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omments4.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omments5.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omments6.xml" ContentType="application/vnd.openxmlformats-officedocument.spreadsheetml.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omments7.xml" ContentType="application/vnd.openxmlformats-officedocument.spreadsheetml.comment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Ex1.xml" ContentType="application/vnd.ms-office.chartex+xml"/>
  <Override PartName="/xl/charts/style13.xml" ContentType="application/vnd.ms-office.chartstyle+xml"/>
  <Override PartName="/xl/charts/colors13.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SPYDER\William\My Documents\Statistical PERT\Site Downloads\SPERT Beta\Version 3.4 - Replace CONCATENATE function\"/>
    </mc:Choice>
  </mc:AlternateContent>
  <xr:revisionPtr revIDLastSave="0" documentId="13_ncr:1_{BD33F35E-B48D-46EA-8360-A88DCEEC4092}" xr6:coauthVersionLast="47" xr6:coauthVersionMax="47" xr10:uidLastSave="{00000000-0000-0000-0000-000000000000}"/>
  <bookViews>
    <workbookView xWindow="-98" yWindow="-98" windowWidth="21795" windowHeight="12975" tabRatio="635" xr2:uid="{00000000-000D-0000-FFFF-FFFF00000000}"/>
  </bookViews>
  <sheets>
    <sheet name="Welcome!" sheetId="24" r:id="rId1"/>
    <sheet name="README for Version 3" sheetId="34" r:id="rId2"/>
    <sheet name="SPERT® Beta for Beginners" sheetId="28" r:id="rId3"/>
    <sheet name="SPERT® Beta (1-Point entry)" sheetId="17" r:id="rId4"/>
    <sheet name="SPERT® Beta (3-Point entry)" sheetId="26" r:id="rId5"/>
    <sheet name="SPERT® Beta (Mixed entry)" sheetId="35" r:id="rId6"/>
    <sheet name="SPERT® Beta Scheduler" sheetId="27" r:id="rId7"/>
    <sheet name="SPERT® Beta - Charts" sheetId="20" r:id="rId8"/>
    <sheet name="SPERT® Beta - MC Simulation" sheetId="32" r:id="rId9"/>
    <sheet name="SPERT® Beta - Agile Forecast" sheetId="30" r:id="rId10"/>
    <sheet name="Skew" sheetId="2" r:id="rId11"/>
    <sheet name="Confidence" sheetId="3" r:id="rId12"/>
    <sheet name="Alpha-Beta" sheetId="1" r:id="rId13"/>
    <sheet name="Standard Deviation Ratios" sheetId="18" r:id="rId14"/>
    <sheet name="Mean Ratios" sheetId="19" r:id="rId15"/>
    <sheet name="VLookups" sheetId="25" r:id="rId16"/>
    <sheet name="Collabinart®" sheetId="31" r:id="rId17"/>
    <sheet name="Change Log" sheetId="7" r:id="rId18"/>
    <sheet name="GNU GPL" sheetId="29" r:id="rId19"/>
  </sheets>
  <definedNames>
    <definedName name="_AtRisk_FitDataRange_FIT_25A41_BEC60" hidden="1">#REF!</definedName>
    <definedName name="_AtRisk_FitDataRange_FIT_5E747_5E5C3" hidden="1">#REF!</definedName>
    <definedName name="_xlchart.v1.0" hidden="1">'SPERT® Beta - MC Simulation'!$C$66:$C$10065</definedName>
    <definedName name="Alpha_Chart">'Alpha-Beta'!$C$4:$L$18</definedName>
    <definedName name="Beta_Chart">'Alpha-Beta'!$C$22:$L$36</definedName>
    <definedName name="Mean_Ratios">'Mean Ratios'!$B$4:$K$18</definedName>
    <definedName name="Pal_Workbook_GUID" localSheetId="1" hidden="1">"2VWFXWNI4UF9WJEWK3FPFW5B"</definedName>
    <definedName name="Pal_Workbook_GUID" hidden="1">"V92M1E1QZHJM9I3Y6Z2MM1RZ"</definedName>
    <definedName name="RiskMultipleCPUSupportEnabled" hidden="1">FALSE</definedName>
    <definedName name="RiskSelectedCell" hidden="1">"$O$4"</definedName>
    <definedName name="RiskSelectedNameCell1" hidden="1">"$A$3"</definedName>
    <definedName name="Standard_Deviation_Ratios">'Standard Deviation Ratios'!$B$4:$K$18</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8" i="25" l="1"/>
  <c r="A20" i="19"/>
  <c r="A20" i="18"/>
  <c r="A38" i="1"/>
  <c r="A14" i="3"/>
  <c r="A19" i="2"/>
  <c r="B34" i="30"/>
  <c r="B46" i="32"/>
  <c r="B25" i="20"/>
  <c r="E152" i="27"/>
  <c r="B149" i="35"/>
  <c r="B149" i="26"/>
  <c r="B148" i="17"/>
  <c r="B46" i="28"/>
  <c r="B25" i="34"/>
  <c r="B25" i="24"/>
  <c r="AJ104" i="17"/>
  <c r="IA104" i="17"/>
  <c r="IA4" i="26"/>
  <c r="AK4" i="26"/>
  <c r="AL4" i="26" s="1"/>
  <c r="AM4" i="26" s="1"/>
  <c r="AN4" i="26" s="1"/>
  <c r="AO4" i="26" s="1"/>
  <c r="AP4" i="26" s="1"/>
  <c r="AQ4" i="26" s="1"/>
  <c r="AR4" i="26" s="1"/>
  <c r="AS4" i="26" s="1"/>
  <c r="AT4" i="26" s="1"/>
  <c r="AU4" i="26"/>
  <c r="AV4" i="26" s="1"/>
  <c r="AW4" i="26" s="1"/>
  <c r="AX4" i="26" s="1"/>
  <c r="AY4" i="26" s="1"/>
  <c r="AZ4" i="26" s="1"/>
  <c r="BA4" i="26" s="1"/>
  <c r="BB4" i="26" s="1"/>
  <c r="BC4" i="26" s="1"/>
  <c r="BD4" i="26" s="1"/>
  <c r="BE4" i="26" s="1"/>
  <c r="BF4" i="26" s="1"/>
  <c r="BG4" i="26" s="1"/>
  <c r="BH4" i="26" s="1"/>
  <c r="BI4" i="26" s="1"/>
  <c r="BJ4" i="26" s="1"/>
  <c r="BK4" i="26" s="1"/>
  <c r="BL4" i="26" s="1"/>
  <c r="BM4" i="26" s="1"/>
  <c r="BN4" i="26" s="1"/>
  <c r="BO4" i="26" s="1"/>
  <c r="BP4" i="26" s="1"/>
  <c r="BQ4" i="26" s="1"/>
  <c r="BR4" i="26" s="1"/>
  <c r="BS4" i="26" s="1"/>
  <c r="BT4" i="26" s="1"/>
  <c r="BU4" i="26" s="1"/>
  <c r="BV4" i="26" s="1"/>
  <c r="BW4" i="26" s="1"/>
  <c r="BX4" i="26" s="1"/>
  <c r="BY4" i="26" s="1"/>
  <c r="BZ4" i="26" s="1"/>
  <c r="CA4" i="26" s="1"/>
  <c r="CB4" i="26" s="1"/>
  <c r="CC4" i="26" s="1"/>
  <c r="CD4" i="26" s="1"/>
  <c r="CE4" i="26" s="1"/>
  <c r="CF4" i="26" s="1"/>
  <c r="CG4" i="26" s="1"/>
  <c r="CH4" i="26" s="1"/>
  <c r="CI4" i="26" s="1"/>
  <c r="CJ4" i="26" s="1"/>
  <c r="CK4" i="26" s="1"/>
  <c r="CL4" i="26" s="1"/>
  <c r="CM4" i="26" s="1"/>
  <c r="CN4" i="26" s="1"/>
  <c r="CO4" i="26" s="1"/>
  <c r="CP4" i="26" s="1"/>
  <c r="CQ4" i="26" s="1"/>
  <c r="CR4" i="26" s="1"/>
  <c r="CS4" i="26" s="1"/>
  <c r="CT4" i="26" s="1"/>
  <c r="CU4" i="26" s="1"/>
  <c r="CV4" i="26" s="1"/>
  <c r="CW4" i="26" s="1"/>
  <c r="CX4" i="26" s="1"/>
  <c r="CY4" i="26" s="1"/>
  <c r="CZ4" i="26" s="1"/>
  <c r="DA4" i="26" s="1"/>
  <c r="DB4" i="26" s="1"/>
  <c r="DC4" i="26" s="1"/>
  <c r="DD4" i="26" s="1"/>
  <c r="DE4" i="26" s="1"/>
  <c r="DF4" i="26" s="1"/>
  <c r="DG4" i="26" s="1"/>
  <c r="DH4" i="26" s="1"/>
  <c r="DI4" i="26" s="1"/>
  <c r="DJ4" i="26" s="1"/>
  <c r="DK4" i="26" s="1"/>
  <c r="DL4" i="26" s="1"/>
  <c r="DM4" i="26" s="1"/>
  <c r="DN4" i="26" s="1"/>
  <c r="DO4" i="26" s="1"/>
  <c r="DP4" i="26" s="1"/>
  <c r="DQ4" i="26" s="1"/>
  <c r="DR4" i="26" s="1"/>
  <c r="DS4" i="26" s="1"/>
  <c r="DT4" i="26" s="1"/>
  <c r="DU4" i="26" s="1"/>
  <c r="DV4" i="26" s="1"/>
  <c r="DW4" i="26" s="1"/>
  <c r="DX4" i="26" s="1"/>
  <c r="DY4" i="26" s="1"/>
  <c r="DZ4" i="26" s="1"/>
  <c r="EA4" i="26" s="1"/>
  <c r="EB4" i="26" s="1"/>
  <c r="EC4" i="26" s="1"/>
  <c r="ED4" i="26" s="1"/>
  <c r="EE4" i="26" s="1"/>
  <c r="EF4" i="26" s="1"/>
  <c r="EG4" i="26" s="1"/>
  <c r="EH4" i="26" s="1"/>
  <c r="EI4" i="26" s="1"/>
  <c r="EJ4" i="26" s="1"/>
  <c r="EK4" i="26" s="1"/>
  <c r="EL4" i="26" s="1"/>
  <c r="EM4" i="26" s="1"/>
  <c r="EN4" i="26" s="1"/>
  <c r="EO4" i="26" s="1"/>
  <c r="EP4" i="26" s="1"/>
  <c r="EQ4" i="26" s="1"/>
  <c r="ER4" i="26" s="1"/>
  <c r="ES4" i="26" s="1"/>
  <c r="ET4" i="26" s="1"/>
  <c r="EU4" i="26" s="1"/>
  <c r="EV4" i="26" s="1"/>
  <c r="EW4" i="26" s="1"/>
  <c r="EX4" i="26" s="1"/>
  <c r="EY4" i="26" s="1"/>
  <c r="EZ4" i="26" s="1"/>
  <c r="FA4" i="26" s="1"/>
  <c r="FB4" i="26" s="1"/>
  <c r="FC4" i="26" s="1"/>
  <c r="FD4" i="26" s="1"/>
  <c r="FE4" i="26" s="1"/>
  <c r="FF4" i="26" s="1"/>
  <c r="FG4" i="26" s="1"/>
  <c r="FH4" i="26" s="1"/>
  <c r="FI4" i="26" s="1"/>
  <c r="FJ4" i="26" s="1"/>
  <c r="FK4" i="26" s="1"/>
  <c r="FL4" i="26" s="1"/>
  <c r="FM4" i="26" s="1"/>
  <c r="FN4" i="26" s="1"/>
  <c r="FO4" i="26" s="1"/>
  <c r="FP4" i="26" s="1"/>
  <c r="FQ4" i="26" s="1"/>
  <c r="FR4" i="26" s="1"/>
  <c r="FS4" i="26" s="1"/>
  <c r="FT4" i="26" s="1"/>
  <c r="FU4" i="26" s="1"/>
  <c r="FV4" i="26" s="1"/>
  <c r="FW4" i="26" s="1"/>
  <c r="FX4" i="26" s="1"/>
  <c r="FY4" i="26" s="1"/>
  <c r="FZ4" i="26" s="1"/>
  <c r="GA4" i="26" s="1"/>
  <c r="GB4" i="26" s="1"/>
  <c r="GC4" i="26" s="1"/>
  <c r="GD4" i="26" s="1"/>
  <c r="GE4" i="26" s="1"/>
  <c r="GF4" i="26" s="1"/>
  <c r="GG4" i="26" s="1"/>
  <c r="GH4" i="26" s="1"/>
  <c r="GI4" i="26" s="1"/>
  <c r="GJ4" i="26" s="1"/>
  <c r="GK4" i="26" s="1"/>
  <c r="GL4" i="26" s="1"/>
  <c r="GM4" i="26" s="1"/>
  <c r="GN4" i="26" s="1"/>
  <c r="GO4" i="26" s="1"/>
  <c r="GP4" i="26" s="1"/>
  <c r="GQ4" i="26" s="1"/>
  <c r="GR4" i="26" s="1"/>
  <c r="GS4" i="26" s="1"/>
  <c r="GT4" i="26" s="1"/>
  <c r="GU4" i="26" s="1"/>
  <c r="GV4" i="26" s="1"/>
  <c r="GW4" i="26" s="1"/>
  <c r="GX4" i="26" s="1"/>
  <c r="GY4" i="26" s="1"/>
  <c r="GZ4" i="26" s="1"/>
  <c r="HA4" i="26" s="1"/>
  <c r="HB4" i="26" s="1"/>
  <c r="HC4" i="26" s="1"/>
  <c r="HD4" i="26" s="1"/>
  <c r="HE4" i="26" s="1"/>
  <c r="HF4" i="26" s="1"/>
  <c r="HG4" i="26" s="1"/>
  <c r="HH4" i="26" s="1"/>
  <c r="HI4" i="26" s="1"/>
  <c r="HJ4" i="26" s="1"/>
  <c r="HK4" i="26" s="1"/>
  <c r="HL4" i="26" s="1"/>
  <c r="HM4" i="26" s="1"/>
  <c r="HN4" i="26" s="1"/>
  <c r="HO4" i="26" s="1"/>
  <c r="HP4" i="26" s="1"/>
  <c r="HQ4" i="26" s="1"/>
  <c r="HR4" i="26" s="1"/>
  <c r="HS4" i="26" s="1"/>
  <c r="HT4" i="26" s="1"/>
  <c r="HU4" i="26" s="1"/>
  <c r="HV4" i="26" s="1"/>
  <c r="HW4" i="26" s="1"/>
  <c r="HX4" i="26" s="1"/>
  <c r="HY4" i="26" s="1"/>
  <c r="HZ4" i="26" s="1"/>
  <c r="FB73" i="26"/>
  <c r="GE78" i="26"/>
  <c r="AR82" i="26"/>
  <c r="EU82" i="26"/>
  <c r="AM83" i="26"/>
  <c r="DV83" i="26"/>
  <c r="HD83" i="26"/>
  <c r="AT85" i="26"/>
  <c r="DN85" i="26"/>
  <c r="GH85" i="26"/>
  <c r="BL86" i="26"/>
  <c r="EF86" i="26"/>
  <c r="GZ86" i="26"/>
  <c r="CD87" i="26"/>
  <c r="EX87" i="26"/>
  <c r="HR87" i="26"/>
  <c r="CV88" i="26"/>
  <c r="FP88" i="26"/>
  <c r="AT89" i="26"/>
  <c r="DN89" i="26"/>
  <c r="GH89" i="26"/>
  <c r="BL90" i="26"/>
  <c r="EF90" i="26"/>
  <c r="GZ90" i="26"/>
  <c r="CD91" i="26"/>
  <c r="EX91" i="26"/>
  <c r="HR91" i="26"/>
  <c r="CV92" i="26"/>
  <c r="FP92" i="26"/>
  <c r="AT93" i="26"/>
  <c r="DN93" i="26"/>
  <c r="GH93" i="26"/>
  <c r="BL94" i="26"/>
  <c r="EF94" i="26"/>
  <c r="GZ94" i="26"/>
  <c r="CD95" i="26"/>
  <c r="EX95" i="26"/>
  <c r="HR95" i="26"/>
  <c r="BF97" i="26"/>
  <c r="DB97" i="26"/>
  <c r="EX97" i="26"/>
  <c r="GT97" i="26"/>
  <c r="AZ98" i="26"/>
  <c r="CV98" i="26"/>
  <c r="ER98" i="26"/>
  <c r="GN98" i="26"/>
  <c r="AT99" i="26"/>
  <c r="CP99" i="26"/>
  <c r="EL99" i="26"/>
  <c r="GH99" i="26"/>
  <c r="HG99" i="26"/>
  <c r="AO100" i="26"/>
  <c r="BM100" i="26"/>
  <c r="CK100" i="26"/>
  <c r="DF100" i="26"/>
  <c r="DU100" i="26"/>
  <c r="EK100" i="26"/>
  <c r="EZ100" i="26"/>
  <c r="FN100" i="26"/>
  <c r="GB100" i="26"/>
  <c r="GP100" i="26"/>
  <c r="HE100" i="26"/>
  <c r="HR100" i="26"/>
  <c r="AP101" i="26"/>
  <c r="BC101" i="26"/>
  <c r="BP101" i="26"/>
  <c r="CC101" i="26"/>
  <c r="CP101" i="26"/>
  <c r="DC101" i="26"/>
  <c r="DP101" i="26"/>
  <c r="EC101" i="26"/>
  <c r="EP101" i="26"/>
  <c r="FC101" i="26"/>
  <c r="FP101" i="26"/>
  <c r="GD101" i="26"/>
  <c r="GQ101" i="26"/>
  <c r="HD101" i="26"/>
  <c r="HQ101" i="26"/>
  <c r="AN102" i="26"/>
  <c r="BA102" i="26"/>
  <c r="BN102" i="26"/>
  <c r="CA102" i="26"/>
  <c r="CN102" i="26"/>
  <c r="CZ102" i="26"/>
  <c r="DL102" i="26"/>
  <c r="DX102" i="26"/>
  <c r="EJ102" i="26"/>
  <c r="EV102" i="26"/>
  <c r="FH102" i="26"/>
  <c r="FT102" i="26"/>
  <c r="GF102" i="26"/>
  <c r="GR102" i="26"/>
  <c r="HD102" i="26"/>
  <c r="HP102" i="26"/>
  <c r="AL103" i="26"/>
  <c r="AX103" i="26"/>
  <c r="BJ103" i="26"/>
  <c r="BV103" i="26"/>
  <c r="CH103" i="26"/>
  <c r="CT103" i="26"/>
  <c r="DF103" i="26"/>
  <c r="DR103" i="26"/>
  <c r="ED103" i="26"/>
  <c r="EP103" i="26"/>
  <c r="FB103" i="26"/>
  <c r="FN103" i="26"/>
  <c r="FZ103" i="26"/>
  <c r="GL103" i="26"/>
  <c r="GX103" i="26"/>
  <c r="HJ103" i="26"/>
  <c r="HV103" i="26"/>
  <c r="AH5" i="26"/>
  <c r="AH6" i="26"/>
  <c r="AH7" i="26"/>
  <c r="AH8" i="26"/>
  <c r="AH9" i="26"/>
  <c r="AH10" i="26"/>
  <c r="AH11" i="26"/>
  <c r="AH12" i="26"/>
  <c r="AH13" i="26"/>
  <c r="AH14" i="26"/>
  <c r="AH15" i="26"/>
  <c r="AH16" i="26"/>
  <c r="AH17" i="26"/>
  <c r="AH18" i="26"/>
  <c r="AH19" i="26"/>
  <c r="AH20" i="26"/>
  <c r="AH21" i="26"/>
  <c r="AH22" i="26"/>
  <c r="AH23" i="26"/>
  <c r="AH24" i="26"/>
  <c r="AH25" i="26"/>
  <c r="AH26" i="26"/>
  <c r="AH27" i="26"/>
  <c r="AH28" i="26"/>
  <c r="AH29" i="26"/>
  <c r="AH30" i="26"/>
  <c r="AH31" i="26"/>
  <c r="AH32" i="26"/>
  <c r="AH33" i="26"/>
  <c r="AH34" i="26"/>
  <c r="AH35" i="26"/>
  <c r="AH36" i="26"/>
  <c r="AH37" i="26"/>
  <c r="AH38" i="26"/>
  <c r="AH39" i="26"/>
  <c r="AH40" i="26"/>
  <c r="AH41" i="26"/>
  <c r="AH42" i="26"/>
  <c r="AH43" i="26"/>
  <c r="AH44" i="26"/>
  <c r="AH45" i="26"/>
  <c r="AH46" i="26"/>
  <c r="AH47" i="26"/>
  <c r="AH48" i="26"/>
  <c r="AH49" i="26"/>
  <c r="AH50" i="26"/>
  <c r="AH51" i="26"/>
  <c r="AH52" i="26"/>
  <c r="AH53" i="26"/>
  <c r="AH54" i="26"/>
  <c r="AH55" i="26"/>
  <c r="AH56" i="26"/>
  <c r="AH57" i="26"/>
  <c r="AH58" i="26"/>
  <c r="AH59" i="26"/>
  <c r="AH60" i="26"/>
  <c r="AH61" i="26"/>
  <c r="AH62" i="26"/>
  <c r="AH63" i="26"/>
  <c r="AH64" i="26"/>
  <c r="AH65" i="26"/>
  <c r="AH66" i="26"/>
  <c r="AH67" i="26"/>
  <c r="CC67" i="26" s="1"/>
  <c r="AH68" i="26"/>
  <c r="AH69" i="26"/>
  <c r="AH70" i="26"/>
  <c r="AH71" i="26"/>
  <c r="HA71" i="26" s="1"/>
  <c r="AH72" i="26"/>
  <c r="AM72" i="26" s="1"/>
  <c r="AH73" i="26"/>
  <c r="AH74" i="26"/>
  <c r="HC74" i="26" s="1"/>
  <c r="AH75" i="26"/>
  <c r="GG75" i="26" s="1"/>
  <c r="AH76" i="26"/>
  <c r="ER76" i="26" s="1"/>
  <c r="AH77" i="26"/>
  <c r="CS77" i="26" s="1"/>
  <c r="AH78" i="26"/>
  <c r="AQ78" i="26" s="1"/>
  <c r="AH79" i="26"/>
  <c r="AH80" i="26"/>
  <c r="AH81" i="26"/>
  <c r="GX81" i="26" s="1"/>
  <c r="AH82" i="26"/>
  <c r="BV82" i="26" s="1"/>
  <c r="AH83" i="26"/>
  <c r="BC83" i="26" s="1"/>
  <c r="AH84" i="26"/>
  <c r="CJ84" i="26" s="1"/>
  <c r="AH85" i="26"/>
  <c r="BF85" i="26" s="1"/>
  <c r="AH86" i="26"/>
  <c r="BY86" i="26" s="1"/>
  <c r="AH87" i="26"/>
  <c r="CQ87" i="26" s="1"/>
  <c r="AH88" i="26"/>
  <c r="BA88" i="26" s="1"/>
  <c r="AH89" i="26"/>
  <c r="BS89" i="26" s="1"/>
  <c r="AH90" i="26"/>
  <c r="CK90" i="26" s="1"/>
  <c r="AH91" i="26"/>
  <c r="BF91" i="26" s="1"/>
  <c r="AH92" i="26"/>
  <c r="BY92" i="26" s="1"/>
  <c r="AH93" i="26"/>
  <c r="CP93" i="26" s="1"/>
  <c r="AH94" i="26"/>
  <c r="AZ94" i="26" s="1"/>
  <c r="AH95" i="26"/>
  <c r="CP95" i="26" s="1"/>
  <c r="AH96" i="26"/>
  <c r="BY96" i="26" s="1"/>
  <c r="AH97" i="26"/>
  <c r="BH97" i="26" s="1"/>
  <c r="AH98" i="26"/>
  <c r="BB98" i="26" s="1"/>
  <c r="AH99" i="26"/>
  <c r="AV99" i="26" s="1"/>
  <c r="AH100" i="26"/>
  <c r="AZ100" i="26" s="1"/>
  <c r="AH101" i="26"/>
  <c r="AU101" i="26" s="1"/>
  <c r="AH102" i="26"/>
  <c r="AT102" i="26" s="1"/>
  <c r="AH103" i="26"/>
  <c r="IA103" i="26" s="1"/>
  <c r="AH4" i="26"/>
  <c r="IA24" i="26" l="1"/>
  <c r="AR24" i="26"/>
  <c r="BD24" i="26"/>
  <c r="BP24" i="26"/>
  <c r="CB24" i="26"/>
  <c r="CN24" i="26"/>
  <c r="CZ24" i="26"/>
  <c r="DL24" i="26"/>
  <c r="DX24" i="26"/>
  <c r="EJ24" i="26"/>
  <c r="EV24" i="26"/>
  <c r="FH24" i="26"/>
  <c r="FT24" i="26"/>
  <c r="GF24" i="26"/>
  <c r="GR24" i="26"/>
  <c r="HD24" i="26"/>
  <c r="HP24" i="26"/>
  <c r="AS24" i="26"/>
  <c r="BE24" i="26"/>
  <c r="BQ24" i="26"/>
  <c r="CC24" i="26"/>
  <c r="CO24" i="26"/>
  <c r="DA24" i="26"/>
  <c r="DM24" i="26"/>
  <c r="DY24" i="26"/>
  <c r="EK24" i="26"/>
  <c r="EW24" i="26"/>
  <c r="FI24" i="26"/>
  <c r="FU24" i="26"/>
  <c r="GG24" i="26"/>
  <c r="GS24" i="26"/>
  <c r="HE24" i="26"/>
  <c r="HQ24" i="26"/>
  <c r="AT24" i="26"/>
  <c r="BF24" i="26"/>
  <c r="BR24" i="26"/>
  <c r="CD24" i="26"/>
  <c r="CP24" i="26"/>
  <c r="DB24" i="26"/>
  <c r="DN24" i="26"/>
  <c r="DZ24" i="26"/>
  <c r="EL24" i="26"/>
  <c r="EX24" i="26"/>
  <c r="FJ24" i="26"/>
  <c r="FV24" i="26"/>
  <c r="GH24" i="26"/>
  <c r="GT24" i="26"/>
  <c r="HF24" i="26"/>
  <c r="HR24" i="26"/>
  <c r="AU24" i="26"/>
  <c r="BG24" i="26"/>
  <c r="BS24" i="26"/>
  <c r="CE24" i="26"/>
  <c r="CQ24" i="26"/>
  <c r="DC24" i="26"/>
  <c r="DO24" i="26"/>
  <c r="EA24" i="26"/>
  <c r="EM24" i="26"/>
  <c r="EY24" i="26"/>
  <c r="FK24" i="26"/>
  <c r="FW24" i="26"/>
  <c r="GI24" i="26"/>
  <c r="GU24" i="26"/>
  <c r="HG24" i="26"/>
  <c r="HS24" i="26"/>
  <c r="AV24" i="26"/>
  <c r="BH24" i="26"/>
  <c r="BT24" i="26"/>
  <c r="CF24" i="26"/>
  <c r="CR24" i="26"/>
  <c r="DD24" i="26"/>
  <c r="DP24" i="26"/>
  <c r="EB24" i="26"/>
  <c r="EN24" i="26"/>
  <c r="EZ24" i="26"/>
  <c r="FL24" i="26"/>
  <c r="FX24" i="26"/>
  <c r="GJ24" i="26"/>
  <c r="GV24" i="26"/>
  <c r="HH24" i="26"/>
  <c r="HT24" i="26"/>
  <c r="AK24" i="26"/>
  <c r="AW24" i="26"/>
  <c r="BI24" i="26"/>
  <c r="BU24" i="26"/>
  <c r="CG24" i="26"/>
  <c r="CS24" i="26"/>
  <c r="DE24" i="26"/>
  <c r="DQ24" i="26"/>
  <c r="EC24" i="26"/>
  <c r="EO24" i="26"/>
  <c r="FA24" i="26"/>
  <c r="FM24" i="26"/>
  <c r="FY24" i="26"/>
  <c r="GK24" i="26"/>
  <c r="GW24" i="26"/>
  <c r="HI24" i="26"/>
  <c r="HU24" i="26"/>
  <c r="AL24" i="26"/>
  <c r="AX24" i="26"/>
  <c r="BJ24" i="26"/>
  <c r="BV24" i="26"/>
  <c r="CH24" i="26"/>
  <c r="CT24" i="26"/>
  <c r="DF24" i="26"/>
  <c r="DR24" i="26"/>
  <c r="ED24" i="26"/>
  <c r="EP24" i="26"/>
  <c r="FB24" i="26"/>
  <c r="FN24" i="26"/>
  <c r="FZ24" i="26"/>
  <c r="GL24" i="26"/>
  <c r="GX24" i="26"/>
  <c r="HJ24" i="26"/>
  <c r="HV24" i="26"/>
  <c r="AM24" i="26"/>
  <c r="AY24" i="26"/>
  <c r="BK24" i="26"/>
  <c r="BW24" i="26"/>
  <c r="CI24" i="26"/>
  <c r="CU24" i="26"/>
  <c r="DG24" i="26"/>
  <c r="DS24" i="26"/>
  <c r="EE24" i="26"/>
  <c r="EQ24" i="26"/>
  <c r="FC24" i="26"/>
  <c r="FO24" i="26"/>
  <c r="GA24" i="26"/>
  <c r="GM24" i="26"/>
  <c r="GY24" i="26"/>
  <c r="HK24" i="26"/>
  <c r="HW24" i="26"/>
  <c r="AN24" i="26"/>
  <c r="AZ24" i="26"/>
  <c r="BL24" i="26"/>
  <c r="BX24" i="26"/>
  <c r="CJ24" i="26"/>
  <c r="CV24" i="26"/>
  <c r="DH24" i="26"/>
  <c r="DT24" i="26"/>
  <c r="EF24" i="26"/>
  <c r="ER24" i="26"/>
  <c r="FD24" i="26"/>
  <c r="FP24" i="26"/>
  <c r="GB24" i="26"/>
  <c r="GN24" i="26"/>
  <c r="GZ24" i="26"/>
  <c r="HL24" i="26"/>
  <c r="HX24" i="26"/>
  <c r="AP24" i="26"/>
  <c r="BB24" i="26"/>
  <c r="BN24" i="26"/>
  <c r="BZ24" i="26"/>
  <c r="CL24" i="26"/>
  <c r="CX24" i="26"/>
  <c r="DJ24" i="26"/>
  <c r="DV24" i="26"/>
  <c r="EH24" i="26"/>
  <c r="ET24" i="26"/>
  <c r="FF24" i="26"/>
  <c r="FR24" i="26"/>
  <c r="GD24" i="26"/>
  <c r="GP24" i="26"/>
  <c r="HB24" i="26"/>
  <c r="HN24" i="26"/>
  <c r="HZ24" i="26"/>
  <c r="BO24" i="26"/>
  <c r="EI24" i="26"/>
  <c r="HC24" i="26"/>
  <c r="BY24" i="26"/>
  <c r="ES24" i="26"/>
  <c r="HM24" i="26"/>
  <c r="CA24" i="26"/>
  <c r="EU24" i="26"/>
  <c r="HO24" i="26"/>
  <c r="CK24" i="26"/>
  <c r="FE24" i="26"/>
  <c r="HY24" i="26"/>
  <c r="CM24" i="26"/>
  <c r="FG24" i="26"/>
  <c r="CW24" i="26"/>
  <c r="FQ24" i="26"/>
  <c r="CY24" i="26"/>
  <c r="FS24" i="26"/>
  <c r="AO24" i="26"/>
  <c r="DI24" i="26"/>
  <c r="GC24" i="26"/>
  <c r="AQ24" i="26"/>
  <c r="DK24" i="26"/>
  <c r="GE24" i="26"/>
  <c r="BC24" i="26"/>
  <c r="DW24" i="26"/>
  <c r="GQ24" i="26"/>
  <c r="BA24" i="26"/>
  <c r="BM24" i="26"/>
  <c r="DU24" i="26"/>
  <c r="EG24" i="26"/>
  <c r="GO24" i="26"/>
  <c r="HA24" i="26"/>
  <c r="IA23" i="26"/>
  <c r="AL23" i="26"/>
  <c r="AX23" i="26"/>
  <c r="BJ23" i="26"/>
  <c r="BV23" i="26"/>
  <c r="CH23" i="26"/>
  <c r="CT23" i="26"/>
  <c r="DF23" i="26"/>
  <c r="DR23" i="26"/>
  <c r="ED23" i="26"/>
  <c r="EP23" i="26"/>
  <c r="FB23" i="26"/>
  <c r="FN23" i="26"/>
  <c r="FZ23" i="26"/>
  <c r="GL23" i="26"/>
  <c r="GX23" i="26"/>
  <c r="HJ23" i="26"/>
  <c r="HV23" i="26"/>
  <c r="AM23" i="26"/>
  <c r="AY23" i="26"/>
  <c r="BK23" i="26"/>
  <c r="BW23" i="26"/>
  <c r="CI23" i="26"/>
  <c r="CU23" i="26"/>
  <c r="DG23" i="26"/>
  <c r="DS23" i="26"/>
  <c r="EE23" i="26"/>
  <c r="EQ23" i="26"/>
  <c r="FC23" i="26"/>
  <c r="FO23" i="26"/>
  <c r="GA23" i="26"/>
  <c r="GM23" i="26"/>
  <c r="GY23" i="26"/>
  <c r="HK23" i="26"/>
  <c r="HW23" i="26"/>
  <c r="AN23" i="26"/>
  <c r="AZ23" i="26"/>
  <c r="BL23" i="26"/>
  <c r="BX23" i="26"/>
  <c r="CJ23" i="26"/>
  <c r="CV23" i="26"/>
  <c r="DH23" i="26"/>
  <c r="DT23" i="26"/>
  <c r="EF23" i="26"/>
  <c r="ER23" i="26"/>
  <c r="FD23" i="26"/>
  <c r="FP23" i="26"/>
  <c r="GB23" i="26"/>
  <c r="GN23" i="26"/>
  <c r="GZ23" i="26"/>
  <c r="HL23" i="26"/>
  <c r="HX23" i="26"/>
  <c r="AO23" i="26"/>
  <c r="BA23" i="26"/>
  <c r="BM23" i="26"/>
  <c r="BY23" i="26"/>
  <c r="CK23" i="26"/>
  <c r="CW23" i="26"/>
  <c r="DI23" i="26"/>
  <c r="DU23" i="26"/>
  <c r="EG23" i="26"/>
  <c r="ES23" i="26"/>
  <c r="FE23" i="26"/>
  <c r="FQ23" i="26"/>
  <c r="GC23" i="26"/>
  <c r="GO23" i="26"/>
  <c r="HA23" i="26"/>
  <c r="HM23" i="26"/>
  <c r="HY23" i="26"/>
  <c r="AP23" i="26"/>
  <c r="BB23" i="26"/>
  <c r="BN23" i="26"/>
  <c r="BZ23" i="26"/>
  <c r="CL23" i="26"/>
  <c r="CX23" i="26"/>
  <c r="DJ23" i="26"/>
  <c r="DV23" i="26"/>
  <c r="EH23" i="26"/>
  <c r="ET23" i="26"/>
  <c r="FF23" i="26"/>
  <c r="FR23" i="26"/>
  <c r="GD23" i="26"/>
  <c r="GP23" i="26"/>
  <c r="HB23" i="26"/>
  <c r="HN23" i="26"/>
  <c r="HZ23" i="26"/>
  <c r="AQ23" i="26"/>
  <c r="BC23" i="26"/>
  <c r="BO23" i="26"/>
  <c r="CA23" i="26"/>
  <c r="CM23" i="26"/>
  <c r="CY23" i="26"/>
  <c r="DK23" i="26"/>
  <c r="DW23" i="26"/>
  <c r="EI23" i="26"/>
  <c r="EU23" i="26"/>
  <c r="FG23" i="26"/>
  <c r="FS23" i="26"/>
  <c r="GE23" i="26"/>
  <c r="GQ23" i="26"/>
  <c r="HC23" i="26"/>
  <c r="HO23" i="26"/>
  <c r="AR23" i="26"/>
  <c r="BD23" i="26"/>
  <c r="BP23" i="26"/>
  <c r="CB23" i="26"/>
  <c r="CN23" i="26"/>
  <c r="CZ23" i="26"/>
  <c r="DL23" i="26"/>
  <c r="DX23" i="26"/>
  <c r="EJ23" i="26"/>
  <c r="EV23" i="26"/>
  <c r="FH23" i="26"/>
  <c r="FT23" i="26"/>
  <c r="GF23" i="26"/>
  <c r="GR23" i="26"/>
  <c r="HD23" i="26"/>
  <c r="HP23" i="26"/>
  <c r="AS23" i="26"/>
  <c r="BE23" i="26"/>
  <c r="BQ23" i="26"/>
  <c r="CC23" i="26"/>
  <c r="CO23" i="26"/>
  <c r="DA23" i="26"/>
  <c r="DM23" i="26"/>
  <c r="DY23" i="26"/>
  <c r="EK23" i="26"/>
  <c r="EW23" i="26"/>
  <c r="FI23" i="26"/>
  <c r="FU23" i="26"/>
  <c r="GG23" i="26"/>
  <c r="GS23" i="26"/>
  <c r="HE23" i="26"/>
  <c r="HQ23" i="26"/>
  <c r="AT23" i="26"/>
  <c r="BF23" i="26"/>
  <c r="BR23" i="26"/>
  <c r="CD23" i="26"/>
  <c r="CP23" i="26"/>
  <c r="DB23" i="26"/>
  <c r="DN23" i="26"/>
  <c r="DZ23" i="26"/>
  <c r="EL23" i="26"/>
  <c r="EX23" i="26"/>
  <c r="FJ23" i="26"/>
  <c r="FV23" i="26"/>
  <c r="GH23" i="26"/>
  <c r="GT23" i="26"/>
  <c r="HF23" i="26"/>
  <c r="HR23" i="26"/>
  <c r="AV23" i="26"/>
  <c r="BH23" i="26"/>
  <c r="BT23" i="26"/>
  <c r="CF23" i="26"/>
  <c r="CR23" i="26"/>
  <c r="DD23" i="26"/>
  <c r="DP23" i="26"/>
  <c r="EB23" i="26"/>
  <c r="EN23" i="26"/>
  <c r="EZ23" i="26"/>
  <c r="FL23" i="26"/>
  <c r="FX23" i="26"/>
  <c r="GJ23" i="26"/>
  <c r="GV23" i="26"/>
  <c r="HH23" i="26"/>
  <c r="HT23" i="26"/>
  <c r="AW23" i="26"/>
  <c r="DQ23" i="26"/>
  <c r="GK23" i="26"/>
  <c r="BG23" i="26"/>
  <c r="EA23" i="26"/>
  <c r="GU23" i="26"/>
  <c r="BI23" i="26"/>
  <c r="EC23" i="26"/>
  <c r="GW23" i="26"/>
  <c r="BS23" i="26"/>
  <c r="EM23" i="26"/>
  <c r="HG23" i="26"/>
  <c r="BU23" i="26"/>
  <c r="EO23" i="26"/>
  <c r="HI23" i="26"/>
  <c r="CE23" i="26"/>
  <c r="EY23" i="26"/>
  <c r="HS23" i="26"/>
  <c r="CG23" i="26"/>
  <c r="FA23" i="26"/>
  <c r="HU23" i="26"/>
  <c r="CQ23" i="26"/>
  <c r="FK23" i="26"/>
  <c r="CS23" i="26"/>
  <c r="FM23" i="26"/>
  <c r="AK23" i="26"/>
  <c r="DE23" i="26"/>
  <c r="FY23" i="26"/>
  <c r="DO23" i="26"/>
  <c r="FW23" i="26"/>
  <c r="GI23" i="26"/>
  <c r="AU23" i="26"/>
  <c r="DC23" i="26"/>
  <c r="HU103" i="26"/>
  <c r="HI103" i="26"/>
  <c r="GW103" i="26"/>
  <c r="GK103" i="26"/>
  <c r="FY103" i="26"/>
  <c r="FM103" i="26"/>
  <c r="FA103" i="26"/>
  <c r="EO103" i="26"/>
  <c r="EC103" i="26"/>
  <c r="DQ103" i="26"/>
  <c r="DE103" i="26"/>
  <c r="CS103" i="26"/>
  <c r="CG103" i="26"/>
  <c r="BU103" i="26"/>
  <c r="BI103" i="26"/>
  <c r="AW103" i="26"/>
  <c r="AK103" i="26"/>
  <c r="HO102" i="26"/>
  <c r="HC102" i="26"/>
  <c r="GQ102" i="26"/>
  <c r="GE102" i="26"/>
  <c r="FS102" i="26"/>
  <c r="FG102" i="26"/>
  <c r="EU102" i="26"/>
  <c r="EI102" i="26"/>
  <c r="DW102" i="26"/>
  <c r="DK102" i="26"/>
  <c r="CY102" i="26"/>
  <c r="CM102" i="26"/>
  <c r="BZ102" i="26"/>
  <c r="BM102" i="26"/>
  <c r="AZ102" i="26"/>
  <c r="AM102" i="26"/>
  <c r="HP101" i="26"/>
  <c r="HC101" i="26"/>
  <c r="GP101" i="26"/>
  <c r="GB101" i="26"/>
  <c r="FO101" i="26"/>
  <c r="FB101" i="26"/>
  <c r="EO101" i="26"/>
  <c r="EB101" i="26"/>
  <c r="DO101" i="26"/>
  <c r="DB101" i="26"/>
  <c r="CO101" i="26"/>
  <c r="CB101" i="26"/>
  <c r="BO101" i="26"/>
  <c r="BB101" i="26"/>
  <c r="AN101" i="26"/>
  <c r="HQ100" i="26"/>
  <c r="HD100" i="26"/>
  <c r="GO100" i="26"/>
  <c r="GA100" i="26"/>
  <c r="FM100" i="26"/>
  <c r="EX100" i="26"/>
  <c r="EJ100" i="26"/>
  <c r="DT100" i="26"/>
  <c r="DE100" i="26"/>
  <c r="CJ100" i="26"/>
  <c r="BL100" i="26"/>
  <c r="AN100" i="26"/>
  <c r="HF99" i="26"/>
  <c r="FX99" i="26"/>
  <c r="EB99" i="26"/>
  <c r="CF99" i="26"/>
  <c r="HZ98" i="26"/>
  <c r="GD98" i="26"/>
  <c r="EH98" i="26"/>
  <c r="CL98" i="26"/>
  <c r="AP98" i="26"/>
  <c r="GJ97" i="26"/>
  <c r="EN97" i="26"/>
  <c r="CR97" i="26"/>
  <c r="AV97" i="26"/>
  <c r="GP96" i="26"/>
  <c r="ET96" i="26"/>
  <c r="CK96" i="26"/>
  <c r="HG95" i="26"/>
  <c r="EM95" i="26"/>
  <c r="BS95" i="26"/>
  <c r="GO94" i="26"/>
  <c r="DU94" i="26"/>
  <c r="BA94" i="26"/>
  <c r="FW93" i="26"/>
  <c r="DC93" i="26"/>
  <c r="HY92" i="26"/>
  <c r="FE92" i="26"/>
  <c r="CK92" i="26"/>
  <c r="HG91" i="26"/>
  <c r="EM91" i="26"/>
  <c r="BS91" i="26"/>
  <c r="GO90" i="26"/>
  <c r="DU90" i="26"/>
  <c r="BA90" i="26"/>
  <c r="FW89" i="26"/>
  <c r="DC89" i="26"/>
  <c r="HY88" i="26"/>
  <c r="FE88" i="26"/>
  <c r="CK88" i="26"/>
  <c r="HG87" i="26"/>
  <c r="EM87" i="26"/>
  <c r="BS87" i="26"/>
  <c r="GO86" i="26"/>
  <c r="DU86" i="26"/>
  <c r="BA86" i="26"/>
  <c r="FW85" i="26"/>
  <c r="DC85" i="26"/>
  <c r="HY84" i="26"/>
  <c r="FE84" i="26"/>
  <c r="GQ83" i="26"/>
  <c r="DI83" i="26"/>
  <c r="HP82" i="26"/>
  <c r="EH82" i="26"/>
  <c r="HF81" i="26"/>
  <c r="BC78" i="26"/>
  <c r="IA84" i="26"/>
  <c r="AT84" i="26"/>
  <c r="BF84" i="26"/>
  <c r="BR84" i="26"/>
  <c r="CD84" i="26"/>
  <c r="CP84" i="26"/>
  <c r="AM84" i="26"/>
  <c r="AY84" i="26"/>
  <c r="BK84" i="26"/>
  <c r="BW84" i="26"/>
  <c r="CI84" i="26"/>
  <c r="AV84" i="26"/>
  <c r="BJ84" i="26"/>
  <c r="BY84" i="26"/>
  <c r="CM84" i="26"/>
  <c r="CZ84" i="26"/>
  <c r="DL84" i="26"/>
  <c r="DX84" i="26"/>
  <c r="EJ84" i="26"/>
  <c r="EV84" i="26"/>
  <c r="FH84" i="26"/>
  <c r="FT84" i="26"/>
  <c r="GF84" i="26"/>
  <c r="GR84" i="26"/>
  <c r="HD84" i="26"/>
  <c r="HP84" i="26"/>
  <c r="AW84" i="26"/>
  <c r="BL84" i="26"/>
  <c r="BZ84" i="26"/>
  <c r="CN84" i="26"/>
  <c r="DA84" i="26"/>
  <c r="DM84" i="26"/>
  <c r="DY84" i="26"/>
  <c r="EK84" i="26"/>
  <c r="EW84" i="26"/>
  <c r="FI84" i="26"/>
  <c r="FU84" i="26"/>
  <c r="GG84" i="26"/>
  <c r="GS84" i="26"/>
  <c r="HE84" i="26"/>
  <c r="HQ84" i="26"/>
  <c r="AX84" i="26"/>
  <c r="BM84" i="26"/>
  <c r="CA84" i="26"/>
  <c r="CO84" i="26"/>
  <c r="DB84" i="26"/>
  <c r="DN84" i="26"/>
  <c r="DZ84" i="26"/>
  <c r="EL84" i="26"/>
  <c r="EX84" i="26"/>
  <c r="FJ84" i="26"/>
  <c r="FV84" i="26"/>
  <c r="GH84" i="26"/>
  <c r="GT84" i="26"/>
  <c r="HF84" i="26"/>
  <c r="HR84" i="26"/>
  <c r="AK84" i="26"/>
  <c r="AZ84" i="26"/>
  <c r="BN84" i="26"/>
  <c r="CB84" i="26"/>
  <c r="CQ84" i="26"/>
  <c r="DC84" i="26"/>
  <c r="DO84" i="26"/>
  <c r="EA84" i="26"/>
  <c r="EM84" i="26"/>
  <c r="EY84" i="26"/>
  <c r="FK84" i="26"/>
  <c r="FW84" i="26"/>
  <c r="GI84" i="26"/>
  <c r="GU84" i="26"/>
  <c r="HG84" i="26"/>
  <c r="HS84" i="26"/>
  <c r="AL84" i="26"/>
  <c r="BA84" i="26"/>
  <c r="BO84" i="26"/>
  <c r="CC84" i="26"/>
  <c r="CR84" i="26"/>
  <c r="DD84" i="26"/>
  <c r="DP84" i="26"/>
  <c r="EB84" i="26"/>
  <c r="EN84" i="26"/>
  <c r="EZ84" i="26"/>
  <c r="FL84" i="26"/>
  <c r="FX84" i="26"/>
  <c r="GJ84" i="26"/>
  <c r="GV84" i="26"/>
  <c r="HH84" i="26"/>
  <c r="HT84" i="26"/>
  <c r="AN84" i="26"/>
  <c r="BB84" i="26"/>
  <c r="BP84" i="26"/>
  <c r="CE84" i="26"/>
  <c r="CS84" i="26"/>
  <c r="DE84" i="26"/>
  <c r="DQ84" i="26"/>
  <c r="EC84" i="26"/>
  <c r="EO84" i="26"/>
  <c r="FA84" i="26"/>
  <c r="FM84" i="26"/>
  <c r="FY84" i="26"/>
  <c r="GK84" i="26"/>
  <c r="GW84" i="26"/>
  <c r="HI84" i="26"/>
  <c r="HU84" i="26"/>
  <c r="AO84" i="26"/>
  <c r="BC84" i="26"/>
  <c r="BQ84" i="26"/>
  <c r="CF84" i="26"/>
  <c r="CT84" i="26"/>
  <c r="DF84" i="26"/>
  <c r="DR84" i="26"/>
  <c r="ED84" i="26"/>
  <c r="EP84" i="26"/>
  <c r="FB84" i="26"/>
  <c r="FN84" i="26"/>
  <c r="FZ84" i="26"/>
  <c r="GL84" i="26"/>
  <c r="GX84" i="26"/>
  <c r="HJ84" i="26"/>
  <c r="HV84" i="26"/>
  <c r="AP84" i="26"/>
  <c r="BD84" i="26"/>
  <c r="BS84" i="26"/>
  <c r="CG84" i="26"/>
  <c r="CU84" i="26"/>
  <c r="DG84" i="26"/>
  <c r="DS84" i="26"/>
  <c r="EE84" i="26"/>
  <c r="EQ84" i="26"/>
  <c r="FC84" i="26"/>
  <c r="FO84" i="26"/>
  <c r="GA84" i="26"/>
  <c r="GM84" i="26"/>
  <c r="GY84" i="26"/>
  <c r="HK84" i="26"/>
  <c r="HW84" i="26"/>
  <c r="AS84" i="26"/>
  <c r="BH84" i="26"/>
  <c r="BV84" i="26"/>
  <c r="CK84" i="26"/>
  <c r="CX84" i="26"/>
  <c r="DJ84" i="26"/>
  <c r="DV84" i="26"/>
  <c r="EH84" i="26"/>
  <c r="ET84" i="26"/>
  <c r="FF84" i="26"/>
  <c r="FR84" i="26"/>
  <c r="GD84" i="26"/>
  <c r="GP84" i="26"/>
  <c r="HB84" i="26"/>
  <c r="HN84" i="26"/>
  <c r="HZ84" i="26"/>
  <c r="AU84" i="26"/>
  <c r="BI84" i="26"/>
  <c r="BX84" i="26"/>
  <c r="CL84" i="26"/>
  <c r="CY84" i="26"/>
  <c r="DK84" i="26"/>
  <c r="DW84" i="26"/>
  <c r="EI84" i="26"/>
  <c r="EU84" i="26"/>
  <c r="FG84" i="26"/>
  <c r="FS84" i="26"/>
  <c r="GE84" i="26"/>
  <c r="GQ84" i="26"/>
  <c r="HC84" i="26"/>
  <c r="HO84" i="26"/>
  <c r="CV96" i="26"/>
  <c r="IA34" i="26"/>
  <c r="AV34" i="26"/>
  <c r="BH34" i="26"/>
  <c r="BT34" i="26"/>
  <c r="CF34" i="26"/>
  <c r="CR34" i="26"/>
  <c r="DD34" i="26"/>
  <c r="DP34" i="26"/>
  <c r="EB34" i="26"/>
  <c r="EN34" i="26"/>
  <c r="EZ34" i="26"/>
  <c r="FL34" i="26"/>
  <c r="FX34" i="26"/>
  <c r="GJ34" i="26"/>
  <c r="GV34" i="26"/>
  <c r="HH34" i="26"/>
  <c r="HT34" i="26"/>
  <c r="AK34" i="26"/>
  <c r="AW34" i="26"/>
  <c r="BI34" i="26"/>
  <c r="BU34" i="26"/>
  <c r="CG34" i="26"/>
  <c r="CS34" i="26"/>
  <c r="DE34" i="26"/>
  <c r="DQ34" i="26"/>
  <c r="EC34" i="26"/>
  <c r="EO34" i="26"/>
  <c r="FA34" i="26"/>
  <c r="FM34" i="26"/>
  <c r="FY34" i="26"/>
  <c r="GK34" i="26"/>
  <c r="GW34" i="26"/>
  <c r="HI34" i="26"/>
  <c r="HU34" i="26"/>
  <c r="AL34" i="26"/>
  <c r="AX34" i="26"/>
  <c r="BJ34" i="26"/>
  <c r="BV34" i="26"/>
  <c r="CH34" i="26"/>
  <c r="CT34" i="26"/>
  <c r="DF34" i="26"/>
  <c r="DR34" i="26"/>
  <c r="ED34" i="26"/>
  <c r="EP34" i="26"/>
  <c r="FB34" i="26"/>
  <c r="FN34" i="26"/>
  <c r="FZ34" i="26"/>
  <c r="GL34" i="26"/>
  <c r="GX34" i="26"/>
  <c r="HJ34" i="26"/>
  <c r="HV34" i="26"/>
  <c r="AM34" i="26"/>
  <c r="AY34" i="26"/>
  <c r="BK34" i="26"/>
  <c r="BW34" i="26"/>
  <c r="CI34" i="26"/>
  <c r="CU34" i="26"/>
  <c r="DG34" i="26"/>
  <c r="DS34" i="26"/>
  <c r="EE34" i="26"/>
  <c r="EQ34" i="26"/>
  <c r="FC34" i="26"/>
  <c r="FO34" i="26"/>
  <c r="GA34" i="26"/>
  <c r="GM34" i="26"/>
  <c r="GY34" i="26"/>
  <c r="HK34" i="26"/>
  <c r="HW34" i="26"/>
  <c r="AN34" i="26"/>
  <c r="AZ34" i="26"/>
  <c r="BL34" i="26"/>
  <c r="BX34" i="26"/>
  <c r="CJ34" i="26"/>
  <c r="CV34" i="26"/>
  <c r="DH34" i="26"/>
  <c r="DT34" i="26"/>
  <c r="EF34" i="26"/>
  <c r="ER34" i="26"/>
  <c r="FD34" i="26"/>
  <c r="FP34" i="26"/>
  <c r="GB34" i="26"/>
  <c r="GN34" i="26"/>
  <c r="GZ34" i="26"/>
  <c r="HL34" i="26"/>
  <c r="HX34" i="26"/>
  <c r="AO34" i="26"/>
  <c r="BA34" i="26"/>
  <c r="BM34" i="26"/>
  <c r="BY34" i="26"/>
  <c r="CK34" i="26"/>
  <c r="CW34" i="26"/>
  <c r="DI34" i="26"/>
  <c r="DU34" i="26"/>
  <c r="EG34" i="26"/>
  <c r="ES34" i="26"/>
  <c r="FE34" i="26"/>
  <c r="FQ34" i="26"/>
  <c r="GC34" i="26"/>
  <c r="GO34" i="26"/>
  <c r="HA34" i="26"/>
  <c r="HM34" i="26"/>
  <c r="HY34" i="26"/>
  <c r="AP34" i="26"/>
  <c r="BB34" i="26"/>
  <c r="BN34" i="26"/>
  <c r="BZ34" i="26"/>
  <c r="CL34" i="26"/>
  <c r="CX34" i="26"/>
  <c r="DJ34" i="26"/>
  <c r="DV34" i="26"/>
  <c r="EH34" i="26"/>
  <c r="ET34" i="26"/>
  <c r="FF34" i="26"/>
  <c r="FR34" i="26"/>
  <c r="GD34" i="26"/>
  <c r="GP34" i="26"/>
  <c r="HB34" i="26"/>
  <c r="HN34" i="26"/>
  <c r="HZ34" i="26"/>
  <c r="AQ34" i="26"/>
  <c r="BC34" i="26"/>
  <c r="BO34" i="26"/>
  <c r="CA34" i="26"/>
  <c r="CM34" i="26"/>
  <c r="CY34" i="26"/>
  <c r="DK34" i="26"/>
  <c r="DW34" i="26"/>
  <c r="EI34" i="26"/>
  <c r="EU34" i="26"/>
  <c r="FG34" i="26"/>
  <c r="FS34" i="26"/>
  <c r="GE34" i="26"/>
  <c r="GQ34" i="26"/>
  <c r="HC34" i="26"/>
  <c r="HO34" i="26"/>
  <c r="AT34" i="26"/>
  <c r="BF34" i="26"/>
  <c r="BR34" i="26"/>
  <c r="CD34" i="26"/>
  <c r="CP34" i="26"/>
  <c r="DB34" i="26"/>
  <c r="DN34" i="26"/>
  <c r="DZ34" i="26"/>
  <c r="EL34" i="26"/>
  <c r="EX34" i="26"/>
  <c r="FJ34" i="26"/>
  <c r="FV34" i="26"/>
  <c r="GH34" i="26"/>
  <c r="GT34" i="26"/>
  <c r="HF34" i="26"/>
  <c r="HR34" i="26"/>
  <c r="BS34" i="26"/>
  <c r="DO34" i="26"/>
  <c r="FK34" i="26"/>
  <c r="HG34" i="26"/>
  <c r="CB34" i="26"/>
  <c r="DX34" i="26"/>
  <c r="FT34" i="26"/>
  <c r="HP34" i="26"/>
  <c r="CC34" i="26"/>
  <c r="DY34" i="26"/>
  <c r="FU34" i="26"/>
  <c r="HQ34" i="26"/>
  <c r="CE34" i="26"/>
  <c r="EA34" i="26"/>
  <c r="FW34" i="26"/>
  <c r="HS34" i="26"/>
  <c r="AR34" i="26"/>
  <c r="CN34" i="26"/>
  <c r="EJ34" i="26"/>
  <c r="GF34" i="26"/>
  <c r="AS34" i="26"/>
  <c r="CO34" i="26"/>
  <c r="EK34" i="26"/>
  <c r="GG34" i="26"/>
  <c r="AU34" i="26"/>
  <c r="CQ34" i="26"/>
  <c r="EM34" i="26"/>
  <c r="GI34" i="26"/>
  <c r="BD34" i="26"/>
  <c r="CZ34" i="26"/>
  <c r="EV34" i="26"/>
  <c r="GR34" i="26"/>
  <c r="BE34" i="26"/>
  <c r="DA34" i="26"/>
  <c r="EW34" i="26"/>
  <c r="GS34" i="26"/>
  <c r="BP34" i="26"/>
  <c r="DL34" i="26"/>
  <c r="FH34" i="26"/>
  <c r="HD34" i="26"/>
  <c r="BQ34" i="26"/>
  <c r="DM34" i="26"/>
  <c r="FI34" i="26"/>
  <c r="HE34" i="26"/>
  <c r="BG34" i="26"/>
  <c r="DC34" i="26"/>
  <c r="EY34" i="26"/>
  <c r="GU34" i="26"/>
  <c r="HT103" i="26"/>
  <c r="HH103" i="26"/>
  <c r="GV103" i="26"/>
  <c r="GJ103" i="26"/>
  <c r="FX103" i="26"/>
  <c r="FL103" i="26"/>
  <c r="EZ103" i="26"/>
  <c r="EN103" i="26"/>
  <c r="EB103" i="26"/>
  <c r="DP103" i="26"/>
  <c r="DD103" i="26"/>
  <c r="CR103" i="26"/>
  <c r="CF103" i="26"/>
  <c r="BT103" i="26"/>
  <c r="BH103" i="26"/>
  <c r="AV103" i="26"/>
  <c r="HZ102" i="26"/>
  <c r="HN102" i="26"/>
  <c r="HB102" i="26"/>
  <c r="GP102" i="26"/>
  <c r="GD102" i="26"/>
  <c r="FR102" i="26"/>
  <c r="FF102" i="26"/>
  <c r="ET102" i="26"/>
  <c r="EH102" i="26"/>
  <c r="DV102" i="26"/>
  <c r="DJ102" i="26"/>
  <c r="CX102" i="26"/>
  <c r="CL102" i="26"/>
  <c r="BY102" i="26"/>
  <c r="BL102" i="26"/>
  <c r="AY102" i="26"/>
  <c r="AL102" i="26"/>
  <c r="HO101" i="26"/>
  <c r="HB101" i="26"/>
  <c r="GN101" i="26"/>
  <c r="GA101" i="26"/>
  <c r="FN101" i="26"/>
  <c r="FA101" i="26"/>
  <c r="EN101" i="26"/>
  <c r="EA101" i="26"/>
  <c r="DN101" i="26"/>
  <c r="DA101" i="26"/>
  <c r="CN101" i="26"/>
  <c r="CA101" i="26"/>
  <c r="BN101" i="26"/>
  <c r="AZ101" i="26"/>
  <c r="AM101" i="26"/>
  <c r="HP100" i="26"/>
  <c r="HB100" i="26"/>
  <c r="GN100" i="26"/>
  <c r="FZ100" i="26"/>
  <c r="FL100" i="26"/>
  <c r="EW100" i="26"/>
  <c r="EH100" i="26"/>
  <c r="DS100" i="26"/>
  <c r="DD100" i="26"/>
  <c r="CG100" i="26"/>
  <c r="BI100" i="26"/>
  <c r="AK100" i="26"/>
  <c r="HC99" i="26"/>
  <c r="FW99" i="26"/>
  <c r="EA99" i="26"/>
  <c r="CE99" i="26"/>
  <c r="HY98" i="26"/>
  <c r="GC98" i="26"/>
  <c r="EG98" i="26"/>
  <c r="CK98" i="26"/>
  <c r="AO98" i="26"/>
  <c r="GI97" i="26"/>
  <c r="EM97" i="26"/>
  <c r="CQ97" i="26"/>
  <c r="AU97" i="26"/>
  <c r="GO96" i="26"/>
  <c r="ES96" i="26"/>
  <c r="CJ96" i="26"/>
  <c r="HF95" i="26"/>
  <c r="EL95" i="26"/>
  <c r="BR95" i="26"/>
  <c r="GN94" i="26"/>
  <c r="DT94" i="26"/>
  <c r="FV93" i="26"/>
  <c r="DB93" i="26"/>
  <c r="HX92" i="26"/>
  <c r="FD92" i="26"/>
  <c r="CJ92" i="26"/>
  <c r="HF91" i="26"/>
  <c r="EL91" i="26"/>
  <c r="BR91" i="26"/>
  <c r="GN90" i="26"/>
  <c r="DT90" i="26"/>
  <c r="AZ90" i="26"/>
  <c r="FV89" i="26"/>
  <c r="DB89" i="26"/>
  <c r="HX88" i="26"/>
  <c r="FD88" i="26"/>
  <c r="CJ88" i="26"/>
  <c r="HF87" i="26"/>
  <c r="EL87" i="26"/>
  <c r="BR87" i="26"/>
  <c r="GN86" i="26"/>
  <c r="DT86" i="26"/>
  <c r="AZ86" i="26"/>
  <c r="FV85" i="26"/>
  <c r="DB85" i="26"/>
  <c r="HX84" i="26"/>
  <c r="FD84" i="26"/>
  <c r="CH84" i="26"/>
  <c r="GP83" i="26"/>
  <c r="DG83" i="26"/>
  <c r="HO82" i="26"/>
  <c r="EG82" i="26"/>
  <c r="FD96" i="26"/>
  <c r="IA71" i="26"/>
  <c r="AT71" i="26"/>
  <c r="BF71" i="26"/>
  <c r="BR71" i="26"/>
  <c r="CD71" i="26"/>
  <c r="CP71" i="26"/>
  <c r="DB71" i="26"/>
  <c r="DN71" i="26"/>
  <c r="DZ71" i="26"/>
  <c r="EL71" i="26"/>
  <c r="EX71" i="26"/>
  <c r="FJ71" i="26"/>
  <c r="FV71" i="26"/>
  <c r="GH71" i="26"/>
  <c r="GT71" i="26"/>
  <c r="HF71" i="26"/>
  <c r="HR71" i="26"/>
  <c r="AU71" i="26"/>
  <c r="BG71" i="26"/>
  <c r="BS71" i="26"/>
  <c r="CE71" i="26"/>
  <c r="CQ71" i="26"/>
  <c r="DC71" i="26"/>
  <c r="DO71" i="26"/>
  <c r="EA71" i="26"/>
  <c r="EM71" i="26"/>
  <c r="EY71" i="26"/>
  <c r="FK71" i="26"/>
  <c r="FW71" i="26"/>
  <c r="GI71" i="26"/>
  <c r="GU71" i="26"/>
  <c r="HG71" i="26"/>
  <c r="HS71" i="26"/>
  <c r="AV71" i="26"/>
  <c r="BH71" i="26"/>
  <c r="AK71" i="26"/>
  <c r="AW71" i="26"/>
  <c r="BI71" i="26"/>
  <c r="BU71" i="26"/>
  <c r="CG71" i="26"/>
  <c r="CS71" i="26"/>
  <c r="DE71" i="26"/>
  <c r="DQ71" i="26"/>
  <c r="EC71" i="26"/>
  <c r="EO71" i="26"/>
  <c r="FA71" i="26"/>
  <c r="FM71" i="26"/>
  <c r="FY71" i="26"/>
  <c r="GK71" i="26"/>
  <c r="GW71" i="26"/>
  <c r="HI71" i="26"/>
  <c r="HU71" i="26"/>
  <c r="AL71" i="26"/>
  <c r="AX71" i="26"/>
  <c r="BJ71" i="26"/>
  <c r="BV71" i="26"/>
  <c r="CH71" i="26"/>
  <c r="CT71" i="26"/>
  <c r="DF71" i="26"/>
  <c r="DR71" i="26"/>
  <c r="ED71" i="26"/>
  <c r="EP71" i="26"/>
  <c r="FB71" i="26"/>
  <c r="FN71" i="26"/>
  <c r="FZ71" i="26"/>
  <c r="AM71" i="26"/>
  <c r="AY71" i="26"/>
  <c r="BK71" i="26"/>
  <c r="BW71" i="26"/>
  <c r="CI71" i="26"/>
  <c r="CU71" i="26"/>
  <c r="DG71" i="26"/>
  <c r="DS71" i="26"/>
  <c r="EE71" i="26"/>
  <c r="EQ71" i="26"/>
  <c r="FC71" i="26"/>
  <c r="FO71" i="26"/>
  <c r="GA71" i="26"/>
  <c r="GM71" i="26"/>
  <c r="GY71" i="26"/>
  <c r="HK71" i="26"/>
  <c r="HW71" i="26"/>
  <c r="AN71" i="26"/>
  <c r="AZ71" i="26"/>
  <c r="BL71" i="26"/>
  <c r="BX71" i="26"/>
  <c r="CJ71" i="26"/>
  <c r="CV71" i="26"/>
  <c r="DH71" i="26"/>
  <c r="DT71" i="26"/>
  <c r="EF71" i="26"/>
  <c r="ER71" i="26"/>
  <c r="FD71" i="26"/>
  <c r="FP71" i="26"/>
  <c r="GB71" i="26"/>
  <c r="GN71" i="26"/>
  <c r="GZ71" i="26"/>
  <c r="HL71" i="26"/>
  <c r="HX71" i="26"/>
  <c r="AO71" i="26"/>
  <c r="BA71" i="26"/>
  <c r="AP71" i="26"/>
  <c r="BB71" i="26"/>
  <c r="BN71" i="26"/>
  <c r="BZ71" i="26"/>
  <c r="CL71" i="26"/>
  <c r="CX71" i="26"/>
  <c r="DJ71" i="26"/>
  <c r="DV71" i="26"/>
  <c r="EH71" i="26"/>
  <c r="ET71" i="26"/>
  <c r="FF71" i="26"/>
  <c r="FR71" i="26"/>
  <c r="GD71" i="26"/>
  <c r="GP71" i="26"/>
  <c r="HB71" i="26"/>
  <c r="HN71" i="26"/>
  <c r="HZ71" i="26"/>
  <c r="AR71" i="26"/>
  <c r="BD71" i="26"/>
  <c r="BP71" i="26"/>
  <c r="CB71" i="26"/>
  <c r="CN71" i="26"/>
  <c r="CZ71" i="26"/>
  <c r="DL71" i="26"/>
  <c r="DX71" i="26"/>
  <c r="EJ71" i="26"/>
  <c r="EV71" i="26"/>
  <c r="FH71" i="26"/>
  <c r="FT71" i="26"/>
  <c r="GF71" i="26"/>
  <c r="GR71" i="26"/>
  <c r="HD71" i="26"/>
  <c r="HP71" i="26"/>
  <c r="CA71" i="26"/>
  <c r="DK71" i="26"/>
  <c r="EU71" i="26"/>
  <c r="GE71" i="26"/>
  <c r="HH71" i="26"/>
  <c r="CC71" i="26"/>
  <c r="DM71" i="26"/>
  <c r="EW71" i="26"/>
  <c r="GG71" i="26"/>
  <c r="HJ71" i="26"/>
  <c r="CF71" i="26"/>
  <c r="DP71" i="26"/>
  <c r="EZ71" i="26"/>
  <c r="GJ71" i="26"/>
  <c r="HM71" i="26"/>
  <c r="AQ71" i="26"/>
  <c r="CK71" i="26"/>
  <c r="DU71" i="26"/>
  <c r="FE71" i="26"/>
  <c r="GL71" i="26"/>
  <c r="HO71" i="26"/>
  <c r="AS71" i="26"/>
  <c r="CM71" i="26"/>
  <c r="DW71" i="26"/>
  <c r="FG71" i="26"/>
  <c r="GO71" i="26"/>
  <c r="HQ71" i="26"/>
  <c r="BC71" i="26"/>
  <c r="CO71" i="26"/>
  <c r="DY71" i="26"/>
  <c r="FI71" i="26"/>
  <c r="GQ71" i="26"/>
  <c r="HT71" i="26"/>
  <c r="BE71" i="26"/>
  <c r="CR71" i="26"/>
  <c r="EB71" i="26"/>
  <c r="FL71" i="26"/>
  <c r="GS71" i="26"/>
  <c r="HV71" i="26"/>
  <c r="BM71" i="26"/>
  <c r="CW71" i="26"/>
  <c r="EG71" i="26"/>
  <c r="FQ71" i="26"/>
  <c r="GV71" i="26"/>
  <c r="HY71" i="26"/>
  <c r="BO71" i="26"/>
  <c r="CY71" i="26"/>
  <c r="EI71" i="26"/>
  <c r="FS71" i="26"/>
  <c r="GX71" i="26"/>
  <c r="BT71" i="26"/>
  <c r="DD71" i="26"/>
  <c r="EN71" i="26"/>
  <c r="FX71" i="26"/>
  <c r="HC71" i="26"/>
  <c r="BY71" i="26"/>
  <c r="DI71" i="26"/>
  <c r="ES71" i="26"/>
  <c r="GC71" i="26"/>
  <c r="HE71" i="26"/>
  <c r="BQ71" i="26"/>
  <c r="DA71" i="26"/>
  <c r="EK71" i="26"/>
  <c r="FU71" i="26"/>
  <c r="IA94" i="26"/>
  <c r="AR94" i="26"/>
  <c r="BD94" i="26"/>
  <c r="BP94" i="26"/>
  <c r="CB94" i="26"/>
  <c r="CN94" i="26"/>
  <c r="CZ94" i="26"/>
  <c r="DL94" i="26"/>
  <c r="DX94" i="26"/>
  <c r="EJ94" i="26"/>
  <c r="EV94" i="26"/>
  <c r="FH94" i="26"/>
  <c r="FT94" i="26"/>
  <c r="GF94" i="26"/>
  <c r="GR94" i="26"/>
  <c r="HD94" i="26"/>
  <c r="HP94" i="26"/>
  <c r="AS94" i="26"/>
  <c r="BE94" i="26"/>
  <c r="BQ94" i="26"/>
  <c r="CC94" i="26"/>
  <c r="CO94" i="26"/>
  <c r="DA94" i="26"/>
  <c r="DM94" i="26"/>
  <c r="DY94" i="26"/>
  <c r="EK94" i="26"/>
  <c r="EW94" i="26"/>
  <c r="FI94" i="26"/>
  <c r="FU94" i="26"/>
  <c r="GG94" i="26"/>
  <c r="GS94" i="26"/>
  <c r="HE94" i="26"/>
  <c r="HQ94" i="26"/>
  <c r="AT94" i="26"/>
  <c r="BF94" i="26"/>
  <c r="BR94" i="26"/>
  <c r="CD94" i="26"/>
  <c r="CP94" i="26"/>
  <c r="DB94" i="26"/>
  <c r="DN94" i="26"/>
  <c r="DZ94" i="26"/>
  <c r="EL94" i="26"/>
  <c r="EX94" i="26"/>
  <c r="FJ94" i="26"/>
  <c r="FV94" i="26"/>
  <c r="GH94" i="26"/>
  <c r="GT94" i="26"/>
  <c r="HF94" i="26"/>
  <c r="HR94" i="26"/>
  <c r="AU94" i="26"/>
  <c r="BG94" i="26"/>
  <c r="BS94" i="26"/>
  <c r="CE94" i="26"/>
  <c r="CQ94" i="26"/>
  <c r="DC94" i="26"/>
  <c r="DO94" i="26"/>
  <c r="EA94" i="26"/>
  <c r="EM94" i="26"/>
  <c r="EY94" i="26"/>
  <c r="FK94" i="26"/>
  <c r="FW94" i="26"/>
  <c r="GI94" i="26"/>
  <c r="GU94" i="26"/>
  <c r="HG94" i="26"/>
  <c r="HS94" i="26"/>
  <c r="AV94" i="26"/>
  <c r="BH94" i="26"/>
  <c r="BT94" i="26"/>
  <c r="CF94" i="26"/>
  <c r="CR94" i="26"/>
  <c r="DD94" i="26"/>
  <c r="DP94" i="26"/>
  <c r="EB94" i="26"/>
  <c r="EN94" i="26"/>
  <c r="EZ94" i="26"/>
  <c r="FL94" i="26"/>
  <c r="FX94" i="26"/>
  <c r="GJ94" i="26"/>
  <c r="GV94" i="26"/>
  <c r="HH94" i="26"/>
  <c r="HT94" i="26"/>
  <c r="AK94" i="26"/>
  <c r="AW94" i="26"/>
  <c r="BI94" i="26"/>
  <c r="BU94" i="26"/>
  <c r="CG94" i="26"/>
  <c r="CS94" i="26"/>
  <c r="DE94" i="26"/>
  <c r="DQ94" i="26"/>
  <c r="EC94" i="26"/>
  <c r="EO94" i="26"/>
  <c r="FA94" i="26"/>
  <c r="FM94" i="26"/>
  <c r="FY94" i="26"/>
  <c r="GK94" i="26"/>
  <c r="GW94" i="26"/>
  <c r="HI94" i="26"/>
  <c r="HU94" i="26"/>
  <c r="AL94" i="26"/>
  <c r="AX94" i="26"/>
  <c r="BJ94" i="26"/>
  <c r="BV94" i="26"/>
  <c r="CH94" i="26"/>
  <c r="CT94" i="26"/>
  <c r="DF94" i="26"/>
  <c r="DR94" i="26"/>
  <c r="ED94" i="26"/>
  <c r="EP94" i="26"/>
  <c r="FB94" i="26"/>
  <c r="FN94" i="26"/>
  <c r="FZ94" i="26"/>
  <c r="GL94" i="26"/>
  <c r="GX94" i="26"/>
  <c r="HJ94" i="26"/>
  <c r="HV94" i="26"/>
  <c r="AM94" i="26"/>
  <c r="AY94" i="26"/>
  <c r="BK94" i="26"/>
  <c r="BW94" i="26"/>
  <c r="CI94" i="26"/>
  <c r="CU94" i="26"/>
  <c r="DG94" i="26"/>
  <c r="DS94" i="26"/>
  <c r="EE94" i="26"/>
  <c r="EQ94" i="26"/>
  <c r="FC94" i="26"/>
  <c r="FO94" i="26"/>
  <c r="GA94" i="26"/>
  <c r="GM94" i="26"/>
  <c r="GY94" i="26"/>
  <c r="HK94" i="26"/>
  <c r="HW94" i="26"/>
  <c r="AP94" i="26"/>
  <c r="BB94" i="26"/>
  <c r="BN94" i="26"/>
  <c r="BZ94" i="26"/>
  <c r="CL94" i="26"/>
  <c r="CX94" i="26"/>
  <c r="DJ94" i="26"/>
  <c r="DV94" i="26"/>
  <c r="EH94" i="26"/>
  <c r="ET94" i="26"/>
  <c r="FF94" i="26"/>
  <c r="FR94" i="26"/>
  <c r="GD94" i="26"/>
  <c r="GP94" i="26"/>
  <c r="HB94" i="26"/>
  <c r="HN94" i="26"/>
  <c r="HZ94" i="26"/>
  <c r="AQ94" i="26"/>
  <c r="BC94" i="26"/>
  <c r="BO94" i="26"/>
  <c r="CA94" i="26"/>
  <c r="CM94" i="26"/>
  <c r="CY94" i="26"/>
  <c r="DK94" i="26"/>
  <c r="DW94" i="26"/>
  <c r="EI94" i="26"/>
  <c r="EU94" i="26"/>
  <c r="FG94" i="26"/>
  <c r="FS94" i="26"/>
  <c r="GE94" i="26"/>
  <c r="GQ94" i="26"/>
  <c r="HC94" i="26"/>
  <c r="HO94" i="26"/>
  <c r="IA81" i="26"/>
  <c r="AN81" i="26"/>
  <c r="AZ81" i="26"/>
  <c r="BL81" i="26"/>
  <c r="BX81" i="26"/>
  <c r="CJ81" i="26"/>
  <c r="CV81" i="26"/>
  <c r="DH81" i="26"/>
  <c r="DT81" i="26"/>
  <c r="EF81" i="26"/>
  <c r="ER81" i="26"/>
  <c r="FD81" i="26"/>
  <c r="FP81" i="26"/>
  <c r="GB81" i="26"/>
  <c r="GN81" i="26"/>
  <c r="GZ81" i="26"/>
  <c r="HL81" i="26"/>
  <c r="HX81" i="26"/>
  <c r="AO81" i="26"/>
  <c r="BA81" i="26"/>
  <c r="BM81" i="26"/>
  <c r="BY81" i="26"/>
  <c r="CK81" i="26"/>
  <c r="CW81" i="26"/>
  <c r="DI81" i="26"/>
  <c r="DU81" i="26"/>
  <c r="EG81" i="26"/>
  <c r="ES81" i="26"/>
  <c r="FE81" i="26"/>
  <c r="FQ81" i="26"/>
  <c r="GC81" i="26"/>
  <c r="GO81" i="26"/>
  <c r="HA81" i="26"/>
  <c r="HM81" i="26"/>
  <c r="HY81" i="26"/>
  <c r="AP81" i="26"/>
  <c r="BB81" i="26"/>
  <c r="BN81" i="26"/>
  <c r="BZ81" i="26"/>
  <c r="CL81" i="26"/>
  <c r="CX81" i="26"/>
  <c r="DJ81" i="26"/>
  <c r="DV81" i="26"/>
  <c r="EH81" i="26"/>
  <c r="ET81" i="26"/>
  <c r="FF81" i="26"/>
  <c r="FR81" i="26"/>
  <c r="GD81" i="26"/>
  <c r="GP81" i="26"/>
  <c r="HB81" i="26"/>
  <c r="HN81" i="26"/>
  <c r="HZ81" i="26"/>
  <c r="AQ81" i="26"/>
  <c r="BC81" i="26"/>
  <c r="BO81" i="26"/>
  <c r="CA81" i="26"/>
  <c r="CM81" i="26"/>
  <c r="CY81" i="26"/>
  <c r="DK81" i="26"/>
  <c r="DW81" i="26"/>
  <c r="EI81" i="26"/>
  <c r="EU81" i="26"/>
  <c r="FG81" i="26"/>
  <c r="FS81" i="26"/>
  <c r="GE81" i="26"/>
  <c r="GQ81" i="26"/>
  <c r="HC81" i="26"/>
  <c r="HO81" i="26"/>
  <c r="AR81" i="26"/>
  <c r="BD81" i="26"/>
  <c r="BP81" i="26"/>
  <c r="CB81" i="26"/>
  <c r="CN81" i="26"/>
  <c r="CZ81" i="26"/>
  <c r="DL81" i="26"/>
  <c r="DX81" i="26"/>
  <c r="EJ81" i="26"/>
  <c r="EV81" i="26"/>
  <c r="FH81" i="26"/>
  <c r="FT81" i="26"/>
  <c r="GF81" i="26"/>
  <c r="GR81" i="26"/>
  <c r="HD81" i="26"/>
  <c r="HP81" i="26"/>
  <c r="AS81" i="26"/>
  <c r="BE81" i="26"/>
  <c r="BQ81" i="26"/>
  <c r="CC81" i="26"/>
  <c r="CO81" i="26"/>
  <c r="DA81" i="26"/>
  <c r="DM81" i="26"/>
  <c r="DY81" i="26"/>
  <c r="EK81" i="26"/>
  <c r="EW81" i="26"/>
  <c r="FI81" i="26"/>
  <c r="FU81" i="26"/>
  <c r="GG81" i="26"/>
  <c r="GS81" i="26"/>
  <c r="HE81" i="26"/>
  <c r="HQ81" i="26"/>
  <c r="AT81" i="26"/>
  <c r="BF81" i="26"/>
  <c r="BR81" i="26"/>
  <c r="CD81" i="26"/>
  <c r="CP81" i="26"/>
  <c r="DB81" i="26"/>
  <c r="DN81" i="26"/>
  <c r="DZ81" i="26"/>
  <c r="EL81" i="26"/>
  <c r="EX81" i="26"/>
  <c r="AU81" i="26"/>
  <c r="BG81" i="26"/>
  <c r="BS81" i="26"/>
  <c r="CE81" i="26"/>
  <c r="CQ81" i="26"/>
  <c r="DC81" i="26"/>
  <c r="DO81" i="26"/>
  <c r="EA81" i="26"/>
  <c r="EM81" i="26"/>
  <c r="EY81" i="26"/>
  <c r="AV81" i="26"/>
  <c r="BH81" i="26"/>
  <c r="BT81" i="26"/>
  <c r="CF81" i="26"/>
  <c r="CR81" i="26"/>
  <c r="DD81" i="26"/>
  <c r="DP81" i="26"/>
  <c r="EB81" i="26"/>
  <c r="EN81" i="26"/>
  <c r="EZ81" i="26"/>
  <c r="FL81" i="26"/>
  <c r="FX81" i="26"/>
  <c r="GJ81" i="26"/>
  <c r="GV81" i="26"/>
  <c r="HH81" i="26"/>
  <c r="HT81" i="26"/>
  <c r="AL81" i="26"/>
  <c r="AX81" i="26"/>
  <c r="BJ81" i="26"/>
  <c r="BV81" i="26"/>
  <c r="CH81" i="26"/>
  <c r="CT81" i="26"/>
  <c r="DF81" i="26"/>
  <c r="DR81" i="26"/>
  <c r="ED81" i="26"/>
  <c r="EP81" i="26"/>
  <c r="FB81" i="26"/>
  <c r="FN81" i="26"/>
  <c r="FZ81" i="26"/>
  <c r="GL81" i="26"/>
  <c r="AM81" i="26"/>
  <c r="AY81" i="26"/>
  <c r="BK81" i="26"/>
  <c r="BW81" i="26"/>
  <c r="CI81" i="26"/>
  <c r="CU81" i="26"/>
  <c r="DG81" i="26"/>
  <c r="DS81" i="26"/>
  <c r="EE81" i="26"/>
  <c r="EQ81" i="26"/>
  <c r="FC81" i="26"/>
  <c r="FO81" i="26"/>
  <c r="GA81" i="26"/>
  <c r="GM81" i="26"/>
  <c r="GY81" i="26"/>
  <c r="HK81" i="26"/>
  <c r="HW81" i="26"/>
  <c r="BU81" i="26"/>
  <c r="FW81" i="26"/>
  <c r="HJ81" i="26"/>
  <c r="CG81" i="26"/>
  <c r="FY81" i="26"/>
  <c r="HR81" i="26"/>
  <c r="CS81" i="26"/>
  <c r="GH81" i="26"/>
  <c r="HS81" i="26"/>
  <c r="DE81" i="26"/>
  <c r="GI81" i="26"/>
  <c r="HU81" i="26"/>
  <c r="DQ81" i="26"/>
  <c r="GK81" i="26"/>
  <c r="HV81" i="26"/>
  <c r="EC81" i="26"/>
  <c r="GT81" i="26"/>
  <c r="EO81" i="26"/>
  <c r="GU81" i="26"/>
  <c r="FA81" i="26"/>
  <c r="GW81" i="26"/>
  <c r="AW81" i="26"/>
  <c r="FM81" i="26"/>
  <c r="HG81" i="26"/>
  <c r="BI81" i="26"/>
  <c r="FV81" i="26"/>
  <c r="HI81" i="26"/>
  <c r="IA69" i="26"/>
  <c r="AT69" i="26"/>
  <c r="BF69" i="26"/>
  <c r="BR69" i="26"/>
  <c r="CD69" i="26"/>
  <c r="CP69" i="26"/>
  <c r="DB69" i="26"/>
  <c r="DN69" i="26"/>
  <c r="DZ69" i="26"/>
  <c r="EL69" i="26"/>
  <c r="EX69" i="26"/>
  <c r="FJ69" i="26"/>
  <c r="FV69" i="26"/>
  <c r="GH69" i="26"/>
  <c r="GT69" i="26"/>
  <c r="HF69" i="26"/>
  <c r="HR69" i="26"/>
  <c r="AU69" i="26"/>
  <c r="BG69" i="26"/>
  <c r="BS69" i="26"/>
  <c r="CE69" i="26"/>
  <c r="CQ69" i="26"/>
  <c r="DC69" i="26"/>
  <c r="DO69" i="26"/>
  <c r="EA69" i="26"/>
  <c r="EM69" i="26"/>
  <c r="EY69" i="26"/>
  <c r="FK69" i="26"/>
  <c r="FW69" i="26"/>
  <c r="GI69" i="26"/>
  <c r="GU69" i="26"/>
  <c r="HG69" i="26"/>
  <c r="HS69" i="26"/>
  <c r="AV69" i="26"/>
  <c r="BH69" i="26"/>
  <c r="BT69" i="26"/>
  <c r="CF69" i="26"/>
  <c r="CR69" i="26"/>
  <c r="DD69" i="26"/>
  <c r="DP69" i="26"/>
  <c r="EB69" i="26"/>
  <c r="EN69" i="26"/>
  <c r="EZ69" i="26"/>
  <c r="FL69" i="26"/>
  <c r="FX69" i="26"/>
  <c r="GJ69" i="26"/>
  <c r="GV69" i="26"/>
  <c r="HH69" i="26"/>
  <c r="HT69" i="26"/>
  <c r="AK69" i="26"/>
  <c r="AW69" i="26"/>
  <c r="BI69" i="26"/>
  <c r="BU69" i="26"/>
  <c r="CG69" i="26"/>
  <c r="CS69" i="26"/>
  <c r="DE69" i="26"/>
  <c r="DQ69" i="26"/>
  <c r="EC69" i="26"/>
  <c r="EO69" i="26"/>
  <c r="FA69" i="26"/>
  <c r="FM69" i="26"/>
  <c r="FY69" i="26"/>
  <c r="GK69" i="26"/>
  <c r="GW69" i="26"/>
  <c r="HI69" i="26"/>
  <c r="HU69" i="26"/>
  <c r="AL69" i="26"/>
  <c r="AX69" i="26"/>
  <c r="BJ69" i="26"/>
  <c r="BV69" i="26"/>
  <c r="CH69" i="26"/>
  <c r="CT69" i="26"/>
  <c r="DF69" i="26"/>
  <c r="DR69" i="26"/>
  <c r="ED69" i="26"/>
  <c r="EP69" i="26"/>
  <c r="FB69" i="26"/>
  <c r="FN69" i="26"/>
  <c r="FZ69" i="26"/>
  <c r="GL69" i="26"/>
  <c r="GX69" i="26"/>
  <c r="HJ69" i="26"/>
  <c r="HV69" i="26"/>
  <c r="AM69" i="26"/>
  <c r="AY69" i="26"/>
  <c r="BK69" i="26"/>
  <c r="BW69" i="26"/>
  <c r="CI69" i="26"/>
  <c r="CU69" i="26"/>
  <c r="DG69" i="26"/>
  <c r="DS69" i="26"/>
  <c r="EE69" i="26"/>
  <c r="EQ69" i="26"/>
  <c r="FC69" i="26"/>
  <c r="FO69" i="26"/>
  <c r="GA69" i="26"/>
  <c r="GM69" i="26"/>
  <c r="GY69" i="26"/>
  <c r="HK69" i="26"/>
  <c r="HW69" i="26"/>
  <c r="AN69" i="26"/>
  <c r="AZ69" i="26"/>
  <c r="BL69" i="26"/>
  <c r="BX69" i="26"/>
  <c r="CJ69" i="26"/>
  <c r="CV69" i="26"/>
  <c r="DH69" i="26"/>
  <c r="DT69" i="26"/>
  <c r="EF69" i="26"/>
  <c r="ER69" i="26"/>
  <c r="FD69" i="26"/>
  <c r="FP69" i="26"/>
  <c r="GB69" i="26"/>
  <c r="GN69" i="26"/>
  <c r="GZ69" i="26"/>
  <c r="HL69" i="26"/>
  <c r="HX69" i="26"/>
  <c r="AO69" i="26"/>
  <c r="BA69" i="26"/>
  <c r="BM69" i="26"/>
  <c r="BY69" i="26"/>
  <c r="CK69" i="26"/>
  <c r="CW69" i="26"/>
  <c r="DI69" i="26"/>
  <c r="DU69" i="26"/>
  <c r="EG69" i="26"/>
  <c r="ES69" i="26"/>
  <c r="FE69" i="26"/>
  <c r="FQ69" i="26"/>
  <c r="GC69" i="26"/>
  <c r="GO69" i="26"/>
  <c r="HA69" i="26"/>
  <c r="HM69" i="26"/>
  <c r="HY69" i="26"/>
  <c r="AP69" i="26"/>
  <c r="BB69" i="26"/>
  <c r="BN69" i="26"/>
  <c r="BZ69" i="26"/>
  <c r="CL69" i="26"/>
  <c r="CX69" i="26"/>
  <c r="DJ69" i="26"/>
  <c r="DV69" i="26"/>
  <c r="EH69" i="26"/>
  <c r="ET69" i="26"/>
  <c r="FF69" i="26"/>
  <c r="FR69" i="26"/>
  <c r="GD69" i="26"/>
  <c r="GP69" i="26"/>
  <c r="HB69" i="26"/>
  <c r="HN69" i="26"/>
  <c r="HZ69" i="26"/>
  <c r="AQ69" i="26"/>
  <c r="BC69" i="26"/>
  <c r="BO69" i="26"/>
  <c r="CA69" i="26"/>
  <c r="CM69" i="26"/>
  <c r="CY69" i="26"/>
  <c r="AR69" i="26"/>
  <c r="BD69" i="26"/>
  <c r="BP69" i="26"/>
  <c r="CB69" i="26"/>
  <c r="CN69" i="26"/>
  <c r="CZ69" i="26"/>
  <c r="DL69" i="26"/>
  <c r="DX69" i="26"/>
  <c r="EJ69" i="26"/>
  <c r="EV69" i="26"/>
  <c r="FH69" i="26"/>
  <c r="FT69" i="26"/>
  <c r="GF69" i="26"/>
  <c r="GR69" i="26"/>
  <c r="HD69" i="26"/>
  <c r="HP69" i="26"/>
  <c r="DY69" i="26"/>
  <c r="GS69" i="26"/>
  <c r="EI69" i="26"/>
  <c r="HC69" i="26"/>
  <c r="EK69" i="26"/>
  <c r="HE69" i="26"/>
  <c r="AS69" i="26"/>
  <c r="EU69" i="26"/>
  <c r="HO69" i="26"/>
  <c r="BE69" i="26"/>
  <c r="EW69" i="26"/>
  <c r="HQ69" i="26"/>
  <c r="BQ69" i="26"/>
  <c r="FG69" i="26"/>
  <c r="CC69" i="26"/>
  <c r="FI69" i="26"/>
  <c r="CO69" i="26"/>
  <c r="FS69" i="26"/>
  <c r="DA69" i="26"/>
  <c r="FU69" i="26"/>
  <c r="DM69" i="26"/>
  <c r="GG69" i="26"/>
  <c r="DW69" i="26"/>
  <c r="GQ69" i="26"/>
  <c r="GE69" i="26"/>
  <c r="DK69" i="26"/>
  <c r="IA57" i="26"/>
  <c r="AV57" i="26"/>
  <c r="BH57" i="26"/>
  <c r="BT57" i="26"/>
  <c r="CF57" i="26"/>
  <c r="CR57" i="26"/>
  <c r="DD57" i="26"/>
  <c r="DP57" i="26"/>
  <c r="EB57" i="26"/>
  <c r="EN57" i="26"/>
  <c r="EZ57" i="26"/>
  <c r="FL57" i="26"/>
  <c r="FX57" i="26"/>
  <c r="GJ57" i="26"/>
  <c r="GV57" i="26"/>
  <c r="HH57" i="26"/>
  <c r="HT57" i="26"/>
  <c r="AK57" i="26"/>
  <c r="AW57" i="26"/>
  <c r="BI57" i="26"/>
  <c r="BU57" i="26"/>
  <c r="CG57" i="26"/>
  <c r="CS57" i="26"/>
  <c r="DE57" i="26"/>
  <c r="DQ57" i="26"/>
  <c r="EC57" i="26"/>
  <c r="EO57" i="26"/>
  <c r="FA57" i="26"/>
  <c r="FM57" i="26"/>
  <c r="FY57" i="26"/>
  <c r="GK57" i="26"/>
  <c r="GW57" i="26"/>
  <c r="HI57" i="26"/>
  <c r="HU57" i="26"/>
  <c r="AL57" i="26"/>
  <c r="AX57" i="26"/>
  <c r="BJ57" i="26"/>
  <c r="BV57" i="26"/>
  <c r="CH57" i="26"/>
  <c r="CT57" i="26"/>
  <c r="DF57" i="26"/>
  <c r="DR57" i="26"/>
  <c r="ED57" i="26"/>
  <c r="EP57" i="26"/>
  <c r="FB57" i="26"/>
  <c r="FN57" i="26"/>
  <c r="FZ57" i="26"/>
  <c r="GL57" i="26"/>
  <c r="GX57" i="26"/>
  <c r="HJ57" i="26"/>
  <c r="HV57" i="26"/>
  <c r="AM57" i="26"/>
  <c r="AY57" i="26"/>
  <c r="BK57" i="26"/>
  <c r="BW57" i="26"/>
  <c r="CI57" i="26"/>
  <c r="CU57" i="26"/>
  <c r="DG57" i="26"/>
  <c r="DS57" i="26"/>
  <c r="EE57" i="26"/>
  <c r="EQ57" i="26"/>
  <c r="FC57" i="26"/>
  <c r="FO57" i="26"/>
  <c r="GA57" i="26"/>
  <c r="GM57" i="26"/>
  <c r="GY57" i="26"/>
  <c r="HK57" i="26"/>
  <c r="HW57" i="26"/>
  <c r="AO57" i="26"/>
  <c r="BA57" i="26"/>
  <c r="BM57" i="26"/>
  <c r="BY57" i="26"/>
  <c r="CK57" i="26"/>
  <c r="CW57" i="26"/>
  <c r="DI57" i="26"/>
  <c r="DU57" i="26"/>
  <c r="EG57" i="26"/>
  <c r="ES57" i="26"/>
  <c r="FE57" i="26"/>
  <c r="FQ57" i="26"/>
  <c r="GC57" i="26"/>
  <c r="GO57" i="26"/>
  <c r="HA57" i="26"/>
  <c r="HM57" i="26"/>
  <c r="HY57" i="26"/>
  <c r="AP57" i="26"/>
  <c r="BB57" i="26"/>
  <c r="BN57" i="26"/>
  <c r="BZ57" i="26"/>
  <c r="CL57" i="26"/>
  <c r="CX57" i="26"/>
  <c r="DJ57" i="26"/>
  <c r="DV57" i="26"/>
  <c r="EH57" i="26"/>
  <c r="ET57" i="26"/>
  <c r="FF57" i="26"/>
  <c r="FR57" i="26"/>
  <c r="GD57" i="26"/>
  <c r="GP57" i="26"/>
  <c r="HB57" i="26"/>
  <c r="HN57" i="26"/>
  <c r="HZ57" i="26"/>
  <c r="AQ57" i="26"/>
  <c r="BC57" i="26"/>
  <c r="BO57" i="26"/>
  <c r="CA57" i="26"/>
  <c r="CM57" i="26"/>
  <c r="CY57" i="26"/>
  <c r="DK57" i="26"/>
  <c r="DW57" i="26"/>
  <c r="EI57" i="26"/>
  <c r="EU57" i="26"/>
  <c r="FG57" i="26"/>
  <c r="FS57" i="26"/>
  <c r="GE57" i="26"/>
  <c r="GQ57" i="26"/>
  <c r="HC57" i="26"/>
  <c r="HO57" i="26"/>
  <c r="AR57" i="26"/>
  <c r="BD57" i="26"/>
  <c r="BP57" i="26"/>
  <c r="CB57" i="26"/>
  <c r="CN57" i="26"/>
  <c r="CZ57" i="26"/>
  <c r="DL57" i="26"/>
  <c r="DX57" i="26"/>
  <c r="EJ57" i="26"/>
  <c r="EV57" i="26"/>
  <c r="FH57" i="26"/>
  <c r="FT57" i="26"/>
  <c r="GF57" i="26"/>
  <c r="GR57" i="26"/>
  <c r="HD57" i="26"/>
  <c r="HP57" i="26"/>
  <c r="AS57" i="26"/>
  <c r="BE57" i="26"/>
  <c r="BQ57" i="26"/>
  <c r="CC57" i="26"/>
  <c r="CO57" i="26"/>
  <c r="DA57" i="26"/>
  <c r="DM57" i="26"/>
  <c r="DY57" i="26"/>
  <c r="EK57" i="26"/>
  <c r="EW57" i="26"/>
  <c r="FI57" i="26"/>
  <c r="FU57" i="26"/>
  <c r="GG57" i="26"/>
  <c r="GS57" i="26"/>
  <c r="HE57" i="26"/>
  <c r="HQ57" i="26"/>
  <c r="BG57" i="26"/>
  <c r="DC57" i="26"/>
  <c r="EY57" i="26"/>
  <c r="GU57" i="26"/>
  <c r="BL57" i="26"/>
  <c r="DH57" i="26"/>
  <c r="FD57" i="26"/>
  <c r="GZ57" i="26"/>
  <c r="BR57" i="26"/>
  <c r="DN57" i="26"/>
  <c r="FJ57" i="26"/>
  <c r="HF57" i="26"/>
  <c r="BS57" i="26"/>
  <c r="DO57" i="26"/>
  <c r="FK57" i="26"/>
  <c r="HG57" i="26"/>
  <c r="BX57" i="26"/>
  <c r="DT57" i="26"/>
  <c r="FP57" i="26"/>
  <c r="HL57" i="26"/>
  <c r="CD57" i="26"/>
  <c r="DZ57" i="26"/>
  <c r="FV57" i="26"/>
  <c r="HR57" i="26"/>
  <c r="CE57" i="26"/>
  <c r="EA57" i="26"/>
  <c r="FW57" i="26"/>
  <c r="HS57" i="26"/>
  <c r="AN57" i="26"/>
  <c r="CJ57" i="26"/>
  <c r="EF57" i="26"/>
  <c r="GB57" i="26"/>
  <c r="HX57" i="26"/>
  <c r="AT57" i="26"/>
  <c r="CP57" i="26"/>
  <c r="EL57" i="26"/>
  <c r="GH57" i="26"/>
  <c r="AU57" i="26"/>
  <c r="CQ57" i="26"/>
  <c r="EM57" i="26"/>
  <c r="GI57" i="26"/>
  <c r="AZ57" i="26"/>
  <c r="CV57" i="26"/>
  <c r="ER57" i="26"/>
  <c r="GN57" i="26"/>
  <c r="BF57" i="26"/>
  <c r="DB57" i="26"/>
  <c r="EX57" i="26"/>
  <c r="GT57" i="26"/>
  <c r="IA45" i="26"/>
  <c r="AQ45" i="26"/>
  <c r="AV45" i="26"/>
  <c r="BH45" i="26"/>
  <c r="BT45" i="26"/>
  <c r="CF45" i="26"/>
  <c r="CR45" i="26"/>
  <c r="DD45" i="26"/>
  <c r="DP45" i="26"/>
  <c r="EB45" i="26"/>
  <c r="EN45" i="26"/>
  <c r="EZ45" i="26"/>
  <c r="FL45" i="26"/>
  <c r="FX45" i="26"/>
  <c r="GJ45" i="26"/>
  <c r="GV45" i="26"/>
  <c r="HH45" i="26"/>
  <c r="HT45" i="26"/>
  <c r="AW45" i="26"/>
  <c r="BI45" i="26"/>
  <c r="BU45" i="26"/>
  <c r="CG45" i="26"/>
  <c r="CS45" i="26"/>
  <c r="DE45" i="26"/>
  <c r="DQ45" i="26"/>
  <c r="EC45" i="26"/>
  <c r="EO45" i="26"/>
  <c r="FA45" i="26"/>
  <c r="FM45" i="26"/>
  <c r="FY45" i="26"/>
  <c r="GK45" i="26"/>
  <c r="GW45" i="26"/>
  <c r="HI45" i="26"/>
  <c r="HU45" i="26"/>
  <c r="AK45" i="26"/>
  <c r="AX45" i="26"/>
  <c r="BJ45" i="26"/>
  <c r="BV45" i="26"/>
  <c r="CH45" i="26"/>
  <c r="CT45" i="26"/>
  <c r="DF45" i="26"/>
  <c r="DR45" i="26"/>
  <c r="ED45" i="26"/>
  <c r="EP45" i="26"/>
  <c r="FB45" i="26"/>
  <c r="FN45" i="26"/>
  <c r="FZ45" i="26"/>
  <c r="GL45" i="26"/>
  <c r="GX45" i="26"/>
  <c r="HJ45" i="26"/>
  <c r="HV45" i="26"/>
  <c r="AL45" i="26"/>
  <c r="AY45" i="26"/>
  <c r="BK45" i="26"/>
  <c r="BW45" i="26"/>
  <c r="CI45" i="26"/>
  <c r="CU45" i="26"/>
  <c r="DG45" i="26"/>
  <c r="DS45" i="26"/>
  <c r="EE45" i="26"/>
  <c r="EQ45" i="26"/>
  <c r="FC45" i="26"/>
  <c r="FO45" i="26"/>
  <c r="GA45" i="26"/>
  <c r="GM45" i="26"/>
  <c r="GY45" i="26"/>
  <c r="HK45" i="26"/>
  <c r="HW45" i="26"/>
  <c r="AM45" i="26"/>
  <c r="AZ45" i="26"/>
  <c r="BL45" i="26"/>
  <c r="BX45" i="26"/>
  <c r="CJ45" i="26"/>
  <c r="CV45" i="26"/>
  <c r="DH45" i="26"/>
  <c r="DT45" i="26"/>
  <c r="EF45" i="26"/>
  <c r="ER45" i="26"/>
  <c r="FD45" i="26"/>
  <c r="FP45" i="26"/>
  <c r="AN45" i="26"/>
  <c r="BA45" i="26"/>
  <c r="BM45" i="26"/>
  <c r="BY45" i="26"/>
  <c r="CK45" i="26"/>
  <c r="CW45" i="26"/>
  <c r="DI45" i="26"/>
  <c r="DU45" i="26"/>
  <c r="EG45" i="26"/>
  <c r="ES45" i="26"/>
  <c r="FE45" i="26"/>
  <c r="FQ45" i="26"/>
  <c r="GC45" i="26"/>
  <c r="GO45" i="26"/>
  <c r="HA45" i="26"/>
  <c r="HM45" i="26"/>
  <c r="HY45" i="26"/>
  <c r="AO45" i="26"/>
  <c r="BB45" i="26"/>
  <c r="BN45" i="26"/>
  <c r="BZ45" i="26"/>
  <c r="CL45" i="26"/>
  <c r="CX45" i="26"/>
  <c r="DJ45" i="26"/>
  <c r="DV45" i="26"/>
  <c r="EH45" i="26"/>
  <c r="ET45" i="26"/>
  <c r="FF45" i="26"/>
  <c r="FR45" i="26"/>
  <c r="GD45" i="26"/>
  <c r="GP45" i="26"/>
  <c r="HB45" i="26"/>
  <c r="HN45" i="26"/>
  <c r="HZ45" i="26"/>
  <c r="AP45" i="26"/>
  <c r="BC45" i="26"/>
  <c r="BO45" i="26"/>
  <c r="CA45" i="26"/>
  <c r="CM45" i="26"/>
  <c r="CY45" i="26"/>
  <c r="DK45" i="26"/>
  <c r="DW45" i="26"/>
  <c r="EI45" i="26"/>
  <c r="EU45" i="26"/>
  <c r="FG45" i="26"/>
  <c r="FS45" i="26"/>
  <c r="GE45" i="26"/>
  <c r="GQ45" i="26"/>
  <c r="HC45" i="26"/>
  <c r="HO45" i="26"/>
  <c r="AR45" i="26"/>
  <c r="BD45" i="26"/>
  <c r="BP45" i="26"/>
  <c r="CB45" i="26"/>
  <c r="CN45" i="26"/>
  <c r="CZ45" i="26"/>
  <c r="DL45" i="26"/>
  <c r="DX45" i="26"/>
  <c r="EJ45" i="26"/>
  <c r="EV45" i="26"/>
  <c r="FH45" i="26"/>
  <c r="FT45" i="26"/>
  <c r="GF45" i="26"/>
  <c r="GR45" i="26"/>
  <c r="HD45" i="26"/>
  <c r="HP45" i="26"/>
  <c r="AS45" i="26"/>
  <c r="BE45" i="26"/>
  <c r="BQ45" i="26"/>
  <c r="CC45" i="26"/>
  <c r="CO45" i="26"/>
  <c r="DA45" i="26"/>
  <c r="DM45" i="26"/>
  <c r="DY45" i="26"/>
  <c r="EK45" i="26"/>
  <c r="EW45" i="26"/>
  <c r="FI45" i="26"/>
  <c r="FU45" i="26"/>
  <c r="GG45" i="26"/>
  <c r="GS45" i="26"/>
  <c r="HE45" i="26"/>
  <c r="HQ45" i="26"/>
  <c r="AT45" i="26"/>
  <c r="BF45" i="26"/>
  <c r="BR45" i="26"/>
  <c r="CD45" i="26"/>
  <c r="CP45" i="26"/>
  <c r="DB45" i="26"/>
  <c r="DN45" i="26"/>
  <c r="DZ45" i="26"/>
  <c r="EL45" i="26"/>
  <c r="EX45" i="26"/>
  <c r="FJ45" i="26"/>
  <c r="FV45" i="26"/>
  <c r="GH45" i="26"/>
  <c r="GT45" i="26"/>
  <c r="HF45" i="26"/>
  <c r="HR45" i="26"/>
  <c r="FK45" i="26"/>
  <c r="FW45" i="26"/>
  <c r="AU45" i="26"/>
  <c r="GB45" i="26"/>
  <c r="BG45" i="26"/>
  <c r="GI45" i="26"/>
  <c r="BS45" i="26"/>
  <c r="GN45" i="26"/>
  <c r="CE45" i="26"/>
  <c r="GU45" i="26"/>
  <c r="CQ45" i="26"/>
  <c r="GZ45" i="26"/>
  <c r="DC45" i="26"/>
  <c r="HG45" i="26"/>
  <c r="DO45" i="26"/>
  <c r="HL45" i="26"/>
  <c r="EA45" i="26"/>
  <c r="HS45" i="26"/>
  <c r="EM45" i="26"/>
  <c r="HX45" i="26"/>
  <c r="EY45" i="26"/>
  <c r="IA33" i="26"/>
  <c r="AP33" i="26"/>
  <c r="BB33" i="26"/>
  <c r="BN33" i="26"/>
  <c r="BZ33" i="26"/>
  <c r="CL33" i="26"/>
  <c r="CX33" i="26"/>
  <c r="DJ33" i="26"/>
  <c r="DV33" i="26"/>
  <c r="EH33" i="26"/>
  <c r="ET33" i="26"/>
  <c r="FF33" i="26"/>
  <c r="FR33" i="26"/>
  <c r="GD33" i="26"/>
  <c r="GP33" i="26"/>
  <c r="HB33" i="26"/>
  <c r="HN33" i="26"/>
  <c r="HZ33" i="26"/>
  <c r="AQ33" i="26"/>
  <c r="BC33" i="26"/>
  <c r="BO33" i="26"/>
  <c r="CA33" i="26"/>
  <c r="CM33" i="26"/>
  <c r="CY33" i="26"/>
  <c r="DK33" i="26"/>
  <c r="DW33" i="26"/>
  <c r="EI33" i="26"/>
  <c r="EU33" i="26"/>
  <c r="FG33" i="26"/>
  <c r="FS33" i="26"/>
  <c r="GE33" i="26"/>
  <c r="GQ33" i="26"/>
  <c r="HC33" i="26"/>
  <c r="HO33" i="26"/>
  <c r="AR33" i="26"/>
  <c r="BD33" i="26"/>
  <c r="BP33" i="26"/>
  <c r="CB33" i="26"/>
  <c r="CN33" i="26"/>
  <c r="CZ33" i="26"/>
  <c r="DL33" i="26"/>
  <c r="DX33" i="26"/>
  <c r="EJ33" i="26"/>
  <c r="EV33" i="26"/>
  <c r="FH33" i="26"/>
  <c r="FT33" i="26"/>
  <c r="GF33" i="26"/>
  <c r="GR33" i="26"/>
  <c r="HD33" i="26"/>
  <c r="HP33" i="26"/>
  <c r="AS33" i="26"/>
  <c r="BE33" i="26"/>
  <c r="BQ33" i="26"/>
  <c r="CC33" i="26"/>
  <c r="CO33" i="26"/>
  <c r="DA33" i="26"/>
  <c r="DM33" i="26"/>
  <c r="DY33" i="26"/>
  <c r="EK33" i="26"/>
  <c r="EW33" i="26"/>
  <c r="FI33" i="26"/>
  <c r="FU33" i="26"/>
  <c r="GG33" i="26"/>
  <c r="GS33" i="26"/>
  <c r="HE33" i="26"/>
  <c r="HQ33" i="26"/>
  <c r="AT33" i="26"/>
  <c r="BF33" i="26"/>
  <c r="BR33" i="26"/>
  <c r="CD33" i="26"/>
  <c r="CP33" i="26"/>
  <c r="DB33" i="26"/>
  <c r="DN33" i="26"/>
  <c r="DZ33" i="26"/>
  <c r="EL33" i="26"/>
  <c r="EX33" i="26"/>
  <c r="FJ33" i="26"/>
  <c r="FV33" i="26"/>
  <c r="GH33" i="26"/>
  <c r="GT33" i="26"/>
  <c r="HF33" i="26"/>
  <c r="HR33" i="26"/>
  <c r="AU33" i="26"/>
  <c r="BG33" i="26"/>
  <c r="BS33" i="26"/>
  <c r="CE33" i="26"/>
  <c r="CQ33" i="26"/>
  <c r="DC33" i="26"/>
  <c r="DO33" i="26"/>
  <c r="EA33" i="26"/>
  <c r="EM33" i="26"/>
  <c r="EY33" i="26"/>
  <c r="FK33" i="26"/>
  <c r="FW33" i="26"/>
  <c r="GI33" i="26"/>
  <c r="GU33" i="26"/>
  <c r="HG33" i="26"/>
  <c r="HS33" i="26"/>
  <c r="AV33" i="26"/>
  <c r="BH33" i="26"/>
  <c r="BT33" i="26"/>
  <c r="CF33" i="26"/>
  <c r="CR33" i="26"/>
  <c r="DD33" i="26"/>
  <c r="DP33" i="26"/>
  <c r="EB33" i="26"/>
  <c r="EN33" i="26"/>
  <c r="EZ33" i="26"/>
  <c r="FL33" i="26"/>
  <c r="FX33" i="26"/>
  <c r="GJ33" i="26"/>
  <c r="GV33" i="26"/>
  <c r="HH33" i="26"/>
  <c r="HT33" i="26"/>
  <c r="AK33" i="26"/>
  <c r="AW33" i="26"/>
  <c r="BI33" i="26"/>
  <c r="BU33" i="26"/>
  <c r="CG33" i="26"/>
  <c r="CS33" i="26"/>
  <c r="DE33" i="26"/>
  <c r="DQ33" i="26"/>
  <c r="EC33" i="26"/>
  <c r="EO33" i="26"/>
  <c r="FA33" i="26"/>
  <c r="FM33" i="26"/>
  <c r="FY33" i="26"/>
  <c r="GK33" i="26"/>
  <c r="GW33" i="26"/>
  <c r="HI33" i="26"/>
  <c r="HU33" i="26"/>
  <c r="AN33" i="26"/>
  <c r="AZ33" i="26"/>
  <c r="BL33" i="26"/>
  <c r="BX33" i="26"/>
  <c r="CJ33" i="26"/>
  <c r="CV33" i="26"/>
  <c r="DH33" i="26"/>
  <c r="DT33" i="26"/>
  <c r="EF33" i="26"/>
  <c r="ER33" i="26"/>
  <c r="FD33" i="26"/>
  <c r="FP33" i="26"/>
  <c r="GB33" i="26"/>
  <c r="GN33" i="26"/>
  <c r="GZ33" i="26"/>
  <c r="HL33" i="26"/>
  <c r="HX33" i="26"/>
  <c r="BY33" i="26"/>
  <c r="DU33" i="26"/>
  <c r="FQ33" i="26"/>
  <c r="HM33" i="26"/>
  <c r="AL33" i="26"/>
  <c r="CH33" i="26"/>
  <c r="ED33" i="26"/>
  <c r="FZ33" i="26"/>
  <c r="HV33" i="26"/>
  <c r="AM33" i="26"/>
  <c r="CI33" i="26"/>
  <c r="EE33" i="26"/>
  <c r="GA33" i="26"/>
  <c r="HW33" i="26"/>
  <c r="AO33" i="26"/>
  <c r="CK33" i="26"/>
  <c r="EG33" i="26"/>
  <c r="GC33" i="26"/>
  <c r="HY33" i="26"/>
  <c r="AX33" i="26"/>
  <c r="CT33" i="26"/>
  <c r="EP33" i="26"/>
  <c r="GL33" i="26"/>
  <c r="AY33" i="26"/>
  <c r="CU33" i="26"/>
  <c r="EQ33" i="26"/>
  <c r="GM33" i="26"/>
  <c r="BA33" i="26"/>
  <c r="CW33" i="26"/>
  <c r="ES33" i="26"/>
  <c r="GO33" i="26"/>
  <c r="BJ33" i="26"/>
  <c r="DF33" i="26"/>
  <c r="FB33" i="26"/>
  <c r="GX33" i="26"/>
  <c r="BK33" i="26"/>
  <c r="DG33" i="26"/>
  <c r="FC33" i="26"/>
  <c r="GY33" i="26"/>
  <c r="BV33" i="26"/>
  <c r="DR33" i="26"/>
  <c r="FN33" i="26"/>
  <c r="HJ33" i="26"/>
  <c r="BW33" i="26"/>
  <c r="DS33" i="26"/>
  <c r="FO33" i="26"/>
  <c r="HK33" i="26"/>
  <c r="BM33" i="26"/>
  <c r="DI33" i="26"/>
  <c r="FE33" i="26"/>
  <c r="HA33" i="26"/>
  <c r="IA21" i="26"/>
  <c r="AL21" i="26"/>
  <c r="AX21" i="26"/>
  <c r="BJ21" i="26"/>
  <c r="BV21" i="26"/>
  <c r="CH21" i="26"/>
  <c r="CT21" i="26"/>
  <c r="DF21" i="26"/>
  <c r="DR21" i="26"/>
  <c r="ED21" i="26"/>
  <c r="EP21" i="26"/>
  <c r="FB21" i="26"/>
  <c r="FN21" i="26"/>
  <c r="FZ21" i="26"/>
  <c r="GL21" i="26"/>
  <c r="GX21" i="26"/>
  <c r="HJ21" i="26"/>
  <c r="HV21" i="26"/>
  <c r="AM21" i="26"/>
  <c r="AY21" i="26"/>
  <c r="BK21" i="26"/>
  <c r="BW21" i="26"/>
  <c r="CI21" i="26"/>
  <c r="CU21" i="26"/>
  <c r="DG21" i="26"/>
  <c r="DS21" i="26"/>
  <c r="EE21" i="26"/>
  <c r="EQ21" i="26"/>
  <c r="FC21" i="26"/>
  <c r="FO21" i="26"/>
  <c r="GA21" i="26"/>
  <c r="GM21" i="26"/>
  <c r="GY21" i="26"/>
  <c r="HK21" i="26"/>
  <c r="HW21" i="26"/>
  <c r="AN21" i="26"/>
  <c r="AZ21" i="26"/>
  <c r="BL21" i="26"/>
  <c r="BX21" i="26"/>
  <c r="CJ21" i="26"/>
  <c r="CV21" i="26"/>
  <c r="DH21" i="26"/>
  <c r="DT21" i="26"/>
  <c r="EF21" i="26"/>
  <c r="ER21" i="26"/>
  <c r="FD21" i="26"/>
  <c r="FP21" i="26"/>
  <c r="GB21" i="26"/>
  <c r="GN21" i="26"/>
  <c r="GZ21" i="26"/>
  <c r="HL21" i="26"/>
  <c r="HX21" i="26"/>
  <c r="AO21" i="26"/>
  <c r="BA21" i="26"/>
  <c r="BM21" i="26"/>
  <c r="BY21" i="26"/>
  <c r="CK21" i="26"/>
  <c r="CW21" i="26"/>
  <c r="DI21" i="26"/>
  <c r="DU21" i="26"/>
  <c r="EG21" i="26"/>
  <c r="ES21" i="26"/>
  <c r="FE21" i="26"/>
  <c r="FQ21" i="26"/>
  <c r="GC21" i="26"/>
  <c r="GO21" i="26"/>
  <c r="HA21" i="26"/>
  <c r="HM21" i="26"/>
  <c r="HY21" i="26"/>
  <c r="AP21" i="26"/>
  <c r="BB21" i="26"/>
  <c r="BN21" i="26"/>
  <c r="BZ21" i="26"/>
  <c r="CL21" i="26"/>
  <c r="CX21" i="26"/>
  <c r="DJ21" i="26"/>
  <c r="DV21" i="26"/>
  <c r="EH21" i="26"/>
  <c r="ET21" i="26"/>
  <c r="FF21" i="26"/>
  <c r="FR21" i="26"/>
  <c r="GD21" i="26"/>
  <c r="GP21" i="26"/>
  <c r="HB21" i="26"/>
  <c r="HN21" i="26"/>
  <c r="HZ21" i="26"/>
  <c r="AQ21" i="26"/>
  <c r="BC21" i="26"/>
  <c r="BO21" i="26"/>
  <c r="CA21" i="26"/>
  <c r="CM21" i="26"/>
  <c r="CY21" i="26"/>
  <c r="DK21" i="26"/>
  <c r="DW21" i="26"/>
  <c r="EI21" i="26"/>
  <c r="EU21" i="26"/>
  <c r="FG21" i="26"/>
  <c r="FS21" i="26"/>
  <c r="GE21" i="26"/>
  <c r="GQ21" i="26"/>
  <c r="HC21" i="26"/>
  <c r="HO21" i="26"/>
  <c r="AR21" i="26"/>
  <c r="BD21" i="26"/>
  <c r="BP21" i="26"/>
  <c r="CB21" i="26"/>
  <c r="CN21" i="26"/>
  <c r="CZ21" i="26"/>
  <c r="DL21" i="26"/>
  <c r="DX21" i="26"/>
  <c r="EJ21" i="26"/>
  <c r="EV21" i="26"/>
  <c r="FH21" i="26"/>
  <c r="FT21" i="26"/>
  <c r="GF21" i="26"/>
  <c r="GR21" i="26"/>
  <c r="HD21" i="26"/>
  <c r="HP21" i="26"/>
  <c r="AS21" i="26"/>
  <c r="BE21" i="26"/>
  <c r="BQ21" i="26"/>
  <c r="CC21" i="26"/>
  <c r="CO21" i="26"/>
  <c r="DA21" i="26"/>
  <c r="DM21" i="26"/>
  <c r="DY21" i="26"/>
  <c r="EK21" i="26"/>
  <c r="EW21" i="26"/>
  <c r="FI21" i="26"/>
  <c r="FU21" i="26"/>
  <c r="GG21" i="26"/>
  <c r="GS21" i="26"/>
  <c r="HE21" i="26"/>
  <c r="HQ21" i="26"/>
  <c r="AT21" i="26"/>
  <c r="BF21" i="26"/>
  <c r="BR21" i="26"/>
  <c r="CD21" i="26"/>
  <c r="CP21" i="26"/>
  <c r="DB21" i="26"/>
  <c r="DN21" i="26"/>
  <c r="DZ21" i="26"/>
  <c r="EL21" i="26"/>
  <c r="EX21" i="26"/>
  <c r="FJ21" i="26"/>
  <c r="FV21" i="26"/>
  <c r="GH21" i="26"/>
  <c r="GT21" i="26"/>
  <c r="HF21" i="26"/>
  <c r="HR21" i="26"/>
  <c r="AV21" i="26"/>
  <c r="BH21" i="26"/>
  <c r="BT21" i="26"/>
  <c r="CF21" i="26"/>
  <c r="CR21" i="26"/>
  <c r="DD21" i="26"/>
  <c r="DP21" i="26"/>
  <c r="EB21" i="26"/>
  <c r="EN21" i="26"/>
  <c r="EZ21" i="26"/>
  <c r="FL21" i="26"/>
  <c r="FX21" i="26"/>
  <c r="GJ21" i="26"/>
  <c r="GV21" i="26"/>
  <c r="HH21" i="26"/>
  <c r="HT21" i="26"/>
  <c r="CG21" i="26"/>
  <c r="FA21" i="26"/>
  <c r="HU21" i="26"/>
  <c r="CQ21" i="26"/>
  <c r="FK21" i="26"/>
  <c r="CS21" i="26"/>
  <c r="FM21" i="26"/>
  <c r="DC21" i="26"/>
  <c r="FW21" i="26"/>
  <c r="AK21" i="26"/>
  <c r="DE21" i="26"/>
  <c r="FY21" i="26"/>
  <c r="AU21" i="26"/>
  <c r="DO21" i="26"/>
  <c r="GI21" i="26"/>
  <c r="AW21" i="26"/>
  <c r="DQ21" i="26"/>
  <c r="GK21" i="26"/>
  <c r="BG21" i="26"/>
  <c r="EA21" i="26"/>
  <c r="GU21" i="26"/>
  <c r="BI21" i="26"/>
  <c r="EC21" i="26"/>
  <c r="GW21" i="26"/>
  <c r="BU21" i="26"/>
  <c r="EO21" i="26"/>
  <c r="HI21" i="26"/>
  <c r="CE21" i="26"/>
  <c r="EM21" i="26"/>
  <c r="EY21" i="26"/>
  <c r="HG21" i="26"/>
  <c r="HS21" i="26"/>
  <c r="BS21" i="26"/>
  <c r="HS103" i="26"/>
  <c r="HG103" i="26"/>
  <c r="GU103" i="26"/>
  <c r="GI103" i="26"/>
  <c r="FW103" i="26"/>
  <c r="FK103" i="26"/>
  <c r="EY103" i="26"/>
  <c r="EM103" i="26"/>
  <c r="EA103" i="26"/>
  <c r="DO103" i="26"/>
  <c r="DC103" i="26"/>
  <c r="CQ103" i="26"/>
  <c r="CE103" i="26"/>
  <c r="BS103" i="26"/>
  <c r="BG103" i="26"/>
  <c r="AU103" i="26"/>
  <c r="HY102" i="26"/>
  <c r="HM102" i="26"/>
  <c r="HA102" i="26"/>
  <c r="GO102" i="26"/>
  <c r="GC102" i="26"/>
  <c r="FQ102" i="26"/>
  <c r="FE102" i="26"/>
  <c r="ES102" i="26"/>
  <c r="EG102" i="26"/>
  <c r="DU102" i="26"/>
  <c r="DI102" i="26"/>
  <c r="CW102" i="26"/>
  <c r="CK102" i="26"/>
  <c r="BX102" i="26"/>
  <c r="BK102" i="26"/>
  <c r="AX102" i="26"/>
  <c r="AK102" i="26"/>
  <c r="HN101" i="26"/>
  <c r="GZ101" i="26"/>
  <c r="GM101" i="26"/>
  <c r="FZ101" i="26"/>
  <c r="FM101" i="26"/>
  <c r="EZ101" i="26"/>
  <c r="EM101" i="26"/>
  <c r="DZ101" i="26"/>
  <c r="DM101" i="26"/>
  <c r="CZ101" i="26"/>
  <c r="CM101" i="26"/>
  <c r="BZ101" i="26"/>
  <c r="BL101" i="26"/>
  <c r="AY101" i="26"/>
  <c r="AL101" i="26"/>
  <c r="HO100" i="26"/>
  <c r="HA100" i="26"/>
  <c r="GM100" i="26"/>
  <c r="FY100" i="26"/>
  <c r="FJ100" i="26"/>
  <c r="EV100" i="26"/>
  <c r="EG100" i="26"/>
  <c r="DR100" i="26"/>
  <c r="DB100" i="26"/>
  <c r="CD100" i="26"/>
  <c r="BF100" i="26"/>
  <c r="HX99" i="26"/>
  <c r="GZ99" i="26"/>
  <c r="FV99" i="26"/>
  <c r="DZ99" i="26"/>
  <c r="CD99" i="26"/>
  <c r="HX98" i="26"/>
  <c r="GB98" i="26"/>
  <c r="EF98" i="26"/>
  <c r="CJ98" i="26"/>
  <c r="AN98" i="26"/>
  <c r="GH97" i="26"/>
  <c r="EL97" i="26"/>
  <c r="CP97" i="26"/>
  <c r="AT97" i="26"/>
  <c r="GN96" i="26"/>
  <c r="ER96" i="26"/>
  <c r="GU95" i="26"/>
  <c r="EA95" i="26"/>
  <c r="BG95" i="26"/>
  <c r="GC94" i="26"/>
  <c r="DI94" i="26"/>
  <c r="AO94" i="26"/>
  <c r="FK93" i="26"/>
  <c r="CQ93" i="26"/>
  <c r="HM92" i="26"/>
  <c r="ES92" i="26"/>
  <c r="GU91" i="26"/>
  <c r="EA91" i="26"/>
  <c r="BG91" i="26"/>
  <c r="GC90" i="26"/>
  <c r="DI90" i="26"/>
  <c r="AO90" i="26"/>
  <c r="FK89" i="26"/>
  <c r="CQ89" i="26"/>
  <c r="HM88" i="26"/>
  <c r="ES88" i="26"/>
  <c r="BY88" i="26"/>
  <c r="GU87" i="26"/>
  <c r="EA87" i="26"/>
  <c r="BG87" i="26"/>
  <c r="GC86" i="26"/>
  <c r="DI86" i="26"/>
  <c r="AO86" i="26"/>
  <c r="FK85" i="26"/>
  <c r="CQ85" i="26"/>
  <c r="HM84" i="26"/>
  <c r="ES84" i="26"/>
  <c r="BU84" i="26"/>
  <c r="GC83" i="26"/>
  <c r="CT83" i="26"/>
  <c r="HB82" i="26"/>
  <c r="DT82" i="26"/>
  <c r="FK81" i="26"/>
  <c r="DE77" i="26"/>
  <c r="HQ67" i="26"/>
  <c r="IA96" i="26"/>
  <c r="AR96" i="26"/>
  <c r="BD96" i="26"/>
  <c r="BP96" i="26"/>
  <c r="CB96" i="26"/>
  <c r="CN96" i="26"/>
  <c r="CZ96" i="26"/>
  <c r="DL96" i="26"/>
  <c r="DX96" i="26"/>
  <c r="EJ96" i="26"/>
  <c r="EV96" i="26"/>
  <c r="FH96" i="26"/>
  <c r="FT96" i="26"/>
  <c r="GF96" i="26"/>
  <c r="GR96" i="26"/>
  <c r="HD96" i="26"/>
  <c r="HP96" i="26"/>
  <c r="AS96" i="26"/>
  <c r="BE96" i="26"/>
  <c r="BQ96" i="26"/>
  <c r="CC96" i="26"/>
  <c r="CO96" i="26"/>
  <c r="DA96" i="26"/>
  <c r="DM96" i="26"/>
  <c r="DY96" i="26"/>
  <c r="EK96" i="26"/>
  <c r="EW96" i="26"/>
  <c r="FI96" i="26"/>
  <c r="FU96" i="26"/>
  <c r="GG96" i="26"/>
  <c r="GS96" i="26"/>
  <c r="HE96" i="26"/>
  <c r="HQ96" i="26"/>
  <c r="AT96" i="26"/>
  <c r="BF96" i="26"/>
  <c r="BR96" i="26"/>
  <c r="CD96" i="26"/>
  <c r="CP96" i="26"/>
  <c r="DB96" i="26"/>
  <c r="DN96" i="26"/>
  <c r="DZ96" i="26"/>
  <c r="EL96" i="26"/>
  <c r="EX96" i="26"/>
  <c r="FJ96" i="26"/>
  <c r="FV96" i="26"/>
  <c r="GH96" i="26"/>
  <c r="GT96" i="26"/>
  <c r="HF96" i="26"/>
  <c r="HR96" i="26"/>
  <c r="AU96" i="26"/>
  <c r="BG96" i="26"/>
  <c r="BS96" i="26"/>
  <c r="CE96" i="26"/>
  <c r="CQ96" i="26"/>
  <c r="DC96" i="26"/>
  <c r="DO96" i="26"/>
  <c r="EA96" i="26"/>
  <c r="EM96" i="26"/>
  <c r="EY96" i="26"/>
  <c r="FK96" i="26"/>
  <c r="FW96" i="26"/>
  <c r="GI96" i="26"/>
  <c r="GU96" i="26"/>
  <c r="HG96" i="26"/>
  <c r="HS96" i="26"/>
  <c r="AV96" i="26"/>
  <c r="BH96" i="26"/>
  <c r="BT96" i="26"/>
  <c r="CF96" i="26"/>
  <c r="CR96" i="26"/>
  <c r="DD96" i="26"/>
  <c r="DP96" i="26"/>
  <c r="EB96" i="26"/>
  <c r="EN96" i="26"/>
  <c r="EZ96" i="26"/>
  <c r="FL96" i="26"/>
  <c r="FX96" i="26"/>
  <c r="GJ96" i="26"/>
  <c r="GV96" i="26"/>
  <c r="HH96" i="26"/>
  <c r="HT96" i="26"/>
  <c r="AK96" i="26"/>
  <c r="AW96" i="26"/>
  <c r="BI96" i="26"/>
  <c r="BU96" i="26"/>
  <c r="CG96" i="26"/>
  <c r="CS96" i="26"/>
  <c r="DE96" i="26"/>
  <c r="DQ96" i="26"/>
  <c r="EC96" i="26"/>
  <c r="EO96" i="26"/>
  <c r="FA96" i="26"/>
  <c r="FM96" i="26"/>
  <c r="FY96" i="26"/>
  <c r="GK96" i="26"/>
  <c r="GW96" i="26"/>
  <c r="HI96" i="26"/>
  <c r="HU96" i="26"/>
  <c r="AL96" i="26"/>
  <c r="AX96" i="26"/>
  <c r="BJ96" i="26"/>
  <c r="BV96" i="26"/>
  <c r="CH96" i="26"/>
  <c r="CT96" i="26"/>
  <c r="DF96" i="26"/>
  <c r="DR96" i="26"/>
  <c r="ED96" i="26"/>
  <c r="EP96" i="26"/>
  <c r="FB96" i="26"/>
  <c r="FN96" i="26"/>
  <c r="FZ96" i="26"/>
  <c r="GL96" i="26"/>
  <c r="GX96" i="26"/>
  <c r="HJ96" i="26"/>
  <c r="HV96" i="26"/>
  <c r="AM96" i="26"/>
  <c r="AY96" i="26"/>
  <c r="BK96" i="26"/>
  <c r="BW96" i="26"/>
  <c r="CI96" i="26"/>
  <c r="CU96" i="26"/>
  <c r="DG96" i="26"/>
  <c r="DS96" i="26"/>
  <c r="EE96" i="26"/>
  <c r="EQ96" i="26"/>
  <c r="FC96" i="26"/>
  <c r="FO96" i="26"/>
  <c r="GA96" i="26"/>
  <c r="GM96" i="26"/>
  <c r="GY96" i="26"/>
  <c r="HK96" i="26"/>
  <c r="HW96" i="26"/>
  <c r="AP96" i="26"/>
  <c r="BB96" i="26"/>
  <c r="BN96" i="26"/>
  <c r="BZ96" i="26"/>
  <c r="CL96" i="26"/>
  <c r="CX96" i="26"/>
  <c r="DJ96" i="26"/>
  <c r="DV96" i="26"/>
  <c r="AQ96" i="26"/>
  <c r="BC96" i="26"/>
  <c r="BO96" i="26"/>
  <c r="CA96" i="26"/>
  <c r="CM96" i="26"/>
  <c r="CY96" i="26"/>
  <c r="DK96" i="26"/>
  <c r="DW96" i="26"/>
  <c r="EI96" i="26"/>
  <c r="EU96" i="26"/>
  <c r="FG96" i="26"/>
  <c r="FS96" i="26"/>
  <c r="GE96" i="26"/>
  <c r="GQ96" i="26"/>
  <c r="HC96" i="26"/>
  <c r="HO96" i="26"/>
  <c r="IA58" i="26"/>
  <c r="AP58" i="26"/>
  <c r="BB58" i="26"/>
  <c r="BN58" i="26"/>
  <c r="AQ58" i="26"/>
  <c r="BC58" i="26"/>
  <c r="BO58" i="26"/>
  <c r="AR58" i="26"/>
  <c r="BD58" i="26"/>
  <c r="BP58" i="26"/>
  <c r="CB58" i="26"/>
  <c r="CN58" i="26"/>
  <c r="CZ58" i="26"/>
  <c r="DL58" i="26"/>
  <c r="DX58" i="26"/>
  <c r="EJ58" i="26"/>
  <c r="EV58" i="26"/>
  <c r="FH58" i="26"/>
  <c r="FT58" i="26"/>
  <c r="GF58" i="26"/>
  <c r="GR58" i="26"/>
  <c r="HD58" i="26"/>
  <c r="HP58" i="26"/>
  <c r="AS58" i="26"/>
  <c r="BE58" i="26"/>
  <c r="BQ58" i="26"/>
  <c r="CC58" i="26"/>
  <c r="CO58" i="26"/>
  <c r="DA58" i="26"/>
  <c r="DM58" i="26"/>
  <c r="DY58" i="26"/>
  <c r="EK58" i="26"/>
  <c r="EW58" i="26"/>
  <c r="FI58" i="26"/>
  <c r="FU58" i="26"/>
  <c r="GG58" i="26"/>
  <c r="GS58" i="26"/>
  <c r="HE58" i="26"/>
  <c r="HQ58" i="26"/>
  <c r="AU58" i="26"/>
  <c r="BG58" i="26"/>
  <c r="BS58" i="26"/>
  <c r="CE58" i="26"/>
  <c r="CQ58" i="26"/>
  <c r="DC58" i="26"/>
  <c r="DO58" i="26"/>
  <c r="EA58" i="26"/>
  <c r="EM58" i="26"/>
  <c r="EY58" i="26"/>
  <c r="FK58" i="26"/>
  <c r="FW58" i="26"/>
  <c r="GI58" i="26"/>
  <c r="GU58" i="26"/>
  <c r="HG58" i="26"/>
  <c r="HS58" i="26"/>
  <c r="AV58" i="26"/>
  <c r="BH58" i="26"/>
  <c r="BT58" i="26"/>
  <c r="CF58" i="26"/>
  <c r="CR58" i="26"/>
  <c r="DD58" i="26"/>
  <c r="DP58" i="26"/>
  <c r="EB58" i="26"/>
  <c r="EN58" i="26"/>
  <c r="EZ58" i="26"/>
  <c r="FL58" i="26"/>
  <c r="FX58" i="26"/>
  <c r="GJ58" i="26"/>
  <c r="GV58" i="26"/>
  <c r="HH58" i="26"/>
  <c r="HT58" i="26"/>
  <c r="AK58" i="26"/>
  <c r="AW58" i="26"/>
  <c r="BI58" i="26"/>
  <c r="BU58" i="26"/>
  <c r="CG58" i="26"/>
  <c r="CS58" i="26"/>
  <c r="DE58" i="26"/>
  <c r="DQ58" i="26"/>
  <c r="EC58" i="26"/>
  <c r="EO58" i="26"/>
  <c r="FA58" i="26"/>
  <c r="FM58" i="26"/>
  <c r="FY58" i="26"/>
  <c r="GK58" i="26"/>
  <c r="GW58" i="26"/>
  <c r="AL58" i="26"/>
  <c r="AX58" i="26"/>
  <c r="BJ58" i="26"/>
  <c r="BV58" i="26"/>
  <c r="CH58" i="26"/>
  <c r="CT58" i="26"/>
  <c r="DF58" i="26"/>
  <c r="DR58" i="26"/>
  <c r="ED58" i="26"/>
  <c r="EP58" i="26"/>
  <c r="FB58" i="26"/>
  <c r="FN58" i="26"/>
  <c r="FZ58" i="26"/>
  <c r="GL58" i="26"/>
  <c r="GX58" i="26"/>
  <c r="HJ58" i="26"/>
  <c r="HV58" i="26"/>
  <c r="AM58" i="26"/>
  <c r="AY58" i="26"/>
  <c r="BK58" i="26"/>
  <c r="BW58" i="26"/>
  <c r="CI58" i="26"/>
  <c r="CU58" i="26"/>
  <c r="DG58" i="26"/>
  <c r="DS58" i="26"/>
  <c r="EE58" i="26"/>
  <c r="EQ58" i="26"/>
  <c r="FC58" i="26"/>
  <c r="FO58" i="26"/>
  <c r="GA58" i="26"/>
  <c r="GM58" i="26"/>
  <c r="GY58" i="26"/>
  <c r="HK58" i="26"/>
  <c r="HW58" i="26"/>
  <c r="BA58" i="26"/>
  <c r="CL58" i="26"/>
  <c r="DN58" i="26"/>
  <c r="ES58" i="26"/>
  <c r="FS58" i="26"/>
  <c r="GZ58" i="26"/>
  <c r="HX58" i="26"/>
  <c r="BF58" i="26"/>
  <c r="CM58" i="26"/>
  <c r="DT58" i="26"/>
  <c r="ET58" i="26"/>
  <c r="FV58" i="26"/>
  <c r="HA58" i="26"/>
  <c r="HY58" i="26"/>
  <c r="BL58" i="26"/>
  <c r="CP58" i="26"/>
  <c r="DU58" i="26"/>
  <c r="EU58" i="26"/>
  <c r="GB58" i="26"/>
  <c r="HB58" i="26"/>
  <c r="HZ58" i="26"/>
  <c r="BM58" i="26"/>
  <c r="CV58" i="26"/>
  <c r="DV58" i="26"/>
  <c r="EX58" i="26"/>
  <c r="GC58" i="26"/>
  <c r="HC58" i="26"/>
  <c r="BR58" i="26"/>
  <c r="CW58" i="26"/>
  <c r="DW58" i="26"/>
  <c r="FD58" i="26"/>
  <c r="GD58" i="26"/>
  <c r="HF58" i="26"/>
  <c r="BX58" i="26"/>
  <c r="CX58" i="26"/>
  <c r="DZ58" i="26"/>
  <c r="FE58" i="26"/>
  <c r="GE58" i="26"/>
  <c r="HI58" i="26"/>
  <c r="BY58" i="26"/>
  <c r="CY58" i="26"/>
  <c r="EF58" i="26"/>
  <c r="FF58" i="26"/>
  <c r="GH58" i="26"/>
  <c r="HL58" i="26"/>
  <c r="BZ58" i="26"/>
  <c r="DB58" i="26"/>
  <c r="EG58" i="26"/>
  <c r="FG58" i="26"/>
  <c r="GN58" i="26"/>
  <c r="HM58" i="26"/>
  <c r="AN58" i="26"/>
  <c r="CA58" i="26"/>
  <c r="DH58" i="26"/>
  <c r="EH58" i="26"/>
  <c r="FJ58" i="26"/>
  <c r="GO58" i="26"/>
  <c r="HN58" i="26"/>
  <c r="AO58" i="26"/>
  <c r="CD58" i="26"/>
  <c r="DI58" i="26"/>
  <c r="EI58" i="26"/>
  <c r="FP58" i="26"/>
  <c r="GP58" i="26"/>
  <c r="HO58" i="26"/>
  <c r="AT58" i="26"/>
  <c r="CJ58" i="26"/>
  <c r="DJ58" i="26"/>
  <c r="EL58" i="26"/>
  <c r="FQ58" i="26"/>
  <c r="GQ58" i="26"/>
  <c r="HR58" i="26"/>
  <c r="GT58" i="26"/>
  <c r="HU58" i="26"/>
  <c r="AZ58" i="26"/>
  <c r="CK58" i="26"/>
  <c r="ER58" i="26"/>
  <c r="FR58" i="26"/>
  <c r="IA92" i="26"/>
  <c r="AR92" i="26"/>
  <c r="BD92" i="26"/>
  <c r="BP92" i="26"/>
  <c r="CB92" i="26"/>
  <c r="CN92" i="26"/>
  <c r="CZ92" i="26"/>
  <c r="DL92" i="26"/>
  <c r="DX92" i="26"/>
  <c r="EJ92" i="26"/>
  <c r="EV92" i="26"/>
  <c r="FH92" i="26"/>
  <c r="FT92" i="26"/>
  <c r="GF92" i="26"/>
  <c r="GR92" i="26"/>
  <c r="HD92" i="26"/>
  <c r="HP92" i="26"/>
  <c r="AS92" i="26"/>
  <c r="BE92" i="26"/>
  <c r="BQ92" i="26"/>
  <c r="CC92" i="26"/>
  <c r="CO92" i="26"/>
  <c r="DA92" i="26"/>
  <c r="DM92" i="26"/>
  <c r="DY92" i="26"/>
  <c r="EK92" i="26"/>
  <c r="EW92" i="26"/>
  <c r="FI92" i="26"/>
  <c r="FU92" i="26"/>
  <c r="GG92" i="26"/>
  <c r="GS92" i="26"/>
  <c r="HE92" i="26"/>
  <c r="HQ92" i="26"/>
  <c r="AT92" i="26"/>
  <c r="BF92" i="26"/>
  <c r="BR92" i="26"/>
  <c r="CD92" i="26"/>
  <c r="CP92" i="26"/>
  <c r="DB92" i="26"/>
  <c r="DN92" i="26"/>
  <c r="DZ92" i="26"/>
  <c r="EL92" i="26"/>
  <c r="EX92" i="26"/>
  <c r="FJ92" i="26"/>
  <c r="FV92" i="26"/>
  <c r="GH92" i="26"/>
  <c r="GT92" i="26"/>
  <c r="HF92" i="26"/>
  <c r="HR92" i="26"/>
  <c r="AU92" i="26"/>
  <c r="BG92" i="26"/>
  <c r="BS92" i="26"/>
  <c r="CE92" i="26"/>
  <c r="CQ92" i="26"/>
  <c r="DC92" i="26"/>
  <c r="DO92" i="26"/>
  <c r="EA92" i="26"/>
  <c r="EM92" i="26"/>
  <c r="EY92" i="26"/>
  <c r="FK92" i="26"/>
  <c r="FW92" i="26"/>
  <c r="GI92" i="26"/>
  <c r="GU92" i="26"/>
  <c r="HG92" i="26"/>
  <c r="HS92" i="26"/>
  <c r="AV92" i="26"/>
  <c r="BH92" i="26"/>
  <c r="BT92" i="26"/>
  <c r="CF92" i="26"/>
  <c r="CR92" i="26"/>
  <c r="DD92" i="26"/>
  <c r="DP92" i="26"/>
  <c r="EB92" i="26"/>
  <c r="EN92" i="26"/>
  <c r="EZ92" i="26"/>
  <c r="FL92" i="26"/>
  <c r="FX92" i="26"/>
  <c r="GJ92" i="26"/>
  <c r="GV92" i="26"/>
  <c r="HH92" i="26"/>
  <c r="HT92" i="26"/>
  <c r="AK92" i="26"/>
  <c r="AW92" i="26"/>
  <c r="BI92" i="26"/>
  <c r="BU92" i="26"/>
  <c r="CG92" i="26"/>
  <c r="CS92" i="26"/>
  <c r="DE92" i="26"/>
  <c r="DQ92" i="26"/>
  <c r="EC92" i="26"/>
  <c r="EO92" i="26"/>
  <c r="FA92" i="26"/>
  <c r="FM92" i="26"/>
  <c r="FY92" i="26"/>
  <c r="GK92" i="26"/>
  <c r="GW92" i="26"/>
  <c r="HI92" i="26"/>
  <c r="HU92" i="26"/>
  <c r="AL92" i="26"/>
  <c r="AX92" i="26"/>
  <c r="BJ92" i="26"/>
  <c r="BV92" i="26"/>
  <c r="CH92" i="26"/>
  <c r="CT92" i="26"/>
  <c r="DF92" i="26"/>
  <c r="DR92" i="26"/>
  <c r="ED92" i="26"/>
  <c r="EP92" i="26"/>
  <c r="FB92" i="26"/>
  <c r="FN92" i="26"/>
  <c r="FZ92" i="26"/>
  <c r="GL92" i="26"/>
  <c r="GX92" i="26"/>
  <c r="HJ92" i="26"/>
  <c r="HV92" i="26"/>
  <c r="AM92" i="26"/>
  <c r="AY92" i="26"/>
  <c r="BK92" i="26"/>
  <c r="BW92" i="26"/>
  <c r="CI92" i="26"/>
  <c r="CU92" i="26"/>
  <c r="DG92" i="26"/>
  <c r="DS92" i="26"/>
  <c r="EE92" i="26"/>
  <c r="EQ92" i="26"/>
  <c r="FC92" i="26"/>
  <c r="FO92" i="26"/>
  <c r="GA92" i="26"/>
  <c r="GM92" i="26"/>
  <c r="GY92" i="26"/>
  <c r="HK92" i="26"/>
  <c r="HW92" i="26"/>
  <c r="AP92" i="26"/>
  <c r="BB92" i="26"/>
  <c r="BN92" i="26"/>
  <c r="BZ92" i="26"/>
  <c r="CL92" i="26"/>
  <c r="CX92" i="26"/>
  <c r="DJ92" i="26"/>
  <c r="DV92" i="26"/>
  <c r="EH92" i="26"/>
  <c r="ET92" i="26"/>
  <c r="FF92" i="26"/>
  <c r="FR92" i="26"/>
  <c r="GD92" i="26"/>
  <c r="GP92" i="26"/>
  <c r="HB92" i="26"/>
  <c r="HN92" i="26"/>
  <c r="HZ92" i="26"/>
  <c r="AQ92" i="26"/>
  <c r="BC92" i="26"/>
  <c r="BO92" i="26"/>
  <c r="CA92" i="26"/>
  <c r="CM92" i="26"/>
  <c r="CY92" i="26"/>
  <c r="DK92" i="26"/>
  <c r="DW92" i="26"/>
  <c r="EI92" i="26"/>
  <c r="EU92" i="26"/>
  <c r="FG92" i="26"/>
  <c r="FS92" i="26"/>
  <c r="GE92" i="26"/>
  <c r="GQ92" i="26"/>
  <c r="HC92" i="26"/>
  <c r="HO92" i="26"/>
  <c r="IA80" i="26"/>
  <c r="AT80" i="26"/>
  <c r="BF80" i="26"/>
  <c r="BR80" i="26"/>
  <c r="CD80" i="26"/>
  <c r="CP80" i="26"/>
  <c r="DB80" i="26"/>
  <c r="DN80" i="26"/>
  <c r="DZ80" i="26"/>
  <c r="EL80" i="26"/>
  <c r="EX80" i="26"/>
  <c r="FJ80" i="26"/>
  <c r="FV80" i="26"/>
  <c r="GH80" i="26"/>
  <c r="GT80" i="26"/>
  <c r="HF80" i="26"/>
  <c r="HR80" i="26"/>
  <c r="AU80" i="26"/>
  <c r="BG80" i="26"/>
  <c r="BS80" i="26"/>
  <c r="CE80" i="26"/>
  <c r="CQ80" i="26"/>
  <c r="DC80" i="26"/>
  <c r="DO80" i="26"/>
  <c r="EA80" i="26"/>
  <c r="EM80" i="26"/>
  <c r="EY80" i="26"/>
  <c r="FK80" i="26"/>
  <c r="FW80" i="26"/>
  <c r="GI80" i="26"/>
  <c r="GU80" i="26"/>
  <c r="HG80" i="26"/>
  <c r="HS80" i="26"/>
  <c r="AV80" i="26"/>
  <c r="BH80" i="26"/>
  <c r="BT80" i="26"/>
  <c r="CF80" i="26"/>
  <c r="CR80" i="26"/>
  <c r="DD80" i="26"/>
  <c r="DP80" i="26"/>
  <c r="EB80" i="26"/>
  <c r="EN80" i="26"/>
  <c r="EZ80" i="26"/>
  <c r="FL80" i="26"/>
  <c r="FX80" i="26"/>
  <c r="GJ80" i="26"/>
  <c r="GV80" i="26"/>
  <c r="HH80" i="26"/>
  <c r="HT80" i="26"/>
  <c r="AK80" i="26"/>
  <c r="AW80" i="26"/>
  <c r="BI80" i="26"/>
  <c r="BU80" i="26"/>
  <c r="CG80" i="26"/>
  <c r="CS80" i="26"/>
  <c r="DE80" i="26"/>
  <c r="DQ80" i="26"/>
  <c r="EC80" i="26"/>
  <c r="EO80" i="26"/>
  <c r="FA80" i="26"/>
  <c r="FM80" i="26"/>
  <c r="FY80" i="26"/>
  <c r="GK80" i="26"/>
  <c r="GW80" i="26"/>
  <c r="HI80" i="26"/>
  <c r="HU80" i="26"/>
  <c r="AL80" i="26"/>
  <c r="AX80" i="26"/>
  <c r="BJ80" i="26"/>
  <c r="BV80" i="26"/>
  <c r="CH80" i="26"/>
  <c r="CT80" i="26"/>
  <c r="DF80" i="26"/>
  <c r="DR80" i="26"/>
  <c r="ED80" i="26"/>
  <c r="EP80" i="26"/>
  <c r="FB80" i="26"/>
  <c r="FN80" i="26"/>
  <c r="FZ80" i="26"/>
  <c r="GL80" i="26"/>
  <c r="GX80" i="26"/>
  <c r="HJ80" i="26"/>
  <c r="HV80" i="26"/>
  <c r="AM80" i="26"/>
  <c r="AY80" i="26"/>
  <c r="BK80" i="26"/>
  <c r="BW80" i="26"/>
  <c r="CI80" i="26"/>
  <c r="CU80" i="26"/>
  <c r="DG80" i="26"/>
  <c r="DS80" i="26"/>
  <c r="EE80" i="26"/>
  <c r="EQ80" i="26"/>
  <c r="FC80" i="26"/>
  <c r="FO80" i="26"/>
  <c r="GA80" i="26"/>
  <c r="GM80" i="26"/>
  <c r="GY80" i="26"/>
  <c r="HK80" i="26"/>
  <c r="HW80" i="26"/>
  <c r="AN80" i="26"/>
  <c r="AZ80" i="26"/>
  <c r="BL80" i="26"/>
  <c r="BX80" i="26"/>
  <c r="CJ80" i="26"/>
  <c r="CV80" i="26"/>
  <c r="DH80" i="26"/>
  <c r="DT80" i="26"/>
  <c r="EF80" i="26"/>
  <c r="ER80" i="26"/>
  <c r="FD80" i="26"/>
  <c r="FP80" i="26"/>
  <c r="GB80" i="26"/>
  <c r="GN80" i="26"/>
  <c r="GZ80" i="26"/>
  <c r="HL80" i="26"/>
  <c r="HX80" i="26"/>
  <c r="AO80" i="26"/>
  <c r="BA80" i="26"/>
  <c r="BM80" i="26"/>
  <c r="BY80" i="26"/>
  <c r="CK80" i="26"/>
  <c r="CW80" i="26"/>
  <c r="DI80" i="26"/>
  <c r="DU80" i="26"/>
  <c r="EG80" i="26"/>
  <c r="ES80" i="26"/>
  <c r="FE80" i="26"/>
  <c r="FQ80" i="26"/>
  <c r="GC80" i="26"/>
  <c r="GO80" i="26"/>
  <c r="HA80" i="26"/>
  <c r="HM80" i="26"/>
  <c r="HY80" i="26"/>
  <c r="AP80" i="26"/>
  <c r="BB80" i="26"/>
  <c r="BN80" i="26"/>
  <c r="BZ80" i="26"/>
  <c r="CL80" i="26"/>
  <c r="CX80" i="26"/>
  <c r="DJ80" i="26"/>
  <c r="DV80" i="26"/>
  <c r="EH80" i="26"/>
  <c r="ET80" i="26"/>
  <c r="FF80" i="26"/>
  <c r="FR80" i="26"/>
  <c r="GD80" i="26"/>
  <c r="GP80" i="26"/>
  <c r="HB80" i="26"/>
  <c r="HN80" i="26"/>
  <c r="HZ80" i="26"/>
  <c r="AR80" i="26"/>
  <c r="BD80" i="26"/>
  <c r="BP80" i="26"/>
  <c r="CB80" i="26"/>
  <c r="CN80" i="26"/>
  <c r="CZ80" i="26"/>
  <c r="DL80" i="26"/>
  <c r="DX80" i="26"/>
  <c r="EJ80" i="26"/>
  <c r="EV80" i="26"/>
  <c r="FH80" i="26"/>
  <c r="FT80" i="26"/>
  <c r="GF80" i="26"/>
  <c r="GR80" i="26"/>
  <c r="HD80" i="26"/>
  <c r="HP80" i="26"/>
  <c r="AS80" i="26"/>
  <c r="BE80" i="26"/>
  <c r="BQ80" i="26"/>
  <c r="CC80" i="26"/>
  <c r="CO80" i="26"/>
  <c r="DA80" i="26"/>
  <c r="DM80" i="26"/>
  <c r="DY80" i="26"/>
  <c r="EK80" i="26"/>
  <c r="EW80" i="26"/>
  <c r="FI80" i="26"/>
  <c r="FU80" i="26"/>
  <c r="GG80" i="26"/>
  <c r="GS80" i="26"/>
  <c r="HE80" i="26"/>
  <c r="HQ80" i="26"/>
  <c r="DW80" i="26"/>
  <c r="EI80" i="26"/>
  <c r="EU80" i="26"/>
  <c r="FG80" i="26"/>
  <c r="FS80" i="26"/>
  <c r="AQ80" i="26"/>
  <c r="GE80" i="26"/>
  <c r="BC80" i="26"/>
  <c r="GQ80" i="26"/>
  <c r="BO80" i="26"/>
  <c r="HC80" i="26"/>
  <c r="CY80" i="26"/>
  <c r="DK80" i="26"/>
  <c r="IA68" i="26"/>
  <c r="AN68" i="26"/>
  <c r="AZ68" i="26"/>
  <c r="BL68" i="26"/>
  <c r="BX68" i="26"/>
  <c r="CJ68" i="26"/>
  <c r="CV68" i="26"/>
  <c r="DH68" i="26"/>
  <c r="DT68" i="26"/>
  <c r="EF68" i="26"/>
  <c r="ER68" i="26"/>
  <c r="FD68" i="26"/>
  <c r="FP68" i="26"/>
  <c r="GB68" i="26"/>
  <c r="GN68" i="26"/>
  <c r="GZ68" i="26"/>
  <c r="HL68" i="26"/>
  <c r="HX68" i="26"/>
  <c r="AO68" i="26"/>
  <c r="BA68" i="26"/>
  <c r="BM68" i="26"/>
  <c r="BY68" i="26"/>
  <c r="CK68" i="26"/>
  <c r="CW68" i="26"/>
  <c r="DI68" i="26"/>
  <c r="DU68" i="26"/>
  <c r="EG68" i="26"/>
  <c r="ES68" i="26"/>
  <c r="FE68" i="26"/>
  <c r="FQ68" i="26"/>
  <c r="GC68" i="26"/>
  <c r="GO68" i="26"/>
  <c r="HA68" i="26"/>
  <c r="HM68" i="26"/>
  <c r="HY68" i="26"/>
  <c r="AP68" i="26"/>
  <c r="BB68" i="26"/>
  <c r="BN68" i="26"/>
  <c r="BZ68" i="26"/>
  <c r="CL68" i="26"/>
  <c r="CX68" i="26"/>
  <c r="DJ68" i="26"/>
  <c r="DV68" i="26"/>
  <c r="EH68" i="26"/>
  <c r="ET68" i="26"/>
  <c r="FF68" i="26"/>
  <c r="FR68" i="26"/>
  <c r="GD68" i="26"/>
  <c r="GP68" i="26"/>
  <c r="HB68" i="26"/>
  <c r="HN68" i="26"/>
  <c r="HZ68" i="26"/>
  <c r="AQ68" i="26"/>
  <c r="BC68" i="26"/>
  <c r="BO68" i="26"/>
  <c r="CA68" i="26"/>
  <c r="CM68" i="26"/>
  <c r="CY68" i="26"/>
  <c r="DK68" i="26"/>
  <c r="DW68" i="26"/>
  <c r="EI68" i="26"/>
  <c r="EU68" i="26"/>
  <c r="FG68" i="26"/>
  <c r="FS68" i="26"/>
  <c r="GE68" i="26"/>
  <c r="GQ68" i="26"/>
  <c r="HC68" i="26"/>
  <c r="HO68" i="26"/>
  <c r="AR68" i="26"/>
  <c r="BD68" i="26"/>
  <c r="BP68" i="26"/>
  <c r="CB68" i="26"/>
  <c r="CN68" i="26"/>
  <c r="CZ68" i="26"/>
  <c r="DL68" i="26"/>
  <c r="DX68" i="26"/>
  <c r="EJ68" i="26"/>
  <c r="EV68" i="26"/>
  <c r="FH68" i="26"/>
  <c r="FT68" i="26"/>
  <c r="GF68" i="26"/>
  <c r="GR68" i="26"/>
  <c r="HD68" i="26"/>
  <c r="HP68" i="26"/>
  <c r="AS68" i="26"/>
  <c r="BE68" i="26"/>
  <c r="BQ68" i="26"/>
  <c r="CC68" i="26"/>
  <c r="CO68" i="26"/>
  <c r="DA68" i="26"/>
  <c r="DM68" i="26"/>
  <c r="DY68" i="26"/>
  <c r="EK68" i="26"/>
  <c r="EW68" i="26"/>
  <c r="FI68" i="26"/>
  <c r="FU68" i="26"/>
  <c r="GG68" i="26"/>
  <c r="GS68" i="26"/>
  <c r="HE68" i="26"/>
  <c r="HQ68" i="26"/>
  <c r="AT68" i="26"/>
  <c r="BF68" i="26"/>
  <c r="BR68" i="26"/>
  <c r="CD68" i="26"/>
  <c r="CP68" i="26"/>
  <c r="DB68" i="26"/>
  <c r="DN68" i="26"/>
  <c r="DZ68" i="26"/>
  <c r="EL68" i="26"/>
  <c r="EX68" i="26"/>
  <c r="FJ68" i="26"/>
  <c r="FV68" i="26"/>
  <c r="GH68" i="26"/>
  <c r="GT68" i="26"/>
  <c r="HF68" i="26"/>
  <c r="HR68" i="26"/>
  <c r="AU68" i="26"/>
  <c r="BG68" i="26"/>
  <c r="BS68" i="26"/>
  <c r="CE68" i="26"/>
  <c r="CQ68" i="26"/>
  <c r="DC68" i="26"/>
  <c r="DO68" i="26"/>
  <c r="EA68" i="26"/>
  <c r="EM68" i="26"/>
  <c r="EY68" i="26"/>
  <c r="FK68" i="26"/>
  <c r="FW68" i="26"/>
  <c r="GI68" i="26"/>
  <c r="GU68" i="26"/>
  <c r="HG68" i="26"/>
  <c r="HS68" i="26"/>
  <c r="AV68" i="26"/>
  <c r="BH68" i="26"/>
  <c r="BT68" i="26"/>
  <c r="CF68" i="26"/>
  <c r="CR68" i="26"/>
  <c r="DD68" i="26"/>
  <c r="DP68" i="26"/>
  <c r="EB68" i="26"/>
  <c r="EN68" i="26"/>
  <c r="EZ68" i="26"/>
  <c r="FL68" i="26"/>
  <c r="FX68" i="26"/>
  <c r="GJ68" i="26"/>
  <c r="GV68" i="26"/>
  <c r="HH68" i="26"/>
  <c r="HT68" i="26"/>
  <c r="AK68" i="26"/>
  <c r="AW68" i="26"/>
  <c r="BI68" i="26"/>
  <c r="BU68" i="26"/>
  <c r="CG68" i="26"/>
  <c r="CS68" i="26"/>
  <c r="DE68" i="26"/>
  <c r="DQ68" i="26"/>
  <c r="EC68" i="26"/>
  <c r="EO68" i="26"/>
  <c r="FA68" i="26"/>
  <c r="FM68" i="26"/>
  <c r="FY68" i="26"/>
  <c r="GK68" i="26"/>
  <c r="GW68" i="26"/>
  <c r="HI68" i="26"/>
  <c r="HU68" i="26"/>
  <c r="AL68" i="26"/>
  <c r="AX68" i="26"/>
  <c r="BJ68" i="26"/>
  <c r="BV68" i="26"/>
  <c r="CH68" i="26"/>
  <c r="CT68" i="26"/>
  <c r="DF68" i="26"/>
  <c r="DR68" i="26"/>
  <c r="ED68" i="26"/>
  <c r="EP68" i="26"/>
  <c r="FB68" i="26"/>
  <c r="FN68" i="26"/>
  <c r="FZ68" i="26"/>
  <c r="GL68" i="26"/>
  <c r="GX68" i="26"/>
  <c r="HJ68" i="26"/>
  <c r="HV68" i="26"/>
  <c r="BK68" i="26"/>
  <c r="GY68" i="26"/>
  <c r="BW68" i="26"/>
  <c r="HK68" i="26"/>
  <c r="CI68" i="26"/>
  <c r="HW68" i="26"/>
  <c r="CU68" i="26"/>
  <c r="DG68" i="26"/>
  <c r="DS68" i="26"/>
  <c r="EE68" i="26"/>
  <c r="EQ68" i="26"/>
  <c r="FC68" i="26"/>
  <c r="AM68" i="26"/>
  <c r="GA68" i="26"/>
  <c r="AY68" i="26"/>
  <c r="GM68" i="26"/>
  <c r="FO68" i="26"/>
  <c r="IA56" i="26"/>
  <c r="AP56" i="26"/>
  <c r="BB56" i="26"/>
  <c r="BN56" i="26"/>
  <c r="BZ56" i="26"/>
  <c r="CL56" i="26"/>
  <c r="CX56" i="26"/>
  <c r="DJ56" i="26"/>
  <c r="DV56" i="26"/>
  <c r="EH56" i="26"/>
  <c r="ET56" i="26"/>
  <c r="FF56" i="26"/>
  <c r="FR56" i="26"/>
  <c r="GD56" i="26"/>
  <c r="GP56" i="26"/>
  <c r="HB56" i="26"/>
  <c r="HN56" i="26"/>
  <c r="HZ56" i="26"/>
  <c r="AQ56" i="26"/>
  <c r="BC56" i="26"/>
  <c r="BO56" i="26"/>
  <c r="CA56" i="26"/>
  <c r="CM56" i="26"/>
  <c r="CY56" i="26"/>
  <c r="DK56" i="26"/>
  <c r="DW56" i="26"/>
  <c r="EI56" i="26"/>
  <c r="EU56" i="26"/>
  <c r="FG56" i="26"/>
  <c r="FS56" i="26"/>
  <c r="GE56" i="26"/>
  <c r="GQ56" i="26"/>
  <c r="HC56" i="26"/>
  <c r="HO56" i="26"/>
  <c r="AR56" i="26"/>
  <c r="BD56" i="26"/>
  <c r="BP56" i="26"/>
  <c r="CB56" i="26"/>
  <c r="CN56" i="26"/>
  <c r="CZ56" i="26"/>
  <c r="DL56" i="26"/>
  <c r="DX56" i="26"/>
  <c r="EJ56" i="26"/>
  <c r="EV56" i="26"/>
  <c r="FH56" i="26"/>
  <c r="FT56" i="26"/>
  <c r="GF56" i="26"/>
  <c r="GR56" i="26"/>
  <c r="HD56" i="26"/>
  <c r="HP56" i="26"/>
  <c r="AS56" i="26"/>
  <c r="BE56" i="26"/>
  <c r="BQ56" i="26"/>
  <c r="CC56" i="26"/>
  <c r="CO56" i="26"/>
  <c r="DA56" i="26"/>
  <c r="DM56" i="26"/>
  <c r="DY56" i="26"/>
  <c r="EK56" i="26"/>
  <c r="EW56" i="26"/>
  <c r="FI56" i="26"/>
  <c r="FU56" i="26"/>
  <c r="GG56" i="26"/>
  <c r="GS56" i="26"/>
  <c r="HE56" i="26"/>
  <c r="HQ56" i="26"/>
  <c r="AU56" i="26"/>
  <c r="BG56" i="26"/>
  <c r="BS56" i="26"/>
  <c r="CE56" i="26"/>
  <c r="CQ56" i="26"/>
  <c r="DC56" i="26"/>
  <c r="DO56" i="26"/>
  <c r="EA56" i="26"/>
  <c r="EM56" i="26"/>
  <c r="EY56" i="26"/>
  <c r="FK56" i="26"/>
  <c r="FW56" i="26"/>
  <c r="GI56" i="26"/>
  <c r="GU56" i="26"/>
  <c r="HG56" i="26"/>
  <c r="HS56" i="26"/>
  <c r="AV56" i="26"/>
  <c r="BH56" i="26"/>
  <c r="BT56" i="26"/>
  <c r="CF56" i="26"/>
  <c r="CR56" i="26"/>
  <c r="DD56" i="26"/>
  <c r="DP56" i="26"/>
  <c r="EB56" i="26"/>
  <c r="EN56" i="26"/>
  <c r="EZ56" i="26"/>
  <c r="FL56" i="26"/>
  <c r="FX56" i="26"/>
  <c r="GJ56" i="26"/>
  <c r="GV56" i="26"/>
  <c r="HH56" i="26"/>
  <c r="HT56" i="26"/>
  <c r="AK56" i="26"/>
  <c r="AW56" i="26"/>
  <c r="BI56" i="26"/>
  <c r="BU56" i="26"/>
  <c r="CG56" i="26"/>
  <c r="CS56" i="26"/>
  <c r="DE56" i="26"/>
  <c r="DQ56" i="26"/>
  <c r="EC56" i="26"/>
  <c r="EO56" i="26"/>
  <c r="FA56" i="26"/>
  <c r="FM56" i="26"/>
  <c r="FY56" i="26"/>
  <c r="GK56" i="26"/>
  <c r="GW56" i="26"/>
  <c r="HI56" i="26"/>
  <c r="HU56" i="26"/>
  <c r="AL56" i="26"/>
  <c r="AX56" i="26"/>
  <c r="BJ56" i="26"/>
  <c r="BV56" i="26"/>
  <c r="CH56" i="26"/>
  <c r="CT56" i="26"/>
  <c r="DF56" i="26"/>
  <c r="DR56" i="26"/>
  <c r="ED56" i="26"/>
  <c r="EP56" i="26"/>
  <c r="FB56" i="26"/>
  <c r="FN56" i="26"/>
  <c r="FZ56" i="26"/>
  <c r="GL56" i="26"/>
  <c r="GX56" i="26"/>
  <c r="HJ56" i="26"/>
  <c r="HV56" i="26"/>
  <c r="AM56" i="26"/>
  <c r="AY56" i="26"/>
  <c r="BK56" i="26"/>
  <c r="BW56" i="26"/>
  <c r="CI56" i="26"/>
  <c r="CU56" i="26"/>
  <c r="DG56" i="26"/>
  <c r="DS56" i="26"/>
  <c r="EE56" i="26"/>
  <c r="EQ56" i="26"/>
  <c r="FC56" i="26"/>
  <c r="FO56" i="26"/>
  <c r="GA56" i="26"/>
  <c r="GM56" i="26"/>
  <c r="GY56" i="26"/>
  <c r="HK56" i="26"/>
  <c r="HW56" i="26"/>
  <c r="BM56" i="26"/>
  <c r="DI56" i="26"/>
  <c r="FE56" i="26"/>
  <c r="HA56" i="26"/>
  <c r="BR56" i="26"/>
  <c r="DN56" i="26"/>
  <c r="FJ56" i="26"/>
  <c r="HF56" i="26"/>
  <c r="BX56" i="26"/>
  <c r="DT56" i="26"/>
  <c r="FP56" i="26"/>
  <c r="HL56" i="26"/>
  <c r="BY56" i="26"/>
  <c r="DU56" i="26"/>
  <c r="FQ56" i="26"/>
  <c r="HM56" i="26"/>
  <c r="CD56" i="26"/>
  <c r="DZ56" i="26"/>
  <c r="FV56" i="26"/>
  <c r="HR56" i="26"/>
  <c r="AN56" i="26"/>
  <c r="CJ56" i="26"/>
  <c r="EF56" i="26"/>
  <c r="GB56" i="26"/>
  <c r="HX56" i="26"/>
  <c r="AO56" i="26"/>
  <c r="CK56" i="26"/>
  <c r="EG56" i="26"/>
  <c r="GC56" i="26"/>
  <c r="HY56" i="26"/>
  <c r="AT56" i="26"/>
  <c r="CP56" i="26"/>
  <c r="EL56" i="26"/>
  <c r="GH56" i="26"/>
  <c r="AZ56" i="26"/>
  <c r="CV56" i="26"/>
  <c r="ER56" i="26"/>
  <c r="GN56" i="26"/>
  <c r="BA56" i="26"/>
  <c r="CW56" i="26"/>
  <c r="ES56" i="26"/>
  <c r="GO56" i="26"/>
  <c r="BF56" i="26"/>
  <c r="DB56" i="26"/>
  <c r="EX56" i="26"/>
  <c r="GT56" i="26"/>
  <c r="DH56" i="26"/>
  <c r="FD56" i="26"/>
  <c r="GZ56" i="26"/>
  <c r="BL56" i="26"/>
  <c r="IA44" i="26"/>
  <c r="AV44" i="26"/>
  <c r="BH44" i="26"/>
  <c r="BT44" i="26"/>
  <c r="CF44" i="26"/>
  <c r="CR44" i="26"/>
  <c r="DD44" i="26"/>
  <c r="AK44" i="26"/>
  <c r="AW44" i="26"/>
  <c r="BI44" i="26"/>
  <c r="BU44" i="26"/>
  <c r="CG44" i="26"/>
  <c r="CS44" i="26"/>
  <c r="DE44" i="26"/>
  <c r="DQ44" i="26"/>
  <c r="EC44" i="26"/>
  <c r="EO44" i="26"/>
  <c r="FA44" i="26"/>
  <c r="FM44" i="26"/>
  <c r="FY44" i="26"/>
  <c r="GK44" i="26"/>
  <c r="GW44" i="26"/>
  <c r="HI44" i="26"/>
  <c r="HU44" i="26"/>
  <c r="AM44" i="26"/>
  <c r="AY44" i="26"/>
  <c r="BK44" i="26"/>
  <c r="BW44" i="26"/>
  <c r="CI44" i="26"/>
  <c r="CU44" i="26"/>
  <c r="BA44" i="26"/>
  <c r="BP44" i="26"/>
  <c r="CE44" i="26"/>
  <c r="CW44" i="26"/>
  <c r="DK44" i="26"/>
  <c r="DX44" i="26"/>
  <c r="EK44" i="26"/>
  <c r="EX44" i="26"/>
  <c r="FK44" i="26"/>
  <c r="FX44" i="26"/>
  <c r="GL44" i="26"/>
  <c r="GY44" i="26"/>
  <c r="HL44" i="26"/>
  <c r="HY44" i="26"/>
  <c r="AL44" i="26"/>
  <c r="BB44" i="26"/>
  <c r="BQ44" i="26"/>
  <c r="CH44" i="26"/>
  <c r="CX44" i="26"/>
  <c r="DL44" i="26"/>
  <c r="DY44" i="26"/>
  <c r="EL44" i="26"/>
  <c r="EY44" i="26"/>
  <c r="FL44" i="26"/>
  <c r="FZ44" i="26"/>
  <c r="GM44" i="26"/>
  <c r="GZ44" i="26"/>
  <c r="HM44" i="26"/>
  <c r="HZ44" i="26"/>
  <c r="AN44" i="26"/>
  <c r="BC44" i="26"/>
  <c r="BR44" i="26"/>
  <c r="CJ44" i="26"/>
  <c r="CY44" i="26"/>
  <c r="DM44" i="26"/>
  <c r="DZ44" i="26"/>
  <c r="EM44" i="26"/>
  <c r="EZ44" i="26"/>
  <c r="FN44" i="26"/>
  <c r="GA44" i="26"/>
  <c r="GN44" i="26"/>
  <c r="HA44" i="26"/>
  <c r="HN44" i="26"/>
  <c r="AO44" i="26"/>
  <c r="BD44" i="26"/>
  <c r="BS44" i="26"/>
  <c r="CK44" i="26"/>
  <c r="CZ44" i="26"/>
  <c r="DN44" i="26"/>
  <c r="EA44" i="26"/>
  <c r="EN44" i="26"/>
  <c r="FB44" i="26"/>
  <c r="FO44" i="26"/>
  <c r="GB44" i="26"/>
  <c r="GO44" i="26"/>
  <c r="HB44" i="26"/>
  <c r="HO44" i="26"/>
  <c r="AP44" i="26"/>
  <c r="BE44" i="26"/>
  <c r="BV44" i="26"/>
  <c r="CL44" i="26"/>
  <c r="DA44" i="26"/>
  <c r="DO44" i="26"/>
  <c r="EB44" i="26"/>
  <c r="EP44" i="26"/>
  <c r="FC44" i="26"/>
  <c r="FP44" i="26"/>
  <c r="GC44" i="26"/>
  <c r="GP44" i="26"/>
  <c r="HC44" i="26"/>
  <c r="HP44" i="26"/>
  <c r="AQ44" i="26"/>
  <c r="BF44" i="26"/>
  <c r="BX44" i="26"/>
  <c r="CM44" i="26"/>
  <c r="DB44" i="26"/>
  <c r="DP44" i="26"/>
  <c r="ED44" i="26"/>
  <c r="EQ44" i="26"/>
  <c r="FD44" i="26"/>
  <c r="FQ44" i="26"/>
  <c r="GD44" i="26"/>
  <c r="GQ44" i="26"/>
  <c r="HD44" i="26"/>
  <c r="HQ44" i="26"/>
  <c r="AR44" i="26"/>
  <c r="BG44" i="26"/>
  <c r="BY44" i="26"/>
  <c r="CN44" i="26"/>
  <c r="DC44" i="26"/>
  <c r="DR44" i="26"/>
  <c r="EE44" i="26"/>
  <c r="ER44" i="26"/>
  <c r="FE44" i="26"/>
  <c r="FR44" i="26"/>
  <c r="GE44" i="26"/>
  <c r="GR44" i="26"/>
  <c r="HE44" i="26"/>
  <c r="HR44" i="26"/>
  <c r="AS44" i="26"/>
  <c r="BJ44" i="26"/>
  <c r="BZ44" i="26"/>
  <c r="CO44" i="26"/>
  <c r="DF44" i="26"/>
  <c r="DS44" i="26"/>
  <c r="EF44" i="26"/>
  <c r="ES44" i="26"/>
  <c r="FF44" i="26"/>
  <c r="FS44" i="26"/>
  <c r="GF44" i="26"/>
  <c r="GS44" i="26"/>
  <c r="HF44" i="26"/>
  <c r="HS44" i="26"/>
  <c r="AT44" i="26"/>
  <c r="BL44" i="26"/>
  <c r="CA44" i="26"/>
  <c r="CP44" i="26"/>
  <c r="DG44" i="26"/>
  <c r="DT44" i="26"/>
  <c r="EG44" i="26"/>
  <c r="ET44" i="26"/>
  <c r="FG44" i="26"/>
  <c r="FT44" i="26"/>
  <c r="GG44" i="26"/>
  <c r="GT44" i="26"/>
  <c r="HG44" i="26"/>
  <c r="HT44" i="26"/>
  <c r="AU44" i="26"/>
  <c r="BM44" i="26"/>
  <c r="CB44" i="26"/>
  <c r="CQ44" i="26"/>
  <c r="DH44" i="26"/>
  <c r="DU44" i="26"/>
  <c r="EH44" i="26"/>
  <c r="EU44" i="26"/>
  <c r="FH44" i="26"/>
  <c r="FU44" i="26"/>
  <c r="GH44" i="26"/>
  <c r="GU44" i="26"/>
  <c r="HH44" i="26"/>
  <c r="HV44" i="26"/>
  <c r="AX44" i="26"/>
  <c r="BN44" i="26"/>
  <c r="CC44" i="26"/>
  <c r="CT44" i="26"/>
  <c r="DI44" i="26"/>
  <c r="DV44" i="26"/>
  <c r="EI44" i="26"/>
  <c r="EV44" i="26"/>
  <c r="FI44" i="26"/>
  <c r="FV44" i="26"/>
  <c r="GI44" i="26"/>
  <c r="GV44" i="26"/>
  <c r="HJ44" i="26"/>
  <c r="HW44" i="26"/>
  <c r="AZ44" i="26"/>
  <c r="HK44" i="26"/>
  <c r="BO44" i="26"/>
  <c r="HX44" i="26"/>
  <c r="CD44" i="26"/>
  <c r="CV44" i="26"/>
  <c r="DJ44" i="26"/>
  <c r="DW44" i="26"/>
  <c r="EJ44" i="26"/>
  <c r="EW44" i="26"/>
  <c r="FJ44" i="26"/>
  <c r="FW44" i="26"/>
  <c r="GJ44" i="26"/>
  <c r="GX44" i="26"/>
  <c r="IA32" i="26"/>
  <c r="AV32" i="26"/>
  <c r="BH32" i="26"/>
  <c r="BT32" i="26"/>
  <c r="CF32" i="26"/>
  <c r="CR32" i="26"/>
  <c r="DD32" i="26"/>
  <c r="DP32" i="26"/>
  <c r="EB32" i="26"/>
  <c r="EN32" i="26"/>
  <c r="EZ32" i="26"/>
  <c r="FL32" i="26"/>
  <c r="FX32" i="26"/>
  <c r="GJ32" i="26"/>
  <c r="GV32" i="26"/>
  <c r="HH32" i="26"/>
  <c r="HT32" i="26"/>
  <c r="AK32" i="26"/>
  <c r="AW32" i="26"/>
  <c r="BI32" i="26"/>
  <c r="BU32" i="26"/>
  <c r="CG32" i="26"/>
  <c r="CS32" i="26"/>
  <c r="DE32" i="26"/>
  <c r="DQ32" i="26"/>
  <c r="EC32" i="26"/>
  <c r="EO32" i="26"/>
  <c r="FA32" i="26"/>
  <c r="FM32" i="26"/>
  <c r="FY32" i="26"/>
  <c r="GK32" i="26"/>
  <c r="GW32" i="26"/>
  <c r="HI32" i="26"/>
  <c r="HU32" i="26"/>
  <c r="AL32" i="26"/>
  <c r="AX32" i="26"/>
  <c r="BJ32" i="26"/>
  <c r="BV32" i="26"/>
  <c r="CH32" i="26"/>
  <c r="CT32" i="26"/>
  <c r="DF32" i="26"/>
  <c r="DR32" i="26"/>
  <c r="ED32" i="26"/>
  <c r="EP32" i="26"/>
  <c r="FB32" i="26"/>
  <c r="FN32" i="26"/>
  <c r="FZ32" i="26"/>
  <c r="GL32" i="26"/>
  <c r="GX32" i="26"/>
  <c r="HJ32" i="26"/>
  <c r="HV32" i="26"/>
  <c r="AM32" i="26"/>
  <c r="AY32" i="26"/>
  <c r="BK32" i="26"/>
  <c r="BW32" i="26"/>
  <c r="CI32" i="26"/>
  <c r="CU32" i="26"/>
  <c r="DG32" i="26"/>
  <c r="DS32" i="26"/>
  <c r="EE32" i="26"/>
  <c r="EQ32" i="26"/>
  <c r="FC32" i="26"/>
  <c r="FO32" i="26"/>
  <c r="GA32" i="26"/>
  <c r="GM32" i="26"/>
  <c r="GY32" i="26"/>
  <c r="HK32" i="26"/>
  <c r="HW32" i="26"/>
  <c r="AN32" i="26"/>
  <c r="AZ32" i="26"/>
  <c r="BL32" i="26"/>
  <c r="BX32" i="26"/>
  <c r="CJ32" i="26"/>
  <c r="CV32" i="26"/>
  <c r="DH32" i="26"/>
  <c r="DT32" i="26"/>
  <c r="EF32" i="26"/>
  <c r="ER32" i="26"/>
  <c r="FD32" i="26"/>
  <c r="FP32" i="26"/>
  <c r="GB32" i="26"/>
  <c r="GN32" i="26"/>
  <c r="GZ32" i="26"/>
  <c r="HL32" i="26"/>
  <c r="HX32" i="26"/>
  <c r="AO32" i="26"/>
  <c r="BA32" i="26"/>
  <c r="BM32" i="26"/>
  <c r="BY32" i="26"/>
  <c r="CK32" i="26"/>
  <c r="CW32" i="26"/>
  <c r="DI32" i="26"/>
  <c r="DU32" i="26"/>
  <c r="EG32" i="26"/>
  <c r="ES32" i="26"/>
  <c r="FE32" i="26"/>
  <c r="FQ32" i="26"/>
  <c r="GC32" i="26"/>
  <c r="GO32" i="26"/>
  <c r="HA32" i="26"/>
  <c r="HM32" i="26"/>
  <c r="HY32" i="26"/>
  <c r="AP32" i="26"/>
  <c r="BB32" i="26"/>
  <c r="BN32" i="26"/>
  <c r="BZ32" i="26"/>
  <c r="CL32" i="26"/>
  <c r="CX32" i="26"/>
  <c r="DJ32" i="26"/>
  <c r="DV32" i="26"/>
  <c r="EH32" i="26"/>
  <c r="ET32" i="26"/>
  <c r="FF32" i="26"/>
  <c r="FR32" i="26"/>
  <c r="GD32" i="26"/>
  <c r="GP32" i="26"/>
  <c r="HB32" i="26"/>
  <c r="HN32" i="26"/>
  <c r="HZ32" i="26"/>
  <c r="AQ32" i="26"/>
  <c r="BC32" i="26"/>
  <c r="BO32" i="26"/>
  <c r="CA32" i="26"/>
  <c r="CM32" i="26"/>
  <c r="CY32" i="26"/>
  <c r="DK32" i="26"/>
  <c r="DW32" i="26"/>
  <c r="EI32" i="26"/>
  <c r="EU32" i="26"/>
  <c r="FG32" i="26"/>
  <c r="FS32" i="26"/>
  <c r="GE32" i="26"/>
  <c r="GQ32" i="26"/>
  <c r="HC32" i="26"/>
  <c r="HO32" i="26"/>
  <c r="AR32" i="26"/>
  <c r="BD32" i="26"/>
  <c r="BP32" i="26"/>
  <c r="CB32" i="26"/>
  <c r="CN32" i="26"/>
  <c r="CZ32" i="26"/>
  <c r="DL32" i="26"/>
  <c r="DX32" i="26"/>
  <c r="EJ32" i="26"/>
  <c r="EV32" i="26"/>
  <c r="FH32" i="26"/>
  <c r="FT32" i="26"/>
  <c r="GF32" i="26"/>
  <c r="GR32" i="26"/>
  <c r="AT32" i="26"/>
  <c r="BF32" i="26"/>
  <c r="BR32" i="26"/>
  <c r="CD32" i="26"/>
  <c r="CP32" i="26"/>
  <c r="DB32" i="26"/>
  <c r="DN32" i="26"/>
  <c r="DZ32" i="26"/>
  <c r="EL32" i="26"/>
  <c r="EX32" i="26"/>
  <c r="FJ32" i="26"/>
  <c r="FV32" i="26"/>
  <c r="GH32" i="26"/>
  <c r="GT32" i="26"/>
  <c r="HF32" i="26"/>
  <c r="HR32" i="26"/>
  <c r="CQ32" i="26"/>
  <c r="FK32" i="26"/>
  <c r="HS32" i="26"/>
  <c r="DA32" i="26"/>
  <c r="FU32" i="26"/>
  <c r="DC32" i="26"/>
  <c r="FW32" i="26"/>
  <c r="AS32" i="26"/>
  <c r="DM32" i="26"/>
  <c r="GG32" i="26"/>
  <c r="AU32" i="26"/>
  <c r="DO32" i="26"/>
  <c r="GI32" i="26"/>
  <c r="BE32" i="26"/>
  <c r="DY32" i="26"/>
  <c r="GS32" i="26"/>
  <c r="BG32" i="26"/>
  <c r="EA32" i="26"/>
  <c r="GU32" i="26"/>
  <c r="BQ32" i="26"/>
  <c r="EK32" i="26"/>
  <c r="HD32" i="26"/>
  <c r="BS32" i="26"/>
  <c r="EM32" i="26"/>
  <c r="HE32" i="26"/>
  <c r="CE32" i="26"/>
  <c r="EY32" i="26"/>
  <c r="HP32" i="26"/>
  <c r="CO32" i="26"/>
  <c r="FI32" i="26"/>
  <c r="HQ32" i="26"/>
  <c r="HG32" i="26"/>
  <c r="CC32" i="26"/>
  <c r="EW32" i="26"/>
  <c r="AQ20" i="26"/>
  <c r="BC20" i="26"/>
  <c r="BO20" i="26"/>
  <c r="IA20" i="26"/>
  <c r="AM20" i="26"/>
  <c r="AY20" i="26"/>
  <c r="AN20" i="26"/>
  <c r="BB20" i="26"/>
  <c r="BP20" i="26"/>
  <c r="CB20" i="26"/>
  <c r="CN20" i="26"/>
  <c r="CZ20" i="26"/>
  <c r="DL20" i="26"/>
  <c r="DX20" i="26"/>
  <c r="EJ20" i="26"/>
  <c r="EV20" i="26"/>
  <c r="FH20" i="26"/>
  <c r="FT20" i="26"/>
  <c r="GF20" i="26"/>
  <c r="GR20" i="26"/>
  <c r="HD20" i="26"/>
  <c r="HP20" i="26"/>
  <c r="AO20" i="26"/>
  <c r="BD20" i="26"/>
  <c r="BQ20" i="26"/>
  <c r="CC20" i="26"/>
  <c r="CO20" i="26"/>
  <c r="DA20" i="26"/>
  <c r="DM20" i="26"/>
  <c r="DY20" i="26"/>
  <c r="EK20" i="26"/>
  <c r="EW20" i="26"/>
  <c r="FI20" i="26"/>
  <c r="FU20" i="26"/>
  <c r="GG20" i="26"/>
  <c r="GS20" i="26"/>
  <c r="HE20" i="26"/>
  <c r="HQ20" i="26"/>
  <c r="AP20" i="26"/>
  <c r="BE20" i="26"/>
  <c r="BR20" i="26"/>
  <c r="CD20" i="26"/>
  <c r="CP20" i="26"/>
  <c r="DB20" i="26"/>
  <c r="DN20" i="26"/>
  <c r="DZ20" i="26"/>
  <c r="EL20" i="26"/>
  <c r="EX20" i="26"/>
  <c r="FJ20" i="26"/>
  <c r="FV20" i="26"/>
  <c r="GH20" i="26"/>
  <c r="GT20" i="26"/>
  <c r="HF20" i="26"/>
  <c r="HR20" i="26"/>
  <c r="AR20" i="26"/>
  <c r="BF20" i="26"/>
  <c r="BS20" i="26"/>
  <c r="CE20" i="26"/>
  <c r="CQ20" i="26"/>
  <c r="DC20" i="26"/>
  <c r="DO20" i="26"/>
  <c r="EA20" i="26"/>
  <c r="EM20" i="26"/>
  <c r="EY20" i="26"/>
  <c r="FK20" i="26"/>
  <c r="FW20" i="26"/>
  <c r="GI20" i="26"/>
  <c r="GU20" i="26"/>
  <c r="HG20" i="26"/>
  <c r="HS20" i="26"/>
  <c r="AS20" i="26"/>
  <c r="BG20" i="26"/>
  <c r="BT20" i="26"/>
  <c r="CF20" i="26"/>
  <c r="CR20" i="26"/>
  <c r="DD20" i="26"/>
  <c r="DP20" i="26"/>
  <c r="EB20" i="26"/>
  <c r="EN20" i="26"/>
  <c r="EZ20" i="26"/>
  <c r="FL20" i="26"/>
  <c r="FX20" i="26"/>
  <c r="GJ20" i="26"/>
  <c r="GV20" i="26"/>
  <c r="HH20" i="26"/>
  <c r="HT20" i="26"/>
  <c r="AT20" i="26"/>
  <c r="BH20" i="26"/>
  <c r="BU20" i="26"/>
  <c r="CG20" i="26"/>
  <c r="CS20" i="26"/>
  <c r="DE20" i="26"/>
  <c r="DQ20" i="26"/>
  <c r="EC20" i="26"/>
  <c r="EO20" i="26"/>
  <c r="FA20" i="26"/>
  <c r="FM20" i="26"/>
  <c r="FY20" i="26"/>
  <c r="GK20" i="26"/>
  <c r="GW20" i="26"/>
  <c r="HI20" i="26"/>
  <c r="HU20" i="26"/>
  <c r="AU20" i="26"/>
  <c r="BI20" i="26"/>
  <c r="BV20" i="26"/>
  <c r="CH20" i="26"/>
  <c r="CT20" i="26"/>
  <c r="DF20" i="26"/>
  <c r="DR20" i="26"/>
  <c r="ED20" i="26"/>
  <c r="EP20" i="26"/>
  <c r="FB20" i="26"/>
  <c r="FN20" i="26"/>
  <c r="FZ20" i="26"/>
  <c r="GL20" i="26"/>
  <c r="GX20" i="26"/>
  <c r="HJ20" i="26"/>
  <c r="HV20" i="26"/>
  <c r="AV20" i="26"/>
  <c r="BJ20" i="26"/>
  <c r="BW20" i="26"/>
  <c r="CI20" i="26"/>
  <c r="CU20" i="26"/>
  <c r="DG20" i="26"/>
  <c r="DS20" i="26"/>
  <c r="EE20" i="26"/>
  <c r="EQ20" i="26"/>
  <c r="FC20" i="26"/>
  <c r="FO20" i="26"/>
  <c r="GA20" i="26"/>
  <c r="GM20" i="26"/>
  <c r="GY20" i="26"/>
  <c r="HK20" i="26"/>
  <c r="HW20" i="26"/>
  <c r="AW20" i="26"/>
  <c r="BK20" i="26"/>
  <c r="BX20" i="26"/>
  <c r="CJ20" i="26"/>
  <c r="CV20" i="26"/>
  <c r="DH20" i="26"/>
  <c r="DT20" i="26"/>
  <c r="EF20" i="26"/>
  <c r="ER20" i="26"/>
  <c r="FD20" i="26"/>
  <c r="FP20" i="26"/>
  <c r="GB20" i="26"/>
  <c r="GN20" i="26"/>
  <c r="GZ20" i="26"/>
  <c r="HL20" i="26"/>
  <c r="HX20" i="26"/>
  <c r="AK20" i="26"/>
  <c r="AZ20" i="26"/>
  <c r="BM20" i="26"/>
  <c r="BZ20" i="26"/>
  <c r="CL20" i="26"/>
  <c r="CX20" i="26"/>
  <c r="DJ20" i="26"/>
  <c r="DV20" i="26"/>
  <c r="EH20" i="26"/>
  <c r="ET20" i="26"/>
  <c r="FF20" i="26"/>
  <c r="FR20" i="26"/>
  <c r="GD20" i="26"/>
  <c r="GP20" i="26"/>
  <c r="HB20" i="26"/>
  <c r="HN20" i="26"/>
  <c r="HZ20" i="26"/>
  <c r="BN20" i="26"/>
  <c r="EI20" i="26"/>
  <c r="HC20" i="26"/>
  <c r="BY20" i="26"/>
  <c r="ES20" i="26"/>
  <c r="HM20" i="26"/>
  <c r="CA20" i="26"/>
  <c r="EU20" i="26"/>
  <c r="HO20" i="26"/>
  <c r="CK20" i="26"/>
  <c r="FE20" i="26"/>
  <c r="HY20" i="26"/>
  <c r="CM20" i="26"/>
  <c r="FG20" i="26"/>
  <c r="CW20" i="26"/>
  <c r="FQ20" i="26"/>
  <c r="CY20" i="26"/>
  <c r="FS20" i="26"/>
  <c r="DI20" i="26"/>
  <c r="GC20" i="26"/>
  <c r="AL20" i="26"/>
  <c r="DK20" i="26"/>
  <c r="GE20" i="26"/>
  <c r="BA20" i="26"/>
  <c r="DW20" i="26"/>
  <c r="GQ20" i="26"/>
  <c r="AX20" i="26"/>
  <c r="BL20" i="26"/>
  <c r="DU20" i="26"/>
  <c r="EG20" i="26"/>
  <c r="HA20" i="26"/>
  <c r="GO20" i="26"/>
  <c r="HR103" i="26"/>
  <c r="HF103" i="26"/>
  <c r="GT103" i="26"/>
  <c r="GH103" i="26"/>
  <c r="FV103" i="26"/>
  <c r="FJ103" i="26"/>
  <c r="EX103" i="26"/>
  <c r="EL103" i="26"/>
  <c r="DZ103" i="26"/>
  <c r="DN103" i="26"/>
  <c r="DB103" i="26"/>
  <c r="CP103" i="26"/>
  <c r="CD103" i="26"/>
  <c r="BR103" i="26"/>
  <c r="BF103" i="26"/>
  <c r="AT103" i="26"/>
  <c r="HX102" i="26"/>
  <c r="HL102" i="26"/>
  <c r="GZ102" i="26"/>
  <c r="GN102" i="26"/>
  <c r="GB102" i="26"/>
  <c r="FP102" i="26"/>
  <c r="FD102" i="26"/>
  <c r="ER102" i="26"/>
  <c r="EF102" i="26"/>
  <c r="DT102" i="26"/>
  <c r="DH102" i="26"/>
  <c r="CV102" i="26"/>
  <c r="CJ102" i="26"/>
  <c r="BW102" i="26"/>
  <c r="BJ102" i="26"/>
  <c r="AW102" i="26"/>
  <c r="HZ101" i="26"/>
  <c r="HL101" i="26"/>
  <c r="GY101" i="26"/>
  <c r="GL101" i="26"/>
  <c r="FY101" i="26"/>
  <c r="FL101" i="26"/>
  <c r="EY101" i="26"/>
  <c r="EL101" i="26"/>
  <c r="DY101" i="26"/>
  <c r="DL101" i="26"/>
  <c r="CY101" i="26"/>
  <c r="CL101" i="26"/>
  <c r="BX101" i="26"/>
  <c r="BK101" i="26"/>
  <c r="AX101" i="26"/>
  <c r="AK101" i="26"/>
  <c r="HN100" i="26"/>
  <c r="GZ100" i="26"/>
  <c r="GL100" i="26"/>
  <c r="FX100" i="26"/>
  <c r="FI100" i="26"/>
  <c r="ET100" i="26"/>
  <c r="EF100" i="26"/>
  <c r="DQ100" i="26"/>
  <c r="DA100" i="26"/>
  <c r="CC100" i="26"/>
  <c r="BE100" i="26"/>
  <c r="HW99" i="26"/>
  <c r="GY99" i="26"/>
  <c r="FL99" i="26"/>
  <c r="DP99" i="26"/>
  <c r="BT99" i="26"/>
  <c r="HN98" i="26"/>
  <c r="FR98" i="26"/>
  <c r="DV98" i="26"/>
  <c r="BZ98" i="26"/>
  <c r="HT97" i="26"/>
  <c r="FX97" i="26"/>
  <c r="EB97" i="26"/>
  <c r="CF97" i="26"/>
  <c r="HZ96" i="26"/>
  <c r="GD96" i="26"/>
  <c r="EH96" i="26"/>
  <c r="BX96" i="26"/>
  <c r="GT95" i="26"/>
  <c r="DZ95" i="26"/>
  <c r="BF95" i="26"/>
  <c r="GB94" i="26"/>
  <c r="DH94" i="26"/>
  <c r="AN94" i="26"/>
  <c r="FJ93" i="26"/>
  <c r="HL92" i="26"/>
  <c r="ER92" i="26"/>
  <c r="BX92" i="26"/>
  <c r="GT91" i="26"/>
  <c r="DZ91" i="26"/>
  <c r="GB90" i="26"/>
  <c r="DH90" i="26"/>
  <c r="AN90" i="26"/>
  <c r="FJ89" i="26"/>
  <c r="CP89" i="26"/>
  <c r="HL88" i="26"/>
  <c r="ER88" i="26"/>
  <c r="BX88" i="26"/>
  <c r="GT87" i="26"/>
  <c r="DZ87" i="26"/>
  <c r="BF87" i="26"/>
  <c r="GB86" i="26"/>
  <c r="DH86" i="26"/>
  <c r="AN86" i="26"/>
  <c r="FJ85" i="26"/>
  <c r="CP85" i="26"/>
  <c r="HL84" i="26"/>
  <c r="ER84" i="26"/>
  <c r="BT84" i="26"/>
  <c r="GA83" i="26"/>
  <c r="CS83" i="26"/>
  <c r="HA82" i="26"/>
  <c r="DR82" i="26"/>
  <c r="FJ81" i="26"/>
  <c r="IA48" i="26"/>
  <c r="AP48" i="26"/>
  <c r="BB48" i="26"/>
  <c r="BN48" i="26"/>
  <c r="BZ48" i="26"/>
  <c r="CL48" i="26"/>
  <c r="CX48" i="26"/>
  <c r="DJ48" i="26"/>
  <c r="DV48" i="26"/>
  <c r="EH48" i="26"/>
  <c r="ET48" i="26"/>
  <c r="FF48" i="26"/>
  <c r="FR48" i="26"/>
  <c r="GD48" i="26"/>
  <c r="GP48" i="26"/>
  <c r="HB48" i="26"/>
  <c r="HN48" i="26"/>
  <c r="HZ48" i="26"/>
  <c r="AQ48" i="26"/>
  <c r="BC48" i="26"/>
  <c r="BO48" i="26"/>
  <c r="CA48" i="26"/>
  <c r="CM48" i="26"/>
  <c r="CY48" i="26"/>
  <c r="DK48" i="26"/>
  <c r="DW48" i="26"/>
  <c r="EI48" i="26"/>
  <c r="EU48" i="26"/>
  <c r="FG48" i="26"/>
  <c r="FS48" i="26"/>
  <c r="GE48" i="26"/>
  <c r="GQ48" i="26"/>
  <c r="HC48" i="26"/>
  <c r="HO48" i="26"/>
  <c r="AR48" i="26"/>
  <c r="BD48" i="26"/>
  <c r="BP48" i="26"/>
  <c r="CB48" i="26"/>
  <c r="CN48" i="26"/>
  <c r="CZ48" i="26"/>
  <c r="DL48" i="26"/>
  <c r="DX48" i="26"/>
  <c r="EJ48" i="26"/>
  <c r="EV48" i="26"/>
  <c r="FH48" i="26"/>
  <c r="FT48" i="26"/>
  <c r="GF48" i="26"/>
  <c r="GR48" i="26"/>
  <c r="HD48" i="26"/>
  <c r="HP48" i="26"/>
  <c r="AS48" i="26"/>
  <c r="BE48" i="26"/>
  <c r="BQ48" i="26"/>
  <c r="CC48" i="26"/>
  <c r="CO48" i="26"/>
  <c r="DA48" i="26"/>
  <c r="DM48" i="26"/>
  <c r="DY48" i="26"/>
  <c r="EK48" i="26"/>
  <c r="EW48" i="26"/>
  <c r="FI48" i="26"/>
  <c r="FU48" i="26"/>
  <c r="GG48" i="26"/>
  <c r="GS48" i="26"/>
  <c r="HE48" i="26"/>
  <c r="HQ48" i="26"/>
  <c r="AU48" i="26"/>
  <c r="BG48" i="26"/>
  <c r="BS48" i="26"/>
  <c r="CE48" i="26"/>
  <c r="CQ48" i="26"/>
  <c r="DC48" i="26"/>
  <c r="DO48" i="26"/>
  <c r="EA48" i="26"/>
  <c r="EM48" i="26"/>
  <c r="EY48" i="26"/>
  <c r="FK48" i="26"/>
  <c r="FW48" i="26"/>
  <c r="GI48" i="26"/>
  <c r="GU48" i="26"/>
  <c r="HG48" i="26"/>
  <c r="HS48" i="26"/>
  <c r="AV48" i="26"/>
  <c r="BH48" i="26"/>
  <c r="BT48" i="26"/>
  <c r="CF48" i="26"/>
  <c r="CR48" i="26"/>
  <c r="DD48" i="26"/>
  <c r="DP48" i="26"/>
  <c r="EB48" i="26"/>
  <c r="EN48" i="26"/>
  <c r="EZ48" i="26"/>
  <c r="FL48" i="26"/>
  <c r="FX48" i="26"/>
  <c r="GJ48" i="26"/>
  <c r="GV48" i="26"/>
  <c r="HH48" i="26"/>
  <c r="HT48" i="26"/>
  <c r="AK48" i="26"/>
  <c r="AW48" i="26"/>
  <c r="BI48" i="26"/>
  <c r="BU48" i="26"/>
  <c r="CG48" i="26"/>
  <c r="CS48" i="26"/>
  <c r="DE48" i="26"/>
  <c r="DQ48" i="26"/>
  <c r="EC48" i="26"/>
  <c r="EO48" i="26"/>
  <c r="FA48" i="26"/>
  <c r="FM48" i="26"/>
  <c r="FY48" i="26"/>
  <c r="GK48" i="26"/>
  <c r="GW48" i="26"/>
  <c r="HI48" i="26"/>
  <c r="HU48" i="26"/>
  <c r="AL48" i="26"/>
  <c r="AX48" i="26"/>
  <c r="BJ48" i="26"/>
  <c r="BV48" i="26"/>
  <c r="CH48" i="26"/>
  <c r="CT48" i="26"/>
  <c r="DF48" i="26"/>
  <c r="DR48" i="26"/>
  <c r="ED48" i="26"/>
  <c r="EP48" i="26"/>
  <c r="FB48" i="26"/>
  <c r="FN48" i="26"/>
  <c r="FZ48" i="26"/>
  <c r="GL48" i="26"/>
  <c r="GX48" i="26"/>
  <c r="HJ48" i="26"/>
  <c r="HV48" i="26"/>
  <c r="AM48" i="26"/>
  <c r="AY48" i="26"/>
  <c r="BK48" i="26"/>
  <c r="BW48" i="26"/>
  <c r="CI48" i="26"/>
  <c r="CU48" i="26"/>
  <c r="DG48" i="26"/>
  <c r="DS48" i="26"/>
  <c r="EE48" i="26"/>
  <c r="EQ48" i="26"/>
  <c r="FC48" i="26"/>
  <c r="FO48" i="26"/>
  <c r="GA48" i="26"/>
  <c r="GM48" i="26"/>
  <c r="GY48" i="26"/>
  <c r="HK48" i="26"/>
  <c r="HW48" i="26"/>
  <c r="AN48" i="26"/>
  <c r="AZ48" i="26"/>
  <c r="BL48" i="26"/>
  <c r="BX48" i="26"/>
  <c r="CJ48" i="26"/>
  <c r="CV48" i="26"/>
  <c r="DH48" i="26"/>
  <c r="DT48" i="26"/>
  <c r="EF48" i="26"/>
  <c r="ER48" i="26"/>
  <c r="FD48" i="26"/>
  <c r="FP48" i="26"/>
  <c r="GB48" i="26"/>
  <c r="GN48" i="26"/>
  <c r="GZ48" i="26"/>
  <c r="HL48" i="26"/>
  <c r="HX48" i="26"/>
  <c r="CD48" i="26"/>
  <c r="EX48" i="26"/>
  <c r="HR48" i="26"/>
  <c r="CK48" i="26"/>
  <c r="FE48" i="26"/>
  <c r="HY48" i="26"/>
  <c r="CP48" i="26"/>
  <c r="FJ48" i="26"/>
  <c r="CW48" i="26"/>
  <c r="FQ48" i="26"/>
  <c r="DB48" i="26"/>
  <c r="FV48" i="26"/>
  <c r="AO48" i="26"/>
  <c r="DI48" i="26"/>
  <c r="GC48" i="26"/>
  <c r="AT48" i="26"/>
  <c r="DN48" i="26"/>
  <c r="GH48" i="26"/>
  <c r="BA48" i="26"/>
  <c r="DU48" i="26"/>
  <c r="GO48" i="26"/>
  <c r="BF48" i="26"/>
  <c r="DZ48" i="26"/>
  <c r="GT48" i="26"/>
  <c r="BM48" i="26"/>
  <c r="EG48" i="26"/>
  <c r="HA48" i="26"/>
  <c r="BR48" i="26"/>
  <c r="EL48" i="26"/>
  <c r="HF48" i="26"/>
  <c r="BY48" i="26"/>
  <c r="ES48" i="26"/>
  <c r="HM48" i="26"/>
  <c r="IA47" i="26"/>
  <c r="AV47" i="26"/>
  <c r="BH47" i="26"/>
  <c r="BT47" i="26"/>
  <c r="CF47" i="26"/>
  <c r="CR47" i="26"/>
  <c r="DD47" i="26"/>
  <c r="DP47" i="26"/>
  <c r="EB47" i="26"/>
  <c r="EN47" i="26"/>
  <c r="EZ47" i="26"/>
  <c r="FL47" i="26"/>
  <c r="FX47" i="26"/>
  <c r="GJ47" i="26"/>
  <c r="GV47" i="26"/>
  <c r="HH47" i="26"/>
  <c r="HT47" i="26"/>
  <c r="AK47" i="26"/>
  <c r="AW47" i="26"/>
  <c r="BI47" i="26"/>
  <c r="BU47" i="26"/>
  <c r="CG47" i="26"/>
  <c r="CS47" i="26"/>
  <c r="DE47" i="26"/>
  <c r="DQ47" i="26"/>
  <c r="EC47" i="26"/>
  <c r="EO47" i="26"/>
  <c r="FA47" i="26"/>
  <c r="FM47" i="26"/>
  <c r="FY47" i="26"/>
  <c r="GK47" i="26"/>
  <c r="GW47" i="26"/>
  <c r="HI47" i="26"/>
  <c r="HU47" i="26"/>
  <c r="AL47" i="26"/>
  <c r="AX47" i="26"/>
  <c r="BJ47" i="26"/>
  <c r="BV47" i="26"/>
  <c r="CH47" i="26"/>
  <c r="CT47" i="26"/>
  <c r="DF47" i="26"/>
  <c r="DR47" i="26"/>
  <c r="ED47" i="26"/>
  <c r="EP47" i="26"/>
  <c r="FB47" i="26"/>
  <c r="FN47" i="26"/>
  <c r="FZ47" i="26"/>
  <c r="GL47" i="26"/>
  <c r="GX47" i="26"/>
  <c r="HJ47" i="26"/>
  <c r="HV47" i="26"/>
  <c r="AM47" i="26"/>
  <c r="AY47" i="26"/>
  <c r="BK47" i="26"/>
  <c r="BW47" i="26"/>
  <c r="CI47" i="26"/>
  <c r="CU47" i="26"/>
  <c r="DG47" i="26"/>
  <c r="DS47" i="26"/>
  <c r="EE47" i="26"/>
  <c r="EQ47" i="26"/>
  <c r="FC47" i="26"/>
  <c r="FO47" i="26"/>
  <c r="GA47" i="26"/>
  <c r="GM47" i="26"/>
  <c r="GY47" i="26"/>
  <c r="HK47" i="26"/>
  <c r="HW47" i="26"/>
  <c r="AO47" i="26"/>
  <c r="BA47" i="26"/>
  <c r="BM47" i="26"/>
  <c r="BY47" i="26"/>
  <c r="CK47" i="26"/>
  <c r="CW47" i="26"/>
  <c r="DI47" i="26"/>
  <c r="DU47" i="26"/>
  <c r="EG47" i="26"/>
  <c r="ES47" i="26"/>
  <c r="FE47" i="26"/>
  <c r="FQ47" i="26"/>
  <c r="GC47" i="26"/>
  <c r="GO47" i="26"/>
  <c r="HA47" i="26"/>
  <c r="HM47" i="26"/>
  <c r="HY47" i="26"/>
  <c r="AP47" i="26"/>
  <c r="BB47" i="26"/>
  <c r="BN47" i="26"/>
  <c r="BZ47" i="26"/>
  <c r="CL47" i="26"/>
  <c r="CX47" i="26"/>
  <c r="DJ47" i="26"/>
  <c r="DV47" i="26"/>
  <c r="EH47" i="26"/>
  <c r="ET47" i="26"/>
  <c r="FF47" i="26"/>
  <c r="FR47" i="26"/>
  <c r="GD47" i="26"/>
  <c r="GP47" i="26"/>
  <c r="HB47" i="26"/>
  <c r="HN47" i="26"/>
  <c r="HZ47" i="26"/>
  <c r="AQ47" i="26"/>
  <c r="BC47" i="26"/>
  <c r="BO47" i="26"/>
  <c r="CA47" i="26"/>
  <c r="CM47" i="26"/>
  <c r="CY47" i="26"/>
  <c r="DK47" i="26"/>
  <c r="DW47" i="26"/>
  <c r="EI47" i="26"/>
  <c r="EU47" i="26"/>
  <c r="FG47" i="26"/>
  <c r="FS47" i="26"/>
  <c r="GE47" i="26"/>
  <c r="GQ47" i="26"/>
  <c r="HC47" i="26"/>
  <c r="HO47" i="26"/>
  <c r="AR47" i="26"/>
  <c r="BD47" i="26"/>
  <c r="BP47" i="26"/>
  <c r="CB47" i="26"/>
  <c r="CN47" i="26"/>
  <c r="CZ47" i="26"/>
  <c r="DL47" i="26"/>
  <c r="DX47" i="26"/>
  <c r="EJ47" i="26"/>
  <c r="EV47" i="26"/>
  <c r="FH47" i="26"/>
  <c r="FT47" i="26"/>
  <c r="GF47" i="26"/>
  <c r="GR47" i="26"/>
  <c r="HD47" i="26"/>
  <c r="HP47" i="26"/>
  <c r="AS47" i="26"/>
  <c r="BE47" i="26"/>
  <c r="BQ47" i="26"/>
  <c r="CC47" i="26"/>
  <c r="CO47" i="26"/>
  <c r="DA47" i="26"/>
  <c r="DM47" i="26"/>
  <c r="DY47" i="26"/>
  <c r="EK47" i="26"/>
  <c r="EW47" i="26"/>
  <c r="FI47" i="26"/>
  <c r="FU47" i="26"/>
  <c r="GG47" i="26"/>
  <c r="GS47" i="26"/>
  <c r="HE47" i="26"/>
  <c r="HQ47" i="26"/>
  <c r="AT47" i="26"/>
  <c r="BF47" i="26"/>
  <c r="BR47" i="26"/>
  <c r="CD47" i="26"/>
  <c r="CP47" i="26"/>
  <c r="DB47" i="26"/>
  <c r="DN47" i="26"/>
  <c r="DZ47" i="26"/>
  <c r="EL47" i="26"/>
  <c r="EX47" i="26"/>
  <c r="FJ47" i="26"/>
  <c r="FV47" i="26"/>
  <c r="GH47" i="26"/>
  <c r="GT47" i="26"/>
  <c r="HF47" i="26"/>
  <c r="HR47" i="26"/>
  <c r="BL47" i="26"/>
  <c r="EF47" i="26"/>
  <c r="GZ47" i="26"/>
  <c r="BS47" i="26"/>
  <c r="EM47" i="26"/>
  <c r="HG47" i="26"/>
  <c r="BX47" i="26"/>
  <c r="ER47" i="26"/>
  <c r="HL47" i="26"/>
  <c r="CE47" i="26"/>
  <c r="EY47" i="26"/>
  <c r="HS47" i="26"/>
  <c r="CJ47" i="26"/>
  <c r="FD47" i="26"/>
  <c r="HX47" i="26"/>
  <c r="CQ47" i="26"/>
  <c r="FK47" i="26"/>
  <c r="CV47" i="26"/>
  <c r="FP47" i="26"/>
  <c r="DC47" i="26"/>
  <c r="FW47" i="26"/>
  <c r="AN47" i="26"/>
  <c r="DH47" i="26"/>
  <c r="GB47" i="26"/>
  <c r="AU47" i="26"/>
  <c r="DO47" i="26"/>
  <c r="GI47" i="26"/>
  <c r="AZ47" i="26"/>
  <c r="DT47" i="26"/>
  <c r="GN47" i="26"/>
  <c r="BG47" i="26"/>
  <c r="EA47" i="26"/>
  <c r="GU47" i="26"/>
  <c r="IA93" i="26"/>
  <c r="AL93" i="26"/>
  <c r="AX93" i="26"/>
  <c r="BJ93" i="26"/>
  <c r="BV93" i="26"/>
  <c r="CH93" i="26"/>
  <c r="CT93" i="26"/>
  <c r="DF93" i="26"/>
  <c r="DR93" i="26"/>
  <c r="ED93" i="26"/>
  <c r="EP93" i="26"/>
  <c r="FB93" i="26"/>
  <c r="FN93" i="26"/>
  <c r="FZ93" i="26"/>
  <c r="GL93" i="26"/>
  <c r="GX93" i="26"/>
  <c r="HJ93" i="26"/>
  <c r="HV93" i="26"/>
  <c r="AM93" i="26"/>
  <c r="AY93" i="26"/>
  <c r="BK93" i="26"/>
  <c r="BW93" i="26"/>
  <c r="CI93" i="26"/>
  <c r="CU93" i="26"/>
  <c r="DG93" i="26"/>
  <c r="DS93" i="26"/>
  <c r="EE93" i="26"/>
  <c r="EQ93" i="26"/>
  <c r="FC93" i="26"/>
  <c r="FO93" i="26"/>
  <c r="GA93" i="26"/>
  <c r="GM93" i="26"/>
  <c r="GY93" i="26"/>
  <c r="HK93" i="26"/>
  <c r="HW93" i="26"/>
  <c r="AN93" i="26"/>
  <c r="AZ93" i="26"/>
  <c r="BL93" i="26"/>
  <c r="BX93" i="26"/>
  <c r="CJ93" i="26"/>
  <c r="CV93" i="26"/>
  <c r="DH93" i="26"/>
  <c r="DT93" i="26"/>
  <c r="EF93" i="26"/>
  <c r="ER93" i="26"/>
  <c r="FD93" i="26"/>
  <c r="FP93" i="26"/>
  <c r="GB93" i="26"/>
  <c r="GN93" i="26"/>
  <c r="GZ93" i="26"/>
  <c r="HL93" i="26"/>
  <c r="HX93" i="26"/>
  <c r="AO93" i="26"/>
  <c r="BA93" i="26"/>
  <c r="BM93" i="26"/>
  <c r="BY93" i="26"/>
  <c r="CK93" i="26"/>
  <c r="CW93" i="26"/>
  <c r="DI93" i="26"/>
  <c r="DU93" i="26"/>
  <c r="EG93" i="26"/>
  <c r="ES93" i="26"/>
  <c r="FE93" i="26"/>
  <c r="FQ93" i="26"/>
  <c r="GC93" i="26"/>
  <c r="GO93" i="26"/>
  <c r="HA93" i="26"/>
  <c r="HM93" i="26"/>
  <c r="HY93" i="26"/>
  <c r="AP93" i="26"/>
  <c r="BB93" i="26"/>
  <c r="BN93" i="26"/>
  <c r="BZ93" i="26"/>
  <c r="CL93" i="26"/>
  <c r="CX93" i="26"/>
  <c r="DJ93" i="26"/>
  <c r="DV93" i="26"/>
  <c r="EH93" i="26"/>
  <c r="ET93" i="26"/>
  <c r="FF93" i="26"/>
  <c r="FR93" i="26"/>
  <c r="GD93" i="26"/>
  <c r="GP93" i="26"/>
  <c r="HB93" i="26"/>
  <c r="HN93" i="26"/>
  <c r="HZ93" i="26"/>
  <c r="AQ93" i="26"/>
  <c r="BC93" i="26"/>
  <c r="BO93" i="26"/>
  <c r="CA93" i="26"/>
  <c r="CM93" i="26"/>
  <c r="CY93" i="26"/>
  <c r="DK93" i="26"/>
  <c r="DW93" i="26"/>
  <c r="EI93" i="26"/>
  <c r="EU93" i="26"/>
  <c r="FG93" i="26"/>
  <c r="FS93" i="26"/>
  <c r="GE93" i="26"/>
  <c r="GQ93" i="26"/>
  <c r="HC93" i="26"/>
  <c r="HO93" i="26"/>
  <c r="AR93" i="26"/>
  <c r="BD93" i="26"/>
  <c r="BP93" i="26"/>
  <c r="CB93" i="26"/>
  <c r="CN93" i="26"/>
  <c r="CZ93" i="26"/>
  <c r="DL93" i="26"/>
  <c r="DX93" i="26"/>
  <c r="EJ93" i="26"/>
  <c r="EV93" i="26"/>
  <c r="FH93" i="26"/>
  <c r="FT93" i="26"/>
  <c r="GF93" i="26"/>
  <c r="GR93" i="26"/>
  <c r="HD93" i="26"/>
  <c r="HP93" i="26"/>
  <c r="AS93" i="26"/>
  <c r="BE93" i="26"/>
  <c r="BQ93" i="26"/>
  <c r="CC93" i="26"/>
  <c r="CO93" i="26"/>
  <c r="DA93" i="26"/>
  <c r="DM93" i="26"/>
  <c r="DY93" i="26"/>
  <c r="EK93" i="26"/>
  <c r="EW93" i="26"/>
  <c r="FI93" i="26"/>
  <c r="FU93" i="26"/>
  <c r="GG93" i="26"/>
  <c r="GS93" i="26"/>
  <c r="HE93" i="26"/>
  <c r="HQ93" i="26"/>
  <c r="AV93" i="26"/>
  <c r="BH93" i="26"/>
  <c r="BT93" i="26"/>
  <c r="CF93" i="26"/>
  <c r="CR93" i="26"/>
  <c r="DD93" i="26"/>
  <c r="DP93" i="26"/>
  <c r="EB93" i="26"/>
  <c r="EN93" i="26"/>
  <c r="EZ93" i="26"/>
  <c r="FL93" i="26"/>
  <c r="FX93" i="26"/>
  <c r="GJ93" i="26"/>
  <c r="GV93" i="26"/>
  <c r="HH93" i="26"/>
  <c r="HT93" i="26"/>
  <c r="AK93" i="26"/>
  <c r="AW93" i="26"/>
  <c r="BI93" i="26"/>
  <c r="BU93" i="26"/>
  <c r="CG93" i="26"/>
  <c r="CS93" i="26"/>
  <c r="DE93" i="26"/>
  <c r="DQ93" i="26"/>
  <c r="EC93" i="26"/>
  <c r="EO93" i="26"/>
  <c r="FA93" i="26"/>
  <c r="FM93" i="26"/>
  <c r="FY93" i="26"/>
  <c r="GK93" i="26"/>
  <c r="GW93" i="26"/>
  <c r="HI93" i="26"/>
  <c r="HU93" i="26"/>
  <c r="IA91" i="26"/>
  <c r="AL91" i="26"/>
  <c r="AX91" i="26"/>
  <c r="BJ91" i="26"/>
  <c r="BV91" i="26"/>
  <c r="CH91" i="26"/>
  <c r="CT91" i="26"/>
  <c r="DF91" i="26"/>
  <c r="DR91" i="26"/>
  <c r="ED91" i="26"/>
  <c r="EP91" i="26"/>
  <c r="FB91" i="26"/>
  <c r="FN91" i="26"/>
  <c r="FZ91" i="26"/>
  <c r="GL91" i="26"/>
  <c r="GX91" i="26"/>
  <c r="HJ91" i="26"/>
  <c r="HV91" i="26"/>
  <c r="AM91" i="26"/>
  <c r="AY91" i="26"/>
  <c r="BK91" i="26"/>
  <c r="BW91" i="26"/>
  <c r="CI91" i="26"/>
  <c r="CU91" i="26"/>
  <c r="DG91" i="26"/>
  <c r="DS91" i="26"/>
  <c r="EE91" i="26"/>
  <c r="EQ91" i="26"/>
  <c r="FC91" i="26"/>
  <c r="FO91" i="26"/>
  <c r="GA91" i="26"/>
  <c r="GM91" i="26"/>
  <c r="GY91" i="26"/>
  <c r="HK91" i="26"/>
  <c r="HW91" i="26"/>
  <c r="AN91" i="26"/>
  <c r="AZ91" i="26"/>
  <c r="BL91" i="26"/>
  <c r="BX91" i="26"/>
  <c r="CJ91" i="26"/>
  <c r="CV91" i="26"/>
  <c r="DH91" i="26"/>
  <c r="DT91" i="26"/>
  <c r="EF91" i="26"/>
  <c r="ER91" i="26"/>
  <c r="FD91" i="26"/>
  <c r="FP91" i="26"/>
  <c r="GB91" i="26"/>
  <c r="GN91" i="26"/>
  <c r="GZ91" i="26"/>
  <c r="HL91" i="26"/>
  <c r="HX91" i="26"/>
  <c r="AO91" i="26"/>
  <c r="BA91" i="26"/>
  <c r="BM91" i="26"/>
  <c r="BY91" i="26"/>
  <c r="CK91" i="26"/>
  <c r="CW91" i="26"/>
  <c r="DI91" i="26"/>
  <c r="DU91" i="26"/>
  <c r="EG91" i="26"/>
  <c r="ES91" i="26"/>
  <c r="FE91" i="26"/>
  <c r="FQ91" i="26"/>
  <c r="GC91" i="26"/>
  <c r="GO91" i="26"/>
  <c r="HA91" i="26"/>
  <c r="HM91" i="26"/>
  <c r="HY91" i="26"/>
  <c r="AP91" i="26"/>
  <c r="BB91" i="26"/>
  <c r="BN91" i="26"/>
  <c r="BZ91" i="26"/>
  <c r="CL91" i="26"/>
  <c r="CX91" i="26"/>
  <c r="DJ91" i="26"/>
  <c r="DV91" i="26"/>
  <c r="EH91" i="26"/>
  <c r="ET91" i="26"/>
  <c r="FF91" i="26"/>
  <c r="FR91" i="26"/>
  <c r="GD91" i="26"/>
  <c r="GP91" i="26"/>
  <c r="HB91" i="26"/>
  <c r="HN91" i="26"/>
  <c r="HZ91" i="26"/>
  <c r="AQ91" i="26"/>
  <c r="BC91" i="26"/>
  <c r="BO91" i="26"/>
  <c r="CA91" i="26"/>
  <c r="CM91" i="26"/>
  <c r="CY91" i="26"/>
  <c r="DK91" i="26"/>
  <c r="DW91" i="26"/>
  <c r="EI91" i="26"/>
  <c r="EU91" i="26"/>
  <c r="FG91" i="26"/>
  <c r="FS91" i="26"/>
  <c r="GE91" i="26"/>
  <c r="GQ91" i="26"/>
  <c r="HC91" i="26"/>
  <c r="HO91" i="26"/>
  <c r="AR91" i="26"/>
  <c r="BD91" i="26"/>
  <c r="BP91" i="26"/>
  <c r="CB91" i="26"/>
  <c r="CN91" i="26"/>
  <c r="CZ91" i="26"/>
  <c r="DL91" i="26"/>
  <c r="DX91" i="26"/>
  <c r="EJ91" i="26"/>
  <c r="EV91" i="26"/>
  <c r="FH91" i="26"/>
  <c r="FT91" i="26"/>
  <c r="GF91" i="26"/>
  <c r="GR91" i="26"/>
  <c r="HD91" i="26"/>
  <c r="HP91" i="26"/>
  <c r="AS91" i="26"/>
  <c r="BE91" i="26"/>
  <c r="BQ91" i="26"/>
  <c r="CC91" i="26"/>
  <c r="CO91" i="26"/>
  <c r="DA91" i="26"/>
  <c r="DM91" i="26"/>
  <c r="DY91" i="26"/>
  <c r="EK91" i="26"/>
  <c r="EW91" i="26"/>
  <c r="FI91" i="26"/>
  <c r="FU91" i="26"/>
  <c r="GG91" i="26"/>
  <c r="GS91" i="26"/>
  <c r="HE91" i="26"/>
  <c r="HQ91" i="26"/>
  <c r="AV91" i="26"/>
  <c r="BH91" i="26"/>
  <c r="BT91" i="26"/>
  <c r="CF91" i="26"/>
  <c r="CR91" i="26"/>
  <c r="DD91" i="26"/>
  <c r="DP91" i="26"/>
  <c r="EB91" i="26"/>
  <c r="EN91" i="26"/>
  <c r="EZ91" i="26"/>
  <c r="FL91" i="26"/>
  <c r="FX91" i="26"/>
  <c r="GJ91" i="26"/>
  <c r="GV91" i="26"/>
  <c r="HH91" i="26"/>
  <c r="HT91" i="26"/>
  <c r="AK91" i="26"/>
  <c r="AW91" i="26"/>
  <c r="BI91" i="26"/>
  <c r="BU91" i="26"/>
  <c r="CG91" i="26"/>
  <c r="CS91" i="26"/>
  <c r="DE91" i="26"/>
  <c r="DQ91" i="26"/>
  <c r="EC91" i="26"/>
  <c r="EO91" i="26"/>
  <c r="FA91" i="26"/>
  <c r="FM91" i="26"/>
  <c r="FY91" i="26"/>
  <c r="GK91" i="26"/>
  <c r="GW91" i="26"/>
  <c r="HI91" i="26"/>
  <c r="HU91" i="26"/>
  <c r="IA79" i="26"/>
  <c r="AN79" i="26"/>
  <c r="AZ79" i="26"/>
  <c r="BL79" i="26"/>
  <c r="BX79" i="26"/>
  <c r="CJ79" i="26"/>
  <c r="CV79" i="26"/>
  <c r="DH79" i="26"/>
  <c r="DT79" i="26"/>
  <c r="EF79" i="26"/>
  <c r="ER79" i="26"/>
  <c r="FD79" i="26"/>
  <c r="FP79" i="26"/>
  <c r="GB79" i="26"/>
  <c r="GN79" i="26"/>
  <c r="GZ79" i="26"/>
  <c r="HL79" i="26"/>
  <c r="HX79" i="26"/>
  <c r="AO79" i="26"/>
  <c r="BA79" i="26"/>
  <c r="BM79" i="26"/>
  <c r="BY79" i="26"/>
  <c r="CK79" i="26"/>
  <c r="CW79" i="26"/>
  <c r="DI79" i="26"/>
  <c r="DU79" i="26"/>
  <c r="EG79" i="26"/>
  <c r="ES79" i="26"/>
  <c r="FE79" i="26"/>
  <c r="FQ79" i="26"/>
  <c r="GC79" i="26"/>
  <c r="GO79" i="26"/>
  <c r="HA79" i="26"/>
  <c r="HM79" i="26"/>
  <c r="HY79" i="26"/>
  <c r="AP79" i="26"/>
  <c r="BB79" i="26"/>
  <c r="BN79" i="26"/>
  <c r="BZ79" i="26"/>
  <c r="CL79" i="26"/>
  <c r="CX79" i="26"/>
  <c r="DJ79" i="26"/>
  <c r="DV79" i="26"/>
  <c r="EH79" i="26"/>
  <c r="ET79" i="26"/>
  <c r="FF79" i="26"/>
  <c r="FR79" i="26"/>
  <c r="GD79" i="26"/>
  <c r="GP79" i="26"/>
  <c r="HB79" i="26"/>
  <c r="HN79" i="26"/>
  <c r="HZ79" i="26"/>
  <c r="AQ79" i="26"/>
  <c r="BC79" i="26"/>
  <c r="BO79" i="26"/>
  <c r="CA79" i="26"/>
  <c r="CM79" i="26"/>
  <c r="CY79" i="26"/>
  <c r="DK79" i="26"/>
  <c r="DW79" i="26"/>
  <c r="EI79" i="26"/>
  <c r="EU79" i="26"/>
  <c r="FG79" i="26"/>
  <c r="FS79" i="26"/>
  <c r="GE79" i="26"/>
  <c r="GQ79" i="26"/>
  <c r="HC79" i="26"/>
  <c r="HO79" i="26"/>
  <c r="AR79" i="26"/>
  <c r="BD79" i="26"/>
  <c r="BP79" i="26"/>
  <c r="CB79" i="26"/>
  <c r="CN79" i="26"/>
  <c r="CZ79" i="26"/>
  <c r="DL79" i="26"/>
  <c r="DX79" i="26"/>
  <c r="EJ79" i="26"/>
  <c r="EV79" i="26"/>
  <c r="FH79" i="26"/>
  <c r="FT79" i="26"/>
  <c r="GF79" i="26"/>
  <c r="GR79" i="26"/>
  <c r="HD79" i="26"/>
  <c r="HP79" i="26"/>
  <c r="AS79" i="26"/>
  <c r="BE79" i="26"/>
  <c r="BQ79" i="26"/>
  <c r="CC79" i="26"/>
  <c r="CO79" i="26"/>
  <c r="DA79" i="26"/>
  <c r="DM79" i="26"/>
  <c r="DY79" i="26"/>
  <c r="EK79" i="26"/>
  <c r="EW79" i="26"/>
  <c r="FI79" i="26"/>
  <c r="FU79" i="26"/>
  <c r="GG79" i="26"/>
  <c r="GS79" i="26"/>
  <c r="HE79" i="26"/>
  <c r="HQ79" i="26"/>
  <c r="AT79" i="26"/>
  <c r="BF79" i="26"/>
  <c r="BR79" i="26"/>
  <c r="CD79" i="26"/>
  <c r="CP79" i="26"/>
  <c r="DB79" i="26"/>
  <c r="DN79" i="26"/>
  <c r="DZ79" i="26"/>
  <c r="EL79" i="26"/>
  <c r="EX79" i="26"/>
  <c r="FJ79" i="26"/>
  <c r="FV79" i="26"/>
  <c r="GH79" i="26"/>
  <c r="GT79" i="26"/>
  <c r="HF79" i="26"/>
  <c r="HR79" i="26"/>
  <c r="AU79" i="26"/>
  <c r="BG79" i="26"/>
  <c r="BS79" i="26"/>
  <c r="CE79" i="26"/>
  <c r="CQ79" i="26"/>
  <c r="DC79" i="26"/>
  <c r="DO79" i="26"/>
  <c r="EA79" i="26"/>
  <c r="EM79" i="26"/>
  <c r="EY79" i="26"/>
  <c r="FK79" i="26"/>
  <c r="FW79" i="26"/>
  <c r="GI79" i="26"/>
  <c r="GU79" i="26"/>
  <c r="HG79" i="26"/>
  <c r="HS79" i="26"/>
  <c r="AV79" i="26"/>
  <c r="BH79" i="26"/>
  <c r="BT79" i="26"/>
  <c r="CF79" i="26"/>
  <c r="CR79" i="26"/>
  <c r="DD79" i="26"/>
  <c r="DP79" i="26"/>
  <c r="EB79" i="26"/>
  <c r="EN79" i="26"/>
  <c r="EZ79" i="26"/>
  <c r="FL79" i="26"/>
  <c r="FX79" i="26"/>
  <c r="GJ79" i="26"/>
  <c r="GV79" i="26"/>
  <c r="HH79" i="26"/>
  <c r="HT79" i="26"/>
  <c r="AL79" i="26"/>
  <c r="AX79" i="26"/>
  <c r="BJ79" i="26"/>
  <c r="BV79" i="26"/>
  <c r="CH79" i="26"/>
  <c r="CT79" i="26"/>
  <c r="DF79" i="26"/>
  <c r="DR79" i="26"/>
  <c r="ED79" i="26"/>
  <c r="EP79" i="26"/>
  <c r="FB79" i="26"/>
  <c r="FN79" i="26"/>
  <c r="FZ79" i="26"/>
  <c r="GL79" i="26"/>
  <c r="GX79" i="26"/>
  <c r="HJ79" i="26"/>
  <c r="HV79" i="26"/>
  <c r="AM79" i="26"/>
  <c r="AY79" i="26"/>
  <c r="BK79" i="26"/>
  <c r="BW79" i="26"/>
  <c r="CI79" i="26"/>
  <c r="CU79" i="26"/>
  <c r="DG79" i="26"/>
  <c r="DS79" i="26"/>
  <c r="EE79" i="26"/>
  <c r="EQ79" i="26"/>
  <c r="FC79" i="26"/>
  <c r="FO79" i="26"/>
  <c r="GA79" i="26"/>
  <c r="GM79" i="26"/>
  <c r="GY79" i="26"/>
  <c r="HK79" i="26"/>
  <c r="HW79" i="26"/>
  <c r="AK79" i="26"/>
  <c r="FY79" i="26"/>
  <c r="AW79" i="26"/>
  <c r="GK79" i="26"/>
  <c r="BI79" i="26"/>
  <c r="GW79" i="26"/>
  <c r="BU79" i="26"/>
  <c r="HI79" i="26"/>
  <c r="CG79" i="26"/>
  <c r="HU79" i="26"/>
  <c r="CS79" i="26"/>
  <c r="DE79" i="26"/>
  <c r="DQ79" i="26"/>
  <c r="FA79" i="26"/>
  <c r="FM79" i="26"/>
  <c r="IA67" i="26"/>
  <c r="AT67" i="26"/>
  <c r="BF67" i="26"/>
  <c r="BR67" i="26"/>
  <c r="CD67" i="26"/>
  <c r="CP67" i="26"/>
  <c r="DB67" i="26"/>
  <c r="DN67" i="26"/>
  <c r="DZ67" i="26"/>
  <c r="EL67" i="26"/>
  <c r="EX67" i="26"/>
  <c r="FJ67" i="26"/>
  <c r="FV67" i="26"/>
  <c r="GH67" i="26"/>
  <c r="GT67" i="26"/>
  <c r="HF67" i="26"/>
  <c r="HR67" i="26"/>
  <c r="AU67" i="26"/>
  <c r="BG67" i="26"/>
  <c r="BS67" i="26"/>
  <c r="CE67" i="26"/>
  <c r="CQ67" i="26"/>
  <c r="DC67" i="26"/>
  <c r="DO67" i="26"/>
  <c r="EA67" i="26"/>
  <c r="EM67" i="26"/>
  <c r="EY67" i="26"/>
  <c r="FK67" i="26"/>
  <c r="FW67" i="26"/>
  <c r="GI67" i="26"/>
  <c r="GU67" i="26"/>
  <c r="HG67" i="26"/>
  <c r="HS67" i="26"/>
  <c r="AV67" i="26"/>
  <c r="BH67" i="26"/>
  <c r="BT67" i="26"/>
  <c r="CF67" i="26"/>
  <c r="CR67" i="26"/>
  <c r="DD67" i="26"/>
  <c r="DP67" i="26"/>
  <c r="EB67" i="26"/>
  <c r="EN67" i="26"/>
  <c r="EZ67" i="26"/>
  <c r="FL67" i="26"/>
  <c r="FX67" i="26"/>
  <c r="GJ67" i="26"/>
  <c r="GV67" i="26"/>
  <c r="HH67" i="26"/>
  <c r="HT67" i="26"/>
  <c r="AK67" i="26"/>
  <c r="AW67" i="26"/>
  <c r="BI67" i="26"/>
  <c r="BU67" i="26"/>
  <c r="CG67" i="26"/>
  <c r="CS67" i="26"/>
  <c r="DE67" i="26"/>
  <c r="DQ67" i="26"/>
  <c r="EC67" i="26"/>
  <c r="EO67" i="26"/>
  <c r="FA67" i="26"/>
  <c r="FM67" i="26"/>
  <c r="FY67" i="26"/>
  <c r="GK67" i="26"/>
  <c r="GW67" i="26"/>
  <c r="HI67" i="26"/>
  <c r="HU67" i="26"/>
  <c r="AL67" i="26"/>
  <c r="AX67" i="26"/>
  <c r="BJ67" i="26"/>
  <c r="BV67" i="26"/>
  <c r="CH67" i="26"/>
  <c r="CT67" i="26"/>
  <c r="DF67" i="26"/>
  <c r="DR67" i="26"/>
  <c r="ED67" i="26"/>
  <c r="EP67" i="26"/>
  <c r="FB67" i="26"/>
  <c r="FN67" i="26"/>
  <c r="FZ67" i="26"/>
  <c r="GL67" i="26"/>
  <c r="GX67" i="26"/>
  <c r="HJ67" i="26"/>
  <c r="HV67" i="26"/>
  <c r="AM67" i="26"/>
  <c r="AY67" i="26"/>
  <c r="BK67" i="26"/>
  <c r="BW67" i="26"/>
  <c r="CI67" i="26"/>
  <c r="CU67" i="26"/>
  <c r="DG67" i="26"/>
  <c r="DS67" i="26"/>
  <c r="EE67" i="26"/>
  <c r="EQ67" i="26"/>
  <c r="FC67" i="26"/>
  <c r="FO67" i="26"/>
  <c r="GA67" i="26"/>
  <c r="GM67" i="26"/>
  <c r="GY67" i="26"/>
  <c r="HK67" i="26"/>
  <c r="HW67" i="26"/>
  <c r="AN67" i="26"/>
  <c r="AZ67" i="26"/>
  <c r="BL67" i="26"/>
  <c r="BX67" i="26"/>
  <c r="CJ67" i="26"/>
  <c r="CV67" i="26"/>
  <c r="DH67" i="26"/>
  <c r="DT67" i="26"/>
  <c r="EF67" i="26"/>
  <c r="ER67" i="26"/>
  <c r="FD67" i="26"/>
  <c r="FP67" i="26"/>
  <c r="GB67" i="26"/>
  <c r="GN67" i="26"/>
  <c r="GZ67" i="26"/>
  <c r="HL67" i="26"/>
  <c r="HX67" i="26"/>
  <c r="AO67" i="26"/>
  <c r="BA67" i="26"/>
  <c r="BM67" i="26"/>
  <c r="BY67" i="26"/>
  <c r="CK67" i="26"/>
  <c r="CW67" i="26"/>
  <c r="DI67" i="26"/>
  <c r="DU67" i="26"/>
  <c r="EG67" i="26"/>
  <c r="ES67" i="26"/>
  <c r="FE67" i="26"/>
  <c r="FQ67" i="26"/>
  <c r="GC67" i="26"/>
  <c r="GO67" i="26"/>
  <c r="HA67" i="26"/>
  <c r="HM67" i="26"/>
  <c r="HY67" i="26"/>
  <c r="AP67" i="26"/>
  <c r="BB67" i="26"/>
  <c r="BN67" i="26"/>
  <c r="BZ67" i="26"/>
  <c r="CL67" i="26"/>
  <c r="CX67" i="26"/>
  <c r="DJ67" i="26"/>
  <c r="DV67" i="26"/>
  <c r="EH67" i="26"/>
  <c r="ET67" i="26"/>
  <c r="FF67" i="26"/>
  <c r="FR67" i="26"/>
  <c r="GD67" i="26"/>
  <c r="GP67" i="26"/>
  <c r="HB67" i="26"/>
  <c r="HN67" i="26"/>
  <c r="HZ67" i="26"/>
  <c r="AQ67" i="26"/>
  <c r="BC67" i="26"/>
  <c r="BO67" i="26"/>
  <c r="CA67" i="26"/>
  <c r="CM67" i="26"/>
  <c r="CY67" i="26"/>
  <c r="DK67" i="26"/>
  <c r="DW67" i="26"/>
  <c r="EI67" i="26"/>
  <c r="EU67" i="26"/>
  <c r="FG67" i="26"/>
  <c r="FS67" i="26"/>
  <c r="GE67" i="26"/>
  <c r="GQ67" i="26"/>
  <c r="HC67" i="26"/>
  <c r="HO67" i="26"/>
  <c r="AR67" i="26"/>
  <c r="BD67" i="26"/>
  <c r="BP67" i="26"/>
  <c r="CB67" i="26"/>
  <c r="CN67" i="26"/>
  <c r="CZ67" i="26"/>
  <c r="DL67" i="26"/>
  <c r="DX67" i="26"/>
  <c r="EJ67" i="26"/>
  <c r="EV67" i="26"/>
  <c r="FH67" i="26"/>
  <c r="FT67" i="26"/>
  <c r="GF67" i="26"/>
  <c r="GR67" i="26"/>
  <c r="HD67" i="26"/>
  <c r="HP67" i="26"/>
  <c r="DM67" i="26"/>
  <c r="DY67" i="26"/>
  <c r="EK67" i="26"/>
  <c r="EW67" i="26"/>
  <c r="FI67" i="26"/>
  <c r="FU67" i="26"/>
  <c r="AS67" i="26"/>
  <c r="GG67" i="26"/>
  <c r="BE67" i="26"/>
  <c r="GS67" i="26"/>
  <c r="BQ67" i="26"/>
  <c r="HE67" i="26"/>
  <c r="CO67" i="26"/>
  <c r="DA67" i="26"/>
  <c r="IA55" i="26"/>
  <c r="AV55" i="26"/>
  <c r="BH55" i="26"/>
  <c r="BT55" i="26"/>
  <c r="CF55" i="26"/>
  <c r="CR55" i="26"/>
  <c r="DD55" i="26"/>
  <c r="DP55" i="26"/>
  <c r="EB55" i="26"/>
  <c r="EN55" i="26"/>
  <c r="EZ55" i="26"/>
  <c r="FL55" i="26"/>
  <c r="FX55" i="26"/>
  <c r="GJ55" i="26"/>
  <c r="GV55" i="26"/>
  <c r="HH55" i="26"/>
  <c r="HT55" i="26"/>
  <c r="AK55" i="26"/>
  <c r="AW55" i="26"/>
  <c r="BI55" i="26"/>
  <c r="BU55" i="26"/>
  <c r="CG55" i="26"/>
  <c r="CS55" i="26"/>
  <c r="DE55" i="26"/>
  <c r="DQ55" i="26"/>
  <c r="EC55" i="26"/>
  <c r="EO55" i="26"/>
  <c r="FA55" i="26"/>
  <c r="FM55" i="26"/>
  <c r="FY55" i="26"/>
  <c r="GK55" i="26"/>
  <c r="GW55" i="26"/>
  <c r="HI55" i="26"/>
  <c r="HU55" i="26"/>
  <c r="AL55" i="26"/>
  <c r="AX55" i="26"/>
  <c r="BJ55" i="26"/>
  <c r="BV55" i="26"/>
  <c r="CH55" i="26"/>
  <c r="CT55" i="26"/>
  <c r="DF55" i="26"/>
  <c r="DR55" i="26"/>
  <c r="ED55" i="26"/>
  <c r="EP55" i="26"/>
  <c r="FB55" i="26"/>
  <c r="FN55" i="26"/>
  <c r="FZ55" i="26"/>
  <c r="GL55" i="26"/>
  <c r="GX55" i="26"/>
  <c r="HJ55" i="26"/>
  <c r="HV55" i="26"/>
  <c r="AM55" i="26"/>
  <c r="AY55" i="26"/>
  <c r="BK55" i="26"/>
  <c r="BW55" i="26"/>
  <c r="CI55" i="26"/>
  <c r="CU55" i="26"/>
  <c r="DG55" i="26"/>
  <c r="DS55" i="26"/>
  <c r="EE55" i="26"/>
  <c r="EQ55" i="26"/>
  <c r="FC55" i="26"/>
  <c r="FO55" i="26"/>
  <c r="GA55" i="26"/>
  <c r="GM55" i="26"/>
  <c r="GY55" i="26"/>
  <c r="HK55" i="26"/>
  <c r="HW55" i="26"/>
  <c r="AO55" i="26"/>
  <c r="BA55" i="26"/>
  <c r="BM55" i="26"/>
  <c r="BY55" i="26"/>
  <c r="CK55" i="26"/>
  <c r="CW55" i="26"/>
  <c r="DI55" i="26"/>
  <c r="DU55" i="26"/>
  <c r="EG55" i="26"/>
  <c r="ES55" i="26"/>
  <c r="FE55" i="26"/>
  <c r="FQ55" i="26"/>
  <c r="GC55" i="26"/>
  <c r="GO55" i="26"/>
  <c r="HA55" i="26"/>
  <c r="HM55" i="26"/>
  <c r="HY55" i="26"/>
  <c r="AP55" i="26"/>
  <c r="BB55" i="26"/>
  <c r="BN55" i="26"/>
  <c r="BZ55" i="26"/>
  <c r="CL55" i="26"/>
  <c r="CX55" i="26"/>
  <c r="DJ55" i="26"/>
  <c r="DV55" i="26"/>
  <c r="EH55" i="26"/>
  <c r="ET55" i="26"/>
  <c r="FF55" i="26"/>
  <c r="FR55" i="26"/>
  <c r="GD55" i="26"/>
  <c r="GP55" i="26"/>
  <c r="HB55" i="26"/>
  <c r="HN55" i="26"/>
  <c r="HZ55" i="26"/>
  <c r="AQ55" i="26"/>
  <c r="BC55" i="26"/>
  <c r="BO55" i="26"/>
  <c r="CA55" i="26"/>
  <c r="CM55" i="26"/>
  <c r="CY55" i="26"/>
  <c r="DK55" i="26"/>
  <c r="DW55" i="26"/>
  <c r="EI55" i="26"/>
  <c r="EU55" i="26"/>
  <c r="FG55" i="26"/>
  <c r="FS55" i="26"/>
  <c r="GE55" i="26"/>
  <c r="GQ55" i="26"/>
  <c r="HC55" i="26"/>
  <c r="HO55" i="26"/>
  <c r="AR55" i="26"/>
  <c r="BD55" i="26"/>
  <c r="BP55" i="26"/>
  <c r="CB55" i="26"/>
  <c r="CN55" i="26"/>
  <c r="CZ55" i="26"/>
  <c r="DL55" i="26"/>
  <c r="DX55" i="26"/>
  <c r="EJ55" i="26"/>
  <c r="EV55" i="26"/>
  <c r="FH55" i="26"/>
  <c r="FT55" i="26"/>
  <c r="GF55" i="26"/>
  <c r="GR55" i="26"/>
  <c r="HD55" i="26"/>
  <c r="HP55" i="26"/>
  <c r="AS55" i="26"/>
  <c r="BE55" i="26"/>
  <c r="BQ55" i="26"/>
  <c r="CC55" i="26"/>
  <c r="CO55" i="26"/>
  <c r="DA55" i="26"/>
  <c r="DM55" i="26"/>
  <c r="DY55" i="26"/>
  <c r="EK55" i="26"/>
  <c r="EW55" i="26"/>
  <c r="FI55" i="26"/>
  <c r="FU55" i="26"/>
  <c r="GG55" i="26"/>
  <c r="GS55" i="26"/>
  <c r="HE55" i="26"/>
  <c r="HQ55" i="26"/>
  <c r="BS55" i="26"/>
  <c r="DO55" i="26"/>
  <c r="FK55" i="26"/>
  <c r="HG55" i="26"/>
  <c r="BX55" i="26"/>
  <c r="DT55" i="26"/>
  <c r="FP55" i="26"/>
  <c r="HL55" i="26"/>
  <c r="CD55" i="26"/>
  <c r="DZ55" i="26"/>
  <c r="FV55" i="26"/>
  <c r="HR55" i="26"/>
  <c r="CE55" i="26"/>
  <c r="EA55" i="26"/>
  <c r="FW55" i="26"/>
  <c r="HS55" i="26"/>
  <c r="AN55" i="26"/>
  <c r="CJ55" i="26"/>
  <c r="EF55" i="26"/>
  <c r="GB55" i="26"/>
  <c r="HX55" i="26"/>
  <c r="AT55" i="26"/>
  <c r="CP55" i="26"/>
  <c r="EL55" i="26"/>
  <c r="GH55" i="26"/>
  <c r="AU55" i="26"/>
  <c r="CQ55" i="26"/>
  <c r="EM55" i="26"/>
  <c r="GI55" i="26"/>
  <c r="AZ55" i="26"/>
  <c r="CV55" i="26"/>
  <c r="ER55" i="26"/>
  <c r="GN55" i="26"/>
  <c r="BF55" i="26"/>
  <c r="DB55" i="26"/>
  <c r="EX55" i="26"/>
  <c r="GT55" i="26"/>
  <c r="BG55" i="26"/>
  <c r="DC55" i="26"/>
  <c r="EY55" i="26"/>
  <c r="GU55" i="26"/>
  <c r="BL55" i="26"/>
  <c r="DH55" i="26"/>
  <c r="FD55" i="26"/>
  <c r="GZ55" i="26"/>
  <c r="BR55" i="26"/>
  <c r="DN55" i="26"/>
  <c r="HF55" i="26"/>
  <c r="IA43" i="26"/>
  <c r="AP43" i="26"/>
  <c r="BB43" i="26"/>
  <c r="BN43" i="26"/>
  <c r="BZ43" i="26"/>
  <c r="CL43" i="26"/>
  <c r="CX43" i="26"/>
  <c r="DJ43" i="26"/>
  <c r="DV43" i="26"/>
  <c r="EH43" i="26"/>
  <c r="ET43" i="26"/>
  <c r="FF43" i="26"/>
  <c r="FR43" i="26"/>
  <c r="GD43" i="26"/>
  <c r="GP43" i="26"/>
  <c r="HB43" i="26"/>
  <c r="HN43" i="26"/>
  <c r="HZ43" i="26"/>
  <c r="AQ43" i="26"/>
  <c r="BC43" i="26"/>
  <c r="BO43" i="26"/>
  <c r="CA43" i="26"/>
  <c r="CM43" i="26"/>
  <c r="CY43" i="26"/>
  <c r="DK43" i="26"/>
  <c r="DW43" i="26"/>
  <c r="EI43" i="26"/>
  <c r="EU43" i="26"/>
  <c r="FG43" i="26"/>
  <c r="FS43" i="26"/>
  <c r="GE43" i="26"/>
  <c r="GQ43" i="26"/>
  <c r="HC43" i="26"/>
  <c r="HO43" i="26"/>
  <c r="AR43" i="26"/>
  <c r="BD43" i="26"/>
  <c r="BP43" i="26"/>
  <c r="CB43" i="26"/>
  <c r="CN43" i="26"/>
  <c r="CZ43" i="26"/>
  <c r="DL43" i="26"/>
  <c r="DX43" i="26"/>
  <c r="EJ43" i="26"/>
  <c r="EV43" i="26"/>
  <c r="FH43" i="26"/>
  <c r="FT43" i="26"/>
  <c r="GF43" i="26"/>
  <c r="GR43" i="26"/>
  <c r="HD43" i="26"/>
  <c r="HP43" i="26"/>
  <c r="AS43" i="26"/>
  <c r="BE43" i="26"/>
  <c r="BQ43" i="26"/>
  <c r="CC43" i="26"/>
  <c r="CO43" i="26"/>
  <c r="DA43" i="26"/>
  <c r="DM43" i="26"/>
  <c r="DY43" i="26"/>
  <c r="EK43" i="26"/>
  <c r="EW43" i="26"/>
  <c r="FI43" i="26"/>
  <c r="FU43" i="26"/>
  <c r="GG43" i="26"/>
  <c r="GS43" i="26"/>
  <c r="HE43" i="26"/>
  <c r="HQ43" i="26"/>
  <c r="AK43" i="26"/>
  <c r="BA43" i="26"/>
  <c r="BU43" i="26"/>
  <c r="CK43" i="26"/>
  <c r="DE43" i="26"/>
  <c r="DU43" i="26"/>
  <c r="EO43" i="26"/>
  <c r="FE43" i="26"/>
  <c r="FY43" i="26"/>
  <c r="GO43" i="26"/>
  <c r="HI43" i="26"/>
  <c r="HY43" i="26"/>
  <c r="AL43" i="26"/>
  <c r="BF43" i="26"/>
  <c r="BV43" i="26"/>
  <c r="CP43" i="26"/>
  <c r="DF43" i="26"/>
  <c r="DZ43" i="26"/>
  <c r="EP43" i="26"/>
  <c r="FJ43" i="26"/>
  <c r="FZ43" i="26"/>
  <c r="GT43" i="26"/>
  <c r="HJ43" i="26"/>
  <c r="AM43" i="26"/>
  <c r="BG43" i="26"/>
  <c r="BW43" i="26"/>
  <c r="CQ43" i="26"/>
  <c r="DG43" i="26"/>
  <c r="EA43" i="26"/>
  <c r="EQ43" i="26"/>
  <c r="FK43" i="26"/>
  <c r="GA43" i="26"/>
  <c r="GU43" i="26"/>
  <c r="HK43" i="26"/>
  <c r="AN43" i="26"/>
  <c r="BH43" i="26"/>
  <c r="BX43" i="26"/>
  <c r="CR43" i="26"/>
  <c r="DH43" i="26"/>
  <c r="EB43" i="26"/>
  <c r="ER43" i="26"/>
  <c r="FL43" i="26"/>
  <c r="GB43" i="26"/>
  <c r="GV43" i="26"/>
  <c r="HL43" i="26"/>
  <c r="AO43" i="26"/>
  <c r="BI43" i="26"/>
  <c r="BY43" i="26"/>
  <c r="CS43" i="26"/>
  <c r="DI43" i="26"/>
  <c r="EC43" i="26"/>
  <c r="ES43" i="26"/>
  <c r="FM43" i="26"/>
  <c r="GC43" i="26"/>
  <c r="GW43" i="26"/>
  <c r="HM43" i="26"/>
  <c r="AT43" i="26"/>
  <c r="BJ43" i="26"/>
  <c r="CD43" i="26"/>
  <c r="CT43" i="26"/>
  <c r="DN43" i="26"/>
  <c r="ED43" i="26"/>
  <c r="EX43" i="26"/>
  <c r="FN43" i="26"/>
  <c r="GH43" i="26"/>
  <c r="GX43" i="26"/>
  <c r="HR43" i="26"/>
  <c r="AU43" i="26"/>
  <c r="BK43" i="26"/>
  <c r="CE43" i="26"/>
  <c r="CU43" i="26"/>
  <c r="DO43" i="26"/>
  <c r="EE43" i="26"/>
  <c r="EY43" i="26"/>
  <c r="FO43" i="26"/>
  <c r="GI43" i="26"/>
  <c r="GY43" i="26"/>
  <c r="HS43" i="26"/>
  <c r="AV43" i="26"/>
  <c r="BL43" i="26"/>
  <c r="CF43" i="26"/>
  <c r="CV43" i="26"/>
  <c r="DP43" i="26"/>
  <c r="EF43" i="26"/>
  <c r="EZ43" i="26"/>
  <c r="FP43" i="26"/>
  <c r="GJ43" i="26"/>
  <c r="GZ43" i="26"/>
  <c r="HT43" i="26"/>
  <c r="AW43" i="26"/>
  <c r="BM43" i="26"/>
  <c r="CG43" i="26"/>
  <c r="CW43" i="26"/>
  <c r="DQ43" i="26"/>
  <c r="EG43" i="26"/>
  <c r="FA43" i="26"/>
  <c r="FQ43" i="26"/>
  <c r="GK43" i="26"/>
  <c r="HA43" i="26"/>
  <c r="HU43" i="26"/>
  <c r="AX43" i="26"/>
  <c r="BR43" i="26"/>
  <c r="CH43" i="26"/>
  <c r="DB43" i="26"/>
  <c r="DR43" i="26"/>
  <c r="EL43" i="26"/>
  <c r="FB43" i="26"/>
  <c r="FV43" i="26"/>
  <c r="GL43" i="26"/>
  <c r="HF43" i="26"/>
  <c r="HV43" i="26"/>
  <c r="AY43" i="26"/>
  <c r="BS43" i="26"/>
  <c r="CI43" i="26"/>
  <c r="DC43" i="26"/>
  <c r="DS43" i="26"/>
  <c r="EM43" i="26"/>
  <c r="FC43" i="26"/>
  <c r="FW43" i="26"/>
  <c r="GM43" i="26"/>
  <c r="HG43" i="26"/>
  <c r="HW43" i="26"/>
  <c r="AZ43" i="26"/>
  <c r="BT43" i="26"/>
  <c r="CJ43" i="26"/>
  <c r="DD43" i="26"/>
  <c r="DT43" i="26"/>
  <c r="EN43" i="26"/>
  <c r="FD43" i="26"/>
  <c r="FX43" i="26"/>
  <c r="GN43" i="26"/>
  <c r="HH43" i="26"/>
  <c r="HX43" i="26"/>
  <c r="IA31" i="26"/>
  <c r="AP31" i="26"/>
  <c r="BB31" i="26"/>
  <c r="BN31" i="26"/>
  <c r="BZ31" i="26"/>
  <c r="CL31" i="26"/>
  <c r="CX31" i="26"/>
  <c r="DJ31" i="26"/>
  <c r="DV31" i="26"/>
  <c r="EH31" i="26"/>
  <c r="ET31" i="26"/>
  <c r="FF31" i="26"/>
  <c r="FR31" i="26"/>
  <c r="GD31" i="26"/>
  <c r="GP31" i="26"/>
  <c r="HB31" i="26"/>
  <c r="HN31" i="26"/>
  <c r="HZ31" i="26"/>
  <c r="AQ31" i="26"/>
  <c r="BC31" i="26"/>
  <c r="BO31" i="26"/>
  <c r="CA31" i="26"/>
  <c r="CM31" i="26"/>
  <c r="CY31" i="26"/>
  <c r="DK31" i="26"/>
  <c r="DW31" i="26"/>
  <c r="EI31" i="26"/>
  <c r="EU31" i="26"/>
  <c r="FG31" i="26"/>
  <c r="FS31" i="26"/>
  <c r="GE31" i="26"/>
  <c r="GQ31" i="26"/>
  <c r="HC31" i="26"/>
  <c r="HO31" i="26"/>
  <c r="AR31" i="26"/>
  <c r="BD31" i="26"/>
  <c r="BP31" i="26"/>
  <c r="CB31" i="26"/>
  <c r="CN31" i="26"/>
  <c r="CZ31" i="26"/>
  <c r="DL31" i="26"/>
  <c r="DX31" i="26"/>
  <c r="EJ31" i="26"/>
  <c r="EV31" i="26"/>
  <c r="FH31" i="26"/>
  <c r="FT31" i="26"/>
  <c r="GF31" i="26"/>
  <c r="GR31" i="26"/>
  <c r="HD31" i="26"/>
  <c r="HP31" i="26"/>
  <c r="AS31" i="26"/>
  <c r="BE31" i="26"/>
  <c r="BQ31" i="26"/>
  <c r="CC31" i="26"/>
  <c r="CO31" i="26"/>
  <c r="DA31" i="26"/>
  <c r="DM31" i="26"/>
  <c r="DY31" i="26"/>
  <c r="EK31" i="26"/>
  <c r="EW31" i="26"/>
  <c r="FI31" i="26"/>
  <c r="FU31" i="26"/>
  <c r="GG31" i="26"/>
  <c r="GS31" i="26"/>
  <c r="HE31" i="26"/>
  <c r="HQ31" i="26"/>
  <c r="AT31" i="26"/>
  <c r="BF31" i="26"/>
  <c r="BR31" i="26"/>
  <c r="CD31" i="26"/>
  <c r="CP31" i="26"/>
  <c r="DB31" i="26"/>
  <c r="DN31" i="26"/>
  <c r="DZ31" i="26"/>
  <c r="EL31" i="26"/>
  <c r="EX31" i="26"/>
  <c r="FJ31" i="26"/>
  <c r="FV31" i="26"/>
  <c r="GH31" i="26"/>
  <c r="GT31" i="26"/>
  <c r="HF31" i="26"/>
  <c r="HR31" i="26"/>
  <c r="AU31" i="26"/>
  <c r="BG31" i="26"/>
  <c r="BS31" i="26"/>
  <c r="CE31" i="26"/>
  <c r="CQ31" i="26"/>
  <c r="DC31" i="26"/>
  <c r="DO31" i="26"/>
  <c r="EA31" i="26"/>
  <c r="EM31" i="26"/>
  <c r="EY31" i="26"/>
  <c r="FK31" i="26"/>
  <c r="FW31" i="26"/>
  <c r="GI31" i="26"/>
  <c r="GU31" i="26"/>
  <c r="HG31" i="26"/>
  <c r="HS31" i="26"/>
  <c r="AV31" i="26"/>
  <c r="BH31" i="26"/>
  <c r="BT31" i="26"/>
  <c r="CF31" i="26"/>
  <c r="CR31" i="26"/>
  <c r="DD31" i="26"/>
  <c r="DP31" i="26"/>
  <c r="EB31" i="26"/>
  <c r="EN31" i="26"/>
  <c r="EZ31" i="26"/>
  <c r="FL31" i="26"/>
  <c r="FX31" i="26"/>
  <c r="GJ31" i="26"/>
  <c r="GV31" i="26"/>
  <c r="HH31" i="26"/>
  <c r="HT31" i="26"/>
  <c r="AK31" i="26"/>
  <c r="AW31" i="26"/>
  <c r="BI31" i="26"/>
  <c r="BU31" i="26"/>
  <c r="CG31" i="26"/>
  <c r="CS31" i="26"/>
  <c r="DE31" i="26"/>
  <c r="DQ31" i="26"/>
  <c r="EC31" i="26"/>
  <c r="EO31" i="26"/>
  <c r="FA31" i="26"/>
  <c r="FM31" i="26"/>
  <c r="FY31" i="26"/>
  <c r="GK31" i="26"/>
  <c r="GW31" i="26"/>
  <c r="HI31" i="26"/>
  <c r="HU31" i="26"/>
  <c r="AL31" i="26"/>
  <c r="AX31" i="26"/>
  <c r="BJ31" i="26"/>
  <c r="BV31" i="26"/>
  <c r="CH31" i="26"/>
  <c r="CT31" i="26"/>
  <c r="DF31" i="26"/>
  <c r="DR31" i="26"/>
  <c r="ED31" i="26"/>
  <c r="EP31" i="26"/>
  <c r="FB31" i="26"/>
  <c r="FN31" i="26"/>
  <c r="FZ31" i="26"/>
  <c r="GL31" i="26"/>
  <c r="GX31" i="26"/>
  <c r="HJ31" i="26"/>
  <c r="HV31" i="26"/>
  <c r="AN31" i="26"/>
  <c r="AZ31" i="26"/>
  <c r="BL31" i="26"/>
  <c r="BX31" i="26"/>
  <c r="CJ31" i="26"/>
  <c r="CV31" i="26"/>
  <c r="DH31" i="26"/>
  <c r="DT31" i="26"/>
  <c r="EF31" i="26"/>
  <c r="ER31" i="26"/>
  <c r="FD31" i="26"/>
  <c r="FP31" i="26"/>
  <c r="GB31" i="26"/>
  <c r="GN31" i="26"/>
  <c r="GZ31" i="26"/>
  <c r="HL31" i="26"/>
  <c r="HX31" i="26"/>
  <c r="BY31" i="26"/>
  <c r="ES31" i="26"/>
  <c r="HM31" i="26"/>
  <c r="CI31" i="26"/>
  <c r="FC31" i="26"/>
  <c r="HW31" i="26"/>
  <c r="CK31" i="26"/>
  <c r="FE31" i="26"/>
  <c r="HY31" i="26"/>
  <c r="CU31" i="26"/>
  <c r="FO31" i="26"/>
  <c r="CW31" i="26"/>
  <c r="FQ31" i="26"/>
  <c r="AM31" i="26"/>
  <c r="DG31" i="26"/>
  <c r="GA31" i="26"/>
  <c r="AO31" i="26"/>
  <c r="DI31" i="26"/>
  <c r="GC31" i="26"/>
  <c r="AY31" i="26"/>
  <c r="DS31" i="26"/>
  <c r="GM31" i="26"/>
  <c r="BA31" i="26"/>
  <c r="DU31" i="26"/>
  <c r="GO31" i="26"/>
  <c r="BM31" i="26"/>
  <c r="EG31" i="26"/>
  <c r="HA31" i="26"/>
  <c r="BW31" i="26"/>
  <c r="EQ31" i="26"/>
  <c r="HK31" i="26"/>
  <c r="BK31" i="26"/>
  <c r="EE31" i="26"/>
  <c r="GY31" i="26"/>
  <c r="AK19" i="26"/>
  <c r="AW19" i="26"/>
  <c r="BI19" i="26"/>
  <c r="BU19" i="26"/>
  <c r="CG19" i="26"/>
  <c r="CS19" i="26"/>
  <c r="DE19" i="26"/>
  <c r="DQ19" i="26"/>
  <c r="EC19" i="26"/>
  <c r="EO19" i="26"/>
  <c r="FA19" i="26"/>
  <c r="FM19" i="26"/>
  <c r="FY19" i="26"/>
  <c r="GK19" i="26"/>
  <c r="GW19" i="26"/>
  <c r="HI19" i="26"/>
  <c r="HU19" i="26"/>
  <c r="AL19" i="26"/>
  <c r="AX19" i="26"/>
  <c r="BJ19" i="26"/>
  <c r="BV19" i="26"/>
  <c r="CH19" i="26"/>
  <c r="CT19" i="26"/>
  <c r="DF19" i="26"/>
  <c r="DR19" i="26"/>
  <c r="ED19" i="26"/>
  <c r="EP19" i="26"/>
  <c r="AM19" i="26"/>
  <c r="AY19" i="26"/>
  <c r="BK19" i="26"/>
  <c r="BW19" i="26"/>
  <c r="CI19" i="26"/>
  <c r="CU19" i="26"/>
  <c r="DG19" i="26"/>
  <c r="DS19" i="26"/>
  <c r="EE19" i="26"/>
  <c r="EQ19" i="26"/>
  <c r="FC19" i="26"/>
  <c r="FO19" i="26"/>
  <c r="GA19" i="26"/>
  <c r="IA19" i="26"/>
  <c r="AP19" i="26"/>
  <c r="BB19" i="26"/>
  <c r="BN19" i="26"/>
  <c r="BZ19" i="26"/>
  <c r="CL19" i="26"/>
  <c r="CX19" i="26"/>
  <c r="DJ19" i="26"/>
  <c r="DV19" i="26"/>
  <c r="EH19" i="26"/>
  <c r="ET19" i="26"/>
  <c r="FF19" i="26"/>
  <c r="FR19" i="26"/>
  <c r="GD19" i="26"/>
  <c r="AQ19" i="26"/>
  <c r="BC19" i="26"/>
  <c r="BO19" i="26"/>
  <c r="CA19" i="26"/>
  <c r="CM19" i="26"/>
  <c r="AS19" i="26"/>
  <c r="BE19" i="26"/>
  <c r="BQ19" i="26"/>
  <c r="CC19" i="26"/>
  <c r="CO19" i="26"/>
  <c r="DA19" i="26"/>
  <c r="DM19" i="26"/>
  <c r="DY19" i="26"/>
  <c r="EK19" i="26"/>
  <c r="EW19" i="26"/>
  <c r="FI19" i="26"/>
  <c r="FU19" i="26"/>
  <c r="GG19" i="26"/>
  <c r="GS19" i="26"/>
  <c r="HE19" i="26"/>
  <c r="HQ19" i="26"/>
  <c r="AT19" i="26"/>
  <c r="BF19" i="26"/>
  <c r="BR19" i="26"/>
  <c r="CD19" i="26"/>
  <c r="CP19" i="26"/>
  <c r="AO19" i="26"/>
  <c r="BS19" i="26"/>
  <c r="CV19" i="26"/>
  <c r="DO19" i="26"/>
  <c r="EJ19" i="26"/>
  <c r="FD19" i="26"/>
  <c r="FV19" i="26"/>
  <c r="GM19" i="26"/>
  <c r="HA19" i="26"/>
  <c r="HO19" i="26"/>
  <c r="AR19" i="26"/>
  <c r="BT19" i="26"/>
  <c r="CW19" i="26"/>
  <c r="DP19" i="26"/>
  <c r="EL19" i="26"/>
  <c r="FE19" i="26"/>
  <c r="FW19" i="26"/>
  <c r="GN19" i="26"/>
  <c r="HB19" i="26"/>
  <c r="HP19" i="26"/>
  <c r="AU19" i="26"/>
  <c r="BX19" i="26"/>
  <c r="CY19" i="26"/>
  <c r="DT19" i="26"/>
  <c r="EM19" i="26"/>
  <c r="FG19" i="26"/>
  <c r="FX19" i="26"/>
  <c r="GO19" i="26"/>
  <c r="HC19" i="26"/>
  <c r="HR19" i="26"/>
  <c r="AV19" i="26"/>
  <c r="BY19" i="26"/>
  <c r="CZ19" i="26"/>
  <c r="DU19" i="26"/>
  <c r="EN19" i="26"/>
  <c r="FH19" i="26"/>
  <c r="FZ19" i="26"/>
  <c r="GP19" i="26"/>
  <c r="HD19" i="26"/>
  <c r="HS19" i="26"/>
  <c r="AZ19" i="26"/>
  <c r="CB19" i="26"/>
  <c r="DB19" i="26"/>
  <c r="DW19" i="26"/>
  <c r="ER19" i="26"/>
  <c r="FJ19" i="26"/>
  <c r="GB19" i="26"/>
  <c r="GQ19" i="26"/>
  <c r="HF19" i="26"/>
  <c r="HT19" i="26"/>
  <c r="BA19" i="26"/>
  <c r="CE19" i="26"/>
  <c r="DC19" i="26"/>
  <c r="DX19" i="26"/>
  <c r="ES19" i="26"/>
  <c r="FK19" i="26"/>
  <c r="GC19" i="26"/>
  <c r="GR19" i="26"/>
  <c r="HG19" i="26"/>
  <c r="HV19" i="26"/>
  <c r="BD19" i="26"/>
  <c r="CF19" i="26"/>
  <c r="DD19" i="26"/>
  <c r="DZ19" i="26"/>
  <c r="EU19" i="26"/>
  <c r="FL19" i="26"/>
  <c r="GE19" i="26"/>
  <c r="GT19" i="26"/>
  <c r="HH19" i="26"/>
  <c r="HW19" i="26"/>
  <c r="BG19" i="26"/>
  <c r="CJ19" i="26"/>
  <c r="DH19" i="26"/>
  <c r="EA19" i="26"/>
  <c r="EV19" i="26"/>
  <c r="FN19" i="26"/>
  <c r="GF19" i="26"/>
  <c r="GU19" i="26"/>
  <c r="HJ19" i="26"/>
  <c r="HX19" i="26"/>
  <c r="BH19" i="26"/>
  <c r="CK19" i="26"/>
  <c r="DI19" i="26"/>
  <c r="EB19" i="26"/>
  <c r="EX19" i="26"/>
  <c r="FP19" i="26"/>
  <c r="GH19" i="26"/>
  <c r="GV19" i="26"/>
  <c r="HK19" i="26"/>
  <c r="HY19" i="26"/>
  <c r="BM19" i="26"/>
  <c r="CQ19" i="26"/>
  <c r="DL19" i="26"/>
  <c r="EG19" i="26"/>
  <c r="EZ19" i="26"/>
  <c r="FS19" i="26"/>
  <c r="GJ19" i="26"/>
  <c r="GY19" i="26"/>
  <c r="HM19" i="26"/>
  <c r="AN19" i="26"/>
  <c r="FT19" i="26"/>
  <c r="BL19" i="26"/>
  <c r="GI19" i="26"/>
  <c r="BP19" i="26"/>
  <c r="GL19" i="26"/>
  <c r="CN19" i="26"/>
  <c r="GX19" i="26"/>
  <c r="CR19" i="26"/>
  <c r="GZ19" i="26"/>
  <c r="DK19" i="26"/>
  <c r="HL19" i="26"/>
  <c r="DN19" i="26"/>
  <c r="HN19" i="26"/>
  <c r="EF19" i="26"/>
  <c r="HZ19" i="26"/>
  <c r="EI19" i="26"/>
  <c r="FB19" i="26"/>
  <c r="EY19" i="26"/>
  <c r="FQ19" i="26"/>
  <c r="HQ103" i="26"/>
  <c r="HE103" i="26"/>
  <c r="GS103" i="26"/>
  <c r="GG103" i="26"/>
  <c r="FU103" i="26"/>
  <c r="FI103" i="26"/>
  <c r="EW103" i="26"/>
  <c r="EK103" i="26"/>
  <c r="DY103" i="26"/>
  <c r="DM103" i="26"/>
  <c r="DA103" i="26"/>
  <c r="CO103" i="26"/>
  <c r="CC103" i="26"/>
  <c r="BQ103" i="26"/>
  <c r="BE103" i="26"/>
  <c r="AS103" i="26"/>
  <c r="HW102" i="26"/>
  <c r="HK102" i="26"/>
  <c r="GY102" i="26"/>
  <c r="GM102" i="26"/>
  <c r="GA102" i="26"/>
  <c r="FO102" i="26"/>
  <c r="FC102" i="26"/>
  <c r="EQ102" i="26"/>
  <c r="EE102" i="26"/>
  <c r="DS102" i="26"/>
  <c r="DG102" i="26"/>
  <c r="CU102" i="26"/>
  <c r="CI102" i="26"/>
  <c r="BV102" i="26"/>
  <c r="BI102" i="26"/>
  <c r="AV102" i="26"/>
  <c r="HX101" i="26"/>
  <c r="HK101" i="26"/>
  <c r="GX101" i="26"/>
  <c r="GK101" i="26"/>
  <c r="FX101" i="26"/>
  <c r="FK101" i="26"/>
  <c r="EX101" i="26"/>
  <c r="EK101" i="26"/>
  <c r="DX101" i="26"/>
  <c r="DK101" i="26"/>
  <c r="CX101" i="26"/>
  <c r="CJ101" i="26"/>
  <c r="BW101" i="26"/>
  <c r="BJ101" i="26"/>
  <c r="AW101" i="26"/>
  <c r="HZ100" i="26"/>
  <c r="HM100" i="26"/>
  <c r="GY100" i="26"/>
  <c r="GK100" i="26"/>
  <c r="FV100" i="26"/>
  <c r="FH100" i="26"/>
  <c r="ES100" i="26"/>
  <c r="EE100" i="26"/>
  <c r="DP100" i="26"/>
  <c r="CX100" i="26"/>
  <c r="BZ100" i="26"/>
  <c r="BB100" i="26"/>
  <c r="HT99" i="26"/>
  <c r="GV99" i="26"/>
  <c r="FK99" i="26"/>
  <c r="DO99" i="26"/>
  <c r="BS99" i="26"/>
  <c r="HM98" i="26"/>
  <c r="FQ98" i="26"/>
  <c r="DU98" i="26"/>
  <c r="BY98" i="26"/>
  <c r="HS97" i="26"/>
  <c r="FW97" i="26"/>
  <c r="EA97" i="26"/>
  <c r="CE97" i="26"/>
  <c r="HY96" i="26"/>
  <c r="GC96" i="26"/>
  <c r="EG96" i="26"/>
  <c r="BM96" i="26"/>
  <c r="GI95" i="26"/>
  <c r="DO95" i="26"/>
  <c r="AU95" i="26"/>
  <c r="FQ94" i="26"/>
  <c r="CW94" i="26"/>
  <c r="HS93" i="26"/>
  <c r="EY93" i="26"/>
  <c r="CE93" i="26"/>
  <c r="HA92" i="26"/>
  <c r="EG92" i="26"/>
  <c r="BM92" i="26"/>
  <c r="GI91" i="26"/>
  <c r="DO91" i="26"/>
  <c r="AU91" i="26"/>
  <c r="FQ90" i="26"/>
  <c r="CW90" i="26"/>
  <c r="HS89" i="26"/>
  <c r="EY89" i="26"/>
  <c r="CE89" i="26"/>
  <c r="HA88" i="26"/>
  <c r="EG88" i="26"/>
  <c r="BM88" i="26"/>
  <c r="GI87" i="26"/>
  <c r="DO87" i="26"/>
  <c r="AU87" i="26"/>
  <c r="FQ86" i="26"/>
  <c r="CW86" i="26"/>
  <c r="HS85" i="26"/>
  <c r="EY85" i="26"/>
  <c r="CE85" i="26"/>
  <c r="HA84" i="26"/>
  <c r="EG84" i="26"/>
  <c r="BG84" i="26"/>
  <c r="FN83" i="26"/>
  <c r="CF83" i="26"/>
  <c r="GN82" i="26"/>
  <c r="DD82" i="26"/>
  <c r="AK81" i="26"/>
  <c r="FF76" i="26"/>
  <c r="DK58" i="26"/>
  <c r="IA46" i="26"/>
  <c r="AP46" i="26"/>
  <c r="BB46" i="26"/>
  <c r="BN46" i="26"/>
  <c r="BZ46" i="26"/>
  <c r="CL46" i="26"/>
  <c r="CX46" i="26"/>
  <c r="DJ46" i="26"/>
  <c r="DV46" i="26"/>
  <c r="EH46" i="26"/>
  <c r="ET46" i="26"/>
  <c r="FF46" i="26"/>
  <c r="FR46" i="26"/>
  <c r="GD46" i="26"/>
  <c r="GP46" i="26"/>
  <c r="HB46" i="26"/>
  <c r="HN46" i="26"/>
  <c r="HZ46" i="26"/>
  <c r="AQ46" i="26"/>
  <c r="BC46" i="26"/>
  <c r="BO46" i="26"/>
  <c r="CA46" i="26"/>
  <c r="CM46" i="26"/>
  <c r="CY46" i="26"/>
  <c r="DK46" i="26"/>
  <c r="DW46" i="26"/>
  <c r="EI46" i="26"/>
  <c r="EU46" i="26"/>
  <c r="FG46" i="26"/>
  <c r="FS46" i="26"/>
  <c r="GE46" i="26"/>
  <c r="GQ46" i="26"/>
  <c r="HC46" i="26"/>
  <c r="HO46" i="26"/>
  <c r="AR46" i="26"/>
  <c r="BD46" i="26"/>
  <c r="BP46" i="26"/>
  <c r="CB46" i="26"/>
  <c r="CN46" i="26"/>
  <c r="CZ46" i="26"/>
  <c r="DL46" i="26"/>
  <c r="DX46" i="26"/>
  <c r="EJ46" i="26"/>
  <c r="EV46" i="26"/>
  <c r="FH46" i="26"/>
  <c r="FT46" i="26"/>
  <c r="GF46" i="26"/>
  <c r="GR46" i="26"/>
  <c r="HD46" i="26"/>
  <c r="HP46" i="26"/>
  <c r="AS46" i="26"/>
  <c r="BE46" i="26"/>
  <c r="BQ46" i="26"/>
  <c r="CC46" i="26"/>
  <c r="CO46" i="26"/>
  <c r="DA46" i="26"/>
  <c r="DM46" i="26"/>
  <c r="DY46" i="26"/>
  <c r="EK46" i="26"/>
  <c r="EW46" i="26"/>
  <c r="FI46" i="26"/>
  <c r="FU46" i="26"/>
  <c r="GG46" i="26"/>
  <c r="GS46" i="26"/>
  <c r="HE46" i="26"/>
  <c r="HQ46" i="26"/>
  <c r="AU46" i="26"/>
  <c r="BG46" i="26"/>
  <c r="BS46" i="26"/>
  <c r="CE46" i="26"/>
  <c r="CQ46" i="26"/>
  <c r="DC46" i="26"/>
  <c r="DO46" i="26"/>
  <c r="EA46" i="26"/>
  <c r="EM46" i="26"/>
  <c r="EY46" i="26"/>
  <c r="FK46" i="26"/>
  <c r="FW46" i="26"/>
  <c r="GI46" i="26"/>
  <c r="GU46" i="26"/>
  <c r="HG46" i="26"/>
  <c r="HS46" i="26"/>
  <c r="AV46" i="26"/>
  <c r="BH46" i="26"/>
  <c r="BT46" i="26"/>
  <c r="CF46" i="26"/>
  <c r="CR46" i="26"/>
  <c r="DD46" i="26"/>
  <c r="DP46" i="26"/>
  <c r="EB46" i="26"/>
  <c r="EN46" i="26"/>
  <c r="EZ46" i="26"/>
  <c r="FL46" i="26"/>
  <c r="FX46" i="26"/>
  <c r="GJ46" i="26"/>
  <c r="GV46" i="26"/>
  <c r="HH46" i="26"/>
  <c r="HT46" i="26"/>
  <c r="AK46" i="26"/>
  <c r="AW46" i="26"/>
  <c r="BI46" i="26"/>
  <c r="BU46" i="26"/>
  <c r="CG46" i="26"/>
  <c r="CS46" i="26"/>
  <c r="DE46" i="26"/>
  <c r="DQ46" i="26"/>
  <c r="EC46" i="26"/>
  <c r="EO46" i="26"/>
  <c r="FA46" i="26"/>
  <c r="FM46" i="26"/>
  <c r="FY46" i="26"/>
  <c r="GK46" i="26"/>
  <c r="GW46" i="26"/>
  <c r="HI46" i="26"/>
  <c r="HU46" i="26"/>
  <c r="AL46" i="26"/>
  <c r="AX46" i="26"/>
  <c r="BJ46" i="26"/>
  <c r="BV46" i="26"/>
  <c r="CH46" i="26"/>
  <c r="CT46" i="26"/>
  <c r="DF46" i="26"/>
  <c r="DR46" i="26"/>
  <c r="ED46" i="26"/>
  <c r="EP46" i="26"/>
  <c r="FB46" i="26"/>
  <c r="FN46" i="26"/>
  <c r="FZ46" i="26"/>
  <c r="GL46" i="26"/>
  <c r="GX46" i="26"/>
  <c r="HJ46" i="26"/>
  <c r="HV46" i="26"/>
  <c r="AM46" i="26"/>
  <c r="AY46" i="26"/>
  <c r="BK46" i="26"/>
  <c r="BW46" i="26"/>
  <c r="CI46" i="26"/>
  <c r="CU46" i="26"/>
  <c r="DG46" i="26"/>
  <c r="DS46" i="26"/>
  <c r="EE46" i="26"/>
  <c r="EQ46" i="26"/>
  <c r="FC46" i="26"/>
  <c r="FO46" i="26"/>
  <c r="GA46" i="26"/>
  <c r="GM46" i="26"/>
  <c r="GY46" i="26"/>
  <c r="HK46" i="26"/>
  <c r="HW46" i="26"/>
  <c r="AN46" i="26"/>
  <c r="AZ46" i="26"/>
  <c r="BL46" i="26"/>
  <c r="BX46" i="26"/>
  <c r="CJ46" i="26"/>
  <c r="CV46" i="26"/>
  <c r="DH46" i="26"/>
  <c r="DT46" i="26"/>
  <c r="EF46" i="26"/>
  <c r="ER46" i="26"/>
  <c r="FD46" i="26"/>
  <c r="FP46" i="26"/>
  <c r="GB46" i="26"/>
  <c r="GN46" i="26"/>
  <c r="GZ46" i="26"/>
  <c r="HL46" i="26"/>
  <c r="HX46" i="26"/>
  <c r="AT46" i="26"/>
  <c r="DN46" i="26"/>
  <c r="GH46" i="26"/>
  <c r="BA46" i="26"/>
  <c r="DU46" i="26"/>
  <c r="GO46" i="26"/>
  <c r="BF46" i="26"/>
  <c r="DZ46" i="26"/>
  <c r="GT46" i="26"/>
  <c r="BM46" i="26"/>
  <c r="EG46" i="26"/>
  <c r="HA46" i="26"/>
  <c r="BR46" i="26"/>
  <c r="EL46" i="26"/>
  <c r="HF46" i="26"/>
  <c r="BY46" i="26"/>
  <c r="ES46" i="26"/>
  <c r="HM46" i="26"/>
  <c r="CD46" i="26"/>
  <c r="EX46" i="26"/>
  <c r="HR46" i="26"/>
  <c r="CK46" i="26"/>
  <c r="FE46" i="26"/>
  <c r="HY46" i="26"/>
  <c r="CP46" i="26"/>
  <c r="FJ46" i="26"/>
  <c r="CW46" i="26"/>
  <c r="FQ46" i="26"/>
  <c r="DB46" i="26"/>
  <c r="FV46" i="26"/>
  <c r="DI46" i="26"/>
  <c r="GC46" i="26"/>
  <c r="AO46" i="26"/>
  <c r="IA78" i="26"/>
  <c r="AT78" i="26"/>
  <c r="BF78" i="26"/>
  <c r="BR78" i="26"/>
  <c r="CD78" i="26"/>
  <c r="CP78" i="26"/>
  <c r="DB78" i="26"/>
  <c r="DN78" i="26"/>
  <c r="DZ78" i="26"/>
  <c r="EL78" i="26"/>
  <c r="EX78" i="26"/>
  <c r="FJ78" i="26"/>
  <c r="FV78" i="26"/>
  <c r="GH78" i="26"/>
  <c r="GT78" i="26"/>
  <c r="HF78" i="26"/>
  <c r="HR78" i="26"/>
  <c r="AU78" i="26"/>
  <c r="BG78" i="26"/>
  <c r="BS78" i="26"/>
  <c r="CE78" i="26"/>
  <c r="CQ78" i="26"/>
  <c r="DC78" i="26"/>
  <c r="DO78" i="26"/>
  <c r="EA78" i="26"/>
  <c r="EM78" i="26"/>
  <c r="EY78" i="26"/>
  <c r="FK78" i="26"/>
  <c r="FW78" i="26"/>
  <c r="GI78" i="26"/>
  <c r="GU78" i="26"/>
  <c r="HG78" i="26"/>
  <c r="HS78" i="26"/>
  <c r="AV78" i="26"/>
  <c r="BH78" i="26"/>
  <c r="BT78" i="26"/>
  <c r="CF78" i="26"/>
  <c r="CR78" i="26"/>
  <c r="DD78" i="26"/>
  <c r="DP78" i="26"/>
  <c r="EB78" i="26"/>
  <c r="EN78" i="26"/>
  <c r="EZ78" i="26"/>
  <c r="FL78" i="26"/>
  <c r="FX78" i="26"/>
  <c r="GJ78" i="26"/>
  <c r="GV78" i="26"/>
  <c r="HH78" i="26"/>
  <c r="HT78" i="26"/>
  <c r="AK78" i="26"/>
  <c r="AW78" i="26"/>
  <c r="BI78" i="26"/>
  <c r="BU78" i="26"/>
  <c r="CG78" i="26"/>
  <c r="CS78" i="26"/>
  <c r="DE78" i="26"/>
  <c r="DQ78" i="26"/>
  <c r="EC78" i="26"/>
  <c r="EO78" i="26"/>
  <c r="FA78" i="26"/>
  <c r="FM78" i="26"/>
  <c r="FY78" i="26"/>
  <c r="GK78" i="26"/>
  <c r="GW78" i="26"/>
  <c r="HI78" i="26"/>
  <c r="HU78" i="26"/>
  <c r="AL78" i="26"/>
  <c r="AX78" i="26"/>
  <c r="BJ78" i="26"/>
  <c r="BV78" i="26"/>
  <c r="CH78" i="26"/>
  <c r="CT78" i="26"/>
  <c r="DF78" i="26"/>
  <c r="DR78" i="26"/>
  <c r="ED78" i="26"/>
  <c r="EP78" i="26"/>
  <c r="FB78" i="26"/>
  <c r="FN78" i="26"/>
  <c r="FZ78" i="26"/>
  <c r="GL78" i="26"/>
  <c r="GX78" i="26"/>
  <c r="HJ78" i="26"/>
  <c r="HV78" i="26"/>
  <c r="AM78" i="26"/>
  <c r="AY78" i="26"/>
  <c r="BK78" i="26"/>
  <c r="BW78" i="26"/>
  <c r="CI78" i="26"/>
  <c r="CU78" i="26"/>
  <c r="DG78" i="26"/>
  <c r="DS78" i="26"/>
  <c r="EE78" i="26"/>
  <c r="EQ78" i="26"/>
  <c r="FC78" i="26"/>
  <c r="FO78" i="26"/>
  <c r="GA78" i="26"/>
  <c r="GM78" i="26"/>
  <c r="GY78" i="26"/>
  <c r="HK78" i="26"/>
  <c r="HW78" i="26"/>
  <c r="AN78" i="26"/>
  <c r="AZ78" i="26"/>
  <c r="BL78" i="26"/>
  <c r="BX78" i="26"/>
  <c r="CJ78" i="26"/>
  <c r="CV78" i="26"/>
  <c r="DH78" i="26"/>
  <c r="DT78" i="26"/>
  <c r="EF78" i="26"/>
  <c r="ER78" i="26"/>
  <c r="FD78" i="26"/>
  <c r="FP78" i="26"/>
  <c r="GB78" i="26"/>
  <c r="GN78" i="26"/>
  <c r="GZ78" i="26"/>
  <c r="HL78" i="26"/>
  <c r="HX78" i="26"/>
  <c r="AO78" i="26"/>
  <c r="BA78" i="26"/>
  <c r="BM78" i="26"/>
  <c r="BY78" i="26"/>
  <c r="CK78" i="26"/>
  <c r="CW78" i="26"/>
  <c r="DI78" i="26"/>
  <c r="DU78" i="26"/>
  <c r="EG78" i="26"/>
  <c r="ES78" i="26"/>
  <c r="FE78" i="26"/>
  <c r="FQ78" i="26"/>
  <c r="GC78" i="26"/>
  <c r="GO78" i="26"/>
  <c r="HA78" i="26"/>
  <c r="HM78" i="26"/>
  <c r="HY78" i="26"/>
  <c r="AP78" i="26"/>
  <c r="BB78" i="26"/>
  <c r="BN78" i="26"/>
  <c r="BZ78" i="26"/>
  <c r="CL78" i="26"/>
  <c r="CX78" i="26"/>
  <c r="DJ78" i="26"/>
  <c r="DV78" i="26"/>
  <c r="EH78" i="26"/>
  <c r="ET78" i="26"/>
  <c r="FF78" i="26"/>
  <c r="FR78" i="26"/>
  <c r="GD78" i="26"/>
  <c r="GP78" i="26"/>
  <c r="HB78" i="26"/>
  <c r="HN78" i="26"/>
  <c r="HZ78" i="26"/>
  <c r="AR78" i="26"/>
  <c r="BD78" i="26"/>
  <c r="BP78" i="26"/>
  <c r="CB78" i="26"/>
  <c r="CN78" i="26"/>
  <c r="CZ78" i="26"/>
  <c r="DL78" i="26"/>
  <c r="DX78" i="26"/>
  <c r="EJ78" i="26"/>
  <c r="EV78" i="26"/>
  <c r="FH78" i="26"/>
  <c r="FT78" i="26"/>
  <c r="GF78" i="26"/>
  <c r="GR78" i="26"/>
  <c r="HD78" i="26"/>
  <c r="HP78" i="26"/>
  <c r="AS78" i="26"/>
  <c r="BE78" i="26"/>
  <c r="BQ78" i="26"/>
  <c r="CC78" i="26"/>
  <c r="CO78" i="26"/>
  <c r="DA78" i="26"/>
  <c r="DM78" i="26"/>
  <c r="DY78" i="26"/>
  <c r="EK78" i="26"/>
  <c r="EW78" i="26"/>
  <c r="FI78" i="26"/>
  <c r="FU78" i="26"/>
  <c r="GG78" i="26"/>
  <c r="GS78" i="26"/>
  <c r="HE78" i="26"/>
  <c r="HQ78" i="26"/>
  <c r="CM78" i="26"/>
  <c r="CY78" i="26"/>
  <c r="DK78" i="26"/>
  <c r="DW78" i="26"/>
  <c r="EI78" i="26"/>
  <c r="EU78" i="26"/>
  <c r="FG78" i="26"/>
  <c r="FS78" i="26"/>
  <c r="BO78" i="26"/>
  <c r="HC78" i="26"/>
  <c r="CA78" i="26"/>
  <c r="HO78" i="26"/>
  <c r="IA66" i="26"/>
  <c r="AN66" i="26"/>
  <c r="AZ66" i="26"/>
  <c r="BL66" i="26"/>
  <c r="BX66" i="26"/>
  <c r="CJ66" i="26"/>
  <c r="CV66" i="26"/>
  <c r="DH66" i="26"/>
  <c r="DT66" i="26"/>
  <c r="EF66" i="26"/>
  <c r="ER66" i="26"/>
  <c r="FD66" i="26"/>
  <c r="FP66" i="26"/>
  <c r="GB66" i="26"/>
  <c r="GN66" i="26"/>
  <c r="GZ66" i="26"/>
  <c r="HL66" i="26"/>
  <c r="HX66" i="26"/>
  <c r="AO66" i="26"/>
  <c r="BA66" i="26"/>
  <c r="BM66" i="26"/>
  <c r="BY66" i="26"/>
  <c r="CK66" i="26"/>
  <c r="CW66" i="26"/>
  <c r="DI66" i="26"/>
  <c r="DU66" i="26"/>
  <c r="EG66" i="26"/>
  <c r="ES66" i="26"/>
  <c r="FE66" i="26"/>
  <c r="FQ66" i="26"/>
  <c r="GC66" i="26"/>
  <c r="GO66" i="26"/>
  <c r="HA66" i="26"/>
  <c r="HM66" i="26"/>
  <c r="HY66" i="26"/>
  <c r="AP66" i="26"/>
  <c r="BB66" i="26"/>
  <c r="BN66" i="26"/>
  <c r="BZ66" i="26"/>
  <c r="CL66" i="26"/>
  <c r="CX66" i="26"/>
  <c r="DJ66" i="26"/>
  <c r="DV66" i="26"/>
  <c r="EH66" i="26"/>
  <c r="ET66" i="26"/>
  <c r="FF66" i="26"/>
  <c r="FR66" i="26"/>
  <c r="GD66" i="26"/>
  <c r="GP66" i="26"/>
  <c r="HB66" i="26"/>
  <c r="HN66" i="26"/>
  <c r="HZ66" i="26"/>
  <c r="AQ66" i="26"/>
  <c r="BC66" i="26"/>
  <c r="BO66" i="26"/>
  <c r="CA66" i="26"/>
  <c r="CM66" i="26"/>
  <c r="CY66" i="26"/>
  <c r="DK66" i="26"/>
  <c r="DW66" i="26"/>
  <c r="EI66" i="26"/>
  <c r="EU66" i="26"/>
  <c r="FG66" i="26"/>
  <c r="FS66" i="26"/>
  <c r="GE66" i="26"/>
  <c r="GQ66" i="26"/>
  <c r="HC66" i="26"/>
  <c r="HO66" i="26"/>
  <c r="AR66" i="26"/>
  <c r="BD66" i="26"/>
  <c r="BP66" i="26"/>
  <c r="CB66" i="26"/>
  <c r="CN66" i="26"/>
  <c r="CZ66" i="26"/>
  <c r="DL66" i="26"/>
  <c r="DX66" i="26"/>
  <c r="EJ66" i="26"/>
  <c r="EV66" i="26"/>
  <c r="FH66" i="26"/>
  <c r="FT66" i="26"/>
  <c r="GF66" i="26"/>
  <c r="GR66" i="26"/>
  <c r="HD66" i="26"/>
  <c r="HP66" i="26"/>
  <c r="AS66" i="26"/>
  <c r="BE66" i="26"/>
  <c r="BQ66" i="26"/>
  <c r="CC66" i="26"/>
  <c r="CO66" i="26"/>
  <c r="DA66" i="26"/>
  <c r="DM66" i="26"/>
  <c r="DY66" i="26"/>
  <c r="EK66" i="26"/>
  <c r="EW66" i="26"/>
  <c r="FI66" i="26"/>
  <c r="FU66" i="26"/>
  <c r="GG66" i="26"/>
  <c r="GS66" i="26"/>
  <c r="HE66" i="26"/>
  <c r="HQ66" i="26"/>
  <c r="AT66" i="26"/>
  <c r="BF66" i="26"/>
  <c r="BR66" i="26"/>
  <c r="CD66" i="26"/>
  <c r="CP66" i="26"/>
  <c r="DB66" i="26"/>
  <c r="DN66" i="26"/>
  <c r="DZ66" i="26"/>
  <c r="EL66" i="26"/>
  <c r="EX66" i="26"/>
  <c r="FJ66" i="26"/>
  <c r="FV66" i="26"/>
  <c r="GH66" i="26"/>
  <c r="GT66" i="26"/>
  <c r="HF66" i="26"/>
  <c r="HR66" i="26"/>
  <c r="AU66" i="26"/>
  <c r="BG66" i="26"/>
  <c r="BS66" i="26"/>
  <c r="CE66" i="26"/>
  <c r="CQ66" i="26"/>
  <c r="DC66" i="26"/>
  <c r="DO66" i="26"/>
  <c r="EA66" i="26"/>
  <c r="EM66" i="26"/>
  <c r="EY66" i="26"/>
  <c r="FK66" i="26"/>
  <c r="FW66" i="26"/>
  <c r="GI66" i="26"/>
  <c r="GU66" i="26"/>
  <c r="HG66" i="26"/>
  <c r="HS66" i="26"/>
  <c r="AV66" i="26"/>
  <c r="BH66" i="26"/>
  <c r="BT66" i="26"/>
  <c r="CF66" i="26"/>
  <c r="CR66" i="26"/>
  <c r="DD66" i="26"/>
  <c r="DP66" i="26"/>
  <c r="EB66" i="26"/>
  <c r="EN66" i="26"/>
  <c r="EZ66" i="26"/>
  <c r="FL66" i="26"/>
  <c r="FX66" i="26"/>
  <c r="GJ66" i="26"/>
  <c r="GV66" i="26"/>
  <c r="HH66" i="26"/>
  <c r="HT66" i="26"/>
  <c r="AK66" i="26"/>
  <c r="AW66" i="26"/>
  <c r="BI66" i="26"/>
  <c r="BU66" i="26"/>
  <c r="CG66" i="26"/>
  <c r="CS66" i="26"/>
  <c r="DE66" i="26"/>
  <c r="DQ66" i="26"/>
  <c r="EC66" i="26"/>
  <c r="EO66" i="26"/>
  <c r="FA66" i="26"/>
  <c r="FM66" i="26"/>
  <c r="FY66" i="26"/>
  <c r="GK66" i="26"/>
  <c r="GW66" i="26"/>
  <c r="HI66" i="26"/>
  <c r="HU66" i="26"/>
  <c r="AL66" i="26"/>
  <c r="AX66" i="26"/>
  <c r="BJ66" i="26"/>
  <c r="BV66" i="26"/>
  <c r="CH66" i="26"/>
  <c r="CT66" i="26"/>
  <c r="DF66" i="26"/>
  <c r="DR66" i="26"/>
  <c r="ED66" i="26"/>
  <c r="EP66" i="26"/>
  <c r="FB66" i="26"/>
  <c r="FN66" i="26"/>
  <c r="FZ66" i="26"/>
  <c r="GL66" i="26"/>
  <c r="GX66" i="26"/>
  <c r="HJ66" i="26"/>
  <c r="HV66" i="26"/>
  <c r="FO66" i="26"/>
  <c r="AM66" i="26"/>
  <c r="GA66" i="26"/>
  <c r="AY66" i="26"/>
  <c r="GM66" i="26"/>
  <c r="BK66" i="26"/>
  <c r="GY66" i="26"/>
  <c r="BW66" i="26"/>
  <c r="HK66" i="26"/>
  <c r="CI66" i="26"/>
  <c r="HW66" i="26"/>
  <c r="CU66" i="26"/>
  <c r="DG66" i="26"/>
  <c r="DS66" i="26"/>
  <c r="EQ66" i="26"/>
  <c r="FC66" i="26"/>
  <c r="EE66" i="26"/>
  <c r="IA54" i="26"/>
  <c r="AP54" i="26"/>
  <c r="BB54" i="26"/>
  <c r="BN54" i="26"/>
  <c r="BZ54" i="26"/>
  <c r="CL54" i="26"/>
  <c r="CX54" i="26"/>
  <c r="DJ54" i="26"/>
  <c r="DV54" i="26"/>
  <c r="EH54" i="26"/>
  <c r="ET54" i="26"/>
  <c r="FF54" i="26"/>
  <c r="FR54" i="26"/>
  <c r="GD54" i="26"/>
  <c r="GP54" i="26"/>
  <c r="HB54" i="26"/>
  <c r="HN54" i="26"/>
  <c r="HZ54" i="26"/>
  <c r="AQ54" i="26"/>
  <c r="BC54" i="26"/>
  <c r="BO54" i="26"/>
  <c r="CA54" i="26"/>
  <c r="CM54" i="26"/>
  <c r="CY54" i="26"/>
  <c r="DK54" i="26"/>
  <c r="DW54" i="26"/>
  <c r="EI54" i="26"/>
  <c r="EU54" i="26"/>
  <c r="FG54" i="26"/>
  <c r="FS54" i="26"/>
  <c r="GE54" i="26"/>
  <c r="GQ54" i="26"/>
  <c r="HC54" i="26"/>
  <c r="HO54" i="26"/>
  <c r="AR54" i="26"/>
  <c r="BD54" i="26"/>
  <c r="BP54" i="26"/>
  <c r="CB54" i="26"/>
  <c r="CN54" i="26"/>
  <c r="CZ54" i="26"/>
  <c r="DL54" i="26"/>
  <c r="DX54" i="26"/>
  <c r="EJ54" i="26"/>
  <c r="EV54" i="26"/>
  <c r="FH54" i="26"/>
  <c r="FT54" i="26"/>
  <c r="GF54" i="26"/>
  <c r="GR54" i="26"/>
  <c r="HD54" i="26"/>
  <c r="HP54" i="26"/>
  <c r="AS54" i="26"/>
  <c r="BE54" i="26"/>
  <c r="BQ54" i="26"/>
  <c r="CC54" i="26"/>
  <c r="CO54" i="26"/>
  <c r="DA54" i="26"/>
  <c r="DM54" i="26"/>
  <c r="DY54" i="26"/>
  <c r="EK54" i="26"/>
  <c r="EW54" i="26"/>
  <c r="FI54" i="26"/>
  <c r="FU54" i="26"/>
  <c r="GG54" i="26"/>
  <c r="GS54" i="26"/>
  <c r="HE54" i="26"/>
  <c r="HQ54" i="26"/>
  <c r="AU54" i="26"/>
  <c r="BG54" i="26"/>
  <c r="BS54" i="26"/>
  <c r="CE54" i="26"/>
  <c r="CQ54" i="26"/>
  <c r="DC54" i="26"/>
  <c r="DO54" i="26"/>
  <c r="EA54" i="26"/>
  <c r="EM54" i="26"/>
  <c r="EY54" i="26"/>
  <c r="FK54" i="26"/>
  <c r="FW54" i="26"/>
  <c r="GI54" i="26"/>
  <c r="GU54" i="26"/>
  <c r="HG54" i="26"/>
  <c r="HS54" i="26"/>
  <c r="AV54" i="26"/>
  <c r="BH54" i="26"/>
  <c r="BT54" i="26"/>
  <c r="CF54" i="26"/>
  <c r="CR54" i="26"/>
  <c r="DD54" i="26"/>
  <c r="DP54" i="26"/>
  <c r="EB54" i="26"/>
  <c r="EN54" i="26"/>
  <c r="EZ54" i="26"/>
  <c r="FL54" i="26"/>
  <c r="FX54" i="26"/>
  <c r="GJ54" i="26"/>
  <c r="GV54" i="26"/>
  <c r="HH54" i="26"/>
  <c r="HT54" i="26"/>
  <c r="AK54" i="26"/>
  <c r="AW54" i="26"/>
  <c r="BI54" i="26"/>
  <c r="BU54" i="26"/>
  <c r="CG54" i="26"/>
  <c r="CS54" i="26"/>
  <c r="DE54" i="26"/>
  <c r="DQ54" i="26"/>
  <c r="EC54" i="26"/>
  <c r="EO54" i="26"/>
  <c r="FA54" i="26"/>
  <c r="FM54" i="26"/>
  <c r="FY54" i="26"/>
  <c r="GK54" i="26"/>
  <c r="GW54" i="26"/>
  <c r="HI54" i="26"/>
  <c r="HU54" i="26"/>
  <c r="AL54" i="26"/>
  <c r="AX54" i="26"/>
  <c r="BJ54" i="26"/>
  <c r="BV54" i="26"/>
  <c r="CH54" i="26"/>
  <c r="CT54" i="26"/>
  <c r="DF54" i="26"/>
  <c r="DR54" i="26"/>
  <c r="ED54" i="26"/>
  <c r="EP54" i="26"/>
  <c r="FB54" i="26"/>
  <c r="FN54" i="26"/>
  <c r="FZ54" i="26"/>
  <c r="GL54" i="26"/>
  <c r="GX54" i="26"/>
  <c r="HJ54" i="26"/>
  <c r="HV54" i="26"/>
  <c r="AM54" i="26"/>
  <c r="AY54" i="26"/>
  <c r="BK54" i="26"/>
  <c r="BW54" i="26"/>
  <c r="CI54" i="26"/>
  <c r="CU54" i="26"/>
  <c r="DG54" i="26"/>
  <c r="DS54" i="26"/>
  <c r="EE54" i="26"/>
  <c r="EQ54" i="26"/>
  <c r="FC54" i="26"/>
  <c r="FO54" i="26"/>
  <c r="GA54" i="26"/>
  <c r="GM54" i="26"/>
  <c r="GY54" i="26"/>
  <c r="HK54" i="26"/>
  <c r="HW54" i="26"/>
  <c r="BY54" i="26"/>
  <c r="DU54" i="26"/>
  <c r="FQ54" i="26"/>
  <c r="HM54" i="26"/>
  <c r="CD54" i="26"/>
  <c r="DZ54" i="26"/>
  <c r="FV54" i="26"/>
  <c r="HR54" i="26"/>
  <c r="AN54" i="26"/>
  <c r="CJ54" i="26"/>
  <c r="EF54" i="26"/>
  <c r="GB54" i="26"/>
  <c r="HX54" i="26"/>
  <c r="AO54" i="26"/>
  <c r="CK54" i="26"/>
  <c r="EG54" i="26"/>
  <c r="GC54" i="26"/>
  <c r="HY54" i="26"/>
  <c r="AT54" i="26"/>
  <c r="CP54" i="26"/>
  <c r="EL54" i="26"/>
  <c r="GH54" i="26"/>
  <c r="AZ54" i="26"/>
  <c r="CV54" i="26"/>
  <c r="ER54" i="26"/>
  <c r="GN54" i="26"/>
  <c r="BA54" i="26"/>
  <c r="CW54" i="26"/>
  <c r="ES54" i="26"/>
  <c r="GO54" i="26"/>
  <c r="BF54" i="26"/>
  <c r="DB54" i="26"/>
  <c r="EX54" i="26"/>
  <c r="GT54" i="26"/>
  <c r="BL54" i="26"/>
  <c r="DH54" i="26"/>
  <c r="FD54" i="26"/>
  <c r="GZ54" i="26"/>
  <c r="BM54" i="26"/>
  <c r="DI54" i="26"/>
  <c r="FE54" i="26"/>
  <c r="HA54" i="26"/>
  <c r="BR54" i="26"/>
  <c r="DN54" i="26"/>
  <c r="FJ54" i="26"/>
  <c r="HF54" i="26"/>
  <c r="BX54" i="26"/>
  <c r="DT54" i="26"/>
  <c r="FP54" i="26"/>
  <c r="HL54" i="26"/>
  <c r="IA42" i="26"/>
  <c r="AV42" i="26"/>
  <c r="BH42" i="26"/>
  <c r="BT42" i="26"/>
  <c r="CF42" i="26"/>
  <c r="CR42" i="26"/>
  <c r="DD42" i="26"/>
  <c r="DP42" i="26"/>
  <c r="EB42" i="26"/>
  <c r="EN42" i="26"/>
  <c r="EZ42" i="26"/>
  <c r="FL42" i="26"/>
  <c r="FX42" i="26"/>
  <c r="GJ42" i="26"/>
  <c r="GV42" i="26"/>
  <c r="HH42" i="26"/>
  <c r="HT42" i="26"/>
  <c r="AK42" i="26"/>
  <c r="AW42" i="26"/>
  <c r="BI42" i="26"/>
  <c r="BU42" i="26"/>
  <c r="CG42" i="26"/>
  <c r="CS42" i="26"/>
  <c r="DE42" i="26"/>
  <c r="DQ42" i="26"/>
  <c r="EC42" i="26"/>
  <c r="EO42" i="26"/>
  <c r="FA42" i="26"/>
  <c r="FM42" i="26"/>
  <c r="FY42" i="26"/>
  <c r="GK42" i="26"/>
  <c r="GW42" i="26"/>
  <c r="HI42" i="26"/>
  <c r="HU42" i="26"/>
  <c r="AL42" i="26"/>
  <c r="AX42" i="26"/>
  <c r="BJ42" i="26"/>
  <c r="BV42" i="26"/>
  <c r="CH42" i="26"/>
  <c r="CT42" i="26"/>
  <c r="DF42" i="26"/>
  <c r="DR42" i="26"/>
  <c r="ED42" i="26"/>
  <c r="EP42" i="26"/>
  <c r="FB42" i="26"/>
  <c r="FN42" i="26"/>
  <c r="FZ42" i="26"/>
  <c r="GL42" i="26"/>
  <c r="GX42" i="26"/>
  <c r="HJ42" i="26"/>
  <c r="HV42" i="26"/>
  <c r="AM42" i="26"/>
  <c r="AY42" i="26"/>
  <c r="BK42" i="26"/>
  <c r="BW42" i="26"/>
  <c r="CI42" i="26"/>
  <c r="CU42" i="26"/>
  <c r="DG42" i="26"/>
  <c r="DS42" i="26"/>
  <c r="EE42" i="26"/>
  <c r="EQ42" i="26"/>
  <c r="FC42" i="26"/>
  <c r="FO42" i="26"/>
  <c r="GA42" i="26"/>
  <c r="GM42" i="26"/>
  <c r="GY42" i="26"/>
  <c r="HK42" i="26"/>
  <c r="HW42" i="26"/>
  <c r="AQ42" i="26"/>
  <c r="BC42" i="26"/>
  <c r="BO42" i="26"/>
  <c r="CA42" i="26"/>
  <c r="CM42" i="26"/>
  <c r="CY42" i="26"/>
  <c r="DK42" i="26"/>
  <c r="DW42" i="26"/>
  <c r="EI42" i="26"/>
  <c r="EU42" i="26"/>
  <c r="FG42" i="26"/>
  <c r="FS42" i="26"/>
  <c r="GE42" i="26"/>
  <c r="GQ42" i="26"/>
  <c r="HC42" i="26"/>
  <c r="AT42" i="26"/>
  <c r="BF42" i="26"/>
  <c r="BR42" i="26"/>
  <c r="CD42" i="26"/>
  <c r="CP42" i="26"/>
  <c r="AU42" i="26"/>
  <c r="BG42" i="26"/>
  <c r="BS42" i="26"/>
  <c r="CE42" i="26"/>
  <c r="CQ42" i="26"/>
  <c r="BL42" i="26"/>
  <c r="CL42" i="26"/>
  <c r="DJ42" i="26"/>
  <c r="EF42" i="26"/>
  <c r="EX42" i="26"/>
  <c r="FT42" i="26"/>
  <c r="GO42" i="26"/>
  <c r="HG42" i="26"/>
  <c r="BM42" i="26"/>
  <c r="CN42" i="26"/>
  <c r="DL42" i="26"/>
  <c r="EG42" i="26"/>
  <c r="EY42" i="26"/>
  <c r="FU42" i="26"/>
  <c r="GP42" i="26"/>
  <c r="HL42" i="26"/>
  <c r="AN42" i="26"/>
  <c r="BN42" i="26"/>
  <c r="CO42" i="26"/>
  <c r="DM42" i="26"/>
  <c r="EH42" i="26"/>
  <c r="FD42" i="26"/>
  <c r="FV42" i="26"/>
  <c r="GR42" i="26"/>
  <c r="HM42" i="26"/>
  <c r="AO42" i="26"/>
  <c r="BP42" i="26"/>
  <c r="CV42" i="26"/>
  <c r="DN42" i="26"/>
  <c r="EJ42" i="26"/>
  <c r="FE42" i="26"/>
  <c r="FW42" i="26"/>
  <c r="GS42" i="26"/>
  <c r="HN42" i="26"/>
  <c r="AP42" i="26"/>
  <c r="BQ42" i="26"/>
  <c r="CW42" i="26"/>
  <c r="DO42" i="26"/>
  <c r="EK42" i="26"/>
  <c r="FF42" i="26"/>
  <c r="GB42" i="26"/>
  <c r="GT42" i="26"/>
  <c r="HO42" i="26"/>
  <c r="AR42" i="26"/>
  <c r="BX42" i="26"/>
  <c r="CX42" i="26"/>
  <c r="DT42" i="26"/>
  <c r="EL42" i="26"/>
  <c r="FH42" i="26"/>
  <c r="GC42" i="26"/>
  <c r="GU42" i="26"/>
  <c r="HP42" i="26"/>
  <c r="AS42" i="26"/>
  <c r="BY42" i="26"/>
  <c r="CZ42" i="26"/>
  <c r="DU42" i="26"/>
  <c r="EM42" i="26"/>
  <c r="FI42" i="26"/>
  <c r="GD42" i="26"/>
  <c r="GZ42" i="26"/>
  <c r="HQ42" i="26"/>
  <c r="AZ42" i="26"/>
  <c r="BZ42" i="26"/>
  <c r="DA42" i="26"/>
  <c r="DV42" i="26"/>
  <c r="ER42" i="26"/>
  <c r="FJ42" i="26"/>
  <c r="GF42" i="26"/>
  <c r="HA42" i="26"/>
  <c r="HR42" i="26"/>
  <c r="BA42" i="26"/>
  <c r="CB42" i="26"/>
  <c r="DB42" i="26"/>
  <c r="DX42" i="26"/>
  <c r="ES42" i="26"/>
  <c r="FK42" i="26"/>
  <c r="GG42" i="26"/>
  <c r="HB42" i="26"/>
  <c r="HS42" i="26"/>
  <c r="BB42" i="26"/>
  <c r="CC42" i="26"/>
  <c r="DC42" i="26"/>
  <c r="DY42" i="26"/>
  <c r="ET42" i="26"/>
  <c r="FP42" i="26"/>
  <c r="GH42" i="26"/>
  <c r="HD42" i="26"/>
  <c r="HX42" i="26"/>
  <c r="BD42" i="26"/>
  <c r="CJ42" i="26"/>
  <c r="DH42" i="26"/>
  <c r="DZ42" i="26"/>
  <c r="EV42" i="26"/>
  <c r="FQ42" i="26"/>
  <c r="GI42" i="26"/>
  <c r="HE42" i="26"/>
  <c r="HY42" i="26"/>
  <c r="HZ42" i="26"/>
  <c r="BE42" i="26"/>
  <c r="CK42" i="26"/>
  <c r="DI42" i="26"/>
  <c r="EA42" i="26"/>
  <c r="EW42" i="26"/>
  <c r="FR42" i="26"/>
  <c r="GN42" i="26"/>
  <c r="HF42" i="26"/>
  <c r="IA30" i="26"/>
  <c r="AV30" i="26"/>
  <c r="BH30" i="26"/>
  <c r="BT30" i="26"/>
  <c r="CF30" i="26"/>
  <c r="CR30" i="26"/>
  <c r="DD30" i="26"/>
  <c r="DP30" i="26"/>
  <c r="EB30" i="26"/>
  <c r="EN30" i="26"/>
  <c r="EZ30" i="26"/>
  <c r="FL30" i="26"/>
  <c r="FX30" i="26"/>
  <c r="GJ30" i="26"/>
  <c r="GV30" i="26"/>
  <c r="HH30" i="26"/>
  <c r="HT30" i="26"/>
  <c r="AK30" i="26"/>
  <c r="AW30" i="26"/>
  <c r="BI30" i="26"/>
  <c r="BU30" i="26"/>
  <c r="CG30" i="26"/>
  <c r="CS30" i="26"/>
  <c r="DE30" i="26"/>
  <c r="DQ30" i="26"/>
  <c r="EC30" i="26"/>
  <c r="EO30" i="26"/>
  <c r="FA30" i="26"/>
  <c r="FM30" i="26"/>
  <c r="FY30" i="26"/>
  <c r="GK30" i="26"/>
  <c r="GW30" i="26"/>
  <c r="HI30" i="26"/>
  <c r="HU30" i="26"/>
  <c r="AL30" i="26"/>
  <c r="AX30" i="26"/>
  <c r="BJ30" i="26"/>
  <c r="BV30" i="26"/>
  <c r="CH30" i="26"/>
  <c r="CT30" i="26"/>
  <c r="DF30" i="26"/>
  <c r="DR30" i="26"/>
  <c r="ED30" i="26"/>
  <c r="EP30" i="26"/>
  <c r="FB30" i="26"/>
  <c r="FN30" i="26"/>
  <c r="FZ30" i="26"/>
  <c r="GL30" i="26"/>
  <c r="GX30" i="26"/>
  <c r="HJ30" i="26"/>
  <c r="HV30" i="26"/>
  <c r="AM30" i="26"/>
  <c r="AY30" i="26"/>
  <c r="BK30" i="26"/>
  <c r="BW30" i="26"/>
  <c r="CI30" i="26"/>
  <c r="CU30" i="26"/>
  <c r="DG30" i="26"/>
  <c r="DS30" i="26"/>
  <c r="EE30" i="26"/>
  <c r="EQ30" i="26"/>
  <c r="FC30" i="26"/>
  <c r="FO30" i="26"/>
  <c r="GA30" i="26"/>
  <c r="GM30" i="26"/>
  <c r="GY30" i="26"/>
  <c r="HK30" i="26"/>
  <c r="HW30" i="26"/>
  <c r="AN30" i="26"/>
  <c r="AZ30" i="26"/>
  <c r="BL30" i="26"/>
  <c r="BX30" i="26"/>
  <c r="CJ30" i="26"/>
  <c r="CV30" i="26"/>
  <c r="DH30" i="26"/>
  <c r="DT30" i="26"/>
  <c r="EF30" i="26"/>
  <c r="ER30" i="26"/>
  <c r="FD30" i="26"/>
  <c r="FP30" i="26"/>
  <c r="GB30" i="26"/>
  <c r="GN30" i="26"/>
  <c r="GZ30" i="26"/>
  <c r="HL30" i="26"/>
  <c r="HX30" i="26"/>
  <c r="AO30" i="26"/>
  <c r="BA30" i="26"/>
  <c r="BM30" i="26"/>
  <c r="BY30" i="26"/>
  <c r="CK30" i="26"/>
  <c r="CW30" i="26"/>
  <c r="DI30" i="26"/>
  <c r="DU30" i="26"/>
  <c r="EG30" i="26"/>
  <c r="ES30" i="26"/>
  <c r="FE30" i="26"/>
  <c r="FQ30" i="26"/>
  <c r="GC30" i="26"/>
  <c r="GO30" i="26"/>
  <c r="HA30" i="26"/>
  <c r="HM30" i="26"/>
  <c r="HY30" i="26"/>
  <c r="AP30" i="26"/>
  <c r="BB30" i="26"/>
  <c r="BN30" i="26"/>
  <c r="BZ30" i="26"/>
  <c r="CL30" i="26"/>
  <c r="CX30" i="26"/>
  <c r="DJ30" i="26"/>
  <c r="DV30" i="26"/>
  <c r="EH30" i="26"/>
  <c r="ET30" i="26"/>
  <c r="FF30" i="26"/>
  <c r="FR30" i="26"/>
  <c r="GD30" i="26"/>
  <c r="GP30" i="26"/>
  <c r="HB30" i="26"/>
  <c r="HN30" i="26"/>
  <c r="HZ30" i="26"/>
  <c r="AQ30" i="26"/>
  <c r="BC30" i="26"/>
  <c r="BO30" i="26"/>
  <c r="CA30" i="26"/>
  <c r="CM30" i="26"/>
  <c r="CY30" i="26"/>
  <c r="DK30" i="26"/>
  <c r="DW30" i="26"/>
  <c r="EI30" i="26"/>
  <c r="EU30" i="26"/>
  <c r="FG30" i="26"/>
  <c r="FS30" i="26"/>
  <c r="GE30" i="26"/>
  <c r="GQ30" i="26"/>
  <c r="HC30" i="26"/>
  <c r="HO30" i="26"/>
  <c r="AR30" i="26"/>
  <c r="BD30" i="26"/>
  <c r="BP30" i="26"/>
  <c r="CB30" i="26"/>
  <c r="CN30" i="26"/>
  <c r="CZ30" i="26"/>
  <c r="DL30" i="26"/>
  <c r="DX30" i="26"/>
  <c r="EJ30" i="26"/>
  <c r="EV30" i="26"/>
  <c r="FH30" i="26"/>
  <c r="FT30" i="26"/>
  <c r="GF30" i="26"/>
  <c r="GR30" i="26"/>
  <c r="HD30" i="26"/>
  <c r="HP30" i="26"/>
  <c r="AT30" i="26"/>
  <c r="BF30" i="26"/>
  <c r="BR30" i="26"/>
  <c r="CD30" i="26"/>
  <c r="CP30" i="26"/>
  <c r="DB30" i="26"/>
  <c r="DN30" i="26"/>
  <c r="DZ30" i="26"/>
  <c r="EL30" i="26"/>
  <c r="EX30" i="26"/>
  <c r="FJ30" i="26"/>
  <c r="FV30" i="26"/>
  <c r="GH30" i="26"/>
  <c r="GT30" i="26"/>
  <c r="HF30" i="26"/>
  <c r="HR30" i="26"/>
  <c r="BG30" i="26"/>
  <c r="EA30" i="26"/>
  <c r="GU30" i="26"/>
  <c r="BQ30" i="26"/>
  <c r="EK30" i="26"/>
  <c r="HE30" i="26"/>
  <c r="BS30" i="26"/>
  <c r="EM30" i="26"/>
  <c r="HG30" i="26"/>
  <c r="CC30" i="26"/>
  <c r="EW30" i="26"/>
  <c r="HQ30" i="26"/>
  <c r="CE30" i="26"/>
  <c r="EY30" i="26"/>
  <c r="HS30" i="26"/>
  <c r="CO30" i="26"/>
  <c r="FI30" i="26"/>
  <c r="CQ30" i="26"/>
  <c r="FK30" i="26"/>
  <c r="DA30" i="26"/>
  <c r="FU30" i="26"/>
  <c r="DC30" i="26"/>
  <c r="FW30" i="26"/>
  <c r="AU30" i="26"/>
  <c r="DO30" i="26"/>
  <c r="GI30" i="26"/>
  <c r="BE30" i="26"/>
  <c r="DY30" i="26"/>
  <c r="GS30" i="26"/>
  <c r="AS30" i="26"/>
  <c r="DM30" i="26"/>
  <c r="GG30" i="26"/>
  <c r="AQ18" i="26"/>
  <c r="BC18" i="26"/>
  <c r="BO18" i="26"/>
  <c r="CA18" i="26"/>
  <c r="CM18" i="26"/>
  <c r="CY18" i="26"/>
  <c r="DK18" i="26"/>
  <c r="DW18" i="26"/>
  <c r="EI18" i="26"/>
  <c r="EU18" i="26"/>
  <c r="FG18" i="26"/>
  <c r="FS18" i="26"/>
  <c r="GE18" i="26"/>
  <c r="GQ18" i="26"/>
  <c r="HC18" i="26"/>
  <c r="HO18" i="26"/>
  <c r="AR18" i="26"/>
  <c r="BD18" i="26"/>
  <c r="BP18" i="26"/>
  <c r="CB18" i="26"/>
  <c r="CN18" i="26"/>
  <c r="CZ18" i="26"/>
  <c r="DL18" i="26"/>
  <c r="DX18" i="26"/>
  <c r="EJ18" i="26"/>
  <c r="EV18" i="26"/>
  <c r="FH18" i="26"/>
  <c r="FT18" i="26"/>
  <c r="GF18" i="26"/>
  <c r="GR18" i="26"/>
  <c r="HD18" i="26"/>
  <c r="HP18" i="26"/>
  <c r="AS18" i="26"/>
  <c r="BE18" i="26"/>
  <c r="BQ18" i="26"/>
  <c r="CC18" i="26"/>
  <c r="CO18" i="26"/>
  <c r="DA18" i="26"/>
  <c r="DM18" i="26"/>
  <c r="DY18" i="26"/>
  <c r="EK18" i="26"/>
  <c r="EW18" i="26"/>
  <c r="FI18" i="26"/>
  <c r="FU18" i="26"/>
  <c r="GG18" i="26"/>
  <c r="GS18" i="26"/>
  <c r="HE18" i="26"/>
  <c r="HQ18" i="26"/>
  <c r="IA18" i="26"/>
  <c r="AT18" i="26"/>
  <c r="BF18" i="26"/>
  <c r="BR18" i="26"/>
  <c r="CD18" i="26"/>
  <c r="CP18" i="26"/>
  <c r="DB18" i="26"/>
  <c r="DN18" i="26"/>
  <c r="AU18" i="26"/>
  <c r="BG18" i="26"/>
  <c r="BS18" i="26"/>
  <c r="CE18" i="26"/>
  <c r="CQ18" i="26"/>
  <c r="DC18" i="26"/>
  <c r="DO18" i="26"/>
  <c r="AV18" i="26"/>
  <c r="BH18" i="26"/>
  <c r="BT18" i="26"/>
  <c r="CF18" i="26"/>
  <c r="CR18" i="26"/>
  <c r="DD18" i="26"/>
  <c r="DP18" i="26"/>
  <c r="EB18" i="26"/>
  <c r="EN18" i="26"/>
  <c r="EZ18" i="26"/>
  <c r="FL18" i="26"/>
  <c r="FX18" i="26"/>
  <c r="GJ18" i="26"/>
  <c r="GV18" i="26"/>
  <c r="HH18" i="26"/>
  <c r="HT18" i="26"/>
  <c r="AK18" i="26"/>
  <c r="AW18" i="26"/>
  <c r="BI18" i="26"/>
  <c r="BU18" i="26"/>
  <c r="CG18" i="26"/>
  <c r="CS18" i="26"/>
  <c r="DE18" i="26"/>
  <c r="DQ18" i="26"/>
  <c r="EC18" i="26"/>
  <c r="EO18" i="26"/>
  <c r="FA18" i="26"/>
  <c r="FM18" i="26"/>
  <c r="FY18" i="26"/>
  <c r="GK18" i="26"/>
  <c r="GW18" i="26"/>
  <c r="HI18" i="26"/>
  <c r="HU18" i="26"/>
  <c r="AL18" i="26"/>
  <c r="AX18" i="26"/>
  <c r="BJ18" i="26"/>
  <c r="BV18" i="26"/>
  <c r="CH18" i="26"/>
  <c r="CT18" i="26"/>
  <c r="DF18" i="26"/>
  <c r="DR18" i="26"/>
  <c r="AM18" i="26"/>
  <c r="AY18" i="26"/>
  <c r="BK18" i="26"/>
  <c r="BW18" i="26"/>
  <c r="CI18" i="26"/>
  <c r="CU18" i="26"/>
  <c r="DG18" i="26"/>
  <c r="DS18" i="26"/>
  <c r="EE18" i="26"/>
  <c r="EQ18" i="26"/>
  <c r="FC18" i="26"/>
  <c r="FO18" i="26"/>
  <c r="GA18" i="26"/>
  <c r="GM18" i="26"/>
  <c r="GY18" i="26"/>
  <c r="HK18" i="26"/>
  <c r="HW18" i="26"/>
  <c r="AN18" i="26"/>
  <c r="AZ18" i="26"/>
  <c r="BL18" i="26"/>
  <c r="BX18" i="26"/>
  <c r="CJ18" i="26"/>
  <c r="CV18" i="26"/>
  <c r="DH18" i="26"/>
  <c r="DT18" i="26"/>
  <c r="EF18" i="26"/>
  <c r="ER18" i="26"/>
  <c r="FD18" i="26"/>
  <c r="FP18" i="26"/>
  <c r="GB18" i="26"/>
  <c r="GN18" i="26"/>
  <c r="GZ18" i="26"/>
  <c r="HL18" i="26"/>
  <c r="HX18" i="26"/>
  <c r="BA18" i="26"/>
  <c r="DU18" i="26"/>
  <c r="EX18" i="26"/>
  <c r="FZ18" i="26"/>
  <c r="HB18" i="26"/>
  <c r="BB18" i="26"/>
  <c r="DV18" i="26"/>
  <c r="EY18" i="26"/>
  <c r="GC18" i="26"/>
  <c r="HF18" i="26"/>
  <c r="BM18" i="26"/>
  <c r="DZ18" i="26"/>
  <c r="FB18" i="26"/>
  <c r="GD18" i="26"/>
  <c r="HG18" i="26"/>
  <c r="BN18" i="26"/>
  <c r="EA18" i="26"/>
  <c r="FE18" i="26"/>
  <c r="GH18" i="26"/>
  <c r="HJ18" i="26"/>
  <c r="BY18" i="26"/>
  <c r="ED18" i="26"/>
  <c r="FF18" i="26"/>
  <c r="GI18" i="26"/>
  <c r="HM18" i="26"/>
  <c r="BZ18" i="26"/>
  <c r="EG18" i="26"/>
  <c r="FJ18" i="26"/>
  <c r="GL18" i="26"/>
  <c r="HN18" i="26"/>
  <c r="CK18" i="26"/>
  <c r="EH18" i="26"/>
  <c r="FK18" i="26"/>
  <c r="GO18" i="26"/>
  <c r="HR18" i="26"/>
  <c r="CL18" i="26"/>
  <c r="EL18" i="26"/>
  <c r="FN18" i="26"/>
  <c r="GP18" i="26"/>
  <c r="HS18" i="26"/>
  <c r="CW18" i="26"/>
  <c r="EM18" i="26"/>
  <c r="FQ18" i="26"/>
  <c r="GT18" i="26"/>
  <c r="HV18" i="26"/>
  <c r="AO18" i="26"/>
  <c r="DI18" i="26"/>
  <c r="ES18" i="26"/>
  <c r="FV18" i="26"/>
  <c r="GX18" i="26"/>
  <c r="HZ18" i="26"/>
  <c r="AP18" i="26"/>
  <c r="CX18" i="26"/>
  <c r="DJ18" i="26"/>
  <c r="EP18" i="26"/>
  <c r="ET18" i="26"/>
  <c r="FR18" i="26"/>
  <c r="FW18" i="26"/>
  <c r="HA18" i="26"/>
  <c r="GU18" i="26"/>
  <c r="HY18" i="26"/>
  <c r="HP103" i="26"/>
  <c r="HD103" i="26"/>
  <c r="GR103" i="26"/>
  <c r="GF103" i="26"/>
  <c r="FT103" i="26"/>
  <c r="FH103" i="26"/>
  <c r="EV103" i="26"/>
  <c r="EJ103" i="26"/>
  <c r="DX103" i="26"/>
  <c r="DL103" i="26"/>
  <c r="CZ103" i="26"/>
  <c r="CN103" i="26"/>
  <c r="CB103" i="26"/>
  <c r="BP103" i="26"/>
  <c r="BD103" i="26"/>
  <c r="AR103" i="26"/>
  <c r="HV102" i="26"/>
  <c r="HJ102" i="26"/>
  <c r="GX102" i="26"/>
  <c r="GL102" i="26"/>
  <c r="FZ102" i="26"/>
  <c r="FN102" i="26"/>
  <c r="FB102" i="26"/>
  <c r="EP102" i="26"/>
  <c r="ED102" i="26"/>
  <c r="DR102" i="26"/>
  <c r="DF102" i="26"/>
  <c r="CT102" i="26"/>
  <c r="CH102" i="26"/>
  <c r="BU102" i="26"/>
  <c r="BH102" i="26"/>
  <c r="HW101" i="26"/>
  <c r="HJ101" i="26"/>
  <c r="GW101" i="26"/>
  <c r="GJ101" i="26"/>
  <c r="FW101" i="26"/>
  <c r="FJ101" i="26"/>
  <c r="EW101" i="26"/>
  <c r="EJ101" i="26"/>
  <c r="DW101" i="26"/>
  <c r="DJ101" i="26"/>
  <c r="CV101" i="26"/>
  <c r="CI101" i="26"/>
  <c r="BV101" i="26"/>
  <c r="BI101" i="26"/>
  <c r="AV101" i="26"/>
  <c r="HY100" i="26"/>
  <c r="HL100" i="26"/>
  <c r="GX100" i="26"/>
  <c r="GJ100" i="26"/>
  <c r="FU100" i="26"/>
  <c r="FF100" i="26"/>
  <c r="ER100" i="26"/>
  <c r="ED100" i="26"/>
  <c r="DN100" i="26"/>
  <c r="CW100" i="26"/>
  <c r="BY100" i="26"/>
  <c r="BA100" i="26"/>
  <c r="HS99" i="26"/>
  <c r="GU99" i="26"/>
  <c r="FJ99" i="26"/>
  <c r="DN99" i="26"/>
  <c r="BR99" i="26"/>
  <c r="HL98" i="26"/>
  <c r="FP98" i="26"/>
  <c r="DT98" i="26"/>
  <c r="BX98" i="26"/>
  <c r="HR97" i="26"/>
  <c r="FV97" i="26"/>
  <c r="DZ97" i="26"/>
  <c r="CD97" i="26"/>
  <c r="HX96" i="26"/>
  <c r="GB96" i="26"/>
  <c r="EF96" i="26"/>
  <c r="BL96" i="26"/>
  <c r="GH95" i="26"/>
  <c r="DN95" i="26"/>
  <c r="AT95" i="26"/>
  <c r="FP94" i="26"/>
  <c r="CV94" i="26"/>
  <c r="HR93" i="26"/>
  <c r="EX93" i="26"/>
  <c r="CD93" i="26"/>
  <c r="GZ92" i="26"/>
  <c r="EF92" i="26"/>
  <c r="BL92" i="26"/>
  <c r="GH91" i="26"/>
  <c r="DN91" i="26"/>
  <c r="AT91" i="26"/>
  <c r="FP90" i="26"/>
  <c r="CV90" i="26"/>
  <c r="HR89" i="26"/>
  <c r="EX89" i="26"/>
  <c r="CD89" i="26"/>
  <c r="GZ88" i="26"/>
  <c r="EF88" i="26"/>
  <c r="BL88" i="26"/>
  <c r="GH87" i="26"/>
  <c r="DN87" i="26"/>
  <c r="AT87" i="26"/>
  <c r="FP86" i="26"/>
  <c r="CV86" i="26"/>
  <c r="HR85" i="26"/>
  <c r="EX85" i="26"/>
  <c r="CD85" i="26"/>
  <c r="GZ84" i="26"/>
  <c r="EF84" i="26"/>
  <c r="BE84" i="26"/>
  <c r="FM83" i="26"/>
  <c r="CE83" i="26"/>
  <c r="GL82" i="26"/>
  <c r="DC82" i="26"/>
  <c r="HO80" i="26"/>
  <c r="FJ55" i="26"/>
  <c r="IA60" i="26"/>
  <c r="AR60" i="26"/>
  <c r="BD60" i="26"/>
  <c r="BP60" i="26"/>
  <c r="CB60" i="26"/>
  <c r="CN60" i="26"/>
  <c r="CZ60" i="26"/>
  <c r="DL60" i="26"/>
  <c r="DX60" i="26"/>
  <c r="EJ60" i="26"/>
  <c r="EV60" i="26"/>
  <c r="FH60" i="26"/>
  <c r="FT60" i="26"/>
  <c r="GF60" i="26"/>
  <c r="GR60" i="26"/>
  <c r="HD60" i="26"/>
  <c r="HP60" i="26"/>
  <c r="AM60" i="26"/>
  <c r="AZ60" i="26"/>
  <c r="BM60" i="26"/>
  <c r="BZ60" i="26"/>
  <c r="CM60" i="26"/>
  <c r="DA60" i="26"/>
  <c r="DN60" i="26"/>
  <c r="EA60" i="26"/>
  <c r="EN60" i="26"/>
  <c r="FA60" i="26"/>
  <c r="FN60" i="26"/>
  <c r="GA60" i="26"/>
  <c r="GN60" i="26"/>
  <c r="HA60" i="26"/>
  <c r="HN60" i="26"/>
  <c r="AN60" i="26"/>
  <c r="BA60" i="26"/>
  <c r="BN60" i="26"/>
  <c r="CA60" i="26"/>
  <c r="CO60" i="26"/>
  <c r="DB60" i="26"/>
  <c r="DO60" i="26"/>
  <c r="EB60" i="26"/>
  <c r="EO60" i="26"/>
  <c r="FB60" i="26"/>
  <c r="FO60" i="26"/>
  <c r="GB60" i="26"/>
  <c r="GO60" i="26"/>
  <c r="HB60" i="26"/>
  <c r="HO60" i="26"/>
  <c r="AO60" i="26"/>
  <c r="BB60" i="26"/>
  <c r="BO60" i="26"/>
  <c r="CC60" i="26"/>
  <c r="CP60" i="26"/>
  <c r="DC60" i="26"/>
  <c r="DP60" i="26"/>
  <c r="EC60" i="26"/>
  <c r="EP60" i="26"/>
  <c r="FC60" i="26"/>
  <c r="FP60" i="26"/>
  <c r="GC60" i="26"/>
  <c r="GP60" i="26"/>
  <c r="HC60" i="26"/>
  <c r="HQ60" i="26"/>
  <c r="AP60" i="26"/>
  <c r="BC60" i="26"/>
  <c r="BQ60" i="26"/>
  <c r="CD60" i="26"/>
  <c r="CQ60" i="26"/>
  <c r="DD60" i="26"/>
  <c r="DQ60" i="26"/>
  <c r="ED60" i="26"/>
  <c r="EQ60" i="26"/>
  <c r="FD60" i="26"/>
  <c r="FQ60" i="26"/>
  <c r="GD60" i="26"/>
  <c r="GQ60" i="26"/>
  <c r="HE60" i="26"/>
  <c r="HR60" i="26"/>
  <c r="AQ60" i="26"/>
  <c r="BE60" i="26"/>
  <c r="BR60" i="26"/>
  <c r="CE60" i="26"/>
  <c r="CR60" i="26"/>
  <c r="DE60" i="26"/>
  <c r="DR60" i="26"/>
  <c r="EE60" i="26"/>
  <c r="ER60" i="26"/>
  <c r="FE60" i="26"/>
  <c r="FR60" i="26"/>
  <c r="GE60" i="26"/>
  <c r="GS60" i="26"/>
  <c r="HF60" i="26"/>
  <c r="HS60" i="26"/>
  <c r="AS60" i="26"/>
  <c r="BF60" i="26"/>
  <c r="BS60" i="26"/>
  <c r="CF60" i="26"/>
  <c r="CS60" i="26"/>
  <c r="DF60" i="26"/>
  <c r="DS60" i="26"/>
  <c r="EF60" i="26"/>
  <c r="ES60" i="26"/>
  <c r="FF60" i="26"/>
  <c r="FS60" i="26"/>
  <c r="GG60" i="26"/>
  <c r="GT60" i="26"/>
  <c r="HG60" i="26"/>
  <c r="HT60" i="26"/>
  <c r="AT60" i="26"/>
  <c r="BG60" i="26"/>
  <c r="BT60" i="26"/>
  <c r="CG60" i="26"/>
  <c r="CT60" i="26"/>
  <c r="DG60" i="26"/>
  <c r="DT60" i="26"/>
  <c r="EG60" i="26"/>
  <c r="ET60" i="26"/>
  <c r="FG60" i="26"/>
  <c r="FU60" i="26"/>
  <c r="GH60" i="26"/>
  <c r="GU60" i="26"/>
  <c r="HH60" i="26"/>
  <c r="HU60" i="26"/>
  <c r="AU60" i="26"/>
  <c r="BH60" i="26"/>
  <c r="BU60" i="26"/>
  <c r="CH60" i="26"/>
  <c r="CU60" i="26"/>
  <c r="DH60" i="26"/>
  <c r="DU60" i="26"/>
  <c r="EH60" i="26"/>
  <c r="EU60" i="26"/>
  <c r="FI60" i="26"/>
  <c r="FV60" i="26"/>
  <c r="GI60" i="26"/>
  <c r="GV60" i="26"/>
  <c r="HI60" i="26"/>
  <c r="HV60" i="26"/>
  <c r="AV60" i="26"/>
  <c r="BI60" i="26"/>
  <c r="BV60" i="26"/>
  <c r="CI60" i="26"/>
  <c r="CV60" i="26"/>
  <c r="DI60" i="26"/>
  <c r="DV60" i="26"/>
  <c r="EI60" i="26"/>
  <c r="EW60" i="26"/>
  <c r="FJ60" i="26"/>
  <c r="FW60" i="26"/>
  <c r="GJ60" i="26"/>
  <c r="GW60" i="26"/>
  <c r="HJ60" i="26"/>
  <c r="HW60" i="26"/>
  <c r="AW60" i="26"/>
  <c r="BJ60" i="26"/>
  <c r="BW60" i="26"/>
  <c r="CJ60" i="26"/>
  <c r="CW60" i="26"/>
  <c r="DJ60" i="26"/>
  <c r="DW60" i="26"/>
  <c r="EK60" i="26"/>
  <c r="EX60" i="26"/>
  <c r="FK60" i="26"/>
  <c r="FX60" i="26"/>
  <c r="GK60" i="26"/>
  <c r="GX60" i="26"/>
  <c r="HK60" i="26"/>
  <c r="HX60" i="26"/>
  <c r="AK60" i="26"/>
  <c r="AX60" i="26"/>
  <c r="BK60" i="26"/>
  <c r="BX60" i="26"/>
  <c r="CK60" i="26"/>
  <c r="CX60" i="26"/>
  <c r="DK60" i="26"/>
  <c r="DY60" i="26"/>
  <c r="EL60" i="26"/>
  <c r="EY60" i="26"/>
  <c r="FL60" i="26"/>
  <c r="FY60" i="26"/>
  <c r="GL60" i="26"/>
  <c r="GY60" i="26"/>
  <c r="HL60" i="26"/>
  <c r="HY60" i="26"/>
  <c r="FZ60" i="26"/>
  <c r="AL60" i="26"/>
  <c r="GM60" i="26"/>
  <c r="AY60" i="26"/>
  <c r="GZ60" i="26"/>
  <c r="BL60" i="26"/>
  <c r="HM60" i="26"/>
  <c r="BY60" i="26"/>
  <c r="HZ60" i="26"/>
  <c r="CL60" i="26"/>
  <c r="CY60" i="26"/>
  <c r="DM60" i="26"/>
  <c r="DZ60" i="26"/>
  <c r="EZ60" i="26"/>
  <c r="FM60" i="26"/>
  <c r="EM60" i="26"/>
  <c r="IA22" i="26"/>
  <c r="AR22" i="26"/>
  <c r="BD22" i="26"/>
  <c r="BP22" i="26"/>
  <c r="CB22" i="26"/>
  <c r="CN22" i="26"/>
  <c r="CZ22" i="26"/>
  <c r="DL22" i="26"/>
  <c r="DX22" i="26"/>
  <c r="EJ22" i="26"/>
  <c r="EV22" i="26"/>
  <c r="FH22" i="26"/>
  <c r="FT22" i="26"/>
  <c r="GF22" i="26"/>
  <c r="GR22" i="26"/>
  <c r="HD22" i="26"/>
  <c r="HP22" i="26"/>
  <c r="AS22" i="26"/>
  <c r="BE22" i="26"/>
  <c r="BQ22" i="26"/>
  <c r="CC22" i="26"/>
  <c r="CO22" i="26"/>
  <c r="DA22" i="26"/>
  <c r="DM22" i="26"/>
  <c r="DY22" i="26"/>
  <c r="EK22" i="26"/>
  <c r="EW22" i="26"/>
  <c r="FI22" i="26"/>
  <c r="FU22" i="26"/>
  <c r="GG22" i="26"/>
  <c r="GS22" i="26"/>
  <c r="HE22" i="26"/>
  <c r="HQ22" i="26"/>
  <c r="AT22" i="26"/>
  <c r="BF22" i="26"/>
  <c r="BR22" i="26"/>
  <c r="CD22" i="26"/>
  <c r="CP22" i="26"/>
  <c r="DB22" i="26"/>
  <c r="DN22" i="26"/>
  <c r="DZ22" i="26"/>
  <c r="EL22" i="26"/>
  <c r="EX22" i="26"/>
  <c r="FJ22" i="26"/>
  <c r="FV22" i="26"/>
  <c r="GH22" i="26"/>
  <c r="GT22" i="26"/>
  <c r="HF22" i="26"/>
  <c r="HR22" i="26"/>
  <c r="AU22" i="26"/>
  <c r="BG22" i="26"/>
  <c r="BS22" i="26"/>
  <c r="CE22" i="26"/>
  <c r="CQ22" i="26"/>
  <c r="DC22" i="26"/>
  <c r="DO22" i="26"/>
  <c r="EA22" i="26"/>
  <c r="EM22" i="26"/>
  <c r="EY22" i="26"/>
  <c r="FK22" i="26"/>
  <c r="FW22" i="26"/>
  <c r="GI22" i="26"/>
  <c r="GU22" i="26"/>
  <c r="HG22" i="26"/>
  <c r="HS22" i="26"/>
  <c r="AV22" i="26"/>
  <c r="BH22" i="26"/>
  <c r="BT22" i="26"/>
  <c r="CF22" i="26"/>
  <c r="CR22" i="26"/>
  <c r="DD22" i="26"/>
  <c r="DP22" i="26"/>
  <c r="EB22" i="26"/>
  <c r="EN22" i="26"/>
  <c r="EZ22" i="26"/>
  <c r="FL22" i="26"/>
  <c r="FX22" i="26"/>
  <c r="GJ22" i="26"/>
  <c r="GV22" i="26"/>
  <c r="HH22" i="26"/>
  <c r="HT22" i="26"/>
  <c r="AK22" i="26"/>
  <c r="AW22" i="26"/>
  <c r="BI22" i="26"/>
  <c r="BU22" i="26"/>
  <c r="CG22" i="26"/>
  <c r="CS22" i="26"/>
  <c r="DE22" i="26"/>
  <c r="DQ22" i="26"/>
  <c r="EC22" i="26"/>
  <c r="EO22" i="26"/>
  <c r="FA22" i="26"/>
  <c r="FM22" i="26"/>
  <c r="FY22" i="26"/>
  <c r="GK22" i="26"/>
  <c r="GW22" i="26"/>
  <c r="HI22" i="26"/>
  <c r="HU22" i="26"/>
  <c r="AL22" i="26"/>
  <c r="AX22" i="26"/>
  <c r="BJ22" i="26"/>
  <c r="BV22" i="26"/>
  <c r="CH22" i="26"/>
  <c r="CT22" i="26"/>
  <c r="DF22" i="26"/>
  <c r="DR22" i="26"/>
  <c r="ED22" i="26"/>
  <c r="EP22" i="26"/>
  <c r="FB22" i="26"/>
  <c r="FN22" i="26"/>
  <c r="FZ22" i="26"/>
  <c r="GL22" i="26"/>
  <c r="GX22" i="26"/>
  <c r="HJ22" i="26"/>
  <c r="HV22" i="26"/>
  <c r="AM22" i="26"/>
  <c r="AY22" i="26"/>
  <c r="BK22" i="26"/>
  <c r="BW22" i="26"/>
  <c r="CI22" i="26"/>
  <c r="CU22" i="26"/>
  <c r="DG22" i="26"/>
  <c r="DS22" i="26"/>
  <c r="EE22" i="26"/>
  <c r="EQ22" i="26"/>
  <c r="FC22" i="26"/>
  <c r="FO22" i="26"/>
  <c r="GA22" i="26"/>
  <c r="GM22" i="26"/>
  <c r="GY22" i="26"/>
  <c r="HK22" i="26"/>
  <c r="HW22" i="26"/>
  <c r="AN22" i="26"/>
  <c r="AZ22" i="26"/>
  <c r="BL22" i="26"/>
  <c r="BX22" i="26"/>
  <c r="CJ22" i="26"/>
  <c r="CV22" i="26"/>
  <c r="DH22" i="26"/>
  <c r="DT22" i="26"/>
  <c r="EF22" i="26"/>
  <c r="ER22" i="26"/>
  <c r="FD22" i="26"/>
  <c r="FP22" i="26"/>
  <c r="GB22" i="26"/>
  <c r="GN22" i="26"/>
  <c r="GZ22" i="26"/>
  <c r="HL22" i="26"/>
  <c r="HX22" i="26"/>
  <c r="AP22" i="26"/>
  <c r="BB22" i="26"/>
  <c r="BN22" i="26"/>
  <c r="BZ22" i="26"/>
  <c r="CL22" i="26"/>
  <c r="CX22" i="26"/>
  <c r="DJ22" i="26"/>
  <c r="DV22" i="26"/>
  <c r="EH22" i="26"/>
  <c r="ET22" i="26"/>
  <c r="FF22" i="26"/>
  <c r="FR22" i="26"/>
  <c r="GD22" i="26"/>
  <c r="GP22" i="26"/>
  <c r="HB22" i="26"/>
  <c r="HN22" i="26"/>
  <c r="HZ22" i="26"/>
  <c r="CY22" i="26"/>
  <c r="FS22" i="26"/>
  <c r="AO22" i="26"/>
  <c r="DI22" i="26"/>
  <c r="GC22" i="26"/>
  <c r="AQ22" i="26"/>
  <c r="DK22" i="26"/>
  <c r="GE22" i="26"/>
  <c r="BA22" i="26"/>
  <c r="DU22" i="26"/>
  <c r="GO22" i="26"/>
  <c r="BC22" i="26"/>
  <c r="DW22" i="26"/>
  <c r="GQ22" i="26"/>
  <c r="BM22" i="26"/>
  <c r="EG22" i="26"/>
  <c r="HA22" i="26"/>
  <c r="BO22" i="26"/>
  <c r="EI22" i="26"/>
  <c r="HC22" i="26"/>
  <c r="BY22" i="26"/>
  <c r="ES22" i="26"/>
  <c r="HM22" i="26"/>
  <c r="CA22" i="26"/>
  <c r="EU22" i="26"/>
  <c r="HO22" i="26"/>
  <c r="CM22" i="26"/>
  <c r="FG22" i="26"/>
  <c r="CK22" i="26"/>
  <c r="CW22" i="26"/>
  <c r="FE22" i="26"/>
  <c r="FQ22" i="26"/>
  <c r="HY22" i="26"/>
  <c r="IA102" i="26"/>
  <c r="AU102" i="26"/>
  <c r="BG102" i="26"/>
  <c r="BS102" i="26"/>
  <c r="CE102" i="26"/>
  <c r="IA77" i="26"/>
  <c r="AN77" i="26"/>
  <c r="AZ77" i="26"/>
  <c r="BL77" i="26"/>
  <c r="BX77" i="26"/>
  <c r="CJ77" i="26"/>
  <c r="CV77" i="26"/>
  <c r="DH77" i="26"/>
  <c r="DT77" i="26"/>
  <c r="EF77" i="26"/>
  <c r="ER77" i="26"/>
  <c r="FD77" i="26"/>
  <c r="FP77" i="26"/>
  <c r="GB77" i="26"/>
  <c r="GN77" i="26"/>
  <c r="GZ77" i="26"/>
  <c r="HL77" i="26"/>
  <c r="HX77" i="26"/>
  <c r="AO77" i="26"/>
  <c r="BA77" i="26"/>
  <c r="BM77" i="26"/>
  <c r="BY77" i="26"/>
  <c r="CK77" i="26"/>
  <c r="CW77" i="26"/>
  <c r="DI77" i="26"/>
  <c r="DU77" i="26"/>
  <c r="EG77" i="26"/>
  <c r="ES77" i="26"/>
  <c r="FE77" i="26"/>
  <c r="FQ77" i="26"/>
  <c r="GC77" i="26"/>
  <c r="GO77" i="26"/>
  <c r="HA77" i="26"/>
  <c r="HM77" i="26"/>
  <c r="HY77" i="26"/>
  <c r="AP77" i="26"/>
  <c r="BB77" i="26"/>
  <c r="BN77" i="26"/>
  <c r="BZ77" i="26"/>
  <c r="CL77" i="26"/>
  <c r="CX77" i="26"/>
  <c r="DJ77" i="26"/>
  <c r="DV77" i="26"/>
  <c r="EH77" i="26"/>
  <c r="ET77" i="26"/>
  <c r="FF77" i="26"/>
  <c r="FR77" i="26"/>
  <c r="GD77" i="26"/>
  <c r="GP77" i="26"/>
  <c r="HB77" i="26"/>
  <c r="HN77" i="26"/>
  <c r="HZ77" i="26"/>
  <c r="AQ77" i="26"/>
  <c r="BC77" i="26"/>
  <c r="BO77" i="26"/>
  <c r="CA77" i="26"/>
  <c r="CM77" i="26"/>
  <c r="CY77" i="26"/>
  <c r="DK77" i="26"/>
  <c r="DW77" i="26"/>
  <c r="EI77" i="26"/>
  <c r="EU77" i="26"/>
  <c r="FG77" i="26"/>
  <c r="FS77" i="26"/>
  <c r="GE77" i="26"/>
  <c r="GQ77" i="26"/>
  <c r="HC77" i="26"/>
  <c r="HO77" i="26"/>
  <c r="AR77" i="26"/>
  <c r="BD77" i="26"/>
  <c r="BP77" i="26"/>
  <c r="CB77" i="26"/>
  <c r="CN77" i="26"/>
  <c r="CZ77" i="26"/>
  <c r="DL77" i="26"/>
  <c r="DX77" i="26"/>
  <c r="EJ77" i="26"/>
  <c r="EV77" i="26"/>
  <c r="FH77" i="26"/>
  <c r="FT77" i="26"/>
  <c r="GF77" i="26"/>
  <c r="GR77" i="26"/>
  <c r="HD77" i="26"/>
  <c r="HP77" i="26"/>
  <c r="AS77" i="26"/>
  <c r="BE77" i="26"/>
  <c r="BQ77" i="26"/>
  <c r="CC77" i="26"/>
  <c r="CO77" i="26"/>
  <c r="DA77" i="26"/>
  <c r="DM77" i="26"/>
  <c r="DY77" i="26"/>
  <c r="EK77" i="26"/>
  <c r="EW77" i="26"/>
  <c r="FI77" i="26"/>
  <c r="FU77" i="26"/>
  <c r="GG77" i="26"/>
  <c r="GS77" i="26"/>
  <c r="HE77" i="26"/>
  <c r="HQ77" i="26"/>
  <c r="AT77" i="26"/>
  <c r="BF77" i="26"/>
  <c r="BR77" i="26"/>
  <c r="CD77" i="26"/>
  <c r="CP77" i="26"/>
  <c r="DB77" i="26"/>
  <c r="DN77" i="26"/>
  <c r="DZ77" i="26"/>
  <c r="EL77" i="26"/>
  <c r="EX77" i="26"/>
  <c r="FJ77" i="26"/>
  <c r="FV77" i="26"/>
  <c r="GH77" i="26"/>
  <c r="GT77" i="26"/>
  <c r="HF77" i="26"/>
  <c r="HR77" i="26"/>
  <c r="AU77" i="26"/>
  <c r="BG77" i="26"/>
  <c r="BS77" i="26"/>
  <c r="CE77" i="26"/>
  <c r="CQ77" i="26"/>
  <c r="DC77" i="26"/>
  <c r="DO77" i="26"/>
  <c r="EA77" i="26"/>
  <c r="EM77" i="26"/>
  <c r="EY77" i="26"/>
  <c r="FK77" i="26"/>
  <c r="FW77" i="26"/>
  <c r="GI77" i="26"/>
  <c r="GU77" i="26"/>
  <c r="HG77" i="26"/>
  <c r="HS77" i="26"/>
  <c r="AV77" i="26"/>
  <c r="BH77" i="26"/>
  <c r="BT77" i="26"/>
  <c r="CF77" i="26"/>
  <c r="CR77" i="26"/>
  <c r="DD77" i="26"/>
  <c r="DP77" i="26"/>
  <c r="EB77" i="26"/>
  <c r="EN77" i="26"/>
  <c r="EZ77" i="26"/>
  <c r="FL77" i="26"/>
  <c r="FX77" i="26"/>
  <c r="GJ77" i="26"/>
  <c r="GV77" i="26"/>
  <c r="HH77" i="26"/>
  <c r="HT77" i="26"/>
  <c r="AL77" i="26"/>
  <c r="AX77" i="26"/>
  <c r="BJ77" i="26"/>
  <c r="BV77" i="26"/>
  <c r="CH77" i="26"/>
  <c r="CT77" i="26"/>
  <c r="DF77" i="26"/>
  <c r="DR77" i="26"/>
  <c r="ED77" i="26"/>
  <c r="EP77" i="26"/>
  <c r="FB77" i="26"/>
  <c r="FN77" i="26"/>
  <c r="FZ77" i="26"/>
  <c r="GL77" i="26"/>
  <c r="GX77" i="26"/>
  <c r="HJ77" i="26"/>
  <c r="HV77" i="26"/>
  <c r="AM77" i="26"/>
  <c r="AY77" i="26"/>
  <c r="BK77" i="26"/>
  <c r="BW77" i="26"/>
  <c r="CI77" i="26"/>
  <c r="CU77" i="26"/>
  <c r="DG77" i="26"/>
  <c r="DS77" i="26"/>
  <c r="EE77" i="26"/>
  <c r="EQ77" i="26"/>
  <c r="FC77" i="26"/>
  <c r="FO77" i="26"/>
  <c r="GA77" i="26"/>
  <c r="GM77" i="26"/>
  <c r="GY77" i="26"/>
  <c r="HK77" i="26"/>
  <c r="HW77" i="26"/>
  <c r="EO77" i="26"/>
  <c r="FA77" i="26"/>
  <c r="FM77" i="26"/>
  <c r="AK77" i="26"/>
  <c r="FY77" i="26"/>
  <c r="AW77" i="26"/>
  <c r="GK77" i="26"/>
  <c r="BI77" i="26"/>
  <c r="GW77" i="26"/>
  <c r="BU77" i="26"/>
  <c r="HI77" i="26"/>
  <c r="CG77" i="26"/>
  <c r="HU77" i="26"/>
  <c r="DQ77" i="26"/>
  <c r="EC77" i="26"/>
  <c r="IA53" i="26"/>
  <c r="AV53" i="26"/>
  <c r="BH53" i="26"/>
  <c r="BT53" i="26"/>
  <c r="CF53" i="26"/>
  <c r="CR53" i="26"/>
  <c r="DD53" i="26"/>
  <c r="DP53" i="26"/>
  <c r="EB53" i="26"/>
  <c r="EN53" i="26"/>
  <c r="EZ53" i="26"/>
  <c r="FL53" i="26"/>
  <c r="FX53" i="26"/>
  <c r="GJ53" i="26"/>
  <c r="GV53" i="26"/>
  <c r="HH53" i="26"/>
  <c r="HT53" i="26"/>
  <c r="AK53" i="26"/>
  <c r="AW53" i="26"/>
  <c r="BI53" i="26"/>
  <c r="BU53" i="26"/>
  <c r="CG53" i="26"/>
  <c r="CS53" i="26"/>
  <c r="DE53" i="26"/>
  <c r="DQ53" i="26"/>
  <c r="EC53" i="26"/>
  <c r="EO53" i="26"/>
  <c r="FA53" i="26"/>
  <c r="FM53" i="26"/>
  <c r="FY53" i="26"/>
  <c r="GK53" i="26"/>
  <c r="GW53" i="26"/>
  <c r="HI53" i="26"/>
  <c r="HU53" i="26"/>
  <c r="AL53" i="26"/>
  <c r="AX53" i="26"/>
  <c r="BJ53" i="26"/>
  <c r="BV53" i="26"/>
  <c r="CH53" i="26"/>
  <c r="CT53" i="26"/>
  <c r="DF53" i="26"/>
  <c r="DR53" i="26"/>
  <c r="ED53" i="26"/>
  <c r="EP53" i="26"/>
  <c r="FB53" i="26"/>
  <c r="FN53" i="26"/>
  <c r="FZ53" i="26"/>
  <c r="GL53" i="26"/>
  <c r="GX53" i="26"/>
  <c r="HJ53" i="26"/>
  <c r="HV53" i="26"/>
  <c r="AM53" i="26"/>
  <c r="AY53" i="26"/>
  <c r="BK53" i="26"/>
  <c r="BW53" i="26"/>
  <c r="CI53" i="26"/>
  <c r="CU53" i="26"/>
  <c r="DG53" i="26"/>
  <c r="DS53" i="26"/>
  <c r="EE53" i="26"/>
  <c r="EQ53" i="26"/>
  <c r="FC53" i="26"/>
  <c r="FO53" i="26"/>
  <c r="GA53" i="26"/>
  <c r="GM53" i="26"/>
  <c r="GY53" i="26"/>
  <c r="HK53" i="26"/>
  <c r="HW53" i="26"/>
  <c r="AO53" i="26"/>
  <c r="BA53" i="26"/>
  <c r="BM53" i="26"/>
  <c r="BY53" i="26"/>
  <c r="CK53" i="26"/>
  <c r="CW53" i="26"/>
  <c r="DI53" i="26"/>
  <c r="DU53" i="26"/>
  <c r="EG53" i="26"/>
  <c r="ES53" i="26"/>
  <c r="FE53" i="26"/>
  <c r="FQ53" i="26"/>
  <c r="GC53" i="26"/>
  <c r="GO53" i="26"/>
  <c r="HA53" i="26"/>
  <c r="HM53" i="26"/>
  <c r="HY53" i="26"/>
  <c r="AP53" i="26"/>
  <c r="BB53" i="26"/>
  <c r="BN53" i="26"/>
  <c r="BZ53" i="26"/>
  <c r="CL53" i="26"/>
  <c r="CX53" i="26"/>
  <c r="DJ53" i="26"/>
  <c r="DV53" i="26"/>
  <c r="EH53" i="26"/>
  <c r="ET53" i="26"/>
  <c r="FF53" i="26"/>
  <c r="FR53" i="26"/>
  <c r="GD53" i="26"/>
  <c r="GP53" i="26"/>
  <c r="HB53" i="26"/>
  <c r="HN53" i="26"/>
  <c r="HZ53" i="26"/>
  <c r="AQ53" i="26"/>
  <c r="BC53" i="26"/>
  <c r="BO53" i="26"/>
  <c r="CA53" i="26"/>
  <c r="CM53" i="26"/>
  <c r="CY53" i="26"/>
  <c r="DK53" i="26"/>
  <c r="DW53" i="26"/>
  <c r="EI53" i="26"/>
  <c r="EU53" i="26"/>
  <c r="FG53" i="26"/>
  <c r="FS53" i="26"/>
  <c r="GE53" i="26"/>
  <c r="GQ53" i="26"/>
  <c r="HC53" i="26"/>
  <c r="HO53" i="26"/>
  <c r="AR53" i="26"/>
  <c r="BD53" i="26"/>
  <c r="BP53" i="26"/>
  <c r="CB53" i="26"/>
  <c r="CN53" i="26"/>
  <c r="CZ53" i="26"/>
  <c r="DL53" i="26"/>
  <c r="DX53" i="26"/>
  <c r="EJ53" i="26"/>
  <c r="EV53" i="26"/>
  <c r="FH53" i="26"/>
  <c r="FT53" i="26"/>
  <c r="GF53" i="26"/>
  <c r="GR53" i="26"/>
  <c r="HD53" i="26"/>
  <c r="HP53" i="26"/>
  <c r="AS53" i="26"/>
  <c r="BE53" i="26"/>
  <c r="BQ53" i="26"/>
  <c r="CC53" i="26"/>
  <c r="CO53" i="26"/>
  <c r="DA53" i="26"/>
  <c r="DM53" i="26"/>
  <c r="DY53" i="26"/>
  <c r="EK53" i="26"/>
  <c r="EW53" i="26"/>
  <c r="FI53" i="26"/>
  <c r="FU53" i="26"/>
  <c r="GG53" i="26"/>
  <c r="GS53" i="26"/>
  <c r="HE53" i="26"/>
  <c r="HQ53" i="26"/>
  <c r="CE53" i="26"/>
  <c r="EA53" i="26"/>
  <c r="FW53" i="26"/>
  <c r="HS53" i="26"/>
  <c r="AN53" i="26"/>
  <c r="CJ53" i="26"/>
  <c r="EF53" i="26"/>
  <c r="GB53" i="26"/>
  <c r="HX53" i="26"/>
  <c r="AT53" i="26"/>
  <c r="CP53" i="26"/>
  <c r="EL53" i="26"/>
  <c r="GH53" i="26"/>
  <c r="AU53" i="26"/>
  <c r="CQ53" i="26"/>
  <c r="EM53" i="26"/>
  <c r="GI53" i="26"/>
  <c r="AZ53" i="26"/>
  <c r="CV53" i="26"/>
  <c r="ER53" i="26"/>
  <c r="GN53" i="26"/>
  <c r="BF53" i="26"/>
  <c r="DB53" i="26"/>
  <c r="EX53" i="26"/>
  <c r="GT53" i="26"/>
  <c r="BG53" i="26"/>
  <c r="DC53" i="26"/>
  <c r="EY53" i="26"/>
  <c r="GU53" i="26"/>
  <c r="BL53" i="26"/>
  <c r="DH53" i="26"/>
  <c r="FD53" i="26"/>
  <c r="GZ53" i="26"/>
  <c r="BR53" i="26"/>
  <c r="DN53" i="26"/>
  <c r="FJ53" i="26"/>
  <c r="HF53" i="26"/>
  <c r="BS53" i="26"/>
  <c r="DO53" i="26"/>
  <c r="FK53" i="26"/>
  <c r="HG53" i="26"/>
  <c r="BX53" i="26"/>
  <c r="DT53" i="26"/>
  <c r="FP53" i="26"/>
  <c r="HL53" i="26"/>
  <c r="DZ53" i="26"/>
  <c r="FV53" i="26"/>
  <c r="HR53" i="26"/>
  <c r="CD53" i="26"/>
  <c r="IA41" i="26"/>
  <c r="AP41" i="26"/>
  <c r="BB41" i="26"/>
  <c r="BN41" i="26"/>
  <c r="BZ41" i="26"/>
  <c r="CL41" i="26"/>
  <c r="CX41" i="26"/>
  <c r="DJ41" i="26"/>
  <c r="DV41" i="26"/>
  <c r="EH41" i="26"/>
  <c r="ET41" i="26"/>
  <c r="FF41" i="26"/>
  <c r="FR41" i="26"/>
  <c r="GD41" i="26"/>
  <c r="GP41" i="26"/>
  <c r="HB41" i="26"/>
  <c r="HN41" i="26"/>
  <c r="HZ41" i="26"/>
  <c r="AQ41" i="26"/>
  <c r="BC41" i="26"/>
  <c r="BO41" i="26"/>
  <c r="CA41" i="26"/>
  <c r="CM41" i="26"/>
  <c r="CY41" i="26"/>
  <c r="DK41" i="26"/>
  <c r="DW41" i="26"/>
  <c r="EI41" i="26"/>
  <c r="EU41" i="26"/>
  <c r="FG41" i="26"/>
  <c r="FS41" i="26"/>
  <c r="GE41" i="26"/>
  <c r="GQ41" i="26"/>
  <c r="HC41" i="26"/>
  <c r="HO41" i="26"/>
  <c r="AR41" i="26"/>
  <c r="BD41" i="26"/>
  <c r="BP41" i="26"/>
  <c r="CB41" i="26"/>
  <c r="CN41" i="26"/>
  <c r="CZ41" i="26"/>
  <c r="DL41" i="26"/>
  <c r="DX41" i="26"/>
  <c r="EJ41" i="26"/>
  <c r="EV41" i="26"/>
  <c r="FH41" i="26"/>
  <c r="FT41" i="26"/>
  <c r="GF41" i="26"/>
  <c r="GR41" i="26"/>
  <c r="HD41" i="26"/>
  <c r="HP41" i="26"/>
  <c r="AS41" i="26"/>
  <c r="BE41" i="26"/>
  <c r="BQ41" i="26"/>
  <c r="CC41" i="26"/>
  <c r="CO41" i="26"/>
  <c r="DA41" i="26"/>
  <c r="DM41" i="26"/>
  <c r="DY41" i="26"/>
  <c r="EK41" i="26"/>
  <c r="EW41" i="26"/>
  <c r="FI41" i="26"/>
  <c r="FU41" i="26"/>
  <c r="GG41" i="26"/>
  <c r="GS41" i="26"/>
  <c r="HE41" i="26"/>
  <c r="HQ41" i="26"/>
  <c r="AU41" i="26"/>
  <c r="BG41" i="26"/>
  <c r="BS41" i="26"/>
  <c r="CE41" i="26"/>
  <c r="CQ41" i="26"/>
  <c r="DC41" i="26"/>
  <c r="DO41" i="26"/>
  <c r="EA41" i="26"/>
  <c r="AK41" i="26"/>
  <c r="AW41" i="26"/>
  <c r="BI41" i="26"/>
  <c r="BU41" i="26"/>
  <c r="CG41" i="26"/>
  <c r="CS41" i="26"/>
  <c r="DE41" i="26"/>
  <c r="DQ41" i="26"/>
  <c r="EC41" i="26"/>
  <c r="EO41" i="26"/>
  <c r="FA41" i="26"/>
  <c r="FM41" i="26"/>
  <c r="FY41" i="26"/>
  <c r="GK41" i="26"/>
  <c r="GW41" i="26"/>
  <c r="HI41" i="26"/>
  <c r="HU41" i="26"/>
  <c r="AN41" i="26"/>
  <c r="AZ41" i="26"/>
  <c r="BL41" i="26"/>
  <c r="BX41" i="26"/>
  <c r="CJ41" i="26"/>
  <c r="CV41" i="26"/>
  <c r="DH41" i="26"/>
  <c r="DT41" i="26"/>
  <c r="EF41" i="26"/>
  <c r="ER41" i="26"/>
  <c r="FD41" i="26"/>
  <c r="FP41" i="26"/>
  <c r="GB41" i="26"/>
  <c r="GN41" i="26"/>
  <c r="GZ41" i="26"/>
  <c r="HL41" i="26"/>
  <c r="HX41" i="26"/>
  <c r="AO41" i="26"/>
  <c r="BA41" i="26"/>
  <c r="BM41" i="26"/>
  <c r="BY41" i="26"/>
  <c r="CK41" i="26"/>
  <c r="CW41" i="26"/>
  <c r="DI41" i="26"/>
  <c r="DU41" i="26"/>
  <c r="EG41" i="26"/>
  <c r="ES41" i="26"/>
  <c r="FE41" i="26"/>
  <c r="FQ41" i="26"/>
  <c r="GC41" i="26"/>
  <c r="GO41" i="26"/>
  <c r="HA41" i="26"/>
  <c r="HM41" i="26"/>
  <c r="HY41" i="26"/>
  <c r="AL41" i="26"/>
  <c r="BV41" i="26"/>
  <c r="DF41" i="26"/>
  <c r="EN41" i="26"/>
  <c r="FO41" i="26"/>
  <c r="GU41" i="26"/>
  <c r="HV41" i="26"/>
  <c r="AM41" i="26"/>
  <c r="BW41" i="26"/>
  <c r="DG41" i="26"/>
  <c r="EP41" i="26"/>
  <c r="FV41" i="26"/>
  <c r="GV41" i="26"/>
  <c r="HW41" i="26"/>
  <c r="AT41" i="26"/>
  <c r="CD41" i="26"/>
  <c r="DN41" i="26"/>
  <c r="EQ41" i="26"/>
  <c r="FW41" i="26"/>
  <c r="GX41" i="26"/>
  <c r="AV41" i="26"/>
  <c r="CF41" i="26"/>
  <c r="DP41" i="26"/>
  <c r="EX41" i="26"/>
  <c r="FX41" i="26"/>
  <c r="GY41" i="26"/>
  <c r="AX41" i="26"/>
  <c r="CH41" i="26"/>
  <c r="DR41" i="26"/>
  <c r="EY41" i="26"/>
  <c r="FZ41" i="26"/>
  <c r="HF41" i="26"/>
  <c r="AY41" i="26"/>
  <c r="CI41" i="26"/>
  <c r="DS41" i="26"/>
  <c r="EZ41" i="26"/>
  <c r="GA41" i="26"/>
  <c r="HG41" i="26"/>
  <c r="BF41" i="26"/>
  <c r="CP41" i="26"/>
  <c r="DZ41" i="26"/>
  <c r="FB41" i="26"/>
  <c r="GH41" i="26"/>
  <c r="HH41" i="26"/>
  <c r="BH41" i="26"/>
  <c r="CR41" i="26"/>
  <c r="EB41" i="26"/>
  <c r="FC41" i="26"/>
  <c r="GI41" i="26"/>
  <c r="HJ41" i="26"/>
  <c r="BJ41" i="26"/>
  <c r="CT41" i="26"/>
  <c r="ED41" i="26"/>
  <c r="FJ41" i="26"/>
  <c r="GJ41" i="26"/>
  <c r="HK41" i="26"/>
  <c r="BK41" i="26"/>
  <c r="CU41" i="26"/>
  <c r="EE41" i="26"/>
  <c r="FK41" i="26"/>
  <c r="GL41" i="26"/>
  <c r="HR41" i="26"/>
  <c r="BR41" i="26"/>
  <c r="DB41" i="26"/>
  <c r="EL41" i="26"/>
  <c r="FL41" i="26"/>
  <c r="GM41" i="26"/>
  <c r="HS41" i="26"/>
  <c r="EM41" i="26"/>
  <c r="FN41" i="26"/>
  <c r="GT41" i="26"/>
  <c r="HT41" i="26"/>
  <c r="BT41" i="26"/>
  <c r="DD41" i="26"/>
  <c r="IA29" i="26"/>
  <c r="AP29" i="26"/>
  <c r="BB29" i="26"/>
  <c r="BN29" i="26"/>
  <c r="BZ29" i="26"/>
  <c r="CL29" i="26"/>
  <c r="CX29" i="26"/>
  <c r="DJ29" i="26"/>
  <c r="DV29" i="26"/>
  <c r="EH29" i="26"/>
  <c r="ET29" i="26"/>
  <c r="FF29" i="26"/>
  <c r="FR29" i="26"/>
  <c r="GD29" i="26"/>
  <c r="GP29" i="26"/>
  <c r="HB29" i="26"/>
  <c r="HN29" i="26"/>
  <c r="HZ29" i="26"/>
  <c r="AQ29" i="26"/>
  <c r="BC29" i="26"/>
  <c r="BO29" i="26"/>
  <c r="CA29" i="26"/>
  <c r="CM29" i="26"/>
  <c r="CY29" i="26"/>
  <c r="DK29" i="26"/>
  <c r="DW29" i="26"/>
  <c r="EI29" i="26"/>
  <c r="EU29" i="26"/>
  <c r="FG29" i="26"/>
  <c r="FS29" i="26"/>
  <c r="GE29" i="26"/>
  <c r="GQ29" i="26"/>
  <c r="HC29" i="26"/>
  <c r="HO29" i="26"/>
  <c r="AR29" i="26"/>
  <c r="BD29" i="26"/>
  <c r="BP29" i="26"/>
  <c r="CB29" i="26"/>
  <c r="CN29" i="26"/>
  <c r="CZ29" i="26"/>
  <c r="DL29" i="26"/>
  <c r="DX29" i="26"/>
  <c r="EJ29" i="26"/>
  <c r="EV29" i="26"/>
  <c r="FH29" i="26"/>
  <c r="FT29" i="26"/>
  <c r="GF29" i="26"/>
  <c r="GR29" i="26"/>
  <c r="HD29" i="26"/>
  <c r="HP29" i="26"/>
  <c r="AS29" i="26"/>
  <c r="BE29" i="26"/>
  <c r="BQ29" i="26"/>
  <c r="CC29" i="26"/>
  <c r="CO29" i="26"/>
  <c r="DA29" i="26"/>
  <c r="DM29" i="26"/>
  <c r="DY29" i="26"/>
  <c r="EK29" i="26"/>
  <c r="EW29" i="26"/>
  <c r="FI29" i="26"/>
  <c r="FU29" i="26"/>
  <c r="GG29" i="26"/>
  <c r="GS29" i="26"/>
  <c r="HE29" i="26"/>
  <c r="HQ29" i="26"/>
  <c r="AT29" i="26"/>
  <c r="BF29" i="26"/>
  <c r="BR29" i="26"/>
  <c r="CD29" i="26"/>
  <c r="CP29" i="26"/>
  <c r="DB29" i="26"/>
  <c r="DN29" i="26"/>
  <c r="DZ29" i="26"/>
  <c r="EL29" i="26"/>
  <c r="EX29" i="26"/>
  <c r="FJ29" i="26"/>
  <c r="FV29" i="26"/>
  <c r="GH29" i="26"/>
  <c r="GT29" i="26"/>
  <c r="HF29" i="26"/>
  <c r="HR29" i="26"/>
  <c r="AU29" i="26"/>
  <c r="BG29" i="26"/>
  <c r="BS29" i="26"/>
  <c r="CE29" i="26"/>
  <c r="CQ29" i="26"/>
  <c r="DC29" i="26"/>
  <c r="DO29" i="26"/>
  <c r="EA29" i="26"/>
  <c r="EM29" i="26"/>
  <c r="EY29" i="26"/>
  <c r="FK29" i="26"/>
  <c r="FW29" i="26"/>
  <c r="GI29" i="26"/>
  <c r="GU29" i="26"/>
  <c r="HG29" i="26"/>
  <c r="HS29" i="26"/>
  <c r="AV29" i="26"/>
  <c r="BH29" i="26"/>
  <c r="BT29" i="26"/>
  <c r="CF29" i="26"/>
  <c r="CR29" i="26"/>
  <c r="DD29" i="26"/>
  <c r="DP29" i="26"/>
  <c r="EB29" i="26"/>
  <c r="EN29" i="26"/>
  <c r="EZ29" i="26"/>
  <c r="FL29" i="26"/>
  <c r="FX29" i="26"/>
  <c r="GJ29" i="26"/>
  <c r="GV29" i="26"/>
  <c r="HH29" i="26"/>
  <c r="HT29" i="26"/>
  <c r="AK29" i="26"/>
  <c r="AW29" i="26"/>
  <c r="BI29" i="26"/>
  <c r="BU29" i="26"/>
  <c r="CG29" i="26"/>
  <c r="CS29" i="26"/>
  <c r="DE29" i="26"/>
  <c r="DQ29" i="26"/>
  <c r="EC29" i="26"/>
  <c r="EO29" i="26"/>
  <c r="FA29" i="26"/>
  <c r="FM29" i="26"/>
  <c r="FY29" i="26"/>
  <c r="GK29" i="26"/>
  <c r="GW29" i="26"/>
  <c r="HI29" i="26"/>
  <c r="HU29" i="26"/>
  <c r="AL29" i="26"/>
  <c r="AX29" i="26"/>
  <c r="BJ29" i="26"/>
  <c r="BV29" i="26"/>
  <c r="CH29" i="26"/>
  <c r="CT29" i="26"/>
  <c r="DF29" i="26"/>
  <c r="DR29" i="26"/>
  <c r="ED29" i="26"/>
  <c r="EP29" i="26"/>
  <c r="FB29" i="26"/>
  <c r="FN29" i="26"/>
  <c r="FZ29" i="26"/>
  <c r="GL29" i="26"/>
  <c r="GX29" i="26"/>
  <c r="HJ29" i="26"/>
  <c r="HV29" i="26"/>
  <c r="AN29" i="26"/>
  <c r="AZ29" i="26"/>
  <c r="BL29" i="26"/>
  <c r="BX29" i="26"/>
  <c r="CJ29" i="26"/>
  <c r="CV29" i="26"/>
  <c r="DH29" i="26"/>
  <c r="DT29" i="26"/>
  <c r="EF29" i="26"/>
  <c r="ER29" i="26"/>
  <c r="FD29" i="26"/>
  <c r="FP29" i="26"/>
  <c r="GB29" i="26"/>
  <c r="GN29" i="26"/>
  <c r="GZ29" i="26"/>
  <c r="HL29" i="26"/>
  <c r="HX29" i="26"/>
  <c r="AO29" i="26"/>
  <c r="DI29" i="26"/>
  <c r="GC29" i="26"/>
  <c r="AY29" i="26"/>
  <c r="DS29" i="26"/>
  <c r="GM29" i="26"/>
  <c r="BA29" i="26"/>
  <c r="DU29" i="26"/>
  <c r="GO29" i="26"/>
  <c r="BK29" i="26"/>
  <c r="EE29" i="26"/>
  <c r="GY29" i="26"/>
  <c r="BM29" i="26"/>
  <c r="EG29" i="26"/>
  <c r="HA29" i="26"/>
  <c r="BW29" i="26"/>
  <c r="EQ29" i="26"/>
  <c r="HK29" i="26"/>
  <c r="BY29" i="26"/>
  <c r="ES29" i="26"/>
  <c r="HM29" i="26"/>
  <c r="CI29" i="26"/>
  <c r="FC29" i="26"/>
  <c r="HW29" i="26"/>
  <c r="CK29" i="26"/>
  <c r="FE29" i="26"/>
  <c r="HY29" i="26"/>
  <c r="CW29" i="26"/>
  <c r="FQ29" i="26"/>
  <c r="AM29" i="26"/>
  <c r="DG29" i="26"/>
  <c r="GA29" i="26"/>
  <c r="CU29" i="26"/>
  <c r="FO29" i="26"/>
  <c r="AK17" i="26"/>
  <c r="AW17" i="26"/>
  <c r="BI17" i="26"/>
  <c r="BU17" i="26"/>
  <c r="CG17" i="26"/>
  <c r="CS17" i="26"/>
  <c r="DE17" i="26"/>
  <c r="DQ17" i="26"/>
  <c r="EC17" i="26"/>
  <c r="EO17" i="26"/>
  <c r="FA17" i="26"/>
  <c r="FM17" i="26"/>
  <c r="FY17" i="26"/>
  <c r="GK17" i="26"/>
  <c r="GW17" i="26"/>
  <c r="HI17" i="26"/>
  <c r="HU17" i="26"/>
  <c r="AL17" i="26"/>
  <c r="AX17" i="26"/>
  <c r="BJ17" i="26"/>
  <c r="BV17" i="26"/>
  <c r="CH17" i="26"/>
  <c r="CT17" i="26"/>
  <c r="DF17" i="26"/>
  <c r="DR17" i="26"/>
  <c r="ED17" i="26"/>
  <c r="EP17" i="26"/>
  <c r="FB17" i="26"/>
  <c r="FN17" i="26"/>
  <c r="FZ17" i="26"/>
  <c r="GL17" i="26"/>
  <c r="GX17" i="26"/>
  <c r="HJ17" i="26"/>
  <c r="HV17" i="26"/>
  <c r="IA17" i="26"/>
  <c r="AM17" i="26"/>
  <c r="AY17" i="26"/>
  <c r="BK17" i="26"/>
  <c r="BW17" i="26"/>
  <c r="CI17" i="26"/>
  <c r="CU17" i="26"/>
  <c r="DG17" i="26"/>
  <c r="DS17" i="26"/>
  <c r="EE17" i="26"/>
  <c r="EQ17" i="26"/>
  <c r="FC17" i="26"/>
  <c r="FO17" i="26"/>
  <c r="GA17" i="26"/>
  <c r="GM17" i="26"/>
  <c r="GY17" i="26"/>
  <c r="HK17" i="26"/>
  <c r="HW17" i="26"/>
  <c r="AN17" i="26"/>
  <c r="AZ17" i="26"/>
  <c r="BL17" i="26"/>
  <c r="BX17" i="26"/>
  <c r="CJ17" i="26"/>
  <c r="CV17" i="26"/>
  <c r="DH17" i="26"/>
  <c r="DT17" i="26"/>
  <c r="EF17" i="26"/>
  <c r="ER17" i="26"/>
  <c r="FD17" i="26"/>
  <c r="FP17" i="26"/>
  <c r="GB17" i="26"/>
  <c r="GN17" i="26"/>
  <c r="GZ17" i="26"/>
  <c r="HL17" i="26"/>
  <c r="HX17" i="26"/>
  <c r="AO17" i="26"/>
  <c r="BA17" i="26"/>
  <c r="BM17" i="26"/>
  <c r="BY17" i="26"/>
  <c r="CK17" i="26"/>
  <c r="CW17" i="26"/>
  <c r="DI17" i="26"/>
  <c r="DU17" i="26"/>
  <c r="EG17" i="26"/>
  <c r="ES17" i="26"/>
  <c r="FE17" i="26"/>
  <c r="FQ17" i="26"/>
  <c r="GC17" i="26"/>
  <c r="GO17" i="26"/>
  <c r="HA17" i="26"/>
  <c r="HM17" i="26"/>
  <c r="HY17" i="26"/>
  <c r="AP17" i="26"/>
  <c r="BB17" i="26"/>
  <c r="BN17" i="26"/>
  <c r="BZ17" i="26"/>
  <c r="CL17" i="26"/>
  <c r="CX17" i="26"/>
  <c r="DJ17" i="26"/>
  <c r="DV17" i="26"/>
  <c r="EH17" i="26"/>
  <c r="ET17" i="26"/>
  <c r="FF17" i="26"/>
  <c r="FR17" i="26"/>
  <c r="GD17" i="26"/>
  <c r="GP17" i="26"/>
  <c r="HB17" i="26"/>
  <c r="HN17" i="26"/>
  <c r="HZ17" i="26"/>
  <c r="AQ17" i="26"/>
  <c r="BC17" i="26"/>
  <c r="BO17" i="26"/>
  <c r="CA17" i="26"/>
  <c r="CM17" i="26"/>
  <c r="CY17" i="26"/>
  <c r="DK17" i="26"/>
  <c r="DW17" i="26"/>
  <c r="EI17" i="26"/>
  <c r="EU17" i="26"/>
  <c r="FG17" i="26"/>
  <c r="FS17" i="26"/>
  <c r="GE17" i="26"/>
  <c r="GQ17" i="26"/>
  <c r="HC17" i="26"/>
  <c r="HO17" i="26"/>
  <c r="AR17" i="26"/>
  <c r="BD17" i="26"/>
  <c r="BP17" i="26"/>
  <c r="CB17" i="26"/>
  <c r="CN17" i="26"/>
  <c r="CZ17" i="26"/>
  <c r="DL17" i="26"/>
  <c r="DX17" i="26"/>
  <c r="EJ17" i="26"/>
  <c r="EV17" i="26"/>
  <c r="FH17" i="26"/>
  <c r="FT17" i="26"/>
  <c r="GF17" i="26"/>
  <c r="GR17" i="26"/>
  <c r="HD17" i="26"/>
  <c r="HP17" i="26"/>
  <c r="AS17" i="26"/>
  <c r="BE17" i="26"/>
  <c r="BQ17" i="26"/>
  <c r="CC17" i="26"/>
  <c r="CO17" i="26"/>
  <c r="DA17" i="26"/>
  <c r="DM17" i="26"/>
  <c r="DY17" i="26"/>
  <c r="EK17" i="26"/>
  <c r="EW17" i="26"/>
  <c r="FI17" i="26"/>
  <c r="FU17" i="26"/>
  <c r="GG17" i="26"/>
  <c r="GS17" i="26"/>
  <c r="HE17" i="26"/>
  <c r="HQ17" i="26"/>
  <c r="AT17" i="26"/>
  <c r="BF17" i="26"/>
  <c r="BR17" i="26"/>
  <c r="CD17" i="26"/>
  <c r="CP17" i="26"/>
  <c r="DB17" i="26"/>
  <c r="DN17" i="26"/>
  <c r="DZ17" i="26"/>
  <c r="EL17" i="26"/>
  <c r="EX17" i="26"/>
  <c r="FJ17" i="26"/>
  <c r="FV17" i="26"/>
  <c r="GH17" i="26"/>
  <c r="GT17" i="26"/>
  <c r="HF17" i="26"/>
  <c r="HR17" i="26"/>
  <c r="DC17" i="26"/>
  <c r="FW17" i="26"/>
  <c r="DD17" i="26"/>
  <c r="FX17" i="26"/>
  <c r="AU17" i="26"/>
  <c r="DO17" i="26"/>
  <c r="GI17" i="26"/>
  <c r="AV17" i="26"/>
  <c r="DP17" i="26"/>
  <c r="GJ17" i="26"/>
  <c r="BG17" i="26"/>
  <c r="EA17" i="26"/>
  <c r="GU17" i="26"/>
  <c r="BH17" i="26"/>
  <c r="EB17" i="26"/>
  <c r="GV17" i="26"/>
  <c r="BS17" i="26"/>
  <c r="EM17" i="26"/>
  <c r="HG17" i="26"/>
  <c r="BT17" i="26"/>
  <c r="EN17" i="26"/>
  <c r="HH17" i="26"/>
  <c r="CE17" i="26"/>
  <c r="EY17" i="26"/>
  <c r="HS17" i="26"/>
  <c r="CQ17" i="26"/>
  <c r="FK17" i="26"/>
  <c r="FL17" i="26"/>
  <c r="HT17" i="26"/>
  <c r="CR17" i="26"/>
  <c r="EZ17" i="26"/>
  <c r="CF17" i="26"/>
  <c r="HO103" i="26"/>
  <c r="HC103" i="26"/>
  <c r="GQ103" i="26"/>
  <c r="GE103" i="26"/>
  <c r="FS103" i="26"/>
  <c r="FG103" i="26"/>
  <c r="EU103" i="26"/>
  <c r="EI103" i="26"/>
  <c r="DW103" i="26"/>
  <c r="DK103" i="26"/>
  <c r="CY103" i="26"/>
  <c r="CM103" i="26"/>
  <c r="CA103" i="26"/>
  <c r="BO103" i="26"/>
  <c r="BC103" i="26"/>
  <c r="AQ103" i="26"/>
  <c r="HU102" i="26"/>
  <c r="HI102" i="26"/>
  <c r="GW102" i="26"/>
  <c r="GK102" i="26"/>
  <c r="FY102" i="26"/>
  <c r="FM102" i="26"/>
  <c r="FA102" i="26"/>
  <c r="EO102" i="26"/>
  <c r="EC102" i="26"/>
  <c r="DQ102" i="26"/>
  <c r="DE102" i="26"/>
  <c r="CS102" i="26"/>
  <c r="CG102" i="26"/>
  <c r="BT102" i="26"/>
  <c r="BF102" i="26"/>
  <c r="AS102" i="26"/>
  <c r="HV101" i="26"/>
  <c r="HI101" i="26"/>
  <c r="GV101" i="26"/>
  <c r="GI101" i="26"/>
  <c r="FV101" i="26"/>
  <c r="FI101" i="26"/>
  <c r="EV101" i="26"/>
  <c r="EI101" i="26"/>
  <c r="DV101" i="26"/>
  <c r="DH101" i="26"/>
  <c r="CU101" i="26"/>
  <c r="CH101" i="26"/>
  <c r="BU101" i="26"/>
  <c r="BH101" i="26"/>
  <c r="HX100" i="26"/>
  <c r="HK100" i="26"/>
  <c r="GW100" i="26"/>
  <c r="GH100" i="26"/>
  <c r="FT100" i="26"/>
  <c r="FE100" i="26"/>
  <c r="EQ100" i="26"/>
  <c r="EC100" i="26"/>
  <c r="DM100" i="26"/>
  <c r="CV100" i="26"/>
  <c r="BX100" i="26"/>
  <c r="HR99" i="26"/>
  <c r="GT99" i="26"/>
  <c r="EZ99" i="26"/>
  <c r="DD99" i="26"/>
  <c r="BH99" i="26"/>
  <c r="HB98" i="26"/>
  <c r="FF98" i="26"/>
  <c r="DJ98" i="26"/>
  <c r="BN98" i="26"/>
  <c r="HH97" i="26"/>
  <c r="FL97" i="26"/>
  <c r="DP97" i="26"/>
  <c r="BT97" i="26"/>
  <c r="HN96" i="26"/>
  <c r="FR96" i="26"/>
  <c r="DU96" i="26"/>
  <c r="BA96" i="26"/>
  <c r="FW95" i="26"/>
  <c r="DC95" i="26"/>
  <c r="HY94" i="26"/>
  <c r="FE94" i="26"/>
  <c r="CK94" i="26"/>
  <c r="HG93" i="26"/>
  <c r="EM93" i="26"/>
  <c r="BS93" i="26"/>
  <c r="GO92" i="26"/>
  <c r="DU92" i="26"/>
  <c r="BA92" i="26"/>
  <c r="FW91" i="26"/>
  <c r="DC91" i="26"/>
  <c r="HY90" i="26"/>
  <c r="FE90" i="26"/>
  <c r="HG89" i="26"/>
  <c r="EM89" i="26"/>
  <c r="GO88" i="26"/>
  <c r="DU88" i="26"/>
  <c r="FW87" i="26"/>
  <c r="DC87" i="26"/>
  <c r="HY86" i="26"/>
  <c r="FE86" i="26"/>
  <c r="CK86" i="26"/>
  <c r="HG85" i="26"/>
  <c r="EM85" i="26"/>
  <c r="BS85" i="26"/>
  <c r="GO84" i="26"/>
  <c r="DU84" i="26"/>
  <c r="AR84" i="26"/>
  <c r="EZ83" i="26"/>
  <c r="BR83" i="26"/>
  <c r="FY82" i="26"/>
  <c r="CM82" i="26"/>
  <c r="CM80" i="26"/>
  <c r="GT75" i="26"/>
  <c r="IA72" i="26"/>
  <c r="AN72" i="26"/>
  <c r="AZ72" i="26"/>
  <c r="BL72" i="26"/>
  <c r="BX72" i="26"/>
  <c r="CJ72" i="26"/>
  <c r="CV72" i="26"/>
  <c r="DH72" i="26"/>
  <c r="DT72" i="26"/>
  <c r="EF72" i="26"/>
  <c r="ER72" i="26"/>
  <c r="FD72" i="26"/>
  <c r="FP72" i="26"/>
  <c r="GB72" i="26"/>
  <c r="GN72" i="26"/>
  <c r="GZ72" i="26"/>
  <c r="HL72" i="26"/>
  <c r="HX72" i="26"/>
  <c r="AO72" i="26"/>
  <c r="BA72" i="26"/>
  <c r="BM72" i="26"/>
  <c r="BY72" i="26"/>
  <c r="CK72" i="26"/>
  <c r="CW72" i="26"/>
  <c r="DI72" i="26"/>
  <c r="DU72" i="26"/>
  <c r="EG72" i="26"/>
  <c r="ES72" i="26"/>
  <c r="FE72" i="26"/>
  <c r="FQ72" i="26"/>
  <c r="GC72" i="26"/>
  <c r="GO72" i="26"/>
  <c r="HA72" i="26"/>
  <c r="HM72" i="26"/>
  <c r="HY72" i="26"/>
  <c r="AQ72" i="26"/>
  <c r="BC72" i="26"/>
  <c r="BO72" i="26"/>
  <c r="CA72" i="26"/>
  <c r="CM72" i="26"/>
  <c r="CY72" i="26"/>
  <c r="DK72" i="26"/>
  <c r="DW72" i="26"/>
  <c r="EI72" i="26"/>
  <c r="EU72" i="26"/>
  <c r="FG72" i="26"/>
  <c r="FS72" i="26"/>
  <c r="GE72" i="26"/>
  <c r="GQ72" i="26"/>
  <c r="HC72" i="26"/>
  <c r="HO72" i="26"/>
  <c r="AS72" i="26"/>
  <c r="BE72" i="26"/>
  <c r="BQ72" i="26"/>
  <c r="CC72" i="26"/>
  <c r="CO72" i="26"/>
  <c r="DA72" i="26"/>
  <c r="DM72" i="26"/>
  <c r="DY72" i="26"/>
  <c r="EK72" i="26"/>
  <c r="EW72" i="26"/>
  <c r="FI72" i="26"/>
  <c r="FU72" i="26"/>
  <c r="GG72" i="26"/>
  <c r="GS72" i="26"/>
  <c r="HE72" i="26"/>
  <c r="HQ72" i="26"/>
  <c r="AT72" i="26"/>
  <c r="BF72" i="26"/>
  <c r="BR72" i="26"/>
  <c r="CD72" i="26"/>
  <c r="CP72" i="26"/>
  <c r="DB72" i="26"/>
  <c r="DN72" i="26"/>
  <c r="DZ72" i="26"/>
  <c r="EL72" i="26"/>
  <c r="EX72" i="26"/>
  <c r="FJ72" i="26"/>
  <c r="FV72" i="26"/>
  <c r="GH72" i="26"/>
  <c r="GT72" i="26"/>
  <c r="HF72" i="26"/>
  <c r="HR72" i="26"/>
  <c r="AV72" i="26"/>
  <c r="BH72" i="26"/>
  <c r="BT72" i="26"/>
  <c r="CF72" i="26"/>
  <c r="CR72" i="26"/>
  <c r="DD72" i="26"/>
  <c r="DP72" i="26"/>
  <c r="EB72" i="26"/>
  <c r="EN72" i="26"/>
  <c r="EZ72" i="26"/>
  <c r="FL72" i="26"/>
  <c r="FX72" i="26"/>
  <c r="GJ72" i="26"/>
  <c r="GV72" i="26"/>
  <c r="HH72" i="26"/>
  <c r="HT72" i="26"/>
  <c r="AL72" i="26"/>
  <c r="AX72" i="26"/>
  <c r="BJ72" i="26"/>
  <c r="BV72" i="26"/>
  <c r="CH72" i="26"/>
  <c r="CT72" i="26"/>
  <c r="DF72" i="26"/>
  <c r="DR72" i="26"/>
  <c r="ED72" i="26"/>
  <c r="EP72" i="26"/>
  <c r="FB72" i="26"/>
  <c r="FN72" i="26"/>
  <c r="FZ72" i="26"/>
  <c r="GL72" i="26"/>
  <c r="GX72" i="26"/>
  <c r="HJ72" i="26"/>
  <c r="HV72" i="26"/>
  <c r="AU72" i="26"/>
  <c r="BW72" i="26"/>
  <c r="CZ72" i="26"/>
  <c r="EC72" i="26"/>
  <c r="FF72" i="26"/>
  <c r="GI72" i="26"/>
  <c r="HK72" i="26"/>
  <c r="AW72" i="26"/>
  <c r="BZ72" i="26"/>
  <c r="DC72" i="26"/>
  <c r="EE72" i="26"/>
  <c r="FH72" i="26"/>
  <c r="GK72" i="26"/>
  <c r="HN72" i="26"/>
  <c r="AY72" i="26"/>
  <c r="CB72" i="26"/>
  <c r="DE72" i="26"/>
  <c r="EH72" i="26"/>
  <c r="FK72" i="26"/>
  <c r="GM72" i="26"/>
  <c r="HP72" i="26"/>
  <c r="BB72" i="26"/>
  <c r="CE72" i="26"/>
  <c r="DG72" i="26"/>
  <c r="EJ72" i="26"/>
  <c r="FM72" i="26"/>
  <c r="GP72" i="26"/>
  <c r="HS72" i="26"/>
  <c r="BD72" i="26"/>
  <c r="CG72" i="26"/>
  <c r="DJ72" i="26"/>
  <c r="EM72" i="26"/>
  <c r="FO72" i="26"/>
  <c r="GR72" i="26"/>
  <c r="HU72" i="26"/>
  <c r="BG72" i="26"/>
  <c r="CI72" i="26"/>
  <c r="DL72" i="26"/>
  <c r="EO72" i="26"/>
  <c r="FR72" i="26"/>
  <c r="GU72" i="26"/>
  <c r="HW72" i="26"/>
  <c r="BI72" i="26"/>
  <c r="CL72" i="26"/>
  <c r="DO72" i="26"/>
  <c r="EQ72" i="26"/>
  <c r="FT72" i="26"/>
  <c r="GW72" i="26"/>
  <c r="HZ72" i="26"/>
  <c r="BK72" i="26"/>
  <c r="CN72" i="26"/>
  <c r="DQ72" i="26"/>
  <c r="ET72" i="26"/>
  <c r="FW72" i="26"/>
  <c r="GY72" i="26"/>
  <c r="AK72" i="26"/>
  <c r="BN72" i="26"/>
  <c r="CQ72" i="26"/>
  <c r="DS72" i="26"/>
  <c r="EV72" i="26"/>
  <c r="FY72" i="26"/>
  <c r="HB72" i="26"/>
  <c r="AP72" i="26"/>
  <c r="BS72" i="26"/>
  <c r="CU72" i="26"/>
  <c r="DX72" i="26"/>
  <c r="FA72" i="26"/>
  <c r="GD72" i="26"/>
  <c r="HG72" i="26"/>
  <c r="AR72" i="26"/>
  <c r="BU72" i="26"/>
  <c r="CX72" i="26"/>
  <c r="EA72" i="26"/>
  <c r="FC72" i="26"/>
  <c r="GF72" i="26"/>
  <c r="HI72" i="26"/>
  <c r="DV72" i="26"/>
  <c r="EY72" i="26"/>
  <c r="GA72" i="26"/>
  <c r="HD72" i="26"/>
  <c r="BP72" i="26"/>
  <c r="CS72" i="26"/>
  <c r="FP84" i="26"/>
  <c r="IA59" i="26"/>
  <c r="AL59" i="26"/>
  <c r="AX59" i="26"/>
  <c r="BJ59" i="26"/>
  <c r="BV59" i="26"/>
  <c r="CH59" i="26"/>
  <c r="CT59" i="26"/>
  <c r="DF59" i="26"/>
  <c r="DR59" i="26"/>
  <c r="ED59" i="26"/>
  <c r="EP59" i="26"/>
  <c r="FB59" i="26"/>
  <c r="FN59" i="26"/>
  <c r="FZ59" i="26"/>
  <c r="GL59" i="26"/>
  <c r="GX59" i="26"/>
  <c r="HJ59" i="26"/>
  <c r="HV59" i="26"/>
  <c r="AM59" i="26"/>
  <c r="AY59" i="26"/>
  <c r="BK59" i="26"/>
  <c r="BW59" i="26"/>
  <c r="CI59" i="26"/>
  <c r="CU59" i="26"/>
  <c r="DG59" i="26"/>
  <c r="DS59" i="26"/>
  <c r="EE59" i="26"/>
  <c r="EQ59" i="26"/>
  <c r="FC59" i="26"/>
  <c r="FO59" i="26"/>
  <c r="GA59" i="26"/>
  <c r="GM59" i="26"/>
  <c r="AO59" i="26"/>
  <c r="BA59" i="26"/>
  <c r="BM59" i="26"/>
  <c r="BY59" i="26"/>
  <c r="CK59" i="26"/>
  <c r="CW59" i="26"/>
  <c r="DI59" i="26"/>
  <c r="DU59" i="26"/>
  <c r="AP59" i="26"/>
  <c r="BB59" i="26"/>
  <c r="BN59" i="26"/>
  <c r="BZ59" i="26"/>
  <c r="CL59" i="26"/>
  <c r="CX59" i="26"/>
  <c r="DJ59" i="26"/>
  <c r="DV59" i="26"/>
  <c r="EH59" i="26"/>
  <c r="ET59" i="26"/>
  <c r="FF59" i="26"/>
  <c r="FR59" i="26"/>
  <c r="GD59" i="26"/>
  <c r="GP59" i="26"/>
  <c r="AR59" i="26"/>
  <c r="BD59" i="26"/>
  <c r="BP59" i="26"/>
  <c r="AS59" i="26"/>
  <c r="BE59" i="26"/>
  <c r="BQ59" i="26"/>
  <c r="BF59" i="26"/>
  <c r="CB59" i="26"/>
  <c r="CR59" i="26"/>
  <c r="DL59" i="26"/>
  <c r="EB59" i="26"/>
  <c r="ES59" i="26"/>
  <c r="FI59" i="26"/>
  <c r="FX59" i="26"/>
  <c r="GO59" i="26"/>
  <c r="HC59" i="26"/>
  <c r="HP59" i="26"/>
  <c r="BG59" i="26"/>
  <c r="CC59" i="26"/>
  <c r="CS59" i="26"/>
  <c r="DM59" i="26"/>
  <c r="EC59" i="26"/>
  <c r="EU59" i="26"/>
  <c r="FJ59" i="26"/>
  <c r="FY59" i="26"/>
  <c r="GQ59" i="26"/>
  <c r="HD59" i="26"/>
  <c r="HQ59" i="26"/>
  <c r="BH59" i="26"/>
  <c r="CD59" i="26"/>
  <c r="CV59" i="26"/>
  <c r="DN59" i="26"/>
  <c r="EF59" i="26"/>
  <c r="EV59" i="26"/>
  <c r="FK59" i="26"/>
  <c r="GB59" i="26"/>
  <c r="GR59" i="26"/>
  <c r="HE59" i="26"/>
  <c r="HR59" i="26"/>
  <c r="AK59" i="26"/>
  <c r="BI59" i="26"/>
  <c r="CE59" i="26"/>
  <c r="CY59" i="26"/>
  <c r="DO59" i="26"/>
  <c r="EG59" i="26"/>
  <c r="EW59" i="26"/>
  <c r="FL59" i="26"/>
  <c r="GC59" i="26"/>
  <c r="GS59" i="26"/>
  <c r="HF59" i="26"/>
  <c r="HS59" i="26"/>
  <c r="AN59" i="26"/>
  <c r="BL59" i="26"/>
  <c r="CF59" i="26"/>
  <c r="CZ59" i="26"/>
  <c r="DP59" i="26"/>
  <c r="EI59" i="26"/>
  <c r="EX59" i="26"/>
  <c r="FM59" i="26"/>
  <c r="GE59" i="26"/>
  <c r="GT59" i="26"/>
  <c r="HG59" i="26"/>
  <c r="HT59" i="26"/>
  <c r="AQ59" i="26"/>
  <c r="BO59" i="26"/>
  <c r="CG59" i="26"/>
  <c r="DA59" i="26"/>
  <c r="DQ59" i="26"/>
  <c r="EJ59" i="26"/>
  <c r="EY59" i="26"/>
  <c r="FP59" i="26"/>
  <c r="GF59" i="26"/>
  <c r="GU59" i="26"/>
  <c r="HH59" i="26"/>
  <c r="HU59" i="26"/>
  <c r="AT59" i="26"/>
  <c r="BR59" i="26"/>
  <c r="CJ59" i="26"/>
  <c r="DB59" i="26"/>
  <c r="DT59" i="26"/>
  <c r="EK59" i="26"/>
  <c r="EZ59" i="26"/>
  <c r="FQ59" i="26"/>
  <c r="GG59" i="26"/>
  <c r="GV59" i="26"/>
  <c r="HI59" i="26"/>
  <c r="HW59" i="26"/>
  <c r="AU59" i="26"/>
  <c r="BS59" i="26"/>
  <c r="CM59" i="26"/>
  <c r="DC59" i="26"/>
  <c r="DW59" i="26"/>
  <c r="EL59" i="26"/>
  <c r="FA59" i="26"/>
  <c r="FS59" i="26"/>
  <c r="GH59" i="26"/>
  <c r="GW59" i="26"/>
  <c r="HK59" i="26"/>
  <c r="HX59" i="26"/>
  <c r="AV59" i="26"/>
  <c r="BT59" i="26"/>
  <c r="CN59" i="26"/>
  <c r="DD59" i="26"/>
  <c r="DX59" i="26"/>
  <c r="EM59" i="26"/>
  <c r="FD59" i="26"/>
  <c r="FT59" i="26"/>
  <c r="GI59" i="26"/>
  <c r="GY59" i="26"/>
  <c r="HL59" i="26"/>
  <c r="HY59" i="26"/>
  <c r="AW59" i="26"/>
  <c r="BU59" i="26"/>
  <c r="CO59" i="26"/>
  <c r="DE59" i="26"/>
  <c r="DY59" i="26"/>
  <c r="EN59" i="26"/>
  <c r="FE59" i="26"/>
  <c r="FU59" i="26"/>
  <c r="GJ59" i="26"/>
  <c r="GZ59" i="26"/>
  <c r="HM59" i="26"/>
  <c r="HZ59" i="26"/>
  <c r="AZ59" i="26"/>
  <c r="BX59" i="26"/>
  <c r="CP59" i="26"/>
  <c r="DH59" i="26"/>
  <c r="DZ59" i="26"/>
  <c r="EO59" i="26"/>
  <c r="FG59" i="26"/>
  <c r="FV59" i="26"/>
  <c r="GK59" i="26"/>
  <c r="HA59" i="26"/>
  <c r="HN59" i="26"/>
  <c r="HO59" i="26"/>
  <c r="BC59" i="26"/>
  <c r="CA59" i="26"/>
  <c r="CQ59" i="26"/>
  <c r="DK59" i="26"/>
  <c r="EA59" i="26"/>
  <c r="ER59" i="26"/>
  <c r="FH59" i="26"/>
  <c r="GN59" i="26"/>
  <c r="HB59" i="26"/>
  <c r="FW59" i="26"/>
  <c r="IA90" i="26"/>
  <c r="AR90" i="26"/>
  <c r="BD90" i="26"/>
  <c r="BP90" i="26"/>
  <c r="CB90" i="26"/>
  <c r="CN90" i="26"/>
  <c r="CZ90" i="26"/>
  <c r="DL90" i="26"/>
  <c r="DX90" i="26"/>
  <c r="EJ90" i="26"/>
  <c r="EV90" i="26"/>
  <c r="FH90" i="26"/>
  <c r="FT90" i="26"/>
  <c r="GF90" i="26"/>
  <c r="GR90" i="26"/>
  <c r="HD90" i="26"/>
  <c r="HP90" i="26"/>
  <c r="AS90" i="26"/>
  <c r="BE90" i="26"/>
  <c r="BQ90" i="26"/>
  <c r="CC90" i="26"/>
  <c r="CO90" i="26"/>
  <c r="DA90" i="26"/>
  <c r="DM90" i="26"/>
  <c r="DY90" i="26"/>
  <c r="EK90" i="26"/>
  <c r="EW90" i="26"/>
  <c r="FI90" i="26"/>
  <c r="FU90" i="26"/>
  <c r="GG90" i="26"/>
  <c r="GS90" i="26"/>
  <c r="HE90" i="26"/>
  <c r="HQ90" i="26"/>
  <c r="AT90" i="26"/>
  <c r="BF90" i="26"/>
  <c r="BR90" i="26"/>
  <c r="CD90" i="26"/>
  <c r="CP90" i="26"/>
  <c r="DB90" i="26"/>
  <c r="DN90" i="26"/>
  <c r="DZ90" i="26"/>
  <c r="EL90" i="26"/>
  <c r="EX90" i="26"/>
  <c r="FJ90" i="26"/>
  <c r="FV90" i="26"/>
  <c r="GH90" i="26"/>
  <c r="GT90" i="26"/>
  <c r="HF90" i="26"/>
  <c r="HR90" i="26"/>
  <c r="AU90" i="26"/>
  <c r="BG90" i="26"/>
  <c r="BS90" i="26"/>
  <c r="CE90" i="26"/>
  <c r="CQ90" i="26"/>
  <c r="DC90" i="26"/>
  <c r="DO90" i="26"/>
  <c r="EA90" i="26"/>
  <c r="EM90" i="26"/>
  <c r="EY90" i="26"/>
  <c r="FK90" i="26"/>
  <c r="FW90" i="26"/>
  <c r="GI90" i="26"/>
  <c r="GU90" i="26"/>
  <c r="HG90" i="26"/>
  <c r="HS90" i="26"/>
  <c r="AV90" i="26"/>
  <c r="BH90" i="26"/>
  <c r="BT90" i="26"/>
  <c r="CF90" i="26"/>
  <c r="CR90" i="26"/>
  <c r="DD90" i="26"/>
  <c r="DP90" i="26"/>
  <c r="EB90" i="26"/>
  <c r="EN90" i="26"/>
  <c r="EZ90" i="26"/>
  <c r="FL90" i="26"/>
  <c r="FX90" i="26"/>
  <c r="GJ90" i="26"/>
  <c r="GV90" i="26"/>
  <c r="HH90" i="26"/>
  <c r="HT90" i="26"/>
  <c r="AK90" i="26"/>
  <c r="AW90" i="26"/>
  <c r="BI90" i="26"/>
  <c r="BU90" i="26"/>
  <c r="CG90" i="26"/>
  <c r="CS90" i="26"/>
  <c r="DE90" i="26"/>
  <c r="DQ90" i="26"/>
  <c r="EC90" i="26"/>
  <c r="EO90" i="26"/>
  <c r="FA90" i="26"/>
  <c r="FM90" i="26"/>
  <c r="FY90" i="26"/>
  <c r="GK90" i="26"/>
  <c r="GW90" i="26"/>
  <c r="HI90" i="26"/>
  <c r="HU90" i="26"/>
  <c r="AL90" i="26"/>
  <c r="AX90" i="26"/>
  <c r="BJ90" i="26"/>
  <c r="BV90" i="26"/>
  <c r="CH90" i="26"/>
  <c r="CT90" i="26"/>
  <c r="DF90" i="26"/>
  <c r="DR90" i="26"/>
  <c r="ED90" i="26"/>
  <c r="EP90" i="26"/>
  <c r="FB90" i="26"/>
  <c r="FN90" i="26"/>
  <c r="FZ90" i="26"/>
  <c r="GL90" i="26"/>
  <c r="GX90" i="26"/>
  <c r="HJ90" i="26"/>
  <c r="HV90" i="26"/>
  <c r="AM90" i="26"/>
  <c r="AY90" i="26"/>
  <c r="BK90" i="26"/>
  <c r="BW90" i="26"/>
  <c r="CI90" i="26"/>
  <c r="CU90" i="26"/>
  <c r="DG90" i="26"/>
  <c r="DS90" i="26"/>
  <c r="EE90" i="26"/>
  <c r="EQ90" i="26"/>
  <c r="FC90" i="26"/>
  <c r="FO90" i="26"/>
  <c r="GA90" i="26"/>
  <c r="GM90" i="26"/>
  <c r="GY90" i="26"/>
  <c r="HK90" i="26"/>
  <c r="HW90" i="26"/>
  <c r="AP90" i="26"/>
  <c r="BB90" i="26"/>
  <c r="BN90" i="26"/>
  <c r="BZ90" i="26"/>
  <c r="CL90" i="26"/>
  <c r="CX90" i="26"/>
  <c r="DJ90" i="26"/>
  <c r="DV90" i="26"/>
  <c r="EH90" i="26"/>
  <c r="ET90" i="26"/>
  <c r="FF90" i="26"/>
  <c r="FR90" i="26"/>
  <c r="GD90" i="26"/>
  <c r="GP90" i="26"/>
  <c r="HB90" i="26"/>
  <c r="HN90" i="26"/>
  <c r="HZ90" i="26"/>
  <c r="AQ90" i="26"/>
  <c r="BC90" i="26"/>
  <c r="BO90" i="26"/>
  <c r="CA90" i="26"/>
  <c r="CM90" i="26"/>
  <c r="CY90" i="26"/>
  <c r="DK90" i="26"/>
  <c r="DW90" i="26"/>
  <c r="EI90" i="26"/>
  <c r="EU90" i="26"/>
  <c r="FG90" i="26"/>
  <c r="FS90" i="26"/>
  <c r="GE90" i="26"/>
  <c r="GQ90" i="26"/>
  <c r="HC90" i="26"/>
  <c r="HO90" i="26"/>
  <c r="IA101" i="26"/>
  <c r="AO101" i="26"/>
  <c r="BA101" i="26"/>
  <c r="BM101" i="26"/>
  <c r="BY101" i="26"/>
  <c r="CK101" i="26"/>
  <c r="CW101" i="26"/>
  <c r="DI101" i="26"/>
  <c r="DU101" i="26"/>
  <c r="EG101" i="26"/>
  <c r="ES101" i="26"/>
  <c r="FE101" i="26"/>
  <c r="FQ101" i="26"/>
  <c r="GC101" i="26"/>
  <c r="GO101" i="26"/>
  <c r="HA101" i="26"/>
  <c r="HM101" i="26"/>
  <c r="HY101" i="26"/>
  <c r="IA89" i="26"/>
  <c r="AL89" i="26"/>
  <c r="AX89" i="26"/>
  <c r="BJ89" i="26"/>
  <c r="BV89" i="26"/>
  <c r="CH89" i="26"/>
  <c r="CT89" i="26"/>
  <c r="DF89" i="26"/>
  <c r="DR89" i="26"/>
  <c r="ED89" i="26"/>
  <c r="EP89" i="26"/>
  <c r="FB89" i="26"/>
  <c r="FN89" i="26"/>
  <c r="FZ89" i="26"/>
  <c r="GL89" i="26"/>
  <c r="GX89" i="26"/>
  <c r="HJ89" i="26"/>
  <c r="HV89" i="26"/>
  <c r="AM89" i="26"/>
  <c r="AY89" i="26"/>
  <c r="BK89" i="26"/>
  <c r="BW89" i="26"/>
  <c r="CI89" i="26"/>
  <c r="CU89" i="26"/>
  <c r="DG89" i="26"/>
  <c r="DS89" i="26"/>
  <c r="EE89" i="26"/>
  <c r="EQ89" i="26"/>
  <c r="FC89" i="26"/>
  <c r="FO89" i="26"/>
  <c r="GA89" i="26"/>
  <c r="GM89" i="26"/>
  <c r="GY89" i="26"/>
  <c r="HK89" i="26"/>
  <c r="HW89" i="26"/>
  <c r="AN89" i="26"/>
  <c r="AZ89" i="26"/>
  <c r="BL89" i="26"/>
  <c r="BX89" i="26"/>
  <c r="CJ89" i="26"/>
  <c r="CV89" i="26"/>
  <c r="DH89" i="26"/>
  <c r="DT89" i="26"/>
  <c r="EF89" i="26"/>
  <c r="ER89" i="26"/>
  <c r="FD89" i="26"/>
  <c r="FP89" i="26"/>
  <c r="GB89" i="26"/>
  <c r="GN89" i="26"/>
  <c r="GZ89" i="26"/>
  <c r="HL89" i="26"/>
  <c r="HX89" i="26"/>
  <c r="AO89" i="26"/>
  <c r="BA89" i="26"/>
  <c r="BM89" i="26"/>
  <c r="BY89" i="26"/>
  <c r="CK89" i="26"/>
  <c r="CW89" i="26"/>
  <c r="DI89" i="26"/>
  <c r="DU89" i="26"/>
  <c r="EG89" i="26"/>
  <c r="ES89" i="26"/>
  <c r="FE89" i="26"/>
  <c r="FQ89" i="26"/>
  <c r="GC89" i="26"/>
  <c r="GO89" i="26"/>
  <c r="HA89" i="26"/>
  <c r="HM89" i="26"/>
  <c r="HY89" i="26"/>
  <c r="AP89" i="26"/>
  <c r="BB89" i="26"/>
  <c r="BN89" i="26"/>
  <c r="BZ89" i="26"/>
  <c r="CL89" i="26"/>
  <c r="CX89" i="26"/>
  <c r="DJ89" i="26"/>
  <c r="DV89" i="26"/>
  <c r="EH89" i="26"/>
  <c r="ET89" i="26"/>
  <c r="FF89" i="26"/>
  <c r="FR89" i="26"/>
  <c r="GD89" i="26"/>
  <c r="GP89" i="26"/>
  <c r="HB89" i="26"/>
  <c r="HN89" i="26"/>
  <c r="HZ89" i="26"/>
  <c r="AQ89" i="26"/>
  <c r="BC89" i="26"/>
  <c r="BO89" i="26"/>
  <c r="CA89" i="26"/>
  <c r="CM89" i="26"/>
  <c r="CY89" i="26"/>
  <c r="DK89" i="26"/>
  <c r="DW89" i="26"/>
  <c r="EI89" i="26"/>
  <c r="EU89" i="26"/>
  <c r="FG89" i="26"/>
  <c r="FS89" i="26"/>
  <c r="GE89" i="26"/>
  <c r="GQ89" i="26"/>
  <c r="HC89" i="26"/>
  <c r="HO89" i="26"/>
  <c r="AR89" i="26"/>
  <c r="BD89" i="26"/>
  <c r="BP89" i="26"/>
  <c r="CB89" i="26"/>
  <c r="CN89" i="26"/>
  <c r="CZ89" i="26"/>
  <c r="DL89" i="26"/>
  <c r="DX89" i="26"/>
  <c r="EJ89" i="26"/>
  <c r="EV89" i="26"/>
  <c r="FH89" i="26"/>
  <c r="FT89" i="26"/>
  <c r="GF89" i="26"/>
  <c r="GR89" i="26"/>
  <c r="HD89" i="26"/>
  <c r="HP89" i="26"/>
  <c r="AS89" i="26"/>
  <c r="BE89" i="26"/>
  <c r="BQ89" i="26"/>
  <c r="CC89" i="26"/>
  <c r="CO89" i="26"/>
  <c r="DA89" i="26"/>
  <c r="DM89" i="26"/>
  <c r="DY89" i="26"/>
  <c r="EK89" i="26"/>
  <c r="EW89" i="26"/>
  <c r="FI89" i="26"/>
  <c r="FU89" i="26"/>
  <c r="GG89" i="26"/>
  <c r="GS89" i="26"/>
  <c r="HE89" i="26"/>
  <c r="HQ89" i="26"/>
  <c r="AV89" i="26"/>
  <c r="BH89" i="26"/>
  <c r="BT89" i="26"/>
  <c r="CF89" i="26"/>
  <c r="CR89" i="26"/>
  <c r="DD89" i="26"/>
  <c r="DP89" i="26"/>
  <c r="EB89" i="26"/>
  <c r="EN89" i="26"/>
  <c r="EZ89" i="26"/>
  <c r="FL89" i="26"/>
  <c r="FX89" i="26"/>
  <c r="GJ89" i="26"/>
  <c r="GV89" i="26"/>
  <c r="HH89" i="26"/>
  <c r="HT89" i="26"/>
  <c r="AK89" i="26"/>
  <c r="AW89" i="26"/>
  <c r="BI89" i="26"/>
  <c r="BU89" i="26"/>
  <c r="CG89" i="26"/>
  <c r="CS89" i="26"/>
  <c r="DE89" i="26"/>
  <c r="DQ89" i="26"/>
  <c r="EC89" i="26"/>
  <c r="EO89" i="26"/>
  <c r="FA89" i="26"/>
  <c r="FM89" i="26"/>
  <c r="FY89" i="26"/>
  <c r="GK89" i="26"/>
  <c r="GW89" i="26"/>
  <c r="HI89" i="26"/>
  <c r="HU89" i="26"/>
  <c r="IA65" i="26"/>
  <c r="AT65" i="26"/>
  <c r="BF65" i="26"/>
  <c r="BR65" i="26"/>
  <c r="CD65" i="26"/>
  <c r="CP65" i="26"/>
  <c r="DB65" i="26"/>
  <c r="DN65" i="26"/>
  <c r="DZ65" i="26"/>
  <c r="EL65" i="26"/>
  <c r="EX65" i="26"/>
  <c r="FJ65" i="26"/>
  <c r="FV65" i="26"/>
  <c r="GH65" i="26"/>
  <c r="GT65" i="26"/>
  <c r="HF65" i="26"/>
  <c r="HR65" i="26"/>
  <c r="AU65" i="26"/>
  <c r="BG65" i="26"/>
  <c r="BS65" i="26"/>
  <c r="CE65" i="26"/>
  <c r="CQ65" i="26"/>
  <c r="DC65" i="26"/>
  <c r="DO65" i="26"/>
  <c r="EA65" i="26"/>
  <c r="EM65" i="26"/>
  <c r="EY65" i="26"/>
  <c r="FK65" i="26"/>
  <c r="FW65" i="26"/>
  <c r="GI65" i="26"/>
  <c r="GU65" i="26"/>
  <c r="HG65" i="26"/>
  <c r="HS65" i="26"/>
  <c r="AV65" i="26"/>
  <c r="BH65" i="26"/>
  <c r="BT65" i="26"/>
  <c r="CF65" i="26"/>
  <c r="CR65" i="26"/>
  <c r="DD65" i="26"/>
  <c r="DP65" i="26"/>
  <c r="EB65" i="26"/>
  <c r="EN65" i="26"/>
  <c r="EZ65" i="26"/>
  <c r="FL65" i="26"/>
  <c r="FX65" i="26"/>
  <c r="GJ65" i="26"/>
  <c r="GV65" i="26"/>
  <c r="HH65" i="26"/>
  <c r="HT65" i="26"/>
  <c r="AK65" i="26"/>
  <c r="AW65" i="26"/>
  <c r="BI65" i="26"/>
  <c r="BU65" i="26"/>
  <c r="CG65" i="26"/>
  <c r="CS65" i="26"/>
  <c r="DE65" i="26"/>
  <c r="DQ65" i="26"/>
  <c r="EC65" i="26"/>
  <c r="EO65" i="26"/>
  <c r="FA65" i="26"/>
  <c r="FM65" i="26"/>
  <c r="FY65" i="26"/>
  <c r="GK65" i="26"/>
  <c r="GW65" i="26"/>
  <c r="HI65" i="26"/>
  <c r="HU65" i="26"/>
  <c r="AL65" i="26"/>
  <c r="AX65" i="26"/>
  <c r="BJ65" i="26"/>
  <c r="BV65" i="26"/>
  <c r="CH65" i="26"/>
  <c r="CT65" i="26"/>
  <c r="DF65" i="26"/>
  <c r="DR65" i="26"/>
  <c r="ED65" i="26"/>
  <c r="EP65" i="26"/>
  <c r="FB65" i="26"/>
  <c r="FN65" i="26"/>
  <c r="FZ65" i="26"/>
  <c r="GL65" i="26"/>
  <c r="GX65" i="26"/>
  <c r="HJ65" i="26"/>
  <c r="HV65" i="26"/>
  <c r="AM65" i="26"/>
  <c r="AY65" i="26"/>
  <c r="BK65" i="26"/>
  <c r="BW65" i="26"/>
  <c r="CI65" i="26"/>
  <c r="CU65" i="26"/>
  <c r="DG65" i="26"/>
  <c r="DS65" i="26"/>
  <c r="EE65" i="26"/>
  <c r="EQ65" i="26"/>
  <c r="FC65" i="26"/>
  <c r="FO65" i="26"/>
  <c r="GA65" i="26"/>
  <c r="GM65" i="26"/>
  <c r="GY65" i="26"/>
  <c r="HK65" i="26"/>
  <c r="HW65" i="26"/>
  <c r="AN65" i="26"/>
  <c r="AZ65" i="26"/>
  <c r="BL65" i="26"/>
  <c r="BX65" i="26"/>
  <c r="CJ65" i="26"/>
  <c r="CV65" i="26"/>
  <c r="DH65" i="26"/>
  <c r="DT65" i="26"/>
  <c r="EF65" i="26"/>
  <c r="ER65" i="26"/>
  <c r="FD65" i="26"/>
  <c r="FP65" i="26"/>
  <c r="GB65" i="26"/>
  <c r="GN65" i="26"/>
  <c r="GZ65" i="26"/>
  <c r="HL65" i="26"/>
  <c r="HX65" i="26"/>
  <c r="AO65" i="26"/>
  <c r="BA65" i="26"/>
  <c r="BM65" i="26"/>
  <c r="BY65" i="26"/>
  <c r="CK65" i="26"/>
  <c r="CW65" i="26"/>
  <c r="DI65" i="26"/>
  <c r="DU65" i="26"/>
  <c r="EG65" i="26"/>
  <c r="ES65" i="26"/>
  <c r="FE65" i="26"/>
  <c r="FQ65" i="26"/>
  <c r="GC65" i="26"/>
  <c r="GO65" i="26"/>
  <c r="HA65" i="26"/>
  <c r="HM65" i="26"/>
  <c r="HY65" i="26"/>
  <c r="AP65" i="26"/>
  <c r="BB65" i="26"/>
  <c r="BN65" i="26"/>
  <c r="BZ65" i="26"/>
  <c r="CL65" i="26"/>
  <c r="CX65" i="26"/>
  <c r="DJ65" i="26"/>
  <c r="DV65" i="26"/>
  <c r="EH65" i="26"/>
  <c r="ET65" i="26"/>
  <c r="FF65" i="26"/>
  <c r="FR65" i="26"/>
  <c r="GD65" i="26"/>
  <c r="GP65" i="26"/>
  <c r="HB65" i="26"/>
  <c r="HN65" i="26"/>
  <c r="HZ65" i="26"/>
  <c r="AQ65" i="26"/>
  <c r="BC65" i="26"/>
  <c r="BO65" i="26"/>
  <c r="CA65" i="26"/>
  <c r="CM65" i="26"/>
  <c r="CY65" i="26"/>
  <c r="DK65" i="26"/>
  <c r="DW65" i="26"/>
  <c r="EI65" i="26"/>
  <c r="EU65" i="26"/>
  <c r="FG65" i="26"/>
  <c r="FS65" i="26"/>
  <c r="GE65" i="26"/>
  <c r="GQ65" i="26"/>
  <c r="HC65" i="26"/>
  <c r="HO65" i="26"/>
  <c r="AR65" i="26"/>
  <c r="BD65" i="26"/>
  <c r="BP65" i="26"/>
  <c r="CB65" i="26"/>
  <c r="CN65" i="26"/>
  <c r="CZ65" i="26"/>
  <c r="DL65" i="26"/>
  <c r="DX65" i="26"/>
  <c r="EJ65" i="26"/>
  <c r="EV65" i="26"/>
  <c r="FH65" i="26"/>
  <c r="FT65" i="26"/>
  <c r="GF65" i="26"/>
  <c r="GR65" i="26"/>
  <c r="HD65" i="26"/>
  <c r="HP65" i="26"/>
  <c r="CC65" i="26"/>
  <c r="HQ65" i="26"/>
  <c r="CO65" i="26"/>
  <c r="DA65" i="26"/>
  <c r="DM65" i="26"/>
  <c r="DY65" i="26"/>
  <c r="EK65" i="26"/>
  <c r="EW65" i="26"/>
  <c r="FI65" i="26"/>
  <c r="FU65" i="26"/>
  <c r="BE65" i="26"/>
  <c r="GS65" i="26"/>
  <c r="BQ65" i="26"/>
  <c r="HE65" i="26"/>
  <c r="AS65" i="26"/>
  <c r="GG65" i="26"/>
  <c r="IA100" i="26"/>
  <c r="AR100" i="26"/>
  <c r="BD100" i="26"/>
  <c r="BP100" i="26"/>
  <c r="CB100" i="26"/>
  <c r="CN100" i="26"/>
  <c r="CZ100" i="26"/>
  <c r="DL100" i="26"/>
  <c r="DX100" i="26"/>
  <c r="AU100" i="26"/>
  <c r="BG100" i="26"/>
  <c r="BS100" i="26"/>
  <c r="CE100" i="26"/>
  <c r="CQ100" i="26"/>
  <c r="DC100" i="26"/>
  <c r="DO100" i="26"/>
  <c r="EA100" i="26"/>
  <c r="EM100" i="26"/>
  <c r="EY100" i="26"/>
  <c r="FK100" i="26"/>
  <c r="FW100" i="26"/>
  <c r="GI100" i="26"/>
  <c r="GU100" i="26"/>
  <c r="HG100" i="26"/>
  <c r="HS100" i="26"/>
  <c r="AV100" i="26"/>
  <c r="BH100" i="26"/>
  <c r="BT100" i="26"/>
  <c r="CF100" i="26"/>
  <c r="CR100" i="26"/>
  <c r="AL100" i="26"/>
  <c r="AX100" i="26"/>
  <c r="BJ100" i="26"/>
  <c r="BV100" i="26"/>
  <c r="CH100" i="26"/>
  <c r="CT100" i="26"/>
  <c r="AM100" i="26"/>
  <c r="AY100" i="26"/>
  <c r="BK100" i="26"/>
  <c r="BW100" i="26"/>
  <c r="CI100" i="26"/>
  <c r="CU100" i="26"/>
  <c r="AQ100" i="26"/>
  <c r="BC100" i="26"/>
  <c r="BO100" i="26"/>
  <c r="CA100" i="26"/>
  <c r="CM100" i="26"/>
  <c r="CY100" i="26"/>
  <c r="DK100" i="26"/>
  <c r="DW100" i="26"/>
  <c r="EI100" i="26"/>
  <c r="EU100" i="26"/>
  <c r="FG100" i="26"/>
  <c r="FS100" i="26"/>
  <c r="GE100" i="26"/>
  <c r="GQ100" i="26"/>
  <c r="HC100" i="26"/>
  <c r="IA88" i="26"/>
  <c r="AR88" i="26"/>
  <c r="BD88" i="26"/>
  <c r="BP88" i="26"/>
  <c r="CB88" i="26"/>
  <c r="CN88" i="26"/>
  <c r="CZ88" i="26"/>
  <c r="DL88" i="26"/>
  <c r="DX88" i="26"/>
  <c r="EJ88" i="26"/>
  <c r="EV88" i="26"/>
  <c r="FH88" i="26"/>
  <c r="FT88" i="26"/>
  <c r="GF88" i="26"/>
  <c r="GR88" i="26"/>
  <c r="HD88" i="26"/>
  <c r="HP88" i="26"/>
  <c r="AS88" i="26"/>
  <c r="BE88" i="26"/>
  <c r="BQ88" i="26"/>
  <c r="CC88" i="26"/>
  <c r="CO88" i="26"/>
  <c r="DA88" i="26"/>
  <c r="DM88" i="26"/>
  <c r="DY88" i="26"/>
  <c r="EK88" i="26"/>
  <c r="EW88" i="26"/>
  <c r="FI88" i="26"/>
  <c r="FU88" i="26"/>
  <c r="GG88" i="26"/>
  <c r="GS88" i="26"/>
  <c r="HE88" i="26"/>
  <c r="HQ88" i="26"/>
  <c r="AT88" i="26"/>
  <c r="BF88" i="26"/>
  <c r="BR88" i="26"/>
  <c r="CD88" i="26"/>
  <c r="CP88" i="26"/>
  <c r="DB88" i="26"/>
  <c r="DN88" i="26"/>
  <c r="DZ88" i="26"/>
  <c r="EL88" i="26"/>
  <c r="EX88" i="26"/>
  <c r="FJ88" i="26"/>
  <c r="FV88" i="26"/>
  <c r="GH88" i="26"/>
  <c r="GT88" i="26"/>
  <c r="HF88" i="26"/>
  <c r="HR88" i="26"/>
  <c r="AU88" i="26"/>
  <c r="BG88" i="26"/>
  <c r="BS88" i="26"/>
  <c r="CE88" i="26"/>
  <c r="CQ88" i="26"/>
  <c r="DC88" i="26"/>
  <c r="DO88" i="26"/>
  <c r="EA88" i="26"/>
  <c r="EM88" i="26"/>
  <c r="EY88" i="26"/>
  <c r="FK88" i="26"/>
  <c r="FW88" i="26"/>
  <c r="GI88" i="26"/>
  <c r="GU88" i="26"/>
  <c r="HG88" i="26"/>
  <c r="HS88" i="26"/>
  <c r="AV88" i="26"/>
  <c r="BH88" i="26"/>
  <c r="BT88" i="26"/>
  <c r="CF88" i="26"/>
  <c r="CR88" i="26"/>
  <c r="DD88" i="26"/>
  <c r="DP88" i="26"/>
  <c r="EB88" i="26"/>
  <c r="EN88" i="26"/>
  <c r="EZ88" i="26"/>
  <c r="FL88" i="26"/>
  <c r="FX88" i="26"/>
  <c r="GJ88" i="26"/>
  <c r="GV88" i="26"/>
  <c r="HH88" i="26"/>
  <c r="HT88" i="26"/>
  <c r="AK88" i="26"/>
  <c r="AW88" i="26"/>
  <c r="BI88" i="26"/>
  <c r="BU88" i="26"/>
  <c r="CG88" i="26"/>
  <c r="CS88" i="26"/>
  <c r="DE88" i="26"/>
  <c r="DQ88" i="26"/>
  <c r="EC88" i="26"/>
  <c r="EO88" i="26"/>
  <c r="FA88" i="26"/>
  <c r="FM88" i="26"/>
  <c r="FY88" i="26"/>
  <c r="GK88" i="26"/>
  <c r="GW88" i="26"/>
  <c r="HI88" i="26"/>
  <c r="HU88" i="26"/>
  <c r="AL88" i="26"/>
  <c r="AX88" i="26"/>
  <c r="BJ88" i="26"/>
  <c r="BV88" i="26"/>
  <c r="CH88" i="26"/>
  <c r="CT88" i="26"/>
  <c r="DF88" i="26"/>
  <c r="DR88" i="26"/>
  <c r="ED88" i="26"/>
  <c r="EP88" i="26"/>
  <c r="FB88" i="26"/>
  <c r="FN88" i="26"/>
  <c r="FZ88" i="26"/>
  <c r="GL88" i="26"/>
  <c r="GX88" i="26"/>
  <c r="HJ88" i="26"/>
  <c r="HV88" i="26"/>
  <c r="AM88" i="26"/>
  <c r="AY88" i="26"/>
  <c r="BK88" i="26"/>
  <c r="BW88" i="26"/>
  <c r="CI88" i="26"/>
  <c r="CU88" i="26"/>
  <c r="DG88" i="26"/>
  <c r="DS88" i="26"/>
  <c r="EE88" i="26"/>
  <c r="EQ88" i="26"/>
  <c r="FC88" i="26"/>
  <c r="FO88" i="26"/>
  <c r="GA88" i="26"/>
  <c r="GM88" i="26"/>
  <c r="GY88" i="26"/>
  <c r="HK88" i="26"/>
  <c r="HW88" i="26"/>
  <c r="AP88" i="26"/>
  <c r="BB88" i="26"/>
  <c r="BN88" i="26"/>
  <c r="BZ88" i="26"/>
  <c r="CL88" i="26"/>
  <c r="CX88" i="26"/>
  <c r="DJ88" i="26"/>
  <c r="DV88" i="26"/>
  <c r="EH88" i="26"/>
  <c r="ET88" i="26"/>
  <c r="FF88" i="26"/>
  <c r="FR88" i="26"/>
  <c r="GD88" i="26"/>
  <c r="GP88" i="26"/>
  <c r="HB88" i="26"/>
  <c r="HN88" i="26"/>
  <c r="HZ88" i="26"/>
  <c r="AQ88" i="26"/>
  <c r="BC88" i="26"/>
  <c r="BO88" i="26"/>
  <c r="CA88" i="26"/>
  <c r="CM88" i="26"/>
  <c r="CY88" i="26"/>
  <c r="DK88" i="26"/>
  <c r="DW88" i="26"/>
  <c r="EI88" i="26"/>
  <c r="EU88" i="26"/>
  <c r="FG88" i="26"/>
  <c r="FS88" i="26"/>
  <c r="GE88" i="26"/>
  <c r="GQ88" i="26"/>
  <c r="HC88" i="26"/>
  <c r="HO88" i="26"/>
  <c r="IA76" i="26"/>
  <c r="AO76" i="26"/>
  <c r="BA76" i="26"/>
  <c r="BM76" i="26"/>
  <c r="BY76" i="26"/>
  <c r="CK76" i="26"/>
  <c r="CW76" i="26"/>
  <c r="DI76" i="26"/>
  <c r="DU76" i="26"/>
  <c r="EG76" i="26"/>
  <c r="ES76" i="26"/>
  <c r="FE76" i="26"/>
  <c r="FQ76" i="26"/>
  <c r="AU76" i="26"/>
  <c r="BH76" i="26"/>
  <c r="BU76" i="26"/>
  <c r="CH76" i="26"/>
  <c r="CU76" i="26"/>
  <c r="DH76" i="26"/>
  <c r="DV76" i="26"/>
  <c r="EI76" i="26"/>
  <c r="EV76" i="26"/>
  <c r="FI76" i="26"/>
  <c r="FV76" i="26"/>
  <c r="GH76" i="26"/>
  <c r="GT76" i="26"/>
  <c r="HF76" i="26"/>
  <c r="HR76" i="26"/>
  <c r="AV76" i="26"/>
  <c r="BI76" i="26"/>
  <c r="BV76" i="26"/>
  <c r="CI76" i="26"/>
  <c r="CV76" i="26"/>
  <c r="DJ76" i="26"/>
  <c r="DW76" i="26"/>
  <c r="EJ76" i="26"/>
  <c r="EW76" i="26"/>
  <c r="FJ76" i="26"/>
  <c r="FW76" i="26"/>
  <c r="GI76" i="26"/>
  <c r="GU76" i="26"/>
  <c r="HG76" i="26"/>
  <c r="HS76" i="26"/>
  <c r="AW76" i="26"/>
  <c r="BJ76" i="26"/>
  <c r="BW76" i="26"/>
  <c r="CJ76" i="26"/>
  <c r="CX76" i="26"/>
  <c r="DK76" i="26"/>
  <c r="DX76" i="26"/>
  <c r="EK76" i="26"/>
  <c r="EX76" i="26"/>
  <c r="FK76" i="26"/>
  <c r="FX76" i="26"/>
  <c r="GJ76" i="26"/>
  <c r="GV76" i="26"/>
  <c r="HH76" i="26"/>
  <c r="HT76" i="26"/>
  <c r="AK76" i="26"/>
  <c r="AX76" i="26"/>
  <c r="BK76" i="26"/>
  <c r="BX76" i="26"/>
  <c r="CL76" i="26"/>
  <c r="CY76" i="26"/>
  <c r="DL76" i="26"/>
  <c r="DY76" i="26"/>
  <c r="EL76" i="26"/>
  <c r="EY76" i="26"/>
  <c r="FL76" i="26"/>
  <c r="FY76" i="26"/>
  <c r="GK76" i="26"/>
  <c r="GW76" i="26"/>
  <c r="HI76" i="26"/>
  <c r="HU76" i="26"/>
  <c r="AL76" i="26"/>
  <c r="AY76" i="26"/>
  <c r="BL76" i="26"/>
  <c r="BZ76" i="26"/>
  <c r="CM76" i="26"/>
  <c r="CZ76" i="26"/>
  <c r="DM76" i="26"/>
  <c r="DZ76" i="26"/>
  <c r="EM76" i="26"/>
  <c r="EZ76" i="26"/>
  <c r="FM76" i="26"/>
  <c r="FZ76" i="26"/>
  <c r="GL76" i="26"/>
  <c r="GX76" i="26"/>
  <c r="HJ76" i="26"/>
  <c r="HV76" i="26"/>
  <c r="AM76" i="26"/>
  <c r="AZ76" i="26"/>
  <c r="BN76" i="26"/>
  <c r="CA76" i="26"/>
  <c r="CN76" i="26"/>
  <c r="DA76" i="26"/>
  <c r="DN76" i="26"/>
  <c r="EA76" i="26"/>
  <c r="EN76" i="26"/>
  <c r="FA76" i="26"/>
  <c r="FN76" i="26"/>
  <c r="GA76" i="26"/>
  <c r="GM76" i="26"/>
  <c r="GY76" i="26"/>
  <c r="HK76" i="26"/>
  <c r="HW76" i="26"/>
  <c r="AN76" i="26"/>
  <c r="BB76" i="26"/>
  <c r="BO76" i="26"/>
  <c r="CB76" i="26"/>
  <c r="CO76" i="26"/>
  <c r="DB76" i="26"/>
  <c r="DO76" i="26"/>
  <c r="EB76" i="26"/>
  <c r="EO76" i="26"/>
  <c r="FB76" i="26"/>
  <c r="FO76" i="26"/>
  <c r="GB76" i="26"/>
  <c r="GN76" i="26"/>
  <c r="GZ76" i="26"/>
  <c r="HL76" i="26"/>
  <c r="HX76" i="26"/>
  <c r="AP76" i="26"/>
  <c r="BC76" i="26"/>
  <c r="BP76" i="26"/>
  <c r="CC76" i="26"/>
  <c r="CP76" i="26"/>
  <c r="DC76" i="26"/>
  <c r="DP76" i="26"/>
  <c r="EC76" i="26"/>
  <c r="EP76" i="26"/>
  <c r="FC76" i="26"/>
  <c r="FP76" i="26"/>
  <c r="GC76" i="26"/>
  <c r="GO76" i="26"/>
  <c r="HA76" i="26"/>
  <c r="HM76" i="26"/>
  <c r="HY76" i="26"/>
  <c r="AQ76" i="26"/>
  <c r="BD76" i="26"/>
  <c r="BQ76" i="26"/>
  <c r="CD76" i="26"/>
  <c r="CQ76" i="26"/>
  <c r="DD76" i="26"/>
  <c r="DQ76" i="26"/>
  <c r="ED76" i="26"/>
  <c r="EQ76" i="26"/>
  <c r="FD76" i="26"/>
  <c r="FR76" i="26"/>
  <c r="GD76" i="26"/>
  <c r="GP76" i="26"/>
  <c r="HB76" i="26"/>
  <c r="HN76" i="26"/>
  <c r="HZ76" i="26"/>
  <c r="AS76" i="26"/>
  <c r="BF76" i="26"/>
  <c r="BS76" i="26"/>
  <c r="CF76" i="26"/>
  <c r="CS76" i="26"/>
  <c r="DF76" i="26"/>
  <c r="DS76" i="26"/>
  <c r="EF76" i="26"/>
  <c r="ET76" i="26"/>
  <c r="FG76" i="26"/>
  <c r="FT76" i="26"/>
  <c r="GF76" i="26"/>
  <c r="GR76" i="26"/>
  <c r="HD76" i="26"/>
  <c r="HP76" i="26"/>
  <c r="AT76" i="26"/>
  <c r="BG76" i="26"/>
  <c r="BT76" i="26"/>
  <c r="CG76" i="26"/>
  <c r="CT76" i="26"/>
  <c r="DG76" i="26"/>
  <c r="DT76" i="26"/>
  <c r="EH76" i="26"/>
  <c r="EU76" i="26"/>
  <c r="FH76" i="26"/>
  <c r="FU76" i="26"/>
  <c r="GG76" i="26"/>
  <c r="GS76" i="26"/>
  <c r="HE76" i="26"/>
  <c r="HQ76" i="26"/>
  <c r="AR76" i="26"/>
  <c r="GQ76" i="26"/>
  <c r="BE76" i="26"/>
  <c r="HC76" i="26"/>
  <c r="BR76" i="26"/>
  <c r="HO76" i="26"/>
  <c r="CE76" i="26"/>
  <c r="CR76" i="26"/>
  <c r="DE76" i="26"/>
  <c r="DR76" i="26"/>
  <c r="EE76" i="26"/>
  <c r="FS76" i="26"/>
  <c r="GE76" i="26"/>
  <c r="IA64" i="26"/>
  <c r="AN64" i="26"/>
  <c r="AZ64" i="26"/>
  <c r="BL64" i="26"/>
  <c r="BX64" i="26"/>
  <c r="CJ64" i="26"/>
  <c r="CV64" i="26"/>
  <c r="DH64" i="26"/>
  <c r="DT64" i="26"/>
  <c r="EF64" i="26"/>
  <c r="ER64" i="26"/>
  <c r="FD64" i="26"/>
  <c r="FP64" i="26"/>
  <c r="GB64" i="26"/>
  <c r="GN64" i="26"/>
  <c r="GZ64" i="26"/>
  <c r="HL64" i="26"/>
  <c r="HX64" i="26"/>
  <c r="AO64" i="26"/>
  <c r="BA64" i="26"/>
  <c r="BM64" i="26"/>
  <c r="BY64" i="26"/>
  <c r="CK64" i="26"/>
  <c r="CW64" i="26"/>
  <c r="DI64" i="26"/>
  <c r="DU64" i="26"/>
  <c r="EG64" i="26"/>
  <c r="ES64" i="26"/>
  <c r="FE64" i="26"/>
  <c r="FQ64" i="26"/>
  <c r="GC64" i="26"/>
  <c r="GO64" i="26"/>
  <c r="HA64" i="26"/>
  <c r="HM64" i="26"/>
  <c r="HY64" i="26"/>
  <c r="AP64" i="26"/>
  <c r="BB64" i="26"/>
  <c r="BN64" i="26"/>
  <c r="BZ64" i="26"/>
  <c r="CL64" i="26"/>
  <c r="CX64" i="26"/>
  <c r="DJ64" i="26"/>
  <c r="DV64" i="26"/>
  <c r="EH64" i="26"/>
  <c r="ET64" i="26"/>
  <c r="FF64" i="26"/>
  <c r="FR64" i="26"/>
  <c r="GD64" i="26"/>
  <c r="GP64" i="26"/>
  <c r="HB64" i="26"/>
  <c r="HN64" i="26"/>
  <c r="HZ64" i="26"/>
  <c r="AQ64" i="26"/>
  <c r="BC64" i="26"/>
  <c r="BO64" i="26"/>
  <c r="CA64" i="26"/>
  <c r="CM64" i="26"/>
  <c r="CY64" i="26"/>
  <c r="DK64" i="26"/>
  <c r="DW64" i="26"/>
  <c r="EI64" i="26"/>
  <c r="EU64" i="26"/>
  <c r="FG64" i="26"/>
  <c r="FS64" i="26"/>
  <c r="GE64" i="26"/>
  <c r="GQ64" i="26"/>
  <c r="HC64" i="26"/>
  <c r="HO64" i="26"/>
  <c r="AR64" i="26"/>
  <c r="BD64" i="26"/>
  <c r="BP64" i="26"/>
  <c r="CB64" i="26"/>
  <c r="CN64" i="26"/>
  <c r="CZ64" i="26"/>
  <c r="DL64" i="26"/>
  <c r="DX64" i="26"/>
  <c r="EJ64" i="26"/>
  <c r="EV64" i="26"/>
  <c r="FH64" i="26"/>
  <c r="FT64" i="26"/>
  <c r="GF64" i="26"/>
  <c r="GR64" i="26"/>
  <c r="HD64" i="26"/>
  <c r="HP64" i="26"/>
  <c r="AS64" i="26"/>
  <c r="BE64" i="26"/>
  <c r="BQ64" i="26"/>
  <c r="CC64" i="26"/>
  <c r="CO64" i="26"/>
  <c r="DA64" i="26"/>
  <c r="DM64" i="26"/>
  <c r="DY64" i="26"/>
  <c r="EK64" i="26"/>
  <c r="EW64" i="26"/>
  <c r="FI64" i="26"/>
  <c r="FU64" i="26"/>
  <c r="GG64" i="26"/>
  <c r="GS64" i="26"/>
  <c r="HE64" i="26"/>
  <c r="HQ64" i="26"/>
  <c r="AT64" i="26"/>
  <c r="BF64" i="26"/>
  <c r="BR64" i="26"/>
  <c r="CD64" i="26"/>
  <c r="CP64" i="26"/>
  <c r="DB64" i="26"/>
  <c r="DN64" i="26"/>
  <c r="DZ64" i="26"/>
  <c r="EL64" i="26"/>
  <c r="EX64" i="26"/>
  <c r="FJ64" i="26"/>
  <c r="FV64" i="26"/>
  <c r="GH64" i="26"/>
  <c r="GT64" i="26"/>
  <c r="HF64" i="26"/>
  <c r="HR64" i="26"/>
  <c r="AU64" i="26"/>
  <c r="BG64" i="26"/>
  <c r="BS64" i="26"/>
  <c r="CE64" i="26"/>
  <c r="CQ64" i="26"/>
  <c r="DC64" i="26"/>
  <c r="DO64" i="26"/>
  <c r="EA64" i="26"/>
  <c r="EM64" i="26"/>
  <c r="EY64" i="26"/>
  <c r="FK64" i="26"/>
  <c r="FW64" i="26"/>
  <c r="GI64" i="26"/>
  <c r="GU64" i="26"/>
  <c r="HG64" i="26"/>
  <c r="HS64" i="26"/>
  <c r="AV64" i="26"/>
  <c r="BH64" i="26"/>
  <c r="BT64" i="26"/>
  <c r="CF64" i="26"/>
  <c r="CR64" i="26"/>
  <c r="DD64" i="26"/>
  <c r="DP64" i="26"/>
  <c r="EB64" i="26"/>
  <c r="EN64" i="26"/>
  <c r="EZ64" i="26"/>
  <c r="FL64" i="26"/>
  <c r="FX64" i="26"/>
  <c r="GJ64" i="26"/>
  <c r="GV64" i="26"/>
  <c r="HH64" i="26"/>
  <c r="HT64" i="26"/>
  <c r="AK64" i="26"/>
  <c r="AW64" i="26"/>
  <c r="BI64" i="26"/>
  <c r="BU64" i="26"/>
  <c r="CG64" i="26"/>
  <c r="CS64" i="26"/>
  <c r="DE64" i="26"/>
  <c r="DQ64" i="26"/>
  <c r="EC64" i="26"/>
  <c r="EO64" i="26"/>
  <c r="FA64" i="26"/>
  <c r="FM64" i="26"/>
  <c r="FY64" i="26"/>
  <c r="GK64" i="26"/>
  <c r="GW64" i="26"/>
  <c r="HI64" i="26"/>
  <c r="HU64" i="26"/>
  <c r="AL64" i="26"/>
  <c r="AX64" i="26"/>
  <c r="BJ64" i="26"/>
  <c r="BV64" i="26"/>
  <c r="CH64" i="26"/>
  <c r="CT64" i="26"/>
  <c r="DF64" i="26"/>
  <c r="DR64" i="26"/>
  <c r="ED64" i="26"/>
  <c r="EP64" i="26"/>
  <c r="FB64" i="26"/>
  <c r="FN64" i="26"/>
  <c r="FZ64" i="26"/>
  <c r="GL64" i="26"/>
  <c r="GX64" i="26"/>
  <c r="HJ64" i="26"/>
  <c r="HV64" i="26"/>
  <c r="EE64" i="26"/>
  <c r="EQ64" i="26"/>
  <c r="FC64" i="26"/>
  <c r="FO64" i="26"/>
  <c r="AM64" i="26"/>
  <c r="GA64" i="26"/>
  <c r="AY64" i="26"/>
  <c r="GM64" i="26"/>
  <c r="BK64" i="26"/>
  <c r="GY64" i="26"/>
  <c r="BW64" i="26"/>
  <c r="HK64" i="26"/>
  <c r="CI64" i="26"/>
  <c r="HW64" i="26"/>
  <c r="DG64" i="26"/>
  <c r="DS64" i="26"/>
  <c r="CU64" i="26"/>
  <c r="IA52" i="26"/>
  <c r="AP52" i="26"/>
  <c r="BB52" i="26"/>
  <c r="BN52" i="26"/>
  <c r="BZ52" i="26"/>
  <c r="CL52" i="26"/>
  <c r="CX52" i="26"/>
  <c r="DJ52" i="26"/>
  <c r="DV52" i="26"/>
  <c r="EH52" i="26"/>
  <c r="ET52" i="26"/>
  <c r="FF52" i="26"/>
  <c r="FR52" i="26"/>
  <c r="GD52" i="26"/>
  <c r="GP52" i="26"/>
  <c r="HB52" i="26"/>
  <c r="HN52" i="26"/>
  <c r="HZ52" i="26"/>
  <c r="AQ52" i="26"/>
  <c r="BC52" i="26"/>
  <c r="BO52" i="26"/>
  <c r="CA52" i="26"/>
  <c r="CM52" i="26"/>
  <c r="CY52" i="26"/>
  <c r="DK52" i="26"/>
  <c r="DW52" i="26"/>
  <c r="EI52" i="26"/>
  <c r="EU52" i="26"/>
  <c r="FG52" i="26"/>
  <c r="FS52" i="26"/>
  <c r="GE52" i="26"/>
  <c r="GQ52" i="26"/>
  <c r="HC52" i="26"/>
  <c r="HO52" i="26"/>
  <c r="AR52" i="26"/>
  <c r="BD52" i="26"/>
  <c r="BP52" i="26"/>
  <c r="CB52" i="26"/>
  <c r="CN52" i="26"/>
  <c r="CZ52" i="26"/>
  <c r="DL52" i="26"/>
  <c r="DX52" i="26"/>
  <c r="EJ52" i="26"/>
  <c r="EV52" i="26"/>
  <c r="FH52" i="26"/>
  <c r="FT52" i="26"/>
  <c r="GF52" i="26"/>
  <c r="GR52" i="26"/>
  <c r="HD52" i="26"/>
  <c r="HP52" i="26"/>
  <c r="AS52" i="26"/>
  <c r="BE52" i="26"/>
  <c r="BQ52" i="26"/>
  <c r="CC52" i="26"/>
  <c r="CO52" i="26"/>
  <c r="DA52" i="26"/>
  <c r="DM52" i="26"/>
  <c r="DY52" i="26"/>
  <c r="EK52" i="26"/>
  <c r="EW52" i="26"/>
  <c r="FI52" i="26"/>
  <c r="FU52" i="26"/>
  <c r="GG52" i="26"/>
  <c r="GS52" i="26"/>
  <c r="HE52" i="26"/>
  <c r="HQ52" i="26"/>
  <c r="AU52" i="26"/>
  <c r="BG52" i="26"/>
  <c r="BS52" i="26"/>
  <c r="CE52" i="26"/>
  <c r="CQ52" i="26"/>
  <c r="DC52" i="26"/>
  <c r="DO52" i="26"/>
  <c r="EA52" i="26"/>
  <c r="EM52" i="26"/>
  <c r="EY52" i="26"/>
  <c r="FK52" i="26"/>
  <c r="FW52" i="26"/>
  <c r="GI52" i="26"/>
  <c r="GU52" i="26"/>
  <c r="HG52" i="26"/>
  <c r="HS52" i="26"/>
  <c r="AV52" i="26"/>
  <c r="BH52" i="26"/>
  <c r="BT52" i="26"/>
  <c r="CF52" i="26"/>
  <c r="CR52" i="26"/>
  <c r="DD52" i="26"/>
  <c r="DP52" i="26"/>
  <c r="EB52" i="26"/>
  <c r="EN52" i="26"/>
  <c r="EZ52" i="26"/>
  <c r="FL52" i="26"/>
  <c r="FX52" i="26"/>
  <c r="GJ52" i="26"/>
  <c r="GV52" i="26"/>
  <c r="HH52" i="26"/>
  <c r="HT52" i="26"/>
  <c r="AK52" i="26"/>
  <c r="AW52" i="26"/>
  <c r="BI52" i="26"/>
  <c r="BU52" i="26"/>
  <c r="CG52" i="26"/>
  <c r="CS52" i="26"/>
  <c r="DE52" i="26"/>
  <c r="DQ52" i="26"/>
  <c r="EC52" i="26"/>
  <c r="EO52" i="26"/>
  <c r="FA52" i="26"/>
  <c r="FM52" i="26"/>
  <c r="FY52" i="26"/>
  <c r="GK52" i="26"/>
  <c r="GW52" i="26"/>
  <c r="HI52" i="26"/>
  <c r="HU52" i="26"/>
  <c r="AL52" i="26"/>
  <c r="AX52" i="26"/>
  <c r="BJ52" i="26"/>
  <c r="BV52" i="26"/>
  <c r="CH52" i="26"/>
  <c r="CT52" i="26"/>
  <c r="DF52" i="26"/>
  <c r="DR52" i="26"/>
  <c r="ED52" i="26"/>
  <c r="EP52" i="26"/>
  <c r="FB52" i="26"/>
  <c r="FN52" i="26"/>
  <c r="FZ52" i="26"/>
  <c r="GL52" i="26"/>
  <c r="GX52" i="26"/>
  <c r="HJ52" i="26"/>
  <c r="HV52" i="26"/>
  <c r="AM52" i="26"/>
  <c r="AY52" i="26"/>
  <c r="BK52" i="26"/>
  <c r="BW52" i="26"/>
  <c r="CI52" i="26"/>
  <c r="CU52" i="26"/>
  <c r="DG52" i="26"/>
  <c r="DS52" i="26"/>
  <c r="EE52" i="26"/>
  <c r="EQ52" i="26"/>
  <c r="FC52" i="26"/>
  <c r="FO52" i="26"/>
  <c r="GA52" i="26"/>
  <c r="GM52" i="26"/>
  <c r="GY52" i="26"/>
  <c r="HK52" i="26"/>
  <c r="HW52" i="26"/>
  <c r="AO52" i="26"/>
  <c r="CK52" i="26"/>
  <c r="EG52" i="26"/>
  <c r="GC52" i="26"/>
  <c r="HY52" i="26"/>
  <c r="AT52" i="26"/>
  <c r="CP52" i="26"/>
  <c r="EL52" i="26"/>
  <c r="GH52" i="26"/>
  <c r="AZ52" i="26"/>
  <c r="CV52" i="26"/>
  <c r="ER52" i="26"/>
  <c r="GN52" i="26"/>
  <c r="BA52" i="26"/>
  <c r="CW52" i="26"/>
  <c r="ES52" i="26"/>
  <c r="GO52" i="26"/>
  <c r="BF52" i="26"/>
  <c r="DB52" i="26"/>
  <c r="EX52" i="26"/>
  <c r="GT52" i="26"/>
  <c r="BL52" i="26"/>
  <c r="DH52" i="26"/>
  <c r="FD52" i="26"/>
  <c r="GZ52" i="26"/>
  <c r="BM52" i="26"/>
  <c r="DI52" i="26"/>
  <c r="FE52" i="26"/>
  <c r="HA52" i="26"/>
  <c r="BR52" i="26"/>
  <c r="DN52" i="26"/>
  <c r="FJ52" i="26"/>
  <c r="HF52" i="26"/>
  <c r="BX52" i="26"/>
  <c r="DT52" i="26"/>
  <c r="FP52" i="26"/>
  <c r="HL52" i="26"/>
  <c r="BY52" i="26"/>
  <c r="DU52" i="26"/>
  <c r="FQ52" i="26"/>
  <c r="HM52" i="26"/>
  <c r="CD52" i="26"/>
  <c r="DZ52" i="26"/>
  <c r="FV52" i="26"/>
  <c r="HR52" i="26"/>
  <c r="AN52" i="26"/>
  <c r="CJ52" i="26"/>
  <c r="EF52" i="26"/>
  <c r="HX52" i="26"/>
  <c r="GB52" i="26"/>
  <c r="IA40" i="26"/>
  <c r="AV40" i="26"/>
  <c r="BH40" i="26"/>
  <c r="BT40" i="26"/>
  <c r="CF40" i="26"/>
  <c r="CR40" i="26"/>
  <c r="DD40" i="26"/>
  <c r="DP40" i="26"/>
  <c r="EB40" i="26"/>
  <c r="EN40" i="26"/>
  <c r="EZ40" i="26"/>
  <c r="FL40" i="26"/>
  <c r="FX40" i="26"/>
  <c r="GJ40" i="26"/>
  <c r="GV40" i="26"/>
  <c r="HH40" i="26"/>
  <c r="HT40" i="26"/>
  <c r="AK40" i="26"/>
  <c r="AW40" i="26"/>
  <c r="BI40" i="26"/>
  <c r="BU40" i="26"/>
  <c r="CG40" i="26"/>
  <c r="CS40" i="26"/>
  <c r="DE40" i="26"/>
  <c r="DQ40" i="26"/>
  <c r="EC40" i="26"/>
  <c r="EO40" i="26"/>
  <c r="FA40" i="26"/>
  <c r="FM40" i="26"/>
  <c r="FY40" i="26"/>
  <c r="GK40" i="26"/>
  <c r="GW40" i="26"/>
  <c r="HI40" i="26"/>
  <c r="HU40" i="26"/>
  <c r="AL40" i="26"/>
  <c r="AX40" i="26"/>
  <c r="BJ40" i="26"/>
  <c r="BV40" i="26"/>
  <c r="CH40" i="26"/>
  <c r="CT40" i="26"/>
  <c r="DF40" i="26"/>
  <c r="DR40" i="26"/>
  <c r="ED40" i="26"/>
  <c r="EP40" i="26"/>
  <c r="FB40" i="26"/>
  <c r="FN40" i="26"/>
  <c r="FZ40" i="26"/>
  <c r="GL40" i="26"/>
  <c r="GX40" i="26"/>
  <c r="HJ40" i="26"/>
  <c r="HV40" i="26"/>
  <c r="AM40" i="26"/>
  <c r="AY40" i="26"/>
  <c r="BK40" i="26"/>
  <c r="BW40" i="26"/>
  <c r="CI40" i="26"/>
  <c r="CU40" i="26"/>
  <c r="DG40" i="26"/>
  <c r="DS40" i="26"/>
  <c r="EE40" i="26"/>
  <c r="EQ40" i="26"/>
  <c r="FC40" i="26"/>
  <c r="FO40" i="26"/>
  <c r="GA40" i="26"/>
  <c r="GM40" i="26"/>
  <c r="GY40" i="26"/>
  <c r="HK40" i="26"/>
  <c r="HW40" i="26"/>
  <c r="AO40" i="26"/>
  <c r="BA40" i="26"/>
  <c r="BM40" i="26"/>
  <c r="BY40" i="26"/>
  <c r="CK40" i="26"/>
  <c r="CW40" i="26"/>
  <c r="DI40" i="26"/>
  <c r="DU40" i="26"/>
  <c r="EG40" i="26"/>
  <c r="ES40" i="26"/>
  <c r="FE40" i="26"/>
  <c r="FQ40" i="26"/>
  <c r="GC40" i="26"/>
  <c r="GO40" i="26"/>
  <c r="HA40" i="26"/>
  <c r="HM40" i="26"/>
  <c r="HY40" i="26"/>
  <c r="AP40" i="26"/>
  <c r="BB40" i="26"/>
  <c r="BN40" i="26"/>
  <c r="BZ40" i="26"/>
  <c r="CL40" i="26"/>
  <c r="CX40" i="26"/>
  <c r="AQ40" i="26"/>
  <c r="BC40" i="26"/>
  <c r="BO40" i="26"/>
  <c r="CA40" i="26"/>
  <c r="CM40" i="26"/>
  <c r="CY40" i="26"/>
  <c r="DK40" i="26"/>
  <c r="DW40" i="26"/>
  <c r="EI40" i="26"/>
  <c r="EU40" i="26"/>
  <c r="FG40" i="26"/>
  <c r="FS40" i="26"/>
  <c r="GE40" i="26"/>
  <c r="GQ40" i="26"/>
  <c r="HC40" i="26"/>
  <c r="HO40" i="26"/>
  <c r="AT40" i="26"/>
  <c r="BF40" i="26"/>
  <c r="BR40" i="26"/>
  <c r="CD40" i="26"/>
  <c r="CP40" i="26"/>
  <c r="DB40" i="26"/>
  <c r="DN40" i="26"/>
  <c r="DZ40" i="26"/>
  <c r="EL40" i="26"/>
  <c r="EX40" i="26"/>
  <c r="FJ40" i="26"/>
  <c r="FV40" i="26"/>
  <c r="GH40" i="26"/>
  <c r="GT40" i="26"/>
  <c r="HF40" i="26"/>
  <c r="HR40" i="26"/>
  <c r="AU40" i="26"/>
  <c r="BG40" i="26"/>
  <c r="BS40" i="26"/>
  <c r="CE40" i="26"/>
  <c r="CQ40" i="26"/>
  <c r="DC40" i="26"/>
  <c r="DO40" i="26"/>
  <c r="EA40" i="26"/>
  <c r="EM40" i="26"/>
  <c r="EY40" i="26"/>
  <c r="FK40" i="26"/>
  <c r="FW40" i="26"/>
  <c r="GI40" i="26"/>
  <c r="GU40" i="26"/>
  <c r="HG40" i="26"/>
  <c r="HS40" i="26"/>
  <c r="AN40" i="26"/>
  <c r="CJ40" i="26"/>
  <c r="DX40" i="26"/>
  <c r="FH40" i="26"/>
  <c r="GR40" i="26"/>
  <c r="AR40" i="26"/>
  <c r="CN40" i="26"/>
  <c r="DY40" i="26"/>
  <c r="FI40" i="26"/>
  <c r="GS40" i="26"/>
  <c r="AS40" i="26"/>
  <c r="CO40" i="26"/>
  <c r="EF40" i="26"/>
  <c r="FP40" i="26"/>
  <c r="GZ40" i="26"/>
  <c r="AZ40" i="26"/>
  <c r="CV40" i="26"/>
  <c r="EH40" i="26"/>
  <c r="FR40" i="26"/>
  <c r="HB40" i="26"/>
  <c r="BD40" i="26"/>
  <c r="CZ40" i="26"/>
  <c r="EJ40" i="26"/>
  <c r="FT40" i="26"/>
  <c r="HD40" i="26"/>
  <c r="BE40" i="26"/>
  <c r="DA40" i="26"/>
  <c r="EK40" i="26"/>
  <c r="FU40" i="26"/>
  <c r="HE40" i="26"/>
  <c r="BL40" i="26"/>
  <c r="DH40" i="26"/>
  <c r="ER40" i="26"/>
  <c r="GB40" i="26"/>
  <c r="HL40" i="26"/>
  <c r="BP40" i="26"/>
  <c r="DJ40" i="26"/>
  <c r="ET40" i="26"/>
  <c r="GD40" i="26"/>
  <c r="HN40" i="26"/>
  <c r="BQ40" i="26"/>
  <c r="DL40" i="26"/>
  <c r="EV40" i="26"/>
  <c r="GF40" i="26"/>
  <c r="HP40" i="26"/>
  <c r="BX40" i="26"/>
  <c r="DM40" i="26"/>
  <c r="EW40" i="26"/>
  <c r="GG40" i="26"/>
  <c r="HQ40" i="26"/>
  <c r="CB40" i="26"/>
  <c r="DT40" i="26"/>
  <c r="FD40" i="26"/>
  <c r="GN40" i="26"/>
  <c r="HX40" i="26"/>
  <c r="CC40" i="26"/>
  <c r="DV40" i="26"/>
  <c r="FF40" i="26"/>
  <c r="GP40" i="26"/>
  <c r="HZ40" i="26"/>
  <c r="IA28" i="26"/>
  <c r="AV28" i="26"/>
  <c r="BH28" i="26"/>
  <c r="BT28" i="26"/>
  <c r="CF28" i="26"/>
  <c r="CR28" i="26"/>
  <c r="DD28" i="26"/>
  <c r="DP28" i="26"/>
  <c r="EB28" i="26"/>
  <c r="EN28" i="26"/>
  <c r="EZ28" i="26"/>
  <c r="FL28" i="26"/>
  <c r="FX28" i="26"/>
  <c r="GJ28" i="26"/>
  <c r="GV28" i="26"/>
  <c r="HH28" i="26"/>
  <c r="HT28" i="26"/>
  <c r="AK28" i="26"/>
  <c r="AW28" i="26"/>
  <c r="BI28" i="26"/>
  <c r="BU28" i="26"/>
  <c r="CG28" i="26"/>
  <c r="CS28" i="26"/>
  <c r="DE28" i="26"/>
  <c r="DQ28" i="26"/>
  <c r="EC28" i="26"/>
  <c r="EO28" i="26"/>
  <c r="FA28" i="26"/>
  <c r="FM28" i="26"/>
  <c r="FY28" i="26"/>
  <c r="GK28" i="26"/>
  <c r="GW28" i="26"/>
  <c r="HI28" i="26"/>
  <c r="HU28" i="26"/>
  <c r="AL28" i="26"/>
  <c r="AX28" i="26"/>
  <c r="BJ28" i="26"/>
  <c r="BV28" i="26"/>
  <c r="CH28" i="26"/>
  <c r="CT28" i="26"/>
  <c r="DF28" i="26"/>
  <c r="DR28" i="26"/>
  <c r="ED28" i="26"/>
  <c r="EP28" i="26"/>
  <c r="FB28" i="26"/>
  <c r="FN28" i="26"/>
  <c r="FZ28" i="26"/>
  <c r="GL28" i="26"/>
  <c r="GX28" i="26"/>
  <c r="HJ28" i="26"/>
  <c r="HV28" i="26"/>
  <c r="AM28" i="26"/>
  <c r="AY28" i="26"/>
  <c r="BK28" i="26"/>
  <c r="BW28" i="26"/>
  <c r="CI28" i="26"/>
  <c r="CU28" i="26"/>
  <c r="DG28" i="26"/>
  <c r="DS28" i="26"/>
  <c r="EE28" i="26"/>
  <c r="EQ28" i="26"/>
  <c r="FC28" i="26"/>
  <c r="FO28" i="26"/>
  <c r="GA28" i="26"/>
  <c r="GM28" i="26"/>
  <c r="GY28" i="26"/>
  <c r="HK28" i="26"/>
  <c r="HW28" i="26"/>
  <c r="AN28" i="26"/>
  <c r="AZ28" i="26"/>
  <c r="BL28" i="26"/>
  <c r="BX28" i="26"/>
  <c r="CJ28" i="26"/>
  <c r="CV28" i="26"/>
  <c r="DH28" i="26"/>
  <c r="DT28" i="26"/>
  <c r="EF28" i="26"/>
  <c r="ER28" i="26"/>
  <c r="FD28" i="26"/>
  <c r="FP28" i="26"/>
  <c r="GB28" i="26"/>
  <c r="GN28" i="26"/>
  <c r="GZ28" i="26"/>
  <c r="HL28" i="26"/>
  <c r="HX28" i="26"/>
  <c r="AO28" i="26"/>
  <c r="BA28" i="26"/>
  <c r="BM28" i="26"/>
  <c r="BY28" i="26"/>
  <c r="CK28" i="26"/>
  <c r="CW28" i="26"/>
  <c r="DI28" i="26"/>
  <c r="DU28" i="26"/>
  <c r="EG28" i="26"/>
  <c r="ES28" i="26"/>
  <c r="FE28" i="26"/>
  <c r="FQ28" i="26"/>
  <c r="GC28" i="26"/>
  <c r="GO28" i="26"/>
  <c r="HA28" i="26"/>
  <c r="HM28" i="26"/>
  <c r="HY28" i="26"/>
  <c r="AP28" i="26"/>
  <c r="BB28" i="26"/>
  <c r="BN28" i="26"/>
  <c r="BZ28" i="26"/>
  <c r="CL28" i="26"/>
  <c r="CX28" i="26"/>
  <c r="DJ28" i="26"/>
  <c r="DV28" i="26"/>
  <c r="EH28" i="26"/>
  <c r="ET28" i="26"/>
  <c r="FF28" i="26"/>
  <c r="FR28" i="26"/>
  <c r="GD28" i="26"/>
  <c r="GP28" i="26"/>
  <c r="HB28" i="26"/>
  <c r="HN28" i="26"/>
  <c r="HZ28" i="26"/>
  <c r="AQ28" i="26"/>
  <c r="BC28" i="26"/>
  <c r="BO28" i="26"/>
  <c r="CA28" i="26"/>
  <c r="CM28" i="26"/>
  <c r="CY28" i="26"/>
  <c r="DK28" i="26"/>
  <c r="DW28" i="26"/>
  <c r="EI28" i="26"/>
  <c r="EU28" i="26"/>
  <c r="FG28" i="26"/>
  <c r="FS28" i="26"/>
  <c r="GE28" i="26"/>
  <c r="GQ28" i="26"/>
  <c r="HC28" i="26"/>
  <c r="HO28" i="26"/>
  <c r="AR28" i="26"/>
  <c r="BD28" i="26"/>
  <c r="BP28" i="26"/>
  <c r="CB28" i="26"/>
  <c r="CN28" i="26"/>
  <c r="CZ28" i="26"/>
  <c r="DL28" i="26"/>
  <c r="DX28" i="26"/>
  <c r="EJ28" i="26"/>
  <c r="EV28" i="26"/>
  <c r="FH28" i="26"/>
  <c r="FT28" i="26"/>
  <c r="GF28" i="26"/>
  <c r="GR28" i="26"/>
  <c r="HD28" i="26"/>
  <c r="HP28" i="26"/>
  <c r="AT28" i="26"/>
  <c r="BF28" i="26"/>
  <c r="BR28" i="26"/>
  <c r="CD28" i="26"/>
  <c r="CP28" i="26"/>
  <c r="DB28" i="26"/>
  <c r="DN28" i="26"/>
  <c r="DZ28" i="26"/>
  <c r="EL28" i="26"/>
  <c r="EX28" i="26"/>
  <c r="FJ28" i="26"/>
  <c r="FV28" i="26"/>
  <c r="GH28" i="26"/>
  <c r="GT28" i="26"/>
  <c r="HF28" i="26"/>
  <c r="HR28" i="26"/>
  <c r="CQ28" i="26"/>
  <c r="FK28" i="26"/>
  <c r="DA28" i="26"/>
  <c r="FU28" i="26"/>
  <c r="DC28" i="26"/>
  <c r="FW28" i="26"/>
  <c r="AS28" i="26"/>
  <c r="DM28" i="26"/>
  <c r="GG28" i="26"/>
  <c r="AU28" i="26"/>
  <c r="DO28" i="26"/>
  <c r="GI28" i="26"/>
  <c r="BE28" i="26"/>
  <c r="DY28" i="26"/>
  <c r="GS28" i="26"/>
  <c r="BG28" i="26"/>
  <c r="EA28" i="26"/>
  <c r="GU28" i="26"/>
  <c r="BQ28" i="26"/>
  <c r="EK28" i="26"/>
  <c r="HE28" i="26"/>
  <c r="BS28" i="26"/>
  <c r="EM28" i="26"/>
  <c r="HG28" i="26"/>
  <c r="CE28" i="26"/>
  <c r="EY28" i="26"/>
  <c r="HS28" i="26"/>
  <c r="CO28" i="26"/>
  <c r="FI28" i="26"/>
  <c r="EW28" i="26"/>
  <c r="HQ28" i="26"/>
  <c r="CC28" i="26"/>
  <c r="AQ16" i="26"/>
  <c r="BC16" i="26"/>
  <c r="BO16" i="26"/>
  <c r="CA16" i="26"/>
  <c r="CM16" i="26"/>
  <c r="CY16" i="26"/>
  <c r="DK16" i="26"/>
  <c r="DW16" i="26"/>
  <c r="EI16" i="26"/>
  <c r="EU16" i="26"/>
  <c r="FG16" i="26"/>
  <c r="FS16" i="26"/>
  <c r="GE16" i="26"/>
  <c r="GQ16" i="26"/>
  <c r="HC16" i="26"/>
  <c r="HO16" i="26"/>
  <c r="IA16" i="26"/>
  <c r="AR16" i="26"/>
  <c r="BD16" i="26"/>
  <c r="BP16" i="26"/>
  <c r="CB16" i="26"/>
  <c r="CN16" i="26"/>
  <c r="CZ16" i="26"/>
  <c r="DL16" i="26"/>
  <c r="DX16" i="26"/>
  <c r="EJ16" i="26"/>
  <c r="EV16" i="26"/>
  <c r="FH16" i="26"/>
  <c r="FT16" i="26"/>
  <c r="GF16" i="26"/>
  <c r="GR16" i="26"/>
  <c r="HD16" i="26"/>
  <c r="HP16" i="26"/>
  <c r="AS16" i="26"/>
  <c r="BE16" i="26"/>
  <c r="BQ16" i="26"/>
  <c r="CC16" i="26"/>
  <c r="CO16" i="26"/>
  <c r="DA16" i="26"/>
  <c r="DM16" i="26"/>
  <c r="DY16" i="26"/>
  <c r="EK16" i="26"/>
  <c r="EW16" i="26"/>
  <c r="FI16" i="26"/>
  <c r="FU16" i="26"/>
  <c r="GG16" i="26"/>
  <c r="GS16" i="26"/>
  <c r="HE16" i="26"/>
  <c r="HQ16" i="26"/>
  <c r="AT16" i="26"/>
  <c r="BF16" i="26"/>
  <c r="BR16" i="26"/>
  <c r="CD16" i="26"/>
  <c r="CP16" i="26"/>
  <c r="DB16" i="26"/>
  <c r="DN16" i="26"/>
  <c r="DZ16" i="26"/>
  <c r="EL16" i="26"/>
  <c r="EX16" i="26"/>
  <c r="FJ16" i="26"/>
  <c r="FV16" i="26"/>
  <c r="GH16" i="26"/>
  <c r="GT16" i="26"/>
  <c r="HF16" i="26"/>
  <c r="HR16" i="26"/>
  <c r="AU16" i="26"/>
  <c r="BG16" i="26"/>
  <c r="BS16" i="26"/>
  <c r="CE16" i="26"/>
  <c r="CQ16" i="26"/>
  <c r="DC16" i="26"/>
  <c r="DO16" i="26"/>
  <c r="EA16" i="26"/>
  <c r="EM16" i="26"/>
  <c r="EY16" i="26"/>
  <c r="FK16" i="26"/>
  <c r="FW16" i="26"/>
  <c r="GI16" i="26"/>
  <c r="GU16" i="26"/>
  <c r="HG16" i="26"/>
  <c r="HS16" i="26"/>
  <c r="AV16" i="26"/>
  <c r="BH16" i="26"/>
  <c r="BT16" i="26"/>
  <c r="CF16" i="26"/>
  <c r="CR16" i="26"/>
  <c r="DD16" i="26"/>
  <c r="DP16" i="26"/>
  <c r="EB16" i="26"/>
  <c r="EN16" i="26"/>
  <c r="EZ16" i="26"/>
  <c r="FL16" i="26"/>
  <c r="FX16" i="26"/>
  <c r="GJ16" i="26"/>
  <c r="GV16" i="26"/>
  <c r="HH16" i="26"/>
  <c r="HT16" i="26"/>
  <c r="AK16" i="26"/>
  <c r="AW16" i="26"/>
  <c r="BI16" i="26"/>
  <c r="BU16" i="26"/>
  <c r="CG16" i="26"/>
  <c r="CS16" i="26"/>
  <c r="DE16" i="26"/>
  <c r="DQ16" i="26"/>
  <c r="EC16" i="26"/>
  <c r="EO16" i="26"/>
  <c r="FA16" i="26"/>
  <c r="FM16" i="26"/>
  <c r="FY16" i="26"/>
  <c r="GK16" i="26"/>
  <c r="GW16" i="26"/>
  <c r="HI16" i="26"/>
  <c r="HU16" i="26"/>
  <c r="AL16" i="26"/>
  <c r="AX16" i="26"/>
  <c r="BJ16" i="26"/>
  <c r="BV16" i="26"/>
  <c r="CH16" i="26"/>
  <c r="CT16" i="26"/>
  <c r="DF16" i="26"/>
  <c r="DR16" i="26"/>
  <c r="ED16" i="26"/>
  <c r="EP16" i="26"/>
  <c r="FB16" i="26"/>
  <c r="FN16" i="26"/>
  <c r="FZ16" i="26"/>
  <c r="GL16" i="26"/>
  <c r="GX16" i="26"/>
  <c r="HJ16" i="26"/>
  <c r="HV16" i="26"/>
  <c r="AM16" i="26"/>
  <c r="AY16" i="26"/>
  <c r="BK16" i="26"/>
  <c r="BW16" i="26"/>
  <c r="CI16" i="26"/>
  <c r="CU16" i="26"/>
  <c r="DG16" i="26"/>
  <c r="DS16" i="26"/>
  <c r="EE16" i="26"/>
  <c r="EQ16" i="26"/>
  <c r="FC16" i="26"/>
  <c r="FO16" i="26"/>
  <c r="GA16" i="26"/>
  <c r="GM16" i="26"/>
  <c r="GY16" i="26"/>
  <c r="HK16" i="26"/>
  <c r="HW16" i="26"/>
  <c r="AN16" i="26"/>
  <c r="AZ16" i="26"/>
  <c r="BL16" i="26"/>
  <c r="BX16" i="26"/>
  <c r="CJ16" i="26"/>
  <c r="CV16" i="26"/>
  <c r="DH16" i="26"/>
  <c r="DT16" i="26"/>
  <c r="EF16" i="26"/>
  <c r="ER16" i="26"/>
  <c r="FD16" i="26"/>
  <c r="FP16" i="26"/>
  <c r="GB16" i="26"/>
  <c r="GN16" i="26"/>
  <c r="GZ16" i="26"/>
  <c r="HL16" i="26"/>
  <c r="HX16" i="26"/>
  <c r="CK16" i="26"/>
  <c r="FE16" i="26"/>
  <c r="HY16" i="26"/>
  <c r="CL16" i="26"/>
  <c r="FF16" i="26"/>
  <c r="HZ16" i="26"/>
  <c r="CW16" i="26"/>
  <c r="FQ16" i="26"/>
  <c r="CX16" i="26"/>
  <c r="FR16" i="26"/>
  <c r="AO16" i="26"/>
  <c r="DI16" i="26"/>
  <c r="GC16" i="26"/>
  <c r="AP16" i="26"/>
  <c r="DJ16" i="26"/>
  <c r="GD16" i="26"/>
  <c r="BA16" i="26"/>
  <c r="DU16" i="26"/>
  <c r="GO16" i="26"/>
  <c r="BB16" i="26"/>
  <c r="DV16" i="26"/>
  <c r="GP16" i="26"/>
  <c r="BM16" i="26"/>
  <c r="EG16" i="26"/>
  <c r="HA16" i="26"/>
  <c r="BY16" i="26"/>
  <c r="ES16" i="26"/>
  <c r="HM16" i="26"/>
  <c r="BN16" i="26"/>
  <c r="BZ16" i="26"/>
  <c r="EH16" i="26"/>
  <c r="ET16" i="26"/>
  <c r="HB16" i="26"/>
  <c r="HN16" i="26"/>
  <c r="HZ103" i="26"/>
  <c r="HN103" i="26"/>
  <c r="HB103" i="26"/>
  <c r="GP103" i="26"/>
  <c r="GD103" i="26"/>
  <c r="FR103" i="26"/>
  <c r="FF103" i="26"/>
  <c r="ET103" i="26"/>
  <c r="EH103" i="26"/>
  <c r="DV103" i="26"/>
  <c r="DJ103" i="26"/>
  <c r="CX103" i="26"/>
  <c r="CL103" i="26"/>
  <c r="BZ103" i="26"/>
  <c r="BN103" i="26"/>
  <c r="BB103" i="26"/>
  <c r="AP103" i="26"/>
  <c r="HT102" i="26"/>
  <c r="HH102" i="26"/>
  <c r="GV102" i="26"/>
  <c r="GJ102" i="26"/>
  <c r="FX102" i="26"/>
  <c r="FL102" i="26"/>
  <c r="EZ102" i="26"/>
  <c r="EN102" i="26"/>
  <c r="EB102" i="26"/>
  <c r="DP102" i="26"/>
  <c r="DD102" i="26"/>
  <c r="CR102" i="26"/>
  <c r="CF102" i="26"/>
  <c r="BR102" i="26"/>
  <c r="BE102" i="26"/>
  <c r="AR102" i="26"/>
  <c r="HU101" i="26"/>
  <c r="HH101" i="26"/>
  <c r="GU101" i="26"/>
  <c r="GH101" i="26"/>
  <c r="FU101" i="26"/>
  <c r="FH101" i="26"/>
  <c r="EU101" i="26"/>
  <c r="EH101" i="26"/>
  <c r="DT101" i="26"/>
  <c r="DG101" i="26"/>
  <c r="CT101" i="26"/>
  <c r="CG101" i="26"/>
  <c r="BT101" i="26"/>
  <c r="BG101" i="26"/>
  <c r="AT101" i="26"/>
  <c r="HW100" i="26"/>
  <c r="HJ100" i="26"/>
  <c r="GV100" i="26"/>
  <c r="GG100" i="26"/>
  <c r="FR100" i="26"/>
  <c r="FD100" i="26"/>
  <c r="EP100" i="26"/>
  <c r="EB100" i="26"/>
  <c r="DJ100" i="26"/>
  <c r="CS100" i="26"/>
  <c r="BU100" i="26"/>
  <c r="AW100" i="26"/>
  <c r="HO99" i="26"/>
  <c r="GN99" i="26"/>
  <c r="EY99" i="26"/>
  <c r="DC99" i="26"/>
  <c r="BG99" i="26"/>
  <c r="HA98" i="26"/>
  <c r="FE98" i="26"/>
  <c r="DI98" i="26"/>
  <c r="BM98" i="26"/>
  <c r="HG97" i="26"/>
  <c r="FK97" i="26"/>
  <c r="DO97" i="26"/>
  <c r="BS97" i="26"/>
  <c r="HM96" i="26"/>
  <c r="FQ96" i="26"/>
  <c r="DT96" i="26"/>
  <c r="AZ96" i="26"/>
  <c r="FV95" i="26"/>
  <c r="DB95" i="26"/>
  <c r="HX94" i="26"/>
  <c r="FD94" i="26"/>
  <c r="CJ94" i="26"/>
  <c r="HF93" i="26"/>
  <c r="EL93" i="26"/>
  <c r="BR93" i="26"/>
  <c r="GN92" i="26"/>
  <c r="DT92" i="26"/>
  <c r="AZ92" i="26"/>
  <c r="FV91" i="26"/>
  <c r="DB91" i="26"/>
  <c r="HX90" i="26"/>
  <c r="FD90" i="26"/>
  <c r="CJ90" i="26"/>
  <c r="HF89" i="26"/>
  <c r="EL89" i="26"/>
  <c r="BR89" i="26"/>
  <c r="GN88" i="26"/>
  <c r="DT88" i="26"/>
  <c r="AZ88" i="26"/>
  <c r="FV87" i="26"/>
  <c r="DB87" i="26"/>
  <c r="HX86" i="26"/>
  <c r="FD86" i="26"/>
  <c r="CJ86" i="26"/>
  <c r="HF85" i="26"/>
  <c r="EL85" i="26"/>
  <c r="BR85" i="26"/>
  <c r="GN84" i="26"/>
  <c r="DT84" i="26"/>
  <c r="AQ84" i="26"/>
  <c r="EY83" i="26"/>
  <c r="BP83" i="26"/>
  <c r="FX82" i="26"/>
  <c r="CL82" i="26"/>
  <c r="CA80" i="26"/>
  <c r="GZ96" i="26"/>
  <c r="IA35" i="26"/>
  <c r="AP35" i="26"/>
  <c r="BB35" i="26"/>
  <c r="BN35" i="26"/>
  <c r="BZ35" i="26"/>
  <c r="CL35" i="26"/>
  <c r="CX35" i="26"/>
  <c r="DJ35" i="26"/>
  <c r="DV35" i="26"/>
  <c r="EH35" i="26"/>
  <c r="ET35" i="26"/>
  <c r="FF35" i="26"/>
  <c r="FR35" i="26"/>
  <c r="GD35" i="26"/>
  <c r="GP35" i="26"/>
  <c r="HB35" i="26"/>
  <c r="HN35" i="26"/>
  <c r="HZ35" i="26"/>
  <c r="AQ35" i="26"/>
  <c r="BC35" i="26"/>
  <c r="BO35" i="26"/>
  <c r="CA35" i="26"/>
  <c r="CM35" i="26"/>
  <c r="CY35" i="26"/>
  <c r="DK35" i="26"/>
  <c r="DW35" i="26"/>
  <c r="EI35" i="26"/>
  <c r="EU35" i="26"/>
  <c r="FG35" i="26"/>
  <c r="FS35" i="26"/>
  <c r="GE35" i="26"/>
  <c r="GQ35" i="26"/>
  <c r="HC35" i="26"/>
  <c r="HO35" i="26"/>
  <c r="AR35" i="26"/>
  <c r="BD35" i="26"/>
  <c r="BP35" i="26"/>
  <c r="CB35" i="26"/>
  <c r="CN35" i="26"/>
  <c r="CZ35" i="26"/>
  <c r="DL35" i="26"/>
  <c r="DX35" i="26"/>
  <c r="EJ35" i="26"/>
  <c r="EV35" i="26"/>
  <c r="FH35" i="26"/>
  <c r="AS35" i="26"/>
  <c r="AT35" i="26"/>
  <c r="BF35" i="26"/>
  <c r="BR35" i="26"/>
  <c r="CD35" i="26"/>
  <c r="CP35" i="26"/>
  <c r="DB35" i="26"/>
  <c r="DN35" i="26"/>
  <c r="DZ35" i="26"/>
  <c r="EL35" i="26"/>
  <c r="EX35" i="26"/>
  <c r="FJ35" i="26"/>
  <c r="FV35" i="26"/>
  <c r="GH35" i="26"/>
  <c r="GT35" i="26"/>
  <c r="HF35" i="26"/>
  <c r="HR35" i="26"/>
  <c r="AU35" i="26"/>
  <c r="BG35" i="26"/>
  <c r="BS35" i="26"/>
  <c r="CE35" i="26"/>
  <c r="CQ35" i="26"/>
  <c r="DC35" i="26"/>
  <c r="DO35" i="26"/>
  <c r="EA35" i="26"/>
  <c r="EM35" i="26"/>
  <c r="EY35" i="26"/>
  <c r="AV35" i="26"/>
  <c r="BH35" i="26"/>
  <c r="BT35" i="26"/>
  <c r="CF35" i="26"/>
  <c r="CR35" i="26"/>
  <c r="DD35" i="26"/>
  <c r="DP35" i="26"/>
  <c r="EB35" i="26"/>
  <c r="EN35" i="26"/>
  <c r="EZ35" i="26"/>
  <c r="FL35" i="26"/>
  <c r="FX35" i="26"/>
  <c r="GJ35" i="26"/>
  <c r="GV35" i="26"/>
  <c r="HH35" i="26"/>
  <c r="HT35" i="26"/>
  <c r="AK35" i="26"/>
  <c r="AW35" i="26"/>
  <c r="BI35" i="26"/>
  <c r="BU35" i="26"/>
  <c r="CG35" i="26"/>
  <c r="CS35" i="26"/>
  <c r="DE35" i="26"/>
  <c r="DQ35" i="26"/>
  <c r="EC35" i="26"/>
  <c r="EO35" i="26"/>
  <c r="FA35" i="26"/>
  <c r="FM35" i="26"/>
  <c r="FY35" i="26"/>
  <c r="GK35" i="26"/>
  <c r="GW35" i="26"/>
  <c r="HI35" i="26"/>
  <c r="HU35" i="26"/>
  <c r="AN35" i="26"/>
  <c r="BJ35" i="26"/>
  <c r="CJ35" i="26"/>
  <c r="DM35" i="26"/>
  <c r="EQ35" i="26"/>
  <c r="FP35" i="26"/>
  <c r="GL35" i="26"/>
  <c r="HE35" i="26"/>
  <c r="HY35" i="26"/>
  <c r="BK35" i="26"/>
  <c r="CK35" i="26"/>
  <c r="DR35" i="26"/>
  <c r="ER35" i="26"/>
  <c r="FQ35" i="26"/>
  <c r="GM35" i="26"/>
  <c r="HG35" i="26"/>
  <c r="BL35" i="26"/>
  <c r="CO35" i="26"/>
  <c r="DS35" i="26"/>
  <c r="ES35" i="26"/>
  <c r="FT35" i="26"/>
  <c r="GN35" i="26"/>
  <c r="HJ35" i="26"/>
  <c r="BM35" i="26"/>
  <c r="CT35" i="26"/>
  <c r="DT35" i="26"/>
  <c r="EW35" i="26"/>
  <c r="FU35" i="26"/>
  <c r="GO35" i="26"/>
  <c r="HK35" i="26"/>
  <c r="AL35" i="26"/>
  <c r="BQ35" i="26"/>
  <c r="CU35" i="26"/>
  <c r="DU35" i="26"/>
  <c r="FB35" i="26"/>
  <c r="FW35" i="26"/>
  <c r="GR35" i="26"/>
  <c r="HL35" i="26"/>
  <c r="AM35" i="26"/>
  <c r="BV35" i="26"/>
  <c r="CV35" i="26"/>
  <c r="DY35" i="26"/>
  <c r="FC35" i="26"/>
  <c r="FZ35" i="26"/>
  <c r="GS35" i="26"/>
  <c r="HM35" i="26"/>
  <c r="AO35" i="26"/>
  <c r="BW35" i="26"/>
  <c r="CW35" i="26"/>
  <c r="ED35" i="26"/>
  <c r="FD35" i="26"/>
  <c r="GA35" i="26"/>
  <c r="GU35" i="26"/>
  <c r="HP35" i="26"/>
  <c r="AX35" i="26"/>
  <c r="BX35" i="26"/>
  <c r="DA35" i="26"/>
  <c r="EE35" i="26"/>
  <c r="FE35" i="26"/>
  <c r="GB35" i="26"/>
  <c r="GX35" i="26"/>
  <c r="HQ35" i="26"/>
  <c r="AY35" i="26"/>
  <c r="BY35" i="26"/>
  <c r="DF35" i="26"/>
  <c r="EF35" i="26"/>
  <c r="FI35" i="26"/>
  <c r="GC35" i="26"/>
  <c r="GY35" i="26"/>
  <c r="HS35" i="26"/>
  <c r="BA35" i="26"/>
  <c r="CH35" i="26"/>
  <c r="DH35" i="26"/>
  <c r="EK35" i="26"/>
  <c r="FN35" i="26"/>
  <c r="GG35" i="26"/>
  <c r="HA35" i="26"/>
  <c r="HW35" i="26"/>
  <c r="BE35" i="26"/>
  <c r="CI35" i="26"/>
  <c r="DI35" i="26"/>
  <c r="EP35" i="26"/>
  <c r="FO35" i="26"/>
  <c r="GI35" i="26"/>
  <c r="HD35" i="26"/>
  <c r="HX35" i="26"/>
  <c r="EG35" i="26"/>
  <c r="FK35" i="26"/>
  <c r="GF35" i="26"/>
  <c r="GZ35" i="26"/>
  <c r="HV35" i="26"/>
  <c r="AZ35" i="26"/>
  <c r="CC35" i="26"/>
  <c r="DG35" i="26"/>
  <c r="IA75" i="26"/>
  <c r="AT75" i="26"/>
  <c r="BF75" i="26"/>
  <c r="BR75" i="26"/>
  <c r="CD75" i="26"/>
  <c r="CP75" i="26"/>
  <c r="DB75" i="26"/>
  <c r="DN75" i="26"/>
  <c r="AU75" i="26"/>
  <c r="BG75" i="26"/>
  <c r="BS75" i="26"/>
  <c r="CE75" i="26"/>
  <c r="CQ75" i="26"/>
  <c r="DC75" i="26"/>
  <c r="DO75" i="26"/>
  <c r="EA75" i="26"/>
  <c r="EM75" i="26"/>
  <c r="EY75" i="26"/>
  <c r="FK75" i="26"/>
  <c r="FW75" i="26"/>
  <c r="GI75" i="26"/>
  <c r="GU75" i="26"/>
  <c r="HG75" i="26"/>
  <c r="HS75" i="26"/>
  <c r="AN75" i="26"/>
  <c r="AZ75" i="26"/>
  <c r="BL75" i="26"/>
  <c r="BX75" i="26"/>
  <c r="CJ75" i="26"/>
  <c r="CV75" i="26"/>
  <c r="DH75" i="26"/>
  <c r="AW75" i="26"/>
  <c r="BM75" i="26"/>
  <c r="CB75" i="26"/>
  <c r="CS75" i="26"/>
  <c r="DI75" i="26"/>
  <c r="DW75" i="26"/>
  <c r="EJ75" i="26"/>
  <c r="EW75" i="26"/>
  <c r="FJ75" i="26"/>
  <c r="FX75" i="26"/>
  <c r="GK75" i="26"/>
  <c r="GX75" i="26"/>
  <c r="HK75" i="26"/>
  <c r="HX75" i="26"/>
  <c r="AX75" i="26"/>
  <c r="BN75" i="26"/>
  <c r="CC75" i="26"/>
  <c r="CT75" i="26"/>
  <c r="DJ75" i="26"/>
  <c r="DX75" i="26"/>
  <c r="EK75" i="26"/>
  <c r="EX75" i="26"/>
  <c r="FL75" i="26"/>
  <c r="FY75" i="26"/>
  <c r="GL75" i="26"/>
  <c r="GY75" i="26"/>
  <c r="HL75" i="26"/>
  <c r="HY75" i="26"/>
  <c r="AY75" i="26"/>
  <c r="BO75" i="26"/>
  <c r="CF75" i="26"/>
  <c r="CU75" i="26"/>
  <c r="DK75" i="26"/>
  <c r="DY75" i="26"/>
  <c r="EL75" i="26"/>
  <c r="EZ75" i="26"/>
  <c r="FM75" i="26"/>
  <c r="FZ75" i="26"/>
  <c r="GM75" i="26"/>
  <c r="GZ75" i="26"/>
  <c r="HM75" i="26"/>
  <c r="HZ75" i="26"/>
  <c r="AK75" i="26"/>
  <c r="BA75" i="26"/>
  <c r="BP75" i="26"/>
  <c r="CG75" i="26"/>
  <c r="CW75" i="26"/>
  <c r="DL75" i="26"/>
  <c r="DZ75" i="26"/>
  <c r="EN75" i="26"/>
  <c r="FA75" i="26"/>
  <c r="FN75" i="26"/>
  <c r="GA75" i="26"/>
  <c r="GN75" i="26"/>
  <c r="HA75" i="26"/>
  <c r="HN75" i="26"/>
  <c r="AL75" i="26"/>
  <c r="BB75" i="26"/>
  <c r="BQ75" i="26"/>
  <c r="CH75" i="26"/>
  <c r="CX75" i="26"/>
  <c r="DM75" i="26"/>
  <c r="EB75" i="26"/>
  <c r="EO75" i="26"/>
  <c r="FB75" i="26"/>
  <c r="FO75" i="26"/>
  <c r="GB75" i="26"/>
  <c r="GO75" i="26"/>
  <c r="HB75" i="26"/>
  <c r="HO75" i="26"/>
  <c r="AM75" i="26"/>
  <c r="BC75" i="26"/>
  <c r="BT75" i="26"/>
  <c r="CI75" i="26"/>
  <c r="CY75" i="26"/>
  <c r="DP75" i="26"/>
  <c r="EC75" i="26"/>
  <c r="EP75" i="26"/>
  <c r="FC75" i="26"/>
  <c r="FP75" i="26"/>
  <c r="GC75" i="26"/>
  <c r="GP75" i="26"/>
  <c r="HC75" i="26"/>
  <c r="HP75" i="26"/>
  <c r="AO75" i="26"/>
  <c r="BD75" i="26"/>
  <c r="BU75" i="26"/>
  <c r="CK75" i="26"/>
  <c r="CZ75" i="26"/>
  <c r="DQ75" i="26"/>
  <c r="ED75" i="26"/>
  <c r="EQ75" i="26"/>
  <c r="FD75" i="26"/>
  <c r="FQ75" i="26"/>
  <c r="GD75" i="26"/>
  <c r="GQ75" i="26"/>
  <c r="HD75" i="26"/>
  <c r="HQ75" i="26"/>
  <c r="AP75" i="26"/>
  <c r="BE75" i="26"/>
  <c r="BV75" i="26"/>
  <c r="CL75" i="26"/>
  <c r="DA75" i="26"/>
  <c r="DR75" i="26"/>
  <c r="EE75" i="26"/>
  <c r="ER75" i="26"/>
  <c r="FE75" i="26"/>
  <c r="FR75" i="26"/>
  <c r="GE75" i="26"/>
  <c r="GR75" i="26"/>
  <c r="HE75" i="26"/>
  <c r="HR75" i="26"/>
  <c r="AQ75" i="26"/>
  <c r="BH75" i="26"/>
  <c r="BW75" i="26"/>
  <c r="CM75" i="26"/>
  <c r="DD75" i="26"/>
  <c r="DS75" i="26"/>
  <c r="EF75" i="26"/>
  <c r="ES75" i="26"/>
  <c r="FF75" i="26"/>
  <c r="FS75" i="26"/>
  <c r="GF75" i="26"/>
  <c r="GS75" i="26"/>
  <c r="HF75" i="26"/>
  <c r="HT75" i="26"/>
  <c r="AS75" i="26"/>
  <c r="BJ75" i="26"/>
  <c r="BZ75" i="26"/>
  <c r="CO75" i="26"/>
  <c r="DF75" i="26"/>
  <c r="DU75" i="26"/>
  <c r="EH75" i="26"/>
  <c r="EU75" i="26"/>
  <c r="FH75" i="26"/>
  <c r="FU75" i="26"/>
  <c r="GH75" i="26"/>
  <c r="GV75" i="26"/>
  <c r="HI75" i="26"/>
  <c r="HV75" i="26"/>
  <c r="AV75" i="26"/>
  <c r="BK75" i="26"/>
  <c r="CA75" i="26"/>
  <c r="CR75" i="26"/>
  <c r="DG75" i="26"/>
  <c r="DV75" i="26"/>
  <c r="EI75" i="26"/>
  <c r="EV75" i="26"/>
  <c r="FI75" i="26"/>
  <c r="FV75" i="26"/>
  <c r="GJ75" i="26"/>
  <c r="GW75" i="26"/>
  <c r="HJ75" i="26"/>
  <c r="HW75" i="26"/>
  <c r="BY75" i="26"/>
  <c r="CN75" i="26"/>
  <c r="DE75" i="26"/>
  <c r="DT75" i="26"/>
  <c r="EG75" i="26"/>
  <c r="ET75" i="26"/>
  <c r="FG75" i="26"/>
  <c r="FT75" i="26"/>
  <c r="AR75" i="26"/>
  <c r="HH75" i="26"/>
  <c r="BI75" i="26"/>
  <c r="HU75" i="26"/>
  <c r="IA63" i="26"/>
  <c r="AT63" i="26"/>
  <c r="BF63" i="26"/>
  <c r="BR63" i="26"/>
  <c r="CD63" i="26"/>
  <c r="CP63" i="26"/>
  <c r="DB63" i="26"/>
  <c r="DN63" i="26"/>
  <c r="DZ63" i="26"/>
  <c r="EL63" i="26"/>
  <c r="EX63" i="26"/>
  <c r="FJ63" i="26"/>
  <c r="FV63" i="26"/>
  <c r="GH63" i="26"/>
  <c r="GT63" i="26"/>
  <c r="HF63" i="26"/>
  <c r="HR63" i="26"/>
  <c r="AU63" i="26"/>
  <c r="BG63" i="26"/>
  <c r="BS63" i="26"/>
  <c r="CE63" i="26"/>
  <c r="CQ63" i="26"/>
  <c r="DC63" i="26"/>
  <c r="DO63" i="26"/>
  <c r="EA63" i="26"/>
  <c r="EM63" i="26"/>
  <c r="EY63" i="26"/>
  <c r="FK63" i="26"/>
  <c r="FW63" i="26"/>
  <c r="GI63" i="26"/>
  <c r="GU63" i="26"/>
  <c r="HG63" i="26"/>
  <c r="HS63" i="26"/>
  <c r="AV63" i="26"/>
  <c r="BH63" i="26"/>
  <c r="BT63" i="26"/>
  <c r="CF63" i="26"/>
  <c r="CR63" i="26"/>
  <c r="DD63" i="26"/>
  <c r="DP63" i="26"/>
  <c r="EB63" i="26"/>
  <c r="EN63" i="26"/>
  <c r="EZ63" i="26"/>
  <c r="FL63" i="26"/>
  <c r="FX63" i="26"/>
  <c r="GJ63" i="26"/>
  <c r="GV63" i="26"/>
  <c r="HH63" i="26"/>
  <c r="HT63" i="26"/>
  <c r="AK63" i="26"/>
  <c r="AW63" i="26"/>
  <c r="BI63" i="26"/>
  <c r="BU63" i="26"/>
  <c r="CG63" i="26"/>
  <c r="CS63" i="26"/>
  <c r="DE63" i="26"/>
  <c r="DQ63" i="26"/>
  <c r="EC63" i="26"/>
  <c r="EO63" i="26"/>
  <c r="FA63" i="26"/>
  <c r="FM63" i="26"/>
  <c r="FY63" i="26"/>
  <c r="GK63" i="26"/>
  <c r="GW63" i="26"/>
  <c r="HI63" i="26"/>
  <c r="HU63" i="26"/>
  <c r="AL63" i="26"/>
  <c r="AX63" i="26"/>
  <c r="BJ63" i="26"/>
  <c r="BV63" i="26"/>
  <c r="CH63" i="26"/>
  <c r="CT63" i="26"/>
  <c r="DF63" i="26"/>
  <c r="DR63" i="26"/>
  <c r="ED63" i="26"/>
  <c r="EP63" i="26"/>
  <c r="FB63" i="26"/>
  <c r="FN63" i="26"/>
  <c r="FZ63" i="26"/>
  <c r="GL63" i="26"/>
  <c r="GX63" i="26"/>
  <c r="HJ63" i="26"/>
  <c r="HV63" i="26"/>
  <c r="AM63" i="26"/>
  <c r="AY63" i="26"/>
  <c r="BK63" i="26"/>
  <c r="BW63" i="26"/>
  <c r="CI63" i="26"/>
  <c r="CU63" i="26"/>
  <c r="DG63" i="26"/>
  <c r="DS63" i="26"/>
  <c r="EE63" i="26"/>
  <c r="EQ63" i="26"/>
  <c r="FC63" i="26"/>
  <c r="FO63" i="26"/>
  <c r="GA63" i="26"/>
  <c r="GM63" i="26"/>
  <c r="GY63" i="26"/>
  <c r="HK63" i="26"/>
  <c r="HW63" i="26"/>
  <c r="AN63" i="26"/>
  <c r="AZ63" i="26"/>
  <c r="BL63" i="26"/>
  <c r="BX63" i="26"/>
  <c r="CJ63" i="26"/>
  <c r="CV63" i="26"/>
  <c r="DH63" i="26"/>
  <c r="DT63" i="26"/>
  <c r="EF63" i="26"/>
  <c r="ER63" i="26"/>
  <c r="FD63" i="26"/>
  <c r="FP63" i="26"/>
  <c r="GB63" i="26"/>
  <c r="GN63" i="26"/>
  <c r="GZ63" i="26"/>
  <c r="HL63" i="26"/>
  <c r="HX63" i="26"/>
  <c r="AO63" i="26"/>
  <c r="BA63" i="26"/>
  <c r="BM63" i="26"/>
  <c r="BY63" i="26"/>
  <c r="CK63" i="26"/>
  <c r="CW63" i="26"/>
  <c r="DI63" i="26"/>
  <c r="DU63" i="26"/>
  <c r="EG63" i="26"/>
  <c r="ES63" i="26"/>
  <c r="FE63" i="26"/>
  <c r="FQ63" i="26"/>
  <c r="GC63" i="26"/>
  <c r="GO63" i="26"/>
  <c r="HA63" i="26"/>
  <c r="HM63" i="26"/>
  <c r="HY63" i="26"/>
  <c r="AP63" i="26"/>
  <c r="BB63" i="26"/>
  <c r="BN63" i="26"/>
  <c r="BZ63" i="26"/>
  <c r="CL63" i="26"/>
  <c r="CX63" i="26"/>
  <c r="DJ63" i="26"/>
  <c r="DV63" i="26"/>
  <c r="EH63" i="26"/>
  <c r="ET63" i="26"/>
  <c r="FF63" i="26"/>
  <c r="FR63" i="26"/>
  <c r="GD63" i="26"/>
  <c r="GP63" i="26"/>
  <c r="HB63" i="26"/>
  <c r="HN63" i="26"/>
  <c r="HZ63" i="26"/>
  <c r="AQ63" i="26"/>
  <c r="BC63" i="26"/>
  <c r="BO63" i="26"/>
  <c r="CA63" i="26"/>
  <c r="CM63" i="26"/>
  <c r="CY63" i="26"/>
  <c r="DK63" i="26"/>
  <c r="DW63" i="26"/>
  <c r="EI63" i="26"/>
  <c r="EU63" i="26"/>
  <c r="FG63" i="26"/>
  <c r="FS63" i="26"/>
  <c r="GE63" i="26"/>
  <c r="GQ63" i="26"/>
  <c r="HC63" i="26"/>
  <c r="HO63" i="26"/>
  <c r="AR63" i="26"/>
  <c r="BD63" i="26"/>
  <c r="BP63" i="26"/>
  <c r="CB63" i="26"/>
  <c r="CN63" i="26"/>
  <c r="CZ63" i="26"/>
  <c r="DL63" i="26"/>
  <c r="DX63" i="26"/>
  <c r="EJ63" i="26"/>
  <c r="EV63" i="26"/>
  <c r="FH63" i="26"/>
  <c r="FT63" i="26"/>
  <c r="GF63" i="26"/>
  <c r="GR63" i="26"/>
  <c r="HD63" i="26"/>
  <c r="HP63" i="26"/>
  <c r="AS63" i="26"/>
  <c r="GG63" i="26"/>
  <c r="BE63" i="26"/>
  <c r="GS63" i="26"/>
  <c r="BQ63" i="26"/>
  <c r="HE63" i="26"/>
  <c r="CC63" i="26"/>
  <c r="HQ63" i="26"/>
  <c r="CO63" i="26"/>
  <c r="DA63" i="26"/>
  <c r="DM63" i="26"/>
  <c r="DY63" i="26"/>
  <c r="EK63" i="26"/>
  <c r="FI63" i="26"/>
  <c r="FU63" i="26"/>
  <c r="EW63" i="26"/>
  <c r="IA51" i="26"/>
  <c r="AV51" i="26"/>
  <c r="BH51" i="26"/>
  <c r="BT51" i="26"/>
  <c r="CF51" i="26"/>
  <c r="CR51" i="26"/>
  <c r="DD51" i="26"/>
  <c r="DP51" i="26"/>
  <c r="EB51" i="26"/>
  <c r="EN51" i="26"/>
  <c r="EZ51" i="26"/>
  <c r="FL51" i="26"/>
  <c r="FX51" i="26"/>
  <c r="GJ51" i="26"/>
  <c r="GV51" i="26"/>
  <c r="HH51" i="26"/>
  <c r="HT51" i="26"/>
  <c r="AK51" i="26"/>
  <c r="AW51" i="26"/>
  <c r="BI51" i="26"/>
  <c r="BU51" i="26"/>
  <c r="CG51" i="26"/>
  <c r="CS51" i="26"/>
  <c r="DE51" i="26"/>
  <c r="DQ51" i="26"/>
  <c r="EC51" i="26"/>
  <c r="EO51" i="26"/>
  <c r="FA51" i="26"/>
  <c r="FM51" i="26"/>
  <c r="FY51" i="26"/>
  <c r="GK51" i="26"/>
  <c r="GW51" i="26"/>
  <c r="HI51" i="26"/>
  <c r="HU51" i="26"/>
  <c r="AL51" i="26"/>
  <c r="AX51" i="26"/>
  <c r="BJ51" i="26"/>
  <c r="BV51" i="26"/>
  <c r="CH51" i="26"/>
  <c r="CT51" i="26"/>
  <c r="DF51" i="26"/>
  <c r="DR51" i="26"/>
  <c r="ED51" i="26"/>
  <c r="EP51" i="26"/>
  <c r="FB51" i="26"/>
  <c r="FN51" i="26"/>
  <c r="FZ51" i="26"/>
  <c r="GL51" i="26"/>
  <c r="GX51" i="26"/>
  <c r="HJ51" i="26"/>
  <c r="HV51" i="26"/>
  <c r="AM51" i="26"/>
  <c r="AY51" i="26"/>
  <c r="BK51" i="26"/>
  <c r="BW51" i="26"/>
  <c r="CI51" i="26"/>
  <c r="CU51" i="26"/>
  <c r="DG51" i="26"/>
  <c r="DS51" i="26"/>
  <c r="EE51" i="26"/>
  <c r="EQ51" i="26"/>
  <c r="FC51" i="26"/>
  <c r="FO51" i="26"/>
  <c r="GA51" i="26"/>
  <c r="GM51" i="26"/>
  <c r="GY51" i="26"/>
  <c r="HK51" i="26"/>
  <c r="HW51" i="26"/>
  <c r="AO51" i="26"/>
  <c r="BA51" i="26"/>
  <c r="BM51" i="26"/>
  <c r="BY51" i="26"/>
  <c r="CK51" i="26"/>
  <c r="CW51" i="26"/>
  <c r="DI51" i="26"/>
  <c r="DU51" i="26"/>
  <c r="EG51" i="26"/>
  <c r="ES51" i="26"/>
  <c r="FE51" i="26"/>
  <c r="FQ51" i="26"/>
  <c r="GC51" i="26"/>
  <c r="GO51" i="26"/>
  <c r="HA51" i="26"/>
  <c r="HM51" i="26"/>
  <c r="HY51" i="26"/>
  <c r="AP51" i="26"/>
  <c r="BB51" i="26"/>
  <c r="BN51" i="26"/>
  <c r="BZ51" i="26"/>
  <c r="CL51" i="26"/>
  <c r="CX51" i="26"/>
  <c r="DJ51" i="26"/>
  <c r="DV51" i="26"/>
  <c r="EH51" i="26"/>
  <c r="ET51" i="26"/>
  <c r="FF51" i="26"/>
  <c r="FR51" i="26"/>
  <c r="GD51" i="26"/>
  <c r="GP51" i="26"/>
  <c r="HB51" i="26"/>
  <c r="HN51" i="26"/>
  <c r="HZ51" i="26"/>
  <c r="AQ51" i="26"/>
  <c r="BC51" i="26"/>
  <c r="BO51" i="26"/>
  <c r="CA51" i="26"/>
  <c r="CM51" i="26"/>
  <c r="CY51" i="26"/>
  <c r="DK51" i="26"/>
  <c r="DW51" i="26"/>
  <c r="EI51" i="26"/>
  <c r="EU51" i="26"/>
  <c r="FG51" i="26"/>
  <c r="FS51" i="26"/>
  <c r="GE51" i="26"/>
  <c r="GQ51" i="26"/>
  <c r="HC51" i="26"/>
  <c r="HO51" i="26"/>
  <c r="AR51" i="26"/>
  <c r="BD51" i="26"/>
  <c r="BP51" i="26"/>
  <c r="CB51" i="26"/>
  <c r="CN51" i="26"/>
  <c r="CZ51" i="26"/>
  <c r="DL51" i="26"/>
  <c r="DX51" i="26"/>
  <c r="EJ51" i="26"/>
  <c r="EV51" i="26"/>
  <c r="FH51" i="26"/>
  <c r="FT51" i="26"/>
  <c r="GF51" i="26"/>
  <c r="GR51" i="26"/>
  <c r="HD51" i="26"/>
  <c r="HP51" i="26"/>
  <c r="AS51" i="26"/>
  <c r="BE51" i="26"/>
  <c r="BQ51" i="26"/>
  <c r="CC51" i="26"/>
  <c r="CO51" i="26"/>
  <c r="DA51" i="26"/>
  <c r="DM51" i="26"/>
  <c r="DY51" i="26"/>
  <c r="EK51" i="26"/>
  <c r="EW51" i="26"/>
  <c r="FI51" i="26"/>
  <c r="FU51" i="26"/>
  <c r="GG51" i="26"/>
  <c r="GS51" i="26"/>
  <c r="HE51" i="26"/>
  <c r="HQ51" i="26"/>
  <c r="AU51" i="26"/>
  <c r="CQ51" i="26"/>
  <c r="EM51" i="26"/>
  <c r="GI51" i="26"/>
  <c r="AZ51" i="26"/>
  <c r="CV51" i="26"/>
  <c r="ER51" i="26"/>
  <c r="GN51" i="26"/>
  <c r="BF51" i="26"/>
  <c r="DB51" i="26"/>
  <c r="EX51" i="26"/>
  <c r="GT51" i="26"/>
  <c r="BG51" i="26"/>
  <c r="DC51" i="26"/>
  <c r="EY51" i="26"/>
  <c r="GU51" i="26"/>
  <c r="BL51" i="26"/>
  <c r="DH51" i="26"/>
  <c r="FD51" i="26"/>
  <c r="GZ51" i="26"/>
  <c r="BR51" i="26"/>
  <c r="DN51" i="26"/>
  <c r="FJ51" i="26"/>
  <c r="HF51" i="26"/>
  <c r="BS51" i="26"/>
  <c r="DO51" i="26"/>
  <c r="FK51" i="26"/>
  <c r="HG51" i="26"/>
  <c r="BX51" i="26"/>
  <c r="DT51" i="26"/>
  <c r="FP51" i="26"/>
  <c r="HL51" i="26"/>
  <c r="CD51" i="26"/>
  <c r="DZ51" i="26"/>
  <c r="FV51" i="26"/>
  <c r="HR51" i="26"/>
  <c r="CE51" i="26"/>
  <c r="EA51" i="26"/>
  <c r="FW51" i="26"/>
  <c r="HS51" i="26"/>
  <c r="AN51" i="26"/>
  <c r="CJ51" i="26"/>
  <c r="EF51" i="26"/>
  <c r="GB51" i="26"/>
  <c r="HX51" i="26"/>
  <c r="AT51" i="26"/>
  <c r="CP51" i="26"/>
  <c r="EL51" i="26"/>
  <c r="GH51" i="26"/>
  <c r="IA39" i="26"/>
  <c r="AP39" i="26"/>
  <c r="BB39" i="26"/>
  <c r="BN39" i="26"/>
  <c r="BZ39" i="26"/>
  <c r="CL39" i="26"/>
  <c r="CX39" i="26"/>
  <c r="DJ39" i="26"/>
  <c r="DV39" i="26"/>
  <c r="EH39" i="26"/>
  <c r="ET39" i="26"/>
  <c r="FF39" i="26"/>
  <c r="FR39" i="26"/>
  <c r="GD39" i="26"/>
  <c r="GP39" i="26"/>
  <c r="HB39" i="26"/>
  <c r="HN39" i="26"/>
  <c r="HZ39" i="26"/>
  <c r="AQ39" i="26"/>
  <c r="BC39" i="26"/>
  <c r="BO39" i="26"/>
  <c r="CA39" i="26"/>
  <c r="CM39" i="26"/>
  <c r="CY39" i="26"/>
  <c r="DK39" i="26"/>
  <c r="DW39" i="26"/>
  <c r="EI39" i="26"/>
  <c r="EU39" i="26"/>
  <c r="FG39" i="26"/>
  <c r="FS39" i="26"/>
  <c r="GE39" i="26"/>
  <c r="GQ39" i="26"/>
  <c r="HC39" i="26"/>
  <c r="HO39" i="26"/>
  <c r="AR39" i="26"/>
  <c r="BD39" i="26"/>
  <c r="BP39" i="26"/>
  <c r="CB39" i="26"/>
  <c r="CN39" i="26"/>
  <c r="CZ39" i="26"/>
  <c r="DL39" i="26"/>
  <c r="DX39" i="26"/>
  <c r="EJ39" i="26"/>
  <c r="EV39" i="26"/>
  <c r="FH39" i="26"/>
  <c r="FT39" i="26"/>
  <c r="GF39" i="26"/>
  <c r="GR39" i="26"/>
  <c r="HD39" i="26"/>
  <c r="HP39" i="26"/>
  <c r="AS39" i="26"/>
  <c r="BE39" i="26"/>
  <c r="BQ39" i="26"/>
  <c r="CC39" i="26"/>
  <c r="CO39" i="26"/>
  <c r="DA39" i="26"/>
  <c r="DM39" i="26"/>
  <c r="DY39" i="26"/>
  <c r="EK39" i="26"/>
  <c r="EW39" i="26"/>
  <c r="FI39" i="26"/>
  <c r="FU39" i="26"/>
  <c r="GG39" i="26"/>
  <c r="GS39" i="26"/>
  <c r="HE39" i="26"/>
  <c r="HQ39" i="26"/>
  <c r="AU39" i="26"/>
  <c r="BG39" i="26"/>
  <c r="BS39" i="26"/>
  <c r="CE39" i="26"/>
  <c r="CQ39" i="26"/>
  <c r="DC39" i="26"/>
  <c r="DO39" i="26"/>
  <c r="EA39" i="26"/>
  <c r="EM39" i="26"/>
  <c r="EY39" i="26"/>
  <c r="FK39" i="26"/>
  <c r="FW39" i="26"/>
  <c r="GI39" i="26"/>
  <c r="GU39" i="26"/>
  <c r="HG39" i="26"/>
  <c r="HS39" i="26"/>
  <c r="AV39" i="26"/>
  <c r="BH39" i="26"/>
  <c r="BT39" i="26"/>
  <c r="CF39" i="26"/>
  <c r="CR39" i="26"/>
  <c r="DD39" i="26"/>
  <c r="DP39" i="26"/>
  <c r="EB39" i="26"/>
  <c r="EN39" i="26"/>
  <c r="EZ39" i="26"/>
  <c r="FL39" i="26"/>
  <c r="FX39" i="26"/>
  <c r="GJ39" i="26"/>
  <c r="GV39" i="26"/>
  <c r="HH39" i="26"/>
  <c r="HT39" i="26"/>
  <c r="AK39" i="26"/>
  <c r="AW39" i="26"/>
  <c r="BI39" i="26"/>
  <c r="BU39" i="26"/>
  <c r="CG39" i="26"/>
  <c r="CS39" i="26"/>
  <c r="DE39" i="26"/>
  <c r="DQ39" i="26"/>
  <c r="EC39" i="26"/>
  <c r="EO39" i="26"/>
  <c r="FA39" i="26"/>
  <c r="FM39" i="26"/>
  <c r="FY39" i="26"/>
  <c r="GK39" i="26"/>
  <c r="GW39" i="26"/>
  <c r="HI39" i="26"/>
  <c r="HU39" i="26"/>
  <c r="AL39" i="26"/>
  <c r="AX39" i="26"/>
  <c r="BJ39" i="26"/>
  <c r="BV39" i="26"/>
  <c r="CH39" i="26"/>
  <c r="AN39" i="26"/>
  <c r="AZ39" i="26"/>
  <c r="BL39" i="26"/>
  <c r="BX39" i="26"/>
  <c r="CJ39" i="26"/>
  <c r="CV39" i="26"/>
  <c r="DH39" i="26"/>
  <c r="DT39" i="26"/>
  <c r="EF39" i="26"/>
  <c r="ER39" i="26"/>
  <c r="FD39" i="26"/>
  <c r="FP39" i="26"/>
  <c r="GB39" i="26"/>
  <c r="GN39" i="26"/>
  <c r="GZ39" i="26"/>
  <c r="HL39" i="26"/>
  <c r="HX39" i="26"/>
  <c r="AO39" i="26"/>
  <c r="BA39" i="26"/>
  <c r="BM39" i="26"/>
  <c r="BY39" i="26"/>
  <c r="CK39" i="26"/>
  <c r="CW39" i="26"/>
  <c r="DI39" i="26"/>
  <c r="DU39" i="26"/>
  <c r="EG39" i="26"/>
  <c r="ES39" i="26"/>
  <c r="FE39" i="26"/>
  <c r="FQ39" i="26"/>
  <c r="GC39" i="26"/>
  <c r="GO39" i="26"/>
  <c r="HA39" i="26"/>
  <c r="HM39" i="26"/>
  <c r="HY39" i="26"/>
  <c r="CP39" i="26"/>
  <c r="EL39" i="26"/>
  <c r="GH39" i="26"/>
  <c r="CT39" i="26"/>
  <c r="EP39" i="26"/>
  <c r="GL39" i="26"/>
  <c r="CU39" i="26"/>
  <c r="EQ39" i="26"/>
  <c r="GM39" i="26"/>
  <c r="AM39" i="26"/>
  <c r="DB39" i="26"/>
  <c r="EX39" i="26"/>
  <c r="GT39" i="26"/>
  <c r="AT39" i="26"/>
  <c r="DF39" i="26"/>
  <c r="FB39" i="26"/>
  <c r="GX39" i="26"/>
  <c r="AY39" i="26"/>
  <c r="DG39" i="26"/>
  <c r="FC39" i="26"/>
  <c r="GY39" i="26"/>
  <c r="BF39" i="26"/>
  <c r="DN39" i="26"/>
  <c r="FJ39" i="26"/>
  <c r="HF39" i="26"/>
  <c r="BK39" i="26"/>
  <c r="DR39" i="26"/>
  <c r="FN39" i="26"/>
  <c r="HJ39" i="26"/>
  <c r="BR39" i="26"/>
  <c r="DS39" i="26"/>
  <c r="FO39" i="26"/>
  <c r="HK39" i="26"/>
  <c r="BW39" i="26"/>
  <c r="DZ39" i="26"/>
  <c r="FV39" i="26"/>
  <c r="HR39" i="26"/>
  <c r="CD39" i="26"/>
  <c r="ED39" i="26"/>
  <c r="FZ39" i="26"/>
  <c r="HV39" i="26"/>
  <c r="CI39" i="26"/>
  <c r="EE39" i="26"/>
  <c r="GA39" i="26"/>
  <c r="HW39" i="26"/>
  <c r="IA27" i="26"/>
  <c r="AL27" i="26"/>
  <c r="AX27" i="26"/>
  <c r="BJ27" i="26"/>
  <c r="BV27" i="26"/>
  <c r="CH27" i="26"/>
  <c r="CT27" i="26"/>
  <c r="DF27" i="26"/>
  <c r="DR27" i="26"/>
  <c r="ED27" i="26"/>
  <c r="EP27" i="26"/>
  <c r="FB27" i="26"/>
  <c r="FN27" i="26"/>
  <c r="FZ27" i="26"/>
  <c r="GL27" i="26"/>
  <c r="GX27" i="26"/>
  <c r="HJ27" i="26"/>
  <c r="HV27" i="26"/>
  <c r="AM27" i="26"/>
  <c r="AY27" i="26"/>
  <c r="BK27" i="26"/>
  <c r="BW27" i="26"/>
  <c r="CI27" i="26"/>
  <c r="CU27" i="26"/>
  <c r="DG27" i="26"/>
  <c r="DS27" i="26"/>
  <c r="AN27" i="26"/>
  <c r="AZ27" i="26"/>
  <c r="BL27" i="26"/>
  <c r="BX27" i="26"/>
  <c r="CJ27" i="26"/>
  <c r="CV27" i="26"/>
  <c r="DH27" i="26"/>
  <c r="DT27" i="26"/>
  <c r="EF27" i="26"/>
  <c r="ER27" i="26"/>
  <c r="FD27" i="26"/>
  <c r="FP27" i="26"/>
  <c r="GB27" i="26"/>
  <c r="GN27" i="26"/>
  <c r="GZ27" i="26"/>
  <c r="HL27" i="26"/>
  <c r="HX27" i="26"/>
  <c r="AO27" i="26"/>
  <c r="BA27" i="26"/>
  <c r="BM27" i="26"/>
  <c r="BY27" i="26"/>
  <c r="CK27" i="26"/>
  <c r="CW27" i="26"/>
  <c r="DI27" i="26"/>
  <c r="DU27" i="26"/>
  <c r="AP27" i="26"/>
  <c r="BB27" i="26"/>
  <c r="BN27" i="26"/>
  <c r="BZ27" i="26"/>
  <c r="CL27" i="26"/>
  <c r="CX27" i="26"/>
  <c r="DJ27" i="26"/>
  <c r="DV27" i="26"/>
  <c r="EH27" i="26"/>
  <c r="ET27" i="26"/>
  <c r="FF27" i="26"/>
  <c r="FR27" i="26"/>
  <c r="GD27" i="26"/>
  <c r="GP27" i="26"/>
  <c r="HB27" i="26"/>
  <c r="HN27" i="26"/>
  <c r="HZ27" i="26"/>
  <c r="AQ27" i="26"/>
  <c r="BC27" i="26"/>
  <c r="BO27" i="26"/>
  <c r="CA27" i="26"/>
  <c r="CM27" i="26"/>
  <c r="CY27" i="26"/>
  <c r="DK27" i="26"/>
  <c r="DW27" i="26"/>
  <c r="EI27" i="26"/>
  <c r="EU27" i="26"/>
  <c r="AS27" i="26"/>
  <c r="BE27" i="26"/>
  <c r="BQ27" i="26"/>
  <c r="CC27" i="26"/>
  <c r="CO27" i="26"/>
  <c r="DA27" i="26"/>
  <c r="DM27" i="26"/>
  <c r="DY27" i="26"/>
  <c r="EK27" i="26"/>
  <c r="EW27" i="26"/>
  <c r="FI27" i="26"/>
  <c r="FU27" i="26"/>
  <c r="GG27" i="26"/>
  <c r="GS27" i="26"/>
  <c r="HE27" i="26"/>
  <c r="HQ27" i="26"/>
  <c r="AT27" i="26"/>
  <c r="BF27" i="26"/>
  <c r="BR27" i="26"/>
  <c r="CD27" i="26"/>
  <c r="CP27" i="26"/>
  <c r="DB27" i="26"/>
  <c r="DN27" i="26"/>
  <c r="DZ27" i="26"/>
  <c r="EL27" i="26"/>
  <c r="EX27" i="26"/>
  <c r="BS27" i="26"/>
  <c r="DC27" i="26"/>
  <c r="EG27" i="26"/>
  <c r="FE27" i="26"/>
  <c r="FW27" i="26"/>
  <c r="GO27" i="26"/>
  <c r="HG27" i="26"/>
  <c r="HY27" i="26"/>
  <c r="BT27" i="26"/>
  <c r="DD27" i="26"/>
  <c r="EJ27" i="26"/>
  <c r="FG27" i="26"/>
  <c r="FX27" i="26"/>
  <c r="GQ27" i="26"/>
  <c r="HH27" i="26"/>
  <c r="AK27" i="26"/>
  <c r="BU27" i="26"/>
  <c r="DE27" i="26"/>
  <c r="EM27" i="26"/>
  <c r="FH27" i="26"/>
  <c r="FY27" i="26"/>
  <c r="GR27" i="26"/>
  <c r="HI27" i="26"/>
  <c r="AR27" i="26"/>
  <c r="CB27" i="26"/>
  <c r="DL27" i="26"/>
  <c r="EN27" i="26"/>
  <c r="FJ27" i="26"/>
  <c r="GA27" i="26"/>
  <c r="GT27" i="26"/>
  <c r="HK27" i="26"/>
  <c r="AU27" i="26"/>
  <c r="CE27" i="26"/>
  <c r="DO27" i="26"/>
  <c r="EO27" i="26"/>
  <c r="FK27" i="26"/>
  <c r="GC27" i="26"/>
  <c r="GU27" i="26"/>
  <c r="HM27" i="26"/>
  <c r="AV27" i="26"/>
  <c r="CF27" i="26"/>
  <c r="DP27" i="26"/>
  <c r="EQ27" i="26"/>
  <c r="FL27" i="26"/>
  <c r="GE27" i="26"/>
  <c r="GV27" i="26"/>
  <c r="HO27" i="26"/>
  <c r="AW27" i="26"/>
  <c r="CG27" i="26"/>
  <c r="DQ27" i="26"/>
  <c r="ES27" i="26"/>
  <c r="FM27" i="26"/>
  <c r="GF27" i="26"/>
  <c r="GW27" i="26"/>
  <c r="HP27" i="26"/>
  <c r="BD27" i="26"/>
  <c r="CN27" i="26"/>
  <c r="DX27" i="26"/>
  <c r="EV27" i="26"/>
  <c r="FO27" i="26"/>
  <c r="GH27" i="26"/>
  <c r="GY27" i="26"/>
  <c r="HR27" i="26"/>
  <c r="BG27" i="26"/>
  <c r="CQ27" i="26"/>
  <c r="EA27" i="26"/>
  <c r="EY27" i="26"/>
  <c r="FQ27" i="26"/>
  <c r="GI27" i="26"/>
  <c r="HA27" i="26"/>
  <c r="HS27" i="26"/>
  <c r="BI27" i="26"/>
  <c r="CS27" i="26"/>
  <c r="EC27" i="26"/>
  <c r="FA27" i="26"/>
  <c r="FT27" i="26"/>
  <c r="GK27" i="26"/>
  <c r="HD27" i="26"/>
  <c r="HU27" i="26"/>
  <c r="BP27" i="26"/>
  <c r="HF27" i="26"/>
  <c r="CR27" i="26"/>
  <c r="HT27" i="26"/>
  <c r="CZ27" i="26"/>
  <c r="HW27" i="26"/>
  <c r="EB27" i="26"/>
  <c r="EE27" i="26"/>
  <c r="EZ27" i="26"/>
  <c r="FC27" i="26"/>
  <c r="FS27" i="26"/>
  <c r="FV27" i="26"/>
  <c r="GM27" i="26"/>
  <c r="BH27" i="26"/>
  <c r="HC27" i="26"/>
  <c r="GJ27" i="26"/>
  <c r="IA15" i="26"/>
  <c r="AK15" i="26"/>
  <c r="AW15" i="26"/>
  <c r="BI15" i="26"/>
  <c r="BU15" i="26"/>
  <c r="CG15" i="26"/>
  <c r="CS15" i="26"/>
  <c r="DE15" i="26"/>
  <c r="DQ15" i="26"/>
  <c r="EC15" i="26"/>
  <c r="EO15" i="26"/>
  <c r="FA15" i="26"/>
  <c r="FM15" i="26"/>
  <c r="FY15" i="26"/>
  <c r="GK15" i="26"/>
  <c r="GW15" i="26"/>
  <c r="HI15" i="26"/>
  <c r="HU15" i="26"/>
  <c r="AL15" i="26"/>
  <c r="AX15" i="26"/>
  <c r="BJ15" i="26"/>
  <c r="BV15" i="26"/>
  <c r="CH15" i="26"/>
  <c r="CT15" i="26"/>
  <c r="DF15" i="26"/>
  <c r="DR15" i="26"/>
  <c r="ED15" i="26"/>
  <c r="EP15" i="26"/>
  <c r="FB15" i="26"/>
  <c r="FN15" i="26"/>
  <c r="FZ15" i="26"/>
  <c r="GL15" i="26"/>
  <c r="GX15" i="26"/>
  <c r="HJ15" i="26"/>
  <c r="HV15" i="26"/>
  <c r="AM15" i="26"/>
  <c r="AY15" i="26"/>
  <c r="BK15" i="26"/>
  <c r="BW15" i="26"/>
  <c r="CI15" i="26"/>
  <c r="CU15" i="26"/>
  <c r="DG15" i="26"/>
  <c r="DS15" i="26"/>
  <c r="EE15" i="26"/>
  <c r="EQ15" i="26"/>
  <c r="FC15" i="26"/>
  <c r="FO15" i="26"/>
  <c r="GA15" i="26"/>
  <c r="GM15" i="26"/>
  <c r="GY15" i="26"/>
  <c r="HK15" i="26"/>
  <c r="HW15" i="26"/>
  <c r="AN15" i="26"/>
  <c r="AZ15" i="26"/>
  <c r="BL15" i="26"/>
  <c r="BX15" i="26"/>
  <c r="CJ15" i="26"/>
  <c r="CV15" i="26"/>
  <c r="DH15" i="26"/>
  <c r="DT15" i="26"/>
  <c r="EF15" i="26"/>
  <c r="ER15" i="26"/>
  <c r="FD15" i="26"/>
  <c r="FP15" i="26"/>
  <c r="GB15" i="26"/>
  <c r="GN15" i="26"/>
  <c r="GZ15" i="26"/>
  <c r="HL15" i="26"/>
  <c r="HX15" i="26"/>
  <c r="AO15" i="26"/>
  <c r="BA15" i="26"/>
  <c r="BM15" i="26"/>
  <c r="BY15" i="26"/>
  <c r="CK15" i="26"/>
  <c r="CW15" i="26"/>
  <c r="DI15" i="26"/>
  <c r="DU15" i="26"/>
  <c r="EG15" i="26"/>
  <c r="ES15" i="26"/>
  <c r="FE15" i="26"/>
  <c r="FQ15" i="26"/>
  <c r="GC15" i="26"/>
  <c r="GO15" i="26"/>
  <c r="HA15" i="26"/>
  <c r="HM15" i="26"/>
  <c r="HY15" i="26"/>
  <c r="AP15" i="26"/>
  <c r="BB15" i="26"/>
  <c r="BN15" i="26"/>
  <c r="BZ15" i="26"/>
  <c r="CL15" i="26"/>
  <c r="CX15" i="26"/>
  <c r="DJ15" i="26"/>
  <c r="DV15" i="26"/>
  <c r="EH15" i="26"/>
  <c r="ET15" i="26"/>
  <c r="FF15" i="26"/>
  <c r="FR15" i="26"/>
  <c r="GD15" i="26"/>
  <c r="GP15" i="26"/>
  <c r="HB15" i="26"/>
  <c r="HN15" i="26"/>
  <c r="HZ15" i="26"/>
  <c r="AQ15" i="26"/>
  <c r="BC15" i="26"/>
  <c r="BO15" i="26"/>
  <c r="CA15" i="26"/>
  <c r="CM15" i="26"/>
  <c r="CY15" i="26"/>
  <c r="DK15" i="26"/>
  <c r="DW15" i="26"/>
  <c r="EI15" i="26"/>
  <c r="EU15" i="26"/>
  <c r="FG15" i="26"/>
  <c r="FS15" i="26"/>
  <c r="GE15" i="26"/>
  <c r="GQ15" i="26"/>
  <c r="HC15" i="26"/>
  <c r="HO15" i="26"/>
  <c r="AR15" i="26"/>
  <c r="BD15" i="26"/>
  <c r="BP15" i="26"/>
  <c r="CB15" i="26"/>
  <c r="CN15" i="26"/>
  <c r="CZ15" i="26"/>
  <c r="DL15" i="26"/>
  <c r="DX15" i="26"/>
  <c r="EJ15" i="26"/>
  <c r="EV15" i="26"/>
  <c r="FH15" i="26"/>
  <c r="FT15" i="26"/>
  <c r="GF15" i="26"/>
  <c r="GR15" i="26"/>
  <c r="HD15" i="26"/>
  <c r="HP15" i="26"/>
  <c r="AS15" i="26"/>
  <c r="BE15" i="26"/>
  <c r="BQ15" i="26"/>
  <c r="CC15" i="26"/>
  <c r="CO15" i="26"/>
  <c r="DA15" i="26"/>
  <c r="DM15" i="26"/>
  <c r="DY15" i="26"/>
  <c r="EK15" i="26"/>
  <c r="EW15" i="26"/>
  <c r="FI15" i="26"/>
  <c r="FU15" i="26"/>
  <c r="GG15" i="26"/>
  <c r="GS15" i="26"/>
  <c r="HE15" i="26"/>
  <c r="HQ15" i="26"/>
  <c r="AT15" i="26"/>
  <c r="BF15" i="26"/>
  <c r="BR15" i="26"/>
  <c r="CD15" i="26"/>
  <c r="CP15" i="26"/>
  <c r="DB15" i="26"/>
  <c r="DN15" i="26"/>
  <c r="DZ15" i="26"/>
  <c r="EL15" i="26"/>
  <c r="EX15" i="26"/>
  <c r="FJ15" i="26"/>
  <c r="FV15" i="26"/>
  <c r="GH15" i="26"/>
  <c r="GT15" i="26"/>
  <c r="HF15" i="26"/>
  <c r="HR15" i="26"/>
  <c r="BS15" i="26"/>
  <c r="EM15" i="26"/>
  <c r="HG15" i="26"/>
  <c r="BT15" i="26"/>
  <c r="EN15" i="26"/>
  <c r="HH15" i="26"/>
  <c r="CE15" i="26"/>
  <c r="EY15" i="26"/>
  <c r="HS15" i="26"/>
  <c r="CF15" i="26"/>
  <c r="EZ15" i="26"/>
  <c r="HT15" i="26"/>
  <c r="CQ15" i="26"/>
  <c r="FK15" i="26"/>
  <c r="CR15" i="26"/>
  <c r="FL15" i="26"/>
  <c r="DC15" i="26"/>
  <c r="FW15" i="26"/>
  <c r="DD15" i="26"/>
  <c r="FX15" i="26"/>
  <c r="AU15" i="26"/>
  <c r="DO15" i="26"/>
  <c r="GI15" i="26"/>
  <c r="BG15" i="26"/>
  <c r="EA15" i="26"/>
  <c r="GU15" i="26"/>
  <c r="EB15" i="26"/>
  <c r="GJ15" i="26"/>
  <c r="GV15" i="26"/>
  <c r="BH15" i="26"/>
  <c r="DP15" i="26"/>
  <c r="AV15" i="26"/>
  <c r="HY103" i="26"/>
  <c r="HM103" i="26"/>
  <c r="HA103" i="26"/>
  <c r="GO103" i="26"/>
  <c r="GC103" i="26"/>
  <c r="FQ103" i="26"/>
  <c r="FE103" i="26"/>
  <c r="ES103" i="26"/>
  <c r="EG103" i="26"/>
  <c r="DU103" i="26"/>
  <c r="DI103" i="26"/>
  <c r="CW103" i="26"/>
  <c r="CK103" i="26"/>
  <c r="BY103" i="26"/>
  <c r="BM103" i="26"/>
  <c r="BA103" i="26"/>
  <c r="AO103" i="26"/>
  <c r="HS102" i="26"/>
  <c r="HG102" i="26"/>
  <c r="GU102" i="26"/>
  <c r="GI102" i="26"/>
  <c r="FW102" i="26"/>
  <c r="FK102" i="26"/>
  <c r="EY102" i="26"/>
  <c r="EM102" i="26"/>
  <c r="EA102" i="26"/>
  <c r="DO102" i="26"/>
  <c r="DC102" i="26"/>
  <c r="CQ102" i="26"/>
  <c r="CD102" i="26"/>
  <c r="BQ102" i="26"/>
  <c r="BD102" i="26"/>
  <c r="AQ102" i="26"/>
  <c r="HT101" i="26"/>
  <c r="HG101" i="26"/>
  <c r="GT101" i="26"/>
  <c r="GG101" i="26"/>
  <c r="FT101" i="26"/>
  <c r="FG101" i="26"/>
  <c r="ET101" i="26"/>
  <c r="EF101" i="26"/>
  <c r="DS101" i="26"/>
  <c r="DF101" i="26"/>
  <c r="CS101" i="26"/>
  <c r="CF101" i="26"/>
  <c r="BS101" i="26"/>
  <c r="BF101" i="26"/>
  <c r="AS101" i="26"/>
  <c r="HV100" i="26"/>
  <c r="HI100" i="26"/>
  <c r="GT100" i="26"/>
  <c r="GF100" i="26"/>
  <c r="FQ100" i="26"/>
  <c r="FC100" i="26"/>
  <c r="EO100" i="26"/>
  <c r="DZ100" i="26"/>
  <c r="DI100" i="26"/>
  <c r="CP100" i="26"/>
  <c r="BR100" i="26"/>
  <c r="AT100" i="26"/>
  <c r="HL99" i="26"/>
  <c r="GM99" i="26"/>
  <c r="EX99" i="26"/>
  <c r="DB99" i="26"/>
  <c r="BF99" i="26"/>
  <c r="GZ98" i="26"/>
  <c r="FD98" i="26"/>
  <c r="DH98" i="26"/>
  <c r="BL98" i="26"/>
  <c r="HF97" i="26"/>
  <c r="FJ97" i="26"/>
  <c r="DN97" i="26"/>
  <c r="BR97" i="26"/>
  <c r="HL96" i="26"/>
  <c r="FP96" i="26"/>
  <c r="DI96" i="26"/>
  <c r="AO96" i="26"/>
  <c r="FK95" i="26"/>
  <c r="CQ95" i="26"/>
  <c r="HM94" i="26"/>
  <c r="ES94" i="26"/>
  <c r="BY94" i="26"/>
  <c r="GU93" i="26"/>
  <c r="EA93" i="26"/>
  <c r="BG93" i="26"/>
  <c r="GC92" i="26"/>
  <c r="DI92" i="26"/>
  <c r="AO92" i="26"/>
  <c r="FK91" i="26"/>
  <c r="CQ91" i="26"/>
  <c r="HM90" i="26"/>
  <c r="ES90" i="26"/>
  <c r="BY90" i="26"/>
  <c r="GU89" i="26"/>
  <c r="EA89" i="26"/>
  <c r="BG89" i="26"/>
  <c r="GC88" i="26"/>
  <c r="DI88" i="26"/>
  <c r="AO88" i="26"/>
  <c r="FK87" i="26"/>
  <c r="HM86" i="26"/>
  <c r="ES86" i="26"/>
  <c r="GU85" i="26"/>
  <c r="EA85" i="26"/>
  <c r="BG85" i="26"/>
  <c r="GC84" i="26"/>
  <c r="DI84" i="26"/>
  <c r="HT83" i="26"/>
  <c r="EL83" i="26"/>
  <c r="FK82" i="26"/>
  <c r="EO79" i="26"/>
  <c r="HS74" i="26"/>
  <c r="IA36" i="26"/>
  <c r="AV36" i="26"/>
  <c r="BH36" i="26"/>
  <c r="AN36" i="26"/>
  <c r="AZ36" i="26"/>
  <c r="BL36" i="26"/>
  <c r="BX36" i="26"/>
  <c r="CJ36" i="26"/>
  <c r="CV36" i="26"/>
  <c r="DH36" i="26"/>
  <c r="DT36" i="26"/>
  <c r="EF36" i="26"/>
  <c r="ER36" i="26"/>
  <c r="FD36" i="26"/>
  <c r="FP36" i="26"/>
  <c r="GB36" i="26"/>
  <c r="GN36" i="26"/>
  <c r="GZ36" i="26"/>
  <c r="HL36" i="26"/>
  <c r="HX36" i="26"/>
  <c r="AQ36" i="26"/>
  <c r="BC36" i="26"/>
  <c r="BO36" i="26"/>
  <c r="CA36" i="26"/>
  <c r="AY36" i="26"/>
  <c r="BP36" i="26"/>
  <c r="CD36" i="26"/>
  <c r="CQ36" i="26"/>
  <c r="DD36" i="26"/>
  <c r="DQ36" i="26"/>
  <c r="ED36" i="26"/>
  <c r="EQ36" i="26"/>
  <c r="FE36" i="26"/>
  <c r="FR36" i="26"/>
  <c r="GE36" i="26"/>
  <c r="GR36" i="26"/>
  <c r="HE36" i="26"/>
  <c r="HR36" i="26"/>
  <c r="AK36" i="26"/>
  <c r="BA36" i="26"/>
  <c r="BQ36" i="26"/>
  <c r="CE36" i="26"/>
  <c r="CR36" i="26"/>
  <c r="DE36" i="26"/>
  <c r="DR36" i="26"/>
  <c r="EE36" i="26"/>
  <c r="ES36" i="26"/>
  <c r="FF36" i="26"/>
  <c r="FS36" i="26"/>
  <c r="GF36" i="26"/>
  <c r="GS36" i="26"/>
  <c r="HF36" i="26"/>
  <c r="HS36" i="26"/>
  <c r="AL36" i="26"/>
  <c r="BB36" i="26"/>
  <c r="BR36" i="26"/>
  <c r="CF36" i="26"/>
  <c r="CS36" i="26"/>
  <c r="DF36" i="26"/>
  <c r="DS36" i="26"/>
  <c r="EG36" i="26"/>
  <c r="ET36" i="26"/>
  <c r="FG36" i="26"/>
  <c r="FT36" i="26"/>
  <c r="GG36" i="26"/>
  <c r="GT36" i="26"/>
  <c r="HG36" i="26"/>
  <c r="HT36" i="26"/>
  <c r="AM36" i="26"/>
  <c r="BD36" i="26"/>
  <c r="BS36" i="26"/>
  <c r="CG36" i="26"/>
  <c r="CT36" i="26"/>
  <c r="DG36" i="26"/>
  <c r="DU36" i="26"/>
  <c r="EH36" i="26"/>
  <c r="EU36" i="26"/>
  <c r="FH36" i="26"/>
  <c r="FU36" i="26"/>
  <c r="GH36" i="26"/>
  <c r="GU36" i="26"/>
  <c r="HH36" i="26"/>
  <c r="HU36" i="26"/>
  <c r="AO36" i="26"/>
  <c r="BE36" i="26"/>
  <c r="BT36" i="26"/>
  <c r="CH36" i="26"/>
  <c r="CU36" i="26"/>
  <c r="DI36" i="26"/>
  <c r="DV36" i="26"/>
  <c r="EI36" i="26"/>
  <c r="EV36" i="26"/>
  <c r="FI36" i="26"/>
  <c r="FV36" i="26"/>
  <c r="GI36" i="26"/>
  <c r="GV36" i="26"/>
  <c r="HI36" i="26"/>
  <c r="HV36" i="26"/>
  <c r="AP36" i="26"/>
  <c r="BF36" i="26"/>
  <c r="BU36" i="26"/>
  <c r="CI36" i="26"/>
  <c r="CW36" i="26"/>
  <c r="DJ36" i="26"/>
  <c r="DW36" i="26"/>
  <c r="EJ36" i="26"/>
  <c r="EW36" i="26"/>
  <c r="FJ36" i="26"/>
  <c r="FW36" i="26"/>
  <c r="GJ36" i="26"/>
  <c r="GW36" i="26"/>
  <c r="HJ36" i="26"/>
  <c r="HW36" i="26"/>
  <c r="AR36" i="26"/>
  <c r="BG36" i="26"/>
  <c r="BV36" i="26"/>
  <c r="CK36" i="26"/>
  <c r="CX36" i="26"/>
  <c r="DK36" i="26"/>
  <c r="DX36" i="26"/>
  <c r="EK36" i="26"/>
  <c r="EX36" i="26"/>
  <c r="FK36" i="26"/>
  <c r="FX36" i="26"/>
  <c r="GK36" i="26"/>
  <c r="GX36" i="26"/>
  <c r="HK36" i="26"/>
  <c r="HY36" i="26"/>
  <c r="AS36" i="26"/>
  <c r="BI36" i="26"/>
  <c r="BW36" i="26"/>
  <c r="CL36" i="26"/>
  <c r="CY36" i="26"/>
  <c r="DL36" i="26"/>
  <c r="DY36" i="26"/>
  <c r="EL36" i="26"/>
  <c r="EY36" i="26"/>
  <c r="FL36" i="26"/>
  <c r="FY36" i="26"/>
  <c r="GL36" i="26"/>
  <c r="GY36" i="26"/>
  <c r="HM36" i="26"/>
  <c r="HZ36" i="26"/>
  <c r="AT36" i="26"/>
  <c r="BJ36" i="26"/>
  <c r="BY36" i="26"/>
  <c r="CM36" i="26"/>
  <c r="CZ36" i="26"/>
  <c r="DM36" i="26"/>
  <c r="DZ36" i="26"/>
  <c r="EM36" i="26"/>
  <c r="EZ36" i="26"/>
  <c r="FM36" i="26"/>
  <c r="FZ36" i="26"/>
  <c r="GM36" i="26"/>
  <c r="HA36" i="26"/>
  <c r="HN36" i="26"/>
  <c r="AW36" i="26"/>
  <c r="BM36" i="26"/>
  <c r="CB36" i="26"/>
  <c r="CO36" i="26"/>
  <c r="DB36" i="26"/>
  <c r="DO36" i="26"/>
  <c r="EB36" i="26"/>
  <c r="EO36" i="26"/>
  <c r="FB36" i="26"/>
  <c r="FO36" i="26"/>
  <c r="GC36" i="26"/>
  <c r="GP36" i="26"/>
  <c r="HC36" i="26"/>
  <c r="HP36" i="26"/>
  <c r="AX36" i="26"/>
  <c r="BN36" i="26"/>
  <c r="CC36" i="26"/>
  <c r="CP36" i="26"/>
  <c r="DC36" i="26"/>
  <c r="DP36" i="26"/>
  <c r="EC36" i="26"/>
  <c r="EP36" i="26"/>
  <c r="FC36" i="26"/>
  <c r="FQ36" i="26"/>
  <c r="GD36" i="26"/>
  <c r="GQ36" i="26"/>
  <c r="HD36" i="26"/>
  <c r="HQ36" i="26"/>
  <c r="EN36" i="26"/>
  <c r="FA36" i="26"/>
  <c r="FN36" i="26"/>
  <c r="GA36" i="26"/>
  <c r="GO36" i="26"/>
  <c r="AU36" i="26"/>
  <c r="HB36" i="26"/>
  <c r="BK36" i="26"/>
  <c r="HO36" i="26"/>
  <c r="BZ36" i="26"/>
  <c r="CN36" i="26"/>
  <c r="DA36" i="26"/>
  <c r="DN36" i="26"/>
  <c r="EA36" i="26"/>
  <c r="CV84" i="26"/>
  <c r="IA83" i="26"/>
  <c r="AN83" i="26"/>
  <c r="AZ83" i="26"/>
  <c r="BL83" i="26"/>
  <c r="BX83" i="26"/>
  <c r="CJ83" i="26"/>
  <c r="CV83" i="26"/>
  <c r="DH83" i="26"/>
  <c r="DT83" i="26"/>
  <c r="EF83" i="26"/>
  <c r="ER83" i="26"/>
  <c r="FD83" i="26"/>
  <c r="FP83" i="26"/>
  <c r="GB83" i="26"/>
  <c r="GN83" i="26"/>
  <c r="GZ83" i="26"/>
  <c r="HL83" i="26"/>
  <c r="HX83" i="26"/>
  <c r="AS83" i="26"/>
  <c r="BE83" i="26"/>
  <c r="BQ83" i="26"/>
  <c r="CC83" i="26"/>
  <c r="CO83" i="26"/>
  <c r="DA83" i="26"/>
  <c r="DM83" i="26"/>
  <c r="DY83" i="26"/>
  <c r="EK83" i="26"/>
  <c r="EW83" i="26"/>
  <c r="FI83" i="26"/>
  <c r="FU83" i="26"/>
  <c r="GG83" i="26"/>
  <c r="GS83" i="26"/>
  <c r="HE83" i="26"/>
  <c r="HQ83" i="26"/>
  <c r="AR83" i="26"/>
  <c r="BG83" i="26"/>
  <c r="BU83" i="26"/>
  <c r="CI83" i="26"/>
  <c r="CX83" i="26"/>
  <c r="DL83" i="26"/>
  <c r="EA83" i="26"/>
  <c r="EO83" i="26"/>
  <c r="FC83" i="26"/>
  <c r="FR83" i="26"/>
  <c r="GF83" i="26"/>
  <c r="GU83" i="26"/>
  <c r="HI83" i="26"/>
  <c r="HW83" i="26"/>
  <c r="AT83" i="26"/>
  <c r="BH83" i="26"/>
  <c r="BV83" i="26"/>
  <c r="CK83" i="26"/>
  <c r="CY83" i="26"/>
  <c r="DN83" i="26"/>
  <c r="EB83" i="26"/>
  <c r="EP83" i="26"/>
  <c r="FE83" i="26"/>
  <c r="FS83" i="26"/>
  <c r="GH83" i="26"/>
  <c r="GV83" i="26"/>
  <c r="HJ83" i="26"/>
  <c r="HY83" i="26"/>
  <c r="AU83" i="26"/>
  <c r="BI83" i="26"/>
  <c r="BW83" i="26"/>
  <c r="CL83" i="26"/>
  <c r="CZ83" i="26"/>
  <c r="DO83" i="26"/>
  <c r="EC83" i="26"/>
  <c r="EQ83" i="26"/>
  <c r="FF83" i="26"/>
  <c r="FT83" i="26"/>
  <c r="GI83" i="26"/>
  <c r="GW83" i="26"/>
  <c r="HK83" i="26"/>
  <c r="HZ83" i="26"/>
  <c r="AV83" i="26"/>
  <c r="BJ83" i="26"/>
  <c r="BY83" i="26"/>
  <c r="CM83" i="26"/>
  <c r="DB83" i="26"/>
  <c r="DP83" i="26"/>
  <c r="ED83" i="26"/>
  <c r="ES83" i="26"/>
  <c r="FG83" i="26"/>
  <c r="FV83" i="26"/>
  <c r="GJ83" i="26"/>
  <c r="GX83" i="26"/>
  <c r="HM83" i="26"/>
  <c r="AW83" i="26"/>
  <c r="BK83" i="26"/>
  <c r="BZ83" i="26"/>
  <c r="CN83" i="26"/>
  <c r="DC83" i="26"/>
  <c r="DQ83" i="26"/>
  <c r="EE83" i="26"/>
  <c r="ET83" i="26"/>
  <c r="FH83" i="26"/>
  <c r="FW83" i="26"/>
  <c r="GK83" i="26"/>
  <c r="GY83" i="26"/>
  <c r="HN83" i="26"/>
  <c r="AX83" i="26"/>
  <c r="BM83" i="26"/>
  <c r="CA83" i="26"/>
  <c r="CP83" i="26"/>
  <c r="DD83" i="26"/>
  <c r="DR83" i="26"/>
  <c r="EG83" i="26"/>
  <c r="EU83" i="26"/>
  <c r="FJ83" i="26"/>
  <c r="FX83" i="26"/>
  <c r="GL83" i="26"/>
  <c r="HA83" i="26"/>
  <c r="HO83" i="26"/>
  <c r="AK83" i="26"/>
  <c r="AY83" i="26"/>
  <c r="BN83" i="26"/>
  <c r="CB83" i="26"/>
  <c r="CQ83" i="26"/>
  <c r="DE83" i="26"/>
  <c r="DS83" i="26"/>
  <c r="EH83" i="26"/>
  <c r="EV83" i="26"/>
  <c r="FK83" i="26"/>
  <c r="FY83" i="26"/>
  <c r="GM83" i="26"/>
  <c r="HB83" i="26"/>
  <c r="HP83" i="26"/>
  <c r="AL83" i="26"/>
  <c r="BA83" i="26"/>
  <c r="BO83" i="26"/>
  <c r="CD83" i="26"/>
  <c r="CR83" i="26"/>
  <c r="DF83" i="26"/>
  <c r="DU83" i="26"/>
  <c r="EI83" i="26"/>
  <c r="EX83" i="26"/>
  <c r="FL83" i="26"/>
  <c r="FZ83" i="26"/>
  <c r="GO83" i="26"/>
  <c r="HC83" i="26"/>
  <c r="HR83" i="26"/>
  <c r="AP83" i="26"/>
  <c r="BD83" i="26"/>
  <c r="BS83" i="26"/>
  <c r="CG83" i="26"/>
  <c r="CU83" i="26"/>
  <c r="DJ83" i="26"/>
  <c r="DX83" i="26"/>
  <c r="EM83" i="26"/>
  <c r="FA83" i="26"/>
  <c r="FO83" i="26"/>
  <c r="GD83" i="26"/>
  <c r="GR83" i="26"/>
  <c r="HG83" i="26"/>
  <c r="HU83" i="26"/>
  <c r="AQ83" i="26"/>
  <c r="BF83" i="26"/>
  <c r="BT83" i="26"/>
  <c r="CH83" i="26"/>
  <c r="CW83" i="26"/>
  <c r="DK83" i="26"/>
  <c r="DZ83" i="26"/>
  <c r="EN83" i="26"/>
  <c r="FB83" i="26"/>
  <c r="FQ83" i="26"/>
  <c r="GE83" i="26"/>
  <c r="GT83" i="26"/>
  <c r="HH83" i="26"/>
  <c r="HV83" i="26"/>
  <c r="IA82" i="26"/>
  <c r="AT82" i="26"/>
  <c r="BF82" i="26"/>
  <c r="BR82" i="26"/>
  <c r="CD82" i="26"/>
  <c r="CP82" i="26"/>
  <c r="DB82" i="26"/>
  <c r="DN82" i="26"/>
  <c r="DZ82" i="26"/>
  <c r="EL82" i="26"/>
  <c r="EX82" i="26"/>
  <c r="FJ82" i="26"/>
  <c r="FV82" i="26"/>
  <c r="GH82" i="26"/>
  <c r="GT82" i="26"/>
  <c r="HF82" i="26"/>
  <c r="HR82" i="26"/>
  <c r="AU82" i="26"/>
  <c r="AV82" i="26"/>
  <c r="AK82" i="26"/>
  <c r="AW82" i="26"/>
  <c r="BI82" i="26"/>
  <c r="BU82" i="26"/>
  <c r="CG82" i="26"/>
  <c r="CS82" i="26"/>
  <c r="DE82" i="26"/>
  <c r="AL82" i="26"/>
  <c r="AX82" i="26"/>
  <c r="BJ82" i="26"/>
  <c r="AM82" i="26"/>
  <c r="AY82" i="26"/>
  <c r="BK82" i="26"/>
  <c r="BW82" i="26"/>
  <c r="CI82" i="26"/>
  <c r="CU82" i="26"/>
  <c r="DG82" i="26"/>
  <c r="DS82" i="26"/>
  <c r="EE82" i="26"/>
  <c r="EQ82" i="26"/>
  <c r="FC82" i="26"/>
  <c r="FO82" i="26"/>
  <c r="GA82" i="26"/>
  <c r="GM82" i="26"/>
  <c r="GY82" i="26"/>
  <c r="HK82" i="26"/>
  <c r="HW82" i="26"/>
  <c r="AP82" i="26"/>
  <c r="BB82" i="26"/>
  <c r="BN82" i="26"/>
  <c r="AS82" i="26"/>
  <c r="BE82" i="26"/>
  <c r="BQ82" i="26"/>
  <c r="CC82" i="26"/>
  <c r="CO82" i="26"/>
  <c r="BD82" i="26"/>
  <c r="BZ82" i="26"/>
  <c r="CR82" i="26"/>
  <c r="DI82" i="26"/>
  <c r="DW82" i="26"/>
  <c r="EK82" i="26"/>
  <c r="EZ82" i="26"/>
  <c r="FN82" i="26"/>
  <c r="GC82" i="26"/>
  <c r="GQ82" i="26"/>
  <c r="HE82" i="26"/>
  <c r="HT82" i="26"/>
  <c r="BG82" i="26"/>
  <c r="CA82" i="26"/>
  <c r="CT82" i="26"/>
  <c r="DJ82" i="26"/>
  <c r="DX82" i="26"/>
  <c r="EM82" i="26"/>
  <c r="FA82" i="26"/>
  <c r="FP82" i="26"/>
  <c r="GD82" i="26"/>
  <c r="GR82" i="26"/>
  <c r="HG82" i="26"/>
  <c r="HU82" i="26"/>
  <c r="BH82" i="26"/>
  <c r="CB82" i="26"/>
  <c r="CV82" i="26"/>
  <c r="DK82" i="26"/>
  <c r="DY82" i="26"/>
  <c r="EN82" i="26"/>
  <c r="FB82" i="26"/>
  <c r="FQ82" i="26"/>
  <c r="GE82" i="26"/>
  <c r="GS82" i="26"/>
  <c r="HH82" i="26"/>
  <c r="HV82" i="26"/>
  <c r="BL82" i="26"/>
  <c r="CE82" i="26"/>
  <c r="CW82" i="26"/>
  <c r="DL82" i="26"/>
  <c r="EA82" i="26"/>
  <c r="EO82" i="26"/>
  <c r="FD82" i="26"/>
  <c r="FR82" i="26"/>
  <c r="GF82" i="26"/>
  <c r="GU82" i="26"/>
  <c r="HI82" i="26"/>
  <c r="HX82" i="26"/>
  <c r="BM82" i="26"/>
  <c r="CF82" i="26"/>
  <c r="CX82" i="26"/>
  <c r="DM82" i="26"/>
  <c r="EB82" i="26"/>
  <c r="EP82" i="26"/>
  <c r="FE82" i="26"/>
  <c r="FS82" i="26"/>
  <c r="GG82" i="26"/>
  <c r="GV82" i="26"/>
  <c r="HJ82" i="26"/>
  <c r="HY82" i="26"/>
  <c r="AN82" i="26"/>
  <c r="BO82" i="26"/>
  <c r="CH82" i="26"/>
  <c r="CY82" i="26"/>
  <c r="DO82" i="26"/>
  <c r="EC82" i="26"/>
  <c r="ER82" i="26"/>
  <c r="FF82" i="26"/>
  <c r="FT82" i="26"/>
  <c r="GI82" i="26"/>
  <c r="GW82" i="26"/>
  <c r="HL82" i="26"/>
  <c r="HZ82" i="26"/>
  <c r="AO82" i="26"/>
  <c r="BP82" i="26"/>
  <c r="CJ82" i="26"/>
  <c r="CZ82" i="26"/>
  <c r="DP82" i="26"/>
  <c r="ED82" i="26"/>
  <c r="ES82" i="26"/>
  <c r="FG82" i="26"/>
  <c r="FU82" i="26"/>
  <c r="GJ82" i="26"/>
  <c r="GX82" i="26"/>
  <c r="HM82" i="26"/>
  <c r="AQ82" i="26"/>
  <c r="BS82" i="26"/>
  <c r="CK82" i="26"/>
  <c r="DA82" i="26"/>
  <c r="DQ82" i="26"/>
  <c r="EF82" i="26"/>
  <c r="ET82" i="26"/>
  <c r="FH82" i="26"/>
  <c r="FW82" i="26"/>
  <c r="GK82" i="26"/>
  <c r="GZ82" i="26"/>
  <c r="HN82" i="26"/>
  <c r="BA82" i="26"/>
  <c r="BX82" i="26"/>
  <c r="CN82" i="26"/>
  <c r="DF82" i="26"/>
  <c r="DU82" i="26"/>
  <c r="EI82" i="26"/>
  <c r="EW82" i="26"/>
  <c r="FL82" i="26"/>
  <c r="FZ82" i="26"/>
  <c r="GO82" i="26"/>
  <c r="HC82" i="26"/>
  <c r="HQ82" i="26"/>
  <c r="BC82" i="26"/>
  <c r="BY82" i="26"/>
  <c r="CQ82" i="26"/>
  <c r="DH82" i="26"/>
  <c r="DV82" i="26"/>
  <c r="EJ82" i="26"/>
  <c r="EY82" i="26"/>
  <c r="FM82" i="26"/>
  <c r="GB82" i="26"/>
  <c r="GP82" i="26"/>
  <c r="HD82" i="26"/>
  <c r="HS82" i="26"/>
  <c r="IA87" i="26"/>
  <c r="AL87" i="26"/>
  <c r="AX87" i="26"/>
  <c r="BJ87" i="26"/>
  <c r="BV87" i="26"/>
  <c r="CH87" i="26"/>
  <c r="CT87" i="26"/>
  <c r="DF87" i="26"/>
  <c r="DR87" i="26"/>
  <c r="ED87" i="26"/>
  <c r="EP87" i="26"/>
  <c r="FB87" i="26"/>
  <c r="FN87" i="26"/>
  <c r="FZ87" i="26"/>
  <c r="GL87" i="26"/>
  <c r="GX87" i="26"/>
  <c r="HJ87" i="26"/>
  <c r="HV87" i="26"/>
  <c r="AM87" i="26"/>
  <c r="AY87" i="26"/>
  <c r="BK87" i="26"/>
  <c r="BW87" i="26"/>
  <c r="CI87" i="26"/>
  <c r="CU87" i="26"/>
  <c r="DG87" i="26"/>
  <c r="DS87" i="26"/>
  <c r="EE87" i="26"/>
  <c r="EQ87" i="26"/>
  <c r="FC87" i="26"/>
  <c r="FO87" i="26"/>
  <c r="GA87" i="26"/>
  <c r="GM87" i="26"/>
  <c r="GY87" i="26"/>
  <c r="HK87" i="26"/>
  <c r="HW87" i="26"/>
  <c r="AN87" i="26"/>
  <c r="AZ87" i="26"/>
  <c r="BL87" i="26"/>
  <c r="BX87" i="26"/>
  <c r="CJ87" i="26"/>
  <c r="CV87" i="26"/>
  <c r="DH87" i="26"/>
  <c r="DT87" i="26"/>
  <c r="EF87" i="26"/>
  <c r="ER87" i="26"/>
  <c r="FD87" i="26"/>
  <c r="FP87" i="26"/>
  <c r="GB87" i="26"/>
  <c r="GN87" i="26"/>
  <c r="GZ87" i="26"/>
  <c r="HL87" i="26"/>
  <c r="HX87" i="26"/>
  <c r="AO87" i="26"/>
  <c r="BA87" i="26"/>
  <c r="BM87" i="26"/>
  <c r="BY87" i="26"/>
  <c r="CK87" i="26"/>
  <c r="CW87" i="26"/>
  <c r="DI87" i="26"/>
  <c r="DU87" i="26"/>
  <c r="EG87" i="26"/>
  <c r="ES87" i="26"/>
  <c r="FE87" i="26"/>
  <c r="FQ87" i="26"/>
  <c r="GC87" i="26"/>
  <c r="GO87" i="26"/>
  <c r="HA87" i="26"/>
  <c r="HM87" i="26"/>
  <c r="HY87" i="26"/>
  <c r="AP87" i="26"/>
  <c r="BB87" i="26"/>
  <c r="BN87" i="26"/>
  <c r="BZ87" i="26"/>
  <c r="CL87" i="26"/>
  <c r="CX87" i="26"/>
  <c r="DJ87" i="26"/>
  <c r="DV87" i="26"/>
  <c r="EH87" i="26"/>
  <c r="ET87" i="26"/>
  <c r="FF87" i="26"/>
  <c r="FR87" i="26"/>
  <c r="GD87" i="26"/>
  <c r="GP87" i="26"/>
  <c r="HB87" i="26"/>
  <c r="HN87" i="26"/>
  <c r="HZ87" i="26"/>
  <c r="AQ87" i="26"/>
  <c r="BC87" i="26"/>
  <c r="BO87" i="26"/>
  <c r="CA87" i="26"/>
  <c r="CM87" i="26"/>
  <c r="CY87" i="26"/>
  <c r="DK87" i="26"/>
  <c r="DW87" i="26"/>
  <c r="EI87" i="26"/>
  <c r="EU87" i="26"/>
  <c r="FG87" i="26"/>
  <c r="FS87" i="26"/>
  <c r="GE87" i="26"/>
  <c r="GQ87" i="26"/>
  <c r="HC87" i="26"/>
  <c r="HO87" i="26"/>
  <c r="AR87" i="26"/>
  <c r="BD87" i="26"/>
  <c r="BP87" i="26"/>
  <c r="CB87" i="26"/>
  <c r="CN87" i="26"/>
  <c r="CZ87" i="26"/>
  <c r="DL87" i="26"/>
  <c r="DX87" i="26"/>
  <c r="EJ87" i="26"/>
  <c r="EV87" i="26"/>
  <c r="FH87" i="26"/>
  <c r="FT87" i="26"/>
  <c r="GF87" i="26"/>
  <c r="GR87" i="26"/>
  <c r="HD87" i="26"/>
  <c r="HP87" i="26"/>
  <c r="AS87" i="26"/>
  <c r="BE87" i="26"/>
  <c r="BQ87" i="26"/>
  <c r="CC87" i="26"/>
  <c r="CO87" i="26"/>
  <c r="DA87" i="26"/>
  <c r="DM87" i="26"/>
  <c r="DY87" i="26"/>
  <c r="EK87" i="26"/>
  <c r="EW87" i="26"/>
  <c r="FI87" i="26"/>
  <c r="FU87" i="26"/>
  <c r="GG87" i="26"/>
  <c r="GS87" i="26"/>
  <c r="HE87" i="26"/>
  <c r="HQ87" i="26"/>
  <c r="AV87" i="26"/>
  <c r="BH87" i="26"/>
  <c r="BT87" i="26"/>
  <c r="CF87" i="26"/>
  <c r="CR87" i="26"/>
  <c r="DD87" i="26"/>
  <c r="DP87" i="26"/>
  <c r="EB87" i="26"/>
  <c r="EN87" i="26"/>
  <c r="EZ87" i="26"/>
  <c r="FL87" i="26"/>
  <c r="FX87" i="26"/>
  <c r="GJ87" i="26"/>
  <c r="GV87" i="26"/>
  <c r="HH87" i="26"/>
  <c r="HT87" i="26"/>
  <c r="AK87" i="26"/>
  <c r="AW87" i="26"/>
  <c r="BI87" i="26"/>
  <c r="BU87" i="26"/>
  <c r="CG87" i="26"/>
  <c r="CS87" i="26"/>
  <c r="DE87" i="26"/>
  <c r="DQ87" i="26"/>
  <c r="EC87" i="26"/>
  <c r="EO87" i="26"/>
  <c r="FA87" i="26"/>
  <c r="FM87" i="26"/>
  <c r="FY87" i="26"/>
  <c r="GK87" i="26"/>
  <c r="GW87" i="26"/>
  <c r="HI87" i="26"/>
  <c r="HU87" i="26"/>
  <c r="IA86" i="26"/>
  <c r="AR86" i="26"/>
  <c r="BD86" i="26"/>
  <c r="BP86" i="26"/>
  <c r="CB86" i="26"/>
  <c r="CN86" i="26"/>
  <c r="CZ86" i="26"/>
  <c r="DL86" i="26"/>
  <c r="DX86" i="26"/>
  <c r="EJ86" i="26"/>
  <c r="EV86" i="26"/>
  <c r="FH86" i="26"/>
  <c r="FT86" i="26"/>
  <c r="GF86" i="26"/>
  <c r="GR86" i="26"/>
  <c r="HD86" i="26"/>
  <c r="HP86" i="26"/>
  <c r="AS86" i="26"/>
  <c r="BE86" i="26"/>
  <c r="BQ86" i="26"/>
  <c r="CC86" i="26"/>
  <c r="CO86" i="26"/>
  <c r="DA86" i="26"/>
  <c r="DM86" i="26"/>
  <c r="DY86" i="26"/>
  <c r="EK86" i="26"/>
  <c r="EW86" i="26"/>
  <c r="FI86" i="26"/>
  <c r="FU86" i="26"/>
  <c r="GG86" i="26"/>
  <c r="GS86" i="26"/>
  <c r="HE86" i="26"/>
  <c r="HQ86" i="26"/>
  <c r="AT86" i="26"/>
  <c r="BF86" i="26"/>
  <c r="BR86" i="26"/>
  <c r="CD86" i="26"/>
  <c r="CP86" i="26"/>
  <c r="DB86" i="26"/>
  <c r="DN86" i="26"/>
  <c r="DZ86" i="26"/>
  <c r="EL86" i="26"/>
  <c r="EX86" i="26"/>
  <c r="FJ86" i="26"/>
  <c r="FV86" i="26"/>
  <c r="GH86" i="26"/>
  <c r="GT86" i="26"/>
  <c r="HF86" i="26"/>
  <c r="HR86" i="26"/>
  <c r="AU86" i="26"/>
  <c r="BG86" i="26"/>
  <c r="BS86" i="26"/>
  <c r="CE86" i="26"/>
  <c r="CQ86" i="26"/>
  <c r="DC86" i="26"/>
  <c r="DO86" i="26"/>
  <c r="EA86" i="26"/>
  <c r="EM86" i="26"/>
  <c r="EY86" i="26"/>
  <c r="FK86" i="26"/>
  <c r="FW86" i="26"/>
  <c r="GI86" i="26"/>
  <c r="GU86" i="26"/>
  <c r="HG86" i="26"/>
  <c r="HS86" i="26"/>
  <c r="AV86" i="26"/>
  <c r="BH86" i="26"/>
  <c r="BT86" i="26"/>
  <c r="CF86" i="26"/>
  <c r="CR86" i="26"/>
  <c r="DD86" i="26"/>
  <c r="DP86" i="26"/>
  <c r="EB86" i="26"/>
  <c r="EN86" i="26"/>
  <c r="EZ86" i="26"/>
  <c r="FL86" i="26"/>
  <c r="FX86" i="26"/>
  <c r="GJ86" i="26"/>
  <c r="GV86" i="26"/>
  <c r="HH86" i="26"/>
  <c r="HT86" i="26"/>
  <c r="AK86" i="26"/>
  <c r="AW86" i="26"/>
  <c r="BI86" i="26"/>
  <c r="BU86" i="26"/>
  <c r="CG86" i="26"/>
  <c r="CS86" i="26"/>
  <c r="DE86" i="26"/>
  <c r="DQ86" i="26"/>
  <c r="EC86" i="26"/>
  <c r="EO86" i="26"/>
  <c r="FA86" i="26"/>
  <c r="FM86" i="26"/>
  <c r="FY86" i="26"/>
  <c r="GK86" i="26"/>
  <c r="GW86" i="26"/>
  <c r="HI86" i="26"/>
  <c r="HU86" i="26"/>
  <c r="AL86" i="26"/>
  <c r="AX86" i="26"/>
  <c r="BJ86" i="26"/>
  <c r="BV86" i="26"/>
  <c r="CH86" i="26"/>
  <c r="CT86" i="26"/>
  <c r="DF86" i="26"/>
  <c r="DR86" i="26"/>
  <c r="ED86" i="26"/>
  <c r="EP86" i="26"/>
  <c r="FB86" i="26"/>
  <c r="FN86" i="26"/>
  <c r="FZ86" i="26"/>
  <c r="GL86" i="26"/>
  <c r="GX86" i="26"/>
  <c r="HJ86" i="26"/>
  <c r="HV86" i="26"/>
  <c r="AM86" i="26"/>
  <c r="AY86" i="26"/>
  <c r="BK86" i="26"/>
  <c r="BW86" i="26"/>
  <c r="CI86" i="26"/>
  <c r="CU86" i="26"/>
  <c r="DG86" i="26"/>
  <c r="DS86" i="26"/>
  <c r="EE86" i="26"/>
  <c r="EQ86" i="26"/>
  <c r="FC86" i="26"/>
  <c r="FO86" i="26"/>
  <c r="GA86" i="26"/>
  <c r="GM86" i="26"/>
  <c r="GY86" i="26"/>
  <c r="HK86" i="26"/>
  <c r="HW86" i="26"/>
  <c r="AP86" i="26"/>
  <c r="BB86" i="26"/>
  <c r="BN86" i="26"/>
  <c r="BZ86" i="26"/>
  <c r="CL86" i="26"/>
  <c r="CX86" i="26"/>
  <c r="DJ86" i="26"/>
  <c r="DV86" i="26"/>
  <c r="EH86" i="26"/>
  <c r="ET86" i="26"/>
  <c r="FF86" i="26"/>
  <c r="FR86" i="26"/>
  <c r="GD86" i="26"/>
  <c r="GP86" i="26"/>
  <c r="HB86" i="26"/>
  <c r="HN86" i="26"/>
  <c r="HZ86" i="26"/>
  <c r="AQ86" i="26"/>
  <c r="BC86" i="26"/>
  <c r="BO86" i="26"/>
  <c r="CA86" i="26"/>
  <c r="CM86" i="26"/>
  <c r="CY86" i="26"/>
  <c r="DK86" i="26"/>
  <c r="DW86" i="26"/>
  <c r="EI86" i="26"/>
  <c r="EU86" i="26"/>
  <c r="FG86" i="26"/>
  <c r="FS86" i="26"/>
  <c r="GE86" i="26"/>
  <c r="GQ86" i="26"/>
  <c r="HC86" i="26"/>
  <c r="HO86" i="26"/>
  <c r="IA62" i="26"/>
  <c r="AR62" i="26"/>
  <c r="BD62" i="26"/>
  <c r="BP62" i="26"/>
  <c r="CB62" i="26"/>
  <c r="AW62" i="26"/>
  <c r="BJ62" i="26"/>
  <c r="BW62" i="26"/>
  <c r="CJ62" i="26"/>
  <c r="CV62" i="26"/>
  <c r="DH62" i="26"/>
  <c r="DT62" i="26"/>
  <c r="EF62" i="26"/>
  <c r="ER62" i="26"/>
  <c r="FD62" i="26"/>
  <c r="FP62" i="26"/>
  <c r="GB62" i="26"/>
  <c r="GN62" i="26"/>
  <c r="GZ62" i="26"/>
  <c r="HL62" i="26"/>
  <c r="HX62" i="26"/>
  <c r="AK62" i="26"/>
  <c r="AX62" i="26"/>
  <c r="BK62" i="26"/>
  <c r="BX62" i="26"/>
  <c r="CK62" i="26"/>
  <c r="CW62" i="26"/>
  <c r="DI62" i="26"/>
  <c r="DU62" i="26"/>
  <c r="EG62" i="26"/>
  <c r="ES62" i="26"/>
  <c r="FE62" i="26"/>
  <c r="FQ62" i="26"/>
  <c r="GC62" i="26"/>
  <c r="GO62" i="26"/>
  <c r="HA62" i="26"/>
  <c r="HM62" i="26"/>
  <c r="HY62" i="26"/>
  <c r="AL62" i="26"/>
  <c r="AY62" i="26"/>
  <c r="BL62" i="26"/>
  <c r="BY62" i="26"/>
  <c r="CL62" i="26"/>
  <c r="CX62" i="26"/>
  <c r="DJ62" i="26"/>
  <c r="DV62" i="26"/>
  <c r="EH62" i="26"/>
  <c r="ET62" i="26"/>
  <c r="FF62" i="26"/>
  <c r="FR62" i="26"/>
  <c r="GD62" i="26"/>
  <c r="GP62" i="26"/>
  <c r="HB62" i="26"/>
  <c r="HN62" i="26"/>
  <c r="HZ62" i="26"/>
  <c r="AM62" i="26"/>
  <c r="AZ62" i="26"/>
  <c r="BM62" i="26"/>
  <c r="BZ62" i="26"/>
  <c r="CM62" i="26"/>
  <c r="CY62" i="26"/>
  <c r="DK62" i="26"/>
  <c r="DW62" i="26"/>
  <c r="EI62" i="26"/>
  <c r="EU62" i="26"/>
  <c r="FG62" i="26"/>
  <c r="FS62" i="26"/>
  <c r="GE62" i="26"/>
  <c r="GQ62" i="26"/>
  <c r="HC62" i="26"/>
  <c r="HO62" i="26"/>
  <c r="AN62" i="26"/>
  <c r="BA62" i="26"/>
  <c r="BN62" i="26"/>
  <c r="CA62" i="26"/>
  <c r="CN62" i="26"/>
  <c r="CZ62" i="26"/>
  <c r="DL62" i="26"/>
  <c r="DX62" i="26"/>
  <c r="EJ62" i="26"/>
  <c r="EV62" i="26"/>
  <c r="FH62" i="26"/>
  <c r="FT62" i="26"/>
  <c r="GF62" i="26"/>
  <c r="GR62" i="26"/>
  <c r="HD62" i="26"/>
  <c r="HP62" i="26"/>
  <c r="AO62" i="26"/>
  <c r="BB62" i="26"/>
  <c r="BO62" i="26"/>
  <c r="CC62" i="26"/>
  <c r="CO62" i="26"/>
  <c r="DA62" i="26"/>
  <c r="DM62" i="26"/>
  <c r="DY62" i="26"/>
  <c r="EK62" i="26"/>
  <c r="EW62" i="26"/>
  <c r="FI62" i="26"/>
  <c r="FU62" i="26"/>
  <c r="GG62" i="26"/>
  <c r="GS62" i="26"/>
  <c r="HE62" i="26"/>
  <c r="HQ62" i="26"/>
  <c r="AP62" i="26"/>
  <c r="BC62" i="26"/>
  <c r="BQ62" i="26"/>
  <c r="CD62" i="26"/>
  <c r="CP62" i="26"/>
  <c r="DB62" i="26"/>
  <c r="DN62" i="26"/>
  <c r="DZ62" i="26"/>
  <c r="EL62" i="26"/>
  <c r="EX62" i="26"/>
  <c r="FJ62" i="26"/>
  <c r="FV62" i="26"/>
  <c r="GH62" i="26"/>
  <c r="GT62" i="26"/>
  <c r="HF62" i="26"/>
  <c r="HR62" i="26"/>
  <c r="AQ62" i="26"/>
  <c r="BE62" i="26"/>
  <c r="BR62" i="26"/>
  <c r="CE62" i="26"/>
  <c r="CQ62" i="26"/>
  <c r="DC62" i="26"/>
  <c r="DO62" i="26"/>
  <c r="EA62" i="26"/>
  <c r="EM62" i="26"/>
  <c r="EY62" i="26"/>
  <c r="FK62" i="26"/>
  <c r="FW62" i="26"/>
  <c r="GI62" i="26"/>
  <c r="GU62" i="26"/>
  <c r="HG62" i="26"/>
  <c r="HS62" i="26"/>
  <c r="AS62" i="26"/>
  <c r="BF62" i="26"/>
  <c r="BS62" i="26"/>
  <c r="CF62" i="26"/>
  <c r="CR62" i="26"/>
  <c r="DD62" i="26"/>
  <c r="DP62" i="26"/>
  <c r="EB62" i="26"/>
  <c r="EN62" i="26"/>
  <c r="EZ62" i="26"/>
  <c r="FL62" i="26"/>
  <c r="FX62" i="26"/>
  <c r="GJ62" i="26"/>
  <c r="GV62" i="26"/>
  <c r="HH62" i="26"/>
  <c r="HT62" i="26"/>
  <c r="AT62" i="26"/>
  <c r="BG62" i="26"/>
  <c r="BT62" i="26"/>
  <c r="CG62" i="26"/>
  <c r="CS62" i="26"/>
  <c r="DE62" i="26"/>
  <c r="DQ62" i="26"/>
  <c r="EC62" i="26"/>
  <c r="EO62" i="26"/>
  <c r="FA62" i="26"/>
  <c r="FM62" i="26"/>
  <c r="FY62" i="26"/>
  <c r="GK62" i="26"/>
  <c r="GW62" i="26"/>
  <c r="HI62" i="26"/>
  <c r="HU62" i="26"/>
  <c r="AU62" i="26"/>
  <c r="BH62" i="26"/>
  <c r="BU62" i="26"/>
  <c r="CH62" i="26"/>
  <c r="CT62" i="26"/>
  <c r="DF62" i="26"/>
  <c r="DR62" i="26"/>
  <c r="ED62" i="26"/>
  <c r="EP62" i="26"/>
  <c r="FB62" i="26"/>
  <c r="FN62" i="26"/>
  <c r="FZ62" i="26"/>
  <c r="GL62" i="26"/>
  <c r="GX62" i="26"/>
  <c r="HJ62" i="26"/>
  <c r="HV62" i="26"/>
  <c r="CU62" i="26"/>
  <c r="DG62" i="26"/>
  <c r="DS62" i="26"/>
  <c r="EE62" i="26"/>
  <c r="EQ62" i="26"/>
  <c r="FC62" i="26"/>
  <c r="FO62" i="26"/>
  <c r="GA62" i="26"/>
  <c r="AV62" i="26"/>
  <c r="GM62" i="26"/>
  <c r="BV62" i="26"/>
  <c r="HK62" i="26"/>
  <c r="CI62" i="26"/>
  <c r="HW62" i="26"/>
  <c r="BI62" i="26"/>
  <c r="GY62" i="26"/>
  <c r="IA38" i="26"/>
  <c r="AV38" i="26"/>
  <c r="BH38" i="26"/>
  <c r="BT38" i="26"/>
  <c r="CF38" i="26"/>
  <c r="CR38" i="26"/>
  <c r="DD38" i="26"/>
  <c r="DP38" i="26"/>
  <c r="EB38" i="26"/>
  <c r="EN38" i="26"/>
  <c r="EZ38" i="26"/>
  <c r="FL38" i="26"/>
  <c r="FX38" i="26"/>
  <c r="GJ38" i="26"/>
  <c r="GV38" i="26"/>
  <c r="HH38" i="26"/>
  <c r="HT38" i="26"/>
  <c r="AK38" i="26"/>
  <c r="AW38" i="26"/>
  <c r="BI38" i="26"/>
  <c r="BU38" i="26"/>
  <c r="CG38" i="26"/>
  <c r="CS38" i="26"/>
  <c r="DE38" i="26"/>
  <c r="DQ38" i="26"/>
  <c r="EC38" i="26"/>
  <c r="EO38" i="26"/>
  <c r="FA38" i="26"/>
  <c r="FM38" i="26"/>
  <c r="FY38" i="26"/>
  <c r="GK38" i="26"/>
  <c r="GW38" i="26"/>
  <c r="HI38" i="26"/>
  <c r="HU38" i="26"/>
  <c r="AL38" i="26"/>
  <c r="AX38" i="26"/>
  <c r="BJ38" i="26"/>
  <c r="BV38" i="26"/>
  <c r="CH38" i="26"/>
  <c r="CT38" i="26"/>
  <c r="DF38" i="26"/>
  <c r="DR38" i="26"/>
  <c r="ED38" i="26"/>
  <c r="EP38" i="26"/>
  <c r="FB38" i="26"/>
  <c r="FN38" i="26"/>
  <c r="FZ38" i="26"/>
  <c r="GL38" i="26"/>
  <c r="GX38" i="26"/>
  <c r="HJ38" i="26"/>
  <c r="HV38" i="26"/>
  <c r="AM38" i="26"/>
  <c r="AY38" i="26"/>
  <c r="BK38" i="26"/>
  <c r="BW38" i="26"/>
  <c r="CI38" i="26"/>
  <c r="CU38" i="26"/>
  <c r="DG38" i="26"/>
  <c r="DS38" i="26"/>
  <c r="EE38" i="26"/>
  <c r="EQ38" i="26"/>
  <c r="FC38" i="26"/>
  <c r="FO38" i="26"/>
  <c r="GA38" i="26"/>
  <c r="GM38" i="26"/>
  <c r="GY38" i="26"/>
  <c r="HK38" i="26"/>
  <c r="HW38" i="26"/>
  <c r="AN38" i="26"/>
  <c r="AZ38" i="26"/>
  <c r="BL38" i="26"/>
  <c r="BX38" i="26"/>
  <c r="CJ38" i="26"/>
  <c r="AO38" i="26"/>
  <c r="BA38" i="26"/>
  <c r="BM38" i="26"/>
  <c r="BY38" i="26"/>
  <c r="CK38" i="26"/>
  <c r="CW38" i="26"/>
  <c r="DI38" i="26"/>
  <c r="DU38" i="26"/>
  <c r="EG38" i="26"/>
  <c r="ES38" i="26"/>
  <c r="FE38" i="26"/>
  <c r="FQ38" i="26"/>
  <c r="GC38" i="26"/>
  <c r="GO38" i="26"/>
  <c r="HA38" i="26"/>
  <c r="HM38" i="26"/>
  <c r="HY38" i="26"/>
  <c r="AP38" i="26"/>
  <c r="BB38" i="26"/>
  <c r="BN38" i="26"/>
  <c r="BZ38" i="26"/>
  <c r="CL38" i="26"/>
  <c r="CX38" i="26"/>
  <c r="DJ38" i="26"/>
  <c r="DV38" i="26"/>
  <c r="EH38" i="26"/>
  <c r="ET38" i="26"/>
  <c r="FF38" i="26"/>
  <c r="FR38" i="26"/>
  <c r="GD38" i="26"/>
  <c r="GP38" i="26"/>
  <c r="HB38" i="26"/>
  <c r="HN38" i="26"/>
  <c r="HZ38" i="26"/>
  <c r="AQ38" i="26"/>
  <c r="BC38" i="26"/>
  <c r="BO38" i="26"/>
  <c r="CA38" i="26"/>
  <c r="CM38" i="26"/>
  <c r="CY38" i="26"/>
  <c r="DK38" i="26"/>
  <c r="DW38" i="26"/>
  <c r="EI38" i="26"/>
  <c r="EU38" i="26"/>
  <c r="FG38" i="26"/>
  <c r="FS38" i="26"/>
  <c r="GE38" i="26"/>
  <c r="GQ38" i="26"/>
  <c r="HC38" i="26"/>
  <c r="HO38" i="26"/>
  <c r="AR38" i="26"/>
  <c r="BD38" i="26"/>
  <c r="BP38" i="26"/>
  <c r="CB38" i="26"/>
  <c r="CN38" i="26"/>
  <c r="CZ38" i="26"/>
  <c r="DL38" i="26"/>
  <c r="DX38" i="26"/>
  <c r="EJ38" i="26"/>
  <c r="EV38" i="26"/>
  <c r="FH38" i="26"/>
  <c r="FT38" i="26"/>
  <c r="GF38" i="26"/>
  <c r="GR38" i="26"/>
  <c r="HD38" i="26"/>
  <c r="HP38" i="26"/>
  <c r="AT38" i="26"/>
  <c r="BF38" i="26"/>
  <c r="BR38" i="26"/>
  <c r="CD38" i="26"/>
  <c r="CP38" i="26"/>
  <c r="DB38" i="26"/>
  <c r="DN38" i="26"/>
  <c r="DZ38" i="26"/>
  <c r="EL38" i="26"/>
  <c r="EX38" i="26"/>
  <c r="FJ38" i="26"/>
  <c r="FV38" i="26"/>
  <c r="GH38" i="26"/>
  <c r="GT38" i="26"/>
  <c r="HF38" i="26"/>
  <c r="HR38" i="26"/>
  <c r="AU38" i="26"/>
  <c r="BG38" i="26"/>
  <c r="BS38" i="26"/>
  <c r="CE38" i="26"/>
  <c r="CQ38" i="26"/>
  <c r="DC38" i="26"/>
  <c r="DO38" i="26"/>
  <c r="EA38" i="26"/>
  <c r="EM38" i="26"/>
  <c r="EY38" i="26"/>
  <c r="FK38" i="26"/>
  <c r="FW38" i="26"/>
  <c r="GI38" i="26"/>
  <c r="GU38" i="26"/>
  <c r="HG38" i="26"/>
  <c r="HS38" i="26"/>
  <c r="BE38" i="26"/>
  <c r="ER38" i="26"/>
  <c r="HL38" i="26"/>
  <c r="BQ38" i="26"/>
  <c r="EW38" i="26"/>
  <c r="HQ38" i="26"/>
  <c r="CC38" i="26"/>
  <c r="FD38" i="26"/>
  <c r="HX38" i="26"/>
  <c r="CO38" i="26"/>
  <c r="FI38" i="26"/>
  <c r="CV38" i="26"/>
  <c r="FP38" i="26"/>
  <c r="DA38" i="26"/>
  <c r="FU38" i="26"/>
  <c r="DH38" i="26"/>
  <c r="GB38" i="26"/>
  <c r="DM38" i="26"/>
  <c r="GG38" i="26"/>
  <c r="DT38" i="26"/>
  <c r="GN38" i="26"/>
  <c r="DY38" i="26"/>
  <c r="GS38" i="26"/>
  <c r="EF38" i="26"/>
  <c r="GZ38" i="26"/>
  <c r="HE38" i="26"/>
  <c r="AS38" i="26"/>
  <c r="EK38" i="26"/>
  <c r="IA26" i="26"/>
  <c r="AR26" i="26"/>
  <c r="BD26" i="26"/>
  <c r="BP26" i="26"/>
  <c r="CB26" i="26"/>
  <c r="CN26" i="26"/>
  <c r="CZ26" i="26"/>
  <c r="DL26" i="26"/>
  <c r="DX26" i="26"/>
  <c r="EJ26" i="26"/>
  <c r="EV26" i="26"/>
  <c r="FH26" i="26"/>
  <c r="FT26" i="26"/>
  <c r="GF26" i="26"/>
  <c r="GR26" i="26"/>
  <c r="HD26" i="26"/>
  <c r="HP26" i="26"/>
  <c r="AS26" i="26"/>
  <c r="BE26" i="26"/>
  <c r="BQ26" i="26"/>
  <c r="CC26" i="26"/>
  <c r="CO26" i="26"/>
  <c r="DA26" i="26"/>
  <c r="DM26" i="26"/>
  <c r="DY26" i="26"/>
  <c r="EK26" i="26"/>
  <c r="EW26" i="26"/>
  <c r="FI26" i="26"/>
  <c r="FU26" i="26"/>
  <c r="GG26" i="26"/>
  <c r="GS26" i="26"/>
  <c r="HE26" i="26"/>
  <c r="HQ26" i="26"/>
  <c r="AT26" i="26"/>
  <c r="BF26" i="26"/>
  <c r="BR26" i="26"/>
  <c r="CD26" i="26"/>
  <c r="CP26" i="26"/>
  <c r="DB26" i="26"/>
  <c r="DN26" i="26"/>
  <c r="DZ26" i="26"/>
  <c r="EL26" i="26"/>
  <c r="EX26" i="26"/>
  <c r="FJ26" i="26"/>
  <c r="FV26" i="26"/>
  <c r="GH26" i="26"/>
  <c r="GT26" i="26"/>
  <c r="HF26" i="26"/>
  <c r="HR26" i="26"/>
  <c r="AU26" i="26"/>
  <c r="BG26" i="26"/>
  <c r="BS26" i="26"/>
  <c r="CE26" i="26"/>
  <c r="CQ26" i="26"/>
  <c r="DC26" i="26"/>
  <c r="DO26" i="26"/>
  <c r="EA26" i="26"/>
  <c r="EM26" i="26"/>
  <c r="EY26" i="26"/>
  <c r="FK26" i="26"/>
  <c r="FW26" i="26"/>
  <c r="GI26" i="26"/>
  <c r="GU26" i="26"/>
  <c r="HG26" i="26"/>
  <c r="HS26" i="26"/>
  <c r="AV26" i="26"/>
  <c r="BH26" i="26"/>
  <c r="BT26" i="26"/>
  <c r="CF26" i="26"/>
  <c r="CR26" i="26"/>
  <c r="DD26" i="26"/>
  <c r="DP26" i="26"/>
  <c r="EB26" i="26"/>
  <c r="EN26" i="26"/>
  <c r="EZ26" i="26"/>
  <c r="FL26" i="26"/>
  <c r="FX26" i="26"/>
  <c r="GJ26" i="26"/>
  <c r="GV26" i="26"/>
  <c r="HH26" i="26"/>
  <c r="HT26" i="26"/>
  <c r="AK26" i="26"/>
  <c r="AW26" i="26"/>
  <c r="BI26" i="26"/>
  <c r="BU26" i="26"/>
  <c r="CG26" i="26"/>
  <c r="CS26" i="26"/>
  <c r="DE26" i="26"/>
  <c r="DQ26" i="26"/>
  <c r="EC26" i="26"/>
  <c r="EO26" i="26"/>
  <c r="FA26" i="26"/>
  <c r="FM26" i="26"/>
  <c r="FY26" i="26"/>
  <c r="GK26" i="26"/>
  <c r="GW26" i="26"/>
  <c r="HI26" i="26"/>
  <c r="HU26" i="26"/>
  <c r="AL26" i="26"/>
  <c r="AX26" i="26"/>
  <c r="BJ26" i="26"/>
  <c r="BV26" i="26"/>
  <c r="CH26" i="26"/>
  <c r="AM26" i="26"/>
  <c r="AY26" i="26"/>
  <c r="BK26" i="26"/>
  <c r="BW26" i="26"/>
  <c r="CI26" i="26"/>
  <c r="CU26" i="26"/>
  <c r="DG26" i="26"/>
  <c r="DS26" i="26"/>
  <c r="EE26" i="26"/>
  <c r="EQ26" i="26"/>
  <c r="FC26" i="26"/>
  <c r="FO26" i="26"/>
  <c r="GA26" i="26"/>
  <c r="GM26" i="26"/>
  <c r="GY26" i="26"/>
  <c r="HK26" i="26"/>
  <c r="HW26" i="26"/>
  <c r="AN26" i="26"/>
  <c r="AZ26" i="26"/>
  <c r="BL26" i="26"/>
  <c r="BX26" i="26"/>
  <c r="CJ26" i="26"/>
  <c r="CV26" i="26"/>
  <c r="DH26" i="26"/>
  <c r="DT26" i="26"/>
  <c r="EF26" i="26"/>
  <c r="ER26" i="26"/>
  <c r="FD26" i="26"/>
  <c r="FP26" i="26"/>
  <c r="GB26" i="26"/>
  <c r="GN26" i="26"/>
  <c r="GZ26" i="26"/>
  <c r="HL26" i="26"/>
  <c r="HX26" i="26"/>
  <c r="AP26" i="26"/>
  <c r="BB26" i="26"/>
  <c r="BN26" i="26"/>
  <c r="BZ26" i="26"/>
  <c r="CL26" i="26"/>
  <c r="CX26" i="26"/>
  <c r="DJ26" i="26"/>
  <c r="DV26" i="26"/>
  <c r="EH26" i="26"/>
  <c r="ET26" i="26"/>
  <c r="FF26" i="26"/>
  <c r="FR26" i="26"/>
  <c r="GD26" i="26"/>
  <c r="CW26" i="26"/>
  <c r="ES26" i="26"/>
  <c r="GO26" i="26"/>
  <c r="HY26" i="26"/>
  <c r="AO26" i="26"/>
  <c r="CY26" i="26"/>
  <c r="EU26" i="26"/>
  <c r="GP26" i="26"/>
  <c r="HZ26" i="26"/>
  <c r="AQ26" i="26"/>
  <c r="DF26" i="26"/>
  <c r="FB26" i="26"/>
  <c r="GQ26" i="26"/>
  <c r="BA26" i="26"/>
  <c r="DI26" i="26"/>
  <c r="FE26" i="26"/>
  <c r="GX26" i="26"/>
  <c r="BC26" i="26"/>
  <c r="DK26" i="26"/>
  <c r="FG26" i="26"/>
  <c r="HA26" i="26"/>
  <c r="BM26" i="26"/>
  <c r="DR26" i="26"/>
  <c r="FN26" i="26"/>
  <c r="HB26" i="26"/>
  <c r="BO26" i="26"/>
  <c r="DU26" i="26"/>
  <c r="FQ26" i="26"/>
  <c r="HC26" i="26"/>
  <c r="BY26" i="26"/>
  <c r="DW26" i="26"/>
  <c r="FS26" i="26"/>
  <c r="HJ26" i="26"/>
  <c r="CA26" i="26"/>
  <c r="ED26" i="26"/>
  <c r="FZ26" i="26"/>
  <c r="HM26" i="26"/>
  <c r="CM26" i="26"/>
  <c r="EI26" i="26"/>
  <c r="GE26" i="26"/>
  <c r="HO26" i="26"/>
  <c r="CK26" i="26"/>
  <c r="CT26" i="26"/>
  <c r="EG26" i="26"/>
  <c r="EP26" i="26"/>
  <c r="GC26" i="26"/>
  <c r="GL26" i="26"/>
  <c r="HV26" i="26"/>
  <c r="HN26" i="26"/>
  <c r="AQ14" i="26"/>
  <c r="BC14" i="26"/>
  <c r="BO14" i="26"/>
  <c r="CA14" i="26"/>
  <c r="CM14" i="26"/>
  <c r="CY14" i="26"/>
  <c r="DK14" i="26"/>
  <c r="DW14" i="26"/>
  <c r="EI14" i="26"/>
  <c r="EU14" i="26"/>
  <c r="FG14" i="26"/>
  <c r="FS14" i="26"/>
  <c r="GE14" i="26"/>
  <c r="GQ14" i="26"/>
  <c r="HC14" i="26"/>
  <c r="HO14" i="26"/>
  <c r="AR14" i="26"/>
  <c r="BD14" i="26"/>
  <c r="BP14" i="26"/>
  <c r="CB14" i="26"/>
  <c r="CN14" i="26"/>
  <c r="CZ14" i="26"/>
  <c r="DL14" i="26"/>
  <c r="DX14" i="26"/>
  <c r="EJ14" i="26"/>
  <c r="EV14" i="26"/>
  <c r="FH14" i="26"/>
  <c r="FT14" i="26"/>
  <c r="GF14" i="26"/>
  <c r="GR14" i="26"/>
  <c r="HD14" i="26"/>
  <c r="HP14" i="26"/>
  <c r="AS14" i="26"/>
  <c r="BE14" i="26"/>
  <c r="BQ14" i="26"/>
  <c r="CC14" i="26"/>
  <c r="CO14" i="26"/>
  <c r="DA14" i="26"/>
  <c r="DM14" i="26"/>
  <c r="DY14" i="26"/>
  <c r="EK14" i="26"/>
  <c r="EW14" i="26"/>
  <c r="FI14" i="26"/>
  <c r="FU14" i="26"/>
  <c r="GG14" i="26"/>
  <c r="GS14" i="26"/>
  <c r="HE14" i="26"/>
  <c r="HQ14" i="26"/>
  <c r="AT14" i="26"/>
  <c r="BF14" i="26"/>
  <c r="BR14" i="26"/>
  <c r="CD14" i="26"/>
  <c r="CP14" i="26"/>
  <c r="DB14" i="26"/>
  <c r="DN14" i="26"/>
  <c r="DZ14" i="26"/>
  <c r="EL14" i="26"/>
  <c r="EX14" i="26"/>
  <c r="FJ14" i="26"/>
  <c r="FV14" i="26"/>
  <c r="GH14" i="26"/>
  <c r="GT14" i="26"/>
  <c r="HF14" i="26"/>
  <c r="HR14" i="26"/>
  <c r="AU14" i="26"/>
  <c r="BG14" i="26"/>
  <c r="BS14" i="26"/>
  <c r="CE14" i="26"/>
  <c r="CQ14" i="26"/>
  <c r="DC14" i="26"/>
  <c r="DO14" i="26"/>
  <c r="EA14" i="26"/>
  <c r="EM14" i="26"/>
  <c r="EY14" i="26"/>
  <c r="FK14" i="26"/>
  <c r="FW14" i="26"/>
  <c r="GI14" i="26"/>
  <c r="GU14" i="26"/>
  <c r="HG14" i="26"/>
  <c r="HS14" i="26"/>
  <c r="AV14" i="26"/>
  <c r="BH14" i="26"/>
  <c r="BT14" i="26"/>
  <c r="CF14" i="26"/>
  <c r="CR14" i="26"/>
  <c r="DD14" i="26"/>
  <c r="DP14" i="26"/>
  <c r="EB14" i="26"/>
  <c r="EN14" i="26"/>
  <c r="EZ14" i="26"/>
  <c r="FL14" i="26"/>
  <c r="FX14" i="26"/>
  <c r="GJ14" i="26"/>
  <c r="GV14" i="26"/>
  <c r="HH14" i="26"/>
  <c r="HT14" i="26"/>
  <c r="AK14" i="26"/>
  <c r="AW14" i="26"/>
  <c r="BI14" i="26"/>
  <c r="BU14" i="26"/>
  <c r="CG14" i="26"/>
  <c r="CS14" i="26"/>
  <c r="DE14" i="26"/>
  <c r="DQ14" i="26"/>
  <c r="EC14" i="26"/>
  <c r="EO14" i="26"/>
  <c r="FA14" i="26"/>
  <c r="FM14" i="26"/>
  <c r="FY14" i="26"/>
  <c r="GK14" i="26"/>
  <c r="GW14" i="26"/>
  <c r="HI14" i="26"/>
  <c r="HU14" i="26"/>
  <c r="AL14" i="26"/>
  <c r="AX14" i="26"/>
  <c r="BJ14" i="26"/>
  <c r="BV14" i="26"/>
  <c r="CH14" i="26"/>
  <c r="CT14" i="26"/>
  <c r="DF14" i="26"/>
  <c r="DR14" i="26"/>
  <c r="ED14" i="26"/>
  <c r="EP14" i="26"/>
  <c r="FB14" i="26"/>
  <c r="FN14" i="26"/>
  <c r="FZ14" i="26"/>
  <c r="GL14" i="26"/>
  <c r="GX14" i="26"/>
  <c r="HJ14" i="26"/>
  <c r="HV14" i="26"/>
  <c r="AM14" i="26"/>
  <c r="AY14" i="26"/>
  <c r="BK14" i="26"/>
  <c r="BW14" i="26"/>
  <c r="CI14" i="26"/>
  <c r="CU14" i="26"/>
  <c r="DG14" i="26"/>
  <c r="DS14" i="26"/>
  <c r="EE14" i="26"/>
  <c r="EQ14" i="26"/>
  <c r="FC14" i="26"/>
  <c r="FO14" i="26"/>
  <c r="GA14" i="26"/>
  <c r="GM14" i="26"/>
  <c r="GY14" i="26"/>
  <c r="HK14" i="26"/>
  <c r="HW14" i="26"/>
  <c r="AN14" i="26"/>
  <c r="AZ14" i="26"/>
  <c r="BL14" i="26"/>
  <c r="BX14" i="26"/>
  <c r="CJ14" i="26"/>
  <c r="CV14" i="26"/>
  <c r="DH14" i="26"/>
  <c r="DT14" i="26"/>
  <c r="EF14" i="26"/>
  <c r="ER14" i="26"/>
  <c r="FD14" i="26"/>
  <c r="FP14" i="26"/>
  <c r="GB14" i="26"/>
  <c r="GN14" i="26"/>
  <c r="GZ14" i="26"/>
  <c r="HL14" i="26"/>
  <c r="HX14" i="26"/>
  <c r="BA14" i="26"/>
  <c r="DU14" i="26"/>
  <c r="GO14" i="26"/>
  <c r="BB14" i="26"/>
  <c r="DV14" i="26"/>
  <c r="GP14" i="26"/>
  <c r="BM14" i="26"/>
  <c r="EG14" i="26"/>
  <c r="HA14" i="26"/>
  <c r="BN14" i="26"/>
  <c r="EH14" i="26"/>
  <c r="HB14" i="26"/>
  <c r="BY14" i="26"/>
  <c r="ES14" i="26"/>
  <c r="HM14" i="26"/>
  <c r="BZ14" i="26"/>
  <c r="ET14" i="26"/>
  <c r="HN14" i="26"/>
  <c r="CK14" i="26"/>
  <c r="FE14" i="26"/>
  <c r="HY14" i="26"/>
  <c r="CL14" i="26"/>
  <c r="FF14" i="26"/>
  <c r="HZ14" i="26"/>
  <c r="CW14" i="26"/>
  <c r="FQ14" i="26"/>
  <c r="IA14" i="26"/>
  <c r="AO14" i="26"/>
  <c r="DI14" i="26"/>
  <c r="GC14" i="26"/>
  <c r="AP14" i="26"/>
  <c r="CX14" i="26"/>
  <c r="DJ14" i="26"/>
  <c r="FR14" i="26"/>
  <c r="GD14" i="26"/>
  <c r="HX103" i="26"/>
  <c r="HL103" i="26"/>
  <c r="GZ103" i="26"/>
  <c r="GN103" i="26"/>
  <c r="GB103" i="26"/>
  <c r="FP103" i="26"/>
  <c r="FD103" i="26"/>
  <c r="ER103" i="26"/>
  <c r="EF103" i="26"/>
  <c r="DT103" i="26"/>
  <c r="DH103" i="26"/>
  <c r="CV103" i="26"/>
  <c r="CJ103" i="26"/>
  <c r="BX103" i="26"/>
  <c r="BL103" i="26"/>
  <c r="AZ103" i="26"/>
  <c r="AN103" i="26"/>
  <c r="HR102" i="26"/>
  <c r="HF102" i="26"/>
  <c r="GT102" i="26"/>
  <c r="GH102" i="26"/>
  <c r="FV102" i="26"/>
  <c r="FJ102" i="26"/>
  <c r="EX102" i="26"/>
  <c r="EL102" i="26"/>
  <c r="DZ102" i="26"/>
  <c r="DN102" i="26"/>
  <c r="DB102" i="26"/>
  <c r="CP102" i="26"/>
  <c r="CC102" i="26"/>
  <c r="BP102" i="26"/>
  <c r="BC102" i="26"/>
  <c r="AP102" i="26"/>
  <c r="HS101" i="26"/>
  <c r="HF101" i="26"/>
  <c r="GS101" i="26"/>
  <c r="GF101" i="26"/>
  <c r="FS101" i="26"/>
  <c r="FF101" i="26"/>
  <c r="ER101" i="26"/>
  <c r="EE101" i="26"/>
  <c r="DR101" i="26"/>
  <c r="DE101" i="26"/>
  <c r="CR101" i="26"/>
  <c r="CE101" i="26"/>
  <c r="BR101" i="26"/>
  <c r="BE101" i="26"/>
  <c r="AR101" i="26"/>
  <c r="HU100" i="26"/>
  <c r="HH100" i="26"/>
  <c r="GS100" i="26"/>
  <c r="GD100" i="26"/>
  <c r="FP100" i="26"/>
  <c r="FB100" i="26"/>
  <c r="EN100" i="26"/>
  <c r="DY100" i="26"/>
  <c r="DH100" i="26"/>
  <c r="CO100" i="26"/>
  <c r="BQ100" i="26"/>
  <c r="AS100" i="26"/>
  <c r="HK99" i="26"/>
  <c r="GJ99" i="26"/>
  <c r="EN99" i="26"/>
  <c r="CR99" i="26"/>
  <c r="GP98" i="26"/>
  <c r="ET98" i="26"/>
  <c r="CX98" i="26"/>
  <c r="GV97" i="26"/>
  <c r="EZ97" i="26"/>
  <c r="DD97" i="26"/>
  <c r="HB96" i="26"/>
  <c r="FF96" i="26"/>
  <c r="DH96" i="26"/>
  <c r="AN96" i="26"/>
  <c r="FJ95" i="26"/>
  <c r="HL94" i="26"/>
  <c r="ER94" i="26"/>
  <c r="BX94" i="26"/>
  <c r="GT93" i="26"/>
  <c r="DZ93" i="26"/>
  <c r="BF93" i="26"/>
  <c r="GB92" i="26"/>
  <c r="DH92" i="26"/>
  <c r="AN92" i="26"/>
  <c r="FJ91" i="26"/>
  <c r="CP91" i="26"/>
  <c r="HL90" i="26"/>
  <c r="ER90" i="26"/>
  <c r="BX90" i="26"/>
  <c r="GT89" i="26"/>
  <c r="DZ89" i="26"/>
  <c r="BF89" i="26"/>
  <c r="GB88" i="26"/>
  <c r="DH88" i="26"/>
  <c r="AN88" i="26"/>
  <c r="FJ87" i="26"/>
  <c r="CP87" i="26"/>
  <c r="HL86" i="26"/>
  <c r="ER86" i="26"/>
  <c r="BX86" i="26"/>
  <c r="GT85" i="26"/>
  <c r="DZ85" i="26"/>
  <c r="GB84" i="26"/>
  <c r="DH84" i="26"/>
  <c r="HS83" i="26"/>
  <c r="EJ83" i="26"/>
  <c r="BB83" i="26"/>
  <c r="FI82" i="26"/>
  <c r="BT82" i="26"/>
  <c r="EC79" i="26"/>
  <c r="IA95" i="26"/>
  <c r="AL95" i="26"/>
  <c r="AX95" i="26"/>
  <c r="BJ95" i="26"/>
  <c r="BV95" i="26"/>
  <c r="CH95" i="26"/>
  <c r="CT95" i="26"/>
  <c r="DF95" i="26"/>
  <c r="DR95" i="26"/>
  <c r="ED95" i="26"/>
  <c r="EP95" i="26"/>
  <c r="FB95" i="26"/>
  <c r="FN95" i="26"/>
  <c r="FZ95" i="26"/>
  <c r="GL95" i="26"/>
  <c r="GX95" i="26"/>
  <c r="HJ95" i="26"/>
  <c r="HV95" i="26"/>
  <c r="AM95" i="26"/>
  <c r="AY95" i="26"/>
  <c r="BK95" i="26"/>
  <c r="BW95" i="26"/>
  <c r="CI95" i="26"/>
  <c r="CU95" i="26"/>
  <c r="DG95" i="26"/>
  <c r="DS95" i="26"/>
  <c r="EE95" i="26"/>
  <c r="EQ95" i="26"/>
  <c r="FC95" i="26"/>
  <c r="FO95" i="26"/>
  <c r="GA95" i="26"/>
  <c r="GM95" i="26"/>
  <c r="GY95" i="26"/>
  <c r="HK95" i="26"/>
  <c r="HW95" i="26"/>
  <c r="AN95" i="26"/>
  <c r="AZ95" i="26"/>
  <c r="BL95" i="26"/>
  <c r="BX95" i="26"/>
  <c r="CJ95" i="26"/>
  <c r="CV95" i="26"/>
  <c r="DH95" i="26"/>
  <c r="DT95" i="26"/>
  <c r="EF95" i="26"/>
  <c r="ER95" i="26"/>
  <c r="FD95" i="26"/>
  <c r="FP95" i="26"/>
  <c r="GB95" i="26"/>
  <c r="GN95" i="26"/>
  <c r="GZ95" i="26"/>
  <c r="HL95" i="26"/>
  <c r="HX95" i="26"/>
  <c r="AO95" i="26"/>
  <c r="BA95" i="26"/>
  <c r="BM95" i="26"/>
  <c r="BY95" i="26"/>
  <c r="CK95" i="26"/>
  <c r="CW95" i="26"/>
  <c r="DI95" i="26"/>
  <c r="DU95" i="26"/>
  <c r="EG95" i="26"/>
  <c r="ES95" i="26"/>
  <c r="FE95" i="26"/>
  <c r="FQ95" i="26"/>
  <c r="GC95" i="26"/>
  <c r="GO95" i="26"/>
  <c r="HA95" i="26"/>
  <c r="HM95" i="26"/>
  <c r="HY95" i="26"/>
  <c r="AP95" i="26"/>
  <c r="BB95" i="26"/>
  <c r="BN95" i="26"/>
  <c r="BZ95" i="26"/>
  <c r="CL95" i="26"/>
  <c r="CX95" i="26"/>
  <c r="DJ95" i="26"/>
  <c r="DV95" i="26"/>
  <c r="EH95" i="26"/>
  <c r="ET95" i="26"/>
  <c r="FF95" i="26"/>
  <c r="FR95" i="26"/>
  <c r="GD95" i="26"/>
  <c r="GP95" i="26"/>
  <c r="HB95" i="26"/>
  <c r="HN95" i="26"/>
  <c r="HZ95" i="26"/>
  <c r="AQ95" i="26"/>
  <c r="BC95" i="26"/>
  <c r="BO95" i="26"/>
  <c r="CA95" i="26"/>
  <c r="CM95" i="26"/>
  <c r="CY95" i="26"/>
  <c r="DK95" i="26"/>
  <c r="DW95" i="26"/>
  <c r="EI95" i="26"/>
  <c r="EU95" i="26"/>
  <c r="FG95" i="26"/>
  <c r="FS95" i="26"/>
  <c r="GE95" i="26"/>
  <c r="GQ95" i="26"/>
  <c r="HC95" i="26"/>
  <c r="HO95" i="26"/>
  <c r="AR95" i="26"/>
  <c r="BD95" i="26"/>
  <c r="BP95" i="26"/>
  <c r="CB95" i="26"/>
  <c r="CN95" i="26"/>
  <c r="CZ95" i="26"/>
  <c r="DL95" i="26"/>
  <c r="DX95" i="26"/>
  <c r="EJ95" i="26"/>
  <c r="EV95" i="26"/>
  <c r="FH95" i="26"/>
  <c r="FT95" i="26"/>
  <c r="GF95" i="26"/>
  <c r="GR95" i="26"/>
  <c r="HD95" i="26"/>
  <c r="HP95" i="26"/>
  <c r="AS95" i="26"/>
  <c r="BE95" i="26"/>
  <c r="BQ95" i="26"/>
  <c r="CC95" i="26"/>
  <c r="CO95" i="26"/>
  <c r="DA95" i="26"/>
  <c r="DM95" i="26"/>
  <c r="DY95" i="26"/>
  <c r="EK95" i="26"/>
  <c r="EW95" i="26"/>
  <c r="FI95" i="26"/>
  <c r="FU95" i="26"/>
  <c r="GG95" i="26"/>
  <c r="GS95" i="26"/>
  <c r="HE95" i="26"/>
  <c r="HQ95" i="26"/>
  <c r="AV95" i="26"/>
  <c r="BH95" i="26"/>
  <c r="BT95" i="26"/>
  <c r="CF95" i="26"/>
  <c r="CR95" i="26"/>
  <c r="DD95" i="26"/>
  <c r="DP95" i="26"/>
  <c r="EB95" i="26"/>
  <c r="EN95" i="26"/>
  <c r="EZ95" i="26"/>
  <c r="FL95" i="26"/>
  <c r="FX95" i="26"/>
  <c r="GJ95" i="26"/>
  <c r="GV95" i="26"/>
  <c r="HH95" i="26"/>
  <c r="HT95" i="26"/>
  <c r="AK95" i="26"/>
  <c r="AW95" i="26"/>
  <c r="BI95" i="26"/>
  <c r="BU95" i="26"/>
  <c r="CG95" i="26"/>
  <c r="CS95" i="26"/>
  <c r="DE95" i="26"/>
  <c r="DQ95" i="26"/>
  <c r="EC95" i="26"/>
  <c r="EO95" i="26"/>
  <c r="FA95" i="26"/>
  <c r="FM95" i="26"/>
  <c r="FY95" i="26"/>
  <c r="GK95" i="26"/>
  <c r="GW95" i="26"/>
  <c r="HI95" i="26"/>
  <c r="HU95" i="26"/>
  <c r="IA70" i="26"/>
  <c r="AN70" i="26"/>
  <c r="AZ70" i="26"/>
  <c r="BL70" i="26"/>
  <c r="BX70" i="26"/>
  <c r="CJ70" i="26"/>
  <c r="CV70" i="26"/>
  <c r="DH70" i="26"/>
  <c r="DT70" i="26"/>
  <c r="EF70" i="26"/>
  <c r="ER70" i="26"/>
  <c r="FD70" i="26"/>
  <c r="FP70" i="26"/>
  <c r="GB70" i="26"/>
  <c r="GN70" i="26"/>
  <c r="GZ70" i="26"/>
  <c r="HL70" i="26"/>
  <c r="HX70" i="26"/>
  <c r="AO70" i="26"/>
  <c r="BA70" i="26"/>
  <c r="BM70" i="26"/>
  <c r="BY70" i="26"/>
  <c r="CK70" i="26"/>
  <c r="CW70" i="26"/>
  <c r="DI70" i="26"/>
  <c r="DU70" i="26"/>
  <c r="EG70" i="26"/>
  <c r="ES70" i="26"/>
  <c r="FE70" i="26"/>
  <c r="FQ70" i="26"/>
  <c r="GC70" i="26"/>
  <c r="GO70" i="26"/>
  <c r="HA70" i="26"/>
  <c r="HM70" i="26"/>
  <c r="HY70" i="26"/>
  <c r="AP70" i="26"/>
  <c r="BB70" i="26"/>
  <c r="BN70" i="26"/>
  <c r="BZ70" i="26"/>
  <c r="CL70" i="26"/>
  <c r="CX70" i="26"/>
  <c r="DJ70" i="26"/>
  <c r="DV70" i="26"/>
  <c r="EH70" i="26"/>
  <c r="ET70" i="26"/>
  <c r="FF70" i="26"/>
  <c r="FR70" i="26"/>
  <c r="GD70" i="26"/>
  <c r="GP70" i="26"/>
  <c r="HB70" i="26"/>
  <c r="HN70" i="26"/>
  <c r="HZ70" i="26"/>
  <c r="AQ70" i="26"/>
  <c r="BC70" i="26"/>
  <c r="BO70" i="26"/>
  <c r="CA70" i="26"/>
  <c r="CM70" i="26"/>
  <c r="CY70" i="26"/>
  <c r="DK70" i="26"/>
  <c r="DW70" i="26"/>
  <c r="EI70" i="26"/>
  <c r="EU70" i="26"/>
  <c r="FG70" i="26"/>
  <c r="FS70" i="26"/>
  <c r="GE70" i="26"/>
  <c r="GQ70" i="26"/>
  <c r="HC70" i="26"/>
  <c r="HO70" i="26"/>
  <c r="AR70" i="26"/>
  <c r="BD70" i="26"/>
  <c r="BP70" i="26"/>
  <c r="CB70" i="26"/>
  <c r="CN70" i="26"/>
  <c r="CZ70" i="26"/>
  <c r="DL70" i="26"/>
  <c r="DX70" i="26"/>
  <c r="EJ70" i="26"/>
  <c r="EV70" i="26"/>
  <c r="FH70" i="26"/>
  <c r="FT70" i="26"/>
  <c r="GF70" i="26"/>
  <c r="GR70" i="26"/>
  <c r="HD70" i="26"/>
  <c r="HP70" i="26"/>
  <c r="AS70" i="26"/>
  <c r="BE70" i="26"/>
  <c r="BQ70" i="26"/>
  <c r="CC70" i="26"/>
  <c r="CO70" i="26"/>
  <c r="DA70" i="26"/>
  <c r="DM70" i="26"/>
  <c r="DY70" i="26"/>
  <c r="EK70" i="26"/>
  <c r="EW70" i="26"/>
  <c r="FI70" i="26"/>
  <c r="FU70" i="26"/>
  <c r="GG70" i="26"/>
  <c r="GS70" i="26"/>
  <c r="HE70" i="26"/>
  <c r="HQ70" i="26"/>
  <c r="AT70" i="26"/>
  <c r="BF70" i="26"/>
  <c r="BR70" i="26"/>
  <c r="CD70" i="26"/>
  <c r="CP70" i="26"/>
  <c r="DB70" i="26"/>
  <c r="DN70" i="26"/>
  <c r="DZ70" i="26"/>
  <c r="EL70" i="26"/>
  <c r="EX70" i="26"/>
  <c r="FJ70" i="26"/>
  <c r="FV70" i="26"/>
  <c r="GH70" i="26"/>
  <c r="GT70" i="26"/>
  <c r="HF70" i="26"/>
  <c r="HR70" i="26"/>
  <c r="AU70" i="26"/>
  <c r="BG70" i="26"/>
  <c r="BS70" i="26"/>
  <c r="CE70" i="26"/>
  <c r="CQ70" i="26"/>
  <c r="DC70" i="26"/>
  <c r="DO70" i="26"/>
  <c r="EA70" i="26"/>
  <c r="EM70" i="26"/>
  <c r="EY70" i="26"/>
  <c r="FK70" i="26"/>
  <c r="FW70" i="26"/>
  <c r="GI70" i="26"/>
  <c r="GU70" i="26"/>
  <c r="HG70" i="26"/>
  <c r="HS70" i="26"/>
  <c r="AV70" i="26"/>
  <c r="BH70" i="26"/>
  <c r="BT70" i="26"/>
  <c r="CF70" i="26"/>
  <c r="CR70" i="26"/>
  <c r="DD70" i="26"/>
  <c r="DP70" i="26"/>
  <c r="EB70" i="26"/>
  <c r="EN70" i="26"/>
  <c r="EZ70" i="26"/>
  <c r="FL70" i="26"/>
  <c r="FX70" i="26"/>
  <c r="GJ70" i="26"/>
  <c r="GV70" i="26"/>
  <c r="HH70" i="26"/>
  <c r="HT70" i="26"/>
  <c r="AL70" i="26"/>
  <c r="AX70" i="26"/>
  <c r="BJ70" i="26"/>
  <c r="BV70" i="26"/>
  <c r="CH70" i="26"/>
  <c r="CT70" i="26"/>
  <c r="DF70" i="26"/>
  <c r="DR70" i="26"/>
  <c r="ED70" i="26"/>
  <c r="EP70" i="26"/>
  <c r="FB70" i="26"/>
  <c r="FN70" i="26"/>
  <c r="FZ70" i="26"/>
  <c r="GL70" i="26"/>
  <c r="GX70" i="26"/>
  <c r="HJ70" i="26"/>
  <c r="HV70" i="26"/>
  <c r="BW70" i="26"/>
  <c r="EQ70" i="26"/>
  <c r="HK70" i="26"/>
  <c r="CG70" i="26"/>
  <c r="FA70" i="26"/>
  <c r="HU70" i="26"/>
  <c r="CI70" i="26"/>
  <c r="FC70" i="26"/>
  <c r="HW70" i="26"/>
  <c r="CS70" i="26"/>
  <c r="FM70" i="26"/>
  <c r="CU70" i="26"/>
  <c r="FO70" i="26"/>
  <c r="AK70" i="26"/>
  <c r="DE70" i="26"/>
  <c r="FY70" i="26"/>
  <c r="AM70" i="26"/>
  <c r="DG70" i="26"/>
  <c r="GA70" i="26"/>
  <c r="AW70" i="26"/>
  <c r="DQ70" i="26"/>
  <c r="GK70" i="26"/>
  <c r="AY70" i="26"/>
  <c r="DS70" i="26"/>
  <c r="GM70" i="26"/>
  <c r="BK70" i="26"/>
  <c r="EE70" i="26"/>
  <c r="GY70" i="26"/>
  <c r="BU70" i="26"/>
  <c r="EO70" i="26"/>
  <c r="HI70" i="26"/>
  <c r="BI70" i="26"/>
  <c r="EC70" i="26"/>
  <c r="GW70" i="26"/>
  <c r="IA99" i="26"/>
  <c r="AL99" i="26"/>
  <c r="AX99" i="26"/>
  <c r="BJ99" i="26"/>
  <c r="BV99" i="26"/>
  <c r="CH99" i="26"/>
  <c r="CT99" i="26"/>
  <c r="DF99" i="26"/>
  <c r="DR99" i="26"/>
  <c r="ED99" i="26"/>
  <c r="EP99" i="26"/>
  <c r="FB99" i="26"/>
  <c r="FN99" i="26"/>
  <c r="FZ99" i="26"/>
  <c r="GL99" i="26"/>
  <c r="GX99" i="26"/>
  <c r="HJ99" i="26"/>
  <c r="HV99" i="26"/>
  <c r="AM99" i="26"/>
  <c r="AY99" i="26"/>
  <c r="BK99" i="26"/>
  <c r="BW99" i="26"/>
  <c r="CI99" i="26"/>
  <c r="CU99" i="26"/>
  <c r="DG99" i="26"/>
  <c r="DS99" i="26"/>
  <c r="EE99" i="26"/>
  <c r="EQ99" i="26"/>
  <c r="FC99" i="26"/>
  <c r="FO99" i="26"/>
  <c r="GA99" i="26"/>
  <c r="AN99" i="26"/>
  <c r="AZ99" i="26"/>
  <c r="BL99" i="26"/>
  <c r="BX99" i="26"/>
  <c r="CJ99" i="26"/>
  <c r="CV99" i="26"/>
  <c r="DH99" i="26"/>
  <c r="DT99" i="26"/>
  <c r="EF99" i="26"/>
  <c r="ER99" i="26"/>
  <c r="FD99" i="26"/>
  <c r="FP99" i="26"/>
  <c r="GB99" i="26"/>
  <c r="AO99" i="26"/>
  <c r="BA99" i="26"/>
  <c r="BM99" i="26"/>
  <c r="BY99" i="26"/>
  <c r="CK99" i="26"/>
  <c r="CW99" i="26"/>
  <c r="DI99" i="26"/>
  <c r="DU99" i="26"/>
  <c r="EG99" i="26"/>
  <c r="ES99" i="26"/>
  <c r="FE99" i="26"/>
  <c r="FQ99" i="26"/>
  <c r="GC99" i="26"/>
  <c r="GO99" i="26"/>
  <c r="HA99" i="26"/>
  <c r="HM99" i="26"/>
  <c r="HY99" i="26"/>
  <c r="AP99" i="26"/>
  <c r="BB99" i="26"/>
  <c r="BN99" i="26"/>
  <c r="BZ99" i="26"/>
  <c r="CL99" i="26"/>
  <c r="CX99" i="26"/>
  <c r="DJ99" i="26"/>
  <c r="DV99" i="26"/>
  <c r="EH99" i="26"/>
  <c r="ET99" i="26"/>
  <c r="FF99" i="26"/>
  <c r="FR99" i="26"/>
  <c r="GD99" i="26"/>
  <c r="GP99" i="26"/>
  <c r="HB99" i="26"/>
  <c r="HN99" i="26"/>
  <c r="HZ99" i="26"/>
  <c r="AQ99" i="26"/>
  <c r="BC99" i="26"/>
  <c r="BO99" i="26"/>
  <c r="CA99" i="26"/>
  <c r="CM99" i="26"/>
  <c r="CY99" i="26"/>
  <c r="DK99" i="26"/>
  <c r="DW99" i="26"/>
  <c r="EI99" i="26"/>
  <c r="EU99" i="26"/>
  <c r="FG99" i="26"/>
  <c r="FS99" i="26"/>
  <c r="GE99" i="26"/>
  <c r="GQ99" i="26"/>
  <c r="AR99" i="26"/>
  <c r="BD99" i="26"/>
  <c r="BP99" i="26"/>
  <c r="CB99" i="26"/>
  <c r="CN99" i="26"/>
  <c r="CZ99" i="26"/>
  <c r="DL99" i="26"/>
  <c r="DX99" i="26"/>
  <c r="EJ99" i="26"/>
  <c r="EV99" i="26"/>
  <c r="FH99" i="26"/>
  <c r="FT99" i="26"/>
  <c r="GF99" i="26"/>
  <c r="GR99" i="26"/>
  <c r="HD99" i="26"/>
  <c r="HP99" i="26"/>
  <c r="AS99" i="26"/>
  <c r="BE99" i="26"/>
  <c r="BQ99" i="26"/>
  <c r="CC99" i="26"/>
  <c r="CO99" i="26"/>
  <c r="DA99" i="26"/>
  <c r="DM99" i="26"/>
  <c r="DY99" i="26"/>
  <c r="EK99" i="26"/>
  <c r="EW99" i="26"/>
  <c r="FI99" i="26"/>
  <c r="FU99" i="26"/>
  <c r="GG99" i="26"/>
  <c r="GS99" i="26"/>
  <c r="HE99" i="26"/>
  <c r="HQ99" i="26"/>
  <c r="AK99" i="26"/>
  <c r="AW99" i="26"/>
  <c r="BI99" i="26"/>
  <c r="BU99" i="26"/>
  <c r="CG99" i="26"/>
  <c r="CS99" i="26"/>
  <c r="DE99" i="26"/>
  <c r="DQ99" i="26"/>
  <c r="EC99" i="26"/>
  <c r="EO99" i="26"/>
  <c r="FA99" i="26"/>
  <c r="FM99" i="26"/>
  <c r="FY99" i="26"/>
  <c r="GK99" i="26"/>
  <c r="GW99" i="26"/>
  <c r="HI99" i="26"/>
  <c r="HU99" i="26"/>
  <c r="IA98" i="26"/>
  <c r="AR98" i="26"/>
  <c r="BD98" i="26"/>
  <c r="BP98" i="26"/>
  <c r="CB98" i="26"/>
  <c r="CN98" i="26"/>
  <c r="CZ98" i="26"/>
  <c r="DL98" i="26"/>
  <c r="DX98" i="26"/>
  <c r="EJ98" i="26"/>
  <c r="EV98" i="26"/>
  <c r="FH98" i="26"/>
  <c r="FT98" i="26"/>
  <c r="GF98" i="26"/>
  <c r="GR98" i="26"/>
  <c r="HD98" i="26"/>
  <c r="HP98" i="26"/>
  <c r="AS98" i="26"/>
  <c r="BE98" i="26"/>
  <c r="BQ98" i="26"/>
  <c r="CC98" i="26"/>
  <c r="CO98" i="26"/>
  <c r="DA98" i="26"/>
  <c r="DM98" i="26"/>
  <c r="DY98" i="26"/>
  <c r="EK98" i="26"/>
  <c r="EW98" i="26"/>
  <c r="FI98" i="26"/>
  <c r="FU98" i="26"/>
  <c r="GG98" i="26"/>
  <c r="GS98" i="26"/>
  <c r="HE98" i="26"/>
  <c r="HQ98" i="26"/>
  <c r="AT98" i="26"/>
  <c r="BF98" i="26"/>
  <c r="BR98" i="26"/>
  <c r="CD98" i="26"/>
  <c r="CP98" i="26"/>
  <c r="DB98" i="26"/>
  <c r="DN98" i="26"/>
  <c r="DZ98" i="26"/>
  <c r="EL98" i="26"/>
  <c r="EX98" i="26"/>
  <c r="FJ98" i="26"/>
  <c r="FV98" i="26"/>
  <c r="GH98" i="26"/>
  <c r="GT98" i="26"/>
  <c r="HF98" i="26"/>
  <c r="HR98" i="26"/>
  <c r="AU98" i="26"/>
  <c r="BG98" i="26"/>
  <c r="BS98" i="26"/>
  <c r="CE98" i="26"/>
  <c r="CQ98" i="26"/>
  <c r="DC98" i="26"/>
  <c r="DO98" i="26"/>
  <c r="EA98" i="26"/>
  <c r="EM98" i="26"/>
  <c r="EY98" i="26"/>
  <c r="FK98" i="26"/>
  <c r="FW98" i="26"/>
  <c r="GI98" i="26"/>
  <c r="GU98" i="26"/>
  <c r="HG98" i="26"/>
  <c r="HS98" i="26"/>
  <c r="AV98" i="26"/>
  <c r="BH98" i="26"/>
  <c r="BT98" i="26"/>
  <c r="CF98" i="26"/>
  <c r="CR98" i="26"/>
  <c r="DD98" i="26"/>
  <c r="DP98" i="26"/>
  <c r="EB98" i="26"/>
  <c r="EN98" i="26"/>
  <c r="EZ98" i="26"/>
  <c r="FL98" i="26"/>
  <c r="FX98" i="26"/>
  <c r="GJ98" i="26"/>
  <c r="GV98" i="26"/>
  <c r="HH98" i="26"/>
  <c r="HT98" i="26"/>
  <c r="AK98" i="26"/>
  <c r="AW98" i="26"/>
  <c r="BI98" i="26"/>
  <c r="BU98" i="26"/>
  <c r="CG98" i="26"/>
  <c r="CS98" i="26"/>
  <c r="DE98" i="26"/>
  <c r="DQ98" i="26"/>
  <c r="EC98" i="26"/>
  <c r="EO98" i="26"/>
  <c r="FA98" i="26"/>
  <c r="FM98" i="26"/>
  <c r="FY98" i="26"/>
  <c r="GK98" i="26"/>
  <c r="GW98" i="26"/>
  <c r="HI98" i="26"/>
  <c r="HU98" i="26"/>
  <c r="AL98" i="26"/>
  <c r="AX98" i="26"/>
  <c r="BJ98" i="26"/>
  <c r="BV98" i="26"/>
  <c r="CH98" i="26"/>
  <c r="CT98" i="26"/>
  <c r="DF98" i="26"/>
  <c r="DR98" i="26"/>
  <c r="ED98" i="26"/>
  <c r="EP98" i="26"/>
  <c r="FB98" i="26"/>
  <c r="FN98" i="26"/>
  <c r="FZ98" i="26"/>
  <c r="GL98" i="26"/>
  <c r="GX98" i="26"/>
  <c r="HJ98" i="26"/>
  <c r="HV98" i="26"/>
  <c r="AM98" i="26"/>
  <c r="AY98" i="26"/>
  <c r="BK98" i="26"/>
  <c r="BW98" i="26"/>
  <c r="CI98" i="26"/>
  <c r="CU98" i="26"/>
  <c r="DG98" i="26"/>
  <c r="DS98" i="26"/>
  <c r="EE98" i="26"/>
  <c r="EQ98" i="26"/>
  <c r="FC98" i="26"/>
  <c r="FO98" i="26"/>
  <c r="GA98" i="26"/>
  <c r="GM98" i="26"/>
  <c r="GY98" i="26"/>
  <c r="HK98" i="26"/>
  <c r="HW98" i="26"/>
  <c r="AQ98" i="26"/>
  <c r="BC98" i="26"/>
  <c r="BO98" i="26"/>
  <c r="CA98" i="26"/>
  <c r="CM98" i="26"/>
  <c r="CY98" i="26"/>
  <c r="DK98" i="26"/>
  <c r="DW98" i="26"/>
  <c r="EI98" i="26"/>
  <c r="EU98" i="26"/>
  <c r="FG98" i="26"/>
  <c r="FS98" i="26"/>
  <c r="GE98" i="26"/>
  <c r="GQ98" i="26"/>
  <c r="HC98" i="26"/>
  <c r="HO98" i="26"/>
  <c r="IA74" i="26"/>
  <c r="AN74" i="26"/>
  <c r="AZ74" i="26"/>
  <c r="BL74" i="26"/>
  <c r="BX74" i="26"/>
  <c r="CJ74" i="26"/>
  <c r="CV74" i="26"/>
  <c r="DH74" i="26"/>
  <c r="DT74" i="26"/>
  <c r="EF74" i="26"/>
  <c r="ER74" i="26"/>
  <c r="FD74" i="26"/>
  <c r="FP74" i="26"/>
  <c r="GB74" i="26"/>
  <c r="GN74" i="26"/>
  <c r="GZ74" i="26"/>
  <c r="HL74" i="26"/>
  <c r="HX74" i="26"/>
  <c r="AO74" i="26"/>
  <c r="BA74" i="26"/>
  <c r="BM74" i="26"/>
  <c r="BY74" i="26"/>
  <c r="CK74" i="26"/>
  <c r="CW74" i="26"/>
  <c r="DI74" i="26"/>
  <c r="DU74" i="26"/>
  <c r="EG74" i="26"/>
  <c r="ES74" i="26"/>
  <c r="FE74" i="26"/>
  <c r="FQ74" i="26"/>
  <c r="GC74" i="26"/>
  <c r="GO74" i="26"/>
  <c r="HA74" i="26"/>
  <c r="HM74" i="26"/>
  <c r="HY74" i="26"/>
  <c r="AQ74" i="26"/>
  <c r="BC74" i="26"/>
  <c r="BO74" i="26"/>
  <c r="CA74" i="26"/>
  <c r="CM74" i="26"/>
  <c r="CY74" i="26"/>
  <c r="DK74" i="26"/>
  <c r="DW74" i="26"/>
  <c r="EI74" i="26"/>
  <c r="EU74" i="26"/>
  <c r="FG74" i="26"/>
  <c r="FS74" i="26"/>
  <c r="GE74" i="26"/>
  <c r="GQ74" i="26"/>
  <c r="AT74" i="26"/>
  <c r="BF74" i="26"/>
  <c r="BR74" i="26"/>
  <c r="CD74" i="26"/>
  <c r="CP74" i="26"/>
  <c r="DB74" i="26"/>
  <c r="DN74" i="26"/>
  <c r="DZ74" i="26"/>
  <c r="EL74" i="26"/>
  <c r="EX74" i="26"/>
  <c r="FJ74" i="26"/>
  <c r="FV74" i="26"/>
  <c r="GH74" i="26"/>
  <c r="GT74" i="26"/>
  <c r="HF74" i="26"/>
  <c r="HR74" i="26"/>
  <c r="AV74" i="26"/>
  <c r="BH74" i="26"/>
  <c r="BT74" i="26"/>
  <c r="CF74" i="26"/>
  <c r="CR74" i="26"/>
  <c r="DD74" i="26"/>
  <c r="DP74" i="26"/>
  <c r="EB74" i="26"/>
  <c r="EN74" i="26"/>
  <c r="EZ74" i="26"/>
  <c r="FL74" i="26"/>
  <c r="FX74" i="26"/>
  <c r="GJ74" i="26"/>
  <c r="BB74" i="26"/>
  <c r="BV74" i="26"/>
  <c r="CQ74" i="26"/>
  <c r="DL74" i="26"/>
  <c r="EE74" i="26"/>
  <c r="FA74" i="26"/>
  <c r="FU74" i="26"/>
  <c r="GP74" i="26"/>
  <c r="HG74" i="26"/>
  <c r="HV74" i="26"/>
  <c r="BD74" i="26"/>
  <c r="BW74" i="26"/>
  <c r="CS74" i="26"/>
  <c r="DM74" i="26"/>
  <c r="EH74" i="26"/>
  <c r="FB74" i="26"/>
  <c r="FW74" i="26"/>
  <c r="GR74" i="26"/>
  <c r="HH74" i="26"/>
  <c r="HW74" i="26"/>
  <c r="AK74" i="26"/>
  <c r="BE74" i="26"/>
  <c r="BZ74" i="26"/>
  <c r="CT74" i="26"/>
  <c r="DO74" i="26"/>
  <c r="EJ74" i="26"/>
  <c r="FC74" i="26"/>
  <c r="FY74" i="26"/>
  <c r="GS74" i="26"/>
  <c r="HI74" i="26"/>
  <c r="HZ74" i="26"/>
  <c r="AL74" i="26"/>
  <c r="BG74" i="26"/>
  <c r="CB74" i="26"/>
  <c r="CU74" i="26"/>
  <c r="DQ74" i="26"/>
  <c r="EK74" i="26"/>
  <c r="FF74" i="26"/>
  <c r="FZ74" i="26"/>
  <c r="GU74" i="26"/>
  <c r="HJ74" i="26"/>
  <c r="AM74" i="26"/>
  <c r="BI74" i="26"/>
  <c r="CC74" i="26"/>
  <c r="CX74" i="26"/>
  <c r="DR74" i="26"/>
  <c r="EM74" i="26"/>
  <c r="FH74" i="26"/>
  <c r="GA74" i="26"/>
  <c r="GV74" i="26"/>
  <c r="HK74" i="26"/>
  <c r="AP74" i="26"/>
  <c r="BJ74" i="26"/>
  <c r="CE74" i="26"/>
  <c r="CZ74" i="26"/>
  <c r="DS74" i="26"/>
  <c r="EO74" i="26"/>
  <c r="FI74" i="26"/>
  <c r="GD74" i="26"/>
  <c r="GW74" i="26"/>
  <c r="HN74" i="26"/>
  <c r="AR74" i="26"/>
  <c r="BK74" i="26"/>
  <c r="CG74" i="26"/>
  <c r="DA74" i="26"/>
  <c r="DV74" i="26"/>
  <c r="EP74" i="26"/>
  <c r="FK74" i="26"/>
  <c r="GF74" i="26"/>
  <c r="GX74" i="26"/>
  <c r="HO74" i="26"/>
  <c r="AS74" i="26"/>
  <c r="BN74" i="26"/>
  <c r="CH74" i="26"/>
  <c r="DC74" i="26"/>
  <c r="DX74" i="26"/>
  <c r="EQ74" i="26"/>
  <c r="FM74" i="26"/>
  <c r="GG74" i="26"/>
  <c r="GY74" i="26"/>
  <c r="HP74" i="26"/>
  <c r="AU74" i="26"/>
  <c r="BP74" i="26"/>
  <c r="CI74" i="26"/>
  <c r="DE74" i="26"/>
  <c r="DY74" i="26"/>
  <c r="ET74" i="26"/>
  <c r="FN74" i="26"/>
  <c r="GI74" i="26"/>
  <c r="HB74" i="26"/>
  <c r="HQ74" i="26"/>
  <c r="AX74" i="26"/>
  <c r="BS74" i="26"/>
  <c r="CN74" i="26"/>
  <c r="DG74" i="26"/>
  <c r="EC74" i="26"/>
  <c r="EW74" i="26"/>
  <c r="FR74" i="26"/>
  <c r="GL74" i="26"/>
  <c r="HD74" i="26"/>
  <c r="HT74" i="26"/>
  <c r="AY74" i="26"/>
  <c r="BU74" i="26"/>
  <c r="CO74" i="26"/>
  <c r="DJ74" i="26"/>
  <c r="ED74" i="26"/>
  <c r="EY74" i="26"/>
  <c r="FT74" i="26"/>
  <c r="GM74" i="26"/>
  <c r="HE74" i="26"/>
  <c r="HU74" i="26"/>
  <c r="AW74" i="26"/>
  <c r="BQ74" i="26"/>
  <c r="CL74" i="26"/>
  <c r="DF74" i="26"/>
  <c r="EA74" i="26"/>
  <c r="EV74" i="26"/>
  <c r="FO74" i="26"/>
  <c r="GK74" i="26"/>
  <c r="IA50" i="26"/>
  <c r="AP50" i="26"/>
  <c r="BB50" i="26"/>
  <c r="BN50" i="26"/>
  <c r="BZ50" i="26"/>
  <c r="CL50" i="26"/>
  <c r="CX50" i="26"/>
  <c r="DJ50" i="26"/>
  <c r="DV50" i="26"/>
  <c r="EH50" i="26"/>
  <c r="ET50" i="26"/>
  <c r="FF50" i="26"/>
  <c r="FR50" i="26"/>
  <c r="GD50" i="26"/>
  <c r="GP50" i="26"/>
  <c r="HB50" i="26"/>
  <c r="HN50" i="26"/>
  <c r="HZ50" i="26"/>
  <c r="AQ50" i="26"/>
  <c r="BC50" i="26"/>
  <c r="BO50" i="26"/>
  <c r="CA50" i="26"/>
  <c r="CM50" i="26"/>
  <c r="CY50" i="26"/>
  <c r="DK50" i="26"/>
  <c r="DW50" i="26"/>
  <c r="EI50" i="26"/>
  <c r="EU50" i="26"/>
  <c r="FG50" i="26"/>
  <c r="FS50" i="26"/>
  <c r="GE50" i="26"/>
  <c r="GQ50" i="26"/>
  <c r="HC50" i="26"/>
  <c r="HO50" i="26"/>
  <c r="AR50" i="26"/>
  <c r="BD50" i="26"/>
  <c r="BP50" i="26"/>
  <c r="CB50" i="26"/>
  <c r="CN50" i="26"/>
  <c r="CZ50" i="26"/>
  <c r="DL50" i="26"/>
  <c r="DX50" i="26"/>
  <c r="EJ50" i="26"/>
  <c r="EV50" i="26"/>
  <c r="FH50" i="26"/>
  <c r="FT50" i="26"/>
  <c r="GF50" i="26"/>
  <c r="GR50" i="26"/>
  <c r="HD50" i="26"/>
  <c r="HP50" i="26"/>
  <c r="AS50" i="26"/>
  <c r="BE50" i="26"/>
  <c r="BQ50" i="26"/>
  <c r="CC50" i="26"/>
  <c r="CO50" i="26"/>
  <c r="DA50" i="26"/>
  <c r="DM50" i="26"/>
  <c r="DY50" i="26"/>
  <c r="EK50" i="26"/>
  <c r="EW50" i="26"/>
  <c r="FI50" i="26"/>
  <c r="FU50" i="26"/>
  <c r="GG50" i="26"/>
  <c r="GS50" i="26"/>
  <c r="HE50" i="26"/>
  <c r="HQ50" i="26"/>
  <c r="AU50" i="26"/>
  <c r="BG50" i="26"/>
  <c r="BS50" i="26"/>
  <c r="CE50" i="26"/>
  <c r="CQ50" i="26"/>
  <c r="DC50" i="26"/>
  <c r="DO50" i="26"/>
  <c r="EA50" i="26"/>
  <c r="EM50" i="26"/>
  <c r="EY50" i="26"/>
  <c r="FK50" i="26"/>
  <c r="FW50" i="26"/>
  <c r="GI50" i="26"/>
  <c r="GU50" i="26"/>
  <c r="HG50" i="26"/>
  <c r="HS50" i="26"/>
  <c r="AV50" i="26"/>
  <c r="BH50" i="26"/>
  <c r="BT50" i="26"/>
  <c r="CF50" i="26"/>
  <c r="CR50" i="26"/>
  <c r="DD50" i="26"/>
  <c r="DP50" i="26"/>
  <c r="EB50" i="26"/>
  <c r="EN50" i="26"/>
  <c r="EZ50" i="26"/>
  <c r="FL50" i="26"/>
  <c r="FX50" i="26"/>
  <c r="GJ50" i="26"/>
  <c r="GV50" i="26"/>
  <c r="HH50" i="26"/>
  <c r="HT50" i="26"/>
  <c r="AK50" i="26"/>
  <c r="AW50" i="26"/>
  <c r="BI50" i="26"/>
  <c r="BU50" i="26"/>
  <c r="CG50" i="26"/>
  <c r="CS50" i="26"/>
  <c r="DE50" i="26"/>
  <c r="DQ50" i="26"/>
  <c r="EC50" i="26"/>
  <c r="EO50" i="26"/>
  <c r="FA50" i="26"/>
  <c r="FM50" i="26"/>
  <c r="FY50" i="26"/>
  <c r="GK50" i="26"/>
  <c r="GW50" i="26"/>
  <c r="HI50" i="26"/>
  <c r="HU50" i="26"/>
  <c r="AL50" i="26"/>
  <c r="AX50" i="26"/>
  <c r="BJ50" i="26"/>
  <c r="BV50" i="26"/>
  <c r="CH50" i="26"/>
  <c r="CT50" i="26"/>
  <c r="DF50" i="26"/>
  <c r="DR50" i="26"/>
  <c r="ED50" i="26"/>
  <c r="EP50" i="26"/>
  <c r="FB50" i="26"/>
  <c r="FN50" i="26"/>
  <c r="FZ50" i="26"/>
  <c r="GL50" i="26"/>
  <c r="GX50" i="26"/>
  <c r="HJ50" i="26"/>
  <c r="HV50" i="26"/>
  <c r="AM50" i="26"/>
  <c r="AY50" i="26"/>
  <c r="BK50" i="26"/>
  <c r="BW50" i="26"/>
  <c r="CI50" i="26"/>
  <c r="CU50" i="26"/>
  <c r="DG50" i="26"/>
  <c r="DS50" i="26"/>
  <c r="EE50" i="26"/>
  <c r="EQ50" i="26"/>
  <c r="FC50" i="26"/>
  <c r="FO50" i="26"/>
  <c r="GA50" i="26"/>
  <c r="GM50" i="26"/>
  <c r="GY50" i="26"/>
  <c r="HK50" i="26"/>
  <c r="HW50" i="26"/>
  <c r="AN50" i="26"/>
  <c r="AZ50" i="26"/>
  <c r="BL50" i="26"/>
  <c r="AT50" i="26"/>
  <c r="CW50" i="26"/>
  <c r="ES50" i="26"/>
  <c r="GO50" i="26"/>
  <c r="BA50" i="26"/>
  <c r="DB50" i="26"/>
  <c r="EX50" i="26"/>
  <c r="GT50" i="26"/>
  <c r="BF50" i="26"/>
  <c r="DH50" i="26"/>
  <c r="FD50" i="26"/>
  <c r="GZ50" i="26"/>
  <c r="BM50" i="26"/>
  <c r="DI50" i="26"/>
  <c r="FE50" i="26"/>
  <c r="HA50" i="26"/>
  <c r="BR50" i="26"/>
  <c r="DN50" i="26"/>
  <c r="FJ50" i="26"/>
  <c r="HF50" i="26"/>
  <c r="BX50" i="26"/>
  <c r="DT50" i="26"/>
  <c r="FP50" i="26"/>
  <c r="HL50" i="26"/>
  <c r="BY50" i="26"/>
  <c r="DU50" i="26"/>
  <c r="FQ50" i="26"/>
  <c r="HM50" i="26"/>
  <c r="CD50" i="26"/>
  <c r="DZ50" i="26"/>
  <c r="FV50" i="26"/>
  <c r="HR50" i="26"/>
  <c r="CJ50" i="26"/>
  <c r="EF50" i="26"/>
  <c r="GB50" i="26"/>
  <c r="HX50" i="26"/>
  <c r="CK50" i="26"/>
  <c r="EG50" i="26"/>
  <c r="GC50" i="26"/>
  <c r="HY50" i="26"/>
  <c r="CP50" i="26"/>
  <c r="EL50" i="26"/>
  <c r="GH50" i="26"/>
  <c r="ER50" i="26"/>
  <c r="GN50" i="26"/>
  <c r="AO50" i="26"/>
  <c r="CV50" i="26"/>
  <c r="IA97" i="26"/>
  <c r="AL97" i="26"/>
  <c r="AX97" i="26"/>
  <c r="BJ97" i="26"/>
  <c r="BV97" i="26"/>
  <c r="CH97" i="26"/>
  <c r="CT97" i="26"/>
  <c r="DF97" i="26"/>
  <c r="DR97" i="26"/>
  <c r="ED97" i="26"/>
  <c r="EP97" i="26"/>
  <c r="FB97" i="26"/>
  <c r="FN97" i="26"/>
  <c r="FZ97" i="26"/>
  <c r="GL97" i="26"/>
  <c r="GX97" i="26"/>
  <c r="HJ97" i="26"/>
  <c r="HV97" i="26"/>
  <c r="AM97" i="26"/>
  <c r="AY97" i="26"/>
  <c r="BK97" i="26"/>
  <c r="BW97" i="26"/>
  <c r="CI97" i="26"/>
  <c r="CU97" i="26"/>
  <c r="DG97" i="26"/>
  <c r="DS97" i="26"/>
  <c r="EE97" i="26"/>
  <c r="EQ97" i="26"/>
  <c r="FC97" i="26"/>
  <c r="FO97" i="26"/>
  <c r="GA97" i="26"/>
  <c r="GM97" i="26"/>
  <c r="GY97" i="26"/>
  <c r="HK97" i="26"/>
  <c r="HW97" i="26"/>
  <c r="AN97" i="26"/>
  <c r="AZ97" i="26"/>
  <c r="BL97" i="26"/>
  <c r="BX97" i="26"/>
  <c r="CJ97" i="26"/>
  <c r="CV97" i="26"/>
  <c r="DH97" i="26"/>
  <c r="DT97" i="26"/>
  <c r="EF97" i="26"/>
  <c r="ER97" i="26"/>
  <c r="FD97" i="26"/>
  <c r="FP97" i="26"/>
  <c r="GB97" i="26"/>
  <c r="GN97" i="26"/>
  <c r="GZ97" i="26"/>
  <c r="HL97" i="26"/>
  <c r="HX97" i="26"/>
  <c r="AO97" i="26"/>
  <c r="BA97" i="26"/>
  <c r="BM97" i="26"/>
  <c r="BY97" i="26"/>
  <c r="CK97" i="26"/>
  <c r="CW97" i="26"/>
  <c r="DI97" i="26"/>
  <c r="DU97" i="26"/>
  <c r="EG97" i="26"/>
  <c r="ES97" i="26"/>
  <c r="FE97" i="26"/>
  <c r="FQ97" i="26"/>
  <c r="GC97" i="26"/>
  <c r="GO97" i="26"/>
  <c r="HA97" i="26"/>
  <c r="HM97" i="26"/>
  <c r="HY97" i="26"/>
  <c r="AP97" i="26"/>
  <c r="BB97" i="26"/>
  <c r="BN97" i="26"/>
  <c r="BZ97" i="26"/>
  <c r="CL97" i="26"/>
  <c r="CX97" i="26"/>
  <c r="DJ97" i="26"/>
  <c r="DV97" i="26"/>
  <c r="EH97" i="26"/>
  <c r="ET97" i="26"/>
  <c r="FF97" i="26"/>
  <c r="FR97" i="26"/>
  <c r="GD97" i="26"/>
  <c r="GP97" i="26"/>
  <c r="HB97" i="26"/>
  <c r="HN97" i="26"/>
  <c r="HZ97" i="26"/>
  <c r="AQ97" i="26"/>
  <c r="BC97" i="26"/>
  <c r="BO97" i="26"/>
  <c r="CA97" i="26"/>
  <c r="CM97" i="26"/>
  <c r="CY97" i="26"/>
  <c r="DK97" i="26"/>
  <c r="DW97" i="26"/>
  <c r="EI97" i="26"/>
  <c r="EU97" i="26"/>
  <c r="FG97" i="26"/>
  <c r="FS97" i="26"/>
  <c r="GE97" i="26"/>
  <c r="GQ97" i="26"/>
  <c r="HC97" i="26"/>
  <c r="HO97" i="26"/>
  <c r="AR97" i="26"/>
  <c r="BD97" i="26"/>
  <c r="BP97" i="26"/>
  <c r="CB97" i="26"/>
  <c r="CN97" i="26"/>
  <c r="CZ97" i="26"/>
  <c r="DL97" i="26"/>
  <c r="DX97" i="26"/>
  <c r="EJ97" i="26"/>
  <c r="EV97" i="26"/>
  <c r="FH97" i="26"/>
  <c r="FT97" i="26"/>
  <c r="GF97" i="26"/>
  <c r="GR97" i="26"/>
  <c r="HD97" i="26"/>
  <c r="HP97" i="26"/>
  <c r="AS97" i="26"/>
  <c r="BE97" i="26"/>
  <c r="BQ97" i="26"/>
  <c r="CC97" i="26"/>
  <c r="CO97" i="26"/>
  <c r="DA97" i="26"/>
  <c r="DM97" i="26"/>
  <c r="DY97" i="26"/>
  <c r="EK97" i="26"/>
  <c r="EW97" i="26"/>
  <c r="FI97" i="26"/>
  <c r="FU97" i="26"/>
  <c r="GG97" i="26"/>
  <c r="GS97" i="26"/>
  <c r="HE97" i="26"/>
  <c r="HQ97" i="26"/>
  <c r="AK97" i="26"/>
  <c r="AW97" i="26"/>
  <c r="BI97" i="26"/>
  <c r="BU97" i="26"/>
  <c r="CG97" i="26"/>
  <c r="CS97" i="26"/>
  <c r="DE97" i="26"/>
  <c r="DQ97" i="26"/>
  <c r="EC97" i="26"/>
  <c r="EO97" i="26"/>
  <c r="FA97" i="26"/>
  <c r="FM97" i="26"/>
  <c r="FY97" i="26"/>
  <c r="GK97" i="26"/>
  <c r="GW97" i="26"/>
  <c r="HI97" i="26"/>
  <c r="HU97" i="26"/>
  <c r="IA85" i="26"/>
  <c r="AL85" i="26"/>
  <c r="AX85" i="26"/>
  <c r="BJ85" i="26"/>
  <c r="BV85" i="26"/>
  <c r="CH85" i="26"/>
  <c r="CT85" i="26"/>
  <c r="DF85" i="26"/>
  <c r="DR85" i="26"/>
  <c r="ED85" i="26"/>
  <c r="EP85" i="26"/>
  <c r="FB85" i="26"/>
  <c r="FN85" i="26"/>
  <c r="FZ85" i="26"/>
  <c r="GL85" i="26"/>
  <c r="GX85" i="26"/>
  <c r="HJ85" i="26"/>
  <c r="HV85" i="26"/>
  <c r="AM85" i="26"/>
  <c r="AY85" i="26"/>
  <c r="BK85" i="26"/>
  <c r="BW85" i="26"/>
  <c r="CI85" i="26"/>
  <c r="CU85" i="26"/>
  <c r="DG85" i="26"/>
  <c r="DS85" i="26"/>
  <c r="EE85" i="26"/>
  <c r="EQ85" i="26"/>
  <c r="FC85" i="26"/>
  <c r="FO85" i="26"/>
  <c r="GA85" i="26"/>
  <c r="GM85" i="26"/>
  <c r="GY85" i="26"/>
  <c r="HK85" i="26"/>
  <c r="HW85" i="26"/>
  <c r="AN85" i="26"/>
  <c r="AZ85" i="26"/>
  <c r="BL85" i="26"/>
  <c r="BX85" i="26"/>
  <c r="CJ85" i="26"/>
  <c r="CV85" i="26"/>
  <c r="DH85" i="26"/>
  <c r="DT85" i="26"/>
  <c r="EF85" i="26"/>
  <c r="ER85" i="26"/>
  <c r="FD85" i="26"/>
  <c r="FP85" i="26"/>
  <c r="GB85" i="26"/>
  <c r="GN85" i="26"/>
  <c r="GZ85" i="26"/>
  <c r="HL85" i="26"/>
  <c r="HX85" i="26"/>
  <c r="AO85" i="26"/>
  <c r="BA85" i="26"/>
  <c r="BM85" i="26"/>
  <c r="BY85" i="26"/>
  <c r="CK85" i="26"/>
  <c r="CW85" i="26"/>
  <c r="DI85" i="26"/>
  <c r="DU85" i="26"/>
  <c r="EG85" i="26"/>
  <c r="ES85" i="26"/>
  <c r="FE85" i="26"/>
  <c r="FQ85" i="26"/>
  <c r="GC85" i="26"/>
  <c r="GO85" i="26"/>
  <c r="HA85" i="26"/>
  <c r="HM85" i="26"/>
  <c r="HY85" i="26"/>
  <c r="AP85" i="26"/>
  <c r="BB85" i="26"/>
  <c r="BN85" i="26"/>
  <c r="BZ85" i="26"/>
  <c r="CL85" i="26"/>
  <c r="CX85" i="26"/>
  <c r="DJ85" i="26"/>
  <c r="DV85" i="26"/>
  <c r="EH85" i="26"/>
  <c r="ET85" i="26"/>
  <c r="FF85" i="26"/>
  <c r="FR85" i="26"/>
  <c r="GD85" i="26"/>
  <c r="GP85" i="26"/>
  <c r="HB85" i="26"/>
  <c r="HN85" i="26"/>
  <c r="HZ85" i="26"/>
  <c r="AQ85" i="26"/>
  <c r="BC85" i="26"/>
  <c r="BO85" i="26"/>
  <c r="CA85" i="26"/>
  <c r="CM85" i="26"/>
  <c r="CY85" i="26"/>
  <c r="DK85" i="26"/>
  <c r="DW85" i="26"/>
  <c r="EI85" i="26"/>
  <c r="EU85" i="26"/>
  <c r="FG85" i="26"/>
  <c r="FS85" i="26"/>
  <c r="GE85" i="26"/>
  <c r="GQ85" i="26"/>
  <c r="HC85" i="26"/>
  <c r="HO85" i="26"/>
  <c r="AR85" i="26"/>
  <c r="BD85" i="26"/>
  <c r="BP85" i="26"/>
  <c r="CB85" i="26"/>
  <c r="CN85" i="26"/>
  <c r="CZ85" i="26"/>
  <c r="DL85" i="26"/>
  <c r="DX85" i="26"/>
  <c r="EJ85" i="26"/>
  <c r="EV85" i="26"/>
  <c r="FH85" i="26"/>
  <c r="FT85" i="26"/>
  <c r="GF85" i="26"/>
  <c r="GR85" i="26"/>
  <c r="HD85" i="26"/>
  <c r="HP85" i="26"/>
  <c r="AS85" i="26"/>
  <c r="BE85" i="26"/>
  <c r="BQ85" i="26"/>
  <c r="CC85" i="26"/>
  <c r="CO85" i="26"/>
  <c r="DA85" i="26"/>
  <c r="DM85" i="26"/>
  <c r="DY85" i="26"/>
  <c r="EK85" i="26"/>
  <c r="EW85" i="26"/>
  <c r="FI85" i="26"/>
  <c r="FU85" i="26"/>
  <c r="GG85" i="26"/>
  <c r="GS85" i="26"/>
  <c r="HE85" i="26"/>
  <c r="HQ85" i="26"/>
  <c r="AV85" i="26"/>
  <c r="BH85" i="26"/>
  <c r="BT85" i="26"/>
  <c r="CF85" i="26"/>
  <c r="CR85" i="26"/>
  <c r="DD85" i="26"/>
  <c r="DP85" i="26"/>
  <c r="EB85" i="26"/>
  <c r="EN85" i="26"/>
  <c r="EZ85" i="26"/>
  <c r="FL85" i="26"/>
  <c r="FX85" i="26"/>
  <c r="GJ85" i="26"/>
  <c r="GV85" i="26"/>
  <c r="HH85" i="26"/>
  <c r="HT85" i="26"/>
  <c r="AK85" i="26"/>
  <c r="AW85" i="26"/>
  <c r="BI85" i="26"/>
  <c r="BU85" i="26"/>
  <c r="CG85" i="26"/>
  <c r="CS85" i="26"/>
  <c r="DE85" i="26"/>
  <c r="DQ85" i="26"/>
  <c r="EC85" i="26"/>
  <c r="EO85" i="26"/>
  <c r="FA85" i="26"/>
  <c r="FM85" i="26"/>
  <c r="FY85" i="26"/>
  <c r="GK85" i="26"/>
  <c r="GW85" i="26"/>
  <c r="HI85" i="26"/>
  <c r="HU85" i="26"/>
  <c r="IA73" i="26"/>
  <c r="AT73" i="26"/>
  <c r="BF73" i="26"/>
  <c r="BR73" i="26"/>
  <c r="CD73" i="26"/>
  <c r="CP73" i="26"/>
  <c r="DB73" i="26"/>
  <c r="DN73" i="26"/>
  <c r="DZ73" i="26"/>
  <c r="EL73" i="26"/>
  <c r="EX73" i="26"/>
  <c r="FJ73" i="26"/>
  <c r="FV73" i="26"/>
  <c r="GH73" i="26"/>
  <c r="GT73" i="26"/>
  <c r="HF73" i="26"/>
  <c r="HR73" i="26"/>
  <c r="AU73" i="26"/>
  <c r="BG73" i="26"/>
  <c r="BS73" i="26"/>
  <c r="CE73" i="26"/>
  <c r="CQ73" i="26"/>
  <c r="DC73" i="26"/>
  <c r="DO73" i="26"/>
  <c r="EA73" i="26"/>
  <c r="EM73" i="26"/>
  <c r="EY73" i="26"/>
  <c r="FK73" i="26"/>
  <c r="FW73" i="26"/>
  <c r="GI73" i="26"/>
  <c r="GU73" i="26"/>
  <c r="HG73" i="26"/>
  <c r="HS73" i="26"/>
  <c r="AK73" i="26"/>
  <c r="AW73" i="26"/>
  <c r="BI73" i="26"/>
  <c r="BU73" i="26"/>
  <c r="CG73" i="26"/>
  <c r="CS73" i="26"/>
  <c r="DE73" i="26"/>
  <c r="DQ73" i="26"/>
  <c r="EC73" i="26"/>
  <c r="EO73" i="26"/>
  <c r="FA73" i="26"/>
  <c r="FM73" i="26"/>
  <c r="FY73" i="26"/>
  <c r="GK73" i="26"/>
  <c r="GW73" i="26"/>
  <c r="HI73" i="26"/>
  <c r="HU73" i="26"/>
  <c r="AM73" i="26"/>
  <c r="AY73" i="26"/>
  <c r="BK73" i="26"/>
  <c r="BW73" i="26"/>
  <c r="CI73" i="26"/>
  <c r="CU73" i="26"/>
  <c r="DG73" i="26"/>
  <c r="DS73" i="26"/>
  <c r="EE73" i="26"/>
  <c r="EQ73" i="26"/>
  <c r="FC73" i="26"/>
  <c r="FO73" i="26"/>
  <c r="AN73" i="26"/>
  <c r="AZ73" i="26"/>
  <c r="BL73" i="26"/>
  <c r="BX73" i="26"/>
  <c r="CJ73" i="26"/>
  <c r="CV73" i="26"/>
  <c r="DH73" i="26"/>
  <c r="DT73" i="26"/>
  <c r="EF73" i="26"/>
  <c r="ER73" i="26"/>
  <c r="FD73" i="26"/>
  <c r="FP73" i="26"/>
  <c r="GB73" i="26"/>
  <c r="GN73" i="26"/>
  <c r="GZ73" i="26"/>
  <c r="HL73" i="26"/>
  <c r="HX73" i="26"/>
  <c r="AP73" i="26"/>
  <c r="BB73" i="26"/>
  <c r="BN73" i="26"/>
  <c r="BZ73" i="26"/>
  <c r="CL73" i="26"/>
  <c r="CX73" i="26"/>
  <c r="DJ73" i="26"/>
  <c r="DV73" i="26"/>
  <c r="EH73" i="26"/>
  <c r="ET73" i="26"/>
  <c r="FF73" i="26"/>
  <c r="FR73" i="26"/>
  <c r="GD73" i="26"/>
  <c r="GP73" i="26"/>
  <c r="HB73" i="26"/>
  <c r="HN73" i="26"/>
  <c r="HZ73" i="26"/>
  <c r="AR73" i="26"/>
  <c r="BD73" i="26"/>
  <c r="BP73" i="26"/>
  <c r="CB73" i="26"/>
  <c r="CN73" i="26"/>
  <c r="CZ73" i="26"/>
  <c r="DL73" i="26"/>
  <c r="DX73" i="26"/>
  <c r="EJ73" i="26"/>
  <c r="EV73" i="26"/>
  <c r="FH73" i="26"/>
  <c r="FT73" i="26"/>
  <c r="AX73" i="26"/>
  <c r="CA73" i="26"/>
  <c r="DD73" i="26"/>
  <c r="EG73" i="26"/>
  <c r="FI73" i="26"/>
  <c r="GG73" i="26"/>
  <c r="HC73" i="26"/>
  <c r="HW73" i="26"/>
  <c r="BA73" i="26"/>
  <c r="CC73" i="26"/>
  <c r="DF73" i="26"/>
  <c r="EI73" i="26"/>
  <c r="FL73" i="26"/>
  <c r="GJ73" i="26"/>
  <c r="HD73" i="26"/>
  <c r="HY73" i="26"/>
  <c r="BC73" i="26"/>
  <c r="CF73" i="26"/>
  <c r="DI73" i="26"/>
  <c r="EK73" i="26"/>
  <c r="FN73" i="26"/>
  <c r="GL73" i="26"/>
  <c r="HE73" i="26"/>
  <c r="BE73" i="26"/>
  <c r="CH73" i="26"/>
  <c r="DK73" i="26"/>
  <c r="EN73" i="26"/>
  <c r="FQ73" i="26"/>
  <c r="GM73" i="26"/>
  <c r="HH73" i="26"/>
  <c r="BH73" i="26"/>
  <c r="CK73" i="26"/>
  <c r="DM73" i="26"/>
  <c r="EP73" i="26"/>
  <c r="FS73" i="26"/>
  <c r="GO73" i="26"/>
  <c r="HJ73" i="26"/>
  <c r="BJ73" i="26"/>
  <c r="CM73" i="26"/>
  <c r="DP73" i="26"/>
  <c r="ES73" i="26"/>
  <c r="FU73" i="26"/>
  <c r="GQ73" i="26"/>
  <c r="HK73" i="26"/>
  <c r="BM73" i="26"/>
  <c r="CO73" i="26"/>
  <c r="DR73" i="26"/>
  <c r="EU73" i="26"/>
  <c r="FX73" i="26"/>
  <c r="GR73" i="26"/>
  <c r="HM73" i="26"/>
  <c r="AL73" i="26"/>
  <c r="BO73" i="26"/>
  <c r="CR73" i="26"/>
  <c r="DU73" i="26"/>
  <c r="EW73" i="26"/>
  <c r="FZ73" i="26"/>
  <c r="GS73" i="26"/>
  <c r="HO73" i="26"/>
  <c r="AO73" i="26"/>
  <c r="BQ73" i="26"/>
  <c r="CT73" i="26"/>
  <c r="DW73" i="26"/>
  <c r="EZ73" i="26"/>
  <c r="GA73" i="26"/>
  <c r="GV73" i="26"/>
  <c r="HP73" i="26"/>
  <c r="AS73" i="26"/>
  <c r="BV73" i="26"/>
  <c r="CY73" i="26"/>
  <c r="EB73" i="26"/>
  <c r="FE73" i="26"/>
  <c r="GE73" i="26"/>
  <c r="GY73" i="26"/>
  <c r="HT73" i="26"/>
  <c r="AV73" i="26"/>
  <c r="BY73" i="26"/>
  <c r="DA73" i="26"/>
  <c r="ED73" i="26"/>
  <c r="FG73" i="26"/>
  <c r="GF73" i="26"/>
  <c r="HA73" i="26"/>
  <c r="HV73" i="26"/>
  <c r="AQ73" i="26"/>
  <c r="BT73" i="26"/>
  <c r="CW73" i="26"/>
  <c r="DY73" i="26"/>
  <c r="GX73" i="26"/>
  <c r="HQ73" i="26"/>
  <c r="IA61" i="26"/>
  <c r="AL61" i="26"/>
  <c r="AX61" i="26"/>
  <c r="BJ61" i="26"/>
  <c r="BV61" i="26"/>
  <c r="CH61" i="26"/>
  <c r="CT61" i="26"/>
  <c r="DF61" i="26"/>
  <c r="DR61" i="26"/>
  <c r="ED61" i="26"/>
  <c r="EP61" i="26"/>
  <c r="FB61" i="26"/>
  <c r="FN61" i="26"/>
  <c r="FZ61" i="26"/>
  <c r="GL61" i="26"/>
  <c r="GX61" i="26"/>
  <c r="HJ61" i="26"/>
  <c r="HV61" i="26"/>
  <c r="AK61" i="26"/>
  <c r="AY61" i="26"/>
  <c r="BL61" i="26"/>
  <c r="BY61" i="26"/>
  <c r="CL61" i="26"/>
  <c r="CY61" i="26"/>
  <c r="DL61" i="26"/>
  <c r="DY61" i="26"/>
  <c r="EL61" i="26"/>
  <c r="EY61" i="26"/>
  <c r="FL61" i="26"/>
  <c r="FY61" i="26"/>
  <c r="GM61" i="26"/>
  <c r="GZ61" i="26"/>
  <c r="HM61" i="26"/>
  <c r="HZ61" i="26"/>
  <c r="AM61" i="26"/>
  <c r="AZ61" i="26"/>
  <c r="BM61" i="26"/>
  <c r="BZ61" i="26"/>
  <c r="CM61" i="26"/>
  <c r="CZ61" i="26"/>
  <c r="DM61" i="26"/>
  <c r="DZ61" i="26"/>
  <c r="EM61" i="26"/>
  <c r="EZ61" i="26"/>
  <c r="FM61" i="26"/>
  <c r="GA61" i="26"/>
  <c r="GN61" i="26"/>
  <c r="HA61" i="26"/>
  <c r="HN61" i="26"/>
  <c r="AN61" i="26"/>
  <c r="BA61" i="26"/>
  <c r="BN61" i="26"/>
  <c r="CA61" i="26"/>
  <c r="CN61" i="26"/>
  <c r="DA61" i="26"/>
  <c r="DN61" i="26"/>
  <c r="EA61" i="26"/>
  <c r="EN61" i="26"/>
  <c r="FA61" i="26"/>
  <c r="FO61" i="26"/>
  <c r="GB61" i="26"/>
  <c r="GO61" i="26"/>
  <c r="HB61" i="26"/>
  <c r="HO61" i="26"/>
  <c r="AO61" i="26"/>
  <c r="BB61" i="26"/>
  <c r="BO61" i="26"/>
  <c r="CB61" i="26"/>
  <c r="CO61" i="26"/>
  <c r="DB61" i="26"/>
  <c r="DO61" i="26"/>
  <c r="EB61" i="26"/>
  <c r="EO61" i="26"/>
  <c r="FC61" i="26"/>
  <c r="FP61" i="26"/>
  <c r="GC61" i="26"/>
  <c r="GP61" i="26"/>
  <c r="HC61" i="26"/>
  <c r="HP61" i="26"/>
  <c r="AP61" i="26"/>
  <c r="BC61" i="26"/>
  <c r="BP61" i="26"/>
  <c r="CC61" i="26"/>
  <c r="CP61" i="26"/>
  <c r="DC61" i="26"/>
  <c r="DP61" i="26"/>
  <c r="EC61" i="26"/>
  <c r="EQ61" i="26"/>
  <c r="FD61" i="26"/>
  <c r="FQ61" i="26"/>
  <c r="GD61" i="26"/>
  <c r="GQ61" i="26"/>
  <c r="HD61" i="26"/>
  <c r="HQ61" i="26"/>
  <c r="AQ61" i="26"/>
  <c r="BD61" i="26"/>
  <c r="BQ61" i="26"/>
  <c r="CD61" i="26"/>
  <c r="CQ61" i="26"/>
  <c r="DD61" i="26"/>
  <c r="DQ61" i="26"/>
  <c r="EE61" i="26"/>
  <c r="ER61" i="26"/>
  <c r="FE61" i="26"/>
  <c r="FR61" i="26"/>
  <c r="GE61" i="26"/>
  <c r="GR61" i="26"/>
  <c r="HE61" i="26"/>
  <c r="HR61" i="26"/>
  <c r="AR61" i="26"/>
  <c r="BE61" i="26"/>
  <c r="BR61" i="26"/>
  <c r="CE61" i="26"/>
  <c r="CR61" i="26"/>
  <c r="DE61" i="26"/>
  <c r="DS61" i="26"/>
  <c r="EF61" i="26"/>
  <c r="ES61" i="26"/>
  <c r="FF61" i="26"/>
  <c r="FS61" i="26"/>
  <c r="GF61" i="26"/>
  <c r="GS61" i="26"/>
  <c r="HF61" i="26"/>
  <c r="HS61" i="26"/>
  <c r="AS61" i="26"/>
  <c r="BF61" i="26"/>
  <c r="BS61" i="26"/>
  <c r="CF61" i="26"/>
  <c r="CS61" i="26"/>
  <c r="DG61" i="26"/>
  <c r="DT61" i="26"/>
  <c r="EG61" i="26"/>
  <c r="ET61" i="26"/>
  <c r="FG61" i="26"/>
  <c r="FT61" i="26"/>
  <c r="GG61" i="26"/>
  <c r="GT61" i="26"/>
  <c r="HG61" i="26"/>
  <c r="HT61" i="26"/>
  <c r="AT61" i="26"/>
  <c r="BG61" i="26"/>
  <c r="BT61" i="26"/>
  <c r="CG61" i="26"/>
  <c r="CU61" i="26"/>
  <c r="DH61" i="26"/>
  <c r="DU61" i="26"/>
  <c r="EH61" i="26"/>
  <c r="EU61" i="26"/>
  <c r="FH61" i="26"/>
  <c r="FU61" i="26"/>
  <c r="GH61" i="26"/>
  <c r="GU61" i="26"/>
  <c r="HH61" i="26"/>
  <c r="HU61" i="26"/>
  <c r="AU61" i="26"/>
  <c r="BH61" i="26"/>
  <c r="BU61" i="26"/>
  <c r="CI61" i="26"/>
  <c r="CV61" i="26"/>
  <c r="DI61" i="26"/>
  <c r="DV61" i="26"/>
  <c r="EI61" i="26"/>
  <c r="EV61" i="26"/>
  <c r="FI61" i="26"/>
  <c r="FV61" i="26"/>
  <c r="GI61" i="26"/>
  <c r="GV61" i="26"/>
  <c r="HI61" i="26"/>
  <c r="HW61" i="26"/>
  <c r="AV61" i="26"/>
  <c r="BI61" i="26"/>
  <c r="BW61" i="26"/>
  <c r="CJ61" i="26"/>
  <c r="CW61" i="26"/>
  <c r="DJ61" i="26"/>
  <c r="DW61" i="26"/>
  <c r="EJ61" i="26"/>
  <c r="EW61" i="26"/>
  <c r="FJ61" i="26"/>
  <c r="FW61" i="26"/>
  <c r="GJ61" i="26"/>
  <c r="GW61" i="26"/>
  <c r="HK61" i="26"/>
  <c r="HX61" i="26"/>
  <c r="EK61" i="26"/>
  <c r="EX61" i="26"/>
  <c r="FK61" i="26"/>
  <c r="FX61" i="26"/>
  <c r="GK61" i="26"/>
  <c r="AW61" i="26"/>
  <c r="GY61" i="26"/>
  <c r="BK61" i="26"/>
  <c r="HL61" i="26"/>
  <c r="BX61" i="26"/>
  <c r="HY61" i="26"/>
  <c r="CK61" i="26"/>
  <c r="DK61" i="26"/>
  <c r="DX61" i="26"/>
  <c r="CX61" i="26"/>
  <c r="IA49" i="26"/>
  <c r="AV49" i="26"/>
  <c r="BH49" i="26"/>
  <c r="BT49" i="26"/>
  <c r="CF49" i="26"/>
  <c r="CR49" i="26"/>
  <c r="DD49" i="26"/>
  <c r="DP49" i="26"/>
  <c r="EB49" i="26"/>
  <c r="EN49" i="26"/>
  <c r="EZ49" i="26"/>
  <c r="FL49" i="26"/>
  <c r="FX49" i="26"/>
  <c r="GJ49" i="26"/>
  <c r="GV49" i="26"/>
  <c r="HH49" i="26"/>
  <c r="HT49" i="26"/>
  <c r="AK49" i="26"/>
  <c r="AW49" i="26"/>
  <c r="BI49" i="26"/>
  <c r="BU49" i="26"/>
  <c r="CG49" i="26"/>
  <c r="CS49" i="26"/>
  <c r="DE49" i="26"/>
  <c r="DQ49" i="26"/>
  <c r="EC49" i="26"/>
  <c r="EO49" i="26"/>
  <c r="FA49" i="26"/>
  <c r="FM49" i="26"/>
  <c r="FY49" i="26"/>
  <c r="GK49" i="26"/>
  <c r="GW49" i="26"/>
  <c r="HI49" i="26"/>
  <c r="HU49" i="26"/>
  <c r="AL49" i="26"/>
  <c r="AX49" i="26"/>
  <c r="BJ49" i="26"/>
  <c r="BV49" i="26"/>
  <c r="CH49" i="26"/>
  <c r="CT49" i="26"/>
  <c r="DF49" i="26"/>
  <c r="DR49" i="26"/>
  <c r="ED49" i="26"/>
  <c r="EP49" i="26"/>
  <c r="FB49" i="26"/>
  <c r="FN49" i="26"/>
  <c r="FZ49" i="26"/>
  <c r="GL49" i="26"/>
  <c r="GX49" i="26"/>
  <c r="HJ49" i="26"/>
  <c r="HV49" i="26"/>
  <c r="AM49" i="26"/>
  <c r="AY49" i="26"/>
  <c r="BK49" i="26"/>
  <c r="BW49" i="26"/>
  <c r="CI49" i="26"/>
  <c r="CU49" i="26"/>
  <c r="DG49" i="26"/>
  <c r="DS49" i="26"/>
  <c r="EE49" i="26"/>
  <c r="EQ49" i="26"/>
  <c r="FC49" i="26"/>
  <c r="FO49" i="26"/>
  <c r="GA49" i="26"/>
  <c r="GM49" i="26"/>
  <c r="GY49" i="26"/>
  <c r="HK49" i="26"/>
  <c r="HW49" i="26"/>
  <c r="AO49" i="26"/>
  <c r="BA49" i="26"/>
  <c r="BM49" i="26"/>
  <c r="BY49" i="26"/>
  <c r="CK49" i="26"/>
  <c r="CW49" i="26"/>
  <c r="DI49" i="26"/>
  <c r="DU49" i="26"/>
  <c r="EG49" i="26"/>
  <c r="ES49" i="26"/>
  <c r="FE49" i="26"/>
  <c r="FQ49" i="26"/>
  <c r="GC49" i="26"/>
  <c r="GO49" i="26"/>
  <c r="HA49" i="26"/>
  <c r="HM49" i="26"/>
  <c r="HY49" i="26"/>
  <c r="AP49" i="26"/>
  <c r="BB49" i="26"/>
  <c r="BN49" i="26"/>
  <c r="BZ49" i="26"/>
  <c r="CL49" i="26"/>
  <c r="CX49" i="26"/>
  <c r="DJ49" i="26"/>
  <c r="DV49" i="26"/>
  <c r="EH49" i="26"/>
  <c r="ET49" i="26"/>
  <c r="FF49" i="26"/>
  <c r="FR49" i="26"/>
  <c r="GD49" i="26"/>
  <c r="GP49" i="26"/>
  <c r="HB49" i="26"/>
  <c r="HN49" i="26"/>
  <c r="HZ49" i="26"/>
  <c r="AQ49" i="26"/>
  <c r="BC49" i="26"/>
  <c r="BO49" i="26"/>
  <c r="CA49" i="26"/>
  <c r="CM49" i="26"/>
  <c r="CY49" i="26"/>
  <c r="DK49" i="26"/>
  <c r="DW49" i="26"/>
  <c r="EI49" i="26"/>
  <c r="EU49" i="26"/>
  <c r="FG49" i="26"/>
  <c r="FS49" i="26"/>
  <c r="GE49" i="26"/>
  <c r="GQ49" i="26"/>
  <c r="HC49" i="26"/>
  <c r="HO49" i="26"/>
  <c r="AR49" i="26"/>
  <c r="BD49" i="26"/>
  <c r="BP49" i="26"/>
  <c r="CB49" i="26"/>
  <c r="CN49" i="26"/>
  <c r="CZ49" i="26"/>
  <c r="DL49" i="26"/>
  <c r="DX49" i="26"/>
  <c r="EJ49" i="26"/>
  <c r="EV49" i="26"/>
  <c r="FH49" i="26"/>
  <c r="FT49" i="26"/>
  <c r="GF49" i="26"/>
  <c r="GR49" i="26"/>
  <c r="HD49" i="26"/>
  <c r="HP49" i="26"/>
  <c r="AS49" i="26"/>
  <c r="BE49" i="26"/>
  <c r="BQ49" i="26"/>
  <c r="CC49" i="26"/>
  <c r="CO49" i="26"/>
  <c r="DA49" i="26"/>
  <c r="DM49" i="26"/>
  <c r="DY49" i="26"/>
  <c r="EK49" i="26"/>
  <c r="EW49" i="26"/>
  <c r="FI49" i="26"/>
  <c r="FU49" i="26"/>
  <c r="GG49" i="26"/>
  <c r="GS49" i="26"/>
  <c r="HE49" i="26"/>
  <c r="HQ49" i="26"/>
  <c r="AT49" i="26"/>
  <c r="BF49" i="26"/>
  <c r="BR49" i="26"/>
  <c r="CD49" i="26"/>
  <c r="CP49" i="26"/>
  <c r="DB49" i="26"/>
  <c r="DN49" i="26"/>
  <c r="DZ49" i="26"/>
  <c r="EL49" i="26"/>
  <c r="EX49" i="26"/>
  <c r="FJ49" i="26"/>
  <c r="FV49" i="26"/>
  <c r="GH49" i="26"/>
  <c r="GT49" i="26"/>
  <c r="HF49" i="26"/>
  <c r="HR49" i="26"/>
  <c r="CV49" i="26"/>
  <c r="FP49" i="26"/>
  <c r="DC49" i="26"/>
  <c r="FW49" i="26"/>
  <c r="AN49" i="26"/>
  <c r="DH49" i="26"/>
  <c r="GB49" i="26"/>
  <c r="AU49" i="26"/>
  <c r="DO49" i="26"/>
  <c r="GI49" i="26"/>
  <c r="AZ49" i="26"/>
  <c r="DT49" i="26"/>
  <c r="GN49" i="26"/>
  <c r="BG49" i="26"/>
  <c r="EA49" i="26"/>
  <c r="GU49" i="26"/>
  <c r="BL49" i="26"/>
  <c r="EF49" i="26"/>
  <c r="GZ49" i="26"/>
  <c r="BS49" i="26"/>
  <c r="EM49" i="26"/>
  <c r="HG49" i="26"/>
  <c r="BX49" i="26"/>
  <c r="ER49" i="26"/>
  <c r="HL49" i="26"/>
  <c r="CE49" i="26"/>
  <c r="EY49" i="26"/>
  <c r="HS49" i="26"/>
  <c r="CJ49" i="26"/>
  <c r="FD49" i="26"/>
  <c r="HX49" i="26"/>
  <c r="CQ49" i="26"/>
  <c r="FK49" i="26"/>
  <c r="IA37" i="26"/>
  <c r="AT37" i="26"/>
  <c r="BF37" i="26"/>
  <c r="BR37" i="26"/>
  <c r="CD37" i="26"/>
  <c r="CP37" i="26"/>
  <c r="DB37" i="26"/>
  <c r="DN37" i="26"/>
  <c r="DZ37" i="26"/>
  <c r="EL37" i="26"/>
  <c r="EX37" i="26"/>
  <c r="FJ37" i="26"/>
  <c r="FV37" i="26"/>
  <c r="GH37" i="26"/>
  <c r="AO37" i="26"/>
  <c r="BB37" i="26"/>
  <c r="BO37" i="26"/>
  <c r="CB37" i="26"/>
  <c r="CO37" i="26"/>
  <c r="DC37" i="26"/>
  <c r="DP37" i="26"/>
  <c r="EC37" i="26"/>
  <c r="EP37" i="26"/>
  <c r="FC37" i="26"/>
  <c r="FP37" i="26"/>
  <c r="GC37" i="26"/>
  <c r="GP37" i="26"/>
  <c r="HB37" i="26"/>
  <c r="HN37" i="26"/>
  <c r="HZ37" i="26"/>
  <c r="AP37" i="26"/>
  <c r="BC37" i="26"/>
  <c r="BP37" i="26"/>
  <c r="CC37" i="26"/>
  <c r="CQ37" i="26"/>
  <c r="DD37" i="26"/>
  <c r="DQ37" i="26"/>
  <c r="ED37" i="26"/>
  <c r="EQ37" i="26"/>
  <c r="FD37" i="26"/>
  <c r="FQ37" i="26"/>
  <c r="GD37" i="26"/>
  <c r="GQ37" i="26"/>
  <c r="HC37" i="26"/>
  <c r="HO37" i="26"/>
  <c r="AQ37" i="26"/>
  <c r="BD37" i="26"/>
  <c r="BQ37" i="26"/>
  <c r="CE37" i="26"/>
  <c r="CR37" i="26"/>
  <c r="DE37" i="26"/>
  <c r="DR37" i="26"/>
  <c r="EE37" i="26"/>
  <c r="ER37" i="26"/>
  <c r="FE37" i="26"/>
  <c r="FR37" i="26"/>
  <c r="GE37" i="26"/>
  <c r="GR37" i="26"/>
  <c r="HD37" i="26"/>
  <c r="HP37" i="26"/>
  <c r="AR37" i="26"/>
  <c r="BE37" i="26"/>
  <c r="BS37" i="26"/>
  <c r="CF37" i="26"/>
  <c r="CS37" i="26"/>
  <c r="DF37" i="26"/>
  <c r="DS37" i="26"/>
  <c r="EF37" i="26"/>
  <c r="ES37" i="26"/>
  <c r="FF37" i="26"/>
  <c r="FS37" i="26"/>
  <c r="GF37" i="26"/>
  <c r="GS37" i="26"/>
  <c r="HE37" i="26"/>
  <c r="HQ37" i="26"/>
  <c r="AS37" i="26"/>
  <c r="BG37" i="26"/>
  <c r="BT37" i="26"/>
  <c r="CG37" i="26"/>
  <c r="CT37" i="26"/>
  <c r="DG37" i="26"/>
  <c r="DT37" i="26"/>
  <c r="EG37" i="26"/>
  <c r="ET37" i="26"/>
  <c r="FG37" i="26"/>
  <c r="FT37" i="26"/>
  <c r="GG37" i="26"/>
  <c r="GT37" i="26"/>
  <c r="HF37" i="26"/>
  <c r="HR37" i="26"/>
  <c r="AU37" i="26"/>
  <c r="BH37" i="26"/>
  <c r="BU37" i="26"/>
  <c r="CH37" i="26"/>
  <c r="CU37" i="26"/>
  <c r="DH37" i="26"/>
  <c r="DU37" i="26"/>
  <c r="EH37" i="26"/>
  <c r="EU37" i="26"/>
  <c r="FH37" i="26"/>
  <c r="FU37" i="26"/>
  <c r="GI37" i="26"/>
  <c r="GU37" i="26"/>
  <c r="HG37" i="26"/>
  <c r="HS37" i="26"/>
  <c r="AV37" i="26"/>
  <c r="BI37" i="26"/>
  <c r="BV37" i="26"/>
  <c r="CI37" i="26"/>
  <c r="CV37" i="26"/>
  <c r="DI37" i="26"/>
  <c r="DV37" i="26"/>
  <c r="EI37" i="26"/>
  <c r="EV37" i="26"/>
  <c r="FI37" i="26"/>
  <c r="FW37" i="26"/>
  <c r="GJ37" i="26"/>
  <c r="GV37" i="26"/>
  <c r="HH37" i="26"/>
  <c r="HT37" i="26"/>
  <c r="AW37" i="26"/>
  <c r="BJ37" i="26"/>
  <c r="BW37" i="26"/>
  <c r="CJ37" i="26"/>
  <c r="CW37" i="26"/>
  <c r="DJ37" i="26"/>
  <c r="DW37" i="26"/>
  <c r="EJ37" i="26"/>
  <c r="EW37" i="26"/>
  <c r="FK37" i="26"/>
  <c r="FX37" i="26"/>
  <c r="GK37" i="26"/>
  <c r="GW37" i="26"/>
  <c r="HI37" i="26"/>
  <c r="HU37" i="26"/>
  <c r="AK37" i="26"/>
  <c r="AX37" i="26"/>
  <c r="BK37" i="26"/>
  <c r="BX37" i="26"/>
  <c r="CK37" i="26"/>
  <c r="CX37" i="26"/>
  <c r="DK37" i="26"/>
  <c r="DX37" i="26"/>
  <c r="EK37" i="26"/>
  <c r="EY37" i="26"/>
  <c r="FL37" i="26"/>
  <c r="FY37" i="26"/>
  <c r="GL37" i="26"/>
  <c r="GX37" i="26"/>
  <c r="HJ37" i="26"/>
  <c r="HV37" i="26"/>
  <c r="AM37" i="26"/>
  <c r="AZ37" i="26"/>
  <c r="BM37" i="26"/>
  <c r="BZ37" i="26"/>
  <c r="CM37" i="26"/>
  <c r="CZ37" i="26"/>
  <c r="DM37" i="26"/>
  <c r="EA37" i="26"/>
  <c r="EN37" i="26"/>
  <c r="FA37" i="26"/>
  <c r="FN37" i="26"/>
  <c r="GA37" i="26"/>
  <c r="GN37" i="26"/>
  <c r="GZ37" i="26"/>
  <c r="HL37" i="26"/>
  <c r="HX37" i="26"/>
  <c r="AN37" i="26"/>
  <c r="BA37" i="26"/>
  <c r="BN37" i="26"/>
  <c r="CA37" i="26"/>
  <c r="CN37" i="26"/>
  <c r="DA37" i="26"/>
  <c r="DO37" i="26"/>
  <c r="EB37" i="26"/>
  <c r="EO37" i="26"/>
  <c r="FB37" i="26"/>
  <c r="FO37" i="26"/>
  <c r="GB37" i="26"/>
  <c r="GO37" i="26"/>
  <c r="HA37" i="26"/>
  <c r="HM37" i="26"/>
  <c r="HY37" i="26"/>
  <c r="CY37" i="26"/>
  <c r="DL37" i="26"/>
  <c r="DY37" i="26"/>
  <c r="EM37" i="26"/>
  <c r="EZ37" i="26"/>
  <c r="FM37" i="26"/>
  <c r="FZ37" i="26"/>
  <c r="AL37" i="26"/>
  <c r="GM37" i="26"/>
  <c r="AY37" i="26"/>
  <c r="GY37" i="26"/>
  <c r="BL37" i="26"/>
  <c r="HK37" i="26"/>
  <c r="BY37" i="26"/>
  <c r="HW37" i="26"/>
  <c r="CL37" i="26"/>
  <c r="AL25" i="26"/>
  <c r="AX25" i="26"/>
  <c r="BJ25" i="26"/>
  <c r="BV25" i="26"/>
  <c r="CH25" i="26"/>
  <c r="CT25" i="26"/>
  <c r="DF25" i="26"/>
  <c r="DR25" i="26"/>
  <c r="ED25" i="26"/>
  <c r="EP25" i="26"/>
  <c r="FB25" i="26"/>
  <c r="FN25" i="26"/>
  <c r="FZ25" i="26"/>
  <c r="GL25" i="26"/>
  <c r="GX25" i="26"/>
  <c r="HJ25" i="26"/>
  <c r="HV25" i="26"/>
  <c r="AM25" i="26"/>
  <c r="AY25" i="26"/>
  <c r="BK25" i="26"/>
  <c r="BW25" i="26"/>
  <c r="CI25" i="26"/>
  <c r="CU25" i="26"/>
  <c r="DG25" i="26"/>
  <c r="DS25" i="26"/>
  <c r="EE25" i="26"/>
  <c r="EQ25" i="26"/>
  <c r="FC25" i="26"/>
  <c r="FO25" i="26"/>
  <c r="GA25" i="26"/>
  <c r="GM25" i="26"/>
  <c r="GY25" i="26"/>
  <c r="HK25" i="26"/>
  <c r="HW25" i="26"/>
  <c r="AN25" i="26"/>
  <c r="AZ25" i="26"/>
  <c r="BL25" i="26"/>
  <c r="BX25" i="26"/>
  <c r="CJ25" i="26"/>
  <c r="CV25" i="26"/>
  <c r="DH25" i="26"/>
  <c r="DT25" i="26"/>
  <c r="EF25" i="26"/>
  <c r="ER25" i="26"/>
  <c r="FD25" i="26"/>
  <c r="FP25" i="26"/>
  <c r="GB25" i="26"/>
  <c r="GN25" i="26"/>
  <c r="GZ25" i="26"/>
  <c r="HL25" i="26"/>
  <c r="HX25" i="26"/>
  <c r="AO25" i="26"/>
  <c r="BA25" i="26"/>
  <c r="BM25" i="26"/>
  <c r="BY25" i="26"/>
  <c r="CK25" i="26"/>
  <c r="CW25" i="26"/>
  <c r="DI25" i="26"/>
  <c r="DU25" i="26"/>
  <c r="EG25" i="26"/>
  <c r="ES25" i="26"/>
  <c r="FE25" i="26"/>
  <c r="FQ25" i="26"/>
  <c r="GC25" i="26"/>
  <c r="GO25" i="26"/>
  <c r="HA25" i="26"/>
  <c r="HM25" i="26"/>
  <c r="HY25" i="26"/>
  <c r="AP25" i="26"/>
  <c r="BB25" i="26"/>
  <c r="BN25" i="26"/>
  <c r="BZ25" i="26"/>
  <c r="CL25" i="26"/>
  <c r="CX25" i="26"/>
  <c r="DJ25" i="26"/>
  <c r="DV25" i="26"/>
  <c r="EH25" i="26"/>
  <c r="ET25" i="26"/>
  <c r="FF25" i="26"/>
  <c r="FR25" i="26"/>
  <c r="GD25" i="26"/>
  <c r="GP25" i="26"/>
  <c r="HB25" i="26"/>
  <c r="HN25" i="26"/>
  <c r="HZ25" i="26"/>
  <c r="AQ25" i="26"/>
  <c r="BC25" i="26"/>
  <c r="BO25" i="26"/>
  <c r="CA25" i="26"/>
  <c r="CM25" i="26"/>
  <c r="CY25" i="26"/>
  <c r="DK25" i="26"/>
  <c r="DW25" i="26"/>
  <c r="EI25" i="26"/>
  <c r="EU25" i="26"/>
  <c r="FG25" i="26"/>
  <c r="FS25" i="26"/>
  <c r="GE25" i="26"/>
  <c r="GQ25" i="26"/>
  <c r="HC25" i="26"/>
  <c r="HO25" i="26"/>
  <c r="AR25" i="26"/>
  <c r="BD25" i="26"/>
  <c r="BP25" i="26"/>
  <c r="CB25" i="26"/>
  <c r="CN25" i="26"/>
  <c r="CZ25" i="26"/>
  <c r="DL25" i="26"/>
  <c r="DX25" i="26"/>
  <c r="EJ25" i="26"/>
  <c r="EV25" i="26"/>
  <c r="FH25" i="26"/>
  <c r="FT25" i="26"/>
  <c r="GF25" i="26"/>
  <c r="GR25" i="26"/>
  <c r="HD25" i="26"/>
  <c r="HP25" i="26"/>
  <c r="AS25" i="26"/>
  <c r="BE25" i="26"/>
  <c r="BQ25" i="26"/>
  <c r="CC25" i="26"/>
  <c r="CO25" i="26"/>
  <c r="DA25" i="26"/>
  <c r="DM25" i="26"/>
  <c r="DY25" i="26"/>
  <c r="EK25" i="26"/>
  <c r="EW25" i="26"/>
  <c r="FI25" i="26"/>
  <c r="FU25" i="26"/>
  <c r="GG25" i="26"/>
  <c r="GS25" i="26"/>
  <c r="HE25" i="26"/>
  <c r="HQ25" i="26"/>
  <c r="AT25" i="26"/>
  <c r="BF25" i="26"/>
  <c r="BR25" i="26"/>
  <c r="CD25" i="26"/>
  <c r="CP25" i="26"/>
  <c r="DB25" i="26"/>
  <c r="DN25" i="26"/>
  <c r="DZ25" i="26"/>
  <c r="EL25" i="26"/>
  <c r="EX25" i="26"/>
  <c r="FJ25" i="26"/>
  <c r="FV25" i="26"/>
  <c r="GH25" i="26"/>
  <c r="GT25" i="26"/>
  <c r="HF25" i="26"/>
  <c r="HR25" i="26"/>
  <c r="AV25" i="26"/>
  <c r="BH25" i="26"/>
  <c r="BT25" i="26"/>
  <c r="CF25" i="26"/>
  <c r="CR25" i="26"/>
  <c r="DD25" i="26"/>
  <c r="DP25" i="26"/>
  <c r="EB25" i="26"/>
  <c r="EN25" i="26"/>
  <c r="EZ25" i="26"/>
  <c r="FL25" i="26"/>
  <c r="FX25" i="26"/>
  <c r="GJ25" i="26"/>
  <c r="GV25" i="26"/>
  <c r="HH25" i="26"/>
  <c r="HT25" i="26"/>
  <c r="CG25" i="26"/>
  <c r="FA25" i="26"/>
  <c r="HU25" i="26"/>
  <c r="CQ25" i="26"/>
  <c r="FK25" i="26"/>
  <c r="CS25" i="26"/>
  <c r="FM25" i="26"/>
  <c r="DC25" i="26"/>
  <c r="FW25" i="26"/>
  <c r="AK25" i="26"/>
  <c r="DE25" i="26"/>
  <c r="FY25" i="26"/>
  <c r="AU25" i="26"/>
  <c r="DO25" i="26"/>
  <c r="GI25" i="26"/>
  <c r="AW25" i="26"/>
  <c r="DQ25" i="26"/>
  <c r="GK25" i="26"/>
  <c r="BG25" i="26"/>
  <c r="EA25" i="26"/>
  <c r="GU25" i="26"/>
  <c r="BI25" i="26"/>
  <c r="EC25" i="26"/>
  <c r="GW25" i="26"/>
  <c r="BU25" i="26"/>
  <c r="EO25" i="26"/>
  <c r="HI25" i="26"/>
  <c r="EY25" i="26"/>
  <c r="HG25" i="26"/>
  <c r="HS25" i="26"/>
  <c r="IA25" i="26"/>
  <c r="CE25" i="26"/>
  <c r="EM25" i="26"/>
  <c r="BS25" i="26"/>
  <c r="HW103" i="26"/>
  <c r="HK103" i="26"/>
  <c r="GY103" i="26"/>
  <c r="GM103" i="26"/>
  <c r="GA103" i="26"/>
  <c r="FO103" i="26"/>
  <c r="FC103" i="26"/>
  <c r="EQ103" i="26"/>
  <c r="EE103" i="26"/>
  <c r="DS103" i="26"/>
  <c r="DG103" i="26"/>
  <c r="CU103" i="26"/>
  <c r="CI103" i="26"/>
  <c r="BW103" i="26"/>
  <c r="BK103" i="26"/>
  <c r="AY103" i="26"/>
  <c r="AM103" i="26"/>
  <c r="HQ102" i="26"/>
  <c r="HE102" i="26"/>
  <c r="GS102" i="26"/>
  <c r="GG102" i="26"/>
  <c r="FU102" i="26"/>
  <c r="FI102" i="26"/>
  <c r="EW102" i="26"/>
  <c r="EK102" i="26"/>
  <c r="DY102" i="26"/>
  <c r="DM102" i="26"/>
  <c r="DA102" i="26"/>
  <c r="CO102" i="26"/>
  <c r="CB102" i="26"/>
  <c r="BO102" i="26"/>
  <c r="BB102" i="26"/>
  <c r="AO102" i="26"/>
  <c r="HR101" i="26"/>
  <c r="HE101" i="26"/>
  <c r="GR101" i="26"/>
  <c r="GE101" i="26"/>
  <c r="FR101" i="26"/>
  <c r="FD101" i="26"/>
  <c r="EQ101" i="26"/>
  <c r="ED101" i="26"/>
  <c r="DQ101" i="26"/>
  <c r="DD101" i="26"/>
  <c r="CQ101" i="26"/>
  <c r="CD101" i="26"/>
  <c r="BQ101" i="26"/>
  <c r="BD101" i="26"/>
  <c r="AQ101" i="26"/>
  <c r="HT100" i="26"/>
  <c r="HF100" i="26"/>
  <c r="GR100" i="26"/>
  <c r="GC100" i="26"/>
  <c r="FO100" i="26"/>
  <c r="FA100" i="26"/>
  <c r="EL100" i="26"/>
  <c r="DV100" i="26"/>
  <c r="DG100" i="26"/>
  <c r="CL100" i="26"/>
  <c r="BN100" i="26"/>
  <c r="AP100" i="26"/>
  <c r="HH99" i="26"/>
  <c r="GI99" i="26"/>
  <c r="EM99" i="26"/>
  <c r="CQ99" i="26"/>
  <c r="AU99" i="26"/>
  <c r="GO98" i="26"/>
  <c r="ES98" i="26"/>
  <c r="CW98" i="26"/>
  <c r="BA98" i="26"/>
  <c r="GU97" i="26"/>
  <c r="EY97" i="26"/>
  <c r="DC97" i="26"/>
  <c r="BG97" i="26"/>
  <c r="HA96" i="26"/>
  <c r="FE96" i="26"/>
  <c r="CW96" i="26"/>
  <c r="HS95" i="26"/>
  <c r="EY95" i="26"/>
  <c r="CE95" i="26"/>
  <c r="HA94" i="26"/>
  <c r="EG94" i="26"/>
  <c r="BM94" i="26"/>
  <c r="GI93" i="26"/>
  <c r="DO93" i="26"/>
  <c r="AU93" i="26"/>
  <c r="FQ92" i="26"/>
  <c r="CW92" i="26"/>
  <c r="HS91" i="26"/>
  <c r="EY91" i="26"/>
  <c r="CE91" i="26"/>
  <c r="HA90" i="26"/>
  <c r="EG90" i="26"/>
  <c r="BM90" i="26"/>
  <c r="GI89" i="26"/>
  <c r="DO89" i="26"/>
  <c r="AU89" i="26"/>
  <c r="FQ88" i="26"/>
  <c r="CW88" i="26"/>
  <c r="HS87" i="26"/>
  <c r="EY87" i="26"/>
  <c r="CE87" i="26"/>
  <c r="HA86" i="26"/>
  <c r="EG86" i="26"/>
  <c r="BM86" i="26"/>
  <c r="GI85" i="26"/>
  <c r="DO85" i="26"/>
  <c r="AU85" i="26"/>
  <c r="FQ84" i="26"/>
  <c r="CW84" i="26"/>
  <c r="HF83" i="26"/>
  <c r="DW83" i="26"/>
  <c r="AO83" i="26"/>
  <c r="EV82" i="26"/>
  <c r="AZ82" i="26"/>
  <c r="GQ78" i="26"/>
  <c r="GC73" i="26"/>
  <c r="IB4" i="17" l="1"/>
  <c r="IC4" i="17"/>
  <c r="ID4" i="17"/>
  <c r="IE4" i="17"/>
  <c r="IF4" i="17"/>
  <c r="IG4" i="17"/>
  <c r="IH4" i="17"/>
  <c r="II4" i="17"/>
  <c r="IJ4" i="17"/>
  <c r="IK4" i="17"/>
  <c r="IL4" i="17"/>
  <c r="IM4" i="17"/>
  <c r="IN4" i="17"/>
  <c r="IO4" i="17"/>
  <c r="IP4" i="17"/>
  <c r="IQ4" i="17"/>
  <c r="IR4" i="17"/>
  <c r="IS4" i="17"/>
  <c r="IT4" i="17"/>
  <c r="IU4" i="17"/>
  <c r="IV4" i="17"/>
  <c r="IW4" i="17"/>
  <c r="IX4" i="17"/>
  <c r="IY4" i="17"/>
  <c r="IZ4" i="17"/>
  <c r="JA4" i="17"/>
  <c r="JB4" i="17"/>
  <c r="JC4" i="17"/>
  <c r="JD4" i="17"/>
  <c r="JE4" i="17"/>
  <c r="JF4" i="17"/>
  <c r="JG4" i="17"/>
  <c r="JH4" i="17"/>
  <c r="JI4" i="17"/>
  <c r="JJ4" i="17"/>
  <c r="JK4" i="17"/>
  <c r="JL4" i="17"/>
  <c r="JM4" i="17"/>
  <c r="JN4" i="17"/>
  <c r="JO4" i="17"/>
  <c r="JP4" i="17"/>
  <c r="JQ4" i="17"/>
  <c r="JR4" i="17"/>
  <c r="JS4" i="17"/>
  <c r="JT4" i="17"/>
  <c r="JU4" i="17"/>
  <c r="JV4" i="17"/>
  <c r="JW4" i="17"/>
  <c r="JX4" i="17"/>
  <c r="JY4" i="17"/>
  <c r="JZ4" i="17"/>
  <c r="KA4" i="17"/>
  <c r="KB4" i="17"/>
  <c r="KC4" i="17"/>
  <c r="KD4" i="17"/>
  <c r="KE4" i="17"/>
  <c r="KF4" i="17"/>
  <c r="KG4" i="17"/>
  <c r="KH4" i="17"/>
  <c r="KI4" i="17"/>
  <c r="KJ4" i="17"/>
  <c r="KK4" i="17"/>
  <c r="KL4" i="17"/>
  <c r="KM4" i="17"/>
  <c r="KN4" i="17"/>
  <c r="KO4" i="17"/>
  <c r="KP4" i="17"/>
  <c r="KQ4" i="17"/>
  <c r="KR4" i="17"/>
  <c r="KS4" i="17"/>
  <c r="KT4" i="17"/>
  <c r="KU4" i="17"/>
  <c r="KV4" i="17"/>
  <c r="KW4" i="17"/>
  <c r="KX4" i="17"/>
  <c r="KY4" i="17"/>
  <c r="KZ4" i="17"/>
  <c r="LA4" i="17"/>
  <c r="LB4" i="17"/>
  <c r="LC4" i="17"/>
  <c r="LD4" i="17"/>
  <c r="LE4" i="17"/>
  <c r="LF4" i="17"/>
  <c r="LG4" i="17"/>
  <c r="LH4" i="17"/>
  <c r="LI4" i="17"/>
  <c r="LJ4" i="17"/>
  <c r="LK4" i="17"/>
  <c r="LL4" i="17"/>
  <c r="LM4" i="17"/>
  <c r="LN4" i="17"/>
  <c r="LO4" i="17"/>
  <c r="LP4" i="17"/>
  <c r="LQ4" i="17"/>
  <c r="LR4" i="17"/>
  <c r="LS4" i="17"/>
  <c r="LT4" i="17"/>
  <c r="LU4" i="17"/>
  <c r="LV4" i="17"/>
  <c r="LW4" i="17"/>
  <c r="LX4" i="17"/>
  <c r="LY4" i="17"/>
  <c r="LZ4" i="17"/>
  <c r="MA4" i="17"/>
  <c r="MB4" i="17"/>
  <c r="MC4" i="17"/>
  <c r="MD4" i="17"/>
  <c r="ME4" i="17"/>
  <c r="MF4" i="17"/>
  <c r="MG4" i="17"/>
  <c r="MH4" i="17"/>
  <c r="MI4" i="17"/>
  <c r="MJ4" i="17"/>
  <c r="MK4" i="17"/>
  <c r="ML4" i="17"/>
  <c r="MM4" i="17"/>
  <c r="MN4" i="17"/>
  <c r="MO4" i="17"/>
  <c r="MP4" i="17"/>
  <c r="MQ4" i="17"/>
  <c r="MR4" i="17"/>
  <c r="MS4" i="17"/>
  <c r="MT4" i="17"/>
  <c r="MU4" i="17"/>
  <c r="MV4" i="17"/>
  <c r="MW4" i="17"/>
  <c r="MX4" i="17"/>
  <c r="MY4" i="17"/>
  <c r="MZ4" i="17"/>
  <c r="NA4" i="17"/>
  <c r="NB4" i="17"/>
  <c r="NC4" i="17"/>
  <c r="ND4" i="17"/>
  <c r="NE4" i="17"/>
  <c r="NF4" i="17"/>
  <c r="NG4" i="17"/>
  <c r="NH4" i="17"/>
  <c r="NI4" i="17"/>
  <c r="NJ4" i="17"/>
  <c r="NK4" i="17"/>
  <c r="NL4" i="17"/>
  <c r="NM4" i="17"/>
  <c r="NN4" i="17"/>
  <c r="NO4" i="17"/>
  <c r="NP4" i="17"/>
  <c r="NQ4" i="17"/>
  <c r="NR4" i="17"/>
  <c r="NS4" i="17"/>
  <c r="NT4" i="17"/>
  <c r="NU4" i="17"/>
  <c r="NV4" i="17"/>
  <c r="NW4" i="17"/>
  <c r="NX4" i="17"/>
  <c r="NY4" i="17"/>
  <c r="NZ4" i="17"/>
  <c r="OA4" i="17"/>
  <c r="OB4" i="17"/>
  <c r="OC4" i="17"/>
  <c r="OD4" i="17"/>
  <c r="OE4" i="17"/>
  <c r="OF4" i="17"/>
  <c r="OG4" i="17"/>
  <c r="OH4" i="17"/>
  <c r="OI4" i="17"/>
  <c r="OJ4" i="17"/>
  <c r="OK4" i="17"/>
  <c r="OL4" i="17"/>
  <c r="OM4" i="17"/>
  <c r="ON4" i="17"/>
  <c r="OO4" i="17"/>
  <c r="OP4" i="17"/>
  <c r="OQ4" i="17"/>
  <c r="OR4" i="17"/>
  <c r="OS4" i="17"/>
  <c r="OT4" i="17"/>
  <c r="OU4" i="17"/>
  <c r="OV4" i="17"/>
  <c r="OW4" i="17"/>
  <c r="OX4" i="17"/>
  <c r="OY4" i="17"/>
  <c r="OZ4" i="17"/>
  <c r="PA4" i="17"/>
  <c r="PB4" i="17"/>
  <c r="PC4" i="17"/>
  <c r="PD4" i="17"/>
  <c r="PE4" i="17"/>
  <c r="PF4" i="17"/>
  <c r="PG4" i="17"/>
  <c r="PH4" i="17"/>
  <c r="PI4" i="17"/>
  <c r="PJ4" i="17"/>
  <c r="PK4" i="17"/>
  <c r="PL4" i="17"/>
  <c r="PM4" i="17"/>
  <c r="W104" i="35"/>
  <c r="E104" i="35"/>
  <c r="F103" i="35"/>
  <c r="D103" i="35"/>
  <c r="AL103" i="35" s="1"/>
  <c r="F102" i="35"/>
  <c r="D102" i="35"/>
  <c r="F101" i="35"/>
  <c r="D101" i="35"/>
  <c r="F100" i="35"/>
  <c r="D100" i="35"/>
  <c r="F99" i="35"/>
  <c r="D99" i="35"/>
  <c r="AL99" i="35" s="1"/>
  <c r="F98" i="35"/>
  <c r="D98" i="35"/>
  <c r="F97" i="35"/>
  <c r="D97" i="35"/>
  <c r="F96" i="35"/>
  <c r="D96" i="35"/>
  <c r="F95" i="35"/>
  <c r="D95" i="35"/>
  <c r="AL95" i="35" s="1"/>
  <c r="F94" i="35"/>
  <c r="D94" i="35"/>
  <c r="F93" i="35"/>
  <c r="D93" i="35"/>
  <c r="AL93" i="35" s="1"/>
  <c r="F92" i="35"/>
  <c r="D92" i="35"/>
  <c r="F91" i="35"/>
  <c r="D91" i="35"/>
  <c r="AL91" i="35" s="1"/>
  <c r="F90" i="35"/>
  <c r="D90" i="35"/>
  <c r="F89" i="35"/>
  <c r="D89" i="35"/>
  <c r="AL89" i="35" s="1"/>
  <c r="F88" i="35"/>
  <c r="D88" i="35"/>
  <c r="F87" i="35"/>
  <c r="D87" i="35"/>
  <c r="AL87" i="35" s="1"/>
  <c r="F86" i="35"/>
  <c r="D86" i="35"/>
  <c r="F85" i="35"/>
  <c r="D85" i="35"/>
  <c r="AL85" i="35" s="1"/>
  <c r="F84" i="35"/>
  <c r="D84" i="35"/>
  <c r="F83" i="35"/>
  <c r="D83" i="35"/>
  <c r="AL83" i="35" s="1"/>
  <c r="F82" i="35"/>
  <c r="D82" i="35"/>
  <c r="F81" i="35"/>
  <c r="D81" i="35"/>
  <c r="F80" i="35"/>
  <c r="D80" i="35"/>
  <c r="F79" i="35"/>
  <c r="D79" i="35"/>
  <c r="AL79" i="35" s="1"/>
  <c r="F78" i="35"/>
  <c r="D78" i="35"/>
  <c r="F77" i="35"/>
  <c r="D77" i="35"/>
  <c r="AL77" i="35" s="1"/>
  <c r="F76" i="35"/>
  <c r="D76" i="35"/>
  <c r="F75" i="35"/>
  <c r="D75" i="35"/>
  <c r="AL75" i="35" s="1"/>
  <c r="F74" i="35"/>
  <c r="D74" i="35"/>
  <c r="F73" i="35"/>
  <c r="D73" i="35"/>
  <c r="AL73" i="35" s="1"/>
  <c r="F72" i="35"/>
  <c r="D72" i="35"/>
  <c r="F71" i="35"/>
  <c r="D71" i="35"/>
  <c r="AL71" i="35" s="1"/>
  <c r="F70" i="35"/>
  <c r="D70" i="35"/>
  <c r="F69" i="35"/>
  <c r="D69" i="35"/>
  <c r="AL69" i="35" s="1"/>
  <c r="F68" i="35"/>
  <c r="D68" i="35"/>
  <c r="F67" i="35"/>
  <c r="D67" i="35"/>
  <c r="AL67" i="35" s="1"/>
  <c r="F66" i="35"/>
  <c r="D66" i="35"/>
  <c r="F65" i="35"/>
  <c r="D65" i="35"/>
  <c r="AL65" i="35" s="1"/>
  <c r="F64" i="35"/>
  <c r="D64" i="35"/>
  <c r="F63" i="35"/>
  <c r="D63" i="35"/>
  <c r="AL63" i="35" s="1"/>
  <c r="F62" i="35"/>
  <c r="D62" i="35"/>
  <c r="F61" i="35"/>
  <c r="D61" i="35"/>
  <c r="AL61" i="35" s="1"/>
  <c r="F60" i="35"/>
  <c r="D60" i="35"/>
  <c r="F59" i="35"/>
  <c r="D59" i="35"/>
  <c r="AL59" i="35" s="1"/>
  <c r="F58" i="35"/>
  <c r="D58" i="35"/>
  <c r="F57" i="35"/>
  <c r="D57" i="35"/>
  <c r="AL57" i="35" s="1"/>
  <c r="F56" i="35"/>
  <c r="D56" i="35"/>
  <c r="F55" i="35"/>
  <c r="D55" i="35"/>
  <c r="AL55" i="35" s="1"/>
  <c r="F54" i="35"/>
  <c r="D54" i="35"/>
  <c r="F53" i="35"/>
  <c r="D53" i="35"/>
  <c r="AL53" i="35" s="1"/>
  <c r="F52" i="35"/>
  <c r="D52" i="35"/>
  <c r="F51" i="35"/>
  <c r="D51" i="35"/>
  <c r="AL51" i="35" s="1"/>
  <c r="F50" i="35"/>
  <c r="D50" i="35"/>
  <c r="F49" i="35"/>
  <c r="D49" i="35"/>
  <c r="AL49" i="35" s="1"/>
  <c r="F48" i="35"/>
  <c r="D48" i="35"/>
  <c r="F47" i="35"/>
  <c r="D47" i="35"/>
  <c r="AL47" i="35" s="1"/>
  <c r="F46" i="35"/>
  <c r="D46" i="35"/>
  <c r="F45" i="35"/>
  <c r="D45" i="35"/>
  <c r="AL45" i="35" s="1"/>
  <c r="F44" i="35"/>
  <c r="D44" i="35"/>
  <c r="F43" i="35"/>
  <c r="D43" i="35"/>
  <c r="AL43" i="35" s="1"/>
  <c r="F42" i="35"/>
  <c r="D42" i="35"/>
  <c r="F41" i="35"/>
  <c r="D41" i="35"/>
  <c r="AL41" i="35" s="1"/>
  <c r="F40" i="35"/>
  <c r="D40" i="35"/>
  <c r="F39" i="35"/>
  <c r="D39" i="35"/>
  <c r="AL39" i="35" s="1"/>
  <c r="F38" i="35"/>
  <c r="D38" i="35"/>
  <c r="F37" i="35"/>
  <c r="D37" i="35"/>
  <c r="AL37" i="35" s="1"/>
  <c r="F36" i="35"/>
  <c r="D36" i="35"/>
  <c r="F35" i="35"/>
  <c r="D35" i="35"/>
  <c r="AL35" i="35" s="1"/>
  <c r="F34" i="35"/>
  <c r="D34" i="35"/>
  <c r="F33" i="35"/>
  <c r="D33" i="35"/>
  <c r="AL33" i="35" s="1"/>
  <c r="F32" i="35"/>
  <c r="D32" i="35"/>
  <c r="F31" i="35"/>
  <c r="D31" i="35"/>
  <c r="AL31" i="35" s="1"/>
  <c r="F30" i="35"/>
  <c r="D30" i="35"/>
  <c r="F29" i="35"/>
  <c r="D29" i="35"/>
  <c r="AL29" i="35" s="1"/>
  <c r="F28" i="35"/>
  <c r="D28" i="35"/>
  <c r="F27" i="35"/>
  <c r="D27" i="35"/>
  <c r="AL27" i="35" s="1"/>
  <c r="F26" i="35"/>
  <c r="D26" i="35"/>
  <c r="F25" i="35"/>
  <c r="D25" i="35"/>
  <c r="AL25" i="35" s="1"/>
  <c r="F24" i="35"/>
  <c r="D24" i="35"/>
  <c r="F23" i="35"/>
  <c r="D23" i="35"/>
  <c r="AL23" i="35" s="1"/>
  <c r="F22" i="35"/>
  <c r="D22" i="35"/>
  <c r="F21" i="35"/>
  <c r="D21" i="35"/>
  <c r="AL21" i="35" s="1"/>
  <c r="F20" i="35"/>
  <c r="D20" i="35"/>
  <c r="F19" i="35"/>
  <c r="D19" i="35"/>
  <c r="AL19" i="35" s="1"/>
  <c r="F18" i="35"/>
  <c r="D18" i="35"/>
  <c r="F17" i="35"/>
  <c r="D17" i="35"/>
  <c r="AL17" i="35" s="1"/>
  <c r="F16" i="35"/>
  <c r="D16" i="35"/>
  <c r="F15" i="35"/>
  <c r="D15" i="35"/>
  <c r="AL15" i="35" s="1"/>
  <c r="F14" i="35"/>
  <c r="D14" i="35"/>
  <c r="F13" i="35"/>
  <c r="AL13" i="35" s="1"/>
  <c r="D13" i="35"/>
  <c r="N12" i="35"/>
  <c r="F12" i="35"/>
  <c r="D12" i="35"/>
  <c r="F11" i="35"/>
  <c r="AL11" i="35" s="1"/>
  <c r="D11" i="35"/>
  <c r="F10" i="35"/>
  <c r="AL10" i="35" s="1"/>
  <c r="D10" i="35"/>
  <c r="N10" i="35" s="1"/>
  <c r="F9" i="35"/>
  <c r="AL9" i="35" s="1"/>
  <c r="D9" i="35"/>
  <c r="F8" i="35"/>
  <c r="D8" i="35"/>
  <c r="K8" i="35" s="1"/>
  <c r="F7" i="35"/>
  <c r="D7" i="35"/>
  <c r="F6" i="35"/>
  <c r="D6" i="35"/>
  <c r="K6" i="35" s="1"/>
  <c r="F5" i="35"/>
  <c r="AL5" i="35" s="1"/>
  <c r="D5" i="35"/>
  <c r="F4" i="35"/>
  <c r="AL4" i="35" s="1"/>
  <c r="D4" i="35"/>
  <c r="Y1" i="35"/>
  <c r="I6" i="35" l="1"/>
  <c r="AL6" i="35"/>
  <c r="N6" i="35"/>
  <c r="I12" i="35"/>
  <c r="AL12" i="35"/>
  <c r="AL18" i="35"/>
  <c r="AL24" i="35"/>
  <c r="AL30" i="35"/>
  <c r="AL36" i="35"/>
  <c r="AL42" i="35"/>
  <c r="AL48" i="35"/>
  <c r="AL54" i="35"/>
  <c r="BB54" i="35" s="1"/>
  <c r="AL60" i="35"/>
  <c r="AL66" i="35"/>
  <c r="AL72" i="35"/>
  <c r="AL78" i="35"/>
  <c r="AL84" i="35"/>
  <c r="AL90" i="35"/>
  <c r="AL96" i="35"/>
  <c r="AL102" i="35"/>
  <c r="I7" i="35"/>
  <c r="AL7" i="35"/>
  <c r="I8" i="35"/>
  <c r="AL8" i="35"/>
  <c r="N14" i="35"/>
  <c r="I14" i="35"/>
  <c r="AL14" i="35"/>
  <c r="AL16" i="35"/>
  <c r="AL22" i="35"/>
  <c r="AL28" i="35"/>
  <c r="AL34" i="35"/>
  <c r="AL40" i="35"/>
  <c r="I99" i="35"/>
  <c r="AL46" i="35"/>
  <c r="AL52" i="35"/>
  <c r="AL58" i="35"/>
  <c r="AL26" i="35"/>
  <c r="AL32" i="35"/>
  <c r="AL38" i="35"/>
  <c r="AL44" i="35"/>
  <c r="AL50" i="35"/>
  <c r="AL56" i="35"/>
  <c r="AL62" i="35"/>
  <c r="EG62" i="35" s="1"/>
  <c r="AL68" i="35"/>
  <c r="BA68" i="35" s="1"/>
  <c r="AL74" i="35"/>
  <c r="AL80" i="35"/>
  <c r="AL86" i="35"/>
  <c r="AL92" i="35"/>
  <c r="BF92" i="35" s="1"/>
  <c r="AY15" i="35"/>
  <c r="GM15" i="35"/>
  <c r="ER15" i="35"/>
  <c r="CK15" i="35"/>
  <c r="HY15" i="35"/>
  <c r="FR15" i="35"/>
  <c r="DK15" i="35"/>
  <c r="AR15" i="35"/>
  <c r="GF15" i="35"/>
  <c r="DY15" i="35"/>
  <c r="BR15" i="35"/>
  <c r="HF15" i="35"/>
  <c r="EY15" i="35"/>
  <c r="DD15" i="35"/>
  <c r="BI15" i="35"/>
  <c r="GW15" i="35"/>
  <c r="FB15" i="35"/>
  <c r="BK15" i="35"/>
  <c r="GY15" i="35"/>
  <c r="FD15" i="35"/>
  <c r="CW15" i="35"/>
  <c r="AP15" i="35"/>
  <c r="GD15" i="35"/>
  <c r="DW15" i="35"/>
  <c r="BD15" i="35"/>
  <c r="GR15" i="35"/>
  <c r="EK15" i="35"/>
  <c r="CD15" i="35"/>
  <c r="HR15" i="35"/>
  <c r="FK15" i="35"/>
  <c r="DP15" i="35"/>
  <c r="BU15" i="35"/>
  <c r="HI15" i="35"/>
  <c r="FN15" i="35"/>
  <c r="BW15" i="35"/>
  <c r="HK15" i="35"/>
  <c r="FP15" i="35"/>
  <c r="DI15" i="35"/>
  <c r="BB15" i="35"/>
  <c r="GP15" i="35"/>
  <c r="EI15" i="35"/>
  <c r="BP15" i="35"/>
  <c r="HD15" i="35"/>
  <c r="EW15" i="35"/>
  <c r="CP15" i="35"/>
  <c r="ID15" i="35"/>
  <c r="FW15" i="35"/>
  <c r="EB15" i="35"/>
  <c r="CG15" i="35"/>
  <c r="HU15" i="35"/>
  <c r="FZ15" i="35"/>
  <c r="CI15" i="35"/>
  <c r="HW15" i="35"/>
  <c r="GB15" i="35"/>
  <c r="DU15" i="35"/>
  <c r="BN15" i="35"/>
  <c r="HB15" i="35"/>
  <c r="EU15" i="35"/>
  <c r="CB15" i="35"/>
  <c r="HP15" i="35"/>
  <c r="FI15" i="35"/>
  <c r="DB15" i="35"/>
  <c r="AU15" i="35"/>
  <c r="GI15" i="35"/>
  <c r="EN15" i="35"/>
  <c r="CS15" i="35"/>
  <c r="AX15" i="35"/>
  <c r="GL15" i="35"/>
  <c r="CU15" i="35"/>
  <c r="AZ15" i="35"/>
  <c r="GN15" i="35"/>
  <c r="EG15" i="35"/>
  <c r="BZ15" i="35"/>
  <c r="HN15" i="35"/>
  <c r="FG15" i="35"/>
  <c r="CN15" i="35"/>
  <c r="IB15" i="35"/>
  <c r="FU15" i="35"/>
  <c r="DN15" i="35"/>
  <c r="BG15" i="35"/>
  <c r="GU15" i="35"/>
  <c r="EZ15" i="35"/>
  <c r="DE15" i="35"/>
  <c r="BJ15" i="35"/>
  <c r="GX15" i="35"/>
  <c r="DG15" i="35"/>
  <c r="BL15" i="35"/>
  <c r="GZ15" i="35"/>
  <c r="ES15" i="35"/>
  <c r="CL15" i="35"/>
  <c r="HZ15" i="35"/>
  <c r="FS15" i="35"/>
  <c r="CZ15" i="35"/>
  <c r="AS15" i="35"/>
  <c r="GG15" i="35"/>
  <c r="DZ15" i="35"/>
  <c r="BS15" i="35"/>
  <c r="HG15" i="35"/>
  <c r="FL15" i="35"/>
  <c r="DQ15" i="35"/>
  <c r="BV15" i="35"/>
  <c r="HJ15" i="35"/>
  <c r="DS15" i="35"/>
  <c r="BX15" i="35"/>
  <c r="HL15" i="35"/>
  <c r="FE15" i="35"/>
  <c r="CX15" i="35"/>
  <c r="AQ15" i="35"/>
  <c r="GE15" i="35"/>
  <c r="DL15" i="35"/>
  <c r="BE15" i="35"/>
  <c r="GS15" i="35"/>
  <c r="EL15" i="35"/>
  <c r="CE15" i="35"/>
  <c r="HS15" i="35"/>
  <c r="FX15" i="35"/>
  <c r="EC15" i="35"/>
  <c r="CH15" i="35"/>
  <c r="HV15" i="35"/>
  <c r="EE15" i="35"/>
  <c r="CJ15" i="35"/>
  <c r="HX15" i="35"/>
  <c r="FQ15" i="35"/>
  <c r="DJ15" i="35"/>
  <c r="BC15" i="35"/>
  <c r="GQ15" i="35"/>
  <c r="DX15" i="35"/>
  <c r="BQ15" i="35"/>
  <c r="HE15" i="35"/>
  <c r="EX15" i="35"/>
  <c r="CQ15" i="35"/>
  <c r="AV15" i="35"/>
  <c r="GJ15" i="35"/>
  <c r="EO15" i="35"/>
  <c r="CT15" i="35"/>
  <c r="EQ15" i="35"/>
  <c r="CV15" i="35"/>
  <c r="AO15" i="35"/>
  <c r="GC15" i="35"/>
  <c r="DV15" i="35"/>
  <c r="BO15" i="35"/>
  <c r="HC15" i="35"/>
  <c r="EJ15" i="35"/>
  <c r="CC15" i="35"/>
  <c r="HQ15" i="35"/>
  <c r="FJ15" i="35"/>
  <c r="DC15" i="35"/>
  <c r="BH15" i="35"/>
  <c r="GV15" i="35"/>
  <c r="FA15" i="35"/>
  <c r="DF15" i="35"/>
  <c r="FC15" i="35"/>
  <c r="DH15" i="35"/>
  <c r="BA15" i="35"/>
  <c r="GO15" i="35"/>
  <c r="EH15" i="35"/>
  <c r="CA15" i="35"/>
  <c r="HO15" i="35"/>
  <c r="EV15" i="35"/>
  <c r="CO15" i="35"/>
  <c r="IC15" i="35"/>
  <c r="FV15" i="35"/>
  <c r="DO15" i="35"/>
  <c r="BT15" i="35"/>
  <c r="HH15" i="35"/>
  <c r="FM15" i="35"/>
  <c r="DR15" i="35"/>
  <c r="FO15" i="35"/>
  <c r="DT15" i="35"/>
  <c r="BM15" i="35"/>
  <c r="HA15" i="35"/>
  <c r="ET15" i="35"/>
  <c r="CM15" i="35"/>
  <c r="IA15" i="35"/>
  <c r="FH15" i="35"/>
  <c r="DA15" i="35"/>
  <c r="AT15" i="35"/>
  <c r="GH15" i="35"/>
  <c r="EA15" i="35"/>
  <c r="CF15" i="35"/>
  <c r="HT15" i="35"/>
  <c r="FY15" i="35"/>
  <c r="ED15" i="35"/>
  <c r="GA15" i="35"/>
  <c r="EF15" i="35"/>
  <c r="BY15" i="35"/>
  <c r="HM15" i="35"/>
  <c r="FF15" i="35"/>
  <c r="CY15" i="35"/>
  <c r="IE15" i="35"/>
  <c r="FT15" i="35"/>
  <c r="DM15" i="35"/>
  <c r="BF15" i="35"/>
  <c r="GT15" i="35"/>
  <c r="EM15" i="35"/>
  <c r="CR15" i="35"/>
  <c r="AW15" i="35"/>
  <c r="GK15" i="35"/>
  <c r="EP15" i="35"/>
  <c r="AL64" i="35"/>
  <c r="IE64" i="35" s="1"/>
  <c r="AL70" i="35"/>
  <c r="AL76" i="35"/>
  <c r="AL82" i="35"/>
  <c r="AL88" i="35"/>
  <c r="BB88" i="35" s="1"/>
  <c r="AL94" i="35"/>
  <c r="AL100" i="35"/>
  <c r="IE17" i="35"/>
  <c r="AY17" i="35"/>
  <c r="BK17" i="35"/>
  <c r="BW17" i="35"/>
  <c r="CI17" i="35"/>
  <c r="CU17" i="35"/>
  <c r="DG17" i="35"/>
  <c r="DS17" i="35"/>
  <c r="EE17" i="35"/>
  <c r="EQ17" i="35"/>
  <c r="FC17" i="35"/>
  <c r="FO17" i="35"/>
  <c r="GA17" i="35"/>
  <c r="GM17" i="35"/>
  <c r="GY17" i="35"/>
  <c r="HK17" i="35"/>
  <c r="HW17" i="35"/>
  <c r="AZ17" i="35"/>
  <c r="BL17" i="35"/>
  <c r="BX17" i="35"/>
  <c r="CJ17" i="35"/>
  <c r="CV17" i="35"/>
  <c r="DH17" i="35"/>
  <c r="DT17" i="35"/>
  <c r="EF17" i="35"/>
  <c r="ER17" i="35"/>
  <c r="FD17" i="35"/>
  <c r="FP17" i="35"/>
  <c r="GB17" i="35"/>
  <c r="GN17" i="35"/>
  <c r="GZ17" i="35"/>
  <c r="HL17" i="35"/>
  <c r="HX17" i="35"/>
  <c r="AO17" i="35"/>
  <c r="BA17" i="35"/>
  <c r="BM17" i="35"/>
  <c r="BY17" i="35"/>
  <c r="CK17" i="35"/>
  <c r="CW17" i="35"/>
  <c r="DI17" i="35"/>
  <c r="DU17" i="35"/>
  <c r="EG17" i="35"/>
  <c r="ES17" i="35"/>
  <c r="FE17" i="35"/>
  <c r="FQ17" i="35"/>
  <c r="GC17" i="35"/>
  <c r="GO17" i="35"/>
  <c r="HA17" i="35"/>
  <c r="HM17" i="35"/>
  <c r="HY17" i="35"/>
  <c r="AP17" i="35"/>
  <c r="BB17" i="35"/>
  <c r="BN17" i="35"/>
  <c r="BZ17" i="35"/>
  <c r="CL17" i="35"/>
  <c r="CX17" i="35"/>
  <c r="DJ17" i="35"/>
  <c r="DV17" i="35"/>
  <c r="EH17" i="35"/>
  <c r="ET17" i="35"/>
  <c r="FF17" i="35"/>
  <c r="FR17" i="35"/>
  <c r="GD17" i="35"/>
  <c r="GP17" i="35"/>
  <c r="HB17" i="35"/>
  <c r="HN17" i="35"/>
  <c r="HZ17" i="35"/>
  <c r="AQ17" i="35"/>
  <c r="BC17" i="35"/>
  <c r="BO17" i="35"/>
  <c r="CA17" i="35"/>
  <c r="CM17" i="35"/>
  <c r="CY17" i="35"/>
  <c r="DK17" i="35"/>
  <c r="DW17" i="35"/>
  <c r="EI17" i="35"/>
  <c r="EU17" i="35"/>
  <c r="FG17" i="35"/>
  <c r="FS17" i="35"/>
  <c r="GE17" i="35"/>
  <c r="GQ17" i="35"/>
  <c r="HC17" i="35"/>
  <c r="HO17" i="35"/>
  <c r="IA17" i="35"/>
  <c r="AR17" i="35"/>
  <c r="BD17" i="35"/>
  <c r="BP17" i="35"/>
  <c r="CB17" i="35"/>
  <c r="CN17" i="35"/>
  <c r="CZ17" i="35"/>
  <c r="DL17" i="35"/>
  <c r="DX17" i="35"/>
  <c r="EJ17" i="35"/>
  <c r="EV17" i="35"/>
  <c r="FH17" i="35"/>
  <c r="FT17" i="35"/>
  <c r="GF17" i="35"/>
  <c r="GR17" i="35"/>
  <c r="HD17" i="35"/>
  <c r="HP17" i="35"/>
  <c r="IB17" i="35"/>
  <c r="AS17" i="35"/>
  <c r="BE17" i="35"/>
  <c r="BQ17" i="35"/>
  <c r="CC17" i="35"/>
  <c r="CO17" i="35"/>
  <c r="DA17" i="35"/>
  <c r="DM17" i="35"/>
  <c r="DY17" i="35"/>
  <c r="EK17" i="35"/>
  <c r="EW17" i="35"/>
  <c r="FI17" i="35"/>
  <c r="FU17" i="35"/>
  <c r="GG17" i="35"/>
  <c r="GS17" i="35"/>
  <c r="HE17" i="35"/>
  <c r="HQ17" i="35"/>
  <c r="IC17" i="35"/>
  <c r="AT17" i="35"/>
  <c r="BF17" i="35"/>
  <c r="BR17" i="35"/>
  <c r="CD17" i="35"/>
  <c r="CP17" i="35"/>
  <c r="DB17" i="35"/>
  <c r="DN17" i="35"/>
  <c r="DZ17" i="35"/>
  <c r="EL17" i="35"/>
  <c r="EX17" i="35"/>
  <c r="FJ17" i="35"/>
  <c r="FV17" i="35"/>
  <c r="GH17" i="35"/>
  <c r="GT17" i="35"/>
  <c r="HF17" i="35"/>
  <c r="HR17" i="35"/>
  <c r="ID17" i="35"/>
  <c r="AU17" i="35"/>
  <c r="BG17" i="35"/>
  <c r="BS17" i="35"/>
  <c r="CE17" i="35"/>
  <c r="CQ17" i="35"/>
  <c r="DC17" i="35"/>
  <c r="DO17" i="35"/>
  <c r="EA17" i="35"/>
  <c r="EM17" i="35"/>
  <c r="EY17" i="35"/>
  <c r="FK17" i="35"/>
  <c r="FW17" i="35"/>
  <c r="GI17" i="35"/>
  <c r="GU17" i="35"/>
  <c r="HG17" i="35"/>
  <c r="HS17" i="35"/>
  <c r="AV17" i="35"/>
  <c r="BH17" i="35"/>
  <c r="BT17" i="35"/>
  <c r="CF17" i="35"/>
  <c r="CR17" i="35"/>
  <c r="DD17" i="35"/>
  <c r="DP17" i="35"/>
  <c r="EB17" i="35"/>
  <c r="EN17" i="35"/>
  <c r="EZ17" i="35"/>
  <c r="FL17" i="35"/>
  <c r="FX17" i="35"/>
  <c r="GJ17" i="35"/>
  <c r="GV17" i="35"/>
  <c r="HH17" i="35"/>
  <c r="HT17" i="35"/>
  <c r="AW17" i="35"/>
  <c r="BI17" i="35"/>
  <c r="BU17" i="35"/>
  <c r="CG17" i="35"/>
  <c r="CS17" i="35"/>
  <c r="DE17" i="35"/>
  <c r="DQ17" i="35"/>
  <c r="EC17" i="35"/>
  <c r="EO17" i="35"/>
  <c r="FA17" i="35"/>
  <c r="FM17" i="35"/>
  <c r="FY17" i="35"/>
  <c r="GK17" i="35"/>
  <c r="GW17" i="35"/>
  <c r="HI17" i="35"/>
  <c r="HU17" i="35"/>
  <c r="FB17" i="35"/>
  <c r="FN17" i="35"/>
  <c r="FZ17" i="35"/>
  <c r="AX17" i="35"/>
  <c r="GL17" i="35"/>
  <c r="BJ17" i="35"/>
  <c r="GX17" i="35"/>
  <c r="BV17" i="35"/>
  <c r="HJ17" i="35"/>
  <c r="CH17" i="35"/>
  <c r="HV17" i="35"/>
  <c r="CT17" i="35"/>
  <c r="DF17" i="35"/>
  <c r="ED17" i="35"/>
  <c r="EP17" i="35"/>
  <c r="DR17" i="35"/>
  <c r="IE29" i="35"/>
  <c r="AS29" i="35"/>
  <c r="BE29" i="35"/>
  <c r="BQ29" i="35"/>
  <c r="CC29" i="35"/>
  <c r="CO29" i="35"/>
  <c r="DA29" i="35"/>
  <c r="DM29" i="35"/>
  <c r="DY29" i="35"/>
  <c r="EK29" i="35"/>
  <c r="EW29" i="35"/>
  <c r="FI29" i="35"/>
  <c r="FU29" i="35"/>
  <c r="GG29" i="35"/>
  <c r="GS29" i="35"/>
  <c r="HE29" i="35"/>
  <c r="HQ29" i="35"/>
  <c r="IC29" i="35"/>
  <c r="AT29" i="35"/>
  <c r="BF29" i="35"/>
  <c r="BR29" i="35"/>
  <c r="CD29" i="35"/>
  <c r="CP29" i="35"/>
  <c r="DB29" i="35"/>
  <c r="DN29" i="35"/>
  <c r="DZ29" i="35"/>
  <c r="EL29" i="35"/>
  <c r="EX29" i="35"/>
  <c r="FJ29" i="35"/>
  <c r="FV29" i="35"/>
  <c r="GH29" i="35"/>
  <c r="GT29" i="35"/>
  <c r="HF29" i="35"/>
  <c r="HR29" i="35"/>
  <c r="ID29" i="35"/>
  <c r="AU29" i="35"/>
  <c r="BG29" i="35"/>
  <c r="BS29" i="35"/>
  <c r="CE29" i="35"/>
  <c r="CQ29" i="35"/>
  <c r="DC29" i="35"/>
  <c r="DO29" i="35"/>
  <c r="EA29" i="35"/>
  <c r="EM29" i="35"/>
  <c r="EY29" i="35"/>
  <c r="FK29" i="35"/>
  <c r="FW29" i="35"/>
  <c r="GI29" i="35"/>
  <c r="GU29" i="35"/>
  <c r="HG29" i="35"/>
  <c r="HS29" i="35"/>
  <c r="AV29" i="35"/>
  <c r="BH29" i="35"/>
  <c r="BT29" i="35"/>
  <c r="CF29" i="35"/>
  <c r="CR29" i="35"/>
  <c r="DD29" i="35"/>
  <c r="DP29" i="35"/>
  <c r="EB29" i="35"/>
  <c r="EN29" i="35"/>
  <c r="EZ29" i="35"/>
  <c r="FL29" i="35"/>
  <c r="FX29" i="35"/>
  <c r="GJ29" i="35"/>
  <c r="GV29" i="35"/>
  <c r="HH29" i="35"/>
  <c r="HT29" i="35"/>
  <c r="AW29" i="35"/>
  <c r="BI29" i="35"/>
  <c r="BU29" i="35"/>
  <c r="CG29" i="35"/>
  <c r="CS29" i="35"/>
  <c r="DE29" i="35"/>
  <c r="DQ29" i="35"/>
  <c r="EC29" i="35"/>
  <c r="EO29" i="35"/>
  <c r="FA29" i="35"/>
  <c r="FM29" i="35"/>
  <c r="FY29" i="35"/>
  <c r="GK29" i="35"/>
  <c r="GW29" i="35"/>
  <c r="HI29" i="35"/>
  <c r="HU29" i="35"/>
  <c r="AX29" i="35"/>
  <c r="BJ29" i="35"/>
  <c r="BV29" i="35"/>
  <c r="CH29" i="35"/>
  <c r="CT29" i="35"/>
  <c r="DF29" i="35"/>
  <c r="DR29" i="35"/>
  <c r="ED29" i="35"/>
  <c r="EP29" i="35"/>
  <c r="FB29" i="35"/>
  <c r="FN29" i="35"/>
  <c r="FZ29" i="35"/>
  <c r="GL29" i="35"/>
  <c r="GX29" i="35"/>
  <c r="HJ29" i="35"/>
  <c r="HV29" i="35"/>
  <c r="AY29" i="35"/>
  <c r="BK29" i="35"/>
  <c r="BW29" i="35"/>
  <c r="CI29" i="35"/>
  <c r="CU29" i="35"/>
  <c r="DG29" i="35"/>
  <c r="DS29" i="35"/>
  <c r="EE29" i="35"/>
  <c r="EQ29" i="35"/>
  <c r="FC29" i="35"/>
  <c r="FO29" i="35"/>
  <c r="GA29" i="35"/>
  <c r="GM29" i="35"/>
  <c r="GY29" i="35"/>
  <c r="HK29" i="35"/>
  <c r="HW29" i="35"/>
  <c r="AZ29" i="35"/>
  <c r="BL29" i="35"/>
  <c r="BX29" i="35"/>
  <c r="CJ29" i="35"/>
  <c r="CV29" i="35"/>
  <c r="DH29" i="35"/>
  <c r="DT29" i="35"/>
  <c r="EF29" i="35"/>
  <c r="ER29" i="35"/>
  <c r="FD29" i="35"/>
  <c r="FP29" i="35"/>
  <c r="GB29" i="35"/>
  <c r="GN29" i="35"/>
  <c r="GZ29" i="35"/>
  <c r="HL29" i="35"/>
  <c r="HX29" i="35"/>
  <c r="AO29" i="35"/>
  <c r="BA29" i="35"/>
  <c r="BM29" i="35"/>
  <c r="BY29" i="35"/>
  <c r="CK29" i="35"/>
  <c r="CW29" i="35"/>
  <c r="DI29" i="35"/>
  <c r="DU29" i="35"/>
  <c r="EG29" i="35"/>
  <c r="ES29" i="35"/>
  <c r="FE29" i="35"/>
  <c r="FQ29" i="35"/>
  <c r="GC29" i="35"/>
  <c r="GO29" i="35"/>
  <c r="HA29" i="35"/>
  <c r="HM29" i="35"/>
  <c r="HY29" i="35"/>
  <c r="AQ29" i="35"/>
  <c r="BC29" i="35"/>
  <c r="BO29" i="35"/>
  <c r="CA29" i="35"/>
  <c r="CM29" i="35"/>
  <c r="CY29" i="35"/>
  <c r="DK29" i="35"/>
  <c r="DW29" i="35"/>
  <c r="EI29" i="35"/>
  <c r="EU29" i="35"/>
  <c r="FG29" i="35"/>
  <c r="FS29" i="35"/>
  <c r="GE29" i="35"/>
  <c r="GQ29" i="35"/>
  <c r="HC29" i="35"/>
  <c r="HO29" i="35"/>
  <c r="IA29" i="35"/>
  <c r="AR29" i="35"/>
  <c r="BD29" i="35"/>
  <c r="BP29" i="35"/>
  <c r="CB29" i="35"/>
  <c r="CN29" i="35"/>
  <c r="CZ29" i="35"/>
  <c r="DL29" i="35"/>
  <c r="DX29" i="35"/>
  <c r="EJ29" i="35"/>
  <c r="EV29" i="35"/>
  <c r="FH29" i="35"/>
  <c r="FT29" i="35"/>
  <c r="GF29" i="35"/>
  <c r="GR29" i="35"/>
  <c r="HD29" i="35"/>
  <c r="HP29" i="35"/>
  <c r="IB29" i="35"/>
  <c r="CX29" i="35"/>
  <c r="DJ29" i="35"/>
  <c r="DV29" i="35"/>
  <c r="EH29" i="35"/>
  <c r="ET29" i="35"/>
  <c r="FF29" i="35"/>
  <c r="FR29" i="35"/>
  <c r="AP29" i="35"/>
  <c r="GD29" i="35"/>
  <c r="BB29" i="35"/>
  <c r="GP29" i="35"/>
  <c r="BN29" i="35"/>
  <c r="HB29" i="35"/>
  <c r="BZ29" i="35"/>
  <c r="HN29" i="35"/>
  <c r="CL29" i="35"/>
  <c r="HZ29" i="35"/>
  <c r="IE41" i="35"/>
  <c r="AX41" i="35"/>
  <c r="BJ41" i="35"/>
  <c r="BV41" i="35"/>
  <c r="CH41" i="35"/>
  <c r="CT41" i="35"/>
  <c r="DF41" i="35"/>
  <c r="DR41" i="35"/>
  <c r="ED41" i="35"/>
  <c r="EP41" i="35"/>
  <c r="FB41" i="35"/>
  <c r="FN41" i="35"/>
  <c r="FZ41" i="35"/>
  <c r="GL41" i="35"/>
  <c r="GX41" i="35"/>
  <c r="HJ41" i="35"/>
  <c r="HV41" i="35"/>
  <c r="AY41" i="35"/>
  <c r="BK41" i="35"/>
  <c r="BW41" i="35"/>
  <c r="CI41" i="35"/>
  <c r="CU41" i="35"/>
  <c r="DG41" i="35"/>
  <c r="DS41" i="35"/>
  <c r="EE41" i="35"/>
  <c r="EQ41" i="35"/>
  <c r="FC41" i="35"/>
  <c r="FO41" i="35"/>
  <c r="GA41" i="35"/>
  <c r="GM41" i="35"/>
  <c r="GY41" i="35"/>
  <c r="HK41" i="35"/>
  <c r="HW41" i="35"/>
  <c r="AZ41" i="35"/>
  <c r="BL41" i="35"/>
  <c r="BX41" i="35"/>
  <c r="CJ41" i="35"/>
  <c r="CV41" i="35"/>
  <c r="DH41" i="35"/>
  <c r="DT41" i="35"/>
  <c r="EF41" i="35"/>
  <c r="ER41" i="35"/>
  <c r="FD41" i="35"/>
  <c r="FP41" i="35"/>
  <c r="GB41" i="35"/>
  <c r="GN41" i="35"/>
  <c r="GZ41" i="35"/>
  <c r="HL41" i="35"/>
  <c r="HX41" i="35"/>
  <c r="AO41" i="35"/>
  <c r="BA41" i="35"/>
  <c r="BM41" i="35"/>
  <c r="BY41" i="35"/>
  <c r="CK41" i="35"/>
  <c r="CW41" i="35"/>
  <c r="DI41" i="35"/>
  <c r="DU41" i="35"/>
  <c r="EG41" i="35"/>
  <c r="ES41" i="35"/>
  <c r="FE41" i="35"/>
  <c r="FQ41" i="35"/>
  <c r="GC41" i="35"/>
  <c r="GO41" i="35"/>
  <c r="HA41" i="35"/>
  <c r="HM41" i="35"/>
  <c r="HY41" i="35"/>
  <c r="AP41" i="35"/>
  <c r="BB41" i="35"/>
  <c r="BN41" i="35"/>
  <c r="BZ41" i="35"/>
  <c r="CL41" i="35"/>
  <c r="CX41" i="35"/>
  <c r="DJ41" i="35"/>
  <c r="DV41" i="35"/>
  <c r="EH41" i="35"/>
  <c r="ET41" i="35"/>
  <c r="FF41" i="35"/>
  <c r="FR41" i="35"/>
  <c r="GD41" i="35"/>
  <c r="GP41" i="35"/>
  <c r="HB41" i="35"/>
  <c r="HN41" i="35"/>
  <c r="HZ41" i="35"/>
  <c r="AQ41" i="35"/>
  <c r="BC41" i="35"/>
  <c r="BO41" i="35"/>
  <c r="CA41" i="35"/>
  <c r="CM41" i="35"/>
  <c r="CY41" i="35"/>
  <c r="DK41" i="35"/>
  <c r="DW41" i="35"/>
  <c r="EI41" i="35"/>
  <c r="EU41" i="35"/>
  <c r="FG41" i="35"/>
  <c r="FS41" i="35"/>
  <c r="GE41" i="35"/>
  <c r="GQ41" i="35"/>
  <c r="HC41" i="35"/>
  <c r="HO41" i="35"/>
  <c r="IA41" i="35"/>
  <c r="AR41" i="35"/>
  <c r="BD41" i="35"/>
  <c r="BP41" i="35"/>
  <c r="CB41" i="35"/>
  <c r="CN41" i="35"/>
  <c r="CZ41" i="35"/>
  <c r="DL41" i="35"/>
  <c r="DX41" i="35"/>
  <c r="EJ41" i="35"/>
  <c r="EV41" i="35"/>
  <c r="FH41" i="35"/>
  <c r="FT41" i="35"/>
  <c r="GF41" i="35"/>
  <c r="GR41" i="35"/>
  <c r="HD41" i="35"/>
  <c r="HP41" i="35"/>
  <c r="IB41" i="35"/>
  <c r="AS41" i="35"/>
  <c r="BE41" i="35"/>
  <c r="BQ41" i="35"/>
  <c r="CC41" i="35"/>
  <c r="CO41" i="35"/>
  <c r="DA41" i="35"/>
  <c r="DM41" i="35"/>
  <c r="DY41" i="35"/>
  <c r="EK41" i="35"/>
  <c r="EW41" i="35"/>
  <c r="FI41" i="35"/>
  <c r="FU41" i="35"/>
  <c r="GG41" i="35"/>
  <c r="GS41" i="35"/>
  <c r="HE41" i="35"/>
  <c r="HQ41" i="35"/>
  <c r="IC41" i="35"/>
  <c r="AT41" i="35"/>
  <c r="BF41" i="35"/>
  <c r="BR41" i="35"/>
  <c r="CD41" i="35"/>
  <c r="CP41" i="35"/>
  <c r="DB41" i="35"/>
  <c r="DN41" i="35"/>
  <c r="DZ41" i="35"/>
  <c r="EL41" i="35"/>
  <c r="EX41" i="35"/>
  <c r="FJ41" i="35"/>
  <c r="FV41" i="35"/>
  <c r="GH41" i="35"/>
  <c r="GT41" i="35"/>
  <c r="HF41" i="35"/>
  <c r="HR41" i="35"/>
  <c r="ID41" i="35"/>
  <c r="AU41" i="35"/>
  <c r="BG41" i="35"/>
  <c r="BS41" i="35"/>
  <c r="CE41" i="35"/>
  <c r="CQ41" i="35"/>
  <c r="DC41" i="35"/>
  <c r="DO41" i="35"/>
  <c r="EA41" i="35"/>
  <c r="EM41" i="35"/>
  <c r="EY41" i="35"/>
  <c r="FK41" i="35"/>
  <c r="FW41" i="35"/>
  <c r="GI41" i="35"/>
  <c r="GU41" i="35"/>
  <c r="HG41" i="35"/>
  <c r="HS41" i="35"/>
  <c r="AV41" i="35"/>
  <c r="BH41" i="35"/>
  <c r="BT41" i="35"/>
  <c r="CF41" i="35"/>
  <c r="CR41" i="35"/>
  <c r="DD41" i="35"/>
  <c r="DP41" i="35"/>
  <c r="EB41" i="35"/>
  <c r="EN41" i="35"/>
  <c r="EZ41" i="35"/>
  <c r="FL41" i="35"/>
  <c r="FX41" i="35"/>
  <c r="GJ41" i="35"/>
  <c r="GV41" i="35"/>
  <c r="HH41" i="35"/>
  <c r="HT41" i="35"/>
  <c r="CG41" i="35"/>
  <c r="HU41" i="35"/>
  <c r="CS41" i="35"/>
  <c r="DE41" i="35"/>
  <c r="DQ41" i="35"/>
  <c r="EC41" i="35"/>
  <c r="EO41" i="35"/>
  <c r="FA41" i="35"/>
  <c r="FM41" i="35"/>
  <c r="FY41" i="35"/>
  <c r="AW41" i="35"/>
  <c r="GK41" i="35"/>
  <c r="BI41" i="35"/>
  <c r="GW41" i="35"/>
  <c r="BU41" i="35"/>
  <c r="HI41" i="35"/>
  <c r="IE47" i="35"/>
  <c r="AU47" i="35"/>
  <c r="BG47" i="35"/>
  <c r="BS47" i="35"/>
  <c r="CE47" i="35"/>
  <c r="CQ47" i="35"/>
  <c r="DC47" i="35"/>
  <c r="DO47" i="35"/>
  <c r="EA47" i="35"/>
  <c r="EM47" i="35"/>
  <c r="EY47" i="35"/>
  <c r="FK47" i="35"/>
  <c r="FW47" i="35"/>
  <c r="GI47" i="35"/>
  <c r="GU47" i="35"/>
  <c r="HG47" i="35"/>
  <c r="HS47" i="35"/>
  <c r="AV47" i="35"/>
  <c r="BH47" i="35"/>
  <c r="BT47" i="35"/>
  <c r="CF47" i="35"/>
  <c r="CR47" i="35"/>
  <c r="DD47" i="35"/>
  <c r="DP47" i="35"/>
  <c r="EB47" i="35"/>
  <c r="EN47" i="35"/>
  <c r="EZ47" i="35"/>
  <c r="FL47" i="35"/>
  <c r="FX47" i="35"/>
  <c r="GJ47" i="35"/>
  <c r="GV47" i="35"/>
  <c r="HH47" i="35"/>
  <c r="HT47" i="35"/>
  <c r="AW47" i="35"/>
  <c r="BI47" i="35"/>
  <c r="BU47" i="35"/>
  <c r="CG47" i="35"/>
  <c r="CS47" i="35"/>
  <c r="DE47" i="35"/>
  <c r="DQ47" i="35"/>
  <c r="EC47" i="35"/>
  <c r="EO47" i="35"/>
  <c r="FA47" i="35"/>
  <c r="FM47" i="35"/>
  <c r="FY47" i="35"/>
  <c r="GK47" i="35"/>
  <c r="GW47" i="35"/>
  <c r="HI47" i="35"/>
  <c r="HU47" i="35"/>
  <c r="AX47" i="35"/>
  <c r="BJ47" i="35"/>
  <c r="BV47" i="35"/>
  <c r="CH47" i="35"/>
  <c r="CT47" i="35"/>
  <c r="DF47" i="35"/>
  <c r="DR47" i="35"/>
  <c r="ED47" i="35"/>
  <c r="EP47" i="35"/>
  <c r="FB47" i="35"/>
  <c r="FN47" i="35"/>
  <c r="FZ47" i="35"/>
  <c r="GL47" i="35"/>
  <c r="GX47" i="35"/>
  <c r="HJ47" i="35"/>
  <c r="HV47" i="35"/>
  <c r="AY47" i="35"/>
  <c r="BK47" i="35"/>
  <c r="BW47" i="35"/>
  <c r="CI47" i="35"/>
  <c r="CU47" i="35"/>
  <c r="DG47" i="35"/>
  <c r="DS47" i="35"/>
  <c r="EE47" i="35"/>
  <c r="EQ47" i="35"/>
  <c r="FC47" i="35"/>
  <c r="FO47" i="35"/>
  <c r="GA47" i="35"/>
  <c r="GM47" i="35"/>
  <c r="GY47" i="35"/>
  <c r="HK47" i="35"/>
  <c r="HW47" i="35"/>
  <c r="AZ47" i="35"/>
  <c r="BL47" i="35"/>
  <c r="BX47" i="35"/>
  <c r="CJ47" i="35"/>
  <c r="CV47" i="35"/>
  <c r="DH47" i="35"/>
  <c r="DT47" i="35"/>
  <c r="EF47" i="35"/>
  <c r="ER47" i="35"/>
  <c r="FD47" i="35"/>
  <c r="FP47" i="35"/>
  <c r="GB47" i="35"/>
  <c r="GN47" i="35"/>
  <c r="GZ47" i="35"/>
  <c r="HL47" i="35"/>
  <c r="HX47" i="35"/>
  <c r="AO47" i="35"/>
  <c r="BA47" i="35"/>
  <c r="BM47" i="35"/>
  <c r="BY47" i="35"/>
  <c r="CK47" i="35"/>
  <c r="CW47" i="35"/>
  <c r="DI47" i="35"/>
  <c r="DU47" i="35"/>
  <c r="EG47" i="35"/>
  <c r="ES47" i="35"/>
  <c r="FE47" i="35"/>
  <c r="FQ47" i="35"/>
  <c r="GC47" i="35"/>
  <c r="GO47" i="35"/>
  <c r="HA47" i="35"/>
  <c r="HM47" i="35"/>
  <c r="HY47" i="35"/>
  <c r="AP47" i="35"/>
  <c r="BB47" i="35"/>
  <c r="BN47" i="35"/>
  <c r="BZ47" i="35"/>
  <c r="CL47" i="35"/>
  <c r="CX47" i="35"/>
  <c r="DJ47" i="35"/>
  <c r="DV47" i="35"/>
  <c r="EH47" i="35"/>
  <c r="ET47" i="35"/>
  <c r="FF47" i="35"/>
  <c r="FR47" i="35"/>
  <c r="GD47" i="35"/>
  <c r="GP47" i="35"/>
  <c r="HB47" i="35"/>
  <c r="HN47" i="35"/>
  <c r="HZ47" i="35"/>
  <c r="AQ47" i="35"/>
  <c r="BC47" i="35"/>
  <c r="BO47" i="35"/>
  <c r="CA47" i="35"/>
  <c r="CM47" i="35"/>
  <c r="CY47" i="35"/>
  <c r="DK47" i="35"/>
  <c r="DW47" i="35"/>
  <c r="EI47" i="35"/>
  <c r="EU47" i="35"/>
  <c r="FG47" i="35"/>
  <c r="FS47" i="35"/>
  <c r="GE47" i="35"/>
  <c r="GQ47" i="35"/>
  <c r="HC47" i="35"/>
  <c r="HO47" i="35"/>
  <c r="IA47" i="35"/>
  <c r="AR47" i="35"/>
  <c r="BD47" i="35"/>
  <c r="BP47" i="35"/>
  <c r="CB47" i="35"/>
  <c r="CN47" i="35"/>
  <c r="CZ47" i="35"/>
  <c r="DL47" i="35"/>
  <c r="DX47" i="35"/>
  <c r="EJ47" i="35"/>
  <c r="EV47" i="35"/>
  <c r="FH47" i="35"/>
  <c r="FT47" i="35"/>
  <c r="GF47" i="35"/>
  <c r="GR47" i="35"/>
  <c r="HD47" i="35"/>
  <c r="HP47" i="35"/>
  <c r="IB47" i="35"/>
  <c r="AS47" i="35"/>
  <c r="BE47" i="35"/>
  <c r="BQ47" i="35"/>
  <c r="CC47" i="35"/>
  <c r="CO47" i="35"/>
  <c r="DA47" i="35"/>
  <c r="DM47" i="35"/>
  <c r="DY47" i="35"/>
  <c r="EK47" i="35"/>
  <c r="EW47" i="35"/>
  <c r="FI47" i="35"/>
  <c r="FU47" i="35"/>
  <c r="GG47" i="35"/>
  <c r="GS47" i="35"/>
  <c r="HE47" i="35"/>
  <c r="HQ47" i="35"/>
  <c r="IC47" i="35"/>
  <c r="FV47" i="35"/>
  <c r="AT47" i="35"/>
  <c r="GH47" i="35"/>
  <c r="BF47" i="35"/>
  <c r="GT47" i="35"/>
  <c r="BR47" i="35"/>
  <c r="HF47" i="35"/>
  <c r="CD47" i="35"/>
  <c r="HR47" i="35"/>
  <c r="CP47" i="35"/>
  <c r="ID47" i="35"/>
  <c r="DB47" i="35"/>
  <c r="DN47" i="35"/>
  <c r="DZ47" i="35"/>
  <c r="EL47" i="35"/>
  <c r="EX47" i="35"/>
  <c r="FJ47" i="35"/>
  <c r="IE53" i="35"/>
  <c r="AU53" i="35"/>
  <c r="BG53" i="35"/>
  <c r="BS53" i="35"/>
  <c r="CE53" i="35"/>
  <c r="CQ53" i="35"/>
  <c r="DC53" i="35"/>
  <c r="DO53" i="35"/>
  <c r="EA53" i="35"/>
  <c r="EM53" i="35"/>
  <c r="EY53" i="35"/>
  <c r="FK53" i="35"/>
  <c r="AV53" i="35"/>
  <c r="BH53" i="35"/>
  <c r="BT53" i="35"/>
  <c r="CF53" i="35"/>
  <c r="CR53" i="35"/>
  <c r="DD53" i="35"/>
  <c r="DP53" i="35"/>
  <c r="EB53" i="35"/>
  <c r="EN53" i="35"/>
  <c r="EZ53" i="35"/>
  <c r="FL53" i="35"/>
  <c r="FX53" i="35"/>
  <c r="GJ53" i="35"/>
  <c r="GV53" i="35"/>
  <c r="HH53" i="35"/>
  <c r="HT53" i="35"/>
  <c r="AW53" i="35"/>
  <c r="BI53" i="35"/>
  <c r="BU53" i="35"/>
  <c r="CG53" i="35"/>
  <c r="CS53" i="35"/>
  <c r="DE53" i="35"/>
  <c r="DQ53" i="35"/>
  <c r="EC53" i="35"/>
  <c r="EO53" i="35"/>
  <c r="FA53" i="35"/>
  <c r="FM53" i="35"/>
  <c r="FY53" i="35"/>
  <c r="GK53" i="35"/>
  <c r="GW53" i="35"/>
  <c r="HI53" i="35"/>
  <c r="HU53" i="35"/>
  <c r="AX53" i="35"/>
  <c r="BJ53" i="35"/>
  <c r="BV53" i="35"/>
  <c r="CH53" i="35"/>
  <c r="CT53" i="35"/>
  <c r="DF53" i="35"/>
  <c r="DR53" i="35"/>
  <c r="ED53" i="35"/>
  <c r="EP53" i="35"/>
  <c r="FB53" i="35"/>
  <c r="FN53" i="35"/>
  <c r="FZ53" i="35"/>
  <c r="GL53" i="35"/>
  <c r="GX53" i="35"/>
  <c r="HJ53" i="35"/>
  <c r="HV53" i="35"/>
  <c r="AY53" i="35"/>
  <c r="BK53" i="35"/>
  <c r="BW53" i="35"/>
  <c r="CI53" i="35"/>
  <c r="CU53" i="35"/>
  <c r="DG53" i="35"/>
  <c r="DS53" i="35"/>
  <c r="EE53" i="35"/>
  <c r="EQ53" i="35"/>
  <c r="FC53" i="35"/>
  <c r="FO53" i="35"/>
  <c r="GA53" i="35"/>
  <c r="GM53" i="35"/>
  <c r="GY53" i="35"/>
  <c r="HK53" i="35"/>
  <c r="HW53" i="35"/>
  <c r="AZ53" i="35"/>
  <c r="BL53" i="35"/>
  <c r="BX53" i="35"/>
  <c r="CJ53" i="35"/>
  <c r="CV53" i="35"/>
  <c r="DH53" i="35"/>
  <c r="DT53" i="35"/>
  <c r="EF53" i="35"/>
  <c r="ER53" i="35"/>
  <c r="FD53" i="35"/>
  <c r="FP53" i="35"/>
  <c r="AO53" i="35"/>
  <c r="BA53" i="35"/>
  <c r="BM53" i="35"/>
  <c r="BY53" i="35"/>
  <c r="CK53" i="35"/>
  <c r="CW53" i="35"/>
  <c r="DI53" i="35"/>
  <c r="DU53" i="35"/>
  <c r="EG53" i="35"/>
  <c r="ES53" i="35"/>
  <c r="FE53" i="35"/>
  <c r="AP53" i="35"/>
  <c r="BB53" i="35"/>
  <c r="BN53" i="35"/>
  <c r="BZ53" i="35"/>
  <c r="CL53" i="35"/>
  <c r="CX53" i="35"/>
  <c r="DJ53" i="35"/>
  <c r="DV53" i="35"/>
  <c r="EH53" i="35"/>
  <c r="ET53" i="35"/>
  <c r="FF53" i="35"/>
  <c r="FR53" i="35"/>
  <c r="GD53" i="35"/>
  <c r="GP53" i="35"/>
  <c r="HB53" i="35"/>
  <c r="HN53" i="35"/>
  <c r="HZ53" i="35"/>
  <c r="AQ53" i="35"/>
  <c r="BC53" i="35"/>
  <c r="BO53" i="35"/>
  <c r="CA53" i="35"/>
  <c r="CM53" i="35"/>
  <c r="CY53" i="35"/>
  <c r="DK53" i="35"/>
  <c r="DW53" i="35"/>
  <c r="EI53" i="35"/>
  <c r="EU53" i="35"/>
  <c r="FG53" i="35"/>
  <c r="FS53" i="35"/>
  <c r="GE53" i="35"/>
  <c r="GQ53" i="35"/>
  <c r="HC53" i="35"/>
  <c r="HO53" i="35"/>
  <c r="IA53" i="35"/>
  <c r="AR53" i="35"/>
  <c r="AS53" i="35"/>
  <c r="BE53" i="35"/>
  <c r="BQ53" i="35"/>
  <c r="CC53" i="35"/>
  <c r="CO53" i="35"/>
  <c r="DA53" i="35"/>
  <c r="CP53" i="35"/>
  <c r="EV53" i="35"/>
  <c r="GC53" i="35"/>
  <c r="HA53" i="35"/>
  <c r="HY53" i="35"/>
  <c r="CZ53" i="35"/>
  <c r="EW53" i="35"/>
  <c r="GF53" i="35"/>
  <c r="HD53" i="35"/>
  <c r="IB53" i="35"/>
  <c r="DB53" i="35"/>
  <c r="EX53" i="35"/>
  <c r="GG53" i="35"/>
  <c r="HE53" i="35"/>
  <c r="IC53" i="35"/>
  <c r="DL53" i="35"/>
  <c r="FH53" i="35"/>
  <c r="GH53" i="35"/>
  <c r="HF53" i="35"/>
  <c r="ID53" i="35"/>
  <c r="AT53" i="35"/>
  <c r="DM53" i="35"/>
  <c r="FI53" i="35"/>
  <c r="GI53" i="35"/>
  <c r="HG53" i="35"/>
  <c r="BD53" i="35"/>
  <c r="DN53" i="35"/>
  <c r="FJ53" i="35"/>
  <c r="GN53" i="35"/>
  <c r="HL53" i="35"/>
  <c r="BF53" i="35"/>
  <c r="DX53" i="35"/>
  <c r="FQ53" i="35"/>
  <c r="GO53" i="35"/>
  <c r="HM53" i="35"/>
  <c r="BP53" i="35"/>
  <c r="DY53" i="35"/>
  <c r="FT53" i="35"/>
  <c r="GR53" i="35"/>
  <c r="HP53" i="35"/>
  <c r="BR53" i="35"/>
  <c r="DZ53" i="35"/>
  <c r="FU53" i="35"/>
  <c r="GS53" i="35"/>
  <c r="HQ53" i="35"/>
  <c r="CB53" i="35"/>
  <c r="EJ53" i="35"/>
  <c r="FV53" i="35"/>
  <c r="GT53" i="35"/>
  <c r="HR53" i="35"/>
  <c r="CD53" i="35"/>
  <c r="EK53" i="35"/>
  <c r="FW53" i="35"/>
  <c r="GU53" i="35"/>
  <c r="HS53" i="35"/>
  <c r="CN53" i="35"/>
  <c r="EL53" i="35"/>
  <c r="GB53" i="35"/>
  <c r="GZ53" i="35"/>
  <c r="HX53" i="35"/>
  <c r="IE59" i="35"/>
  <c r="AU59" i="35"/>
  <c r="BG59" i="35"/>
  <c r="BS59" i="35"/>
  <c r="CE59" i="35"/>
  <c r="CQ59" i="35"/>
  <c r="DC59" i="35"/>
  <c r="DO59" i="35"/>
  <c r="EA59" i="35"/>
  <c r="EM59" i="35"/>
  <c r="EY59" i="35"/>
  <c r="FK59" i="35"/>
  <c r="FW59" i="35"/>
  <c r="GI59" i="35"/>
  <c r="GU59" i="35"/>
  <c r="HG59" i="35"/>
  <c r="HS59" i="35"/>
  <c r="AV59" i="35"/>
  <c r="BH59" i="35"/>
  <c r="BT59" i="35"/>
  <c r="CF59" i="35"/>
  <c r="CR59" i="35"/>
  <c r="DD59" i="35"/>
  <c r="DP59" i="35"/>
  <c r="EB59" i="35"/>
  <c r="EN59" i="35"/>
  <c r="EZ59" i="35"/>
  <c r="FL59" i="35"/>
  <c r="FX59" i="35"/>
  <c r="GJ59" i="35"/>
  <c r="GV59" i="35"/>
  <c r="HH59" i="35"/>
  <c r="HT59" i="35"/>
  <c r="AW59" i="35"/>
  <c r="BI59" i="35"/>
  <c r="BU59" i="35"/>
  <c r="CG59" i="35"/>
  <c r="CS59" i="35"/>
  <c r="DE59" i="35"/>
  <c r="DQ59" i="35"/>
  <c r="EC59" i="35"/>
  <c r="EO59" i="35"/>
  <c r="FA59" i="35"/>
  <c r="FM59" i="35"/>
  <c r="FY59" i="35"/>
  <c r="GK59" i="35"/>
  <c r="GW59" i="35"/>
  <c r="HI59" i="35"/>
  <c r="HU59" i="35"/>
  <c r="AX59" i="35"/>
  <c r="BJ59" i="35"/>
  <c r="BV59" i="35"/>
  <c r="CH59" i="35"/>
  <c r="CT59" i="35"/>
  <c r="DF59" i="35"/>
  <c r="DR59" i="35"/>
  <c r="ED59" i="35"/>
  <c r="EP59" i="35"/>
  <c r="FB59" i="35"/>
  <c r="FN59" i="35"/>
  <c r="FZ59" i="35"/>
  <c r="GL59" i="35"/>
  <c r="GX59" i="35"/>
  <c r="HJ59" i="35"/>
  <c r="HV59" i="35"/>
  <c r="AY59" i="35"/>
  <c r="BK59" i="35"/>
  <c r="BW59" i="35"/>
  <c r="CI59" i="35"/>
  <c r="CU59" i="35"/>
  <c r="DG59" i="35"/>
  <c r="DS59" i="35"/>
  <c r="EE59" i="35"/>
  <c r="EQ59" i="35"/>
  <c r="FC59" i="35"/>
  <c r="FO59" i="35"/>
  <c r="GA59" i="35"/>
  <c r="GM59" i="35"/>
  <c r="GY59" i="35"/>
  <c r="HK59" i="35"/>
  <c r="HW59" i="35"/>
  <c r="AZ59" i="35"/>
  <c r="BL59" i="35"/>
  <c r="BX59" i="35"/>
  <c r="CJ59" i="35"/>
  <c r="CV59" i="35"/>
  <c r="DH59" i="35"/>
  <c r="DT59" i="35"/>
  <c r="EF59" i="35"/>
  <c r="ER59" i="35"/>
  <c r="FD59" i="35"/>
  <c r="FP59" i="35"/>
  <c r="GB59" i="35"/>
  <c r="GN59" i="35"/>
  <c r="GZ59" i="35"/>
  <c r="HL59" i="35"/>
  <c r="HX59" i="35"/>
  <c r="AO59" i="35"/>
  <c r="BA59" i="35"/>
  <c r="BM59" i="35"/>
  <c r="BY59" i="35"/>
  <c r="CK59" i="35"/>
  <c r="CW59" i="35"/>
  <c r="DI59" i="35"/>
  <c r="DU59" i="35"/>
  <c r="EG59" i="35"/>
  <c r="ES59" i="35"/>
  <c r="FE59" i="35"/>
  <c r="FQ59" i="35"/>
  <c r="GC59" i="35"/>
  <c r="GO59" i="35"/>
  <c r="HA59" i="35"/>
  <c r="HM59" i="35"/>
  <c r="HY59" i="35"/>
  <c r="AP59" i="35"/>
  <c r="BB59" i="35"/>
  <c r="BN59" i="35"/>
  <c r="BZ59" i="35"/>
  <c r="CL59" i="35"/>
  <c r="CX59" i="35"/>
  <c r="DJ59" i="35"/>
  <c r="DV59" i="35"/>
  <c r="EH59" i="35"/>
  <c r="ET59" i="35"/>
  <c r="FF59" i="35"/>
  <c r="FR59" i="35"/>
  <c r="GD59" i="35"/>
  <c r="GP59" i="35"/>
  <c r="HB59" i="35"/>
  <c r="HN59" i="35"/>
  <c r="HZ59" i="35"/>
  <c r="AQ59" i="35"/>
  <c r="BC59" i="35"/>
  <c r="BO59" i="35"/>
  <c r="CA59" i="35"/>
  <c r="CM59" i="35"/>
  <c r="CY59" i="35"/>
  <c r="DK59" i="35"/>
  <c r="DW59" i="35"/>
  <c r="EI59" i="35"/>
  <c r="EU59" i="35"/>
  <c r="FG59" i="35"/>
  <c r="FS59" i="35"/>
  <c r="GE59" i="35"/>
  <c r="GQ59" i="35"/>
  <c r="HC59" i="35"/>
  <c r="HO59" i="35"/>
  <c r="IA59" i="35"/>
  <c r="AR59" i="35"/>
  <c r="BD59" i="35"/>
  <c r="BP59" i="35"/>
  <c r="CB59" i="35"/>
  <c r="CN59" i="35"/>
  <c r="CZ59" i="35"/>
  <c r="DL59" i="35"/>
  <c r="DX59" i="35"/>
  <c r="EJ59" i="35"/>
  <c r="EV59" i="35"/>
  <c r="FH59" i="35"/>
  <c r="FT59" i="35"/>
  <c r="GF59" i="35"/>
  <c r="GR59" i="35"/>
  <c r="HD59" i="35"/>
  <c r="HP59" i="35"/>
  <c r="IB59" i="35"/>
  <c r="AS59" i="35"/>
  <c r="BE59" i="35"/>
  <c r="BQ59" i="35"/>
  <c r="CC59" i="35"/>
  <c r="CO59" i="35"/>
  <c r="DA59" i="35"/>
  <c r="DM59" i="35"/>
  <c r="DY59" i="35"/>
  <c r="EK59" i="35"/>
  <c r="EW59" i="35"/>
  <c r="FI59" i="35"/>
  <c r="FU59" i="35"/>
  <c r="GG59" i="35"/>
  <c r="GS59" i="35"/>
  <c r="HE59" i="35"/>
  <c r="HQ59" i="35"/>
  <c r="IC59" i="35"/>
  <c r="DB59" i="35"/>
  <c r="DN59" i="35"/>
  <c r="DZ59" i="35"/>
  <c r="EL59" i="35"/>
  <c r="EX59" i="35"/>
  <c r="FJ59" i="35"/>
  <c r="FV59" i="35"/>
  <c r="AT59" i="35"/>
  <c r="GH59" i="35"/>
  <c r="BF59" i="35"/>
  <c r="GT59" i="35"/>
  <c r="BR59" i="35"/>
  <c r="HF59" i="35"/>
  <c r="CD59" i="35"/>
  <c r="HR59" i="35"/>
  <c r="ID59" i="35"/>
  <c r="CP59" i="35"/>
  <c r="IE65" i="35"/>
  <c r="AU65" i="35"/>
  <c r="BG65" i="35"/>
  <c r="BS65" i="35"/>
  <c r="CE65" i="35"/>
  <c r="CQ65" i="35"/>
  <c r="DC65" i="35"/>
  <c r="DO65" i="35"/>
  <c r="EA65" i="35"/>
  <c r="EM65" i="35"/>
  <c r="EY65" i="35"/>
  <c r="FK65" i="35"/>
  <c r="FW65" i="35"/>
  <c r="GI65" i="35"/>
  <c r="GU65" i="35"/>
  <c r="HG65" i="35"/>
  <c r="HS65" i="35"/>
  <c r="AV65" i="35"/>
  <c r="BH65" i="35"/>
  <c r="BT65" i="35"/>
  <c r="CF65" i="35"/>
  <c r="CR65" i="35"/>
  <c r="DD65" i="35"/>
  <c r="DP65" i="35"/>
  <c r="EB65" i="35"/>
  <c r="EN65" i="35"/>
  <c r="EZ65" i="35"/>
  <c r="FL65" i="35"/>
  <c r="FX65" i="35"/>
  <c r="GJ65" i="35"/>
  <c r="GV65" i="35"/>
  <c r="HH65" i="35"/>
  <c r="HT65" i="35"/>
  <c r="AW65" i="35"/>
  <c r="BI65" i="35"/>
  <c r="BU65" i="35"/>
  <c r="CG65" i="35"/>
  <c r="CS65" i="35"/>
  <c r="DE65" i="35"/>
  <c r="DQ65" i="35"/>
  <c r="EC65" i="35"/>
  <c r="EO65" i="35"/>
  <c r="FA65" i="35"/>
  <c r="FM65" i="35"/>
  <c r="FY65" i="35"/>
  <c r="GK65" i="35"/>
  <c r="GW65" i="35"/>
  <c r="HI65" i="35"/>
  <c r="HU65" i="35"/>
  <c r="AX65" i="35"/>
  <c r="BJ65" i="35"/>
  <c r="BV65" i="35"/>
  <c r="CH65" i="35"/>
  <c r="CT65" i="35"/>
  <c r="DF65" i="35"/>
  <c r="DR65" i="35"/>
  <c r="ED65" i="35"/>
  <c r="EP65" i="35"/>
  <c r="FB65" i="35"/>
  <c r="FN65" i="35"/>
  <c r="FZ65" i="35"/>
  <c r="GL65" i="35"/>
  <c r="GX65" i="35"/>
  <c r="HJ65" i="35"/>
  <c r="HV65" i="35"/>
  <c r="AY65" i="35"/>
  <c r="BK65" i="35"/>
  <c r="BW65" i="35"/>
  <c r="CI65" i="35"/>
  <c r="CU65" i="35"/>
  <c r="DG65" i="35"/>
  <c r="DS65" i="35"/>
  <c r="EE65" i="35"/>
  <c r="EQ65" i="35"/>
  <c r="FC65" i="35"/>
  <c r="FO65" i="35"/>
  <c r="GA65" i="35"/>
  <c r="GM65" i="35"/>
  <c r="GY65" i="35"/>
  <c r="HK65" i="35"/>
  <c r="HW65" i="35"/>
  <c r="AZ65" i="35"/>
  <c r="BL65" i="35"/>
  <c r="BX65" i="35"/>
  <c r="CJ65" i="35"/>
  <c r="CV65" i="35"/>
  <c r="DH65" i="35"/>
  <c r="DT65" i="35"/>
  <c r="EF65" i="35"/>
  <c r="ER65" i="35"/>
  <c r="FD65" i="35"/>
  <c r="FP65" i="35"/>
  <c r="GB65" i="35"/>
  <c r="GN65" i="35"/>
  <c r="GZ65" i="35"/>
  <c r="HL65" i="35"/>
  <c r="HX65" i="35"/>
  <c r="AO65" i="35"/>
  <c r="BA65" i="35"/>
  <c r="BM65" i="35"/>
  <c r="BY65" i="35"/>
  <c r="CK65" i="35"/>
  <c r="CW65" i="35"/>
  <c r="DI65" i="35"/>
  <c r="DU65" i="35"/>
  <c r="EG65" i="35"/>
  <c r="ES65" i="35"/>
  <c r="FE65" i="35"/>
  <c r="FQ65" i="35"/>
  <c r="GC65" i="35"/>
  <c r="GO65" i="35"/>
  <c r="HA65" i="35"/>
  <c r="HM65" i="35"/>
  <c r="HY65" i="35"/>
  <c r="AP65" i="35"/>
  <c r="BB65" i="35"/>
  <c r="BN65" i="35"/>
  <c r="BZ65" i="35"/>
  <c r="CL65" i="35"/>
  <c r="CX65" i="35"/>
  <c r="DJ65" i="35"/>
  <c r="DV65" i="35"/>
  <c r="EH65" i="35"/>
  <c r="ET65" i="35"/>
  <c r="FF65" i="35"/>
  <c r="FR65" i="35"/>
  <c r="GD65" i="35"/>
  <c r="GP65" i="35"/>
  <c r="HB65" i="35"/>
  <c r="HN65" i="35"/>
  <c r="HZ65" i="35"/>
  <c r="AQ65" i="35"/>
  <c r="BC65" i="35"/>
  <c r="BO65" i="35"/>
  <c r="CA65" i="35"/>
  <c r="CM65" i="35"/>
  <c r="CY65" i="35"/>
  <c r="DK65" i="35"/>
  <c r="DW65" i="35"/>
  <c r="EI65" i="35"/>
  <c r="EU65" i="35"/>
  <c r="FG65" i="35"/>
  <c r="FS65" i="35"/>
  <c r="GE65" i="35"/>
  <c r="GQ65" i="35"/>
  <c r="HC65" i="35"/>
  <c r="HO65" i="35"/>
  <c r="IA65" i="35"/>
  <c r="AR65" i="35"/>
  <c r="BD65" i="35"/>
  <c r="BP65" i="35"/>
  <c r="CB65" i="35"/>
  <c r="CN65" i="35"/>
  <c r="CZ65" i="35"/>
  <c r="DL65" i="35"/>
  <c r="DX65" i="35"/>
  <c r="EJ65" i="35"/>
  <c r="EV65" i="35"/>
  <c r="FH65" i="35"/>
  <c r="FT65" i="35"/>
  <c r="GF65" i="35"/>
  <c r="GR65" i="35"/>
  <c r="HD65" i="35"/>
  <c r="HP65" i="35"/>
  <c r="IB65" i="35"/>
  <c r="AS65" i="35"/>
  <c r="BE65" i="35"/>
  <c r="BQ65" i="35"/>
  <c r="CC65" i="35"/>
  <c r="CO65" i="35"/>
  <c r="DA65" i="35"/>
  <c r="DM65" i="35"/>
  <c r="DY65" i="35"/>
  <c r="EK65" i="35"/>
  <c r="EW65" i="35"/>
  <c r="FI65" i="35"/>
  <c r="FU65" i="35"/>
  <c r="GG65" i="35"/>
  <c r="GS65" i="35"/>
  <c r="HE65" i="35"/>
  <c r="HQ65" i="35"/>
  <c r="IC65" i="35"/>
  <c r="BR65" i="35"/>
  <c r="HF65" i="35"/>
  <c r="CD65" i="35"/>
  <c r="HR65" i="35"/>
  <c r="CP65" i="35"/>
  <c r="ID65" i="35"/>
  <c r="DB65" i="35"/>
  <c r="DN65" i="35"/>
  <c r="DZ65" i="35"/>
  <c r="EL65" i="35"/>
  <c r="EX65" i="35"/>
  <c r="FJ65" i="35"/>
  <c r="FV65" i="35"/>
  <c r="AT65" i="35"/>
  <c r="GH65" i="35"/>
  <c r="BF65" i="35"/>
  <c r="GT65" i="35"/>
  <c r="IE71" i="35"/>
  <c r="AU71" i="35"/>
  <c r="BG71" i="35"/>
  <c r="BS71" i="35"/>
  <c r="CE71" i="35"/>
  <c r="CQ71" i="35"/>
  <c r="DC71" i="35"/>
  <c r="DO71" i="35"/>
  <c r="EA71" i="35"/>
  <c r="EM71" i="35"/>
  <c r="EY71" i="35"/>
  <c r="FK71" i="35"/>
  <c r="FW71" i="35"/>
  <c r="GI71" i="35"/>
  <c r="GU71" i="35"/>
  <c r="HG71" i="35"/>
  <c r="HS71" i="35"/>
  <c r="AV71" i="35"/>
  <c r="BH71" i="35"/>
  <c r="BT71" i="35"/>
  <c r="CF71" i="35"/>
  <c r="CR71" i="35"/>
  <c r="DD71" i="35"/>
  <c r="DP71" i="35"/>
  <c r="EB71" i="35"/>
  <c r="EN71" i="35"/>
  <c r="EZ71" i="35"/>
  <c r="FL71" i="35"/>
  <c r="FX71" i="35"/>
  <c r="GJ71" i="35"/>
  <c r="GV71" i="35"/>
  <c r="HH71" i="35"/>
  <c r="HT71" i="35"/>
  <c r="AW71" i="35"/>
  <c r="BI71" i="35"/>
  <c r="BU71" i="35"/>
  <c r="CG71" i="35"/>
  <c r="CS71" i="35"/>
  <c r="DE71" i="35"/>
  <c r="DQ71" i="35"/>
  <c r="EC71" i="35"/>
  <c r="EO71" i="35"/>
  <c r="FA71" i="35"/>
  <c r="FM71" i="35"/>
  <c r="FY71" i="35"/>
  <c r="GK71" i="35"/>
  <c r="GW71" i="35"/>
  <c r="HI71" i="35"/>
  <c r="HU71" i="35"/>
  <c r="AX71" i="35"/>
  <c r="BJ71" i="35"/>
  <c r="BV71" i="35"/>
  <c r="CH71" i="35"/>
  <c r="CT71" i="35"/>
  <c r="DF71" i="35"/>
  <c r="DR71" i="35"/>
  <c r="ED71" i="35"/>
  <c r="EP71" i="35"/>
  <c r="FB71" i="35"/>
  <c r="FN71" i="35"/>
  <c r="FZ71" i="35"/>
  <c r="GL71" i="35"/>
  <c r="GX71" i="35"/>
  <c r="HJ71" i="35"/>
  <c r="HV71" i="35"/>
  <c r="AY71" i="35"/>
  <c r="BK71" i="35"/>
  <c r="BW71" i="35"/>
  <c r="CI71" i="35"/>
  <c r="CU71" i="35"/>
  <c r="DG71" i="35"/>
  <c r="DS71" i="35"/>
  <c r="EE71" i="35"/>
  <c r="EQ71" i="35"/>
  <c r="FC71" i="35"/>
  <c r="FO71" i="35"/>
  <c r="GA71" i="35"/>
  <c r="GM71" i="35"/>
  <c r="GY71" i="35"/>
  <c r="HK71" i="35"/>
  <c r="HW71" i="35"/>
  <c r="AZ71" i="35"/>
  <c r="BL71" i="35"/>
  <c r="BX71" i="35"/>
  <c r="CJ71" i="35"/>
  <c r="CV71" i="35"/>
  <c r="DH71" i="35"/>
  <c r="DT71" i="35"/>
  <c r="EF71" i="35"/>
  <c r="ER71" i="35"/>
  <c r="FD71" i="35"/>
  <c r="FP71" i="35"/>
  <c r="GB71" i="35"/>
  <c r="GN71" i="35"/>
  <c r="GZ71" i="35"/>
  <c r="HL71" i="35"/>
  <c r="HX71" i="35"/>
  <c r="AO71" i="35"/>
  <c r="BA71" i="35"/>
  <c r="BM71" i="35"/>
  <c r="BY71" i="35"/>
  <c r="CK71" i="35"/>
  <c r="CW71" i="35"/>
  <c r="DI71" i="35"/>
  <c r="DU71" i="35"/>
  <c r="EG71" i="35"/>
  <c r="AP71" i="35"/>
  <c r="BB71" i="35"/>
  <c r="BN71" i="35"/>
  <c r="BZ71" i="35"/>
  <c r="CL71" i="35"/>
  <c r="CX71" i="35"/>
  <c r="DJ71" i="35"/>
  <c r="DV71" i="35"/>
  <c r="EH71" i="35"/>
  <c r="ET71" i="35"/>
  <c r="FF71" i="35"/>
  <c r="FR71" i="35"/>
  <c r="GD71" i="35"/>
  <c r="GP71" i="35"/>
  <c r="HB71" i="35"/>
  <c r="HN71" i="35"/>
  <c r="HZ71" i="35"/>
  <c r="AQ71" i="35"/>
  <c r="BC71" i="35"/>
  <c r="BO71" i="35"/>
  <c r="CA71" i="35"/>
  <c r="AR71" i="35"/>
  <c r="BD71" i="35"/>
  <c r="BP71" i="35"/>
  <c r="CB71" i="35"/>
  <c r="CN71" i="35"/>
  <c r="CZ71" i="35"/>
  <c r="DL71" i="35"/>
  <c r="DX71" i="35"/>
  <c r="EJ71" i="35"/>
  <c r="EV71" i="35"/>
  <c r="FH71" i="35"/>
  <c r="FT71" i="35"/>
  <c r="GF71" i="35"/>
  <c r="GR71" i="35"/>
  <c r="HD71" i="35"/>
  <c r="HP71" i="35"/>
  <c r="IB71" i="35"/>
  <c r="AS71" i="35"/>
  <c r="BE71" i="35"/>
  <c r="BQ71" i="35"/>
  <c r="CC71" i="35"/>
  <c r="CO71" i="35"/>
  <c r="DA71" i="35"/>
  <c r="DM71" i="35"/>
  <c r="DY71" i="35"/>
  <c r="EK71" i="35"/>
  <c r="EW71" i="35"/>
  <c r="FI71" i="35"/>
  <c r="FU71" i="35"/>
  <c r="GG71" i="35"/>
  <c r="GS71" i="35"/>
  <c r="HE71" i="35"/>
  <c r="HQ71" i="35"/>
  <c r="IC71" i="35"/>
  <c r="DZ71" i="35"/>
  <c r="GC71" i="35"/>
  <c r="HY71" i="35"/>
  <c r="AT71" i="35"/>
  <c r="EI71" i="35"/>
  <c r="GE71" i="35"/>
  <c r="IA71" i="35"/>
  <c r="BF71" i="35"/>
  <c r="EL71" i="35"/>
  <c r="GH71" i="35"/>
  <c r="ID71" i="35"/>
  <c r="BR71" i="35"/>
  <c r="ES71" i="35"/>
  <c r="GO71" i="35"/>
  <c r="CD71" i="35"/>
  <c r="EU71" i="35"/>
  <c r="GQ71" i="35"/>
  <c r="CM71" i="35"/>
  <c r="EX71" i="35"/>
  <c r="GT71" i="35"/>
  <c r="CP71" i="35"/>
  <c r="FE71" i="35"/>
  <c r="HA71" i="35"/>
  <c r="CY71" i="35"/>
  <c r="FG71" i="35"/>
  <c r="HC71" i="35"/>
  <c r="DB71" i="35"/>
  <c r="FJ71" i="35"/>
  <c r="HF71" i="35"/>
  <c r="DK71" i="35"/>
  <c r="FQ71" i="35"/>
  <c r="HM71" i="35"/>
  <c r="DN71" i="35"/>
  <c r="FS71" i="35"/>
  <c r="HO71" i="35"/>
  <c r="DW71" i="35"/>
  <c r="FV71" i="35"/>
  <c r="HR71" i="35"/>
  <c r="IE77" i="35"/>
  <c r="AV77" i="35"/>
  <c r="BH77" i="35"/>
  <c r="BT77" i="35"/>
  <c r="CF77" i="35"/>
  <c r="CR77" i="35"/>
  <c r="DD77" i="35"/>
  <c r="DP77" i="35"/>
  <c r="EB77" i="35"/>
  <c r="EN77" i="35"/>
  <c r="EZ77" i="35"/>
  <c r="FL77" i="35"/>
  <c r="FX77" i="35"/>
  <c r="GJ77" i="35"/>
  <c r="GV77" i="35"/>
  <c r="HH77" i="35"/>
  <c r="HT77" i="35"/>
  <c r="AW77" i="35"/>
  <c r="BI77" i="35"/>
  <c r="BU77" i="35"/>
  <c r="CG77" i="35"/>
  <c r="CS77" i="35"/>
  <c r="DE77" i="35"/>
  <c r="DQ77" i="35"/>
  <c r="EC77" i="35"/>
  <c r="EO77" i="35"/>
  <c r="FA77" i="35"/>
  <c r="FM77" i="35"/>
  <c r="FY77" i="35"/>
  <c r="GK77" i="35"/>
  <c r="GW77" i="35"/>
  <c r="HI77" i="35"/>
  <c r="HU77" i="35"/>
  <c r="AX77" i="35"/>
  <c r="BJ77" i="35"/>
  <c r="BV77" i="35"/>
  <c r="CH77" i="35"/>
  <c r="CT77" i="35"/>
  <c r="DF77" i="35"/>
  <c r="DR77" i="35"/>
  <c r="ED77" i="35"/>
  <c r="EP77" i="35"/>
  <c r="FB77" i="35"/>
  <c r="FN77" i="35"/>
  <c r="FZ77" i="35"/>
  <c r="GL77" i="35"/>
  <c r="GX77" i="35"/>
  <c r="HJ77" i="35"/>
  <c r="HV77" i="35"/>
  <c r="AY77" i="35"/>
  <c r="BK77" i="35"/>
  <c r="BW77" i="35"/>
  <c r="CI77" i="35"/>
  <c r="CU77" i="35"/>
  <c r="DG77" i="35"/>
  <c r="DS77" i="35"/>
  <c r="EE77" i="35"/>
  <c r="EQ77" i="35"/>
  <c r="FC77" i="35"/>
  <c r="FO77" i="35"/>
  <c r="GA77" i="35"/>
  <c r="GM77" i="35"/>
  <c r="GY77" i="35"/>
  <c r="HK77" i="35"/>
  <c r="HW77" i="35"/>
  <c r="AZ77" i="35"/>
  <c r="BL77" i="35"/>
  <c r="BX77" i="35"/>
  <c r="CJ77" i="35"/>
  <c r="CV77" i="35"/>
  <c r="DH77" i="35"/>
  <c r="DT77" i="35"/>
  <c r="EF77" i="35"/>
  <c r="ER77" i="35"/>
  <c r="FD77" i="35"/>
  <c r="FP77" i="35"/>
  <c r="GB77" i="35"/>
  <c r="GN77" i="35"/>
  <c r="GZ77" i="35"/>
  <c r="HL77" i="35"/>
  <c r="HX77" i="35"/>
  <c r="AO77" i="35"/>
  <c r="BA77" i="35"/>
  <c r="BM77" i="35"/>
  <c r="BY77" i="35"/>
  <c r="CK77" i="35"/>
  <c r="CW77" i="35"/>
  <c r="DI77" i="35"/>
  <c r="DU77" i="35"/>
  <c r="EG77" i="35"/>
  <c r="ES77" i="35"/>
  <c r="FE77" i="35"/>
  <c r="FQ77" i="35"/>
  <c r="GC77" i="35"/>
  <c r="GO77" i="35"/>
  <c r="HA77" i="35"/>
  <c r="HM77" i="35"/>
  <c r="HY77" i="35"/>
  <c r="AP77" i="35"/>
  <c r="BB77" i="35"/>
  <c r="BN77" i="35"/>
  <c r="BZ77" i="35"/>
  <c r="CL77" i="35"/>
  <c r="CX77" i="35"/>
  <c r="DJ77" i="35"/>
  <c r="DV77" i="35"/>
  <c r="EH77" i="35"/>
  <c r="ET77" i="35"/>
  <c r="FF77" i="35"/>
  <c r="FR77" i="35"/>
  <c r="GD77" i="35"/>
  <c r="GP77" i="35"/>
  <c r="HB77" i="35"/>
  <c r="HN77" i="35"/>
  <c r="HZ77" i="35"/>
  <c r="AQ77" i="35"/>
  <c r="BC77" i="35"/>
  <c r="BO77" i="35"/>
  <c r="CA77" i="35"/>
  <c r="CM77" i="35"/>
  <c r="CY77" i="35"/>
  <c r="DK77" i="35"/>
  <c r="DW77" i="35"/>
  <c r="EI77" i="35"/>
  <c r="EU77" i="35"/>
  <c r="FG77" i="35"/>
  <c r="FS77" i="35"/>
  <c r="GE77" i="35"/>
  <c r="GQ77" i="35"/>
  <c r="HC77" i="35"/>
  <c r="HO77" i="35"/>
  <c r="IA77" i="35"/>
  <c r="AR77" i="35"/>
  <c r="BD77" i="35"/>
  <c r="BP77" i="35"/>
  <c r="CB77" i="35"/>
  <c r="CN77" i="35"/>
  <c r="CZ77" i="35"/>
  <c r="DL77" i="35"/>
  <c r="DX77" i="35"/>
  <c r="EJ77" i="35"/>
  <c r="EV77" i="35"/>
  <c r="FH77" i="35"/>
  <c r="FT77" i="35"/>
  <c r="GF77" i="35"/>
  <c r="GR77" i="35"/>
  <c r="HD77" i="35"/>
  <c r="HP77" i="35"/>
  <c r="IB77" i="35"/>
  <c r="AS77" i="35"/>
  <c r="BE77" i="35"/>
  <c r="BQ77" i="35"/>
  <c r="CC77" i="35"/>
  <c r="CO77" i="35"/>
  <c r="DA77" i="35"/>
  <c r="DM77" i="35"/>
  <c r="DY77" i="35"/>
  <c r="EK77" i="35"/>
  <c r="EW77" i="35"/>
  <c r="FI77" i="35"/>
  <c r="FU77" i="35"/>
  <c r="GG77" i="35"/>
  <c r="GS77" i="35"/>
  <c r="HE77" i="35"/>
  <c r="HQ77" i="35"/>
  <c r="IC77" i="35"/>
  <c r="AT77" i="35"/>
  <c r="BF77" i="35"/>
  <c r="BR77" i="35"/>
  <c r="CD77" i="35"/>
  <c r="CP77" i="35"/>
  <c r="DB77" i="35"/>
  <c r="DN77" i="35"/>
  <c r="DZ77" i="35"/>
  <c r="EL77" i="35"/>
  <c r="EX77" i="35"/>
  <c r="FJ77" i="35"/>
  <c r="FV77" i="35"/>
  <c r="GH77" i="35"/>
  <c r="GT77" i="35"/>
  <c r="HF77" i="35"/>
  <c r="HR77" i="35"/>
  <c r="ID77" i="35"/>
  <c r="CE77" i="35"/>
  <c r="HS77" i="35"/>
  <c r="CQ77" i="35"/>
  <c r="HG77" i="35"/>
  <c r="DC77" i="35"/>
  <c r="DO77" i="35"/>
  <c r="EA77" i="35"/>
  <c r="BS77" i="35"/>
  <c r="EM77" i="35"/>
  <c r="EY77" i="35"/>
  <c r="FK77" i="35"/>
  <c r="FW77" i="35"/>
  <c r="AU77" i="35"/>
  <c r="GI77" i="35"/>
  <c r="BG77" i="35"/>
  <c r="GU77" i="35"/>
  <c r="IE83" i="35"/>
  <c r="AV83" i="35"/>
  <c r="BH83" i="35"/>
  <c r="BT83" i="35"/>
  <c r="CF83" i="35"/>
  <c r="CR83" i="35"/>
  <c r="DD83" i="35"/>
  <c r="DP83" i="35"/>
  <c r="EB83" i="35"/>
  <c r="EN83" i="35"/>
  <c r="EZ83" i="35"/>
  <c r="FL83" i="35"/>
  <c r="FX83" i="35"/>
  <c r="GJ83" i="35"/>
  <c r="GV83" i="35"/>
  <c r="HH83" i="35"/>
  <c r="HT83" i="35"/>
  <c r="AW83" i="35"/>
  <c r="BI83" i="35"/>
  <c r="BU83" i="35"/>
  <c r="CG83" i="35"/>
  <c r="CS83" i="35"/>
  <c r="DE83" i="35"/>
  <c r="DQ83" i="35"/>
  <c r="EC83" i="35"/>
  <c r="EO83" i="35"/>
  <c r="FA83" i="35"/>
  <c r="FM83" i="35"/>
  <c r="FY83" i="35"/>
  <c r="GK83" i="35"/>
  <c r="GW83" i="35"/>
  <c r="HI83" i="35"/>
  <c r="HU83" i="35"/>
  <c r="AX83" i="35"/>
  <c r="BJ83" i="35"/>
  <c r="BV83" i="35"/>
  <c r="CH83" i="35"/>
  <c r="CT83" i="35"/>
  <c r="DF83" i="35"/>
  <c r="DR83" i="35"/>
  <c r="ED83" i="35"/>
  <c r="EP83" i="35"/>
  <c r="FB83" i="35"/>
  <c r="FN83" i="35"/>
  <c r="FZ83" i="35"/>
  <c r="GL83" i="35"/>
  <c r="GX83" i="35"/>
  <c r="HJ83" i="35"/>
  <c r="HV83" i="35"/>
  <c r="AY83" i="35"/>
  <c r="BK83" i="35"/>
  <c r="BW83" i="35"/>
  <c r="CI83" i="35"/>
  <c r="CU83" i="35"/>
  <c r="DG83" i="35"/>
  <c r="DS83" i="35"/>
  <c r="EE83" i="35"/>
  <c r="EQ83" i="35"/>
  <c r="FC83" i="35"/>
  <c r="FO83" i="35"/>
  <c r="GA83" i="35"/>
  <c r="GM83" i="35"/>
  <c r="GY83" i="35"/>
  <c r="HK83" i="35"/>
  <c r="HW83" i="35"/>
  <c r="AZ83" i="35"/>
  <c r="BL83" i="35"/>
  <c r="BX83" i="35"/>
  <c r="CJ83" i="35"/>
  <c r="CV83" i="35"/>
  <c r="DH83" i="35"/>
  <c r="DT83" i="35"/>
  <c r="EF83" i="35"/>
  <c r="ER83" i="35"/>
  <c r="FD83" i="35"/>
  <c r="FP83" i="35"/>
  <c r="GB83" i="35"/>
  <c r="GN83" i="35"/>
  <c r="GZ83" i="35"/>
  <c r="HL83" i="35"/>
  <c r="HX83" i="35"/>
  <c r="AO83" i="35"/>
  <c r="BA83" i="35"/>
  <c r="BM83" i="35"/>
  <c r="BY83" i="35"/>
  <c r="CK83" i="35"/>
  <c r="CW83" i="35"/>
  <c r="DI83" i="35"/>
  <c r="DU83" i="35"/>
  <c r="EG83" i="35"/>
  <c r="ES83" i="35"/>
  <c r="FE83" i="35"/>
  <c r="FQ83" i="35"/>
  <c r="GC83" i="35"/>
  <c r="GO83" i="35"/>
  <c r="HA83" i="35"/>
  <c r="HM83" i="35"/>
  <c r="HY83" i="35"/>
  <c r="AP83" i="35"/>
  <c r="BB83" i="35"/>
  <c r="BN83" i="35"/>
  <c r="BZ83" i="35"/>
  <c r="CL83" i="35"/>
  <c r="CX83" i="35"/>
  <c r="DJ83" i="35"/>
  <c r="DV83" i="35"/>
  <c r="EH83" i="35"/>
  <c r="ET83" i="35"/>
  <c r="FF83" i="35"/>
  <c r="FR83" i="35"/>
  <c r="GD83" i="35"/>
  <c r="GP83" i="35"/>
  <c r="HB83" i="35"/>
  <c r="HN83" i="35"/>
  <c r="HZ83" i="35"/>
  <c r="AQ83" i="35"/>
  <c r="BC83" i="35"/>
  <c r="BO83" i="35"/>
  <c r="CA83" i="35"/>
  <c r="CM83" i="35"/>
  <c r="CY83" i="35"/>
  <c r="DK83" i="35"/>
  <c r="DW83" i="35"/>
  <c r="EI83" i="35"/>
  <c r="EU83" i="35"/>
  <c r="FG83" i="35"/>
  <c r="FS83" i="35"/>
  <c r="GE83" i="35"/>
  <c r="GQ83" i="35"/>
  <c r="HC83" i="35"/>
  <c r="HO83" i="35"/>
  <c r="IA83" i="35"/>
  <c r="AR83" i="35"/>
  <c r="BD83" i="35"/>
  <c r="BP83" i="35"/>
  <c r="CB83" i="35"/>
  <c r="CN83" i="35"/>
  <c r="CZ83" i="35"/>
  <c r="DL83" i="35"/>
  <c r="DX83" i="35"/>
  <c r="EJ83" i="35"/>
  <c r="EV83" i="35"/>
  <c r="FH83" i="35"/>
  <c r="FT83" i="35"/>
  <c r="GF83" i="35"/>
  <c r="GR83" i="35"/>
  <c r="HD83" i="35"/>
  <c r="HP83" i="35"/>
  <c r="IB83" i="35"/>
  <c r="AS83" i="35"/>
  <c r="BE83" i="35"/>
  <c r="BQ83" i="35"/>
  <c r="CC83" i="35"/>
  <c r="CO83" i="35"/>
  <c r="DA83" i="35"/>
  <c r="DM83" i="35"/>
  <c r="DY83" i="35"/>
  <c r="EK83" i="35"/>
  <c r="EW83" i="35"/>
  <c r="FI83" i="35"/>
  <c r="FU83" i="35"/>
  <c r="GG83" i="35"/>
  <c r="GS83" i="35"/>
  <c r="HE83" i="35"/>
  <c r="HQ83" i="35"/>
  <c r="IC83" i="35"/>
  <c r="AT83" i="35"/>
  <c r="BF83" i="35"/>
  <c r="BR83" i="35"/>
  <c r="CD83" i="35"/>
  <c r="CP83" i="35"/>
  <c r="DB83" i="35"/>
  <c r="DN83" i="35"/>
  <c r="DZ83" i="35"/>
  <c r="EL83" i="35"/>
  <c r="EX83" i="35"/>
  <c r="FJ83" i="35"/>
  <c r="FV83" i="35"/>
  <c r="GH83" i="35"/>
  <c r="GT83" i="35"/>
  <c r="HF83" i="35"/>
  <c r="HR83" i="35"/>
  <c r="ID83" i="35"/>
  <c r="AU83" i="35"/>
  <c r="GI83" i="35"/>
  <c r="FW83" i="35"/>
  <c r="BG83" i="35"/>
  <c r="GU83" i="35"/>
  <c r="BS83" i="35"/>
  <c r="HG83" i="35"/>
  <c r="CE83" i="35"/>
  <c r="HS83" i="35"/>
  <c r="CQ83" i="35"/>
  <c r="DC83" i="35"/>
  <c r="DO83" i="35"/>
  <c r="EA83" i="35"/>
  <c r="EM83" i="35"/>
  <c r="EY83" i="35"/>
  <c r="FK83" i="35"/>
  <c r="IE89" i="35"/>
  <c r="AV89" i="35"/>
  <c r="BH89" i="35"/>
  <c r="BT89" i="35"/>
  <c r="CF89" i="35"/>
  <c r="CR89" i="35"/>
  <c r="DD89" i="35"/>
  <c r="DP89" i="35"/>
  <c r="EB89" i="35"/>
  <c r="EN89" i="35"/>
  <c r="EZ89" i="35"/>
  <c r="FL89" i="35"/>
  <c r="FX89" i="35"/>
  <c r="GJ89" i="35"/>
  <c r="GV89" i="35"/>
  <c r="HH89" i="35"/>
  <c r="HT89" i="35"/>
  <c r="AY89" i="35"/>
  <c r="BK89" i="35"/>
  <c r="BW89" i="35"/>
  <c r="CI89" i="35"/>
  <c r="CU89" i="35"/>
  <c r="DG89" i="35"/>
  <c r="DS89" i="35"/>
  <c r="EE89" i="35"/>
  <c r="EQ89" i="35"/>
  <c r="FC89" i="35"/>
  <c r="FO89" i="35"/>
  <c r="GA89" i="35"/>
  <c r="GM89" i="35"/>
  <c r="GY89" i="35"/>
  <c r="HK89" i="35"/>
  <c r="HW89" i="35"/>
  <c r="AZ89" i="35"/>
  <c r="BL89" i="35"/>
  <c r="BX89" i="35"/>
  <c r="CJ89" i="35"/>
  <c r="CV89" i="35"/>
  <c r="DH89" i="35"/>
  <c r="DT89" i="35"/>
  <c r="EF89" i="35"/>
  <c r="ER89" i="35"/>
  <c r="FD89" i="35"/>
  <c r="FP89" i="35"/>
  <c r="GB89" i="35"/>
  <c r="GN89" i="35"/>
  <c r="GZ89" i="35"/>
  <c r="HL89" i="35"/>
  <c r="HX89" i="35"/>
  <c r="AP89" i="35"/>
  <c r="BB89" i="35"/>
  <c r="BN89" i="35"/>
  <c r="BZ89" i="35"/>
  <c r="CL89" i="35"/>
  <c r="CX89" i="35"/>
  <c r="DJ89" i="35"/>
  <c r="DV89" i="35"/>
  <c r="EH89" i="35"/>
  <c r="ET89" i="35"/>
  <c r="FF89" i="35"/>
  <c r="FR89" i="35"/>
  <c r="GD89" i="35"/>
  <c r="GP89" i="35"/>
  <c r="HB89" i="35"/>
  <c r="HN89" i="35"/>
  <c r="HZ89" i="35"/>
  <c r="AS89" i="35"/>
  <c r="BD89" i="35"/>
  <c r="BU89" i="35"/>
  <c r="CN89" i="35"/>
  <c r="DE89" i="35"/>
  <c r="DX89" i="35"/>
  <c r="EO89" i="35"/>
  <c r="FH89" i="35"/>
  <c r="FY89" i="35"/>
  <c r="GR89" i="35"/>
  <c r="HI89" i="35"/>
  <c r="IB89" i="35"/>
  <c r="BC89" i="35"/>
  <c r="BE89" i="35"/>
  <c r="BV89" i="35"/>
  <c r="CO89" i="35"/>
  <c r="DF89" i="35"/>
  <c r="DY89" i="35"/>
  <c r="EP89" i="35"/>
  <c r="FI89" i="35"/>
  <c r="FZ89" i="35"/>
  <c r="GS89" i="35"/>
  <c r="HJ89" i="35"/>
  <c r="IC89" i="35"/>
  <c r="FG89" i="35"/>
  <c r="BF89" i="35"/>
  <c r="BY89" i="35"/>
  <c r="CP89" i="35"/>
  <c r="DI89" i="35"/>
  <c r="DZ89" i="35"/>
  <c r="ES89" i="35"/>
  <c r="FJ89" i="35"/>
  <c r="GC89" i="35"/>
  <c r="GT89" i="35"/>
  <c r="HM89" i="35"/>
  <c r="ID89" i="35"/>
  <c r="CM89" i="35"/>
  <c r="FW89" i="35"/>
  <c r="AO89" i="35"/>
  <c r="BG89" i="35"/>
  <c r="CA89" i="35"/>
  <c r="CQ89" i="35"/>
  <c r="DK89" i="35"/>
  <c r="EA89" i="35"/>
  <c r="EU89" i="35"/>
  <c r="FK89" i="35"/>
  <c r="GE89" i="35"/>
  <c r="GU89" i="35"/>
  <c r="HO89" i="35"/>
  <c r="EM89" i="35"/>
  <c r="AQ89" i="35"/>
  <c r="BI89" i="35"/>
  <c r="CB89" i="35"/>
  <c r="CS89" i="35"/>
  <c r="DL89" i="35"/>
  <c r="EC89" i="35"/>
  <c r="EV89" i="35"/>
  <c r="FM89" i="35"/>
  <c r="GF89" i="35"/>
  <c r="GW89" i="35"/>
  <c r="HP89" i="35"/>
  <c r="DC89" i="35"/>
  <c r="GQ89" i="35"/>
  <c r="AR89" i="35"/>
  <c r="BJ89" i="35"/>
  <c r="CC89" i="35"/>
  <c r="CT89" i="35"/>
  <c r="DM89" i="35"/>
  <c r="ED89" i="35"/>
  <c r="EW89" i="35"/>
  <c r="FN89" i="35"/>
  <c r="GG89" i="35"/>
  <c r="GX89" i="35"/>
  <c r="HQ89" i="35"/>
  <c r="AT89" i="35"/>
  <c r="BM89" i="35"/>
  <c r="CD89" i="35"/>
  <c r="CW89" i="35"/>
  <c r="DN89" i="35"/>
  <c r="EG89" i="35"/>
  <c r="EX89" i="35"/>
  <c r="FQ89" i="35"/>
  <c r="GH89" i="35"/>
  <c r="HA89" i="35"/>
  <c r="HR89" i="35"/>
  <c r="BS89" i="35"/>
  <c r="IA89" i="35"/>
  <c r="AU89" i="35"/>
  <c r="BO89" i="35"/>
  <c r="CE89" i="35"/>
  <c r="CY89" i="35"/>
  <c r="DO89" i="35"/>
  <c r="EI89" i="35"/>
  <c r="EY89" i="35"/>
  <c r="FS89" i="35"/>
  <c r="GI89" i="35"/>
  <c r="HC89" i="35"/>
  <c r="HS89" i="35"/>
  <c r="DW89" i="35"/>
  <c r="AW89" i="35"/>
  <c r="BP89" i="35"/>
  <c r="CG89" i="35"/>
  <c r="CZ89" i="35"/>
  <c r="DQ89" i="35"/>
  <c r="EJ89" i="35"/>
  <c r="FA89" i="35"/>
  <c r="FT89" i="35"/>
  <c r="GK89" i="35"/>
  <c r="HD89" i="35"/>
  <c r="HU89" i="35"/>
  <c r="AX89" i="35"/>
  <c r="BQ89" i="35"/>
  <c r="CH89" i="35"/>
  <c r="DA89" i="35"/>
  <c r="DR89" i="35"/>
  <c r="EK89" i="35"/>
  <c r="FB89" i="35"/>
  <c r="FU89" i="35"/>
  <c r="GL89" i="35"/>
  <c r="HE89" i="35"/>
  <c r="HV89" i="35"/>
  <c r="HG89" i="35"/>
  <c r="BA89" i="35"/>
  <c r="BR89" i="35"/>
  <c r="CK89" i="35"/>
  <c r="DB89" i="35"/>
  <c r="DU89" i="35"/>
  <c r="EL89" i="35"/>
  <c r="FE89" i="35"/>
  <c r="FV89" i="35"/>
  <c r="GO89" i="35"/>
  <c r="HF89" i="35"/>
  <c r="HY89" i="35"/>
  <c r="IE95" i="35"/>
  <c r="AZ95" i="35"/>
  <c r="BL95" i="35"/>
  <c r="BX95" i="35"/>
  <c r="CJ95" i="35"/>
  <c r="CV95" i="35"/>
  <c r="DH95" i="35"/>
  <c r="DT95" i="35"/>
  <c r="EF95" i="35"/>
  <c r="ER95" i="35"/>
  <c r="FD95" i="35"/>
  <c r="FP95" i="35"/>
  <c r="GB95" i="35"/>
  <c r="GN95" i="35"/>
  <c r="GZ95" i="35"/>
  <c r="HL95" i="35"/>
  <c r="HX95" i="35"/>
  <c r="EQ95" i="35"/>
  <c r="AO95" i="35"/>
  <c r="BA95" i="35"/>
  <c r="BM95" i="35"/>
  <c r="BY95" i="35"/>
  <c r="CK95" i="35"/>
  <c r="CW95" i="35"/>
  <c r="DI95" i="35"/>
  <c r="DU95" i="35"/>
  <c r="EG95" i="35"/>
  <c r="ES95" i="35"/>
  <c r="FE95" i="35"/>
  <c r="FQ95" i="35"/>
  <c r="GC95" i="35"/>
  <c r="GO95" i="35"/>
  <c r="HA95" i="35"/>
  <c r="HM95" i="35"/>
  <c r="HY95" i="35"/>
  <c r="CU95" i="35"/>
  <c r="AP95" i="35"/>
  <c r="BB95" i="35"/>
  <c r="BN95" i="35"/>
  <c r="BZ95" i="35"/>
  <c r="CL95" i="35"/>
  <c r="CX95" i="35"/>
  <c r="DJ95" i="35"/>
  <c r="DV95" i="35"/>
  <c r="EH95" i="35"/>
  <c r="ET95" i="35"/>
  <c r="FF95" i="35"/>
  <c r="FR95" i="35"/>
  <c r="GD95" i="35"/>
  <c r="GP95" i="35"/>
  <c r="HB95" i="35"/>
  <c r="HN95" i="35"/>
  <c r="HZ95" i="35"/>
  <c r="CI95" i="35"/>
  <c r="FO95" i="35"/>
  <c r="HW95" i="35"/>
  <c r="AQ95" i="35"/>
  <c r="BC95" i="35"/>
  <c r="BO95" i="35"/>
  <c r="CA95" i="35"/>
  <c r="CM95" i="35"/>
  <c r="CY95" i="35"/>
  <c r="DK95" i="35"/>
  <c r="DW95" i="35"/>
  <c r="EI95" i="35"/>
  <c r="EU95" i="35"/>
  <c r="FG95" i="35"/>
  <c r="FS95" i="35"/>
  <c r="GE95" i="35"/>
  <c r="GQ95" i="35"/>
  <c r="HC95" i="35"/>
  <c r="HO95" i="35"/>
  <c r="IA95" i="35"/>
  <c r="DS95" i="35"/>
  <c r="AR95" i="35"/>
  <c r="BD95" i="35"/>
  <c r="BP95" i="35"/>
  <c r="CB95" i="35"/>
  <c r="CN95" i="35"/>
  <c r="CZ95" i="35"/>
  <c r="DL95" i="35"/>
  <c r="DX95" i="35"/>
  <c r="EJ95" i="35"/>
  <c r="EV95" i="35"/>
  <c r="FH95" i="35"/>
  <c r="FT95" i="35"/>
  <c r="GF95" i="35"/>
  <c r="GR95" i="35"/>
  <c r="HD95" i="35"/>
  <c r="HP95" i="35"/>
  <c r="IB95" i="35"/>
  <c r="BK95" i="35"/>
  <c r="DG95" i="35"/>
  <c r="GY95" i="35"/>
  <c r="AS95" i="35"/>
  <c r="BE95" i="35"/>
  <c r="BQ95" i="35"/>
  <c r="CC95" i="35"/>
  <c r="CO95" i="35"/>
  <c r="DA95" i="35"/>
  <c r="DM95" i="35"/>
  <c r="DY95" i="35"/>
  <c r="EK95" i="35"/>
  <c r="EW95" i="35"/>
  <c r="FI95" i="35"/>
  <c r="FU95" i="35"/>
  <c r="GG95" i="35"/>
  <c r="GS95" i="35"/>
  <c r="HE95" i="35"/>
  <c r="HQ95" i="35"/>
  <c r="IC95" i="35"/>
  <c r="AY95" i="35"/>
  <c r="HK95" i="35"/>
  <c r="AT95" i="35"/>
  <c r="BF95" i="35"/>
  <c r="BR95" i="35"/>
  <c r="CD95" i="35"/>
  <c r="CP95" i="35"/>
  <c r="DB95" i="35"/>
  <c r="DN95" i="35"/>
  <c r="DZ95" i="35"/>
  <c r="EL95" i="35"/>
  <c r="EX95" i="35"/>
  <c r="FJ95" i="35"/>
  <c r="FV95" i="35"/>
  <c r="GH95" i="35"/>
  <c r="GT95" i="35"/>
  <c r="HF95" i="35"/>
  <c r="HR95" i="35"/>
  <c r="ID95" i="35"/>
  <c r="BW95" i="35"/>
  <c r="AU95" i="35"/>
  <c r="BG95" i="35"/>
  <c r="BS95" i="35"/>
  <c r="CE95" i="35"/>
  <c r="CQ95" i="35"/>
  <c r="DC95" i="35"/>
  <c r="DO95" i="35"/>
  <c r="EA95" i="35"/>
  <c r="EM95" i="35"/>
  <c r="EY95" i="35"/>
  <c r="FK95" i="35"/>
  <c r="FW95" i="35"/>
  <c r="GI95" i="35"/>
  <c r="GU95" i="35"/>
  <c r="HG95" i="35"/>
  <c r="HS95" i="35"/>
  <c r="GM95" i="35"/>
  <c r="AV95" i="35"/>
  <c r="BH95" i="35"/>
  <c r="BT95" i="35"/>
  <c r="CF95" i="35"/>
  <c r="CR95" i="35"/>
  <c r="DD95" i="35"/>
  <c r="DP95" i="35"/>
  <c r="EB95" i="35"/>
  <c r="EN95" i="35"/>
  <c r="EZ95" i="35"/>
  <c r="FL95" i="35"/>
  <c r="FX95" i="35"/>
  <c r="GJ95" i="35"/>
  <c r="GV95" i="35"/>
  <c r="HH95" i="35"/>
  <c r="HT95" i="35"/>
  <c r="GA95" i="35"/>
  <c r="AW95" i="35"/>
  <c r="BI95" i="35"/>
  <c r="BU95" i="35"/>
  <c r="CG95" i="35"/>
  <c r="CS95" i="35"/>
  <c r="DE95" i="35"/>
  <c r="DQ95" i="35"/>
  <c r="EC95" i="35"/>
  <c r="EO95" i="35"/>
  <c r="FA95" i="35"/>
  <c r="FM95" i="35"/>
  <c r="FY95" i="35"/>
  <c r="GK95" i="35"/>
  <c r="GW95" i="35"/>
  <c r="HI95" i="35"/>
  <c r="HU95" i="35"/>
  <c r="EE95" i="35"/>
  <c r="AX95" i="35"/>
  <c r="BJ95" i="35"/>
  <c r="BV95" i="35"/>
  <c r="CH95" i="35"/>
  <c r="CT95" i="35"/>
  <c r="DF95" i="35"/>
  <c r="DR95" i="35"/>
  <c r="ED95" i="35"/>
  <c r="EP95" i="35"/>
  <c r="FB95" i="35"/>
  <c r="FN95" i="35"/>
  <c r="FZ95" i="35"/>
  <c r="GL95" i="35"/>
  <c r="GX95" i="35"/>
  <c r="HJ95" i="35"/>
  <c r="HV95" i="35"/>
  <c r="FC95" i="35"/>
  <c r="K101" i="35"/>
  <c r="AL101" i="35"/>
  <c r="IE23" i="35"/>
  <c r="AY23" i="35"/>
  <c r="BK23" i="35"/>
  <c r="BW23" i="35"/>
  <c r="CI23" i="35"/>
  <c r="CU23" i="35"/>
  <c r="DG23" i="35"/>
  <c r="DS23" i="35"/>
  <c r="EE23" i="35"/>
  <c r="EQ23" i="35"/>
  <c r="FC23" i="35"/>
  <c r="FO23" i="35"/>
  <c r="GA23" i="35"/>
  <c r="GM23" i="35"/>
  <c r="GY23" i="35"/>
  <c r="HK23" i="35"/>
  <c r="HW23" i="35"/>
  <c r="AZ23" i="35"/>
  <c r="BL23" i="35"/>
  <c r="BX23" i="35"/>
  <c r="CJ23" i="35"/>
  <c r="CV23" i="35"/>
  <c r="DH23" i="35"/>
  <c r="DT23" i="35"/>
  <c r="EF23" i="35"/>
  <c r="ER23" i="35"/>
  <c r="FD23" i="35"/>
  <c r="FP23" i="35"/>
  <c r="GB23" i="35"/>
  <c r="GN23" i="35"/>
  <c r="GZ23" i="35"/>
  <c r="HL23" i="35"/>
  <c r="HX23" i="35"/>
  <c r="AO23" i="35"/>
  <c r="BA23" i="35"/>
  <c r="BM23" i="35"/>
  <c r="BY23" i="35"/>
  <c r="CK23" i="35"/>
  <c r="CW23" i="35"/>
  <c r="DI23" i="35"/>
  <c r="DU23" i="35"/>
  <c r="EG23" i="35"/>
  <c r="ES23" i="35"/>
  <c r="FE23" i="35"/>
  <c r="FQ23" i="35"/>
  <c r="GC23" i="35"/>
  <c r="GO23" i="35"/>
  <c r="HA23" i="35"/>
  <c r="AP23" i="35"/>
  <c r="BB23" i="35"/>
  <c r="BN23" i="35"/>
  <c r="BZ23" i="35"/>
  <c r="CL23" i="35"/>
  <c r="CX23" i="35"/>
  <c r="DJ23" i="35"/>
  <c r="DV23" i="35"/>
  <c r="EH23" i="35"/>
  <c r="ET23" i="35"/>
  <c r="FF23" i="35"/>
  <c r="FR23" i="35"/>
  <c r="GD23" i="35"/>
  <c r="GP23" i="35"/>
  <c r="HB23" i="35"/>
  <c r="HN23" i="35"/>
  <c r="HZ23" i="35"/>
  <c r="AQ23" i="35"/>
  <c r="BC23" i="35"/>
  <c r="BO23" i="35"/>
  <c r="CA23" i="35"/>
  <c r="CM23" i="35"/>
  <c r="CY23" i="35"/>
  <c r="DK23" i="35"/>
  <c r="DW23" i="35"/>
  <c r="EI23" i="35"/>
  <c r="EU23" i="35"/>
  <c r="FG23" i="35"/>
  <c r="FS23" i="35"/>
  <c r="GE23" i="35"/>
  <c r="GQ23" i="35"/>
  <c r="HC23" i="35"/>
  <c r="HO23" i="35"/>
  <c r="IA23" i="35"/>
  <c r="AR23" i="35"/>
  <c r="BD23" i="35"/>
  <c r="BP23" i="35"/>
  <c r="CB23" i="35"/>
  <c r="CN23" i="35"/>
  <c r="CZ23" i="35"/>
  <c r="DL23" i="35"/>
  <c r="DX23" i="35"/>
  <c r="EJ23" i="35"/>
  <c r="EV23" i="35"/>
  <c r="FH23" i="35"/>
  <c r="FT23" i="35"/>
  <c r="GF23" i="35"/>
  <c r="GR23" i="35"/>
  <c r="HD23" i="35"/>
  <c r="HP23" i="35"/>
  <c r="IB23" i="35"/>
  <c r="AS23" i="35"/>
  <c r="BE23" i="35"/>
  <c r="BQ23" i="35"/>
  <c r="CC23" i="35"/>
  <c r="CO23" i="35"/>
  <c r="DA23" i="35"/>
  <c r="DM23" i="35"/>
  <c r="DY23" i="35"/>
  <c r="EK23" i="35"/>
  <c r="EW23" i="35"/>
  <c r="FI23" i="35"/>
  <c r="FU23" i="35"/>
  <c r="GG23" i="35"/>
  <c r="GS23" i="35"/>
  <c r="HE23" i="35"/>
  <c r="AT23" i="35"/>
  <c r="BF23" i="35"/>
  <c r="BR23" i="35"/>
  <c r="CD23" i="35"/>
  <c r="CP23" i="35"/>
  <c r="DB23" i="35"/>
  <c r="DN23" i="35"/>
  <c r="DZ23" i="35"/>
  <c r="EL23" i="35"/>
  <c r="EX23" i="35"/>
  <c r="FJ23" i="35"/>
  <c r="FV23" i="35"/>
  <c r="GH23" i="35"/>
  <c r="GT23" i="35"/>
  <c r="HF23" i="35"/>
  <c r="AU23" i="35"/>
  <c r="BG23" i="35"/>
  <c r="BS23" i="35"/>
  <c r="CE23" i="35"/>
  <c r="CQ23" i="35"/>
  <c r="DC23" i="35"/>
  <c r="DO23" i="35"/>
  <c r="EA23" i="35"/>
  <c r="EM23" i="35"/>
  <c r="EY23" i="35"/>
  <c r="FK23" i="35"/>
  <c r="FW23" i="35"/>
  <c r="GI23" i="35"/>
  <c r="GU23" i="35"/>
  <c r="HG23" i="35"/>
  <c r="HS23" i="35"/>
  <c r="AV23" i="35"/>
  <c r="BH23" i="35"/>
  <c r="BT23" i="35"/>
  <c r="CF23" i="35"/>
  <c r="CR23" i="35"/>
  <c r="DD23" i="35"/>
  <c r="DP23" i="35"/>
  <c r="EB23" i="35"/>
  <c r="EN23" i="35"/>
  <c r="EZ23" i="35"/>
  <c r="FL23" i="35"/>
  <c r="FX23" i="35"/>
  <c r="GJ23" i="35"/>
  <c r="GV23" i="35"/>
  <c r="HH23" i="35"/>
  <c r="HT23" i="35"/>
  <c r="AW23" i="35"/>
  <c r="BI23" i="35"/>
  <c r="BU23" i="35"/>
  <c r="CG23" i="35"/>
  <c r="CS23" i="35"/>
  <c r="DE23" i="35"/>
  <c r="DQ23" i="35"/>
  <c r="EC23" i="35"/>
  <c r="EO23" i="35"/>
  <c r="FA23" i="35"/>
  <c r="FM23" i="35"/>
  <c r="FY23" i="35"/>
  <c r="GK23" i="35"/>
  <c r="GW23" i="35"/>
  <c r="HI23" i="35"/>
  <c r="HU23" i="35"/>
  <c r="DR23" i="35"/>
  <c r="HV23" i="35"/>
  <c r="ED23" i="35"/>
  <c r="HY23" i="35"/>
  <c r="EP23" i="35"/>
  <c r="IC23" i="35"/>
  <c r="FB23" i="35"/>
  <c r="ID23" i="35"/>
  <c r="FN23" i="35"/>
  <c r="FZ23" i="35"/>
  <c r="AX23" i="35"/>
  <c r="GL23" i="35"/>
  <c r="BJ23" i="35"/>
  <c r="GX23" i="35"/>
  <c r="BV23" i="35"/>
  <c r="HJ23" i="35"/>
  <c r="CT23" i="35"/>
  <c r="HQ23" i="35"/>
  <c r="DF23" i="35"/>
  <c r="HR23" i="35"/>
  <c r="CH23" i="35"/>
  <c r="HM23" i="35"/>
  <c r="IE35" i="35"/>
  <c r="AX35" i="35"/>
  <c r="BJ35" i="35"/>
  <c r="BV35" i="35"/>
  <c r="CH35" i="35"/>
  <c r="CT35" i="35"/>
  <c r="DF35" i="35"/>
  <c r="DR35" i="35"/>
  <c r="ED35" i="35"/>
  <c r="EP35" i="35"/>
  <c r="FB35" i="35"/>
  <c r="FN35" i="35"/>
  <c r="FZ35" i="35"/>
  <c r="GL35" i="35"/>
  <c r="GX35" i="35"/>
  <c r="HJ35" i="35"/>
  <c r="HV35" i="35"/>
  <c r="AY35" i="35"/>
  <c r="BK35" i="35"/>
  <c r="BW35" i="35"/>
  <c r="CI35" i="35"/>
  <c r="CU35" i="35"/>
  <c r="DG35" i="35"/>
  <c r="DS35" i="35"/>
  <c r="EE35" i="35"/>
  <c r="EQ35" i="35"/>
  <c r="FC35" i="35"/>
  <c r="FO35" i="35"/>
  <c r="GA35" i="35"/>
  <c r="GM35" i="35"/>
  <c r="GY35" i="35"/>
  <c r="HK35" i="35"/>
  <c r="HW35" i="35"/>
  <c r="AZ35" i="35"/>
  <c r="BL35" i="35"/>
  <c r="BX35" i="35"/>
  <c r="CJ35" i="35"/>
  <c r="CV35" i="35"/>
  <c r="DH35" i="35"/>
  <c r="DT35" i="35"/>
  <c r="EF35" i="35"/>
  <c r="ER35" i="35"/>
  <c r="FD35" i="35"/>
  <c r="FP35" i="35"/>
  <c r="GB35" i="35"/>
  <c r="GN35" i="35"/>
  <c r="GZ35" i="35"/>
  <c r="HL35" i="35"/>
  <c r="HX35" i="35"/>
  <c r="AO35" i="35"/>
  <c r="BA35" i="35"/>
  <c r="BM35" i="35"/>
  <c r="BY35" i="35"/>
  <c r="CK35" i="35"/>
  <c r="CW35" i="35"/>
  <c r="DI35" i="35"/>
  <c r="DU35" i="35"/>
  <c r="EG35" i="35"/>
  <c r="ES35" i="35"/>
  <c r="FE35" i="35"/>
  <c r="FQ35" i="35"/>
  <c r="GC35" i="35"/>
  <c r="GO35" i="35"/>
  <c r="HA35" i="35"/>
  <c r="HM35" i="35"/>
  <c r="HY35" i="35"/>
  <c r="AP35" i="35"/>
  <c r="BB35" i="35"/>
  <c r="BN35" i="35"/>
  <c r="BZ35" i="35"/>
  <c r="CL35" i="35"/>
  <c r="CX35" i="35"/>
  <c r="DJ35" i="35"/>
  <c r="DV35" i="35"/>
  <c r="EH35" i="35"/>
  <c r="ET35" i="35"/>
  <c r="FF35" i="35"/>
  <c r="FR35" i="35"/>
  <c r="GD35" i="35"/>
  <c r="GP35" i="35"/>
  <c r="HB35" i="35"/>
  <c r="HN35" i="35"/>
  <c r="HZ35" i="35"/>
  <c r="AQ35" i="35"/>
  <c r="BC35" i="35"/>
  <c r="BO35" i="35"/>
  <c r="CA35" i="35"/>
  <c r="CM35" i="35"/>
  <c r="CY35" i="35"/>
  <c r="DK35" i="35"/>
  <c r="DW35" i="35"/>
  <c r="EI35" i="35"/>
  <c r="EU35" i="35"/>
  <c r="FG35" i="35"/>
  <c r="FS35" i="35"/>
  <c r="GE35" i="35"/>
  <c r="GQ35" i="35"/>
  <c r="HC35" i="35"/>
  <c r="HO35" i="35"/>
  <c r="IA35" i="35"/>
  <c r="AR35" i="35"/>
  <c r="BD35" i="35"/>
  <c r="BP35" i="35"/>
  <c r="CB35" i="35"/>
  <c r="CN35" i="35"/>
  <c r="CZ35" i="35"/>
  <c r="DL35" i="35"/>
  <c r="DX35" i="35"/>
  <c r="EJ35" i="35"/>
  <c r="EV35" i="35"/>
  <c r="FH35" i="35"/>
  <c r="FT35" i="35"/>
  <c r="GF35" i="35"/>
  <c r="GR35" i="35"/>
  <c r="HD35" i="35"/>
  <c r="HP35" i="35"/>
  <c r="IB35" i="35"/>
  <c r="AS35" i="35"/>
  <c r="BE35" i="35"/>
  <c r="BQ35" i="35"/>
  <c r="CC35" i="35"/>
  <c r="CO35" i="35"/>
  <c r="DA35" i="35"/>
  <c r="DM35" i="35"/>
  <c r="DY35" i="35"/>
  <c r="EK35" i="35"/>
  <c r="EW35" i="35"/>
  <c r="FI35" i="35"/>
  <c r="FU35" i="35"/>
  <c r="GG35" i="35"/>
  <c r="GS35" i="35"/>
  <c r="HE35" i="35"/>
  <c r="HQ35" i="35"/>
  <c r="IC35" i="35"/>
  <c r="AT35" i="35"/>
  <c r="BF35" i="35"/>
  <c r="BR35" i="35"/>
  <c r="CD35" i="35"/>
  <c r="CP35" i="35"/>
  <c r="DB35" i="35"/>
  <c r="DN35" i="35"/>
  <c r="DZ35" i="35"/>
  <c r="EL35" i="35"/>
  <c r="EX35" i="35"/>
  <c r="FJ35" i="35"/>
  <c r="FV35" i="35"/>
  <c r="GH35" i="35"/>
  <c r="GT35" i="35"/>
  <c r="HF35" i="35"/>
  <c r="HR35" i="35"/>
  <c r="ID35" i="35"/>
  <c r="AU35" i="35"/>
  <c r="BG35" i="35"/>
  <c r="BS35" i="35"/>
  <c r="CE35" i="35"/>
  <c r="CQ35" i="35"/>
  <c r="DC35" i="35"/>
  <c r="DO35" i="35"/>
  <c r="EA35" i="35"/>
  <c r="EM35" i="35"/>
  <c r="EY35" i="35"/>
  <c r="FK35" i="35"/>
  <c r="FW35" i="35"/>
  <c r="GI35" i="35"/>
  <c r="GU35" i="35"/>
  <c r="HG35" i="35"/>
  <c r="HS35" i="35"/>
  <c r="AV35" i="35"/>
  <c r="BH35" i="35"/>
  <c r="BT35" i="35"/>
  <c r="CF35" i="35"/>
  <c r="CR35" i="35"/>
  <c r="DD35" i="35"/>
  <c r="DP35" i="35"/>
  <c r="EB35" i="35"/>
  <c r="EN35" i="35"/>
  <c r="EZ35" i="35"/>
  <c r="FL35" i="35"/>
  <c r="FX35" i="35"/>
  <c r="GJ35" i="35"/>
  <c r="GV35" i="35"/>
  <c r="HH35" i="35"/>
  <c r="HT35" i="35"/>
  <c r="DQ35" i="35"/>
  <c r="EC35" i="35"/>
  <c r="EO35" i="35"/>
  <c r="FA35" i="35"/>
  <c r="FM35" i="35"/>
  <c r="FY35" i="35"/>
  <c r="AW35" i="35"/>
  <c r="GK35" i="35"/>
  <c r="BI35" i="35"/>
  <c r="GW35" i="35"/>
  <c r="BU35" i="35"/>
  <c r="HI35" i="35"/>
  <c r="CG35" i="35"/>
  <c r="HU35" i="35"/>
  <c r="CS35" i="35"/>
  <c r="DE35" i="35"/>
  <c r="I47" i="35"/>
  <c r="AP54" i="35"/>
  <c r="AW54" i="35"/>
  <c r="FE54" i="35"/>
  <c r="DV54" i="35"/>
  <c r="CM54" i="35"/>
  <c r="IA54" i="35"/>
  <c r="GR54" i="35"/>
  <c r="EW54" i="35"/>
  <c r="DB54" i="35"/>
  <c r="AU54" i="35"/>
  <c r="GU54" i="35"/>
  <c r="FL54" i="35"/>
  <c r="EC54" i="35"/>
  <c r="CT54" i="35"/>
  <c r="BA54" i="35"/>
  <c r="GY54" i="35"/>
  <c r="GB54" i="35"/>
  <c r="IE78" i="35"/>
  <c r="AP78" i="35"/>
  <c r="BB78" i="35"/>
  <c r="BN78" i="35"/>
  <c r="BZ78" i="35"/>
  <c r="CL78" i="35"/>
  <c r="CX78" i="35"/>
  <c r="DJ78" i="35"/>
  <c r="DV78" i="35"/>
  <c r="EH78" i="35"/>
  <c r="ET78" i="35"/>
  <c r="FF78" i="35"/>
  <c r="FR78" i="35"/>
  <c r="GD78" i="35"/>
  <c r="GP78" i="35"/>
  <c r="HB78" i="35"/>
  <c r="HN78" i="35"/>
  <c r="HZ78" i="35"/>
  <c r="AQ78" i="35"/>
  <c r="BC78" i="35"/>
  <c r="BO78" i="35"/>
  <c r="CA78" i="35"/>
  <c r="CM78" i="35"/>
  <c r="CY78" i="35"/>
  <c r="DK78" i="35"/>
  <c r="DW78" i="35"/>
  <c r="EI78" i="35"/>
  <c r="EU78" i="35"/>
  <c r="FG78" i="35"/>
  <c r="FS78" i="35"/>
  <c r="GE78" i="35"/>
  <c r="GQ78" i="35"/>
  <c r="HC78" i="35"/>
  <c r="HO78" i="35"/>
  <c r="IA78" i="35"/>
  <c r="AR78" i="35"/>
  <c r="BD78" i="35"/>
  <c r="BP78" i="35"/>
  <c r="CB78" i="35"/>
  <c r="CN78" i="35"/>
  <c r="CZ78" i="35"/>
  <c r="DL78" i="35"/>
  <c r="DX78" i="35"/>
  <c r="EJ78" i="35"/>
  <c r="EV78" i="35"/>
  <c r="FH78" i="35"/>
  <c r="FT78" i="35"/>
  <c r="GF78" i="35"/>
  <c r="GR78" i="35"/>
  <c r="HD78" i="35"/>
  <c r="HP78" i="35"/>
  <c r="IB78" i="35"/>
  <c r="AS78" i="35"/>
  <c r="BE78" i="35"/>
  <c r="BQ78" i="35"/>
  <c r="CC78" i="35"/>
  <c r="CO78" i="35"/>
  <c r="DA78" i="35"/>
  <c r="DM78" i="35"/>
  <c r="DY78" i="35"/>
  <c r="EK78" i="35"/>
  <c r="EW78" i="35"/>
  <c r="FI78" i="35"/>
  <c r="FU78" i="35"/>
  <c r="GG78" i="35"/>
  <c r="GS78" i="35"/>
  <c r="HE78" i="35"/>
  <c r="HQ78" i="35"/>
  <c r="IC78" i="35"/>
  <c r="AT78" i="35"/>
  <c r="BF78" i="35"/>
  <c r="BR78" i="35"/>
  <c r="CD78" i="35"/>
  <c r="CP78" i="35"/>
  <c r="DB78" i="35"/>
  <c r="DN78" i="35"/>
  <c r="DZ78" i="35"/>
  <c r="EL78" i="35"/>
  <c r="EX78" i="35"/>
  <c r="FJ78" i="35"/>
  <c r="FV78" i="35"/>
  <c r="GH78" i="35"/>
  <c r="GT78" i="35"/>
  <c r="HF78" i="35"/>
  <c r="HR78" i="35"/>
  <c r="ID78" i="35"/>
  <c r="AU78" i="35"/>
  <c r="BG78" i="35"/>
  <c r="BS78" i="35"/>
  <c r="CE78" i="35"/>
  <c r="CQ78" i="35"/>
  <c r="DC78" i="35"/>
  <c r="DO78" i="35"/>
  <c r="EA78" i="35"/>
  <c r="EM78" i="35"/>
  <c r="EY78" i="35"/>
  <c r="FK78" i="35"/>
  <c r="FW78" i="35"/>
  <c r="GI78" i="35"/>
  <c r="GU78" i="35"/>
  <c r="HG78" i="35"/>
  <c r="HS78" i="35"/>
  <c r="AV78" i="35"/>
  <c r="BH78" i="35"/>
  <c r="BT78" i="35"/>
  <c r="CF78" i="35"/>
  <c r="CR78" i="35"/>
  <c r="DD78" i="35"/>
  <c r="DP78" i="35"/>
  <c r="EB78" i="35"/>
  <c r="EN78" i="35"/>
  <c r="EZ78" i="35"/>
  <c r="FL78" i="35"/>
  <c r="FX78" i="35"/>
  <c r="GJ78" i="35"/>
  <c r="GV78" i="35"/>
  <c r="HH78" i="35"/>
  <c r="HT78" i="35"/>
  <c r="AW78" i="35"/>
  <c r="BI78" i="35"/>
  <c r="BU78" i="35"/>
  <c r="CG78" i="35"/>
  <c r="CS78" i="35"/>
  <c r="DE78" i="35"/>
  <c r="DQ78" i="35"/>
  <c r="EC78" i="35"/>
  <c r="EO78" i="35"/>
  <c r="FA78" i="35"/>
  <c r="FM78" i="35"/>
  <c r="FY78" i="35"/>
  <c r="GK78" i="35"/>
  <c r="GW78" i="35"/>
  <c r="HI78" i="35"/>
  <c r="HU78" i="35"/>
  <c r="AX78" i="35"/>
  <c r="BJ78" i="35"/>
  <c r="BV78" i="35"/>
  <c r="CH78" i="35"/>
  <c r="CT78" i="35"/>
  <c r="DF78" i="35"/>
  <c r="DR78" i="35"/>
  <c r="ED78" i="35"/>
  <c r="EP78" i="35"/>
  <c r="FB78" i="35"/>
  <c r="FN78" i="35"/>
  <c r="FZ78" i="35"/>
  <c r="GL78" i="35"/>
  <c r="GX78" i="35"/>
  <c r="HJ78" i="35"/>
  <c r="HV78" i="35"/>
  <c r="AY78" i="35"/>
  <c r="BK78" i="35"/>
  <c r="BW78" i="35"/>
  <c r="CI78" i="35"/>
  <c r="CU78" i="35"/>
  <c r="DG78" i="35"/>
  <c r="DS78" i="35"/>
  <c r="EE78" i="35"/>
  <c r="EQ78" i="35"/>
  <c r="FC78" i="35"/>
  <c r="FO78" i="35"/>
  <c r="GA78" i="35"/>
  <c r="GM78" i="35"/>
  <c r="GY78" i="35"/>
  <c r="HK78" i="35"/>
  <c r="HW78" i="35"/>
  <c r="AZ78" i="35"/>
  <c r="BL78" i="35"/>
  <c r="BX78" i="35"/>
  <c r="CJ78" i="35"/>
  <c r="CV78" i="35"/>
  <c r="DH78" i="35"/>
  <c r="DT78" i="35"/>
  <c r="EF78" i="35"/>
  <c r="ER78" i="35"/>
  <c r="FD78" i="35"/>
  <c r="FP78" i="35"/>
  <c r="GB78" i="35"/>
  <c r="GN78" i="35"/>
  <c r="GZ78" i="35"/>
  <c r="HL78" i="35"/>
  <c r="HX78" i="35"/>
  <c r="FQ78" i="35"/>
  <c r="AO78" i="35"/>
  <c r="GC78" i="35"/>
  <c r="BA78" i="35"/>
  <c r="GO78" i="35"/>
  <c r="FE78" i="35"/>
  <c r="BM78" i="35"/>
  <c r="HA78" i="35"/>
  <c r="BY78" i="35"/>
  <c r="HM78" i="35"/>
  <c r="CK78" i="35"/>
  <c r="HY78" i="35"/>
  <c r="CW78" i="35"/>
  <c r="DI78" i="35"/>
  <c r="DU78" i="35"/>
  <c r="EG78" i="35"/>
  <c r="ES78" i="35"/>
  <c r="IE102" i="35"/>
  <c r="AT102" i="35"/>
  <c r="BF102" i="35"/>
  <c r="BR102" i="35"/>
  <c r="CD102" i="35"/>
  <c r="CP102" i="35"/>
  <c r="DB102" i="35"/>
  <c r="DN102" i="35"/>
  <c r="DZ102" i="35"/>
  <c r="EL102" i="35"/>
  <c r="EX102" i="35"/>
  <c r="FJ102" i="35"/>
  <c r="FV102" i="35"/>
  <c r="GH102" i="35"/>
  <c r="GT102" i="35"/>
  <c r="HF102" i="35"/>
  <c r="HR102" i="35"/>
  <c r="ID102" i="35"/>
  <c r="DM102" i="35"/>
  <c r="AU102" i="35"/>
  <c r="BG102" i="35"/>
  <c r="BS102" i="35"/>
  <c r="CE102" i="35"/>
  <c r="CQ102" i="35"/>
  <c r="DC102" i="35"/>
  <c r="DO102" i="35"/>
  <c r="EA102" i="35"/>
  <c r="EM102" i="35"/>
  <c r="EY102" i="35"/>
  <c r="FK102" i="35"/>
  <c r="FW102" i="35"/>
  <c r="GI102" i="35"/>
  <c r="GU102" i="35"/>
  <c r="HG102" i="35"/>
  <c r="HS102" i="35"/>
  <c r="GS102" i="35"/>
  <c r="AV102" i="35"/>
  <c r="BH102" i="35"/>
  <c r="BT102" i="35"/>
  <c r="CF102" i="35"/>
  <c r="CR102" i="35"/>
  <c r="DD102" i="35"/>
  <c r="DP102" i="35"/>
  <c r="EB102" i="35"/>
  <c r="EN102" i="35"/>
  <c r="EZ102" i="35"/>
  <c r="FL102" i="35"/>
  <c r="FX102" i="35"/>
  <c r="GJ102" i="35"/>
  <c r="GV102" i="35"/>
  <c r="HH102" i="35"/>
  <c r="HT102" i="35"/>
  <c r="CO102" i="35"/>
  <c r="GG102" i="35"/>
  <c r="AW102" i="35"/>
  <c r="BI102" i="35"/>
  <c r="BU102" i="35"/>
  <c r="CG102" i="35"/>
  <c r="CS102" i="35"/>
  <c r="DE102" i="35"/>
  <c r="DQ102" i="35"/>
  <c r="EC102" i="35"/>
  <c r="EO102" i="35"/>
  <c r="FA102" i="35"/>
  <c r="FM102" i="35"/>
  <c r="FY102" i="35"/>
  <c r="GK102" i="35"/>
  <c r="GW102" i="35"/>
  <c r="HI102" i="35"/>
  <c r="HU102" i="35"/>
  <c r="FU102" i="35"/>
  <c r="AX102" i="35"/>
  <c r="BJ102" i="35"/>
  <c r="BV102" i="35"/>
  <c r="CH102" i="35"/>
  <c r="CT102" i="35"/>
  <c r="DF102" i="35"/>
  <c r="DR102" i="35"/>
  <c r="ED102" i="35"/>
  <c r="EP102" i="35"/>
  <c r="FB102" i="35"/>
  <c r="FN102" i="35"/>
  <c r="FZ102" i="35"/>
  <c r="GL102" i="35"/>
  <c r="GX102" i="35"/>
  <c r="HJ102" i="35"/>
  <c r="HV102" i="35"/>
  <c r="CC102" i="35"/>
  <c r="DY102" i="35"/>
  <c r="IC102" i="35"/>
  <c r="AY102" i="35"/>
  <c r="BK102" i="35"/>
  <c r="BW102" i="35"/>
  <c r="CI102" i="35"/>
  <c r="CU102" i="35"/>
  <c r="DG102" i="35"/>
  <c r="DS102" i="35"/>
  <c r="EE102" i="35"/>
  <c r="EQ102" i="35"/>
  <c r="FC102" i="35"/>
  <c r="FO102" i="35"/>
  <c r="GA102" i="35"/>
  <c r="GM102" i="35"/>
  <c r="GY102" i="35"/>
  <c r="HK102" i="35"/>
  <c r="HW102" i="35"/>
  <c r="BE102" i="35"/>
  <c r="EW102" i="35"/>
  <c r="AZ102" i="35"/>
  <c r="BL102" i="35"/>
  <c r="BX102" i="35"/>
  <c r="CJ102" i="35"/>
  <c r="CV102" i="35"/>
  <c r="DH102" i="35"/>
  <c r="DT102" i="35"/>
  <c r="EF102" i="35"/>
  <c r="ER102" i="35"/>
  <c r="FD102" i="35"/>
  <c r="FP102" i="35"/>
  <c r="GB102" i="35"/>
  <c r="GN102" i="35"/>
  <c r="GZ102" i="35"/>
  <c r="HL102" i="35"/>
  <c r="HX102" i="35"/>
  <c r="HQ102" i="35"/>
  <c r="AO102" i="35"/>
  <c r="BA102" i="35"/>
  <c r="BM102" i="35"/>
  <c r="BY102" i="35"/>
  <c r="CK102" i="35"/>
  <c r="CW102" i="35"/>
  <c r="DI102" i="35"/>
  <c r="DU102" i="35"/>
  <c r="EG102" i="35"/>
  <c r="ES102" i="35"/>
  <c r="FE102" i="35"/>
  <c r="FQ102" i="35"/>
  <c r="GC102" i="35"/>
  <c r="GO102" i="35"/>
  <c r="HA102" i="35"/>
  <c r="HM102" i="35"/>
  <c r="HY102" i="35"/>
  <c r="EK102" i="35"/>
  <c r="AP102" i="35"/>
  <c r="BB102" i="35"/>
  <c r="BN102" i="35"/>
  <c r="BZ102" i="35"/>
  <c r="CL102" i="35"/>
  <c r="CX102" i="35"/>
  <c r="DJ102" i="35"/>
  <c r="DV102" i="35"/>
  <c r="EH102" i="35"/>
  <c r="ET102" i="35"/>
  <c r="FF102" i="35"/>
  <c r="FR102" i="35"/>
  <c r="GD102" i="35"/>
  <c r="GP102" i="35"/>
  <c r="HB102" i="35"/>
  <c r="HN102" i="35"/>
  <c r="HZ102" i="35"/>
  <c r="BQ102" i="35"/>
  <c r="HE102" i="35"/>
  <c r="AQ102" i="35"/>
  <c r="BC102" i="35"/>
  <c r="BO102" i="35"/>
  <c r="CA102" i="35"/>
  <c r="CM102" i="35"/>
  <c r="CY102" i="35"/>
  <c r="DK102" i="35"/>
  <c r="DW102" i="35"/>
  <c r="EI102" i="35"/>
  <c r="EU102" i="35"/>
  <c r="FG102" i="35"/>
  <c r="FS102" i="35"/>
  <c r="GE102" i="35"/>
  <c r="GQ102" i="35"/>
  <c r="HC102" i="35"/>
  <c r="HO102" i="35"/>
  <c r="IA102" i="35"/>
  <c r="DA102" i="35"/>
  <c r="AR102" i="35"/>
  <c r="BD102" i="35"/>
  <c r="BP102" i="35"/>
  <c r="CB102" i="35"/>
  <c r="CN102" i="35"/>
  <c r="CZ102" i="35"/>
  <c r="DL102" i="35"/>
  <c r="DX102" i="35"/>
  <c r="EJ102" i="35"/>
  <c r="EV102" i="35"/>
  <c r="FH102" i="35"/>
  <c r="FT102" i="35"/>
  <c r="GF102" i="35"/>
  <c r="GR102" i="35"/>
  <c r="HD102" i="35"/>
  <c r="HP102" i="35"/>
  <c r="IB102" i="35"/>
  <c r="AS102" i="35"/>
  <c r="FI102" i="35"/>
  <c r="I24" i="35"/>
  <c r="I30" i="35"/>
  <c r="IE30" i="35"/>
  <c r="AY30" i="35"/>
  <c r="BK30" i="35"/>
  <c r="BW30" i="35"/>
  <c r="CI30" i="35"/>
  <c r="CU30" i="35"/>
  <c r="DG30" i="35"/>
  <c r="DS30" i="35"/>
  <c r="EE30" i="35"/>
  <c r="EQ30" i="35"/>
  <c r="FC30" i="35"/>
  <c r="FO30" i="35"/>
  <c r="GA30" i="35"/>
  <c r="GM30" i="35"/>
  <c r="GY30" i="35"/>
  <c r="HK30" i="35"/>
  <c r="HW30" i="35"/>
  <c r="AZ30" i="35"/>
  <c r="BL30" i="35"/>
  <c r="BX30" i="35"/>
  <c r="CJ30" i="35"/>
  <c r="CV30" i="35"/>
  <c r="DH30" i="35"/>
  <c r="DT30" i="35"/>
  <c r="EF30" i="35"/>
  <c r="ER30" i="35"/>
  <c r="FD30" i="35"/>
  <c r="FP30" i="35"/>
  <c r="GB30" i="35"/>
  <c r="GN30" i="35"/>
  <c r="GZ30" i="35"/>
  <c r="HL30" i="35"/>
  <c r="HX30" i="35"/>
  <c r="AO30" i="35"/>
  <c r="BA30" i="35"/>
  <c r="BM30" i="35"/>
  <c r="BY30" i="35"/>
  <c r="CK30" i="35"/>
  <c r="CW30" i="35"/>
  <c r="DI30" i="35"/>
  <c r="DU30" i="35"/>
  <c r="EG30" i="35"/>
  <c r="ES30" i="35"/>
  <c r="FE30" i="35"/>
  <c r="FQ30" i="35"/>
  <c r="GC30" i="35"/>
  <c r="GO30" i="35"/>
  <c r="HA30" i="35"/>
  <c r="HM30" i="35"/>
  <c r="HY30" i="35"/>
  <c r="AP30" i="35"/>
  <c r="BB30" i="35"/>
  <c r="BN30" i="35"/>
  <c r="BZ30" i="35"/>
  <c r="CL30" i="35"/>
  <c r="CX30" i="35"/>
  <c r="DJ30" i="35"/>
  <c r="DV30" i="35"/>
  <c r="EH30" i="35"/>
  <c r="ET30" i="35"/>
  <c r="FF30" i="35"/>
  <c r="FR30" i="35"/>
  <c r="GD30" i="35"/>
  <c r="GP30" i="35"/>
  <c r="HB30" i="35"/>
  <c r="HN30" i="35"/>
  <c r="HZ30" i="35"/>
  <c r="AQ30" i="35"/>
  <c r="BC30" i="35"/>
  <c r="BO30" i="35"/>
  <c r="CA30" i="35"/>
  <c r="CM30" i="35"/>
  <c r="CY30" i="35"/>
  <c r="DK30" i="35"/>
  <c r="DW30" i="35"/>
  <c r="EI30" i="35"/>
  <c r="EU30" i="35"/>
  <c r="FG30" i="35"/>
  <c r="FS30" i="35"/>
  <c r="GE30" i="35"/>
  <c r="GQ30" i="35"/>
  <c r="HC30" i="35"/>
  <c r="HO30" i="35"/>
  <c r="IA30" i="35"/>
  <c r="AR30" i="35"/>
  <c r="BD30" i="35"/>
  <c r="BP30" i="35"/>
  <c r="CB30" i="35"/>
  <c r="CN30" i="35"/>
  <c r="CZ30" i="35"/>
  <c r="DL30" i="35"/>
  <c r="DX30" i="35"/>
  <c r="EJ30" i="35"/>
  <c r="EV30" i="35"/>
  <c r="FH30" i="35"/>
  <c r="FT30" i="35"/>
  <c r="GF30" i="35"/>
  <c r="GR30" i="35"/>
  <c r="HD30" i="35"/>
  <c r="HP30" i="35"/>
  <c r="IB30" i="35"/>
  <c r="AS30" i="35"/>
  <c r="BE30" i="35"/>
  <c r="BQ30" i="35"/>
  <c r="CC30" i="35"/>
  <c r="CO30" i="35"/>
  <c r="DA30" i="35"/>
  <c r="DM30" i="35"/>
  <c r="DY30" i="35"/>
  <c r="EK30" i="35"/>
  <c r="EW30" i="35"/>
  <c r="FI30" i="35"/>
  <c r="FU30" i="35"/>
  <c r="GG30" i="35"/>
  <c r="GS30" i="35"/>
  <c r="HE30" i="35"/>
  <c r="HQ30" i="35"/>
  <c r="IC30" i="35"/>
  <c r="AT30" i="35"/>
  <c r="BF30" i="35"/>
  <c r="BR30" i="35"/>
  <c r="CD30" i="35"/>
  <c r="CP30" i="35"/>
  <c r="DB30" i="35"/>
  <c r="DN30" i="35"/>
  <c r="DZ30" i="35"/>
  <c r="EL30" i="35"/>
  <c r="EX30" i="35"/>
  <c r="FJ30" i="35"/>
  <c r="FV30" i="35"/>
  <c r="GH30" i="35"/>
  <c r="GT30" i="35"/>
  <c r="HF30" i="35"/>
  <c r="HR30" i="35"/>
  <c r="ID30" i="35"/>
  <c r="AU30" i="35"/>
  <c r="BG30" i="35"/>
  <c r="BS30" i="35"/>
  <c r="CE30" i="35"/>
  <c r="CQ30" i="35"/>
  <c r="DC30" i="35"/>
  <c r="DO30" i="35"/>
  <c r="EA30" i="35"/>
  <c r="EM30" i="35"/>
  <c r="EY30" i="35"/>
  <c r="FK30" i="35"/>
  <c r="FW30" i="35"/>
  <c r="GI30" i="35"/>
  <c r="GU30" i="35"/>
  <c r="HG30" i="35"/>
  <c r="HS30" i="35"/>
  <c r="AW30" i="35"/>
  <c r="BI30" i="35"/>
  <c r="BU30" i="35"/>
  <c r="CG30" i="35"/>
  <c r="CS30" i="35"/>
  <c r="DE30" i="35"/>
  <c r="DQ30" i="35"/>
  <c r="EC30" i="35"/>
  <c r="EO30" i="35"/>
  <c r="FA30" i="35"/>
  <c r="FM30" i="35"/>
  <c r="FY30" i="35"/>
  <c r="GK30" i="35"/>
  <c r="GW30" i="35"/>
  <c r="HI30" i="35"/>
  <c r="HU30" i="35"/>
  <c r="AX30" i="35"/>
  <c r="BJ30" i="35"/>
  <c r="BV30" i="35"/>
  <c r="CH30" i="35"/>
  <c r="CT30" i="35"/>
  <c r="DF30" i="35"/>
  <c r="DR30" i="35"/>
  <c r="ED30" i="35"/>
  <c r="EP30" i="35"/>
  <c r="FB30" i="35"/>
  <c r="FN30" i="35"/>
  <c r="FZ30" i="35"/>
  <c r="GL30" i="35"/>
  <c r="GX30" i="35"/>
  <c r="HJ30" i="35"/>
  <c r="HV30" i="35"/>
  <c r="AV30" i="35"/>
  <c r="GJ30" i="35"/>
  <c r="BH30" i="35"/>
  <c r="GV30" i="35"/>
  <c r="BT30" i="35"/>
  <c r="HH30" i="35"/>
  <c r="CF30" i="35"/>
  <c r="HT30" i="35"/>
  <c r="CR30" i="35"/>
  <c r="DD30" i="35"/>
  <c r="DP30" i="35"/>
  <c r="EB30" i="35"/>
  <c r="EN30" i="35"/>
  <c r="EZ30" i="35"/>
  <c r="FL30" i="35"/>
  <c r="FX30" i="35"/>
  <c r="IE72" i="35"/>
  <c r="AO72" i="35"/>
  <c r="BA72" i="35"/>
  <c r="BM72" i="35"/>
  <c r="BY72" i="35"/>
  <c r="CK72" i="35"/>
  <c r="CW72" i="35"/>
  <c r="DI72" i="35"/>
  <c r="DU72" i="35"/>
  <c r="EG72" i="35"/>
  <c r="ES72" i="35"/>
  <c r="FE72" i="35"/>
  <c r="FQ72" i="35"/>
  <c r="GC72" i="35"/>
  <c r="GO72" i="35"/>
  <c r="HA72" i="35"/>
  <c r="HM72" i="35"/>
  <c r="HY72" i="35"/>
  <c r="AP72" i="35"/>
  <c r="AQ72" i="35"/>
  <c r="BC72" i="35"/>
  <c r="BO72" i="35"/>
  <c r="AR72" i="35"/>
  <c r="BD72" i="35"/>
  <c r="BP72" i="35"/>
  <c r="CB72" i="35"/>
  <c r="CN72" i="35"/>
  <c r="AS72" i="35"/>
  <c r="BE72" i="35"/>
  <c r="BQ72" i="35"/>
  <c r="CC72" i="35"/>
  <c r="CO72" i="35"/>
  <c r="AT72" i="35"/>
  <c r="BF72" i="35"/>
  <c r="BR72" i="35"/>
  <c r="CD72" i="35"/>
  <c r="CP72" i="35"/>
  <c r="DB72" i="35"/>
  <c r="DN72" i="35"/>
  <c r="DZ72" i="35"/>
  <c r="EL72" i="35"/>
  <c r="EX72" i="35"/>
  <c r="FJ72" i="35"/>
  <c r="FV72" i="35"/>
  <c r="GH72" i="35"/>
  <c r="GT72" i="35"/>
  <c r="HF72" i="35"/>
  <c r="HR72" i="35"/>
  <c r="ID72" i="35"/>
  <c r="AV72" i="35"/>
  <c r="BH72" i="35"/>
  <c r="BT72" i="35"/>
  <c r="CF72" i="35"/>
  <c r="CR72" i="35"/>
  <c r="DD72" i="35"/>
  <c r="DP72" i="35"/>
  <c r="EB72" i="35"/>
  <c r="EN72" i="35"/>
  <c r="EZ72" i="35"/>
  <c r="FL72" i="35"/>
  <c r="FX72" i="35"/>
  <c r="GJ72" i="35"/>
  <c r="GV72" i="35"/>
  <c r="HH72" i="35"/>
  <c r="HT72" i="35"/>
  <c r="AY72" i="35"/>
  <c r="BK72" i="35"/>
  <c r="BW72" i="35"/>
  <c r="CI72" i="35"/>
  <c r="CU72" i="35"/>
  <c r="DG72" i="35"/>
  <c r="DS72" i="35"/>
  <c r="EE72" i="35"/>
  <c r="EQ72" i="35"/>
  <c r="FC72" i="35"/>
  <c r="FO72" i="35"/>
  <c r="GA72" i="35"/>
  <c r="GM72" i="35"/>
  <c r="GY72" i="35"/>
  <c r="HK72" i="35"/>
  <c r="HW72" i="35"/>
  <c r="BN72" i="35"/>
  <c r="CM72" i="35"/>
  <c r="DH72" i="35"/>
  <c r="DY72" i="35"/>
  <c r="ER72" i="35"/>
  <c r="FI72" i="35"/>
  <c r="GB72" i="35"/>
  <c r="GS72" i="35"/>
  <c r="HL72" i="35"/>
  <c r="IC72" i="35"/>
  <c r="BS72" i="35"/>
  <c r="CQ72" i="35"/>
  <c r="DJ72" i="35"/>
  <c r="EA72" i="35"/>
  <c r="ET72" i="35"/>
  <c r="FK72" i="35"/>
  <c r="GD72" i="35"/>
  <c r="GU72" i="35"/>
  <c r="HN72" i="35"/>
  <c r="BU72" i="35"/>
  <c r="CS72" i="35"/>
  <c r="DK72" i="35"/>
  <c r="EC72" i="35"/>
  <c r="EU72" i="35"/>
  <c r="FM72" i="35"/>
  <c r="GE72" i="35"/>
  <c r="GW72" i="35"/>
  <c r="HO72" i="35"/>
  <c r="AU72" i="35"/>
  <c r="BV72" i="35"/>
  <c r="CT72" i="35"/>
  <c r="DL72" i="35"/>
  <c r="ED72" i="35"/>
  <c r="EV72" i="35"/>
  <c r="FN72" i="35"/>
  <c r="GF72" i="35"/>
  <c r="GX72" i="35"/>
  <c r="HP72" i="35"/>
  <c r="AW72" i="35"/>
  <c r="BX72" i="35"/>
  <c r="CV72" i="35"/>
  <c r="DM72" i="35"/>
  <c r="EF72" i="35"/>
  <c r="EW72" i="35"/>
  <c r="FP72" i="35"/>
  <c r="GG72" i="35"/>
  <c r="GZ72" i="35"/>
  <c r="HQ72" i="35"/>
  <c r="AX72" i="35"/>
  <c r="BZ72" i="35"/>
  <c r="CX72" i="35"/>
  <c r="DO72" i="35"/>
  <c r="EH72" i="35"/>
  <c r="EY72" i="35"/>
  <c r="FR72" i="35"/>
  <c r="GI72" i="35"/>
  <c r="HB72" i="35"/>
  <c r="HS72" i="35"/>
  <c r="AZ72" i="35"/>
  <c r="CA72" i="35"/>
  <c r="CY72" i="35"/>
  <c r="DQ72" i="35"/>
  <c r="EI72" i="35"/>
  <c r="FA72" i="35"/>
  <c r="FS72" i="35"/>
  <c r="GK72" i="35"/>
  <c r="HC72" i="35"/>
  <c r="HU72" i="35"/>
  <c r="BB72" i="35"/>
  <c r="CE72" i="35"/>
  <c r="CZ72" i="35"/>
  <c r="DR72" i="35"/>
  <c r="EJ72" i="35"/>
  <c r="FB72" i="35"/>
  <c r="FT72" i="35"/>
  <c r="GL72" i="35"/>
  <c r="HD72" i="35"/>
  <c r="HV72" i="35"/>
  <c r="BG72" i="35"/>
  <c r="CG72" i="35"/>
  <c r="DA72" i="35"/>
  <c r="DT72" i="35"/>
  <c r="EK72" i="35"/>
  <c r="FD72" i="35"/>
  <c r="FU72" i="35"/>
  <c r="GN72" i="35"/>
  <c r="HE72" i="35"/>
  <c r="HX72" i="35"/>
  <c r="BI72" i="35"/>
  <c r="CH72" i="35"/>
  <c r="DC72" i="35"/>
  <c r="DV72" i="35"/>
  <c r="EM72" i="35"/>
  <c r="FF72" i="35"/>
  <c r="FW72" i="35"/>
  <c r="GP72" i="35"/>
  <c r="HG72" i="35"/>
  <c r="HZ72" i="35"/>
  <c r="BJ72" i="35"/>
  <c r="CJ72" i="35"/>
  <c r="DE72" i="35"/>
  <c r="DW72" i="35"/>
  <c r="EO72" i="35"/>
  <c r="FG72" i="35"/>
  <c r="FY72" i="35"/>
  <c r="GQ72" i="35"/>
  <c r="HI72" i="35"/>
  <c r="IA72" i="35"/>
  <c r="FH72" i="35"/>
  <c r="FZ72" i="35"/>
  <c r="GR72" i="35"/>
  <c r="HJ72" i="35"/>
  <c r="IB72" i="35"/>
  <c r="EP72" i="35"/>
  <c r="BL72" i="35"/>
  <c r="CL72" i="35"/>
  <c r="DF72" i="35"/>
  <c r="DX72" i="35"/>
  <c r="IE25" i="35"/>
  <c r="AY25" i="35"/>
  <c r="BK25" i="35"/>
  <c r="BW25" i="35"/>
  <c r="CI25" i="35"/>
  <c r="CU25" i="35"/>
  <c r="DG25" i="35"/>
  <c r="DS25" i="35"/>
  <c r="EE25" i="35"/>
  <c r="EQ25" i="35"/>
  <c r="FC25" i="35"/>
  <c r="FO25" i="35"/>
  <c r="GA25" i="35"/>
  <c r="GM25" i="35"/>
  <c r="GY25" i="35"/>
  <c r="HK25" i="35"/>
  <c r="HW25" i="35"/>
  <c r="AZ25" i="35"/>
  <c r="BL25" i="35"/>
  <c r="BX25" i="35"/>
  <c r="CJ25" i="35"/>
  <c r="CV25" i="35"/>
  <c r="DH25" i="35"/>
  <c r="DT25" i="35"/>
  <c r="EF25" i="35"/>
  <c r="ER25" i="35"/>
  <c r="FD25" i="35"/>
  <c r="FP25" i="35"/>
  <c r="GB25" i="35"/>
  <c r="GN25" i="35"/>
  <c r="AP25" i="35"/>
  <c r="BB25" i="35"/>
  <c r="BN25" i="35"/>
  <c r="BZ25" i="35"/>
  <c r="CL25" i="35"/>
  <c r="CX25" i="35"/>
  <c r="DJ25" i="35"/>
  <c r="DV25" i="35"/>
  <c r="EH25" i="35"/>
  <c r="ET25" i="35"/>
  <c r="FF25" i="35"/>
  <c r="FR25" i="35"/>
  <c r="GD25" i="35"/>
  <c r="GP25" i="35"/>
  <c r="AQ25" i="35"/>
  <c r="BC25" i="35"/>
  <c r="BO25" i="35"/>
  <c r="CA25" i="35"/>
  <c r="CM25" i="35"/>
  <c r="CY25" i="35"/>
  <c r="DK25" i="35"/>
  <c r="DW25" i="35"/>
  <c r="EI25" i="35"/>
  <c r="EU25" i="35"/>
  <c r="FG25" i="35"/>
  <c r="FS25" i="35"/>
  <c r="GE25" i="35"/>
  <c r="GQ25" i="35"/>
  <c r="HC25" i="35"/>
  <c r="HO25" i="35"/>
  <c r="IA25" i="35"/>
  <c r="AR25" i="35"/>
  <c r="BD25" i="35"/>
  <c r="BP25" i="35"/>
  <c r="CB25" i="35"/>
  <c r="CN25" i="35"/>
  <c r="CZ25" i="35"/>
  <c r="DL25" i="35"/>
  <c r="DX25" i="35"/>
  <c r="EJ25" i="35"/>
  <c r="EV25" i="35"/>
  <c r="FH25" i="35"/>
  <c r="FT25" i="35"/>
  <c r="GF25" i="35"/>
  <c r="GR25" i="35"/>
  <c r="AW25" i="35"/>
  <c r="BI25" i="35"/>
  <c r="BU25" i="35"/>
  <c r="CG25" i="35"/>
  <c r="CS25" i="35"/>
  <c r="DE25" i="35"/>
  <c r="DQ25" i="35"/>
  <c r="EC25" i="35"/>
  <c r="EO25" i="35"/>
  <c r="FA25" i="35"/>
  <c r="BE25" i="35"/>
  <c r="CC25" i="35"/>
  <c r="DA25" i="35"/>
  <c r="DY25" i="35"/>
  <c r="EW25" i="35"/>
  <c r="FQ25" i="35"/>
  <c r="GK25" i="35"/>
  <c r="HD25" i="35"/>
  <c r="HR25" i="35"/>
  <c r="BF25" i="35"/>
  <c r="CD25" i="35"/>
  <c r="DB25" i="35"/>
  <c r="DZ25" i="35"/>
  <c r="EX25" i="35"/>
  <c r="FU25" i="35"/>
  <c r="GL25" i="35"/>
  <c r="HE25" i="35"/>
  <c r="HS25" i="35"/>
  <c r="BG25" i="35"/>
  <c r="CE25" i="35"/>
  <c r="DC25" i="35"/>
  <c r="EA25" i="35"/>
  <c r="EY25" i="35"/>
  <c r="FV25" i="35"/>
  <c r="GO25" i="35"/>
  <c r="HF25" i="35"/>
  <c r="HT25" i="35"/>
  <c r="BH25" i="35"/>
  <c r="CF25" i="35"/>
  <c r="DD25" i="35"/>
  <c r="EB25" i="35"/>
  <c r="EZ25" i="35"/>
  <c r="FW25" i="35"/>
  <c r="GS25" i="35"/>
  <c r="HG25" i="35"/>
  <c r="HU25" i="35"/>
  <c r="BJ25" i="35"/>
  <c r="CH25" i="35"/>
  <c r="DF25" i="35"/>
  <c r="ED25" i="35"/>
  <c r="FB25" i="35"/>
  <c r="FX25" i="35"/>
  <c r="GT25" i="35"/>
  <c r="HH25" i="35"/>
  <c r="HV25" i="35"/>
  <c r="AO25" i="35"/>
  <c r="BM25" i="35"/>
  <c r="CK25" i="35"/>
  <c r="DI25" i="35"/>
  <c r="EG25" i="35"/>
  <c r="FE25" i="35"/>
  <c r="FY25" i="35"/>
  <c r="GU25" i="35"/>
  <c r="HI25" i="35"/>
  <c r="HX25" i="35"/>
  <c r="AS25" i="35"/>
  <c r="BQ25" i="35"/>
  <c r="CO25" i="35"/>
  <c r="DM25" i="35"/>
  <c r="EK25" i="35"/>
  <c r="FI25" i="35"/>
  <c r="FZ25" i="35"/>
  <c r="GV25" i="35"/>
  <c r="HJ25" i="35"/>
  <c r="HY25" i="35"/>
  <c r="AT25" i="35"/>
  <c r="BR25" i="35"/>
  <c r="CP25" i="35"/>
  <c r="DN25" i="35"/>
  <c r="EL25" i="35"/>
  <c r="FJ25" i="35"/>
  <c r="GC25" i="35"/>
  <c r="GW25" i="35"/>
  <c r="HL25" i="35"/>
  <c r="HZ25" i="35"/>
  <c r="AU25" i="35"/>
  <c r="BS25" i="35"/>
  <c r="CQ25" i="35"/>
  <c r="DO25" i="35"/>
  <c r="EM25" i="35"/>
  <c r="FK25" i="35"/>
  <c r="GG25" i="35"/>
  <c r="GX25" i="35"/>
  <c r="HM25" i="35"/>
  <c r="IB25" i="35"/>
  <c r="AX25" i="35"/>
  <c r="BV25" i="35"/>
  <c r="CT25" i="35"/>
  <c r="DR25" i="35"/>
  <c r="EP25" i="35"/>
  <c r="FM25" i="35"/>
  <c r="GI25" i="35"/>
  <c r="HA25" i="35"/>
  <c r="HP25" i="35"/>
  <c r="ID25" i="35"/>
  <c r="BA25" i="35"/>
  <c r="BY25" i="35"/>
  <c r="CW25" i="35"/>
  <c r="DU25" i="35"/>
  <c r="ES25" i="35"/>
  <c r="FN25" i="35"/>
  <c r="GJ25" i="35"/>
  <c r="HB25" i="35"/>
  <c r="HQ25" i="35"/>
  <c r="DP25" i="35"/>
  <c r="EN25" i="35"/>
  <c r="FL25" i="35"/>
  <c r="GH25" i="35"/>
  <c r="GZ25" i="35"/>
  <c r="HN25" i="35"/>
  <c r="IC25" i="35"/>
  <c r="AV25" i="35"/>
  <c r="BT25" i="35"/>
  <c r="CR25" i="35"/>
  <c r="IE37" i="35"/>
  <c r="AX37" i="35"/>
  <c r="BJ37" i="35"/>
  <c r="BV37" i="35"/>
  <c r="CH37" i="35"/>
  <c r="CT37" i="35"/>
  <c r="DF37" i="35"/>
  <c r="DR37" i="35"/>
  <c r="ED37" i="35"/>
  <c r="EP37" i="35"/>
  <c r="FB37" i="35"/>
  <c r="FN37" i="35"/>
  <c r="FZ37" i="35"/>
  <c r="GL37" i="35"/>
  <c r="GX37" i="35"/>
  <c r="HJ37" i="35"/>
  <c r="HV37" i="35"/>
  <c r="AY37" i="35"/>
  <c r="BK37" i="35"/>
  <c r="BW37" i="35"/>
  <c r="CI37" i="35"/>
  <c r="CU37" i="35"/>
  <c r="DG37" i="35"/>
  <c r="DS37" i="35"/>
  <c r="EE37" i="35"/>
  <c r="EQ37" i="35"/>
  <c r="FC37" i="35"/>
  <c r="FO37" i="35"/>
  <c r="GA37" i="35"/>
  <c r="GM37" i="35"/>
  <c r="GY37" i="35"/>
  <c r="HK37" i="35"/>
  <c r="HW37" i="35"/>
  <c r="AZ37" i="35"/>
  <c r="BL37" i="35"/>
  <c r="BX37" i="35"/>
  <c r="CJ37" i="35"/>
  <c r="CV37" i="35"/>
  <c r="DH37" i="35"/>
  <c r="DT37" i="35"/>
  <c r="EF37" i="35"/>
  <c r="ER37" i="35"/>
  <c r="FD37" i="35"/>
  <c r="FP37" i="35"/>
  <c r="GB37" i="35"/>
  <c r="GN37" i="35"/>
  <c r="GZ37" i="35"/>
  <c r="HL37" i="35"/>
  <c r="HX37" i="35"/>
  <c r="AO37" i="35"/>
  <c r="BA37" i="35"/>
  <c r="BM37" i="35"/>
  <c r="BY37" i="35"/>
  <c r="CK37" i="35"/>
  <c r="CW37" i="35"/>
  <c r="DI37" i="35"/>
  <c r="DU37" i="35"/>
  <c r="EG37" i="35"/>
  <c r="ES37" i="35"/>
  <c r="FE37" i="35"/>
  <c r="FQ37" i="35"/>
  <c r="GC37" i="35"/>
  <c r="GO37" i="35"/>
  <c r="HA37" i="35"/>
  <c r="HM37" i="35"/>
  <c r="HY37" i="35"/>
  <c r="AP37" i="35"/>
  <c r="BB37" i="35"/>
  <c r="BN37" i="35"/>
  <c r="BZ37" i="35"/>
  <c r="CL37" i="35"/>
  <c r="CX37" i="35"/>
  <c r="DJ37" i="35"/>
  <c r="DV37" i="35"/>
  <c r="EH37" i="35"/>
  <c r="ET37" i="35"/>
  <c r="FF37" i="35"/>
  <c r="FR37" i="35"/>
  <c r="GD37" i="35"/>
  <c r="GP37" i="35"/>
  <c r="HB37" i="35"/>
  <c r="HN37" i="35"/>
  <c r="HZ37" i="35"/>
  <c r="AQ37" i="35"/>
  <c r="BC37" i="35"/>
  <c r="BO37" i="35"/>
  <c r="CA37" i="35"/>
  <c r="CM37" i="35"/>
  <c r="CY37" i="35"/>
  <c r="DK37" i="35"/>
  <c r="DW37" i="35"/>
  <c r="EI37" i="35"/>
  <c r="EU37" i="35"/>
  <c r="FG37" i="35"/>
  <c r="FS37" i="35"/>
  <c r="GE37" i="35"/>
  <c r="GQ37" i="35"/>
  <c r="HC37" i="35"/>
  <c r="HO37" i="35"/>
  <c r="IA37" i="35"/>
  <c r="AR37" i="35"/>
  <c r="BD37" i="35"/>
  <c r="BP37" i="35"/>
  <c r="CB37" i="35"/>
  <c r="CN37" i="35"/>
  <c r="CZ37" i="35"/>
  <c r="DL37" i="35"/>
  <c r="DX37" i="35"/>
  <c r="EJ37" i="35"/>
  <c r="EV37" i="35"/>
  <c r="FH37" i="35"/>
  <c r="FT37" i="35"/>
  <c r="GF37" i="35"/>
  <c r="GR37" i="35"/>
  <c r="HD37" i="35"/>
  <c r="HP37" i="35"/>
  <c r="IB37" i="35"/>
  <c r="AS37" i="35"/>
  <c r="BE37" i="35"/>
  <c r="BQ37" i="35"/>
  <c r="CC37" i="35"/>
  <c r="CO37" i="35"/>
  <c r="DA37" i="35"/>
  <c r="DM37" i="35"/>
  <c r="DY37" i="35"/>
  <c r="EK37" i="35"/>
  <c r="EW37" i="35"/>
  <c r="FI37" i="35"/>
  <c r="FU37" i="35"/>
  <c r="GG37" i="35"/>
  <c r="GS37" i="35"/>
  <c r="HE37" i="35"/>
  <c r="HQ37" i="35"/>
  <c r="IC37" i="35"/>
  <c r="AT37" i="35"/>
  <c r="BF37" i="35"/>
  <c r="BR37" i="35"/>
  <c r="CD37" i="35"/>
  <c r="CP37" i="35"/>
  <c r="DB37" i="35"/>
  <c r="DN37" i="35"/>
  <c r="DZ37" i="35"/>
  <c r="EL37" i="35"/>
  <c r="EX37" i="35"/>
  <c r="FJ37" i="35"/>
  <c r="FV37" i="35"/>
  <c r="GH37" i="35"/>
  <c r="GT37" i="35"/>
  <c r="HF37" i="35"/>
  <c r="HR37" i="35"/>
  <c r="ID37" i="35"/>
  <c r="AU37" i="35"/>
  <c r="BG37" i="35"/>
  <c r="BS37" i="35"/>
  <c r="CE37" i="35"/>
  <c r="CQ37" i="35"/>
  <c r="DC37" i="35"/>
  <c r="DO37" i="35"/>
  <c r="EA37" i="35"/>
  <c r="EM37" i="35"/>
  <c r="EY37" i="35"/>
  <c r="FK37" i="35"/>
  <c r="FW37" i="35"/>
  <c r="GI37" i="35"/>
  <c r="GU37" i="35"/>
  <c r="HG37" i="35"/>
  <c r="HS37" i="35"/>
  <c r="AV37" i="35"/>
  <c r="BH37" i="35"/>
  <c r="BT37" i="35"/>
  <c r="CF37" i="35"/>
  <c r="CR37" i="35"/>
  <c r="DD37" i="35"/>
  <c r="DP37" i="35"/>
  <c r="EB37" i="35"/>
  <c r="EN37" i="35"/>
  <c r="EZ37" i="35"/>
  <c r="FL37" i="35"/>
  <c r="FX37" i="35"/>
  <c r="GJ37" i="35"/>
  <c r="GV37" i="35"/>
  <c r="HH37" i="35"/>
  <c r="HT37" i="35"/>
  <c r="FA37" i="35"/>
  <c r="FM37" i="35"/>
  <c r="FY37" i="35"/>
  <c r="AW37" i="35"/>
  <c r="GK37" i="35"/>
  <c r="BI37" i="35"/>
  <c r="GW37" i="35"/>
  <c r="BU37" i="35"/>
  <c r="HI37" i="35"/>
  <c r="CG37" i="35"/>
  <c r="HU37" i="35"/>
  <c r="CS37" i="35"/>
  <c r="DE37" i="35"/>
  <c r="DQ37" i="35"/>
  <c r="EC37" i="35"/>
  <c r="EO37" i="35"/>
  <c r="IE43" i="35"/>
  <c r="AX43" i="35"/>
  <c r="BJ43" i="35"/>
  <c r="BV43" i="35"/>
  <c r="CH43" i="35"/>
  <c r="CT43" i="35"/>
  <c r="DF43" i="35"/>
  <c r="DR43" i="35"/>
  <c r="ED43" i="35"/>
  <c r="EP43" i="35"/>
  <c r="FB43" i="35"/>
  <c r="AY43" i="35"/>
  <c r="BK43" i="35"/>
  <c r="BW43" i="35"/>
  <c r="CI43" i="35"/>
  <c r="AZ43" i="35"/>
  <c r="BL43" i="35"/>
  <c r="BX43" i="35"/>
  <c r="CJ43" i="35"/>
  <c r="CV43" i="35"/>
  <c r="DH43" i="35"/>
  <c r="DT43" i="35"/>
  <c r="EF43" i="35"/>
  <c r="ER43" i="35"/>
  <c r="FD43" i="35"/>
  <c r="FP43" i="35"/>
  <c r="GB43" i="35"/>
  <c r="GN43" i="35"/>
  <c r="GZ43" i="35"/>
  <c r="HL43" i="35"/>
  <c r="HX43" i="35"/>
  <c r="AO43" i="35"/>
  <c r="BA43" i="35"/>
  <c r="BM43" i="35"/>
  <c r="BY43" i="35"/>
  <c r="CK43" i="35"/>
  <c r="CW43" i="35"/>
  <c r="DI43" i="35"/>
  <c r="DU43" i="35"/>
  <c r="EG43" i="35"/>
  <c r="AP43" i="35"/>
  <c r="BB43" i="35"/>
  <c r="BN43" i="35"/>
  <c r="BZ43" i="35"/>
  <c r="CL43" i="35"/>
  <c r="CX43" i="35"/>
  <c r="DJ43" i="35"/>
  <c r="DV43" i="35"/>
  <c r="EH43" i="35"/>
  <c r="ET43" i="35"/>
  <c r="FF43" i="35"/>
  <c r="FR43" i="35"/>
  <c r="GD43" i="35"/>
  <c r="GP43" i="35"/>
  <c r="HB43" i="35"/>
  <c r="HN43" i="35"/>
  <c r="HZ43" i="35"/>
  <c r="AQ43" i="35"/>
  <c r="BC43" i="35"/>
  <c r="BO43" i="35"/>
  <c r="CA43" i="35"/>
  <c r="CM43" i="35"/>
  <c r="CY43" i="35"/>
  <c r="DK43" i="35"/>
  <c r="DW43" i="35"/>
  <c r="EI43" i="35"/>
  <c r="AR43" i="35"/>
  <c r="BD43" i="35"/>
  <c r="BP43" i="35"/>
  <c r="CB43" i="35"/>
  <c r="CN43" i="35"/>
  <c r="CZ43" i="35"/>
  <c r="DL43" i="35"/>
  <c r="DX43" i="35"/>
  <c r="EJ43" i="35"/>
  <c r="AS43" i="35"/>
  <c r="BE43" i="35"/>
  <c r="BQ43" i="35"/>
  <c r="AT43" i="35"/>
  <c r="BF43" i="35"/>
  <c r="BR43" i="35"/>
  <c r="CD43" i="35"/>
  <c r="CP43" i="35"/>
  <c r="DB43" i="35"/>
  <c r="DN43" i="35"/>
  <c r="DZ43" i="35"/>
  <c r="EL43" i="35"/>
  <c r="EX43" i="35"/>
  <c r="FJ43" i="35"/>
  <c r="AU43" i="35"/>
  <c r="BG43" i="35"/>
  <c r="BS43" i="35"/>
  <c r="CE43" i="35"/>
  <c r="AV43" i="35"/>
  <c r="BH43" i="35"/>
  <c r="BT43" i="35"/>
  <c r="CF43" i="35"/>
  <c r="CR43" i="35"/>
  <c r="DD43" i="35"/>
  <c r="DP43" i="35"/>
  <c r="EB43" i="35"/>
  <c r="CQ43" i="35"/>
  <c r="EA43" i="35"/>
  <c r="EY43" i="35"/>
  <c r="FO43" i="35"/>
  <c r="GE43" i="35"/>
  <c r="GS43" i="35"/>
  <c r="HG43" i="35"/>
  <c r="HU43" i="35"/>
  <c r="CS43" i="35"/>
  <c r="EC43" i="35"/>
  <c r="EZ43" i="35"/>
  <c r="FQ43" i="35"/>
  <c r="GF43" i="35"/>
  <c r="GT43" i="35"/>
  <c r="HH43" i="35"/>
  <c r="HV43" i="35"/>
  <c r="CU43" i="35"/>
  <c r="EE43" i="35"/>
  <c r="FA43" i="35"/>
  <c r="FS43" i="35"/>
  <c r="GG43" i="35"/>
  <c r="GU43" i="35"/>
  <c r="HI43" i="35"/>
  <c r="HW43" i="35"/>
  <c r="DA43" i="35"/>
  <c r="EK43" i="35"/>
  <c r="FC43" i="35"/>
  <c r="FT43" i="35"/>
  <c r="GH43" i="35"/>
  <c r="GV43" i="35"/>
  <c r="HJ43" i="35"/>
  <c r="HY43" i="35"/>
  <c r="DC43" i="35"/>
  <c r="EM43" i="35"/>
  <c r="FE43" i="35"/>
  <c r="FU43" i="35"/>
  <c r="GI43" i="35"/>
  <c r="GW43" i="35"/>
  <c r="HK43" i="35"/>
  <c r="IA43" i="35"/>
  <c r="DE43" i="35"/>
  <c r="EN43" i="35"/>
  <c r="FG43" i="35"/>
  <c r="FV43" i="35"/>
  <c r="GJ43" i="35"/>
  <c r="GX43" i="35"/>
  <c r="HM43" i="35"/>
  <c r="IB43" i="35"/>
  <c r="AW43" i="35"/>
  <c r="DG43" i="35"/>
  <c r="EO43" i="35"/>
  <c r="FH43" i="35"/>
  <c r="FW43" i="35"/>
  <c r="GK43" i="35"/>
  <c r="GY43" i="35"/>
  <c r="HO43" i="35"/>
  <c r="IC43" i="35"/>
  <c r="BI43" i="35"/>
  <c r="DM43" i="35"/>
  <c r="EQ43" i="35"/>
  <c r="FI43" i="35"/>
  <c r="FX43" i="35"/>
  <c r="GL43" i="35"/>
  <c r="HA43" i="35"/>
  <c r="HP43" i="35"/>
  <c r="ID43" i="35"/>
  <c r="BU43" i="35"/>
  <c r="DO43" i="35"/>
  <c r="ES43" i="35"/>
  <c r="FK43" i="35"/>
  <c r="FY43" i="35"/>
  <c r="GM43" i="35"/>
  <c r="HC43" i="35"/>
  <c r="HQ43" i="35"/>
  <c r="CC43" i="35"/>
  <c r="DQ43" i="35"/>
  <c r="EU43" i="35"/>
  <c r="FL43" i="35"/>
  <c r="FZ43" i="35"/>
  <c r="GO43" i="35"/>
  <c r="HD43" i="35"/>
  <c r="HR43" i="35"/>
  <c r="CG43" i="35"/>
  <c r="DS43" i="35"/>
  <c r="EV43" i="35"/>
  <c r="FM43" i="35"/>
  <c r="GA43" i="35"/>
  <c r="GQ43" i="35"/>
  <c r="HE43" i="35"/>
  <c r="HS43" i="35"/>
  <c r="CO43" i="35"/>
  <c r="DY43" i="35"/>
  <c r="EW43" i="35"/>
  <c r="FN43" i="35"/>
  <c r="GC43" i="35"/>
  <c r="GR43" i="35"/>
  <c r="HF43" i="35"/>
  <c r="HT43" i="35"/>
  <c r="IE49" i="35"/>
  <c r="AU49" i="35"/>
  <c r="BG49" i="35"/>
  <c r="BS49" i="35"/>
  <c r="CE49" i="35"/>
  <c r="CQ49" i="35"/>
  <c r="DC49" i="35"/>
  <c r="DO49" i="35"/>
  <c r="EA49" i="35"/>
  <c r="EM49" i="35"/>
  <c r="EY49" i="35"/>
  <c r="FK49" i="35"/>
  <c r="FW49" i="35"/>
  <c r="GI49" i="35"/>
  <c r="GU49" i="35"/>
  <c r="HG49" i="35"/>
  <c r="HS49" i="35"/>
  <c r="AV49" i="35"/>
  <c r="BH49" i="35"/>
  <c r="BT49" i="35"/>
  <c r="CF49" i="35"/>
  <c r="CR49" i="35"/>
  <c r="DD49" i="35"/>
  <c r="DP49" i="35"/>
  <c r="EB49" i="35"/>
  <c r="EN49" i="35"/>
  <c r="EZ49" i="35"/>
  <c r="FL49" i="35"/>
  <c r="FX49" i="35"/>
  <c r="GJ49" i="35"/>
  <c r="GV49" i="35"/>
  <c r="HH49" i="35"/>
  <c r="HT49" i="35"/>
  <c r="AW49" i="35"/>
  <c r="BI49" i="35"/>
  <c r="BU49" i="35"/>
  <c r="CG49" i="35"/>
  <c r="CS49" i="35"/>
  <c r="DE49" i="35"/>
  <c r="DQ49" i="35"/>
  <c r="EC49" i="35"/>
  <c r="EO49" i="35"/>
  <c r="FA49" i="35"/>
  <c r="FM49" i="35"/>
  <c r="FY49" i="35"/>
  <c r="GK49" i="35"/>
  <c r="GW49" i="35"/>
  <c r="HI49" i="35"/>
  <c r="HU49" i="35"/>
  <c r="AX49" i="35"/>
  <c r="BJ49" i="35"/>
  <c r="BV49" i="35"/>
  <c r="CH49" i="35"/>
  <c r="CT49" i="35"/>
  <c r="DF49" i="35"/>
  <c r="DR49" i="35"/>
  <c r="ED49" i="35"/>
  <c r="EP49" i="35"/>
  <c r="FB49" i="35"/>
  <c r="FN49" i="35"/>
  <c r="FZ49" i="35"/>
  <c r="GL49" i="35"/>
  <c r="GX49" i="35"/>
  <c r="HJ49" i="35"/>
  <c r="HV49" i="35"/>
  <c r="AY49" i="35"/>
  <c r="BK49" i="35"/>
  <c r="BW49" i="35"/>
  <c r="CI49" i="35"/>
  <c r="CU49" i="35"/>
  <c r="DG49" i="35"/>
  <c r="DS49" i="35"/>
  <c r="EE49" i="35"/>
  <c r="EQ49" i="35"/>
  <c r="FC49" i="35"/>
  <c r="FO49" i="35"/>
  <c r="GA49" i="35"/>
  <c r="GM49" i="35"/>
  <c r="GY49" i="35"/>
  <c r="HK49" i="35"/>
  <c r="HW49" i="35"/>
  <c r="AZ49" i="35"/>
  <c r="BL49" i="35"/>
  <c r="BX49" i="35"/>
  <c r="CJ49" i="35"/>
  <c r="CV49" i="35"/>
  <c r="DH49" i="35"/>
  <c r="DT49" i="35"/>
  <c r="EF49" i="35"/>
  <c r="ER49" i="35"/>
  <c r="FD49" i="35"/>
  <c r="FP49" i="35"/>
  <c r="GB49" i="35"/>
  <c r="GN49" i="35"/>
  <c r="GZ49" i="35"/>
  <c r="HL49" i="35"/>
  <c r="HX49" i="35"/>
  <c r="AO49" i="35"/>
  <c r="BA49" i="35"/>
  <c r="BM49" i="35"/>
  <c r="BY49" i="35"/>
  <c r="CK49" i="35"/>
  <c r="CW49" i="35"/>
  <c r="DI49" i="35"/>
  <c r="DU49" i="35"/>
  <c r="EG49" i="35"/>
  <c r="ES49" i="35"/>
  <c r="FE49" i="35"/>
  <c r="FQ49" i="35"/>
  <c r="GC49" i="35"/>
  <c r="GO49" i="35"/>
  <c r="HA49" i="35"/>
  <c r="HM49" i="35"/>
  <c r="HY49" i="35"/>
  <c r="AP49" i="35"/>
  <c r="BB49" i="35"/>
  <c r="BN49" i="35"/>
  <c r="BZ49" i="35"/>
  <c r="CL49" i="35"/>
  <c r="CX49" i="35"/>
  <c r="DJ49" i="35"/>
  <c r="DV49" i="35"/>
  <c r="EH49" i="35"/>
  <c r="ET49" i="35"/>
  <c r="FF49" i="35"/>
  <c r="FR49" i="35"/>
  <c r="GD49" i="35"/>
  <c r="GP49" i="35"/>
  <c r="HB49" i="35"/>
  <c r="HN49" i="35"/>
  <c r="HZ49" i="35"/>
  <c r="AQ49" i="35"/>
  <c r="BC49" i="35"/>
  <c r="BO49" i="35"/>
  <c r="CA49" i="35"/>
  <c r="CM49" i="35"/>
  <c r="CY49" i="35"/>
  <c r="DK49" i="35"/>
  <c r="DW49" i="35"/>
  <c r="EI49" i="35"/>
  <c r="EU49" i="35"/>
  <c r="FG49" i="35"/>
  <c r="FS49" i="35"/>
  <c r="GE49" i="35"/>
  <c r="GQ49" i="35"/>
  <c r="HC49" i="35"/>
  <c r="HO49" i="35"/>
  <c r="IA49" i="35"/>
  <c r="AR49" i="35"/>
  <c r="BD49" i="35"/>
  <c r="BP49" i="35"/>
  <c r="CB49" i="35"/>
  <c r="CN49" i="35"/>
  <c r="CZ49" i="35"/>
  <c r="DL49" i="35"/>
  <c r="DX49" i="35"/>
  <c r="EJ49" i="35"/>
  <c r="EV49" i="35"/>
  <c r="FH49" i="35"/>
  <c r="FT49" i="35"/>
  <c r="GF49" i="35"/>
  <c r="GR49" i="35"/>
  <c r="HD49" i="35"/>
  <c r="HP49" i="35"/>
  <c r="IB49" i="35"/>
  <c r="AS49" i="35"/>
  <c r="BE49" i="35"/>
  <c r="BQ49" i="35"/>
  <c r="CC49" i="35"/>
  <c r="CO49" i="35"/>
  <c r="DA49" i="35"/>
  <c r="DM49" i="35"/>
  <c r="DY49" i="35"/>
  <c r="EK49" i="35"/>
  <c r="EW49" i="35"/>
  <c r="FI49" i="35"/>
  <c r="FU49" i="35"/>
  <c r="GG49" i="35"/>
  <c r="GS49" i="35"/>
  <c r="HE49" i="35"/>
  <c r="HQ49" i="35"/>
  <c r="IC49" i="35"/>
  <c r="BR49" i="35"/>
  <c r="HF49" i="35"/>
  <c r="CD49" i="35"/>
  <c r="HR49" i="35"/>
  <c r="CP49" i="35"/>
  <c r="ID49" i="35"/>
  <c r="DB49" i="35"/>
  <c r="DN49" i="35"/>
  <c r="DZ49" i="35"/>
  <c r="EL49" i="35"/>
  <c r="EX49" i="35"/>
  <c r="FJ49" i="35"/>
  <c r="FV49" i="35"/>
  <c r="AT49" i="35"/>
  <c r="GH49" i="35"/>
  <c r="GT49" i="35"/>
  <c r="BF49" i="35"/>
  <c r="IE55" i="35"/>
  <c r="AU55" i="35"/>
  <c r="BG55" i="35"/>
  <c r="BS55" i="35"/>
  <c r="CE55" i="35"/>
  <c r="CQ55" i="35"/>
  <c r="DC55" i="35"/>
  <c r="DO55" i="35"/>
  <c r="EA55" i="35"/>
  <c r="EM55" i="35"/>
  <c r="EY55" i="35"/>
  <c r="FK55" i="35"/>
  <c r="FW55" i="35"/>
  <c r="GI55" i="35"/>
  <c r="GU55" i="35"/>
  <c r="HG55" i="35"/>
  <c r="HS55" i="35"/>
  <c r="AV55" i="35"/>
  <c r="BH55" i="35"/>
  <c r="BT55" i="35"/>
  <c r="CF55" i="35"/>
  <c r="CR55" i="35"/>
  <c r="DD55" i="35"/>
  <c r="DP55" i="35"/>
  <c r="EB55" i="35"/>
  <c r="EN55" i="35"/>
  <c r="EZ55" i="35"/>
  <c r="FL55" i="35"/>
  <c r="FX55" i="35"/>
  <c r="GJ55" i="35"/>
  <c r="GV55" i="35"/>
  <c r="HH55" i="35"/>
  <c r="HT55" i="35"/>
  <c r="AW55" i="35"/>
  <c r="BI55" i="35"/>
  <c r="BU55" i="35"/>
  <c r="CG55" i="35"/>
  <c r="CS55" i="35"/>
  <c r="DE55" i="35"/>
  <c r="DQ55" i="35"/>
  <c r="EC55" i="35"/>
  <c r="EO55" i="35"/>
  <c r="FA55" i="35"/>
  <c r="FM55" i="35"/>
  <c r="FY55" i="35"/>
  <c r="GK55" i="35"/>
  <c r="GW55" i="35"/>
  <c r="HI55" i="35"/>
  <c r="HU55" i="35"/>
  <c r="AX55" i="35"/>
  <c r="BJ55" i="35"/>
  <c r="BV55" i="35"/>
  <c r="CH55" i="35"/>
  <c r="CT55" i="35"/>
  <c r="DF55" i="35"/>
  <c r="DR55" i="35"/>
  <c r="ED55" i="35"/>
  <c r="EP55" i="35"/>
  <c r="FB55" i="35"/>
  <c r="FN55" i="35"/>
  <c r="FZ55" i="35"/>
  <c r="GL55" i="35"/>
  <c r="GX55" i="35"/>
  <c r="HJ55" i="35"/>
  <c r="HV55" i="35"/>
  <c r="AY55" i="35"/>
  <c r="BK55" i="35"/>
  <c r="BW55" i="35"/>
  <c r="CI55" i="35"/>
  <c r="CU55" i="35"/>
  <c r="DG55" i="35"/>
  <c r="DS55" i="35"/>
  <c r="EE55" i="35"/>
  <c r="EQ55" i="35"/>
  <c r="FC55" i="35"/>
  <c r="FO55" i="35"/>
  <c r="GA55" i="35"/>
  <c r="GM55" i="35"/>
  <c r="GY55" i="35"/>
  <c r="HK55" i="35"/>
  <c r="HW55" i="35"/>
  <c r="AZ55" i="35"/>
  <c r="BL55" i="35"/>
  <c r="BX55" i="35"/>
  <c r="CJ55" i="35"/>
  <c r="CV55" i="35"/>
  <c r="DH55" i="35"/>
  <c r="DT55" i="35"/>
  <c r="EF55" i="35"/>
  <c r="ER55" i="35"/>
  <c r="FD55" i="35"/>
  <c r="FP55" i="35"/>
  <c r="GB55" i="35"/>
  <c r="GN55" i="35"/>
  <c r="GZ55" i="35"/>
  <c r="HL55" i="35"/>
  <c r="HX55" i="35"/>
  <c r="AO55" i="35"/>
  <c r="BA55" i="35"/>
  <c r="BM55" i="35"/>
  <c r="BY55" i="35"/>
  <c r="CK55" i="35"/>
  <c r="CW55" i="35"/>
  <c r="DI55" i="35"/>
  <c r="DU55" i="35"/>
  <c r="EG55" i="35"/>
  <c r="ES55" i="35"/>
  <c r="FE55" i="35"/>
  <c r="FQ55" i="35"/>
  <c r="GC55" i="35"/>
  <c r="GO55" i="35"/>
  <c r="HA55" i="35"/>
  <c r="HM55" i="35"/>
  <c r="HY55" i="35"/>
  <c r="AP55" i="35"/>
  <c r="BB55" i="35"/>
  <c r="BN55" i="35"/>
  <c r="BZ55" i="35"/>
  <c r="CL55" i="35"/>
  <c r="CX55" i="35"/>
  <c r="DJ55" i="35"/>
  <c r="DV55" i="35"/>
  <c r="EH55" i="35"/>
  <c r="ET55" i="35"/>
  <c r="FF55" i="35"/>
  <c r="FR55" i="35"/>
  <c r="GD55" i="35"/>
  <c r="GP55" i="35"/>
  <c r="HB55" i="35"/>
  <c r="HN55" i="35"/>
  <c r="HZ55" i="35"/>
  <c r="AQ55" i="35"/>
  <c r="BC55" i="35"/>
  <c r="BO55" i="35"/>
  <c r="CA55" i="35"/>
  <c r="CM55" i="35"/>
  <c r="CY55" i="35"/>
  <c r="DK55" i="35"/>
  <c r="DW55" i="35"/>
  <c r="EI55" i="35"/>
  <c r="EU55" i="35"/>
  <c r="FG55" i="35"/>
  <c r="FS55" i="35"/>
  <c r="GE55" i="35"/>
  <c r="GQ55" i="35"/>
  <c r="HC55" i="35"/>
  <c r="HO55" i="35"/>
  <c r="IA55" i="35"/>
  <c r="AR55" i="35"/>
  <c r="BD55" i="35"/>
  <c r="BP55" i="35"/>
  <c r="CB55" i="35"/>
  <c r="CN55" i="35"/>
  <c r="CZ55" i="35"/>
  <c r="DL55" i="35"/>
  <c r="DX55" i="35"/>
  <c r="EJ55" i="35"/>
  <c r="EV55" i="35"/>
  <c r="FH55" i="35"/>
  <c r="FT55" i="35"/>
  <c r="GF55" i="35"/>
  <c r="GR55" i="35"/>
  <c r="HD55" i="35"/>
  <c r="HP55" i="35"/>
  <c r="IB55" i="35"/>
  <c r="AS55" i="35"/>
  <c r="BE55" i="35"/>
  <c r="BQ55" i="35"/>
  <c r="CC55" i="35"/>
  <c r="CO55" i="35"/>
  <c r="DA55" i="35"/>
  <c r="DM55" i="35"/>
  <c r="DY55" i="35"/>
  <c r="EK55" i="35"/>
  <c r="EW55" i="35"/>
  <c r="FI55" i="35"/>
  <c r="FU55" i="35"/>
  <c r="GG55" i="35"/>
  <c r="GS55" i="35"/>
  <c r="HE55" i="35"/>
  <c r="HQ55" i="35"/>
  <c r="IC55" i="35"/>
  <c r="FV55" i="35"/>
  <c r="AT55" i="35"/>
  <c r="GH55" i="35"/>
  <c r="BF55" i="35"/>
  <c r="GT55" i="35"/>
  <c r="BR55" i="35"/>
  <c r="HF55" i="35"/>
  <c r="CD55" i="35"/>
  <c r="HR55" i="35"/>
  <c r="CP55" i="35"/>
  <c r="ID55" i="35"/>
  <c r="DB55" i="35"/>
  <c r="DN55" i="35"/>
  <c r="DZ55" i="35"/>
  <c r="EL55" i="35"/>
  <c r="EX55" i="35"/>
  <c r="FJ55" i="35"/>
  <c r="IE61" i="35"/>
  <c r="AU61" i="35"/>
  <c r="BG61" i="35"/>
  <c r="BS61" i="35"/>
  <c r="CE61" i="35"/>
  <c r="CQ61" i="35"/>
  <c r="DC61" i="35"/>
  <c r="DO61" i="35"/>
  <c r="EA61" i="35"/>
  <c r="EM61" i="35"/>
  <c r="EY61" i="35"/>
  <c r="FK61" i="35"/>
  <c r="FW61" i="35"/>
  <c r="GI61" i="35"/>
  <c r="GU61" i="35"/>
  <c r="HG61" i="35"/>
  <c r="HS61" i="35"/>
  <c r="AV61" i="35"/>
  <c r="BH61" i="35"/>
  <c r="BT61" i="35"/>
  <c r="CF61" i="35"/>
  <c r="CR61" i="35"/>
  <c r="DD61" i="35"/>
  <c r="DP61" i="35"/>
  <c r="EB61" i="35"/>
  <c r="EN61" i="35"/>
  <c r="EZ61" i="35"/>
  <c r="FL61" i="35"/>
  <c r="FX61" i="35"/>
  <c r="GJ61" i="35"/>
  <c r="GV61" i="35"/>
  <c r="HH61" i="35"/>
  <c r="HT61" i="35"/>
  <c r="AW61" i="35"/>
  <c r="BI61" i="35"/>
  <c r="BU61" i="35"/>
  <c r="CG61" i="35"/>
  <c r="CS61" i="35"/>
  <c r="DE61" i="35"/>
  <c r="DQ61" i="35"/>
  <c r="EC61" i="35"/>
  <c r="EO61" i="35"/>
  <c r="FA61" i="35"/>
  <c r="FM61" i="35"/>
  <c r="FY61" i="35"/>
  <c r="GK61" i="35"/>
  <c r="GW61" i="35"/>
  <c r="HI61" i="35"/>
  <c r="HU61" i="35"/>
  <c r="AX61" i="35"/>
  <c r="BJ61" i="35"/>
  <c r="BV61" i="35"/>
  <c r="CH61" i="35"/>
  <c r="CT61" i="35"/>
  <c r="DF61" i="35"/>
  <c r="DR61" i="35"/>
  <c r="ED61" i="35"/>
  <c r="EP61" i="35"/>
  <c r="FB61" i="35"/>
  <c r="FN61" i="35"/>
  <c r="FZ61" i="35"/>
  <c r="GL61" i="35"/>
  <c r="GX61" i="35"/>
  <c r="HJ61" i="35"/>
  <c r="HV61" i="35"/>
  <c r="AY61" i="35"/>
  <c r="BK61" i="35"/>
  <c r="BW61" i="35"/>
  <c r="CI61" i="35"/>
  <c r="CU61" i="35"/>
  <c r="DG61" i="35"/>
  <c r="DS61" i="35"/>
  <c r="EE61" i="35"/>
  <c r="EQ61" i="35"/>
  <c r="FC61" i="35"/>
  <c r="FO61" i="35"/>
  <c r="GA61" i="35"/>
  <c r="GM61" i="35"/>
  <c r="GY61" i="35"/>
  <c r="HK61" i="35"/>
  <c r="HW61" i="35"/>
  <c r="AZ61" i="35"/>
  <c r="BL61" i="35"/>
  <c r="BX61" i="35"/>
  <c r="CJ61" i="35"/>
  <c r="CV61" i="35"/>
  <c r="DH61" i="35"/>
  <c r="DT61" i="35"/>
  <c r="EF61" i="35"/>
  <c r="ER61" i="35"/>
  <c r="FD61" i="35"/>
  <c r="FP61" i="35"/>
  <c r="GB61" i="35"/>
  <c r="GN61" i="35"/>
  <c r="GZ61" i="35"/>
  <c r="HL61" i="35"/>
  <c r="HX61" i="35"/>
  <c r="AO61" i="35"/>
  <c r="BA61" i="35"/>
  <c r="BM61" i="35"/>
  <c r="BY61" i="35"/>
  <c r="CK61" i="35"/>
  <c r="CW61" i="35"/>
  <c r="DI61" i="35"/>
  <c r="DU61" i="35"/>
  <c r="EG61" i="35"/>
  <c r="ES61" i="35"/>
  <c r="FE61" i="35"/>
  <c r="FQ61" i="35"/>
  <c r="GC61" i="35"/>
  <c r="GO61" i="35"/>
  <c r="HA61" i="35"/>
  <c r="HM61" i="35"/>
  <c r="HY61" i="35"/>
  <c r="AP61" i="35"/>
  <c r="BB61" i="35"/>
  <c r="BN61" i="35"/>
  <c r="BZ61" i="35"/>
  <c r="CL61" i="35"/>
  <c r="CX61" i="35"/>
  <c r="DJ61" i="35"/>
  <c r="DV61" i="35"/>
  <c r="EH61" i="35"/>
  <c r="ET61" i="35"/>
  <c r="FF61" i="35"/>
  <c r="FR61" i="35"/>
  <c r="GD61" i="35"/>
  <c r="GP61" i="35"/>
  <c r="HB61" i="35"/>
  <c r="HN61" i="35"/>
  <c r="HZ61" i="35"/>
  <c r="AQ61" i="35"/>
  <c r="BC61" i="35"/>
  <c r="BO61" i="35"/>
  <c r="CA61" i="35"/>
  <c r="CM61" i="35"/>
  <c r="CY61" i="35"/>
  <c r="DK61" i="35"/>
  <c r="DW61" i="35"/>
  <c r="EI61" i="35"/>
  <c r="EU61" i="35"/>
  <c r="FG61" i="35"/>
  <c r="FS61" i="35"/>
  <c r="GE61" i="35"/>
  <c r="GQ61" i="35"/>
  <c r="HC61" i="35"/>
  <c r="HO61" i="35"/>
  <c r="IA61" i="35"/>
  <c r="AR61" i="35"/>
  <c r="BD61" i="35"/>
  <c r="BP61" i="35"/>
  <c r="CB61" i="35"/>
  <c r="CN61" i="35"/>
  <c r="CZ61" i="35"/>
  <c r="DL61" i="35"/>
  <c r="DX61" i="35"/>
  <c r="EJ61" i="35"/>
  <c r="EV61" i="35"/>
  <c r="FH61" i="35"/>
  <c r="FT61" i="35"/>
  <c r="GF61" i="35"/>
  <c r="GR61" i="35"/>
  <c r="HD61" i="35"/>
  <c r="HP61" i="35"/>
  <c r="IB61" i="35"/>
  <c r="AS61" i="35"/>
  <c r="BE61" i="35"/>
  <c r="BQ61" i="35"/>
  <c r="CC61" i="35"/>
  <c r="CO61" i="35"/>
  <c r="DA61" i="35"/>
  <c r="DM61" i="35"/>
  <c r="DY61" i="35"/>
  <c r="EK61" i="35"/>
  <c r="EW61" i="35"/>
  <c r="FI61" i="35"/>
  <c r="FU61" i="35"/>
  <c r="GG61" i="35"/>
  <c r="GS61" i="35"/>
  <c r="HE61" i="35"/>
  <c r="HQ61" i="35"/>
  <c r="IC61" i="35"/>
  <c r="EL61" i="35"/>
  <c r="EX61" i="35"/>
  <c r="FJ61" i="35"/>
  <c r="FV61" i="35"/>
  <c r="AT61" i="35"/>
  <c r="GH61" i="35"/>
  <c r="BF61" i="35"/>
  <c r="GT61" i="35"/>
  <c r="BR61" i="35"/>
  <c r="HF61" i="35"/>
  <c r="CD61" i="35"/>
  <c r="HR61" i="35"/>
  <c r="CP61" i="35"/>
  <c r="ID61" i="35"/>
  <c r="DB61" i="35"/>
  <c r="DN61" i="35"/>
  <c r="DZ61" i="35"/>
  <c r="IE67" i="35"/>
  <c r="AU67" i="35"/>
  <c r="BG67" i="35"/>
  <c r="BS67" i="35"/>
  <c r="CE67" i="35"/>
  <c r="CQ67" i="35"/>
  <c r="DC67" i="35"/>
  <c r="DO67" i="35"/>
  <c r="EA67" i="35"/>
  <c r="EM67" i="35"/>
  <c r="EY67" i="35"/>
  <c r="FK67" i="35"/>
  <c r="FW67" i="35"/>
  <c r="GI67" i="35"/>
  <c r="GU67" i="35"/>
  <c r="HG67" i="35"/>
  <c r="HS67" i="35"/>
  <c r="AV67" i="35"/>
  <c r="BH67" i="35"/>
  <c r="BT67" i="35"/>
  <c r="CF67" i="35"/>
  <c r="CR67" i="35"/>
  <c r="DD67" i="35"/>
  <c r="DP67" i="35"/>
  <c r="EB67" i="35"/>
  <c r="EN67" i="35"/>
  <c r="EZ67" i="35"/>
  <c r="FL67" i="35"/>
  <c r="FX67" i="35"/>
  <c r="GJ67" i="35"/>
  <c r="GV67" i="35"/>
  <c r="HH67" i="35"/>
  <c r="HT67" i="35"/>
  <c r="AW67" i="35"/>
  <c r="BI67" i="35"/>
  <c r="BU67" i="35"/>
  <c r="CG67" i="35"/>
  <c r="CS67" i="35"/>
  <c r="DE67" i="35"/>
  <c r="DQ67" i="35"/>
  <c r="EC67" i="35"/>
  <c r="EO67" i="35"/>
  <c r="FA67" i="35"/>
  <c r="FM67" i="35"/>
  <c r="FY67" i="35"/>
  <c r="GK67" i="35"/>
  <c r="GW67" i="35"/>
  <c r="HI67" i="35"/>
  <c r="HU67" i="35"/>
  <c r="AX67" i="35"/>
  <c r="BJ67" i="35"/>
  <c r="BV67" i="35"/>
  <c r="CH67" i="35"/>
  <c r="CT67" i="35"/>
  <c r="DF67" i="35"/>
  <c r="DR67" i="35"/>
  <c r="ED67" i="35"/>
  <c r="EP67" i="35"/>
  <c r="FB67" i="35"/>
  <c r="FN67" i="35"/>
  <c r="FZ67" i="35"/>
  <c r="GL67" i="35"/>
  <c r="GX67" i="35"/>
  <c r="HJ67" i="35"/>
  <c r="HV67" i="35"/>
  <c r="AY67" i="35"/>
  <c r="BK67" i="35"/>
  <c r="BW67" i="35"/>
  <c r="CI67" i="35"/>
  <c r="CU67" i="35"/>
  <c r="DG67" i="35"/>
  <c r="DS67" i="35"/>
  <c r="EE67" i="35"/>
  <c r="EQ67" i="35"/>
  <c r="FC67" i="35"/>
  <c r="FO67" i="35"/>
  <c r="GA67" i="35"/>
  <c r="GM67" i="35"/>
  <c r="GY67" i="35"/>
  <c r="HK67" i="35"/>
  <c r="HW67" i="35"/>
  <c r="AZ67" i="35"/>
  <c r="BL67" i="35"/>
  <c r="BX67" i="35"/>
  <c r="CJ67" i="35"/>
  <c r="CV67" i="35"/>
  <c r="DH67" i="35"/>
  <c r="DT67" i="35"/>
  <c r="EF67" i="35"/>
  <c r="ER67" i="35"/>
  <c r="FD67" i="35"/>
  <c r="FP67" i="35"/>
  <c r="GB67" i="35"/>
  <c r="GN67" i="35"/>
  <c r="GZ67" i="35"/>
  <c r="HL67" i="35"/>
  <c r="HX67" i="35"/>
  <c r="AO67" i="35"/>
  <c r="BA67" i="35"/>
  <c r="BM67" i="35"/>
  <c r="BY67" i="35"/>
  <c r="CK67" i="35"/>
  <c r="CW67" i="35"/>
  <c r="DI67" i="35"/>
  <c r="DU67" i="35"/>
  <c r="EG67" i="35"/>
  <c r="ES67" i="35"/>
  <c r="FE67" i="35"/>
  <c r="FQ67" i="35"/>
  <c r="GC67" i="35"/>
  <c r="GO67" i="35"/>
  <c r="HA67" i="35"/>
  <c r="HM67" i="35"/>
  <c r="HY67" i="35"/>
  <c r="AP67" i="35"/>
  <c r="BB67" i="35"/>
  <c r="BN67" i="35"/>
  <c r="BZ67" i="35"/>
  <c r="CL67" i="35"/>
  <c r="CX67" i="35"/>
  <c r="DJ67" i="35"/>
  <c r="DV67" i="35"/>
  <c r="EH67" i="35"/>
  <c r="ET67" i="35"/>
  <c r="FF67" i="35"/>
  <c r="FR67" i="35"/>
  <c r="GD67" i="35"/>
  <c r="GP67" i="35"/>
  <c r="HB67" i="35"/>
  <c r="HN67" i="35"/>
  <c r="HZ67" i="35"/>
  <c r="AQ67" i="35"/>
  <c r="BC67" i="35"/>
  <c r="BO67" i="35"/>
  <c r="CA67" i="35"/>
  <c r="CM67" i="35"/>
  <c r="CY67" i="35"/>
  <c r="DK67" i="35"/>
  <c r="DW67" i="35"/>
  <c r="EI67" i="35"/>
  <c r="EU67" i="35"/>
  <c r="FG67" i="35"/>
  <c r="FS67" i="35"/>
  <c r="GE67" i="35"/>
  <c r="GQ67" i="35"/>
  <c r="HC67" i="35"/>
  <c r="HO67" i="35"/>
  <c r="IA67" i="35"/>
  <c r="AR67" i="35"/>
  <c r="BD67" i="35"/>
  <c r="BP67" i="35"/>
  <c r="CB67" i="35"/>
  <c r="CN67" i="35"/>
  <c r="CZ67" i="35"/>
  <c r="DL67" i="35"/>
  <c r="DX67" i="35"/>
  <c r="EJ67" i="35"/>
  <c r="EV67" i="35"/>
  <c r="FH67" i="35"/>
  <c r="FT67" i="35"/>
  <c r="GF67" i="35"/>
  <c r="GR67" i="35"/>
  <c r="HD67" i="35"/>
  <c r="HP67" i="35"/>
  <c r="IB67" i="35"/>
  <c r="AS67" i="35"/>
  <c r="BE67" i="35"/>
  <c r="BQ67" i="35"/>
  <c r="CC67" i="35"/>
  <c r="CO67" i="35"/>
  <c r="DA67" i="35"/>
  <c r="DM67" i="35"/>
  <c r="DY67" i="35"/>
  <c r="EK67" i="35"/>
  <c r="EW67" i="35"/>
  <c r="FI67" i="35"/>
  <c r="FU67" i="35"/>
  <c r="GG67" i="35"/>
  <c r="GS67" i="35"/>
  <c r="HE67" i="35"/>
  <c r="HQ67" i="35"/>
  <c r="IC67" i="35"/>
  <c r="DB67" i="35"/>
  <c r="DN67" i="35"/>
  <c r="DZ67" i="35"/>
  <c r="EL67" i="35"/>
  <c r="EX67" i="35"/>
  <c r="FJ67" i="35"/>
  <c r="FV67" i="35"/>
  <c r="AT67" i="35"/>
  <c r="GH67" i="35"/>
  <c r="BF67" i="35"/>
  <c r="GT67" i="35"/>
  <c r="BR67" i="35"/>
  <c r="HF67" i="35"/>
  <c r="CD67" i="35"/>
  <c r="HR67" i="35"/>
  <c r="ID67" i="35"/>
  <c r="CP67" i="35"/>
  <c r="IE73" i="35"/>
  <c r="AU73" i="35"/>
  <c r="BG73" i="35"/>
  <c r="BS73" i="35"/>
  <c r="CE73" i="35"/>
  <c r="CQ73" i="35"/>
  <c r="DC73" i="35"/>
  <c r="DO73" i="35"/>
  <c r="EA73" i="35"/>
  <c r="EM73" i="35"/>
  <c r="EY73" i="35"/>
  <c r="AP73" i="35"/>
  <c r="BB73" i="35"/>
  <c r="BN73" i="35"/>
  <c r="BZ73" i="35"/>
  <c r="CL73" i="35"/>
  <c r="CX73" i="35"/>
  <c r="DJ73" i="35"/>
  <c r="DV73" i="35"/>
  <c r="EH73" i="35"/>
  <c r="ET73" i="35"/>
  <c r="BC73" i="35"/>
  <c r="BQ73" i="35"/>
  <c r="CF73" i="35"/>
  <c r="CT73" i="35"/>
  <c r="DH73" i="35"/>
  <c r="DW73" i="35"/>
  <c r="EK73" i="35"/>
  <c r="EZ73" i="35"/>
  <c r="FL73" i="35"/>
  <c r="FX73" i="35"/>
  <c r="GJ73" i="35"/>
  <c r="GV73" i="35"/>
  <c r="HH73" i="35"/>
  <c r="HT73" i="35"/>
  <c r="AO73" i="35"/>
  <c r="BD73" i="35"/>
  <c r="BR73" i="35"/>
  <c r="CG73" i="35"/>
  <c r="CU73" i="35"/>
  <c r="DI73" i="35"/>
  <c r="DX73" i="35"/>
  <c r="EL73" i="35"/>
  <c r="FA73" i="35"/>
  <c r="FM73" i="35"/>
  <c r="FY73" i="35"/>
  <c r="GK73" i="35"/>
  <c r="GW73" i="35"/>
  <c r="HI73" i="35"/>
  <c r="HU73" i="35"/>
  <c r="AQ73" i="35"/>
  <c r="BE73" i="35"/>
  <c r="BT73" i="35"/>
  <c r="CH73" i="35"/>
  <c r="CV73" i="35"/>
  <c r="DK73" i="35"/>
  <c r="DY73" i="35"/>
  <c r="EN73" i="35"/>
  <c r="FB73" i="35"/>
  <c r="FN73" i="35"/>
  <c r="FZ73" i="35"/>
  <c r="GL73" i="35"/>
  <c r="GX73" i="35"/>
  <c r="HJ73" i="35"/>
  <c r="HV73" i="35"/>
  <c r="AR73" i="35"/>
  <c r="BF73" i="35"/>
  <c r="BU73" i="35"/>
  <c r="CI73" i="35"/>
  <c r="CW73" i="35"/>
  <c r="DL73" i="35"/>
  <c r="DZ73" i="35"/>
  <c r="EO73" i="35"/>
  <c r="FC73" i="35"/>
  <c r="FO73" i="35"/>
  <c r="GA73" i="35"/>
  <c r="GM73" i="35"/>
  <c r="GY73" i="35"/>
  <c r="HK73" i="35"/>
  <c r="HW73" i="35"/>
  <c r="AS73" i="35"/>
  <c r="BH73" i="35"/>
  <c r="BV73" i="35"/>
  <c r="CJ73" i="35"/>
  <c r="CY73" i="35"/>
  <c r="DM73" i="35"/>
  <c r="EB73" i="35"/>
  <c r="EP73" i="35"/>
  <c r="FD73" i="35"/>
  <c r="FP73" i="35"/>
  <c r="GB73" i="35"/>
  <c r="GN73" i="35"/>
  <c r="GZ73" i="35"/>
  <c r="HL73" i="35"/>
  <c r="HX73" i="35"/>
  <c r="AT73" i="35"/>
  <c r="BI73" i="35"/>
  <c r="BW73" i="35"/>
  <c r="CK73" i="35"/>
  <c r="CZ73" i="35"/>
  <c r="DN73" i="35"/>
  <c r="EC73" i="35"/>
  <c r="EQ73" i="35"/>
  <c r="FE73" i="35"/>
  <c r="FQ73" i="35"/>
  <c r="GC73" i="35"/>
  <c r="GO73" i="35"/>
  <c r="HA73" i="35"/>
  <c r="HM73" i="35"/>
  <c r="HY73" i="35"/>
  <c r="AV73" i="35"/>
  <c r="BJ73" i="35"/>
  <c r="BX73" i="35"/>
  <c r="CM73" i="35"/>
  <c r="DA73" i="35"/>
  <c r="DP73" i="35"/>
  <c r="ED73" i="35"/>
  <c r="ER73" i="35"/>
  <c r="FF73" i="35"/>
  <c r="FR73" i="35"/>
  <c r="GD73" i="35"/>
  <c r="GP73" i="35"/>
  <c r="HB73" i="35"/>
  <c r="HN73" i="35"/>
  <c r="HZ73" i="35"/>
  <c r="AW73" i="35"/>
  <c r="BK73" i="35"/>
  <c r="BY73" i="35"/>
  <c r="CN73" i="35"/>
  <c r="DB73" i="35"/>
  <c r="DQ73" i="35"/>
  <c r="EE73" i="35"/>
  <c r="ES73" i="35"/>
  <c r="FG73" i="35"/>
  <c r="FS73" i="35"/>
  <c r="GE73" i="35"/>
  <c r="GQ73" i="35"/>
  <c r="HC73" i="35"/>
  <c r="HO73" i="35"/>
  <c r="IA73" i="35"/>
  <c r="AX73" i="35"/>
  <c r="BL73" i="35"/>
  <c r="CA73" i="35"/>
  <c r="CO73" i="35"/>
  <c r="DD73" i="35"/>
  <c r="DR73" i="35"/>
  <c r="EF73" i="35"/>
  <c r="EU73" i="35"/>
  <c r="FH73" i="35"/>
  <c r="FT73" i="35"/>
  <c r="GF73" i="35"/>
  <c r="GR73" i="35"/>
  <c r="HD73" i="35"/>
  <c r="HP73" i="35"/>
  <c r="IB73" i="35"/>
  <c r="AY73" i="35"/>
  <c r="BM73" i="35"/>
  <c r="CB73" i="35"/>
  <c r="CP73" i="35"/>
  <c r="DE73" i="35"/>
  <c r="DS73" i="35"/>
  <c r="EG73" i="35"/>
  <c r="EV73" i="35"/>
  <c r="FI73" i="35"/>
  <c r="FU73" i="35"/>
  <c r="GG73" i="35"/>
  <c r="GS73" i="35"/>
  <c r="HE73" i="35"/>
  <c r="HQ73" i="35"/>
  <c r="IC73" i="35"/>
  <c r="AZ73" i="35"/>
  <c r="BO73" i="35"/>
  <c r="CC73" i="35"/>
  <c r="CR73" i="35"/>
  <c r="DF73" i="35"/>
  <c r="DT73" i="35"/>
  <c r="EI73" i="35"/>
  <c r="EW73" i="35"/>
  <c r="FJ73" i="35"/>
  <c r="FV73" i="35"/>
  <c r="GH73" i="35"/>
  <c r="GT73" i="35"/>
  <c r="HF73" i="35"/>
  <c r="HR73" i="35"/>
  <c r="ID73" i="35"/>
  <c r="EX73" i="35"/>
  <c r="FK73" i="35"/>
  <c r="FW73" i="35"/>
  <c r="GI73" i="35"/>
  <c r="GU73" i="35"/>
  <c r="BA73" i="35"/>
  <c r="HG73" i="35"/>
  <c r="BP73" i="35"/>
  <c r="HS73" i="35"/>
  <c r="CD73" i="35"/>
  <c r="CS73" i="35"/>
  <c r="DG73" i="35"/>
  <c r="EJ73" i="35"/>
  <c r="DU73" i="35"/>
  <c r="IE79" i="35"/>
  <c r="AV79" i="35"/>
  <c r="BH79" i="35"/>
  <c r="BT79" i="35"/>
  <c r="CF79" i="35"/>
  <c r="CR79" i="35"/>
  <c r="DD79" i="35"/>
  <c r="DP79" i="35"/>
  <c r="EB79" i="35"/>
  <c r="EN79" i="35"/>
  <c r="EZ79" i="35"/>
  <c r="FL79" i="35"/>
  <c r="FX79" i="35"/>
  <c r="GJ79" i="35"/>
  <c r="GV79" i="35"/>
  <c r="HH79" i="35"/>
  <c r="HT79" i="35"/>
  <c r="AW79" i="35"/>
  <c r="BI79" i="35"/>
  <c r="BU79" i="35"/>
  <c r="CG79" i="35"/>
  <c r="CS79" i="35"/>
  <c r="DE79" i="35"/>
  <c r="DQ79" i="35"/>
  <c r="EC79" i="35"/>
  <c r="EO79" i="35"/>
  <c r="FA79" i="35"/>
  <c r="FM79" i="35"/>
  <c r="FY79" i="35"/>
  <c r="GK79" i="35"/>
  <c r="GW79" i="35"/>
  <c r="HI79" i="35"/>
  <c r="HU79" i="35"/>
  <c r="AX79" i="35"/>
  <c r="BJ79" i="35"/>
  <c r="BV79" i="35"/>
  <c r="CH79" i="35"/>
  <c r="CT79" i="35"/>
  <c r="DF79" i="35"/>
  <c r="DR79" i="35"/>
  <c r="ED79" i="35"/>
  <c r="EP79" i="35"/>
  <c r="FB79" i="35"/>
  <c r="FN79" i="35"/>
  <c r="FZ79" i="35"/>
  <c r="GL79" i="35"/>
  <c r="GX79" i="35"/>
  <c r="HJ79" i="35"/>
  <c r="HV79" i="35"/>
  <c r="AY79" i="35"/>
  <c r="BK79" i="35"/>
  <c r="BW79" i="35"/>
  <c r="CI79" i="35"/>
  <c r="CU79" i="35"/>
  <c r="DG79" i="35"/>
  <c r="DS79" i="35"/>
  <c r="EE79" i="35"/>
  <c r="EQ79" i="35"/>
  <c r="FC79" i="35"/>
  <c r="FO79" i="35"/>
  <c r="GA79" i="35"/>
  <c r="GM79" i="35"/>
  <c r="GY79" i="35"/>
  <c r="HK79" i="35"/>
  <c r="HW79" i="35"/>
  <c r="AZ79" i="35"/>
  <c r="BL79" i="35"/>
  <c r="BX79" i="35"/>
  <c r="CJ79" i="35"/>
  <c r="CV79" i="35"/>
  <c r="DH79" i="35"/>
  <c r="DT79" i="35"/>
  <c r="EF79" i="35"/>
  <c r="ER79" i="35"/>
  <c r="FD79" i="35"/>
  <c r="FP79" i="35"/>
  <c r="GB79" i="35"/>
  <c r="GN79" i="35"/>
  <c r="GZ79" i="35"/>
  <c r="HL79" i="35"/>
  <c r="HX79" i="35"/>
  <c r="AO79" i="35"/>
  <c r="BA79" i="35"/>
  <c r="BM79" i="35"/>
  <c r="BY79" i="35"/>
  <c r="CK79" i="35"/>
  <c r="CW79" i="35"/>
  <c r="DI79" i="35"/>
  <c r="DU79" i="35"/>
  <c r="EG79" i="35"/>
  <c r="ES79" i="35"/>
  <c r="FE79" i="35"/>
  <c r="FQ79" i="35"/>
  <c r="GC79" i="35"/>
  <c r="GO79" i="35"/>
  <c r="HA79" i="35"/>
  <c r="HM79" i="35"/>
  <c r="HY79" i="35"/>
  <c r="AP79" i="35"/>
  <c r="BB79" i="35"/>
  <c r="BN79" i="35"/>
  <c r="BZ79" i="35"/>
  <c r="CL79" i="35"/>
  <c r="CX79" i="35"/>
  <c r="DJ79" i="35"/>
  <c r="DV79" i="35"/>
  <c r="EH79" i="35"/>
  <c r="ET79" i="35"/>
  <c r="FF79" i="35"/>
  <c r="FR79" i="35"/>
  <c r="GD79" i="35"/>
  <c r="GP79" i="35"/>
  <c r="HB79" i="35"/>
  <c r="HN79" i="35"/>
  <c r="HZ79" i="35"/>
  <c r="AQ79" i="35"/>
  <c r="BC79" i="35"/>
  <c r="BO79" i="35"/>
  <c r="CA79" i="35"/>
  <c r="CM79" i="35"/>
  <c r="CY79" i="35"/>
  <c r="DK79" i="35"/>
  <c r="DW79" i="35"/>
  <c r="EI79" i="35"/>
  <c r="EU79" i="35"/>
  <c r="FG79" i="35"/>
  <c r="FS79" i="35"/>
  <c r="GE79" i="35"/>
  <c r="GQ79" i="35"/>
  <c r="HC79" i="35"/>
  <c r="HO79" i="35"/>
  <c r="IA79" i="35"/>
  <c r="AR79" i="35"/>
  <c r="BD79" i="35"/>
  <c r="BP79" i="35"/>
  <c r="CB79" i="35"/>
  <c r="CN79" i="35"/>
  <c r="CZ79" i="35"/>
  <c r="DL79" i="35"/>
  <c r="DX79" i="35"/>
  <c r="EJ79" i="35"/>
  <c r="EV79" i="35"/>
  <c r="FH79" i="35"/>
  <c r="FT79" i="35"/>
  <c r="GF79" i="35"/>
  <c r="GR79" i="35"/>
  <c r="HD79" i="35"/>
  <c r="HP79" i="35"/>
  <c r="IB79" i="35"/>
  <c r="AS79" i="35"/>
  <c r="BE79" i="35"/>
  <c r="BQ79" i="35"/>
  <c r="CC79" i="35"/>
  <c r="CO79" i="35"/>
  <c r="DA79" i="35"/>
  <c r="DM79" i="35"/>
  <c r="DY79" i="35"/>
  <c r="EK79" i="35"/>
  <c r="EW79" i="35"/>
  <c r="FI79" i="35"/>
  <c r="FU79" i="35"/>
  <c r="GG79" i="35"/>
  <c r="GS79" i="35"/>
  <c r="HE79" i="35"/>
  <c r="HQ79" i="35"/>
  <c r="IC79" i="35"/>
  <c r="AT79" i="35"/>
  <c r="BF79" i="35"/>
  <c r="BR79" i="35"/>
  <c r="CD79" i="35"/>
  <c r="CP79" i="35"/>
  <c r="DB79" i="35"/>
  <c r="DN79" i="35"/>
  <c r="DZ79" i="35"/>
  <c r="EL79" i="35"/>
  <c r="EX79" i="35"/>
  <c r="FJ79" i="35"/>
  <c r="FV79" i="35"/>
  <c r="GH79" i="35"/>
  <c r="GT79" i="35"/>
  <c r="HF79" i="35"/>
  <c r="HR79" i="35"/>
  <c r="ID79" i="35"/>
  <c r="DO79" i="35"/>
  <c r="EA79" i="35"/>
  <c r="EM79" i="35"/>
  <c r="DC79" i="35"/>
  <c r="EY79" i="35"/>
  <c r="FK79" i="35"/>
  <c r="FW79" i="35"/>
  <c r="AU79" i="35"/>
  <c r="GI79" i="35"/>
  <c r="BG79" i="35"/>
  <c r="GU79" i="35"/>
  <c r="BS79" i="35"/>
  <c r="HG79" i="35"/>
  <c r="CE79" i="35"/>
  <c r="HS79" i="35"/>
  <c r="CQ79" i="35"/>
  <c r="IE85" i="35"/>
  <c r="AV85" i="35"/>
  <c r="BH85" i="35"/>
  <c r="BT85" i="35"/>
  <c r="CF85" i="35"/>
  <c r="CR85" i="35"/>
  <c r="DD85" i="35"/>
  <c r="DP85" i="35"/>
  <c r="EB85" i="35"/>
  <c r="EN85" i="35"/>
  <c r="EZ85" i="35"/>
  <c r="FL85" i="35"/>
  <c r="FX85" i="35"/>
  <c r="GJ85" i="35"/>
  <c r="GV85" i="35"/>
  <c r="HH85" i="35"/>
  <c r="HT85" i="35"/>
  <c r="AW85" i="35"/>
  <c r="BI85" i="35"/>
  <c r="BU85" i="35"/>
  <c r="CG85" i="35"/>
  <c r="CS85" i="35"/>
  <c r="DE85" i="35"/>
  <c r="DQ85" i="35"/>
  <c r="EC85" i="35"/>
  <c r="EO85" i="35"/>
  <c r="FA85" i="35"/>
  <c r="FM85" i="35"/>
  <c r="FY85" i="35"/>
  <c r="GK85" i="35"/>
  <c r="GW85" i="35"/>
  <c r="HI85" i="35"/>
  <c r="HU85" i="35"/>
  <c r="AX85" i="35"/>
  <c r="BJ85" i="35"/>
  <c r="BV85" i="35"/>
  <c r="CH85" i="35"/>
  <c r="CT85" i="35"/>
  <c r="DF85" i="35"/>
  <c r="DR85" i="35"/>
  <c r="ED85" i="35"/>
  <c r="EP85" i="35"/>
  <c r="FB85" i="35"/>
  <c r="FN85" i="35"/>
  <c r="FZ85" i="35"/>
  <c r="GL85" i="35"/>
  <c r="GX85" i="35"/>
  <c r="HJ85" i="35"/>
  <c r="HV85" i="35"/>
  <c r="AY85" i="35"/>
  <c r="BK85" i="35"/>
  <c r="BW85" i="35"/>
  <c r="CI85" i="35"/>
  <c r="CU85" i="35"/>
  <c r="DG85" i="35"/>
  <c r="DS85" i="35"/>
  <c r="EE85" i="35"/>
  <c r="EQ85" i="35"/>
  <c r="FC85" i="35"/>
  <c r="FO85" i="35"/>
  <c r="GA85" i="35"/>
  <c r="GM85" i="35"/>
  <c r="GY85" i="35"/>
  <c r="HK85" i="35"/>
  <c r="HW85" i="35"/>
  <c r="AZ85" i="35"/>
  <c r="BL85" i="35"/>
  <c r="BX85" i="35"/>
  <c r="CJ85" i="35"/>
  <c r="CV85" i="35"/>
  <c r="DH85" i="35"/>
  <c r="DT85" i="35"/>
  <c r="EF85" i="35"/>
  <c r="ER85" i="35"/>
  <c r="FD85" i="35"/>
  <c r="FP85" i="35"/>
  <c r="GB85" i="35"/>
  <c r="GN85" i="35"/>
  <c r="GZ85" i="35"/>
  <c r="HL85" i="35"/>
  <c r="HX85" i="35"/>
  <c r="AO85" i="35"/>
  <c r="BA85" i="35"/>
  <c r="BM85" i="35"/>
  <c r="BY85" i="35"/>
  <c r="CK85" i="35"/>
  <c r="CW85" i="35"/>
  <c r="DI85" i="35"/>
  <c r="DU85" i="35"/>
  <c r="EG85" i="35"/>
  <c r="ES85" i="35"/>
  <c r="FE85" i="35"/>
  <c r="FQ85" i="35"/>
  <c r="GC85" i="35"/>
  <c r="GO85" i="35"/>
  <c r="HA85" i="35"/>
  <c r="HM85" i="35"/>
  <c r="HY85" i="35"/>
  <c r="AP85" i="35"/>
  <c r="BB85" i="35"/>
  <c r="BN85" i="35"/>
  <c r="BZ85" i="35"/>
  <c r="CL85" i="35"/>
  <c r="CX85" i="35"/>
  <c r="DJ85" i="35"/>
  <c r="DV85" i="35"/>
  <c r="EH85" i="35"/>
  <c r="ET85" i="35"/>
  <c r="FF85" i="35"/>
  <c r="FR85" i="35"/>
  <c r="GD85" i="35"/>
  <c r="GP85" i="35"/>
  <c r="HB85" i="35"/>
  <c r="HN85" i="35"/>
  <c r="HZ85" i="35"/>
  <c r="AQ85" i="35"/>
  <c r="BC85" i="35"/>
  <c r="BO85" i="35"/>
  <c r="CA85" i="35"/>
  <c r="CM85" i="35"/>
  <c r="CY85" i="35"/>
  <c r="DK85" i="35"/>
  <c r="DW85" i="35"/>
  <c r="EI85" i="35"/>
  <c r="EU85" i="35"/>
  <c r="FG85" i="35"/>
  <c r="FS85" i="35"/>
  <c r="GE85" i="35"/>
  <c r="GQ85" i="35"/>
  <c r="HC85" i="35"/>
  <c r="HO85" i="35"/>
  <c r="IA85" i="35"/>
  <c r="AR85" i="35"/>
  <c r="BD85" i="35"/>
  <c r="BP85" i="35"/>
  <c r="CB85" i="35"/>
  <c r="CN85" i="35"/>
  <c r="CZ85" i="35"/>
  <c r="DL85" i="35"/>
  <c r="DX85" i="35"/>
  <c r="EJ85" i="35"/>
  <c r="EV85" i="35"/>
  <c r="FH85" i="35"/>
  <c r="FT85" i="35"/>
  <c r="GF85" i="35"/>
  <c r="GR85" i="35"/>
  <c r="HD85" i="35"/>
  <c r="HP85" i="35"/>
  <c r="IB85" i="35"/>
  <c r="AS85" i="35"/>
  <c r="BE85" i="35"/>
  <c r="BQ85" i="35"/>
  <c r="CC85" i="35"/>
  <c r="CO85" i="35"/>
  <c r="DA85" i="35"/>
  <c r="DM85" i="35"/>
  <c r="DY85" i="35"/>
  <c r="EK85" i="35"/>
  <c r="EW85" i="35"/>
  <c r="FI85" i="35"/>
  <c r="FU85" i="35"/>
  <c r="GG85" i="35"/>
  <c r="GS85" i="35"/>
  <c r="HE85" i="35"/>
  <c r="HQ85" i="35"/>
  <c r="IC85" i="35"/>
  <c r="AT85" i="35"/>
  <c r="BF85" i="35"/>
  <c r="BR85" i="35"/>
  <c r="CD85" i="35"/>
  <c r="CP85" i="35"/>
  <c r="DB85" i="35"/>
  <c r="DN85" i="35"/>
  <c r="DZ85" i="35"/>
  <c r="EL85" i="35"/>
  <c r="EX85" i="35"/>
  <c r="FJ85" i="35"/>
  <c r="FV85" i="35"/>
  <c r="GH85" i="35"/>
  <c r="GT85" i="35"/>
  <c r="HF85" i="35"/>
  <c r="HR85" i="35"/>
  <c r="ID85" i="35"/>
  <c r="CE85" i="35"/>
  <c r="HS85" i="35"/>
  <c r="CQ85" i="35"/>
  <c r="HG85" i="35"/>
  <c r="DC85" i="35"/>
  <c r="DO85" i="35"/>
  <c r="EA85" i="35"/>
  <c r="EM85" i="35"/>
  <c r="EY85" i="35"/>
  <c r="BS85" i="35"/>
  <c r="FK85" i="35"/>
  <c r="FW85" i="35"/>
  <c r="AU85" i="35"/>
  <c r="GI85" i="35"/>
  <c r="BG85" i="35"/>
  <c r="GU85" i="35"/>
  <c r="IE91" i="35"/>
  <c r="AV91" i="35"/>
  <c r="BH91" i="35"/>
  <c r="BT91" i="35"/>
  <c r="CF91" i="35"/>
  <c r="CR91" i="35"/>
  <c r="DD91" i="35"/>
  <c r="DP91" i="35"/>
  <c r="EB91" i="35"/>
  <c r="AP91" i="35"/>
  <c r="BB91" i="35"/>
  <c r="BN91" i="35"/>
  <c r="BZ91" i="35"/>
  <c r="CL91" i="35"/>
  <c r="CX91" i="35"/>
  <c r="DJ91" i="35"/>
  <c r="DV91" i="35"/>
  <c r="AX91" i="35"/>
  <c r="BL91" i="35"/>
  <c r="CA91" i="35"/>
  <c r="CO91" i="35"/>
  <c r="DC91" i="35"/>
  <c r="DR91" i="35"/>
  <c r="EF91" i="35"/>
  <c r="ER91" i="35"/>
  <c r="FD91" i="35"/>
  <c r="FP91" i="35"/>
  <c r="GB91" i="35"/>
  <c r="GN91" i="35"/>
  <c r="GZ91" i="35"/>
  <c r="HL91" i="35"/>
  <c r="HX91" i="35"/>
  <c r="EE91" i="35"/>
  <c r="AY91" i="35"/>
  <c r="BM91" i="35"/>
  <c r="CB91" i="35"/>
  <c r="CP91" i="35"/>
  <c r="DE91" i="35"/>
  <c r="DS91" i="35"/>
  <c r="EG91" i="35"/>
  <c r="ES91" i="35"/>
  <c r="FE91" i="35"/>
  <c r="FQ91" i="35"/>
  <c r="GC91" i="35"/>
  <c r="GO91" i="35"/>
  <c r="HA91" i="35"/>
  <c r="HM91" i="35"/>
  <c r="HY91" i="35"/>
  <c r="DB91" i="35"/>
  <c r="AZ91" i="35"/>
  <c r="BO91" i="35"/>
  <c r="CC91" i="35"/>
  <c r="CQ91" i="35"/>
  <c r="DF91" i="35"/>
  <c r="DT91" i="35"/>
  <c r="EH91" i="35"/>
  <c r="ET91" i="35"/>
  <c r="FF91" i="35"/>
  <c r="FR91" i="35"/>
  <c r="GD91" i="35"/>
  <c r="GP91" i="35"/>
  <c r="HB91" i="35"/>
  <c r="HN91" i="35"/>
  <c r="HZ91" i="35"/>
  <c r="BY91" i="35"/>
  <c r="EQ91" i="35"/>
  <c r="GM91" i="35"/>
  <c r="BA91" i="35"/>
  <c r="BP91" i="35"/>
  <c r="CD91" i="35"/>
  <c r="CS91" i="35"/>
  <c r="DG91" i="35"/>
  <c r="DU91" i="35"/>
  <c r="EI91" i="35"/>
  <c r="EU91" i="35"/>
  <c r="FG91" i="35"/>
  <c r="FS91" i="35"/>
  <c r="GE91" i="35"/>
  <c r="GQ91" i="35"/>
  <c r="HC91" i="35"/>
  <c r="HO91" i="35"/>
  <c r="IA91" i="35"/>
  <c r="HK91" i="35"/>
  <c r="BC91" i="35"/>
  <c r="BQ91" i="35"/>
  <c r="CE91" i="35"/>
  <c r="CT91" i="35"/>
  <c r="DH91" i="35"/>
  <c r="DW91" i="35"/>
  <c r="EJ91" i="35"/>
  <c r="EV91" i="35"/>
  <c r="FH91" i="35"/>
  <c r="FT91" i="35"/>
  <c r="GF91" i="35"/>
  <c r="GR91" i="35"/>
  <c r="HD91" i="35"/>
  <c r="HP91" i="35"/>
  <c r="IB91" i="35"/>
  <c r="CN91" i="35"/>
  <c r="FC91" i="35"/>
  <c r="GY91" i="35"/>
  <c r="AO91" i="35"/>
  <c r="BD91" i="35"/>
  <c r="BR91" i="35"/>
  <c r="CG91" i="35"/>
  <c r="CU91" i="35"/>
  <c r="DI91" i="35"/>
  <c r="DX91" i="35"/>
  <c r="EK91" i="35"/>
  <c r="EW91" i="35"/>
  <c r="FI91" i="35"/>
  <c r="FU91" i="35"/>
  <c r="GG91" i="35"/>
  <c r="GS91" i="35"/>
  <c r="HE91" i="35"/>
  <c r="HQ91" i="35"/>
  <c r="IC91" i="35"/>
  <c r="FO91" i="35"/>
  <c r="AQ91" i="35"/>
  <c r="BE91" i="35"/>
  <c r="BS91" i="35"/>
  <c r="CH91" i="35"/>
  <c r="CV91" i="35"/>
  <c r="DK91" i="35"/>
  <c r="DY91" i="35"/>
  <c r="EL91" i="35"/>
  <c r="EX91" i="35"/>
  <c r="FJ91" i="35"/>
  <c r="FV91" i="35"/>
  <c r="GH91" i="35"/>
  <c r="GT91" i="35"/>
  <c r="HF91" i="35"/>
  <c r="HR91" i="35"/>
  <c r="ID91" i="35"/>
  <c r="GA91" i="35"/>
  <c r="AR91" i="35"/>
  <c r="BF91" i="35"/>
  <c r="BU91" i="35"/>
  <c r="CI91" i="35"/>
  <c r="CW91" i="35"/>
  <c r="DL91" i="35"/>
  <c r="DZ91" i="35"/>
  <c r="EM91" i="35"/>
  <c r="EY91" i="35"/>
  <c r="FK91" i="35"/>
  <c r="FW91" i="35"/>
  <c r="GI91" i="35"/>
  <c r="GU91" i="35"/>
  <c r="HG91" i="35"/>
  <c r="HS91" i="35"/>
  <c r="BK91" i="35"/>
  <c r="AS91" i="35"/>
  <c r="BG91" i="35"/>
  <c r="BV91" i="35"/>
  <c r="CJ91" i="35"/>
  <c r="CY91" i="35"/>
  <c r="DM91" i="35"/>
  <c r="EA91" i="35"/>
  <c r="EN91" i="35"/>
  <c r="EZ91" i="35"/>
  <c r="FL91" i="35"/>
  <c r="FX91" i="35"/>
  <c r="GJ91" i="35"/>
  <c r="GV91" i="35"/>
  <c r="HH91" i="35"/>
  <c r="HT91" i="35"/>
  <c r="DQ91" i="35"/>
  <c r="AT91" i="35"/>
  <c r="BI91" i="35"/>
  <c r="BW91" i="35"/>
  <c r="CK91" i="35"/>
  <c r="CZ91" i="35"/>
  <c r="DN91" i="35"/>
  <c r="EC91" i="35"/>
  <c r="EO91" i="35"/>
  <c r="FA91" i="35"/>
  <c r="FM91" i="35"/>
  <c r="FY91" i="35"/>
  <c r="GK91" i="35"/>
  <c r="GW91" i="35"/>
  <c r="HI91" i="35"/>
  <c r="HU91" i="35"/>
  <c r="AW91" i="35"/>
  <c r="AU91" i="35"/>
  <c r="BJ91" i="35"/>
  <c r="BX91" i="35"/>
  <c r="CM91" i="35"/>
  <c r="DA91" i="35"/>
  <c r="DO91" i="35"/>
  <c r="ED91" i="35"/>
  <c r="EP91" i="35"/>
  <c r="FB91" i="35"/>
  <c r="FN91" i="35"/>
  <c r="FZ91" i="35"/>
  <c r="GL91" i="35"/>
  <c r="GX91" i="35"/>
  <c r="HJ91" i="35"/>
  <c r="HV91" i="35"/>
  <c r="HW91" i="35"/>
  <c r="N97" i="35"/>
  <c r="AL97" i="35"/>
  <c r="IE103" i="35"/>
  <c r="AZ103" i="35"/>
  <c r="BL103" i="35"/>
  <c r="BX103" i="35"/>
  <c r="CJ103" i="35"/>
  <c r="CV103" i="35"/>
  <c r="DH103" i="35"/>
  <c r="DT103" i="35"/>
  <c r="EF103" i="35"/>
  <c r="ER103" i="35"/>
  <c r="FD103" i="35"/>
  <c r="FP103" i="35"/>
  <c r="GB103" i="35"/>
  <c r="GN103" i="35"/>
  <c r="GZ103" i="35"/>
  <c r="HL103" i="35"/>
  <c r="HX103" i="35"/>
  <c r="AY103" i="35"/>
  <c r="FO103" i="35"/>
  <c r="AO103" i="35"/>
  <c r="BA103" i="35"/>
  <c r="BM103" i="35"/>
  <c r="BY103" i="35"/>
  <c r="CK103" i="35"/>
  <c r="CW103" i="35"/>
  <c r="DI103" i="35"/>
  <c r="DU103" i="35"/>
  <c r="EG103" i="35"/>
  <c r="ES103" i="35"/>
  <c r="FE103" i="35"/>
  <c r="FQ103" i="35"/>
  <c r="GC103" i="35"/>
  <c r="GO103" i="35"/>
  <c r="HA103" i="35"/>
  <c r="HM103" i="35"/>
  <c r="HY103" i="35"/>
  <c r="GM103" i="35"/>
  <c r="AP103" i="35"/>
  <c r="BB103" i="35"/>
  <c r="BN103" i="35"/>
  <c r="BZ103" i="35"/>
  <c r="CL103" i="35"/>
  <c r="CX103" i="35"/>
  <c r="DJ103" i="35"/>
  <c r="DV103" i="35"/>
  <c r="EH103" i="35"/>
  <c r="ET103" i="35"/>
  <c r="FF103" i="35"/>
  <c r="FR103" i="35"/>
  <c r="GD103" i="35"/>
  <c r="GP103" i="35"/>
  <c r="HB103" i="35"/>
  <c r="HN103" i="35"/>
  <c r="HZ103" i="35"/>
  <c r="BK103" i="35"/>
  <c r="DS103" i="35"/>
  <c r="GY103" i="35"/>
  <c r="AQ103" i="35"/>
  <c r="BC103" i="35"/>
  <c r="BO103" i="35"/>
  <c r="CA103" i="35"/>
  <c r="CM103" i="35"/>
  <c r="CY103" i="35"/>
  <c r="DK103" i="35"/>
  <c r="DW103" i="35"/>
  <c r="EI103" i="35"/>
  <c r="EU103" i="35"/>
  <c r="FG103" i="35"/>
  <c r="FS103" i="35"/>
  <c r="GE103" i="35"/>
  <c r="GQ103" i="35"/>
  <c r="HC103" i="35"/>
  <c r="HO103" i="35"/>
  <c r="IA103" i="35"/>
  <c r="EQ103" i="35"/>
  <c r="AR103" i="35"/>
  <c r="BD103" i="35"/>
  <c r="BP103" i="35"/>
  <c r="CB103" i="35"/>
  <c r="CN103" i="35"/>
  <c r="CZ103" i="35"/>
  <c r="DL103" i="35"/>
  <c r="DX103" i="35"/>
  <c r="EJ103" i="35"/>
  <c r="EV103" i="35"/>
  <c r="FH103" i="35"/>
  <c r="FT103" i="35"/>
  <c r="GF103" i="35"/>
  <c r="GR103" i="35"/>
  <c r="HD103" i="35"/>
  <c r="HP103" i="35"/>
  <c r="IB103" i="35"/>
  <c r="CI103" i="35"/>
  <c r="GA103" i="35"/>
  <c r="HW103" i="35"/>
  <c r="AS103" i="35"/>
  <c r="BE103" i="35"/>
  <c r="BQ103" i="35"/>
  <c r="CC103" i="35"/>
  <c r="CO103" i="35"/>
  <c r="DA103" i="35"/>
  <c r="DM103" i="35"/>
  <c r="DY103" i="35"/>
  <c r="EK103" i="35"/>
  <c r="EW103" i="35"/>
  <c r="FI103" i="35"/>
  <c r="FU103" i="35"/>
  <c r="GG103" i="35"/>
  <c r="GS103" i="35"/>
  <c r="HE103" i="35"/>
  <c r="HQ103" i="35"/>
  <c r="IC103" i="35"/>
  <c r="CU103" i="35"/>
  <c r="AT103" i="35"/>
  <c r="BF103" i="35"/>
  <c r="BR103" i="35"/>
  <c r="CD103" i="35"/>
  <c r="CP103" i="35"/>
  <c r="DB103" i="35"/>
  <c r="DN103" i="35"/>
  <c r="DZ103" i="35"/>
  <c r="EL103" i="35"/>
  <c r="EX103" i="35"/>
  <c r="FJ103" i="35"/>
  <c r="FV103" i="35"/>
  <c r="GH103" i="35"/>
  <c r="GT103" i="35"/>
  <c r="HF103" i="35"/>
  <c r="HR103" i="35"/>
  <c r="ID103" i="35"/>
  <c r="HK103" i="35"/>
  <c r="AU103" i="35"/>
  <c r="BG103" i="35"/>
  <c r="BS103" i="35"/>
  <c r="CE103" i="35"/>
  <c r="CQ103" i="35"/>
  <c r="DC103" i="35"/>
  <c r="DO103" i="35"/>
  <c r="EA103" i="35"/>
  <c r="EM103" i="35"/>
  <c r="EY103" i="35"/>
  <c r="FK103" i="35"/>
  <c r="FW103" i="35"/>
  <c r="GI103" i="35"/>
  <c r="GU103" i="35"/>
  <c r="HG103" i="35"/>
  <c r="HS103" i="35"/>
  <c r="EE103" i="35"/>
  <c r="AV103" i="35"/>
  <c r="BH103" i="35"/>
  <c r="BT103" i="35"/>
  <c r="CF103" i="35"/>
  <c r="CR103" i="35"/>
  <c r="DD103" i="35"/>
  <c r="DP103" i="35"/>
  <c r="EB103" i="35"/>
  <c r="EN103" i="35"/>
  <c r="EZ103" i="35"/>
  <c r="FL103" i="35"/>
  <c r="FX103" i="35"/>
  <c r="GJ103" i="35"/>
  <c r="GV103" i="35"/>
  <c r="HH103" i="35"/>
  <c r="HT103" i="35"/>
  <c r="FC103" i="35"/>
  <c r="AW103" i="35"/>
  <c r="BI103" i="35"/>
  <c r="BU103" i="35"/>
  <c r="CG103" i="35"/>
  <c r="CS103" i="35"/>
  <c r="DE103" i="35"/>
  <c r="DQ103" i="35"/>
  <c r="EC103" i="35"/>
  <c r="EO103" i="35"/>
  <c r="FA103" i="35"/>
  <c r="FM103" i="35"/>
  <c r="FY103" i="35"/>
  <c r="GK103" i="35"/>
  <c r="GW103" i="35"/>
  <c r="HI103" i="35"/>
  <c r="HU103" i="35"/>
  <c r="BW103" i="35"/>
  <c r="AX103" i="35"/>
  <c r="BJ103" i="35"/>
  <c r="BV103" i="35"/>
  <c r="CH103" i="35"/>
  <c r="CT103" i="35"/>
  <c r="DF103" i="35"/>
  <c r="DR103" i="35"/>
  <c r="ED103" i="35"/>
  <c r="EP103" i="35"/>
  <c r="FB103" i="35"/>
  <c r="FN103" i="35"/>
  <c r="FZ103" i="35"/>
  <c r="GL103" i="35"/>
  <c r="GX103" i="35"/>
  <c r="HJ103" i="35"/>
  <c r="HV103" i="35"/>
  <c r="DG103" i="35"/>
  <c r="IE24" i="35"/>
  <c r="AS24" i="35"/>
  <c r="BE24" i="35"/>
  <c r="BQ24" i="35"/>
  <c r="CC24" i="35"/>
  <c r="CO24" i="35"/>
  <c r="DA24" i="35"/>
  <c r="DM24" i="35"/>
  <c r="DY24" i="35"/>
  <c r="EK24" i="35"/>
  <c r="EW24" i="35"/>
  <c r="FI24" i="35"/>
  <c r="FU24" i="35"/>
  <c r="GG24" i="35"/>
  <c r="GS24" i="35"/>
  <c r="HE24" i="35"/>
  <c r="HQ24" i="35"/>
  <c r="IC24" i="35"/>
  <c r="AT24" i="35"/>
  <c r="BF24" i="35"/>
  <c r="BR24" i="35"/>
  <c r="CD24" i="35"/>
  <c r="CP24" i="35"/>
  <c r="DB24" i="35"/>
  <c r="DN24" i="35"/>
  <c r="DZ24" i="35"/>
  <c r="EL24" i="35"/>
  <c r="EX24" i="35"/>
  <c r="FJ24" i="35"/>
  <c r="FV24" i="35"/>
  <c r="GH24" i="35"/>
  <c r="GT24" i="35"/>
  <c r="HF24" i="35"/>
  <c r="HR24" i="35"/>
  <c r="ID24" i="35"/>
  <c r="AV24" i="35"/>
  <c r="BH24" i="35"/>
  <c r="BT24" i="35"/>
  <c r="CF24" i="35"/>
  <c r="CR24" i="35"/>
  <c r="DD24" i="35"/>
  <c r="DP24" i="35"/>
  <c r="EB24" i="35"/>
  <c r="EN24" i="35"/>
  <c r="EZ24" i="35"/>
  <c r="FL24" i="35"/>
  <c r="FX24" i="35"/>
  <c r="GJ24" i="35"/>
  <c r="GV24" i="35"/>
  <c r="HH24" i="35"/>
  <c r="HT24" i="35"/>
  <c r="AW24" i="35"/>
  <c r="BI24" i="35"/>
  <c r="BU24" i="35"/>
  <c r="CG24" i="35"/>
  <c r="CS24" i="35"/>
  <c r="DE24" i="35"/>
  <c r="DQ24" i="35"/>
  <c r="EC24" i="35"/>
  <c r="EO24" i="35"/>
  <c r="FA24" i="35"/>
  <c r="FM24" i="35"/>
  <c r="FY24" i="35"/>
  <c r="GK24" i="35"/>
  <c r="GW24" i="35"/>
  <c r="HI24" i="35"/>
  <c r="HU24" i="35"/>
  <c r="AX24" i="35"/>
  <c r="BJ24" i="35"/>
  <c r="BV24" i="35"/>
  <c r="CH24" i="35"/>
  <c r="CT24" i="35"/>
  <c r="DF24" i="35"/>
  <c r="DR24" i="35"/>
  <c r="ED24" i="35"/>
  <c r="EP24" i="35"/>
  <c r="FB24" i="35"/>
  <c r="FN24" i="35"/>
  <c r="FZ24" i="35"/>
  <c r="GL24" i="35"/>
  <c r="GX24" i="35"/>
  <c r="HJ24" i="35"/>
  <c r="HV24" i="35"/>
  <c r="AO24" i="35"/>
  <c r="BA24" i="35"/>
  <c r="BM24" i="35"/>
  <c r="BY24" i="35"/>
  <c r="CK24" i="35"/>
  <c r="CW24" i="35"/>
  <c r="DI24" i="35"/>
  <c r="DU24" i="35"/>
  <c r="EG24" i="35"/>
  <c r="AP24" i="35"/>
  <c r="BB24" i="35"/>
  <c r="BN24" i="35"/>
  <c r="BZ24" i="35"/>
  <c r="CL24" i="35"/>
  <c r="AQ24" i="35"/>
  <c r="BC24" i="35"/>
  <c r="BO24" i="35"/>
  <c r="CA24" i="35"/>
  <c r="CM24" i="35"/>
  <c r="CY24" i="35"/>
  <c r="DK24" i="35"/>
  <c r="DW24" i="35"/>
  <c r="EI24" i="35"/>
  <c r="EU24" i="35"/>
  <c r="FG24" i="35"/>
  <c r="FS24" i="35"/>
  <c r="GE24" i="35"/>
  <c r="GQ24" i="35"/>
  <c r="HC24" i="35"/>
  <c r="HO24" i="35"/>
  <c r="IA24" i="35"/>
  <c r="BP24" i="35"/>
  <c r="CX24" i="35"/>
  <c r="EA24" i="35"/>
  <c r="FC24" i="35"/>
  <c r="GA24" i="35"/>
  <c r="GY24" i="35"/>
  <c r="HW24" i="35"/>
  <c r="BS24" i="35"/>
  <c r="CZ24" i="35"/>
  <c r="EE24" i="35"/>
  <c r="FD24" i="35"/>
  <c r="GB24" i="35"/>
  <c r="GZ24" i="35"/>
  <c r="HX24" i="35"/>
  <c r="BW24" i="35"/>
  <c r="DC24" i="35"/>
  <c r="EF24" i="35"/>
  <c r="FE24" i="35"/>
  <c r="GC24" i="35"/>
  <c r="HA24" i="35"/>
  <c r="HY24" i="35"/>
  <c r="BX24" i="35"/>
  <c r="DG24" i="35"/>
  <c r="EH24" i="35"/>
  <c r="FF24" i="35"/>
  <c r="GD24" i="35"/>
  <c r="HB24" i="35"/>
  <c r="HZ24" i="35"/>
  <c r="AR24" i="35"/>
  <c r="CB24" i="35"/>
  <c r="DH24" i="35"/>
  <c r="EJ24" i="35"/>
  <c r="FH24" i="35"/>
  <c r="GF24" i="35"/>
  <c r="HD24" i="35"/>
  <c r="IB24" i="35"/>
  <c r="AU24" i="35"/>
  <c r="CE24" i="35"/>
  <c r="DJ24" i="35"/>
  <c r="EM24" i="35"/>
  <c r="FK24" i="35"/>
  <c r="GI24" i="35"/>
  <c r="HG24" i="35"/>
  <c r="AY24" i="35"/>
  <c r="CI24" i="35"/>
  <c r="DL24" i="35"/>
  <c r="EQ24" i="35"/>
  <c r="FO24" i="35"/>
  <c r="GM24" i="35"/>
  <c r="HK24" i="35"/>
  <c r="AZ24" i="35"/>
  <c r="CJ24" i="35"/>
  <c r="DO24" i="35"/>
  <c r="ER24" i="35"/>
  <c r="FP24" i="35"/>
  <c r="GN24" i="35"/>
  <c r="HL24" i="35"/>
  <c r="BD24" i="35"/>
  <c r="CN24" i="35"/>
  <c r="DS24" i="35"/>
  <c r="ES24" i="35"/>
  <c r="FQ24" i="35"/>
  <c r="GO24" i="35"/>
  <c r="HM24" i="35"/>
  <c r="BK24" i="35"/>
  <c r="CU24" i="35"/>
  <c r="DV24" i="35"/>
  <c r="EV24" i="35"/>
  <c r="FT24" i="35"/>
  <c r="GR24" i="35"/>
  <c r="HP24" i="35"/>
  <c r="BL24" i="35"/>
  <c r="CV24" i="35"/>
  <c r="DX24" i="35"/>
  <c r="EY24" i="35"/>
  <c r="FW24" i="35"/>
  <c r="GU24" i="35"/>
  <c r="HS24" i="35"/>
  <c r="BG24" i="35"/>
  <c r="CQ24" i="35"/>
  <c r="DT24" i="35"/>
  <c r="ET24" i="35"/>
  <c r="FR24" i="35"/>
  <c r="GP24" i="35"/>
  <c r="HN24" i="35"/>
  <c r="IE60" i="35"/>
  <c r="AO60" i="35"/>
  <c r="BA60" i="35"/>
  <c r="BM60" i="35"/>
  <c r="BY60" i="35"/>
  <c r="CK60" i="35"/>
  <c r="CW60" i="35"/>
  <c r="DI60" i="35"/>
  <c r="DU60" i="35"/>
  <c r="EG60" i="35"/>
  <c r="ES60" i="35"/>
  <c r="FE60" i="35"/>
  <c r="FQ60" i="35"/>
  <c r="GC60" i="35"/>
  <c r="GO60" i="35"/>
  <c r="HA60" i="35"/>
  <c r="HM60" i="35"/>
  <c r="HY60" i="35"/>
  <c r="AP60" i="35"/>
  <c r="BB60" i="35"/>
  <c r="BN60" i="35"/>
  <c r="BZ60" i="35"/>
  <c r="CL60" i="35"/>
  <c r="CX60" i="35"/>
  <c r="DJ60" i="35"/>
  <c r="DV60" i="35"/>
  <c r="EH60" i="35"/>
  <c r="ET60" i="35"/>
  <c r="FF60" i="35"/>
  <c r="FR60" i="35"/>
  <c r="GD60" i="35"/>
  <c r="GP60" i="35"/>
  <c r="HB60" i="35"/>
  <c r="HN60" i="35"/>
  <c r="HZ60" i="35"/>
  <c r="AQ60" i="35"/>
  <c r="BC60" i="35"/>
  <c r="BO60" i="35"/>
  <c r="CA60" i="35"/>
  <c r="CM60" i="35"/>
  <c r="CY60" i="35"/>
  <c r="DK60" i="35"/>
  <c r="DW60" i="35"/>
  <c r="EI60" i="35"/>
  <c r="EU60" i="35"/>
  <c r="FG60" i="35"/>
  <c r="FS60" i="35"/>
  <c r="GE60" i="35"/>
  <c r="GQ60" i="35"/>
  <c r="HC60" i="35"/>
  <c r="HO60" i="35"/>
  <c r="IA60" i="35"/>
  <c r="AR60" i="35"/>
  <c r="BD60" i="35"/>
  <c r="BP60" i="35"/>
  <c r="CB60" i="35"/>
  <c r="CN60" i="35"/>
  <c r="CZ60" i="35"/>
  <c r="DL60" i="35"/>
  <c r="DX60" i="35"/>
  <c r="EJ60" i="35"/>
  <c r="EV60" i="35"/>
  <c r="FH60" i="35"/>
  <c r="FT60" i="35"/>
  <c r="GF60" i="35"/>
  <c r="GR60" i="35"/>
  <c r="HD60" i="35"/>
  <c r="HP60" i="35"/>
  <c r="IB60" i="35"/>
  <c r="AS60" i="35"/>
  <c r="BE60" i="35"/>
  <c r="BQ60" i="35"/>
  <c r="CC60" i="35"/>
  <c r="CO60" i="35"/>
  <c r="DA60" i="35"/>
  <c r="DM60" i="35"/>
  <c r="DY60" i="35"/>
  <c r="EK60" i="35"/>
  <c r="EW60" i="35"/>
  <c r="FI60" i="35"/>
  <c r="FU60" i="35"/>
  <c r="GG60" i="35"/>
  <c r="GS60" i="35"/>
  <c r="HE60" i="35"/>
  <c r="HQ60" i="35"/>
  <c r="IC60" i="35"/>
  <c r="AT60" i="35"/>
  <c r="BF60" i="35"/>
  <c r="BR60" i="35"/>
  <c r="CD60" i="35"/>
  <c r="CP60" i="35"/>
  <c r="DB60" i="35"/>
  <c r="DN60" i="35"/>
  <c r="DZ60" i="35"/>
  <c r="EL60" i="35"/>
  <c r="EX60" i="35"/>
  <c r="FJ60" i="35"/>
  <c r="FV60" i="35"/>
  <c r="GH60" i="35"/>
  <c r="GT60" i="35"/>
  <c r="HF60" i="35"/>
  <c r="HR60" i="35"/>
  <c r="ID60" i="35"/>
  <c r="AU60" i="35"/>
  <c r="BG60" i="35"/>
  <c r="BS60" i="35"/>
  <c r="CE60" i="35"/>
  <c r="CQ60" i="35"/>
  <c r="DC60" i="35"/>
  <c r="DO60" i="35"/>
  <c r="EA60" i="35"/>
  <c r="EM60" i="35"/>
  <c r="EY60" i="35"/>
  <c r="FK60" i="35"/>
  <c r="FW60" i="35"/>
  <c r="GI60" i="35"/>
  <c r="GU60" i="35"/>
  <c r="HG60" i="35"/>
  <c r="HS60" i="35"/>
  <c r="AV60" i="35"/>
  <c r="BH60" i="35"/>
  <c r="BT60" i="35"/>
  <c r="CF60" i="35"/>
  <c r="CR60" i="35"/>
  <c r="DD60" i="35"/>
  <c r="DP60" i="35"/>
  <c r="EB60" i="35"/>
  <c r="EN60" i="35"/>
  <c r="EZ60" i="35"/>
  <c r="FL60" i="35"/>
  <c r="FX60" i="35"/>
  <c r="GJ60" i="35"/>
  <c r="GV60" i="35"/>
  <c r="HH60" i="35"/>
  <c r="HT60" i="35"/>
  <c r="AW60" i="35"/>
  <c r="BI60" i="35"/>
  <c r="BU60" i="35"/>
  <c r="CG60" i="35"/>
  <c r="CS60" i="35"/>
  <c r="DE60" i="35"/>
  <c r="DQ60" i="35"/>
  <c r="EC60" i="35"/>
  <c r="EO60" i="35"/>
  <c r="FA60" i="35"/>
  <c r="FM60" i="35"/>
  <c r="FY60" i="35"/>
  <c r="GK60" i="35"/>
  <c r="GW60" i="35"/>
  <c r="HI60" i="35"/>
  <c r="HU60" i="35"/>
  <c r="AX60" i="35"/>
  <c r="BJ60" i="35"/>
  <c r="BV60" i="35"/>
  <c r="CH60" i="35"/>
  <c r="CT60" i="35"/>
  <c r="DF60" i="35"/>
  <c r="DR60" i="35"/>
  <c r="ED60" i="35"/>
  <c r="EP60" i="35"/>
  <c r="FB60" i="35"/>
  <c r="FN60" i="35"/>
  <c r="FZ60" i="35"/>
  <c r="GL60" i="35"/>
  <c r="GX60" i="35"/>
  <c r="HJ60" i="35"/>
  <c r="HV60" i="35"/>
  <c r="AY60" i="35"/>
  <c r="BK60" i="35"/>
  <c r="BW60" i="35"/>
  <c r="CI60" i="35"/>
  <c r="CU60" i="35"/>
  <c r="DG60" i="35"/>
  <c r="DS60" i="35"/>
  <c r="EE60" i="35"/>
  <c r="EQ60" i="35"/>
  <c r="FC60" i="35"/>
  <c r="FO60" i="35"/>
  <c r="GA60" i="35"/>
  <c r="GM60" i="35"/>
  <c r="GY60" i="35"/>
  <c r="HK60" i="35"/>
  <c r="HW60" i="35"/>
  <c r="AZ60" i="35"/>
  <c r="GN60" i="35"/>
  <c r="BL60" i="35"/>
  <c r="GZ60" i="35"/>
  <c r="BX60" i="35"/>
  <c r="HL60" i="35"/>
  <c r="CJ60" i="35"/>
  <c r="HX60" i="35"/>
  <c r="CV60" i="35"/>
  <c r="DH60" i="35"/>
  <c r="DT60" i="35"/>
  <c r="EF60" i="35"/>
  <c r="ER60" i="35"/>
  <c r="FD60" i="35"/>
  <c r="FP60" i="35"/>
  <c r="GB60" i="35"/>
  <c r="IE19" i="35"/>
  <c r="AY19" i="35"/>
  <c r="BK19" i="35"/>
  <c r="BW19" i="35"/>
  <c r="CI19" i="35"/>
  <c r="CU19" i="35"/>
  <c r="DG19" i="35"/>
  <c r="DS19" i="35"/>
  <c r="EE19" i="35"/>
  <c r="EQ19" i="35"/>
  <c r="FC19" i="35"/>
  <c r="FO19" i="35"/>
  <c r="GA19" i="35"/>
  <c r="GM19" i="35"/>
  <c r="GY19" i="35"/>
  <c r="HK19" i="35"/>
  <c r="HW19" i="35"/>
  <c r="AZ19" i="35"/>
  <c r="BL19" i="35"/>
  <c r="BX19" i="35"/>
  <c r="CJ19" i="35"/>
  <c r="CV19" i="35"/>
  <c r="DH19" i="35"/>
  <c r="DT19" i="35"/>
  <c r="EF19" i="35"/>
  <c r="ER19" i="35"/>
  <c r="FD19" i="35"/>
  <c r="FP19" i="35"/>
  <c r="GB19" i="35"/>
  <c r="GN19" i="35"/>
  <c r="GZ19" i="35"/>
  <c r="HL19" i="35"/>
  <c r="HX19" i="35"/>
  <c r="AO19" i="35"/>
  <c r="BA19" i="35"/>
  <c r="BM19" i="35"/>
  <c r="BY19" i="35"/>
  <c r="CK19" i="35"/>
  <c r="CW19" i="35"/>
  <c r="DI19" i="35"/>
  <c r="DU19" i="35"/>
  <c r="EG19" i="35"/>
  <c r="ES19" i="35"/>
  <c r="FE19" i="35"/>
  <c r="FQ19" i="35"/>
  <c r="GC19" i="35"/>
  <c r="GO19" i="35"/>
  <c r="HA19" i="35"/>
  <c r="HM19" i="35"/>
  <c r="HY19" i="35"/>
  <c r="AP19" i="35"/>
  <c r="BB19" i="35"/>
  <c r="BN19" i="35"/>
  <c r="BZ19" i="35"/>
  <c r="CL19" i="35"/>
  <c r="CX19" i="35"/>
  <c r="DJ19" i="35"/>
  <c r="DV19" i="35"/>
  <c r="EH19" i="35"/>
  <c r="ET19" i="35"/>
  <c r="FF19" i="35"/>
  <c r="FR19" i="35"/>
  <c r="GD19" i="35"/>
  <c r="GP19" i="35"/>
  <c r="HB19" i="35"/>
  <c r="HN19" i="35"/>
  <c r="HZ19" i="35"/>
  <c r="AQ19" i="35"/>
  <c r="BC19" i="35"/>
  <c r="BO19" i="35"/>
  <c r="CA19" i="35"/>
  <c r="CM19" i="35"/>
  <c r="CY19" i="35"/>
  <c r="DK19" i="35"/>
  <c r="DW19" i="35"/>
  <c r="EI19" i="35"/>
  <c r="EU19" i="35"/>
  <c r="FG19" i="35"/>
  <c r="FS19" i="35"/>
  <c r="GE19" i="35"/>
  <c r="GQ19" i="35"/>
  <c r="HC19" i="35"/>
  <c r="HO19" i="35"/>
  <c r="IA19" i="35"/>
  <c r="AR19" i="35"/>
  <c r="BD19" i="35"/>
  <c r="BP19" i="35"/>
  <c r="CB19" i="35"/>
  <c r="CN19" i="35"/>
  <c r="CZ19" i="35"/>
  <c r="DL19" i="35"/>
  <c r="DX19" i="35"/>
  <c r="EJ19" i="35"/>
  <c r="EV19" i="35"/>
  <c r="FH19" i="35"/>
  <c r="FT19" i="35"/>
  <c r="GF19" i="35"/>
  <c r="GR19" i="35"/>
  <c r="HD19" i="35"/>
  <c r="HP19" i="35"/>
  <c r="IB19" i="35"/>
  <c r="AS19" i="35"/>
  <c r="BE19" i="35"/>
  <c r="BQ19" i="35"/>
  <c r="CC19" i="35"/>
  <c r="CO19" i="35"/>
  <c r="DA19" i="35"/>
  <c r="DM19" i="35"/>
  <c r="DY19" i="35"/>
  <c r="EK19" i="35"/>
  <c r="EW19" i="35"/>
  <c r="FI19" i="35"/>
  <c r="FU19" i="35"/>
  <c r="GG19" i="35"/>
  <c r="GS19" i="35"/>
  <c r="HE19" i="35"/>
  <c r="HQ19" i="35"/>
  <c r="IC19" i="35"/>
  <c r="AT19" i="35"/>
  <c r="BF19" i="35"/>
  <c r="BR19" i="35"/>
  <c r="CD19" i="35"/>
  <c r="CP19" i="35"/>
  <c r="DB19" i="35"/>
  <c r="DN19" i="35"/>
  <c r="DZ19" i="35"/>
  <c r="EL19" i="35"/>
  <c r="EX19" i="35"/>
  <c r="FJ19" i="35"/>
  <c r="FV19" i="35"/>
  <c r="GH19" i="35"/>
  <c r="GT19" i="35"/>
  <c r="HF19" i="35"/>
  <c r="HR19" i="35"/>
  <c r="ID19" i="35"/>
  <c r="AU19" i="35"/>
  <c r="BG19" i="35"/>
  <c r="BS19" i="35"/>
  <c r="CE19" i="35"/>
  <c r="CQ19" i="35"/>
  <c r="DC19" i="35"/>
  <c r="DO19" i="35"/>
  <c r="EA19" i="35"/>
  <c r="EM19" i="35"/>
  <c r="EY19" i="35"/>
  <c r="FK19" i="35"/>
  <c r="FW19" i="35"/>
  <c r="GI19" i="35"/>
  <c r="GU19" i="35"/>
  <c r="HG19" i="35"/>
  <c r="HS19" i="35"/>
  <c r="AV19" i="35"/>
  <c r="BH19" i="35"/>
  <c r="BT19" i="35"/>
  <c r="CF19" i="35"/>
  <c r="CR19" i="35"/>
  <c r="DD19" i="35"/>
  <c r="DP19" i="35"/>
  <c r="EB19" i="35"/>
  <c r="EN19" i="35"/>
  <c r="EZ19" i="35"/>
  <c r="FL19" i="35"/>
  <c r="FX19" i="35"/>
  <c r="GJ19" i="35"/>
  <c r="GV19" i="35"/>
  <c r="HH19" i="35"/>
  <c r="HT19" i="35"/>
  <c r="AW19" i="35"/>
  <c r="BI19" i="35"/>
  <c r="BU19" i="35"/>
  <c r="CG19" i="35"/>
  <c r="CS19" i="35"/>
  <c r="DE19" i="35"/>
  <c r="DQ19" i="35"/>
  <c r="EC19" i="35"/>
  <c r="EO19" i="35"/>
  <c r="FA19" i="35"/>
  <c r="FM19" i="35"/>
  <c r="FY19" i="35"/>
  <c r="GK19" i="35"/>
  <c r="GW19" i="35"/>
  <c r="HI19" i="35"/>
  <c r="HU19" i="35"/>
  <c r="AX19" i="35"/>
  <c r="GL19" i="35"/>
  <c r="BJ19" i="35"/>
  <c r="GX19" i="35"/>
  <c r="BV19" i="35"/>
  <c r="HJ19" i="35"/>
  <c r="CH19" i="35"/>
  <c r="HV19" i="35"/>
  <c r="CT19" i="35"/>
  <c r="DF19" i="35"/>
  <c r="DR19" i="35"/>
  <c r="ED19" i="35"/>
  <c r="EP19" i="35"/>
  <c r="FN19" i="35"/>
  <c r="FZ19" i="35"/>
  <c r="FB19" i="35"/>
  <c r="IE31" i="35"/>
  <c r="AS31" i="35"/>
  <c r="BE31" i="35"/>
  <c r="BQ31" i="35"/>
  <c r="CC31" i="35"/>
  <c r="CO31" i="35"/>
  <c r="DA31" i="35"/>
  <c r="DM31" i="35"/>
  <c r="DY31" i="35"/>
  <c r="EK31" i="35"/>
  <c r="EW31" i="35"/>
  <c r="FI31" i="35"/>
  <c r="FU31" i="35"/>
  <c r="GG31" i="35"/>
  <c r="GS31" i="35"/>
  <c r="HE31" i="35"/>
  <c r="HQ31" i="35"/>
  <c r="IC31" i="35"/>
  <c r="AT31" i="35"/>
  <c r="BF31" i="35"/>
  <c r="BR31" i="35"/>
  <c r="CD31" i="35"/>
  <c r="CP31" i="35"/>
  <c r="DB31" i="35"/>
  <c r="DN31" i="35"/>
  <c r="DZ31" i="35"/>
  <c r="EL31" i="35"/>
  <c r="EX31" i="35"/>
  <c r="FJ31" i="35"/>
  <c r="FV31" i="35"/>
  <c r="GH31" i="35"/>
  <c r="GT31" i="35"/>
  <c r="HF31" i="35"/>
  <c r="HR31" i="35"/>
  <c r="ID31" i="35"/>
  <c r="AU31" i="35"/>
  <c r="BG31" i="35"/>
  <c r="BS31" i="35"/>
  <c r="CE31" i="35"/>
  <c r="CQ31" i="35"/>
  <c r="DC31" i="35"/>
  <c r="DO31" i="35"/>
  <c r="EA31" i="35"/>
  <c r="EM31" i="35"/>
  <c r="EY31" i="35"/>
  <c r="FK31" i="35"/>
  <c r="FW31" i="35"/>
  <c r="GI31" i="35"/>
  <c r="GU31" i="35"/>
  <c r="HG31" i="35"/>
  <c r="HS31" i="35"/>
  <c r="AV31" i="35"/>
  <c r="BH31" i="35"/>
  <c r="BT31" i="35"/>
  <c r="CF31" i="35"/>
  <c r="CR31" i="35"/>
  <c r="DD31" i="35"/>
  <c r="DP31" i="35"/>
  <c r="EB31" i="35"/>
  <c r="EN31" i="35"/>
  <c r="EZ31" i="35"/>
  <c r="FL31" i="35"/>
  <c r="FX31" i="35"/>
  <c r="GJ31" i="35"/>
  <c r="GV31" i="35"/>
  <c r="HH31" i="35"/>
  <c r="HT31" i="35"/>
  <c r="AW31" i="35"/>
  <c r="BI31" i="35"/>
  <c r="BU31" i="35"/>
  <c r="CG31" i="35"/>
  <c r="CS31" i="35"/>
  <c r="DE31" i="35"/>
  <c r="DQ31" i="35"/>
  <c r="EC31" i="35"/>
  <c r="EO31" i="35"/>
  <c r="FA31" i="35"/>
  <c r="FM31" i="35"/>
  <c r="FY31" i="35"/>
  <c r="GK31" i="35"/>
  <c r="GW31" i="35"/>
  <c r="HI31" i="35"/>
  <c r="HU31" i="35"/>
  <c r="AX31" i="35"/>
  <c r="BJ31" i="35"/>
  <c r="BV31" i="35"/>
  <c r="CH31" i="35"/>
  <c r="CT31" i="35"/>
  <c r="DF31" i="35"/>
  <c r="DR31" i="35"/>
  <c r="ED31" i="35"/>
  <c r="EP31" i="35"/>
  <c r="FB31" i="35"/>
  <c r="FN31" i="35"/>
  <c r="FZ31" i="35"/>
  <c r="GL31" i="35"/>
  <c r="GX31" i="35"/>
  <c r="HJ31" i="35"/>
  <c r="HV31" i="35"/>
  <c r="AY31" i="35"/>
  <c r="BK31" i="35"/>
  <c r="BW31" i="35"/>
  <c r="CI31" i="35"/>
  <c r="CU31" i="35"/>
  <c r="DG31" i="35"/>
  <c r="DS31" i="35"/>
  <c r="EE31" i="35"/>
  <c r="EQ31" i="35"/>
  <c r="FC31" i="35"/>
  <c r="FO31" i="35"/>
  <c r="GA31" i="35"/>
  <c r="GM31" i="35"/>
  <c r="GY31" i="35"/>
  <c r="HK31" i="35"/>
  <c r="HW31" i="35"/>
  <c r="AZ31" i="35"/>
  <c r="BL31" i="35"/>
  <c r="BX31" i="35"/>
  <c r="CJ31" i="35"/>
  <c r="CV31" i="35"/>
  <c r="DH31" i="35"/>
  <c r="DT31" i="35"/>
  <c r="EF31" i="35"/>
  <c r="ER31" i="35"/>
  <c r="FD31" i="35"/>
  <c r="FP31" i="35"/>
  <c r="GB31" i="35"/>
  <c r="GN31" i="35"/>
  <c r="GZ31" i="35"/>
  <c r="HL31" i="35"/>
  <c r="HX31" i="35"/>
  <c r="AO31" i="35"/>
  <c r="BA31" i="35"/>
  <c r="BM31" i="35"/>
  <c r="BY31" i="35"/>
  <c r="CK31" i="35"/>
  <c r="CW31" i="35"/>
  <c r="DI31" i="35"/>
  <c r="DU31" i="35"/>
  <c r="EG31" i="35"/>
  <c r="ES31" i="35"/>
  <c r="FE31" i="35"/>
  <c r="FQ31" i="35"/>
  <c r="GC31" i="35"/>
  <c r="GO31" i="35"/>
  <c r="HA31" i="35"/>
  <c r="HM31" i="35"/>
  <c r="HY31" i="35"/>
  <c r="AQ31" i="35"/>
  <c r="BC31" i="35"/>
  <c r="BO31" i="35"/>
  <c r="CA31" i="35"/>
  <c r="CM31" i="35"/>
  <c r="CY31" i="35"/>
  <c r="DK31" i="35"/>
  <c r="DW31" i="35"/>
  <c r="EI31" i="35"/>
  <c r="EU31" i="35"/>
  <c r="FG31" i="35"/>
  <c r="FS31" i="35"/>
  <c r="GE31" i="35"/>
  <c r="GQ31" i="35"/>
  <c r="HC31" i="35"/>
  <c r="HO31" i="35"/>
  <c r="IA31" i="35"/>
  <c r="AR31" i="35"/>
  <c r="BD31" i="35"/>
  <c r="BP31" i="35"/>
  <c r="CB31" i="35"/>
  <c r="CN31" i="35"/>
  <c r="CZ31" i="35"/>
  <c r="DL31" i="35"/>
  <c r="DX31" i="35"/>
  <c r="EJ31" i="35"/>
  <c r="EV31" i="35"/>
  <c r="FH31" i="35"/>
  <c r="FT31" i="35"/>
  <c r="GF31" i="35"/>
  <c r="GR31" i="35"/>
  <c r="HD31" i="35"/>
  <c r="HP31" i="35"/>
  <c r="IB31" i="35"/>
  <c r="EH31" i="35"/>
  <c r="ET31" i="35"/>
  <c r="FF31" i="35"/>
  <c r="FR31" i="35"/>
  <c r="AP31" i="35"/>
  <c r="GD31" i="35"/>
  <c r="BB31" i="35"/>
  <c r="GP31" i="35"/>
  <c r="BN31" i="35"/>
  <c r="HB31" i="35"/>
  <c r="BZ31" i="35"/>
  <c r="HN31" i="35"/>
  <c r="CL31" i="35"/>
  <c r="HZ31" i="35"/>
  <c r="CX31" i="35"/>
  <c r="DJ31" i="35"/>
  <c r="DV31" i="35"/>
  <c r="I43" i="35"/>
  <c r="IE48" i="35"/>
  <c r="AO48" i="35"/>
  <c r="BA48" i="35"/>
  <c r="BM48" i="35"/>
  <c r="BY48" i="35"/>
  <c r="CK48" i="35"/>
  <c r="CW48" i="35"/>
  <c r="DI48" i="35"/>
  <c r="DU48" i="35"/>
  <c r="EG48" i="35"/>
  <c r="ES48" i="35"/>
  <c r="FE48" i="35"/>
  <c r="FQ48" i="35"/>
  <c r="GC48" i="35"/>
  <c r="GO48" i="35"/>
  <c r="HA48" i="35"/>
  <c r="HM48" i="35"/>
  <c r="HY48" i="35"/>
  <c r="AP48" i="35"/>
  <c r="BB48" i="35"/>
  <c r="BN48" i="35"/>
  <c r="BZ48" i="35"/>
  <c r="CL48" i="35"/>
  <c r="CX48" i="35"/>
  <c r="DJ48" i="35"/>
  <c r="DV48" i="35"/>
  <c r="EH48" i="35"/>
  <c r="ET48" i="35"/>
  <c r="FF48" i="35"/>
  <c r="FR48" i="35"/>
  <c r="GD48" i="35"/>
  <c r="GP48" i="35"/>
  <c r="HB48" i="35"/>
  <c r="HN48" i="35"/>
  <c r="HZ48" i="35"/>
  <c r="AQ48" i="35"/>
  <c r="BC48" i="35"/>
  <c r="BO48" i="35"/>
  <c r="CA48" i="35"/>
  <c r="CM48" i="35"/>
  <c r="CY48" i="35"/>
  <c r="DK48" i="35"/>
  <c r="DW48" i="35"/>
  <c r="EI48" i="35"/>
  <c r="EU48" i="35"/>
  <c r="FG48" i="35"/>
  <c r="FS48" i="35"/>
  <c r="GE48" i="35"/>
  <c r="GQ48" i="35"/>
  <c r="HC48" i="35"/>
  <c r="HO48" i="35"/>
  <c r="IA48" i="35"/>
  <c r="AR48" i="35"/>
  <c r="BD48" i="35"/>
  <c r="BP48" i="35"/>
  <c r="CB48" i="35"/>
  <c r="CN48" i="35"/>
  <c r="CZ48" i="35"/>
  <c r="DL48" i="35"/>
  <c r="DX48" i="35"/>
  <c r="EJ48" i="35"/>
  <c r="EV48" i="35"/>
  <c r="FH48" i="35"/>
  <c r="FT48" i="35"/>
  <c r="GF48" i="35"/>
  <c r="GR48" i="35"/>
  <c r="HD48" i="35"/>
  <c r="HP48" i="35"/>
  <c r="IB48" i="35"/>
  <c r="AS48" i="35"/>
  <c r="BE48" i="35"/>
  <c r="BQ48" i="35"/>
  <c r="CC48" i="35"/>
  <c r="CO48" i="35"/>
  <c r="DA48" i="35"/>
  <c r="DM48" i="35"/>
  <c r="DY48" i="35"/>
  <c r="EK48" i="35"/>
  <c r="EW48" i="35"/>
  <c r="FI48" i="35"/>
  <c r="FU48" i="35"/>
  <c r="GG48" i="35"/>
  <c r="GS48" i="35"/>
  <c r="HE48" i="35"/>
  <c r="HQ48" i="35"/>
  <c r="IC48" i="35"/>
  <c r="AT48" i="35"/>
  <c r="BF48" i="35"/>
  <c r="BR48" i="35"/>
  <c r="CD48" i="35"/>
  <c r="CP48" i="35"/>
  <c r="DB48" i="35"/>
  <c r="DN48" i="35"/>
  <c r="DZ48" i="35"/>
  <c r="EL48" i="35"/>
  <c r="EX48" i="35"/>
  <c r="FJ48" i="35"/>
  <c r="FV48" i="35"/>
  <c r="GH48" i="35"/>
  <c r="GT48" i="35"/>
  <c r="HF48" i="35"/>
  <c r="HR48" i="35"/>
  <c r="ID48" i="35"/>
  <c r="AU48" i="35"/>
  <c r="BG48" i="35"/>
  <c r="BS48" i="35"/>
  <c r="CE48" i="35"/>
  <c r="CQ48" i="35"/>
  <c r="DC48" i="35"/>
  <c r="DO48" i="35"/>
  <c r="EA48" i="35"/>
  <c r="EM48" i="35"/>
  <c r="EY48" i="35"/>
  <c r="FK48" i="35"/>
  <c r="FW48" i="35"/>
  <c r="GI48" i="35"/>
  <c r="GU48" i="35"/>
  <c r="HG48" i="35"/>
  <c r="HS48" i="35"/>
  <c r="AV48" i="35"/>
  <c r="BH48" i="35"/>
  <c r="BT48" i="35"/>
  <c r="CF48" i="35"/>
  <c r="CR48" i="35"/>
  <c r="DD48" i="35"/>
  <c r="DP48" i="35"/>
  <c r="EB48" i="35"/>
  <c r="EN48" i="35"/>
  <c r="EZ48" i="35"/>
  <c r="FL48" i="35"/>
  <c r="FX48" i="35"/>
  <c r="GJ48" i="35"/>
  <c r="GV48" i="35"/>
  <c r="HH48" i="35"/>
  <c r="HT48" i="35"/>
  <c r="AW48" i="35"/>
  <c r="BI48" i="35"/>
  <c r="BU48" i="35"/>
  <c r="CG48" i="35"/>
  <c r="CS48" i="35"/>
  <c r="DE48" i="35"/>
  <c r="DQ48" i="35"/>
  <c r="EC48" i="35"/>
  <c r="EO48" i="35"/>
  <c r="FA48" i="35"/>
  <c r="FM48" i="35"/>
  <c r="FY48" i="35"/>
  <c r="GK48" i="35"/>
  <c r="GW48" i="35"/>
  <c r="HI48" i="35"/>
  <c r="HU48" i="35"/>
  <c r="AX48" i="35"/>
  <c r="BJ48" i="35"/>
  <c r="BV48" i="35"/>
  <c r="CH48" i="35"/>
  <c r="CT48" i="35"/>
  <c r="DF48" i="35"/>
  <c r="DR48" i="35"/>
  <c r="ED48" i="35"/>
  <c r="EP48" i="35"/>
  <c r="FB48" i="35"/>
  <c r="FN48" i="35"/>
  <c r="FZ48" i="35"/>
  <c r="GL48" i="35"/>
  <c r="GX48" i="35"/>
  <c r="HJ48" i="35"/>
  <c r="HV48" i="35"/>
  <c r="AY48" i="35"/>
  <c r="BK48" i="35"/>
  <c r="BW48" i="35"/>
  <c r="CI48" i="35"/>
  <c r="CU48" i="35"/>
  <c r="DG48" i="35"/>
  <c r="DS48" i="35"/>
  <c r="EE48" i="35"/>
  <c r="EQ48" i="35"/>
  <c r="FC48" i="35"/>
  <c r="FO48" i="35"/>
  <c r="GA48" i="35"/>
  <c r="GM48" i="35"/>
  <c r="GY48" i="35"/>
  <c r="HK48" i="35"/>
  <c r="HW48" i="35"/>
  <c r="DT48" i="35"/>
  <c r="EF48" i="35"/>
  <c r="ER48" i="35"/>
  <c r="FD48" i="35"/>
  <c r="FP48" i="35"/>
  <c r="GB48" i="35"/>
  <c r="AZ48" i="35"/>
  <c r="GN48" i="35"/>
  <c r="BL48" i="35"/>
  <c r="GZ48" i="35"/>
  <c r="BX48" i="35"/>
  <c r="HL48" i="35"/>
  <c r="CJ48" i="35"/>
  <c r="HX48" i="35"/>
  <c r="CV48" i="35"/>
  <c r="DH48" i="35"/>
  <c r="IE84" i="35"/>
  <c r="AP84" i="35"/>
  <c r="BB84" i="35"/>
  <c r="BN84" i="35"/>
  <c r="BZ84" i="35"/>
  <c r="CL84" i="35"/>
  <c r="CX84" i="35"/>
  <c r="DJ84" i="35"/>
  <c r="DV84" i="35"/>
  <c r="EH84" i="35"/>
  <c r="ET84" i="35"/>
  <c r="FF84" i="35"/>
  <c r="FR84" i="35"/>
  <c r="GD84" i="35"/>
  <c r="GP84" i="35"/>
  <c r="HB84" i="35"/>
  <c r="HN84" i="35"/>
  <c r="HZ84" i="35"/>
  <c r="AQ84" i="35"/>
  <c r="BC84" i="35"/>
  <c r="BO84" i="35"/>
  <c r="CA84" i="35"/>
  <c r="CM84" i="35"/>
  <c r="CY84" i="35"/>
  <c r="DK84" i="35"/>
  <c r="DW84" i="35"/>
  <c r="EI84" i="35"/>
  <c r="EU84" i="35"/>
  <c r="FG84" i="35"/>
  <c r="FS84" i="35"/>
  <c r="GE84" i="35"/>
  <c r="GQ84" i="35"/>
  <c r="HC84" i="35"/>
  <c r="HO84" i="35"/>
  <c r="IA84" i="35"/>
  <c r="AR84" i="35"/>
  <c r="BD84" i="35"/>
  <c r="BP84" i="35"/>
  <c r="CB84" i="35"/>
  <c r="CN84" i="35"/>
  <c r="CZ84" i="35"/>
  <c r="DL84" i="35"/>
  <c r="DX84" i="35"/>
  <c r="EJ84" i="35"/>
  <c r="EV84" i="35"/>
  <c r="FH84" i="35"/>
  <c r="FT84" i="35"/>
  <c r="GF84" i="35"/>
  <c r="GR84" i="35"/>
  <c r="HD84" i="35"/>
  <c r="HP84" i="35"/>
  <c r="IB84" i="35"/>
  <c r="AS84" i="35"/>
  <c r="BE84" i="35"/>
  <c r="BQ84" i="35"/>
  <c r="CC84" i="35"/>
  <c r="CO84" i="35"/>
  <c r="DA84" i="35"/>
  <c r="DM84" i="35"/>
  <c r="DY84" i="35"/>
  <c r="EK84" i="35"/>
  <c r="EW84" i="35"/>
  <c r="FI84" i="35"/>
  <c r="FU84" i="35"/>
  <c r="GG84" i="35"/>
  <c r="GS84" i="35"/>
  <c r="HE84" i="35"/>
  <c r="HQ84" i="35"/>
  <c r="IC84" i="35"/>
  <c r="AT84" i="35"/>
  <c r="BF84" i="35"/>
  <c r="BR84" i="35"/>
  <c r="CD84" i="35"/>
  <c r="CP84" i="35"/>
  <c r="DB84" i="35"/>
  <c r="DN84" i="35"/>
  <c r="DZ84" i="35"/>
  <c r="EL84" i="35"/>
  <c r="EX84" i="35"/>
  <c r="FJ84" i="35"/>
  <c r="FV84" i="35"/>
  <c r="GH84" i="35"/>
  <c r="GT84" i="35"/>
  <c r="HF84" i="35"/>
  <c r="HR84" i="35"/>
  <c r="ID84" i="35"/>
  <c r="AU84" i="35"/>
  <c r="BG84" i="35"/>
  <c r="BS84" i="35"/>
  <c r="CE84" i="35"/>
  <c r="CQ84" i="35"/>
  <c r="DC84" i="35"/>
  <c r="DO84" i="35"/>
  <c r="EA84" i="35"/>
  <c r="EM84" i="35"/>
  <c r="EY84" i="35"/>
  <c r="FK84" i="35"/>
  <c r="FW84" i="35"/>
  <c r="GI84" i="35"/>
  <c r="GU84" i="35"/>
  <c r="HG84" i="35"/>
  <c r="HS84" i="35"/>
  <c r="AV84" i="35"/>
  <c r="BH84" i="35"/>
  <c r="BT84" i="35"/>
  <c r="CF84" i="35"/>
  <c r="CR84" i="35"/>
  <c r="DD84" i="35"/>
  <c r="DP84" i="35"/>
  <c r="EB84" i="35"/>
  <c r="EN84" i="35"/>
  <c r="EZ84" i="35"/>
  <c r="FL84" i="35"/>
  <c r="FX84" i="35"/>
  <c r="GJ84" i="35"/>
  <c r="GV84" i="35"/>
  <c r="HH84" i="35"/>
  <c r="HT84" i="35"/>
  <c r="AW84" i="35"/>
  <c r="BI84" i="35"/>
  <c r="BU84" i="35"/>
  <c r="CG84" i="35"/>
  <c r="CS84" i="35"/>
  <c r="DE84" i="35"/>
  <c r="DQ84" i="35"/>
  <c r="EC84" i="35"/>
  <c r="EO84" i="35"/>
  <c r="FA84" i="35"/>
  <c r="FM84" i="35"/>
  <c r="FY84" i="35"/>
  <c r="GK84" i="35"/>
  <c r="GW84" i="35"/>
  <c r="HI84" i="35"/>
  <c r="HU84" i="35"/>
  <c r="AX84" i="35"/>
  <c r="BJ84" i="35"/>
  <c r="BV84" i="35"/>
  <c r="CH84" i="35"/>
  <c r="CT84" i="35"/>
  <c r="DF84" i="35"/>
  <c r="DR84" i="35"/>
  <c r="ED84" i="35"/>
  <c r="EP84" i="35"/>
  <c r="FB84" i="35"/>
  <c r="FN84" i="35"/>
  <c r="FZ84" i="35"/>
  <c r="GL84" i="35"/>
  <c r="GX84" i="35"/>
  <c r="HJ84" i="35"/>
  <c r="HV84" i="35"/>
  <c r="AY84" i="35"/>
  <c r="BK84" i="35"/>
  <c r="BW84" i="35"/>
  <c r="CI84" i="35"/>
  <c r="CU84" i="35"/>
  <c r="DG84" i="35"/>
  <c r="DS84" i="35"/>
  <c r="EE84" i="35"/>
  <c r="EQ84" i="35"/>
  <c r="FC84" i="35"/>
  <c r="FO84" i="35"/>
  <c r="GA84" i="35"/>
  <c r="GM84" i="35"/>
  <c r="GY84" i="35"/>
  <c r="HK84" i="35"/>
  <c r="HW84" i="35"/>
  <c r="AZ84" i="35"/>
  <c r="BL84" i="35"/>
  <c r="BX84" i="35"/>
  <c r="CJ84" i="35"/>
  <c r="CV84" i="35"/>
  <c r="DH84" i="35"/>
  <c r="DT84" i="35"/>
  <c r="EF84" i="35"/>
  <c r="ER84" i="35"/>
  <c r="FD84" i="35"/>
  <c r="FP84" i="35"/>
  <c r="GB84" i="35"/>
  <c r="GN84" i="35"/>
  <c r="GZ84" i="35"/>
  <c r="HL84" i="35"/>
  <c r="HX84" i="35"/>
  <c r="EG84" i="35"/>
  <c r="ES84" i="35"/>
  <c r="FE84" i="35"/>
  <c r="FQ84" i="35"/>
  <c r="DU84" i="35"/>
  <c r="AO84" i="35"/>
  <c r="GC84" i="35"/>
  <c r="BA84" i="35"/>
  <c r="GO84" i="35"/>
  <c r="BM84" i="35"/>
  <c r="HA84" i="35"/>
  <c r="BY84" i="35"/>
  <c r="HM84" i="35"/>
  <c r="CK84" i="35"/>
  <c r="HY84" i="35"/>
  <c r="CW84" i="35"/>
  <c r="DI84" i="35"/>
  <c r="J20" i="35"/>
  <c r="AL20" i="35"/>
  <c r="IE32" i="35"/>
  <c r="AY32" i="35"/>
  <c r="BK32" i="35"/>
  <c r="BW32" i="35"/>
  <c r="CI32" i="35"/>
  <c r="CU32" i="35"/>
  <c r="DG32" i="35"/>
  <c r="DS32" i="35"/>
  <c r="EE32" i="35"/>
  <c r="EQ32" i="35"/>
  <c r="FC32" i="35"/>
  <c r="FO32" i="35"/>
  <c r="GA32" i="35"/>
  <c r="GM32" i="35"/>
  <c r="GY32" i="35"/>
  <c r="HK32" i="35"/>
  <c r="HW32" i="35"/>
  <c r="AZ32" i="35"/>
  <c r="BL32" i="35"/>
  <c r="BX32" i="35"/>
  <c r="CJ32" i="35"/>
  <c r="CV32" i="35"/>
  <c r="DH32" i="35"/>
  <c r="DT32" i="35"/>
  <c r="EF32" i="35"/>
  <c r="ER32" i="35"/>
  <c r="FD32" i="35"/>
  <c r="FP32" i="35"/>
  <c r="GB32" i="35"/>
  <c r="GN32" i="35"/>
  <c r="GZ32" i="35"/>
  <c r="HL32" i="35"/>
  <c r="HX32" i="35"/>
  <c r="AO32" i="35"/>
  <c r="BA32" i="35"/>
  <c r="BM32" i="35"/>
  <c r="BY32" i="35"/>
  <c r="CK32" i="35"/>
  <c r="CW32" i="35"/>
  <c r="DI32" i="35"/>
  <c r="DU32" i="35"/>
  <c r="EG32" i="35"/>
  <c r="ES32" i="35"/>
  <c r="FE32" i="35"/>
  <c r="FQ32" i="35"/>
  <c r="GC32" i="35"/>
  <c r="GO32" i="35"/>
  <c r="HA32" i="35"/>
  <c r="HM32" i="35"/>
  <c r="HY32" i="35"/>
  <c r="AP32" i="35"/>
  <c r="BB32" i="35"/>
  <c r="BN32" i="35"/>
  <c r="BZ32" i="35"/>
  <c r="CL32" i="35"/>
  <c r="CX32" i="35"/>
  <c r="DJ32" i="35"/>
  <c r="DV32" i="35"/>
  <c r="EH32" i="35"/>
  <c r="ET32" i="35"/>
  <c r="FF32" i="35"/>
  <c r="FR32" i="35"/>
  <c r="GD32" i="35"/>
  <c r="GP32" i="35"/>
  <c r="HB32" i="35"/>
  <c r="HN32" i="35"/>
  <c r="HZ32" i="35"/>
  <c r="AQ32" i="35"/>
  <c r="BC32" i="35"/>
  <c r="BO32" i="35"/>
  <c r="CA32" i="35"/>
  <c r="CM32" i="35"/>
  <c r="CY32" i="35"/>
  <c r="DK32" i="35"/>
  <c r="DW32" i="35"/>
  <c r="EI32" i="35"/>
  <c r="EU32" i="35"/>
  <c r="FG32" i="35"/>
  <c r="FS32" i="35"/>
  <c r="GE32" i="35"/>
  <c r="GQ32" i="35"/>
  <c r="HC32" i="35"/>
  <c r="HO32" i="35"/>
  <c r="IA32" i="35"/>
  <c r="AR32" i="35"/>
  <c r="BD32" i="35"/>
  <c r="BP32" i="35"/>
  <c r="CB32" i="35"/>
  <c r="CN32" i="35"/>
  <c r="CZ32" i="35"/>
  <c r="DL32" i="35"/>
  <c r="DX32" i="35"/>
  <c r="EJ32" i="35"/>
  <c r="EV32" i="35"/>
  <c r="FH32" i="35"/>
  <c r="FT32" i="35"/>
  <c r="GF32" i="35"/>
  <c r="GR32" i="35"/>
  <c r="HD32" i="35"/>
  <c r="HP32" i="35"/>
  <c r="IB32" i="35"/>
  <c r="AS32" i="35"/>
  <c r="BE32" i="35"/>
  <c r="BQ32" i="35"/>
  <c r="CC32" i="35"/>
  <c r="CO32" i="35"/>
  <c r="DA32" i="35"/>
  <c r="DM32" i="35"/>
  <c r="DY32" i="35"/>
  <c r="EK32" i="35"/>
  <c r="EW32" i="35"/>
  <c r="FI32" i="35"/>
  <c r="FU32" i="35"/>
  <c r="GG32" i="35"/>
  <c r="GS32" i="35"/>
  <c r="HE32" i="35"/>
  <c r="HQ32" i="35"/>
  <c r="IC32" i="35"/>
  <c r="AT32" i="35"/>
  <c r="BF32" i="35"/>
  <c r="BR32" i="35"/>
  <c r="CD32" i="35"/>
  <c r="CP32" i="35"/>
  <c r="DB32" i="35"/>
  <c r="DN32" i="35"/>
  <c r="DZ32" i="35"/>
  <c r="EL32" i="35"/>
  <c r="EX32" i="35"/>
  <c r="FJ32" i="35"/>
  <c r="FV32" i="35"/>
  <c r="GH32" i="35"/>
  <c r="GT32" i="35"/>
  <c r="HF32" i="35"/>
  <c r="HR32" i="35"/>
  <c r="ID32" i="35"/>
  <c r="AU32" i="35"/>
  <c r="BG32" i="35"/>
  <c r="BS32" i="35"/>
  <c r="CE32" i="35"/>
  <c r="CQ32" i="35"/>
  <c r="DC32" i="35"/>
  <c r="DO32" i="35"/>
  <c r="EA32" i="35"/>
  <c r="EM32" i="35"/>
  <c r="EY32" i="35"/>
  <c r="FK32" i="35"/>
  <c r="FW32" i="35"/>
  <c r="GI32" i="35"/>
  <c r="GU32" i="35"/>
  <c r="HG32" i="35"/>
  <c r="HS32" i="35"/>
  <c r="AW32" i="35"/>
  <c r="BI32" i="35"/>
  <c r="BU32" i="35"/>
  <c r="CG32" i="35"/>
  <c r="CS32" i="35"/>
  <c r="DE32" i="35"/>
  <c r="DQ32" i="35"/>
  <c r="EC32" i="35"/>
  <c r="EO32" i="35"/>
  <c r="FA32" i="35"/>
  <c r="FM32" i="35"/>
  <c r="FY32" i="35"/>
  <c r="GK32" i="35"/>
  <c r="GW32" i="35"/>
  <c r="HI32" i="35"/>
  <c r="HU32" i="35"/>
  <c r="AX32" i="35"/>
  <c r="BJ32" i="35"/>
  <c r="BV32" i="35"/>
  <c r="CH32" i="35"/>
  <c r="CT32" i="35"/>
  <c r="DF32" i="35"/>
  <c r="DR32" i="35"/>
  <c r="ED32" i="35"/>
  <c r="EP32" i="35"/>
  <c r="FB32" i="35"/>
  <c r="FN32" i="35"/>
  <c r="FZ32" i="35"/>
  <c r="GL32" i="35"/>
  <c r="GX32" i="35"/>
  <c r="HJ32" i="35"/>
  <c r="HV32" i="35"/>
  <c r="CF32" i="35"/>
  <c r="HT32" i="35"/>
  <c r="CR32" i="35"/>
  <c r="DD32" i="35"/>
  <c r="DP32" i="35"/>
  <c r="EB32" i="35"/>
  <c r="EN32" i="35"/>
  <c r="EZ32" i="35"/>
  <c r="FL32" i="35"/>
  <c r="FX32" i="35"/>
  <c r="AV32" i="35"/>
  <c r="GJ32" i="35"/>
  <c r="BH32" i="35"/>
  <c r="GV32" i="35"/>
  <c r="BT32" i="35"/>
  <c r="HH32" i="35"/>
  <c r="IE44" i="35"/>
  <c r="AT44" i="35"/>
  <c r="BF44" i="35"/>
  <c r="BR44" i="35"/>
  <c r="CD44" i="35"/>
  <c r="AV44" i="35"/>
  <c r="BH44" i="35"/>
  <c r="BT44" i="35"/>
  <c r="CF44" i="35"/>
  <c r="AS44" i="35"/>
  <c r="BI44" i="35"/>
  <c r="BW44" i="35"/>
  <c r="CK44" i="35"/>
  <c r="CW44" i="35"/>
  <c r="DI44" i="35"/>
  <c r="DU44" i="35"/>
  <c r="EG44" i="35"/>
  <c r="ES44" i="35"/>
  <c r="FE44" i="35"/>
  <c r="FQ44" i="35"/>
  <c r="GC44" i="35"/>
  <c r="GO44" i="35"/>
  <c r="HA44" i="35"/>
  <c r="HM44" i="35"/>
  <c r="HY44" i="35"/>
  <c r="AU44" i="35"/>
  <c r="BJ44" i="35"/>
  <c r="BX44" i="35"/>
  <c r="CL44" i="35"/>
  <c r="CX44" i="35"/>
  <c r="DJ44" i="35"/>
  <c r="DV44" i="35"/>
  <c r="EH44" i="35"/>
  <c r="ET44" i="35"/>
  <c r="FF44" i="35"/>
  <c r="FR44" i="35"/>
  <c r="GD44" i="35"/>
  <c r="GP44" i="35"/>
  <c r="HB44" i="35"/>
  <c r="HN44" i="35"/>
  <c r="HZ44" i="35"/>
  <c r="AW44" i="35"/>
  <c r="BK44" i="35"/>
  <c r="BY44" i="35"/>
  <c r="CM44" i="35"/>
  <c r="CY44" i="35"/>
  <c r="DK44" i="35"/>
  <c r="DW44" i="35"/>
  <c r="EI44" i="35"/>
  <c r="EU44" i="35"/>
  <c r="FG44" i="35"/>
  <c r="FS44" i="35"/>
  <c r="GE44" i="35"/>
  <c r="GQ44" i="35"/>
  <c r="HC44" i="35"/>
  <c r="HO44" i="35"/>
  <c r="IA44" i="35"/>
  <c r="AX44" i="35"/>
  <c r="BL44" i="35"/>
  <c r="BZ44" i="35"/>
  <c r="CN44" i="35"/>
  <c r="CZ44" i="35"/>
  <c r="DL44" i="35"/>
  <c r="DX44" i="35"/>
  <c r="EJ44" i="35"/>
  <c r="EV44" i="35"/>
  <c r="FH44" i="35"/>
  <c r="FT44" i="35"/>
  <c r="GF44" i="35"/>
  <c r="GR44" i="35"/>
  <c r="HD44" i="35"/>
  <c r="HP44" i="35"/>
  <c r="IB44" i="35"/>
  <c r="AY44" i="35"/>
  <c r="BM44" i="35"/>
  <c r="CA44" i="35"/>
  <c r="CO44" i="35"/>
  <c r="DA44" i="35"/>
  <c r="DM44" i="35"/>
  <c r="DY44" i="35"/>
  <c r="EK44" i="35"/>
  <c r="EW44" i="35"/>
  <c r="FI44" i="35"/>
  <c r="FU44" i="35"/>
  <c r="GG44" i="35"/>
  <c r="GS44" i="35"/>
  <c r="HE44" i="35"/>
  <c r="HQ44" i="35"/>
  <c r="IC44" i="35"/>
  <c r="AZ44" i="35"/>
  <c r="BN44" i="35"/>
  <c r="CB44" i="35"/>
  <c r="CP44" i="35"/>
  <c r="DB44" i="35"/>
  <c r="DN44" i="35"/>
  <c r="DZ44" i="35"/>
  <c r="EL44" i="35"/>
  <c r="EX44" i="35"/>
  <c r="FJ44" i="35"/>
  <c r="FV44" i="35"/>
  <c r="GH44" i="35"/>
  <c r="GT44" i="35"/>
  <c r="HF44" i="35"/>
  <c r="HR44" i="35"/>
  <c r="ID44" i="35"/>
  <c r="BA44" i="35"/>
  <c r="BO44" i="35"/>
  <c r="CC44" i="35"/>
  <c r="CQ44" i="35"/>
  <c r="DC44" i="35"/>
  <c r="DO44" i="35"/>
  <c r="EA44" i="35"/>
  <c r="EM44" i="35"/>
  <c r="EY44" i="35"/>
  <c r="FK44" i="35"/>
  <c r="FW44" i="35"/>
  <c r="GI44" i="35"/>
  <c r="GU44" i="35"/>
  <c r="HG44" i="35"/>
  <c r="HS44" i="35"/>
  <c r="BB44" i="35"/>
  <c r="BP44" i="35"/>
  <c r="CE44" i="35"/>
  <c r="CR44" i="35"/>
  <c r="DD44" i="35"/>
  <c r="DP44" i="35"/>
  <c r="EB44" i="35"/>
  <c r="EN44" i="35"/>
  <c r="EZ44" i="35"/>
  <c r="FL44" i="35"/>
  <c r="FX44" i="35"/>
  <c r="GJ44" i="35"/>
  <c r="GV44" i="35"/>
  <c r="HH44" i="35"/>
  <c r="HT44" i="35"/>
  <c r="AO44" i="35"/>
  <c r="BC44" i="35"/>
  <c r="BQ44" i="35"/>
  <c r="CG44" i="35"/>
  <c r="CS44" i="35"/>
  <c r="DE44" i="35"/>
  <c r="DQ44" i="35"/>
  <c r="EC44" i="35"/>
  <c r="EO44" i="35"/>
  <c r="FA44" i="35"/>
  <c r="FM44" i="35"/>
  <c r="FY44" i="35"/>
  <c r="GK44" i="35"/>
  <c r="GW44" i="35"/>
  <c r="HI44" i="35"/>
  <c r="HU44" i="35"/>
  <c r="AP44" i="35"/>
  <c r="BD44" i="35"/>
  <c r="BS44" i="35"/>
  <c r="CH44" i="35"/>
  <c r="CT44" i="35"/>
  <c r="DF44" i="35"/>
  <c r="DR44" i="35"/>
  <c r="ED44" i="35"/>
  <c r="EP44" i="35"/>
  <c r="FB44" i="35"/>
  <c r="FN44" i="35"/>
  <c r="FZ44" i="35"/>
  <c r="GL44" i="35"/>
  <c r="GX44" i="35"/>
  <c r="HJ44" i="35"/>
  <c r="HV44" i="35"/>
  <c r="AQ44" i="35"/>
  <c r="BE44" i="35"/>
  <c r="BU44" i="35"/>
  <c r="CI44" i="35"/>
  <c r="CU44" i="35"/>
  <c r="DG44" i="35"/>
  <c r="DS44" i="35"/>
  <c r="EE44" i="35"/>
  <c r="EQ44" i="35"/>
  <c r="FC44" i="35"/>
  <c r="FO44" i="35"/>
  <c r="GA44" i="35"/>
  <c r="GM44" i="35"/>
  <c r="GY44" i="35"/>
  <c r="HK44" i="35"/>
  <c r="HW44" i="35"/>
  <c r="AR44" i="35"/>
  <c r="GN44" i="35"/>
  <c r="BG44" i="35"/>
  <c r="GZ44" i="35"/>
  <c r="BV44" i="35"/>
  <c r="HL44" i="35"/>
  <c r="CJ44" i="35"/>
  <c r="HX44" i="35"/>
  <c r="CV44" i="35"/>
  <c r="DH44" i="35"/>
  <c r="DT44" i="35"/>
  <c r="EF44" i="35"/>
  <c r="ER44" i="35"/>
  <c r="FD44" i="35"/>
  <c r="FP44" i="35"/>
  <c r="GB44" i="35"/>
  <c r="IE50" i="35"/>
  <c r="AO50" i="35"/>
  <c r="BA50" i="35"/>
  <c r="BM50" i="35"/>
  <c r="BY50" i="35"/>
  <c r="CK50" i="35"/>
  <c r="CW50" i="35"/>
  <c r="DI50" i="35"/>
  <c r="DU50" i="35"/>
  <c r="EG50" i="35"/>
  <c r="ES50" i="35"/>
  <c r="FE50" i="35"/>
  <c r="FQ50" i="35"/>
  <c r="GC50" i="35"/>
  <c r="GO50" i="35"/>
  <c r="HA50" i="35"/>
  <c r="HM50" i="35"/>
  <c r="HY50" i="35"/>
  <c r="AP50" i="35"/>
  <c r="BB50" i="35"/>
  <c r="BN50" i="35"/>
  <c r="BZ50" i="35"/>
  <c r="CL50" i="35"/>
  <c r="CX50" i="35"/>
  <c r="DJ50" i="35"/>
  <c r="DV50" i="35"/>
  <c r="EH50" i="35"/>
  <c r="ET50" i="35"/>
  <c r="FF50" i="35"/>
  <c r="FR50" i="35"/>
  <c r="GD50" i="35"/>
  <c r="GP50" i="35"/>
  <c r="HB50" i="35"/>
  <c r="HN50" i="35"/>
  <c r="HZ50" i="35"/>
  <c r="AQ50" i="35"/>
  <c r="BC50" i="35"/>
  <c r="BO50" i="35"/>
  <c r="CA50" i="35"/>
  <c r="CM50" i="35"/>
  <c r="CY50" i="35"/>
  <c r="DK50" i="35"/>
  <c r="DW50" i="35"/>
  <c r="EI50" i="35"/>
  <c r="EU50" i="35"/>
  <c r="FG50" i="35"/>
  <c r="FS50" i="35"/>
  <c r="GE50" i="35"/>
  <c r="GQ50" i="35"/>
  <c r="HC50" i="35"/>
  <c r="HO50" i="35"/>
  <c r="IA50" i="35"/>
  <c r="AR50" i="35"/>
  <c r="BD50" i="35"/>
  <c r="BP50" i="35"/>
  <c r="CB50" i="35"/>
  <c r="CN50" i="35"/>
  <c r="CZ50" i="35"/>
  <c r="DL50" i="35"/>
  <c r="DX50" i="35"/>
  <c r="EJ50" i="35"/>
  <c r="EV50" i="35"/>
  <c r="FH50" i="35"/>
  <c r="FT50" i="35"/>
  <c r="GF50" i="35"/>
  <c r="GR50" i="35"/>
  <c r="HD50" i="35"/>
  <c r="HP50" i="35"/>
  <c r="IB50" i="35"/>
  <c r="AS50" i="35"/>
  <c r="BE50" i="35"/>
  <c r="BQ50" i="35"/>
  <c r="CC50" i="35"/>
  <c r="CO50" i="35"/>
  <c r="DA50" i="35"/>
  <c r="DM50" i="35"/>
  <c r="DY50" i="35"/>
  <c r="EK50" i="35"/>
  <c r="EW50" i="35"/>
  <c r="FI50" i="35"/>
  <c r="FU50" i="35"/>
  <c r="GG50" i="35"/>
  <c r="GS50" i="35"/>
  <c r="HE50" i="35"/>
  <c r="HQ50" i="35"/>
  <c r="IC50" i="35"/>
  <c r="AT50" i="35"/>
  <c r="BF50" i="35"/>
  <c r="BR50" i="35"/>
  <c r="CD50" i="35"/>
  <c r="CP50" i="35"/>
  <c r="DB50" i="35"/>
  <c r="DN50" i="35"/>
  <c r="DZ50" i="35"/>
  <c r="EL50" i="35"/>
  <c r="EX50" i="35"/>
  <c r="FJ50" i="35"/>
  <c r="FV50" i="35"/>
  <c r="GH50" i="35"/>
  <c r="GT50" i="35"/>
  <c r="HF50" i="35"/>
  <c r="HR50" i="35"/>
  <c r="ID50" i="35"/>
  <c r="AU50" i="35"/>
  <c r="BG50" i="35"/>
  <c r="BS50" i="35"/>
  <c r="CE50" i="35"/>
  <c r="CQ50" i="35"/>
  <c r="DC50" i="35"/>
  <c r="DO50" i="35"/>
  <c r="EA50" i="35"/>
  <c r="EM50" i="35"/>
  <c r="EY50" i="35"/>
  <c r="FK50" i="35"/>
  <c r="FW50" i="35"/>
  <c r="GI50" i="35"/>
  <c r="GU50" i="35"/>
  <c r="HG50" i="35"/>
  <c r="HS50" i="35"/>
  <c r="AV50" i="35"/>
  <c r="BH50" i="35"/>
  <c r="BT50" i="35"/>
  <c r="CF50" i="35"/>
  <c r="CR50" i="35"/>
  <c r="DD50" i="35"/>
  <c r="DP50" i="35"/>
  <c r="EB50" i="35"/>
  <c r="EN50" i="35"/>
  <c r="EZ50" i="35"/>
  <c r="FL50" i="35"/>
  <c r="FX50" i="35"/>
  <c r="GJ50" i="35"/>
  <c r="GV50" i="35"/>
  <c r="HH50" i="35"/>
  <c r="HT50" i="35"/>
  <c r="AW50" i="35"/>
  <c r="BI50" i="35"/>
  <c r="BU50" i="35"/>
  <c r="CG50" i="35"/>
  <c r="CS50" i="35"/>
  <c r="DE50" i="35"/>
  <c r="DQ50" i="35"/>
  <c r="EC50" i="35"/>
  <c r="EO50" i="35"/>
  <c r="FA50" i="35"/>
  <c r="FM50" i="35"/>
  <c r="FY50" i="35"/>
  <c r="GK50" i="35"/>
  <c r="GW50" i="35"/>
  <c r="HI50" i="35"/>
  <c r="HU50" i="35"/>
  <c r="AX50" i="35"/>
  <c r="BJ50" i="35"/>
  <c r="BV50" i="35"/>
  <c r="CH50" i="35"/>
  <c r="CT50" i="35"/>
  <c r="DF50" i="35"/>
  <c r="DR50" i="35"/>
  <c r="ED50" i="35"/>
  <c r="EP50" i="35"/>
  <c r="FB50" i="35"/>
  <c r="FN50" i="35"/>
  <c r="FZ50" i="35"/>
  <c r="GL50" i="35"/>
  <c r="GX50" i="35"/>
  <c r="HJ50" i="35"/>
  <c r="HV50" i="35"/>
  <c r="AY50" i="35"/>
  <c r="BK50" i="35"/>
  <c r="BW50" i="35"/>
  <c r="CI50" i="35"/>
  <c r="CU50" i="35"/>
  <c r="DG50" i="35"/>
  <c r="DS50" i="35"/>
  <c r="EE50" i="35"/>
  <c r="EQ50" i="35"/>
  <c r="FC50" i="35"/>
  <c r="FO50" i="35"/>
  <c r="GA50" i="35"/>
  <c r="GM50" i="35"/>
  <c r="GY50" i="35"/>
  <c r="HK50" i="35"/>
  <c r="HW50" i="35"/>
  <c r="FD50" i="35"/>
  <c r="FP50" i="35"/>
  <c r="GB50" i="35"/>
  <c r="AZ50" i="35"/>
  <c r="GN50" i="35"/>
  <c r="BL50" i="35"/>
  <c r="GZ50" i="35"/>
  <c r="BX50" i="35"/>
  <c r="HL50" i="35"/>
  <c r="CJ50" i="35"/>
  <c r="HX50" i="35"/>
  <c r="CV50" i="35"/>
  <c r="DH50" i="35"/>
  <c r="DT50" i="35"/>
  <c r="EF50" i="35"/>
  <c r="ER50" i="35"/>
  <c r="IE56" i="35"/>
  <c r="AO56" i="35"/>
  <c r="BA56" i="35"/>
  <c r="BM56" i="35"/>
  <c r="BY56" i="35"/>
  <c r="CK56" i="35"/>
  <c r="CW56" i="35"/>
  <c r="DI56" i="35"/>
  <c r="DU56" i="35"/>
  <c r="EG56" i="35"/>
  <c r="ES56" i="35"/>
  <c r="FE56" i="35"/>
  <c r="FQ56" i="35"/>
  <c r="GC56" i="35"/>
  <c r="GO56" i="35"/>
  <c r="HA56" i="35"/>
  <c r="HM56" i="35"/>
  <c r="HY56" i="35"/>
  <c r="AP56" i="35"/>
  <c r="BB56" i="35"/>
  <c r="BN56" i="35"/>
  <c r="BZ56" i="35"/>
  <c r="CL56" i="35"/>
  <c r="CX56" i="35"/>
  <c r="DJ56" i="35"/>
  <c r="DV56" i="35"/>
  <c r="EH56" i="35"/>
  <c r="ET56" i="35"/>
  <c r="FF56" i="35"/>
  <c r="FR56" i="35"/>
  <c r="GD56" i="35"/>
  <c r="GP56" i="35"/>
  <c r="HB56" i="35"/>
  <c r="HN56" i="35"/>
  <c r="HZ56" i="35"/>
  <c r="AQ56" i="35"/>
  <c r="BC56" i="35"/>
  <c r="BO56" i="35"/>
  <c r="CA56" i="35"/>
  <c r="CM56" i="35"/>
  <c r="CY56" i="35"/>
  <c r="DK56" i="35"/>
  <c r="DW56" i="35"/>
  <c r="EI56" i="35"/>
  <c r="EU56" i="35"/>
  <c r="FG56" i="35"/>
  <c r="FS56" i="35"/>
  <c r="GE56" i="35"/>
  <c r="GQ56" i="35"/>
  <c r="HC56" i="35"/>
  <c r="HO56" i="35"/>
  <c r="IA56" i="35"/>
  <c r="AR56" i="35"/>
  <c r="BD56" i="35"/>
  <c r="BP56" i="35"/>
  <c r="CB56" i="35"/>
  <c r="CN56" i="35"/>
  <c r="CZ56" i="35"/>
  <c r="DL56" i="35"/>
  <c r="DX56" i="35"/>
  <c r="EJ56" i="35"/>
  <c r="EV56" i="35"/>
  <c r="FH56" i="35"/>
  <c r="FT56" i="35"/>
  <c r="GF56" i="35"/>
  <c r="GR56" i="35"/>
  <c r="HD56" i="35"/>
  <c r="HP56" i="35"/>
  <c r="IB56" i="35"/>
  <c r="AS56" i="35"/>
  <c r="BE56" i="35"/>
  <c r="BQ56" i="35"/>
  <c r="CC56" i="35"/>
  <c r="CO56" i="35"/>
  <c r="DA56" i="35"/>
  <c r="DM56" i="35"/>
  <c r="DY56" i="35"/>
  <c r="EK56" i="35"/>
  <c r="EW56" i="35"/>
  <c r="FI56" i="35"/>
  <c r="FU56" i="35"/>
  <c r="GG56" i="35"/>
  <c r="GS56" i="35"/>
  <c r="HE56" i="35"/>
  <c r="HQ56" i="35"/>
  <c r="IC56" i="35"/>
  <c r="AT56" i="35"/>
  <c r="BF56" i="35"/>
  <c r="BR56" i="35"/>
  <c r="CD56" i="35"/>
  <c r="CP56" i="35"/>
  <c r="DB56" i="35"/>
  <c r="DN56" i="35"/>
  <c r="DZ56" i="35"/>
  <c r="EL56" i="35"/>
  <c r="EX56" i="35"/>
  <c r="FJ56" i="35"/>
  <c r="FV56" i="35"/>
  <c r="GH56" i="35"/>
  <c r="GT56" i="35"/>
  <c r="HF56" i="35"/>
  <c r="HR56" i="35"/>
  <c r="ID56" i="35"/>
  <c r="AU56" i="35"/>
  <c r="BG56" i="35"/>
  <c r="BS56" i="35"/>
  <c r="CE56" i="35"/>
  <c r="CQ56" i="35"/>
  <c r="DC56" i="35"/>
  <c r="DO56" i="35"/>
  <c r="EA56" i="35"/>
  <c r="EM56" i="35"/>
  <c r="EY56" i="35"/>
  <c r="FK56" i="35"/>
  <c r="FW56" i="35"/>
  <c r="GI56" i="35"/>
  <c r="GU56" i="35"/>
  <c r="HG56" i="35"/>
  <c r="HS56" i="35"/>
  <c r="AV56" i="35"/>
  <c r="BH56" i="35"/>
  <c r="BT56" i="35"/>
  <c r="CF56" i="35"/>
  <c r="CR56" i="35"/>
  <c r="DD56" i="35"/>
  <c r="DP56" i="35"/>
  <c r="EB56" i="35"/>
  <c r="EN56" i="35"/>
  <c r="EZ56" i="35"/>
  <c r="FL56" i="35"/>
  <c r="FX56" i="35"/>
  <c r="GJ56" i="35"/>
  <c r="GV56" i="35"/>
  <c r="HH56" i="35"/>
  <c r="HT56" i="35"/>
  <c r="AW56" i="35"/>
  <c r="BI56" i="35"/>
  <c r="BU56" i="35"/>
  <c r="CG56" i="35"/>
  <c r="CS56" i="35"/>
  <c r="DE56" i="35"/>
  <c r="DQ56" i="35"/>
  <c r="EC56" i="35"/>
  <c r="EO56" i="35"/>
  <c r="FA56" i="35"/>
  <c r="FM56" i="35"/>
  <c r="FY56" i="35"/>
  <c r="GK56" i="35"/>
  <c r="GW56" i="35"/>
  <c r="HI56" i="35"/>
  <c r="HU56" i="35"/>
  <c r="AX56" i="35"/>
  <c r="BJ56" i="35"/>
  <c r="BV56" i="35"/>
  <c r="CH56" i="35"/>
  <c r="CT56" i="35"/>
  <c r="DF56" i="35"/>
  <c r="DR56" i="35"/>
  <c r="ED56" i="35"/>
  <c r="EP56" i="35"/>
  <c r="FB56" i="35"/>
  <c r="FN56" i="35"/>
  <c r="FZ56" i="35"/>
  <c r="GL56" i="35"/>
  <c r="GX56" i="35"/>
  <c r="HJ56" i="35"/>
  <c r="HV56" i="35"/>
  <c r="AY56" i="35"/>
  <c r="BK56" i="35"/>
  <c r="BW56" i="35"/>
  <c r="CI56" i="35"/>
  <c r="CU56" i="35"/>
  <c r="DG56" i="35"/>
  <c r="DS56" i="35"/>
  <c r="EE56" i="35"/>
  <c r="EQ56" i="35"/>
  <c r="FC56" i="35"/>
  <c r="FO56" i="35"/>
  <c r="GA56" i="35"/>
  <c r="GM56" i="35"/>
  <c r="GY56" i="35"/>
  <c r="HK56" i="35"/>
  <c r="HW56" i="35"/>
  <c r="DT56" i="35"/>
  <c r="EF56" i="35"/>
  <c r="ER56" i="35"/>
  <c r="FD56" i="35"/>
  <c r="FP56" i="35"/>
  <c r="GB56" i="35"/>
  <c r="AZ56" i="35"/>
  <c r="GN56" i="35"/>
  <c r="BL56" i="35"/>
  <c r="GZ56" i="35"/>
  <c r="BX56" i="35"/>
  <c r="HL56" i="35"/>
  <c r="CJ56" i="35"/>
  <c r="HX56" i="35"/>
  <c r="CV56" i="35"/>
  <c r="DH56" i="35"/>
  <c r="DI62" i="35"/>
  <c r="DU62" i="35"/>
  <c r="BB62" i="35"/>
  <c r="BN62" i="35"/>
  <c r="GP62" i="35"/>
  <c r="HB62" i="35"/>
  <c r="EI62" i="35"/>
  <c r="EU62" i="35"/>
  <c r="CB62" i="35"/>
  <c r="CN62" i="35"/>
  <c r="HP62" i="35"/>
  <c r="IB62" i="35"/>
  <c r="FI62" i="35"/>
  <c r="FU62" i="35"/>
  <c r="DB62" i="35"/>
  <c r="DN62" i="35"/>
  <c r="AU62" i="35"/>
  <c r="BG62" i="35"/>
  <c r="GI62" i="35"/>
  <c r="GU62" i="35"/>
  <c r="EN62" i="35"/>
  <c r="EZ62" i="35"/>
  <c r="CS62" i="35"/>
  <c r="DE62" i="35"/>
  <c r="AX62" i="35"/>
  <c r="BJ62" i="35"/>
  <c r="GL62" i="35"/>
  <c r="GX62" i="35"/>
  <c r="EQ62" i="35"/>
  <c r="FC62" i="35"/>
  <c r="DT62" i="35"/>
  <c r="EF62" i="35"/>
  <c r="IE68" i="35"/>
  <c r="AO68" i="35"/>
  <c r="FQ68" i="35"/>
  <c r="GC68" i="35"/>
  <c r="DJ68" i="35"/>
  <c r="DV68" i="35"/>
  <c r="BC68" i="35"/>
  <c r="BO68" i="35"/>
  <c r="GQ68" i="35"/>
  <c r="HC68" i="35"/>
  <c r="EJ68" i="35"/>
  <c r="EV68" i="35"/>
  <c r="CC68" i="35"/>
  <c r="CO68" i="35"/>
  <c r="HQ68" i="35"/>
  <c r="IC68" i="35"/>
  <c r="FJ68" i="35"/>
  <c r="FV68" i="35"/>
  <c r="DC68" i="35"/>
  <c r="DO68" i="35"/>
  <c r="BH68" i="35"/>
  <c r="BT68" i="35"/>
  <c r="GV68" i="35"/>
  <c r="HH68" i="35"/>
  <c r="FA68" i="35"/>
  <c r="FM68" i="35"/>
  <c r="DF68" i="35"/>
  <c r="DR68" i="35"/>
  <c r="BK68" i="35"/>
  <c r="BW68" i="35"/>
  <c r="GY68" i="35"/>
  <c r="HK68" i="35"/>
  <c r="DH68" i="35"/>
  <c r="DT68" i="35"/>
  <c r="IE74" i="35"/>
  <c r="AP74" i="35"/>
  <c r="BB74" i="35"/>
  <c r="BN74" i="35"/>
  <c r="BZ74" i="35"/>
  <c r="CL74" i="35"/>
  <c r="CX74" i="35"/>
  <c r="DJ74" i="35"/>
  <c r="DV74" i="35"/>
  <c r="EH74" i="35"/>
  <c r="ET74" i="35"/>
  <c r="FF74" i="35"/>
  <c r="FR74" i="35"/>
  <c r="GD74" i="35"/>
  <c r="GP74" i="35"/>
  <c r="HB74" i="35"/>
  <c r="HN74" i="35"/>
  <c r="HZ74" i="35"/>
  <c r="AQ74" i="35"/>
  <c r="BC74" i="35"/>
  <c r="BO74" i="35"/>
  <c r="CA74" i="35"/>
  <c r="CM74" i="35"/>
  <c r="CY74" i="35"/>
  <c r="DK74" i="35"/>
  <c r="DW74" i="35"/>
  <c r="EI74" i="35"/>
  <c r="EU74" i="35"/>
  <c r="FG74" i="35"/>
  <c r="FS74" i="35"/>
  <c r="GE74" i="35"/>
  <c r="GQ74" i="35"/>
  <c r="HC74" i="35"/>
  <c r="HO74" i="35"/>
  <c r="IA74" i="35"/>
  <c r="AR74" i="35"/>
  <c r="BD74" i="35"/>
  <c r="BP74" i="35"/>
  <c r="CB74" i="35"/>
  <c r="CN74" i="35"/>
  <c r="CZ74" i="35"/>
  <c r="DL74" i="35"/>
  <c r="DX74" i="35"/>
  <c r="EJ74" i="35"/>
  <c r="EV74" i="35"/>
  <c r="FH74" i="35"/>
  <c r="FT74" i="35"/>
  <c r="GF74" i="35"/>
  <c r="GR74" i="35"/>
  <c r="HD74" i="35"/>
  <c r="HP74" i="35"/>
  <c r="IB74" i="35"/>
  <c r="AS74" i="35"/>
  <c r="BE74" i="35"/>
  <c r="BQ74" i="35"/>
  <c r="CC74" i="35"/>
  <c r="CO74" i="35"/>
  <c r="DA74" i="35"/>
  <c r="DM74" i="35"/>
  <c r="DY74" i="35"/>
  <c r="EK74" i="35"/>
  <c r="EW74" i="35"/>
  <c r="FI74" i="35"/>
  <c r="FU74" i="35"/>
  <c r="GG74" i="35"/>
  <c r="GS74" i="35"/>
  <c r="HE74" i="35"/>
  <c r="HQ74" i="35"/>
  <c r="IC74" i="35"/>
  <c r="AT74" i="35"/>
  <c r="BF74" i="35"/>
  <c r="BR74" i="35"/>
  <c r="CD74" i="35"/>
  <c r="CP74" i="35"/>
  <c r="DB74" i="35"/>
  <c r="DN74" i="35"/>
  <c r="DZ74" i="35"/>
  <c r="EL74" i="35"/>
  <c r="EX74" i="35"/>
  <c r="FJ74" i="35"/>
  <c r="FV74" i="35"/>
  <c r="GH74" i="35"/>
  <c r="GT74" i="35"/>
  <c r="HF74" i="35"/>
  <c r="HR74" i="35"/>
  <c r="ID74" i="35"/>
  <c r="AU74" i="35"/>
  <c r="BG74" i="35"/>
  <c r="BS74" i="35"/>
  <c r="CE74" i="35"/>
  <c r="CQ74" i="35"/>
  <c r="DC74" i="35"/>
  <c r="DO74" i="35"/>
  <c r="EA74" i="35"/>
  <c r="EM74" i="35"/>
  <c r="EY74" i="35"/>
  <c r="FK74" i="35"/>
  <c r="FW74" i="35"/>
  <c r="GI74" i="35"/>
  <c r="GU74" i="35"/>
  <c r="HG74" i="35"/>
  <c r="HS74" i="35"/>
  <c r="AV74" i="35"/>
  <c r="BH74" i="35"/>
  <c r="BT74" i="35"/>
  <c r="CF74" i="35"/>
  <c r="CR74" i="35"/>
  <c r="DD74" i="35"/>
  <c r="DP74" i="35"/>
  <c r="EB74" i="35"/>
  <c r="EN74" i="35"/>
  <c r="EZ74" i="35"/>
  <c r="FL74" i="35"/>
  <c r="FX74" i="35"/>
  <c r="GJ74" i="35"/>
  <c r="GV74" i="35"/>
  <c r="HH74" i="35"/>
  <c r="HT74" i="35"/>
  <c r="AW74" i="35"/>
  <c r="BI74" i="35"/>
  <c r="BU74" i="35"/>
  <c r="CG74" i="35"/>
  <c r="CS74" i="35"/>
  <c r="DE74" i="35"/>
  <c r="DQ74" i="35"/>
  <c r="EC74" i="35"/>
  <c r="EO74" i="35"/>
  <c r="FA74" i="35"/>
  <c r="FM74" i="35"/>
  <c r="FY74" i="35"/>
  <c r="GK74" i="35"/>
  <c r="GW74" i="35"/>
  <c r="HI74" i="35"/>
  <c r="HU74" i="35"/>
  <c r="AX74" i="35"/>
  <c r="BJ74" i="35"/>
  <c r="BV74" i="35"/>
  <c r="CH74" i="35"/>
  <c r="CT74" i="35"/>
  <c r="DF74" i="35"/>
  <c r="DR74" i="35"/>
  <c r="ED74" i="35"/>
  <c r="EP74" i="35"/>
  <c r="FB74" i="35"/>
  <c r="FN74" i="35"/>
  <c r="FZ74" i="35"/>
  <c r="GL74" i="35"/>
  <c r="GX74" i="35"/>
  <c r="HJ74" i="35"/>
  <c r="HV74" i="35"/>
  <c r="AY74" i="35"/>
  <c r="BK74" i="35"/>
  <c r="BW74" i="35"/>
  <c r="CI74" i="35"/>
  <c r="CU74" i="35"/>
  <c r="DG74" i="35"/>
  <c r="DS74" i="35"/>
  <c r="EE74" i="35"/>
  <c r="EQ74" i="35"/>
  <c r="FC74" i="35"/>
  <c r="FO74" i="35"/>
  <c r="GA74" i="35"/>
  <c r="GM74" i="35"/>
  <c r="GY74" i="35"/>
  <c r="HK74" i="35"/>
  <c r="HW74" i="35"/>
  <c r="AZ74" i="35"/>
  <c r="BL74" i="35"/>
  <c r="BX74" i="35"/>
  <c r="CJ74" i="35"/>
  <c r="CV74" i="35"/>
  <c r="DH74" i="35"/>
  <c r="DT74" i="35"/>
  <c r="EF74" i="35"/>
  <c r="ER74" i="35"/>
  <c r="FD74" i="35"/>
  <c r="FP74" i="35"/>
  <c r="GB74" i="35"/>
  <c r="GN74" i="35"/>
  <c r="GZ74" i="35"/>
  <c r="HL74" i="35"/>
  <c r="HX74" i="35"/>
  <c r="CW74" i="35"/>
  <c r="DI74" i="35"/>
  <c r="DU74" i="35"/>
  <c r="EG74" i="35"/>
  <c r="ES74" i="35"/>
  <c r="FE74" i="35"/>
  <c r="FQ74" i="35"/>
  <c r="HY74" i="35"/>
  <c r="AO74" i="35"/>
  <c r="GC74" i="35"/>
  <c r="CK74" i="35"/>
  <c r="BA74" i="35"/>
  <c r="GO74" i="35"/>
  <c r="BM74" i="35"/>
  <c r="HA74" i="35"/>
  <c r="BY74" i="35"/>
  <c r="HM74" i="35"/>
  <c r="IE80" i="35"/>
  <c r="AP80" i="35"/>
  <c r="BB80" i="35"/>
  <c r="BN80" i="35"/>
  <c r="BZ80" i="35"/>
  <c r="CL80" i="35"/>
  <c r="CX80" i="35"/>
  <c r="DJ80" i="35"/>
  <c r="DV80" i="35"/>
  <c r="EH80" i="35"/>
  <c r="ET80" i="35"/>
  <c r="FF80" i="35"/>
  <c r="FR80" i="35"/>
  <c r="GD80" i="35"/>
  <c r="GP80" i="35"/>
  <c r="HB80" i="35"/>
  <c r="HN80" i="35"/>
  <c r="HZ80" i="35"/>
  <c r="AQ80" i="35"/>
  <c r="BC80" i="35"/>
  <c r="BO80" i="35"/>
  <c r="CA80" i="35"/>
  <c r="CM80" i="35"/>
  <c r="CY80" i="35"/>
  <c r="DK80" i="35"/>
  <c r="DW80" i="35"/>
  <c r="EI80" i="35"/>
  <c r="EU80" i="35"/>
  <c r="FG80" i="35"/>
  <c r="FS80" i="35"/>
  <c r="GE80" i="35"/>
  <c r="GQ80" i="35"/>
  <c r="HC80" i="35"/>
  <c r="HO80" i="35"/>
  <c r="IA80" i="35"/>
  <c r="AR80" i="35"/>
  <c r="BD80" i="35"/>
  <c r="BP80" i="35"/>
  <c r="CB80" i="35"/>
  <c r="CN80" i="35"/>
  <c r="CZ80" i="35"/>
  <c r="DL80" i="35"/>
  <c r="DX80" i="35"/>
  <c r="EJ80" i="35"/>
  <c r="EV80" i="35"/>
  <c r="FH80" i="35"/>
  <c r="FT80" i="35"/>
  <c r="GF80" i="35"/>
  <c r="GR80" i="35"/>
  <c r="HD80" i="35"/>
  <c r="HP80" i="35"/>
  <c r="IB80" i="35"/>
  <c r="AS80" i="35"/>
  <c r="BE80" i="35"/>
  <c r="BQ80" i="35"/>
  <c r="CC80" i="35"/>
  <c r="CO80" i="35"/>
  <c r="DA80" i="35"/>
  <c r="DM80" i="35"/>
  <c r="DY80" i="35"/>
  <c r="EK80" i="35"/>
  <c r="EW80" i="35"/>
  <c r="FI80" i="35"/>
  <c r="FU80" i="35"/>
  <c r="GG80" i="35"/>
  <c r="GS80" i="35"/>
  <c r="HE80" i="35"/>
  <c r="HQ80" i="35"/>
  <c r="IC80" i="35"/>
  <c r="AT80" i="35"/>
  <c r="BF80" i="35"/>
  <c r="BR80" i="35"/>
  <c r="CD80" i="35"/>
  <c r="CP80" i="35"/>
  <c r="DB80" i="35"/>
  <c r="DN80" i="35"/>
  <c r="DZ80" i="35"/>
  <c r="EL80" i="35"/>
  <c r="EX80" i="35"/>
  <c r="FJ80" i="35"/>
  <c r="FV80" i="35"/>
  <c r="GH80" i="35"/>
  <c r="GT80" i="35"/>
  <c r="HF80" i="35"/>
  <c r="HR80" i="35"/>
  <c r="ID80" i="35"/>
  <c r="AU80" i="35"/>
  <c r="BG80" i="35"/>
  <c r="BS80" i="35"/>
  <c r="CE80" i="35"/>
  <c r="CQ80" i="35"/>
  <c r="DC80" i="35"/>
  <c r="DO80" i="35"/>
  <c r="EA80" i="35"/>
  <c r="EM80" i="35"/>
  <c r="EY80" i="35"/>
  <c r="FK80" i="35"/>
  <c r="FW80" i="35"/>
  <c r="GI80" i="35"/>
  <c r="GU80" i="35"/>
  <c r="HG80" i="35"/>
  <c r="HS80" i="35"/>
  <c r="AV80" i="35"/>
  <c r="BH80" i="35"/>
  <c r="BT80" i="35"/>
  <c r="CF80" i="35"/>
  <c r="CR80" i="35"/>
  <c r="DD80" i="35"/>
  <c r="DP80" i="35"/>
  <c r="EB80" i="35"/>
  <c r="EN80" i="35"/>
  <c r="EZ80" i="35"/>
  <c r="FL80" i="35"/>
  <c r="FX80" i="35"/>
  <c r="GJ80" i="35"/>
  <c r="GV80" i="35"/>
  <c r="HH80" i="35"/>
  <c r="HT80" i="35"/>
  <c r="AW80" i="35"/>
  <c r="BI80" i="35"/>
  <c r="BU80" i="35"/>
  <c r="CG80" i="35"/>
  <c r="CS80" i="35"/>
  <c r="DE80" i="35"/>
  <c r="DQ80" i="35"/>
  <c r="EC80" i="35"/>
  <c r="EO80" i="35"/>
  <c r="FA80" i="35"/>
  <c r="FM80" i="35"/>
  <c r="FY80" i="35"/>
  <c r="GK80" i="35"/>
  <c r="GW80" i="35"/>
  <c r="HI80" i="35"/>
  <c r="HU80" i="35"/>
  <c r="AX80" i="35"/>
  <c r="BJ80" i="35"/>
  <c r="BV80" i="35"/>
  <c r="CH80" i="35"/>
  <c r="CT80" i="35"/>
  <c r="DF80" i="35"/>
  <c r="DR80" i="35"/>
  <c r="ED80" i="35"/>
  <c r="EP80" i="35"/>
  <c r="FB80" i="35"/>
  <c r="FN80" i="35"/>
  <c r="FZ80" i="35"/>
  <c r="GL80" i="35"/>
  <c r="GX80" i="35"/>
  <c r="HJ80" i="35"/>
  <c r="HV80" i="35"/>
  <c r="AY80" i="35"/>
  <c r="BK80" i="35"/>
  <c r="BW80" i="35"/>
  <c r="CI80" i="35"/>
  <c r="CU80" i="35"/>
  <c r="DG80" i="35"/>
  <c r="DS80" i="35"/>
  <c r="EE80" i="35"/>
  <c r="EQ80" i="35"/>
  <c r="FC80" i="35"/>
  <c r="FO80" i="35"/>
  <c r="GA80" i="35"/>
  <c r="GM80" i="35"/>
  <c r="GY80" i="35"/>
  <c r="HK80" i="35"/>
  <c r="HW80" i="35"/>
  <c r="AZ80" i="35"/>
  <c r="BL80" i="35"/>
  <c r="BX80" i="35"/>
  <c r="CJ80" i="35"/>
  <c r="CV80" i="35"/>
  <c r="DH80" i="35"/>
  <c r="DT80" i="35"/>
  <c r="EF80" i="35"/>
  <c r="ER80" i="35"/>
  <c r="FD80" i="35"/>
  <c r="FP80" i="35"/>
  <c r="GB80" i="35"/>
  <c r="GN80" i="35"/>
  <c r="GZ80" i="35"/>
  <c r="HL80" i="35"/>
  <c r="HX80" i="35"/>
  <c r="BM80" i="35"/>
  <c r="HA80" i="35"/>
  <c r="BY80" i="35"/>
  <c r="HM80" i="35"/>
  <c r="CK80" i="35"/>
  <c r="HY80" i="35"/>
  <c r="GO80" i="35"/>
  <c r="CW80" i="35"/>
  <c r="DI80" i="35"/>
  <c r="BA80" i="35"/>
  <c r="DU80" i="35"/>
  <c r="EG80" i="35"/>
  <c r="ES80" i="35"/>
  <c r="FE80" i="35"/>
  <c r="FQ80" i="35"/>
  <c r="AO80" i="35"/>
  <c r="GC80" i="35"/>
  <c r="IE86" i="35"/>
  <c r="AP86" i="35"/>
  <c r="BB86" i="35"/>
  <c r="BN86" i="35"/>
  <c r="BZ86" i="35"/>
  <c r="CL86" i="35"/>
  <c r="CX86" i="35"/>
  <c r="DJ86" i="35"/>
  <c r="DV86" i="35"/>
  <c r="EH86" i="35"/>
  <c r="ET86" i="35"/>
  <c r="FF86" i="35"/>
  <c r="FR86" i="35"/>
  <c r="GD86" i="35"/>
  <c r="GP86" i="35"/>
  <c r="HB86" i="35"/>
  <c r="HN86" i="35"/>
  <c r="HZ86" i="35"/>
  <c r="AQ86" i="35"/>
  <c r="BC86" i="35"/>
  <c r="BO86" i="35"/>
  <c r="CA86" i="35"/>
  <c r="CM86" i="35"/>
  <c r="CY86" i="35"/>
  <c r="DK86" i="35"/>
  <c r="DW86" i="35"/>
  <c r="EI86" i="35"/>
  <c r="EU86" i="35"/>
  <c r="FG86" i="35"/>
  <c r="FS86" i="35"/>
  <c r="GE86" i="35"/>
  <c r="GQ86" i="35"/>
  <c r="HC86" i="35"/>
  <c r="HO86" i="35"/>
  <c r="IA86" i="35"/>
  <c r="AR86" i="35"/>
  <c r="BD86" i="35"/>
  <c r="BP86" i="35"/>
  <c r="CB86" i="35"/>
  <c r="CN86" i="35"/>
  <c r="CZ86" i="35"/>
  <c r="DL86" i="35"/>
  <c r="DX86" i="35"/>
  <c r="EJ86" i="35"/>
  <c r="EV86" i="35"/>
  <c r="FH86" i="35"/>
  <c r="FT86" i="35"/>
  <c r="GF86" i="35"/>
  <c r="GR86" i="35"/>
  <c r="HD86" i="35"/>
  <c r="HP86" i="35"/>
  <c r="IB86" i="35"/>
  <c r="AS86" i="35"/>
  <c r="BE86" i="35"/>
  <c r="BQ86" i="35"/>
  <c r="CC86" i="35"/>
  <c r="CO86" i="35"/>
  <c r="DA86" i="35"/>
  <c r="DM86" i="35"/>
  <c r="DY86" i="35"/>
  <c r="EK86" i="35"/>
  <c r="EW86" i="35"/>
  <c r="FI86" i="35"/>
  <c r="FU86" i="35"/>
  <c r="GG86" i="35"/>
  <c r="GS86" i="35"/>
  <c r="HE86" i="35"/>
  <c r="HQ86" i="35"/>
  <c r="IC86" i="35"/>
  <c r="AT86" i="35"/>
  <c r="BF86" i="35"/>
  <c r="BR86" i="35"/>
  <c r="CD86" i="35"/>
  <c r="CP86" i="35"/>
  <c r="DB86" i="35"/>
  <c r="DN86" i="35"/>
  <c r="DZ86" i="35"/>
  <c r="EL86" i="35"/>
  <c r="EX86" i="35"/>
  <c r="FJ86" i="35"/>
  <c r="FV86" i="35"/>
  <c r="GH86" i="35"/>
  <c r="GT86" i="35"/>
  <c r="HF86" i="35"/>
  <c r="HR86" i="35"/>
  <c r="ID86" i="35"/>
  <c r="AU86" i="35"/>
  <c r="BG86" i="35"/>
  <c r="BS86" i="35"/>
  <c r="CE86" i="35"/>
  <c r="CQ86" i="35"/>
  <c r="DC86" i="35"/>
  <c r="DO86" i="35"/>
  <c r="EA86" i="35"/>
  <c r="EM86" i="35"/>
  <c r="EY86" i="35"/>
  <c r="FK86" i="35"/>
  <c r="FW86" i="35"/>
  <c r="GI86" i="35"/>
  <c r="GU86" i="35"/>
  <c r="HG86" i="35"/>
  <c r="HS86" i="35"/>
  <c r="AV86" i="35"/>
  <c r="BH86" i="35"/>
  <c r="BT86" i="35"/>
  <c r="CF86" i="35"/>
  <c r="CR86" i="35"/>
  <c r="DD86" i="35"/>
  <c r="DP86" i="35"/>
  <c r="EB86" i="35"/>
  <c r="EN86" i="35"/>
  <c r="EZ86" i="35"/>
  <c r="FL86" i="35"/>
  <c r="FX86" i="35"/>
  <c r="GJ86" i="35"/>
  <c r="GV86" i="35"/>
  <c r="HH86" i="35"/>
  <c r="HT86" i="35"/>
  <c r="AW86" i="35"/>
  <c r="BI86" i="35"/>
  <c r="BU86" i="35"/>
  <c r="CG86" i="35"/>
  <c r="CS86" i="35"/>
  <c r="DE86" i="35"/>
  <c r="DQ86" i="35"/>
  <c r="EC86" i="35"/>
  <c r="EO86" i="35"/>
  <c r="FA86" i="35"/>
  <c r="FM86" i="35"/>
  <c r="FY86" i="35"/>
  <c r="GK86" i="35"/>
  <c r="GW86" i="35"/>
  <c r="HI86" i="35"/>
  <c r="HU86" i="35"/>
  <c r="AX86" i="35"/>
  <c r="BJ86" i="35"/>
  <c r="BV86" i="35"/>
  <c r="CH86" i="35"/>
  <c r="CT86" i="35"/>
  <c r="DF86" i="35"/>
  <c r="DR86" i="35"/>
  <c r="ED86" i="35"/>
  <c r="EP86" i="35"/>
  <c r="FB86" i="35"/>
  <c r="FN86" i="35"/>
  <c r="FZ86" i="35"/>
  <c r="GL86" i="35"/>
  <c r="GX86" i="35"/>
  <c r="HJ86" i="35"/>
  <c r="HV86" i="35"/>
  <c r="AY86" i="35"/>
  <c r="BK86" i="35"/>
  <c r="BW86" i="35"/>
  <c r="CI86" i="35"/>
  <c r="CU86" i="35"/>
  <c r="DG86" i="35"/>
  <c r="DS86" i="35"/>
  <c r="EE86" i="35"/>
  <c r="EQ86" i="35"/>
  <c r="FC86" i="35"/>
  <c r="FO86" i="35"/>
  <c r="GA86" i="35"/>
  <c r="GM86" i="35"/>
  <c r="GY86" i="35"/>
  <c r="HK86" i="35"/>
  <c r="HW86" i="35"/>
  <c r="AZ86" i="35"/>
  <c r="BL86" i="35"/>
  <c r="BX86" i="35"/>
  <c r="CJ86" i="35"/>
  <c r="CV86" i="35"/>
  <c r="DH86" i="35"/>
  <c r="DT86" i="35"/>
  <c r="EF86" i="35"/>
  <c r="ER86" i="35"/>
  <c r="FD86" i="35"/>
  <c r="FP86" i="35"/>
  <c r="GB86" i="35"/>
  <c r="GN86" i="35"/>
  <c r="GZ86" i="35"/>
  <c r="HL86" i="35"/>
  <c r="HX86" i="35"/>
  <c r="FQ86" i="35"/>
  <c r="AO86" i="35"/>
  <c r="GC86" i="35"/>
  <c r="BA86" i="35"/>
  <c r="GO86" i="35"/>
  <c r="FE86" i="35"/>
  <c r="BM86" i="35"/>
  <c r="HA86" i="35"/>
  <c r="BY86" i="35"/>
  <c r="HM86" i="35"/>
  <c r="CK86" i="35"/>
  <c r="HY86" i="35"/>
  <c r="CW86" i="35"/>
  <c r="DI86" i="35"/>
  <c r="DU86" i="35"/>
  <c r="EG86" i="35"/>
  <c r="ES86" i="35"/>
  <c r="AT92" i="35"/>
  <c r="FJ92" i="35"/>
  <c r="GH92" i="35"/>
  <c r="CQ92" i="35"/>
  <c r="DO92" i="35"/>
  <c r="AS92" i="35"/>
  <c r="AV92" i="35"/>
  <c r="FL92" i="35"/>
  <c r="GJ92" i="35"/>
  <c r="CG92" i="35"/>
  <c r="DE92" i="35"/>
  <c r="HU92" i="35"/>
  <c r="AX92" i="35"/>
  <c r="FN92" i="35"/>
  <c r="GL92" i="35"/>
  <c r="CU92" i="35"/>
  <c r="DS92" i="35"/>
  <c r="EW92" i="35"/>
  <c r="BL92" i="35"/>
  <c r="GB92" i="35"/>
  <c r="GZ92" i="35"/>
  <c r="DI92" i="35"/>
  <c r="EG92" i="35"/>
  <c r="AP92" i="35"/>
  <c r="BN92" i="35"/>
  <c r="GD92" i="35"/>
  <c r="HB92" i="35"/>
  <c r="CY92" i="35"/>
  <c r="DW92" i="35"/>
  <c r="BE92" i="35"/>
  <c r="AR92" i="35"/>
  <c r="FH92" i="35"/>
  <c r="GF92" i="35"/>
  <c r="AL98" i="35"/>
  <c r="IE26" i="35"/>
  <c r="AW26" i="35"/>
  <c r="BI26" i="35"/>
  <c r="BU26" i="35"/>
  <c r="CG26" i="35"/>
  <c r="CS26" i="35"/>
  <c r="DE26" i="35"/>
  <c r="DQ26" i="35"/>
  <c r="EC26" i="35"/>
  <c r="EO26" i="35"/>
  <c r="AP26" i="35"/>
  <c r="BC26" i="35"/>
  <c r="BP26" i="35"/>
  <c r="CC26" i="35"/>
  <c r="CP26" i="35"/>
  <c r="DC26" i="35"/>
  <c r="DP26" i="35"/>
  <c r="ED26" i="35"/>
  <c r="EQ26" i="35"/>
  <c r="FC26" i="35"/>
  <c r="FO26" i="35"/>
  <c r="GA26" i="35"/>
  <c r="GM26" i="35"/>
  <c r="GY26" i="35"/>
  <c r="HK26" i="35"/>
  <c r="HW26" i="35"/>
  <c r="AQ26" i="35"/>
  <c r="BD26" i="35"/>
  <c r="BQ26" i="35"/>
  <c r="CD26" i="35"/>
  <c r="CQ26" i="35"/>
  <c r="DD26" i="35"/>
  <c r="DR26" i="35"/>
  <c r="EE26" i="35"/>
  <c r="ER26" i="35"/>
  <c r="FD26" i="35"/>
  <c r="FP26" i="35"/>
  <c r="GB26" i="35"/>
  <c r="GN26" i="35"/>
  <c r="GZ26" i="35"/>
  <c r="HL26" i="35"/>
  <c r="HX26" i="35"/>
  <c r="AR26" i="35"/>
  <c r="BE26" i="35"/>
  <c r="BR26" i="35"/>
  <c r="CE26" i="35"/>
  <c r="CR26" i="35"/>
  <c r="DF26" i="35"/>
  <c r="DS26" i="35"/>
  <c r="EF26" i="35"/>
  <c r="ES26" i="35"/>
  <c r="FE26" i="35"/>
  <c r="FQ26" i="35"/>
  <c r="GC26" i="35"/>
  <c r="GO26" i="35"/>
  <c r="HA26" i="35"/>
  <c r="HM26" i="35"/>
  <c r="HY26" i="35"/>
  <c r="AS26" i="35"/>
  <c r="BF26" i="35"/>
  <c r="BS26" i="35"/>
  <c r="CF26" i="35"/>
  <c r="CT26" i="35"/>
  <c r="DG26" i="35"/>
  <c r="DT26" i="35"/>
  <c r="EG26" i="35"/>
  <c r="ET26" i="35"/>
  <c r="FF26" i="35"/>
  <c r="FR26" i="35"/>
  <c r="GD26" i="35"/>
  <c r="GP26" i="35"/>
  <c r="HB26" i="35"/>
  <c r="HN26" i="35"/>
  <c r="HZ26" i="35"/>
  <c r="AT26" i="35"/>
  <c r="BG26" i="35"/>
  <c r="BT26" i="35"/>
  <c r="CH26" i="35"/>
  <c r="CU26" i="35"/>
  <c r="DH26" i="35"/>
  <c r="DU26" i="35"/>
  <c r="EH26" i="35"/>
  <c r="EU26" i="35"/>
  <c r="FG26" i="35"/>
  <c r="FS26" i="35"/>
  <c r="GE26" i="35"/>
  <c r="GQ26" i="35"/>
  <c r="HC26" i="35"/>
  <c r="HO26" i="35"/>
  <c r="IA26" i="35"/>
  <c r="AU26" i="35"/>
  <c r="BH26" i="35"/>
  <c r="BV26" i="35"/>
  <c r="CI26" i="35"/>
  <c r="CV26" i="35"/>
  <c r="DI26" i="35"/>
  <c r="DV26" i="35"/>
  <c r="EI26" i="35"/>
  <c r="EV26" i="35"/>
  <c r="FH26" i="35"/>
  <c r="FT26" i="35"/>
  <c r="GF26" i="35"/>
  <c r="GR26" i="35"/>
  <c r="HD26" i="35"/>
  <c r="HP26" i="35"/>
  <c r="IB26" i="35"/>
  <c r="AV26" i="35"/>
  <c r="BJ26" i="35"/>
  <c r="BW26" i="35"/>
  <c r="CJ26" i="35"/>
  <c r="CW26" i="35"/>
  <c r="DJ26" i="35"/>
  <c r="DW26" i="35"/>
  <c r="EJ26" i="35"/>
  <c r="EW26" i="35"/>
  <c r="FI26" i="35"/>
  <c r="FU26" i="35"/>
  <c r="GG26" i="35"/>
  <c r="GS26" i="35"/>
  <c r="HE26" i="35"/>
  <c r="HQ26" i="35"/>
  <c r="IC26" i="35"/>
  <c r="AX26" i="35"/>
  <c r="BK26" i="35"/>
  <c r="BX26" i="35"/>
  <c r="CK26" i="35"/>
  <c r="CX26" i="35"/>
  <c r="DK26" i="35"/>
  <c r="DX26" i="35"/>
  <c r="EK26" i="35"/>
  <c r="EX26" i="35"/>
  <c r="FJ26" i="35"/>
  <c r="FV26" i="35"/>
  <c r="GH26" i="35"/>
  <c r="GT26" i="35"/>
  <c r="HF26" i="35"/>
  <c r="HR26" i="35"/>
  <c r="ID26" i="35"/>
  <c r="AY26" i="35"/>
  <c r="BL26" i="35"/>
  <c r="BY26" i="35"/>
  <c r="CL26" i="35"/>
  <c r="CY26" i="35"/>
  <c r="DL26" i="35"/>
  <c r="DY26" i="35"/>
  <c r="EL26" i="35"/>
  <c r="EY26" i="35"/>
  <c r="FK26" i="35"/>
  <c r="FW26" i="35"/>
  <c r="GI26" i="35"/>
  <c r="GU26" i="35"/>
  <c r="HG26" i="35"/>
  <c r="HS26" i="35"/>
  <c r="BA26" i="35"/>
  <c r="BN26" i="35"/>
  <c r="CA26" i="35"/>
  <c r="CN26" i="35"/>
  <c r="DA26" i="35"/>
  <c r="DN26" i="35"/>
  <c r="EA26" i="35"/>
  <c r="EN26" i="35"/>
  <c r="FA26" i="35"/>
  <c r="FM26" i="35"/>
  <c r="FY26" i="35"/>
  <c r="GK26" i="35"/>
  <c r="GW26" i="35"/>
  <c r="HI26" i="35"/>
  <c r="HU26" i="35"/>
  <c r="AO26" i="35"/>
  <c r="BB26" i="35"/>
  <c r="BO26" i="35"/>
  <c r="CB26" i="35"/>
  <c r="CO26" i="35"/>
  <c r="DB26" i="35"/>
  <c r="DO26" i="35"/>
  <c r="EB26" i="35"/>
  <c r="EP26" i="35"/>
  <c r="FB26" i="35"/>
  <c r="FN26" i="35"/>
  <c r="FZ26" i="35"/>
  <c r="GL26" i="35"/>
  <c r="GX26" i="35"/>
  <c r="HJ26" i="35"/>
  <c r="HV26" i="35"/>
  <c r="DM26" i="35"/>
  <c r="DZ26" i="35"/>
  <c r="EM26" i="35"/>
  <c r="EZ26" i="35"/>
  <c r="FL26" i="35"/>
  <c r="FX26" i="35"/>
  <c r="GJ26" i="35"/>
  <c r="AZ26" i="35"/>
  <c r="GV26" i="35"/>
  <c r="BM26" i="35"/>
  <c r="HH26" i="35"/>
  <c r="BZ26" i="35"/>
  <c r="HT26" i="35"/>
  <c r="CM26" i="35"/>
  <c r="CZ26" i="35"/>
  <c r="IE38" i="35"/>
  <c r="AR38" i="35"/>
  <c r="BD38" i="35"/>
  <c r="BP38" i="35"/>
  <c r="CB38" i="35"/>
  <c r="CN38" i="35"/>
  <c r="CZ38" i="35"/>
  <c r="DL38" i="35"/>
  <c r="DX38" i="35"/>
  <c r="EJ38" i="35"/>
  <c r="EV38" i="35"/>
  <c r="FH38" i="35"/>
  <c r="FT38" i="35"/>
  <c r="GF38" i="35"/>
  <c r="GR38" i="35"/>
  <c r="HD38" i="35"/>
  <c r="HP38" i="35"/>
  <c r="IB38" i="35"/>
  <c r="AS38" i="35"/>
  <c r="BE38" i="35"/>
  <c r="BQ38" i="35"/>
  <c r="CC38" i="35"/>
  <c r="CO38" i="35"/>
  <c r="DA38" i="35"/>
  <c r="DM38" i="35"/>
  <c r="DY38" i="35"/>
  <c r="EK38" i="35"/>
  <c r="EW38" i="35"/>
  <c r="FI38" i="35"/>
  <c r="FU38" i="35"/>
  <c r="GG38" i="35"/>
  <c r="GS38" i="35"/>
  <c r="HE38" i="35"/>
  <c r="HQ38" i="35"/>
  <c r="IC38" i="35"/>
  <c r="AT38" i="35"/>
  <c r="BF38" i="35"/>
  <c r="BR38" i="35"/>
  <c r="CD38" i="35"/>
  <c r="CP38" i="35"/>
  <c r="DB38" i="35"/>
  <c r="DN38" i="35"/>
  <c r="DZ38" i="35"/>
  <c r="EL38" i="35"/>
  <c r="EX38" i="35"/>
  <c r="FJ38" i="35"/>
  <c r="FV38" i="35"/>
  <c r="GH38" i="35"/>
  <c r="GT38" i="35"/>
  <c r="HF38" i="35"/>
  <c r="HR38" i="35"/>
  <c r="ID38" i="35"/>
  <c r="AU38" i="35"/>
  <c r="BG38" i="35"/>
  <c r="BS38" i="35"/>
  <c r="CE38" i="35"/>
  <c r="CQ38" i="35"/>
  <c r="DC38" i="35"/>
  <c r="DO38" i="35"/>
  <c r="EA38" i="35"/>
  <c r="EM38" i="35"/>
  <c r="EY38" i="35"/>
  <c r="FK38" i="35"/>
  <c r="FW38" i="35"/>
  <c r="GI38" i="35"/>
  <c r="GU38" i="35"/>
  <c r="HG38" i="35"/>
  <c r="HS38" i="35"/>
  <c r="AV38" i="35"/>
  <c r="BH38" i="35"/>
  <c r="BT38" i="35"/>
  <c r="CF38" i="35"/>
  <c r="CR38" i="35"/>
  <c r="DD38" i="35"/>
  <c r="DP38" i="35"/>
  <c r="EB38" i="35"/>
  <c r="EN38" i="35"/>
  <c r="EZ38" i="35"/>
  <c r="FL38" i="35"/>
  <c r="FX38" i="35"/>
  <c r="GJ38" i="35"/>
  <c r="GV38" i="35"/>
  <c r="HH38" i="35"/>
  <c r="HT38" i="35"/>
  <c r="AW38" i="35"/>
  <c r="BI38" i="35"/>
  <c r="BU38" i="35"/>
  <c r="CG38" i="35"/>
  <c r="CS38" i="35"/>
  <c r="DE38" i="35"/>
  <c r="DQ38" i="35"/>
  <c r="EC38" i="35"/>
  <c r="EO38" i="35"/>
  <c r="FA38" i="35"/>
  <c r="FM38" i="35"/>
  <c r="FY38" i="35"/>
  <c r="GK38" i="35"/>
  <c r="GW38" i="35"/>
  <c r="HI38" i="35"/>
  <c r="HU38" i="35"/>
  <c r="AX38" i="35"/>
  <c r="BJ38" i="35"/>
  <c r="BV38" i="35"/>
  <c r="CH38" i="35"/>
  <c r="CT38" i="35"/>
  <c r="DF38" i="35"/>
  <c r="DR38" i="35"/>
  <c r="ED38" i="35"/>
  <c r="EP38" i="35"/>
  <c r="FB38" i="35"/>
  <c r="FN38" i="35"/>
  <c r="FZ38" i="35"/>
  <c r="GL38" i="35"/>
  <c r="GX38" i="35"/>
  <c r="HJ38" i="35"/>
  <c r="HV38" i="35"/>
  <c r="AY38" i="35"/>
  <c r="BK38" i="35"/>
  <c r="BW38" i="35"/>
  <c r="CI38" i="35"/>
  <c r="CU38" i="35"/>
  <c r="DG38" i="35"/>
  <c r="DS38" i="35"/>
  <c r="EE38" i="35"/>
  <c r="EQ38" i="35"/>
  <c r="FC38" i="35"/>
  <c r="FO38" i="35"/>
  <c r="GA38" i="35"/>
  <c r="GM38" i="35"/>
  <c r="GY38" i="35"/>
  <c r="HK38" i="35"/>
  <c r="HW38" i="35"/>
  <c r="AZ38" i="35"/>
  <c r="BL38" i="35"/>
  <c r="BX38" i="35"/>
  <c r="CJ38" i="35"/>
  <c r="CV38" i="35"/>
  <c r="DH38" i="35"/>
  <c r="DT38" i="35"/>
  <c r="EF38" i="35"/>
  <c r="ER38" i="35"/>
  <c r="FD38" i="35"/>
  <c r="FP38" i="35"/>
  <c r="GB38" i="35"/>
  <c r="GN38" i="35"/>
  <c r="GZ38" i="35"/>
  <c r="HL38" i="35"/>
  <c r="HX38" i="35"/>
  <c r="AO38" i="35"/>
  <c r="BA38" i="35"/>
  <c r="BM38" i="35"/>
  <c r="BY38" i="35"/>
  <c r="CK38" i="35"/>
  <c r="CW38" i="35"/>
  <c r="DI38" i="35"/>
  <c r="DU38" i="35"/>
  <c r="EG38" i="35"/>
  <c r="ES38" i="35"/>
  <c r="FE38" i="35"/>
  <c r="FQ38" i="35"/>
  <c r="GC38" i="35"/>
  <c r="GO38" i="35"/>
  <c r="HA38" i="35"/>
  <c r="HM38" i="35"/>
  <c r="HY38" i="35"/>
  <c r="AP38" i="35"/>
  <c r="BB38" i="35"/>
  <c r="BN38" i="35"/>
  <c r="BZ38" i="35"/>
  <c r="CL38" i="35"/>
  <c r="CX38" i="35"/>
  <c r="DJ38" i="35"/>
  <c r="DV38" i="35"/>
  <c r="EH38" i="35"/>
  <c r="ET38" i="35"/>
  <c r="FF38" i="35"/>
  <c r="FR38" i="35"/>
  <c r="GD38" i="35"/>
  <c r="GP38" i="35"/>
  <c r="HB38" i="35"/>
  <c r="HN38" i="35"/>
  <c r="HZ38" i="35"/>
  <c r="CY38" i="35"/>
  <c r="DK38" i="35"/>
  <c r="DW38" i="35"/>
  <c r="EI38" i="35"/>
  <c r="EU38" i="35"/>
  <c r="FG38" i="35"/>
  <c r="FS38" i="35"/>
  <c r="AQ38" i="35"/>
  <c r="GE38" i="35"/>
  <c r="BC38" i="35"/>
  <c r="GQ38" i="35"/>
  <c r="BO38" i="35"/>
  <c r="HC38" i="35"/>
  <c r="CA38" i="35"/>
  <c r="HO38" i="35"/>
  <c r="CM38" i="35"/>
  <c r="IA38" i="35"/>
  <c r="I80" i="35"/>
  <c r="IE27" i="35"/>
  <c r="AS27" i="35"/>
  <c r="BE27" i="35"/>
  <c r="BQ27" i="35"/>
  <c r="CC27" i="35"/>
  <c r="CO27" i="35"/>
  <c r="DA27" i="35"/>
  <c r="DM27" i="35"/>
  <c r="DY27" i="35"/>
  <c r="EK27" i="35"/>
  <c r="EW27" i="35"/>
  <c r="FI27" i="35"/>
  <c r="FU27" i="35"/>
  <c r="GG27" i="35"/>
  <c r="GS27" i="35"/>
  <c r="HE27" i="35"/>
  <c r="HQ27" i="35"/>
  <c r="IC27" i="35"/>
  <c r="AT27" i="35"/>
  <c r="BF27" i="35"/>
  <c r="BR27" i="35"/>
  <c r="CD27" i="35"/>
  <c r="CP27" i="35"/>
  <c r="DB27" i="35"/>
  <c r="DN27" i="35"/>
  <c r="DZ27" i="35"/>
  <c r="EL27" i="35"/>
  <c r="EX27" i="35"/>
  <c r="FJ27" i="35"/>
  <c r="FV27" i="35"/>
  <c r="GH27" i="35"/>
  <c r="GT27" i="35"/>
  <c r="HF27" i="35"/>
  <c r="HR27" i="35"/>
  <c r="ID27" i="35"/>
  <c r="AU27" i="35"/>
  <c r="BG27" i="35"/>
  <c r="BS27" i="35"/>
  <c r="CE27" i="35"/>
  <c r="CQ27" i="35"/>
  <c r="DC27" i="35"/>
  <c r="DO27" i="35"/>
  <c r="EA27" i="35"/>
  <c r="EM27" i="35"/>
  <c r="EY27" i="35"/>
  <c r="FK27" i="35"/>
  <c r="FW27" i="35"/>
  <c r="GI27" i="35"/>
  <c r="GU27" i="35"/>
  <c r="HG27" i="35"/>
  <c r="HS27" i="35"/>
  <c r="AV27" i="35"/>
  <c r="BH27" i="35"/>
  <c r="BT27" i="35"/>
  <c r="CF27" i="35"/>
  <c r="CR27" i="35"/>
  <c r="DD27" i="35"/>
  <c r="DP27" i="35"/>
  <c r="EB27" i="35"/>
  <c r="EN27" i="35"/>
  <c r="EZ27" i="35"/>
  <c r="FL27" i="35"/>
  <c r="FX27" i="35"/>
  <c r="GJ27" i="35"/>
  <c r="GV27" i="35"/>
  <c r="HH27" i="35"/>
  <c r="HT27" i="35"/>
  <c r="AW27" i="35"/>
  <c r="BI27" i="35"/>
  <c r="BU27" i="35"/>
  <c r="CG27" i="35"/>
  <c r="CS27" i="35"/>
  <c r="DE27" i="35"/>
  <c r="DQ27" i="35"/>
  <c r="EC27" i="35"/>
  <c r="EO27" i="35"/>
  <c r="FA27" i="35"/>
  <c r="FM27" i="35"/>
  <c r="FY27" i="35"/>
  <c r="GK27" i="35"/>
  <c r="GW27" i="35"/>
  <c r="HI27" i="35"/>
  <c r="HU27" i="35"/>
  <c r="AX27" i="35"/>
  <c r="BJ27" i="35"/>
  <c r="BV27" i="35"/>
  <c r="CH27" i="35"/>
  <c r="CT27" i="35"/>
  <c r="DF27" i="35"/>
  <c r="DR27" i="35"/>
  <c r="ED27" i="35"/>
  <c r="EP27" i="35"/>
  <c r="FB27" i="35"/>
  <c r="FN27" i="35"/>
  <c r="FZ27" i="35"/>
  <c r="GL27" i="35"/>
  <c r="GX27" i="35"/>
  <c r="HJ27" i="35"/>
  <c r="HV27" i="35"/>
  <c r="AY27" i="35"/>
  <c r="BK27" i="35"/>
  <c r="BW27" i="35"/>
  <c r="CI27" i="35"/>
  <c r="CU27" i="35"/>
  <c r="DG27" i="35"/>
  <c r="DS27" i="35"/>
  <c r="EE27" i="35"/>
  <c r="EQ27" i="35"/>
  <c r="FC27" i="35"/>
  <c r="FO27" i="35"/>
  <c r="GA27" i="35"/>
  <c r="GM27" i="35"/>
  <c r="GY27" i="35"/>
  <c r="HK27" i="35"/>
  <c r="HW27" i="35"/>
  <c r="AZ27" i="35"/>
  <c r="BL27" i="35"/>
  <c r="BX27" i="35"/>
  <c r="CJ27" i="35"/>
  <c r="CV27" i="35"/>
  <c r="DH27" i="35"/>
  <c r="DT27" i="35"/>
  <c r="EF27" i="35"/>
  <c r="ER27" i="35"/>
  <c r="FD27" i="35"/>
  <c r="FP27" i="35"/>
  <c r="GB27" i="35"/>
  <c r="GN27" i="35"/>
  <c r="GZ27" i="35"/>
  <c r="HL27" i="35"/>
  <c r="HX27" i="35"/>
  <c r="AO27" i="35"/>
  <c r="BA27" i="35"/>
  <c r="BM27" i="35"/>
  <c r="BY27" i="35"/>
  <c r="CK27" i="35"/>
  <c r="CW27" i="35"/>
  <c r="DI27" i="35"/>
  <c r="DU27" i="35"/>
  <c r="EG27" i="35"/>
  <c r="ES27" i="35"/>
  <c r="FE27" i="35"/>
  <c r="FQ27" i="35"/>
  <c r="GC27" i="35"/>
  <c r="GO27" i="35"/>
  <c r="HA27" i="35"/>
  <c r="HM27" i="35"/>
  <c r="HY27" i="35"/>
  <c r="AQ27" i="35"/>
  <c r="BC27" i="35"/>
  <c r="BO27" i="35"/>
  <c r="CA27" i="35"/>
  <c r="CM27" i="35"/>
  <c r="CY27" i="35"/>
  <c r="DK27" i="35"/>
  <c r="DW27" i="35"/>
  <c r="EI27" i="35"/>
  <c r="EU27" i="35"/>
  <c r="FG27" i="35"/>
  <c r="FS27" i="35"/>
  <c r="GE27" i="35"/>
  <c r="GQ27" i="35"/>
  <c r="HC27" i="35"/>
  <c r="HO27" i="35"/>
  <c r="IA27" i="35"/>
  <c r="AR27" i="35"/>
  <c r="BD27" i="35"/>
  <c r="BP27" i="35"/>
  <c r="CB27" i="35"/>
  <c r="CN27" i="35"/>
  <c r="CZ27" i="35"/>
  <c r="DL27" i="35"/>
  <c r="DX27" i="35"/>
  <c r="EJ27" i="35"/>
  <c r="EV27" i="35"/>
  <c r="FH27" i="35"/>
  <c r="FT27" i="35"/>
  <c r="GF27" i="35"/>
  <c r="GR27" i="35"/>
  <c r="HD27" i="35"/>
  <c r="HP27" i="35"/>
  <c r="IB27" i="35"/>
  <c r="BN27" i="35"/>
  <c r="HB27" i="35"/>
  <c r="BZ27" i="35"/>
  <c r="HN27" i="35"/>
  <c r="CL27" i="35"/>
  <c r="HZ27" i="35"/>
  <c r="CX27" i="35"/>
  <c r="DJ27" i="35"/>
  <c r="DV27" i="35"/>
  <c r="EH27" i="35"/>
  <c r="ET27" i="35"/>
  <c r="FF27" i="35"/>
  <c r="FR27" i="35"/>
  <c r="AP27" i="35"/>
  <c r="GD27" i="35"/>
  <c r="BB27" i="35"/>
  <c r="GP27" i="35"/>
  <c r="IE33" i="35"/>
  <c r="AS33" i="35"/>
  <c r="BE33" i="35"/>
  <c r="BQ33" i="35"/>
  <c r="CC33" i="35"/>
  <c r="CO33" i="35"/>
  <c r="DA33" i="35"/>
  <c r="DM33" i="35"/>
  <c r="DY33" i="35"/>
  <c r="EK33" i="35"/>
  <c r="EW33" i="35"/>
  <c r="FI33" i="35"/>
  <c r="FU33" i="35"/>
  <c r="GG33" i="35"/>
  <c r="GS33" i="35"/>
  <c r="HE33" i="35"/>
  <c r="HQ33" i="35"/>
  <c r="IC33" i="35"/>
  <c r="AT33" i="35"/>
  <c r="BF33" i="35"/>
  <c r="BR33" i="35"/>
  <c r="CD33" i="35"/>
  <c r="CP33" i="35"/>
  <c r="DB33" i="35"/>
  <c r="DN33" i="35"/>
  <c r="DZ33" i="35"/>
  <c r="EL33" i="35"/>
  <c r="EX33" i="35"/>
  <c r="FJ33" i="35"/>
  <c r="FV33" i="35"/>
  <c r="GH33" i="35"/>
  <c r="GT33" i="35"/>
  <c r="AU33" i="35"/>
  <c r="BG33" i="35"/>
  <c r="BS33" i="35"/>
  <c r="CE33" i="35"/>
  <c r="CQ33" i="35"/>
  <c r="DC33" i="35"/>
  <c r="DO33" i="35"/>
  <c r="EA33" i="35"/>
  <c r="EM33" i="35"/>
  <c r="EY33" i="35"/>
  <c r="FK33" i="35"/>
  <c r="FW33" i="35"/>
  <c r="GI33" i="35"/>
  <c r="GU33" i="35"/>
  <c r="HG33" i="35"/>
  <c r="HS33" i="35"/>
  <c r="AV33" i="35"/>
  <c r="BH33" i="35"/>
  <c r="BT33" i="35"/>
  <c r="CF33" i="35"/>
  <c r="CR33" i="35"/>
  <c r="DD33" i="35"/>
  <c r="DP33" i="35"/>
  <c r="EB33" i="35"/>
  <c r="EN33" i="35"/>
  <c r="EZ33" i="35"/>
  <c r="FL33" i="35"/>
  <c r="FX33" i="35"/>
  <c r="GJ33" i="35"/>
  <c r="GV33" i="35"/>
  <c r="HH33" i="35"/>
  <c r="HT33" i="35"/>
  <c r="AW33" i="35"/>
  <c r="BI33" i="35"/>
  <c r="BU33" i="35"/>
  <c r="CG33" i="35"/>
  <c r="CS33" i="35"/>
  <c r="DE33" i="35"/>
  <c r="DQ33" i="35"/>
  <c r="EC33" i="35"/>
  <c r="EO33" i="35"/>
  <c r="FA33" i="35"/>
  <c r="FM33" i="35"/>
  <c r="FY33" i="35"/>
  <c r="GK33" i="35"/>
  <c r="AX33" i="35"/>
  <c r="BJ33" i="35"/>
  <c r="BV33" i="35"/>
  <c r="CH33" i="35"/>
  <c r="CT33" i="35"/>
  <c r="DF33" i="35"/>
  <c r="DR33" i="35"/>
  <c r="ED33" i="35"/>
  <c r="EP33" i="35"/>
  <c r="FB33" i="35"/>
  <c r="FN33" i="35"/>
  <c r="FZ33" i="35"/>
  <c r="GL33" i="35"/>
  <c r="AY33" i="35"/>
  <c r="BK33" i="35"/>
  <c r="BW33" i="35"/>
  <c r="CI33" i="35"/>
  <c r="CU33" i="35"/>
  <c r="DG33" i="35"/>
  <c r="DS33" i="35"/>
  <c r="EE33" i="35"/>
  <c r="EQ33" i="35"/>
  <c r="FC33" i="35"/>
  <c r="FO33" i="35"/>
  <c r="GA33" i="35"/>
  <c r="GM33" i="35"/>
  <c r="AZ33" i="35"/>
  <c r="BL33" i="35"/>
  <c r="BX33" i="35"/>
  <c r="CJ33" i="35"/>
  <c r="CV33" i="35"/>
  <c r="DH33" i="35"/>
  <c r="DT33" i="35"/>
  <c r="EF33" i="35"/>
  <c r="ER33" i="35"/>
  <c r="FD33" i="35"/>
  <c r="FP33" i="35"/>
  <c r="GB33" i="35"/>
  <c r="GN33" i="35"/>
  <c r="GZ33" i="35"/>
  <c r="HL33" i="35"/>
  <c r="HX33" i="35"/>
  <c r="AO33" i="35"/>
  <c r="BA33" i="35"/>
  <c r="BM33" i="35"/>
  <c r="BY33" i="35"/>
  <c r="CK33" i="35"/>
  <c r="CW33" i="35"/>
  <c r="DI33" i="35"/>
  <c r="DU33" i="35"/>
  <c r="EG33" i="35"/>
  <c r="ES33" i="35"/>
  <c r="FE33" i="35"/>
  <c r="FQ33" i="35"/>
  <c r="GC33" i="35"/>
  <c r="GO33" i="35"/>
  <c r="HA33" i="35"/>
  <c r="HM33" i="35"/>
  <c r="HY33" i="35"/>
  <c r="AQ33" i="35"/>
  <c r="BC33" i="35"/>
  <c r="BO33" i="35"/>
  <c r="CA33" i="35"/>
  <c r="CM33" i="35"/>
  <c r="CY33" i="35"/>
  <c r="DK33" i="35"/>
  <c r="DW33" i="35"/>
  <c r="EI33" i="35"/>
  <c r="EU33" i="35"/>
  <c r="FG33" i="35"/>
  <c r="FS33" i="35"/>
  <c r="GE33" i="35"/>
  <c r="GQ33" i="35"/>
  <c r="HC33" i="35"/>
  <c r="HO33" i="35"/>
  <c r="IA33" i="35"/>
  <c r="AR33" i="35"/>
  <c r="BD33" i="35"/>
  <c r="BP33" i="35"/>
  <c r="CB33" i="35"/>
  <c r="CN33" i="35"/>
  <c r="CZ33" i="35"/>
  <c r="DL33" i="35"/>
  <c r="DX33" i="35"/>
  <c r="EJ33" i="35"/>
  <c r="EV33" i="35"/>
  <c r="FH33" i="35"/>
  <c r="FT33" i="35"/>
  <c r="GF33" i="35"/>
  <c r="GR33" i="35"/>
  <c r="FR33" i="35"/>
  <c r="HN33" i="35"/>
  <c r="AP33" i="35"/>
  <c r="GD33" i="35"/>
  <c r="HP33" i="35"/>
  <c r="BB33" i="35"/>
  <c r="GP33" i="35"/>
  <c r="HR33" i="35"/>
  <c r="BN33" i="35"/>
  <c r="GW33" i="35"/>
  <c r="HU33" i="35"/>
  <c r="BZ33" i="35"/>
  <c r="GX33" i="35"/>
  <c r="HV33" i="35"/>
  <c r="CL33" i="35"/>
  <c r="GY33" i="35"/>
  <c r="HW33" i="35"/>
  <c r="CX33" i="35"/>
  <c r="HB33" i="35"/>
  <c r="HZ33" i="35"/>
  <c r="DJ33" i="35"/>
  <c r="HD33" i="35"/>
  <c r="IB33" i="35"/>
  <c r="DV33" i="35"/>
  <c r="HF33" i="35"/>
  <c r="ID33" i="35"/>
  <c r="EH33" i="35"/>
  <c r="HI33" i="35"/>
  <c r="ET33" i="35"/>
  <c r="HJ33" i="35"/>
  <c r="FF33" i="35"/>
  <c r="HK33" i="35"/>
  <c r="IE45" i="35"/>
  <c r="AU45" i="35"/>
  <c r="BG45" i="35"/>
  <c r="BS45" i="35"/>
  <c r="CE45" i="35"/>
  <c r="CQ45" i="35"/>
  <c r="DC45" i="35"/>
  <c r="DO45" i="35"/>
  <c r="EA45" i="35"/>
  <c r="EM45" i="35"/>
  <c r="EY45" i="35"/>
  <c r="FK45" i="35"/>
  <c r="FW45" i="35"/>
  <c r="GI45" i="35"/>
  <c r="GU45" i="35"/>
  <c r="HG45" i="35"/>
  <c r="HS45" i="35"/>
  <c r="AV45" i="35"/>
  <c r="BH45" i="35"/>
  <c r="BT45" i="35"/>
  <c r="CF45" i="35"/>
  <c r="CR45" i="35"/>
  <c r="DD45" i="35"/>
  <c r="DP45" i="35"/>
  <c r="EB45" i="35"/>
  <c r="EN45" i="35"/>
  <c r="EZ45" i="35"/>
  <c r="FL45" i="35"/>
  <c r="FX45" i="35"/>
  <c r="GJ45" i="35"/>
  <c r="GV45" i="35"/>
  <c r="HH45" i="35"/>
  <c r="HT45" i="35"/>
  <c r="AW45" i="35"/>
  <c r="BI45" i="35"/>
  <c r="BU45" i="35"/>
  <c r="CG45" i="35"/>
  <c r="CS45" i="35"/>
  <c r="DE45" i="35"/>
  <c r="DQ45" i="35"/>
  <c r="EC45" i="35"/>
  <c r="EO45" i="35"/>
  <c r="FA45" i="35"/>
  <c r="FM45" i="35"/>
  <c r="FY45" i="35"/>
  <c r="GK45" i="35"/>
  <c r="GW45" i="35"/>
  <c r="HI45" i="35"/>
  <c r="HU45" i="35"/>
  <c r="AX45" i="35"/>
  <c r="BJ45" i="35"/>
  <c r="BV45" i="35"/>
  <c r="CH45" i="35"/>
  <c r="CT45" i="35"/>
  <c r="DF45" i="35"/>
  <c r="DR45" i="35"/>
  <c r="ED45" i="35"/>
  <c r="EP45" i="35"/>
  <c r="FB45" i="35"/>
  <c r="FN45" i="35"/>
  <c r="FZ45" i="35"/>
  <c r="GL45" i="35"/>
  <c r="GX45" i="35"/>
  <c r="HJ45" i="35"/>
  <c r="HV45" i="35"/>
  <c r="AY45" i="35"/>
  <c r="BK45" i="35"/>
  <c r="BW45" i="35"/>
  <c r="CI45" i="35"/>
  <c r="CU45" i="35"/>
  <c r="DG45" i="35"/>
  <c r="DS45" i="35"/>
  <c r="EE45" i="35"/>
  <c r="EQ45" i="35"/>
  <c r="FC45" i="35"/>
  <c r="FO45" i="35"/>
  <c r="GA45" i="35"/>
  <c r="GM45" i="35"/>
  <c r="GY45" i="35"/>
  <c r="HK45" i="35"/>
  <c r="HW45" i="35"/>
  <c r="AZ45" i="35"/>
  <c r="BL45" i="35"/>
  <c r="BX45" i="35"/>
  <c r="CJ45" i="35"/>
  <c r="CV45" i="35"/>
  <c r="DH45" i="35"/>
  <c r="DT45" i="35"/>
  <c r="EF45" i="35"/>
  <c r="ER45" i="35"/>
  <c r="FD45" i="35"/>
  <c r="FP45" i="35"/>
  <c r="GB45" i="35"/>
  <c r="GN45" i="35"/>
  <c r="GZ45" i="35"/>
  <c r="HL45" i="35"/>
  <c r="HX45" i="35"/>
  <c r="AO45" i="35"/>
  <c r="BA45" i="35"/>
  <c r="BM45" i="35"/>
  <c r="BY45" i="35"/>
  <c r="CK45" i="35"/>
  <c r="CW45" i="35"/>
  <c r="DI45" i="35"/>
  <c r="DU45" i="35"/>
  <c r="EG45" i="35"/>
  <c r="ES45" i="35"/>
  <c r="FE45" i="35"/>
  <c r="FQ45" i="35"/>
  <c r="GC45" i="35"/>
  <c r="GO45" i="35"/>
  <c r="HA45" i="35"/>
  <c r="HM45" i="35"/>
  <c r="HY45" i="35"/>
  <c r="AP45" i="35"/>
  <c r="BB45" i="35"/>
  <c r="BN45" i="35"/>
  <c r="BZ45" i="35"/>
  <c r="CL45" i="35"/>
  <c r="CX45" i="35"/>
  <c r="DJ45" i="35"/>
  <c r="DV45" i="35"/>
  <c r="EH45" i="35"/>
  <c r="ET45" i="35"/>
  <c r="FF45" i="35"/>
  <c r="FR45" i="35"/>
  <c r="GD45" i="35"/>
  <c r="GP45" i="35"/>
  <c r="HB45" i="35"/>
  <c r="HN45" i="35"/>
  <c r="HZ45" i="35"/>
  <c r="AQ45" i="35"/>
  <c r="BC45" i="35"/>
  <c r="BO45" i="35"/>
  <c r="CA45" i="35"/>
  <c r="CM45" i="35"/>
  <c r="CY45" i="35"/>
  <c r="DK45" i="35"/>
  <c r="DW45" i="35"/>
  <c r="EI45" i="35"/>
  <c r="EU45" i="35"/>
  <c r="FG45" i="35"/>
  <c r="FS45" i="35"/>
  <c r="GE45" i="35"/>
  <c r="GQ45" i="35"/>
  <c r="HC45" i="35"/>
  <c r="HO45" i="35"/>
  <c r="IA45" i="35"/>
  <c r="AR45" i="35"/>
  <c r="BD45" i="35"/>
  <c r="BP45" i="35"/>
  <c r="CB45" i="35"/>
  <c r="CN45" i="35"/>
  <c r="CZ45" i="35"/>
  <c r="DL45" i="35"/>
  <c r="DX45" i="35"/>
  <c r="EJ45" i="35"/>
  <c r="EV45" i="35"/>
  <c r="FH45" i="35"/>
  <c r="FT45" i="35"/>
  <c r="GF45" i="35"/>
  <c r="GR45" i="35"/>
  <c r="HD45" i="35"/>
  <c r="HP45" i="35"/>
  <c r="IB45" i="35"/>
  <c r="AS45" i="35"/>
  <c r="BE45" i="35"/>
  <c r="BQ45" i="35"/>
  <c r="CC45" i="35"/>
  <c r="CO45" i="35"/>
  <c r="DA45" i="35"/>
  <c r="DM45" i="35"/>
  <c r="DY45" i="35"/>
  <c r="EK45" i="35"/>
  <c r="EW45" i="35"/>
  <c r="FI45" i="35"/>
  <c r="FU45" i="35"/>
  <c r="GG45" i="35"/>
  <c r="GS45" i="35"/>
  <c r="HE45" i="35"/>
  <c r="HQ45" i="35"/>
  <c r="IC45" i="35"/>
  <c r="EL45" i="35"/>
  <c r="EX45" i="35"/>
  <c r="FJ45" i="35"/>
  <c r="FV45" i="35"/>
  <c r="AT45" i="35"/>
  <c r="GH45" i="35"/>
  <c r="BF45" i="35"/>
  <c r="GT45" i="35"/>
  <c r="BR45" i="35"/>
  <c r="HF45" i="35"/>
  <c r="CD45" i="35"/>
  <c r="HR45" i="35"/>
  <c r="CP45" i="35"/>
  <c r="ID45" i="35"/>
  <c r="DB45" i="35"/>
  <c r="DN45" i="35"/>
  <c r="DZ45" i="35"/>
  <c r="IE51" i="35"/>
  <c r="AU51" i="35"/>
  <c r="BG51" i="35"/>
  <c r="BS51" i="35"/>
  <c r="CE51" i="35"/>
  <c r="CQ51" i="35"/>
  <c r="DC51" i="35"/>
  <c r="DO51" i="35"/>
  <c r="EA51" i="35"/>
  <c r="EM51" i="35"/>
  <c r="EY51" i="35"/>
  <c r="FK51" i="35"/>
  <c r="FW51" i="35"/>
  <c r="GI51" i="35"/>
  <c r="GU51" i="35"/>
  <c r="HG51" i="35"/>
  <c r="HS51" i="35"/>
  <c r="AV51" i="35"/>
  <c r="BH51" i="35"/>
  <c r="BT51" i="35"/>
  <c r="CF51" i="35"/>
  <c r="CR51" i="35"/>
  <c r="DD51" i="35"/>
  <c r="DP51" i="35"/>
  <c r="EB51" i="35"/>
  <c r="EN51" i="35"/>
  <c r="EZ51" i="35"/>
  <c r="FL51" i="35"/>
  <c r="FX51" i="35"/>
  <c r="GJ51" i="35"/>
  <c r="GV51" i="35"/>
  <c r="HH51" i="35"/>
  <c r="HT51" i="35"/>
  <c r="AW51" i="35"/>
  <c r="BI51" i="35"/>
  <c r="BU51" i="35"/>
  <c r="CG51" i="35"/>
  <c r="CS51" i="35"/>
  <c r="DE51" i="35"/>
  <c r="DQ51" i="35"/>
  <c r="EC51" i="35"/>
  <c r="EO51" i="35"/>
  <c r="FA51" i="35"/>
  <c r="FM51" i="35"/>
  <c r="FY51" i="35"/>
  <c r="GK51" i="35"/>
  <c r="GW51" i="35"/>
  <c r="HI51" i="35"/>
  <c r="HU51" i="35"/>
  <c r="AX51" i="35"/>
  <c r="BJ51" i="35"/>
  <c r="BV51" i="35"/>
  <c r="CH51" i="35"/>
  <c r="CT51" i="35"/>
  <c r="DF51" i="35"/>
  <c r="DR51" i="35"/>
  <c r="ED51" i="35"/>
  <c r="EP51" i="35"/>
  <c r="FB51" i="35"/>
  <c r="FN51" i="35"/>
  <c r="FZ51" i="35"/>
  <c r="GL51" i="35"/>
  <c r="GX51" i="35"/>
  <c r="HJ51" i="35"/>
  <c r="HV51" i="35"/>
  <c r="AY51" i="35"/>
  <c r="BK51" i="35"/>
  <c r="BW51" i="35"/>
  <c r="CI51" i="35"/>
  <c r="CU51" i="35"/>
  <c r="DG51" i="35"/>
  <c r="DS51" i="35"/>
  <c r="EE51" i="35"/>
  <c r="EQ51" i="35"/>
  <c r="FC51" i="35"/>
  <c r="FO51" i="35"/>
  <c r="GA51" i="35"/>
  <c r="GM51" i="35"/>
  <c r="GY51" i="35"/>
  <c r="HK51" i="35"/>
  <c r="HW51" i="35"/>
  <c r="AZ51" i="35"/>
  <c r="BL51" i="35"/>
  <c r="BX51" i="35"/>
  <c r="CJ51" i="35"/>
  <c r="CV51" i="35"/>
  <c r="DH51" i="35"/>
  <c r="DT51" i="35"/>
  <c r="EF51" i="35"/>
  <c r="ER51" i="35"/>
  <c r="FD51" i="35"/>
  <c r="FP51" i="35"/>
  <c r="GB51" i="35"/>
  <c r="GN51" i="35"/>
  <c r="GZ51" i="35"/>
  <c r="HL51" i="35"/>
  <c r="HX51" i="35"/>
  <c r="AO51" i="35"/>
  <c r="BA51" i="35"/>
  <c r="BM51" i="35"/>
  <c r="BY51" i="35"/>
  <c r="CK51" i="35"/>
  <c r="CW51" i="35"/>
  <c r="DI51" i="35"/>
  <c r="DU51" i="35"/>
  <c r="EG51" i="35"/>
  <c r="ES51" i="35"/>
  <c r="FE51" i="35"/>
  <c r="FQ51" i="35"/>
  <c r="GC51" i="35"/>
  <c r="GO51" i="35"/>
  <c r="HA51" i="35"/>
  <c r="HM51" i="35"/>
  <c r="HY51" i="35"/>
  <c r="AP51" i="35"/>
  <c r="BB51" i="35"/>
  <c r="BN51" i="35"/>
  <c r="BZ51" i="35"/>
  <c r="CL51" i="35"/>
  <c r="CX51" i="35"/>
  <c r="DJ51" i="35"/>
  <c r="DV51" i="35"/>
  <c r="EH51" i="35"/>
  <c r="ET51" i="35"/>
  <c r="FF51" i="35"/>
  <c r="FR51" i="35"/>
  <c r="GD51" i="35"/>
  <c r="GP51" i="35"/>
  <c r="HB51" i="35"/>
  <c r="HN51" i="35"/>
  <c r="HZ51" i="35"/>
  <c r="AQ51" i="35"/>
  <c r="BC51" i="35"/>
  <c r="BO51" i="35"/>
  <c r="CA51" i="35"/>
  <c r="CM51" i="35"/>
  <c r="CY51" i="35"/>
  <c r="DK51" i="35"/>
  <c r="DW51" i="35"/>
  <c r="EI51" i="35"/>
  <c r="EU51" i="35"/>
  <c r="FG51" i="35"/>
  <c r="FS51" i="35"/>
  <c r="GE51" i="35"/>
  <c r="GQ51" i="35"/>
  <c r="HC51" i="35"/>
  <c r="HO51" i="35"/>
  <c r="IA51" i="35"/>
  <c r="AR51" i="35"/>
  <c r="BD51" i="35"/>
  <c r="BP51" i="35"/>
  <c r="CB51" i="35"/>
  <c r="CN51" i="35"/>
  <c r="CZ51" i="35"/>
  <c r="DL51" i="35"/>
  <c r="DX51" i="35"/>
  <c r="EJ51" i="35"/>
  <c r="EV51" i="35"/>
  <c r="FH51" i="35"/>
  <c r="FT51" i="35"/>
  <c r="GF51" i="35"/>
  <c r="GR51" i="35"/>
  <c r="HD51" i="35"/>
  <c r="HP51" i="35"/>
  <c r="IB51" i="35"/>
  <c r="AS51" i="35"/>
  <c r="BE51" i="35"/>
  <c r="BQ51" i="35"/>
  <c r="CC51" i="35"/>
  <c r="CO51" i="35"/>
  <c r="DA51" i="35"/>
  <c r="DM51" i="35"/>
  <c r="DY51" i="35"/>
  <c r="EK51" i="35"/>
  <c r="EW51" i="35"/>
  <c r="FI51" i="35"/>
  <c r="FU51" i="35"/>
  <c r="GG51" i="35"/>
  <c r="GS51" i="35"/>
  <c r="HE51" i="35"/>
  <c r="HQ51" i="35"/>
  <c r="IC51" i="35"/>
  <c r="DB51" i="35"/>
  <c r="DN51" i="35"/>
  <c r="DZ51" i="35"/>
  <c r="EL51" i="35"/>
  <c r="EX51" i="35"/>
  <c r="FJ51" i="35"/>
  <c r="FV51" i="35"/>
  <c r="AT51" i="35"/>
  <c r="GH51" i="35"/>
  <c r="BF51" i="35"/>
  <c r="GT51" i="35"/>
  <c r="BR51" i="35"/>
  <c r="HF51" i="35"/>
  <c r="CD51" i="35"/>
  <c r="HR51" i="35"/>
  <c r="CP51" i="35"/>
  <c r="ID51" i="35"/>
  <c r="IE57" i="35"/>
  <c r="AU57" i="35"/>
  <c r="BG57" i="35"/>
  <c r="BS57" i="35"/>
  <c r="CE57" i="35"/>
  <c r="CQ57" i="35"/>
  <c r="DC57" i="35"/>
  <c r="DO57" i="35"/>
  <c r="EA57" i="35"/>
  <c r="EM57" i="35"/>
  <c r="EY57" i="35"/>
  <c r="FK57" i="35"/>
  <c r="FW57" i="35"/>
  <c r="GI57" i="35"/>
  <c r="GU57" i="35"/>
  <c r="HG57" i="35"/>
  <c r="HS57" i="35"/>
  <c r="AV57" i="35"/>
  <c r="BH57" i="35"/>
  <c r="BT57" i="35"/>
  <c r="CF57" i="35"/>
  <c r="CR57" i="35"/>
  <c r="DD57" i="35"/>
  <c r="DP57" i="35"/>
  <c r="EB57" i="35"/>
  <c r="EN57" i="35"/>
  <c r="EZ57" i="35"/>
  <c r="FL57" i="35"/>
  <c r="FX57" i="35"/>
  <c r="GJ57" i="35"/>
  <c r="GV57" i="35"/>
  <c r="HH57" i="35"/>
  <c r="HT57" i="35"/>
  <c r="AW57" i="35"/>
  <c r="BI57" i="35"/>
  <c r="BU57" i="35"/>
  <c r="CG57" i="35"/>
  <c r="CS57" i="35"/>
  <c r="DE57" i="35"/>
  <c r="DQ57" i="35"/>
  <c r="EC57" i="35"/>
  <c r="EO57" i="35"/>
  <c r="FA57" i="35"/>
  <c r="FM57" i="35"/>
  <c r="FY57" i="35"/>
  <c r="GK57" i="35"/>
  <c r="GW57" i="35"/>
  <c r="HI57" i="35"/>
  <c r="HU57" i="35"/>
  <c r="AX57" i="35"/>
  <c r="BJ57" i="35"/>
  <c r="BV57" i="35"/>
  <c r="CH57" i="35"/>
  <c r="CT57" i="35"/>
  <c r="DF57" i="35"/>
  <c r="DR57" i="35"/>
  <c r="ED57" i="35"/>
  <c r="EP57" i="35"/>
  <c r="FB57" i="35"/>
  <c r="FN57" i="35"/>
  <c r="FZ57" i="35"/>
  <c r="GL57" i="35"/>
  <c r="GX57" i="35"/>
  <c r="HJ57" i="35"/>
  <c r="HV57" i="35"/>
  <c r="AY57" i="35"/>
  <c r="BK57" i="35"/>
  <c r="BW57" i="35"/>
  <c r="CI57" i="35"/>
  <c r="CU57" i="35"/>
  <c r="DG57" i="35"/>
  <c r="DS57" i="35"/>
  <c r="EE57" i="35"/>
  <c r="EQ57" i="35"/>
  <c r="FC57" i="35"/>
  <c r="FO57" i="35"/>
  <c r="GA57" i="35"/>
  <c r="GM57" i="35"/>
  <c r="GY57" i="35"/>
  <c r="HK57" i="35"/>
  <c r="HW57" i="35"/>
  <c r="AZ57" i="35"/>
  <c r="BL57" i="35"/>
  <c r="BX57" i="35"/>
  <c r="CJ57" i="35"/>
  <c r="CV57" i="35"/>
  <c r="DH57" i="35"/>
  <c r="DT57" i="35"/>
  <c r="EF57" i="35"/>
  <c r="ER57" i="35"/>
  <c r="FD57" i="35"/>
  <c r="FP57" i="35"/>
  <c r="GB57" i="35"/>
  <c r="GN57" i="35"/>
  <c r="GZ57" i="35"/>
  <c r="HL57" i="35"/>
  <c r="HX57" i="35"/>
  <c r="AO57" i="35"/>
  <c r="BA57" i="35"/>
  <c r="BM57" i="35"/>
  <c r="BY57" i="35"/>
  <c r="CK57" i="35"/>
  <c r="CW57" i="35"/>
  <c r="DI57" i="35"/>
  <c r="DU57" i="35"/>
  <c r="EG57" i="35"/>
  <c r="ES57" i="35"/>
  <c r="FE57" i="35"/>
  <c r="FQ57" i="35"/>
  <c r="GC57" i="35"/>
  <c r="GO57" i="35"/>
  <c r="HA57" i="35"/>
  <c r="HM57" i="35"/>
  <c r="HY57" i="35"/>
  <c r="AP57" i="35"/>
  <c r="BB57" i="35"/>
  <c r="BN57" i="35"/>
  <c r="BZ57" i="35"/>
  <c r="CL57" i="35"/>
  <c r="CX57" i="35"/>
  <c r="DJ57" i="35"/>
  <c r="DV57" i="35"/>
  <c r="EH57" i="35"/>
  <c r="ET57" i="35"/>
  <c r="FF57" i="35"/>
  <c r="FR57" i="35"/>
  <c r="GD57" i="35"/>
  <c r="GP57" i="35"/>
  <c r="HB57" i="35"/>
  <c r="HN57" i="35"/>
  <c r="HZ57" i="35"/>
  <c r="AQ57" i="35"/>
  <c r="BC57" i="35"/>
  <c r="BO57" i="35"/>
  <c r="CA57" i="35"/>
  <c r="CM57" i="35"/>
  <c r="CY57" i="35"/>
  <c r="DK57" i="35"/>
  <c r="DW57" i="35"/>
  <c r="EI57" i="35"/>
  <c r="EU57" i="35"/>
  <c r="FG57" i="35"/>
  <c r="FS57" i="35"/>
  <c r="GE57" i="35"/>
  <c r="GQ57" i="35"/>
  <c r="HC57" i="35"/>
  <c r="HO57" i="35"/>
  <c r="IA57" i="35"/>
  <c r="AR57" i="35"/>
  <c r="BD57" i="35"/>
  <c r="BP57" i="35"/>
  <c r="CB57" i="35"/>
  <c r="CN57" i="35"/>
  <c r="CZ57" i="35"/>
  <c r="DL57" i="35"/>
  <c r="DX57" i="35"/>
  <c r="EJ57" i="35"/>
  <c r="EV57" i="35"/>
  <c r="FH57" i="35"/>
  <c r="FT57" i="35"/>
  <c r="GF57" i="35"/>
  <c r="GR57" i="35"/>
  <c r="HD57" i="35"/>
  <c r="HP57" i="35"/>
  <c r="IB57" i="35"/>
  <c r="AS57" i="35"/>
  <c r="BE57" i="35"/>
  <c r="BQ57" i="35"/>
  <c r="CC57" i="35"/>
  <c r="CO57" i="35"/>
  <c r="DA57" i="35"/>
  <c r="DM57" i="35"/>
  <c r="DY57" i="35"/>
  <c r="EK57" i="35"/>
  <c r="EW57" i="35"/>
  <c r="FI57" i="35"/>
  <c r="FU57" i="35"/>
  <c r="GG57" i="35"/>
  <c r="GS57" i="35"/>
  <c r="HE57" i="35"/>
  <c r="HQ57" i="35"/>
  <c r="IC57" i="35"/>
  <c r="BR57" i="35"/>
  <c r="HF57" i="35"/>
  <c r="CD57" i="35"/>
  <c r="HR57" i="35"/>
  <c r="CP57" i="35"/>
  <c r="ID57" i="35"/>
  <c r="DB57" i="35"/>
  <c r="DN57" i="35"/>
  <c r="DZ57" i="35"/>
  <c r="EL57" i="35"/>
  <c r="EX57" i="35"/>
  <c r="FJ57" i="35"/>
  <c r="FV57" i="35"/>
  <c r="AT57" i="35"/>
  <c r="GH57" i="35"/>
  <c r="BF57" i="35"/>
  <c r="GT57" i="35"/>
  <c r="IE63" i="35"/>
  <c r="AU63" i="35"/>
  <c r="BG63" i="35"/>
  <c r="BS63" i="35"/>
  <c r="CE63" i="35"/>
  <c r="CQ63" i="35"/>
  <c r="DC63" i="35"/>
  <c r="DO63" i="35"/>
  <c r="EA63" i="35"/>
  <c r="EM63" i="35"/>
  <c r="EY63" i="35"/>
  <c r="FK63" i="35"/>
  <c r="FW63" i="35"/>
  <c r="GI63" i="35"/>
  <c r="GU63" i="35"/>
  <c r="HG63" i="35"/>
  <c r="HS63" i="35"/>
  <c r="AV63" i="35"/>
  <c r="BH63" i="35"/>
  <c r="BT63" i="35"/>
  <c r="CF63" i="35"/>
  <c r="CR63" i="35"/>
  <c r="DD63" i="35"/>
  <c r="DP63" i="35"/>
  <c r="EB63" i="35"/>
  <c r="EN63" i="35"/>
  <c r="EZ63" i="35"/>
  <c r="FL63" i="35"/>
  <c r="FX63" i="35"/>
  <c r="GJ63" i="35"/>
  <c r="GV63" i="35"/>
  <c r="HH63" i="35"/>
  <c r="HT63" i="35"/>
  <c r="AW63" i="35"/>
  <c r="BI63" i="35"/>
  <c r="BU63" i="35"/>
  <c r="CG63" i="35"/>
  <c r="CS63" i="35"/>
  <c r="DE63" i="35"/>
  <c r="DQ63" i="35"/>
  <c r="EC63" i="35"/>
  <c r="EO63" i="35"/>
  <c r="FA63" i="35"/>
  <c r="FM63" i="35"/>
  <c r="FY63" i="35"/>
  <c r="GK63" i="35"/>
  <c r="GW63" i="35"/>
  <c r="HI63" i="35"/>
  <c r="HU63" i="35"/>
  <c r="AX63" i="35"/>
  <c r="BJ63" i="35"/>
  <c r="BV63" i="35"/>
  <c r="CH63" i="35"/>
  <c r="CT63" i="35"/>
  <c r="DF63" i="35"/>
  <c r="DR63" i="35"/>
  <c r="ED63" i="35"/>
  <c r="EP63" i="35"/>
  <c r="FB63" i="35"/>
  <c r="FN63" i="35"/>
  <c r="FZ63" i="35"/>
  <c r="GL63" i="35"/>
  <c r="GX63" i="35"/>
  <c r="HJ63" i="35"/>
  <c r="HV63" i="35"/>
  <c r="AY63" i="35"/>
  <c r="BK63" i="35"/>
  <c r="BW63" i="35"/>
  <c r="CI63" i="35"/>
  <c r="CU63" i="35"/>
  <c r="DG63" i="35"/>
  <c r="DS63" i="35"/>
  <c r="EE63" i="35"/>
  <c r="EQ63" i="35"/>
  <c r="FC63" i="35"/>
  <c r="FO63" i="35"/>
  <c r="GA63" i="35"/>
  <c r="GM63" i="35"/>
  <c r="GY63" i="35"/>
  <c r="HK63" i="35"/>
  <c r="HW63" i="35"/>
  <c r="AZ63" i="35"/>
  <c r="BL63" i="35"/>
  <c r="BX63" i="35"/>
  <c r="CJ63" i="35"/>
  <c r="CV63" i="35"/>
  <c r="DH63" i="35"/>
  <c r="DT63" i="35"/>
  <c r="EF63" i="35"/>
  <c r="ER63" i="35"/>
  <c r="FD63" i="35"/>
  <c r="FP63" i="35"/>
  <c r="GB63" i="35"/>
  <c r="GN63" i="35"/>
  <c r="GZ63" i="35"/>
  <c r="HL63" i="35"/>
  <c r="HX63" i="35"/>
  <c r="AO63" i="35"/>
  <c r="BA63" i="35"/>
  <c r="BM63" i="35"/>
  <c r="BY63" i="35"/>
  <c r="CK63" i="35"/>
  <c r="CW63" i="35"/>
  <c r="DI63" i="35"/>
  <c r="DU63" i="35"/>
  <c r="EG63" i="35"/>
  <c r="ES63" i="35"/>
  <c r="FE63" i="35"/>
  <c r="FQ63" i="35"/>
  <c r="GC63" i="35"/>
  <c r="GO63" i="35"/>
  <c r="HA63" i="35"/>
  <c r="HM63" i="35"/>
  <c r="HY63" i="35"/>
  <c r="AP63" i="35"/>
  <c r="BB63" i="35"/>
  <c r="BN63" i="35"/>
  <c r="BZ63" i="35"/>
  <c r="CL63" i="35"/>
  <c r="CX63" i="35"/>
  <c r="DJ63" i="35"/>
  <c r="DV63" i="35"/>
  <c r="EH63" i="35"/>
  <c r="ET63" i="35"/>
  <c r="FF63" i="35"/>
  <c r="FR63" i="35"/>
  <c r="GD63" i="35"/>
  <c r="GP63" i="35"/>
  <c r="HB63" i="35"/>
  <c r="HN63" i="35"/>
  <c r="HZ63" i="35"/>
  <c r="AQ63" i="35"/>
  <c r="BC63" i="35"/>
  <c r="BO63" i="35"/>
  <c r="CA63" i="35"/>
  <c r="CM63" i="35"/>
  <c r="CY63" i="35"/>
  <c r="DK63" i="35"/>
  <c r="DW63" i="35"/>
  <c r="EI63" i="35"/>
  <c r="EU63" i="35"/>
  <c r="FG63" i="35"/>
  <c r="FS63" i="35"/>
  <c r="GE63" i="35"/>
  <c r="GQ63" i="35"/>
  <c r="HC63" i="35"/>
  <c r="HO63" i="35"/>
  <c r="IA63" i="35"/>
  <c r="AR63" i="35"/>
  <c r="BD63" i="35"/>
  <c r="BP63" i="35"/>
  <c r="CB63" i="35"/>
  <c r="CN63" i="35"/>
  <c r="CZ63" i="35"/>
  <c r="DL63" i="35"/>
  <c r="DX63" i="35"/>
  <c r="EJ63" i="35"/>
  <c r="EV63" i="35"/>
  <c r="FH63" i="35"/>
  <c r="FT63" i="35"/>
  <c r="GF63" i="35"/>
  <c r="GR63" i="35"/>
  <c r="HD63" i="35"/>
  <c r="HP63" i="35"/>
  <c r="IB63" i="35"/>
  <c r="AS63" i="35"/>
  <c r="BE63" i="35"/>
  <c r="BQ63" i="35"/>
  <c r="CC63" i="35"/>
  <c r="CO63" i="35"/>
  <c r="DA63" i="35"/>
  <c r="DM63" i="35"/>
  <c r="DY63" i="35"/>
  <c r="EK63" i="35"/>
  <c r="EW63" i="35"/>
  <c r="FI63" i="35"/>
  <c r="FU63" i="35"/>
  <c r="GG63" i="35"/>
  <c r="GS63" i="35"/>
  <c r="HE63" i="35"/>
  <c r="HQ63" i="35"/>
  <c r="IC63" i="35"/>
  <c r="FV63" i="35"/>
  <c r="AT63" i="35"/>
  <c r="GH63" i="35"/>
  <c r="BF63" i="35"/>
  <c r="GT63" i="35"/>
  <c r="BR63" i="35"/>
  <c r="HF63" i="35"/>
  <c r="CD63" i="35"/>
  <c r="HR63" i="35"/>
  <c r="CP63" i="35"/>
  <c r="ID63" i="35"/>
  <c r="DB63" i="35"/>
  <c r="DN63" i="35"/>
  <c r="DZ63" i="35"/>
  <c r="EL63" i="35"/>
  <c r="EX63" i="35"/>
  <c r="FJ63" i="35"/>
  <c r="IE69" i="35"/>
  <c r="AU69" i="35"/>
  <c r="BG69" i="35"/>
  <c r="BS69" i="35"/>
  <c r="CE69" i="35"/>
  <c r="CQ69" i="35"/>
  <c r="DC69" i="35"/>
  <c r="DO69" i="35"/>
  <c r="EA69" i="35"/>
  <c r="EM69" i="35"/>
  <c r="EY69" i="35"/>
  <c r="FK69" i="35"/>
  <c r="FW69" i="35"/>
  <c r="GI69" i="35"/>
  <c r="GU69" i="35"/>
  <c r="HG69" i="35"/>
  <c r="HS69" i="35"/>
  <c r="AV69" i="35"/>
  <c r="BH69" i="35"/>
  <c r="BT69" i="35"/>
  <c r="CF69" i="35"/>
  <c r="CR69" i="35"/>
  <c r="DD69" i="35"/>
  <c r="DP69" i="35"/>
  <c r="EB69" i="35"/>
  <c r="EN69" i="35"/>
  <c r="EZ69" i="35"/>
  <c r="FL69" i="35"/>
  <c r="FX69" i="35"/>
  <c r="GJ69" i="35"/>
  <c r="GV69" i="35"/>
  <c r="HH69" i="35"/>
  <c r="HT69" i="35"/>
  <c r="AW69" i="35"/>
  <c r="BI69" i="35"/>
  <c r="BU69" i="35"/>
  <c r="CG69" i="35"/>
  <c r="CS69" i="35"/>
  <c r="DE69" i="35"/>
  <c r="DQ69" i="35"/>
  <c r="EC69" i="35"/>
  <c r="EO69" i="35"/>
  <c r="FA69" i="35"/>
  <c r="FM69" i="35"/>
  <c r="FY69" i="35"/>
  <c r="GK69" i="35"/>
  <c r="GW69" i="35"/>
  <c r="HI69" i="35"/>
  <c r="HU69" i="35"/>
  <c r="AX69" i="35"/>
  <c r="BJ69" i="35"/>
  <c r="BV69" i="35"/>
  <c r="CH69" i="35"/>
  <c r="CT69" i="35"/>
  <c r="DF69" i="35"/>
  <c r="DR69" i="35"/>
  <c r="ED69" i="35"/>
  <c r="EP69" i="35"/>
  <c r="FB69" i="35"/>
  <c r="FN69" i="35"/>
  <c r="FZ69" i="35"/>
  <c r="GL69" i="35"/>
  <c r="GX69" i="35"/>
  <c r="HJ69" i="35"/>
  <c r="HV69" i="35"/>
  <c r="AY69" i="35"/>
  <c r="BK69" i="35"/>
  <c r="BW69" i="35"/>
  <c r="CI69" i="35"/>
  <c r="CU69" i="35"/>
  <c r="DG69" i="35"/>
  <c r="DS69" i="35"/>
  <c r="EE69" i="35"/>
  <c r="EQ69" i="35"/>
  <c r="FC69" i="35"/>
  <c r="FO69" i="35"/>
  <c r="GA69" i="35"/>
  <c r="GM69" i="35"/>
  <c r="GY69" i="35"/>
  <c r="HK69" i="35"/>
  <c r="HW69" i="35"/>
  <c r="AZ69" i="35"/>
  <c r="BL69" i="35"/>
  <c r="BX69" i="35"/>
  <c r="CJ69" i="35"/>
  <c r="CV69" i="35"/>
  <c r="DH69" i="35"/>
  <c r="DT69" i="35"/>
  <c r="EF69" i="35"/>
  <c r="ER69" i="35"/>
  <c r="FD69" i="35"/>
  <c r="FP69" i="35"/>
  <c r="GB69" i="35"/>
  <c r="GN69" i="35"/>
  <c r="GZ69" i="35"/>
  <c r="HL69" i="35"/>
  <c r="HX69" i="35"/>
  <c r="AO69" i="35"/>
  <c r="BA69" i="35"/>
  <c r="BM69" i="35"/>
  <c r="BY69" i="35"/>
  <c r="CK69" i="35"/>
  <c r="CW69" i="35"/>
  <c r="DI69" i="35"/>
  <c r="DU69" i="35"/>
  <c r="EG69" i="35"/>
  <c r="ES69" i="35"/>
  <c r="FE69" i="35"/>
  <c r="FQ69" i="35"/>
  <c r="GC69" i="35"/>
  <c r="GO69" i="35"/>
  <c r="HA69" i="35"/>
  <c r="HM69" i="35"/>
  <c r="HY69" i="35"/>
  <c r="AP69" i="35"/>
  <c r="BB69" i="35"/>
  <c r="BN69" i="35"/>
  <c r="BZ69" i="35"/>
  <c r="CL69" i="35"/>
  <c r="CX69" i="35"/>
  <c r="DJ69" i="35"/>
  <c r="DV69" i="35"/>
  <c r="EH69" i="35"/>
  <c r="ET69" i="35"/>
  <c r="FF69" i="35"/>
  <c r="FR69" i="35"/>
  <c r="GD69" i="35"/>
  <c r="GP69" i="35"/>
  <c r="HB69" i="35"/>
  <c r="HN69" i="35"/>
  <c r="HZ69" i="35"/>
  <c r="AQ69" i="35"/>
  <c r="BC69" i="35"/>
  <c r="BO69" i="35"/>
  <c r="CA69" i="35"/>
  <c r="CM69" i="35"/>
  <c r="CY69" i="35"/>
  <c r="DK69" i="35"/>
  <c r="DW69" i="35"/>
  <c r="EI69" i="35"/>
  <c r="EU69" i="35"/>
  <c r="FG69" i="35"/>
  <c r="FS69" i="35"/>
  <c r="GE69" i="35"/>
  <c r="GQ69" i="35"/>
  <c r="HC69" i="35"/>
  <c r="HO69" i="35"/>
  <c r="IA69" i="35"/>
  <c r="AR69" i="35"/>
  <c r="BD69" i="35"/>
  <c r="BP69" i="35"/>
  <c r="CB69" i="35"/>
  <c r="CN69" i="35"/>
  <c r="CZ69" i="35"/>
  <c r="DL69" i="35"/>
  <c r="DX69" i="35"/>
  <c r="EJ69" i="35"/>
  <c r="EV69" i="35"/>
  <c r="FH69" i="35"/>
  <c r="FT69" i="35"/>
  <c r="GF69" i="35"/>
  <c r="GR69" i="35"/>
  <c r="HD69" i="35"/>
  <c r="HP69" i="35"/>
  <c r="IB69" i="35"/>
  <c r="AS69" i="35"/>
  <c r="BE69" i="35"/>
  <c r="BQ69" i="35"/>
  <c r="CC69" i="35"/>
  <c r="CO69" i="35"/>
  <c r="DA69" i="35"/>
  <c r="DM69" i="35"/>
  <c r="DY69" i="35"/>
  <c r="EK69" i="35"/>
  <c r="EW69" i="35"/>
  <c r="FI69" i="35"/>
  <c r="FU69" i="35"/>
  <c r="GG69" i="35"/>
  <c r="GS69" i="35"/>
  <c r="HE69" i="35"/>
  <c r="HQ69" i="35"/>
  <c r="IC69" i="35"/>
  <c r="EL69" i="35"/>
  <c r="EX69" i="35"/>
  <c r="FJ69" i="35"/>
  <c r="FV69" i="35"/>
  <c r="AT69" i="35"/>
  <c r="GH69" i="35"/>
  <c r="BF69" i="35"/>
  <c r="GT69" i="35"/>
  <c r="BR69" i="35"/>
  <c r="HF69" i="35"/>
  <c r="CD69" i="35"/>
  <c r="HR69" i="35"/>
  <c r="CP69" i="35"/>
  <c r="ID69" i="35"/>
  <c r="DB69" i="35"/>
  <c r="DN69" i="35"/>
  <c r="DZ69" i="35"/>
  <c r="IE75" i="35"/>
  <c r="AV75" i="35"/>
  <c r="BH75" i="35"/>
  <c r="BT75" i="35"/>
  <c r="CF75" i="35"/>
  <c r="CR75" i="35"/>
  <c r="DD75" i="35"/>
  <c r="DP75" i="35"/>
  <c r="EB75" i="35"/>
  <c r="EN75" i="35"/>
  <c r="EZ75" i="35"/>
  <c r="FL75" i="35"/>
  <c r="FX75" i="35"/>
  <c r="GJ75" i="35"/>
  <c r="GV75" i="35"/>
  <c r="HH75" i="35"/>
  <c r="HT75" i="35"/>
  <c r="AW75" i="35"/>
  <c r="BI75" i="35"/>
  <c r="BU75" i="35"/>
  <c r="CG75" i="35"/>
  <c r="CS75" i="35"/>
  <c r="DE75" i="35"/>
  <c r="DQ75" i="35"/>
  <c r="EC75" i="35"/>
  <c r="EO75" i="35"/>
  <c r="FA75" i="35"/>
  <c r="FM75" i="35"/>
  <c r="FY75" i="35"/>
  <c r="GK75" i="35"/>
  <c r="GW75" i="35"/>
  <c r="HI75" i="35"/>
  <c r="HU75" i="35"/>
  <c r="AX75" i="35"/>
  <c r="BJ75" i="35"/>
  <c r="BV75" i="35"/>
  <c r="CH75" i="35"/>
  <c r="CT75" i="35"/>
  <c r="DF75" i="35"/>
  <c r="DR75" i="35"/>
  <c r="ED75" i="35"/>
  <c r="EP75" i="35"/>
  <c r="FB75" i="35"/>
  <c r="FN75" i="35"/>
  <c r="FZ75" i="35"/>
  <c r="GL75" i="35"/>
  <c r="GX75" i="35"/>
  <c r="HJ75" i="35"/>
  <c r="HV75" i="35"/>
  <c r="AY75" i="35"/>
  <c r="BK75" i="35"/>
  <c r="BW75" i="35"/>
  <c r="CI75" i="35"/>
  <c r="CU75" i="35"/>
  <c r="DG75" i="35"/>
  <c r="DS75" i="35"/>
  <c r="EE75" i="35"/>
  <c r="EQ75" i="35"/>
  <c r="FC75" i="35"/>
  <c r="FO75" i="35"/>
  <c r="GA75" i="35"/>
  <c r="GM75" i="35"/>
  <c r="GY75" i="35"/>
  <c r="HK75" i="35"/>
  <c r="HW75" i="35"/>
  <c r="AZ75" i="35"/>
  <c r="BL75" i="35"/>
  <c r="BX75" i="35"/>
  <c r="CJ75" i="35"/>
  <c r="CV75" i="35"/>
  <c r="DH75" i="35"/>
  <c r="DT75" i="35"/>
  <c r="EF75" i="35"/>
  <c r="ER75" i="35"/>
  <c r="FD75" i="35"/>
  <c r="FP75" i="35"/>
  <c r="GB75" i="35"/>
  <c r="GN75" i="35"/>
  <c r="GZ75" i="35"/>
  <c r="HL75" i="35"/>
  <c r="HX75" i="35"/>
  <c r="AO75" i="35"/>
  <c r="BA75" i="35"/>
  <c r="BM75" i="35"/>
  <c r="BY75" i="35"/>
  <c r="CK75" i="35"/>
  <c r="CW75" i="35"/>
  <c r="DI75" i="35"/>
  <c r="DU75" i="35"/>
  <c r="EG75" i="35"/>
  <c r="ES75" i="35"/>
  <c r="FE75" i="35"/>
  <c r="FQ75" i="35"/>
  <c r="GC75" i="35"/>
  <c r="GO75" i="35"/>
  <c r="HA75" i="35"/>
  <c r="HM75" i="35"/>
  <c r="HY75" i="35"/>
  <c r="AP75" i="35"/>
  <c r="BB75" i="35"/>
  <c r="BN75" i="35"/>
  <c r="BZ75" i="35"/>
  <c r="CL75" i="35"/>
  <c r="CX75" i="35"/>
  <c r="DJ75" i="35"/>
  <c r="DV75" i="35"/>
  <c r="EH75" i="35"/>
  <c r="ET75" i="35"/>
  <c r="FF75" i="35"/>
  <c r="FR75" i="35"/>
  <c r="GD75" i="35"/>
  <c r="GP75" i="35"/>
  <c r="HB75" i="35"/>
  <c r="HN75" i="35"/>
  <c r="HZ75" i="35"/>
  <c r="AQ75" i="35"/>
  <c r="BC75" i="35"/>
  <c r="BO75" i="35"/>
  <c r="CA75" i="35"/>
  <c r="CM75" i="35"/>
  <c r="CY75" i="35"/>
  <c r="DK75" i="35"/>
  <c r="DW75" i="35"/>
  <c r="EI75" i="35"/>
  <c r="EU75" i="35"/>
  <c r="FG75" i="35"/>
  <c r="FS75" i="35"/>
  <c r="GE75" i="35"/>
  <c r="GQ75" i="35"/>
  <c r="HC75" i="35"/>
  <c r="HO75" i="35"/>
  <c r="IA75" i="35"/>
  <c r="AR75" i="35"/>
  <c r="BD75" i="35"/>
  <c r="BP75" i="35"/>
  <c r="CB75" i="35"/>
  <c r="CN75" i="35"/>
  <c r="CZ75" i="35"/>
  <c r="DL75" i="35"/>
  <c r="DX75" i="35"/>
  <c r="EJ75" i="35"/>
  <c r="EV75" i="35"/>
  <c r="FH75" i="35"/>
  <c r="FT75" i="35"/>
  <c r="GF75" i="35"/>
  <c r="GR75" i="35"/>
  <c r="HD75" i="35"/>
  <c r="HP75" i="35"/>
  <c r="IB75" i="35"/>
  <c r="AS75" i="35"/>
  <c r="BE75" i="35"/>
  <c r="BQ75" i="35"/>
  <c r="CC75" i="35"/>
  <c r="CO75" i="35"/>
  <c r="DA75" i="35"/>
  <c r="DM75" i="35"/>
  <c r="DY75" i="35"/>
  <c r="EK75" i="35"/>
  <c r="EW75" i="35"/>
  <c r="FI75" i="35"/>
  <c r="FU75" i="35"/>
  <c r="GG75" i="35"/>
  <c r="GS75" i="35"/>
  <c r="HE75" i="35"/>
  <c r="HQ75" i="35"/>
  <c r="IC75" i="35"/>
  <c r="AT75" i="35"/>
  <c r="BF75" i="35"/>
  <c r="BR75" i="35"/>
  <c r="CD75" i="35"/>
  <c r="CP75" i="35"/>
  <c r="DB75" i="35"/>
  <c r="DN75" i="35"/>
  <c r="DZ75" i="35"/>
  <c r="EL75" i="35"/>
  <c r="EX75" i="35"/>
  <c r="FJ75" i="35"/>
  <c r="FV75" i="35"/>
  <c r="GH75" i="35"/>
  <c r="GT75" i="35"/>
  <c r="HF75" i="35"/>
  <c r="HR75" i="35"/>
  <c r="ID75" i="35"/>
  <c r="AU75" i="35"/>
  <c r="GI75" i="35"/>
  <c r="BG75" i="35"/>
  <c r="GU75" i="35"/>
  <c r="BS75" i="35"/>
  <c r="HG75" i="35"/>
  <c r="CE75" i="35"/>
  <c r="HS75" i="35"/>
  <c r="FW75" i="35"/>
  <c r="CQ75" i="35"/>
  <c r="DC75" i="35"/>
  <c r="DO75" i="35"/>
  <c r="EA75" i="35"/>
  <c r="EM75" i="35"/>
  <c r="EY75" i="35"/>
  <c r="FK75" i="35"/>
  <c r="K81" i="35"/>
  <c r="AL81" i="35"/>
  <c r="IE87" i="35"/>
  <c r="AV87" i="35"/>
  <c r="BH87" i="35"/>
  <c r="BT87" i="35"/>
  <c r="CF87" i="35"/>
  <c r="CR87" i="35"/>
  <c r="DD87" i="35"/>
  <c r="DP87" i="35"/>
  <c r="EB87" i="35"/>
  <c r="EN87" i="35"/>
  <c r="EZ87" i="35"/>
  <c r="FL87" i="35"/>
  <c r="FX87" i="35"/>
  <c r="GJ87" i="35"/>
  <c r="GV87" i="35"/>
  <c r="HH87" i="35"/>
  <c r="HT87" i="35"/>
  <c r="AW87" i="35"/>
  <c r="BI87" i="35"/>
  <c r="BU87" i="35"/>
  <c r="CG87" i="35"/>
  <c r="CS87" i="35"/>
  <c r="DE87" i="35"/>
  <c r="DQ87" i="35"/>
  <c r="AX87" i="35"/>
  <c r="BJ87" i="35"/>
  <c r="BV87" i="35"/>
  <c r="CH87" i="35"/>
  <c r="AY87" i="35"/>
  <c r="BK87" i="35"/>
  <c r="BW87" i="35"/>
  <c r="CI87" i="35"/>
  <c r="CU87" i="35"/>
  <c r="DG87" i="35"/>
  <c r="DS87" i="35"/>
  <c r="EE87" i="35"/>
  <c r="EQ87" i="35"/>
  <c r="FC87" i="35"/>
  <c r="FO87" i="35"/>
  <c r="GA87" i="35"/>
  <c r="GM87" i="35"/>
  <c r="GY87" i="35"/>
  <c r="HK87" i="35"/>
  <c r="HW87" i="35"/>
  <c r="AZ87" i="35"/>
  <c r="BL87" i="35"/>
  <c r="BX87" i="35"/>
  <c r="CJ87" i="35"/>
  <c r="CV87" i="35"/>
  <c r="DH87" i="35"/>
  <c r="DT87" i="35"/>
  <c r="EF87" i="35"/>
  <c r="ER87" i="35"/>
  <c r="FD87" i="35"/>
  <c r="FP87" i="35"/>
  <c r="GB87" i="35"/>
  <c r="GN87" i="35"/>
  <c r="GZ87" i="35"/>
  <c r="HL87" i="35"/>
  <c r="HX87" i="35"/>
  <c r="AO87" i="35"/>
  <c r="BA87" i="35"/>
  <c r="BM87" i="35"/>
  <c r="BY87" i="35"/>
  <c r="CK87" i="35"/>
  <c r="CW87" i="35"/>
  <c r="DI87" i="35"/>
  <c r="DU87" i="35"/>
  <c r="EG87" i="35"/>
  <c r="ES87" i="35"/>
  <c r="FE87" i="35"/>
  <c r="FQ87" i="35"/>
  <c r="AP87" i="35"/>
  <c r="BB87" i="35"/>
  <c r="BN87" i="35"/>
  <c r="BZ87" i="35"/>
  <c r="CL87" i="35"/>
  <c r="CX87" i="35"/>
  <c r="DJ87" i="35"/>
  <c r="DV87" i="35"/>
  <c r="EH87" i="35"/>
  <c r="ET87" i="35"/>
  <c r="FF87" i="35"/>
  <c r="FR87" i="35"/>
  <c r="GD87" i="35"/>
  <c r="GP87" i="35"/>
  <c r="HB87" i="35"/>
  <c r="HN87" i="35"/>
  <c r="HZ87" i="35"/>
  <c r="AQ87" i="35"/>
  <c r="BC87" i="35"/>
  <c r="BO87" i="35"/>
  <c r="CA87" i="35"/>
  <c r="AR87" i="35"/>
  <c r="BD87" i="35"/>
  <c r="BP87" i="35"/>
  <c r="CB87" i="35"/>
  <c r="CN87" i="35"/>
  <c r="AS87" i="35"/>
  <c r="BE87" i="35"/>
  <c r="BQ87" i="35"/>
  <c r="CC87" i="35"/>
  <c r="CO87" i="35"/>
  <c r="DA87" i="35"/>
  <c r="DM87" i="35"/>
  <c r="DY87" i="35"/>
  <c r="EK87" i="35"/>
  <c r="EW87" i="35"/>
  <c r="FI87" i="35"/>
  <c r="FU87" i="35"/>
  <c r="GG87" i="35"/>
  <c r="GS87" i="35"/>
  <c r="HE87" i="35"/>
  <c r="HQ87" i="35"/>
  <c r="IC87" i="35"/>
  <c r="AT87" i="35"/>
  <c r="BF87" i="35"/>
  <c r="BR87" i="35"/>
  <c r="CD87" i="35"/>
  <c r="CP87" i="35"/>
  <c r="DB87" i="35"/>
  <c r="DN87" i="35"/>
  <c r="DZ87" i="35"/>
  <c r="EL87" i="35"/>
  <c r="EX87" i="35"/>
  <c r="CT87" i="35"/>
  <c r="EC87" i="35"/>
  <c r="FG87" i="35"/>
  <c r="GC87" i="35"/>
  <c r="GW87" i="35"/>
  <c r="HR87" i="35"/>
  <c r="FZ87" i="35"/>
  <c r="CY87" i="35"/>
  <c r="ED87" i="35"/>
  <c r="FH87" i="35"/>
  <c r="GE87" i="35"/>
  <c r="GX87" i="35"/>
  <c r="HS87" i="35"/>
  <c r="GU87" i="35"/>
  <c r="CZ87" i="35"/>
  <c r="EI87" i="35"/>
  <c r="FJ87" i="35"/>
  <c r="GF87" i="35"/>
  <c r="HA87" i="35"/>
  <c r="HU87" i="35"/>
  <c r="HP87" i="35"/>
  <c r="DC87" i="35"/>
  <c r="EJ87" i="35"/>
  <c r="FK87" i="35"/>
  <c r="GH87" i="35"/>
  <c r="HC87" i="35"/>
  <c r="HV87" i="35"/>
  <c r="DF87" i="35"/>
  <c r="EM87" i="35"/>
  <c r="FM87" i="35"/>
  <c r="GI87" i="35"/>
  <c r="HD87" i="35"/>
  <c r="HY87" i="35"/>
  <c r="CQ87" i="35"/>
  <c r="DK87" i="35"/>
  <c r="EO87" i="35"/>
  <c r="FN87" i="35"/>
  <c r="GK87" i="35"/>
  <c r="HF87" i="35"/>
  <c r="IA87" i="35"/>
  <c r="AU87" i="35"/>
  <c r="DL87" i="35"/>
  <c r="EP87" i="35"/>
  <c r="FS87" i="35"/>
  <c r="GL87" i="35"/>
  <c r="HG87" i="35"/>
  <c r="IB87" i="35"/>
  <c r="BG87" i="35"/>
  <c r="DO87" i="35"/>
  <c r="EU87" i="35"/>
  <c r="FT87" i="35"/>
  <c r="GO87" i="35"/>
  <c r="HI87" i="35"/>
  <c r="ID87" i="35"/>
  <c r="FB87" i="35"/>
  <c r="BS87" i="35"/>
  <c r="DR87" i="35"/>
  <c r="EV87" i="35"/>
  <c r="FV87" i="35"/>
  <c r="GQ87" i="35"/>
  <c r="HJ87" i="35"/>
  <c r="CE87" i="35"/>
  <c r="DW87" i="35"/>
  <c r="EY87" i="35"/>
  <c r="FW87" i="35"/>
  <c r="GR87" i="35"/>
  <c r="HM87" i="35"/>
  <c r="EA87" i="35"/>
  <c r="CM87" i="35"/>
  <c r="DX87" i="35"/>
  <c r="FA87" i="35"/>
  <c r="FY87" i="35"/>
  <c r="GT87" i="35"/>
  <c r="HO87" i="35"/>
  <c r="IE93" i="35"/>
  <c r="AZ93" i="35"/>
  <c r="BL93" i="35"/>
  <c r="BX93" i="35"/>
  <c r="CJ93" i="35"/>
  <c r="CV93" i="35"/>
  <c r="DH93" i="35"/>
  <c r="DT93" i="35"/>
  <c r="EF93" i="35"/>
  <c r="ER93" i="35"/>
  <c r="FD93" i="35"/>
  <c r="FP93" i="35"/>
  <c r="GB93" i="35"/>
  <c r="GN93" i="35"/>
  <c r="GZ93" i="35"/>
  <c r="HL93" i="35"/>
  <c r="HX93" i="35"/>
  <c r="BW93" i="35"/>
  <c r="HW93" i="35"/>
  <c r="AO93" i="35"/>
  <c r="BA93" i="35"/>
  <c r="BM93" i="35"/>
  <c r="BY93" i="35"/>
  <c r="CK93" i="35"/>
  <c r="CW93" i="35"/>
  <c r="DI93" i="35"/>
  <c r="DU93" i="35"/>
  <c r="EG93" i="35"/>
  <c r="ES93" i="35"/>
  <c r="FE93" i="35"/>
  <c r="FQ93" i="35"/>
  <c r="GC93" i="35"/>
  <c r="GO93" i="35"/>
  <c r="HA93" i="35"/>
  <c r="HM93" i="35"/>
  <c r="HY93" i="35"/>
  <c r="CI93" i="35"/>
  <c r="GY93" i="35"/>
  <c r="AP93" i="35"/>
  <c r="BB93" i="35"/>
  <c r="BN93" i="35"/>
  <c r="BZ93" i="35"/>
  <c r="CL93" i="35"/>
  <c r="CX93" i="35"/>
  <c r="DJ93" i="35"/>
  <c r="DV93" i="35"/>
  <c r="EH93" i="35"/>
  <c r="ET93" i="35"/>
  <c r="FF93" i="35"/>
  <c r="FR93" i="35"/>
  <c r="GD93" i="35"/>
  <c r="GP93" i="35"/>
  <c r="HB93" i="35"/>
  <c r="HN93" i="35"/>
  <c r="HZ93" i="35"/>
  <c r="EE93" i="35"/>
  <c r="AQ93" i="35"/>
  <c r="BC93" i="35"/>
  <c r="BO93" i="35"/>
  <c r="CA93" i="35"/>
  <c r="CM93" i="35"/>
  <c r="CY93" i="35"/>
  <c r="DK93" i="35"/>
  <c r="DW93" i="35"/>
  <c r="EI93" i="35"/>
  <c r="EU93" i="35"/>
  <c r="FG93" i="35"/>
  <c r="FS93" i="35"/>
  <c r="GE93" i="35"/>
  <c r="GQ93" i="35"/>
  <c r="HC93" i="35"/>
  <c r="HO93" i="35"/>
  <c r="IA93" i="35"/>
  <c r="FC93" i="35"/>
  <c r="AR93" i="35"/>
  <c r="BD93" i="35"/>
  <c r="BP93" i="35"/>
  <c r="CB93" i="35"/>
  <c r="CN93" i="35"/>
  <c r="CZ93" i="35"/>
  <c r="DL93" i="35"/>
  <c r="DX93" i="35"/>
  <c r="EJ93" i="35"/>
  <c r="EV93" i="35"/>
  <c r="FH93" i="35"/>
  <c r="FT93" i="35"/>
  <c r="GF93" i="35"/>
  <c r="GR93" i="35"/>
  <c r="HD93" i="35"/>
  <c r="HP93" i="35"/>
  <c r="IB93" i="35"/>
  <c r="AY93" i="35"/>
  <c r="DG93" i="35"/>
  <c r="HK93" i="35"/>
  <c r="AS93" i="35"/>
  <c r="BE93" i="35"/>
  <c r="BQ93" i="35"/>
  <c r="CC93" i="35"/>
  <c r="CO93" i="35"/>
  <c r="DA93" i="35"/>
  <c r="DM93" i="35"/>
  <c r="DY93" i="35"/>
  <c r="EK93" i="35"/>
  <c r="EW93" i="35"/>
  <c r="FI93" i="35"/>
  <c r="FU93" i="35"/>
  <c r="GG93" i="35"/>
  <c r="GS93" i="35"/>
  <c r="HE93" i="35"/>
  <c r="HQ93" i="35"/>
  <c r="IC93" i="35"/>
  <c r="DS93" i="35"/>
  <c r="AT93" i="35"/>
  <c r="BF93" i="35"/>
  <c r="BR93" i="35"/>
  <c r="CD93" i="35"/>
  <c r="CP93" i="35"/>
  <c r="DB93" i="35"/>
  <c r="DN93" i="35"/>
  <c r="DZ93" i="35"/>
  <c r="EL93" i="35"/>
  <c r="EX93" i="35"/>
  <c r="FJ93" i="35"/>
  <c r="FV93" i="35"/>
  <c r="GH93" i="35"/>
  <c r="GT93" i="35"/>
  <c r="HF93" i="35"/>
  <c r="HR93" i="35"/>
  <c r="ID93" i="35"/>
  <c r="BK93" i="35"/>
  <c r="FO93" i="35"/>
  <c r="AU93" i="35"/>
  <c r="BG93" i="35"/>
  <c r="BS93" i="35"/>
  <c r="CE93" i="35"/>
  <c r="CQ93" i="35"/>
  <c r="DC93" i="35"/>
  <c r="DO93" i="35"/>
  <c r="EA93" i="35"/>
  <c r="EM93" i="35"/>
  <c r="EY93" i="35"/>
  <c r="FK93" i="35"/>
  <c r="FW93" i="35"/>
  <c r="GI93" i="35"/>
  <c r="GU93" i="35"/>
  <c r="HG93" i="35"/>
  <c r="HS93" i="35"/>
  <c r="CU93" i="35"/>
  <c r="AV93" i="35"/>
  <c r="BH93" i="35"/>
  <c r="BT93" i="35"/>
  <c r="CF93" i="35"/>
  <c r="CR93" i="35"/>
  <c r="DD93" i="35"/>
  <c r="DP93" i="35"/>
  <c r="EB93" i="35"/>
  <c r="EN93" i="35"/>
  <c r="EZ93" i="35"/>
  <c r="FL93" i="35"/>
  <c r="FX93" i="35"/>
  <c r="GJ93" i="35"/>
  <c r="GV93" i="35"/>
  <c r="HH93" i="35"/>
  <c r="HT93" i="35"/>
  <c r="EQ93" i="35"/>
  <c r="AW93" i="35"/>
  <c r="BI93" i="35"/>
  <c r="BU93" i="35"/>
  <c r="CG93" i="35"/>
  <c r="CS93" i="35"/>
  <c r="DE93" i="35"/>
  <c r="DQ93" i="35"/>
  <c r="EC93" i="35"/>
  <c r="EO93" i="35"/>
  <c r="FA93" i="35"/>
  <c r="FM93" i="35"/>
  <c r="FY93" i="35"/>
  <c r="GK93" i="35"/>
  <c r="GW93" i="35"/>
  <c r="HI93" i="35"/>
  <c r="HU93" i="35"/>
  <c r="GA93" i="35"/>
  <c r="AX93" i="35"/>
  <c r="BJ93" i="35"/>
  <c r="BV93" i="35"/>
  <c r="CH93" i="35"/>
  <c r="CT93" i="35"/>
  <c r="DF93" i="35"/>
  <c r="DR93" i="35"/>
  <c r="ED93" i="35"/>
  <c r="EP93" i="35"/>
  <c r="FB93" i="35"/>
  <c r="FN93" i="35"/>
  <c r="FZ93" i="35"/>
  <c r="GL93" i="35"/>
  <c r="GX93" i="35"/>
  <c r="HJ93" i="35"/>
  <c r="HV93" i="35"/>
  <c r="GM93" i="35"/>
  <c r="IE99" i="35"/>
  <c r="AZ99" i="35"/>
  <c r="BL99" i="35"/>
  <c r="BX99" i="35"/>
  <c r="CJ99" i="35"/>
  <c r="CV99" i="35"/>
  <c r="DH99" i="35"/>
  <c r="DT99" i="35"/>
  <c r="EF99" i="35"/>
  <c r="ER99" i="35"/>
  <c r="FD99" i="35"/>
  <c r="FP99" i="35"/>
  <c r="GB99" i="35"/>
  <c r="GN99" i="35"/>
  <c r="GZ99" i="35"/>
  <c r="HL99" i="35"/>
  <c r="HX99" i="35"/>
  <c r="GM99" i="35"/>
  <c r="AO99" i="35"/>
  <c r="BA99" i="35"/>
  <c r="BM99" i="35"/>
  <c r="BY99" i="35"/>
  <c r="CK99" i="35"/>
  <c r="CW99" i="35"/>
  <c r="DI99" i="35"/>
  <c r="DU99" i="35"/>
  <c r="EG99" i="35"/>
  <c r="ES99" i="35"/>
  <c r="FE99" i="35"/>
  <c r="FQ99" i="35"/>
  <c r="GC99" i="35"/>
  <c r="GO99" i="35"/>
  <c r="HA99" i="35"/>
  <c r="HM99" i="35"/>
  <c r="HY99" i="35"/>
  <c r="AY99" i="35"/>
  <c r="AP99" i="35"/>
  <c r="BB99" i="35"/>
  <c r="BN99" i="35"/>
  <c r="BZ99" i="35"/>
  <c r="CL99" i="35"/>
  <c r="CX99" i="35"/>
  <c r="DJ99" i="35"/>
  <c r="DV99" i="35"/>
  <c r="EH99" i="35"/>
  <c r="ET99" i="35"/>
  <c r="FF99" i="35"/>
  <c r="FR99" i="35"/>
  <c r="GD99" i="35"/>
  <c r="GP99" i="35"/>
  <c r="HB99" i="35"/>
  <c r="HN99" i="35"/>
  <c r="HZ99" i="35"/>
  <c r="DG99" i="35"/>
  <c r="FC99" i="35"/>
  <c r="HK99" i="35"/>
  <c r="AQ99" i="35"/>
  <c r="BC99" i="35"/>
  <c r="BO99" i="35"/>
  <c r="CA99" i="35"/>
  <c r="CM99" i="35"/>
  <c r="CY99" i="35"/>
  <c r="DK99" i="35"/>
  <c r="DW99" i="35"/>
  <c r="EI99" i="35"/>
  <c r="EU99" i="35"/>
  <c r="FG99" i="35"/>
  <c r="FS99" i="35"/>
  <c r="GE99" i="35"/>
  <c r="GQ99" i="35"/>
  <c r="HC99" i="35"/>
  <c r="HO99" i="35"/>
  <c r="IA99" i="35"/>
  <c r="BK99" i="35"/>
  <c r="AR99" i="35"/>
  <c r="BD99" i="35"/>
  <c r="BP99" i="35"/>
  <c r="CB99" i="35"/>
  <c r="CN99" i="35"/>
  <c r="CZ99" i="35"/>
  <c r="DL99" i="35"/>
  <c r="DX99" i="35"/>
  <c r="EJ99" i="35"/>
  <c r="EV99" i="35"/>
  <c r="FH99" i="35"/>
  <c r="FT99" i="35"/>
  <c r="GF99" i="35"/>
  <c r="GR99" i="35"/>
  <c r="HD99" i="35"/>
  <c r="HP99" i="35"/>
  <c r="IB99" i="35"/>
  <c r="DS99" i="35"/>
  <c r="FO99" i="35"/>
  <c r="HW99" i="35"/>
  <c r="AS99" i="35"/>
  <c r="BE99" i="35"/>
  <c r="BQ99" i="35"/>
  <c r="CC99" i="35"/>
  <c r="CO99" i="35"/>
  <c r="DA99" i="35"/>
  <c r="DM99" i="35"/>
  <c r="DY99" i="35"/>
  <c r="EK99" i="35"/>
  <c r="EW99" i="35"/>
  <c r="FI99" i="35"/>
  <c r="FU99" i="35"/>
  <c r="GG99" i="35"/>
  <c r="GS99" i="35"/>
  <c r="HE99" i="35"/>
  <c r="HQ99" i="35"/>
  <c r="IC99" i="35"/>
  <c r="BW99" i="35"/>
  <c r="GA99" i="35"/>
  <c r="AT99" i="35"/>
  <c r="BF99" i="35"/>
  <c r="BR99" i="35"/>
  <c r="CD99" i="35"/>
  <c r="CP99" i="35"/>
  <c r="DB99" i="35"/>
  <c r="DN99" i="35"/>
  <c r="DZ99" i="35"/>
  <c r="EL99" i="35"/>
  <c r="EX99" i="35"/>
  <c r="FJ99" i="35"/>
  <c r="FV99" i="35"/>
  <c r="GH99" i="35"/>
  <c r="GT99" i="35"/>
  <c r="HF99" i="35"/>
  <c r="HR99" i="35"/>
  <c r="ID99" i="35"/>
  <c r="CI99" i="35"/>
  <c r="AU99" i="35"/>
  <c r="BG99" i="35"/>
  <c r="BS99" i="35"/>
  <c r="CE99" i="35"/>
  <c r="CQ99" i="35"/>
  <c r="DC99" i="35"/>
  <c r="DO99" i="35"/>
  <c r="EA99" i="35"/>
  <c r="EM99" i="35"/>
  <c r="EY99" i="35"/>
  <c r="FK99" i="35"/>
  <c r="FW99" i="35"/>
  <c r="GI99" i="35"/>
  <c r="GU99" i="35"/>
  <c r="HG99" i="35"/>
  <c r="HS99" i="35"/>
  <c r="AV99" i="35"/>
  <c r="BH99" i="35"/>
  <c r="BT99" i="35"/>
  <c r="CF99" i="35"/>
  <c r="CR99" i="35"/>
  <c r="DD99" i="35"/>
  <c r="DP99" i="35"/>
  <c r="EB99" i="35"/>
  <c r="EN99" i="35"/>
  <c r="EZ99" i="35"/>
  <c r="FL99" i="35"/>
  <c r="FX99" i="35"/>
  <c r="GJ99" i="35"/>
  <c r="GV99" i="35"/>
  <c r="HH99" i="35"/>
  <c r="HT99" i="35"/>
  <c r="EQ99" i="35"/>
  <c r="AW99" i="35"/>
  <c r="BI99" i="35"/>
  <c r="BU99" i="35"/>
  <c r="CG99" i="35"/>
  <c r="CS99" i="35"/>
  <c r="DE99" i="35"/>
  <c r="DQ99" i="35"/>
  <c r="EC99" i="35"/>
  <c r="EO99" i="35"/>
  <c r="FA99" i="35"/>
  <c r="FM99" i="35"/>
  <c r="FY99" i="35"/>
  <c r="GK99" i="35"/>
  <c r="GW99" i="35"/>
  <c r="HI99" i="35"/>
  <c r="HU99" i="35"/>
  <c r="EE99" i="35"/>
  <c r="AX99" i="35"/>
  <c r="BJ99" i="35"/>
  <c r="BV99" i="35"/>
  <c r="CH99" i="35"/>
  <c r="CT99" i="35"/>
  <c r="DF99" i="35"/>
  <c r="DR99" i="35"/>
  <c r="ED99" i="35"/>
  <c r="EP99" i="35"/>
  <c r="FB99" i="35"/>
  <c r="FN99" i="35"/>
  <c r="FZ99" i="35"/>
  <c r="GL99" i="35"/>
  <c r="GX99" i="35"/>
  <c r="HJ99" i="35"/>
  <c r="HV99" i="35"/>
  <c r="CU99" i="35"/>
  <c r="GY99" i="35"/>
  <c r="IE42" i="35"/>
  <c r="AR42" i="35"/>
  <c r="BD42" i="35"/>
  <c r="BP42" i="35"/>
  <c r="CB42" i="35"/>
  <c r="CN42" i="35"/>
  <c r="CZ42" i="35"/>
  <c r="DL42" i="35"/>
  <c r="DX42" i="35"/>
  <c r="EJ42" i="35"/>
  <c r="EV42" i="35"/>
  <c r="FH42" i="35"/>
  <c r="FT42" i="35"/>
  <c r="GF42" i="35"/>
  <c r="GR42" i="35"/>
  <c r="HD42" i="35"/>
  <c r="HP42" i="35"/>
  <c r="IB42" i="35"/>
  <c r="AS42" i="35"/>
  <c r="BE42" i="35"/>
  <c r="BQ42" i="35"/>
  <c r="CC42" i="35"/>
  <c r="CO42" i="35"/>
  <c r="DA42" i="35"/>
  <c r="DM42" i="35"/>
  <c r="DY42" i="35"/>
  <c r="EK42" i="35"/>
  <c r="EW42" i="35"/>
  <c r="FI42" i="35"/>
  <c r="FU42" i="35"/>
  <c r="GG42" i="35"/>
  <c r="GS42" i="35"/>
  <c r="HE42" i="35"/>
  <c r="HQ42" i="35"/>
  <c r="IC42" i="35"/>
  <c r="AT42" i="35"/>
  <c r="BF42" i="35"/>
  <c r="BR42" i="35"/>
  <c r="CD42" i="35"/>
  <c r="CP42" i="35"/>
  <c r="DB42" i="35"/>
  <c r="DN42" i="35"/>
  <c r="DZ42" i="35"/>
  <c r="EL42" i="35"/>
  <c r="EX42" i="35"/>
  <c r="FJ42" i="35"/>
  <c r="FV42" i="35"/>
  <c r="GH42" i="35"/>
  <c r="GT42" i="35"/>
  <c r="HF42" i="35"/>
  <c r="HR42" i="35"/>
  <c r="ID42" i="35"/>
  <c r="AU42" i="35"/>
  <c r="BG42" i="35"/>
  <c r="BS42" i="35"/>
  <c r="CE42" i="35"/>
  <c r="CQ42" i="35"/>
  <c r="DC42" i="35"/>
  <c r="DO42" i="35"/>
  <c r="EA42" i="35"/>
  <c r="EM42" i="35"/>
  <c r="EY42" i="35"/>
  <c r="FK42" i="35"/>
  <c r="FW42" i="35"/>
  <c r="GI42" i="35"/>
  <c r="GU42" i="35"/>
  <c r="HG42" i="35"/>
  <c r="HS42" i="35"/>
  <c r="AV42" i="35"/>
  <c r="BH42" i="35"/>
  <c r="BT42" i="35"/>
  <c r="CF42" i="35"/>
  <c r="CR42" i="35"/>
  <c r="DD42" i="35"/>
  <c r="DP42" i="35"/>
  <c r="EB42" i="35"/>
  <c r="EN42" i="35"/>
  <c r="EZ42" i="35"/>
  <c r="FL42" i="35"/>
  <c r="FX42" i="35"/>
  <c r="GJ42" i="35"/>
  <c r="GV42" i="35"/>
  <c r="HH42" i="35"/>
  <c r="HT42" i="35"/>
  <c r="AW42" i="35"/>
  <c r="BI42" i="35"/>
  <c r="BU42" i="35"/>
  <c r="CG42" i="35"/>
  <c r="CS42" i="35"/>
  <c r="DE42" i="35"/>
  <c r="DQ42" i="35"/>
  <c r="EC42" i="35"/>
  <c r="EO42" i="35"/>
  <c r="FA42" i="35"/>
  <c r="FM42" i="35"/>
  <c r="FY42" i="35"/>
  <c r="GK42" i="35"/>
  <c r="GW42" i="35"/>
  <c r="HI42" i="35"/>
  <c r="HU42" i="35"/>
  <c r="AX42" i="35"/>
  <c r="BJ42" i="35"/>
  <c r="BV42" i="35"/>
  <c r="CH42" i="35"/>
  <c r="CT42" i="35"/>
  <c r="DF42" i="35"/>
  <c r="DR42" i="35"/>
  <c r="ED42" i="35"/>
  <c r="EP42" i="35"/>
  <c r="FB42" i="35"/>
  <c r="FN42" i="35"/>
  <c r="FZ42" i="35"/>
  <c r="GL42" i="35"/>
  <c r="GX42" i="35"/>
  <c r="HJ42" i="35"/>
  <c r="HV42" i="35"/>
  <c r="AY42" i="35"/>
  <c r="BK42" i="35"/>
  <c r="BW42" i="35"/>
  <c r="CI42" i="35"/>
  <c r="CU42" i="35"/>
  <c r="DG42" i="35"/>
  <c r="DS42" i="35"/>
  <c r="EE42" i="35"/>
  <c r="EQ42" i="35"/>
  <c r="FC42" i="35"/>
  <c r="FO42" i="35"/>
  <c r="GA42" i="35"/>
  <c r="GM42" i="35"/>
  <c r="GY42" i="35"/>
  <c r="HK42" i="35"/>
  <c r="HW42" i="35"/>
  <c r="AZ42" i="35"/>
  <c r="BL42" i="35"/>
  <c r="BX42" i="35"/>
  <c r="CJ42" i="35"/>
  <c r="CV42" i="35"/>
  <c r="DH42" i="35"/>
  <c r="DT42" i="35"/>
  <c r="EF42" i="35"/>
  <c r="ER42" i="35"/>
  <c r="FD42" i="35"/>
  <c r="FP42" i="35"/>
  <c r="GB42" i="35"/>
  <c r="GN42" i="35"/>
  <c r="GZ42" i="35"/>
  <c r="HL42" i="35"/>
  <c r="HX42" i="35"/>
  <c r="AO42" i="35"/>
  <c r="BA42" i="35"/>
  <c r="BM42" i="35"/>
  <c r="BY42" i="35"/>
  <c r="CK42" i="35"/>
  <c r="CW42" i="35"/>
  <c r="DI42" i="35"/>
  <c r="DU42" i="35"/>
  <c r="EG42" i="35"/>
  <c r="ES42" i="35"/>
  <c r="FE42" i="35"/>
  <c r="FQ42" i="35"/>
  <c r="GC42" i="35"/>
  <c r="GO42" i="35"/>
  <c r="HA42" i="35"/>
  <c r="HM42" i="35"/>
  <c r="HY42" i="35"/>
  <c r="AP42" i="35"/>
  <c r="BB42" i="35"/>
  <c r="BN42" i="35"/>
  <c r="BZ42" i="35"/>
  <c r="CL42" i="35"/>
  <c r="CX42" i="35"/>
  <c r="DJ42" i="35"/>
  <c r="DV42" i="35"/>
  <c r="EH42" i="35"/>
  <c r="ET42" i="35"/>
  <c r="FF42" i="35"/>
  <c r="FR42" i="35"/>
  <c r="GD42" i="35"/>
  <c r="GP42" i="35"/>
  <c r="HB42" i="35"/>
  <c r="HN42" i="35"/>
  <c r="HZ42" i="35"/>
  <c r="FS42" i="35"/>
  <c r="AQ42" i="35"/>
  <c r="GE42" i="35"/>
  <c r="BC42" i="35"/>
  <c r="GQ42" i="35"/>
  <c r="BO42" i="35"/>
  <c r="HC42" i="35"/>
  <c r="CA42" i="35"/>
  <c r="HO42" i="35"/>
  <c r="CM42" i="35"/>
  <c r="IA42" i="35"/>
  <c r="CY42" i="35"/>
  <c r="DK42" i="35"/>
  <c r="DW42" i="35"/>
  <c r="EI42" i="35"/>
  <c r="EU42" i="35"/>
  <c r="FG42" i="35"/>
  <c r="IE96" i="35"/>
  <c r="AT96" i="35"/>
  <c r="BF96" i="35"/>
  <c r="BR96" i="35"/>
  <c r="CD96" i="35"/>
  <c r="CP96" i="35"/>
  <c r="DB96" i="35"/>
  <c r="DN96" i="35"/>
  <c r="DZ96" i="35"/>
  <c r="EL96" i="35"/>
  <c r="EX96" i="35"/>
  <c r="FJ96" i="35"/>
  <c r="FV96" i="35"/>
  <c r="GH96" i="35"/>
  <c r="GT96" i="35"/>
  <c r="HF96" i="35"/>
  <c r="HR96" i="35"/>
  <c r="ID96" i="35"/>
  <c r="DA96" i="35"/>
  <c r="AU96" i="35"/>
  <c r="BG96" i="35"/>
  <c r="BS96" i="35"/>
  <c r="CE96" i="35"/>
  <c r="CQ96" i="35"/>
  <c r="DC96" i="35"/>
  <c r="DO96" i="35"/>
  <c r="EA96" i="35"/>
  <c r="EM96" i="35"/>
  <c r="EY96" i="35"/>
  <c r="FK96" i="35"/>
  <c r="FW96" i="35"/>
  <c r="GI96" i="35"/>
  <c r="GU96" i="35"/>
  <c r="HG96" i="35"/>
  <c r="HS96" i="35"/>
  <c r="BQ96" i="35"/>
  <c r="AV96" i="35"/>
  <c r="BH96" i="35"/>
  <c r="BT96" i="35"/>
  <c r="CF96" i="35"/>
  <c r="CR96" i="35"/>
  <c r="DD96" i="35"/>
  <c r="DP96" i="35"/>
  <c r="EB96" i="35"/>
  <c r="EN96" i="35"/>
  <c r="EZ96" i="35"/>
  <c r="FL96" i="35"/>
  <c r="FX96" i="35"/>
  <c r="GJ96" i="35"/>
  <c r="GV96" i="35"/>
  <c r="HH96" i="35"/>
  <c r="HT96" i="35"/>
  <c r="CC96" i="35"/>
  <c r="FU96" i="35"/>
  <c r="HQ96" i="35"/>
  <c r="AW96" i="35"/>
  <c r="BI96" i="35"/>
  <c r="BU96" i="35"/>
  <c r="CG96" i="35"/>
  <c r="CS96" i="35"/>
  <c r="DE96" i="35"/>
  <c r="DQ96" i="35"/>
  <c r="EC96" i="35"/>
  <c r="EO96" i="35"/>
  <c r="FA96" i="35"/>
  <c r="FM96" i="35"/>
  <c r="FY96" i="35"/>
  <c r="GK96" i="35"/>
  <c r="GW96" i="35"/>
  <c r="HI96" i="35"/>
  <c r="HU96" i="35"/>
  <c r="DM96" i="35"/>
  <c r="AX96" i="35"/>
  <c r="BJ96" i="35"/>
  <c r="BV96" i="35"/>
  <c r="CH96" i="35"/>
  <c r="CT96" i="35"/>
  <c r="DF96" i="35"/>
  <c r="DR96" i="35"/>
  <c r="ED96" i="35"/>
  <c r="EP96" i="35"/>
  <c r="FB96" i="35"/>
  <c r="FN96" i="35"/>
  <c r="FZ96" i="35"/>
  <c r="GL96" i="35"/>
  <c r="GX96" i="35"/>
  <c r="HJ96" i="35"/>
  <c r="HV96" i="35"/>
  <c r="AS96" i="35"/>
  <c r="CO96" i="35"/>
  <c r="FI96" i="35"/>
  <c r="HE96" i="35"/>
  <c r="AY96" i="35"/>
  <c r="BK96" i="35"/>
  <c r="BW96" i="35"/>
  <c r="CI96" i="35"/>
  <c r="CU96" i="35"/>
  <c r="DG96" i="35"/>
  <c r="DS96" i="35"/>
  <c r="EE96" i="35"/>
  <c r="EQ96" i="35"/>
  <c r="FC96" i="35"/>
  <c r="FO96" i="35"/>
  <c r="GA96" i="35"/>
  <c r="GM96" i="35"/>
  <c r="GY96" i="35"/>
  <c r="HK96" i="35"/>
  <c r="HW96" i="35"/>
  <c r="GG96" i="35"/>
  <c r="AZ96" i="35"/>
  <c r="BL96" i="35"/>
  <c r="BX96" i="35"/>
  <c r="CJ96" i="35"/>
  <c r="CV96" i="35"/>
  <c r="DH96" i="35"/>
  <c r="DT96" i="35"/>
  <c r="EF96" i="35"/>
  <c r="ER96" i="35"/>
  <c r="FD96" i="35"/>
  <c r="FP96" i="35"/>
  <c r="GB96" i="35"/>
  <c r="GN96" i="35"/>
  <c r="GZ96" i="35"/>
  <c r="HL96" i="35"/>
  <c r="HX96" i="35"/>
  <c r="BE96" i="35"/>
  <c r="IC96" i="35"/>
  <c r="AO96" i="35"/>
  <c r="BA96" i="35"/>
  <c r="BM96" i="35"/>
  <c r="BY96" i="35"/>
  <c r="CK96" i="35"/>
  <c r="CW96" i="35"/>
  <c r="DI96" i="35"/>
  <c r="DU96" i="35"/>
  <c r="EG96" i="35"/>
  <c r="ES96" i="35"/>
  <c r="FE96" i="35"/>
  <c r="FQ96" i="35"/>
  <c r="GC96" i="35"/>
  <c r="GO96" i="35"/>
  <c r="HA96" i="35"/>
  <c r="HM96" i="35"/>
  <c r="HY96" i="35"/>
  <c r="GS96" i="35"/>
  <c r="AP96" i="35"/>
  <c r="BB96" i="35"/>
  <c r="BN96" i="35"/>
  <c r="BZ96" i="35"/>
  <c r="CL96" i="35"/>
  <c r="CX96" i="35"/>
  <c r="DJ96" i="35"/>
  <c r="DV96" i="35"/>
  <c r="EH96" i="35"/>
  <c r="ET96" i="35"/>
  <c r="FF96" i="35"/>
  <c r="FR96" i="35"/>
  <c r="GD96" i="35"/>
  <c r="GP96" i="35"/>
  <c r="HB96" i="35"/>
  <c r="HN96" i="35"/>
  <c r="HZ96" i="35"/>
  <c r="EW96" i="35"/>
  <c r="AQ96" i="35"/>
  <c r="BC96" i="35"/>
  <c r="BO96" i="35"/>
  <c r="CA96" i="35"/>
  <c r="CM96" i="35"/>
  <c r="CY96" i="35"/>
  <c r="DK96" i="35"/>
  <c r="DW96" i="35"/>
  <c r="EI96" i="35"/>
  <c r="EU96" i="35"/>
  <c r="FG96" i="35"/>
  <c r="FS96" i="35"/>
  <c r="GE96" i="35"/>
  <c r="GQ96" i="35"/>
  <c r="HC96" i="35"/>
  <c r="HO96" i="35"/>
  <c r="IA96" i="35"/>
  <c r="EK96" i="35"/>
  <c r="AR96" i="35"/>
  <c r="BD96" i="35"/>
  <c r="BP96" i="35"/>
  <c r="CB96" i="35"/>
  <c r="CN96" i="35"/>
  <c r="CZ96" i="35"/>
  <c r="DL96" i="35"/>
  <c r="DX96" i="35"/>
  <c r="EJ96" i="35"/>
  <c r="EV96" i="35"/>
  <c r="FH96" i="35"/>
  <c r="FT96" i="35"/>
  <c r="GF96" i="35"/>
  <c r="GR96" i="35"/>
  <c r="HD96" i="35"/>
  <c r="HP96" i="35"/>
  <c r="IB96" i="35"/>
  <c r="DY96" i="35"/>
  <c r="IE21" i="35"/>
  <c r="AY21" i="35"/>
  <c r="BK21" i="35"/>
  <c r="BW21" i="35"/>
  <c r="CI21" i="35"/>
  <c r="CU21" i="35"/>
  <c r="DG21" i="35"/>
  <c r="DS21" i="35"/>
  <c r="EE21" i="35"/>
  <c r="EQ21" i="35"/>
  <c r="FC21" i="35"/>
  <c r="FO21" i="35"/>
  <c r="GA21" i="35"/>
  <c r="GM21" i="35"/>
  <c r="GY21" i="35"/>
  <c r="HK21" i="35"/>
  <c r="HW21" i="35"/>
  <c r="AZ21" i="35"/>
  <c r="BL21" i="35"/>
  <c r="BX21" i="35"/>
  <c r="CJ21" i="35"/>
  <c r="CV21" i="35"/>
  <c r="DH21" i="35"/>
  <c r="DT21" i="35"/>
  <c r="EF21" i="35"/>
  <c r="ER21" i="35"/>
  <c r="FD21" i="35"/>
  <c r="FP21" i="35"/>
  <c r="GB21" i="35"/>
  <c r="GN21" i="35"/>
  <c r="GZ21" i="35"/>
  <c r="HL21" i="35"/>
  <c r="HX21" i="35"/>
  <c r="AO21" i="35"/>
  <c r="BA21" i="35"/>
  <c r="BM21" i="35"/>
  <c r="BY21" i="35"/>
  <c r="CK21" i="35"/>
  <c r="CW21" i="35"/>
  <c r="DI21" i="35"/>
  <c r="DU21" i="35"/>
  <c r="EG21" i="35"/>
  <c r="ES21" i="35"/>
  <c r="FE21" i="35"/>
  <c r="FQ21" i="35"/>
  <c r="GC21" i="35"/>
  <c r="GO21" i="35"/>
  <c r="HA21" i="35"/>
  <c r="HM21" i="35"/>
  <c r="HY21" i="35"/>
  <c r="AP21" i="35"/>
  <c r="BB21" i="35"/>
  <c r="BN21" i="35"/>
  <c r="BZ21" i="35"/>
  <c r="CL21" i="35"/>
  <c r="CX21" i="35"/>
  <c r="DJ21" i="35"/>
  <c r="DV21" i="35"/>
  <c r="EH21" i="35"/>
  <c r="ET21" i="35"/>
  <c r="FF21" i="35"/>
  <c r="FR21" i="35"/>
  <c r="GD21" i="35"/>
  <c r="GP21" i="35"/>
  <c r="HB21" i="35"/>
  <c r="HN21" i="35"/>
  <c r="HZ21" i="35"/>
  <c r="AQ21" i="35"/>
  <c r="BC21" i="35"/>
  <c r="BO21" i="35"/>
  <c r="CA21" i="35"/>
  <c r="CM21" i="35"/>
  <c r="CY21" i="35"/>
  <c r="DK21" i="35"/>
  <c r="DW21" i="35"/>
  <c r="EI21" i="35"/>
  <c r="EU21" i="35"/>
  <c r="FG21" i="35"/>
  <c r="FS21" i="35"/>
  <c r="GE21" i="35"/>
  <c r="GQ21" i="35"/>
  <c r="HC21" i="35"/>
  <c r="HO21" i="35"/>
  <c r="IA21" i="35"/>
  <c r="AR21" i="35"/>
  <c r="BD21" i="35"/>
  <c r="BP21" i="35"/>
  <c r="CB21" i="35"/>
  <c r="CN21" i="35"/>
  <c r="CZ21" i="35"/>
  <c r="DL21" i="35"/>
  <c r="DX21" i="35"/>
  <c r="EJ21" i="35"/>
  <c r="EV21" i="35"/>
  <c r="FH21" i="35"/>
  <c r="FT21" i="35"/>
  <c r="GF21" i="35"/>
  <c r="GR21" i="35"/>
  <c r="HD21" i="35"/>
  <c r="HP21" i="35"/>
  <c r="IB21" i="35"/>
  <c r="AS21" i="35"/>
  <c r="BE21" i="35"/>
  <c r="BQ21" i="35"/>
  <c r="CC21" i="35"/>
  <c r="CO21" i="35"/>
  <c r="DA21" i="35"/>
  <c r="DM21" i="35"/>
  <c r="DY21" i="35"/>
  <c r="EK21" i="35"/>
  <c r="EW21" i="35"/>
  <c r="FI21" i="35"/>
  <c r="FU21" i="35"/>
  <c r="GG21" i="35"/>
  <c r="GS21" i="35"/>
  <c r="HE21" i="35"/>
  <c r="HQ21" i="35"/>
  <c r="IC21" i="35"/>
  <c r="AT21" i="35"/>
  <c r="BF21" i="35"/>
  <c r="BR21" i="35"/>
  <c r="CD21" i="35"/>
  <c r="CP21" i="35"/>
  <c r="DB21" i="35"/>
  <c r="DN21" i="35"/>
  <c r="DZ21" i="35"/>
  <c r="EL21" i="35"/>
  <c r="EX21" i="35"/>
  <c r="FJ21" i="35"/>
  <c r="FV21" i="35"/>
  <c r="GH21" i="35"/>
  <c r="GT21" i="35"/>
  <c r="HF21" i="35"/>
  <c r="HR21" i="35"/>
  <c r="ID21" i="35"/>
  <c r="AU21" i="35"/>
  <c r="BG21" i="35"/>
  <c r="BS21" i="35"/>
  <c r="CE21" i="35"/>
  <c r="CQ21" i="35"/>
  <c r="DC21" i="35"/>
  <c r="DO21" i="35"/>
  <c r="EA21" i="35"/>
  <c r="EM21" i="35"/>
  <c r="EY21" i="35"/>
  <c r="FK21" i="35"/>
  <c r="FW21" i="35"/>
  <c r="GI21" i="35"/>
  <c r="GU21" i="35"/>
  <c r="HG21" i="35"/>
  <c r="HS21" i="35"/>
  <c r="AV21" i="35"/>
  <c r="BH21" i="35"/>
  <c r="BT21" i="35"/>
  <c r="CF21" i="35"/>
  <c r="CR21" i="35"/>
  <c r="DD21" i="35"/>
  <c r="DP21" i="35"/>
  <c r="EB21" i="35"/>
  <c r="EN21" i="35"/>
  <c r="EZ21" i="35"/>
  <c r="FL21" i="35"/>
  <c r="FX21" i="35"/>
  <c r="GJ21" i="35"/>
  <c r="GV21" i="35"/>
  <c r="HH21" i="35"/>
  <c r="HT21" i="35"/>
  <c r="AW21" i="35"/>
  <c r="BI21" i="35"/>
  <c r="BU21" i="35"/>
  <c r="CG21" i="35"/>
  <c r="CS21" i="35"/>
  <c r="DE21" i="35"/>
  <c r="DQ21" i="35"/>
  <c r="EC21" i="35"/>
  <c r="EO21" i="35"/>
  <c r="FA21" i="35"/>
  <c r="FM21" i="35"/>
  <c r="FY21" i="35"/>
  <c r="GK21" i="35"/>
  <c r="GW21" i="35"/>
  <c r="HI21" i="35"/>
  <c r="HU21" i="35"/>
  <c r="CH21" i="35"/>
  <c r="HV21" i="35"/>
  <c r="CT21" i="35"/>
  <c r="DF21" i="35"/>
  <c r="DR21" i="35"/>
  <c r="ED21" i="35"/>
  <c r="EP21" i="35"/>
  <c r="FB21" i="35"/>
  <c r="FN21" i="35"/>
  <c r="FZ21" i="35"/>
  <c r="BJ21" i="35"/>
  <c r="GX21" i="35"/>
  <c r="BV21" i="35"/>
  <c r="HJ21" i="35"/>
  <c r="AX21" i="35"/>
  <c r="GL21" i="35"/>
  <c r="IE39" i="35"/>
  <c r="AX39" i="35"/>
  <c r="BJ39" i="35"/>
  <c r="BV39" i="35"/>
  <c r="CH39" i="35"/>
  <c r="CT39" i="35"/>
  <c r="DF39" i="35"/>
  <c r="DR39" i="35"/>
  <c r="ED39" i="35"/>
  <c r="EP39" i="35"/>
  <c r="FB39" i="35"/>
  <c r="FN39" i="35"/>
  <c r="FZ39" i="35"/>
  <c r="GL39" i="35"/>
  <c r="GX39" i="35"/>
  <c r="HJ39" i="35"/>
  <c r="HV39" i="35"/>
  <c r="AY39" i="35"/>
  <c r="BK39" i="35"/>
  <c r="BW39" i="35"/>
  <c r="CI39" i="35"/>
  <c r="CU39" i="35"/>
  <c r="DG39" i="35"/>
  <c r="DS39" i="35"/>
  <c r="EE39" i="35"/>
  <c r="EQ39" i="35"/>
  <c r="FC39" i="35"/>
  <c r="FO39" i="35"/>
  <c r="GA39" i="35"/>
  <c r="GM39" i="35"/>
  <c r="GY39" i="35"/>
  <c r="HK39" i="35"/>
  <c r="HW39" i="35"/>
  <c r="AZ39" i="35"/>
  <c r="BL39" i="35"/>
  <c r="BX39" i="35"/>
  <c r="CJ39" i="35"/>
  <c r="CV39" i="35"/>
  <c r="DH39" i="35"/>
  <c r="DT39" i="35"/>
  <c r="EF39" i="35"/>
  <c r="ER39" i="35"/>
  <c r="FD39" i="35"/>
  <c r="FP39" i="35"/>
  <c r="GB39" i="35"/>
  <c r="GN39" i="35"/>
  <c r="GZ39" i="35"/>
  <c r="HL39" i="35"/>
  <c r="HX39" i="35"/>
  <c r="AO39" i="35"/>
  <c r="BA39" i="35"/>
  <c r="BM39" i="35"/>
  <c r="BY39" i="35"/>
  <c r="CK39" i="35"/>
  <c r="CW39" i="35"/>
  <c r="DI39" i="35"/>
  <c r="DU39" i="35"/>
  <c r="EG39" i="35"/>
  <c r="ES39" i="35"/>
  <c r="FE39" i="35"/>
  <c r="FQ39" i="35"/>
  <c r="GC39" i="35"/>
  <c r="GO39" i="35"/>
  <c r="HA39" i="35"/>
  <c r="HM39" i="35"/>
  <c r="HY39" i="35"/>
  <c r="AP39" i="35"/>
  <c r="BB39" i="35"/>
  <c r="BN39" i="35"/>
  <c r="BZ39" i="35"/>
  <c r="CL39" i="35"/>
  <c r="CX39" i="35"/>
  <c r="DJ39" i="35"/>
  <c r="DV39" i="35"/>
  <c r="EH39" i="35"/>
  <c r="ET39" i="35"/>
  <c r="FF39" i="35"/>
  <c r="FR39" i="35"/>
  <c r="GD39" i="35"/>
  <c r="GP39" i="35"/>
  <c r="HB39" i="35"/>
  <c r="HN39" i="35"/>
  <c r="HZ39" i="35"/>
  <c r="AQ39" i="35"/>
  <c r="BC39" i="35"/>
  <c r="BO39" i="35"/>
  <c r="CA39" i="35"/>
  <c r="CM39" i="35"/>
  <c r="CY39" i="35"/>
  <c r="DK39" i="35"/>
  <c r="DW39" i="35"/>
  <c r="EI39" i="35"/>
  <c r="EU39" i="35"/>
  <c r="FG39" i="35"/>
  <c r="FS39" i="35"/>
  <c r="GE39" i="35"/>
  <c r="GQ39" i="35"/>
  <c r="HC39" i="35"/>
  <c r="HO39" i="35"/>
  <c r="IA39" i="35"/>
  <c r="AR39" i="35"/>
  <c r="BD39" i="35"/>
  <c r="BP39" i="35"/>
  <c r="CB39" i="35"/>
  <c r="CN39" i="35"/>
  <c r="CZ39" i="35"/>
  <c r="DL39" i="35"/>
  <c r="DX39" i="35"/>
  <c r="EJ39" i="35"/>
  <c r="EV39" i="35"/>
  <c r="FH39" i="35"/>
  <c r="FT39" i="35"/>
  <c r="GF39" i="35"/>
  <c r="GR39" i="35"/>
  <c r="HD39" i="35"/>
  <c r="HP39" i="35"/>
  <c r="IB39" i="35"/>
  <c r="AS39" i="35"/>
  <c r="BE39" i="35"/>
  <c r="BQ39" i="35"/>
  <c r="CC39" i="35"/>
  <c r="CO39" i="35"/>
  <c r="DA39" i="35"/>
  <c r="DM39" i="35"/>
  <c r="DY39" i="35"/>
  <c r="EK39" i="35"/>
  <c r="EW39" i="35"/>
  <c r="FI39" i="35"/>
  <c r="FU39" i="35"/>
  <c r="GG39" i="35"/>
  <c r="GS39" i="35"/>
  <c r="HE39" i="35"/>
  <c r="HQ39" i="35"/>
  <c r="IC39" i="35"/>
  <c r="AT39" i="35"/>
  <c r="BF39" i="35"/>
  <c r="BR39" i="35"/>
  <c r="CD39" i="35"/>
  <c r="CP39" i="35"/>
  <c r="DB39" i="35"/>
  <c r="DN39" i="35"/>
  <c r="DZ39" i="35"/>
  <c r="EL39" i="35"/>
  <c r="EX39" i="35"/>
  <c r="FJ39" i="35"/>
  <c r="FV39" i="35"/>
  <c r="GH39" i="35"/>
  <c r="GT39" i="35"/>
  <c r="HF39" i="35"/>
  <c r="HR39" i="35"/>
  <c r="ID39" i="35"/>
  <c r="AU39" i="35"/>
  <c r="BG39" i="35"/>
  <c r="BS39" i="35"/>
  <c r="CE39" i="35"/>
  <c r="CQ39" i="35"/>
  <c r="DC39" i="35"/>
  <c r="DO39" i="35"/>
  <c r="EA39" i="35"/>
  <c r="EM39" i="35"/>
  <c r="EY39" i="35"/>
  <c r="FK39" i="35"/>
  <c r="FW39" i="35"/>
  <c r="GI39" i="35"/>
  <c r="GU39" i="35"/>
  <c r="HG39" i="35"/>
  <c r="HS39" i="35"/>
  <c r="AV39" i="35"/>
  <c r="BH39" i="35"/>
  <c r="BT39" i="35"/>
  <c r="CF39" i="35"/>
  <c r="CR39" i="35"/>
  <c r="DD39" i="35"/>
  <c r="DP39" i="35"/>
  <c r="EB39" i="35"/>
  <c r="EN39" i="35"/>
  <c r="EZ39" i="35"/>
  <c r="FL39" i="35"/>
  <c r="FX39" i="35"/>
  <c r="GJ39" i="35"/>
  <c r="GV39" i="35"/>
  <c r="HH39" i="35"/>
  <c r="HT39" i="35"/>
  <c r="AW39" i="35"/>
  <c r="GK39" i="35"/>
  <c r="BI39" i="35"/>
  <c r="GW39" i="35"/>
  <c r="BU39" i="35"/>
  <c r="HI39" i="35"/>
  <c r="CG39" i="35"/>
  <c r="HU39" i="35"/>
  <c r="CS39" i="35"/>
  <c r="DE39" i="35"/>
  <c r="DQ39" i="35"/>
  <c r="EC39" i="35"/>
  <c r="EO39" i="35"/>
  <c r="FA39" i="35"/>
  <c r="FM39" i="35"/>
  <c r="FY39" i="35"/>
  <c r="I45" i="35"/>
  <c r="I51" i="35"/>
  <c r="IE36" i="35"/>
  <c r="AR36" i="35"/>
  <c r="BD36" i="35"/>
  <c r="BP36" i="35"/>
  <c r="CB36" i="35"/>
  <c r="CN36" i="35"/>
  <c r="CZ36" i="35"/>
  <c r="DL36" i="35"/>
  <c r="DX36" i="35"/>
  <c r="EJ36" i="35"/>
  <c r="EV36" i="35"/>
  <c r="FH36" i="35"/>
  <c r="FT36" i="35"/>
  <c r="GF36" i="35"/>
  <c r="GR36" i="35"/>
  <c r="HD36" i="35"/>
  <c r="HP36" i="35"/>
  <c r="IB36" i="35"/>
  <c r="AS36" i="35"/>
  <c r="BE36" i="35"/>
  <c r="BQ36" i="35"/>
  <c r="CC36" i="35"/>
  <c r="CO36" i="35"/>
  <c r="DA36" i="35"/>
  <c r="DM36" i="35"/>
  <c r="DY36" i="35"/>
  <c r="EK36" i="35"/>
  <c r="EW36" i="35"/>
  <c r="FI36" i="35"/>
  <c r="FU36" i="35"/>
  <c r="GG36" i="35"/>
  <c r="GS36" i="35"/>
  <c r="HE36" i="35"/>
  <c r="HQ36" i="35"/>
  <c r="IC36" i="35"/>
  <c r="AT36" i="35"/>
  <c r="BF36" i="35"/>
  <c r="BR36" i="35"/>
  <c r="CD36" i="35"/>
  <c r="CP36" i="35"/>
  <c r="DB36" i="35"/>
  <c r="DN36" i="35"/>
  <c r="DZ36" i="35"/>
  <c r="EL36" i="35"/>
  <c r="EX36" i="35"/>
  <c r="FJ36" i="35"/>
  <c r="FV36" i="35"/>
  <c r="GH36" i="35"/>
  <c r="GT36" i="35"/>
  <c r="HF36" i="35"/>
  <c r="HR36" i="35"/>
  <c r="ID36" i="35"/>
  <c r="AU36" i="35"/>
  <c r="BG36" i="35"/>
  <c r="BS36" i="35"/>
  <c r="CE36" i="35"/>
  <c r="CQ36" i="35"/>
  <c r="DC36" i="35"/>
  <c r="DO36" i="35"/>
  <c r="EA36" i="35"/>
  <c r="EM36" i="35"/>
  <c r="EY36" i="35"/>
  <c r="FK36" i="35"/>
  <c r="FW36" i="35"/>
  <c r="GI36" i="35"/>
  <c r="GU36" i="35"/>
  <c r="HG36" i="35"/>
  <c r="HS36" i="35"/>
  <c r="AV36" i="35"/>
  <c r="BH36" i="35"/>
  <c r="BT36" i="35"/>
  <c r="CF36" i="35"/>
  <c r="CR36" i="35"/>
  <c r="DD36" i="35"/>
  <c r="DP36" i="35"/>
  <c r="EB36" i="35"/>
  <c r="EN36" i="35"/>
  <c r="EZ36" i="35"/>
  <c r="FL36" i="35"/>
  <c r="FX36" i="35"/>
  <c r="GJ36" i="35"/>
  <c r="GV36" i="35"/>
  <c r="HH36" i="35"/>
  <c r="HT36" i="35"/>
  <c r="AW36" i="35"/>
  <c r="BI36" i="35"/>
  <c r="BU36" i="35"/>
  <c r="CG36" i="35"/>
  <c r="CS36" i="35"/>
  <c r="DE36" i="35"/>
  <c r="DQ36" i="35"/>
  <c r="EC36" i="35"/>
  <c r="EO36" i="35"/>
  <c r="FA36" i="35"/>
  <c r="FM36" i="35"/>
  <c r="FY36" i="35"/>
  <c r="GK36" i="35"/>
  <c r="GW36" i="35"/>
  <c r="HI36" i="35"/>
  <c r="HU36" i="35"/>
  <c r="AX36" i="35"/>
  <c r="BJ36" i="35"/>
  <c r="BV36" i="35"/>
  <c r="CH36" i="35"/>
  <c r="CT36" i="35"/>
  <c r="DF36" i="35"/>
  <c r="DR36" i="35"/>
  <c r="ED36" i="35"/>
  <c r="EP36" i="35"/>
  <c r="FB36" i="35"/>
  <c r="FN36" i="35"/>
  <c r="FZ36" i="35"/>
  <c r="GL36" i="35"/>
  <c r="GX36" i="35"/>
  <c r="HJ36" i="35"/>
  <c r="HV36" i="35"/>
  <c r="AY36" i="35"/>
  <c r="BK36" i="35"/>
  <c r="BW36" i="35"/>
  <c r="CI36" i="35"/>
  <c r="CU36" i="35"/>
  <c r="DG36" i="35"/>
  <c r="DS36" i="35"/>
  <c r="EE36" i="35"/>
  <c r="EQ36" i="35"/>
  <c r="FC36" i="35"/>
  <c r="FO36" i="35"/>
  <c r="GA36" i="35"/>
  <c r="GM36" i="35"/>
  <c r="GY36" i="35"/>
  <c r="HK36" i="35"/>
  <c r="HW36" i="35"/>
  <c r="AZ36" i="35"/>
  <c r="BL36" i="35"/>
  <c r="BX36" i="35"/>
  <c r="CJ36" i="35"/>
  <c r="CV36" i="35"/>
  <c r="DH36" i="35"/>
  <c r="DT36" i="35"/>
  <c r="EF36" i="35"/>
  <c r="ER36" i="35"/>
  <c r="FD36" i="35"/>
  <c r="FP36" i="35"/>
  <c r="GB36" i="35"/>
  <c r="GN36" i="35"/>
  <c r="GZ36" i="35"/>
  <c r="HL36" i="35"/>
  <c r="HX36" i="35"/>
  <c r="AO36" i="35"/>
  <c r="BA36" i="35"/>
  <c r="BM36" i="35"/>
  <c r="BY36" i="35"/>
  <c r="CK36" i="35"/>
  <c r="CW36" i="35"/>
  <c r="DI36" i="35"/>
  <c r="DU36" i="35"/>
  <c r="EG36" i="35"/>
  <c r="ES36" i="35"/>
  <c r="FE36" i="35"/>
  <c r="FQ36" i="35"/>
  <c r="GC36" i="35"/>
  <c r="GO36" i="35"/>
  <c r="HA36" i="35"/>
  <c r="HM36" i="35"/>
  <c r="HY36" i="35"/>
  <c r="AP36" i="35"/>
  <c r="BB36" i="35"/>
  <c r="BN36" i="35"/>
  <c r="BZ36" i="35"/>
  <c r="CL36" i="35"/>
  <c r="CX36" i="35"/>
  <c r="DJ36" i="35"/>
  <c r="DV36" i="35"/>
  <c r="EH36" i="35"/>
  <c r="ET36" i="35"/>
  <c r="FF36" i="35"/>
  <c r="FR36" i="35"/>
  <c r="GD36" i="35"/>
  <c r="GP36" i="35"/>
  <c r="HB36" i="35"/>
  <c r="HN36" i="35"/>
  <c r="HZ36" i="35"/>
  <c r="BO36" i="35"/>
  <c r="HC36" i="35"/>
  <c r="CA36" i="35"/>
  <c r="HO36" i="35"/>
  <c r="CM36" i="35"/>
  <c r="IA36" i="35"/>
  <c r="CY36" i="35"/>
  <c r="DK36" i="35"/>
  <c r="DW36" i="35"/>
  <c r="EI36" i="35"/>
  <c r="EU36" i="35"/>
  <c r="FG36" i="35"/>
  <c r="FS36" i="35"/>
  <c r="AQ36" i="35"/>
  <c r="GE36" i="35"/>
  <c r="BC36" i="35"/>
  <c r="GQ36" i="35"/>
  <c r="IE66" i="35"/>
  <c r="AO66" i="35"/>
  <c r="BA66" i="35"/>
  <c r="BM66" i="35"/>
  <c r="BY66" i="35"/>
  <c r="CK66" i="35"/>
  <c r="CW66" i="35"/>
  <c r="DI66" i="35"/>
  <c r="DU66" i="35"/>
  <c r="EG66" i="35"/>
  <c r="ES66" i="35"/>
  <c r="FE66" i="35"/>
  <c r="FQ66" i="35"/>
  <c r="GC66" i="35"/>
  <c r="GO66" i="35"/>
  <c r="HA66" i="35"/>
  <c r="HM66" i="35"/>
  <c r="HY66" i="35"/>
  <c r="AP66" i="35"/>
  <c r="BB66" i="35"/>
  <c r="BN66" i="35"/>
  <c r="BZ66" i="35"/>
  <c r="CL66" i="35"/>
  <c r="CX66" i="35"/>
  <c r="DJ66" i="35"/>
  <c r="DV66" i="35"/>
  <c r="EH66" i="35"/>
  <c r="ET66" i="35"/>
  <c r="FF66" i="35"/>
  <c r="FR66" i="35"/>
  <c r="GD66" i="35"/>
  <c r="GP66" i="35"/>
  <c r="HB66" i="35"/>
  <c r="HN66" i="35"/>
  <c r="HZ66" i="35"/>
  <c r="AQ66" i="35"/>
  <c r="BC66" i="35"/>
  <c r="BO66" i="35"/>
  <c r="CA66" i="35"/>
  <c r="CM66" i="35"/>
  <c r="CY66" i="35"/>
  <c r="DK66" i="35"/>
  <c r="DW66" i="35"/>
  <c r="EI66" i="35"/>
  <c r="EU66" i="35"/>
  <c r="FG66" i="35"/>
  <c r="FS66" i="35"/>
  <c r="GE66" i="35"/>
  <c r="GQ66" i="35"/>
  <c r="HC66" i="35"/>
  <c r="HO66" i="35"/>
  <c r="IA66" i="35"/>
  <c r="AR66" i="35"/>
  <c r="BD66" i="35"/>
  <c r="BP66" i="35"/>
  <c r="CB66" i="35"/>
  <c r="CN66" i="35"/>
  <c r="CZ66" i="35"/>
  <c r="DL66" i="35"/>
  <c r="DX66" i="35"/>
  <c r="EJ66" i="35"/>
  <c r="EV66" i="35"/>
  <c r="FH66" i="35"/>
  <c r="FT66" i="35"/>
  <c r="GF66" i="35"/>
  <c r="GR66" i="35"/>
  <c r="HD66" i="35"/>
  <c r="HP66" i="35"/>
  <c r="IB66" i="35"/>
  <c r="AS66" i="35"/>
  <c r="BE66" i="35"/>
  <c r="BQ66" i="35"/>
  <c r="CC66" i="35"/>
  <c r="CO66" i="35"/>
  <c r="DA66" i="35"/>
  <c r="DM66" i="35"/>
  <c r="DY66" i="35"/>
  <c r="EK66" i="35"/>
  <c r="EW66" i="35"/>
  <c r="FI66" i="35"/>
  <c r="FU66" i="35"/>
  <c r="GG66" i="35"/>
  <c r="GS66" i="35"/>
  <c r="HE66" i="35"/>
  <c r="HQ66" i="35"/>
  <c r="IC66" i="35"/>
  <c r="AT66" i="35"/>
  <c r="BF66" i="35"/>
  <c r="BR66" i="35"/>
  <c r="CD66" i="35"/>
  <c r="CP66" i="35"/>
  <c r="DB66" i="35"/>
  <c r="DN66" i="35"/>
  <c r="DZ66" i="35"/>
  <c r="EL66" i="35"/>
  <c r="EX66" i="35"/>
  <c r="FJ66" i="35"/>
  <c r="FV66" i="35"/>
  <c r="GH66" i="35"/>
  <c r="GT66" i="35"/>
  <c r="HF66" i="35"/>
  <c r="HR66" i="35"/>
  <c r="ID66" i="35"/>
  <c r="AU66" i="35"/>
  <c r="BG66" i="35"/>
  <c r="BS66" i="35"/>
  <c r="CE66" i="35"/>
  <c r="CQ66" i="35"/>
  <c r="DC66" i="35"/>
  <c r="DO66" i="35"/>
  <c r="EA66" i="35"/>
  <c r="EM66" i="35"/>
  <c r="EY66" i="35"/>
  <c r="FK66" i="35"/>
  <c r="FW66" i="35"/>
  <c r="GI66" i="35"/>
  <c r="GU66" i="35"/>
  <c r="HG66" i="35"/>
  <c r="HS66" i="35"/>
  <c r="AV66" i="35"/>
  <c r="BH66" i="35"/>
  <c r="BT66" i="35"/>
  <c r="CF66" i="35"/>
  <c r="CR66" i="35"/>
  <c r="DD66" i="35"/>
  <c r="DP66" i="35"/>
  <c r="EB66" i="35"/>
  <c r="EN66" i="35"/>
  <c r="EZ66" i="35"/>
  <c r="FL66" i="35"/>
  <c r="FX66" i="35"/>
  <c r="GJ66" i="35"/>
  <c r="GV66" i="35"/>
  <c r="HH66" i="35"/>
  <c r="HT66" i="35"/>
  <c r="AW66" i="35"/>
  <c r="BI66" i="35"/>
  <c r="BU66" i="35"/>
  <c r="CG66" i="35"/>
  <c r="CS66" i="35"/>
  <c r="DE66" i="35"/>
  <c r="DQ66" i="35"/>
  <c r="EC66" i="35"/>
  <c r="EO66" i="35"/>
  <c r="FA66" i="35"/>
  <c r="FM66" i="35"/>
  <c r="FY66" i="35"/>
  <c r="GK66" i="35"/>
  <c r="GW66" i="35"/>
  <c r="HI66" i="35"/>
  <c r="HU66" i="35"/>
  <c r="AX66" i="35"/>
  <c r="BJ66" i="35"/>
  <c r="BV66" i="35"/>
  <c r="CH66" i="35"/>
  <c r="CT66" i="35"/>
  <c r="DF66" i="35"/>
  <c r="DR66" i="35"/>
  <c r="ED66" i="35"/>
  <c r="EP66" i="35"/>
  <c r="FB66" i="35"/>
  <c r="FN66" i="35"/>
  <c r="FZ66" i="35"/>
  <c r="GL66" i="35"/>
  <c r="GX66" i="35"/>
  <c r="HJ66" i="35"/>
  <c r="HV66" i="35"/>
  <c r="AY66" i="35"/>
  <c r="BK66" i="35"/>
  <c r="BW66" i="35"/>
  <c r="CI66" i="35"/>
  <c r="CU66" i="35"/>
  <c r="DG66" i="35"/>
  <c r="DS66" i="35"/>
  <c r="EE66" i="35"/>
  <c r="EQ66" i="35"/>
  <c r="FC66" i="35"/>
  <c r="FO66" i="35"/>
  <c r="GA66" i="35"/>
  <c r="GM66" i="35"/>
  <c r="GY66" i="35"/>
  <c r="HK66" i="35"/>
  <c r="HW66" i="35"/>
  <c r="FD66" i="35"/>
  <c r="FP66" i="35"/>
  <c r="GB66" i="35"/>
  <c r="AZ66" i="35"/>
  <c r="GN66" i="35"/>
  <c r="BL66" i="35"/>
  <c r="GZ66" i="35"/>
  <c r="BX66" i="35"/>
  <c r="HL66" i="35"/>
  <c r="CJ66" i="35"/>
  <c r="HX66" i="35"/>
  <c r="CV66" i="35"/>
  <c r="DH66" i="35"/>
  <c r="DT66" i="35"/>
  <c r="EF66" i="35"/>
  <c r="ER66" i="35"/>
  <c r="AS16" i="35"/>
  <c r="BE16" i="35"/>
  <c r="BQ16" i="35"/>
  <c r="AT16" i="35"/>
  <c r="BF16" i="35"/>
  <c r="BR16" i="35"/>
  <c r="CD16" i="35"/>
  <c r="CP16" i="35"/>
  <c r="DB16" i="35"/>
  <c r="DN16" i="35"/>
  <c r="AU16" i="35"/>
  <c r="BG16" i="35"/>
  <c r="BS16" i="35"/>
  <c r="CE16" i="35"/>
  <c r="CQ16" i="35"/>
  <c r="DC16" i="35"/>
  <c r="DO16" i="35"/>
  <c r="AV16" i="35"/>
  <c r="BH16" i="35"/>
  <c r="BT16" i="35"/>
  <c r="CF16" i="35"/>
  <c r="CR16" i="35"/>
  <c r="DD16" i="35"/>
  <c r="DP16" i="35"/>
  <c r="AW16" i="35"/>
  <c r="BI16" i="35"/>
  <c r="BU16" i="35"/>
  <c r="AX16" i="35"/>
  <c r="BJ16" i="35"/>
  <c r="IE16" i="35"/>
  <c r="AY16" i="35"/>
  <c r="BK16" i="35"/>
  <c r="AZ16" i="35"/>
  <c r="BL16" i="35"/>
  <c r="AO16" i="35"/>
  <c r="BA16" i="35"/>
  <c r="BM16" i="35"/>
  <c r="BY16" i="35"/>
  <c r="CK16" i="35"/>
  <c r="CW16" i="35"/>
  <c r="DI16" i="35"/>
  <c r="DU16" i="35"/>
  <c r="AP16" i="35"/>
  <c r="BB16" i="35"/>
  <c r="BN16" i="35"/>
  <c r="BZ16" i="35"/>
  <c r="CL16" i="35"/>
  <c r="AQ16" i="35"/>
  <c r="BC16" i="35"/>
  <c r="BO16" i="35"/>
  <c r="CA16" i="35"/>
  <c r="CM16" i="35"/>
  <c r="CY16" i="35"/>
  <c r="AR16" i="35"/>
  <c r="BD16" i="35"/>
  <c r="BP16" i="35"/>
  <c r="CN16" i="35"/>
  <c r="DH16" i="35"/>
  <c r="DY16" i="35"/>
  <c r="EK16" i="35"/>
  <c r="EW16" i="35"/>
  <c r="FI16" i="35"/>
  <c r="FU16" i="35"/>
  <c r="GG16" i="35"/>
  <c r="GS16" i="35"/>
  <c r="HE16" i="35"/>
  <c r="HQ16" i="35"/>
  <c r="IC16" i="35"/>
  <c r="CO16" i="35"/>
  <c r="DJ16" i="35"/>
  <c r="DZ16" i="35"/>
  <c r="EL16" i="35"/>
  <c r="EX16" i="35"/>
  <c r="FJ16" i="35"/>
  <c r="FV16" i="35"/>
  <c r="GH16" i="35"/>
  <c r="GT16" i="35"/>
  <c r="HF16" i="35"/>
  <c r="HR16" i="35"/>
  <c r="ID16" i="35"/>
  <c r="CS16" i="35"/>
  <c r="DK16" i="35"/>
  <c r="EA16" i="35"/>
  <c r="EM16" i="35"/>
  <c r="EY16" i="35"/>
  <c r="FK16" i="35"/>
  <c r="FW16" i="35"/>
  <c r="GI16" i="35"/>
  <c r="GU16" i="35"/>
  <c r="HG16" i="35"/>
  <c r="HS16" i="35"/>
  <c r="BV16" i="35"/>
  <c r="CT16" i="35"/>
  <c r="DL16" i="35"/>
  <c r="EB16" i="35"/>
  <c r="EN16" i="35"/>
  <c r="EZ16" i="35"/>
  <c r="FL16" i="35"/>
  <c r="FX16" i="35"/>
  <c r="GJ16" i="35"/>
  <c r="GV16" i="35"/>
  <c r="HH16" i="35"/>
  <c r="HT16" i="35"/>
  <c r="BW16" i="35"/>
  <c r="CU16" i="35"/>
  <c r="DM16" i="35"/>
  <c r="EC16" i="35"/>
  <c r="EO16" i="35"/>
  <c r="FA16" i="35"/>
  <c r="FM16" i="35"/>
  <c r="FY16" i="35"/>
  <c r="GK16" i="35"/>
  <c r="GW16" i="35"/>
  <c r="HI16" i="35"/>
  <c r="HU16" i="35"/>
  <c r="BX16" i="35"/>
  <c r="CV16" i="35"/>
  <c r="DQ16" i="35"/>
  <c r="ED16" i="35"/>
  <c r="EP16" i="35"/>
  <c r="FB16" i="35"/>
  <c r="FN16" i="35"/>
  <c r="FZ16" i="35"/>
  <c r="GL16" i="35"/>
  <c r="GX16" i="35"/>
  <c r="HJ16" i="35"/>
  <c r="HV16" i="35"/>
  <c r="CB16" i="35"/>
  <c r="CX16" i="35"/>
  <c r="DR16" i="35"/>
  <c r="EE16" i="35"/>
  <c r="EQ16" i="35"/>
  <c r="FC16" i="35"/>
  <c r="FO16" i="35"/>
  <c r="GA16" i="35"/>
  <c r="GM16" i="35"/>
  <c r="GY16" i="35"/>
  <c r="HK16" i="35"/>
  <c r="HW16" i="35"/>
  <c r="CC16" i="35"/>
  <c r="CZ16" i="35"/>
  <c r="DS16" i="35"/>
  <c r="EF16" i="35"/>
  <c r="ER16" i="35"/>
  <c r="FD16" i="35"/>
  <c r="FP16" i="35"/>
  <c r="GB16" i="35"/>
  <c r="GN16" i="35"/>
  <c r="GZ16" i="35"/>
  <c r="HL16" i="35"/>
  <c r="HX16" i="35"/>
  <c r="CG16" i="35"/>
  <c r="DA16" i="35"/>
  <c r="DT16" i="35"/>
  <c r="EG16" i="35"/>
  <c r="ES16" i="35"/>
  <c r="FE16" i="35"/>
  <c r="FQ16" i="35"/>
  <c r="GC16" i="35"/>
  <c r="GO16" i="35"/>
  <c r="HA16" i="35"/>
  <c r="HM16" i="35"/>
  <c r="HY16" i="35"/>
  <c r="CH16" i="35"/>
  <c r="DE16" i="35"/>
  <c r="DV16" i="35"/>
  <c r="EH16" i="35"/>
  <c r="ET16" i="35"/>
  <c r="FF16" i="35"/>
  <c r="FR16" i="35"/>
  <c r="GD16" i="35"/>
  <c r="GP16" i="35"/>
  <c r="HB16" i="35"/>
  <c r="HN16" i="35"/>
  <c r="HZ16" i="35"/>
  <c r="CI16" i="35"/>
  <c r="DF16" i="35"/>
  <c r="DW16" i="35"/>
  <c r="EI16" i="35"/>
  <c r="EU16" i="35"/>
  <c r="FG16" i="35"/>
  <c r="FS16" i="35"/>
  <c r="GE16" i="35"/>
  <c r="GQ16" i="35"/>
  <c r="HC16" i="35"/>
  <c r="HO16" i="35"/>
  <c r="IA16" i="35"/>
  <c r="HD16" i="35"/>
  <c r="HP16" i="35"/>
  <c r="IB16" i="35"/>
  <c r="CJ16" i="35"/>
  <c r="DG16" i="35"/>
  <c r="DX16" i="35"/>
  <c r="EJ16" i="35"/>
  <c r="EV16" i="35"/>
  <c r="FH16" i="35"/>
  <c r="GF16" i="35"/>
  <c r="GR16" i="35"/>
  <c r="FT16" i="35"/>
  <c r="IE22" i="35"/>
  <c r="AS22" i="35"/>
  <c r="BE22" i="35"/>
  <c r="BQ22" i="35"/>
  <c r="CC22" i="35"/>
  <c r="CO22" i="35"/>
  <c r="DA22" i="35"/>
  <c r="DM22" i="35"/>
  <c r="DY22" i="35"/>
  <c r="EK22" i="35"/>
  <c r="EW22" i="35"/>
  <c r="FI22" i="35"/>
  <c r="FU22" i="35"/>
  <c r="GG22" i="35"/>
  <c r="GS22" i="35"/>
  <c r="HE22" i="35"/>
  <c r="HQ22" i="35"/>
  <c r="IC22" i="35"/>
  <c r="AT22" i="35"/>
  <c r="BF22" i="35"/>
  <c r="BR22" i="35"/>
  <c r="CD22" i="35"/>
  <c r="CP22" i="35"/>
  <c r="DB22" i="35"/>
  <c r="DN22" i="35"/>
  <c r="DZ22" i="35"/>
  <c r="EL22" i="35"/>
  <c r="EX22" i="35"/>
  <c r="FJ22" i="35"/>
  <c r="FV22" i="35"/>
  <c r="GH22" i="35"/>
  <c r="GT22" i="35"/>
  <c r="HF22" i="35"/>
  <c r="HR22" i="35"/>
  <c r="ID22" i="35"/>
  <c r="AU22" i="35"/>
  <c r="BG22" i="35"/>
  <c r="BS22" i="35"/>
  <c r="CE22" i="35"/>
  <c r="CQ22" i="35"/>
  <c r="DC22" i="35"/>
  <c r="DO22" i="35"/>
  <c r="EA22" i="35"/>
  <c r="EM22" i="35"/>
  <c r="EY22" i="35"/>
  <c r="FK22" i="35"/>
  <c r="FW22" i="35"/>
  <c r="GI22" i="35"/>
  <c r="GU22" i="35"/>
  <c r="HG22" i="35"/>
  <c r="HS22" i="35"/>
  <c r="AV22" i="35"/>
  <c r="BH22" i="35"/>
  <c r="BT22" i="35"/>
  <c r="CF22" i="35"/>
  <c r="CR22" i="35"/>
  <c r="DD22" i="35"/>
  <c r="DP22" i="35"/>
  <c r="EB22" i="35"/>
  <c r="EN22" i="35"/>
  <c r="EZ22" i="35"/>
  <c r="FL22" i="35"/>
  <c r="FX22" i="35"/>
  <c r="GJ22" i="35"/>
  <c r="GV22" i="35"/>
  <c r="HH22" i="35"/>
  <c r="HT22" i="35"/>
  <c r="AW22" i="35"/>
  <c r="BI22" i="35"/>
  <c r="BU22" i="35"/>
  <c r="CG22" i="35"/>
  <c r="CS22" i="35"/>
  <c r="DE22" i="35"/>
  <c r="DQ22" i="35"/>
  <c r="EC22" i="35"/>
  <c r="EO22" i="35"/>
  <c r="FA22" i="35"/>
  <c r="FM22" i="35"/>
  <c r="FY22" i="35"/>
  <c r="GK22" i="35"/>
  <c r="GW22" i="35"/>
  <c r="HI22" i="35"/>
  <c r="HU22" i="35"/>
  <c r="AX22" i="35"/>
  <c r="BJ22" i="35"/>
  <c r="BV22" i="35"/>
  <c r="CH22" i="35"/>
  <c r="CT22" i="35"/>
  <c r="DF22" i="35"/>
  <c r="DR22" i="35"/>
  <c r="ED22" i="35"/>
  <c r="EP22" i="35"/>
  <c r="FB22" i="35"/>
  <c r="FN22" i="35"/>
  <c r="FZ22" i="35"/>
  <c r="GL22" i="35"/>
  <c r="GX22" i="35"/>
  <c r="HJ22" i="35"/>
  <c r="HV22" i="35"/>
  <c r="AY22" i="35"/>
  <c r="BK22" i="35"/>
  <c r="BW22" i="35"/>
  <c r="CI22" i="35"/>
  <c r="CU22" i="35"/>
  <c r="DG22" i="35"/>
  <c r="DS22" i="35"/>
  <c r="EE22" i="35"/>
  <c r="EQ22" i="35"/>
  <c r="FC22" i="35"/>
  <c r="FO22" i="35"/>
  <c r="GA22" i="35"/>
  <c r="GM22" i="35"/>
  <c r="GY22" i="35"/>
  <c r="HK22" i="35"/>
  <c r="HW22" i="35"/>
  <c r="AZ22" i="35"/>
  <c r="BL22" i="35"/>
  <c r="BX22" i="35"/>
  <c r="CJ22" i="35"/>
  <c r="CV22" i="35"/>
  <c r="DH22" i="35"/>
  <c r="DT22" i="35"/>
  <c r="EF22" i="35"/>
  <c r="ER22" i="35"/>
  <c r="FD22" i="35"/>
  <c r="FP22" i="35"/>
  <c r="GB22" i="35"/>
  <c r="GN22" i="35"/>
  <c r="GZ22" i="35"/>
  <c r="HL22" i="35"/>
  <c r="HX22" i="35"/>
  <c r="AO22" i="35"/>
  <c r="BA22" i="35"/>
  <c r="BM22" i="35"/>
  <c r="BY22" i="35"/>
  <c r="CK22" i="35"/>
  <c r="CW22" i="35"/>
  <c r="DI22" i="35"/>
  <c r="DU22" i="35"/>
  <c r="EG22" i="35"/>
  <c r="ES22" i="35"/>
  <c r="FE22" i="35"/>
  <c r="FQ22" i="35"/>
  <c r="GC22" i="35"/>
  <c r="GO22" i="35"/>
  <c r="HA22" i="35"/>
  <c r="HM22" i="35"/>
  <c r="HY22" i="35"/>
  <c r="AP22" i="35"/>
  <c r="BB22" i="35"/>
  <c r="BN22" i="35"/>
  <c r="BZ22" i="35"/>
  <c r="CL22" i="35"/>
  <c r="CX22" i="35"/>
  <c r="DJ22" i="35"/>
  <c r="DV22" i="35"/>
  <c r="EH22" i="35"/>
  <c r="ET22" i="35"/>
  <c r="FF22" i="35"/>
  <c r="FR22" i="35"/>
  <c r="GD22" i="35"/>
  <c r="GP22" i="35"/>
  <c r="HB22" i="35"/>
  <c r="HN22" i="35"/>
  <c r="HZ22" i="35"/>
  <c r="AQ22" i="35"/>
  <c r="BC22" i="35"/>
  <c r="BO22" i="35"/>
  <c r="CA22" i="35"/>
  <c r="CM22" i="35"/>
  <c r="CY22" i="35"/>
  <c r="DK22" i="35"/>
  <c r="DW22" i="35"/>
  <c r="EI22" i="35"/>
  <c r="EU22" i="35"/>
  <c r="FG22" i="35"/>
  <c r="FS22" i="35"/>
  <c r="GE22" i="35"/>
  <c r="GQ22" i="35"/>
  <c r="HC22" i="35"/>
  <c r="HO22" i="35"/>
  <c r="IA22" i="35"/>
  <c r="FT22" i="35"/>
  <c r="AR22" i="35"/>
  <c r="GF22" i="35"/>
  <c r="BD22" i="35"/>
  <c r="GR22" i="35"/>
  <c r="BP22" i="35"/>
  <c r="HD22" i="35"/>
  <c r="CB22" i="35"/>
  <c r="HP22" i="35"/>
  <c r="CN22" i="35"/>
  <c r="IB22" i="35"/>
  <c r="CZ22" i="35"/>
  <c r="DL22" i="35"/>
  <c r="DX22" i="35"/>
  <c r="EV22" i="35"/>
  <c r="FH22" i="35"/>
  <c r="EJ22" i="35"/>
  <c r="IE34" i="35"/>
  <c r="AY34" i="35"/>
  <c r="BK34" i="35"/>
  <c r="BW34" i="35"/>
  <c r="CI34" i="35"/>
  <c r="CU34" i="35"/>
  <c r="DG34" i="35"/>
  <c r="DS34" i="35"/>
  <c r="EE34" i="35"/>
  <c r="EQ34" i="35"/>
  <c r="FC34" i="35"/>
  <c r="FO34" i="35"/>
  <c r="AO34" i="35"/>
  <c r="AP34" i="35"/>
  <c r="BB34" i="35"/>
  <c r="BN34" i="35"/>
  <c r="BZ34" i="35"/>
  <c r="CL34" i="35"/>
  <c r="CX34" i="35"/>
  <c r="DJ34" i="35"/>
  <c r="DV34" i="35"/>
  <c r="EH34" i="35"/>
  <c r="ET34" i="35"/>
  <c r="FF34" i="35"/>
  <c r="AT34" i="35"/>
  <c r="BF34" i="35"/>
  <c r="BR34" i="35"/>
  <c r="CD34" i="35"/>
  <c r="CP34" i="35"/>
  <c r="DB34" i="35"/>
  <c r="DN34" i="35"/>
  <c r="DZ34" i="35"/>
  <c r="EL34" i="35"/>
  <c r="EX34" i="35"/>
  <c r="FJ34" i="35"/>
  <c r="FV34" i="35"/>
  <c r="AU34" i="35"/>
  <c r="BG34" i="35"/>
  <c r="AW34" i="35"/>
  <c r="BI34" i="35"/>
  <c r="BU34" i="35"/>
  <c r="CG34" i="35"/>
  <c r="CS34" i="35"/>
  <c r="DE34" i="35"/>
  <c r="DQ34" i="35"/>
  <c r="EC34" i="35"/>
  <c r="EO34" i="35"/>
  <c r="FA34" i="35"/>
  <c r="FM34" i="35"/>
  <c r="AV34" i="35"/>
  <c r="BP34" i="35"/>
  <c r="CH34" i="35"/>
  <c r="CZ34" i="35"/>
  <c r="DR34" i="35"/>
  <c r="EJ34" i="35"/>
  <c r="FB34" i="35"/>
  <c r="FS34" i="35"/>
  <c r="GF34" i="35"/>
  <c r="GR34" i="35"/>
  <c r="HD34" i="35"/>
  <c r="HP34" i="35"/>
  <c r="IB34" i="35"/>
  <c r="AX34" i="35"/>
  <c r="BQ34" i="35"/>
  <c r="CJ34" i="35"/>
  <c r="DA34" i="35"/>
  <c r="DT34" i="35"/>
  <c r="EK34" i="35"/>
  <c r="FD34" i="35"/>
  <c r="FT34" i="35"/>
  <c r="GG34" i="35"/>
  <c r="GS34" i="35"/>
  <c r="HE34" i="35"/>
  <c r="HQ34" i="35"/>
  <c r="IC34" i="35"/>
  <c r="AZ34" i="35"/>
  <c r="BS34" i="35"/>
  <c r="CK34" i="35"/>
  <c r="DC34" i="35"/>
  <c r="DU34" i="35"/>
  <c r="EM34" i="35"/>
  <c r="FE34" i="35"/>
  <c r="FU34" i="35"/>
  <c r="GH34" i="35"/>
  <c r="GT34" i="35"/>
  <c r="HF34" i="35"/>
  <c r="HR34" i="35"/>
  <c r="ID34" i="35"/>
  <c r="BA34" i="35"/>
  <c r="BT34" i="35"/>
  <c r="CM34" i="35"/>
  <c r="DD34" i="35"/>
  <c r="DW34" i="35"/>
  <c r="EN34" i="35"/>
  <c r="FG34" i="35"/>
  <c r="FW34" i="35"/>
  <c r="GI34" i="35"/>
  <c r="GU34" i="35"/>
  <c r="HG34" i="35"/>
  <c r="HS34" i="35"/>
  <c r="BC34" i="35"/>
  <c r="BV34" i="35"/>
  <c r="CN34" i="35"/>
  <c r="DF34" i="35"/>
  <c r="DX34" i="35"/>
  <c r="EP34" i="35"/>
  <c r="FH34" i="35"/>
  <c r="FX34" i="35"/>
  <c r="GJ34" i="35"/>
  <c r="GV34" i="35"/>
  <c r="HH34" i="35"/>
  <c r="HT34" i="35"/>
  <c r="BD34" i="35"/>
  <c r="BX34" i="35"/>
  <c r="CO34" i="35"/>
  <c r="DH34" i="35"/>
  <c r="DY34" i="35"/>
  <c r="ER34" i="35"/>
  <c r="FI34" i="35"/>
  <c r="FY34" i="35"/>
  <c r="GK34" i="35"/>
  <c r="GW34" i="35"/>
  <c r="HI34" i="35"/>
  <c r="HU34" i="35"/>
  <c r="BE34" i="35"/>
  <c r="BY34" i="35"/>
  <c r="CQ34" i="35"/>
  <c r="DI34" i="35"/>
  <c r="EA34" i="35"/>
  <c r="ES34" i="35"/>
  <c r="FK34" i="35"/>
  <c r="FZ34" i="35"/>
  <c r="GL34" i="35"/>
  <c r="GX34" i="35"/>
  <c r="HJ34" i="35"/>
  <c r="HV34" i="35"/>
  <c r="BH34" i="35"/>
  <c r="CA34" i="35"/>
  <c r="CR34" i="35"/>
  <c r="DK34" i="35"/>
  <c r="EB34" i="35"/>
  <c r="EU34" i="35"/>
  <c r="FL34" i="35"/>
  <c r="GA34" i="35"/>
  <c r="GM34" i="35"/>
  <c r="GY34" i="35"/>
  <c r="HK34" i="35"/>
  <c r="HW34" i="35"/>
  <c r="BJ34" i="35"/>
  <c r="CB34" i="35"/>
  <c r="CT34" i="35"/>
  <c r="DL34" i="35"/>
  <c r="ED34" i="35"/>
  <c r="EV34" i="35"/>
  <c r="FN34" i="35"/>
  <c r="GB34" i="35"/>
  <c r="GN34" i="35"/>
  <c r="GZ34" i="35"/>
  <c r="HL34" i="35"/>
  <c r="HX34" i="35"/>
  <c r="AQ34" i="35"/>
  <c r="BL34" i="35"/>
  <c r="CC34" i="35"/>
  <c r="CV34" i="35"/>
  <c r="DM34" i="35"/>
  <c r="EF34" i="35"/>
  <c r="EW34" i="35"/>
  <c r="FP34" i="35"/>
  <c r="GC34" i="35"/>
  <c r="GO34" i="35"/>
  <c r="HA34" i="35"/>
  <c r="HM34" i="35"/>
  <c r="HY34" i="35"/>
  <c r="AR34" i="35"/>
  <c r="BM34" i="35"/>
  <c r="CE34" i="35"/>
  <c r="CW34" i="35"/>
  <c r="DO34" i="35"/>
  <c r="EG34" i="35"/>
  <c r="EY34" i="35"/>
  <c r="FQ34" i="35"/>
  <c r="GD34" i="35"/>
  <c r="GP34" i="35"/>
  <c r="HB34" i="35"/>
  <c r="HN34" i="35"/>
  <c r="HZ34" i="35"/>
  <c r="FR34" i="35"/>
  <c r="GE34" i="35"/>
  <c r="GQ34" i="35"/>
  <c r="HC34" i="35"/>
  <c r="HO34" i="35"/>
  <c r="AS34" i="35"/>
  <c r="IA34" i="35"/>
  <c r="BO34" i="35"/>
  <c r="CF34" i="35"/>
  <c r="CY34" i="35"/>
  <c r="DP34" i="35"/>
  <c r="EI34" i="35"/>
  <c r="EZ34" i="35"/>
  <c r="IE46" i="35"/>
  <c r="AO46" i="35"/>
  <c r="BA46" i="35"/>
  <c r="BM46" i="35"/>
  <c r="BY46" i="35"/>
  <c r="CK46" i="35"/>
  <c r="CW46" i="35"/>
  <c r="DI46" i="35"/>
  <c r="DU46" i="35"/>
  <c r="EG46" i="35"/>
  <c r="ES46" i="35"/>
  <c r="FE46" i="35"/>
  <c r="FQ46" i="35"/>
  <c r="GC46" i="35"/>
  <c r="GO46" i="35"/>
  <c r="HA46" i="35"/>
  <c r="HM46" i="35"/>
  <c r="HY46" i="35"/>
  <c r="AP46" i="35"/>
  <c r="BB46" i="35"/>
  <c r="BN46" i="35"/>
  <c r="BZ46" i="35"/>
  <c r="CL46" i="35"/>
  <c r="CX46" i="35"/>
  <c r="DJ46" i="35"/>
  <c r="DV46" i="35"/>
  <c r="EH46" i="35"/>
  <c r="ET46" i="35"/>
  <c r="FF46" i="35"/>
  <c r="FR46" i="35"/>
  <c r="GD46" i="35"/>
  <c r="GP46" i="35"/>
  <c r="HB46" i="35"/>
  <c r="HN46" i="35"/>
  <c r="HZ46" i="35"/>
  <c r="AQ46" i="35"/>
  <c r="BC46" i="35"/>
  <c r="BO46" i="35"/>
  <c r="CA46" i="35"/>
  <c r="CM46" i="35"/>
  <c r="CY46" i="35"/>
  <c r="DK46" i="35"/>
  <c r="DW46" i="35"/>
  <c r="EI46" i="35"/>
  <c r="EU46" i="35"/>
  <c r="FG46" i="35"/>
  <c r="FS46" i="35"/>
  <c r="GE46" i="35"/>
  <c r="GQ46" i="35"/>
  <c r="HC46" i="35"/>
  <c r="HO46" i="35"/>
  <c r="IA46" i="35"/>
  <c r="AR46" i="35"/>
  <c r="BD46" i="35"/>
  <c r="BP46" i="35"/>
  <c r="CB46" i="35"/>
  <c r="CN46" i="35"/>
  <c r="CZ46" i="35"/>
  <c r="DL46" i="35"/>
  <c r="DX46" i="35"/>
  <c r="EJ46" i="35"/>
  <c r="EV46" i="35"/>
  <c r="FH46" i="35"/>
  <c r="FT46" i="35"/>
  <c r="GF46" i="35"/>
  <c r="GR46" i="35"/>
  <c r="HD46" i="35"/>
  <c r="HP46" i="35"/>
  <c r="IB46" i="35"/>
  <c r="AS46" i="35"/>
  <c r="BE46" i="35"/>
  <c r="BQ46" i="35"/>
  <c r="CC46" i="35"/>
  <c r="CO46" i="35"/>
  <c r="DA46" i="35"/>
  <c r="DM46" i="35"/>
  <c r="DY46" i="35"/>
  <c r="EK46" i="35"/>
  <c r="EW46" i="35"/>
  <c r="FI46" i="35"/>
  <c r="FU46" i="35"/>
  <c r="GG46" i="35"/>
  <c r="GS46" i="35"/>
  <c r="HE46" i="35"/>
  <c r="HQ46" i="35"/>
  <c r="IC46" i="35"/>
  <c r="AT46" i="35"/>
  <c r="BF46" i="35"/>
  <c r="BR46" i="35"/>
  <c r="CD46" i="35"/>
  <c r="CP46" i="35"/>
  <c r="DB46" i="35"/>
  <c r="DN46" i="35"/>
  <c r="DZ46" i="35"/>
  <c r="EL46" i="35"/>
  <c r="EX46" i="35"/>
  <c r="FJ46" i="35"/>
  <c r="FV46" i="35"/>
  <c r="GH46" i="35"/>
  <c r="GT46" i="35"/>
  <c r="HF46" i="35"/>
  <c r="HR46" i="35"/>
  <c r="ID46" i="35"/>
  <c r="AU46" i="35"/>
  <c r="BG46" i="35"/>
  <c r="BS46" i="35"/>
  <c r="CE46" i="35"/>
  <c r="CQ46" i="35"/>
  <c r="DC46" i="35"/>
  <c r="DO46" i="35"/>
  <c r="EA46" i="35"/>
  <c r="EM46" i="35"/>
  <c r="EY46" i="35"/>
  <c r="FK46" i="35"/>
  <c r="FW46" i="35"/>
  <c r="GI46" i="35"/>
  <c r="GU46" i="35"/>
  <c r="HG46" i="35"/>
  <c r="HS46" i="35"/>
  <c r="AV46" i="35"/>
  <c r="BH46" i="35"/>
  <c r="BT46" i="35"/>
  <c r="CF46" i="35"/>
  <c r="CR46" i="35"/>
  <c r="DD46" i="35"/>
  <c r="DP46" i="35"/>
  <c r="EB46" i="35"/>
  <c r="EN46" i="35"/>
  <c r="EZ46" i="35"/>
  <c r="FL46" i="35"/>
  <c r="FX46" i="35"/>
  <c r="GJ46" i="35"/>
  <c r="GV46" i="35"/>
  <c r="HH46" i="35"/>
  <c r="HT46" i="35"/>
  <c r="AW46" i="35"/>
  <c r="BI46" i="35"/>
  <c r="BU46" i="35"/>
  <c r="CG46" i="35"/>
  <c r="CS46" i="35"/>
  <c r="DE46" i="35"/>
  <c r="DQ46" i="35"/>
  <c r="EC46" i="35"/>
  <c r="EO46" i="35"/>
  <c r="FA46" i="35"/>
  <c r="FM46" i="35"/>
  <c r="FY46" i="35"/>
  <c r="GK46" i="35"/>
  <c r="GW46" i="35"/>
  <c r="HI46" i="35"/>
  <c r="HU46" i="35"/>
  <c r="AX46" i="35"/>
  <c r="BJ46" i="35"/>
  <c r="BV46" i="35"/>
  <c r="CH46" i="35"/>
  <c r="CT46" i="35"/>
  <c r="DF46" i="35"/>
  <c r="DR46" i="35"/>
  <c r="ED46" i="35"/>
  <c r="EP46" i="35"/>
  <c r="FB46" i="35"/>
  <c r="FN46" i="35"/>
  <c r="FZ46" i="35"/>
  <c r="GL46" i="35"/>
  <c r="GX46" i="35"/>
  <c r="HJ46" i="35"/>
  <c r="HV46" i="35"/>
  <c r="AY46" i="35"/>
  <c r="BK46" i="35"/>
  <c r="BW46" i="35"/>
  <c r="CI46" i="35"/>
  <c r="CU46" i="35"/>
  <c r="DG46" i="35"/>
  <c r="DS46" i="35"/>
  <c r="EE46" i="35"/>
  <c r="EQ46" i="35"/>
  <c r="FC46" i="35"/>
  <c r="FO46" i="35"/>
  <c r="GA46" i="35"/>
  <c r="GM46" i="35"/>
  <c r="GY46" i="35"/>
  <c r="HK46" i="35"/>
  <c r="HW46" i="35"/>
  <c r="CJ46" i="35"/>
  <c r="HX46" i="35"/>
  <c r="CV46" i="35"/>
  <c r="DH46" i="35"/>
  <c r="DT46" i="35"/>
  <c r="EF46" i="35"/>
  <c r="ER46" i="35"/>
  <c r="FD46" i="35"/>
  <c r="FP46" i="35"/>
  <c r="GB46" i="35"/>
  <c r="AZ46" i="35"/>
  <c r="GN46" i="35"/>
  <c r="BL46" i="35"/>
  <c r="GZ46" i="35"/>
  <c r="BX46" i="35"/>
  <c r="HL46" i="35"/>
  <c r="IE52" i="35"/>
  <c r="AO52" i="35"/>
  <c r="BA52" i="35"/>
  <c r="BM52" i="35"/>
  <c r="BY52" i="35"/>
  <c r="CK52" i="35"/>
  <c r="CW52" i="35"/>
  <c r="DI52" i="35"/>
  <c r="DU52" i="35"/>
  <c r="EG52" i="35"/>
  <c r="ES52" i="35"/>
  <c r="FE52" i="35"/>
  <c r="FQ52" i="35"/>
  <c r="GC52" i="35"/>
  <c r="GO52" i="35"/>
  <c r="HA52" i="35"/>
  <c r="HM52" i="35"/>
  <c r="HY52" i="35"/>
  <c r="AP52" i="35"/>
  <c r="BB52" i="35"/>
  <c r="BN52" i="35"/>
  <c r="BZ52" i="35"/>
  <c r="CL52" i="35"/>
  <c r="CX52" i="35"/>
  <c r="DJ52" i="35"/>
  <c r="DV52" i="35"/>
  <c r="EH52" i="35"/>
  <c r="ET52" i="35"/>
  <c r="FF52" i="35"/>
  <c r="FR52" i="35"/>
  <c r="GD52" i="35"/>
  <c r="GP52" i="35"/>
  <c r="HB52" i="35"/>
  <c r="HN52" i="35"/>
  <c r="HZ52" i="35"/>
  <c r="AQ52" i="35"/>
  <c r="BC52" i="35"/>
  <c r="BO52" i="35"/>
  <c r="CA52" i="35"/>
  <c r="CM52" i="35"/>
  <c r="CY52" i="35"/>
  <c r="DK52" i="35"/>
  <c r="DW52" i="35"/>
  <c r="EI52" i="35"/>
  <c r="EU52" i="35"/>
  <c r="FG52" i="35"/>
  <c r="FS52" i="35"/>
  <c r="GE52" i="35"/>
  <c r="GQ52" i="35"/>
  <c r="HC52" i="35"/>
  <c r="HO52" i="35"/>
  <c r="IA52" i="35"/>
  <c r="AR52" i="35"/>
  <c r="BD52" i="35"/>
  <c r="BP52" i="35"/>
  <c r="CB52" i="35"/>
  <c r="CN52" i="35"/>
  <c r="CZ52" i="35"/>
  <c r="DL52" i="35"/>
  <c r="DX52" i="35"/>
  <c r="EJ52" i="35"/>
  <c r="EV52" i="35"/>
  <c r="FH52" i="35"/>
  <c r="FT52" i="35"/>
  <c r="GF52" i="35"/>
  <c r="GR52" i="35"/>
  <c r="HD52" i="35"/>
  <c r="HP52" i="35"/>
  <c r="IB52" i="35"/>
  <c r="AS52" i="35"/>
  <c r="BE52" i="35"/>
  <c r="BQ52" i="35"/>
  <c r="CC52" i="35"/>
  <c r="CO52" i="35"/>
  <c r="DA52" i="35"/>
  <c r="DM52" i="35"/>
  <c r="DY52" i="35"/>
  <c r="EK52" i="35"/>
  <c r="EW52" i="35"/>
  <c r="FI52" i="35"/>
  <c r="FU52" i="35"/>
  <c r="GG52" i="35"/>
  <c r="GS52" i="35"/>
  <c r="HE52" i="35"/>
  <c r="HQ52" i="35"/>
  <c r="IC52" i="35"/>
  <c r="AT52" i="35"/>
  <c r="BF52" i="35"/>
  <c r="BR52" i="35"/>
  <c r="CD52" i="35"/>
  <c r="CP52" i="35"/>
  <c r="DB52" i="35"/>
  <c r="DN52" i="35"/>
  <c r="DZ52" i="35"/>
  <c r="EL52" i="35"/>
  <c r="EX52" i="35"/>
  <c r="FJ52" i="35"/>
  <c r="FV52" i="35"/>
  <c r="GH52" i="35"/>
  <c r="GT52" i="35"/>
  <c r="HF52" i="35"/>
  <c r="HR52" i="35"/>
  <c r="ID52" i="35"/>
  <c r="AU52" i="35"/>
  <c r="BG52" i="35"/>
  <c r="BS52" i="35"/>
  <c r="CE52" i="35"/>
  <c r="CQ52" i="35"/>
  <c r="DC52" i="35"/>
  <c r="DO52" i="35"/>
  <c r="EA52" i="35"/>
  <c r="EM52" i="35"/>
  <c r="EY52" i="35"/>
  <c r="FK52" i="35"/>
  <c r="FW52" i="35"/>
  <c r="GI52" i="35"/>
  <c r="GU52" i="35"/>
  <c r="HG52" i="35"/>
  <c r="HS52" i="35"/>
  <c r="AV52" i="35"/>
  <c r="BH52" i="35"/>
  <c r="BT52" i="35"/>
  <c r="CF52" i="35"/>
  <c r="CR52" i="35"/>
  <c r="DD52" i="35"/>
  <c r="DP52" i="35"/>
  <c r="EB52" i="35"/>
  <c r="EN52" i="35"/>
  <c r="EZ52" i="35"/>
  <c r="FL52" i="35"/>
  <c r="FX52" i="35"/>
  <c r="GJ52" i="35"/>
  <c r="GV52" i="35"/>
  <c r="HH52" i="35"/>
  <c r="HT52" i="35"/>
  <c r="AW52" i="35"/>
  <c r="BI52" i="35"/>
  <c r="BU52" i="35"/>
  <c r="CG52" i="35"/>
  <c r="CS52" i="35"/>
  <c r="DE52" i="35"/>
  <c r="DQ52" i="35"/>
  <c r="EC52" i="35"/>
  <c r="EO52" i="35"/>
  <c r="FA52" i="35"/>
  <c r="FM52" i="35"/>
  <c r="FY52" i="35"/>
  <c r="GK52" i="35"/>
  <c r="GW52" i="35"/>
  <c r="HI52" i="35"/>
  <c r="HU52" i="35"/>
  <c r="AX52" i="35"/>
  <c r="BJ52" i="35"/>
  <c r="BV52" i="35"/>
  <c r="CH52" i="35"/>
  <c r="CT52" i="35"/>
  <c r="DF52" i="35"/>
  <c r="DR52" i="35"/>
  <c r="ED52" i="35"/>
  <c r="EP52" i="35"/>
  <c r="FB52" i="35"/>
  <c r="FN52" i="35"/>
  <c r="FZ52" i="35"/>
  <c r="GL52" i="35"/>
  <c r="GX52" i="35"/>
  <c r="HJ52" i="35"/>
  <c r="HV52" i="35"/>
  <c r="AY52" i="35"/>
  <c r="BK52" i="35"/>
  <c r="BW52" i="35"/>
  <c r="CI52" i="35"/>
  <c r="CU52" i="35"/>
  <c r="DG52" i="35"/>
  <c r="DS52" i="35"/>
  <c r="EE52" i="35"/>
  <c r="EQ52" i="35"/>
  <c r="FC52" i="35"/>
  <c r="FO52" i="35"/>
  <c r="GA52" i="35"/>
  <c r="GM52" i="35"/>
  <c r="GY52" i="35"/>
  <c r="HK52" i="35"/>
  <c r="HW52" i="35"/>
  <c r="AZ52" i="35"/>
  <c r="GN52" i="35"/>
  <c r="BL52" i="35"/>
  <c r="GZ52" i="35"/>
  <c r="BX52" i="35"/>
  <c r="HL52" i="35"/>
  <c r="CJ52" i="35"/>
  <c r="HX52" i="35"/>
  <c r="CV52" i="35"/>
  <c r="DH52" i="35"/>
  <c r="DT52" i="35"/>
  <c r="EF52" i="35"/>
  <c r="ER52" i="35"/>
  <c r="FD52" i="35"/>
  <c r="FP52" i="35"/>
  <c r="GB52" i="35"/>
  <c r="IE58" i="35"/>
  <c r="AO58" i="35"/>
  <c r="BA58" i="35"/>
  <c r="BM58" i="35"/>
  <c r="BY58" i="35"/>
  <c r="CK58" i="35"/>
  <c r="CW58" i="35"/>
  <c r="DI58" i="35"/>
  <c r="DU58" i="35"/>
  <c r="EG58" i="35"/>
  <c r="ES58" i="35"/>
  <c r="FE58" i="35"/>
  <c r="FQ58" i="35"/>
  <c r="GC58" i="35"/>
  <c r="GO58" i="35"/>
  <c r="HA58" i="35"/>
  <c r="HM58" i="35"/>
  <c r="HY58" i="35"/>
  <c r="AP58" i="35"/>
  <c r="BB58" i="35"/>
  <c r="BN58" i="35"/>
  <c r="BZ58" i="35"/>
  <c r="CL58" i="35"/>
  <c r="CX58" i="35"/>
  <c r="DJ58" i="35"/>
  <c r="DV58" i="35"/>
  <c r="EH58" i="35"/>
  <c r="ET58" i="35"/>
  <c r="FF58" i="35"/>
  <c r="FR58" i="35"/>
  <c r="GD58" i="35"/>
  <c r="GP58" i="35"/>
  <c r="HB58" i="35"/>
  <c r="HN58" i="35"/>
  <c r="HZ58" i="35"/>
  <c r="AQ58" i="35"/>
  <c r="BC58" i="35"/>
  <c r="BO58" i="35"/>
  <c r="CA58" i="35"/>
  <c r="CM58" i="35"/>
  <c r="CY58" i="35"/>
  <c r="DK58" i="35"/>
  <c r="DW58" i="35"/>
  <c r="EI58" i="35"/>
  <c r="EU58" i="35"/>
  <c r="FG58" i="35"/>
  <c r="FS58" i="35"/>
  <c r="GE58" i="35"/>
  <c r="GQ58" i="35"/>
  <c r="HC58" i="35"/>
  <c r="HO58" i="35"/>
  <c r="IA58" i="35"/>
  <c r="AR58" i="35"/>
  <c r="BD58" i="35"/>
  <c r="BP58" i="35"/>
  <c r="CB58" i="35"/>
  <c r="CN58" i="35"/>
  <c r="CZ58" i="35"/>
  <c r="DL58" i="35"/>
  <c r="DX58" i="35"/>
  <c r="EJ58" i="35"/>
  <c r="EV58" i="35"/>
  <c r="FH58" i="35"/>
  <c r="FT58" i="35"/>
  <c r="GF58" i="35"/>
  <c r="GR58" i="35"/>
  <c r="HD58" i="35"/>
  <c r="HP58" i="35"/>
  <c r="IB58" i="35"/>
  <c r="AS58" i="35"/>
  <c r="BE58" i="35"/>
  <c r="BQ58" i="35"/>
  <c r="CC58" i="35"/>
  <c r="CO58" i="35"/>
  <c r="DA58" i="35"/>
  <c r="DM58" i="35"/>
  <c r="DY58" i="35"/>
  <c r="EK58" i="35"/>
  <c r="EW58" i="35"/>
  <c r="FI58" i="35"/>
  <c r="FU58" i="35"/>
  <c r="GG58" i="35"/>
  <c r="GS58" i="35"/>
  <c r="HE58" i="35"/>
  <c r="HQ58" i="35"/>
  <c r="IC58" i="35"/>
  <c r="AT58" i="35"/>
  <c r="BF58" i="35"/>
  <c r="BR58" i="35"/>
  <c r="CD58" i="35"/>
  <c r="CP58" i="35"/>
  <c r="DB58" i="35"/>
  <c r="DN58" i="35"/>
  <c r="DZ58" i="35"/>
  <c r="EL58" i="35"/>
  <c r="EX58" i="35"/>
  <c r="FJ58" i="35"/>
  <c r="FV58" i="35"/>
  <c r="GH58" i="35"/>
  <c r="GT58" i="35"/>
  <c r="HF58" i="35"/>
  <c r="HR58" i="35"/>
  <c r="ID58" i="35"/>
  <c r="AU58" i="35"/>
  <c r="BG58" i="35"/>
  <c r="BS58" i="35"/>
  <c r="CE58" i="35"/>
  <c r="CQ58" i="35"/>
  <c r="DC58" i="35"/>
  <c r="DO58" i="35"/>
  <c r="EA58" i="35"/>
  <c r="EM58" i="35"/>
  <c r="EY58" i="35"/>
  <c r="FK58" i="35"/>
  <c r="FW58" i="35"/>
  <c r="GI58" i="35"/>
  <c r="GU58" i="35"/>
  <c r="HG58" i="35"/>
  <c r="HS58" i="35"/>
  <c r="AV58" i="35"/>
  <c r="BH58" i="35"/>
  <c r="BT58" i="35"/>
  <c r="CF58" i="35"/>
  <c r="CR58" i="35"/>
  <c r="DD58" i="35"/>
  <c r="DP58" i="35"/>
  <c r="EB58" i="35"/>
  <c r="EN58" i="35"/>
  <c r="EZ58" i="35"/>
  <c r="FL58" i="35"/>
  <c r="FX58" i="35"/>
  <c r="GJ58" i="35"/>
  <c r="GV58" i="35"/>
  <c r="HH58" i="35"/>
  <c r="HT58" i="35"/>
  <c r="AW58" i="35"/>
  <c r="BI58" i="35"/>
  <c r="BU58" i="35"/>
  <c r="CG58" i="35"/>
  <c r="CS58" i="35"/>
  <c r="DE58" i="35"/>
  <c r="DQ58" i="35"/>
  <c r="EC58" i="35"/>
  <c r="EO58" i="35"/>
  <c r="FA58" i="35"/>
  <c r="FM58" i="35"/>
  <c r="FY58" i="35"/>
  <c r="GK58" i="35"/>
  <c r="GW58" i="35"/>
  <c r="HI58" i="35"/>
  <c r="HU58" i="35"/>
  <c r="AX58" i="35"/>
  <c r="BJ58" i="35"/>
  <c r="BV58" i="35"/>
  <c r="CH58" i="35"/>
  <c r="CT58" i="35"/>
  <c r="DF58" i="35"/>
  <c r="DR58" i="35"/>
  <c r="ED58" i="35"/>
  <c r="EP58" i="35"/>
  <c r="FB58" i="35"/>
  <c r="FN58" i="35"/>
  <c r="FZ58" i="35"/>
  <c r="GL58" i="35"/>
  <c r="GX58" i="35"/>
  <c r="HJ58" i="35"/>
  <c r="HV58" i="35"/>
  <c r="AY58" i="35"/>
  <c r="BK58" i="35"/>
  <c r="BW58" i="35"/>
  <c r="CI58" i="35"/>
  <c r="CU58" i="35"/>
  <c r="DG58" i="35"/>
  <c r="DS58" i="35"/>
  <c r="EE58" i="35"/>
  <c r="EQ58" i="35"/>
  <c r="FC58" i="35"/>
  <c r="FO58" i="35"/>
  <c r="GA58" i="35"/>
  <c r="GM58" i="35"/>
  <c r="GY58" i="35"/>
  <c r="HK58" i="35"/>
  <c r="HW58" i="35"/>
  <c r="FD58" i="35"/>
  <c r="FP58" i="35"/>
  <c r="GB58" i="35"/>
  <c r="AZ58" i="35"/>
  <c r="GN58" i="35"/>
  <c r="BL58" i="35"/>
  <c r="GZ58" i="35"/>
  <c r="BX58" i="35"/>
  <c r="HL58" i="35"/>
  <c r="CJ58" i="35"/>
  <c r="HX58" i="35"/>
  <c r="CV58" i="35"/>
  <c r="DH58" i="35"/>
  <c r="DT58" i="35"/>
  <c r="EF58" i="35"/>
  <c r="ER58" i="35"/>
  <c r="FE64" i="35"/>
  <c r="CX64" i="35"/>
  <c r="AQ64" i="35"/>
  <c r="GE64" i="35"/>
  <c r="DX64" i="35"/>
  <c r="BQ64" i="35"/>
  <c r="HE64" i="35"/>
  <c r="EX64" i="35"/>
  <c r="CQ64" i="35"/>
  <c r="AV64" i="35"/>
  <c r="GJ64" i="35"/>
  <c r="EO64" i="35"/>
  <c r="CT64" i="35"/>
  <c r="AY64" i="35"/>
  <c r="GM64" i="35"/>
  <c r="BL64" i="35"/>
  <c r="IE70" i="35"/>
  <c r="AO70" i="35"/>
  <c r="BA70" i="35"/>
  <c r="BM70" i="35"/>
  <c r="BY70" i="35"/>
  <c r="CK70" i="35"/>
  <c r="CW70" i="35"/>
  <c r="DI70" i="35"/>
  <c r="DU70" i="35"/>
  <c r="EG70" i="35"/>
  <c r="ES70" i="35"/>
  <c r="FE70" i="35"/>
  <c r="FQ70" i="35"/>
  <c r="GC70" i="35"/>
  <c r="GO70" i="35"/>
  <c r="HA70" i="35"/>
  <c r="HM70" i="35"/>
  <c r="HY70" i="35"/>
  <c r="AP70" i="35"/>
  <c r="BB70" i="35"/>
  <c r="BN70" i="35"/>
  <c r="BZ70" i="35"/>
  <c r="CL70" i="35"/>
  <c r="CX70" i="35"/>
  <c r="DJ70" i="35"/>
  <c r="DV70" i="35"/>
  <c r="EH70" i="35"/>
  <c r="ET70" i="35"/>
  <c r="FF70" i="35"/>
  <c r="FR70" i="35"/>
  <c r="GD70" i="35"/>
  <c r="GP70" i="35"/>
  <c r="HB70" i="35"/>
  <c r="HN70" i="35"/>
  <c r="HZ70" i="35"/>
  <c r="AQ70" i="35"/>
  <c r="BC70" i="35"/>
  <c r="BO70" i="35"/>
  <c r="CA70" i="35"/>
  <c r="CM70" i="35"/>
  <c r="CY70" i="35"/>
  <c r="DK70" i="35"/>
  <c r="DW70" i="35"/>
  <c r="EI70" i="35"/>
  <c r="EU70" i="35"/>
  <c r="FG70" i="35"/>
  <c r="FS70" i="35"/>
  <c r="GE70" i="35"/>
  <c r="GQ70" i="35"/>
  <c r="HC70" i="35"/>
  <c r="HO70" i="35"/>
  <c r="IA70" i="35"/>
  <c r="AR70" i="35"/>
  <c r="BD70" i="35"/>
  <c r="BP70" i="35"/>
  <c r="CB70" i="35"/>
  <c r="CN70" i="35"/>
  <c r="CZ70" i="35"/>
  <c r="DL70" i="35"/>
  <c r="DX70" i="35"/>
  <c r="EJ70" i="35"/>
  <c r="EV70" i="35"/>
  <c r="FH70" i="35"/>
  <c r="FT70" i="35"/>
  <c r="GF70" i="35"/>
  <c r="GR70" i="35"/>
  <c r="HD70" i="35"/>
  <c r="HP70" i="35"/>
  <c r="IB70" i="35"/>
  <c r="AS70" i="35"/>
  <c r="BE70" i="35"/>
  <c r="BQ70" i="35"/>
  <c r="CC70" i="35"/>
  <c r="CO70" i="35"/>
  <c r="DA70" i="35"/>
  <c r="DM70" i="35"/>
  <c r="DY70" i="35"/>
  <c r="EK70" i="35"/>
  <c r="EW70" i="35"/>
  <c r="FI70" i="35"/>
  <c r="FU70" i="35"/>
  <c r="GG70" i="35"/>
  <c r="GS70" i="35"/>
  <c r="HE70" i="35"/>
  <c r="HQ70" i="35"/>
  <c r="IC70" i="35"/>
  <c r="AT70" i="35"/>
  <c r="BF70" i="35"/>
  <c r="BR70" i="35"/>
  <c r="CD70" i="35"/>
  <c r="CP70" i="35"/>
  <c r="DB70" i="35"/>
  <c r="DN70" i="35"/>
  <c r="DZ70" i="35"/>
  <c r="EL70" i="35"/>
  <c r="EX70" i="35"/>
  <c r="FJ70" i="35"/>
  <c r="FV70" i="35"/>
  <c r="GH70" i="35"/>
  <c r="GT70" i="35"/>
  <c r="HF70" i="35"/>
  <c r="HR70" i="35"/>
  <c r="ID70" i="35"/>
  <c r="AU70" i="35"/>
  <c r="BG70" i="35"/>
  <c r="BS70" i="35"/>
  <c r="CE70" i="35"/>
  <c r="CQ70" i="35"/>
  <c r="DC70" i="35"/>
  <c r="DO70" i="35"/>
  <c r="EA70" i="35"/>
  <c r="EM70" i="35"/>
  <c r="EY70" i="35"/>
  <c r="FK70" i="35"/>
  <c r="FW70" i="35"/>
  <c r="GI70" i="35"/>
  <c r="GU70" i="35"/>
  <c r="HG70" i="35"/>
  <c r="HS70" i="35"/>
  <c r="AV70" i="35"/>
  <c r="BH70" i="35"/>
  <c r="BT70" i="35"/>
  <c r="CF70" i="35"/>
  <c r="CR70" i="35"/>
  <c r="DD70" i="35"/>
  <c r="DP70" i="35"/>
  <c r="EB70" i="35"/>
  <c r="EN70" i="35"/>
  <c r="EZ70" i="35"/>
  <c r="FL70" i="35"/>
  <c r="FX70" i="35"/>
  <c r="GJ70" i="35"/>
  <c r="GV70" i="35"/>
  <c r="HH70" i="35"/>
  <c r="HT70" i="35"/>
  <c r="AW70" i="35"/>
  <c r="BI70" i="35"/>
  <c r="BU70" i="35"/>
  <c r="CG70" i="35"/>
  <c r="CS70" i="35"/>
  <c r="DE70" i="35"/>
  <c r="DQ70" i="35"/>
  <c r="EC70" i="35"/>
  <c r="EO70" i="35"/>
  <c r="FA70" i="35"/>
  <c r="FM70" i="35"/>
  <c r="FY70" i="35"/>
  <c r="GK70" i="35"/>
  <c r="GW70" i="35"/>
  <c r="HI70" i="35"/>
  <c r="HU70" i="35"/>
  <c r="AX70" i="35"/>
  <c r="BJ70" i="35"/>
  <c r="BV70" i="35"/>
  <c r="CH70" i="35"/>
  <c r="CT70" i="35"/>
  <c r="DF70" i="35"/>
  <c r="DR70" i="35"/>
  <c r="ED70" i="35"/>
  <c r="EP70" i="35"/>
  <c r="FB70" i="35"/>
  <c r="FN70" i="35"/>
  <c r="FZ70" i="35"/>
  <c r="GL70" i="35"/>
  <c r="GX70" i="35"/>
  <c r="HJ70" i="35"/>
  <c r="HV70" i="35"/>
  <c r="AY70" i="35"/>
  <c r="BK70" i="35"/>
  <c r="BW70" i="35"/>
  <c r="CI70" i="35"/>
  <c r="CU70" i="35"/>
  <c r="DG70" i="35"/>
  <c r="DS70" i="35"/>
  <c r="EE70" i="35"/>
  <c r="EQ70" i="35"/>
  <c r="FC70" i="35"/>
  <c r="FO70" i="35"/>
  <c r="GA70" i="35"/>
  <c r="GM70" i="35"/>
  <c r="GY70" i="35"/>
  <c r="HK70" i="35"/>
  <c r="HW70" i="35"/>
  <c r="CJ70" i="35"/>
  <c r="HX70" i="35"/>
  <c r="CV70" i="35"/>
  <c r="DH70" i="35"/>
  <c r="DT70" i="35"/>
  <c r="EF70" i="35"/>
  <c r="ER70" i="35"/>
  <c r="FD70" i="35"/>
  <c r="FP70" i="35"/>
  <c r="GB70" i="35"/>
  <c r="AZ70" i="35"/>
  <c r="GN70" i="35"/>
  <c r="BL70" i="35"/>
  <c r="GZ70" i="35"/>
  <c r="BX70" i="35"/>
  <c r="HL70" i="35"/>
  <c r="IE76" i="35"/>
  <c r="AP76" i="35"/>
  <c r="BB76" i="35"/>
  <c r="BN76" i="35"/>
  <c r="BZ76" i="35"/>
  <c r="CL76" i="35"/>
  <c r="CX76" i="35"/>
  <c r="DJ76" i="35"/>
  <c r="DV76" i="35"/>
  <c r="EH76" i="35"/>
  <c r="ET76" i="35"/>
  <c r="FF76" i="35"/>
  <c r="FR76" i="35"/>
  <c r="GD76" i="35"/>
  <c r="GP76" i="35"/>
  <c r="HB76" i="35"/>
  <c r="HN76" i="35"/>
  <c r="HZ76" i="35"/>
  <c r="AQ76" i="35"/>
  <c r="BC76" i="35"/>
  <c r="BO76" i="35"/>
  <c r="CA76" i="35"/>
  <c r="CM76" i="35"/>
  <c r="CY76" i="35"/>
  <c r="DK76" i="35"/>
  <c r="DW76" i="35"/>
  <c r="EI76" i="35"/>
  <c r="EU76" i="35"/>
  <c r="FG76" i="35"/>
  <c r="FS76" i="35"/>
  <c r="GE76" i="35"/>
  <c r="GQ76" i="35"/>
  <c r="HC76" i="35"/>
  <c r="HO76" i="35"/>
  <c r="IA76" i="35"/>
  <c r="AR76" i="35"/>
  <c r="BD76" i="35"/>
  <c r="BP76" i="35"/>
  <c r="CB76" i="35"/>
  <c r="CN76" i="35"/>
  <c r="CZ76" i="35"/>
  <c r="DL76" i="35"/>
  <c r="DX76" i="35"/>
  <c r="EJ76" i="35"/>
  <c r="EV76" i="35"/>
  <c r="FH76" i="35"/>
  <c r="FT76" i="35"/>
  <c r="GF76" i="35"/>
  <c r="GR76" i="35"/>
  <c r="HD76" i="35"/>
  <c r="HP76" i="35"/>
  <c r="IB76" i="35"/>
  <c r="AS76" i="35"/>
  <c r="BE76" i="35"/>
  <c r="BQ76" i="35"/>
  <c r="CC76" i="35"/>
  <c r="CO76" i="35"/>
  <c r="DA76" i="35"/>
  <c r="DM76" i="35"/>
  <c r="DY76" i="35"/>
  <c r="EK76" i="35"/>
  <c r="EW76" i="35"/>
  <c r="FI76" i="35"/>
  <c r="FU76" i="35"/>
  <c r="GG76" i="35"/>
  <c r="GS76" i="35"/>
  <c r="HE76" i="35"/>
  <c r="HQ76" i="35"/>
  <c r="IC76" i="35"/>
  <c r="AT76" i="35"/>
  <c r="BF76" i="35"/>
  <c r="BR76" i="35"/>
  <c r="CD76" i="35"/>
  <c r="CP76" i="35"/>
  <c r="DB76" i="35"/>
  <c r="DN76" i="35"/>
  <c r="DZ76" i="35"/>
  <c r="EL76" i="35"/>
  <c r="EX76" i="35"/>
  <c r="FJ76" i="35"/>
  <c r="FV76" i="35"/>
  <c r="GH76" i="35"/>
  <c r="GT76" i="35"/>
  <c r="HF76" i="35"/>
  <c r="HR76" i="35"/>
  <c r="ID76" i="35"/>
  <c r="AU76" i="35"/>
  <c r="BG76" i="35"/>
  <c r="BS76" i="35"/>
  <c r="CE76" i="35"/>
  <c r="CQ76" i="35"/>
  <c r="DC76" i="35"/>
  <c r="DO76" i="35"/>
  <c r="EA76" i="35"/>
  <c r="EM76" i="35"/>
  <c r="EY76" i="35"/>
  <c r="FK76" i="35"/>
  <c r="FW76" i="35"/>
  <c r="GI76" i="35"/>
  <c r="GU76" i="35"/>
  <c r="HG76" i="35"/>
  <c r="HS76" i="35"/>
  <c r="AV76" i="35"/>
  <c r="BH76" i="35"/>
  <c r="BT76" i="35"/>
  <c r="CF76" i="35"/>
  <c r="CR76" i="35"/>
  <c r="DD76" i="35"/>
  <c r="DP76" i="35"/>
  <c r="EB76" i="35"/>
  <c r="EN76" i="35"/>
  <c r="EZ76" i="35"/>
  <c r="FL76" i="35"/>
  <c r="FX76" i="35"/>
  <c r="GJ76" i="35"/>
  <c r="GV76" i="35"/>
  <c r="HH76" i="35"/>
  <c r="HT76" i="35"/>
  <c r="AW76" i="35"/>
  <c r="BI76" i="35"/>
  <c r="BU76" i="35"/>
  <c r="CG76" i="35"/>
  <c r="CS76" i="35"/>
  <c r="DE76" i="35"/>
  <c r="DQ76" i="35"/>
  <c r="EC76" i="35"/>
  <c r="EO76" i="35"/>
  <c r="FA76" i="35"/>
  <c r="FM76" i="35"/>
  <c r="FY76" i="35"/>
  <c r="GK76" i="35"/>
  <c r="GW76" i="35"/>
  <c r="HI76" i="35"/>
  <c r="HU76" i="35"/>
  <c r="AX76" i="35"/>
  <c r="BJ76" i="35"/>
  <c r="BV76" i="35"/>
  <c r="CH76" i="35"/>
  <c r="CT76" i="35"/>
  <c r="DF76" i="35"/>
  <c r="DR76" i="35"/>
  <c r="ED76" i="35"/>
  <c r="EP76" i="35"/>
  <c r="FB76" i="35"/>
  <c r="FN76" i="35"/>
  <c r="FZ76" i="35"/>
  <c r="GL76" i="35"/>
  <c r="GX76" i="35"/>
  <c r="HJ76" i="35"/>
  <c r="HV76" i="35"/>
  <c r="AY76" i="35"/>
  <c r="BK76" i="35"/>
  <c r="BW76" i="35"/>
  <c r="CI76" i="35"/>
  <c r="CU76" i="35"/>
  <c r="DG76" i="35"/>
  <c r="DS76" i="35"/>
  <c r="EE76" i="35"/>
  <c r="EQ76" i="35"/>
  <c r="FC76" i="35"/>
  <c r="FO76" i="35"/>
  <c r="GA76" i="35"/>
  <c r="GM76" i="35"/>
  <c r="GY76" i="35"/>
  <c r="HK76" i="35"/>
  <c r="HW76" i="35"/>
  <c r="AZ76" i="35"/>
  <c r="BL76" i="35"/>
  <c r="BX76" i="35"/>
  <c r="CJ76" i="35"/>
  <c r="CV76" i="35"/>
  <c r="DH76" i="35"/>
  <c r="DT76" i="35"/>
  <c r="EF76" i="35"/>
  <c r="ER76" i="35"/>
  <c r="FD76" i="35"/>
  <c r="FP76" i="35"/>
  <c r="GB76" i="35"/>
  <c r="GN76" i="35"/>
  <c r="GZ76" i="35"/>
  <c r="HL76" i="35"/>
  <c r="HX76" i="35"/>
  <c r="EG76" i="35"/>
  <c r="DU76" i="35"/>
  <c r="ES76" i="35"/>
  <c r="FE76" i="35"/>
  <c r="FQ76" i="35"/>
  <c r="AO76" i="35"/>
  <c r="GC76" i="35"/>
  <c r="BA76" i="35"/>
  <c r="GO76" i="35"/>
  <c r="BM76" i="35"/>
  <c r="HA76" i="35"/>
  <c r="BY76" i="35"/>
  <c r="HM76" i="35"/>
  <c r="CK76" i="35"/>
  <c r="HY76" i="35"/>
  <c r="CW76" i="35"/>
  <c r="DI76" i="35"/>
  <c r="IE82" i="35"/>
  <c r="AP82" i="35"/>
  <c r="BB82" i="35"/>
  <c r="BN82" i="35"/>
  <c r="BZ82" i="35"/>
  <c r="CL82" i="35"/>
  <c r="CX82" i="35"/>
  <c r="DJ82" i="35"/>
  <c r="DV82" i="35"/>
  <c r="EH82" i="35"/>
  <c r="ET82" i="35"/>
  <c r="FF82" i="35"/>
  <c r="FR82" i="35"/>
  <c r="GD82" i="35"/>
  <c r="GP82" i="35"/>
  <c r="HB82" i="35"/>
  <c r="HN82" i="35"/>
  <c r="HZ82" i="35"/>
  <c r="AQ82" i="35"/>
  <c r="BC82" i="35"/>
  <c r="BO82" i="35"/>
  <c r="CA82" i="35"/>
  <c r="CM82" i="35"/>
  <c r="CY82" i="35"/>
  <c r="DK82" i="35"/>
  <c r="DW82" i="35"/>
  <c r="EI82" i="35"/>
  <c r="EU82" i="35"/>
  <c r="FG82" i="35"/>
  <c r="FS82" i="35"/>
  <c r="GE82" i="35"/>
  <c r="GQ82" i="35"/>
  <c r="HC82" i="35"/>
  <c r="HO82" i="35"/>
  <c r="IA82" i="35"/>
  <c r="AR82" i="35"/>
  <c r="BD82" i="35"/>
  <c r="BP82" i="35"/>
  <c r="CB82" i="35"/>
  <c r="CN82" i="35"/>
  <c r="CZ82" i="35"/>
  <c r="DL82" i="35"/>
  <c r="DX82" i="35"/>
  <c r="EJ82" i="35"/>
  <c r="EV82" i="35"/>
  <c r="FH82" i="35"/>
  <c r="FT82" i="35"/>
  <c r="GF82" i="35"/>
  <c r="GR82" i="35"/>
  <c r="HD82" i="35"/>
  <c r="HP82" i="35"/>
  <c r="IB82" i="35"/>
  <c r="AS82" i="35"/>
  <c r="BE82" i="35"/>
  <c r="BQ82" i="35"/>
  <c r="CC82" i="35"/>
  <c r="CO82" i="35"/>
  <c r="DA82" i="35"/>
  <c r="DM82" i="35"/>
  <c r="DY82" i="35"/>
  <c r="EK82" i="35"/>
  <c r="EW82" i="35"/>
  <c r="FI82" i="35"/>
  <c r="FU82" i="35"/>
  <c r="GG82" i="35"/>
  <c r="GS82" i="35"/>
  <c r="HE82" i="35"/>
  <c r="HQ82" i="35"/>
  <c r="IC82" i="35"/>
  <c r="AT82" i="35"/>
  <c r="BF82" i="35"/>
  <c r="BR82" i="35"/>
  <c r="CD82" i="35"/>
  <c r="CP82" i="35"/>
  <c r="DB82" i="35"/>
  <c r="DN82" i="35"/>
  <c r="DZ82" i="35"/>
  <c r="EL82" i="35"/>
  <c r="EX82" i="35"/>
  <c r="FJ82" i="35"/>
  <c r="FV82" i="35"/>
  <c r="GH82" i="35"/>
  <c r="GT82" i="35"/>
  <c r="HF82" i="35"/>
  <c r="HR82" i="35"/>
  <c r="ID82" i="35"/>
  <c r="AU82" i="35"/>
  <c r="BG82" i="35"/>
  <c r="BS82" i="35"/>
  <c r="CE82" i="35"/>
  <c r="CQ82" i="35"/>
  <c r="DC82" i="35"/>
  <c r="DO82" i="35"/>
  <c r="EA82" i="35"/>
  <c r="EM82" i="35"/>
  <c r="EY82" i="35"/>
  <c r="FK82" i="35"/>
  <c r="FW82" i="35"/>
  <c r="GI82" i="35"/>
  <c r="GU82" i="35"/>
  <c r="HG82" i="35"/>
  <c r="HS82" i="35"/>
  <c r="AV82" i="35"/>
  <c r="BH82" i="35"/>
  <c r="BT82" i="35"/>
  <c r="CF82" i="35"/>
  <c r="CR82" i="35"/>
  <c r="DD82" i="35"/>
  <c r="DP82" i="35"/>
  <c r="EB82" i="35"/>
  <c r="EN82" i="35"/>
  <c r="EZ82" i="35"/>
  <c r="FL82" i="35"/>
  <c r="FX82" i="35"/>
  <c r="GJ82" i="35"/>
  <c r="GV82" i="35"/>
  <c r="HH82" i="35"/>
  <c r="HT82" i="35"/>
  <c r="AW82" i="35"/>
  <c r="BI82" i="35"/>
  <c r="BU82" i="35"/>
  <c r="CG82" i="35"/>
  <c r="CS82" i="35"/>
  <c r="DE82" i="35"/>
  <c r="DQ82" i="35"/>
  <c r="EC82" i="35"/>
  <c r="EO82" i="35"/>
  <c r="FA82" i="35"/>
  <c r="FM82" i="35"/>
  <c r="FY82" i="35"/>
  <c r="GK82" i="35"/>
  <c r="GW82" i="35"/>
  <c r="HI82" i="35"/>
  <c r="HU82" i="35"/>
  <c r="AX82" i="35"/>
  <c r="BJ82" i="35"/>
  <c r="BV82" i="35"/>
  <c r="CH82" i="35"/>
  <c r="CT82" i="35"/>
  <c r="DF82" i="35"/>
  <c r="DR82" i="35"/>
  <c r="ED82" i="35"/>
  <c r="EP82" i="35"/>
  <c r="FB82" i="35"/>
  <c r="FN82" i="35"/>
  <c r="FZ82" i="35"/>
  <c r="GL82" i="35"/>
  <c r="GX82" i="35"/>
  <c r="HJ82" i="35"/>
  <c r="HV82" i="35"/>
  <c r="AY82" i="35"/>
  <c r="BK82" i="35"/>
  <c r="BW82" i="35"/>
  <c r="CI82" i="35"/>
  <c r="CU82" i="35"/>
  <c r="DG82" i="35"/>
  <c r="DS82" i="35"/>
  <c r="EE82" i="35"/>
  <c r="EQ82" i="35"/>
  <c r="FC82" i="35"/>
  <c r="FO82" i="35"/>
  <c r="GA82" i="35"/>
  <c r="GM82" i="35"/>
  <c r="GY82" i="35"/>
  <c r="HK82" i="35"/>
  <c r="HW82" i="35"/>
  <c r="AZ82" i="35"/>
  <c r="BL82" i="35"/>
  <c r="BX82" i="35"/>
  <c r="CJ82" i="35"/>
  <c r="CV82" i="35"/>
  <c r="DH82" i="35"/>
  <c r="DT82" i="35"/>
  <c r="EF82" i="35"/>
  <c r="ER82" i="35"/>
  <c r="FD82" i="35"/>
  <c r="FP82" i="35"/>
  <c r="GB82" i="35"/>
  <c r="GN82" i="35"/>
  <c r="GZ82" i="35"/>
  <c r="HL82" i="35"/>
  <c r="HX82" i="35"/>
  <c r="CW82" i="35"/>
  <c r="DI82" i="35"/>
  <c r="DU82" i="35"/>
  <c r="CK82" i="35"/>
  <c r="EG82" i="35"/>
  <c r="ES82" i="35"/>
  <c r="HY82" i="35"/>
  <c r="FE82" i="35"/>
  <c r="FQ82" i="35"/>
  <c r="AO82" i="35"/>
  <c r="GC82" i="35"/>
  <c r="BA82" i="35"/>
  <c r="GO82" i="35"/>
  <c r="BM82" i="35"/>
  <c r="HA82" i="35"/>
  <c r="BY82" i="35"/>
  <c r="HM82" i="35"/>
  <c r="AP88" i="35"/>
  <c r="FF88" i="35"/>
  <c r="GD88" i="35"/>
  <c r="DA88" i="35"/>
  <c r="DY88" i="35"/>
  <c r="AT88" i="35"/>
  <c r="BR88" i="35"/>
  <c r="GH88" i="35"/>
  <c r="HF88" i="35"/>
  <c r="EB88" i="35"/>
  <c r="EZ88" i="35"/>
  <c r="CI88" i="35"/>
  <c r="DG88" i="35"/>
  <c r="HW88" i="35"/>
  <c r="BP88" i="35"/>
  <c r="BS88" i="35"/>
  <c r="DH88" i="35"/>
  <c r="CN88" i="35"/>
  <c r="ED88" i="35"/>
  <c r="DK88" i="35"/>
  <c r="FA88" i="35"/>
  <c r="FB88" i="35"/>
  <c r="GQ88" i="35"/>
  <c r="FY88" i="35"/>
  <c r="HM88" i="35"/>
  <c r="HO88" i="35"/>
  <c r="BI88" i="35"/>
  <c r="BJ88" i="35"/>
  <c r="CY88" i="35"/>
  <c r="CG88" i="35"/>
  <c r="DU88" i="35"/>
  <c r="DC88" i="35"/>
  <c r="ER88" i="35"/>
  <c r="IE94" i="35"/>
  <c r="AT94" i="35"/>
  <c r="BF94" i="35"/>
  <c r="BR94" i="35"/>
  <c r="CD94" i="35"/>
  <c r="CP94" i="35"/>
  <c r="DB94" i="35"/>
  <c r="DN94" i="35"/>
  <c r="DZ94" i="35"/>
  <c r="EL94" i="35"/>
  <c r="EX94" i="35"/>
  <c r="FJ94" i="35"/>
  <c r="FV94" i="35"/>
  <c r="GH94" i="35"/>
  <c r="GT94" i="35"/>
  <c r="HF94" i="35"/>
  <c r="HR94" i="35"/>
  <c r="ID94" i="35"/>
  <c r="GS94" i="35"/>
  <c r="AU94" i="35"/>
  <c r="BG94" i="35"/>
  <c r="BS94" i="35"/>
  <c r="CE94" i="35"/>
  <c r="CQ94" i="35"/>
  <c r="DC94" i="35"/>
  <c r="DO94" i="35"/>
  <c r="EA94" i="35"/>
  <c r="EM94" i="35"/>
  <c r="EY94" i="35"/>
  <c r="FK94" i="35"/>
  <c r="FW94" i="35"/>
  <c r="GI94" i="35"/>
  <c r="GU94" i="35"/>
  <c r="HG94" i="35"/>
  <c r="HS94" i="35"/>
  <c r="DY94" i="35"/>
  <c r="AV94" i="35"/>
  <c r="BH94" i="35"/>
  <c r="BT94" i="35"/>
  <c r="CF94" i="35"/>
  <c r="CR94" i="35"/>
  <c r="DD94" i="35"/>
  <c r="DP94" i="35"/>
  <c r="EB94" i="35"/>
  <c r="EN94" i="35"/>
  <c r="EZ94" i="35"/>
  <c r="FL94" i="35"/>
  <c r="FX94" i="35"/>
  <c r="GJ94" i="35"/>
  <c r="GV94" i="35"/>
  <c r="HH94" i="35"/>
  <c r="HT94" i="35"/>
  <c r="AS94" i="35"/>
  <c r="CO94" i="35"/>
  <c r="GG94" i="35"/>
  <c r="IC94" i="35"/>
  <c r="AW94" i="35"/>
  <c r="BI94" i="35"/>
  <c r="BU94" i="35"/>
  <c r="CG94" i="35"/>
  <c r="CS94" i="35"/>
  <c r="DE94" i="35"/>
  <c r="DQ94" i="35"/>
  <c r="EC94" i="35"/>
  <c r="EO94" i="35"/>
  <c r="FA94" i="35"/>
  <c r="FM94" i="35"/>
  <c r="FY94" i="35"/>
  <c r="GK94" i="35"/>
  <c r="GW94" i="35"/>
  <c r="HI94" i="35"/>
  <c r="HU94" i="35"/>
  <c r="EW94" i="35"/>
  <c r="AX94" i="35"/>
  <c r="BJ94" i="35"/>
  <c r="BV94" i="35"/>
  <c r="CH94" i="35"/>
  <c r="CT94" i="35"/>
  <c r="DF94" i="35"/>
  <c r="DR94" i="35"/>
  <c r="ED94" i="35"/>
  <c r="EP94" i="35"/>
  <c r="FB94" i="35"/>
  <c r="FN94" i="35"/>
  <c r="FZ94" i="35"/>
  <c r="GL94" i="35"/>
  <c r="GX94" i="35"/>
  <c r="HJ94" i="35"/>
  <c r="HV94" i="35"/>
  <c r="BE94" i="35"/>
  <c r="DM94" i="35"/>
  <c r="HE94" i="35"/>
  <c r="AY94" i="35"/>
  <c r="BK94" i="35"/>
  <c r="BW94" i="35"/>
  <c r="CI94" i="35"/>
  <c r="CU94" i="35"/>
  <c r="DG94" i="35"/>
  <c r="DS94" i="35"/>
  <c r="EE94" i="35"/>
  <c r="EQ94" i="35"/>
  <c r="FC94" i="35"/>
  <c r="FO94" i="35"/>
  <c r="GA94" i="35"/>
  <c r="GM94" i="35"/>
  <c r="GY94" i="35"/>
  <c r="HK94" i="35"/>
  <c r="HW94" i="35"/>
  <c r="BQ94" i="35"/>
  <c r="AZ94" i="35"/>
  <c r="BL94" i="35"/>
  <c r="BX94" i="35"/>
  <c r="CJ94" i="35"/>
  <c r="CV94" i="35"/>
  <c r="DH94" i="35"/>
  <c r="DT94" i="35"/>
  <c r="EF94" i="35"/>
  <c r="ER94" i="35"/>
  <c r="FD94" i="35"/>
  <c r="FP94" i="35"/>
  <c r="GB94" i="35"/>
  <c r="GN94" i="35"/>
  <c r="GZ94" i="35"/>
  <c r="HL94" i="35"/>
  <c r="HX94" i="35"/>
  <c r="DA94" i="35"/>
  <c r="AO94" i="35"/>
  <c r="BA94" i="35"/>
  <c r="BM94" i="35"/>
  <c r="BY94" i="35"/>
  <c r="CK94" i="35"/>
  <c r="CW94" i="35"/>
  <c r="DI94" i="35"/>
  <c r="DU94" i="35"/>
  <c r="EG94" i="35"/>
  <c r="ES94" i="35"/>
  <c r="FE94" i="35"/>
  <c r="FQ94" i="35"/>
  <c r="GC94" i="35"/>
  <c r="GO94" i="35"/>
  <c r="HA94" i="35"/>
  <c r="HM94" i="35"/>
  <c r="HY94" i="35"/>
  <c r="EK94" i="35"/>
  <c r="AP94" i="35"/>
  <c r="BB94" i="35"/>
  <c r="BN94" i="35"/>
  <c r="BZ94" i="35"/>
  <c r="CL94" i="35"/>
  <c r="CX94" i="35"/>
  <c r="DJ94" i="35"/>
  <c r="DV94" i="35"/>
  <c r="EH94" i="35"/>
  <c r="ET94" i="35"/>
  <c r="FF94" i="35"/>
  <c r="FR94" i="35"/>
  <c r="GD94" i="35"/>
  <c r="GP94" i="35"/>
  <c r="HB94" i="35"/>
  <c r="HN94" i="35"/>
  <c r="HZ94" i="35"/>
  <c r="CC94" i="35"/>
  <c r="HQ94" i="35"/>
  <c r="AQ94" i="35"/>
  <c r="BC94" i="35"/>
  <c r="BO94" i="35"/>
  <c r="CA94" i="35"/>
  <c r="CM94" i="35"/>
  <c r="CY94" i="35"/>
  <c r="DK94" i="35"/>
  <c r="DW94" i="35"/>
  <c r="EI94" i="35"/>
  <c r="EU94" i="35"/>
  <c r="FG94" i="35"/>
  <c r="FS94" i="35"/>
  <c r="GE94" i="35"/>
  <c r="GQ94" i="35"/>
  <c r="HC94" i="35"/>
  <c r="HO94" i="35"/>
  <c r="IA94" i="35"/>
  <c r="FI94" i="35"/>
  <c r="AR94" i="35"/>
  <c r="BD94" i="35"/>
  <c r="BP94" i="35"/>
  <c r="CB94" i="35"/>
  <c r="CN94" i="35"/>
  <c r="CZ94" i="35"/>
  <c r="DL94" i="35"/>
  <c r="DX94" i="35"/>
  <c r="EJ94" i="35"/>
  <c r="EV94" i="35"/>
  <c r="FH94" i="35"/>
  <c r="FT94" i="35"/>
  <c r="GF94" i="35"/>
  <c r="GR94" i="35"/>
  <c r="HD94" i="35"/>
  <c r="HP94" i="35"/>
  <c r="IB94" i="35"/>
  <c r="FU94" i="35"/>
  <c r="IE100" i="35"/>
  <c r="AT100" i="35"/>
  <c r="BF100" i="35"/>
  <c r="BR100" i="35"/>
  <c r="CD100" i="35"/>
  <c r="CP100" i="35"/>
  <c r="DB100" i="35"/>
  <c r="DN100" i="35"/>
  <c r="DZ100" i="35"/>
  <c r="EL100" i="35"/>
  <c r="EX100" i="35"/>
  <c r="FJ100" i="35"/>
  <c r="FV100" i="35"/>
  <c r="GH100" i="35"/>
  <c r="GT100" i="35"/>
  <c r="HF100" i="35"/>
  <c r="HR100" i="35"/>
  <c r="ID100" i="35"/>
  <c r="FI100" i="35"/>
  <c r="AU100" i="35"/>
  <c r="BG100" i="35"/>
  <c r="BS100" i="35"/>
  <c r="CE100" i="35"/>
  <c r="CQ100" i="35"/>
  <c r="DC100" i="35"/>
  <c r="DO100" i="35"/>
  <c r="EA100" i="35"/>
  <c r="EM100" i="35"/>
  <c r="EY100" i="35"/>
  <c r="FK100" i="35"/>
  <c r="FW100" i="35"/>
  <c r="GI100" i="35"/>
  <c r="GU100" i="35"/>
  <c r="HG100" i="35"/>
  <c r="HS100" i="35"/>
  <c r="AS100" i="35"/>
  <c r="HQ100" i="35"/>
  <c r="AV100" i="35"/>
  <c r="BH100" i="35"/>
  <c r="BT100" i="35"/>
  <c r="CF100" i="35"/>
  <c r="CR100" i="35"/>
  <c r="DD100" i="35"/>
  <c r="DP100" i="35"/>
  <c r="EB100" i="35"/>
  <c r="EN100" i="35"/>
  <c r="EZ100" i="35"/>
  <c r="FL100" i="35"/>
  <c r="FX100" i="35"/>
  <c r="GJ100" i="35"/>
  <c r="GV100" i="35"/>
  <c r="HH100" i="35"/>
  <c r="HT100" i="35"/>
  <c r="DA100" i="35"/>
  <c r="GG100" i="35"/>
  <c r="AW100" i="35"/>
  <c r="BI100" i="35"/>
  <c r="BU100" i="35"/>
  <c r="CG100" i="35"/>
  <c r="CS100" i="35"/>
  <c r="DE100" i="35"/>
  <c r="DQ100" i="35"/>
  <c r="EC100" i="35"/>
  <c r="EO100" i="35"/>
  <c r="FA100" i="35"/>
  <c r="FM100" i="35"/>
  <c r="FY100" i="35"/>
  <c r="GK100" i="35"/>
  <c r="GW100" i="35"/>
  <c r="HI100" i="35"/>
  <c r="HU100" i="35"/>
  <c r="BQ100" i="35"/>
  <c r="AX100" i="35"/>
  <c r="BJ100" i="35"/>
  <c r="BV100" i="35"/>
  <c r="CH100" i="35"/>
  <c r="CT100" i="35"/>
  <c r="DF100" i="35"/>
  <c r="DR100" i="35"/>
  <c r="ED100" i="35"/>
  <c r="EP100" i="35"/>
  <c r="FB100" i="35"/>
  <c r="FN100" i="35"/>
  <c r="FZ100" i="35"/>
  <c r="GL100" i="35"/>
  <c r="GX100" i="35"/>
  <c r="HJ100" i="35"/>
  <c r="HV100" i="35"/>
  <c r="DM100" i="35"/>
  <c r="FU100" i="35"/>
  <c r="AY100" i="35"/>
  <c r="BK100" i="35"/>
  <c r="BW100" i="35"/>
  <c r="CI100" i="35"/>
  <c r="CU100" i="35"/>
  <c r="DG100" i="35"/>
  <c r="DS100" i="35"/>
  <c r="EE100" i="35"/>
  <c r="EQ100" i="35"/>
  <c r="FC100" i="35"/>
  <c r="FO100" i="35"/>
  <c r="GA100" i="35"/>
  <c r="GM100" i="35"/>
  <c r="GY100" i="35"/>
  <c r="HK100" i="35"/>
  <c r="HW100" i="35"/>
  <c r="CO100" i="35"/>
  <c r="GS100" i="35"/>
  <c r="AZ100" i="35"/>
  <c r="BL100" i="35"/>
  <c r="BX100" i="35"/>
  <c r="CJ100" i="35"/>
  <c r="CV100" i="35"/>
  <c r="DH100" i="35"/>
  <c r="DT100" i="35"/>
  <c r="EF100" i="35"/>
  <c r="ER100" i="35"/>
  <c r="FD100" i="35"/>
  <c r="FP100" i="35"/>
  <c r="GB100" i="35"/>
  <c r="GN100" i="35"/>
  <c r="GZ100" i="35"/>
  <c r="HL100" i="35"/>
  <c r="HX100" i="35"/>
  <c r="CC100" i="35"/>
  <c r="IC100" i="35"/>
  <c r="AO100" i="35"/>
  <c r="BA100" i="35"/>
  <c r="BM100" i="35"/>
  <c r="BY100" i="35"/>
  <c r="CK100" i="35"/>
  <c r="CW100" i="35"/>
  <c r="DI100" i="35"/>
  <c r="DU100" i="35"/>
  <c r="EG100" i="35"/>
  <c r="ES100" i="35"/>
  <c r="FE100" i="35"/>
  <c r="FQ100" i="35"/>
  <c r="GC100" i="35"/>
  <c r="GO100" i="35"/>
  <c r="HA100" i="35"/>
  <c r="HM100" i="35"/>
  <c r="HY100" i="35"/>
  <c r="BE100" i="35"/>
  <c r="AP100" i="35"/>
  <c r="BB100" i="35"/>
  <c r="BN100" i="35"/>
  <c r="BZ100" i="35"/>
  <c r="CL100" i="35"/>
  <c r="CX100" i="35"/>
  <c r="DJ100" i="35"/>
  <c r="DV100" i="35"/>
  <c r="EH100" i="35"/>
  <c r="ET100" i="35"/>
  <c r="FF100" i="35"/>
  <c r="FR100" i="35"/>
  <c r="GD100" i="35"/>
  <c r="GP100" i="35"/>
  <c r="HB100" i="35"/>
  <c r="HN100" i="35"/>
  <c r="HZ100" i="35"/>
  <c r="EK100" i="35"/>
  <c r="AQ100" i="35"/>
  <c r="BC100" i="35"/>
  <c r="BO100" i="35"/>
  <c r="CA100" i="35"/>
  <c r="CM100" i="35"/>
  <c r="CY100" i="35"/>
  <c r="DK100" i="35"/>
  <c r="DW100" i="35"/>
  <c r="EI100" i="35"/>
  <c r="EU100" i="35"/>
  <c r="FG100" i="35"/>
  <c r="FS100" i="35"/>
  <c r="GE100" i="35"/>
  <c r="GQ100" i="35"/>
  <c r="HC100" i="35"/>
  <c r="HO100" i="35"/>
  <c r="IA100" i="35"/>
  <c r="EW100" i="35"/>
  <c r="AR100" i="35"/>
  <c r="BD100" i="35"/>
  <c r="BP100" i="35"/>
  <c r="CB100" i="35"/>
  <c r="CN100" i="35"/>
  <c r="CZ100" i="35"/>
  <c r="DL100" i="35"/>
  <c r="DX100" i="35"/>
  <c r="EJ100" i="35"/>
  <c r="EV100" i="35"/>
  <c r="FH100" i="35"/>
  <c r="FT100" i="35"/>
  <c r="GF100" i="35"/>
  <c r="GR100" i="35"/>
  <c r="HD100" i="35"/>
  <c r="HP100" i="35"/>
  <c r="IB100" i="35"/>
  <c r="DY100" i="35"/>
  <c r="HE100" i="35"/>
  <c r="IE18" i="35"/>
  <c r="AS18" i="35"/>
  <c r="BE18" i="35"/>
  <c r="BQ18" i="35"/>
  <c r="CC18" i="35"/>
  <c r="CO18" i="35"/>
  <c r="DA18" i="35"/>
  <c r="DM18" i="35"/>
  <c r="DY18" i="35"/>
  <c r="EK18" i="35"/>
  <c r="EW18" i="35"/>
  <c r="FI18" i="35"/>
  <c r="FU18" i="35"/>
  <c r="GG18" i="35"/>
  <c r="GS18" i="35"/>
  <c r="HE18" i="35"/>
  <c r="HQ18" i="35"/>
  <c r="IC18" i="35"/>
  <c r="AT18" i="35"/>
  <c r="BF18" i="35"/>
  <c r="BR18" i="35"/>
  <c r="CD18" i="35"/>
  <c r="CP18" i="35"/>
  <c r="DB18" i="35"/>
  <c r="DN18" i="35"/>
  <c r="DZ18" i="35"/>
  <c r="EL18" i="35"/>
  <c r="EX18" i="35"/>
  <c r="FJ18" i="35"/>
  <c r="FV18" i="35"/>
  <c r="GH18" i="35"/>
  <c r="GT18" i="35"/>
  <c r="HF18" i="35"/>
  <c r="HR18" i="35"/>
  <c r="ID18" i="35"/>
  <c r="AU18" i="35"/>
  <c r="BG18" i="35"/>
  <c r="BS18" i="35"/>
  <c r="CE18" i="35"/>
  <c r="CQ18" i="35"/>
  <c r="DC18" i="35"/>
  <c r="DO18" i="35"/>
  <c r="EA18" i="35"/>
  <c r="EM18" i="35"/>
  <c r="EY18" i="35"/>
  <c r="FK18" i="35"/>
  <c r="FW18" i="35"/>
  <c r="GI18" i="35"/>
  <c r="GU18" i="35"/>
  <c r="HG18" i="35"/>
  <c r="HS18" i="35"/>
  <c r="AV18" i="35"/>
  <c r="BH18" i="35"/>
  <c r="BT18" i="35"/>
  <c r="CF18" i="35"/>
  <c r="CR18" i="35"/>
  <c r="DD18" i="35"/>
  <c r="DP18" i="35"/>
  <c r="EB18" i="35"/>
  <c r="EN18" i="35"/>
  <c r="EZ18" i="35"/>
  <c r="FL18" i="35"/>
  <c r="FX18" i="35"/>
  <c r="GJ18" i="35"/>
  <c r="GV18" i="35"/>
  <c r="HH18" i="35"/>
  <c r="HT18" i="35"/>
  <c r="AW18" i="35"/>
  <c r="BI18" i="35"/>
  <c r="BU18" i="35"/>
  <c r="CG18" i="35"/>
  <c r="CS18" i="35"/>
  <c r="DE18" i="35"/>
  <c r="DQ18" i="35"/>
  <c r="EC18" i="35"/>
  <c r="EO18" i="35"/>
  <c r="FA18" i="35"/>
  <c r="FM18" i="35"/>
  <c r="FY18" i="35"/>
  <c r="GK18" i="35"/>
  <c r="GW18" i="35"/>
  <c r="HI18" i="35"/>
  <c r="HU18" i="35"/>
  <c r="AX18" i="35"/>
  <c r="BJ18" i="35"/>
  <c r="BV18" i="35"/>
  <c r="CH18" i="35"/>
  <c r="CT18" i="35"/>
  <c r="DF18" i="35"/>
  <c r="DR18" i="35"/>
  <c r="ED18" i="35"/>
  <c r="EP18" i="35"/>
  <c r="FB18" i="35"/>
  <c r="FN18" i="35"/>
  <c r="FZ18" i="35"/>
  <c r="GL18" i="35"/>
  <c r="GX18" i="35"/>
  <c r="HJ18" i="35"/>
  <c r="HV18" i="35"/>
  <c r="AY18" i="35"/>
  <c r="BK18" i="35"/>
  <c r="BW18" i="35"/>
  <c r="CI18" i="35"/>
  <c r="CU18" i="35"/>
  <c r="DG18" i="35"/>
  <c r="DS18" i="35"/>
  <c r="EE18" i="35"/>
  <c r="EQ18" i="35"/>
  <c r="FC18" i="35"/>
  <c r="FO18" i="35"/>
  <c r="GA18" i="35"/>
  <c r="GM18" i="35"/>
  <c r="GY18" i="35"/>
  <c r="HK18" i="35"/>
  <c r="HW18" i="35"/>
  <c r="AZ18" i="35"/>
  <c r="BL18" i="35"/>
  <c r="BX18" i="35"/>
  <c r="CJ18" i="35"/>
  <c r="CV18" i="35"/>
  <c r="DH18" i="35"/>
  <c r="DT18" i="35"/>
  <c r="EF18" i="35"/>
  <c r="ER18" i="35"/>
  <c r="FD18" i="35"/>
  <c r="FP18" i="35"/>
  <c r="GB18" i="35"/>
  <c r="GN18" i="35"/>
  <c r="GZ18" i="35"/>
  <c r="HL18" i="35"/>
  <c r="HX18" i="35"/>
  <c r="AO18" i="35"/>
  <c r="BA18" i="35"/>
  <c r="BM18" i="35"/>
  <c r="BY18" i="35"/>
  <c r="CK18" i="35"/>
  <c r="CW18" i="35"/>
  <c r="DI18" i="35"/>
  <c r="DU18" i="35"/>
  <c r="EG18" i="35"/>
  <c r="ES18" i="35"/>
  <c r="FE18" i="35"/>
  <c r="FQ18" i="35"/>
  <c r="GC18" i="35"/>
  <c r="GO18" i="35"/>
  <c r="HA18" i="35"/>
  <c r="HM18" i="35"/>
  <c r="HY18" i="35"/>
  <c r="AP18" i="35"/>
  <c r="BB18" i="35"/>
  <c r="BN18" i="35"/>
  <c r="BZ18" i="35"/>
  <c r="CL18" i="35"/>
  <c r="CX18" i="35"/>
  <c r="DJ18" i="35"/>
  <c r="DV18" i="35"/>
  <c r="EH18" i="35"/>
  <c r="ET18" i="35"/>
  <c r="FF18" i="35"/>
  <c r="FR18" i="35"/>
  <c r="GD18" i="35"/>
  <c r="GP18" i="35"/>
  <c r="HB18" i="35"/>
  <c r="HN18" i="35"/>
  <c r="HZ18" i="35"/>
  <c r="AQ18" i="35"/>
  <c r="BC18" i="35"/>
  <c r="BO18" i="35"/>
  <c r="CA18" i="35"/>
  <c r="CM18" i="35"/>
  <c r="CY18" i="35"/>
  <c r="DK18" i="35"/>
  <c r="DW18" i="35"/>
  <c r="EI18" i="35"/>
  <c r="EU18" i="35"/>
  <c r="FG18" i="35"/>
  <c r="FS18" i="35"/>
  <c r="GE18" i="35"/>
  <c r="GQ18" i="35"/>
  <c r="HC18" i="35"/>
  <c r="HO18" i="35"/>
  <c r="IA18" i="35"/>
  <c r="CZ18" i="35"/>
  <c r="DL18" i="35"/>
  <c r="DX18" i="35"/>
  <c r="EJ18" i="35"/>
  <c r="EV18" i="35"/>
  <c r="FH18" i="35"/>
  <c r="FT18" i="35"/>
  <c r="AR18" i="35"/>
  <c r="GF18" i="35"/>
  <c r="BD18" i="35"/>
  <c r="GR18" i="35"/>
  <c r="CB18" i="35"/>
  <c r="HP18" i="35"/>
  <c r="CN18" i="35"/>
  <c r="IB18" i="35"/>
  <c r="BP18" i="35"/>
  <c r="HD18" i="35"/>
  <c r="IE90" i="35"/>
  <c r="AP90" i="35"/>
  <c r="BB90" i="35"/>
  <c r="BN90" i="35"/>
  <c r="BZ90" i="35"/>
  <c r="CL90" i="35"/>
  <c r="CX90" i="35"/>
  <c r="DJ90" i="35"/>
  <c r="DV90" i="35"/>
  <c r="EH90" i="35"/>
  <c r="ET90" i="35"/>
  <c r="FF90" i="35"/>
  <c r="FR90" i="35"/>
  <c r="GD90" i="35"/>
  <c r="GP90" i="35"/>
  <c r="HB90" i="35"/>
  <c r="HN90" i="35"/>
  <c r="HZ90" i="35"/>
  <c r="AS90" i="35"/>
  <c r="BE90" i="35"/>
  <c r="BQ90" i="35"/>
  <c r="CC90" i="35"/>
  <c r="CO90" i="35"/>
  <c r="DA90" i="35"/>
  <c r="DM90" i="35"/>
  <c r="DY90" i="35"/>
  <c r="EK90" i="35"/>
  <c r="EW90" i="35"/>
  <c r="FI90" i="35"/>
  <c r="FU90" i="35"/>
  <c r="GG90" i="35"/>
  <c r="GS90" i="35"/>
  <c r="HE90" i="35"/>
  <c r="AT90" i="35"/>
  <c r="BF90" i="35"/>
  <c r="BR90" i="35"/>
  <c r="CD90" i="35"/>
  <c r="CP90" i="35"/>
  <c r="DB90" i="35"/>
  <c r="DN90" i="35"/>
  <c r="DZ90" i="35"/>
  <c r="EL90" i="35"/>
  <c r="EX90" i="35"/>
  <c r="FJ90" i="35"/>
  <c r="FV90" i="35"/>
  <c r="GH90" i="35"/>
  <c r="GT90" i="35"/>
  <c r="HF90" i="35"/>
  <c r="HR90" i="35"/>
  <c r="AV90" i="35"/>
  <c r="BH90" i="35"/>
  <c r="BT90" i="35"/>
  <c r="CF90" i="35"/>
  <c r="CR90" i="35"/>
  <c r="DD90" i="35"/>
  <c r="DP90" i="35"/>
  <c r="EB90" i="35"/>
  <c r="EN90" i="35"/>
  <c r="EZ90" i="35"/>
  <c r="FL90" i="35"/>
  <c r="FX90" i="35"/>
  <c r="GJ90" i="35"/>
  <c r="GV90" i="35"/>
  <c r="HH90" i="35"/>
  <c r="HT90" i="35"/>
  <c r="BC90" i="35"/>
  <c r="BV90" i="35"/>
  <c r="CM90" i="35"/>
  <c r="DF90" i="35"/>
  <c r="DW90" i="35"/>
  <c r="EP90" i="35"/>
  <c r="FG90" i="35"/>
  <c r="FZ90" i="35"/>
  <c r="GQ90" i="35"/>
  <c r="HJ90" i="35"/>
  <c r="HY90" i="35"/>
  <c r="DU90" i="35"/>
  <c r="BD90" i="35"/>
  <c r="BW90" i="35"/>
  <c r="CN90" i="35"/>
  <c r="DG90" i="35"/>
  <c r="DX90" i="35"/>
  <c r="EQ90" i="35"/>
  <c r="FH90" i="35"/>
  <c r="GA90" i="35"/>
  <c r="GR90" i="35"/>
  <c r="HK90" i="35"/>
  <c r="IA90" i="35"/>
  <c r="EO90" i="35"/>
  <c r="BG90" i="35"/>
  <c r="BX90" i="35"/>
  <c r="CQ90" i="35"/>
  <c r="DH90" i="35"/>
  <c r="EA90" i="35"/>
  <c r="ER90" i="35"/>
  <c r="FK90" i="35"/>
  <c r="GB90" i="35"/>
  <c r="GU90" i="35"/>
  <c r="HL90" i="35"/>
  <c r="IB90" i="35"/>
  <c r="CK90" i="35"/>
  <c r="FE90" i="35"/>
  <c r="AO90" i="35"/>
  <c r="BI90" i="35"/>
  <c r="BY90" i="35"/>
  <c r="CS90" i="35"/>
  <c r="DI90" i="35"/>
  <c r="EC90" i="35"/>
  <c r="ES90" i="35"/>
  <c r="FM90" i="35"/>
  <c r="GC90" i="35"/>
  <c r="GW90" i="35"/>
  <c r="HM90" i="35"/>
  <c r="IC90" i="35"/>
  <c r="FY90" i="35"/>
  <c r="AQ90" i="35"/>
  <c r="BJ90" i="35"/>
  <c r="CA90" i="35"/>
  <c r="CT90" i="35"/>
  <c r="DK90" i="35"/>
  <c r="ED90" i="35"/>
  <c r="EU90" i="35"/>
  <c r="FN90" i="35"/>
  <c r="GE90" i="35"/>
  <c r="GX90" i="35"/>
  <c r="HO90" i="35"/>
  <c r="ID90" i="35"/>
  <c r="DE90" i="35"/>
  <c r="HI90" i="35"/>
  <c r="AR90" i="35"/>
  <c r="BK90" i="35"/>
  <c r="CB90" i="35"/>
  <c r="CU90" i="35"/>
  <c r="DL90" i="35"/>
  <c r="EE90" i="35"/>
  <c r="EV90" i="35"/>
  <c r="FO90" i="35"/>
  <c r="GF90" i="35"/>
  <c r="GY90" i="35"/>
  <c r="HP90" i="35"/>
  <c r="BU90" i="35"/>
  <c r="AU90" i="35"/>
  <c r="BL90" i="35"/>
  <c r="CE90" i="35"/>
  <c r="CV90" i="35"/>
  <c r="DO90" i="35"/>
  <c r="EF90" i="35"/>
  <c r="EY90" i="35"/>
  <c r="FP90" i="35"/>
  <c r="GI90" i="35"/>
  <c r="GZ90" i="35"/>
  <c r="HQ90" i="35"/>
  <c r="HX90" i="35"/>
  <c r="AW90" i="35"/>
  <c r="BM90" i="35"/>
  <c r="CG90" i="35"/>
  <c r="CW90" i="35"/>
  <c r="DQ90" i="35"/>
  <c r="EG90" i="35"/>
  <c r="FA90" i="35"/>
  <c r="FQ90" i="35"/>
  <c r="GK90" i="35"/>
  <c r="HA90" i="35"/>
  <c r="HS90" i="35"/>
  <c r="AX90" i="35"/>
  <c r="BO90" i="35"/>
  <c r="CH90" i="35"/>
  <c r="CY90" i="35"/>
  <c r="DR90" i="35"/>
  <c r="EI90" i="35"/>
  <c r="FB90" i="35"/>
  <c r="FS90" i="35"/>
  <c r="GL90" i="35"/>
  <c r="HC90" i="35"/>
  <c r="HU90" i="35"/>
  <c r="BA90" i="35"/>
  <c r="AY90" i="35"/>
  <c r="BP90" i="35"/>
  <c r="CI90" i="35"/>
  <c r="CZ90" i="35"/>
  <c r="DS90" i="35"/>
  <c r="EJ90" i="35"/>
  <c r="FC90" i="35"/>
  <c r="FT90" i="35"/>
  <c r="GM90" i="35"/>
  <c r="HD90" i="35"/>
  <c r="HV90" i="35"/>
  <c r="AZ90" i="35"/>
  <c r="BS90" i="35"/>
  <c r="CJ90" i="35"/>
  <c r="DC90" i="35"/>
  <c r="DT90" i="35"/>
  <c r="EM90" i="35"/>
  <c r="FD90" i="35"/>
  <c r="FW90" i="35"/>
  <c r="GN90" i="35"/>
  <c r="HG90" i="35"/>
  <c r="HW90" i="35"/>
  <c r="GO90" i="35"/>
  <c r="IE28" i="35"/>
  <c r="AY28" i="35"/>
  <c r="BK28" i="35"/>
  <c r="BW28" i="35"/>
  <c r="CI28" i="35"/>
  <c r="CU28" i="35"/>
  <c r="DG28" i="35"/>
  <c r="DS28" i="35"/>
  <c r="EE28" i="35"/>
  <c r="EQ28" i="35"/>
  <c r="FC28" i="35"/>
  <c r="FO28" i="35"/>
  <c r="GA28" i="35"/>
  <c r="GM28" i="35"/>
  <c r="GY28" i="35"/>
  <c r="HK28" i="35"/>
  <c r="HW28" i="35"/>
  <c r="AZ28" i="35"/>
  <c r="BL28" i="35"/>
  <c r="BX28" i="35"/>
  <c r="CJ28" i="35"/>
  <c r="CV28" i="35"/>
  <c r="DH28" i="35"/>
  <c r="DT28" i="35"/>
  <c r="EF28" i="35"/>
  <c r="ER28" i="35"/>
  <c r="FD28" i="35"/>
  <c r="FP28" i="35"/>
  <c r="GB28" i="35"/>
  <c r="GN28" i="35"/>
  <c r="GZ28" i="35"/>
  <c r="HL28" i="35"/>
  <c r="HX28" i="35"/>
  <c r="AO28" i="35"/>
  <c r="BA28" i="35"/>
  <c r="BM28" i="35"/>
  <c r="BY28" i="35"/>
  <c r="CK28" i="35"/>
  <c r="CW28" i="35"/>
  <c r="DI28" i="35"/>
  <c r="DU28" i="35"/>
  <c r="EG28" i="35"/>
  <c r="ES28" i="35"/>
  <c r="FE28" i="35"/>
  <c r="FQ28" i="35"/>
  <c r="GC28" i="35"/>
  <c r="GO28" i="35"/>
  <c r="HA28" i="35"/>
  <c r="HM28" i="35"/>
  <c r="HY28" i="35"/>
  <c r="AP28" i="35"/>
  <c r="BB28" i="35"/>
  <c r="BN28" i="35"/>
  <c r="BZ28" i="35"/>
  <c r="CL28" i="35"/>
  <c r="CX28" i="35"/>
  <c r="DJ28" i="35"/>
  <c r="DV28" i="35"/>
  <c r="EH28" i="35"/>
  <c r="ET28" i="35"/>
  <c r="FF28" i="35"/>
  <c r="FR28" i="35"/>
  <c r="GD28" i="35"/>
  <c r="GP28" i="35"/>
  <c r="HB28" i="35"/>
  <c r="HN28" i="35"/>
  <c r="HZ28" i="35"/>
  <c r="AQ28" i="35"/>
  <c r="BC28" i="35"/>
  <c r="BO28" i="35"/>
  <c r="CA28" i="35"/>
  <c r="CM28" i="35"/>
  <c r="CY28" i="35"/>
  <c r="DK28" i="35"/>
  <c r="DW28" i="35"/>
  <c r="EI28" i="35"/>
  <c r="EU28" i="35"/>
  <c r="FG28" i="35"/>
  <c r="FS28" i="35"/>
  <c r="GE28" i="35"/>
  <c r="GQ28" i="35"/>
  <c r="HC28" i="35"/>
  <c r="HO28" i="35"/>
  <c r="IA28" i="35"/>
  <c r="AR28" i="35"/>
  <c r="BD28" i="35"/>
  <c r="BP28" i="35"/>
  <c r="CB28" i="35"/>
  <c r="CN28" i="35"/>
  <c r="CZ28" i="35"/>
  <c r="DL28" i="35"/>
  <c r="DX28" i="35"/>
  <c r="EJ28" i="35"/>
  <c r="EV28" i="35"/>
  <c r="FH28" i="35"/>
  <c r="FT28" i="35"/>
  <c r="GF28" i="35"/>
  <c r="GR28" i="35"/>
  <c r="HD28" i="35"/>
  <c r="HP28" i="35"/>
  <c r="IB28" i="35"/>
  <c r="AS28" i="35"/>
  <c r="BE28" i="35"/>
  <c r="BQ28" i="35"/>
  <c r="CC28" i="35"/>
  <c r="CO28" i="35"/>
  <c r="DA28" i="35"/>
  <c r="DM28" i="35"/>
  <c r="DY28" i="35"/>
  <c r="EK28" i="35"/>
  <c r="EW28" i="35"/>
  <c r="FI28" i="35"/>
  <c r="FU28" i="35"/>
  <c r="GG28" i="35"/>
  <c r="GS28" i="35"/>
  <c r="HE28" i="35"/>
  <c r="HQ28" i="35"/>
  <c r="IC28" i="35"/>
  <c r="AT28" i="35"/>
  <c r="BF28" i="35"/>
  <c r="BR28" i="35"/>
  <c r="CD28" i="35"/>
  <c r="CP28" i="35"/>
  <c r="DB28" i="35"/>
  <c r="DN28" i="35"/>
  <c r="DZ28" i="35"/>
  <c r="EL28" i="35"/>
  <c r="EX28" i="35"/>
  <c r="FJ28" i="35"/>
  <c r="FV28" i="35"/>
  <c r="GH28" i="35"/>
  <c r="GT28" i="35"/>
  <c r="HF28" i="35"/>
  <c r="HR28" i="35"/>
  <c r="ID28" i="35"/>
  <c r="AU28" i="35"/>
  <c r="BG28" i="35"/>
  <c r="BS28" i="35"/>
  <c r="CE28" i="35"/>
  <c r="CQ28" i="35"/>
  <c r="DC28" i="35"/>
  <c r="DO28" i="35"/>
  <c r="EA28" i="35"/>
  <c r="EM28" i="35"/>
  <c r="EY28" i="35"/>
  <c r="FK28" i="35"/>
  <c r="FW28" i="35"/>
  <c r="GI28" i="35"/>
  <c r="GU28" i="35"/>
  <c r="HG28" i="35"/>
  <c r="HS28" i="35"/>
  <c r="AW28" i="35"/>
  <c r="BI28" i="35"/>
  <c r="BU28" i="35"/>
  <c r="CG28" i="35"/>
  <c r="CS28" i="35"/>
  <c r="DE28" i="35"/>
  <c r="DQ28" i="35"/>
  <c r="EC28" i="35"/>
  <c r="EO28" i="35"/>
  <c r="FA28" i="35"/>
  <c r="FM28" i="35"/>
  <c r="FY28" i="35"/>
  <c r="GK28" i="35"/>
  <c r="GW28" i="35"/>
  <c r="HI28" i="35"/>
  <c r="HU28" i="35"/>
  <c r="AX28" i="35"/>
  <c r="BJ28" i="35"/>
  <c r="BV28" i="35"/>
  <c r="CH28" i="35"/>
  <c r="CT28" i="35"/>
  <c r="DF28" i="35"/>
  <c r="DR28" i="35"/>
  <c r="ED28" i="35"/>
  <c r="EP28" i="35"/>
  <c r="FB28" i="35"/>
  <c r="FN28" i="35"/>
  <c r="FZ28" i="35"/>
  <c r="GL28" i="35"/>
  <c r="GX28" i="35"/>
  <c r="HJ28" i="35"/>
  <c r="HV28" i="35"/>
  <c r="EZ28" i="35"/>
  <c r="FL28" i="35"/>
  <c r="FX28" i="35"/>
  <c r="AV28" i="35"/>
  <c r="GJ28" i="35"/>
  <c r="BH28" i="35"/>
  <c r="GV28" i="35"/>
  <c r="BT28" i="35"/>
  <c r="HH28" i="35"/>
  <c r="CF28" i="35"/>
  <c r="HT28" i="35"/>
  <c r="CR28" i="35"/>
  <c r="DD28" i="35"/>
  <c r="DP28" i="35"/>
  <c r="EB28" i="35"/>
  <c r="EN28" i="35"/>
  <c r="IE40" i="35"/>
  <c r="AR40" i="35"/>
  <c r="BD40" i="35"/>
  <c r="BP40" i="35"/>
  <c r="CB40" i="35"/>
  <c r="CN40" i="35"/>
  <c r="CZ40" i="35"/>
  <c r="DL40" i="35"/>
  <c r="DX40" i="35"/>
  <c r="EJ40" i="35"/>
  <c r="EV40" i="35"/>
  <c r="FH40" i="35"/>
  <c r="FT40" i="35"/>
  <c r="GF40" i="35"/>
  <c r="GR40" i="35"/>
  <c r="HD40" i="35"/>
  <c r="HP40" i="35"/>
  <c r="IB40" i="35"/>
  <c r="AS40" i="35"/>
  <c r="BE40" i="35"/>
  <c r="BQ40" i="35"/>
  <c r="CC40" i="35"/>
  <c r="CO40" i="35"/>
  <c r="DA40" i="35"/>
  <c r="DM40" i="35"/>
  <c r="DY40" i="35"/>
  <c r="EK40" i="35"/>
  <c r="EW40" i="35"/>
  <c r="FI40" i="35"/>
  <c r="FU40" i="35"/>
  <c r="GG40" i="35"/>
  <c r="GS40" i="35"/>
  <c r="HE40" i="35"/>
  <c r="HQ40" i="35"/>
  <c r="IC40" i="35"/>
  <c r="AT40" i="35"/>
  <c r="BF40" i="35"/>
  <c r="BR40" i="35"/>
  <c r="CD40" i="35"/>
  <c r="CP40" i="35"/>
  <c r="DB40" i="35"/>
  <c r="DN40" i="35"/>
  <c r="DZ40" i="35"/>
  <c r="EL40" i="35"/>
  <c r="EX40" i="35"/>
  <c r="FJ40" i="35"/>
  <c r="FV40" i="35"/>
  <c r="GH40" i="35"/>
  <c r="GT40" i="35"/>
  <c r="HF40" i="35"/>
  <c r="HR40" i="35"/>
  <c r="ID40" i="35"/>
  <c r="AU40" i="35"/>
  <c r="BG40" i="35"/>
  <c r="BS40" i="35"/>
  <c r="CE40" i="35"/>
  <c r="CQ40" i="35"/>
  <c r="DC40" i="35"/>
  <c r="DO40" i="35"/>
  <c r="EA40" i="35"/>
  <c r="EM40" i="35"/>
  <c r="EY40" i="35"/>
  <c r="FK40" i="35"/>
  <c r="FW40" i="35"/>
  <c r="GI40" i="35"/>
  <c r="GU40" i="35"/>
  <c r="HG40" i="35"/>
  <c r="HS40" i="35"/>
  <c r="AV40" i="35"/>
  <c r="BH40" i="35"/>
  <c r="BT40" i="35"/>
  <c r="CF40" i="35"/>
  <c r="CR40" i="35"/>
  <c r="DD40" i="35"/>
  <c r="DP40" i="35"/>
  <c r="EB40" i="35"/>
  <c r="EN40" i="35"/>
  <c r="EZ40" i="35"/>
  <c r="FL40" i="35"/>
  <c r="FX40" i="35"/>
  <c r="GJ40" i="35"/>
  <c r="GV40" i="35"/>
  <c r="HH40" i="35"/>
  <c r="HT40" i="35"/>
  <c r="AW40" i="35"/>
  <c r="BI40" i="35"/>
  <c r="BU40" i="35"/>
  <c r="CG40" i="35"/>
  <c r="CS40" i="35"/>
  <c r="DE40" i="35"/>
  <c r="DQ40" i="35"/>
  <c r="EC40" i="35"/>
  <c r="EO40" i="35"/>
  <c r="FA40" i="35"/>
  <c r="FM40" i="35"/>
  <c r="FY40" i="35"/>
  <c r="GK40" i="35"/>
  <c r="GW40" i="35"/>
  <c r="HI40" i="35"/>
  <c r="HU40" i="35"/>
  <c r="AX40" i="35"/>
  <c r="BJ40" i="35"/>
  <c r="BV40" i="35"/>
  <c r="CH40" i="35"/>
  <c r="CT40" i="35"/>
  <c r="DF40" i="35"/>
  <c r="DR40" i="35"/>
  <c r="ED40" i="35"/>
  <c r="EP40" i="35"/>
  <c r="FB40" i="35"/>
  <c r="FN40" i="35"/>
  <c r="FZ40" i="35"/>
  <c r="GL40" i="35"/>
  <c r="GX40" i="35"/>
  <c r="HJ40" i="35"/>
  <c r="HV40" i="35"/>
  <c r="AY40" i="35"/>
  <c r="BK40" i="35"/>
  <c r="BW40" i="35"/>
  <c r="CI40" i="35"/>
  <c r="CU40" i="35"/>
  <c r="DG40" i="35"/>
  <c r="DS40" i="35"/>
  <c r="EE40" i="35"/>
  <c r="EQ40" i="35"/>
  <c r="FC40" i="35"/>
  <c r="FO40" i="35"/>
  <c r="GA40" i="35"/>
  <c r="GM40" i="35"/>
  <c r="GY40" i="35"/>
  <c r="HK40" i="35"/>
  <c r="HW40" i="35"/>
  <c r="AZ40" i="35"/>
  <c r="BL40" i="35"/>
  <c r="BX40" i="35"/>
  <c r="CJ40" i="35"/>
  <c r="CV40" i="35"/>
  <c r="DH40" i="35"/>
  <c r="DT40" i="35"/>
  <c r="EF40" i="35"/>
  <c r="ER40" i="35"/>
  <c r="FD40" i="35"/>
  <c r="FP40" i="35"/>
  <c r="GB40" i="35"/>
  <c r="GN40" i="35"/>
  <c r="GZ40" i="35"/>
  <c r="HL40" i="35"/>
  <c r="HX40" i="35"/>
  <c r="AO40" i="35"/>
  <c r="BA40" i="35"/>
  <c r="BM40" i="35"/>
  <c r="BY40" i="35"/>
  <c r="CK40" i="35"/>
  <c r="CW40" i="35"/>
  <c r="DI40" i="35"/>
  <c r="DU40" i="35"/>
  <c r="EG40" i="35"/>
  <c r="ES40" i="35"/>
  <c r="FE40" i="35"/>
  <c r="FQ40" i="35"/>
  <c r="GC40" i="35"/>
  <c r="GO40" i="35"/>
  <c r="HA40" i="35"/>
  <c r="HM40" i="35"/>
  <c r="HY40" i="35"/>
  <c r="AP40" i="35"/>
  <c r="BB40" i="35"/>
  <c r="BN40" i="35"/>
  <c r="BZ40" i="35"/>
  <c r="CL40" i="35"/>
  <c r="CX40" i="35"/>
  <c r="DJ40" i="35"/>
  <c r="DV40" i="35"/>
  <c r="EH40" i="35"/>
  <c r="ET40" i="35"/>
  <c r="FF40" i="35"/>
  <c r="FR40" i="35"/>
  <c r="GD40" i="35"/>
  <c r="GP40" i="35"/>
  <c r="HB40" i="35"/>
  <c r="HN40" i="35"/>
  <c r="HZ40" i="35"/>
  <c r="EI40" i="35"/>
  <c r="EU40" i="35"/>
  <c r="FG40" i="35"/>
  <c r="FS40" i="35"/>
  <c r="AQ40" i="35"/>
  <c r="GE40" i="35"/>
  <c r="BC40" i="35"/>
  <c r="GQ40" i="35"/>
  <c r="BO40" i="35"/>
  <c r="HC40" i="35"/>
  <c r="CA40" i="35"/>
  <c r="HO40" i="35"/>
  <c r="CM40" i="35"/>
  <c r="IA40" i="35"/>
  <c r="CY40" i="35"/>
  <c r="DK40" i="35"/>
  <c r="DW40" i="35"/>
  <c r="I22" i="35"/>
  <c r="I58" i="35"/>
  <c r="K19" i="35"/>
  <c r="K50" i="35"/>
  <c r="N79" i="35"/>
  <c r="J15" i="35"/>
  <c r="AN22" i="35"/>
  <c r="I34" i="35"/>
  <c r="N52" i="35"/>
  <c r="K58" i="35"/>
  <c r="N63" i="35"/>
  <c r="N18" i="35"/>
  <c r="K42" i="35"/>
  <c r="J48" i="35"/>
  <c r="V48" i="35" s="1"/>
  <c r="J54" i="35"/>
  <c r="V54" i="35" s="1"/>
  <c r="I100" i="35"/>
  <c r="N9" i="35"/>
  <c r="K11" i="35"/>
  <c r="I9" i="35"/>
  <c r="K9" i="35"/>
  <c r="I5" i="35"/>
  <c r="I54" i="35"/>
  <c r="K59" i="35"/>
  <c r="I71" i="35"/>
  <c r="N95" i="35"/>
  <c r="I19" i="35"/>
  <c r="K70" i="35"/>
  <c r="N55" i="35"/>
  <c r="K78" i="35"/>
  <c r="I64" i="35"/>
  <c r="K21" i="35"/>
  <c r="K73" i="35"/>
  <c r="I42" i="35"/>
  <c r="N91" i="35"/>
  <c r="J81" i="35"/>
  <c r="V81" i="35" s="1"/>
  <c r="J103" i="35"/>
  <c r="J30" i="35"/>
  <c r="M30" i="35" s="1"/>
  <c r="K30" i="35"/>
  <c r="K93" i="35"/>
  <c r="N88" i="35"/>
  <c r="J100" i="35"/>
  <c r="M100" i="35" s="1"/>
  <c r="K22" i="35"/>
  <c r="N44" i="35"/>
  <c r="K68" i="35"/>
  <c r="N75" i="35"/>
  <c r="I78" i="35"/>
  <c r="I88" i="35"/>
  <c r="N92" i="35"/>
  <c r="I97" i="35"/>
  <c r="K10" i="35"/>
  <c r="N73" i="35"/>
  <c r="N4" i="35"/>
  <c r="J7" i="35"/>
  <c r="P7" i="35" s="1"/>
  <c r="I29" i="35"/>
  <c r="K45" i="35"/>
  <c r="I84" i="35"/>
  <c r="N89" i="35"/>
  <c r="J69" i="35"/>
  <c r="K76" i="35"/>
  <c r="I89" i="35"/>
  <c r="N93" i="35"/>
  <c r="J4" i="35"/>
  <c r="J89" i="35"/>
  <c r="U89" i="35" s="1"/>
  <c r="I81" i="35"/>
  <c r="I85" i="35"/>
  <c r="K89" i="35"/>
  <c r="N8" i="35"/>
  <c r="K12" i="35"/>
  <c r="N15" i="35"/>
  <c r="K63" i="35"/>
  <c r="N81" i="35"/>
  <c r="I95" i="35"/>
  <c r="I31" i="35"/>
  <c r="I37" i="35"/>
  <c r="I90" i="35"/>
  <c r="J12" i="35"/>
  <c r="L12" i="35" s="1"/>
  <c r="M12" i="35" s="1"/>
  <c r="K17" i="35"/>
  <c r="I21" i="35"/>
  <c r="J36" i="35"/>
  <c r="L36" i="35" s="1"/>
  <c r="J21" i="35"/>
  <c r="V21" i="35" s="1"/>
  <c r="K66" i="35"/>
  <c r="N66" i="35"/>
  <c r="I101" i="35"/>
  <c r="K38" i="35"/>
  <c r="J96" i="35"/>
  <c r="L96" i="35" s="1"/>
  <c r="N96" i="35"/>
  <c r="K96" i="35"/>
  <c r="I18" i="35"/>
  <c r="I48" i="35"/>
  <c r="AM63" i="35"/>
  <c r="J71" i="35"/>
  <c r="P71" i="35" s="1"/>
  <c r="I96" i="35"/>
  <c r="K91" i="35"/>
  <c r="K27" i="35"/>
  <c r="N27" i="35"/>
  <c r="N30" i="35"/>
  <c r="L48" i="35"/>
  <c r="I61" i="35"/>
  <c r="J62" i="35"/>
  <c r="P62" i="35" s="1"/>
  <c r="K71" i="35"/>
  <c r="I83" i="35"/>
  <c r="K97" i="35"/>
  <c r="I26" i="35"/>
  <c r="I36" i="35"/>
  <c r="N43" i="35"/>
  <c r="K53" i="35"/>
  <c r="N53" i="35"/>
  <c r="J53" i="35"/>
  <c r="I55" i="35"/>
  <c r="AN89" i="35"/>
  <c r="K56" i="35"/>
  <c r="N78" i="35"/>
  <c r="N31" i="35"/>
  <c r="J31" i="35"/>
  <c r="R31" i="35" s="1"/>
  <c r="K35" i="35"/>
  <c r="AN63" i="35"/>
  <c r="K16" i="35"/>
  <c r="J16" i="35"/>
  <c r="L16" i="35" s="1"/>
  <c r="J22" i="35"/>
  <c r="V22" i="35" s="1"/>
  <c r="J35" i="35"/>
  <c r="M48" i="35"/>
  <c r="J61" i="35"/>
  <c r="M61" i="35" s="1"/>
  <c r="K62" i="35"/>
  <c r="AM36" i="35"/>
  <c r="N40" i="35"/>
  <c r="I17" i="35"/>
  <c r="I53" i="35"/>
  <c r="K36" i="35"/>
  <c r="N50" i="35"/>
  <c r="J43" i="35"/>
  <c r="M43" i="35" s="1"/>
  <c r="N51" i="35"/>
  <c r="N36" i="35"/>
  <c r="K43" i="35"/>
  <c r="J51" i="35"/>
  <c r="M51" i="35" s="1"/>
  <c r="N83" i="35"/>
  <c r="K83" i="35"/>
  <c r="J83" i="35"/>
  <c r="T83" i="35" s="1"/>
  <c r="N16" i="35"/>
  <c r="I16" i="35"/>
  <c r="N35" i="35"/>
  <c r="K40" i="35"/>
  <c r="P48" i="35"/>
  <c r="I56" i="35"/>
  <c r="I72" i="35"/>
  <c r="I41" i="35"/>
  <c r="I63" i="35"/>
  <c r="I92" i="35"/>
  <c r="I102" i="35"/>
  <c r="I27" i="35"/>
  <c r="N24" i="35"/>
  <c r="J63" i="35"/>
  <c r="U63" i="35" s="1"/>
  <c r="N70" i="35"/>
  <c r="N80" i="35"/>
  <c r="K88" i="35"/>
  <c r="N99" i="35"/>
  <c r="K15" i="35"/>
  <c r="K29" i="35"/>
  <c r="N37" i="35"/>
  <c r="J42" i="35"/>
  <c r="V42" i="35" s="1"/>
  <c r="N47" i="35"/>
  <c r="N54" i="35"/>
  <c r="J58" i="35"/>
  <c r="U58" i="35" s="1"/>
  <c r="K60" i="35"/>
  <c r="I68" i="35"/>
  <c r="I75" i="35"/>
  <c r="N84" i="35"/>
  <c r="K85" i="35"/>
  <c r="N100" i="35"/>
  <c r="N21" i="35"/>
  <c r="N29" i="35"/>
  <c r="N42" i="35"/>
  <c r="K44" i="35"/>
  <c r="K48" i="35"/>
  <c r="I50" i="35"/>
  <c r="N58" i="35"/>
  <c r="N61" i="35"/>
  <c r="I62" i="35"/>
  <c r="K64" i="35"/>
  <c r="I76" i="35"/>
  <c r="J84" i="35"/>
  <c r="L84" i="35" s="1"/>
  <c r="N90" i="35"/>
  <c r="AM7" i="35"/>
  <c r="AN7" i="35" s="1"/>
  <c r="AO7" i="35" s="1"/>
  <c r="AP7" i="35" s="1"/>
  <c r="AQ7" i="35" s="1"/>
  <c r="AR7" i="35" s="1"/>
  <c r="AS7" i="35" s="1"/>
  <c r="AT7" i="35" s="1"/>
  <c r="AU7" i="35" s="1"/>
  <c r="AV7" i="35" s="1"/>
  <c r="AW7" i="35" s="1"/>
  <c r="AX7" i="35" s="1"/>
  <c r="AY7" i="35" s="1"/>
  <c r="AZ7" i="35" s="1"/>
  <c r="BA7" i="35" s="1"/>
  <c r="BB7" i="35" s="1"/>
  <c r="BC7" i="35" s="1"/>
  <c r="BD7" i="35" s="1"/>
  <c r="BE7" i="35" s="1"/>
  <c r="BF7" i="35" s="1"/>
  <c r="BG7" i="35" s="1"/>
  <c r="BH7" i="35" s="1"/>
  <c r="BI7" i="35" s="1"/>
  <c r="BJ7" i="35" s="1"/>
  <c r="BK7" i="35" s="1"/>
  <c r="BL7" i="35" s="1"/>
  <c r="BM7" i="35" s="1"/>
  <c r="BN7" i="35" s="1"/>
  <c r="BO7" i="35" s="1"/>
  <c r="BP7" i="35" s="1"/>
  <c r="BQ7" i="35" s="1"/>
  <c r="BR7" i="35" s="1"/>
  <c r="BS7" i="35" s="1"/>
  <c r="BT7" i="35" s="1"/>
  <c r="BU7" i="35" s="1"/>
  <c r="BV7" i="35" s="1"/>
  <c r="BW7" i="35" s="1"/>
  <c r="BX7" i="35" s="1"/>
  <c r="BY7" i="35" s="1"/>
  <c r="BZ7" i="35" s="1"/>
  <c r="CA7" i="35" s="1"/>
  <c r="CB7" i="35" s="1"/>
  <c r="CC7" i="35" s="1"/>
  <c r="CD7" i="35" s="1"/>
  <c r="CE7" i="35" s="1"/>
  <c r="CF7" i="35" s="1"/>
  <c r="CG7" i="35" s="1"/>
  <c r="CH7" i="35" s="1"/>
  <c r="CI7" i="35" s="1"/>
  <c r="CJ7" i="35" s="1"/>
  <c r="CK7" i="35" s="1"/>
  <c r="CL7" i="35" s="1"/>
  <c r="CM7" i="35" s="1"/>
  <c r="CN7" i="35" s="1"/>
  <c r="CO7" i="35" s="1"/>
  <c r="CP7" i="35" s="1"/>
  <c r="CQ7" i="35" s="1"/>
  <c r="CR7" i="35" s="1"/>
  <c r="CS7" i="35" s="1"/>
  <c r="CT7" i="35" s="1"/>
  <c r="CU7" i="35" s="1"/>
  <c r="CV7" i="35" s="1"/>
  <c r="CW7" i="35" s="1"/>
  <c r="CX7" i="35" s="1"/>
  <c r="CY7" i="35" s="1"/>
  <c r="CZ7" i="35" s="1"/>
  <c r="DA7" i="35" s="1"/>
  <c r="DB7" i="35" s="1"/>
  <c r="DC7" i="35" s="1"/>
  <c r="DD7" i="35" s="1"/>
  <c r="DE7" i="35" s="1"/>
  <c r="DF7" i="35" s="1"/>
  <c r="DG7" i="35" s="1"/>
  <c r="DH7" i="35" s="1"/>
  <c r="DI7" i="35" s="1"/>
  <c r="DJ7" i="35" s="1"/>
  <c r="DK7" i="35" s="1"/>
  <c r="DL7" i="35" s="1"/>
  <c r="DM7" i="35" s="1"/>
  <c r="DN7" i="35" s="1"/>
  <c r="DO7" i="35" s="1"/>
  <c r="DP7" i="35" s="1"/>
  <c r="DQ7" i="35" s="1"/>
  <c r="DR7" i="35" s="1"/>
  <c r="DS7" i="35" s="1"/>
  <c r="DT7" i="35" s="1"/>
  <c r="DU7" i="35" s="1"/>
  <c r="DV7" i="35" s="1"/>
  <c r="DW7" i="35" s="1"/>
  <c r="DX7" i="35" s="1"/>
  <c r="DY7" i="35" s="1"/>
  <c r="DZ7" i="35" s="1"/>
  <c r="EA7" i="35" s="1"/>
  <c r="EB7" i="35" s="1"/>
  <c r="EC7" i="35" s="1"/>
  <c r="ED7" i="35" s="1"/>
  <c r="EE7" i="35" s="1"/>
  <c r="EF7" i="35" s="1"/>
  <c r="EG7" i="35" s="1"/>
  <c r="EH7" i="35" s="1"/>
  <c r="EI7" i="35" s="1"/>
  <c r="EJ7" i="35" s="1"/>
  <c r="EK7" i="35" s="1"/>
  <c r="EL7" i="35" s="1"/>
  <c r="EM7" i="35" s="1"/>
  <c r="EN7" i="35" s="1"/>
  <c r="EO7" i="35" s="1"/>
  <c r="EP7" i="35" s="1"/>
  <c r="EQ7" i="35" s="1"/>
  <c r="ER7" i="35" s="1"/>
  <c r="ES7" i="35" s="1"/>
  <c r="ET7" i="35" s="1"/>
  <c r="EU7" i="35" s="1"/>
  <c r="EV7" i="35" s="1"/>
  <c r="EW7" i="35" s="1"/>
  <c r="EX7" i="35" s="1"/>
  <c r="EY7" i="35" s="1"/>
  <c r="EZ7" i="35" s="1"/>
  <c r="FA7" i="35" s="1"/>
  <c r="FB7" i="35" s="1"/>
  <c r="FC7" i="35" s="1"/>
  <c r="FD7" i="35" s="1"/>
  <c r="FE7" i="35" s="1"/>
  <c r="FF7" i="35" s="1"/>
  <c r="FG7" i="35" s="1"/>
  <c r="FH7" i="35" s="1"/>
  <c r="FI7" i="35" s="1"/>
  <c r="FJ7" i="35" s="1"/>
  <c r="FK7" i="35" s="1"/>
  <c r="FL7" i="35" s="1"/>
  <c r="FM7" i="35" s="1"/>
  <c r="FN7" i="35" s="1"/>
  <c r="FO7" i="35" s="1"/>
  <c r="FP7" i="35" s="1"/>
  <c r="FQ7" i="35" s="1"/>
  <c r="FR7" i="35" s="1"/>
  <c r="FS7" i="35" s="1"/>
  <c r="FT7" i="35" s="1"/>
  <c r="FU7" i="35" s="1"/>
  <c r="FV7" i="35" s="1"/>
  <c r="FW7" i="35" s="1"/>
  <c r="FX7" i="35" s="1"/>
  <c r="FY7" i="35" s="1"/>
  <c r="FZ7" i="35" s="1"/>
  <c r="GA7" i="35" s="1"/>
  <c r="GB7" i="35" s="1"/>
  <c r="GC7" i="35" s="1"/>
  <c r="GD7" i="35" s="1"/>
  <c r="GE7" i="35" s="1"/>
  <c r="GF7" i="35" s="1"/>
  <c r="GG7" i="35" s="1"/>
  <c r="GH7" i="35" s="1"/>
  <c r="GI7" i="35" s="1"/>
  <c r="GJ7" i="35" s="1"/>
  <c r="GK7" i="35" s="1"/>
  <c r="GL7" i="35" s="1"/>
  <c r="GM7" i="35" s="1"/>
  <c r="GN7" i="35" s="1"/>
  <c r="GO7" i="35" s="1"/>
  <c r="GP7" i="35" s="1"/>
  <c r="GQ7" i="35" s="1"/>
  <c r="GR7" i="35" s="1"/>
  <c r="GS7" i="35" s="1"/>
  <c r="GT7" i="35" s="1"/>
  <c r="GU7" i="35" s="1"/>
  <c r="GV7" i="35" s="1"/>
  <c r="GW7" i="35" s="1"/>
  <c r="GX7" i="35" s="1"/>
  <c r="GY7" i="35" s="1"/>
  <c r="GZ7" i="35" s="1"/>
  <c r="HA7" i="35" s="1"/>
  <c r="HB7" i="35" s="1"/>
  <c r="HC7" i="35" s="1"/>
  <c r="HD7" i="35" s="1"/>
  <c r="HE7" i="35" s="1"/>
  <c r="HF7" i="35" s="1"/>
  <c r="HG7" i="35" s="1"/>
  <c r="HH7" i="35" s="1"/>
  <c r="HI7" i="35" s="1"/>
  <c r="HJ7" i="35" s="1"/>
  <c r="HK7" i="35" s="1"/>
  <c r="HL7" i="35" s="1"/>
  <c r="HM7" i="35" s="1"/>
  <c r="HN7" i="35" s="1"/>
  <c r="HO7" i="35" s="1"/>
  <c r="HP7" i="35" s="1"/>
  <c r="HQ7" i="35" s="1"/>
  <c r="HR7" i="35" s="1"/>
  <c r="HS7" i="35" s="1"/>
  <c r="HT7" i="35" s="1"/>
  <c r="HU7" i="35" s="1"/>
  <c r="HV7" i="35" s="1"/>
  <c r="HW7" i="35" s="1"/>
  <c r="HX7" i="35" s="1"/>
  <c r="HY7" i="35" s="1"/>
  <c r="HZ7" i="35" s="1"/>
  <c r="IA7" i="35" s="1"/>
  <c r="IB7" i="35" s="1"/>
  <c r="IC7" i="35" s="1"/>
  <c r="ID7" i="35" s="1"/>
  <c r="IE7" i="35" s="1"/>
  <c r="N5" i="35"/>
  <c r="K5" i="35"/>
  <c r="J5" i="35"/>
  <c r="P4" i="35"/>
  <c r="L4" i="35"/>
  <c r="M4" i="35" s="1"/>
  <c r="U4" i="35" s="1"/>
  <c r="AM4" i="35"/>
  <c r="AN4" i="35" s="1"/>
  <c r="AO4" i="35" s="1"/>
  <c r="AP4" i="35" s="1"/>
  <c r="AQ4" i="35" s="1"/>
  <c r="AR4" i="35" s="1"/>
  <c r="AS4" i="35" s="1"/>
  <c r="AT4" i="35" s="1"/>
  <c r="AU4" i="35" s="1"/>
  <c r="AV4" i="35" s="1"/>
  <c r="AW4" i="35" s="1"/>
  <c r="AX4" i="35" s="1"/>
  <c r="AY4" i="35" s="1"/>
  <c r="AZ4" i="35" s="1"/>
  <c r="BA4" i="35" s="1"/>
  <c r="BB4" i="35" s="1"/>
  <c r="BC4" i="35" s="1"/>
  <c r="BD4" i="35" s="1"/>
  <c r="BE4" i="35" s="1"/>
  <c r="BF4" i="35" s="1"/>
  <c r="BG4" i="35" s="1"/>
  <c r="BH4" i="35" s="1"/>
  <c r="BI4" i="35" s="1"/>
  <c r="BJ4" i="35" s="1"/>
  <c r="BK4" i="35" s="1"/>
  <c r="BL4" i="35" s="1"/>
  <c r="BM4" i="35" s="1"/>
  <c r="BN4" i="35" s="1"/>
  <c r="BO4" i="35" s="1"/>
  <c r="BP4" i="35" s="1"/>
  <c r="BQ4" i="35" s="1"/>
  <c r="BR4" i="35" s="1"/>
  <c r="BS4" i="35" s="1"/>
  <c r="BT4" i="35" s="1"/>
  <c r="BU4" i="35" s="1"/>
  <c r="BV4" i="35" s="1"/>
  <c r="BW4" i="35" s="1"/>
  <c r="BX4" i="35" s="1"/>
  <c r="BY4" i="35" s="1"/>
  <c r="BZ4" i="35" s="1"/>
  <c r="CA4" i="35" s="1"/>
  <c r="CB4" i="35" s="1"/>
  <c r="CC4" i="35" s="1"/>
  <c r="CD4" i="35" s="1"/>
  <c r="CE4" i="35" s="1"/>
  <c r="CF4" i="35" s="1"/>
  <c r="CG4" i="35" s="1"/>
  <c r="CH4" i="35" s="1"/>
  <c r="CI4" i="35" s="1"/>
  <c r="CJ4" i="35" s="1"/>
  <c r="CK4" i="35" s="1"/>
  <c r="CL4" i="35" s="1"/>
  <c r="CM4" i="35" s="1"/>
  <c r="CN4" i="35" s="1"/>
  <c r="CO4" i="35" s="1"/>
  <c r="CP4" i="35" s="1"/>
  <c r="CQ4" i="35" s="1"/>
  <c r="CR4" i="35" s="1"/>
  <c r="CS4" i="35" s="1"/>
  <c r="CT4" i="35" s="1"/>
  <c r="CU4" i="35" s="1"/>
  <c r="CV4" i="35" s="1"/>
  <c r="CW4" i="35" s="1"/>
  <c r="CX4" i="35" s="1"/>
  <c r="CY4" i="35" s="1"/>
  <c r="CZ4" i="35" s="1"/>
  <c r="DA4" i="35" s="1"/>
  <c r="DB4" i="35" s="1"/>
  <c r="DC4" i="35" s="1"/>
  <c r="DD4" i="35" s="1"/>
  <c r="DE4" i="35" s="1"/>
  <c r="DF4" i="35" s="1"/>
  <c r="DG4" i="35" s="1"/>
  <c r="DH4" i="35" s="1"/>
  <c r="DI4" i="35" s="1"/>
  <c r="DJ4" i="35" s="1"/>
  <c r="DK4" i="35" s="1"/>
  <c r="DL4" i="35" s="1"/>
  <c r="DM4" i="35" s="1"/>
  <c r="DN4" i="35" s="1"/>
  <c r="DO4" i="35" s="1"/>
  <c r="DP4" i="35" s="1"/>
  <c r="DQ4" i="35" s="1"/>
  <c r="DR4" i="35" s="1"/>
  <c r="DS4" i="35" s="1"/>
  <c r="DT4" i="35" s="1"/>
  <c r="DU4" i="35" s="1"/>
  <c r="DV4" i="35" s="1"/>
  <c r="DW4" i="35" s="1"/>
  <c r="DX4" i="35" s="1"/>
  <c r="DY4" i="35" s="1"/>
  <c r="DZ4" i="35" s="1"/>
  <c r="EA4" i="35" s="1"/>
  <c r="EB4" i="35" s="1"/>
  <c r="EC4" i="35" s="1"/>
  <c r="ED4" i="35" s="1"/>
  <c r="EE4" i="35" s="1"/>
  <c r="EF4" i="35" s="1"/>
  <c r="EG4" i="35" s="1"/>
  <c r="EH4" i="35" s="1"/>
  <c r="EI4" i="35" s="1"/>
  <c r="EJ4" i="35" s="1"/>
  <c r="EK4" i="35" s="1"/>
  <c r="EL4" i="35" s="1"/>
  <c r="EM4" i="35" s="1"/>
  <c r="EN4" i="35" s="1"/>
  <c r="EO4" i="35" s="1"/>
  <c r="EP4" i="35" s="1"/>
  <c r="EQ4" i="35" s="1"/>
  <c r="ER4" i="35" s="1"/>
  <c r="ES4" i="35" s="1"/>
  <c r="ET4" i="35" s="1"/>
  <c r="EU4" i="35" s="1"/>
  <c r="EV4" i="35" s="1"/>
  <c r="EW4" i="35" s="1"/>
  <c r="EX4" i="35" s="1"/>
  <c r="EY4" i="35" s="1"/>
  <c r="EZ4" i="35" s="1"/>
  <c r="FA4" i="35" s="1"/>
  <c r="FB4" i="35" s="1"/>
  <c r="FC4" i="35" s="1"/>
  <c r="FD4" i="35" s="1"/>
  <c r="FE4" i="35" s="1"/>
  <c r="FF4" i="35" s="1"/>
  <c r="FG4" i="35" s="1"/>
  <c r="FH4" i="35" s="1"/>
  <c r="FI4" i="35" s="1"/>
  <c r="FJ4" i="35" s="1"/>
  <c r="FK4" i="35" s="1"/>
  <c r="FL4" i="35" s="1"/>
  <c r="FM4" i="35" s="1"/>
  <c r="FN4" i="35" s="1"/>
  <c r="FO4" i="35" s="1"/>
  <c r="FP4" i="35" s="1"/>
  <c r="FQ4" i="35" s="1"/>
  <c r="FR4" i="35" s="1"/>
  <c r="FS4" i="35" s="1"/>
  <c r="FT4" i="35" s="1"/>
  <c r="FU4" i="35" s="1"/>
  <c r="FV4" i="35" s="1"/>
  <c r="FW4" i="35" s="1"/>
  <c r="FX4" i="35" s="1"/>
  <c r="FY4" i="35" s="1"/>
  <c r="FZ4" i="35" s="1"/>
  <c r="GA4" i="35" s="1"/>
  <c r="GB4" i="35" s="1"/>
  <c r="GC4" i="35" s="1"/>
  <c r="GD4" i="35" s="1"/>
  <c r="GE4" i="35" s="1"/>
  <c r="GF4" i="35" s="1"/>
  <c r="GG4" i="35" s="1"/>
  <c r="GH4" i="35" s="1"/>
  <c r="GI4" i="35" s="1"/>
  <c r="GJ4" i="35" s="1"/>
  <c r="GK4" i="35" s="1"/>
  <c r="GL4" i="35" s="1"/>
  <c r="GM4" i="35" s="1"/>
  <c r="GN4" i="35" s="1"/>
  <c r="GO4" i="35" s="1"/>
  <c r="GP4" i="35" s="1"/>
  <c r="GQ4" i="35" s="1"/>
  <c r="GR4" i="35" s="1"/>
  <c r="GS4" i="35" s="1"/>
  <c r="GT4" i="35" s="1"/>
  <c r="GU4" i="35" s="1"/>
  <c r="GV4" i="35" s="1"/>
  <c r="GW4" i="35" s="1"/>
  <c r="GX4" i="35" s="1"/>
  <c r="GY4" i="35" s="1"/>
  <c r="GZ4" i="35" s="1"/>
  <c r="HA4" i="35" s="1"/>
  <c r="HB4" i="35" s="1"/>
  <c r="HC4" i="35" s="1"/>
  <c r="HD4" i="35" s="1"/>
  <c r="HE4" i="35" s="1"/>
  <c r="HF4" i="35" s="1"/>
  <c r="HG4" i="35" s="1"/>
  <c r="HH4" i="35" s="1"/>
  <c r="HI4" i="35" s="1"/>
  <c r="HJ4" i="35" s="1"/>
  <c r="HK4" i="35" s="1"/>
  <c r="HL4" i="35" s="1"/>
  <c r="HM4" i="35" s="1"/>
  <c r="HN4" i="35" s="1"/>
  <c r="HO4" i="35" s="1"/>
  <c r="HP4" i="35" s="1"/>
  <c r="HQ4" i="35" s="1"/>
  <c r="HR4" i="35" s="1"/>
  <c r="HS4" i="35" s="1"/>
  <c r="HT4" i="35" s="1"/>
  <c r="HU4" i="35" s="1"/>
  <c r="HV4" i="35" s="1"/>
  <c r="HW4" i="35" s="1"/>
  <c r="HX4" i="35" s="1"/>
  <c r="HY4" i="35" s="1"/>
  <c r="HZ4" i="35" s="1"/>
  <c r="IA4" i="35" s="1"/>
  <c r="IB4" i="35" s="1"/>
  <c r="IC4" i="35" s="1"/>
  <c r="ID4" i="35" s="1"/>
  <c r="IE4" i="35" s="1"/>
  <c r="K13" i="35"/>
  <c r="I13" i="35"/>
  <c r="N7" i="35"/>
  <c r="K7" i="35"/>
  <c r="V15" i="35"/>
  <c r="U15" i="35"/>
  <c r="T15" i="35"/>
  <c r="R15" i="35"/>
  <c r="Q15" i="35"/>
  <c r="P15" i="35"/>
  <c r="M15" i="35"/>
  <c r="L15" i="35"/>
  <c r="AM17" i="35"/>
  <c r="U20" i="35"/>
  <c r="T20" i="35"/>
  <c r="R20" i="35"/>
  <c r="Q20" i="35"/>
  <c r="P20" i="35"/>
  <c r="M20" i="35"/>
  <c r="L20" i="35"/>
  <c r="V20" i="35"/>
  <c r="K4" i="35"/>
  <c r="T4" i="35" s="1"/>
  <c r="J9" i="35"/>
  <c r="N13" i="35"/>
  <c r="AM22" i="35"/>
  <c r="N11" i="35"/>
  <c r="J11" i="35"/>
  <c r="I11" i="35"/>
  <c r="AN15" i="35"/>
  <c r="AM15" i="35"/>
  <c r="AN17" i="35"/>
  <c r="J8" i="35"/>
  <c r="J10" i="35"/>
  <c r="D104" i="35"/>
  <c r="I10" i="35"/>
  <c r="J33" i="35"/>
  <c r="I33" i="35"/>
  <c r="N33" i="35"/>
  <c r="F104" i="35"/>
  <c r="J6" i="35"/>
  <c r="I4" i="35"/>
  <c r="N20" i="35"/>
  <c r="I20" i="35"/>
  <c r="K20" i="35"/>
  <c r="J13" i="35"/>
  <c r="N17" i="35"/>
  <c r="AM25" i="35"/>
  <c r="N23" i="35"/>
  <c r="K23" i="35"/>
  <c r="J23" i="35"/>
  <c r="I23" i="35"/>
  <c r="J14" i="35"/>
  <c r="K14" i="35"/>
  <c r="N32" i="35"/>
  <c r="K32" i="35"/>
  <c r="J32" i="35"/>
  <c r="I32" i="35"/>
  <c r="J17" i="35"/>
  <c r="I15" i="35"/>
  <c r="N19" i="35"/>
  <c r="J18" i="35"/>
  <c r="N22" i="35"/>
  <c r="K18" i="35"/>
  <c r="N28" i="35"/>
  <c r="K28" i="35"/>
  <c r="J28" i="35"/>
  <c r="AM21" i="35"/>
  <c r="N25" i="35"/>
  <c r="K25" i="35"/>
  <c r="J19" i="35"/>
  <c r="AN21" i="35"/>
  <c r="I25" i="35"/>
  <c r="I28" i="35"/>
  <c r="J24" i="35"/>
  <c r="J25" i="35"/>
  <c r="K24" i="35"/>
  <c r="N26" i="35"/>
  <c r="K26" i="35"/>
  <c r="J26" i="35"/>
  <c r="AM40" i="35"/>
  <c r="AN40" i="35"/>
  <c r="V31" i="35"/>
  <c r="K31" i="35"/>
  <c r="AM31" i="35"/>
  <c r="J29" i="35"/>
  <c r="J27" i="35"/>
  <c r="N34" i="35"/>
  <c r="K34" i="35"/>
  <c r="J34" i="35"/>
  <c r="K33" i="35"/>
  <c r="AN43" i="35"/>
  <c r="AM43" i="35"/>
  <c r="AN36" i="35"/>
  <c r="N38" i="35"/>
  <c r="K39" i="35"/>
  <c r="J39" i="35"/>
  <c r="I46" i="35"/>
  <c r="K46" i="35"/>
  <c r="J37" i="35"/>
  <c r="N41" i="35"/>
  <c r="K41" i="35"/>
  <c r="J41" i="35"/>
  <c r="J46" i="35"/>
  <c r="I35" i="35"/>
  <c r="K37" i="35"/>
  <c r="I39" i="35"/>
  <c r="V43" i="35"/>
  <c r="U43" i="35"/>
  <c r="Q43" i="35"/>
  <c r="P43" i="35"/>
  <c r="N39" i="35"/>
  <c r="I38" i="35"/>
  <c r="AM45" i="35"/>
  <c r="J38" i="35"/>
  <c r="AN45" i="35"/>
  <c r="N45" i="35"/>
  <c r="N49" i="35"/>
  <c r="K49" i="35"/>
  <c r="J49" i="35"/>
  <c r="I44" i="35"/>
  <c r="I49" i="35"/>
  <c r="J44" i="35"/>
  <c r="I40" i="35"/>
  <c r="J40" i="35"/>
  <c r="J45" i="35"/>
  <c r="N48" i="35"/>
  <c r="K51" i="35"/>
  <c r="N46" i="35"/>
  <c r="Q48" i="35"/>
  <c r="J47" i="35"/>
  <c r="R48" i="35"/>
  <c r="I52" i="35"/>
  <c r="K47" i="35"/>
  <c r="T48" i="35"/>
  <c r="J52" i="35"/>
  <c r="AN53" i="35"/>
  <c r="AM53" i="35"/>
  <c r="U48" i="35"/>
  <c r="K52" i="35"/>
  <c r="Q71" i="35"/>
  <c r="J50" i="35"/>
  <c r="N59" i="35"/>
  <c r="M53" i="35"/>
  <c r="L53" i="35"/>
  <c r="V53" i="35"/>
  <c r="U53" i="35"/>
  <c r="T53" i="35"/>
  <c r="Q53" i="35"/>
  <c r="N57" i="35"/>
  <c r="K57" i="35"/>
  <c r="J57" i="35"/>
  <c r="I57" i="35"/>
  <c r="I59" i="35"/>
  <c r="Q61" i="35"/>
  <c r="K54" i="35"/>
  <c r="P58" i="35"/>
  <c r="J59" i="35"/>
  <c r="N56" i="35"/>
  <c r="AN62" i="35"/>
  <c r="AM62" i="35"/>
  <c r="I60" i="35"/>
  <c r="J55" i="35"/>
  <c r="N60" i="35"/>
  <c r="K55" i="35"/>
  <c r="V58" i="35"/>
  <c r="N65" i="35"/>
  <c r="K65" i="35"/>
  <c r="J65" i="35"/>
  <c r="AM58" i="35"/>
  <c r="I65" i="35"/>
  <c r="N74" i="35"/>
  <c r="K74" i="35"/>
  <c r="J74" i="35"/>
  <c r="I74" i="35"/>
  <c r="J56" i="35"/>
  <c r="AN58" i="35"/>
  <c r="J60" i="35"/>
  <c r="N64" i="35"/>
  <c r="V63" i="35"/>
  <c r="N69" i="35"/>
  <c r="K69" i="35"/>
  <c r="I69" i="35"/>
  <c r="AN73" i="35"/>
  <c r="N62" i="35"/>
  <c r="U69" i="35"/>
  <c r="T69" i="35"/>
  <c r="R69" i="35"/>
  <c r="Q69" i="35"/>
  <c r="P69" i="35"/>
  <c r="M69" i="35"/>
  <c r="L69" i="35"/>
  <c r="V69" i="35"/>
  <c r="N72" i="35"/>
  <c r="K72" i="35"/>
  <c r="J72" i="35"/>
  <c r="AM71" i="35"/>
  <c r="I66" i="35"/>
  <c r="AN71" i="35"/>
  <c r="K61" i="35"/>
  <c r="AM61" i="35"/>
  <c r="M63" i="35"/>
  <c r="J66" i="35"/>
  <c r="N67" i="35"/>
  <c r="J67" i="35"/>
  <c r="AN61" i="35"/>
  <c r="AM73" i="35"/>
  <c r="P63" i="35"/>
  <c r="J64" i="35"/>
  <c r="I67" i="35"/>
  <c r="K67" i="35"/>
  <c r="N68" i="35"/>
  <c r="N71" i="35"/>
  <c r="I70" i="35"/>
  <c r="J70" i="35"/>
  <c r="K79" i="35"/>
  <c r="J79" i="35"/>
  <c r="I79" i="35"/>
  <c r="J68" i="35"/>
  <c r="I73" i="35"/>
  <c r="N77" i="35"/>
  <c r="K77" i="35"/>
  <c r="J77" i="35"/>
  <c r="I82" i="35"/>
  <c r="N82" i="35"/>
  <c r="K82" i="35"/>
  <c r="J82" i="35"/>
  <c r="J73" i="35"/>
  <c r="AM76" i="35"/>
  <c r="I77" i="35"/>
  <c r="AN81" i="35"/>
  <c r="AN76" i="35"/>
  <c r="AM81" i="35"/>
  <c r="N76" i="35"/>
  <c r="J75" i="35"/>
  <c r="K75" i="35"/>
  <c r="J80" i="35"/>
  <c r="K80" i="35"/>
  <c r="J78" i="35"/>
  <c r="J76" i="35"/>
  <c r="AM85" i="35"/>
  <c r="N85" i="35"/>
  <c r="N87" i="35"/>
  <c r="K87" i="35"/>
  <c r="J87" i="35"/>
  <c r="I87" i="35"/>
  <c r="K84" i="35"/>
  <c r="AM84" i="35"/>
  <c r="AN84" i="35"/>
  <c r="K86" i="35"/>
  <c r="J86" i="35"/>
  <c r="N86" i="35"/>
  <c r="I86" i="35"/>
  <c r="J85" i="35"/>
  <c r="AM89" i="35"/>
  <c r="J88" i="35"/>
  <c r="J92" i="35"/>
  <c r="K92" i="35"/>
  <c r="J90" i="35"/>
  <c r="N94" i="35"/>
  <c r="K94" i="35"/>
  <c r="I94" i="35"/>
  <c r="K90" i="35"/>
  <c r="J94" i="35"/>
  <c r="U103" i="35"/>
  <c r="T103" i="35"/>
  <c r="R103" i="35"/>
  <c r="P103" i="35"/>
  <c r="M103" i="35"/>
  <c r="L103" i="35"/>
  <c r="Q103" i="35"/>
  <c r="V103" i="35"/>
  <c r="J93" i="35"/>
  <c r="I91" i="35"/>
  <c r="J91" i="35"/>
  <c r="I93" i="35"/>
  <c r="N98" i="35"/>
  <c r="J95" i="35"/>
  <c r="I98" i="35"/>
  <c r="K95" i="35"/>
  <c r="J98" i="35"/>
  <c r="K98" i="35"/>
  <c r="AM100" i="35"/>
  <c r="AN100" i="35"/>
  <c r="J99" i="35"/>
  <c r="K99" i="35"/>
  <c r="J97" i="35"/>
  <c r="N102" i="35"/>
  <c r="K102" i="35"/>
  <c r="J102" i="35"/>
  <c r="N101" i="35"/>
  <c r="K100" i="35"/>
  <c r="N103" i="35"/>
  <c r="I103" i="35"/>
  <c r="J101" i="35"/>
  <c r="K103" i="35"/>
  <c r="Y17" i="32"/>
  <c r="Y18" i="32"/>
  <c r="Y19" i="32"/>
  <c r="Y20" i="32"/>
  <c r="Y21" i="32"/>
  <c r="Y22" i="32"/>
  <c r="Y23" i="32"/>
  <c r="Y24" i="32"/>
  <c r="Y25" i="32"/>
  <c r="Y26" i="32"/>
  <c r="Y16" i="32"/>
  <c r="W17" i="32"/>
  <c r="W18" i="32"/>
  <c r="W19" i="32"/>
  <c r="W20" i="32"/>
  <c r="W21" i="32"/>
  <c r="W22" i="32"/>
  <c r="W23" i="32"/>
  <c r="W24" i="32"/>
  <c r="W25" i="32"/>
  <c r="W26" i="32"/>
  <c r="W16" i="32"/>
  <c r="FP54" i="35" l="1"/>
  <c r="GM54" i="35"/>
  <c r="HV54" i="35"/>
  <c r="CH54" i="35"/>
  <c r="DQ54" i="35"/>
  <c r="EZ54" i="35"/>
  <c r="GI54" i="35"/>
  <c r="ID54" i="35"/>
  <c r="CP54" i="35"/>
  <c r="EK54" i="35"/>
  <c r="GF54" i="35"/>
  <c r="HO54" i="35"/>
  <c r="BY54" i="35"/>
  <c r="DJ54" i="35"/>
  <c r="ES54" i="35"/>
  <c r="BH54" i="35"/>
  <c r="IE54" i="35"/>
  <c r="FD54" i="35"/>
  <c r="GA54" i="35"/>
  <c r="HJ54" i="35"/>
  <c r="BS54" i="35"/>
  <c r="DE54" i="35"/>
  <c r="EN54" i="35"/>
  <c r="FW54" i="35"/>
  <c r="HR54" i="35"/>
  <c r="CC54" i="35"/>
  <c r="DY54" i="35"/>
  <c r="FT54" i="35"/>
  <c r="HC54" i="35"/>
  <c r="BK54" i="35"/>
  <c r="CX54" i="35"/>
  <c r="EG54" i="35"/>
  <c r="AV54" i="35"/>
  <c r="ER54" i="35"/>
  <c r="FO54" i="35"/>
  <c r="GX54" i="35"/>
  <c r="AZ54" i="35"/>
  <c r="CS54" i="35"/>
  <c r="EB54" i="35"/>
  <c r="FK54" i="35"/>
  <c r="HF54" i="35"/>
  <c r="BN54" i="35"/>
  <c r="DM54" i="35"/>
  <c r="FH54" i="35"/>
  <c r="GQ54" i="35"/>
  <c r="HZ54" i="35"/>
  <c r="CL54" i="35"/>
  <c r="DU54" i="35"/>
  <c r="BE54" i="35"/>
  <c r="EF54" i="35"/>
  <c r="FC54" i="35"/>
  <c r="GL54" i="35"/>
  <c r="HU54" i="35"/>
  <c r="CF54" i="35"/>
  <c r="DP54" i="35"/>
  <c r="EY54" i="35"/>
  <c r="GT54" i="35"/>
  <c r="AT54" i="35"/>
  <c r="DA54" i="35"/>
  <c r="EV54" i="35"/>
  <c r="GE54" i="35"/>
  <c r="HN54" i="35"/>
  <c r="BX54" i="35"/>
  <c r="DI54" i="35"/>
  <c r="AS54" i="35"/>
  <c r="DT54" i="35"/>
  <c r="EQ54" i="35"/>
  <c r="FZ54" i="35"/>
  <c r="HI54" i="35"/>
  <c r="BR54" i="35"/>
  <c r="DD54" i="35"/>
  <c r="EM54" i="35"/>
  <c r="GH54" i="35"/>
  <c r="IC54" i="35"/>
  <c r="CO54" i="35"/>
  <c r="EJ54" i="35"/>
  <c r="FS54" i="35"/>
  <c r="HB54" i="35"/>
  <c r="BJ54" i="35"/>
  <c r="CW54" i="35"/>
  <c r="BD54" i="35"/>
  <c r="DH54" i="35"/>
  <c r="EE54" i="35"/>
  <c r="FN54" i="35"/>
  <c r="GW54" i="35"/>
  <c r="AY54" i="35"/>
  <c r="CR54" i="35"/>
  <c r="EA54" i="35"/>
  <c r="FV54" i="35"/>
  <c r="HQ54" i="35"/>
  <c r="CB54" i="35"/>
  <c r="DX54" i="35"/>
  <c r="FG54" i="35"/>
  <c r="GP54" i="35"/>
  <c r="HY54" i="35"/>
  <c r="CK54" i="35"/>
  <c r="AR54" i="35"/>
  <c r="V89" i="35"/>
  <c r="HL54" i="35"/>
  <c r="CV54" i="35"/>
  <c r="DS54" i="35"/>
  <c r="FB54" i="35"/>
  <c r="GK54" i="35"/>
  <c r="HT54" i="35"/>
  <c r="CE54" i="35"/>
  <c r="DO54" i="35"/>
  <c r="FJ54" i="35"/>
  <c r="HE54" i="35"/>
  <c r="BM54" i="35"/>
  <c r="DL54" i="35"/>
  <c r="EU54" i="35"/>
  <c r="GD54" i="35"/>
  <c r="HM54" i="35"/>
  <c r="BW54" i="35"/>
  <c r="CA54" i="35"/>
  <c r="BV54" i="35"/>
  <c r="HX54" i="35"/>
  <c r="DG54" i="35"/>
  <c r="EP54" i="35"/>
  <c r="FY54" i="35"/>
  <c r="HH54" i="35"/>
  <c r="BQ54" i="35"/>
  <c r="DC54" i="35"/>
  <c r="EX54" i="35"/>
  <c r="GS54" i="35"/>
  <c r="AO54" i="35"/>
  <c r="CZ54" i="35"/>
  <c r="EI54" i="35"/>
  <c r="FR54" i="35"/>
  <c r="HA54" i="35"/>
  <c r="BG54" i="35"/>
  <c r="BO54" i="35"/>
  <c r="GZ54" i="35"/>
  <c r="CJ54" i="35"/>
  <c r="CU54" i="35"/>
  <c r="ED54" i="35"/>
  <c r="FM54" i="35"/>
  <c r="GV54" i="35"/>
  <c r="AX54" i="35"/>
  <c r="CQ54" i="35"/>
  <c r="EL54" i="35"/>
  <c r="GG54" i="35"/>
  <c r="IB54" i="35"/>
  <c r="CN54" i="35"/>
  <c r="DW54" i="35"/>
  <c r="FF54" i="35"/>
  <c r="GO54" i="35"/>
  <c r="CG54" i="35"/>
  <c r="BC54" i="35"/>
  <c r="AS14" i="35"/>
  <c r="GG14" i="35"/>
  <c r="DZ14" i="35"/>
  <c r="BS14" i="35"/>
  <c r="HG14" i="35"/>
  <c r="FL14" i="35"/>
  <c r="DE14" i="35"/>
  <c r="BJ14" i="35"/>
  <c r="GX14" i="35"/>
  <c r="FC14" i="35"/>
  <c r="DH14" i="35"/>
  <c r="BA14" i="35"/>
  <c r="GO14" i="35"/>
  <c r="EH14" i="35"/>
  <c r="CA14" i="35"/>
  <c r="HO14" i="35"/>
  <c r="FH14" i="35"/>
  <c r="AO14" i="35"/>
  <c r="BE14" i="35"/>
  <c r="GS14" i="35"/>
  <c r="EL14" i="35"/>
  <c r="CE14" i="35"/>
  <c r="HS14" i="35"/>
  <c r="FX14" i="35"/>
  <c r="DQ14" i="35"/>
  <c r="BV14" i="35"/>
  <c r="HJ14" i="35"/>
  <c r="FO14" i="35"/>
  <c r="DT14" i="35"/>
  <c r="BM14" i="35"/>
  <c r="HA14" i="35"/>
  <c r="ET14" i="35"/>
  <c r="CM14" i="35"/>
  <c r="IA14" i="35"/>
  <c r="FT14" i="35"/>
  <c r="GL14" i="35"/>
  <c r="GC14" i="35"/>
  <c r="EV14" i="35"/>
  <c r="BQ14" i="35"/>
  <c r="HE14" i="35"/>
  <c r="EX14" i="35"/>
  <c r="CQ14" i="35"/>
  <c r="AV14" i="35"/>
  <c r="GJ14" i="35"/>
  <c r="EC14" i="35"/>
  <c r="CH14" i="35"/>
  <c r="HV14" i="35"/>
  <c r="GA14" i="35"/>
  <c r="EF14" i="35"/>
  <c r="BY14" i="35"/>
  <c r="HM14" i="35"/>
  <c r="FF14" i="35"/>
  <c r="CY14" i="35"/>
  <c r="AR14" i="35"/>
  <c r="GF14" i="35"/>
  <c r="AX14" i="35"/>
  <c r="CC14" i="35"/>
  <c r="HQ14" i="35"/>
  <c r="FJ14" i="35"/>
  <c r="DC14" i="35"/>
  <c r="BH14" i="35"/>
  <c r="GV14" i="35"/>
  <c r="EO14" i="35"/>
  <c r="CT14" i="35"/>
  <c r="AY14" i="35"/>
  <c r="GM14" i="35"/>
  <c r="ER14" i="35"/>
  <c r="CK14" i="35"/>
  <c r="HY14" i="35"/>
  <c r="FR14" i="35"/>
  <c r="DK14" i="35"/>
  <c r="BD14" i="35"/>
  <c r="GR14" i="35"/>
  <c r="EQ14" i="35"/>
  <c r="CO14" i="35"/>
  <c r="IC14" i="35"/>
  <c r="FV14" i="35"/>
  <c r="DO14" i="35"/>
  <c r="BT14" i="35"/>
  <c r="HH14" i="35"/>
  <c r="FA14" i="35"/>
  <c r="DF14" i="35"/>
  <c r="BK14" i="35"/>
  <c r="GY14" i="35"/>
  <c r="FD14" i="35"/>
  <c r="CW14" i="35"/>
  <c r="AP14" i="35"/>
  <c r="GD14" i="35"/>
  <c r="DW14" i="35"/>
  <c r="BP14" i="35"/>
  <c r="HD14" i="35"/>
  <c r="CV14" i="35"/>
  <c r="DA14" i="35"/>
  <c r="AT14" i="35"/>
  <c r="GH14" i="35"/>
  <c r="EA14" i="35"/>
  <c r="CF14" i="35"/>
  <c r="HT14" i="35"/>
  <c r="FM14" i="35"/>
  <c r="DR14" i="35"/>
  <c r="BW14" i="35"/>
  <c r="HK14" i="35"/>
  <c r="FP14" i="35"/>
  <c r="DI14" i="35"/>
  <c r="BB14" i="35"/>
  <c r="GP14" i="35"/>
  <c r="EI14" i="35"/>
  <c r="CB14" i="35"/>
  <c r="HP14" i="35"/>
  <c r="GU14" i="35"/>
  <c r="DM14" i="35"/>
  <c r="BF14" i="35"/>
  <c r="GT14" i="35"/>
  <c r="EM14" i="35"/>
  <c r="CR14" i="35"/>
  <c r="IE14" i="35"/>
  <c r="FY14" i="35"/>
  <c r="ED14" i="35"/>
  <c r="CI14" i="35"/>
  <c r="HW14" i="35"/>
  <c r="GB14" i="35"/>
  <c r="DU14" i="35"/>
  <c r="BN14" i="35"/>
  <c r="HB14" i="35"/>
  <c r="EU14" i="35"/>
  <c r="CN14" i="35"/>
  <c r="IB14" i="35"/>
  <c r="CS14" i="35"/>
  <c r="HC14" i="35"/>
  <c r="DY14" i="35"/>
  <c r="BR14" i="35"/>
  <c r="HF14" i="35"/>
  <c r="EY14" i="35"/>
  <c r="DD14" i="35"/>
  <c r="AW14" i="35"/>
  <c r="GK14" i="35"/>
  <c r="EP14" i="35"/>
  <c r="CU14" i="35"/>
  <c r="AZ14" i="35"/>
  <c r="GN14" i="35"/>
  <c r="EG14" i="35"/>
  <c r="BZ14" i="35"/>
  <c r="HN14" i="35"/>
  <c r="FG14" i="35"/>
  <c r="CZ14" i="35"/>
  <c r="EZ14" i="35"/>
  <c r="DV14" i="35"/>
  <c r="EK14" i="35"/>
  <c r="CD14" i="35"/>
  <c r="HR14" i="35"/>
  <c r="FK14" i="35"/>
  <c r="DP14" i="35"/>
  <c r="BI14" i="35"/>
  <c r="GW14" i="35"/>
  <c r="FB14" i="35"/>
  <c r="DG14" i="35"/>
  <c r="BL14" i="35"/>
  <c r="GZ14" i="35"/>
  <c r="ES14" i="35"/>
  <c r="CL14" i="35"/>
  <c r="HZ14" i="35"/>
  <c r="FS14" i="35"/>
  <c r="DL14" i="35"/>
  <c r="BG14" i="35"/>
  <c r="BO14" i="35"/>
  <c r="EW14" i="35"/>
  <c r="CP14" i="35"/>
  <c r="ID14" i="35"/>
  <c r="FW14" i="35"/>
  <c r="EB14" i="35"/>
  <c r="BU14" i="35"/>
  <c r="HI14" i="35"/>
  <c r="FN14" i="35"/>
  <c r="DS14" i="35"/>
  <c r="BX14" i="35"/>
  <c r="HL14" i="35"/>
  <c r="FE14" i="35"/>
  <c r="CX14" i="35"/>
  <c r="AQ14" i="35"/>
  <c r="GE14" i="35"/>
  <c r="DX14" i="35"/>
  <c r="DN14" i="35"/>
  <c r="FI14" i="35"/>
  <c r="DB14" i="35"/>
  <c r="AU14" i="35"/>
  <c r="GI14" i="35"/>
  <c r="EN14" i="35"/>
  <c r="CG14" i="35"/>
  <c r="HU14" i="35"/>
  <c r="FZ14" i="35"/>
  <c r="EE14" i="35"/>
  <c r="CJ14" i="35"/>
  <c r="HX14" i="35"/>
  <c r="FQ14" i="35"/>
  <c r="DJ14" i="35"/>
  <c r="BC14" i="35"/>
  <c r="GQ14" i="35"/>
  <c r="EJ14" i="35"/>
  <c r="FU14" i="35"/>
  <c r="BF54" i="35"/>
  <c r="HW54" i="35"/>
  <c r="CI54" i="35"/>
  <c r="DR54" i="35"/>
  <c r="FA54" i="35"/>
  <c r="GJ54" i="35"/>
  <c r="HS54" i="35"/>
  <c r="CD54" i="35"/>
  <c r="DZ54" i="35"/>
  <c r="FU54" i="35"/>
  <c r="HP54" i="35"/>
  <c r="BZ54" i="35"/>
  <c r="DK54" i="35"/>
  <c r="ET54" i="35"/>
  <c r="GC54" i="35"/>
  <c r="BU54" i="35"/>
  <c r="AQ54" i="35"/>
  <c r="R4" i="35"/>
  <c r="GN54" i="35"/>
  <c r="HK54" i="35"/>
  <c r="BT54" i="35"/>
  <c r="DF54" i="35"/>
  <c r="EO54" i="35"/>
  <c r="FX54" i="35"/>
  <c r="HG54" i="35"/>
  <c r="BP54" i="35"/>
  <c r="DN54" i="35"/>
  <c r="FI54" i="35"/>
  <c r="HD54" i="35"/>
  <c r="BL54" i="35"/>
  <c r="CY54" i="35"/>
  <c r="EH54" i="35"/>
  <c r="FQ54" i="35"/>
  <c r="BI54" i="35"/>
  <c r="FX64" i="35"/>
  <c r="FS64" i="35"/>
  <c r="GA64" i="35"/>
  <c r="EL64" i="35"/>
  <c r="CV68" i="35"/>
  <c r="GM68" i="35"/>
  <c r="AY68" i="35"/>
  <c r="CT68" i="35"/>
  <c r="EO68" i="35"/>
  <c r="GJ68" i="35"/>
  <c r="AV68" i="35"/>
  <c r="CQ68" i="35"/>
  <c r="EX68" i="35"/>
  <c r="HE68" i="35"/>
  <c r="BQ68" i="35"/>
  <c r="DX68" i="35"/>
  <c r="GE68" i="35"/>
  <c r="AQ68" i="35"/>
  <c r="CX68" i="35"/>
  <c r="FE68" i="35"/>
  <c r="HL62" i="35"/>
  <c r="DH62" i="35"/>
  <c r="EE62" i="35"/>
  <c r="FZ62" i="35"/>
  <c r="HU62" i="35"/>
  <c r="CG62" i="35"/>
  <c r="EB62" i="35"/>
  <c r="FW62" i="35"/>
  <c r="ID62" i="35"/>
  <c r="CP62" i="35"/>
  <c r="EW62" i="35"/>
  <c r="HD62" i="35"/>
  <c r="BP62" i="35"/>
  <c r="DW62" i="35"/>
  <c r="GD62" i="35"/>
  <c r="AP62" i="35"/>
  <c r="CW62" i="35"/>
  <c r="EC64" i="35"/>
  <c r="ES64" i="35"/>
  <c r="BV64" i="35"/>
  <c r="FG64" i="35"/>
  <c r="GB64" i="35"/>
  <c r="FC64" i="35"/>
  <c r="GX64" i="35"/>
  <c r="BJ64" i="35"/>
  <c r="DE64" i="35"/>
  <c r="EZ64" i="35"/>
  <c r="GU64" i="35"/>
  <c r="BG64" i="35"/>
  <c r="DN64" i="35"/>
  <c r="FU64" i="35"/>
  <c r="IB64" i="35"/>
  <c r="CN64" i="35"/>
  <c r="EU64" i="35"/>
  <c r="HB64" i="35"/>
  <c r="BN64" i="35"/>
  <c r="DU64" i="35"/>
  <c r="HX68" i="35"/>
  <c r="GA68" i="35"/>
  <c r="HV68" i="35"/>
  <c r="CH68" i="35"/>
  <c r="EC68" i="35"/>
  <c r="FX68" i="35"/>
  <c r="HS68" i="35"/>
  <c r="CE68" i="35"/>
  <c r="EL68" i="35"/>
  <c r="GS68" i="35"/>
  <c r="BE68" i="35"/>
  <c r="DL68" i="35"/>
  <c r="FS68" i="35"/>
  <c r="HZ68" i="35"/>
  <c r="CL68" i="35"/>
  <c r="ES68" i="35"/>
  <c r="BX62" i="35"/>
  <c r="CV62" i="35"/>
  <c r="DS62" i="35"/>
  <c r="FN62" i="35"/>
  <c r="HI62" i="35"/>
  <c r="BU62" i="35"/>
  <c r="DP62" i="35"/>
  <c r="FK62" i="35"/>
  <c r="HR62" i="35"/>
  <c r="CD62" i="35"/>
  <c r="EK62" i="35"/>
  <c r="GR62" i="35"/>
  <c r="BD62" i="35"/>
  <c r="DK62" i="35"/>
  <c r="FR62" i="35"/>
  <c r="HY62" i="35"/>
  <c r="CK62" i="35"/>
  <c r="HV64" i="35"/>
  <c r="BE64" i="35"/>
  <c r="FP64" i="35"/>
  <c r="EQ64" i="35"/>
  <c r="GL64" i="35"/>
  <c r="AX64" i="35"/>
  <c r="CS64" i="35"/>
  <c r="EN64" i="35"/>
  <c r="GI64" i="35"/>
  <c r="AU64" i="35"/>
  <c r="DB64" i="35"/>
  <c r="FI64" i="35"/>
  <c r="HP64" i="35"/>
  <c r="CB64" i="35"/>
  <c r="EI64" i="35"/>
  <c r="GP64" i="35"/>
  <c r="BB64" i="35"/>
  <c r="DI64" i="35"/>
  <c r="CJ68" i="35"/>
  <c r="FO68" i="35"/>
  <c r="HJ68" i="35"/>
  <c r="BV68" i="35"/>
  <c r="DQ68" i="35"/>
  <c r="FL68" i="35"/>
  <c r="HG68" i="35"/>
  <c r="BS68" i="35"/>
  <c r="DZ68" i="35"/>
  <c r="GG68" i="35"/>
  <c r="AS68" i="35"/>
  <c r="CZ68" i="35"/>
  <c r="FG68" i="35"/>
  <c r="HN68" i="35"/>
  <c r="BZ68" i="35"/>
  <c r="EG68" i="35"/>
  <c r="GZ62" i="35"/>
  <c r="HX62" i="35"/>
  <c r="DG62" i="35"/>
  <c r="FB62" i="35"/>
  <c r="GW62" i="35"/>
  <c r="BI62" i="35"/>
  <c r="DD62" i="35"/>
  <c r="EY62" i="35"/>
  <c r="HF62" i="35"/>
  <c r="BR62" i="35"/>
  <c r="DY62" i="35"/>
  <c r="GF62" i="35"/>
  <c r="AR62" i="35"/>
  <c r="CY62" i="35"/>
  <c r="FF62" i="35"/>
  <c r="HM62" i="35"/>
  <c r="BY62" i="35"/>
  <c r="HS64" i="35"/>
  <c r="CL64" i="35"/>
  <c r="FO64" i="35"/>
  <c r="BS64" i="35"/>
  <c r="BZ64" i="35"/>
  <c r="DH64" i="35"/>
  <c r="FD64" i="35"/>
  <c r="EE64" i="35"/>
  <c r="FZ64" i="35"/>
  <c r="HU64" i="35"/>
  <c r="CG64" i="35"/>
  <c r="EB64" i="35"/>
  <c r="FW64" i="35"/>
  <c r="ID64" i="35"/>
  <c r="CP64" i="35"/>
  <c r="EW64" i="35"/>
  <c r="HD64" i="35"/>
  <c r="BP64" i="35"/>
  <c r="DW64" i="35"/>
  <c r="GD64" i="35"/>
  <c r="AP64" i="35"/>
  <c r="CW64" i="35"/>
  <c r="HL68" i="35"/>
  <c r="FC68" i="35"/>
  <c r="GX68" i="35"/>
  <c r="BJ68" i="35"/>
  <c r="DE68" i="35"/>
  <c r="EZ68" i="35"/>
  <c r="GU68" i="35"/>
  <c r="BG68" i="35"/>
  <c r="DN68" i="35"/>
  <c r="FU68" i="35"/>
  <c r="IB68" i="35"/>
  <c r="CN68" i="35"/>
  <c r="EU68" i="35"/>
  <c r="HB68" i="35"/>
  <c r="BN68" i="35"/>
  <c r="DU68" i="35"/>
  <c r="BL62" i="35"/>
  <c r="CJ62" i="35"/>
  <c r="CU62" i="35"/>
  <c r="EP62" i="35"/>
  <c r="GK62" i="35"/>
  <c r="AW62" i="35"/>
  <c r="CR62" i="35"/>
  <c r="EM62" i="35"/>
  <c r="GT62" i="35"/>
  <c r="BF62" i="35"/>
  <c r="DM62" i="35"/>
  <c r="FT62" i="35"/>
  <c r="IA62" i="35"/>
  <c r="CM62" i="35"/>
  <c r="ET62" i="35"/>
  <c r="HA62" i="35"/>
  <c r="BM62" i="35"/>
  <c r="CH64" i="35"/>
  <c r="HZ64" i="35"/>
  <c r="HG64" i="35"/>
  <c r="CZ64" i="35"/>
  <c r="V100" i="35"/>
  <c r="P100" i="35"/>
  <c r="CV64" i="35"/>
  <c r="ER64" i="35"/>
  <c r="DS64" i="35"/>
  <c r="FN64" i="35"/>
  <c r="HI64" i="35"/>
  <c r="BU64" i="35"/>
  <c r="DP64" i="35"/>
  <c r="FK64" i="35"/>
  <c r="HR64" i="35"/>
  <c r="CD64" i="35"/>
  <c r="EK64" i="35"/>
  <c r="GR64" i="35"/>
  <c r="BD64" i="35"/>
  <c r="DK64" i="35"/>
  <c r="FR64" i="35"/>
  <c r="HY64" i="35"/>
  <c r="CK64" i="35"/>
  <c r="BX68" i="35"/>
  <c r="EQ68" i="35"/>
  <c r="GL68" i="35"/>
  <c r="AX68" i="35"/>
  <c r="CS68" i="35"/>
  <c r="EN68" i="35"/>
  <c r="GI68" i="35"/>
  <c r="AU68" i="35"/>
  <c r="DB68" i="35"/>
  <c r="FI68" i="35"/>
  <c r="HP68" i="35"/>
  <c r="CB68" i="35"/>
  <c r="EI68" i="35"/>
  <c r="GP68" i="35"/>
  <c r="BB68" i="35"/>
  <c r="DI68" i="35"/>
  <c r="GN62" i="35"/>
  <c r="HW62" i="35"/>
  <c r="CI62" i="35"/>
  <c r="ED62" i="35"/>
  <c r="FY62" i="35"/>
  <c r="HT62" i="35"/>
  <c r="CF62" i="35"/>
  <c r="EA62" i="35"/>
  <c r="GH62" i="35"/>
  <c r="AT62" i="35"/>
  <c r="DA62" i="35"/>
  <c r="FH62" i="35"/>
  <c r="HO62" i="35"/>
  <c r="CA62" i="35"/>
  <c r="EH62" i="35"/>
  <c r="GO62" i="35"/>
  <c r="BA62" i="35"/>
  <c r="Q100" i="35"/>
  <c r="U42" i="35"/>
  <c r="HX64" i="35"/>
  <c r="EF64" i="35"/>
  <c r="DG64" i="35"/>
  <c r="FB64" i="35"/>
  <c r="GW64" i="35"/>
  <c r="BI64" i="35"/>
  <c r="DD64" i="35"/>
  <c r="EY64" i="35"/>
  <c r="HF64" i="35"/>
  <c r="BR64" i="35"/>
  <c r="DY64" i="35"/>
  <c r="GF64" i="35"/>
  <c r="AR64" i="35"/>
  <c r="CY64" i="35"/>
  <c r="FF64" i="35"/>
  <c r="HM64" i="35"/>
  <c r="BY64" i="35"/>
  <c r="GB68" i="35"/>
  <c r="GZ68" i="35"/>
  <c r="EE68" i="35"/>
  <c r="FZ68" i="35"/>
  <c r="HU68" i="35"/>
  <c r="CG68" i="35"/>
  <c r="EB68" i="35"/>
  <c r="FW68" i="35"/>
  <c r="ID68" i="35"/>
  <c r="CP68" i="35"/>
  <c r="EW68" i="35"/>
  <c r="HD68" i="35"/>
  <c r="BP68" i="35"/>
  <c r="DW68" i="35"/>
  <c r="GD68" i="35"/>
  <c r="AP68" i="35"/>
  <c r="CW68" i="35"/>
  <c r="AZ62" i="35"/>
  <c r="HK62" i="35"/>
  <c r="BW62" i="35"/>
  <c r="DR62" i="35"/>
  <c r="FM62" i="35"/>
  <c r="HH62" i="35"/>
  <c r="BT62" i="35"/>
  <c r="DO62" i="35"/>
  <c r="FV62" i="35"/>
  <c r="IC62" i="35"/>
  <c r="CO62" i="35"/>
  <c r="EV62" i="35"/>
  <c r="HC62" i="35"/>
  <c r="BO62" i="35"/>
  <c r="DV62" i="35"/>
  <c r="GC62" i="35"/>
  <c r="AO62" i="35"/>
  <c r="HJ64" i="35"/>
  <c r="GG64" i="35"/>
  <c r="EG64" i="35"/>
  <c r="U100" i="35"/>
  <c r="R62" i="35"/>
  <c r="R54" i="35"/>
  <c r="CJ64" i="35"/>
  <c r="DT64" i="35"/>
  <c r="CU64" i="35"/>
  <c r="EP64" i="35"/>
  <c r="GK64" i="35"/>
  <c r="AW64" i="35"/>
  <c r="CR64" i="35"/>
  <c r="EM64" i="35"/>
  <c r="GT64" i="35"/>
  <c r="BF64" i="35"/>
  <c r="DM64" i="35"/>
  <c r="FT64" i="35"/>
  <c r="IA64" i="35"/>
  <c r="CM64" i="35"/>
  <c r="ET64" i="35"/>
  <c r="HA64" i="35"/>
  <c r="BM64" i="35"/>
  <c r="FP68" i="35"/>
  <c r="BL68" i="35"/>
  <c r="DS68" i="35"/>
  <c r="FN68" i="35"/>
  <c r="HI68" i="35"/>
  <c r="BU68" i="35"/>
  <c r="DP68" i="35"/>
  <c r="FK68" i="35"/>
  <c r="HR68" i="35"/>
  <c r="CD68" i="35"/>
  <c r="EK68" i="35"/>
  <c r="GR68" i="35"/>
  <c r="BD68" i="35"/>
  <c r="DK68" i="35"/>
  <c r="FR68" i="35"/>
  <c r="HY68" i="35"/>
  <c r="CK68" i="35"/>
  <c r="GB62" i="35"/>
  <c r="GY62" i="35"/>
  <c r="BK62" i="35"/>
  <c r="DF62" i="35"/>
  <c r="FA62" i="35"/>
  <c r="GV62" i="35"/>
  <c r="BH62" i="35"/>
  <c r="DC62" i="35"/>
  <c r="FJ62" i="35"/>
  <c r="HQ62" i="35"/>
  <c r="CC62" i="35"/>
  <c r="EJ62" i="35"/>
  <c r="GQ62" i="35"/>
  <c r="BC62" i="35"/>
  <c r="DJ62" i="35"/>
  <c r="FQ62" i="35"/>
  <c r="IE62" i="35"/>
  <c r="HL64" i="35"/>
  <c r="HW64" i="35"/>
  <c r="CI64" i="35"/>
  <c r="ED64" i="35"/>
  <c r="FY64" i="35"/>
  <c r="HT64" i="35"/>
  <c r="CF64" i="35"/>
  <c r="EA64" i="35"/>
  <c r="GH64" i="35"/>
  <c r="AT64" i="35"/>
  <c r="DA64" i="35"/>
  <c r="FH64" i="35"/>
  <c r="HO64" i="35"/>
  <c r="CA64" i="35"/>
  <c r="EH64" i="35"/>
  <c r="GO64" i="35"/>
  <c r="BA64" i="35"/>
  <c r="FD68" i="35"/>
  <c r="GN68" i="35"/>
  <c r="DG68" i="35"/>
  <c r="FB68" i="35"/>
  <c r="GW68" i="35"/>
  <c r="BI68" i="35"/>
  <c r="DD68" i="35"/>
  <c r="EY68" i="35"/>
  <c r="HF68" i="35"/>
  <c r="BR68" i="35"/>
  <c r="DY68" i="35"/>
  <c r="GF68" i="35"/>
  <c r="AR68" i="35"/>
  <c r="CY68" i="35"/>
  <c r="FF68" i="35"/>
  <c r="HM68" i="35"/>
  <c r="BY68" i="35"/>
  <c r="FP62" i="35"/>
  <c r="GM62" i="35"/>
  <c r="AY62" i="35"/>
  <c r="CT62" i="35"/>
  <c r="EO62" i="35"/>
  <c r="GJ62" i="35"/>
  <c r="AV62" i="35"/>
  <c r="CQ62" i="35"/>
  <c r="EX62" i="35"/>
  <c r="HE62" i="35"/>
  <c r="BQ62" i="35"/>
  <c r="DX62" i="35"/>
  <c r="GE62" i="35"/>
  <c r="AQ62" i="35"/>
  <c r="CX62" i="35"/>
  <c r="FE62" i="35"/>
  <c r="L100" i="35"/>
  <c r="GN64" i="35"/>
  <c r="GS64" i="35"/>
  <c r="AZ64" i="35"/>
  <c r="FL64" i="35"/>
  <c r="DZ64" i="35"/>
  <c r="HN64" i="35"/>
  <c r="M83" i="35"/>
  <c r="BX64" i="35"/>
  <c r="HK64" i="35"/>
  <c r="BW64" i="35"/>
  <c r="DR64" i="35"/>
  <c r="FM64" i="35"/>
  <c r="HH64" i="35"/>
  <c r="BT64" i="35"/>
  <c r="DO64" i="35"/>
  <c r="FV64" i="35"/>
  <c r="IC64" i="35"/>
  <c r="CO64" i="35"/>
  <c r="EV64" i="35"/>
  <c r="HC64" i="35"/>
  <c r="BO64" i="35"/>
  <c r="DV64" i="35"/>
  <c r="GC64" i="35"/>
  <c r="AO64" i="35"/>
  <c r="ER68" i="35"/>
  <c r="AZ68" i="35"/>
  <c r="CU68" i="35"/>
  <c r="EP68" i="35"/>
  <c r="GK68" i="35"/>
  <c r="AW68" i="35"/>
  <c r="CR68" i="35"/>
  <c r="EM68" i="35"/>
  <c r="GT68" i="35"/>
  <c r="BF68" i="35"/>
  <c r="DM68" i="35"/>
  <c r="FT68" i="35"/>
  <c r="IA68" i="35"/>
  <c r="CM68" i="35"/>
  <c r="ET68" i="35"/>
  <c r="HA68" i="35"/>
  <c r="BM68" i="35"/>
  <c r="FD62" i="35"/>
  <c r="GA62" i="35"/>
  <c r="HV62" i="35"/>
  <c r="CH62" i="35"/>
  <c r="EC62" i="35"/>
  <c r="FX62" i="35"/>
  <c r="HS62" i="35"/>
  <c r="CE62" i="35"/>
  <c r="EL62" i="35"/>
  <c r="GS62" i="35"/>
  <c r="BE62" i="35"/>
  <c r="DL62" i="35"/>
  <c r="FS62" i="35"/>
  <c r="HZ62" i="35"/>
  <c r="CL62" i="35"/>
  <c r="ES62" i="35"/>
  <c r="CE64" i="35"/>
  <c r="DL64" i="35"/>
  <c r="DQ64" i="35"/>
  <c r="AS64" i="35"/>
  <c r="T42" i="35"/>
  <c r="GZ64" i="35"/>
  <c r="GY64" i="35"/>
  <c r="BK64" i="35"/>
  <c r="DF64" i="35"/>
  <c r="FA64" i="35"/>
  <c r="GV64" i="35"/>
  <c r="BH64" i="35"/>
  <c r="DC64" i="35"/>
  <c r="FJ64" i="35"/>
  <c r="HQ64" i="35"/>
  <c r="CC64" i="35"/>
  <c r="EJ64" i="35"/>
  <c r="GQ64" i="35"/>
  <c r="BC64" i="35"/>
  <c r="DJ64" i="35"/>
  <c r="FQ64" i="35"/>
  <c r="EF68" i="35"/>
  <c r="HW68" i="35"/>
  <c r="CI68" i="35"/>
  <c r="ED68" i="35"/>
  <c r="FY68" i="35"/>
  <c r="HT68" i="35"/>
  <c r="CF68" i="35"/>
  <c r="EA68" i="35"/>
  <c r="GH68" i="35"/>
  <c r="AT68" i="35"/>
  <c r="DA68" i="35"/>
  <c r="FH68" i="35"/>
  <c r="HO68" i="35"/>
  <c r="CA68" i="35"/>
  <c r="EH68" i="35"/>
  <c r="GO68" i="35"/>
  <c r="ER62" i="35"/>
  <c r="FO62" i="35"/>
  <c r="HJ62" i="35"/>
  <c r="BV62" i="35"/>
  <c r="DQ62" i="35"/>
  <c r="FL62" i="35"/>
  <c r="HG62" i="35"/>
  <c r="BS62" i="35"/>
  <c r="DZ62" i="35"/>
  <c r="GG62" i="35"/>
  <c r="AS62" i="35"/>
  <c r="CZ62" i="35"/>
  <c r="FG62" i="35"/>
  <c r="HN62" i="35"/>
  <c r="BZ62" i="35"/>
  <c r="P61" i="35"/>
  <c r="U30" i="35"/>
  <c r="L30" i="35"/>
  <c r="DW88" i="35"/>
  <c r="CZ88" i="35"/>
  <c r="CE88" i="35"/>
  <c r="CJ88" i="35"/>
  <c r="GR88" i="35"/>
  <c r="FW88" i="35"/>
  <c r="EF88" i="35"/>
  <c r="DI88" i="35"/>
  <c r="CM88" i="35"/>
  <c r="AW88" i="35"/>
  <c r="CU88" i="35"/>
  <c r="EN88" i="35"/>
  <c r="GT88" i="35"/>
  <c r="BF88" i="35"/>
  <c r="DM88" i="35"/>
  <c r="FR88" i="35"/>
  <c r="IE88" i="35"/>
  <c r="FT92" i="35"/>
  <c r="HQ92" i="35"/>
  <c r="DK92" i="35"/>
  <c r="GP92" i="35"/>
  <c r="BB92" i="35"/>
  <c r="DU92" i="35"/>
  <c r="GN92" i="35"/>
  <c r="AZ92" i="35"/>
  <c r="DG92" i="35"/>
  <c r="FZ92" i="35"/>
  <c r="GS92" i="35"/>
  <c r="CS92" i="35"/>
  <c r="FX92" i="35"/>
  <c r="FU92" i="35"/>
  <c r="DC92" i="35"/>
  <c r="FV92" i="35"/>
  <c r="IE92" i="35"/>
  <c r="R61" i="35"/>
  <c r="L42" i="35"/>
  <c r="P51" i="35"/>
  <c r="T30" i="35"/>
  <c r="CH88" i="35"/>
  <c r="BL88" i="35"/>
  <c r="AO88" i="35"/>
  <c r="GU88" i="35"/>
  <c r="FD88" i="35"/>
  <c r="EG88" i="35"/>
  <c r="CQ88" i="35"/>
  <c r="BU88" i="35"/>
  <c r="AX88" i="35"/>
  <c r="HK88" i="35"/>
  <c r="BW88" i="35"/>
  <c r="DP88" i="35"/>
  <c r="FV88" i="35"/>
  <c r="IC88" i="35"/>
  <c r="CO88" i="35"/>
  <c r="ET88" i="35"/>
  <c r="EV92" i="35"/>
  <c r="IA92" i="35"/>
  <c r="CM92" i="35"/>
  <c r="FR92" i="35"/>
  <c r="DM92" i="35"/>
  <c r="CW92" i="35"/>
  <c r="FP92" i="35"/>
  <c r="HW92" i="35"/>
  <c r="CI92" i="35"/>
  <c r="FB92" i="35"/>
  <c r="HI92" i="35"/>
  <c r="BU92" i="35"/>
  <c r="EZ92" i="35"/>
  <c r="HS92" i="35"/>
  <c r="CE92" i="35"/>
  <c r="EX92" i="35"/>
  <c r="R30" i="35"/>
  <c r="M22" i="35"/>
  <c r="L7" i="35"/>
  <c r="M7" i="35" s="1"/>
  <c r="BM88" i="35"/>
  <c r="AQ88" i="35"/>
  <c r="HP88" i="35"/>
  <c r="FZ88" i="35"/>
  <c r="EI88" i="35"/>
  <c r="DL88" i="35"/>
  <c r="BV88" i="35"/>
  <c r="AZ88" i="35"/>
  <c r="HY88" i="35"/>
  <c r="GY88" i="35"/>
  <c r="BK88" i="35"/>
  <c r="DD88" i="35"/>
  <c r="FJ88" i="35"/>
  <c r="HQ88" i="35"/>
  <c r="CC88" i="35"/>
  <c r="EH88" i="35"/>
  <c r="EJ92" i="35"/>
  <c r="HO92" i="35"/>
  <c r="CA92" i="35"/>
  <c r="FF92" i="35"/>
  <c r="HY92" i="35"/>
  <c r="CK92" i="35"/>
  <c r="FD92" i="35"/>
  <c r="HK92" i="35"/>
  <c r="BW92" i="35"/>
  <c r="EP92" i="35"/>
  <c r="GW92" i="35"/>
  <c r="BI92" i="35"/>
  <c r="EN92" i="35"/>
  <c r="HG92" i="35"/>
  <c r="BS92" i="35"/>
  <c r="EL92" i="35"/>
  <c r="T61" i="35"/>
  <c r="T100" i="35"/>
  <c r="M81" i="35"/>
  <c r="U61" i="35"/>
  <c r="R42" i="35"/>
  <c r="Q36" i="35"/>
  <c r="AR88" i="35"/>
  <c r="DX88" i="35"/>
  <c r="GW88" i="35"/>
  <c r="FE88" i="35"/>
  <c r="DO88" i="35"/>
  <c r="CS88" i="35"/>
  <c r="BA88" i="35"/>
  <c r="HX88" i="35"/>
  <c r="HD88" i="35"/>
  <c r="GM88" i="35"/>
  <c r="AY88" i="35"/>
  <c r="CR88" i="35"/>
  <c r="EX88" i="35"/>
  <c r="HE88" i="35"/>
  <c r="BQ88" i="35"/>
  <c r="DV88" i="35"/>
  <c r="DX92" i="35"/>
  <c r="HC92" i="35"/>
  <c r="BO92" i="35"/>
  <c r="ET92" i="35"/>
  <c r="HM92" i="35"/>
  <c r="BY92" i="35"/>
  <c r="ER92" i="35"/>
  <c r="GY92" i="35"/>
  <c r="BK92" i="35"/>
  <c r="ED92" i="35"/>
  <c r="GK92" i="35"/>
  <c r="AW92" i="35"/>
  <c r="EB92" i="35"/>
  <c r="GU92" i="35"/>
  <c r="BG92" i="35"/>
  <c r="DZ92" i="35"/>
  <c r="R100" i="35"/>
  <c r="P81" i="35"/>
  <c r="V61" i="35"/>
  <c r="P30" i="35"/>
  <c r="HC88" i="35"/>
  <c r="HS88" i="35"/>
  <c r="GB88" i="35"/>
  <c r="EJ88" i="35"/>
  <c r="CT88" i="35"/>
  <c r="BX88" i="35"/>
  <c r="ES88" i="35"/>
  <c r="IA88" i="35"/>
  <c r="GK88" i="35"/>
  <c r="GA88" i="35"/>
  <c r="HT88" i="35"/>
  <c r="CF88" i="35"/>
  <c r="EL88" i="35"/>
  <c r="GS88" i="35"/>
  <c r="BE88" i="35"/>
  <c r="DJ88" i="35"/>
  <c r="DL92" i="35"/>
  <c r="GQ92" i="35"/>
  <c r="BC92" i="35"/>
  <c r="EH92" i="35"/>
  <c r="HA92" i="35"/>
  <c r="BM92" i="35"/>
  <c r="EF92" i="35"/>
  <c r="GM92" i="35"/>
  <c r="AY92" i="35"/>
  <c r="DR92" i="35"/>
  <c r="FY92" i="35"/>
  <c r="IC92" i="35"/>
  <c r="DP92" i="35"/>
  <c r="GI92" i="35"/>
  <c r="AU92" i="35"/>
  <c r="DN92" i="35"/>
  <c r="L81" i="35"/>
  <c r="Q81" i="35"/>
  <c r="L61" i="35"/>
  <c r="V30" i="35"/>
  <c r="GI88" i="35"/>
  <c r="HU88" i="35"/>
  <c r="GX88" i="35"/>
  <c r="FG88" i="35"/>
  <c r="DQ88" i="35"/>
  <c r="BY88" i="35"/>
  <c r="BC88" i="35"/>
  <c r="IB88" i="35"/>
  <c r="HG88" i="35"/>
  <c r="FP88" i="35"/>
  <c r="FO88" i="35"/>
  <c r="HH88" i="35"/>
  <c r="BT88" i="35"/>
  <c r="DZ88" i="35"/>
  <c r="GG88" i="35"/>
  <c r="AS88" i="35"/>
  <c r="CX88" i="35"/>
  <c r="GG92" i="35"/>
  <c r="CZ92" i="35"/>
  <c r="GE92" i="35"/>
  <c r="AQ92" i="35"/>
  <c r="DV92" i="35"/>
  <c r="GO92" i="35"/>
  <c r="BA92" i="35"/>
  <c r="DT92" i="35"/>
  <c r="GA92" i="35"/>
  <c r="FI92" i="35"/>
  <c r="DF92" i="35"/>
  <c r="FM92" i="35"/>
  <c r="EK92" i="35"/>
  <c r="DD92" i="35"/>
  <c r="FW92" i="35"/>
  <c r="DA92" i="35"/>
  <c r="DB92" i="35"/>
  <c r="R81" i="35"/>
  <c r="Q30" i="35"/>
  <c r="AJ30" i="35" s="1"/>
  <c r="Q22" i="35"/>
  <c r="HV88" i="35"/>
  <c r="GZ88" i="35"/>
  <c r="GC88" i="35"/>
  <c r="EM88" i="35"/>
  <c r="CV88" i="35"/>
  <c r="BD88" i="35"/>
  <c r="DE88" i="35"/>
  <c r="HI88" i="35"/>
  <c r="GL88" i="35"/>
  <c r="EU88" i="35"/>
  <c r="FC88" i="35"/>
  <c r="GV88" i="35"/>
  <c r="BH88" i="35"/>
  <c r="DN88" i="35"/>
  <c r="FU88" i="35"/>
  <c r="HZ88" i="35"/>
  <c r="CL88" i="35"/>
  <c r="IB92" i="35"/>
  <c r="CN92" i="35"/>
  <c r="FS92" i="35"/>
  <c r="HE92" i="35"/>
  <c r="DJ92" i="35"/>
  <c r="GC92" i="35"/>
  <c r="AO92" i="35"/>
  <c r="DH92" i="35"/>
  <c r="FO92" i="35"/>
  <c r="CO92" i="35"/>
  <c r="CT92" i="35"/>
  <c r="FA92" i="35"/>
  <c r="BQ92" i="35"/>
  <c r="CR92" i="35"/>
  <c r="FK92" i="35"/>
  <c r="ID92" i="35"/>
  <c r="CP92" i="35"/>
  <c r="T81" i="35"/>
  <c r="HA88" i="35"/>
  <c r="GE88" i="35"/>
  <c r="FH88" i="35"/>
  <c r="DR88" i="35"/>
  <c r="CA88" i="35"/>
  <c r="FN88" i="35"/>
  <c r="HJ88" i="35"/>
  <c r="GN88" i="35"/>
  <c r="FQ88" i="35"/>
  <c r="EA88" i="35"/>
  <c r="EQ88" i="35"/>
  <c r="GJ88" i="35"/>
  <c r="AV88" i="35"/>
  <c r="DB88" i="35"/>
  <c r="FI88" i="35"/>
  <c r="HN88" i="35"/>
  <c r="BZ88" i="35"/>
  <c r="HP92" i="35"/>
  <c r="CB92" i="35"/>
  <c r="FG92" i="35"/>
  <c r="CC92" i="35"/>
  <c r="CX92" i="35"/>
  <c r="FQ92" i="35"/>
  <c r="DY92" i="35"/>
  <c r="CV92" i="35"/>
  <c r="FC92" i="35"/>
  <c r="HV92" i="35"/>
  <c r="CH92" i="35"/>
  <c r="EO92" i="35"/>
  <c r="HT92" i="35"/>
  <c r="CF92" i="35"/>
  <c r="EY92" i="35"/>
  <c r="HR92" i="35"/>
  <c r="CD92" i="35"/>
  <c r="U81" i="35"/>
  <c r="KS81" i="35" s="1"/>
  <c r="GF88" i="35"/>
  <c r="FK88" i="35"/>
  <c r="EO88" i="35"/>
  <c r="CW88" i="35"/>
  <c r="BG88" i="35"/>
  <c r="AU88" i="35"/>
  <c r="GO88" i="35"/>
  <c r="FS88" i="35"/>
  <c r="EV88" i="35"/>
  <c r="DF88" i="35"/>
  <c r="EE88" i="35"/>
  <c r="FX88" i="35"/>
  <c r="ID88" i="35"/>
  <c r="CP88" i="35"/>
  <c r="EW88" i="35"/>
  <c r="HB88" i="35"/>
  <c r="BN88" i="35"/>
  <c r="HD92" i="35"/>
  <c r="BP92" i="35"/>
  <c r="EU92" i="35"/>
  <c r="HZ92" i="35"/>
  <c r="CL92" i="35"/>
  <c r="FE92" i="35"/>
  <c r="HX92" i="35"/>
  <c r="CJ92" i="35"/>
  <c r="EQ92" i="35"/>
  <c r="HJ92" i="35"/>
  <c r="BV92" i="35"/>
  <c r="EC92" i="35"/>
  <c r="HH92" i="35"/>
  <c r="BT92" i="35"/>
  <c r="EM92" i="35"/>
  <c r="HF92" i="35"/>
  <c r="BR92" i="35"/>
  <c r="FM88" i="35"/>
  <c r="EP88" i="35"/>
  <c r="DT88" i="35"/>
  <c r="CB88" i="35"/>
  <c r="BO88" i="35"/>
  <c r="HL88" i="35"/>
  <c r="FT88" i="35"/>
  <c r="EY88" i="35"/>
  <c r="EC88" i="35"/>
  <c r="CK88" i="35"/>
  <c r="DS88" i="35"/>
  <c r="FL88" i="35"/>
  <c r="HR88" i="35"/>
  <c r="CD88" i="35"/>
  <c r="EK88" i="35"/>
  <c r="GP88" i="35"/>
  <c r="GR92" i="35"/>
  <c r="BD92" i="35"/>
  <c r="EI92" i="35"/>
  <c r="HN92" i="35"/>
  <c r="BZ92" i="35"/>
  <c r="ES92" i="35"/>
  <c r="HL92" i="35"/>
  <c r="BX92" i="35"/>
  <c r="EE92" i="35"/>
  <c r="GX92" i="35"/>
  <c r="BJ92" i="35"/>
  <c r="DQ92" i="35"/>
  <c r="GV92" i="35"/>
  <c r="BH92" i="35"/>
  <c r="EA92" i="35"/>
  <c r="GT92" i="35"/>
  <c r="IL89" i="35"/>
  <c r="IX89" i="35"/>
  <c r="JJ89" i="35"/>
  <c r="JV89" i="35"/>
  <c r="KH89" i="35"/>
  <c r="KT89" i="35"/>
  <c r="LF89" i="35"/>
  <c r="LR89" i="35"/>
  <c r="MD89" i="35"/>
  <c r="MP89" i="35"/>
  <c r="NB89" i="35"/>
  <c r="NN89" i="35"/>
  <c r="NZ89" i="35"/>
  <c r="OL89" i="35"/>
  <c r="OX89" i="35"/>
  <c r="PJ89" i="35"/>
  <c r="PV89" i="35"/>
  <c r="IM89" i="35"/>
  <c r="IY89" i="35"/>
  <c r="JK89" i="35"/>
  <c r="JW89" i="35"/>
  <c r="KI89" i="35"/>
  <c r="KU89" i="35"/>
  <c r="LG89" i="35"/>
  <c r="LS89" i="35"/>
  <c r="ME89" i="35"/>
  <c r="MQ89" i="35"/>
  <c r="NC89" i="35"/>
  <c r="NO89" i="35"/>
  <c r="OA89" i="35"/>
  <c r="OM89" i="35"/>
  <c r="OY89" i="35"/>
  <c r="PK89" i="35"/>
  <c r="PW89" i="35"/>
  <c r="IN89" i="35"/>
  <c r="IZ89" i="35"/>
  <c r="JL89" i="35"/>
  <c r="JX89" i="35"/>
  <c r="KJ89" i="35"/>
  <c r="KV89" i="35"/>
  <c r="LH89" i="35"/>
  <c r="LT89" i="35"/>
  <c r="MF89" i="35"/>
  <c r="MR89" i="35"/>
  <c r="ND89" i="35"/>
  <c r="NP89" i="35"/>
  <c r="OB89" i="35"/>
  <c r="ON89" i="35"/>
  <c r="OZ89" i="35"/>
  <c r="PL89" i="35"/>
  <c r="PX89" i="35"/>
  <c r="IO89" i="35"/>
  <c r="JA89" i="35"/>
  <c r="JM89" i="35"/>
  <c r="JY89" i="35"/>
  <c r="KK89" i="35"/>
  <c r="KW89" i="35"/>
  <c r="LI89" i="35"/>
  <c r="LU89" i="35"/>
  <c r="MG89" i="35"/>
  <c r="MS89" i="35"/>
  <c r="NE89" i="35"/>
  <c r="NQ89" i="35"/>
  <c r="OC89" i="35"/>
  <c r="OO89" i="35"/>
  <c r="PA89" i="35"/>
  <c r="PM89" i="35"/>
  <c r="IP89" i="35"/>
  <c r="JB89" i="35"/>
  <c r="JN89" i="35"/>
  <c r="JZ89" i="35"/>
  <c r="KL89" i="35"/>
  <c r="KX89" i="35"/>
  <c r="LJ89" i="35"/>
  <c r="LV89" i="35"/>
  <c r="MH89" i="35"/>
  <c r="MT89" i="35"/>
  <c r="NF89" i="35"/>
  <c r="NR89" i="35"/>
  <c r="OD89" i="35"/>
  <c r="OP89" i="35"/>
  <c r="PB89" i="35"/>
  <c r="PN89" i="35"/>
  <c r="IQ89" i="35"/>
  <c r="JC89" i="35"/>
  <c r="JO89" i="35"/>
  <c r="KA89" i="35"/>
  <c r="KM89" i="35"/>
  <c r="KY89" i="35"/>
  <c r="LK89" i="35"/>
  <c r="LW89" i="35"/>
  <c r="MI89" i="35"/>
  <c r="MU89" i="35"/>
  <c r="NG89" i="35"/>
  <c r="NS89" i="35"/>
  <c r="OE89" i="35"/>
  <c r="OQ89" i="35"/>
  <c r="PC89" i="35"/>
  <c r="PO89" i="35"/>
  <c r="IR89" i="35"/>
  <c r="JD89" i="35"/>
  <c r="JP89" i="35"/>
  <c r="KB89" i="35"/>
  <c r="KN89" i="35"/>
  <c r="KZ89" i="35"/>
  <c r="LL89" i="35"/>
  <c r="LX89" i="35"/>
  <c r="MJ89" i="35"/>
  <c r="MV89" i="35"/>
  <c r="NH89" i="35"/>
  <c r="NT89" i="35"/>
  <c r="OF89" i="35"/>
  <c r="OR89" i="35"/>
  <c r="PD89" i="35"/>
  <c r="PP89" i="35"/>
  <c r="IG89" i="35"/>
  <c r="IS89" i="35"/>
  <c r="JE89" i="35"/>
  <c r="JQ89" i="35"/>
  <c r="KC89" i="35"/>
  <c r="KO89" i="35"/>
  <c r="LA89" i="35"/>
  <c r="LM89" i="35"/>
  <c r="LY89" i="35"/>
  <c r="MK89" i="35"/>
  <c r="MW89" i="35"/>
  <c r="NI89" i="35"/>
  <c r="NU89" i="35"/>
  <c r="OG89" i="35"/>
  <c r="OS89" i="35"/>
  <c r="PE89" i="35"/>
  <c r="PQ89" i="35"/>
  <c r="IH89" i="35"/>
  <c r="IT89" i="35"/>
  <c r="JF89" i="35"/>
  <c r="JR89" i="35"/>
  <c r="KD89" i="35"/>
  <c r="KP89" i="35"/>
  <c r="LB89" i="35"/>
  <c r="LN89" i="35"/>
  <c r="LZ89" i="35"/>
  <c r="ML89" i="35"/>
  <c r="MX89" i="35"/>
  <c r="NJ89" i="35"/>
  <c r="NV89" i="35"/>
  <c r="OH89" i="35"/>
  <c r="OT89" i="35"/>
  <c r="PF89" i="35"/>
  <c r="PR89" i="35"/>
  <c r="II89" i="35"/>
  <c r="IU89" i="35"/>
  <c r="JG89" i="35"/>
  <c r="JS89" i="35"/>
  <c r="KE89" i="35"/>
  <c r="KQ89" i="35"/>
  <c r="LC89" i="35"/>
  <c r="LO89" i="35"/>
  <c r="MA89" i="35"/>
  <c r="MM89" i="35"/>
  <c r="MY89" i="35"/>
  <c r="NK89" i="35"/>
  <c r="NW89" i="35"/>
  <c r="OI89" i="35"/>
  <c r="OU89" i="35"/>
  <c r="PG89" i="35"/>
  <c r="PS89" i="35"/>
  <c r="IJ89" i="35"/>
  <c r="IV89" i="35"/>
  <c r="JH89" i="35"/>
  <c r="JT89" i="35"/>
  <c r="KF89" i="35"/>
  <c r="KR89" i="35"/>
  <c r="LD89" i="35"/>
  <c r="LP89" i="35"/>
  <c r="MB89" i="35"/>
  <c r="MN89" i="35"/>
  <c r="MZ89" i="35"/>
  <c r="NL89" i="35"/>
  <c r="NX89" i="35"/>
  <c r="OJ89" i="35"/>
  <c r="OV89" i="35"/>
  <c r="PH89" i="35"/>
  <c r="PT89" i="35"/>
  <c r="IK89" i="35"/>
  <c r="IW89" i="35"/>
  <c r="JI89" i="35"/>
  <c r="JU89" i="35"/>
  <c r="KG89" i="35"/>
  <c r="KS89" i="35"/>
  <c r="LE89" i="35"/>
  <c r="LQ89" i="35"/>
  <c r="MC89" i="35"/>
  <c r="MO89" i="35"/>
  <c r="NA89" i="35"/>
  <c r="NM89" i="35"/>
  <c r="NY89" i="35"/>
  <c r="OK89" i="35"/>
  <c r="OW89" i="35"/>
  <c r="PI89" i="35"/>
  <c r="PU89" i="35"/>
  <c r="JU81" i="35"/>
  <c r="KG81" i="35"/>
  <c r="LE81" i="35"/>
  <c r="MO81" i="35"/>
  <c r="PI81" i="35"/>
  <c r="PU81" i="35"/>
  <c r="IX81" i="35"/>
  <c r="KH81" i="35"/>
  <c r="NB81" i="35"/>
  <c r="NN81" i="35"/>
  <c r="OL81" i="35"/>
  <c r="PV81" i="35"/>
  <c r="KU81" i="35"/>
  <c r="LG81" i="35"/>
  <c r="ME81" i="35"/>
  <c r="NO81" i="35"/>
  <c r="IN81" i="35"/>
  <c r="IZ81" i="35"/>
  <c r="JX81" i="35"/>
  <c r="LH81" i="35"/>
  <c r="OB81" i="35"/>
  <c r="ON81" i="35"/>
  <c r="PL81" i="35"/>
  <c r="JA81" i="35"/>
  <c r="LU81" i="35"/>
  <c r="MG81" i="35"/>
  <c r="NE81" i="35"/>
  <c r="OO81" i="35"/>
  <c r="JZ81" i="35"/>
  <c r="KL81" i="35"/>
  <c r="LJ81" i="35"/>
  <c r="MT81" i="35"/>
  <c r="PN81" i="35"/>
  <c r="IQ81" i="35"/>
  <c r="JO81" i="35"/>
  <c r="KY81" i="35"/>
  <c r="NS81" i="35"/>
  <c r="OE81" i="35"/>
  <c r="PC81" i="35"/>
  <c r="JD81" i="35"/>
  <c r="LX81" i="35"/>
  <c r="MJ81" i="35"/>
  <c r="NH81" i="35"/>
  <c r="OR81" i="35"/>
  <c r="JQ81" i="35"/>
  <c r="KC81" i="35"/>
  <c r="LA81" i="35"/>
  <c r="MK81" i="35"/>
  <c r="PE81" i="35"/>
  <c r="PQ81" i="35"/>
  <c r="IT81" i="35"/>
  <c r="KD81" i="35"/>
  <c r="MX81" i="35"/>
  <c r="NJ81" i="35"/>
  <c r="OH81" i="35"/>
  <c r="PR81" i="35"/>
  <c r="KQ81" i="35"/>
  <c r="LC81" i="35"/>
  <c r="MA81" i="35"/>
  <c r="NK81" i="35"/>
  <c r="KF81" i="35"/>
  <c r="PT81" i="35"/>
  <c r="LD81" i="35"/>
  <c r="MN81" i="35"/>
  <c r="OJ81" i="35"/>
  <c r="JH81" i="35"/>
  <c r="JT81" i="35"/>
  <c r="R43" i="35"/>
  <c r="IP63" i="35"/>
  <c r="JB63" i="35"/>
  <c r="JN63" i="35"/>
  <c r="JZ63" i="35"/>
  <c r="KL63" i="35"/>
  <c r="KX63" i="35"/>
  <c r="LJ63" i="35"/>
  <c r="LV63" i="35"/>
  <c r="MH63" i="35"/>
  <c r="MT63" i="35"/>
  <c r="NF63" i="35"/>
  <c r="NR63" i="35"/>
  <c r="OD63" i="35"/>
  <c r="OP63" i="35"/>
  <c r="PB63" i="35"/>
  <c r="PN63" i="35"/>
  <c r="IQ63" i="35"/>
  <c r="JC63" i="35"/>
  <c r="JO63" i="35"/>
  <c r="KA63" i="35"/>
  <c r="KM63" i="35"/>
  <c r="KY63" i="35"/>
  <c r="LK63" i="35"/>
  <c r="LW63" i="35"/>
  <c r="MI63" i="35"/>
  <c r="MU63" i="35"/>
  <c r="NG63" i="35"/>
  <c r="NS63" i="35"/>
  <c r="OE63" i="35"/>
  <c r="OQ63" i="35"/>
  <c r="PC63" i="35"/>
  <c r="PO63" i="35"/>
  <c r="IR63" i="35"/>
  <c r="JD63" i="35"/>
  <c r="JP63" i="35"/>
  <c r="KB63" i="35"/>
  <c r="KN63" i="35"/>
  <c r="KZ63" i="35"/>
  <c r="LL63" i="35"/>
  <c r="LX63" i="35"/>
  <c r="MJ63" i="35"/>
  <c r="MV63" i="35"/>
  <c r="NH63" i="35"/>
  <c r="NT63" i="35"/>
  <c r="OF63" i="35"/>
  <c r="OR63" i="35"/>
  <c r="PD63" i="35"/>
  <c r="PP63" i="35"/>
  <c r="IG63" i="35"/>
  <c r="IS63" i="35"/>
  <c r="JE63" i="35"/>
  <c r="JQ63" i="35"/>
  <c r="KC63" i="35"/>
  <c r="KO63" i="35"/>
  <c r="LA63" i="35"/>
  <c r="LM63" i="35"/>
  <c r="LY63" i="35"/>
  <c r="MK63" i="35"/>
  <c r="MW63" i="35"/>
  <c r="NI63" i="35"/>
  <c r="NU63" i="35"/>
  <c r="OG63" i="35"/>
  <c r="OS63" i="35"/>
  <c r="PE63" i="35"/>
  <c r="PQ63" i="35"/>
  <c r="IH63" i="35"/>
  <c r="IT63" i="35"/>
  <c r="JF63" i="35"/>
  <c r="JR63" i="35"/>
  <c r="KD63" i="35"/>
  <c r="KP63" i="35"/>
  <c r="LB63" i="35"/>
  <c r="LN63" i="35"/>
  <c r="LZ63" i="35"/>
  <c r="ML63" i="35"/>
  <c r="MX63" i="35"/>
  <c r="NJ63" i="35"/>
  <c r="NV63" i="35"/>
  <c r="OH63" i="35"/>
  <c r="OT63" i="35"/>
  <c r="PF63" i="35"/>
  <c r="PR63" i="35"/>
  <c r="II63" i="35"/>
  <c r="IU63" i="35"/>
  <c r="JG63" i="35"/>
  <c r="JS63" i="35"/>
  <c r="KE63" i="35"/>
  <c r="KQ63" i="35"/>
  <c r="LC63" i="35"/>
  <c r="LO63" i="35"/>
  <c r="MA63" i="35"/>
  <c r="MM63" i="35"/>
  <c r="MY63" i="35"/>
  <c r="NK63" i="35"/>
  <c r="NW63" i="35"/>
  <c r="OI63" i="35"/>
  <c r="OU63" i="35"/>
  <c r="PG63" i="35"/>
  <c r="PS63" i="35"/>
  <c r="IJ63" i="35"/>
  <c r="IV63" i="35"/>
  <c r="JH63" i="35"/>
  <c r="JT63" i="35"/>
  <c r="KF63" i="35"/>
  <c r="KR63" i="35"/>
  <c r="LD63" i="35"/>
  <c r="LP63" i="35"/>
  <c r="MB63" i="35"/>
  <c r="MN63" i="35"/>
  <c r="MZ63" i="35"/>
  <c r="NL63" i="35"/>
  <c r="NX63" i="35"/>
  <c r="OJ63" i="35"/>
  <c r="OV63" i="35"/>
  <c r="PH63" i="35"/>
  <c r="PT63" i="35"/>
  <c r="IK63" i="35"/>
  <c r="IW63" i="35"/>
  <c r="JI63" i="35"/>
  <c r="JU63" i="35"/>
  <c r="KG63" i="35"/>
  <c r="KS63" i="35"/>
  <c r="LE63" i="35"/>
  <c r="LQ63" i="35"/>
  <c r="MC63" i="35"/>
  <c r="MO63" i="35"/>
  <c r="NA63" i="35"/>
  <c r="NM63" i="35"/>
  <c r="NY63" i="35"/>
  <c r="OK63" i="35"/>
  <c r="OW63" i="35"/>
  <c r="PI63" i="35"/>
  <c r="PU63" i="35"/>
  <c r="IL63" i="35"/>
  <c r="IX63" i="35"/>
  <c r="JJ63" i="35"/>
  <c r="JV63" i="35"/>
  <c r="KH63" i="35"/>
  <c r="KT63" i="35"/>
  <c r="LF63" i="35"/>
  <c r="LR63" i="35"/>
  <c r="MD63" i="35"/>
  <c r="MP63" i="35"/>
  <c r="NB63" i="35"/>
  <c r="NN63" i="35"/>
  <c r="NZ63" i="35"/>
  <c r="OL63" i="35"/>
  <c r="OX63" i="35"/>
  <c r="PJ63" i="35"/>
  <c r="PV63" i="35"/>
  <c r="IM63" i="35"/>
  <c r="IY63" i="35"/>
  <c r="JK63" i="35"/>
  <c r="JW63" i="35"/>
  <c r="KI63" i="35"/>
  <c r="KU63" i="35"/>
  <c r="LG63" i="35"/>
  <c r="LS63" i="35"/>
  <c r="ME63" i="35"/>
  <c r="MQ63" i="35"/>
  <c r="NC63" i="35"/>
  <c r="NO63" i="35"/>
  <c r="OA63" i="35"/>
  <c r="OM63" i="35"/>
  <c r="OY63" i="35"/>
  <c r="PK63" i="35"/>
  <c r="PW63" i="35"/>
  <c r="IN63" i="35"/>
  <c r="IZ63" i="35"/>
  <c r="JL63" i="35"/>
  <c r="JX63" i="35"/>
  <c r="KJ63" i="35"/>
  <c r="KV63" i="35"/>
  <c r="LH63" i="35"/>
  <c r="LT63" i="35"/>
  <c r="MF63" i="35"/>
  <c r="MR63" i="35"/>
  <c r="ND63" i="35"/>
  <c r="NP63" i="35"/>
  <c r="OB63" i="35"/>
  <c r="ON63" i="35"/>
  <c r="OZ63" i="35"/>
  <c r="PL63" i="35"/>
  <c r="PX63" i="35"/>
  <c r="NE63" i="35"/>
  <c r="NQ63" i="35"/>
  <c r="IO63" i="35"/>
  <c r="OC63" i="35"/>
  <c r="JA63" i="35"/>
  <c r="OO63" i="35"/>
  <c r="JM63" i="35"/>
  <c r="PA63" i="35"/>
  <c r="JY63" i="35"/>
  <c r="PM63" i="35"/>
  <c r="KK63" i="35"/>
  <c r="KW63" i="35"/>
  <c r="LI63" i="35"/>
  <c r="LU63" i="35"/>
  <c r="MG63" i="35"/>
  <c r="MS63" i="35"/>
  <c r="T43" i="35"/>
  <c r="L54" i="35"/>
  <c r="IO43" i="35"/>
  <c r="JA43" i="35"/>
  <c r="JM43" i="35"/>
  <c r="JY43" i="35"/>
  <c r="KK43" i="35"/>
  <c r="KW43" i="35"/>
  <c r="LI43" i="35"/>
  <c r="LU43" i="35"/>
  <c r="MG43" i="35"/>
  <c r="MS43" i="35"/>
  <c r="NE43" i="35"/>
  <c r="NQ43" i="35"/>
  <c r="OC43" i="35"/>
  <c r="OO43" i="35"/>
  <c r="PA43" i="35"/>
  <c r="PM43" i="35"/>
  <c r="IP43" i="35"/>
  <c r="JB43" i="35"/>
  <c r="JN43" i="35"/>
  <c r="JZ43" i="35"/>
  <c r="KL43" i="35"/>
  <c r="KX43" i="35"/>
  <c r="LJ43" i="35"/>
  <c r="LV43" i="35"/>
  <c r="MH43" i="35"/>
  <c r="MT43" i="35"/>
  <c r="NF43" i="35"/>
  <c r="NR43" i="35"/>
  <c r="OD43" i="35"/>
  <c r="OP43" i="35"/>
  <c r="PB43" i="35"/>
  <c r="PN43" i="35"/>
  <c r="IQ43" i="35"/>
  <c r="JC43" i="35"/>
  <c r="JO43" i="35"/>
  <c r="KA43" i="35"/>
  <c r="KM43" i="35"/>
  <c r="KY43" i="35"/>
  <c r="LK43" i="35"/>
  <c r="LW43" i="35"/>
  <c r="MI43" i="35"/>
  <c r="MU43" i="35"/>
  <c r="NG43" i="35"/>
  <c r="NS43" i="35"/>
  <c r="OE43" i="35"/>
  <c r="OQ43" i="35"/>
  <c r="PC43" i="35"/>
  <c r="PO43" i="35"/>
  <c r="IR43" i="35"/>
  <c r="JD43" i="35"/>
  <c r="JP43" i="35"/>
  <c r="KB43" i="35"/>
  <c r="KN43" i="35"/>
  <c r="KZ43" i="35"/>
  <c r="LL43" i="35"/>
  <c r="LX43" i="35"/>
  <c r="MJ43" i="35"/>
  <c r="MV43" i="35"/>
  <c r="NH43" i="35"/>
  <c r="NT43" i="35"/>
  <c r="OF43" i="35"/>
  <c r="OR43" i="35"/>
  <c r="PD43" i="35"/>
  <c r="PP43" i="35"/>
  <c r="IG43" i="35"/>
  <c r="IS43" i="35"/>
  <c r="JE43" i="35"/>
  <c r="JQ43" i="35"/>
  <c r="KC43" i="35"/>
  <c r="KO43" i="35"/>
  <c r="LA43" i="35"/>
  <c r="LM43" i="35"/>
  <c r="LY43" i="35"/>
  <c r="MK43" i="35"/>
  <c r="MW43" i="35"/>
  <c r="NI43" i="35"/>
  <c r="NU43" i="35"/>
  <c r="OG43" i="35"/>
  <c r="OS43" i="35"/>
  <c r="PE43" i="35"/>
  <c r="PQ43" i="35"/>
  <c r="IH43" i="35"/>
  <c r="IT43" i="35"/>
  <c r="JF43" i="35"/>
  <c r="JR43" i="35"/>
  <c r="KD43" i="35"/>
  <c r="KP43" i="35"/>
  <c r="LB43" i="35"/>
  <c r="LN43" i="35"/>
  <c r="LZ43" i="35"/>
  <c r="ML43" i="35"/>
  <c r="MX43" i="35"/>
  <c r="NJ43" i="35"/>
  <c r="NV43" i="35"/>
  <c r="OH43" i="35"/>
  <c r="OT43" i="35"/>
  <c r="PF43" i="35"/>
  <c r="PR43" i="35"/>
  <c r="II43" i="35"/>
  <c r="IU43" i="35"/>
  <c r="JG43" i="35"/>
  <c r="JS43" i="35"/>
  <c r="KE43" i="35"/>
  <c r="KQ43" i="35"/>
  <c r="LC43" i="35"/>
  <c r="LO43" i="35"/>
  <c r="MA43" i="35"/>
  <c r="MM43" i="35"/>
  <c r="MY43" i="35"/>
  <c r="NK43" i="35"/>
  <c r="NW43" i="35"/>
  <c r="OI43" i="35"/>
  <c r="OU43" i="35"/>
  <c r="PG43" i="35"/>
  <c r="PS43" i="35"/>
  <c r="IJ43" i="35"/>
  <c r="IV43" i="35"/>
  <c r="JH43" i="35"/>
  <c r="JT43" i="35"/>
  <c r="KF43" i="35"/>
  <c r="KR43" i="35"/>
  <c r="LD43" i="35"/>
  <c r="LP43" i="35"/>
  <c r="MB43" i="35"/>
  <c r="MN43" i="35"/>
  <c r="MZ43" i="35"/>
  <c r="NL43" i="35"/>
  <c r="NX43" i="35"/>
  <c r="OJ43" i="35"/>
  <c r="OV43" i="35"/>
  <c r="PH43" i="35"/>
  <c r="PT43" i="35"/>
  <c r="IK43" i="35"/>
  <c r="IW43" i="35"/>
  <c r="JI43" i="35"/>
  <c r="JU43" i="35"/>
  <c r="KG43" i="35"/>
  <c r="KS43" i="35"/>
  <c r="LE43" i="35"/>
  <c r="LQ43" i="35"/>
  <c r="MC43" i="35"/>
  <c r="MO43" i="35"/>
  <c r="NA43" i="35"/>
  <c r="NM43" i="35"/>
  <c r="NY43" i="35"/>
  <c r="OK43" i="35"/>
  <c r="OW43" i="35"/>
  <c r="PI43" i="35"/>
  <c r="PU43" i="35"/>
  <c r="IL43" i="35"/>
  <c r="IX43" i="35"/>
  <c r="JJ43" i="35"/>
  <c r="JV43" i="35"/>
  <c r="KH43" i="35"/>
  <c r="KT43" i="35"/>
  <c r="LF43" i="35"/>
  <c r="LR43" i="35"/>
  <c r="MD43" i="35"/>
  <c r="MP43" i="35"/>
  <c r="NB43" i="35"/>
  <c r="NN43" i="35"/>
  <c r="NZ43" i="35"/>
  <c r="OL43" i="35"/>
  <c r="OX43" i="35"/>
  <c r="PJ43" i="35"/>
  <c r="PV43" i="35"/>
  <c r="IM43" i="35"/>
  <c r="IY43" i="35"/>
  <c r="JK43" i="35"/>
  <c r="JW43" i="35"/>
  <c r="KI43" i="35"/>
  <c r="KU43" i="35"/>
  <c r="LG43" i="35"/>
  <c r="LS43" i="35"/>
  <c r="ME43" i="35"/>
  <c r="MQ43" i="35"/>
  <c r="NC43" i="35"/>
  <c r="NO43" i="35"/>
  <c r="OA43" i="35"/>
  <c r="OM43" i="35"/>
  <c r="OY43" i="35"/>
  <c r="PK43" i="35"/>
  <c r="PW43" i="35"/>
  <c r="IN43" i="35"/>
  <c r="IZ43" i="35"/>
  <c r="JL43" i="35"/>
  <c r="JX43" i="35"/>
  <c r="KJ43" i="35"/>
  <c r="KV43" i="35"/>
  <c r="LH43" i="35"/>
  <c r="LT43" i="35"/>
  <c r="MF43" i="35"/>
  <c r="MR43" i="35"/>
  <c r="ND43" i="35"/>
  <c r="NP43" i="35"/>
  <c r="OB43" i="35"/>
  <c r="ON43" i="35"/>
  <c r="OZ43" i="35"/>
  <c r="PL43" i="35"/>
  <c r="PX43" i="35"/>
  <c r="IM30" i="35"/>
  <c r="IY30" i="35"/>
  <c r="JK30" i="35"/>
  <c r="JW30" i="35"/>
  <c r="KI30" i="35"/>
  <c r="KU30" i="35"/>
  <c r="LG30" i="35"/>
  <c r="LS30" i="35"/>
  <c r="ME30" i="35"/>
  <c r="MQ30" i="35"/>
  <c r="NC30" i="35"/>
  <c r="NO30" i="35"/>
  <c r="OA30" i="35"/>
  <c r="OM30" i="35"/>
  <c r="OY30" i="35"/>
  <c r="PK30" i="35"/>
  <c r="PW30" i="35"/>
  <c r="IN30" i="35"/>
  <c r="IZ30" i="35"/>
  <c r="JL30" i="35"/>
  <c r="JX30" i="35"/>
  <c r="KJ30" i="35"/>
  <c r="KV30" i="35"/>
  <c r="LH30" i="35"/>
  <c r="LT30" i="35"/>
  <c r="MF30" i="35"/>
  <c r="MR30" i="35"/>
  <c r="ND30" i="35"/>
  <c r="NP30" i="35"/>
  <c r="OB30" i="35"/>
  <c r="ON30" i="35"/>
  <c r="OZ30" i="35"/>
  <c r="PL30" i="35"/>
  <c r="PX30" i="35"/>
  <c r="IO30" i="35"/>
  <c r="JA30" i="35"/>
  <c r="JM30" i="35"/>
  <c r="JY30" i="35"/>
  <c r="KK30" i="35"/>
  <c r="KW30" i="35"/>
  <c r="LI30" i="35"/>
  <c r="LU30" i="35"/>
  <c r="MG30" i="35"/>
  <c r="MS30" i="35"/>
  <c r="NE30" i="35"/>
  <c r="NQ30" i="35"/>
  <c r="OC30" i="35"/>
  <c r="OO30" i="35"/>
  <c r="PA30" i="35"/>
  <c r="PM30" i="35"/>
  <c r="IP30" i="35"/>
  <c r="JB30" i="35"/>
  <c r="JN30" i="35"/>
  <c r="JZ30" i="35"/>
  <c r="KL30" i="35"/>
  <c r="KX30" i="35"/>
  <c r="LJ30" i="35"/>
  <c r="LV30" i="35"/>
  <c r="MH30" i="35"/>
  <c r="MT30" i="35"/>
  <c r="NF30" i="35"/>
  <c r="NR30" i="35"/>
  <c r="OD30" i="35"/>
  <c r="OP30" i="35"/>
  <c r="PB30" i="35"/>
  <c r="PN30" i="35"/>
  <c r="IQ30" i="35"/>
  <c r="JC30" i="35"/>
  <c r="JO30" i="35"/>
  <c r="KA30" i="35"/>
  <c r="KM30" i="35"/>
  <c r="KY30" i="35"/>
  <c r="LK30" i="35"/>
  <c r="LW30" i="35"/>
  <c r="MI30" i="35"/>
  <c r="MU30" i="35"/>
  <c r="NG30" i="35"/>
  <c r="NS30" i="35"/>
  <c r="OE30" i="35"/>
  <c r="OQ30" i="35"/>
  <c r="PC30" i="35"/>
  <c r="PO30" i="35"/>
  <c r="IR30" i="35"/>
  <c r="JD30" i="35"/>
  <c r="JP30" i="35"/>
  <c r="KB30" i="35"/>
  <c r="KN30" i="35"/>
  <c r="KZ30" i="35"/>
  <c r="LL30" i="35"/>
  <c r="LX30" i="35"/>
  <c r="MJ30" i="35"/>
  <c r="MV30" i="35"/>
  <c r="NH30" i="35"/>
  <c r="NT30" i="35"/>
  <c r="OF30" i="35"/>
  <c r="OR30" i="35"/>
  <c r="PD30" i="35"/>
  <c r="PP30" i="35"/>
  <c r="IG30" i="35"/>
  <c r="IS30" i="35"/>
  <c r="JE30" i="35"/>
  <c r="JQ30" i="35"/>
  <c r="KC30" i="35"/>
  <c r="KO30" i="35"/>
  <c r="LA30" i="35"/>
  <c r="LM30" i="35"/>
  <c r="LY30" i="35"/>
  <c r="MK30" i="35"/>
  <c r="MW30" i="35"/>
  <c r="NI30" i="35"/>
  <c r="NU30" i="35"/>
  <c r="OG30" i="35"/>
  <c r="OS30" i="35"/>
  <c r="PE30" i="35"/>
  <c r="PQ30" i="35"/>
  <c r="IH30" i="35"/>
  <c r="IT30" i="35"/>
  <c r="JF30" i="35"/>
  <c r="JR30" i="35"/>
  <c r="KD30" i="35"/>
  <c r="KP30" i="35"/>
  <c r="LB30" i="35"/>
  <c r="LN30" i="35"/>
  <c r="LZ30" i="35"/>
  <c r="ML30" i="35"/>
  <c r="MX30" i="35"/>
  <c r="NJ30" i="35"/>
  <c r="NV30" i="35"/>
  <c r="OH30" i="35"/>
  <c r="OT30" i="35"/>
  <c r="PF30" i="35"/>
  <c r="PR30" i="35"/>
  <c r="II30" i="35"/>
  <c r="IU30" i="35"/>
  <c r="JG30" i="35"/>
  <c r="JS30" i="35"/>
  <c r="KE30" i="35"/>
  <c r="KQ30" i="35"/>
  <c r="LC30" i="35"/>
  <c r="LO30" i="35"/>
  <c r="MA30" i="35"/>
  <c r="MM30" i="35"/>
  <c r="MY30" i="35"/>
  <c r="NK30" i="35"/>
  <c r="NW30" i="35"/>
  <c r="OI30" i="35"/>
  <c r="OU30" i="35"/>
  <c r="PG30" i="35"/>
  <c r="PS30" i="35"/>
  <c r="IJ30" i="35"/>
  <c r="IV30" i="35"/>
  <c r="JH30" i="35"/>
  <c r="JT30" i="35"/>
  <c r="KF30" i="35"/>
  <c r="KR30" i="35"/>
  <c r="LD30" i="35"/>
  <c r="LP30" i="35"/>
  <c r="MB30" i="35"/>
  <c r="MN30" i="35"/>
  <c r="MZ30" i="35"/>
  <c r="NL30" i="35"/>
  <c r="NX30" i="35"/>
  <c r="OJ30" i="35"/>
  <c r="OV30" i="35"/>
  <c r="PH30" i="35"/>
  <c r="PT30" i="35"/>
  <c r="IK30" i="35"/>
  <c r="IW30" i="35"/>
  <c r="JI30" i="35"/>
  <c r="JU30" i="35"/>
  <c r="KG30" i="35"/>
  <c r="KS30" i="35"/>
  <c r="LE30" i="35"/>
  <c r="LQ30" i="35"/>
  <c r="MC30" i="35"/>
  <c r="MO30" i="35"/>
  <c r="NA30" i="35"/>
  <c r="NM30" i="35"/>
  <c r="NY30" i="35"/>
  <c r="OK30" i="35"/>
  <c r="OW30" i="35"/>
  <c r="PI30" i="35"/>
  <c r="PU30" i="35"/>
  <c r="JV30" i="35"/>
  <c r="PJ30" i="35"/>
  <c r="KH30" i="35"/>
  <c r="PV30" i="35"/>
  <c r="KT30" i="35"/>
  <c r="LF30" i="35"/>
  <c r="LR30" i="35"/>
  <c r="MD30" i="35"/>
  <c r="MP30" i="35"/>
  <c r="NB30" i="35"/>
  <c r="NN30" i="35"/>
  <c r="IX30" i="35"/>
  <c r="OL30" i="35"/>
  <c r="JJ30" i="35"/>
  <c r="OX30" i="35"/>
  <c r="IL30" i="35"/>
  <c r="NZ30" i="35"/>
  <c r="IH48" i="35"/>
  <c r="IT48" i="35"/>
  <c r="JF48" i="35"/>
  <c r="JR48" i="35"/>
  <c r="KD48" i="35"/>
  <c r="KP48" i="35"/>
  <c r="LB48" i="35"/>
  <c r="LN48" i="35"/>
  <c r="LZ48" i="35"/>
  <c r="ML48" i="35"/>
  <c r="MX48" i="35"/>
  <c r="NJ48" i="35"/>
  <c r="NV48" i="35"/>
  <c r="OH48" i="35"/>
  <c r="OT48" i="35"/>
  <c r="PF48" i="35"/>
  <c r="PR48" i="35"/>
  <c r="II48" i="35"/>
  <c r="IU48" i="35"/>
  <c r="JG48" i="35"/>
  <c r="JS48" i="35"/>
  <c r="KE48" i="35"/>
  <c r="KQ48" i="35"/>
  <c r="LC48" i="35"/>
  <c r="LO48" i="35"/>
  <c r="MA48" i="35"/>
  <c r="MM48" i="35"/>
  <c r="MY48" i="35"/>
  <c r="NK48" i="35"/>
  <c r="NW48" i="35"/>
  <c r="OI48" i="35"/>
  <c r="OU48" i="35"/>
  <c r="PG48" i="35"/>
  <c r="PS48" i="35"/>
  <c r="IJ48" i="35"/>
  <c r="IV48" i="35"/>
  <c r="JH48" i="35"/>
  <c r="JT48" i="35"/>
  <c r="KF48" i="35"/>
  <c r="KR48" i="35"/>
  <c r="LD48" i="35"/>
  <c r="LP48" i="35"/>
  <c r="MB48" i="35"/>
  <c r="MN48" i="35"/>
  <c r="MZ48" i="35"/>
  <c r="NL48" i="35"/>
  <c r="NX48" i="35"/>
  <c r="OJ48" i="35"/>
  <c r="OV48" i="35"/>
  <c r="PH48" i="35"/>
  <c r="PT48" i="35"/>
  <c r="IK48" i="35"/>
  <c r="IW48" i="35"/>
  <c r="JI48" i="35"/>
  <c r="JU48" i="35"/>
  <c r="KG48" i="35"/>
  <c r="KS48" i="35"/>
  <c r="LE48" i="35"/>
  <c r="LQ48" i="35"/>
  <c r="MC48" i="35"/>
  <c r="MO48" i="35"/>
  <c r="NA48" i="35"/>
  <c r="NM48" i="35"/>
  <c r="NY48" i="35"/>
  <c r="OK48" i="35"/>
  <c r="OW48" i="35"/>
  <c r="PI48" i="35"/>
  <c r="PU48" i="35"/>
  <c r="IL48" i="35"/>
  <c r="IX48" i="35"/>
  <c r="JJ48" i="35"/>
  <c r="JV48" i="35"/>
  <c r="KH48" i="35"/>
  <c r="KT48" i="35"/>
  <c r="LF48" i="35"/>
  <c r="LR48" i="35"/>
  <c r="MD48" i="35"/>
  <c r="MP48" i="35"/>
  <c r="NB48" i="35"/>
  <c r="NN48" i="35"/>
  <c r="NZ48" i="35"/>
  <c r="OL48" i="35"/>
  <c r="OX48" i="35"/>
  <c r="PJ48" i="35"/>
  <c r="PV48" i="35"/>
  <c r="IM48" i="35"/>
  <c r="IY48" i="35"/>
  <c r="JK48" i="35"/>
  <c r="JW48" i="35"/>
  <c r="KI48" i="35"/>
  <c r="KU48" i="35"/>
  <c r="LG48" i="35"/>
  <c r="LS48" i="35"/>
  <c r="ME48" i="35"/>
  <c r="MQ48" i="35"/>
  <c r="NC48" i="35"/>
  <c r="NO48" i="35"/>
  <c r="OA48" i="35"/>
  <c r="OM48" i="35"/>
  <c r="OY48" i="35"/>
  <c r="PK48" i="35"/>
  <c r="PW48" i="35"/>
  <c r="IN48" i="35"/>
  <c r="IZ48" i="35"/>
  <c r="JL48" i="35"/>
  <c r="JX48" i="35"/>
  <c r="KJ48" i="35"/>
  <c r="KV48" i="35"/>
  <c r="LH48" i="35"/>
  <c r="LT48" i="35"/>
  <c r="MF48" i="35"/>
  <c r="MR48" i="35"/>
  <c r="ND48" i="35"/>
  <c r="NP48" i="35"/>
  <c r="OB48" i="35"/>
  <c r="ON48" i="35"/>
  <c r="OZ48" i="35"/>
  <c r="PL48" i="35"/>
  <c r="PX48" i="35"/>
  <c r="IO48" i="35"/>
  <c r="JA48" i="35"/>
  <c r="JM48" i="35"/>
  <c r="JY48" i="35"/>
  <c r="KK48" i="35"/>
  <c r="KW48" i="35"/>
  <c r="LI48" i="35"/>
  <c r="LU48" i="35"/>
  <c r="MG48" i="35"/>
  <c r="MS48" i="35"/>
  <c r="NE48" i="35"/>
  <c r="NQ48" i="35"/>
  <c r="OC48" i="35"/>
  <c r="OO48" i="35"/>
  <c r="PA48" i="35"/>
  <c r="PM48" i="35"/>
  <c r="IP48" i="35"/>
  <c r="JB48" i="35"/>
  <c r="JN48" i="35"/>
  <c r="JZ48" i="35"/>
  <c r="KL48" i="35"/>
  <c r="KX48" i="35"/>
  <c r="LJ48" i="35"/>
  <c r="LV48" i="35"/>
  <c r="MH48" i="35"/>
  <c r="MT48" i="35"/>
  <c r="NF48" i="35"/>
  <c r="NR48" i="35"/>
  <c r="OD48" i="35"/>
  <c r="OP48" i="35"/>
  <c r="PB48" i="35"/>
  <c r="PN48" i="35"/>
  <c r="IQ48" i="35"/>
  <c r="JC48" i="35"/>
  <c r="JO48" i="35"/>
  <c r="KA48" i="35"/>
  <c r="KM48" i="35"/>
  <c r="KY48" i="35"/>
  <c r="LK48" i="35"/>
  <c r="LW48" i="35"/>
  <c r="MI48" i="35"/>
  <c r="MU48" i="35"/>
  <c r="NG48" i="35"/>
  <c r="NS48" i="35"/>
  <c r="OE48" i="35"/>
  <c r="OQ48" i="35"/>
  <c r="PC48" i="35"/>
  <c r="PO48" i="35"/>
  <c r="IR48" i="35"/>
  <c r="JD48" i="35"/>
  <c r="JP48" i="35"/>
  <c r="KB48" i="35"/>
  <c r="KN48" i="35"/>
  <c r="KZ48" i="35"/>
  <c r="LL48" i="35"/>
  <c r="LX48" i="35"/>
  <c r="MJ48" i="35"/>
  <c r="MV48" i="35"/>
  <c r="NH48" i="35"/>
  <c r="NT48" i="35"/>
  <c r="OF48" i="35"/>
  <c r="OR48" i="35"/>
  <c r="PD48" i="35"/>
  <c r="PP48" i="35"/>
  <c r="JE48" i="35"/>
  <c r="OS48" i="35"/>
  <c r="JQ48" i="35"/>
  <c r="PE48" i="35"/>
  <c r="KC48" i="35"/>
  <c r="PQ48" i="35"/>
  <c r="KO48" i="35"/>
  <c r="LA48" i="35"/>
  <c r="LM48" i="35"/>
  <c r="LY48" i="35"/>
  <c r="MK48" i="35"/>
  <c r="MW48" i="35"/>
  <c r="IG48" i="35"/>
  <c r="NU48" i="35"/>
  <c r="IS48" i="35"/>
  <c r="OG48" i="35"/>
  <c r="NI48" i="35"/>
  <c r="T89" i="35"/>
  <c r="P89" i="35"/>
  <c r="IH103" i="35"/>
  <c r="IT103" i="35"/>
  <c r="JF103" i="35"/>
  <c r="JR103" i="35"/>
  <c r="KD103" i="35"/>
  <c r="KP103" i="35"/>
  <c r="LB103" i="35"/>
  <c r="LN103" i="35"/>
  <c r="LZ103" i="35"/>
  <c r="ML103" i="35"/>
  <c r="MX103" i="35"/>
  <c r="NJ103" i="35"/>
  <c r="NV103" i="35"/>
  <c r="OH103" i="35"/>
  <c r="OT103" i="35"/>
  <c r="PF103" i="35"/>
  <c r="PR103" i="35"/>
  <c r="IR103" i="35"/>
  <c r="JE103" i="35"/>
  <c r="JS103" i="35"/>
  <c r="KF103" i="35"/>
  <c r="KS103" i="35"/>
  <c r="LF103" i="35"/>
  <c r="LS103" i="35"/>
  <c r="MF103" i="35"/>
  <c r="MS103" i="35"/>
  <c r="NF103" i="35"/>
  <c r="NS103" i="35"/>
  <c r="OF103" i="35"/>
  <c r="OS103" i="35"/>
  <c r="PG103" i="35"/>
  <c r="PT103" i="35"/>
  <c r="IS103" i="35"/>
  <c r="JG103" i="35"/>
  <c r="JT103" i="35"/>
  <c r="KG103" i="35"/>
  <c r="KT103" i="35"/>
  <c r="LG103" i="35"/>
  <c r="LT103" i="35"/>
  <c r="MG103" i="35"/>
  <c r="MT103" i="35"/>
  <c r="NG103" i="35"/>
  <c r="NT103" i="35"/>
  <c r="OG103" i="35"/>
  <c r="OU103" i="35"/>
  <c r="PH103" i="35"/>
  <c r="PU103" i="35"/>
  <c r="IG103" i="35"/>
  <c r="IU103" i="35"/>
  <c r="JH103" i="35"/>
  <c r="JU103" i="35"/>
  <c r="KH103" i="35"/>
  <c r="KU103" i="35"/>
  <c r="LH103" i="35"/>
  <c r="LU103" i="35"/>
  <c r="MH103" i="35"/>
  <c r="MU103" i="35"/>
  <c r="NH103" i="35"/>
  <c r="NU103" i="35"/>
  <c r="OI103" i="35"/>
  <c r="OV103" i="35"/>
  <c r="PI103" i="35"/>
  <c r="PV103" i="35"/>
  <c r="II103" i="35"/>
  <c r="IV103" i="35"/>
  <c r="JI103" i="35"/>
  <c r="JV103" i="35"/>
  <c r="KI103" i="35"/>
  <c r="KV103" i="35"/>
  <c r="LI103" i="35"/>
  <c r="LV103" i="35"/>
  <c r="MI103" i="35"/>
  <c r="MV103" i="35"/>
  <c r="NI103" i="35"/>
  <c r="NW103" i="35"/>
  <c r="OJ103" i="35"/>
  <c r="OW103" i="35"/>
  <c r="PJ103" i="35"/>
  <c r="PW103" i="35"/>
  <c r="IJ103" i="35"/>
  <c r="IW103" i="35"/>
  <c r="JJ103" i="35"/>
  <c r="JW103" i="35"/>
  <c r="KJ103" i="35"/>
  <c r="KW103" i="35"/>
  <c r="LJ103" i="35"/>
  <c r="LW103" i="35"/>
  <c r="MJ103" i="35"/>
  <c r="MW103" i="35"/>
  <c r="NK103" i="35"/>
  <c r="NX103" i="35"/>
  <c r="OK103" i="35"/>
  <c r="OX103" i="35"/>
  <c r="PK103" i="35"/>
  <c r="PX103" i="35"/>
  <c r="IK103" i="35"/>
  <c r="IX103" i="35"/>
  <c r="JK103" i="35"/>
  <c r="JX103" i="35"/>
  <c r="KK103" i="35"/>
  <c r="KX103" i="35"/>
  <c r="LK103" i="35"/>
  <c r="LX103" i="35"/>
  <c r="MK103" i="35"/>
  <c r="MY103" i="35"/>
  <c r="NL103" i="35"/>
  <c r="NY103" i="35"/>
  <c r="OL103" i="35"/>
  <c r="OY103" i="35"/>
  <c r="PL103" i="35"/>
  <c r="IL103" i="35"/>
  <c r="IY103" i="35"/>
  <c r="JL103" i="35"/>
  <c r="JY103" i="35"/>
  <c r="KL103" i="35"/>
  <c r="KY103" i="35"/>
  <c r="LL103" i="35"/>
  <c r="LY103" i="35"/>
  <c r="MM103" i="35"/>
  <c r="MZ103" i="35"/>
  <c r="NM103" i="35"/>
  <c r="NZ103" i="35"/>
  <c r="OM103" i="35"/>
  <c r="OZ103" i="35"/>
  <c r="PM103" i="35"/>
  <c r="IM103" i="35"/>
  <c r="IZ103" i="35"/>
  <c r="JM103" i="35"/>
  <c r="JZ103" i="35"/>
  <c r="KM103" i="35"/>
  <c r="KZ103" i="35"/>
  <c r="LM103" i="35"/>
  <c r="MA103" i="35"/>
  <c r="MN103" i="35"/>
  <c r="NA103" i="35"/>
  <c r="NN103" i="35"/>
  <c r="OA103" i="35"/>
  <c r="ON103" i="35"/>
  <c r="PA103" i="35"/>
  <c r="PN103" i="35"/>
  <c r="IN103" i="35"/>
  <c r="JA103" i="35"/>
  <c r="JN103" i="35"/>
  <c r="KA103" i="35"/>
  <c r="KN103" i="35"/>
  <c r="LA103" i="35"/>
  <c r="LO103" i="35"/>
  <c r="MB103" i="35"/>
  <c r="MO103" i="35"/>
  <c r="NB103" i="35"/>
  <c r="NO103" i="35"/>
  <c r="OB103" i="35"/>
  <c r="OO103" i="35"/>
  <c r="PB103" i="35"/>
  <c r="PO103" i="35"/>
  <c r="IO103" i="35"/>
  <c r="JB103" i="35"/>
  <c r="JO103" i="35"/>
  <c r="KB103" i="35"/>
  <c r="KO103" i="35"/>
  <c r="LC103" i="35"/>
  <c r="LP103" i="35"/>
  <c r="MC103" i="35"/>
  <c r="MP103" i="35"/>
  <c r="NC103" i="35"/>
  <c r="NP103" i="35"/>
  <c r="OC103" i="35"/>
  <c r="OP103" i="35"/>
  <c r="PC103" i="35"/>
  <c r="PP103" i="35"/>
  <c r="IP103" i="35"/>
  <c r="JC103" i="35"/>
  <c r="JP103" i="35"/>
  <c r="KC103" i="35"/>
  <c r="KQ103" i="35"/>
  <c r="LD103" i="35"/>
  <c r="LQ103" i="35"/>
  <c r="MD103" i="35"/>
  <c r="MQ103" i="35"/>
  <c r="ND103" i="35"/>
  <c r="NQ103" i="35"/>
  <c r="OD103" i="35"/>
  <c r="OQ103" i="35"/>
  <c r="PD103" i="35"/>
  <c r="PQ103" i="35"/>
  <c r="IQ103" i="35"/>
  <c r="JD103" i="35"/>
  <c r="JQ103" i="35"/>
  <c r="KE103" i="35"/>
  <c r="KR103" i="35"/>
  <c r="LE103" i="35"/>
  <c r="LR103" i="35"/>
  <c r="ME103" i="35"/>
  <c r="MR103" i="35"/>
  <c r="NE103" i="35"/>
  <c r="NR103" i="35"/>
  <c r="OE103" i="35"/>
  <c r="OR103" i="35"/>
  <c r="PE103" i="35"/>
  <c r="PS103" i="35"/>
  <c r="IO69" i="35"/>
  <c r="JA69" i="35"/>
  <c r="JM69" i="35"/>
  <c r="JY69" i="35"/>
  <c r="KK69" i="35"/>
  <c r="KW69" i="35"/>
  <c r="LI69" i="35"/>
  <c r="LU69" i="35"/>
  <c r="MG69" i="35"/>
  <c r="MS69" i="35"/>
  <c r="NE69" i="35"/>
  <c r="NQ69" i="35"/>
  <c r="OC69" i="35"/>
  <c r="OO69" i="35"/>
  <c r="PA69" i="35"/>
  <c r="PM69" i="35"/>
  <c r="IP69" i="35"/>
  <c r="JB69" i="35"/>
  <c r="JN69" i="35"/>
  <c r="JZ69" i="35"/>
  <c r="KL69" i="35"/>
  <c r="KX69" i="35"/>
  <c r="LJ69" i="35"/>
  <c r="LV69" i="35"/>
  <c r="MH69" i="35"/>
  <c r="MT69" i="35"/>
  <c r="NF69" i="35"/>
  <c r="NR69" i="35"/>
  <c r="OD69" i="35"/>
  <c r="OP69" i="35"/>
  <c r="PB69" i="35"/>
  <c r="PN69" i="35"/>
  <c r="IQ69" i="35"/>
  <c r="JC69" i="35"/>
  <c r="JO69" i="35"/>
  <c r="KA69" i="35"/>
  <c r="KM69" i="35"/>
  <c r="KY69" i="35"/>
  <c r="LK69" i="35"/>
  <c r="LW69" i="35"/>
  <c r="MI69" i="35"/>
  <c r="MU69" i="35"/>
  <c r="NG69" i="35"/>
  <c r="NS69" i="35"/>
  <c r="OE69" i="35"/>
  <c r="OQ69" i="35"/>
  <c r="PC69" i="35"/>
  <c r="PO69" i="35"/>
  <c r="IR69" i="35"/>
  <c r="JD69" i="35"/>
  <c r="JP69" i="35"/>
  <c r="KB69" i="35"/>
  <c r="KN69" i="35"/>
  <c r="KZ69" i="35"/>
  <c r="LL69" i="35"/>
  <c r="LX69" i="35"/>
  <c r="MJ69" i="35"/>
  <c r="MV69" i="35"/>
  <c r="NH69" i="35"/>
  <c r="NT69" i="35"/>
  <c r="OF69" i="35"/>
  <c r="OR69" i="35"/>
  <c r="PD69" i="35"/>
  <c r="PP69" i="35"/>
  <c r="IG69" i="35"/>
  <c r="IS69" i="35"/>
  <c r="JE69" i="35"/>
  <c r="JQ69" i="35"/>
  <c r="KC69" i="35"/>
  <c r="KO69" i="35"/>
  <c r="LA69" i="35"/>
  <c r="LM69" i="35"/>
  <c r="LY69" i="35"/>
  <c r="MK69" i="35"/>
  <c r="MW69" i="35"/>
  <c r="NI69" i="35"/>
  <c r="NU69" i="35"/>
  <c r="OG69" i="35"/>
  <c r="OS69" i="35"/>
  <c r="PE69" i="35"/>
  <c r="PQ69" i="35"/>
  <c r="IH69" i="35"/>
  <c r="IT69" i="35"/>
  <c r="JF69" i="35"/>
  <c r="JR69" i="35"/>
  <c r="KD69" i="35"/>
  <c r="KP69" i="35"/>
  <c r="LB69" i="35"/>
  <c r="LN69" i="35"/>
  <c r="LZ69" i="35"/>
  <c r="ML69" i="35"/>
  <c r="MX69" i="35"/>
  <c r="NJ69" i="35"/>
  <c r="NV69" i="35"/>
  <c r="OH69" i="35"/>
  <c r="OT69" i="35"/>
  <c r="PF69" i="35"/>
  <c r="PR69" i="35"/>
  <c r="II69" i="35"/>
  <c r="IU69" i="35"/>
  <c r="JG69" i="35"/>
  <c r="JS69" i="35"/>
  <c r="KE69" i="35"/>
  <c r="KQ69" i="35"/>
  <c r="LC69" i="35"/>
  <c r="LO69" i="35"/>
  <c r="MA69" i="35"/>
  <c r="MM69" i="35"/>
  <c r="MY69" i="35"/>
  <c r="NK69" i="35"/>
  <c r="NW69" i="35"/>
  <c r="OI69" i="35"/>
  <c r="OU69" i="35"/>
  <c r="PG69" i="35"/>
  <c r="PS69" i="35"/>
  <c r="IJ69" i="35"/>
  <c r="IV69" i="35"/>
  <c r="JH69" i="35"/>
  <c r="JT69" i="35"/>
  <c r="KF69" i="35"/>
  <c r="KR69" i="35"/>
  <c r="LD69" i="35"/>
  <c r="LP69" i="35"/>
  <c r="MB69" i="35"/>
  <c r="MN69" i="35"/>
  <c r="MZ69" i="35"/>
  <c r="NL69" i="35"/>
  <c r="NX69" i="35"/>
  <c r="OJ69" i="35"/>
  <c r="OV69" i="35"/>
  <c r="PH69" i="35"/>
  <c r="PT69" i="35"/>
  <c r="IK69" i="35"/>
  <c r="IW69" i="35"/>
  <c r="JI69" i="35"/>
  <c r="JU69" i="35"/>
  <c r="KG69" i="35"/>
  <c r="KS69" i="35"/>
  <c r="LE69" i="35"/>
  <c r="LQ69" i="35"/>
  <c r="MC69" i="35"/>
  <c r="MO69" i="35"/>
  <c r="NA69" i="35"/>
  <c r="NM69" i="35"/>
  <c r="NY69" i="35"/>
  <c r="OK69" i="35"/>
  <c r="OW69" i="35"/>
  <c r="PI69" i="35"/>
  <c r="PU69" i="35"/>
  <c r="IL69" i="35"/>
  <c r="IX69" i="35"/>
  <c r="JJ69" i="35"/>
  <c r="JV69" i="35"/>
  <c r="KH69" i="35"/>
  <c r="KT69" i="35"/>
  <c r="LF69" i="35"/>
  <c r="LR69" i="35"/>
  <c r="MD69" i="35"/>
  <c r="MP69" i="35"/>
  <c r="NB69" i="35"/>
  <c r="NN69" i="35"/>
  <c r="NZ69" i="35"/>
  <c r="OL69" i="35"/>
  <c r="OX69" i="35"/>
  <c r="PJ69" i="35"/>
  <c r="PV69" i="35"/>
  <c r="IM69" i="35"/>
  <c r="IY69" i="35"/>
  <c r="JK69" i="35"/>
  <c r="JW69" i="35"/>
  <c r="KI69" i="35"/>
  <c r="KU69" i="35"/>
  <c r="LG69" i="35"/>
  <c r="LS69" i="35"/>
  <c r="ME69" i="35"/>
  <c r="MQ69" i="35"/>
  <c r="NC69" i="35"/>
  <c r="NO69" i="35"/>
  <c r="OA69" i="35"/>
  <c r="OM69" i="35"/>
  <c r="OY69" i="35"/>
  <c r="PK69" i="35"/>
  <c r="PW69" i="35"/>
  <c r="IN69" i="35"/>
  <c r="IZ69" i="35"/>
  <c r="JL69" i="35"/>
  <c r="JX69" i="35"/>
  <c r="KJ69" i="35"/>
  <c r="KV69" i="35"/>
  <c r="LH69" i="35"/>
  <c r="LT69" i="35"/>
  <c r="MF69" i="35"/>
  <c r="MR69" i="35"/>
  <c r="ND69" i="35"/>
  <c r="NP69" i="35"/>
  <c r="OB69" i="35"/>
  <c r="ON69" i="35"/>
  <c r="OZ69" i="35"/>
  <c r="PL69" i="35"/>
  <c r="PX69" i="35"/>
  <c r="M54" i="35"/>
  <c r="IG20" i="35"/>
  <c r="IS20" i="35"/>
  <c r="JE20" i="35"/>
  <c r="JQ20" i="35"/>
  <c r="KC20" i="35"/>
  <c r="KO20" i="35"/>
  <c r="LA20" i="35"/>
  <c r="LM20" i="35"/>
  <c r="LY20" i="35"/>
  <c r="MK20" i="35"/>
  <c r="MW20" i="35"/>
  <c r="NI20" i="35"/>
  <c r="NU20" i="35"/>
  <c r="OG20" i="35"/>
  <c r="OS20" i="35"/>
  <c r="PE20" i="35"/>
  <c r="PQ20" i="35"/>
  <c r="IH20" i="35"/>
  <c r="IT20" i="35"/>
  <c r="JF20" i="35"/>
  <c r="JR20" i="35"/>
  <c r="KD20" i="35"/>
  <c r="KP20" i="35"/>
  <c r="LB20" i="35"/>
  <c r="LN20" i="35"/>
  <c r="LZ20" i="35"/>
  <c r="ML20" i="35"/>
  <c r="MX20" i="35"/>
  <c r="NJ20" i="35"/>
  <c r="NV20" i="35"/>
  <c r="OH20" i="35"/>
  <c r="OT20" i="35"/>
  <c r="PF20" i="35"/>
  <c r="PR20" i="35"/>
  <c r="II20" i="35"/>
  <c r="IU20" i="35"/>
  <c r="JG20" i="35"/>
  <c r="JS20" i="35"/>
  <c r="KE20" i="35"/>
  <c r="KQ20" i="35"/>
  <c r="LC20" i="35"/>
  <c r="LO20" i="35"/>
  <c r="MA20" i="35"/>
  <c r="MM20" i="35"/>
  <c r="MY20" i="35"/>
  <c r="NK20" i="35"/>
  <c r="NW20" i="35"/>
  <c r="OI20" i="35"/>
  <c r="OU20" i="35"/>
  <c r="PG20" i="35"/>
  <c r="PS20" i="35"/>
  <c r="IJ20" i="35"/>
  <c r="IV20" i="35"/>
  <c r="JH20" i="35"/>
  <c r="JT20" i="35"/>
  <c r="KF20" i="35"/>
  <c r="KR20" i="35"/>
  <c r="LD20" i="35"/>
  <c r="LP20" i="35"/>
  <c r="MB20" i="35"/>
  <c r="MN20" i="35"/>
  <c r="MZ20" i="35"/>
  <c r="NL20" i="35"/>
  <c r="NX20" i="35"/>
  <c r="OJ20" i="35"/>
  <c r="OV20" i="35"/>
  <c r="PH20" i="35"/>
  <c r="PT20" i="35"/>
  <c r="IK20" i="35"/>
  <c r="IW20" i="35"/>
  <c r="JI20" i="35"/>
  <c r="JU20" i="35"/>
  <c r="KG20" i="35"/>
  <c r="KS20" i="35"/>
  <c r="LE20" i="35"/>
  <c r="LQ20" i="35"/>
  <c r="MC20" i="35"/>
  <c r="MO20" i="35"/>
  <c r="NA20" i="35"/>
  <c r="NM20" i="35"/>
  <c r="NY20" i="35"/>
  <c r="OK20" i="35"/>
  <c r="OW20" i="35"/>
  <c r="PI20" i="35"/>
  <c r="PU20" i="35"/>
  <c r="IL20" i="35"/>
  <c r="IX20" i="35"/>
  <c r="JJ20" i="35"/>
  <c r="JV20" i="35"/>
  <c r="KH20" i="35"/>
  <c r="KT20" i="35"/>
  <c r="LF20" i="35"/>
  <c r="LR20" i="35"/>
  <c r="MD20" i="35"/>
  <c r="MP20" i="35"/>
  <c r="NB20" i="35"/>
  <c r="NN20" i="35"/>
  <c r="NZ20" i="35"/>
  <c r="OL20" i="35"/>
  <c r="OX20" i="35"/>
  <c r="PJ20" i="35"/>
  <c r="PV20" i="35"/>
  <c r="IM20" i="35"/>
  <c r="IY20" i="35"/>
  <c r="JK20" i="35"/>
  <c r="JW20" i="35"/>
  <c r="KI20" i="35"/>
  <c r="KU20" i="35"/>
  <c r="LG20" i="35"/>
  <c r="LS20" i="35"/>
  <c r="ME20" i="35"/>
  <c r="MQ20" i="35"/>
  <c r="NC20" i="35"/>
  <c r="NO20" i="35"/>
  <c r="OA20" i="35"/>
  <c r="OM20" i="35"/>
  <c r="OY20" i="35"/>
  <c r="PK20" i="35"/>
  <c r="PW20" i="35"/>
  <c r="IN20" i="35"/>
  <c r="IZ20" i="35"/>
  <c r="JL20" i="35"/>
  <c r="JX20" i="35"/>
  <c r="KJ20" i="35"/>
  <c r="KV20" i="35"/>
  <c r="LH20" i="35"/>
  <c r="LT20" i="35"/>
  <c r="MF20" i="35"/>
  <c r="MR20" i="35"/>
  <c r="ND20" i="35"/>
  <c r="NP20" i="35"/>
  <c r="OB20" i="35"/>
  <c r="ON20" i="35"/>
  <c r="OZ20" i="35"/>
  <c r="PL20" i="35"/>
  <c r="PX20" i="35"/>
  <c r="IO20" i="35"/>
  <c r="JA20" i="35"/>
  <c r="JM20" i="35"/>
  <c r="JY20" i="35"/>
  <c r="KK20" i="35"/>
  <c r="KW20" i="35"/>
  <c r="LI20" i="35"/>
  <c r="LU20" i="35"/>
  <c r="MG20" i="35"/>
  <c r="MS20" i="35"/>
  <c r="NE20" i="35"/>
  <c r="NQ20" i="35"/>
  <c r="OC20" i="35"/>
  <c r="OO20" i="35"/>
  <c r="PA20" i="35"/>
  <c r="PM20" i="35"/>
  <c r="IP20" i="35"/>
  <c r="JB20" i="35"/>
  <c r="JN20" i="35"/>
  <c r="JZ20" i="35"/>
  <c r="KL20" i="35"/>
  <c r="KX20" i="35"/>
  <c r="LJ20" i="35"/>
  <c r="LV20" i="35"/>
  <c r="MH20" i="35"/>
  <c r="MT20" i="35"/>
  <c r="NF20" i="35"/>
  <c r="NR20" i="35"/>
  <c r="OD20" i="35"/>
  <c r="OP20" i="35"/>
  <c r="PB20" i="35"/>
  <c r="PN20" i="35"/>
  <c r="IQ20" i="35"/>
  <c r="JC20" i="35"/>
  <c r="JO20" i="35"/>
  <c r="KA20" i="35"/>
  <c r="KM20" i="35"/>
  <c r="KY20" i="35"/>
  <c r="LK20" i="35"/>
  <c r="LW20" i="35"/>
  <c r="MI20" i="35"/>
  <c r="MU20" i="35"/>
  <c r="NG20" i="35"/>
  <c r="NS20" i="35"/>
  <c r="OE20" i="35"/>
  <c r="OQ20" i="35"/>
  <c r="PC20" i="35"/>
  <c r="PO20" i="35"/>
  <c r="NT20" i="35"/>
  <c r="IR20" i="35"/>
  <c r="OF20" i="35"/>
  <c r="JD20" i="35"/>
  <c r="OR20" i="35"/>
  <c r="JP20" i="35"/>
  <c r="PD20" i="35"/>
  <c r="KB20" i="35"/>
  <c r="PP20" i="35"/>
  <c r="KN20" i="35"/>
  <c r="KZ20" i="35"/>
  <c r="LL20" i="35"/>
  <c r="LX20" i="35"/>
  <c r="MJ20" i="35"/>
  <c r="MV20" i="35"/>
  <c r="NH20" i="35"/>
  <c r="M89" i="35"/>
  <c r="IP53" i="35"/>
  <c r="JB53" i="35"/>
  <c r="JN53" i="35"/>
  <c r="JZ53" i="35"/>
  <c r="KL53" i="35"/>
  <c r="KX53" i="35"/>
  <c r="LJ53" i="35"/>
  <c r="LV53" i="35"/>
  <c r="MH53" i="35"/>
  <c r="MT53" i="35"/>
  <c r="NF53" i="35"/>
  <c r="NR53" i="35"/>
  <c r="OD53" i="35"/>
  <c r="OP53" i="35"/>
  <c r="PB53" i="35"/>
  <c r="PN53" i="35"/>
  <c r="IQ53" i="35"/>
  <c r="JC53" i="35"/>
  <c r="JO53" i="35"/>
  <c r="KA53" i="35"/>
  <c r="KM53" i="35"/>
  <c r="KY53" i="35"/>
  <c r="IR53" i="35"/>
  <c r="JD53" i="35"/>
  <c r="JP53" i="35"/>
  <c r="KB53" i="35"/>
  <c r="KN53" i="35"/>
  <c r="KZ53" i="35"/>
  <c r="IT53" i="35"/>
  <c r="JI53" i="35"/>
  <c r="JX53" i="35"/>
  <c r="KP53" i="35"/>
  <c r="LE53" i="35"/>
  <c r="LR53" i="35"/>
  <c r="ME53" i="35"/>
  <c r="MR53" i="35"/>
  <c r="NE53" i="35"/>
  <c r="NS53" i="35"/>
  <c r="OF53" i="35"/>
  <c r="OS53" i="35"/>
  <c r="PF53" i="35"/>
  <c r="PS53" i="35"/>
  <c r="IU53" i="35"/>
  <c r="JJ53" i="35"/>
  <c r="JY53" i="35"/>
  <c r="KQ53" i="35"/>
  <c r="LF53" i="35"/>
  <c r="LS53" i="35"/>
  <c r="MF53" i="35"/>
  <c r="MS53" i="35"/>
  <c r="NG53" i="35"/>
  <c r="NT53" i="35"/>
  <c r="OG53" i="35"/>
  <c r="OT53" i="35"/>
  <c r="PG53" i="35"/>
  <c r="PT53" i="35"/>
  <c r="IG53" i="35"/>
  <c r="IV53" i="35"/>
  <c r="JK53" i="35"/>
  <c r="KC53" i="35"/>
  <c r="KR53" i="35"/>
  <c r="LG53" i="35"/>
  <c r="LT53" i="35"/>
  <c r="MG53" i="35"/>
  <c r="MU53" i="35"/>
  <c r="NH53" i="35"/>
  <c r="NU53" i="35"/>
  <c r="OH53" i="35"/>
  <c r="OU53" i="35"/>
  <c r="PH53" i="35"/>
  <c r="PU53" i="35"/>
  <c r="IH53" i="35"/>
  <c r="IW53" i="35"/>
  <c r="JL53" i="35"/>
  <c r="KD53" i="35"/>
  <c r="KS53" i="35"/>
  <c r="LH53" i="35"/>
  <c r="LU53" i="35"/>
  <c r="MI53" i="35"/>
  <c r="MV53" i="35"/>
  <c r="NI53" i="35"/>
  <c r="NV53" i="35"/>
  <c r="OI53" i="35"/>
  <c r="OV53" i="35"/>
  <c r="PI53" i="35"/>
  <c r="PV53" i="35"/>
  <c r="II53" i="35"/>
  <c r="IX53" i="35"/>
  <c r="JM53" i="35"/>
  <c r="KE53" i="35"/>
  <c r="KT53" i="35"/>
  <c r="LI53" i="35"/>
  <c r="LW53" i="35"/>
  <c r="MJ53" i="35"/>
  <c r="MW53" i="35"/>
  <c r="NJ53" i="35"/>
  <c r="NW53" i="35"/>
  <c r="OJ53" i="35"/>
  <c r="OW53" i="35"/>
  <c r="PJ53" i="35"/>
  <c r="PW53" i="35"/>
  <c r="IJ53" i="35"/>
  <c r="IY53" i="35"/>
  <c r="JQ53" i="35"/>
  <c r="KF53" i="35"/>
  <c r="KU53" i="35"/>
  <c r="LK53" i="35"/>
  <c r="LX53" i="35"/>
  <c r="MK53" i="35"/>
  <c r="MX53" i="35"/>
  <c r="NK53" i="35"/>
  <c r="NX53" i="35"/>
  <c r="OK53" i="35"/>
  <c r="OX53" i="35"/>
  <c r="PK53" i="35"/>
  <c r="PX53" i="35"/>
  <c r="IK53" i="35"/>
  <c r="IZ53" i="35"/>
  <c r="JR53" i="35"/>
  <c r="KG53" i="35"/>
  <c r="KV53" i="35"/>
  <c r="LL53" i="35"/>
  <c r="LY53" i="35"/>
  <c r="ML53" i="35"/>
  <c r="MY53" i="35"/>
  <c r="NL53" i="35"/>
  <c r="NY53" i="35"/>
  <c r="OL53" i="35"/>
  <c r="OY53" i="35"/>
  <c r="PL53" i="35"/>
  <c r="IL53" i="35"/>
  <c r="JA53" i="35"/>
  <c r="JS53" i="35"/>
  <c r="KH53" i="35"/>
  <c r="KW53" i="35"/>
  <c r="LM53" i="35"/>
  <c r="LZ53" i="35"/>
  <c r="MM53" i="35"/>
  <c r="MZ53" i="35"/>
  <c r="NM53" i="35"/>
  <c r="NZ53" i="35"/>
  <c r="OM53" i="35"/>
  <c r="OZ53" i="35"/>
  <c r="PM53" i="35"/>
  <c r="IM53" i="35"/>
  <c r="JE53" i="35"/>
  <c r="JT53" i="35"/>
  <c r="KI53" i="35"/>
  <c r="LA53" i="35"/>
  <c r="LN53" i="35"/>
  <c r="MA53" i="35"/>
  <c r="MN53" i="35"/>
  <c r="NA53" i="35"/>
  <c r="NN53" i="35"/>
  <c r="OA53" i="35"/>
  <c r="ON53" i="35"/>
  <c r="PA53" i="35"/>
  <c r="PO53" i="35"/>
  <c r="IO53" i="35"/>
  <c r="JG53" i="35"/>
  <c r="JV53" i="35"/>
  <c r="KK53" i="35"/>
  <c r="LC53" i="35"/>
  <c r="LP53" i="35"/>
  <c r="MC53" i="35"/>
  <c r="MP53" i="35"/>
  <c r="NC53" i="35"/>
  <c r="NP53" i="35"/>
  <c r="OC53" i="35"/>
  <c r="OQ53" i="35"/>
  <c r="PD53" i="35"/>
  <c r="PQ53" i="35"/>
  <c r="IS53" i="35"/>
  <c r="JH53" i="35"/>
  <c r="JW53" i="35"/>
  <c r="KO53" i="35"/>
  <c r="LD53" i="35"/>
  <c r="LQ53" i="35"/>
  <c r="MD53" i="35"/>
  <c r="MQ53" i="35"/>
  <c r="ND53" i="35"/>
  <c r="NQ53" i="35"/>
  <c r="OE53" i="35"/>
  <c r="OR53" i="35"/>
  <c r="PE53" i="35"/>
  <c r="PR53" i="35"/>
  <c r="LO53" i="35"/>
  <c r="MB53" i="35"/>
  <c r="MO53" i="35"/>
  <c r="NB53" i="35"/>
  <c r="NO53" i="35"/>
  <c r="OB53" i="35"/>
  <c r="OO53" i="35"/>
  <c r="IN53" i="35"/>
  <c r="PC53" i="35"/>
  <c r="JF53" i="35"/>
  <c r="PP53" i="35"/>
  <c r="JU53" i="35"/>
  <c r="KJ53" i="35"/>
  <c r="LB53" i="35"/>
  <c r="P54" i="35"/>
  <c r="IL58" i="35"/>
  <c r="IX58" i="35"/>
  <c r="JJ58" i="35"/>
  <c r="JV58" i="35"/>
  <c r="KH58" i="35"/>
  <c r="KT58" i="35"/>
  <c r="LF58" i="35"/>
  <c r="LR58" i="35"/>
  <c r="MD58" i="35"/>
  <c r="MP58" i="35"/>
  <c r="NB58" i="35"/>
  <c r="NN58" i="35"/>
  <c r="NZ58" i="35"/>
  <c r="OL58" i="35"/>
  <c r="OX58" i="35"/>
  <c r="PJ58" i="35"/>
  <c r="PV58" i="35"/>
  <c r="IM58" i="35"/>
  <c r="IY58" i="35"/>
  <c r="JK58" i="35"/>
  <c r="JW58" i="35"/>
  <c r="KI58" i="35"/>
  <c r="KU58" i="35"/>
  <c r="LG58" i="35"/>
  <c r="LS58" i="35"/>
  <c r="ME58" i="35"/>
  <c r="MQ58" i="35"/>
  <c r="NC58" i="35"/>
  <c r="NO58" i="35"/>
  <c r="OA58" i="35"/>
  <c r="OM58" i="35"/>
  <c r="OY58" i="35"/>
  <c r="PK58" i="35"/>
  <c r="PW58" i="35"/>
  <c r="IN58" i="35"/>
  <c r="IZ58" i="35"/>
  <c r="JL58" i="35"/>
  <c r="JX58" i="35"/>
  <c r="KJ58" i="35"/>
  <c r="KV58" i="35"/>
  <c r="LH58" i="35"/>
  <c r="LT58" i="35"/>
  <c r="MF58" i="35"/>
  <c r="MR58" i="35"/>
  <c r="ND58" i="35"/>
  <c r="NP58" i="35"/>
  <c r="OB58" i="35"/>
  <c r="ON58" i="35"/>
  <c r="OZ58" i="35"/>
  <c r="PL58" i="35"/>
  <c r="PX58" i="35"/>
  <c r="IO58" i="35"/>
  <c r="JA58" i="35"/>
  <c r="JM58" i="35"/>
  <c r="JY58" i="35"/>
  <c r="KK58" i="35"/>
  <c r="KW58" i="35"/>
  <c r="LI58" i="35"/>
  <c r="LU58" i="35"/>
  <c r="MG58" i="35"/>
  <c r="MS58" i="35"/>
  <c r="NE58" i="35"/>
  <c r="NQ58" i="35"/>
  <c r="OC58" i="35"/>
  <c r="OO58" i="35"/>
  <c r="PA58" i="35"/>
  <c r="PM58" i="35"/>
  <c r="IQ58" i="35"/>
  <c r="JC58" i="35"/>
  <c r="JO58" i="35"/>
  <c r="KA58" i="35"/>
  <c r="KM58" i="35"/>
  <c r="KY58" i="35"/>
  <c r="LK58" i="35"/>
  <c r="LW58" i="35"/>
  <c r="MI58" i="35"/>
  <c r="MU58" i="35"/>
  <c r="NG58" i="35"/>
  <c r="NS58" i="35"/>
  <c r="OE58" i="35"/>
  <c r="OQ58" i="35"/>
  <c r="PC58" i="35"/>
  <c r="PO58" i="35"/>
  <c r="IR58" i="35"/>
  <c r="JD58" i="35"/>
  <c r="JP58" i="35"/>
  <c r="KB58" i="35"/>
  <c r="KN58" i="35"/>
  <c r="KZ58" i="35"/>
  <c r="LL58" i="35"/>
  <c r="LX58" i="35"/>
  <c r="MJ58" i="35"/>
  <c r="MV58" i="35"/>
  <c r="NH58" i="35"/>
  <c r="NT58" i="35"/>
  <c r="OF58" i="35"/>
  <c r="OR58" i="35"/>
  <c r="PD58" i="35"/>
  <c r="PP58" i="35"/>
  <c r="IG58" i="35"/>
  <c r="IS58" i="35"/>
  <c r="JE58" i="35"/>
  <c r="JQ58" i="35"/>
  <c r="KC58" i="35"/>
  <c r="KO58" i="35"/>
  <c r="LA58" i="35"/>
  <c r="LM58" i="35"/>
  <c r="LY58" i="35"/>
  <c r="MK58" i="35"/>
  <c r="MW58" i="35"/>
  <c r="NI58" i="35"/>
  <c r="NU58" i="35"/>
  <c r="OG58" i="35"/>
  <c r="OS58" i="35"/>
  <c r="PE58" i="35"/>
  <c r="PQ58" i="35"/>
  <c r="IH58" i="35"/>
  <c r="IT58" i="35"/>
  <c r="JF58" i="35"/>
  <c r="JR58" i="35"/>
  <c r="KD58" i="35"/>
  <c r="KP58" i="35"/>
  <c r="LB58" i="35"/>
  <c r="LN58" i="35"/>
  <c r="LZ58" i="35"/>
  <c r="ML58" i="35"/>
  <c r="MX58" i="35"/>
  <c r="NJ58" i="35"/>
  <c r="NV58" i="35"/>
  <c r="OH58" i="35"/>
  <c r="OT58" i="35"/>
  <c r="PF58" i="35"/>
  <c r="PR58" i="35"/>
  <c r="IJ58" i="35"/>
  <c r="IV58" i="35"/>
  <c r="JH58" i="35"/>
  <c r="JT58" i="35"/>
  <c r="KF58" i="35"/>
  <c r="KR58" i="35"/>
  <c r="LD58" i="35"/>
  <c r="LP58" i="35"/>
  <c r="MB58" i="35"/>
  <c r="MN58" i="35"/>
  <c r="MZ58" i="35"/>
  <c r="NL58" i="35"/>
  <c r="NX58" i="35"/>
  <c r="OJ58" i="35"/>
  <c r="IU58" i="35"/>
  <c r="KQ58" i="35"/>
  <c r="MM58" i="35"/>
  <c r="OI58" i="35"/>
  <c r="PT58" i="35"/>
  <c r="IW58" i="35"/>
  <c r="KS58" i="35"/>
  <c r="MO58" i="35"/>
  <c r="OK58" i="35"/>
  <c r="PU58" i="35"/>
  <c r="JB58" i="35"/>
  <c r="KX58" i="35"/>
  <c r="MT58" i="35"/>
  <c r="OP58" i="35"/>
  <c r="JG58" i="35"/>
  <c r="LC58" i="35"/>
  <c r="MY58" i="35"/>
  <c r="OU58" i="35"/>
  <c r="JI58" i="35"/>
  <c r="LE58" i="35"/>
  <c r="NA58" i="35"/>
  <c r="OV58" i="35"/>
  <c r="JN58" i="35"/>
  <c r="LJ58" i="35"/>
  <c r="NF58" i="35"/>
  <c r="OW58" i="35"/>
  <c r="JS58" i="35"/>
  <c r="LO58" i="35"/>
  <c r="NK58" i="35"/>
  <c r="PB58" i="35"/>
  <c r="JU58" i="35"/>
  <c r="LQ58" i="35"/>
  <c r="NM58" i="35"/>
  <c r="PG58" i="35"/>
  <c r="JZ58" i="35"/>
  <c r="LV58" i="35"/>
  <c r="NR58" i="35"/>
  <c r="PH58" i="35"/>
  <c r="II58" i="35"/>
  <c r="KE58" i="35"/>
  <c r="MA58" i="35"/>
  <c r="NW58" i="35"/>
  <c r="PI58" i="35"/>
  <c r="IK58" i="35"/>
  <c r="KG58" i="35"/>
  <c r="MC58" i="35"/>
  <c r="NY58" i="35"/>
  <c r="PN58" i="35"/>
  <c r="OD58" i="35"/>
  <c r="PS58" i="35"/>
  <c r="IP58" i="35"/>
  <c r="KL58" i="35"/>
  <c r="MH58" i="35"/>
  <c r="IE81" i="35"/>
  <c r="AV81" i="35"/>
  <c r="BH81" i="35"/>
  <c r="BT81" i="35"/>
  <c r="CF81" i="35"/>
  <c r="CR81" i="35"/>
  <c r="DD81" i="35"/>
  <c r="DP81" i="35"/>
  <c r="EB81" i="35"/>
  <c r="EN81" i="35"/>
  <c r="EZ81" i="35"/>
  <c r="FL81" i="35"/>
  <c r="FX81" i="35"/>
  <c r="GJ81" i="35"/>
  <c r="GV81" i="35"/>
  <c r="HH81" i="35"/>
  <c r="HT81" i="35"/>
  <c r="AW81" i="35"/>
  <c r="BI81" i="35"/>
  <c r="BU81" i="35"/>
  <c r="CG81" i="35"/>
  <c r="CS81" i="35"/>
  <c r="DE81" i="35"/>
  <c r="DQ81" i="35"/>
  <c r="EC81" i="35"/>
  <c r="EO81" i="35"/>
  <c r="FA81" i="35"/>
  <c r="FM81" i="35"/>
  <c r="FY81" i="35"/>
  <c r="GK81" i="35"/>
  <c r="GW81" i="35"/>
  <c r="HI81" i="35"/>
  <c r="HU81" i="35"/>
  <c r="AX81" i="35"/>
  <c r="BJ81" i="35"/>
  <c r="BV81" i="35"/>
  <c r="CH81" i="35"/>
  <c r="CT81" i="35"/>
  <c r="DF81" i="35"/>
  <c r="DR81" i="35"/>
  <c r="ED81" i="35"/>
  <c r="EP81" i="35"/>
  <c r="FB81" i="35"/>
  <c r="FN81" i="35"/>
  <c r="FZ81" i="35"/>
  <c r="GL81" i="35"/>
  <c r="GX81" i="35"/>
  <c r="HJ81" i="35"/>
  <c r="HV81" i="35"/>
  <c r="AY81" i="35"/>
  <c r="BK81" i="35"/>
  <c r="BW81" i="35"/>
  <c r="CI81" i="35"/>
  <c r="CU81" i="35"/>
  <c r="DG81" i="35"/>
  <c r="DS81" i="35"/>
  <c r="EE81" i="35"/>
  <c r="EQ81" i="35"/>
  <c r="FC81" i="35"/>
  <c r="FO81" i="35"/>
  <c r="GA81" i="35"/>
  <c r="GM81" i="35"/>
  <c r="GY81" i="35"/>
  <c r="HK81" i="35"/>
  <c r="HW81" i="35"/>
  <c r="AZ81" i="35"/>
  <c r="BL81" i="35"/>
  <c r="BX81" i="35"/>
  <c r="CJ81" i="35"/>
  <c r="CV81" i="35"/>
  <c r="DH81" i="35"/>
  <c r="DT81" i="35"/>
  <c r="EF81" i="35"/>
  <c r="ER81" i="35"/>
  <c r="FD81" i="35"/>
  <c r="FP81" i="35"/>
  <c r="GB81" i="35"/>
  <c r="GN81" i="35"/>
  <c r="GZ81" i="35"/>
  <c r="HL81" i="35"/>
  <c r="HX81" i="35"/>
  <c r="AO81" i="35"/>
  <c r="BA81" i="35"/>
  <c r="BM81" i="35"/>
  <c r="BY81" i="35"/>
  <c r="CK81" i="35"/>
  <c r="CW81" i="35"/>
  <c r="DI81" i="35"/>
  <c r="DU81" i="35"/>
  <c r="EG81" i="35"/>
  <c r="ES81" i="35"/>
  <c r="FE81" i="35"/>
  <c r="FQ81" i="35"/>
  <c r="GC81" i="35"/>
  <c r="GO81" i="35"/>
  <c r="HA81" i="35"/>
  <c r="HM81" i="35"/>
  <c r="HY81" i="35"/>
  <c r="AP81" i="35"/>
  <c r="BB81" i="35"/>
  <c r="BN81" i="35"/>
  <c r="BZ81" i="35"/>
  <c r="CL81" i="35"/>
  <c r="CX81" i="35"/>
  <c r="DJ81" i="35"/>
  <c r="DV81" i="35"/>
  <c r="EH81" i="35"/>
  <c r="ET81" i="35"/>
  <c r="FF81" i="35"/>
  <c r="FR81" i="35"/>
  <c r="GD81" i="35"/>
  <c r="GP81" i="35"/>
  <c r="HB81" i="35"/>
  <c r="HN81" i="35"/>
  <c r="HZ81" i="35"/>
  <c r="AQ81" i="35"/>
  <c r="BC81" i="35"/>
  <c r="BO81" i="35"/>
  <c r="CA81" i="35"/>
  <c r="CM81" i="35"/>
  <c r="CY81" i="35"/>
  <c r="DK81" i="35"/>
  <c r="DW81" i="35"/>
  <c r="EI81" i="35"/>
  <c r="EU81" i="35"/>
  <c r="FG81" i="35"/>
  <c r="FS81" i="35"/>
  <c r="GE81" i="35"/>
  <c r="GQ81" i="35"/>
  <c r="HC81" i="35"/>
  <c r="HO81" i="35"/>
  <c r="IA81" i="35"/>
  <c r="AR81" i="35"/>
  <c r="BD81" i="35"/>
  <c r="BP81" i="35"/>
  <c r="CB81" i="35"/>
  <c r="CN81" i="35"/>
  <c r="CZ81" i="35"/>
  <c r="DL81" i="35"/>
  <c r="DX81" i="35"/>
  <c r="EJ81" i="35"/>
  <c r="EV81" i="35"/>
  <c r="FH81" i="35"/>
  <c r="FT81" i="35"/>
  <c r="GF81" i="35"/>
  <c r="GR81" i="35"/>
  <c r="HD81" i="35"/>
  <c r="HP81" i="35"/>
  <c r="IB81" i="35"/>
  <c r="AS81" i="35"/>
  <c r="BE81" i="35"/>
  <c r="BQ81" i="35"/>
  <c r="CC81" i="35"/>
  <c r="CO81" i="35"/>
  <c r="DA81" i="35"/>
  <c r="DM81" i="35"/>
  <c r="DY81" i="35"/>
  <c r="EK81" i="35"/>
  <c r="EW81" i="35"/>
  <c r="FI81" i="35"/>
  <c r="FU81" i="35"/>
  <c r="GG81" i="35"/>
  <c r="GS81" i="35"/>
  <c r="HE81" i="35"/>
  <c r="HQ81" i="35"/>
  <c r="IC81" i="35"/>
  <c r="AT81" i="35"/>
  <c r="BF81" i="35"/>
  <c r="BR81" i="35"/>
  <c r="CD81" i="35"/>
  <c r="CP81" i="35"/>
  <c r="DB81" i="35"/>
  <c r="DN81" i="35"/>
  <c r="DZ81" i="35"/>
  <c r="EL81" i="35"/>
  <c r="EX81" i="35"/>
  <c r="FJ81" i="35"/>
  <c r="FV81" i="35"/>
  <c r="GH81" i="35"/>
  <c r="GT81" i="35"/>
  <c r="HF81" i="35"/>
  <c r="HR81" i="35"/>
  <c r="ID81" i="35"/>
  <c r="EY81" i="35"/>
  <c r="FK81" i="35"/>
  <c r="EM81" i="35"/>
  <c r="FW81" i="35"/>
  <c r="AU81" i="35"/>
  <c r="GI81" i="35"/>
  <c r="BG81" i="35"/>
  <c r="GU81" i="35"/>
  <c r="BS81" i="35"/>
  <c r="HG81" i="35"/>
  <c r="CE81" i="35"/>
  <c r="HS81" i="35"/>
  <c r="CQ81" i="35"/>
  <c r="DC81" i="35"/>
  <c r="DO81" i="35"/>
  <c r="EA81" i="35"/>
  <c r="IE20" i="35"/>
  <c r="AS20" i="35"/>
  <c r="BE20" i="35"/>
  <c r="BQ20" i="35"/>
  <c r="CC20" i="35"/>
  <c r="CO20" i="35"/>
  <c r="DA20" i="35"/>
  <c r="DM20" i="35"/>
  <c r="DY20" i="35"/>
  <c r="EK20" i="35"/>
  <c r="EW20" i="35"/>
  <c r="FI20" i="35"/>
  <c r="FU20" i="35"/>
  <c r="GG20" i="35"/>
  <c r="GS20" i="35"/>
  <c r="HE20" i="35"/>
  <c r="HQ20" i="35"/>
  <c r="IC20" i="35"/>
  <c r="AT20" i="35"/>
  <c r="BF20" i="35"/>
  <c r="BR20" i="35"/>
  <c r="CD20" i="35"/>
  <c r="CP20" i="35"/>
  <c r="DB20" i="35"/>
  <c r="DN20" i="35"/>
  <c r="DZ20" i="35"/>
  <c r="EL20" i="35"/>
  <c r="EX20" i="35"/>
  <c r="FJ20" i="35"/>
  <c r="FV20" i="35"/>
  <c r="GH20" i="35"/>
  <c r="GT20" i="35"/>
  <c r="HF20" i="35"/>
  <c r="HR20" i="35"/>
  <c r="ID20" i="35"/>
  <c r="AU20" i="35"/>
  <c r="BG20" i="35"/>
  <c r="BS20" i="35"/>
  <c r="CE20" i="35"/>
  <c r="CQ20" i="35"/>
  <c r="DC20" i="35"/>
  <c r="DO20" i="35"/>
  <c r="EA20" i="35"/>
  <c r="EM20" i="35"/>
  <c r="EY20" i="35"/>
  <c r="FK20" i="35"/>
  <c r="FW20" i="35"/>
  <c r="GI20" i="35"/>
  <c r="GU20" i="35"/>
  <c r="HG20" i="35"/>
  <c r="HS20" i="35"/>
  <c r="AV20" i="35"/>
  <c r="BH20" i="35"/>
  <c r="BT20" i="35"/>
  <c r="CF20" i="35"/>
  <c r="CR20" i="35"/>
  <c r="DD20" i="35"/>
  <c r="DP20" i="35"/>
  <c r="EB20" i="35"/>
  <c r="EN20" i="35"/>
  <c r="EZ20" i="35"/>
  <c r="FL20" i="35"/>
  <c r="FX20" i="35"/>
  <c r="GJ20" i="35"/>
  <c r="GV20" i="35"/>
  <c r="HH20" i="35"/>
  <c r="HT20" i="35"/>
  <c r="AW20" i="35"/>
  <c r="BI20" i="35"/>
  <c r="BU20" i="35"/>
  <c r="CG20" i="35"/>
  <c r="CS20" i="35"/>
  <c r="DE20" i="35"/>
  <c r="DQ20" i="35"/>
  <c r="EC20" i="35"/>
  <c r="EO20" i="35"/>
  <c r="FA20" i="35"/>
  <c r="FM20" i="35"/>
  <c r="FY20" i="35"/>
  <c r="GK20" i="35"/>
  <c r="GW20" i="35"/>
  <c r="HI20" i="35"/>
  <c r="HU20" i="35"/>
  <c r="AX20" i="35"/>
  <c r="BJ20" i="35"/>
  <c r="BV20" i="35"/>
  <c r="CH20" i="35"/>
  <c r="CT20" i="35"/>
  <c r="DF20" i="35"/>
  <c r="DR20" i="35"/>
  <c r="ED20" i="35"/>
  <c r="EP20" i="35"/>
  <c r="FB20" i="35"/>
  <c r="FN20" i="35"/>
  <c r="FZ20" i="35"/>
  <c r="GL20" i="35"/>
  <c r="GX20" i="35"/>
  <c r="HJ20" i="35"/>
  <c r="HV20" i="35"/>
  <c r="AY20" i="35"/>
  <c r="BK20" i="35"/>
  <c r="BW20" i="35"/>
  <c r="CI20" i="35"/>
  <c r="CU20" i="35"/>
  <c r="DG20" i="35"/>
  <c r="DS20" i="35"/>
  <c r="EE20" i="35"/>
  <c r="EQ20" i="35"/>
  <c r="FC20" i="35"/>
  <c r="FO20" i="35"/>
  <c r="GA20" i="35"/>
  <c r="GM20" i="35"/>
  <c r="GY20" i="35"/>
  <c r="HK20" i="35"/>
  <c r="HW20" i="35"/>
  <c r="AZ20" i="35"/>
  <c r="BL20" i="35"/>
  <c r="BX20" i="35"/>
  <c r="CJ20" i="35"/>
  <c r="CV20" i="35"/>
  <c r="DH20" i="35"/>
  <c r="DT20" i="35"/>
  <c r="EF20" i="35"/>
  <c r="ER20" i="35"/>
  <c r="FD20" i="35"/>
  <c r="FP20" i="35"/>
  <c r="GB20" i="35"/>
  <c r="GN20" i="35"/>
  <c r="GZ20" i="35"/>
  <c r="HL20" i="35"/>
  <c r="HX20" i="35"/>
  <c r="AO20" i="35"/>
  <c r="BA20" i="35"/>
  <c r="BM20" i="35"/>
  <c r="BY20" i="35"/>
  <c r="CK20" i="35"/>
  <c r="CW20" i="35"/>
  <c r="DI20" i="35"/>
  <c r="DU20" i="35"/>
  <c r="EG20" i="35"/>
  <c r="ES20" i="35"/>
  <c r="FE20" i="35"/>
  <c r="FQ20" i="35"/>
  <c r="GC20" i="35"/>
  <c r="GO20" i="35"/>
  <c r="HA20" i="35"/>
  <c r="HM20" i="35"/>
  <c r="HY20" i="35"/>
  <c r="AP20" i="35"/>
  <c r="BB20" i="35"/>
  <c r="BN20" i="35"/>
  <c r="BZ20" i="35"/>
  <c r="CL20" i="35"/>
  <c r="CX20" i="35"/>
  <c r="DJ20" i="35"/>
  <c r="DV20" i="35"/>
  <c r="EH20" i="35"/>
  <c r="ET20" i="35"/>
  <c r="FF20" i="35"/>
  <c r="FR20" i="35"/>
  <c r="GD20" i="35"/>
  <c r="GP20" i="35"/>
  <c r="HB20" i="35"/>
  <c r="HN20" i="35"/>
  <c r="HZ20" i="35"/>
  <c r="AQ20" i="35"/>
  <c r="BC20" i="35"/>
  <c r="BO20" i="35"/>
  <c r="CA20" i="35"/>
  <c r="CM20" i="35"/>
  <c r="CY20" i="35"/>
  <c r="DK20" i="35"/>
  <c r="DW20" i="35"/>
  <c r="EI20" i="35"/>
  <c r="EU20" i="35"/>
  <c r="FG20" i="35"/>
  <c r="FS20" i="35"/>
  <c r="GE20" i="35"/>
  <c r="GQ20" i="35"/>
  <c r="HC20" i="35"/>
  <c r="HO20" i="35"/>
  <c r="IA20" i="35"/>
  <c r="EJ20" i="35"/>
  <c r="EV20" i="35"/>
  <c r="FH20" i="35"/>
  <c r="FT20" i="35"/>
  <c r="AR20" i="35"/>
  <c r="GF20" i="35"/>
  <c r="BD20" i="35"/>
  <c r="GR20" i="35"/>
  <c r="BP20" i="35"/>
  <c r="HD20" i="35"/>
  <c r="CB20" i="35"/>
  <c r="HP20" i="35"/>
  <c r="CN20" i="35"/>
  <c r="IB20" i="35"/>
  <c r="DL20" i="35"/>
  <c r="DX20" i="35"/>
  <c r="CZ20" i="35"/>
  <c r="L89" i="35"/>
  <c r="IH61" i="35"/>
  <c r="IT61" i="35"/>
  <c r="JF61" i="35"/>
  <c r="JR61" i="35"/>
  <c r="KD61" i="35"/>
  <c r="KP61" i="35"/>
  <c r="LB61" i="35"/>
  <c r="LN61" i="35"/>
  <c r="LZ61" i="35"/>
  <c r="ML61" i="35"/>
  <c r="MX61" i="35"/>
  <c r="NJ61" i="35"/>
  <c r="NV61" i="35"/>
  <c r="OH61" i="35"/>
  <c r="OT61" i="35"/>
  <c r="PF61" i="35"/>
  <c r="PR61" i="35"/>
  <c r="II61" i="35"/>
  <c r="IU61" i="35"/>
  <c r="JG61" i="35"/>
  <c r="JS61" i="35"/>
  <c r="KE61" i="35"/>
  <c r="KQ61" i="35"/>
  <c r="LC61" i="35"/>
  <c r="LO61" i="35"/>
  <c r="MA61" i="35"/>
  <c r="MM61" i="35"/>
  <c r="MY61" i="35"/>
  <c r="NK61" i="35"/>
  <c r="NW61" i="35"/>
  <c r="OI61" i="35"/>
  <c r="OU61" i="35"/>
  <c r="PG61" i="35"/>
  <c r="PS61" i="35"/>
  <c r="IJ61" i="35"/>
  <c r="IV61" i="35"/>
  <c r="JH61" i="35"/>
  <c r="JT61" i="35"/>
  <c r="KF61" i="35"/>
  <c r="KR61" i="35"/>
  <c r="LD61" i="35"/>
  <c r="LP61" i="35"/>
  <c r="MB61" i="35"/>
  <c r="MN61" i="35"/>
  <c r="MZ61" i="35"/>
  <c r="NL61" i="35"/>
  <c r="NX61" i="35"/>
  <c r="OJ61" i="35"/>
  <c r="OV61" i="35"/>
  <c r="PH61" i="35"/>
  <c r="PT61" i="35"/>
  <c r="IK61" i="35"/>
  <c r="IW61" i="35"/>
  <c r="JI61" i="35"/>
  <c r="JU61" i="35"/>
  <c r="KG61" i="35"/>
  <c r="KS61" i="35"/>
  <c r="LE61" i="35"/>
  <c r="LQ61" i="35"/>
  <c r="MC61" i="35"/>
  <c r="MO61" i="35"/>
  <c r="NA61" i="35"/>
  <c r="NM61" i="35"/>
  <c r="NY61" i="35"/>
  <c r="OK61" i="35"/>
  <c r="OW61" i="35"/>
  <c r="PI61" i="35"/>
  <c r="PU61" i="35"/>
  <c r="IL61" i="35"/>
  <c r="IX61" i="35"/>
  <c r="JJ61" i="35"/>
  <c r="JV61" i="35"/>
  <c r="KH61" i="35"/>
  <c r="KT61" i="35"/>
  <c r="LF61" i="35"/>
  <c r="LR61" i="35"/>
  <c r="MD61" i="35"/>
  <c r="MP61" i="35"/>
  <c r="NB61" i="35"/>
  <c r="NN61" i="35"/>
  <c r="NZ61" i="35"/>
  <c r="OL61" i="35"/>
  <c r="OX61" i="35"/>
  <c r="PJ61" i="35"/>
  <c r="PV61" i="35"/>
  <c r="IM61" i="35"/>
  <c r="IY61" i="35"/>
  <c r="JK61" i="35"/>
  <c r="JW61" i="35"/>
  <c r="KI61" i="35"/>
  <c r="KU61" i="35"/>
  <c r="LG61" i="35"/>
  <c r="LS61" i="35"/>
  <c r="ME61" i="35"/>
  <c r="MQ61" i="35"/>
  <c r="NC61" i="35"/>
  <c r="NO61" i="35"/>
  <c r="OA61" i="35"/>
  <c r="OM61" i="35"/>
  <c r="OY61" i="35"/>
  <c r="PK61" i="35"/>
  <c r="PW61" i="35"/>
  <c r="IN61" i="35"/>
  <c r="IZ61" i="35"/>
  <c r="JL61" i="35"/>
  <c r="JX61" i="35"/>
  <c r="KJ61" i="35"/>
  <c r="KV61" i="35"/>
  <c r="LH61" i="35"/>
  <c r="LT61" i="35"/>
  <c r="MF61" i="35"/>
  <c r="MR61" i="35"/>
  <c r="ND61" i="35"/>
  <c r="NP61" i="35"/>
  <c r="OB61" i="35"/>
  <c r="ON61" i="35"/>
  <c r="OZ61" i="35"/>
  <c r="PL61" i="35"/>
  <c r="PX61" i="35"/>
  <c r="IO61" i="35"/>
  <c r="JA61" i="35"/>
  <c r="JM61" i="35"/>
  <c r="JY61" i="35"/>
  <c r="KK61" i="35"/>
  <c r="KW61" i="35"/>
  <c r="LI61" i="35"/>
  <c r="LU61" i="35"/>
  <c r="MG61" i="35"/>
  <c r="MS61" i="35"/>
  <c r="NE61" i="35"/>
  <c r="NQ61" i="35"/>
  <c r="OC61" i="35"/>
  <c r="OO61" i="35"/>
  <c r="PA61" i="35"/>
  <c r="PM61" i="35"/>
  <c r="IP61" i="35"/>
  <c r="JB61" i="35"/>
  <c r="JN61" i="35"/>
  <c r="JZ61" i="35"/>
  <c r="KL61" i="35"/>
  <c r="KX61" i="35"/>
  <c r="LJ61" i="35"/>
  <c r="LV61" i="35"/>
  <c r="MH61" i="35"/>
  <c r="MT61" i="35"/>
  <c r="NF61" i="35"/>
  <c r="NR61" i="35"/>
  <c r="OD61" i="35"/>
  <c r="OP61" i="35"/>
  <c r="PB61" i="35"/>
  <c r="PN61" i="35"/>
  <c r="IQ61" i="35"/>
  <c r="JC61" i="35"/>
  <c r="JO61" i="35"/>
  <c r="KA61" i="35"/>
  <c r="KM61" i="35"/>
  <c r="KY61" i="35"/>
  <c r="LK61" i="35"/>
  <c r="LW61" i="35"/>
  <c r="MI61" i="35"/>
  <c r="MU61" i="35"/>
  <c r="NG61" i="35"/>
  <c r="NS61" i="35"/>
  <c r="OE61" i="35"/>
  <c r="OQ61" i="35"/>
  <c r="PC61" i="35"/>
  <c r="PO61" i="35"/>
  <c r="IR61" i="35"/>
  <c r="JD61" i="35"/>
  <c r="JP61" i="35"/>
  <c r="KB61" i="35"/>
  <c r="KN61" i="35"/>
  <c r="KZ61" i="35"/>
  <c r="LL61" i="35"/>
  <c r="LX61" i="35"/>
  <c r="MJ61" i="35"/>
  <c r="MV61" i="35"/>
  <c r="NH61" i="35"/>
  <c r="NT61" i="35"/>
  <c r="OF61" i="35"/>
  <c r="OR61" i="35"/>
  <c r="PD61" i="35"/>
  <c r="PP61" i="35"/>
  <c r="LY61" i="35"/>
  <c r="MK61" i="35"/>
  <c r="MW61" i="35"/>
  <c r="NI61" i="35"/>
  <c r="IG61" i="35"/>
  <c r="NU61" i="35"/>
  <c r="IS61" i="35"/>
  <c r="OG61" i="35"/>
  <c r="JE61" i="35"/>
  <c r="OS61" i="35"/>
  <c r="JQ61" i="35"/>
  <c r="PE61" i="35"/>
  <c r="KC61" i="35"/>
  <c r="PQ61" i="35"/>
  <c r="KO61" i="35"/>
  <c r="LA61" i="35"/>
  <c r="LM61" i="35"/>
  <c r="Q54" i="35"/>
  <c r="II42" i="35"/>
  <c r="IU42" i="35"/>
  <c r="JG42" i="35"/>
  <c r="JS42" i="35"/>
  <c r="KE42" i="35"/>
  <c r="KQ42" i="35"/>
  <c r="LC42" i="35"/>
  <c r="LO42" i="35"/>
  <c r="IJ42" i="35"/>
  <c r="IV42" i="35"/>
  <c r="JH42" i="35"/>
  <c r="JT42" i="35"/>
  <c r="KF42" i="35"/>
  <c r="IK42" i="35"/>
  <c r="IW42" i="35"/>
  <c r="JI42" i="35"/>
  <c r="JU42" i="35"/>
  <c r="KG42" i="35"/>
  <c r="KS42" i="35"/>
  <c r="LE42" i="35"/>
  <c r="LQ42" i="35"/>
  <c r="IM42" i="35"/>
  <c r="IY42" i="35"/>
  <c r="JK42" i="35"/>
  <c r="JW42" i="35"/>
  <c r="IN42" i="35"/>
  <c r="IZ42" i="35"/>
  <c r="JL42" i="35"/>
  <c r="JX42" i="35"/>
  <c r="IO42" i="35"/>
  <c r="JA42" i="35"/>
  <c r="JM42" i="35"/>
  <c r="JY42" i="35"/>
  <c r="KK42" i="35"/>
  <c r="KW42" i="35"/>
  <c r="LI42" i="35"/>
  <c r="IP42" i="35"/>
  <c r="JB42" i="35"/>
  <c r="JN42" i="35"/>
  <c r="JZ42" i="35"/>
  <c r="KL42" i="35"/>
  <c r="KX42" i="35"/>
  <c r="LJ42" i="35"/>
  <c r="LV42" i="35"/>
  <c r="IR42" i="35"/>
  <c r="JD42" i="35"/>
  <c r="IX42" i="35"/>
  <c r="KC42" i="35"/>
  <c r="KV42" i="35"/>
  <c r="LN42" i="35"/>
  <c r="MC42" i="35"/>
  <c r="MO42" i="35"/>
  <c r="NA42" i="35"/>
  <c r="NM42" i="35"/>
  <c r="NY42" i="35"/>
  <c r="OK42" i="35"/>
  <c r="OW42" i="35"/>
  <c r="PI42" i="35"/>
  <c r="PU42" i="35"/>
  <c r="JC42" i="35"/>
  <c r="KD42" i="35"/>
  <c r="KY42" i="35"/>
  <c r="LP42" i="35"/>
  <c r="MD42" i="35"/>
  <c r="MP42" i="35"/>
  <c r="NB42" i="35"/>
  <c r="NN42" i="35"/>
  <c r="NZ42" i="35"/>
  <c r="OL42" i="35"/>
  <c r="OX42" i="35"/>
  <c r="PJ42" i="35"/>
  <c r="PV42" i="35"/>
  <c r="JE42" i="35"/>
  <c r="KH42" i="35"/>
  <c r="KZ42" i="35"/>
  <c r="LR42" i="35"/>
  <c r="ME42" i="35"/>
  <c r="MQ42" i="35"/>
  <c r="NC42" i="35"/>
  <c r="NO42" i="35"/>
  <c r="OA42" i="35"/>
  <c r="OM42" i="35"/>
  <c r="OY42" i="35"/>
  <c r="PK42" i="35"/>
  <c r="PW42" i="35"/>
  <c r="JF42" i="35"/>
  <c r="KI42" i="35"/>
  <c r="LA42" i="35"/>
  <c r="LS42" i="35"/>
  <c r="MF42" i="35"/>
  <c r="MR42" i="35"/>
  <c r="ND42" i="35"/>
  <c r="NP42" i="35"/>
  <c r="OB42" i="35"/>
  <c r="ON42" i="35"/>
  <c r="OZ42" i="35"/>
  <c r="PL42" i="35"/>
  <c r="PX42" i="35"/>
  <c r="JJ42" i="35"/>
  <c r="KJ42" i="35"/>
  <c r="LB42" i="35"/>
  <c r="LT42" i="35"/>
  <c r="MG42" i="35"/>
  <c r="MS42" i="35"/>
  <c r="NE42" i="35"/>
  <c r="NQ42" i="35"/>
  <c r="OC42" i="35"/>
  <c r="OO42" i="35"/>
  <c r="PA42" i="35"/>
  <c r="PM42" i="35"/>
  <c r="JO42" i="35"/>
  <c r="KM42" i="35"/>
  <c r="LD42" i="35"/>
  <c r="LU42" i="35"/>
  <c r="MH42" i="35"/>
  <c r="MT42" i="35"/>
  <c r="NF42" i="35"/>
  <c r="NR42" i="35"/>
  <c r="OD42" i="35"/>
  <c r="OP42" i="35"/>
  <c r="PB42" i="35"/>
  <c r="PN42" i="35"/>
  <c r="IG42" i="35"/>
  <c r="JP42" i="35"/>
  <c r="KN42" i="35"/>
  <c r="LF42" i="35"/>
  <c r="LW42" i="35"/>
  <c r="MI42" i="35"/>
  <c r="MU42" i="35"/>
  <c r="NG42" i="35"/>
  <c r="NS42" i="35"/>
  <c r="OE42" i="35"/>
  <c r="OQ42" i="35"/>
  <c r="PC42" i="35"/>
  <c r="PO42" i="35"/>
  <c r="IH42" i="35"/>
  <c r="JQ42" i="35"/>
  <c r="KO42" i="35"/>
  <c r="LG42" i="35"/>
  <c r="LX42" i="35"/>
  <c r="MJ42" i="35"/>
  <c r="MV42" i="35"/>
  <c r="NH42" i="35"/>
  <c r="NT42" i="35"/>
  <c r="OF42" i="35"/>
  <c r="OR42" i="35"/>
  <c r="PD42" i="35"/>
  <c r="PP42" i="35"/>
  <c r="IL42" i="35"/>
  <c r="JR42" i="35"/>
  <c r="KP42" i="35"/>
  <c r="LH42" i="35"/>
  <c r="LY42" i="35"/>
  <c r="MK42" i="35"/>
  <c r="MW42" i="35"/>
  <c r="NI42" i="35"/>
  <c r="NU42" i="35"/>
  <c r="OG42" i="35"/>
  <c r="OS42" i="35"/>
  <c r="PE42" i="35"/>
  <c r="PQ42" i="35"/>
  <c r="IQ42" i="35"/>
  <c r="JV42" i="35"/>
  <c r="KR42" i="35"/>
  <c r="LK42" i="35"/>
  <c r="LZ42" i="35"/>
  <c r="ML42" i="35"/>
  <c r="MX42" i="35"/>
  <c r="NJ42" i="35"/>
  <c r="NV42" i="35"/>
  <c r="OH42" i="35"/>
  <c r="OT42" i="35"/>
  <c r="PF42" i="35"/>
  <c r="PR42" i="35"/>
  <c r="IS42" i="35"/>
  <c r="KA42" i="35"/>
  <c r="KT42" i="35"/>
  <c r="LL42" i="35"/>
  <c r="MA42" i="35"/>
  <c r="MM42" i="35"/>
  <c r="MY42" i="35"/>
  <c r="NK42" i="35"/>
  <c r="NW42" i="35"/>
  <c r="OI42" i="35"/>
  <c r="OU42" i="35"/>
  <c r="PG42" i="35"/>
  <c r="PS42" i="35"/>
  <c r="IT42" i="35"/>
  <c r="KB42" i="35"/>
  <c r="KU42" i="35"/>
  <c r="LM42" i="35"/>
  <c r="MB42" i="35"/>
  <c r="MN42" i="35"/>
  <c r="MZ42" i="35"/>
  <c r="NL42" i="35"/>
  <c r="NX42" i="35"/>
  <c r="OJ42" i="35"/>
  <c r="OV42" i="35"/>
  <c r="PH42" i="35"/>
  <c r="PT42" i="35"/>
  <c r="IP15" i="35"/>
  <c r="JB15" i="35"/>
  <c r="JN15" i="35"/>
  <c r="JZ15" i="35"/>
  <c r="KL15" i="35"/>
  <c r="KX15" i="35"/>
  <c r="LJ15" i="35"/>
  <c r="LV15" i="35"/>
  <c r="MH15" i="35"/>
  <c r="IQ15" i="35"/>
  <c r="JC15" i="35"/>
  <c r="JO15" i="35"/>
  <c r="KA15" i="35"/>
  <c r="KM15" i="35"/>
  <c r="KY15" i="35"/>
  <c r="LK15" i="35"/>
  <c r="LW15" i="35"/>
  <c r="MI15" i="35"/>
  <c r="MU15" i="35"/>
  <c r="NG15" i="35"/>
  <c r="NS15" i="35"/>
  <c r="OE15" i="35"/>
  <c r="OQ15" i="35"/>
  <c r="PC15" i="35"/>
  <c r="PO15" i="35"/>
  <c r="IR15" i="35"/>
  <c r="JD15" i="35"/>
  <c r="JP15" i="35"/>
  <c r="KB15" i="35"/>
  <c r="KN15" i="35"/>
  <c r="KZ15" i="35"/>
  <c r="LL15" i="35"/>
  <c r="LX15" i="35"/>
  <c r="MJ15" i="35"/>
  <c r="MV15" i="35"/>
  <c r="NH15" i="35"/>
  <c r="NT15" i="35"/>
  <c r="OF15" i="35"/>
  <c r="OR15" i="35"/>
  <c r="PD15" i="35"/>
  <c r="PP15" i="35"/>
  <c r="IG15" i="35"/>
  <c r="IS15" i="35"/>
  <c r="JE15" i="35"/>
  <c r="JQ15" i="35"/>
  <c r="KC15" i="35"/>
  <c r="KO15" i="35"/>
  <c r="LA15" i="35"/>
  <c r="LM15" i="35"/>
  <c r="LY15" i="35"/>
  <c r="MK15" i="35"/>
  <c r="MW15" i="35"/>
  <c r="NI15" i="35"/>
  <c r="NU15" i="35"/>
  <c r="OG15" i="35"/>
  <c r="OS15" i="35"/>
  <c r="PE15" i="35"/>
  <c r="PQ15" i="35"/>
  <c r="IH15" i="35"/>
  <c r="IT15" i="35"/>
  <c r="JF15" i="35"/>
  <c r="JR15" i="35"/>
  <c r="KD15" i="35"/>
  <c r="KP15" i="35"/>
  <c r="LB15" i="35"/>
  <c r="LN15" i="35"/>
  <c r="LZ15" i="35"/>
  <c r="ML15" i="35"/>
  <c r="MX15" i="35"/>
  <c r="NJ15" i="35"/>
  <c r="NV15" i="35"/>
  <c r="OH15" i="35"/>
  <c r="OT15" i="35"/>
  <c r="PF15" i="35"/>
  <c r="PR15" i="35"/>
  <c r="II15" i="35"/>
  <c r="IU15" i="35"/>
  <c r="JG15" i="35"/>
  <c r="JS15" i="35"/>
  <c r="KE15" i="35"/>
  <c r="KQ15" i="35"/>
  <c r="LC15" i="35"/>
  <c r="LO15" i="35"/>
  <c r="MA15" i="35"/>
  <c r="MM15" i="35"/>
  <c r="MY15" i="35"/>
  <c r="NK15" i="35"/>
  <c r="NW15" i="35"/>
  <c r="OI15" i="35"/>
  <c r="OU15" i="35"/>
  <c r="PG15" i="35"/>
  <c r="PS15" i="35"/>
  <c r="IJ15" i="35"/>
  <c r="IV15" i="35"/>
  <c r="IK15" i="35"/>
  <c r="IW15" i="35"/>
  <c r="IL15" i="35"/>
  <c r="IX15" i="35"/>
  <c r="IM15" i="35"/>
  <c r="IY15" i="35"/>
  <c r="JL15" i="35"/>
  <c r="KJ15" i="35"/>
  <c r="LH15" i="35"/>
  <c r="MF15" i="35"/>
  <c r="NC15" i="35"/>
  <c r="NY15" i="35"/>
  <c r="OP15" i="35"/>
  <c r="PL15" i="35"/>
  <c r="JM15" i="35"/>
  <c r="KK15" i="35"/>
  <c r="LI15" i="35"/>
  <c r="MG15" i="35"/>
  <c r="ND15" i="35"/>
  <c r="NZ15" i="35"/>
  <c r="OV15" i="35"/>
  <c r="PM15" i="35"/>
  <c r="JT15" i="35"/>
  <c r="KR15" i="35"/>
  <c r="LP15" i="35"/>
  <c r="MN15" i="35"/>
  <c r="NE15" i="35"/>
  <c r="OA15" i="35"/>
  <c r="OW15" i="35"/>
  <c r="PN15" i="35"/>
  <c r="JU15" i="35"/>
  <c r="KS15" i="35"/>
  <c r="LQ15" i="35"/>
  <c r="MO15" i="35"/>
  <c r="NF15" i="35"/>
  <c r="OB15" i="35"/>
  <c r="OX15" i="35"/>
  <c r="PT15" i="35"/>
  <c r="IN15" i="35"/>
  <c r="JV15" i="35"/>
  <c r="KT15" i="35"/>
  <c r="LR15" i="35"/>
  <c r="MP15" i="35"/>
  <c r="NL15" i="35"/>
  <c r="OC15" i="35"/>
  <c r="OY15" i="35"/>
  <c r="PU15" i="35"/>
  <c r="IO15" i="35"/>
  <c r="JW15" i="35"/>
  <c r="KU15" i="35"/>
  <c r="LS15" i="35"/>
  <c r="MQ15" i="35"/>
  <c r="NM15" i="35"/>
  <c r="OD15" i="35"/>
  <c r="OZ15" i="35"/>
  <c r="PV15" i="35"/>
  <c r="IZ15" i="35"/>
  <c r="JX15" i="35"/>
  <c r="KV15" i="35"/>
  <c r="LT15" i="35"/>
  <c r="MR15" i="35"/>
  <c r="NN15" i="35"/>
  <c r="OJ15" i="35"/>
  <c r="PA15" i="35"/>
  <c r="PW15" i="35"/>
  <c r="JA15" i="35"/>
  <c r="JY15" i="35"/>
  <c r="KW15" i="35"/>
  <c r="LU15" i="35"/>
  <c r="MS15" i="35"/>
  <c r="NO15" i="35"/>
  <c r="OK15" i="35"/>
  <c r="PB15" i="35"/>
  <c r="PX15" i="35"/>
  <c r="JH15" i="35"/>
  <c r="KF15" i="35"/>
  <c r="LD15" i="35"/>
  <c r="MB15" i="35"/>
  <c r="MT15" i="35"/>
  <c r="NP15" i="35"/>
  <c r="OL15" i="35"/>
  <c r="PH15" i="35"/>
  <c r="JJ15" i="35"/>
  <c r="KH15" i="35"/>
  <c r="LF15" i="35"/>
  <c r="MD15" i="35"/>
  <c r="NA15" i="35"/>
  <c r="NR15" i="35"/>
  <c r="ON15" i="35"/>
  <c r="PJ15" i="35"/>
  <c r="JK15" i="35"/>
  <c r="KI15" i="35"/>
  <c r="LG15" i="35"/>
  <c r="ME15" i="35"/>
  <c r="NB15" i="35"/>
  <c r="NX15" i="35"/>
  <c r="OO15" i="35"/>
  <c r="PK15" i="35"/>
  <c r="KG15" i="35"/>
  <c r="LE15" i="35"/>
  <c r="MC15" i="35"/>
  <c r="MZ15" i="35"/>
  <c r="NQ15" i="35"/>
  <c r="OM15" i="35"/>
  <c r="PI15" i="35"/>
  <c r="JI15" i="35"/>
  <c r="IE98" i="35"/>
  <c r="AT98" i="35"/>
  <c r="BF98" i="35"/>
  <c r="BR98" i="35"/>
  <c r="CD98" i="35"/>
  <c r="CP98" i="35"/>
  <c r="DB98" i="35"/>
  <c r="DN98" i="35"/>
  <c r="DZ98" i="35"/>
  <c r="EL98" i="35"/>
  <c r="EX98" i="35"/>
  <c r="FJ98" i="35"/>
  <c r="FV98" i="35"/>
  <c r="GH98" i="35"/>
  <c r="GT98" i="35"/>
  <c r="HF98" i="35"/>
  <c r="HR98" i="35"/>
  <c r="ID98" i="35"/>
  <c r="CO98" i="35"/>
  <c r="HQ98" i="35"/>
  <c r="AU98" i="35"/>
  <c r="BG98" i="35"/>
  <c r="BS98" i="35"/>
  <c r="CE98" i="35"/>
  <c r="CQ98" i="35"/>
  <c r="DC98" i="35"/>
  <c r="DO98" i="35"/>
  <c r="EA98" i="35"/>
  <c r="EM98" i="35"/>
  <c r="EY98" i="35"/>
  <c r="FK98" i="35"/>
  <c r="FW98" i="35"/>
  <c r="GI98" i="35"/>
  <c r="GU98" i="35"/>
  <c r="HG98" i="35"/>
  <c r="HS98" i="35"/>
  <c r="CC98" i="35"/>
  <c r="AV98" i="35"/>
  <c r="BH98" i="35"/>
  <c r="BT98" i="35"/>
  <c r="CF98" i="35"/>
  <c r="CR98" i="35"/>
  <c r="DD98" i="35"/>
  <c r="DP98" i="35"/>
  <c r="EB98" i="35"/>
  <c r="EN98" i="35"/>
  <c r="EZ98" i="35"/>
  <c r="FL98" i="35"/>
  <c r="FX98" i="35"/>
  <c r="GJ98" i="35"/>
  <c r="GV98" i="35"/>
  <c r="HH98" i="35"/>
  <c r="HT98" i="35"/>
  <c r="BQ98" i="35"/>
  <c r="DY98" i="35"/>
  <c r="GS98" i="35"/>
  <c r="AW98" i="35"/>
  <c r="BI98" i="35"/>
  <c r="BU98" i="35"/>
  <c r="CG98" i="35"/>
  <c r="CS98" i="35"/>
  <c r="DE98" i="35"/>
  <c r="DQ98" i="35"/>
  <c r="EC98" i="35"/>
  <c r="EO98" i="35"/>
  <c r="FA98" i="35"/>
  <c r="FM98" i="35"/>
  <c r="FY98" i="35"/>
  <c r="GK98" i="35"/>
  <c r="GW98" i="35"/>
  <c r="HI98" i="35"/>
  <c r="HU98" i="35"/>
  <c r="DA98" i="35"/>
  <c r="AX98" i="35"/>
  <c r="BJ98" i="35"/>
  <c r="BV98" i="35"/>
  <c r="CH98" i="35"/>
  <c r="CT98" i="35"/>
  <c r="DF98" i="35"/>
  <c r="DR98" i="35"/>
  <c r="ED98" i="35"/>
  <c r="EP98" i="35"/>
  <c r="FB98" i="35"/>
  <c r="FN98" i="35"/>
  <c r="FZ98" i="35"/>
  <c r="GL98" i="35"/>
  <c r="GX98" i="35"/>
  <c r="HJ98" i="35"/>
  <c r="HV98" i="35"/>
  <c r="AS98" i="35"/>
  <c r="DM98" i="35"/>
  <c r="GG98" i="35"/>
  <c r="IC98" i="35"/>
  <c r="AY98" i="35"/>
  <c r="BK98" i="35"/>
  <c r="BW98" i="35"/>
  <c r="CI98" i="35"/>
  <c r="CU98" i="35"/>
  <c r="DG98" i="35"/>
  <c r="DS98" i="35"/>
  <c r="EE98" i="35"/>
  <c r="EQ98" i="35"/>
  <c r="FC98" i="35"/>
  <c r="FO98" i="35"/>
  <c r="GA98" i="35"/>
  <c r="GM98" i="35"/>
  <c r="GY98" i="35"/>
  <c r="HK98" i="35"/>
  <c r="HW98" i="35"/>
  <c r="FI98" i="35"/>
  <c r="AZ98" i="35"/>
  <c r="BL98" i="35"/>
  <c r="BX98" i="35"/>
  <c r="CJ98" i="35"/>
  <c r="CV98" i="35"/>
  <c r="DH98" i="35"/>
  <c r="DT98" i="35"/>
  <c r="EF98" i="35"/>
  <c r="ER98" i="35"/>
  <c r="FD98" i="35"/>
  <c r="FP98" i="35"/>
  <c r="GB98" i="35"/>
  <c r="GN98" i="35"/>
  <c r="GZ98" i="35"/>
  <c r="HL98" i="35"/>
  <c r="HX98" i="35"/>
  <c r="BE98" i="35"/>
  <c r="AO98" i="35"/>
  <c r="BA98" i="35"/>
  <c r="BM98" i="35"/>
  <c r="BY98" i="35"/>
  <c r="CK98" i="35"/>
  <c r="CW98" i="35"/>
  <c r="DI98" i="35"/>
  <c r="DU98" i="35"/>
  <c r="EG98" i="35"/>
  <c r="ES98" i="35"/>
  <c r="FE98" i="35"/>
  <c r="FQ98" i="35"/>
  <c r="GC98" i="35"/>
  <c r="GO98" i="35"/>
  <c r="HA98" i="35"/>
  <c r="HM98" i="35"/>
  <c r="HY98" i="35"/>
  <c r="HE98" i="35"/>
  <c r="AP98" i="35"/>
  <c r="BB98" i="35"/>
  <c r="BN98" i="35"/>
  <c r="BZ98" i="35"/>
  <c r="CL98" i="35"/>
  <c r="CX98" i="35"/>
  <c r="DJ98" i="35"/>
  <c r="DV98" i="35"/>
  <c r="EH98" i="35"/>
  <c r="ET98" i="35"/>
  <c r="FF98" i="35"/>
  <c r="FR98" i="35"/>
  <c r="GD98" i="35"/>
  <c r="GP98" i="35"/>
  <c r="HB98" i="35"/>
  <c r="HN98" i="35"/>
  <c r="HZ98" i="35"/>
  <c r="FU98" i="35"/>
  <c r="AQ98" i="35"/>
  <c r="BC98" i="35"/>
  <c r="BO98" i="35"/>
  <c r="CA98" i="35"/>
  <c r="CM98" i="35"/>
  <c r="CY98" i="35"/>
  <c r="DK98" i="35"/>
  <c r="DW98" i="35"/>
  <c r="EI98" i="35"/>
  <c r="EU98" i="35"/>
  <c r="FG98" i="35"/>
  <c r="FS98" i="35"/>
  <c r="GE98" i="35"/>
  <c r="GQ98" i="35"/>
  <c r="HC98" i="35"/>
  <c r="HO98" i="35"/>
  <c r="IA98" i="35"/>
  <c r="EK98" i="35"/>
  <c r="AR98" i="35"/>
  <c r="BD98" i="35"/>
  <c r="BP98" i="35"/>
  <c r="CB98" i="35"/>
  <c r="CN98" i="35"/>
  <c r="CZ98" i="35"/>
  <c r="DL98" i="35"/>
  <c r="DX98" i="35"/>
  <c r="EJ98" i="35"/>
  <c r="EV98" i="35"/>
  <c r="FH98" i="35"/>
  <c r="FT98" i="35"/>
  <c r="GF98" i="35"/>
  <c r="GR98" i="35"/>
  <c r="HD98" i="35"/>
  <c r="HP98" i="35"/>
  <c r="IB98" i="35"/>
  <c r="EW98" i="35"/>
  <c r="Q89" i="35"/>
  <c r="T54" i="35"/>
  <c r="L43" i="35"/>
  <c r="IH100" i="35"/>
  <c r="IT100" i="35"/>
  <c r="JF100" i="35"/>
  <c r="JR100" i="35"/>
  <c r="KD100" i="35"/>
  <c r="KP100" i="35"/>
  <c r="LB100" i="35"/>
  <c r="LN100" i="35"/>
  <c r="LZ100" i="35"/>
  <c r="ML100" i="35"/>
  <c r="MX100" i="35"/>
  <c r="NJ100" i="35"/>
  <c r="NV100" i="35"/>
  <c r="OH100" i="35"/>
  <c r="OT100" i="35"/>
  <c r="PF100" i="35"/>
  <c r="PR100" i="35"/>
  <c r="II100" i="35"/>
  <c r="IU100" i="35"/>
  <c r="JG100" i="35"/>
  <c r="JS100" i="35"/>
  <c r="KE100" i="35"/>
  <c r="KQ100" i="35"/>
  <c r="LC100" i="35"/>
  <c r="LO100" i="35"/>
  <c r="MA100" i="35"/>
  <c r="MM100" i="35"/>
  <c r="MY100" i="35"/>
  <c r="NK100" i="35"/>
  <c r="NW100" i="35"/>
  <c r="OI100" i="35"/>
  <c r="OU100" i="35"/>
  <c r="PG100" i="35"/>
  <c r="PS100" i="35"/>
  <c r="IJ100" i="35"/>
  <c r="IV100" i="35"/>
  <c r="JH100" i="35"/>
  <c r="JT100" i="35"/>
  <c r="KF100" i="35"/>
  <c r="KR100" i="35"/>
  <c r="LD100" i="35"/>
  <c r="LP100" i="35"/>
  <c r="MB100" i="35"/>
  <c r="MN100" i="35"/>
  <c r="MZ100" i="35"/>
  <c r="NL100" i="35"/>
  <c r="NX100" i="35"/>
  <c r="OJ100" i="35"/>
  <c r="OV100" i="35"/>
  <c r="PH100" i="35"/>
  <c r="PT100" i="35"/>
  <c r="IK100" i="35"/>
  <c r="IW100" i="35"/>
  <c r="IL100" i="35"/>
  <c r="IX100" i="35"/>
  <c r="JJ100" i="35"/>
  <c r="JV100" i="35"/>
  <c r="KH100" i="35"/>
  <c r="KT100" i="35"/>
  <c r="LF100" i="35"/>
  <c r="LR100" i="35"/>
  <c r="MD100" i="35"/>
  <c r="MP100" i="35"/>
  <c r="NB100" i="35"/>
  <c r="NN100" i="35"/>
  <c r="NZ100" i="35"/>
  <c r="OL100" i="35"/>
  <c r="OX100" i="35"/>
  <c r="PJ100" i="35"/>
  <c r="PV100" i="35"/>
  <c r="IM100" i="35"/>
  <c r="IY100" i="35"/>
  <c r="JK100" i="35"/>
  <c r="JW100" i="35"/>
  <c r="KI100" i="35"/>
  <c r="KU100" i="35"/>
  <c r="LG100" i="35"/>
  <c r="LS100" i="35"/>
  <c r="ME100" i="35"/>
  <c r="MQ100" i="35"/>
  <c r="NC100" i="35"/>
  <c r="NO100" i="35"/>
  <c r="OA100" i="35"/>
  <c r="OM100" i="35"/>
  <c r="OY100" i="35"/>
  <c r="PK100" i="35"/>
  <c r="PW100" i="35"/>
  <c r="IN100" i="35"/>
  <c r="IZ100" i="35"/>
  <c r="JL100" i="35"/>
  <c r="JX100" i="35"/>
  <c r="KJ100" i="35"/>
  <c r="KV100" i="35"/>
  <c r="LH100" i="35"/>
  <c r="LT100" i="35"/>
  <c r="MF100" i="35"/>
  <c r="MR100" i="35"/>
  <c r="ND100" i="35"/>
  <c r="NP100" i="35"/>
  <c r="OB100" i="35"/>
  <c r="ON100" i="35"/>
  <c r="OZ100" i="35"/>
  <c r="PL100" i="35"/>
  <c r="PX100" i="35"/>
  <c r="IO100" i="35"/>
  <c r="JA100" i="35"/>
  <c r="JM100" i="35"/>
  <c r="JY100" i="35"/>
  <c r="KK100" i="35"/>
  <c r="KW100" i="35"/>
  <c r="LI100" i="35"/>
  <c r="LU100" i="35"/>
  <c r="MG100" i="35"/>
  <c r="MS100" i="35"/>
  <c r="NE100" i="35"/>
  <c r="NQ100" i="35"/>
  <c r="OC100" i="35"/>
  <c r="OO100" i="35"/>
  <c r="PA100" i="35"/>
  <c r="PM100" i="35"/>
  <c r="IP100" i="35"/>
  <c r="JB100" i="35"/>
  <c r="JN100" i="35"/>
  <c r="JZ100" i="35"/>
  <c r="KL100" i="35"/>
  <c r="KX100" i="35"/>
  <c r="LJ100" i="35"/>
  <c r="LV100" i="35"/>
  <c r="MH100" i="35"/>
  <c r="MT100" i="35"/>
  <c r="NF100" i="35"/>
  <c r="NR100" i="35"/>
  <c r="OD100" i="35"/>
  <c r="OP100" i="35"/>
  <c r="PB100" i="35"/>
  <c r="PN100" i="35"/>
  <c r="IQ100" i="35"/>
  <c r="JC100" i="35"/>
  <c r="JO100" i="35"/>
  <c r="KA100" i="35"/>
  <c r="KM100" i="35"/>
  <c r="KY100" i="35"/>
  <c r="LK100" i="35"/>
  <c r="LW100" i="35"/>
  <c r="MI100" i="35"/>
  <c r="MU100" i="35"/>
  <c r="NG100" i="35"/>
  <c r="NS100" i="35"/>
  <c r="OE100" i="35"/>
  <c r="OQ100" i="35"/>
  <c r="PC100" i="35"/>
  <c r="PO100" i="35"/>
  <c r="IR100" i="35"/>
  <c r="JD100" i="35"/>
  <c r="JP100" i="35"/>
  <c r="KB100" i="35"/>
  <c r="KN100" i="35"/>
  <c r="KZ100" i="35"/>
  <c r="LL100" i="35"/>
  <c r="LX100" i="35"/>
  <c r="MJ100" i="35"/>
  <c r="MV100" i="35"/>
  <c r="NH100" i="35"/>
  <c r="NT100" i="35"/>
  <c r="OF100" i="35"/>
  <c r="OR100" i="35"/>
  <c r="PD100" i="35"/>
  <c r="PP100" i="35"/>
  <c r="KC100" i="35"/>
  <c r="MW100" i="35"/>
  <c r="PQ100" i="35"/>
  <c r="KG100" i="35"/>
  <c r="NA100" i="35"/>
  <c r="PU100" i="35"/>
  <c r="KO100" i="35"/>
  <c r="NI100" i="35"/>
  <c r="KS100" i="35"/>
  <c r="NM100" i="35"/>
  <c r="LA100" i="35"/>
  <c r="NU100" i="35"/>
  <c r="LE100" i="35"/>
  <c r="NY100" i="35"/>
  <c r="IG100" i="35"/>
  <c r="LM100" i="35"/>
  <c r="OG100" i="35"/>
  <c r="IS100" i="35"/>
  <c r="LQ100" i="35"/>
  <c r="OK100" i="35"/>
  <c r="JE100" i="35"/>
  <c r="LY100" i="35"/>
  <c r="OS100" i="35"/>
  <c r="JI100" i="35"/>
  <c r="MC100" i="35"/>
  <c r="OW100" i="35"/>
  <c r="JQ100" i="35"/>
  <c r="MK100" i="35"/>
  <c r="PE100" i="35"/>
  <c r="JU100" i="35"/>
  <c r="MO100" i="35"/>
  <c r="PI100" i="35"/>
  <c r="R89" i="35"/>
  <c r="U54" i="35"/>
  <c r="IE101" i="35"/>
  <c r="AZ101" i="35"/>
  <c r="BL101" i="35"/>
  <c r="BX101" i="35"/>
  <c r="CJ101" i="35"/>
  <c r="CV101" i="35"/>
  <c r="DH101" i="35"/>
  <c r="DT101" i="35"/>
  <c r="EF101" i="35"/>
  <c r="ER101" i="35"/>
  <c r="FD101" i="35"/>
  <c r="FP101" i="35"/>
  <c r="GB101" i="35"/>
  <c r="GN101" i="35"/>
  <c r="GZ101" i="35"/>
  <c r="HL101" i="35"/>
  <c r="HX101" i="35"/>
  <c r="DG101" i="35"/>
  <c r="HW101" i="35"/>
  <c r="AO101" i="35"/>
  <c r="BA101" i="35"/>
  <c r="BM101" i="35"/>
  <c r="BY101" i="35"/>
  <c r="CK101" i="35"/>
  <c r="CW101" i="35"/>
  <c r="DI101" i="35"/>
  <c r="DU101" i="35"/>
  <c r="EG101" i="35"/>
  <c r="ES101" i="35"/>
  <c r="FE101" i="35"/>
  <c r="FQ101" i="35"/>
  <c r="GC101" i="35"/>
  <c r="GO101" i="35"/>
  <c r="HA101" i="35"/>
  <c r="HM101" i="35"/>
  <c r="HY101" i="35"/>
  <c r="GM101" i="35"/>
  <c r="AP101" i="35"/>
  <c r="BB101" i="35"/>
  <c r="BN101" i="35"/>
  <c r="BZ101" i="35"/>
  <c r="CL101" i="35"/>
  <c r="CX101" i="35"/>
  <c r="DJ101" i="35"/>
  <c r="DV101" i="35"/>
  <c r="EH101" i="35"/>
  <c r="ET101" i="35"/>
  <c r="FF101" i="35"/>
  <c r="FR101" i="35"/>
  <c r="GD101" i="35"/>
  <c r="GP101" i="35"/>
  <c r="HB101" i="35"/>
  <c r="HN101" i="35"/>
  <c r="HZ101" i="35"/>
  <c r="CI101" i="35"/>
  <c r="FO101" i="35"/>
  <c r="AQ101" i="35"/>
  <c r="BC101" i="35"/>
  <c r="BO101" i="35"/>
  <c r="CA101" i="35"/>
  <c r="CM101" i="35"/>
  <c r="CY101" i="35"/>
  <c r="DK101" i="35"/>
  <c r="DW101" i="35"/>
  <c r="EI101" i="35"/>
  <c r="EU101" i="35"/>
  <c r="FG101" i="35"/>
  <c r="FS101" i="35"/>
  <c r="GE101" i="35"/>
  <c r="GQ101" i="35"/>
  <c r="HC101" i="35"/>
  <c r="HO101" i="35"/>
  <c r="IA101" i="35"/>
  <c r="BK101" i="35"/>
  <c r="GY101" i="35"/>
  <c r="AR101" i="35"/>
  <c r="BD101" i="35"/>
  <c r="BP101" i="35"/>
  <c r="CB101" i="35"/>
  <c r="CN101" i="35"/>
  <c r="CZ101" i="35"/>
  <c r="DL101" i="35"/>
  <c r="DX101" i="35"/>
  <c r="EJ101" i="35"/>
  <c r="EV101" i="35"/>
  <c r="FH101" i="35"/>
  <c r="FT101" i="35"/>
  <c r="GF101" i="35"/>
  <c r="GR101" i="35"/>
  <c r="HD101" i="35"/>
  <c r="HP101" i="35"/>
  <c r="IB101" i="35"/>
  <c r="BW101" i="35"/>
  <c r="FC101" i="35"/>
  <c r="AS101" i="35"/>
  <c r="BE101" i="35"/>
  <c r="BQ101" i="35"/>
  <c r="CC101" i="35"/>
  <c r="CO101" i="35"/>
  <c r="DA101" i="35"/>
  <c r="DM101" i="35"/>
  <c r="DY101" i="35"/>
  <c r="EK101" i="35"/>
  <c r="EW101" i="35"/>
  <c r="FI101" i="35"/>
  <c r="FU101" i="35"/>
  <c r="GG101" i="35"/>
  <c r="GS101" i="35"/>
  <c r="HE101" i="35"/>
  <c r="HQ101" i="35"/>
  <c r="IC101" i="35"/>
  <c r="DS101" i="35"/>
  <c r="AT101" i="35"/>
  <c r="BF101" i="35"/>
  <c r="BR101" i="35"/>
  <c r="CD101" i="35"/>
  <c r="CP101" i="35"/>
  <c r="DB101" i="35"/>
  <c r="DN101" i="35"/>
  <c r="DZ101" i="35"/>
  <c r="EL101" i="35"/>
  <c r="EX101" i="35"/>
  <c r="FJ101" i="35"/>
  <c r="FV101" i="35"/>
  <c r="GH101" i="35"/>
  <c r="GT101" i="35"/>
  <c r="HF101" i="35"/>
  <c r="HR101" i="35"/>
  <c r="ID101" i="35"/>
  <c r="HK101" i="35"/>
  <c r="AU101" i="35"/>
  <c r="BG101" i="35"/>
  <c r="BS101" i="35"/>
  <c r="CE101" i="35"/>
  <c r="CQ101" i="35"/>
  <c r="DC101" i="35"/>
  <c r="DO101" i="35"/>
  <c r="EA101" i="35"/>
  <c r="EM101" i="35"/>
  <c r="EY101" i="35"/>
  <c r="FK101" i="35"/>
  <c r="FW101" i="35"/>
  <c r="GI101" i="35"/>
  <c r="GU101" i="35"/>
  <c r="HG101" i="35"/>
  <c r="HS101" i="35"/>
  <c r="AY101" i="35"/>
  <c r="GA101" i="35"/>
  <c r="AV101" i="35"/>
  <c r="BH101" i="35"/>
  <c r="BT101" i="35"/>
  <c r="CF101" i="35"/>
  <c r="CR101" i="35"/>
  <c r="DD101" i="35"/>
  <c r="DP101" i="35"/>
  <c r="EB101" i="35"/>
  <c r="EN101" i="35"/>
  <c r="EZ101" i="35"/>
  <c r="FL101" i="35"/>
  <c r="FX101" i="35"/>
  <c r="GJ101" i="35"/>
  <c r="GV101" i="35"/>
  <c r="HH101" i="35"/>
  <c r="HT101" i="35"/>
  <c r="CU101" i="35"/>
  <c r="AW101" i="35"/>
  <c r="BI101" i="35"/>
  <c r="BU101" i="35"/>
  <c r="CG101" i="35"/>
  <c r="CS101" i="35"/>
  <c r="DE101" i="35"/>
  <c r="DQ101" i="35"/>
  <c r="EC101" i="35"/>
  <c r="EO101" i="35"/>
  <c r="FA101" i="35"/>
  <c r="FM101" i="35"/>
  <c r="FY101" i="35"/>
  <c r="GK101" i="35"/>
  <c r="GW101" i="35"/>
  <c r="HI101" i="35"/>
  <c r="HU101" i="35"/>
  <c r="EQ101" i="35"/>
  <c r="AX101" i="35"/>
  <c r="BJ101" i="35"/>
  <c r="BV101" i="35"/>
  <c r="CH101" i="35"/>
  <c r="CT101" i="35"/>
  <c r="DF101" i="35"/>
  <c r="DR101" i="35"/>
  <c r="ED101" i="35"/>
  <c r="EP101" i="35"/>
  <c r="FB101" i="35"/>
  <c r="FN101" i="35"/>
  <c r="FZ101" i="35"/>
  <c r="GL101" i="35"/>
  <c r="GX101" i="35"/>
  <c r="HJ101" i="35"/>
  <c r="HV101" i="35"/>
  <c r="EE101" i="35"/>
  <c r="IE97" i="35"/>
  <c r="AZ97" i="35"/>
  <c r="BL97" i="35"/>
  <c r="BX97" i="35"/>
  <c r="CJ97" i="35"/>
  <c r="CV97" i="35"/>
  <c r="DH97" i="35"/>
  <c r="DT97" i="35"/>
  <c r="EF97" i="35"/>
  <c r="ER97" i="35"/>
  <c r="FD97" i="35"/>
  <c r="FP97" i="35"/>
  <c r="GB97" i="35"/>
  <c r="GN97" i="35"/>
  <c r="GZ97" i="35"/>
  <c r="HL97" i="35"/>
  <c r="HX97" i="35"/>
  <c r="CI97" i="35"/>
  <c r="AO97" i="35"/>
  <c r="BA97" i="35"/>
  <c r="BM97" i="35"/>
  <c r="BY97" i="35"/>
  <c r="CK97" i="35"/>
  <c r="CW97" i="35"/>
  <c r="DI97" i="35"/>
  <c r="DU97" i="35"/>
  <c r="EG97" i="35"/>
  <c r="ES97" i="35"/>
  <c r="FE97" i="35"/>
  <c r="FQ97" i="35"/>
  <c r="GC97" i="35"/>
  <c r="GO97" i="35"/>
  <c r="HA97" i="35"/>
  <c r="HM97" i="35"/>
  <c r="HY97" i="35"/>
  <c r="AY97" i="35"/>
  <c r="AP97" i="35"/>
  <c r="BB97" i="35"/>
  <c r="BN97" i="35"/>
  <c r="BZ97" i="35"/>
  <c r="CL97" i="35"/>
  <c r="CX97" i="35"/>
  <c r="DJ97" i="35"/>
  <c r="DV97" i="35"/>
  <c r="EH97" i="35"/>
  <c r="ET97" i="35"/>
  <c r="FF97" i="35"/>
  <c r="FR97" i="35"/>
  <c r="GD97" i="35"/>
  <c r="GP97" i="35"/>
  <c r="HB97" i="35"/>
  <c r="HN97" i="35"/>
  <c r="HZ97" i="35"/>
  <c r="BW97" i="35"/>
  <c r="EQ97" i="35"/>
  <c r="GM97" i="35"/>
  <c r="AQ97" i="35"/>
  <c r="BC97" i="35"/>
  <c r="BO97" i="35"/>
  <c r="CA97" i="35"/>
  <c r="CM97" i="35"/>
  <c r="CY97" i="35"/>
  <c r="DK97" i="35"/>
  <c r="DW97" i="35"/>
  <c r="EI97" i="35"/>
  <c r="EU97" i="35"/>
  <c r="FG97" i="35"/>
  <c r="FS97" i="35"/>
  <c r="GE97" i="35"/>
  <c r="GQ97" i="35"/>
  <c r="HC97" i="35"/>
  <c r="HO97" i="35"/>
  <c r="IA97" i="35"/>
  <c r="DG97" i="35"/>
  <c r="AR97" i="35"/>
  <c r="BD97" i="35"/>
  <c r="BP97" i="35"/>
  <c r="CB97" i="35"/>
  <c r="CN97" i="35"/>
  <c r="CZ97" i="35"/>
  <c r="DL97" i="35"/>
  <c r="DX97" i="35"/>
  <c r="EJ97" i="35"/>
  <c r="EV97" i="35"/>
  <c r="FH97" i="35"/>
  <c r="FT97" i="35"/>
  <c r="GF97" i="35"/>
  <c r="GR97" i="35"/>
  <c r="HD97" i="35"/>
  <c r="HP97" i="35"/>
  <c r="IB97" i="35"/>
  <c r="BK97" i="35"/>
  <c r="EE97" i="35"/>
  <c r="GA97" i="35"/>
  <c r="AS97" i="35"/>
  <c r="BE97" i="35"/>
  <c r="BQ97" i="35"/>
  <c r="CC97" i="35"/>
  <c r="CO97" i="35"/>
  <c r="DA97" i="35"/>
  <c r="DM97" i="35"/>
  <c r="DY97" i="35"/>
  <c r="EK97" i="35"/>
  <c r="EW97" i="35"/>
  <c r="FI97" i="35"/>
  <c r="FU97" i="35"/>
  <c r="GG97" i="35"/>
  <c r="GS97" i="35"/>
  <c r="HE97" i="35"/>
  <c r="HQ97" i="35"/>
  <c r="IC97" i="35"/>
  <c r="DS97" i="35"/>
  <c r="HW97" i="35"/>
  <c r="AT97" i="35"/>
  <c r="BF97" i="35"/>
  <c r="BR97" i="35"/>
  <c r="CD97" i="35"/>
  <c r="CP97" i="35"/>
  <c r="DB97" i="35"/>
  <c r="DN97" i="35"/>
  <c r="DZ97" i="35"/>
  <c r="EL97" i="35"/>
  <c r="EX97" i="35"/>
  <c r="FJ97" i="35"/>
  <c r="FV97" i="35"/>
  <c r="GH97" i="35"/>
  <c r="GT97" i="35"/>
  <c r="HF97" i="35"/>
  <c r="HR97" i="35"/>
  <c r="ID97" i="35"/>
  <c r="AU97" i="35"/>
  <c r="BG97" i="35"/>
  <c r="BS97" i="35"/>
  <c r="CE97" i="35"/>
  <c r="CQ97" i="35"/>
  <c r="DC97" i="35"/>
  <c r="DO97" i="35"/>
  <c r="EA97" i="35"/>
  <c r="EM97" i="35"/>
  <c r="EY97" i="35"/>
  <c r="FK97" i="35"/>
  <c r="FW97" i="35"/>
  <c r="GI97" i="35"/>
  <c r="GU97" i="35"/>
  <c r="HG97" i="35"/>
  <c r="HS97" i="35"/>
  <c r="GY97" i="35"/>
  <c r="AV97" i="35"/>
  <c r="BH97" i="35"/>
  <c r="BT97" i="35"/>
  <c r="CF97" i="35"/>
  <c r="CR97" i="35"/>
  <c r="DD97" i="35"/>
  <c r="DP97" i="35"/>
  <c r="EB97" i="35"/>
  <c r="EN97" i="35"/>
  <c r="EZ97" i="35"/>
  <c r="FL97" i="35"/>
  <c r="FX97" i="35"/>
  <c r="GJ97" i="35"/>
  <c r="GV97" i="35"/>
  <c r="HH97" i="35"/>
  <c r="HT97" i="35"/>
  <c r="FO97" i="35"/>
  <c r="AW97" i="35"/>
  <c r="BI97" i="35"/>
  <c r="BU97" i="35"/>
  <c r="CG97" i="35"/>
  <c r="CS97" i="35"/>
  <c r="DE97" i="35"/>
  <c r="DQ97" i="35"/>
  <c r="EC97" i="35"/>
  <c r="EO97" i="35"/>
  <c r="FA97" i="35"/>
  <c r="FM97" i="35"/>
  <c r="FY97" i="35"/>
  <c r="GK97" i="35"/>
  <c r="GW97" i="35"/>
  <c r="HI97" i="35"/>
  <c r="HU97" i="35"/>
  <c r="FC97" i="35"/>
  <c r="AX97" i="35"/>
  <c r="BJ97" i="35"/>
  <c r="BV97" i="35"/>
  <c r="CH97" i="35"/>
  <c r="CT97" i="35"/>
  <c r="DF97" i="35"/>
  <c r="DR97" i="35"/>
  <c r="ED97" i="35"/>
  <c r="EP97" i="35"/>
  <c r="FB97" i="35"/>
  <c r="FN97" i="35"/>
  <c r="FZ97" i="35"/>
  <c r="GL97" i="35"/>
  <c r="GX97" i="35"/>
  <c r="HJ97" i="35"/>
  <c r="HV97" i="35"/>
  <c r="CU97" i="35"/>
  <c r="HK97" i="35"/>
  <c r="AN69" i="35"/>
  <c r="X48" i="35"/>
  <c r="AM69" i="35"/>
  <c r="AN51" i="35"/>
  <c r="AM51" i="35"/>
  <c r="U84" i="35"/>
  <c r="IF84" i="35" s="1"/>
  <c r="R71" i="35"/>
  <c r="X71" i="35" s="1"/>
  <c r="V84" i="35"/>
  <c r="U71" i="35"/>
  <c r="T71" i="35"/>
  <c r="V71" i="35"/>
  <c r="AN31" i="35"/>
  <c r="L71" i="35"/>
  <c r="T84" i="35"/>
  <c r="M71" i="35"/>
  <c r="M84" i="35"/>
  <c r="X20" i="35"/>
  <c r="P12" i="35"/>
  <c r="R12" i="35" s="1"/>
  <c r="AN54" i="35"/>
  <c r="AM54" i="35"/>
  <c r="AN38" i="35"/>
  <c r="AM38" i="35"/>
  <c r="Q4" i="35"/>
  <c r="Z4" i="35" s="1"/>
  <c r="AN96" i="35"/>
  <c r="AN48" i="35"/>
  <c r="AM96" i="35"/>
  <c r="U96" i="35"/>
  <c r="IF96" i="35" s="1"/>
  <c r="R83" i="35"/>
  <c r="V35" i="35"/>
  <c r="U35" i="35"/>
  <c r="IF35" i="35" s="1"/>
  <c r="T35" i="35"/>
  <c r="P35" i="35"/>
  <c r="M35" i="35"/>
  <c r="L35" i="35"/>
  <c r="Q35" i="35"/>
  <c r="L62" i="35"/>
  <c r="V62" i="35"/>
  <c r="T62" i="35"/>
  <c r="V36" i="35"/>
  <c r="R36" i="35"/>
  <c r="M36" i="35"/>
  <c r="T36" i="35"/>
  <c r="U36" i="35"/>
  <c r="L51" i="35"/>
  <c r="AM35" i="35"/>
  <c r="AM91" i="35"/>
  <c r="AN91" i="35"/>
  <c r="AN35" i="35"/>
  <c r="AM30" i="35"/>
  <c r="AN56" i="35"/>
  <c r="AM56" i="35"/>
  <c r="T96" i="35"/>
  <c r="V83" i="35"/>
  <c r="Q83" i="35"/>
  <c r="Z83" i="35" s="1"/>
  <c r="L83" i="35"/>
  <c r="P83" i="35"/>
  <c r="V96" i="35"/>
  <c r="R96" i="35"/>
  <c r="U83" i="35"/>
  <c r="IF83" i="35" s="1"/>
  <c r="M62" i="35"/>
  <c r="AM42" i="35"/>
  <c r="M21" i="35"/>
  <c r="R21" i="35"/>
  <c r="T21" i="35"/>
  <c r="P21" i="35"/>
  <c r="U21" i="35"/>
  <c r="Q21" i="35"/>
  <c r="AC21" i="35" s="1"/>
  <c r="P31" i="35"/>
  <c r="T31" i="35"/>
  <c r="Q31" i="35"/>
  <c r="U31" i="35"/>
  <c r="Q96" i="35"/>
  <c r="AB96" i="35" s="1"/>
  <c r="M96" i="35"/>
  <c r="AN25" i="35"/>
  <c r="L58" i="35"/>
  <c r="R58" i="35"/>
  <c r="Q58" i="35"/>
  <c r="M58" i="35"/>
  <c r="T58" i="35"/>
  <c r="V51" i="35"/>
  <c r="U51" i="35"/>
  <c r="R51" i="35"/>
  <c r="T51" i="35"/>
  <c r="Q16" i="35"/>
  <c r="R16" i="35"/>
  <c r="T16" i="35"/>
  <c r="M16" i="35"/>
  <c r="U16" i="35"/>
  <c r="V16" i="35"/>
  <c r="P16" i="35"/>
  <c r="Q62" i="35"/>
  <c r="X62" i="35" s="1"/>
  <c r="Q51" i="35"/>
  <c r="AN42" i="35"/>
  <c r="P36" i="35"/>
  <c r="AN30" i="35"/>
  <c r="R35" i="35"/>
  <c r="L31" i="35"/>
  <c r="P96" i="35"/>
  <c r="L21" i="35"/>
  <c r="U62" i="35"/>
  <c r="AM48" i="35"/>
  <c r="M31" i="35"/>
  <c r="AM83" i="35"/>
  <c r="AN83" i="35"/>
  <c r="U22" i="35"/>
  <c r="T22" i="35"/>
  <c r="R22" i="35"/>
  <c r="AC22" i="35" s="1"/>
  <c r="P22" i="35"/>
  <c r="X69" i="35"/>
  <c r="L22" i="35"/>
  <c r="AN85" i="35"/>
  <c r="P53" i="35"/>
  <c r="R53" i="35"/>
  <c r="X53" i="35" s="1"/>
  <c r="P84" i="35"/>
  <c r="R84" i="35"/>
  <c r="Q84" i="35"/>
  <c r="M42" i="35"/>
  <c r="P42" i="35"/>
  <c r="Q42" i="35"/>
  <c r="AA42" i="35" s="1"/>
  <c r="Q63" i="35"/>
  <c r="T63" i="35"/>
  <c r="L63" i="35"/>
  <c r="R63" i="35"/>
  <c r="R7" i="35"/>
  <c r="Q7" i="35"/>
  <c r="U7" i="35"/>
  <c r="T7" i="35"/>
  <c r="AN90" i="35"/>
  <c r="AM90" i="35"/>
  <c r="AN23" i="35"/>
  <c r="AM23" i="35"/>
  <c r="AJ15" i="35"/>
  <c r="AI15" i="35"/>
  <c r="AH15" i="35"/>
  <c r="AG15" i="35"/>
  <c r="AF15" i="35"/>
  <c r="AE15" i="35"/>
  <c r="AD15" i="35"/>
  <c r="AC15" i="35"/>
  <c r="AB15" i="35"/>
  <c r="AA15" i="35"/>
  <c r="Y15" i="35"/>
  <c r="Z15" i="35"/>
  <c r="P90" i="35"/>
  <c r="M90" i="35"/>
  <c r="L90" i="35"/>
  <c r="V90" i="35"/>
  <c r="U90" i="35"/>
  <c r="R90" i="35"/>
  <c r="T90" i="35"/>
  <c r="Q90" i="35"/>
  <c r="AD96" i="35"/>
  <c r="AN77" i="35"/>
  <c r="AM77" i="35"/>
  <c r="M66" i="35"/>
  <c r="L66" i="35"/>
  <c r="V66" i="35"/>
  <c r="U66" i="35"/>
  <c r="T66" i="35"/>
  <c r="R66" i="35"/>
  <c r="Q66" i="35"/>
  <c r="P66" i="35"/>
  <c r="IF69" i="35"/>
  <c r="V56" i="35"/>
  <c r="U56" i="35"/>
  <c r="T56" i="35"/>
  <c r="R56" i="35"/>
  <c r="Q56" i="35"/>
  <c r="P56" i="35"/>
  <c r="M56" i="35"/>
  <c r="L56" i="35"/>
  <c r="R57" i="35"/>
  <c r="Q57" i="35"/>
  <c r="P57" i="35"/>
  <c r="M57" i="35"/>
  <c r="L57" i="35"/>
  <c r="V57" i="35"/>
  <c r="U57" i="35"/>
  <c r="T57" i="35"/>
  <c r="AN44" i="35"/>
  <c r="AM44" i="35"/>
  <c r="T49" i="35"/>
  <c r="R49" i="35"/>
  <c r="Q49" i="35"/>
  <c r="P49" i="35"/>
  <c r="M49" i="35"/>
  <c r="L49" i="35"/>
  <c r="V49" i="35"/>
  <c r="U49" i="35"/>
  <c r="AI31" i="35"/>
  <c r="AM12" i="35"/>
  <c r="AN12" i="35" s="1"/>
  <c r="AO12" i="35" s="1"/>
  <c r="AP12" i="35" s="1"/>
  <c r="AQ12" i="35" s="1"/>
  <c r="AR12" i="35" s="1"/>
  <c r="AS12" i="35" s="1"/>
  <c r="AT12" i="35" s="1"/>
  <c r="AU12" i="35" s="1"/>
  <c r="AV12" i="35" s="1"/>
  <c r="AW12" i="35" s="1"/>
  <c r="AX12" i="35" s="1"/>
  <c r="AY12" i="35" s="1"/>
  <c r="AZ12" i="35" s="1"/>
  <c r="BA12" i="35" s="1"/>
  <c r="BB12" i="35" s="1"/>
  <c r="BC12" i="35" s="1"/>
  <c r="BD12" i="35" s="1"/>
  <c r="BE12" i="35" s="1"/>
  <c r="BF12" i="35" s="1"/>
  <c r="BG12" i="35" s="1"/>
  <c r="BH12" i="35" s="1"/>
  <c r="BI12" i="35" s="1"/>
  <c r="BJ12" i="35" s="1"/>
  <c r="BK12" i="35" s="1"/>
  <c r="BL12" i="35" s="1"/>
  <c r="BM12" i="35" s="1"/>
  <c r="BN12" i="35" s="1"/>
  <c r="BO12" i="35" s="1"/>
  <c r="BP12" i="35" s="1"/>
  <c r="BQ12" i="35" s="1"/>
  <c r="BR12" i="35" s="1"/>
  <c r="BS12" i="35" s="1"/>
  <c r="BT12" i="35" s="1"/>
  <c r="BU12" i="35" s="1"/>
  <c r="BV12" i="35" s="1"/>
  <c r="BW12" i="35" s="1"/>
  <c r="BX12" i="35" s="1"/>
  <c r="BY12" i="35" s="1"/>
  <c r="BZ12" i="35" s="1"/>
  <c r="CA12" i="35" s="1"/>
  <c r="CB12" i="35" s="1"/>
  <c r="CC12" i="35" s="1"/>
  <c r="CD12" i="35" s="1"/>
  <c r="CE12" i="35" s="1"/>
  <c r="CF12" i="35" s="1"/>
  <c r="CG12" i="35" s="1"/>
  <c r="CH12" i="35" s="1"/>
  <c r="CI12" i="35" s="1"/>
  <c r="CJ12" i="35" s="1"/>
  <c r="CK12" i="35" s="1"/>
  <c r="CL12" i="35" s="1"/>
  <c r="CM12" i="35" s="1"/>
  <c r="CN12" i="35" s="1"/>
  <c r="CO12" i="35" s="1"/>
  <c r="CP12" i="35" s="1"/>
  <c r="CQ12" i="35" s="1"/>
  <c r="CR12" i="35" s="1"/>
  <c r="CS12" i="35" s="1"/>
  <c r="CT12" i="35" s="1"/>
  <c r="CU12" i="35" s="1"/>
  <c r="CV12" i="35" s="1"/>
  <c r="CW12" i="35" s="1"/>
  <c r="CX12" i="35" s="1"/>
  <c r="CY12" i="35" s="1"/>
  <c r="CZ12" i="35" s="1"/>
  <c r="DA12" i="35" s="1"/>
  <c r="DB12" i="35" s="1"/>
  <c r="DC12" i="35" s="1"/>
  <c r="DD12" i="35" s="1"/>
  <c r="DE12" i="35" s="1"/>
  <c r="DF12" i="35" s="1"/>
  <c r="DG12" i="35" s="1"/>
  <c r="DH12" i="35" s="1"/>
  <c r="DI12" i="35" s="1"/>
  <c r="DJ12" i="35" s="1"/>
  <c r="DK12" i="35" s="1"/>
  <c r="DL12" i="35" s="1"/>
  <c r="DM12" i="35" s="1"/>
  <c r="DN12" i="35" s="1"/>
  <c r="DO12" i="35" s="1"/>
  <c r="DP12" i="35" s="1"/>
  <c r="DQ12" i="35" s="1"/>
  <c r="DR12" i="35" s="1"/>
  <c r="DS12" i="35" s="1"/>
  <c r="DT12" i="35" s="1"/>
  <c r="DU12" i="35" s="1"/>
  <c r="DV12" i="35" s="1"/>
  <c r="DW12" i="35" s="1"/>
  <c r="DX12" i="35" s="1"/>
  <c r="DY12" i="35" s="1"/>
  <c r="DZ12" i="35" s="1"/>
  <c r="EA12" i="35" s="1"/>
  <c r="EB12" i="35" s="1"/>
  <c r="EC12" i="35" s="1"/>
  <c r="ED12" i="35" s="1"/>
  <c r="EE12" i="35" s="1"/>
  <c r="EF12" i="35" s="1"/>
  <c r="EG12" i="35" s="1"/>
  <c r="EH12" i="35" s="1"/>
  <c r="EI12" i="35" s="1"/>
  <c r="EJ12" i="35" s="1"/>
  <c r="EK12" i="35" s="1"/>
  <c r="EL12" i="35" s="1"/>
  <c r="EM12" i="35" s="1"/>
  <c r="EN12" i="35" s="1"/>
  <c r="EO12" i="35" s="1"/>
  <c r="EP12" i="35" s="1"/>
  <c r="EQ12" i="35" s="1"/>
  <c r="ER12" i="35" s="1"/>
  <c r="ES12" i="35" s="1"/>
  <c r="ET12" i="35" s="1"/>
  <c r="EU12" i="35" s="1"/>
  <c r="EV12" i="35" s="1"/>
  <c r="EW12" i="35" s="1"/>
  <c r="EX12" i="35" s="1"/>
  <c r="EY12" i="35" s="1"/>
  <c r="EZ12" i="35" s="1"/>
  <c r="FA12" i="35" s="1"/>
  <c r="FB12" i="35" s="1"/>
  <c r="FC12" i="35" s="1"/>
  <c r="FD12" i="35" s="1"/>
  <c r="FE12" i="35" s="1"/>
  <c r="FF12" i="35" s="1"/>
  <c r="FG12" i="35" s="1"/>
  <c r="FH12" i="35" s="1"/>
  <c r="FI12" i="35" s="1"/>
  <c r="FJ12" i="35" s="1"/>
  <c r="FK12" i="35" s="1"/>
  <c r="FL12" i="35" s="1"/>
  <c r="FM12" i="35" s="1"/>
  <c r="FN12" i="35" s="1"/>
  <c r="FO12" i="35" s="1"/>
  <c r="FP12" i="35" s="1"/>
  <c r="FQ12" i="35" s="1"/>
  <c r="FR12" i="35" s="1"/>
  <c r="FS12" i="35" s="1"/>
  <c r="FT12" i="35" s="1"/>
  <c r="FU12" i="35" s="1"/>
  <c r="FV12" i="35" s="1"/>
  <c r="FW12" i="35" s="1"/>
  <c r="FX12" i="35" s="1"/>
  <c r="FY12" i="35" s="1"/>
  <c r="FZ12" i="35" s="1"/>
  <c r="GA12" i="35" s="1"/>
  <c r="GB12" i="35" s="1"/>
  <c r="GC12" i="35" s="1"/>
  <c r="GD12" i="35" s="1"/>
  <c r="GE12" i="35" s="1"/>
  <c r="GF12" i="35" s="1"/>
  <c r="GG12" i="35" s="1"/>
  <c r="GH12" i="35" s="1"/>
  <c r="GI12" i="35" s="1"/>
  <c r="GJ12" i="35" s="1"/>
  <c r="GK12" i="35" s="1"/>
  <c r="GL12" i="35" s="1"/>
  <c r="GM12" i="35" s="1"/>
  <c r="GN12" i="35" s="1"/>
  <c r="GO12" i="35" s="1"/>
  <c r="GP12" i="35" s="1"/>
  <c r="GQ12" i="35" s="1"/>
  <c r="GR12" i="35" s="1"/>
  <c r="GS12" i="35" s="1"/>
  <c r="GT12" i="35" s="1"/>
  <c r="GU12" i="35" s="1"/>
  <c r="GV12" i="35" s="1"/>
  <c r="GW12" i="35" s="1"/>
  <c r="GX12" i="35" s="1"/>
  <c r="GY12" i="35" s="1"/>
  <c r="GZ12" i="35" s="1"/>
  <c r="HA12" i="35" s="1"/>
  <c r="HB12" i="35" s="1"/>
  <c r="HC12" i="35" s="1"/>
  <c r="HD12" i="35" s="1"/>
  <c r="HE12" i="35" s="1"/>
  <c r="HF12" i="35" s="1"/>
  <c r="HG12" i="35" s="1"/>
  <c r="HH12" i="35" s="1"/>
  <c r="HI12" i="35" s="1"/>
  <c r="HJ12" i="35" s="1"/>
  <c r="HK12" i="35" s="1"/>
  <c r="HL12" i="35" s="1"/>
  <c r="HM12" i="35" s="1"/>
  <c r="HN12" i="35" s="1"/>
  <c r="HO12" i="35" s="1"/>
  <c r="HP12" i="35" s="1"/>
  <c r="HQ12" i="35" s="1"/>
  <c r="HR12" i="35" s="1"/>
  <c r="HS12" i="35" s="1"/>
  <c r="HT12" i="35" s="1"/>
  <c r="HU12" i="35" s="1"/>
  <c r="HV12" i="35" s="1"/>
  <c r="HW12" i="35" s="1"/>
  <c r="HX12" i="35" s="1"/>
  <c r="HY12" i="35" s="1"/>
  <c r="HZ12" i="35" s="1"/>
  <c r="IA12" i="35" s="1"/>
  <c r="IB12" i="35" s="1"/>
  <c r="IC12" i="35" s="1"/>
  <c r="ID12" i="35" s="1"/>
  <c r="IE12" i="35" s="1"/>
  <c r="IF20" i="35"/>
  <c r="V85" i="35"/>
  <c r="U85" i="35"/>
  <c r="T85" i="35"/>
  <c r="R85" i="35"/>
  <c r="Q85" i="35"/>
  <c r="P85" i="35"/>
  <c r="M85" i="35"/>
  <c r="L85" i="35"/>
  <c r="AN80" i="35"/>
  <c r="AM80" i="35"/>
  <c r="AN57" i="35"/>
  <c r="AM57" i="35"/>
  <c r="P44" i="35"/>
  <c r="M44" i="35"/>
  <c r="L44" i="35"/>
  <c r="V44" i="35"/>
  <c r="U44" i="35"/>
  <c r="T44" i="35"/>
  <c r="R44" i="35"/>
  <c r="Q44" i="35"/>
  <c r="AN49" i="35"/>
  <c r="AM49" i="35"/>
  <c r="AG36" i="35"/>
  <c r="AN37" i="35"/>
  <c r="AM37" i="35"/>
  <c r="IF30" i="35"/>
  <c r="X30" i="35"/>
  <c r="AM9" i="35"/>
  <c r="AN9" i="35" s="1"/>
  <c r="AO9" i="35" s="1"/>
  <c r="AP9" i="35" s="1"/>
  <c r="AQ9" i="35" s="1"/>
  <c r="AR9" i="35" s="1"/>
  <c r="AS9" i="35" s="1"/>
  <c r="AT9" i="35" s="1"/>
  <c r="AU9" i="35" s="1"/>
  <c r="AV9" i="35" s="1"/>
  <c r="AW9" i="35" s="1"/>
  <c r="AX9" i="35" s="1"/>
  <c r="AY9" i="35" s="1"/>
  <c r="AZ9" i="35" s="1"/>
  <c r="BA9" i="35" s="1"/>
  <c r="BB9" i="35" s="1"/>
  <c r="BC9" i="35" s="1"/>
  <c r="BD9" i="35" s="1"/>
  <c r="BE9" i="35" s="1"/>
  <c r="BF9" i="35" s="1"/>
  <c r="BG9" i="35" s="1"/>
  <c r="BH9" i="35" s="1"/>
  <c r="BI9" i="35" s="1"/>
  <c r="BJ9" i="35" s="1"/>
  <c r="BK9" i="35" s="1"/>
  <c r="BL9" i="35" s="1"/>
  <c r="BM9" i="35" s="1"/>
  <c r="BN9" i="35" s="1"/>
  <c r="BO9" i="35" s="1"/>
  <c r="BP9" i="35" s="1"/>
  <c r="BQ9" i="35" s="1"/>
  <c r="BR9" i="35" s="1"/>
  <c r="BS9" i="35" s="1"/>
  <c r="BT9" i="35" s="1"/>
  <c r="BU9" i="35" s="1"/>
  <c r="BV9" i="35" s="1"/>
  <c r="BW9" i="35" s="1"/>
  <c r="BX9" i="35" s="1"/>
  <c r="BY9" i="35" s="1"/>
  <c r="BZ9" i="35" s="1"/>
  <c r="CA9" i="35" s="1"/>
  <c r="CB9" i="35" s="1"/>
  <c r="CC9" i="35" s="1"/>
  <c r="CD9" i="35" s="1"/>
  <c r="CE9" i="35" s="1"/>
  <c r="CF9" i="35" s="1"/>
  <c r="CG9" i="35" s="1"/>
  <c r="CH9" i="35" s="1"/>
  <c r="CI9" i="35" s="1"/>
  <c r="CJ9" i="35" s="1"/>
  <c r="CK9" i="35" s="1"/>
  <c r="CL9" i="35" s="1"/>
  <c r="CM9" i="35" s="1"/>
  <c r="CN9" i="35" s="1"/>
  <c r="CO9" i="35" s="1"/>
  <c r="CP9" i="35" s="1"/>
  <c r="CQ9" i="35" s="1"/>
  <c r="CR9" i="35" s="1"/>
  <c r="CS9" i="35" s="1"/>
  <c r="CT9" i="35" s="1"/>
  <c r="CU9" i="35" s="1"/>
  <c r="CV9" i="35" s="1"/>
  <c r="CW9" i="35" s="1"/>
  <c r="CX9" i="35" s="1"/>
  <c r="CY9" i="35" s="1"/>
  <c r="CZ9" i="35" s="1"/>
  <c r="DA9" i="35" s="1"/>
  <c r="DB9" i="35" s="1"/>
  <c r="DC9" i="35" s="1"/>
  <c r="DD9" i="35" s="1"/>
  <c r="DE9" i="35" s="1"/>
  <c r="DF9" i="35" s="1"/>
  <c r="DG9" i="35" s="1"/>
  <c r="DH9" i="35" s="1"/>
  <c r="DI9" i="35" s="1"/>
  <c r="DJ9" i="35" s="1"/>
  <c r="DK9" i="35" s="1"/>
  <c r="DL9" i="35" s="1"/>
  <c r="DM9" i="35" s="1"/>
  <c r="DN9" i="35" s="1"/>
  <c r="DO9" i="35" s="1"/>
  <c r="DP9" i="35" s="1"/>
  <c r="DQ9" i="35" s="1"/>
  <c r="DR9" i="35" s="1"/>
  <c r="DS9" i="35" s="1"/>
  <c r="DT9" i="35" s="1"/>
  <c r="DU9" i="35" s="1"/>
  <c r="DV9" i="35" s="1"/>
  <c r="DW9" i="35" s="1"/>
  <c r="DX9" i="35" s="1"/>
  <c r="DY9" i="35" s="1"/>
  <c r="DZ9" i="35" s="1"/>
  <c r="EA9" i="35" s="1"/>
  <c r="EB9" i="35" s="1"/>
  <c r="EC9" i="35" s="1"/>
  <c r="ED9" i="35" s="1"/>
  <c r="EE9" i="35" s="1"/>
  <c r="EF9" i="35" s="1"/>
  <c r="EG9" i="35" s="1"/>
  <c r="EH9" i="35" s="1"/>
  <c r="EI9" i="35" s="1"/>
  <c r="EJ9" i="35" s="1"/>
  <c r="EK9" i="35" s="1"/>
  <c r="EL9" i="35" s="1"/>
  <c r="EM9" i="35" s="1"/>
  <c r="EN9" i="35" s="1"/>
  <c r="EO9" i="35" s="1"/>
  <c r="EP9" i="35" s="1"/>
  <c r="EQ9" i="35" s="1"/>
  <c r="ER9" i="35" s="1"/>
  <c r="ES9" i="35" s="1"/>
  <c r="ET9" i="35" s="1"/>
  <c r="EU9" i="35" s="1"/>
  <c r="EV9" i="35" s="1"/>
  <c r="EW9" i="35" s="1"/>
  <c r="EX9" i="35" s="1"/>
  <c r="EY9" i="35" s="1"/>
  <c r="EZ9" i="35" s="1"/>
  <c r="FA9" i="35" s="1"/>
  <c r="FB9" i="35" s="1"/>
  <c r="FC9" i="35" s="1"/>
  <c r="FD9" i="35" s="1"/>
  <c r="FE9" i="35" s="1"/>
  <c r="FF9" i="35" s="1"/>
  <c r="FG9" i="35" s="1"/>
  <c r="FH9" i="35" s="1"/>
  <c r="FI9" i="35" s="1"/>
  <c r="FJ9" i="35" s="1"/>
  <c r="FK9" i="35" s="1"/>
  <c r="FL9" i="35" s="1"/>
  <c r="FM9" i="35" s="1"/>
  <c r="FN9" i="35" s="1"/>
  <c r="FO9" i="35" s="1"/>
  <c r="FP9" i="35" s="1"/>
  <c r="FQ9" i="35" s="1"/>
  <c r="FR9" i="35" s="1"/>
  <c r="FS9" i="35" s="1"/>
  <c r="FT9" i="35" s="1"/>
  <c r="FU9" i="35" s="1"/>
  <c r="FV9" i="35" s="1"/>
  <c r="FW9" i="35" s="1"/>
  <c r="FX9" i="35" s="1"/>
  <c r="FY9" i="35" s="1"/>
  <c r="FZ9" i="35" s="1"/>
  <c r="GA9" i="35" s="1"/>
  <c r="GB9" i="35" s="1"/>
  <c r="GC9" i="35" s="1"/>
  <c r="GD9" i="35" s="1"/>
  <c r="GE9" i="35" s="1"/>
  <c r="GF9" i="35" s="1"/>
  <c r="GG9" i="35" s="1"/>
  <c r="GH9" i="35" s="1"/>
  <c r="GI9" i="35" s="1"/>
  <c r="GJ9" i="35" s="1"/>
  <c r="GK9" i="35" s="1"/>
  <c r="GL9" i="35" s="1"/>
  <c r="GM9" i="35" s="1"/>
  <c r="GN9" i="35" s="1"/>
  <c r="GO9" i="35" s="1"/>
  <c r="GP9" i="35" s="1"/>
  <c r="GQ9" i="35" s="1"/>
  <c r="GR9" i="35" s="1"/>
  <c r="GS9" i="35" s="1"/>
  <c r="GT9" i="35" s="1"/>
  <c r="GU9" i="35" s="1"/>
  <c r="GV9" i="35" s="1"/>
  <c r="GW9" i="35" s="1"/>
  <c r="GX9" i="35" s="1"/>
  <c r="GY9" i="35" s="1"/>
  <c r="GZ9" i="35" s="1"/>
  <c r="HA9" i="35" s="1"/>
  <c r="HB9" i="35" s="1"/>
  <c r="HC9" i="35" s="1"/>
  <c r="HD9" i="35" s="1"/>
  <c r="HE9" i="35" s="1"/>
  <c r="HF9" i="35" s="1"/>
  <c r="HG9" i="35" s="1"/>
  <c r="HH9" i="35" s="1"/>
  <c r="HI9" i="35" s="1"/>
  <c r="HJ9" i="35" s="1"/>
  <c r="HK9" i="35" s="1"/>
  <c r="HL9" i="35" s="1"/>
  <c r="HM9" i="35" s="1"/>
  <c r="HN9" i="35" s="1"/>
  <c r="HO9" i="35" s="1"/>
  <c r="HP9" i="35" s="1"/>
  <c r="HQ9" i="35" s="1"/>
  <c r="HR9" i="35" s="1"/>
  <c r="HS9" i="35" s="1"/>
  <c r="HT9" i="35" s="1"/>
  <c r="HU9" i="35" s="1"/>
  <c r="HV9" i="35" s="1"/>
  <c r="HW9" i="35" s="1"/>
  <c r="HX9" i="35" s="1"/>
  <c r="HY9" i="35" s="1"/>
  <c r="HZ9" i="35" s="1"/>
  <c r="IA9" i="35" s="1"/>
  <c r="IB9" i="35" s="1"/>
  <c r="IC9" i="35" s="1"/>
  <c r="ID9" i="35" s="1"/>
  <c r="IE9" i="35" s="1"/>
  <c r="IF4" i="35"/>
  <c r="P5" i="35"/>
  <c r="L5" i="35"/>
  <c r="M5" i="35" s="1"/>
  <c r="M88" i="35"/>
  <c r="L88" i="35"/>
  <c r="V88" i="35"/>
  <c r="U88" i="35"/>
  <c r="T88" i="35"/>
  <c r="R88" i="35"/>
  <c r="Q88" i="35"/>
  <c r="P88" i="35"/>
  <c r="AN103" i="35"/>
  <c r="AM103" i="35"/>
  <c r="V76" i="35"/>
  <c r="U76" i="35"/>
  <c r="T76" i="35"/>
  <c r="R76" i="35"/>
  <c r="Q76" i="35"/>
  <c r="P76" i="35"/>
  <c r="M76" i="35"/>
  <c r="L76" i="35"/>
  <c r="M80" i="35"/>
  <c r="L80" i="35"/>
  <c r="V80" i="35"/>
  <c r="U80" i="35"/>
  <c r="T80" i="35"/>
  <c r="R80" i="35"/>
  <c r="P80" i="35"/>
  <c r="Q80" i="35"/>
  <c r="IF62" i="35"/>
  <c r="AC61" i="35"/>
  <c r="AB61" i="35"/>
  <c r="AA61" i="35"/>
  <c r="Z61" i="35"/>
  <c r="AI61" i="35"/>
  <c r="AH61" i="35"/>
  <c r="AG61" i="35"/>
  <c r="AF61" i="35"/>
  <c r="AJ61" i="35"/>
  <c r="AE61" i="35"/>
  <c r="AD61" i="35"/>
  <c r="Y61" i="35"/>
  <c r="X61" i="35"/>
  <c r="IF48" i="35"/>
  <c r="V40" i="35"/>
  <c r="U40" i="35"/>
  <c r="T40" i="35"/>
  <c r="R40" i="35"/>
  <c r="Q40" i="35"/>
  <c r="P40" i="35"/>
  <c r="M40" i="35"/>
  <c r="L40" i="35"/>
  <c r="V38" i="35"/>
  <c r="U38" i="35"/>
  <c r="T38" i="35"/>
  <c r="R38" i="35"/>
  <c r="Q38" i="35"/>
  <c r="P38" i="35"/>
  <c r="L38" i="35"/>
  <c r="M38" i="35"/>
  <c r="P37" i="35"/>
  <c r="M37" i="35"/>
  <c r="L37" i="35"/>
  <c r="V37" i="35"/>
  <c r="U37" i="35"/>
  <c r="R37" i="35"/>
  <c r="T37" i="35"/>
  <c r="Q37" i="35"/>
  <c r="AN46" i="35"/>
  <c r="AM46" i="35"/>
  <c r="AM27" i="35"/>
  <c r="AN27" i="35"/>
  <c r="AJ31" i="35"/>
  <c r="U33" i="35"/>
  <c r="T33" i="35"/>
  <c r="R33" i="35"/>
  <c r="Q33" i="35"/>
  <c r="P33" i="35"/>
  <c r="M33" i="35"/>
  <c r="V33" i="35"/>
  <c r="L33" i="35"/>
  <c r="P9" i="35"/>
  <c r="L9" i="35"/>
  <c r="M9" i="35" s="1"/>
  <c r="IF15" i="35"/>
  <c r="AM5" i="35"/>
  <c r="AN5" i="35" s="1"/>
  <c r="AO5" i="35" s="1"/>
  <c r="AP5" i="35" s="1"/>
  <c r="AQ5" i="35" s="1"/>
  <c r="AR5" i="35" s="1"/>
  <c r="AS5" i="35" s="1"/>
  <c r="AT5" i="35" s="1"/>
  <c r="AU5" i="35" s="1"/>
  <c r="AV5" i="35" s="1"/>
  <c r="AW5" i="35" s="1"/>
  <c r="AX5" i="35" s="1"/>
  <c r="AY5" i="35" s="1"/>
  <c r="AZ5" i="35" s="1"/>
  <c r="BA5" i="35" s="1"/>
  <c r="BB5" i="35" s="1"/>
  <c r="BC5" i="35" s="1"/>
  <c r="BD5" i="35" s="1"/>
  <c r="BE5" i="35" s="1"/>
  <c r="BF5" i="35" s="1"/>
  <c r="BG5" i="35" s="1"/>
  <c r="BH5" i="35" s="1"/>
  <c r="BI5" i="35" s="1"/>
  <c r="BJ5" i="35" s="1"/>
  <c r="BK5" i="35" s="1"/>
  <c r="BL5" i="35" s="1"/>
  <c r="BM5" i="35" s="1"/>
  <c r="BN5" i="35" s="1"/>
  <c r="BO5" i="35" s="1"/>
  <c r="BP5" i="35" s="1"/>
  <c r="BQ5" i="35" s="1"/>
  <c r="BR5" i="35" s="1"/>
  <c r="BS5" i="35" s="1"/>
  <c r="BT5" i="35" s="1"/>
  <c r="BU5" i="35" s="1"/>
  <c r="BV5" i="35" s="1"/>
  <c r="BW5" i="35" s="1"/>
  <c r="BX5" i="35" s="1"/>
  <c r="BY5" i="35" s="1"/>
  <c r="BZ5" i="35" s="1"/>
  <c r="CA5" i="35" s="1"/>
  <c r="CB5" i="35" s="1"/>
  <c r="CC5" i="35" s="1"/>
  <c r="CD5" i="35" s="1"/>
  <c r="CE5" i="35" s="1"/>
  <c r="CF5" i="35" s="1"/>
  <c r="CG5" i="35" s="1"/>
  <c r="CH5" i="35" s="1"/>
  <c r="CI5" i="35" s="1"/>
  <c r="CJ5" i="35" s="1"/>
  <c r="CK5" i="35" s="1"/>
  <c r="CL5" i="35" s="1"/>
  <c r="CM5" i="35" s="1"/>
  <c r="CN5" i="35" s="1"/>
  <c r="CO5" i="35" s="1"/>
  <c r="CP5" i="35" s="1"/>
  <c r="CQ5" i="35" s="1"/>
  <c r="CR5" i="35" s="1"/>
  <c r="CS5" i="35" s="1"/>
  <c r="CT5" i="35" s="1"/>
  <c r="CU5" i="35" s="1"/>
  <c r="CV5" i="35" s="1"/>
  <c r="CW5" i="35" s="1"/>
  <c r="CX5" i="35" s="1"/>
  <c r="CY5" i="35" s="1"/>
  <c r="CZ5" i="35" s="1"/>
  <c r="DA5" i="35" s="1"/>
  <c r="DB5" i="35" s="1"/>
  <c r="DC5" i="35" s="1"/>
  <c r="DD5" i="35" s="1"/>
  <c r="DE5" i="35" s="1"/>
  <c r="DF5" i="35" s="1"/>
  <c r="DG5" i="35" s="1"/>
  <c r="DH5" i="35" s="1"/>
  <c r="DI5" i="35" s="1"/>
  <c r="DJ5" i="35" s="1"/>
  <c r="DK5" i="35" s="1"/>
  <c r="DL5" i="35" s="1"/>
  <c r="DM5" i="35" s="1"/>
  <c r="DN5" i="35" s="1"/>
  <c r="DO5" i="35" s="1"/>
  <c r="DP5" i="35" s="1"/>
  <c r="DQ5" i="35" s="1"/>
  <c r="DR5" i="35" s="1"/>
  <c r="DS5" i="35" s="1"/>
  <c r="DT5" i="35" s="1"/>
  <c r="DU5" i="35" s="1"/>
  <c r="DV5" i="35" s="1"/>
  <c r="DW5" i="35" s="1"/>
  <c r="DX5" i="35" s="1"/>
  <c r="DY5" i="35" s="1"/>
  <c r="DZ5" i="35" s="1"/>
  <c r="EA5" i="35" s="1"/>
  <c r="EB5" i="35" s="1"/>
  <c r="EC5" i="35" s="1"/>
  <c r="ED5" i="35" s="1"/>
  <c r="EE5" i="35" s="1"/>
  <c r="EF5" i="35" s="1"/>
  <c r="EG5" i="35" s="1"/>
  <c r="EH5" i="35" s="1"/>
  <c r="EI5" i="35" s="1"/>
  <c r="EJ5" i="35" s="1"/>
  <c r="EK5" i="35" s="1"/>
  <c r="EL5" i="35" s="1"/>
  <c r="EM5" i="35" s="1"/>
  <c r="EN5" i="35" s="1"/>
  <c r="EO5" i="35" s="1"/>
  <c r="EP5" i="35" s="1"/>
  <c r="EQ5" i="35" s="1"/>
  <c r="ER5" i="35" s="1"/>
  <c r="ES5" i="35" s="1"/>
  <c r="ET5" i="35" s="1"/>
  <c r="EU5" i="35" s="1"/>
  <c r="EV5" i="35" s="1"/>
  <c r="EW5" i="35" s="1"/>
  <c r="EX5" i="35" s="1"/>
  <c r="EY5" i="35" s="1"/>
  <c r="EZ5" i="35" s="1"/>
  <c r="FA5" i="35" s="1"/>
  <c r="FB5" i="35" s="1"/>
  <c r="FC5" i="35" s="1"/>
  <c r="FD5" i="35" s="1"/>
  <c r="FE5" i="35" s="1"/>
  <c r="FF5" i="35" s="1"/>
  <c r="FG5" i="35" s="1"/>
  <c r="FH5" i="35" s="1"/>
  <c r="FI5" i="35" s="1"/>
  <c r="FJ5" i="35" s="1"/>
  <c r="FK5" i="35" s="1"/>
  <c r="FL5" i="35" s="1"/>
  <c r="FM5" i="35" s="1"/>
  <c r="FN5" i="35" s="1"/>
  <c r="FO5" i="35" s="1"/>
  <c r="FP5" i="35" s="1"/>
  <c r="FQ5" i="35" s="1"/>
  <c r="FR5" i="35" s="1"/>
  <c r="FS5" i="35" s="1"/>
  <c r="FT5" i="35" s="1"/>
  <c r="FU5" i="35" s="1"/>
  <c r="FV5" i="35" s="1"/>
  <c r="FW5" i="35" s="1"/>
  <c r="FX5" i="35" s="1"/>
  <c r="FY5" i="35" s="1"/>
  <c r="FZ5" i="35" s="1"/>
  <c r="GA5" i="35" s="1"/>
  <c r="GB5" i="35" s="1"/>
  <c r="GC5" i="35" s="1"/>
  <c r="GD5" i="35" s="1"/>
  <c r="GE5" i="35" s="1"/>
  <c r="GF5" i="35" s="1"/>
  <c r="GG5" i="35" s="1"/>
  <c r="GH5" i="35" s="1"/>
  <c r="GI5" i="35" s="1"/>
  <c r="GJ5" i="35" s="1"/>
  <c r="GK5" i="35" s="1"/>
  <c r="GL5" i="35" s="1"/>
  <c r="GM5" i="35" s="1"/>
  <c r="GN5" i="35" s="1"/>
  <c r="GO5" i="35" s="1"/>
  <c r="GP5" i="35" s="1"/>
  <c r="GQ5" i="35" s="1"/>
  <c r="GR5" i="35" s="1"/>
  <c r="GS5" i="35" s="1"/>
  <c r="GT5" i="35" s="1"/>
  <c r="GU5" i="35" s="1"/>
  <c r="GV5" i="35" s="1"/>
  <c r="GW5" i="35" s="1"/>
  <c r="GX5" i="35" s="1"/>
  <c r="GY5" i="35" s="1"/>
  <c r="GZ5" i="35" s="1"/>
  <c r="HA5" i="35" s="1"/>
  <c r="HB5" i="35" s="1"/>
  <c r="HC5" i="35" s="1"/>
  <c r="HD5" i="35" s="1"/>
  <c r="HE5" i="35" s="1"/>
  <c r="HF5" i="35" s="1"/>
  <c r="HG5" i="35" s="1"/>
  <c r="HH5" i="35" s="1"/>
  <c r="HI5" i="35" s="1"/>
  <c r="HJ5" i="35" s="1"/>
  <c r="HK5" i="35" s="1"/>
  <c r="HL5" i="35" s="1"/>
  <c r="HM5" i="35" s="1"/>
  <c r="HN5" i="35" s="1"/>
  <c r="HO5" i="35" s="1"/>
  <c r="HP5" i="35" s="1"/>
  <c r="HQ5" i="35" s="1"/>
  <c r="HR5" i="35" s="1"/>
  <c r="HS5" i="35" s="1"/>
  <c r="HT5" i="35" s="1"/>
  <c r="HU5" i="35" s="1"/>
  <c r="HV5" i="35" s="1"/>
  <c r="HW5" i="35" s="1"/>
  <c r="HX5" i="35" s="1"/>
  <c r="HY5" i="35" s="1"/>
  <c r="HZ5" i="35" s="1"/>
  <c r="IA5" i="35" s="1"/>
  <c r="IB5" i="35" s="1"/>
  <c r="IC5" i="35" s="1"/>
  <c r="ID5" i="35" s="1"/>
  <c r="IE5" i="35" s="1"/>
  <c r="IF100" i="35"/>
  <c r="U98" i="35"/>
  <c r="T98" i="35"/>
  <c r="R98" i="35"/>
  <c r="Q98" i="35"/>
  <c r="P98" i="35"/>
  <c r="M98" i="35"/>
  <c r="L98" i="35"/>
  <c r="V98" i="35"/>
  <c r="AN92" i="35"/>
  <c r="AM92" i="35"/>
  <c r="AA83" i="35"/>
  <c r="AM74" i="35"/>
  <c r="AN74" i="35"/>
  <c r="V27" i="35"/>
  <c r="U27" i="35"/>
  <c r="T27" i="35"/>
  <c r="R27" i="35"/>
  <c r="Q27" i="35"/>
  <c r="P27" i="35"/>
  <c r="M27" i="35"/>
  <c r="L27" i="35"/>
  <c r="Y31" i="35"/>
  <c r="AN18" i="35"/>
  <c r="AM18" i="35"/>
  <c r="X4" i="35"/>
  <c r="AM33" i="35"/>
  <c r="AN33" i="35"/>
  <c r="V4" i="35"/>
  <c r="M29" i="35"/>
  <c r="L29" i="35"/>
  <c r="V29" i="35"/>
  <c r="U29" i="35"/>
  <c r="T29" i="35"/>
  <c r="R29" i="35"/>
  <c r="P29" i="35"/>
  <c r="Q29" i="35"/>
  <c r="V91" i="35"/>
  <c r="U91" i="35"/>
  <c r="T91" i="35"/>
  <c r="R91" i="35"/>
  <c r="Q91" i="35"/>
  <c r="P91" i="35"/>
  <c r="L91" i="35"/>
  <c r="M91" i="35"/>
  <c r="R92" i="35"/>
  <c r="Q92" i="35"/>
  <c r="P92" i="35"/>
  <c r="M92" i="35"/>
  <c r="L92" i="35"/>
  <c r="U92" i="35"/>
  <c r="V92" i="35"/>
  <c r="T92" i="35"/>
  <c r="T87" i="35"/>
  <c r="R87" i="35"/>
  <c r="Q87" i="35"/>
  <c r="P87" i="35"/>
  <c r="M87" i="35"/>
  <c r="L87" i="35"/>
  <c r="V87" i="35"/>
  <c r="U87" i="35"/>
  <c r="U79" i="35"/>
  <c r="T79" i="35"/>
  <c r="R79" i="35"/>
  <c r="Q79" i="35"/>
  <c r="P79" i="35"/>
  <c r="M79" i="35"/>
  <c r="L79" i="35"/>
  <c r="V79" i="35"/>
  <c r="AN60" i="35"/>
  <c r="AM60" i="35"/>
  <c r="T74" i="35"/>
  <c r="R74" i="35"/>
  <c r="Q74" i="35"/>
  <c r="P74" i="35"/>
  <c r="M74" i="35"/>
  <c r="L74" i="35"/>
  <c r="V74" i="35"/>
  <c r="U74" i="35"/>
  <c r="U46" i="35"/>
  <c r="T46" i="35"/>
  <c r="R46" i="35"/>
  <c r="Q46" i="35"/>
  <c r="P46" i="35"/>
  <c r="L46" i="35"/>
  <c r="V46" i="35"/>
  <c r="M46" i="35"/>
  <c r="Q39" i="35"/>
  <c r="P39" i="35"/>
  <c r="L39" i="35"/>
  <c r="V39" i="35"/>
  <c r="T39" i="35"/>
  <c r="R39" i="35"/>
  <c r="M39" i="35"/>
  <c r="U39" i="35"/>
  <c r="Z31" i="35"/>
  <c r="R18" i="35"/>
  <c r="Q18" i="35"/>
  <c r="P18" i="35"/>
  <c r="L18" i="35"/>
  <c r="U18" i="35"/>
  <c r="V18" i="35"/>
  <c r="T18" i="35"/>
  <c r="M18" i="35"/>
  <c r="IF16" i="35"/>
  <c r="L10" i="35"/>
  <c r="M10" i="35" s="1"/>
  <c r="P10" i="35"/>
  <c r="AN66" i="35"/>
  <c r="AM66" i="35"/>
  <c r="U94" i="35"/>
  <c r="T94" i="35"/>
  <c r="R94" i="35"/>
  <c r="Q94" i="35"/>
  <c r="P94" i="35"/>
  <c r="M94" i="35"/>
  <c r="L94" i="35"/>
  <c r="V94" i="35"/>
  <c r="T102" i="35"/>
  <c r="R102" i="35"/>
  <c r="Q102" i="35"/>
  <c r="P102" i="35"/>
  <c r="M102" i="35"/>
  <c r="L102" i="35"/>
  <c r="V102" i="35"/>
  <c r="U102" i="35"/>
  <c r="AI89" i="35"/>
  <c r="AH89" i="35"/>
  <c r="AF89" i="35"/>
  <c r="AE89" i="35"/>
  <c r="AC89" i="35"/>
  <c r="Z89" i="35"/>
  <c r="Y89" i="35"/>
  <c r="X89" i="35"/>
  <c r="AJ89" i="35"/>
  <c r="AG89" i="35"/>
  <c r="AD89" i="35"/>
  <c r="AB89" i="35"/>
  <c r="AA89" i="35"/>
  <c r="AN87" i="35"/>
  <c r="AM87" i="35"/>
  <c r="V73" i="35"/>
  <c r="U73" i="35"/>
  <c r="T73" i="35"/>
  <c r="R73" i="35"/>
  <c r="Q73" i="35"/>
  <c r="P73" i="35"/>
  <c r="M73" i="35"/>
  <c r="L73" i="35"/>
  <c r="AN79" i="35"/>
  <c r="AM79" i="35"/>
  <c r="U60" i="35"/>
  <c r="T60" i="35"/>
  <c r="R60" i="35"/>
  <c r="Q60" i="35"/>
  <c r="M60" i="35"/>
  <c r="L60" i="35"/>
  <c r="V60" i="35"/>
  <c r="P60" i="35"/>
  <c r="IF61" i="35"/>
  <c r="AN50" i="35"/>
  <c r="AM50" i="35"/>
  <c r="AN39" i="35"/>
  <c r="AM39" i="35"/>
  <c r="Q26" i="35"/>
  <c r="P26" i="35"/>
  <c r="M26" i="35"/>
  <c r="L26" i="35"/>
  <c r="V26" i="35"/>
  <c r="T26" i="35"/>
  <c r="R26" i="35"/>
  <c r="U26" i="35"/>
  <c r="AA31" i="35"/>
  <c r="AM13" i="35"/>
  <c r="AN13" i="35" s="1"/>
  <c r="AO13" i="35" s="1"/>
  <c r="AP13" i="35" s="1"/>
  <c r="AQ13" i="35" s="1"/>
  <c r="AR13" i="35" s="1"/>
  <c r="AS13" i="35" s="1"/>
  <c r="AT13" i="35" s="1"/>
  <c r="AU13" i="35" s="1"/>
  <c r="AV13" i="35" s="1"/>
  <c r="AW13" i="35" s="1"/>
  <c r="AX13" i="35" s="1"/>
  <c r="AY13" i="35" s="1"/>
  <c r="AZ13" i="35" s="1"/>
  <c r="BA13" i="35" s="1"/>
  <c r="BB13" i="35" s="1"/>
  <c r="BC13" i="35" s="1"/>
  <c r="BD13" i="35" s="1"/>
  <c r="BE13" i="35" s="1"/>
  <c r="BF13" i="35" s="1"/>
  <c r="BG13" i="35" s="1"/>
  <c r="BH13" i="35" s="1"/>
  <c r="BI13" i="35" s="1"/>
  <c r="BJ13" i="35" s="1"/>
  <c r="BK13" i="35" s="1"/>
  <c r="BL13" i="35" s="1"/>
  <c r="BM13" i="35" s="1"/>
  <c r="BN13" i="35" s="1"/>
  <c r="BO13" i="35" s="1"/>
  <c r="BP13" i="35" s="1"/>
  <c r="BQ13" i="35" s="1"/>
  <c r="BR13" i="35" s="1"/>
  <c r="BS13" i="35" s="1"/>
  <c r="BT13" i="35" s="1"/>
  <c r="BU13" i="35" s="1"/>
  <c r="BV13" i="35" s="1"/>
  <c r="BW13" i="35" s="1"/>
  <c r="BX13" i="35" s="1"/>
  <c r="BY13" i="35" s="1"/>
  <c r="BZ13" i="35" s="1"/>
  <c r="CA13" i="35" s="1"/>
  <c r="CB13" i="35" s="1"/>
  <c r="CC13" i="35" s="1"/>
  <c r="CD13" i="35" s="1"/>
  <c r="CE13" i="35" s="1"/>
  <c r="CF13" i="35" s="1"/>
  <c r="CG13" i="35" s="1"/>
  <c r="CH13" i="35" s="1"/>
  <c r="CI13" i="35" s="1"/>
  <c r="CJ13" i="35" s="1"/>
  <c r="CK13" i="35" s="1"/>
  <c r="CL13" i="35" s="1"/>
  <c r="CM13" i="35" s="1"/>
  <c r="CN13" i="35" s="1"/>
  <c r="CO13" i="35" s="1"/>
  <c r="CP13" i="35" s="1"/>
  <c r="CQ13" i="35" s="1"/>
  <c r="CR13" i="35" s="1"/>
  <c r="CS13" i="35" s="1"/>
  <c r="CT13" i="35" s="1"/>
  <c r="CU13" i="35" s="1"/>
  <c r="CV13" i="35" s="1"/>
  <c r="CW13" i="35" s="1"/>
  <c r="CX13" i="35" s="1"/>
  <c r="CY13" i="35" s="1"/>
  <c r="CZ13" i="35" s="1"/>
  <c r="DA13" i="35" s="1"/>
  <c r="DB13" i="35" s="1"/>
  <c r="DC13" i="35" s="1"/>
  <c r="DD13" i="35" s="1"/>
  <c r="DE13" i="35" s="1"/>
  <c r="DF13" i="35" s="1"/>
  <c r="DG13" i="35" s="1"/>
  <c r="DH13" i="35" s="1"/>
  <c r="DI13" i="35" s="1"/>
  <c r="DJ13" i="35" s="1"/>
  <c r="DK13" i="35" s="1"/>
  <c r="DL13" i="35" s="1"/>
  <c r="DM13" i="35" s="1"/>
  <c r="DN13" i="35" s="1"/>
  <c r="DO13" i="35" s="1"/>
  <c r="DP13" i="35" s="1"/>
  <c r="DQ13" i="35" s="1"/>
  <c r="DR13" i="35" s="1"/>
  <c r="DS13" i="35" s="1"/>
  <c r="DT13" i="35" s="1"/>
  <c r="DU13" i="35" s="1"/>
  <c r="DV13" i="35" s="1"/>
  <c r="DW13" i="35" s="1"/>
  <c r="DX13" i="35" s="1"/>
  <c r="DY13" i="35" s="1"/>
  <c r="DZ13" i="35" s="1"/>
  <c r="EA13" i="35" s="1"/>
  <c r="EB13" i="35" s="1"/>
  <c r="EC13" i="35" s="1"/>
  <c r="ED13" i="35" s="1"/>
  <c r="EE13" i="35" s="1"/>
  <c r="EF13" i="35" s="1"/>
  <c r="EG13" i="35" s="1"/>
  <c r="EH13" i="35" s="1"/>
  <c r="EI13" i="35" s="1"/>
  <c r="EJ13" i="35" s="1"/>
  <c r="EK13" i="35" s="1"/>
  <c r="EL13" i="35" s="1"/>
  <c r="EM13" i="35" s="1"/>
  <c r="EN13" i="35" s="1"/>
  <c r="EO13" i="35" s="1"/>
  <c r="EP13" i="35" s="1"/>
  <c r="EQ13" i="35" s="1"/>
  <c r="ER13" i="35" s="1"/>
  <c r="ES13" i="35" s="1"/>
  <c r="ET13" i="35" s="1"/>
  <c r="EU13" i="35" s="1"/>
  <c r="EV13" i="35" s="1"/>
  <c r="EW13" i="35" s="1"/>
  <c r="EX13" i="35" s="1"/>
  <c r="EY13" i="35" s="1"/>
  <c r="EZ13" i="35" s="1"/>
  <c r="FA13" i="35" s="1"/>
  <c r="FB13" i="35" s="1"/>
  <c r="FC13" i="35" s="1"/>
  <c r="FD13" i="35" s="1"/>
  <c r="FE13" i="35" s="1"/>
  <c r="FF13" i="35" s="1"/>
  <c r="FG13" i="35" s="1"/>
  <c r="FH13" i="35" s="1"/>
  <c r="FI13" i="35" s="1"/>
  <c r="FJ13" i="35" s="1"/>
  <c r="FK13" i="35" s="1"/>
  <c r="FL13" i="35" s="1"/>
  <c r="FM13" i="35" s="1"/>
  <c r="FN13" i="35" s="1"/>
  <c r="FO13" i="35" s="1"/>
  <c r="FP13" i="35" s="1"/>
  <c r="FQ13" i="35" s="1"/>
  <c r="FR13" i="35" s="1"/>
  <c r="FS13" i="35" s="1"/>
  <c r="FT13" i="35" s="1"/>
  <c r="FU13" i="35" s="1"/>
  <c r="FV13" i="35" s="1"/>
  <c r="FW13" i="35" s="1"/>
  <c r="FX13" i="35" s="1"/>
  <c r="FY13" i="35" s="1"/>
  <c r="FZ13" i="35" s="1"/>
  <c r="GA13" i="35" s="1"/>
  <c r="GB13" i="35" s="1"/>
  <c r="GC13" i="35" s="1"/>
  <c r="GD13" i="35" s="1"/>
  <c r="GE13" i="35" s="1"/>
  <c r="GF13" i="35" s="1"/>
  <c r="GG13" i="35" s="1"/>
  <c r="GH13" i="35" s="1"/>
  <c r="GI13" i="35" s="1"/>
  <c r="GJ13" i="35" s="1"/>
  <c r="GK13" i="35" s="1"/>
  <c r="GL13" i="35" s="1"/>
  <c r="GM13" i="35" s="1"/>
  <c r="GN13" i="35" s="1"/>
  <c r="GO13" i="35" s="1"/>
  <c r="GP13" i="35" s="1"/>
  <c r="GQ13" i="35" s="1"/>
  <c r="GR13" i="35" s="1"/>
  <c r="GS13" i="35" s="1"/>
  <c r="GT13" i="35" s="1"/>
  <c r="GU13" i="35" s="1"/>
  <c r="GV13" i="35" s="1"/>
  <c r="GW13" i="35" s="1"/>
  <c r="GX13" i="35" s="1"/>
  <c r="GY13" i="35" s="1"/>
  <c r="GZ13" i="35" s="1"/>
  <c r="HA13" i="35" s="1"/>
  <c r="HB13" i="35" s="1"/>
  <c r="HC13" i="35" s="1"/>
  <c r="HD13" i="35" s="1"/>
  <c r="HE13" i="35" s="1"/>
  <c r="HF13" i="35" s="1"/>
  <c r="HG13" i="35" s="1"/>
  <c r="HH13" i="35" s="1"/>
  <c r="HI13" i="35" s="1"/>
  <c r="HJ13" i="35" s="1"/>
  <c r="HK13" i="35" s="1"/>
  <c r="HL13" i="35" s="1"/>
  <c r="HM13" i="35" s="1"/>
  <c r="HN13" i="35" s="1"/>
  <c r="HO13" i="35" s="1"/>
  <c r="HP13" i="35" s="1"/>
  <c r="HQ13" i="35" s="1"/>
  <c r="HR13" i="35" s="1"/>
  <c r="HS13" i="35" s="1"/>
  <c r="HT13" i="35" s="1"/>
  <c r="HU13" i="35" s="1"/>
  <c r="HV13" i="35" s="1"/>
  <c r="HW13" i="35" s="1"/>
  <c r="HX13" i="35" s="1"/>
  <c r="HY13" i="35" s="1"/>
  <c r="HZ13" i="35" s="1"/>
  <c r="IA13" i="35" s="1"/>
  <c r="IB13" i="35" s="1"/>
  <c r="IC13" i="35" s="1"/>
  <c r="ID13" i="35" s="1"/>
  <c r="IE13" i="35" s="1"/>
  <c r="AM10" i="35"/>
  <c r="AN10" i="35" s="1"/>
  <c r="AO10" i="35" s="1"/>
  <c r="AP10" i="35" s="1"/>
  <c r="AQ10" i="35" s="1"/>
  <c r="AR10" i="35" s="1"/>
  <c r="AS10" i="35" s="1"/>
  <c r="AT10" i="35" s="1"/>
  <c r="AU10" i="35" s="1"/>
  <c r="AV10" i="35" s="1"/>
  <c r="AW10" i="35" s="1"/>
  <c r="AX10" i="35" s="1"/>
  <c r="AY10" i="35" s="1"/>
  <c r="AZ10" i="35" s="1"/>
  <c r="BA10" i="35" s="1"/>
  <c r="BB10" i="35" s="1"/>
  <c r="BC10" i="35" s="1"/>
  <c r="BD10" i="35" s="1"/>
  <c r="BE10" i="35" s="1"/>
  <c r="BF10" i="35" s="1"/>
  <c r="BG10" i="35" s="1"/>
  <c r="BH10" i="35" s="1"/>
  <c r="BI10" i="35" s="1"/>
  <c r="BJ10" i="35" s="1"/>
  <c r="BK10" i="35" s="1"/>
  <c r="BL10" i="35" s="1"/>
  <c r="BM10" i="35" s="1"/>
  <c r="BN10" i="35" s="1"/>
  <c r="BO10" i="35" s="1"/>
  <c r="BP10" i="35" s="1"/>
  <c r="BQ10" i="35" s="1"/>
  <c r="BR10" i="35" s="1"/>
  <c r="BS10" i="35" s="1"/>
  <c r="BT10" i="35" s="1"/>
  <c r="BU10" i="35" s="1"/>
  <c r="BV10" i="35" s="1"/>
  <c r="BW10" i="35" s="1"/>
  <c r="BX10" i="35" s="1"/>
  <c r="BY10" i="35" s="1"/>
  <c r="BZ10" i="35" s="1"/>
  <c r="CA10" i="35" s="1"/>
  <c r="CB10" i="35" s="1"/>
  <c r="CC10" i="35" s="1"/>
  <c r="CD10" i="35" s="1"/>
  <c r="CE10" i="35" s="1"/>
  <c r="CF10" i="35" s="1"/>
  <c r="CG10" i="35" s="1"/>
  <c r="CH10" i="35" s="1"/>
  <c r="CI10" i="35" s="1"/>
  <c r="CJ10" i="35" s="1"/>
  <c r="CK10" i="35" s="1"/>
  <c r="CL10" i="35" s="1"/>
  <c r="CM10" i="35" s="1"/>
  <c r="CN10" i="35" s="1"/>
  <c r="CO10" i="35" s="1"/>
  <c r="CP10" i="35" s="1"/>
  <c r="CQ10" i="35" s="1"/>
  <c r="CR10" i="35" s="1"/>
  <c r="CS10" i="35" s="1"/>
  <c r="CT10" i="35" s="1"/>
  <c r="CU10" i="35" s="1"/>
  <c r="CV10" i="35" s="1"/>
  <c r="CW10" i="35" s="1"/>
  <c r="CX10" i="35" s="1"/>
  <c r="CY10" i="35" s="1"/>
  <c r="CZ10" i="35" s="1"/>
  <c r="DA10" i="35" s="1"/>
  <c r="DB10" i="35" s="1"/>
  <c r="DC10" i="35" s="1"/>
  <c r="DD10" i="35" s="1"/>
  <c r="DE10" i="35" s="1"/>
  <c r="DF10" i="35" s="1"/>
  <c r="DG10" i="35" s="1"/>
  <c r="DH10" i="35" s="1"/>
  <c r="DI10" i="35" s="1"/>
  <c r="DJ10" i="35" s="1"/>
  <c r="DK10" i="35" s="1"/>
  <c r="DL10" i="35" s="1"/>
  <c r="DM10" i="35" s="1"/>
  <c r="DN10" i="35" s="1"/>
  <c r="DO10" i="35" s="1"/>
  <c r="DP10" i="35" s="1"/>
  <c r="DQ10" i="35" s="1"/>
  <c r="DR10" i="35" s="1"/>
  <c r="DS10" i="35" s="1"/>
  <c r="DT10" i="35" s="1"/>
  <c r="DU10" i="35" s="1"/>
  <c r="DV10" i="35" s="1"/>
  <c r="DW10" i="35" s="1"/>
  <c r="DX10" i="35" s="1"/>
  <c r="DY10" i="35" s="1"/>
  <c r="DZ10" i="35" s="1"/>
  <c r="EA10" i="35" s="1"/>
  <c r="EB10" i="35" s="1"/>
  <c r="EC10" i="35" s="1"/>
  <c r="ED10" i="35" s="1"/>
  <c r="EE10" i="35" s="1"/>
  <c r="EF10" i="35" s="1"/>
  <c r="EG10" i="35" s="1"/>
  <c r="EH10" i="35" s="1"/>
  <c r="EI10" i="35" s="1"/>
  <c r="EJ10" i="35" s="1"/>
  <c r="EK10" i="35" s="1"/>
  <c r="EL10" i="35" s="1"/>
  <c r="EM10" i="35" s="1"/>
  <c r="EN10" i="35" s="1"/>
  <c r="EO10" i="35" s="1"/>
  <c r="EP10" i="35" s="1"/>
  <c r="EQ10" i="35" s="1"/>
  <c r="ER10" i="35" s="1"/>
  <c r="ES10" i="35" s="1"/>
  <c r="ET10" i="35" s="1"/>
  <c r="EU10" i="35" s="1"/>
  <c r="EV10" i="35" s="1"/>
  <c r="EW10" i="35" s="1"/>
  <c r="EX10" i="35" s="1"/>
  <c r="EY10" i="35" s="1"/>
  <c r="EZ10" i="35" s="1"/>
  <c r="FA10" i="35" s="1"/>
  <c r="FB10" i="35" s="1"/>
  <c r="FC10" i="35" s="1"/>
  <c r="FD10" i="35" s="1"/>
  <c r="FE10" i="35" s="1"/>
  <c r="FF10" i="35" s="1"/>
  <c r="FG10" i="35" s="1"/>
  <c r="FH10" i="35" s="1"/>
  <c r="FI10" i="35" s="1"/>
  <c r="FJ10" i="35" s="1"/>
  <c r="FK10" i="35" s="1"/>
  <c r="FL10" i="35" s="1"/>
  <c r="FM10" i="35" s="1"/>
  <c r="FN10" i="35" s="1"/>
  <c r="FO10" i="35" s="1"/>
  <c r="FP10" i="35" s="1"/>
  <c r="FQ10" i="35" s="1"/>
  <c r="FR10" i="35" s="1"/>
  <c r="FS10" i="35" s="1"/>
  <c r="FT10" i="35" s="1"/>
  <c r="FU10" i="35" s="1"/>
  <c r="FV10" i="35" s="1"/>
  <c r="FW10" i="35" s="1"/>
  <c r="FX10" i="35" s="1"/>
  <c r="FY10" i="35" s="1"/>
  <c r="FZ10" i="35" s="1"/>
  <c r="GA10" i="35" s="1"/>
  <c r="GB10" i="35" s="1"/>
  <c r="GC10" i="35" s="1"/>
  <c r="GD10" i="35" s="1"/>
  <c r="GE10" i="35" s="1"/>
  <c r="GF10" i="35" s="1"/>
  <c r="GG10" i="35" s="1"/>
  <c r="GH10" i="35" s="1"/>
  <c r="GI10" i="35" s="1"/>
  <c r="GJ10" i="35" s="1"/>
  <c r="GK10" i="35" s="1"/>
  <c r="GL10" i="35" s="1"/>
  <c r="GM10" i="35" s="1"/>
  <c r="GN10" i="35" s="1"/>
  <c r="GO10" i="35" s="1"/>
  <c r="GP10" i="35" s="1"/>
  <c r="GQ10" i="35" s="1"/>
  <c r="GR10" i="35" s="1"/>
  <c r="GS10" i="35" s="1"/>
  <c r="GT10" i="35" s="1"/>
  <c r="GU10" i="35" s="1"/>
  <c r="GV10" i="35" s="1"/>
  <c r="GW10" i="35" s="1"/>
  <c r="GX10" i="35" s="1"/>
  <c r="GY10" i="35" s="1"/>
  <c r="GZ10" i="35" s="1"/>
  <c r="HA10" i="35" s="1"/>
  <c r="HB10" i="35" s="1"/>
  <c r="HC10" i="35" s="1"/>
  <c r="HD10" i="35" s="1"/>
  <c r="HE10" i="35" s="1"/>
  <c r="HF10" i="35" s="1"/>
  <c r="HG10" i="35" s="1"/>
  <c r="HH10" i="35" s="1"/>
  <c r="HI10" i="35" s="1"/>
  <c r="HJ10" i="35" s="1"/>
  <c r="HK10" i="35" s="1"/>
  <c r="HL10" i="35" s="1"/>
  <c r="HM10" i="35" s="1"/>
  <c r="HN10" i="35" s="1"/>
  <c r="HO10" i="35" s="1"/>
  <c r="HP10" i="35" s="1"/>
  <c r="HQ10" i="35" s="1"/>
  <c r="HR10" i="35" s="1"/>
  <c r="HS10" i="35" s="1"/>
  <c r="HT10" i="35" s="1"/>
  <c r="HU10" i="35" s="1"/>
  <c r="HV10" i="35" s="1"/>
  <c r="HW10" i="35" s="1"/>
  <c r="HX10" i="35" s="1"/>
  <c r="HY10" i="35" s="1"/>
  <c r="HZ10" i="35" s="1"/>
  <c r="IA10" i="35" s="1"/>
  <c r="IB10" i="35" s="1"/>
  <c r="IC10" i="35" s="1"/>
  <c r="ID10" i="35" s="1"/>
  <c r="IE10" i="35" s="1"/>
  <c r="AN65" i="35"/>
  <c r="AM65" i="35"/>
  <c r="IF103" i="35"/>
  <c r="AN102" i="35"/>
  <c r="AM102" i="35"/>
  <c r="AE100" i="35"/>
  <c r="AD100" i="35"/>
  <c r="AC100" i="35"/>
  <c r="AB100" i="35"/>
  <c r="Z100" i="35"/>
  <c r="AI100" i="35"/>
  <c r="AH100" i="35"/>
  <c r="X100" i="35"/>
  <c r="AJ100" i="35"/>
  <c r="AG100" i="35"/>
  <c r="AF100" i="35"/>
  <c r="AA100" i="35"/>
  <c r="Y100" i="35"/>
  <c r="AN95" i="35"/>
  <c r="AM95" i="35"/>
  <c r="AN75" i="35"/>
  <c r="AM75" i="35"/>
  <c r="M82" i="35"/>
  <c r="L82" i="35"/>
  <c r="U82" i="35"/>
  <c r="V82" i="35"/>
  <c r="T82" i="35"/>
  <c r="R82" i="35"/>
  <c r="Q82" i="35"/>
  <c r="P82" i="35"/>
  <c r="AN68" i="35"/>
  <c r="AM68" i="35"/>
  <c r="IF58" i="35"/>
  <c r="M50" i="35"/>
  <c r="L50" i="35"/>
  <c r="V50" i="35"/>
  <c r="U50" i="35"/>
  <c r="T50" i="35"/>
  <c r="R50" i="35"/>
  <c r="Q50" i="35"/>
  <c r="P50" i="35"/>
  <c r="AI71" i="35"/>
  <c r="T34" i="35"/>
  <c r="R34" i="35"/>
  <c r="Q34" i="35"/>
  <c r="M34" i="35"/>
  <c r="L34" i="35"/>
  <c r="V34" i="35"/>
  <c r="P34" i="35"/>
  <c r="U34" i="35"/>
  <c r="AN26" i="35"/>
  <c r="AM26" i="35"/>
  <c r="AG31" i="35"/>
  <c r="AE31" i="35"/>
  <c r="AB31" i="35"/>
  <c r="IF22" i="35"/>
  <c r="P13" i="35"/>
  <c r="L13" i="35"/>
  <c r="M13" i="35" s="1"/>
  <c r="AM8" i="35"/>
  <c r="AN8" i="35" s="1"/>
  <c r="AO8" i="35" s="1"/>
  <c r="AP8" i="35" s="1"/>
  <c r="AQ8" i="35" s="1"/>
  <c r="AR8" i="35" s="1"/>
  <c r="AS8" i="35" s="1"/>
  <c r="AT8" i="35" s="1"/>
  <c r="AU8" i="35" s="1"/>
  <c r="AV8" i="35" s="1"/>
  <c r="AW8" i="35" s="1"/>
  <c r="AX8" i="35" s="1"/>
  <c r="AY8" i="35" s="1"/>
  <c r="AZ8" i="35" s="1"/>
  <c r="BA8" i="35" s="1"/>
  <c r="BB8" i="35" s="1"/>
  <c r="BC8" i="35" s="1"/>
  <c r="BD8" i="35" s="1"/>
  <c r="BE8" i="35" s="1"/>
  <c r="BF8" i="35" s="1"/>
  <c r="BG8" i="35" s="1"/>
  <c r="BH8" i="35" s="1"/>
  <c r="BI8" i="35" s="1"/>
  <c r="BJ8" i="35" s="1"/>
  <c r="BK8" i="35" s="1"/>
  <c r="BL8" i="35" s="1"/>
  <c r="BM8" i="35" s="1"/>
  <c r="BN8" i="35" s="1"/>
  <c r="BO8" i="35" s="1"/>
  <c r="BP8" i="35" s="1"/>
  <c r="BQ8" i="35" s="1"/>
  <c r="BR8" i="35" s="1"/>
  <c r="BS8" i="35" s="1"/>
  <c r="BT8" i="35" s="1"/>
  <c r="BU8" i="35" s="1"/>
  <c r="BV8" i="35" s="1"/>
  <c r="BW8" i="35" s="1"/>
  <c r="BX8" i="35" s="1"/>
  <c r="BY8" i="35" s="1"/>
  <c r="BZ8" i="35" s="1"/>
  <c r="CA8" i="35" s="1"/>
  <c r="CB8" i="35" s="1"/>
  <c r="CC8" i="35" s="1"/>
  <c r="CD8" i="35" s="1"/>
  <c r="CE8" i="35" s="1"/>
  <c r="CF8" i="35" s="1"/>
  <c r="CG8" i="35" s="1"/>
  <c r="CH8" i="35" s="1"/>
  <c r="CI8" i="35" s="1"/>
  <c r="CJ8" i="35" s="1"/>
  <c r="CK8" i="35" s="1"/>
  <c r="CL8" i="35" s="1"/>
  <c r="CM8" i="35" s="1"/>
  <c r="CN8" i="35" s="1"/>
  <c r="CO8" i="35" s="1"/>
  <c r="CP8" i="35" s="1"/>
  <c r="CQ8" i="35" s="1"/>
  <c r="CR8" i="35" s="1"/>
  <c r="CS8" i="35" s="1"/>
  <c r="CT8" i="35" s="1"/>
  <c r="CU8" i="35" s="1"/>
  <c r="CV8" i="35" s="1"/>
  <c r="CW8" i="35" s="1"/>
  <c r="CX8" i="35" s="1"/>
  <c r="CY8" i="35" s="1"/>
  <c r="CZ8" i="35" s="1"/>
  <c r="DA8" i="35" s="1"/>
  <c r="DB8" i="35" s="1"/>
  <c r="DC8" i="35" s="1"/>
  <c r="DD8" i="35" s="1"/>
  <c r="DE8" i="35" s="1"/>
  <c r="DF8" i="35" s="1"/>
  <c r="DG8" i="35" s="1"/>
  <c r="DH8" i="35" s="1"/>
  <c r="DI8" i="35" s="1"/>
  <c r="DJ8" i="35" s="1"/>
  <c r="DK8" i="35" s="1"/>
  <c r="DL8" i="35" s="1"/>
  <c r="DM8" i="35" s="1"/>
  <c r="DN8" i="35" s="1"/>
  <c r="DO8" i="35" s="1"/>
  <c r="DP8" i="35" s="1"/>
  <c r="DQ8" i="35" s="1"/>
  <c r="DR8" i="35" s="1"/>
  <c r="DS8" i="35" s="1"/>
  <c r="DT8" i="35" s="1"/>
  <c r="DU8" i="35" s="1"/>
  <c r="DV8" i="35" s="1"/>
  <c r="DW8" i="35" s="1"/>
  <c r="DX8" i="35" s="1"/>
  <c r="DY8" i="35" s="1"/>
  <c r="DZ8" i="35" s="1"/>
  <c r="EA8" i="35" s="1"/>
  <c r="EB8" i="35" s="1"/>
  <c r="EC8" i="35" s="1"/>
  <c r="ED8" i="35" s="1"/>
  <c r="EE8" i="35" s="1"/>
  <c r="EF8" i="35" s="1"/>
  <c r="EG8" i="35" s="1"/>
  <c r="EH8" i="35" s="1"/>
  <c r="EI8" i="35" s="1"/>
  <c r="EJ8" i="35" s="1"/>
  <c r="EK8" i="35" s="1"/>
  <c r="EL8" i="35" s="1"/>
  <c r="EM8" i="35" s="1"/>
  <c r="EN8" i="35" s="1"/>
  <c r="EO8" i="35" s="1"/>
  <c r="EP8" i="35" s="1"/>
  <c r="EQ8" i="35" s="1"/>
  <c r="ER8" i="35" s="1"/>
  <c r="ES8" i="35" s="1"/>
  <c r="ET8" i="35" s="1"/>
  <c r="EU8" i="35" s="1"/>
  <c r="EV8" i="35" s="1"/>
  <c r="EW8" i="35" s="1"/>
  <c r="EX8" i="35" s="1"/>
  <c r="EY8" i="35" s="1"/>
  <c r="EZ8" i="35" s="1"/>
  <c r="FA8" i="35" s="1"/>
  <c r="FB8" i="35" s="1"/>
  <c r="FC8" i="35" s="1"/>
  <c r="FD8" i="35" s="1"/>
  <c r="FE8" i="35" s="1"/>
  <c r="FF8" i="35" s="1"/>
  <c r="FG8" i="35" s="1"/>
  <c r="FH8" i="35" s="1"/>
  <c r="FI8" i="35" s="1"/>
  <c r="FJ8" i="35" s="1"/>
  <c r="FK8" i="35" s="1"/>
  <c r="FL8" i="35" s="1"/>
  <c r="FM8" i="35" s="1"/>
  <c r="FN8" i="35" s="1"/>
  <c r="FO8" i="35" s="1"/>
  <c r="FP8" i="35" s="1"/>
  <c r="FQ8" i="35" s="1"/>
  <c r="FR8" i="35" s="1"/>
  <c r="FS8" i="35" s="1"/>
  <c r="FT8" i="35" s="1"/>
  <c r="FU8" i="35" s="1"/>
  <c r="FV8" i="35" s="1"/>
  <c r="FW8" i="35" s="1"/>
  <c r="FX8" i="35" s="1"/>
  <c r="FY8" i="35" s="1"/>
  <c r="FZ8" i="35" s="1"/>
  <c r="GA8" i="35" s="1"/>
  <c r="GB8" i="35" s="1"/>
  <c r="GC8" i="35" s="1"/>
  <c r="GD8" i="35" s="1"/>
  <c r="GE8" i="35" s="1"/>
  <c r="GF8" i="35" s="1"/>
  <c r="GG8" i="35" s="1"/>
  <c r="GH8" i="35" s="1"/>
  <c r="GI8" i="35" s="1"/>
  <c r="GJ8" i="35" s="1"/>
  <c r="GK8" i="35" s="1"/>
  <c r="GL8" i="35" s="1"/>
  <c r="GM8" i="35" s="1"/>
  <c r="GN8" i="35" s="1"/>
  <c r="GO8" i="35" s="1"/>
  <c r="GP8" i="35" s="1"/>
  <c r="GQ8" i="35" s="1"/>
  <c r="GR8" i="35" s="1"/>
  <c r="GS8" i="35" s="1"/>
  <c r="GT8" i="35" s="1"/>
  <c r="GU8" i="35" s="1"/>
  <c r="GV8" i="35" s="1"/>
  <c r="GW8" i="35" s="1"/>
  <c r="GX8" i="35" s="1"/>
  <c r="GY8" i="35" s="1"/>
  <c r="GZ8" i="35" s="1"/>
  <c r="HA8" i="35" s="1"/>
  <c r="HB8" i="35" s="1"/>
  <c r="HC8" i="35" s="1"/>
  <c r="HD8" i="35" s="1"/>
  <c r="HE8" i="35" s="1"/>
  <c r="HF8" i="35" s="1"/>
  <c r="HG8" i="35" s="1"/>
  <c r="HH8" i="35" s="1"/>
  <c r="HI8" i="35" s="1"/>
  <c r="HJ8" i="35" s="1"/>
  <c r="HK8" i="35" s="1"/>
  <c r="HL8" i="35" s="1"/>
  <c r="HM8" i="35" s="1"/>
  <c r="HN8" i="35" s="1"/>
  <c r="HO8" i="35" s="1"/>
  <c r="HP8" i="35" s="1"/>
  <c r="HQ8" i="35" s="1"/>
  <c r="HR8" i="35" s="1"/>
  <c r="HS8" i="35" s="1"/>
  <c r="HT8" i="35" s="1"/>
  <c r="HU8" i="35" s="1"/>
  <c r="HV8" i="35" s="1"/>
  <c r="HW8" i="35" s="1"/>
  <c r="HX8" i="35" s="1"/>
  <c r="HY8" i="35" s="1"/>
  <c r="HZ8" i="35" s="1"/>
  <c r="IA8" i="35" s="1"/>
  <c r="IB8" i="35" s="1"/>
  <c r="IC8" i="35" s="1"/>
  <c r="ID8" i="35" s="1"/>
  <c r="IE8" i="35" s="1"/>
  <c r="P11" i="35"/>
  <c r="L11" i="35"/>
  <c r="M11" i="35" s="1"/>
  <c r="M95" i="35"/>
  <c r="L95" i="35"/>
  <c r="V95" i="35"/>
  <c r="U95" i="35"/>
  <c r="T95" i="35"/>
  <c r="Q95" i="35"/>
  <c r="P95" i="35"/>
  <c r="R95" i="35"/>
  <c r="L93" i="35"/>
  <c r="V93" i="35"/>
  <c r="T93" i="35"/>
  <c r="U93" i="35"/>
  <c r="R93" i="35"/>
  <c r="Q93" i="35"/>
  <c r="P93" i="35"/>
  <c r="M93" i="35"/>
  <c r="IF89" i="35"/>
  <c r="AN78" i="35"/>
  <c r="AM78" i="35"/>
  <c r="P75" i="35"/>
  <c r="M75" i="35"/>
  <c r="L75" i="35"/>
  <c r="V75" i="35"/>
  <c r="U75" i="35"/>
  <c r="T75" i="35"/>
  <c r="R75" i="35"/>
  <c r="Q75" i="35"/>
  <c r="L68" i="35"/>
  <c r="V68" i="35"/>
  <c r="U68" i="35"/>
  <c r="T68" i="35"/>
  <c r="R68" i="35"/>
  <c r="Q68" i="35"/>
  <c r="P68" i="35"/>
  <c r="M68" i="35"/>
  <c r="AJ81" i="35"/>
  <c r="AI81" i="35"/>
  <c r="AH81" i="35"/>
  <c r="AG81" i="35"/>
  <c r="AF81" i="35"/>
  <c r="AE81" i="35"/>
  <c r="AD81" i="35"/>
  <c r="AC81" i="35"/>
  <c r="AB81" i="35"/>
  <c r="AA81" i="35"/>
  <c r="Z81" i="35"/>
  <c r="Y81" i="35"/>
  <c r="AM64" i="35"/>
  <c r="AN64" i="35"/>
  <c r="Q72" i="35"/>
  <c r="P72" i="35"/>
  <c r="M72" i="35"/>
  <c r="L72" i="35"/>
  <c r="V72" i="35"/>
  <c r="T72" i="35"/>
  <c r="U72" i="35"/>
  <c r="R72" i="35"/>
  <c r="IF63" i="35"/>
  <c r="AN55" i="35"/>
  <c r="AM55" i="35"/>
  <c r="AI54" i="35"/>
  <c r="AH54" i="35"/>
  <c r="AG54" i="35"/>
  <c r="AE54" i="35"/>
  <c r="AD54" i="35"/>
  <c r="AC54" i="35"/>
  <c r="AB54" i="35"/>
  <c r="AA54" i="35"/>
  <c r="Z54" i="35"/>
  <c r="AF54" i="35"/>
  <c r="Y54" i="35"/>
  <c r="X54" i="35"/>
  <c r="AJ54" i="35"/>
  <c r="AN34" i="35"/>
  <c r="AM34" i="35"/>
  <c r="V25" i="35"/>
  <c r="T25" i="35"/>
  <c r="R25" i="35"/>
  <c r="Q25" i="35"/>
  <c r="M25" i="35"/>
  <c r="L25" i="35"/>
  <c r="U25" i="35"/>
  <c r="P25" i="35"/>
  <c r="AN19" i="35"/>
  <c r="AM19" i="35"/>
  <c r="AC31" i="35"/>
  <c r="L8" i="35"/>
  <c r="M8" i="35" s="1"/>
  <c r="P8" i="35"/>
  <c r="AM11" i="35"/>
  <c r="AN11" i="35" s="1"/>
  <c r="AO11" i="35" s="1"/>
  <c r="AP11" i="35" s="1"/>
  <c r="AQ11" i="35" s="1"/>
  <c r="AR11" i="35" s="1"/>
  <c r="AS11" i="35" s="1"/>
  <c r="AT11" i="35" s="1"/>
  <c r="AU11" i="35" s="1"/>
  <c r="AV11" i="35" s="1"/>
  <c r="AW11" i="35" s="1"/>
  <c r="AX11" i="35" s="1"/>
  <c r="AY11" i="35" s="1"/>
  <c r="AZ11" i="35" s="1"/>
  <c r="BA11" i="35" s="1"/>
  <c r="BB11" i="35" s="1"/>
  <c r="BC11" i="35" s="1"/>
  <c r="BD11" i="35" s="1"/>
  <c r="BE11" i="35" s="1"/>
  <c r="BF11" i="35" s="1"/>
  <c r="BG11" i="35" s="1"/>
  <c r="BH11" i="35" s="1"/>
  <c r="BI11" i="35" s="1"/>
  <c r="BJ11" i="35" s="1"/>
  <c r="BK11" i="35" s="1"/>
  <c r="BL11" i="35" s="1"/>
  <c r="BM11" i="35" s="1"/>
  <c r="BN11" i="35" s="1"/>
  <c r="BO11" i="35" s="1"/>
  <c r="BP11" i="35" s="1"/>
  <c r="BQ11" i="35" s="1"/>
  <c r="BR11" i="35" s="1"/>
  <c r="BS11" i="35" s="1"/>
  <c r="BT11" i="35" s="1"/>
  <c r="BU11" i="35" s="1"/>
  <c r="BV11" i="35" s="1"/>
  <c r="BW11" i="35" s="1"/>
  <c r="BX11" i="35" s="1"/>
  <c r="BY11" i="35" s="1"/>
  <c r="BZ11" i="35" s="1"/>
  <c r="CA11" i="35" s="1"/>
  <c r="CB11" i="35" s="1"/>
  <c r="CC11" i="35" s="1"/>
  <c r="CD11" i="35" s="1"/>
  <c r="CE11" i="35" s="1"/>
  <c r="CF11" i="35" s="1"/>
  <c r="CG11" i="35" s="1"/>
  <c r="CH11" i="35" s="1"/>
  <c r="CI11" i="35" s="1"/>
  <c r="CJ11" i="35" s="1"/>
  <c r="CK11" i="35" s="1"/>
  <c r="CL11" i="35" s="1"/>
  <c r="CM11" i="35" s="1"/>
  <c r="CN11" i="35" s="1"/>
  <c r="CO11" i="35" s="1"/>
  <c r="CP11" i="35" s="1"/>
  <c r="CQ11" i="35" s="1"/>
  <c r="CR11" i="35" s="1"/>
  <c r="CS11" i="35" s="1"/>
  <c r="CT11" i="35" s="1"/>
  <c r="CU11" i="35" s="1"/>
  <c r="CV11" i="35" s="1"/>
  <c r="CW11" i="35" s="1"/>
  <c r="CX11" i="35" s="1"/>
  <c r="CY11" i="35" s="1"/>
  <c r="CZ11" i="35" s="1"/>
  <c r="DA11" i="35" s="1"/>
  <c r="DB11" i="35" s="1"/>
  <c r="DC11" i="35" s="1"/>
  <c r="DD11" i="35" s="1"/>
  <c r="DE11" i="35" s="1"/>
  <c r="DF11" i="35" s="1"/>
  <c r="DG11" i="35" s="1"/>
  <c r="DH11" i="35" s="1"/>
  <c r="DI11" i="35" s="1"/>
  <c r="DJ11" i="35" s="1"/>
  <c r="DK11" i="35" s="1"/>
  <c r="DL11" i="35" s="1"/>
  <c r="DM11" i="35" s="1"/>
  <c r="DN11" i="35" s="1"/>
  <c r="DO11" i="35" s="1"/>
  <c r="DP11" i="35" s="1"/>
  <c r="DQ11" i="35" s="1"/>
  <c r="DR11" i="35" s="1"/>
  <c r="DS11" i="35" s="1"/>
  <c r="DT11" i="35" s="1"/>
  <c r="DU11" i="35" s="1"/>
  <c r="DV11" i="35" s="1"/>
  <c r="DW11" i="35" s="1"/>
  <c r="DX11" i="35" s="1"/>
  <c r="DY11" i="35" s="1"/>
  <c r="DZ11" i="35" s="1"/>
  <c r="EA11" i="35" s="1"/>
  <c r="EB11" i="35" s="1"/>
  <c r="EC11" i="35" s="1"/>
  <c r="ED11" i="35" s="1"/>
  <c r="EE11" i="35" s="1"/>
  <c r="EF11" i="35" s="1"/>
  <c r="EG11" i="35" s="1"/>
  <c r="EH11" i="35" s="1"/>
  <c r="EI11" i="35" s="1"/>
  <c r="EJ11" i="35" s="1"/>
  <c r="EK11" i="35" s="1"/>
  <c r="EL11" i="35" s="1"/>
  <c r="EM11" i="35" s="1"/>
  <c r="EN11" i="35" s="1"/>
  <c r="EO11" i="35" s="1"/>
  <c r="EP11" i="35" s="1"/>
  <c r="EQ11" i="35" s="1"/>
  <c r="ER11" i="35" s="1"/>
  <c r="ES11" i="35" s="1"/>
  <c r="ET11" i="35" s="1"/>
  <c r="EU11" i="35" s="1"/>
  <c r="EV11" i="35" s="1"/>
  <c r="EW11" i="35" s="1"/>
  <c r="EX11" i="35" s="1"/>
  <c r="EY11" i="35" s="1"/>
  <c r="EZ11" i="35" s="1"/>
  <c r="FA11" i="35" s="1"/>
  <c r="FB11" i="35" s="1"/>
  <c r="FC11" i="35" s="1"/>
  <c r="FD11" i="35" s="1"/>
  <c r="FE11" i="35" s="1"/>
  <c r="FF11" i="35" s="1"/>
  <c r="FG11" i="35" s="1"/>
  <c r="FH11" i="35" s="1"/>
  <c r="FI11" i="35" s="1"/>
  <c r="FJ11" i="35" s="1"/>
  <c r="FK11" i="35" s="1"/>
  <c r="FL11" i="35" s="1"/>
  <c r="FM11" i="35" s="1"/>
  <c r="FN11" i="35" s="1"/>
  <c r="FO11" i="35" s="1"/>
  <c r="FP11" i="35" s="1"/>
  <c r="FQ11" i="35" s="1"/>
  <c r="FR11" i="35" s="1"/>
  <c r="FS11" i="35" s="1"/>
  <c r="FT11" i="35" s="1"/>
  <c r="FU11" i="35" s="1"/>
  <c r="FV11" i="35" s="1"/>
  <c r="FW11" i="35" s="1"/>
  <c r="FX11" i="35" s="1"/>
  <c r="FY11" i="35" s="1"/>
  <c r="FZ11" i="35" s="1"/>
  <c r="GA11" i="35" s="1"/>
  <c r="GB11" i="35" s="1"/>
  <c r="GC11" i="35" s="1"/>
  <c r="GD11" i="35" s="1"/>
  <c r="GE11" i="35" s="1"/>
  <c r="GF11" i="35" s="1"/>
  <c r="GG11" i="35" s="1"/>
  <c r="GH11" i="35" s="1"/>
  <c r="GI11" i="35" s="1"/>
  <c r="GJ11" i="35" s="1"/>
  <c r="GK11" i="35" s="1"/>
  <c r="GL11" i="35" s="1"/>
  <c r="GM11" i="35" s="1"/>
  <c r="GN11" i="35" s="1"/>
  <c r="GO11" i="35" s="1"/>
  <c r="GP11" i="35" s="1"/>
  <c r="GQ11" i="35" s="1"/>
  <c r="GR11" i="35" s="1"/>
  <c r="GS11" i="35" s="1"/>
  <c r="GT11" i="35" s="1"/>
  <c r="GU11" i="35" s="1"/>
  <c r="GV11" i="35" s="1"/>
  <c r="GW11" i="35" s="1"/>
  <c r="GX11" i="35" s="1"/>
  <c r="GY11" i="35" s="1"/>
  <c r="GZ11" i="35" s="1"/>
  <c r="HA11" i="35" s="1"/>
  <c r="HB11" i="35" s="1"/>
  <c r="HC11" i="35" s="1"/>
  <c r="HD11" i="35" s="1"/>
  <c r="HE11" i="35" s="1"/>
  <c r="HF11" i="35" s="1"/>
  <c r="HG11" i="35" s="1"/>
  <c r="HH11" i="35" s="1"/>
  <c r="HI11" i="35" s="1"/>
  <c r="HJ11" i="35" s="1"/>
  <c r="HK11" i="35" s="1"/>
  <c r="HL11" i="35" s="1"/>
  <c r="HM11" i="35" s="1"/>
  <c r="HN11" i="35" s="1"/>
  <c r="HO11" i="35" s="1"/>
  <c r="HP11" i="35" s="1"/>
  <c r="HQ11" i="35" s="1"/>
  <c r="HR11" i="35" s="1"/>
  <c r="HS11" i="35" s="1"/>
  <c r="HT11" i="35" s="1"/>
  <c r="HU11" i="35" s="1"/>
  <c r="HV11" i="35" s="1"/>
  <c r="HW11" i="35" s="1"/>
  <c r="HX11" i="35" s="1"/>
  <c r="HY11" i="35" s="1"/>
  <c r="HZ11" i="35" s="1"/>
  <c r="IA11" i="35" s="1"/>
  <c r="IB11" i="35" s="1"/>
  <c r="IC11" i="35" s="1"/>
  <c r="ID11" i="35" s="1"/>
  <c r="IE11" i="35" s="1"/>
  <c r="L78" i="35"/>
  <c r="V78" i="35"/>
  <c r="U78" i="35"/>
  <c r="T78" i="35"/>
  <c r="R78" i="35"/>
  <c r="Q78" i="35"/>
  <c r="P78" i="35"/>
  <c r="M78" i="35"/>
  <c r="AN70" i="35"/>
  <c r="AM70" i="35"/>
  <c r="V64" i="35"/>
  <c r="U64" i="35"/>
  <c r="T64" i="35"/>
  <c r="R64" i="35"/>
  <c r="Q64" i="35"/>
  <c r="P64" i="35"/>
  <c r="M64" i="35"/>
  <c r="L64" i="35"/>
  <c r="R67" i="35"/>
  <c r="Q67" i="35"/>
  <c r="P67" i="35"/>
  <c r="M67" i="35"/>
  <c r="V67" i="35"/>
  <c r="U67" i="35"/>
  <c r="T67" i="35"/>
  <c r="L67" i="35"/>
  <c r="AN72" i="35"/>
  <c r="AM72" i="35"/>
  <c r="P55" i="35"/>
  <c r="M55" i="35"/>
  <c r="L55" i="35"/>
  <c r="V55" i="35"/>
  <c r="U55" i="35"/>
  <c r="T55" i="35"/>
  <c r="R55" i="35"/>
  <c r="Q55" i="35"/>
  <c r="Z53" i="35"/>
  <c r="AJ53" i="35"/>
  <c r="AN52" i="35"/>
  <c r="AM52" i="35"/>
  <c r="AN47" i="35"/>
  <c r="AM47" i="35"/>
  <c r="V45" i="35"/>
  <c r="U45" i="35"/>
  <c r="T45" i="35"/>
  <c r="R45" i="35"/>
  <c r="Q45" i="35"/>
  <c r="P45" i="35"/>
  <c r="M45" i="35"/>
  <c r="L45" i="35"/>
  <c r="AI43" i="35"/>
  <c r="AH43" i="35"/>
  <c r="AG43" i="35"/>
  <c r="AF43" i="35"/>
  <c r="AE43" i="35"/>
  <c r="AD43" i="35"/>
  <c r="AC43" i="35"/>
  <c r="AB43" i="35"/>
  <c r="AA43" i="35"/>
  <c r="Z43" i="35"/>
  <c r="Y43" i="35"/>
  <c r="X43" i="35"/>
  <c r="AJ43" i="35"/>
  <c r="U24" i="35"/>
  <c r="V24" i="35"/>
  <c r="T24" i="35"/>
  <c r="R24" i="35"/>
  <c r="M24" i="35"/>
  <c r="Q24" i="35"/>
  <c r="P24" i="35"/>
  <c r="L24" i="35"/>
  <c r="L19" i="35"/>
  <c r="V19" i="35"/>
  <c r="U19" i="35"/>
  <c r="T19" i="35"/>
  <c r="R19" i="35"/>
  <c r="Q19" i="35"/>
  <c r="P19" i="35"/>
  <c r="M19" i="35"/>
  <c r="V17" i="35"/>
  <c r="U17" i="35"/>
  <c r="T17" i="35"/>
  <c r="R17" i="35"/>
  <c r="Q17" i="35"/>
  <c r="P17" i="35"/>
  <c r="M17" i="35"/>
  <c r="L17" i="35"/>
  <c r="Q32" i="35"/>
  <c r="P32" i="35"/>
  <c r="L32" i="35"/>
  <c r="V32" i="35"/>
  <c r="T32" i="35"/>
  <c r="U32" i="35"/>
  <c r="R32" i="35"/>
  <c r="M32" i="35"/>
  <c r="AN14" i="35"/>
  <c r="AM14" i="35"/>
  <c r="AN16" i="35"/>
  <c r="AM16" i="35"/>
  <c r="X15" i="35"/>
  <c r="U59" i="35"/>
  <c r="T59" i="35"/>
  <c r="R59" i="35"/>
  <c r="Q59" i="35"/>
  <c r="P59" i="35"/>
  <c r="M59" i="35"/>
  <c r="L59" i="35"/>
  <c r="V59" i="35"/>
  <c r="IF43" i="35"/>
  <c r="AM101" i="35"/>
  <c r="AN101" i="35"/>
  <c r="AN93" i="35"/>
  <c r="AM93" i="35"/>
  <c r="AM97" i="35"/>
  <c r="AN97" i="35"/>
  <c r="AN99" i="35"/>
  <c r="AM99" i="35"/>
  <c r="AN98" i="35"/>
  <c r="AM98" i="35"/>
  <c r="V86" i="35"/>
  <c r="T86" i="35"/>
  <c r="R86" i="35"/>
  <c r="M86" i="35"/>
  <c r="L86" i="35"/>
  <c r="U86" i="35"/>
  <c r="P86" i="35"/>
  <c r="Q86" i="35"/>
  <c r="AN82" i="35"/>
  <c r="AM82" i="35"/>
  <c r="M70" i="35"/>
  <c r="L70" i="35"/>
  <c r="V70" i="35"/>
  <c r="U70" i="35"/>
  <c r="T70" i="35"/>
  <c r="Q70" i="35"/>
  <c r="R70" i="35"/>
  <c r="P70" i="35"/>
  <c r="AM67" i="35"/>
  <c r="AN67" i="35"/>
  <c r="AH69" i="35"/>
  <c r="AG69" i="35"/>
  <c r="AF69" i="35"/>
  <c r="AE69" i="35"/>
  <c r="AD69" i="35"/>
  <c r="AC69" i="35"/>
  <c r="AB69" i="35"/>
  <c r="AA69" i="35"/>
  <c r="Z69" i="35"/>
  <c r="AJ69" i="35"/>
  <c r="AI69" i="35"/>
  <c r="Y69" i="35"/>
  <c r="IF71" i="35"/>
  <c r="IF54" i="35"/>
  <c r="P52" i="35"/>
  <c r="M52" i="35"/>
  <c r="L52" i="35"/>
  <c r="V52" i="35"/>
  <c r="U52" i="35"/>
  <c r="T52" i="35"/>
  <c r="R52" i="35"/>
  <c r="Q52" i="35"/>
  <c r="Q47" i="35"/>
  <c r="P47" i="35"/>
  <c r="M47" i="35"/>
  <c r="L47" i="35"/>
  <c r="U47" i="35"/>
  <c r="T47" i="35"/>
  <c r="R47" i="35"/>
  <c r="V47" i="35"/>
  <c r="IF42" i="35"/>
  <c r="T41" i="35"/>
  <c r="R41" i="35"/>
  <c r="Q41" i="35"/>
  <c r="P41" i="35"/>
  <c r="M41" i="35"/>
  <c r="L41" i="35"/>
  <c r="V41" i="35"/>
  <c r="U41" i="35"/>
  <c r="T28" i="35"/>
  <c r="R28" i="35"/>
  <c r="Q28" i="35"/>
  <c r="P28" i="35"/>
  <c r="M28" i="35"/>
  <c r="L28" i="35"/>
  <c r="V28" i="35"/>
  <c r="U28" i="35"/>
  <c r="AN32" i="35"/>
  <c r="AM32" i="35"/>
  <c r="M14" i="35"/>
  <c r="L14" i="35"/>
  <c r="V14" i="35"/>
  <c r="U14" i="35"/>
  <c r="T14" i="35"/>
  <c r="R14" i="35"/>
  <c r="Q14" i="35"/>
  <c r="P14" i="35"/>
  <c r="AN20" i="35"/>
  <c r="AM20" i="35"/>
  <c r="AM6" i="35"/>
  <c r="AN6" i="35" s="1"/>
  <c r="AO6" i="35" s="1"/>
  <c r="AP6" i="35" s="1"/>
  <c r="AQ6" i="35" s="1"/>
  <c r="AR6" i="35" s="1"/>
  <c r="AS6" i="35" s="1"/>
  <c r="AT6" i="35" s="1"/>
  <c r="AU6" i="35" s="1"/>
  <c r="AV6" i="35" s="1"/>
  <c r="AW6" i="35" s="1"/>
  <c r="AX6" i="35" s="1"/>
  <c r="AY6" i="35" s="1"/>
  <c r="AZ6" i="35" s="1"/>
  <c r="BA6" i="35" s="1"/>
  <c r="BB6" i="35" s="1"/>
  <c r="BC6" i="35" s="1"/>
  <c r="BD6" i="35" s="1"/>
  <c r="BE6" i="35" s="1"/>
  <c r="BF6" i="35" s="1"/>
  <c r="BG6" i="35" s="1"/>
  <c r="BH6" i="35" s="1"/>
  <c r="BI6" i="35" s="1"/>
  <c r="BJ6" i="35" s="1"/>
  <c r="BK6" i="35" s="1"/>
  <c r="BL6" i="35" s="1"/>
  <c r="BM6" i="35" s="1"/>
  <c r="BN6" i="35" s="1"/>
  <c r="BO6" i="35" s="1"/>
  <c r="BP6" i="35" s="1"/>
  <c r="BQ6" i="35" s="1"/>
  <c r="BR6" i="35" s="1"/>
  <c r="BS6" i="35" s="1"/>
  <c r="BT6" i="35" s="1"/>
  <c r="BU6" i="35" s="1"/>
  <c r="BV6" i="35" s="1"/>
  <c r="BW6" i="35" s="1"/>
  <c r="BX6" i="35" s="1"/>
  <c r="BY6" i="35" s="1"/>
  <c r="BZ6" i="35" s="1"/>
  <c r="CA6" i="35" s="1"/>
  <c r="CB6" i="35" s="1"/>
  <c r="CC6" i="35" s="1"/>
  <c r="CD6" i="35" s="1"/>
  <c r="CE6" i="35" s="1"/>
  <c r="CF6" i="35" s="1"/>
  <c r="CG6" i="35" s="1"/>
  <c r="CH6" i="35" s="1"/>
  <c r="CI6" i="35" s="1"/>
  <c r="CJ6" i="35" s="1"/>
  <c r="CK6" i="35" s="1"/>
  <c r="CL6" i="35" s="1"/>
  <c r="CM6" i="35" s="1"/>
  <c r="CN6" i="35" s="1"/>
  <c r="CO6" i="35" s="1"/>
  <c r="CP6" i="35" s="1"/>
  <c r="CQ6" i="35" s="1"/>
  <c r="CR6" i="35" s="1"/>
  <c r="CS6" i="35" s="1"/>
  <c r="CT6" i="35" s="1"/>
  <c r="CU6" i="35" s="1"/>
  <c r="CV6" i="35" s="1"/>
  <c r="CW6" i="35" s="1"/>
  <c r="CX6" i="35" s="1"/>
  <c r="CY6" i="35" s="1"/>
  <c r="CZ6" i="35" s="1"/>
  <c r="DA6" i="35" s="1"/>
  <c r="DB6" i="35" s="1"/>
  <c r="DC6" i="35" s="1"/>
  <c r="DD6" i="35" s="1"/>
  <c r="DE6" i="35" s="1"/>
  <c r="DF6" i="35" s="1"/>
  <c r="DG6" i="35" s="1"/>
  <c r="DH6" i="35" s="1"/>
  <c r="DI6" i="35" s="1"/>
  <c r="DJ6" i="35" s="1"/>
  <c r="DK6" i="35" s="1"/>
  <c r="DL6" i="35" s="1"/>
  <c r="DM6" i="35" s="1"/>
  <c r="DN6" i="35" s="1"/>
  <c r="DO6" i="35" s="1"/>
  <c r="DP6" i="35" s="1"/>
  <c r="DQ6" i="35" s="1"/>
  <c r="DR6" i="35" s="1"/>
  <c r="DS6" i="35" s="1"/>
  <c r="DT6" i="35" s="1"/>
  <c r="DU6" i="35" s="1"/>
  <c r="DV6" i="35" s="1"/>
  <c r="DW6" i="35" s="1"/>
  <c r="DX6" i="35" s="1"/>
  <c r="DY6" i="35" s="1"/>
  <c r="DZ6" i="35" s="1"/>
  <c r="EA6" i="35" s="1"/>
  <c r="EB6" i="35" s="1"/>
  <c r="EC6" i="35" s="1"/>
  <c r="ED6" i="35" s="1"/>
  <c r="EE6" i="35" s="1"/>
  <c r="EF6" i="35" s="1"/>
  <c r="EG6" i="35" s="1"/>
  <c r="EH6" i="35" s="1"/>
  <c r="EI6" i="35" s="1"/>
  <c r="EJ6" i="35" s="1"/>
  <c r="EK6" i="35" s="1"/>
  <c r="EL6" i="35" s="1"/>
  <c r="EM6" i="35" s="1"/>
  <c r="EN6" i="35" s="1"/>
  <c r="EO6" i="35" s="1"/>
  <c r="EP6" i="35" s="1"/>
  <c r="EQ6" i="35" s="1"/>
  <c r="ER6" i="35" s="1"/>
  <c r="ES6" i="35" s="1"/>
  <c r="ET6" i="35" s="1"/>
  <c r="EU6" i="35" s="1"/>
  <c r="EV6" i="35" s="1"/>
  <c r="EW6" i="35" s="1"/>
  <c r="EX6" i="35" s="1"/>
  <c r="EY6" i="35" s="1"/>
  <c r="EZ6" i="35" s="1"/>
  <c r="FA6" i="35" s="1"/>
  <c r="FB6" i="35" s="1"/>
  <c r="FC6" i="35" s="1"/>
  <c r="FD6" i="35" s="1"/>
  <c r="FE6" i="35" s="1"/>
  <c r="FF6" i="35" s="1"/>
  <c r="FG6" i="35" s="1"/>
  <c r="FH6" i="35" s="1"/>
  <c r="FI6" i="35" s="1"/>
  <c r="FJ6" i="35" s="1"/>
  <c r="FK6" i="35" s="1"/>
  <c r="FL6" i="35" s="1"/>
  <c r="FM6" i="35" s="1"/>
  <c r="FN6" i="35" s="1"/>
  <c r="FO6" i="35" s="1"/>
  <c r="FP6" i="35" s="1"/>
  <c r="FQ6" i="35" s="1"/>
  <c r="FR6" i="35" s="1"/>
  <c r="FS6" i="35" s="1"/>
  <c r="FT6" i="35" s="1"/>
  <c r="FU6" i="35" s="1"/>
  <c r="FV6" i="35" s="1"/>
  <c r="FW6" i="35" s="1"/>
  <c r="FX6" i="35" s="1"/>
  <c r="FY6" i="35" s="1"/>
  <c r="FZ6" i="35" s="1"/>
  <c r="GA6" i="35" s="1"/>
  <c r="GB6" i="35" s="1"/>
  <c r="GC6" i="35" s="1"/>
  <c r="GD6" i="35" s="1"/>
  <c r="GE6" i="35" s="1"/>
  <c r="GF6" i="35" s="1"/>
  <c r="GG6" i="35" s="1"/>
  <c r="GH6" i="35" s="1"/>
  <c r="GI6" i="35" s="1"/>
  <c r="GJ6" i="35" s="1"/>
  <c r="GK6" i="35" s="1"/>
  <c r="GL6" i="35" s="1"/>
  <c r="GM6" i="35" s="1"/>
  <c r="GN6" i="35" s="1"/>
  <c r="GO6" i="35" s="1"/>
  <c r="GP6" i="35" s="1"/>
  <c r="GQ6" i="35" s="1"/>
  <c r="GR6" i="35" s="1"/>
  <c r="GS6" i="35" s="1"/>
  <c r="GT6" i="35" s="1"/>
  <c r="GU6" i="35" s="1"/>
  <c r="GV6" i="35" s="1"/>
  <c r="GW6" i="35" s="1"/>
  <c r="GX6" i="35" s="1"/>
  <c r="GY6" i="35" s="1"/>
  <c r="GZ6" i="35" s="1"/>
  <c r="HA6" i="35" s="1"/>
  <c r="HB6" i="35" s="1"/>
  <c r="HC6" i="35" s="1"/>
  <c r="HD6" i="35" s="1"/>
  <c r="HE6" i="35" s="1"/>
  <c r="HF6" i="35" s="1"/>
  <c r="HG6" i="35" s="1"/>
  <c r="HH6" i="35" s="1"/>
  <c r="HI6" i="35" s="1"/>
  <c r="HJ6" i="35" s="1"/>
  <c r="HK6" i="35" s="1"/>
  <c r="HL6" i="35" s="1"/>
  <c r="HM6" i="35" s="1"/>
  <c r="HN6" i="35" s="1"/>
  <c r="HO6" i="35" s="1"/>
  <c r="HP6" i="35" s="1"/>
  <c r="HQ6" i="35" s="1"/>
  <c r="HR6" i="35" s="1"/>
  <c r="HS6" i="35" s="1"/>
  <c r="HT6" i="35" s="1"/>
  <c r="HU6" i="35" s="1"/>
  <c r="HV6" i="35" s="1"/>
  <c r="HW6" i="35" s="1"/>
  <c r="HX6" i="35" s="1"/>
  <c r="HY6" i="35" s="1"/>
  <c r="HZ6" i="35" s="1"/>
  <c r="IA6" i="35" s="1"/>
  <c r="IB6" i="35" s="1"/>
  <c r="IC6" i="35" s="1"/>
  <c r="ID6" i="35" s="1"/>
  <c r="IE6" i="35" s="1"/>
  <c r="AH20" i="35"/>
  <c r="AG20" i="35"/>
  <c r="AF20" i="35"/>
  <c r="AE20" i="35"/>
  <c r="AD20" i="35"/>
  <c r="AC20" i="35"/>
  <c r="AB20" i="35"/>
  <c r="AA20" i="35"/>
  <c r="AJ20" i="35"/>
  <c r="AI20" i="35"/>
  <c r="Z20" i="35"/>
  <c r="Y20" i="35"/>
  <c r="AN94" i="35"/>
  <c r="AM94" i="35"/>
  <c r="R77" i="35"/>
  <c r="Q77" i="35"/>
  <c r="P77" i="35"/>
  <c r="M77" i="35"/>
  <c r="L77" i="35"/>
  <c r="V77" i="35"/>
  <c r="T77" i="35"/>
  <c r="U77" i="35"/>
  <c r="V101" i="35"/>
  <c r="U101" i="35"/>
  <c r="T101" i="35"/>
  <c r="R101" i="35"/>
  <c r="Q101" i="35"/>
  <c r="P101" i="35"/>
  <c r="M101" i="35"/>
  <c r="L101" i="35"/>
  <c r="V97" i="35"/>
  <c r="U97" i="35"/>
  <c r="T97" i="35"/>
  <c r="R97" i="35"/>
  <c r="Q97" i="35"/>
  <c r="P97" i="35"/>
  <c r="L97" i="35"/>
  <c r="M97" i="35"/>
  <c r="M99" i="35"/>
  <c r="L99" i="35"/>
  <c r="V99" i="35"/>
  <c r="U99" i="35"/>
  <c r="T99" i="35"/>
  <c r="Q99" i="35"/>
  <c r="R99" i="35"/>
  <c r="P99" i="35"/>
  <c r="AH103" i="35"/>
  <c r="AG103" i="35"/>
  <c r="AF103" i="35"/>
  <c r="AD103" i="35"/>
  <c r="AC103" i="35"/>
  <c r="AB103" i="35"/>
  <c r="AA103" i="35"/>
  <c r="Z103" i="35"/>
  <c r="AJ103" i="35"/>
  <c r="AI103" i="35"/>
  <c r="AE103" i="35"/>
  <c r="Y103" i="35"/>
  <c r="X103" i="35"/>
  <c r="AN88" i="35"/>
  <c r="AM88" i="35"/>
  <c r="AM86" i="35"/>
  <c r="AN86" i="35"/>
  <c r="IF81" i="35"/>
  <c r="T65" i="35"/>
  <c r="R65" i="35"/>
  <c r="Q65" i="35"/>
  <c r="P65" i="35"/>
  <c r="M65" i="35"/>
  <c r="L65" i="35"/>
  <c r="U65" i="35"/>
  <c r="V65" i="35"/>
  <c r="AN59" i="35"/>
  <c r="AM59" i="35"/>
  <c r="IF53" i="35"/>
  <c r="Z48" i="35"/>
  <c r="Y48" i="35"/>
  <c r="AJ48" i="35"/>
  <c r="AI48" i="35"/>
  <c r="AH48" i="35"/>
  <c r="AG48" i="35"/>
  <c r="AF48" i="35"/>
  <c r="AE48" i="35"/>
  <c r="AD48" i="35"/>
  <c r="AC48" i="35"/>
  <c r="AB48" i="35"/>
  <c r="AA48" i="35"/>
  <c r="AI51" i="35"/>
  <c r="AH51" i="35"/>
  <c r="AG51" i="35"/>
  <c r="AF51" i="35"/>
  <c r="AE51" i="35"/>
  <c r="AD51" i="35"/>
  <c r="AC51" i="35"/>
  <c r="AB51" i="35"/>
  <c r="AA51" i="35"/>
  <c r="Z51" i="35"/>
  <c r="AJ51" i="35"/>
  <c r="Y51" i="35"/>
  <c r="X51" i="35"/>
  <c r="AN41" i="35"/>
  <c r="AM41" i="35"/>
  <c r="AN29" i="35"/>
  <c r="AM29" i="35"/>
  <c r="IF31" i="35"/>
  <c r="AN28" i="35"/>
  <c r="AM28" i="35"/>
  <c r="AN24" i="35"/>
  <c r="AM24" i="35"/>
  <c r="AC35" i="35"/>
  <c r="Q23" i="35"/>
  <c r="P23" i="35"/>
  <c r="M23" i="35"/>
  <c r="L23" i="35"/>
  <c r="T23" i="35"/>
  <c r="V23" i="35"/>
  <c r="U23" i="35"/>
  <c r="R23" i="35"/>
  <c r="P6" i="35"/>
  <c r="L6" i="35"/>
  <c r="M6" i="35" s="1"/>
  <c r="U6" i="35" s="1"/>
  <c r="V8" i="32"/>
  <c r="AJ71" i="35" l="1"/>
  <c r="AI21" i="35"/>
  <c r="Y71" i="35"/>
  <c r="IW4" i="35"/>
  <c r="AF36" i="35"/>
  <c r="AA71" i="35"/>
  <c r="Z71" i="35"/>
  <c r="AH21" i="35"/>
  <c r="AB71" i="35"/>
  <c r="AC71" i="35"/>
  <c r="AD71" i="35"/>
  <c r="AF71" i="35"/>
  <c r="AG71" i="35"/>
  <c r="AE71" i="35"/>
  <c r="AH71" i="35"/>
  <c r="X21" i="35"/>
  <c r="Y30" i="35"/>
  <c r="AH36" i="35"/>
  <c r="X81" i="35"/>
  <c r="AC4" i="35"/>
  <c r="AJ21" i="35"/>
  <c r="AA30" i="35"/>
  <c r="X36" i="35"/>
  <c r="AI36" i="35"/>
  <c r="Y21" i="35"/>
  <c r="AB30" i="35"/>
  <c r="Z36" i="35"/>
  <c r="AD4" i="35"/>
  <c r="Z21" i="35"/>
  <c r="AC30" i="35"/>
  <c r="AJ36" i="35"/>
  <c r="AD22" i="35"/>
  <c r="AA21" i="35"/>
  <c r="AD30" i="35"/>
  <c r="Y36" i="35"/>
  <c r="AB21" i="35"/>
  <c r="AE30" i="35"/>
  <c r="AA36" i="35"/>
  <c r="AD21" i="35"/>
  <c r="AF30" i="35"/>
  <c r="AB36" i="35"/>
  <c r="AF21" i="35"/>
  <c r="AG30" i="35"/>
  <c r="AC36" i="35"/>
  <c r="AG21" i="35"/>
  <c r="AH30" i="35"/>
  <c r="AD36" i="35"/>
  <c r="AE21" i="35"/>
  <c r="Z30" i="35"/>
  <c r="AI30" i="35"/>
  <c r="AE36" i="35"/>
  <c r="MJ4" i="35"/>
  <c r="OK4" i="35"/>
  <c r="AA53" i="35"/>
  <c r="AC83" i="35"/>
  <c r="PK4" i="35"/>
  <c r="LD4" i="35"/>
  <c r="IV81" i="35"/>
  <c r="PS81" i="35"/>
  <c r="KE81" i="35"/>
  <c r="ML81" i="35"/>
  <c r="OS81" i="35"/>
  <c r="JE81" i="35"/>
  <c r="LL81" i="35"/>
  <c r="NG81" i="35"/>
  <c r="PB81" i="35"/>
  <c r="JN81" i="35"/>
  <c r="LI81" i="35"/>
  <c r="NP81" i="35"/>
  <c r="PW81" i="35"/>
  <c r="KI81" i="35"/>
  <c r="MP81" i="35"/>
  <c r="OW81" i="35"/>
  <c r="JI81" i="35"/>
  <c r="T12" i="35"/>
  <c r="Y53" i="35"/>
  <c r="AB53" i="35"/>
  <c r="AE83" i="35"/>
  <c r="OY4" i="35"/>
  <c r="NK4" i="35"/>
  <c r="NX81" i="35"/>
  <c r="PG81" i="35"/>
  <c r="JS81" i="35"/>
  <c r="LZ81" i="35"/>
  <c r="OG81" i="35"/>
  <c r="IS81" i="35"/>
  <c r="KZ81" i="35"/>
  <c r="MU81" i="35"/>
  <c r="OP81" i="35"/>
  <c r="JB81" i="35"/>
  <c r="KW81" i="35"/>
  <c r="ND81" i="35"/>
  <c r="PK81" i="35"/>
  <c r="JW81" i="35"/>
  <c r="MD81" i="35"/>
  <c r="OK81" i="35"/>
  <c r="IW81" i="35"/>
  <c r="AC53" i="35"/>
  <c r="OM4" i="35"/>
  <c r="PQ4" i="35"/>
  <c r="IJ81" i="35"/>
  <c r="OU81" i="35"/>
  <c r="JG81" i="35"/>
  <c r="LN81" i="35"/>
  <c r="NU81" i="35"/>
  <c r="IG81" i="35"/>
  <c r="KN81" i="35"/>
  <c r="MI81" i="35"/>
  <c r="OD81" i="35"/>
  <c r="IP81" i="35"/>
  <c r="KK81" i="35"/>
  <c r="MR81" i="35"/>
  <c r="OY81" i="35"/>
  <c r="JK81" i="35"/>
  <c r="LR81" i="35"/>
  <c r="NY81" i="35"/>
  <c r="IK81" i="35"/>
  <c r="AD53" i="35"/>
  <c r="AG83" i="35"/>
  <c r="PC4" i="35"/>
  <c r="KC4" i="35"/>
  <c r="NL81" i="35"/>
  <c r="OI81" i="35"/>
  <c r="IU81" i="35"/>
  <c r="LB81" i="35"/>
  <c r="NI81" i="35"/>
  <c r="PP81" i="35"/>
  <c r="KB81" i="35"/>
  <c r="LW81" i="35"/>
  <c r="NR81" i="35"/>
  <c r="PM81" i="35"/>
  <c r="JY81" i="35"/>
  <c r="MF81" i="35"/>
  <c r="OM81" i="35"/>
  <c r="IY81" i="35"/>
  <c r="LF81" i="35"/>
  <c r="NM81" i="35"/>
  <c r="AF83" i="35"/>
  <c r="AF53" i="35"/>
  <c r="AH83" i="35"/>
  <c r="Y35" i="35"/>
  <c r="JO4" i="35"/>
  <c r="MZ81" i="35"/>
  <c r="NW81" i="35"/>
  <c r="II81" i="35"/>
  <c r="KP81" i="35"/>
  <c r="MW81" i="35"/>
  <c r="PD81" i="35"/>
  <c r="JP81" i="35"/>
  <c r="LK81" i="35"/>
  <c r="NF81" i="35"/>
  <c r="PA81" i="35"/>
  <c r="JM81" i="35"/>
  <c r="LT81" i="35"/>
  <c r="OA81" i="35"/>
  <c r="IM81" i="35"/>
  <c r="KT81" i="35"/>
  <c r="NA81" i="35"/>
  <c r="LJ4" i="35"/>
  <c r="X83" i="35"/>
  <c r="AI83" i="35"/>
  <c r="AG53" i="35"/>
  <c r="Y83" i="35"/>
  <c r="NE4" i="35"/>
  <c r="MB81" i="35"/>
  <c r="MY81" i="35"/>
  <c r="PF81" i="35"/>
  <c r="JR81" i="35"/>
  <c r="LY81" i="35"/>
  <c r="OF81" i="35"/>
  <c r="IR81" i="35"/>
  <c r="KM81" i="35"/>
  <c r="MH81" i="35"/>
  <c r="OC81" i="35"/>
  <c r="IO81" i="35"/>
  <c r="KV81" i="35"/>
  <c r="NC81" i="35"/>
  <c r="PJ81" i="35"/>
  <c r="JV81" i="35"/>
  <c r="MC81" i="35"/>
  <c r="AE53" i="35"/>
  <c r="AH53" i="35"/>
  <c r="AD83" i="35"/>
  <c r="PL4" i="35"/>
  <c r="PH81" i="35"/>
  <c r="LP81" i="35"/>
  <c r="MM81" i="35"/>
  <c r="OT81" i="35"/>
  <c r="JF81" i="35"/>
  <c r="LM81" i="35"/>
  <c r="NT81" i="35"/>
  <c r="PO81" i="35"/>
  <c r="KA81" i="35"/>
  <c r="LV81" i="35"/>
  <c r="NQ81" i="35"/>
  <c r="PX81" i="35"/>
  <c r="KJ81" i="35"/>
  <c r="MQ81" i="35"/>
  <c r="OX81" i="35"/>
  <c r="JJ81" i="35"/>
  <c r="LQ81" i="35"/>
  <c r="AB83" i="35"/>
  <c r="AI53" i="35"/>
  <c r="Q12" i="35"/>
  <c r="AJ83" i="35"/>
  <c r="JX4" i="35"/>
  <c r="MD4" i="35"/>
  <c r="OV81" i="35"/>
  <c r="KR81" i="35"/>
  <c r="LO81" i="35"/>
  <c r="NV81" i="35"/>
  <c r="IH81" i="35"/>
  <c r="KO81" i="35"/>
  <c r="MV81" i="35"/>
  <c r="OQ81" i="35"/>
  <c r="JC81" i="35"/>
  <c r="KX81" i="35"/>
  <c r="MS81" i="35"/>
  <c r="OZ81" i="35"/>
  <c r="JL81" i="35"/>
  <c r="LS81" i="35"/>
  <c r="NZ81" i="35"/>
  <c r="IL81" i="35"/>
  <c r="II39" i="35"/>
  <c r="IU39" i="35"/>
  <c r="JG39" i="35"/>
  <c r="JS39" i="35"/>
  <c r="KE39" i="35"/>
  <c r="KQ39" i="35"/>
  <c r="LC39" i="35"/>
  <c r="LO39" i="35"/>
  <c r="MA39" i="35"/>
  <c r="MM39" i="35"/>
  <c r="MY39" i="35"/>
  <c r="NK39" i="35"/>
  <c r="NW39" i="35"/>
  <c r="OI39" i="35"/>
  <c r="OU39" i="35"/>
  <c r="PG39" i="35"/>
  <c r="PS39" i="35"/>
  <c r="IJ39" i="35"/>
  <c r="IV39" i="35"/>
  <c r="JH39" i="35"/>
  <c r="JT39" i="35"/>
  <c r="KF39" i="35"/>
  <c r="KR39" i="35"/>
  <c r="LD39" i="35"/>
  <c r="LP39" i="35"/>
  <c r="MB39" i="35"/>
  <c r="MN39" i="35"/>
  <c r="MZ39" i="35"/>
  <c r="NL39" i="35"/>
  <c r="NX39" i="35"/>
  <c r="OJ39" i="35"/>
  <c r="OV39" i="35"/>
  <c r="PH39" i="35"/>
  <c r="PT39" i="35"/>
  <c r="IK39" i="35"/>
  <c r="IW39" i="35"/>
  <c r="JI39" i="35"/>
  <c r="JU39" i="35"/>
  <c r="KG39" i="35"/>
  <c r="KS39" i="35"/>
  <c r="LE39" i="35"/>
  <c r="LQ39" i="35"/>
  <c r="MC39" i="35"/>
  <c r="MO39" i="35"/>
  <c r="NA39" i="35"/>
  <c r="NM39" i="35"/>
  <c r="NY39" i="35"/>
  <c r="OK39" i="35"/>
  <c r="OW39" i="35"/>
  <c r="PI39" i="35"/>
  <c r="PU39" i="35"/>
  <c r="IL39" i="35"/>
  <c r="IX39" i="35"/>
  <c r="JJ39" i="35"/>
  <c r="JV39" i="35"/>
  <c r="KH39" i="35"/>
  <c r="KT39" i="35"/>
  <c r="LF39" i="35"/>
  <c r="LR39" i="35"/>
  <c r="MD39" i="35"/>
  <c r="MP39" i="35"/>
  <c r="NB39" i="35"/>
  <c r="NN39" i="35"/>
  <c r="NZ39" i="35"/>
  <c r="OL39" i="35"/>
  <c r="OX39" i="35"/>
  <c r="PJ39" i="35"/>
  <c r="PV39" i="35"/>
  <c r="IM39" i="35"/>
  <c r="IY39" i="35"/>
  <c r="JK39" i="35"/>
  <c r="JW39" i="35"/>
  <c r="KI39" i="35"/>
  <c r="KU39" i="35"/>
  <c r="LG39" i="35"/>
  <c r="LS39" i="35"/>
  <c r="ME39" i="35"/>
  <c r="MQ39" i="35"/>
  <c r="NC39" i="35"/>
  <c r="NO39" i="35"/>
  <c r="OA39" i="35"/>
  <c r="OM39" i="35"/>
  <c r="OY39" i="35"/>
  <c r="PK39" i="35"/>
  <c r="PW39" i="35"/>
  <c r="IN39" i="35"/>
  <c r="IZ39" i="35"/>
  <c r="JL39" i="35"/>
  <c r="JX39" i="35"/>
  <c r="KJ39" i="35"/>
  <c r="KV39" i="35"/>
  <c r="LH39" i="35"/>
  <c r="LT39" i="35"/>
  <c r="MF39" i="35"/>
  <c r="MR39" i="35"/>
  <c r="ND39" i="35"/>
  <c r="NP39" i="35"/>
  <c r="OB39" i="35"/>
  <c r="ON39" i="35"/>
  <c r="OZ39" i="35"/>
  <c r="PL39" i="35"/>
  <c r="PX39" i="35"/>
  <c r="IO39" i="35"/>
  <c r="JA39" i="35"/>
  <c r="JM39" i="35"/>
  <c r="JY39" i="35"/>
  <c r="KK39" i="35"/>
  <c r="KW39" i="35"/>
  <c r="LI39" i="35"/>
  <c r="LU39" i="35"/>
  <c r="MG39" i="35"/>
  <c r="MS39" i="35"/>
  <c r="NE39" i="35"/>
  <c r="NQ39" i="35"/>
  <c r="OC39" i="35"/>
  <c r="OO39" i="35"/>
  <c r="PA39" i="35"/>
  <c r="PM39" i="35"/>
  <c r="IP39" i="35"/>
  <c r="JB39" i="35"/>
  <c r="JN39" i="35"/>
  <c r="JZ39" i="35"/>
  <c r="KL39" i="35"/>
  <c r="KX39" i="35"/>
  <c r="LJ39" i="35"/>
  <c r="LV39" i="35"/>
  <c r="MH39" i="35"/>
  <c r="MT39" i="35"/>
  <c r="NF39" i="35"/>
  <c r="NR39" i="35"/>
  <c r="OD39" i="35"/>
  <c r="OP39" i="35"/>
  <c r="PB39" i="35"/>
  <c r="PN39" i="35"/>
  <c r="IQ39" i="35"/>
  <c r="JC39" i="35"/>
  <c r="JO39" i="35"/>
  <c r="KA39" i="35"/>
  <c r="KM39" i="35"/>
  <c r="KY39" i="35"/>
  <c r="LK39" i="35"/>
  <c r="LW39" i="35"/>
  <c r="MI39" i="35"/>
  <c r="MU39" i="35"/>
  <c r="NG39" i="35"/>
  <c r="NS39" i="35"/>
  <c r="OE39" i="35"/>
  <c r="OQ39" i="35"/>
  <c r="PC39" i="35"/>
  <c r="PO39" i="35"/>
  <c r="IR39" i="35"/>
  <c r="JD39" i="35"/>
  <c r="JP39" i="35"/>
  <c r="KB39" i="35"/>
  <c r="KN39" i="35"/>
  <c r="KZ39" i="35"/>
  <c r="LL39" i="35"/>
  <c r="LX39" i="35"/>
  <c r="MJ39" i="35"/>
  <c r="MV39" i="35"/>
  <c r="NH39" i="35"/>
  <c r="NT39" i="35"/>
  <c r="OF39" i="35"/>
  <c r="OR39" i="35"/>
  <c r="PD39" i="35"/>
  <c r="PP39" i="35"/>
  <c r="IG39" i="35"/>
  <c r="IS39" i="35"/>
  <c r="JE39" i="35"/>
  <c r="JQ39" i="35"/>
  <c r="KC39" i="35"/>
  <c r="KO39" i="35"/>
  <c r="LA39" i="35"/>
  <c r="LM39" i="35"/>
  <c r="LY39" i="35"/>
  <c r="MK39" i="35"/>
  <c r="MW39" i="35"/>
  <c r="NI39" i="35"/>
  <c r="NU39" i="35"/>
  <c r="OG39" i="35"/>
  <c r="OS39" i="35"/>
  <c r="PE39" i="35"/>
  <c r="PQ39" i="35"/>
  <c r="ML39" i="35"/>
  <c r="MX39" i="35"/>
  <c r="NJ39" i="35"/>
  <c r="IH39" i="35"/>
  <c r="NV39" i="35"/>
  <c r="IT39" i="35"/>
  <c r="OH39" i="35"/>
  <c r="JF39" i="35"/>
  <c r="OT39" i="35"/>
  <c r="JR39" i="35"/>
  <c r="PF39" i="35"/>
  <c r="KD39" i="35"/>
  <c r="PR39" i="35"/>
  <c r="KP39" i="35"/>
  <c r="LB39" i="35"/>
  <c r="LN39" i="35"/>
  <c r="LZ39" i="35"/>
  <c r="IL65" i="35"/>
  <c r="IX65" i="35"/>
  <c r="JJ65" i="35"/>
  <c r="JV65" i="35"/>
  <c r="KH65" i="35"/>
  <c r="KT65" i="35"/>
  <c r="LF65" i="35"/>
  <c r="LR65" i="35"/>
  <c r="MD65" i="35"/>
  <c r="MP65" i="35"/>
  <c r="NB65" i="35"/>
  <c r="NN65" i="35"/>
  <c r="NZ65" i="35"/>
  <c r="OL65" i="35"/>
  <c r="OX65" i="35"/>
  <c r="PJ65" i="35"/>
  <c r="PV65" i="35"/>
  <c r="IM65" i="35"/>
  <c r="IY65" i="35"/>
  <c r="JK65" i="35"/>
  <c r="JW65" i="35"/>
  <c r="KI65" i="35"/>
  <c r="KU65" i="35"/>
  <c r="LG65" i="35"/>
  <c r="LS65" i="35"/>
  <c r="ME65" i="35"/>
  <c r="MQ65" i="35"/>
  <c r="NC65" i="35"/>
  <c r="NO65" i="35"/>
  <c r="OA65" i="35"/>
  <c r="OM65" i="35"/>
  <c r="OY65" i="35"/>
  <c r="PK65" i="35"/>
  <c r="PW65" i="35"/>
  <c r="IN65" i="35"/>
  <c r="IZ65" i="35"/>
  <c r="JL65" i="35"/>
  <c r="JX65" i="35"/>
  <c r="KJ65" i="35"/>
  <c r="KV65" i="35"/>
  <c r="LH65" i="35"/>
  <c r="LT65" i="35"/>
  <c r="MF65" i="35"/>
  <c r="MR65" i="35"/>
  <c r="ND65" i="35"/>
  <c r="NP65" i="35"/>
  <c r="OB65" i="35"/>
  <c r="ON65" i="35"/>
  <c r="OZ65" i="35"/>
  <c r="PL65" i="35"/>
  <c r="PX65" i="35"/>
  <c r="IO65" i="35"/>
  <c r="JA65" i="35"/>
  <c r="JM65" i="35"/>
  <c r="JY65" i="35"/>
  <c r="KK65" i="35"/>
  <c r="KW65" i="35"/>
  <c r="LI65" i="35"/>
  <c r="LU65" i="35"/>
  <c r="MG65" i="35"/>
  <c r="MS65" i="35"/>
  <c r="NE65" i="35"/>
  <c r="NQ65" i="35"/>
  <c r="OC65" i="35"/>
  <c r="OO65" i="35"/>
  <c r="PA65" i="35"/>
  <c r="PM65" i="35"/>
  <c r="IP65" i="35"/>
  <c r="JB65" i="35"/>
  <c r="JN65" i="35"/>
  <c r="JZ65" i="35"/>
  <c r="KL65" i="35"/>
  <c r="KX65" i="35"/>
  <c r="LJ65" i="35"/>
  <c r="LV65" i="35"/>
  <c r="MH65" i="35"/>
  <c r="MT65" i="35"/>
  <c r="NF65" i="35"/>
  <c r="NR65" i="35"/>
  <c r="OD65" i="35"/>
  <c r="OP65" i="35"/>
  <c r="PB65" i="35"/>
  <c r="PN65" i="35"/>
  <c r="IQ65" i="35"/>
  <c r="JC65" i="35"/>
  <c r="JO65" i="35"/>
  <c r="KA65" i="35"/>
  <c r="KM65" i="35"/>
  <c r="KY65" i="35"/>
  <c r="LK65" i="35"/>
  <c r="LW65" i="35"/>
  <c r="MI65" i="35"/>
  <c r="MU65" i="35"/>
  <c r="NG65" i="35"/>
  <c r="NS65" i="35"/>
  <c r="OE65" i="35"/>
  <c r="OQ65" i="35"/>
  <c r="PC65" i="35"/>
  <c r="PO65" i="35"/>
  <c r="IR65" i="35"/>
  <c r="JD65" i="35"/>
  <c r="JP65" i="35"/>
  <c r="KB65" i="35"/>
  <c r="KN65" i="35"/>
  <c r="KZ65" i="35"/>
  <c r="LL65" i="35"/>
  <c r="LX65" i="35"/>
  <c r="MJ65" i="35"/>
  <c r="MV65" i="35"/>
  <c r="NH65" i="35"/>
  <c r="NT65" i="35"/>
  <c r="OF65" i="35"/>
  <c r="OR65" i="35"/>
  <c r="PD65" i="35"/>
  <c r="PP65" i="35"/>
  <c r="IG65" i="35"/>
  <c r="IS65" i="35"/>
  <c r="JE65" i="35"/>
  <c r="JQ65" i="35"/>
  <c r="KC65" i="35"/>
  <c r="KO65" i="35"/>
  <c r="LA65" i="35"/>
  <c r="LM65" i="35"/>
  <c r="LY65" i="35"/>
  <c r="MK65" i="35"/>
  <c r="MW65" i="35"/>
  <c r="NI65" i="35"/>
  <c r="NU65" i="35"/>
  <c r="OG65" i="35"/>
  <c r="OS65" i="35"/>
  <c r="PE65" i="35"/>
  <c r="PQ65" i="35"/>
  <c r="IH65" i="35"/>
  <c r="IT65" i="35"/>
  <c r="JF65" i="35"/>
  <c r="JR65" i="35"/>
  <c r="KD65" i="35"/>
  <c r="KP65" i="35"/>
  <c r="LB65" i="35"/>
  <c r="LN65" i="35"/>
  <c r="LZ65" i="35"/>
  <c r="ML65" i="35"/>
  <c r="MX65" i="35"/>
  <c r="NJ65" i="35"/>
  <c r="NV65" i="35"/>
  <c r="OH65" i="35"/>
  <c r="OT65" i="35"/>
  <c r="PF65" i="35"/>
  <c r="PR65" i="35"/>
  <c r="II65" i="35"/>
  <c r="IU65" i="35"/>
  <c r="JG65" i="35"/>
  <c r="JS65" i="35"/>
  <c r="KE65" i="35"/>
  <c r="KQ65" i="35"/>
  <c r="LC65" i="35"/>
  <c r="LO65" i="35"/>
  <c r="MA65" i="35"/>
  <c r="MM65" i="35"/>
  <c r="MY65" i="35"/>
  <c r="NK65" i="35"/>
  <c r="NW65" i="35"/>
  <c r="OI65" i="35"/>
  <c r="OU65" i="35"/>
  <c r="PG65" i="35"/>
  <c r="PS65" i="35"/>
  <c r="IJ65" i="35"/>
  <c r="IV65" i="35"/>
  <c r="JH65" i="35"/>
  <c r="JT65" i="35"/>
  <c r="KF65" i="35"/>
  <c r="KR65" i="35"/>
  <c r="LD65" i="35"/>
  <c r="LP65" i="35"/>
  <c r="MB65" i="35"/>
  <c r="MN65" i="35"/>
  <c r="MZ65" i="35"/>
  <c r="NL65" i="35"/>
  <c r="NX65" i="35"/>
  <c r="OJ65" i="35"/>
  <c r="OV65" i="35"/>
  <c r="PH65" i="35"/>
  <c r="PT65" i="35"/>
  <c r="IW65" i="35"/>
  <c r="OK65" i="35"/>
  <c r="JI65" i="35"/>
  <c r="OW65" i="35"/>
  <c r="JU65" i="35"/>
  <c r="PI65" i="35"/>
  <c r="KG65" i="35"/>
  <c r="PU65" i="35"/>
  <c r="KS65" i="35"/>
  <c r="LE65" i="35"/>
  <c r="LQ65" i="35"/>
  <c r="MC65" i="35"/>
  <c r="MO65" i="35"/>
  <c r="NA65" i="35"/>
  <c r="NM65" i="35"/>
  <c r="IK65" i="35"/>
  <c r="NY65" i="35"/>
  <c r="IP28" i="35"/>
  <c r="JB28" i="35"/>
  <c r="JN28" i="35"/>
  <c r="JZ28" i="35"/>
  <c r="KL28" i="35"/>
  <c r="KX28" i="35"/>
  <c r="LJ28" i="35"/>
  <c r="LV28" i="35"/>
  <c r="MH28" i="35"/>
  <c r="MT28" i="35"/>
  <c r="NF28" i="35"/>
  <c r="NR28" i="35"/>
  <c r="OD28" i="35"/>
  <c r="OP28" i="35"/>
  <c r="PB28" i="35"/>
  <c r="PN28" i="35"/>
  <c r="IQ28" i="35"/>
  <c r="JC28" i="35"/>
  <c r="JO28" i="35"/>
  <c r="KA28" i="35"/>
  <c r="KM28" i="35"/>
  <c r="KY28" i="35"/>
  <c r="LK28" i="35"/>
  <c r="LW28" i="35"/>
  <c r="MI28" i="35"/>
  <c r="MU28" i="35"/>
  <c r="NG28" i="35"/>
  <c r="NS28" i="35"/>
  <c r="OE28" i="35"/>
  <c r="OQ28" i="35"/>
  <c r="PC28" i="35"/>
  <c r="PO28" i="35"/>
  <c r="IR28" i="35"/>
  <c r="JD28" i="35"/>
  <c r="JP28" i="35"/>
  <c r="KB28" i="35"/>
  <c r="KN28" i="35"/>
  <c r="KZ28" i="35"/>
  <c r="LL28" i="35"/>
  <c r="LX28" i="35"/>
  <c r="MJ28" i="35"/>
  <c r="MV28" i="35"/>
  <c r="NH28" i="35"/>
  <c r="NT28" i="35"/>
  <c r="OF28" i="35"/>
  <c r="OR28" i="35"/>
  <c r="PD28" i="35"/>
  <c r="PP28" i="35"/>
  <c r="IG28" i="35"/>
  <c r="IS28" i="35"/>
  <c r="JE28" i="35"/>
  <c r="JQ28" i="35"/>
  <c r="KC28" i="35"/>
  <c r="KO28" i="35"/>
  <c r="LA28" i="35"/>
  <c r="LM28" i="35"/>
  <c r="LY28" i="35"/>
  <c r="MK28" i="35"/>
  <c r="MW28" i="35"/>
  <c r="NI28" i="35"/>
  <c r="NU28" i="35"/>
  <c r="OG28" i="35"/>
  <c r="OS28" i="35"/>
  <c r="PE28" i="35"/>
  <c r="PQ28" i="35"/>
  <c r="IH28" i="35"/>
  <c r="IT28" i="35"/>
  <c r="JF28" i="35"/>
  <c r="JR28" i="35"/>
  <c r="KD28" i="35"/>
  <c r="KP28" i="35"/>
  <c r="LB28" i="35"/>
  <c r="LN28" i="35"/>
  <c r="LZ28" i="35"/>
  <c r="ML28" i="35"/>
  <c r="MX28" i="35"/>
  <c r="NJ28" i="35"/>
  <c r="II28" i="35"/>
  <c r="IU28" i="35"/>
  <c r="JG28" i="35"/>
  <c r="JS28" i="35"/>
  <c r="KE28" i="35"/>
  <c r="KQ28" i="35"/>
  <c r="LC28" i="35"/>
  <c r="LO28" i="35"/>
  <c r="MA28" i="35"/>
  <c r="MM28" i="35"/>
  <c r="MY28" i="35"/>
  <c r="NK28" i="35"/>
  <c r="NW28" i="35"/>
  <c r="OI28" i="35"/>
  <c r="OU28" i="35"/>
  <c r="IJ28" i="35"/>
  <c r="IV28" i="35"/>
  <c r="JH28" i="35"/>
  <c r="JT28" i="35"/>
  <c r="KF28" i="35"/>
  <c r="KR28" i="35"/>
  <c r="LD28" i="35"/>
  <c r="LP28" i="35"/>
  <c r="MB28" i="35"/>
  <c r="MN28" i="35"/>
  <c r="IK28" i="35"/>
  <c r="IW28" i="35"/>
  <c r="JI28" i="35"/>
  <c r="JU28" i="35"/>
  <c r="KG28" i="35"/>
  <c r="KS28" i="35"/>
  <c r="LE28" i="35"/>
  <c r="LQ28" i="35"/>
  <c r="MC28" i="35"/>
  <c r="MO28" i="35"/>
  <c r="IL28" i="35"/>
  <c r="IX28" i="35"/>
  <c r="JJ28" i="35"/>
  <c r="JV28" i="35"/>
  <c r="KH28" i="35"/>
  <c r="KT28" i="35"/>
  <c r="LF28" i="35"/>
  <c r="LR28" i="35"/>
  <c r="MD28" i="35"/>
  <c r="MP28" i="35"/>
  <c r="JA28" i="35"/>
  <c r="KW28" i="35"/>
  <c r="MS28" i="35"/>
  <c r="NQ28" i="35"/>
  <c r="OM28" i="35"/>
  <c r="PH28" i="35"/>
  <c r="PX28" i="35"/>
  <c r="JK28" i="35"/>
  <c r="LG28" i="35"/>
  <c r="MZ28" i="35"/>
  <c r="NV28" i="35"/>
  <c r="ON28" i="35"/>
  <c r="PI28" i="35"/>
  <c r="JL28" i="35"/>
  <c r="LH28" i="35"/>
  <c r="NA28" i="35"/>
  <c r="NX28" i="35"/>
  <c r="OO28" i="35"/>
  <c r="PJ28" i="35"/>
  <c r="JM28" i="35"/>
  <c r="LI28" i="35"/>
  <c r="NB28" i="35"/>
  <c r="NY28" i="35"/>
  <c r="OT28" i="35"/>
  <c r="PK28" i="35"/>
  <c r="JW28" i="35"/>
  <c r="LS28" i="35"/>
  <c r="NC28" i="35"/>
  <c r="NZ28" i="35"/>
  <c r="OV28" i="35"/>
  <c r="PL28" i="35"/>
  <c r="JX28" i="35"/>
  <c r="LT28" i="35"/>
  <c r="ND28" i="35"/>
  <c r="OA28" i="35"/>
  <c r="OW28" i="35"/>
  <c r="PM28" i="35"/>
  <c r="JY28" i="35"/>
  <c r="LU28" i="35"/>
  <c r="NE28" i="35"/>
  <c r="OB28" i="35"/>
  <c r="OX28" i="35"/>
  <c r="PR28" i="35"/>
  <c r="IM28" i="35"/>
  <c r="KI28" i="35"/>
  <c r="ME28" i="35"/>
  <c r="NL28" i="35"/>
  <c r="OC28" i="35"/>
  <c r="OY28" i="35"/>
  <c r="PS28" i="35"/>
  <c r="IN28" i="35"/>
  <c r="KJ28" i="35"/>
  <c r="MF28" i="35"/>
  <c r="NM28" i="35"/>
  <c r="OH28" i="35"/>
  <c r="OZ28" i="35"/>
  <c r="PT28" i="35"/>
  <c r="IO28" i="35"/>
  <c r="KK28" i="35"/>
  <c r="MG28" i="35"/>
  <c r="NN28" i="35"/>
  <c r="OJ28" i="35"/>
  <c r="PA28" i="35"/>
  <c r="PU28" i="35"/>
  <c r="IY28" i="35"/>
  <c r="KU28" i="35"/>
  <c r="MQ28" i="35"/>
  <c r="NO28" i="35"/>
  <c r="OK28" i="35"/>
  <c r="PF28" i="35"/>
  <c r="PV28" i="35"/>
  <c r="IZ28" i="35"/>
  <c r="KV28" i="35"/>
  <c r="MR28" i="35"/>
  <c r="NP28" i="35"/>
  <c r="OL28" i="35"/>
  <c r="PG28" i="35"/>
  <c r="PW28" i="35"/>
  <c r="IP93" i="35"/>
  <c r="JB93" i="35"/>
  <c r="JN93" i="35"/>
  <c r="JZ93" i="35"/>
  <c r="KL93" i="35"/>
  <c r="KX93" i="35"/>
  <c r="LJ93" i="35"/>
  <c r="LV93" i="35"/>
  <c r="IK93" i="35"/>
  <c r="IW93" i="35"/>
  <c r="JI93" i="35"/>
  <c r="JU93" i="35"/>
  <c r="KG93" i="35"/>
  <c r="KS93" i="35"/>
  <c r="LE93" i="35"/>
  <c r="LQ93" i="35"/>
  <c r="IM93" i="35"/>
  <c r="JA93" i="35"/>
  <c r="JP93" i="35"/>
  <c r="KD93" i="35"/>
  <c r="KR93" i="35"/>
  <c r="LG93" i="35"/>
  <c r="LU93" i="35"/>
  <c r="MH93" i="35"/>
  <c r="MT93" i="35"/>
  <c r="NF93" i="35"/>
  <c r="NR93" i="35"/>
  <c r="OD93" i="35"/>
  <c r="OP93" i="35"/>
  <c r="PB93" i="35"/>
  <c r="PN93" i="35"/>
  <c r="IN93" i="35"/>
  <c r="JC93" i="35"/>
  <c r="JQ93" i="35"/>
  <c r="KE93" i="35"/>
  <c r="KT93" i="35"/>
  <c r="LH93" i="35"/>
  <c r="LW93" i="35"/>
  <c r="MI93" i="35"/>
  <c r="MU93" i="35"/>
  <c r="NG93" i="35"/>
  <c r="NS93" i="35"/>
  <c r="OE93" i="35"/>
  <c r="OQ93" i="35"/>
  <c r="PC93" i="35"/>
  <c r="PO93" i="35"/>
  <c r="IO93" i="35"/>
  <c r="JD93" i="35"/>
  <c r="JR93" i="35"/>
  <c r="KF93" i="35"/>
  <c r="KU93" i="35"/>
  <c r="LI93" i="35"/>
  <c r="LX93" i="35"/>
  <c r="MJ93" i="35"/>
  <c r="MV93" i="35"/>
  <c r="NH93" i="35"/>
  <c r="NT93" i="35"/>
  <c r="OF93" i="35"/>
  <c r="OR93" i="35"/>
  <c r="PD93" i="35"/>
  <c r="PP93" i="35"/>
  <c r="IQ93" i="35"/>
  <c r="JE93" i="35"/>
  <c r="JS93" i="35"/>
  <c r="KH93" i="35"/>
  <c r="KV93" i="35"/>
  <c r="LK93" i="35"/>
  <c r="LY93" i="35"/>
  <c r="MK93" i="35"/>
  <c r="MW93" i="35"/>
  <c r="NI93" i="35"/>
  <c r="NU93" i="35"/>
  <c r="OG93" i="35"/>
  <c r="OS93" i="35"/>
  <c r="PE93" i="35"/>
  <c r="PQ93" i="35"/>
  <c r="IR93" i="35"/>
  <c r="JF93" i="35"/>
  <c r="JT93" i="35"/>
  <c r="KI93" i="35"/>
  <c r="KW93" i="35"/>
  <c r="LL93" i="35"/>
  <c r="LZ93" i="35"/>
  <c r="ML93" i="35"/>
  <c r="MX93" i="35"/>
  <c r="NJ93" i="35"/>
  <c r="NV93" i="35"/>
  <c r="OH93" i="35"/>
  <c r="OT93" i="35"/>
  <c r="PF93" i="35"/>
  <c r="PR93" i="35"/>
  <c r="IS93" i="35"/>
  <c r="JG93" i="35"/>
  <c r="JV93" i="35"/>
  <c r="KJ93" i="35"/>
  <c r="KY93" i="35"/>
  <c r="LM93" i="35"/>
  <c r="MA93" i="35"/>
  <c r="MM93" i="35"/>
  <c r="MY93" i="35"/>
  <c r="NK93" i="35"/>
  <c r="NW93" i="35"/>
  <c r="OI93" i="35"/>
  <c r="OU93" i="35"/>
  <c r="PG93" i="35"/>
  <c r="PS93" i="35"/>
  <c r="IT93" i="35"/>
  <c r="JH93" i="35"/>
  <c r="JW93" i="35"/>
  <c r="KK93" i="35"/>
  <c r="KZ93" i="35"/>
  <c r="LN93" i="35"/>
  <c r="MB93" i="35"/>
  <c r="MN93" i="35"/>
  <c r="MZ93" i="35"/>
  <c r="NL93" i="35"/>
  <c r="NX93" i="35"/>
  <c r="OJ93" i="35"/>
  <c r="OV93" i="35"/>
  <c r="PH93" i="35"/>
  <c r="PT93" i="35"/>
  <c r="IG93" i="35"/>
  <c r="IU93" i="35"/>
  <c r="JJ93" i="35"/>
  <c r="JX93" i="35"/>
  <c r="KM93" i="35"/>
  <c r="LA93" i="35"/>
  <c r="LO93" i="35"/>
  <c r="MC93" i="35"/>
  <c r="MO93" i="35"/>
  <c r="NA93" i="35"/>
  <c r="NM93" i="35"/>
  <c r="NY93" i="35"/>
  <c r="OK93" i="35"/>
  <c r="OW93" i="35"/>
  <c r="PI93" i="35"/>
  <c r="PU93" i="35"/>
  <c r="IH93" i="35"/>
  <c r="IV93" i="35"/>
  <c r="JK93" i="35"/>
  <c r="JY93" i="35"/>
  <c r="KN93" i="35"/>
  <c r="LB93" i="35"/>
  <c r="LP93" i="35"/>
  <c r="MD93" i="35"/>
  <c r="MP93" i="35"/>
  <c r="NB93" i="35"/>
  <c r="NN93" i="35"/>
  <c r="NZ93" i="35"/>
  <c r="OL93" i="35"/>
  <c r="OX93" i="35"/>
  <c r="PJ93" i="35"/>
  <c r="PV93" i="35"/>
  <c r="II93" i="35"/>
  <c r="IX93" i="35"/>
  <c r="JL93" i="35"/>
  <c r="KA93" i="35"/>
  <c r="KO93" i="35"/>
  <c r="LC93" i="35"/>
  <c r="LR93" i="35"/>
  <c r="ME93" i="35"/>
  <c r="MQ93" i="35"/>
  <c r="NC93" i="35"/>
  <c r="NO93" i="35"/>
  <c r="OA93" i="35"/>
  <c r="OM93" i="35"/>
  <c r="OY93" i="35"/>
  <c r="PK93" i="35"/>
  <c r="PW93" i="35"/>
  <c r="IJ93" i="35"/>
  <c r="IY93" i="35"/>
  <c r="JM93" i="35"/>
  <c r="KB93" i="35"/>
  <c r="KP93" i="35"/>
  <c r="LD93" i="35"/>
  <c r="LS93" i="35"/>
  <c r="MF93" i="35"/>
  <c r="MR93" i="35"/>
  <c r="ND93" i="35"/>
  <c r="NP93" i="35"/>
  <c r="OB93" i="35"/>
  <c r="ON93" i="35"/>
  <c r="OZ93" i="35"/>
  <c r="PL93" i="35"/>
  <c r="PX93" i="35"/>
  <c r="IZ93" i="35"/>
  <c r="PA93" i="35"/>
  <c r="JO93" i="35"/>
  <c r="PM93" i="35"/>
  <c r="KC93" i="35"/>
  <c r="KQ93" i="35"/>
  <c r="LF93" i="35"/>
  <c r="LT93" i="35"/>
  <c r="MG93" i="35"/>
  <c r="MS93" i="35"/>
  <c r="NE93" i="35"/>
  <c r="NQ93" i="35"/>
  <c r="OC93" i="35"/>
  <c r="IL93" i="35"/>
  <c r="OO93" i="35"/>
  <c r="IQ34" i="35"/>
  <c r="JC34" i="35"/>
  <c r="JO34" i="35"/>
  <c r="KA34" i="35"/>
  <c r="KM34" i="35"/>
  <c r="KY34" i="35"/>
  <c r="LK34" i="35"/>
  <c r="LW34" i="35"/>
  <c r="MI34" i="35"/>
  <c r="MU34" i="35"/>
  <c r="NG34" i="35"/>
  <c r="NS34" i="35"/>
  <c r="IR34" i="35"/>
  <c r="JD34" i="35"/>
  <c r="IG34" i="35"/>
  <c r="IS34" i="35"/>
  <c r="JE34" i="35"/>
  <c r="IJ34" i="35"/>
  <c r="IM34" i="35"/>
  <c r="JB34" i="35"/>
  <c r="JR34" i="35"/>
  <c r="KE34" i="35"/>
  <c r="KR34" i="35"/>
  <c r="LE34" i="35"/>
  <c r="LR34" i="35"/>
  <c r="ME34" i="35"/>
  <c r="MR34" i="35"/>
  <c r="NE34" i="35"/>
  <c r="NR34" i="35"/>
  <c r="OE34" i="35"/>
  <c r="OQ34" i="35"/>
  <c r="PC34" i="35"/>
  <c r="PO34" i="35"/>
  <c r="IN34" i="35"/>
  <c r="JF34" i="35"/>
  <c r="JS34" i="35"/>
  <c r="KF34" i="35"/>
  <c r="KS34" i="35"/>
  <c r="LF34" i="35"/>
  <c r="LS34" i="35"/>
  <c r="MF34" i="35"/>
  <c r="MS34" i="35"/>
  <c r="NF34" i="35"/>
  <c r="NT34" i="35"/>
  <c r="OF34" i="35"/>
  <c r="OR34" i="35"/>
  <c r="PD34" i="35"/>
  <c r="PP34" i="35"/>
  <c r="IO34" i="35"/>
  <c r="JG34" i="35"/>
  <c r="JT34" i="35"/>
  <c r="KG34" i="35"/>
  <c r="KT34" i="35"/>
  <c r="LG34" i="35"/>
  <c r="LT34" i="35"/>
  <c r="MG34" i="35"/>
  <c r="MT34" i="35"/>
  <c r="NH34" i="35"/>
  <c r="NU34" i="35"/>
  <c r="OG34" i="35"/>
  <c r="OS34" i="35"/>
  <c r="PE34" i="35"/>
  <c r="PQ34" i="35"/>
  <c r="IP34" i="35"/>
  <c r="JH34" i="35"/>
  <c r="JU34" i="35"/>
  <c r="KH34" i="35"/>
  <c r="KU34" i="35"/>
  <c r="LH34" i="35"/>
  <c r="LU34" i="35"/>
  <c r="MH34" i="35"/>
  <c r="MV34" i="35"/>
  <c r="NI34" i="35"/>
  <c r="NV34" i="35"/>
  <c r="OH34" i="35"/>
  <c r="OT34" i="35"/>
  <c r="PF34" i="35"/>
  <c r="PR34" i="35"/>
  <c r="IT34" i="35"/>
  <c r="JI34" i="35"/>
  <c r="JV34" i="35"/>
  <c r="KI34" i="35"/>
  <c r="KV34" i="35"/>
  <c r="LI34" i="35"/>
  <c r="LV34" i="35"/>
  <c r="MJ34" i="35"/>
  <c r="MW34" i="35"/>
  <c r="NJ34" i="35"/>
  <c r="NW34" i="35"/>
  <c r="OI34" i="35"/>
  <c r="OU34" i="35"/>
  <c r="PG34" i="35"/>
  <c r="PS34" i="35"/>
  <c r="IU34" i="35"/>
  <c r="JJ34" i="35"/>
  <c r="JW34" i="35"/>
  <c r="KJ34" i="35"/>
  <c r="KW34" i="35"/>
  <c r="LJ34" i="35"/>
  <c r="LX34" i="35"/>
  <c r="MK34" i="35"/>
  <c r="MX34" i="35"/>
  <c r="NK34" i="35"/>
  <c r="NX34" i="35"/>
  <c r="OJ34" i="35"/>
  <c r="OV34" i="35"/>
  <c r="PH34" i="35"/>
  <c r="PT34" i="35"/>
  <c r="IV34" i="35"/>
  <c r="JK34" i="35"/>
  <c r="JX34" i="35"/>
  <c r="KK34" i="35"/>
  <c r="KX34" i="35"/>
  <c r="LL34" i="35"/>
  <c r="LY34" i="35"/>
  <c r="ML34" i="35"/>
  <c r="MY34" i="35"/>
  <c r="NL34" i="35"/>
  <c r="NY34" i="35"/>
  <c r="OK34" i="35"/>
  <c r="OW34" i="35"/>
  <c r="PI34" i="35"/>
  <c r="PU34" i="35"/>
  <c r="IW34" i="35"/>
  <c r="JL34" i="35"/>
  <c r="JY34" i="35"/>
  <c r="KL34" i="35"/>
  <c r="KZ34" i="35"/>
  <c r="LM34" i="35"/>
  <c r="LZ34" i="35"/>
  <c r="MM34" i="35"/>
  <c r="MZ34" i="35"/>
  <c r="NM34" i="35"/>
  <c r="NZ34" i="35"/>
  <c r="OL34" i="35"/>
  <c r="OX34" i="35"/>
  <c r="PJ34" i="35"/>
  <c r="PV34" i="35"/>
  <c r="IH34" i="35"/>
  <c r="IX34" i="35"/>
  <c r="JM34" i="35"/>
  <c r="JZ34" i="35"/>
  <c r="KN34" i="35"/>
  <c r="LA34" i="35"/>
  <c r="LN34" i="35"/>
  <c r="MA34" i="35"/>
  <c r="MN34" i="35"/>
  <c r="NA34" i="35"/>
  <c r="NN34" i="35"/>
  <c r="OA34" i="35"/>
  <c r="OM34" i="35"/>
  <c r="OY34" i="35"/>
  <c r="PK34" i="35"/>
  <c r="PW34" i="35"/>
  <c r="IK34" i="35"/>
  <c r="IZ34" i="35"/>
  <c r="JP34" i="35"/>
  <c r="KC34" i="35"/>
  <c r="KP34" i="35"/>
  <c r="LC34" i="35"/>
  <c r="LP34" i="35"/>
  <c r="MC34" i="35"/>
  <c r="MP34" i="35"/>
  <c r="NC34" i="35"/>
  <c r="NP34" i="35"/>
  <c r="OC34" i="35"/>
  <c r="OO34" i="35"/>
  <c r="PA34" i="35"/>
  <c r="PM34" i="35"/>
  <c r="IL34" i="35"/>
  <c r="LB34" i="35"/>
  <c r="OB34" i="35"/>
  <c r="LD34" i="35"/>
  <c r="OD34" i="35"/>
  <c r="LO34" i="35"/>
  <c r="ON34" i="35"/>
  <c r="II34" i="35"/>
  <c r="LQ34" i="35"/>
  <c r="OP34" i="35"/>
  <c r="IY34" i="35"/>
  <c r="MB34" i="35"/>
  <c r="OZ34" i="35"/>
  <c r="JA34" i="35"/>
  <c r="MD34" i="35"/>
  <c r="PB34" i="35"/>
  <c r="JN34" i="35"/>
  <c r="MO34" i="35"/>
  <c r="PL34" i="35"/>
  <c r="JQ34" i="35"/>
  <c r="MQ34" i="35"/>
  <c r="PN34" i="35"/>
  <c r="KB34" i="35"/>
  <c r="NB34" i="35"/>
  <c r="PX34" i="35"/>
  <c r="KD34" i="35"/>
  <c r="ND34" i="35"/>
  <c r="KO34" i="35"/>
  <c r="NO34" i="35"/>
  <c r="KQ34" i="35"/>
  <c r="NQ34" i="35"/>
  <c r="IP50" i="35"/>
  <c r="JB50" i="35"/>
  <c r="JN50" i="35"/>
  <c r="JZ50" i="35"/>
  <c r="KL50" i="35"/>
  <c r="KX50" i="35"/>
  <c r="LJ50" i="35"/>
  <c r="LV50" i="35"/>
  <c r="MH50" i="35"/>
  <c r="MT50" i="35"/>
  <c r="NF50" i="35"/>
  <c r="NR50" i="35"/>
  <c r="OD50" i="35"/>
  <c r="OP50" i="35"/>
  <c r="PB50" i="35"/>
  <c r="PN50" i="35"/>
  <c r="IQ50" i="35"/>
  <c r="JC50" i="35"/>
  <c r="JO50" i="35"/>
  <c r="KA50" i="35"/>
  <c r="KM50" i="35"/>
  <c r="KY50" i="35"/>
  <c r="LK50" i="35"/>
  <c r="LW50" i="35"/>
  <c r="MI50" i="35"/>
  <c r="MU50" i="35"/>
  <c r="NG50" i="35"/>
  <c r="NS50" i="35"/>
  <c r="OE50" i="35"/>
  <c r="OQ50" i="35"/>
  <c r="PC50" i="35"/>
  <c r="PO50" i="35"/>
  <c r="IR50" i="35"/>
  <c r="JD50" i="35"/>
  <c r="JP50" i="35"/>
  <c r="KB50" i="35"/>
  <c r="KN50" i="35"/>
  <c r="KZ50" i="35"/>
  <c r="LL50" i="35"/>
  <c r="LX50" i="35"/>
  <c r="MJ50" i="35"/>
  <c r="MV50" i="35"/>
  <c r="NH50" i="35"/>
  <c r="NT50" i="35"/>
  <c r="OF50" i="35"/>
  <c r="OR50" i="35"/>
  <c r="PD50" i="35"/>
  <c r="PP50" i="35"/>
  <c r="IG50" i="35"/>
  <c r="IS50" i="35"/>
  <c r="JE50" i="35"/>
  <c r="JQ50" i="35"/>
  <c r="KC50" i="35"/>
  <c r="KO50" i="35"/>
  <c r="LA50" i="35"/>
  <c r="LM50" i="35"/>
  <c r="LY50" i="35"/>
  <c r="MK50" i="35"/>
  <c r="MW50" i="35"/>
  <c r="NI50" i="35"/>
  <c r="NU50" i="35"/>
  <c r="OG50" i="35"/>
  <c r="OS50" i="35"/>
  <c r="PE50" i="35"/>
  <c r="PQ50" i="35"/>
  <c r="IH50" i="35"/>
  <c r="IT50" i="35"/>
  <c r="JF50" i="35"/>
  <c r="JR50" i="35"/>
  <c r="KD50" i="35"/>
  <c r="KP50" i="35"/>
  <c r="LB50" i="35"/>
  <c r="LN50" i="35"/>
  <c r="LZ50" i="35"/>
  <c r="ML50" i="35"/>
  <c r="MX50" i="35"/>
  <c r="NJ50" i="35"/>
  <c r="NV50" i="35"/>
  <c r="OH50" i="35"/>
  <c r="OT50" i="35"/>
  <c r="PF50" i="35"/>
  <c r="PR50" i="35"/>
  <c r="II50" i="35"/>
  <c r="IU50" i="35"/>
  <c r="JG50" i="35"/>
  <c r="JS50" i="35"/>
  <c r="KE50" i="35"/>
  <c r="KQ50" i="35"/>
  <c r="LC50" i="35"/>
  <c r="LO50" i="35"/>
  <c r="MA50" i="35"/>
  <c r="MM50" i="35"/>
  <c r="MY50" i="35"/>
  <c r="NK50" i="35"/>
  <c r="NW50" i="35"/>
  <c r="OI50" i="35"/>
  <c r="OU50" i="35"/>
  <c r="PG50" i="35"/>
  <c r="PS50" i="35"/>
  <c r="IJ50" i="35"/>
  <c r="IV50" i="35"/>
  <c r="JH50" i="35"/>
  <c r="JT50" i="35"/>
  <c r="KF50" i="35"/>
  <c r="KR50" i="35"/>
  <c r="LD50" i="35"/>
  <c r="LP50" i="35"/>
  <c r="MB50" i="35"/>
  <c r="MN50" i="35"/>
  <c r="MZ50" i="35"/>
  <c r="NL50" i="35"/>
  <c r="NX50" i="35"/>
  <c r="OJ50" i="35"/>
  <c r="OV50" i="35"/>
  <c r="PH50" i="35"/>
  <c r="PT50" i="35"/>
  <c r="IK50" i="35"/>
  <c r="IW50" i="35"/>
  <c r="JI50" i="35"/>
  <c r="JU50" i="35"/>
  <c r="KG50" i="35"/>
  <c r="KS50" i="35"/>
  <c r="LE50" i="35"/>
  <c r="LQ50" i="35"/>
  <c r="MC50" i="35"/>
  <c r="MO50" i="35"/>
  <c r="NA50" i="35"/>
  <c r="NM50" i="35"/>
  <c r="NY50" i="35"/>
  <c r="OK50" i="35"/>
  <c r="OW50" i="35"/>
  <c r="PI50" i="35"/>
  <c r="PU50" i="35"/>
  <c r="IL50" i="35"/>
  <c r="IX50" i="35"/>
  <c r="JJ50" i="35"/>
  <c r="JV50" i="35"/>
  <c r="KH50" i="35"/>
  <c r="KT50" i="35"/>
  <c r="LF50" i="35"/>
  <c r="LR50" i="35"/>
  <c r="MD50" i="35"/>
  <c r="MP50" i="35"/>
  <c r="NB50" i="35"/>
  <c r="NN50" i="35"/>
  <c r="NZ50" i="35"/>
  <c r="OL50" i="35"/>
  <c r="OX50" i="35"/>
  <c r="PJ50" i="35"/>
  <c r="PV50" i="35"/>
  <c r="IM50" i="35"/>
  <c r="IY50" i="35"/>
  <c r="JK50" i="35"/>
  <c r="JW50" i="35"/>
  <c r="KI50" i="35"/>
  <c r="KU50" i="35"/>
  <c r="LG50" i="35"/>
  <c r="LS50" i="35"/>
  <c r="ME50" i="35"/>
  <c r="MQ50" i="35"/>
  <c r="NC50" i="35"/>
  <c r="NO50" i="35"/>
  <c r="OA50" i="35"/>
  <c r="OM50" i="35"/>
  <c r="OY50" i="35"/>
  <c r="PK50" i="35"/>
  <c r="PW50" i="35"/>
  <c r="IN50" i="35"/>
  <c r="IZ50" i="35"/>
  <c r="JL50" i="35"/>
  <c r="JX50" i="35"/>
  <c r="KJ50" i="35"/>
  <c r="KV50" i="35"/>
  <c r="LH50" i="35"/>
  <c r="LT50" i="35"/>
  <c r="MF50" i="35"/>
  <c r="MR50" i="35"/>
  <c r="ND50" i="35"/>
  <c r="NP50" i="35"/>
  <c r="OB50" i="35"/>
  <c r="ON50" i="35"/>
  <c r="OZ50" i="35"/>
  <c r="PL50" i="35"/>
  <c r="PX50" i="35"/>
  <c r="KK50" i="35"/>
  <c r="KW50" i="35"/>
  <c r="LI50" i="35"/>
  <c r="LU50" i="35"/>
  <c r="MG50" i="35"/>
  <c r="MS50" i="35"/>
  <c r="NE50" i="35"/>
  <c r="NQ50" i="35"/>
  <c r="IO50" i="35"/>
  <c r="OC50" i="35"/>
  <c r="JM50" i="35"/>
  <c r="PA50" i="35"/>
  <c r="JY50" i="35"/>
  <c r="PM50" i="35"/>
  <c r="JA50" i="35"/>
  <c r="OO50" i="35"/>
  <c r="IO82" i="35"/>
  <c r="JA82" i="35"/>
  <c r="JM82" i="35"/>
  <c r="JY82" i="35"/>
  <c r="KK82" i="35"/>
  <c r="KW82" i="35"/>
  <c r="LI82" i="35"/>
  <c r="LU82" i="35"/>
  <c r="MG82" i="35"/>
  <c r="MS82" i="35"/>
  <c r="NE82" i="35"/>
  <c r="NQ82" i="35"/>
  <c r="OC82" i="35"/>
  <c r="OO82" i="35"/>
  <c r="PA82" i="35"/>
  <c r="PM82" i="35"/>
  <c r="IP82" i="35"/>
  <c r="JB82" i="35"/>
  <c r="JN82" i="35"/>
  <c r="JZ82" i="35"/>
  <c r="KL82" i="35"/>
  <c r="KX82" i="35"/>
  <c r="LJ82" i="35"/>
  <c r="LV82" i="35"/>
  <c r="MH82" i="35"/>
  <c r="MT82" i="35"/>
  <c r="NF82" i="35"/>
  <c r="NR82" i="35"/>
  <c r="OD82" i="35"/>
  <c r="OP82" i="35"/>
  <c r="PB82" i="35"/>
  <c r="PN82" i="35"/>
  <c r="IQ82" i="35"/>
  <c r="JC82" i="35"/>
  <c r="JO82" i="35"/>
  <c r="KA82" i="35"/>
  <c r="KM82" i="35"/>
  <c r="KY82" i="35"/>
  <c r="LK82" i="35"/>
  <c r="LW82" i="35"/>
  <c r="MI82" i="35"/>
  <c r="MU82" i="35"/>
  <c r="NG82" i="35"/>
  <c r="NS82" i="35"/>
  <c r="OE82" i="35"/>
  <c r="OQ82" i="35"/>
  <c r="PC82" i="35"/>
  <c r="PO82" i="35"/>
  <c r="IR82" i="35"/>
  <c r="JD82" i="35"/>
  <c r="JP82" i="35"/>
  <c r="KB82" i="35"/>
  <c r="KN82" i="35"/>
  <c r="KZ82" i="35"/>
  <c r="LL82" i="35"/>
  <c r="LX82" i="35"/>
  <c r="MJ82" i="35"/>
  <c r="MV82" i="35"/>
  <c r="IG82" i="35"/>
  <c r="IS82" i="35"/>
  <c r="JE82" i="35"/>
  <c r="JQ82" i="35"/>
  <c r="KC82" i="35"/>
  <c r="KO82" i="35"/>
  <c r="LA82" i="35"/>
  <c r="LM82" i="35"/>
  <c r="LY82" i="35"/>
  <c r="MK82" i="35"/>
  <c r="MW82" i="35"/>
  <c r="NI82" i="35"/>
  <c r="NU82" i="35"/>
  <c r="OG82" i="35"/>
  <c r="OS82" i="35"/>
  <c r="PE82" i="35"/>
  <c r="PQ82" i="35"/>
  <c r="IH82" i="35"/>
  <c r="IT82" i="35"/>
  <c r="JF82" i="35"/>
  <c r="JR82" i="35"/>
  <c r="KD82" i="35"/>
  <c r="KP82" i="35"/>
  <c r="LB82" i="35"/>
  <c r="LN82" i="35"/>
  <c r="LZ82" i="35"/>
  <c r="ML82" i="35"/>
  <c r="MX82" i="35"/>
  <c r="NJ82" i="35"/>
  <c r="NV82" i="35"/>
  <c r="OH82" i="35"/>
  <c r="OT82" i="35"/>
  <c r="PF82" i="35"/>
  <c r="PR82" i="35"/>
  <c r="II82" i="35"/>
  <c r="IU82" i="35"/>
  <c r="JG82" i="35"/>
  <c r="JS82" i="35"/>
  <c r="KE82" i="35"/>
  <c r="KQ82" i="35"/>
  <c r="LC82" i="35"/>
  <c r="LO82" i="35"/>
  <c r="MA82" i="35"/>
  <c r="MM82" i="35"/>
  <c r="MY82" i="35"/>
  <c r="NK82" i="35"/>
  <c r="NW82" i="35"/>
  <c r="OI82" i="35"/>
  <c r="OU82" i="35"/>
  <c r="PG82" i="35"/>
  <c r="PS82" i="35"/>
  <c r="IJ82" i="35"/>
  <c r="IV82" i="35"/>
  <c r="JH82" i="35"/>
  <c r="JT82" i="35"/>
  <c r="KF82" i="35"/>
  <c r="KR82" i="35"/>
  <c r="LD82" i="35"/>
  <c r="LP82" i="35"/>
  <c r="MB82" i="35"/>
  <c r="MN82" i="35"/>
  <c r="MZ82" i="35"/>
  <c r="NL82" i="35"/>
  <c r="NX82" i="35"/>
  <c r="OJ82" i="35"/>
  <c r="OV82" i="35"/>
  <c r="PH82" i="35"/>
  <c r="PT82" i="35"/>
  <c r="IK82" i="35"/>
  <c r="IW82" i="35"/>
  <c r="JI82" i="35"/>
  <c r="JU82" i="35"/>
  <c r="KG82" i="35"/>
  <c r="KS82" i="35"/>
  <c r="LE82" i="35"/>
  <c r="LQ82" i="35"/>
  <c r="MC82" i="35"/>
  <c r="MO82" i="35"/>
  <c r="NA82" i="35"/>
  <c r="NM82" i="35"/>
  <c r="NY82" i="35"/>
  <c r="OK82" i="35"/>
  <c r="OW82" i="35"/>
  <c r="PI82" i="35"/>
  <c r="PU82" i="35"/>
  <c r="IL82" i="35"/>
  <c r="IX82" i="35"/>
  <c r="JJ82" i="35"/>
  <c r="JV82" i="35"/>
  <c r="KH82" i="35"/>
  <c r="KT82" i="35"/>
  <c r="LF82" i="35"/>
  <c r="LR82" i="35"/>
  <c r="MD82" i="35"/>
  <c r="IM82" i="35"/>
  <c r="IY82" i="35"/>
  <c r="JK82" i="35"/>
  <c r="JW82" i="35"/>
  <c r="KI82" i="35"/>
  <c r="KU82" i="35"/>
  <c r="LG82" i="35"/>
  <c r="LS82" i="35"/>
  <c r="ME82" i="35"/>
  <c r="MQ82" i="35"/>
  <c r="NC82" i="35"/>
  <c r="NO82" i="35"/>
  <c r="OA82" i="35"/>
  <c r="OM82" i="35"/>
  <c r="OY82" i="35"/>
  <c r="PK82" i="35"/>
  <c r="PW82" i="35"/>
  <c r="NB82" i="35"/>
  <c r="OX82" i="35"/>
  <c r="IN82" i="35"/>
  <c r="ND82" i="35"/>
  <c r="OZ82" i="35"/>
  <c r="IZ82" i="35"/>
  <c r="NH82" i="35"/>
  <c r="PD82" i="35"/>
  <c r="JL82" i="35"/>
  <c r="NN82" i="35"/>
  <c r="PJ82" i="35"/>
  <c r="JX82" i="35"/>
  <c r="NP82" i="35"/>
  <c r="PL82" i="35"/>
  <c r="KJ82" i="35"/>
  <c r="NT82" i="35"/>
  <c r="PP82" i="35"/>
  <c r="KV82" i="35"/>
  <c r="NZ82" i="35"/>
  <c r="PV82" i="35"/>
  <c r="LH82" i="35"/>
  <c r="OB82" i="35"/>
  <c r="PX82" i="35"/>
  <c r="LT82" i="35"/>
  <c r="OF82" i="35"/>
  <c r="MF82" i="35"/>
  <c r="OL82" i="35"/>
  <c r="MP82" i="35"/>
  <c r="ON82" i="35"/>
  <c r="MR82" i="35"/>
  <c r="OR82" i="35"/>
  <c r="IG73" i="35"/>
  <c r="IS73" i="35"/>
  <c r="JE73" i="35"/>
  <c r="JQ73" i="35"/>
  <c r="KC73" i="35"/>
  <c r="KO73" i="35"/>
  <c r="LA73" i="35"/>
  <c r="LM73" i="35"/>
  <c r="LY73" i="35"/>
  <c r="MK73" i="35"/>
  <c r="MW73" i="35"/>
  <c r="NI73" i="35"/>
  <c r="NU73" i="35"/>
  <c r="OG73" i="35"/>
  <c r="OS73" i="35"/>
  <c r="PE73" i="35"/>
  <c r="PQ73" i="35"/>
  <c r="IH73" i="35"/>
  <c r="IT73" i="35"/>
  <c r="JF73" i="35"/>
  <c r="JR73" i="35"/>
  <c r="KD73" i="35"/>
  <c r="KP73" i="35"/>
  <c r="LB73" i="35"/>
  <c r="LN73" i="35"/>
  <c r="LZ73" i="35"/>
  <c r="ML73" i="35"/>
  <c r="MX73" i="35"/>
  <c r="NJ73" i="35"/>
  <c r="NV73" i="35"/>
  <c r="OH73" i="35"/>
  <c r="OT73" i="35"/>
  <c r="PF73" i="35"/>
  <c r="II73" i="35"/>
  <c r="IU73" i="35"/>
  <c r="JG73" i="35"/>
  <c r="JS73" i="35"/>
  <c r="KE73" i="35"/>
  <c r="KQ73" i="35"/>
  <c r="LC73" i="35"/>
  <c r="LO73" i="35"/>
  <c r="MA73" i="35"/>
  <c r="MM73" i="35"/>
  <c r="MY73" i="35"/>
  <c r="NK73" i="35"/>
  <c r="NW73" i="35"/>
  <c r="OI73" i="35"/>
  <c r="OU73" i="35"/>
  <c r="PG73" i="35"/>
  <c r="IJ73" i="35"/>
  <c r="IV73" i="35"/>
  <c r="JH73" i="35"/>
  <c r="JT73" i="35"/>
  <c r="KF73" i="35"/>
  <c r="KR73" i="35"/>
  <c r="LD73" i="35"/>
  <c r="LP73" i="35"/>
  <c r="MB73" i="35"/>
  <c r="MN73" i="35"/>
  <c r="MZ73" i="35"/>
  <c r="NL73" i="35"/>
  <c r="NX73" i="35"/>
  <c r="OJ73" i="35"/>
  <c r="OV73" i="35"/>
  <c r="PH73" i="35"/>
  <c r="PT73" i="35"/>
  <c r="IK73" i="35"/>
  <c r="IW73" i="35"/>
  <c r="JI73" i="35"/>
  <c r="JU73" i="35"/>
  <c r="KG73" i="35"/>
  <c r="KS73" i="35"/>
  <c r="LE73" i="35"/>
  <c r="LQ73" i="35"/>
  <c r="MC73" i="35"/>
  <c r="MO73" i="35"/>
  <c r="NA73" i="35"/>
  <c r="NM73" i="35"/>
  <c r="NY73" i="35"/>
  <c r="OK73" i="35"/>
  <c r="OW73" i="35"/>
  <c r="PI73" i="35"/>
  <c r="IL73" i="35"/>
  <c r="IX73" i="35"/>
  <c r="JJ73" i="35"/>
  <c r="JV73" i="35"/>
  <c r="KH73" i="35"/>
  <c r="KT73" i="35"/>
  <c r="LF73" i="35"/>
  <c r="LR73" i="35"/>
  <c r="MD73" i="35"/>
  <c r="MP73" i="35"/>
  <c r="NB73" i="35"/>
  <c r="NN73" i="35"/>
  <c r="NZ73" i="35"/>
  <c r="OL73" i="35"/>
  <c r="OX73" i="35"/>
  <c r="PJ73" i="35"/>
  <c r="PV73" i="35"/>
  <c r="IM73" i="35"/>
  <c r="IY73" i="35"/>
  <c r="JK73" i="35"/>
  <c r="JW73" i="35"/>
  <c r="KI73" i="35"/>
  <c r="KU73" i="35"/>
  <c r="LG73" i="35"/>
  <c r="LS73" i="35"/>
  <c r="ME73" i="35"/>
  <c r="MQ73" i="35"/>
  <c r="NC73" i="35"/>
  <c r="NO73" i="35"/>
  <c r="OA73" i="35"/>
  <c r="OM73" i="35"/>
  <c r="OY73" i="35"/>
  <c r="PK73" i="35"/>
  <c r="PW73" i="35"/>
  <c r="IN73" i="35"/>
  <c r="IZ73" i="35"/>
  <c r="JL73" i="35"/>
  <c r="JX73" i="35"/>
  <c r="KJ73" i="35"/>
  <c r="KV73" i="35"/>
  <c r="LH73" i="35"/>
  <c r="LT73" i="35"/>
  <c r="MF73" i="35"/>
  <c r="MR73" i="35"/>
  <c r="ND73" i="35"/>
  <c r="NP73" i="35"/>
  <c r="OB73" i="35"/>
  <c r="ON73" i="35"/>
  <c r="OZ73" i="35"/>
  <c r="PL73" i="35"/>
  <c r="PX73" i="35"/>
  <c r="IO73" i="35"/>
  <c r="JA73" i="35"/>
  <c r="JM73" i="35"/>
  <c r="JY73" i="35"/>
  <c r="KK73" i="35"/>
  <c r="KW73" i="35"/>
  <c r="LI73" i="35"/>
  <c r="LU73" i="35"/>
  <c r="MG73" i="35"/>
  <c r="MS73" i="35"/>
  <c r="NE73" i="35"/>
  <c r="NQ73" i="35"/>
  <c r="OC73" i="35"/>
  <c r="OO73" i="35"/>
  <c r="PA73" i="35"/>
  <c r="IP73" i="35"/>
  <c r="JB73" i="35"/>
  <c r="JN73" i="35"/>
  <c r="JZ73" i="35"/>
  <c r="KL73" i="35"/>
  <c r="KX73" i="35"/>
  <c r="LJ73" i="35"/>
  <c r="LV73" i="35"/>
  <c r="MH73" i="35"/>
  <c r="MT73" i="35"/>
  <c r="NF73" i="35"/>
  <c r="NR73" i="35"/>
  <c r="OD73" i="35"/>
  <c r="OP73" i="35"/>
  <c r="PB73" i="35"/>
  <c r="IQ73" i="35"/>
  <c r="JC73" i="35"/>
  <c r="JO73" i="35"/>
  <c r="KA73" i="35"/>
  <c r="KM73" i="35"/>
  <c r="KY73" i="35"/>
  <c r="LK73" i="35"/>
  <c r="LW73" i="35"/>
  <c r="MI73" i="35"/>
  <c r="MU73" i="35"/>
  <c r="NG73" i="35"/>
  <c r="NS73" i="35"/>
  <c r="OE73" i="35"/>
  <c r="OQ73" i="35"/>
  <c r="PC73" i="35"/>
  <c r="IR73" i="35"/>
  <c r="JD73" i="35"/>
  <c r="JP73" i="35"/>
  <c r="KB73" i="35"/>
  <c r="KN73" i="35"/>
  <c r="KZ73" i="35"/>
  <c r="LL73" i="35"/>
  <c r="LX73" i="35"/>
  <c r="MJ73" i="35"/>
  <c r="MV73" i="35"/>
  <c r="NH73" i="35"/>
  <c r="NT73" i="35"/>
  <c r="OF73" i="35"/>
  <c r="OR73" i="35"/>
  <c r="PD73" i="35"/>
  <c r="PM73" i="35"/>
  <c r="PN73" i="35"/>
  <c r="PO73" i="35"/>
  <c r="PP73" i="35"/>
  <c r="PR73" i="35"/>
  <c r="PS73" i="35"/>
  <c r="PU73" i="35"/>
  <c r="U10" i="35"/>
  <c r="AI96" i="35"/>
  <c r="AE96" i="35"/>
  <c r="IQ31" i="35"/>
  <c r="JC31" i="35"/>
  <c r="JO31" i="35"/>
  <c r="KA31" i="35"/>
  <c r="KM31" i="35"/>
  <c r="KY31" i="35"/>
  <c r="LK31" i="35"/>
  <c r="LW31" i="35"/>
  <c r="MI31" i="35"/>
  <c r="MU31" i="35"/>
  <c r="NG31" i="35"/>
  <c r="NS31" i="35"/>
  <c r="OE31" i="35"/>
  <c r="OQ31" i="35"/>
  <c r="PC31" i="35"/>
  <c r="PO31" i="35"/>
  <c r="IR31" i="35"/>
  <c r="JD31" i="35"/>
  <c r="JP31" i="35"/>
  <c r="KB31" i="35"/>
  <c r="KN31" i="35"/>
  <c r="KZ31" i="35"/>
  <c r="LL31" i="35"/>
  <c r="LX31" i="35"/>
  <c r="MJ31" i="35"/>
  <c r="MV31" i="35"/>
  <c r="NH31" i="35"/>
  <c r="NT31" i="35"/>
  <c r="OF31" i="35"/>
  <c r="OR31" i="35"/>
  <c r="PD31" i="35"/>
  <c r="PP31" i="35"/>
  <c r="IG31" i="35"/>
  <c r="IS31" i="35"/>
  <c r="JE31" i="35"/>
  <c r="JQ31" i="35"/>
  <c r="KC31" i="35"/>
  <c r="KO31" i="35"/>
  <c r="LA31" i="35"/>
  <c r="LM31" i="35"/>
  <c r="LY31" i="35"/>
  <c r="MK31" i="35"/>
  <c r="MW31" i="35"/>
  <c r="NI31" i="35"/>
  <c r="NU31" i="35"/>
  <c r="OG31" i="35"/>
  <c r="OS31" i="35"/>
  <c r="PE31" i="35"/>
  <c r="PQ31" i="35"/>
  <c r="IH31" i="35"/>
  <c r="IT31" i="35"/>
  <c r="JF31" i="35"/>
  <c r="JR31" i="35"/>
  <c r="KD31" i="35"/>
  <c r="KP31" i="35"/>
  <c r="LB31" i="35"/>
  <c r="LN31" i="35"/>
  <c r="LZ31" i="35"/>
  <c r="ML31" i="35"/>
  <c r="MX31" i="35"/>
  <c r="NJ31" i="35"/>
  <c r="NV31" i="35"/>
  <c r="OH31" i="35"/>
  <c r="OT31" i="35"/>
  <c r="PF31" i="35"/>
  <c r="PR31" i="35"/>
  <c r="II31" i="35"/>
  <c r="IU31" i="35"/>
  <c r="JG31" i="35"/>
  <c r="JS31" i="35"/>
  <c r="KE31" i="35"/>
  <c r="KQ31" i="35"/>
  <c r="LC31" i="35"/>
  <c r="LO31" i="35"/>
  <c r="MA31" i="35"/>
  <c r="MM31" i="35"/>
  <c r="MY31" i="35"/>
  <c r="NK31" i="35"/>
  <c r="NW31" i="35"/>
  <c r="OI31" i="35"/>
  <c r="OU31" i="35"/>
  <c r="PG31" i="35"/>
  <c r="PS31" i="35"/>
  <c r="IJ31" i="35"/>
  <c r="IV31" i="35"/>
  <c r="JH31" i="35"/>
  <c r="JT31" i="35"/>
  <c r="KF31" i="35"/>
  <c r="KR31" i="35"/>
  <c r="LD31" i="35"/>
  <c r="LP31" i="35"/>
  <c r="MB31" i="35"/>
  <c r="MN31" i="35"/>
  <c r="MZ31" i="35"/>
  <c r="NL31" i="35"/>
  <c r="NX31" i="35"/>
  <c r="OJ31" i="35"/>
  <c r="OV31" i="35"/>
  <c r="PH31" i="35"/>
  <c r="PT31" i="35"/>
  <c r="IK31" i="35"/>
  <c r="IW31" i="35"/>
  <c r="JI31" i="35"/>
  <c r="JU31" i="35"/>
  <c r="KG31" i="35"/>
  <c r="KS31" i="35"/>
  <c r="LE31" i="35"/>
  <c r="LQ31" i="35"/>
  <c r="MC31" i="35"/>
  <c r="MO31" i="35"/>
  <c r="NA31" i="35"/>
  <c r="NM31" i="35"/>
  <c r="NY31" i="35"/>
  <c r="OK31" i="35"/>
  <c r="OW31" i="35"/>
  <c r="PI31" i="35"/>
  <c r="PU31" i="35"/>
  <c r="IL31" i="35"/>
  <c r="IX31" i="35"/>
  <c r="JJ31" i="35"/>
  <c r="JV31" i="35"/>
  <c r="KH31" i="35"/>
  <c r="KT31" i="35"/>
  <c r="LF31" i="35"/>
  <c r="LR31" i="35"/>
  <c r="MD31" i="35"/>
  <c r="MP31" i="35"/>
  <c r="NB31" i="35"/>
  <c r="NN31" i="35"/>
  <c r="NZ31" i="35"/>
  <c r="OL31" i="35"/>
  <c r="OX31" i="35"/>
  <c r="PJ31" i="35"/>
  <c r="PV31" i="35"/>
  <c r="IM31" i="35"/>
  <c r="IY31" i="35"/>
  <c r="JK31" i="35"/>
  <c r="JW31" i="35"/>
  <c r="KI31" i="35"/>
  <c r="KU31" i="35"/>
  <c r="LG31" i="35"/>
  <c r="LS31" i="35"/>
  <c r="ME31" i="35"/>
  <c r="MQ31" i="35"/>
  <c r="NC31" i="35"/>
  <c r="NO31" i="35"/>
  <c r="OA31" i="35"/>
  <c r="OM31" i="35"/>
  <c r="OY31" i="35"/>
  <c r="PK31" i="35"/>
  <c r="PW31" i="35"/>
  <c r="IN31" i="35"/>
  <c r="IZ31" i="35"/>
  <c r="JL31" i="35"/>
  <c r="JX31" i="35"/>
  <c r="KJ31" i="35"/>
  <c r="KV31" i="35"/>
  <c r="LH31" i="35"/>
  <c r="LT31" i="35"/>
  <c r="MF31" i="35"/>
  <c r="MR31" i="35"/>
  <c r="ND31" i="35"/>
  <c r="NP31" i="35"/>
  <c r="OB31" i="35"/>
  <c r="ON31" i="35"/>
  <c r="OZ31" i="35"/>
  <c r="PL31" i="35"/>
  <c r="PX31" i="35"/>
  <c r="IO31" i="35"/>
  <c r="JA31" i="35"/>
  <c r="JM31" i="35"/>
  <c r="JY31" i="35"/>
  <c r="KK31" i="35"/>
  <c r="KW31" i="35"/>
  <c r="LI31" i="35"/>
  <c r="LU31" i="35"/>
  <c r="MG31" i="35"/>
  <c r="MS31" i="35"/>
  <c r="NE31" i="35"/>
  <c r="NQ31" i="35"/>
  <c r="OC31" i="35"/>
  <c r="OO31" i="35"/>
  <c r="PA31" i="35"/>
  <c r="PM31" i="35"/>
  <c r="NF31" i="35"/>
  <c r="NR31" i="35"/>
  <c r="IP31" i="35"/>
  <c r="OD31" i="35"/>
  <c r="JB31" i="35"/>
  <c r="OP31" i="35"/>
  <c r="JN31" i="35"/>
  <c r="PB31" i="35"/>
  <c r="JZ31" i="35"/>
  <c r="PN31" i="35"/>
  <c r="KL31" i="35"/>
  <c r="KX31" i="35"/>
  <c r="LJ31" i="35"/>
  <c r="MH31" i="35"/>
  <c r="MT31" i="35"/>
  <c r="LV31" i="35"/>
  <c r="IG83" i="35"/>
  <c r="IS83" i="35"/>
  <c r="JE83" i="35"/>
  <c r="JQ83" i="35"/>
  <c r="KC83" i="35"/>
  <c r="KO83" i="35"/>
  <c r="LA83" i="35"/>
  <c r="LM83" i="35"/>
  <c r="LY83" i="35"/>
  <c r="MK83" i="35"/>
  <c r="MW83" i="35"/>
  <c r="NI83" i="35"/>
  <c r="NU83" i="35"/>
  <c r="OG83" i="35"/>
  <c r="OS83" i="35"/>
  <c r="PE83" i="35"/>
  <c r="PQ83" i="35"/>
  <c r="IH83" i="35"/>
  <c r="IT83" i="35"/>
  <c r="JF83" i="35"/>
  <c r="JR83" i="35"/>
  <c r="KD83" i="35"/>
  <c r="KP83" i="35"/>
  <c r="LB83" i="35"/>
  <c r="LN83" i="35"/>
  <c r="LZ83" i="35"/>
  <c r="ML83" i="35"/>
  <c r="MX83" i="35"/>
  <c r="NJ83" i="35"/>
  <c r="NV83" i="35"/>
  <c r="OH83" i="35"/>
  <c r="OT83" i="35"/>
  <c r="PF83" i="35"/>
  <c r="PR83" i="35"/>
  <c r="II83" i="35"/>
  <c r="IU83" i="35"/>
  <c r="JG83" i="35"/>
  <c r="JS83" i="35"/>
  <c r="KE83" i="35"/>
  <c r="KQ83" i="35"/>
  <c r="LC83" i="35"/>
  <c r="LO83" i="35"/>
  <c r="MA83" i="35"/>
  <c r="MM83" i="35"/>
  <c r="MY83" i="35"/>
  <c r="NK83" i="35"/>
  <c r="NW83" i="35"/>
  <c r="OI83" i="35"/>
  <c r="OU83" i="35"/>
  <c r="PG83" i="35"/>
  <c r="PS83" i="35"/>
  <c r="IK83" i="35"/>
  <c r="IW83" i="35"/>
  <c r="JI83" i="35"/>
  <c r="JU83" i="35"/>
  <c r="KG83" i="35"/>
  <c r="KS83" i="35"/>
  <c r="IL83" i="35"/>
  <c r="IX83" i="35"/>
  <c r="JJ83" i="35"/>
  <c r="JV83" i="35"/>
  <c r="KH83" i="35"/>
  <c r="KT83" i="35"/>
  <c r="LF83" i="35"/>
  <c r="LR83" i="35"/>
  <c r="MD83" i="35"/>
  <c r="MP83" i="35"/>
  <c r="NB83" i="35"/>
  <c r="NN83" i="35"/>
  <c r="NZ83" i="35"/>
  <c r="OL83" i="35"/>
  <c r="OX83" i="35"/>
  <c r="PJ83" i="35"/>
  <c r="PV83" i="35"/>
  <c r="IM83" i="35"/>
  <c r="IY83" i="35"/>
  <c r="JK83" i="35"/>
  <c r="JW83" i="35"/>
  <c r="KI83" i="35"/>
  <c r="KU83" i="35"/>
  <c r="LG83" i="35"/>
  <c r="LS83" i="35"/>
  <c r="ME83" i="35"/>
  <c r="MQ83" i="35"/>
  <c r="NC83" i="35"/>
  <c r="NO83" i="35"/>
  <c r="OA83" i="35"/>
  <c r="OM83" i="35"/>
  <c r="OY83" i="35"/>
  <c r="PK83" i="35"/>
  <c r="PW83" i="35"/>
  <c r="IN83" i="35"/>
  <c r="IZ83" i="35"/>
  <c r="JL83" i="35"/>
  <c r="JX83" i="35"/>
  <c r="KJ83" i="35"/>
  <c r="KV83" i="35"/>
  <c r="LH83" i="35"/>
  <c r="LT83" i="35"/>
  <c r="MF83" i="35"/>
  <c r="MR83" i="35"/>
  <c r="ND83" i="35"/>
  <c r="NP83" i="35"/>
  <c r="OB83" i="35"/>
  <c r="ON83" i="35"/>
  <c r="OZ83" i="35"/>
  <c r="PL83" i="35"/>
  <c r="PX83" i="35"/>
  <c r="IO83" i="35"/>
  <c r="JA83" i="35"/>
  <c r="JM83" i="35"/>
  <c r="JY83" i="35"/>
  <c r="KK83" i="35"/>
  <c r="KW83" i="35"/>
  <c r="LI83" i="35"/>
  <c r="LU83" i="35"/>
  <c r="MG83" i="35"/>
  <c r="MS83" i="35"/>
  <c r="NE83" i="35"/>
  <c r="NQ83" i="35"/>
  <c r="OC83" i="35"/>
  <c r="OO83" i="35"/>
  <c r="PA83" i="35"/>
  <c r="PM83" i="35"/>
  <c r="IQ83" i="35"/>
  <c r="JC83" i="35"/>
  <c r="JO83" i="35"/>
  <c r="KA83" i="35"/>
  <c r="KM83" i="35"/>
  <c r="KY83" i="35"/>
  <c r="LK83" i="35"/>
  <c r="LW83" i="35"/>
  <c r="MI83" i="35"/>
  <c r="MU83" i="35"/>
  <c r="NG83" i="35"/>
  <c r="NS83" i="35"/>
  <c r="JB83" i="35"/>
  <c r="KX83" i="35"/>
  <c r="MH83" i="35"/>
  <c r="NR83" i="35"/>
  <c r="OV83" i="35"/>
  <c r="JD83" i="35"/>
  <c r="KZ83" i="35"/>
  <c r="MJ83" i="35"/>
  <c r="NT83" i="35"/>
  <c r="OW83" i="35"/>
  <c r="JH83" i="35"/>
  <c r="LD83" i="35"/>
  <c r="MN83" i="35"/>
  <c r="NX83" i="35"/>
  <c r="PB83" i="35"/>
  <c r="JN83" i="35"/>
  <c r="LE83" i="35"/>
  <c r="MO83" i="35"/>
  <c r="NY83" i="35"/>
  <c r="PC83" i="35"/>
  <c r="JP83" i="35"/>
  <c r="LJ83" i="35"/>
  <c r="MT83" i="35"/>
  <c r="OD83" i="35"/>
  <c r="PD83" i="35"/>
  <c r="JT83" i="35"/>
  <c r="LL83" i="35"/>
  <c r="MV83" i="35"/>
  <c r="OE83" i="35"/>
  <c r="PH83" i="35"/>
  <c r="JZ83" i="35"/>
  <c r="LP83" i="35"/>
  <c r="MZ83" i="35"/>
  <c r="OF83" i="35"/>
  <c r="PI83" i="35"/>
  <c r="KB83" i="35"/>
  <c r="LQ83" i="35"/>
  <c r="NA83" i="35"/>
  <c r="OJ83" i="35"/>
  <c r="PN83" i="35"/>
  <c r="IJ83" i="35"/>
  <c r="KF83" i="35"/>
  <c r="LV83" i="35"/>
  <c r="NF83" i="35"/>
  <c r="OK83" i="35"/>
  <c r="PO83" i="35"/>
  <c r="IP83" i="35"/>
  <c r="KL83" i="35"/>
  <c r="LX83" i="35"/>
  <c r="NH83" i="35"/>
  <c r="OP83" i="35"/>
  <c r="PP83" i="35"/>
  <c r="IR83" i="35"/>
  <c r="KN83" i="35"/>
  <c r="MB83" i="35"/>
  <c r="NL83" i="35"/>
  <c r="OQ83" i="35"/>
  <c r="PT83" i="35"/>
  <c r="IV83" i="35"/>
  <c r="KR83" i="35"/>
  <c r="MC83" i="35"/>
  <c r="NM83" i="35"/>
  <c r="OR83" i="35"/>
  <c r="PU83" i="35"/>
  <c r="LZ4" i="35"/>
  <c r="NO4" i="35"/>
  <c r="NC4" i="35"/>
  <c r="MQ4" i="35"/>
  <c r="OQ4" i="35"/>
  <c r="JC4" i="35"/>
  <c r="KX4" i="35"/>
  <c r="MS4" i="35"/>
  <c r="OZ4" i="35"/>
  <c r="JL4" i="35"/>
  <c r="LR4" i="35"/>
  <c r="NY4" i="35"/>
  <c r="IK4" i="35"/>
  <c r="KR4" i="35"/>
  <c r="MY4" i="35"/>
  <c r="PE4" i="35"/>
  <c r="JQ4" i="35"/>
  <c r="IL101" i="35"/>
  <c r="IX101" i="35"/>
  <c r="JJ101" i="35"/>
  <c r="JV101" i="35"/>
  <c r="KH101" i="35"/>
  <c r="KT101" i="35"/>
  <c r="LF101" i="35"/>
  <c r="LR101" i="35"/>
  <c r="MD101" i="35"/>
  <c r="MP101" i="35"/>
  <c r="NB101" i="35"/>
  <c r="NN101" i="35"/>
  <c r="NZ101" i="35"/>
  <c r="OL101" i="35"/>
  <c r="OX101" i="35"/>
  <c r="PJ101" i="35"/>
  <c r="PV101" i="35"/>
  <c r="IM101" i="35"/>
  <c r="IY101" i="35"/>
  <c r="JK101" i="35"/>
  <c r="JW101" i="35"/>
  <c r="KI101" i="35"/>
  <c r="KU101" i="35"/>
  <c r="LG101" i="35"/>
  <c r="LS101" i="35"/>
  <c r="ME101" i="35"/>
  <c r="MQ101" i="35"/>
  <c r="NC101" i="35"/>
  <c r="NO101" i="35"/>
  <c r="OA101" i="35"/>
  <c r="OM101" i="35"/>
  <c r="OY101" i="35"/>
  <c r="PK101" i="35"/>
  <c r="PW101" i="35"/>
  <c r="IN101" i="35"/>
  <c r="IZ101" i="35"/>
  <c r="JL101" i="35"/>
  <c r="JX101" i="35"/>
  <c r="KJ101" i="35"/>
  <c r="KV101" i="35"/>
  <c r="LH101" i="35"/>
  <c r="LT101" i="35"/>
  <c r="MF101" i="35"/>
  <c r="MR101" i="35"/>
  <c r="ND101" i="35"/>
  <c r="NP101" i="35"/>
  <c r="IP101" i="35"/>
  <c r="JB101" i="35"/>
  <c r="JN101" i="35"/>
  <c r="JZ101" i="35"/>
  <c r="KL101" i="35"/>
  <c r="KX101" i="35"/>
  <c r="LJ101" i="35"/>
  <c r="LV101" i="35"/>
  <c r="MH101" i="35"/>
  <c r="MT101" i="35"/>
  <c r="NF101" i="35"/>
  <c r="NR101" i="35"/>
  <c r="OD101" i="35"/>
  <c r="OP101" i="35"/>
  <c r="PB101" i="35"/>
  <c r="PN101" i="35"/>
  <c r="IQ101" i="35"/>
  <c r="JC101" i="35"/>
  <c r="JO101" i="35"/>
  <c r="KA101" i="35"/>
  <c r="KM101" i="35"/>
  <c r="KY101" i="35"/>
  <c r="LK101" i="35"/>
  <c r="IR101" i="35"/>
  <c r="JD101" i="35"/>
  <c r="JP101" i="35"/>
  <c r="KB101" i="35"/>
  <c r="KN101" i="35"/>
  <c r="KZ101" i="35"/>
  <c r="IG101" i="35"/>
  <c r="IS101" i="35"/>
  <c r="JE101" i="35"/>
  <c r="JQ101" i="35"/>
  <c r="KC101" i="35"/>
  <c r="KO101" i="35"/>
  <c r="LA101" i="35"/>
  <c r="LM101" i="35"/>
  <c r="LY101" i="35"/>
  <c r="MK101" i="35"/>
  <c r="MW101" i="35"/>
  <c r="NI101" i="35"/>
  <c r="IH101" i="35"/>
  <c r="IT101" i="35"/>
  <c r="JF101" i="35"/>
  <c r="JR101" i="35"/>
  <c r="KD101" i="35"/>
  <c r="KP101" i="35"/>
  <c r="LB101" i="35"/>
  <c r="II101" i="35"/>
  <c r="IU101" i="35"/>
  <c r="JG101" i="35"/>
  <c r="JS101" i="35"/>
  <c r="KE101" i="35"/>
  <c r="KQ101" i="35"/>
  <c r="IJ101" i="35"/>
  <c r="IV101" i="35"/>
  <c r="JH101" i="35"/>
  <c r="JT101" i="35"/>
  <c r="KF101" i="35"/>
  <c r="KR101" i="35"/>
  <c r="LD101" i="35"/>
  <c r="KS101" i="35"/>
  <c r="LX101" i="35"/>
  <c r="MS101" i="35"/>
  <c r="NL101" i="35"/>
  <c r="OE101" i="35"/>
  <c r="OT101" i="35"/>
  <c r="PI101" i="35"/>
  <c r="KW101" i="35"/>
  <c r="LZ101" i="35"/>
  <c r="MU101" i="35"/>
  <c r="NM101" i="35"/>
  <c r="OF101" i="35"/>
  <c r="OU101" i="35"/>
  <c r="PL101" i="35"/>
  <c r="IK101" i="35"/>
  <c r="LC101" i="35"/>
  <c r="MA101" i="35"/>
  <c r="MV101" i="35"/>
  <c r="NQ101" i="35"/>
  <c r="OG101" i="35"/>
  <c r="OV101" i="35"/>
  <c r="PM101" i="35"/>
  <c r="IO101" i="35"/>
  <c r="LE101" i="35"/>
  <c r="MB101" i="35"/>
  <c r="MX101" i="35"/>
  <c r="NS101" i="35"/>
  <c r="OH101" i="35"/>
  <c r="OW101" i="35"/>
  <c r="PO101" i="35"/>
  <c r="IW101" i="35"/>
  <c r="LI101" i="35"/>
  <c r="MC101" i="35"/>
  <c r="MY101" i="35"/>
  <c r="NT101" i="35"/>
  <c r="OI101" i="35"/>
  <c r="OZ101" i="35"/>
  <c r="PP101" i="35"/>
  <c r="JA101" i="35"/>
  <c r="LL101" i="35"/>
  <c r="MG101" i="35"/>
  <c r="MZ101" i="35"/>
  <c r="NU101" i="35"/>
  <c r="OJ101" i="35"/>
  <c r="PA101" i="35"/>
  <c r="PQ101" i="35"/>
  <c r="JI101" i="35"/>
  <c r="LN101" i="35"/>
  <c r="MI101" i="35"/>
  <c r="NA101" i="35"/>
  <c r="NV101" i="35"/>
  <c r="OK101" i="35"/>
  <c r="PC101" i="35"/>
  <c r="PR101" i="35"/>
  <c r="JM101" i="35"/>
  <c r="LO101" i="35"/>
  <c r="MJ101" i="35"/>
  <c r="NE101" i="35"/>
  <c r="NW101" i="35"/>
  <c r="ON101" i="35"/>
  <c r="PD101" i="35"/>
  <c r="PS101" i="35"/>
  <c r="JU101" i="35"/>
  <c r="LP101" i="35"/>
  <c r="ML101" i="35"/>
  <c r="NG101" i="35"/>
  <c r="NX101" i="35"/>
  <c r="OO101" i="35"/>
  <c r="PE101" i="35"/>
  <c r="PT101" i="35"/>
  <c r="JY101" i="35"/>
  <c r="LQ101" i="35"/>
  <c r="MM101" i="35"/>
  <c r="NH101" i="35"/>
  <c r="NY101" i="35"/>
  <c r="OQ101" i="35"/>
  <c r="PF101" i="35"/>
  <c r="PU101" i="35"/>
  <c r="KG101" i="35"/>
  <c r="LU101" i="35"/>
  <c r="MN101" i="35"/>
  <c r="NJ101" i="35"/>
  <c r="OB101" i="35"/>
  <c r="OR101" i="35"/>
  <c r="PG101" i="35"/>
  <c r="PX101" i="35"/>
  <c r="KK101" i="35"/>
  <c r="LW101" i="35"/>
  <c r="MO101" i="35"/>
  <c r="NK101" i="35"/>
  <c r="OC101" i="35"/>
  <c r="OS101" i="35"/>
  <c r="PH101" i="35"/>
  <c r="AE35" i="35"/>
  <c r="AD35" i="35"/>
  <c r="IG77" i="35"/>
  <c r="IS77" i="35"/>
  <c r="JE77" i="35"/>
  <c r="JQ77" i="35"/>
  <c r="KC77" i="35"/>
  <c r="KO77" i="35"/>
  <c r="LA77" i="35"/>
  <c r="LM77" i="35"/>
  <c r="LY77" i="35"/>
  <c r="MK77" i="35"/>
  <c r="MW77" i="35"/>
  <c r="NI77" i="35"/>
  <c r="NU77" i="35"/>
  <c r="OG77" i="35"/>
  <c r="OS77" i="35"/>
  <c r="PE77" i="35"/>
  <c r="PQ77" i="35"/>
  <c r="IH77" i="35"/>
  <c r="IT77" i="35"/>
  <c r="JF77" i="35"/>
  <c r="JR77" i="35"/>
  <c r="KD77" i="35"/>
  <c r="KP77" i="35"/>
  <c r="LB77" i="35"/>
  <c r="LN77" i="35"/>
  <c r="LZ77" i="35"/>
  <c r="ML77" i="35"/>
  <c r="MX77" i="35"/>
  <c r="NJ77" i="35"/>
  <c r="NV77" i="35"/>
  <c r="OH77" i="35"/>
  <c r="OT77" i="35"/>
  <c r="PF77" i="35"/>
  <c r="PR77" i="35"/>
  <c r="II77" i="35"/>
  <c r="IU77" i="35"/>
  <c r="JG77" i="35"/>
  <c r="JS77" i="35"/>
  <c r="KE77" i="35"/>
  <c r="KQ77" i="35"/>
  <c r="LC77" i="35"/>
  <c r="LO77" i="35"/>
  <c r="MA77" i="35"/>
  <c r="MM77" i="35"/>
  <c r="MY77" i="35"/>
  <c r="NK77" i="35"/>
  <c r="NW77" i="35"/>
  <c r="OI77" i="35"/>
  <c r="OU77" i="35"/>
  <c r="PG77" i="35"/>
  <c r="PS77" i="35"/>
  <c r="IJ77" i="35"/>
  <c r="IV77" i="35"/>
  <c r="JH77" i="35"/>
  <c r="JT77" i="35"/>
  <c r="KF77" i="35"/>
  <c r="KR77" i="35"/>
  <c r="LD77" i="35"/>
  <c r="LP77" i="35"/>
  <c r="MB77" i="35"/>
  <c r="MN77" i="35"/>
  <c r="MZ77" i="35"/>
  <c r="NL77" i="35"/>
  <c r="NX77" i="35"/>
  <c r="OJ77" i="35"/>
  <c r="OV77" i="35"/>
  <c r="PH77" i="35"/>
  <c r="PT77" i="35"/>
  <c r="IK77" i="35"/>
  <c r="IW77" i="35"/>
  <c r="JI77" i="35"/>
  <c r="JU77" i="35"/>
  <c r="KG77" i="35"/>
  <c r="KS77" i="35"/>
  <c r="LE77" i="35"/>
  <c r="LQ77" i="35"/>
  <c r="MC77" i="35"/>
  <c r="MO77" i="35"/>
  <c r="NA77" i="35"/>
  <c r="NM77" i="35"/>
  <c r="NY77" i="35"/>
  <c r="OK77" i="35"/>
  <c r="OW77" i="35"/>
  <c r="PI77" i="35"/>
  <c r="PU77" i="35"/>
  <c r="IL77" i="35"/>
  <c r="IX77" i="35"/>
  <c r="JJ77" i="35"/>
  <c r="JV77" i="35"/>
  <c r="KH77" i="35"/>
  <c r="KT77" i="35"/>
  <c r="LF77" i="35"/>
  <c r="LR77" i="35"/>
  <c r="MD77" i="35"/>
  <c r="MP77" i="35"/>
  <c r="NB77" i="35"/>
  <c r="NN77" i="35"/>
  <c r="NZ77" i="35"/>
  <c r="OL77" i="35"/>
  <c r="OX77" i="35"/>
  <c r="PJ77" i="35"/>
  <c r="PV77" i="35"/>
  <c r="IM77" i="35"/>
  <c r="IY77" i="35"/>
  <c r="JK77" i="35"/>
  <c r="JW77" i="35"/>
  <c r="KI77" i="35"/>
  <c r="KU77" i="35"/>
  <c r="LG77" i="35"/>
  <c r="LS77" i="35"/>
  <c r="ME77" i="35"/>
  <c r="MQ77" i="35"/>
  <c r="NC77" i="35"/>
  <c r="NO77" i="35"/>
  <c r="OA77" i="35"/>
  <c r="OM77" i="35"/>
  <c r="OY77" i="35"/>
  <c r="PK77" i="35"/>
  <c r="PW77" i="35"/>
  <c r="IN77" i="35"/>
  <c r="IZ77" i="35"/>
  <c r="JL77" i="35"/>
  <c r="JX77" i="35"/>
  <c r="KJ77" i="35"/>
  <c r="KV77" i="35"/>
  <c r="LH77" i="35"/>
  <c r="LT77" i="35"/>
  <c r="MF77" i="35"/>
  <c r="MR77" i="35"/>
  <c r="ND77" i="35"/>
  <c r="NP77" i="35"/>
  <c r="OB77" i="35"/>
  <c r="ON77" i="35"/>
  <c r="OZ77" i="35"/>
  <c r="PL77" i="35"/>
  <c r="PX77" i="35"/>
  <c r="IO77" i="35"/>
  <c r="JA77" i="35"/>
  <c r="JM77" i="35"/>
  <c r="JY77" i="35"/>
  <c r="KK77" i="35"/>
  <c r="KW77" i="35"/>
  <c r="LI77" i="35"/>
  <c r="LU77" i="35"/>
  <c r="MG77" i="35"/>
  <c r="MS77" i="35"/>
  <c r="NE77" i="35"/>
  <c r="NQ77" i="35"/>
  <c r="OC77" i="35"/>
  <c r="OO77" i="35"/>
  <c r="PA77" i="35"/>
  <c r="PM77" i="35"/>
  <c r="IP77" i="35"/>
  <c r="JB77" i="35"/>
  <c r="JN77" i="35"/>
  <c r="JZ77" i="35"/>
  <c r="KL77" i="35"/>
  <c r="KX77" i="35"/>
  <c r="LJ77" i="35"/>
  <c r="LV77" i="35"/>
  <c r="MH77" i="35"/>
  <c r="MT77" i="35"/>
  <c r="NF77" i="35"/>
  <c r="NR77" i="35"/>
  <c r="OD77" i="35"/>
  <c r="OP77" i="35"/>
  <c r="PB77" i="35"/>
  <c r="PN77" i="35"/>
  <c r="IQ77" i="35"/>
  <c r="JC77" i="35"/>
  <c r="JO77" i="35"/>
  <c r="KA77" i="35"/>
  <c r="KM77" i="35"/>
  <c r="KY77" i="35"/>
  <c r="LK77" i="35"/>
  <c r="LW77" i="35"/>
  <c r="MI77" i="35"/>
  <c r="MU77" i="35"/>
  <c r="NG77" i="35"/>
  <c r="NS77" i="35"/>
  <c r="OE77" i="35"/>
  <c r="OQ77" i="35"/>
  <c r="PC77" i="35"/>
  <c r="PO77" i="35"/>
  <c r="NH77" i="35"/>
  <c r="NT77" i="35"/>
  <c r="IR77" i="35"/>
  <c r="OF77" i="35"/>
  <c r="JD77" i="35"/>
  <c r="OR77" i="35"/>
  <c r="JP77" i="35"/>
  <c r="PD77" i="35"/>
  <c r="KB77" i="35"/>
  <c r="PP77" i="35"/>
  <c r="KN77" i="35"/>
  <c r="KZ77" i="35"/>
  <c r="LL77" i="35"/>
  <c r="LX77" i="35"/>
  <c r="MJ77" i="35"/>
  <c r="MV77" i="35"/>
  <c r="IP25" i="35"/>
  <c r="JB25" i="35"/>
  <c r="JN25" i="35"/>
  <c r="JZ25" i="35"/>
  <c r="KL25" i="35"/>
  <c r="KX25" i="35"/>
  <c r="LJ25" i="35"/>
  <c r="LV25" i="35"/>
  <c r="MH25" i="35"/>
  <c r="MT25" i="35"/>
  <c r="NF25" i="35"/>
  <c r="NR25" i="35"/>
  <c r="OD25" i="35"/>
  <c r="OP25" i="35"/>
  <c r="PB25" i="35"/>
  <c r="PN25" i="35"/>
  <c r="IQ25" i="35"/>
  <c r="JC25" i="35"/>
  <c r="JO25" i="35"/>
  <c r="KA25" i="35"/>
  <c r="KM25" i="35"/>
  <c r="KY25" i="35"/>
  <c r="LK25" i="35"/>
  <c r="LW25" i="35"/>
  <c r="MI25" i="35"/>
  <c r="MU25" i="35"/>
  <c r="NG25" i="35"/>
  <c r="NS25" i="35"/>
  <c r="OE25" i="35"/>
  <c r="OQ25" i="35"/>
  <c r="PC25" i="35"/>
  <c r="PO25" i="35"/>
  <c r="IR25" i="35"/>
  <c r="JD25" i="35"/>
  <c r="JP25" i="35"/>
  <c r="KB25" i="35"/>
  <c r="KN25" i="35"/>
  <c r="KZ25" i="35"/>
  <c r="LL25" i="35"/>
  <c r="LX25" i="35"/>
  <c r="MJ25" i="35"/>
  <c r="MV25" i="35"/>
  <c r="NH25" i="35"/>
  <c r="NT25" i="35"/>
  <c r="OF25" i="35"/>
  <c r="OR25" i="35"/>
  <c r="PD25" i="35"/>
  <c r="PP25" i="35"/>
  <c r="IG25" i="35"/>
  <c r="IS25" i="35"/>
  <c r="JE25" i="35"/>
  <c r="JQ25" i="35"/>
  <c r="KC25" i="35"/>
  <c r="KO25" i="35"/>
  <c r="LA25" i="35"/>
  <c r="LM25" i="35"/>
  <c r="LY25" i="35"/>
  <c r="MK25" i="35"/>
  <c r="MW25" i="35"/>
  <c r="NI25" i="35"/>
  <c r="NU25" i="35"/>
  <c r="OG25" i="35"/>
  <c r="OS25" i="35"/>
  <c r="PE25" i="35"/>
  <c r="PQ25" i="35"/>
  <c r="IH25" i="35"/>
  <c r="IT25" i="35"/>
  <c r="JF25" i="35"/>
  <c r="JR25" i="35"/>
  <c r="KD25" i="35"/>
  <c r="KP25" i="35"/>
  <c r="LB25" i="35"/>
  <c r="LN25" i="35"/>
  <c r="LZ25" i="35"/>
  <c r="ML25" i="35"/>
  <c r="MX25" i="35"/>
  <c r="NJ25" i="35"/>
  <c r="NV25" i="35"/>
  <c r="OH25" i="35"/>
  <c r="OT25" i="35"/>
  <c r="PF25" i="35"/>
  <c r="PR25" i="35"/>
  <c r="II25" i="35"/>
  <c r="IU25" i="35"/>
  <c r="JG25" i="35"/>
  <c r="JS25" i="35"/>
  <c r="KE25" i="35"/>
  <c r="KQ25" i="35"/>
  <c r="LC25" i="35"/>
  <c r="LO25" i="35"/>
  <c r="MA25" i="35"/>
  <c r="MM25" i="35"/>
  <c r="MY25" i="35"/>
  <c r="NK25" i="35"/>
  <c r="NW25" i="35"/>
  <c r="OI25" i="35"/>
  <c r="OU25" i="35"/>
  <c r="PG25" i="35"/>
  <c r="PS25" i="35"/>
  <c r="IJ25" i="35"/>
  <c r="IV25" i="35"/>
  <c r="JH25" i="35"/>
  <c r="JT25" i="35"/>
  <c r="KF25" i="35"/>
  <c r="KR25" i="35"/>
  <c r="LD25" i="35"/>
  <c r="LP25" i="35"/>
  <c r="MB25" i="35"/>
  <c r="MN25" i="35"/>
  <c r="MZ25" i="35"/>
  <c r="NL25" i="35"/>
  <c r="NX25" i="35"/>
  <c r="OJ25" i="35"/>
  <c r="OV25" i="35"/>
  <c r="PH25" i="35"/>
  <c r="PT25" i="35"/>
  <c r="IK25" i="35"/>
  <c r="IW25" i="35"/>
  <c r="JI25" i="35"/>
  <c r="JU25" i="35"/>
  <c r="KG25" i="35"/>
  <c r="KS25" i="35"/>
  <c r="LE25" i="35"/>
  <c r="LQ25" i="35"/>
  <c r="MC25" i="35"/>
  <c r="MO25" i="35"/>
  <c r="NA25" i="35"/>
  <c r="NM25" i="35"/>
  <c r="NY25" i="35"/>
  <c r="OK25" i="35"/>
  <c r="OW25" i="35"/>
  <c r="PI25" i="35"/>
  <c r="PU25" i="35"/>
  <c r="IL25" i="35"/>
  <c r="IX25" i="35"/>
  <c r="JJ25" i="35"/>
  <c r="JV25" i="35"/>
  <c r="KH25" i="35"/>
  <c r="KT25" i="35"/>
  <c r="LF25" i="35"/>
  <c r="LR25" i="35"/>
  <c r="MD25" i="35"/>
  <c r="MP25" i="35"/>
  <c r="NB25" i="35"/>
  <c r="NN25" i="35"/>
  <c r="NZ25" i="35"/>
  <c r="OL25" i="35"/>
  <c r="OX25" i="35"/>
  <c r="PJ25" i="35"/>
  <c r="PV25" i="35"/>
  <c r="IM25" i="35"/>
  <c r="IY25" i="35"/>
  <c r="JK25" i="35"/>
  <c r="JW25" i="35"/>
  <c r="KI25" i="35"/>
  <c r="KU25" i="35"/>
  <c r="LG25" i="35"/>
  <c r="LS25" i="35"/>
  <c r="ME25" i="35"/>
  <c r="MQ25" i="35"/>
  <c r="NC25" i="35"/>
  <c r="NO25" i="35"/>
  <c r="OA25" i="35"/>
  <c r="OM25" i="35"/>
  <c r="OY25" i="35"/>
  <c r="PK25" i="35"/>
  <c r="PW25" i="35"/>
  <c r="IN25" i="35"/>
  <c r="IZ25" i="35"/>
  <c r="JL25" i="35"/>
  <c r="JX25" i="35"/>
  <c r="KJ25" i="35"/>
  <c r="KV25" i="35"/>
  <c r="LH25" i="35"/>
  <c r="LT25" i="35"/>
  <c r="MF25" i="35"/>
  <c r="MR25" i="35"/>
  <c r="ND25" i="35"/>
  <c r="NP25" i="35"/>
  <c r="OB25" i="35"/>
  <c r="ON25" i="35"/>
  <c r="OZ25" i="35"/>
  <c r="PL25" i="35"/>
  <c r="PX25" i="35"/>
  <c r="IO25" i="35"/>
  <c r="JA25" i="35"/>
  <c r="JM25" i="35"/>
  <c r="JY25" i="35"/>
  <c r="KK25" i="35"/>
  <c r="KW25" i="35"/>
  <c r="LI25" i="35"/>
  <c r="LU25" i="35"/>
  <c r="MG25" i="35"/>
  <c r="MS25" i="35"/>
  <c r="NE25" i="35"/>
  <c r="NQ25" i="35"/>
  <c r="OC25" i="35"/>
  <c r="OO25" i="35"/>
  <c r="PA25" i="35"/>
  <c r="PM25" i="35"/>
  <c r="IH29" i="35"/>
  <c r="IT29" i="35"/>
  <c r="JF29" i="35"/>
  <c r="JR29" i="35"/>
  <c r="KD29" i="35"/>
  <c r="KP29" i="35"/>
  <c r="LB29" i="35"/>
  <c r="LN29" i="35"/>
  <c r="LZ29" i="35"/>
  <c r="ML29" i="35"/>
  <c r="II29" i="35"/>
  <c r="IU29" i="35"/>
  <c r="JG29" i="35"/>
  <c r="JS29" i="35"/>
  <c r="IJ29" i="35"/>
  <c r="IV29" i="35"/>
  <c r="JH29" i="35"/>
  <c r="JT29" i="35"/>
  <c r="IK29" i="35"/>
  <c r="IW29" i="35"/>
  <c r="JI29" i="35"/>
  <c r="JU29" i="35"/>
  <c r="KG29" i="35"/>
  <c r="KS29" i="35"/>
  <c r="LE29" i="35"/>
  <c r="LQ29" i="35"/>
  <c r="MC29" i="35"/>
  <c r="IZ29" i="35"/>
  <c r="JP29" i="35"/>
  <c r="KH29" i="35"/>
  <c r="KV29" i="35"/>
  <c r="LJ29" i="35"/>
  <c r="LX29" i="35"/>
  <c r="MM29" i="35"/>
  <c r="MY29" i="35"/>
  <c r="NK29" i="35"/>
  <c r="NW29" i="35"/>
  <c r="OI29" i="35"/>
  <c r="OU29" i="35"/>
  <c r="PG29" i="35"/>
  <c r="PS29" i="35"/>
  <c r="IG29" i="35"/>
  <c r="JA29" i="35"/>
  <c r="JQ29" i="35"/>
  <c r="KI29" i="35"/>
  <c r="KW29" i="35"/>
  <c r="LK29" i="35"/>
  <c r="LY29" i="35"/>
  <c r="MN29" i="35"/>
  <c r="MZ29" i="35"/>
  <c r="NL29" i="35"/>
  <c r="NX29" i="35"/>
  <c r="OJ29" i="35"/>
  <c r="OV29" i="35"/>
  <c r="PH29" i="35"/>
  <c r="PT29" i="35"/>
  <c r="IL29" i="35"/>
  <c r="JB29" i="35"/>
  <c r="JV29" i="35"/>
  <c r="KJ29" i="35"/>
  <c r="KX29" i="35"/>
  <c r="LL29" i="35"/>
  <c r="MA29" i="35"/>
  <c r="MO29" i="35"/>
  <c r="NA29" i="35"/>
  <c r="NM29" i="35"/>
  <c r="NY29" i="35"/>
  <c r="OK29" i="35"/>
  <c r="OW29" i="35"/>
  <c r="PI29" i="35"/>
  <c r="PU29" i="35"/>
  <c r="IM29" i="35"/>
  <c r="JC29" i="35"/>
  <c r="JW29" i="35"/>
  <c r="KK29" i="35"/>
  <c r="KY29" i="35"/>
  <c r="LM29" i="35"/>
  <c r="MB29" i="35"/>
  <c r="MP29" i="35"/>
  <c r="NB29" i="35"/>
  <c r="NN29" i="35"/>
  <c r="NZ29" i="35"/>
  <c r="OL29" i="35"/>
  <c r="OX29" i="35"/>
  <c r="PJ29" i="35"/>
  <c r="PV29" i="35"/>
  <c r="IN29" i="35"/>
  <c r="JD29" i="35"/>
  <c r="JX29" i="35"/>
  <c r="KL29" i="35"/>
  <c r="KZ29" i="35"/>
  <c r="LO29" i="35"/>
  <c r="MD29" i="35"/>
  <c r="MQ29" i="35"/>
  <c r="NC29" i="35"/>
  <c r="NO29" i="35"/>
  <c r="OA29" i="35"/>
  <c r="OM29" i="35"/>
  <c r="OY29" i="35"/>
  <c r="PK29" i="35"/>
  <c r="PW29" i="35"/>
  <c r="IO29" i="35"/>
  <c r="JE29" i="35"/>
  <c r="JY29" i="35"/>
  <c r="KM29" i="35"/>
  <c r="LA29" i="35"/>
  <c r="LP29" i="35"/>
  <c r="ME29" i="35"/>
  <c r="MR29" i="35"/>
  <c r="ND29" i="35"/>
  <c r="NP29" i="35"/>
  <c r="OB29" i="35"/>
  <c r="ON29" i="35"/>
  <c r="OZ29" i="35"/>
  <c r="PL29" i="35"/>
  <c r="PX29" i="35"/>
  <c r="IP29" i="35"/>
  <c r="JJ29" i="35"/>
  <c r="JZ29" i="35"/>
  <c r="KN29" i="35"/>
  <c r="LC29" i="35"/>
  <c r="LR29" i="35"/>
  <c r="MF29" i="35"/>
  <c r="MS29" i="35"/>
  <c r="NE29" i="35"/>
  <c r="NQ29" i="35"/>
  <c r="OC29" i="35"/>
  <c r="OO29" i="35"/>
  <c r="PA29" i="35"/>
  <c r="PM29" i="35"/>
  <c r="IQ29" i="35"/>
  <c r="JK29" i="35"/>
  <c r="KA29" i="35"/>
  <c r="KO29" i="35"/>
  <c r="LD29" i="35"/>
  <c r="LS29" i="35"/>
  <c r="MG29" i="35"/>
  <c r="MT29" i="35"/>
  <c r="NF29" i="35"/>
  <c r="NR29" i="35"/>
  <c r="OD29" i="35"/>
  <c r="OP29" i="35"/>
  <c r="PB29" i="35"/>
  <c r="PN29" i="35"/>
  <c r="IR29" i="35"/>
  <c r="JL29" i="35"/>
  <c r="KB29" i="35"/>
  <c r="KQ29" i="35"/>
  <c r="LF29" i="35"/>
  <c r="LT29" i="35"/>
  <c r="MH29" i="35"/>
  <c r="MU29" i="35"/>
  <c r="NG29" i="35"/>
  <c r="NS29" i="35"/>
  <c r="OE29" i="35"/>
  <c r="OQ29" i="35"/>
  <c r="PC29" i="35"/>
  <c r="PO29" i="35"/>
  <c r="IS29" i="35"/>
  <c r="JM29" i="35"/>
  <c r="KC29" i="35"/>
  <c r="KR29" i="35"/>
  <c r="LG29" i="35"/>
  <c r="LU29" i="35"/>
  <c r="MI29" i="35"/>
  <c r="MV29" i="35"/>
  <c r="NH29" i="35"/>
  <c r="NT29" i="35"/>
  <c r="OF29" i="35"/>
  <c r="OR29" i="35"/>
  <c r="PD29" i="35"/>
  <c r="PP29" i="35"/>
  <c r="IX29" i="35"/>
  <c r="JN29" i="35"/>
  <c r="KE29" i="35"/>
  <c r="KT29" i="35"/>
  <c r="LH29" i="35"/>
  <c r="LV29" i="35"/>
  <c r="MJ29" i="35"/>
  <c r="MW29" i="35"/>
  <c r="NI29" i="35"/>
  <c r="NU29" i="35"/>
  <c r="OG29" i="35"/>
  <c r="OS29" i="35"/>
  <c r="PE29" i="35"/>
  <c r="PQ29" i="35"/>
  <c r="LW29" i="35"/>
  <c r="MK29" i="35"/>
  <c r="MX29" i="35"/>
  <c r="NJ29" i="35"/>
  <c r="NV29" i="35"/>
  <c r="OH29" i="35"/>
  <c r="OT29" i="35"/>
  <c r="IY29" i="35"/>
  <c r="PF29" i="35"/>
  <c r="JO29" i="35"/>
  <c r="PR29" i="35"/>
  <c r="KU29" i="35"/>
  <c r="LI29" i="35"/>
  <c r="KF29" i="35"/>
  <c r="IG80" i="35"/>
  <c r="IS80" i="35"/>
  <c r="JE80" i="35"/>
  <c r="JQ80" i="35"/>
  <c r="KC80" i="35"/>
  <c r="KO80" i="35"/>
  <c r="LA80" i="35"/>
  <c r="LM80" i="35"/>
  <c r="LY80" i="35"/>
  <c r="MK80" i="35"/>
  <c r="MW80" i="35"/>
  <c r="NI80" i="35"/>
  <c r="NU80" i="35"/>
  <c r="OG80" i="35"/>
  <c r="OS80" i="35"/>
  <c r="PE80" i="35"/>
  <c r="PQ80" i="35"/>
  <c r="IH80" i="35"/>
  <c r="IT80" i="35"/>
  <c r="JF80" i="35"/>
  <c r="JR80" i="35"/>
  <c r="KD80" i="35"/>
  <c r="KP80" i="35"/>
  <c r="LB80" i="35"/>
  <c r="LN80" i="35"/>
  <c r="LZ80" i="35"/>
  <c r="ML80" i="35"/>
  <c r="MX80" i="35"/>
  <c r="NJ80" i="35"/>
  <c r="NV80" i="35"/>
  <c r="OH80" i="35"/>
  <c r="OT80" i="35"/>
  <c r="PF80" i="35"/>
  <c r="PR80" i="35"/>
  <c r="II80" i="35"/>
  <c r="IU80" i="35"/>
  <c r="JG80" i="35"/>
  <c r="JS80" i="35"/>
  <c r="KE80" i="35"/>
  <c r="KQ80" i="35"/>
  <c r="LC80" i="35"/>
  <c r="LO80" i="35"/>
  <c r="MA80" i="35"/>
  <c r="MM80" i="35"/>
  <c r="MY80" i="35"/>
  <c r="NK80" i="35"/>
  <c r="NW80" i="35"/>
  <c r="OI80" i="35"/>
  <c r="OU80" i="35"/>
  <c r="PG80" i="35"/>
  <c r="PS80" i="35"/>
  <c r="IJ80" i="35"/>
  <c r="IV80" i="35"/>
  <c r="JH80" i="35"/>
  <c r="JT80" i="35"/>
  <c r="KF80" i="35"/>
  <c r="KR80" i="35"/>
  <c r="LD80" i="35"/>
  <c r="LP80" i="35"/>
  <c r="MB80" i="35"/>
  <c r="MN80" i="35"/>
  <c r="MZ80" i="35"/>
  <c r="NL80" i="35"/>
  <c r="NX80" i="35"/>
  <c r="OJ80" i="35"/>
  <c r="OV80" i="35"/>
  <c r="PH80" i="35"/>
  <c r="PT80" i="35"/>
  <c r="IK80" i="35"/>
  <c r="IW80" i="35"/>
  <c r="JI80" i="35"/>
  <c r="JU80" i="35"/>
  <c r="KG80" i="35"/>
  <c r="KS80" i="35"/>
  <c r="LE80" i="35"/>
  <c r="LQ80" i="35"/>
  <c r="MC80" i="35"/>
  <c r="MO80" i="35"/>
  <c r="NA80" i="35"/>
  <c r="NM80" i="35"/>
  <c r="NY80" i="35"/>
  <c r="OK80" i="35"/>
  <c r="OW80" i="35"/>
  <c r="PI80" i="35"/>
  <c r="PU80" i="35"/>
  <c r="IL80" i="35"/>
  <c r="IX80" i="35"/>
  <c r="JJ80" i="35"/>
  <c r="JV80" i="35"/>
  <c r="KH80" i="35"/>
  <c r="KT80" i="35"/>
  <c r="LF80" i="35"/>
  <c r="LR80" i="35"/>
  <c r="MD80" i="35"/>
  <c r="MP80" i="35"/>
  <c r="NB80" i="35"/>
  <c r="NN80" i="35"/>
  <c r="NZ80" i="35"/>
  <c r="OL80" i="35"/>
  <c r="OX80" i="35"/>
  <c r="PJ80" i="35"/>
  <c r="PV80" i="35"/>
  <c r="IM80" i="35"/>
  <c r="IY80" i="35"/>
  <c r="JK80" i="35"/>
  <c r="JW80" i="35"/>
  <c r="KI80" i="35"/>
  <c r="KU80" i="35"/>
  <c r="LG80" i="35"/>
  <c r="LS80" i="35"/>
  <c r="ME80" i="35"/>
  <c r="MQ80" i="35"/>
  <c r="NC80" i="35"/>
  <c r="NO80" i="35"/>
  <c r="OA80" i="35"/>
  <c r="OM80" i="35"/>
  <c r="OY80" i="35"/>
  <c r="PK80" i="35"/>
  <c r="PW80" i="35"/>
  <c r="IN80" i="35"/>
  <c r="IZ80" i="35"/>
  <c r="JL80" i="35"/>
  <c r="JX80" i="35"/>
  <c r="KJ80" i="35"/>
  <c r="KV80" i="35"/>
  <c r="LH80" i="35"/>
  <c r="LT80" i="35"/>
  <c r="MF80" i="35"/>
  <c r="MR80" i="35"/>
  <c r="ND80" i="35"/>
  <c r="NP80" i="35"/>
  <c r="OB80" i="35"/>
  <c r="ON80" i="35"/>
  <c r="OZ80" i="35"/>
  <c r="PL80" i="35"/>
  <c r="PX80" i="35"/>
  <c r="IO80" i="35"/>
  <c r="JA80" i="35"/>
  <c r="JM80" i="35"/>
  <c r="JY80" i="35"/>
  <c r="KK80" i="35"/>
  <c r="KW80" i="35"/>
  <c r="LI80" i="35"/>
  <c r="LU80" i="35"/>
  <c r="MG80" i="35"/>
  <c r="MS80" i="35"/>
  <c r="NE80" i="35"/>
  <c r="NQ80" i="35"/>
  <c r="OC80" i="35"/>
  <c r="OO80" i="35"/>
  <c r="PA80" i="35"/>
  <c r="PM80" i="35"/>
  <c r="IP80" i="35"/>
  <c r="JB80" i="35"/>
  <c r="JN80" i="35"/>
  <c r="JZ80" i="35"/>
  <c r="KL80" i="35"/>
  <c r="KX80" i="35"/>
  <c r="LJ80" i="35"/>
  <c r="LV80" i="35"/>
  <c r="MH80" i="35"/>
  <c r="MT80" i="35"/>
  <c r="NF80" i="35"/>
  <c r="NR80" i="35"/>
  <c r="OD80" i="35"/>
  <c r="OP80" i="35"/>
  <c r="PB80" i="35"/>
  <c r="PN80" i="35"/>
  <c r="IQ80" i="35"/>
  <c r="JC80" i="35"/>
  <c r="JO80" i="35"/>
  <c r="KA80" i="35"/>
  <c r="KM80" i="35"/>
  <c r="KY80" i="35"/>
  <c r="LK80" i="35"/>
  <c r="LW80" i="35"/>
  <c r="MI80" i="35"/>
  <c r="MU80" i="35"/>
  <c r="NG80" i="35"/>
  <c r="NS80" i="35"/>
  <c r="OE80" i="35"/>
  <c r="OQ80" i="35"/>
  <c r="PC80" i="35"/>
  <c r="PO80" i="35"/>
  <c r="MJ80" i="35"/>
  <c r="MV80" i="35"/>
  <c r="NH80" i="35"/>
  <c r="NT80" i="35"/>
  <c r="IR80" i="35"/>
  <c r="OF80" i="35"/>
  <c r="JD80" i="35"/>
  <c r="OR80" i="35"/>
  <c r="JP80" i="35"/>
  <c r="PD80" i="35"/>
  <c r="KB80" i="35"/>
  <c r="PP80" i="35"/>
  <c r="KN80" i="35"/>
  <c r="KZ80" i="35"/>
  <c r="LL80" i="35"/>
  <c r="LX80" i="35"/>
  <c r="AJ96" i="35"/>
  <c r="IH54" i="35"/>
  <c r="IT54" i="35"/>
  <c r="JF54" i="35"/>
  <c r="JR54" i="35"/>
  <c r="KD54" i="35"/>
  <c r="KP54" i="35"/>
  <c r="LB54" i="35"/>
  <c r="IN54" i="35"/>
  <c r="JA54" i="35"/>
  <c r="JN54" i="35"/>
  <c r="KA54" i="35"/>
  <c r="KN54" i="35"/>
  <c r="LA54" i="35"/>
  <c r="LN54" i="35"/>
  <c r="LZ54" i="35"/>
  <c r="ML54" i="35"/>
  <c r="MX54" i="35"/>
  <c r="NJ54" i="35"/>
  <c r="NV54" i="35"/>
  <c r="OH54" i="35"/>
  <c r="OT54" i="35"/>
  <c r="PF54" i="35"/>
  <c r="PR54" i="35"/>
  <c r="IO54" i="35"/>
  <c r="JB54" i="35"/>
  <c r="JO54" i="35"/>
  <c r="KB54" i="35"/>
  <c r="KO54" i="35"/>
  <c r="LC54" i="35"/>
  <c r="LO54" i="35"/>
  <c r="MA54" i="35"/>
  <c r="MM54" i="35"/>
  <c r="MY54" i="35"/>
  <c r="NK54" i="35"/>
  <c r="NW54" i="35"/>
  <c r="OI54" i="35"/>
  <c r="OU54" i="35"/>
  <c r="PG54" i="35"/>
  <c r="PS54" i="35"/>
  <c r="IP54" i="35"/>
  <c r="JC54" i="35"/>
  <c r="JP54" i="35"/>
  <c r="KC54" i="35"/>
  <c r="KQ54" i="35"/>
  <c r="LD54" i="35"/>
  <c r="LP54" i="35"/>
  <c r="MB54" i="35"/>
  <c r="MN54" i="35"/>
  <c r="MZ54" i="35"/>
  <c r="NL54" i="35"/>
  <c r="NX54" i="35"/>
  <c r="OJ54" i="35"/>
  <c r="OV54" i="35"/>
  <c r="PH54" i="35"/>
  <c r="PT54" i="35"/>
  <c r="IQ54" i="35"/>
  <c r="JD54" i="35"/>
  <c r="JQ54" i="35"/>
  <c r="KE54" i="35"/>
  <c r="KR54" i="35"/>
  <c r="LE54" i="35"/>
  <c r="LQ54" i="35"/>
  <c r="MC54" i="35"/>
  <c r="MO54" i="35"/>
  <c r="NA54" i="35"/>
  <c r="NM54" i="35"/>
  <c r="NY54" i="35"/>
  <c r="OK54" i="35"/>
  <c r="OW54" i="35"/>
  <c r="PI54" i="35"/>
  <c r="PU54" i="35"/>
  <c r="IR54" i="35"/>
  <c r="JE54" i="35"/>
  <c r="JS54" i="35"/>
  <c r="KF54" i="35"/>
  <c r="KS54" i="35"/>
  <c r="LF54" i="35"/>
  <c r="LR54" i="35"/>
  <c r="MD54" i="35"/>
  <c r="MP54" i="35"/>
  <c r="NB54" i="35"/>
  <c r="NN54" i="35"/>
  <c r="NZ54" i="35"/>
  <c r="OL54" i="35"/>
  <c r="OX54" i="35"/>
  <c r="PJ54" i="35"/>
  <c r="PV54" i="35"/>
  <c r="IS54" i="35"/>
  <c r="JG54" i="35"/>
  <c r="JT54" i="35"/>
  <c r="KG54" i="35"/>
  <c r="KT54" i="35"/>
  <c r="LG54" i="35"/>
  <c r="LS54" i="35"/>
  <c r="ME54" i="35"/>
  <c r="MQ54" i="35"/>
  <c r="NC54" i="35"/>
  <c r="NO54" i="35"/>
  <c r="OA54" i="35"/>
  <c r="OM54" i="35"/>
  <c r="OY54" i="35"/>
  <c r="PK54" i="35"/>
  <c r="PW54" i="35"/>
  <c r="IG54" i="35"/>
  <c r="IU54" i="35"/>
  <c r="JH54" i="35"/>
  <c r="JU54" i="35"/>
  <c r="KH54" i="35"/>
  <c r="KU54" i="35"/>
  <c r="LH54" i="35"/>
  <c r="LT54" i="35"/>
  <c r="MF54" i="35"/>
  <c r="MR54" i="35"/>
  <c r="ND54" i="35"/>
  <c r="NP54" i="35"/>
  <c r="OB54" i="35"/>
  <c r="ON54" i="35"/>
  <c r="OZ54" i="35"/>
  <c r="PL54" i="35"/>
  <c r="PX54" i="35"/>
  <c r="II54" i="35"/>
  <c r="IV54" i="35"/>
  <c r="JI54" i="35"/>
  <c r="JV54" i="35"/>
  <c r="KI54" i="35"/>
  <c r="KV54" i="35"/>
  <c r="LI54" i="35"/>
  <c r="LU54" i="35"/>
  <c r="MG54" i="35"/>
  <c r="MS54" i="35"/>
  <c r="NE54" i="35"/>
  <c r="NQ54" i="35"/>
  <c r="OC54" i="35"/>
  <c r="OO54" i="35"/>
  <c r="PA54" i="35"/>
  <c r="PM54" i="35"/>
  <c r="IJ54" i="35"/>
  <c r="IW54" i="35"/>
  <c r="JJ54" i="35"/>
  <c r="JW54" i="35"/>
  <c r="KJ54" i="35"/>
  <c r="KW54" i="35"/>
  <c r="LJ54" i="35"/>
  <c r="LV54" i="35"/>
  <c r="MH54" i="35"/>
  <c r="MT54" i="35"/>
  <c r="NF54" i="35"/>
  <c r="NR54" i="35"/>
  <c r="OD54" i="35"/>
  <c r="OP54" i="35"/>
  <c r="PB54" i="35"/>
  <c r="PN54" i="35"/>
  <c r="IL54" i="35"/>
  <c r="IY54" i="35"/>
  <c r="JL54" i="35"/>
  <c r="JY54" i="35"/>
  <c r="KL54" i="35"/>
  <c r="KY54" i="35"/>
  <c r="LL54" i="35"/>
  <c r="LX54" i="35"/>
  <c r="MJ54" i="35"/>
  <c r="MV54" i="35"/>
  <c r="NH54" i="35"/>
  <c r="NT54" i="35"/>
  <c r="OF54" i="35"/>
  <c r="OR54" i="35"/>
  <c r="PD54" i="35"/>
  <c r="PP54" i="35"/>
  <c r="IM54" i="35"/>
  <c r="IZ54" i="35"/>
  <c r="JM54" i="35"/>
  <c r="JZ54" i="35"/>
  <c r="KM54" i="35"/>
  <c r="KZ54" i="35"/>
  <c r="LM54" i="35"/>
  <c r="LY54" i="35"/>
  <c r="MK54" i="35"/>
  <c r="MW54" i="35"/>
  <c r="NI54" i="35"/>
  <c r="NU54" i="35"/>
  <c r="OG54" i="35"/>
  <c r="OS54" i="35"/>
  <c r="PE54" i="35"/>
  <c r="PQ54" i="35"/>
  <c r="JX54" i="35"/>
  <c r="PO54" i="35"/>
  <c r="KK54" i="35"/>
  <c r="KX54" i="35"/>
  <c r="LK54" i="35"/>
  <c r="LW54" i="35"/>
  <c r="MI54" i="35"/>
  <c r="MU54" i="35"/>
  <c r="NG54" i="35"/>
  <c r="NS54" i="35"/>
  <c r="IK54" i="35"/>
  <c r="OE54" i="35"/>
  <c r="IX54" i="35"/>
  <c r="OQ54" i="35"/>
  <c r="JK54" i="35"/>
  <c r="PC54" i="35"/>
  <c r="KN4" i="35"/>
  <c r="LS4" i="35"/>
  <c r="LG4" i="35"/>
  <c r="KU4" i="35"/>
  <c r="OE4" i="35"/>
  <c r="IQ4" i="35"/>
  <c r="KL4" i="35"/>
  <c r="MG4" i="35"/>
  <c r="ON4" i="35"/>
  <c r="IZ4" i="35"/>
  <c r="LF4" i="35"/>
  <c r="NM4" i="35"/>
  <c r="PT4" i="35"/>
  <c r="KF4" i="35"/>
  <c r="MM4" i="35"/>
  <c r="OS4" i="35"/>
  <c r="JE4" i="35"/>
  <c r="IP59" i="35"/>
  <c r="JB59" i="35"/>
  <c r="JN59" i="35"/>
  <c r="IQ59" i="35"/>
  <c r="JC59" i="35"/>
  <c r="JO59" i="35"/>
  <c r="KA59" i="35"/>
  <c r="KM59" i="35"/>
  <c r="KY59" i="35"/>
  <c r="LK59" i="35"/>
  <c r="LW59" i="35"/>
  <c r="MI59" i="35"/>
  <c r="MU59" i="35"/>
  <c r="IR59" i="35"/>
  <c r="JD59" i="35"/>
  <c r="JP59" i="35"/>
  <c r="KB59" i="35"/>
  <c r="KN59" i="35"/>
  <c r="KZ59" i="35"/>
  <c r="LL59" i="35"/>
  <c r="LX59" i="35"/>
  <c r="MJ59" i="35"/>
  <c r="MV59" i="35"/>
  <c r="NH59" i="35"/>
  <c r="NT59" i="35"/>
  <c r="OF59" i="35"/>
  <c r="OR59" i="35"/>
  <c r="PD59" i="35"/>
  <c r="PP59" i="35"/>
  <c r="IG59" i="35"/>
  <c r="IS59" i="35"/>
  <c r="JE59" i="35"/>
  <c r="JQ59" i="35"/>
  <c r="KC59" i="35"/>
  <c r="KO59" i="35"/>
  <c r="LA59" i="35"/>
  <c r="LM59" i="35"/>
  <c r="LY59" i="35"/>
  <c r="MK59" i="35"/>
  <c r="MW59" i="35"/>
  <c r="NI59" i="35"/>
  <c r="NU59" i="35"/>
  <c r="OG59" i="35"/>
  <c r="OS59" i="35"/>
  <c r="PE59" i="35"/>
  <c r="PQ59" i="35"/>
  <c r="II59" i="35"/>
  <c r="IU59" i="35"/>
  <c r="JG59" i="35"/>
  <c r="IJ59" i="35"/>
  <c r="IV59" i="35"/>
  <c r="JH59" i="35"/>
  <c r="IK59" i="35"/>
  <c r="IW59" i="35"/>
  <c r="JI59" i="35"/>
  <c r="JU59" i="35"/>
  <c r="KG59" i="35"/>
  <c r="KS59" i="35"/>
  <c r="LE59" i="35"/>
  <c r="LQ59" i="35"/>
  <c r="MC59" i="35"/>
  <c r="MO59" i="35"/>
  <c r="NA59" i="35"/>
  <c r="NM59" i="35"/>
  <c r="NY59" i="35"/>
  <c r="OK59" i="35"/>
  <c r="OW59" i="35"/>
  <c r="PI59" i="35"/>
  <c r="IL59" i="35"/>
  <c r="IX59" i="35"/>
  <c r="JJ59" i="35"/>
  <c r="JV59" i="35"/>
  <c r="KH59" i="35"/>
  <c r="KT59" i="35"/>
  <c r="LF59" i="35"/>
  <c r="LR59" i="35"/>
  <c r="MD59" i="35"/>
  <c r="MP59" i="35"/>
  <c r="NB59" i="35"/>
  <c r="JL59" i="35"/>
  <c r="KI59" i="35"/>
  <c r="LC59" i="35"/>
  <c r="LV59" i="35"/>
  <c r="MR59" i="35"/>
  <c r="NK59" i="35"/>
  <c r="OA59" i="35"/>
  <c r="OP59" i="35"/>
  <c r="PG59" i="35"/>
  <c r="PV59" i="35"/>
  <c r="JM59" i="35"/>
  <c r="KJ59" i="35"/>
  <c r="LD59" i="35"/>
  <c r="LZ59" i="35"/>
  <c r="MS59" i="35"/>
  <c r="NL59" i="35"/>
  <c r="OB59" i="35"/>
  <c r="OQ59" i="35"/>
  <c r="PH59" i="35"/>
  <c r="PW59" i="35"/>
  <c r="IH59" i="35"/>
  <c r="JR59" i="35"/>
  <c r="KK59" i="35"/>
  <c r="LG59" i="35"/>
  <c r="MA59" i="35"/>
  <c r="MT59" i="35"/>
  <c r="NN59" i="35"/>
  <c r="OC59" i="35"/>
  <c r="OT59" i="35"/>
  <c r="PJ59" i="35"/>
  <c r="PX59" i="35"/>
  <c r="IM59" i="35"/>
  <c r="JS59" i="35"/>
  <c r="KL59" i="35"/>
  <c r="LH59" i="35"/>
  <c r="MB59" i="35"/>
  <c r="MX59" i="35"/>
  <c r="NO59" i="35"/>
  <c r="OD59" i="35"/>
  <c r="OU59" i="35"/>
  <c r="PK59" i="35"/>
  <c r="IN59" i="35"/>
  <c r="JT59" i="35"/>
  <c r="KP59" i="35"/>
  <c r="LI59" i="35"/>
  <c r="ME59" i="35"/>
  <c r="MY59" i="35"/>
  <c r="NP59" i="35"/>
  <c r="OE59" i="35"/>
  <c r="OV59" i="35"/>
  <c r="PL59" i="35"/>
  <c r="IO59" i="35"/>
  <c r="JW59" i="35"/>
  <c r="KQ59" i="35"/>
  <c r="LJ59" i="35"/>
  <c r="MF59" i="35"/>
  <c r="MZ59" i="35"/>
  <c r="NQ59" i="35"/>
  <c r="OH59" i="35"/>
  <c r="OX59" i="35"/>
  <c r="PM59" i="35"/>
  <c r="IT59" i="35"/>
  <c r="JX59" i="35"/>
  <c r="KR59" i="35"/>
  <c r="LN59" i="35"/>
  <c r="MG59" i="35"/>
  <c r="NC59" i="35"/>
  <c r="NR59" i="35"/>
  <c r="OI59" i="35"/>
  <c r="OY59" i="35"/>
  <c r="PN59" i="35"/>
  <c r="IY59" i="35"/>
  <c r="JY59" i="35"/>
  <c r="KU59" i="35"/>
  <c r="LO59" i="35"/>
  <c r="MH59" i="35"/>
  <c r="ND59" i="35"/>
  <c r="NS59" i="35"/>
  <c r="OJ59" i="35"/>
  <c r="OZ59" i="35"/>
  <c r="PO59" i="35"/>
  <c r="IZ59" i="35"/>
  <c r="JZ59" i="35"/>
  <c r="KV59" i="35"/>
  <c r="LP59" i="35"/>
  <c r="ML59" i="35"/>
  <c r="NE59" i="35"/>
  <c r="NV59" i="35"/>
  <c r="OL59" i="35"/>
  <c r="PA59" i="35"/>
  <c r="PR59" i="35"/>
  <c r="JA59" i="35"/>
  <c r="KD59" i="35"/>
  <c r="KW59" i="35"/>
  <c r="LS59" i="35"/>
  <c r="MM59" i="35"/>
  <c r="NF59" i="35"/>
  <c r="NW59" i="35"/>
  <c r="OM59" i="35"/>
  <c r="PB59" i="35"/>
  <c r="PS59" i="35"/>
  <c r="JF59" i="35"/>
  <c r="KE59" i="35"/>
  <c r="KX59" i="35"/>
  <c r="LT59" i="35"/>
  <c r="MN59" i="35"/>
  <c r="NG59" i="35"/>
  <c r="NX59" i="35"/>
  <c r="ON59" i="35"/>
  <c r="PC59" i="35"/>
  <c r="PT59" i="35"/>
  <c r="JK59" i="35"/>
  <c r="KF59" i="35"/>
  <c r="LB59" i="35"/>
  <c r="LU59" i="35"/>
  <c r="MQ59" i="35"/>
  <c r="NJ59" i="35"/>
  <c r="NZ59" i="35"/>
  <c r="OO59" i="35"/>
  <c r="PF59" i="35"/>
  <c r="PU59" i="35"/>
  <c r="IO46" i="35"/>
  <c r="JA46" i="35"/>
  <c r="JM46" i="35"/>
  <c r="JY46" i="35"/>
  <c r="KK46" i="35"/>
  <c r="KW46" i="35"/>
  <c r="LI46" i="35"/>
  <c r="LU46" i="35"/>
  <c r="MG46" i="35"/>
  <c r="MS46" i="35"/>
  <c r="NE46" i="35"/>
  <c r="NQ46" i="35"/>
  <c r="OC46" i="35"/>
  <c r="OO46" i="35"/>
  <c r="PA46" i="35"/>
  <c r="PM46" i="35"/>
  <c r="IP46" i="35"/>
  <c r="JB46" i="35"/>
  <c r="JN46" i="35"/>
  <c r="JZ46" i="35"/>
  <c r="KL46" i="35"/>
  <c r="KX46" i="35"/>
  <c r="LJ46" i="35"/>
  <c r="LV46" i="35"/>
  <c r="MH46" i="35"/>
  <c r="MT46" i="35"/>
  <c r="NF46" i="35"/>
  <c r="NR46" i="35"/>
  <c r="OD46" i="35"/>
  <c r="OP46" i="35"/>
  <c r="PB46" i="35"/>
  <c r="IQ46" i="35"/>
  <c r="JC46" i="35"/>
  <c r="JO46" i="35"/>
  <c r="KA46" i="35"/>
  <c r="KM46" i="35"/>
  <c r="KY46" i="35"/>
  <c r="LK46" i="35"/>
  <c r="LW46" i="35"/>
  <c r="MI46" i="35"/>
  <c r="MU46" i="35"/>
  <c r="NG46" i="35"/>
  <c r="NS46" i="35"/>
  <c r="OE46" i="35"/>
  <c r="OQ46" i="35"/>
  <c r="PC46" i="35"/>
  <c r="IR46" i="35"/>
  <c r="JD46" i="35"/>
  <c r="JP46" i="35"/>
  <c r="KB46" i="35"/>
  <c r="KN46" i="35"/>
  <c r="KZ46" i="35"/>
  <c r="LL46" i="35"/>
  <c r="LX46" i="35"/>
  <c r="MJ46" i="35"/>
  <c r="MV46" i="35"/>
  <c r="NH46" i="35"/>
  <c r="NT46" i="35"/>
  <c r="OF46" i="35"/>
  <c r="OR46" i="35"/>
  <c r="IG46" i="35"/>
  <c r="IS46" i="35"/>
  <c r="JE46" i="35"/>
  <c r="JQ46" i="35"/>
  <c r="KC46" i="35"/>
  <c r="KO46" i="35"/>
  <c r="LA46" i="35"/>
  <c r="LM46" i="35"/>
  <c r="LY46" i="35"/>
  <c r="MK46" i="35"/>
  <c r="MW46" i="35"/>
  <c r="NI46" i="35"/>
  <c r="NU46" i="35"/>
  <c r="OG46" i="35"/>
  <c r="OS46" i="35"/>
  <c r="IH46" i="35"/>
  <c r="IT46" i="35"/>
  <c r="JF46" i="35"/>
  <c r="JR46" i="35"/>
  <c r="KD46" i="35"/>
  <c r="KP46" i="35"/>
  <c r="LB46" i="35"/>
  <c r="LN46" i="35"/>
  <c r="LZ46" i="35"/>
  <c r="ML46" i="35"/>
  <c r="MX46" i="35"/>
  <c r="NJ46" i="35"/>
  <c r="NV46" i="35"/>
  <c r="OH46" i="35"/>
  <c r="OT46" i="35"/>
  <c r="PF46" i="35"/>
  <c r="II46" i="35"/>
  <c r="IU46" i="35"/>
  <c r="JG46" i="35"/>
  <c r="JS46" i="35"/>
  <c r="KE46" i="35"/>
  <c r="KQ46" i="35"/>
  <c r="LC46" i="35"/>
  <c r="LO46" i="35"/>
  <c r="MA46" i="35"/>
  <c r="MM46" i="35"/>
  <c r="MY46" i="35"/>
  <c r="NK46" i="35"/>
  <c r="NW46" i="35"/>
  <c r="OI46" i="35"/>
  <c r="OU46" i="35"/>
  <c r="IJ46" i="35"/>
  <c r="IV46" i="35"/>
  <c r="JH46" i="35"/>
  <c r="JT46" i="35"/>
  <c r="KF46" i="35"/>
  <c r="KR46" i="35"/>
  <c r="LD46" i="35"/>
  <c r="LP46" i="35"/>
  <c r="MB46" i="35"/>
  <c r="MN46" i="35"/>
  <c r="MZ46" i="35"/>
  <c r="NL46" i="35"/>
  <c r="NX46" i="35"/>
  <c r="OJ46" i="35"/>
  <c r="OV46" i="35"/>
  <c r="IK46" i="35"/>
  <c r="IW46" i="35"/>
  <c r="JI46" i="35"/>
  <c r="IM46" i="35"/>
  <c r="IY46" i="35"/>
  <c r="JK46" i="35"/>
  <c r="JW46" i="35"/>
  <c r="KI46" i="35"/>
  <c r="KU46" i="35"/>
  <c r="LG46" i="35"/>
  <c r="LS46" i="35"/>
  <c r="ME46" i="35"/>
  <c r="MQ46" i="35"/>
  <c r="NC46" i="35"/>
  <c r="NO46" i="35"/>
  <c r="OA46" i="35"/>
  <c r="OM46" i="35"/>
  <c r="KH46" i="35"/>
  <c r="MD46" i="35"/>
  <c r="NZ46" i="35"/>
  <c r="PH46" i="35"/>
  <c r="PU46" i="35"/>
  <c r="KJ46" i="35"/>
  <c r="MF46" i="35"/>
  <c r="OB46" i="35"/>
  <c r="PI46" i="35"/>
  <c r="PV46" i="35"/>
  <c r="IL46" i="35"/>
  <c r="KS46" i="35"/>
  <c r="MO46" i="35"/>
  <c r="OK46" i="35"/>
  <c r="PJ46" i="35"/>
  <c r="PW46" i="35"/>
  <c r="IN46" i="35"/>
  <c r="KT46" i="35"/>
  <c r="MP46" i="35"/>
  <c r="OL46" i="35"/>
  <c r="PK46" i="35"/>
  <c r="PX46" i="35"/>
  <c r="IX46" i="35"/>
  <c r="KV46" i="35"/>
  <c r="MR46" i="35"/>
  <c r="ON46" i="35"/>
  <c r="PL46" i="35"/>
  <c r="IZ46" i="35"/>
  <c r="LE46" i="35"/>
  <c r="NA46" i="35"/>
  <c r="OW46" i="35"/>
  <c r="PN46" i="35"/>
  <c r="JJ46" i="35"/>
  <c r="LF46" i="35"/>
  <c r="NB46" i="35"/>
  <c r="OX46" i="35"/>
  <c r="PO46" i="35"/>
  <c r="JL46" i="35"/>
  <c r="LH46" i="35"/>
  <c r="ND46" i="35"/>
  <c r="OY46" i="35"/>
  <c r="PP46" i="35"/>
  <c r="JU46" i="35"/>
  <c r="LQ46" i="35"/>
  <c r="NM46" i="35"/>
  <c r="OZ46" i="35"/>
  <c r="PQ46" i="35"/>
  <c r="JV46" i="35"/>
  <c r="LR46" i="35"/>
  <c r="NN46" i="35"/>
  <c r="PD46" i="35"/>
  <c r="PR46" i="35"/>
  <c r="JX46" i="35"/>
  <c r="LT46" i="35"/>
  <c r="NP46" i="35"/>
  <c r="PE46" i="35"/>
  <c r="PS46" i="35"/>
  <c r="KG46" i="35"/>
  <c r="MC46" i="35"/>
  <c r="NY46" i="35"/>
  <c r="PG46" i="35"/>
  <c r="PT46" i="35"/>
  <c r="IG44" i="35"/>
  <c r="IS44" i="35"/>
  <c r="JE44" i="35"/>
  <c r="JQ44" i="35"/>
  <c r="KC44" i="35"/>
  <c r="KO44" i="35"/>
  <c r="LA44" i="35"/>
  <c r="LM44" i="35"/>
  <c r="LY44" i="35"/>
  <c r="MK44" i="35"/>
  <c r="MW44" i="35"/>
  <c r="NI44" i="35"/>
  <c r="NU44" i="35"/>
  <c r="OG44" i="35"/>
  <c r="OS44" i="35"/>
  <c r="PE44" i="35"/>
  <c r="PQ44" i="35"/>
  <c r="IH44" i="35"/>
  <c r="IT44" i="35"/>
  <c r="JF44" i="35"/>
  <c r="JR44" i="35"/>
  <c r="KD44" i="35"/>
  <c r="KP44" i="35"/>
  <c r="LB44" i="35"/>
  <c r="LN44" i="35"/>
  <c r="LZ44" i="35"/>
  <c r="ML44" i="35"/>
  <c r="MX44" i="35"/>
  <c r="NJ44" i="35"/>
  <c r="NV44" i="35"/>
  <c r="OH44" i="35"/>
  <c r="OT44" i="35"/>
  <c r="PF44" i="35"/>
  <c r="PR44" i="35"/>
  <c r="II44" i="35"/>
  <c r="IU44" i="35"/>
  <c r="JG44" i="35"/>
  <c r="JS44" i="35"/>
  <c r="KE44" i="35"/>
  <c r="KQ44" i="35"/>
  <c r="LC44" i="35"/>
  <c r="LO44" i="35"/>
  <c r="MA44" i="35"/>
  <c r="MM44" i="35"/>
  <c r="MY44" i="35"/>
  <c r="NK44" i="35"/>
  <c r="NW44" i="35"/>
  <c r="OI44" i="35"/>
  <c r="OU44" i="35"/>
  <c r="PG44" i="35"/>
  <c r="PS44" i="35"/>
  <c r="IJ44" i="35"/>
  <c r="IV44" i="35"/>
  <c r="JH44" i="35"/>
  <c r="JT44" i="35"/>
  <c r="KF44" i="35"/>
  <c r="KR44" i="35"/>
  <c r="LD44" i="35"/>
  <c r="LP44" i="35"/>
  <c r="MB44" i="35"/>
  <c r="MN44" i="35"/>
  <c r="MZ44" i="35"/>
  <c r="NL44" i="35"/>
  <c r="NX44" i="35"/>
  <c r="OJ44" i="35"/>
  <c r="OV44" i="35"/>
  <c r="PH44" i="35"/>
  <c r="PT44" i="35"/>
  <c r="IK44" i="35"/>
  <c r="IW44" i="35"/>
  <c r="JI44" i="35"/>
  <c r="JU44" i="35"/>
  <c r="KG44" i="35"/>
  <c r="KS44" i="35"/>
  <c r="LE44" i="35"/>
  <c r="LQ44" i="35"/>
  <c r="MC44" i="35"/>
  <c r="MO44" i="35"/>
  <c r="NA44" i="35"/>
  <c r="NM44" i="35"/>
  <c r="NY44" i="35"/>
  <c r="OK44" i="35"/>
  <c r="OW44" i="35"/>
  <c r="PI44" i="35"/>
  <c r="PU44" i="35"/>
  <c r="IL44" i="35"/>
  <c r="IX44" i="35"/>
  <c r="JJ44" i="35"/>
  <c r="JV44" i="35"/>
  <c r="KH44" i="35"/>
  <c r="KT44" i="35"/>
  <c r="LF44" i="35"/>
  <c r="LR44" i="35"/>
  <c r="MD44" i="35"/>
  <c r="MP44" i="35"/>
  <c r="NB44" i="35"/>
  <c r="NN44" i="35"/>
  <c r="NZ44" i="35"/>
  <c r="OL44" i="35"/>
  <c r="OX44" i="35"/>
  <c r="PJ44" i="35"/>
  <c r="PV44" i="35"/>
  <c r="IM44" i="35"/>
  <c r="IY44" i="35"/>
  <c r="JK44" i="35"/>
  <c r="JW44" i="35"/>
  <c r="KI44" i="35"/>
  <c r="KU44" i="35"/>
  <c r="LG44" i="35"/>
  <c r="LS44" i="35"/>
  <c r="ME44" i="35"/>
  <c r="MQ44" i="35"/>
  <c r="NC44" i="35"/>
  <c r="NO44" i="35"/>
  <c r="OA44" i="35"/>
  <c r="OM44" i="35"/>
  <c r="OY44" i="35"/>
  <c r="PK44" i="35"/>
  <c r="PW44" i="35"/>
  <c r="IN44" i="35"/>
  <c r="IZ44" i="35"/>
  <c r="JL44" i="35"/>
  <c r="JX44" i="35"/>
  <c r="KJ44" i="35"/>
  <c r="KV44" i="35"/>
  <c r="LH44" i="35"/>
  <c r="LT44" i="35"/>
  <c r="MF44" i="35"/>
  <c r="MR44" i="35"/>
  <c r="ND44" i="35"/>
  <c r="NP44" i="35"/>
  <c r="OB44" i="35"/>
  <c r="ON44" i="35"/>
  <c r="OZ44" i="35"/>
  <c r="PL44" i="35"/>
  <c r="PX44" i="35"/>
  <c r="IO44" i="35"/>
  <c r="JA44" i="35"/>
  <c r="JM44" i="35"/>
  <c r="JY44" i="35"/>
  <c r="KK44" i="35"/>
  <c r="KW44" i="35"/>
  <c r="LI44" i="35"/>
  <c r="LU44" i="35"/>
  <c r="MG44" i="35"/>
  <c r="MS44" i="35"/>
  <c r="NE44" i="35"/>
  <c r="NQ44" i="35"/>
  <c r="OC44" i="35"/>
  <c r="OO44" i="35"/>
  <c r="PA44" i="35"/>
  <c r="PM44" i="35"/>
  <c r="IP44" i="35"/>
  <c r="JB44" i="35"/>
  <c r="JN44" i="35"/>
  <c r="JZ44" i="35"/>
  <c r="KL44" i="35"/>
  <c r="KX44" i="35"/>
  <c r="LJ44" i="35"/>
  <c r="LV44" i="35"/>
  <c r="MH44" i="35"/>
  <c r="MT44" i="35"/>
  <c r="NF44" i="35"/>
  <c r="NR44" i="35"/>
  <c r="OD44" i="35"/>
  <c r="OP44" i="35"/>
  <c r="PB44" i="35"/>
  <c r="PN44" i="35"/>
  <c r="IQ44" i="35"/>
  <c r="JC44" i="35"/>
  <c r="JO44" i="35"/>
  <c r="KA44" i="35"/>
  <c r="KM44" i="35"/>
  <c r="KY44" i="35"/>
  <c r="LK44" i="35"/>
  <c r="LW44" i="35"/>
  <c r="MI44" i="35"/>
  <c r="MU44" i="35"/>
  <c r="NG44" i="35"/>
  <c r="NS44" i="35"/>
  <c r="OE44" i="35"/>
  <c r="OQ44" i="35"/>
  <c r="PC44" i="35"/>
  <c r="PO44" i="35"/>
  <c r="IR44" i="35"/>
  <c r="JD44" i="35"/>
  <c r="JP44" i="35"/>
  <c r="KB44" i="35"/>
  <c r="KN44" i="35"/>
  <c r="KZ44" i="35"/>
  <c r="LL44" i="35"/>
  <c r="LX44" i="35"/>
  <c r="MJ44" i="35"/>
  <c r="MV44" i="35"/>
  <c r="NH44" i="35"/>
  <c r="NT44" i="35"/>
  <c r="OF44" i="35"/>
  <c r="OR44" i="35"/>
  <c r="PD44" i="35"/>
  <c r="PP44" i="35"/>
  <c r="X96" i="35"/>
  <c r="IO22" i="35"/>
  <c r="JA22" i="35"/>
  <c r="JM22" i="35"/>
  <c r="JY22" i="35"/>
  <c r="KK22" i="35"/>
  <c r="KW22" i="35"/>
  <c r="LI22" i="35"/>
  <c r="LU22" i="35"/>
  <c r="MG22" i="35"/>
  <c r="MS22" i="35"/>
  <c r="NE22" i="35"/>
  <c r="NQ22" i="35"/>
  <c r="OC22" i="35"/>
  <c r="OO22" i="35"/>
  <c r="PA22" i="35"/>
  <c r="PM22" i="35"/>
  <c r="IP22" i="35"/>
  <c r="JB22" i="35"/>
  <c r="JN22" i="35"/>
  <c r="JZ22" i="35"/>
  <c r="KL22" i="35"/>
  <c r="KX22" i="35"/>
  <c r="LJ22" i="35"/>
  <c r="LV22" i="35"/>
  <c r="MH22" i="35"/>
  <c r="MT22" i="35"/>
  <c r="NF22" i="35"/>
  <c r="NR22" i="35"/>
  <c r="OD22" i="35"/>
  <c r="OP22" i="35"/>
  <c r="PB22" i="35"/>
  <c r="PN22" i="35"/>
  <c r="IQ22" i="35"/>
  <c r="JC22" i="35"/>
  <c r="JO22" i="35"/>
  <c r="KA22" i="35"/>
  <c r="KM22" i="35"/>
  <c r="KY22" i="35"/>
  <c r="LK22" i="35"/>
  <c r="LW22" i="35"/>
  <c r="MI22" i="35"/>
  <c r="MU22" i="35"/>
  <c r="NG22" i="35"/>
  <c r="NS22" i="35"/>
  <c r="OE22" i="35"/>
  <c r="OQ22" i="35"/>
  <c r="PC22" i="35"/>
  <c r="PO22" i="35"/>
  <c r="IR22" i="35"/>
  <c r="JD22" i="35"/>
  <c r="JP22" i="35"/>
  <c r="KB22" i="35"/>
  <c r="KN22" i="35"/>
  <c r="KZ22" i="35"/>
  <c r="LL22" i="35"/>
  <c r="LX22" i="35"/>
  <c r="MJ22" i="35"/>
  <c r="MV22" i="35"/>
  <c r="NH22" i="35"/>
  <c r="NT22" i="35"/>
  <c r="OF22" i="35"/>
  <c r="OR22" i="35"/>
  <c r="PD22" i="35"/>
  <c r="PP22" i="35"/>
  <c r="IG22" i="35"/>
  <c r="IS22" i="35"/>
  <c r="JE22" i="35"/>
  <c r="JQ22" i="35"/>
  <c r="KC22" i="35"/>
  <c r="KO22" i="35"/>
  <c r="LA22" i="35"/>
  <c r="LM22" i="35"/>
  <c r="LY22" i="35"/>
  <c r="MK22" i="35"/>
  <c r="MW22" i="35"/>
  <c r="NI22" i="35"/>
  <c r="NU22" i="35"/>
  <c r="OG22" i="35"/>
  <c r="OS22" i="35"/>
  <c r="PE22" i="35"/>
  <c r="PQ22" i="35"/>
  <c r="IH22" i="35"/>
  <c r="IT22" i="35"/>
  <c r="JF22" i="35"/>
  <c r="JR22" i="35"/>
  <c r="KD22" i="35"/>
  <c r="KP22" i="35"/>
  <c r="LB22" i="35"/>
  <c r="LN22" i="35"/>
  <c r="LZ22" i="35"/>
  <c r="ML22" i="35"/>
  <c r="MX22" i="35"/>
  <c r="NJ22" i="35"/>
  <c r="NV22" i="35"/>
  <c r="OH22" i="35"/>
  <c r="OT22" i="35"/>
  <c r="PF22" i="35"/>
  <c r="PR22" i="35"/>
  <c r="II22" i="35"/>
  <c r="IU22" i="35"/>
  <c r="JG22" i="35"/>
  <c r="JS22" i="35"/>
  <c r="KE22" i="35"/>
  <c r="KQ22" i="35"/>
  <c r="LC22" i="35"/>
  <c r="LO22" i="35"/>
  <c r="MA22" i="35"/>
  <c r="MM22" i="35"/>
  <c r="MY22" i="35"/>
  <c r="NK22" i="35"/>
  <c r="NW22" i="35"/>
  <c r="OI22" i="35"/>
  <c r="OU22" i="35"/>
  <c r="PG22" i="35"/>
  <c r="PS22" i="35"/>
  <c r="IJ22" i="35"/>
  <c r="IV22" i="35"/>
  <c r="JH22" i="35"/>
  <c r="JT22" i="35"/>
  <c r="KF22" i="35"/>
  <c r="KR22" i="35"/>
  <c r="LD22" i="35"/>
  <c r="LP22" i="35"/>
  <c r="MB22" i="35"/>
  <c r="MN22" i="35"/>
  <c r="MZ22" i="35"/>
  <c r="NL22" i="35"/>
  <c r="NX22" i="35"/>
  <c r="OJ22" i="35"/>
  <c r="OV22" i="35"/>
  <c r="PH22" i="35"/>
  <c r="PT22" i="35"/>
  <c r="IK22" i="35"/>
  <c r="IW22" i="35"/>
  <c r="JI22" i="35"/>
  <c r="JU22" i="35"/>
  <c r="KG22" i="35"/>
  <c r="KS22" i="35"/>
  <c r="LE22" i="35"/>
  <c r="LQ22" i="35"/>
  <c r="MC22" i="35"/>
  <c r="MO22" i="35"/>
  <c r="NA22" i="35"/>
  <c r="NM22" i="35"/>
  <c r="NY22" i="35"/>
  <c r="OK22" i="35"/>
  <c r="OW22" i="35"/>
  <c r="PI22" i="35"/>
  <c r="PU22" i="35"/>
  <c r="IL22" i="35"/>
  <c r="IX22" i="35"/>
  <c r="JJ22" i="35"/>
  <c r="JV22" i="35"/>
  <c r="KH22" i="35"/>
  <c r="KT22" i="35"/>
  <c r="LF22" i="35"/>
  <c r="LR22" i="35"/>
  <c r="MD22" i="35"/>
  <c r="MP22" i="35"/>
  <c r="NB22" i="35"/>
  <c r="NN22" i="35"/>
  <c r="NZ22" i="35"/>
  <c r="OL22" i="35"/>
  <c r="OX22" i="35"/>
  <c r="PJ22" i="35"/>
  <c r="PV22" i="35"/>
  <c r="IM22" i="35"/>
  <c r="IY22" i="35"/>
  <c r="JK22" i="35"/>
  <c r="JW22" i="35"/>
  <c r="KI22" i="35"/>
  <c r="KU22" i="35"/>
  <c r="LG22" i="35"/>
  <c r="LS22" i="35"/>
  <c r="ME22" i="35"/>
  <c r="MQ22" i="35"/>
  <c r="NC22" i="35"/>
  <c r="NO22" i="35"/>
  <c r="OA22" i="35"/>
  <c r="OM22" i="35"/>
  <c r="OY22" i="35"/>
  <c r="PK22" i="35"/>
  <c r="PW22" i="35"/>
  <c r="JL22" i="35"/>
  <c r="OZ22" i="35"/>
  <c r="JX22" i="35"/>
  <c r="PL22" i="35"/>
  <c r="KJ22" i="35"/>
  <c r="PX22" i="35"/>
  <c r="KV22" i="35"/>
  <c r="LH22" i="35"/>
  <c r="LT22" i="35"/>
  <c r="MF22" i="35"/>
  <c r="MR22" i="35"/>
  <c r="ND22" i="35"/>
  <c r="NP22" i="35"/>
  <c r="IN22" i="35"/>
  <c r="OB22" i="35"/>
  <c r="IZ22" i="35"/>
  <c r="ON22" i="35"/>
  <c r="IH51" i="35"/>
  <c r="IT51" i="35"/>
  <c r="JF51" i="35"/>
  <c r="JR51" i="35"/>
  <c r="KD51" i="35"/>
  <c r="KP51" i="35"/>
  <c r="LB51" i="35"/>
  <c r="LN51" i="35"/>
  <c r="LZ51" i="35"/>
  <c r="ML51" i="35"/>
  <c r="MX51" i="35"/>
  <c r="NJ51" i="35"/>
  <c r="NV51" i="35"/>
  <c r="OH51" i="35"/>
  <c r="OT51" i="35"/>
  <c r="PF51" i="35"/>
  <c r="PR51" i="35"/>
  <c r="II51" i="35"/>
  <c r="IU51" i="35"/>
  <c r="JG51" i="35"/>
  <c r="JS51" i="35"/>
  <c r="KE51" i="35"/>
  <c r="KQ51" i="35"/>
  <c r="LC51" i="35"/>
  <c r="LO51" i="35"/>
  <c r="MA51" i="35"/>
  <c r="MM51" i="35"/>
  <c r="MY51" i="35"/>
  <c r="NK51" i="35"/>
  <c r="NW51" i="35"/>
  <c r="OI51" i="35"/>
  <c r="OU51" i="35"/>
  <c r="PG51" i="35"/>
  <c r="PS51" i="35"/>
  <c r="IJ51" i="35"/>
  <c r="IV51" i="35"/>
  <c r="JH51" i="35"/>
  <c r="JT51" i="35"/>
  <c r="KF51" i="35"/>
  <c r="KR51" i="35"/>
  <c r="LD51" i="35"/>
  <c r="LP51" i="35"/>
  <c r="MB51" i="35"/>
  <c r="MN51" i="35"/>
  <c r="MZ51" i="35"/>
  <c r="NL51" i="35"/>
  <c r="NX51" i="35"/>
  <c r="OJ51" i="35"/>
  <c r="OV51" i="35"/>
  <c r="PH51" i="35"/>
  <c r="PT51" i="35"/>
  <c r="IK51" i="35"/>
  <c r="IW51" i="35"/>
  <c r="JI51" i="35"/>
  <c r="JU51" i="35"/>
  <c r="KG51" i="35"/>
  <c r="KS51" i="35"/>
  <c r="LE51" i="35"/>
  <c r="IL51" i="35"/>
  <c r="IX51" i="35"/>
  <c r="JJ51" i="35"/>
  <c r="JV51" i="35"/>
  <c r="KH51" i="35"/>
  <c r="KT51" i="35"/>
  <c r="LF51" i="35"/>
  <c r="LR51" i="35"/>
  <c r="MD51" i="35"/>
  <c r="MP51" i="35"/>
  <c r="NB51" i="35"/>
  <c r="NN51" i="35"/>
  <c r="NZ51" i="35"/>
  <c r="OL51" i="35"/>
  <c r="OX51" i="35"/>
  <c r="PJ51" i="35"/>
  <c r="PV51" i="35"/>
  <c r="IM51" i="35"/>
  <c r="IY51" i="35"/>
  <c r="JK51" i="35"/>
  <c r="JW51" i="35"/>
  <c r="KI51" i="35"/>
  <c r="KU51" i="35"/>
  <c r="LG51" i="35"/>
  <c r="LS51" i="35"/>
  <c r="ME51" i="35"/>
  <c r="MQ51" i="35"/>
  <c r="NC51" i="35"/>
  <c r="NO51" i="35"/>
  <c r="OA51" i="35"/>
  <c r="OM51" i="35"/>
  <c r="OY51" i="35"/>
  <c r="PK51" i="35"/>
  <c r="PW51" i="35"/>
  <c r="IN51" i="35"/>
  <c r="IZ51" i="35"/>
  <c r="JL51" i="35"/>
  <c r="JX51" i="35"/>
  <c r="KJ51" i="35"/>
  <c r="KV51" i="35"/>
  <c r="LH51" i="35"/>
  <c r="LT51" i="35"/>
  <c r="MF51" i="35"/>
  <c r="MR51" i="35"/>
  <c r="ND51" i="35"/>
  <c r="NP51" i="35"/>
  <c r="OB51" i="35"/>
  <c r="ON51" i="35"/>
  <c r="IO51" i="35"/>
  <c r="JA51" i="35"/>
  <c r="JM51" i="35"/>
  <c r="JY51" i="35"/>
  <c r="KK51" i="35"/>
  <c r="KW51" i="35"/>
  <c r="LI51" i="35"/>
  <c r="LU51" i="35"/>
  <c r="MG51" i="35"/>
  <c r="MS51" i="35"/>
  <c r="NE51" i="35"/>
  <c r="NQ51" i="35"/>
  <c r="OC51" i="35"/>
  <c r="OO51" i="35"/>
  <c r="PA51" i="35"/>
  <c r="PM51" i="35"/>
  <c r="IP51" i="35"/>
  <c r="JB51" i="35"/>
  <c r="JN51" i="35"/>
  <c r="JZ51" i="35"/>
  <c r="KL51" i="35"/>
  <c r="KX51" i="35"/>
  <c r="LJ51" i="35"/>
  <c r="LV51" i="35"/>
  <c r="MH51" i="35"/>
  <c r="MT51" i="35"/>
  <c r="NF51" i="35"/>
  <c r="NR51" i="35"/>
  <c r="IQ51" i="35"/>
  <c r="JC51" i="35"/>
  <c r="JO51" i="35"/>
  <c r="KA51" i="35"/>
  <c r="KM51" i="35"/>
  <c r="KY51" i="35"/>
  <c r="LK51" i="35"/>
  <c r="LW51" i="35"/>
  <c r="MI51" i="35"/>
  <c r="MU51" i="35"/>
  <c r="NG51" i="35"/>
  <c r="NS51" i="35"/>
  <c r="OE51" i="35"/>
  <c r="OQ51" i="35"/>
  <c r="IR51" i="35"/>
  <c r="JD51" i="35"/>
  <c r="JP51" i="35"/>
  <c r="KB51" i="35"/>
  <c r="KN51" i="35"/>
  <c r="KZ51" i="35"/>
  <c r="LL51" i="35"/>
  <c r="LX51" i="35"/>
  <c r="MJ51" i="35"/>
  <c r="MV51" i="35"/>
  <c r="NH51" i="35"/>
  <c r="NT51" i="35"/>
  <c r="IG51" i="35"/>
  <c r="MO51" i="35"/>
  <c r="OR51" i="35"/>
  <c r="PP51" i="35"/>
  <c r="IS51" i="35"/>
  <c r="MW51" i="35"/>
  <c r="OS51" i="35"/>
  <c r="PQ51" i="35"/>
  <c r="JE51" i="35"/>
  <c r="NA51" i="35"/>
  <c r="OW51" i="35"/>
  <c r="PU51" i="35"/>
  <c r="JQ51" i="35"/>
  <c r="NI51" i="35"/>
  <c r="OZ51" i="35"/>
  <c r="PX51" i="35"/>
  <c r="KC51" i="35"/>
  <c r="NM51" i="35"/>
  <c r="PB51" i="35"/>
  <c r="KO51" i="35"/>
  <c r="NU51" i="35"/>
  <c r="PC51" i="35"/>
  <c r="LA51" i="35"/>
  <c r="NY51" i="35"/>
  <c r="PD51" i="35"/>
  <c r="LM51" i="35"/>
  <c r="OD51" i="35"/>
  <c r="PE51" i="35"/>
  <c r="LQ51" i="35"/>
  <c r="OF51" i="35"/>
  <c r="PI51" i="35"/>
  <c r="MC51" i="35"/>
  <c r="OK51" i="35"/>
  <c r="PN51" i="35"/>
  <c r="MK51" i="35"/>
  <c r="OP51" i="35"/>
  <c r="PO51" i="35"/>
  <c r="LY51" i="35"/>
  <c r="OG51" i="35"/>
  <c r="PL51" i="35"/>
  <c r="IK71" i="35"/>
  <c r="IW71" i="35"/>
  <c r="JI71" i="35"/>
  <c r="JU71" i="35"/>
  <c r="KG71" i="35"/>
  <c r="KS71" i="35"/>
  <c r="LE71" i="35"/>
  <c r="LQ71" i="35"/>
  <c r="MC71" i="35"/>
  <c r="MO71" i="35"/>
  <c r="NA71" i="35"/>
  <c r="NM71" i="35"/>
  <c r="NY71" i="35"/>
  <c r="OK71" i="35"/>
  <c r="OW71" i="35"/>
  <c r="PI71" i="35"/>
  <c r="PU71" i="35"/>
  <c r="IL71" i="35"/>
  <c r="IX71" i="35"/>
  <c r="JJ71" i="35"/>
  <c r="JV71" i="35"/>
  <c r="KH71" i="35"/>
  <c r="KT71" i="35"/>
  <c r="LF71" i="35"/>
  <c r="LR71" i="35"/>
  <c r="MD71" i="35"/>
  <c r="MP71" i="35"/>
  <c r="NB71" i="35"/>
  <c r="NN71" i="35"/>
  <c r="NZ71" i="35"/>
  <c r="OL71" i="35"/>
  <c r="OX71" i="35"/>
  <c r="PJ71" i="35"/>
  <c r="PV71" i="35"/>
  <c r="IM71" i="35"/>
  <c r="IY71" i="35"/>
  <c r="JK71" i="35"/>
  <c r="JW71" i="35"/>
  <c r="KI71" i="35"/>
  <c r="KU71" i="35"/>
  <c r="LG71" i="35"/>
  <c r="LS71" i="35"/>
  <c r="ME71" i="35"/>
  <c r="MQ71" i="35"/>
  <c r="NC71" i="35"/>
  <c r="NO71" i="35"/>
  <c r="OA71" i="35"/>
  <c r="OM71" i="35"/>
  <c r="OY71" i="35"/>
  <c r="PK71" i="35"/>
  <c r="PW71" i="35"/>
  <c r="IN71" i="35"/>
  <c r="IZ71" i="35"/>
  <c r="JL71" i="35"/>
  <c r="JX71" i="35"/>
  <c r="KJ71" i="35"/>
  <c r="KV71" i="35"/>
  <c r="LH71" i="35"/>
  <c r="LT71" i="35"/>
  <c r="MF71" i="35"/>
  <c r="MR71" i="35"/>
  <c r="ND71" i="35"/>
  <c r="NP71" i="35"/>
  <c r="OB71" i="35"/>
  <c r="ON71" i="35"/>
  <c r="OZ71" i="35"/>
  <c r="PL71" i="35"/>
  <c r="PX71" i="35"/>
  <c r="IO71" i="35"/>
  <c r="JA71" i="35"/>
  <c r="JM71" i="35"/>
  <c r="JY71" i="35"/>
  <c r="KK71" i="35"/>
  <c r="KW71" i="35"/>
  <c r="LI71" i="35"/>
  <c r="LU71" i="35"/>
  <c r="MG71" i="35"/>
  <c r="MS71" i="35"/>
  <c r="NE71" i="35"/>
  <c r="NQ71" i="35"/>
  <c r="OC71" i="35"/>
  <c r="OO71" i="35"/>
  <c r="PA71" i="35"/>
  <c r="PM71" i="35"/>
  <c r="IP71" i="35"/>
  <c r="JB71" i="35"/>
  <c r="JN71" i="35"/>
  <c r="JZ71" i="35"/>
  <c r="KL71" i="35"/>
  <c r="KX71" i="35"/>
  <c r="LJ71" i="35"/>
  <c r="LV71" i="35"/>
  <c r="MH71" i="35"/>
  <c r="MT71" i="35"/>
  <c r="NF71" i="35"/>
  <c r="NR71" i="35"/>
  <c r="OD71" i="35"/>
  <c r="OP71" i="35"/>
  <c r="PB71" i="35"/>
  <c r="PN71" i="35"/>
  <c r="IQ71" i="35"/>
  <c r="JC71" i="35"/>
  <c r="JO71" i="35"/>
  <c r="KA71" i="35"/>
  <c r="KM71" i="35"/>
  <c r="KY71" i="35"/>
  <c r="LK71" i="35"/>
  <c r="LW71" i="35"/>
  <c r="MI71" i="35"/>
  <c r="MU71" i="35"/>
  <c r="NG71" i="35"/>
  <c r="NS71" i="35"/>
  <c r="OE71" i="35"/>
  <c r="OQ71" i="35"/>
  <c r="PC71" i="35"/>
  <c r="PO71" i="35"/>
  <c r="IR71" i="35"/>
  <c r="JD71" i="35"/>
  <c r="JP71" i="35"/>
  <c r="KB71" i="35"/>
  <c r="KN71" i="35"/>
  <c r="KZ71" i="35"/>
  <c r="LL71" i="35"/>
  <c r="LX71" i="35"/>
  <c r="MJ71" i="35"/>
  <c r="MV71" i="35"/>
  <c r="NH71" i="35"/>
  <c r="NT71" i="35"/>
  <c r="OF71" i="35"/>
  <c r="OR71" i="35"/>
  <c r="PD71" i="35"/>
  <c r="PP71" i="35"/>
  <c r="IG71" i="35"/>
  <c r="IS71" i="35"/>
  <c r="JE71" i="35"/>
  <c r="JQ71" i="35"/>
  <c r="KC71" i="35"/>
  <c r="KO71" i="35"/>
  <c r="LA71" i="35"/>
  <c r="LM71" i="35"/>
  <c r="LY71" i="35"/>
  <c r="MK71" i="35"/>
  <c r="MW71" i="35"/>
  <c r="NI71" i="35"/>
  <c r="NU71" i="35"/>
  <c r="OG71" i="35"/>
  <c r="OS71" i="35"/>
  <c r="PE71" i="35"/>
  <c r="PQ71" i="35"/>
  <c r="IH71" i="35"/>
  <c r="IT71" i="35"/>
  <c r="JF71" i="35"/>
  <c r="JR71" i="35"/>
  <c r="KD71" i="35"/>
  <c r="KP71" i="35"/>
  <c r="LB71" i="35"/>
  <c r="LN71" i="35"/>
  <c r="LZ71" i="35"/>
  <c r="ML71" i="35"/>
  <c r="MX71" i="35"/>
  <c r="NJ71" i="35"/>
  <c r="NV71" i="35"/>
  <c r="OH71" i="35"/>
  <c r="OT71" i="35"/>
  <c r="PF71" i="35"/>
  <c r="PR71" i="35"/>
  <c r="II71" i="35"/>
  <c r="IU71" i="35"/>
  <c r="JG71" i="35"/>
  <c r="JS71" i="35"/>
  <c r="KE71" i="35"/>
  <c r="KQ71" i="35"/>
  <c r="LC71" i="35"/>
  <c r="LO71" i="35"/>
  <c r="MA71" i="35"/>
  <c r="MM71" i="35"/>
  <c r="MY71" i="35"/>
  <c r="NK71" i="35"/>
  <c r="NW71" i="35"/>
  <c r="OI71" i="35"/>
  <c r="OU71" i="35"/>
  <c r="PG71" i="35"/>
  <c r="PS71" i="35"/>
  <c r="IJ71" i="35"/>
  <c r="IV71" i="35"/>
  <c r="JH71" i="35"/>
  <c r="JT71" i="35"/>
  <c r="KF71" i="35"/>
  <c r="KR71" i="35"/>
  <c r="LD71" i="35"/>
  <c r="LP71" i="35"/>
  <c r="MB71" i="35"/>
  <c r="MN71" i="35"/>
  <c r="MZ71" i="35"/>
  <c r="NL71" i="35"/>
  <c r="NX71" i="35"/>
  <c r="OJ71" i="35"/>
  <c r="OV71" i="35"/>
  <c r="PH71" i="35"/>
  <c r="PT71" i="35"/>
  <c r="KD4" i="35"/>
  <c r="JW4" i="35"/>
  <c r="JF4" i="35"/>
  <c r="IM4" i="35"/>
  <c r="NS4" i="35"/>
  <c r="PN4" i="35"/>
  <c r="JZ4" i="35"/>
  <c r="LU4" i="35"/>
  <c r="OB4" i="35"/>
  <c r="IN4" i="35"/>
  <c r="KT4" i="35"/>
  <c r="NA4" i="35"/>
  <c r="PH4" i="35"/>
  <c r="JT4" i="35"/>
  <c r="MA4" i="35"/>
  <c r="OG4" i="35"/>
  <c r="IS4" i="35"/>
  <c r="IP60" i="35"/>
  <c r="JB60" i="35"/>
  <c r="JN60" i="35"/>
  <c r="JZ60" i="35"/>
  <c r="KL60" i="35"/>
  <c r="KX60" i="35"/>
  <c r="LJ60" i="35"/>
  <c r="LV60" i="35"/>
  <c r="MH60" i="35"/>
  <c r="MT60" i="35"/>
  <c r="NF60" i="35"/>
  <c r="NR60" i="35"/>
  <c r="OD60" i="35"/>
  <c r="OP60" i="35"/>
  <c r="PB60" i="35"/>
  <c r="PN60" i="35"/>
  <c r="IQ60" i="35"/>
  <c r="JC60" i="35"/>
  <c r="JO60" i="35"/>
  <c r="KA60" i="35"/>
  <c r="KM60" i="35"/>
  <c r="KY60" i="35"/>
  <c r="LK60" i="35"/>
  <c r="LW60" i="35"/>
  <c r="MI60" i="35"/>
  <c r="MU60" i="35"/>
  <c r="NG60" i="35"/>
  <c r="NS60" i="35"/>
  <c r="OE60" i="35"/>
  <c r="OQ60" i="35"/>
  <c r="PC60" i="35"/>
  <c r="PO60" i="35"/>
  <c r="IR60" i="35"/>
  <c r="JD60" i="35"/>
  <c r="JP60" i="35"/>
  <c r="KB60" i="35"/>
  <c r="KN60" i="35"/>
  <c r="KZ60" i="35"/>
  <c r="LL60" i="35"/>
  <c r="LX60" i="35"/>
  <c r="MJ60" i="35"/>
  <c r="MV60" i="35"/>
  <c r="NH60" i="35"/>
  <c r="NT60" i="35"/>
  <c r="OF60" i="35"/>
  <c r="OR60" i="35"/>
  <c r="PD60" i="35"/>
  <c r="PP60" i="35"/>
  <c r="IG60" i="35"/>
  <c r="IS60" i="35"/>
  <c r="JE60" i="35"/>
  <c r="JQ60" i="35"/>
  <c r="KC60" i="35"/>
  <c r="KO60" i="35"/>
  <c r="LA60" i="35"/>
  <c r="LM60" i="35"/>
  <c r="LY60" i="35"/>
  <c r="MK60" i="35"/>
  <c r="MW60" i="35"/>
  <c r="NI60" i="35"/>
  <c r="NU60" i="35"/>
  <c r="OG60" i="35"/>
  <c r="OS60" i="35"/>
  <c r="PE60" i="35"/>
  <c r="PQ60" i="35"/>
  <c r="IH60" i="35"/>
  <c r="IT60" i="35"/>
  <c r="JF60" i="35"/>
  <c r="JR60" i="35"/>
  <c r="KD60" i="35"/>
  <c r="KP60" i="35"/>
  <c r="LB60" i="35"/>
  <c r="LN60" i="35"/>
  <c r="LZ60" i="35"/>
  <c r="ML60" i="35"/>
  <c r="MX60" i="35"/>
  <c r="NJ60" i="35"/>
  <c r="NV60" i="35"/>
  <c r="OH60" i="35"/>
  <c r="OT60" i="35"/>
  <c r="PF60" i="35"/>
  <c r="PR60" i="35"/>
  <c r="II60" i="35"/>
  <c r="IU60" i="35"/>
  <c r="JG60" i="35"/>
  <c r="JS60" i="35"/>
  <c r="KE60" i="35"/>
  <c r="KQ60" i="35"/>
  <c r="LC60" i="35"/>
  <c r="LO60" i="35"/>
  <c r="MA60" i="35"/>
  <c r="MM60" i="35"/>
  <c r="MY60" i="35"/>
  <c r="NK60" i="35"/>
  <c r="NW60" i="35"/>
  <c r="OI60" i="35"/>
  <c r="OU60" i="35"/>
  <c r="PG60" i="35"/>
  <c r="PS60" i="35"/>
  <c r="IJ60" i="35"/>
  <c r="IV60" i="35"/>
  <c r="JH60" i="35"/>
  <c r="JT60" i="35"/>
  <c r="KF60" i="35"/>
  <c r="KR60" i="35"/>
  <c r="LD60" i="35"/>
  <c r="LP60" i="35"/>
  <c r="MB60" i="35"/>
  <c r="MN60" i="35"/>
  <c r="MZ60" i="35"/>
  <c r="NL60" i="35"/>
  <c r="NX60" i="35"/>
  <c r="OJ60" i="35"/>
  <c r="OV60" i="35"/>
  <c r="PH60" i="35"/>
  <c r="PT60" i="35"/>
  <c r="IK60" i="35"/>
  <c r="IW60" i="35"/>
  <c r="JI60" i="35"/>
  <c r="JU60" i="35"/>
  <c r="KG60" i="35"/>
  <c r="KS60" i="35"/>
  <c r="LE60" i="35"/>
  <c r="LQ60" i="35"/>
  <c r="MC60" i="35"/>
  <c r="MO60" i="35"/>
  <c r="NA60" i="35"/>
  <c r="NM60" i="35"/>
  <c r="NY60" i="35"/>
  <c r="OK60" i="35"/>
  <c r="OW60" i="35"/>
  <c r="PI60" i="35"/>
  <c r="PU60" i="35"/>
  <c r="IL60" i="35"/>
  <c r="IX60" i="35"/>
  <c r="JJ60" i="35"/>
  <c r="JV60" i="35"/>
  <c r="KH60" i="35"/>
  <c r="KT60" i="35"/>
  <c r="LF60" i="35"/>
  <c r="LR60" i="35"/>
  <c r="MD60" i="35"/>
  <c r="MP60" i="35"/>
  <c r="NB60" i="35"/>
  <c r="NN60" i="35"/>
  <c r="NZ60" i="35"/>
  <c r="OL60" i="35"/>
  <c r="OX60" i="35"/>
  <c r="PJ60" i="35"/>
  <c r="PV60" i="35"/>
  <c r="IM60" i="35"/>
  <c r="IY60" i="35"/>
  <c r="JK60" i="35"/>
  <c r="JW60" i="35"/>
  <c r="KI60" i="35"/>
  <c r="KU60" i="35"/>
  <c r="LG60" i="35"/>
  <c r="LS60" i="35"/>
  <c r="ME60" i="35"/>
  <c r="MQ60" i="35"/>
  <c r="NC60" i="35"/>
  <c r="NO60" i="35"/>
  <c r="OA60" i="35"/>
  <c r="OM60" i="35"/>
  <c r="OY60" i="35"/>
  <c r="PK60" i="35"/>
  <c r="PW60" i="35"/>
  <c r="IN60" i="35"/>
  <c r="IZ60" i="35"/>
  <c r="JL60" i="35"/>
  <c r="JX60" i="35"/>
  <c r="KJ60" i="35"/>
  <c r="KV60" i="35"/>
  <c r="LH60" i="35"/>
  <c r="LT60" i="35"/>
  <c r="MF60" i="35"/>
  <c r="MR60" i="35"/>
  <c r="ND60" i="35"/>
  <c r="NP60" i="35"/>
  <c r="OB60" i="35"/>
  <c r="ON60" i="35"/>
  <c r="OZ60" i="35"/>
  <c r="PL60" i="35"/>
  <c r="PX60" i="35"/>
  <c r="IO60" i="35"/>
  <c r="OC60" i="35"/>
  <c r="JA60" i="35"/>
  <c r="OO60" i="35"/>
  <c r="JM60" i="35"/>
  <c r="PA60" i="35"/>
  <c r="JY60" i="35"/>
  <c r="PM60" i="35"/>
  <c r="KK60" i="35"/>
  <c r="KW60" i="35"/>
  <c r="LI60" i="35"/>
  <c r="LU60" i="35"/>
  <c r="MG60" i="35"/>
  <c r="MS60" i="35"/>
  <c r="NE60" i="35"/>
  <c r="NQ60" i="35"/>
  <c r="IK74" i="35"/>
  <c r="IW74" i="35"/>
  <c r="JI74" i="35"/>
  <c r="JU74" i="35"/>
  <c r="KG74" i="35"/>
  <c r="KS74" i="35"/>
  <c r="LE74" i="35"/>
  <c r="LQ74" i="35"/>
  <c r="MC74" i="35"/>
  <c r="MO74" i="35"/>
  <c r="NA74" i="35"/>
  <c r="NM74" i="35"/>
  <c r="NY74" i="35"/>
  <c r="OK74" i="35"/>
  <c r="OW74" i="35"/>
  <c r="PI74" i="35"/>
  <c r="PU74" i="35"/>
  <c r="IN74" i="35"/>
  <c r="IZ74" i="35"/>
  <c r="IP74" i="35"/>
  <c r="JB74" i="35"/>
  <c r="JN74" i="35"/>
  <c r="JZ74" i="35"/>
  <c r="KL74" i="35"/>
  <c r="KX74" i="35"/>
  <c r="LJ74" i="35"/>
  <c r="LV74" i="35"/>
  <c r="MH74" i="35"/>
  <c r="MT74" i="35"/>
  <c r="NF74" i="35"/>
  <c r="NR74" i="35"/>
  <c r="OD74" i="35"/>
  <c r="OP74" i="35"/>
  <c r="PB74" i="35"/>
  <c r="PN74" i="35"/>
  <c r="IQ74" i="35"/>
  <c r="JC74" i="35"/>
  <c r="JO74" i="35"/>
  <c r="KA74" i="35"/>
  <c r="KM74" i="35"/>
  <c r="KY74" i="35"/>
  <c r="LK74" i="35"/>
  <c r="LW74" i="35"/>
  <c r="MI74" i="35"/>
  <c r="MU74" i="35"/>
  <c r="NG74" i="35"/>
  <c r="NS74" i="35"/>
  <c r="OE74" i="35"/>
  <c r="OQ74" i="35"/>
  <c r="PC74" i="35"/>
  <c r="PO74" i="35"/>
  <c r="IR74" i="35"/>
  <c r="JD74" i="35"/>
  <c r="JP74" i="35"/>
  <c r="KB74" i="35"/>
  <c r="KN74" i="35"/>
  <c r="KZ74" i="35"/>
  <c r="LL74" i="35"/>
  <c r="LX74" i="35"/>
  <c r="MJ74" i="35"/>
  <c r="MV74" i="35"/>
  <c r="NH74" i="35"/>
  <c r="NT74" i="35"/>
  <c r="OF74" i="35"/>
  <c r="OR74" i="35"/>
  <c r="PD74" i="35"/>
  <c r="PP74" i="35"/>
  <c r="IM74" i="35"/>
  <c r="JH74" i="35"/>
  <c r="JY74" i="35"/>
  <c r="KR74" i="35"/>
  <c r="LI74" i="35"/>
  <c r="MB74" i="35"/>
  <c r="MS74" i="35"/>
  <c r="NL74" i="35"/>
  <c r="OC74" i="35"/>
  <c r="OV74" i="35"/>
  <c r="PM74" i="35"/>
  <c r="IO74" i="35"/>
  <c r="JJ74" i="35"/>
  <c r="KC74" i="35"/>
  <c r="KT74" i="35"/>
  <c r="LM74" i="35"/>
  <c r="MD74" i="35"/>
  <c r="MW74" i="35"/>
  <c r="NN74" i="35"/>
  <c r="OG74" i="35"/>
  <c r="OX74" i="35"/>
  <c r="PQ74" i="35"/>
  <c r="IS74" i="35"/>
  <c r="JK74" i="35"/>
  <c r="KD74" i="35"/>
  <c r="KU74" i="35"/>
  <c r="LN74" i="35"/>
  <c r="ME74" i="35"/>
  <c r="MX74" i="35"/>
  <c r="NO74" i="35"/>
  <c r="OH74" i="35"/>
  <c r="OY74" i="35"/>
  <c r="PR74" i="35"/>
  <c r="IT74" i="35"/>
  <c r="JL74" i="35"/>
  <c r="KE74" i="35"/>
  <c r="KV74" i="35"/>
  <c r="LO74" i="35"/>
  <c r="MF74" i="35"/>
  <c r="MY74" i="35"/>
  <c r="NP74" i="35"/>
  <c r="OI74" i="35"/>
  <c r="OZ74" i="35"/>
  <c r="PS74" i="35"/>
  <c r="IU74" i="35"/>
  <c r="JM74" i="35"/>
  <c r="KF74" i="35"/>
  <c r="KW74" i="35"/>
  <c r="LP74" i="35"/>
  <c r="MG74" i="35"/>
  <c r="MZ74" i="35"/>
  <c r="NQ74" i="35"/>
  <c r="OJ74" i="35"/>
  <c r="PA74" i="35"/>
  <c r="PT74" i="35"/>
  <c r="IV74" i="35"/>
  <c r="JQ74" i="35"/>
  <c r="KH74" i="35"/>
  <c r="LA74" i="35"/>
  <c r="LR74" i="35"/>
  <c r="MK74" i="35"/>
  <c r="NB74" i="35"/>
  <c r="NU74" i="35"/>
  <c r="OL74" i="35"/>
  <c r="PE74" i="35"/>
  <c r="PV74" i="35"/>
  <c r="IX74" i="35"/>
  <c r="JR74" i="35"/>
  <c r="KI74" i="35"/>
  <c r="LB74" i="35"/>
  <c r="LS74" i="35"/>
  <c r="ML74" i="35"/>
  <c r="NC74" i="35"/>
  <c r="NV74" i="35"/>
  <c r="OM74" i="35"/>
  <c r="PF74" i="35"/>
  <c r="PW74" i="35"/>
  <c r="IG74" i="35"/>
  <c r="IY74" i="35"/>
  <c r="JS74" i="35"/>
  <c r="KJ74" i="35"/>
  <c r="LC74" i="35"/>
  <c r="LT74" i="35"/>
  <c r="MM74" i="35"/>
  <c r="ND74" i="35"/>
  <c r="NW74" i="35"/>
  <c r="ON74" i="35"/>
  <c r="PG74" i="35"/>
  <c r="PX74" i="35"/>
  <c r="IH74" i="35"/>
  <c r="JA74" i="35"/>
  <c r="JT74" i="35"/>
  <c r="KK74" i="35"/>
  <c r="LD74" i="35"/>
  <c r="LU74" i="35"/>
  <c r="MN74" i="35"/>
  <c r="NE74" i="35"/>
  <c r="NX74" i="35"/>
  <c r="OO74" i="35"/>
  <c r="PH74" i="35"/>
  <c r="II74" i="35"/>
  <c r="JE74" i="35"/>
  <c r="JV74" i="35"/>
  <c r="KO74" i="35"/>
  <c r="LF74" i="35"/>
  <c r="LY74" i="35"/>
  <c r="MP74" i="35"/>
  <c r="NI74" i="35"/>
  <c r="NZ74" i="35"/>
  <c r="OS74" i="35"/>
  <c r="PJ74" i="35"/>
  <c r="IJ74" i="35"/>
  <c r="JF74" i="35"/>
  <c r="JW74" i="35"/>
  <c r="KP74" i="35"/>
  <c r="LG74" i="35"/>
  <c r="LZ74" i="35"/>
  <c r="MQ74" i="35"/>
  <c r="NJ74" i="35"/>
  <c r="OA74" i="35"/>
  <c r="OT74" i="35"/>
  <c r="PK74" i="35"/>
  <c r="IL74" i="35"/>
  <c r="JG74" i="35"/>
  <c r="JX74" i="35"/>
  <c r="KQ74" i="35"/>
  <c r="LH74" i="35"/>
  <c r="MA74" i="35"/>
  <c r="MR74" i="35"/>
  <c r="NK74" i="35"/>
  <c r="OB74" i="35"/>
  <c r="OU74" i="35"/>
  <c r="PL74" i="35"/>
  <c r="Y96" i="35"/>
  <c r="PW4" i="35"/>
  <c r="PF4" i="35"/>
  <c r="OT4" i="35"/>
  <c r="OH4" i="35"/>
  <c r="NG4" i="35"/>
  <c r="PB4" i="35"/>
  <c r="JN4" i="35"/>
  <c r="LI4" i="35"/>
  <c r="NP4" i="35"/>
  <c r="PV4" i="35"/>
  <c r="KH4" i="35"/>
  <c r="MO4" i="35"/>
  <c r="OV4" i="35"/>
  <c r="JH4" i="35"/>
  <c r="LO4" i="35"/>
  <c r="NU4" i="35"/>
  <c r="IG4" i="35"/>
  <c r="AH35" i="35"/>
  <c r="AE42" i="35"/>
  <c r="AD42" i="35"/>
  <c r="IM40" i="35"/>
  <c r="IY40" i="35"/>
  <c r="JK40" i="35"/>
  <c r="JW40" i="35"/>
  <c r="KI40" i="35"/>
  <c r="KU40" i="35"/>
  <c r="LG40" i="35"/>
  <c r="LS40" i="35"/>
  <c r="ME40" i="35"/>
  <c r="MQ40" i="35"/>
  <c r="NC40" i="35"/>
  <c r="NO40" i="35"/>
  <c r="OA40" i="35"/>
  <c r="OM40" i="35"/>
  <c r="OY40" i="35"/>
  <c r="PK40" i="35"/>
  <c r="PW40" i="35"/>
  <c r="IN40" i="35"/>
  <c r="IZ40" i="35"/>
  <c r="JL40" i="35"/>
  <c r="JX40" i="35"/>
  <c r="KJ40" i="35"/>
  <c r="KV40" i="35"/>
  <c r="LH40" i="35"/>
  <c r="LT40" i="35"/>
  <c r="MF40" i="35"/>
  <c r="MR40" i="35"/>
  <c r="ND40" i="35"/>
  <c r="NP40" i="35"/>
  <c r="OB40" i="35"/>
  <c r="ON40" i="35"/>
  <c r="OZ40" i="35"/>
  <c r="PL40" i="35"/>
  <c r="PX40" i="35"/>
  <c r="IO40" i="35"/>
  <c r="JA40" i="35"/>
  <c r="JM40" i="35"/>
  <c r="JY40" i="35"/>
  <c r="KK40" i="35"/>
  <c r="KW40" i="35"/>
  <c r="LI40" i="35"/>
  <c r="LU40" i="35"/>
  <c r="MG40" i="35"/>
  <c r="MS40" i="35"/>
  <c r="NE40" i="35"/>
  <c r="NQ40" i="35"/>
  <c r="OC40" i="35"/>
  <c r="OO40" i="35"/>
  <c r="PA40" i="35"/>
  <c r="PM40" i="35"/>
  <c r="IP40" i="35"/>
  <c r="JB40" i="35"/>
  <c r="JN40" i="35"/>
  <c r="JZ40" i="35"/>
  <c r="KL40" i="35"/>
  <c r="KX40" i="35"/>
  <c r="LJ40" i="35"/>
  <c r="LV40" i="35"/>
  <c r="MH40" i="35"/>
  <c r="MT40" i="35"/>
  <c r="NF40" i="35"/>
  <c r="NR40" i="35"/>
  <c r="OD40" i="35"/>
  <c r="OP40" i="35"/>
  <c r="PB40" i="35"/>
  <c r="PN40" i="35"/>
  <c r="IQ40" i="35"/>
  <c r="JC40" i="35"/>
  <c r="JO40" i="35"/>
  <c r="KA40" i="35"/>
  <c r="KM40" i="35"/>
  <c r="KY40" i="35"/>
  <c r="LK40" i="35"/>
  <c r="LW40" i="35"/>
  <c r="MI40" i="35"/>
  <c r="MU40" i="35"/>
  <c r="NG40" i="35"/>
  <c r="NS40" i="35"/>
  <c r="OE40" i="35"/>
  <c r="OQ40" i="35"/>
  <c r="PC40" i="35"/>
  <c r="PO40" i="35"/>
  <c r="IR40" i="35"/>
  <c r="JD40" i="35"/>
  <c r="JP40" i="35"/>
  <c r="KB40" i="35"/>
  <c r="KN40" i="35"/>
  <c r="KZ40" i="35"/>
  <c r="LL40" i="35"/>
  <c r="LX40" i="35"/>
  <c r="MJ40" i="35"/>
  <c r="MV40" i="35"/>
  <c r="NH40" i="35"/>
  <c r="NT40" i="35"/>
  <c r="OF40" i="35"/>
  <c r="OR40" i="35"/>
  <c r="PD40" i="35"/>
  <c r="PP40" i="35"/>
  <c r="IG40" i="35"/>
  <c r="IS40" i="35"/>
  <c r="JE40" i="35"/>
  <c r="JQ40" i="35"/>
  <c r="KC40" i="35"/>
  <c r="KO40" i="35"/>
  <c r="LA40" i="35"/>
  <c r="LM40" i="35"/>
  <c r="LY40" i="35"/>
  <c r="MK40" i="35"/>
  <c r="MW40" i="35"/>
  <c r="NI40" i="35"/>
  <c r="NU40" i="35"/>
  <c r="OG40" i="35"/>
  <c r="OS40" i="35"/>
  <c r="PE40" i="35"/>
  <c r="PQ40" i="35"/>
  <c r="IH40" i="35"/>
  <c r="IT40" i="35"/>
  <c r="JF40" i="35"/>
  <c r="JR40" i="35"/>
  <c r="KD40" i="35"/>
  <c r="KP40" i="35"/>
  <c r="LB40" i="35"/>
  <c r="LN40" i="35"/>
  <c r="LZ40" i="35"/>
  <c r="ML40" i="35"/>
  <c r="MX40" i="35"/>
  <c r="NJ40" i="35"/>
  <c r="NV40" i="35"/>
  <c r="OH40" i="35"/>
  <c r="OT40" i="35"/>
  <c r="PF40" i="35"/>
  <c r="PR40" i="35"/>
  <c r="II40" i="35"/>
  <c r="IU40" i="35"/>
  <c r="JG40" i="35"/>
  <c r="JS40" i="35"/>
  <c r="KE40" i="35"/>
  <c r="KQ40" i="35"/>
  <c r="LC40" i="35"/>
  <c r="LO40" i="35"/>
  <c r="MA40" i="35"/>
  <c r="MM40" i="35"/>
  <c r="MY40" i="35"/>
  <c r="NK40" i="35"/>
  <c r="NW40" i="35"/>
  <c r="OI40" i="35"/>
  <c r="OU40" i="35"/>
  <c r="PG40" i="35"/>
  <c r="PS40" i="35"/>
  <c r="IJ40" i="35"/>
  <c r="IV40" i="35"/>
  <c r="JH40" i="35"/>
  <c r="JT40" i="35"/>
  <c r="KF40" i="35"/>
  <c r="KR40" i="35"/>
  <c r="LD40" i="35"/>
  <c r="LP40" i="35"/>
  <c r="MB40" i="35"/>
  <c r="MN40" i="35"/>
  <c r="MZ40" i="35"/>
  <c r="NL40" i="35"/>
  <c r="NX40" i="35"/>
  <c r="OJ40" i="35"/>
  <c r="OV40" i="35"/>
  <c r="PH40" i="35"/>
  <c r="PT40" i="35"/>
  <c r="IK40" i="35"/>
  <c r="IW40" i="35"/>
  <c r="JI40" i="35"/>
  <c r="JU40" i="35"/>
  <c r="KG40" i="35"/>
  <c r="KS40" i="35"/>
  <c r="LE40" i="35"/>
  <c r="LQ40" i="35"/>
  <c r="MC40" i="35"/>
  <c r="MO40" i="35"/>
  <c r="NA40" i="35"/>
  <c r="NM40" i="35"/>
  <c r="NY40" i="35"/>
  <c r="OK40" i="35"/>
  <c r="OW40" i="35"/>
  <c r="PI40" i="35"/>
  <c r="PU40" i="35"/>
  <c r="KH40" i="35"/>
  <c r="PV40" i="35"/>
  <c r="KT40" i="35"/>
  <c r="LF40" i="35"/>
  <c r="LR40" i="35"/>
  <c r="MD40" i="35"/>
  <c r="MP40" i="35"/>
  <c r="NB40" i="35"/>
  <c r="NN40" i="35"/>
  <c r="IL40" i="35"/>
  <c r="NZ40" i="35"/>
  <c r="IX40" i="35"/>
  <c r="OL40" i="35"/>
  <c r="JJ40" i="35"/>
  <c r="OX40" i="35"/>
  <c r="JV40" i="35"/>
  <c r="PJ40" i="35"/>
  <c r="AC96" i="35"/>
  <c r="IP90" i="35"/>
  <c r="JB90" i="35"/>
  <c r="JN90" i="35"/>
  <c r="JZ90" i="35"/>
  <c r="KL90" i="35"/>
  <c r="KX90" i="35"/>
  <c r="LJ90" i="35"/>
  <c r="LV90" i="35"/>
  <c r="MH90" i="35"/>
  <c r="MT90" i="35"/>
  <c r="NF90" i="35"/>
  <c r="NR90" i="35"/>
  <c r="OD90" i="35"/>
  <c r="OP90" i="35"/>
  <c r="PB90" i="35"/>
  <c r="PN90" i="35"/>
  <c r="IQ90" i="35"/>
  <c r="JC90" i="35"/>
  <c r="JO90" i="35"/>
  <c r="KA90" i="35"/>
  <c r="KM90" i="35"/>
  <c r="KY90" i="35"/>
  <c r="LK90" i="35"/>
  <c r="LW90" i="35"/>
  <c r="MI90" i="35"/>
  <c r="MU90" i="35"/>
  <c r="NG90" i="35"/>
  <c r="NS90" i="35"/>
  <c r="OE90" i="35"/>
  <c r="OQ90" i="35"/>
  <c r="PC90" i="35"/>
  <c r="PO90" i="35"/>
  <c r="IR90" i="35"/>
  <c r="JD90" i="35"/>
  <c r="JP90" i="35"/>
  <c r="KB90" i="35"/>
  <c r="KN90" i="35"/>
  <c r="KZ90" i="35"/>
  <c r="LL90" i="35"/>
  <c r="LX90" i="35"/>
  <c r="MJ90" i="35"/>
  <c r="MV90" i="35"/>
  <c r="NH90" i="35"/>
  <c r="NT90" i="35"/>
  <c r="OF90" i="35"/>
  <c r="OR90" i="35"/>
  <c r="PD90" i="35"/>
  <c r="PP90" i="35"/>
  <c r="IG90" i="35"/>
  <c r="IS90" i="35"/>
  <c r="JE90" i="35"/>
  <c r="JQ90" i="35"/>
  <c r="KC90" i="35"/>
  <c r="KO90" i="35"/>
  <c r="LA90" i="35"/>
  <c r="LM90" i="35"/>
  <c r="LY90" i="35"/>
  <c r="MK90" i="35"/>
  <c r="MW90" i="35"/>
  <c r="NI90" i="35"/>
  <c r="NU90" i="35"/>
  <c r="OG90" i="35"/>
  <c r="OS90" i="35"/>
  <c r="PE90" i="35"/>
  <c r="PQ90" i="35"/>
  <c r="IH90" i="35"/>
  <c r="IT90" i="35"/>
  <c r="JF90" i="35"/>
  <c r="JR90" i="35"/>
  <c r="KD90" i="35"/>
  <c r="KP90" i="35"/>
  <c r="LB90" i="35"/>
  <c r="LN90" i="35"/>
  <c r="LZ90" i="35"/>
  <c r="ML90" i="35"/>
  <c r="MX90" i="35"/>
  <c r="NJ90" i="35"/>
  <c r="NV90" i="35"/>
  <c r="OH90" i="35"/>
  <c r="OT90" i="35"/>
  <c r="PF90" i="35"/>
  <c r="PR90" i="35"/>
  <c r="II90" i="35"/>
  <c r="IU90" i="35"/>
  <c r="JG90" i="35"/>
  <c r="JS90" i="35"/>
  <c r="KE90" i="35"/>
  <c r="KQ90" i="35"/>
  <c r="LC90" i="35"/>
  <c r="LO90" i="35"/>
  <c r="MA90" i="35"/>
  <c r="MM90" i="35"/>
  <c r="MY90" i="35"/>
  <c r="NK90" i="35"/>
  <c r="NW90" i="35"/>
  <c r="OI90" i="35"/>
  <c r="OU90" i="35"/>
  <c r="PG90" i="35"/>
  <c r="PS90" i="35"/>
  <c r="IJ90" i="35"/>
  <c r="IV90" i="35"/>
  <c r="JH90" i="35"/>
  <c r="JT90" i="35"/>
  <c r="KF90" i="35"/>
  <c r="KR90" i="35"/>
  <c r="LD90" i="35"/>
  <c r="LP90" i="35"/>
  <c r="MB90" i="35"/>
  <c r="MN90" i="35"/>
  <c r="MZ90" i="35"/>
  <c r="NL90" i="35"/>
  <c r="NX90" i="35"/>
  <c r="OJ90" i="35"/>
  <c r="OV90" i="35"/>
  <c r="PH90" i="35"/>
  <c r="PT90" i="35"/>
  <c r="IK90" i="35"/>
  <c r="IW90" i="35"/>
  <c r="JI90" i="35"/>
  <c r="JU90" i="35"/>
  <c r="KG90" i="35"/>
  <c r="KS90" i="35"/>
  <c r="LE90" i="35"/>
  <c r="LQ90" i="35"/>
  <c r="MC90" i="35"/>
  <c r="MO90" i="35"/>
  <c r="NA90" i="35"/>
  <c r="NM90" i="35"/>
  <c r="NY90" i="35"/>
  <c r="OK90" i="35"/>
  <c r="OW90" i="35"/>
  <c r="PI90" i="35"/>
  <c r="PU90" i="35"/>
  <c r="IL90" i="35"/>
  <c r="IX90" i="35"/>
  <c r="JJ90" i="35"/>
  <c r="JV90" i="35"/>
  <c r="KH90" i="35"/>
  <c r="KT90" i="35"/>
  <c r="LF90" i="35"/>
  <c r="LR90" i="35"/>
  <c r="MD90" i="35"/>
  <c r="MP90" i="35"/>
  <c r="NB90" i="35"/>
  <c r="NN90" i="35"/>
  <c r="NZ90" i="35"/>
  <c r="OL90" i="35"/>
  <c r="OX90" i="35"/>
  <c r="PJ90" i="35"/>
  <c r="PV90" i="35"/>
  <c r="IM90" i="35"/>
  <c r="IY90" i="35"/>
  <c r="JK90" i="35"/>
  <c r="JW90" i="35"/>
  <c r="KI90" i="35"/>
  <c r="KU90" i="35"/>
  <c r="LG90" i="35"/>
  <c r="LS90" i="35"/>
  <c r="ME90" i="35"/>
  <c r="MQ90" i="35"/>
  <c r="NC90" i="35"/>
  <c r="NO90" i="35"/>
  <c r="OA90" i="35"/>
  <c r="OM90" i="35"/>
  <c r="OY90" i="35"/>
  <c r="PK90" i="35"/>
  <c r="PW90" i="35"/>
  <c r="IN90" i="35"/>
  <c r="IZ90" i="35"/>
  <c r="JL90" i="35"/>
  <c r="JX90" i="35"/>
  <c r="KJ90" i="35"/>
  <c r="KV90" i="35"/>
  <c r="LH90" i="35"/>
  <c r="LT90" i="35"/>
  <c r="MF90" i="35"/>
  <c r="MR90" i="35"/>
  <c r="ND90" i="35"/>
  <c r="NP90" i="35"/>
  <c r="OB90" i="35"/>
  <c r="ON90" i="35"/>
  <c r="OZ90" i="35"/>
  <c r="PL90" i="35"/>
  <c r="PX90" i="35"/>
  <c r="IO90" i="35"/>
  <c r="JA90" i="35"/>
  <c r="JM90" i="35"/>
  <c r="JY90" i="35"/>
  <c r="KK90" i="35"/>
  <c r="KW90" i="35"/>
  <c r="LI90" i="35"/>
  <c r="LU90" i="35"/>
  <c r="MG90" i="35"/>
  <c r="MS90" i="35"/>
  <c r="NE90" i="35"/>
  <c r="NQ90" i="35"/>
  <c r="OC90" i="35"/>
  <c r="OO90" i="35"/>
  <c r="PA90" i="35"/>
  <c r="PM90" i="35"/>
  <c r="IG7" i="35"/>
  <c r="IS7" i="35"/>
  <c r="JE7" i="35"/>
  <c r="JQ7" i="35"/>
  <c r="KC7" i="35"/>
  <c r="KO7" i="35"/>
  <c r="LA7" i="35"/>
  <c r="LM7" i="35"/>
  <c r="LY7" i="35"/>
  <c r="MK7" i="35"/>
  <c r="MW7" i="35"/>
  <c r="NI7" i="35"/>
  <c r="NU7" i="35"/>
  <c r="OG7" i="35"/>
  <c r="OS7" i="35"/>
  <c r="PE7" i="35"/>
  <c r="PQ7" i="35"/>
  <c r="II7" i="35"/>
  <c r="IU7" i="35"/>
  <c r="JG7" i="35"/>
  <c r="JS7" i="35"/>
  <c r="KE7" i="35"/>
  <c r="KQ7" i="35"/>
  <c r="LC7" i="35"/>
  <c r="LO7" i="35"/>
  <c r="MA7" i="35"/>
  <c r="MM7" i="35"/>
  <c r="MY7" i="35"/>
  <c r="NK7" i="35"/>
  <c r="NW7" i="35"/>
  <c r="OI7" i="35"/>
  <c r="OU7" i="35"/>
  <c r="PG7" i="35"/>
  <c r="PS7" i="35"/>
  <c r="IJ7" i="35"/>
  <c r="IV7" i="35"/>
  <c r="JH7" i="35"/>
  <c r="JT7" i="35"/>
  <c r="KF7" i="35"/>
  <c r="KR7" i="35"/>
  <c r="LD7" i="35"/>
  <c r="LP7" i="35"/>
  <c r="MB7" i="35"/>
  <c r="MN7" i="35"/>
  <c r="MZ7" i="35"/>
  <c r="NL7" i="35"/>
  <c r="NX7" i="35"/>
  <c r="OJ7" i="35"/>
  <c r="OV7" i="35"/>
  <c r="PH7" i="35"/>
  <c r="PT7" i="35"/>
  <c r="IK7" i="35"/>
  <c r="IW7" i="35"/>
  <c r="JI7" i="35"/>
  <c r="JU7" i="35"/>
  <c r="KG7" i="35"/>
  <c r="KS7" i="35"/>
  <c r="LE7" i="35"/>
  <c r="LQ7" i="35"/>
  <c r="MC7" i="35"/>
  <c r="MO7" i="35"/>
  <c r="NA7" i="35"/>
  <c r="NM7" i="35"/>
  <c r="NY7" i="35"/>
  <c r="OK7" i="35"/>
  <c r="OW7" i="35"/>
  <c r="PI7" i="35"/>
  <c r="PU7" i="35"/>
  <c r="IL7" i="35"/>
  <c r="IX7" i="35"/>
  <c r="JJ7" i="35"/>
  <c r="JV7" i="35"/>
  <c r="KH7" i="35"/>
  <c r="KT7" i="35"/>
  <c r="LF7" i="35"/>
  <c r="LR7" i="35"/>
  <c r="MD7" i="35"/>
  <c r="MP7" i="35"/>
  <c r="NB7" i="35"/>
  <c r="NN7" i="35"/>
  <c r="NZ7" i="35"/>
  <c r="OL7" i="35"/>
  <c r="OX7" i="35"/>
  <c r="PJ7" i="35"/>
  <c r="PV7" i="35"/>
  <c r="IN7" i="35"/>
  <c r="IZ7" i="35"/>
  <c r="JL7" i="35"/>
  <c r="JX7" i="35"/>
  <c r="KJ7" i="35"/>
  <c r="KV7" i="35"/>
  <c r="LH7" i="35"/>
  <c r="LT7" i="35"/>
  <c r="MF7" i="35"/>
  <c r="MR7" i="35"/>
  <c r="ND7" i="35"/>
  <c r="NP7" i="35"/>
  <c r="OB7" i="35"/>
  <c r="ON7" i="35"/>
  <c r="OZ7" i="35"/>
  <c r="PL7" i="35"/>
  <c r="PX7" i="35"/>
  <c r="IO7" i="35"/>
  <c r="JA7" i="35"/>
  <c r="JM7" i="35"/>
  <c r="JY7" i="35"/>
  <c r="KK7" i="35"/>
  <c r="KW7" i="35"/>
  <c r="LI7" i="35"/>
  <c r="LU7" i="35"/>
  <c r="MG7" i="35"/>
  <c r="MS7" i="35"/>
  <c r="NE7" i="35"/>
  <c r="NQ7" i="35"/>
  <c r="OC7" i="35"/>
  <c r="OO7" i="35"/>
  <c r="PA7" i="35"/>
  <c r="PM7" i="35"/>
  <c r="IP7" i="35"/>
  <c r="JB7" i="35"/>
  <c r="JN7" i="35"/>
  <c r="JZ7" i="35"/>
  <c r="KL7" i="35"/>
  <c r="KX7" i="35"/>
  <c r="LJ7" i="35"/>
  <c r="LV7" i="35"/>
  <c r="MH7" i="35"/>
  <c r="MT7" i="35"/>
  <c r="NF7" i="35"/>
  <c r="NR7" i="35"/>
  <c r="OD7" i="35"/>
  <c r="OP7" i="35"/>
  <c r="PB7" i="35"/>
  <c r="PN7" i="35"/>
  <c r="IQ7" i="35"/>
  <c r="JC7" i="35"/>
  <c r="JO7" i="35"/>
  <c r="KA7" i="35"/>
  <c r="KM7" i="35"/>
  <c r="KY7" i="35"/>
  <c r="LK7" i="35"/>
  <c r="LW7" i="35"/>
  <c r="MI7" i="35"/>
  <c r="MU7" i="35"/>
  <c r="NG7" i="35"/>
  <c r="NS7" i="35"/>
  <c r="OE7" i="35"/>
  <c r="OQ7" i="35"/>
  <c r="PC7" i="35"/>
  <c r="PO7" i="35"/>
  <c r="JR7" i="35"/>
  <c r="LN7" i="35"/>
  <c r="NJ7" i="35"/>
  <c r="PF7" i="35"/>
  <c r="JW7" i="35"/>
  <c r="LS7" i="35"/>
  <c r="NO7" i="35"/>
  <c r="PK7" i="35"/>
  <c r="KB7" i="35"/>
  <c r="LX7" i="35"/>
  <c r="NT7" i="35"/>
  <c r="PP7" i="35"/>
  <c r="IH7" i="35"/>
  <c r="KD7" i="35"/>
  <c r="LZ7" i="35"/>
  <c r="NV7" i="35"/>
  <c r="PR7" i="35"/>
  <c r="IM7" i="35"/>
  <c r="KI7" i="35"/>
  <c r="ME7" i="35"/>
  <c r="OA7" i="35"/>
  <c r="PW7" i="35"/>
  <c r="IR7" i="35"/>
  <c r="KN7" i="35"/>
  <c r="MJ7" i="35"/>
  <c r="OF7" i="35"/>
  <c r="IT7" i="35"/>
  <c r="KP7" i="35"/>
  <c r="ML7" i="35"/>
  <c r="OH7" i="35"/>
  <c r="IY7" i="35"/>
  <c r="KU7" i="35"/>
  <c r="MQ7" i="35"/>
  <c r="OM7" i="35"/>
  <c r="JD7" i="35"/>
  <c r="KZ7" i="35"/>
  <c r="MV7" i="35"/>
  <c r="OR7" i="35"/>
  <c r="JK7" i="35"/>
  <c r="LG7" i="35"/>
  <c r="NC7" i="35"/>
  <c r="OY7" i="35"/>
  <c r="JF7" i="35"/>
  <c r="JP7" i="35"/>
  <c r="LB7" i="35"/>
  <c r="LL7" i="35"/>
  <c r="MX7" i="35"/>
  <c r="NH7" i="35"/>
  <c r="OT7" i="35"/>
  <c r="PD7" i="35"/>
  <c r="IM36" i="35"/>
  <c r="IY36" i="35"/>
  <c r="JK36" i="35"/>
  <c r="JW36" i="35"/>
  <c r="KI36" i="35"/>
  <c r="KU36" i="35"/>
  <c r="LG36" i="35"/>
  <c r="LS36" i="35"/>
  <c r="ME36" i="35"/>
  <c r="MQ36" i="35"/>
  <c r="NC36" i="35"/>
  <c r="NO36" i="35"/>
  <c r="OA36" i="35"/>
  <c r="OM36" i="35"/>
  <c r="OY36" i="35"/>
  <c r="PK36" i="35"/>
  <c r="PW36" i="35"/>
  <c r="IN36" i="35"/>
  <c r="IZ36" i="35"/>
  <c r="JL36" i="35"/>
  <c r="JX36" i="35"/>
  <c r="KJ36" i="35"/>
  <c r="KV36" i="35"/>
  <c r="LH36" i="35"/>
  <c r="LT36" i="35"/>
  <c r="MF36" i="35"/>
  <c r="MR36" i="35"/>
  <c r="ND36" i="35"/>
  <c r="NP36" i="35"/>
  <c r="OB36" i="35"/>
  <c r="ON36" i="35"/>
  <c r="OZ36" i="35"/>
  <c r="PL36" i="35"/>
  <c r="PX36" i="35"/>
  <c r="IO36" i="35"/>
  <c r="JA36" i="35"/>
  <c r="JM36" i="35"/>
  <c r="JY36" i="35"/>
  <c r="KK36" i="35"/>
  <c r="KW36" i="35"/>
  <c r="LI36" i="35"/>
  <c r="LU36" i="35"/>
  <c r="MG36" i="35"/>
  <c r="MS36" i="35"/>
  <c r="NE36" i="35"/>
  <c r="NQ36" i="35"/>
  <c r="OC36" i="35"/>
  <c r="OO36" i="35"/>
  <c r="PA36" i="35"/>
  <c r="PM36" i="35"/>
  <c r="IP36" i="35"/>
  <c r="JB36" i="35"/>
  <c r="JN36" i="35"/>
  <c r="JZ36" i="35"/>
  <c r="KL36" i="35"/>
  <c r="KX36" i="35"/>
  <c r="LJ36" i="35"/>
  <c r="LV36" i="35"/>
  <c r="MH36" i="35"/>
  <c r="MT36" i="35"/>
  <c r="NF36" i="35"/>
  <c r="NR36" i="35"/>
  <c r="OD36" i="35"/>
  <c r="OP36" i="35"/>
  <c r="PB36" i="35"/>
  <c r="PN36" i="35"/>
  <c r="IQ36" i="35"/>
  <c r="JC36" i="35"/>
  <c r="IR36" i="35"/>
  <c r="JD36" i="35"/>
  <c r="JP36" i="35"/>
  <c r="KB36" i="35"/>
  <c r="KN36" i="35"/>
  <c r="KZ36" i="35"/>
  <c r="LL36" i="35"/>
  <c r="LX36" i="35"/>
  <c r="MJ36" i="35"/>
  <c r="MV36" i="35"/>
  <c r="NH36" i="35"/>
  <c r="NT36" i="35"/>
  <c r="OF36" i="35"/>
  <c r="OR36" i="35"/>
  <c r="PD36" i="35"/>
  <c r="PP36" i="35"/>
  <c r="IG36" i="35"/>
  <c r="IS36" i="35"/>
  <c r="JE36" i="35"/>
  <c r="JQ36" i="35"/>
  <c r="KC36" i="35"/>
  <c r="KO36" i="35"/>
  <c r="LA36" i="35"/>
  <c r="LM36" i="35"/>
  <c r="LY36" i="35"/>
  <c r="MK36" i="35"/>
  <c r="MW36" i="35"/>
  <c r="NI36" i="35"/>
  <c r="NU36" i="35"/>
  <c r="OG36" i="35"/>
  <c r="OS36" i="35"/>
  <c r="PE36" i="35"/>
  <c r="PQ36" i="35"/>
  <c r="IH36" i="35"/>
  <c r="IT36" i="35"/>
  <c r="JF36" i="35"/>
  <c r="JR36" i="35"/>
  <c r="KD36" i="35"/>
  <c r="KP36" i="35"/>
  <c r="LB36" i="35"/>
  <c r="LN36" i="35"/>
  <c r="LZ36" i="35"/>
  <c r="ML36" i="35"/>
  <c r="MX36" i="35"/>
  <c r="NJ36" i="35"/>
  <c r="NV36" i="35"/>
  <c r="OH36" i="35"/>
  <c r="OT36" i="35"/>
  <c r="PF36" i="35"/>
  <c r="PR36" i="35"/>
  <c r="II36" i="35"/>
  <c r="IU36" i="35"/>
  <c r="JG36" i="35"/>
  <c r="JS36" i="35"/>
  <c r="KE36" i="35"/>
  <c r="KQ36" i="35"/>
  <c r="LC36" i="35"/>
  <c r="LO36" i="35"/>
  <c r="MA36" i="35"/>
  <c r="MM36" i="35"/>
  <c r="MY36" i="35"/>
  <c r="NK36" i="35"/>
  <c r="NW36" i="35"/>
  <c r="OI36" i="35"/>
  <c r="OU36" i="35"/>
  <c r="PG36" i="35"/>
  <c r="PS36" i="35"/>
  <c r="IK36" i="35"/>
  <c r="IW36" i="35"/>
  <c r="JI36" i="35"/>
  <c r="JU36" i="35"/>
  <c r="KG36" i="35"/>
  <c r="KS36" i="35"/>
  <c r="LE36" i="35"/>
  <c r="LQ36" i="35"/>
  <c r="MC36" i="35"/>
  <c r="MO36" i="35"/>
  <c r="NA36" i="35"/>
  <c r="NM36" i="35"/>
  <c r="NY36" i="35"/>
  <c r="OK36" i="35"/>
  <c r="OW36" i="35"/>
  <c r="PI36" i="35"/>
  <c r="PU36" i="35"/>
  <c r="JO36" i="35"/>
  <c r="LK36" i="35"/>
  <c r="NG36" i="35"/>
  <c r="PC36" i="35"/>
  <c r="JT36" i="35"/>
  <c r="LP36" i="35"/>
  <c r="NL36" i="35"/>
  <c r="PH36" i="35"/>
  <c r="JV36" i="35"/>
  <c r="LR36" i="35"/>
  <c r="NN36" i="35"/>
  <c r="PJ36" i="35"/>
  <c r="KA36" i="35"/>
  <c r="LW36" i="35"/>
  <c r="NS36" i="35"/>
  <c r="PO36" i="35"/>
  <c r="KF36" i="35"/>
  <c r="MB36" i="35"/>
  <c r="NX36" i="35"/>
  <c r="PT36" i="35"/>
  <c r="KH36" i="35"/>
  <c r="MD36" i="35"/>
  <c r="NZ36" i="35"/>
  <c r="PV36" i="35"/>
  <c r="IJ36" i="35"/>
  <c r="KM36" i="35"/>
  <c r="MI36" i="35"/>
  <c r="OE36" i="35"/>
  <c r="IL36" i="35"/>
  <c r="KR36" i="35"/>
  <c r="MN36" i="35"/>
  <c r="OJ36" i="35"/>
  <c r="IV36" i="35"/>
  <c r="KT36" i="35"/>
  <c r="MP36" i="35"/>
  <c r="OL36" i="35"/>
  <c r="IX36" i="35"/>
  <c r="KY36" i="35"/>
  <c r="MU36" i="35"/>
  <c r="OQ36" i="35"/>
  <c r="JH36" i="35"/>
  <c r="LD36" i="35"/>
  <c r="MZ36" i="35"/>
  <c r="OV36" i="35"/>
  <c r="JJ36" i="35"/>
  <c r="LF36" i="35"/>
  <c r="NB36" i="35"/>
  <c r="OX36" i="35"/>
  <c r="OA4" i="35"/>
  <c r="NJ4" i="35"/>
  <c r="MX4" i="35"/>
  <c r="ML4" i="35"/>
  <c r="MU4" i="35"/>
  <c r="OP4" i="35"/>
  <c r="JB4" i="35"/>
  <c r="KW4" i="35"/>
  <c r="ND4" i="35"/>
  <c r="PJ4" i="35"/>
  <c r="JV4" i="35"/>
  <c r="MC4" i="35"/>
  <c r="OJ4" i="35"/>
  <c r="IV4" i="35"/>
  <c r="LC4" i="35"/>
  <c r="NI4" i="35"/>
  <c r="IO75" i="35"/>
  <c r="JA75" i="35"/>
  <c r="JM75" i="35"/>
  <c r="JY75" i="35"/>
  <c r="KK75" i="35"/>
  <c r="KW75" i="35"/>
  <c r="LI75" i="35"/>
  <c r="LU75" i="35"/>
  <c r="MG75" i="35"/>
  <c r="IH75" i="35"/>
  <c r="IT75" i="35"/>
  <c r="JF75" i="35"/>
  <c r="JR75" i="35"/>
  <c r="KD75" i="35"/>
  <c r="KP75" i="35"/>
  <c r="LB75" i="35"/>
  <c r="LN75" i="35"/>
  <c r="LZ75" i="35"/>
  <c r="ML75" i="35"/>
  <c r="MX75" i="35"/>
  <c r="NJ75" i="35"/>
  <c r="NV75" i="35"/>
  <c r="OH75" i="35"/>
  <c r="OT75" i="35"/>
  <c r="PF75" i="35"/>
  <c r="PR75" i="35"/>
  <c r="II75" i="35"/>
  <c r="IU75" i="35"/>
  <c r="JG75" i="35"/>
  <c r="JS75" i="35"/>
  <c r="KE75" i="35"/>
  <c r="KQ75" i="35"/>
  <c r="LC75" i="35"/>
  <c r="LO75" i="35"/>
  <c r="MA75" i="35"/>
  <c r="MM75" i="35"/>
  <c r="MY75" i="35"/>
  <c r="NK75" i="35"/>
  <c r="NW75" i="35"/>
  <c r="OI75" i="35"/>
  <c r="OU75" i="35"/>
  <c r="PG75" i="35"/>
  <c r="PS75" i="35"/>
  <c r="IJ75" i="35"/>
  <c r="IV75" i="35"/>
  <c r="JH75" i="35"/>
  <c r="JT75" i="35"/>
  <c r="KF75" i="35"/>
  <c r="KR75" i="35"/>
  <c r="LD75" i="35"/>
  <c r="LP75" i="35"/>
  <c r="MB75" i="35"/>
  <c r="MN75" i="35"/>
  <c r="MZ75" i="35"/>
  <c r="NL75" i="35"/>
  <c r="NX75" i="35"/>
  <c r="OJ75" i="35"/>
  <c r="OV75" i="35"/>
  <c r="PH75" i="35"/>
  <c r="PT75" i="35"/>
  <c r="IN75" i="35"/>
  <c r="JE75" i="35"/>
  <c r="JX75" i="35"/>
  <c r="KO75" i="35"/>
  <c r="LH75" i="35"/>
  <c r="LY75" i="35"/>
  <c r="MR75" i="35"/>
  <c r="NG75" i="35"/>
  <c r="NY75" i="35"/>
  <c r="ON75" i="35"/>
  <c r="PC75" i="35"/>
  <c r="PU75" i="35"/>
  <c r="IP75" i="35"/>
  <c r="JI75" i="35"/>
  <c r="JZ75" i="35"/>
  <c r="KS75" i="35"/>
  <c r="LJ75" i="35"/>
  <c r="MC75" i="35"/>
  <c r="MS75" i="35"/>
  <c r="NH75" i="35"/>
  <c r="NZ75" i="35"/>
  <c r="OO75" i="35"/>
  <c r="PD75" i="35"/>
  <c r="PV75" i="35"/>
  <c r="IQ75" i="35"/>
  <c r="JJ75" i="35"/>
  <c r="KA75" i="35"/>
  <c r="KT75" i="35"/>
  <c r="LK75" i="35"/>
  <c r="MD75" i="35"/>
  <c r="MT75" i="35"/>
  <c r="NI75" i="35"/>
  <c r="OA75" i="35"/>
  <c r="OP75" i="35"/>
  <c r="PE75" i="35"/>
  <c r="PW75" i="35"/>
  <c r="IR75" i="35"/>
  <c r="JK75" i="35"/>
  <c r="KB75" i="35"/>
  <c r="KU75" i="35"/>
  <c r="LL75" i="35"/>
  <c r="ME75" i="35"/>
  <c r="MU75" i="35"/>
  <c r="NM75" i="35"/>
  <c r="OB75" i="35"/>
  <c r="OQ75" i="35"/>
  <c r="PI75" i="35"/>
  <c r="PX75" i="35"/>
  <c r="IS75" i="35"/>
  <c r="JL75" i="35"/>
  <c r="KC75" i="35"/>
  <c r="KV75" i="35"/>
  <c r="LM75" i="35"/>
  <c r="MF75" i="35"/>
  <c r="MV75" i="35"/>
  <c r="NN75" i="35"/>
  <c r="OC75" i="35"/>
  <c r="OR75" i="35"/>
  <c r="PJ75" i="35"/>
  <c r="IW75" i="35"/>
  <c r="JN75" i="35"/>
  <c r="KG75" i="35"/>
  <c r="KX75" i="35"/>
  <c r="LQ75" i="35"/>
  <c r="MH75" i="35"/>
  <c r="MW75" i="35"/>
  <c r="NO75" i="35"/>
  <c r="OD75" i="35"/>
  <c r="OS75" i="35"/>
  <c r="PK75" i="35"/>
  <c r="IX75" i="35"/>
  <c r="JO75" i="35"/>
  <c r="KH75" i="35"/>
  <c r="KY75" i="35"/>
  <c r="LR75" i="35"/>
  <c r="MI75" i="35"/>
  <c r="NA75" i="35"/>
  <c r="NP75" i="35"/>
  <c r="OE75" i="35"/>
  <c r="OW75" i="35"/>
  <c r="PL75" i="35"/>
  <c r="IY75" i="35"/>
  <c r="JP75" i="35"/>
  <c r="KI75" i="35"/>
  <c r="KZ75" i="35"/>
  <c r="LS75" i="35"/>
  <c r="MJ75" i="35"/>
  <c r="NB75" i="35"/>
  <c r="NQ75" i="35"/>
  <c r="OF75" i="35"/>
  <c r="OX75" i="35"/>
  <c r="PM75" i="35"/>
  <c r="IG75" i="35"/>
  <c r="IZ75" i="35"/>
  <c r="JQ75" i="35"/>
  <c r="KJ75" i="35"/>
  <c r="LA75" i="35"/>
  <c r="LT75" i="35"/>
  <c r="MK75" i="35"/>
  <c r="NC75" i="35"/>
  <c r="NR75" i="35"/>
  <c r="OG75" i="35"/>
  <c r="OY75" i="35"/>
  <c r="PN75" i="35"/>
  <c r="IK75" i="35"/>
  <c r="JB75" i="35"/>
  <c r="JU75" i="35"/>
  <c r="KL75" i="35"/>
  <c r="LE75" i="35"/>
  <c r="LV75" i="35"/>
  <c r="MO75" i="35"/>
  <c r="ND75" i="35"/>
  <c r="NS75" i="35"/>
  <c r="OK75" i="35"/>
  <c r="OZ75" i="35"/>
  <c r="PO75" i="35"/>
  <c r="IL75" i="35"/>
  <c r="JC75" i="35"/>
  <c r="JV75" i="35"/>
  <c r="KM75" i="35"/>
  <c r="LF75" i="35"/>
  <c r="LW75" i="35"/>
  <c r="MP75" i="35"/>
  <c r="NE75" i="35"/>
  <c r="NT75" i="35"/>
  <c r="OL75" i="35"/>
  <c r="PA75" i="35"/>
  <c r="PP75" i="35"/>
  <c r="JW75" i="35"/>
  <c r="KN75" i="35"/>
  <c r="LG75" i="35"/>
  <c r="LX75" i="35"/>
  <c r="MQ75" i="35"/>
  <c r="NF75" i="35"/>
  <c r="NU75" i="35"/>
  <c r="OM75" i="35"/>
  <c r="PB75" i="35"/>
  <c r="PQ75" i="35"/>
  <c r="IM75" i="35"/>
  <c r="JD75" i="35"/>
  <c r="IP56" i="35"/>
  <c r="JB56" i="35"/>
  <c r="JN56" i="35"/>
  <c r="JZ56" i="35"/>
  <c r="KL56" i="35"/>
  <c r="KX56" i="35"/>
  <c r="LJ56" i="35"/>
  <c r="LV56" i="35"/>
  <c r="MH56" i="35"/>
  <c r="MT56" i="35"/>
  <c r="NF56" i="35"/>
  <c r="NR56" i="35"/>
  <c r="OD56" i="35"/>
  <c r="OP56" i="35"/>
  <c r="PB56" i="35"/>
  <c r="PN56" i="35"/>
  <c r="IQ56" i="35"/>
  <c r="JC56" i="35"/>
  <c r="JO56" i="35"/>
  <c r="KA56" i="35"/>
  <c r="KM56" i="35"/>
  <c r="KY56" i="35"/>
  <c r="LK56" i="35"/>
  <c r="LW56" i="35"/>
  <c r="MI56" i="35"/>
  <c r="MU56" i="35"/>
  <c r="NG56" i="35"/>
  <c r="NS56" i="35"/>
  <c r="OE56" i="35"/>
  <c r="OQ56" i="35"/>
  <c r="PC56" i="35"/>
  <c r="PO56" i="35"/>
  <c r="IR56" i="35"/>
  <c r="JD56" i="35"/>
  <c r="JP56" i="35"/>
  <c r="KB56" i="35"/>
  <c r="KN56" i="35"/>
  <c r="KZ56" i="35"/>
  <c r="LL56" i="35"/>
  <c r="LX56" i="35"/>
  <c r="MJ56" i="35"/>
  <c r="MV56" i="35"/>
  <c r="NH56" i="35"/>
  <c r="NT56" i="35"/>
  <c r="OF56" i="35"/>
  <c r="OR56" i="35"/>
  <c r="PD56" i="35"/>
  <c r="PP56" i="35"/>
  <c r="IG56" i="35"/>
  <c r="IS56" i="35"/>
  <c r="JE56" i="35"/>
  <c r="JQ56" i="35"/>
  <c r="KC56" i="35"/>
  <c r="KO56" i="35"/>
  <c r="LA56" i="35"/>
  <c r="LM56" i="35"/>
  <c r="LY56" i="35"/>
  <c r="MK56" i="35"/>
  <c r="MW56" i="35"/>
  <c r="NI56" i="35"/>
  <c r="NU56" i="35"/>
  <c r="OG56" i="35"/>
  <c r="OS56" i="35"/>
  <c r="PE56" i="35"/>
  <c r="PQ56" i="35"/>
  <c r="IH56" i="35"/>
  <c r="IT56" i="35"/>
  <c r="JF56" i="35"/>
  <c r="JR56" i="35"/>
  <c r="KD56" i="35"/>
  <c r="KP56" i="35"/>
  <c r="LB56" i="35"/>
  <c r="LN56" i="35"/>
  <c r="LZ56" i="35"/>
  <c r="ML56" i="35"/>
  <c r="MX56" i="35"/>
  <c r="NJ56" i="35"/>
  <c r="NV56" i="35"/>
  <c r="OH56" i="35"/>
  <c r="OT56" i="35"/>
  <c r="PF56" i="35"/>
  <c r="PR56" i="35"/>
  <c r="II56" i="35"/>
  <c r="IU56" i="35"/>
  <c r="JG56" i="35"/>
  <c r="JS56" i="35"/>
  <c r="KE56" i="35"/>
  <c r="KQ56" i="35"/>
  <c r="LC56" i="35"/>
  <c r="LO56" i="35"/>
  <c r="MA56" i="35"/>
  <c r="MM56" i="35"/>
  <c r="MY56" i="35"/>
  <c r="NK56" i="35"/>
  <c r="NW56" i="35"/>
  <c r="OI56" i="35"/>
  <c r="OU56" i="35"/>
  <c r="PG56" i="35"/>
  <c r="PS56" i="35"/>
  <c r="IJ56" i="35"/>
  <c r="IV56" i="35"/>
  <c r="JH56" i="35"/>
  <c r="JT56" i="35"/>
  <c r="KF56" i="35"/>
  <c r="KR56" i="35"/>
  <c r="LD56" i="35"/>
  <c r="LP56" i="35"/>
  <c r="MB56" i="35"/>
  <c r="MN56" i="35"/>
  <c r="MZ56" i="35"/>
  <c r="NL56" i="35"/>
  <c r="NX56" i="35"/>
  <c r="OJ56" i="35"/>
  <c r="OV56" i="35"/>
  <c r="PH56" i="35"/>
  <c r="PT56" i="35"/>
  <c r="IK56" i="35"/>
  <c r="IW56" i="35"/>
  <c r="JI56" i="35"/>
  <c r="JU56" i="35"/>
  <c r="KG56" i="35"/>
  <c r="KS56" i="35"/>
  <c r="LE56" i="35"/>
  <c r="LQ56" i="35"/>
  <c r="MC56" i="35"/>
  <c r="MO56" i="35"/>
  <c r="NA56" i="35"/>
  <c r="NM56" i="35"/>
  <c r="NY56" i="35"/>
  <c r="OK56" i="35"/>
  <c r="OW56" i="35"/>
  <c r="PI56" i="35"/>
  <c r="PU56" i="35"/>
  <c r="IL56" i="35"/>
  <c r="IX56" i="35"/>
  <c r="JJ56" i="35"/>
  <c r="JV56" i="35"/>
  <c r="KH56" i="35"/>
  <c r="KT56" i="35"/>
  <c r="LF56" i="35"/>
  <c r="LR56" i="35"/>
  <c r="MD56" i="35"/>
  <c r="MP56" i="35"/>
  <c r="NB56" i="35"/>
  <c r="NN56" i="35"/>
  <c r="NZ56" i="35"/>
  <c r="OL56" i="35"/>
  <c r="OX56" i="35"/>
  <c r="PJ56" i="35"/>
  <c r="PV56" i="35"/>
  <c r="IN56" i="35"/>
  <c r="IZ56" i="35"/>
  <c r="JL56" i="35"/>
  <c r="JX56" i="35"/>
  <c r="KJ56" i="35"/>
  <c r="KV56" i="35"/>
  <c r="LH56" i="35"/>
  <c r="LT56" i="35"/>
  <c r="MF56" i="35"/>
  <c r="MR56" i="35"/>
  <c r="ND56" i="35"/>
  <c r="NP56" i="35"/>
  <c r="OB56" i="35"/>
  <c r="ON56" i="35"/>
  <c r="OZ56" i="35"/>
  <c r="PL56" i="35"/>
  <c r="PX56" i="35"/>
  <c r="IO56" i="35"/>
  <c r="JA56" i="35"/>
  <c r="JM56" i="35"/>
  <c r="JY56" i="35"/>
  <c r="KK56" i="35"/>
  <c r="KW56" i="35"/>
  <c r="LI56" i="35"/>
  <c r="LU56" i="35"/>
  <c r="MG56" i="35"/>
  <c r="MS56" i="35"/>
  <c r="NE56" i="35"/>
  <c r="NQ56" i="35"/>
  <c r="OC56" i="35"/>
  <c r="OO56" i="35"/>
  <c r="PA56" i="35"/>
  <c r="PM56" i="35"/>
  <c r="LG56" i="35"/>
  <c r="LS56" i="35"/>
  <c r="ME56" i="35"/>
  <c r="MQ56" i="35"/>
  <c r="NC56" i="35"/>
  <c r="NO56" i="35"/>
  <c r="IM56" i="35"/>
  <c r="OA56" i="35"/>
  <c r="IY56" i="35"/>
  <c r="OM56" i="35"/>
  <c r="JK56" i="35"/>
  <c r="OY56" i="35"/>
  <c r="JW56" i="35"/>
  <c r="PK56" i="35"/>
  <c r="KI56" i="35"/>
  <c r="PW56" i="35"/>
  <c r="KU56" i="35"/>
  <c r="AG35" i="35"/>
  <c r="IH97" i="35"/>
  <c r="IT97" i="35"/>
  <c r="JF97" i="35"/>
  <c r="JR97" i="35"/>
  <c r="KD97" i="35"/>
  <c r="KP97" i="35"/>
  <c r="LB97" i="35"/>
  <c r="LN97" i="35"/>
  <c r="LZ97" i="35"/>
  <c r="ML97" i="35"/>
  <c r="MX97" i="35"/>
  <c r="NJ97" i="35"/>
  <c r="NV97" i="35"/>
  <c r="OH97" i="35"/>
  <c r="OT97" i="35"/>
  <c r="PF97" i="35"/>
  <c r="PR97" i="35"/>
  <c r="II97" i="35"/>
  <c r="IU97" i="35"/>
  <c r="JG97" i="35"/>
  <c r="JS97" i="35"/>
  <c r="KE97" i="35"/>
  <c r="KQ97" i="35"/>
  <c r="LC97" i="35"/>
  <c r="LO97" i="35"/>
  <c r="MA97" i="35"/>
  <c r="MM97" i="35"/>
  <c r="MY97" i="35"/>
  <c r="NK97" i="35"/>
  <c r="NW97" i="35"/>
  <c r="OI97" i="35"/>
  <c r="OU97" i="35"/>
  <c r="PG97" i="35"/>
  <c r="PS97" i="35"/>
  <c r="IJ97" i="35"/>
  <c r="IV97" i="35"/>
  <c r="JH97" i="35"/>
  <c r="JT97" i="35"/>
  <c r="KF97" i="35"/>
  <c r="KR97" i="35"/>
  <c r="LD97" i="35"/>
  <c r="LP97" i="35"/>
  <c r="MB97" i="35"/>
  <c r="MN97" i="35"/>
  <c r="MZ97" i="35"/>
  <c r="NL97" i="35"/>
  <c r="NX97" i="35"/>
  <c r="OJ97" i="35"/>
  <c r="OV97" i="35"/>
  <c r="PH97" i="35"/>
  <c r="PT97" i="35"/>
  <c r="IK97" i="35"/>
  <c r="IW97" i="35"/>
  <c r="JI97" i="35"/>
  <c r="JU97" i="35"/>
  <c r="KG97" i="35"/>
  <c r="KS97" i="35"/>
  <c r="LE97" i="35"/>
  <c r="LQ97" i="35"/>
  <c r="MC97" i="35"/>
  <c r="MO97" i="35"/>
  <c r="NA97" i="35"/>
  <c r="NM97" i="35"/>
  <c r="NY97" i="35"/>
  <c r="OK97" i="35"/>
  <c r="OW97" i="35"/>
  <c r="PI97" i="35"/>
  <c r="PU97" i="35"/>
  <c r="IL97" i="35"/>
  <c r="IX97" i="35"/>
  <c r="JJ97" i="35"/>
  <c r="JV97" i="35"/>
  <c r="KH97" i="35"/>
  <c r="KT97" i="35"/>
  <c r="LF97" i="35"/>
  <c r="LR97" i="35"/>
  <c r="MD97" i="35"/>
  <c r="MP97" i="35"/>
  <c r="NB97" i="35"/>
  <c r="NN97" i="35"/>
  <c r="NZ97" i="35"/>
  <c r="OL97" i="35"/>
  <c r="OX97" i="35"/>
  <c r="PJ97" i="35"/>
  <c r="PV97" i="35"/>
  <c r="IM97" i="35"/>
  <c r="IY97" i="35"/>
  <c r="JK97" i="35"/>
  <c r="JW97" i="35"/>
  <c r="KI97" i="35"/>
  <c r="KU97" i="35"/>
  <c r="LG97" i="35"/>
  <c r="LS97" i="35"/>
  <c r="ME97" i="35"/>
  <c r="MQ97" i="35"/>
  <c r="NC97" i="35"/>
  <c r="NO97" i="35"/>
  <c r="OA97" i="35"/>
  <c r="OM97" i="35"/>
  <c r="OY97" i="35"/>
  <c r="PK97" i="35"/>
  <c r="PW97" i="35"/>
  <c r="IN97" i="35"/>
  <c r="IZ97" i="35"/>
  <c r="JL97" i="35"/>
  <c r="JX97" i="35"/>
  <c r="KJ97" i="35"/>
  <c r="KV97" i="35"/>
  <c r="LH97" i="35"/>
  <c r="LT97" i="35"/>
  <c r="MF97" i="35"/>
  <c r="MR97" i="35"/>
  <c r="ND97" i="35"/>
  <c r="NP97" i="35"/>
  <c r="OB97" i="35"/>
  <c r="ON97" i="35"/>
  <c r="OZ97" i="35"/>
  <c r="PL97" i="35"/>
  <c r="PX97" i="35"/>
  <c r="IO97" i="35"/>
  <c r="JA97" i="35"/>
  <c r="JM97" i="35"/>
  <c r="JY97" i="35"/>
  <c r="KK97" i="35"/>
  <c r="KW97" i="35"/>
  <c r="LI97" i="35"/>
  <c r="LU97" i="35"/>
  <c r="MG97" i="35"/>
  <c r="MS97" i="35"/>
  <c r="NE97" i="35"/>
  <c r="NQ97" i="35"/>
  <c r="OC97" i="35"/>
  <c r="OO97" i="35"/>
  <c r="PA97" i="35"/>
  <c r="PM97" i="35"/>
  <c r="IP97" i="35"/>
  <c r="JB97" i="35"/>
  <c r="JN97" i="35"/>
  <c r="JZ97" i="35"/>
  <c r="KL97" i="35"/>
  <c r="KX97" i="35"/>
  <c r="LJ97" i="35"/>
  <c r="LV97" i="35"/>
  <c r="MH97" i="35"/>
  <c r="MT97" i="35"/>
  <c r="NF97" i="35"/>
  <c r="NR97" i="35"/>
  <c r="OD97" i="35"/>
  <c r="OP97" i="35"/>
  <c r="PB97" i="35"/>
  <c r="PN97" i="35"/>
  <c r="IQ97" i="35"/>
  <c r="JC97" i="35"/>
  <c r="JO97" i="35"/>
  <c r="KA97" i="35"/>
  <c r="KM97" i="35"/>
  <c r="KY97" i="35"/>
  <c r="LK97" i="35"/>
  <c r="LW97" i="35"/>
  <c r="MI97" i="35"/>
  <c r="MU97" i="35"/>
  <c r="NG97" i="35"/>
  <c r="NS97" i="35"/>
  <c r="OE97" i="35"/>
  <c r="OQ97" i="35"/>
  <c r="PC97" i="35"/>
  <c r="PO97" i="35"/>
  <c r="IR97" i="35"/>
  <c r="JD97" i="35"/>
  <c r="JP97" i="35"/>
  <c r="KB97" i="35"/>
  <c r="KN97" i="35"/>
  <c r="KZ97" i="35"/>
  <c r="LL97" i="35"/>
  <c r="LX97" i="35"/>
  <c r="MJ97" i="35"/>
  <c r="MV97" i="35"/>
  <c r="NH97" i="35"/>
  <c r="NT97" i="35"/>
  <c r="OF97" i="35"/>
  <c r="OR97" i="35"/>
  <c r="PD97" i="35"/>
  <c r="PP97" i="35"/>
  <c r="LY97" i="35"/>
  <c r="MK97" i="35"/>
  <c r="MW97" i="35"/>
  <c r="NI97" i="35"/>
  <c r="IG97" i="35"/>
  <c r="NU97" i="35"/>
  <c r="IS97" i="35"/>
  <c r="OG97" i="35"/>
  <c r="JE97" i="35"/>
  <c r="OS97" i="35"/>
  <c r="JQ97" i="35"/>
  <c r="PE97" i="35"/>
  <c r="KC97" i="35"/>
  <c r="PQ97" i="35"/>
  <c r="KO97" i="35"/>
  <c r="LA97" i="35"/>
  <c r="LM97" i="35"/>
  <c r="IK24" i="35"/>
  <c r="IW24" i="35"/>
  <c r="JI24" i="35"/>
  <c r="JU24" i="35"/>
  <c r="KG24" i="35"/>
  <c r="IL24" i="35"/>
  <c r="IX24" i="35"/>
  <c r="JJ24" i="35"/>
  <c r="JV24" i="35"/>
  <c r="IM24" i="35"/>
  <c r="IY24" i="35"/>
  <c r="JK24" i="35"/>
  <c r="JW24" i="35"/>
  <c r="KI24" i="35"/>
  <c r="KU24" i="35"/>
  <c r="IN24" i="35"/>
  <c r="IZ24" i="35"/>
  <c r="JL24" i="35"/>
  <c r="JX24" i="35"/>
  <c r="IO24" i="35"/>
  <c r="JA24" i="35"/>
  <c r="JM24" i="35"/>
  <c r="JY24" i="35"/>
  <c r="IP24" i="35"/>
  <c r="JB24" i="35"/>
  <c r="JN24" i="35"/>
  <c r="JZ24" i="35"/>
  <c r="IQ24" i="35"/>
  <c r="JC24" i="35"/>
  <c r="JO24" i="35"/>
  <c r="KA24" i="35"/>
  <c r="IR24" i="35"/>
  <c r="JD24" i="35"/>
  <c r="JP24" i="35"/>
  <c r="KB24" i="35"/>
  <c r="IH24" i="35"/>
  <c r="IT24" i="35"/>
  <c r="JF24" i="35"/>
  <c r="JR24" i="35"/>
  <c r="KD24" i="35"/>
  <c r="KP24" i="35"/>
  <c r="II24" i="35"/>
  <c r="IU24" i="35"/>
  <c r="JG24" i="35"/>
  <c r="JS24" i="35"/>
  <c r="KC24" i="35"/>
  <c r="KS24" i="35"/>
  <c r="LF24" i="35"/>
  <c r="LR24" i="35"/>
  <c r="MD24" i="35"/>
  <c r="MP24" i="35"/>
  <c r="NB24" i="35"/>
  <c r="NN24" i="35"/>
  <c r="NZ24" i="35"/>
  <c r="OL24" i="35"/>
  <c r="OX24" i="35"/>
  <c r="PJ24" i="35"/>
  <c r="PV24" i="35"/>
  <c r="KE24" i="35"/>
  <c r="KT24" i="35"/>
  <c r="LG24" i="35"/>
  <c r="LS24" i="35"/>
  <c r="ME24" i="35"/>
  <c r="MQ24" i="35"/>
  <c r="NC24" i="35"/>
  <c r="NO24" i="35"/>
  <c r="OA24" i="35"/>
  <c r="OM24" i="35"/>
  <c r="OY24" i="35"/>
  <c r="PK24" i="35"/>
  <c r="PW24" i="35"/>
  <c r="KF24" i="35"/>
  <c r="KV24" i="35"/>
  <c r="LH24" i="35"/>
  <c r="LT24" i="35"/>
  <c r="MF24" i="35"/>
  <c r="MR24" i="35"/>
  <c r="ND24" i="35"/>
  <c r="NP24" i="35"/>
  <c r="OB24" i="35"/>
  <c r="ON24" i="35"/>
  <c r="OZ24" i="35"/>
  <c r="PL24" i="35"/>
  <c r="PX24" i="35"/>
  <c r="KH24" i="35"/>
  <c r="KW24" i="35"/>
  <c r="LI24" i="35"/>
  <c r="LU24" i="35"/>
  <c r="MG24" i="35"/>
  <c r="MS24" i="35"/>
  <c r="NE24" i="35"/>
  <c r="NQ24" i="35"/>
  <c r="OC24" i="35"/>
  <c r="OO24" i="35"/>
  <c r="PA24" i="35"/>
  <c r="PM24" i="35"/>
  <c r="IG24" i="35"/>
  <c r="KJ24" i="35"/>
  <c r="KX24" i="35"/>
  <c r="LJ24" i="35"/>
  <c r="LV24" i="35"/>
  <c r="MH24" i="35"/>
  <c r="MT24" i="35"/>
  <c r="NF24" i="35"/>
  <c r="NR24" i="35"/>
  <c r="OD24" i="35"/>
  <c r="OP24" i="35"/>
  <c r="PB24" i="35"/>
  <c r="PN24" i="35"/>
  <c r="IJ24" i="35"/>
  <c r="KK24" i="35"/>
  <c r="KY24" i="35"/>
  <c r="LK24" i="35"/>
  <c r="LW24" i="35"/>
  <c r="MI24" i="35"/>
  <c r="MU24" i="35"/>
  <c r="NG24" i="35"/>
  <c r="NS24" i="35"/>
  <c r="OE24" i="35"/>
  <c r="OQ24" i="35"/>
  <c r="PC24" i="35"/>
  <c r="PO24" i="35"/>
  <c r="IS24" i="35"/>
  <c r="KL24" i="35"/>
  <c r="KZ24" i="35"/>
  <c r="LL24" i="35"/>
  <c r="LX24" i="35"/>
  <c r="MJ24" i="35"/>
  <c r="MV24" i="35"/>
  <c r="NH24" i="35"/>
  <c r="NT24" i="35"/>
  <c r="OF24" i="35"/>
  <c r="OR24" i="35"/>
  <c r="PD24" i="35"/>
  <c r="PP24" i="35"/>
  <c r="IV24" i="35"/>
  <c r="KM24" i="35"/>
  <c r="LA24" i="35"/>
  <c r="LM24" i="35"/>
  <c r="LY24" i="35"/>
  <c r="MK24" i="35"/>
  <c r="MW24" i="35"/>
  <c r="NI24" i="35"/>
  <c r="NU24" i="35"/>
  <c r="OG24" i="35"/>
  <c r="OS24" i="35"/>
  <c r="PE24" i="35"/>
  <c r="PQ24" i="35"/>
  <c r="JE24" i="35"/>
  <c r="KN24" i="35"/>
  <c r="LB24" i="35"/>
  <c r="LN24" i="35"/>
  <c r="LZ24" i="35"/>
  <c r="ML24" i="35"/>
  <c r="MX24" i="35"/>
  <c r="NJ24" i="35"/>
  <c r="NV24" i="35"/>
  <c r="OH24" i="35"/>
  <c r="OT24" i="35"/>
  <c r="PF24" i="35"/>
  <c r="PR24" i="35"/>
  <c r="JH24" i="35"/>
  <c r="KO24" i="35"/>
  <c r="LC24" i="35"/>
  <c r="LO24" i="35"/>
  <c r="MA24" i="35"/>
  <c r="MM24" i="35"/>
  <c r="MY24" i="35"/>
  <c r="NK24" i="35"/>
  <c r="NW24" i="35"/>
  <c r="OI24" i="35"/>
  <c r="OU24" i="35"/>
  <c r="PG24" i="35"/>
  <c r="PS24" i="35"/>
  <c r="JQ24" i="35"/>
  <c r="KQ24" i="35"/>
  <c r="LD24" i="35"/>
  <c r="LP24" i="35"/>
  <c r="MB24" i="35"/>
  <c r="MN24" i="35"/>
  <c r="MZ24" i="35"/>
  <c r="NL24" i="35"/>
  <c r="NX24" i="35"/>
  <c r="OJ24" i="35"/>
  <c r="OV24" i="35"/>
  <c r="PH24" i="35"/>
  <c r="PT24" i="35"/>
  <c r="JT24" i="35"/>
  <c r="KR24" i="35"/>
  <c r="LE24" i="35"/>
  <c r="LQ24" i="35"/>
  <c r="MC24" i="35"/>
  <c r="MO24" i="35"/>
  <c r="NA24" i="35"/>
  <c r="NM24" i="35"/>
  <c r="NY24" i="35"/>
  <c r="OK24" i="35"/>
  <c r="OW24" i="35"/>
  <c r="PI24" i="35"/>
  <c r="PU24" i="35"/>
  <c r="IK78" i="35"/>
  <c r="IW78" i="35"/>
  <c r="JI78" i="35"/>
  <c r="JU78" i="35"/>
  <c r="KG78" i="35"/>
  <c r="KS78" i="35"/>
  <c r="LE78" i="35"/>
  <c r="LQ78" i="35"/>
  <c r="MC78" i="35"/>
  <c r="MO78" i="35"/>
  <c r="NA78" i="35"/>
  <c r="NM78" i="35"/>
  <c r="NY78" i="35"/>
  <c r="OK78" i="35"/>
  <c r="OW78" i="35"/>
  <c r="PI78" i="35"/>
  <c r="PU78" i="35"/>
  <c r="IL78" i="35"/>
  <c r="IX78" i="35"/>
  <c r="JJ78" i="35"/>
  <c r="JV78" i="35"/>
  <c r="KH78" i="35"/>
  <c r="KT78" i="35"/>
  <c r="LF78" i="35"/>
  <c r="LR78" i="35"/>
  <c r="MD78" i="35"/>
  <c r="MP78" i="35"/>
  <c r="NB78" i="35"/>
  <c r="NN78" i="35"/>
  <c r="NZ78" i="35"/>
  <c r="OL78" i="35"/>
  <c r="OX78" i="35"/>
  <c r="PJ78" i="35"/>
  <c r="PV78" i="35"/>
  <c r="IM78" i="35"/>
  <c r="IY78" i="35"/>
  <c r="JK78" i="35"/>
  <c r="JW78" i="35"/>
  <c r="KI78" i="35"/>
  <c r="KU78" i="35"/>
  <c r="LG78" i="35"/>
  <c r="LS78" i="35"/>
  <c r="ME78" i="35"/>
  <c r="MQ78" i="35"/>
  <c r="NC78" i="35"/>
  <c r="NO78" i="35"/>
  <c r="OA78" i="35"/>
  <c r="OM78" i="35"/>
  <c r="OY78" i="35"/>
  <c r="PK78" i="35"/>
  <c r="PW78" i="35"/>
  <c r="IN78" i="35"/>
  <c r="IZ78" i="35"/>
  <c r="JL78" i="35"/>
  <c r="JX78" i="35"/>
  <c r="KJ78" i="35"/>
  <c r="KV78" i="35"/>
  <c r="LH78" i="35"/>
  <c r="LT78" i="35"/>
  <c r="MF78" i="35"/>
  <c r="MR78" i="35"/>
  <c r="ND78" i="35"/>
  <c r="NP78" i="35"/>
  <c r="OB78" i="35"/>
  <c r="ON78" i="35"/>
  <c r="OZ78" i="35"/>
  <c r="PL78" i="35"/>
  <c r="PX78" i="35"/>
  <c r="IO78" i="35"/>
  <c r="JA78" i="35"/>
  <c r="JM78" i="35"/>
  <c r="JY78" i="35"/>
  <c r="KK78" i="35"/>
  <c r="KW78" i="35"/>
  <c r="LI78" i="35"/>
  <c r="LU78" i="35"/>
  <c r="MG78" i="35"/>
  <c r="MS78" i="35"/>
  <c r="NE78" i="35"/>
  <c r="NQ78" i="35"/>
  <c r="OC78" i="35"/>
  <c r="OO78" i="35"/>
  <c r="PA78" i="35"/>
  <c r="PM78" i="35"/>
  <c r="IP78" i="35"/>
  <c r="JB78" i="35"/>
  <c r="JN78" i="35"/>
  <c r="JZ78" i="35"/>
  <c r="KL78" i="35"/>
  <c r="KX78" i="35"/>
  <c r="LJ78" i="35"/>
  <c r="LV78" i="35"/>
  <c r="MH78" i="35"/>
  <c r="MT78" i="35"/>
  <c r="NF78" i="35"/>
  <c r="NR78" i="35"/>
  <c r="OD78" i="35"/>
  <c r="OP78" i="35"/>
  <c r="PB78" i="35"/>
  <c r="PN78" i="35"/>
  <c r="IQ78" i="35"/>
  <c r="JC78" i="35"/>
  <c r="JO78" i="35"/>
  <c r="KA78" i="35"/>
  <c r="KM78" i="35"/>
  <c r="KY78" i="35"/>
  <c r="LK78" i="35"/>
  <c r="LW78" i="35"/>
  <c r="MI78" i="35"/>
  <c r="MU78" i="35"/>
  <c r="NG78" i="35"/>
  <c r="NS78" i="35"/>
  <c r="OE78" i="35"/>
  <c r="OQ78" i="35"/>
  <c r="PC78" i="35"/>
  <c r="PO78" i="35"/>
  <c r="IR78" i="35"/>
  <c r="JD78" i="35"/>
  <c r="JP78" i="35"/>
  <c r="KB78" i="35"/>
  <c r="KN78" i="35"/>
  <c r="KZ78" i="35"/>
  <c r="LL78" i="35"/>
  <c r="LX78" i="35"/>
  <c r="MJ78" i="35"/>
  <c r="MV78" i="35"/>
  <c r="NH78" i="35"/>
  <c r="NT78" i="35"/>
  <c r="OF78" i="35"/>
  <c r="OR78" i="35"/>
  <c r="PD78" i="35"/>
  <c r="PP78" i="35"/>
  <c r="IG78" i="35"/>
  <c r="IS78" i="35"/>
  <c r="JE78" i="35"/>
  <c r="JQ78" i="35"/>
  <c r="KC78" i="35"/>
  <c r="KO78" i="35"/>
  <c r="LA78" i="35"/>
  <c r="LM78" i="35"/>
  <c r="LY78" i="35"/>
  <c r="MK78" i="35"/>
  <c r="MW78" i="35"/>
  <c r="NI78" i="35"/>
  <c r="NU78" i="35"/>
  <c r="OG78" i="35"/>
  <c r="OS78" i="35"/>
  <c r="PE78" i="35"/>
  <c r="PQ78" i="35"/>
  <c r="IH78" i="35"/>
  <c r="IT78" i="35"/>
  <c r="JF78" i="35"/>
  <c r="JR78" i="35"/>
  <c r="KD78" i="35"/>
  <c r="KP78" i="35"/>
  <c r="LB78" i="35"/>
  <c r="LN78" i="35"/>
  <c r="LZ78" i="35"/>
  <c r="ML78" i="35"/>
  <c r="MX78" i="35"/>
  <c r="NJ78" i="35"/>
  <c r="NV78" i="35"/>
  <c r="OH78" i="35"/>
  <c r="OT78" i="35"/>
  <c r="PF78" i="35"/>
  <c r="PR78" i="35"/>
  <c r="II78" i="35"/>
  <c r="IU78" i="35"/>
  <c r="JG78" i="35"/>
  <c r="JS78" i="35"/>
  <c r="KE78" i="35"/>
  <c r="KQ78" i="35"/>
  <c r="LC78" i="35"/>
  <c r="LO78" i="35"/>
  <c r="MA78" i="35"/>
  <c r="MM78" i="35"/>
  <c r="MY78" i="35"/>
  <c r="NK78" i="35"/>
  <c r="NW78" i="35"/>
  <c r="OI78" i="35"/>
  <c r="OU78" i="35"/>
  <c r="PG78" i="35"/>
  <c r="PS78" i="35"/>
  <c r="LD78" i="35"/>
  <c r="LP78" i="35"/>
  <c r="MB78" i="35"/>
  <c r="MN78" i="35"/>
  <c r="MZ78" i="35"/>
  <c r="NL78" i="35"/>
  <c r="IJ78" i="35"/>
  <c r="NX78" i="35"/>
  <c r="IV78" i="35"/>
  <c r="OJ78" i="35"/>
  <c r="JH78" i="35"/>
  <c r="OV78" i="35"/>
  <c r="JT78" i="35"/>
  <c r="PH78" i="35"/>
  <c r="KF78" i="35"/>
  <c r="PT78" i="35"/>
  <c r="KR78" i="35"/>
  <c r="IO72" i="35"/>
  <c r="JA72" i="35"/>
  <c r="JM72" i="35"/>
  <c r="JY72" i="35"/>
  <c r="KK72" i="35"/>
  <c r="KW72" i="35"/>
  <c r="LI72" i="35"/>
  <c r="LU72" i="35"/>
  <c r="MG72" i="35"/>
  <c r="MS72" i="35"/>
  <c r="NE72" i="35"/>
  <c r="NQ72" i="35"/>
  <c r="OC72" i="35"/>
  <c r="OO72" i="35"/>
  <c r="PA72" i="35"/>
  <c r="PM72" i="35"/>
  <c r="IP72" i="35"/>
  <c r="JB72" i="35"/>
  <c r="JN72" i="35"/>
  <c r="JZ72" i="35"/>
  <c r="KL72" i="35"/>
  <c r="KX72" i="35"/>
  <c r="LJ72" i="35"/>
  <c r="LV72" i="35"/>
  <c r="MH72" i="35"/>
  <c r="MT72" i="35"/>
  <c r="NF72" i="35"/>
  <c r="NR72" i="35"/>
  <c r="OD72" i="35"/>
  <c r="OP72" i="35"/>
  <c r="PB72" i="35"/>
  <c r="PN72" i="35"/>
  <c r="IQ72" i="35"/>
  <c r="JC72" i="35"/>
  <c r="JO72" i="35"/>
  <c r="KA72" i="35"/>
  <c r="KM72" i="35"/>
  <c r="KY72" i="35"/>
  <c r="LK72" i="35"/>
  <c r="LW72" i="35"/>
  <c r="MI72" i="35"/>
  <c r="MU72" i="35"/>
  <c r="NG72" i="35"/>
  <c r="NS72" i="35"/>
  <c r="OE72" i="35"/>
  <c r="OQ72" i="35"/>
  <c r="PC72" i="35"/>
  <c r="PO72" i="35"/>
  <c r="IR72" i="35"/>
  <c r="JD72" i="35"/>
  <c r="JP72" i="35"/>
  <c r="KB72" i="35"/>
  <c r="KN72" i="35"/>
  <c r="KZ72" i="35"/>
  <c r="LL72" i="35"/>
  <c r="LX72" i="35"/>
  <c r="MJ72" i="35"/>
  <c r="MV72" i="35"/>
  <c r="NH72" i="35"/>
  <c r="NT72" i="35"/>
  <c r="OF72" i="35"/>
  <c r="OR72" i="35"/>
  <c r="PD72" i="35"/>
  <c r="PP72" i="35"/>
  <c r="IG72" i="35"/>
  <c r="IS72" i="35"/>
  <c r="JE72" i="35"/>
  <c r="JQ72" i="35"/>
  <c r="KC72" i="35"/>
  <c r="KO72" i="35"/>
  <c r="LA72" i="35"/>
  <c r="LM72" i="35"/>
  <c r="LY72" i="35"/>
  <c r="MK72" i="35"/>
  <c r="MW72" i="35"/>
  <c r="NI72" i="35"/>
  <c r="NU72" i="35"/>
  <c r="OG72" i="35"/>
  <c r="OS72" i="35"/>
  <c r="PE72" i="35"/>
  <c r="PQ72" i="35"/>
  <c r="IH72" i="35"/>
  <c r="IT72" i="35"/>
  <c r="JF72" i="35"/>
  <c r="JR72" i="35"/>
  <c r="KD72" i="35"/>
  <c r="KP72" i="35"/>
  <c r="LB72" i="35"/>
  <c r="LN72" i="35"/>
  <c r="LZ72" i="35"/>
  <c r="ML72" i="35"/>
  <c r="MX72" i="35"/>
  <c r="NJ72" i="35"/>
  <c r="NV72" i="35"/>
  <c r="OH72" i="35"/>
  <c r="OT72" i="35"/>
  <c r="PF72" i="35"/>
  <c r="PR72" i="35"/>
  <c r="II72" i="35"/>
  <c r="IU72" i="35"/>
  <c r="JG72" i="35"/>
  <c r="JS72" i="35"/>
  <c r="KE72" i="35"/>
  <c r="KQ72" i="35"/>
  <c r="LC72" i="35"/>
  <c r="LO72" i="35"/>
  <c r="MA72" i="35"/>
  <c r="MM72" i="35"/>
  <c r="MY72" i="35"/>
  <c r="NK72" i="35"/>
  <c r="NW72" i="35"/>
  <c r="OI72" i="35"/>
  <c r="OU72" i="35"/>
  <c r="PG72" i="35"/>
  <c r="PS72" i="35"/>
  <c r="IJ72" i="35"/>
  <c r="IV72" i="35"/>
  <c r="JH72" i="35"/>
  <c r="JT72" i="35"/>
  <c r="KF72" i="35"/>
  <c r="KR72" i="35"/>
  <c r="LD72" i="35"/>
  <c r="LP72" i="35"/>
  <c r="MB72" i="35"/>
  <c r="MN72" i="35"/>
  <c r="MZ72" i="35"/>
  <c r="NL72" i="35"/>
  <c r="NX72" i="35"/>
  <c r="OJ72" i="35"/>
  <c r="OV72" i="35"/>
  <c r="PH72" i="35"/>
  <c r="PT72" i="35"/>
  <c r="IK72" i="35"/>
  <c r="IW72" i="35"/>
  <c r="JI72" i="35"/>
  <c r="JU72" i="35"/>
  <c r="KG72" i="35"/>
  <c r="KS72" i="35"/>
  <c r="LE72" i="35"/>
  <c r="LQ72" i="35"/>
  <c r="MC72" i="35"/>
  <c r="MO72" i="35"/>
  <c r="NA72" i="35"/>
  <c r="NM72" i="35"/>
  <c r="NY72" i="35"/>
  <c r="OK72" i="35"/>
  <c r="OW72" i="35"/>
  <c r="PI72" i="35"/>
  <c r="PU72" i="35"/>
  <c r="IL72" i="35"/>
  <c r="IX72" i="35"/>
  <c r="JJ72" i="35"/>
  <c r="JV72" i="35"/>
  <c r="KH72" i="35"/>
  <c r="KT72" i="35"/>
  <c r="LF72" i="35"/>
  <c r="LR72" i="35"/>
  <c r="MD72" i="35"/>
  <c r="MP72" i="35"/>
  <c r="NB72" i="35"/>
  <c r="NN72" i="35"/>
  <c r="NZ72" i="35"/>
  <c r="OL72" i="35"/>
  <c r="OX72" i="35"/>
  <c r="PJ72" i="35"/>
  <c r="PV72" i="35"/>
  <c r="IM72" i="35"/>
  <c r="IY72" i="35"/>
  <c r="JK72" i="35"/>
  <c r="JW72" i="35"/>
  <c r="KI72" i="35"/>
  <c r="KU72" i="35"/>
  <c r="LG72" i="35"/>
  <c r="LS72" i="35"/>
  <c r="ME72" i="35"/>
  <c r="MQ72" i="35"/>
  <c r="NC72" i="35"/>
  <c r="NO72" i="35"/>
  <c r="OA72" i="35"/>
  <c r="OM72" i="35"/>
  <c r="OY72" i="35"/>
  <c r="PK72" i="35"/>
  <c r="PW72" i="35"/>
  <c r="IN72" i="35"/>
  <c r="IZ72" i="35"/>
  <c r="JL72" i="35"/>
  <c r="JX72" i="35"/>
  <c r="KJ72" i="35"/>
  <c r="KV72" i="35"/>
  <c r="LH72" i="35"/>
  <c r="LT72" i="35"/>
  <c r="MF72" i="35"/>
  <c r="MR72" i="35"/>
  <c r="ND72" i="35"/>
  <c r="NP72" i="35"/>
  <c r="OB72" i="35"/>
  <c r="ON72" i="35"/>
  <c r="OZ72" i="35"/>
  <c r="PL72" i="35"/>
  <c r="PX72" i="35"/>
  <c r="AC42" i="35"/>
  <c r="AI35" i="35"/>
  <c r="IP99" i="35"/>
  <c r="JB99" i="35"/>
  <c r="JN99" i="35"/>
  <c r="JZ99" i="35"/>
  <c r="KL99" i="35"/>
  <c r="KX99" i="35"/>
  <c r="LJ99" i="35"/>
  <c r="LV99" i="35"/>
  <c r="MH99" i="35"/>
  <c r="MT99" i="35"/>
  <c r="NF99" i="35"/>
  <c r="NR99" i="35"/>
  <c r="OD99" i="35"/>
  <c r="OP99" i="35"/>
  <c r="PB99" i="35"/>
  <c r="PN99" i="35"/>
  <c r="IQ99" i="35"/>
  <c r="JC99" i="35"/>
  <c r="JO99" i="35"/>
  <c r="KA99" i="35"/>
  <c r="KM99" i="35"/>
  <c r="KY99" i="35"/>
  <c r="LK99" i="35"/>
  <c r="LW99" i="35"/>
  <c r="MI99" i="35"/>
  <c r="MU99" i="35"/>
  <c r="NG99" i="35"/>
  <c r="NS99" i="35"/>
  <c r="OE99" i="35"/>
  <c r="OQ99" i="35"/>
  <c r="PC99" i="35"/>
  <c r="PO99" i="35"/>
  <c r="IR99" i="35"/>
  <c r="JD99" i="35"/>
  <c r="JP99" i="35"/>
  <c r="KB99" i="35"/>
  <c r="KN99" i="35"/>
  <c r="KZ99" i="35"/>
  <c r="LL99" i="35"/>
  <c r="LX99" i="35"/>
  <c r="MJ99" i="35"/>
  <c r="MV99" i="35"/>
  <c r="NH99" i="35"/>
  <c r="NT99" i="35"/>
  <c r="OF99" i="35"/>
  <c r="OR99" i="35"/>
  <c r="PD99" i="35"/>
  <c r="PP99" i="35"/>
  <c r="IG99" i="35"/>
  <c r="IS99" i="35"/>
  <c r="JE99" i="35"/>
  <c r="JQ99" i="35"/>
  <c r="KC99" i="35"/>
  <c r="KO99" i="35"/>
  <c r="LA99" i="35"/>
  <c r="LM99" i="35"/>
  <c r="LY99" i="35"/>
  <c r="MK99" i="35"/>
  <c r="MW99" i="35"/>
  <c r="NI99" i="35"/>
  <c r="NU99" i="35"/>
  <c r="OG99" i="35"/>
  <c r="OS99" i="35"/>
  <c r="PE99" i="35"/>
  <c r="PQ99" i="35"/>
  <c r="IH99" i="35"/>
  <c r="IT99" i="35"/>
  <c r="JF99" i="35"/>
  <c r="JR99" i="35"/>
  <c r="KD99" i="35"/>
  <c r="KP99" i="35"/>
  <c r="LB99" i="35"/>
  <c r="LN99" i="35"/>
  <c r="LZ99" i="35"/>
  <c r="ML99" i="35"/>
  <c r="MX99" i="35"/>
  <c r="NJ99" i="35"/>
  <c r="NV99" i="35"/>
  <c r="OH99" i="35"/>
  <c r="OT99" i="35"/>
  <c r="PF99" i="35"/>
  <c r="PR99" i="35"/>
  <c r="II99" i="35"/>
  <c r="IU99" i="35"/>
  <c r="JG99" i="35"/>
  <c r="JS99" i="35"/>
  <c r="KE99" i="35"/>
  <c r="KQ99" i="35"/>
  <c r="LC99" i="35"/>
  <c r="LO99" i="35"/>
  <c r="MA99" i="35"/>
  <c r="MM99" i="35"/>
  <c r="MY99" i="35"/>
  <c r="NK99" i="35"/>
  <c r="NW99" i="35"/>
  <c r="OI99" i="35"/>
  <c r="OU99" i="35"/>
  <c r="PG99" i="35"/>
  <c r="PS99" i="35"/>
  <c r="IJ99" i="35"/>
  <c r="IV99" i="35"/>
  <c r="JH99" i="35"/>
  <c r="JT99" i="35"/>
  <c r="KF99" i="35"/>
  <c r="KR99" i="35"/>
  <c r="LD99" i="35"/>
  <c r="LP99" i="35"/>
  <c r="MB99" i="35"/>
  <c r="MN99" i="35"/>
  <c r="MZ99" i="35"/>
  <c r="NL99" i="35"/>
  <c r="NX99" i="35"/>
  <c r="OJ99" i="35"/>
  <c r="OV99" i="35"/>
  <c r="PH99" i="35"/>
  <c r="PT99" i="35"/>
  <c r="IK99" i="35"/>
  <c r="IW99" i="35"/>
  <c r="JI99" i="35"/>
  <c r="JU99" i="35"/>
  <c r="KG99" i="35"/>
  <c r="KS99" i="35"/>
  <c r="LE99" i="35"/>
  <c r="LQ99" i="35"/>
  <c r="MC99" i="35"/>
  <c r="MO99" i="35"/>
  <c r="NA99" i="35"/>
  <c r="NM99" i="35"/>
  <c r="NY99" i="35"/>
  <c r="OK99" i="35"/>
  <c r="OW99" i="35"/>
  <c r="PI99" i="35"/>
  <c r="PU99" i="35"/>
  <c r="IL99" i="35"/>
  <c r="IX99" i="35"/>
  <c r="JJ99" i="35"/>
  <c r="JV99" i="35"/>
  <c r="KH99" i="35"/>
  <c r="KT99" i="35"/>
  <c r="LF99" i="35"/>
  <c r="LR99" i="35"/>
  <c r="MD99" i="35"/>
  <c r="MP99" i="35"/>
  <c r="NB99" i="35"/>
  <c r="NN99" i="35"/>
  <c r="NZ99" i="35"/>
  <c r="OL99" i="35"/>
  <c r="OX99" i="35"/>
  <c r="PJ99" i="35"/>
  <c r="PV99" i="35"/>
  <c r="IM99" i="35"/>
  <c r="IY99" i="35"/>
  <c r="JK99" i="35"/>
  <c r="JW99" i="35"/>
  <c r="KI99" i="35"/>
  <c r="KU99" i="35"/>
  <c r="LG99" i="35"/>
  <c r="LS99" i="35"/>
  <c r="ME99" i="35"/>
  <c r="MQ99" i="35"/>
  <c r="NC99" i="35"/>
  <c r="NO99" i="35"/>
  <c r="OA99" i="35"/>
  <c r="OM99" i="35"/>
  <c r="OY99" i="35"/>
  <c r="PK99" i="35"/>
  <c r="PW99" i="35"/>
  <c r="IN99" i="35"/>
  <c r="IZ99" i="35"/>
  <c r="JL99" i="35"/>
  <c r="JX99" i="35"/>
  <c r="KJ99" i="35"/>
  <c r="KV99" i="35"/>
  <c r="LH99" i="35"/>
  <c r="LT99" i="35"/>
  <c r="MF99" i="35"/>
  <c r="MR99" i="35"/>
  <c r="ND99" i="35"/>
  <c r="NP99" i="35"/>
  <c r="OB99" i="35"/>
  <c r="ON99" i="35"/>
  <c r="OZ99" i="35"/>
  <c r="PL99" i="35"/>
  <c r="PX99" i="35"/>
  <c r="NE99" i="35"/>
  <c r="NQ99" i="35"/>
  <c r="IO99" i="35"/>
  <c r="OC99" i="35"/>
  <c r="JA99" i="35"/>
  <c r="OO99" i="35"/>
  <c r="JM99" i="35"/>
  <c r="PA99" i="35"/>
  <c r="JY99" i="35"/>
  <c r="PM99" i="35"/>
  <c r="KK99" i="35"/>
  <c r="KW99" i="35"/>
  <c r="LI99" i="35"/>
  <c r="LU99" i="35"/>
  <c r="MG99" i="35"/>
  <c r="MS99" i="35"/>
  <c r="IL52" i="35"/>
  <c r="IX52" i="35"/>
  <c r="JJ52" i="35"/>
  <c r="JV52" i="35"/>
  <c r="KH52" i="35"/>
  <c r="KT52" i="35"/>
  <c r="LF52" i="35"/>
  <c r="LR52" i="35"/>
  <c r="MD52" i="35"/>
  <c r="MP52" i="35"/>
  <c r="NB52" i="35"/>
  <c r="NN52" i="35"/>
  <c r="NZ52" i="35"/>
  <c r="OL52" i="35"/>
  <c r="OX52" i="35"/>
  <c r="PJ52" i="35"/>
  <c r="PV52" i="35"/>
  <c r="IM52" i="35"/>
  <c r="IY52" i="35"/>
  <c r="JK52" i="35"/>
  <c r="JW52" i="35"/>
  <c r="KI52" i="35"/>
  <c r="KU52" i="35"/>
  <c r="LG52" i="35"/>
  <c r="LS52" i="35"/>
  <c r="ME52" i="35"/>
  <c r="MQ52" i="35"/>
  <c r="NC52" i="35"/>
  <c r="NO52" i="35"/>
  <c r="OA52" i="35"/>
  <c r="OM52" i="35"/>
  <c r="OY52" i="35"/>
  <c r="PK52" i="35"/>
  <c r="PW52" i="35"/>
  <c r="IN52" i="35"/>
  <c r="IZ52" i="35"/>
  <c r="JL52" i="35"/>
  <c r="JX52" i="35"/>
  <c r="KJ52" i="35"/>
  <c r="KV52" i="35"/>
  <c r="LH52" i="35"/>
  <c r="LT52" i="35"/>
  <c r="MF52" i="35"/>
  <c r="MR52" i="35"/>
  <c r="ND52" i="35"/>
  <c r="NP52" i="35"/>
  <c r="OB52" i="35"/>
  <c r="ON52" i="35"/>
  <c r="OZ52" i="35"/>
  <c r="PL52" i="35"/>
  <c r="PX52" i="35"/>
  <c r="IP52" i="35"/>
  <c r="JB52" i="35"/>
  <c r="JN52" i="35"/>
  <c r="JZ52" i="35"/>
  <c r="KL52" i="35"/>
  <c r="KX52" i="35"/>
  <c r="LJ52" i="35"/>
  <c r="LV52" i="35"/>
  <c r="MH52" i="35"/>
  <c r="MT52" i="35"/>
  <c r="NF52" i="35"/>
  <c r="IQ52" i="35"/>
  <c r="JC52" i="35"/>
  <c r="JO52" i="35"/>
  <c r="KA52" i="35"/>
  <c r="KM52" i="35"/>
  <c r="KY52" i="35"/>
  <c r="LK52" i="35"/>
  <c r="LW52" i="35"/>
  <c r="MI52" i="35"/>
  <c r="MU52" i="35"/>
  <c r="NG52" i="35"/>
  <c r="NS52" i="35"/>
  <c r="OE52" i="35"/>
  <c r="OQ52" i="35"/>
  <c r="PC52" i="35"/>
  <c r="IG52" i="35"/>
  <c r="IS52" i="35"/>
  <c r="JE52" i="35"/>
  <c r="JQ52" i="35"/>
  <c r="KC52" i="35"/>
  <c r="IV52" i="35"/>
  <c r="JT52" i="35"/>
  <c r="KQ52" i="35"/>
  <c r="LM52" i="35"/>
  <c r="MG52" i="35"/>
  <c r="MZ52" i="35"/>
  <c r="NU52" i="35"/>
  <c r="OK52" i="35"/>
  <c r="PE52" i="35"/>
  <c r="PT52" i="35"/>
  <c r="IW52" i="35"/>
  <c r="JU52" i="35"/>
  <c r="KR52" i="35"/>
  <c r="LN52" i="35"/>
  <c r="MJ52" i="35"/>
  <c r="NA52" i="35"/>
  <c r="NV52" i="35"/>
  <c r="OO52" i="35"/>
  <c r="PF52" i="35"/>
  <c r="PU52" i="35"/>
  <c r="JA52" i="35"/>
  <c r="JY52" i="35"/>
  <c r="KS52" i="35"/>
  <c r="LO52" i="35"/>
  <c r="MK52" i="35"/>
  <c r="NE52" i="35"/>
  <c r="NW52" i="35"/>
  <c r="OP52" i="35"/>
  <c r="PG52" i="35"/>
  <c r="JD52" i="35"/>
  <c r="KB52" i="35"/>
  <c r="KW52" i="35"/>
  <c r="LP52" i="35"/>
  <c r="ML52" i="35"/>
  <c r="NH52" i="35"/>
  <c r="NX52" i="35"/>
  <c r="OR52" i="35"/>
  <c r="PH52" i="35"/>
  <c r="IH52" i="35"/>
  <c r="JF52" i="35"/>
  <c r="KD52" i="35"/>
  <c r="KZ52" i="35"/>
  <c r="LQ52" i="35"/>
  <c r="MM52" i="35"/>
  <c r="NI52" i="35"/>
  <c r="NY52" i="35"/>
  <c r="OS52" i="35"/>
  <c r="PI52" i="35"/>
  <c r="II52" i="35"/>
  <c r="JG52" i="35"/>
  <c r="KE52" i="35"/>
  <c r="LA52" i="35"/>
  <c r="LU52" i="35"/>
  <c r="MN52" i="35"/>
  <c r="NJ52" i="35"/>
  <c r="OC52" i="35"/>
  <c r="OT52" i="35"/>
  <c r="PM52" i="35"/>
  <c r="IJ52" i="35"/>
  <c r="JH52" i="35"/>
  <c r="KF52" i="35"/>
  <c r="LB52" i="35"/>
  <c r="LX52" i="35"/>
  <c r="MO52" i="35"/>
  <c r="NK52" i="35"/>
  <c r="OD52" i="35"/>
  <c r="OU52" i="35"/>
  <c r="PN52" i="35"/>
  <c r="IK52" i="35"/>
  <c r="JI52" i="35"/>
  <c r="KG52" i="35"/>
  <c r="LC52" i="35"/>
  <c r="LY52" i="35"/>
  <c r="MS52" i="35"/>
  <c r="NL52" i="35"/>
  <c r="OF52" i="35"/>
  <c r="OV52" i="35"/>
  <c r="PO52" i="35"/>
  <c r="IO52" i="35"/>
  <c r="JM52" i="35"/>
  <c r="KK52" i="35"/>
  <c r="LD52" i="35"/>
  <c r="LZ52" i="35"/>
  <c r="MV52" i="35"/>
  <c r="NM52" i="35"/>
  <c r="OG52" i="35"/>
  <c r="OW52" i="35"/>
  <c r="PP52" i="35"/>
  <c r="IT52" i="35"/>
  <c r="JR52" i="35"/>
  <c r="KO52" i="35"/>
  <c r="LI52" i="35"/>
  <c r="MB52" i="35"/>
  <c r="MX52" i="35"/>
  <c r="NR52" i="35"/>
  <c r="OI52" i="35"/>
  <c r="PB52" i="35"/>
  <c r="PR52" i="35"/>
  <c r="IU52" i="35"/>
  <c r="JS52" i="35"/>
  <c r="KP52" i="35"/>
  <c r="LL52" i="35"/>
  <c r="MC52" i="35"/>
  <c r="MY52" i="35"/>
  <c r="NT52" i="35"/>
  <c r="OJ52" i="35"/>
  <c r="PD52" i="35"/>
  <c r="PS52" i="35"/>
  <c r="LE52" i="35"/>
  <c r="MA52" i="35"/>
  <c r="MW52" i="35"/>
  <c r="NQ52" i="35"/>
  <c r="OH52" i="35"/>
  <c r="PA52" i="35"/>
  <c r="PQ52" i="35"/>
  <c r="IR52" i="35"/>
  <c r="JP52" i="35"/>
  <c r="KN52" i="35"/>
  <c r="IM19" i="35"/>
  <c r="IY19" i="35"/>
  <c r="JK19" i="35"/>
  <c r="JW19" i="35"/>
  <c r="KI19" i="35"/>
  <c r="KU19" i="35"/>
  <c r="LG19" i="35"/>
  <c r="LS19" i="35"/>
  <c r="ME19" i="35"/>
  <c r="MQ19" i="35"/>
  <c r="NC19" i="35"/>
  <c r="NO19" i="35"/>
  <c r="OA19" i="35"/>
  <c r="OM19" i="35"/>
  <c r="OY19" i="35"/>
  <c r="IN19" i="35"/>
  <c r="IZ19" i="35"/>
  <c r="JL19" i="35"/>
  <c r="JX19" i="35"/>
  <c r="KJ19" i="35"/>
  <c r="KV19" i="35"/>
  <c r="LH19" i="35"/>
  <c r="LT19" i="35"/>
  <c r="MF19" i="35"/>
  <c r="MR19" i="35"/>
  <c r="ND19" i="35"/>
  <c r="NP19" i="35"/>
  <c r="OB19" i="35"/>
  <c r="ON19" i="35"/>
  <c r="OZ19" i="35"/>
  <c r="IO19" i="35"/>
  <c r="JA19" i="35"/>
  <c r="JM19" i="35"/>
  <c r="JY19" i="35"/>
  <c r="KK19" i="35"/>
  <c r="KW19" i="35"/>
  <c r="LI19" i="35"/>
  <c r="LU19" i="35"/>
  <c r="MG19" i="35"/>
  <c r="MS19" i="35"/>
  <c r="NE19" i="35"/>
  <c r="NQ19" i="35"/>
  <c r="OC19" i="35"/>
  <c r="OO19" i="35"/>
  <c r="PA19" i="35"/>
  <c r="IP19" i="35"/>
  <c r="JB19" i="35"/>
  <c r="JN19" i="35"/>
  <c r="JZ19" i="35"/>
  <c r="KL19" i="35"/>
  <c r="KX19" i="35"/>
  <c r="LJ19" i="35"/>
  <c r="LV19" i="35"/>
  <c r="MH19" i="35"/>
  <c r="MT19" i="35"/>
  <c r="NF19" i="35"/>
  <c r="NR19" i="35"/>
  <c r="OD19" i="35"/>
  <c r="OP19" i="35"/>
  <c r="PB19" i="35"/>
  <c r="IQ19" i="35"/>
  <c r="JC19" i="35"/>
  <c r="JO19" i="35"/>
  <c r="KA19" i="35"/>
  <c r="KM19" i="35"/>
  <c r="KY19" i="35"/>
  <c r="LK19" i="35"/>
  <c r="LW19" i="35"/>
  <c r="MI19" i="35"/>
  <c r="MU19" i="35"/>
  <c r="NG19" i="35"/>
  <c r="NS19" i="35"/>
  <c r="OE19" i="35"/>
  <c r="OQ19" i="35"/>
  <c r="PC19" i="35"/>
  <c r="IR19" i="35"/>
  <c r="JD19" i="35"/>
  <c r="JP19" i="35"/>
  <c r="KB19" i="35"/>
  <c r="KN19" i="35"/>
  <c r="KZ19" i="35"/>
  <c r="LL19" i="35"/>
  <c r="LX19" i="35"/>
  <c r="MJ19" i="35"/>
  <c r="MV19" i="35"/>
  <c r="NH19" i="35"/>
  <c r="NT19" i="35"/>
  <c r="OF19" i="35"/>
  <c r="OR19" i="35"/>
  <c r="PD19" i="35"/>
  <c r="IG19" i="35"/>
  <c r="IS19" i="35"/>
  <c r="JE19" i="35"/>
  <c r="JQ19" i="35"/>
  <c r="KC19" i="35"/>
  <c r="KO19" i="35"/>
  <c r="LA19" i="35"/>
  <c r="LM19" i="35"/>
  <c r="LY19" i="35"/>
  <c r="MK19" i="35"/>
  <c r="MW19" i="35"/>
  <c r="NI19" i="35"/>
  <c r="NU19" i="35"/>
  <c r="OG19" i="35"/>
  <c r="OS19" i="35"/>
  <c r="PE19" i="35"/>
  <c r="IH19" i="35"/>
  <c r="IT19" i="35"/>
  <c r="JF19" i="35"/>
  <c r="JR19" i="35"/>
  <c r="KD19" i="35"/>
  <c r="KP19" i="35"/>
  <c r="LB19" i="35"/>
  <c r="LN19" i="35"/>
  <c r="LZ19" i="35"/>
  <c r="ML19" i="35"/>
  <c r="MX19" i="35"/>
  <c r="NJ19" i="35"/>
  <c r="NV19" i="35"/>
  <c r="OH19" i="35"/>
  <c r="IK19" i="35"/>
  <c r="IW19" i="35"/>
  <c r="JI19" i="35"/>
  <c r="JU19" i="35"/>
  <c r="KG19" i="35"/>
  <c r="KS19" i="35"/>
  <c r="LE19" i="35"/>
  <c r="LQ19" i="35"/>
  <c r="MC19" i="35"/>
  <c r="MO19" i="35"/>
  <c r="JT19" i="35"/>
  <c r="LP19" i="35"/>
  <c r="NK19" i="35"/>
  <c r="OT19" i="35"/>
  <c r="PM19" i="35"/>
  <c r="JV19" i="35"/>
  <c r="LR19" i="35"/>
  <c r="NL19" i="35"/>
  <c r="OU19" i="35"/>
  <c r="PN19" i="35"/>
  <c r="II19" i="35"/>
  <c r="KE19" i="35"/>
  <c r="MA19" i="35"/>
  <c r="NM19" i="35"/>
  <c r="OV19" i="35"/>
  <c r="PO19" i="35"/>
  <c r="IJ19" i="35"/>
  <c r="KF19" i="35"/>
  <c r="MB19" i="35"/>
  <c r="NN19" i="35"/>
  <c r="OW19" i="35"/>
  <c r="PP19" i="35"/>
  <c r="IL19" i="35"/>
  <c r="KH19" i="35"/>
  <c r="MD19" i="35"/>
  <c r="NW19" i="35"/>
  <c r="OX19" i="35"/>
  <c r="PQ19" i="35"/>
  <c r="IU19" i="35"/>
  <c r="KQ19" i="35"/>
  <c r="MM19" i="35"/>
  <c r="NX19" i="35"/>
  <c r="PF19" i="35"/>
  <c r="PR19" i="35"/>
  <c r="IV19" i="35"/>
  <c r="KR19" i="35"/>
  <c r="MN19" i="35"/>
  <c r="NY19" i="35"/>
  <c r="PG19" i="35"/>
  <c r="PS19" i="35"/>
  <c r="IX19" i="35"/>
  <c r="KT19" i="35"/>
  <c r="MP19" i="35"/>
  <c r="NZ19" i="35"/>
  <c r="PH19" i="35"/>
  <c r="PT19" i="35"/>
  <c r="JG19" i="35"/>
  <c r="LC19" i="35"/>
  <c r="MY19" i="35"/>
  <c r="OI19" i="35"/>
  <c r="PI19" i="35"/>
  <c r="PU19" i="35"/>
  <c r="JH19" i="35"/>
  <c r="LD19" i="35"/>
  <c r="MZ19" i="35"/>
  <c r="OJ19" i="35"/>
  <c r="PJ19" i="35"/>
  <c r="PV19" i="35"/>
  <c r="JJ19" i="35"/>
  <c r="LF19" i="35"/>
  <c r="NA19" i="35"/>
  <c r="OK19" i="35"/>
  <c r="PK19" i="35"/>
  <c r="PW19" i="35"/>
  <c r="PX19" i="35"/>
  <c r="JS19" i="35"/>
  <c r="LO19" i="35"/>
  <c r="NB19" i="35"/>
  <c r="OL19" i="35"/>
  <c r="PL19" i="35"/>
  <c r="IL68" i="35"/>
  <c r="IX68" i="35"/>
  <c r="JJ68" i="35"/>
  <c r="JV68" i="35"/>
  <c r="KH68" i="35"/>
  <c r="KT68" i="35"/>
  <c r="LF68" i="35"/>
  <c r="LR68" i="35"/>
  <c r="MD68" i="35"/>
  <c r="MP68" i="35"/>
  <c r="NB68" i="35"/>
  <c r="NN68" i="35"/>
  <c r="IP68" i="35"/>
  <c r="JB68" i="35"/>
  <c r="II68" i="35"/>
  <c r="IW68" i="35"/>
  <c r="JL68" i="35"/>
  <c r="JY68" i="35"/>
  <c r="KL68" i="35"/>
  <c r="KY68" i="35"/>
  <c r="LL68" i="35"/>
  <c r="LY68" i="35"/>
  <c r="ML68" i="35"/>
  <c r="MY68" i="35"/>
  <c r="NL68" i="35"/>
  <c r="NY68" i="35"/>
  <c r="OK68" i="35"/>
  <c r="OW68" i="35"/>
  <c r="PI68" i="35"/>
  <c r="PU68" i="35"/>
  <c r="IJ68" i="35"/>
  <c r="IY68" i="35"/>
  <c r="JM68" i="35"/>
  <c r="JZ68" i="35"/>
  <c r="KM68" i="35"/>
  <c r="KZ68" i="35"/>
  <c r="LM68" i="35"/>
  <c r="LZ68" i="35"/>
  <c r="MM68" i="35"/>
  <c r="MZ68" i="35"/>
  <c r="NM68" i="35"/>
  <c r="NZ68" i="35"/>
  <c r="OL68" i="35"/>
  <c r="OX68" i="35"/>
  <c r="PJ68" i="35"/>
  <c r="PV68" i="35"/>
  <c r="IK68" i="35"/>
  <c r="IZ68" i="35"/>
  <c r="JN68" i="35"/>
  <c r="KA68" i="35"/>
  <c r="KN68" i="35"/>
  <c r="LA68" i="35"/>
  <c r="LN68" i="35"/>
  <c r="MA68" i="35"/>
  <c r="MN68" i="35"/>
  <c r="NA68" i="35"/>
  <c r="NO68" i="35"/>
  <c r="OA68" i="35"/>
  <c r="OM68" i="35"/>
  <c r="OY68" i="35"/>
  <c r="PK68" i="35"/>
  <c r="PW68" i="35"/>
  <c r="IM68" i="35"/>
  <c r="JA68" i="35"/>
  <c r="JO68" i="35"/>
  <c r="KB68" i="35"/>
  <c r="KO68" i="35"/>
  <c r="LB68" i="35"/>
  <c r="LO68" i="35"/>
  <c r="MB68" i="35"/>
  <c r="MO68" i="35"/>
  <c r="NC68" i="35"/>
  <c r="NP68" i="35"/>
  <c r="OB68" i="35"/>
  <c r="ON68" i="35"/>
  <c r="OZ68" i="35"/>
  <c r="PL68" i="35"/>
  <c r="PX68" i="35"/>
  <c r="IN68" i="35"/>
  <c r="JC68" i="35"/>
  <c r="JP68" i="35"/>
  <c r="KC68" i="35"/>
  <c r="KP68" i="35"/>
  <c r="LC68" i="35"/>
  <c r="LP68" i="35"/>
  <c r="MC68" i="35"/>
  <c r="MQ68" i="35"/>
  <c r="ND68" i="35"/>
  <c r="NQ68" i="35"/>
  <c r="OC68" i="35"/>
  <c r="OO68" i="35"/>
  <c r="PA68" i="35"/>
  <c r="PM68" i="35"/>
  <c r="IO68" i="35"/>
  <c r="JD68" i="35"/>
  <c r="JQ68" i="35"/>
  <c r="KD68" i="35"/>
  <c r="KQ68" i="35"/>
  <c r="LD68" i="35"/>
  <c r="LQ68" i="35"/>
  <c r="ME68" i="35"/>
  <c r="MR68" i="35"/>
  <c r="NE68" i="35"/>
  <c r="NR68" i="35"/>
  <c r="OD68" i="35"/>
  <c r="OP68" i="35"/>
  <c r="PB68" i="35"/>
  <c r="PN68" i="35"/>
  <c r="IQ68" i="35"/>
  <c r="JE68" i="35"/>
  <c r="JR68" i="35"/>
  <c r="KE68" i="35"/>
  <c r="KR68" i="35"/>
  <c r="LE68" i="35"/>
  <c r="LS68" i="35"/>
  <c r="MF68" i="35"/>
  <c r="MS68" i="35"/>
  <c r="NF68" i="35"/>
  <c r="NS68" i="35"/>
  <c r="OE68" i="35"/>
  <c r="OQ68" i="35"/>
  <c r="PC68" i="35"/>
  <c r="PO68" i="35"/>
  <c r="IR68" i="35"/>
  <c r="JF68" i="35"/>
  <c r="JS68" i="35"/>
  <c r="KF68" i="35"/>
  <c r="KS68" i="35"/>
  <c r="LG68" i="35"/>
  <c r="LT68" i="35"/>
  <c r="MG68" i="35"/>
  <c r="MT68" i="35"/>
  <c r="NG68" i="35"/>
  <c r="NT68" i="35"/>
  <c r="OF68" i="35"/>
  <c r="OR68" i="35"/>
  <c r="PD68" i="35"/>
  <c r="PP68" i="35"/>
  <c r="IS68" i="35"/>
  <c r="JG68" i="35"/>
  <c r="JT68" i="35"/>
  <c r="KG68" i="35"/>
  <c r="KU68" i="35"/>
  <c r="LH68" i="35"/>
  <c r="LU68" i="35"/>
  <c r="MH68" i="35"/>
  <c r="MU68" i="35"/>
  <c r="NH68" i="35"/>
  <c r="NU68" i="35"/>
  <c r="OG68" i="35"/>
  <c r="OS68" i="35"/>
  <c r="PE68" i="35"/>
  <c r="PQ68" i="35"/>
  <c r="IT68" i="35"/>
  <c r="JH68" i="35"/>
  <c r="JU68" i="35"/>
  <c r="KI68" i="35"/>
  <c r="KV68" i="35"/>
  <c r="LI68" i="35"/>
  <c r="LV68" i="35"/>
  <c r="MI68" i="35"/>
  <c r="MV68" i="35"/>
  <c r="NI68" i="35"/>
  <c r="NV68" i="35"/>
  <c r="OH68" i="35"/>
  <c r="OT68" i="35"/>
  <c r="PF68" i="35"/>
  <c r="PR68" i="35"/>
  <c r="IG68" i="35"/>
  <c r="IU68" i="35"/>
  <c r="JI68" i="35"/>
  <c r="JW68" i="35"/>
  <c r="KJ68" i="35"/>
  <c r="KW68" i="35"/>
  <c r="LJ68" i="35"/>
  <c r="LW68" i="35"/>
  <c r="MJ68" i="35"/>
  <c r="MW68" i="35"/>
  <c r="NJ68" i="35"/>
  <c r="NW68" i="35"/>
  <c r="OI68" i="35"/>
  <c r="OU68" i="35"/>
  <c r="PG68" i="35"/>
  <c r="PS68" i="35"/>
  <c r="IH68" i="35"/>
  <c r="IV68" i="35"/>
  <c r="JK68" i="35"/>
  <c r="JX68" i="35"/>
  <c r="KK68" i="35"/>
  <c r="KX68" i="35"/>
  <c r="LK68" i="35"/>
  <c r="LX68" i="35"/>
  <c r="MK68" i="35"/>
  <c r="MX68" i="35"/>
  <c r="NK68" i="35"/>
  <c r="NX68" i="35"/>
  <c r="OJ68" i="35"/>
  <c r="OV68" i="35"/>
  <c r="PH68" i="35"/>
  <c r="PT68" i="35"/>
  <c r="IH26" i="35"/>
  <c r="IT26" i="35"/>
  <c r="JF26" i="35"/>
  <c r="JR26" i="35"/>
  <c r="KD26" i="35"/>
  <c r="KP26" i="35"/>
  <c r="LB26" i="35"/>
  <c r="LN26" i="35"/>
  <c r="LZ26" i="35"/>
  <c r="ML26" i="35"/>
  <c r="MX26" i="35"/>
  <c r="NJ26" i="35"/>
  <c r="NV26" i="35"/>
  <c r="OH26" i="35"/>
  <c r="OT26" i="35"/>
  <c r="PF26" i="35"/>
  <c r="PR26" i="35"/>
  <c r="II26" i="35"/>
  <c r="IU26" i="35"/>
  <c r="JG26" i="35"/>
  <c r="JS26" i="35"/>
  <c r="KE26" i="35"/>
  <c r="KQ26" i="35"/>
  <c r="LC26" i="35"/>
  <c r="LO26" i="35"/>
  <c r="MA26" i="35"/>
  <c r="MM26" i="35"/>
  <c r="MY26" i="35"/>
  <c r="NK26" i="35"/>
  <c r="NW26" i="35"/>
  <c r="OI26" i="35"/>
  <c r="OU26" i="35"/>
  <c r="PG26" i="35"/>
  <c r="PS26" i="35"/>
  <c r="IJ26" i="35"/>
  <c r="IV26" i="35"/>
  <c r="JH26" i="35"/>
  <c r="JT26" i="35"/>
  <c r="KF26" i="35"/>
  <c r="KR26" i="35"/>
  <c r="LD26" i="35"/>
  <c r="LP26" i="35"/>
  <c r="MB26" i="35"/>
  <c r="MN26" i="35"/>
  <c r="MZ26" i="35"/>
  <c r="NL26" i="35"/>
  <c r="NX26" i="35"/>
  <c r="OJ26" i="35"/>
  <c r="OV26" i="35"/>
  <c r="PH26" i="35"/>
  <c r="PT26" i="35"/>
  <c r="IK26" i="35"/>
  <c r="IW26" i="35"/>
  <c r="JI26" i="35"/>
  <c r="JU26" i="35"/>
  <c r="KG26" i="35"/>
  <c r="KS26" i="35"/>
  <c r="LE26" i="35"/>
  <c r="LQ26" i="35"/>
  <c r="MC26" i="35"/>
  <c r="MO26" i="35"/>
  <c r="NA26" i="35"/>
  <c r="NM26" i="35"/>
  <c r="NY26" i="35"/>
  <c r="OK26" i="35"/>
  <c r="OW26" i="35"/>
  <c r="PI26" i="35"/>
  <c r="PU26" i="35"/>
  <c r="IL26" i="35"/>
  <c r="IX26" i="35"/>
  <c r="JJ26" i="35"/>
  <c r="JV26" i="35"/>
  <c r="KH26" i="35"/>
  <c r="KT26" i="35"/>
  <c r="LF26" i="35"/>
  <c r="LR26" i="35"/>
  <c r="MD26" i="35"/>
  <c r="MP26" i="35"/>
  <c r="NB26" i="35"/>
  <c r="NN26" i="35"/>
  <c r="NZ26" i="35"/>
  <c r="OL26" i="35"/>
  <c r="OX26" i="35"/>
  <c r="PJ26" i="35"/>
  <c r="PV26" i="35"/>
  <c r="IM26" i="35"/>
  <c r="IY26" i="35"/>
  <c r="JK26" i="35"/>
  <c r="JW26" i="35"/>
  <c r="KI26" i="35"/>
  <c r="KU26" i="35"/>
  <c r="LG26" i="35"/>
  <c r="LS26" i="35"/>
  <c r="ME26" i="35"/>
  <c r="MQ26" i="35"/>
  <c r="NC26" i="35"/>
  <c r="NO26" i="35"/>
  <c r="OA26" i="35"/>
  <c r="OM26" i="35"/>
  <c r="OY26" i="35"/>
  <c r="PK26" i="35"/>
  <c r="PW26" i="35"/>
  <c r="IN26" i="35"/>
  <c r="IZ26" i="35"/>
  <c r="JL26" i="35"/>
  <c r="JX26" i="35"/>
  <c r="KJ26" i="35"/>
  <c r="KV26" i="35"/>
  <c r="LH26" i="35"/>
  <c r="LT26" i="35"/>
  <c r="MF26" i="35"/>
  <c r="MR26" i="35"/>
  <c r="ND26" i="35"/>
  <c r="NP26" i="35"/>
  <c r="OB26" i="35"/>
  <c r="ON26" i="35"/>
  <c r="OZ26" i="35"/>
  <c r="PL26" i="35"/>
  <c r="PX26" i="35"/>
  <c r="IO26" i="35"/>
  <c r="JA26" i="35"/>
  <c r="JM26" i="35"/>
  <c r="JY26" i="35"/>
  <c r="KK26" i="35"/>
  <c r="KW26" i="35"/>
  <c r="LI26" i="35"/>
  <c r="LU26" i="35"/>
  <c r="MG26" i="35"/>
  <c r="MS26" i="35"/>
  <c r="NE26" i="35"/>
  <c r="NQ26" i="35"/>
  <c r="OC26" i="35"/>
  <c r="OO26" i="35"/>
  <c r="PA26" i="35"/>
  <c r="PM26" i="35"/>
  <c r="IP26" i="35"/>
  <c r="JB26" i="35"/>
  <c r="JN26" i="35"/>
  <c r="JZ26" i="35"/>
  <c r="KL26" i="35"/>
  <c r="KX26" i="35"/>
  <c r="LJ26" i="35"/>
  <c r="LV26" i="35"/>
  <c r="MH26" i="35"/>
  <c r="MT26" i="35"/>
  <c r="NF26" i="35"/>
  <c r="NR26" i="35"/>
  <c r="OD26" i="35"/>
  <c r="OP26" i="35"/>
  <c r="PB26" i="35"/>
  <c r="PN26" i="35"/>
  <c r="IQ26" i="35"/>
  <c r="JC26" i="35"/>
  <c r="JO26" i="35"/>
  <c r="KA26" i="35"/>
  <c r="KM26" i="35"/>
  <c r="KY26" i="35"/>
  <c r="LK26" i="35"/>
  <c r="LW26" i="35"/>
  <c r="MI26" i="35"/>
  <c r="MU26" i="35"/>
  <c r="NG26" i="35"/>
  <c r="NS26" i="35"/>
  <c r="OE26" i="35"/>
  <c r="OQ26" i="35"/>
  <c r="PC26" i="35"/>
  <c r="PO26" i="35"/>
  <c r="IR26" i="35"/>
  <c r="JD26" i="35"/>
  <c r="JP26" i="35"/>
  <c r="KB26" i="35"/>
  <c r="KN26" i="35"/>
  <c r="KZ26" i="35"/>
  <c r="LL26" i="35"/>
  <c r="LX26" i="35"/>
  <c r="MJ26" i="35"/>
  <c r="MV26" i="35"/>
  <c r="NH26" i="35"/>
  <c r="NT26" i="35"/>
  <c r="OF26" i="35"/>
  <c r="OR26" i="35"/>
  <c r="PD26" i="35"/>
  <c r="PP26" i="35"/>
  <c r="IG26" i="35"/>
  <c r="IS26" i="35"/>
  <c r="JE26" i="35"/>
  <c r="JQ26" i="35"/>
  <c r="KC26" i="35"/>
  <c r="KO26" i="35"/>
  <c r="LA26" i="35"/>
  <c r="LM26" i="35"/>
  <c r="LY26" i="35"/>
  <c r="MK26" i="35"/>
  <c r="MW26" i="35"/>
  <c r="NI26" i="35"/>
  <c r="NU26" i="35"/>
  <c r="OG26" i="35"/>
  <c r="OS26" i="35"/>
  <c r="PE26" i="35"/>
  <c r="PQ26" i="35"/>
  <c r="IP102" i="35"/>
  <c r="JB102" i="35"/>
  <c r="JN102" i="35"/>
  <c r="JZ102" i="35"/>
  <c r="KL102" i="35"/>
  <c r="KX102" i="35"/>
  <c r="LJ102" i="35"/>
  <c r="LV102" i="35"/>
  <c r="MH102" i="35"/>
  <c r="MT102" i="35"/>
  <c r="NF102" i="35"/>
  <c r="NR102" i="35"/>
  <c r="OD102" i="35"/>
  <c r="OP102" i="35"/>
  <c r="PB102" i="35"/>
  <c r="PN102" i="35"/>
  <c r="IQ102" i="35"/>
  <c r="JC102" i="35"/>
  <c r="JO102" i="35"/>
  <c r="KA102" i="35"/>
  <c r="KM102" i="35"/>
  <c r="KY102" i="35"/>
  <c r="IH102" i="35"/>
  <c r="IT102" i="35"/>
  <c r="JF102" i="35"/>
  <c r="JR102" i="35"/>
  <c r="KD102" i="35"/>
  <c r="KP102" i="35"/>
  <c r="LB102" i="35"/>
  <c r="II102" i="35"/>
  <c r="IX102" i="35"/>
  <c r="JM102" i="35"/>
  <c r="KE102" i="35"/>
  <c r="KT102" i="35"/>
  <c r="LI102" i="35"/>
  <c r="LW102" i="35"/>
  <c r="MJ102" i="35"/>
  <c r="MW102" i="35"/>
  <c r="NJ102" i="35"/>
  <c r="NW102" i="35"/>
  <c r="OJ102" i="35"/>
  <c r="OW102" i="35"/>
  <c r="PJ102" i="35"/>
  <c r="PW102" i="35"/>
  <c r="IJ102" i="35"/>
  <c r="IY102" i="35"/>
  <c r="JP102" i="35"/>
  <c r="KF102" i="35"/>
  <c r="KU102" i="35"/>
  <c r="LK102" i="35"/>
  <c r="LX102" i="35"/>
  <c r="MK102" i="35"/>
  <c r="MX102" i="35"/>
  <c r="NK102" i="35"/>
  <c r="NX102" i="35"/>
  <c r="OK102" i="35"/>
  <c r="OX102" i="35"/>
  <c r="PK102" i="35"/>
  <c r="PX102" i="35"/>
  <c r="IK102" i="35"/>
  <c r="IZ102" i="35"/>
  <c r="JQ102" i="35"/>
  <c r="KG102" i="35"/>
  <c r="KV102" i="35"/>
  <c r="LL102" i="35"/>
  <c r="LY102" i="35"/>
  <c r="ML102" i="35"/>
  <c r="MY102" i="35"/>
  <c r="NL102" i="35"/>
  <c r="NY102" i="35"/>
  <c r="OL102" i="35"/>
  <c r="OY102" i="35"/>
  <c r="PL102" i="35"/>
  <c r="IL102" i="35"/>
  <c r="JA102" i="35"/>
  <c r="JS102" i="35"/>
  <c r="KH102" i="35"/>
  <c r="KW102" i="35"/>
  <c r="LM102" i="35"/>
  <c r="LZ102" i="35"/>
  <c r="MM102" i="35"/>
  <c r="MZ102" i="35"/>
  <c r="NM102" i="35"/>
  <c r="NZ102" i="35"/>
  <c r="OM102" i="35"/>
  <c r="OZ102" i="35"/>
  <c r="PM102" i="35"/>
  <c r="IM102" i="35"/>
  <c r="JD102" i="35"/>
  <c r="JT102" i="35"/>
  <c r="KI102" i="35"/>
  <c r="KZ102" i="35"/>
  <c r="LN102" i="35"/>
  <c r="MA102" i="35"/>
  <c r="MN102" i="35"/>
  <c r="NA102" i="35"/>
  <c r="NN102" i="35"/>
  <c r="OA102" i="35"/>
  <c r="ON102" i="35"/>
  <c r="PA102" i="35"/>
  <c r="PO102" i="35"/>
  <c r="IN102" i="35"/>
  <c r="JE102" i="35"/>
  <c r="JU102" i="35"/>
  <c r="KJ102" i="35"/>
  <c r="LA102" i="35"/>
  <c r="LO102" i="35"/>
  <c r="MB102" i="35"/>
  <c r="MO102" i="35"/>
  <c r="NB102" i="35"/>
  <c r="NO102" i="35"/>
  <c r="OB102" i="35"/>
  <c r="OO102" i="35"/>
  <c r="PC102" i="35"/>
  <c r="PP102" i="35"/>
  <c r="IO102" i="35"/>
  <c r="JG102" i="35"/>
  <c r="JV102" i="35"/>
  <c r="KK102" i="35"/>
  <c r="LC102" i="35"/>
  <c r="LP102" i="35"/>
  <c r="MC102" i="35"/>
  <c r="MP102" i="35"/>
  <c r="NC102" i="35"/>
  <c r="NP102" i="35"/>
  <c r="OC102" i="35"/>
  <c r="OQ102" i="35"/>
  <c r="PD102" i="35"/>
  <c r="PQ102" i="35"/>
  <c r="IR102" i="35"/>
  <c r="JH102" i="35"/>
  <c r="JW102" i="35"/>
  <c r="KN102" i="35"/>
  <c r="LD102" i="35"/>
  <c r="LQ102" i="35"/>
  <c r="MD102" i="35"/>
  <c r="MQ102" i="35"/>
  <c r="ND102" i="35"/>
  <c r="NQ102" i="35"/>
  <c r="OE102" i="35"/>
  <c r="OR102" i="35"/>
  <c r="PE102" i="35"/>
  <c r="PR102" i="35"/>
  <c r="IS102" i="35"/>
  <c r="JI102" i="35"/>
  <c r="JX102" i="35"/>
  <c r="KO102" i="35"/>
  <c r="LE102" i="35"/>
  <c r="LR102" i="35"/>
  <c r="ME102" i="35"/>
  <c r="MR102" i="35"/>
  <c r="NE102" i="35"/>
  <c r="NS102" i="35"/>
  <c r="OF102" i="35"/>
  <c r="OS102" i="35"/>
  <c r="PF102" i="35"/>
  <c r="PS102" i="35"/>
  <c r="IU102" i="35"/>
  <c r="JJ102" i="35"/>
  <c r="JY102" i="35"/>
  <c r="KQ102" i="35"/>
  <c r="LF102" i="35"/>
  <c r="LS102" i="35"/>
  <c r="MF102" i="35"/>
  <c r="MS102" i="35"/>
  <c r="NG102" i="35"/>
  <c r="NT102" i="35"/>
  <c r="OG102" i="35"/>
  <c r="OT102" i="35"/>
  <c r="PG102" i="35"/>
  <c r="PT102" i="35"/>
  <c r="IV102" i="35"/>
  <c r="JK102" i="35"/>
  <c r="KB102" i="35"/>
  <c r="KR102" i="35"/>
  <c r="LG102" i="35"/>
  <c r="LT102" i="35"/>
  <c r="MG102" i="35"/>
  <c r="MU102" i="35"/>
  <c r="NH102" i="35"/>
  <c r="NU102" i="35"/>
  <c r="OH102" i="35"/>
  <c r="OU102" i="35"/>
  <c r="PH102" i="35"/>
  <c r="PU102" i="35"/>
  <c r="IG102" i="35"/>
  <c r="IW102" i="35"/>
  <c r="JL102" i="35"/>
  <c r="KC102" i="35"/>
  <c r="KS102" i="35"/>
  <c r="LH102" i="35"/>
  <c r="LU102" i="35"/>
  <c r="MI102" i="35"/>
  <c r="MV102" i="35"/>
  <c r="NI102" i="35"/>
  <c r="NV102" i="35"/>
  <c r="OI102" i="35"/>
  <c r="OV102" i="35"/>
  <c r="PI102" i="35"/>
  <c r="PV102" i="35"/>
  <c r="II18" i="35"/>
  <c r="IU18" i="35"/>
  <c r="JG18" i="35"/>
  <c r="JS18" i="35"/>
  <c r="KE18" i="35"/>
  <c r="KQ18" i="35"/>
  <c r="LC18" i="35"/>
  <c r="LO18" i="35"/>
  <c r="MA18" i="35"/>
  <c r="MM18" i="35"/>
  <c r="MY18" i="35"/>
  <c r="NK18" i="35"/>
  <c r="NW18" i="35"/>
  <c r="OI18" i="35"/>
  <c r="OU18" i="35"/>
  <c r="PG18" i="35"/>
  <c r="PS18" i="35"/>
  <c r="IJ18" i="35"/>
  <c r="IV18" i="35"/>
  <c r="JH18" i="35"/>
  <c r="JT18" i="35"/>
  <c r="KF18" i="35"/>
  <c r="KR18" i="35"/>
  <c r="LD18" i="35"/>
  <c r="LP18" i="35"/>
  <c r="MB18" i="35"/>
  <c r="MN18" i="35"/>
  <c r="MZ18" i="35"/>
  <c r="NL18" i="35"/>
  <c r="NX18" i="35"/>
  <c r="OJ18" i="35"/>
  <c r="OV18" i="35"/>
  <c r="PH18" i="35"/>
  <c r="PT18" i="35"/>
  <c r="IK18" i="35"/>
  <c r="IW18" i="35"/>
  <c r="JI18" i="35"/>
  <c r="JU18" i="35"/>
  <c r="KG18" i="35"/>
  <c r="KS18" i="35"/>
  <c r="LE18" i="35"/>
  <c r="LQ18" i="35"/>
  <c r="MC18" i="35"/>
  <c r="MO18" i="35"/>
  <c r="NA18" i="35"/>
  <c r="NM18" i="35"/>
  <c r="NY18" i="35"/>
  <c r="OK18" i="35"/>
  <c r="OW18" i="35"/>
  <c r="PI18" i="35"/>
  <c r="PU18" i="35"/>
  <c r="IL18" i="35"/>
  <c r="IX18" i="35"/>
  <c r="JJ18" i="35"/>
  <c r="JV18" i="35"/>
  <c r="KH18" i="35"/>
  <c r="KT18" i="35"/>
  <c r="LF18" i="35"/>
  <c r="LR18" i="35"/>
  <c r="MD18" i="35"/>
  <c r="MP18" i="35"/>
  <c r="NB18" i="35"/>
  <c r="NN18" i="35"/>
  <c r="NZ18" i="35"/>
  <c r="OL18" i="35"/>
  <c r="OX18" i="35"/>
  <c r="PJ18" i="35"/>
  <c r="PV18" i="35"/>
  <c r="IM18" i="35"/>
  <c r="IY18" i="35"/>
  <c r="JK18" i="35"/>
  <c r="JW18" i="35"/>
  <c r="KI18" i="35"/>
  <c r="KU18" i="35"/>
  <c r="LG18" i="35"/>
  <c r="LS18" i="35"/>
  <c r="ME18" i="35"/>
  <c r="MQ18" i="35"/>
  <c r="NC18" i="35"/>
  <c r="NO18" i="35"/>
  <c r="OA18" i="35"/>
  <c r="OM18" i="35"/>
  <c r="OY18" i="35"/>
  <c r="PK18" i="35"/>
  <c r="PW18" i="35"/>
  <c r="IN18" i="35"/>
  <c r="IZ18" i="35"/>
  <c r="JL18" i="35"/>
  <c r="JX18" i="35"/>
  <c r="KJ18" i="35"/>
  <c r="KV18" i="35"/>
  <c r="LH18" i="35"/>
  <c r="LT18" i="35"/>
  <c r="MF18" i="35"/>
  <c r="MR18" i="35"/>
  <c r="ND18" i="35"/>
  <c r="NP18" i="35"/>
  <c r="OB18" i="35"/>
  <c r="ON18" i="35"/>
  <c r="OZ18" i="35"/>
  <c r="PL18" i="35"/>
  <c r="PX18" i="35"/>
  <c r="IO18" i="35"/>
  <c r="JA18" i="35"/>
  <c r="JM18" i="35"/>
  <c r="JY18" i="35"/>
  <c r="KK18" i="35"/>
  <c r="KW18" i="35"/>
  <c r="LI18" i="35"/>
  <c r="LU18" i="35"/>
  <c r="MG18" i="35"/>
  <c r="MS18" i="35"/>
  <c r="NE18" i="35"/>
  <c r="NQ18" i="35"/>
  <c r="OC18" i="35"/>
  <c r="OO18" i="35"/>
  <c r="PA18" i="35"/>
  <c r="PM18" i="35"/>
  <c r="IP18" i="35"/>
  <c r="JB18" i="35"/>
  <c r="JN18" i="35"/>
  <c r="JZ18" i="35"/>
  <c r="KL18" i="35"/>
  <c r="KX18" i="35"/>
  <c r="LJ18" i="35"/>
  <c r="LV18" i="35"/>
  <c r="MH18" i="35"/>
  <c r="MT18" i="35"/>
  <c r="NF18" i="35"/>
  <c r="NR18" i="35"/>
  <c r="OD18" i="35"/>
  <c r="OP18" i="35"/>
  <c r="PB18" i="35"/>
  <c r="PN18" i="35"/>
  <c r="IQ18" i="35"/>
  <c r="JC18" i="35"/>
  <c r="JO18" i="35"/>
  <c r="KA18" i="35"/>
  <c r="KM18" i="35"/>
  <c r="KY18" i="35"/>
  <c r="LK18" i="35"/>
  <c r="LW18" i="35"/>
  <c r="MI18" i="35"/>
  <c r="IG18" i="35"/>
  <c r="IS18" i="35"/>
  <c r="JE18" i="35"/>
  <c r="JQ18" i="35"/>
  <c r="KC18" i="35"/>
  <c r="KO18" i="35"/>
  <c r="LA18" i="35"/>
  <c r="LM18" i="35"/>
  <c r="LY18" i="35"/>
  <c r="MK18" i="35"/>
  <c r="MW18" i="35"/>
  <c r="NI18" i="35"/>
  <c r="NU18" i="35"/>
  <c r="OG18" i="35"/>
  <c r="OS18" i="35"/>
  <c r="PE18" i="35"/>
  <c r="PQ18" i="35"/>
  <c r="IH18" i="35"/>
  <c r="IT18" i="35"/>
  <c r="JF18" i="35"/>
  <c r="JR18" i="35"/>
  <c r="KD18" i="35"/>
  <c r="KP18" i="35"/>
  <c r="LB18" i="35"/>
  <c r="LN18" i="35"/>
  <c r="NT18" i="35"/>
  <c r="PP18" i="35"/>
  <c r="LX18" i="35"/>
  <c r="NV18" i="35"/>
  <c r="PR18" i="35"/>
  <c r="LZ18" i="35"/>
  <c r="OE18" i="35"/>
  <c r="MJ18" i="35"/>
  <c r="OF18" i="35"/>
  <c r="ML18" i="35"/>
  <c r="OH18" i="35"/>
  <c r="IR18" i="35"/>
  <c r="MU18" i="35"/>
  <c r="OQ18" i="35"/>
  <c r="JD18" i="35"/>
  <c r="MV18" i="35"/>
  <c r="OR18" i="35"/>
  <c r="JP18" i="35"/>
  <c r="MX18" i="35"/>
  <c r="OT18" i="35"/>
  <c r="KB18" i="35"/>
  <c r="NG18" i="35"/>
  <c r="PC18" i="35"/>
  <c r="KN18" i="35"/>
  <c r="NH18" i="35"/>
  <c r="PD18" i="35"/>
  <c r="KZ18" i="35"/>
  <c r="NJ18" i="35"/>
  <c r="PF18" i="35"/>
  <c r="LL18" i="35"/>
  <c r="NS18" i="35"/>
  <c r="PO18" i="35"/>
  <c r="IH85" i="35"/>
  <c r="IT85" i="35"/>
  <c r="JF85" i="35"/>
  <c r="JR85" i="35"/>
  <c r="KD85" i="35"/>
  <c r="KP85" i="35"/>
  <c r="LB85" i="35"/>
  <c r="LN85" i="35"/>
  <c r="LZ85" i="35"/>
  <c r="ML85" i="35"/>
  <c r="MX85" i="35"/>
  <c r="NJ85" i="35"/>
  <c r="NV85" i="35"/>
  <c r="OH85" i="35"/>
  <c r="OT85" i="35"/>
  <c r="PF85" i="35"/>
  <c r="PR85" i="35"/>
  <c r="II85" i="35"/>
  <c r="IU85" i="35"/>
  <c r="JG85" i="35"/>
  <c r="JS85" i="35"/>
  <c r="KE85" i="35"/>
  <c r="KQ85" i="35"/>
  <c r="LC85" i="35"/>
  <c r="LO85" i="35"/>
  <c r="MA85" i="35"/>
  <c r="MM85" i="35"/>
  <c r="MY85" i="35"/>
  <c r="NK85" i="35"/>
  <c r="NW85" i="35"/>
  <c r="OI85" i="35"/>
  <c r="OU85" i="35"/>
  <c r="PG85" i="35"/>
  <c r="PS85" i="35"/>
  <c r="IJ85" i="35"/>
  <c r="IV85" i="35"/>
  <c r="JH85" i="35"/>
  <c r="JT85" i="35"/>
  <c r="KF85" i="35"/>
  <c r="KR85" i="35"/>
  <c r="LD85" i="35"/>
  <c r="LP85" i="35"/>
  <c r="MB85" i="35"/>
  <c r="MN85" i="35"/>
  <c r="MZ85" i="35"/>
  <c r="NL85" i="35"/>
  <c r="NX85" i="35"/>
  <c r="OJ85" i="35"/>
  <c r="OV85" i="35"/>
  <c r="PH85" i="35"/>
  <c r="PT85" i="35"/>
  <c r="IK85" i="35"/>
  <c r="IW85" i="35"/>
  <c r="JI85" i="35"/>
  <c r="JU85" i="35"/>
  <c r="KG85" i="35"/>
  <c r="KS85" i="35"/>
  <c r="LE85" i="35"/>
  <c r="LQ85" i="35"/>
  <c r="MC85" i="35"/>
  <c r="MO85" i="35"/>
  <c r="NA85" i="35"/>
  <c r="NM85" i="35"/>
  <c r="NY85" i="35"/>
  <c r="OK85" i="35"/>
  <c r="OW85" i="35"/>
  <c r="PI85" i="35"/>
  <c r="PU85" i="35"/>
  <c r="IL85" i="35"/>
  <c r="IX85" i="35"/>
  <c r="JJ85" i="35"/>
  <c r="JV85" i="35"/>
  <c r="KH85" i="35"/>
  <c r="KT85" i="35"/>
  <c r="LF85" i="35"/>
  <c r="LR85" i="35"/>
  <c r="MD85" i="35"/>
  <c r="MP85" i="35"/>
  <c r="NB85" i="35"/>
  <c r="NN85" i="35"/>
  <c r="NZ85" i="35"/>
  <c r="OL85" i="35"/>
  <c r="OX85" i="35"/>
  <c r="PJ85" i="35"/>
  <c r="PV85" i="35"/>
  <c r="IM85" i="35"/>
  <c r="IY85" i="35"/>
  <c r="JK85" i="35"/>
  <c r="JW85" i="35"/>
  <c r="KI85" i="35"/>
  <c r="KU85" i="35"/>
  <c r="LG85" i="35"/>
  <c r="LS85" i="35"/>
  <c r="ME85" i="35"/>
  <c r="MQ85" i="35"/>
  <c r="NC85" i="35"/>
  <c r="NO85" i="35"/>
  <c r="OA85" i="35"/>
  <c r="OM85" i="35"/>
  <c r="OY85" i="35"/>
  <c r="PK85" i="35"/>
  <c r="PW85" i="35"/>
  <c r="IN85" i="35"/>
  <c r="IZ85" i="35"/>
  <c r="JL85" i="35"/>
  <c r="JX85" i="35"/>
  <c r="KJ85" i="35"/>
  <c r="KV85" i="35"/>
  <c r="LH85" i="35"/>
  <c r="LT85" i="35"/>
  <c r="MF85" i="35"/>
  <c r="MR85" i="35"/>
  <c r="ND85" i="35"/>
  <c r="NP85" i="35"/>
  <c r="OB85" i="35"/>
  <c r="ON85" i="35"/>
  <c r="OZ85" i="35"/>
  <c r="PL85" i="35"/>
  <c r="PX85" i="35"/>
  <c r="IO85" i="35"/>
  <c r="JA85" i="35"/>
  <c r="JM85" i="35"/>
  <c r="JY85" i="35"/>
  <c r="KK85" i="35"/>
  <c r="KW85" i="35"/>
  <c r="LI85" i="35"/>
  <c r="LU85" i="35"/>
  <c r="MG85" i="35"/>
  <c r="MS85" i="35"/>
  <c r="NE85" i="35"/>
  <c r="NQ85" i="35"/>
  <c r="OC85" i="35"/>
  <c r="OO85" i="35"/>
  <c r="PA85" i="35"/>
  <c r="PM85" i="35"/>
  <c r="IP85" i="35"/>
  <c r="JB85" i="35"/>
  <c r="JN85" i="35"/>
  <c r="JZ85" i="35"/>
  <c r="KL85" i="35"/>
  <c r="KX85" i="35"/>
  <c r="LJ85" i="35"/>
  <c r="LV85" i="35"/>
  <c r="MH85" i="35"/>
  <c r="MT85" i="35"/>
  <c r="NF85" i="35"/>
  <c r="NR85" i="35"/>
  <c r="OD85" i="35"/>
  <c r="OP85" i="35"/>
  <c r="PB85" i="35"/>
  <c r="PN85" i="35"/>
  <c r="IQ85" i="35"/>
  <c r="JC85" i="35"/>
  <c r="JO85" i="35"/>
  <c r="KA85" i="35"/>
  <c r="KM85" i="35"/>
  <c r="KY85" i="35"/>
  <c r="LK85" i="35"/>
  <c r="LW85" i="35"/>
  <c r="MI85" i="35"/>
  <c r="MU85" i="35"/>
  <c r="NG85" i="35"/>
  <c r="NS85" i="35"/>
  <c r="OE85" i="35"/>
  <c r="OQ85" i="35"/>
  <c r="PC85" i="35"/>
  <c r="PO85" i="35"/>
  <c r="IR85" i="35"/>
  <c r="JD85" i="35"/>
  <c r="JP85" i="35"/>
  <c r="KB85" i="35"/>
  <c r="KN85" i="35"/>
  <c r="KZ85" i="35"/>
  <c r="LL85" i="35"/>
  <c r="LX85" i="35"/>
  <c r="MJ85" i="35"/>
  <c r="MV85" i="35"/>
  <c r="NH85" i="35"/>
  <c r="NT85" i="35"/>
  <c r="OF85" i="35"/>
  <c r="OR85" i="35"/>
  <c r="PD85" i="35"/>
  <c r="PP85" i="35"/>
  <c r="IG85" i="35"/>
  <c r="IS85" i="35"/>
  <c r="JE85" i="35"/>
  <c r="JQ85" i="35"/>
  <c r="KC85" i="35"/>
  <c r="KO85" i="35"/>
  <c r="LA85" i="35"/>
  <c r="LM85" i="35"/>
  <c r="LY85" i="35"/>
  <c r="MK85" i="35"/>
  <c r="MW85" i="35"/>
  <c r="NI85" i="35"/>
  <c r="NU85" i="35"/>
  <c r="OG85" i="35"/>
  <c r="OS85" i="35"/>
  <c r="PE85" i="35"/>
  <c r="PQ85" i="35"/>
  <c r="AF96" i="35"/>
  <c r="IK21" i="35"/>
  <c r="IW21" i="35"/>
  <c r="JI21" i="35"/>
  <c r="JU21" i="35"/>
  <c r="KG21" i="35"/>
  <c r="KS21" i="35"/>
  <c r="LE21" i="35"/>
  <c r="LQ21" i="35"/>
  <c r="MC21" i="35"/>
  <c r="MO21" i="35"/>
  <c r="NA21" i="35"/>
  <c r="NM21" i="35"/>
  <c r="NY21" i="35"/>
  <c r="OK21" i="35"/>
  <c r="OW21" i="35"/>
  <c r="PI21" i="35"/>
  <c r="PU21" i="35"/>
  <c r="IL21" i="35"/>
  <c r="IX21" i="35"/>
  <c r="JJ21" i="35"/>
  <c r="JV21" i="35"/>
  <c r="KH21" i="35"/>
  <c r="KT21" i="35"/>
  <c r="LF21" i="35"/>
  <c r="LR21" i="35"/>
  <c r="MD21" i="35"/>
  <c r="MP21" i="35"/>
  <c r="NB21" i="35"/>
  <c r="NN21" i="35"/>
  <c r="NZ21" i="35"/>
  <c r="OL21" i="35"/>
  <c r="OX21" i="35"/>
  <c r="PJ21" i="35"/>
  <c r="PV21" i="35"/>
  <c r="IM21" i="35"/>
  <c r="IY21" i="35"/>
  <c r="JK21" i="35"/>
  <c r="JW21" i="35"/>
  <c r="KI21" i="35"/>
  <c r="KU21" i="35"/>
  <c r="LG21" i="35"/>
  <c r="LS21" i="35"/>
  <c r="ME21" i="35"/>
  <c r="MQ21" i="35"/>
  <c r="NC21" i="35"/>
  <c r="NO21" i="35"/>
  <c r="OA21" i="35"/>
  <c r="OM21" i="35"/>
  <c r="OY21" i="35"/>
  <c r="PK21" i="35"/>
  <c r="PW21" i="35"/>
  <c r="IN21" i="35"/>
  <c r="IZ21" i="35"/>
  <c r="JL21" i="35"/>
  <c r="JX21" i="35"/>
  <c r="KJ21" i="35"/>
  <c r="KV21" i="35"/>
  <c r="LH21" i="35"/>
  <c r="LT21" i="35"/>
  <c r="MF21" i="35"/>
  <c r="MR21" i="35"/>
  <c r="ND21" i="35"/>
  <c r="NP21" i="35"/>
  <c r="OB21" i="35"/>
  <c r="ON21" i="35"/>
  <c r="OZ21" i="35"/>
  <c r="PL21" i="35"/>
  <c r="PX21" i="35"/>
  <c r="IO21" i="35"/>
  <c r="JA21" i="35"/>
  <c r="JM21" i="35"/>
  <c r="JY21" i="35"/>
  <c r="KK21" i="35"/>
  <c r="KW21" i="35"/>
  <c r="LI21" i="35"/>
  <c r="LU21" i="35"/>
  <c r="MG21" i="35"/>
  <c r="MS21" i="35"/>
  <c r="NE21" i="35"/>
  <c r="NQ21" i="35"/>
  <c r="OC21" i="35"/>
  <c r="OO21" i="35"/>
  <c r="PA21" i="35"/>
  <c r="PM21" i="35"/>
  <c r="IP21" i="35"/>
  <c r="JB21" i="35"/>
  <c r="JN21" i="35"/>
  <c r="JZ21" i="35"/>
  <c r="KL21" i="35"/>
  <c r="KX21" i="35"/>
  <c r="LJ21" i="35"/>
  <c r="LV21" i="35"/>
  <c r="MH21" i="35"/>
  <c r="MT21" i="35"/>
  <c r="NF21" i="35"/>
  <c r="NR21" i="35"/>
  <c r="OD21" i="35"/>
  <c r="OP21" i="35"/>
  <c r="PB21" i="35"/>
  <c r="PN21" i="35"/>
  <c r="IQ21" i="35"/>
  <c r="JC21" i="35"/>
  <c r="JO21" i="35"/>
  <c r="KA21" i="35"/>
  <c r="KM21" i="35"/>
  <c r="KY21" i="35"/>
  <c r="LK21" i="35"/>
  <c r="LW21" i="35"/>
  <c r="MI21" i="35"/>
  <c r="MU21" i="35"/>
  <c r="NG21" i="35"/>
  <c r="NS21" i="35"/>
  <c r="OE21" i="35"/>
  <c r="OQ21" i="35"/>
  <c r="PC21" i="35"/>
  <c r="PO21" i="35"/>
  <c r="IR21" i="35"/>
  <c r="JD21" i="35"/>
  <c r="JP21" i="35"/>
  <c r="KB21" i="35"/>
  <c r="KN21" i="35"/>
  <c r="KZ21" i="35"/>
  <c r="LL21" i="35"/>
  <c r="LX21" i="35"/>
  <c r="MJ21" i="35"/>
  <c r="MV21" i="35"/>
  <c r="NH21" i="35"/>
  <c r="NT21" i="35"/>
  <c r="OF21" i="35"/>
  <c r="OR21" i="35"/>
  <c r="PD21" i="35"/>
  <c r="PP21" i="35"/>
  <c r="IG21" i="35"/>
  <c r="IS21" i="35"/>
  <c r="JE21" i="35"/>
  <c r="JQ21" i="35"/>
  <c r="KC21" i="35"/>
  <c r="KO21" i="35"/>
  <c r="LA21" i="35"/>
  <c r="LM21" i="35"/>
  <c r="LY21" i="35"/>
  <c r="MK21" i="35"/>
  <c r="MW21" i="35"/>
  <c r="NI21" i="35"/>
  <c r="NU21" i="35"/>
  <c r="OG21" i="35"/>
  <c r="OS21" i="35"/>
  <c r="PE21" i="35"/>
  <c r="PQ21" i="35"/>
  <c r="IH21" i="35"/>
  <c r="IT21" i="35"/>
  <c r="JF21" i="35"/>
  <c r="JR21" i="35"/>
  <c r="KD21" i="35"/>
  <c r="KP21" i="35"/>
  <c r="LB21" i="35"/>
  <c r="LN21" i="35"/>
  <c r="LZ21" i="35"/>
  <c r="ML21" i="35"/>
  <c r="MX21" i="35"/>
  <c r="NJ21" i="35"/>
  <c r="NV21" i="35"/>
  <c r="OH21" i="35"/>
  <c r="OT21" i="35"/>
  <c r="PF21" i="35"/>
  <c r="PR21" i="35"/>
  <c r="II21" i="35"/>
  <c r="IU21" i="35"/>
  <c r="JG21" i="35"/>
  <c r="JS21" i="35"/>
  <c r="KE21" i="35"/>
  <c r="KQ21" i="35"/>
  <c r="LC21" i="35"/>
  <c r="LO21" i="35"/>
  <c r="MA21" i="35"/>
  <c r="MM21" i="35"/>
  <c r="MY21" i="35"/>
  <c r="NK21" i="35"/>
  <c r="NW21" i="35"/>
  <c r="OI21" i="35"/>
  <c r="OU21" i="35"/>
  <c r="PG21" i="35"/>
  <c r="PS21" i="35"/>
  <c r="LP21" i="35"/>
  <c r="MB21" i="35"/>
  <c r="MN21" i="35"/>
  <c r="MZ21" i="35"/>
  <c r="NL21" i="35"/>
  <c r="IJ21" i="35"/>
  <c r="NX21" i="35"/>
  <c r="IV21" i="35"/>
  <c r="OJ21" i="35"/>
  <c r="JH21" i="35"/>
  <c r="OV21" i="35"/>
  <c r="JT21" i="35"/>
  <c r="PH21" i="35"/>
  <c r="KF21" i="35"/>
  <c r="PT21" i="35"/>
  <c r="KR21" i="35"/>
  <c r="LD21" i="35"/>
  <c r="II35" i="35"/>
  <c r="IU35" i="35"/>
  <c r="JG35" i="35"/>
  <c r="JS35" i="35"/>
  <c r="KE35" i="35"/>
  <c r="KQ35" i="35"/>
  <c r="LC35" i="35"/>
  <c r="LO35" i="35"/>
  <c r="MA35" i="35"/>
  <c r="MM35" i="35"/>
  <c r="MY35" i="35"/>
  <c r="NK35" i="35"/>
  <c r="NW35" i="35"/>
  <c r="OI35" i="35"/>
  <c r="OU35" i="35"/>
  <c r="PG35" i="35"/>
  <c r="PS35" i="35"/>
  <c r="IJ35" i="35"/>
  <c r="IV35" i="35"/>
  <c r="JH35" i="35"/>
  <c r="JT35" i="35"/>
  <c r="KF35" i="35"/>
  <c r="KR35" i="35"/>
  <c r="LD35" i="35"/>
  <c r="LP35" i="35"/>
  <c r="MB35" i="35"/>
  <c r="MN35" i="35"/>
  <c r="MZ35" i="35"/>
  <c r="NL35" i="35"/>
  <c r="NX35" i="35"/>
  <c r="OJ35" i="35"/>
  <c r="OV35" i="35"/>
  <c r="PH35" i="35"/>
  <c r="PT35" i="35"/>
  <c r="IK35" i="35"/>
  <c r="IW35" i="35"/>
  <c r="JI35" i="35"/>
  <c r="JU35" i="35"/>
  <c r="KG35" i="35"/>
  <c r="KS35" i="35"/>
  <c r="LE35" i="35"/>
  <c r="LQ35" i="35"/>
  <c r="MC35" i="35"/>
  <c r="MO35" i="35"/>
  <c r="NA35" i="35"/>
  <c r="NM35" i="35"/>
  <c r="NY35" i="35"/>
  <c r="OK35" i="35"/>
  <c r="OW35" i="35"/>
  <c r="PI35" i="35"/>
  <c r="PU35" i="35"/>
  <c r="IL35" i="35"/>
  <c r="IX35" i="35"/>
  <c r="JJ35" i="35"/>
  <c r="JV35" i="35"/>
  <c r="KH35" i="35"/>
  <c r="KT35" i="35"/>
  <c r="LF35" i="35"/>
  <c r="LR35" i="35"/>
  <c r="MD35" i="35"/>
  <c r="MP35" i="35"/>
  <c r="NB35" i="35"/>
  <c r="NN35" i="35"/>
  <c r="NZ35" i="35"/>
  <c r="OL35" i="35"/>
  <c r="OX35" i="35"/>
  <c r="PJ35" i="35"/>
  <c r="PV35" i="35"/>
  <c r="IM35" i="35"/>
  <c r="IY35" i="35"/>
  <c r="JK35" i="35"/>
  <c r="JW35" i="35"/>
  <c r="KI35" i="35"/>
  <c r="KU35" i="35"/>
  <c r="LG35" i="35"/>
  <c r="LS35" i="35"/>
  <c r="ME35" i="35"/>
  <c r="MQ35" i="35"/>
  <c r="NC35" i="35"/>
  <c r="NO35" i="35"/>
  <c r="OA35" i="35"/>
  <c r="OM35" i="35"/>
  <c r="OY35" i="35"/>
  <c r="PK35" i="35"/>
  <c r="PW35" i="35"/>
  <c r="IN35" i="35"/>
  <c r="IZ35" i="35"/>
  <c r="JL35" i="35"/>
  <c r="JX35" i="35"/>
  <c r="KJ35" i="35"/>
  <c r="KV35" i="35"/>
  <c r="LH35" i="35"/>
  <c r="LT35" i="35"/>
  <c r="MF35" i="35"/>
  <c r="MR35" i="35"/>
  <c r="ND35" i="35"/>
  <c r="NP35" i="35"/>
  <c r="OB35" i="35"/>
  <c r="ON35" i="35"/>
  <c r="OZ35" i="35"/>
  <c r="PL35" i="35"/>
  <c r="PX35" i="35"/>
  <c r="IO35" i="35"/>
  <c r="JA35" i="35"/>
  <c r="JM35" i="35"/>
  <c r="JY35" i="35"/>
  <c r="KK35" i="35"/>
  <c r="KW35" i="35"/>
  <c r="LI35" i="35"/>
  <c r="LU35" i="35"/>
  <c r="MG35" i="35"/>
  <c r="MS35" i="35"/>
  <c r="NE35" i="35"/>
  <c r="NQ35" i="35"/>
  <c r="OC35" i="35"/>
  <c r="OO35" i="35"/>
  <c r="PA35" i="35"/>
  <c r="PM35" i="35"/>
  <c r="IP35" i="35"/>
  <c r="JB35" i="35"/>
  <c r="JN35" i="35"/>
  <c r="JZ35" i="35"/>
  <c r="KL35" i="35"/>
  <c r="KX35" i="35"/>
  <c r="LJ35" i="35"/>
  <c r="LV35" i="35"/>
  <c r="MH35" i="35"/>
  <c r="MT35" i="35"/>
  <c r="NF35" i="35"/>
  <c r="NR35" i="35"/>
  <c r="OD35" i="35"/>
  <c r="OP35" i="35"/>
  <c r="PB35" i="35"/>
  <c r="PN35" i="35"/>
  <c r="IQ35" i="35"/>
  <c r="JC35" i="35"/>
  <c r="JO35" i="35"/>
  <c r="KA35" i="35"/>
  <c r="KM35" i="35"/>
  <c r="KY35" i="35"/>
  <c r="LK35" i="35"/>
  <c r="LW35" i="35"/>
  <c r="MI35" i="35"/>
  <c r="MU35" i="35"/>
  <c r="NG35" i="35"/>
  <c r="NS35" i="35"/>
  <c r="OE35" i="35"/>
  <c r="OQ35" i="35"/>
  <c r="PC35" i="35"/>
  <c r="PO35" i="35"/>
  <c r="IG35" i="35"/>
  <c r="IS35" i="35"/>
  <c r="JE35" i="35"/>
  <c r="JQ35" i="35"/>
  <c r="KC35" i="35"/>
  <c r="KO35" i="35"/>
  <c r="LA35" i="35"/>
  <c r="LM35" i="35"/>
  <c r="LY35" i="35"/>
  <c r="MK35" i="35"/>
  <c r="MW35" i="35"/>
  <c r="NI35" i="35"/>
  <c r="NU35" i="35"/>
  <c r="OG35" i="35"/>
  <c r="OS35" i="35"/>
  <c r="PE35" i="35"/>
  <c r="PQ35" i="35"/>
  <c r="JD35" i="35"/>
  <c r="LX35" i="35"/>
  <c r="OR35" i="35"/>
  <c r="JF35" i="35"/>
  <c r="LZ35" i="35"/>
  <c r="OT35" i="35"/>
  <c r="JP35" i="35"/>
  <c r="MJ35" i="35"/>
  <c r="PD35" i="35"/>
  <c r="JR35" i="35"/>
  <c r="ML35" i="35"/>
  <c r="PF35" i="35"/>
  <c r="KB35" i="35"/>
  <c r="MV35" i="35"/>
  <c r="PP35" i="35"/>
  <c r="KD35" i="35"/>
  <c r="MX35" i="35"/>
  <c r="PR35" i="35"/>
  <c r="KN35" i="35"/>
  <c r="NH35" i="35"/>
  <c r="KP35" i="35"/>
  <c r="NJ35" i="35"/>
  <c r="KZ35" i="35"/>
  <c r="NT35" i="35"/>
  <c r="IH35" i="35"/>
  <c r="LB35" i="35"/>
  <c r="NV35" i="35"/>
  <c r="IR35" i="35"/>
  <c r="LL35" i="35"/>
  <c r="OF35" i="35"/>
  <c r="IT35" i="35"/>
  <c r="LN35" i="35"/>
  <c r="OH35" i="35"/>
  <c r="IK84" i="35"/>
  <c r="IW84" i="35"/>
  <c r="JI84" i="35"/>
  <c r="JU84" i="35"/>
  <c r="KG84" i="35"/>
  <c r="KS84" i="35"/>
  <c r="LE84" i="35"/>
  <c r="LQ84" i="35"/>
  <c r="MC84" i="35"/>
  <c r="IL84" i="35"/>
  <c r="IX84" i="35"/>
  <c r="JJ84" i="35"/>
  <c r="JV84" i="35"/>
  <c r="KH84" i="35"/>
  <c r="KT84" i="35"/>
  <c r="LF84" i="35"/>
  <c r="LR84" i="35"/>
  <c r="IM84" i="35"/>
  <c r="IY84" i="35"/>
  <c r="JK84" i="35"/>
  <c r="JW84" i="35"/>
  <c r="KI84" i="35"/>
  <c r="KU84" i="35"/>
  <c r="LG84" i="35"/>
  <c r="LS84" i="35"/>
  <c r="IP84" i="35"/>
  <c r="JB84" i="35"/>
  <c r="JN84" i="35"/>
  <c r="JZ84" i="35"/>
  <c r="KL84" i="35"/>
  <c r="KX84" i="35"/>
  <c r="LJ84" i="35"/>
  <c r="LV84" i="35"/>
  <c r="MH84" i="35"/>
  <c r="MT84" i="35"/>
  <c r="NF84" i="35"/>
  <c r="NR84" i="35"/>
  <c r="OD84" i="35"/>
  <c r="OP84" i="35"/>
  <c r="IQ84" i="35"/>
  <c r="JC84" i="35"/>
  <c r="JO84" i="35"/>
  <c r="KA84" i="35"/>
  <c r="KM84" i="35"/>
  <c r="KY84" i="35"/>
  <c r="LK84" i="35"/>
  <c r="LW84" i="35"/>
  <c r="MI84" i="35"/>
  <c r="MU84" i="35"/>
  <c r="NG84" i="35"/>
  <c r="NS84" i="35"/>
  <c r="OE84" i="35"/>
  <c r="IR84" i="35"/>
  <c r="JD84" i="35"/>
  <c r="JP84" i="35"/>
  <c r="KB84" i="35"/>
  <c r="KN84" i="35"/>
  <c r="KZ84" i="35"/>
  <c r="LL84" i="35"/>
  <c r="LX84" i="35"/>
  <c r="IG84" i="35"/>
  <c r="IS84" i="35"/>
  <c r="JE84" i="35"/>
  <c r="JQ84" i="35"/>
  <c r="KC84" i="35"/>
  <c r="KO84" i="35"/>
  <c r="LA84" i="35"/>
  <c r="LM84" i="35"/>
  <c r="LY84" i="35"/>
  <c r="IH84" i="35"/>
  <c r="JH84" i="35"/>
  <c r="KK84" i="35"/>
  <c r="LO84" i="35"/>
  <c r="MK84" i="35"/>
  <c r="MY84" i="35"/>
  <c r="NM84" i="35"/>
  <c r="OA84" i="35"/>
  <c r="OO84" i="35"/>
  <c r="PB84" i="35"/>
  <c r="PN84" i="35"/>
  <c r="II84" i="35"/>
  <c r="JL84" i="35"/>
  <c r="KP84" i="35"/>
  <c r="LP84" i="35"/>
  <c r="ML84" i="35"/>
  <c r="MZ84" i="35"/>
  <c r="NN84" i="35"/>
  <c r="OB84" i="35"/>
  <c r="OQ84" i="35"/>
  <c r="PC84" i="35"/>
  <c r="PO84" i="35"/>
  <c r="IJ84" i="35"/>
  <c r="JM84" i="35"/>
  <c r="KQ84" i="35"/>
  <c r="LT84" i="35"/>
  <c r="MM84" i="35"/>
  <c r="NA84" i="35"/>
  <c r="NO84" i="35"/>
  <c r="OC84" i="35"/>
  <c r="OR84" i="35"/>
  <c r="PD84" i="35"/>
  <c r="PP84" i="35"/>
  <c r="IN84" i="35"/>
  <c r="JR84" i="35"/>
  <c r="KR84" i="35"/>
  <c r="LU84" i="35"/>
  <c r="MN84" i="35"/>
  <c r="NB84" i="35"/>
  <c r="NP84" i="35"/>
  <c r="OF84" i="35"/>
  <c r="OS84" i="35"/>
  <c r="PE84" i="35"/>
  <c r="PQ84" i="35"/>
  <c r="IO84" i="35"/>
  <c r="JS84" i="35"/>
  <c r="KV84" i="35"/>
  <c r="LZ84" i="35"/>
  <c r="MO84" i="35"/>
  <c r="NC84" i="35"/>
  <c r="NQ84" i="35"/>
  <c r="OG84" i="35"/>
  <c r="OT84" i="35"/>
  <c r="PF84" i="35"/>
  <c r="PR84" i="35"/>
  <c r="IT84" i="35"/>
  <c r="JT84" i="35"/>
  <c r="KW84" i="35"/>
  <c r="MA84" i="35"/>
  <c r="MP84" i="35"/>
  <c r="ND84" i="35"/>
  <c r="NT84" i="35"/>
  <c r="OH84" i="35"/>
  <c r="OU84" i="35"/>
  <c r="PG84" i="35"/>
  <c r="PS84" i="35"/>
  <c r="IU84" i="35"/>
  <c r="JX84" i="35"/>
  <c r="LB84" i="35"/>
  <c r="MB84" i="35"/>
  <c r="MQ84" i="35"/>
  <c r="NE84" i="35"/>
  <c r="NU84" i="35"/>
  <c r="OI84" i="35"/>
  <c r="OV84" i="35"/>
  <c r="PH84" i="35"/>
  <c r="PT84" i="35"/>
  <c r="IV84" i="35"/>
  <c r="JY84" i="35"/>
  <c r="LC84" i="35"/>
  <c r="MD84" i="35"/>
  <c r="MR84" i="35"/>
  <c r="NH84" i="35"/>
  <c r="NV84" i="35"/>
  <c r="OJ84" i="35"/>
  <c r="OW84" i="35"/>
  <c r="PI84" i="35"/>
  <c r="PU84" i="35"/>
  <c r="IZ84" i="35"/>
  <c r="KD84" i="35"/>
  <c r="LD84" i="35"/>
  <c r="ME84" i="35"/>
  <c r="MS84" i="35"/>
  <c r="NI84" i="35"/>
  <c r="NW84" i="35"/>
  <c r="OK84" i="35"/>
  <c r="OX84" i="35"/>
  <c r="PJ84" i="35"/>
  <c r="PV84" i="35"/>
  <c r="JA84" i="35"/>
  <c r="KE84" i="35"/>
  <c r="LH84" i="35"/>
  <c r="MF84" i="35"/>
  <c r="MV84" i="35"/>
  <c r="NJ84" i="35"/>
  <c r="NX84" i="35"/>
  <c r="OL84" i="35"/>
  <c r="OY84" i="35"/>
  <c r="PK84" i="35"/>
  <c r="PW84" i="35"/>
  <c r="JF84" i="35"/>
  <c r="KF84" i="35"/>
  <c r="LI84" i="35"/>
  <c r="MG84" i="35"/>
  <c r="MW84" i="35"/>
  <c r="NK84" i="35"/>
  <c r="NY84" i="35"/>
  <c r="OM84" i="35"/>
  <c r="OZ84" i="35"/>
  <c r="PL84" i="35"/>
  <c r="PX84" i="35"/>
  <c r="JG84" i="35"/>
  <c r="KJ84" i="35"/>
  <c r="LN84" i="35"/>
  <c r="MJ84" i="35"/>
  <c r="MX84" i="35"/>
  <c r="NL84" i="35"/>
  <c r="NZ84" i="35"/>
  <c r="ON84" i="35"/>
  <c r="PA84" i="35"/>
  <c r="PM84" i="35"/>
  <c r="ME4" i="35"/>
  <c r="LN4" i="35"/>
  <c r="LB4" i="35"/>
  <c r="KP4" i="35"/>
  <c r="MI4" i="35"/>
  <c r="OD4" i="35"/>
  <c r="IP4" i="35"/>
  <c r="KK4" i="35"/>
  <c r="MR4" i="35"/>
  <c r="OX4" i="35"/>
  <c r="JJ4" i="35"/>
  <c r="LQ4" i="35"/>
  <c r="NX4" i="35"/>
  <c r="IJ4" i="35"/>
  <c r="KQ4" i="35"/>
  <c r="MW4" i="35"/>
  <c r="IP66" i="35"/>
  <c r="JB66" i="35"/>
  <c r="JN66" i="35"/>
  <c r="JZ66" i="35"/>
  <c r="KL66" i="35"/>
  <c r="KX66" i="35"/>
  <c r="LJ66" i="35"/>
  <c r="LV66" i="35"/>
  <c r="MH66" i="35"/>
  <c r="MT66" i="35"/>
  <c r="NF66" i="35"/>
  <c r="NR66" i="35"/>
  <c r="OD66" i="35"/>
  <c r="OP66" i="35"/>
  <c r="PB66" i="35"/>
  <c r="PN66" i="35"/>
  <c r="IQ66" i="35"/>
  <c r="JC66" i="35"/>
  <c r="JO66" i="35"/>
  <c r="KA66" i="35"/>
  <c r="KM66" i="35"/>
  <c r="IR66" i="35"/>
  <c r="JD66" i="35"/>
  <c r="JP66" i="35"/>
  <c r="KB66" i="35"/>
  <c r="KN66" i="35"/>
  <c r="KZ66" i="35"/>
  <c r="IG66" i="35"/>
  <c r="IS66" i="35"/>
  <c r="JE66" i="35"/>
  <c r="JQ66" i="35"/>
  <c r="KC66" i="35"/>
  <c r="KO66" i="35"/>
  <c r="LA66" i="35"/>
  <c r="LM66" i="35"/>
  <c r="LY66" i="35"/>
  <c r="MK66" i="35"/>
  <c r="MW66" i="35"/>
  <c r="NI66" i="35"/>
  <c r="IH66" i="35"/>
  <c r="IT66" i="35"/>
  <c r="JF66" i="35"/>
  <c r="JR66" i="35"/>
  <c r="KD66" i="35"/>
  <c r="KP66" i="35"/>
  <c r="LB66" i="35"/>
  <c r="LN66" i="35"/>
  <c r="LZ66" i="35"/>
  <c r="ML66" i="35"/>
  <c r="MX66" i="35"/>
  <c r="NJ66" i="35"/>
  <c r="NV66" i="35"/>
  <c r="OH66" i="35"/>
  <c r="OT66" i="35"/>
  <c r="PF66" i="35"/>
  <c r="PR66" i="35"/>
  <c r="II66" i="35"/>
  <c r="IU66" i="35"/>
  <c r="JG66" i="35"/>
  <c r="JS66" i="35"/>
  <c r="KE66" i="35"/>
  <c r="KQ66" i="35"/>
  <c r="IJ66" i="35"/>
  <c r="IV66" i="35"/>
  <c r="JH66" i="35"/>
  <c r="JT66" i="35"/>
  <c r="KF66" i="35"/>
  <c r="IK66" i="35"/>
  <c r="IW66" i="35"/>
  <c r="JI66" i="35"/>
  <c r="JU66" i="35"/>
  <c r="KG66" i="35"/>
  <c r="IL66" i="35"/>
  <c r="IX66" i="35"/>
  <c r="JJ66" i="35"/>
  <c r="JV66" i="35"/>
  <c r="KH66" i="35"/>
  <c r="KT66" i="35"/>
  <c r="IM66" i="35"/>
  <c r="IY66" i="35"/>
  <c r="JK66" i="35"/>
  <c r="JW66" i="35"/>
  <c r="KI66" i="35"/>
  <c r="KU66" i="35"/>
  <c r="LG66" i="35"/>
  <c r="LS66" i="35"/>
  <c r="ME66" i="35"/>
  <c r="MQ66" i="35"/>
  <c r="NC66" i="35"/>
  <c r="NO66" i="35"/>
  <c r="IN66" i="35"/>
  <c r="IZ66" i="35"/>
  <c r="JL66" i="35"/>
  <c r="JX66" i="35"/>
  <c r="KJ66" i="35"/>
  <c r="KV66" i="35"/>
  <c r="KY66" i="35"/>
  <c r="LR66" i="35"/>
  <c r="MJ66" i="35"/>
  <c r="NB66" i="35"/>
  <c r="NT66" i="35"/>
  <c r="OI66" i="35"/>
  <c r="OW66" i="35"/>
  <c r="PK66" i="35"/>
  <c r="LC66" i="35"/>
  <c r="LT66" i="35"/>
  <c r="MM66" i="35"/>
  <c r="ND66" i="35"/>
  <c r="NU66" i="35"/>
  <c r="OJ66" i="35"/>
  <c r="OX66" i="35"/>
  <c r="PL66" i="35"/>
  <c r="LD66" i="35"/>
  <c r="LU66" i="35"/>
  <c r="MN66" i="35"/>
  <c r="NE66" i="35"/>
  <c r="NW66" i="35"/>
  <c r="OK66" i="35"/>
  <c r="OY66" i="35"/>
  <c r="PM66" i="35"/>
  <c r="LE66" i="35"/>
  <c r="LW66" i="35"/>
  <c r="MO66" i="35"/>
  <c r="NG66" i="35"/>
  <c r="NX66" i="35"/>
  <c r="OL66" i="35"/>
  <c r="OZ66" i="35"/>
  <c r="PO66" i="35"/>
  <c r="IO66" i="35"/>
  <c r="LF66" i="35"/>
  <c r="LX66" i="35"/>
  <c r="MP66" i="35"/>
  <c r="NH66" i="35"/>
  <c r="NY66" i="35"/>
  <c r="OM66" i="35"/>
  <c r="PA66" i="35"/>
  <c r="PP66" i="35"/>
  <c r="JA66" i="35"/>
  <c r="LH66" i="35"/>
  <c r="MA66" i="35"/>
  <c r="MR66" i="35"/>
  <c r="NK66" i="35"/>
  <c r="NZ66" i="35"/>
  <c r="ON66" i="35"/>
  <c r="PC66" i="35"/>
  <c r="PQ66" i="35"/>
  <c r="JM66" i="35"/>
  <c r="LI66" i="35"/>
  <c r="MB66" i="35"/>
  <c r="MS66" i="35"/>
  <c r="NL66" i="35"/>
  <c r="OA66" i="35"/>
  <c r="OO66" i="35"/>
  <c r="PD66" i="35"/>
  <c r="PS66" i="35"/>
  <c r="JY66" i="35"/>
  <c r="LK66" i="35"/>
  <c r="MC66" i="35"/>
  <c r="MU66" i="35"/>
  <c r="NM66" i="35"/>
  <c r="OB66" i="35"/>
  <c r="OQ66" i="35"/>
  <c r="PE66" i="35"/>
  <c r="PT66" i="35"/>
  <c r="KK66" i="35"/>
  <c r="LL66" i="35"/>
  <c r="MD66" i="35"/>
  <c r="MV66" i="35"/>
  <c r="NN66" i="35"/>
  <c r="OC66" i="35"/>
  <c r="OR66" i="35"/>
  <c r="PG66" i="35"/>
  <c r="PU66" i="35"/>
  <c r="KR66" i="35"/>
  <c r="LO66" i="35"/>
  <c r="MF66" i="35"/>
  <c r="MY66" i="35"/>
  <c r="NP66" i="35"/>
  <c r="OE66" i="35"/>
  <c r="OS66" i="35"/>
  <c r="PH66" i="35"/>
  <c r="PV66" i="35"/>
  <c r="KS66" i="35"/>
  <c r="LP66" i="35"/>
  <c r="MG66" i="35"/>
  <c r="MZ66" i="35"/>
  <c r="NQ66" i="35"/>
  <c r="OF66" i="35"/>
  <c r="OU66" i="35"/>
  <c r="PI66" i="35"/>
  <c r="PW66" i="35"/>
  <c r="KW66" i="35"/>
  <c r="LQ66" i="35"/>
  <c r="MI66" i="35"/>
  <c r="NA66" i="35"/>
  <c r="NS66" i="35"/>
  <c r="OG66" i="35"/>
  <c r="OV66" i="35"/>
  <c r="PJ66" i="35"/>
  <c r="PX66" i="35"/>
  <c r="AG96" i="35"/>
  <c r="KI4" i="35"/>
  <c r="JR4" i="35"/>
  <c r="IY4" i="35"/>
  <c r="IH4" i="35"/>
  <c r="LW4" i="35"/>
  <c r="NR4" i="35"/>
  <c r="PM4" i="35"/>
  <c r="JY4" i="35"/>
  <c r="MF4" i="35"/>
  <c r="OL4" i="35"/>
  <c r="IX4" i="35"/>
  <c r="LE4" i="35"/>
  <c r="NL4" i="35"/>
  <c r="PS4" i="35"/>
  <c r="KE4" i="35"/>
  <c r="MK4" i="35"/>
  <c r="IG23" i="35"/>
  <c r="IS23" i="35"/>
  <c r="JE23" i="35"/>
  <c r="JQ23" i="35"/>
  <c r="KC23" i="35"/>
  <c r="KO23" i="35"/>
  <c r="LA23" i="35"/>
  <c r="LM23" i="35"/>
  <c r="LY23" i="35"/>
  <c r="MK23" i="35"/>
  <c r="MW23" i="35"/>
  <c r="NI23" i="35"/>
  <c r="NU23" i="35"/>
  <c r="OG23" i="35"/>
  <c r="OS23" i="35"/>
  <c r="PE23" i="35"/>
  <c r="PQ23" i="35"/>
  <c r="IH23" i="35"/>
  <c r="IT23" i="35"/>
  <c r="JF23" i="35"/>
  <c r="JR23" i="35"/>
  <c r="KD23" i="35"/>
  <c r="KP23" i="35"/>
  <c r="LB23" i="35"/>
  <c r="LN23" i="35"/>
  <c r="LZ23" i="35"/>
  <c r="ML23" i="35"/>
  <c r="MX23" i="35"/>
  <c r="NJ23" i="35"/>
  <c r="NV23" i="35"/>
  <c r="OH23" i="35"/>
  <c r="OT23" i="35"/>
  <c r="PF23" i="35"/>
  <c r="PR23" i="35"/>
  <c r="II23" i="35"/>
  <c r="IU23" i="35"/>
  <c r="JG23" i="35"/>
  <c r="JS23" i="35"/>
  <c r="KE23" i="35"/>
  <c r="KQ23" i="35"/>
  <c r="LC23" i="35"/>
  <c r="LO23" i="35"/>
  <c r="MA23" i="35"/>
  <c r="MM23" i="35"/>
  <c r="MY23" i="35"/>
  <c r="NK23" i="35"/>
  <c r="NW23" i="35"/>
  <c r="OI23" i="35"/>
  <c r="OU23" i="35"/>
  <c r="PG23" i="35"/>
  <c r="PS23" i="35"/>
  <c r="IJ23" i="35"/>
  <c r="IV23" i="35"/>
  <c r="JH23" i="35"/>
  <c r="JT23" i="35"/>
  <c r="KF23" i="35"/>
  <c r="KR23" i="35"/>
  <c r="LD23" i="35"/>
  <c r="LP23" i="35"/>
  <c r="MB23" i="35"/>
  <c r="MN23" i="35"/>
  <c r="MZ23" i="35"/>
  <c r="NL23" i="35"/>
  <c r="NX23" i="35"/>
  <c r="OJ23" i="35"/>
  <c r="OV23" i="35"/>
  <c r="PH23" i="35"/>
  <c r="PT23" i="35"/>
  <c r="IK23" i="35"/>
  <c r="IW23" i="35"/>
  <c r="JI23" i="35"/>
  <c r="JU23" i="35"/>
  <c r="KG23" i="35"/>
  <c r="KS23" i="35"/>
  <c r="LE23" i="35"/>
  <c r="LQ23" i="35"/>
  <c r="MC23" i="35"/>
  <c r="MO23" i="35"/>
  <c r="NA23" i="35"/>
  <c r="NM23" i="35"/>
  <c r="NY23" i="35"/>
  <c r="OK23" i="35"/>
  <c r="OW23" i="35"/>
  <c r="PI23" i="35"/>
  <c r="PU23" i="35"/>
  <c r="IL23" i="35"/>
  <c r="IX23" i="35"/>
  <c r="JJ23" i="35"/>
  <c r="JV23" i="35"/>
  <c r="KH23" i="35"/>
  <c r="KT23" i="35"/>
  <c r="LF23" i="35"/>
  <c r="LR23" i="35"/>
  <c r="MD23" i="35"/>
  <c r="MP23" i="35"/>
  <c r="NB23" i="35"/>
  <c r="NN23" i="35"/>
  <c r="NZ23" i="35"/>
  <c r="OL23" i="35"/>
  <c r="OX23" i="35"/>
  <c r="PJ23" i="35"/>
  <c r="PV23" i="35"/>
  <c r="IM23" i="35"/>
  <c r="IY23" i="35"/>
  <c r="JK23" i="35"/>
  <c r="JW23" i="35"/>
  <c r="KI23" i="35"/>
  <c r="KU23" i="35"/>
  <c r="LG23" i="35"/>
  <c r="LS23" i="35"/>
  <c r="ME23" i="35"/>
  <c r="MQ23" i="35"/>
  <c r="NC23" i="35"/>
  <c r="NO23" i="35"/>
  <c r="OA23" i="35"/>
  <c r="OM23" i="35"/>
  <c r="OY23" i="35"/>
  <c r="PK23" i="35"/>
  <c r="PW23" i="35"/>
  <c r="IN23" i="35"/>
  <c r="IZ23" i="35"/>
  <c r="JL23" i="35"/>
  <c r="JX23" i="35"/>
  <c r="KJ23" i="35"/>
  <c r="KV23" i="35"/>
  <c r="LH23" i="35"/>
  <c r="LT23" i="35"/>
  <c r="MF23" i="35"/>
  <c r="MR23" i="35"/>
  <c r="ND23" i="35"/>
  <c r="NP23" i="35"/>
  <c r="OB23" i="35"/>
  <c r="ON23" i="35"/>
  <c r="OZ23" i="35"/>
  <c r="PL23" i="35"/>
  <c r="PX23" i="35"/>
  <c r="IO23" i="35"/>
  <c r="JA23" i="35"/>
  <c r="JM23" i="35"/>
  <c r="JY23" i="35"/>
  <c r="KK23" i="35"/>
  <c r="KW23" i="35"/>
  <c r="LI23" i="35"/>
  <c r="IP23" i="35"/>
  <c r="JB23" i="35"/>
  <c r="JN23" i="35"/>
  <c r="JZ23" i="35"/>
  <c r="KL23" i="35"/>
  <c r="KX23" i="35"/>
  <c r="LJ23" i="35"/>
  <c r="LV23" i="35"/>
  <c r="MH23" i="35"/>
  <c r="MT23" i="35"/>
  <c r="NF23" i="35"/>
  <c r="NR23" i="35"/>
  <c r="OD23" i="35"/>
  <c r="OP23" i="35"/>
  <c r="PB23" i="35"/>
  <c r="PN23" i="35"/>
  <c r="IQ23" i="35"/>
  <c r="JC23" i="35"/>
  <c r="JO23" i="35"/>
  <c r="KA23" i="35"/>
  <c r="KM23" i="35"/>
  <c r="KY23" i="35"/>
  <c r="LK23" i="35"/>
  <c r="LW23" i="35"/>
  <c r="MI23" i="35"/>
  <c r="MU23" i="35"/>
  <c r="NG23" i="35"/>
  <c r="NS23" i="35"/>
  <c r="OE23" i="35"/>
  <c r="OQ23" i="35"/>
  <c r="PC23" i="35"/>
  <c r="PO23" i="35"/>
  <c r="MG23" i="35"/>
  <c r="PA23" i="35"/>
  <c r="MJ23" i="35"/>
  <c r="PD23" i="35"/>
  <c r="MS23" i="35"/>
  <c r="PM23" i="35"/>
  <c r="IR23" i="35"/>
  <c r="MV23" i="35"/>
  <c r="PP23" i="35"/>
  <c r="JD23" i="35"/>
  <c r="NE23" i="35"/>
  <c r="JP23" i="35"/>
  <c r="NH23" i="35"/>
  <c r="KB23" i="35"/>
  <c r="NQ23" i="35"/>
  <c r="KN23" i="35"/>
  <c r="NT23" i="35"/>
  <c r="KZ23" i="35"/>
  <c r="OC23" i="35"/>
  <c r="LL23" i="35"/>
  <c r="OF23" i="35"/>
  <c r="LU23" i="35"/>
  <c r="OO23" i="35"/>
  <c r="LX23" i="35"/>
  <c r="OR23" i="35"/>
  <c r="AJ35" i="35"/>
  <c r="IL14" i="35"/>
  <c r="IX14" i="35"/>
  <c r="JJ14" i="35"/>
  <c r="JV14" i="35"/>
  <c r="KH14" i="35"/>
  <c r="KT14" i="35"/>
  <c r="LF14" i="35"/>
  <c r="LR14" i="35"/>
  <c r="MD14" i="35"/>
  <c r="MP14" i="35"/>
  <c r="NB14" i="35"/>
  <c r="NN14" i="35"/>
  <c r="NZ14" i="35"/>
  <c r="OL14" i="35"/>
  <c r="OX14" i="35"/>
  <c r="PJ14" i="35"/>
  <c r="PV14" i="35"/>
  <c r="IM14" i="35"/>
  <c r="IY14" i="35"/>
  <c r="JK14" i="35"/>
  <c r="JW14" i="35"/>
  <c r="KI14" i="35"/>
  <c r="KU14" i="35"/>
  <c r="LG14" i="35"/>
  <c r="LS14" i="35"/>
  <c r="ME14" i="35"/>
  <c r="MQ14" i="35"/>
  <c r="NC14" i="35"/>
  <c r="NO14" i="35"/>
  <c r="OA14" i="35"/>
  <c r="OM14" i="35"/>
  <c r="OY14" i="35"/>
  <c r="PK14" i="35"/>
  <c r="PW14" i="35"/>
  <c r="IN14" i="35"/>
  <c r="IZ14" i="35"/>
  <c r="JL14" i="35"/>
  <c r="JX14" i="35"/>
  <c r="KJ14" i="35"/>
  <c r="KV14" i="35"/>
  <c r="LH14" i="35"/>
  <c r="LT14" i="35"/>
  <c r="MF14" i="35"/>
  <c r="MR14" i="35"/>
  <c r="ND14" i="35"/>
  <c r="NP14" i="35"/>
  <c r="OB14" i="35"/>
  <c r="ON14" i="35"/>
  <c r="OZ14" i="35"/>
  <c r="PL14" i="35"/>
  <c r="PX14" i="35"/>
  <c r="IO14" i="35"/>
  <c r="JA14" i="35"/>
  <c r="JM14" i="35"/>
  <c r="JY14" i="35"/>
  <c r="KK14" i="35"/>
  <c r="KW14" i="35"/>
  <c r="LI14" i="35"/>
  <c r="LU14" i="35"/>
  <c r="MG14" i="35"/>
  <c r="MS14" i="35"/>
  <c r="NE14" i="35"/>
  <c r="NQ14" i="35"/>
  <c r="OC14" i="35"/>
  <c r="OO14" i="35"/>
  <c r="PA14" i="35"/>
  <c r="PM14" i="35"/>
  <c r="IP14" i="35"/>
  <c r="JB14" i="35"/>
  <c r="JN14" i="35"/>
  <c r="JZ14" i="35"/>
  <c r="KL14" i="35"/>
  <c r="KX14" i="35"/>
  <c r="LJ14" i="35"/>
  <c r="LV14" i="35"/>
  <c r="MH14" i="35"/>
  <c r="MT14" i="35"/>
  <c r="NF14" i="35"/>
  <c r="NR14" i="35"/>
  <c r="OD14" i="35"/>
  <c r="OP14" i="35"/>
  <c r="PB14" i="35"/>
  <c r="PN14" i="35"/>
  <c r="IQ14" i="35"/>
  <c r="JC14" i="35"/>
  <c r="JO14" i="35"/>
  <c r="KA14" i="35"/>
  <c r="KM14" i="35"/>
  <c r="KY14" i="35"/>
  <c r="LK14" i="35"/>
  <c r="LW14" i="35"/>
  <c r="MI14" i="35"/>
  <c r="MU14" i="35"/>
  <c r="NG14" i="35"/>
  <c r="NS14" i="35"/>
  <c r="OE14" i="35"/>
  <c r="OQ14" i="35"/>
  <c r="PC14" i="35"/>
  <c r="PO14" i="35"/>
  <c r="IR14" i="35"/>
  <c r="JD14" i="35"/>
  <c r="JP14" i="35"/>
  <c r="KB14" i="35"/>
  <c r="KN14" i="35"/>
  <c r="KZ14" i="35"/>
  <c r="LL14" i="35"/>
  <c r="LX14" i="35"/>
  <c r="MJ14" i="35"/>
  <c r="MV14" i="35"/>
  <c r="NH14" i="35"/>
  <c r="NT14" i="35"/>
  <c r="OF14" i="35"/>
  <c r="OR14" i="35"/>
  <c r="PD14" i="35"/>
  <c r="PP14" i="35"/>
  <c r="IG14" i="35"/>
  <c r="IS14" i="35"/>
  <c r="JE14" i="35"/>
  <c r="JQ14" i="35"/>
  <c r="KC14" i="35"/>
  <c r="KO14" i="35"/>
  <c r="LA14" i="35"/>
  <c r="LM14" i="35"/>
  <c r="LY14" i="35"/>
  <c r="MK14" i="35"/>
  <c r="MW14" i="35"/>
  <c r="NI14" i="35"/>
  <c r="NU14" i="35"/>
  <c r="OG14" i="35"/>
  <c r="OS14" i="35"/>
  <c r="PE14" i="35"/>
  <c r="PQ14" i="35"/>
  <c r="IH14" i="35"/>
  <c r="IT14" i="35"/>
  <c r="JF14" i="35"/>
  <c r="JR14" i="35"/>
  <c r="KD14" i="35"/>
  <c r="KP14" i="35"/>
  <c r="LB14" i="35"/>
  <c r="LN14" i="35"/>
  <c r="LZ14" i="35"/>
  <c r="ML14" i="35"/>
  <c r="MX14" i="35"/>
  <c r="NJ14" i="35"/>
  <c r="NV14" i="35"/>
  <c r="OH14" i="35"/>
  <c r="OT14" i="35"/>
  <c r="PF14" i="35"/>
  <c r="PR14" i="35"/>
  <c r="II14" i="35"/>
  <c r="IU14" i="35"/>
  <c r="JG14" i="35"/>
  <c r="JS14" i="35"/>
  <c r="KE14" i="35"/>
  <c r="KQ14" i="35"/>
  <c r="LC14" i="35"/>
  <c r="LO14" i="35"/>
  <c r="MA14" i="35"/>
  <c r="MM14" i="35"/>
  <c r="MY14" i="35"/>
  <c r="NK14" i="35"/>
  <c r="NW14" i="35"/>
  <c r="OI14" i="35"/>
  <c r="OU14" i="35"/>
  <c r="PG14" i="35"/>
  <c r="PS14" i="35"/>
  <c r="JT14" i="35"/>
  <c r="MN14" i="35"/>
  <c r="PH14" i="35"/>
  <c r="JU14" i="35"/>
  <c r="MO14" i="35"/>
  <c r="PI14" i="35"/>
  <c r="KF14" i="35"/>
  <c r="MZ14" i="35"/>
  <c r="PT14" i="35"/>
  <c r="KG14" i="35"/>
  <c r="NA14" i="35"/>
  <c r="PU14" i="35"/>
  <c r="KR14" i="35"/>
  <c r="NL14" i="35"/>
  <c r="KS14" i="35"/>
  <c r="NM14" i="35"/>
  <c r="IJ14" i="35"/>
  <c r="LD14" i="35"/>
  <c r="NX14" i="35"/>
  <c r="IK14" i="35"/>
  <c r="LE14" i="35"/>
  <c r="NY14" i="35"/>
  <c r="IV14" i="35"/>
  <c r="LP14" i="35"/>
  <c r="OJ14" i="35"/>
  <c r="JH14" i="35"/>
  <c r="MB14" i="35"/>
  <c r="OV14" i="35"/>
  <c r="JI14" i="35"/>
  <c r="MC14" i="35"/>
  <c r="OW14" i="35"/>
  <c r="IW14" i="35"/>
  <c r="LQ14" i="35"/>
  <c r="OK14" i="35"/>
  <c r="IG70" i="35"/>
  <c r="IS70" i="35"/>
  <c r="JE70" i="35"/>
  <c r="JQ70" i="35"/>
  <c r="KC70" i="35"/>
  <c r="KO70" i="35"/>
  <c r="LA70" i="35"/>
  <c r="LM70" i="35"/>
  <c r="LY70" i="35"/>
  <c r="MK70" i="35"/>
  <c r="MW70" i="35"/>
  <c r="NI70" i="35"/>
  <c r="NU70" i="35"/>
  <c r="OG70" i="35"/>
  <c r="OS70" i="35"/>
  <c r="PE70" i="35"/>
  <c r="PQ70" i="35"/>
  <c r="IH70" i="35"/>
  <c r="IT70" i="35"/>
  <c r="JF70" i="35"/>
  <c r="JR70" i="35"/>
  <c r="KD70" i="35"/>
  <c r="KP70" i="35"/>
  <c r="LB70" i="35"/>
  <c r="LN70" i="35"/>
  <c r="LZ70" i="35"/>
  <c r="ML70" i="35"/>
  <c r="MX70" i="35"/>
  <c r="NJ70" i="35"/>
  <c r="NV70" i="35"/>
  <c r="OH70" i="35"/>
  <c r="OT70" i="35"/>
  <c r="PF70" i="35"/>
  <c r="PR70" i="35"/>
  <c r="II70" i="35"/>
  <c r="IU70" i="35"/>
  <c r="JG70" i="35"/>
  <c r="JS70" i="35"/>
  <c r="KE70" i="35"/>
  <c r="KQ70" i="35"/>
  <c r="LC70" i="35"/>
  <c r="LO70" i="35"/>
  <c r="MA70" i="35"/>
  <c r="MM70" i="35"/>
  <c r="MY70" i="35"/>
  <c r="NK70" i="35"/>
  <c r="NW70" i="35"/>
  <c r="OI70" i="35"/>
  <c r="OU70" i="35"/>
  <c r="PG70" i="35"/>
  <c r="PS70" i="35"/>
  <c r="IJ70" i="35"/>
  <c r="IV70" i="35"/>
  <c r="JH70" i="35"/>
  <c r="JT70" i="35"/>
  <c r="KF70" i="35"/>
  <c r="KR70" i="35"/>
  <c r="LD70" i="35"/>
  <c r="LP70" i="35"/>
  <c r="MB70" i="35"/>
  <c r="MN70" i="35"/>
  <c r="MZ70" i="35"/>
  <c r="NL70" i="35"/>
  <c r="NX70" i="35"/>
  <c r="OJ70" i="35"/>
  <c r="OV70" i="35"/>
  <c r="PH70" i="35"/>
  <c r="PT70" i="35"/>
  <c r="IK70" i="35"/>
  <c r="IW70" i="35"/>
  <c r="JI70" i="35"/>
  <c r="JU70" i="35"/>
  <c r="KG70" i="35"/>
  <c r="KS70" i="35"/>
  <c r="LE70" i="35"/>
  <c r="LQ70" i="35"/>
  <c r="MC70" i="35"/>
  <c r="MO70" i="35"/>
  <c r="NA70" i="35"/>
  <c r="NM70" i="35"/>
  <c r="NY70" i="35"/>
  <c r="OK70" i="35"/>
  <c r="OW70" i="35"/>
  <c r="PI70" i="35"/>
  <c r="PU70" i="35"/>
  <c r="IL70" i="35"/>
  <c r="IX70" i="35"/>
  <c r="JJ70" i="35"/>
  <c r="JV70" i="35"/>
  <c r="KH70" i="35"/>
  <c r="KT70" i="35"/>
  <c r="LF70" i="35"/>
  <c r="LR70" i="35"/>
  <c r="MD70" i="35"/>
  <c r="MP70" i="35"/>
  <c r="NB70" i="35"/>
  <c r="NN70" i="35"/>
  <c r="NZ70" i="35"/>
  <c r="OL70" i="35"/>
  <c r="OX70" i="35"/>
  <c r="PJ70" i="35"/>
  <c r="PV70" i="35"/>
  <c r="IM70" i="35"/>
  <c r="IY70" i="35"/>
  <c r="JK70" i="35"/>
  <c r="JW70" i="35"/>
  <c r="KI70" i="35"/>
  <c r="KU70" i="35"/>
  <c r="LG70" i="35"/>
  <c r="LS70" i="35"/>
  <c r="ME70" i="35"/>
  <c r="MQ70" i="35"/>
  <c r="NC70" i="35"/>
  <c r="NO70" i="35"/>
  <c r="OA70" i="35"/>
  <c r="OM70" i="35"/>
  <c r="OY70" i="35"/>
  <c r="PK70" i="35"/>
  <c r="PW70" i="35"/>
  <c r="IN70" i="35"/>
  <c r="IZ70" i="35"/>
  <c r="JL70" i="35"/>
  <c r="JX70" i="35"/>
  <c r="KJ70" i="35"/>
  <c r="KV70" i="35"/>
  <c r="LH70" i="35"/>
  <c r="LT70" i="35"/>
  <c r="MF70" i="35"/>
  <c r="MR70" i="35"/>
  <c r="ND70" i="35"/>
  <c r="NP70" i="35"/>
  <c r="OB70" i="35"/>
  <c r="ON70" i="35"/>
  <c r="OZ70" i="35"/>
  <c r="PL70" i="35"/>
  <c r="PX70" i="35"/>
  <c r="IO70" i="35"/>
  <c r="JA70" i="35"/>
  <c r="JM70" i="35"/>
  <c r="JY70" i="35"/>
  <c r="KK70" i="35"/>
  <c r="KW70" i="35"/>
  <c r="LI70" i="35"/>
  <c r="LU70" i="35"/>
  <c r="MG70" i="35"/>
  <c r="MS70" i="35"/>
  <c r="NE70" i="35"/>
  <c r="NQ70" i="35"/>
  <c r="OC70" i="35"/>
  <c r="OO70" i="35"/>
  <c r="PA70" i="35"/>
  <c r="PM70" i="35"/>
  <c r="IP70" i="35"/>
  <c r="JB70" i="35"/>
  <c r="JN70" i="35"/>
  <c r="JZ70" i="35"/>
  <c r="KL70" i="35"/>
  <c r="KX70" i="35"/>
  <c r="LJ70" i="35"/>
  <c r="LV70" i="35"/>
  <c r="MH70" i="35"/>
  <c r="MT70" i="35"/>
  <c r="NF70" i="35"/>
  <c r="NR70" i="35"/>
  <c r="OD70" i="35"/>
  <c r="OP70" i="35"/>
  <c r="PB70" i="35"/>
  <c r="PN70" i="35"/>
  <c r="IQ70" i="35"/>
  <c r="JC70" i="35"/>
  <c r="JO70" i="35"/>
  <c r="KA70" i="35"/>
  <c r="KM70" i="35"/>
  <c r="KY70" i="35"/>
  <c r="LK70" i="35"/>
  <c r="LW70" i="35"/>
  <c r="MI70" i="35"/>
  <c r="MU70" i="35"/>
  <c r="NG70" i="35"/>
  <c r="NS70" i="35"/>
  <c r="OE70" i="35"/>
  <c r="OQ70" i="35"/>
  <c r="PC70" i="35"/>
  <c r="PO70" i="35"/>
  <c r="IR70" i="35"/>
  <c r="JD70" i="35"/>
  <c r="JP70" i="35"/>
  <c r="KB70" i="35"/>
  <c r="KN70" i="35"/>
  <c r="KZ70" i="35"/>
  <c r="LL70" i="35"/>
  <c r="LX70" i="35"/>
  <c r="MJ70" i="35"/>
  <c r="MV70" i="35"/>
  <c r="NH70" i="35"/>
  <c r="NT70" i="35"/>
  <c r="OF70" i="35"/>
  <c r="OR70" i="35"/>
  <c r="PD70" i="35"/>
  <c r="PP70" i="35"/>
  <c r="IH67" i="35"/>
  <c r="IT67" i="35"/>
  <c r="JF67" i="35"/>
  <c r="JR67" i="35"/>
  <c r="KD67" i="35"/>
  <c r="KP67" i="35"/>
  <c r="LB67" i="35"/>
  <c r="LN67" i="35"/>
  <c r="LZ67" i="35"/>
  <c r="ML67" i="35"/>
  <c r="MX67" i="35"/>
  <c r="NJ67" i="35"/>
  <c r="NV67" i="35"/>
  <c r="OH67" i="35"/>
  <c r="OT67" i="35"/>
  <c r="PF67" i="35"/>
  <c r="PR67" i="35"/>
  <c r="IL67" i="35"/>
  <c r="IX67" i="35"/>
  <c r="JJ67" i="35"/>
  <c r="JV67" i="35"/>
  <c r="KH67" i="35"/>
  <c r="KT67" i="35"/>
  <c r="LF67" i="35"/>
  <c r="LR67" i="35"/>
  <c r="MD67" i="35"/>
  <c r="MP67" i="35"/>
  <c r="NB67" i="35"/>
  <c r="NN67" i="35"/>
  <c r="NZ67" i="35"/>
  <c r="OL67" i="35"/>
  <c r="OX67" i="35"/>
  <c r="PJ67" i="35"/>
  <c r="PV67" i="35"/>
  <c r="IG67" i="35"/>
  <c r="IV67" i="35"/>
  <c r="JK67" i="35"/>
  <c r="JY67" i="35"/>
  <c r="KM67" i="35"/>
  <c r="LA67" i="35"/>
  <c r="LP67" i="35"/>
  <c r="ME67" i="35"/>
  <c r="MS67" i="35"/>
  <c r="NG67" i="35"/>
  <c r="NU67" i="35"/>
  <c r="OJ67" i="35"/>
  <c r="OY67" i="35"/>
  <c r="PM67" i="35"/>
  <c r="II67" i="35"/>
  <c r="IW67" i="35"/>
  <c r="JL67" i="35"/>
  <c r="JZ67" i="35"/>
  <c r="KN67" i="35"/>
  <c r="LC67" i="35"/>
  <c r="LQ67" i="35"/>
  <c r="MF67" i="35"/>
  <c r="MT67" i="35"/>
  <c r="NH67" i="35"/>
  <c r="NW67" i="35"/>
  <c r="OK67" i="35"/>
  <c r="OZ67" i="35"/>
  <c r="PN67" i="35"/>
  <c r="IJ67" i="35"/>
  <c r="IY67" i="35"/>
  <c r="JM67" i="35"/>
  <c r="KA67" i="35"/>
  <c r="KO67" i="35"/>
  <c r="LD67" i="35"/>
  <c r="LS67" i="35"/>
  <c r="MG67" i="35"/>
  <c r="MU67" i="35"/>
  <c r="NI67" i="35"/>
  <c r="NX67" i="35"/>
  <c r="OM67" i="35"/>
  <c r="PA67" i="35"/>
  <c r="PO67" i="35"/>
  <c r="IK67" i="35"/>
  <c r="IZ67" i="35"/>
  <c r="JN67" i="35"/>
  <c r="KB67" i="35"/>
  <c r="KQ67" i="35"/>
  <c r="LE67" i="35"/>
  <c r="LT67" i="35"/>
  <c r="MH67" i="35"/>
  <c r="MV67" i="35"/>
  <c r="NK67" i="35"/>
  <c r="NY67" i="35"/>
  <c r="ON67" i="35"/>
  <c r="PB67" i="35"/>
  <c r="PP67" i="35"/>
  <c r="IM67" i="35"/>
  <c r="JA67" i="35"/>
  <c r="JO67" i="35"/>
  <c r="KC67" i="35"/>
  <c r="KR67" i="35"/>
  <c r="LG67" i="35"/>
  <c r="LU67" i="35"/>
  <c r="MI67" i="35"/>
  <c r="MW67" i="35"/>
  <c r="NL67" i="35"/>
  <c r="OA67" i="35"/>
  <c r="OO67" i="35"/>
  <c r="PC67" i="35"/>
  <c r="PQ67" i="35"/>
  <c r="IN67" i="35"/>
  <c r="JB67" i="35"/>
  <c r="JP67" i="35"/>
  <c r="KE67" i="35"/>
  <c r="KS67" i="35"/>
  <c r="LH67" i="35"/>
  <c r="LV67" i="35"/>
  <c r="MJ67" i="35"/>
  <c r="MY67" i="35"/>
  <c r="NM67" i="35"/>
  <c r="OB67" i="35"/>
  <c r="OP67" i="35"/>
  <c r="PD67" i="35"/>
  <c r="PS67" i="35"/>
  <c r="IO67" i="35"/>
  <c r="JC67" i="35"/>
  <c r="JQ67" i="35"/>
  <c r="KF67" i="35"/>
  <c r="KU67" i="35"/>
  <c r="LI67" i="35"/>
  <c r="LW67" i="35"/>
  <c r="MK67" i="35"/>
  <c r="MZ67" i="35"/>
  <c r="NO67" i="35"/>
  <c r="OC67" i="35"/>
  <c r="OQ67" i="35"/>
  <c r="PE67" i="35"/>
  <c r="PT67" i="35"/>
  <c r="IP67" i="35"/>
  <c r="JD67" i="35"/>
  <c r="JS67" i="35"/>
  <c r="KG67" i="35"/>
  <c r="KV67" i="35"/>
  <c r="LJ67" i="35"/>
  <c r="LX67" i="35"/>
  <c r="MM67" i="35"/>
  <c r="NA67" i="35"/>
  <c r="NP67" i="35"/>
  <c r="OD67" i="35"/>
  <c r="OR67" i="35"/>
  <c r="PG67" i="35"/>
  <c r="PU67" i="35"/>
  <c r="IQ67" i="35"/>
  <c r="JE67" i="35"/>
  <c r="JT67" i="35"/>
  <c r="KI67" i="35"/>
  <c r="KW67" i="35"/>
  <c r="LK67" i="35"/>
  <c r="LY67" i="35"/>
  <c r="MN67" i="35"/>
  <c r="NC67" i="35"/>
  <c r="NQ67" i="35"/>
  <c r="OE67" i="35"/>
  <c r="OS67" i="35"/>
  <c r="PH67" i="35"/>
  <c r="PW67" i="35"/>
  <c r="IR67" i="35"/>
  <c r="JG67" i="35"/>
  <c r="JU67" i="35"/>
  <c r="KJ67" i="35"/>
  <c r="KX67" i="35"/>
  <c r="LL67" i="35"/>
  <c r="MA67" i="35"/>
  <c r="MO67" i="35"/>
  <c r="ND67" i="35"/>
  <c r="NR67" i="35"/>
  <c r="OF67" i="35"/>
  <c r="OU67" i="35"/>
  <c r="PI67" i="35"/>
  <c r="PX67" i="35"/>
  <c r="IS67" i="35"/>
  <c r="JH67" i="35"/>
  <c r="JW67" i="35"/>
  <c r="KK67" i="35"/>
  <c r="KY67" i="35"/>
  <c r="LM67" i="35"/>
  <c r="MB67" i="35"/>
  <c r="MQ67" i="35"/>
  <c r="NE67" i="35"/>
  <c r="NS67" i="35"/>
  <c r="OG67" i="35"/>
  <c r="OV67" i="35"/>
  <c r="PK67" i="35"/>
  <c r="IU67" i="35"/>
  <c r="JI67" i="35"/>
  <c r="JX67" i="35"/>
  <c r="KL67" i="35"/>
  <c r="KZ67" i="35"/>
  <c r="LO67" i="35"/>
  <c r="MC67" i="35"/>
  <c r="MR67" i="35"/>
  <c r="NF67" i="35"/>
  <c r="NT67" i="35"/>
  <c r="OI67" i="35"/>
  <c r="OW67" i="35"/>
  <c r="PL67" i="35"/>
  <c r="IH64" i="35"/>
  <c r="IT64" i="35"/>
  <c r="JF64" i="35"/>
  <c r="JR64" i="35"/>
  <c r="KD64" i="35"/>
  <c r="KP64" i="35"/>
  <c r="LB64" i="35"/>
  <c r="LN64" i="35"/>
  <c r="LZ64" i="35"/>
  <c r="ML64" i="35"/>
  <c r="MX64" i="35"/>
  <c r="NJ64" i="35"/>
  <c r="NV64" i="35"/>
  <c r="OH64" i="35"/>
  <c r="OT64" i="35"/>
  <c r="PF64" i="35"/>
  <c r="PR64" i="35"/>
  <c r="II64" i="35"/>
  <c r="IU64" i="35"/>
  <c r="JG64" i="35"/>
  <c r="JS64" i="35"/>
  <c r="KE64" i="35"/>
  <c r="KQ64" i="35"/>
  <c r="LC64" i="35"/>
  <c r="LO64" i="35"/>
  <c r="MA64" i="35"/>
  <c r="MM64" i="35"/>
  <c r="MY64" i="35"/>
  <c r="NK64" i="35"/>
  <c r="NW64" i="35"/>
  <c r="OI64" i="35"/>
  <c r="OU64" i="35"/>
  <c r="PG64" i="35"/>
  <c r="PS64" i="35"/>
  <c r="IJ64" i="35"/>
  <c r="IV64" i="35"/>
  <c r="JH64" i="35"/>
  <c r="JT64" i="35"/>
  <c r="KF64" i="35"/>
  <c r="KR64" i="35"/>
  <c r="LD64" i="35"/>
  <c r="LP64" i="35"/>
  <c r="MB64" i="35"/>
  <c r="MN64" i="35"/>
  <c r="MZ64" i="35"/>
  <c r="NL64" i="35"/>
  <c r="NX64" i="35"/>
  <c r="OJ64" i="35"/>
  <c r="OV64" i="35"/>
  <c r="PH64" i="35"/>
  <c r="PT64" i="35"/>
  <c r="IK64" i="35"/>
  <c r="IW64" i="35"/>
  <c r="JI64" i="35"/>
  <c r="JU64" i="35"/>
  <c r="KG64" i="35"/>
  <c r="KS64" i="35"/>
  <c r="LE64" i="35"/>
  <c r="LQ64" i="35"/>
  <c r="MC64" i="35"/>
  <c r="MO64" i="35"/>
  <c r="NA64" i="35"/>
  <c r="NM64" i="35"/>
  <c r="NY64" i="35"/>
  <c r="OK64" i="35"/>
  <c r="OW64" i="35"/>
  <c r="PI64" i="35"/>
  <c r="PU64" i="35"/>
  <c r="IL64" i="35"/>
  <c r="IX64" i="35"/>
  <c r="JJ64" i="35"/>
  <c r="JV64" i="35"/>
  <c r="KH64" i="35"/>
  <c r="KT64" i="35"/>
  <c r="LF64" i="35"/>
  <c r="LR64" i="35"/>
  <c r="MD64" i="35"/>
  <c r="MP64" i="35"/>
  <c r="NB64" i="35"/>
  <c r="NN64" i="35"/>
  <c r="NZ64" i="35"/>
  <c r="OL64" i="35"/>
  <c r="OX64" i="35"/>
  <c r="PJ64" i="35"/>
  <c r="PV64" i="35"/>
  <c r="IM64" i="35"/>
  <c r="IY64" i="35"/>
  <c r="JK64" i="35"/>
  <c r="JW64" i="35"/>
  <c r="KI64" i="35"/>
  <c r="KU64" i="35"/>
  <c r="LG64" i="35"/>
  <c r="LS64" i="35"/>
  <c r="ME64" i="35"/>
  <c r="MQ64" i="35"/>
  <c r="NC64" i="35"/>
  <c r="NO64" i="35"/>
  <c r="OA64" i="35"/>
  <c r="OM64" i="35"/>
  <c r="OY64" i="35"/>
  <c r="PK64" i="35"/>
  <c r="PW64" i="35"/>
  <c r="IN64" i="35"/>
  <c r="IZ64" i="35"/>
  <c r="JL64" i="35"/>
  <c r="JX64" i="35"/>
  <c r="KJ64" i="35"/>
  <c r="KV64" i="35"/>
  <c r="LH64" i="35"/>
  <c r="LT64" i="35"/>
  <c r="MF64" i="35"/>
  <c r="MR64" i="35"/>
  <c r="ND64" i="35"/>
  <c r="NP64" i="35"/>
  <c r="OB64" i="35"/>
  <c r="ON64" i="35"/>
  <c r="OZ64" i="35"/>
  <c r="PL64" i="35"/>
  <c r="PX64" i="35"/>
  <c r="IO64" i="35"/>
  <c r="JA64" i="35"/>
  <c r="JM64" i="35"/>
  <c r="JY64" i="35"/>
  <c r="KK64" i="35"/>
  <c r="KW64" i="35"/>
  <c r="LI64" i="35"/>
  <c r="LU64" i="35"/>
  <c r="MG64" i="35"/>
  <c r="MS64" i="35"/>
  <c r="NE64" i="35"/>
  <c r="NQ64" i="35"/>
  <c r="OC64" i="35"/>
  <c r="OO64" i="35"/>
  <c r="PA64" i="35"/>
  <c r="PM64" i="35"/>
  <c r="IP64" i="35"/>
  <c r="JB64" i="35"/>
  <c r="JN64" i="35"/>
  <c r="JZ64" i="35"/>
  <c r="KL64" i="35"/>
  <c r="KX64" i="35"/>
  <c r="LJ64" i="35"/>
  <c r="LV64" i="35"/>
  <c r="MH64" i="35"/>
  <c r="MT64" i="35"/>
  <c r="NF64" i="35"/>
  <c r="NR64" i="35"/>
  <c r="OD64" i="35"/>
  <c r="OP64" i="35"/>
  <c r="PB64" i="35"/>
  <c r="PN64" i="35"/>
  <c r="IQ64" i="35"/>
  <c r="JC64" i="35"/>
  <c r="JO64" i="35"/>
  <c r="KA64" i="35"/>
  <c r="KM64" i="35"/>
  <c r="KY64" i="35"/>
  <c r="LK64" i="35"/>
  <c r="LW64" i="35"/>
  <c r="MI64" i="35"/>
  <c r="MU64" i="35"/>
  <c r="NG64" i="35"/>
  <c r="NS64" i="35"/>
  <c r="OE64" i="35"/>
  <c r="OQ64" i="35"/>
  <c r="PC64" i="35"/>
  <c r="PO64" i="35"/>
  <c r="IR64" i="35"/>
  <c r="JD64" i="35"/>
  <c r="JP64" i="35"/>
  <c r="KB64" i="35"/>
  <c r="KN64" i="35"/>
  <c r="KZ64" i="35"/>
  <c r="LL64" i="35"/>
  <c r="LX64" i="35"/>
  <c r="MJ64" i="35"/>
  <c r="MV64" i="35"/>
  <c r="NH64" i="35"/>
  <c r="NT64" i="35"/>
  <c r="OF64" i="35"/>
  <c r="OR64" i="35"/>
  <c r="PD64" i="35"/>
  <c r="PP64" i="35"/>
  <c r="LA64" i="35"/>
  <c r="LM64" i="35"/>
  <c r="LY64" i="35"/>
  <c r="MK64" i="35"/>
  <c r="MW64" i="35"/>
  <c r="NI64" i="35"/>
  <c r="IG64" i="35"/>
  <c r="NU64" i="35"/>
  <c r="IS64" i="35"/>
  <c r="OG64" i="35"/>
  <c r="JE64" i="35"/>
  <c r="OS64" i="35"/>
  <c r="JQ64" i="35"/>
  <c r="PE64" i="35"/>
  <c r="KC64" i="35"/>
  <c r="PQ64" i="35"/>
  <c r="KO64" i="35"/>
  <c r="Z35" i="35"/>
  <c r="IL92" i="35"/>
  <c r="IX92" i="35"/>
  <c r="JJ92" i="35"/>
  <c r="JV92" i="35"/>
  <c r="KH92" i="35"/>
  <c r="KT92" i="35"/>
  <c r="LF92" i="35"/>
  <c r="LR92" i="35"/>
  <c r="MD92" i="35"/>
  <c r="MP92" i="35"/>
  <c r="NB92" i="35"/>
  <c r="NN92" i="35"/>
  <c r="NZ92" i="35"/>
  <c r="OL92" i="35"/>
  <c r="OX92" i="35"/>
  <c r="PJ92" i="35"/>
  <c r="PV92" i="35"/>
  <c r="IN92" i="35"/>
  <c r="IZ92" i="35"/>
  <c r="JL92" i="35"/>
  <c r="JX92" i="35"/>
  <c r="KJ92" i="35"/>
  <c r="KV92" i="35"/>
  <c r="LH92" i="35"/>
  <c r="LT92" i="35"/>
  <c r="MF92" i="35"/>
  <c r="IG92" i="35"/>
  <c r="IS92" i="35"/>
  <c r="JE92" i="35"/>
  <c r="JQ92" i="35"/>
  <c r="KC92" i="35"/>
  <c r="KO92" i="35"/>
  <c r="LA92" i="35"/>
  <c r="LM92" i="35"/>
  <c r="LY92" i="35"/>
  <c r="MK92" i="35"/>
  <c r="MW92" i="35"/>
  <c r="NI92" i="35"/>
  <c r="NU92" i="35"/>
  <c r="OG92" i="35"/>
  <c r="OS92" i="35"/>
  <c r="PE92" i="35"/>
  <c r="PQ92" i="35"/>
  <c r="IH92" i="35"/>
  <c r="IT92" i="35"/>
  <c r="JF92" i="35"/>
  <c r="JR92" i="35"/>
  <c r="KD92" i="35"/>
  <c r="KP92" i="35"/>
  <c r="LB92" i="35"/>
  <c r="LN92" i="35"/>
  <c r="LZ92" i="35"/>
  <c r="IV92" i="35"/>
  <c r="JN92" i="35"/>
  <c r="KF92" i="35"/>
  <c r="KX92" i="35"/>
  <c r="LP92" i="35"/>
  <c r="MH92" i="35"/>
  <c r="MV92" i="35"/>
  <c r="NK92" i="35"/>
  <c r="NY92" i="35"/>
  <c r="ON92" i="35"/>
  <c r="PB92" i="35"/>
  <c r="PP92" i="35"/>
  <c r="IW92" i="35"/>
  <c r="JO92" i="35"/>
  <c r="KG92" i="35"/>
  <c r="KY92" i="35"/>
  <c r="LQ92" i="35"/>
  <c r="MI92" i="35"/>
  <c r="MX92" i="35"/>
  <c r="NL92" i="35"/>
  <c r="OA92" i="35"/>
  <c r="OO92" i="35"/>
  <c r="PC92" i="35"/>
  <c r="PR92" i="35"/>
  <c r="IY92" i="35"/>
  <c r="JP92" i="35"/>
  <c r="KI92" i="35"/>
  <c r="KZ92" i="35"/>
  <c r="LS92" i="35"/>
  <c r="MJ92" i="35"/>
  <c r="MY92" i="35"/>
  <c r="NM92" i="35"/>
  <c r="OB92" i="35"/>
  <c r="OP92" i="35"/>
  <c r="PD92" i="35"/>
  <c r="PS92" i="35"/>
  <c r="II92" i="35"/>
  <c r="JA92" i="35"/>
  <c r="JS92" i="35"/>
  <c r="KK92" i="35"/>
  <c r="LC92" i="35"/>
  <c r="LU92" i="35"/>
  <c r="ML92" i="35"/>
  <c r="MZ92" i="35"/>
  <c r="NO92" i="35"/>
  <c r="OC92" i="35"/>
  <c r="OQ92" i="35"/>
  <c r="PF92" i="35"/>
  <c r="PT92" i="35"/>
  <c r="IJ92" i="35"/>
  <c r="JB92" i="35"/>
  <c r="JT92" i="35"/>
  <c r="KL92" i="35"/>
  <c r="LD92" i="35"/>
  <c r="LV92" i="35"/>
  <c r="MM92" i="35"/>
  <c r="NA92" i="35"/>
  <c r="NP92" i="35"/>
  <c r="OD92" i="35"/>
  <c r="OR92" i="35"/>
  <c r="PG92" i="35"/>
  <c r="PU92" i="35"/>
  <c r="IK92" i="35"/>
  <c r="JC92" i="35"/>
  <c r="JU92" i="35"/>
  <c r="KM92" i="35"/>
  <c r="LE92" i="35"/>
  <c r="LW92" i="35"/>
  <c r="MN92" i="35"/>
  <c r="NC92" i="35"/>
  <c r="NQ92" i="35"/>
  <c r="OE92" i="35"/>
  <c r="OT92" i="35"/>
  <c r="PH92" i="35"/>
  <c r="PW92" i="35"/>
  <c r="IM92" i="35"/>
  <c r="JD92" i="35"/>
  <c r="JW92" i="35"/>
  <c r="KN92" i="35"/>
  <c r="LG92" i="35"/>
  <c r="LX92" i="35"/>
  <c r="MO92" i="35"/>
  <c r="ND92" i="35"/>
  <c r="NR92" i="35"/>
  <c r="OF92" i="35"/>
  <c r="OU92" i="35"/>
  <c r="PI92" i="35"/>
  <c r="PX92" i="35"/>
  <c r="IO92" i="35"/>
  <c r="JG92" i="35"/>
  <c r="JY92" i="35"/>
  <c r="KQ92" i="35"/>
  <c r="LI92" i="35"/>
  <c r="MA92" i="35"/>
  <c r="MQ92" i="35"/>
  <c r="NE92" i="35"/>
  <c r="NS92" i="35"/>
  <c r="OH92" i="35"/>
  <c r="OV92" i="35"/>
  <c r="PK92" i="35"/>
  <c r="IP92" i="35"/>
  <c r="JH92" i="35"/>
  <c r="JZ92" i="35"/>
  <c r="KR92" i="35"/>
  <c r="LJ92" i="35"/>
  <c r="MB92" i="35"/>
  <c r="MR92" i="35"/>
  <c r="NF92" i="35"/>
  <c r="NT92" i="35"/>
  <c r="OI92" i="35"/>
  <c r="OW92" i="35"/>
  <c r="PL92" i="35"/>
  <c r="IQ92" i="35"/>
  <c r="JI92" i="35"/>
  <c r="KA92" i="35"/>
  <c r="KS92" i="35"/>
  <c r="LK92" i="35"/>
  <c r="MC92" i="35"/>
  <c r="MS92" i="35"/>
  <c r="NG92" i="35"/>
  <c r="NV92" i="35"/>
  <c r="OJ92" i="35"/>
  <c r="OY92" i="35"/>
  <c r="PM92" i="35"/>
  <c r="IR92" i="35"/>
  <c r="JK92" i="35"/>
  <c r="KB92" i="35"/>
  <c r="KU92" i="35"/>
  <c r="LL92" i="35"/>
  <c r="ME92" i="35"/>
  <c r="MT92" i="35"/>
  <c r="NH92" i="35"/>
  <c r="NW92" i="35"/>
  <c r="OK92" i="35"/>
  <c r="OZ92" i="35"/>
  <c r="PN92" i="35"/>
  <c r="IU92" i="35"/>
  <c r="JM92" i="35"/>
  <c r="KE92" i="35"/>
  <c r="KW92" i="35"/>
  <c r="LO92" i="35"/>
  <c r="MG92" i="35"/>
  <c r="MU92" i="35"/>
  <c r="NJ92" i="35"/>
  <c r="NX92" i="35"/>
  <c r="OM92" i="35"/>
  <c r="PA92" i="35"/>
  <c r="PO92" i="35"/>
  <c r="IH91" i="35"/>
  <c r="IT91" i="35"/>
  <c r="JF91" i="35"/>
  <c r="JR91" i="35"/>
  <c r="KD91" i="35"/>
  <c r="KP91" i="35"/>
  <c r="LB91" i="35"/>
  <c r="LN91" i="35"/>
  <c r="LZ91" i="35"/>
  <c r="ML91" i="35"/>
  <c r="MX91" i="35"/>
  <c r="NJ91" i="35"/>
  <c r="NV91" i="35"/>
  <c r="OH91" i="35"/>
  <c r="OT91" i="35"/>
  <c r="PF91" i="35"/>
  <c r="PR91" i="35"/>
  <c r="II91" i="35"/>
  <c r="IU91" i="35"/>
  <c r="JG91" i="35"/>
  <c r="JS91" i="35"/>
  <c r="KE91" i="35"/>
  <c r="KQ91" i="35"/>
  <c r="LC91" i="35"/>
  <c r="LO91" i="35"/>
  <c r="MA91" i="35"/>
  <c r="MM91" i="35"/>
  <c r="MY91" i="35"/>
  <c r="NK91" i="35"/>
  <c r="NW91" i="35"/>
  <c r="OI91" i="35"/>
  <c r="OU91" i="35"/>
  <c r="IJ91" i="35"/>
  <c r="IV91" i="35"/>
  <c r="JH91" i="35"/>
  <c r="JT91" i="35"/>
  <c r="KF91" i="35"/>
  <c r="KR91" i="35"/>
  <c r="LD91" i="35"/>
  <c r="LP91" i="35"/>
  <c r="MB91" i="35"/>
  <c r="MN91" i="35"/>
  <c r="MZ91" i="35"/>
  <c r="NL91" i="35"/>
  <c r="NX91" i="35"/>
  <c r="OJ91" i="35"/>
  <c r="OV91" i="35"/>
  <c r="PH91" i="35"/>
  <c r="PT91" i="35"/>
  <c r="IK91" i="35"/>
  <c r="IW91" i="35"/>
  <c r="JI91" i="35"/>
  <c r="JU91" i="35"/>
  <c r="KG91" i="35"/>
  <c r="KS91" i="35"/>
  <c r="LE91" i="35"/>
  <c r="LQ91" i="35"/>
  <c r="MC91" i="35"/>
  <c r="MO91" i="35"/>
  <c r="NA91" i="35"/>
  <c r="NM91" i="35"/>
  <c r="NY91" i="35"/>
  <c r="OK91" i="35"/>
  <c r="OW91" i="35"/>
  <c r="IL91" i="35"/>
  <c r="IX91" i="35"/>
  <c r="JJ91" i="35"/>
  <c r="JV91" i="35"/>
  <c r="KH91" i="35"/>
  <c r="KT91" i="35"/>
  <c r="LF91" i="35"/>
  <c r="LR91" i="35"/>
  <c r="MD91" i="35"/>
  <c r="MP91" i="35"/>
  <c r="NB91" i="35"/>
  <c r="NN91" i="35"/>
  <c r="NZ91" i="35"/>
  <c r="OL91" i="35"/>
  <c r="OX91" i="35"/>
  <c r="IM91" i="35"/>
  <c r="IY91" i="35"/>
  <c r="JK91" i="35"/>
  <c r="JW91" i="35"/>
  <c r="KI91" i="35"/>
  <c r="KU91" i="35"/>
  <c r="LG91" i="35"/>
  <c r="LS91" i="35"/>
  <c r="ME91" i="35"/>
  <c r="MQ91" i="35"/>
  <c r="NC91" i="35"/>
  <c r="NO91" i="35"/>
  <c r="OA91" i="35"/>
  <c r="OM91" i="35"/>
  <c r="OY91" i="35"/>
  <c r="IN91" i="35"/>
  <c r="IZ91" i="35"/>
  <c r="JL91" i="35"/>
  <c r="JX91" i="35"/>
  <c r="KJ91" i="35"/>
  <c r="KV91" i="35"/>
  <c r="LH91" i="35"/>
  <c r="LT91" i="35"/>
  <c r="MF91" i="35"/>
  <c r="MR91" i="35"/>
  <c r="ND91" i="35"/>
  <c r="NP91" i="35"/>
  <c r="OB91" i="35"/>
  <c r="ON91" i="35"/>
  <c r="IO91" i="35"/>
  <c r="JA91" i="35"/>
  <c r="JM91" i="35"/>
  <c r="JY91" i="35"/>
  <c r="KK91" i="35"/>
  <c r="KW91" i="35"/>
  <c r="LI91" i="35"/>
  <c r="LU91" i="35"/>
  <c r="MG91" i="35"/>
  <c r="MS91" i="35"/>
  <c r="NE91" i="35"/>
  <c r="NQ91" i="35"/>
  <c r="OC91" i="35"/>
  <c r="OO91" i="35"/>
  <c r="PA91" i="35"/>
  <c r="PM91" i="35"/>
  <c r="IP91" i="35"/>
  <c r="JB91" i="35"/>
  <c r="JN91" i="35"/>
  <c r="JZ91" i="35"/>
  <c r="KL91" i="35"/>
  <c r="KX91" i="35"/>
  <c r="LJ91" i="35"/>
  <c r="LV91" i="35"/>
  <c r="MH91" i="35"/>
  <c r="MT91" i="35"/>
  <c r="NF91" i="35"/>
  <c r="NR91" i="35"/>
  <c r="OD91" i="35"/>
  <c r="OP91" i="35"/>
  <c r="PB91" i="35"/>
  <c r="PN91" i="35"/>
  <c r="IQ91" i="35"/>
  <c r="JC91" i="35"/>
  <c r="JO91" i="35"/>
  <c r="KA91" i="35"/>
  <c r="KM91" i="35"/>
  <c r="KY91" i="35"/>
  <c r="LK91" i="35"/>
  <c r="LW91" i="35"/>
  <c r="MI91" i="35"/>
  <c r="MU91" i="35"/>
  <c r="NG91" i="35"/>
  <c r="IR91" i="35"/>
  <c r="JD91" i="35"/>
  <c r="JP91" i="35"/>
  <c r="KB91" i="35"/>
  <c r="KN91" i="35"/>
  <c r="KZ91" i="35"/>
  <c r="LL91" i="35"/>
  <c r="LX91" i="35"/>
  <c r="MJ91" i="35"/>
  <c r="MV91" i="35"/>
  <c r="NH91" i="35"/>
  <c r="IG91" i="35"/>
  <c r="IS91" i="35"/>
  <c r="JE91" i="35"/>
  <c r="JQ91" i="35"/>
  <c r="KC91" i="35"/>
  <c r="KO91" i="35"/>
  <c r="LA91" i="35"/>
  <c r="LM91" i="35"/>
  <c r="LY91" i="35"/>
  <c r="MK91" i="35"/>
  <c r="MW91" i="35"/>
  <c r="NI91" i="35"/>
  <c r="PD91" i="35"/>
  <c r="PV91" i="35"/>
  <c r="NS91" i="35"/>
  <c r="PE91" i="35"/>
  <c r="PW91" i="35"/>
  <c r="NT91" i="35"/>
  <c r="PG91" i="35"/>
  <c r="PX91" i="35"/>
  <c r="NU91" i="35"/>
  <c r="PI91" i="35"/>
  <c r="OE91" i="35"/>
  <c r="PJ91" i="35"/>
  <c r="OF91" i="35"/>
  <c r="PK91" i="35"/>
  <c r="OG91" i="35"/>
  <c r="PL91" i="35"/>
  <c r="OQ91" i="35"/>
  <c r="PO91" i="35"/>
  <c r="OR91" i="35"/>
  <c r="PP91" i="35"/>
  <c r="OS91" i="35"/>
  <c r="PQ91" i="35"/>
  <c r="OZ91" i="35"/>
  <c r="PS91" i="35"/>
  <c r="PC91" i="35"/>
  <c r="PU91" i="35"/>
  <c r="IL27" i="35"/>
  <c r="IX27" i="35"/>
  <c r="JJ27" i="35"/>
  <c r="JV27" i="35"/>
  <c r="KH27" i="35"/>
  <c r="KT27" i="35"/>
  <c r="LF27" i="35"/>
  <c r="LR27" i="35"/>
  <c r="MD27" i="35"/>
  <c r="MP27" i="35"/>
  <c r="NB27" i="35"/>
  <c r="NN27" i="35"/>
  <c r="NZ27" i="35"/>
  <c r="OL27" i="35"/>
  <c r="OX27" i="35"/>
  <c r="PJ27" i="35"/>
  <c r="PV27" i="35"/>
  <c r="IM27" i="35"/>
  <c r="IY27" i="35"/>
  <c r="JK27" i="35"/>
  <c r="JW27" i="35"/>
  <c r="KI27" i="35"/>
  <c r="KU27" i="35"/>
  <c r="LG27" i="35"/>
  <c r="LS27" i="35"/>
  <c r="ME27" i="35"/>
  <c r="MQ27" i="35"/>
  <c r="NC27" i="35"/>
  <c r="NO27" i="35"/>
  <c r="OA27" i="35"/>
  <c r="OM27" i="35"/>
  <c r="OY27" i="35"/>
  <c r="PK27" i="35"/>
  <c r="PW27" i="35"/>
  <c r="IN27" i="35"/>
  <c r="IZ27" i="35"/>
  <c r="JL27" i="35"/>
  <c r="JX27" i="35"/>
  <c r="KJ27" i="35"/>
  <c r="KV27" i="35"/>
  <c r="LH27" i="35"/>
  <c r="LT27" i="35"/>
  <c r="MF27" i="35"/>
  <c r="MR27" i="35"/>
  <c r="ND27" i="35"/>
  <c r="NP27" i="35"/>
  <c r="OB27" i="35"/>
  <c r="ON27" i="35"/>
  <c r="OZ27" i="35"/>
  <c r="PL27" i="35"/>
  <c r="PX27" i="35"/>
  <c r="IO27" i="35"/>
  <c r="JA27" i="35"/>
  <c r="JM27" i="35"/>
  <c r="JY27" i="35"/>
  <c r="KK27" i="35"/>
  <c r="KW27" i="35"/>
  <c r="LI27" i="35"/>
  <c r="LU27" i="35"/>
  <c r="MG27" i="35"/>
  <c r="MS27" i="35"/>
  <c r="NE27" i="35"/>
  <c r="NQ27" i="35"/>
  <c r="OC27" i="35"/>
  <c r="OO27" i="35"/>
  <c r="PA27" i="35"/>
  <c r="PM27" i="35"/>
  <c r="IP27" i="35"/>
  <c r="JB27" i="35"/>
  <c r="JN27" i="35"/>
  <c r="JZ27" i="35"/>
  <c r="KL27" i="35"/>
  <c r="KX27" i="35"/>
  <c r="LJ27" i="35"/>
  <c r="LV27" i="35"/>
  <c r="MH27" i="35"/>
  <c r="MT27" i="35"/>
  <c r="NF27" i="35"/>
  <c r="NR27" i="35"/>
  <c r="OD27" i="35"/>
  <c r="OP27" i="35"/>
  <c r="PB27" i="35"/>
  <c r="PN27" i="35"/>
  <c r="IQ27" i="35"/>
  <c r="JC27" i="35"/>
  <c r="JO27" i="35"/>
  <c r="KA27" i="35"/>
  <c r="KM27" i="35"/>
  <c r="KY27" i="35"/>
  <c r="LK27" i="35"/>
  <c r="LW27" i="35"/>
  <c r="MI27" i="35"/>
  <c r="MU27" i="35"/>
  <c r="NG27" i="35"/>
  <c r="NS27" i="35"/>
  <c r="OE27" i="35"/>
  <c r="OQ27" i="35"/>
  <c r="PC27" i="35"/>
  <c r="PO27" i="35"/>
  <c r="IR27" i="35"/>
  <c r="JD27" i="35"/>
  <c r="JP27" i="35"/>
  <c r="KB27" i="35"/>
  <c r="KN27" i="35"/>
  <c r="KZ27" i="35"/>
  <c r="LL27" i="35"/>
  <c r="LX27" i="35"/>
  <c r="MJ27" i="35"/>
  <c r="MV27" i="35"/>
  <c r="NH27" i="35"/>
  <c r="NT27" i="35"/>
  <c r="OF27" i="35"/>
  <c r="OR27" i="35"/>
  <c r="PD27" i="35"/>
  <c r="PP27" i="35"/>
  <c r="IG27" i="35"/>
  <c r="IS27" i="35"/>
  <c r="JE27" i="35"/>
  <c r="JQ27" i="35"/>
  <c r="KC27" i="35"/>
  <c r="KO27" i="35"/>
  <c r="LA27" i="35"/>
  <c r="LM27" i="35"/>
  <c r="LY27" i="35"/>
  <c r="MK27" i="35"/>
  <c r="MW27" i="35"/>
  <c r="NI27" i="35"/>
  <c r="NU27" i="35"/>
  <c r="OG27" i="35"/>
  <c r="OS27" i="35"/>
  <c r="PE27" i="35"/>
  <c r="PQ27" i="35"/>
  <c r="IH27" i="35"/>
  <c r="IT27" i="35"/>
  <c r="JF27" i="35"/>
  <c r="JR27" i="35"/>
  <c r="KD27" i="35"/>
  <c r="KP27" i="35"/>
  <c r="LB27" i="35"/>
  <c r="LN27" i="35"/>
  <c r="LZ27" i="35"/>
  <c r="ML27" i="35"/>
  <c r="MX27" i="35"/>
  <c r="NJ27" i="35"/>
  <c r="NV27" i="35"/>
  <c r="OH27" i="35"/>
  <c r="OT27" i="35"/>
  <c r="PF27" i="35"/>
  <c r="PR27" i="35"/>
  <c r="II27" i="35"/>
  <c r="IU27" i="35"/>
  <c r="JG27" i="35"/>
  <c r="JS27" i="35"/>
  <c r="KE27" i="35"/>
  <c r="KQ27" i="35"/>
  <c r="LC27" i="35"/>
  <c r="LO27" i="35"/>
  <c r="MA27" i="35"/>
  <c r="MM27" i="35"/>
  <c r="MY27" i="35"/>
  <c r="NK27" i="35"/>
  <c r="NW27" i="35"/>
  <c r="OI27" i="35"/>
  <c r="OU27" i="35"/>
  <c r="IJ27" i="35"/>
  <c r="IV27" i="35"/>
  <c r="JH27" i="35"/>
  <c r="JT27" i="35"/>
  <c r="KF27" i="35"/>
  <c r="KR27" i="35"/>
  <c r="LD27" i="35"/>
  <c r="LP27" i="35"/>
  <c r="MB27" i="35"/>
  <c r="MN27" i="35"/>
  <c r="MZ27" i="35"/>
  <c r="NL27" i="35"/>
  <c r="NX27" i="35"/>
  <c r="OJ27" i="35"/>
  <c r="IK27" i="35"/>
  <c r="IW27" i="35"/>
  <c r="JI27" i="35"/>
  <c r="JU27" i="35"/>
  <c r="KG27" i="35"/>
  <c r="KS27" i="35"/>
  <c r="LE27" i="35"/>
  <c r="LQ27" i="35"/>
  <c r="MC27" i="35"/>
  <c r="MO27" i="35"/>
  <c r="NA27" i="35"/>
  <c r="NM27" i="35"/>
  <c r="NY27" i="35"/>
  <c r="OK27" i="35"/>
  <c r="OW27" i="35"/>
  <c r="OV27" i="35"/>
  <c r="PG27" i="35"/>
  <c r="PH27" i="35"/>
  <c r="PI27" i="35"/>
  <c r="PS27" i="35"/>
  <c r="PT27" i="35"/>
  <c r="PU27" i="35"/>
  <c r="AH96" i="35"/>
  <c r="IL62" i="35"/>
  <c r="IX62" i="35"/>
  <c r="JJ62" i="35"/>
  <c r="JV62" i="35"/>
  <c r="KH62" i="35"/>
  <c r="KT62" i="35"/>
  <c r="LF62" i="35"/>
  <c r="LR62" i="35"/>
  <c r="MD62" i="35"/>
  <c r="MP62" i="35"/>
  <c r="NB62" i="35"/>
  <c r="NN62" i="35"/>
  <c r="NZ62" i="35"/>
  <c r="OL62" i="35"/>
  <c r="OX62" i="35"/>
  <c r="PJ62" i="35"/>
  <c r="PV62" i="35"/>
  <c r="IM62" i="35"/>
  <c r="IY62" i="35"/>
  <c r="JK62" i="35"/>
  <c r="JW62" i="35"/>
  <c r="KI62" i="35"/>
  <c r="KU62" i="35"/>
  <c r="LG62" i="35"/>
  <c r="LS62" i="35"/>
  <c r="ME62" i="35"/>
  <c r="MQ62" i="35"/>
  <c r="NC62" i="35"/>
  <c r="NO62" i="35"/>
  <c r="OA62" i="35"/>
  <c r="OM62" i="35"/>
  <c r="OY62" i="35"/>
  <c r="PK62" i="35"/>
  <c r="PW62" i="35"/>
  <c r="IN62" i="35"/>
  <c r="IZ62" i="35"/>
  <c r="JL62" i="35"/>
  <c r="JX62" i="35"/>
  <c r="KJ62" i="35"/>
  <c r="KV62" i="35"/>
  <c r="LH62" i="35"/>
  <c r="LT62" i="35"/>
  <c r="MF62" i="35"/>
  <c r="MR62" i="35"/>
  <c r="ND62" i="35"/>
  <c r="NP62" i="35"/>
  <c r="OB62" i="35"/>
  <c r="ON62" i="35"/>
  <c r="OZ62" i="35"/>
  <c r="PL62" i="35"/>
  <c r="PX62" i="35"/>
  <c r="IO62" i="35"/>
  <c r="JA62" i="35"/>
  <c r="JM62" i="35"/>
  <c r="JY62" i="35"/>
  <c r="KK62" i="35"/>
  <c r="KW62" i="35"/>
  <c r="LI62" i="35"/>
  <c r="LU62" i="35"/>
  <c r="MG62" i="35"/>
  <c r="MS62" i="35"/>
  <c r="NE62" i="35"/>
  <c r="NQ62" i="35"/>
  <c r="OC62" i="35"/>
  <c r="OO62" i="35"/>
  <c r="PA62" i="35"/>
  <c r="PM62" i="35"/>
  <c r="IP62" i="35"/>
  <c r="JB62" i="35"/>
  <c r="JN62" i="35"/>
  <c r="JZ62" i="35"/>
  <c r="KL62" i="35"/>
  <c r="KX62" i="35"/>
  <c r="LJ62" i="35"/>
  <c r="LV62" i="35"/>
  <c r="MH62" i="35"/>
  <c r="MT62" i="35"/>
  <c r="NF62" i="35"/>
  <c r="NR62" i="35"/>
  <c r="OD62" i="35"/>
  <c r="OP62" i="35"/>
  <c r="PB62" i="35"/>
  <c r="PN62" i="35"/>
  <c r="IQ62" i="35"/>
  <c r="JC62" i="35"/>
  <c r="JO62" i="35"/>
  <c r="KA62" i="35"/>
  <c r="KM62" i="35"/>
  <c r="KY62" i="35"/>
  <c r="LK62" i="35"/>
  <c r="LW62" i="35"/>
  <c r="MI62" i="35"/>
  <c r="MU62" i="35"/>
  <c r="NG62" i="35"/>
  <c r="NS62" i="35"/>
  <c r="OE62" i="35"/>
  <c r="OQ62" i="35"/>
  <c r="PC62" i="35"/>
  <c r="PO62" i="35"/>
  <c r="IR62" i="35"/>
  <c r="JD62" i="35"/>
  <c r="JP62" i="35"/>
  <c r="KB62" i="35"/>
  <c r="KN62" i="35"/>
  <c r="KZ62" i="35"/>
  <c r="LL62" i="35"/>
  <c r="LX62" i="35"/>
  <c r="MJ62" i="35"/>
  <c r="MV62" i="35"/>
  <c r="NH62" i="35"/>
  <c r="NT62" i="35"/>
  <c r="OF62" i="35"/>
  <c r="OR62" i="35"/>
  <c r="PD62" i="35"/>
  <c r="PP62" i="35"/>
  <c r="IG62" i="35"/>
  <c r="IS62" i="35"/>
  <c r="JE62" i="35"/>
  <c r="JQ62" i="35"/>
  <c r="KC62" i="35"/>
  <c r="KO62" i="35"/>
  <c r="LA62" i="35"/>
  <c r="LM62" i="35"/>
  <c r="LY62" i="35"/>
  <c r="MK62" i="35"/>
  <c r="MW62" i="35"/>
  <c r="NI62" i="35"/>
  <c r="NU62" i="35"/>
  <c r="OG62" i="35"/>
  <c r="OS62" i="35"/>
  <c r="PE62" i="35"/>
  <c r="PQ62" i="35"/>
  <c r="IH62" i="35"/>
  <c r="IT62" i="35"/>
  <c r="JF62" i="35"/>
  <c r="JR62" i="35"/>
  <c r="KD62" i="35"/>
  <c r="KP62" i="35"/>
  <c r="LB62" i="35"/>
  <c r="LN62" i="35"/>
  <c r="LZ62" i="35"/>
  <c r="ML62" i="35"/>
  <c r="MX62" i="35"/>
  <c r="NJ62" i="35"/>
  <c r="NV62" i="35"/>
  <c r="OH62" i="35"/>
  <c r="OT62" i="35"/>
  <c r="PF62" i="35"/>
  <c r="PR62" i="35"/>
  <c r="II62" i="35"/>
  <c r="IU62" i="35"/>
  <c r="JG62" i="35"/>
  <c r="JS62" i="35"/>
  <c r="KE62" i="35"/>
  <c r="KQ62" i="35"/>
  <c r="LC62" i="35"/>
  <c r="LO62" i="35"/>
  <c r="MA62" i="35"/>
  <c r="MM62" i="35"/>
  <c r="MY62" i="35"/>
  <c r="NK62" i="35"/>
  <c r="NW62" i="35"/>
  <c r="OI62" i="35"/>
  <c r="OU62" i="35"/>
  <c r="PG62" i="35"/>
  <c r="PS62" i="35"/>
  <c r="IJ62" i="35"/>
  <c r="IV62" i="35"/>
  <c r="JH62" i="35"/>
  <c r="JT62" i="35"/>
  <c r="KF62" i="35"/>
  <c r="KR62" i="35"/>
  <c r="LD62" i="35"/>
  <c r="LP62" i="35"/>
  <c r="MB62" i="35"/>
  <c r="MN62" i="35"/>
  <c r="MZ62" i="35"/>
  <c r="NL62" i="35"/>
  <c r="NX62" i="35"/>
  <c r="OJ62" i="35"/>
  <c r="OV62" i="35"/>
  <c r="PH62" i="35"/>
  <c r="PT62" i="35"/>
  <c r="JU62" i="35"/>
  <c r="PI62" i="35"/>
  <c r="KG62" i="35"/>
  <c r="PU62" i="35"/>
  <c r="KS62" i="35"/>
  <c r="LE62" i="35"/>
  <c r="LQ62" i="35"/>
  <c r="MC62" i="35"/>
  <c r="MO62" i="35"/>
  <c r="NA62" i="35"/>
  <c r="NM62" i="35"/>
  <c r="IK62" i="35"/>
  <c r="NY62" i="35"/>
  <c r="IW62" i="35"/>
  <c r="OK62" i="35"/>
  <c r="JI62" i="35"/>
  <c r="OW62" i="35"/>
  <c r="II16" i="35"/>
  <c r="IJ16" i="35"/>
  <c r="IM16" i="35"/>
  <c r="IY16" i="35"/>
  <c r="JK16" i="35"/>
  <c r="JW16" i="35"/>
  <c r="KI16" i="35"/>
  <c r="KU16" i="35"/>
  <c r="LG16" i="35"/>
  <c r="LS16" i="35"/>
  <c r="ME16" i="35"/>
  <c r="MQ16" i="35"/>
  <c r="NC16" i="35"/>
  <c r="NO16" i="35"/>
  <c r="OA16" i="35"/>
  <c r="OM16" i="35"/>
  <c r="OY16" i="35"/>
  <c r="PK16" i="35"/>
  <c r="PW16" i="35"/>
  <c r="IN16" i="35"/>
  <c r="IZ16" i="35"/>
  <c r="JL16" i="35"/>
  <c r="JX16" i="35"/>
  <c r="KJ16" i="35"/>
  <c r="KV16" i="35"/>
  <c r="LH16" i="35"/>
  <c r="LT16" i="35"/>
  <c r="MF16" i="35"/>
  <c r="MR16" i="35"/>
  <c r="ND16" i="35"/>
  <c r="NP16" i="35"/>
  <c r="OB16" i="35"/>
  <c r="ON16" i="35"/>
  <c r="OZ16" i="35"/>
  <c r="PL16" i="35"/>
  <c r="PX16" i="35"/>
  <c r="IO16" i="35"/>
  <c r="JA16" i="35"/>
  <c r="JM16" i="35"/>
  <c r="JY16" i="35"/>
  <c r="KK16" i="35"/>
  <c r="KW16" i="35"/>
  <c r="LI16" i="35"/>
  <c r="LU16" i="35"/>
  <c r="MG16" i="35"/>
  <c r="MS16" i="35"/>
  <c r="NE16" i="35"/>
  <c r="NQ16" i="35"/>
  <c r="OC16" i="35"/>
  <c r="OO16" i="35"/>
  <c r="PA16" i="35"/>
  <c r="PM16" i="35"/>
  <c r="IP16" i="35"/>
  <c r="JB16" i="35"/>
  <c r="JN16" i="35"/>
  <c r="JZ16" i="35"/>
  <c r="KL16" i="35"/>
  <c r="KX16" i="35"/>
  <c r="LJ16" i="35"/>
  <c r="LV16" i="35"/>
  <c r="MH16" i="35"/>
  <c r="MT16" i="35"/>
  <c r="NF16" i="35"/>
  <c r="NR16" i="35"/>
  <c r="OD16" i="35"/>
  <c r="OP16" i="35"/>
  <c r="PB16" i="35"/>
  <c r="PN16" i="35"/>
  <c r="IQ16" i="35"/>
  <c r="JC16" i="35"/>
  <c r="JO16" i="35"/>
  <c r="KA16" i="35"/>
  <c r="KM16" i="35"/>
  <c r="KY16" i="35"/>
  <c r="LK16" i="35"/>
  <c r="LW16" i="35"/>
  <c r="MI16" i="35"/>
  <c r="MU16" i="35"/>
  <c r="NG16" i="35"/>
  <c r="NS16" i="35"/>
  <c r="OE16" i="35"/>
  <c r="OQ16" i="35"/>
  <c r="PC16" i="35"/>
  <c r="PO16" i="35"/>
  <c r="IR16" i="35"/>
  <c r="JD16" i="35"/>
  <c r="JP16" i="35"/>
  <c r="KB16" i="35"/>
  <c r="KN16" i="35"/>
  <c r="KZ16" i="35"/>
  <c r="LL16" i="35"/>
  <c r="LX16" i="35"/>
  <c r="MJ16" i="35"/>
  <c r="MV16" i="35"/>
  <c r="NH16" i="35"/>
  <c r="NT16" i="35"/>
  <c r="OF16" i="35"/>
  <c r="OR16" i="35"/>
  <c r="PD16" i="35"/>
  <c r="PP16" i="35"/>
  <c r="IS16" i="35"/>
  <c r="JE16" i="35"/>
  <c r="JQ16" i="35"/>
  <c r="KC16" i="35"/>
  <c r="KO16" i="35"/>
  <c r="LA16" i="35"/>
  <c r="LM16" i="35"/>
  <c r="LY16" i="35"/>
  <c r="MK16" i="35"/>
  <c r="MW16" i="35"/>
  <c r="NI16" i="35"/>
  <c r="NU16" i="35"/>
  <c r="OG16" i="35"/>
  <c r="OS16" i="35"/>
  <c r="PE16" i="35"/>
  <c r="PQ16" i="35"/>
  <c r="IT16" i="35"/>
  <c r="JF16" i="35"/>
  <c r="JR16" i="35"/>
  <c r="KD16" i="35"/>
  <c r="KP16" i="35"/>
  <c r="LB16" i="35"/>
  <c r="LN16" i="35"/>
  <c r="LZ16" i="35"/>
  <c r="ML16" i="35"/>
  <c r="MX16" i="35"/>
  <c r="NJ16" i="35"/>
  <c r="NV16" i="35"/>
  <c r="OH16" i="35"/>
  <c r="OT16" i="35"/>
  <c r="PF16" i="35"/>
  <c r="PR16" i="35"/>
  <c r="IG16" i="35"/>
  <c r="IU16" i="35"/>
  <c r="JG16" i="35"/>
  <c r="JS16" i="35"/>
  <c r="KE16" i="35"/>
  <c r="KQ16" i="35"/>
  <c r="LC16" i="35"/>
  <c r="LO16" i="35"/>
  <c r="MA16" i="35"/>
  <c r="MM16" i="35"/>
  <c r="MY16" i="35"/>
  <c r="NK16" i="35"/>
  <c r="NW16" i="35"/>
  <c r="OI16" i="35"/>
  <c r="OU16" i="35"/>
  <c r="PG16" i="35"/>
  <c r="PS16" i="35"/>
  <c r="IK16" i="35"/>
  <c r="IW16" i="35"/>
  <c r="JI16" i="35"/>
  <c r="JU16" i="35"/>
  <c r="KG16" i="35"/>
  <c r="KS16" i="35"/>
  <c r="LE16" i="35"/>
  <c r="LQ16" i="35"/>
  <c r="MC16" i="35"/>
  <c r="MO16" i="35"/>
  <c r="NA16" i="35"/>
  <c r="NM16" i="35"/>
  <c r="NY16" i="35"/>
  <c r="OK16" i="35"/>
  <c r="OW16" i="35"/>
  <c r="PI16" i="35"/>
  <c r="PU16" i="35"/>
  <c r="IL16" i="35"/>
  <c r="IX16" i="35"/>
  <c r="JJ16" i="35"/>
  <c r="JV16" i="35"/>
  <c r="KH16" i="35"/>
  <c r="KT16" i="35"/>
  <c r="LF16" i="35"/>
  <c r="LR16" i="35"/>
  <c r="MD16" i="35"/>
  <c r="MP16" i="35"/>
  <c r="NB16" i="35"/>
  <c r="NN16" i="35"/>
  <c r="NZ16" i="35"/>
  <c r="OL16" i="35"/>
  <c r="OX16" i="35"/>
  <c r="PJ16" i="35"/>
  <c r="PV16" i="35"/>
  <c r="KR16" i="35"/>
  <c r="LD16" i="35"/>
  <c r="LP16" i="35"/>
  <c r="MB16" i="35"/>
  <c r="MN16" i="35"/>
  <c r="MZ16" i="35"/>
  <c r="NL16" i="35"/>
  <c r="IH16" i="35"/>
  <c r="NX16" i="35"/>
  <c r="IV16" i="35"/>
  <c r="OJ16" i="35"/>
  <c r="JH16" i="35"/>
  <c r="OV16" i="35"/>
  <c r="JT16" i="35"/>
  <c r="PH16" i="35"/>
  <c r="KF16" i="35"/>
  <c r="PT16" i="35"/>
  <c r="PP4" i="35"/>
  <c r="PD4" i="35"/>
  <c r="OR4" i="35"/>
  <c r="JP4" i="35"/>
  <c r="LK4" i="35"/>
  <c r="NF4" i="35"/>
  <c r="PA4" i="35"/>
  <c r="JM4" i="35"/>
  <c r="LT4" i="35"/>
  <c r="NZ4" i="35"/>
  <c r="IL4" i="35"/>
  <c r="KS4" i="35"/>
  <c r="MZ4" i="35"/>
  <c r="PG4" i="35"/>
  <c r="JS4" i="35"/>
  <c r="LY4" i="35"/>
  <c r="IL76" i="35"/>
  <c r="IX76" i="35"/>
  <c r="JJ76" i="35"/>
  <c r="JV76" i="35"/>
  <c r="KH76" i="35"/>
  <c r="IM76" i="35"/>
  <c r="IY76" i="35"/>
  <c r="JK76" i="35"/>
  <c r="JW76" i="35"/>
  <c r="KI76" i="35"/>
  <c r="IN76" i="35"/>
  <c r="IZ76" i="35"/>
  <c r="IR76" i="35"/>
  <c r="JG76" i="35"/>
  <c r="JU76" i="35"/>
  <c r="KK76" i="35"/>
  <c r="KW76" i="35"/>
  <c r="LI76" i="35"/>
  <c r="LU76" i="35"/>
  <c r="MG76" i="35"/>
  <c r="MS76" i="35"/>
  <c r="NE76" i="35"/>
  <c r="NQ76" i="35"/>
  <c r="OC76" i="35"/>
  <c r="OO76" i="35"/>
  <c r="PA76" i="35"/>
  <c r="PM76" i="35"/>
  <c r="IS76" i="35"/>
  <c r="JH76" i="35"/>
  <c r="JX76" i="35"/>
  <c r="KL76" i="35"/>
  <c r="KX76" i="35"/>
  <c r="LJ76" i="35"/>
  <c r="LV76" i="35"/>
  <c r="MH76" i="35"/>
  <c r="MT76" i="35"/>
  <c r="NF76" i="35"/>
  <c r="NR76" i="35"/>
  <c r="OD76" i="35"/>
  <c r="OP76" i="35"/>
  <c r="PB76" i="35"/>
  <c r="PN76" i="35"/>
  <c r="IT76" i="35"/>
  <c r="JI76" i="35"/>
  <c r="JY76" i="35"/>
  <c r="KM76" i="35"/>
  <c r="KY76" i="35"/>
  <c r="LK76" i="35"/>
  <c r="LW76" i="35"/>
  <c r="MI76" i="35"/>
  <c r="MU76" i="35"/>
  <c r="NG76" i="35"/>
  <c r="NS76" i="35"/>
  <c r="OE76" i="35"/>
  <c r="OQ76" i="35"/>
  <c r="PC76" i="35"/>
  <c r="PO76" i="35"/>
  <c r="IU76" i="35"/>
  <c r="JL76" i="35"/>
  <c r="JZ76" i="35"/>
  <c r="KN76" i="35"/>
  <c r="KZ76" i="35"/>
  <c r="LL76" i="35"/>
  <c r="LX76" i="35"/>
  <c r="MJ76" i="35"/>
  <c r="MV76" i="35"/>
  <c r="NH76" i="35"/>
  <c r="NT76" i="35"/>
  <c r="OF76" i="35"/>
  <c r="OR76" i="35"/>
  <c r="PD76" i="35"/>
  <c r="PP76" i="35"/>
  <c r="IG76" i="35"/>
  <c r="IV76" i="35"/>
  <c r="JM76" i="35"/>
  <c r="KA76" i="35"/>
  <c r="KO76" i="35"/>
  <c r="LA76" i="35"/>
  <c r="LM76" i="35"/>
  <c r="LY76" i="35"/>
  <c r="MK76" i="35"/>
  <c r="MW76" i="35"/>
  <c r="NI76" i="35"/>
  <c r="NU76" i="35"/>
  <c r="OG76" i="35"/>
  <c r="OS76" i="35"/>
  <c r="PE76" i="35"/>
  <c r="PQ76" i="35"/>
  <c r="IH76" i="35"/>
  <c r="IW76" i="35"/>
  <c r="JN76" i="35"/>
  <c r="KB76" i="35"/>
  <c r="KP76" i="35"/>
  <c r="LB76" i="35"/>
  <c r="LN76" i="35"/>
  <c r="LZ76" i="35"/>
  <c r="ML76" i="35"/>
  <c r="MX76" i="35"/>
  <c r="NJ76" i="35"/>
  <c r="NV76" i="35"/>
  <c r="OH76" i="35"/>
  <c r="OT76" i="35"/>
  <c r="PF76" i="35"/>
  <c r="PR76" i="35"/>
  <c r="II76" i="35"/>
  <c r="JA76" i="35"/>
  <c r="JO76" i="35"/>
  <c r="KC76" i="35"/>
  <c r="KQ76" i="35"/>
  <c r="LC76" i="35"/>
  <c r="LO76" i="35"/>
  <c r="MA76" i="35"/>
  <c r="MM76" i="35"/>
  <c r="MY76" i="35"/>
  <c r="NK76" i="35"/>
  <c r="NW76" i="35"/>
  <c r="OI76" i="35"/>
  <c r="OU76" i="35"/>
  <c r="PG76" i="35"/>
  <c r="PS76" i="35"/>
  <c r="IJ76" i="35"/>
  <c r="JB76" i="35"/>
  <c r="JP76" i="35"/>
  <c r="KD76" i="35"/>
  <c r="KR76" i="35"/>
  <c r="LD76" i="35"/>
  <c r="LP76" i="35"/>
  <c r="MB76" i="35"/>
  <c r="MN76" i="35"/>
  <c r="MZ76" i="35"/>
  <c r="NL76" i="35"/>
  <c r="NX76" i="35"/>
  <c r="OJ76" i="35"/>
  <c r="OV76" i="35"/>
  <c r="PH76" i="35"/>
  <c r="PT76" i="35"/>
  <c r="IK76" i="35"/>
  <c r="JC76" i="35"/>
  <c r="JQ76" i="35"/>
  <c r="KE76" i="35"/>
  <c r="KS76" i="35"/>
  <c r="LE76" i="35"/>
  <c r="LQ76" i="35"/>
  <c r="MC76" i="35"/>
  <c r="MO76" i="35"/>
  <c r="NA76" i="35"/>
  <c r="NM76" i="35"/>
  <c r="NY76" i="35"/>
  <c r="OK76" i="35"/>
  <c r="OW76" i="35"/>
  <c r="PI76" i="35"/>
  <c r="PU76" i="35"/>
  <c r="IO76" i="35"/>
  <c r="JD76" i="35"/>
  <c r="JR76" i="35"/>
  <c r="KF76" i="35"/>
  <c r="KT76" i="35"/>
  <c r="LF76" i="35"/>
  <c r="LR76" i="35"/>
  <c r="MD76" i="35"/>
  <c r="MP76" i="35"/>
  <c r="NB76" i="35"/>
  <c r="NN76" i="35"/>
  <c r="NZ76" i="35"/>
  <c r="OL76" i="35"/>
  <c r="OX76" i="35"/>
  <c r="PJ76" i="35"/>
  <c r="PV76" i="35"/>
  <c r="IP76" i="35"/>
  <c r="JE76" i="35"/>
  <c r="JS76" i="35"/>
  <c r="KG76" i="35"/>
  <c r="KU76" i="35"/>
  <c r="LG76" i="35"/>
  <c r="LS76" i="35"/>
  <c r="ME76" i="35"/>
  <c r="MQ76" i="35"/>
  <c r="NC76" i="35"/>
  <c r="NO76" i="35"/>
  <c r="OA76" i="35"/>
  <c r="OM76" i="35"/>
  <c r="OY76" i="35"/>
  <c r="PK76" i="35"/>
  <c r="PW76" i="35"/>
  <c r="JT76" i="35"/>
  <c r="PL76" i="35"/>
  <c r="KJ76" i="35"/>
  <c r="PX76" i="35"/>
  <c r="KV76" i="35"/>
  <c r="LH76" i="35"/>
  <c r="LT76" i="35"/>
  <c r="MF76" i="35"/>
  <c r="MR76" i="35"/>
  <c r="ND76" i="35"/>
  <c r="NP76" i="35"/>
  <c r="OB76" i="35"/>
  <c r="IQ76" i="35"/>
  <c r="ON76" i="35"/>
  <c r="JF76" i="35"/>
  <c r="OZ76" i="35"/>
  <c r="AF35" i="35"/>
  <c r="IO79" i="35"/>
  <c r="JA79" i="35"/>
  <c r="JM79" i="35"/>
  <c r="JY79" i="35"/>
  <c r="KK79" i="35"/>
  <c r="KW79" i="35"/>
  <c r="LI79" i="35"/>
  <c r="LU79" i="35"/>
  <c r="MG79" i="35"/>
  <c r="MS79" i="35"/>
  <c r="NE79" i="35"/>
  <c r="NQ79" i="35"/>
  <c r="OC79" i="35"/>
  <c r="OO79" i="35"/>
  <c r="PA79" i="35"/>
  <c r="PM79" i="35"/>
  <c r="IP79" i="35"/>
  <c r="JB79" i="35"/>
  <c r="JN79" i="35"/>
  <c r="JZ79" i="35"/>
  <c r="KL79" i="35"/>
  <c r="KX79" i="35"/>
  <c r="LJ79" i="35"/>
  <c r="LV79" i="35"/>
  <c r="MH79" i="35"/>
  <c r="MT79" i="35"/>
  <c r="NF79" i="35"/>
  <c r="NR79" i="35"/>
  <c r="OD79" i="35"/>
  <c r="OP79" i="35"/>
  <c r="PB79" i="35"/>
  <c r="PN79" i="35"/>
  <c r="IQ79" i="35"/>
  <c r="JC79" i="35"/>
  <c r="JO79" i="35"/>
  <c r="KA79" i="35"/>
  <c r="KM79" i="35"/>
  <c r="KY79" i="35"/>
  <c r="LK79" i="35"/>
  <c r="LW79" i="35"/>
  <c r="MI79" i="35"/>
  <c r="MU79" i="35"/>
  <c r="NG79" i="35"/>
  <c r="NS79" i="35"/>
  <c r="OE79" i="35"/>
  <c r="OQ79" i="35"/>
  <c r="PC79" i="35"/>
  <c r="PO79" i="35"/>
  <c r="IR79" i="35"/>
  <c r="JD79" i="35"/>
  <c r="JP79" i="35"/>
  <c r="KB79" i="35"/>
  <c r="KN79" i="35"/>
  <c r="KZ79" i="35"/>
  <c r="LL79" i="35"/>
  <c r="LX79" i="35"/>
  <c r="MJ79" i="35"/>
  <c r="MV79" i="35"/>
  <c r="NH79" i="35"/>
  <c r="NT79" i="35"/>
  <c r="OF79" i="35"/>
  <c r="OR79" i="35"/>
  <c r="PD79" i="35"/>
  <c r="PP79" i="35"/>
  <c r="IG79" i="35"/>
  <c r="IS79" i="35"/>
  <c r="JE79" i="35"/>
  <c r="JQ79" i="35"/>
  <c r="KC79" i="35"/>
  <c r="KO79" i="35"/>
  <c r="LA79" i="35"/>
  <c r="LM79" i="35"/>
  <c r="LY79" i="35"/>
  <c r="MK79" i="35"/>
  <c r="MW79" i="35"/>
  <c r="NI79" i="35"/>
  <c r="NU79" i="35"/>
  <c r="OG79" i="35"/>
  <c r="OS79" i="35"/>
  <c r="PE79" i="35"/>
  <c r="PQ79" i="35"/>
  <c r="IH79" i="35"/>
  <c r="IT79" i="35"/>
  <c r="JF79" i="35"/>
  <c r="JR79" i="35"/>
  <c r="KD79" i="35"/>
  <c r="KP79" i="35"/>
  <c r="LB79" i="35"/>
  <c r="LN79" i="35"/>
  <c r="LZ79" i="35"/>
  <c r="ML79" i="35"/>
  <c r="MX79" i="35"/>
  <c r="NJ79" i="35"/>
  <c r="NV79" i="35"/>
  <c r="OH79" i="35"/>
  <c r="OT79" i="35"/>
  <c r="PF79" i="35"/>
  <c r="PR79" i="35"/>
  <c r="II79" i="35"/>
  <c r="IU79" i="35"/>
  <c r="JG79" i="35"/>
  <c r="JS79" i="35"/>
  <c r="KE79" i="35"/>
  <c r="KQ79" i="35"/>
  <c r="LC79" i="35"/>
  <c r="LO79" i="35"/>
  <c r="MA79" i="35"/>
  <c r="MM79" i="35"/>
  <c r="MY79" i="35"/>
  <c r="NK79" i="35"/>
  <c r="NW79" i="35"/>
  <c r="OI79" i="35"/>
  <c r="OU79" i="35"/>
  <c r="PG79" i="35"/>
  <c r="PS79" i="35"/>
  <c r="IJ79" i="35"/>
  <c r="IV79" i="35"/>
  <c r="JH79" i="35"/>
  <c r="JT79" i="35"/>
  <c r="KF79" i="35"/>
  <c r="KR79" i="35"/>
  <c r="LD79" i="35"/>
  <c r="LP79" i="35"/>
  <c r="MB79" i="35"/>
  <c r="MN79" i="35"/>
  <c r="MZ79" i="35"/>
  <c r="NL79" i="35"/>
  <c r="NX79" i="35"/>
  <c r="OJ79" i="35"/>
  <c r="OV79" i="35"/>
  <c r="PH79" i="35"/>
  <c r="PT79" i="35"/>
  <c r="IK79" i="35"/>
  <c r="IW79" i="35"/>
  <c r="JI79" i="35"/>
  <c r="JU79" i="35"/>
  <c r="KG79" i="35"/>
  <c r="KS79" i="35"/>
  <c r="LE79" i="35"/>
  <c r="LQ79" i="35"/>
  <c r="MC79" i="35"/>
  <c r="MO79" i="35"/>
  <c r="NA79" i="35"/>
  <c r="NM79" i="35"/>
  <c r="NY79" i="35"/>
  <c r="OK79" i="35"/>
  <c r="OW79" i="35"/>
  <c r="PI79" i="35"/>
  <c r="PU79" i="35"/>
  <c r="IL79" i="35"/>
  <c r="IX79" i="35"/>
  <c r="JJ79" i="35"/>
  <c r="JV79" i="35"/>
  <c r="KH79" i="35"/>
  <c r="KT79" i="35"/>
  <c r="LF79" i="35"/>
  <c r="LR79" i="35"/>
  <c r="MD79" i="35"/>
  <c r="MP79" i="35"/>
  <c r="NB79" i="35"/>
  <c r="NN79" i="35"/>
  <c r="NZ79" i="35"/>
  <c r="OL79" i="35"/>
  <c r="OX79" i="35"/>
  <c r="PJ79" i="35"/>
  <c r="PV79" i="35"/>
  <c r="IM79" i="35"/>
  <c r="IY79" i="35"/>
  <c r="JK79" i="35"/>
  <c r="JW79" i="35"/>
  <c r="KI79" i="35"/>
  <c r="KU79" i="35"/>
  <c r="LG79" i="35"/>
  <c r="LS79" i="35"/>
  <c r="ME79" i="35"/>
  <c r="MQ79" i="35"/>
  <c r="NC79" i="35"/>
  <c r="NO79" i="35"/>
  <c r="OA79" i="35"/>
  <c r="OM79" i="35"/>
  <c r="OY79" i="35"/>
  <c r="PK79" i="35"/>
  <c r="PW79" i="35"/>
  <c r="IZ79" i="35"/>
  <c r="ON79" i="35"/>
  <c r="JL79" i="35"/>
  <c r="OZ79" i="35"/>
  <c r="JX79" i="35"/>
  <c r="PL79" i="35"/>
  <c r="KJ79" i="35"/>
  <c r="PX79" i="35"/>
  <c r="KV79" i="35"/>
  <c r="LH79" i="35"/>
  <c r="LT79" i="35"/>
  <c r="MF79" i="35"/>
  <c r="MR79" i="35"/>
  <c r="ND79" i="35"/>
  <c r="NP79" i="35"/>
  <c r="IN79" i="35"/>
  <c r="OB79" i="35"/>
  <c r="II38" i="35"/>
  <c r="IU38" i="35"/>
  <c r="JG38" i="35"/>
  <c r="JS38" i="35"/>
  <c r="KE38" i="35"/>
  <c r="KQ38" i="35"/>
  <c r="LC38" i="35"/>
  <c r="LO38" i="35"/>
  <c r="MA38" i="35"/>
  <c r="MM38" i="35"/>
  <c r="MY38" i="35"/>
  <c r="NK38" i="35"/>
  <c r="NW38" i="35"/>
  <c r="IJ38" i="35"/>
  <c r="IV38" i="35"/>
  <c r="JH38" i="35"/>
  <c r="JT38" i="35"/>
  <c r="KF38" i="35"/>
  <c r="KR38" i="35"/>
  <c r="LD38" i="35"/>
  <c r="LP38" i="35"/>
  <c r="MB38" i="35"/>
  <c r="MN38" i="35"/>
  <c r="MZ38" i="35"/>
  <c r="NL38" i="35"/>
  <c r="NX38" i="35"/>
  <c r="IK38" i="35"/>
  <c r="IW38" i="35"/>
  <c r="JI38" i="35"/>
  <c r="JU38" i="35"/>
  <c r="KG38" i="35"/>
  <c r="KS38" i="35"/>
  <c r="LE38" i="35"/>
  <c r="LQ38" i="35"/>
  <c r="MC38" i="35"/>
  <c r="MO38" i="35"/>
  <c r="NA38" i="35"/>
  <c r="NM38" i="35"/>
  <c r="NY38" i="35"/>
  <c r="IL38" i="35"/>
  <c r="IX38" i="35"/>
  <c r="JJ38" i="35"/>
  <c r="JV38" i="35"/>
  <c r="KH38" i="35"/>
  <c r="KT38" i="35"/>
  <c r="LF38" i="35"/>
  <c r="LR38" i="35"/>
  <c r="MD38" i="35"/>
  <c r="MP38" i="35"/>
  <c r="NB38" i="35"/>
  <c r="NN38" i="35"/>
  <c r="NZ38" i="35"/>
  <c r="IN38" i="35"/>
  <c r="IZ38" i="35"/>
  <c r="JL38" i="35"/>
  <c r="IP38" i="35"/>
  <c r="JB38" i="35"/>
  <c r="JN38" i="35"/>
  <c r="JZ38" i="35"/>
  <c r="JD38" i="35"/>
  <c r="KA38" i="35"/>
  <c r="KU38" i="35"/>
  <c r="LK38" i="35"/>
  <c r="ME38" i="35"/>
  <c r="MU38" i="35"/>
  <c r="NO38" i="35"/>
  <c r="OE38" i="35"/>
  <c r="OQ38" i="35"/>
  <c r="PC38" i="35"/>
  <c r="PO38" i="35"/>
  <c r="IG38" i="35"/>
  <c r="JE38" i="35"/>
  <c r="KB38" i="35"/>
  <c r="KV38" i="35"/>
  <c r="LL38" i="35"/>
  <c r="MF38" i="35"/>
  <c r="MV38" i="35"/>
  <c r="NP38" i="35"/>
  <c r="OF38" i="35"/>
  <c r="OR38" i="35"/>
  <c r="PD38" i="35"/>
  <c r="PP38" i="35"/>
  <c r="IH38" i="35"/>
  <c r="JF38" i="35"/>
  <c r="KC38" i="35"/>
  <c r="KW38" i="35"/>
  <c r="LM38" i="35"/>
  <c r="MG38" i="35"/>
  <c r="MW38" i="35"/>
  <c r="NQ38" i="35"/>
  <c r="OG38" i="35"/>
  <c r="OS38" i="35"/>
  <c r="PE38" i="35"/>
  <c r="PQ38" i="35"/>
  <c r="IM38" i="35"/>
  <c r="JK38" i="35"/>
  <c r="KD38" i="35"/>
  <c r="KX38" i="35"/>
  <c r="LN38" i="35"/>
  <c r="MH38" i="35"/>
  <c r="MX38" i="35"/>
  <c r="NR38" i="35"/>
  <c r="OH38" i="35"/>
  <c r="OT38" i="35"/>
  <c r="PF38" i="35"/>
  <c r="PR38" i="35"/>
  <c r="IO38" i="35"/>
  <c r="JM38" i="35"/>
  <c r="KI38" i="35"/>
  <c r="KY38" i="35"/>
  <c r="LS38" i="35"/>
  <c r="MI38" i="35"/>
  <c r="NC38" i="35"/>
  <c r="NS38" i="35"/>
  <c r="OI38" i="35"/>
  <c r="OU38" i="35"/>
  <c r="PG38" i="35"/>
  <c r="PS38" i="35"/>
  <c r="IQ38" i="35"/>
  <c r="JO38" i="35"/>
  <c r="KJ38" i="35"/>
  <c r="KZ38" i="35"/>
  <c r="LT38" i="35"/>
  <c r="MJ38" i="35"/>
  <c r="ND38" i="35"/>
  <c r="NT38" i="35"/>
  <c r="OJ38" i="35"/>
  <c r="OV38" i="35"/>
  <c r="PH38" i="35"/>
  <c r="PT38" i="35"/>
  <c r="IR38" i="35"/>
  <c r="JP38" i="35"/>
  <c r="KK38" i="35"/>
  <c r="LA38" i="35"/>
  <c r="LU38" i="35"/>
  <c r="MK38" i="35"/>
  <c r="NE38" i="35"/>
  <c r="NU38" i="35"/>
  <c r="OK38" i="35"/>
  <c r="OW38" i="35"/>
  <c r="PI38" i="35"/>
  <c r="PU38" i="35"/>
  <c r="IS38" i="35"/>
  <c r="JQ38" i="35"/>
  <c r="KL38" i="35"/>
  <c r="LB38" i="35"/>
  <c r="LV38" i="35"/>
  <c r="ML38" i="35"/>
  <c r="NF38" i="35"/>
  <c r="NV38" i="35"/>
  <c r="OL38" i="35"/>
  <c r="OX38" i="35"/>
  <c r="PJ38" i="35"/>
  <c r="PV38" i="35"/>
  <c r="IT38" i="35"/>
  <c r="JR38" i="35"/>
  <c r="KM38" i="35"/>
  <c r="LG38" i="35"/>
  <c r="LW38" i="35"/>
  <c r="MQ38" i="35"/>
  <c r="NG38" i="35"/>
  <c r="OA38" i="35"/>
  <c r="OM38" i="35"/>
  <c r="OY38" i="35"/>
  <c r="PK38" i="35"/>
  <c r="PW38" i="35"/>
  <c r="IY38" i="35"/>
  <c r="JW38" i="35"/>
  <c r="KN38" i="35"/>
  <c r="LH38" i="35"/>
  <c r="LX38" i="35"/>
  <c r="MR38" i="35"/>
  <c r="NH38" i="35"/>
  <c r="OB38" i="35"/>
  <c r="ON38" i="35"/>
  <c r="OZ38" i="35"/>
  <c r="PL38" i="35"/>
  <c r="PX38" i="35"/>
  <c r="JA38" i="35"/>
  <c r="JX38" i="35"/>
  <c r="KO38" i="35"/>
  <c r="LI38" i="35"/>
  <c r="LY38" i="35"/>
  <c r="MS38" i="35"/>
  <c r="NI38" i="35"/>
  <c r="OC38" i="35"/>
  <c r="OO38" i="35"/>
  <c r="PA38" i="35"/>
  <c r="PM38" i="35"/>
  <c r="OP38" i="35"/>
  <c r="PB38" i="35"/>
  <c r="PN38" i="35"/>
  <c r="JC38" i="35"/>
  <c r="JY38" i="35"/>
  <c r="KP38" i="35"/>
  <c r="LJ38" i="35"/>
  <c r="LZ38" i="35"/>
  <c r="MT38" i="35"/>
  <c r="NJ38" i="35"/>
  <c r="OD38" i="35"/>
  <c r="IH88" i="35"/>
  <c r="IT88" i="35"/>
  <c r="JF88" i="35"/>
  <c r="JR88" i="35"/>
  <c r="KD88" i="35"/>
  <c r="KP88" i="35"/>
  <c r="LB88" i="35"/>
  <c r="LN88" i="35"/>
  <c r="LZ88" i="35"/>
  <c r="ML88" i="35"/>
  <c r="MX88" i="35"/>
  <c r="NJ88" i="35"/>
  <c r="NV88" i="35"/>
  <c r="OH88" i="35"/>
  <c r="OT88" i="35"/>
  <c r="PF88" i="35"/>
  <c r="PR88" i="35"/>
  <c r="II88" i="35"/>
  <c r="IU88" i="35"/>
  <c r="JG88" i="35"/>
  <c r="JS88" i="35"/>
  <c r="KE88" i="35"/>
  <c r="KQ88" i="35"/>
  <c r="LC88" i="35"/>
  <c r="LO88" i="35"/>
  <c r="MA88" i="35"/>
  <c r="MM88" i="35"/>
  <c r="MY88" i="35"/>
  <c r="NK88" i="35"/>
  <c r="NW88" i="35"/>
  <c r="OI88" i="35"/>
  <c r="OU88" i="35"/>
  <c r="PG88" i="35"/>
  <c r="PS88" i="35"/>
  <c r="IJ88" i="35"/>
  <c r="IV88" i="35"/>
  <c r="JH88" i="35"/>
  <c r="JT88" i="35"/>
  <c r="KF88" i="35"/>
  <c r="KR88" i="35"/>
  <c r="LD88" i="35"/>
  <c r="LP88" i="35"/>
  <c r="MB88" i="35"/>
  <c r="MN88" i="35"/>
  <c r="MZ88" i="35"/>
  <c r="NL88" i="35"/>
  <c r="NX88" i="35"/>
  <c r="OJ88" i="35"/>
  <c r="OV88" i="35"/>
  <c r="PH88" i="35"/>
  <c r="PT88" i="35"/>
  <c r="IK88" i="35"/>
  <c r="IW88" i="35"/>
  <c r="JI88" i="35"/>
  <c r="JU88" i="35"/>
  <c r="KG88" i="35"/>
  <c r="KS88" i="35"/>
  <c r="LE88" i="35"/>
  <c r="LQ88" i="35"/>
  <c r="MC88" i="35"/>
  <c r="MO88" i="35"/>
  <c r="NA88" i="35"/>
  <c r="NM88" i="35"/>
  <c r="NY88" i="35"/>
  <c r="OK88" i="35"/>
  <c r="OW88" i="35"/>
  <c r="PI88" i="35"/>
  <c r="PU88" i="35"/>
  <c r="IL88" i="35"/>
  <c r="IX88" i="35"/>
  <c r="JJ88" i="35"/>
  <c r="JV88" i="35"/>
  <c r="KH88" i="35"/>
  <c r="KT88" i="35"/>
  <c r="LF88" i="35"/>
  <c r="LR88" i="35"/>
  <c r="MD88" i="35"/>
  <c r="MP88" i="35"/>
  <c r="NB88" i="35"/>
  <c r="NN88" i="35"/>
  <c r="NZ88" i="35"/>
  <c r="OL88" i="35"/>
  <c r="OX88" i="35"/>
  <c r="PJ88" i="35"/>
  <c r="PV88" i="35"/>
  <c r="IM88" i="35"/>
  <c r="IY88" i="35"/>
  <c r="JK88" i="35"/>
  <c r="JW88" i="35"/>
  <c r="KI88" i="35"/>
  <c r="KU88" i="35"/>
  <c r="LG88" i="35"/>
  <c r="LS88" i="35"/>
  <c r="ME88" i="35"/>
  <c r="MQ88" i="35"/>
  <c r="NC88" i="35"/>
  <c r="NO88" i="35"/>
  <c r="OA88" i="35"/>
  <c r="OM88" i="35"/>
  <c r="OY88" i="35"/>
  <c r="PK88" i="35"/>
  <c r="PW88" i="35"/>
  <c r="IN88" i="35"/>
  <c r="IZ88" i="35"/>
  <c r="JL88" i="35"/>
  <c r="JX88" i="35"/>
  <c r="KJ88" i="35"/>
  <c r="KV88" i="35"/>
  <c r="LH88" i="35"/>
  <c r="LT88" i="35"/>
  <c r="MF88" i="35"/>
  <c r="MR88" i="35"/>
  <c r="ND88" i="35"/>
  <c r="NP88" i="35"/>
  <c r="OB88" i="35"/>
  <c r="ON88" i="35"/>
  <c r="OZ88" i="35"/>
  <c r="PL88" i="35"/>
  <c r="PX88" i="35"/>
  <c r="IO88" i="35"/>
  <c r="JA88" i="35"/>
  <c r="JM88" i="35"/>
  <c r="JY88" i="35"/>
  <c r="KK88" i="35"/>
  <c r="KW88" i="35"/>
  <c r="LI88" i="35"/>
  <c r="LU88" i="35"/>
  <c r="MG88" i="35"/>
  <c r="MS88" i="35"/>
  <c r="NE88" i="35"/>
  <c r="NQ88" i="35"/>
  <c r="OC88" i="35"/>
  <c r="OO88" i="35"/>
  <c r="PA88" i="35"/>
  <c r="PM88" i="35"/>
  <c r="IP88" i="35"/>
  <c r="JB88" i="35"/>
  <c r="JN88" i="35"/>
  <c r="JZ88" i="35"/>
  <c r="KL88" i="35"/>
  <c r="KX88" i="35"/>
  <c r="LJ88" i="35"/>
  <c r="LV88" i="35"/>
  <c r="MH88" i="35"/>
  <c r="MT88" i="35"/>
  <c r="NF88" i="35"/>
  <c r="NR88" i="35"/>
  <c r="OD88" i="35"/>
  <c r="OP88" i="35"/>
  <c r="PB88" i="35"/>
  <c r="PN88" i="35"/>
  <c r="IQ88" i="35"/>
  <c r="JC88" i="35"/>
  <c r="JO88" i="35"/>
  <c r="KA88" i="35"/>
  <c r="KM88" i="35"/>
  <c r="KY88" i="35"/>
  <c r="LK88" i="35"/>
  <c r="LW88" i="35"/>
  <c r="MI88" i="35"/>
  <c r="MU88" i="35"/>
  <c r="NG88" i="35"/>
  <c r="NS88" i="35"/>
  <c r="OE88" i="35"/>
  <c r="OQ88" i="35"/>
  <c r="PC88" i="35"/>
  <c r="PO88" i="35"/>
  <c r="IR88" i="35"/>
  <c r="JD88" i="35"/>
  <c r="JP88" i="35"/>
  <c r="KB88" i="35"/>
  <c r="KN88" i="35"/>
  <c r="KZ88" i="35"/>
  <c r="LL88" i="35"/>
  <c r="LX88" i="35"/>
  <c r="MJ88" i="35"/>
  <c r="MV88" i="35"/>
  <c r="NH88" i="35"/>
  <c r="NT88" i="35"/>
  <c r="OF88" i="35"/>
  <c r="OR88" i="35"/>
  <c r="PD88" i="35"/>
  <c r="PP88" i="35"/>
  <c r="IG88" i="35"/>
  <c r="IS88" i="35"/>
  <c r="JE88" i="35"/>
  <c r="JQ88" i="35"/>
  <c r="KC88" i="35"/>
  <c r="KO88" i="35"/>
  <c r="LA88" i="35"/>
  <c r="LM88" i="35"/>
  <c r="LY88" i="35"/>
  <c r="MK88" i="35"/>
  <c r="MW88" i="35"/>
  <c r="NI88" i="35"/>
  <c r="NU88" i="35"/>
  <c r="OG88" i="35"/>
  <c r="OS88" i="35"/>
  <c r="PE88" i="35"/>
  <c r="PQ88" i="35"/>
  <c r="Z96" i="35"/>
  <c r="IP96" i="35"/>
  <c r="JB96" i="35"/>
  <c r="JN96" i="35"/>
  <c r="JZ96" i="35"/>
  <c r="KL96" i="35"/>
  <c r="KX96" i="35"/>
  <c r="LJ96" i="35"/>
  <c r="LV96" i="35"/>
  <c r="MH96" i="35"/>
  <c r="MT96" i="35"/>
  <c r="NF96" i="35"/>
  <c r="NR96" i="35"/>
  <c r="OD96" i="35"/>
  <c r="OP96" i="35"/>
  <c r="PB96" i="35"/>
  <c r="PN96" i="35"/>
  <c r="IQ96" i="35"/>
  <c r="JC96" i="35"/>
  <c r="JO96" i="35"/>
  <c r="KA96" i="35"/>
  <c r="KM96" i="35"/>
  <c r="KY96" i="35"/>
  <c r="LK96" i="35"/>
  <c r="LW96" i="35"/>
  <c r="MI96" i="35"/>
  <c r="MU96" i="35"/>
  <c r="NG96" i="35"/>
  <c r="NS96" i="35"/>
  <c r="OE96" i="35"/>
  <c r="OQ96" i="35"/>
  <c r="PC96" i="35"/>
  <c r="PO96" i="35"/>
  <c r="IR96" i="35"/>
  <c r="JD96" i="35"/>
  <c r="JP96" i="35"/>
  <c r="KB96" i="35"/>
  <c r="KN96" i="35"/>
  <c r="KZ96" i="35"/>
  <c r="LL96" i="35"/>
  <c r="LX96" i="35"/>
  <c r="MJ96" i="35"/>
  <c r="MV96" i="35"/>
  <c r="NH96" i="35"/>
  <c r="NT96" i="35"/>
  <c r="OF96" i="35"/>
  <c r="OR96" i="35"/>
  <c r="PD96" i="35"/>
  <c r="PP96" i="35"/>
  <c r="IG96" i="35"/>
  <c r="IS96" i="35"/>
  <c r="JE96" i="35"/>
  <c r="JQ96" i="35"/>
  <c r="KC96" i="35"/>
  <c r="KO96" i="35"/>
  <c r="LA96" i="35"/>
  <c r="LM96" i="35"/>
  <c r="LY96" i="35"/>
  <c r="MK96" i="35"/>
  <c r="MW96" i="35"/>
  <c r="NI96" i="35"/>
  <c r="NU96" i="35"/>
  <c r="OG96" i="35"/>
  <c r="OS96" i="35"/>
  <c r="PE96" i="35"/>
  <c r="PQ96" i="35"/>
  <c r="IH96" i="35"/>
  <c r="IT96" i="35"/>
  <c r="JF96" i="35"/>
  <c r="JR96" i="35"/>
  <c r="KD96" i="35"/>
  <c r="KP96" i="35"/>
  <c r="LB96" i="35"/>
  <c r="LN96" i="35"/>
  <c r="LZ96" i="35"/>
  <c r="ML96" i="35"/>
  <c r="MX96" i="35"/>
  <c r="NJ96" i="35"/>
  <c r="NV96" i="35"/>
  <c r="OH96" i="35"/>
  <c r="OT96" i="35"/>
  <c r="PF96" i="35"/>
  <c r="PR96" i="35"/>
  <c r="II96" i="35"/>
  <c r="IU96" i="35"/>
  <c r="JG96" i="35"/>
  <c r="JS96" i="35"/>
  <c r="KE96" i="35"/>
  <c r="KQ96" i="35"/>
  <c r="LC96" i="35"/>
  <c r="LO96" i="35"/>
  <c r="MA96" i="35"/>
  <c r="MM96" i="35"/>
  <c r="MY96" i="35"/>
  <c r="NK96" i="35"/>
  <c r="NW96" i="35"/>
  <c r="OI96" i="35"/>
  <c r="OU96" i="35"/>
  <c r="PG96" i="35"/>
  <c r="PS96" i="35"/>
  <c r="IJ96" i="35"/>
  <c r="IV96" i="35"/>
  <c r="JH96" i="35"/>
  <c r="JT96" i="35"/>
  <c r="KF96" i="35"/>
  <c r="KR96" i="35"/>
  <c r="LD96" i="35"/>
  <c r="LP96" i="35"/>
  <c r="MB96" i="35"/>
  <c r="MN96" i="35"/>
  <c r="MZ96" i="35"/>
  <c r="NL96" i="35"/>
  <c r="NX96" i="35"/>
  <c r="OJ96" i="35"/>
  <c r="OV96" i="35"/>
  <c r="PH96" i="35"/>
  <c r="PT96" i="35"/>
  <c r="IK96" i="35"/>
  <c r="IW96" i="35"/>
  <c r="JI96" i="35"/>
  <c r="JU96" i="35"/>
  <c r="KG96" i="35"/>
  <c r="KS96" i="35"/>
  <c r="LE96" i="35"/>
  <c r="LQ96" i="35"/>
  <c r="MC96" i="35"/>
  <c r="MO96" i="35"/>
  <c r="NA96" i="35"/>
  <c r="NM96" i="35"/>
  <c r="NY96" i="35"/>
  <c r="OK96" i="35"/>
  <c r="OW96" i="35"/>
  <c r="PI96" i="35"/>
  <c r="PU96" i="35"/>
  <c r="IL96" i="35"/>
  <c r="IX96" i="35"/>
  <c r="JJ96" i="35"/>
  <c r="JV96" i="35"/>
  <c r="KH96" i="35"/>
  <c r="KT96" i="35"/>
  <c r="LF96" i="35"/>
  <c r="LR96" i="35"/>
  <c r="MD96" i="35"/>
  <c r="MP96" i="35"/>
  <c r="NB96" i="35"/>
  <c r="NN96" i="35"/>
  <c r="NZ96" i="35"/>
  <c r="OL96" i="35"/>
  <c r="OX96" i="35"/>
  <c r="PJ96" i="35"/>
  <c r="PV96" i="35"/>
  <c r="IM96" i="35"/>
  <c r="IY96" i="35"/>
  <c r="JK96" i="35"/>
  <c r="JW96" i="35"/>
  <c r="KI96" i="35"/>
  <c r="KU96" i="35"/>
  <c r="LG96" i="35"/>
  <c r="LS96" i="35"/>
  <c r="ME96" i="35"/>
  <c r="MQ96" i="35"/>
  <c r="NC96" i="35"/>
  <c r="NO96" i="35"/>
  <c r="OA96" i="35"/>
  <c r="OM96" i="35"/>
  <c r="OY96" i="35"/>
  <c r="PK96" i="35"/>
  <c r="PW96" i="35"/>
  <c r="IN96" i="35"/>
  <c r="IZ96" i="35"/>
  <c r="JL96" i="35"/>
  <c r="JX96" i="35"/>
  <c r="KJ96" i="35"/>
  <c r="KV96" i="35"/>
  <c r="LH96" i="35"/>
  <c r="LT96" i="35"/>
  <c r="MF96" i="35"/>
  <c r="MR96" i="35"/>
  <c r="ND96" i="35"/>
  <c r="NP96" i="35"/>
  <c r="OB96" i="35"/>
  <c r="ON96" i="35"/>
  <c r="OZ96" i="35"/>
  <c r="PL96" i="35"/>
  <c r="PX96" i="35"/>
  <c r="IO96" i="35"/>
  <c r="OC96" i="35"/>
  <c r="JA96" i="35"/>
  <c r="OO96" i="35"/>
  <c r="JM96" i="35"/>
  <c r="PA96" i="35"/>
  <c r="JY96" i="35"/>
  <c r="PM96" i="35"/>
  <c r="KK96" i="35"/>
  <c r="KW96" i="35"/>
  <c r="LI96" i="35"/>
  <c r="LU96" i="35"/>
  <c r="MG96" i="35"/>
  <c r="MS96" i="35"/>
  <c r="NE96" i="35"/>
  <c r="NQ96" i="35"/>
  <c r="PR4" i="35"/>
  <c r="NT4" i="35"/>
  <c r="NH4" i="35"/>
  <c r="MV4" i="35"/>
  <c r="JD4" i="35"/>
  <c r="KY4" i="35"/>
  <c r="MT4" i="35"/>
  <c r="OO4" i="35"/>
  <c r="JA4" i="35"/>
  <c r="LH4" i="35"/>
  <c r="NN4" i="35"/>
  <c r="PU4" i="35"/>
  <c r="KG4" i="35"/>
  <c r="MN4" i="35"/>
  <c r="OU4" i="35"/>
  <c r="JG4" i="35"/>
  <c r="LM4" i="35"/>
  <c r="IK45" i="35"/>
  <c r="IW45" i="35"/>
  <c r="JI45" i="35"/>
  <c r="JU45" i="35"/>
  <c r="KG45" i="35"/>
  <c r="KS45" i="35"/>
  <c r="LE45" i="35"/>
  <c r="LQ45" i="35"/>
  <c r="MC45" i="35"/>
  <c r="MO45" i="35"/>
  <c r="NA45" i="35"/>
  <c r="NM45" i="35"/>
  <c r="NY45" i="35"/>
  <c r="OK45" i="35"/>
  <c r="OW45" i="35"/>
  <c r="PI45" i="35"/>
  <c r="PU45" i="35"/>
  <c r="IL45" i="35"/>
  <c r="IX45" i="35"/>
  <c r="JJ45" i="35"/>
  <c r="JV45" i="35"/>
  <c r="KH45" i="35"/>
  <c r="KT45" i="35"/>
  <c r="LF45" i="35"/>
  <c r="LR45" i="35"/>
  <c r="MD45" i="35"/>
  <c r="MP45" i="35"/>
  <c r="NB45" i="35"/>
  <c r="NN45" i="35"/>
  <c r="NZ45" i="35"/>
  <c r="OL45" i="35"/>
  <c r="OX45" i="35"/>
  <c r="PJ45" i="35"/>
  <c r="PV45" i="35"/>
  <c r="IM45" i="35"/>
  <c r="IY45" i="35"/>
  <c r="JK45" i="35"/>
  <c r="JW45" i="35"/>
  <c r="KI45" i="35"/>
  <c r="KU45" i="35"/>
  <c r="LG45" i="35"/>
  <c r="LS45" i="35"/>
  <c r="ME45" i="35"/>
  <c r="MQ45" i="35"/>
  <c r="NC45" i="35"/>
  <c r="NO45" i="35"/>
  <c r="OA45" i="35"/>
  <c r="OM45" i="35"/>
  <c r="OY45" i="35"/>
  <c r="PK45" i="35"/>
  <c r="PW45" i="35"/>
  <c r="IN45" i="35"/>
  <c r="IZ45" i="35"/>
  <c r="JL45" i="35"/>
  <c r="JX45" i="35"/>
  <c r="KJ45" i="35"/>
  <c r="KV45" i="35"/>
  <c r="LH45" i="35"/>
  <c r="LT45" i="35"/>
  <c r="MF45" i="35"/>
  <c r="MR45" i="35"/>
  <c r="ND45" i="35"/>
  <c r="NP45" i="35"/>
  <c r="OB45" i="35"/>
  <c r="ON45" i="35"/>
  <c r="OZ45" i="35"/>
  <c r="PL45" i="35"/>
  <c r="PX45" i="35"/>
  <c r="IO45" i="35"/>
  <c r="JA45" i="35"/>
  <c r="JM45" i="35"/>
  <c r="JY45" i="35"/>
  <c r="KK45" i="35"/>
  <c r="KW45" i="35"/>
  <c r="LI45" i="35"/>
  <c r="LU45" i="35"/>
  <c r="MG45" i="35"/>
  <c r="MS45" i="35"/>
  <c r="NE45" i="35"/>
  <c r="NQ45" i="35"/>
  <c r="OC45" i="35"/>
  <c r="OO45" i="35"/>
  <c r="PA45" i="35"/>
  <c r="PM45" i="35"/>
  <c r="IP45" i="35"/>
  <c r="JB45" i="35"/>
  <c r="JN45" i="35"/>
  <c r="JZ45" i="35"/>
  <c r="KL45" i="35"/>
  <c r="KX45" i="35"/>
  <c r="LJ45" i="35"/>
  <c r="LV45" i="35"/>
  <c r="MH45" i="35"/>
  <c r="MT45" i="35"/>
  <c r="NF45" i="35"/>
  <c r="NR45" i="35"/>
  <c r="OD45" i="35"/>
  <c r="OP45" i="35"/>
  <c r="PB45" i="35"/>
  <c r="PN45" i="35"/>
  <c r="IQ45" i="35"/>
  <c r="JC45" i="35"/>
  <c r="JO45" i="35"/>
  <c r="KA45" i="35"/>
  <c r="KM45" i="35"/>
  <c r="KY45" i="35"/>
  <c r="LK45" i="35"/>
  <c r="LW45" i="35"/>
  <c r="MI45" i="35"/>
  <c r="MU45" i="35"/>
  <c r="NG45" i="35"/>
  <c r="NS45" i="35"/>
  <c r="OE45" i="35"/>
  <c r="OQ45" i="35"/>
  <c r="PC45" i="35"/>
  <c r="PO45" i="35"/>
  <c r="IR45" i="35"/>
  <c r="JD45" i="35"/>
  <c r="JP45" i="35"/>
  <c r="KB45" i="35"/>
  <c r="KN45" i="35"/>
  <c r="KZ45" i="35"/>
  <c r="LL45" i="35"/>
  <c r="LX45" i="35"/>
  <c r="MJ45" i="35"/>
  <c r="MV45" i="35"/>
  <c r="NH45" i="35"/>
  <c r="NT45" i="35"/>
  <c r="OF45" i="35"/>
  <c r="OR45" i="35"/>
  <c r="PD45" i="35"/>
  <c r="PP45" i="35"/>
  <c r="IG45" i="35"/>
  <c r="IS45" i="35"/>
  <c r="JE45" i="35"/>
  <c r="JQ45" i="35"/>
  <c r="KC45" i="35"/>
  <c r="KO45" i="35"/>
  <c r="LA45" i="35"/>
  <c r="LM45" i="35"/>
  <c r="LY45" i="35"/>
  <c r="MK45" i="35"/>
  <c r="MW45" i="35"/>
  <c r="NI45" i="35"/>
  <c r="NU45" i="35"/>
  <c r="OG45" i="35"/>
  <c r="OS45" i="35"/>
  <c r="PE45" i="35"/>
  <c r="PQ45" i="35"/>
  <c r="IH45" i="35"/>
  <c r="IT45" i="35"/>
  <c r="JF45" i="35"/>
  <c r="JR45" i="35"/>
  <c r="KD45" i="35"/>
  <c r="KP45" i="35"/>
  <c r="LB45" i="35"/>
  <c r="LN45" i="35"/>
  <c r="LZ45" i="35"/>
  <c r="II45" i="35"/>
  <c r="IU45" i="35"/>
  <c r="JG45" i="35"/>
  <c r="JS45" i="35"/>
  <c r="KE45" i="35"/>
  <c r="KQ45" i="35"/>
  <c r="LC45" i="35"/>
  <c r="LO45" i="35"/>
  <c r="MA45" i="35"/>
  <c r="MM45" i="35"/>
  <c r="MY45" i="35"/>
  <c r="NK45" i="35"/>
  <c r="NW45" i="35"/>
  <c r="OI45" i="35"/>
  <c r="OU45" i="35"/>
  <c r="PG45" i="35"/>
  <c r="PS45" i="35"/>
  <c r="IJ45" i="35"/>
  <c r="IV45" i="35"/>
  <c r="JH45" i="35"/>
  <c r="JT45" i="35"/>
  <c r="KF45" i="35"/>
  <c r="KR45" i="35"/>
  <c r="LD45" i="35"/>
  <c r="LP45" i="35"/>
  <c r="MB45" i="35"/>
  <c r="MN45" i="35"/>
  <c r="MZ45" i="35"/>
  <c r="ML45" i="35"/>
  <c r="PR45" i="35"/>
  <c r="MX45" i="35"/>
  <c r="PT45" i="35"/>
  <c r="NJ45" i="35"/>
  <c r="NL45" i="35"/>
  <c r="NV45" i="35"/>
  <c r="NX45" i="35"/>
  <c r="OH45" i="35"/>
  <c r="OJ45" i="35"/>
  <c r="OT45" i="35"/>
  <c r="OV45" i="35"/>
  <c r="PF45" i="35"/>
  <c r="PH45" i="35"/>
  <c r="IL86" i="35"/>
  <c r="IX86" i="35"/>
  <c r="JJ86" i="35"/>
  <c r="JV86" i="35"/>
  <c r="KH86" i="35"/>
  <c r="KT86" i="35"/>
  <c r="LF86" i="35"/>
  <c r="LR86" i="35"/>
  <c r="MD86" i="35"/>
  <c r="MP86" i="35"/>
  <c r="NB86" i="35"/>
  <c r="NN86" i="35"/>
  <c r="NZ86" i="35"/>
  <c r="OL86" i="35"/>
  <c r="OX86" i="35"/>
  <c r="PJ86" i="35"/>
  <c r="PV86" i="35"/>
  <c r="IM86" i="35"/>
  <c r="IY86" i="35"/>
  <c r="JK86" i="35"/>
  <c r="JW86" i="35"/>
  <c r="KI86" i="35"/>
  <c r="KU86" i="35"/>
  <c r="LG86" i="35"/>
  <c r="LS86" i="35"/>
  <c r="ME86" i="35"/>
  <c r="MQ86" i="35"/>
  <c r="NC86" i="35"/>
  <c r="NO86" i="35"/>
  <c r="OA86" i="35"/>
  <c r="OM86" i="35"/>
  <c r="OY86" i="35"/>
  <c r="PK86" i="35"/>
  <c r="PW86" i="35"/>
  <c r="IN86" i="35"/>
  <c r="IZ86" i="35"/>
  <c r="JL86" i="35"/>
  <c r="JX86" i="35"/>
  <c r="KJ86" i="35"/>
  <c r="KV86" i="35"/>
  <c r="LH86" i="35"/>
  <c r="LT86" i="35"/>
  <c r="MF86" i="35"/>
  <c r="MR86" i="35"/>
  <c r="ND86" i="35"/>
  <c r="NP86" i="35"/>
  <c r="OB86" i="35"/>
  <c r="ON86" i="35"/>
  <c r="OZ86" i="35"/>
  <c r="PL86" i="35"/>
  <c r="PX86" i="35"/>
  <c r="IO86" i="35"/>
  <c r="JA86" i="35"/>
  <c r="JM86" i="35"/>
  <c r="JY86" i="35"/>
  <c r="KK86" i="35"/>
  <c r="KW86" i="35"/>
  <c r="LI86" i="35"/>
  <c r="LU86" i="35"/>
  <c r="MG86" i="35"/>
  <c r="MS86" i="35"/>
  <c r="NE86" i="35"/>
  <c r="NQ86" i="35"/>
  <c r="OC86" i="35"/>
  <c r="OO86" i="35"/>
  <c r="PA86" i="35"/>
  <c r="PM86" i="35"/>
  <c r="IP86" i="35"/>
  <c r="JB86" i="35"/>
  <c r="JN86" i="35"/>
  <c r="JZ86" i="35"/>
  <c r="KL86" i="35"/>
  <c r="KX86" i="35"/>
  <c r="LJ86" i="35"/>
  <c r="LV86" i="35"/>
  <c r="MH86" i="35"/>
  <c r="MT86" i="35"/>
  <c r="NF86" i="35"/>
  <c r="NR86" i="35"/>
  <c r="OD86" i="35"/>
  <c r="OP86" i="35"/>
  <c r="PB86" i="35"/>
  <c r="PN86" i="35"/>
  <c r="IQ86" i="35"/>
  <c r="JC86" i="35"/>
  <c r="JO86" i="35"/>
  <c r="KA86" i="35"/>
  <c r="KM86" i="35"/>
  <c r="KY86" i="35"/>
  <c r="LK86" i="35"/>
  <c r="LW86" i="35"/>
  <c r="MI86" i="35"/>
  <c r="MU86" i="35"/>
  <c r="NG86" i="35"/>
  <c r="NS86" i="35"/>
  <c r="OE86" i="35"/>
  <c r="OQ86" i="35"/>
  <c r="PC86" i="35"/>
  <c r="PO86" i="35"/>
  <c r="IR86" i="35"/>
  <c r="JD86" i="35"/>
  <c r="JP86" i="35"/>
  <c r="KB86" i="35"/>
  <c r="KN86" i="35"/>
  <c r="KZ86" i="35"/>
  <c r="LL86" i="35"/>
  <c r="LX86" i="35"/>
  <c r="MJ86" i="35"/>
  <c r="MV86" i="35"/>
  <c r="NH86" i="35"/>
  <c r="NT86" i="35"/>
  <c r="OF86" i="35"/>
  <c r="OR86" i="35"/>
  <c r="PD86" i="35"/>
  <c r="PP86" i="35"/>
  <c r="IG86" i="35"/>
  <c r="IS86" i="35"/>
  <c r="JE86" i="35"/>
  <c r="JQ86" i="35"/>
  <c r="KC86" i="35"/>
  <c r="KO86" i="35"/>
  <c r="LA86" i="35"/>
  <c r="LM86" i="35"/>
  <c r="LY86" i="35"/>
  <c r="MK86" i="35"/>
  <c r="MW86" i="35"/>
  <c r="NI86" i="35"/>
  <c r="NU86" i="35"/>
  <c r="OG86" i="35"/>
  <c r="OS86" i="35"/>
  <c r="PE86" i="35"/>
  <c r="PQ86" i="35"/>
  <c r="IH86" i="35"/>
  <c r="IT86" i="35"/>
  <c r="JF86" i="35"/>
  <c r="JR86" i="35"/>
  <c r="KD86" i="35"/>
  <c r="KP86" i="35"/>
  <c r="LB86" i="35"/>
  <c r="LN86" i="35"/>
  <c r="LZ86" i="35"/>
  <c r="ML86" i="35"/>
  <c r="MX86" i="35"/>
  <c r="NJ86" i="35"/>
  <c r="NV86" i="35"/>
  <c r="OH86" i="35"/>
  <c r="OT86" i="35"/>
  <c r="PF86" i="35"/>
  <c r="PR86" i="35"/>
  <c r="II86" i="35"/>
  <c r="IU86" i="35"/>
  <c r="JG86" i="35"/>
  <c r="JS86" i="35"/>
  <c r="KE86" i="35"/>
  <c r="KQ86" i="35"/>
  <c r="LC86" i="35"/>
  <c r="LO86" i="35"/>
  <c r="MA86" i="35"/>
  <c r="MM86" i="35"/>
  <c r="MY86" i="35"/>
  <c r="NK86" i="35"/>
  <c r="NW86" i="35"/>
  <c r="OI86" i="35"/>
  <c r="OU86" i="35"/>
  <c r="PG86" i="35"/>
  <c r="PS86" i="35"/>
  <c r="IJ86" i="35"/>
  <c r="IV86" i="35"/>
  <c r="JH86" i="35"/>
  <c r="JT86" i="35"/>
  <c r="KF86" i="35"/>
  <c r="KR86" i="35"/>
  <c r="LD86" i="35"/>
  <c r="LP86" i="35"/>
  <c r="MB86" i="35"/>
  <c r="MN86" i="35"/>
  <c r="MZ86" i="35"/>
  <c r="NL86" i="35"/>
  <c r="NX86" i="35"/>
  <c r="OJ86" i="35"/>
  <c r="OV86" i="35"/>
  <c r="PH86" i="35"/>
  <c r="PT86" i="35"/>
  <c r="IK86" i="35"/>
  <c r="IW86" i="35"/>
  <c r="JI86" i="35"/>
  <c r="JU86" i="35"/>
  <c r="KG86" i="35"/>
  <c r="KS86" i="35"/>
  <c r="LE86" i="35"/>
  <c r="LQ86" i="35"/>
  <c r="MC86" i="35"/>
  <c r="MO86" i="35"/>
  <c r="NA86" i="35"/>
  <c r="NM86" i="35"/>
  <c r="NY86" i="35"/>
  <c r="OK86" i="35"/>
  <c r="OW86" i="35"/>
  <c r="PI86" i="35"/>
  <c r="PU86" i="35"/>
  <c r="IL95" i="35"/>
  <c r="IX95" i="35"/>
  <c r="JJ95" i="35"/>
  <c r="JV95" i="35"/>
  <c r="KH95" i="35"/>
  <c r="KT95" i="35"/>
  <c r="LF95" i="35"/>
  <c r="LR95" i="35"/>
  <c r="MD95" i="35"/>
  <c r="MP95" i="35"/>
  <c r="NB95" i="35"/>
  <c r="NN95" i="35"/>
  <c r="NZ95" i="35"/>
  <c r="OL95" i="35"/>
  <c r="OX95" i="35"/>
  <c r="PJ95" i="35"/>
  <c r="PV95" i="35"/>
  <c r="IM95" i="35"/>
  <c r="IY95" i="35"/>
  <c r="JK95" i="35"/>
  <c r="JW95" i="35"/>
  <c r="KI95" i="35"/>
  <c r="KU95" i="35"/>
  <c r="LG95" i="35"/>
  <c r="LS95" i="35"/>
  <c r="ME95" i="35"/>
  <c r="MQ95" i="35"/>
  <c r="NC95" i="35"/>
  <c r="NO95" i="35"/>
  <c r="OA95" i="35"/>
  <c r="OM95" i="35"/>
  <c r="OY95" i="35"/>
  <c r="PK95" i="35"/>
  <c r="PW95" i="35"/>
  <c r="IN95" i="35"/>
  <c r="IZ95" i="35"/>
  <c r="JL95" i="35"/>
  <c r="JX95" i="35"/>
  <c r="KJ95" i="35"/>
  <c r="KV95" i="35"/>
  <c r="LH95" i="35"/>
  <c r="LT95" i="35"/>
  <c r="MF95" i="35"/>
  <c r="MR95" i="35"/>
  <c r="ND95" i="35"/>
  <c r="NP95" i="35"/>
  <c r="OB95" i="35"/>
  <c r="ON95" i="35"/>
  <c r="OZ95" i="35"/>
  <c r="PL95" i="35"/>
  <c r="PX95" i="35"/>
  <c r="IO95" i="35"/>
  <c r="JA95" i="35"/>
  <c r="JM95" i="35"/>
  <c r="JY95" i="35"/>
  <c r="KK95" i="35"/>
  <c r="KW95" i="35"/>
  <c r="LI95" i="35"/>
  <c r="LU95" i="35"/>
  <c r="MG95" i="35"/>
  <c r="MS95" i="35"/>
  <c r="NE95" i="35"/>
  <c r="NQ95" i="35"/>
  <c r="OC95" i="35"/>
  <c r="OO95" i="35"/>
  <c r="PA95" i="35"/>
  <c r="PM95" i="35"/>
  <c r="IP95" i="35"/>
  <c r="JB95" i="35"/>
  <c r="JN95" i="35"/>
  <c r="JZ95" i="35"/>
  <c r="KL95" i="35"/>
  <c r="KX95" i="35"/>
  <c r="LJ95" i="35"/>
  <c r="LV95" i="35"/>
  <c r="MH95" i="35"/>
  <c r="MT95" i="35"/>
  <c r="NF95" i="35"/>
  <c r="NR95" i="35"/>
  <c r="OD95" i="35"/>
  <c r="OP95" i="35"/>
  <c r="PB95" i="35"/>
  <c r="PN95" i="35"/>
  <c r="IQ95" i="35"/>
  <c r="JC95" i="35"/>
  <c r="JO95" i="35"/>
  <c r="KA95" i="35"/>
  <c r="KM95" i="35"/>
  <c r="KY95" i="35"/>
  <c r="LK95" i="35"/>
  <c r="LW95" i="35"/>
  <c r="MI95" i="35"/>
  <c r="MU95" i="35"/>
  <c r="NG95" i="35"/>
  <c r="NS95" i="35"/>
  <c r="OE95" i="35"/>
  <c r="OQ95" i="35"/>
  <c r="PC95" i="35"/>
  <c r="PO95" i="35"/>
  <c r="IR95" i="35"/>
  <c r="JD95" i="35"/>
  <c r="JP95" i="35"/>
  <c r="KB95" i="35"/>
  <c r="KN95" i="35"/>
  <c r="KZ95" i="35"/>
  <c r="LL95" i="35"/>
  <c r="LX95" i="35"/>
  <c r="MJ95" i="35"/>
  <c r="MV95" i="35"/>
  <c r="NH95" i="35"/>
  <c r="NT95" i="35"/>
  <c r="OF95" i="35"/>
  <c r="OR95" i="35"/>
  <c r="PD95" i="35"/>
  <c r="PP95" i="35"/>
  <c r="IG95" i="35"/>
  <c r="IS95" i="35"/>
  <c r="JE95" i="35"/>
  <c r="JQ95" i="35"/>
  <c r="KC95" i="35"/>
  <c r="KO95" i="35"/>
  <c r="LA95" i="35"/>
  <c r="LM95" i="35"/>
  <c r="LY95" i="35"/>
  <c r="MK95" i="35"/>
  <c r="MW95" i="35"/>
  <c r="NI95" i="35"/>
  <c r="NU95" i="35"/>
  <c r="OG95" i="35"/>
  <c r="OS95" i="35"/>
  <c r="PE95" i="35"/>
  <c r="PQ95" i="35"/>
  <c r="IH95" i="35"/>
  <c r="IT95" i="35"/>
  <c r="JF95" i="35"/>
  <c r="JR95" i="35"/>
  <c r="KD95" i="35"/>
  <c r="KP95" i="35"/>
  <c r="LB95" i="35"/>
  <c r="LN95" i="35"/>
  <c r="LZ95" i="35"/>
  <c r="ML95" i="35"/>
  <c r="MX95" i="35"/>
  <c r="NJ95" i="35"/>
  <c r="NV95" i="35"/>
  <c r="OH95" i="35"/>
  <c r="OT95" i="35"/>
  <c r="PF95" i="35"/>
  <c r="PR95" i="35"/>
  <c r="II95" i="35"/>
  <c r="IU95" i="35"/>
  <c r="JG95" i="35"/>
  <c r="JS95" i="35"/>
  <c r="KE95" i="35"/>
  <c r="KQ95" i="35"/>
  <c r="LC95" i="35"/>
  <c r="LO95" i="35"/>
  <c r="MA95" i="35"/>
  <c r="MM95" i="35"/>
  <c r="MY95" i="35"/>
  <c r="NK95" i="35"/>
  <c r="NW95" i="35"/>
  <c r="OI95" i="35"/>
  <c r="OU95" i="35"/>
  <c r="PG95" i="35"/>
  <c r="PS95" i="35"/>
  <c r="IJ95" i="35"/>
  <c r="IV95" i="35"/>
  <c r="JH95" i="35"/>
  <c r="JT95" i="35"/>
  <c r="KF95" i="35"/>
  <c r="KR95" i="35"/>
  <c r="LD95" i="35"/>
  <c r="LP95" i="35"/>
  <c r="MB95" i="35"/>
  <c r="MN95" i="35"/>
  <c r="MZ95" i="35"/>
  <c r="NL95" i="35"/>
  <c r="NX95" i="35"/>
  <c r="OJ95" i="35"/>
  <c r="OV95" i="35"/>
  <c r="PH95" i="35"/>
  <c r="PT95" i="35"/>
  <c r="KS95" i="35"/>
  <c r="LE95" i="35"/>
  <c r="LQ95" i="35"/>
  <c r="MC95" i="35"/>
  <c r="MO95" i="35"/>
  <c r="NA95" i="35"/>
  <c r="NM95" i="35"/>
  <c r="IK95" i="35"/>
  <c r="NY95" i="35"/>
  <c r="IW95" i="35"/>
  <c r="OK95" i="35"/>
  <c r="JI95" i="35"/>
  <c r="OW95" i="35"/>
  <c r="JU95" i="35"/>
  <c r="PI95" i="35"/>
  <c r="KG95" i="35"/>
  <c r="PU95" i="35"/>
  <c r="IH94" i="35"/>
  <c r="IT94" i="35"/>
  <c r="JF94" i="35"/>
  <c r="JR94" i="35"/>
  <c r="KD94" i="35"/>
  <c r="KP94" i="35"/>
  <c r="LB94" i="35"/>
  <c r="LN94" i="35"/>
  <c r="LZ94" i="35"/>
  <c r="ML94" i="35"/>
  <c r="MX94" i="35"/>
  <c r="NJ94" i="35"/>
  <c r="NV94" i="35"/>
  <c r="OH94" i="35"/>
  <c r="OT94" i="35"/>
  <c r="PF94" i="35"/>
  <c r="PR94" i="35"/>
  <c r="II94" i="35"/>
  <c r="IU94" i="35"/>
  <c r="JG94" i="35"/>
  <c r="JS94" i="35"/>
  <c r="KE94" i="35"/>
  <c r="KQ94" i="35"/>
  <c r="LC94" i="35"/>
  <c r="LO94" i="35"/>
  <c r="MA94" i="35"/>
  <c r="MM94" i="35"/>
  <c r="MY94" i="35"/>
  <c r="NK94" i="35"/>
  <c r="NW94" i="35"/>
  <c r="OI94" i="35"/>
  <c r="OU94" i="35"/>
  <c r="PG94" i="35"/>
  <c r="PS94" i="35"/>
  <c r="IJ94" i="35"/>
  <c r="IV94" i="35"/>
  <c r="JH94" i="35"/>
  <c r="JT94" i="35"/>
  <c r="KF94" i="35"/>
  <c r="KR94" i="35"/>
  <c r="LD94" i="35"/>
  <c r="LP94" i="35"/>
  <c r="MB94" i="35"/>
  <c r="MN94" i="35"/>
  <c r="MZ94" i="35"/>
  <c r="NL94" i="35"/>
  <c r="NX94" i="35"/>
  <c r="OJ94" i="35"/>
  <c r="OV94" i="35"/>
  <c r="PH94" i="35"/>
  <c r="PT94" i="35"/>
  <c r="IK94" i="35"/>
  <c r="IW94" i="35"/>
  <c r="JI94" i="35"/>
  <c r="JU94" i="35"/>
  <c r="KG94" i="35"/>
  <c r="KS94" i="35"/>
  <c r="LE94" i="35"/>
  <c r="LQ94" i="35"/>
  <c r="MC94" i="35"/>
  <c r="MO94" i="35"/>
  <c r="NA94" i="35"/>
  <c r="NM94" i="35"/>
  <c r="NY94" i="35"/>
  <c r="OK94" i="35"/>
  <c r="OW94" i="35"/>
  <c r="PI94" i="35"/>
  <c r="PU94" i="35"/>
  <c r="IL94" i="35"/>
  <c r="IX94" i="35"/>
  <c r="JJ94" i="35"/>
  <c r="JV94" i="35"/>
  <c r="KH94" i="35"/>
  <c r="KT94" i="35"/>
  <c r="LF94" i="35"/>
  <c r="LR94" i="35"/>
  <c r="MD94" i="35"/>
  <c r="MP94" i="35"/>
  <c r="NB94" i="35"/>
  <c r="NN94" i="35"/>
  <c r="NZ94" i="35"/>
  <c r="OL94" i="35"/>
  <c r="OX94" i="35"/>
  <c r="PJ94" i="35"/>
  <c r="PV94" i="35"/>
  <c r="IM94" i="35"/>
  <c r="IY94" i="35"/>
  <c r="JK94" i="35"/>
  <c r="JW94" i="35"/>
  <c r="KI94" i="35"/>
  <c r="KU94" i="35"/>
  <c r="LG94" i="35"/>
  <c r="LS94" i="35"/>
  <c r="ME94" i="35"/>
  <c r="MQ94" i="35"/>
  <c r="NC94" i="35"/>
  <c r="NO94" i="35"/>
  <c r="OA94" i="35"/>
  <c r="OM94" i="35"/>
  <c r="OY94" i="35"/>
  <c r="PK94" i="35"/>
  <c r="PW94" i="35"/>
  <c r="IN94" i="35"/>
  <c r="IZ94" i="35"/>
  <c r="JL94" i="35"/>
  <c r="JX94" i="35"/>
  <c r="KJ94" i="35"/>
  <c r="KV94" i="35"/>
  <c r="LH94" i="35"/>
  <c r="LT94" i="35"/>
  <c r="MF94" i="35"/>
  <c r="MR94" i="35"/>
  <c r="ND94" i="35"/>
  <c r="NP94" i="35"/>
  <c r="OB94" i="35"/>
  <c r="ON94" i="35"/>
  <c r="OZ94" i="35"/>
  <c r="PL94" i="35"/>
  <c r="PX94" i="35"/>
  <c r="IO94" i="35"/>
  <c r="JA94" i="35"/>
  <c r="JM94" i="35"/>
  <c r="JY94" i="35"/>
  <c r="KK94" i="35"/>
  <c r="KW94" i="35"/>
  <c r="LI94" i="35"/>
  <c r="LU94" i="35"/>
  <c r="MG94" i="35"/>
  <c r="MS94" i="35"/>
  <c r="NE94" i="35"/>
  <c r="NQ94" i="35"/>
  <c r="OC94" i="35"/>
  <c r="OO94" i="35"/>
  <c r="PA94" i="35"/>
  <c r="PM94" i="35"/>
  <c r="IP94" i="35"/>
  <c r="JB94" i="35"/>
  <c r="JN94" i="35"/>
  <c r="JZ94" i="35"/>
  <c r="KL94" i="35"/>
  <c r="KX94" i="35"/>
  <c r="LJ94" i="35"/>
  <c r="LV94" i="35"/>
  <c r="MH94" i="35"/>
  <c r="MT94" i="35"/>
  <c r="NF94" i="35"/>
  <c r="NR94" i="35"/>
  <c r="OD94" i="35"/>
  <c r="OP94" i="35"/>
  <c r="PB94" i="35"/>
  <c r="PN94" i="35"/>
  <c r="IQ94" i="35"/>
  <c r="JC94" i="35"/>
  <c r="JO94" i="35"/>
  <c r="KA94" i="35"/>
  <c r="KM94" i="35"/>
  <c r="KY94" i="35"/>
  <c r="LK94" i="35"/>
  <c r="LW94" i="35"/>
  <c r="MI94" i="35"/>
  <c r="MU94" i="35"/>
  <c r="NG94" i="35"/>
  <c r="NS94" i="35"/>
  <c r="OE94" i="35"/>
  <c r="OQ94" i="35"/>
  <c r="PC94" i="35"/>
  <c r="PO94" i="35"/>
  <c r="IR94" i="35"/>
  <c r="JD94" i="35"/>
  <c r="JP94" i="35"/>
  <c r="KB94" i="35"/>
  <c r="KN94" i="35"/>
  <c r="KZ94" i="35"/>
  <c r="LL94" i="35"/>
  <c r="LX94" i="35"/>
  <c r="MJ94" i="35"/>
  <c r="MV94" i="35"/>
  <c r="NH94" i="35"/>
  <c r="NT94" i="35"/>
  <c r="OF94" i="35"/>
  <c r="OR94" i="35"/>
  <c r="PD94" i="35"/>
  <c r="PP94" i="35"/>
  <c r="MW94" i="35"/>
  <c r="NI94" i="35"/>
  <c r="IG94" i="35"/>
  <c r="NU94" i="35"/>
  <c r="IS94" i="35"/>
  <c r="OG94" i="35"/>
  <c r="JE94" i="35"/>
  <c r="OS94" i="35"/>
  <c r="JQ94" i="35"/>
  <c r="PE94" i="35"/>
  <c r="KC94" i="35"/>
  <c r="PQ94" i="35"/>
  <c r="KO94" i="35"/>
  <c r="LA94" i="35"/>
  <c r="LM94" i="35"/>
  <c r="LY94" i="35"/>
  <c r="MK94" i="35"/>
  <c r="AB35" i="35"/>
  <c r="IG47" i="35"/>
  <c r="IP47" i="35"/>
  <c r="JB47" i="35"/>
  <c r="JN47" i="35"/>
  <c r="JZ47" i="35"/>
  <c r="KL47" i="35"/>
  <c r="KX47" i="35"/>
  <c r="LJ47" i="35"/>
  <c r="LV47" i="35"/>
  <c r="MH47" i="35"/>
  <c r="MT47" i="35"/>
  <c r="NF47" i="35"/>
  <c r="NR47" i="35"/>
  <c r="OD47" i="35"/>
  <c r="OP47" i="35"/>
  <c r="PB47" i="35"/>
  <c r="PN47" i="35"/>
  <c r="IQ47" i="35"/>
  <c r="JC47" i="35"/>
  <c r="JO47" i="35"/>
  <c r="KA47" i="35"/>
  <c r="KM47" i="35"/>
  <c r="KY47" i="35"/>
  <c r="LK47" i="35"/>
  <c r="LW47" i="35"/>
  <c r="MI47" i="35"/>
  <c r="MU47" i="35"/>
  <c r="NG47" i="35"/>
  <c r="NS47" i="35"/>
  <c r="OE47" i="35"/>
  <c r="OQ47" i="35"/>
  <c r="PC47" i="35"/>
  <c r="PO47" i="35"/>
  <c r="IR47" i="35"/>
  <c r="JD47" i="35"/>
  <c r="JP47" i="35"/>
  <c r="KB47" i="35"/>
  <c r="KN47" i="35"/>
  <c r="KZ47" i="35"/>
  <c r="LL47" i="35"/>
  <c r="LX47" i="35"/>
  <c r="MJ47" i="35"/>
  <c r="MV47" i="35"/>
  <c r="NH47" i="35"/>
  <c r="NT47" i="35"/>
  <c r="OF47" i="35"/>
  <c r="OR47" i="35"/>
  <c r="PD47" i="35"/>
  <c r="PP47" i="35"/>
  <c r="IS47" i="35"/>
  <c r="JE47" i="35"/>
  <c r="JQ47" i="35"/>
  <c r="KC47" i="35"/>
  <c r="KO47" i="35"/>
  <c r="LA47" i="35"/>
  <c r="LM47" i="35"/>
  <c r="LY47" i="35"/>
  <c r="MK47" i="35"/>
  <c r="MW47" i="35"/>
  <c r="NI47" i="35"/>
  <c r="NU47" i="35"/>
  <c r="OG47" i="35"/>
  <c r="OS47" i="35"/>
  <c r="PE47" i="35"/>
  <c r="PQ47" i="35"/>
  <c r="IH47" i="35"/>
  <c r="IT47" i="35"/>
  <c r="JF47" i="35"/>
  <c r="JR47" i="35"/>
  <c r="KD47" i="35"/>
  <c r="KP47" i="35"/>
  <c r="LB47" i="35"/>
  <c r="LN47" i="35"/>
  <c r="LZ47" i="35"/>
  <c r="ML47" i="35"/>
  <c r="MX47" i="35"/>
  <c r="NJ47" i="35"/>
  <c r="NV47" i="35"/>
  <c r="OH47" i="35"/>
  <c r="OT47" i="35"/>
  <c r="PF47" i="35"/>
  <c r="PR47" i="35"/>
  <c r="II47" i="35"/>
  <c r="IU47" i="35"/>
  <c r="JG47" i="35"/>
  <c r="JS47" i="35"/>
  <c r="KE47" i="35"/>
  <c r="KQ47" i="35"/>
  <c r="LC47" i="35"/>
  <c r="LO47" i="35"/>
  <c r="MA47" i="35"/>
  <c r="MM47" i="35"/>
  <c r="MY47" i="35"/>
  <c r="NK47" i="35"/>
  <c r="NW47" i="35"/>
  <c r="OI47" i="35"/>
  <c r="OU47" i="35"/>
  <c r="PG47" i="35"/>
  <c r="PS47" i="35"/>
  <c r="IJ47" i="35"/>
  <c r="IV47" i="35"/>
  <c r="JH47" i="35"/>
  <c r="JT47" i="35"/>
  <c r="KF47" i="35"/>
  <c r="KR47" i="35"/>
  <c r="LD47" i="35"/>
  <c r="LP47" i="35"/>
  <c r="MB47" i="35"/>
  <c r="MN47" i="35"/>
  <c r="MZ47" i="35"/>
  <c r="NL47" i="35"/>
  <c r="NX47" i="35"/>
  <c r="OJ47" i="35"/>
  <c r="OV47" i="35"/>
  <c r="PH47" i="35"/>
  <c r="PT47" i="35"/>
  <c r="IK47" i="35"/>
  <c r="IW47" i="35"/>
  <c r="JI47" i="35"/>
  <c r="JU47" i="35"/>
  <c r="KG47" i="35"/>
  <c r="KS47" i="35"/>
  <c r="LE47" i="35"/>
  <c r="LQ47" i="35"/>
  <c r="MC47" i="35"/>
  <c r="MO47" i="35"/>
  <c r="NA47" i="35"/>
  <c r="NM47" i="35"/>
  <c r="NY47" i="35"/>
  <c r="OK47" i="35"/>
  <c r="OW47" i="35"/>
  <c r="PI47" i="35"/>
  <c r="PU47" i="35"/>
  <c r="IL47" i="35"/>
  <c r="IX47" i="35"/>
  <c r="JJ47" i="35"/>
  <c r="JV47" i="35"/>
  <c r="KH47" i="35"/>
  <c r="KT47" i="35"/>
  <c r="LF47" i="35"/>
  <c r="LR47" i="35"/>
  <c r="MD47" i="35"/>
  <c r="MP47" i="35"/>
  <c r="NB47" i="35"/>
  <c r="NN47" i="35"/>
  <c r="NZ47" i="35"/>
  <c r="OL47" i="35"/>
  <c r="OX47" i="35"/>
  <c r="PJ47" i="35"/>
  <c r="PV47" i="35"/>
  <c r="IM47" i="35"/>
  <c r="IY47" i="35"/>
  <c r="JK47" i="35"/>
  <c r="JW47" i="35"/>
  <c r="KI47" i="35"/>
  <c r="KU47" i="35"/>
  <c r="LG47" i="35"/>
  <c r="LS47" i="35"/>
  <c r="ME47" i="35"/>
  <c r="MQ47" i="35"/>
  <c r="NC47" i="35"/>
  <c r="NO47" i="35"/>
  <c r="OA47" i="35"/>
  <c r="OM47" i="35"/>
  <c r="OY47" i="35"/>
  <c r="PK47" i="35"/>
  <c r="PW47" i="35"/>
  <c r="IN47" i="35"/>
  <c r="IZ47" i="35"/>
  <c r="JL47" i="35"/>
  <c r="JX47" i="35"/>
  <c r="KJ47" i="35"/>
  <c r="KV47" i="35"/>
  <c r="LH47" i="35"/>
  <c r="LT47" i="35"/>
  <c r="MF47" i="35"/>
  <c r="MR47" i="35"/>
  <c r="ND47" i="35"/>
  <c r="NP47" i="35"/>
  <c r="OB47" i="35"/>
  <c r="ON47" i="35"/>
  <c r="OZ47" i="35"/>
  <c r="PL47" i="35"/>
  <c r="PX47" i="35"/>
  <c r="LI47" i="35"/>
  <c r="LU47" i="35"/>
  <c r="MG47" i="35"/>
  <c r="MS47" i="35"/>
  <c r="NE47" i="35"/>
  <c r="NQ47" i="35"/>
  <c r="IO47" i="35"/>
  <c r="OC47" i="35"/>
  <c r="JA47" i="35"/>
  <c r="OO47" i="35"/>
  <c r="JM47" i="35"/>
  <c r="PA47" i="35"/>
  <c r="KK47" i="35"/>
  <c r="KW47" i="35"/>
  <c r="JY47" i="35"/>
  <c r="PM47" i="35"/>
  <c r="IL55" i="35"/>
  <c r="IX55" i="35"/>
  <c r="JJ55" i="35"/>
  <c r="JV55" i="35"/>
  <c r="KH55" i="35"/>
  <c r="KT55" i="35"/>
  <c r="LF55" i="35"/>
  <c r="LR55" i="35"/>
  <c r="MD55" i="35"/>
  <c r="MP55" i="35"/>
  <c r="NB55" i="35"/>
  <c r="NN55" i="35"/>
  <c r="NZ55" i="35"/>
  <c r="OL55" i="35"/>
  <c r="OX55" i="35"/>
  <c r="PJ55" i="35"/>
  <c r="PV55" i="35"/>
  <c r="IM55" i="35"/>
  <c r="IY55" i="35"/>
  <c r="JK55" i="35"/>
  <c r="JW55" i="35"/>
  <c r="KI55" i="35"/>
  <c r="KU55" i="35"/>
  <c r="LG55" i="35"/>
  <c r="LS55" i="35"/>
  <c r="ME55" i="35"/>
  <c r="MQ55" i="35"/>
  <c r="NC55" i="35"/>
  <c r="NO55" i="35"/>
  <c r="OA55" i="35"/>
  <c r="OM55" i="35"/>
  <c r="OY55" i="35"/>
  <c r="PK55" i="35"/>
  <c r="PW55" i="35"/>
  <c r="IN55" i="35"/>
  <c r="IZ55" i="35"/>
  <c r="JL55" i="35"/>
  <c r="JX55" i="35"/>
  <c r="KJ55" i="35"/>
  <c r="KV55" i="35"/>
  <c r="LH55" i="35"/>
  <c r="LT55" i="35"/>
  <c r="MF55" i="35"/>
  <c r="MR55" i="35"/>
  <c r="ND55" i="35"/>
  <c r="NP55" i="35"/>
  <c r="OB55" i="35"/>
  <c r="ON55" i="35"/>
  <c r="OZ55" i="35"/>
  <c r="PL55" i="35"/>
  <c r="PX55" i="35"/>
  <c r="IO55" i="35"/>
  <c r="JA55" i="35"/>
  <c r="JM55" i="35"/>
  <c r="JY55" i="35"/>
  <c r="KK55" i="35"/>
  <c r="KW55" i="35"/>
  <c r="LI55" i="35"/>
  <c r="LU55" i="35"/>
  <c r="MG55" i="35"/>
  <c r="MS55" i="35"/>
  <c r="NE55" i="35"/>
  <c r="NQ55" i="35"/>
  <c r="OC55" i="35"/>
  <c r="OO55" i="35"/>
  <c r="PA55" i="35"/>
  <c r="PM55" i="35"/>
  <c r="IP55" i="35"/>
  <c r="JB55" i="35"/>
  <c r="JN55" i="35"/>
  <c r="JZ55" i="35"/>
  <c r="KL55" i="35"/>
  <c r="KX55" i="35"/>
  <c r="LJ55" i="35"/>
  <c r="LV55" i="35"/>
  <c r="MH55" i="35"/>
  <c r="MT55" i="35"/>
  <c r="NF55" i="35"/>
  <c r="NR55" i="35"/>
  <c r="OD55" i="35"/>
  <c r="OP55" i="35"/>
  <c r="PB55" i="35"/>
  <c r="PN55" i="35"/>
  <c r="IQ55" i="35"/>
  <c r="JC55" i="35"/>
  <c r="JO55" i="35"/>
  <c r="KA55" i="35"/>
  <c r="KM55" i="35"/>
  <c r="KY55" i="35"/>
  <c r="LK55" i="35"/>
  <c r="LW55" i="35"/>
  <c r="MI55" i="35"/>
  <c r="MU55" i="35"/>
  <c r="NG55" i="35"/>
  <c r="NS55" i="35"/>
  <c r="OE55" i="35"/>
  <c r="OQ55" i="35"/>
  <c r="PC55" i="35"/>
  <c r="PO55" i="35"/>
  <c r="IR55" i="35"/>
  <c r="JD55" i="35"/>
  <c r="JP55" i="35"/>
  <c r="KB55" i="35"/>
  <c r="KN55" i="35"/>
  <c r="KZ55" i="35"/>
  <c r="LL55" i="35"/>
  <c r="LX55" i="35"/>
  <c r="MJ55" i="35"/>
  <c r="MV55" i="35"/>
  <c r="NH55" i="35"/>
  <c r="NT55" i="35"/>
  <c r="OF55" i="35"/>
  <c r="OR55" i="35"/>
  <c r="PD55" i="35"/>
  <c r="PP55" i="35"/>
  <c r="IG55" i="35"/>
  <c r="IS55" i="35"/>
  <c r="JE55" i="35"/>
  <c r="JQ55" i="35"/>
  <c r="KC55" i="35"/>
  <c r="KO55" i="35"/>
  <c r="LA55" i="35"/>
  <c r="LM55" i="35"/>
  <c r="LY55" i="35"/>
  <c r="MK55" i="35"/>
  <c r="MW55" i="35"/>
  <c r="NI55" i="35"/>
  <c r="NU55" i="35"/>
  <c r="OG55" i="35"/>
  <c r="OS55" i="35"/>
  <c r="PE55" i="35"/>
  <c r="PQ55" i="35"/>
  <c r="IH55" i="35"/>
  <c r="IT55" i="35"/>
  <c r="JF55" i="35"/>
  <c r="JR55" i="35"/>
  <c r="KD55" i="35"/>
  <c r="KP55" i="35"/>
  <c r="LB55" i="35"/>
  <c r="LN55" i="35"/>
  <c r="LZ55" i="35"/>
  <c r="ML55" i="35"/>
  <c r="MX55" i="35"/>
  <c r="NJ55" i="35"/>
  <c r="NV55" i="35"/>
  <c r="OH55" i="35"/>
  <c r="OT55" i="35"/>
  <c r="PF55" i="35"/>
  <c r="PR55" i="35"/>
  <c r="IJ55" i="35"/>
  <c r="IV55" i="35"/>
  <c r="JH55" i="35"/>
  <c r="JT55" i="35"/>
  <c r="KF55" i="35"/>
  <c r="KR55" i="35"/>
  <c r="LD55" i="35"/>
  <c r="LP55" i="35"/>
  <c r="MB55" i="35"/>
  <c r="MN55" i="35"/>
  <c r="MZ55" i="35"/>
  <c r="NL55" i="35"/>
  <c r="NX55" i="35"/>
  <c r="OJ55" i="35"/>
  <c r="OV55" i="35"/>
  <c r="PH55" i="35"/>
  <c r="PT55" i="35"/>
  <c r="IK55" i="35"/>
  <c r="IW55" i="35"/>
  <c r="JI55" i="35"/>
  <c r="JU55" i="35"/>
  <c r="KG55" i="35"/>
  <c r="KS55" i="35"/>
  <c r="LE55" i="35"/>
  <c r="LQ55" i="35"/>
  <c r="MC55" i="35"/>
  <c r="MO55" i="35"/>
  <c r="NA55" i="35"/>
  <c r="NM55" i="35"/>
  <c r="NY55" i="35"/>
  <c r="OK55" i="35"/>
  <c r="OW55" i="35"/>
  <c r="PI55" i="35"/>
  <c r="PU55" i="35"/>
  <c r="NK55" i="35"/>
  <c r="II55" i="35"/>
  <c r="NW55" i="35"/>
  <c r="IU55" i="35"/>
  <c r="OI55" i="35"/>
  <c r="JG55" i="35"/>
  <c r="OU55" i="35"/>
  <c r="JS55" i="35"/>
  <c r="PG55" i="35"/>
  <c r="KE55" i="35"/>
  <c r="PS55" i="35"/>
  <c r="KQ55" i="35"/>
  <c r="LC55" i="35"/>
  <c r="LO55" i="35"/>
  <c r="MA55" i="35"/>
  <c r="MM55" i="35"/>
  <c r="MY55" i="35"/>
  <c r="IP87" i="35"/>
  <c r="JB87" i="35"/>
  <c r="JN87" i="35"/>
  <c r="JZ87" i="35"/>
  <c r="KL87" i="35"/>
  <c r="KX87" i="35"/>
  <c r="LJ87" i="35"/>
  <c r="LV87" i="35"/>
  <c r="MH87" i="35"/>
  <c r="MT87" i="35"/>
  <c r="NF87" i="35"/>
  <c r="NR87" i="35"/>
  <c r="OD87" i="35"/>
  <c r="OP87" i="35"/>
  <c r="PB87" i="35"/>
  <c r="PN87" i="35"/>
  <c r="IQ87" i="35"/>
  <c r="JC87" i="35"/>
  <c r="JO87" i="35"/>
  <c r="KA87" i="35"/>
  <c r="KM87" i="35"/>
  <c r="KY87" i="35"/>
  <c r="LK87" i="35"/>
  <c r="LW87" i="35"/>
  <c r="MI87" i="35"/>
  <c r="MU87" i="35"/>
  <c r="NG87" i="35"/>
  <c r="NS87" i="35"/>
  <c r="OE87" i="35"/>
  <c r="OQ87" i="35"/>
  <c r="PC87" i="35"/>
  <c r="PO87" i="35"/>
  <c r="IR87" i="35"/>
  <c r="JD87" i="35"/>
  <c r="JP87" i="35"/>
  <c r="KB87" i="35"/>
  <c r="KN87" i="35"/>
  <c r="KZ87" i="35"/>
  <c r="LL87" i="35"/>
  <c r="LX87" i="35"/>
  <c r="MJ87" i="35"/>
  <c r="MV87" i="35"/>
  <c r="NH87" i="35"/>
  <c r="NT87" i="35"/>
  <c r="OF87" i="35"/>
  <c r="OR87" i="35"/>
  <c r="PD87" i="35"/>
  <c r="PP87" i="35"/>
  <c r="IG87" i="35"/>
  <c r="IS87" i="35"/>
  <c r="JE87" i="35"/>
  <c r="JQ87" i="35"/>
  <c r="KC87" i="35"/>
  <c r="KO87" i="35"/>
  <c r="LA87" i="35"/>
  <c r="LM87" i="35"/>
  <c r="LY87" i="35"/>
  <c r="MK87" i="35"/>
  <c r="MW87" i="35"/>
  <c r="NI87" i="35"/>
  <c r="NU87" i="35"/>
  <c r="OG87" i="35"/>
  <c r="OS87" i="35"/>
  <c r="PE87" i="35"/>
  <c r="PQ87" i="35"/>
  <c r="IH87" i="35"/>
  <c r="IT87" i="35"/>
  <c r="JF87" i="35"/>
  <c r="JR87" i="35"/>
  <c r="KD87" i="35"/>
  <c r="KP87" i="35"/>
  <c r="LB87" i="35"/>
  <c r="LN87" i="35"/>
  <c r="LZ87" i="35"/>
  <c r="ML87" i="35"/>
  <c r="MX87" i="35"/>
  <c r="NJ87" i="35"/>
  <c r="NV87" i="35"/>
  <c r="OH87" i="35"/>
  <c r="OT87" i="35"/>
  <c r="PF87" i="35"/>
  <c r="PR87" i="35"/>
  <c r="II87" i="35"/>
  <c r="IU87" i="35"/>
  <c r="JG87" i="35"/>
  <c r="JS87" i="35"/>
  <c r="KE87" i="35"/>
  <c r="KQ87" i="35"/>
  <c r="LC87" i="35"/>
  <c r="LO87" i="35"/>
  <c r="MA87" i="35"/>
  <c r="MM87" i="35"/>
  <c r="MY87" i="35"/>
  <c r="NK87" i="35"/>
  <c r="NW87" i="35"/>
  <c r="OI87" i="35"/>
  <c r="OU87" i="35"/>
  <c r="PG87" i="35"/>
  <c r="PS87" i="35"/>
  <c r="IJ87" i="35"/>
  <c r="IV87" i="35"/>
  <c r="JH87" i="35"/>
  <c r="JT87" i="35"/>
  <c r="KF87" i="35"/>
  <c r="KR87" i="35"/>
  <c r="LD87" i="35"/>
  <c r="LP87" i="35"/>
  <c r="MB87" i="35"/>
  <c r="MN87" i="35"/>
  <c r="MZ87" i="35"/>
  <c r="NL87" i="35"/>
  <c r="NX87" i="35"/>
  <c r="OJ87" i="35"/>
  <c r="OV87" i="35"/>
  <c r="PH87" i="35"/>
  <c r="PT87" i="35"/>
  <c r="IK87" i="35"/>
  <c r="IW87" i="35"/>
  <c r="JI87" i="35"/>
  <c r="JU87" i="35"/>
  <c r="KG87" i="35"/>
  <c r="KS87" i="35"/>
  <c r="LE87" i="35"/>
  <c r="LQ87" i="35"/>
  <c r="MC87" i="35"/>
  <c r="MO87" i="35"/>
  <c r="NA87" i="35"/>
  <c r="NM87" i="35"/>
  <c r="NY87" i="35"/>
  <c r="OK87" i="35"/>
  <c r="OW87" i="35"/>
  <c r="PI87" i="35"/>
  <c r="PU87" i="35"/>
  <c r="IL87" i="35"/>
  <c r="IX87" i="35"/>
  <c r="JJ87" i="35"/>
  <c r="JV87" i="35"/>
  <c r="KH87" i="35"/>
  <c r="KT87" i="35"/>
  <c r="LF87" i="35"/>
  <c r="LR87" i="35"/>
  <c r="MD87" i="35"/>
  <c r="MP87" i="35"/>
  <c r="NB87" i="35"/>
  <c r="NN87" i="35"/>
  <c r="NZ87" i="35"/>
  <c r="OL87" i="35"/>
  <c r="OX87" i="35"/>
  <c r="PJ87" i="35"/>
  <c r="PV87" i="35"/>
  <c r="IM87" i="35"/>
  <c r="IY87" i="35"/>
  <c r="JK87" i="35"/>
  <c r="JW87" i="35"/>
  <c r="KI87" i="35"/>
  <c r="KU87" i="35"/>
  <c r="LG87" i="35"/>
  <c r="LS87" i="35"/>
  <c r="ME87" i="35"/>
  <c r="MQ87" i="35"/>
  <c r="NC87" i="35"/>
  <c r="NO87" i="35"/>
  <c r="OA87" i="35"/>
  <c r="OM87" i="35"/>
  <c r="OY87" i="35"/>
  <c r="PK87" i="35"/>
  <c r="PW87" i="35"/>
  <c r="IN87" i="35"/>
  <c r="IZ87" i="35"/>
  <c r="JL87" i="35"/>
  <c r="JX87" i="35"/>
  <c r="KJ87" i="35"/>
  <c r="KV87" i="35"/>
  <c r="LH87" i="35"/>
  <c r="LT87" i="35"/>
  <c r="MF87" i="35"/>
  <c r="MR87" i="35"/>
  <c r="ND87" i="35"/>
  <c r="NP87" i="35"/>
  <c r="OB87" i="35"/>
  <c r="ON87" i="35"/>
  <c r="OZ87" i="35"/>
  <c r="PL87" i="35"/>
  <c r="PX87" i="35"/>
  <c r="IO87" i="35"/>
  <c r="JA87" i="35"/>
  <c r="JM87" i="35"/>
  <c r="JY87" i="35"/>
  <c r="KK87" i="35"/>
  <c r="KW87" i="35"/>
  <c r="LI87" i="35"/>
  <c r="LU87" i="35"/>
  <c r="MG87" i="35"/>
  <c r="MS87" i="35"/>
  <c r="NE87" i="35"/>
  <c r="NQ87" i="35"/>
  <c r="OC87" i="35"/>
  <c r="OO87" i="35"/>
  <c r="PA87" i="35"/>
  <c r="PM87" i="35"/>
  <c r="IL98" i="35"/>
  <c r="IX98" i="35"/>
  <c r="JJ98" i="35"/>
  <c r="JV98" i="35"/>
  <c r="KH98" i="35"/>
  <c r="KT98" i="35"/>
  <c r="LF98" i="35"/>
  <c r="LR98" i="35"/>
  <c r="MD98" i="35"/>
  <c r="MP98" i="35"/>
  <c r="NB98" i="35"/>
  <c r="NN98" i="35"/>
  <c r="NZ98" i="35"/>
  <c r="OL98" i="35"/>
  <c r="OX98" i="35"/>
  <c r="PJ98" i="35"/>
  <c r="PV98" i="35"/>
  <c r="IM98" i="35"/>
  <c r="IY98" i="35"/>
  <c r="JK98" i="35"/>
  <c r="JW98" i="35"/>
  <c r="KI98" i="35"/>
  <c r="KU98" i="35"/>
  <c r="LG98" i="35"/>
  <c r="LS98" i="35"/>
  <c r="ME98" i="35"/>
  <c r="MQ98" i="35"/>
  <c r="NC98" i="35"/>
  <c r="NO98" i="35"/>
  <c r="OA98" i="35"/>
  <c r="OM98" i="35"/>
  <c r="OY98" i="35"/>
  <c r="PK98" i="35"/>
  <c r="PW98" i="35"/>
  <c r="IN98" i="35"/>
  <c r="IZ98" i="35"/>
  <c r="JL98" i="35"/>
  <c r="JX98" i="35"/>
  <c r="KJ98" i="35"/>
  <c r="KV98" i="35"/>
  <c r="LH98" i="35"/>
  <c r="LT98" i="35"/>
  <c r="MF98" i="35"/>
  <c r="MR98" i="35"/>
  <c r="ND98" i="35"/>
  <c r="NP98" i="35"/>
  <c r="OB98" i="35"/>
  <c r="ON98" i="35"/>
  <c r="OZ98" i="35"/>
  <c r="PL98" i="35"/>
  <c r="PX98" i="35"/>
  <c r="IO98" i="35"/>
  <c r="JA98" i="35"/>
  <c r="JM98" i="35"/>
  <c r="JY98" i="35"/>
  <c r="KK98" i="35"/>
  <c r="KW98" i="35"/>
  <c r="LI98" i="35"/>
  <c r="LU98" i="35"/>
  <c r="MG98" i="35"/>
  <c r="MS98" i="35"/>
  <c r="NE98" i="35"/>
  <c r="NQ98" i="35"/>
  <c r="OC98" i="35"/>
  <c r="OO98" i="35"/>
  <c r="PA98" i="35"/>
  <c r="PM98" i="35"/>
  <c r="IP98" i="35"/>
  <c r="JB98" i="35"/>
  <c r="JN98" i="35"/>
  <c r="JZ98" i="35"/>
  <c r="KL98" i="35"/>
  <c r="KX98" i="35"/>
  <c r="LJ98" i="35"/>
  <c r="LV98" i="35"/>
  <c r="MH98" i="35"/>
  <c r="MT98" i="35"/>
  <c r="NF98" i="35"/>
  <c r="NR98" i="35"/>
  <c r="OD98" i="35"/>
  <c r="OP98" i="35"/>
  <c r="PB98" i="35"/>
  <c r="PN98" i="35"/>
  <c r="IQ98" i="35"/>
  <c r="JC98" i="35"/>
  <c r="JO98" i="35"/>
  <c r="KA98" i="35"/>
  <c r="KM98" i="35"/>
  <c r="KY98" i="35"/>
  <c r="LK98" i="35"/>
  <c r="LW98" i="35"/>
  <c r="MI98" i="35"/>
  <c r="MU98" i="35"/>
  <c r="NG98" i="35"/>
  <c r="NS98" i="35"/>
  <c r="OE98" i="35"/>
  <c r="OQ98" i="35"/>
  <c r="PC98" i="35"/>
  <c r="PO98" i="35"/>
  <c r="IR98" i="35"/>
  <c r="JD98" i="35"/>
  <c r="JP98" i="35"/>
  <c r="KB98" i="35"/>
  <c r="KN98" i="35"/>
  <c r="KZ98" i="35"/>
  <c r="LL98" i="35"/>
  <c r="LX98" i="35"/>
  <c r="MJ98" i="35"/>
  <c r="MV98" i="35"/>
  <c r="NH98" i="35"/>
  <c r="NT98" i="35"/>
  <c r="OF98" i="35"/>
  <c r="OR98" i="35"/>
  <c r="PD98" i="35"/>
  <c r="PP98" i="35"/>
  <c r="IG98" i="35"/>
  <c r="IS98" i="35"/>
  <c r="JE98" i="35"/>
  <c r="JQ98" i="35"/>
  <c r="KC98" i="35"/>
  <c r="KO98" i="35"/>
  <c r="LA98" i="35"/>
  <c r="LM98" i="35"/>
  <c r="LY98" i="35"/>
  <c r="MK98" i="35"/>
  <c r="MW98" i="35"/>
  <c r="NI98" i="35"/>
  <c r="NU98" i="35"/>
  <c r="OG98" i="35"/>
  <c r="OS98" i="35"/>
  <c r="PE98" i="35"/>
  <c r="PQ98" i="35"/>
  <c r="IH98" i="35"/>
  <c r="IT98" i="35"/>
  <c r="JF98" i="35"/>
  <c r="JR98" i="35"/>
  <c r="KD98" i="35"/>
  <c r="KP98" i="35"/>
  <c r="LB98" i="35"/>
  <c r="LN98" i="35"/>
  <c r="LZ98" i="35"/>
  <c r="ML98" i="35"/>
  <c r="MX98" i="35"/>
  <c r="NJ98" i="35"/>
  <c r="NV98" i="35"/>
  <c r="OH98" i="35"/>
  <c r="OT98" i="35"/>
  <c r="PF98" i="35"/>
  <c r="PR98" i="35"/>
  <c r="II98" i="35"/>
  <c r="IU98" i="35"/>
  <c r="JG98" i="35"/>
  <c r="JS98" i="35"/>
  <c r="KE98" i="35"/>
  <c r="KQ98" i="35"/>
  <c r="LC98" i="35"/>
  <c r="LO98" i="35"/>
  <c r="MA98" i="35"/>
  <c r="MM98" i="35"/>
  <c r="MY98" i="35"/>
  <c r="NK98" i="35"/>
  <c r="NW98" i="35"/>
  <c r="OI98" i="35"/>
  <c r="OU98" i="35"/>
  <c r="PG98" i="35"/>
  <c r="PS98" i="35"/>
  <c r="IJ98" i="35"/>
  <c r="IV98" i="35"/>
  <c r="JH98" i="35"/>
  <c r="JT98" i="35"/>
  <c r="KF98" i="35"/>
  <c r="KR98" i="35"/>
  <c r="LD98" i="35"/>
  <c r="LP98" i="35"/>
  <c r="MB98" i="35"/>
  <c r="MN98" i="35"/>
  <c r="MZ98" i="35"/>
  <c r="NL98" i="35"/>
  <c r="NX98" i="35"/>
  <c r="OJ98" i="35"/>
  <c r="OV98" i="35"/>
  <c r="PH98" i="35"/>
  <c r="PT98" i="35"/>
  <c r="JU98" i="35"/>
  <c r="PI98" i="35"/>
  <c r="KG98" i="35"/>
  <c r="PU98" i="35"/>
  <c r="KS98" i="35"/>
  <c r="LE98" i="35"/>
  <c r="LQ98" i="35"/>
  <c r="MC98" i="35"/>
  <c r="MO98" i="35"/>
  <c r="NA98" i="35"/>
  <c r="NM98" i="35"/>
  <c r="IK98" i="35"/>
  <c r="NY98" i="35"/>
  <c r="IW98" i="35"/>
  <c r="OK98" i="35"/>
  <c r="JI98" i="35"/>
  <c r="OW98" i="35"/>
  <c r="IQ37" i="35"/>
  <c r="JC37" i="35"/>
  <c r="JO37" i="35"/>
  <c r="KA37" i="35"/>
  <c r="KM37" i="35"/>
  <c r="KY37" i="35"/>
  <c r="LK37" i="35"/>
  <c r="LW37" i="35"/>
  <c r="MI37" i="35"/>
  <c r="MU37" i="35"/>
  <c r="NG37" i="35"/>
  <c r="NS37" i="35"/>
  <c r="OE37" i="35"/>
  <c r="OQ37" i="35"/>
  <c r="PC37" i="35"/>
  <c r="PO37" i="35"/>
  <c r="IR37" i="35"/>
  <c r="JD37" i="35"/>
  <c r="JP37" i="35"/>
  <c r="KB37" i="35"/>
  <c r="KN37" i="35"/>
  <c r="KZ37" i="35"/>
  <c r="LL37" i="35"/>
  <c r="LX37" i="35"/>
  <c r="MJ37" i="35"/>
  <c r="MV37" i="35"/>
  <c r="NH37" i="35"/>
  <c r="NT37" i="35"/>
  <c r="OF37" i="35"/>
  <c r="OR37" i="35"/>
  <c r="PD37" i="35"/>
  <c r="PP37" i="35"/>
  <c r="IG37" i="35"/>
  <c r="IS37" i="35"/>
  <c r="JE37" i="35"/>
  <c r="JQ37" i="35"/>
  <c r="KC37" i="35"/>
  <c r="KO37" i="35"/>
  <c r="LA37" i="35"/>
  <c r="LM37" i="35"/>
  <c r="LY37" i="35"/>
  <c r="MK37" i="35"/>
  <c r="MW37" i="35"/>
  <c r="NI37" i="35"/>
  <c r="NU37" i="35"/>
  <c r="OG37" i="35"/>
  <c r="OS37" i="35"/>
  <c r="PE37" i="35"/>
  <c r="PQ37" i="35"/>
  <c r="IH37" i="35"/>
  <c r="IT37" i="35"/>
  <c r="JF37" i="35"/>
  <c r="JR37" i="35"/>
  <c r="KD37" i="35"/>
  <c r="KP37" i="35"/>
  <c r="LB37" i="35"/>
  <c r="LN37" i="35"/>
  <c r="LZ37" i="35"/>
  <c r="ML37" i="35"/>
  <c r="MX37" i="35"/>
  <c r="NJ37" i="35"/>
  <c r="NV37" i="35"/>
  <c r="OH37" i="35"/>
  <c r="OT37" i="35"/>
  <c r="PF37" i="35"/>
  <c r="PR37" i="35"/>
  <c r="IJ37" i="35"/>
  <c r="IV37" i="35"/>
  <c r="JH37" i="35"/>
  <c r="JT37" i="35"/>
  <c r="KF37" i="35"/>
  <c r="KR37" i="35"/>
  <c r="LD37" i="35"/>
  <c r="LP37" i="35"/>
  <c r="MB37" i="35"/>
  <c r="MN37" i="35"/>
  <c r="MZ37" i="35"/>
  <c r="NL37" i="35"/>
  <c r="NX37" i="35"/>
  <c r="OJ37" i="35"/>
  <c r="OV37" i="35"/>
  <c r="PH37" i="35"/>
  <c r="PT37" i="35"/>
  <c r="IK37" i="35"/>
  <c r="IW37" i="35"/>
  <c r="JI37" i="35"/>
  <c r="JU37" i="35"/>
  <c r="KG37" i="35"/>
  <c r="KS37" i="35"/>
  <c r="LE37" i="35"/>
  <c r="LQ37" i="35"/>
  <c r="MC37" i="35"/>
  <c r="MO37" i="35"/>
  <c r="NA37" i="35"/>
  <c r="NM37" i="35"/>
  <c r="NY37" i="35"/>
  <c r="OK37" i="35"/>
  <c r="OW37" i="35"/>
  <c r="PI37" i="35"/>
  <c r="IL37" i="35"/>
  <c r="IX37" i="35"/>
  <c r="JJ37" i="35"/>
  <c r="JV37" i="35"/>
  <c r="KH37" i="35"/>
  <c r="KT37" i="35"/>
  <c r="LF37" i="35"/>
  <c r="LR37" i="35"/>
  <c r="MD37" i="35"/>
  <c r="MP37" i="35"/>
  <c r="NB37" i="35"/>
  <c r="NN37" i="35"/>
  <c r="NZ37" i="35"/>
  <c r="OL37" i="35"/>
  <c r="OX37" i="35"/>
  <c r="PJ37" i="35"/>
  <c r="PV37" i="35"/>
  <c r="IM37" i="35"/>
  <c r="IY37" i="35"/>
  <c r="JK37" i="35"/>
  <c r="JW37" i="35"/>
  <c r="KI37" i="35"/>
  <c r="KU37" i="35"/>
  <c r="LG37" i="35"/>
  <c r="LS37" i="35"/>
  <c r="ME37" i="35"/>
  <c r="MQ37" i="35"/>
  <c r="NC37" i="35"/>
  <c r="NO37" i="35"/>
  <c r="OA37" i="35"/>
  <c r="OM37" i="35"/>
  <c r="OY37" i="35"/>
  <c r="PK37" i="35"/>
  <c r="IO37" i="35"/>
  <c r="JB37" i="35"/>
  <c r="KL37" i="35"/>
  <c r="LV37" i="35"/>
  <c r="NF37" i="35"/>
  <c r="OP37" i="35"/>
  <c r="PX37" i="35"/>
  <c r="JG37" i="35"/>
  <c r="KQ37" i="35"/>
  <c r="MA37" i="35"/>
  <c r="NK37" i="35"/>
  <c r="OU37" i="35"/>
  <c r="JL37" i="35"/>
  <c r="KV37" i="35"/>
  <c r="MF37" i="35"/>
  <c r="NP37" i="35"/>
  <c r="OZ37" i="35"/>
  <c r="JM37" i="35"/>
  <c r="KW37" i="35"/>
  <c r="MG37" i="35"/>
  <c r="NQ37" i="35"/>
  <c r="PA37" i="35"/>
  <c r="JN37" i="35"/>
  <c r="KX37" i="35"/>
  <c r="MH37" i="35"/>
  <c r="NR37" i="35"/>
  <c r="PB37" i="35"/>
  <c r="JS37" i="35"/>
  <c r="LC37" i="35"/>
  <c r="MM37" i="35"/>
  <c r="NW37" i="35"/>
  <c r="PG37" i="35"/>
  <c r="II37" i="35"/>
  <c r="JX37" i="35"/>
  <c r="LH37" i="35"/>
  <c r="MR37" i="35"/>
  <c r="OB37" i="35"/>
  <c r="PL37" i="35"/>
  <c r="IN37" i="35"/>
  <c r="JY37" i="35"/>
  <c r="LI37" i="35"/>
  <c r="MS37" i="35"/>
  <c r="OC37" i="35"/>
  <c r="PM37" i="35"/>
  <c r="IP37" i="35"/>
  <c r="JZ37" i="35"/>
  <c r="LJ37" i="35"/>
  <c r="MT37" i="35"/>
  <c r="OD37" i="35"/>
  <c r="PN37" i="35"/>
  <c r="IU37" i="35"/>
  <c r="KE37" i="35"/>
  <c r="LO37" i="35"/>
  <c r="MY37" i="35"/>
  <c r="OI37" i="35"/>
  <c r="PS37" i="35"/>
  <c r="IZ37" i="35"/>
  <c r="KJ37" i="35"/>
  <c r="LT37" i="35"/>
  <c r="ND37" i="35"/>
  <c r="ON37" i="35"/>
  <c r="PU37" i="35"/>
  <c r="LU37" i="35"/>
  <c r="NE37" i="35"/>
  <c r="OO37" i="35"/>
  <c r="PW37" i="35"/>
  <c r="JA37" i="35"/>
  <c r="KK37" i="35"/>
  <c r="AA96" i="35"/>
  <c r="OF4" i="35"/>
  <c r="LX4" i="35"/>
  <c r="LL4" i="35"/>
  <c r="KZ4" i="35"/>
  <c r="IR4" i="35"/>
  <c r="KM4" i="35"/>
  <c r="MH4" i="35"/>
  <c r="OC4" i="35"/>
  <c r="IO4" i="35"/>
  <c r="KV4" i="35"/>
  <c r="NB4" i="35"/>
  <c r="PI4" i="35"/>
  <c r="JU4" i="35"/>
  <c r="MB4" i="35"/>
  <c r="OI4" i="35"/>
  <c r="IU4" i="35"/>
  <c r="LA4" i="35"/>
  <c r="AA35" i="35"/>
  <c r="IQ41" i="35"/>
  <c r="JC41" i="35"/>
  <c r="JO41" i="35"/>
  <c r="KA41" i="35"/>
  <c r="KM41" i="35"/>
  <c r="KY41" i="35"/>
  <c r="LK41" i="35"/>
  <c r="LW41" i="35"/>
  <c r="MI41" i="35"/>
  <c r="MU41" i="35"/>
  <c r="NG41" i="35"/>
  <c r="NS41" i="35"/>
  <c r="OE41" i="35"/>
  <c r="OQ41" i="35"/>
  <c r="PC41" i="35"/>
  <c r="PO41" i="35"/>
  <c r="IR41" i="35"/>
  <c r="JD41" i="35"/>
  <c r="JP41" i="35"/>
  <c r="KB41" i="35"/>
  <c r="KN41" i="35"/>
  <c r="KZ41" i="35"/>
  <c r="LL41" i="35"/>
  <c r="LX41" i="35"/>
  <c r="MJ41" i="35"/>
  <c r="MV41" i="35"/>
  <c r="NH41" i="35"/>
  <c r="NT41" i="35"/>
  <c r="OF41" i="35"/>
  <c r="OR41" i="35"/>
  <c r="PD41" i="35"/>
  <c r="PP41" i="35"/>
  <c r="IG41" i="35"/>
  <c r="IS41" i="35"/>
  <c r="JE41" i="35"/>
  <c r="JQ41" i="35"/>
  <c r="KC41" i="35"/>
  <c r="KO41" i="35"/>
  <c r="LA41" i="35"/>
  <c r="LM41" i="35"/>
  <c r="LY41" i="35"/>
  <c r="MK41" i="35"/>
  <c r="MW41" i="35"/>
  <c r="NI41" i="35"/>
  <c r="NU41" i="35"/>
  <c r="OG41" i="35"/>
  <c r="OS41" i="35"/>
  <c r="PE41" i="35"/>
  <c r="PQ41" i="35"/>
  <c r="IH41" i="35"/>
  <c r="IT41" i="35"/>
  <c r="JF41" i="35"/>
  <c r="JR41" i="35"/>
  <c r="KD41" i="35"/>
  <c r="KP41" i="35"/>
  <c r="LB41" i="35"/>
  <c r="LN41" i="35"/>
  <c r="LZ41" i="35"/>
  <c r="II41" i="35"/>
  <c r="IU41" i="35"/>
  <c r="JG41" i="35"/>
  <c r="JS41" i="35"/>
  <c r="KE41" i="35"/>
  <c r="KQ41" i="35"/>
  <c r="LC41" i="35"/>
  <c r="LO41" i="35"/>
  <c r="MA41" i="35"/>
  <c r="MM41" i="35"/>
  <c r="MY41" i="35"/>
  <c r="NK41" i="35"/>
  <c r="NW41" i="35"/>
  <c r="OI41" i="35"/>
  <c r="OU41" i="35"/>
  <c r="PG41" i="35"/>
  <c r="PS41" i="35"/>
  <c r="IJ41" i="35"/>
  <c r="IV41" i="35"/>
  <c r="JH41" i="35"/>
  <c r="JT41" i="35"/>
  <c r="KF41" i="35"/>
  <c r="KR41" i="35"/>
  <c r="LD41" i="35"/>
  <c r="LP41" i="35"/>
  <c r="MB41" i="35"/>
  <c r="MN41" i="35"/>
  <c r="MZ41" i="35"/>
  <c r="NL41" i="35"/>
  <c r="NX41" i="35"/>
  <c r="OJ41" i="35"/>
  <c r="OV41" i="35"/>
  <c r="PH41" i="35"/>
  <c r="PT41" i="35"/>
  <c r="IK41" i="35"/>
  <c r="IW41" i="35"/>
  <c r="JI41" i="35"/>
  <c r="JU41" i="35"/>
  <c r="KG41" i="35"/>
  <c r="KS41" i="35"/>
  <c r="LE41" i="35"/>
  <c r="LQ41" i="35"/>
  <c r="MC41" i="35"/>
  <c r="MO41" i="35"/>
  <c r="NA41" i="35"/>
  <c r="NM41" i="35"/>
  <c r="NY41" i="35"/>
  <c r="OK41" i="35"/>
  <c r="OW41" i="35"/>
  <c r="PI41" i="35"/>
  <c r="PU41" i="35"/>
  <c r="IL41" i="35"/>
  <c r="IX41" i="35"/>
  <c r="JJ41" i="35"/>
  <c r="JV41" i="35"/>
  <c r="KH41" i="35"/>
  <c r="KT41" i="35"/>
  <c r="LF41" i="35"/>
  <c r="LR41" i="35"/>
  <c r="MD41" i="35"/>
  <c r="MP41" i="35"/>
  <c r="NB41" i="35"/>
  <c r="NN41" i="35"/>
  <c r="NZ41" i="35"/>
  <c r="OL41" i="35"/>
  <c r="OX41" i="35"/>
  <c r="PJ41" i="35"/>
  <c r="PV41" i="35"/>
  <c r="IM41" i="35"/>
  <c r="IY41" i="35"/>
  <c r="JK41" i="35"/>
  <c r="JW41" i="35"/>
  <c r="KI41" i="35"/>
  <c r="IN41" i="35"/>
  <c r="IZ41" i="35"/>
  <c r="JL41" i="35"/>
  <c r="JX41" i="35"/>
  <c r="KJ41" i="35"/>
  <c r="KV41" i="35"/>
  <c r="LH41" i="35"/>
  <c r="LT41" i="35"/>
  <c r="MF41" i="35"/>
  <c r="MR41" i="35"/>
  <c r="ND41" i="35"/>
  <c r="NP41" i="35"/>
  <c r="OB41" i="35"/>
  <c r="ON41" i="35"/>
  <c r="OZ41" i="35"/>
  <c r="PL41" i="35"/>
  <c r="PX41" i="35"/>
  <c r="IO41" i="35"/>
  <c r="JA41" i="35"/>
  <c r="JM41" i="35"/>
  <c r="JY41" i="35"/>
  <c r="KK41" i="35"/>
  <c r="KW41" i="35"/>
  <c r="LI41" i="35"/>
  <c r="LU41" i="35"/>
  <c r="MG41" i="35"/>
  <c r="MS41" i="35"/>
  <c r="NE41" i="35"/>
  <c r="ME41" i="35"/>
  <c r="NV41" i="35"/>
  <c r="PF41" i="35"/>
  <c r="IP41" i="35"/>
  <c r="MH41" i="35"/>
  <c r="OA41" i="35"/>
  <c r="PK41" i="35"/>
  <c r="JB41" i="35"/>
  <c r="ML41" i="35"/>
  <c r="OC41" i="35"/>
  <c r="PM41" i="35"/>
  <c r="JN41" i="35"/>
  <c r="MQ41" i="35"/>
  <c r="OD41" i="35"/>
  <c r="PN41" i="35"/>
  <c r="JZ41" i="35"/>
  <c r="MT41" i="35"/>
  <c r="OH41" i="35"/>
  <c r="PR41" i="35"/>
  <c r="KL41" i="35"/>
  <c r="MX41" i="35"/>
  <c r="OM41" i="35"/>
  <c r="PW41" i="35"/>
  <c r="KU41" i="35"/>
  <c r="NC41" i="35"/>
  <c r="OO41" i="35"/>
  <c r="KX41" i="35"/>
  <c r="NF41" i="35"/>
  <c r="OP41" i="35"/>
  <c r="LG41" i="35"/>
  <c r="NJ41" i="35"/>
  <c r="OT41" i="35"/>
  <c r="LJ41" i="35"/>
  <c r="NO41" i="35"/>
  <c r="OY41" i="35"/>
  <c r="LS41" i="35"/>
  <c r="NQ41" i="35"/>
  <c r="PA41" i="35"/>
  <c r="LV41" i="35"/>
  <c r="NR41" i="35"/>
  <c r="PB41" i="35"/>
  <c r="II32" i="35"/>
  <c r="IU32" i="35"/>
  <c r="JG32" i="35"/>
  <c r="JS32" i="35"/>
  <c r="KE32" i="35"/>
  <c r="KQ32" i="35"/>
  <c r="LC32" i="35"/>
  <c r="LO32" i="35"/>
  <c r="MA32" i="35"/>
  <c r="MM32" i="35"/>
  <c r="MY32" i="35"/>
  <c r="NK32" i="35"/>
  <c r="NW32" i="35"/>
  <c r="OI32" i="35"/>
  <c r="OU32" i="35"/>
  <c r="PG32" i="35"/>
  <c r="PS32" i="35"/>
  <c r="IJ32" i="35"/>
  <c r="IV32" i="35"/>
  <c r="JH32" i="35"/>
  <c r="JT32" i="35"/>
  <c r="KF32" i="35"/>
  <c r="KR32" i="35"/>
  <c r="LD32" i="35"/>
  <c r="LP32" i="35"/>
  <c r="MB32" i="35"/>
  <c r="MN32" i="35"/>
  <c r="MZ32" i="35"/>
  <c r="NL32" i="35"/>
  <c r="NX32" i="35"/>
  <c r="OJ32" i="35"/>
  <c r="OV32" i="35"/>
  <c r="PH32" i="35"/>
  <c r="PT32" i="35"/>
  <c r="IK32" i="35"/>
  <c r="IW32" i="35"/>
  <c r="JI32" i="35"/>
  <c r="JU32" i="35"/>
  <c r="KG32" i="35"/>
  <c r="KS32" i="35"/>
  <c r="LE32" i="35"/>
  <c r="LQ32" i="35"/>
  <c r="MC32" i="35"/>
  <c r="MO32" i="35"/>
  <c r="NA32" i="35"/>
  <c r="NM32" i="35"/>
  <c r="NY32" i="35"/>
  <c r="OK32" i="35"/>
  <c r="OW32" i="35"/>
  <c r="PI32" i="35"/>
  <c r="PU32" i="35"/>
  <c r="IL32" i="35"/>
  <c r="IX32" i="35"/>
  <c r="JJ32" i="35"/>
  <c r="JV32" i="35"/>
  <c r="KH32" i="35"/>
  <c r="KT32" i="35"/>
  <c r="LF32" i="35"/>
  <c r="LR32" i="35"/>
  <c r="MD32" i="35"/>
  <c r="MP32" i="35"/>
  <c r="NB32" i="35"/>
  <c r="NN32" i="35"/>
  <c r="NZ32" i="35"/>
  <c r="OL32" i="35"/>
  <c r="OX32" i="35"/>
  <c r="PJ32" i="35"/>
  <c r="PV32" i="35"/>
  <c r="IM32" i="35"/>
  <c r="IY32" i="35"/>
  <c r="JK32" i="35"/>
  <c r="JW32" i="35"/>
  <c r="KI32" i="35"/>
  <c r="KU32" i="35"/>
  <c r="LG32" i="35"/>
  <c r="LS32" i="35"/>
  <c r="ME32" i="35"/>
  <c r="MQ32" i="35"/>
  <c r="NC32" i="35"/>
  <c r="NO32" i="35"/>
  <c r="OA32" i="35"/>
  <c r="OM32" i="35"/>
  <c r="OY32" i="35"/>
  <c r="PK32" i="35"/>
  <c r="PW32" i="35"/>
  <c r="IN32" i="35"/>
  <c r="IZ32" i="35"/>
  <c r="JL32" i="35"/>
  <c r="JX32" i="35"/>
  <c r="KJ32" i="35"/>
  <c r="KV32" i="35"/>
  <c r="LH32" i="35"/>
  <c r="LT32" i="35"/>
  <c r="MF32" i="35"/>
  <c r="MR32" i="35"/>
  <c r="ND32" i="35"/>
  <c r="NP32" i="35"/>
  <c r="OB32" i="35"/>
  <c r="ON32" i="35"/>
  <c r="OZ32" i="35"/>
  <c r="PL32" i="35"/>
  <c r="PX32" i="35"/>
  <c r="IO32" i="35"/>
  <c r="JA32" i="35"/>
  <c r="JM32" i="35"/>
  <c r="JY32" i="35"/>
  <c r="KK32" i="35"/>
  <c r="KW32" i="35"/>
  <c r="LI32" i="35"/>
  <c r="LU32" i="35"/>
  <c r="MG32" i="35"/>
  <c r="MS32" i="35"/>
  <c r="NE32" i="35"/>
  <c r="NQ32" i="35"/>
  <c r="OC32" i="35"/>
  <c r="OO32" i="35"/>
  <c r="PA32" i="35"/>
  <c r="PM32" i="35"/>
  <c r="IP32" i="35"/>
  <c r="JB32" i="35"/>
  <c r="JN32" i="35"/>
  <c r="JZ32" i="35"/>
  <c r="KL32" i="35"/>
  <c r="KX32" i="35"/>
  <c r="LJ32" i="35"/>
  <c r="LV32" i="35"/>
  <c r="MH32" i="35"/>
  <c r="IQ32" i="35"/>
  <c r="JC32" i="35"/>
  <c r="JO32" i="35"/>
  <c r="KA32" i="35"/>
  <c r="KM32" i="35"/>
  <c r="KY32" i="35"/>
  <c r="LK32" i="35"/>
  <c r="LW32" i="35"/>
  <c r="MI32" i="35"/>
  <c r="MU32" i="35"/>
  <c r="IR32" i="35"/>
  <c r="JD32" i="35"/>
  <c r="JP32" i="35"/>
  <c r="KB32" i="35"/>
  <c r="KN32" i="35"/>
  <c r="KZ32" i="35"/>
  <c r="LL32" i="35"/>
  <c r="LX32" i="35"/>
  <c r="MJ32" i="35"/>
  <c r="MV32" i="35"/>
  <c r="IG32" i="35"/>
  <c r="IS32" i="35"/>
  <c r="JE32" i="35"/>
  <c r="JQ32" i="35"/>
  <c r="KC32" i="35"/>
  <c r="KO32" i="35"/>
  <c r="LA32" i="35"/>
  <c r="LM32" i="35"/>
  <c r="LY32" i="35"/>
  <c r="MK32" i="35"/>
  <c r="MW32" i="35"/>
  <c r="NI32" i="35"/>
  <c r="NU32" i="35"/>
  <c r="OG32" i="35"/>
  <c r="OS32" i="35"/>
  <c r="PE32" i="35"/>
  <c r="PQ32" i="35"/>
  <c r="LB32" i="35"/>
  <c r="NT32" i="35"/>
  <c r="PD32" i="35"/>
  <c r="LN32" i="35"/>
  <c r="NV32" i="35"/>
  <c r="PF32" i="35"/>
  <c r="LZ32" i="35"/>
  <c r="OD32" i="35"/>
  <c r="PN32" i="35"/>
  <c r="ML32" i="35"/>
  <c r="OE32" i="35"/>
  <c r="PO32" i="35"/>
  <c r="MT32" i="35"/>
  <c r="OF32" i="35"/>
  <c r="PP32" i="35"/>
  <c r="MX32" i="35"/>
  <c r="OH32" i="35"/>
  <c r="PR32" i="35"/>
  <c r="IH32" i="35"/>
  <c r="NF32" i="35"/>
  <c r="OP32" i="35"/>
  <c r="IT32" i="35"/>
  <c r="NG32" i="35"/>
  <c r="OQ32" i="35"/>
  <c r="JF32" i="35"/>
  <c r="NH32" i="35"/>
  <c r="OR32" i="35"/>
  <c r="KD32" i="35"/>
  <c r="NR32" i="35"/>
  <c r="PB32" i="35"/>
  <c r="KP32" i="35"/>
  <c r="NS32" i="35"/>
  <c r="PC32" i="35"/>
  <c r="JR32" i="35"/>
  <c r="NJ32" i="35"/>
  <c r="OT32" i="35"/>
  <c r="IQ17" i="35"/>
  <c r="JC17" i="35"/>
  <c r="JO17" i="35"/>
  <c r="KA17" i="35"/>
  <c r="KM17" i="35"/>
  <c r="KY17" i="35"/>
  <c r="LK17" i="35"/>
  <c r="LW17" i="35"/>
  <c r="MI17" i="35"/>
  <c r="MU17" i="35"/>
  <c r="NG17" i="35"/>
  <c r="NS17" i="35"/>
  <c r="OE17" i="35"/>
  <c r="OQ17" i="35"/>
  <c r="PC17" i="35"/>
  <c r="PO17" i="35"/>
  <c r="IR17" i="35"/>
  <c r="JD17" i="35"/>
  <c r="JP17" i="35"/>
  <c r="KB17" i="35"/>
  <c r="KN17" i="35"/>
  <c r="KZ17" i="35"/>
  <c r="LL17" i="35"/>
  <c r="LX17" i="35"/>
  <c r="MJ17" i="35"/>
  <c r="MV17" i="35"/>
  <c r="NH17" i="35"/>
  <c r="NT17" i="35"/>
  <c r="OF17" i="35"/>
  <c r="OR17" i="35"/>
  <c r="PD17" i="35"/>
  <c r="PP17" i="35"/>
  <c r="IG17" i="35"/>
  <c r="IS17" i="35"/>
  <c r="JE17" i="35"/>
  <c r="JQ17" i="35"/>
  <c r="KC17" i="35"/>
  <c r="KO17" i="35"/>
  <c r="LA17" i="35"/>
  <c r="LM17" i="35"/>
  <c r="LY17" i="35"/>
  <c r="MK17" i="35"/>
  <c r="MW17" i="35"/>
  <c r="NI17" i="35"/>
  <c r="NU17" i="35"/>
  <c r="OG17" i="35"/>
  <c r="OS17" i="35"/>
  <c r="PE17" i="35"/>
  <c r="PQ17" i="35"/>
  <c r="IH17" i="35"/>
  <c r="IT17" i="35"/>
  <c r="JF17" i="35"/>
  <c r="JR17" i="35"/>
  <c r="KD17" i="35"/>
  <c r="KP17" i="35"/>
  <c r="LB17" i="35"/>
  <c r="LN17" i="35"/>
  <c r="LZ17" i="35"/>
  <c r="ML17" i="35"/>
  <c r="MX17" i="35"/>
  <c r="NJ17" i="35"/>
  <c r="NV17" i="35"/>
  <c r="OH17" i="35"/>
  <c r="OT17" i="35"/>
  <c r="PF17" i="35"/>
  <c r="PR17" i="35"/>
  <c r="II17" i="35"/>
  <c r="IU17" i="35"/>
  <c r="JG17" i="35"/>
  <c r="JS17" i="35"/>
  <c r="KE17" i="35"/>
  <c r="KQ17" i="35"/>
  <c r="LC17" i="35"/>
  <c r="LO17" i="35"/>
  <c r="MA17" i="35"/>
  <c r="MM17" i="35"/>
  <c r="MY17" i="35"/>
  <c r="NK17" i="35"/>
  <c r="NW17" i="35"/>
  <c r="OI17" i="35"/>
  <c r="OU17" i="35"/>
  <c r="PG17" i="35"/>
  <c r="PS17" i="35"/>
  <c r="IJ17" i="35"/>
  <c r="IV17" i="35"/>
  <c r="JH17" i="35"/>
  <c r="JT17" i="35"/>
  <c r="KF17" i="35"/>
  <c r="KR17" i="35"/>
  <c r="LD17" i="35"/>
  <c r="LP17" i="35"/>
  <c r="MB17" i="35"/>
  <c r="MN17" i="35"/>
  <c r="MZ17" i="35"/>
  <c r="NL17" i="35"/>
  <c r="NX17" i="35"/>
  <c r="OJ17" i="35"/>
  <c r="OV17" i="35"/>
  <c r="PH17" i="35"/>
  <c r="PT17" i="35"/>
  <c r="IK17" i="35"/>
  <c r="IW17" i="35"/>
  <c r="JI17" i="35"/>
  <c r="JU17" i="35"/>
  <c r="KG17" i="35"/>
  <c r="KS17" i="35"/>
  <c r="LE17" i="35"/>
  <c r="LQ17" i="35"/>
  <c r="MC17" i="35"/>
  <c r="MO17" i="35"/>
  <c r="NA17" i="35"/>
  <c r="NM17" i="35"/>
  <c r="NY17" i="35"/>
  <c r="OK17" i="35"/>
  <c r="OW17" i="35"/>
  <c r="PI17" i="35"/>
  <c r="PU17" i="35"/>
  <c r="IL17" i="35"/>
  <c r="IX17" i="35"/>
  <c r="JJ17" i="35"/>
  <c r="JV17" i="35"/>
  <c r="KH17" i="35"/>
  <c r="KT17" i="35"/>
  <c r="LF17" i="35"/>
  <c r="LR17" i="35"/>
  <c r="MD17" i="35"/>
  <c r="MP17" i="35"/>
  <c r="NB17" i="35"/>
  <c r="NN17" i="35"/>
  <c r="NZ17" i="35"/>
  <c r="OL17" i="35"/>
  <c r="OX17" i="35"/>
  <c r="PJ17" i="35"/>
  <c r="PV17" i="35"/>
  <c r="IM17" i="35"/>
  <c r="IY17" i="35"/>
  <c r="JK17" i="35"/>
  <c r="JW17" i="35"/>
  <c r="KI17" i="35"/>
  <c r="KU17" i="35"/>
  <c r="LG17" i="35"/>
  <c r="LS17" i="35"/>
  <c r="ME17" i="35"/>
  <c r="MQ17" i="35"/>
  <c r="NC17" i="35"/>
  <c r="NO17" i="35"/>
  <c r="OA17" i="35"/>
  <c r="OM17" i="35"/>
  <c r="OY17" i="35"/>
  <c r="PK17" i="35"/>
  <c r="PW17" i="35"/>
  <c r="IO17" i="35"/>
  <c r="JA17" i="35"/>
  <c r="JM17" i="35"/>
  <c r="JY17" i="35"/>
  <c r="KK17" i="35"/>
  <c r="KW17" i="35"/>
  <c r="LI17" i="35"/>
  <c r="LU17" i="35"/>
  <c r="MG17" i="35"/>
  <c r="MS17" i="35"/>
  <c r="NE17" i="35"/>
  <c r="NQ17" i="35"/>
  <c r="OC17" i="35"/>
  <c r="OO17" i="35"/>
  <c r="PA17" i="35"/>
  <c r="PM17" i="35"/>
  <c r="IP17" i="35"/>
  <c r="JB17" i="35"/>
  <c r="JN17" i="35"/>
  <c r="JZ17" i="35"/>
  <c r="KL17" i="35"/>
  <c r="KX17" i="35"/>
  <c r="LJ17" i="35"/>
  <c r="LV17" i="35"/>
  <c r="MH17" i="35"/>
  <c r="MT17" i="35"/>
  <c r="NF17" i="35"/>
  <c r="NR17" i="35"/>
  <c r="OD17" i="35"/>
  <c r="OP17" i="35"/>
  <c r="PB17" i="35"/>
  <c r="PN17" i="35"/>
  <c r="IN17" i="35"/>
  <c r="OB17" i="35"/>
  <c r="IZ17" i="35"/>
  <c r="ON17" i="35"/>
  <c r="JL17" i="35"/>
  <c r="OZ17" i="35"/>
  <c r="JX17" i="35"/>
  <c r="PL17" i="35"/>
  <c r="KJ17" i="35"/>
  <c r="PX17" i="35"/>
  <c r="KV17" i="35"/>
  <c r="LH17" i="35"/>
  <c r="LT17" i="35"/>
  <c r="MF17" i="35"/>
  <c r="MR17" i="35"/>
  <c r="ND17" i="35"/>
  <c r="NP17" i="35"/>
  <c r="IM33" i="35"/>
  <c r="IY33" i="35"/>
  <c r="JK33" i="35"/>
  <c r="JW33" i="35"/>
  <c r="KI33" i="35"/>
  <c r="KU33" i="35"/>
  <c r="LG33" i="35"/>
  <c r="LS33" i="35"/>
  <c r="ME33" i="35"/>
  <c r="MQ33" i="35"/>
  <c r="NC33" i="35"/>
  <c r="NO33" i="35"/>
  <c r="OA33" i="35"/>
  <c r="OM33" i="35"/>
  <c r="OY33" i="35"/>
  <c r="PK33" i="35"/>
  <c r="PW33" i="35"/>
  <c r="IN33" i="35"/>
  <c r="IZ33" i="35"/>
  <c r="JL33" i="35"/>
  <c r="JX33" i="35"/>
  <c r="KJ33" i="35"/>
  <c r="KV33" i="35"/>
  <c r="LH33" i="35"/>
  <c r="LT33" i="35"/>
  <c r="MF33" i="35"/>
  <c r="MR33" i="35"/>
  <c r="ND33" i="35"/>
  <c r="NP33" i="35"/>
  <c r="OB33" i="35"/>
  <c r="ON33" i="35"/>
  <c r="OZ33" i="35"/>
  <c r="PL33" i="35"/>
  <c r="PX33" i="35"/>
  <c r="IO33" i="35"/>
  <c r="JA33" i="35"/>
  <c r="JM33" i="35"/>
  <c r="JY33" i="35"/>
  <c r="KK33" i="35"/>
  <c r="KW33" i="35"/>
  <c r="LI33" i="35"/>
  <c r="LU33" i="35"/>
  <c r="MG33" i="35"/>
  <c r="MS33" i="35"/>
  <c r="NE33" i="35"/>
  <c r="NQ33" i="35"/>
  <c r="OC33" i="35"/>
  <c r="OO33" i="35"/>
  <c r="PA33" i="35"/>
  <c r="PM33" i="35"/>
  <c r="IP33" i="35"/>
  <c r="JB33" i="35"/>
  <c r="JN33" i="35"/>
  <c r="JZ33" i="35"/>
  <c r="KL33" i="35"/>
  <c r="KX33" i="35"/>
  <c r="IQ33" i="35"/>
  <c r="JC33" i="35"/>
  <c r="JO33" i="35"/>
  <c r="KA33" i="35"/>
  <c r="KM33" i="35"/>
  <c r="KY33" i="35"/>
  <c r="LK33" i="35"/>
  <c r="LW33" i="35"/>
  <c r="MI33" i="35"/>
  <c r="MU33" i="35"/>
  <c r="NG33" i="35"/>
  <c r="NS33" i="35"/>
  <c r="OE33" i="35"/>
  <c r="IR33" i="35"/>
  <c r="JD33" i="35"/>
  <c r="JP33" i="35"/>
  <c r="KB33" i="35"/>
  <c r="KN33" i="35"/>
  <c r="KZ33" i="35"/>
  <c r="LL33" i="35"/>
  <c r="LX33" i="35"/>
  <c r="MJ33" i="35"/>
  <c r="MV33" i="35"/>
  <c r="NH33" i="35"/>
  <c r="NT33" i="35"/>
  <c r="OF33" i="35"/>
  <c r="OR33" i="35"/>
  <c r="PD33" i="35"/>
  <c r="PP33" i="35"/>
  <c r="IG33" i="35"/>
  <c r="IS33" i="35"/>
  <c r="JE33" i="35"/>
  <c r="JQ33" i="35"/>
  <c r="KC33" i="35"/>
  <c r="KO33" i="35"/>
  <c r="LA33" i="35"/>
  <c r="LM33" i="35"/>
  <c r="LY33" i="35"/>
  <c r="MK33" i="35"/>
  <c r="MW33" i="35"/>
  <c r="IK33" i="35"/>
  <c r="IW33" i="35"/>
  <c r="JI33" i="35"/>
  <c r="JU33" i="35"/>
  <c r="KG33" i="35"/>
  <c r="KS33" i="35"/>
  <c r="IV33" i="35"/>
  <c r="KF33" i="35"/>
  <c r="LN33" i="35"/>
  <c r="ML33" i="35"/>
  <c r="NI33" i="35"/>
  <c r="NZ33" i="35"/>
  <c r="OU33" i="35"/>
  <c r="PN33" i="35"/>
  <c r="IX33" i="35"/>
  <c r="KH33" i="35"/>
  <c r="LO33" i="35"/>
  <c r="MM33" i="35"/>
  <c r="NJ33" i="35"/>
  <c r="OD33" i="35"/>
  <c r="OV33" i="35"/>
  <c r="PO33" i="35"/>
  <c r="JF33" i="35"/>
  <c r="KP33" i="35"/>
  <c r="LP33" i="35"/>
  <c r="MN33" i="35"/>
  <c r="NK33" i="35"/>
  <c r="OG33" i="35"/>
  <c r="OW33" i="35"/>
  <c r="PQ33" i="35"/>
  <c r="JG33" i="35"/>
  <c r="KQ33" i="35"/>
  <c r="LQ33" i="35"/>
  <c r="MO33" i="35"/>
  <c r="NL33" i="35"/>
  <c r="OH33" i="35"/>
  <c r="OX33" i="35"/>
  <c r="PR33" i="35"/>
  <c r="JH33" i="35"/>
  <c r="KR33" i="35"/>
  <c r="LR33" i="35"/>
  <c r="MP33" i="35"/>
  <c r="NM33" i="35"/>
  <c r="OI33" i="35"/>
  <c r="PB33" i="35"/>
  <c r="PS33" i="35"/>
  <c r="JJ33" i="35"/>
  <c r="KT33" i="35"/>
  <c r="LV33" i="35"/>
  <c r="MT33" i="35"/>
  <c r="NN33" i="35"/>
  <c r="OJ33" i="35"/>
  <c r="PC33" i="35"/>
  <c r="PT33" i="35"/>
  <c r="IH33" i="35"/>
  <c r="JR33" i="35"/>
  <c r="LB33" i="35"/>
  <c r="LZ33" i="35"/>
  <c r="MX33" i="35"/>
  <c r="NR33" i="35"/>
  <c r="OK33" i="35"/>
  <c r="PE33" i="35"/>
  <c r="PU33" i="35"/>
  <c r="II33" i="35"/>
  <c r="JS33" i="35"/>
  <c r="LC33" i="35"/>
  <c r="MA33" i="35"/>
  <c r="MY33" i="35"/>
  <c r="NU33" i="35"/>
  <c r="OL33" i="35"/>
  <c r="PF33" i="35"/>
  <c r="PV33" i="35"/>
  <c r="IJ33" i="35"/>
  <c r="JT33" i="35"/>
  <c r="LD33" i="35"/>
  <c r="MB33" i="35"/>
  <c r="MZ33" i="35"/>
  <c r="NV33" i="35"/>
  <c r="OP33" i="35"/>
  <c r="PG33" i="35"/>
  <c r="IT33" i="35"/>
  <c r="KD33" i="35"/>
  <c r="LF33" i="35"/>
  <c r="MD33" i="35"/>
  <c r="NB33" i="35"/>
  <c r="NX33" i="35"/>
  <c r="OS33" i="35"/>
  <c r="PI33" i="35"/>
  <c r="IU33" i="35"/>
  <c r="KE33" i="35"/>
  <c r="LJ33" i="35"/>
  <c r="MH33" i="35"/>
  <c r="NF33" i="35"/>
  <c r="NY33" i="35"/>
  <c r="OT33" i="35"/>
  <c r="PJ33" i="35"/>
  <c r="NW33" i="35"/>
  <c r="OQ33" i="35"/>
  <c r="PH33" i="35"/>
  <c r="IL33" i="35"/>
  <c r="JV33" i="35"/>
  <c r="LE33" i="35"/>
  <c r="MC33" i="35"/>
  <c r="NA33" i="35"/>
  <c r="IL49" i="35"/>
  <c r="IX49" i="35"/>
  <c r="JJ49" i="35"/>
  <c r="JV49" i="35"/>
  <c r="KH49" i="35"/>
  <c r="KT49" i="35"/>
  <c r="LF49" i="35"/>
  <c r="LR49" i="35"/>
  <c r="MD49" i="35"/>
  <c r="MP49" i="35"/>
  <c r="NB49" i="35"/>
  <c r="NN49" i="35"/>
  <c r="NZ49" i="35"/>
  <c r="OL49" i="35"/>
  <c r="OX49" i="35"/>
  <c r="PJ49" i="35"/>
  <c r="PV49" i="35"/>
  <c r="IM49" i="35"/>
  <c r="IY49" i="35"/>
  <c r="JK49" i="35"/>
  <c r="JW49" i="35"/>
  <c r="KI49" i="35"/>
  <c r="KU49" i="35"/>
  <c r="LG49" i="35"/>
  <c r="LS49" i="35"/>
  <c r="ME49" i="35"/>
  <c r="MQ49" i="35"/>
  <c r="NC49" i="35"/>
  <c r="NO49" i="35"/>
  <c r="OA49" i="35"/>
  <c r="OM49" i="35"/>
  <c r="OY49" i="35"/>
  <c r="PK49" i="35"/>
  <c r="PW49" i="35"/>
  <c r="IN49" i="35"/>
  <c r="IZ49" i="35"/>
  <c r="JL49" i="35"/>
  <c r="JX49" i="35"/>
  <c r="KJ49" i="35"/>
  <c r="KV49" i="35"/>
  <c r="LH49" i="35"/>
  <c r="LT49" i="35"/>
  <c r="MF49" i="35"/>
  <c r="MR49" i="35"/>
  <c r="ND49" i="35"/>
  <c r="NP49" i="35"/>
  <c r="OB49" i="35"/>
  <c r="ON49" i="35"/>
  <c r="OZ49" i="35"/>
  <c r="PL49" i="35"/>
  <c r="PX49" i="35"/>
  <c r="IO49" i="35"/>
  <c r="JA49" i="35"/>
  <c r="JM49" i="35"/>
  <c r="JY49" i="35"/>
  <c r="KK49" i="35"/>
  <c r="KW49" i="35"/>
  <c r="LI49" i="35"/>
  <c r="LU49" i="35"/>
  <c r="MG49" i="35"/>
  <c r="MS49" i="35"/>
  <c r="NE49" i="35"/>
  <c r="NQ49" i="35"/>
  <c r="OC49" i="35"/>
  <c r="OO49" i="35"/>
  <c r="PA49" i="35"/>
  <c r="PM49" i="35"/>
  <c r="IP49" i="35"/>
  <c r="JB49" i="35"/>
  <c r="JN49" i="35"/>
  <c r="JZ49" i="35"/>
  <c r="KL49" i="35"/>
  <c r="KX49" i="35"/>
  <c r="LJ49" i="35"/>
  <c r="LV49" i="35"/>
  <c r="MH49" i="35"/>
  <c r="MT49" i="35"/>
  <c r="NF49" i="35"/>
  <c r="NR49" i="35"/>
  <c r="OD49" i="35"/>
  <c r="OP49" i="35"/>
  <c r="PB49" i="35"/>
  <c r="PN49" i="35"/>
  <c r="IQ49" i="35"/>
  <c r="JC49" i="35"/>
  <c r="JO49" i="35"/>
  <c r="KA49" i="35"/>
  <c r="KM49" i="35"/>
  <c r="KY49" i="35"/>
  <c r="LK49" i="35"/>
  <c r="LW49" i="35"/>
  <c r="MI49" i="35"/>
  <c r="MU49" i="35"/>
  <c r="NG49" i="35"/>
  <c r="NS49" i="35"/>
  <c r="OE49" i="35"/>
  <c r="OQ49" i="35"/>
  <c r="PC49" i="35"/>
  <c r="PO49" i="35"/>
  <c r="IR49" i="35"/>
  <c r="JD49" i="35"/>
  <c r="JP49" i="35"/>
  <c r="KB49" i="35"/>
  <c r="KN49" i="35"/>
  <c r="KZ49" i="35"/>
  <c r="LL49" i="35"/>
  <c r="LX49" i="35"/>
  <c r="MJ49" i="35"/>
  <c r="MV49" i="35"/>
  <c r="NH49" i="35"/>
  <c r="NT49" i="35"/>
  <c r="OF49" i="35"/>
  <c r="OR49" i="35"/>
  <c r="PD49" i="35"/>
  <c r="PP49" i="35"/>
  <c r="IG49" i="35"/>
  <c r="IS49" i="35"/>
  <c r="JE49" i="35"/>
  <c r="JQ49" i="35"/>
  <c r="KC49" i="35"/>
  <c r="KO49" i="35"/>
  <c r="LA49" i="35"/>
  <c r="LM49" i="35"/>
  <c r="LY49" i="35"/>
  <c r="MK49" i="35"/>
  <c r="MW49" i="35"/>
  <c r="NI49" i="35"/>
  <c r="NU49" i="35"/>
  <c r="OG49" i="35"/>
  <c r="OS49" i="35"/>
  <c r="PE49" i="35"/>
  <c r="PQ49" i="35"/>
  <c r="IH49" i="35"/>
  <c r="IT49" i="35"/>
  <c r="JF49" i="35"/>
  <c r="JR49" i="35"/>
  <c r="KD49" i="35"/>
  <c r="KP49" i="35"/>
  <c r="LB49" i="35"/>
  <c r="LN49" i="35"/>
  <c r="LZ49" i="35"/>
  <c r="ML49" i="35"/>
  <c r="MX49" i="35"/>
  <c r="NJ49" i="35"/>
  <c r="NV49" i="35"/>
  <c r="OH49" i="35"/>
  <c r="OT49" i="35"/>
  <c r="PF49" i="35"/>
  <c r="PR49" i="35"/>
  <c r="II49" i="35"/>
  <c r="IU49" i="35"/>
  <c r="JG49" i="35"/>
  <c r="JS49" i="35"/>
  <c r="KE49" i="35"/>
  <c r="KQ49" i="35"/>
  <c r="LC49" i="35"/>
  <c r="LO49" i="35"/>
  <c r="MA49" i="35"/>
  <c r="MM49" i="35"/>
  <c r="MY49" i="35"/>
  <c r="NK49" i="35"/>
  <c r="NW49" i="35"/>
  <c r="OI49" i="35"/>
  <c r="OU49" i="35"/>
  <c r="PG49" i="35"/>
  <c r="PS49" i="35"/>
  <c r="IJ49" i="35"/>
  <c r="IV49" i="35"/>
  <c r="JH49" i="35"/>
  <c r="JT49" i="35"/>
  <c r="KF49" i="35"/>
  <c r="KR49" i="35"/>
  <c r="LD49" i="35"/>
  <c r="LP49" i="35"/>
  <c r="MB49" i="35"/>
  <c r="MN49" i="35"/>
  <c r="MZ49" i="35"/>
  <c r="NL49" i="35"/>
  <c r="NX49" i="35"/>
  <c r="OJ49" i="35"/>
  <c r="OV49" i="35"/>
  <c r="PH49" i="35"/>
  <c r="PT49" i="35"/>
  <c r="MO49" i="35"/>
  <c r="NA49" i="35"/>
  <c r="NM49" i="35"/>
  <c r="IK49" i="35"/>
  <c r="NY49" i="35"/>
  <c r="IW49" i="35"/>
  <c r="OK49" i="35"/>
  <c r="JI49" i="35"/>
  <c r="OW49" i="35"/>
  <c r="JU49" i="35"/>
  <c r="PI49" i="35"/>
  <c r="KG49" i="35"/>
  <c r="PU49" i="35"/>
  <c r="KS49" i="35"/>
  <c r="LQ49" i="35"/>
  <c r="MC49" i="35"/>
  <c r="LE49" i="35"/>
  <c r="IH57" i="35"/>
  <c r="IT57" i="35"/>
  <c r="JF57" i="35"/>
  <c r="JR57" i="35"/>
  <c r="KD57" i="35"/>
  <c r="KP57" i="35"/>
  <c r="LB57" i="35"/>
  <c r="LN57" i="35"/>
  <c r="LZ57" i="35"/>
  <c r="ML57" i="35"/>
  <c r="MX57" i="35"/>
  <c r="NJ57" i="35"/>
  <c r="NV57" i="35"/>
  <c r="OH57" i="35"/>
  <c r="OT57" i="35"/>
  <c r="PF57" i="35"/>
  <c r="PR57" i="35"/>
  <c r="II57" i="35"/>
  <c r="IU57" i="35"/>
  <c r="JG57" i="35"/>
  <c r="JS57" i="35"/>
  <c r="KE57" i="35"/>
  <c r="KQ57" i="35"/>
  <c r="LC57" i="35"/>
  <c r="LO57" i="35"/>
  <c r="MA57" i="35"/>
  <c r="MM57" i="35"/>
  <c r="MY57" i="35"/>
  <c r="NK57" i="35"/>
  <c r="NW57" i="35"/>
  <c r="OI57" i="35"/>
  <c r="OU57" i="35"/>
  <c r="PG57" i="35"/>
  <c r="PS57" i="35"/>
  <c r="IJ57" i="35"/>
  <c r="IV57" i="35"/>
  <c r="JH57" i="35"/>
  <c r="JT57" i="35"/>
  <c r="KF57" i="35"/>
  <c r="KR57" i="35"/>
  <c r="LD57" i="35"/>
  <c r="LP57" i="35"/>
  <c r="MB57" i="35"/>
  <c r="MN57" i="35"/>
  <c r="MZ57" i="35"/>
  <c r="NL57" i="35"/>
  <c r="NX57" i="35"/>
  <c r="OJ57" i="35"/>
  <c r="OV57" i="35"/>
  <c r="PH57" i="35"/>
  <c r="PT57" i="35"/>
  <c r="IK57" i="35"/>
  <c r="IW57" i="35"/>
  <c r="JI57" i="35"/>
  <c r="JU57" i="35"/>
  <c r="KG57" i="35"/>
  <c r="KS57" i="35"/>
  <c r="LE57" i="35"/>
  <c r="LQ57" i="35"/>
  <c r="MC57" i="35"/>
  <c r="MO57" i="35"/>
  <c r="NA57" i="35"/>
  <c r="NM57" i="35"/>
  <c r="NY57" i="35"/>
  <c r="OK57" i="35"/>
  <c r="OW57" i="35"/>
  <c r="PI57" i="35"/>
  <c r="PU57" i="35"/>
  <c r="IL57" i="35"/>
  <c r="IX57" i="35"/>
  <c r="JJ57" i="35"/>
  <c r="JV57" i="35"/>
  <c r="KH57" i="35"/>
  <c r="KT57" i="35"/>
  <c r="LF57" i="35"/>
  <c r="LR57" i="35"/>
  <c r="MD57" i="35"/>
  <c r="MP57" i="35"/>
  <c r="NB57" i="35"/>
  <c r="NN57" i="35"/>
  <c r="NZ57" i="35"/>
  <c r="IM57" i="35"/>
  <c r="IY57" i="35"/>
  <c r="JK57" i="35"/>
  <c r="JW57" i="35"/>
  <c r="KI57" i="35"/>
  <c r="KU57" i="35"/>
  <c r="LG57" i="35"/>
  <c r="LS57" i="35"/>
  <c r="ME57" i="35"/>
  <c r="MQ57" i="35"/>
  <c r="NC57" i="35"/>
  <c r="NO57" i="35"/>
  <c r="OA57" i="35"/>
  <c r="OM57" i="35"/>
  <c r="OY57" i="35"/>
  <c r="PK57" i="35"/>
  <c r="PW57" i="35"/>
  <c r="IN57" i="35"/>
  <c r="IZ57" i="35"/>
  <c r="JL57" i="35"/>
  <c r="JX57" i="35"/>
  <c r="KJ57" i="35"/>
  <c r="KV57" i="35"/>
  <c r="LH57" i="35"/>
  <c r="LT57" i="35"/>
  <c r="MF57" i="35"/>
  <c r="MR57" i="35"/>
  <c r="ND57" i="35"/>
  <c r="NP57" i="35"/>
  <c r="OB57" i="35"/>
  <c r="ON57" i="35"/>
  <c r="OZ57" i="35"/>
  <c r="PL57" i="35"/>
  <c r="PX57" i="35"/>
  <c r="IO57" i="35"/>
  <c r="JA57" i="35"/>
  <c r="JM57" i="35"/>
  <c r="JY57" i="35"/>
  <c r="KK57" i="35"/>
  <c r="KW57" i="35"/>
  <c r="LI57" i="35"/>
  <c r="LU57" i="35"/>
  <c r="MG57" i="35"/>
  <c r="MS57" i="35"/>
  <c r="NE57" i="35"/>
  <c r="NQ57" i="35"/>
  <c r="OC57" i="35"/>
  <c r="OO57" i="35"/>
  <c r="PA57" i="35"/>
  <c r="PM57" i="35"/>
  <c r="IP57" i="35"/>
  <c r="JB57" i="35"/>
  <c r="JN57" i="35"/>
  <c r="JZ57" i="35"/>
  <c r="KL57" i="35"/>
  <c r="KX57" i="35"/>
  <c r="LJ57" i="35"/>
  <c r="LV57" i="35"/>
  <c r="MH57" i="35"/>
  <c r="MT57" i="35"/>
  <c r="NF57" i="35"/>
  <c r="NR57" i="35"/>
  <c r="OD57" i="35"/>
  <c r="OP57" i="35"/>
  <c r="PB57" i="35"/>
  <c r="PN57" i="35"/>
  <c r="IR57" i="35"/>
  <c r="JD57" i="35"/>
  <c r="JP57" i="35"/>
  <c r="KB57" i="35"/>
  <c r="KN57" i="35"/>
  <c r="KZ57" i="35"/>
  <c r="LL57" i="35"/>
  <c r="LX57" i="35"/>
  <c r="MJ57" i="35"/>
  <c r="MV57" i="35"/>
  <c r="NH57" i="35"/>
  <c r="NT57" i="35"/>
  <c r="OF57" i="35"/>
  <c r="OR57" i="35"/>
  <c r="PD57" i="35"/>
  <c r="PP57" i="35"/>
  <c r="IG57" i="35"/>
  <c r="IS57" i="35"/>
  <c r="JE57" i="35"/>
  <c r="JC57" i="35"/>
  <c r="LY57" i="35"/>
  <c r="OQ57" i="35"/>
  <c r="JO57" i="35"/>
  <c r="MI57" i="35"/>
  <c r="OS57" i="35"/>
  <c r="JQ57" i="35"/>
  <c r="MK57" i="35"/>
  <c r="OX57" i="35"/>
  <c r="KA57" i="35"/>
  <c r="MU57" i="35"/>
  <c r="PC57" i="35"/>
  <c r="KC57" i="35"/>
  <c r="MW57" i="35"/>
  <c r="PE57" i="35"/>
  <c r="KM57" i="35"/>
  <c r="NG57" i="35"/>
  <c r="PJ57" i="35"/>
  <c r="KO57" i="35"/>
  <c r="NI57" i="35"/>
  <c r="PO57" i="35"/>
  <c r="KY57" i="35"/>
  <c r="NS57" i="35"/>
  <c r="PQ57" i="35"/>
  <c r="LA57" i="35"/>
  <c r="NU57" i="35"/>
  <c r="PV57" i="35"/>
  <c r="LK57" i="35"/>
  <c r="OE57" i="35"/>
  <c r="LM57" i="35"/>
  <c r="OG57" i="35"/>
  <c r="IQ57" i="35"/>
  <c r="LW57" i="35"/>
  <c r="OL57" i="35"/>
  <c r="NV4" i="35"/>
  <c r="KB4" i="35"/>
  <c r="JK4" i="35"/>
  <c r="IT4" i="35"/>
  <c r="PO4" i="35"/>
  <c r="KA4" i="35"/>
  <c r="LV4" i="35"/>
  <c r="NQ4" i="35"/>
  <c r="PX4" i="35"/>
  <c r="KJ4" i="35"/>
  <c r="MP4" i="35"/>
  <c r="OW4" i="35"/>
  <c r="JI4" i="35"/>
  <c r="LP4" i="35"/>
  <c r="NW4" i="35"/>
  <c r="II4" i="35"/>
  <c r="KO4" i="35"/>
  <c r="U12" i="35"/>
  <c r="U13" i="35"/>
  <c r="IF51" i="35"/>
  <c r="AE4" i="35"/>
  <c r="AG4" i="35"/>
  <c r="AF4" i="35"/>
  <c r="AH4" i="35"/>
  <c r="AI4" i="35"/>
  <c r="AJ4" i="35"/>
  <c r="Y4" i="35"/>
  <c r="AA4" i="35"/>
  <c r="AB4" i="35"/>
  <c r="AA58" i="35"/>
  <c r="AC58" i="35"/>
  <c r="AB58" i="35"/>
  <c r="Y58" i="35"/>
  <c r="Z58" i="35"/>
  <c r="AF58" i="35"/>
  <c r="AJ58" i="35"/>
  <c r="AG58" i="35"/>
  <c r="AD58" i="35"/>
  <c r="X58" i="35"/>
  <c r="AI58" i="35"/>
  <c r="AE58" i="35"/>
  <c r="AH58" i="35"/>
  <c r="X42" i="35"/>
  <c r="AF42" i="35"/>
  <c r="AJ42" i="35"/>
  <c r="Y42" i="35"/>
  <c r="AH42" i="35"/>
  <c r="Z42" i="35"/>
  <c r="AI42" i="35"/>
  <c r="AG42" i="35"/>
  <c r="AF62" i="35"/>
  <c r="AE22" i="35"/>
  <c r="IF21" i="35"/>
  <c r="Q6" i="35"/>
  <c r="AG62" i="35"/>
  <c r="AF22" i="35"/>
  <c r="AH62" i="35"/>
  <c r="AG22" i="35"/>
  <c r="AH84" i="35"/>
  <c r="AG84" i="35"/>
  <c r="AD84" i="35"/>
  <c r="AC84" i="35"/>
  <c r="AA84" i="35"/>
  <c r="Y84" i="35"/>
  <c r="AJ84" i="35"/>
  <c r="AI84" i="35"/>
  <c r="X84" i="35"/>
  <c r="AE84" i="35"/>
  <c r="AB84" i="35"/>
  <c r="Z84" i="35"/>
  <c r="AF84" i="35"/>
  <c r="Y63" i="35"/>
  <c r="AJ63" i="35"/>
  <c r="AF63" i="35"/>
  <c r="AI63" i="35"/>
  <c r="AG63" i="35"/>
  <c r="AB63" i="35"/>
  <c r="Z63" i="35"/>
  <c r="X63" i="35"/>
  <c r="AA63" i="35"/>
  <c r="AH63" i="35"/>
  <c r="AE63" i="35"/>
  <c r="AC63" i="35"/>
  <c r="AD63" i="35"/>
  <c r="AI62" i="35"/>
  <c r="AH22" i="35"/>
  <c r="IF36" i="35"/>
  <c r="AG16" i="35"/>
  <c r="AD16" i="35"/>
  <c r="AC16" i="35"/>
  <c r="AA16" i="35"/>
  <c r="Y16" i="35"/>
  <c r="AJ16" i="35"/>
  <c r="AF16" i="35"/>
  <c r="X16" i="35"/>
  <c r="AH16" i="35"/>
  <c r="AI16" i="35"/>
  <c r="Z16" i="35"/>
  <c r="AB16" i="35"/>
  <c r="AE16" i="35"/>
  <c r="AE62" i="35"/>
  <c r="Y62" i="35"/>
  <c r="AJ62" i="35"/>
  <c r="AI22" i="35"/>
  <c r="X31" i="35"/>
  <c r="AF31" i="35"/>
  <c r="AH31" i="35"/>
  <c r="Z62" i="35"/>
  <c r="Y22" i="35"/>
  <c r="AJ22" i="35"/>
  <c r="AA62" i="35"/>
  <c r="AA22" i="35"/>
  <c r="X22" i="35"/>
  <c r="X35" i="35"/>
  <c r="AB62" i="35"/>
  <c r="T10" i="35"/>
  <c r="AB22" i="35"/>
  <c r="AC62" i="35"/>
  <c r="Z22" i="35"/>
  <c r="AB42" i="35"/>
  <c r="AD62" i="35"/>
  <c r="AD31" i="35"/>
  <c r="IF23" i="35"/>
  <c r="U9" i="35"/>
  <c r="T9" i="35"/>
  <c r="R9" i="35"/>
  <c r="Q9" i="35"/>
  <c r="R11" i="35"/>
  <c r="Q11" i="35"/>
  <c r="U11" i="35"/>
  <c r="T11" i="35"/>
  <c r="U8" i="35"/>
  <c r="T8" i="35"/>
  <c r="Q8" i="35"/>
  <c r="R8" i="35"/>
  <c r="V10" i="35"/>
  <c r="V13" i="35"/>
  <c r="Q5" i="35"/>
  <c r="T5" i="35"/>
  <c r="U5" i="35"/>
  <c r="R5" i="35"/>
  <c r="V6" i="35"/>
  <c r="AG65" i="35"/>
  <c r="AF65" i="35"/>
  <c r="AE65" i="35"/>
  <c r="AD65" i="35"/>
  <c r="AC65" i="35"/>
  <c r="AB65" i="35"/>
  <c r="AA65" i="35"/>
  <c r="Z65" i="35"/>
  <c r="Y65" i="35"/>
  <c r="AJ65" i="35"/>
  <c r="AI65" i="35"/>
  <c r="AH65" i="35"/>
  <c r="X65" i="35"/>
  <c r="IF99" i="35"/>
  <c r="IF14" i="35"/>
  <c r="Z17" i="35"/>
  <c r="Y17" i="35"/>
  <c r="AJ17" i="35"/>
  <c r="X17" i="35"/>
  <c r="AI17" i="35"/>
  <c r="AH17" i="35"/>
  <c r="AG17" i="35"/>
  <c r="AF17" i="35"/>
  <c r="AE17" i="35"/>
  <c r="AD17" i="35"/>
  <c r="AC17" i="35"/>
  <c r="AB17" i="35"/>
  <c r="AA17" i="35"/>
  <c r="AH60" i="35"/>
  <c r="AG60" i="35"/>
  <c r="AF60" i="35"/>
  <c r="AE60" i="35"/>
  <c r="AB60" i="35"/>
  <c r="AA60" i="35"/>
  <c r="Z60" i="35"/>
  <c r="Y60" i="35"/>
  <c r="AD60" i="35"/>
  <c r="AC60" i="35"/>
  <c r="AJ60" i="35"/>
  <c r="AI60" i="35"/>
  <c r="X60" i="35"/>
  <c r="Z73" i="35"/>
  <c r="Y73" i="35"/>
  <c r="AJ73" i="35"/>
  <c r="AI73" i="35"/>
  <c r="AH73" i="35"/>
  <c r="AG73" i="35"/>
  <c r="AF73" i="35"/>
  <c r="AE73" i="35"/>
  <c r="AD73" i="35"/>
  <c r="AB73" i="35"/>
  <c r="AC73" i="35"/>
  <c r="AA73" i="35"/>
  <c r="X73" i="35"/>
  <c r="IF102" i="35"/>
  <c r="AH94" i="35"/>
  <c r="AG94" i="35"/>
  <c r="AF94" i="35"/>
  <c r="AE94" i="35"/>
  <c r="AD94" i="35"/>
  <c r="AC94" i="35"/>
  <c r="AB94" i="35"/>
  <c r="AA94" i="35"/>
  <c r="Z94" i="35"/>
  <c r="AJ94" i="35"/>
  <c r="AI94" i="35"/>
  <c r="Y94" i="35"/>
  <c r="X94" i="35"/>
  <c r="IF74" i="35"/>
  <c r="Z40" i="35"/>
  <c r="Y40" i="35"/>
  <c r="AJ40" i="35"/>
  <c r="AI40" i="35"/>
  <c r="AH40" i="35"/>
  <c r="AG40" i="35"/>
  <c r="AF40" i="35"/>
  <c r="AE40" i="35"/>
  <c r="AD40" i="35"/>
  <c r="AC40" i="35"/>
  <c r="AB40" i="35"/>
  <c r="AA40" i="35"/>
  <c r="X40" i="35"/>
  <c r="IF44" i="35"/>
  <c r="IF56" i="35"/>
  <c r="IF59" i="35"/>
  <c r="AJ25" i="35"/>
  <c r="AI25" i="35"/>
  <c r="AG25" i="35"/>
  <c r="AF25" i="35"/>
  <c r="AE25" i="35"/>
  <c r="AC25" i="35"/>
  <c r="AB25" i="35"/>
  <c r="Z25" i="35"/>
  <c r="AH25" i="35"/>
  <c r="AD25" i="35"/>
  <c r="AA25" i="35"/>
  <c r="Y25" i="35"/>
  <c r="X25" i="35"/>
  <c r="AE26" i="35"/>
  <c r="AD26" i="35"/>
  <c r="AC26" i="35"/>
  <c r="AB26" i="35"/>
  <c r="AA26" i="35"/>
  <c r="Z26" i="35"/>
  <c r="Y26" i="35"/>
  <c r="AJ26" i="35"/>
  <c r="AI26" i="35"/>
  <c r="AG26" i="35"/>
  <c r="AH26" i="35"/>
  <c r="AF26" i="35"/>
  <c r="X26" i="35"/>
  <c r="IF29" i="35"/>
  <c r="IF27" i="35"/>
  <c r="AG49" i="35"/>
  <c r="AF49" i="35"/>
  <c r="AE49" i="35"/>
  <c r="AD49" i="35"/>
  <c r="AC49" i="35"/>
  <c r="AB49" i="35"/>
  <c r="AA49" i="35"/>
  <c r="Z49" i="35"/>
  <c r="Y49" i="35"/>
  <c r="AJ49" i="35"/>
  <c r="AI49" i="35"/>
  <c r="AH49" i="35"/>
  <c r="X49" i="35"/>
  <c r="IF90" i="35"/>
  <c r="AF77" i="35"/>
  <c r="AE77" i="35"/>
  <c r="AD77" i="35"/>
  <c r="AC77" i="35"/>
  <c r="AB77" i="35"/>
  <c r="AA77" i="35"/>
  <c r="Z77" i="35"/>
  <c r="Y77" i="35"/>
  <c r="AJ77" i="35"/>
  <c r="AI77" i="35"/>
  <c r="AG77" i="35"/>
  <c r="AH77" i="35"/>
  <c r="X77" i="35"/>
  <c r="AG28" i="35"/>
  <c r="AF28" i="35"/>
  <c r="AE28" i="35"/>
  <c r="AD28" i="35"/>
  <c r="AC28" i="35"/>
  <c r="AB28" i="35"/>
  <c r="AA28" i="35"/>
  <c r="Z28" i="35"/>
  <c r="Y28" i="35"/>
  <c r="AI28" i="35"/>
  <c r="AJ28" i="35"/>
  <c r="AH28" i="35"/>
  <c r="X28" i="35"/>
  <c r="AE47" i="35"/>
  <c r="AD47" i="35"/>
  <c r="AC47" i="35"/>
  <c r="AB47" i="35"/>
  <c r="AA47" i="35"/>
  <c r="Z47" i="35"/>
  <c r="Y47" i="35"/>
  <c r="AJ47" i="35"/>
  <c r="AH47" i="35"/>
  <c r="AI47" i="35"/>
  <c r="AG47" i="35"/>
  <c r="AF47" i="35"/>
  <c r="X47" i="35"/>
  <c r="Y45" i="35"/>
  <c r="AJ45" i="35"/>
  <c r="AI45" i="35"/>
  <c r="AH45" i="35"/>
  <c r="AG45" i="35"/>
  <c r="AF45" i="35"/>
  <c r="AE45" i="35"/>
  <c r="AD45" i="35"/>
  <c r="AC45" i="35"/>
  <c r="AB45" i="35"/>
  <c r="AA45" i="35"/>
  <c r="Z45" i="35"/>
  <c r="X45" i="35"/>
  <c r="AF67" i="35"/>
  <c r="AE67" i="35"/>
  <c r="AD67" i="35"/>
  <c r="AC67" i="35"/>
  <c r="AB67" i="35"/>
  <c r="Y67" i="35"/>
  <c r="AJ67" i="35"/>
  <c r="AI67" i="35"/>
  <c r="AH67" i="35"/>
  <c r="AG67" i="35"/>
  <c r="AA67" i="35"/>
  <c r="Z67" i="35"/>
  <c r="X67" i="35"/>
  <c r="AA68" i="35"/>
  <c r="Z68" i="35"/>
  <c r="Y68" i="35"/>
  <c r="AJ68" i="35"/>
  <c r="AI68" i="35"/>
  <c r="AH68" i="35"/>
  <c r="AG68" i="35"/>
  <c r="AF68" i="35"/>
  <c r="AE68" i="35"/>
  <c r="AC68" i="35"/>
  <c r="AD68" i="35"/>
  <c r="AB68" i="35"/>
  <c r="X68" i="35"/>
  <c r="R10" i="35"/>
  <c r="IF18" i="35"/>
  <c r="AG87" i="35"/>
  <c r="AF87" i="35"/>
  <c r="AE87" i="35"/>
  <c r="AD87" i="35"/>
  <c r="AC87" i="35"/>
  <c r="AB87" i="35"/>
  <c r="AA87" i="35"/>
  <c r="Z87" i="35"/>
  <c r="Y87" i="35"/>
  <c r="AJ87" i="35"/>
  <c r="AI87" i="35"/>
  <c r="AH87" i="35"/>
  <c r="X87" i="35"/>
  <c r="Z33" i="35"/>
  <c r="Y33" i="35"/>
  <c r="AJ33" i="35"/>
  <c r="AH33" i="35"/>
  <c r="AG33" i="35"/>
  <c r="AF33" i="35"/>
  <c r="AE33" i="35"/>
  <c r="AD33" i="35"/>
  <c r="AB33" i="35"/>
  <c r="AI33" i="35"/>
  <c r="AC33" i="35"/>
  <c r="AA33" i="35"/>
  <c r="X33" i="35"/>
  <c r="Z101" i="35"/>
  <c r="Y101" i="35"/>
  <c r="AJ101" i="35"/>
  <c r="AI101" i="35"/>
  <c r="AH101" i="35"/>
  <c r="AG101" i="35"/>
  <c r="AF101" i="35"/>
  <c r="AE101" i="35"/>
  <c r="AD101" i="35"/>
  <c r="AC101" i="35"/>
  <c r="AA101" i="35"/>
  <c r="AB101" i="35"/>
  <c r="X101" i="35"/>
  <c r="AD52" i="35"/>
  <c r="AC52" i="35"/>
  <c r="AB52" i="35"/>
  <c r="AA52" i="35"/>
  <c r="Z52" i="35"/>
  <c r="Y52" i="35"/>
  <c r="AJ52" i="35"/>
  <c r="AI52" i="35"/>
  <c r="AH52" i="35"/>
  <c r="AG52" i="35"/>
  <c r="AF52" i="35"/>
  <c r="AE52" i="35"/>
  <c r="X52" i="35"/>
  <c r="IF32" i="35"/>
  <c r="IF17" i="35"/>
  <c r="AC24" i="35"/>
  <c r="AH24" i="35"/>
  <c r="AB24" i="35"/>
  <c r="AA24" i="35"/>
  <c r="Z24" i="35"/>
  <c r="Y24" i="35"/>
  <c r="AJ24" i="35"/>
  <c r="AI24" i="35"/>
  <c r="AE24" i="35"/>
  <c r="AG24" i="35"/>
  <c r="AF24" i="35"/>
  <c r="AD24" i="35"/>
  <c r="X24" i="35"/>
  <c r="AG34" i="35"/>
  <c r="AF34" i="35"/>
  <c r="AE34" i="35"/>
  <c r="AC34" i="35"/>
  <c r="AB34" i="35"/>
  <c r="AA34" i="35"/>
  <c r="Z34" i="35"/>
  <c r="Y34" i="35"/>
  <c r="AI34" i="35"/>
  <c r="AJ34" i="35"/>
  <c r="AH34" i="35"/>
  <c r="AD34" i="35"/>
  <c r="X34" i="35"/>
  <c r="AB82" i="35"/>
  <c r="AA82" i="35"/>
  <c r="Y82" i="35"/>
  <c r="AJ82" i="35"/>
  <c r="AH82" i="35"/>
  <c r="AF82" i="35"/>
  <c r="AC82" i="35"/>
  <c r="Z82" i="35"/>
  <c r="AI82" i="35"/>
  <c r="AG82" i="35"/>
  <c r="AE82" i="35"/>
  <c r="AD82" i="35"/>
  <c r="X82" i="35"/>
  <c r="IF60" i="35"/>
  <c r="IF73" i="35"/>
  <c r="IF94" i="35"/>
  <c r="AE39" i="35"/>
  <c r="AD39" i="35"/>
  <c r="AC39" i="35"/>
  <c r="AB39" i="35"/>
  <c r="AA39" i="35"/>
  <c r="Z39" i="35"/>
  <c r="Y39" i="35"/>
  <c r="AI39" i="35"/>
  <c r="AJ39" i="35"/>
  <c r="AH39" i="35"/>
  <c r="AG39" i="35"/>
  <c r="AF39" i="35"/>
  <c r="X39" i="35"/>
  <c r="IF40" i="35"/>
  <c r="Z86" i="35"/>
  <c r="Y86" i="35"/>
  <c r="AJ86" i="35"/>
  <c r="AI86" i="35"/>
  <c r="AG86" i="35"/>
  <c r="AF86" i="35"/>
  <c r="AC86" i="35"/>
  <c r="AH86" i="35"/>
  <c r="AE86" i="35"/>
  <c r="AD86" i="35"/>
  <c r="AB86" i="35"/>
  <c r="AA86" i="35"/>
  <c r="X86" i="35"/>
  <c r="Y91" i="35"/>
  <c r="AJ91" i="35"/>
  <c r="AI91" i="35"/>
  <c r="AH91" i="35"/>
  <c r="AG91" i="35"/>
  <c r="AF91" i="35"/>
  <c r="AE91" i="35"/>
  <c r="AD91" i="35"/>
  <c r="AC91" i="35"/>
  <c r="AA91" i="35"/>
  <c r="AB91" i="35"/>
  <c r="Z91" i="35"/>
  <c r="X91" i="35"/>
  <c r="Y38" i="35"/>
  <c r="AJ38" i="35"/>
  <c r="AI38" i="35"/>
  <c r="AH38" i="35"/>
  <c r="AG38" i="35"/>
  <c r="AF38" i="35"/>
  <c r="AE38" i="35"/>
  <c r="AD38" i="35"/>
  <c r="AC38" i="35"/>
  <c r="AA38" i="35"/>
  <c r="Z38" i="35"/>
  <c r="AB38" i="35"/>
  <c r="X38" i="35"/>
  <c r="Y76" i="35"/>
  <c r="AJ76" i="35"/>
  <c r="AI76" i="35"/>
  <c r="AH76" i="35"/>
  <c r="AG76" i="35"/>
  <c r="AF76" i="35"/>
  <c r="AE76" i="35"/>
  <c r="AD76" i="35"/>
  <c r="AC76" i="35"/>
  <c r="AB76" i="35"/>
  <c r="AA76" i="35"/>
  <c r="Z76" i="35"/>
  <c r="X76" i="35"/>
  <c r="IF12" i="35"/>
  <c r="AF57" i="35"/>
  <c r="AE57" i="35"/>
  <c r="AD57" i="35"/>
  <c r="AC57" i="35"/>
  <c r="AB57" i="35"/>
  <c r="AA57" i="35"/>
  <c r="Z57" i="35"/>
  <c r="Y57" i="35"/>
  <c r="AJ57" i="35"/>
  <c r="AI57" i="35"/>
  <c r="AH57" i="35"/>
  <c r="AG57" i="35"/>
  <c r="X57" i="35"/>
  <c r="T6" i="35"/>
  <c r="IF41" i="35"/>
  <c r="AC70" i="35"/>
  <c r="AB70" i="35"/>
  <c r="AA70" i="35"/>
  <c r="Z70" i="35"/>
  <c r="Y70" i="35"/>
  <c r="AJ70" i="35"/>
  <c r="AI70" i="35"/>
  <c r="AH70" i="35"/>
  <c r="AG70" i="35"/>
  <c r="AE70" i="35"/>
  <c r="AD70" i="35"/>
  <c r="AF70" i="35"/>
  <c r="X70" i="35"/>
  <c r="IF45" i="35"/>
  <c r="AE72" i="35"/>
  <c r="AD72" i="35"/>
  <c r="AC72" i="35"/>
  <c r="AB72" i="35"/>
  <c r="AA72" i="35"/>
  <c r="Z72" i="35"/>
  <c r="Y72" i="35"/>
  <c r="AJ72" i="35"/>
  <c r="AI72" i="35"/>
  <c r="AG72" i="35"/>
  <c r="AH72" i="35"/>
  <c r="AF72" i="35"/>
  <c r="X72" i="35"/>
  <c r="IF68" i="35"/>
  <c r="AC95" i="35"/>
  <c r="AB95" i="35"/>
  <c r="AA95" i="35"/>
  <c r="Z95" i="35"/>
  <c r="Y95" i="35"/>
  <c r="AJ95" i="35"/>
  <c r="X95" i="35"/>
  <c r="AI95" i="35"/>
  <c r="AH95" i="35"/>
  <c r="AG95" i="35"/>
  <c r="AE95" i="35"/>
  <c r="AF95" i="35"/>
  <c r="AD95" i="35"/>
  <c r="Q13" i="35"/>
  <c r="AG102" i="35"/>
  <c r="AF102" i="35"/>
  <c r="AE102" i="35"/>
  <c r="AD102" i="35"/>
  <c r="AC102" i="35"/>
  <c r="AB102" i="35"/>
  <c r="AA102" i="35"/>
  <c r="Z102" i="35"/>
  <c r="Y102" i="35"/>
  <c r="AJ102" i="35"/>
  <c r="AI102" i="35"/>
  <c r="AH102" i="35"/>
  <c r="X102" i="35"/>
  <c r="AF18" i="35"/>
  <c r="AE18" i="35"/>
  <c r="AD18" i="35"/>
  <c r="AC18" i="35"/>
  <c r="AA18" i="35"/>
  <c r="Z18" i="35"/>
  <c r="Y18" i="35"/>
  <c r="AH18" i="35"/>
  <c r="AJ18" i="35"/>
  <c r="AI18" i="35"/>
  <c r="AG18" i="35"/>
  <c r="AB18" i="35"/>
  <c r="X18" i="35"/>
  <c r="AH74" i="35"/>
  <c r="AG74" i="35"/>
  <c r="AE74" i="35"/>
  <c r="AJ74" i="35"/>
  <c r="AI74" i="35"/>
  <c r="AF74" i="35"/>
  <c r="AD74" i="35"/>
  <c r="AC74" i="35"/>
  <c r="AB74" i="35"/>
  <c r="AA74" i="35"/>
  <c r="Z74" i="35"/>
  <c r="Y74" i="35"/>
  <c r="X74" i="35"/>
  <c r="AH79" i="35"/>
  <c r="AG79" i="35"/>
  <c r="AF79" i="35"/>
  <c r="AE79" i="35"/>
  <c r="AD79" i="35"/>
  <c r="AC79" i="35"/>
  <c r="AB79" i="35"/>
  <c r="AA79" i="35"/>
  <c r="Z79" i="35"/>
  <c r="Y79" i="35"/>
  <c r="AI79" i="35"/>
  <c r="X79" i="35"/>
  <c r="AJ79" i="35"/>
  <c r="IF33" i="35"/>
  <c r="AD37" i="35"/>
  <c r="AC37" i="35"/>
  <c r="AB37" i="35"/>
  <c r="AA37" i="35"/>
  <c r="Z37" i="35"/>
  <c r="Y37" i="35"/>
  <c r="AJ37" i="35"/>
  <c r="X37" i="35"/>
  <c r="AI37" i="35"/>
  <c r="AH37" i="35"/>
  <c r="AF37" i="35"/>
  <c r="AG37" i="35"/>
  <c r="AE37" i="35"/>
  <c r="AC80" i="35"/>
  <c r="AB80" i="35"/>
  <c r="AA80" i="35"/>
  <c r="Z80" i="35"/>
  <c r="Y80" i="35"/>
  <c r="AJ80" i="35"/>
  <c r="AI80" i="35"/>
  <c r="AH80" i="35"/>
  <c r="AG80" i="35"/>
  <c r="AF80" i="35"/>
  <c r="AE80" i="35"/>
  <c r="AD80" i="35"/>
  <c r="X80" i="35"/>
  <c r="IF101" i="35"/>
  <c r="IF52" i="35"/>
  <c r="IF86" i="35"/>
  <c r="R13" i="35"/>
  <c r="IF26" i="35"/>
  <c r="Y85" i="35"/>
  <c r="AJ85" i="35"/>
  <c r="AI85" i="35"/>
  <c r="AH85" i="35"/>
  <c r="AG85" i="35"/>
  <c r="AF85" i="35"/>
  <c r="AE85" i="35"/>
  <c r="AD85" i="35"/>
  <c r="AC85" i="35"/>
  <c r="AB85" i="35"/>
  <c r="AA85" i="35"/>
  <c r="Z85" i="35"/>
  <c r="X85" i="35"/>
  <c r="AE23" i="35"/>
  <c r="AD23" i="35"/>
  <c r="AC23" i="35"/>
  <c r="AB23" i="35"/>
  <c r="AA23" i="35"/>
  <c r="Z23" i="35"/>
  <c r="Y23" i="35"/>
  <c r="AJ23" i="35"/>
  <c r="AG23" i="35"/>
  <c r="AI23" i="35"/>
  <c r="AH23" i="35"/>
  <c r="AF23" i="35"/>
  <c r="X23" i="35"/>
  <c r="R6" i="35"/>
  <c r="AC6" i="35" s="1"/>
  <c r="Z97" i="35"/>
  <c r="Y97" i="35"/>
  <c r="AJ97" i="35"/>
  <c r="X97" i="35"/>
  <c r="AI97" i="35"/>
  <c r="AH97" i="35"/>
  <c r="AG97" i="35"/>
  <c r="AF97" i="35"/>
  <c r="AE97" i="35"/>
  <c r="AD97" i="35"/>
  <c r="AC97" i="35"/>
  <c r="AB97" i="35"/>
  <c r="AA97" i="35"/>
  <c r="IF70" i="35"/>
  <c r="AA19" i="35"/>
  <c r="Z19" i="35"/>
  <c r="Y19" i="35"/>
  <c r="AJ19" i="35"/>
  <c r="AI19" i="35"/>
  <c r="AH19" i="35"/>
  <c r="AG19" i="35"/>
  <c r="AF19" i="35"/>
  <c r="AC19" i="35"/>
  <c r="AE19" i="35"/>
  <c r="AD19" i="35"/>
  <c r="AB19" i="35"/>
  <c r="X19" i="35"/>
  <c r="AD55" i="35"/>
  <c r="AC55" i="35"/>
  <c r="AB55" i="35"/>
  <c r="AA55" i="35"/>
  <c r="Z55" i="35"/>
  <c r="Y55" i="35"/>
  <c r="AJ55" i="35"/>
  <c r="AI55" i="35"/>
  <c r="AH55" i="35"/>
  <c r="AG55" i="35"/>
  <c r="AF55" i="35"/>
  <c r="AE55" i="35"/>
  <c r="X55" i="35"/>
  <c r="Z64" i="35"/>
  <c r="Y64" i="35"/>
  <c r="AJ64" i="35"/>
  <c r="AI64" i="35"/>
  <c r="AH64" i="35"/>
  <c r="AG64" i="35"/>
  <c r="AF64" i="35"/>
  <c r="AE64" i="35"/>
  <c r="AD64" i="35"/>
  <c r="AC64" i="35"/>
  <c r="AB64" i="35"/>
  <c r="AA64" i="35"/>
  <c r="X64" i="35"/>
  <c r="AA78" i="35"/>
  <c r="Z78" i="35"/>
  <c r="Y78" i="35"/>
  <c r="AJ78" i="35"/>
  <c r="X78" i="35"/>
  <c r="AI78" i="35"/>
  <c r="AH78" i="35"/>
  <c r="AG78" i="35"/>
  <c r="AF78" i="35"/>
  <c r="AE78" i="35"/>
  <c r="AD78" i="35"/>
  <c r="AC78" i="35"/>
  <c r="AB78" i="35"/>
  <c r="IF95" i="35"/>
  <c r="T13" i="35"/>
  <c r="IF82" i="35"/>
  <c r="IF92" i="35"/>
  <c r="IF91" i="35"/>
  <c r="AH98" i="35"/>
  <c r="AG98" i="35"/>
  <c r="AF98" i="35"/>
  <c r="AE98" i="35"/>
  <c r="AD98" i="35"/>
  <c r="AC98" i="35"/>
  <c r="AB98" i="35"/>
  <c r="AA98" i="35"/>
  <c r="AJ98" i="35"/>
  <c r="Z98" i="35"/>
  <c r="AI98" i="35"/>
  <c r="Y98" i="35"/>
  <c r="X98" i="35"/>
  <c r="IF38" i="35"/>
  <c r="IF76" i="35"/>
  <c r="IF65" i="35"/>
  <c r="IF77" i="35"/>
  <c r="AE32" i="35"/>
  <c r="AD32" i="35"/>
  <c r="AC32" i="35"/>
  <c r="AA32" i="35"/>
  <c r="Z32" i="35"/>
  <c r="Y32" i="35"/>
  <c r="AJ32" i="35"/>
  <c r="AI32" i="35"/>
  <c r="AG32" i="35"/>
  <c r="AH32" i="35"/>
  <c r="AF32" i="35"/>
  <c r="AB32" i="35"/>
  <c r="X32" i="35"/>
  <c r="IF24" i="35"/>
  <c r="AD75" i="35"/>
  <c r="AC75" i="35"/>
  <c r="AB75" i="35"/>
  <c r="AA75" i="35"/>
  <c r="Z75" i="35"/>
  <c r="Y75" i="35"/>
  <c r="AJ75" i="35"/>
  <c r="AI75" i="35"/>
  <c r="AH75" i="35"/>
  <c r="AG75" i="35"/>
  <c r="AF75" i="35"/>
  <c r="AE75" i="35"/>
  <c r="X75" i="35"/>
  <c r="AB50" i="35"/>
  <c r="AA50" i="35"/>
  <c r="Z50" i="35"/>
  <c r="Y50" i="35"/>
  <c r="AJ50" i="35"/>
  <c r="AI50" i="35"/>
  <c r="AH50" i="35"/>
  <c r="AG50" i="35"/>
  <c r="AF50" i="35"/>
  <c r="AE50" i="35"/>
  <c r="AD50" i="35"/>
  <c r="AC50" i="35"/>
  <c r="X50" i="35"/>
  <c r="IF39" i="35"/>
  <c r="AJ46" i="35"/>
  <c r="AH46" i="35"/>
  <c r="AG46" i="35"/>
  <c r="AF46" i="35"/>
  <c r="AE46" i="35"/>
  <c r="AD46" i="35"/>
  <c r="AC46" i="35"/>
  <c r="AA46" i="35"/>
  <c r="AI46" i="35"/>
  <c r="AB46" i="35"/>
  <c r="Z46" i="35"/>
  <c r="Y46" i="35"/>
  <c r="X46" i="35"/>
  <c r="IF79" i="35"/>
  <c r="IF37" i="35"/>
  <c r="AB88" i="35"/>
  <c r="AA88" i="35"/>
  <c r="Z88" i="35"/>
  <c r="Y88" i="35"/>
  <c r="AJ88" i="35"/>
  <c r="X88" i="35"/>
  <c r="AI88" i="35"/>
  <c r="AH88" i="35"/>
  <c r="AG88" i="35"/>
  <c r="AF88" i="35"/>
  <c r="AE88" i="35"/>
  <c r="AD88" i="35"/>
  <c r="AC88" i="35"/>
  <c r="IF49" i="35"/>
  <c r="AB66" i="35"/>
  <c r="AA66" i="35"/>
  <c r="Z66" i="35"/>
  <c r="Y66" i="35"/>
  <c r="AJ66" i="35"/>
  <c r="AI66" i="35"/>
  <c r="AH66" i="35"/>
  <c r="AG66" i="35"/>
  <c r="AF66" i="35"/>
  <c r="AE66" i="35"/>
  <c r="AD66" i="35"/>
  <c r="AC66" i="35"/>
  <c r="X66" i="35"/>
  <c r="AC14" i="35"/>
  <c r="AB14" i="35"/>
  <c r="AA14" i="35"/>
  <c r="Z14" i="35"/>
  <c r="Y14" i="35"/>
  <c r="AJ14" i="35"/>
  <c r="AI14" i="35"/>
  <c r="AH14" i="35"/>
  <c r="AG14" i="35"/>
  <c r="AF14" i="35"/>
  <c r="AE14" i="35"/>
  <c r="AD14" i="35"/>
  <c r="X14" i="35"/>
  <c r="IF28" i="35"/>
  <c r="AA93" i="35"/>
  <c r="Y93" i="35"/>
  <c r="AJ93" i="35"/>
  <c r="AI93" i="35"/>
  <c r="AG93" i="35"/>
  <c r="AE93" i="35"/>
  <c r="AF93" i="35"/>
  <c r="AD93" i="35"/>
  <c r="AC93" i="35"/>
  <c r="AB93" i="35"/>
  <c r="Z93" i="35"/>
  <c r="AH93" i="35"/>
  <c r="X93" i="35"/>
  <c r="Q10" i="35"/>
  <c r="IF87" i="35"/>
  <c r="AB29" i="35"/>
  <c r="AA29" i="35"/>
  <c r="Z29" i="35"/>
  <c r="Y29" i="35"/>
  <c r="AJ29" i="35"/>
  <c r="AI29" i="35"/>
  <c r="AH29" i="35"/>
  <c r="AG29" i="35"/>
  <c r="AF29" i="35"/>
  <c r="AD29" i="35"/>
  <c r="AE29" i="35"/>
  <c r="AC29" i="35"/>
  <c r="X29" i="35"/>
  <c r="IF80" i="35"/>
  <c r="AD44" i="35"/>
  <c r="AC44" i="35"/>
  <c r="AB44" i="35"/>
  <c r="AA44" i="35"/>
  <c r="Z44" i="35"/>
  <c r="Y44" i="35"/>
  <c r="AJ44" i="35"/>
  <c r="AI44" i="35"/>
  <c r="AH44" i="35"/>
  <c r="AG44" i="35"/>
  <c r="AF44" i="35"/>
  <c r="AE44" i="35"/>
  <c r="X44" i="35"/>
  <c r="IF85" i="35"/>
  <c r="Y56" i="35"/>
  <c r="AJ56" i="35"/>
  <c r="AI56" i="35"/>
  <c r="AH56" i="35"/>
  <c r="AG56" i="35"/>
  <c r="AF56" i="35"/>
  <c r="AE56" i="35"/>
  <c r="AD56" i="35"/>
  <c r="AC56" i="35"/>
  <c r="AB56" i="35"/>
  <c r="AA56" i="35"/>
  <c r="Z56" i="35"/>
  <c r="X56" i="35"/>
  <c r="IF7" i="35"/>
  <c r="V7" i="35"/>
  <c r="AC99" i="35"/>
  <c r="AB99" i="35"/>
  <c r="AA99" i="35"/>
  <c r="Z99" i="35"/>
  <c r="Y99" i="35"/>
  <c r="AJ99" i="35"/>
  <c r="AI99" i="35"/>
  <c r="AH99" i="35"/>
  <c r="AG99" i="35"/>
  <c r="AF99" i="35"/>
  <c r="AE99" i="35"/>
  <c r="AD99" i="35"/>
  <c r="X99" i="35"/>
  <c r="IF97" i="35"/>
  <c r="AG41" i="35"/>
  <c r="AF41" i="35"/>
  <c r="AE41" i="35"/>
  <c r="AD41" i="35"/>
  <c r="AC41" i="35"/>
  <c r="AB41" i="35"/>
  <c r="AA41" i="35"/>
  <c r="Z41" i="35"/>
  <c r="Y41" i="35"/>
  <c r="AJ41" i="35"/>
  <c r="AI41" i="35"/>
  <c r="AH41" i="35"/>
  <c r="X41" i="35"/>
  <c r="IF47" i="35"/>
  <c r="AH59" i="35"/>
  <c r="AG59" i="35"/>
  <c r="AF59" i="35"/>
  <c r="AE59" i="35"/>
  <c r="AD59" i="35"/>
  <c r="AC59" i="35"/>
  <c r="AB59" i="35"/>
  <c r="AA59" i="35"/>
  <c r="Z59" i="35"/>
  <c r="Y59" i="35"/>
  <c r="AJ59" i="35"/>
  <c r="AI59" i="35"/>
  <c r="X59" i="35"/>
  <c r="IF19" i="35"/>
  <c r="IF55" i="35"/>
  <c r="IF67" i="35"/>
  <c r="IF64" i="35"/>
  <c r="IF78" i="35"/>
  <c r="IF25" i="35"/>
  <c r="IF34" i="35"/>
  <c r="Z27" i="35"/>
  <c r="Y27" i="35"/>
  <c r="AJ27" i="35"/>
  <c r="AI27" i="35"/>
  <c r="AH27" i="35"/>
  <c r="AG27" i="35"/>
  <c r="AF27" i="35"/>
  <c r="AE27" i="35"/>
  <c r="AD27" i="35"/>
  <c r="AB27" i="35"/>
  <c r="AC27" i="35"/>
  <c r="AA27" i="35"/>
  <c r="X27" i="35"/>
  <c r="IF98" i="35"/>
  <c r="AD90" i="35"/>
  <c r="AC90" i="35"/>
  <c r="AB90" i="35"/>
  <c r="AA90" i="35"/>
  <c r="Z90" i="35"/>
  <c r="Y90" i="35"/>
  <c r="AJ90" i="35"/>
  <c r="AI90" i="35"/>
  <c r="AH90" i="35"/>
  <c r="AF90" i="35"/>
  <c r="AG90" i="35"/>
  <c r="AE90" i="35"/>
  <c r="X90" i="35"/>
  <c r="AG7" i="35"/>
  <c r="AF7" i="35"/>
  <c r="AE7" i="35"/>
  <c r="AD7" i="35"/>
  <c r="AC7" i="35"/>
  <c r="AB7" i="35"/>
  <c r="AA7" i="35"/>
  <c r="Z7" i="35"/>
  <c r="AI7" i="35"/>
  <c r="AJ7" i="35"/>
  <c r="AH7" i="35"/>
  <c r="Y7" i="35"/>
  <c r="X7" i="35"/>
  <c r="IF72" i="35"/>
  <c r="IF75" i="35"/>
  <c r="IF93" i="35"/>
  <c r="AA12" i="35"/>
  <c r="Z12" i="35"/>
  <c r="Y12" i="35"/>
  <c r="AJ12" i="35"/>
  <c r="X12" i="35"/>
  <c r="AI12" i="35"/>
  <c r="AH12" i="35"/>
  <c r="AG12" i="35"/>
  <c r="AF12" i="35"/>
  <c r="AE12" i="35"/>
  <c r="AD12" i="35"/>
  <c r="AB12" i="35"/>
  <c r="AC12" i="35"/>
  <c r="IF50" i="35"/>
  <c r="IF46" i="35"/>
  <c r="AF92" i="35"/>
  <c r="AE92" i="35"/>
  <c r="AD92" i="35"/>
  <c r="AC92" i="35"/>
  <c r="AB92" i="35"/>
  <c r="AA92" i="35"/>
  <c r="Z92" i="35"/>
  <c r="Y92" i="35"/>
  <c r="AJ92" i="35"/>
  <c r="AH92" i="35"/>
  <c r="AI92" i="35"/>
  <c r="AG92" i="35"/>
  <c r="X92" i="35"/>
  <c r="IF88" i="35"/>
  <c r="IF57" i="35"/>
  <c r="IF66" i="35"/>
  <c r="D25" i="32"/>
  <c r="D24" i="32" a="1"/>
  <c r="D24" i="32" s="1"/>
  <c r="D23" i="32"/>
  <c r="D22" i="32"/>
  <c r="D21" i="32"/>
  <c r="D20" i="32"/>
  <c r="LR6" i="35" l="1"/>
  <c r="IN6" i="35"/>
  <c r="PM6" i="35"/>
  <c r="OY6" i="35"/>
  <c r="JY6" i="35"/>
  <c r="JK6" i="35"/>
  <c r="KK6" i="35"/>
  <c r="NY6" i="35"/>
  <c r="IK6" i="35"/>
  <c r="KR6" i="35"/>
  <c r="MX6" i="35"/>
  <c r="PE6" i="35"/>
  <c r="LT6" i="35"/>
  <c r="JQ6" i="35"/>
  <c r="OU6" i="35"/>
  <c r="LX6" i="35"/>
  <c r="OI6" i="35"/>
  <c r="NS6" i="35"/>
  <c r="IK5" i="35"/>
  <c r="IW5" i="35"/>
  <c r="JI5" i="35"/>
  <c r="JU5" i="35"/>
  <c r="KG5" i="35"/>
  <c r="KS5" i="35"/>
  <c r="LE5" i="35"/>
  <c r="LQ5" i="35"/>
  <c r="MC5" i="35"/>
  <c r="MO5" i="35"/>
  <c r="NA5" i="35"/>
  <c r="NM5" i="35"/>
  <c r="NY5" i="35"/>
  <c r="OK5" i="35"/>
  <c r="OW5" i="35"/>
  <c r="PI5" i="35"/>
  <c r="PU5" i="35"/>
  <c r="IM5" i="35"/>
  <c r="IY5" i="35"/>
  <c r="JK5" i="35"/>
  <c r="JW5" i="35"/>
  <c r="KI5" i="35"/>
  <c r="KU5" i="35"/>
  <c r="LG5" i="35"/>
  <c r="LS5" i="35"/>
  <c r="ME5" i="35"/>
  <c r="MQ5" i="35"/>
  <c r="NC5" i="35"/>
  <c r="NO5" i="35"/>
  <c r="OA5" i="35"/>
  <c r="OM5" i="35"/>
  <c r="OY5" i="35"/>
  <c r="PK5" i="35"/>
  <c r="PW5" i="35"/>
  <c r="IN5" i="35"/>
  <c r="IZ5" i="35"/>
  <c r="JL5" i="35"/>
  <c r="JX5" i="35"/>
  <c r="KJ5" i="35"/>
  <c r="KV5" i="35"/>
  <c r="LH5" i="35"/>
  <c r="LT5" i="35"/>
  <c r="MF5" i="35"/>
  <c r="MR5" i="35"/>
  <c r="ND5" i="35"/>
  <c r="NP5" i="35"/>
  <c r="OB5" i="35"/>
  <c r="ON5" i="35"/>
  <c r="OZ5" i="35"/>
  <c r="PL5" i="35"/>
  <c r="PX5" i="35"/>
  <c r="IO5" i="35"/>
  <c r="JA5" i="35"/>
  <c r="JM5" i="35"/>
  <c r="JY5" i="35"/>
  <c r="KK5" i="35"/>
  <c r="KW5" i="35"/>
  <c r="LI5" i="35"/>
  <c r="LU5" i="35"/>
  <c r="MG5" i="35"/>
  <c r="MS5" i="35"/>
  <c r="NE5" i="35"/>
  <c r="NQ5" i="35"/>
  <c r="OC5" i="35"/>
  <c r="OO5" i="35"/>
  <c r="PA5" i="35"/>
  <c r="PM5" i="35"/>
  <c r="IP5" i="35"/>
  <c r="JB5" i="35"/>
  <c r="JN5" i="35"/>
  <c r="JZ5" i="35"/>
  <c r="KL5" i="35"/>
  <c r="KX5" i="35"/>
  <c r="LJ5" i="35"/>
  <c r="LV5" i="35"/>
  <c r="MH5" i="35"/>
  <c r="MT5" i="35"/>
  <c r="NF5" i="35"/>
  <c r="NR5" i="35"/>
  <c r="OD5" i="35"/>
  <c r="OP5" i="35"/>
  <c r="PB5" i="35"/>
  <c r="PN5" i="35"/>
  <c r="IR5" i="35"/>
  <c r="JD5" i="35"/>
  <c r="JP5" i="35"/>
  <c r="KB5" i="35"/>
  <c r="KN5" i="35"/>
  <c r="KZ5" i="35"/>
  <c r="LL5" i="35"/>
  <c r="LX5" i="35"/>
  <c r="MJ5" i="35"/>
  <c r="MV5" i="35"/>
  <c r="NH5" i="35"/>
  <c r="NT5" i="35"/>
  <c r="OF5" i="35"/>
  <c r="OR5" i="35"/>
  <c r="PD5" i="35"/>
  <c r="PP5" i="35"/>
  <c r="IG5" i="35"/>
  <c r="IS5" i="35"/>
  <c r="JE5" i="35"/>
  <c r="JQ5" i="35"/>
  <c r="KC5" i="35"/>
  <c r="KO5" i="35"/>
  <c r="LA5" i="35"/>
  <c r="LM5" i="35"/>
  <c r="LY5" i="35"/>
  <c r="MK5" i="35"/>
  <c r="MW5" i="35"/>
  <c r="NI5" i="35"/>
  <c r="NU5" i="35"/>
  <c r="OG5" i="35"/>
  <c r="OS5" i="35"/>
  <c r="PE5" i="35"/>
  <c r="PQ5" i="35"/>
  <c r="IH5" i="35"/>
  <c r="IT5" i="35"/>
  <c r="JF5" i="35"/>
  <c r="JR5" i="35"/>
  <c r="KD5" i="35"/>
  <c r="KP5" i="35"/>
  <c r="LB5" i="35"/>
  <c r="LN5" i="35"/>
  <c r="LZ5" i="35"/>
  <c r="ML5" i="35"/>
  <c r="MX5" i="35"/>
  <c r="NJ5" i="35"/>
  <c r="NV5" i="35"/>
  <c r="OH5" i="35"/>
  <c r="OT5" i="35"/>
  <c r="PF5" i="35"/>
  <c r="PR5" i="35"/>
  <c r="II5" i="35"/>
  <c r="IU5" i="35"/>
  <c r="JG5" i="35"/>
  <c r="JS5" i="35"/>
  <c r="KE5" i="35"/>
  <c r="KQ5" i="35"/>
  <c r="LC5" i="35"/>
  <c r="LO5" i="35"/>
  <c r="MA5" i="35"/>
  <c r="MM5" i="35"/>
  <c r="MY5" i="35"/>
  <c r="NK5" i="35"/>
  <c r="NW5" i="35"/>
  <c r="OI5" i="35"/>
  <c r="OU5" i="35"/>
  <c r="PG5" i="35"/>
  <c r="PS5" i="35"/>
  <c r="IL5" i="35"/>
  <c r="KH5" i="35"/>
  <c r="MD5" i="35"/>
  <c r="NZ5" i="35"/>
  <c r="PV5" i="35"/>
  <c r="IQ5" i="35"/>
  <c r="KM5" i="35"/>
  <c r="MI5" i="35"/>
  <c r="OE5" i="35"/>
  <c r="IV5" i="35"/>
  <c r="KR5" i="35"/>
  <c r="MN5" i="35"/>
  <c r="OJ5" i="35"/>
  <c r="IX5" i="35"/>
  <c r="KT5" i="35"/>
  <c r="MP5" i="35"/>
  <c r="OL5" i="35"/>
  <c r="JC5" i="35"/>
  <c r="KY5" i="35"/>
  <c r="MU5" i="35"/>
  <c r="OQ5" i="35"/>
  <c r="JH5" i="35"/>
  <c r="LD5" i="35"/>
  <c r="MZ5" i="35"/>
  <c r="OV5" i="35"/>
  <c r="JJ5" i="35"/>
  <c r="LF5" i="35"/>
  <c r="NB5" i="35"/>
  <c r="OX5" i="35"/>
  <c r="JO5" i="35"/>
  <c r="LK5" i="35"/>
  <c r="NG5" i="35"/>
  <c r="PC5" i="35"/>
  <c r="JT5" i="35"/>
  <c r="LP5" i="35"/>
  <c r="NL5" i="35"/>
  <c r="PH5" i="35"/>
  <c r="KA5" i="35"/>
  <c r="LW5" i="35"/>
  <c r="NS5" i="35"/>
  <c r="PO5" i="35"/>
  <c r="NN5" i="35"/>
  <c r="NX5" i="35"/>
  <c r="PJ5" i="35"/>
  <c r="PT5" i="35"/>
  <c r="IJ5" i="35"/>
  <c r="JV5" i="35"/>
  <c r="KF5" i="35"/>
  <c r="LR5" i="35"/>
  <c r="MB5" i="35"/>
  <c r="LJ6" i="35"/>
  <c r="MY6" i="35"/>
  <c r="MM6" i="35"/>
  <c r="PS6" i="35"/>
  <c r="OM6" i="35"/>
  <c r="IY6" i="35"/>
  <c r="LF6" i="35"/>
  <c r="NM6" i="35"/>
  <c r="PT6" i="35"/>
  <c r="KF6" i="35"/>
  <c r="ML6" i="35"/>
  <c r="OS6" i="35"/>
  <c r="JE6" i="35"/>
  <c r="LL6" i="35"/>
  <c r="NG6" i="35"/>
  <c r="PA6" i="35"/>
  <c r="JM6" i="35"/>
  <c r="IH13" i="35"/>
  <c r="IT13" i="35"/>
  <c r="JF13" i="35"/>
  <c r="JR13" i="35"/>
  <c r="KD13" i="35"/>
  <c r="KP13" i="35"/>
  <c r="LB13" i="35"/>
  <c r="LN13" i="35"/>
  <c r="LZ13" i="35"/>
  <c r="ML13" i="35"/>
  <c r="MX13" i="35"/>
  <c r="NJ13" i="35"/>
  <c r="NV13" i="35"/>
  <c r="OH13" i="35"/>
  <c r="OT13" i="35"/>
  <c r="PF13" i="35"/>
  <c r="PR13" i="35"/>
  <c r="II13" i="35"/>
  <c r="IU13" i="35"/>
  <c r="JG13" i="35"/>
  <c r="JS13" i="35"/>
  <c r="KE13" i="35"/>
  <c r="KQ13" i="35"/>
  <c r="LC13" i="35"/>
  <c r="LO13" i="35"/>
  <c r="MA13" i="35"/>
  <c r="MM13" i="35"/>
  <c r="MY13" i="35"/>
  <c r="NK13" i="35"/>
  <c r="NW13" i="35"/>
  <c r="OI13" i="35"/>
  <c r="OU13" i="35"/>
  <c r="PG13" i="35"/>
  <c r="PS13" i="35"/>
  <c r="IJ13" i="35"/>
  <c r="IV13" i="35"/>
  <c r="JH13" i="35"/>
  <c r="JT13" i="35"/>
  <c r="KF13" i="35"/>
  <c r="KR13" i="35"/>
  <c r="LD13" i="35"/>
  <c r="LP13" i="35"/>
  <c r="MB13" i="35"/>
  <c r="MN13" i="35"/>
  <c r="MZ13" i="35"/>
  <c r="NL13" i="35"/>
  <c r="NX13" i="35"/>
  <c r="OJ13" i="35"/>
  <c r="OV13" i="35"/>
  <c r="PH13" i="35"/>
  <c r="PT13" i="35"/>
  <c r="IK13" i="35"/>
  <c r="IW13" i="35"/>
  <c r="JI13" i="35"/>
  <c r="JU13" i="35"/>
  <c r="KG13" i="35"/>
  <c r="KS13" i="35"/>
  <c r="LE13" i="35"/>
  <c r="LQ13" i="35"/>
  <c r="MC13" i="35"/>
  <c r="MO13" i="35"/>
  <c r="NA13" i="35"/>
  <c r="NM13" i="35"/>
  <c r="NY13" i="35"/>
  <c r="OK13" i="35"/>
  <c r="OW13" i="35"/>
  <c r="PI13" i="35"/>
  <c r="PU13" i="35"/>
  <c r="IL13" i="35"/>
  <c r="IX13" i="35"/>
  <c r="JJ13" i="35"/>
  <c r="JV13" i="35"/>
  <c r="KH13" i="35"/>
  <c r="KT13" i="35"/>
  <c r="LF13" i="35"/>
  <c r="LR13" i="35"/>
  <c r="MD13" i="35"/>
  <c r="MP13" i="35"/>
  <c r="NB13" i="35"/>
  <c r="NN13" i="35"/>
  <c r="NZ13" i="35"/>
  <c r="OL13" i="35"/>
  <c r="OX13" i="35"/>
  <c r="PJ13" i="35"/>
  <c r="PV13" i="35"/>
  <c r="IM13" i="35"/>
  <c r="IY13" i="35"/>
  <c r="JK13" i="35"/>
  <c r="JW13" i="35"/>
  <c r="KI13" i="35"/>
  <c r="KU13" i="35"/>
  <c r="LG13" i="35"/>
  <c r="LS13" i="35"/>
  <c r="ME13" i="35"/>
  <c r="MQ13" i="35"/>
  <c r="NC13" i="35"/>
  <c r="NO13" i="35"/>
  <c r="OA13" i="35"/>
  <c r="OM13" i="35"/>
  <c r="OY13" i="35"/>
  <c r="PK13" i="35"/>
  <c r="PW13" i="35"/>
  <c r="IN13" i="35"/>
  <c r="IZ13" i="35"/>
  <c r="JL13" i="35"/>
  <c r="JX13" i="35"/>
  <c r="KJ13" i="35"/>
  <c r="KV13" i="35"/>
  <c r="LH13" i="35"/>
  <c r="LT13" i="35"/>
  <c r="MF13" i="35"/>
  <c r="MR13" i="35"/>
  <c r="ND13" i="35"/>
  <c r="NP13" i="35"/>
  <c r="OB13" i="35"/>
  <c r="ON13" i="35"/>
  <c r="OZ13" i="35"/>
  <c r="PL13" i="35"/>
  <c r="PX13" i="35"/>
  <c r="IO13" i="35"/>
  <c r="JA13" i="35"/>
  <c r="JM13" i="35"/>
  <c r="JY13" i="35"/>
  <c r="KK13" i="35"/>
  <c r="KW13" i="35"/>
  <c r="LI13" i="35"/>
  <c r="LU13" i="35"/>
  <c r="MG13" i="35"/>
  <c r="MS13" i="35"/>
  <c r="NE13" i="35"/>
  <c r="NQ13" i="35"/>
  <c r="OC13" i="35"/>
  <c r="OO13" i="35"/>
  <c r="PA13" i="35"/>
  <c r="PM13" i="35"/>
  <c r="IP13" i="35"/>
  <c r="JB13" i="35"/>
  <c r="JN13" i="35"/>
  <c r="JZ13" i="35"/>
  <c r="KL13" i="35"/>
  <c r="KX13" i="35"/>
  <c r="LJ13" i="35"/>
  <c r="LV13" i="35"/>
  <c r="MH13" i="35"/>
  <c r="MT13" i="35"/>
  <c r="NF13" i="35"/>
  <c r="NR13" i="35"/>
  <c r="OD13" i="35"/>
  <c r="OP13" i="35"/>
  <c r="PB13" i="35"/>
  <c r="PN13" i="35"/>
  <c r="IQ13" i="35"/>
  <c r="JC13" i="35"/>
  <c r="JO13" i="35"/>
  <c r="KA13" i="35"/>
  <c r="KM13" i="35"/>
  <c r="KY13" i="35"/>
  <c r="LK13" i="35"/>
  <c r="LW13" i="35"/>
  <c r="MI13" i="35"/>
  <c r="MU13" i="35"/>
  <c r="NG13" i="35"/>
  <c r="NS13" i="35"/>
  <c r="OE13" i="35"/>
  <c r="OQ13" i="35"/>
  <c r="PC13" i="35"/>
  <c r="PO13" i="35"/>
  <c r="JD13" i="35"/>
  <c r="LX13" i="35"/>
  <c r="OR13" i="35"/>
  <c r="JE13" i="35"/>
  <c r="LY13" i="35"/>
  <c r="OS13" i="35"/>
  <c r="JP13" i="35"/>
  <c r="MJ13" i="35"/>
  <c r="PD13" i="35"/>
  <c r="JQ13" i="35"/>
  <c r="MK13" i="35"/>
  <c r="PE13" i="35"/>
  <c r="KB13" i="35"/>
  <c r="MV13" i="35"/>
  <c r="PP13" i="35"/>
  <c r="KC13" i="35"/>
  <c r="MW13" i="35"/>
  <c r="PQ13" i="35"/>
  <c r="KN13" i="35"/>
  <c r="NH13" i="35"/>
  <c r="KO13" i="35"/>
  <c r="NI13" i="35"/>
  <c r="KZ13" i="35"/>
  <c r="NT13" i="35"/>
  <c r="IR13" i="35"/>
  <c r="LL13" i="35"/>
  <c r="OF13" i="35"/>
  <c r="IS13" i="35"/>
  <c r="LM13" i="35"/>
  <c r="OG13" i="35"/>
  <c r="IG13" i="35"/>
  <c r="LA13" i="35"/>
  <c r="NU13" i="35"/>
  <c r="JX6" i="35"/>
  <c r="LC6" i="35"/>
  <c r="KQ6" i="35"/>
  <c r="NW6" i="35"/>
  <c r="OA6" i="35"/>
  <c r="IM6" i="35"/>
  <c r="KT6" i="35"/>
  <c r="NA6" i="35"/>
  <c r="PH6" i="35"/>
  <c r="JT6" i="35"/>
  <c r="LZ6" i="35"/>
  <c r="OG6" i="35"/>
  <c r="IS6" i="35"/>
  <c r="KZ6" i="35"/>
  <c r="MU6" i="35"/>
  <c r="OO6" i="35"/>
  <c r="JA6" i="35"/>
  <c r="V12" i="35"/>
  <c r="IR12" i="35"/>
  <c r="JD12" i="35"/>
  <c r="JP12" i="35"/>
  <c r="KB12" i="35"/>
  <c r="KN12" i="35"/>
  <c r="KZ12" i="35"/>
  <c r="LL12" i="35"/>
  <c r="LX12" i="35"/>
  <c r="MJ12" i="35"/>
  <c r="MV12" i="35"/>
  <c r="NH12" i="35"/>
  <c r="NT12" i="35"/>
  <c r="IG12" i="35"/>
  <c r="IS12" i="35"/>
  <c r="JE12" i="35"/>
  <c r="JQ12" i="35"/>
  <c r="KC12" i="35"/>
  <c r="KO12" i="35"/>
  <c r="LA12" i="35"/>
  <c r="LM12" i="35"/>
  <c r="LY12" i="35"/>
  <c r="MK12" i="35"/>
  <c r="MW12" i="35"/>
  <c r="NI12" i="35"/>
  <c r="NU12" i="35"/>
  <c r="IH12" i="35"/>
  <c r="IT12" i="35"/>
  <c r="JF12" i="35"/>
  <c r="JR12" i="35"/>
  <c r="KD12" i="35"/>
  <c r="KP12" i="35"/>
  <c r="LB12" i="35"/>
  <c r="LN12" i="35"/>
  <c r="LZ12" i="35"/>
  <c r="ML12" i="35"/>
  <c r="MX12" i="35"/>
  <c r="NJ12" i="35"/>
  <c r="NV12" i="35"/>
  <c r="IJ12" i="35"/>
  <c r="IV12" i="35"/>
  <c r="JH12" i="35"/>
  <c r="IN12" i="35"/>
  <c r="JG12" i="35"/>
  <c r="JW12" i="35"/>
  <c r="KL12" i="35"/>
  <c r="LD12" i="35"/>
  <c r="LS12" i="35"/>
  <c r="MH12" i="35"/>
  <c r="MZ12" i="35"/>
  <c r="NO12" i="35"/>
  <c r="OD12" i="35"/>
  <c r="OP12" i="35"/>
  <c r="PB12" i="35"/>
  <c r="PN12" i="35"/>
  <c r="IO12" i="35"/>
  <c r="JI12" i="35"/>
  <c r="JX12" i="35"/>
  <c r="KM12" i="35"/>
  <c r="LE12" i="35"/>
  <c r="LT12" i="35"/>
  <c r="MI12" i="35"/>
  <c r="NA12" i="35"/>
  <c r="NP12" i="35"/>
  <c r="OE12" i="35"/>
  <c r="OQ12" i="35"/>
  <c r="PC12" i="35"/>
  <c r="PO12" i="35"/>
  <c r="IP12" i="35"/>
  <c r="JJ12" i="35"/>
  <c r="JY12" i="35"/>
  <c r="KQ12" i="35"/>
  <c r="LF12" i="35"/>
  <c r="LU12" i="35"/>
  <c r="MM12" i="35"/>
  <c r="NB12" i="35"/>
  <c r="NQ12" i="35"/>
  <c r="OF12" i="35"/>
  <c r="OR12" i="35"/>
  <c r="PD12" i="35"/>
  <c r="PP12" i="35"/>
  <c r="IQ12" i="35"/>
  <c r="JK12" i="35"/>
  <c r="JZ12" i="35"/>
  <c r="KR12" i="35"/>
  <c r="LG12" i="35"/>
  <c r="LV12" i="35"/>
  <c r="MN12" i="35"/>
  <c r="NC12" i="35"/>
  <c r="NR12" i="35"/>
  <c r="OG12" i="35"/>
  <c r="OS12" i="35"/>
  <c r="PE12" i="35"/>
  <c r="PQ12" i="35"/>
  <c r="IU12" i="35"/>
  <c r="JL12" i="35"/>
  <c r="KA12" i="35"/>
  <c r="KS12" i="35"/>
  <c r="LH12" i="35"/>
  <c r="LW12" i="35"/>
  <c r="MO12" i="35"/>
  <c r="ND12" i="35"/>
  <c r="NS12" i="35"/>
  <c r="OH12" i="35"/>
  <c r="OT12" i="35"/>
  <c r="PF12" i="35"/>
  <c r="PR12" i="35"/>
  <c r="IW12" i="35"/>
  <c r="JM12" i="35"/>
  <c r="KE12" i="35"/>
  <c r="KT12" i="35"/>
  <c r="LI12" i="35"/>
  <c r="MA12" i="35"/>
  <c r="MP12" i="35"/>
  <c r="NE12" i="35"/>
  <c r="NW12" i="35"/>
  <c r="OI12" i="35"/>
  <c r="OU12" i="35"/>
  <c r="PG12" i="35"/>
  <c r="PS12" i="35"/>
  <c r="IX12" i="35"/>
  <c r="JN12" i="35"/>
  <c r="KF12" i="35"/>
  <c r="KU12" i="35"/>
  <c r="LJ12" i="35"/>
  <c r="MB12" i="35"/>
  <c r="MQ12" i="35"/>
  <c r="NF12" i="35"/>
  <c r="NX12" i="35"/>
  <c r="OJ12" i="35"/>
  <c r="OV12" i="35"/>
  <c r="PH12" i="35"/>
  <c r="PT12" i="35"/>
  <c r="IY12" i="35"/>
  <c r="JO12" i="35"/>
  <c r="KG12" i="35"/>
  <c r="KV12" i="35"/>
  <c r="LK12" i="35"/>
  <c r="MC12" i="35"/>
  <c r="MR12" i="35"/>
  <c r="NG12" i="35"/>
  <c r="NY12" i="35"/>
  <c r="OK12" i="35"/>
  <c r="OW12" i="35"/>
  <c r="PI12" i="35"/>
  <c r="PU12" i="35"/>
  <c r="II12" i="35"/>
  <c r="IZ12" i="35"/>
  <c r="JS12" i="35"/>
  <c r="KH12" i="35"/>
  <c r="KW12" i="35"/>
  <c r="LO12" i="35"/>
  <c r="MD12" i="35"/>
  <c r="MS12" i="35"/>
  <c r="NK12" i="35"/>
  <c r="NZ12" i="35"/>
  <c r="OL12" i="35"/>
  <c r="OX12" i="35"/>
  <c r="PJ12" i="35"/>
  <c r="PV12" i="35"/>
  <c r="IK12" i="35"/>
  <c r="JA12" i="35"/>
  <c r="JT12" i="35"/>
  <c r="KI12" i="35"/>
  <c r="KX12" i="35"/>
  <c r="LP12" i="35"/>
  <c r="ME12" i="35"/>
  <c r="MT12" i="35"/>
  <c r="NL12" i="35"/>
  <c r="OA12" i="35"/>
  <c r="OM12" i="35"/>
  <c r="OY12" i="35"/>
  <c r="PK12" i="35"/>
  <c r="PW12" i="35"/>
  <c r="KJ12" i="35"/>
  <c r="OB12" i="35"/>
  <c r="KK12" i="35"/>
  <c r="OC12" i="35"/>
  <c r="KY12" i="35"/>
  <c r="ON12" i="35"/>
  <c r="LC12" i="35"/>
  <c r="OO12" i="35"/>
  <c r="LQ12" i="35"/>
  <c r="OZ12" i="35"/>
  <c r="LR12" i="35"/>
  <c r="PA12" i="35"/>
  <c r="IL12" i="35"/>
  <c r="MF12" i="35"/>
  <c r="PL12" i="35"/>
  <c r="IM12" i="35"/>
  <c r="MG12" i="35"/>
  <c r="PM12" i="35"/>
  <c r="JB12" i="35"/>
  <c r="MU12" i="35"/>
  <c r="PX12" i="35"/>
  <c r="JU12" i="35"/>
  <c r="NM12" i="35"/>
  <c r="JV12" i="35"/>
  <c r="NN12" i="35"/>
  <c r="JC12" i="35"/>
  <c r="MY12" i="35"/>
  <c r="JN6" i="35"/>
  <c r="JG6" i="35"/>
  <c r="IU6" i="35"/>
  <c r="MA6" i="35"/>
  <c r="NO6" i="35"/>
  <c r="PV6" i="35"/>
  <c r="KH6" i="35"/>
  <c r="MO6" i="35"/>
  <c r="OV6" i="35"/>
  <c r="JH6" i="35"/>
  <c r="LN6" i="35"/>
  <c r="NU6" i="35"/>
  <c r="IG6" i="35"/>
  <c r="KN6" i="35"/>
  <c r="MI6" i="35"/>
  <c r="OC6" i="35"/>
  <c r="IO6" i="35"/>
  <c r="PG6" i="35"/>
  <c r="OP6" i="35"/>
  <c r="OD6" i="35"/>
  <c r="KE6" i="35"/>
  <c r="NC6" i="35"/>
  <c r="PJ6" i="35"/>
  <c r="JV6" i="35"/>
  <c r="MC6" i="35"/>
  <c r="OJ6" i="35"/>
  <c r="IV6" i="35"/>
  <c r="LB6" i="35"/>
  <c r="NI6" i="35"/>
  <c r="PP6" i="35"/>
  <c r="KB6" i="35"/>
  <c r="LW6" i="35"/>
  <c r="NQ6" i="35"/>
  <c r="IO9" i="35"/>
  <c r="IQ9" i="35"/>
  <c r="IR9" i="35"/>
  <c r="IJ9" i="35"/>
  <c r="IV9" i="35"/>
  <c r="IK9" i="35"/>
  <c r="IW9" i="35"/>
  <c r="IL9" i="35"/>
  <c r="JC9" i="35"/>
  <c r="JO9" i="35"/>
  <c r="KA9" i="35"/>
  <c r="KM9" i="35"/>
  <c r="KY9" i="35"/>
  <c r="LK9" i="35"/>
  <c r="LW9" i="35"/>
  <c r="MI9" i="35"/>
  <c r="MU9" i="35"/>
  <c r="NG9" i="35"/>
  <c r="NS9" i="35"/>
  <c r="OE9" i="35"/>
  <c r="OQ9" i="35"/>
  <c r="PC9" i="35"/>
  <c r="PO9" i="35"/>
  <c r="IM9" i="35"/>
  <c r="JD9" i="35"/>
  <c r="JP9" i="35"/>
  <c r="KB9" i="35"/>
  <c r="KN9" i="35"/>
  <c r="KZ9" i="35"/>
  <c r="LL9" i="35"/>
  <c r="LX9" i="35"/>
  <c r="MJ9" i="35"/>
  <c r="MV9" i="35"/>
  <c r="NH9" i="35"/>
  <c r="NT9" i="35"/>
  <c r="OF9" i="35"/>
  <c r="OR9" i="35"/>
  <c r="PD9" i="35"/>
  <c r="PP9" i="35"/>
  <c r="IN9" i="35"/>
  <c r="JE9" i="35"/>
  <c r="JQ9" i="35"/>
  <c r="KC9" i="35"/>
  <c r="KO9" i="35"/>
  <c r="LA9" i="35"/>
  <c r="LM9" i="35"/>
  <c r="LY9" i="35"/>
  <c r="MK9" i="35"/>
  <c r="MW9" i="35"/>
  <c r="NI9" i="35"/>
  <c r="NU9" i="35"/>
  <c r="OG9" i="35"/>
  <c r="OS9" i="35"/>
  <c r="PE9" i="35"/>
  <c r="PQ9" i="35"/>
  <c r="IP9" i="35"/>
  <c r="JF9" i="35"/>
  <c r="JR9" i="35"/>
  <c r="KD9" i="35"/>
  <c r="KP9" i="35"/>
  <c r="LB9" i="35"/>
  <c r="LN9" i="35"/>
  <c r="LZ9" i="35"/>
  <c r="ML9" i="35"/>
  <c r="MX9" i="35"/>
  <c r="NJ9" i="35"/>
  <c r="NV9" i="35"/>
  <c r="OH9" i="35"/>
  <c r="OT9" i="35"/>
  <c r="PF9" i="35"/>
  <c r="PR9" i="35"/>
  <c r="IS9" i="35"/>
  <c r="JG9" i="35"/>
  <c r="JS9" i="35"/>
  <c r="KE9" i="35"/>
  <c r="KQ9" i="35"/>
  <c r="LC9" i="35"/>
  <c r="LO9" i="35"/>
  <c r="MA9" i="35"/>
  <c r="MM9" i="35"/>
  <c r="MY9" i="35"/>
  <c r="NK9" i="35"/>
  <c r="NW9" i="35"/>
  <c r="OI9" i="35"/>
  <c r="OU9" i="35"/>
  <c r="PG9" i="35"/>
  <c r="PS9" i="35"/>
  <c r="IT9" i="35"/>
  <c r="JH9" i="35"/>
  <c r="JT9" i="35"/>
  <c r="KF9" i="35"/>
  <c r="KR9" i="35"/>
  <c r="LD9" i="35"/>
  <c r="LP9" i="35"/>
  <c r="MB9" i="35"/>
  <c r="MN9" i="35"/>
  <c r="MZ9" i="35"/>
  <c r="NL9" i="35"/>
  <c r="NX9" i="35"/>
  <c r="OJ9" i="35"/>
  <c r="OV9" i="35"/>
  <c r="PH9" i="35"/>
  <c r="PT9" i="35"/>
  <c r="IU9" i="35"/>
  <c r="JI9" i="35"/>
  <c r="JU9" i="35"/>
  <c r="KG9" i="35"/>
  <c r="KS9" i="35"/>
  <c r="LE9" i="35"/>
  <c r="LQ9" i="35"/>
  <c r="MC9" i="35"/>
  <c r="MO9" i="35"/>
  <c r="NA9" i="35"/>
  <c r="NM9" i="35"/>
  <c r="NY9" i="35"/>
  <c r="OK9" i="35"/>
  <c r="OW9" i="35"/>
  <c r="PI9" i="35"/>
  <c r="PU9" i="35"/>
  <c r="IX9" i="35"/>
  <c r="JJ9" i="35"/>
  <c r="JV9" i="35"/>
  <c r="KH9" i="35"/>
  <c r="KT9" i="35"/>
  <c r="LF9" i="35"/>
  <c r="LR9" i="35"/>
  <c r="MD9" i="35"/>
  <c r="MP9" i="35"/>
  <c r="NB9" i="35"/>
  <c r="NN9" i="35"/>
  <c r="NZ9" i="35"/>
  <c r="OL9" i="35"/>
  <c r="OX9" i="35"/>
  <c r="PJ9" i="35"/>
  <c r="PV9" i="35"/>
  <c r="IH9" i="35"/>
  <c r="JA9" i="35"/>
  <c r="JM9" i="35"/>
  <c r="JY9" i="35"/>
  <c r="KK9" i="35"/>
  <c r="KW9" i="35"/>
  <c r="LI9" i="35"/>
  <c r="LU9" i="35"/>
  <c r="MG9" i="35"/>
  <c r="MS9" i="35"/>
  <c r="NE9" i="35"/>
  <c r="NQ9" i="35"/>
  <c r="OC9" i="35"/>
  <c r="OO9" i="35"/>
  <c r="PA9" i="35"/>
  <c r="PM9" i="35"/>
  <c r="II9" i="35"/>
  <c r="KL9" i="35"/>
  <c r="MH9" i="35"/>
  <c r="OD9" i="35"/>
  <c r="IY9" i="35"/>
  <c r="KU9" i="35"/>
  <c r="MQ9" i="35"/>
  <c r="OM9" i="35"/>
  <c r="IZ9" i="35"/>
  <c r="KV9" i="35"/>
  <c r="MR9" i="35"/>
  <c r="ON9" i="35"/>
  <c r="JB9" i="35"/>
  <c r="KX9" i="35"/>
  <c r="MT9" i="35"/>
  <c r="OP9" i="35"/>
  <c r="JK9" i="35"/>
  <c r="LG9" i="35"/>
  <c r="NC9" i="35"/>
  <c r="OY9" i="35"/>
  <c r="JL9" i="35"/>
  <c r="LH9" i="35"/>
  <c r="ND9" i="35"/>
  <c r="OZ9" i="35"/>
  <c r="JN9" i="35"/>
  <c r="LJ9" i="35"/>
  <c r="NF9" i="35"/>
  <c r="PB9" i="35"/>
  <c r="JW9" i="35"/>
  <c r="LS9" i="35"/>
  <c r="NO9" i="35"/>
  <c r="PK9" i="35"/>
  <c r="JX9" i="35"/>
  <c r="LT9" i="35"/>
  <c r="NP9" i="35"/>
  <c r="PL9" i="35"/>
  <c r="JZ9" i="35"/>
  <c r="LV9" i="35"/>
  <c r="NR9" i="35"/>
  <c r="PN9" i="35"/>
  <c r="OA9" i="35"/>
  <c r="OB9" i="35"/>
  <c r="PW9" i="35"/>
  <c r="PX9" i="35"/>
  <c r="IG9" i="35"/>
  <c r="KI9" i="35"/>
  <c r="ME9" i="35"/>
  <c r="MF9" i="35"/>
  <c r="KJ9" i="35"/>
  <c r="NK6" i="35"/>
  <c r="MT6" i="35"/>
  <c r="MH6" i="35"/>
  <c r="II6" i="35"/>
  <c r="MQ6" i="35"/>
  <c r="OX6" i="35"/>
  <c r="JJ6" i="35"/>
  <c r="LQ6" i="35"/>
  <c r="NX6" i="35"/>
  <c r="IJ6" i="35"/>
  <c r="KP6" i="35"/>
  <c r="MW6" i="35"/>
  <c r="PD6" i="35"/>
  <c r="JP6" i="35"/>
  <c r="LK6" i="35"/>
  <c r="NE6" i="35"/>
  <c r="LO6" i="35"/>
  <c r="KX6" i="35"/>
  <c r="KL6" i="35"/>
  <c r="PN6" i="35"/>
  <c r="ME6" i="35"/>
  <c r="OL6" i="35"/>
  <c r="IX6" i="35"/>
  <c r="LE6" i="35"/>
  <c r="NL6" i="35"/>
  <c r="PR6" i="35"/>
  <c r="KD6" i="35"/>
  <c r="MK6" i="35"/>
  <c r="OR6" i="35"/>
  <c r="JD6" i="35"/>
  <c r="KY6" i="35"/>
  <c r="MS6" i="35"/>
  <c r="JS6" i="35"/>
  <c r="JB6" i="35"/>
  <c r="IP6" i="35"/>
  <c r="NR6" i="35"/>
  <c r="LS6" i="35"/>
  <c r="NZ6" i="35"/>
  <c r="IL6" i="35"/>
  <c r="KS6" i="35"/>
  <c r="MZ6" i="35"/>
  <c r="PF6" i="35"/>
  <c r="JR6" i="35"/>
  <c r="LY6" i="35"/>
  <c r="OF6" i="35"/>
  <c r="IR6" i="35"/>
  <c r="KM6" i="35"/>
  <c r="MG6" i="35"/>
  <c r="PL6" i="35"/>
  <c r="OZ6" i="35"/>
  <c r="ON6" i="35"/>
  <c r="PX6" i="35"/>
  <c r="LV6" i="35"/>
  <c r="LG6" i="35"/>
  <c r="NN6" i="35"/>
  <c r="PU6" i="35"/>
  <c r="KG6" i="35"/>
  <c r="MN6" i="35"/>
  <c r="OT6" i="35"/>
  <c r="JF6" i="35"/>
  <c r="LM6" i="35"/>
  <c r="NT6" i="35"/>
  <c r="PO6" i="35"/>
  <c r="KA6" i="35"/>
  <c r="LU6" i="35"/>
  <c r="IK8" i="35"/>
  <c r="IW8" i="35"/>
  <c r="JI8" i="35"/>
  <c r="JU8" i="35"/>
  <c r="KG8" i="35"/>
  <c r="KS8" i="35"/>
  <c r="LE8" i="35"/>
  <c r="LQ8" i="35"/>
  <c r="MC8" i="35"/>
  <c r="MO8" i="35"/>
  <c r="NA8" i="35"/>
  <c r="NM8" i="35"/>
  <c r="NY8" i="35"/>
  <c r="OK8" i="35"/>
  <c r="OW8" i="35"/>
  <c r="PI8" i="35"/>
  <c r="PU8" i="35"/>
  <c r="IM8" i="35"/>
  <c r="IY8" i="35"/>
  <c r="JK8" i="35"/>
  <c r="JW8" i="35"/>
  <c r="KI8" i="35"/>
  <c r="KU8" i="35"/>
  <c r="LG8" i="35"/>
  <c r="LS8" i="35"/>
  <c r="ME8" i="35"/>
  <c r="MQ8" i="35"/>
  <c r="NC8" i="35"/>
  <c r="NO8" i="35"/>
  <c r="OA8" i="35"/>
  <c r="OM8" i="35"/>
  <c r="OY8" i="35"/>
  <c r="PK8" i="35"/>
  <c r="PW8" i="35"/>
  <c r="IN8" i="35"/>
  <c r="IZ8" i="35"/>
  <c r="JL8" i="35"/>
  <c r="JX8" i="35"/>
  <c r="KJ8" i="35"/>
  <c r="KV8" i="35"/>
  <c r="LH8" i="35"/>
  <c r="LT8" i="35"/>
  <c r="MF8" i="35"/>
  <c r="MR8" i="35"/>
  <c r="ND8" i="35"/>
  <c r="NP8" i="35"/>
  <c r="OB8" i="35"/>
  <c r="ON8" i="35"/>
  <c r="OZ8" i="35"/>
  <c r="PL8" i="35"/>
  <c r="PX8" i="35"/>
  <c r="IO8" i="35"/>
  <c r="JA8" i="35"/>
  <c r="JM8" i="35"/>
  <c r="IP8" i="35"/>
  <c r="JB8" i="35"/>
  <c r="JN8" i="35"/>
  <c r="JZ8" i="35"/>
  <c r="KL8" i="35"/>
  <c r="KX8" i="35"/>
  <c r="LJ8" i="35"/>
  <c r="LV8" i="35"/>
  <c r="MH8" i="35"/>
  <c r="MT8" i="35"/>
  <c r="NF8" i="35"/>
  <c r="IR8" i="35"/>
  <c r="JD8" i="35"/>
  <c r="JP8" i="35"/>
  <c r="KB8" i="35"/>
  <c r="KN8" i="35"/>
  <c r="KZ8" i="35"/>
  <c r="LL8" i="35"/>
  <c r="LX8" i="35"/>
  <c r="MJ8" i="35"/>
  <c r="MV8" i="35"/>
  <c r="NH8" i="35"/>
  <c r="NT8" i="35"/>
  <c r="OF8" i="35"/>
  <c r="OR8" i="35"/>
  <c r="PD8" i="35"/>
  <c r="PP8" i="35"/>
  <c r="IG8" i="35"/>
  <c r="IS8" i="35"/>
  <c r="JE8" i="35"/>
  <c r="JQ8" i="35"/>
  <c r="KC8" i="35"/>
  <c r="KO8" i="35"/>
  <c r="LA8" i="35"/>
  <c r="LM8" i="35"/>
  <c r="LY8" i="35"/>
  <c r="MK8" i="35"/>
  <c r="MW8" i="35"/>
  <c r="NI8" i="35"/>
  <c r="NU8" i="35"/>
  <c r="OG8" i="35"/>
  <c r="OS8" i="35"/>
  <c r="PE8" i="35"/>
  <c r="PQ8" i="35"/>
  <c r="IH8" i="35"/>
  <c r="IT8" i="35"/>
  <c r="JF8" i="35"/>
  <c r="JR8" i="35"/>
  <c r="KD8" i="35"/>
  <c r="KP8" i="35"/>
  <c r="LB8" i="35"/>
  <c r="LN8" i="35"/>
  <c r="LZ8" i="35"/>
  <c r="ML8" i="35"/>
  <c r="MX8" i="35"/>
  <c r="NJ8" i="35"/>
  <c r="NV8" i="35"/>
  <c r="II8" i="35"/>
  <c r="IU8" i="35"/>
  <c r="JG8" i="35"/>
  <c r="JS8" i="35"/>
  <c r="KE8" i="35"/>
  <c r="KQ8" i="35"/>
  <c r="LC8" i="35"/>
  <c r="LO8" i="35"/>
  <c r="MA8" i="35"/>
  <c r="MM8" i="35"/>
  <c r="MY8" i="35"/>
  <c r="NK8" i="35"/>
  <c r="NW8" i="35"/>
  <c r="JJ8" i="35"/>
  <c r="KW8" i="35"/>
  <c r="MG8" i="35"/>
  <c r="NQ8" i="35"/>
  <c r="OO8" i="35"/>
  <c r="PH8" i="35"/>
  <c r="JO8" i="35"/>
  <c r="KY8" i="35"/>
  <c r="MI8" i="35"/>
  <c r="NR8" i="35"/>
  <c r="OP8" i="35"/>
  <c r="PJ8" i="35"/>
  <c r="JT8" i="35"/>
  <c r="LD8" i="35"/>
  <c r="MN8" i="35"/>
  <c r="NS8" i="35"/>
  <c r="OQ8" i="35"/>
  <c r="PM8" i="35"/>
  <c r="JV8" i="35"/>
  <c r="LF8" i="35"/>
  <c r="MP8" i="35"/>
  <c r="NX8" i="35"/>
  <c r="OT8" i="35"/>
  <c r="PN8" i="35"/>
  <c r="JY8" i="35"/>
  <c r="LI8" i="35"/>
  <c r="MS8" i="35"/>
  <c r="NZ8" i="35"/>
  <c r="OU8" i="35"/>
  <c r="PO8" i="35"/>
  <c r="IJ8" i="35"/>
  <c r="KA8" i="35"/>
  <c r="LK8" i="35"/>
  <c r="MU8" i="35"/>
  <c r="OC8" i="35"/>
  <c r="OV8" i="35"/>
  <c r="PR8" i="35"/>
  <c r="IL8" i="35"/>
  <c r="KF8" i="35"/>
  <c r="LP8" i="35"/>
  <c r="MZ8" i="35"/>
  <c r="OD8" i="35"/>
  <c r="OX8" i="35"/>
  <c r="PS8" i="35"/>
  <c r="IQ8" i="35"/>
  <c r="KH8" i="35"/>
  <c r="LR8" i="35"/>
  <c r="NB8" i="35"/>
  <c r="OE8" i="35"/>
  <c r="PA8" i="35"/>
  <c r="PT8" i="35"/>
  <c r="IV8" i="35"/>
  <c r="KK8" i="35"/>
  <c r="LU8" i="35"/>
  <c r="NE8" i="35"/>
  <c r="JC8" i="35"/>
  <c r="KR8" i="35"/>
  <c r="MB8" i="35"/>
  <c r="NL8" i="35"/>
  <c r="OJ8" i="35"/>
  <c r="PF8" i="35"/>
  <c r="LW8" i="35"/>
  <c r="MD8" i="35"/>
  <c r="NG8" i="35"/>
  <c r="NN8" i="35"/>
  <c r="OH8" i="35"/>
  <c r="OI8" i="35"/>
  <c r="OL8" i="35"/>
  <c r="PB8" i="35"/>
  <c r="IX8" i="35"/>
  <c r="PC8" i="35"/>
  <c r="JH8" i="35"/>
  <c r="PG8" i="35"/>
  <c r="KM8" i="35"/>
  <c r="KT8" i="35"/>
  <c r="PV8" i="35"/>
  <c r="PB6" i="35"/>
  <c r="ND6" i="35"/>
  <c r="MR6" i="35"/>
  <c r="OB6" i="35"/>
  <c r="JZ6" i="35"/>
  <c r="KU6" i="35"/>
  <c r="NB6" i="35"/>
  <c r="PI6" i="35"/>
  <c r="JU6" i="35"/>
  <c r="MB6" i="35"/>
  <c r="OH6" i="35"/>
  <c r="IT6" i="35"/>
  <c r="LA6" i="35"/>
  <c r="NH6" i="35"/>
  <c r="PC6" i="35"/>
  <c r="JO6" i="35"/>
  <c r="LI6" i="35"/>
  <c r="NP6" i="35"/>
  <c r="LH6" i="35"/>
  <c r="KV6" i="35"/>
  <c r="MF6" i="35"/>
  <c r="PW6" i="35"/>
  <c r="KI6" i="35"/>
  <c r="MP6" i="35"/>
  <c r="OW6" i="35"/>
  <c r="JI6" i="35"/>
  <c r="LP6" i="35"/>
  <c r="NV6" i="35"/>
  <c r="IH6" i="35"/>
  <c r="KO6" i="35"/>
  <c r="MV6" i="35"/>
  <c r="OQ6" i="35"/>
  <c r="JC6" i="35"/>
  <c r="KW6" i="35"/>
  <c r="IN11" i="35"/>
  <c r="IZ11" i="35"/>
  <c r="JL11" i="35"/>
  <c r="JX11" i="35"/>
  <c r="KJ11" i="35"/>
  <c r="KV11" i="35"/>
  <c r="LH11" i="35"/>
  <c r="LT11" i="35"/>
  <c r="MF11" i="35"/>
  <c r="MR11" i="35"/>
  <c r="ND11" i="35"/>
  <c r="NP11" i="35"/>
  <c r="OB11" i="35"/>
  <c r="ON11" i="35"/>
  <c r="OZ11" i="35"/>
  <c r="PL11" i="35"/>
  <c r="PX11" i="35"/>
  <c r="IO11" i="35"/>
  <c r="JA11" i="35"/>
  <c r="JM11" i="35"/>
  <c r="JY11" i="35"/>
  <c r="KK11" i="35"/>
  <c r="KW11" i="35"/>
  <c r="LI11" i="35"/>
  <c r="LU11" i="35"/>
  <c r="MG11" i="35"/>
  <c r="MS11" i="35"/>
  <c r="NE11" i="35"/>
  <c r="NQ11" i="35"/>
  <c r="OC11" i="35"/>
  <c r="OO11" i="35"/>
  <c r="PA11" i="35"/>
  <c r="PM11" i="35"/>
  <c r="IP11" i="35"/>
  <c r="JB11" i="35"/>
  <c r="JN11" i="35"/>
  <c r="JZ11" i="35"/>
  <c r="KL11" i="35"/>
  <c r="KX11" i="35"/>
  <c r="LJ11" i="35"/>
  <c r="LV11" i="35"/>
  <c r="MH11" i="35"/>
  <c r="MT11" i="35"/>
  <c r="NF11" i="35"/>
  <c r="NR11" i="35"/>
  <c r="OD11" i="35"/>
  <c r="OP11" i="35"/>
  <c r="PB11" i="35"/>
  <c r="PN11" i="35"/>
  <c r="IQ11" i="35"/>
  <c r="JC11" i="35"/>
  <c r="JO11" i="35"/>
  <c r="KA11" i="35"/>
  <c r="KM11" i="35"/>
  <c r="KY11" i="35"/>
  <c r="LK11" i="35"/>
  <c r="LW11" i="35"/>
  <c r="MI11" i="35"/>
  <c r="MU11" i="35"/>
  <c r="NG11" i="35"/>
  <c r="NS11" i="35"/>
  <c r="OE11" i="35"/>
  <c r="OQ11" i="35"/>
  <c r="IR11" i="35"/>
  <c r="JD11" i="35"/>
  <c r="JP11" i="35"/>
  <c r="KB11" i="35"/>
  <c r="KN11" i="35"/>
  <c r="KZ11" i="35"/>
  <c r="LL11" i="35"/>
  <c r="LX11" i="35"/>
  <c r="MJ11" i="35"/>
  <c r="MV11" i="35"/>
  <c r="NH11" i="35"/>
  <c r="NT11" i="35"/>
  <c r="OF11" i="35"/>
  <c r="OR11" i="35"/>
  <c r="PD11" i="35"/>
  <c r="PP11" i="35"/>
  <c r="IG11" i="35"/>
  <c r="IS11" i="35"/>
  <c r="JE11" i="35"/>
  <c r="JQ11" i="35"/>
  <c r="KC11" i="35"/>
  <c r="IH11" i="35"/>
  <c r="IT11" i="35"/>
  <c r="JF11" i="35"/>
  <c r="JR11" i="35"/>
  <c r="KD11" i="35"/>
  <c r="KP11" i="35"/>
  <c r="IK11" i="35"/>
  <c r="IW11" i="35"/>
  <c r="JI11" i="35"/>
  <c r="JU11" i="35"/>
  <c r="KG11" i="35"/>
  <c r="KS11" i="35"/>
  <c r="LE11" i="35"/>
  <c r="JK11" i="35"/>
  <c r="KT11" i="35"/>
  <c r="LQ11" i="35"/>
  <c r="MM11" i="35"/>
  <c r="NI11" i="35"/>
  <c r="NZ11" i="35"/>
  <c r="OV11" i="35"/>
  <c r="PO11" i="35"/>
  <c r="II11" i="35"/>
  <c r="JS11" i="35"/>
  <c r="KU11" i="35"/>
  <c r="LR11" i="35"/>
  <c r="MN11" i="35"/>
  <c r="NJ11" i="35"/>
  <c r="OA11" i="35"/>
  <c r="OW11" i="35"/>
  <c r="PQ11" i="35"/>
  <c r="IJ11" i="35"/>
  <c r="JT11" i="35"/>
  <c r="LA11" i="35"/>
  <c r="LS11" i="35"/>
  <c r="MO11" i="35"/>
  <c r="NK11" i="35"/>
  <c r="OG11" i="35"/>
  <c r="OX11" i="35"/>
  <c r="PR11" i="35"/>
  <c r="IL11" i="35"/>
  <c r="JV11" i="35"/>
  <c r="LB11" i="35"/>
  <c r="LY11" i="35"/>
  <c r="MP11" i="35"/>
  <c r="NL11" i="35"/>
  <c r="OH11" i="35"/>
  <c r="OY11" i="35"/>
  <c r="PS11" i="35"/>
  <c r="IM11" i="35"/>
  <c r="JW11" i="35"/>
  <c r="LC11" i="35"/>
  <c r="LZ11" i="35"/>
  <c r="MQ11" i="35"/>
  <c r="NM11" i="35"/>
  <c r="OI11" i="35"/>
  <c r="PC11" i="35"/>
  <c r="PT11" i="35"/>
  <c r="IU11" i="35"/>
  <c r="KE11" i="35"/>
  <c r="LD11" i="35"/>
  <c r="MA11" i="35"/>
  <c r="MW11" i="35"/>
  <c r="NN11" i="35"/>
  <c r="OJ11" i="35"/>
  <c r="PE11" i="35"/>
  <c r="PU11" i="35"/>
  <c r="IV11" i="35"/>
  <c r="KF11" i="35"/>
  <c r="LF11" i="35"/>
  <c r="MB11" i="35"/>
  <c r="MX11" i="35"/>
  <c r="NO11" i="35"/>
  <c r="OK11" i="35"/>
  <c r="PF11" i="35"/>
  <c r="PV11" i="35"/>
  <c r="IX11" i="35"/>
  <c r="KH11" i="35"/>
  <c r="LG11" i="35"/>
  <c r="MC11" i="35"/>
  <c r="MY11" i="35"/>
  <c r="NU11" i="35"/>
  <c r="OL11" i="35"/>
  <c r="PG11" i="35"/>
  <c r="PW11" i="35"/>
  <c r="IY11" i="35"/>
  <c r="KI11" i="35"/>
  <c r="LM11" i="35"/>
  <c r="MD11" i="35"/>
  <c r="MZ11" i="35"/>
  <c r="NV11" i="35"/>
  <c r="OM11" i="35"/>
  <c r="PH11" i="35"/>
  <c r="JG11" i="35"/>
  <c r="KO11" i="35"/>
  <c r="LN11" i="35"/>
  <c r="ME11" i="35"/>
  <c r="NA11" i="35"/>
  <c r="NW11" i="35"/>
  <c r="OS11" i="35"/>
  <c r="PI11" i="35"/>
  <c r="NX11" i="35"/>
  <c r="NY11" i="35"/>
  <c r="JH11" i="35"/>
  <c r="OT11" i="35"/>
  <c r="JJ11" i="35"/>
  <c r="OU11" i="35"/>
  <c r="KQ11" i="35"/>
  <c r="PJ11" i="35"/>
  <c r="KR11" i="35"/>
  <c r="PK11" i="35"/>
  <c r="LO11" i="35"/>
  <c r="LP11" i="35"/>
  <c r="MK11" i="35"/>
  <c r="NB11" i="35"/>
  <c r="NC11" i="35"/>
  <c r="ML11" i="35"/>
  <c r="II10" i="35"/>
  <c r="IU10" i="35"/>
  <c r="JG10" i="35"/>
  <c r="JS10" i="35"/>
  <c r="KE10" i="35"/>
  <c r="IJ10" i="35"/>
  <c r="IV10" i="35"/>
  <c r="JH10" i="35"/>
  <c r="JT10" i="35"/>
  <c r="KF10" i="35"/>
  <c r="KR10" i="35"/>
  <c r="LD10" i="35"/>
  <c r="LP10" i="35"/>
  <c r="MB10" i="35"/>
  <c r="MN10" i="35"/>
  <c r="MZ10" i="35"/>
  <c r="NL10" i="35"/>
  <c r="NX10" i="35"/>
  <c r="OJ10" i="35"/>
  <c r="OV10" i="35"/>
  <c r="PH10" i="35"/>
  <c r="PT10" i="35"/>
  <c r="IK10" i="35"/>
  <c r="IW10" i="35"/>
  <c r="JI10" i="35"/>
  <c r="JU10" i="35"/>
  <c r="KG10" i="35"/>
  <c r="KS10" i="35"/>
  <c r="LE10" i="35"/>
  <c r="LQ10" i="35"/>
  <c r="MC10" i="35"/>
  <c r="MO10" i="35"/>
  <c r="NA10" i="35"/>
  <c r="NM10" i="35"/>
  <c r="NY10" i="35"/>
  <c r="OK10" i="35"/>
  <c r="OW10" i="35"/>
  <c r="PI10" i="35"/>
  <c r="PU10" i="35"/>
  <c r="IL10" i="35"/>
  <c r="IX10" i="35"/>
  <c r="JJ10" i="35"/>
  <c r="JV10" i="35"/>
  <c r="KH10" i="35"/>
  <c r="KT10" i="35"/>
  <c r="LF10" i="35"/>
  <c r="LR10" i="35"/>
  <c r="MD10" i="35"/>
  <c r="MP10" i="35"/>
  <c r="NB10" i="35"/>
  <c r="NN10" i="35"/>
  <c r="NZ10" i="35"/>
  <c r="OL10" i="35"/>
  <c r="OX10" i="35"/>
  <c r="PJ10" i="35"/>
  <c r="PV10" i="35"/>
  <c r="IM10" i="35"/>
  <c r="IY10" i="35"/>
  <c r="JK10" i="35"/>
  <c r="JW10" i="35"/>
  <c r="KI10" i="35"/>
  <c r="KU10" i="35"/>
  <c r="LG10" i="35"/>
  <c r="LS10" i="35"/>
  <c r="ME10" i="35"/>
  <c r="MQ10" i="35"/>
  <c r="NC10" i="35"/>
  <c r="NO10" i="35"/>
  <c r="OA10" i="35"/>
  <c r="OM10" i="35"/>
  <c r="OY10" i="35"/>
  <c r="PK10" i="35"/>
  <c r="PW10" i="35"/>
  <c r="IN10" i="35"/>
  <c r="IZ10" i="35"/>
  <c r="JL10" i="35"/>
  <c r="JX10" i="35"/>
  <c r="KJ10" i="35"/>
  <c r="KV10" i="35"/>
  <c r="LH10" i="35"/>
  <c r="LT10" i="35"/>
  <c r="MF10" i="35"/>
  <c r="MR10" i="35"/>
  <c r="ND10" i="35"/>
  <c r="NP10" i="35"/>
  <c r="OB10" i="35"/>
  <c r="ON10" i="35"/>
  <c r="OZ10" i="35"/>
  <c r="PL10" i="35"/>
  <c r="PX10" i="35"/>
  <c r="IO10" i="35"/>
  <c r="JA10" i="35"/>
  <c r="JM10" i="35"/>
  <c r="JY10" i="35"/>
  <c r="KK10" i="35"/>
  <c r="KW10" i="35"/>
  <c r="LI10" i="35"/>
  <c r="LU10" i="35"/>
  <c r="MG10" i="35"/>
  <c r="MS10" i="35"/>
  <c r="NE10" i="35"/>
  <c r="NQ10" i="35"/>
  <c r="OC10" i="35"/>
  <c r="OO10" i="35"/>
  <c r="PA10" i="35"/>
  <c r="PM10" i="35"/>
  <c r="IP10" i="35"/>
  <c r="JB10" i="35"/>
  <c r="JN10" i="35"/>
  <c r="JZ10" i="35"/>
  <c r="KL10" i="35"/>
  <c r="KX10" i="35"/>
  <c r="LJ10" i="35"/>
  <c r="LV10" i="35"/>
  <c r="MH10" i="35"/>
  <c r="MT10" i="35"/>
  <c r="NF10" i="35"/>
  <c r="NR10" i="35"/>
  <c r="OD10" i="35"/>
  <c r="OP10" i="35"/>
  <c r="PB10" i="35"/>
  <c r="PN10" i="35"/>
  <c r="IG10" i="35"/>
  <c r="IS10" i="35"/>
  <c r="JE10" i="35"/>
  <c r="JQ10" i="35"/>
  <c r="KC10" i="35"/>
  <c r="KO10" i="35"/>
  <c r="LA10" i="35"/>
  <c r="LM10" i="35"/>
  <c r="LY10" i="35"/>
  <c r="MK10" i="35"/>
  <c r="MW10" i="35"/>
  <c r="NI10" i="35"/>
  <c r="NU10" i="35"/>
  <c r="OG10" i="35"/>
  <c r="OS10" i="35"/>
  <c r="PE10" i="35"/>
  <c r="PQ10" i="35"/>
  <c r="IH10" i="35"/>
  <c r="KD10" i="35"/>
  <c r="LO10" i="35"/>
  <c r="MY10" i="35"/>
  <c r="OI10" i="35"/>
  <c r="PS10" i="35"/>
  <c r="IQ10" i="35"/>
  <c r="KM10" i="35"/>
  <c r="LW10" i="35"/>
  <c r="NG10" i="35"/>
  <c r="OQ10" i="35"/>
  <c r="IR10" i="35"/>
  <c r="KN10" i="35"/>
  <c r="LX10" i="35"/>
  <c r="NH10" i="35"/>
  <c r="OR10" i="35"/>
  <c r="IT10" i="35"/>
  <c r="KP10" i="35"/>
  <c r="LZ10" i="35"/>
  <c r="NJ10" i="35"/>
  <c r="OT10" i="35"/>
  <c r="JC10" i="35"/>
  <c r="KQ10" i="35"/>
  <c r="MA10" i="35"/>
  <c r="NK10" i="35"/>
  <c r="OU10" i="35"/>
  <c r="JD10" i="35"/>
  <c r="KY10" i="35"/>
  <c r="MI10" i="35"/>
  <c r="NS10" i="35"/>
  <c r="PC10" i="35"/>
  <c r="JF10" i="35"/>
  <c r="KZ10" i="35"/>
  <c r="MJ10" i="35"/>
  <c r="NT10" i="35"/>
  <c r="PD10" i="35"/>
  <c r="JO10" i="35"/>
  <c r="LB10" i="35"/>
  <c r="ML10" i="35"/>
  <c r="NV10" i="35"/>
  <c r="PF10" i="35"/>
  <c r="JP10" i="35"/>
  <c r="LC10" i="35"/>
  <c r="MM10" i="35"/>
  <c r="NW10" i="35"/>
  <c r="PG10" i="35"/>
  <c r="JR10" i="35"/>
  <c r="LK10" i="35"/>
  <c r="MU10" i="35"/>
  <c r="OE10" i="35"/>
  <c r="PO10" i="35"/>
  <c r="PP10" i="35"/>
  <c r="PR10" i="35"/>
  <c r="KA10" i="35"/>
  <c r="KB10" i="35"/>
  <c r="LL10" i="35"/>
  <c r="LN10" i="35"/>
  <c r="MV10" i="35"/>
  <c r="OF10" i="35"/>
  <c r="OH10" i="35"/>
  <c r="MX10" i="35"/>
  <c r="NF6" i="35"/>
  <c r="JL6" i="35"/>
  <c r="IZ6" i="35"/>
  <c r="KJ6" i="35"/>
  <c r="PK6" i="35"/>
  <c r="JW6" i="35"/>
  <c r="MD6" i="35"/>
  <c r="OK6" i="35"/>
  <c r="IW6" i="35"/>
  <c r="LD6" i="35"/>
  <c r="NJ6" i="35"/>
  <c r="PQ6" i="35"/>
  <c r="KC6" i="35"/>
  <c r="MJ6" i="35"/>
  <c r="OE6" i="35"/>
  <c r="IQ6" i="35"/>
  <c r="IF5" i="35"/>
  <c r="V5" i="35"/>
  <c r="AD6" i="35"/>
  <c r="T104" i="35"/>
  <c r="AB6" i="35"/>
  <c r="IF10" i="35"/>
  <c r="IF6" i="35"/>
  <c r="AE5" i="35"/>
  <c r="AD5" i="35"/>
  <c r="AA5" i="35"/>
  <c r="AC5" i="35"/>
  <c r="AB5" i="35"/>
  <c r="Z5" i="35"/>
  <c r="Y5" i="35"/>
  <c r="AJ5" i="35"/>
  <c r="AG5" i="35"/>
  <c r="AI5" i="35"/>
  <c r="AH5" i="35"/>
  <c r="AF5" i="35"/>
  <c r="X5" i="35"/>
  <c r="AH13" i="35"/>
  <c r="AG13" i="35"/>
  <c r="AF13" i="35"/>
  <c r="AE13" i="35"/>
  <c r="AD13" i="35"/>
  <c r="AC13" i="35"/>
  <c r="AB13" i="35"/>
  <c r="AA13" i="35"/>
  <c r="Z13" i="35"/>
  <c r="Y13" i="35"/>
  <c r="AJ13" i="35"/>
  <c r="AI13" i="35"/>
  <c r="X13" i="35"/>
  <c r="AE6" i="35"/>
  <c r="AI9" i="35"/>
  <c r="AH9" i="35"/>
  <c r="AG9" i="35"/>
  <c r="AF9" i="35"/>
  <c r="AE9" i="35"/>
  <c r="AD9" i="35"/>
  <c r="AA9" i="35"/>
  <c r="AC9" i="35"/>
  <c r="AB9" i="35"/>
  <c r="Y9" i="35"/>
  <c r="AJ9" i="35"/>
  <c r="X9" i="35"/>
  <c r="Z9" i="35"/>
  <c r="AF6" i="35"/>
  <c r="AG6" i="35"/>
  <c r="AH6" i="35"/>
  <c r="AB8" i="35"/>
  <c r="AA8" i="35"/>
  <c r="Z8" i="35"/>
  <c r="Y8" i="35"/>
  <c r="AJ8" i="35"/>
  <c r="X8" i="35"/>
  <c r="AI8" i="35"/>
  <c r="AH8" i="35"/>
  <c r="AG8" i="35"/>
  <c r="AD8" i="35"/>
  <c r="AC8" i="35"/>
  <c r="AF8" i="35"/>
  <c r="AE8" i="35"/>
  <c r="IF9" i="35"/>
  <c r="V9" i="35"/>
  <c r="AI6" i="35"/>
  <c r="AJ6" i="35"/>
  <c r="IF8" i="35"/>
  <c r="V8" i="35"/>
  <c r="IF13" i="35"/>
  <c r="X6" i="35"/>
  <c r="Y6" i="35"/>
  <c r="Y10" i="35"/>
  <c r="AJ10" i="35"/>
  <c r="AI10" i="35"/>
  <c r="AG10" i="35"/>
  <c r="AF10" i="35"/>
  <c r="AB10" i="35"/>
  <c r="AH10" i="35"/>
  <c r="AE10" i="35"/>
  <c r="AD10" i="35"/>
  <c r="AC10" i="35"/>
  <c r="AA10" i="35"/>
  <c r="Z10" i="35"/>
  <c r="X10" i="35"/>
  <c r="AA6" i="35"/>
  <c r="Z6" i="35"/>
  <c r="IF11" i="35"/>
  <c r="V11" i="35"/>
  <c r="AF11" i="35"/>
  <c r="AE11" i="35"/>
  <c r="AD11" i="35"/>
  <c r="AC11" i="35"/>
  <c r="AB11" i="35"/>
  <c r="AA11" i="35"/>
  <c r="Y11" i="35"/>
  <c r="AJ11" i="35"/>
  <c r="AI11" i="35"/>
  <c r="AG11" i="35"/>
  <c r="Z11" i="35"/>
  <c r="AH11" i="35"/>
  <c r="X11" i="35"/>
  <c r="C4" i="27"/>
  <c r="I9" i="27"/>
  <c r="AC104" i="35" l="1"/>
  <c r="AA104" i="35"/>
  <c r="AD104" i="35"/>
  <c r="AF104" i="35"/>
  <c r="AE104" i="35"/>
  <c r="V104" i="35"/>
  <c r="U104" i="35" s="1"/>
  <c r="AH104" i="35"/>
  <c r="AI104" i="35"/>
  <c r="AG104" i="35"/>
  <c r="AJ104" i="35"/>
  <c r="Y104" i="35"/>
  <c r="Z104" i="35"/>
  <c r="AB104" i="35"/>
  <c r="AM104" i="35" l="1"/>
  <c r="IE104" i="35"/>
  <c r="Z106" i="35"/>
  <c r="F116" i="35"/>
  <c r="Y106" i="35"/>
  <c r="F115" i="35"/>
  <c r="AJ106" i="35"/>
  <c r="X106" i="35"/>
  <c r="F114" i="35"/>
  <c r="F110" i="35"/>
  <c r="AH106" i="35"/>
  <c r="AG106" i="35"/>
  <c r="AF106" i="35"/>
  <c r="AE106" i="35"/>
  <c r="AD106" i="35"/>
  <c r="AI106" i="35"/>
  <c r="AC106" i="35"/>
  <c r="F109" i="35"/>
  <c r="AB106" i="35"/>
  <c r="AA106" i="35"/>
  <c r="X104" i="35"/>
  <c r="D12" i="32"/>
  <c r="PX107" i="35" l="1"/>
  <c r="PX106" i="35"/>
  <c r="IF107" i="35"/>
  <c r="IF108" i="35"/>
  <c r="IF104" i="35"/>
  <c r="IF106" i="35" s="1"/>
  <c r="PX104" i="35"/>
  <c r="PX108" i="35" s="1"/>
  <c r="D18" i="32"/>
  <c r="D17" i="32"/>
  <c r="D16" i="32"/>
  <c r="PX109" i="35" l="1"/>
  <c r="IF109" i="35"/>
  <c r="R4" i="32"/>
  <c r="C12" i="32"/>
  <c r="AJ4" i="32"/>
  <c r="J4" i="32"/>
  <c r="G4" i="32"/>
  <c r="F4" i="32"/>
  <c r="H4" i="32" s="1"/>
  <c r="I4" i="32" s="1"/>
  <c r="E4" i="32"/>
  <c r="V1" i="32"/>
  <c r="IC4" i="32" l="1"/>
  <c r="AK4" i="32"/>
  <c r="AL4" i="32" s="1"/>
  <c r="L4" i="32"/>
  <c r="M4" i="32" s="1"/>
  <c r="P4" i="32" l="1"/>
  <c r="Q4" i="32" s="1"/>
  <c r="O4" i="32"/>
  <c r="IE7" i="32"/>
  <c r="IE6" i="32"/>
  <c r="AM4" i="32"/>
  <c r="PV5" i="32"/>
  <c r="PV6" i="32"/>
  <c r="N4" i="32"/>
  <c r="AF4" i="32" s="1"/>
  <c r="AF10" i="32" s="1"/>
  <c r="ID7" i="32"/>
  <c r="ID6" i="32"/>
  <c r="D12" i="30"/>
  <c r="F12" i="30"/>
  <c r="G51" i="30"/>
  <c r="E51" i="30"/>
  <c r="G16" i="30"/>
  <c r="G14" i="30"/>
  <c r="G13" i="30"/>
  <c r="G12" i="30" s="1"/>
  <c r="G9" i="30"/>
  <c r="E16" i="30"/>
  <c r="E14" i="30"/>
  <c r="E13" i="30"/>
  <c r="E12" i="30" s="1"/>
  <c r="E9" i="30"/>
  <c r="S4" i="32" l="1"/>
  <c r="C65" i="32" s="1"/>
  <c r="U4" i="32"/>
  <c r="V4" i="32"/>
  <c r="V10" i="32" s="1"/>
  <c r="D38" i="32"/>
  <c r="AD4" i="32"/>
  <c r="AD10" i="32" s="1"/>
  <c r="AE4" i="32"/>
  <c r="AE10" i="32" s="1"/>
  <c r="D31" i="32"/>
  <c r="X4" i="32"/>
  <c r="X10" i="32" s="1"/>
  <c r="D36" i="32"/>
  <c r="D32" i="32"/>
  <c r="AG4" i="32"/>
  <c r="AG10" i="32" s="1"/>
  <c r="W4" i="32"/>
  <c r="W10" i="32" s="1"/>
  <c r="AB4" i="32"/>
  <c r="AB10" i="32" s="1"/>
  <c r="PV4" i="32"/>
  <c r="PV7" i="32" s="1"/>
  <c r="PV8" i="32" s="1"/>
  <c r="ID4" i="32"/>
  <c r="ID5" i="32" s="1"/>
  <c r="ID8" i="32" s="1"/>
  <c r="IE4" i="32"/>
  <c r="IE5" i="32" s="1"/>
  <c r="IE8" i="32" s="1"/>
  <c r="IF4" i="32"/>
  <c r="IF5" i="32" s="1"/>
  <c r="Y4" i="32"/>
  <c r="Y10" i="32" s="1"/>
  <c r="AC4" i="32"/>
  <c r="AC10" i="32" s="1"/>
  <c r="D37" i="32"/>
  <c r="IF6" i="32"/>
  <c r="IF7" i="32"/>
  <c r="AN4" i="32"/>
  <c r="IG4" i="32" s="1"/>
  <c r="Z4" i="32"/>
  <c r="Z10" i="32" s="1"/>
  <c r="AA4" i="32"/>
  <c r="AA10" i="32" s="1"/>
  <c r="F53" i="30"/>
  <c r="F54" i="30" s="1"/>
  <c r="F55" i="30" s="1"/>
  <c r="F56" i="30" s="1"/>
  <c r="F57" i="30" s="1"/>
  <c r="F58" i="30" s="1"/>
  <c r="D53" i="30"/>
  <c r="D54" i="30" s="1"/>
  <c r="D55" i="30" s="1"/>
  <c r="D56" i="30" s="1"/>
  <c r="D57" i="30" s="1"/>
  <c r="D58" i="30" s="1"/>
  <c r="G17" i="30"/>
  <c r="E17" i="30"/>
  <c r="C13" i="30"/>
  <c r="C12" i="30" s="1"/>
  <c r="C14" i="30"/>
  <c r="C16" i="30"/>
  <c r="IF8" i="32" l="1"/>
  <c r="IG6" i="32"/>
  <c r="IG5" i="32"/>
  <c r="IG7" i="32"/>
  <c r="AO4" i="32"/>
  <c r="G15" i="30"/>
  <c r="G24" i="30" s="1"/>
  <c r="E15" i="30"/>
  <c r="E23" i="30" s="1"/>
  <c r="F59" i="30"/>
  <c r="D59" i="30"/>
  <c r="C17" i="30"/>
  <c r="C51" i="30"/>
  <c r="C9" i="30"/>
  <c r="IH7" i="32" l="1"/>
  <c r="IH6" i="32"/>
  <c r="AP4" i="32"/>
  <c r="IH4" i="32"/>
  <c r="IH5" i="32" s="1"/>
  <c r="IG8" i="32"/>
  <c r="G18" i="30"/>
  <c r="G19" i="30"/>
  <c r="G23" i="30"/>
  <c r="E18" i="30"/>
  <c r="E24" i="30"/>
  <c r="E19" i="30"/>
  <c r="F60" i="30"/>
  <c r="D60" i="30"/>
  <c r="B53" i="30"/>
  <c r="B54" i="30" s="1"/>
  <c r="B55" i="30" s="1"/>
  <c r="C15" i="30"/>
  <c r="AH4" i="20"/>
  <c r="IH8" i="32" l="1"/>
  <c r="II7" i="32"/>
  <c r="II6" i="32"/>
  <c r="AQ4" i="32"/>
  <c r="II4" i="32"/>
  <c r="II5" i="32" s="1"/>
  <c r="E56" i="30"/>
  <c r="G54" i="30"/>
  <c r="G56" i="30"/>
  <c r="G53" i="30"/>
  <c r="G57" i="30"/>
  <c r="G25" i="30"/>
  <c r="G26" i="30" s="1"/>
  <c r="G28" i="30" s="1"/>
  <c r="G30" i="30" s="1"/>
  <c r="G31" i="30" s="1"/>
  <c r="G55" i="30"/>
  <c r="G58" i="30"/>
  <c r="G59" i="30"/>
  <c r="E25" i="30"/>
  <c r="E26" i="30" s="1"/>
  <c r="E28" i="30" s="1"/>
  <c r="E30" i="30" s="1"/>
  <c r="E31" i="30" s="1"/>
  <c r="E55" i="30"/>
  <c r="E54" i="30"/>
  <c r="E59" i="30"/>
  <c r="E53" i="30"/>
  <c r="E57" i="30"/>
  <c r="E58" i="30"/>
  <c r="F61" i="30"/>
  <c r="G60" i="30"/>
  <c r="D61" i="30"/>
  <c r="E60" i="30"/>
  <c r="C18" i="30"/>
  <c r="C19" i="30"/>
  <c r="C24" i="30"/>
  <c r="B56" i="30"/>
  <c r="C23" i="30"/>
  <c r="AI4" i="20"/>
  <c r="IA4" i="20"/>
  <c r="II8" i="32" l="1"/>
  <c r="IJ7" i="32"/>
  <c r="IJ6" i="32"/>
  <c r="AR4" i="32"/>
  <c r="IJ4" i="32"/>
  <c r="IJ5" i="32" s="1"/>
  <c r="C25" i="30"/>
  <c r="G61" i="30"/>
  <c r="F62" i="30"/>
  <c r="D62" i="30"/>
  <c r="E61" i="30"/>
  <c r="C53" i="30"/>
  <c r="C54" i="30"/>
  <c r="C56" i="30"/>
  <c r="B57" i="30"/>
  <c r="C55" i="30"/>
  <c r="IB7" i="20"/>
  <c r="IB6" i="20"/>
  <c r="PT5" i="20"/>
  <c r="AJ4" i="20"/>
  <c r="AJ54" i="26"/>
  <c r="AI10" i="26"/>
  <c r="AJ57" i="26" l="1"/>
  <c r="AI53" i="26"/>
  <c r="AI46" i="26"/>
  <c r="AJ46" i="26"/>
  <c r="AI50" i="26"/>
  <c r="AI23" i="26"/>
  <c r="AJ50" i="26"/>
  <c r="IJ8" i="32"/>
  <c r="IK6" i="32"/>
  <c r="IK7" i="32"/>
  <c r="AS4" i="32"/>
  <c r="IK4" i="32"/>
  <c r="IK5" i="32" s="1"/>
  <c r="F63" i="30"/>
  <c r="G62" i="30"/>
  <c r="D63" i="30"/>
  <c r="E62" i="30"/>
  <c r="AI6" i="26"/>
  <c r="AJ6" i="26" s="1"/>
  <c r="AK6" i="26" s="1"/>
  <c r="AL6" i="26" s="1"/>
  <c r="AM6" i="26" s="1"/>
  <c r="AN6" i="26" s="1"/>
  <c r="AO6" i="26" s="1"/>
  <c r="AP6" i="26" s="1"/>
  <c r="AQ6" i="26" s="1"/>
  <c r="AR6" i="26" s="1"/>
  <c r="AS6" i="26" s="1"/>
  <c r="AT6" i="26" s="1"/>
  <c r="AU6" i="26" s="1"/>
  <c r="AV6" i="26" s="1"/>
  <c r="AW6" i="26" s="1"/>
  <c r="AX6" i="26" s="1"/>
  <c r="AY6" i="26" s="1"/>
  <c r="AZ6" i="26" s="1"/>
  <c r="BA6" i="26" s="1"/>
  <c r="BB6" i="26" s="1"/>
  <c r="BC6" i="26" s="1"/>
  <c r="BD6" i="26" s="1"/>
  <c r="BE6" i="26" s="1"/>
  <c r="BF6" i="26" s="1"/>
  <c r="BG6" i="26" s="1"/>
  <c r="BH6" i="26" s="1"/>
  <c r="BI6" i="26" s="1"/>
  <c r="BJ6" i="26" s="1"/>
  <c r="BK6" i="26" s="1"/>
  <c r="BL6" i="26" s="1"/>
  <c r="BM6" i="26" s="1"/>
  <c r="BN6" i="26" s="1"/>
  <c r="BO6" i="26" s="1"/>
  <c r="BP6" i="26" s="1"/>
  <c r="BQ6" i="26" s="1"/>
  <c r="BR6" i="26" s="1"/>
  <c r="BS6" i="26" s="1"/>
  <c r="BT6" i="26" s="1"/>
  <c r="BU6" i="26" s="1"/>
  <c r="BV6" i="26" s="1"/>
  <c r="BW6" i="26" s="1"/>
  <c r="BX6" i="26" s="1"/>
  <c r="BY6" i="26" s="1"/>
  <c r="BZ6" i="26" s="1"/>
  <c r="CA6" i="26" s="1"/>
  <c r="CB6" i="26" s="1"/>
  <c r="CC6" i="26" s="1"/>
  <c r="CD6" i="26" s="1"/>
  <c r="CE6" i="26" s="1"/>
  <c r="CF6" i="26" s="1"/>
  <c r="CG6" i="26" s="1"/>
  <c r="CH6" i="26" s="1"/>
  <c r="CI6" i="26" s="1"/>
  <c r="CJ6" i="26" s="1"/>
  <c r="CK6" i="26" s="1"/>
  <c r="CL6" i="26" s="1"/>
  <c r="CM6" i="26" s="1"/>
  <c r="CN6" i="26" s="1"/>
  <c r="CO6" i="26" s="1"/>
  <c r="CP6" i="26" s="1"/>
  <c r="CQ6" i="26" s="1"/>
  <c r="CR6" i="26" s="1"/>
  <c r="CS6" i="26" s="1"/>
  <c r="CT6" i="26" s="1"/>
  <c r="CU6" i="26" s="1"/>
  <c r="CV6" i="26" s="1"/>
  <c r="CW6" i="26" s="1"/>
  <c r="CX6" i="26" s="1"/>
  <c r="CY6" i="26" s="1"/>
  <c r="CZ6" i="26" s="1"/>
  <c r="DA6" i="26" s="1"/>
  <c r="DB6" i="26" s="1"/>
  <c r="DC6" i="26" s="1"/>
  <c r="DD6" i="26" s="1"/>
  <c r="DE6" i="26" s="1"/>
  <c r="DF6" i="26" s="1"/>
  <c r="DG6" i="26" s="1"/>
  <c r="DH6" i="26" s="1"/>
  <c r="DI6" i="26" s="1"/>
  <c r="DJ6" i="26" s="1"/>
  <c r="DK6" i="26" s="1"/>
  <c r="DL6" i="26" s="1"/>
  <c r="DM6" i="26" s="1"/>
  <c r="DN6" i="26" s="1"/>
  <c r="DO6" i="26" s="1"/>
  <c r="DP6" i="26" s="1"/>
  <c r="DQ6" i="26" s="1"/>
  <c r="DR6" i="26" s="1"/>
  <c r="DS6" i="26" s="1"/>
  <c r="DT6" i="26" s="1"/>
  <c r="DU6" i="26" s="1"/>
  <c r="DV6" i="26" s="1"/>
  <c r="DW6" i="26" s="1"/>
  <c r="DX6" i="26" s="1"/>
  <c r="DY6" i="26" s="1"/>
  <c r="DZ6" i="26" s="1"/>
  <c r="EA6" i="26" s="1"/>
  <c r="EB6" i="26" s="1"/>
  <c r="EC6" i="26" s="1"/>
  <c r="ED6" i="26" s="1"/>
  <c r="EE6" i="26" s="1"/>
  <c r="EF6" i="26" s="1"/>
  <c r="EG6" i="26" s="1"/>
  <c r="EH6" i="26" s="1"/>
  <c r="EI6" i="26" s="1"/>
  <c r="EJ6" i="26" s="1"/>
  <c r="EK6" i="26" s="1"/>
  <c r="EL6" i="26" s="1"/>
  <c r="EM6" i="26" s="1"/>
  <c r="EN6" i="26" s="1"/>
  <c r="EO6" i="26" s="1"/>
  <c r="EP6" i="26" s="1"/>
  <c r="EQ6" i="26" s="1"/>
  <c r="ER6" i="26" s="1"/>
  <c r="ES6" i="26" s="1"/>
  <c r="ET6" i="26" s="1"/>
  <c r="EU6" i="26" s="1"/>
  <c r="EV6" i="26" s="1"/>
  <c r="EW6" i="26" s="1"/>
  <c r="EX6" i="26" s="1"/>
  <c r="EY6" i="26" s="1"/>
  <c r="EZ6" i="26" s="1"/>
  <c r="FA6" i="26" s="1"/>
  <c r="FB6" i="26" s="1"/>
  <c r="FC6" i="26" s="1"/>
  <c r="FD6" i="26" s="1"/>
  <c r="FE6" i="26" s="1"/>
  <c r="FF6" i="26" s="1"/>
  <c r="FG6" i="26" s="1"/>
  <c r="FH6" i="26" s="1"/>
  <c r="FI6" i="26" s="1"/>
  <c r="FJ6" i="26" s="1"/>
  <c r="FK6" i="26" s="1"/>
  <c r="FL6" i="26" s="1"/>
  <c r="FM6" i="26" s="1"/>
  <c r="FN6" i="26" s="1"/>
  <c r="FO6" i="26" s="1"/>
  <c r="FP6" i="26" s="1"/>
  <c r="FQ6" i="26" s="1"/>
  <c r="FR6" i="26" s="1"/>
  <c r="FS6" i="26" s="1"/>
  <c r="FT6" i="26" s="1"/>
  <c r="FU6" i="26" s="1"/>
  <c r="FV6" i="26" s="1"/>
  <c r="FW6" i="26" s="1"/>
  <c r="FX6" i="26" s="1"/>
  <c r="FY6" i="26" s="1"/>
  <c r="FZ6" i="26" s="1"/>
  <c r="GA6" i="26" s="1"/>
  <c r="GB6" i="26" s="1"/>
  <c r="GC6" i="26" s="1"/>
  <c r="GD6" i="26" s="1"/>
  <c r="GE6" i="26" s="1"/>
  <c r="GF6" i="26" s="1"/>
  <c r="GG6" i="26" s="1"/>
  <c r="GH6" i="26" s="1"/>
  <c r="GI6" i="26" s="1"/>
  <c r="GJ6" i="26" s="1"/>
  <c r="GK6" i="26" s="1"/>
  <c r="GL6" i="26" s="1"/>
  <c r="GM6" i="26" s="1"/>
  <c r="GN6" i="26" s="1"/>
  <c r="GO6" i="26" s="1"/>
  <c r="GP6" i="26" s="1"/>
  <c r="GQ6" i="26" s="1"/>
  <c r="GR6" i="26" s="1"/>
  <c r="GS6" i="26" s="1"/>
  <c r="GT6" i="26" s="1"/>
  <c r="GU6" i="26" s="1"/>
  <c r="GV6" i="26" s="1"/>
  <c r="GW6" i="26" s="1"/>
  <c r="GX6" i="26" s="1"/>
  <c r="GY6" i="26" s="1"/>
  <c r="GZ6" i="26" s="1"/>
  <c r="HA6" i="26" s="1"/>
  <c r="HB6" i="26" s="1"/>
  <c r="HC6" i="26" s="1"/>
  <c r="HD6" i="26" s="1"/>
  <c r="HE6" i="26" s="1"/>
  <c r="HF6" i="26" s="1"/>
  <c r="HG6" i="26" s="1"/>
  <c r="HH6" i="26" s="1"/>
  <c r="HI6" i="26" s="1"/>
  <c r="HJ6" i="26" s="1"/>
  <c r="HK6" i="26" s="1"/>
  <c r="HL6" i="26" s="1"/>
  <c r="HM6" i="26" s="1"/>
  <c r="HN6" i="26" s="1"/>
  <c r="HO6" i="26" s="1"/>
  <c r="HP6" i="26" s="1"/>
  <c r="HQ6" i="26" s="1"/>
  <c r="HR6" i="26" s="1"/>
  <c r="HS6" i="26" s="1"/>
  <c r="HT6" i="26" s="1"/>
  <c r="HU6" i="26" s="1"/>
  <c r="HV6" i="26" s="1"/>
  <c r="HW6" i="26" s="1"/>
  <c r="HX6" i="26" s="1"/>
  <c r="HY6" i="26" s="1"/>
  <c r="HZ6" i="26" s="1"/>
  <c r="IA6" i="26" s="1"/>
  <c r="AJ35" i="26"/>
  <c r="AI77" i="26"/>
  <c r="AI81" i="26"/>
  <c r="AI35" i="26"/>
  <c r="AI101" i="26"/>
  <c r="B58" i="30"/>
  <c r="C57" i="30"/>
  <c r="IC6" i="20"/>
  <c r="IC7" i="20"/>
  <c r="AK4" i="20"/>
  <c r="AJ15" i="26"/>
  <c r="AI15" i="26"/>
  <c r="AI88" i="26"/>
  <c r="AI22" i="26"/>
  <c r="AI91" i="26"/>
  <c r="AJ97" i="26"/>
  <c r="AJ61" i="26"/>
  <c r="AJ96" i="26"/>
  <c r="AJ101" i="26"/>
  <c r="AJ73" i="26"/>
  <c r="AJ42" i="26"/>
  <c r="AI18" i="26"/>
  <c r="AJ24" i="26"/>
  <c r="AI42" i="26"/>
  <c r="AJ18" i="26"/>
  <c r="AJ23" i="26"/>
  <c r="AJ27" i="26"/>
  <c r="AJ70" i="26"/>
  <c r="AI27" i="26"/>
  <c r="AI28" i="26"/>
  <c r="AJ49" i="26"/>
  <c r="AJ62" i="26"/>
  <c r="AJ86" i="26"/>
  <c r="AJ92" i="26"/>
  <c r="AI73" i="26"/>
  <c r="AJ78" i="26"/>
  <c r="AI85" i="26"/>
  <c r="AI96" i="26"/>
  <c r="AI97" i="26"/>
  <c r="AJ88" i="26"/>
  <c r="AJ67" i="26"/>
  <c r="AI67" i="26"/>
  <c r="AJ19" i="26"/>
  <c r="AI19" i="26"/>
  <c r="AJ31" i="26"/>
  <c r="AI31" i="26"/>
  <c r="AJ39" i="26"/>
  <c r="AI39" i="26"/>
  <c r="AJ28" i="26"/>
  <c r="AJ32" i="26"/>
  <c r="AJ36" i="26"/>
  <c r="AI32" i="26"/>
  <c r="AI36" i="26"/>
  <c r="AI41" i="26"/>
  <c r="AJ41" i="26"/>
  <c r="AI45" i="26"/>
  <c r="AJ45" i="26"/>
  <c r="AI49" i="26"/>
  <c r="AI57" i="26"/>
  <c r="AJ58" i="26"/>
  <c r="AI61" i="26"/>
  <c r="AJ74" i="26"/>
  <c r="AJ89" i="26"/>
  <c r="AI89" i="26"/>
  <c r="AJ102" i="26"/>
  <c r="AJ53" i="26"/>
  <c r="AJ68" i="26"/>
  <c r="AJ77" i="26"/>
  <c r="AJ85" i="26"/>
  <c r="AJ94" i="26"/>
  <c r="AI92" i="26"/>
  <c r="AI100" i="26"/>
  <c r="AI5" i="26"/>
  <c r="AJ5" i="26" s="1"/>
  <c r="AK5" i="26" s="1"/>
  <c r="AL5" i="26" s="1"/>
  <c r="AM5" i="26" s="1"/>
  <c r="AN5" i="26" s="1"/>
  <c r="AO5" i="26" s="1"/>
  <c r="AP5" i="26" s="1"/>
  <c r="AQ5" i="26" s="1"/>
  <c r="AR5" i="26" s="1"/>
  <c r="AS5" i="26" s="1"/>
  <c r="AT5" i="26" s="1"/>
  <c r="AU5" i="26" s="1"/>
  <c r="AV5" i="26" s="1"/>
  <c r="AW5" i="26" s="1"/>
  <c r="AX5" i="26" s="1"/>
  <c r="AY5" i="26" s="1"/>
  <c r="AZ5" i="26" s="1"/>
  <c r="BA5" i="26" s="1"/>
  <c r="BB5" i="26" s="1"/>
  <c r="BC5" i="26" s="1"/>
  <c r="BD5" i="26" s="1"/>
  <c r="BE5" i="26" s="1"/>
  <c r="BF5" i="26" s="1"/>
  <c r="BG5" i="26" s="1"/>
  <c r="BH5" i="26" s="1"/>
  <c r="BI5" i="26" s="1"/>
  <c r="BJ5" i="26" s="1"/>
  <c r="BK5" i="26" s="1"/>
  <c r="BL5" i="26" s="1"/>
  <c r="BM5" i="26" s="1"/>
  <c r="BN5" i="26" s="1"/>
  <c r="BO5" i="26" s="1"/>
  <c r="BP5" i="26" s="1"/>
  <c r="BQ5" i="26" s="1"/>
  <c r="BR5" i="26" s="1"/>
  <c r="BS5" i="26" s="1"/>
  <c r="BT5" i="26" s="1"/>
  <c r="BU5" i="26" s="1"/>
  <c r="BV5" i="26" s="1"/>
  <c r="BW5" i="26" s="1"/>
  <c r="BX5" i="26" s="1"/>
  <c r="BY5" i="26" s="1"/>
  <c r="BZ5" i="26" s="1"/>
  <c r="CA5" i="26" s="1"/>
  <c r="CB5" i="26" s="1"/>
  <c r="CC5" i="26" s="1"/>
  <c r="CD5" i="26" s="1"/>
  <c r="CE5" i="26" s="1"/>
  <c r="CF5" i="26" s="1"/>
  <c r="CG5" i="26" s="1"/>
  <c r="CH5" i="26" s="1"/>
  <c r="CI5" i="26" s="1"/>
  <c r="CJ5" i="26" s="1"/>
  <c r="CK5" i="26" s="1"/>
  <c r="CL5" i="26" s="1"/>
  <c r="CM5" i="26" s="1"/>
  <c r="CN5" i="26" s="1"/>
  <c r="CO5" i="26" s="1"/>
  <c r="CP5" i="26" s="1"/>
  <c r="CQ5" i="26" s="1"/>
  <c r="CR5" i="26" s="1"/>
  <c r="CS5" i="26" s="1"/>
  <c r="CT5" i="26" s="1"/>
  <c r="CU5" i="26" s="1"/>
  <c r="CV5" i="26" s="1"/>
  <c r="CW5" i="26" s="1"/>
  <c r="CX5" i="26" s="1"/>
  <c r="CY5" i="26" s="1"/>
  <c r="CZ5" i="26" s="1"/>
  <c r="DA5" i="26" s="1"/>
  <c r="DB5" i="26" s="1"/>
  <c r="DC5" i="26" s="1"/>
  <c r="DD5" i="26" s="1"/>
  <c r="DE5" i="26" s="1"/>
  <c r="DF5" i="26" s="1"/>
  <c r="DG5" i="26" s="1"/>
  <c r="DH5" i="26" s="1"/>
  <c r="DI5" i="26" s="1"/>
  <c r="DJ5" i="26" s="1"/>
  <c r="DK5" i="26" s="1"/>
  <c r="DL5" i="26" s="1"/>
  <c r="DM5" i="26" s="1"/>
  <c r="DN5" i="26" s="1"/>
  <c r="DO5" i="26" s="1"/>
  <c r="DP5" i="26" s="1"/>
  <c r="DQ5" i="26" s="1"/>
  <c r="DR5" i="26" s="1"/>
  <c r="DS5" i="26" s="1"/>
  <c r="DT5" i="26" s="1"/>
  <c r="DU5" i="26" s="1"/>
  <c r="DV5" i="26" s="1"/>
  <c r="DW5" i="26" s="1"/>
  <c r="DX5" i="26" s="1"/>
  <c r="DY5" i="26" s="1"/>
  <c r="DZ5" i="26" s="1"/>
  <c r="EA5" i="26" s="1"/>
  <c r="EB5" i="26" s="1"/>
  <c r="EC5" i="26" s="1"/>
  <c r="ED5" i="26" s="1"/>
  <c r="EE5" i="26" s="1"/>
  <c r="EF5" i="26" s="1"/>
  <c r="EG5" i="26" s="1"/>
  <c r="EH5" i="26" s="1"/>
  <c r="EI5" i="26" s="1"/>
  <c r="EJ5" i="26" s="1"/>
  <c r="EK5" i="26" s="1"/>
  <c r="EL5" i="26" s="1"/>
  <c r="EM5" i="26" s="1"/>
  <c r="EN5" i="26" s="1"/>
  <c r="EO5" i="26" s="1"/>
  <c r="EP5" i="26" s="1"/>
  <c r="EQ5" i="26" s="1"/>
  <c r="ER5" i="26" s="1"/>
  <c r="ES5" i="26" s="1"/>
  <c r="ET5" i="26" s="1"/>
  <c r="EU5" i="26" s="1"/>
  <c r="EV5" i="26" s="1"/>
  <c r="EW5" i="26" s="1"/>
  <c r="EX5" i="26" s="1"/>
  <c r="EY5" i="26" s="1"/>
  <c r="EZ5" i="26" s="1"/>
  <c r="FA5" i="26" s="1"/>
  <c r="FB5" i="26" s="1"/>
  <c r="FC5" i="26" s="1"/>
  <c r="FD5" i="26" s="1"/>
  <c r="FE5" i="26" s="1"/>
  <c r="FF5" i="26" s="1"/>
  <c r="FG5" i="26" s="1"/>
  <c r="FH5" i="26" s="1"/>
  <c r="FI5" i="26" s="1"/>
  <c r="FJ5" i="26" s="1"/>
  <c r="FK5" i="26" s="1"/>
  <c r="FL5" i="26" s="1"/>
  <c r="FM5" i="26" s="1"/>
  <c r="FN5" i="26" s="1"/>
  <c r="FO5" i="26" s="1"/>
  <c r="FP5" i="26" s="1"/>
  <c r="FQ5" i="26" s="1"/>
  <c r="FR5" i="26" s="1"/>
  <c r="FS5" i="26" s="1"/>
  <c r="FT5" i="26" s="1"/>
  <c r="FU5" i="26" s="1"/>
  <c r="FV5" i="26" s="1"/>
  <c r="FW5" i="26" s="1"/>
  <c r="FX5" i="26" s="1"/>
  <c r="FY5" i="26" s="1"/>
  <c r="FZ5" i="26" s="1"/>
  <c r="GA5" i="26" s="1"/>
  <c r="GB5" i="26" s="1"/>
  <c r="GC5" i="26" s="1"/>
  <c r="GD5" i="26" s="1"/>
  <c r="GE5" i="26" s="1"/>
  <c r="GF5" i="26" s="1"/>
  <c r="GG5" i="26" s="1"/>
  <c r="GH5" i="26" s="1"/>
  <c r="GI5" i="26" s="1"/>
  <c r="GJ5" i="26" s="1"/>
  <c r="GK5" i="26" s="1"/>
  <c r="GL5" i="26" s="1"/>
  <c r="GM5" i="26" s="1"/>
  <c r="GN5" i="26" s="1"/>
  <c r="GO5" i="26" s="1"/>
  <c r="GP5" i="26" s="1"/>
  <c r="GQ5" i="26" s="1"/>
  <c r="GR5" i="26" s="1"/>
  <c r="GS5" i="26" s="1"/>
  <c r="GT5" i="26" s="1"/>
  <c r="GU5" i="26" s="1"/>
  <c r="GV5" i="26" s="1"/>
  <c r="GW5" i="26" s="1"/>
  <c r="GX5" i="26" s="1"/>
  <c r="GY5" i="26" s="1"/>
  <c r="GZ5" i="26" s="1"/>
  <c r="HA5" i="26" s="1"/>
  <c r="HB5" i="26" s="1"/>
  <c r="HC5" i="26" s="1"/>
  <c r="HD5" i="26" s="1"/>
  <c r="HE5" i="26" s="1"/>
  <c r="HF5" i="26" s="1"/>
  <c r="HG5" i="26" s="1"/>
  <c r="HH5" i="26" s="1"/>
  <c r="HI5" i="26" s="1"/>
  <c r="HJ5" i="26" s="1"/>
  <c r="HK5" i="26" s="1"/>
  <c r="HL5" i="26" s="1"/>
  <c r="HM5" i="26" s="1"/>
  <c r="HN5" i="26" s="1"/>
  <c r="HO5" i="26" s="1"/>
  <c r="HP5" i="26" s="1"/>
  <c r="HQ5" i="26" s="1"/>
  <c r="HR5" i="26" s="1"/>
  <c r="HS5" i="26" s="1"/>
  <c r="HT5" i="26" s="1"/>
  <c r="HU5" i="26" s="1"/>
  <c r="HV5" i="26" s="1"/>
  <c r="HW5" i="26" s="1"/>
  <c r="HX5" i="26" s="1"/>
  <c r="HY5" i="26" s="1"/>
  <c r="HZ5" i="26" s="1"/>
  <c r="IA5" i="26" s="1"/>
  <c r="AI9" i="26"/>
  <c r="AJ9" i="26" s="1"/>
  <c r="AK9" i="26" s="1"/>
  <c r="AL9" i="26" s="1"/>
  <c r="AM9" i="26" s="1"/>
  <c r="AN9" i="26" s="1"/>
  <c r="AO9" i="26" s="1"/>
  <c r="AP9" i="26" s="1"/>
  <c r="AQ9" i="26" s="1"/>
  <c r="AR9" i="26" s="1"/>
  <c r="AS9" i="26" s="1"/>
  <c r="AT9" i="26" s="1"/>
  <c r="AU9" i="26" s="1"/>
  <c r="AV9" i="26" s="1"/>
  <c r="AW9" i="26" s="1"/>
  <c r="AX9" i="26" s="1"/>
  <c r="AY9" i="26" s="1"/>
  <c r="AZ9" i="26" s="1"/>
  <c r="BA9" i="26" s="1"/>
  <c r="BB9" i="26" s="1"/>
  <c r="BC9" i="26" s="1"/>
  <c r="BD9" i="26" s="1"/>
  <c r="BE9" i="26" s="1"/>
  <c r="BF9" i="26" s="1"/>
  <c r="BG9" i="26" s="1"/>
  <c r="BH9" i="26" s="1"/>
  <c r="BI9" i="26" s="1"/>
  <c r="BJ9" i="26" s="1"/>
  <c r="BK9" i="26" s="1"/>
  <c r="BL9" i="26" s="1"/>
  <c r="BM9" i="26" s="1"/>
  <c r="BN9" i="26" s="1"/>
  <c r="BO9" i="26" s="1"/>
  <c r="BP9" i="26" s="1"/>
  <c r="BQ9" i="26" s="1"/>
  <c r="BR9" i="26" s="1"/>
  <c r="BS9" i="26" s="1"/>
  <c r="BT9" i="26" s="1"/>
  <c r="BU9" i="26" s="1"/>
  <c r="BV9" i="26" s="1"/>
  <c r="BW9" i="26" s="1"/>
  <c r="BX9" i="26" s="1"/>
  <c r="BY9" i="26" s="1"/>
  <c r="BZ9" i="26" s="1"/>
  <c r="CA9" i="26" s="1"/>
  <c r="CB9" i="26" s="1"/>
  <c r="CC9" i="26" s="1"/>
  <c r="CD9" i="26" s="1"/>
  <c r="CE9" i="26" s="1"/>
  <c r="CF9" i="26" s="1"/>
  <c r="CG9" i="26" s="1"/>
  <c r="CH9" i="26" s="1"/>
  <c r="CI9" i="26" s="1"/>
  <c r="CJ9" i="26" s="1"/>
  <c r="CK9" i="26" s="1"/>
  <c r="CL9" i="26" s="1"/>
  <c r="CM9" i="26" s="1"/>
  <c r="CN9" i="26" s="1"/>
  <c r="CO9" i="26" s="1"/>
  <c r="CP9" i="26" s="1"/>
  <c r="CQ9" i="26" s="1"/>
  <c r="CR9" i="26" s="1"/>
  <c r="CS9" i="26" s="1"/>
  <c r="CT9" i="26" s="1"/>
  <c r="CU9" i="26" s="1"/>
  <c r="CV9" i="26" s="1"/>
  <c r="CW9" i="26" s="1"/>
  <c r="CX9" i="26" s="1"/>
  <c r="CY9" i="26" s="1"/>
  <c r="CZ9" i="26" s="1"/>
  <c r="DA9" i="26" s="1"/>
  <c r="DB9" i="26" s="1"/>
  <c r="DC9" i="26" s="1"/>
  <c r="DD9" i="26" s="1"/>
  <c r="DE9" i="26" s="1"/>
  <c r="DF9" i="26" s="1"/>
  <c r="DG9" i="26" s="1"/>
  <c r="DH9" i="26" s="1"/>
  <c r="DI9" i="26" s="1"/>
  <c r="DJ9" i="26" s="1"/>
  <c r="DK9" i="26" s="1"/>
  <c r="DL9" i="26" s="1"/>
  <c r="DM9" i="26" s="1"/>
  <c r="DN9" i="26" s="1"/>
  <c r="DO9" i="26" s="1"/>
  <c r="DP9" i="26" s="1"/>
  <c r="DQ9" i="26" s="1"/>
  <c r="DR9" i="26" s="1"/>
  <c r="DS9" i="26" s="1"/>
  <c r="DT9" i="26" s="1"/>
  <c r="DU9" i="26" s="1"/>
  <c r="DV9" i="26" s="1"/>
  <c r="DW9" i="26" s="1"/>
  <c r="DX9" i="26" s="1"/>
  <c r="DY9" i="26" s="1"/>
  <c r="DZ9" i="26" s="1"/>
  <c r="EA9" i="26" s="1"/>
  <c r="EB9" i="26" s="1"/>
  <c r="EC9" i="26" s="1"/>
  <c r="ED9" i="26" s="1"/>
  <c r="EE9" i="26" s="1"/>
  <c r="EF9" i="26" s="1"/>
  <c r="EG9" i="26" s="1"/>
  <c r="EH9" i="26" s="1"/>
  <c r="EI9" i="26" s="1"/>
  <c r="EJ9" i="26" s="1"/>
  <c r="EK9" i="26" s="1"/>
  <c r="EL9" i="26" s="1"/>
  <c r="EM9" i="26" s="1"/>
  <c r="EN9" i="26" s="1"/>
  <c r="EO9" i="26" s="1"/>
  <c r="EP9" i="26" s="1"/>
  <c r="EQ9" i="26" s="1"/>
  <c r="ER9" i="26" s="1"/>
  <c r="ES9" i="26" s="1"/>
  <c r="ET9" i="26" s="1"/>
  <c r="EU9" i="26" s="1"/>
  <c r="EV9" i="26" s="1"/>
  <c r="EW9" i="26" s="1"/>
  <c r="EX9" i="26" s="1"/>
  <c r="EY9" i="26" s="1"/>
  <c r="EZ9" i="26" s="1"/>
  <c r="FA9" i="26" s="1"/>
  <c r="FB9" i="26" s="1"/>
  <c r="FC9" i="26" s="1"/>
  <c r="FD9" i="26" s="1"/>
  <c r="FE9" i="26" s="1"/>
  <c r="FF9" i="26" s="1"/>
  <c r="FG9" i="26" s="1"/>
  <c r="FH9" i="26" s="1"/>
  <c r="FI9" i="26" s="1"/>
  <c r="FJ9" i="26" s="1"/>
  <c r="FK9" i="26" s="1"/>
  <c r="FL9" i="26" s="1"/>
  <c r="FM9" i="26" s="1"/>
  <c r="FN9" i="26" s="1"/>
  <c r="FO9" i="26" s="1"/>
  <c r="FP9" i="26" s="1"/>
  <c r="FQ9" i="26" s="1"/>
  <c r="FR9" i="26" s="1"/>
  <c r="FS9" i="26" s="1"/>
  <c r="FT9" i="26" s="1"/>
  <c r="FU9" i="26" s="1"/>
  <c r="FV9" i="26" s="1"/>
  <c r="FW9" i="26" s="1"/>
  <c r="FX9" i="26" s="1"/>
  <c r="FY9" i="26" s="1"/>
  <c r="FZ9" i="26" s="1"/>
  <c r="GA9" i="26" s="1"/>
  <c r="GB9" i="26" s="1"/>
  <c r="GC9" i="26" s="1"/>
  <c r="GD9" i="26" s="1"/>
  <c r="GE9" i="26" s="1"/>
  <c r="GF9" i="26" s="1"/>
  <c r="GG9" i="26" s="1"/>
  <c r="GH9" i="26" s="1"/>
  <c r="GI9" i="26" s="1"/>
  <c r="GJ9" i="26" s="1"/>
  <c r="GK9" i="26" s="1"/>
  <c r="GL9" i="26" s="1"/>
  <c r="GM9" i="26" s="1"/>
  <c r="GN9" i="26" s="1"/>
  <c r="GO9" i="26" s="1"/>
  <c r="GP9" i="26" s="1"/>
  <c r="GQ9" i="26" s="1"/>
  <c r="GR9" i="26" s="1"/>
  <c r="GS9" i="26" s="1"/>
  <c r="GT9" i="26" s="1"/>
  <c r="GU9" i="26" s="1"/>
  <c r="GV9" i="26" s="1"/>
  <c r="GW9" i="26" s="1"/>
  <c r="GX9" i="26" s="1"/>
  <c r="GY9" i="26" s="1"/>
  <c r="GZ9" i="26" s="1"/>
  <c r="HA9" i="26" s="1"/>
  <c r="HB9" i="26" s="1"/>
  <c r="HC9" i="26" s="1"/>
  <c r="HD9" i="26" s="1"/>
  <c r="HE9" i="26" s="1"/>
  <c r="HF9" i="26" s="1"/>
  <c r="HG9" i="26" s="1"/>
  <c r="HH9" i="26" s="1"/>
  <c r="HI9" i="26" s="1"/>
  <c r="HJ9" i="26" s="1"/>
  <c r="HK9" i="26" s="1"/>
  <c r="HL9" i="26" s="1"/>
  <c r="HM9" i="26" s="1"/>
  <c r="HN9" i="26" s="1"/>
  <c r="HO9" i="26" s="1"/>
  <c r="HP9" i="26" s="1"/>
  <c r="HQ9" i="26" s="1"/>
  <c r="HR9" i="26" s="1"/>
  <c r="HS9" i="26" s="1"/>
  <c r="HT9" i="26" s="1"/>
  <c r="HU9" i="26" s="1"/>
  <c r="HV9" i="26" s="1"/>
  <c r="HW9" i="26" s="1"/>
  <c r="HX9" i="26" s="1"/>
  <c r="HY9" i="26" s="1"/>
  <c r="HZ9" i="26" s="1"/>
  <c r="IA9" i="26" s="1"/>
  <c r="AJ10" i="26"/>
  <c r="AK10" i="26" s="1"/>
  <c r="AL10" i="26" s="1"/>
  <c r="AM10" i="26" s="1"/>
  <c r="AN10" i="26" s="1"/>
  <c r="AO10" i="26" s="1"/>
  <c r="AP10" i="26" s="1"/>
  <c r="AQ10" i="26" s="1"/>
  <c r="AR10" i="26" s="1"/>
  <c r="AS10" i="26" s="1"/>
  <c r="AT10" i="26" s="1"/>
  <c r="AU10" i="26" s="1"/>
  <c r="AV10" i="26" s="1"/>
  <c r="AW10" i="26" s="1"/>
  <c r="AX10" i="26" s="1"/>
  <c r="AY10" i="26" s="1"/>
  <c r="AZ10" i="26" s="1"/>
  <c r="BA10" i="26" s="1"/>
  <c r="BB10" i="26" s="1"/>
  <c r="BC10" i="26" s="1"/>
  <c r="BD10" i="26" s="1"/>
  <c r="BE10" i="26" s="1"/>
  <c r="BF10" i="26" s="1"/>
  <c r="BG10" i="26" s="1"/>
  <c r="BH10" i="26" s="1"/>
  <c r="BI10" i="26" s="1"/>
  <c r="BJ10" i="26" s="1"/>
  <c r="BK10" i="26" s="1"/>
  <c r="BL10" i="26" s="1"/>
  <c r="BM10" i="26" s="1"/>
  <c r="BN10" i="26" s="1"/>
  <c r="BO10" i="26" s="1"/>
  <c r="BP10" i="26" s="1"/>
  <c r="BQ10" i="26" s="1"/>
  <c r="BR10" i="26" s="1"/>
  <c r="BS10" i="26" s="1"/>
  <c r="BT10" i="26" s="1"/>
  <c r="BU10" i="26" s="1"/>
  <c r="BV10" i="26" s="1"/>
  <c r="BW10" i="26" s="1"/>
  <c r="BX10" i="26" s="1"/>
  <c r="BY10" i="26" s="1"/>
  <c r="BZ10" i="26" s="1"/>
  <c r="CA10" i="26" s="1"/>
  <c r="CB10" i="26" s="1"/>
  <c r="CC10" i="26" s="1"/>
  <c r="CD10" i="26" s="1"/>
  <c r="CE10" i="26" s="1"/>
  <c r="CF10" i="26" s="1"/>
  <c r="CG10" i="26" s="1"/>
  <c r="CH10" i="26" s="1"/>
  <c r="CI10" i="26" s="1"/>
  <c r="CJ10" i="26" s="1"/>
  <c r="CK10" i="26" s="1"/>
  <c r="CL10" i="26" s="1"/>
  <c r="CM10" i="26" s="1"/>
  <c r="CN10" i="26" s="1"/>
  <c r="CO10" i="26" s="1"/>
  <c r="CP10" i="26" s="1"/>
  <c r="CQ10" i="26" s="1"/>
  <c r="CR10" i="26" s="1"/>
  <c r="CS10" i="26" s="1"/>
  <c r="CT10" i="26" s="1"/>
  <c r="CU10" i="26" s="1"/>
  <c r="CV10" i="26" s="1"/>
  <c r="CW10" i="26" s="1"/>
  <c r="CX10" i="26" s="1"/>
  <c r="CY10" i="26" s="1"/>
  <c r="CZ10" i="26" s="1"/>
  <c r="DA10" i="26" s="1"/>
  <c r="DB10" i="26" s="1"/>
  <c r="DC10" i="26" s="1"/>
  <c r="DD10" i="26" s="1"/>
  <c r="DE10" i="26" s="1"/>
  <c r="DF10" i="26" s="1"/>
  <c r="DG10" i="26" s="1"/>
  <c r="DH10" i="26" s="1"/>
  <c r="DI10" i="26" s="1"/>
  <c r="DJ10" i="26" s="1"/>
  <c r="DK10" i="26" s="1"/>
  <c r="DL10" i="26" s="1"/>
  <c r="DM10" i="26" s="1"/>
  <c r="DN10" i="26" s="1"/>
  <c r="DO10" i="26" s="1"/>
  <c r="DP10" i="26" s="1"/>
  <c r="DQ10" i="26" s="1"/>
  <c r="DR10" i="26" s="1"/>
  <c r="DS10" i="26" s="1"/>
  <c r="DT10" i="26" s="1"/>
  <c r="DU10" i="26" s="1"/>
  <c r="DV10" i="26" s="1"/>
  <c r="DW10" i="26" s="1"/>
  <c r="DX10" i="26" s="1"/>
  <c r="DY10" i="26" s="1"/>
  <c r="DZ10" i="26" s="1"/>
  <c r="EA10" i="26" s="1"/>
  <c r="EB10" i="26" s="1"/>
  <c r="EC10" i="26" s="1"/>
  <c r="ED10" i="26" s="1"/>
  <c r="EE10" i="26" s="1"/>
  <c r="EF10" i="26" s="1"/>
  <c r="EG10" i="26" s="1"/>
  <c r="EH10" i="26" s="1"/>
  <c r="EI10" i="26" s="1"/>
  <c r="EJ10" i="26" s="1"/>
  <c r="EK10" i="26" s="1"/>
  <c r="EL10" i="26" s="1"/>
  <c r="EM10" i="26" s="1"/>
  <c r="EN10" i="26" s="1"/>
  <c r="EO10" i="26" s="1"/>
  <c r="EP10" i="26" s="1"/>
  <c r="EQ10" i="26" s="1"/>
  <c r="ER10" i="26" s="1"/>
  <c r="ES10" i="26" s="1"/>
  <c r="ET10" i="26" s="1"/>
  <c r="EU10" i="26" s="1"/>
  <c r="EV10" i="26" s="1"/>
  <c r="EW10" i="26" s="1"/>
  <c r="EX10" i="26" s="1"/>
  <c r="EY10" i="26" s="1"/>
  <c r="EZ10" i="26" s="1"/>
  <c r="FA10" i="26" s="1"/>
  <c r="FB10" i="26" s="1"/>
  <c r="FC10" i="26" s="1"/>
  <c r="FD10" i="26" s="1"/>
  <c r="FE10" i="26" s="1"/>
  <c r="FF10" i="26" s="1"/>
  <c r="FG10" i="26" s="1"/>
  <c r="FH10" i="26" s="1"/>
  <c r="FI10" i="26" s="1"/>
  <c r="FJ10" i="26" s="1"/>
  <c r="FK10" i="26" s="1"/>
  <c r="FL10" i="26" s="1"/>
  <c r="FM10" i="26" s="1"/>
  <c r="FN10" i="26" s="1"/>
  <c r="FO10" i="26" s="1"/>
  <c r="FP10" i="26" s="1"/>
  <c r="FQ10" i="26" s="1"/>
  <c r="FR10" i="26" s="1"/>
  <c r="FS10" i="26" s="1"/>
  <c r="FT10" i="26" s="1"/>
  <c r="FU10" i="26" s="1"/>
  <c r="FV10" i="26" s="1"/>
  <c r="FW10" i="26" s="1"/>
  <c r="FX10" i="26" s="1"/>
  <c r="FY10" i="26" s="1"/>
  <c r="FZ10" i="26" s="1"/>
  <c r="GA10" i="26" s="1"/>
  <c r="GB10" i="26" s="1"/>
  <c r="GC10" i="26" s="1"/>
  <c r="GD10" i="26" s="1"/>
  <c r="GE10" i="26" s="1"/>
  <c r="GF10" i="26" s="1"/>
  <c r="GG10" i="26" s="1"/>
  <c r="GH10" i="26" s="1"/>
  <c r="GI10" i="26" s="1"/>
  <c r="GJ10" i="26" s="1"/>
  <c r="GK10" i="26" s="1"/>
  <c r="GL10" i="26" s="1"/>
  <c r="GM10" i="26" s="1"/>
  <c r="GN10" i="26" s="1"/>
  <c r="GO10" i="26" s="1"/>
  <c r="GP10" i="26" s="1"/>
  <c r="GQ10" i="26" s="1"/>
  <c r="GR10" i="26" s="1"/>
  <c r="GS10" i="26" s="1"/>
  <c r="GT10" i="26" s="1"/>
  <c r="GU10" i="26" s="1"/>
  <c r="GV10" i="26" s="1"/>
  <c r="GW10" i="26" s="1"/>
  <c r="GX10" i="26" s="1"/>
  <c r="GY10" i="26" s="1"/>
  <c r="GZ10" i="26" s="1"/>
  <c r="HA10" i="26" s="1"/>
  <c r="HB10" i="26" s="1"/>
  <c r="HC10" i="26" s="1"/>
  <c r="HD10" i="26" s="1"/>
  <c r="HE10" i="26" s="1"/>
  <c r="HF10" i="26" s="1"/>
  <c r="HG10" i="26" s="1"/>
  <c r="HH10" i="26" s="1"/>
  <c r="HI10" i="26" s="1"/>
  <c r="HJ10" i="26" s="1"/>
  <c r="HK10" i="26" s="1"/>
  <c r="HL10" i="26" s="1"/>
  <c r="HM10" i="26" s="1"/>
  <c r="HN10" i="26" s="1"/>
  <c r="HO10" i="26" s="1"/>
  <c r="HP10" i="26" s="1"/>
  <c r="HQ10" i="26" s="1"/>
  <c r="HR10" i="26" s="1"/>
  <c r="HS10" i="26" s="1"/>
  <c r="HT10" i="26" s="1"/>
  <c r="HU10" i="26" s="1"/>
  <c r="HV10" i="26" s="1"/>
  <c r="HW10" i="26" s="1"/>
  <c r="HX10" i="26" s="1"/>
  <c r="HY10" i="26" s="1"/>
  <c r="HZ10" i="26" s="1"/>
  <c r="IA10" i="26" s="1"/>
  <c r="AI13" i="26"/>
  <c r="AI8" i="26"/>
  <c r="AJ8" i="26" s="1"/>
  <c r="AK8" i="26" s="1"/>
  <c r="AL8" i="26" s="1"/>
  <c r="AM8" i="26" s="1"/>
  <c r="AN8" i="26" s="1"/>
  <c r="AO8" i="26" s="1"/>
  <c r="AP8" i="26" s="1"/>
  <c r="AQ8" i="26" s="1"/>
  <c r="AR8" i="26" s="1"/>
  <c r="AS8" i="26" s="1"/>
  <c r="AT8" i="26" s="1"/>
  <c r="AU8" i="26" s="1"/>
  <c r="AV8" i="26" s="1"/>
  <c r="AW8" i="26" s="1"/>
  <c r="AX8" i="26" s="1"/>
  <c r="AY8" i="26" s="1"/>
  <c r="AZ8" i="26" s="1"/>
  <c r="BA8" i="26" s="1"/>
  <c r="BB8" i="26" s="1"/>
  <c r="BC8" i="26" s="1"/>
  <c r="BD8" i="26" s="1"/>
  <c r="BE8" i="26" s="1"/>
  <c r="BF8" i="26" s="1"/>
  <c r="BG8" i="26" s="1"/>
  <c r="BH8" i="26" s="1"/>
  <c r="BI8" i="26" s="1"/>
  <c r="BJ8" i="26" s="1"/>
  <c r="BK8" i="26" s="1"/>
  <c r="BL8" i="26" s="1"/>
  <c r="BM8" i="26" s="1"/>
  <c r="BN8" i="26" s="1"/>
  <c r="BO8" i="26" s="1"/>
  <c r="BP8" i="26" s="1"/>
  <c r="BQ8" i="26" s="1"/>
  <c r="BR8" i="26" s="1"/>
  <c r="BS8" i="26" s="1"/>
  <c r="BT8" i="26" s="1"/>
  <c r="BU8" i="26" s="1"/>
  <c r="BV8" i="26" s="1"/>
  <c r="BW8" i="26" s="1"/>
  <c r="BX8" i="26" s="1"/>
  <c r="BY8" i="26" s="1"/>
  <c r="BZ8" i="26" s="1"/>
  <c r="CA8" i="26" s="1"/>
  <c r="CB8" i="26" s="1"/>
  <c r="CC8" i="26" s="1"/>
  <c r="CD8" i="26" s="1"/>
  <c r="CE8" i="26" s="1"/>
  <c r="CF8" i="26" s="1"/>
  <c r="CG8" i="26" s="1"/>
  <c r="CH8" i="26" s="1"/>
  <c r="CI8" i="26" s="1"/>
  <c r="CJ8" i="26" s="1"/>
  <c r="CK8" i="26" s="1"/>
  <c r="CL8" i="26" s="1"/>
  <c r="CM8" i="26" s="1"/>
  <c r="CN8" i="26" s="1"/>
  <c r="CO8" i="26" s="1"/>
  <c r="CP8" i="26" s="1"/>
  <c r="CQ8" i="26" s="1"/>
  <c r="CR8" i="26" s="1"/>
  <c r="CS8" i="26" s="1"/>
  <c r="CT8" i="26" s="1"/>
  <c r="CU8" i="26" s="1"/>
  <c r="CV8" i="26" s="1"/>
  <c r="CW8" i="26" s="1"/>
  <c r="CX8" i="26" s="1"/>
  <c r="CY8" i="26" s="1"/>
  <c r="CZ8" i="26" s="1"/>
  <c r="DA8" i="26" s="1"/>
  <c r="DB8" i="26" s="1"/>
  <c r="DC8" i="26" s="1"/>
  <c r="DD8" i="26" s="1"/>
  <c r="DE8" i="26" s="1"/>
  <c r="DF8" i="26" s="1"/>
  <c r="DG8" i="26" s="1"/>
  <c r="DH8" i="26" s="1"/>
  <c r="DI8" i="26" s="1"/>
  <c r="DJ8" i="26" s="1"/>
  <c r="DK8" i="26" s="1"/>
  <c r="DL8" i="26" s="1"/>
  <c r="DM8" i="26" s="1"/>
  <c r="DN8" i="26" s="1"/>
  <c r="DO8" i="26" s="1"/>
  <c r="DP8" i="26" s="1"/>
  <c r="DQ8" i="26" s="1"/>
  <c r="DR8" i="26" s="1"/>
  <c r="DS8" i="26" s="1"/>
  <c r="DT8" i="26" s="1"/>
  <c r="DU8" i="26" s="1"/>
  <c r="DV8" i="26" s="1"/>
  <c r="DW8" i="26" s="1"/>
  <c r="DX8" i="26" s="1"/>
  <c r="DY8" i="26" s="1"/>
  <c r="DZ8" i="26" s="1"/>
  <c r="EA8" i="26" s="1"/>
  <c r="EB8" i="26" s="1"/>
  <c r="EC8" i="26" s="1"/>
  <c r="ED8" i="26" s="1"/>
  <c r="EE8" i="26" s="1"/>
  <c r="EF8" i="26" s="1"/>
  <c r="EG8" i="26" s="1"/>
  <c r="EH8" i="26" s="1"/>
  <c r="EI8" i="26" s="1"/>
  <c r="EJ8" i="26" s="1"/>
  <c r="EK8" i="26" s="1"/>
  <c r="EL8" i="26" s="1"/>
  <c r="EM8" i="26" s="1"/>
  <c r="EN8" i="26" s="1"/>
  <c r="EO8" i="26" s="1"/>
  <c r="EP8" i="26" s="1"/>
  <c r="EQ8" i="26" s="1"/>
  <c r="ER8" i="26" s="1"/>
  <c r="ES8" i="26" s="1"/>
  <c r="ET8" i="26" s="1"/>
  <c r="EU8" i="26" s="1"/>
  <c r="EV8" i="26" s="1"/>
  <c r="EW8" i="26" s="1"/>
  <c r="EX8" i="26" s="1"/>
  <c r="EY8" i="26" s="1"/>
  <c r="EZ8" i="26" s="1"/>
  <c r="FA8" i="26" s="1"/>
  <c r="FB8" i="26" s="1"/>
  <c r="FC8" i="26" s="1"/>
  <c r="FD8" i="26" s="1"/>
  <c r="FE8" i="26" s="1"/>
  <c r="FF8" i="26" s="1"/>
  <c r="FG8" i="26" s="1"/>
  <c r="FH8" i="26" s="1"/>
  <c r="FI8" i="26" s="1"/>
  <c r="FJ8" i="26" s="1"/>
  <c r="FK8" i="26" s="1"/>
  <c r="FL8" i="26" s="1"/>
  <c r="FM8" i="26" s="1"/>
  <c r="FN8" i="26" s="1"/>
  <c r="FO8" i="26" s="1"/>
  <c r="FP8" i="26" s="1"/>
  <c r="FQ8" i="26" s="1"/>
  <c r="FR8" i="26" s="1"/>
  <c r="FS8" i="26" s="1"/>
  <c r="FT8" i="26" s="1"/>
  <c r="FU8" i="26" s="1"/>
  <c r="FV8" i="26" s="1"/>
  <c r="FW8" i="26" s="1"/>
  <c r="FX8" i="26" s="1"/>
  <c r="FY8" i="26" s="1"/>
  <c r="FZ8" i="26" s="1"/>
  <c r="GA8" i="26" s="1"/>
  <c r="GB8" i="26" s="1"/>
  <c r="GC8" i="26" s="1"/>
  <c r="GD8" i="26" s="1"/>
  <c r="GE8" i="26" s="1"/>
  <c r="GF8" i="26" s="1"/>
  <c r="GG8" i="26" s="1"/>
  <c r="GH8" i="26" s="1"/>
  <c r="GI8" i="26" s="1"/>
  <c r="GJ8" i="26" s="1"/>
  <c r="GK8" i="26" s="1"/>
  <c r="GL8" i="26" s="1"/>
  <c r="GM8" i="26" s="1"/>
  <c r="GN8" i="26" s="1"/>
  <c r="GO8" i="26" s="1"/>
  <c r="GP8" i="26" s="1"/>
  <c r="GQ8" i="26" s="1"/>
  <c r="GR8" i="26" s="1"/>
  <c r="GS8" i="26" s="1"/>
  <c r="GT8" i="26" s="1"/>
  <c r="GU8" i="26" s="1"/>
  <c r="GV8" i="26" s="1"/>
  <c r="GW8" i="26" s="1"/>
  <c r="GX8" i="26" s="1"/>
  <c r="GY8" i="26" s="1"/>
  <c r="GZ8" i="26" s="1"/>
  <c r="HA8" i="26" s="1"/>
  <c r="HB8" i="26" s="1"/>
  <c r="HC8" i="26" s="1"/>
  <c r="HD8" i="26" s="1"/>
  <c r="HE8" i="26" s="1"/>
  <c r="HF8" i="26" s="1"/>
  <c r="HG8" i="26" s="1"/>
  <c r="HH8" i="26" s="1"/>
  <c r="HI8" i="26" s="1"/>
  <c r="HJ8" i="26" s="1"/>
  <c r="HK8" i="26" s="1"/>
  <c r="HL8" i="26" s="1"/>
  <c r="HM8" i="26" s="1"/>
  <c r="HN8" i="26" s="1"/>
  <c r="HO8" i="26" s="1"/>
  <c r="HP8" i="26" s="1"/>
  <c r="HQ8" i="26" s="1"/>
  <c r="HR8" i="26" s="1"/>
  <c r="HS8" i="26" s="1"/>
  <c r="HT8" i="26" s="1"/>
  <c r="HU8" i="26" s="1"/>
  <c r="HV8" i="26" s="1"/>
  <c r="HW8" i="26" s="1"/>
  <c r="HX8" i="26" s="1"/>
  <c r="HY8" i="26" s="1"/>
  <c r="HZ8" i="26" s="1"/>
  <c r="IA8" i="26" s="1"/>
  <c r="AI12" i="26"/>
  <c r="AI14" i="26"/>
  <c r="AI4" i="26"/>
  <c r="AJ4" i="26" s="1"/>
  <c r="AI7" i="26"/>
  <c r="AI11" i="26"/>
  <c r="AJ14" i="26"/>
  <c r="AJ17" i="26"/>
  <c r="AI17" i="26"/>
  <c r="AI25" i="26"/>
  <c r="AI30" i="26"/>
  <c r="AJ30" i="26"/>
  <c r="AI21" i="26"/>
  <c r="AJ22" i="26"/>
  <c r="AJ25" i="26"/>
  <c r="AJ26" i="26"/>
  <c r="AI16" i="26"/>
  <c r="AI20" i="26"/>
  <c r="AJ21" i="26"/>
  <c r="AI24" i="26"/>
  <c r="AI26" i="26"/>
  <c r="AJ16" i="26"/>
  <c r="AJ20" i="26"/>
  <c r="AI29" i="26"/>
  <c r="AI33" i="26"/>
  <c r="AJ34" i="26"/>
  <c r="AI37" i="26"/>
  <c r="AJ38" i="26"/>
  <c r="AJ29" i="26"/>
  <c r="AJ33" i="26"/>
  <c r="AJ37" i="26"/>
  <c r="AJ40" i="26"/>
  <c r="AJ44" i="26"/>
  <c r="AI44" i="26"/>
  <c r="AI34" i="26"/>
  <c r="AI38" i="26"/>
  <c r="AI40" i="26"/>
  <c r="AJ43" i="26"/>
  <c r="AJ47" i="26"/>
  <c r="AJ51" i="26"/>
  <c r="AJ56" i="26"/>
  <c r="AI56" i="26"/>
  <c r="AI48" i="26"/>
  <c r="AI52" i="26"/>
  <c r="AI43" i="26"/>
  <c r="AI47" i="26"/>
  <c r="AJ48" i="26"/>
  <c r="AI51" i="26"/>
  <c r="AJ52" i="26"/>
  <c r="AI54" i="26"/>
  <c r="AJ55" i="26"/>
  <c r="AI58" i="26"/>
  <c r="AJ59" i="26"/>
  <c r="AI62" i="26"/>
  <c r="AJ63" i="26"/>
  <c r="AI66" i="26"/>
  <c r="AJ65" i="26"/>
  <c r="AI60" i="26"/>
  <c r="AI64" i="26"/>
  <c r="AI65" i="26"/>
  <c r="AI55" i="26"/>
  <c r="AI59" i="26"/>
  <c r="AJ60" i="26"/>
  <c r="AI63" i="26"/>
  <c r="AJ64" i="26"/>
  <c r="AJ66" i="26"/>
  <c r="AI69" i="26"/>
  <c r="AI72" i="26"/>
  <c r="AI68" i="26"/>
  <c r="AJ69" i="26"/>
  <c r="AI71" i="26"/>
  <c r="AJ71" i="26"/>
  <c r="AJ72" i="26"/>
  <c r="AI70" i="26"/>
  <c r="AI74" i="26"/>
  <c r="AJ75" i="26"/>
  <c r="AI78" i="26"/>
  <c r="AJ79" i="26"/>
  <c r="AI82" i="26"/>
  <c r="AI76" i="26"/>
  <c r="AI80" i="26"/>
  <c r="AJ81" i="26"/>
  <c r="AJ82" i="26"/>
  <c r="AI75" i="26"/>
  <c r="AJ76" i="26"/>
  <c r="AI79" i="26"/>
  <c r="AJ80" i="26"/>
  <c r="AJ83" i="26"/>
  <c r="AI86" i="26"/>
  <c r="AJ87" i="26"/>
  <c r="AI84" i="26"/>
  <c r="AI83" i="26"/>
  <c r="AJ84" i="26"/>
  <c r="AI87" i="26"/>
  <c r="AI90" i="26"/>
  <c r="AJ90" i="26"/>
  <c r="AJ95" i="26"/>
  <c r="AJ91" i="26"/>
  <c r="AI95" i="26"/>
  <c r="AI93" i="26"/>
  <c r="AJ93" i="26"/>
  <c r="AI94" i="26"/>
  <c r="AJ98" i="26"/>
  <c r="AJ103" i="26"/>
  <c r="AI103" i="26"/>
  <c r="AI99" i="26"/>
  <c r="AI98" i="26"/>
  <c r="AJ99" i="26"/>
  <c r="AJ100" i="26"/>
  <c r="AI102" i="26"/>
  <c r="C63" i="28"/>
  <c r="IK8" i="32" l="1"/>
  <c r="IL6" i="32"/>
  <c r="IL7" i="32"/>
  <c r="AT4" i="32"/>
  <c r="IL4" i="32"/>
  <c r="IL5" i="32" s="1"/>
  <c r="G63" i="30"/>
  <c r="F64" i="30"/>
  <c r="E63" i="30"/>
  <c r="D64" i="30"/>
  <c r="C58" i="30"/>
  <c r="B59" i="30"/>
  <c r="AL4" i="20"/>
  <c r="ID6" i="20"/>
  <c r="ID7" i="20"/>
  <c r="AJ13" i="26"/>
  <c r="AK13" i="26" s="1"/>
  <c r="AL13" i="26" s="1"/>
  <c r="AM13" i="26" s="1"/>
  <c r="AN13" i="26" s="1"/>
  <c r="AO13" i="26" s="1"/>
  <c r="AP13" i="26" s="1"/>
  <c r="AQ13" i="26" s="1"/>
  <c r="AR13" i="26" s="1"/>
  <c r="AS13" i="26" s="1"/>
  <c r="AT13" i="26" s="1"/>
  <c r="AU13" i="26" s="1"/>
  <c r="AV13" i="26" s="1"/>
  <c r="AW13" i="26" s="1"/>
  <c r="AX13" i="26" s="1"/>
  <c r="AY13" i="26" s="1"/>
  <c r="AZ13" i="26" s="1"/>
  <c r="BA13" i="26" s="1"/>
  <c r="BB13" i="26" s="1"/>
  <c r="BC13" i="26" s="1"/>
  <c r="BD13" i="26" s="1"/>
  <c r="BE13" i="26" s="1"/>
  <c r="BF13" i="26" s="1"/>
  <c r="BG13" i="26" s="1"/>
  <c r="BH13" i="26" s="1"/>
  <c r="BI13" i="26" s="1"/>
  <c r="BJ13" i="26" s="1"/>
  <c r="BK13" i="26" s="1"/>
  <c r="BL13" i="26" s="1"/>
  <c r="BM13" i="26" s="1"/>
  <c r="BN13" i="26" s="1"/>
  <c r="BO13" i="26" s="1"/>
  <c r="BP13" i="26" s="1"/>
  <c r="BQ13" i="26" s="1"/>
  <c r="BR13" i="26" s="1"/>
  <c r="BS13" i="26" s="1"/>
  <c r="BT13" i="26" s="1"/>
  <c r="BU13" i="26" s="1"/>
  <c r="BV13" i="26" s="1"/>
  <c r="BW13" i="26" s="1"/>
  <c r="BX13" i="26" s="1"/>
  <c r="BY13" i="26" s="1"/>
  <c r="BZ13" i="26" s="1"/>
  <c r="CA13" i="26" s="1"/>
  <c r="CB13" i="26" s="1"/>
  <c r="CC13" i="26" s="1"/>
  <c r="CD13" i="26" s="1"/>
  <c r="CE13" i="26" s="1"/>
  <c r="CF13" i="26" s="1"/>
  <c r="CG13" i="26" s="1"/>
  <c r="CH13" i="26" s="1"/>
  <c r="CI13" i="26" s="1"/>
  <c r="CJ13" i="26" s="1"/>
  <c r="CK13" i="26" s="1"/>
  <c r="CL13" i="26" s="1"/>
  <c r="CM13" i="26" s="1"/>
  <c r="CN13" i="26" s="1"/>
  <c r="CO13" i="26" s="1"/>
  <c r="CP13" i="26" s="1"/>
  <c r="CQ13" i="26" s="1"/>
  <c r="CR13" i="26" s="1"/>
  <c r="CS13" i="26" s="1"/>
  <c r="CT13" i="26" s="1"/>
  <c r="CU13" i="26" s="1"/>
  <c r="CV13" i="26" s="1"/>
  <c r="CW13" i="26" s="1"/>
  <c r="CX13" i="26" s="1"/>
  <c r="CY13" i="26" s="1"/>
  <c r="CZ13" i="26" s="1"/>
  <c r="DA13" i="26" s="1"/>
  <c r="DB13" i="26" s="1"/>
  <c r="DC13" i="26" s="1"/>
  <c r="DD13" i="26" s="1"/>
  <c r="DE13" i="26" s="1"/>
  <c r="DF13" i="26" s="1"/>
  <c r="DG13" i="26" s="1"/>
  <c r="DH13" i="26" s="1"/>
  <c r="DI13" i="26" s="1"/>
  <c r="DJ13" i="26" s="1"/>
  <c r="DK13" i="26" s="1"/>
  <c r="DL13" i="26" s="1"/>
  <c r="DM13" i="26" s="1"/>
  <c r="DN13" i="26" s="1"/>
  <c r="DO13" i="26" s="1"/>
  <c r="DP13" i="26" s="1"/>
  <c r="DQ13" i="26" s="1"/>
  <c r="DR13" i="26" s="1"/>
  <c r="DS13" i="26" s="1"/>
  <c r="DT13" i="26" s="1"/>
  <c r="DU13" i="26" s="1"/>
  <c r="DV13" i="26" s="1"/>
  <c r="DW13" i="26" s="1"/>
  <c r="DX13" i="26" s="1"/>
  <c r="DY13" i="26" s="1"/>
  <c r="DZ13" i="26" s="1"/>
  <c r="EA13" i="26" s="1"/>
  <c r="EB13" i="26" s="1"/>
  <c r="EC13" i="26" s="1"/>
  <c r="ED13" i="26" s="1"/>
  <c r="EE13" i="26" s="1"/>
  <c r="EF13" i="26" s="1"/>
  <c r="EG13" i="26" s="1"/>
  <c r="EH13" i="26" s="1"/>
  <c r="EI13" i="26" s="1"/>
  <c r="EJ13" i="26" s="1"/>
  <c r="EK13" i="26" s="1"/>
  <c r="EL13" i="26" s="1"/>
  <c r="EM13" i="26" s="1"/>
  <c r="EN13" i="26" s="1"/>
  <c r="EO13" i="26" s="1"/>
  <c r="EP13" i="26" s="1"/>
  <c r="EQ13" i="26" s="1"/>
  <c r="ER13" i="26" s="1"/>
  <c r="ES13" i="26" s="1"/>
  <c r="ET13" i="26" s="1"/>
  <c r="EU13" i="26" s="1"/>
  <c r="EV13" i="26" s="1"/>
  <c r="EW13" i="26" s="1"/>
  <c r="EX13" i="26" s="1"/>
  <c r="EY13" i="26" s="1"/>
  <c r="EZ13" i="26" s="1"/>
  <c r="FA13" i="26" s="1"/>
  <c r="FB13" i="26" s="1"/>
  <c r="FC13" i="26" s="1"/>
  <c r="FD13" i="26" s="1"/>
  <c r="FE13" i="26" s="1"/>
  <c r="FF13" i="26" s="1"/>
  <c r="FG13" i="26" s="1"/>
  <c r="FH13" i="26" s="1"/>
  <c r="FI13" i="26" s="1"/>
  <c r="FJ13" i="26" s="1"/>
  <c r="FK13" i="26" s="1"/>
  <c r="FL13" i="26" s="1"/>
  <c r="FM13" i="26" s="1"/>
  <c r="FN13" i="26" s="1"/>
  <c r="FO13" i="26" s="1"/>
  <c r="FP13" i="26" s="1"/>
  <c r="FQ13" i="26" s="1"/>
  <c r="FR13" i="26" s="1"/>
  <c r="FS13" i="26" s="1"/>
  <c r="FT13" i="26" s="1"/>
  <c r="FU13" i="26" s="1"/>
  <c r="FV13" i="26" s="1"/>
  <c r="FW13" i="26" s="1"/>
  <c r="FX13" i="26" s="1"/>
  <c r="FY13" i="26" s="1"/>
  <c r="FZ13" i="26" s="1"/>
  <c r="GA13" i="26" s="1"/>
  <c r="GB13" i="26" s="1"/>
  <c r="GC13" i="26" s="1"/>
  <c r="GD13" i="26" s="1"/>
  <c r="GE13" i="26" s="1"/>
  <c r="GF13" i="26" s="1"/>
  <c r="GG13" i="26" s="1"/>
  <c r="GH13" i="26" s="1"/>
  <c r="GI13" i="26" s="1"/>
  <c r="GJ13" i="26" s="1"/>
  <c r="GK13" i="26" s="1"/>
  <c r="GL13" i="26" s="1"/>
  <c r="GM13" i="26" s="1"/>
  <c r="GN13" i="26" s="1"/>
  <c r="GO13" i="26" s="1"/>
  <c r="GP13" i="26" s="1"/>
  <c r="GQ13" i="26" s="1"/>
  <c r="GR13" i="26" s="1"/>
  <c r="GS13" i="26" s="1"/>
  <c r="GT13" i="26" s="1"/>
  <c r="GU13" i="26" s="1"/>
  <c r="GV13" i="26" s="1"/>
  <c r="GW13" i="26" s="1"/>
  <c r="GX13" i="26" s="1"/>
  <c r="GY13" i="26" s="1"/>
  <c r="GZ13" i="26" s="1"/>
  <c r="HA13" i="26" s="1"/>
  <c r="HB13" i="26" s="1"/>
  <c r="HC13" i="26" s="1"/>
  <c r="HD13" i="26" s="1"/>
  <c r="HE13" i="26" s="1"/>
  <c r="HF13" i="26" s="1"/>
  <c r="HG13" i="26" s="1"/>
  <c r="HH13" i="26" s="1"/>
  <c r="HI13" i="26" s="1"/>
  <c r="HJ13" i="26" s="1"/>
  <c r="HK13" i="26" s="1"/>
  <c r="HL13" i="26" s="1"/>
  <c r="HM13" i="26" s="1"/>
  <c r="HN13" i="26" s="1"/>
  <c r="HO13" i="26" s="1"/>
  <c r="HP13" i="26" s="1"/>
  <c r="HQ13" i="26" s="1"/>
  <c r="HR13" i="26" s="1"/>
  <c r="HS13" i="26" s="1"/>
  <c r="HT13" i="26" s="1"/>
  <c r="HU13" i="26" s="1"/>
  <c r="HV13" i="26" s="1"/>
  <c r="HW13" i="26" s="1"/>
  <c r="HX13" i="26" s="1"/>
  <c r="HY13" i="26" s="1"/>
  <c r="HZ13" i="26" s="1"/>
  <c r="IA13" i="26" s="1"/>
  <c r="AJ12" i="26"/>
  <c r="AK12" i="26" s="1"/>
  <c r="AL12" i="26" s="1"/>
  <c r="AM12" i="26" s="1"/>
  <c r="AN12" i="26" s="1"/>
  <c r="AO12" i="26" s="1"/>
  <c r="AP12" i="26" s="1"/>
  <c r="AQ12" i="26" s="1"/>
  <c r="AR12" i="26" s="1"/>
  <c r="AS12" i="26" s="1"/>
  <c r="AT12" i="26" s="1"/>
  <c r="AU12" i="26" s="1"/>
  <c r="AV12" i="26" s="1"/>
  <c r="AW12" i="26" s="1"/>
  <c r="AX12" i="26" s="1"/>
  <c r="AY12" i="26" s="1"/>
  <c r="AZ12" i="26" s="1"/>
  <c r="BA12" i="26" s="1"/>
  <c r="BB12" i="26" s="1"/>
  <c r="BC12" i="26" s="1"/>
  <c r="BD12" i="26" s="1"/>
  <c r="BE12" i="26" s="1"/>
  <c r="BF12" i="26" s="1"/>
  <c r="BG12" i="26" s="1"/>
  <c r="BH12" i="26" s="1"/>
  <c r="BI12" i="26" s="1"/>
  <c r="BJ12" i="26" s="1"/>
  <c r="BK12" i="26" s="1"/>
  <c r="BL12" i="26" s="1"/>
  <c r="BM12" i="26" s="1"/>
  <c r="BN12" i="26" s="1"/>
  <c r="BO12" i="26" s="1"/>
  <c r="BP12" i="26" s="1"/>
  <c r="BQ12" i="26" s="1"/>
  <c r="BR12" i="26" s="1"/>
  <c r="BS12" i="26" s="1"/>
  <c r="BT12" i="26" s="1"/>
  <c r="BU12" i="26" s="1"/>
  <c r="BV12" i="26" s="1"/>
  <c r="BW12" i="26" s="1"/>
  <c r="BX12" i="26" s="1"/>
  <c r="BY12" i="26" s="1"/>
  <c r="BZ12" i="26" s="1"/>
  <c r="CA12" i="26" s="1"/>
  <c r="CB12" i="26" s="1"/>
  <c r="CC12" i="26" s="1"/>
  <c r="CD12" i="26" s="1"/>
  <c r="CE12" i="26" s="1"/>
  <c r="CF12" i="26" s="1"/>
  <c r="CG12" i="26" s="1"/>
  <c r="CH12" i="26" s="1"/>
  <c r="CI12" i="26" s="1"/>
  <c r="CJ12" i="26" s="1"/>
  <c r="CK12" i="26" s="1"/>
  <c r="CL12" i="26" s="1"/>
  <c r="CM12" i="26" s="1"/>
  <c r="CN12" i="26" s="1"/>
  <c r="CO12" i="26" s="1"/>
  <c r="CP12" i="26" s="1"/>
  <c r="CQ12" i="26" s="1"/>
  <c r="CR12" i="26" s="1"/>
  <c r="CS12" i="26" s="1"/>
  <c r="CT12" i="26" s="1"/>
  <c r="CU12" i="26" s="1"/>
  <c r="CV12" i="26" s="1"/>
  <c r="CW12" i="26" s="1"/>
  <c r="CX12" i="26" s="1"/>
  <c r="CY12" i="26" s="1"/>
  <c r="CZ12" i="26" s="1"/>
  <c r="DA12" i="26" s="1"/>
  <c r="DB12" i="26" s="1"/>
  <c r="DC12" i="26" s="1"/>
  <c r="DD12" i="26" s="1"/>
  <c r="DE12" i="26" s="1"/>
  <c r="DF12" i="26" s="1"/>
  <c r="DG12" i="26" s="1"/>
  <c r="DH12" i="26" s="1"/>
  <c r="DI12" i="26" s="1"/>
  <c r="DJ12" i="26" s="1"/>
  <c r="DK12" i="26" s="1"/>
  <c r="DL12" i="26" s="1"/>
  <c r="DM12" i="26" s="1"/>
  <c r="DN12" i="26" s="1"/>
  <c r="DO12" i="26" s="1"/>
  <c r="DP12" i="26" s="1"/>
  <c r="DQ12" i="26" s="1"/>
  <c r="DR12" i="26" s="1"/>
  <c r="DS12" i="26" s="1"/>
  <c r="DT12" i="26" s="1"/>
  <c r="DU12" i="26" s="1"/>
  <c r="DV12" i="26" s="1"/>
  <c r="DW12" i="26" s="1"/>
  <c r="DX12" i="26" s="1"/>
  <c r="DY12" i="26" s="1"/>
  <c r="DZ12" i="26" s="1"/>
  <c r="EA12" i="26" s="1"/>
  <c r="EB12" i="26" s="1"/>
  <c r="EC12" i="26" s="1"/>
  <c r="ED12" i="26" s="1"/>
  <c r="EE12" i="26" s="1"/>
  <c r="EF12" i="26" s="1"/>
  <c r="EG12" i="26" s="1"/>
  <c r="EH12" i="26" s="1"/>
  <c r="EI12" i="26" s="1"/>
  <c r="EJ12" i="26" s="1"/>
  <c r="EK12" i="26" s="1"/>
  <c r="EL12" i="26" s="1"/>
  <c r="EM12" i="26" s="1"/>
  <c r="EN12" i="26" s="1"/>
  <c r="EO12" i="26" s="1"/>
  <c r="EP12" i="26" s="1"/>
  <c r="EQ12" i="26" s="1"/>
  <c r="ER12" i="26" s="1"/>
  <c r="ES12" i="26" s="1"/>
  <c r="ET12" i="26" s="1"/>
  <c r="EU12" i="26" s="1"/>
  <c r="EV12" i="26" s="1"/>
  <c r="EW12" i="26" s="1"/>
  <c r="EX12" i="26" s="1"/>
  <c r="EY12" i="26" s="1"/>
  <c r="EZ12" i="26" s="1"/>
  <c r="FA12" i="26" s="1"/>
  <c r="FB12" i="26" s="1"/>
  <c r="FC12" i="26" s="1"/>
  <c r="FD12" i="26" s="1"/>
  <c r="FE12" i="26" s="1"/>
  <c r="FF12" i="26" s="1"/>
  <c r="FG12" i="26" s="1"/>
  <c r="FH12" i="26" s="1"/>
  <c r="FI12" i="26" s="1"/>
  <c r="FJ12" i="26" s="1"/>
  <c r="FK12" i="26" s="1"/>
  <c r="FL12" i="26" s="1"/>
  <c r="FM12" i="26" s="1"/>
  <c r="FN12" i="26" s="1"/>
  <c r="FO12" i="26" s="1"/>
  <c r="FP12" i="26" s="1"/>
  <c r="FQ12" i="26" s="1"/>
  <c r="FR12" i="26" s="1"/>
  <c r="FS12" i="26" s="1"/>
  <c r="FT12" i="26" s="1"/>
  <c r="FU12" i="26" s="1"/>
  <c r="FV12" i="26" s="1"/>
  <c r="FW12" i="26" s="1"/>
  <c r="FX12" i="26" s="1"/>
  <c r="FY12" i="26" s="1"/>
  <c r="FZ12" i="26" s="1"/>
  <c r="GA12" i="26" s="1"/>
  <c r="GB12" i="26" s="1"/>
  <c r="GC12" i="26" s="1"/>
  <c r="GD12" i="26" s="1"/>
  <c r="GE12" i="26" s="1"/>
  <c r="GF12" i="26" s="1"/>
  <c r="GG12" i="26" s="1"/>
  <c r="GH12" i="26" s="1"/>
  <c r="GI12" i="26" s="1"/>
  <c r="GJ12" i="26" s="1"/>
  <c r="GK12" i="26" s="1"/>
  <c r="GL12" i="26" s="1"/>
  <c r="GM12" i="26" s="1"/>
  <c r="GN12" i="26" s="1"/>
  <c r="GO12" i="26" s="1"/>
  <c r="GP12" i="26" s="1"/>
  <c r="GQ12" i="26" s="1"/>
  <c r="GR12" i="26" s="1"/>
  <c r="GS12" i="26" s="1"/>
  <c r="GT12" i="26" s="1"/>
  <c r="GU12" i="26" s="1"/>
  <c r="GV12" i="26" s="1"/>
  <c r="GW12" i="26" s="1"/>
  <c r="GX12" i="26" s="1"/>
  <c r="GY12" i="26" s="1"/>
  <c r="GZ12" i="26" s="1"/>
  <c r="HA12" i="26" s="1"/>
  <c r="HB12" i="26" s="1"/>
  <c r="HC12" i="26" s="1"/>
  <c r="HD12" i="26" s="1"/>
  <c r="HE12" i="26" s="1"/>
  <c r="HF12" i="26" s="1"/>
  <c r="HG12" i="26" s="1"/>
  <c r="HH12" i="26" s="1"/>
  <c r="HI12" i="26" s="1"/>
  <c r="HJ12" i="26" s="1"/>
  <c r="HK12" i="26" s="1"/>
  <c r="HL12" i="26" s="1"/>
  <c r="HM12" i="26" s="1"/>
  <c r="HN12" i="26" s="1"/>
  <c r="HO12" i="26" s="1"/>
  <c r="HP12" i="26" s="1"/>
  <c r="HQ12" i="26" s="1"/>
  <c r="HR12" i="26" s="1"/>
  <c r="HS12" i="26" s="1"/>
  <c r="HT12" i="26" s="1"/>
  <c r="HU12" i="26" s="1"/>
  <c r="HV12" i="26" s="1"/>
  <c r="HW12" i="26" s="1"/>
  <c r="HX12" i="26" s="1"/>
  <c r="HY12" i="26" s="1"/>
  <c r="HZ12" i="26" s="1"/>
  <c r="IA12" i="26" s="1"/>
  <c r="AJ7" i="26"/>
  <c r="AK7" i="26" s="1"/>
  <c r="AL7" i="26" s="1"/>
  <c r="AM7" i="26" s="1"/>
  <c r="AN7" i="26" s="1"/>
  <c r="AO7" i="26" s="1"/>
  <c r="AP7" i="26" s="1"/>
  <c r="AQ7" i="26" s="1"/>
  <c r="AR7" i="26" s="1"/>
  <c r="AS7" i="26" s="1"/>
  <c r="AT7" i="26" s="1"/>
  <c r="AU7" i="26" s="1"/>
  <c r="AV7" i="26" s="1"/>
  <c r="AW7" i="26" s="1"/>
  <c r="AX7" i="26" s="1"/>
  <c r="AY7" i="26" s="1"/>
  <c r="AZ7" i="26" s="1"/>
  <c r="BA7" i="26" s="1"/>
  <c r="BB7" i="26" s="1"/>
  <c r="BC7" i="26" s="1"/>
  <c r="BD7" i="26" s="1"/>
  <c r="BE7" i="26" s="1"/>
  <c r="BF7" i="26" s="1"/>
  <c r="BG7" i="26" s="1"/>
  <c r="BH7" i="26" s="1"/>
  <c r="BI7" i="26" s="1"/>
  <c r="BJ7" i="26" s="1"/>
  <c r="BK7" i="26" s="1"/>
  <c r="BL7" i="26" s="1"/>
  <c r="BM7" i="26" s="1"/>
  <c r="BN7" i="26" s="1"/>
  <c r="BO7" i="26" s="1"/>
  <c r="BP7" i="26" s="1"/>
  <c r="BQ7" i="26" s="1"/>
  <c r="BR7" i="26" s="1"/>
  <c r="BS7" i="26" s="1"/>
  <c r="BT7" i="26" s="1"/>
  <c r="BU7" i="26" s="1"/>
  <c r="BV7" i="26" s="1"/>
  <c r="BW7" i="26" s="1"/>
  <c r="BX7" i="26" s="1"/>
  <c r="BY7" i="26" s="1"/>
  <c r="BZ7" i="26" s="1"/>
  <c r="CA7" i="26" s="1"/>
  <c r="CB7" i="26" s="1"/>
  <c r="CC7" i="26" s="1"/>
  <c r="CD7" i="26" s="1"/>
  <c r="CE7" i="26" s="1"/>
  <c r="CF7" i="26" s="1"/>
  <c r="CG7" i="26" s="1"/>
  <c r="CH7" i="26" s="1"/>
  <c r="CI7" i="26" s="1"/>
  <c r="CJ7" i="26" s="1"/>
  <c r="CK7" i="26" s="1"/>
  <c r="CL7" i="26" s="1"/>
  <c r="CM7" i="26" s="1"/>
  <c r="CN7" i="26" s="1"/>
  <c r="CO7" i="26" s="1"/>
  <c r="CP7" i="26" s="1"/>
  <c r="CQ7" i="26" s="1"/>
  <c r="CR7" i="26" s="1"/>
  <c r="CS7" i="26" s="1"/>
  <c r="CT7" i="26" s="1"/>
  <c r="CU7" i="26" s="1"/>
  <c r="CV7" i="26" s="1"/>
  <c r="CW7" i="26" s="1"/>
  <c r="CX7" i="26" s="1"/>
  <c r="CY7" i="26" s="1"/>
  <c r="CZ7" i="26" s="1"/>
  <c r="DA7" i="26" s="1"/>
  <c r="DB7" i="26" s="1"/>
  <c r="DC7" i="26" s="1"/>
  <c r="DD7" i="26" s="1"/>
  <c r="DE7" i="26" s="1"/>
  <c r="DF7" i="26" s="1"/>
  <c r="DG7" i="26" s="1"/>
  <c r="DH7" i="26" s="1"/>
  <c r="DI7" i="26" s="1"/>
  <c r="DJ7" i="26" s="1"/>
  <c r="DK7" i="26" s="1"/>
  <c r="DL7" i="26" s="1"/>
  <c r="DM7" i="26" s="1"/>
  <c r="DN7" i="26" s="1"/>
  <c r="DO7" i="26" s="1"/>
  <c r="DP7" i="26" s="1"/>
  <c r="DQ7" i="26" s="1"/>
  <c r="DR7" i="26" s="1"/>
  <c r="DS7" i="26" s="1"/>
  <c r="DT7" i="26" s="1"/>
  <c r="DU7" i="26" s="1"/>
  <c r="DV7" i="26" s="1"/>
  <c r="DW7" i="26" s="1"/>
  <c r="DX7" i="26" s="1"/>
  <c r="DY7" i="26" s="1"/>
  <c r="DZ7" i="26" s="1"/>
  <c r="EA7" i="26" s="1"/>
  <c r="EB7" i="26" s="1"/>
  <c r="EC7" i="26" s="1"/>
  <c r="ED7" i="26" s="1"/>
  <c r="EE7" i="26" s="1"/>
  <c r="EF7" i="26" s="1"/>
  <c r="EG7" i="26" s="1"/>
  <c r="EH7" i="26" s="1"/>
  <c r="EI7" i="26" s="1"/>
  <c r="EJ7" i="26" s="1"/>
  <c r="EK7" i="26" s="1"/>
  <c r="EL7" i="26" s="1"/>
  <c r="EM7" i="26" s="1"/>
  <c r="EN7" i="26" s="1"/>
  <c r="EO7" i="26" s="1"/>
  <c r="EP7" i="26" s="1"/>
  <c r="EQ7" i="26" s="1"/>
  <c r="ER7" i="26" s="1"/>
  <c r="ES7" i="26" s="1"/>
  <c r="ET7" i="26" s="1"/>
  <c r="EU7" i="26" s="1"/>
  <c r="EV7" i="26" s="1"/>
  <c r="EW7" i="26" s="1"/>
  <c r="EX7" i="26" s="1"/>
  <c r="EY7" i="26" s="1"/>
  <c r="EZ7" i="26" s="1"/>
  <c r="FA7" i="26" s="1"/>
  <c r="FB7" i="26" s="1"/>
  <c r="FC7" i="26" s="1"/>
  <c r="FD7" i="26" s="1"/>
  <c r="FE7" i="26" s="1"/>
  <c r="FF7" i="26" s="1"/>
  <c r="FG7" i="26" s="1"/>
  <c r="FH7" i="26" s="1"/>
  <c r="FI7" i="26" s="1"/>
  <c r="FJ7" i="26" s="1"/>
  <c r="FK7" i="26" s="1"/>
  <c r="FL7" i="26" s="1"/>
  <c r="FM7" i="26" s="1"/>
  <c r="FN7" i="26" s="1"/>
  <c r="FO7" i="26" s="1"/>
  <c r="FP7" i="26" s="1"/>
  <c r="FQ7" i="26" s="1"/>
  <c r="FR7" i="26" s="1"/>
  <c r="FS7" i="26" s="1"/>
  <c r="FT7" i="26" s="1"/>
  <c r="FU7" i="26" s="1"/>
  <c r="FV7" i="26" s="1"/>
  <c r="FW7" i="26" s="1"/>
  <c r="FX7" i="26" s="1"/>
  <c r="FY7" i="26" s="1"/>
  <c r="FZ7" i="26" s="1"/>
  <c r="GA7" i="26" s="1"/>
  <c r="GB7" i="26" s="1"/>
  <c r="GC7" i="26" s="1"/>
  <c r="GD7" i="26" s="1"/>
  <c r="GE7" i="26" s="1"/>
  <c r="GF7" i="26" s="1"/>
  <c r="GG7" i="26" s="1"/>
  <c r="GH7" i="26" s="1"/>
  <c r="GI7" i="26" s="1"/>
  <c r="GJ7" i="26" s="1"/>
  <c r="GK7" i="26" s="1"/>
  <c r="GL7" i="26" s="1"/>
  <c r="GM7" i="26" s="1"/>
  <c r="GN7" i="26" s="1"/>
  <c r="GO7" i="26" s="1"/>
  <c r="GP7" i="26" s="1"/>
  <c r="GQ7" i="26" s="1"/>
  <c r="GR7" i="26" s="1"/>
  <c r="GS7" i="26" s="1"/>
  <c r="GT7" i="26" s="1"/>
  <c r="GU7" i="26" s="1"/>
  <c r="GV7" i="26" s="1"/>
  <c r="GW7" i="26" s="1"/>
  <c r="GX7" i="26" s="1"/>
  <c r="GY7" i="26" s="1"/>
  <c r="GZ7" i="26" s="1"/>
  <c r="HA7" i="26" s="1"/>
  <c r="HB7" i="26" s="1"/>
  <c r="HC7" i="26" s="1"/>
  <c r="HD7" i="26" s="1"/>
  <c r="HE7" i="26" s="1"/>
  <c r="HF7" i="26" s="1"/>
  <c r="HG7" i="26" s="1"/>
  <c r="HH7" i="26" s="1"/>
  <c r="HI7" i="26" s="1"/>
  <c r="HJ7" i="26" s="1"/>
  <c r="HK7" i="26" s="1"/>
  <c r="HL7" i="26" s="1"/>
  <c r="HM7" i="26" s="1"/>
  <c r="HN7" i="26" s="1"/>
  <c r="HO7" i="26" s="1"/>
  <c r="HP7" i="26" s="1"/>
  <c r="HQ7" i="26" s="1"/>
  <c r="HR7" i="26" s="1"/>
  <c r="HS7" i="26" s="1"/>
  <c r="HT7" i="26" s="1"/>
  <c r="HU7" i="26" s="1"/>
  <c r="HV7" i="26" s="1"/>
  <c r="HW7" i="26" s="1"/>
  <c r="HX7" i="26" s="1"/>
  <c r="HY7" i="26" s="1"/>
  <c r="HZ7" i="26" s="1"/>
  <c r="IA7" i="26" s="1"/>
  <c r="AJ11" i="26"/>
  <c r="AK11" i="26" s="1"/>
  <c r="AL11" i="26" s="1"/>
  <c r="AM11" i="26" s="1"/>
  <c r="AN11" i="26" s="1"/>
  <c r="AO11" i="26" s="1"/>
  <c r="AP11" i="26" s="1"/>
  <c r="AQ11" i="26" s="1"/>
  <c r="AR11" i="26" s="1"/>
  <c r="AS11" i="26" s="1"/>
  <c r="AT11" i="26" s="1"/>
  <c r="AU11" i="26" s="1"/>
  <c r="AV11" i="26" s="1"/>
  <c r="AW11" i="26" s="1"/>
  <c r="AX11" i="26" s="1"/>
  <c r="AY11" i="26" s="1"/>
  <c r="AZ11" i="26" s="1"/>
  <c r="BA11" i="26" s="1"/>
  <c r="BB11" i="26" s="1"/>
  <c r="BC11" i="26" s="1"/>
  <c r="BD11" i="26" s="1"/>
  <c r="BE11" i="26" s="1"/>
  <c r="BF11" i="26" s="1"/>
  <c r="BG11" i="26" s="1"/>
  <c r="BH11" i="26" s="1"/>
  <c r="BI11" i="26" s="1"/>
  <c r="BJ11" i="26" s="1"/>
  <c r="BK11" i="26" s="1"/>
  <c r="BL11" i="26" s="1"/>
  <c r="BM11" i="26" s="1"/>
  <c r="BN11" i="26" s="1"/>
  <c r="BO11" i="26" s="1"/>
  <c r="BP11" i="26" s="1"/>
  <c r="BQ11" i="26" s="1"/>
  <c r="BR11" i="26" s="1"/>
  <c r="BS11" i="26" s="1"/>
  <c r="BT11" i="26" s="1"/>
  <c r="BU11" i="26" s="1"/>
  <c r="BV11" i="26" s="1"/>
  <c r="BW11" i="26" s="1"/>
  <c r="BX11" i="26" s="1"/>
  <c r="BY11" i="26" s="1"/>
  <c r="BZ11" i="26" s="1"/>
  <c r="CA11" i="26" s="1"/>
  <c r="CB11" i="26" s="1"/>
  <c r="CC11" i="26" s="1"/>
  <c r="CD11" i="26" s="1"/>
  <c r="CE11" i="26" s="1"/>
  <c r="CF11" i="26" s="1"/>
  <c r="CG11" i="26" s="1"/>
  <c r="CH11" i="26" s="1"/>
  <c r="CI11" i="26" s="1"/>
  <c r="CJ11" i="26" s="1"/>
  <c r="CK11" i="26" s="1"/>
  <c r="CL11" i="26" s="1"/>
  <c r="CM11" i="26" s="1"/>
  <c r="CN11" i="26" s="1"/>
  <c r="CO11" i="26" s="1"/>
  <c r="CP11" i="26" s="1"/>
  <c r="CQ11" i="26" s="1"/>
  <c r="CR11" i="26" s="1"/>
  <c r="CS11" i="26" s="1"/>
  <c r="CT11" i="26" s="1"/>
  <c r="CU11" i="26" s="1"/>
  <c r="CV11" i="26" s="1"/>
  <c r="CW11" i="26" s="1"/>
  <c r="CX11" i="26" s="1"/>
  <c r="CY11" i="26" s="1"/>
  <c r="CZ11" i="26" s="1"/>
  <c r="DA11" i="26" s="1"/>
  <c r="DB11" i="26" s="1"/>
  <c r="DC11" i="26" s="1"/>
  <c r="DD11" i="26" s="1"/>
  <c r="DE11" i="26" s="1"/>
  <c r="DF11" i="26" s="1"/>
  <c r="DG11" i="26" s="1"/>
  <c r="DH11" i="26" s="1"/>
  <c r="DI11" i="26" s="1"/>
  <c r="DJ11" i="26" s="1"/>
  <c r="DK11" i="26" s="1"/>
  <c r="DL11" i="26" s="1"/>
  <c r="DM11" i="26" s="1"/>
  <c r="DN11" i="26" s="1"/>
  <c r="DO11" i="26" s="1"/>
  <c r="DP11" i="26" s="1"/>
  <c r="DQ11" i="26" s="1"/>
  <c r="DR11" i="26" s="1"/>
  <c r="DS11" i="26" s="1"/>
  <c r="DT11" i="26" s="1"/>
  <c r="DU11" i="26" s="1"/>
  <c r="DV11" i="26" s="1"/>
  <c r="DW11" i="26" s="1"/>
  <c r="DX11" i="26" s="1"/>
  <c r="DY11" i="26" s="1"/>
  <c r="DZ11" i="26" s="1"/>
  <c r="EA11" i="26" s="1"/>
  <c r="EB11" i="26" s="1"/>
  <c r="EC11" i="26" s="1"/>
  <c r="ED11" i="26" s="1"/>
  <c r="EE11" i="26" s="1"/>
  <c r="EF11" i="26" s="1"/>
  <c r="EG11" i="26" s="1"/>
  <c r="EH11" i="26" s="1"/>
  <c r="EI11" i="26" s="1"/>
  <c r="EJ11" i="26" s="1"/>
  <c r="EK11" i="26" s="1"/>
  <c r="EL11" i="26" s="1"/>
  <c r="EM11" i="26" s="1"/>
  <c r="EN11" i="26" s="1"/>
  <c r="EO11" i="26" s="1"/>
  <c r="EP11" i="26" s="1"/>
  <c r="EQ11" i="26" s="1"/>
  <c r="ER11" i="26" s="1"/>
  <c r="ES11" i="26" s="1"/>
  <c r="ET11" i="26" s="1"/>
  <c r="EU11" i="26" s="1"/>
  <c r="EV11" i="26" s="1"/>
  <c r="EW11" i="26" s="1"/>
  <c r="EX11" i="26" s="1"/>
  <c r="EY11" i="26" s="1"/>
  <c r="EZ11" i="26" s="1"/>
  <c r="FA11" i="26" s="1"/>
  <c r="FB11" i="26" s="1"/>
  <c r="FC11" i="26" s="1"/>
  <c r="FD11" i="26" s="1"/>
  <c r="FE11" i="26" s="1"/>
  <c r="FF11" i="26" s="1"/>
  <c r="FG11" i="26" s="1"/>
  <c r="FH11" i="26" s="1"/>
  <c r="FI11" i="26" s="1"/>
  <c r="FJ11" i="26" s="1"/>
  <c r="FK11" i="26" s="1"/>
  <c r="FL11" i="26" s="1"/>
  <c r="FM11" i="26" s="1"/>
  <c r="FN11" i="26" s="1"/>
  <c r="FO11" i="26" s="1"/>
  <c r="FP11" i="26" s="1"/>
  <c r="FQ11" i="26" s="1"/>
  <c r="FR11" i="26" s="1"/>
  <c r="FS11" i="26" s="1"/>
  <c r="FT11" i="26" s="1"/>
  <c r="FU11" i="26" s="1"/>
  <c r="FV11" i="26" s="1"/>
  <c r="FW11" i="26" s="1"/>
  <c r="FX11" i="26" s="1"/>
  <c r="FY11" i="26" s="1"/>
  <c r="FZ11" i="26" s="1"/>
  <c r="GA11" i="26" s="1"/>
  <c r="GB11" i="26" s="1"/>
  <c r="GC11" i="26" s="1"/>
  <c r="GD11" i="26" s="1"/>
  <c r="GE11" i="26" s="1"/>
  <c r="GF11" i="26" s="1"/>
  <c r="GG11" i="26" s="1"/>
  <c r="GH11" i="26" s="1"/>
  <c r="GI11" i="26" s="1"/>
  <c r="GJ11" i="26" s="1"/>
  <c r="GK11" i="26" s="1"/>
  <c r="GL11" i="26" s="1"/>
  <c r="GM11" i="26" s="1"/>
  <c r="GN11" i="26" s="1"/>
  <c r="GO11" i="26" s="1"/>
  <c r="GP11" i="26" s="1"/>
  <c r="GQ11" i="26" s="1"/>
  <c r="GR11" i="26" s="1"/>
  <c r="GS11" i="26" s="1"/>
  <c r="GT11" i="26" s="1"/>
  <c r="GU11" i="26" s="1"/>
  <c r="GV11" i="26" s="1"/>
  <c r="GW11" i="26" s="1"/>
  <c r="GX11" i="26" s="1"/>
  <c r="GY11" i="26" s="1"/>
  <c r="GZ11" i="26" s="1"/>
  <c r="HA11" i="26" s="1"/>
  <c r="HB11" i="26" s="1"/>
  <c r="HC11" i="26" s="1"/>
  <c r="HD11" i="26" s="1"/>
  <c r="HE11" i="26" s="1"/>
  <c r="HF11" i="26" s="1"/>
  <c r="HG11" i="26" s="1"/>
  <c r="HH11" i="26" s="1"/>
  <c r="HI11" i="26" s="1"/>
  <c r="HJ11" i="26" s="1"/>
  <c r="HK11" i="26" s="1"/>
  <c r="HL11" i="26" s="1"/>
  <c r="HM11" i="26" s="1"/>
  <c r="HN11" i="26" s="1"/>
  <c r="HO11" i="26" s="1"/>
  <c r="HP11" i="26" s="1"/>
  <c r="HQ11" i="26" s="1"/>
  <c r="HR11" i="26" s="1"/>
  <c r="HS11" i="26" s="1"/>
  <c r="HT11" i="26" s="1"/>
  <c r="HU11" i="26" s="1"/>
  <c r="HV11" i="26" s="1"/>
  <c r="HW11" i="26" s="1"/>
  <c r="HX11" i="26" s="1"/>
  <c r="HY11" i="26" s="1"/>
  <c r="HZ11" i="26" s="1"/>
  <c r="IA11" i="26" s="1"/>
  <c r="B65" i="28"/>
  <c r="IL8" i="32" l="1"/>
  <c r="IM7" i="32"/>
  <c r="IM6" i="32"/>
  <c r="AU4" i="32"/>
  <c r="IM4" i="32"/>
  <c r="IM5" i="32" s="1"/>
  <c r="F65" i="30"/>
  <c r="G64" i="30"/>
  <c r="D65" i="30"/>
  <c r="E64" i="30"/>
  <c r="B60" i="30"/>
  <c r="C59" i="30"/>
  <c r="AM4" i="20"/>
  <c r="IE6" i="20"/>
  <c r="IE7" i="20"/>
  <c r="B66" i="28"/>
  <c r="D41" i="28"/>
  <c r="B41" i="28"/>
  <c r="IM8" i="32" l="1"/>
  <c r="IN7" i="32"/>
  <c r="IN6" i="32"/>
  <c r="AV4" i="32"/>
  <c r="IN4" i="32"/>
  <c r="IN5" i="32" s="1"/>
  <c r="G65" i="30"/>
  <c r="F66" i="30"/>
  <c r="D66" i="30"/>
  <c r="E65" i="30"/>
  <c r="C60" i="30"/>
  <c r="B61" i="30"/>
  <c r="IF6" i="20"/>
  <c r="IF7" i="20"/>
  <c r="AN4" i="20"/>
  <c r="B67" i="28"/>
  <c r="F19" i="28"/>
  <c r="G19" i="28"/>
  <c r="J19" i="28"/>
  <c r="E7" i="28"/>
  <c r="X28" i="28"/>
  <c r="IN8" i="32" l="1"/>
  <c r="IO7" i="32"/>
  <c r="IO6" i="32"/>
  <c r="AW4" i="32"/>
  <c r="IO4" i="32"/>
  <c r="IO5" i="32" s="1"/>
  <c r="F67" i="30"/>
  <c r="G66" i="30"/>
  <c r="D67" i="30"/>
  <c r="E66" i="30"/>
  <c r="P19" i="28"/>
  <c r="B62" i="30"/>
  <c r="C61" i="30"/>
  <c r="AO4" i="20"/>
  <c r="IG6" i="20"/>
  <c r="IG7" i="20"/>
  <c r="B68" i="28"/>
  <c r="H10" i="28"/>
  <c r="I19" i="28" s="1"/>
  <c r="I5" i="27"/>
  <c r="I6" i="27"/>
  <c r="I7" i="27"/>
  <c r="I8" i="27"/>
  <c r="I10" i="27"/>
  <c r="I11" i="27"/>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52" i="27"/>
  <c r="I53" i="27"/>
  <c r="I54" i="27"/>
  <c r="I55" i="27"/>
  <c r="I56" i="27"/>
  <c r="I57" i="27"/>
  <c r="I58" i="27"/>
  <c r="I59" i="27"/>
  <c r="I60" i="27"/>
  <c r="I61" i="27"/>
  <c r="I62" i="27"/>
  <c r="I63" i="27"/>
  <c r="I64" i="27"/>
  <c r="I65" i="27"/>
  <c r="I66" i="27"/>
  <c r="I67" i="27"/>
  <c r="I68" i="27"/>
  <c r="I69" i="27"/>
  <c r="I70" i="27"/>
  <c r="I71" i="27"/>
  <c r="I72" i="27"/>
  <c r="I73" i="27"/>
  <c r="I74" i="27"/>
  <c r="I75" i="27"/>
  <c r="I76" i="27"/>
  <c r="I77" i="27"/>
  <c r="I78" i="27"/>
  <c r="I79" i="27"/>
  <c r="I80" i="27"/>
  <c r="I81" i="27"/>
  <c r="I82" i="27"/>
  <c r="I83" i="27"/>
  <c r="I84" i="27"/>
  <c r="I85" i="27"/>
  <c r="I86" i="27"/>
  <c r="I87" i="27"/>
  <c r="I88" i="27"/>
  <c r="I89" i="27"/>
  <c r="I90" i="27"/>
  <c r="I91" i="27"/>
  <c r="I92" i="27"/>
  <c r="I93" i="27"/>
  <c r="I94" i="27"/>
  <c r="I95" i="27"/>
  <c r="I96" i="27"/>
  <c r="I97" i="27"/>
  <c r="I98" i="27"/>
  <c r="I99" i="27"/>
  <c r="I100" i="27"/>
  <c r="I101" i="27"/>
  <c r="I102" i="27"/>
  <c r="I103" i="27"/>
  <c r="I4" i="27"/>
  <c r="G5" i="27"/>
  <c r="AO5" i="27" s="1"/>
  <c r="G6" i="27"/>
  <c r="AO6" i="27" s="1"/>
  <c r="G7" i="27"/>
  <c r="G8" i="27"/>
  <c r="AO8" i="27" s="1"/>
  <c r="G9" i="27"/>
  <c r="AO9" i="27" s="1"/>
  <c r="G10" i="27"/>
  <c r="G11" i="27"/>
  <c r="AO11" i="27" s="1"/>
  <c r="G12" i="27"/>
  <c r="G13" i="27"/>
  <c r="AO13" i="27" s="1"/>
  <c r="G14" i="27"/>
  <c r="AO14" i="27" s="1"/>
  <c r="G15" i="27"/>
  <c r="G16" i="27"/>
  <c r="AO16" i="27" s="1"/>
  <c r="G17" i="27"/>
  <c r="G18" i="27"/>
  <c r="AO18" i="27" s="1"/>
  <c r="G19" i="27"/>
  <c r="G20" i="27"/>
  <c r="G21" i="27"/>
  <c r="G22" i="27"/>
  <c r="G23" i="27"/>
  <c r="G24" i="27"/>
  <c r="G25" i="27"/>
  <c r="G26" i="27"/>
  <c r="G27" i="27"/>
  <c r="G28" i="27"/>
  <c r="AO28" i="27" s="1"/>
  <c r="G29" i="27"/>
  <c r="G30" i="27"/>
  <c r="AO30" i="27" s="1"/>
  <c r="G31" i="27"/>
  <c r="G32" i="27"/>
  <c r="G33" i="27"/>
  <c r="G34" i="27"/>
  <c r="G35" i="27"/>
  <c r="G36" i="27"/>
  <c r="G37" i="27"/>
  <c r="G38" i="27"/>
  <c r="G39" i="27"/>
  <c r="G40" i="27"/>
  <c r="AO40" i="27" s="1"/>
  <c r="G41" i="27"/>
  <c r="G42" i="27"/>
  <c r="AO42" i="27" s="1"/>
  <c r="G43" i="27"/>
  <c r="G44" i="27"/>
  <c r="G45" i="27"/>
  <c r="G46" i="27"/>
  <c r="G47" i="27"/>
  <c r="G48" i="27"/>
  <c r="G49" i="27"/>
  <c r="G50" i="27"/>
  <c r="G51" i="27"/>
  <c r="G52" i="27"/>
  <c r="AO52" i="27" s="1"/>
  <c r="G53" i="27"/>
  <c r="G54" i="27"/>
  <c r="AO54" i="27" s="1"/>
  <c r="G55" i="27"/>
  <c r="G56" i="27"/>
  <c r="G57" i="27"/>
  <c r="G58" i="27"/>
  <c r="G59" i="27"/>
  <c r="G60" i="27"/>
  <c r="G61" i="27"/>
  <c r="AO61" i="27" s="1"/>
  <c r="G62" i="27"/>
  <c r="AO62" i="27" s="1"/>
  <c r="G63" i="27"/>
  <c r="G64" i="27"/>
  <c r="G65" i="27"/>
  <c r="G66" i="27"/>
  <c r="AO66" i="27" s="1"/>
  <c r="G67" i="27"/>
  <c r="G68" i="27"/>
  <c r="G69" i="27"/>
  <c r="G70" i="27"/>
  <c r="G71" i="27"/>
  <c r="G72" i="27"/>
  <c r="G73" i="27"/>
  <c r="AO73" i="27" s="1"/>
  <c r="G74" i="27"/>
  <c r="AO74" i="27" s="1"/>
  <c r="G75" i="27"/>
  <c r="G76" i="27"/>
  <c r="AO76" i="27" s="1"/>
  <c r="G77" i="27"/>
  <c r="G78" i="27"/>
  <c r="AO78" i="27" s="1"/>
  <c r="G79" i="27"/>
  <c r="G80" i="27"/>
  <c r="G81" i="27"/>
  <c r="G82" i="27"/>
  <c r="G83" i="27"/>
  <c r="G84" i="27"/>
  <c r="G85" i="27"/>
  <c r="AO85" i="27" s="1"/>
  <c r="G86" i="27"/>
  <c r="AO86" i="27" s="1"/>
  <c r="G87" i="27"/>
  <c r="G88" i="27"/>
  <c r="G89" i="27"/>
  <c r="G90" i="27"/>
  <c r="AO90" i="27" s="1"/>
  <c r="G91" i="27"/>
  <c r="G92" i="27"/>
  <c r="G93" i="27"/>
  <c r="G94" i="27"/>
  <c r="G95" i="27"/>
  <c r="G96" i="27"/>
  <c r="G97" i="27"/>
  <c r="AO97" i="27" s="1"/>
  <c r="G98" i="27"/>
  <c r="AO98" i="27" s="1"/>
  <c r="G99" i="27"/>
  <c r="G100" i="27"/>
  <c r="AO100" i="27" s="1"/>
  <c r="G101" i="27"/>
  <c r="AO101" i="27" s="1"/>
  <c r="G102" i="27"/>
  <c r="AO102" i="27" s="1"/>
  <c r="G103" i="27"/>
  <c r="G4" i="27"/>
  <c r="AO89" i="27" l="1"/>
  <c r="AO65" i="27"/>
  <c r="AO53" i="27"/>
  <c r="AO41" i="27"/>
  <c r="AO29" i="27"/>
  <c r="AO17" i="27"/>
  <c r="AO77" i="27"/>
  <c r="AO88" i="27"/>
  <c r="AO64" i="27"/>
  <c r="AO99" i="27"/>
  <c r="DJ99" i="27" s="1"/>
  <c r="AO87" i="27"/>
  <c r="AO75" i="27"/>
  <c r="CD75" i="27" s="1"/>
  <c r="AO63" i="27"/>
  <c r="AO51" i="27"/>
  <c r="AO39" i="27"/>
  <c r="AO27" i="27"/>
  <c r="AO15" i="27"/>
  <c r="GG15" i="27" s="1"/>
  <c r="AO12" i="27"/>
  <c r="AO83" i="27"/>
  <c r="AO71" i="27"/>
  <c r="AO47" i="27"/>
  <c r="AO35" i="27"/>
  <c r="AO23" i="27"/>
  <c r="AO95" i="27"/>
  <c r="GR95" i="27" s="1"/>
  <c r="AO59" i="27"/>
  <c r="AO93" i="27"/>
  <c r="AO81" i="27"/>
  <c r="AO69" i="27"/>
  <c r="AO57" i="27"/>
  <c r="AO45" i="27"/>
  <c r="AO33" i="27"/>
  <c r="AO49" i="27"/>
  <c r="AO37" i="27"/>
  <c r="AO25" i="27"/>
  <c r="AO4" i="27"/>
  <c r="AO92" i="27"/>
  <c r="AO80" i="27"/>
  <c r="AO68" i="27"/>
  <c r="AO56" i="27"/>
  <c r="AO44" i="27"/>
  <c r="GL44" i="27" s="1"/>
  <c r="AO32" i="27"/>
  <c r="GG32" i="27" s="1"/>
  <c r="AO20" i="27"/>
  <c r="AO103" i="27"/>
  <c r="EH103" i="27" s="1"/>
  <c r="AO91" i="27"/>
  <c r="BZ91" i="27" s="1"/>
  <c r="AO79" i="27"/>
  <c r="AO67" i="27"/>
  <c r="AO55" i="27"/>
  <c r="CN55" i="27" s="1"/>
  <c r="AO7" i="27"/>
  <c r="DS14" i="27"/>
  <c r="BX14" i="27"/>
  <c r="HL14" i="27"/>
  <c r="FQ14" i="27"/>
  <c r="DV14" i="27"/>
  <c r="CA14" i="27"/>
  <c r="HO14" i="27"/>
  <c r="FH14" i="27"/>
  <c r="DA14" i="27"/>
  <c r="AT14" i="27"/>
  <c r="GH14" i="27"/>
  <c r="EA14" i="27"/>
  <c r="BT14" i="27"/>
  <c r="FA14" i="27"/>
  <c r="EN14" i="27"/>
  <c r="FL14" i="27"/>
  <c r="EE14" i="27"/>
  <c r="CJ14" i="27"/>
  <c r="HX14" i="27"/>
  <c r="GC14" i="27"/>
  <c r="EH14" i="27"/>
  <c r="CM14" i="27"/>
  <c r="IA14" i="27"/>
  <c r="FT14" i="27"/>
  <c r="DM14" i="27"/>
  <c r="BF14" i="27"/>
  <c r="GT14" i="27"/>
  <c r="EM14" i="27"/>
  <c r="CF14" i="27"/>
  <c r="FM14" i="27"/>
  <c r="HH14" i="27"/>
  <c r="IF14" i="27"/>
  <c r="GM14" i="27"/>
  <c r="GU14" i="27"/>
  <c r="EQ14" i="27"/>
  <c r="CV14" i="27"/>
  <c r="BA14" i="27"/>
  <c r="GO14" i="27"/>
  <c r="ET14" i="27"/>
  <c r="CY14" i="27"/>
  <c r="AR14" i="27"/>
  <c r="GF14" i="27"/>
  <c r="DY14" i="27"/>
  <c r="BR14" i="27"/>
  <c r="HF14" i="27"/>
  <c r="EY14" i="27"/>
  <c r="CR14" i="27"/>
  <c r="FY14" i="27"/>
  <c r="AX14" i="27"/>
  <c r="CT14" i="27"/>
  <c r="FC14" i="27"/>
  <c r="DH14" i="27"/>
  <c r="BM14" i="27"/>
  <c r="HA14" i="27"/>
  <c r="FF14" i="27"/>
  <c r="DK14" i="27"/>
  <c r="BD14" i="27"/>
  <c r="GR14" i="27"/>
  <c r="EK14" i="27"/>
  <c r="CD14" i="27"/>
  <c r="HR14" i="27"/>
  <c r="FK14" i="27"/>
  <c r="AW14" i="27"/>
  <c r="GK14" i="27"/>
  <c r="EP14" i="27"/>
  <c r="FN14" i="27"/>
  <c r="CN14" i="27"/>
  <c r="FO14" i="27"/>
  <c r="DT14" i="27"/>
  <c r="BY14" i="27"/>
  <c r="HM14" i="27"/>
  <c r="FR14" i="27"/>
  <c r="DW14" i="27"/>
  <c r="BP14" i="27"/>
  <c r="HD14" i="27"/>
  <c r="EW14" i="27"/>
  <c r="CP14" i="27"/>
  <c r="ID14" i="27"/>
  <c r="FW14" i="27"/>
  <c r="BI14" i="27"/>
  <c r="GW14" i="27"/>
  <c r="HJ14" i="27"/>
  <c r="DD14" i="27"/>
  <c r="EU14" i="27"/>
  <c r="DF14" i="27"/>
  <c r="GY14" i="27"/>
  <c r="DI14" i="27"/>
  <c r="FG14" i="27"/>
  <c r="DZ14" i="27"/>
  <c r="HG14" i="27"/>
  <c r="GA14" i="27"/>
  <c r="EF14" i="27"/>
  <c r="CK14" i="27"/>
  <c r="HY14" i="27"/>
  <c r="GD14" i="27"/>
  <c r="EI14" i="27"/>
  <c r="CB14" i="27"/>
  <c r="HP14" i="27"/>
  <c r="FI14" i="27"/>
  <c r="DB14" i="27"/>
  <c r="AU14" i="27"/>
  <c r="GI14" i="27"/>
  <c r="BU14" i="27"/>
  <c r="HI14" i="27"/>
  <c r="BJ14" i="27"/>
  <c r="FX14" i="27"/>
  <c r="BB14" i="27"/>
  <c r="HU14" i="27"/>
  <c r="BK14" i="27"/>
  <c r="BN14" i="27"/>
  <c r="CZ14" i="27"/>
  <c r="AS14" i="27"/>
  <c r="BS14" i="27"/>
  <c r="IG14" i="27"/>
  <c r="HT14" i="27"/>
  <c r="BW14" i="27"/>
  <c r="HK14" i="27"/>
  <c r="FP14" i="27"/>
  <c r="DU14" i="27"/>
  <c r="BZ14" i="27"/>
  <c r="HN14" i="27"/>
  <c r="FS14" i="27"/>
  <c r="DL14" i="27"/>
  <c r="BE14" i="27"/>
  <c r="GS14" i="27"/>
  <c r="EL14" i="27"/>
  <c r="CE14" i="27"/>
  <c r="HS14" i="27"/>
  <c r="DE14" i="27"/>
  <c r="EB14" i="27"/>
  <c r="BV14" i="27"/>
  <c r="DP14" i="27"/>
  <c r="CI14" i="27"/>
  <c r="HW14" i="27"/>
  <c r="GB14" i="27"/>
  <c r="EG14" i="27"/>
  <c r="CL14" i="27"/>
  <c r="HZ14" i="27"/>
  <c r="GE14" i="27"/>
  <c r="DX14" i="27"/>
  <c r="BQ14" i="27"/>
  <c r="HE14" i="27"/>
  <c r="EX14" i="27"/>
  <c r="CQ14" i="27"/>
  <c r="IE14" i="27"/>
  <c r="DQ14" i="27"/>
  <c r="GV14" i="27"/>
  <c r="FB14" i="27"/>
  <c r="GJ14" i="27"/>
  <c r="CU14" i="27"/>
  <c r="AZ14" i="27"/>
  <c r="GN14" i="27"/>
  <c r="ES14" i="27"/>
  <c r="CX14" i="27"/>
  <c r="BC14" i="27"/>
  <c r="GQ14" i="27"/>
  <c r="EJ14" i="27"/>
  <c r="CC14" i="27"/>
  <c r="HQ14" i="27"/>
  <c r="FJ14" i="27"/>
  <c r="DC14" i="27"/>
  <c r="AV14" i="27"/>
  <c r="EC14" i="27"/>
  <c r="ED14" i="27"/>
  <c r="HV14" i="27"/>
  <c r="GL14" i="27"/>
  <c r="AY14" i="27"/>
  <c r="CW14" i="27"/>
  <c r="FU14" i="27"/>
  <c r="BG14" i="27"/>
  <c r="EZ14" i="27"/>
  <c r="HB14" i="27"/>
  <c r="CS14" i="27"/>
  <c r="DG14" i="27"/>
  <c r="BL14" i="27"/>
  <c r="GZ14" i="27"/>
  <c r="FE14" i="27"/>
  <c r="DJ14" i="27"/>
  <c r="BO14" i="27"/>
  <c r="HC14" i="27"/>
  <c r="EV14" i="27"/>
  <c r="CO14" i="27"/>
  <c r="IC14" i="27"/>
  <c r="FV14" i="27"/>
  <c r="DO14" i="27"/>
  <c r="BH14" i="27"/>
  <c r="EO14" i="27"/>
  <c r="GX14" i="27"/>
  <c r="CH14" i="27"/>
  <c r="DR14" i="27"/>
  <c r="ER14" i="27"/>
  <c r="GP14" i="27"/>
  <c r="IB14" i="27"/>
  <c r="DN14" i="27"/>
  <c r="CG14" i="27"/>
  <c r="FD14" i="27"/>
  <c r="GG14" i="27"/>
  <c r="FZ14" i="27"/>
  <c r="CE15" i="27"/>
  <c r="FL15" i="27"/>
  <c r="GX15" i="27"/>
  <c r="FS15" i="27"/>
  <c r="AR15" i="27"/>
  <c r="DY15" i="27"/>
  <c r="FP15" i="27"/>
  <c r="FH15" i="27"/>
  <c r="DP15" i="27"/>
  <c r="AU15" i="27"/>
  <c r="GZ15" i="27"/>
  <c r="BG15" i="27"/>
  <c r="BK15" i="27"/>
  <c r="AO94" i="27"/>
  <c r="AO82" i="27"/>
  <c r="AO70" i="27"/>
  <c r="AO58" i="27"/>
  <c r="BP58" i="27" s="1"/>
  <c r="AO46" i="27"/>
  <c r="CT46" i="27" s="1"/>
  <c r="AO34" i="27"/>
  <c r="AO22" i="27"/>
  <c r="DM22" i="27" s="1"/>
  <c r="AO10" i="27"/>
  <c r="DF103" i="27"/>
  <c r="ET91" i="27"/>
  <c r="FF91" i="27"/>
  <c r="GD91" i="27"/>
  <c r="CY91" i="27"/>
  <c r="DK91" i="27"/>
  <c r="EI91" i="27"/>
  <c r="AR91" i="27"/>
  <c r="BD91" i="27"/>
  <c r="CB91" i="27"/>
  <c r="GF91" i="27"/>
  <c r="GR91" i="27"/>
  <c r="HP91" i="27"/>
  <c r="DY91" i="27"/>
  <c r="EK91" i="27"/>
  <c r="FI91" i="27"/>
  <c r="BR91" i="27"/>
  <c r="CD91" i="27"/>
  <c r="DB91" i="27"/>
  <c r="HF91" i="27"/>
  <c r="HR91" i="27"/>
  <c r="AU91" i="27"/>
  <c r="EY91" i="27"/>
  <c r="FK91" i="27"/>
  <c r="GI91" i="27"/>
  <c r="CR91" i="27"/>
  <c r="DD91" i="27"/>
  <c r="EB91" i="27"/>
  <c r="IF91" i="27"/>
  <c r="BK91" i="27"/>
  <c r="DR91" i="27"/>
  <c r="FZ91" i="27"/>
  <c r="GZ91" i="27"/>
  <c r="BM91" i="27"/>
  <c r="FB91" i="27"/>
  <c r="GB91" i="27"/>
  <c r="BV91" i="27"/>
  <c r="ED91" i="27"/>
  <c r="FD91" i="27"/>
  <c r="HK91" i="27"/>
  <c r="FQ91" i="27"/>
  <c r="HX91" i="27"/>
  <c r="BX91" i="27"/>
  <c r="DH91" i="27"/>
  <c r="CG91" i="27"/>
  <c r="GN91" i="27"/>
  <c r="FO91" i="27"/>
  <c r="AX91" i="27"/>
  <c r="FE91" i="27"/>
  <c r="AT79" i="27"/>
  <c r="BF79" i="27"/>
  <c r="BR79" i="27"/>
  <c r="CD79" i="27"/>
  <c r="CP79" i="27"/>
  <c r="DB79" i="27"/>
  <c r="DN79" i="27"/>
  <c r="DZ79" i="27"/>
  <c r="EL79" i="27"/>
  <c r="EX79" i="27"/>
  <c r="FJ79" i="27"/>
  <c r="FV79" i="27"/>
  <c r="GH79" i="27"/>
  <c r="GT79" i="27"/>
  <c r="HF79" i="27"/>
  <c r="HR79" i="27"/>
  <c r="ID79" i="27"/>
  <c r="AU79" i="27"/>
  <c r="BG79" i="27"/>
  <c r="BS79" i="27"/>
  <c r="CE79" i="27"/>
  <c r="CQ79" i="27"/>
  <c r="DC79" i="27"/>
  <c r="DO79" i="27"/>
  <c r="EA79" i="27"/>
  <c r="EM79" i="27"/>
  <c r="EY79" i="27"/>
  <c r="FK79" i="27"/>
  <c r="FW79" i="27"/>
  <c r="GI79" i="27"/>
  <c r="GU79" i="27"/>
  <c r="HG79" i="27"/>
  <c r="HS79" i="27"/>
  <c r="IE79" i="27"/>
  <c r="AV79" i="27"/>
  <c r="BH79" i="27"/>
  <c r="BT79" i="27"/>
  <c r="CF79" i="27"/>
  <c r="CR79" i="27"/>
  <c r="DD79" i="27"/>
  <c r="DP79" i="27"/>
  <c r="EB79" i="27"/>
  <c r="EN79" i="27"/>
  <c r="EZ79" i="27"/>
  <c r="FL79" i="27"/>
  <c r="FX79" i="27"/>
  <c r="GJ79" i="27"/>
  <c r="GV79" i="27"/>
  <c r="HH79" i="27"/>
  <c r="HT79" i="27"/>
  <c r="IF79" i="27"/>
  <c r="AW79" i="27"/>
  <c r="BI79" i="27"/>
  <c r="BU79" i="27"/>
  <c r="CG79" i="27"/>
  <c r="CS79" i="27"/>
  <c r="DE79" i="27"/>
  <c r="DQ79" i="27"/>
  <c r="EC79" i="27"/>
  <c r="EO79" i="27"/>
  <c r="FA79" i="27"/>
  <c r="FM79" i="27"/>
  <c r="FY79" i="27"/>
  <c r="GK79" i="27"/>
  <c r="GW79" i="27"/>
  <c r="HI79" i="27"/>
  <c r="HU79" i="27"/>
  <c r="IG79" i="27"/>
  <c r="AX79" i="27"/>
  <c r="BJ79" i="27"/>
  <c r="BV79" i="27"/>
  <c r="CH79" i="27"/>
  <c r="CT79" i="27"/>
  <c r="DF79" i="27"/>
  <c r="DR79" i="27"/>
  <c r="ED79" i="27"/>
  <c r="EP79" i="27"/>
  <c r="FB79" i="27"/>
  <c r="FN79" i="27"/>
  <c r="FZ79" i="27"/>
  <c r="GL79" i="27"/>
  <c r="GX79" i="27"/>
  <c r="HJ79" i="27"/>
  <c r="HV79" i="27"/>
  <c r="AY79" i="27"/>
  <c r="BK79" i="27"/>
  <c r="BW79" i="27"/>
  <c r="CI79" i="27"/>
  <c r="CU79" i="27"/>
  <c r="DG79" i="27"/>
  <c r="DS79" i="27"/>
  <c r="EE79" i="27"/>
  <c r="EQ79" i="27"/>
  <c r="FC79" i="27"/>
  <c r="FO79" i="27"/>
  <c r="GA79" i="27"/>
  <c r="GM79" i="27"/>
  <c r="GY79" i="27"/>
  <c r="HK79" i="27"/>
  <c r="HW79" i="27"/>
  <c r="AZ79" i="27"/>
  <c r="BL79" i="27"/>
  <c r="BX79" i="27"/>
  <c r="CJ79" i="27"/>
  <c r="CV79" i="27"/>
  <c r="DH79" i="27"/>
  <c r="DT79" i="27"/>
  <c r="EF79" i="27"/>
  <c r="ER79" i="27"/>
  <c r="FD79" i="27"/>
  <c r="FP79" i="27"/>
  <c r="GB79" i="27"/>
  <c r="GN79" i="27"/>
  <c r="GZ79" i="27"/>
  <c r="HL79" i="27"/>
  <c r="HX79" i="27"/>
  <c r="BA79" i="27"/>
  <c r="BM79" i="27"/>
  <c r="BY79" i="27"/>
  <c r="CK79" i="27"/>
  <c r="CW79" i="27"/>
  <c r="DI79" i="27"/>
  <c r="DU79" i="27"/>
  <c r="EG79" i="27"/>
  <c r="ES79" i="27"/>
  <c r="FE79" i="27"/>
  <c r="FQ79" i="27"/>
  <c r="GC79" i="27"/>
  <c r="GO79" i="27"/>
  <c r="HA79" i="27"/>
  <c r="HM79" i="27"/>
  <c r="HY79" i="27"/>
  <c r="BB79" i="27"/>
  <c r="BN79" i="27"/>
  <c r="BZ79" i="27"/>
  <c r="CL79" i="27"/>
  <c r="CX79" i="27"/>
  <c r="DJ79" i="27"/>
  <c r="DV79" i="27"/>
  <c r="EH79" i="27"/>
  <c r="ET79" i="27"/>
  <c r="FF79" i="27"/>
  <c r="FR79" i="27"/>
  <c r="GD79" i="27"/>
  <c r="GP79" i="27"/>
  <c r="HB79" i="27"/>
  <c r="HN79" i="27"/>
  <c r="HZ79" i="27"/>
  <c r="BC79" i="27"/>
  <c r="BO79" i="27"/>
  <c r="CA79" i="27"/>
  <c r="CM79" i="27"/>
  <c r="CY79" i="27"/>
  <c r="DK79" i="27"/>
  <c r="DW79" i="27"/>
  <c r="EI79" i="27"/>
  <c r="EU79" i="27"/>
  <c r="FG79" i="27"/>
  <c r="FS79" i="27"/>
  <c r="GE79" i="27"/>
  <c r="GQ79" i="27"/>
  <c r="HC79" i="27"/>
  <c r="HO79" i="27"/>
  <c r="IA79" i="27"/>
  <c r="AR79" i="27"/>
  <c r="BD79" i="27"/>
  <c r="BP79" i="27"/>
  <c r="CB79" i="27"/>
  <c r="CN79" i="27"/>
  <c r="CZ79" i="27"/>
  <c r="DL79" i="27"/>
  <c r="DX79" i="27"/>
  <c r="EJ79" i="27"/>
  <c r="EV79" i="27"/>
  <c r="FH79" i="27"/>
  <c r="FT79" i="27"/>
  <c r="GF79" i="27"/>
  <c r="GR79" i="27"/>
  <c r="HD79" i="27"/>
  <c r="HP79" i="27"/>
  <c r="IB79" i="27"/>
  <c r="CC79" i="27"/>
  <c r="HQ79" i="27"/>
  <c r="FI79" i="27"/>
  <c r="CO79" i="27"/>
  <c r="IC79" i="27"/>
  <c r="DA79" i="27"/>
  <c r="DM79" i="27"/>
  <c r="DY79" i="27"/>
  <c r="EK79" i="27"/>
  <c r="EW79" i="27"/>
  <c r="AS79" i="27"/>
  <c r="BE79" i="27"/>
  <c r="BQ79" i="27"/>
  <c r="FU79" i="27"/>
  <c r="GG79" i="27"/>
  <c r="GS79" i="27"/>
  <c r="HE79" i="27"/>
  <c r="BJ67" i="27"/>
  <c r="FZ67" i="27"/>
  <c r="DH67" i="27"/>
  <c r="BM67" i="27"/>
  <c r="GC67" i="27"/>
  <c r="EH67" i="27"/>
  <c r="FF67" i="27"/>
  <c r="CM67" i="27"/>
  <c r="GR67" i="27"/>
  <c r="EK67" i="27"/>
  <c r="BF67" i="27"/>
  <c r="GT67" i="27"/>
  <c r="HR67" i="27"/>
  <c r="EM67" i="27"/>
  <c r="IG67" i="27"/>
  <c r="EB67" i="27"/>
  <c r="EP55" i="27"/>
  <c r="FB55" i="27"/>
  <c r="CQ55" i="27"/>
  <c r="DH55" i="27"/>
  <c r="HB55" i="27"/>
  <c r="HO55" i="27"/>
  <c r="AO43" i="27"/>
  <c r="AO31" i="27"/>
  <c r="AO19" i="27"/>
  <c r="EA44" i="27"/>
  <c r="HH44" i="27"/>
  <c r="AV102" i="27"/>
  <c r="BH102" i="27"/>
  <c r="BT102" i="27"/>
  <c r="CF102" i="27"/>
  <c r="CR102" i="27"/>
  <c r="DD102" i="27"/>
  <c r="DP102" i="27"/>
  <c r="EB102" i="27"/>
  <c r="EN102" i="27"/>
  <c r="EZ102" i="27"/>
  <c r="FL102" i="27"/>
  <c r="FX102" i="27"/>
  <c r="GJ102" i="27"/>
  <c r="GV102" i="27"/>
  <c r="HH102" i="27"/>
  <c r="HT102" i="27"/>
  <c r="IF102" i="27"/>
  <c r="BB102" i="27"/>
  <c r="CL102" i="27"/>
  <c r="DJ102" i="27"/>
  <c r="EH102" i="27"/>
  <c r="FF102" i="27"/>
  <c r="GD102" i="27"/>
  <c r="HZ102" i="27"/>
  <c r="AW102" i="27"/>
  <c r="BI102" i="27"/>
  <c r="BU102" i="27"/>
  <c r="CG102" i="27"/>
  <c r="CS102" i="27"/>
  <c r="DE102" i="27"/>
  <c r="DQ102" i="27"/>
  <c r="EC102" i="27"/>
  <c r="EO102" i="27"/>
  <c r="FA102" i="27"/>
  <c r="FM102" i="27"/>
  <c r="FY102" i="27"/>
  <c r="GK102" i="27"/>
  <c r="GW102" i="27"/>
  <c r="HI102" i="27"/>
  <c r="HU102" i="27"/>
  <c r="IG102" i="27"/>
  <c r="AX102" i="27"/>
  <c r="BJ102" i="27"/>
  <c r="BV102" i="27"/>
  <c r="CH102" i="27"/>
  <c r="CT102" i="27"/>
  <c r="DF102" i="27"/>
  <c r="DR102" i="27"/>
  <c r="ED102" i="27"/>
  <c r="EP102" i="27"/>
  <c r="FB102" i="27"/>
  <c r="FN102" i="27"/>
  <c r="FZ102" i="27"/>
  <c r="GL102" i="27"/>
  <c r="GX102" i="27"/>
  <c r="HJ102" i="27"/>
  <c r="HV102" i="27"/>
  <c r="HN102" i="27"/>
  <c r="AY102" i="27"/>
  <c r="BK102" i="27"/>
  <c r="BW102" i="27"/>
  <c r="CI102" i="27"/>
  <c r="CU102" i="27"/>
  <c r="DG102" i="27"/>
  <c r="DS102" i="27"/>
  <c r="EE102" i="27"/>
  <c r="EQ102" i="27"/>
  <c r="FC102" i="27"/>
  <c r="FO102" i="27"/>
  <c r="GA102" i="27"/>
  <c r="GM102" i="27"/>
  <c r="GY102" i="27"/>
  <c r="HK102" i="27"/>
  <c r="HW102" i="27"/>
  <c r="HB102" i="27"/>
  <c r="AZ102" i="27"/>
  <c r="BL102" i="27"/>
  <c r="BX102" i="27"/>
  <c r="CJ102" i="27"/>
  <c r="CV102" i="27"/>
  <c r="DH102" i="27"/>
  <c r="DT102" i="27"/>
  <c r="EF102" i="27"/>
  <c r="ER102" i="27"/>
  <c r="FD102" i="27"/>
  <c r="FP102" i="27"/>
  <c r="GB102" i="27"/>
  <c r="GN102" i="27"/>
  <c r="GZ102" i="27"/>
  <c r="HL102" i="27"/>
  <c r="HX102" i="27"/>
  <c r="BA102" i="27"/>
  <c r="BM102" i="27"/>
  <c r="BY102" i="27"/>
  <c r="CK102" i="27"/>
  <c r="CW102" i="27"/>
  <c r="DI102" i="27"/>
  <c r="DU102" i="27"/>
  <c r="EG102" i="27"/>
  <c r="ES102" i="27"/>
  <c r="FE102" i="27"/>
  <c r="FQ102" i="27"/>
  <c r="GC102" i="27"/>
  <c r="GO102" i="27"/>
  <c r="HA102" i="27"/>
  <c r="HM102" i="27"/>
  <c r="HY102" i="27"/>
  <c r="BZ102" i="27"/>
  <c r="BN102" i="27"/>
  <c r="CX102" i="27"/>
  <c r="DV102" i="27"/>
  <c r="ET102" i="27"/>
  <c r="FR102" i="27"/>
  <c r="GP102" i="27"/>
  <c r="AS102" i="27"/>
  <c r="BS102" i="27"/>
  <c r="CZ102" i="27"/>
  <c r="DZ102" i="27"/>
  <c r="FG102" i="27"/>
  <c r="GG102" i="27"/>
  <c r="HG102" i="27"/>
  <c r="AT102" i="27"/>
  <c r="CA102" i="27"/>
  <c r="DA102" i="27"/>
  <c r="EA102" i="27"/>
  <c r="FH102" i="27"/>
  <c r="GH102" i="27"/>
  <c r="HO102" i="27"/>
  <c r="AU102" i="27"/>
  <c r="CB102" i="27"/>
  <c r="DB102" i="27"/>
  <c r="EI102" i="27"/>
  <c r="FI102" i="27"/>
  <c r="GI102" i="27"/>
  <c r="HP102" i="27"/>
  <c r="BC102" i="27"/>
  <c r="CC102" i="27"/>
  <c r="DC102" i="27"/>
  <c r="EJ102" i="27"/>
  <c r="FJ102" i="27"/>
  <c r="GQ102" i="27"/>
  <c r="HQ102" i="27"/>
  <c r="BD102" i="27"/>
  <c r="CD102" i="27"/>
  <c r="DK102" i="27"/>
  <c r="EK102" i="27"/>
  <c r="FK102" i="27"/>
  <c r="GR102" i="27"/>
  <c r="HR102" i="27"/>
  <c r="CN102" i="27"/>
  <c r="EL102" i="27"/>
  <c r="GE102" i="27"/>
  <c r="IC102" i="27"/>
  <c r="BP102" i="27"/>
  <c r="CM102" i="27"/>
  <c r="CO102" i="27"/>
  <c r="EM102" i="27"/>
  <c r="GF102" i="27"/>
  <c r="ID102" i="27"/>
  <c r="DN102" i="27"/>
  <c r="AR102" i="27"/>
  <c r="CP102" i="27"/>
  <c r="EU102" i="27"/>
  <c r="GS102" i="27"/>
  <c r="IE102" i="27"/>
  <c r="FV102" i="27"/>
  <c r="BE102" i="27"/>
  <c r="CQ102" i="27"/>
  <c r="EV102" i="27"/>
  <c r="GT102" i="27"/>
  <c r="IA102" i="27"/>
  <c r="IB102" i="27"/>
  <c r="BF102" i="27"/>
  <c r="CY102" i="27"/>
  <c r="EW102" i="27"/>
  <c r="GU102" i="27"/>
  <c r="FS102" i="27"/>
  <c r="DX102" i="27"/>
  <c r="BG102" i="27"/>
  <c r="DL102" i="27"/>
  <c r="EX102" i="27"/>
  <c r="HC102" i="27"/>
  <c r="BO102" i="27"/>
  <c r="DM102" i="27"/>
  <c r="EY102" i="27"/>
  <c r="HD102" i="27"/>
  <c r="HE102" i="27"/>
  <c r="FW102" i="27"/>
  <c r="BQ102" i="27"/>
  <c r="DO102" i="27"/>
  <c r="FT102" i="27"/>
  <c r="HF102" i="27"/>
  <c r="DW102" i="27"/>
  <c r="FU102" i="27"/>
  <c r="DY102" i="27"/>
  <c r="BR102" i="27"/>
  <c r="HS102" i="27"/>
  <c r="CE102" i="27"/>
  <c r="AV90" i="27"/>
  <c r="BH90" i="27"/>
  <c r="BT90" i="27"/>
  <c r="CF90" i="27"/>
  <c r="CR90" i="27"/>
  <c r="DD90" i="27"/>
  <c r="DP90" i="27"/>
  <c r="EB90" i="27"/>
  <c r="EN90" i="27"/>
  <c r="EZ90" i="27"/>
  <c r="FL90" i="27"/>
  <c r="FX90" i="27"/>
  <c r="GJ90" i="27"/>
  <c r="GV90" i="27"/>
  <c r="HH90" i="27"/>
  <c r="HT90" i="27"/>
  <c r="IF90" i="27"/>
  <c r="AW90" i="27"/>
  <c r="BI90" i="27"/>
  <c r="BU90" i="27"/>
  <c r="CG90" i="27"/>
  <c r="CS90" i="27"/>
  <c r="DE90" i="27"/>
  <c r="DQ90" i="27"/>
  <c r="EC90" i="27"/>
  <c r="EO90" i="27"/>
  <c r="FA90" i="27"/>
  <c r="FM90" i="27"/>
  <c r="FY90" i="27"/>
  <c r="GK90" i="27"/>
  <c r="GW90" i="27"/>
  <c r="HI90" i="27"/>
  <c r="HU90" i="27"/>
  <c r="IG90" i="27"/>
  <c r="AX90" i="27"/>
  <c r="BJ90" i="27"/>
  <c r="BV90" i="27"/>
  <c r="CH90" i="27"/>
  <c r="CT90" i="27"/>
  <c r="DF90" i="27"/>
  <c r="DR90" i="27"/>
  <c r="ED90" i="27"/>
  <c r="EP90" i="27"/>
  <c r="FB90" i="27"/>
  <c r="FN90" i="27"/>
  <c r="FZ90" i="27"/>
  <c r="GL90" i="27"/>
  <c r="GX90" i="27"/>
  <c r="HJ90" i="27"/>
  <c r="HV90" i="27"/>
  <c r="AY90" i="27"/>
  <c r="BK90" i="27"/>
  <c r="BW90" i="27"/>
  <c r="CI90" i="27"/>
  <c r="CU90" i="27"/>
  <c r="DG90" i="27"/>
  <c r="DS90" i="27"/>
  <c r="EE90" i="27"/>
  <c r="EQ90" i="27"/>
  <c r="FC90" i="27"/>
  <c r="FO90" i="27"/>
  <c r="GA90" i="27"/>
  <c r="GM90" i="27"/>
  <c r="GY90" i="27"/>
  <c r="HK90" i="27"/>
  <c r="HW90" i="27"/>
  <c r="AZ90" i="27"/>
  <c r="BL90" i="27"/>
  <c r="BX90" i="27"/>
  <c r="CJ90" i="27"/>
  <c r="CV90" i="27"/>
  <c r="DH90" i="27"/>
  <c r="DT90" i="27"/>
  <c r="EF90" i="27"/>
  <c r="ER90" i="27"/>
  <c r="FD90" i="27"/>
  <c r="FP90" i="27"/>
  <c r="GB90" i="27"/>
  <c r="GN90" i="27"/>
  <c r="GZ90" i="27"/>
  <c r="HL90" i="27"/>
  <c r="HX90" i="27"/>
  <c r="BA90" i="27"/>
  <c r="BM90" i="27"/>
  <c r="BY90" i="27"/>
  <c r="CK90" i="27"/>
  <c r="CW90" i="27"/>
  <c r="DI90" i="27"/>
  <c r="DU90" i="27"/>
  <c r="EG90" i="27"/>
  <c r="ES90" i="27"/>
  <c r="FE90" i="27"/>
  <c r="FQ90" i="27"/>
  <c r="GC90" i="27"/>
  <c r="GO90" i="27"/>
  <c r="HA90" i="27"/>
  <c r="HM90" i="27"/>
  <c r="HY90" i="27"/>
  <c r="BB90" i="27"/>
  <c r="BN90" i="27"/>
  <c r="BZ90" i="27"/>
  <c r="CL90" i="27"/>
  <c r="CX90" i="27"/>
  <c r="DJ90" i="27"/>
  <c r="DV90" i="27"/>
  <c r="EH90" i="27"/>
  <c r="ET90" i="27"/>
  <c r="FF90" i="27"/>
  <c r="FR90" i="27"/>
  <c r="GD90" i="27"/>
  <c r="GP90" i="27"/>
  <c r="HB90" i="27"/>
  <c r="HN90" i="27"/>
  <c r="HZ90" i="27"/>
  <c r="BF90" i="27"/>
  <c r="CM90" i="27"/>
  <c r="DM90" i="27"/>
  <c r="EM90" i="27"/>
  <c r="FT90" i="27"/>
  <c r="GT90" i="27"/>
  <c r="IA90" i="27"/>
  <c r="BG90" i="27"/>
  <c r="CN90" i="27"/>
  <c r="DN90" i="27"/>
  <c r="EU90" i="27"/>
  <c r="FU90" i="27"/>
  <c r="GU90" i="27"/>
  <c r="IB90" i="27"/>
  <c r="BO90" i="27"/>
  <c r="CO90" i="27"/>
  <c r="DO90" i="27"/>
  <c r="EV90" i="27"/>
  <c r="FV90" i="27"/>
  <c r="HC90" i="27"/>
  <c r="IC90" i="27"/>
  <c r="BP90" i="27"/>
  <c r="CP90" i="27"/>
  <c r="DW90" i="27"/>
  <c r="EW90" i="27"/>
  <c r="FW90" i="27"/>
  <c r="HD90" i="27"/>
  <c r="ID90" i="27"/>
  <c r="BQ90" i="27"/>
  <c r="CQ90" i="27"/>
  <c r="DX90" i="27"/>
  <c r="EX90" i="27"/>
  <c r="GE90" i="27"/>
  <c r="HE90" i="27"/>
  <c r="IE90" i="27"/>
  <c r="AR90" i="27"/>
  <c r="BR90" i="27"/>
  <c r="CY90" i="27"/>
  <c r="DY90" i="27"/>
  <c r="EY90" i="27"/>
  <c r="GF90" i="27"/>
  <c r="HF90" i="27"/>
  <c r="CD90" i="27"/>
  <c r="EK90" i="27"/>
  <c r="GR90" i="27"/>
  <c r="FS90" i="27"/>
  <c r="HS90" i="27"/>
  <c r="CC90" i="27"/>
  <c r="CE90" i="27"/>
  <c r="EL90" i="27"/>
  <c r="GS90" i="27"/>
  <c r="GI90" i="27"/>
  <c r="AS90" i="27"/>
  <c r="CZ90" i="27"/>
  <c r="FG90" i="27"/>
  <c r="HG90" i="27"/>
  <c r="AT90" i="27"/>
  <c r="DA90" i="27"/>
  <c r="FH90" i="27"/>
  <c r="HO90" i="27"/>
  <c r="AU90" i="27"/>
  <c r="DB90" i="27"/>
  <c r="FI90" i="27"/>
  <c r="HP90" i="27"/>
  <c r="DL90" i="27"/>
  <c r="EI90" i="27"/>
  <c r="BC90" i="27"/>
  <c r="DC90" i="27"/>
  <c r="FJ90" i="27"/>
  <c r="HQ90" i="27"/>
  <c r="BD90" i="27"/>
  <c r="DK90" i="27"/>
  <c r="FK90" i="27"/>
  <c r="HR90" i="27"/>
  <c r="BE90" i="27"/>
  <c r="EJ90" i="27"/>
  <c r="BS90" i="27"/>
  <c r="DZ90" i="27"/>
  <c r="GG90" i="27"/>
  <c r="CA90" i="27"/>
  <c r="EA90" i="27"/>
  <c r="GH90" i="27"/>
  <c r="CB90" i="27"/>
  <c r="GQ90" i="27"/>
  <c r="AZ78" i="27"/>
  <c r="BL78" i="27"/>
  <c r="BX78" i="27"/>
  <c r="CJ78" i="27"/>
  <c r="CV78" i="27"/>
  <c r="DH78" i="27"/>
  <c r="DT78" i="27"/>
  <c r="EF78" i="27"/>
  <c r="ER78" i="27"/>
  <c r="FD78" i="27"/>
  <c r="FP78" i="27"/>
  <c r="GB78" i="27"/>
  <c r="GN78" i="27"/>
  <c r="GZ78" i="27"/>
  <c r="HL78" i="27"/>
  <c r="HX78" i="27"/>
  <c r="BA78" i="27"/>
  <c r="BM78" i="27"/>
  <c r="BY78" i="27"/>
  <c r="CK78" i="27"/>
  <c r="CW78" i="27"/>
  <c r="DI78" i="27"/>
  <c r="DU78" i="27"/>
  <c r="EG78" i="27"/>
  <c r="ES78" i="27"/>
  <c r="FE78" i="27"/>
  <c r="FQ78" i="27"/>
  <c r="GC78" i="27"/>
  <c r="GO78" i="27"/>
  <c r="HA78" i="27"/>
  <c r="HM78" i="27"/>
  <c r="HY78" i="27"/>
  <c r="BB78" i="27"/>
  <c r="BN78" i="27"/>
  <c r="BZ78" i="27"/>
  <c r="CL78" i="27"/>
  <c r="CX78" i="27"/>
  <c r="DJ78" i="27"/>
  <c r="DV78" i="27"/>
  <c r="EH78" i="27"/>
  <c r="ET78" i="27"/>
  <c r="FF78" i="27"/>
  <c r="FR78" i="27"/>
  <c r="GD78" i="27"/>
  <c r="GP78" i="27"/>
  <c r="HB78" i="27"/>
  <c r="HN78" i="27"/>
  <c r="HZ78" i="27"/>
  <c r="BC78" i="27"/>
  <c r="BO78" i="27"/>
  <c r="CA78" i="27"/>
  <c r="CM78" i="27"/>
  <c r="CY78" i="27"/>
  <c r="DK78" i="27"/>
  <c r="DW78" i="27"/>
  <c r="EI78" i="27"/>
  <c r="EU78" i="27"/>
  <c r="FG78" i="27"/>
  <c r="FS78" i="27"/>
  <c r="GE78" i="27"/>
  <c r="GQ78" i="27"/>
  <c r="HC78" i="27"/>
  <c r="HO78" i="27"/>
  <c r="IA78" i="27"/>
  <c r="AR78" i="27"/>
  <c r="BD78" i="27"/>
  <c r="BP78" i="27"/>
  <c r="CB78" i="27"/>
  <c r="CN78" i="27"/>
  <c r="CZ78" i="27"/>
  <c r="DL78" i="27"/>
  <c r="DX78" i="27"/>
  <c r="EJ78" i="27"/>
  <c r="EV78" i="27"/>
  <c r="FH78" i="27"/>
  <c r="FT78" i="27"/>
  <c r="GF78" i="27"/>
  <c r="GR78" i="27"/>
  <c r="HD78" i="27"/>
  <c r="HP78" i="27"/>
  <c r="IB78" i="27"/>
  <c r="AS78" i="27"/>
  <c r="BE78" i="27"/>
  <c r="BQ78" i="27"/>
  <c r="CC78" i="27"/>
  <c r="CO78" i="27"/>
  <c r="DA78" i="27"/>
  <c r="DM78" i="27"/>
  <c r="DY78" i="27"/>
  <c r="EK78" i="27"/>
  <c r="EW78" i="27"/>
  <c r="FI78" i="27"/>
  <c r="FU78" i="27"/>
  <c r="GG78" i="27"/>
  <c r="GS78" i="27"/>
  <c r="HE78" i="27"/>
  <c r="HQ78" i="27"/>
  <c r="IC78" i="27"/>
  <c r="AT78" i="27"/>
  <c r="BF78" i="27"/>
  <c r="BR78" i="27"/>
  <c r="CD78" i="27"/>
  <c r="CP78" i="27"/>
  <c r="DB78" i="27"/>
  <c r="DN78" i="27"/>
  <c r="DZ78" i="27"/>
  <c r="EL78" i="27"/>
  <c r="EX78" i="27"/>
  <c r="FJ78" i="27"/>
  <c r="FV78" i="27"/>
  <c r="GH78" i="27"/>
  <c r="GT78" i="27"/>
  <c r="HF78" i="27"/>
  <c r="HR78" i="27"/>
  <c r="ID78" i="27"/>
  <c r="AU78" i="27"/>
  <c r="BG78" i="27"/>
  <c r="BS78" i="27"/>
  <c r="CE78" i="27"/>
  <c r="CQ78" i="27"/>
  <c r="DC78" i="27"/>
  <c r="DO78" i="27"/>
  <c r="EA78" i="27"/>
  <c r="EM78" i="27"/>
  <c r="EY78" i="27"/>
  <c r="FK78" i="27"/>
  <c r="FW78" i="27"/>
  <c r="GI78" i="27"/>
  <c r="GU78" i="27"/>
  <c r="HG78" i="27"/>
  <c r="HS78" i="27"/>
  <c r="IE78" i="27"/>
  <c r="AV78" i="27"/>
  <c r="BH78" i="27"/>
  <c r="BT78" i="27"/>
  <c r="CF78" i="27"/>
  <c r="CR78" i="27"/>
  <c r="DD78" i="27"/>
  <c r="DP78" i="27"/>
  <c r="EB78" i="27"/>
  <c r="EN78" i="27"/>
  <c r="EZ78" i="27"/>
  <c r="FL78" i="27"/>
  <c r="FX78" i="27"/>
  <c r="GJ78" i="27"/>
  <c r="GV78" i="27"/>
  <c r="HH78" i="27"/>
  <c r="HT78" i="27"/>
  <c r="IF78" i="27"/>
  <c r="AW78" i="27"/>
  <c r="BI78" i="27"/>
  <c r="BU78" i="27"/>
  <c r="CG78" i="27"/>
  <c r="CS78" i="27"/>
  <c r="DE78" i="27"/>
  <c r="DQ78" i="27"/>
  <c r="EC78" i="27"/>
  <c r="EO78" i="27"/>
  <c r="FA78" i="27"/>
  <c r="FM78" i="27"/>
  <c r="FY78" i="27"/>
  <c r="GK78" i="27"/>
  <c r="GW78" i="27"/>
  <c r="HI78" i="27"/>
  <c r="HU78" i="27"/>
  <c r="IG78" i="27"/>
  <c r="AX78" i="27"/>
  <c r="BJ78" i="27"/>
  <c r="BV78" i="27"/>
  <c r="CH78" i="27"/>
  <c r="CT78" i="27"/>
  <c r="DF78" i="27"/>
  <c r="DR78" i="27"/>
  <c r="ED78" i="27"/>
  <c r="EP78" i="27"/>
  <c r="FB78" i="27"/>
  <c r="FN78" i="27"/>
  <c r="FZ78" i="27"/>
  <c r="GL78" i="27"/>
  <c r="GX78" i="27"/>
  <c r="HJ78" i="27"/>
  <c r="HV78" i="27"/>
  <c r="EE78" i="27"/>
  <c r="BW78" i="27"/>
  <c r="EQ78" i="27"/>
  <c r="FC78" i="27"/>
  <c r="FO78" i="27"/>
  <c r="GA78" i="27"/>
  <c r="AY78" i="27"/>
  <c r="GM78" i="27"/>
  <c r="BK78" i="27"/>
  <c r="GY78" i="27"/>
  <c r="HK78" i="27"/>
  <c r="CI78" i="27"/>
  <c r="CU78" i="27"/>
  <c r="HW78" i="27"/>
  <c r="DG78" i="27"/>
  <c r="DS78" i="27"/>
  <c r="AR66" i="27"/>
  <c r="BD66" i="27"/>
  <c r="BP66" i="27"/>
  <c r="CB66" i="27"/>
  <c r="CN66" i="27"/>
  <c r="CZ66" i="27"/>
  <c r="DL66" i="27"/>
  <c r="DX66" i="27"/>
  <c r="EJ66" i="27"/>
  <c r="EV66" i="27"/>
  <c r="FH66" i="27"/>
  <c r="FT66" i="27"/>
  <c r="GF66" i="27"/>
  <c r="GR66" i="27"/>
  <c r="HD66" i="27"/>
  <c r="HP66" i="27"/>
  <c r="IB66" i="27"/>
  <c r="AS66" i="27"/>
  <c r="BE66" i="27"/>
  <c r="BQ66" i="27"/>
  <c r="CC66" i="27"/>
  <c r="CO66" i="27"/>
  <c r="DA66" i="27"/>
  <c r="DM66" i="27"/>
  <c r="DY66" i="27"/>
  <c r="EK66" i="27"/>
  <c r="EW66" i="27"/>
  <c r="FI66" i="27"/>
  <c r="FU66" i="27"/>
  <c r="GG66" i="27"/>
  <c r="GS66" i="27"/>
  <c r="HE66" i="27"/>
  <c r="HQ66" i="27"/>
  <c r="IC66" i="27"/>
  <c r="AT66" i="27"/>
  <c r="BF66" i="27"/>
  <c r="BR66" i="27"/>
  <c r="CD66" i="27"/>
  <c r="CP66" i="27"/>
  <c r="DB66" i="27"/>
  <c r="DN66" i="27"/>
  <c r="DZ66" i="27"/>
  <c r="EL66" i="27"/>
  <c r="EX66" i="27"/>
  <c r="FJ66" i="27"/>
  <c r="FV66" i="27"/>
  <c r="GH66" i="27"/>
  <c r="GT66" i="27"/>
  <c r="HF66" i="27"/>
  <c r="HR66" i="27"/>
  <c r="ID66" i="27"/>
  <c r="AU66" i="27"/>
  <c r="BG66" i="27"/>
  <c r="BS66" i="27"/>
  <c r="CE66" i="27"/>
  <c r="CQ66" i="27"/>
  <c r="DC66" i="27"/>
  <c r="DO66" i="27"/>
  <c r="EA66" i="27"/>
  <c r="EM66" i="27"/>
  <c r="EY66" i="27"/>
  <c r="FK66" i="27"/>
  <c r="FW66" i="27"/>
  <c r="GI66" i="27"/>
  <c r="GU66" i="27"/>
  <c r="HG66" i="27"/>
  <c r="HS66" i="27"/>
  <c r="IE66" i="27"/>
  <c r="AV66" i="27"/>
  <c r="BH66" i="27"/>
  <c r="BT66" i="27"/>
  <c r="CF66" i="27"/>
  <c r="CR66" i="27"/>
  <c r="DD66" i="27"/>
  <c r="DP66" i="27"/>
  <c r="EB66" i="27"/>
  <c r="EN66" i="27"/>
  <c r="EZ66" i="27"/>
  <c r="FL66" i="27"/>
  <c r="FX66" i="27"/>
  <c r="GJ66" i="27"/>
  <c r="GV66" i="27"/>
  <c r="HH66" i="27"/>
  <c r="HT66" i="27"/>
  <c r="IF66" i="27"/>
  <c r="AW66" i="27"/>
  <c r="BI66" i="27"/>
  <c r="BU66" i="27"/>
  <c r="CG66" i="27"/>
  <c r="CS66" i="27"/>
  <c r="DE66" i="27"/>
  <c r="DQ66" i="27"/>
  <c r="EC66" i="27"/>
  <c r="EO66" i="27"/>
  <c r="FA66" i="27"/>
  <c r="FM66" i="27"/>
  <c r="FY66" i="27"/>
  <c r="GK66" i="27"/>
  <c r="GW66" i="27"/>
  <c r="HI66" i="27"/>
  <c r="HU66" i="27"/>
  <c r="IG66" i="27"/>
  <c r="AX66" i="27"/>
  <c r="BJ66" i="27"/>
  <c r="BV66" i="27"/>
  <c r="CH66" i="27"/>
  <c r="CT66" i="27"/>
  <c r="DF66" i="27"/>
  <c r="DR66" i="27"/>
  <c r="ED66" i="27"/>
  <c r="EP66" i="27"/>
  <c r="FB66" i="27"/>
  <c r="FN66" i="27"/>
  <c r="FZ66" i="27"/>
  <c r="GL66" i="27"/>
  <c r="GX66" i="27"/>
  <c r="HJ66" i="27"/>
  <c r="HV66" i="27"/>
  <c r="AY66" i="27"/>
  <c r="BK66" i="27"/>
  <c r="BW66" i="27"/>
  <c r="CI66" i="27"/>
  <c r="CU66" i="27"/>
  <c r="DG66" i="27"/>
  <c r="DS66" i="27"/>
  <c r="EE66" i="27"/>
  <c r="EQ66" i="27"/>
  <c r="FC66" i="27"/>
  <c r="FO66" i="27"/>
  <c r="GA66" i="27"/>
  <c r="GM66" i="27"/>
  <c r="GY66" i="27"/>
  <c r="HK66" i="27"/>
  <c r="HW66" i="27"/>
  <c r="AZ66" i="27"/>
  <c r="BL66" i="27"/>
  <c r="BX66" i="27"/>
  <c r="CJ66" i="27"/>
  <c r="CV66" i="27"/>
  <c r="DH66" i="27"/>
  <c r="DT66" i="27"/>
  <c r="EF66" i="27"/>
  <c r="ER66" i="27"/>
  <c r="FD66" i="27"/>
  <c r="FP66" i="27"/>
  <c r="GB66" i="27"/>
  <c r="GN66" i="27"/>
  <c r="GZ66" i="27"/>
  <c r="HL66" i="27"/>
  <c r="HX66" i="27"/>
  <c r="BA66" i="27"/>
  <c r="BM66" i="27"/>
  <c r="BY66" i="27"/>
  <c r="CK66" i="27"/>
  <c r="CW66" i="27"/>
  <c r="DI66" i="27"/>
  <c r="DU66" i="27"/>
  <c r="EG66" i="27"/>
  <c r="ES66" i="27"/>
  <c r="FE66" i="27"/>
  <c r="FQ66" i="27"/>
  <c r="GC66" i="27"/>
  <c r="GO66" i="27"/>
  <c r="HA66" i="27"/>
  <c r="HM66" i="27"/>
  <c r="HY66" i="27"/>
  <c r="BB66" i="27"/>
  <c r="DV66" i="27"/>
  <c r="GP66" i="27"/>
  <c r="BC66" i="27"/>
  <c r="DW66" i="27"/>
  <c r="GQ66" i="27"/>
  <c r="BN66" i="27"/>
  <c r="EH66" i="27"/>
  <c r="HB66" i="27"/>
  <c r="BO66" i="27"/>
  <c r="EI66" i="27"/>
  <c r="HC66" i="27"/>
  <c r="BZ66" i="27"/>
  <c r="ET66" i="27"/>
  <c r="HN66" i="27"/>
  <c r="CA66" i="27"/>
  <c r="EU66" i="27"/>
  <c r="HO66" i="27"/>
  <c r="CL66" i="27"/>
  <c r="FF66" i="27"/>
  <c r="HZ66" i="27"/>
  <c r="CM66" i="27"/>
  <c r="FG66" i="27"/>
  <c r="IA66" i="27"/>
  <c r="CX66" i="27"/>
  <c r="FR66" i="27"/>
  <c r="CY66" i="27"/>
  <c r="FS66" i="27"/>
  <c r="DJ66" i="27"/>
  <c r="GD66" i="27"/>
  <c r="DK66" i="27"/>
  <c r="GE66" i="27"/>
  <c r="AX54" i="27"/>
  <c r="BJ54" i="27"/>
  <c r="BV54" i="27"/>
  <c r="CH54" i="27"/>
  <c r="CT54" i="27"/>
  <c r="DF54" i="27"/>
  <c r="DR54" i="27"/>
  <c r="ED54" i="27"/>
  <c r="EP54" i="27"/>
  <c r="FB54" i="27"/>
  <c r="FN54" i="27"/>
  <c r="FZ54" i="27"/>
  <c r="GL54" i="27"/>
  <c r="GX54" i="27"/>
  <c r="HJ54" i="27"/>
  <c r="HV54" i="27"/>
  <c r="AY54" i="27"/>
  <c r="BK54" i="27"/>
  <c r="BW54" i="27"/>
  <c r="CI54" i="27"/>
  <c r="CU54" i="27"/>
  <c r="DG54" i="27"/>
  <c r="DS54" i="27"/>
  <c r="EE54" i="27"/>
  <c r="EQ54" i="27"/>
  <c r="FC54" i="27"/>
  <c r="FO54" i="27"/>
  <c r="GA54" i="27"/>
  <c r="GM54" i="27"/>
  <c r="GY54" i="27"/>
  <c r="HK54" i="27"/>
  <c r="HW54" i="27"/>
  <c r="BB54" i="27"/>
  <c r="BN54" i="27"/>
  <c r="BZ54" i="27"/>
  <c r="CL54" i="27"/>
  <c r="CX54" i="27"/>
  <c r="DJ54" i="27"/>
  <c r="DV54" i="27"/>
  <c r="EH54" i="27"/>
  <c r="ET54" i="27"/>
  <c r="FF54" i="27"/>
  <c r="FR54" i="27"/>
  <c r="GD54" i="27"/>
  <c r="GP54" i="27"/>
  <c r="HB54" i="27"/>
  <c r="HN54" i="27"/>
  <c r="HZ54" i="27"/>
  <c r="AR54" i="27"/>
  <c r="BD54" i="27"/>
  <c r="BP54" i="27"/>
  <c r="CB54" i="27"/>
  <c r="CN54" i="27"/>
  <c r="CZ54" i="27"/>
  <c r="DL54" i="27"/>
  <c r="DX54" i="27"/>
  <c r="EJ54" i="27"/>
  <c r="EV54" i="27"/>
  <c r="FH54" i="27"/>
  <c r="FT54" i="27"/>
  <c r="GF54" i="27"/>
  <c r="GR54" i="27"/>
  <c r="HD54" i="27"/>
  <c r="HP54" i="27"/>
  <c r="IB54" i="27"/>
  <c r="AT54" i="27"/>
  <c r="BF54" i="27"/>
  <c r="BR54" i="27"/>
  <c r="CD54" i="27"/>
  <c r="CP54" i="27"/>
  <c r="DB54" i="27"/>
  <c r="DN54" i="27"/>
  <c r="DZ54" i="27"/>
  <c r="EL54" i="27"/>
  <c r="EX54" i="27"/>
  <c r="FJ54" i="27"/>
  <c r="FV54" i="27"/>
  <c r="GH54" i="27"/>
  <c r="GT54" i="27"/>
  <c r="HF54" i="27"/>
  <c r="HR54" i="27"/>
  <c r="BC54" i="27"/>
  <c r="BX54" i="27"/>
  <c r="CR54" i="27"/>
  <c r="DM54" i="27"/>
  <c r="EG54" i="27"/>
  <c r="FA54" i="27"/>
  <c r="FW54" i="27"/>
  <c r="GQ54" i="27"/>
  <c r="HL54" i="27"/>
  <c r="IE54" i="27"/>
  <c r="BE54" i="27"/>
  <c r="BY54" i="27"/>
  <c r="CS54" i="27"/>
  <c r="DO54" i="27"/>
  <c r="EI54" i="27"/>
  <c r="FD54" i="27"/>
  <c r="FX54" i="27"/>
  <c r="GS54" i="27"/>
  <c r="HM54" i="27"/>
  <c r="IF54" i="27"/>
  <c r="BG54" i="27"/>
  <c r="CA54" i="27"/>
  <c r="CV54" i="27"/>
  <c r="DP54" i="27"/>
  <c r="EK54" i="27"/>
  <c r="FE54" i="27"/>
  <c r="FY54" i="27"/>
  <c r="GU54" i="27"/>
  <c r="HO54" i="27"/>
  <c r="IG54" i="27"/>
  <c r="BH54" i="27"/>
  <c r="CC54" i="27"/>
  <c r="CW54" i="27"/>
  <c r="DQ54" i="27"/>
  <c r="EM54" i="27"/>
  <c r="FG54" i="27"/>
  <c r="GB54" i="27"/>
  <c r="GV54" i="27"/>
  <c r="HQ54" i="27"/>
  <c r="BI54" i="27"/>
  <c r="CE54" i="27"/>
  <c r="CY54" i="27"/>
  <c r="DT54" i="27"/>
  <c r="EN54" i="27"/>
  <c r="FI54" i="27"/>
  <c r="GC54" i="27"/>
  <c r="GW54" i="27"/>
  <c r="HS54" i="27"/>
  <c r="BL54" i="27"/>
  <c r="CF54" i="27"/>
  <c r="DA54" i="27"/>
  <c r="DU54" i="27"/>
  <c r="EO54" i="27"/>
  <c r="FK54" i="27"/>
  <c r="GE54" i="27"/>
  <c r="GZ54" i="27"/>
  <c r="HT54" i="27"/>
  <c r="AS54" i="27"/>
  <c r="BM54" i="27"/>
  <c r="CG54" i="27"/>
  <c r="DC54" i="27"/>
  <c r="DW54" i="27"/>
  <c r="ER54" i="27"/>
  <c r="FL54" i="27"/>
  <c r="GG54" i="27"/>
  <c r="HA54" i="27"/>
  <c r="HU54" i="27"/>
  <c r="AU54" i="27"/>
  <c r="BO54" i="27"/>
  <c r="CJ54" i="27"/>
  <c r="DD54" i="27"/>
  <c r="DY54" i="27"/>
  <c r="ES54" i="27"/>
  <c r="FM54" i="27"/>
  <c r="GI54" i="27"/>
  <c r="HC54" i="27"/>
  <c r="HX54" i="27"/>
  <c r="AV54" i="27"/>
  <c r="BQ54" i="27"/>
  <c r="CK54" i="27"/>
  <c r="DE54" i="27"/>
  <c r="EA54" i="27"/>
  <c r="EU54" i="27"/>
  <c r="FP54" i="27"/>
  <c r="GJ54" i="27"/>
  <c r="HE54" i="27"/>
  <c r="HY54" i="27"/>
  <c r="AW54" i="27"/>
  <c r="BS54" i="27"/>
  <c r="CM54" i="27"/>
  <c r="DH54" i="27"/>
  <c r="EB54" i="27"/>
  <c r="EW54" i="27"/>
  <c r="FQ54" i="27"/>
  <c r="GK54" i="27"/>
  <c r="HG54" i="27"/>
  <c r="IA54" i="27"/>
  <c r="AZ54" i="27"/>
  <c r="BT54" i="27"/>
  <c r="CO54" i="27"/>
  <c r="DI54" i="27"/>
  <c r="EC54" i="27"/>
  <c r="EY54" i="27"/>
  <c r="FS54" i="27"/>
  <c r="GN54" i="27"/>
  <c r="HH54" i="27"/>
  <c r="IC54" i="27"/>
  <c r="GO54" i="27"/>
  <c r="HI54" i="27"/>
  <c r="ID54" i="27"/>
  <c r="BA54" i="27"/>
  <c r="BU54" i="27"/>
  <c r="CQ54" i="27"/>
  <c r="DK54" i="27"/>
  <c r="EF54" i="27"/>
  <c r="EZ54" i="27"/>
  <c r="FU54" i="27"/>
  <c r="AX42" i="27"/>
  <c r="BJ42" i="27"/>
  <c r="BV42" i="27"/>
  <c r="CH42" i="27"/>
  <c r="CT42" i="27"/>
  <c r="DF42" i="27"/>
  <c r="DR42" i="27"/>
  <c r="ED42" i="27"/>
  <c r="EP42" i="27"/>
  <c r="FB42" i="27"/>
  <c r="FN42" i="27"/>
  <c r="FZ42" i="27"/>
  <c r="GL42" i="27"/>
  <c r="GX42" i="27"/>
  <c r="HJ42" i="27"/>
  <c r="HV42" i="27"/>
  <c r="AY42" i="27"/>
  <c r="BK42" i="27"/>
  <c r="BW42" i="27"/>
  <c r="CI42" i="27"/>
  <c r="CU42" i="27"/>
  <c r="DG42" i="27"/>
  <c r="DS42" i="27"/>
  <c r="EE42" i="27"/>
  <c r="EQ42" i="27"/>
  <c r="FC42" i="27"/>
  <c r="FO42" i="27"/>
  <c r="GA42" i="27"/>
  <c r="GM42" i="27"/>
  <c r="GY42" i="27"/>
  <c r="HK42" i="27"/>
  <c r="HW42" i="27"/>
  <c r="AZ42" i="27"/>
  <c r="BL42" i="27"/>
  <c r="BX42" i="27"/>
  <c r="CJ42" i="27"/>
  <c r="CV42" i="27"/>
  <c r="DH42" i="27"/>
  <c r="DT42" i="27"/>
  <c r="EF42" i="27"/>
  <c r="ER42" i="27"/>
  <c r="FD42" i="27"/>
  <c r="FP42" i="27"/>
  <c r="GB42" i="27"/>
  <c r="GN42" i="27"/>
  <c r="GZ42" i="27"/>
  <c r="HL42" i="27"/>
  <c r="HX42" i="27"/>
  <c r="BA42" i="27"/>
  <c r="BM42" i="27"/>
  <c r="BY42" i="27"/>
  <c r="CK42" i="27"/>
  <c r="CW42" i="27"/>
  <c r="DI42" i="27"/>
  <c r="DU42" i="27"/>
  <c r="EG42" i="27"/>
  <c r="ES42" i="27"/>
  <c r="FE42" i="27"/>
  <c r="FQ42" i="27"/>
  <c r="GC42" i="27"/>
  <c r="GO42" i="27"/>
  <c r="HA42" i="27"/>
  <c r="HM42" i="27"/>
  <c r="HY42" i="27"/>
  <c r="BB42" i="27"/>
  <c r="BN42" i="27"/>
  <c r="BZ42" i="27"/>
  <c r="CL42" i="27"/>
  <c r="CX42" i="27"/>
  <c r="DJ42" i="27"/>
  <c r="DV42" i="27"/>
  <c r="EH42" i="27"/>
  <c r="ET42" i="27"/>
  <c r="FF42" i="27"/>
  <c r="FR42" i="27"/>
  <c r="GD42" i="27"/>
  <c r="GP42" i="27"/>
  <c r="HB42" i="27"/>
  <c r="HN42" i="27"/>
  <c r="HZ42" i="27"/>
  <c r="BC42" i="27"/>
  <c r="BO42" i="27"/>
  <c r="CA42" i="27"/>
  <c r="CM42" i="27"/>
  <c r="CY42" i="27"/>
  <c r="DK42" i="27"/>
  <c r="DW42" i="27"/>
  <c r="EI42" i="27"/>
  <c r="EU42" i="27"/>
  <c r="FG42" i="27"/>
  <c r="FS42" i="27"/>
  <c r="GE42" i="27"/>
  <c r="GQ42" i="27"/>
  <c r="HC42" i="27"/>
  <c r="HO42" i="27"/>
  <c r="IA42" i="27"/>
  <c r="AR42" i="27"/>
  <c r="BD42" i="27"/>
  <c r="BP42" i="27"/>
  <c r="CB42" i="27"/>
  <c r="CN42" i="27"/>
  <c r="CZ42" i="27"/>
  <c r="DL42" i="27"/>
  <c r="DX42" i="27"/>
  <c r="EJ42" i="27"/>
  <c r="EV42" i="27"/>
  <c r="FH42" i="27"/>
  <c r="FT42" i="27"/>
  <c r="GF42" i="27"/>
  <c r="GR42" i="27"/>
  <c r="HD42" i="27"/>
  <c r="HP42" i="27"/>
  <c r="IB42" i="27"/>
  <c r="AS42" i="27"/>
  <c r="BE42" i="27"/>
  <c r="BQ42" i="27"/>
  <c r="CC42" i="27"/>
  <c r="CO42" i="27"/>
  <c r="DA42" i="27"/>
  <c r="DM42" i="27"/>
  <c r="DY42" i="27"/>
  <c r="EK42" i="27"/>
  <c r="EW42" i="27"/>
  <c r="FI42" i="27"/>
  <c r="FU42" i="27"/>
  <c r="GG42" i="27"/>
  <c r="GS42" i="27"/>
  <c r="HE42" i="27"/>
  <c r="HQ42" i="27"/>
  <c r="IC42" i="27"/>
  <c r="AT42" i="27"/>
  <c r="BF42" i="27"/>
  <c r="BR42" i="27"/>
  <c r="CD42" i="27"/>
  <c r="CP42" i="27"/>
  <c r="DB42" i="27"/>
  <c r="DN42" i="27"/>
  <c r="DZ42" i="27"/>
  <c r="EL42" i="27"/>
  <c r="EX42" i="27"/>
  <c r="FJ42" i="27"/>
  <c r="FV42" i="27"/>
  <c r="GH42" i="27"/>
  <c r="GT42" i="27"/>
  <c r="HF42" i="27"/>
  <c r="HR42" i="27"/>
  <c r="ID42" i="27"/>
  <c r="AU42" i="27"/>
  <c r="BG42" i="27"/>
  <c r="BS42" i="27"/>
  <c r="CE42" i="27"/>
  <c r="CQ42" i="27"/>
  <c r="DC42" i="27"/>
  <c r="DO42" i="27"/>
  <c r="EA42" i="27"/>
  <c r="EM42" i="27"/>
  <c r="EY42" i="27"/>
  <c r="FK42" i="27"/>
  <c r="FW42" i="27"/>
  <c r="GI42" i="27"/>
  <c r="GU42" i="27"/>
  <c r="HG42" i="27"/>
  <c r="HS42" i="27"/>
  <c r="IE42" i="27"/>
  <c r="AV42" i="27"/>
  <c r="BH42" i="27"/>
  <c r="BT42" i="27"/>
  <c r="CF42" i="27"/>
  <c r="CR42" i="27"/>
  <c r="DD42" i="27"/>
  <c r="DP42" i="27"/>
  <c r="EB42" i="27"/>
  <c r="EN42" i="27"/>
  <c r="EZ42" i="27"/>
  <c r="FL42" i="27"/>
  <c r="FX42" i="27"/>
  <c r="GJ42" i="27"/>
  <c r="GV42" i="27"/>
  <c r="HH42" i="27"/>
  <c r="HT42" i="27"/>
  <c r="IF42" i="27"/>
  <c r="AW42" i="27"/>
  <c r="GK42" i="27"/>
  <c r="BI42" i="27"/>
  <c r="GW42" i="27"/>
  <c r="BU42" i="27"/>
  <c r="HI42" i="27"/>
  <c r="CG42" i="27"/>
  <c r="HU42" i="27"/>
  <c r="CS42" i="27"/>
  <c r="IG42" i="27"/>
  <c r="DE42" i="27"/>
  <c r="DQ42" i="27"/>
  <c r="EC42" i="27"/>
  <c r="EO42" i="27"/>
  <c r="FA42" i="27"/>
  <c r="FM42" i="27"/>
  <c r="FY42" i="27"/>
  <c r="BC30" i="27"/>
  <c r="BO30" i="27"/>
  <c r="CA30" i="27"/>
  <c r="CM30" i="27"/>
  <c r="CY30" i="27"/>
  <c r="DK30" i="27"/>
  <c r="DW30" i="27"/>
  <c r="EI30" i="27"/>
  <c r="EU30" i="27"/>
  <c r="FG30" i="27"/>
  <c r="FS30" i="27"/>
  <c r="GE30" i="27"/>
  <c r="GQ30" i="27"/>
  <c r="HC30" i="27"/>
  <c r="HO30" i="27"/>
  <c r="IA30" i="27"/>
  <c r="AR30" i="27"/>
  <c r="BD30" i="27"/>
  <c r="BP30" i="27"/>
  <c r="CB30" i="27"/>
  <c r="CN30" i="27"/>
  <c r="CZ30" i="27"/>
  <c r="DL30" i="27"/>
  <c r="DX30" i="27"/>
  <c r="EJ30" i="27"/>
  <c r="EV30" i="27"/>
  <c r="FH30" i="27"/>
  <c r="FT30" i="27"/>
  <c r="GF30" i="27"/>
  <c r="GR30" i="27"/>
  <c r="HD30" i="27"/>
  <c r="HP30" i="27"/>
  <c r="IB30" i="27"/>
  <c r="AS30" i="27"/>
  <c r="BE30" i="27"/>
  <c r="BQ30" i="27"/>
  <c r="CC30" i="27"/>
  <c r="CO30" i="27"/>
  <c r="DA30" i="27"/>
  <c r="DM30" i="27"/>
  <c r="DY30" i="27"/>
  <c r="EK30" i="27"/>
  <c r="EW30" i="27"/>
  <c r="FI30" i="27"/>
  <c r="FU30" i="27"/>
  <c r="GG30" i="27"/>
  <c r="GS30" i="27"/>
  <c r="HE30" i="27"/>
  <c r="HQ30" i="27"/>
  <c r="IC30" i="27"/>
  <c r="AT30" i="27"/>
  <c r="BF30" i="27"/>
  <c r="BR30" i="27"/>
  <c r="CD30" i="27"/>
  <c r="CP30" i="27"/>
  <c r="DB30" i="27"/>
  <c r="DN30" i="27"/>
  <c r="DZ30" i="27"/>
  <c r="EL30" i="27"/>
  <c r="EX30" i="27"/>
  <c r="FJ30" i="27"/>
  <c r="FV30" i="27"/>
  <c r="GH30" i="27"/>
  <c r="GT30" i="27"/>
  <c r="HF30" i="27"/>
  <c r="HR30" i="27"/>
  <c r="ID30" i="27"/>
  <c r="AU30" i="27"/>
  <c r="BG30" i="27"/>
  <c r="BS30" i="27"/>
  <c r="CE30" i="27"/>
  <c r="CQ30" i="27"/>
  <c r="DC30" i="27"/>
  <c r="DO30" i="27"/>
  <c r="EA30" i="27"/>
  <c r="EM30" i="27"/>
  <c r="EY30" i="27"/>
  <c r="FK30" i="27"/>
  <c r="FW30" i="27"/>
  <c r="GI30" i="27"/>
  <c r="GU30" i="27"/>
  <c r="HG30" i="27"/>
  <c r="HS30" i="27"/>
  <c r="IE30" i="27"/>
  <c r="AV30" i="27"/>
  <c r="BH30" i="27"/>
  <c r="BT30" i="27"/>
  <c r="CF30" i="27"/>
  <c r="CR30" i="27"/>
  <c r="DD30" i="27"/>
  <c r="DP30" i="27"/>
  <c r="EB30" i="27"/>
  <c r="EN30" i="27"/>
  <c r="EZ30" i="27"/>
  <c r="FL30" i="27"/>
  <c r="FX30" i="27"/>
  <c r="GJ30" i="27"/>
  <c r="GV30" i="27"/>
  <c r="HH30" i="27"/>
  <c r="HT30" i="27"/>
  <c r="IF30" i="27"/>
  <c r="AW30" i="27"/>
  <c r="BI30" i="27"/>
  <c r="BU30" i="27"/>
  <c r="CG30" i="27"/>
  <c r="CS30" i="27"/>
  <c r="DE30" i="27"/>
  <c r="DQ30" i="27"/>
  <c r="EC30" i="27"/>
  <c r="EO30" i="27"/>
  <c r="FA30" i="27"/>
  <c r="FM30" i="27"/>
  <c r="FY30" i="27"/>
  <c r="GK30" i="27"/>
  <c r="GW30" i="27"/>
  <c r="HI30" i="27"/>
  <c r="HU30" i="27"/>
  <c r="IG30" i="27"/>
  <c r="AX30" i="27"/>
  <c r="BJ30" i="27"/>
  <c r="BV30" i="27"/>
  <c r="CH30" i="27"/>
  <c r="CT30" i="27"/>
  <c r="DF30" i="27"/>
  <c r="DR30" i="27"/>
  <c r="ED30" i="27"/>
  <c r="EP30" i="27"/>
  <c r="FB30" i="27"/>
  <c r="FN30" i="27"/>
  <c r="FZ30" i="27"/>
  <c r="GL30" i="27"/>
  <c r="GX30" i="27"/>
  <c r="HJ30" i="27"/>
  <c r="HV30" i="27"/>
  <c r="AY30" i="27"/>
  <c r="BK30" i="27"/>
  <c r="BW30" i="27"/>
  <c r="CI30" i="27"/>
  <c r="CU30" i="27"/>
  <c r="DG30" i="27"/>
  <c r="DS30" i="27"/>
  <c r="EE30" i="27"/>
  <c r="EQ30" i="27"/>
  <c r="FC30" i="27"/>
  <c r="FO30" i="27"/>
  <c r="GA30" i="27"/>
  <c r="GM30" i="27"/>
  <c r="GY30" i="27"/>
  <c r="HK30" i="27"/>
  <c r="HW30" i="27"/>
  <c r="AZ30" i="27"/>
  <c r="BL30" i="27"/>
  <c r="BX30" i="27"/>
  <c r="CJ30" i="27"/>
  <c r="CV30" i="27"/>
  <c r="DH30" i="27"/>
  <c r="DT30" i="27"/>
  <c r="EF30" i="27"/>
  <c r="ER30" i="27"/>
  <c r="FD30" i="27"/>
  <c r="FP30" i="27"/>
  <c r="GB30" i="27"/>
  <c r="GN30" i="27"/>
  <c r="GZ30" i="27"/>
  <c r="HL30" i="27"/>
  <c r="HX30" i="27"/>
  <c r="BA30" i="27"/>
  <c r="BM30" i="27"/>
  <c r="BY30" i="27"/>
  <c r="CK30" i="27"/>
  <c r="CW30" i="27"/>
  <c r="DI30" i="27"/>
  <c r="DU30" i="27"/>
  <c r="EG30" i="27"/>
  <c r="ES30" i="27"/>
  <c r="FE30" i="27"/>
  <c r="FQ30" i="27"/>
  <c r="GC30" i="27"/>
  <c r="GO30" i="27"/>
  <c r="HA30" i="27"/>
  <c r="HM30" i="27"/>
  <c r="HY30" i="27"/>
  <c r="BB30" i="27"/>
  <c r="GP30" i="27"/>
  <c r="BN30" i="27"/>
  <c r="HB30" i="27"/>
  <c r="BZ30" i="27"/>
  <c r="HN30" i="27"/>
  <c r="CL30" i="27"/>
  <c r="HZ30" i="27"/>
  <c r="CX30" i="27"/>
  <c r="DJ30" i="27"/>
  <c r="DV30" i="27"/>
  <c r="EH30" i="27"/>
  <c r="ET30" i="27"/>
  <c r="FF30" i="27"/>
  <c r="FR30" i="27"/>
  <c r="GD30" i="27"/>
  <c r="AS18" i="27"/>
  <c r="BE18" i="27"/>
  <c r="BQ18" i="27"/>
  <c r="CC18" i="27"/>
  <c r="CO18" i="27"/>
  <c r="DA18" i="27"/>
  <c r="DM18" i="27"/>
  <c r="DY18" i="27"/>
  <c r="EK18" i="27"/>
  <c r="EW18" i="27"/>
  <c r="FI18" i="27"/>
  <c r="FU18" i="27"/>
  <c r="GG18" i="27"/>
  <c r="GS18" i="27"/>
  <c r="HE18" i="27"/>
  <c r="HQ18" i="27"/>
  <c r="IC18" i="27"/>
  <c r="AT18" i="27"/>
  <c r="BF18" i="27"/>
  <c r="BR18" i="27"/>
  <c r="CD18" i="27"/>
  <c r="CP18" i="27"/>
  <c r="DB18" i="27"/>
  <c r="DN18" i="27"/>
  <c r="DZ18" i="27"/>
  <c r="EL18" i="27"/>
  <c r="EX18" i="27"/>
  <c r="FJ18" i="27"/>
  <c r="FV18" i="27"/>
  <c r="GH18" i="27"/>
  <c r="GT18" i="27"/>
  <c r="HF18" i="27"/>
  <c r="HR18" i="27"/>
  <c r="ID18" i="27"/>
  <c r="AU18" i="27"/>
  <c r="BG18" i="27"/>
  <c r="BS18" i="27"/>
  <c r="CE18" i="27"/>
  <c r="CQ18" i="27"/>
  <c r="DC18" i="27"/>
  <c r="DO18" i="27"/>
  <c r="EA18" i="27"/>
  <c r="EM18" i="27"/>
  <c r="EY18" i="27"/>
  <c r="FK18" i="27"/>
  <c r="FW18" i="27"/>
  <c r="GI18" i="27"/>
  <c r="GU18" i="27"/>
  <c r="HG18" i="27"/>
  <c r="HS18" i="27"/>
  <c r="IE18" i="27"/>
  <c r="AV18" i="27"/>
  <c r="BH18" i="27"/>
  <c r="BT18" i="27"/>
  <c r="CF18" i="27"/>
  <c r="CR18" i="27"/>
  <c r="DD18" i="27"/>
  <c r="DP18" i="27"/>
  <c r="EB18" i="27"/>
  <c r="EN18" i="27"/>
  <c r="EZ18" i="27"/>
  <c r="FL18" i="27"/>
  <c r="FX18" i="27"/>
  <c r="GJ18" i="27"/>
  <c r="GV18" i="27"/>
  <c r="HH18" i="27"/>
  <c r="HT18" i="27"/>
  <c r="IF18" i="27"/>
  <c r="AW18" i="27"/>
  <c r="BI18" i="27"/>
  <c r="BU18" i="27"/>
  <c r="CG18" i="27"/>
  <c r="CS18" i="27"/>
  <c r="DE18" i="27"/>
  <c r="DQ18" i="27"/>
  <c r="EC18" i="27"/>
  <c r="EO18" i="27"/>
  <c r="FA18" i="27"/>
  <c r="FM18" i="27"/>
  <c r="FY18" i="27"/>
  <c r="GK18" i="27"/>
  <c r="GW18" i="27"/>
  <c r="HI18" i="27"/>
  <c r="HU18" i="27"/>
  <c r="IG18" i="27"/>
  <c r="AX18" i="27"/>
  <c r="BJ18" i="27"/>
  <c r="BV18" i="27"/>
  <c r="CH18" i="27"/>
  <c r="CT18" i="27"/>
  <c r="DF18" i="27"/>
  <c r="DR18" i="27"/>
  <c r="ED18" i="27"/>
  <c r="EP18" i="27"/>
  <c r="FB18" i="27"/>
  <c r="FN18" i="27"/>
  <c r="FZ18" i="27"/>
  <c r="GL18" i="27"/>
  <c r="GX18" i="27"/>
  <c r="HJ18" i="27"/>
  <c r="HV18" i="27"/>
  <c r="AY18" i="27"/>
  <c r="BK18" i="27"/>
  <c r="BW18" i="27"/>
  <c r="CI18" i="27"/>
  <c r="CU18" i="27"/>
  <c r="DG18" i="27"/>
  <c r="DS18" i="27"/>
  <c r="EE18" i="27"/>
  <c r="EQ18" i="27"/>
  <c r="FC18" i="27"/>
  <c r="FO18" i="27"/>
  <c r="GA18" i="27"/>
  <c r="GM18" i="27"/>
  <c r="GY18" i="27"/>
  <c r="HK18" i="27"/>
  <c r="HW18" i="27"/>
  <c r="AZ18" i="27"/>
  <c r="BL18" i="27"/>
  <c r="BX18" i="27"/>
  <c r="CJ18" i="27"/>
  <c r="CV18" i="27"/>
  <c r="DH18" i="27"/>
  <c r="DT18" i="27"/>
  <c r="EF18" i="27"/>
  <c r="ER18" i="27"/>
  <c r="FD18" i="27"/>
  <c r="FP18" i="27"/>
  <c r="GB18" i="27"/>
  <c r="GN18" i="27"/>
  <c r="GZ18" i="27"/>
  <c r="HL18" i="27"/>
  <c r="HX18" i="27"/>
  <c r="BA18" i="27"/>
  <c r="BM18" i="27"/>
  <c r="BY18" i="27"/>
  <c r="CK18" i="27"/>
  <c r="CW18" i="27"/>
  <c r="DI18" i="27"/>
  <c r="DU18" i="27"/>
  <c r="EG18" i="27"/>
  <c r="ES18" i="27"/>
  <c r="FE18" i="27"/>
  <c r="FQ18" i="27"/>
  <c r="GC18" i="27"/>
  <c r="GO18" i="27"/>
  <c r="HA18" i="27"/>
  <c r="HM18" i="27"/>
  <c r="HY18" i="27"/>
  <c r="BB18" i="27"/>
  <c r="BN18" i="27"/>
  <c r="BZ18" i="27"/>
  <c r="CL18" i="27"/>
  <c r="CX18" i="27"/>
  <c r="DJ18" i="27"/>
  <c r="DV18" i="27"/>
  <c r="EH18" i="27"/>
  <c r="ET18" i="27"/>
  <c r="FF18" i="27"/>
  <c r="FR18" i="27"/>
  <c r="GD18" i="27"/>
  <c r="GP18" i="27"/>
  <c r="HB18" i="27"/>
  <c r="HN18" i="27"/>
  <c r="HZ18" i="27"/>
  <c r="BC18" i="27"/>
  <c r="BO18" i="27"/>
  <c r="CA18" i="27"/>
  <c r="CM18" i="27"/>
  <c r="CY18" i="27"/>
  <c r="DK18" i="27"/>
  <c r="DW18" i="27"/>
  <c r="EI18" i="27"/>
  <c r="EU18" i="27"/>
  <c r="FG18" i="27"/>
  <c r="FS18" i="27"/>
  <c r="GE18" i="27"/>
  <c r="GQ18" i="27"/>
  <c r="HC18" i="27"/>
  <c r="HO18" i="27"/>
  <c r="IA18" i="27"/>
  <c r="AR18" i="27"/>
  <c r="GF18" i="27"/>
  <c r="BD18" i="27"/>
  <c r="GR18" i="27"/>
  <c r="BP18" i="27"/>
  <c r="HD18" i="27"/>
  <c r="CB18" i="27"/>
  <c r="HP18" i="27"/>
  <c r="CN18" i="27"/>
  <c r="IB18" i="27"/>
  <c r="CZ18" i="27"/>
  <c r="DL18" i="27"/>
  <c r="DX18" i="27"/>
  <c r="EJ18" i="27"/>
  <c r="EV18" i="27"/>
  <c r="FH18" i="27"/>
  <c r="FT18" i="27"/>
  <c r="AT77" i="27"/>
  <c r="BF77" i="27"/>
  <c r="BR77" i="27"/>
  <c r="CD77" i="27"/>
  <c r="CP77" i="27"/>
  <c r="DB77" i="27"/>
  <c r="DN77" i="27"/>
  <c r="DZ77" i="27"/>
  <c r="EL77" i="27"/>
  <c r="EX77" i="27"/>
  <c r="FJ77" i="27"/>
  <c r="FV77" i="27"/>
  <c r="GH77" i="27"/>
  <c r="GT77" i="27"/>
  <c r="HF77" i="27"/>
  <c r="HR77" i="27"/>
  <c r="ID77" i="27"/>
  <c r="AU77" i="27"/>
  <c r="BG77" i="27"/>
  <c r="BS77" i="27"/>
  <c r="CE77" i="27"/>
  <c r="CQ77" i="27"/>
  <c r="DC77" i="27"/>
  <c r="DO77" i="27"/>
  <c r="EA77" i="27"/>
  <c r="EM77" i="27"/>
  <c r="EY77" i="27"/>
  <c r="FK77" i="27"/>
  <c r="FW77" i="27"/>
  <c r="GI77" i="27"/>
  <c r="GU77" i="27"/>
  <c r="HG77" i="27"/>
  <c r="HS77" i="27"/>
  <c r="IE77" i="27"/>
  <c r="AV77" i="27"/>
  <c r="BH77" i="27"/>
  <c r="BT77" i="27"/>
  <c r="CF77" i="27"/>
  <c r="CR77" i="27"/>
  <c r="DD77" i="27"/>
  <c r="DP77" i="27"/>
  <c r="EB77" i="27"/>
  <c r="EN77" i="27"/>
  <c r="EZ77" i="27"/>
  <c r="FL77" i="27"/>
  <c r="FX77" i="27"/>
  <c r="GJ77" i="27"/>
  <c r="GV77" i="27"/>
  <c r="HH77" i="27"/>
  <c r="HT77" i="27"/>
  <c r="IF77" i="27"/>
  <c r="AW77" i="27"/>
  <c r="BI77" i="27"/>
  <c r="BU77" i="27"/>
  <c r="CG77" i="27"/>
  <c r="CS77" i="27"/>
  <c r="DE77" i="27"/>
  <c r="DQ77" i="27"/>
  <c r="EC77" i="27"/>
  <c r="EO77" i="27"/>
  <c r="FA77" i="27"/>
  <c r="FM77" i="27"/>
  <c r="FY77" i="27"/>
  <c r="GK77" i="27"/>
  <c r="GW77" i="27"/>
  <c r="HI77" i="27"/>
  <c r="HU77" i="27"/>
  <c r="IG77" i="27"/>
  <c r="AX77" i="27"/>
  <c r="BJ77" i="27"/>
  <c r="BV77" i="27"/>
  <c r="CH77" i="27"/>
  <c r="CT77" i="27"/>
  <c r="DF77" i="27"/>
  <c r="DR77" i="27"/>
  <c r="ED77" i="27"/>
  <c r="EP77" i="27"/>
  <c r="FB77" i="27"/>
  <c r="FN77" i="27"/>
  <c r="FZ77" i="27"/>
  <c r="GL77" i="27"/>
  <c r="GX77" i="27"/>
  <c r="HJ77" i="27"/>
  <c r="HV77" i="27"/>
  <c r="AY77" i="27"/>
  <c r="BK77" i="27"/>
  <c r="BW77" i="27"/>
  <c r="CI77" i="27"/>
  <c r="CU77" i="27"/>
  <c r="DG77" i="27"/>
  <c r="DS77" i="27"/>
  <c r="EE77" i="27"/>
  <c r="EQ77" i="27"/>
  <c r="FC77" i="27"/>
  <c r="FO77" i="27"/>
  <c r="GA77" i="27"/>
  <c r="GM77" i="27"/>
  <c r="GY77" i="27"/>
  <c r="HK77" i="27"/>
  <c r="HW77" i="27"/>
  <c r="AZ77" i="27"/>
  <c r="BL77" i="27"/>
  <c r="BX77" i="27"/>
  <c r="CJ77" i="27"/>
  <c r="CV77" i="27"/>
  <c r="DH77" i="27"/>
  <c r="DT77" i="27"/>
  <c r="EF77" i="27"/>
  <c r="ER77" i="27"/>
  <c r="FD77" i="27"/>
  <c r="FP77" i="27"/>
  <c r="GB77" i="27"/>
  <c r="GN77" i="27"/>
  <c r="GZ77" i="27"/>
  <c r="HL77" i="27"/>
  <c r="HX77" i="27"/>
  <c r="BA77" i="27"/>
  <c r="BM77" i="27"/>
  <c r="BY77" i="27"/>
  <c r="CK77" i="27"/>
  <c r="CW77" i="27"/>
  <c r="DI77" i="27"/>
  <c r="DU77" i="27"/>
  <c r="EG77" i="27"/>
  <c r="ES77" i="27"/>
  <c r="FE77" i="27"/>
  <c r="FQ77" i="27"/>
  <c r="GC77" i="27"/>
  <c r="GO77" i="27"/>
  <c r="HA77" i="27"/>
  <c r="HM77" i="27"/>
  <c r="HY77" i="27"/>
  <c r="BB77" i="27"/>
  <c r="BN77" i="27"/>
  <c r="BZ77" i="27"/>
  <c r="CL77" i="27"/>
  <c r="CX77" i="27"/>
  <c r="DJ77" i="27"/>
  <c r="DV77" i="27"/>
  <c r="EH77" i="27"/>
  <c r="ET77" i="27"/>
  <c r="FF77" i="27"/>
  <c r="FR77" i="27"/>
  <c r="GD77" i="27"/>
  <c r="GP77" i="27"/>
  <c r="HB77" i="27"/>
  <c r="HN77" i="27"/>
  <c r="HZ77" i="27"/>
  <c r="BC77" i="27"/>
  <c r="BO77" i="27"/>
  <c r="CA77" i="27"/>
  <c r="CM77" i="27"/>
  <c r="CY77" i="27"/>
  <c r="DK77" i="27"/>
  <c r="DW77" i="27"/>
  <c r="EI77" i="27"/>
  <c r="EU77" i="27"/>
  <c r="FG77" i="27"/>
  <c r="FS77" i="27"/>
  <c r="GE77" i="27"/>
  <c r="GQ77" i="27"/>
  <c r="HC77" i="27"/>
  <c r="HO77" i="27"/>
  <c r="IA77" i="27"/>
  <c r="AR77" i="27"/>
  <c r="BD77" i="27"/>
  <c r="BP77" i="27"/>
  <c r="CB77" i="27"/>
  <c r="CN77" i="27"/>
  <c r="CZ77" i="27"/>
  <c r="DL77" i="27"/>
  <c r="DX77" i="27"/>
  <c r="EJ77" i="27"/>
  <c r="EV77" i="27"/>
  <c r="FH77" i="27"/>
  <c r="FT77" i="27"/>
  <c r="GF77" i="27"/>
  <c r="GR77" i="27"/>
  <c r="HD77" i="27"/>
  <c r="HP77" i="27"/>
  <c r="IB77" i="27"/>
  <c r="AS77" i="27"/>
  <c r="GG77" i="27"/>
  <c r="BE77" i="27"/>
  <c r="GS77" i="27"/>
  <c r="BQ77" i="27"/>
  <c r="HE77" i="27"/>
  <c r="CC77" i="27"/>
  <c r="HQ77" i="27"/>
  <c r="CO77" i="27"/>
  <c r="IC77" i="27"/>
  <c r="DA77" i="27"/>
  <c r="DM77" i="27"/>
  <c r="DY77" i="27"/>
  <c r="EK77" i="27"/>
  <c r="EW77" i="27"/>
  <c r="FI77" i="27"/>
  <c r="FU77" i="27"/>
  <c r="AX65" i="27"/>
  <c r="BJ65" i="27"/>
  <c r="BV65" i="27"/>
  <c r="CH65" i="27"/>
  <c r="CT65" i="27"/>
  <c r="DF65" i="27"/>
  <c r="DR65" i="27"/>
  <c r="ED65" i="27"/>
  <c r="EP65" i="27"/>
  <c r="FB65" i="27"/>
  <c r="FN65" i="27"/>
  <c r="FZ65" i="27"/>
  <c r="GL65" i="27"/>
  <c r="GX65" i="27"/>
  <c r="HJ65" i="27"/>
  <c r="HV65" i="27"/>
  <c r="AY65" i="27"/>
  <c r="BK65" i="27"/>
  <c r="BW65" i="27"/>
  <c r="CI65" i="27"/>
  <c r="CU65" i="27"/>
  <c r="DG65" i="27"/>
  <c r="DS65" i="27"/>
  <c r="EE65" i="27"/>
  <c r="EQ65" i="27"/>
  <c r="FC65" i="27"/>
  <c r="FO65" i="27"/>
  <c r="GA65" i="27"/>
  <c r="GM65" i="27"/>
  <c r="GY65" i="27"/>
  <c r="HK65" i="27"/>
  <c r="HW65" i="27"/>
  <c r="AZ65" i="27"/>
  <c r="BL65" i="27"/>
  <c r="BX65" i="27"/>
  <c r="CJ65" i="27"/>
  <c r="CV65" i="27"/>
  <c r="DH65" i="27"/>
  <c r="DT65" i="27"/>
  <c r="EF65" i="27"/>
  <c r="ER65" i="27"/>
  <c r="FD65" i="27"/>
  <c r="FP65" i="27"/>
  <c r="GB65" i="27"/>
  <c r="GN65" i="27"/>
  <c r="GZ65" i="27"/>
  <c r="HL65" i="27"/>
  <c r="HX65" i="27"/>
  <c r="BA65" i="27"/>
  <c r="BM65" i="27"/>
  <c r="BY65" i="27"/>
  <c r="CK65" i="27"/>
  <c r="CW65" i="27"/>
  <c r="DI65" i="27"/>
  <c r="DU65" i="27"/>
  <c r="EG65" i="27"/>
  <c r="ES65" i="27"/>
  <c r="FE65" i="27"/>
  <c r="FQ65" i="27"/>
  <c r="GC65" i="27"/>
  <c r="GO65" i="27"/>
  <c r="HA65" i="27"/>
  <c r="HM65" i="27"/>
  <c r="HY65" i="27"/>
  <c r="BB65" i="27"/>
  <c r="BN65" i="27"/>
  <c r="BZ65" i="27"/>
  <c r="CL65" i="27"/>
  <c r="CX65" i="27"/>
  <c r="DJ65" i="27"/>
  <c r="DV65" i="27"/>
  <c r="EH65" i="27"/>
  <c r="ET65" i="27"/>
  <c r="FF65" i="27"/>
  <c r="FR65" i="27"/>
  <c r="GD65" i="27"/>
  <c r="GP65" i="27"/>
  <c r="HB65" i="27"/>
  <c r="HN65" i="27"/>
  <c r="HZ65" i="27"/>
  <c r="BC65" i="27"/>
  <c r="BO65" i="27"/>
  <c r="CA65" i="27"/>
  <c r="CM65" i="27"/>
  <c r="CY65" i="27"/>
  <c r="DK65" i="27"/>
  <c r="DW65" i="27"/>
  <c r="EI65" i="27"/>
  <c r="EU65" i="27"/>
  <c r="FG65" i="27"/>
  <c r="FS65" i="27"/>
  <c r="GE65" i="27"/>
  <c r="GQ65" i="27"/>
  <c r="HC65" i="27"/>
  <c r="HO65" i="27"/>
  <c r="IA65" i="27"/>
  <c r="AR65" i="27"/>
  <c r="BD65" i="27"/>
  <c r="BP65" i="27"/>
  <c r="CB65" i="27"/>
  <c r="CN65" i="27"/>
  <c r="CZ65" i="27"/>
  <c r="DL65" i="27"/>
  <c r="DX65" i="27"/>
  <c r="EJ65" i="27"/>
  <c r="EV65" i="27"/>
  <c r="FH65" i="27"/>
  <c r="FT65" i="27"/>
  <c r="GF65" i="27"/>
  <c r="GR65" i="27"/>
  <c r="HD65" i="27"/>
  <c r="HP65" i="27"/>
  <c r="IB65" i="27"/>
  <c r="AS65" i="27"/>
  <c r="BE65" i="27"/>
  <c r="BQ65" i="27"/>
  <c r="CC65" i="27"/>
  <c r="CO65" i="27"/>
  <c r="DA65" i="27"/>
  <c r="DM65" i="27"/>
  <c r="DY65" i="27"/>
  <c r="EK65" i="27"/>
  <c r="EW65" i="27"/>
  <c r="FI65" i="27"/>
  <c r="FU65" i="27"/>
  <c r="GG65" i="27"/>
  <c r="GS65" i="27"/>
  <c r="HE65" i="27"/>
  <c r="HQ65" i="27"/>
  <c r="IC65" i="27"/>
  <c r="AT65" i="27"/>
  <c r="BF65" i="27"/>
  <c r="BR65" i="27"/>
  <c r="CD65" i="27"/>
  <c r="CP65" i="27"/>
  <c r="DB65" i="27"/>
  <c r="DN65" i="27"/>
  <c r="DZ65" i="27"/>
  <c r="EL65" i="27"/>
  <c r="EX65" i="27"/>
  <c r="FJ65" i="27"/>
  <c r="FV65" i="27"/>
  <c r="GH65" i="27"/>
  <c r="GT65" i="27"/>
  <c r="HF65" i="27"/>
  <c r="HR65" i="27"/>
  <c r="ID65" i="27"/>
  <c r="AU65" i="27"/>
  <c r="BG65" i="27"/>
  <c r="BS65" i="27"/>
  <c r="CE65" i="27"/>
  <c r="CQ65" i="27"/>
  <c r="DC65" i="27"/>
  <c r="DO65" i="27"/>
  <c r="EA65" i="27"/>
  <c r="EM65" i="27"/>
  <c r="EY65" i="27"/>
  <c r="FK65" i="27"/>
  <c r="FW65" i="27"/>
  <c r="GI65" i="27"/>
  <c r="GU65" i="27"/>
  <c r="HG65" i="27"/>
  <c r="HS65" i="27"/>
  <c r="IE65" i="27"/>
  <c r="AV65" i="27"/>
  <c r="BH65" i="27"/>
  <c r="BT65" i="27"/>
  <c r="CF65" i="27"/>
  <c r="CR65" i="27"/>
  <c r="DD65" i="27"/>
  <c r="DP65" i="27"/>
  <c r="EB65" i="27"/>
  <c r="EN65" i="27"/>
  <c r="EZ65" i="27"/>
  <c r="FL65" i="27"/>
  <c r="FX65" i="27"/>
  <c r="GJ65" i="27"/>
  <c r="GV65" i="27"/>
  <c r="HH65" i="27"/>
  <c r="HT65" i="27"/>
  <c r="IF65" i="27"/>
  <c r="CS65" i="27"/>
  <c r="IG65" i="27"/>
  <c r="DE65" i="27"/>
  <c r="DQ65" i="27"/>
  <c r="EC65" i="27"/>
  <c r="EO65" i="27"/>
  <c r="FA65" i="27"/>
  <c r="FM65" i="27"/>
  <c r="FY65" i="27"/>
  <c r="AW65" i="27"/>
  <c r="GK65" i="27"/>
  <c r="BI65" i="27"/>
  <c r="GW65" i="27"/>
  <c r="BU65" i="27"/>
  <c r="HI65" i="27"/>
  <c r="CG65" i="27"/>
  <c r="HU65" i="27"/>
  <c r="AR53" i="27"/>
  <c r="BD53" i="27"/>
  <c r="BP53" i="27"/>
  <c r="CB53" i="27"/>
  <c r="CN53" i="27"/>
  <c r="CZ53" i="27"/>
  <c r="DL53" i="27"/>
  <c r="DX53" i="27"/>
  <c r="EJ53" i="27"/>
  <c r="EV53" i="27"/>
  <c r="FH53" i="27"/>
  <c r="FT53" i="27"/>
  <c r="GF53" i="27"/>
  <c r="GR53" i="27"/>
  <c r="HD53" i="27"/>
  <c r="HP53" i="27"/>
  <c r="IB53" i="27"/>
  <c r="AS53" i="27"/>
  <c r="BE53" i="27"/>
  <c r="BQ53" i="27"/>
  <c r="CC53" i="27"/>
  <c r="CO53" i="27"/>
  <c r="DA53" i="27"/>
  <c r="DM53" i="27"/>
  <c r="DY53" i="27"/>
  <c r="EK53" i="27"/>
  <c r="EW53" i="27"/>
  <c r="FI53" i="27"/>
  <c r="FU53" i="27"/>
  <c r="GG53" i="27"/>
  <c r="GS53" i="27"/>
  <c r="HE53" i="27"/>
  <c r="HQ53" i="27"/>
  <c r="IC53" i="27"/>
  <c r="AV53" i="27"/>
  <c r="BH53" i="27"/>
  <c r="BT53" i="27"/>
  <c r="CF53" i="27"/>
  <c r="CR53" i="27"/>
  <c r="DD53" i="27"/>
  <c r="DP53" i="27"/>
  <c r="EB53" i="27"/>
  <c r="EN53" i="27"/>
  <c r="EZ53" i="27"/>
  <c r="FL53" i="27"/>
  <c r="FX53" i="27"/>
  <c r="GJ53" i="27"/>
  <c r="GV53" i="27"/>
  <c r="HH53" i="27"/>
  <c r="HT53" i="27"/>
  <c r="IF53" i="27"/>
  <c r="AX53" i="27"/>
  <c r="BJ53" i="27"/>
  <c r="BV53" i="27"/>
  <c r="CH53" i="27"/>
  <c r="CT53" i="27"/>
  <c r="DF53" i="27"/>
  <c r="DR53" i="27"/>
  <c r="ED53" i="27"/>
  <c r="EP53" i="27"/>
  <c r="FB53" i="27"/>
  <c r="FN53" i="27"/>
  <c r="FZ53" i="27"/>
  <c r="GL53" i="27"/>
  <c r="GX53" i="27"/>
  <c r="HJ53" i="27"/>
  <c r="HV53" i="27"/>
  <c r="AZ53" i="27"/>
  <c r="BL53" i="27"/>
  <c r="BX53" i="27"/>
  <c r="CJ53" i="27"/>
  <c r="CV53" i="27"/>
  <c r="DH53" i="27"/>
  <c r="DT53" i="27"/>
  <c r="EF53" i="27"/>
  <c r="ER53" i="27"/>
  <c r="FD53" i="27"/>
  <c r="FP53" i="27"/>
  <c r="GB53" i="27"/>
  <c r="GN53" i="27"/>
  <c r="GZ53" i="27"/>
  <c r="HL53" i="27"/>
  <c r="HX53" i="27"/>
  <c r="AU53" i="27"/>
  <c r="BO53" i="27"/>
  <c r="CK53" i="27"/>
  <c r="DE53" i="27"/>
  <c r="DZ53" i="27"/>
  <c r="ET53" i="27"/>
  <c r="FO53" i="27"/>
  <c r="GI53" i="27"/>
  <c r="HC53" i="27"/>
  <c r="HY53" i="27"/>
  <c r="AW53" i="27"/>
  <c r="BR53" i="27"/>
  <c r="CL53" i="27"/>
  <c r="DG53" i="27"/>
  <c r="EA53" i="27"/>
  <c r="EU53" i="27"/>
  <c r="FQ53" i="27"/>
  <c r="GK53" i="27"/>
  <c r="HF53" i="27"/>
  <c r="HZ53" i="27"/>
  <c r="AY53" i="27"/>
  <c r="BS53" i="27"/>
  <c r="CM53" i="27"/>
  <c r="DI53" i="27"/>
  <c r="EC53" i="27"/>
  <c r="EX53" i="27"/>
  <c r="FR53" i="27"/>
  <c r="GM53" i="27"/>
  <c r="HG53" i="27"/>
  <c r="IA53" i="27"/>
  <c r="BA53" i="27"/>
  <c r="BU53" i="27"/>
  <c r="CP53" i="27"/>
  <c r="DJ53" i="27"/>
  <c r="EE53" i="27"/>
  <c r="EY53" i="27"/>
  <c r="FS53" i="27"/>
  <c r="GO53" i="27"/>
  <c r="HI53" i="27"/>
  <c r="ID53" i="27"/>
  <c r="BB53" i="27"/>
  <c r="BW53" i="27"/>
  <c r="CQ53" i="27"/>
  <c r="DK53" i="27"/>
  <c r="EG53" i="27"/>
  <c r="FA53" i="27"/>
  <c r="FV53" i="27"/>
  <c r="GP53" i="27"/>
  <c r="HK53" i="27"/>
  <c r="IE53" i="27"/>
  <c r="BC53" i="27"/>
  <c r="BY53" i="27"/>
  <c r="CS53" i="27"/>
  <c r="DN53" i="27"/>
  <c r="EH53" i="27"/>
  <c r="FC53" i="27"/>
  <c r="FW53" i="27"/>
  <c r="GQ53" i="27"/>
  <c r="HM53" i="27"/>
  <c r="IG53" i="27"/>
  <c r="BF53" i="27"/>
  <c r="BZ53" i="27"/>
  <c r="CU53" i="27"/>
  <c r="DO53" i="27"/>
  <c r="EI53" i="27"/>
  <c r="FE53" i="27"/>
  <c r="FY53" i="27"/>
  <c r="GT53" i="27"/>
  <c r="HN53" i="27"/>
  <c r="BG53" i="27"/>
  <c r="CA53" i="27"/>
  <c r="CW53" i="27"/>
  <c r="DQ53" i="27"/>
  <c r="EL53" i="27"/>
  <c r="FF53" i="27"/>
  <c r="GA53" i="27"/>
  <c r="GU53" i="27"/>
  <c r="HO53" i="27"/>
  <c r="BI53" i="27"/>
  <c r="CD53" i="27"/>
  <c r="CX53" i="27"/>
  <c r="DS53" i="27"/>
  <c r="EM53" i="27"/>
  <c r="FG53" i="27"/>
  <c r="GC53" i="27"/>
  <c r="GW53" i="27"/>
  <c r="HR53" i="27"/>
  <c r="BK53" i="27"/>
  <c r="CE53" i="27"/>
  <c r="CY53" i="27"/>
  <c r="DU53" i="27"/>
  <c r="EO53" i="27"/>
  <c r="FJ53" i="27"/>
  <c r="GD53" i="27"/>
  <c r="GY53" i="27"/>
  <c r="HS53" i="27"/>
  <c r="BM53" i="27"/>
  <c r="CG53" i="27"/>
  <c r="DB53" i="27"/>
  <c r="DV53" i="27"/>
  <c r="EQ53" i="27"/>
  <c r="FK53" i="27"/>
  <c r="GE53" i="27"/>
  <c r="HA53" i="27"/>
  <c r="HU53" i="27"/>
  <c r="ES53" i="27"/>
  <c r="FM53" i="27"/>
  <c r="GH53" i="27"/>
  <c r="HB53" i="27"/>
  <c r="HW53" i="27"/>
  <c r="AT53" i="27"/>
  <c r="BN53" i="27"/>
  <c r="CI53" i="27"/>
  <c r="DC53" i="27"/>
  <c r="DW53" i="27"/>
  <c r="AR41" i="27"/>
  <c r="BD41" i="27"/>
  <c r="BP41" i="27"/>
  <c r="CB41" i="27"/>
  <c r="CN41" i="27"/>
  <c r="CZ41" i="27"/>
  <c r="DL41" i="27"/>
  <c r="DX41" i="27"/>
  <c r="EJ41" i="27"/>
  <c r="EV41" i="27"/>
  <c r="FH41" i="27"/>
  <c r="FT41" i="27"/>
  <c r="GF41" i="27"/>
  <c r="GR41" i="27"/>
  <c r="HD41" i="27"/>
  <c r="HP41" i="27"/>
  <c r="IB41" i="27"/>
  <c r="AS41" i="27"/>
  <c r="BE41" i="27"/>
  <c r="BQ41" i="27"/>
  <c r="CC41" i="27"/>
  <c r="CO41" i="27"/>
  <c r="DA41" i="27"/>
  <c r="DM41" i="27"/>
  <c r="DY41" i="27"/>
  <c r="EK41" i="27"/>
  <c r="EW41" i="27"/>
  <c r="FI41" i="27"/>
  <c r="FU41" i="27"/>
  <c r="GG41" i="27"/>
  <c r="GS41" i="27"/>
  <c r="HE41" i="27"/>
  <c r="HQ41" i="27"/>
  <c r="IC41" i="27"/>
  <c r="AT41" i="27"/>
  <c r="BF41" i="27"/>
  <c r="BR41" i="27"/>
  <c r="CD41" i="27"/>
  <c r="CP41" i="27"/>
  <c r="DB41" i="27"/>
  <c r="DN41" i="27"/>
  <c r="DZ41" i="27"/>
  <c r="EL41" i="27"/>
  <c r="EX41" i="27"/>
  <c r="FJ41" i="27"/>
  <c r="FV41" i="27"/>
  <c r="GH41" i="27"/>
  <c r="GT41" i="27"/>
  <c r="HF41" i="27"/>
  <c r="HR41" i="27"/>
  <c r="ID41" i="27"/>
  <c r="AU41" i="27"/>
  <c r="BG41" i="27"/>
  <c r="BS41" i="27"/>
  <c r="CE41" i="27"/>
  <c r="CQ41" i="27"/>
  <c r="DC41" i="27"/>
  <c r="DO41" i="27"/>
  <c r="EA41" i="27"/>
  <c r="EM41" i="27"/>
  <c r="EY41" i="27"/>
  <c r="FK41" i="27"/>
  <c r="FW41" i="27"/>
  <c r="GI41" i="27"/>
  <c r="GU41" i="27"/>
  <c r="HG41" i="27"/>
  <c r="HS41" i="27"/>
  <c r="IE41" i="27"/>
  <c r="AV41" i="27"/>
  <c r="BH41" i="27"/>
  <c r="BT41" i="27"/>
  <c r="CF41" i="27"/>
  <c r="CR41" i="27"/>
  <c r="DD41" i="27"/>
  <c r="DP41" i="27"/>
  <c r="EB41" i="27"/>
  <c r="EN41" i="27"/>
  <c r="EZ41" i="27"/>
  <c r="FL41" i="27"/>
  <c r="FX41" i="27"/>
  <c r="GJ41" i="27"/>
  <c r="GV41" i="27"/>
  <c r="HH41" i="27"/>
  <c r="HT41" i="27"/>
  <c r="IF41" i="27"/>
  <c r="AW41" i="27"/>
  <c r="BI41" i="27"/>
  <c r="BU41" i="27"/>
  <c r="CG41" i="27"/>
  <c r="CS41" i="27"/>
  <c r="DE41" i="27"/>
  <c r="DQ41" i="27"/>
  <c r="EC41" i="27"/>
  <c r="EO41" i="27"/>
  <c r="FA41" i="27"/>
  <c r="FM41" i="27"/>
  <c r="FY41" i="27"/>
  <c r="GK41" i="27"/>
  <c r="GW41" i="27"/>
  <c r="HI41" i="27"/>
  <c r="HU41" i="27"/>
  <c r="IG41" i="27"/>
  <c r="AX41" i="27"/>
  <c r="BJ41" i="27"/>
  <c r="BV41" i="27"/>
  <c r="CH41" i="27"/>
  <c r="CT41" i="27"/>
  <c r="DF41" i="27"/>
  <c r="DR41" i="27"/>
  <c r="ED41" i="27"/>
  <c r="EP41" i="27"/>
  <c r="FB41" i="27"/>
  <c r="FN41" i="27"/>
  <c r="FZ41" i="27"/>
  <c r="GL41" i="27"/>
  <c r="GX41" i="27"/>
  <c r="HJ41" i="27"/>
  <c r="HV41" i="27"/>
  <c r="AY41" i="27"/>
  <c r="BK41" i="27"/>
  <c r="BW41" i="27"/>
  <c r="CI41" i="27"/>
  <c r="CU41" i="27"/>
  <c r="DG41" i="27"/>
  <c r="DS41" i="27"/>
  <c r="EE41" i="27"/>
  <c r="EQ41" i="27"/>
  <c r="FC41" i="27"/>
  <c r="FO41" i="27"/>
  <c r="GA41" i="27"/>
  <c r="GM41" i="27"/>
  <c r="GY41" i="27"/>
  <c r="HK41" i="27"/>
  <c r="HW41" i="27"/>
  <c r="AZ41" i="27"/>
  <c r="BL41" i="27"/>
  <c r="BX41" i="27"/>
  <c r="CJ41" i="27"/>
  <c r="CV41" i="27"/>
  <c r="DH41" i="27"/>
  <c r="DT41" i="27"/>
  <c r="EF41" i="27"/>
  <c r="ER41" i="27"/>
  <c r="FD41" i="27"/>
  <c r="FP41" i="27"/>
  <c r="GB41" i="27"/>
  <c r="GN41" i="27"/>
  <c r="GZ41" i="27"/>
  <c r="HL41" i="27"/>
  <c r="HX41" i="27"/>
  <c r="BA41" i="27"/>
  <c r="BM41" i="27"/>
  <c r="BY41" i="27"/>
  <c r="CK41" i="27"/>
  <c r="CW41" i="27"/>
  <c r="DI41" i="27"/>
  <c r="DU41" i="27"/>
  <c r="EG41" i="27"/>
  <c r="ES41" i="27"/>
  <c r="FE41" i="27"/>
  <c r="FQ41" i="27"/>
  <c r="GC41" i="27"/>
  <c r="GO41" i="27"/>
  <c r="HA41" i="27"/>
  <c r="HM41" i="27"/>
  <c r="HY41" i="27"/>
  <c r="BB41" i="27"/>
  <c r="BN41" i="27"/>
  <c r="BZ41" i="27"/>
  <c r="CL41" i="27"/>
  <c r="CX41" i="27"/>
  <c r="DJ41" i="27"/>
  <c r="DV41" i="27"/>
  <c r="EH41" i="27"/>
  <c r="ET41" i="27"/>
  <c r="FF41" i="27"/>
  <c r="FR41" i="27"/>
  <c r="GD41" i="27"/>
  <c r="GP41" i="27"/>
  <c r="HB41" i="27"/>
  <c r="HN41" i="27"/>
  <c r="HZ41" i="27"/>
  <c r="CY41" i="27"/>
  <c r="DK41" i="27"/>
  <c r="DW41" i="27"/>
  <c r="EI41" i="27"/>
  <c r="EU41" i="27"/>
  <c r="FG41" i="27"/>
  <c r="FS41" i="27"/>
  <c r="GE41" i="27"/>
  <c r="BC41" i="27"/>
  <c r="GQ41" i="27"/>
  <c r="BO41" i="27"/>
  <c r="HC41" i="27"/>
  <c r="CA41" i="27"/>
  <c r="HO41" i="27"/>
  <c r="CM41" i="27"/>
  <c r="IA41" i="27"/>
  <c r="AY29" i="27"/>
  <c r="BK29" i="27"/>
  <c r="BW29" i="27"/>
  <c r="AR29" i="27"/>
  <c r="BD29" i="27"/>
  <c r="BP29" i="27"/>
  <c r="BF29" i="27"/>
  <c r="BT29" i="27"/>
  <c r="CG29" i="27"/>
  <c r="CS29" i="27"/>
  <c r="DE29" i="27"/>
  <c r="DQ29" i="27"/>
  <c r="EC29" i="27"/>
  <c r="EO29" i="27"/>
  <c r="FA29" i="27"/>
  <c r="FM29" i="27"/>
  <c r="FY29" i="27"/>
  <c r="GK29" i="27"/>
  <c r="GW29" i="27"/>
  <c r="HI29" i="27"/>
  <c r="HU29" i="27"/>
  <c r="IG29" i="27"/>
  <c r="AS29" i="27"/>
  <c r="BG29" i="27"/>
  <c r="BU29" i="27"/>
  <c r="CH29" i="27"/>
  <c r="CT29" i="27"/>
  <c r="DF29" i="27"/>
  <c r="DR29" i="27"/>
  <c r="ED29" i="27"/>
  <c r="EP29" i="27"/>
  <c r="FB29" i="27"/>
  <c r="FN29" i="27"/>
  <c r="FZ29" i="27"/>
  <c r="GL29" i="27"/>
  <c r="GX29" i="27"/>
  <c r="HJ29" i="27"/>
  <c r="HV29" i="27"/>
  <c r="AT29" i="27"/>
  <c r="BH29" i="27"/>
  <c r="BV29" i="27"/>
  <c r="CI29" i="27"/>
  <c r="CU29" i="27"/>
  <c r="DG29" i="27"/>
  <c r="DS29" i="27"/>
  <c r="EE29" i="27"/>
  <c r="EQ29" i="27"/>
  <c r="FC29" i="27"/>
  <c r="FO29" i="27"/>
  <c r="GA29" i="27"/>
  <c r="GM29" i="27"/>
  <c r="GY29" i="27"/>
  <c r="HK29" i="27"/>
  <c r="HW29" i="27"/>
  <c r="AU29" i="27"/>
  <c r="BI29" i="27"/>
  <c r="BX29" i="27"/>
  <c r="CJ29" i="27"/>
  <c r="CV29" i="27"/>
  <c r="DH29" i="27"/>
  <c r="DT29" i="27"/>
  <c r="EF29" i="27"/>
  <c r="ER29" i="27"/>
  <c r="FD29" i="27"/>
  <c r="FP29" i="27"/>
  <c r="GB29" i="27"/>
  <c r="GN29" i="27"/>
  <c r="GZ29" i="27"/>
  <c r="HL29" i="27"/>
  <c r="HX29" i="27"/>
  <c r="AV29" i="27"/>
  <c r="BJ29" i="27"/>
  <c r="BY29" i="27"/>
  <c r="CK29" i="27"/>
  <c r="CW29" i="27"/>
  <c r="DI29" i="27"/>
  <c r="DU29" i="27"/>
  <c r="EG29" i="27"/>
  <c r="ES29" i="27"/>
  <c r="FE29" i="27"/>
  <c r="FQ29" i="27"/>
  <c r="GC29" i="27"/>
  <c r="GO29" i="27"/>
  <c r="HA29" i="27"/>
  <c r="HM29" i="27"/>
  <c r="HY29" i="27"/>
  <c r="AW29" i="27"/>
  <c r="BL29" i="27"/>
  <c r="BZ29" i="27"/>
  <c r="CL29" i="27"/>
  <c r="CX29" i="27"/>
  <c r="DJ29" i="27"/>
  <c r="DV29" i="27"/>
  <c r="EH29" i="27"/>
  <c r="ET29" i="27"/>
  <c r="FF29" i="27"/>
  <c r="FR29" i="27"/>
  <c r="GD29" i="27"/>
  <c r="GP29" i="27"/>
  <c r="HB29" i="27"/>
  <c r="HN29" i="27"/>
  <c r="HZ29" i="27"/>
  <c r="AX29" i="27"/>
  <c r="BM29" i="27"/>
  <c r="CA29" i="27"/>
  <c r="CM29" i="27"/>
  <c r="CY29" i="27"/>
  <c r="DK29" i="27"/>
  <c r="DW29" i="27"/>
  <c r="EI29" i="27"/>
  <c r="EU29" i="27"/>
  <c r="FG29" i="27"/>
  <c r="FS29" i="27"/>
  <c r="GE29" i="27"/>
  <c r="GQ29" i="27"/>
  <c r="HC29" i="27"/>
  <c r="HO29" i="27"/>
  <c r="IA29" i="27"/>
  <c r="AZ29" i="27"/>
  <c r="BN29" i="27"/>
  <c r="CB29" i="27"/>
  <c r="CN29" i="27"/>
  <c r="CZ29" i="27"/>
  <c r="DL29" i="27"/>
  <c r="DX29" i="27"/>
  <c r="EJ29" i="27"/>
  <c r="EV29" i="27"/>
  <c r="FH29" i="27"/>
  <c r="FT29" i="27"/>
  <c r="GF29" i="27"/>
  <c r="GR29" i="27"/>
  <c r="HD29" i="27"/>
  <c r="HP29" i="27"/>
  <c r="IB29" i="27"/>
  <c r="BA29" i="27"/>
  <c r="BO29" i="27"/>
  <c r="CC29" i="27"/>
  <c r="CO29" i="27"/>
  <c r="DA29" i="27"/>
  <c r="DM29" i="27"/>
  <c r="DY29" i="27"/>
  <c r="EK29" i="27"/>
  <c r="EW29" i="27"/>
  <c r="FI29" i="27"/>
  <c r="FU29" i="27"/>
  <c r="GG29" i="27"/>
  <c r="GS29" i="27"/>
  <c r="HE29" i="27"/>
  <c r="HQ29" i="27"/>
  <c r="IC29" i="27"/>
  <c r="BB29" i="27"/>
  <c r="BQ29" i="27"/>
  <c r="CD29" i="27"/>
  <c r="CP29" i="27"/>
  <c r="DB29" i="27"/>
  <c r="DN29" i="27"/>
  <c r="DZ29" i="27"/>
  <c r="EL29" i="27"/>
  <c r="EX29" i="27"/>
  <c r="FJ29" i="27"/>
  <c r="FV29" i="27"/>
  <c r="GH29" i="27"/>
  <c r="GT29" i="27"/>
  <c r="HF29" i="27"/>
  <c r="HR29" i="27"/>
  <c r="ID29" i="27"/>
  <c r="BC29" i="27"/>
  <c r="BR29" i="27"/>
  <c r="CE29" i="27"/>
  <c r="CQ29" i="27"/>
  <c r="DC29" i="27"/>
  <c r="DO29" i="27"/>
  <c r="EA29" i="27"/>
  <c r="EM29" i="27"/>
  <c r="EY29" i="27"/>
  <c r="FK29" i="27"/>
  <c r="FW29" i="27"/>
  <c r="GI29" i="27"/>
  <c r="GU29" i="27"/>
  <c r="HG29" i="27"/>
  <c r="HS29" i="27"/>
  <c r="IE29" i="27"/>
  <c r="DD29" i="27"/>
  <c r="DP29" i="27"/>
  <c r="EB29" i="27"/>
  <c r="EN29" i="27"/>
  <c r="EZ29" i="27"/>
  <c r="FL29" i="27"/>
  <c r="FX29" i="27"/>
  <c r="GJ29" i="27"/>
  <c r="BE29" i="27"/>
  <c r="GV29" i="27"/>
  <c r="BS29" i="27"/>
  <c r="HH29" i="27"/>
  <c r="CF29" i="27"/>
  <c r="HT29" i="27"/>
  <c r="CR29" i="27"/>
  <c r="IF29" i="27"/>
  <c r="AU17" i="27"/>
  <c r="BG17" i="27"/>
  <c r="BS17" i="27"/>
  <c r="CE17" i="27"/>
  <c r="AV17" i="27"/>
  <c r="BI17" i="27"/>
  <c r="BV17" i="27"/>
  <c r="CI17" i="27"/>
  <c r="CU17" i="27"/>
  <c r="DG17" i="27"/>
  <c r="DS17" i="27"/>
  <c r="EE17" i="27"/>
  <c r="EQ17" i="27"/>
  <c r="FC17" i="27"/>
  <c r="FO17" i="27"/>
  <c r="GA17" i="27"/>
  <c r="GM17" i="27"/>
  <c r="GY17" i="27"/>
  <c r="HK17" i="27"/>
  <c r="HW17" i="27"/>
  <c r="AW17" i="27"/>
  <c r="BJ17" i="27"/>
  <c r="BW17" i="27"/>
  <c r="CJ17" i="27"/>
  <c r="CV17" i="27"/>
  <c r="DH17" i="27"/>
  <c r="DT17" i="27"/>
  <c r="EF17" i="27"/>
  <c r="ER17" i="27"/>
  <c r="FD17" i="27"/>
  <c r="FP17" i="27"/>
  <c r="GB17" i="27"/>
  <c r="GN17" i="27"/>
  <c r="GZ17" i="27"/>
  <c r="HL17" i="27"/>
  <c r="HX17" i="27"/>
  <c r="AX17" i="27"/>
  <c r="BK17" i="27"/>
  <c r="BX17" i="27"/>
  <c r="CK17" i="27"/>
  <c r="CW17" i="27"/>
  <c r="DI17" i="27"/>
  <c r="DU17" i="27"/>
  <c r="EG17" i="27"/>
  <c r="ES17" i="27"/>
  <c r="FE17" i="27"/>
  <c r="FQ17" i="27"/>
  <c r="GC17" i="27"/>
  <c r="GO17" i="27"/>
  <c r="HA17" i="27"/>
  <c r="HM17" i="27"/>
  <c r="HY17" i="27"/>
  <c r="AY17" i="27"/>
  <c r="BL17" i="27"/>
  <c r="BY17" i="27"/>
  <c r="CL17" i="27"/>
  <c r="CX17" i="27"/>
  <c r="DJ17" i="27"/>
  <c r="DV17" i="27"/>
  <c r="EH17" i="27"/>
  <c r="ET17" i="27"/>
  <c r="FF17" i="27"/>
  <c r="FR17" i="27"/>
  <c r="GD17" i="27"/>
  <c r="GP17" i="27"/>
  <c r="HB17" i="27"/>
  <c r="HN17" i="27"/>
  <c r="HZ17" i="27"/>
  <c r="AZ17" i="27"/>
  <c r="BM17" i="27"/>
  <c r="BZ17" i="27"/>
  <c r="CM17" i="27"/>
  <c r="CY17" i="27"/>
  <c r="DK17" i="27"/>
  <c r="DW17" i="27"/>
  <c r="EI17" i="27"/>
  <c r="EU17" i="27"/>
  <c r="FG17" i="27"/>
  <c r="FS17" i="27"/>
  <c r="GE17" i="27"/>
  <c r="GQ17" i="27"/>
  <c r="HC17" i="27"/>
  <c r="HO17" i="27"/>
  <c r="IA17" i="27"/>
  <c r="BA17" i="27"/>
  <c r="BN17" i="27"/>
  <c r="CA17" i="27"/>
  <c r="CN17" i="27"/>
  <c r="CZ17" i="27"/>
  <c r="DL17" i="27"/>
  <c r="DX17" i="27"/>
  <c r="EJ17" i="27"/>
  <c r="EV17" i="27"/>
  <c r="FH17" i="27"/>
  <c r="FT17" i="27"/>
  <c r="GF17" i="27"/>
  <c r="GR17" i="27"/>
  <c r="HD17" i="27"/>
  <c r="HP17" i="27"/>
  <c r="IB17" i="27"/>
  <c r="BB17" i="27"/>
  <c r="BO17" i="27"/>
  <c r="CB17" i="27"/>
  <c r="CO17" i="27"/>
  <c r="DA17" i="27"/>
  <c r="DM17" i="27"/>
  <c r="DY17" i="27"/>
  <c r="EK17" i="27"/>
  <c r="EW17" i="27"/>
  <c r="FI17" i="27"/>
  <c r="FU17" i="27"/>
  <c r="GG17" i="27"/>
  <c r="GS17" i="27"/>
  <c r="HE17" i="27"/>
  <c r="HQ17" i="27"/>
  <c r="IC17" i="27"/>
  <c r="BC17" i="27"/>
  <c r="BP17" i="27"/>
  <c r="CC17" i="27"/>
  <c r="CP17" i="27"/>
  <c r="DB17" i="27"/>
  <c r="DN17" i="27"/>
  <c r="DZ17" i="27"/>
  <c r="EL17" i="27"/>
  <c r="EX17" i="27"/>
  <c r="FJ17" i="27"/>
  <c r="FV17" i="27"/>
  <c r="GH17" i="27"/>
  <c r="GT17" i="27"/>
  <c r="HF17" i="27"/>
  <c r="HR17" i="27"/>
  <c r="ID17" i="27"/>
  <c r="BD17" i="27"/>
  <c r="BQ17" i="27"/>
  <c r="CD17" i="27"/>
  <c r="CQ17" i="27"/>
  <c r="DC17" i="27"/>
  <c r="DO17" i="27"/>
  <c r="EA17" i="27"/>
  <c r="EM17" i="27"/>
  <c r="EY17" i="27"/>
  <c r="FK17" i="27"/>
  <c r="FW17" i="27"/>
  <c r="GI17" i="27"/>
  <c r="GU17" i="27"/>
  <c r="HG17" i="27"/>
  <c r="HS17" i="27"/>
  <c r="IE17" i="27"/>
  <c r="AR17" i="27"/>
  <c r="BE17" i="27"/>
  <c r="BR17" i="27"/>
  <c r="CF17" i="27"/>
  <c r="CR17" i="27"/>
  <c r="DD17" i="27"/>
  <c r="DP17" i="27"/>
  <c r="EB17" i="27"/>
  <c r="EN17" i="27"/>
  <c r="EZ17" i="27"/>
  <c r="FL17" i="27"/>
  <c r="FX17" i="27"/>
  <c r="GJ17" i="27"/>
  <c r="GV17" i="27"/>
  <c r="HH17" i="27"/>
  <c r="HT17" i="27"/>
  <c r="IF17" i="27"/>
  <c r="AS17" i="27"/>
  <c r="BF17" i="27"/>
  <c r="BT17" i="27"/>
  <c r="CG17" i="27"/>
  <c r="CS17" i="27"/>
  <c r="DE17" i="27"/>
  <c r="DQ17" i="27"/>
  <c r="EC17" i="27"/>
  <c r="EO17" i="27"/>
  <c r="FA17" i="27"/>
  <c r="FM17" i="27"/>
  <c r="FY17" i="27"/>
  <c r="GK17" i="27"/>
  <c r="GW17" i="27"/>
  <c r="HI17" i="27"/>
  <c r="HU17" i="27"/>
  <c r="IG17" i="27"/>
  <c r="CT17" i="27"/>
  <c r="DF17" i="27"/>
  <c r="DR17" i="27"/>
  <c r="ED17" i="27"/>
  <c r="EP17" i="27"/>
  <c r="FB17" i="27"/>
  <c r="FN17" i="27"/>
  <c r="FZ17" i="27"/>
  <c r="AT17" i="27"/>
  <c r="GL17" i="27"/>
  <c r="BH17" i="27"/>
  <c r="GX17" i="27"/>
  <c r="BU17" i="27"/>
  <c r="HJ17" i="27"/>
  <c r="CH17" i="27"/>
  <c r="HV17" i="27"/>
  <c r="BO56" i="27"/>
  <c r="CN56" i="27"/>
  <c r="CZ56" i="27"/>
  <c r="DX56" i="27"/>
  <c r="HD56" i="27"/>
  <c r="IB56" i="27"/>
  <c r="BC56" i="27"/>
  <c r="BP56" i="27"/>
  <c r="CC56" i="27"/>
  <c r="CO56" i="27"/>
  <c r="FI56" i="27"/>
  <c r="GG56" i="27"/>
  <c r="GS56" i="27"/>
  <c r="HQ56" i="27"/>
  <c r="DN56" i="27"/>
  <c r="EL56" i="27"/>
  <c r="EX56" i="27"/>
  <c r="FJ56" i="27"/>
  <c r="FV56" i="27"/>
  <c r="GH56" i="27"/>
  <c r="BE56" i="27"/>
  <c r="CE56" i="27"/>
  <c r="CQ56" i="27"/>
  <c r="DO56" i="27"/>
  <c r="GU56" i="27"/>
  <c r="HS56" i="27"/>
  <c r="IE56" i="27"/>
  <c r="AS56" i="27"/>
  <c r="BF56" i="27"/>
  <c r="BS56" i="27"/>
  <c r="EN56" i="27"/>
  <c r="FL56" i="27"/>
  <c r="FX56" i="27"/>
  <c r="GV56" i="27"/>
  <c r="CG56" i="27"/>
  <c r="DE56" i="27"/>
  <c r="DQ56" i="27"/>
  <c r="EC56" i="27"/>
  <c r="EO56" i="27"/>
  <c r="FA56" i="27"/>
  <c r="HU56" i="27"/>
  <c r="AU56" i="27"/>
  <c r="BH56" i="27"/>
  <c r="CH56" i="27"/>
  <c r="FN56" i="27"/>
  <c r="GL56" i="27"/>
  <c r="GX56" i="27"/>
  <c r="HJ56" i="27"/>
  <c r="HV56" i="27"/>
  <c r="AV56" i="27"/>
  <c r="DS56" i="27"/>
  <c r="EQ56" i="27"/>
  <c r="FC56" i="27"/>
  <c r="GA56" i="27"/>
  <c r="BW56" i="27"/>
  <c r="CV56" i="27"/>
  <c r="DH56" i="27"/>
  <c r="DT56" i="27"/>
  <c r="EF56" i="27"/>
  <c r="ER56" i="27"/>
  <c r="HL56" i="27"/>
  <c r="AX56" i="27"/>
  <c r="BK56" i="27"/>
  <c r="CK56" i="27"/>
  <c r="FQ56" i="27"/>
  <c r="GO56" i="27"/>
  <c r="HA56" i="27"/>
  <c r="HM56" i="27"/>
  <c r="HY56" i="27"/>
  <c r="AY56" i="27"/>
  <c r="DV56" i="27"/>
  <c r="ET56" i="27"/>
  <c r="FF56" i="27"/>
  <c r="GD56" i="27"/>
  <c r="FS56" i="27"/>
  <c r="AZ56" i="27"/>
  <c r="GQ56" i="27"/>
  <c r="BM56" i="27"/>
  <c r="HC56" i="27"/>
  <c r="CA56" i="27"/>
  <c r="DW56" i="27"/>
  <c r="AZ76" i="27"/>
  <c r="BL76" i="27"/>
  <c r="BX76" i="27"/>
  <c r="CJ76" i="27"/>
  <c r="CV76" i="27"/>
  <c r="DH76" i="27"/>
  <c r="DT76" i="27"/>
  <c r="EF76" i="27"/>
  <c r="ER76" i="27"/>
  <c r="FD76" i="27"/>
  <c r="FP76" i="27"/>
  <c r="GB76" i="27"/>
  <c r="GN76" i="27"/>
  <c r="GZ76" i="27"/>
  <c r="HL76" i="27"/>
  <c r="HX76" i="27"/>
  <c r="BA76" i="27"/>
  <c r="BM76" i="27"/>
  <c r="BY76" i="27"/>
  <c r="CK76" i="27"/>
  <c r="CW76" i="27"/>
  <c r="DI76" i="27"/>
  <c r="DU76" i="27"/>
  <c r="EG76" i="27"/>
  <c r="ES76" i="27"/>
  <c r="FE76" i="27"/>
  <c r="FQ76" i="27"/>
  <c r="GC76" i="27"/>
  <c r="GO76" i="27"/>
  <c r="HA76" i="27"/>
  <c r="HM76" i="27"/>
  <c r="HY76" i="27"/>
  <c r="BB76" i="27"/>
  <c r="BN76" i="27"/>
  <c r="BZ76" i="27"/>
  <c r="CL76" i="27"/>
  <c r="CX76" i="27"/>
  <c r="DJ76" i="27"/>
  <c r="DV76" i="27"/>
  <c r="EH76" i="27"/>
  <c r="ET76" i="27"/>
  <c r="FF76" i="27"/>
  <c r="FR76" i="27"/>
  <c r="GD76" i="27"/>
  <c r="GP76" i="27"/>
  <c r="HB76" i="27"/>
  <c r="HN76" i="27"/>
  <c r="HZ76" i="27"/>
  <c r="BC76" i="27"/>
  <c r="BO76" i="27"/>
  <c r="CA76" i="27"/>
  <c r="CM76" i="27"/>
  <c r="CY76" i="27"/>
  <c r="DK76" i="27"/>
  <c r="DW76" i="27"/>
  <c r="EI76" i="27"/>
  <c r="EU76" i="27"/>
  <c r="FG76" i="27"/>
  <c r="FS76" i="27"/>
  <c r="GE76" i="27"/>
  <c r="GQ76" i="27"/>
  <c r="HC76" i="27"/>
  <c r="HO76" i="27"/>
  <c r="IA76" i="27"/>
  <c r="AR76" i="27"/>
  <c r="BD76" i="27"/>
  <c r="BP76" i="27"/>
  <c r="CB76" i="27"/>
  <c r="CN76" i="27"/>
  <c r="CZ76" i="27"/>
  <c r="DL76" i="27"/>
  <c r="DX76" i="27"/>
  <c r="EJ76" i="27"/>
  <c r="EV76" i="27"/>
  <c r="FH76" i="27"/>
  <c r="FT76" i="27"/>
  <c r="GF76" i="27"/>
  <c r="GR76" i="27"/>
  <c r="HD76" i="27"/>
  <c r="HP76" i="27"/>
  <c r="IB76" i="27"/>
  <c r="AS76" i="27"/>
  <c r="BE76" i="27"/>
  <c r="BQ76" i="27"/>
  <c r="CC76" i="27"/>
  <c r="CO76" i="27"/>
  <c r="DA76" i="27"/>
  <c r="DM76" i="27"/>
  <c r="DY76" i="27"/>
  <c r="EK76" i="27"/>
  <c r="EW76" i="27"/>
  <c r="FI76" i="27"/>
  <c r="FU76" i="27"/>
  <c r="GG76" i="27"/>
  <c r="GS76" i="27"/>
  <c r="HE76" i="27"/>
  <c r="HQ76" i="27"/>
  <c r="IC76" i="27"/>
  <c r="AT76" i="27"/>
  <c r="BF76" i="27"/>
  <c r="BR76" i="27"/>
  <c r="CD76" i="27"/>
  <c r="CP76" i="27"/>
  <c r="DB76" i="27"/>
  <c r="DN76" i="27"/>
  <c r="DZ76" i="27"/>
  <c r="EL76" i="27"/>
  <c r="EX76" i="27"/>
  <c r="FJ76" i="27"/>
  <c r="FV76" i="27"/>
  <c r="GH76" i="27"/>
  <c r="GT76" i="27"/>
  <c r="HF76" i="27"/>
  <c r="HR76" i="27"/>
  <c r="ID76" i="27"/>
  <c r="AU76" i="27"/>
  <c r="BG76" i="27"/>
  <c r="BS76" i="27"/>
  <c r="CE76" i="27"/>
  <c r="CQ76" i="27"/>
  <c r="DC76" i="27"/>
  <c r="DO76" i="27"/>
  <c r="EA76" i="27"/>
  <c r="EM76" i="27"/>
  <c r="EY76" i="27"/>
  <c r="FK76" i="27"/>
  <c r="FW76" i="27"/>
  <c r="GI76" i="27"/>
  <c r="GU76" i="27"/>
  <c r="HG76" i="27"/>
  <c r="HS76" i="27"/>
  <c r="IE76" i="27"/>
  <c r="AV76" i="27"/>
  <c r="BH76" i="27"/>
  <c r="BT76" i="27"/>
  <c r="CF76" i="27"/>
  <c r="CR76" i="27"/>
  <c r="DD76" i="27"/>
  <c r="DP76" i="27"/>
  <c r="EB76" i="27"/>
  <c r="EN76" i="27"/>
  <c r="EZ76" i="27"/>
  <c r="FL76" i="27"/>
  <c r="FX76" i="27"/>
  <c r="GJ76" i="27"/>
  <c r="GV76" i="27"/>
  <c r="HH76" i="27"/>
  <c r="HT76" i="27"/>
  <c r="IF76" i="27"/>
  <c r="AW76" i="27"/>
  <c r="BI76" i="27"/>
  <c r="BU76" i="27"/>
  <c r="CG76" i="27"/>
  <c r="CS76" i="27"/>
  <c r="DE76" i="27"/>
  <c r="DQ76" i="27"/>
  <c r="EC76" i="27"/>
  <c r="EO76" i="27"/>
  <c r="FA76" i="27"/>
  <c r="FM76" i="27"/>
  <c r="FY76" i="27"/>
  <c r="GK76" i="27"/>
  <c r="GW76" i="27"/>
  <c r="HI76" i="27"/>
  <c r="HU76" i="27"/>
  <c r="IG76" i="27"/>
  <c r="AX76" i="27"/>
  <c r="BJ76" i="27"/>
  <c r="BV76" i="27"/>
  <c r="CH76" i="27"/>
  <c r="CT76" i="27"/>
  <c r="DF76" i="27"/>
  <c r="DR76" i="27"/>
  <c r="ED76" i="27"/>
  <c r="EP76" i="27"/>
  <c r="FB76" i="27"/>
  <c r="FN76" i="27"/>
  <c r="FZ76" i="27"/>
  <c r="GL76" i="27"/>
  <c r="GX76" i="27"/>
  <c r="HJ76" i="27"/>
  <c r="HV76" i="27"/>
  <c r="CU76" i="27"/>
  <c r="GA76" i="27"/>
  <c r="DG76" i="27"/>
  <c r="DS76" i="27"/>
  <c r="EE76" i="27"/>
  <c r="EQ76" i="27"/>
  <c r="FC76" i="27"/>
  <c r="FO76" i="27"/>
  <c r="GY76" i="27"/>
  <c r="HK76" i="27"/>
  <c r="HW76" i="27"/>
  <c r="CI76" i="27"/>
  <c r="GM76" i="27"/>
  <c r="BW76" i="27"/>
  <c r="BK76" i="27"/>
  <c r="AY76" i="27"/>
  <c r="AX52" i="27"/>
  <c r="BJ52" i="27"/>
  <c r="BV52" i="27"/>
  <c r="CH52" i="27"/>
  <c r="CT52" i="27"/>
  <c r="DF52" i="27"/>
  <c r="DR52" i="27"/>
  <c r="ED52" i="27"/>
  <c r="EP52" i="27"/>
  <c r="FB52" i="27"/>
  <c r="FN52" i="27"/>
  <c r="FZ52" i="27"/>
  <c r="GL52" i="27"/>
  <c r="GX52" i="27"/>
  <c r="HJ52" i="27"/>
  <c r="HV52" i="27"/>
  <c r="AY52" i="27"/>
  <c r="BK52" i="27"/>
  <c r="BW52" i="27"/>
  <c r="CI52" i="27"/>
  <c r="CU52" i="27"/>
  <c r="DG52" i="27"/>
  <c r="DS52" i="27"/>
  <c r="EE52" i="27"/>
  <c r="EQ52" i="27"/>
  <c r="FC52" i="27"/>
  <c r="FO52" i="27"/>
  <c r="GA52" i="27"/>
  <c r="GM52" i="27"/>
  <c r="GY52" i="27"/>
  <c r="HK52" i="27"/>
  <c r="HW52" i="27"/>
  <c r="AZ52" i="27"/>
  <c r="BL52" i="27"/>
  <c r="BX52" i="27"/>
  <c r="CJ52" i="27"/>
  <c r="CV52" i="27"/>
  <c r="DH52" i="27"/>
  <c r="DT52" i="27"/>
  <c r="EF52" i="27"/>
  <c r="ER52" i="27"/>
  <c r="FD52" i="27"/>
  <c r="FP52" i="27"/>
  <c r="GB52" i="27"/>
  <c r="GN52" i="27"/>
  <c r="BB52" i="27"/>
  <c r="BN52" i="27"/>
  <c r="BZ52" i="27"/>
  <c r="CL52" i="27"/>
  <c r="CX52" i="27"/>
  <c r="DJ52" i="27"/>
  <c r="DV52" i="27"/>
  <c r="EH52" i="27"/>
  <c r="ET52" i="27"/>
  <c r="FF52" i="27"/>
  <c r="FR52" i="27"/>
  <c r="GD52" i="27"/>
  <c r="GP52" i="27"/>
  <c r="HB52" i="27"/>
  <c r="HN52" i="27"/>
  <c r="HZ52" i="27"/>
  <c r="BC52" i="27"/>
  <c r="BO52" i="27"/>
  <c r="CA52" i="27"/>
  <c r="CM52" i="27"/>
  <c r="CY52" i="27"/>
  <c r="DK52" i="27"/>
  <c r="DW52" i="27"/>
  <c r="EI52" i="27"/>
  <c r="EU52" i="27"/>
  <c r="FG52" i="27"/>
  <c r="FS52" i="27"/>
  <c r="GE52" i="27"/>
  <c r="GQ52" i="27"/>
  <c r="AR52" i="27"/>
  <c r="BD52" i="27"/>
  <c r="BP52" i="27"/>
  <c r="CB52" i="27"/>
  <c r="CN52" i="27"/>
  <c r="CZ52" i="27"/>
  <c r="DL52" i="27"/>
  <c r="DX52" i="27"/>
  <c r="EJ52" i="27"/>
  <c r="EV52" i="27"/>
  <c r="FH52" i="27"/>
  <c r="FT52" i="27"/>
  <c r="GF52" i="27"/>
  <c r="GR52" i="27"/>
  <c r="HD52" i="27"/>
  <c r="HP52" i="27"/>
  <c r="IB52" i="27"/>
  <c r="AT52" i="27"/>
  <c r="BF52" i="27"/>
  <c r="BR52" i="27"/>
  <c r="CD52" i="27"/>
  <c r="CP52" i="27"/>
  <c r="DB52" i="27"/>
  <c r="DN52" i="27"/>
  <c r="DZ52" i="27"/>
  <c r="EL52" i="27"/>
  <c r="EX52" i="27"/>
  <c r="FJ52" i="27"/>
  <c r="FV52" i="27"/>
  <c r="GH52" i="27"/>
  <c r="GT52" i="27"/>
  <c r="HF52" i="27"/>
  <c r="HR52" i="27"/>
  <c r="ID52" i="27"/>
  <c r="AU52" i="27"/>
  <c r="BG52" i="27"/>
  <c r="AV52" i="27"/>
  <c r="BH52" i="27"/>
  <c r="BT52" i="27"/>
  <c r="CF52" i="27"/>
  <c r="CR52" i="27"/>
  <c r="DD52" i="27"/>
  <c r="DP52" i="27"/>
  <c r="EB52" i="27"/>
  <c r="EN52" i="27"/>
  <c r="EZ52" i="27"/>
  <c r="FL52" i="27"/>
  <c r="FX52" i="27"/>
  <c r="GJ52" i="27"/>
  <c r="GV52" i="27"/>
  <c r="BE52" i="27"/>
  <c r="CQ52" i="27"/>
  <c r="EA52" i="27"/>
  <c r="FK52" i="27"/>
  <c r="GU52" i="27"/>
  <c r="HQ52" i="27"/>
  <c r="BI52" i="27"/>
  <c r="CS52" i="27"/>
  <c r="EC52" i="27"/>
  <c r="FM52" i="27"/>
  <c r="GW52" i="27"/>
  <c r="HS52" i="27"/>
  <c r="BM52" i="27"/>
  <c r="CW52" i="27"/>
  <c r="EG52" i="27"/>
  <c r="FQ52" i="27"/>
  <c r="GZ52" i="27"/>
  <c r="HT52" i="27"/>
  <c r="BQ52" i="27"/>
  <c r="DA52" i="27"/>
  <c r="EK52" i="27"/>
  <c r="FU52" i="27"/>
  <c r="HA52" i="27"/>
  <c r="HU52" i="27"/>
  <c r="BS52" i="27"/>
  <c r="DC52" i="27"/>
  <c r="EM52" i="27"/>
  <c r="FW52" i="27"/>
  <c r="HC52" i="27"/>
  <c r="HX52" i="27"/>
  <c r="BU52" i="27"/>
  <c r="DE52" i="27"/>
  <c r="EO52" i="27"/>
  <c r="FY52" i="27"/>
  <c r="HE52" i="27"/>
  <c r="HY52" i="27"/>
  <c r="BY52" i="27"/>
  <c r="DI52" i="27"/>
  <c r="ES52" i="27"/>
  <c r="GC52" i="27"/>
  <c r="HG52" i="27"/>
  <c r="IA52" i="27"/>
  <c r="CC52" i="27"/>
  <c r="DM52" i="27"/>
  <c r="EW52" i="27"/>
  <c r="GG52" i="27"/>
  <c r="HH52" i="27"/>
  <c r="IC52" i="27"/>
  <c r="CE52" i="27"/>
  <c r="DO52" i="27"/>
  <c r="EY52" i="27"/>
  <c r="GI52" i="27"/>
  <c r="HI52" i="27"/>
  <c r="IE52" i="27"/>
  <c r="AS52" i="27"/>
  <c r="CG52" i="27"/>
  <c r="DQ52" i="27"/>
  <c r="FA52" i="27"/>
  <c r="GK52" i="27"/>
  <c r="HL52" i="27"/>
  <c r="IF52" i="27"/>
  <c r="AW52" i="27"/>
  <c r="CK52" i="27"/>
  <c r="DU52" i="27"/>
  <c r="FE52" i="27"/>
  <c r="GO52" i="27"/>
  <c r="HM52" i="27"/>
  <c r="IG52" i="27"/>
  <c r="BA52" i="27"/>
  <c r="CO52" i="27"/>
  <c r="DY52" i="27"/>
  <c r="FI52" i="27"/>
  <c r="GS52" i="27"/>
  <c r="HO52" i="27"/>
  <c r="AX40" i="27"/>
  <c r="BJ40" i="27"/>
  <c r="BV40" i="27"/>
  <c r="CH40" i="27"/>
  <c r="CT40" i="27"/>
  <c r="DF40" i="27"/>
  <c r="DR40" i="27"/>
  <c r="ED40" i="27"/>
  <c r="EP40" i="27"/>
  <c r="FB40" i="27"/>
  <c r="FN40" i="27"/>
  <c r="FZ40" i="27"/>
  <c r="GL40" i="27"/>
  <c r="GX40" i="27"/>
  <c r="HJ40" i="27"/>
  <c r="HV40" i="27"/>
  <c r="AY40" i="27"/>
  <c r="BK40" i="27"/>
  <c r="BW40" i="27"/>
  <c r="CI40" i="27"/>
  <c r="CU40" i="27"/>
  <c r="DG40" i="27"/>
  <c r="DS40" i="27"/>
  <c r="EE40" i="27"/>
  <c r="EQ40" i="27"/>
  <c r="FC40" i="27"/>
  <c r="FO40" i="27"/>
  <c r="GA40" i="27"/>
  <c r="GM40" i="27"/>
  <c r="GY40" i="27"/>
  <c r="HK40" i="27"/>
  <c r="HW40" i="27"/>
  <c r="AZ40" i="27"/>
  <c r="BL40" i="27"/>
  <c r="BX40" i="27"/>
  <c r="CJ40" i="27"/>
  <c r="CV40" i="27"/>
  <c r="DH40" i="27"/>
  <c r="DT40" i="27"/>
  <c r="EF40" i="27"/>
  <c r="ER40" i="27"/>
  <c r="FD40" i="27"/>
  <c r="FP40" i="27"/>
  <c r="GB40" i="27"/>
  <c r="GN40" i="27"/>
  <c r="GZ40" i="27"/>
  <c r="HL40" i="27"/>
  <c r="HX40" i="27"/>
  <c r="BA40" i="27"/>
  <c r="BM40" i="27"/>
  <c r="BY40" i="27"/>
  <c r="CK40" i="27"/>
  <c r="CW40" i="27"/>
  <c r="DI40" i="27"/>
  <c r="DU40" i="27"/>
  <c r="EG40" i="27"/>
  <c r="ES40" i="27"/>
  <c r="FE40" i="27"/>
  <c r="FQ40" i="27"/>
  <c r="GC40" i="27"/>
  <c r="GO40" i="27"/>
  <c r="HA40" i="27"/>
  <c r="HM40" i="27"/>
  <c r="HY40" i="27"/>
  <c r="BB40" i="27"/>
  <c r="BN40" i="27"/>
  <c r="BZ40" i="27"/>
  <c r="CL40" i="27"/>
  <c r="CX40" i="27"/>
  <c r="DJ40" i="27"/>
  <c r="DV40" i="27"/>
  <c r="EH40" i="27"/>
  <c r="ET40" i="27"/>
  <c r="FF40" i="27"/>
  <c r="FR40" i="27"/>
  <c r="GD40" i="27"/>
  <c r="GP40" i="27"/>
  <c r="HB40" i="27"/>
  <c r="HN40" i="27"/>
  <c r="HZ40" i="27"/>
  <c r="BC40" i="27"/>
  <c r="BO40" i="27"/>
  <c r="CA40" i="27"/>
  <c r="CM40" i="27"/>
  <c r="CY40" i="27"/>
  <c r="DK40" i="27"/>
  <c r="DW40" i="27"/>
  <c r="EI40" i="27"/>
  <c r="EU40" i="27"/>
  <c r="FG40" i="27"/>
  <c r="FS40" i="27"/>
  <c r="GE40" i="27"/>
  <c r="GQ40" i="27"/>
  <c r="HC40" i="27"/>
  <c r="HO40" i="27"/>
  <c r="IA40" i="27"/>
  <c r="AR40" i="27"/>
  <c r="BD40" i="27"/>
  <c r="BP40" i="27"/>
  <c r="CB40" i="27"/>
  <c r="CN40" i="27"/>
  <c r="CZ40" i="27"/>
  <c r="DL40" i="27"/>
  <c r="DX40" i="27"/>
  <c r="EJ40" i="27"/>
  <c r="EV40" i="27"/>
  <c r="FH40" i="27"/>
  <c r="FT40" i="27"/>
  <c r="GF40" i="27"/>
  <c r="GR40" i="27"/>
  <c r="HD40" i="27"/>
  <c r="HP40" i="27"/>
  <c r="IB40" i="27"/>
  <c r="AS40" i="27"/>
  <c r="BE40" i="27"/>
  <c r="BQ40" i="27"/>
  <c r="CC40" i="27"/>
  <c r="CO40" i="27"/>
  <c r="DA40" i="27"/>
  <c r="DM40" i="27"/>
  <c r="DY40" i="27"/>
  <c r="EK40" i="27"/>
  <c r="EW40" i="27"/>
  <c r="FI40" i="27"/>
  <c r="FU40" i="27"/>
  <c r="GG40" i="27"/>
  <c r="GS40" i="27"/>
  <c r="HE40" i="27"/>
  <c r="HQ40" i="27"/>
  <c r="IC40" i="27"/>
  <c r="AT40" i="27"/>
  <c r="BF40" i="27"/>
  <c r="BR40" i="27"/>
  <c r="CD40" i="27"/>
  <c r="CP40" i="27"/>
  <c r="DB40" i="27"/>
  <c r="DN40" i="27"/>
  <c r="DZ40" i="27"/>
  <c r="EL40" i="27"/>
  <c r="EX40" i="27"/>
  <c r="FJ40" i="27"/>
  <c r="FV40" i="27"/>
  <c r="GH40" i="27"/>
  <c r="GT40" i="27"/>
  <c r="HF40" i="27"/>
  <c r="HR40" i="27"/>
  <c r="ID40" i="27"/>
  <c r="AU40" i="27"/>
  <c r="BG40" i="27"/>
  <c r="BS40" i="27"/>
  <c r="CE40" i="27"/>
  <c r="CQ40" i="27"/>
  <c r="DC40" i="27"/>
  <c r="DO40" i="27"/>
  <c r="EA40" i="27"/>
  <c r="EM40" i="27"/>
  <c r="EY40" i="27"/>
  <c r="FK40" i="27"/>
  <c r="FW40" i="27"/>
  <c r="GI40" i="27"/>
  <c r="GU40" i="27"/>
  <c r="HG40" i="27"/>
  <c r="HS40" i="27"/>
  <c r="IE40" i="27"/>
  <c r="AV40" i="27"/>
  <c r="BH40" i="27"/>
  <c r="BT40" i="27"/>
  <c r="CF40" i="27"/>
  <c r="CR40" i="27"/>
  <c r="DD40" i="27"/>
  <c r="DP40" i="27"/>
  <c r="EB40" i="27"/>
  <c r="EN40" i="27"/>
  <c r="EZ40" i="27"/>
  <c r="FL40" i="27"/>
  <c r="FX40" i="27"/>
  <c r="GJ40" i="27"/>
  <c r="GV40" i="27"/>
  <c r="HH40" i="27"/>
  <c r="HT40" i="27"/>
  <c r="IF40" i="27"/>
  <c r="FA40" i="27"/>
  <c r="FM40" i="27"/>
  <c r="FY40" i="27"/>
  <c r="AW40" i="27"/>
  <c r="GK40" i="27"/>
  <c r="BI40" i="27"/>
  <c r="GW40" i="27"/>
  <c r="BU40" i="27"/>
  <c r="HI40" i="27"/>
  <c r="CG40" i="27"/>
  <c r="HU40" i="27"/>
  <c r="CS40" i="27"/>
  <c r="IG40" i="27"/>
  <c r="DE40" i="27"/>
  <c r="DQ40" i="27"/>
  <c r="EC40" i="27"/>
  <c r="EO40" i="27"/>
  <c r="AS28" i="27"/>
  <c r="BE28" i="27"/>
  <c r="BQ28" i="27"/>
  <c r="CC28" i="27"/>
  <c r="CO28" i="27"/>
  <c r="DA28" i="27"/>
  <c r="DM28" i="27"/>
  <c r="DY28" i="27"/>
  <c r="EK28" i="27"/>
  <c r="EW28" i="27"/>
  <c r="FI28" i="27"/>
  <c r="FU28" i="27"/>
  <c r="GG28" i="27"/>
  <c r="GS28" i="27"/>
  <c r="HE28" i="27"/>
  <c r="HQ28" i="27"/>
  <c r="IC28" i="27"/>
  <c r="AX28" i="27"/>
  <c r="BJ28" i="27"/>
  <c r="BV28" i="27"/>
  <c r="CH28" i="27"/>
  <c r="CT28" i="27"/>
  <c r="DF28" i="27"/>
  <c r="DR28" i="27"/>
  <c r="ED28" i="27"/>
  <c r="EP28" i="27"/>
  <c r="FB28" i="27"/>
  <c r="FN28" i="27"/>
  <c r="FZ28" i="27"/>
  <c r="GL28" i="27"/>
  <c r="GX28" i="27"/>
  <c r="HJ28" i="27"/>
  <c r="HV28" i="27"/>
  <c r="BB28" i="27"/>
  <c r="BP28" i="27"/>
  <c r="CE28" i="27"/>
  <c r="CS28" i="27"/>
  <c r="DH28" i="27"/>
  <c r="DV28" i="27"/>
  <c r="EJ28" i="27"/>
  <c r="EY28" i="27"/>
  <c r="FM28" i="27"/>
  <c r="GB28" i="27"/>
  <c r="GP28" i="27"/>
  <c r="HD28" i="27"/>
  <c r="HS28" i="27"/>
  <c r="IG28" i="27"/>
  <c r="BC28" i="27"/>
  <c r="BR28" i="27"/>
  <c r="CF28" i="27"/>
  <c r="CU28" i="27"/>
  <c r="DI28" i="27"/>
  <c r="DW28" i="27"/>
  <c r="EL28" i="27"/>
  <c r="EZ28" i="27"/>
  <c r="FO28" i="27"/>
  <c r="GC28" i="27"/>
  <c r="GQ28" i="27"/>
  <c r="HF28" i="27"/>
  <c r="HT28" i="27"/>
  <c r="BD28" i="27"/>
  <c r="BS28" i="27"/>
  <c r="CG28" i="27"/>
  <c r="CV28" i="27"/>
  <c r="DJ28" i="27"/>
  <c r="DX28" i="27"/>
  <c r="EM28" i="27"/>
  <c r="FA28" i="27"/>
  <c r="FP28" i="27"/>
  <c r="GD28" i="27"/>
  <c r="GR28" i="27"/>
  <c r="HG28" i="27"/>
  <c r="HU28" i="27"/>
  <c r="BF28" i="27"/>
  <c r="BT28" i="27"/>
  <c r="CI28" i="27"/>
  <c r="CW28" i="27"/>
  <c r="DK28" i="27"/>
  <c r="DZ28" i="27"/>
  <c r="EN28" i="27"/>
  <c r="FC28" i="27"/>
  <c r="FQ28" i="27"/>
  <c r="GE28" i="27"/>
  <c r="GT28" i="27"/>
  <c r="HH28" i="27"/>
  <c r="HW28" i="27"/>
  <c r="AR28" i="27"/>
  <c r="BG28" i="27"/>
  <c r="BU28" i="27"/>
  <c r="CJ28" i="27"/>
  <c r="CX28" i="27"/>
  <c r="DL28" i="27"/>
  <c r="EA28" i="27"/>
  <c r="EO28" i="27"/>
  <c r="FD28" i="27"/>
  <c r="FR28" i="27"/>
  <c r="GF28" i="27"/>
  <c r="GU28" i="27"/>
  <c r="HI28" i="27"/>
  <c r="HX28" i="27"/>
  <c r="AT28" i="27"/>
  <c r="BH28" i="27"/>
  <c r="BW28" i="27"/>
  <c r="CK28" i="27"/>
  <c r="CY28" i="27"/>
  <c r="DN28" i="27"/>
  <c r="EB28" i="27"/>
  <c r="EQ28" i="27"/>
  <c r="FE28" i="27"/>
  <c r="FS28" i="27"/>
  <c r="GH28" i="27"/>
  <c r="GV28" i="27"/>
  <c r="HK28" i="27"/>
  <c r="HY28" i="27"/>
  <c r="AU28" i="27"/>
  <c r="BI28" i="27"/>
  <c r="BX28" i="27"/>
  <c r="CL28" i="27"/>
  <c r="CZ28" i="27"/>
  <c r="DO28" i="27"/>
  <c r="EC28" i="27"/>
  <c r="ER28" i="27"/>
  <c r="FF28" i="27"/>
  <c r="FT28" i="27"/>
  <c r="GI28" i="27"/>
  <c r="GW28" i="27"/>
  <c r="HL28" i="27"/>
  <c r="HZ28" i="27"/>
  <c r="AV28" i="27"/>
  <c r="BK28" i="27"/>
  <c r="BY28" i="27"/>
  <c r="CM28" i="27"/>
  <c r="DB28" i="27"/>
  <c r="DP28" i="27"/>
  <c r="EE28" i="27"/>
  <c r="ES28" i="27"/>
  <c r="FG28" i="27"/>
  <c r="FV28" i="27"/>
  <c r="GJ28" i="27"/>
  <c r="GY28" i="27"/>
  <c r="HM28" i="27"/>
  <c r="IA28" i="27"/>
  <c r="AW28" i="27"/>
  <c r="BL28" i="27"/>
  <c r="BZ28" i="27"/>
  <c r="CN28" i="27"/>
  <c r="DC28" i="27"/>
  <c r="DQ28" i="27"/>
  <c r="EF28" i="27"/>
  <c r="ET28" i="27"/>
  <c r="FH28" i="27"/>
  <c r="FW28" i="27"/>
  <c r="GK28" i="27"/>
  <c r="GZ28" i="27"/>
  <c r="HN28" i="27"/>
  <c r="IB28" i="27"/>
  <c r="AY28" i="27"/>
  <c r="BM28" i="27"/>
  <c r="CA28" i="27"/>
  <c r="CP28" i="27"/>
  <c r="DD28" i="27"/>
  <c r="DS28" i="27"/>
  <c r="EG28" i="27"/>
  <c r="EU28" i="27"/>
  <c r="FJ28" i="27"/>
  <c r="FX28" i="27"/>
  <c r="GM28" i="27"/>
  <c r="HA28" i="27"/>
  <c r="HO28" i="27"/>
  <c r="ID28" i="27"/>
  <c r="AZ28" i="27"/>
  <c r="BN28" i="27"/>
  <c r="CB28" i="27"/>
  <c r="CQ28" i="27"/>
  <c r="DE28" i="27"/>
  <c r="DT28" i="27"/>
  <c r="EH28" i="27"/>
  <c r="EV28" i="27"/>
  <c r="FK28" i="27"/>
  <c r="FY28" i="27"/>
  <c r="GN28" i="27"/>
  <c r="HB28" i="27"/>
  <c r="HP28" i="27"/>
  <c r="IE28" i="27"/>
  <c r="EI28" i="27"/>
  <c r="EX28" i="27"/>
  <c r="FL28" i="27"/>
  <c r="GA28" i="27"/>
  <c r="GO28" i="27"/>
  <c r="HC28" i="27"/>
  <c r="BA28" i="27"/>
  <c r="HR28" i="27"/>
  <c r="BO28" i="27"/>
  <c r="IF28" i="27"/>
  <c r="CD28" i="27"/>
  <c r="CR28" i="27"/>
  <c r="DG28" i="27"/>
  <c r="DU28" i="27"/>
  <c r="AY16" i="27"/>
  <c r="BK16" i="27"/>
  <c r="BW16" i="27"/>
  <c r="CI16" i="27"/>
  <c r="CU16" i="27"/>
  <c r="DG16" i="27"/>
  <c r="DS16" i="27"/>
  <c r="EE16" i="27"/>
  <c r="EQ16" i="27"/>
  <c r="FC16" i="27"/>
  <c r="FO16" i="27"/>
  <c r="AZ16" i="27"/>
  <c r="BL16" i="27"/>
  <c r="BX16" i="27"/>
  <c r="CJ16" i="27"/>
  <c r="CV16" i="27"/>
  <c r="DH16" i="27"/>
  <c r="DT16" i="27"/>
  <c r="EF16" i="27"/>
  <c r="ER16" i="27"/>
  <c r="FD16" i="27"/>
  <c r="FP16" i="27"/>
  <c r="GB16" i="27"/>
  <c r="GN16" i="27"/>
  <c r="GZ16" i="27"/>
  <c r="BA16" i="27"/>
  <c r="BM16" i="27"/>
  <c r="BY16" i="27"/>
  <c r="CK16" i="27"/>
  <c r="CW16" i="27"/>
  <c r="DI16" i="27"/>
  <c r="DU16" i="27"/>
  <c r="EG16" i="27"/>
  <c r="ES16" i="27"/>
  <c r="FE16" i="27"/>
  <c r="FQ16" i="27"/>
  <c r="GC16" i="27"/>
  <c r="GO16" i="27"/>
  <c r="HA16" i="27"/>
  <c r="HM16" i="27"/>
  <c r="HY16" i="27"/>
  <c r="BB16" i="27"/>
  <c r="BN16" i="27"/>
  <c r="BZ16" i="27"/>
  <c r="CL16" i="27"/>
  <c r="CX16" i="27"/>
  <c r="DJ16" i="27"/>
  <c r="DV16" i="27"/>
  <c r="EH16" i="27"/>
  <c r="ET16" i="27"/>
  <c r="FF16" i="27"/>
  <c r="FR16" i="27"/>
  <c r="GD16" i="27"/>
  <c r="GP16" i="27"/>
  <c r="HB16" i="27"/>
  <c r="BC16" i="27"/>
  <c r="BO16" i="27"/>
  <c r="CA16" i="27"/>
  <c r="CM16" i="27"/>
  <c r="CY16" i="27"/>
  <c r="DK16" i="27"/>
  <c r="DW16" i="27"/>
  <c r="EI16" i="27"/>
  <c r="EU16" i="27"/>
  <c r="FG16" i="27"/>
  <c r="FS16" i="27"/>
  <c r="GE16" i="27"/>
  <c r="GQ16" i="27"/>
  <c r="HC16" i="27"/>
  <c r="HO16" i="27"/>
  <c r="AR16" i="27"/>
  <c r="BD16" i="27"/>
  <c r="BP16" i="27"/>
  <c r="CB16" i="27"/>
  <c r="CN16" i="27"/>
  <c r="CZ16" i="27"/>
  <c r="DL16" i="27"/>
  <c r="DX16" i="27"/>
  <c r="EJ16" i="27"/>
  <c r="EV16" i="27"/>
  <c r="FH16" i="27"/>
  <c r="FT16" i="27"/>
  <c r="GF16" i="27"/>
  <c r="GR16" i="27"/>
  <c r="HD16" i="27"/>
  <c r="AS16" i="27"/>
  <c r="BE16" i="27"/>
  <c r="BQ16" i="27"/>
  <c r="CC16" i="27"/>
  <c r="CO16" i="27"/>
  <c r="DA16" i="27"/>
  <c r="DM16" i="27"/>
  <c r="DY16" i="27"/>
  <c r="EK16" i="27"/>
  <c r="EW16" i="27"/>
  <c r="FI16" i="27"/>
  <c r="FU16" i="27"/>
  <c r="GG16" i="27"/>
  <c r="GS16" i="27"/>
  <c r="HE16" i="27"/>
  <c r="AT16" i="27"/>
  <c r="BF16" i="27"/>
  <c r="BR16" i="27"/>
  <c r="CD16" i="27"/>
  <c r="CP16" i="27"/>
  <c r="DB16" i="27"/>
  <c r="DN16" i="27"/>
  <c r="DZ16" i="27"/>
  <c r="EL16" i="27"/>
  <c r="EX16" i="27"/>
  <c r="FJ16" i="27"/>
  <c r="FV16" i="27"/>
  <c r="GH16" i="27"/>
  <c r="GT16" i="27"/>
  <c r="HF16" i="27"/>
  <c r="AU16" i="27"/>
  <c r="BG16" i="27"/>
  <c r="BS16" i="27"/>
  <c r="CE16" i="27"/>
  <c r="CQ16" i="27"/>
  <c r="DC16" i="27"/>
  <c r="DO16" i="27"/>
  <c r="EA16" i="27"/>
  <c r="EM16" i="27"/>
  <c r="EY16" i="27"/>
  <c r="FK16" i="27"/>
  <c r="FW16" i="27"/>
  <c r="GI16" i="27"/>
  <c r="GU16" i="27"/>
  <c r="HG16" i="27"/>
  <c r="AW16" i="27"/>
  <c r="BI16" i="27"/>
  <c r="BU16" i="27"/>
  <c r="CG16" i="27"/>
  <c r="CS16" i="27"/>
  <c r="DE16" i="27"/>
  <c r="DQ16" i="27"/>
  <c r="EC16" i="27"/>
  <c r="EO16" i="27"/>
  <c r="FA16" i="27"/>
  <c r="FM16" i="27"/>
  <c r="FY16" i="27"/>
  <c r="GK16" i="27"/>
  <c r="GW16" i="27"/>
  <c r="HI16" i="27"/>
  <c r="CR16" i="27"/>
  <c r="FL16" i="27"/>
  <c r="HJ16" i="27"/>
  <c r="HX16" i="27"/>
  <c r="CT16" i="27"/>
  <c r="FN16" i="27"/>
  <c r="HK16" i="27"/>
  <c r="HZ16" i="27"/>
  <c r="DD16" i="27"/>
  <c r="FX16" i="27"/>
  <c r="HL16" i="27"/>
  <c r="IA16" i="27"/>
  <c r="DF16" i="27"/>
  <c r="FZ16" i="27"/>
  <c r="HN16" i="27"/>
  <c r="IB16" i="27"/>
  <c r="AV16" i="27"/>
  <c r="DP16" i="27"/>
  <c r="GA16" i="27"/>
  <c r="HP16" i="27"/>
  <c r="IC16" i="27"/>
  <c r="AX16" i="27"/>
  <c r="DR16" i="27"/>
  <c r="GJ16" i="27"/>
  <c r="HQ16" i="27"/>
  <c r="ID16" i="27"/>
  <c r="BH16" i="27"/>
  <c r="EB16" i="27"/>
  <c r="GL16" i="27"/>
  <c r="HR16" i="27"/>
  <c r="IE16" i="27"/>
  <c r="BJ16" i="27"/>
  <c r="ED16" i="27"/>
  <c r="GM16" i="27"/>
  <c r="HS16" i="27"/>
  <c r="IF16" i="27"/>
  <c r="BT16" i="27"/>
  <c r="EN16" i="27"/>
  <c r="GV16" i="27"/>
  <c r="HT16" i="27"/>
  <c r="IG16" i="27"/>
  <c r="BV16" i="27"/>
  <c r="EP16" i="27"/>
  <c r="GX16" i="27"/>
  <c r="HU16" i="27"/>
  <c r="CF16" i="27"/>
  <c r="EZ16" i="27"/>
  <c r="GY16" i="27"/>
  <c r="HV16" i="27"/>
  <c r="CH16" i="27"/>
  <c r="FB16" i="27"/>
  <c r="HH16" i="27"/>
  <c r="HW16" i="27"/>
  <c r="AT89" i="27"/>
  <c r="BF89" i="27"/>
  <c r="BR89" i="27"/>
  <c r="CD89" i="27"/>
  <c r="CP89" i="27"/>
  <c r="DB89" i="27"/>
  <c r="DN89" i="27"/>
  <c r="DZ89" i="27"/>
  <c r="EL89" i="27"/>
  <c r="EX89" i="27"/>
  <c r="AX89" i="27"/>
  <c r="BJ89" i="27"/>
  <c r="AY89" i="27"/>
  <c r="BK89" i="27"/>
  <c r="BW89" i="27"/>
  <c r="CI89" i="27"/>
  <c r="CU89" i="27"/>
  <c r="DG89" i="27"/>
  <c r="DS89" i="27"/>
  <c r="EE89" i="27"/>
  <c r="EQ89" i="27"/>
  <c r="FC89" i="27"/>
  <c r="FO89" i="27"/>
  <c r="GA89" i="27"/>
  <c r="GM89" i="27"/>
  <c r="AR89" i="27"/>
  <c r="BD89" i="27"/>
  <c r="BP89" i="27"/>
  <c r="CB89" i="27"/>
  <c r="CN89" i="27"/>
  <c r="CZ89" i="27"/>
  <c r="DL89" i="27"/>
  <c r="DX89" i="27"/>
  <c r="EJ89" i="27"/>
  <c r="EV89" i="27"/>
  <c r="FH89" i="27"/>
  <c r="FT89" i="27"/>
  <c r="GF89" i="27"/>
  <c r="BE89" i="27"/>
  <c r="BV89" i="27"/>
  <c r="CL89" i="27"/>
  <c r="DC89" i="27"/>
  <c r="DR89" i="27"/>
  <c r="EH89" i="27"/>
  <c r="EY89" i="27"/>
  <c r="FM89" i="27"/>
  <c r="GB89" i="27"/>
  <c r="GP89" i="27"/>
  <c r="HB89" i="27"/>
  <c r="HN89" i="27"/>
  <c r="HZ89" i="27"/>
  <c r="BG89" i="27"/>
  <c r="BX89" i="27"/>
  <c r="CM89" i="27"/>
  <c r="DD89" i="27"/>
  <c r="DT89" i="27"/>
  <c r="EI89" i="27"/>
  <c r="EZ89" i="27"/>
  <c r="FN89" i="27"/>
  <c r="GC89" i="27"/>
  <c r="GQ89" i="27"/>
  <c r="HC89" i="27"/>
  <c r="HO89" i="27"/>
  <c r="IA89" i="27"/>
  <c r="BH89" i="27"/>
  <c r="BY89" i="27"/>
  <c r="CO89" i="27"/>
  <c r="DE89" i="27"/>
  <c r="DU89" i="27"/>
  <c r="EK89" i="27"/>
  <c r="FA89" i="27"/>
  <c r="FP89" i="27"/>
  <c r="GD89" i="27"/>
  <c r="GR89" i="27"/>
  <c r="HD89" i="27"/>
  <c r="HP89" i="27"/>
  <c r="IB89" i="27"/>
  <c r="BI89" i="27"/>
  <c r="BZ89" i="27"/>
  <c r="CQ89" i="27"/>
  <c r="DF89" i="27"/>
  <c r="DV89" i="27"/>
  <c r="EM89" i="27"/>
  <c r="FB89" i="27"/>
  <c r="FQ89" i="27"/>
  <c r="GE89" i="27"/>
  <c r="GS89" i="27"/>
  <c r="HE89" i="27"/>
  <c r="HQ89" i="27"/>
  <c r="IC89" i="27"/>
  <c r="AS89" i="27"/>
  <c r="BL89" i="27"/>
  <c r="CA89" i="27"/>
  <c r="CR89" i="27"/>
  <c r="DH89" i="27"/>
  <c r="DW89" i="27"/>
  <c r="EN89" i="27"/>
  <c r="FD89" i="27"/>
  <c r="FR89" i="27"/>
  <c r="GG89" i="27"/>
  <c r="GT89" i="27"/>
  <c r="HF89" i="27"/>
  <c r="HR89" i="27"/>
  <c r="ID89" i="27"/>
  <c r="AU89" i="27"/>
  <c r="BM89" i="27"/>
  <c r="CC89" i="27"/>
  <c r="CS89" i="27"/>
  <c r="DI89" i="27"/>
  <c r="DY89" i="27"/>
  <c r="EO89" i="27"/>
  <c r="FE89" i="27"/>
  <c r="FS89" i="27"/>
  <c r="GH89" i="27"/>
  <c r="GU89" i="27"/>
  <c r="HG89" i="27"/>
  <c r="HS89" i="27"/>
  <c r="IE89" i="27"/>
  <c r="AV89" i="27"/>
  <c r="BN89" i="27"/>
  <c r="CE89" i="27"/>
  <c r="CT89" i="27"/>
  <c r="DJ89" i="27"/>
  <c r="EA89" i="27"/>
  <c r="EP89" i="27"/>
  <c r="FF89" i="27"/>
  <c r="FU89" i="27"/>
  <c r="GI89" i="27"/>
  <c r="GV89" i="27"/>
  <c r="HH89" i="27"/>
  <c r="HT89" i="27"/>
  <c r="IF89" i="27"/>
  <c r="AZ89" i="27"/>
  <c r="CJ89" i="27"/>
  <c r="EB89" i="27"/>
  <c r="FJ89" i="27"/>
  <c r="GO89" i="27"/>
  <c r="HV89" i="27"/>
  <c r="BA89" i="27"/>
  <c r="CK89" i="27"/>
  <c r="EC89" i="27"/>
  <c r="FK89" i="27"/>
  <c r="GW89" i="27"/>
  <c r="HW89" i="27"/>
  <c r="BB89" i="27"/>
  <c r="CV89" i="27"/>
  <c r="ED89" i="27"/>
  <c r="FL89" i="27"/>
  <c r="GX89" i="27"/>
  <c r="HX89" i="27"/>
  <c r="BC89" i="27"/>
  <c r="CW89" i="27"/>
  <c r="EF89" i="27"/>
  <c r="FV89" i="27"/>
  <c r="GY89" i="27"/>
  <c r="HY89" i="27"/>
  <c r="BO89" i="27"/>
  <c r="CX89" i="27"/>
  <c r="EG89" i="27"/>
  <c r="FW89" i="27"/>
  <c r="GZ89" i="27"/>
  <c r="IG89" i="27"/>
  <c r="BQ89" i="27"/>
  <c r="CY89" i="27"/>
  <c r="ER89" i="27"/>
  <c r="FX89" i="27"/>
  <c r="HA89" i="27"/>
  <c r="CG89" i="27"/>
  <c r="FG89" i="27"/>
  <c r="HM89" i="27"/>
  <c r="AW89" i="27"/>
  <c r="CH89" i="27"/>
  <c r="FI89" i="27"/>
  <c r="HU89" i="27"/>
  <c r="DA89" i="27"/>
  <c r="FY89" i="27"/>
  <c r="DQ89" i="27"/>
  <c r="HK89" i="27"/>
  <c r="DK89" i="27"/>
  <c r="FZ89" i="27"/>
  <c r="EU89" i="27"/>
  <c r="HL89" i="27"/>
  <c r="DM89" i="27"/>
  <c r="GJ89" i="27"/>
  <c r="DO89" i="27"/>
  <c r="GK89" i="27"/>
  <c r="GN89" i="27"/>
  <c r="DP89" i="27"/>
  <c r="GL89" i="27"/>
  <c r="BU89" i="27"/>
  <c r="CF89" i="27"/>
  <c r="BS89" i="27"/>
  <c r="ES89" i="27"/>
  <c r="HI89" i="27"/>
  <c r="BT89" i="27"/>
  <c r="ET89" i="27"/>
  <c r="HJ89" i="27"/>
  <c r="EW89" i="27"/>
  <c r="AR64" i="27"/>
  <c r="BD64" i="27"/>
  <c r="BP64" i="27"/>
  <c r="CB64" i="27"/>
  <c r="CN64" i="27"/>
  <c r="CZ64" i="27"/>
  <c r="DL64" i="27"/>
  <c r="DX64" i="27"/>
  <c r="EJ64" i="27"/>
  <c r="EV64" i="27"/>
  <c r="FH64" i="27"/>
  <c r="FT64" i="27"/>
  <c r="GF64" i="27"/>
  <c r="GR64" i="27"/>
  <c r="HD64" i="27"/>
  <c r="HP64" i="27"/>
  <c r="IB64" i="27"/>
  <c r="AS64" i="27"/>
  <c r="BE64" i="27"/>
  <c r="BQ64" i="27"/>
  <c r="CC64" i="27"/>
  <c r="CO64" i="27"/>
  <c r="DA64" i="27"/>
  <c r="DM64" i="27"/>
  <c r="DY64" i="27"/>
  <c r="EK64" i="27"/>
  <c r="EW64" i="27"/>
  <c r="FI64" i="27"/>
  <c r="FU64" i="27"/>
  <c r="GG64" i="27"/>
  <c r="GS64" i="27"/>
  <c r="HE64" i="27"/>
  <c r="HQ64" i="27"/>
  <c r="IC64" i="27"/>
  <c r="AT64" i="27"/>
  <c r="BF64" i="27"/>
  <c r="BR64" i="27"/>
  <c r="CD64" i="27"/>
  <c r="CP64" i="27"/>
  <c r="DB64" i="27"/>
  <c r="DN64" i="27"/>
  <c r="DZ64" i="27"/>
  <c r="EL64" i="27"/>
  <c r="EX64" i="27"/>
  <c r="FJ64" i="27"/>
  <c r="FV64" i="27"/>
  <c r="GH64" i="27"/>
  <c r="GT64" i="27"/>
  <c r="HF64" i="27"/>
  <c r="HR64" i="27"/>
  <c r="ID64" i="27"/>
  <c r="AU64" i="27"/>
  <c r="BG64" i="27"/>
  <c r="BS64" i="27"/>
  <c r="CE64" i="27"/>
  <c r="CQ64" i="27"/>
  <c r="DC64" i="27"/>
  <c r="DO64" i="27"/>
  <c r="EA64" i="27"/>
  <c r="EM64" i="27"/>
  <c r="EY64" i="27"/>
  <c r="FK64" i="27"/>
  <c r="FW64" i="27"/>
  <c r="GI64" i="27"/>
  <c r="GU64" i="27"/>
  <c r="HG64" i="27"/>
  <c r="HS64" i="27"/>
  <c r="IE64" i="27"/>
  <c r="AV64" i="27"/>
  <c r="BH64" i="27"/>
  <c r="BT64" i="27"/>
  <c r="CF64" i="27"/>
  <c r="CR64" i="27"/>
  <c r="DD64" i="27"/>
  <c r="DP64" i="27"/>
  <c r="EB64" i="27"/>
  <c r="EN64" i="27"/>
  <c r="EZ64" i="27"/>
  <c r="FL64" i="27"/>
  <c r="FX64" i="27"/>
  <c r="GJ64" i="27"/>
  <c r="GV64" i="27"/>
  <c r="HH64" i="27"/>
  <c r="HT64" i="27"/>
  <c r="IF64" i="27"/>
  <c r="AW64" i="27"/>
  <c r="BI64" i="27"/>
  <c r="BU64" i="27"/>
  <c r="CG64" i="27"/>
  <c r="CS64" i="27"/>
  <c r="DE64" i="27"/>
  <c r="DQ64" i="27"/>
  <c r="EC64" i="27"/>
  <c r="EO64" i="27"/>
  <c r="FA64" i="27"/>
  <c r="FM64" i="27"/>
  <c r="FY64" i="27"/>
  <c r="GK64" i="27"/>
  <c r="GW64" i="27"/>
  <c r="HI64" i="27"/>
  <c r="HU64" i="27"/>
  <c r="IG64" i="27"/>
  <c r="AX64" i="27"/>
  <c r="BJ64" i="27"/>
  <c r="BV64" i="27"/>
  <c r="CH64" i="27"/>
  <c r="CT64" i="27"/>
  <c r="DF64" i="27"/>
  <c r="DR64" i="27"/>
  <c r="ED64" i="27"/>
  <c r="EP64" i="27"/>
  <c r="FB64" i="27"/>
  <c r="FN64" i="27"/>
  <c r="FZ64" i="27"/>
  <c r="GL64" i="27"/>
  <c r="GX64" i="27"/>
  <c r="HJ64" i="27"/>
  <c r="HV64" i="27"/>
  <c r="AY64" i="27"/>
  <c r="BK64" i="27"/>
  <c r="BW64" i="27"/>
  <c r="CI64" i="27"/>
  <c r="CU64" i="27"/>
  <c r="DG64" i="27"/>
  <c r="DS64" i="27"/>
  <c r="EE64" i="27"/>
  <c r="EQ64" i="27"/>
  <c r="FC64" i="27"/>
  <c r="FO64" i="27"/>
  <c r="GA64" i="27"/>
  <c r="GM64" i="27"/>
  <c r="GY64" i="27"/>
  <c r="HK64" i="27"/>
  <c r="HW64" i="27"/>
  <c r="AZ64" i="27"/>
  <c r="BL64" i="27"/>
  <c r="BX64" i="27"/>
  <c r="CJ64" i="27"/>
  <c r="CV64" i="27"/>
  <c r="DH64" i="27"/>
  <c r="DT64" i="27"/>
  <c r="EF64" i="27"/>
  <c r="ER64" i="27"/>
  <c r="FD64" i="27"/>
  <c r="FP64" i="27"/>
  <c r="GB64" i="27"/>
  <c r="GN64" i="27"/>
  <c r="GZ64" i="27"/>
  <c r="HL64" i="27"/>
  <c r="HX64" i="27"/>
  <c r="BA64" i="27"/>
  <c r="BM64" i="27"/>
  <c r="BY64" i="27"/>
  <c r="CK64" i="27"/>
  <c r="CW64" i="27"/>
  <c r="DI64" i="27"/>
  <c r="DU64" i="27"/>
  <c r="EG64" i="27"/>
  <c r="ES64" i="27"/>
  <c r="FE64" i="27"/>
  <c r="FQ64" i="27"/>
  <c r="GC64" i="27"/>
  <c r="GO64" i="27"/>
  <c r="HA64" i="27"/>
  <c r="HM64" i="27"/>
  <c r="HY64" i="27"/>
  <c r="BB64" i="27"/>
  <c r="BN64" i="27"/>
  <c r="BZ64" i="27"/>
  <c r="CL64" i="27"/>
  <c r="CX64" i="27"/>
  <c r="DJ64" i="27"/>
  <c r="DV64" i="27"/>
  <c r="EH64" i="27"/>
  <c r="ET64" i="27"/>
  <c r="FF64" i="27"/>
  <c r="FR64" i="27"/>
  <c r="GD64" i="27"/>
  <c r="GP64" i="27"/>
  <c r="HB64" i="27"/>
  <c r="HN64" i="27"/>
  <c r="HZ64" i="27"/>
  <c r="EU64" i="27"/>
  <c r="FG64" i="27"/>
  <c r="FS64" i="27"/>
  <c r="GE64" i="27"/>
  <c r="BC64" i="27"/>
  <c r="GQ64" i="27"/>
  <c r="BO64" i="27"/>
  <c r="HC64" i="27"/>
  <c r="CA64" i="27"/>
  <c r="HO64" i="27"/>
  <c r="CM64" i="27"/>
  <c r="IA64" i="27"/>
  <c r="CY64" i="27"/>
  <c r="DK64" i="27"/>
  <c r="DW64" i="27"/>
  <c r="EI64" i="27"/>
  <c r="HF75" i="27"/>
  <c r="CR75" i="27"/>
  <c r="FS75" i="27"/>
  <c r="CO75" i="27"/>
  <c r="AR39" i="27"/>
  <c r="BD39" i="27"/>
  <c r="BP39" i="27"/>
  <c r="CB39" i="27"/>
  <c r="CN39" i="27"/>
  <c r="CZ39" i="27"/>
  <c r="DL39" i="27"/>
  <c r="DX39" i="27"/>
  <c r="EJ39" i="27"/>
  <c r="EV39" i="27"/>
  <c r="FH39" i="27"/>
  <c r="FT39" i="27"/>
  <c r="GF39" i="27"/>
  <c r="GR39" i="27"/>
  <c r="HD39" i="27"/>
  <c r="HP39" i="27"/>
  <c r="IB39" i="27"/>
  <c r="AS39" i="27"/>
  <c r="BE39" i="27"/>
  <c r="BQ39" i="27"/>
  <c r="CC39" i="27"/>
  <c r="CO39" i="27"/>
  <c r="DA39" i="27"/>
  <c r="DM39" i="27"/>
  <c r="DY39" i="27"/>
  <c r="EK39" i="27"/>
  <c r="EW39" i="27"/>
  <c r="FI39" i="27"/>
  <c r="FU39" i="27"/>
  <c r="GG39" i="27"/>
  <c r="GS39" i="27"/>
  <c r="HE39" i="27"/>
  <c r="HQ39" i="27"/>
  <c r="IC39" i="27"/>
  <c r="AT39" i="27"/>
  <c r="BF39" i="27"/>
  <c r="BR39" i="27"/>
  <c r="CD39" i="27"/>
  <c r="CP39" i="27"/>
  <c r="DB39" i="27"/>
  <c r="DN39" i="27"/>
  <c r="DZ39" i="27"/>
  <c r="EL39" i="27"/>
  <c r="EX39" i="27"/>
  <c r="FJ39" i="27"/>
  <c r="FV39" i="27"/>
  <c r="GH39" i="27"/>
  <c r="GT39" i="27"/>
  <c r="HF39" i="27"/>
  <c r="HR39" i="27"/>
  <c r="ID39" i="27"/>
  <c r="AU39" i="27"/>
  <c r="BG39" i="27"/>
  <c r="BS39" i="27"/>
  <c r="CE39" i="27"/>
  <c r="CQ39" i="27"/>
  <c r="DC39" i="27"/>
  <c r="DO39" i="27"/>
  <c r="EA39" i="27"/>
  <c r="EM39" i="27"/>
  <c r="EY39" i="27"/>
  <c r="FK39" i="27"/>
  <c r="FW39" i="27"/>
  <c r="GI39" i="27"/>
  <c r="GU39" i="27"/>
  <c r="HG39" i="27"/>
  <c r="HS39" i="27"/>
  <c r="IE39" i="27"/>
  <c r="AV39" i="27"/>
  <c r="BH39" i="27"/>
  <c r="BT39" i="27"/>
  <c r="CF39" i="27"/>
  <c r="CR39" i="27"/>
  <c r="DD39" i="27"/>
  <c r="DP39" i="27"/>
  <c r="EB39" i="27"/>
  <c r="EN39" i="27"/>
  <c r="EZ39" i="27"/>
  <c r="FL39" i="27"/>
  <c r="FX39" i="27"/>
  <c r="GJ39" i="27"/>
  <c r="GV39" i="27"/>
  <c r="HH39" i="27"/>
  <c r="HT39" i="27"/>
  <c r="IF39" i="27"/>
  <c r="AW39" i="27"/>
  <c r="BI39" i="27"/>
  <c r="BU39" i="27"/>
  <c r="CG39" i="27"/>
  <c r="CS39" i="27"/>
  <c r="DE39" i="27"/>
  <c r="DQ39" i="27"/>
  <c r="EC39" i="27"/>
  <c r="EO39" i="27"/>
  <c r="FA39" i="27"/>
  <c r="FM39" i="27"/>
  <c r="FY39" i="27"/>
  <c r="GK39" i="27"/>
  <c r="GW39" i="27"/>
  <c r="HI39" i="27"/>
  <c r="HU39" i="27"/>
  <c r="IG39" i="27"/>
  <c r="AX39" i="27"/>
  <c r="BJ39" i="27"/>
  <c r="BV39" i="27"/>
  <c r="CH39" i="27"/>
  <c r="CT39" i="27"/>
  <c r="DF39" i="27"/>
  <c r="DR39" i="27"/>
  <c r="ED39" i="27"/>
  <c r="EP39" i="27"/>
  <c r="FB39" i="27"/>
  <c r="FN39" i="27"/>
  <c r="FZ39" i="27"/>
  <c r="GL39" i="27"/>
  <c r="GX39" i="27"/>
  <c r="HJ39" i="27"/>
  <c r="HV39" i="27"/>
  <c r="AY39" i="27"/>
  <c r="BK39" i="27"/>
  <c r="BW39" i="27"/>
  <c r="CI39" i="27"/>
  <c r="CU39" i="27"/>
  <c r="DG39" i="27"/>
  <c r="DS39" i="27"/>
  <c r="EE39" i="27"/>
  <c r="EQ39" i="27"/>
  <c r="FC39" i="27"/>
  <c r="FO39" i="27"/>
  <c r="GA39" i="27"/>
  <c r="GM39" i="27"/>
  <c r="GY39" i="27"/>
  <c r="HK39" i="27"/>
  <c r="HW39" i="27"/>
  <c r="AZ39" i="27"/>
  <c r="BL39" i="27"/>
  <c r="BX39" i="27"/>
  <c r="CJ39" i="27"/>
  <c r="CV39" i="27"/>
  <c r="DH39" i="27"/>
  <c r="DT39" i="27"/>
  <c r="EF39" i="27"/>
  <c r="ER39" i="27"/>
  <c r="FD39" i="27"/>
  <c r="FP39" i="27"/>
  <c r="GB39" i="27"/>
  <c r="GN39" i="27"/>
  <c r="GZ39" i="27"/>
  <c r="HL39" i="27"/>
  <c r="HX39" i="27"/>
  <c r="BA39" i="27"/>
  <c r="BM39" i="27"/>
  <c r="BY39" i="27"/>
  <c r="CK39" i="27"/>
  <c r="CW39" i="27"/>
  <c r="DI39" i="27"/>
  <c r="DU39" i="27"/>
  <c r="EG39" i="27"/>
  <c r="ES39" i="27"/>
  <c r="FE39" i="27"/>
  <c r="FQ39" i="27"/>
  <c r="GC39" i="27"/>
  <c r="GO39" i="27"/>
  <c r="HA39" i="27"/>
  <c r="HM39" i="27"/>
  <c r="HY39" i="27"/>
  <c r="BB39" i="27"/>
  <c r="BN39" i="27"/>
  <c r="BZ39" i="27"/>
  <c r="CL39" i="27"/>
  <c r="CX39" i="27"/>
  <c r="DJ39" i="27"/>
  <c r="DV39" i="27"/>
  <c r="EH39" i="27"/>
  <c r="ET39" i="27"/>
  <c r="FF39" i="27"/>
  <c r="FR39" i="27"/>
  <c r="GD39" i="27"/>
  <c r="GP39" i="27"/>
  <c r="HB39" i="27"/>
  <c r="HN39" i="27"/>
  <c r="HZ39" i="27"/>
  <c r="BO39" i="27"/>
  <c r="HC39" i="27"/>
  <c r="CA39" i="27"/>
  <c r="HO39" i="27"/>
  <c r="CM39" i="27"/>
  <c r="IA39" i="27"/>
  <c r="CY39" i="27"/>
  <c r="DK39" i="27"/>
  <c r="DW39" i="27"/>
  <c r="EI39" i="27"/>
  <c r="EU39" i="27"/>
  <c r="FG39" i="27"/>
  <c r="FS39" i="27"/>
  <c r="GE39" i="27"/>
  <c r="BC39" i="27"/>
  <c r="GQ39" i="27"/>
  <c r="AY27" i="27"/>
  <c r="BK27" i="27"/>
  <c r="BW27" i="27"/>
  <c r="CI27" i="27"/>
  <c r="CU27" i="27"/>
  <c r="DG27" i="27"/>
  <c r="DS27" i="27"/>
  <c r="EE27" i="27"/>
  <c r="EQ27" i="27"/>
  <c r="FC27" i="27"/>
  <c r="FO27" i="27"/>
  <c r="GA27" i="27"/>
  <c r="GM27" i="27"/>
  <c r="GY27" i="27"/>
  <c r="HK27" i="27"/>
  <c r="HW27" i="27"/>
  <c r="AR27" i="27"/>
  <c r="BD27" i="27"/>
  <c r="BP27" i="27"/>
  <c r="CB27" i="27"/>
  <c r="CN27" i="27"/>
  <c r="CZ27" i="27"/>
  <c r="DL27" i="27"/>
  <c r="DX27" i="27"/>
  <c r="EJ27" i="27"/>
  <c r="EV27" i="27"/>
  <c r="FH27" i="27"/>
  <c r="FT27" i="27"/>
  <c r="GF27" i="27"/>
  <c r="GR27" i="27"/>
  <c r="HD27" i="27"/>
  <c r="HP27" i="27"/>
  <c r="IB27" i="27"/>
  <c r="AX27" i="27"/>
  <c r="BM27" i="27"/>
  <c r="CA27" i="27"/>
  <c r="CP27" i="27"/>
  <c r="DD27" i="27"/>
  <c r="DR27" i="27"/>
  <c r="EG27" i="27"/>
  <c r="EU27" i="27"/>
  <c r="FJ27" i="27"/>
  <c r="FX27" i="27"/>
  <c r="GL27" i="27"/>
  <c r="HA27" i="27"/>
  <c r="HO27" i="27"/>
  <c r="ID27" i="27"/>
  <c r="AZ27" i="27"/>
  <c r="BN27" i="27"/>
  <c r="CC27" i="27"/>
  <c r="CQ27" i="27"/>
  <c r="DE27" i="27"/>
  <c r="DT27" i="27"/>
  <c r="EH27" i="27"/>
  <c r="EW27" i="27"/>
  <c r="FK27" i="27"/>
  <c r="FY27" i="27"/>
  <c r="GN27" i="27"/>
  <c r="HB27" i="27"/>
  <c r="HQ27" i="27"/>
  <c r="IE27" i="27"/>
  <c r="BA27" i="27"/>
  <c r="BO27" i="27"/>
  <c r="CD27" i="27"/>
  <c r="CR27" i="27"/>
  <c r="DF27" i="27"/>
  <c r="DU27" i="27"/>
  <c r="EI27" i="27"/>
  <c r="EX27" i="27"/>
  <c r="FL27" i="27"/>
  <c r="FZ27" i="27"/>
  <c r="GO27" i="27"/>
  <c r="HC27" i="27"/>
  <c r="HR27" i="27"/>
  <c r="IF27" i="27"/>
  <c r="BB27" i="27"/>
  <c r="BQ27" i="27"/>
  <c r="CE27" i="27"/>
  <c r="CS27" i="27"/>
  <c r="DH27" i="27"/>
  <c r="DV27" i="27"/>
  <c r="EK27" i="27"/>
  <c r="EY27" i="27"/>
  <c r="FM27" i="27"/>
  <c r="GB27" i="27"/>
  <c r="GP27" i="27"/>
  <c r="HE27" i="27"/>
  <c r="HS27" i="27"/>
  <c r="IG27" i="27"/>
  <c r="BC27" i="27"/>
  <c r="BR27" i="27"/>
  <c r="CF27" i="27"/>
  <c r="CT27" i="27"/>
  <c r="DI27" i="27"/>
  <c r="DW27" i="27"/>
  <c r="EL27" i="27"/>
  <c r="EZ27" i="27"/>
  <c r="FN27" i="27"/>
  <c r="GC27" i="27"/>
  <c r="GQ27" i="27"/>
  <c r="HF27" i="27"/>
  <c r="HT27" i="27"/>
  <c r="BE27" i="27"/>
  <c r="BS27" i="27"/>
  <c r="CG27" i="27"/>
  <c r="CV27" i="27"/>
  <c r="DJ27" i="27"/>
  <c r="DY27" i="27"/>
  <c r="EM27" i="27"/>
  <c r="FA27" i="27"/>
  <c r="FP27" i="27"/>
  <c r="GD27" i="27"/>
  <c r="GS27" i="27"/>
  <c r="HG27" i="27"/>
  <c r="HU27" i="27"/>
  <c r="BF27" i="27"/>
  <c r="BT27" i="27"/>
  <c r="CH27" i="27"/>
  <c r="CW27" i="27"/>
  <c r="DK27" i="27"/>
  <c r="DZ27" i="27"/>
  <c r="EN27" i="27"/>
  <c r="FB27" i="27"/>
  <c r="FQ27" i="27"/>
  <c r="GE27" i="27"/>
  <c r="GT27" i="27"/>
  <c r="HH27" i="27"/>
  <c r="HV27" i="27"/>
  <c r="AS27" i="27"/>
  <c r="BG27" i="27"/>
  <c r="BU27" i="27"/>
  <c r="CJ27" i="27"/>
  <c r="CX27" i="27"/>
  <c r="DM27" i="27"/>
  <c r="EA27" i="27"/>
  <c r="EO27" i="27"/>
  <c r="FD27" i="27"/>
  <c r="FR27" i="27"/>
  <c r="GG27" i="27"/>
  <c r="GU27" i="27"/>
  <c r="HI27" i="27"/>
  <c r="HX27" i="27"/>
  <c r="AT27" i="27"/>
  <c r="BH27" i="27"/>
  <c r="BV27" i="27"/>
  <c r="CK27" i="27"/>
  <c r="CY27" i="27"/>
  <c r="DN27" i="27"/>
  <c r="EB27" i="27"/>
  <c r="EP27" i="27"/>
  <c r="FE27" i="27"/>
  <c r="FS27" i="27"/>
  <c r="GH27" i="27"/>
  <c r="GV27" i="27"/>
  <c r="HJ27" i="27"/>
  <c r="HY27" i="27"/>
  <c r="AU27" i="27"/>
  <c r="BI27" i="27"/>
  <c r="BX27" i="27"/>
  <c r="CL27" i="27"/>
  <c r="DA27" i="27"/>
  <c r="DO27" i="27"/>
  <c r="EC27" i="27"/>
  <c r="ER27" i="27"/>
  <c r="FF27" i="27"/>
  <c r="FU27" i="27"/>
  <c r="GI27" i="27"/>
  <c r="GW27" i="27"/>
  <c r="HL27" i="27"/>
  <c r="HZ27" i="27"/>
  <c r="AV27" i="27"/>
  <c r="BJ27" i="27"/>
  <c r="BY27" i="27"/>
  <c r="CM27" i="27"/>
  <c r="DB27" i="27"/>
  <c r="DP27" i="27"/>
  <c r="ED27" i="27"/>
  <c r="ES27" i="27"/>
  <c r="FG27" i="27"/>
  <c r="FV27" i="27"/>
  <c r="GJ27" i="27"/>
  <c r="GX27" i="27"/>
  <c r="HM27" i="27"/>
  <c r="IA27" i="27"/>
  <c r="FI27" i="27"/>
  <c r="FW27" i="27"/>
  <c r="GK27" i="27"/>
  <c r="GZ27" i="27"/>
  <c r="AW27" i="27"/>
  <c r="HN27" i="27"/>
  <c r="BL27" i="27"/>
  <c r="IC27" i="27"/>
  <c r="BZ27" i="27"/>
  <c r="CO27" i="27"/>
  <c r="DC27" i="27"/>
  <c r="DQ27" i="27"/>
  <c r="EF27" i="27"/>
  <c r="ET27" i="27"/>
  <c r="AV100" i="27"/>
  <c r="BH100" i="27"/>
  <c r="BT100" i="27"/>
  <c r="CF100" i="27"/>
  <c r="CR100" i="27"/>
  <c r="DD100" i="27"/>
  <c r="DP100" i="27"/>
  <c r="EB100" i="27"/>
  <c r="EN100" i="27"/>
  <c r="EZ100" i="27"/>
  <c r="FL100" i="27"/>
  <c r="FX100" i="27"/>
  <c r="GJ100" i="27"/>
  <c r="GV100" i="27"/>
  <c r="HH100" i="27"/>
  <c r="HT100" i="27"/>
  <c r="IF100" i="27"/>
  <c r="BB100" i="27"/>
  <c r="BZ100" i="27"/>
  <c r="CX100" i="27"/>
  <c r="DV100" i="27"/>
  <c r="ET100" i="27"/>
  <c r="FR100" i="27"/>
  <c r="GP100" i="27"/>
  <c r="HN100" i="27"/>
  <c r="AW100" i="27"/>
  <c r="BI100" i="27"/>
  <c r="BU100" i="27"/>
  <c r="CG100" i="27"/>
  <c r="CS100" i="27"/>
  <c r="DE100" i="27"/>
  <c r="DQ100" i="27"/>
  <c r="EC100" i="27"/>
  <c r="EO100" i="27"/>
  <c r="FA100" i="27"/>
  <c r="FM100" i="27"/>
  <c r="FY100" i="27"/>
  <c r="GK100" i="27"/>
  <c r="GW100" i="27"/>
  <c r="HI100" i="27"/>
  <c r="HU100" i="27"/>
  <c r="IG100" i="27"/>
  <c r="AX100" i="27"/>
  <c r="BJ100" i="27"/>
  <c r="BV100" i="27"/>
  <c r="CH100" i="27"/>
  <c r="CT100" i="27"/>
  <c r="DF100" i="27"/>
  <c r="DR100" i="27"/>
  <c r="ED100" i="27"/>
  <c r="EP100" i="27"/>
  <c r="FB100" i="27"/>
  <c r="FN100" i="27"/>
  <c r="FZ100" i="27"/>
  <c r="GL100" i="27"/>
  <c r="GX100" i="27"/>
  <c r="HJ100" i="27"/>
  <c r="HV100" i="27"/>
  <c r="AY100" i="27"/>
  <c r="BK100" i="27"/>
  <c r="BW100" i="27"/>
  <c r="CI100" i="27"/>
  <c r="CU100" i="27"/>
  <c r="DG100" i="27"/>
  <c r="DS100" i="27"/>
  <c r="EE100" i="27"/>
  <c r="EQ100" i="27"/>
  <c r="FC100" i="27"/>
  <c r="FO100" i="27"/>
  <c r="GA100" i="27"/>
  <c r="GM100" i="27"/>
  <c r="GY100" i="27"/>
  <c r="HK100" i="27"/>
  <c r="HW100" i="27"/>
  <c r="AZ100" i="27"/>
  <c r="BL100" i="27"/>
  <c r="BX100" i="27"/>
  <c r="CJ100" i="27"/>
  <c r="CV100" i="27"/>
  <c r="DH100" i="27"/>
  <c r="DT100" i="27"/>
  <c r="EF100" i="27"/>
  <c r="ER100" i="27"/>
  <c r="FD100" i="27"/>
  <c r="FP100" i="27"/>
  <c r="GB100" i="27"/>
  <c r="GN100" i="27"/>
  <c r="GZ100" i="27"/>
  <c r="HL100" i="27"/>
  <c r="HX100" i="27"/>
  <c r="BA100" i="27"/>
  <c r="BM100" i="27"/>
  <c r="BY100" i="27"/>
  <c r="CK100" i="27"/>
  <c r="CW100" i="27"/>
  <c r="DI100" i="27"/>
  <c r="DU100" i="27"/>
  <c r="EG100" i="27"/>
  <c r="ES100" i="27"/>
  <c r="FE100" i="27"/>
  <c r="FQ100" i="27"/>
  <c r="GC100" i="27"/>
  <c r="GO100" i="27"/>
  <c r="HA100" i="27"/>
  <c r="HM100" i="27"/>
  <c r="HY100" i="27"/>
  <c r="BN100" i="27"/>
  <c r="CL100" i="27"/>
  <c r="DJ100" i="27"/>
  <c r="EH100" i="27"/>
  <c r="FF100" i="27"/>
  <c r="GD100" i="27"/>
  <c r="HB100" i="27"/>
  <c r="HZ100" i="27"/>
  <c r="BP100" i="27"/>
  <c r="CP100" i="27"/>
  <c r="DW100" i="27"/>
  <c r="EW100" i="27"/>
  <c r="FW100" i="27"/>
  <c r="HD100" i="27"/>
  <c r="ID100" i="27"/>
  <c r="BQ100" i="27"/>
  <c r="CQ100" i="27"/>
  <c r="DX100" i="27"/>
  <c r="EX100" i="27"/>
  <c r="GE100" i="27"/>
  <c r="HE100" i="27"/>
  <c r="IE100" i="27"/>
  <c r="AR100" i="27"/>
  <c r="BR100" i="27"/>
  <c r="CY100" i="27"/>
  <c r="DY100" i="27"/>
  <c r="EY100" i="27"/>
  <c r="GF100" i="27"/>
  <c r="HF100" i="27"/>
  <c r="AS100" i="27"/>
  <c r="BS100" i="27"/>
  <c r="CZ100" i="27"/>
  <c r="DZ100" i="27"/>
  <c r="FG100" i="27"/>
  <c r="GG100" i="27"/>
  <c r="HG100" i="27"/>
  <c r="AT100" i="27"/>
  <c r="CA100" i="27"/>
  <c r="DA100" i="27"/>
  <c r="EA100" i="27"/>
  <c r="FH100" i="27"/>
  <c r="GH100" i="27"/>
  <c r="HO100" i="27"/>
  <c r="CM100" i="27"/>
  <c r="EK100" i="27"/>
  <c r="GI100" i="27"/>
  <c r="IB100" i="27"/>
  <c r="FK100" i="27"/>
  <c r="EJ100" i="27"/>
  <c r="AU100" i="27"/>
  <c r="CN100" i="27"/>
  <c r="EL100" i="27"/>
  <c r="GQ100" i="27"/>
  <c r="IC100" i="27"/>
  <c r="BC100" i="27"/>
  <c r="CO100" i="27"/>
  <c r="EM100" i="27"/>
  <c r="GR100" i="27"/>
  <c r="DM100" i="27"/>
  <c r="CD100" i="27"/>
  <c r="BD100" i="27"/>
  <c r="DB100" i="27"/>
  <c r="EU100" i="27"/>
  <c r="GS100" i="27"/>
  <c r="EI100" i="27"/>
  <c r="IA100" i="27"/>
  <c r="BE100" i="27"/>
  <c r="DC100" i="27"/>
  <c r="EV100" i="27"/>
  <c r="GT100" i="27"/>
  <c r="HS100" i="27"/>
  <c r="FV100" i="27"/>
  <c r="BF100" i="27"/>
  <c r="DK100" i="27"/>
  <c r="FI100" i="27"/>
  <c r="GU100" i="27"/>
  <c r="HP100" i="27"/>
  <c r="FU100" i="27"/>
  <c r="BG100" i="27"/>
  <c r="DL100" i="27"/>
  <c r="FJ100" i="27"/>
  <c r="HC100" i="27"/>
  <c r="BO100" i="27"/>
  <c r="CE100" i="27"/>
  <c r="CB100" i="27"/>
  <c r="DN100" i="27"/>
  <c r="FS100" i="27"/>
  <c r="HQ100" i="27"/>
  <c r="CC100" i="27"/>
  <c r="DO100" i="27"/>
  <c r="HR100" i="27"/>
  <c r="FT100" i="27"/>
  <c r="BZ99" i="27"/>
  <c r="CX99" i="27"/>
  <c r="HN99" i="27"/>
  <c r="GJ99" i="27"/>
  <c r="FG99" i="27"/>
  <c r="GE99" i="27"/>
  <c r="CN99" i="27"/>
  <c r="DL99" i="27"/>
  <c r="IB99" i="27"/>
  <c r="AS99" i="27"/>
  <c r="FI99" i="27"/>
  <c r="GG99" i="27"/>
  <c r="CP99" i="27"/>
  <c r="DN99" i="27"/>
  <c r="ID99" i="27"/>
  <c r="AU99" i="27"/>
  <c r="FK99" i="27"/>
  <c r="GI99" i="27"/>
  <c r="CR99" i="27"/>
  <c r="DP99" i="27"/>
  <c r="GY99" i="27"/>
  <c r="BL99" i="27"/>
  <c r="FA99" i="27"/>
  <c r="HA99" i="27"/>
  <c r="FC99" i="27"/>
  <c r="HJ99" i="27"/>
  <c r="CJ99" i="27"/>
  <c r="GM99" i="27"/>
  <c r="EQ99" i="27"/>
  <c r="BA99" i="27"/>
  <c r="HW99" i="27"/>
  <c r="DH99" i="27"/>
  <c r="BY99" i="27"/>
  <c r="HV99" i="27"/>
  <c r="AR51" i="27"/>
  <c r="BD51" i="27"/>
  <c r="BP51" i="27"/>
  <c r="CB51" i="27"/>
  <c r="CN51" i="27"/>
  <c r="CZ51" i="27"/>
  <c r="DL51" i="27"/>
  <c r="DX51" i="27"/>
  <c r="EJ51" i="27"/>
  <c r="EV51" i="27"/>
  <c r="FH51" i="27"/>
  <c r="FT51" i="27"/>
  <c r="GF51" i="27"/>
  <c r="GR51" i="27"/>
  <c r="HD51" i="27"/>
  <c r="HP51" i="27"/>
  <c r="IB51" i="27"/>
  <c r="AS51" i="27"/>
  <c r="BE51" i="27"/>
  <c r="BQ51" i="27"/>
  <c r="CC51" i="27"/>
  <c r="CO51" i="27"/>
  <c r="DA51" i="27"/>
  <c r="DM51" i="27"/>
  <c r="DY51" i="27"/>
  <c r="EK51" i="27"/>
  <c r="EW51" i="27"/>
  <c r="FI51" i="27"/>
  <c r="FU51" i="27"/>
  <c r="GG51" i="27"/>
  <c r="GS51" i="27"/>
  <c r="HE51" i="27"/>
  <c r="HQ51" i="27"/>
  <c r="IC51" i="27"/>
  <c r="AT51" i="27"/>
  <c r="BF51" i="27"/>
  <c r="BR51" i="27"/>
  <c r="CD51" i="27"/>
  <c r="CP51" i="27"/>
  <c r="DB51" i="27"/>
  <c r="DN51" i="27"/>
  <c r="DZ51" i="27"/>
  <c r="EL51" i="27"/>
  <c r="EX51" i="27"/>
  <c r="FJ51" i="27"/>
  <c r="FV51" i="27"/>
  <c r="GH51" i="27"/>
  <c r="GT51" i="27"/>
  <c r="HF51" i="27"/>
  <c r="HR51" i="27"/>
  <c r="ID51" i="27"/>
  <c r="AU51" i="27"/>
  <c r="BG51" i="27"/>
  <c r="BS51" i="27"/>
  <c r="CE51" i="27"/>
  <c r="CQ51" i="27"/>
  <c r="DC51" i="27"/>
  <c r="DO51" i="27"/>
  <c r="EA51" i="27"/>
  <c r="EM51" i="27"/>
  <c r="EY51" i="27"/>
  <c r="AV51" i="27"/>
  <c r="BH51" i="27"/>
  <c r="BT51" i="27"/>
  <c r="CF51" i="27"/>
  <c r="CR51" i="27"/>
  <c r="DD51" i="27"/>
  <c r="DP51" i="27"/>
  <c r="EB51" i="27"/>
  <c r="EN51" i="27"/>
  <c r="EZ51" i="27"/>
  <c r="FL51" i="27"/>
  <c r="FX51" i="27"/>
  <c r="GJ51" i="27"/>
  <c r="GV51" i="27"/>
  <c r="HH51" i="27"/>
  <c r="HT51" i="27"/>
  <c r="IF51" i="27"/>
  <c r="AW51" i="27"/>
  <c r="BI51" i="27"/>
  <c r="BU51" i="27"/>
  <c r="CG51" i="27"/>
  <c r="CS51" i="27"/>
  <c r="DE51" i="27"/>
  <c r="DQ51" i="27"/>
  <c r="EC51" i="27"/>
  <c r="EO51" i="27"/>
  <c r="FA51" i="27"/>
  <c r="FM51" i="27"/>
  <c r="FY51" i="27"/>
  <c r="GK51" i="27"/>
  <c r="GW51" i="27"/>
  <c r="HI51" i="27"/>
  <c r="HU51" i="27"/>
  <c r="IG51" i="27"/>
  <c r="AX51" i="27"/>
  <c r="BJ51" i="27"/>
  <c r="BV51" i="27"/>
  <c r="CH51" i="27"/>
  <c r="CT51" i="27"/>
  <c r="DF51" i="27"/>
  <c r="DR51" i="27"/>
  <c r="ED51" i="27"/>
  <c r="EP51" i="27"/>
  <c r="FB51" i="27"/>
  <c r="FN51" i="27"/>
  <c r="FZ51" i="27"/>
  <c r="GL51" i="27"/>
  <c r="GX51" i="27"/>
  <c r="HJ51" i="27"/>
  <c r="HV51" i="27"/>
  <c r="AY51" i="27"/>
  <c r="BK51" i="27"/>
  <c r="BW51" i="27"/>
  <c r="CI51" i="27"/>
  <c r="CU51" i="27"/>
  <c r="DG51" i="27"/>
  <c r="DS51" i="27"/>
  <c r="EE51" i="27"/>
  <c r="EQ51" i="27"/>
  <c r="FC51" i="27"/>
  <c r="FO51" i="27"/>
  <c r="AZ51" i="27"/>
  <c r="BL51" i="27"/>
  <c r="BX51" i="27"/>
  <c r="CJ51" i="27"/>
  <c r="CV51" i="27"/>
  <c r="DH51" i="27"/>
  <c r="DT51" i="27"/>
  <c r="EF51" i="27"/>
  <c r="ER51" i="27"/>
  <c r="FD51" i="27"/>
  <c r="FP51" i="27"/>
  <c r="GB51" i="27"/>
  <c r="GN51" i="27"/>
  <c r="GZ51" i="27"/>
  <c r="HL51" i="27"/>
  <c r="HX51" i="27"/>
  <c r="BA51" i="27"/>
  <c r="BM51" i="27"/>
  <c r="BY51" i="27"/>
  <c r="CK51" i="27"/>
  <c r="CW51" i="27"/>
  <c r="DI51" i="27"/>
  <c r="DU51" i="27"/>
  <c r="EG51" i="27"/>
  <c r="ES51" i="27"/>
  <c r="FE51" i="27"/>
  <c r="FQ51" i="27"/>
  <c r="GC51" i="27"/>
  <c r="GO51" i="27"/>
  <c r="HA51" i="27"/>
  <c r="HM51" i="27"/>
  <c r="HY51" i="27"/>
  <c r="BB51" i="27"/>
  <c r="BN51" i="27"/>
  <c r="BZ51" i="27"/>
  <c r="CL51" i="27"/>
  <c r="CX51" i="27"/>
  <c r="DJ51" i="27"/>
  <c r="DV51" i="27"/>
  <c r="EH51" i="27"/>
  <c r="ET51" i="27"/>
  <c r="FF51" i="27"/>
  <c r="FR51" i="27"/>
  <c r="GD51" i="27"/>
  <c r="GP51" i="27"/>
  <c r="HB51" i="27"/>
  <c r="HN51" i="27"/>
  <c r="HZ51" i="27"/>
  <c r="EI51" i="27"/>
  <c r="GY51" i="27"/>
  <c r="EU51" i="27"/>
  <c r="HC51" i="27"/>
  <c r="FG51" i="27"/>
  <c r="HG51" i="27"/>
  <c r="FK51" i="27"/>
  <c r="HK51" i="27"/>
  <c r="FS51" i="27"/>
  <c r="HO51" i="27"/>
  <c r="BC51" i="27"/>
  <c r="FW51" i="27"/>
  <c r="HS51" i="27"/>
  <c r="BO51" i="27"/>
  <c r="GA51" i="27"/>
  <c r="HW51" i="27"/>
  <c r="CA51" i="27"/>
  <c r="GE51" i="27"/>
  <c r="IA51" i="27"/>
  <c r="CM51" i="27"/>
  <c r="GI51" i="27"/>
  <c r="IE51" i="27"/>
  <c r="CY51" i="27"/>
  <c r="GM51" i="27"/>
  <c r="DK51" i="27"/>
  <c r="GQ51" i="27"/>
  <c r="GU51" i="27"/>
  <c r="DW51" i="27"/>
  <c r="AV98" i="27"/>
  <c r="BH98" i="27"/>
  <c r="BT98" i="27"/>
  <c r="CF98" i="27"/>
  <c r="CR98" i="27"/>
  <c r="DD98" i="27"/>
  <c r="DP98" i="27"/>
  <c r="EB98" i="27"/>
  <c r="EN98" i="27"/>
  <c r="EZ98" i="27"/>
  <c r="FL98" i="27"/>
  <c r="FX98" i="27"/>
  <c r="GJ98" i="27"/>
  <c r="GV98" i="27"/>
  <c r="HH98" i="27"/>
  <c r="HT98" i="27"/>
  <c r="IF98" i="27"/>
  <c r="HB98" i="27"/>
  <c r="AW98" i="27"/>
  <c r="BI98" i="27"/>
  <c r="BU98" i="27"/>
  <c r="CG98" i="27"/>
  <c r="CS98" i="27"/>
  <c r="DE98" i="27"/>
  <c r="DQ98" i="27"/>
  <c r="EC98" i="27"/>
  <c r="EO98" i="27"/>
  <c r="FA98" i="27"/>
  <c r="FM98" i="27"/>
  <c r="FY98" i="27"/>
  <c r="GK98" i="27"/>
  <c r="GW98" i="27"/>
  <c r="HI98" i="27"/>
  <c r="HU98" i="27"/>
  <c r="IG98" i="27"/>
  <c r="AX98" i="27"/>
  <c r="BJ98" i="27"/>
  <c r="BV98" i="27"/>
  <c r="CH98" i="27"/>
  <c r="CT98" i="27"/>
  <c r="DF98" i="27"/>
  <c r="DR98" i="27"/>
  <c r="ED98" i="27"/>
  <c r="EP98" i="27"/>
  <c r="FB98" i="27"/>
  <c r="FN98" i="27"/>
  <c r="FZ98" i="27"/>
  <c r="GL98" i="27"/>
  <c r="GX98" i="27"/>
  <c r="HJ98" i="27"/>
  <c r="HV98" i="27"/>
  <c r="AY98" i="27"/>
  <c r="BK98" i="27"/>
  <c r="BW98" i="27"/>
  <c r="CI98" i="27"/>
  <c r="CU98" i="27"/>
  <c r="DG98" i="27"/>
  <c r="DS98" i="27"/>
  <c r="EE98" i="27"/>
  <c r="EQ98" i="27"/>
  <c r="FC98" i="27"/>
  <c r="FO98" i="27"/>
  <c r="GA98" i="27"/>
  <c r="GM98" i="27"/>
  <c r="GY98" i="27"/>
  <c r="HK98" i="27"/>
  <c r="HW98" i="27"/>
  <c r="AZ98" i="27"/>
  <c r="BL98" i="27"/>
  <c r="BX98" i="27"/>
  <c r="CJ98" i="27"/>
  <c r="CV98" i="27"/>
  <c r="DH98" i="27"/>
  <c r="DT98" i="27"/>
  <c r="EF98" i="27"/>
  <c r="ER98" i="27"/>
  <c r="FD98" i="27"/>
  <c r="FP98" i="27"/>
  <c r="GB98" i="27"/>
  <c r="GN98" i="27"/>
  <c r="GZ98" i="27"/>
  <c r="HL98" i="27"/>
  <c r="HX98" i="27"/>
  <c r="BA98" i="27"/>
  <c r="BM98" i="27"/>
  <c r="BY98" i="27"/>
  <c r="CK98" i="27"/>
  <c r="CW98" i="27"/>
  <c r="DI98" i="27"/>
  <c r="DU98" i="27"/>
  <c r="EG98" i="27"/>
  <c r="ES98" i="27"/>
  <c r="FE98" i="27"/>
  <c r="FQ98" i="27"/>
  <c r="GC98" i="27"/>
  <c r="GO98" i="27"/>
  <c r="HA98" i="27"/>
  <c r="HM98" i="27"/>
  <c r="HY98" i="27"/>
  <c r="BB98" i="27"/>
  <c r="BN98" i="27"/>
  <c r="BZ98" i="27"/>
  <c r="CL98" i="27"/>
  <c r="CX98" i="27"/>
  <c r="DJ98" i="27"/>
  <c r="DV98" i="27"/>
  <c r="EH98" i="27"/>
  <c r="ET98" i="27"/>
  <c r="FF98" i="27"/>
  <c r="FR98" i="27"/>
  <c r="GD98" i="27"/>
  <c r="GP98" i="27"/>
  <c r="HN98" i="27"/>
  <c r="HZ98" i="27"/>
  <c r="BF98" i="27"/>
  <c r="CM98" i="27"/>
  <c r="DM98" i="27"/>
  <c r="EM98" i="27"/>
  <c r="FT98" i="27"/>
  <c r="GT98" i="27"/>
  <c r="IA98" i="27"/>
  <c r="BG98" i="27"/>
  <c r="CN98" i="27"/>
  <c r="DN98" i="27"/>
  <c r="EU98" i="27"/>
  <c r="FU98" i="27"/>
  <c r="GU98" i="27"/>
  <c r="IB98" i="27"/>
  <c r="BO98" i="27"/>
  <c r="CO98" i="27"/>
  <c r="DO98" i="27"/>
  <c r="EV98" i="27"/>
  <c r="FV98" i="27"/>
  <c r="HC98" i="27"/>
  <c r="IC98" i="27"/>
  <c r="BP98" i="27"/>
  <c r="CP98" i="27"/>
  <c r="DW98" i="27"/>
  <c r="EW98" i="27"/>
  <c r="FW98" i="27"/>
  <c r="HD98" i="27"/>
  <c r="ID98" i="27"/>
  <c r="BQ98" i="27"/>
  <c r="CQ98" i="27"/>
  <c r="DX98" i="27"/>
  <c r="EX98" i="27"/>
  <c r="GE98" i="27"/>
  <c r="HE98" i="27"/>
  <c r="IE98" i="27"/>
  <c r="AS98" i="27"/>
  <c r="CE98" i="27"/>
  <c r="EJ98" i="27"/>
  <c r="GH98" i="27"/>
  <c r="DL98" i="27"/>
  <c r="CD98" i="27"/>
  <c r="AT98" i="27"/>
  <c r="CY98" i="27"/>
  <c r="EK98" i="27"/>
  <c r="GI98" i="27"/>
  <c r="AR98" i="27"/>
  <c r="AU98" i="27"/>
  <c r="CZ98" i="27"/>
  <c r="EL98" i="27"/>
  <c r="GQ98" i="27"/>
  <c r="CC98" i="27"/>
  <c r="HR98" i="27"/>
  <c r="BC98" i="27"/>
  <c r="DA98" i="27"/>
  <c r="EY98" i="27"/>
  <c r="GR98" i="27"/>
  <c r="EA98" i="27"/>
  <c r="HS98" i="27"/>
  <c r="BD98" i="27"/>
  <c r="DB98" i="27"/>
  <c r="FG98" i="27"/>
  <c r="GS98" i="27"/>
  <c r="BS98" i="27"/>
  <c r="GF98" i="27"/>
  <c r="EI98" i="27"/>
  <c r="BE98" i="27"/>
  <c r="DC98" i="27"/>
  <c r="FH98" i="27"/>
  <c r="HF98" i="27"/>
  <c r="FJ98" i="27"/>
  <c r="BR98" i="27"/>
  <c r="DK98" i="27"/>
  <c r="FI98" i="27"/>
  <c r="HG98" i="27"/>
  <c r="HO98" i="27"/>
  <c r="GG98" i="27"/>
  <c r="CA98" i="27"/>
  <c r="DY98" i="27"/>
  <c r="FK98" i="27"/>
  <c r="HP98" i="27"/>
  <c r="CB98" i="27"/>
  <c r="FS98" i="27"/>
  <c r="HQ98" i="27"/>
  <c r="DZ98" i="27"/>
  <c r="AZ86" i="27"/>
  <c r="BL86" i="27"/>
  <c r="BX86" i="27"/>
  <c r="CJ86" i="27"/>
  <c r="CV86" i="27"/>
  <c r="DH86" i="27"/>
  <c r="DT86" i="27"/>
  <c r="EF86" i="27"/>
  <c r="ER86" i="27"/>
  <c r="FD86" i="27"/>
  <c r="FP86" i="27"/>
  <c r="GB86" i="27"/>
  <c r="GN86" i="27"/>
  <c r="GZ86" i="27"/>
  <c r="HL86" i="27"/>
  <c r="HX86" i="27"/>
  <c r="AR86" i="27"/>
  <c r="BD86" i="27"/>
  <c r="BP86" i="27"/>
  <c r="CB86" i="27"/>
  <c r="CN86" i="27"/>
  <c r="CZ86" i="27"/>
  <c r="DL86" i="27"/>
  <c r="DX86" i="27"/>
  <c r="EJ86" i="27"/>
  <c r="EV86" i="27"/>
  <c r="FH86" i="27"/>
  <c r="FT86" i="27"/>
  <c r="GF86" i="27"/>
  <c r="GR86" i="27"/>
  <c r="HD86" i="27"/>
  <c r="HP86" i="27"/>
  <c r="IB86" i="27"/>
  <c r="AS86" i="27"/>
  <c r="BE86" i="27"/>
  <c r="BQ86" i="27"/>
  <c r="CC86" i="27"/>
  <c r="CO86" i="27"/>
  <c r="DA86" i="27"/>
  <c r="DM86" i="27"/>
  <c r="DY86" i="27"/>
  <c r="EK86" i="27"/>
  <c r="EW86" i="27"/>
  <c r="FI86" i="27"/>
  <c r="FU86" i="27"/>
  <c r="GG86" i="27"/>
  <c r="GS86" i="27"/>
  <c r="HE86" i="27"/>
  <c r="HQ86" i="27"/>
  <c r="IC86" i="27"/>
  <c r="AT86" i="27"/>
  <c r="AU86" i="27"/>
  <c r="BG86" i="27"/>
  <c r="BS86" i="27"/>
  <c r="CE86" i="27"/>
  <c r="CQ86" i="27"/>
  <c r="DC86" i="27"/>
  <c r="DO86" i="27"/>
  <c r="EA86" i="27"/>
  <c r="EM86" i="27"/>
  <c r="EY86" i="27"/>
  <c r="FK86" i="27"/>
  <c r="FW86" i="27"/>
  <c r="GI86" i="27"/>
  <c r="GU86" i="27"/>
  <c r="HG86" i="27"/>
  <c r="HS86" i="27"/>
  <c r="IE86" i="27"/>
  <c r="AW86" i="27"/>
  <c r="AX86" i="27"/>
  <c r="BJ86" i="27"/>
  <c r="BV86" i="27"/>
  <c r="CH86" i="27"/>
  <c r="CT86" i="27"/>
  <c r="DF86" i="27"/>
  <c r="DR86" i="27"/>
  <c r="ED86" i="27"/>
  <c r="EP86" i="27"/>
  <c r="FB86" i="27"/>
  <c r="FN86" i="27"/>
  <c r="FZ86" i="27"/>
  <c r="GL86" i="27"/>
  <c r="GX86" i="27"/>
  <c r="HJ86" i="27"/>
  <c r="HV86" i="27"/>
  <c r="BI86" i="27"/>
  <c r="CD86" i="27"/>
  <c r="CX86" i="27"/>
  <c r="DS86" i="27"/>
  <c r="EN86" i="27"/>
  <c r="FG86" i="27"/>
  <c r="GC86" i="27"/>
  <c r="GW86" i="27"/>
  <c r="HR86" i="27"/>
  <c r="BK86" i="27"/>
  <c r="CF86" i="27"/>
  <c r="CY86" i="27"/>
  <c r="DU86" i="27"/>
  <c r="EO86" i="27"/>
  <c r="FJ86" i="27"/>
  <c r="GD86" i="27"/>
  <c r="GY86" i="27"/>
  <c r="HT86" i="27"/>
  <c r="BM86" i="27"/>
  <c r="CG86" i="27"/>
  <c r="DB86" i="27"/>
  <c r="DV86" i="27"/>
  <c r="EQ86" i="27"/>
  <c r="FL86" i="27"/>
  <c r="GE86" i="27"/>
  <c r="HA86" i="27"/>
  <c r="HU86" i="27"/>
  <c r="BN86" i="27"/>
  <c r="CI86" i="27"/>
  <c r="DD86" i="27"/>
  <c r="DW86" i="27"/>
  <c r="ES86" i="27"/>
  <c r="FM86" i="27"/>
  <c r="GH86" i="27"/>
  <c r="HB86" i="27"/>
  <c r="HW86" i="27"/>
  <c r="BO86" i="27"/>
  <c r="CK86" i="27"/>
  <c r="DE86" i="27"/>
  <c r="DZ86" i="27"/>
  <c r="ET86" i="27"/>
  <c r="FO86" i="27"/>
  <c r="GJ86" i="27"/>
  <c r="HC86" i="27"/>
  <c r="HY86" i="27"/>
  <c r="AV86" i="27"/>
  <c r="BR86" i="27"/>
  <c r="CL86" i="27"/>
  <c r="DG86" i="27"/>
  <c r="EB86" i="27"/>
  <c r="EU86" i="27"/>
  <c r="FQ86" i="27"/>
  <c r="GK86" i="27"/>
  <c r="HF86" i="27"/>
  <c r="HZ86" i="27"/>
  <c r="AY86" i="27"/>
  <c r="BT86" i="27"/>
  <c r="CM86" i="27"/>
  <c r="DI86" i="27"/>
  <c r="EC86" i="27"/>
  <c r="EX86" i="27"/>
  <c r="FR86" i="27"/>
  <c r="GM86" i="27"/>
  <c r="HH86" i="27"/>
  <c r="IA86" i="27"/>
  <c r="BC86" i="27"/>
  <c r="CW86" i="27"/>
  <c r="FA86" i="27"/>
  <c r="GT86" i="27"/>
  <c r="BF86" i="27"/>
  <c r="DJ86" i="27"/>
  <c r="FC86" i="27"/>
  <c r="GV86" i="27"/>
  <c r="BH86" i="27"/>
  <c r="DK86" i="27"/>
  <c r="FE86" i="27"/>
  <c r="HI86" i="27"/>
  <c r="BU86" i="27"/>
  <c r="DN86" i="27"/>
  <c r="FF86" i="27"/>
  <c r="HK86" i="27"/>
  <c r="BW86" i="27"/>
  <c r="DP86" i="27"/>
  <c r="FS86" i="27"/>
  <c r="HM86" i="27"/>
  <c r="BY86" i="27"/>
  <c r="DQ86" i="27"/>
  <c r="FV86" i="27"/>
  <c r="HN86" i="27"/>
  <c r="CS86" i="27"/>
  <c r="GP86" i="27"/>
  <c r="BB86" i="27"/>
  <c r="CU86" i="27"/>
  <c r="GQ86" i="27"/>
  <c r="EZ86" i="27"/>
  <c r="EE86" i="27"/>
  <c r="HO86" i="27"/>
  <c r="CP86" i="27"/>
  <c r="EG86" i="27"/>
  <c r="ID86" i="27"/>
  <c r="CR86" i="27"/>
  <c r="EH86" i="27"/>
  <c r="IF86" i="27"/>
  <c r="EI86" i="27"/>
  <c r="IG86" i="27"/>
  <c r="GA86" i="27"/>
  <c r="BA86" i="27"/>
  <c r="EL86" i="27"/>
  <c r="BZ86" i="27"/>
  <c r="FX86" i="27"/>
  <c r="CA86" i="27"/>
  <c r="FY86" i="27"/>
  <c r="GO86" i="27"/>
  <c r="AZ74" i="27"/>
  <c r="BL74" i="27"/>
  <c r="BX74" i="27"/>
  <c r="CJ74" i="27"/>
  <c r="CV74" i="27"/>
  <c r="DH74" i="27"/>
  <c r="DT74" i="27"/>
  <c r="EF74" i="27"/>
  <c r="ER74" i="27"/>
  <c r="FD74" i="27"/>
  <c r="FP74" i="27"/>
  <c r="GB74" i="27"/>
  <c r="GN74" i="27"/>
  <c r="GZ74" i="27"/>
  <c r="HL74" i="27"/>
  <c r="HX74" i="27"/>
  <c r="BA74" i="27"/>
  <c r="BM74" i="27"/>
  <c r="BY74" i="27"/>
  <c r="CK74" i="27"/>
  <c r="CW74" i="27"/>
  <c r="DI74" i="27"/>
  <c r="DU74" i="27"/>
  <c r="EG74" i="27"/>
  <c r="ES74" i="27"/>
  <c r="FE74" i="27"/>
  <c r="FQ74" i="27"/>
  <c r="GC74" i="27"/>
  <c r="GO74" i="27"/>
  <c r="HA74" i="27"/>
  <c r="HM74" i="27"/>
  <c r="HY74" i="27"/>
  <c r="BB74" i="27"/>
  <c r="BN74" i="27"/>
  <c r="BZ74" i="27"/>
  <c r="CL74" i="27"/>
  <c r="CX74" i="27"/>
  <c r="DJ74" i="27"/>
  <c r="DV74" i="27"/>
  <c r="EH74" i="27"/>
  <c r="ET74" i="27"/>
  <c r="FF74" i="27"/>
  <c r="FR74" i="27"/>
  <c r="GD74" i="27"/>
  <c r="GP74" i="27"/>
  <c r="HB74" i="27"/>
  <c r="HN74" i="27"/>
  <c r="HZ74" i="27"/>
  <c r="BC74" i="27"/>
  <c r="BO74" i="27"/>
  <c r="CA74" i="27"/>
  <c r="CM74" i="27"/>
  <c r="CY74" i="27"/>
  <c r="DK74" i="27"/>
  <c r="DW74" i="27"/>
  <c r="EI74" i="27"/>
  <c r="EU74" i="27"/>
  <c r="FG74" i="27"/>
  <c r="FS74" i="27"/>
  <c r="GE74" i="27"/>
  <c r="GQ74" i="27"/>
  <c r="HC74" i="27"/>
  <c r="HO74" i="27"/>
  <c r="IA74" i="27"/>
  <c r="AR74" i="27"/>
  <c r="BD74" i="27"/>
  <c r="BP74" i="27"/>
  <c r="CB74" i="27"/>
  <c r="CN74" i="27"/>
  <c r="CZ74" i="27"/>
  <c r="DL74" i="27"/>
  <c r="DX74" i="27"/>
  <c r="EJ74" i="27"/>
  <c r="EV74" i="27"/>
  <c r="FH74" i="27"/>
  <c r="FT74" i="27"/>
  <c r="GF74" i="27"/>
  <c r="GR74" i="27"/>
  <c r="HD74" i="27"/>
  <c r="HP74" i="27"/>
  <c r="IB74" i="27"/>
  <c r="AS74" i="27"/>
  <c r="BE74" i="27"/>
  <c r="BQ74" i="27"/>
  <c r="CC74" i="27"/>
  <c r="CO74" i="27"/>
  <c r="DA74" i="27"/>
  <c r="DM74" i="27"/>
  <c r="DY74" i="27"/>
  <c r="EK74" i="27"/>
  <c r="EW74" i="27"/>
  <c r="FI74" i="27"/>
  <c r="FU74" i="27"/>
  <c r="GG74" i="27"/>
  <c r="GS74" i="27"/>
  <c r="HE74" i="27"/>
  <c r="HQ74" i="27"/>
  <c r="IC74" i="27"/>
  <c r="AT74" i="27"/>
  <c r="BF74" i="27"/>
  <c r="BR74" i="27"/>
  <c r="CD74" i="27"/>
  <c r="CP74" i="27"/>
  <c r="DB74" i="27"/>
  <c r="DN74" i="27"/>
  <c r="DZ74" i="27"/>
  <c r="EL74" i="27"/>
  <c r="EX74" i="27"/>
  <c r="FJ74" i="27"/>
  <c r="FV74" i="27"/>
  <c r="GH74" i="27"/>
  <c r="GT74" i="27"/>
  <c r="HF74" i="27"/>
  <c r="HR74" i="27"/>
  <c r="ID74" i="27"/>
  <c r="AU74" i="27"/>
  <c r="BG74" i="27"/>
  <c r="BS74" i="27"/>
  <c r="CE74" i="27"/>
  <c r="CQ74" i="27"/>
  <c r="DC74" i="27"/>
  <c r="DO74" i="27"/>
  <c r="EA74" i="27"/>
  <c r="EM74" i="27"/>
  <c r="EY74" i="27"/>
  <c r="FK74" i="27"/>
  <c r="FW74" i="27"/>
  <c r="GI74" i="27"/>
  <c r="GU74" i="27"/>
  <c r="HG74" i="27"/>
  <c r="HS74" i="27"/>
  <c r="IE74" i="27"/>
  <c r="AV74" i="27"/>
  <c r="BH74" i="27"/>
  <c r="BT74" i="27"/>
  <c r="CF74" i="27"/>
  <c r="CR74" i="27"/>
  <c r="DD74" i="27"/>
  <c r="DP74" i="27"/>
  <c r="EB74" i="27"/>
  <c r="EN74" i="27"/>
  <c r="EZ74" i="27"/>
  <c r="FL74" i="27"/>
  <c r="FX74" i="27"/>
  <c r="GJ74" i="27"/>
  <c r="GV74" i="27"/>
  <c r="HH74" i="27"/>
  <c r="HT74" i="27"/>
  <c r="IF74" i="27"/>
  <c r="AW74" i="27"/>
  <c r="BI74" i="27"/>
  <c r="BU74" i="27"/>
  <c r="CG74" i="27"/>
  <c r="CS74" i="27"/>
  <c r="DE74" i="27"/>
  <c r="DQ74" i="27"/>
  <c r="EC74" i="27"/>
  <c r="EO74" i="27"/>
  <c r="FA74" i="27"/>
  <c r="FM74" i="27"/>
  <c r="FY74" i="27"/>
  <c r="GK74" i="27"/>
  <c r="GW74" i="27"/>
  <c r="HI74" i="27"/>
  <c r="HU74" i="27"/>
  <c r="IG74" i="27"/>
  <c r="AX74" i="27"/>
  <c r="BJ74" i="27"/>
  <c r="BV74" i="27"/>
  <c r="CH74" i="27"/>
  <c r="CT74" i="27"/>
  <c r="DF74" i="27"/>
  <c r="DR74" i="27"/>
  <c r="ED74" i="27"/>
  <c r="EP74" i="27"/>
  <c r="FB74" i="27"/>
  <c r="FN74" i="27"/>
  <c r="FZ74" i="27"/>
  <c r="GL74" i="27"/>
  <c r="GX74" i="27"/>
  <c r="HJ74" i="27"/>
  <c r="HV74" i="27"/>
  <c r="BK74" i="27"/>
  <c r="GY74" i="27"/>
  <c r="BW74" i="27"/>
  <c r="HK74" i="27"/>
  <c r="CI74" i="27"/>
  <c r="HW74" i="27"/>
  <c r="CU74" i="27"/>
  <c r="DG74" i="27"/>
  <c r="DS74" i="27"/>
  <c r="EE74" i="27"/>
  <c r="EQ74" i="27"/>
  <c r="FO74" i="27"/>
  <c r="GA74" i="27"/>
  <c r="GM74" i="27"/>
  <c r="FC74" i="27"/>
  <c r="AY74" i="27"/>
  <c r="AR62" i="27"/>
  <c r="BD62" i="27"/>
  <c r="BP62" i="27"/>
  <c r="CB62" i="27"/>
  <c r="CN62" i="27"/>
  <c r="CZ62" i="27"/>
  <c r="DL62" i="27"/>
  <c r="DX62" i="27"/>
  <c r="EJ62" i="27"/>
  <c r="EV62" i="27"/>
  <c r="FH62" i="27"/>
  <c r="FT62" i="27"/>
  <c r="GF62" i="27"/>
  <c r="GR62" i="27"/>
  <c r="HD62" i="27"/>
  <c r="HP62" i="27"/>
  <c r="IB62" i="27"/>
  <c r="AS62" i="27"/>
  <c r="BE62" i="27"/>
  <c r="BQ62" i="27"/>
  <c r="CC62" i="27"/>
  <c r="CO62" i="27"/>
  <c r="DA62" i="27"/>
  <c r="DM62" i="27"/>
  <c r="DY62" i="27"/>
  <c r="EK62" i="27"/>
  <c r="EW62" i="27"/>
  <c r="FI62" i="27"/>
  <c r="FU62" i="27"/>
  <c r="GG62" i="27"/>
  <c r="GS62" i="27"/>
  <c r="HE62" i="27"/>
  <c r="HQ62" i="27"/>
  <c r="IC62" i="27"/>
  <c r="AT62" i="27"/>
  <c r="BF62" i="27"/>
  <c r="BR62" i="27"/>
  <c r="CD62" i="27"/>
  <c r="CP62" i="27"/>
  <c r="DB62" i="27"/>
  <c r="DN62" i="27"/>
  <c r="DZ62" i="27"/>
  <c r="EL62" i="27"/>
  <c r="EX62" i="27"/>
  <c r="FJ62" i="27"/>
  <c r="FV62" i="27"/>
  <c r="GH62" i="27"/>
  <c r="GT62" i="27"/>
  <c r="HF62" i="27"/>
  <c r="HR62" i="27"/>
  <c r="ID62" i="27"/>
  <c r="AU62" i="27"/>
  <c r="BG62" i="27"/>
  <c r="BS62" i="27"/>
  <c r="CE62" i="27"/>
  <c r="CQ62" i="27"/>
  <c r="DC62" i="27"/>
  <c r="DO62" i="27"/>
  <c r="EA62" i="27"/>
  <c r="EM62" i="27"/>
  <c r="EY62" i="27"/>
  <c r="FK62" i="27"/>
  <c r="FW62" i="27"/>
  <c r="GI62" i="27"/>
  <c r="GU62" i="27"/>
  <c r="HG62" i="27"/>
  <c r="HS62" i="27"/>
  <c r="IE62" i="27"/>
  <c r="AV62" i="27"/>
  <c r="BH62" i="27"/>
  <c r="BT62" i="27"/>
  <c r="CF62" i="27"/>
  <c r="CR62" i="27"/>
  <c r="DD62" i="27"/>
  <c r="DP62" i="27"/>
  <c r="EB62" i="27"/>
  <c r="EN62" i="27"/>
  <c r="EZ62" i="27"/>
  <c r="FL62" i="27"/>
  <c r="FX62" i="27"/>
  <c r="GJ62" i="27"/>
  <c r="GV62" i="27"/>
  <c r="HH62" i="27"/>
  <c r="HT62" i="27"/>
  <c r="IF62" i="27"/>
  <c r="AW62" i="27"/>
  <c r="BI62" i="27"/>
  <c r="BU62" i="27"/>
  <c r="CG62" i="27"/>
  <c r="CS62" i="27"/>
  <c r="DE62" i="27"/>
  <c r="DQ62" i="27"/>
  <c r="EC62" i="27"/>
  <c r="EO62" i="27"/>
  <c r="FA62" i="27"/>
  <c r="FM62" i="27"/>
  <c r="FY62" i="27"/>
  <c r="GK62" i="27"/>
  <c r="GW62" i="27"/>
  <c r="HI62" i="27"/>
  <c r="HU62" i="27"/>
  <c r="IG62" i="27"/>
  <c r="AX62" i="27"/>
  <c r="BJ62" i="27"/>
  <c r="BV62" i="27"/>
  <c r="CH62" i="27"/>
  <c r="CT62" i="27"/>
  <c r="DF62" i="27"/>
  <c r="DR62" i="27"/>
  <c r="ED62" i="27"/>
  <c r="EP62" i="27"/>
  <c r="FB62" i="27"/>
  <c r="FN62" i="27"/>
  <c r="FZ62" i="27"/>
  <c r="GL62" i="27"/>
  <c r="GX62" i="27"/>
  <c r="HJ62" i="27"/>
  <c r="HV62" i="27"/>
  <c r="AY62" i="27"/>
  <c r="BK62" i="27"/>
  <c r="BW62" i="27"/>
  <c r="CI62" i="27"/>
  <c r="CU62" i="27"/>
  <c r="DG62" i="27"/>
  <c r="DS62" i="27"/>
  <c r="EE62" i="27"/>
  <c r="EQ62" i="27"/>
  <c r="FC62" i="27"/>
  <c r="FO62" i="27"/>
  <c r="GA62" i="27"/>
  <c r="GM62" i="27"/>
  <c r="GY62" i="27"/>
  <c r="HK62" i="27"/>
  <c r="HW62" i="27"/>
  <c r="AZ62" i="27"/>
  <c r="BL62" i="27"/>
  <c r="BX62" i="27"/>
  <c r="CJ62" i="27"/>
  <c r="CV62" i="27"/>
  <c r="DH62" i="27"/>
  <c r="DT62" i="27"/>
  <c r="EF62" i="27"/>
  <c r="ER62" i="27"/>
  <c r="FD62" i="27"/>
  <c r="FP62" i="27"/>
  <c r="GB62" i="27"/>
  <c r="GN62" i="27"/>
  <c r="GZ62" i="27"/>
  <c r="HL62" i="27"/>
  <c r="HX62" i="27"/>
  <c r="BA62" i="27"/>
  <c r="BM62" i="27"/>
  <c r="BY62" i="27"/>
  <c r="CK62" i="27"/>
  <c r="CW62" i="27"/>
  <c r="DI62" i="27"/>
  <c r="DU62" i="27"/>
  <c r="EG62" i="27"/>
  <c r="ES62" i="27"/>
  <c r="FE62" i="27"/>
  <c r="FQ62" i="27"/>
  <c r="GC62" i="27"/>
  <c r="GO62" i="27"/>
  <c r="HA62" i="27"/>
  <c r="HM62" i="27"/>
  <c r="HY62" i="27"/>
  <c r="BB62" i="27"/>
  <c r="BN62" i="27"/>
  <c r="BZ62" i="27"/>
  <c r="CL62" i="27"/>
  <c r="CX62" i="27"/>
  <c r="DJ62" i="27"/>
  <c r="DV62" i="27"/>
  <c r="EH62" i="27"/>
  <c r="ET62" i="27"/>
  <c r="FF62" i="27"/>
  <c r="FR62" i="27"/>
  <c r="GD62" i="27"/>
  <c r="GP62" i="27"/>
  <c r="HB62" i="27"/>
  <c r="HN62" i="27"/>
  <c r="HZ62" i="27"/>
  <c r="DK62" i="27"/>
  <c r="DW62" i="27"/>
  <c r="EI62" i="27"/>
  <c r="EU62" i="27"/>
  <c r="FG62" i="27"/>
  <c r="FS62" i="27"/>
  <c r="GE62" i="27"/>
  <c r="BC62" i="27"/>
  <c r="GQ62" i="27"/>
  <c r="BO62" i="27"/>
  <c r="HC62" i="27"/>
  <c r="CA62" i="27"/>
  <c r="HO62" i="27"/>
  <c r="CM62" i="27"/>
  <c r="IA62" i="27"/>
  <c r="CY62" i="27"/>
  <c r="AO50" i="27"/>
  <c r="IH50" i="27" s="1"/>
  <c r="AO38" i="27"/>
  <c r="AO26" i="27"/>
  <c r="AP26" i="27" s="1"/>
  <c r="BB101" i="27"/>
  <c r="BN101" i="27"/>
  <c r="BZ101" i="27"/>
  <c r="CL101" i="27"/>
  <c r="CX101" i="27"/>
  <c r="DJ101" i="27"/>
  <c r="DV101" i="27"/>
  <c r="EH101" i="27"/>
  <c r="ET101" i="27"/>
  <c r="FF101" i="27"/>
  <c r="FR101" i="27"/>
  <c r="GD101" i="27"/>
  <c r="GP101" i="27"/>
  <c r="HB101" i="27"/>
  <c r="HN101" i="27"/>
  <c r="HZ101" i="27"/>
  <c r="AV101" i="27"/>
  <c r="BT101" i="27"/>
  <c r="CR101" i="27"/>
  <c r="DP101" i="27"/>
  <c r="EZ101" i="27"/>
  <c r="GV101" i="27"/>
  <c r="HT101" i="27"/>
  <c r="BC101" i="27"/>
  <c r="BO101" i="27"/>
  <c r="CA101" i="27"/>
  <c r="CM101" i="27"/>
  <c r="CY101" i="27"/>
  <c r="DK101" i="27"/>
  <c r="DW101" i="27"/>
  <c r="EI101" i="27"/>
  <c r="EU101" i="27"/>
  <c r="FG101" i="27"/>
  <c r="FS101" i="27"/>
  <c r="GE101" i="27"/>
  <c r="GQ101" i="27"/>
  <c r="HC101" i="27"/>
  <c r="HO101" i="27"/>
  <c r="IA101" i="27"/>
  <c r="FX101" i="27"/>
  <c r="AR101" i="27"/>
  <c r="BD101" i="27"/>
  <c r="BP101" i="27"/>
  <c r="CB101" i="27"/>
  <c r="CN101" i="27"/>
  <c r="CZ101" i="27"/>
  <c r="DL101" i="27"/>
  <c r="DX101" i="27"/>
  <c r="EJ101" i="27"/>
  <c r="EV101" i="27"/>
  <c r="FH101" i="27"/>
  <c r="FT101" i="27"/>
  <c r="GF101" i="27"/>
  <c r="GR101" i="27"/>
  <c r="HD101" i="27"/>
  <c r="HP101" i="27"/>
  <c r="IB101" i="27"/>
  <c r="EN101" i="27"/>
  <c r="AS101" i="27"/>
  <c r="BE101" i="27"/>
  <c r="BQ101" i="27"/>
  <c r="CC101" i="27"/>
  <c r="CO101" i="27"/>
  <c r="DA101" i="27"/>
  <c r="DM101" i="27"/>
  <c r="DY101" i="27"/>
  <c r="EK101" i="27"/>
  <c r="EW101" i="27"/>
  <c r="FI101" i="27"/>
  <c r="FU101" i="27"/>
  <c r="GG101" i="27"/>
  <c r="GS101" i="27"/>
  <c r="HE101" i="27"/>
  <c r="HQ101" i="27"/>
  <c r="IC101" i="27"/>
  <c r="EB101" i="27"/>
  <c r="AT101" i="27"/>
  <c r="BF101" i="27"/>
  <c r="BR101" i="27"/>
  <c r="CD101" i="27"/>
  <c r="CP101" i="27"/>
  <c r="DB101" i="27"/>
  <c r="DN101" i="27"/>
  <c r="DZ101" i="27"/>
  <c r="EL101" i="27"/>
  <c r="EX101" i="27"/>
  <c r="FJ101" i="27"/>
  <c r="FV101" i="27"/>
  <c r="GH101" i="27"/>
  <c r="GT101" i="27"/>
  <c r="HF101" i="27"/>
  <c r="HR101" i="27"/>
  <c r="ID101" i="27"/>
  <c r="GJ101" i="27"/>
  <c r="AU101" i="27"/>
  <c r="BG101" i="27"/>
  <c r="BS101" i="27"/>
  <c r="CE101" i="27"/>
  <c r="CQ101" i="27"/>
  <c r="DC101" i="27"/>
  <c r="DO101" i="27"/>
  <c r="EA101" i="27"/>
  <c r="EM101" i="27"/>
  <c r="EY101" i="27"/>
  <c r="FK101" i="27"/>
  <c r="FW101" i="27"/>
  <c r="GI101" i="27"/>
  <c r="GU101" i="27"/>
  <c r="HG101" i="27"/>
  <c r="HS101" i="27"/>
  <c r="IE101" i="27"/>
  <c r="BH101" i="27"/>
  <c r="CF101" i="27"/>
  <c r="DD101" i="27"/>
  <c r="FL101" i="27"/>
  <c r="HH101" i="27"/>
  <c r="IF101" i="27"/>
  <c r="BU101" i="27"/>
  <c r="CU101" i="27"/>
  <c r="DU101" i="27"/>
  <c r="FB101" i="27"/>
  <c r="GB101" i="27"/>
  <c r="HI101" i="27"/>
  <c r="BV101" i="27"/>
  <c r="CV101" i="27"/>
  <c r="EC101" i="27"/>
  <c r="FC101" i="27"/>
  <c r="GC101" i="27"/>
  <c r="HJ101" i="27"/>
  <c r="AW101" i="27"/>
  <c r="BW101" i="27"/>
  <c r="CW101" i="27"/>
  <c r="ED101" i="27"/>
  <c r="FD101" i="27"/>
  <c r="GK101" i="27"/>
  <c r="HK101" i="27"/>
  <c r="AX101" i="27"/>
  <c r="BX101" i="27"/>
  <c r="DE101" i="27"/>
  <c r="EE101" i="27"/>
  <c r="FE101" i="27"/>
  <c r="GL101" i="27"/>
  <c r="HL101" i="27"/>
  <c r="AY101" i="27"/>
  <c r="BY101" i="27"/>
  <c r="DF101" i="27"/>
  <c r="EF101" i="27"/>
  <c r="FM101" i="27"/>
  <c r="GM101" i="27"/>
  <c r="HM101" i="27"/>
  <c r="CJ101" i="27"/>
  <c r="EO101" i="27"/>
  <c r="GA101" i="27"/>
  <c r="HY101" i="27"/>
  <c r="HW101" i="27"/>
  <c r="CK101" i="27"/>
  <c r="EP101" i="27"/>
  <c r="GN101" i="27"/>
  <c r="IG101" i="27"/>
  <c r="AZ101" i="27"/>
  <c r="CS101" i="27"/>
  <c r="EQ101" i="27"/>
  <c r="GO101" i="27"/>
  <c r="HA101" i="27"/>
  <c r="CH101" i="27"/>
  <c r="HX101" i="27"/>
  <c r="BA101" i="27"/>
  <c r="CT101" i="27"/>
  <c r="ER101" i="27"/>
  <c r="GW101" i="27"/>
  <c r="BL101" i="27"/>
  <c r="BI101" i="27"/>
  <c r="DG101" i="27"/>
  <c r="ES101" i="27"/>
  <c r="GX101" i="27"/>
  <c r="DQ101" i="27"/>
  <c r="BJ101" i="27"/>
  <c r="DH101" i="27"/>
  <c r="FA101" i="27"/>
  <c r="GY101" i="27"/>
  <c r="BK101" i="27"/>
  <c r="DI101" i="27"/>
  <c r="FN101" i="27"/>
  <c r="GZ101" i="27"/>
  <c r="FO101" i="27"/>
  <c r="FY101" i="27"/>
  <c r="EG101" i="27"/>
  <c r="BM101" i="27"/>
  <c r="DR101" i="27"/>
  <c r="FP101" i="27"/>
  <c r="HU101" i="27"/>
  <c r="CG101" i="27"/>
  <c r="FQ101" i="27"/>
  <c r="HV101" i="27"/>
  <c r="DT101" i="27"/>
  <c r="DS101" i="27"/>
  <c r="FZ101" i="27"/>
  <c r="CI101" i="27"/>
  <c r="AZ88" i="27"/>
  <c r="BL88" i="27"/>
  <c r="BX88" i="27"/>
  <c r="CJ88" i="27"/>
  <c r="CV88" i="27"/>
  <c r="DH88" i="27"/>
  <c r="DT88" i="27"/>
  <c r="EF88" i="27"/>
  <c r="ER88" i="27"/>
  <c r="FD88" i="27"/>
  <c r="FP88" i="27"/>
  <c r="GB88" i="27"/>
  <c r="GN88" i="27"/>
  <c r="GZ88" i="27"/>
  <c r="HL88" i="27"/>
  <c r="HX88" i="27"/>
  <c r="AR88" i="27"/>
  <c r="BD88" i="27"/>
  <c r="BP88" i="27"/>
  <c r="CB88" i="27"/>
  <c r="CN88" i="27"/>
  <c r="CZ88" i="27"/>
  <c r="DL88" i="27"/>
  <c r="DX88" i="27"/>
  <c r="EJ88" i="27"/>
  <c r="EV88" i="27"/>
  <c r="FH88" i="27"/>
  <c r="FT88" i="27"/>
  <c r="GF88" i="27"/>
  <c r="GR88" i="27"/>
  <c r="HD88" i="27"/>
  <c r="HP88" i="27"/>
  <c r="IB88" i="27"/>
  <c r="AS88" i="27"/>
  <c r="BE88" i="27"/>
  <c r="BQ88" i="27"/>
  <c r="CC88" i="27"/>
  <c r="CO88" i="27"/>
  <c r="DA88" i="27"/>
  <c r="DM88" i="27"/>
  <c r="DY88" i="27"/>
  <c r="EK88" i="27"/>
  <c r="EW88" i="27"/>
  <c r="FI88" i="27"/>
  <c r="FU88" i="27"/>
  <c r="GG88" i="27"/>
  <c r="GS88" i="27"/>
  <c r="HE88" i="27"/>
  <c r="HQ88" i="27"/>
  <c r="IC88" i="27"/>
  <c r="AU88" i="27"/>
  <c r="BG88" i="27"/>
  <c r="BS88" i="27"/>
  <c r="CE88" i="27"/>
  <c r="CQ88" i="27"/>
  <c r="DC88" i="27"/>
  <c r="DO88" i="27"/>
  <c r="EA88" i="27"/>
  <c r="EM88" i="27"/>
  <c r="EY88" i="27"/>
  <c r="FK88" i="27"/>
  <c r="FW88" i="27"/>
  <c r="GI88" i="27"/>
  <c r="GU88" i="27"/>
  <c r="AX88" i="27"/>
  <c r="BJ88" i="27"/>
  <c r="BV88" i="27"/>
  <c r="CH88" i="27"/>
  <c r="CT88" i="27"/>
  <c r="DF88" i="27"/>
  <c r="DR88" i="27"/>
  <c r="ED88" i="27"/>
  <c r="EP88" i="27"/>
  <c r="FB88" i="27"/>
  <c r="FN88" i="27"/>
  <c r="FZ88" i="27"/>
  <c r="GL88" i="27"/>
  <c r="GX88" i="27"/>
  <c r="HJ88" i="27"/>
  <c r="HV88" i="27"/>
  <c r="BC88" i="27"/>
  <c r="BY88" i="27"/>
  <c r="CS88" i="27"/>
  <c r="DN88" i="27"/>
  <c r="EH88" i="27"/>
  <c r="FC88" i="27"/>
  <c r="FX88" i="27"/>
  <c r="GQ88" i="27"/>
  <c r="HK88" i="27"/>
  <c r="ID88" i="27"/>
  <c r="BF88" i="27"/>
  <c r="BZ88" i="27"/>
  <c r="CU88" i="27"/>
  <c r="DP88" i="27"/>
  <c r="EI88" i="27"/>
  <c r="FE88" i="27"/>
  <c r="FY88" i="27"/>
  <c r="GT88" i="27"/>
  <c r="HM88" i="27"/>
  <c r="IE88" i="27"/>
  <c r="BH88" i="27"/>
  <c r="CA88" i="27"/>
  <c r="CW88" i="27"/>
  <c r="DQ88" i="27"/>
  <c r="EL88" i="27"/>
  <c r="FF88" i="27"/>
  <c r="GA88" i="27"/>
  <c r="GV88" i="27"/>
  <c r="HN88" i="27"/>
  <c r="IF88" i="27"/>
  <c r="BI88" i="27"/>
  <c r="CD88" i="27"/>
  <c r="CX88" i="27"/>
  <c r="DS88" i="27"/>
  <c r="EN88" i="27"/>
  <c r="FG88" i="27"/>
  <c r="GC88" i="27"/>
  <c r="GW88" i="27"/>
  <c r="HO88" i="27"/>
  <c r="IG88" i="27"/>
  <c r="BK88" i="27"/>
  <c r="CF88" i="27"/>
  <c r="CY88" i="27"/>
  <c r="DU88" i="27"/>
  <c r="EO88" i="27"/>
  <c r="FJ88" i="27"/>
  <c r="GD88" i="27"/>
  <c r="GY88" i="27"/>
  <c r="HR88" i="27"/>
  <c r="BM88" i="27"/>
  <c r="CG88" i="27"/>
  <c r="DB88" i="27"/>
  <c r="DV88" i="27"/>
  <c r="EQ88" i="27"/>
  <c r="FL88" i="27"/>
  <c r="GE88" i="27"/>
  <c r="HA88" i="27"/>
  <c r="HS88" i="27"/>
  <c r="AT88" i="27"/>
  <c r="BN88" i="27"/>
  <c r="CI88" i="27"/>
  <c r="DD88" i="27"/>
  <c r="DW88" i="27"/>
  <c r="ES88" i="27"/>
  <c r="FM88" i="27"/>
  <c r="GH88" i="27"/>
  <c r="HB88" i="27"/>
  <c r="HT88" i="27"/>
  <c r="BA88" i="27"/>
  <c r="DE88" i="27"/>
  <c r="EX88" i="27"/>
  <c r="GP88" i="27"/>
  <c r="BB88" i="27"/>
  <c r="DG88" i="27"/>
  <c r="EZ88" i="27"/>
  <c r="HC88" i="27"/>
  <c r="BO88" i="27"/>
  <c r="DI88" i="27"/>
  <c r="FA88" i="27"/>
  <c r="HF88" i="27"/>
  <c r="BR88" i="27"/>
  <c r="DJ88" i="27"/>
  <c r="FO88" i="27"/>
  <c r="HG88" i="27"/>
  <c r="BT88" i="27"/>
  <c r="DK88" i="27"/>
  <c r="FQ88" i="27"/>
  <c r="HH88" i="27"/>
  <c r="BU88" i="27"/>
  <c r="DZ88" i="27"/>
  <c r="FR88" i="27"/>
  <c r="HI88" i="27"/>
  <c r="CP88" i="27"/>
  <c r="GM88" i="27"/>
  <c r="AY88" i="27"/>
  <c r="EU88" i="27"/>
  <c r="GJ88" i="27"/>
  <c r="GK88" i="27"/>
  <c r="CR88" i="27"/>
  <c r="GO88" i="27"/>
  <c r="CM88" i="27"/>
  <c r="EB88" i="27"/>
  <c r="HU88" i="27"/>
  <c r="EC88" i="27"/>
  <c r="HW88" i="27"/>
  <c r="EE88" i="27"/>
  <c r="HY88" i="27"/>
  <c r="AV88" i="27"/>
  <c r="EG88" i="27"/>
  <c r="HZ88" i="27"/>
  <c r="AW88" i="27"/>
  <c r="ET88" i="27"/>
  <c r="IA88" i="27"/>
  <c r="BW88" i="27"/>
  <c r="FS88" i="27"/>
  <c r="CK88" i="27"/>
  <c r="FV88" i="27"/>
  <c r="CL88" i="27"/>
  <c r="AT87" i="27"/>
  <c r="BF87" i="27"/>
  <c r="BR87" i="27"/>
  <c r="CD87" i="27"/>
  <c r="CP87" i="27"/>
  <c r="DB87" i="27"/>
  <c r="DN87" i="27"/>
  <c r="DZ87" i="27"/>
  <c r="EL87" i="27"/>
  <c r="EX87" i="27"/>
  <c r="FJ87" i="27"/>
  <c r="FV87" i="27"/>
  <c r="GH87" i="27"/>
  <c r="GT87" i="27"/>
  <c r="HF87" i="27"/>
  <c r="HR87" i="27"/>
  <c r="ID87" i="27"/>
  <c r="AX87" i="27"/>
  <c r="BJ87" i="27"/>
  <c r="BV87" i="27"/>
  <c r="CH87" i="27"/>
  <c r="CT87" i="27"/>
  <c r="DF87" i="27"/>
  <c r="DR87" i="27"/>
  <c r="ED87" i="27"/>
  <c r="EP87" i="27"/>
  <c r="FB87" i="27"/>
  <c r="FN87" i="27"/>
  <c r="FZ87" i="27"/>
  <c r="GL87" i="27"/>
  <c r="GX87" i="27"/>
  <c r="HJ87" i="27"/>
  <c r="HV87" i="27"/>
  <c r="AY87" i="27"/>
  <c r="BK87" i="27"/>
  <c r="BW87" i="27"/>
  <c r="CI87" i="27"/>
  <c r="CU87" i="27"/>
  <c r="DG87" i="27"/>
  <c r="DS87" i="27"/>
  <c r="EE87" i="27"/>
  <c r="EQ87" i="27"/>
  <c r="FC87" i="27"/>
  <c r="FO87" i="27"/>
  <c r="GA87" i="27"/>
  <c r="GM87" i="27"/>
  <c r="GY87" i="27"/>
  <c r="HK87" i="27"/>
  <c r="HW87" i="27"/>
  <c r="BA87" i="27"/>
  <c r="BM87" i="27"/>
  <c r="BY87" i="27"/>
  <c r="CK87" i="27"/>
  <c r="CW87" i="27"/>
  <c r="DI87" i="27"/>
  <c r="DU87" i="27"/>
  <c r="EG87" i="27"/>
  <c r="ES87" i="27"/>
  <c r="FE87" i="27"/>
  <c r="FQ87" i="27"/>
  <c r="GC87" i="27"/>
  <c r="GO87" i="27"/>
  <c r="HA87" i="27"/>
  <c r="HM87" i="27"/>
  <c r="HY87" i="27"/>
  <c r="AR87" i="27"/>
  <c r="BD87" i="27"/>
  <c r="BP87" i="27"/>
  <c r="CB87" i="27"/>
  <c r="CN87" i="27"/>
  <c r="CZ87" i="27"/>
  <c r="DL87" i="27"/>
  <c r="DX87" i="27"/>
  <c r="EJ87" i="27"/>
  <c r="EV87" i="27"/>
  <c r="FH87" i="27"/>
  <c r="FT87" i="27"/>
  <c r="GF87" i="27"/>
  <c r="GR87" i="27"/>
  <c r="HD87" i="27"/>
  <c r="HP87" i="27"/>
  <c r="IB87" i="27"/>
  <c r="AV87" i="27"/>
  <c r="BQ87" i="27"/>
  <c r="CL87" i="27"/>
  <c r="DE87" i="27"/>
  <c r="EA87" i="27"/>
  <c r="EU87" i="27"/>
  <c r="FP87" i="27"/>
  <c r="GJ87" i="27"/>
  <c r="HE87" i="27"/>
  <c r="HZ87" i="27"/>
  <c r="AW87" i="27"/>
  <c r="BS87" i="27"/>
  <c r="CM87" i="27"/>
  <c r="DH87" i="27"/>
  <c r="EB87" i="27"/>
  <c r="EW87" i="27"/>
  <c r="FR87" i="27"/>
  <c r="GK87" i="27"/>
  <c r="HG87" i="27"/>
  <c r="IA87" i="27"/>
  <c r="AZ87" i="27"/>
  <c r="BT87" i="27"/>
  <c r="CO87" i="27"/>
  <c r="DJ87" i="27"/>
  <c r="EC87" i="27"/>
  <c r="EY87" i="27"/>
  <c r="FS87" i="27"/>
  <c r="GN87" i="27"/>
  <c r="HH87" i="27"/>
  <c r="IC87" i="27"/>
  <c r="BB87" i="27"/>
  <c r="BU87" i="27"/>
  <c r="CQ87" i="27"/>
  <c r="DK87" i="27"/>
  <c r="EF87" i="27"/>
  <c r="EZ87" i="27"/>
  <c r="FU87" i="27"/>
  <c r="GP87" i="27"/>
  <c r="HI87" i="27"/>
  <c r="IE87" i="27"/>
  <c r="BC87" i="27"/>
  <c r="BX87" i="27"/>
  <c r="CR87" i="27"/>
  <c r="DM87" i="27"/>
  <c r="EH87" i="27"/>
  <c r="FA87" i="27"/>
  <c r="FW87" i="27"/>
  <c r="GQ87" i="27"/>
  <c r="HL87" i="27"/>
  <c r="IF87" i="27"/>
  <c r="BE87" i="27"/>
  <c r="BZ87" i="27"/>
  <c r="CS87" i="27"/>
  <c r="DO87" i="27"/>
  <c r="EI87" i="27"/>
  <c r="FD87" i="27"/>
  <c r="FX87" i="27"/>
  <c r="GS87" i="27"/>
  <c r="HN87" i="27"/>
  <c r="IG87" i="27"/>
  <c r="BG87" i="27"/>
  <c r="CA87" i="27"/>
  <c r="CV87" i="27"/>
  <c r="DP87" i="27"/>
  <c r="EK87" i="27"/>
  <c r="FF87" i="27"/>
  <c r="FY87" i="27"/>
  <c r="GU87" i="27"/>
  <c r="HO87" i="27"/>
  <c r="BH87" i="27"/>
  <c r="DA87" i="27"/>
  <c r="ET87" i="27"/>
  <c r="GW87" i="27"/>
  <c r="BI87" i="27"/>
  <c r="DC87" i="27"/>
  <c r="FG87" i="27"/>
  <c r="GZ87" i="27"/>
  <c r="BL87" i="27"/>
  <c r="DD87" i="27"/>
  <c r="FI87" i="27"/>
  <c r="HB87" i="27"/>
  <c r="BN87" i="27"/>
  <c r="DQ87" i="27"/>
  <c r="FK87" i="27"/>
  <c r="HC87" i="27"/>
  <c r="BO87" i="27"/>
  <c r="DT87" i="27"/>
  <c r="FL87" i="27"/>
  <c r="HQ87" i="27"/>
  <c r="CC87" i="27"/>
  <c r="DV87" i="27"/>
  <c r="FM87" i="27"/>
  <c r="HS87" i="27"/>
  <c r="CX87" i="27"/>
  <c r="GI87" i="27"/>
  <c r="ER87" i="27"/>
  <c r="CY87" i="27"/>
  <c r="GV87" i="27"/>
  <c r="DW87" i="27"/>
  <c r="HT87" i="27"/>
  <c r="DY87" i="27"/>
  <c r="HU87" i="27"/>
  <c r="AU87" i="27"/>
  <c r="EM87" i="27"/>
  <c r="HX87" i="27"/>
  <c r="EN87" i="27"/>
  <c r="GG87" i="27"/>
  <c r="AS87" i="27"/>
  <c r="EO87" i="27"/>
  <c r="CE87" i="27"/>
  <c r="GB87" i="27"/>
  <c r="GE87" i="27"/>
  <c r="CJ87" i="27"/>
  <c r="CF87" i="27"/>
  <c r="GD87" i="27"/>
  <c r="CG87" i="27"/>
  <c r="AX63" i="27"/>
  <c r="BJ63" i="27"/>
  <c r="BV63" i="27"/>
  <c r="CH63" i="27"/>
  <c r="CT63" i="27"/>
  <c r="DF63" i="27"/>
  <c r="DR63" i="27"/>
  <c r="ED63" i="27"/>
  <c r="EP63" i="27"/>
  <c r="FB63" i="27"/>
  <c r="FN63" i="27"/>
  <c r="FZ63" i="27"/>
  <c r="GL63" i="27"/>
  <c r="GX63" i="27"/>
  <c r="HJ63" i="27"/>
  <c r="HV63" i="27"/>
  <c r="AY63" i="27"/>
  <c r="BK63" i="27"/>
  <c r="BW63" i="27"/>
  <c r="CI63" i="27"/>
  <c r="CU63" i="27"/>
  <c r="DG63" i="27"/>
  <c r="DS63" i="27"/>
  <c r="EE63" i="27"/>
  <c r="EQ63" i="27"/>
  <c r="FC63" i="27"/>
  <c r="FO63" i="27"/>
  <c r="GA63" i="27"/>
  <c r="GM63" i="27"/>
  <c r="GY63" i="27"/>
  <c r="HK63" i="27"/>
  <c r="HW63" i="27"/>
  <c r="AZ63" i="27"/>
  <c r="BL63" i="27"/>
  <c r="BX63" i="27"/>
  <c r="CJ63" i="27"/>
  <c r="CV63" i="27"/>
  <c r="DH63" i="27"/>
  <c r="DT63" i="27"/>
  <c r="EF63" i="27"/>
  <c r="ER63" i="27"/>
  <c r="FD63" i="27"/>
  <c r="FP63" i="27"/>
  <c r="GB63" i="27"/>
  <c r="GN63" i="27"/>
  <c r="GZ63" i="27"/>
  <c r="HL63" i="27"/>
  <c r="HX63" i="27"/>
  <c r="BA63" i="27"/>
  <c r="BM63" i="27"/>
  <c r="BY63" i="27"/>
  <c r="CK63" i="27"/>
  <c r="CW63" i="27"/>
  <c r="DI63" i="27"/>
  <c r="DU63" i="27"/>
  <c r="EG63" i="27"/>
  <c r="ES63" i="27"/>
  <c r="FE63" i="27"/>
  <c r="FQ63" i="27"/>
  <c r="GC63" i="27"/>
  <c r="GO63" i="27"/>
  <c r="HA63" i="27"/>
  <c r="HM63" i="27"/>
  <c r="HY63" i="27"/>
  <c r="BB63" i="27"/>
  <c r="BN63" i="27"/>
  <c r="BZ63" i="27"/>
  <c r="CL63" i="27"/>
  <c r="CX63" i="27"/>
  <c r="DJ63" i="27"/>
  <c r="DV63" i="27"/>
  <c r="EH63" i="27"/>
  <c r="ET63" i="27"/>
  <c r="FF63" i="27"/>
  <c r="FR63" i="27"/>
  <c r="GD63" i="27"/>
  <c r="GP63" i="27"/>
  <c r="HB63" i="27"/>
  <c r="HN63" i="27"/>
  <c r="HZ63" i="27"/>
  <c r="BC63" i="27"/>
  <c r="BO63" i="27"/>
  <c r="CA63" i="27"/>
  <c r="CM63" i="27"/>
  <c r="CY63" i="27"/>
  <c r="DK63" i="27"/>
  <c r="DW63" i="27"/>
  <c r="EI63" i="27"/>
  <c r="EU63" i="27"/>
  <c r="FG63" i="27"/>
  <c r="FS63" i="27"/>
  <c r="GE63" i="27"/>
  <c r="GQ63" i="27"/>
  <c r="HC63" i="27"/>
  <c r="HO63" i="27"/>
  <c r="IA63" i="27"/>
  <c r="AR63" i="27"/>
  <c r="BD63" i="27"/>
  <c r="BP63" i="27"/>
  <c r="CB63" i="27"/>
  <c r="CN63" i="27"/>
  <c r="CZ63" i="27"/>
  <c r="DL63" i="27"/>
  <c r="DX63" i="27"/>
  <c r="EJ63" i="27"/>
  <c r="EV63" i="27"/>
  <c r="FH63" i="27"/>
  <c r="FT63" i="27"/>
  <c r="GF63" i="27"/>
  <c r="GR63" i="27"/>
  <c r="HD63" i="27"/>
  <c r="HP63" i="27"/>
  <c r="IB63" i="27"/>
  <c r="AS63" i="27"/>
  <c r="BE63" i="27"/>
  <c r="BQ63" i="27"/>
  <c r="CC63" i="27"/>
  <c r="CO63" i="27"/>
  <c r="DA63" i="27"/>
  <c r="DM63" i="27"/>
  <c r="DY63" i="27"/>
  <c r="EK63" i="27"/>
  <c r="EW63" i="27"/>
  <c r="FI63" i="27"/>
  <c r="FU63" i="27"/>
  <c r="GG63" i="27"/>
  <c r="GS63" i="27"/>
  <c r="HE63" i="27"/>
  <c r="HQ63" i="27"/>
  <c r="IC63" i="27"/>
  <c r="AT63" i="27"/>
  <c r="BF63" i="27"/>
  <c r="BR63" i="27"/>
  <c r="CD63" i="27"/>
  <c r="CP63" i="27"/>
  <c r="DB63" i="27"/>
  <c r="DN63" i="27"/>
  <c r="DZ63" i="27"/>
  <c r="EL63" i="27"/>
  <c r="EX63" i="27"/>
  <c r="FJ63" i="27"/>
  <c r="FV63" i="27"/>
  <c r="GH63" i="27"/>
  <c r="GT63" i="27"/>
  <c r="HF63" i="27"/>
  <c r="HR63" i="27"/>
  <c r="ID63" i="27"/>
  <c r="AU63" i="27"/>
  <c r="BG63" i="27"/>
  <c r="BS63" i="27"/>
  <c r="CE63" i="27"/>
  <c r="CQ63" i="27"/>
  <c r="DC63" i="27"/>
  <c r="DO63" i="27"/>
  <c r="EA63" i="27"/>
  <c r="EM63" i="27"/>
  <c r="EY63" i="27"/>
  <c r="FK63" i="27"/>
  <c r="FW63" i="27"/>
  <c r="GI63" i="27"/>
  <c r="GU63" i="27"/>
  <c r="HG63" i="27"/>
  <c r="HS63" i="27"/>
  <c r="IE63" i="27"/>
  <c r="AV63" i="27"/>
  <c r="BH63" i="27"/>
  <c r="BT63" i="27"/>
  <c r="CF63" i="27"/>
  <c r="CR63" i="27"/>
  <c r="DD63" i="27"/>
  <c r="DP63" i="27"/>
  <c r="EB63" i="27"/>
  <c r="EN63" i="27"/>
  <c r="EZ63" i="27"/>
  <c r="FL63" i="27"/>
  <c r="FX63" i="27"/>
  <c r="GJ63" i="27"/>
  <c r="GV63" i="27"/>
  <c r="HH63" i="27"/>
  <c r="HT63" i="27"/>
  <c r="IF63" i="27"/>
  <c r="BI63" i="27"/>
  <c r="GW63" i="27"/>
  <c r="BU63" i="27"/>
  <c r="HI63" i="27"/>
  <c r="CG63" i="27"/>
  <c r="HU63" i="27"/>
  <c r="CS63" i="27"/>
  <c r="IG63" i="27"/>
  <c r="DE63" i="27"/>
  <c r="DQ63" i="27"/>
  <c r="EC63" i="27"/>
  <c r="EO63" i="27"/>
  <c r="FA63" i="27"/>
  <c r="FM63" i="27"/>
  <c r="FY63" i="27"/>
  <c r="AW63" i="27"/>
  <c r="GK63" i="27"/>
  <c r="BB97" i="27"/>
  <c r="BN97" i="27"/>
  <c r="BZ97" i="27"/>
  <c r="CL97" i="27"/>
  <c r="CX97" i="27"/>
  <c r="DJ97" i="27"/>
  <c r="DV97" i="27"/>
  <c r="EH97" i="27"/>
  <c r="ET97" i="27"/>
  <c r="FF97" i="27"/>
  <c r="FR97" i="27"/>
  <c r="GD97" i="27"/>
  <c r="GP97" i="27"/>
  <c r="HB97" i="27"/>
  <c r="HN97" i="27"/>
  <c r="HZ97" i="27"/>
  <c r="BC97" i="27"/>
  <c r="BO97" i="27"/>
  <c r="CA97" i="27"/>
  <c r="CM97" i="27"/>
  <c r="CY97" i="27"/>
  <c r="DK97" i="27"/>
  <c r="DW97" i="27"/>
  <c r="EI97" i="27"/>
  <c r="EU97" i="27"/>
  <c r="FG97" i="27"/>
  <c r="FS97" i="27"/>
  <c r="GE97" i="27"/>
  <c r="GQ97" i="27"/>
  <c r="HC97" i="27"/>
  <c r="HO97" i="27"/>
  <c r="IA97" i="27"/>
  <c r="AR97" i="27"/>
  <c r="BD97" i="27"/>
  <c r="BP97" i="27"/>
  <c r="CB97" i="27"/>
  <c r="CN97" i="27"/>
  <c r="CZ97" i="27"/>
  <c r="DL97" i="27"/>
  <c r="DX97" i="27"/>
  <c r="EJ97" i="27"/>
  <c r="EV97" i="27"/>
  <c r="FH97" i="27"/>
  <c r="FT97" i="27"/>
  <c r="GF97" i="27"/>
  <c r="GR97" i="27"/>
  <c r="HD97" i="27"/>
  <c r="HP97" i="27"/>
  <c r="IB97" i="27"/>
  <c r="AS97" i="27"/>
  <c r="BE97" i="27"/>
  <c r="BQ97" i="27"/>
  <c r="CC97" i="27"/>
  <c r="CO97" i="27"/>
  <c r="DA97" i="27"/>
  <c r="DM97" i="27"/>
  <c r="DY97" i="27"/>
  <c r="EK97" i="27"/>
  <c r="EW97" i="27"/>
  <c r="FI97" i="27"/>
  <c r="FU97" i="27"/>
  <c r="GG97" i="27"/>
  <c r="GS97" i="27"/>
  <c r="HE97" i="27"/>
  <c r="HQ97" i="27"/>
  <c r="IC97" i="27"/>
  <c r="AT97" i="27"/>
  <c r="BF97" i="27"/>
  <c r="BR97" i="27"/>
  <c r="CD97" i="27"/>
  <c r="CP97" i="27"/>
  <c r="DB97" i="27"/>
  <c r="DN97" i="27"/>
  <c r="DZ97" i="27"/>
  <c r="EL97" i="27"/>
  <c r="EX97" i="27"/>
  <c r="FJ97" i="27"/>
  <c r="FV97" i="27"/>
  <c r="GH97" i="27"/>
  <c r="GT97" i="27"/>
  <c r="HF97" i="27"/>
  <c r="HR97" i="27"/>
  <c r="ID97" i="27"/>
  <c r="AU97" i="27"/>
  <c r="BG97" i="27"/>
  <c r="BS97" i="27"/>
  <c r="CE97" i="27"/>
  <c r="CQ97" i="27"/>
  <c r="DC97" i="27"/>
  <c r="DO97" i="27"/>
  <c r="EA97" i="27"/>
  <c r="EM97" i="27"/>
  <c r="EY97" i="27"/>
  <c r="FK97" i="27"/>
  <c r="FW97" i="27"/>
  <c r="GI97" i="27"/>
  <c r="GU97" i="27"/>
  <c r="HG97" i="27"/>
  <c r="HS97" i="27"/>
  <c r="IE97" i="27"/>
  <c r="AV97" i="27"/>
  <c r="BH97" i="27"/>
  <c r="BT97" i="27"/>
  <c r="CF97" i="27"/>
  <c r="CR97" i="27"/>
  <c r="DD97" i="27"/>
  <c r="DP97" i="27"/>
  <c r="EB97" i="27"/>
  <c r="EN97" i="27"/>
  <c r="EZ97" i="27"/>
  <c r="FL97" i="27"/>
  <c r="FX97" i="27"/>
  <c r="GJ97" i="27"/>
  <c r="GV97" i="27"/>
  <c r="HH97" i="27"/>
  <c r="HT97" i="27"/>
  <c r="IF97" i="27"/>
  <c r="BA97" i="27"/>
  <c r="CH97" i="27"/>
  <c r="DH97" i="27"/>
  <c r="EO97" i="27"/>
  <c r="FO97" i="27"/>
  <c r="GO97" i="27"/>
  <c r="HV97" i="27"/>
  <c r="BI97" i="27"/>
  <c r="CI97" i="27"/>
  <c r="DI97" i="27"/>
  <c r="EP97" i="27"/>
  <c r="FP97" i="27"/>
  <c r="GW97" i="27"/>
  <c r="HW97" i="27"/>
  <c r="BJ97" i="27"/>
  <c r="CJ97" i="27"/>
  <c r="DQ97" i="27"/>
  <c r="EQ97" i="27"/>
  <c r="FQ97" i="27"/>
  <c r="GX97" i="27"/>
  <c r="HX97" i="27"/>
  <c r="BK97" i="27"/>
  <c r="CK97" i="27"/>
  <c r="DR97" i="27"/>
  <c r="ER97" i="27"/>
  <c r="FY97" i="27"/>
  <c r="GY97" i="27"/>
  <c r="HY97" i="27"/>
  <c r="BL97" i="27"/>
  <c r="CS97" i="27"/>
  <c r="DS97" i="27"/>
  <c r="ES97" i="27"/>
  <c r="FZ97" i="27"/>
  <c r="GZ97" i="27"/>
  <c r="IG97" i="27"/>
  <c r="CT97" i="27"/>
  <c r="EF97" i="27"/>
  <c r="GK97" i="27"/>
  <c r="ED97" i="27"/>
  <c r="AW97" i="27"/>
  <c r="CU97" i="27"/>
  <c r="EG97" i="27"/>
  <c r="GL97" i="27"/>
  <c r="FM97" i="27"/>
  <c r="AX97" i="27"/>
  <c r="CV97" i="27"/>
  <c r="FA97" i="27"/>
  <c r="GM97" i="27"/>
  <c r="DT97" i="27"/>
  <c r="AY97" i="27"/>
  <c r="CW97" i="27"/>
  <c r="FB97" i="27"/>
  <c r="GN97" i="27"/>
  <c r="HK97" i="27"/>
  <c r="CG97" i="27"/>
  <c r="AZ97" i="27"/>
  <c r="DE97" i="27"/>
  <c r="FC97" i="27"/>
  <c r="HA97" i="27"/>
  <c r="GB97" i="27"/>
  <c r="BM97" i="27"/>
  <c r="DF97" i="27"/>
  <c r="FD97" i="27"/>
  <c r="HI97" i="27"/>
  <c r="BU97" i="27"/>
  <c r="DG97" i="27"/>
  <c r="FE97" i="27"/>
  <c r="HJ97" i="27"/>
  <c r="BV97" i="27"/>
  <c r="BY97" i="27"/>
  <c r="EE97" i="27"/>
  <c r="BW97" i="27"/>
  <c r="DU97" i="27"/>
  <c r="FN97" i="27"/>
  <c r="HL97" i="27"/>
  <c r="BX97" i="27"/>
  <c r="GA97" i="27"/>
  <c r="HM97" i="27"/>
  <c r="EC97" i="27"/>
  <c r="HU97" i="27"/>
  <c r="GC97" i="27"/>
  <c r="AT85" i="27"/>
  <c r="BF85" i="27"/>
  <c r="BR85" i="27"/>
  <c r="CD85" i="27"/>
  <c r="CP85" i="27"/>
  <c r="DB85" i="27"/>
  <c r="DN85" i="27"/>
  <c r="DZ85" i="27"/>
  <c r="EL85" i="27"/>
  <c r="EX85" i="27"/>
  <c r="FJ85" i="27"/>
  <c r="FV85" i="27"/>
  <c r="GH85" i="27"/>
  <c r="GT85" i="27"/>
  <c r="HF85" i="27"/>
  <c r="HR85" i="27"/>
  <c r="ID85" i="27"/>
  <c r="AU85" i="27"/>
  <c r="BG85" i="27"/>
  <c r="BS85" i="27"/>
  <c r="CE85" i="27"/>
  <c r="CQ85" i="27"/>
  <c r="DC85" i="27"/>
  <c r="DO85" i="27"/>
  <c r="EA85" i="27"/>
  <c r="EM85" i="27"/>
  <c r="EY85" i="27"/>
  <c r="FK85" i="27"/>
  <c r="FW85" i="27"/>
  <c r="GI85" i="27"/>
  <c r="GU85" i="27"/>
  <c r="HG85" i="27"/>
  <c r="HS85" i="27"/>
  <c r="IE85" i="27"/>
  <c r="AV85" i="27"/>
  <c r="BH85" i="27"/>
  <c r="BT85" i="27"/>
  <c r="CF85" i="27"/>
  <c r="CR85" i="27"/>
  <c r="DD85" i="27"/>
  <c r="DP85" i="27"/>
  <c r="EB85" i="27"/>
  <c r="EN85" i="27"/>
  <c r="EZ85" i="27"/>
  <c r="FL85" i="27"/>
  <c r="FX85" i="27"/>
  <c r="GJ85" i="27"/>
  <c r="GV85" i="27"/>
  <c r="HH85" i="27"/>
  <c r="HT85" i="27"/>
  <c r="IF85" i="27"/>
  <c r="AW85" i="27"/>
  <c r="BI85" i="27"/>
  <c r="BU85" i="27"/>
  <c r="CG85" i="27"/>
  <c r="CS85" i="27"/>
  <c r="DE85" i="27"/>
  <c r="DQ85" i="27"/>
  <c r="EC85" i="27"/>
  <c r="EO85" i="27"/>
  <c r="FA85" i="27"/>
  <c r="FM85" i="27"/>
  <c r="FY85" i="27"/>
  <c r="GK85" i="27"/>
  <c r="GW85" i="27"/>
  <c r="HI85" i="27"/>
  <c r="HU85" i="27"/>
  <c r="IG85" i="27"/>
  <c r="AX85" i="27"/>
  <c r="BJ85" i="27"/>
  <c r="BV85" i="27"/>
  <c r="CH85" i="27"/>
  <c r="CT85" i="27"/>
  <c r="DF85" i="27"/>
  <c r="DR85" i="27"/>
  <c r="ED85" i="27"/>
  <c r="EP85" i="27"/>
  <c r="FB85" i="27"/>
  <c r="FN85" i="27"/>
  <c r="FZ85" i="27"/>
  <c r="GL85" i="27"/>
  <c r="GX85" i="27"/>
  <c r="HJ85" i="27"/>
  <c r="HV85" i="27"/>
  <c r="AY85" i="27"/>
  <c r="BK85" i="27"/>
  <c r="BW85" i="27"/>
  <c r="CI85" i="27"/>
  <c r="CU85" i="27"/>
  <c r="DG85" i="27"/>
  <c r="DS85" i="27"/>
  <c r="EE85" i="27"/>
  <c r="EQ85" i="27"/>
  <c r="FC85" i="27"/>
  <c r="FO85" i="27"/>
  <c r="GA85" i="27"/>
  <c r="GM85" i="27"/>
  <c r="GY85" i="27"/>
  <c r="HK85" i="27"/>
  <c r="HW85" i="27"/>
  <c r="AZ85" i="27"/>
  <c r="BL85" i="27"/>
  <c r="BX85" i="27"/>
  <c r="CJ85" i="27"/>
  <c r="CV85" i="27"/>
  <c r="DH85" i="27"/>
  <c r="DT85" i="27"/>
  <c r="EF85" i="27"/>
  <c r="ER85" i="27"/>
  <c r="FD85" i="27"/>
  <c r="FP85" i="27"/>
  <c r="GB85" i="27"/>
  <c r="GN85" i="27"/>
  <c r="GZ85" i="27"/>
  <c r="HL85" i="27"/>
  <c r="HX85" i="27"/>
  <c r="BA85" i="27"/>
  <c r="BM85" i="27"/>
  <c r="BY85" i="27"/>
  <c r="CK85" i="27"/>
  <c r="CW85" i="27"/>
  <c r="DI85" i="27"/>
  <c r="DU85" i="27"/>
  <c r="EG85" i="27"/>
  <c r="ES85" i="27"/>
  <c r="FE85" i="27"/>
  <c r="FQ85" i="27"/>
  <c r="GC85" i="27"/>
  <c r="GO85" i="27"/>
  <c r="HA85" i="27"/>
  <c r="HM85" i="27"/>
  <c r="HY85" i="27"/>
  <c r="BB85" i="27"/>
  <c r="BN85" i="27"/>
  <c r="BZ85" i="27"/>
  <c r="CL85" i="27"/>
  <c r="CX85" i="27"/>
  <c r="DJ85" i="27"/>
  <c r="DV85" i="27"/>
  <c r="EH85" i="27"/>
  <c r="ET85" i="27"/>
  <c r="FF85" i="27"/>
  <c r="FR85" i="27"/>
  <c r="GD85" i="27"/>
  <c r="GP85" i="27"/>
  <c r="HB85" i="27"/>
  <c r="HN85" i="27"/>
  <c r="HZ85" i="27"/>
  <c r="BC85" i="27"/>
  <c r="BO85" i="27"/>
  <c r="CA85" i="27"/>
  <c r="CM85" i="27"/>
  <c r="CY85" i="27"/>
  <c r="DK85" i="27"/>
  <c r="DW85" i="27"/>
  <c r="EI85" i="27"/>
  <c r="EU85" i="27"/>
  <c r="FG85" i="27"/>
  <c r="FS85" i="27"/>
  <c r="GE85" i="27"/>
  <c r="GQ85" i="27"/>
  <c r="HC85" i="27"/>
  <c r="HO85" i="27"/>
  <c r="IA85" i="27"/>
  <c r="AR85" i="27"/>
  <c r="BD85" i="27"/>
  <c r="BP85" i="27"/>
  <c r="CB85" i="27"/>
  <c r="CN85" i="27"/>
  <c r="CZ85" i="27"/>
  <c r="DL85" i="27"/>
  <c r="DX85" i="27"/>
  <c r="EJ85" i="27"/>
  <c r="EV85" i="27"/>
  <c r="FH85" i="27"/>
  <c r="FT85" i="27"/>
  <c r="GF85" i="27"/>
  <c r="GR85" i="27"/>
  <c r="HD85" i="27"/>
  <c r="HP85" i="27"/>
  <c r="IB85" i="27"/>
  <c r="AS85" i="27"/>
  <c r="GG85" i="27"/>
  <c r="BE85" i="27"/>
  <c r="GS85" i="27"/>
  <c r="BQ85" i="27"/>
  <c r="HE85" i="27"/>
  <c r="CC85" i="27"/>
  <c r="HQ85" i="27"/>
  <c r="CO85" i="27"/>
  <c r="IC85" i="27"/>
  <c r="DA85" i="27"/>
  <c r="DM85" i="27"/>
  <c r="DY85" i="27"/>
  <c r="EK85" i="27"/>
  <c r="EW85" i="27"/>
  <c r="FI85" i="27"/>
  <c r="FU85" i="27"/>
  <c r="AT73" i="27"/>
  <c r="BF73" i="27"/>
  <c r="BR73" i="27"/>
  <c r="CD73" i="27"/>
  <c r="CP73" i="27"/>
  <c r="DB73" i="27"/>
  <c r="DN73" i="27"/>
  <c r="DZ73" i="27"/>
  <c r="EL73" i="27"/>
  <c r="EX73" i="27"/>
  <c r="FJ73" i="27"/>
  <c r="FV73" i="27"/>
  <c r="GH73" i="27"/>
  <c r="GT73" i="27"/>
  <c r="HF73" i="27"/>
  <c r="HR73" i="27"/>
  <c r="ID73" i="27"/>
  <c r="AU73" i="27"/>
  <c r="BG73" i="27"/>
  <c r="BS73" i="27"/>
  <c r="CE73" i="27"/>
  <c r="CQ73" i="27"/>
  <c r="DC73" i="27"/>
  <c r="DO73" i="27"/>
  <c r="EA73" i="27"/>
  <c r="EM73" i="27"/>
  <c r="EY73" i="27"/>
  <c r="FK73" i="27"/>
  <c r="FW73" i="27"/>
  <c r="GI73" i="27"/>
  <c r="GU73" i="27"/>
  <c r="HG73" i="27"/>
  <c r="HS73" i="27"/>
  <c r="IE73" i="27"/>
  <c r="AV73" i="27"/>
  <c r="BH73" i="27"/>
  <c r="BT73" i="27"/>
  <c r="CF73" i="27"/>
  <c r="CR73" i="27"/>
  <c r="DD73" i="27"/>
  <c r="DP73" i="27"/>
  <c r="EB73" i="27"/>
  <c r="EN73" i="27"/>
  <c r="EZ73" i="27"/>
  <c r="FL73" i="27"/>
  <c r="FX73" i="27"/>
  <c r="GJ73" i="27"/>
  <c r="GV73" i="27"/>
  <c r="HH73" i="27"/>
  <c r="HT73" i="27"/>
  <c r="IF73" i="27"/>
  <c r="AW73" i="27"/>
  <c r="BI73" i="27"/>
  <c r="BU73" i="27"/>
  <c r="CG73" i="27"/>
  <c r="CS73" i="27"/>
  <c r="DE73" i="27"/>
  <c r="DQ73" i="27"/>
  <c r="EC73" i="27"/>
  <c r="EO73" i="27"/>
  <c r="FA73" i="27"/>
  <c r="FM73" i="27"/>
  <c r="FY73" i="27"/>
  <c r="GK73" i="27"/>
  <c r="GW73" i="27"/>
  <c r="HI73" i="27"/>
  <c r="HU73" i="27"/>
  <c r="IG73" i="27"/>
  <c r="AX73" i="27"/>
  <c r="BJ73" i="27"/>
  <c r="BV73" i="27"/>
  <c r="CH73" i="27"/>
  <c r="CT73" i="27"/>
  <c r="DF73" i="27"/>
  <c r="DR73" i="27"/>
  <c r="ED73" i="27"/>
  <c r="EP73" i="27"/>
  <c r="FB73" i="27"/>
  <c r="FN73" i="27"/>
  <c r="FZ73" i="27"/>
  <c r="GL73" i="27"/>
  <c r="GX73" i="27"/>
  <c r="HJ73" i="27"/>
  <c r="HV73" i="27"/>
  <c r="AY73" i="27"/>
  <c r="BK73" i="27"/>
  <c r="BW73" i="27"/>
  <c r="CI73" i="27"/>
  <c r="CU73" i="27"/>
  <c r="DG73" i="27"/>
  <c r="DS73" i="27"/>
  <c r="EE73" i="27"/>
  <c r="EQ73" i="27"/>
  <c r="FC73" i="27"/>
  <c r="FO73" i="27"/>
  <c r="GA73" i="27"/>
  <c r="GM73" i="27"/>
  <c r="GY73" i="27"/>
  <c r="HK73" i="27"/>
  <c r="HW73" i="27"/>
  <c r="AZ73" i="27"/>
  <c r="BL73" i="27"/>
  <c r="BX73" i="27"/>
  <c r="CJ73" i="27"/>
  <c r="CV73" i="27"/>
  <c r="DH73" i="27"/>
  <c r="DT73" i="27"/>
  <c r="EF73" i="27"/>
  <c r="ER73" i="27"/>
  <c r="FD73" i="27"/>
  <c r="FP73" i="27"/>
  <c r="GB73" i="27"/>
  <c r="GN73" i="27"/>
  <c r="GZ73" i="27"/>
  <c r="HL73" i="27"/>
  <c r="HX73" i="27"/>
  <c r="BA73" i="27"/>
  <c r="BM73" i="27"/>
  <c r="BY73" i="27"/>
  <c r="CK73" i="27"/>
  <c r="CW73" i="27"/>
  <c r="DI73" i="27"/>
  <c r="DU73" i="27"/>
  <c r="EG73" i="27"/>
  <c r="ES73" i="27"/>
  <c r="FE73" i="27"/>
  <c r="FQ73" i="27"/>
  <c r="GC73" i="27"/>
  <c r="GO73" i="27"/>
  <c r="HA73" i="27"/>
  <c r="HM73" i="27"/>
  <c r="HY73" i="27"/>
  <c r="BB73" i="27"/>
  <c r="BN73" i="27"/>
  <c r="BZ73" i="27"/>
  <c r="CL73" i="27"/>
  <c r="CX73" i="27"/>
  <c r="DJ73" i="27"/>
  <c r="DV73" i="27"/>
  <c r="EH73" i="27"/>
  <c r="ET73" i="27"/>
  <c r="FF73" i="27"/>
  <c r="FR73" i="27"/>
  <c r="GD73" i="27"/>
  <c r="GP73" i="27"/>
  <c r="HB73" i="27"/>
  <c r="HN73" i="27"/>
  <c r="HZ73" i="27"/>
  <c r="BC73" i="27"/>
  <c r="BO73" i="27"/>
  <c r="CA73" i="27"/>
  <c r="CM73" i="27"/>
  <c r="CY73" i="27"/>
  <c r="DK73" i="27"/>
  <c r="DW73" i="27"/>
  <c r="EI73" i="27"/>
  <c r="EU73" i="27"/>
  <c r="FG73" i="27"/>
  <c r="FS73" i="27"/>
  <c r="GE73" i="27"/>
  <c r="GQ73" i="27"/>
  <c r="HC73" i="27"/>
  <c r="HO73" i="27"/>
  <c r="IA73" i="27"/>
  <c r="AR73" i="27"/>
  <c r="BD73" i="27"/>
  <c r="BP73" i="27"/>
  <c r="CB73" i="27"/>
  <c r="CN73" i="27"/>
  <c r="CZ73" i="27"/>
  <c r="DL73" i="27"/>
  <c r="DX73" i="27"/>
  <c r="EJ73" i="27"/>
  <c r="EV73" i="27"/>
  <c r="FH73" i="27"/>
  <c r="FT73" i="27"/>
  <c r="GF73" i="27"/>
  <c r="GR73" i="27"/>
  <c r="HD73" i="27"/>
  <c r="HP73" i="27"/>
  <c r="IB73" i="27"/>
  <c r="DM73" i="27"/>
  <c r="BE73" i="27"/>
  <c r="DY73" i="27"/>
  <c r="EK73" i="27"/>
  <c r="EW73" i="27"/>
  <c r="FI73" i="27"/>
  <c r="FU73" i="27"/>
  <c r="AS73" i="27"/>
  <c r="GG73" i="27"/>
  <c r="GS73" i="27"/>
  <c r="BQ73" i="27"/>
  <c r="CC73" i="27"/>
  <c r="CO73" i="27"/>
  <c r="DA73" i="27"/>
  <c r="HE73" i="27"/>
  <c r="HQ73" i="27"/>
  <c r="IC73" i="27"/>
  <c r="AX61" i="27"/>
  <c r="BJ61" i="27"/>
  <c r="BV61" i="27"/>
  <c r="CH61" i="27"/>
  <c r="CT61" i="27"/>
  <c r="DF61" i="27"/>
  <c r="DR61" i="27"/>
  <c r="ED61" i="27"/>
  <c r="EP61" i="27"/>
  <c r="FB61" i="27"/>
  <c r="FN61" i="27"/>
  <c r="FZ61" i="27"/>
  <c r="GL61" i="27"/>
  <c r="GX61" i="27"/>
  <c r="HJ61" i="27"/>
  <c r="HV61" i="27"/>
  <c r="AY61" i="27"/>
  <c r="BK61" i="27"/>
  <c r="BW61" i="27"/>
  <c r="CI61" i="27"/>
  <c r="CU61" i="27"/>
  <c r="DG61" i="27"/>
  <c r="DS61" i="27"/>
  <c r="EE61" i="27"/>
  <c r="EQ61" i="27"/>
  <c r="FC61" i="27"/>
  <c r="FO61" i="27"/>
  <c r="GA61" i="27"/>
  <c r="GM61" i="27"/>
  <c r="GY61" i="27"/>
  <c r="HK61" i="27"/>
  <c r="HW61" i="27"/>
  <c r="AZ61" i="27"/>
  <c r="BL61" i="27"/>
  <c r="BX61" i="27"/>
  <c r="CJ61" i="27"/>
  <c r="CV61" i="27"/>
  <c r="DH61" i="27"/>
  <c r="DT61" i="27"/>
  <c r="EF61" i="27"/>
  <c r="ER61" i="27"/>
  <c r="FD61" i="27"/>
  <c r="FP61" i="27"/>
  <c r="GB61" i="27"/>
  <c r="GN61" i="27"/>
  <c r="GZ61" i="27"/>
  <c r="HL61" i="27"/>
  <c r="HX61" i="27"/>
  <c r="BA61" i="27"/>
  <c r="BM61" i="27"/>
  <c r="BY61" i="27"/>
  <c r="CK61" i="27"/>
  <c r="CW61" i="27"/>
  <c r="DI61" i="27"/>
  <c r="DU61" i="27"/>
  <c r="EG61" i="27"/>
  <c r="ES61" i="27"/>
  <c r="FE61" i="27"/>
  <c r="FQ61" i="27"/>
  <c r="GC61" i="27"/>
  <c r="GO61" i="27"/>
  <c r="HA61" i="27"/>
  <c r="HM61" i="27"/>
  <c r="HY61" i="27"/>
  <c r="BB61" i="27"/>
  <c r="BN61" i="27"/>
  <c r="BZ61" i="27"/>
  <c r="CL61" i="27"/>
  <c r="CX61" i="27"/>
  <c r="DJ61" i="27"/>
  <c r="DV61" i="27"/>
  <c r="EH61" i="27"/>
  <c r="ET61" i="27"/>
  <c r="FF61" i="27"/>
  <c r="FR61" i="27"/>
  <c r="GD61" i="27"/>
  <c r="GP61" i="27"/>
  <c r="HB61" i="27"/>
  <c r="HN61" i="27"/>
  <c r="HZ61" i="27"/>
  <c r="BC61" i="27"/>
  <c r="BO61" i="27"/>
  <c r="CA61" i="27"/>
  <c r="CM61" i="27"/>
  <c r="CY61" i="27"/>
  <c r="DK61" i="27"/>
  <c r="DW61" i="27"/>
  <c r="EI61" i="27"/>
  <c r="EU61" i="27"/>
  <c r="FG61" i="27"/>
  <c r="FS61" i="27"/>
  <c r="GE61" i="27"/>
  <c r="GQ61" i="27"/>
  <c r="HC61" i="27"/>
  <c r="HO61" i="27"/>
  <c r="IA61" i="27"/>
  <c r="AR61" i="27"/>
  <c r="BD61" i="27"/>
  <c r="BP61" i="27"/>
  <c r="CB61" i="27"/>
  <c r="CN61" i="27"/>
  <c r="CZ61" i="27"/>
  <c r="DL61" i="27"/>
  <c r="DX61" i="27"/>
  <c r="EJ61" i="27"/>
  <c r="EV61" i="27"/>
  <c r="FH61" i="27"/>
  <c r="FT61" i="27"/>
  <c r="GF61" i="27"/>
  <c r="GR61" i="27"/>
  <c r="HD61" i="27"/>
  <c r="HP61" i="27"/>
  <c r="IB61" i="27"/>
  <c r="AS61" i="27"/>
  <c r="BE61" i="27"/>
  <c r="BQ61" i="27"/>
  <c r="CC61" i="27"/>
  <c r="CO61" i="27"/>
  <c r="DA61" i="27"/>
  <c r="DM61" i="27"/>
  <c r="DY61" i="27"/>
  <c r="EK61" i="27"/>
  <c r="EW61" i="27"/>
  <c r="FI61" i="27"/>
  <c r="FU61" i="27"/>
  <c r="GG61" i="27"/>
  <c r="GS61" i="27"/>
  <c r="HE61" i="27"/>
  <c r="HQ61" i="27"/>
  <c r="IC61" i="27"/>
  <c r="AT61" i="27"/>
  <c r="BF61" i="27"/>
  <c r="BR61" i="27"/>
  <c r="CD61" i="27"/>
  <c r="CP61" i="27"/>
  <c r="DB61" i="27"/>
  <c r="DN61" i="27"/>
  <c r="DZ61" i="27"/>
  <c r="EL61" i="27"/>
  <c r="EX61" i="27"/>
  <c r="FJ61" i="27"/>
  <c r="FV61" i="27"/>
  <c r="GH61" i="27"/>
  <c r="GT61" i="27"/>
  <c r="HF61" i="27"/>
  <c r="HR61" i="27"/>
  <c r="ID61" i="27"/>
  <c r="AU61" i="27"/>
  <c r="BG61" i="27"/>
  <c r="BS61" i="27"/>
  <c r="CE61" i="27"/>
  <c r="CQ61" i="27"/>
  <c r="DC61" i="27"/>
  <c r="DO61" i="27"/>
  <c r="EA61" i="27"/>
  <c r="EM61" i="27"/>
  <c r="EY61" i="27"/>
  <c r="FK61" i="27"/>
  <c r="FW61" i="27"/>
  <c r="GI61" i="27"/>
  <c r="GU61" i="27"/>
  <c r="HG61" i="27"/>
  <c r="HS61" i="27"/>
  <c r="IE61" i="27"/>
  <c r="AV61" i="27"/>
  <c r="BH61" i="27"/>
  <c r="BT61" i="27"/>
  <c r="CF61" i="27"/>
  <c r="CR61" i="27"/>
  <c r="DD61" i="27"/>
  <c r="DP61" i="27"/>
  <c r="EB61" i="27"/>
  <c r="EN61" i="27"/>
  <c r="EZ61" i="27"/>
  <c r="FL61" i="27"/>
  <c r="FX61" i="27"/>
  <c r="GJ61" i="27"/>
  <c r="GV61" i="27"/>
  <c r="HH61" i="27"/>
  <c r="HT61" i="27"/>
  <c r="IF61" i="27"/>
  <c r="FM61" i="27"/>
  <c r="FY61" i="27"/>
  <c r="AW61" i="27"/>
  <c r="GK61" i="27"/>
  <c r="BI61" i="27"/>
  <c r="GW61" i="27"/>
  <c r="BU61" i="27"/>
  <c r="HI61" i="27"/>
  <c r="CG61" i="27"/>
  <c r="HU61" i="27"/>
  <c r="CS61" i="27"/>
  <c r="IG61" i="27"/>
  <c r="DE61" i="27"/>
  <c r="DQ61" i="27"/>
  <c r="EC61" i="27"/>
  <c r="EO61" i="27"/>
  <c r="FA61" i="27"/>
  <c r="AR49" i="27"/>
  <c r="BD49" i="27"/>
  <c r="BP49" i="27"/>
  <c r="CB49" i="27"/>
  <c r="CN49" i="27"/>
  <c r="CZ49" i="27"/>
  <c r="DL49" i="27"/>
  <c r="DX49" i="27"/>
  <c r="EJ49" i="27"/>
  <c r="EV49" i="27"/>
  <c r="FH49" i="27"/>
  <c r="FT49" i="27"/>
  <c r="GF49" i="27"/>
  <c r="GR49" i="27"/>
  <c r="HD49" i="27"/>
  <c r="HP49" i="27"/>
  <c r="IB49" i="27"/>
  <c r="AS49" i="27"/>
  <c r="BE49" i="27"/>
  <c r="BQ49" i="27"/>
  <c r="CC49" i="27"/>
  <c r="CO49" i="27"/>
  <c r="DA49" i="27"/>
  <c r="DM49" i="27"/>
  <c r="DY49" i="27"/>
  <c r="EK49" i="27"/>
  <c r="EW49" i="27"/>
  <c r="FI49" i="27"/>
  <c r="FU49" i="27"/>
  <c r="GG49" i="27"/>
  <c r="GS49" i="27"/>
  <c r="HE49" i="27"/>
  <c r="HQ49" i="27"/>
  <c r="IC49" i="27"/>
  <c r="AT49" i="27"/>
  <c r="BF49" i="27"/>
  <c r="BR49" i="27"/>
  <c r="CD49" i="27"/>
  <c r="CP49" i="27"/>
  <c r="DB49" i="27"/>
  <c r="DN49" i="27"/>
  <c r="DZ49" i="27"/>
  <c r="EL49" i="27"/>
  <c r="EX49" i="27"/>
  <c r="FJ49" i="27"/>
  <c r="FV49" i="27"/>
  <c r="GH49" i="27"/>
  <c r="GT49" i="27"/>
  <c r="HF49" i="27"/>
  <c r="HR49" i="27"/>
  <c r="ID49" i="27"/>
  <c r="AU49" i="27"/>
  <c r="BG49" i="27"/>
  <c r="BS49" i="27"/>
  <c r="CE49" i="27"/>
  <c r="CQ49" i="27"/>
  <c r="DC49" i="27"/>
  <c r="DO49" i="27"/>
  <c r="EA49" i="27"/>
  <c r="EM49" i="27"/>
  <c r="EY49" i="27"/>
  <c r="FK49" i="27"/>
  <c r="FW49" i="27"/>
  <c r="GI49" i="27"/>
  <c r="GU49" i="27"/>
  <c r="HG49" i="27"/>
  <c r="HS49" i="27"/>
  <c r="IE49" i="27"/>
  <c r="AV49" i="27"/>
  <c r="BH49" i="27"/>
  <c r="BT49" i="27"/>
  <c r="CF49" i="27"/>
  <c r="CR49" i="27"/>
  <c r="DD49" i="27"/>
  <c r="DP49" i="27"/>
  <c r="EB49" i="27"/>
  <c r="EN49" i="27"/>
  <c r="EZ49" i="27"/>
  <c r="FL49" i="27"/>
  <c r="FX49" i="27"/>
  <c r="GJ49" i="27"/>
  <c r="GV49" i="27"/>
  <c r="HH49" i="27"/>
  <c r="HT49" i="27"/>
  <c r="IF49" i="27"/>
  <c r="AW49" i="27"/>
  <c r="BI49" i="27"/>
  <c r="BU49" i="27"/>
  <c r="CG49" i="27"/>
  <c r="CS49" i="27"/>
  <c r="DE49" i="27"/>
  <c r="DQ49" i="27"/>
  <c r="EC49" i="27"/>
  <c r="EO49" i="27"/>
  <c r="FA49" i="27"/>
  <c r="FM49" i="27"/>
  <c r="FY49" i="27"/>
  <c r="GK49" i="27"/>
  <c r="GW49" i="27"/>
  <c r="HI49" i="27"/>
  <c r="HU49" i="27"/>
  <c r="IG49" i="27"/>
  <c r="AX49" i="27"/>
  <c r="BJ49" i="27"/>
  <c r="BV49" i="27"/>
  <c r="CH49" i="27"/>
  <c r="CT49" i="27"/>
  <c r="DF49" i="27"/>
  <c r="DR49" i="27"/>
  <c r="ED49" i="27"/>
  <c r="EP49" i="27"/>
  <c r="FB49" i="27"/>
  <c r="FN49" i="27"/>
  <c r="FZ49" i="27"/>
  <c r="GL49" i="27"/>
  <c r="GX49" i="27"/>
  <c r="HJ49" i="27"/>
  <c r="HV49" i="27"/>
  <c r="AY49" i="27"/>
  <c r="BK49" i="27"/>
  <c r="BW49" i="27"/>
  <c r="CI49" i="27"/>
  <c r="CU49" i="27"/>
  <c r="DG49" i="27"/>
  <c r="DS49" i="27"/>
  <c r="EE49" i="27"/>
  <c r="EQ49" i="27"/>
  <c r="FC49" i="27"/>
  <c r="FO49" i="27"/>
  <c r="GA49" i="27"/>
  <c r="GM49" i="27"/>
  <c r="GY49" i="27"/>
  <c r="HK49" i="27"/>
  <c r="HW49" i="27"/>
  <c r="AZ49" i="27"/>
  <c r="BL49" i="27"/>
  <c r="BX49" i="27"/>
  <c r="CJ49" i="27"/>
  <c r="CV49" i="27"/>
  <c r="DH49" i="27"/>
  <c r="DT49" i="27"/>
  <c r="EF49" i="27"/>
  <c r="ER49" i="27"/>
  <c r="FD49" i="27"/>
  <c r="FP49" i="27"/>
  <c r="GB49" i="27"/>
  <c r="GN49" i="27"/>
  <c r="GZ49" i="27"/>
  <c r="HL49" i="27"/>
  <c r="HX49" i="27"/>
  <c r="BA49" i="27"/>
  <c r="BM49" i="27"/>
  <c r="BY49" i="27"/>
  <c r="CK49" i="27"/>
  <c r="CW49" i="27"/>
  <c r="DI49" i="27"/>
  <c r="DU49" i="27"/>
  <c r="EG49" i="27"/>
  <c r="ES49" i="27"/>
  <c r="FE49" i="27"/>
  <c r="FQ49" i="27"/>
  <c r="GC49" i="27"/>
  <c r="GO49" i="27"/>
  <c r="HA49" i="27"/>
  <c r="HM49" i="27"/>
  <c r="HY49" i="27"/>
  <c r="BB49" i="27"/>
  <c r="BN49" i="27"/>
  <c r="BZ49" i="27"/>
  <c r="CL49" i="27"/>
  <c r="CX49" i="27"/>
  <c r="DJ49" i="27"/>
  <c r="DV49" i="27"/>
  <c r="EH49" i="27"/>
  <c r="ET49" i="27"/>
  <c r="FF49" i="27"/>
  <c r="FR49" i="27"/>
  <c r="GD49" i="27"/>
  <c r="GP49" i="27"/>
  <c r="HB49" i="27"/>
  <c r="HN49" i="27"/>
  <c r="HZ49" i="27"/>
  <c r="CY49" i="27"/>
  <c r="DK49" i="27"/>
  <c r="DW49" i="27"/>
  <c r="EI49" i="27"/>
  <c r="EU49" i="27"/>
  <c r="FG49" i="27"/>
  <c r="FS49" i="27"/>
  <c r="GE49" i="27"/>
  <c r="BC49" i="27"/>
  <c r="GQ49" i="27"/>
  <c r="BO49" i="27"/>
  <c r="HC49" i="27"/>
  <c r="CA49" i="27"/>
  <c r="HO49" i="27"/>
  <c r="CM49" i="27"/>
  <c r="IA49" i="27"/>
  <c r="AY37" i="27"/>
  <c r="BK37" i="27"/>
  <c r="BW37" i="27"/>
  <c r="CI37" i="27"/>
  <c r="CU37" i="27"/>
  <c r="DG37" i="27"/>
  <c r="DS37" i="27"/>
  <c r="EE37" i="27"/>
  <c r="EQ37" i="27"/>
  <c r="FC37" i="27"/>
  <c r="FO37" i="27"/>
  <c r="GA37" i="27"/>
  <c r="GM37" i="27"/>
  <c r="GY37" i="27"/>
  <c r="HK37" i="27"/>
  <c r="HW37" i="27"/>
  <c r="BA37" i="27"/>
  <c r="BM37" i="27"/>
  <c r="BY37" i="27"/>
  <c r="CK37" i="27"/>
  <c r="CW37" i="27"/>
  <c r="DI37" i="27"/>
  <c r="DU37" i="27"/>
  <c r="EG37" i="27"/>
  <c r="ES37" i="27"/>
  <c r="FE37" i="27"/>
  <c r="FQ37" i="27"/>
  <c r="GC37" i="27"/>
  <c r="GO37" i="27"/>
  <c r="HA37" i="27"/>
  <c r="HM37" i="27"/>
  <c r="HY37" i="27"/>
  <c r="AX37" i="27"/>
  <c r="BN37" i="27"/>
  <c r="CB37" i="27"/>
  <c r="CP37" i="27"/>
  <c r="DD37" i="27"/>
  <c r="DR37" i="27"/>
  <c r="EH37" i="27"/>
  <c r="EV37" i="27"/>
  <c r="FJ37" i="27"/>
  <c r="FX37" i="27"/>
  <c r="GL37" i="27"/>
  <c r="HB37" i="27"/>
  <c r="HP37" i="27"/>
  <c r="ID37" i="27"/>
  <c r="AZ37" i="27"/>
  <c r="BO37" i="27"/>
  <c r="CC37" i="27"/>
  <c r="CQ37" i="27"/>
  <c r="DE37" i="27"/>
  <c r="DT37" i="27"/>
  <c r="EI37" i="27"/>
  <c r="EW37" i="27"/>
  <c r="FK37" i="27"/>
  <c r="FY37" i="27"/>
  <c r="GN37" i="27"/>
  <c r="HC37" i="27"/>
  <c r="HQ37" i="27"/>
  <c r="IE37" i="27"/>
  <c r="BB37" i="27"/>
  <c r="BP37" i="27"/>
  <c r="CD37" i="27"/>
  <c r="CR37" i="27"/>
  <c r="DF37" i="27"/>
  <c r="DV37" i="27"/>
  <c r="EJ37" i="27"/>
  <c r="EX37" i="27"/>
  <c r="FL37" i="27"/>
  <c r="FZ37" i="27"/>
  <c r="GP37" i="27"/>
  <c r="HD37" i="27"/>
  <c r="HR37" i="27"/>
  <c r="IF37" i="27"/>
  <c r="BC37" i="27"/>
  <c r="BQ37" i="27"/>
  <c r="CE37" i="27"/>
  <c r="CS37" i="27"/>
  <c r="DH37" i="27"/>
  <c r="DW37" i="27"/>
  <c r="EK37" i="27"/>
  <c r="EY37" i="27"/>
  <c r="FM37" i="27"/>
  <c r="GB37" i="27"/>
  <c r="GQ37" i="27"/>
  <c r="HE37" i="27"/>
  <c r="HS37" i="27"/>
  <c r="IG37" i="27"/>
  <c r="BD37" i="27"/>
  <c r="BR37" i="27"/>
  <c r="CF37" i="27"/>
  <c r="CT37" i="27"/>
  <c r="DJ37" i="27"/>
  <c r="DX37" i="27"/>
  <c r="EL37" i="27"/>
  <c r="EZ37" i="27"/>
  <c r="FN37" i="27"/>
  <c r="GD37" i="27"/>
  <c r="GR37" i="27"/>
  <c r="HF37" i="27"/>
  <c r="HT37" i="27"/>
  <c r="BE37" i="27"/>
  <c r="BS37" i="27"/>
  <c r="CG37" i="27"/>
  <c r="CV37" i="27"/>
  <c r="DK37" i="27"/>
  <c r="DY37" i="27"/>
  <c r="EM37" i="27"/>
  <c r="FA37" i="27"/>
  <c r="FP37" i="27"/>
  <c r="GE37" i="27"/>
  <c r="GS37" i="27"/>
  <c r="HG37" i="27"/>
  <c r="HU37" i="27"/>
  <c r="AR37" i="27"/>
  <c r="BF37" i="27"/>
  <c r="BT37" i="27"/>
  <c r="CH37" i="27"/>
  <c r="CX37" i="27"/>
  <c r="DL37" i="27"/>
  <c r="DZ37" i="27"/>
  <c r="EN37" i="27"/>
  <c r="FB37" i="27"/>
  <c r="FR37" i="27"/>
  <c r="GF37" i="27"/>
  <c r="GT37" i="27"/>
  <c r="HH37" i="27"/>
  <c r="HV37" i="27"/>
  <c r="AS37" i="27"/>
  <c r="BG37" i="27"/>
  <c r="BU37" i="27"/>
  <c r="CJ37" i="27"/>
  <c r="CY37" i="27"/>
  <c r="DM37" i="27"/>
  <c r="EA37" i="27"/>
  <c r="EO37" i="27"/>
  <c r="FD37" i="27"/>
  <c r="FS37" i="27"/>
  <c r="GG37" i="27"/>
  <c r="GU37" i="27"/>
  <c r="HI37" i="27"/>
  <c r="HX37" i="27"/>
  <c r="AT37" i="27"/>
  <c r="BH37" i="27"/>
  <c r="BV37" i="27"/>
  <c r="CL37" i="27"/>
  <c r="CZ37" i="27"/>
  <c r="DN37" i="27"/>
  <c r="EB37" i="27"/>
  <c r="EP37" i="27"/>
  <c r="FF37" i="27"/>
  <c r="FT37" i="27"/>
  <c r="GH37" i="27"/>
  <c r="GV37" i="27"/>
  <c r="HJ37" i="27"/>
  <c r="HZ37" i="27"/>
  <c r="AU37" i="27"/>
  <c r="BI37" i="27"/>
  <c r="BX37" i="27"/>
  <c r="CM37" i="27"/>
  <c r="DA37" i="27"/>
  <c r="DO37" i="27"/>
  <c r="EC37" i="27"/>
  <c r="ER37" i="27"/>
  <c r="FG37" i="27"/>
  <c r="FU37" i="27"/>
  <c r="GI37" i="27"/>
  <c r="GW37" i="27"/>
  <c r="HL37" i="27"/>
  <c r="IA37" i="27"/>
  <c r="AV37" i="27"/>
  <c r="BJ37" i="27"/>
  <c r="BZ37" i="27"/>
  <c r="CN37" i="27"/>
  <c r="DB37" i="27"/>
  <c r="DP37" i="27"/>
  <c r="ED37" i="27"/>
  <c r="ET37" i="27"/>
  <c r="FH37" i="27"/>
  <c r="FV37" i="27"/>
  <c r="GJ37" i="27"/>
  <c r="GX37" i="27"/>
  <c r="HN37" i="27"/>
  <c r="IB37" i="27"/>
  <c r="EU37" i="27"/>
  <c r="FI37" i="27"/>
  <c r="FW37" i="27"/>
  <c r="GK37" i="27"/>
  <c r="GZ37" i="27"/>
  <c r="AW37" i="27"/>
  <c r="HO37" i="27"/>
  <c r="BL37" i="27"/>
  <c r="IC37" i="27"/>
  <c r="CA37" i="27"/>
  <c r="CO37" i="27"/>
  <c r="DC37" i="27"/>
  <c r="DQ37" i="27"/>
  <c r="EF37" i="27"/>
  <c r="BK25" i="27"/>
  <c r="DS25" i="27"/>
  <c r="FO25" i="27"/>
  <c r="GA25" i="27"/>
  <c r="GY25" i="27"/>
  <c r="BX25" i="27"/>
  <c r="DT25" i="27"/>
  <c r="EF25" i="27"/>
  <c r="FD25" i="27"/>
  <c r="HL25" i="27"/>
  <c r="BY25" i="27"/>
  <c r="CK25" i="27"/>
  <c r="DI25" i="27"/>
  <c r="FQ25" i="27"/>
  <c r="HM25" i="27"/>
  <c r="HY25" i="27"/>
  <c r="BN25" i="27"/>
  <c r="DV25" i="27"/>
  <c r="FR25" i="27"/>
  <c r="GD25" i="27"/>
  <c r="HB25" i="27"/>
  <c r="CA25" i="27"/>
  <c r="DW25" i="27"/>
  <c r="EI25" i="27"/>
  <c r="FG25" i="27"/>
  <c r="HO25" i="27"/>
  <c r="BP25" i="27"/>
  <c r="CB25" i="27"/>
  <c r="CZ25" i="27"/>
  <c r="FH25" i="27"/>
  <c r="HD25" i="27"/>
  <c r="HP25" i="27"/>
  <c r="AS25" i="27"/>
  <c r="DA25" i="27"/>
  <c r="EW25" i="27"/>
  <c r="AT25" i="27"/>
  <c r="BR25" i="27"/>
  <c r="DZ25" i="27"/>
  <c r="FV25" i="27"/>
  <c r="GH25" i="27"/>
  <c r="HF25" i="27"/>
  <c r="BS25" i="27"/>
  <c r="DO25" i="27"/>
  <c r="EA25" i="27"/>
  <c r="EY25" i="27"/>
  <c r="HG25" i="27"/>
  <c r="BH25" i="27"/>
  <c r="BT25" i="27"/>
  <c r="CR25" i="27"/>
  <c r="EZ25" i="27"/>
  <c r="GV25" i="27"/>
  <c r="HH25" i="27"/>
  <c r="IF25" i="27"/>
  <c r="CS25" i="27"/>
  <c r="EO25" i="27"/>
  <c r="FA25" i="27"/>
  <c r="FY25" i="27"/>
  <c r="IG25" i="27"/>
  <c r="GX25" i="27"/>
  <c r="DR25" i="27"/>
  <c r="ED25" i="27"/>
  <c r="HV25" i="27"/>
  <c r="AX25" i="27"/>
  <c r="FU25" i="27"/>
  <c r="FZ25" i="27"/>
  <c r="AZ80" i="27"/>
  <c r="BL80" i="27"/>
  <c r="BX80" i="27"/>
  <c r="CJ80" i="27"/>
  <c r="CV80" i="27"/>
  <c r="DH80" i="27"/>
  <c r="DT80" i="27"/>
  <c r="EF80" i="27"/>
  <c r="ER80" i="27"/>
  <c r="FD80" i="27"/>
  <c r="FP80" i="27"/>
  <c r="GB80" i="27"/>
  <c r="GN80" i="27"/>
  <c r="GZ80" i="27"/>
  <c r="HL80" i="27"/>
  <c r="HX80" i="27"/>
  <c r="BA80" i="27"/>
  <c r="BM80" i="27"/>
  <c r="BY80" i="27"/>
  <c r="CK80" i="27"/>
  <c r="CW80" i="27"/>
  <c r="DI80" i="27"/>
  <c r="DU80" i="27"/>
  <c r="EG80" i="27"/>
  <c r="ES80" i="27"/>
  <c r="FE80" i="27"/>
  <c r="FQ80" i="27"/>
  <c r="GC80" i="27"/>
  <c r="GO80" i="27"/>
  <c r="HA80" i="27"/>
  <c r="HM80" i="27"/>
  <c r="HY80" i="27"/>
  <c r="BB80" i="27"/>
  <c r="BN80" i="27"/>
  <c r="BZ80" i="27"/>
  <c r="CL80" i="27"/>
  <c r="CX80" i="27"/>
  <c r="DJ80" i="27"/>
  <c r="DV80" i="27"/>
  <c r="EH80" i="27"/>
  <c r="ET80" i="27"/>
  <c r="FF80" i="27"/>
  <c r="FR80" i="27"/>
  <c r="GD80" i="27"/>
  <c r="GP80" i="27"/>
  <c r="HB80" i="27"/>
  <c r="HN80" i="27"/>
  <c r="HZ80" i="27"/>
  <c r="BC80" i="27"/>
  <c r="BO80" i="27"/>
  <c r="CA80" i="27"/>
  <c r="CM80" i="27"/>
  <c r="CY80" i="27"/>
  <c r="DK80" i="27"/>
  <c r="DW80" i="27"/>
  <c r="EI80" i="27"/>
  <c r="EU80" i="27"/>
  <c r="FG80" i="27"/>
  <c r="FS80" i="27"/>
  <c r="GE80" i="27"/>
  <c r="GQ80" i="27"/>
  <c r="HC80" i="27"/>
  <c r="HO80" i="27"/>
  <c r="IA80" i="27"/>
  <c r="AR80" i="27"/>
  <c r="BD80" i="27"/>
  <c r="BP80" i="27"/>
  <c r="CB80" i="27"/>
  <c r="CN80" i="27"/>
  <c r="CZ80" i="27"/>
  <c r="DL80" i="27"/>
  <c r="DX80" i="27"/>
  <c r="EJ80" i="27"/>
  <c r="EV80" i="27"/>
  <c r="FH80" i="27"/>
  <c r="FT80" i="27"/>
  <c r="GF80" i="27"/>
  <c r="GR80" i="27"/>
  <c r="HD80" i="27"/>
  <c r="HP80" i="27"/>
  <c r="IB80" i="27"/>
  <c r="AS80" i="27"/>
  <c r="BE80" i="27"/>
  <c r="BQ80" i="27"/>
  <c r="CC80" i="27"/>
  <c r="CO80" i="27"/>
  <c r="DA80" i="27"/>
  <c r="DM80" i="27"/>
  <c r="DY80" i="27"/>
  <c r="EK80" i="27"/>
  <c r="EW80" i="27"/>
  <c r="FI80" i="27"/>
  <c r="FU80" i="27"/>
  <c r="GG80" i="27"/>
  <c r="GS80" i="27"/>
  <c r="HE80" i="27"/>
  <c r="HQ80" i="27"/>
  <c r="IC80" i="27"/>
  <c r="AT80" i="27"/>
  <c r="BF80" i="27"/>
  <c r="BR80" i="27"/>
  <c r="CD80" i="27"/>
  <c r="CP80" i="27"/>
  <c r="DB80" i="27"/>
  <c r="DN80" i="27"/>
  <c r="DZ80" i="27"/>
  <c r="EL80" i="27"/>
  <c r="EX80" i="27"/>
  <c r="FJ80" i="27"/>
  <c r="FV80" i="27"/>
  <c r="GH80" i="27"/>
  <c r="GT80" i="27"/>
  <c r="HF80" i="27"/>
  <c r="HR80" i="27"/>
  <c r="ID80" i="27"/>
  <c r="AU80" i="27"/>
  <c r="BG80" i="27"/>
  <c r="BS80" i="27"/>
  <c r="CE80" i="27"/>
  <c r="CQ80" i="27"/>
  <c r="DC80" i="27"/>
  <c r="DO80" i="27"/>
  <c r="EA80" i="27"/>
  <c r="EM80" i="27"/>
  <c r="EY80" i="27"/>
  <c r="FK80" i="27"/>
  <c r="FW80" i="27"/>
  <c r="GI80" i="27"/>
  <c r="GU80" i="27"/>
  <c r="HG80" i="27"/>
  <c r="HS80" i="27"/>
  <c r="IE80" i="27"/>
  <c r="AV80" i="27"/>
  <c r="BH80" i="27"/>
  <c r="BT80" i="27"/>
  <c r="CF80" i="27"/>
  <c r="CR80" i="27"/>
  <c r="DD80" i="27"/>
  <c r="DP80" i="27"/>
  <c r="EB80" i="27"/>
  <c r="EN80" i="27"/>
  <c r="EZ80" i="27"/>
  <c r="FL80" i="27"/>
  <c r="FX80" i="27"/>
  <c r="GJ80" i="27"/>
  <c r="GV80" i="27"/>
  <c r="HH80" i="27"/>
  <c r="HT80" i="27"/>
  <c r="IF80" i="27"/>
  <c r="AW80" i="27"/>
  <c r="BI80" i="27"/>
  <c r="BU80" i="27"/>
  <c r="CG80" i="27"/>
  <c r="CS80" i="27"/>
  <c r="DE80" i="27"/>
  <c r="DQ80" i="27"/>
  <c r="EC80" i="27"/>
  <c r="EO80" i="27"/>
  <c r="FA80" i="27"/>
  <c r="FM80" i="27"/>
  <c r="FY80" i="27"/>
  <c r="GK80" i="27"/>
  <c r="GW80" i="27"/>
  <c r="HI80" i="27"/>
  <c r="HU80" i="27"/>
  <c r="IG80" i="27"/>
  <c r="AX80" i="27"/>
  <c r="BJ80" i="27"/>
  <c r="BV80" i="27"/>
  <c r="CH80" i="27"/>
  <c r="CT80" i="27"/>
  <c r="DF80" i="27"/>
  <c r="DR80" i="27"/>
  <c r="ED80" i="27"/>
  <c r="EP80" i="27"/>
  <c r="FB80" i="27"/>
  <c r="FN80" i="27"/>
  <c r="FZ80" i="27"/>
  <c r="GL80" i="27"/>
  <c r="GX80" i="27"/>
  <c r="HJ80" i="27"/>
  <c r="HV80" i="27"/>
  <c r="FO80" i="27"/>
  <c r="GA80" i="27"/>
  <c r="AY80" i="27"/>
  <c r="GM80" i="27"/>
  <c r="BK80" i="27"/>
  <c r="GY80" i="27"/>
  <c r="BW80" i="27"/>
  <c r="HK80" i="27"/>
  <c r="CI80" i="27"/>
  <c r="HW80" i="27"/>
  <c r="CU80" i="27"/>
  <c r="DG80" i="27"/>
  <c r="FC80" i="27"/>
  <c r="EE80" i="27"/>
  <c r="EQ80" i="27"/>
  <c r="DS80" i="27"/>
  <c r="AO96" i="27"/>
  <c r="AO84" i="27"/>
  <c r="AO72" i="27"/>
  <c r="AO60" i="27"/>
  <c r="AO48" i="27"/>
  <c r="AO36" i="27"/>
  <c r="AQ36" i="27" s="1"/>
  <c r="AO24" i="27"/>
  <c r="AQ24" i="27" s="1"/>
  <c r="DW95" i="27"/>
  <c r="EA95" i="27"/>
  <c r="CV95" i="27"/>
  <c r="AX71" i="27"/>
  <c r="BJ71" i="27"/>
  <c r="BV71" i="27"/>
  <c r="CH71" i="27"/>
  <c r="CT71" i="27"/>
  <c r="DF71" i="27"/>
  <c r="DR71" i="27"/>
  <c r="ED71" i="27"/>
  <c r="EP71" i="27"/>
  <c r="FB71" i="27"/>
  <c r="FN71" i="27"/>
  <c r="FZ71" i="27"/>
  <c r="GL71" i="27"/>
  <c r="GX71" i="27"/>
  <c r="HJ71" i="27"/>
  <c r="HV71" i="27"/>
  <c r="AZ71" i="27"/>
  <c r="BL71" i="27"/>
  <c r="BX71" i="27"/>
  <c r="CJ71" i="27"/>
  <c r="CV71" i="27"/>
  <c r="DH71" i="27"/>
  <c r="DT71" i="27"/>
  <c r="EF71" i="27"/>
  <c r="ER71" i="27"/>
  <c r="FD71" i="27"/>
  <c r="FP71" i="27"/>
  <c r="GB71" i="27"/>
  <c r="GN71" i="27"/>
  <c r="GZ71" i="27"/>
  <c r="HL71" i="27"/>
  <c r="HX71" i="27"/>
  <c r="BC71" i="27"/>
  <c r="BO71" i="27"/>
  <c r="CA71" i="27"/>
  <c r="CM71" i="27"/>
  <c r="CY71" i="27"/>
  <c r="DK71" i="27"/>
  <c r="DW71" i="27"/>
  <c r="EI71" i="27"/>
  <c r="EU71" i="27"/>
  <c r="FG71" i="27"/>
  <c r="FS71" i="27"/>
  <c r="GE71" i="27"/>
  <c r="GQ71" i="27"/>
  <c r="HC71" i="27"/>
  <c r="HO71" i="27"/>
  <c r="IA71" i="27"/>
  <c r="AT71" i="27"/>
  <c r="BI71" i="27"/>
  <c r="BZ71" i="27"/>
  <c r="CP71" i="27"/>
  <c r="DE71" i="27"/>
  <c r="DV71" i="27"/>
  <c r="EL71" i="27"/>
  <c r="FA71" i="27"/>
  <c r="FR71" i="27"/>
  <c r="GH71" i="27"/>
  <c r="GW71" i="27"/>
  <c r="HN71" i="27"/>
  <c r="ID71" i="27"/>
  <c r="AU71" i="27"/>
  <c r="BK71" i="27"/>
  <c r="CB71" i="27"/>
  <c r="CQ71" i="27"/>
  <c r="DG71" i="27"/>
  <c r="DX71" i="27"/>
  <c r="EM71" i="27"/>
  <c r="FC71" i="27"/>
  <c r="FT71" i="27"/>
  <c r="GI71" i="27"/>
  <c r="GY71" i="27"/>
  <c r="HP71" i="27"/>
  <c r="IE71" i="27"/>
  <c r="AV71" i="27"/>
  <c r="BM71" i="27"/>
  <c r="CC71" i="27"/>
  <c r="CR71" i="27"/>
  <c r="DI71" i="27"/>
  <c r="DY71" i="27"/>
  <c r="EN71" i="27"/>
  <c r="FE71" i="27"/>
  <c r="FU71" i="27"/>
  <c r="GJ71" i="27"/>
  <c r="HA71" i="27"/>
  <c r="HQ71" i="27"/>
  <c r="IF71" i="27"/>
  <c r="AW71" i="27"/>
  <c r="BN71" i="27"/>
  <c r="CD71" i="27"/>
  <c r="CS71" i="27"/>
  <c r="DJ71" i="27"/>
  <c r="DZ71" i="27"/>
  <c r="EO71" i="27"/>
  <c r="FF71" i="27"/>
  <c r="FV71" i="27"/>
  <c r="GK71" i="27"/>
  <c r="HB71" i="27"/>
  <c r="HR71" i="27"/>
  <c r="IG71" i="27"/>
  <c r="AY71" i="27"/>
  <c r="BP71" i="27"/>
  <c r="CE71" i="27"/>
  <c r="CU71" i="27"/>
  <c r="DL71" i="27"/>
  <c r="EA71" i="27"/>
  <c r="EQ71" i="27"/>
  <c r="FH71" i="27"/>
  <c r="FW71" i="27"/>
  <c r="GM71" i="27"/>
  <c r="HD71" i="27"/>
  <c r="HS71" i="27"/>
  <c r="BA71" i="27"/>
  <c r="BQ71" i="27"/>
  <c r="CF71" i="27"/>
  <c r="CW71" i="27"/>
  <c r="DM71" i="27"/>
  <c r="EB71" i="27"/>
  <c r="ES71" i="27"/>
  <c r="FI71" i="27"/>
  <c r="FX71" i="27"/>
  <c r="GO71" i="27"/>
  <c r="HE71" i="27"/>
  <c r="HT71" i="27"/>
  <c r="BB71" i="27"/>
  <c r="BR71" i="27"/>
  <c r="CG71" i="27"/>
  <c r="CX71" i="27"/>
  <c r="DN71" i="27"/>
  <c r="EC71" i="27"/>
  <c r="ET71" i="27"/>
  <c r="FJ71" i="27"/>
  <c r="FY71" i="27"/>
  <c r="GP71" i="27"/>
  <c r="HF71" i="27"/>
  <c r="HU71" i="27"/>
  <c r="BD71" i="27"/>
  <c r="BS71" i="27"/>
  <c r="CI71" i="27"/>
  <c r="CZ71" i="27"/>
  <c r="DO71" i="27"/>
  <c r="EE71" i="27"/>
  <c r="EV71" i="27"/>
  <c r="FK71" i="27"/>
  <c r="GA71" i="27"/>
  <c r="GR71" i="27"/>
  <c r="HG71" i="27"/>
  <c r="HW71" i="27"/>
  <c r="BE71" i="27"/>
  <c r="BT71" i="27"/>
  <c r="CK71" i="27"/>
  <c r="DA71" i="27"/>
  <c r="DP71" i="27"/>
  <c r="EG71" i="27"/>
  <c r="EW71" i="27"/>
  <c r="FL71" i="27"/>
  <c r="GC71" i="27"/>
  <c r="GS71" i="27"/>
  <c r="HH71" i="27"/>
  <c r="HY71" i="27"/>
  <c r="BF71" i="27"/>
  <c r="BU71" i="27"/>
  <c r="CL71" i="27"/>
  <c r="DB71" i="27"/>
  <c r="DQ71" i="27"/>
  <c r="EH71" i="27"/>
  <c r="EX71" i="27"/>
  <c r="FM71" i="27"/>
  <c r="GD71" i="27"/>
  <c r="GT71" i="27"/>
  <c r="HI71" i="27"/>
  <c r="HZ71" i="27"/>
  <c r="AR71" i="27"/>
  <c r="BG71" i="27"/>
  <c r="BW71" i="27"/>
  <c r="CN71" i="27"/>
  <c r="DC71" i="27"/>
  <c r="DS71" i="27"/>
  <c r="EJ71" i="27"/>
  <c r="EY71" i="27"/>
  <c r="FO71" i="27"/>
  <c r="GF71" i="27"/>
  <c r="GU71" i="27"/>
  <c r="HK71" i="27"/>
  <c r="IB71" i="27"/>
  <c r="GG71" i="27"/>
  <c r="GV71" i="27"/>
  <c r="HM71" i="27"/>
  <c r="AS71" i="27"/>
  <c r="IC71" i="27"/>
  <c r="BH71" i="27"/>
  <c r="BY71" i="27"/>
  <c r="CO71" i="27"/>
  <c r="DD71" i="27"/>
  <c r="EZ71" i="27"/>
  <c r="FQ71" i="27"/>
  <c r="DU71" i="27"/>
  <c r="EK71" i="27"/>
  <c r="AX59" i="27"/>
  <c r="BJ59" i="27"/>
  <c r="BV59" i="27"/>
  <c r="CH59" i="27"/>
  <c r="CT59" i="27"/>
  <c r="DF59" i="27"/>
  <c r="DR59" i="27"/>
  <c r="ED59" i="27"/>
  <c r="EP59" i="27"/>
  <c r="FB59" i="27"/>
  <c r="FN59" i="27"/>
  <c r="FZ59" i="27"/>
  <c r="GL59" i="27"/>
  <c r="GX59" i="27"/>
  <c r="HJ59" i="27"/>
  <c r="HV59" i="27"/>
  <c r="AY59" i="27"/>
  <c r="BK59" i="27"/>
  <c r="BW59" i="27"/>
  <c r="CI59" i="27"/>
  <c r="CU59" i="27"/>
  <c r="DG59" i="27"/>
  <c r="DS59" i="27"/>
  <c r="EE59" i="27"/>
  <c r="EQ59" i="27"/>
  <c r="FC59" i="27"/>
  <c r="FO59" i="27"/>
  <c r="GA59" i="27"/>
  <c r="GM59" i="27"/>
  <c r="GY59" i="27"/>
  <c r="HK59" i="27"/>
  <c r="HW59" i="27"/>
  <c r="AZ59" i="27"/>
  <c r="BL59" i="27"/>
  <c r="BX59" i="27"/>
  <c r="CJ59" i="27"/>
  <c r="CV59" i="27"/>
  <c r="DH59" i="27"/>
  <c r="DT59" i="27"/>
  <c r="EF59" i="27"/>
  <c r="ER59" i="27"/>
  <c r="FD59" i="27"/>
  <c r="FP59" i="27"/>
  <c r="GB59" i="27"/>
  <c r="GN59" i="27"/>
  <c r="GZ59" i="27"/>
  <c r="HL59" i="27"/>
  <c r="HX59" i="27"/>
  <c r="BA59" i="27"/>
  <c r="BM59" i="27"/>
  <c r="BY59" i="27"/>
  <c r="CK59" i="27"/>
  <c r="CW59" i="27"/>
  <c r="DI59" i="27"/>
  <c r="DU59" i="27"/>
  <c r="EG59" i="27"/>
  <c r="ES59" i="27"/>
  <c r="FE59" i="27"/>
  <c r="FQ59" i="27"/>
  <c r="GC59" i="27"/>
  <c r="GO59" i="27"/>
  <c r="HA59" i="27"/>
  <c r="HM59" i="27"/>
  <c r="HY59" i="27"/>
  <c r="BB59" i="27"/>
  <c r="BN59" i="27"/>
  <c r="BZ59" i="27"/>
  <c r="CL59" i="27"/>
  <c r="CX59" i="27"/>
  <c r="DJ59" i="27"/>
  <c r="DV59" i="27"/>
  <c r="EH59" i="27"/>
  <c r="ET59" i="27"/>
  <c r="FF59" i="27"/>
  <c r="FR59" i="27"/>
  <c r="GD59" i="27"/>
  <c r="GP59" i="27"/>
  <c r="HB59" i="27"/>
  <c r="HN59" i="27"/>
  <c r="HZ59" i="27"/>
  <c r="BC59" i="27"/>
  <c r="BO59" i="27"/>
  <c r="CA59" i="27"/>
  <c r="CM59" i="27"/>
  <c r="CY59" i="27"/>
  <c r="DK59" i="27"/>
  <c r="DW59" i="27"/>
  <c r="EI59" i="27"/>
  <c r="EU59" i="27"/>
  <c r="FG59" i="27"/>
  <c r="FS59" i="27"/>
  <c r="GE59" i="27"/>
  <c r="GQ59" i="27"/>
  <c r="HC59" i="27"/>
  <c r="HO59" i="27"/>
  <c r="IA59" i="27"/>
  <c r="AR59" i="27"/>
  <c r="BD59" i="27"/>
  <c r="BP59" i="27"/>
  <c r="CB59" i="27"/>
  <c r="CN59" i="27"/>
  <c r="CZ59" i="27"/>
  <c r="DL59" i="27"/>
  <c r="DX59" i="27"/>
  <c r="EJ59" i="27"/>
  <c r="EV59" i="27"/>
  <c r="FH59" i="27"/>
  <c r="FT59" i="27"/>
  <c r="GF59" i="27"/>
  <c r="GR59" i="27"/>
  <c r="HD59" i="27"/>
  <c r="HP59" i="27"/>
  <c r="IB59" i="27"/>
  <c r="AS59" i="27"/>
  <c r="BE59" i="27"/>
  <c r="BQ59" i="27"/>
  <c r="CC59" i="27"/>
  <c r="CO59" i="27"/>
  <c r="DA59" i="27"/>
  <c r="DM59" i="27"/>
  <c r="DY59" i="27"/>
  <c r="EK59" i="27"/>
  <c r="EW59" i="27"/>
  <c r="FI59" i="27"/>
  <c r="FU59" i="27"/>
  <c r="GG59" i="27"/>
  <c r="GS59" i="27"/>
  <c r="HE59" i="27"/>
  <c r="HQ59" i="27"/>
  <c r="IC59" i="27"/>
  <c r="AT59" i="27"/>
  <c r="BF59" i="27"/>
  <c r="BR59" i="27"/>
  <c r="CD59" i="27"/>
  <c r="CP59" i="27"/>
  <c r="DB59" i="27"/>
  <c r="DN59" i="27"/>
  <c r="DZ59" i="27"/>
  <c r="EL59" i="27"/>
  <c r="EX59" i="27"/>
  <c r="FJ59" i="27"/>
  <c r="FV59" i="27"/>
  <c r="GH59" i="27"/>
  <c r="GT59" i="27"/>
  <c r="HF59" i="27"/>
  <c r="HR59" i="27"/>
  <c r="ID59" i="27"/>
  <c r="AU59" i="27"/>
  <c r="BG59" i="27"/>
  <c r="BS59" i="27"/>
  <c r="CE59" i="27"/>
  <c r="CQ59" i="27"/>
  <c r="DC59" i="27"/>
  <c r="DO59" i="27"/>
  <c r="EA59" i="27"/>
  <c r="EM59" i="27"/>
  <c r="EY59" i="27"/>
  <c r="FK59" i="27"/>
  <c r="FW59" i="27"/>
  <c r="GI59" i="27"/>
  <c r="GU59" i="27"/>
  <c r="HG59" i="27"/>
  <c r="HS59" i="27"/>
  <c r="IE59" i="27"/>
  <c r="AV59" i="27"/>
  <c r="BH59" i="27"/>
  <c r="BT59" i="27"/>
  <c r="CF59" i="27"/>
  <c r="CR59" i="27"/>
  <c r="DD59" i="27"/>
  <c r="DP59" i="27"/>
  <c r="EB59" i="27"/>
  <c r="EN59" i="27"/>
  <c r="EZ59" i="27"/>
  <c r="FL59" i="27"/>
  <c r="FX59" i="27"/>
  <c r="GJ59" i="27"/>
  <c r="GV59" i="27"/>
  <c r="HH59" i="27"/>
  <c r="HT59" i="27"/>
  <c r="IF59" i="27"/>
  <c r="EC59" i="27"/>
  <c r="EO59" i="27"/>
  <c r="FA59" i="27"/>
  <c r="FM59" i="27"/>
  <c r="FY59" i="27"/>
  <c r="AW59" i="27"/>
  <c r="GK59" i="27"/>
  <c r="BI59" i="27"/>
  <c r="GW59" i="27"/>
  <c r="BU59" i="27"/>
  <c r="HI59" i="27"/>
  <c r="CG59" i="27"/>
  <c r="HU59" i="27"/>
  <c r="CS59" i="27"/>
  <c r="IG59" i="27"/>
  <c r="DE59" i="27"/>
  <c r="DQ59" i="27"/>
  <c r="AR47" i="27"/>
  <c r="BD47" i="27"/>
  <c r="BP47" i="27"/>
  <c r="CB47" i="27"/>
  <c r="CN47" i="27"/>
  <c r="CZ47" i="27"/>
  <c r="DL47" i="27"/>
  <c r="DX47" i="27"/>
  <c r="EJ47" i="27"/>
  <c r="EV47" i="27"/>
  <c r="FH47" i="27"/>
  <c r="FT47" i="27"/>
  <c r="GF47" i="27"/>
  <c r="GR47" i="27"/>
  <c r="HD47" i="27"/>
  <c r="HP47" i="27"/>
  <c r="IB47" i="27"/>
  <c r="AS47" i="27"/>
  <c r="BE47" i="27"/>
  <c r="BQ47" i="27"/>
  <c r="CC47" i="27"/>
  <c r="CO47" i="27"/>
  <c r="DA47" i="27"/>
  <c r="DM47" i="27"/>
  <c r="DY47" i="27"/>
  <c r="EK47" i="27"/>
  <c r="EW47" i="27"/>
  <c r="FI47" i="27"/>
  <c r="FU47" i="27"/>
  <c r="GG47" i="27"/>
  <c r="GS47" i="27"/>
  <c r="HE47" i="27"/>
  <c r="HQ47" i="27"/>
  <c r="IC47" i="27"/>
  <c r="AT47" i="27"/>
  <c r="BF47" i="27"/>
  <c r="BR47" i="27"/>
  <c r="CD47" i="27"/>
  <c r="CP47" i="27"/>
  <c r="DB47" i="27"/>
  <c r="DN47" i="27"/>
  <c r="DZ47" i="27"/>
  <c r="EL47" i="27"/>
  <c r="EX47" i="27"/>
  <c r="FJ47" i="27"/>
  <c r="FV47" i="27"/>
  <c r="GH47" i="27"/>
  <c r="GT47" i="27"/>
  <c r="HF47" i="27"/>
  <c r="HR47" i="27"/>
  <c r="ID47" i="27"/>
  <c r="AU47" i="27"/>
  <c r="BG47" i="27"/>
  <c r="BS47" i="27"/>
  <c r="CE47" i="27"/>
  <c r="CQ47" i="27"/>
  <c r="DC47" i="27"/>
  <c r="DO47" i="27"/>
  <c r="EA47" i="27"/>
  <c r="EM47" i="27"/>
  <c r="EY47" i="27"/>
  <c r="FK47" i="27"/>
  <c r="FW47" i="27"/>
  <c r="GI47" i="27"/>
  <c r="GU47" i="27"/>
  <c r="HG47" i="27"/>
  <c r="HS47" i="27"/>
  <c r="IE47" i="27"/>
  <c r="AV47" i="27"/>
  <c r="BH47" i="27"/>
  <c r="BT47" i="27"/>
  <c r="CF47" i="27"/>
  <c r="CR47" i="27"/>
  <c r="DD47" i="27"/>
  <c r="DP47" i="27"/>
  <c r="EB47" i="27"/>
  <c r="EN47" i="27"/>
  <c r="EZ47" i="27"/>
  <c r="FL47" i="27"/>
  <c r="FX47" i="27"/>
  <c r="GJ47" i="27"/>
  <c r="GV47" i="27"/>
  <c r="HH47" i="27"/>
  <c r="HT47" i="27"/>
  <c r="IF47" i="27"/>
  <c r="AW47" i="27"/>
  <c r="BI47" i="27"/>
  <c r="BU47" i="27"/>
  <c r="CG47" i="27"/>
  <c r="CS47" i="27"/>
  <c r="DE47" i="27"/>
  <c r="DQ47" i="27"/>
  <c r="EC47" i="27"/>
  <c r="EO47" i="27"/>
  <c r="FA47" i="27"/>
  <c r="FM47" i="27"/>
  <c r="FY47" i="27"/>
  <c r="GK47" i="27"/>
  <c r="GW47" i="27"/>
  <c r="HI47" i="27"/>
  <c r="HU47" i="27"/>
  <c r="IG47" i="27"/>
  <c r="AX47" i="27"/>
  <c r="BJ47" i="27"/>
  <c r="BV47" i="27"/>
  <c r="CH47" i="27"/>
  <c r="CT47" i="27"/>
  <c r="DF47" i="27"/>
  <c r="DR47" i="27"/>
  <c r="ED47" i="27"/>
  <c r="EP47" i="27"/>
  <c r="FB47" i="27"/>
  <c r="FN47" i="27"/>
  <c r="FZ47" i="27"/>
  <c r="GL47" i="27"/>
  <c r="GX47" i="27"/>
  <c r="HJ47" i="27"/>
  <c r="HV47" i="27"/>
  <c r="AY47" i="27"/>
  <c r="BK47" i="27"/>
  <c r="BW47" i="27"/>
  <c r="CI47" i="27"/>
  <c r="CU47" i="27"/>
  <c r="DG47" i="27"/>
  <c r="DS47" i="27"/>
  <c r="EE47" i="27"/>
  <c r="EQ47" i="27"/>
  <c r="FC47" i="27"/>
  <c r="FO47" i="27"/>
  <c r="GA47" i="27"/>
  <c r="GM47" i="27"/>
  <c r="GY47" i="27"/>
  <c r="HK47" i="27"/>
  <c r="HW47" i="27"/>
  <c r="AZ47" i="27"/>
  <c r="BL47" i="27"/>
  <c r="BX47" i="27"/>
  <c r="CJ47" i="27"/>
  <c r="CV47" i="27"/>
  <c r="DH47" i="27"/>
  <c r="DT47" i="27"/>
  <c r="EF47" i="27"/>
  <c r="ER47" i="27"/>
  <c r="FD47" i="27"/>
  <c r="FP47" i="27"/>
  <c r="GB47" i="27"/>
  <c r="GN47" i="27"/>
  <c r="GZ47" i="27"/>
  <c r="HL47" i="27"/>
  <c r="HX47" i="27"/>
  <c r="BA47" i="27"/>
  <c r="BM47" i="27"/>
  <c r="BY47" i="27"/>
  <c r="CK47" i="27"/>
  <c r="CW47" i="27"/>
  <c r="DI47" i="27"/>
  <c r="DU47" i="27"/>
  <c r="EG47" i="27"/>
  <c r="ES47" i="27"/>
  <c r="FE47" i="27"/>
  <c r="FQ47" i="27"/>
  <c r="GC47" i="27"/>
  <c r="GO47" i="27"/>
  <c r="HA47" i="27"/>
  <c r="HM47" i="27"/>
  <c r="HY47" i="27"/>
  <c r="BB47" i="27"/>
  <c r="BN47" i="27"/>
  <c r="BZ47" i="27"/>
  <c r="CL47" i="27"/>
  <c r="CX47" i="27"/>
  <c r="DJ47" i="27"/>
  <c r="DV47" i="27"/>
  <c r="EH47" i="27"/>
  <c r="ET47" i="27"/>
  <c r="FF47" i="27"/>
  <c r="FR47" i="27"/>
  <c r="GD47" i="27"/>
  <c r="GP47" i="27"/>
  <c r="HB47" i="27"/>
  <c r="HN47" i="27"/>
  <c r="HZ47" i="27"/>
  <c r="BO47" i="27"/>
  <c r="HC47" i="27"/>
  <c r="CA47" i="27"/>
  <c r="HO47" i="27"/>
  <c r="CM47" i="27"/>
  <c r="IA47" i="27"/>
  <c r="CY47" i="27"/>
  <c r="DK47" i="27"/>
  <c r="DW47" i="27"/>
  <c r="EI47" i="27"/>
  <c r="EU47" i="27"/>
  <c r="FG47" i="27"/>
  <c r="FS47" i="27"/>
  <c r="GE47" i="27"/>
  <c r="BC47" i="27"/>
  <c r="GQ47" i="27"/>
  <c r="CS35" i="27"/>
  <c r="EO35" i="27"/>
  <c r="FA35" i="27"/>
  <c r="FY35" i="27"/>
  <c r="IG35" i="27"/>
  <c r="CH35" i="27"/>
  <c r="CT35" i="27"/>
  <c r="DR35" i="27"/>
  <c r="FZ35" i="27"/>
  <c r="HV35" i="27"/>
  <c r="AY35" i="27"/>
  <c r="BW35" i="27"/>
  <c r="EE35" i="27"/>
  <c r="GA35" i="27"/>
  <c r="GM35" i="27"/>
  <c r="HK35" i="27"/>
  <c r="CJ35" i="27"/>
  <c r="EF35" i="27"/>
  <c r="ER35" i="27"/>
  <c r="FP35" i="27"/>
  <c r="HX35" i="27"/>
  <c r="CK35" i="27"/>
  <c r="CW35" i="27"/>
  <c r="DU35" i="27"/>
  <c r="GC35" i="27"/>
  <c r="HY35" i="27"/>
  <c r="BB35" i="27"/>
  <c r="BZ35" i="27"/>
  <c r="EH35" i="27"/>
  <c r="GD35" i="27"/>
  <c r="GP35" i="27"/>
  <c r="HN35" i="27"/>
  <c r="CM35" i="27"/>
  <c r="EI35" i="27"/>
  <c r="EU35" i="27"/>
  <c r="FS35" i="27"/>
  <c r="IA35" i="27"/>
  <c r="CC35" i="27"/>
  <c r="CO35" i="27"/>
  <c r="DM35" i="27"/>
  <c r="FU35" i="27"/>
  <c r="HQ35" i="27"/>
  <c r="IC35" i="27"/>
  <c r="BF35" i="27"/>
  <c r="DN35" i="27"/>
  <c r="FJ35" i="27"/>
  <c r="FV35" i="27"/>
  <c r="GT35" i="27"/>
  <c r="BG35" i="27"/>
  <c r="DC35" i="27"/>
  <c r="DO35" i="27"/>
  <c r="EM35" i="27"/>
  <c r="GU35" i="27"/>
  <c r="DD35" i="27"/>
  <c r="FX35" i="27"/>
  <c r="DL35" i="27"/>
  <c r="BD35" i="27"/>
  <c r="EB35" i="27"/>
  <c r="GV35" i="27"/>
  <c r="EJ35" i="27"/>
  <c r="CB35" i="27"/>
  <c r="EZ35" i="27"/>
  <c r="HT35" i="27"/>
  <c r="FH35" i="27"/>
  <c r="CZ35" i="27"/>
  <c r="AY23" i="27"/>
  <c r="BK23" i="27"/>
  <c r="BW23" i="27"/>
  <c r="CI23" i="27"/>
  <c r="CU23" i="27"/>
  <c r="DG23" i="27"/>
  <c r="DS23" i="27"/>
  <c r="EE23" i="27"/>
  <c r="EQ23" i="27"/>
  <c r="FC23" i="27"/>
  <c r="FO23" i="27"/>
  <c r="GA23" i="27"/>
  <c r="GM23" i="27"/>
  <c r="GY23" i="27"/>
  <c r="HK23" i="27"/>
  <c r="HW23" i="27"/>
  <c r="AZ23" i="27"/>
  <c r="BL23" i="27"/>
  <c r="BX23" i="27"/>
  <c r="CJ23" i="27"/>
  <c r="CV23" i="27"/>
  <c r="DH23" i="27"/>
  <c r="DT23" i="27"/>
  <c r="EF23" i="27"/>
  <c r="ER23" i="27"/>
  <c r="FD23" i="27"/>
  <c r="FP23" i="27"/>
  <c r="GB23" i="27"/>
  <c r="GN23" i="27"/>
  <c r="GZ23" i="27"/>
  <c r="HL23" i="27"/>
  <c r="HX23" i="27"/>
  <c r="BA23" i="27"/>
  <c r="BM23" i="27"/>
  <c r="BY23" i="27"/>
  <c r="CK23" i="27"/>
  <c r="CW23" i="27"/>
  <c r="DI23" i="27"/>
  <c r="DU23" i="27"/>
  <c r="EG23" i="27"/>
  <c r="ES23" i="27"/>
  <c r="FE23" i="27"/>
  <c r="FQ23" i="27"/>
  <c r="GC23" i="27"/>
  <c r="GO23" i="27"/>
  <c r="HA23" i="27"/>
  <c r="HM23" i="27"/>
  <c r="HY23" i="27"/>
  <c r="BB23" i="27"/>
  <c r="BN23" i="27"/>
  <c r="BZ23" i="27"/>
  <c r="CL23" i="27"/>
  <c r="CX23" i="27"/>
  <c r="DJ23" i="27"/>
  <c r="DV23" i="27"/>
  <c r="EH23" i="27"/>
  <c r="ET23" i="27"/>
  <c r="FF23" i="27"/>
  <c r="FR23" i="27"/>
  <c r="GD23" i="27"/>
  <c r="GP23" i="27"/>
  <c r="HB23" i="27"/>
  <c r="HN23" i="27"/>
  <c r="HZ23" i="27"/>
  <c r="BC23" i="27"/>
  <c r="BO23" i="27"/>
  <c r="CA23" i="27"/>
  <c r="CM23" i="27"/>
  <c r="CY23" i="27"/>
  <c r="DK23" i="27"/>
  <c r="DW23" i="27"/>
  <c r="EI23" i="27"/>
  <c r="EU23" i="27"/>
  <c r="FG23" i="27"/>
  <c r="FS23" i="27"/>
  <c r="GE23" i="27"/>
  <c r="GQ23" i="27"/>
  <c r="HC23" i="27"/>
  <c r="HO23" i="27"/>
  <c r="IA23" i="27"/>
  <c r="AR23" i="27"/>
  <c r="BD23" i="27"/>
  <c r="BP23" i="27"/>
  <c r="CB23" i="27"/>
  <c r="CN23" i="27"/>
  <c r="CZ23" i="27"/>
  <c r="DL23" i="27"/>
  <c r="DX23" i="27"/>
  <c r="EJ23" i="27"/>
  <c r="EV23" i="27"/>
  <c r="FH23" i="27"/>
  <c r="FT23" i="27"/>
  <c r="GF23" i="27"/>
  <c r="GR23" i="27"/>
  <c r="HD23" i="27"/>
  <c r="HP23" i="27"/>
  <c r="IB23" i="27"/>
  <c r="AS23" i="27"/>
  <c r="BE23" i="27"/>
  <c r="BQ23" i="27"/>
  <c r="CC23" i="27"/>
  <c r="CO23" i="27"/>
  <c r="DA23" i="27"/>
  <c r="DM23" i="27"/>
  <c r="DY23" i="27"/>
  <c r="EK23" i="27"/>
  <c r="EW23" i="27"/>
  <c r="FI23" i="27"/>
  <c r="FU23" i="27"/>
  <c r="GG23" i="27"/>
  <c r="GS23" i="27"/>
  <c r="HE23" i="27"/>
  <c r="HQ23" i="27"/>
  <c r="IC23" i="27"/>
  <c r="AT23" i="27"/>
  <c r="BF23" i="27"/>
  <c r="BR23" i="27"/>
  <c r="CD23" i="27"/>
  <c r="CP23" i="27"/>
  <c r="DB23" i="27"/>
  <c r="DN23" i="27"/>
  <c r="DZ23" i="27"/>
  <c r="EL23" i="27"/>
  <c r="EX23" i="27"/>
  <c r="FJ23" i="27"/>
  <c r="FV23" i="27"/>
  <c r="GH23" i="27"/>
  <c r="GT23" i="27"/>
  <c r="HF23" i="27"/>
  <c r="HR23" i="27"/>
  <c r="ID23" i="27"/>
  <c r="AU23" i="27"/>
  <c r="BG23" i="27"/>
  <c r="BS23" i="27"/>
  <c r="CE23" i="27"/>
  <c r="CQ23" i="27"/>
  <c r="DC23" i="27"/>
  <c r="DO23" i="27"/>
  <c r="EA23" i="27"/>
  <c r="EM23" i="27"/>
  <c r="EY23" i="27"/>
  <c r="FK23" i="27"/>
  <c r="FW23" i="27"/>
  <c r="GI23" i="27"/>
  <c r="GU23" i="27"/>
  <c r="HG23" i="27"/>
  <c r="HS23" i="27"/>
  <c r="IE23" i="27"/>
  <c r="AV23" i="27"/>
  <c r="BH23" i="27"/>
  <c r="BT23" i="27"/>
  <c r="CF23" i="27"/>
  <c r="CR23" i="27"/>
  <c r="DD23" i="27"/>
  <c r="DP23" i="27"/>
  <c r="EB23" i="27"/>
  <c r="EN23" i="27"/>
  <c r="EZ23" i="27"/>
  <c r="FL23" i="27"/>
  <c r="FX23" i="27"/>
  <c r="GJ23" i="27"/>
  <c r="GV23" i="27"/>
  <c r="HH23" i="27"/>
  <c r="HT23" i="27"/>
  <c r="IF23" i="27"/>
  <c r="AW23" i="27"/>
  <c r="BI23" i="27"/>
  <c r="BU23" i="27"/>
  <c r="CG23" i="27"/>
  <c r="CS23" i="27"/>
  <c r="DE23" i="27"/>
  <c r="DQ23" i="27"/>
  <c r="EC23" i="27"/>
  <c r="EO23" i="27"/>
  <c r="FA23" i="27"/>
  <c r="FM23" i="27"/>
  <c r="FY23" i="27"/>
  <c r="GK23" i="27"/>
  <c r="GW23" i="27"/>
  <c r="HI23" i="27"/>
  <c r="HU23" i="27"/>
  <c r="IG23" i="27"/>
  <c r="BJ23" i="27"/>
  <c r="GX23" i="27"/>
  <c r="BV23" i="27"/>
  <c r="HJ23" i="27"/>
  <c r="CH23" i="27"/>
  <c r="HV23" i="27"/>
  <c r="CT23" i="27"/>
  <c r="DF23" i="27"/>
  <c r="DR23" i="27"/>
  <c r="ED23" i="27"/>
  <c r="EP23" i="27"/>
  <c r="FB23" i="27"/>
  <c r="FN23" i="27"/>
  <c r="FZ23" i="27"/>
  <c r="GL23" i="27"/>
  <c r="AX23" i="27"/>
  <c r="AR68" i="27"/>
  <c r="BD68" i="27"/>
  <c r="BP68" i="27"/>
  <c r="CB68" i="27"/>
  <c r="CN68" i="27"/>
  <c r="CZ68" i="27"/>
  <c r="DL68" i="27"/>
  <c r="DX68" i="27"/>
  <c r="EJ68" i="27"/>
  <c r="EV68" i="27"/>
  <c r="FH68" i="27"/>
  <c r="FT68" i="27"/>
  <c r="GF68" i="27"/>
  <c r="GR68" i="27"/>
  <c r="HD68" i="27"/>
  <c r="HP68" i="27"/>
  <c r="IB68" i="27"/>
  <c r="AS68" i="27"/>
  <c r="BE68" i="27"/>
  <c r="BQ68" i="27"/>
  <c r="CC68" i="27"/>
  <c r="CO68" i="27"/>
  <c r="DA68" i="27"/>
  <c r="DM68" i="27"/>
  <c r="DY68" i="27"/>
  <c r="EK68" i="27"/>
  <c r="EW68" i="27"/>
  <c r="FI68" i="27"/>
  <c r="FU68" i="27"/>
  <c r="GG68" i="27"/>
  <c r="GS68" i="27"/>
  <c r="HE68" i="27"/>
  <c r="HQ68" i="27"/>
  <c r="IC68" i="27"/>
  <c r="AT68" i="27"/>
  <c r="BF68" i="27"/>
  <c r="BR68" i="27"/>
  <c r="CD68" i="27"/>
  <c r="CP68" i="27"/>
  <c r="DB68" i="27"/>
  <c r="DN68" i="27"/>
  <c r="DZ68" i="27"/>
  <c r="EL68" i="27"/>
  <c r="EX68" i="27"/>
  <c r="FJ68" i="27"/>
  <c r="FV68" i="27"/>
  <c r="GH68" i="27"/>
  <c r="GT68" i="27"/>
  <c r="HF68" i="27"/>
  <c r="HR68" i="27"/>
  <c r="ID68" i="27"/>
  <c r="AU68" i="27"/>
  <c r="BG68" i="27"/>
  <c r="BS68" i="27"/>
  <c r="CE68" i="27"/>
  <c r="CQ68" i="27"/>
  <c r="DC68" i="27"/>
  <c r="DO68" i="27"/>
  <c r="EA68" i="27"/>
  <c r="EM68" i="27"/>
  <c r="EY68" i="27"/>
  <c r="FK68" i="27"/>
  <c r="FW68" i="27"/>
  <c r="GI68" i="27"/>
  <c r="GU68" i="27"/>
  <c r="HG68" i="27"/>
  <c r="HS68" i="27"/>
  <c r="IE68" i="27"/>
  <c r="AV68" i="27"/>
  <c r="BH68" i="27"/>
  <c r="BT68" i="27"/>
  <c r="CF68" i="27"/>
  <c r="CR68" i="27"/>
  <c r="DD68" i="27"/>
  <c r="DP68" i="27"/>
  <c r="EB68" i="27"/>
  <c r="EN68" i="27"/>
  <c r="EZ68" i="27"/>
  <c r="FL68" i="27"/>
  <c r="FX68" i="27"/>
  <c r="GJ68" i="27"/>
  <c r="GV68" i="27"/>
  <c r="HH68" i="27"/>
  <c r="HT68" i="27"/>
  <c r="IF68" i="27"/>
  <c r="AW68" i="27"/>
  <c r="BI68" i="27"/>
  <c r="BU68" i="27"/>
  <c r="CG68" i="27"/>
  <c r="CS68" i="27"/>
  <c r="DE68" i="27"/>
  <c r="DQ68" i="27"/>
  <c r="EC68" i="27"/>
  <c r="EO68" i="27"/>
  <c r="FA68" i="27"/>
  <c r="FM68" i="27"/>
  <c r="FY68" i="27"/>
  <c r="GK68" i="27"/>
  <c r="GW68" i="27"/>
  <c r="HI68" i="27"/>
  <c r="HU68" i="27"/>
  <c r="IG68" i="27"/>
  <c r="AX68" i="27"/>
  <c r="BJ68" i="27"/>
  <c r="BV68" i="27"/>
  <c r="CH68" i="27"/>
  <c r="CT68" i="27"/>
  <c r="DF68" i="27"/>
  <c r="DR68" i="27"/>
  <c r="ED68" i="27"/>
  <c r="EP68" i="27"/>
  <c r="FB68" i="27"/>
  <c r="FN68" i="27"/>
  <c r="FZ68" i="27"/>
  <c r="GL68" i="27"/>
  <c r="GX68" i="27"/>
  <c r="HJ68" i="27"/>
  <c r="HV68" i="27"/>
  <c r="AY68" i="27"/>
  <c r="BK68" i="27"/>
  <c r="BW68" i="27"/>
  <c r="CI68" i="27"/>
  <c r="CU68" i="27"/>
  <c r="DG68" i="27"/>
  <c r="DS68" i="27"/>
  <c r="EE68" i="27"/>
  <c r="EQ68" i="27"/>
  <c r="FC68" i="27"/>
  <c r="FO68" i="27"/>
  <c r="GA68" i="27"/>
  <c r="GM68" i="27"/>
  <c r="GY68" i="27"/>
  <c r="HK68" i="27"/>
  <c r="HW68" i="27"/>
  <c r="AZ68" i="27"/>
  <c r="BL68" i="27"/>
  <c r="BX68" i="27"/>
  <c r="CJ68" i="27"/>
  <c r="CV68" i="27"/>
  <c r="DH68" i="27"/>
  <c r="DT68" i="27"/>
  <c r="EF68" i="27"/>
  <c r="ER68" i="27"/>
  <c r="FD68" i="27"/>
  <c r="FP68" i="27"/>
  <c r="GB68" i="27"/>
  <c r="GN68" i="27"/>
  <c r="GZ68" i="27"/>
  <c r="HL68" i="27"/>
  <c r="HX68" i="27"/>
  <c r="BA68" i="27"/>
  <c r="BM68" i="27"/>
  <c r="BY68" i="27"/>
  <c r="CK68" i="27"/>
  <c r="CW68" i="27"/>
  <c r="DI68" i="27"/>
  <c r="DU68" i="27"/>
  <c r="EG68" i="27"/>
  <c r="ES68" i="27"/>
  <c r="FE68" i="27"/>
  <c r="FQ68" i="27"/>
  <c r="GC68" i="27"/>
  <c r="GO68" i="27"/>
  <c r="HA68" i="27"/>
  <c r="HM68" i="27"/>
  <c r="HY68" i="27"/>
  <c r="CL68" i="27"/>
  <c r="FF68" i="27"/>
  <c r="HZ68" i="27"/>
  <c r="CM68" i="27"/>
  <c r="FG68" i="27"/>
  <c r="IA68" i="27"/>
  <c r="CX68" i="27"/>
  <c r="FR68" i="27"/>
  <c r="CY68" i="27"/>
  <c r="FS68" i="27"/>
  <c r="DJ68" i="27"/>
  <c r="GD68" i="27"/>
  <c r="DK68" i="27"/>
  <c r="GE68" i="27"/>
  <c r="BB68" i="27"/>
  <c r="DV68" i="27"/>
  <c r="GP68" i="27"/>
  <c r="BC68" i="27"/>
  <c r="DW68" i="27"/>
  <c r="GQ68" i="27"/>
  <c r="BN68" i="27"/>
  <c r="EH68" i="27"/>
  <c r="HB68" i="27"/>
  <c r="BO68" i="27"/>
  <c r="EI68" i="27"/>
  <c r="HC68" i="27"/>
  <c r="BZ68" i="27"/>
  <c r="ET68" i="27"/>
  <c r="HN68" i="27"/>
  <c r="CA68" i="27"/>
  <c r="EU68" i="27"/>
  <c r="HO68" i="27"/>
  <c r="AV94" i="27"/>
  <c r="BH94" i="27"/>
  <c r="BT94" i="27"/>
  <c r="CF94" i="27"/>
  <c r="CR94" i="27"/>
  <c r="DD94" i="27"/>
  <c r="DP94" i="27"/>
  <c r="EB94" i="27"/>
  <c r="EN94" i="27"/>
  <c r="EZ94" i="27"/>
  <c r="FL94" i="27"/>
  <c r="FX94" i="27"/>
  <c r="GJ94" i="27"/>
  <c r="GV94" i="27"/>
  <c r="HH94" i="27"/>
  <c r="HT94" i="27"/>
  <c r="IF94" i="27"/>
  <c r="AW94" i="27"/>
  <c r="BI94" i="27"/>
  <c r="BU94" i="27"/>
  <c r="CG94" i="27"/>
  <c r="CS94" i="27"/>
  <c r="DE94" i="27"/>
  <c r="DQ94" i="27"/>
  <c r="EC94" i="27"/>
  <c r="EO94" i="27"/>
  <c r="FA94" i="27"/>
  <c r="FM94" i="27"/>
  <c r="FY94" i="27"/>
  <c r="GK94" i="27"/>
  <c r="GW94" i="27"/>
  <c r="HI94" i="27"/>
  <c r="HU94" i="27"/>
  <c r="IG94" i="27"/>
  <c r="AX94" i="27"/>
  <c r="BJ94" i="27"/>
  <c r="BV94" i="27"/>
  <c r="CH94" i="27"/>
  <c r="CT94" i="27"/>
  <c r="DF94" i="27"/>
  <c r="DR94" i="27"/>
  <c r="ED94" i="27"/>
  <c r="EP94" i="27"/>
  <c r="FB94" i="27"/>
  <c r="FN94" i="27"/>
  <c r="FZ94" i="27"/>
  <c r="GL94" i="27"/>
  <c r="GX94" i="27"/>
  <c r="HJ94" i="27"/>
  <c r="HV94" i="27"/>
  <c r="AY94" i="27"/>
  <c r="BK94" i="27"/>
  <c r="BW94" i="27"/>
  <c r="CI94" i="27"/>
  <c r="CU94" i="27"/>
  <c r="DG94" i="27"/>
  <c r="DS94" i="27"/>
  <c r="EE94" i="27"/>
  <c r="EQ94" i="27"/>
  <c r="FC94" i="27"/>
  <c r="FO94" i="27"/>
  <c r="GA94" i="27"/>
  <c r="GM94" i="27"/>
  <c r="GY94" i="27"/>
  <c r="HK94" i="27"/>
  <c r="HW94" i="27"/>
  <c r="AZ94" i="27"/>
  <c r="BL94" i="27"/>
  <c r="BX94" i="27"/>
  <c r="CJ94" i="27"/>
  <c r="CV94" i="27"/>
  <c r="DH94" i="27"/>
  <c r="DT94" i="27"/>
  <c r="EF94" i="27"/>
  <c r="ER94" i="27"/>
  <c r="FD94" i="27"/>
  <c r="FP94" i="27"/>
  <c r="GB94" i="27"/>
  <c r="GN94" i="27"/>
  <c r="GZ94" i="27"/>
  <c r="HL94" i="27"/>
  <c r="HX94" i="27"/>
  <c r="BA94" i="27"/>
  <c r="BM94" i="27"/>
  <c r="BY94" i="27"/>
  <c r="CK94" i="27"/>
  <c r="CW94" i="27"/>
  <c r="DI94" i="27"/>
  <c r="DU94" i="27"/>
  <c r="EG94" i="27"/>
  <c r="ES94" i="27"/>
  <c r="FE94" i="27"/>
  <c r="FQ94" i="27"/>
  <c r="GC94" i="27"/>
  <c r="GO94" i="27"/>
  <c r="HA94" i="27"/>
  <c r="HM94" i="27"/>
  <c r="HY94" i="27"/>
  <c r="BB94" i="27"/>
  <c r="BN94" i="27"/>
  <c r="BZ94" i="27"/>
  <c r="CL94" i="27"/>
  <c r="CX94" i="27"/>
  <c r="DJ94" i="27"/>
  <c r="DV94" i="27"/>
  <c r="EH94" i="27"/>
  <c r="ET94" i="27"/>
  <c r="FF94" i="27"/>
  <c r="FR94" i="27"/>
  <c r="GD94" i="27"/>
  <c r="GP94" i="27"/>
  <c r="HB94" i="27"/>
  <c r="HN94" i="27"/>
  <c r="HZ94" i="27"/>
  <c r="AS94" i="27"/>
  <c r="BS94" i="27"/>
  <c r="CZ94" i="27"/>
  <c r="DZ94" i="27"/>
  <c r="FG94" i="27"/>
  <c r="GG94" i="27"/>
  <c r="HG94" i="27"/>
  <c r="AT94" i="27"/>
  <c r="CA94" i="27"/>
  <c r="DA94" i="27"/>
  <c r="EA94" i="27"/>
  <c r="FH94" i="27"/>
  <c r="GH94" i="27"/>
  <c r="HO94" i="27"/>
  <c r="AU94" i="27"/>
  <c r="CB94" i="27"/>
  <c r="DB94" i="27"/>
  <c r="EI94" i="27"/>
  <c r="FI94" i="27"/>
  <c r="GI94" i="27"/>
  <c r="HP94" i="27"/>
  <c r="BC94" i="27"/>
  <c r="CC94" i="27"/>
  <c r="DC94" i="27"/>
  <c r="EJ94" i="27"/>
  <c r="FJ94" i="27"/>
  <c r="GQ94" i="27"/>
  <c r="HQ94" i="27"/>
  <c r="BD94" i="27"/>
  <c r="CD94" i="27"/>
  <c r="DK94" i="27"/>
  <c r="EK94" i="27"/>
  <c r="FK94" i="27"/>
  <c r="GR94" i="27"/>
  <c r="HR94" i="27"/>
  <c r="CO94" i="27"/>
  <c r="EM94" i="27"/>
  <c r="GF94" i="27"/>
  <c r="ID94" i="27"/>
  <c r="IB94" i="27"/>
  <c r="GE94" i="27"/>
  <c r="AR94" i="27"/>
  <c r="CP94" i="27"/>
  <c r="EU94" i="27"/>
  <c r="GS94" i="27"/>
  <c r="IE94" i="27"/>
  <c r="BE94" i="27"/>
  <c r="CQ94" i="27"/>
  <c r="EV94" i="27"/>
  <c r="GT94" i="27"/>
  <c r="HF94" i="27"/>
  <c r="BF94" i="27"/>
  <c r="CY94" i="27"/>
  <c r="EW94" i="27"/>
  <c r="GU94" i="27"/>
  <c r="FT94" i="27"/>
  <c r="DY94" i="27"/>
  <c r="BG94" i="27"/>
  <c r="DL94" i="27"/>
  <c r="EX94" i="27"/>
  <c r="HC94" i="27"/>
  <c r="CM94" i="27"/>
  <c r="BO94" i="27"/>
  <c r="DM94" i="27"/>
  <c r="EY94" i="27"/>
  <c r="HD94" i="27"/>
  <c r="DO94" i="27"/>
  <c r="IC94" i="27"/>
  <c r="BP94" i="27"/>
  <c r="DN94" i="27"/>
  <c r="FS94" i="27"/>
  <c r="HE94" i="27"/>
  <c r="BQ94" i="27"/>
  <c r="FW94" i="27"/>
  <c r="EL94" i="27"/>
  <c r="BR94" i="27"/>
  <c r="DW94" i="27"/>
  <c r="FU94" i="27"/>
  <c r="HS94" i="27"/>
  <c r="CE94" i="27"/>
  <c r="IA94" i="27"/>
  <c r="DX94" i="27"/>
  <c r="FV94" i="27"/>
  <c r="CN94" i="27"/>
  <c r="CN70" i="27"/>
  <c r="EJ70" i="27"/>
  <c r="EV70" i="27"/>
  <c r="FT70" i="27"/>
  <c r="IB70" i="27"/>
  <c r="CC70" i="27"/>
  <c r="CO70" i="27"/>
  <c r="DM70" i="27"/>
  <c r="FU70" i="27"/>
  <c r="BF70" i="27"/>
  <c r="BR70" i="27"/>
  <c r="CD70" i="27"/>
  <c r="CP70" i="27"/>
  <c r="DZ70" i="27"/>
  <c r="EX70" i="27"/>
  <c r="GT70" i="27"/>
  <c r="HF70" i="27"/>
  <c r="HR70" i="27"/>
  <c r="ID70" i="27"/>
  <c r="BS70" i="27"/>
  <c r="CQ70" i="27"/>
  <c r="EM70" i="27"/>
  <c r="EY70" i="27"/>
  <c r="FK70" i="27"/>
  <c r="FW70" i="27"/>
  <c r="HG70" i="27"/>
  <c r="BI70" i="27"/>
  <c r="DE70" i="27"/>
  <c r="DQ70" i="27"/>
  <c r="EC70" i="27"/>
  <c r="EO70" i="27"/>
  <c r="FY70" i="27"/>
  <c r="GW70" i="27"/>
  <c r="HU70" i="27"/>
  <c r="IG70" i="27"/>
  <c r="AX70" i="27"/>
  <c r="BJ70" i="27"/>
  <c r="BV70" i="27"/>
  <c r="CH70" i="27"/>
  <c r="CT70" i="27"/>
  <c r="DF70" i="27"/>
  <c r="DR70" i="27"/>
  <c r="ED70" i="27"/>
  <c r="EP70" i="27"/>
  <c r="FB70" i="27"/>
  <c r="FN70" i="27"/>
  <c r="FZ70" i="27"/>
  <c r="GL70" i="27"/>
  <c r="GX70" i="27"/>
  <c r="AY70" i="27"/>
  <c r="BK70" i="27"/>
  <c r="BW70" i="27"/>
  <c r="CI70" i="27"/>
  <c r="CU70" i="27"/>
  <c r="AZ70" i="27"/>
  <c r="BL70" i="27"/>
  <c r="BX70" i="27"/>
  <c r="CJ70" i="27"/>
  <c r="CV70" i="27"/>
  <c r="DH70" i="27"/>
  <c r="DT70" i="27"/>
  <c r="EF70" i="27"/>
  <c r="ER70" i="27"/>
  <c r="FD70" i="27"/>
  <c r="FP70" i="27"/>
  <c r="GB70" i="27"/>
  <c r="GN70" i="27"/>
  <c r="BH70" i="27"/>
  <c r="CR70" i="27"/>
  <c r="DV70" i="27"/>
  <c r="EZ70" i="27"/>
  <c r="GC70" i="27"/>
  <c r="HB70" i="27"/>
  <c r="HT70" i="27"/>
  <c r="BM70" i="27"/>
  <c r="CW70" i="27"/>
  <c r="DW70" i="27"/>
  <c r="FC70" i="27"/>
  <c r="GD70" i="27"/>
  <c r="HC70" i="27"/>
  <c r="HV70" i="27"/>
  <c r="BN70" i="27"/>
  <c r="CX70" i="27"/>
  <c r="EB70" i="27"/>
  <c r="FE70" i="27"/>
  <c r="GE70" i="27"/>
  <c r="HE70" i="27"/>
  <c r="HW70" i="27"/>
  <c r="BO70" i="27"/>
  <c r="CY70" i="27"/>
  <c r="EE70" i="27"/>
  <c r="FF70" i="27"/>
  <c r="GJ70" i="27"/>
  <c r="HH70" i="27"/>
  <c r="HX70" i="27"/>
  <c r="BT70" i="27"/>
  <c r="DD70" i="27"/>
  <c r="EG70" i="27"/>
  <c r="FG70" i="27"/>
  <c r="GM70" i="27"/>
  <c r="HJ70" i="27"/>
  <c r="HY70" i="27"/>
  <c r="BY70" i="27"/>
  <c r="DG70" i="27"/>
  <c r="EH70" i="27"/>
  <c r="FL70" i="27"/>
  <c r="GO70" i="27"/>
  <c r="HK70" i="27"/>
  <c r="HZ70" i="27"/>
  <c r="BZ70" i="27"/>
  <c r="DI70" i="27"/>
  <c r="EI70" i="27"/>
  <c r="FO70" i="27"/>
  <c r="GP70" i="27"/>
  <c r="HL70" i="27"/>
  <c r="IA70" i="27"/>
  <c r="CA70" i="27"/>
  <c r="DJ70" i="27"/>
  <c r="EN70" i="27"/>
  <c r="FQ70" i="27"/>
  <c r="GQ70" i="27"/>
  <c r="HM70" i="27"/>
  <c r="IC70" i="27"/>
  <c r="AV70" i="27"/>
  <c r="CF70" i="27"/>
  <c r="DK70" i="27"/>
  <c r="EQ70" i="27"/>
  <c r="FR70" i="27"/>
  <c r="GV70" i="27"/>
  <c r="HN70" i="27"/>
  <c r="IE70" i="27"/>
  <c r="BA70" i="27"/>
  <c r="CK70" i="27"/>
  <c r="DP70" i="27"/>
  <c r="ES70" i="27"/>
  <c r="FS70" i="27"/>
  <c r="GY70" i="27"/>
  <c r="HO70" i="27"/>
  <c r="IF70" i="27"/>
  <c r="BB70" i="27"/>
  <c r="CL70" i="27"/>
  <c r="DS70" i="27"/>
  <c r="ET70" i="27"/>
  <c r="FX70" i="27"/>
  <c r="GZ70" i="27"/>
  <c r="HQ70" i="27"/>
  <c r="GA70" i="27"/>
  <c r="HA70" i="27"/>
  <c r="HS70" i="27"/>
  <c r="BC70" i="27"/>
  <c r="CM70" i="27"/>
  <c r="DU70" i="27"/>
  <c r="EU70" i="27"/>
  <c r="HY46" i="27"/>
  <c r="BC34" i="27"/>
  <c r="BO34" i="27"/>
  <c r="CA34" i="27"/>
  <c r="CM34" i="27"/>
  <c r="CY34" i="27"/>
  <c r="DK34" i="27"/>
  <c r="DW34" i="27"/>
  <c r="EI34" i="27"/>
  <c r="EU34" i="27"/>
  <c r="FG34" i="27"/>
  <c r="FS34" i="27"/>
  <c r="GE34" i="27"/>
  <c r="GQ34" i="27"/>
  <c r="HC34" i="27"/>
  <c r="HO34" i="27"/>
  <c r="IA34" i="27"/>
  <c r="AR34" i="27"/>
  <c r="BD34" i="27"/>
  <c r="BP34" i="27"/>
  <c r="CB34" i="27"/>
  <c r="CN34" i="27"/>
  <c r="CZ34" i="27"/>
  <c r="DL34" i="27"/>
  <c r="DX34" i="27"/>
  <c r="EJ34" i="27"/>
  <c r="EV34" i="27"/>
  <c r="FH34" i="27"/>
  <c r="FT34" i="27"/>
  <c r="GF34" i="27"/>
  <c r="GR34" i="27"/>
  <c r="HD34" i="27"/>
  <c r="HP34" i="27"/>
  <c r="IB34" i="27"/>
  <c r="AS34" i="27"/>
  <c r="BE34" i="27"/>
  <c r="BQ34" i="27"/>
  <c r="CC34" i="27"/>
  <c r="CO34" i="27"/>
  <c r="DA34" i="27"/>
  <c r="DM34" i="27"/>
  <c r="DY34" i="27"/>
  <c r="EK34" i="27"/>
  <c r="EW34" i="27"/>
  <c r="FI34" i="27"/>
  <c r="FU34" i="27"/>
  <c r="GG34" i="27"/>
  <c r="GS34" i="27"/>
  <c r="HE34" i="27"/>
  <c r="HQ34" i="27"/>
  <c r="IC34" i="27"/>
  <c r="AT34" i="27"/>
  <c r="BF34" i="27"/>
  <c r="BR34" i="27"/>
  <c r="CD34" i="27"/>
  <c r="CP34" i="27"/>
  <c r="DB34" i="27"/>
  <c r="DN34" i="27"/>
  <c r="DZ34" i="27"/>
  <c r="EL34" i="27"/>
  <c r="EX34" i="27"/>
  <c r="FJ34" i="27"/>
  <c r="FV34" i="27"/>
  <c r="GH34" i="27"/>
  <c r="GT34" i="27"/>
  <c r="HF34" i="27"/>
  <c r="HR34" i="27"/>
  <c r="ID34" i="27"/>
  <c r="AU34" i="27"/>
  <c r="BG34" i="27"/>
  <c r="BS34" i="27"/>
  <c r="CE34" i="27"/>
  <c r="CQ34" i="27"/>
  <c r="DC34" i="27"/>
  <c r="DO34" i="27"/>
  <c r="EA34" i="27"/>
  <c r="EM34" i="27"/>
  <c r="EY34" i="27"/>
  <c r="FK34" i="27"/>
  <c r="FW34" i="27"/>
  <c r="GI34" i="27"/>
  <c r="GU34" i="27"/>
  <c r="HG34" i="27"/>
  <c r="HS34" i="27"/>
  <c r="IE34" i="27"/>
  <c r="AV34" i="27"/>
  <c r="BH34" i="27"/>
  <c r="BT34" i="27"/>
  <c r="CF34" i="27"/>
  <c r="CR34" i="27"/>
  <c r="DD34" i="27"/>
  <c r="DP34" i="27"/>
  <c r="EB34" i="27"/>
  <c r="EN34" i="27"/>
  <c r="EZ34" i="27"/>
  <c r="FL34" i="27"/>
  <c r="FX34" i="27"/>
  <c r="GJ34" i="27"/>
  <c r="GV34" i="27"/>
  <c r="HH34" i="27"/>
  <c r="HT34" i="27"/>
  <c r="IF34" i="27"/>
  <c r="AW34" i="27"/>
  <c r="BI34" i="27"/>
  <c r="BU34" i="27"/>
  <c r="CG34" i="27"/>
  <c r="CS34" i="27"/>
  <c r="DE34" i="27"/>
  <c r="DQ34" i="27"/>
  <c r="EC34" i="27"/>
  <c r="EO34" i="27"/>
  <c r="FA34" i="27"/>
  <c r="FM34" i="27"/>
  <c r="FY34" i="27"/>
  <c r="GK34" i="27"/>
  <c r="GW34" i="27"/>
  <c r="HI34" i="27"/>
  <c r="HU34" i="27"/>
  <c r="IG34" i="27"/>
  <c r="AX34" i="27"/>
  <c r="BJ34" i="27"/>
  <c r="BV34" i="27"/>
  <c r="CH34" i="27"/>
  <c r="CT34" i="27"/>
  <c r="DF34" i="27"/>
  <c r="DR34" i="27"/>
  <c r="ED34" i="27"/>
  <c r="EP34" i="27"/>
  <c r="FB34" i="27"/>
  <c r="FN34" i="27"/>
  <c r="FZ34" i="27"/>
  <c r="GL34" i="27"/>
  <c r="AY34" i="27"/>
  <c r="BK34" i="27"/>
  <c r="BW34" i="27"/>
  <c r="CI34" i="27"/>
  <c r="CU34" i="27"/>
  <c r="DG34" i="27"/>
  <c r="DS34" i="27"/>
  <c r="EE34" i="27"/>
  <c r="EQ34" i="27"/>
  <c r="FC34" i="27"/>
  <c r="FO34" i="27"/>
  <c r="GA34" i="27"/>
  <c r="GM34" i="27"/>
  <c r="GY34" i="27"/>
  <c r="HK34" i="27"/>
  <c r="HW34" i="27"/>
  <c r="AZ34" i="27"/>
  <c r="BL34" i="27"/>
  <c r="BX34" i="27"/>
  <c r="CJ34" i="27"/>
  <c r="CV34" i="27"/>
  <c r="DH34" i="27"/>
  <c r="DT34" i="27"/>
  <c r="EF34" i="27"/>
  <c r="ER34" i="27"/>
  <c r="FD34" i="27"/>
  <c r="FP34" i="27"/>
  <c r="GB34" i="27"/>
  <c r="GN34" i="27"/>
  <c r="GZ34" i="27"/>
  <c r="HL34" i="27"/>
  <c r="HX34" i="27"/>
  <c r="BA34" i="27"/>
  <c r="BM34" i="27"/>
  <c r="BY34" i="27"/>
  <c r="CK34" i="27"/>
  <c r="CW34" i="27"/>
  <c r="DI34" i="27"/>
  <c r="DU34" i="27"/>
  <c r="EG34" i="27"/>
  <c r="ES34" i="27"/>
  <c r="FE34" i="27"/>
  <c r="FQ34" i="27"/>
  <c r="GC34" i="27"/>
  <c r="GO34" i="27"/>
  <c r="HA34" i="27"/>
  <c r="HM34" i="27"/>
  <c r="HY34" i="27"/>
  <c r="DV34" i="27"/>
  <c r="HZ34" i="27"/>
  <c r="EH34" i="27"/>
  <c r="ET34" i="27"/>
  <c r="FF34" i="27"/>
  <c r="FR34" i="27"/>
  <c r="GD34" i="27"/>
  <c r="BB34" i="27"/>
  <c r="GP34" i="27"/>
  <c r="BN34" i="27"/>
  <c r="GX34" i="27"/>
  <c r="BZ34" i="27"/>
  <c r="HB34" i="27"/>
  <c r="CL34" i="27"/>
  <c r="HJ34" i="27"/>
  <c r="CX34" i="27"/>
  <c r="HN34" i="27"/>
  <c r="DJ34" i="27"/>
  <c r="HV34" i="27"/>
  <c r="DA22" i="27"/>
  <c r="AT22" i="27"/>
  <c r="GH22" i="27"/>
  <c r="EA22" i="27"/>
  <c r="BT22" i="27"/>
  <c r="HH22" i="27"/>
  <c r="FA22" i="27"/>
  <c r="CT22" i="27"/>
  <c r="AY22" i="27"/>
  <c r="GM22" i="27"/>
  <c r="ER22" i="27"/>
  <c r="CW22" i="27"/>
  <c r="BB22" i="27"/>
  <c r="GP22" i="27"/>
  <c r="EU22" i="27"/>
  <c r="FH22" i="27"/>
  <c r="CZ22" i="27"/>
  <c r="AT83" i="27"/>
  <c r="BF83" i="27"/>
  <c r="BR83" i="27"/>
  <c r="CD83" i="27"/>
  <c r="CP83" i="27"/>
  <c r="DB83" i="27"/>
  <c r="DN83" i="27"/>
  <c r="DZ83" i="27"/>
  <c r="EL83" i="27"/>
  <c r="EX83" i="27"/>
  <c r="FJ83" i="27"/>
  <c r="FV83" i="27"/>
  <c r="GH83" i="27"/>
  <c r="GT83" i="27"/>
  <c r="HF83" i="27"/>
  <c r="HR83" i="27"/>
  <c r="ID83" i="27"/>
  <c r="AU83" i="27"/>
  <c r="BG83" i="27"/>
  <c r="BS83" i="27"/>
  <c r="CE83" i="27"/>
  <c r="CQ83" i="27"/>
  <c r="DC83" i="27"/>
  <c r="DO83" i="27"/>
  <c r="EA83" i="27"/>
  <c r="EM83" i="27"/>
  <c r="EY83" i="27"/>
  <c r="FK83" i="27"/>
  <c r="FW83" i="27"/>
  <c r="GI83" i="27"/>
  <c r="GU83" i="27"/>
  <c r="HG83" i="27"/>
  <c r="HS83" i="27"/>
  <c r="IE83" i="27"/>
  <c r="AV83" i="27"/>
  <c r="BH83" i="27"/>
  <c r="BT83" i="27"/>
  <c r="CF83" i="27"/>
  <c r="CR83" i="27"/>
  <c r="DD83" i="27"/>
  <c r="DP83" i="27"/>
  <c r="EB83" i="27"/>
  <c r="EN83" i="27"/>
  <c r="EZ83" i="27"/>
  <c r="FL83" i="27"/>
  <c r="FX83" i="27"/>
  <c r="GJ83" i="27"/>
  <c r="GV83" i="27"/>
  <c r="HH83" i="27"/>
  <c r="HT83" i="27"/>
  <c r="IF83" i="27"/>
  <c r="AW83" i="27"/>
  <c r="BI83" i="27"/>
  <c r="BU83" i="27"/>
  <c r="CG83" i="27"/>
  <c r="CS83" i="27"/>
  <c r="DE83" i="27"/>
  <c r="DQ83" i="27"/>
  <c r="EC83" i="27"/>
  <c r="EO83" i="27"/>
  <c r="FA83" i="27"/>
  <c r="FM83" i="27"/>
  <c r="FY83" i="27"/>
  <c r="GK83" i="27"/>
  <c r="GW83" i="27"/>
  <c r="HI83" i="27"/>
  <c r="HU83" i="27"/>
  <c r="IG83" i="27"/>
  <c r="AX83" i="27"/>
  <c r="BJ83" i="27"/>
  <c r="BV83" i="27"/>
  <c r="CH83" i="27"/>
  <c r="CT83" i="27"/>
  <c r="DF83" i="27"/>
  <c r="DR83" i="27"/>
  <c r="ED83" i="27"/>
  <c r="EP83" i="27"/>
  <c r="FB83" i="27"/>
  <c r="FN83" i="27"/>
  <c r="FZ83" i="27"/>
  <c r="GL83" i="27"/>
  <c r="GX83" i="27"/>
  <c r="HJ83" i="27"/>
  <c r="HV83" i="27"/>
  <c r="AY83" i="27"/>
  <c r="BK83" i="27"/>
  <c r="BW83" i="27"/>
  <c r="CI83" i="27"/>
  <c r="CU83" i="27"/>
  <c r="DG83" i="27"/>
  <c r="DS83" i="27"/>
  <c r="EE83" i="27"/>
  <c r="EQ83" i="27"/>
  <c r="FC83" i="27"/>
  <c r="FO83" i="27"/>
  <c r="GA83" i="27"/>
  <c r="GM83" i="27"/>
  <c r="GY83" i="27"/>
  <c r="HK83" i="27"/>
  <c r="HW83" i="27"/>
  <c r="AZ83" i="27"/>
  <c r="BL83" i="27"/>
  <c r="BX83" i="27"/>
  <c r="CJ83" i="27"/>
  <c r="CV83" i="27"/>
  <c r="DH83" i="27"/>
  <c r="DT83" i="27"/>
  <c r="EF83" i="27"/>
  <c r="ER83" i="27"/>
  <c r="FD83" i="27"/>
  <c r="FP83" i="27"/>
  <c r="GB83" i="27"/>
  <c r="GN83" i="27"/>
  <c r="GZ83" i="27"/>
  <c r="HL83" i="27"/>
  <c r="HX83" i="27"/>
  <c r="BA83" i="27"/>
  <c r="BM83" i="27"/>
  <c r="BY83" i="27"/>
  <c r="CK83" i="27"/>
  <c r="CW83" i="27"/>
  <c r="DI83" i="27"/>
  <c r="DU83" i="27"/>
  <c r="EG83" i="27"/>
  <c r="ES83" i="27"/>
  <c r="FE83" i="27"/>
  <c r="FQ83" i="27"/>
  <c r="GC83" i="27"/>
  <c r="GO83" i="27"/>
  <c r="HA83" i="27"/>
  <c r="HM83" i="27"/>
  <c r="HY83" i="27"/>
  <c r="BB83" i="27"/>
  <c r="BN83" i="27"/>
  <c r="BZ83" i="27"/>
  <c r="CL83" i="27"/>
  <c r="CX83" i="27"/>
  <c r="DJ83" i="27"/>
  <c r="DV83" i="27"/>
  <c r="EH83" i="27"/>
  <c r="ET83" i="27"/>
  <c r="FF83" i="27"/>
  <c r="FR83" i="27"/>
  <c r="GD83" i="27"/>
  <c r="GP83" i="27"/>
  <c r="HB83" i="27"/>
  <c r="HN83" i="27"/>
  <c r="HZ83" i="27"/>
  <c r="BC83" i="27"/>
  <c r="BO83" i="27"/>
  <c r="CA83" i="27"/>
  <c r="CM83" i="27"/>
  <c r="CY83" i="27"/>
  <c r="DK83" i="27"/>
  <c r="DW83" i="27"/>
  <c r="EI83" i="27"/>
  <c r="EU83" i="27"/>
  <c r="FG83" i="27"/>
  <c r="FS83" i="27"/>
  <c r="GE83" i="27"/>
  <c r="GQ83" i="27"/>
  <c r="HC83" i="27"/>
  <c r="HO83" i="27"/>
  <c r="IA83" i="27"/>
  <c r="AR83" i="27"/>
  <c r="BD83" i="27"/>
  <c r="BP83" i="27"/>
  <c r="CB83" i="27"/>
  <c r="CN83" i="27"/>
  <c r="CZ83" i="27"/>
  <c r="DL83" i="27"/>
  <c r="DX83" i="27"/>
  <c r="EJ83" i="27"/>
  <c r="EV83" i="27"/>
  <c r="FH83" i="27"/>
  <c r="FT83" i="27"/>
  <c r="GF83" i="27"/>
  <c r="GR83" i="27"/>
  <c r="HD83" i="27"/>
  <c r="HP83" i="27"/>
  <c r="IB83" i="27"/>
  <c r="EW83" i="27"/>
  <c r="FI83" i="27"/>
  <c r="FU83" i="27"/>
  <c r="AS83" i="27"/>
  <c r="GG83" i="27"/>
  <c r="BE83" i="27"/>
  <c r="GS83" i="27"/>
  <c r="BQ83" i="27"/>
  <c r="HE83" i="27"/>
  <c r="CC83" i="27"/>
  <c r="HQ83" i="27"/>
  <c r="CO83" i="27"/>
  <c r="DA83" i="27"/>
  <c r="DM83" i="27"/>
  <c r="DY83" i="27"/>
  <c r="EK83" i="27"/>
  <c r="IC83" i="27"/>
  <c r="AZ82" i="27"/>
  <c r="BL82" i="27"/>
  <c r="BX82" i="27"/>
  <c r="CJ82" i="27"/>
  <c r="CV82" i="27"/>
  <c r="DH82" i="27"/>
  <c r="DT82" i="27"/>
  <c r="EF82" i="27"/>
  <c r="ER82" i="27"/>
  <c r="FD82" i="27"/>
  <c r="FP82" i="27"/>
  <c r="GB82" i="27"/>
  <c r="GN82" i="27"/>
  <c r="GZ82" i="27"/>
  <c r="HL82" i="27"/>
  <c r="HX82" i="27"/>
  <c r="BA82" i="27"/>
  <c r="BM82" i="27"/>
  <c r="BY82" i="27"/>
  <c r="CK82" i="27"/>
  <c r="CW82" i="27"/>
  <c r="DI82" i="27"/>
  <c r="DU82" i="27"/>
  <c r="EG82" i="27"/>
  <c r="ES82" i="27"/>
  <c r="FE82" i="27"/>
  <c r="FQ82" i="27"/>
  <c r="GC82" i="27"/>
  <c r="GO82" i="27"/>
  <c r="HA82" i="27"/>
  <c r="HM82" i="27"/>
  <c r="HY82" i="27"/>
  <c r="BB82" i="27"/>
  <c r="BN82" i="27"/>
  <c r="BZ82" i="27"/>
  <c r="CL82" i="27"/>
  <c r="CX82" i="27"/>
  <c r="DJ82" i="27"/>
  <c r="DV82" i="27"/>
  <c r="EH82" i="27"/>
  <c r="ET82" i="27"/>
  <c r="FF82" i="27"/>
  <c r="FR82" i="27"/>
  <c r="GD82" i="27"/>
  <c r="GP82" i="27"/>
  <c r="HB82" i="27"/>
  <c r="HN82" i="27"/>
  <c r="HZ82" i="27"/>
  <c r="BC82" i="27"/>
  <c r="BO82" i="27"/>
  <c r="CA82" i="27"/>
  <c r="CM82" i="27"/>
  <c r="CY82" i="27"/>
  <c r="DK82" i="27"/>
  <c r="DW82" i="27"/>
  <c r="EI82" i="27"/>
  <c r="EU82" i="27"/>
  <c r="FG82" i="27"/>
  <c r="FS82" i="27"/>
  <c r="GE82" i="27"/>
  <c r="GQ82" i="27"/>
  <c r="HC82" i="27"/>
  <c r="HO82" i="27"/>
  <c r="IA82" i="27"/>
  <c r="AR82" i="27"/>
  <c r="BD82" i="27"/>
  <c r="BP82" i="27"/>
  <c r="CB82" i="27"/>
  <c r="CN82" i="27"/>
  <c r="CZ82" i="27"/>
  <c r="DL82" i="27"/>
  <c r="DX82" i="27"/>
  <c r="EJ82" i="27"/>
  <c r="EV82" i="27"/>
  <c r="FH82" i="27"/>
  <c r="FT82" i="27"/>
  <c r="GF82" i="27"/>
  <c r="GR82" i="27"/>
  <c r="HD82" i="27"/>
  <c r="HP82" i="27"/>
  <c r="IB82" i="27"/>
  <c r="AS82" i="27"/>
  <c r="BE82" i="27"/>
  <c r="BQ82" i="27"/>
  <c r="CC82" i="27"/>
  <c r="CO82" i="27"/>
  <c r="DA82" i="27"/>
  <c r="DM82" i="27"/>
  <c r="DY82" i="27"/>
  <c r="EK82" i="27"/>
  <c r="EW82" i="27"/>
  <c r="FI82" i="27"/>
  <c r="FU82" i="27"/>
  <c r="GG82" i="27"/>
  <c r="GS82" i="27"/>
  <c r="HE82" i="27"/>
  <c r="HQ82" i="27"/>
  <c r="IC82" i="27"/>
  <c r="AT82" i="27"/>
  <c r="BF82" i="27"/>
  <c r="BR82" i="27"/>
  <c r="CD82" i="27"/>
  <c r="CP82" i="27"/>
  <c r="DB82" i="27"/>
  <c r="DN82" i="27"/>
  <c r="DZ82" i="27"/>
  <c r="EL82" i="27"/>
  <c r="EX82" i="27"/>
  <c r="FJ82" i="27"/>
  <c r="FV82" i="27"/>
  <c r="GH82" i="27"/>
  <c r="GT82" i="27"/>
  <c r="HF82" i="27"/>
  <c r="HR82" i="27"/>
  <c r="ID82" i="27"/>
  <c r="AU82" i="27"/>
  <c r="BG82" i="27"/>
  <c r="BS82" i="27"/>
  <c r="CE82" i="27"/>
  <c r="CQ82" i="27"/>
  <c r="DC82" i="27"/>
  <c r="DO82" i="27"/>
  <c r="EA82" i="27"/>
  <c r="EM82" i="27"/>
  <c r="EY82" i="27"/>
  <c r="FK82" i="27"/>
  <c r="FW82" i="27"/>
  <c r="GI82" i="27"/>
  <c r="GU82" i="27"/>
  <c r="HG82" i="27"/>
  <c r="HS82" i="27"/>
  <c r="IE82" i="27"/>
  <c r="AV82" i="27"/>
  <c r="BH82" i="27"/>
  <c r="BT82" i="27"/>
  <c r="CF82" i="27"/>
  <c r="CR82" i="27"/>
  <c r="DD82" i="27"/>
  <c r="DP82" i="27"/>
  <c r="EB82" i="27"/>
  <c r="EN82" i="27"/>
  <c r="EZ82" i="27"/>
  <c r="FL82" i="27"/>
  <c r="FX82" i="27"/>
  <c r="GJ82" i="27"/>
  <c r="GV82" i="27"/>
  <c r="HH82" i="27"/>
  <c r="HT82" i="27"/>
  <c r="IF82" i="27"/>
  <c r="AW82" i="27"/>
  <c r="BI82" i="27"/>
  <c r="BU82" i="27"/>
  <c r="CG82" i="27"/>
  <c r="CS82" i="27"/>
  <c r="DE82" i="27"/>
  <c r="DQ82" i="27"/>
  <c r="EC82" i="27"/>
  <c r="EO82" i="27"/>
  <c r="FA82" i="27"/>
  <c r="FM82" i="27"/>
  <c r="FY82" i="27"/>
  <c r="GK82" i="27"/>
  <c r="GW82" i="27"/>
  <c r="HI82" i="27"/>
  <c r="HU82" i="27"/>
  <c r="IG82" i="27"/>
  <c r="AX82" i="27"/>
  <c r="BJ82" i="27"/>
  <c r="BV82" i="27"/>
  <c r="CH82" i="27"/>
  <c r="CT82" i="27"/>
  <c r="DF82" i="27"/>
  <c r="DR82" i="27"/>
  <c r="ED82" i="27"/>
  <c r="EP82" i="27"/>
  <c r="FB82" i="27"/>
  <c r="FN82" i="27"/>
  <c r="FZ82" i="27"/>
  <c r="GL82" i="27"/>
  <c r="GX82" i="27"/>
  <c r="HJ82" i="27"/>
  <c r="HV82" i="27"/>
  <c r="BK82" i="27"/>
  <c r="GY82" i="27"/>
  <c r="BW82" i="27"/>
  <c r="HK82" i="27"/>
  <c r="CI82" i="27"/>
  <c r="HW82" i="27"/>
  <c r="CU82" i="27"/>
  <c r="DG82" i="27"/>
  <c r="DS82" i="27"/>
  <c r="EE82" i="27"/>
  <c r="GA82" i="27"/>
  <c r="GM82" i="27"/>
  <c r="FO82" i="27"/>
  <c r="AY82" i="27"/>
  <c r="EQ82" i="27"/>
  <c r="FC82" i="27"/>
  <c r="AR58" i="27"/>
  <c r="BD58" i="27"/>
  <c r="CB58" i="27"/>
  <c r="CN58" i="27"/>
  <c r="CZ58" i="27"/>
  <c r="DL58" i="27"/>
  <c r="DX58" i="27"/>
  <c r="EV58" i="27"/>
  <c r="FH58" i="27"/>
  <c r="FT58" i="27"/>
  <c r="GF58" i="27"/>
  <c r="GR58" i="27"/>
  <c r="HP58" i="27"/>
  <c r="IB58" i="27"/>
  <c r="AS58" i="27"/>
  <c r="BE58" i="27"/>
  <c r="BQ58" i="27"/>
  <c r="CO58" i="27"/>
  <c r="DA58" i="27"/>
  <c r="DM58" i="27"/>
  <c r="DY58" i="27"/>
  <c r="EK58" i="27"/>
  <c r="FI58" i="27"/>
  <c r="FU58" i="27"/>
  <c r="GG58" i="27"/>
  <c r="GS58" i="27"/>
  <c r="HE58" i="27"/>
  <c r="IC58" i="27"/>
  <c r="AT58" i="27"/>
  <c r="BF58" i="27"/>
  <c r="BR58" i="27"/>
  <c r="CD58" i="27"/>
  <c r="DB58" i="27"/>
  <c r="DN58" i="27"/>
  <c r="DZ58" i="27"/>
  <c r="EL58" i="27"/>
  <c r="EX58" i="27"/>
  <c r="FV58" i="27"/>
  <c r="GH58" i="27"/>
  <c r="GT58" i="27"/>
  <c r="HF58" i="27"/>
  <c r="HR58" i="27"/>
  <c r="AU58" i="27"/>
  <c r="BG58" i="27"/>
  <c r="BS58" i="27"/>
  <c r="CE58" i="27"/>
  <c r="CQ58" i="27"/>
  <c r="DO58" i="27"/>
  <c r="EA58" i="27"/>
  <c r="EM58" i="27"/>
  <c r="EY58" i="27"/>
  <c r="FK58" i="27"/>
  <c r="GI58" i="27"/>
  <c r="GU58" i="27"/>
  <c r="HG58" i="27"/>
  <c r="HS58" i="27"/>
  <c r="IE58" i="27"/>
  <c r="BH58" i="27"/>
  <c r="BT58" i="27"/>
  <c r="CF58" i="27"/>
  <c r="CR58" i="27"/>
  <c r="DD58" i="27"/>
  <c r="EB58" i="27"/>
  <c r="EN58" i="27"/>
  <c r="EZ58" i="27"/>
  <c r="FL58" i="27"/>
  <c r="FX58" i="27"/>
  <c r="GV58" i="27"/>
  <c r="HH58" i="27"/>
  <c r="HT58" i="27"/>
  <c r="IF58" i="27"/>
  <c r="AW58" i="27"/>
  <c r="BU58" i="27"/>
  <c r="CG58" i="27"/>
  <c r="CS58" i="27"/>
  <c r="DE58" i="27"/>
  <c r="DQ58" i="27"/>
  <c r="EO58" i="27"/>
  <c r="FA58" i="27"/>
  <c r="FM58" i="27"/>
  <c r="FY58" i="27"/>
  <c r="GK58" i="27"/>
  <c r="HI58" i="27"/>
  <c r="HU58" i="27"/>
  <c r="IG58" i="27"/>
  <c r="AX58" i="27"/>
  <c r="BJ58" i="27"/>
  <c r="CH58" i="27"/>
  <c r="CT58" i="27"/>
  <c r="DF58" i="27"/>
  <c r="DR58" i="27"/>
  <c r="ED58" i="27"/>
  <c r="FB58" i="27"/>
  <c r="FN58" i="27"/>
  <c r="FZ58" i="27"/>
  <c r="GL58" i="27"/>
  <c r="GX58" i="27"/>
  <c r="HV58" i="27"/>
  <c r="AY58" i="27"/>
  <c r="BK58" i="27"/>
  <c r="BW58" i="27"/>
  <c r="CI58" i="27"/>
  <c r="DG58" i="27"/>
  <c r="DS58" i="27"/>
  <c r="EE58" i="27"/>
  <c r="EQ58" i="27"/>
  <c r="FC58" i="27"/>
  <c r="GA58" i="27"/>
  <c r="GM58" i="27"/>
  <c r="GY58" i="27"/>
  <c r="HK58" i="27"/>
  <c r="HW58" i="27"/>
  <c r="BL58" i="27"/>
  <c r="BX58" i="27"/>
  <c r="CJ58" i="27"/>
  <c r="CV58" i="27"/>
  <c r="DH58" i="27"/>
  <c r="EF58" i="27"/>
  <c r="ER58" i="27"/>
  <c r="FD58" i="27"/>
  <c r="FP58" i="27"/>
  <c r="GB58" i="27"/>
  <c r="GZ58" i="27"/>
  <c r="HL58" i="27"/>
  <c r="HX58" i="27"/>
  <c r="BA58" i="27"/>
  <c r="BM58" i="27"/>
  <c r="CK58" i="27"/>
  <c r="CW58" i="27"/>
  <c r="DI58" i="27"/>
  <c r="DU58" i="27"/>
  <c r="EG58" i="27"/>
  <c r="FE58" i="27"/>
  <c r="FQ58" i="27"/>
  <c r="GC58" i="27"/>
  <c r="GO58" i="27"/>
  <c r="HA58" i="27"/>
  <c r="HY58" i="27"/>
  <c r="BB58" i="27"/>
  <c r="BN58" i="27"/>
  <c r="BZ58" i="27"/>
  <c r="CL58" i="27"/>
  <c r="DJ58" i="27"/>
  <c r="DV58" i="27"/>
  <c r="EH58" i="27"/>
  <c r="ET58" i="27"/>
  <c r="FF58" i="27"/>
  <c r="GD58" i="27"/>
  <c r="GP58" i="27"/>
  <c r="HB58" i="27"/>
  <c r="HN58" i="27"/>
  <c r="HZ58" i="27"/>
  <c r="BC58" i="27"/>
  <c r="GQ58" i="27"/>
  <c r="BO58" i="27"/>
  <c r="HC58" i="27"/>
  <c r="CA58" i="27"/>
  <c r="CM58" i="27"/>
  <c r="IA58" i="27"/>
  <c r="CY58" i="27"/>
  <c r="DK58" i="27"/>
  <c r="DW58" i="27"/>
  <c r="EU58" i="27"/>
  <c r="FG58" i="27"/>
  <c r="FS58" i="27"/>
  <c r="BB93" i="27"/>
  <c r="BN93" i="27"/>
  <c r="BZ93" i="27"/>
  <c r="CL93" i="27"/>
  <c r="CX93" i="27"/>
  <c r="DJ93" i="27"/>
  <c r="DV93" i="27"/>
  <c r="EH93" i="27"/>
  <c r="ET93" i="27"/>
  <c r="FF93" i="27"/>
  <c r="FR93" i="27"/>
  <c r="GD93" i="27"/>
  <c r="GP93" i="27"/>
  <c r="HB93" i="27"/>
  <c r="HN93" i="27"/>
  <c r="HZ93" i="27"/>
  <c r="BC93" i="27"/>
  <c r="BO93" i="27"/>
  <c r="CA93" i="27"/>
  <c r="CM93" i="27"/>
  <c r="CY93" i="27"/>
  <c r="DK93" i="27"/>
  <c r="DW93" i="27"/>
  <c r="EI93" i="27"/>
  <c r="EU93" i="27"/>
  <c r="FG93" i="27"/>
  <c r="FS93" i="27"/>
  <c r="GE93" i="27"/>
  <c r="GQ93" i="27"/>
  <c r="HC93" i="27"/>
  <c r="HO93" i="27"/>
  <c r="IA93" i="27"/>
  <c r="AR93" i="27"/>
  <c r="BD93" i="27"/>
  <c r="BP93" i="27"/>
  <c r="CB93" i="27"/>
  <c r="CN93" i="27"/>
  <c r="CZ93" i="27"/>
  <c r="DL93" i="27"/>
  <c r="DX93" i="27"/>
  <c r="EJ93" i="27"/>
  <c r="EV93" i="27"/>
  <c r="FH93" i="27"/>
  <c r="FT93" i="27"/>
  <c r="GF93" i="27"/>
  <c r="GR93" i="27"/>
  <c r="HD93" i="27"/>
  <c r="HP93" i="27"/>
  <c r="IB93" i="27"/>
  <c r="AS93" i="27"/>
  <c r="BE93" i="27"/>
  <c r="BQ93" i="27"/>
  <c r="CC93" i="27"/>
  <c r="CO93" i="27"/>
  <c r="DA93" i="27"/>
  <c r="DM93" i="27"/>
  <c r="DY93" i="27"/>
  <c r="EK93" i="27"/>
  <c r="EW93" i="27"/>
  <c r="FI93" i="27"/>
  <c r="FU93" i="27"/>
  <c r="GG93" i="27"/>
  <c r="GS93" i="27"/>
  <c r="HE93" i="27"/>
  <c r="HQ93" i="27"/>
  <c r="IC93" i="27"/>
  <c r="AT93" i="27"/>
  <c r="BF93" i="27"/>
  <c r="BR93" i="27"/>
  <c r="CD93" i="27"/>
  <c r="CP93" i="27"/>
  <c r="DB93" i="27"/>
  <c r="DN93" i="27"/>
  <c r="DZ93" i="27"/>
  <c r="EL93" i="27"/>
  <c r="EX93" i="27"/>
  <c r="FJ93" i="27"/>
  <c r="FV93" i="27"/>
  <c r="GH93" i="27"/>
  <c r="GT93" i="27"/>
  <c r="HF93" i="27"/>
  <c r="HR93" i="27"/>
  <c r="ID93" i="27"/>
  <c r="AU93" i="27"/>
  <c r="BG93" i="27"/>
  <c r="BS93" i="27"/>
  <c r="CE93" i="27"/>
  <c r="CQ93" i="27"/>
  <c r="DC93" i="27"/>
  <c r="DO93" i="27"/>
  <c r="EA93" i="27"/>
  <c r="EM93" i="27"/>
  <c r="EY93" i="27"/>
  <c r="FK93" i="27"/>
  <c r="FW93" i="27"/>
  <c r="GI93" i="27"/>
  <c r="GU93" i="27"/>
  <c r="HG93" i="27"/>
  <c r="HS93" i="27"/>
  <c r="IE93" i="27"/>
  <c r="AV93" i="27"/>
  <c r="BH93" i="27"/>
  <c r="BT93" i="27"/>
  <c r="CF93" i="27"/>
  <c r="CR93" i="27"/>
  <c r="DD93" i="27"/>
  <c r="DP93" i="27"/>
  <c r="EB93" i="27"/>
  <c r="EN93" i="27"/>
  <c r="EZ93" i="27"/>
  <c r="FL93" i="27"/>
  <c r="FX93" i="27"/>
  <c r="GJ93" i="27"/>
  <c r="GV93" i="27"/>
  <c r="HH93" i="27"/>
  <c r="HT93" i="27"/>
  <c r="IF93" i="27"/>
  <c r="BU93" i="27"/>
  <c r="CU93" i="27"/>
  <c r="DU93" i="27"/>
  <c r="FB93" i="27"/>
  <c r="GB93" i="27"/>
  <c r="HI93" i="27"/>
  <c r="BV93" i="27"/>
  <c r="CV93" i="27"/>
  <c r="EC93" i="27"/>
  <c r="FC93" i="27"/>
  <c r="GC93" i="27"/>
  <c r="HJ93" i="27"/>
  <c r="AW93" i="27"/>
  <c r="BW93" i="27"/>
  <c r="CW93" i="27"/>
  <c r="ED93" i="27"/>
  <c r="FD93" i="27"/>
  <c r="GK93" i="27"/>
  <c r="HK93" i="27"/>
  <c r="AX93" i="27"/>
  <c r="BX93" i="27"/>
  <c r="DE93" i="27"/>
  <c r="EE93" i="27"/>
  <c r="FE93" i="27"/>
  <c r="GL93" i="27"/>
  <c r="HL93" i="27"/>
  <c r="AY93" i="27"/>
  <c r="BY93" i="27"/>
  <c r="DF93" i="27"/>
  <c r="EF93" i="27"/>
  <c r="FM93" i="27"/>
  <c r="GM93" i="27"/>
  <c r="HM93" i="27"/>
  <c r="AZ93" i="27"/>
  <c r="CG93" i="27"/>
  <c r="DG93" i="27"/>
  <c r="EG93" i="27"/>
  <c r="FN93" i="27"/>
  <c r="GN93" i="27"/>
  <c r="HU93" i="27"/>
  <c r="BL93" i="27"/>
  <c r="DS93" i="27"/>
  <c r="FZ93" i="27"/>
  <c r="IG93" i="27"/>
  <c r="FA93" i="27"/>
  <c r="BJ93" i="27"/>
  <c r="DR93" i="27"/>
  <c r="BM93" i="27"/>
  <c r="DT93" i="27"/>
  <c r="GA93" i="27"/>
  <c r="HA93" i="27"/>
  <c r="CH93" i="27"/>
  <c r="EO93" i="27"/>
  <c r="GO93" i="27"/>
  <c r="HX93" i="27"/>
  <c r="HY93" i="27"/>
  <c r="CI93" i="27"/>
  <c r="EP93" i="27"/>
  <c r="GW93" i="27"/>
  <c r="FY93" i="27"/>
  <c r="CJ93" i="27"/>
  <c r="EQ93" i="27"/>
  <c r="GX93" i="27"/>
  <c r="CT93" i="27"/>
  <c r="CK93" i="27"/>
  <c r="ER93" i="27"/>
  <c r="GY93" i="27"/>
  <c r="CS93" i="27"/>
  <c r="ES93" i="27"/>
  <c r="GZ93" i="27"/>
  <c r="DQ93" i="27"/>
  <c r="BK93" i="27"/>
  <c r="BA93" i="27"/>
  <c r="DH93" i="27"/>
  <c r="FO93" i="27"/>
  <c r="HV93" i="27"/>
  <c r="BI93" i="27"/>
  <c r="DI93" i="27"/>
  <c r="FP93" i="27"/>
  <c r="HW93" i="27"/>
  <c r="FQ93" i="27"/>
  <c r="AT81" i="27"/>
  <c r="BF81" i="27"/>
  <c r="BR81" i="27"/>
  <c r="CD81" i="27"/>
  <c r="CP81" i="27"/>
  <c r="DB81" i="27"/>
  <c r="DN81" i="27"/>
  <c r="DZ81" i="27"/>
  <c r="EL81" i="27"/>
  <c r="EX81" i="27"/>
  <c r="FJ81" i="27"/>
  <c r="FV81" i="27"/>
  <c r="GH81" i="27"/>
  <c r="GT81" i="27"/>
  <c r="HF81" i="27"/>
  <c r="HR81" i="27"/>
  <c r="ID81" i="27"/>
  <c r="AU81" i="27"/>
  <c r="BG81" i="27"/>
  <c r="BS81" i="27"/>
  <c r="CE81" i="27"/>
  <c r="CQ81" i="27"/>
  <c r="DC81" i="27"/>
  <c r="DO81" i="27"/>
  <c r="EA81" i="27"/>
  <c r="EM81" i="27"/>
  <c r="EY81" i="27"/>
  <c r="FK81" i="27"/>
  <c r="FW81" i="27"/>
  <c r="GI81" i="27"/>
  <c r="GU81" i="27"/>
  <c r="HG81" i="27"/>
  <c r="HS81" i="27"/>
  <c r="IE81" i="27"/>
  <c r="AV81" i="27"/>
  <c r="BH81" i="27"/>
  <c r="BT81" i="27"/>
  <c r="CF81" i="27"/>
  <c r="CR81" i="27"/>
  <c r="DD81" i="27"/>
  <c r="DP81" i="27"/>
  <c r="EB81" i="27"/>
  <c r="EN81" i="27"/>
  <c r="EZ81" i="27"/>
  <c r="FL81" i="27"/>
  <c r="FX81" i="27"/>
  <c r="GJ81" i="27"/>
  <c r="GV81" i="27"/>
  <c r="HH81" i="27"/>
  <c r="HT81" i="27"/>
  <c r="IF81" i="27"/>
  <c r="AW81" i="27"/>
  <c r="BI81" i="27"/>
  <c r="BU81" i="27"/>
  <c r="CG81" i="27"/>
  <c r="CS81" i="27"/>
  <c r="DE81" i="27"/>
  <c r="DQ81" i="27"/>
  <c r="EC81" i="27"/>
  <c r="EO81" i="27"/>
  <c r="FA81" i="27"/>
  <c r="FM81" i="27"/>
  <c r="FY81" i="27"/>
  <c r="GK81" i="27"/>
  <c r="GW81" i="27"/>
  <c r="HI81" i="27"/>
  <c r="HU81" i="27"/>
  <c r="IG81" i="27"/>
  <c r="AX81" i="27"/>
  <c r="BJ81" i="27"/>
  <c r="BV81" i="27"/>
  <c r="CH81" i="27"/>
  <c r="CT81" i="27"/>
  <c r="DF81" i="27"/>
  <c r="DR81" i="27"/>
  <c r="ED81" i="27"/>
  <c r="EP81" i="27"/>
  <c r="FB81" i="27"/>
  <c r="FN81" i="27"/>
  <c r="FZ81" i="27"/>
  <c r="GL81" i="27"/>
  <c r="GX81" i="27"/>
  <c r="HJ81" i="27"/>
  <c r="HV81" i="27"/>
  <c r="AY81" i="27"/>
  <c r="BK81" i="27"/>
  <c r="BW81" i="27"/>
  <c r="CI81" i="27"/>
  <c r="CU81" i="27"/>
  <c r="DG81" i="27"/>
  <c r="DS81" i="27"/>
  <c r="EE81" i="27"/>
  <c r="EQ81" i="27"/>
  <c r="FC81" i="27"/>
  <c r="FO81" i="27"/>
  <c r="GA81" i="27"/>
  <c r="GM81" i="27"/>
  <c r="GY81" i="27"/>
  <c r="HK81" i="27"/>
  <c r="HW81" i="27"/>
  <c r="AZ81" i="27"/>
  <c r="BL81" i="27"/>
  <c r="BX81" i="27"/>
  <c r="CJ81" i="27"/>
  <c r="CV81" i="27"/>
  <c r="DH81" i="27"/>
  <c r="DT81" i="27"/>
  <c r="EF81" i="27"/>
  <c r="ER81" i="27"/>
  <c r="FD81" i="27"/>
  <c r="FP81" i="27"/>
  <c r="GB81" i="27"/>
  <c r="GN81" i="27"/>
  <c r="GZ81" i="27"/>
  <c r="HL81" i="27"/>
  <c r="HX81" i="27"/>
  <c r="BA81" i="27"/>
  <c r="BM81" i="27"/>
  <c r="BY81" i="27"/>
  <c r="CK81" i="27"/>
  <c r="CW81" i="27"/>
  <c r="DI81" i="27"/>
  <c r="DU81" i="27"/>
  <c r="EG81" i="27"/>
  <c r="ES81" i="27"/>
  <c r="FE81" i="27"/>
  <c r="FQ81" i="27"/>
  <c r="GC81" i="27"/>
  <c r="GO81" i="27"/>
  <c r="HA81" i="27"/>
  <c r="HM81" i="27"/>
  <c r="HY81" i="27"/>
  <c r="BB81" i="27"/>
  <c r="BN81" i="27"/>
  <c r="BZ81" i="27"/>
  <c r="CL81" i="27"/>
  <c r="CX81" i="27"/>
  <c r="DJ81" i="27"/>
  <c r="DV81" i="27"/>
  <c r="EH81" i="27"/>
  <c r="ET81" i="27"/>
  <c r="FF81" i="27"/>
  <c r="FR81" i="27"/>
  <c r="GD81" i="27"/>
  <c r="GP81" i="27"/>
  <c r="HB81" i="27"/>
  <c r="HN81" i="27"/>
  <c r="HZ81" i="27"/>
  <c r="BC81" i="27"/>
  <c r="BO81" i="27"/>
  <c r="CA81" i="27"/>
  <c r="CM81" i="27"/>
  <c r="CY81" i="27"/>
  <c r="DK81" i="27"/>
  <c r="DW81" i="27"/>
  <c r="EI81" i="27"/>
  <c r="EU81" i="27"/>
  <c r="FG81" i="27"/>
  <c r="FS81" i="27"/>
  <c r="GE81" i="27"/>
  <c r="GQ81" i="27"/>
  <c r="HC81" i="27"/>
  <c r="HO81" i="27"/>
  <c r="IA81" i="27"/>
  <c r="AR81" i="27"/>
  <c r="BD81" i="27"/>
  <c r="BP81" i="27"/>
  <c r="CB81" i="27"/>
  <c r="CN81" i="27"/>
  <c r="CZ81" i="27"/>
  <c r="DL81" i="27"/>
  <c r="DX81" i="27"/>
  <c r="EJ81" i="27"/>
  <c r="EV81" i="27"/>
  <c r="FH81" i="27"/>
  <c r="FT81" i="27"/>
  <c r="GF81" i="27"/>
  <c r="GR81" i="27"/>
  <c r="HD81" i="27"/>
  <c r="HP81" i="27"/>
  <c r="IB81" i="27"/>
  <c r="DM81" i="27"/>
  <c r="DY81" i="27"/>
  <c r="EK81" i="27"/>
  <c r="EW81" i="27"/>
  <c r="FI81" i="27"/>
  <c r="FU81" i="27"/>
  <c r="AS81" i="27"/>
  <c r="GG81" i="27"/>
  <c r="BQ81" i="27"/>
  <c r="CC81" i="27"/>
  <c r="CO81" i="27"/>
  <c r="DA81" i="27"/>
  <c r="GS81" i="27"/>
  <c r="HE81" i="27"/>
  <c r="BE81" i="27"/>
  <c r="HQ81" i="27"/>
  <c r="IC81" i="27"/>
  <c r="AX69" i="27"/>
  <c r="BJ69" i="27"/>
  <c r="BV69" i="27"/>
  <c r="CH69" i="27"/>
  <c r="CT69" i="27"/>
  <c r="DF69" i="27"/>
  <c r="DR69" i="27"/>
  <c r="ED69" i="27"/>
  <c r="EP69" i="27"/>
  <c r="FB69" i="27"/>
  <c r="FN69" i="27"/>
  <c r="FZ69" i="27"/>
  <c r="GL69" i="27"/>
  <c r="GX69" i="27"/>
  <c r="HJ69" i="27"/>
  <c r="HV69" i="27"/>
  <c r="AY69" i="27"/>
  <c r="BK69" i="27"/>
  <c r="BW69" i="27"/>
  <c r="CI69" i="27"/>
  <c r="CU69" i="27"/>
  <c r="DG69" i="27"/>
  <c r="DS69" i="27"/>
  <c r="EE69" i="27"/>
  <c r="EQ69" i="27"/>
  <c r="FC69" i="27"/>
  <c r="FO69" i="27"/>
  <c r="GA69" i="27"/>
  <c r="GM69" i="27"/>
  <c r="GY69" i="27"/>
  <c r="HK69" i="27"/>
  <c r="HW69" i="27"/>
  <c r="AZ69" i="27"/>
  <c r="BL69" i="27"/>
  <c r="BX69" i="27"/>
  <c r="CJ69" i="27"/>
  <c r="CV69" i="27"/>
  <c r="DH69" i="27"/>
  <c r="DT69" i="27"/>
  <c r="EF69" i="27"/>
  <c r="ER69" i="27"/>
  <c r="FD69" i="27"/>
  <c r="FP69" i="27"/>
  <c r="GB69" i="27"/>
  <c r="GN69" i="27"/>
  <c r="GZ69" i="27"/>
  <c r="HL69" i="27"/>
  <c r="HX69" i="27"/>
  <c r="BA69" i="27"/>
  <c r="BM69" i="27"/>
  <c r="BY69" i="27"/>
  <c r="CK69" i="27"/>
  <c r="CW69" i="27"/>
  <c r="DI69" i="27"/>
  <c r="DU69" i="27"/>
  <c r="EG69" i="27"/>
  <c r="ES69" i="27"/>
  <c r="FE69" i="27"/>
  <c r="FQ69" i="27"/>
  <c r="GC69" i="27"/>
  <c r="GO69" i="27"/>
  <c r="HA69" i="27"/>
  <c r="HM69" i="27"/>
  <c r="HY69" i="27"/>
  <c r="BB69" i="27"/>
  <c r="BN69" i="27"/>
  <c r="BZ69" i="27"/>
  <c r="CL69" i="27"/>
  <c r="CX69" i="27"/>
  <c r="DJ69" i="27"/>
  <c r="DV69" i="27"/>
  <c r="EH69" i="27"/>
  <c r="ET69" i="27"/>
  <c r="FF69" i="27"/>
  <c r="FR69" i="27"/>
  <c r="GD69" i="27"/>
  <c r="BC69" i="27"/>
  <c r="BO69" i="27"/>
  <c r="CA69" i="27"/>
  <c r="CM69" i="27"/>
  <c r="CY69" i="27"/>
  <c r="DK69" i="27"/>
  <c r="DW69" i="27"/>
  <c r="EI69" i="27"/>
  <c r="EU69" i="27"/>
  <c r="FG69" i="27"/>
  <c r="FS69" i="27"/>
  <c r="GE69" i="27"/>
  <c r="GQ69" i="27"/>
  <c r="HC69" i="27"/>
  <c r="HO69" i="27"/>
  <c r="IA69" i="27"/>
  <c r="AR69" i="27"/>
  <c r="BD69" i="27"/>
  <c r="BP69" i="27"/>
  <c r="CB69" i="27"/>
  <c r="CN69" i="27"/>
  <c r="CZ69" i="27"/>
  <c r="DL69" i="27"/>
  <c r="DX69" i="27"/>
  <c r="EJ69" i="27"/>
  <c r="EV69" i="27"/>
  <c r="FH69" i="27"/>
  <c r="FT69" i="27"/>
  <c r="GF69" i="27"/>
  <c r="GR69" i="27"/>
  <c r="HD69" i="27"/>
  <c r="HP69" i="27"/>
  <c r="IB69" i="27"/>
  <c r="AS69" i="27"/>
  <c r="BE69" i="27"/>
  <c r="BQ69" i="27"/>
  <c r="CC69" i="27"/>
  <c r="CO69" i="27"/>
  <c r="DA69" i="27"/>
  <c r="DM69" i="27"/>
  <c r="DY69" i="27"/>
  <c r="EK69" i="27"/>
  <c r="EW69" i="27"/>
  <c r="FI69" i="27"/>
  <c r="FU69" i="27"/>
  <c r="GG69" i="27"/>
  <c r="GS69" i="27"/>
  <c r="HE69" i="27"/>
  <c r="HQ69" i="27"/>
  <c r="IC69" i="27"/>
  <c r="AT69" i="27"/>
  <c r="BF69" i="27"/>
  <c r="BR69" i="27"/>
  <c r="CD69" i="27"/>
  <c r="CP69" i="27"/>
  <c r="DB69" i="27"/>
  <c r="DN69" i="27"/>
  <c r="DZ69" i="27"/>
  <c r="EL69" i="27"/>
  <c r="EX69" i="27"/>
  <c r="FJ69" i="27"/>
  <c r="FV69" i="27"/>
  <c r="GH69" i="27"/>
  <c r="GT69" i="27"/>
  <c r="HF69" i="27"/>
  <c r="HR69" i="27"/>
  <c r="ID69" i="27"/>
  <c r="AU69" i="27"/>
  <c r="BG69" i="27"/>
  <c r="BS69" i="27"/>
  <c r="CE69" i="27"/>
  <c r="CQ69" i="27"/>
  <c r="DC69" i="27"/>
  <c r="DO69" i="27"/>
  <c r="EA69" i="27"/>
  <c r="EM69" i="27"/>
  <c r="EY69" i="27"/>
  <c r="FK69" i="27"/>
  <c r="FW69" i="27"/>
  <c r="GI69" i="27"/>
  <c r="DD69" i="27"/>
  <c r="FX69" i="27"/>
  <c r="HN69" i="27"/>
  <c r="DE69" i="27"/>
  <c r="FY69" i="27"/>
  <c r="HS69" i="27"/>
  <c r="AV69" i="27"/>
  <c r="DP69" i="27"/>
  <c r="GJ69" i="27"/>
  <c r="HT69" i="27"/>
  <c r="AW69" i="27"/>
  <c r="DQ69" i="27"/>
  <c r="GK69" i="27"/>
  <c r="HU69" i="27"/>
  <c r="BH69" i="27"/>
  <c r="EB69" i="27"/>
  <c r="GP69" i="27"/>
  <c r="HZ69" i="27"/>
  <c r="BI69" i="27"/>
  <c r="EC69" i="27"/>
  <c r="GU69" i="27"/>
  <c r="IE69" i="27"/>
  <c r="BT69" i="27"/>
  <c r="EN69" i="27"/>
  <c r="GV69" i="27"/>
  <c r="IF69" i="27"/>
  <c r="BU69" i="27"/>
  <c r="EO69" i="27"/>
  <c r="GW69" i="27"/>
  <c r="IG69" i="27"/>
  <c r="CF69" i="27"/>
  <c r="EZ69" i="27"/>
  <c r="HB69" i="27"/>
  <c r="CG69" i="27"/>
  <c r="FA69" i="27"/>
  <c r="HG69" i="27"/>
  <c r="CR69" i="27"/>
  <c r="FL69" i="27"/>
  <c r="HH69" i="27"/>
  <c r="CS69" i="27"/>
  <c r="FM69" i="27"/>
  <c r="HI69" i="27"/>
  <c r="AX57" i="27"/>
  <c r="BJ57" i="27"/>
  <c r="BV57" i="27"/>
  <c r="CH57" i="27"/>
  <c r="CT57" i="27"/>
  <c r="DF57" i="27"/>
  <c r="DR57" i="27"/>
  <c r="ED57" i="27"/>
  <c r="EP57" i="27"/>
  <c r="FB57" i="27"/>
  <c r="FN57" i="27"/>
  <c r="FZ57" i="27"/>
  <c r="GL57" i="27"/>
  <c r="GX57" i="27"/>
  <c r="HJ57" i="27"/>
  <c r="HV57" i="27"/>
  <c r="AY57" i="27"/>
  <c r="BK57" i="27"/>
  <c r="BW57" i="27"/>
  <c r="CI57" i="27"/>
  <c r="CU57" i="27"/>
  <c r="DG57" i="27"/>
  <c r="DS57" i="27"/>
  <c r="EE57" i="27"/>
  <c r="EQ57" i="27"/>
  <c r="FC57" i="27"/>
  <c r="FO57" i="27"/>
  <c r="GA57" i="27"/>
  <c r="GM57" i="27"/>
  <c r="GY57" i="27"/>
  <c r="HK57" i="27"/>
  <c r="HW57" i="27"/>
  <c r="AZ57" i="27"/>
  <c r="BL57" i="27"/>
  <c r="BX57" i="27"/>
  <c r="CJ57" i="27"/>
  <c r="CV57" i="27"/>
  <c r="DH57" i="27"/>
  <c r="DT57" i="27"/>
  <c r="EF57" i="27"/>
  <c r="ER57" i="27"/>
  <c r="FD57" i="27"/>
  <c r="FP57" i="27"/>
  <c r="GB57" i="27"/>
  <c r="GN57" i="27"/>
  <c r="GZ57" i="27"/>
  <c r="HL57" i="27"/>
  <c r="HX57" i="27"/>
  <c r="BA57" i="27"/>
  <c r="BM57" i="27"/>
  <c r="BY57" i="27"/>
  <c r="CK57" i="27"/>
  <c r="CW57" i="27"/>
  <c r="DI57" i="27"/>
  <c r="DU57" i="27"/>
  <c r="EG57" i="27"/>
  <c r="ES57" i="27"/>
  <c r="FE57" i="27"/>
  <c r="FQ57" i="27"/>
  <c r="GC57" i="27"/>
  <c r="GO57" i="27"/>
  <c r="HA57" i="27"/>
  <c r="HM57" i="27"/>
  <c r="HY57" i="27"/>
  <c r="BB57" i="27"/>
  <c r="BN57" i="27"/>
  <c r="BZ57" i="27"/>
  <c r="CL57" i="27"/>
  <c r="CX57" i="27"/>
  <c r="DJ57" i="27"/>
  <c r="DV57" i="27"/>
  <c r="EH57" i="27"/>
  <c r="ET57" i="27"/>
  <c r="FF57" i="27"/>
  <c r="FR57" i="27"/>
  <c r="GD57" i="27"/>
  <c r="GP57" i="27"/>
  <c r="HB57" i="27"/>
  <c r="HN57" i="27"/>
  <c r="HZ57" i="27"/>
  <c r="BC57" i="27"/>
  <c r="BO57" i="27"/>
  <c r="CA57" i="27"/>
  <c r="CM57" i="27"/>
  <c r="CY57" i="27"/>
  <c r="DK57" i="27"/>
  <c r="DW57" i="27"/>
  <c r="EI57" i="27"/>
  <c r="EU57" i="27"/>
  <c r="FG57" i="27"/>
  <c r="FS57" i="27"/>
  <c r="GE57" i="27"/>
  <c r="GQ57" i="27"/>
  <c r="HC57" i="27"/>
  <c r="HO57" i="27"/>
  <c r="IA57" i="27"/>
  <c r="AR57" i="27"/>
  <c r="BD57" i="27"/>
  <c r="BP57" i="27"/>
  <c r="CB57" i="27"/>
  <c r="CN57" i="27"/>
  <c r="CZ57" i="27"/>
  <c r="DL57" i="27"/>
  <c r="DX57" i="27"/>
  <c r="EJ57" i="27"/>
  <c r="EV57" i="27"/>
  <c r="FH57" i="27"/>
  <c r="FT57" i="27"/>
  <c r="GF57" i="27"/>
  <c r="GR57" i="27"/>
  <c r="HD57" i="27"/>
  <c r="HP57" i="27"/>
  <c r="IB57" i="27"/>
  <c r="AS57" i="27"/>
  <c r="BE57" i="27"/>
  <c r="BQ57" i="27"/>
  <c r="CC57" i="27"/>
  <c r="CO57" i="27"/>
  <c r="DA57" i="27"/>
  <c r="DM57" i="27"/>
  <c r="DY57" i="27"/>
  <c r="EK57" i="27"/>
  <c r="EW57" i="27"/>
  <c r="FI57" i="27"/>
  <c r="FU57" i="27"/>
  <c r="GG57" i="27"/>
  <c r="GS57" i="27"/>
  <c r="HE57" i="27"/>
  <c r="HQ57" i="27"/>
  <c r="IC57" i="27"/>
  <c r="AT57" i="27"/>
  <c r="BF57" i="27"/>
  <c r="BR57" i="27"/>
  <c r="CD57" i="27"/>
  <c r="CP57" i="27"/>
  <c r="DB57" i="27"/>
  <c r="DN57" i="27"/>
  <c r="DZ57" i="27"/>
  <c r="EL57" i="27"/>
  <c r="EX57" i="27"/>
  <c r="FJ57" i="27"/>
  <c r="FV57" i="27"/>
  <c r="GH57" i="27"/>
  <c r="GT57" i="27"/>
  <c r="HF57" i="27"/>
  <c r="HR57" i="27"/>
  <c r="ID57" i="27"/>
  <c r="AU57" i="27"/>
  <c r="BG57" i="27"/>
  <c r="BS57" i="27"/>
  <c r="CE57" i="27"/>
  <c r="CQ57" i="27"/>
  <c r="DC57" i="27"/>
  <c r="DO57" i="27"/>
  <c r="EA57" i="27"/>
  <c r="EM57" i="27"/>
  <c r="EY57" i="27"/>
  <c r="FK57" i="27"/>
  <c r="FW57" i="27"/>
  <c r="GI57" i="27"/>
  <c r="GU57" i="27"/>
  <c r="HG57" i="27"/>
  <c r="HS57" i="27"/>
  <c r="IE57" i="27"/>
  <c r="AV57" i="27"/>
  <c r="BH57" i="27"/>
  <c r="BT57" i="27"/>
  <c r="CF57" i="27"/>
  <c r="CR57" i="27"/>
  <c r="DD57" i="27"/>
  <c r="DP57" i="27"/>
  <c r="EB57" i="27"/>
  <c r="EN57" i="27"/>
  <c r="EZ57" i="27"/>
  <c r="FL57" i="27"/>
  <c r="FX57" i="27"/>
  <c r="GJ57" i="27"/>
  <c r="GV57" i="27"/>
  <c r="HH57" i="27"/>
  <c r="HT57" i="27"/>
  <c r="IF57" i="27"/>
  <c r="CS57" i="27"/>
  <c r="IG57" i="27"/>
  <c r="DE57" i="27"/>
  <c r="DQ57" i="27"/>
  <c r="EC57" i="27"/>
  <c r="EO57" i="27"/>
  <c r="FA57" i="27"/>
  <c r="FM57" i="27"/>
  <c r="FY57" i="27"/>
  <c r="AW57" i="27"/>
  <c r="GK57" i="27"/>
  <c r="BI57" i="27"/>
  <c r="GW57" i="27"/>
  <c r="BU57" i="27"/>
  <c r="HI57" i="27"/>
  <c r="CG57" i="27"/>
  <c r="HU57" i="27"/>
  <c r="AR45" i="27"/>
  <c r="BD45" i="27"/>
  <c r="BP45" i="27"/>
  <c r="CB45" i="27"/>
  <c r="CN45" i="27"/>
  <c r="CZ45" i="27"/>
  <c r="DL45" i="27"/>
  <c r="DX45" i="27"/>
  <c r="EJ45" i="27"/>
  <c r="EV45" i="27"/>
  <c r="FH45" i="27"/>
  <c r="FT45" i="27"/>
  <c r="GF45" i="27"/>
  <c r="GR45" i="27"/>
  <c r="HD45" i="27"/>
  <c r="HP45" i="27"/>
  <c r="IB45" i="27"/>
  <c r="AS45" i="27"/>
  <c r="BE45" i="27"/>
  <c r="BQ45" i="27"/>
  <c r="CC45" i="27"/>
  <c r="CO45" i="27"/>
  <c r="DA45" i="27"/>
  <c r="DM45" i="27"/>
  <c r="DY45" i="27"/>
  <c r="EK45" i="27"/>
  <c r="EW45" i="27"/>
  <c r="FI45" i="27"/>
  <c r="FU45" i="27"/>
  <c r="GG45" i="27"/>
  <c r="GS45" i="27"/>
  <c r="HE45" i="27"/>
  <c r="HQ45" i="27"/>
  <c r="IC45" i="27"/>
  <c r="AT45" i="27"/>
  <c r="BF45" i="27"/>
  <c r="BR45" i="27"/>
  <c r="CD45" i="27"/>
  <c r="CP45" i="27"/>
  <c r="DB45" i="27"/>
  <c r="DN45" i="27"/>
  <c r="DZ45" i="27"/>
  <c r="EL45" i="27"/>
  <c r="EX45" i="27"/>
  <c r="FJ45" i="27"/>
  <c r="FV45" i="27"/>
  <c r="GH45" i="27"/>
  <c r="GT45" i="27"/>
  <c r="HF45" i="27"/>
  <c r="HR45" i="27"/>
  <c r="ID45" i="27"/>
  <c r="AU45" i="27"/>
  <c r="BG45" i="27"/>
  <c r="BS45" i="27"/>
  <c r="CE45" i="27"/>
  <c r="CQ45" i="27"/>
  <c r="DC45" i="27"/>
  <c r="DO45" i="27"/>
  <c r="EA45" i="27"/>
  <c r="EM45" i="27"/>
  <c r="EY45" i="27"/>
  <c r="FK45" i="27"/>
  <c r="FW45" i="27"/>
  <c r="GI45" i="27"/>
  <c r="GU45" i="27"/>
  <c r="HG45" i="27"/>
  <c r="HS45" i="27"/>
  <c r="IE45" i="27"/>
  <c r="AV45" i="27"/>
  <c r="BH45" i="27"/>
  <c r="BT45" i="27"/>
  <c r="CF45" i="27"/>
  <c r="CR45" i="27"/>
  <c r="DD45" i="27"/>
  <c r="DP45" i="27"/>
  <c r="EB45" i="27"/>
  <c r="EN45" i="27"/>
  <c r="EZ45" i="27"/>
  <c r="FL45" i="27"/>
  <c r="FX45" i="27"/>
  <c r="GJ45" i="27"/>
  <c r="GV45" i="27"/>
  <c r="HH45" i="27"/>
  <c r="HT45" i="27"/>
  <c r="IF45" i="27"/>
  <c r="AW45" i="27"/>
  <c r="BI45" i="27"/>
  <c r="BU45" i="27"/>
  <c r="CG45" i="27"/>
  <c r="CS45" i="27"/>
  <c r="DE45" i="27"/>
  <c r="DQ45" i="27"/>
  <c r="EC45" i="27"/>
  <c r="EO45" i="27"/>
  <c r="FA45" i="27"/>
  <c r="FM45" i="27"/>
  <c r="FY45" i="27"/>
  <c r="GK45" i="27"/>
  <c r="GW45" i="27"/>
  <c r="HI45" i="27"/>
  <c r="HU45" i="27"/>
  <c r="IG45" i="27"/>
  <c r="AX45" i="27"/>
  <c r="BJ45" i="27"/>
  <c r="BV45" i="27"/>
  <c r="CH45" i="27"/>
  <c r="CT45" i="27"/>
  <c r="DF45" i="27"/>
  <c r="DR45" i="27"/>
  <c r="ED45" i="27"/>
  <c r="EP45" i="27"/>
  <c r="FB45" i="27"/>
  <c r="FN45" i="27"/>
  <c r="FZ45" i="27"/>
  <c r="GL45" i="27"/>
  <c r="GX45" i="27"/>
  <c r="HJ45" i="27"/>
  <c r="HV45" i="27"/>
  <c r="AY45" i="27"/>
  <c r="BK45" i="27"/>
  <c r="BW45" i="27"/>
  <c r="CI45" i="27"/>
  <c r="CU45" i="27"/>
  <c r="DG45" i="27"/>
  <c r="DS45" i="27"/>
  <c r="EE45" i="27"/>
  <c r="EQ45" i="27"/>
  <c r="FC45" i="27"/>
  <c r="FO45" i="27"/>
  <c r="GA45" i="27"/>
  <c r="GM45" i="27"/>
  <c r="GY45" i="27"/>
  <c r="HK45" i="27"/>
  <c r="HW45" i="27"/>
  <c r="AZ45" i="27"/>
  <c r="BL45" i="27"/>
  <c r="BX45" i="27"/>
  <c r="CJ45" i="27"/>
  <c r="CV45" i="27"/>
  <c r="DH45" i="27"/>
  <c r="DT45" i="27"/>
  <c r="EF45" i="27"/>
  <c r="ER45" i="27"/>
  <c r="FD45" i="27"/>
  <c r="FP45" i="27"/>
  <c r="GB45" i="27"/>
  <c r="GN45" i="27"/>
  <c r="GZ45" i="27"/>
  <c r="HL45" i="27"/>
  <c r="HX45" i="27"/>
  <c r="BA45" i="27"/>
  <c r="BM45" i="27"/>
  <c r="BY45" i="27"/>
  <c r="CK45" i="27"/>
  <c r="CW45" i="27"/>
  <c r="DI45" i="27"/>
  <c r="DU45" i="27"/>
  <c r="EG45" i="27"/>
  <c r="ES45" i="27"/>
  <c r="FE45" i="27"/>
  <c r="FQ45" i="27"/>
  <c r="GC45" i="27"/>
  <c r="GO45" i="27"/>
  <c r="HA45" i="27"/>
  <c r="HM45" i="27"/>
  <c r="HY45" i="27"/>
  <c r="BB45" i="27"/>
  <c r="BN45" i="27"/>
  <c r="BZ45" i="27"/>
  <c r="CL45" i="27"/>
  <c r="CX45" i="27"/>
  <c r="DJ45" i="27"/>
  <c r="DV45" i="27"/>
  <c r="EH45" i="27"/>
  <c r="ET45" i="27"/>
  <c r="FF45" i="27"/>
  <c r="FR45" i="27"/>
  <c r="GD45" i="27"/>
  <c r="GP45" i="27"/>
  <c r="HB45" i="27"/>
  <c r="HN45" i="27"/>
  <c r="HZ45" i="27"/>
  <c r="FS45" i="27"/>
  <c r="GE45" i="27"/>
  <c r="BC45" i="27"/>
  <c r="GQ45" i="27"/>
  <c r="BO45" i="27"/>
  <c r="HC45" i="27"/>
  <c r="CA45" i="27"/>
  <c r="HO45" i="27"/>
  <c r="CM45" i="27"/>
  <c r="IA45" i="27"/>
  <c r="CY45" i="27"/>
  <c r="DK45" i="27"/>
  <c r="DW45" i="27"/>
  <c r="EI45" i="27"/>
  <c r="EU45" i="27"/>
  <c r="FG45" i="27"/>
  <c r="AW33" i="27"/>
  <c r="BI33" i="27"/>
  <c r="BU33" i="27"/>
  <c r="CG33" i="27"/>
  <c r="CS33" i="27"/>
  <c r="DE33" i="27"/>
  <c r="DQ33" i="27"/>
  <c r="EC33" i="27"/>
  <c r="EO33" i="27"/>
  <c r="FA33" i="27"/>
  <c r="FM33" i="27"/>
  <c r="FY33" i="27"/>
  <c r="GK33" i="27"/>
  <c r="GW33" i="27"/>
  <c r="HI33" i="27"/>
  <c r="HU33" i="27"/>
  <c r="IG33" i="27"/>
  <c r="AX33" i="27"/>
  <c r="BJ33" i="27"/>
  <c r="BV33" i="27"/>
  <c r="CH33" i="27"/>
  <c r="CT33" i="27"/>
  <c r="DF33" i="27"/>
  <c r="DR33" i="27"/>
  <c r="ED33" i="27"/>
  <c r="EP33" i="27"/>
  <c r="FB33" i="27"/>
  <c r="FN33" i="27"/>
  <c r="FZ33" i="27"/>
  <c r="GL33" i="27"/>
  <c r="GX33" i="27"/>
  <c r="HJ33" i="27"/>
  <c r="HV33" i="27"/>
  <c r="AY33" i="27"/>
  <c r="BK33" i="27"/>
  <c r="BW33" i="27"/>
  <c r="CI33" i="27"/>
  <c r="CU33" i="27"/>
  <c r="DG33" i="27"/>
  <c r="DS33" i="27"/>
  <c r="EE33" i="27"/>
  <c r="EQ33" i="27"/>
  <c r="FC33" i="27"/>
  <c r="FO33" i="27"/>
  <c r="GA33" i="27"/>
  <c r="GM33" i="27"/>
  <c r="GY33" i="27"/>
  <c r="HK33" i="27"/>
  <c r="HW33" i="27"/>
  <c r="AZ33" i="27"/>
  <c r="BL33" i="27"/>
  <c r="BX33" i="27"/>
  <c r="CJ33" i="27"/>
  <c r="CV33" i="27"/>
  <c r="DH33" i="27"/>
  <c r="DT33" i="27"/>
  <c r="EF33" i="27"/>
  <c r="ER33" i="27"/>
  <c r="FD33" i="27"/>
  <c r="FP33" i="27"/>
  <c r="GB33" i="27"/>
  <c r="GN33" i="27"/>
  <c r="GZ33" i="27"/>
  <c r="HL33" i="27"/>
  <c r="HX33" i="27"/>
  <c r="BA33" i="27"/>
  <c r="BM33" i="27"/>
  <c r="BY33" i="27"/>
  <c r="CK33" i="27"/>
  <c r="CW33" i="27"/>
  <c r="DI33" i="27"/>
  <c r="DU33" i="27"/>
  <c r="EG33" i="27"/>
  <c r="ES33" i="27"/>
  <c r="FE33" i="27"/>
  <c r="FQ33" i="27"/>
  <c r="GC33" i="27"/>
  <c r="GO33" i="27"/>
  <c r="HA33" i="27"/>
  <c r="HM33" i="27"/>
  <c r="HY33" i="27"/>
  <c r="BB33" i="27"/>
  <c r="BN33" i="27"/>
  <c r="BZ33" i="27"/>
  <c r="CL33" i="27"/>
  <c r="CX33" i="27"/>
  <c r="DJ33" i="27"/>
  <c r="DV33" i="27"/>
  <c r="EH33" i="27"/>
  <c r="ET33" i="27"/>
  <c r="FF33" i="27"/>
  <c r="FR33" i="27"/>
  <c r="GD33" i="27"/>
  <c r="GP33" i="27"/>
  <c r="HB33" i="27"/>
  <c r="HN33" i="27"/>
  <c r="HZ33" i="27"/>
  <c r="BC33" i="27"/>
  <c r="BO33" i="27"/>
  <c r="CA33" i="27"/>
  <c r="CM33" i="27"/>
  <c r="CY33" i="27"/>
  <c r="DK33" i="27"/>
  <c r="DW33" i="27"/>
  <c r="EI33" i="27"/>
  <c r="EU33" i="27"/>
  <c r="FG33" i="27"/>
  <c r="FS33" i="27"/>
  <c r="GE33" i="27"/>
  <c r="GQ33" i="27"/>
  <c r="HC33" i="27"/>
  <c r="HO33" i="27"/>
  <c r="IA33" i="27"/>
  <c r="AR33" i="27"/>
  <c r="BD33" i="27"/>
  <c r="BP33" i="27"/>
  <c r="CB33" i="27"/>
  <c r="CN33" i="27"/>
  <c r="CZ33" i="27"/>
  <c r="DL33" i="27"/>
  <c r="DX33" i="27"/>
  <c r="EJ33" i="27"/>
  <c r="EV33" i="27"/>
  <c r="FH33" i="27"/>
  <c r="FT33" i="27"/>
  <c r="GF33" i="27"/>
  <c r="GR33" i="27"/>
  <c r="HD33" i="27"/>
  <c r="HP33" i="27"/>
  <c r="IB33" i="27"/>
  <c r="AS33" i="27"/>
  <c r="BE33" i="27"/>
  <c r="BQ33" i="27"/>
  <c r="CC33" i="27"/>
  <c r="CO33" i="27"/>
  <c r="DA33" i="27"/>
  <c r="DM33" i="27"/>
  <c r="DY33" i="27"/>
  <c r="EK33" i="27"/>
  <c r="EW33" i="27"/>
  <c r="FI33" i="27"/>
  <c r="FU33" i="27"/>
  <c r="GG33" i="27"/>
  <c r="GS33" i="27"/>
  <c r="HE33" i="27"/>
  <c r="HQ33" i="27"/>
  <c r="IC33" i="27"/>
  <c r="AT33" i="27"/>
  <c r="BF33" i="27"/>
  <c r="BR33" i="27"/>
  <c r="CD33" i="27"/>
  <c r="CP33" i="27"/>
  <c r="DB33" i="27"/>
  <c r="DN33" i="27"/>
  <c r="DZ33" i="27"/>
  <c r="EL33" i="27"/>
  <c r="EX33" i="27"/>
  <c r="FJ33" i="27"/>
  <c r="FV33" i="27"/>
  <c r="GH33" i="27"/>
  <c r="GT33" i="27"/>
  <c r="HF33" i="27"/>
  <c r="HR33" i="27"/>
  <c r="ID33" i="27"/>
  <c r="AU33" i="27"/>
  <c r="BG33" i="27"/>
  <c r="BS33" i="27"/>
  <c r="CE33" i="27"/>
  <c r="CQ33" i="27"/>
  <c r="DC33" i="27"/>
  <c r="DO33" i="27"/>
  <c r="EA33" i="27"/>
  <c r="EM33" i="27"/>
  <c r="EY33" i="27"/>
  <c r="FK33" i="27"/>
  <c r="FW33" i="27"/>
  <c r="GI33" i="27"/>
  <c r="GU33" i="27"/>
  <c r="HG33" i="27"/>
  <c r="HS33" i="27"/>
  <c r="IE33" i="27"/>
  <c r="FX33" i="27"/>
  <c r="AV33" i="27"/>
  <c r="GJ33" i="27"/>
  <c r="BH33" i="27"/>
  <c r="GV33" i="27"/>
  <c r="BT33" i="27"/>
  <c r="HH33" i="27"/>
  <c r="CF33" i="27"/>
  <c r="HT33" i="27"/>
  <c r="CR33" i="27"/>
  <c r="IF33" i="27"/>
  <c r="DD33" i="27"/>
  <c r="DP33" i="27"/>
  <c r="EB33" i="27"/>
  <c r="EN33" i="27"/>
  <c r="EZ33" i="27"/>
  <c r="FL33" i="27"/>
  <c r="AO21" i="27"/>
  <c r="AP21" i="27" s="1"/>
  <c r="AP13" i="27"/>
  <c r="AQ13" i="27" s="1"/>
  <c r="AR13" i="27" s="1"/>
  <c r="AS13" i="27" s="1"/>
  <c r="AT13" i="27" s="1"/>
  <c r="AU13" i="27" s="1"/>
  <c r="AV13" i="27" s="1"/>
  <c r="AW13" i="27" s="1"/>
  <c r="AX13" i="27" s="1"/>
  <c r="AY13" i="27" s="1"/>
  <c r="AZ13" i="27" s="1"/>
  <c r="BA13" i="27" s="1"/>
  <c r="BB13" i="27" s="1"/>
  <c r="BC13" i="27" s="1"/>
  <c r="BD13" i="27" s="1"/>
  <c r="BE13" i="27" s="1"/>
  <c r="BF13" i="27" s="1"/>
  <c r="BG13" i="27" s="1"/>
  <c r="BH13" i="27" s="1"/>
  <c r="BI13" i="27" s="1"/>
  <c r="BJ13" i="27" s="1"/>
  <c r="BK13" i="27" s="1"/>
  <c r="BL13" i="27" s="1"/>
  <c r="BM13" i="27" s="1"/>
  <c r="BN13" i="27" s="1"/>
  <c r="BO13" i="27" s="1"/>
  <c r="BP13" i="27" s="1"/>
  <c r="BQ13" i="27" s="1"/>
  <c r="BR13" i="27" s="1"/>
  <c r="BS13" i="27" s="1"/>
  <c r="BT13" i="27" s="1"/>
  <c r="BU13" i="27" s="1"/>
  <c r="BV13" i="27" s="1"/>
  <c r="BW13" i="27" s="1"/>
  <c r="BX13" i="27" s="1"/>
  <c r="BY13" i="27" s="1"/>
  <c r="BZ13" i="27" s="1"/>
  <c r="CA13" i="27" s="1"/>
  <c r="CB13" i="27" s="1"/>
  <c r="CC13" i="27" s="1"/>
  <c r="CD13" i="27" s="1"/>
  <c r="CE13" i="27" s="1"/>
  <c r="CF13" i="27" s="1"/>
  <c r="CG13" i="27" s="1"/>
  <c r="CH13" i="27" s="1"/>
  <c r="CI13" i="27" s="1"/>
  <c r="CJ13" i="27" s="1"/>
  <c r="CK13" i="27" s="1"/>
  <c r="CL13" i="27" s="1"/>
  <c r="CM13" i="27" s="1"/>
  <c r="CN13" i="27" s="1"/>
  <c r="CO13" i="27" s="1"/>
  <c r="CP13" i="27" s="1"/>
  <c r="CQ13" i="27" s="1"/>
  <c r="CR13" i="27" s="1"/>
  <c r="CS13" i="27" s="1"/>
  <c r="CT13" i="27" s="1"/>
  <c r="CU13" i="27" s="1"/>
  <c r="CV13" i="27" s="1"/>
  <c r="CW13" i="27" s="1"/>
  <c r="CX13" i="27" s="1"/>
  <c r="CY13" i="27" s="1"/>
  <c r="CZ13" i="27" s="1"/>
  <c r="DA13" i="27" s="1"/>
  <c r="DB13" i="27" s="1"/>
  <c r="DC13" i="27" s="1"/>
  <c r="DD13" i="27" s="1"/>
  <c r="DE13" i="27" s="1"/>
  <c r="DF13" i="27" s="1"/>
  <c r="DG13" i="27" s="1"/>
  <c r="DH13" i="27" s="1"/>
  <c r="DI13" i="27" s="1"/>
  <c r="DJ13" i="27" s="1"/>
  <c r="DK13" i="27" s="1"/>
  <c r="DL13" i="27" s="1"/>
  <c r="DM13" i="27" s="1"/>
  <c r="DN13" i="27" s="1"/>
  <c r="DO13" i="27" s="1"/>
  <c r="DP13" i="27" s="1"/>
  <c r="DQ13" i="27" s="1"/>
  <c r="DR13" i="27" s="1"/>
  <c r="DS13" i="27" s="1"/>
  <c r="DT13" i="27" s="1"/>
  <c r="DU13" i="27" s="1"/>
  <c r="DV13" i="27" s="1"/>
  <c r="DW13" i="27" s="1"/>
  <c r="DX13" i="27" s="1"/>
  <c r="DY13" i="27" s="1"/>
  <c r="DZ13" i="27" s="1"/>
  <c r="EA13" i="27" s="1"/>
  <c r="EB13" i="27" s="1"/>
  <c r="EC13" i="27" s="1"/>
  <c r="ED13" i="27" s="1"/>
  <c r="EE13" i="27" s="1"/>
  <c r="EF13" i="27" s="1"/>
  <c r="EG13" i="27" s="1"/>
  <c r="EH13" i="27" s="1"/>
  <c r="EI13" i="27" s="1"/>
  <c r="EJ13" i="27" s="1"/>
  <c r="EK13" i="27" s="1"/>
  <c r="EL13" i="27" s="1"/>
  <c r="EM13" i="27" s="1"/>
  <c r="EN13" i="27" s="1"/>
  <c r="EO13" i="27" s="1"/>
  <c r="EP13" i="27" s="1"/>
  <c r="EQ13" i="27" s="1"/>
  <c r="ER13" i="27" s="1"/>
  <c r="ES13" i="27" s="1"/>
  <c r="ET13" i="27" s="1"/>
  <c r="EU13" i="27" s="1"/>
  <c r="EV13" i="27" s="1"/>
  <c r="EW13" i="27" s="1"/>
  <c r="EX13" i="27" s="1"/>
  <c r="EY13" i="27" s="1"/>
  <c r="EZ13" i="27" s="1"/>
  <c r="FA13" i="27" s="1"/>
  <c r="FB13" i="27" s="1"/>
  <c r="FC13" i="27" s="1"/>
  <c r="FD13" i="27" s="1"/>
  <c r="FE13" i="27" s="1"/>
  <c r="FF13" i="27" s="1"/>
  <c r="FG13" i="27" s="1"/>
  <c r="FH13" i="27" s="1"/>
  <c r="FI13" i="27" s="1"/>
  <c r="FJ13" i="27" s="1"/>
  <c r="FK13" i="27" s="1"/>
  <c r="FL13" i="27" s="1"/>
  <c r="FM13" i="27" s="1"/>
  <c r="FN13" i="27" s="1"/>
  <c r="FO13" i="27" s="1"/>
  <c r="FP13" i="27" s="1"/>
  <c r="FQ13" i="27" s="1"/>
  <c r="FR13" i="27" s="1"/>
  <c r="FS13" i="27" s="1"/>
  <c r="FT13" i="27" s="1"/>
  <c r="FU13" i="27" s="1"/>
  <c r="FV13" i="27" s="1"/>
  <c r="FW13" i="27" s="1"/>
  <c r="FX13" i="27" s="1"/>
  <c r="FY13" i="27" s="1"/>
  <c r="FZ13" i="27" s="1"/>
  <c r="GA13" i="27" s="1"/>
  <c r="GB13" i="27" s="1"/>
  <c r="GC13" i="27" s="1"/>
  <c r="GD13" i="27" s="1"/>
  <c r="GE13" i="27" s="1"/>
  <c r="GF13" i="27" s="1"/>
  <c r="GG13" i="27" s="1"/>
  <c r="GH13" i="27" s="1"/>
  <c r="GI13" i="27" s="1"/>
  <c r="GJ13" i="27" s="1"/>
  <c r="GK13" i="27" s="1"/>
  <c r="GL13" i="27" s="1"/>
  <c r="GM13" i="27" s="1"/>
  <c r="GN13" i="27" s="1"/>
  <c r="GO13" i="27" s="1"/>
  <c r="GP13" i="27" s="1"/>
  <c r="GQ13" i="27" s="1"/>
  <c r="GR13" i="27" s="1"/>
  <c r="GS13" i="27" s="1"/>
  <c r="GT13" i="27" s="1"/>
  <c r="GU13" i="27" s="1"/>
  <c r="GV13" i="27" s="1"/>
  <c r="GW13" i="27" s="1"/>
  <c r="GX13" i="27" s="1"/>
  <c r="GY13" i="27" s="1"/>
  <c r="GZ13" i="27" s="1"/>
  <c r="HA13" i="27" s="1"/>
  <c r="HB13" i="27" s="1"/>
  <c r="HC13" i="27" s="1"/>
  <c r="HD13" i="27" s="1"/>
  <c r="HE13" i="27" s="1"/>
  <c r="HF13" i="27" s="1"/>
  <c r="HG13" i="27" s="1"/>
  <c r="HH13" i="27" s="1"/>
  <c r="HI13" i="27" s="1"/>
  <c r="HJ13" i="27" s="1"/>
  <c r="HK13" i="27" s="1"/>
  <c r="HL13" i="27" s="1"/>
  <c r="HM13" i="27" s="1"/>
  <c r="HN13" i="27" s="1"/>
  <c r="HO13" i="27" s="1"/>
  <c r="HP13" i="27" s="1"/>
  <c r="HQ13" i="27" s="1"/>
  <c r="HR13" i="27" s="1"/>
  <c r="HS13" i="27" s="1"/>
  <c r="HT13" i="27" s="1"/>
  <c r="HU13" i="27" s="1"/>
  <c r="HV13" i="27" s="1"/>
  <c r="HW13" i="27" s="1"/>
  <c r="HX13" i="27" s="1"/>
  <c r="HY13" i="27" s="1"/>
  <c r="HZ13" i="27" s="1"/>
  <c r="IA13" i="27" s="1"/>
  <c r="IB13" i="27" s="1"/>
  <c r="IC13" i="27" s="1"/>
  <c r="ID13" i="27" s="1"/>
  <c r="IE13" i="27" s="1"/>
  <c r="IF13" i="27" s="1"/>
  <c r="IG13" i="27" s="1"/>
  <c r="AP10" i="27"/>
  <c r="AQ10" i="27" s="1"/>
  <c r="AR10" i="27" s="1"/>
  <c r="AS10" i="27" s="1"/>
  <c r="AT10" i="27" s="1"/>
  <c r="AU10" i="27" s="1"/>
  <c r="AV10" i="27" s="1"/>
  <c r="AW10" i="27" s="1"/>
  <c r="AX10" i="27" s="1"/>
  <c r="AY10" i="27" s="1"/>
  <c r="AZ10" i="27" s="1"/>
  <c r="BA10" i="27" s="1"/>
  <c r="BB10" i="27" s="1"/>
  <c r="BC10" i="27" s="1"/>
  <c r="BD10" i="27" s="1"/>
  <c r="BE10" i="27" s="1"/>
  <c r="BF10" i="27" s="1"/>
  <c r="BG10" i="27" s="1"/>
  <c r="BH10" i="27" s="1"/>
  <c r="BI10" i="27" s="1"/>
  <c r="BJ10" i="27" s="1"/>
  <c r="BK10" i="27" s="1"/>
  <c r="BL10" i="27" s="1"/>
  <c r="BM10" i="27" s="1"/>
  <c r="BN10" i="27" s="1"/>
  <c r="BO10" i="27" s="1"/>
  <c r="BP10" i="27" s="1"/>
  <c r="BQ10" i="27" s="1"/>
  <c r="BR10" i="27" s="1"/>
  <c r="BS10" i="27" s="1"/>
  <c r="BT10" i="27" s="1"/>
  <c r="BU10" i="27" s="1"/>
  <c r="BV10" i="27" s="1"/>
  <c r="BW10" i="27" s="1"/>
  <c r="BX10" i="27" s="1"/>
  <c r="BY10" i="27" s="1"/>
  <c r="BZ10" i="27" s="1"/>
  <c r="CA10" i="27" s="1"/>
  <c r="CB10" i="27" s="1"/>
  <c r="CC10" i="27" s="1"/>
  <c r="CD10" i="27" s="1"/>
  <c r="CE10" i="27" s="1"/>
  <c r="CF10" i="27" s="1"/>
  <c r="CG10" i="27" s="1"/>
  <c r="CH10" i="27" s="1"/>
  <c r="CI10" i="27" s="1"/>
  <c r="CJ10" i="27" s="1"/>
  <c r="CK10" i="27" s="1"/>
  <c r="CL10" i="27" s="1"/>
  <c r="CM10" i="27" s="1"/>
  <c r="CN10" i="27" s="1"/>
  <c r="CO10" i="27" s="1"/>
  <c r="CP10" i="27" s="1"/>
  <c r="CQ10" i="27" s="1"/>
  <c r="CR10" i="27" s="1"/>
  <c r="CS10" i="27" s="1"/>
  <c r="CT10" i="27" s="1"/>
  <c r="CU10" i="27" s="1"/>
  <c r="CV10" i="27" s="1"/>
  <c r="CW10" i="27" s="1"/>
  <c r="CX10" i="27" s="1"/>
  <c r="CY10" i="27" s="1"/>
  <c r="CZ10" i="27" s="1"/>
  <c r="DA10" i="27" s="1"/>
  <c r="DB10" i="27" s="1"/>
  <c r="DC10" i="27" s="1"/>
  <c r="DD10" i="27" s="1"/>
  <c r="DE10" i="27" s="1"/>
  <c r="DF10" i="27" s="1"/>
  <c r="DG10" i="27" s="1"/>
  <c r="DH10" i="27" s="1"/>
  <c r="DI10" i="27" s="1"/>
  <c r="DJ10" i="27" s="1"/>
  <c r="DK10" i="27" s="1"/>
  <c r="DL10" i="27" s="1"/>
  <c r="DM10" i="27" s="1"/>
  <c r="DN10" i="27" s="1"/>
  <c r="DO10" i="27" s="1"/>
  <c r="DP10" i="27" s="1"/>
  <c r="DQ10" i="27" s="1"/>
  <c r="DR10" i="27" s="1"/>
  <c r="DS10" i="27" s="1"/>
  <c r="DT10" i="27" s="1"/>
  <c r="DU10" i="27" s="1"/>
  <c r="DV10" i="27" s="1"/>
  <c r="DW10" i="27" s="1"/>
  <c r="DX10" i="27" s="1"/>
  <c r="DY10" i="27" s="1"/>
  <c r="DZ10" i="27" s="1"/>
  <c r="EA10" i="27" s="1"/>
  <c r="EB10" i="27" s="1"/>
  <c r="EC10" i="27" s="1"/>
  <c r="ED10" i="27" s="1"/>
  <c r="EE10" i="27" s="1"/>
  <c r="EF10" i="27" s="1"/>
  <c r="EG10" i="27" s="1"/>
  <c r="EH10" i="27" s="1"/>
  <c r="EI10" i="27" s="1"/>
  <c r="EJ10" i="27" s="1"/>
  <c r="EK10" i="27" s="1"/>
  <c r="EL10" i="27" s="1"/>
  <c r="EM10" i="27" s="1"/>
  <c r="EN10" i="27" s="1"/>
  <c r="EO10" i="27" s="1"/>
  <c r="EP10" i="27" s="1"/>
  <c r="EQ10" i="27" s="1"/>
  <c r="ER10" i="27" s="1"/>
  <c r="ES10" i="27" s="1"/>
  <c r="ET10" i="27" s="1"/>
  <c r="EU10" i="27" s="1"/>
  <c r="EV10" i="27" s="1"/>
  <c r="EW10" i="27" s="1"/>
  <c r="EX10" i="27" s="1"/>
  <c r="EY10" i="27" s="1"/>
  <c r="EZ10" i="27" s="1"/>
  <c r="FA10" i="27" s="1"/>
  <c r="FB10" i="27" s="1"/>
  <c r="FC10" i="27" s="1"/>
  <c r="FD10" i="27" s="1"/>
  <c r="FE10" i="27" s="1"/>
  <c r="FF10" i="27" s="1"/>
  <c r="FG10" i="27" s="1"/>
  <c r="FH10" i="27" s="1"/>
  <c r="FI10" i="27" s="1"/>
  <c r="FJ10" i="27" s="1"/>
  <c r="FK10" i="27" s="1"/>
  <c r="FL10" i="27" s="1"/>
  <c r="FM10" i="27" s="1"/>
  <c r="FN10" i="27" s="1"/>
  <c r="FO10" i="27" s="1"/>
  <c r="FP10" i="27" s="1"/>
  <c r="FQ10" i="27" s="1"/>
  <c r="FR10" i="27" s="1"/>
  <c r="FS10" i="27" s="1"/>
  <c r="FT10" i="27" s="1"/>
  <c r="FU10" i="27" s="1"/>
  <c r="FV10" i="27" s="1"/>
  <c r="FW10" i="27" s="1"/>
  <c r="FX10" i="27" s="1"/>
  <c r="FY10" i="27" s="1"/>
  <c r="FZ10" i="27" s="1"/>
  <c r="GA10" i="27" s="1"/>
  <c r="GB10" i="27" s="1"/>
  <c r="GC10" i="27" s="1"/>
  <c r="GD10" i="27" s="1"/>
  <c r="GE10" i="27" s="1"/>
  <c r="GF10" i="27" s="1"/>
  <c r="GG10" i="27" s="1"/>
  <c r="GH10" i="27" s="1"/>
  <c r="GI10" i="27" s="1"/>
  <c r="GJ10" i="27" s="1"/>
  <c r="GK10" i="27" s="1"/>
  <c r="GL10" i="27" s="1"/>
  <c r="GM10" i="27" s="1"/>
  <c r="GN10" i="27" s="1"/>
  <c r="GO10" i="27" s="1"/>
  <c r="GP10" i="27" s="1"/>
  <c r="GQ10" i="27" s="1"/>
  <c r="GR10" i="27" s="1"/>
  <c r="GS10" i="27" s="1"/>
  <c r="GT10" i="27" s="1"/>
  <c r="GU10" i="27" s="1"/>
  <c r="GV10" i="27" s="1"/>
  <c r="GW10" i="27" s="1"/>
  <c r="GX10" i="27" s="1"/>
  <c r="GY10" i="27" s="1"/>
  <c r="GZ10" i="27" s="1"/>
  <c r="HA10" i="27" s="1"/>
  <c r="HB10" i="27" s="1"/>
  <c r="HC10" i="27" s="1"/>
  <c r="HD10" i="27" s="1"/>
  <c r="HE10" i="27" s="1"/>
  <c r="HF10" i="27" s="1"/>
  <c r="HG10" i="27" s="1"/>
  <c r="HH10" i="27" s="1"/>
  <c r="HI10" i="27" s="1"/>
  <c r="HJ10" i="27" s="1"/>
  <c r="HK10" i="27" s="1"/>
  <c r="HL10" i="27" s="1"/>
  <c r="HM10" i="27" s="1"/>
  <c r="HN10" i="27" s="1"/>
  <c r="HO10" i="27" s="1"/>
  <c r="HP10" i="27" s="1"/>
  <c r="HQ10" i="27" s="1"/>
  <c r="HR10" i="27" s="1"/>
  <c r="HS10" i="27" s="1"/>
  <c r="HT10" i="27" s="1"/>
  <c r="HU10" i="27" s="1"/>
  <c r="HV10" i="27" s="1"/>
  <c r="HW10" i="27" s="1"/>
  <c r="HX10" i="27" s="1"/>
  <c r="HY10" i="27" s="1"/>
  <c r="HZ10" i="27" s="1"/>
  <c r="IA10" i="27" s="1"/>
  <c r="IB10" i="27" s="1"/>
  <c r="IC10" i="27" s="1"/>
  <c r="ID10" i="27" s="1"/>
  <c r="IE10" i="27" s="1"/>
  <c r="IF10" i="27" s="1"/>
  <c r="IG10" i="27" s="1"/>
  <c r="IH11" i="27"/>
  <c r="IH5" i="27"/>
  <c r="AP8" i="27"/>
  <c r="AQ8" i="27" s="1"/>
  <c r="AR8" i="27" s="1"/>
  <c r="AS8" i="27" s="1"/>
  <c r="AT8" i="27" s="1"/>
  <c r="AU8" i="27" s="1"/>
  <c r="AV8" i="27" s="1"/>
  <c r="AW8" i="27" s="1"/>
  <c r="AX8" i="27" s="1"/>
  <c r="AY8" i="27" s="1"/>
  <c r="AZ8" i="27" s="1"/>
  <c r="BA8" i="27" s="1"/>
  <c r="BB8" i="27" s="1"/>
  <c r="BC8" i="27" s="1"/>
  <c r="BD8" i="27" s="1"/>
  <c r="BE8" i="27" s="1"/>
  <c r="BF8" i="27" s="1"/>
  <c r="BG8" i="27" s="1"/>
  <c r="BH8" i="27" s="1"/>
  <c r="BI8" i="27" s="1"/>
  <c r="BJ8" i="27" s="1"/>
  <c r="BK8" i="27" s="1"/>
  <c r="BL8" i="27" s="1"/>
  <c r="BM8" i="27" s="1"/>
  <c r="BN8" i="27" s="1"/>
  <c r="BO8" i="27" s="1"/>
  <c r="BP8" i="27" s="1"/>
  <c r="BQ8" i="27" s="1"/>
  <c r="BR8" i="27" s="1"/>
  <c r="BS8" i="27" s="1"/>
  <c r="BT8" i="27" s="1"/>
  <c r="BU8" i="27" s="1"/>
  <c r="BV8" i="27" s="1"/>
  <c r="BW8" i="27" s="1"/>
  <c r="BX8" i="27" s="1"/>
  <c r="BY8" i="27" s="1"/>
  <c r="BZ8" i="27" s="1"/>
  <c r="CA8" i="27" s="1"/>
  <c r="CB8" i="27" s="1"/>
  <c r="CC8" i="27" s="1"/>
  <c r="CD8" i="27" s="1"/>
  <c r="CE8" i="27" s="1"/>
  <c r="CF8" i="27" s="1"/>
  <c r="CG8" i="27" s="1"/>
  <c r="CH8" i="27" s="1"/>
  <c r="CI8" i="27" s="1"/>
  <c r="CJ8" i="27" s="1"/>
  <c r="CK8" i="27" s="1"/>
  <c r="CL8" i="27" s="1"/>
  <c r="CM8" i="27" s="1"/>
  <c r="CN8" i="27" s="1"/>
  <c r="CO8" i="27" s="1"/>
  <c r="CP8" i="27" s="1"/>
  <c r="CQ8" i="27" s="1"/>
  <c r="CR8" i="27" s="1"/>
  <c r="CS8" i="27" s="1"/>
  <c r="CT8" i="27" s="1"/>
  <c r="CU8" i="27" s="1"/>
  <c r="CV8" i="27" s="1"/>
  <c r="CW8" i="27" s="1"/>
  <c r="CX8" i="27" s="1"/>
  <c r="CY8" i="27" s="1"/>
  <c r="CZ8" i="27" s="1"/>
  <c r="DA8" i="27" s="1"/>
  <c r="DB8" i="27" s="1"/>
  <c r="DC8" i="27" s="1"/>
  <c r="DD8" i="27" s="1"/>
  <c r="DE8" i="27" s="1"/>
  <c r="DF8" i="27" s="1"/>
  <c r="DG8" i="27" s="1"/>
  <c r="DH8" i="27" s="1"/>
  <c r="DI8" i="27" s="1"/>
  <c r="DJ8" i="27" s="1"/>
  <c r="DK8" i="27" s="1"/>
  <c r="DL8" i="27" s="1"/>
  <c r="DM8" i="27" s="1"/>
  <c r="DN8" i="27" s="1"/>
  <c r="DO8" i="27" s="1"/>
  <c r="DP8" i="27" s="1"/>
  <c r="DQ8" i="27" s="1"/>
  <c r="DR8" i="27" s="1"/>
  <c r="DS8" i="27" s="1"/>
  <c r="DT8" i="27" s="1"/>
  <c r="DU8" i="27" s="1"/>
  <c r="DV8" i="27" s="1"/>
  <c r="DW8" i="27" s="1"/>
  <c r="DX8" i="27" s="1"/>
  <c r="DY8" i="27" s="1"/>
  <c r="DZ8" i="27" s="1"/>
  <c r="EA8" i="27" s="1"/>
  <c r="EB8" i="27" s="1"/>
  <c r="EC8" i="27" s="1"/>
  <c r="ED8" i="27" s="1"/>
  <c r="EE8" i="27" s="1"/>
  <c r="EF8" i="27" s="1"/>
  <c r="EG8" i="27" s="1"/>
  <c r="EH8" i="27" s="1"/>
  <c r="EI8" i="27" s="1"/>
  <c r="EJ8" i="27" s="1"/>
  <c r="EK8" i="27" s="1"/>
  <c r="EL8" i="27" s="1"/>
  <c r="EM8" i="27" s="1"/>
  <c r="EN8" i="27" s="1"/>
  <c r="EO8" i="27" s="1"/>
  <c r="EP8" i="27" s="1"/>
  <c r="EQ8" i="27" s="1"/>
  <c r="ER8" i="27" s="1"/>
  <c r="ES8" i="27" s="1"/>
  <c r="ET8" i="27" s="1"/>
  <c r="EU8" i="27" s="1"/>
  <c r="EV8" i="27" s="1"/>
  <c r="EW8" i="27" s="1"/>
  <c r="EX8" i="27" s="1"/>
  <c r="EY8" i="27" s="1"/>
  <c r="EZ8" i="27" s="1"/>
  <c r="FA8" i="27" s="1"/>
  <c r="FB8" i="27" s="1"/>
  <c r="FC8" i="27" s="1"/>
  <c r="FD8" i="27" s="1"/>
  <c r="FE8" i="27" s="1"/>
  <c r="FF8" i="27" s="1"/>
  <c r="FG8" i="27" s="1"/>
  <c r="FH8" i="27" s="1"/>
  <c r="FI8" i="27" s="1"/>
  <c r="FJ8" i="27" s="1"/>
  <c r="FK8" i="27" s="1"/>
  <c r="FL8" i="27" s="1"/>
  <c r="FM8" i="27" s="1"/>
  <c r="FN8" i="27" s="1"/>
  <c r="FO8" i="27" s="1"/>
  <c r="FP8" i="27" s="1"/>
  <c r="FQ8" i="27" s="1"/>
  <c r="FR8" i="27" s="1"/>
  <c r="FS8" i="27" s="1"/>
  <c r="FT8" i="27" s="1"/>
  <c r="FU8" i="27" s="1"/>
  <c r="FV8" i="27" s="1"/>
  <c r="FW8" i="27" s="1"/>
  <c r="FX8" i="27" s="1"/>
  <c r="FY8" i="27" s="1"/>
  <c r="FZ8" i="27" s="1"/>
  <c r="GA8" i="27" s="1"/>
  <c r="GB8" i="27" s="1"/>
  <c r="GC8" i="27" s="1"/>
  <c r="GD8" i="27" s="1"/>
  <c r="GE8" i="27" s="1"/>
  <c r="GF8" i="27" s="1"/>
  <c r="GG8" i="27" s="1"/>
  <c r="GH8" i="27" s="1"/>
  <c r="GI8" i="27" s="1"/>
  <c r="GJ8" i="27" s="1"/>
  <c r="GK8" i="27" s="1"/>
  <c r="GL8" i="27" s="1"/>
  <c r="GM8" i="27" s="1"/>
  <c r="GN8" i="27" s="1"/>
  <c r="GO8" i="27" s="1"/>
  <c r="GP8" i="27" s="1"/>
  <c r="GQ8" i="27" s="1"/>
  <c r="GR8" i="27" s="1"/>
  <c r="GS8" i="27" s="1"/>
  <c r="GT8" i="27" s="1"/>
  <c r="GU8" i="27" s="1"/>
  <c r="GV8" i="27" s="1"/>
  <c r="GW8" i="27" s="1"/>
  <c r="GX8" i="27" s="1"/>
  <c r="GY8" i="27" s="1"/>
  <c r="GZ8" i="27" s="1"/>
  <c r="HA8" i="27" s="1"/>
  <c r="HB8" i="27" s="1"/>
  <c r="HC8" i="27" s="1"/>
  <c r="HD8" i="27" s="1"/>
  <c r="HE8" i="27" s="1"/>
  <c r="HF8" i="27" s="1"/>
  <c r="HG8" i="27" s="1"/>
  <c r="HH8" i="27" s="1"/>
  <c r="HI8" i="27" s="1"/>
  <c r="HJ8" i="27" s="1"/>
  <c r="HK8" i="27" s="1"/>
  <c r="HL8" i="27" s="1"/>
  <c r="HM8" i="27" s="1"/>
  <c r="HN8" i="27" s="1"/>
  <c r="HO8" i="27" s="1"/>
  <c r="HP8" i="27" s="1"/>
  <c r="HQ8" i="27" s="1"/>
  <c r="HR8" i="27" s="1"/>
  <c r="HS8" i="27" s="1"/>
  <c r="HT8" i="27" s="1"/>
  <c r="HU8" i="27" s="1"/>
  <c r="HV8" i="27" s="1"/>
  <c r="HW8" i="27" s="1"/>
  <c r="HX8" i="27" s="1"/>
  <c r="HY8" i="27" s="1"/>
  <c r="HZ8" i="27" s="1"/>
  <c r="IA8" i="27" s="1"/>
  <c r="IB8" i="27" s="1"/>
  <c r="IC8" i="27" s="1"/>
  <c r="ID8" i="27" s="1"/>
  <c r="IE8" i="27" s="1"/>
  <c r="IF8" i="27" s="1"/>
  <c r="IG8" i="27" s="1"/>
  <c r="IO8" i="32"/>
  <c r="IP6" i="32"/>
  <c r="IP7" i="32"/>
  <c r="AX4" i="32"/>
  <c r="IP4" i="32"/>
  <c r="IP5" i="32" s="1"/>
  <c r="G67" i="30"/>
  <c r="F68" i="30"/>
  <c r="E67" i="30"/>
  <c r="D68" i="30"/>
  <c r="S19" i="28"/>
  <c r="AP4" i="27"/>
  <c r="AQ4" i="27" s="1"/>
  <c r="IH4" i="27"/>
  <c r="IH12" i="27"/>
  <c r="AP12" i="27"/>
  <c r="AQ12" i="27" s="1"/>
  <c r="AR12" i="27" s="1"/>
  <c r="AS12" i="27" s="1"/>
  <c r="AT12" i="27" s="1"/>
  <c r="AU12" i="27" s="1"/>
  <c r="AV12" i="27" s="1"/>
  <c r="AW12" i="27" s="1"/>
  <c r="AX12" i="27" s="1"/>
  <c r="AY12" i="27" s="1"/>
  <c r="AZ12" i="27" s="1"/>
  <c r="BA12" i="27" s="1"/>
  <c r="BB12" i="27" s="1"/>
  <c r="BC12" i="27" s="1"/>
  <c r="BD12" i="27" s="1"/>
  <c r="BE12" i="27" s="1"/>
  <c r="BF12" i="27" s="1"/>
  <c r="BG12" i="27" s="1"/>
  <c r="BH12" i="27" s="1"/>
  <c r="BI12" i="27" s="1"/>
  <c r="BJ12" i="27" s="1"/>
  <c r="BK12" i="27" s="1"/>
  <c r="BL12" i="27" s="1"/>
  <c r="BM12" i="27" s="1"/>
  <c r="BN12" i="27" s="1"/>
  <c r="BO12" i="27" s="1"/>
  <c r="BP12" i="27" s="1"/>
  <c r="BQ12" i="27" s="1"/>
  <c r="BR12" i="27" s="1"/>
  <c r="BS12" i="27" s="1"/>
  <c r="BT12" i="27" s="1"/>
  <c r="BU12" i="27" s="1"/>
  <c r="BV12" i="27" s="1"/>
  <c r="BW12" i="27" s="1"/>
  <c r="BX12" i="27" s="1"/>
  <c r="BY12" i="27" s="1"/>
  <c r="BZ12" i="27" s="1"/>
  <c r="CA12" i="27" s="1"/>
  <c r="CB12" i="27" s="1"/>
  <c r="CC12" i="27" s="1"/>
  <c r="CD12" i="27" s="1"/>
  <c r="CE12" i="27" s="1"/>
  <c r="CF12" i="27" s="1"/>
  <c r="CG12" i="27" s="1"/>
  <c r="CH12" i="27" s="1"/>
  <c r="CI12" i="27" s="1"/>
  <c r="CJ12" i="27" s="1"/>
  <c r="CK12" i="27" s="1"/>
  <c r="CL12" i="27" s="1"/>
  <c r="CM12" i="27" s="1"/>
  <c r="CN12" i="27" s="1"/>
  <c r="CO12" i="27" s="1"/>
  <c r="CP12" i="27" s="1"/>
  <c r="CQ12" i="27" s="1"/>
  <c r="CR12" i="27" s="1"/>
  <c r="CS12" i="27" s="1"/>
  <c r="CT12" i="27" s="1"/>
  <c r="CU12" i="27" s="1"/>
  <c r="CV12" i="27" s="1"/>
  <c r="CW12" i="27" s="1"/>
  <c r="CX12" i="27" s="1"/>
  <c r="CY12" i="27" s="1"/>
  <c r="CZ12" i="27" s="1"/>
  <c r="DA12" i="27" s="1"/>
  <c r="DB12" i="27" s="1"/>
  <c r="DC12" i="27" s="1"/>
  <c r="DD12" i="27" s="1"/>
  <c r="DE12" i="27" s="1"/>
  <c r="DF12" i="27" s="1"/>
  <c r="DG12" i="27" s="1"/>
  <c r="DH12" i="27" s="1"/>
  <c r="DI12" i="27" s="1"/>
  <c r="DJ12" i="27" s="1"/>
  <c r="DK12" i="27" s="1"/>
  <c r="DL12" i="27" s="1"/>
  <c r="DM12" i="27" s="1"/>
  <c r="DN12" i="27" s="1"/>
  <c r="DO12" i="27" s="1"/>
  <c r="DP12" i="27" s="1"/>
  <c r="DQ12" i="27" s="1"/>
  <c r="DR12" i="27" s="1"/>
  <c r="DS12" i="27" s="1"/>
  <c r="DT12" i="27" s="1"/>
  <c r="DU12" i="27" s="1"/>
  <c r="DV12" i="27" s="1"/>
  <c r="DW12" i="27" s="1"/>
  <c r="DX12" i="27" s="1"/>
  <c r="DY12" i="27" s="1"/>
  <c r="DZ12" i="27" s="1"/>
  <c r="EA12" i="27" s="1"/>
  <c r="EB12" i="27" s="1"/>
  <c r="EC12" i="27" s="1"/>
  <c r="ED12" i="27" s="1"/>
  <c r="EE12" i="27" s="1"/>
  <c r="EF12" i="27" s="1"/>
  <c r="EG12" i="27" s="1"/>
  <c r="EH12" i="27" s="1"/>
  <c r="EI12" i="27" s="1"/>
  <c r="EJ12" i="27" s="1"/>
  <c r="EK12" i="27" s="1"/>
  <c r="EL12" i="27" s="1"/>
  <c r="EM12" i="27" s="1"/>
  <c r="EN12" i="27" s="1"/>
  <c r="EO12" i="27" s="1"/>
  <c r="EP12" i="27" s="1"/>
  <c r="EQ12" i="27" s="1"/>
  <c r="ER12" i="27" s="1"/>
  <c r="ES12" i="27" s="1"/>
  <c r="ET12" i="27" s="1"/>
  <c r="EU12" i="27" s="1"/>
  <c r="EV12" i="27" s="1"/>
  <c r="EW12" i="27" s="1"/>
  <c r="EX12" i="27" s="1"/>
  <c r="EY12" i="27" s="1"/>
  <c r="EZ12" i="27" s="1"/>
  <c r="FA12" i="27" s="1"/>
  <c r="FB12" i="27" s="1"/>
  <c r="FC12" i="27" s="1"/>
  <c r="FD12" i="27" s="1"/>
  <c r="FE12" i="27" s="1"/>
  <c r="FF12" i="27" s="1"/>
  <c r="FG12" i="27" s="1"/>
  <c r="FH12" i="27" s="1"/>
  <c r="FI12" i="27" s="1"/>
  <c r="FJ12" i="27" s="1"/>
  <c r="FK12" i="27" s="1"/>
  <c r="FL12" i="27" s="1"/>
  <c r="FM12" i="27" s="1"/>
  <c r="FN12" i="27" s="1"/>
  <c r="FO12" i="27" s="1"/>
  <c r="FP12" i="27" s="1"/>
  <c r="FQ12" i="27" s="1"/>
  <c r="FR12" i="27" s="1"/>
  <c r="FS12" i="27" s="1"/>
  <c r="FT12" i="27" s="1"/>
  <c r="FU12" i="27" s="1"/>
  <c r="FV12" i="27" s="1"/>
  <c r="FW12" i="27" s="1"/>
  <c r="FX12" i="27" s="1"/>
  <c r="FY12" i="27" s="1"/>
  <c r="FZ12" i="27" s="1"/>
  <c r="GA12" i="27" s="1"/>
  <c r="GB12" i="27" s="1"/>
  <c r="GC12" i="27" s="1"/>
  <c r="GD12" i="27" s="1"/>
  <c r="GE12" i="27" s="1"/>
  <c r="GF12" i="27" s="1"/>
  <c r="GG12" i="27" s="1"/>
  <c r="GH12" i="27" s="1"/>
  <c r="GI12" i="27" s="1"/>
  <c r="GJ12" i="27" s="1"/>
  <c r="GK12" i="27" s="1"/>
  <c r="GL12" i="27" s="1"/>
  <c r="GM12" i="27" s="1"/>
  <c r="GN12" i="27" s="1"/>
  <c r="GO12" i="27" s="1"/>
  <c r="GP12" i="27" s="1"/>
  <c r="GQ12" i="27" s="1"/>
  <c r="GR12" i="27" s="1"/>
  <c r="GS12" i="27" s="1"/>
  <c r="GT12" i="27" s="1"/>
  <c r="GU12" i="27" s="1"/>
  <c r="GV12" i="27" s="1"/>
  <c r="GW12" i="27" s="1"/>
  <c r="GX12" i="27" s="1"/>
  <c r="GY12" i="27" s="1"/>
  <c r="GZ12" i="27" s="1"/>
  <c r="HA12" i="27" s="1"/>
  <c r="HB12" i="27" s="1"/>
  <c r="HC12" i="27" s="1"/>
  <c r="HD12" i="27" s="1"/>
  <c r="HE12" i="27" s="1"/>
  <c r="HF12" i="27" s="1"/>
  <c r="HG12" i="27" s="1"/>
  <c r="HH12" i="27" s="1"/>
  <c r="HI12" i="27" s="1"/>
  <c r="HJ12" i="27" s="1"/>
  <c r="HK12" i="27" s="1"/>
  <c r="HL12" i="27" s="1"/>
  <c r="HM12" i="27" s="1"/>
  <c r="HN12" i="27" s="1"/>
  <c r="HO12" i="27" s="1"/>
  <c r="HP12" i="27" s="1"/>
  <c r="HQ12" i="27" s="1"/>
  <c r="HR12" i="27" s="1"/>
  <c r="HS12" i="27" s="1"/>
  <c r="HT12" i="27" s="1"/>
  <c r="HU12" i="27" s="1"/>
  <c r="HV12" i="27" s="1"/>
  <c r="HW12" i="27" s="1"/>
  <c r="HX12" i="27" s="1"/>
  <c r="HY12" i="27" s="1"/>
  <c r="HZ12" i="27" s="1"/>
  <c r="IA12" i="27" s="1"/>
  <c r="IB12" i="27" s="1"/>
  <c r="IC12" i="27" s="1"/>
  <c r="ID12" i="27" s="1"/>
  <c r="IE12" i="27" s="1"/>
  <c r="IF12" i="27" s="1"/>
  <c r="IG12" i="27" s="1"/>
  <c r="AP11" i="27"/>
  <c r="AQ11" i="27" s="1"/>
  <c r="AR11" i="27" s="1"/>
  <c r="AS11" i="27" s="1"/>
  <c r="AT11" i="27" s="1"/>
  <c r="AU11" i="27" s="1"/>
  <c r="AV11" i="27" s="1"/>
  <c r="AW11" i="27" s="1"/>
  <c r="AX11" i="27" s="1"/>
  <c r="AY11" i="27" s="1"/>
  <c r="AZ11" i="27" s="1"/>
  <c r="BA11" i="27" s="1"/>
  <c r="BB11" i="27" s="1"/>
  <c r="BC11" i="27" s="1"/>
  <c r="BD11" i="27" s="1"/>
  <c r="BE11" i="27" s="1"/>
  <c r="BF11" i="27" s="1"/>
  <c r="BG11" i="27" s="1"/>
  <c r="BH11" i="27" s="1"/>
  <c r="BI11" i="27" s="1"/>
  <c r="BJ11" i="27" s="1"/>
  <c r="BK11" i="27" s="1"/>
  <c r="BL11" i="27" s="1"/>
  <c r="BM11" i="27" s="1"/>
  <c r="BN11" i="27" s="1"/>
  <c r="BO11" i="27" s="1"/>
  <c r="BP11" i="27" s="1"/>
  <c r="BQ11" i="27" s="1"/>
  <c r="BR11" i="27" s="1"/>
  <c r="BS11" i="27" s="1"/>
  <c r="BT11" i="27" s="1"/>
  <c r="BU11" i="27" s="1"/>
  <c r="BV11" i="27" s="1"/>
  <c r="BW11" i="27" s="1"/>
  <c r="BX11" i="27" s="1"/>
  <c r="BY11" i="27" s="1"/>
  <c r="BZ11" i="27" s="1"/>
  <c r="CA11" i="27" s="1"/>
  <c r="CB11" i="27" s="1"/>
  <c r="CC11" i="27" s="1"/>
  <c r="CD11" i="27" s="1"/>
  <c r="CE11" i="27" s="1"/>
  <c r="CF11" i="27" s="1"/>
  <c r="CG11" i="27" s="1"/>
  <c r="CH11" i="27" s="1"/>
  <c r="CI11" i="27" s="1"/>
  <c r="CJ11" i="27" s="1"/>
  <c r="CK11" i="27" s="1"/>
  <c r="CL11" i="27" s="1"/>
  <c r="CM11" i="27" s="1"/>
  <c r="CN11" i="27" s="1"/>
  <c r="CO11" i="27" s="1"/>
  <c r="CP11" i="27" s="1"/>
  <c r="CQ11" i="27" s="1"/>
  <c r="CR11" i="27" s="1"/>
  <c r="CS11" i="27" s="1"/>
  <c r="CT11" i="27" s="1"/>
  <c r="CU11" i="27" s="1"/>
  <c r="CV11" i="27" s="1"/>
  <c r="CW11" i="27" s="1"/>
  <c r="CX11" i="27" s="1"/>
  <c r="CY11" i="27" s="1"/>
  <c r="CZ11" i="27" s="1"/>
  <c r="DA11" i="27" s="1"/>
  <c r="DB11" i="27" s="1"/>
  <c r="DC11" i="27" s="1"/>
  <c r="DD11" i="27" s="1"/>
  <c r="DE11" i="27" s="1"/>
  <c r="DF11" i="27" s="1"/>
  <c r="DG11" i="27" s="1"/>
  <c r="DH11" i="27" s="1"/>
  <c r="DI11" i="27" s="1"/>
  <c r="DJ11" i="27" s="1"/>
  <c r="DK11" i="27" s="1"/>
  <c r="DL11" i="27" s="1"/>
  <c r="DM11" i="27" s="1"/>
  <c r="DN11" i="27" s="1"/>
  <c r="DO11" i="27" s="1"/>
  <c r="DP11" i="27" s="1"/>
  <c r="DQ11" i="27" s="1"/>
  <c r="DR11" i="27" s="1"/>
  <c r="DS11" i="27" s="1"/>
  <c r="DT11" i="27" s="1"/>
  <c r="DU11" i="27" s="1"/>
  <c r="DV11" i="27" s="1"/>
  <c r="DW11" i="27" s="1"/>
  <c r="DX11" i="27" s="1"/>
  <c r="DY11" i="27" s="1"/>
  <c r="DZ11" i="27" s="1"/>
  <c r="EA11" i="27" s="1"/>
  <c r="EB11" i="27" s="1"/>
  <c r="EC11" i="27" s="1"/>
  <c r="ED11" i="27" s="1"/>
  <c r="EE11" i="27" s="1"/>
  <c r="EF11" i="27" s="1"/>
  <c r="EG11" i="27" s="1"/>
  <c r="EH11" i="27" s="1"/>
  <c r="EI11" i="27" s="1"/>
  <c r="EJ11" i="27" s="1"/>
  <c r="EK11" i="27" s="1"/>
  <c r="EL11" i="27" s="1"/>
  <c r="EM11" i="27" s="1"/>
  <c r="EN11" i="27" s="1"/>
  <c r="EO11" i="27" s="1"/>
  <c r="EP11" i="27" s="1"/>
  <c r="EQ11" i="27" s="1"/>
  <c r="ER11" i="27" s="1"/>
  <c r="ES11" i="27" s="1"/>
  <c r="ET11" i="27" s="1"/>
  <c r="EU11" i="27" s="1"/>
  <c r="EV11" i="27" s="1"/>
  <c r="EW11" i="27" s="1"/>
  <c r="EX11" i="27" s="1"/>
  <c r="EY11" i="27" s="1"/>
  <c r="EZ11" i="27" s="1"/>
  <c r="FA11" i="27" s="1"/>
  <c r="FB11" i="27" s="1"/>
  <c r="FC11" i="27" s="1"/>
  <c r="FD11" i="27" s="1"/>
  <c r="FE11" i="27" s="1"/>
  <c r="FF11" i="27" s="1"/>
  <c r="FG11" i="27" s="1"/>
  <c r="FH11" i="27" s="1"/>
  <c r="FI11" i="27" s="1"/>
  <c r="FJ11" i="27" s="1"/>
  <c r="FK11" i="27" s="1"/>
  <c r="FL11" i="27" s="1"/>
  <c r="FM11" i="27" s="1"/>
  <c r="FN11" i="27" s="1"/>
  <c r="FO11" i="27" s="1"/>
  <c r="FP11" i="27" s="1"/>
  <c r="FQ11" i="27" s="1"/>
  <c r="FR11" i="27" s="1"/>
  <c r="FS11" i="27" s="1"/>
  <c r="FT11" i="27" s="1"/>
  <c r="FU11" i="27" s="1"/>
  <c r="FV11" i="27" s="1"/>
  <c r="FW11" i="27" s="1"/>
  <c r="FX11" i="27" s="1"/>
  <c r="FY11" i="27" s="1"/>
  <c r="FZ11" i="27" s="1"/>
  <c r="GA11" i="27" s="1"/>
  <c r="GB11" i="27" s="1"/>
  <c r="GC11" i="27" s="1"/>
  <c r="GD11" i="27" s="1"/>
  <c r="GE11" i="27" s="1"/>
  <c r="GF11" i="27" s="1"/>
  <c r="GG11" i="27" s="1"/>
  <c r="GH11" i="27" s="1"/>
  <c r="GI11" i="27" s="1"/>
  <c r="GJ11" i="27" s="1"/>
  <c r="GK11" i="27" s="1"/>
  <c r="GL11" i="27" s="1"/>
  <c r="GM11" i="27" s="1"/>
  <c r="GN11" i="27" s="1"/>
  <c r="GO11" i="27" s="1"/>
  <c r="GP11" i="27" s="1"/>
  <c r="GQ11" i="27" s="1"/>
  <c r="GR11" i="27" s="1"/>
  <c r="GS11" i="27" s="1"/>
  <c r="GT11" i="27" s="1"/>
  <c r="GU11" i="27" s="1"/>
  <c r="GV11" i="27" s="1"/>
  <c r="GW11" i="27" s="1"/>
  <c r="GX11" i="27" s="1"/>
  <c r="GY11" i="27" s="1"/>
  <c r="GZ11" i="27" s="1"/>
  <c r="HA11" i="27" s="1"/>
  <c r="HB11" i="27" s="1"/>
  <c r="HC11" i="27" s="1"/>
  <c r="HD11" i="27" s="1"/>
  <c r="HE11" i="27" s="1"/>
  <c r="HF11" i="27" s="1"/>
  <c r="HG11" i="27" s="1"/>
  <c r="HH11" i="27" s="1"/>
  <c r="HI11" i="27" s="1"/>
  <c r="HJ11" i="27" s="1"/>
  <c r="HK11" i="27" s="1"/>
  <c r="HL11" i="27" s="1"/>
  <c r="HM11" i="27" s="1"/>
  <c r="HN11" i="27" s="1"/>
  <c r="HO11" i="27" s="1"/>
  <c r="HP11" i="27" s="1"/>
  <c r="HQ11" i="27" s="1"/>
  <c r="HR11" i="27" s="1"/>
  <c r="HS11" i="27" s="1"/>
  <c r="HT11" i="27" s="1"/>
  <c r="HU11" i="27" s="1"/>
  <c r="HV11" i="27" s="1"/>
  <c r="HW11" i="27" s="1"/>
  <c r="HX11" i="27" s="1"/>
  <c r="HY11" i="27" s="1"/>
  <c r="HZ11" i="27" s="1"/>
  <c r="IA11" i="27" s="1"/>
  <c r="IB11" i="27" s="1"/>
  <c r="IC11" i="27" s="1"/>
  <c r="ID11" i="27" s="1"/>
  <c r="IE11" i="27" s="1"/>
  <c r="IF11" i="27" s="1"/>
  <c r="IG11" i="27" s="1"/>
  <c r="AP6" i="27"/>
  <c r="AQ6" i="27" s="1"/>
  <c r="AR6" i="27" s="1"/>
  <c r="AS6" i="27" s="1"/>
  <c r="AT6" i="27" s="1"/>
  <c r="AU6" i="27" s="1"/>
  <c r="AV6" i="27" s="1"/>
  <c r="AW6" i="27" s="1"/>
  <c r="AX6" i="27" s="1"/>
  <c r="AY6" i="27" s="1"/>
  <c r="AZ6" i="27" s="1"/>
  <c r="BA6" i="27" s="1"/>
  <c r="BB6" i="27" s="1"/>
  <c r="BC6" i="27" s="1"/>
  <c r="BD6" i="27" s="1"/>
  <c r="BE6" i="27" s="1"/>
  <c r="BF6" i="27" s="1"/>
  <c r="BG6" i="27" s="1"/>
  <c r="BH6" i="27" s="1"/>
  <c r="BI6" i="27" s="1"/>
  <c r="BJ6" i="27" s="1"/>
  <c r="BK6" i="27" s="1"/>
  <c r="BL6" i="27" s="1"/>
  <c r="BM6" i="27" s="1"/>
  <c r="BN6" i="27" s="1"/>
  <c r="BO6" i="27" s="1"/>
  <c r="BP6" i="27" s="1"/>
  <c r="BQ6" i="27" s="1"/>
  <c r="BR6" i="27" s="1"/>
  <c r="BS6" i="27" s="1"/>
  <c r="BT6" i="27" s="1"/>
  <c r="BU6" i="27" s="1"/>
  <c r="BV6" i="27" s="1"/>
  <c r="BW6" i="27" s="1"/>
  <c r="BX6" i="27" s="1"/>
  <c r="BY6" i="27" s="1"/>
  <c r="BZ6" i="27" s="1"/>
  <c r="CA6" i="27" s="1"/>
  <c r="CB6" i="27" s="1"/>
  <c r="CC6" i="27" s="1"/>
  <c r="CD6" i="27" s="1"/>
  <c r="CE6" i="27" s="1"/>
  <c r="CF6" i="27" s="1"/>
  <c r="CG6" i="27" s="1"/>
  <c r="CH6" i="27" s="1"/>
  <c r="CI6" i="27" s="1"/>
  <c r="CJ6" i="27" s="1"/>
  <c r="CK6" i="27" s="1"/>
  <c r="CL6" i="27" s="1"/>
  <c r="CM6" i="27" s="1"/>
  <c r="CN6" i="27" s="1"/>
  <c r="CO6" i="27" s="1"/>
  <c r="CP6" i="27" s="1"/>
  <c r="CQ6" i="27" s="1"/>
  <c r="CR6" i="27" s="1"/>
  <c r="CS6" i="27" s="1"/>
  <c r="CT6" i="27" s="1"/>
  <c r="CU6" i="27" s="1"/>
  <c r="CV6" i="27" s="1"/>
  <c r="CW6" i="27" s="1"/>
  <c r="CX6" i="27" s="1"/>
  <c r="CY6" i="27" s="1"/>
  <c r="CZ6" i="27" s="1"/>
  <c r="DA6" i="27" s="1"/>
  <c r="DB6" i="27" s="1"/>
  <c r="DC6" i="27" s="1"/>
  <c r="DD6" i="27" s="1"/>
  <c r="DE6" i="27" s="1"/>
  <c r="DF6" i="27" s="1"/>
  <c r="DG6" i="27" s="1"/>
  <c r="DH6" i="27" s="1"/>
  <c r="DI6" i="27" s="1"/>
  <c r="DJ6" i="27" s="1"/>
  <c r="DK6" i="27" s="1"/>
  <c r="DL6" i="27" s="1"/>
  <c r="DM6" i="27" s="1"/>
  <c r="DN6" i="27" s="1"/>
  <c r="DO6" i="27" s="1"/>
  <c r="DP6" i="27" s="1"/>
  <c r="DQ6" i="27" s="1"/>
  <c r="DR6" i="27" s="1"/>
  <c r="DS6" i="27" s="1"/>
  <c r="DT6" i="27" s="1"/>
  <c r="DU6" i="27" s="1"/>
  <c r="DV6" i="27" s="1"/>
  <c r="DW6" i="27" s="1"/>
  <c r="DX6" i="27" s="1"/>
  <c r="DY6" i="27" s="1"/>
  <c r="DZ6" i="27" s="1"/>
  <c r="EA6" i="27" s="1"/>
  <c r="EB6" i="27" s="1"/>
  <c r="EC6" i="27" s="1"/>
  <c r="ED6" i="27" s="1"/>
  <c r="EE6" i="27" s="1"/>
  <c r="EF6" i="27" s="1"/>
  <c r="EG6" i="27" s="1"/>
  <c r="EH6" i="27" s="1"/>
  <c r="EI6" i="27" s="1"/>
  <c r="EJ6" i="27" s="1"/>
  <c r="EK6" i="27" s="1"/>
  <c r="EL6" i="27" s="1"/>
  <c r="EM6" i="27" s="1"/>
  <c r="EN6" i="27" s="1"/>
  <c r="EO6" i="27" s="1"/>
  <c r="EP6" i="27" s="1"/>
  <c r="EQ6" i="27" s="1"/>
  <c r="ER6" i="27" s="1"/>
  <c r="ES6" i="27" s="1"/>
  <c r="ET6" i="27" s="1"/>
  <c r="EU6" i="27" s="1"/>
  <c r="EV6" i="27" s="1"/>
  <c r="EW6" i="27" s="1"/>
  <c r="EX6" i="27" s="1"/>
  <c r="EY6" i="27" s="1"/>
  <c r="EZ6" i="27" s="1"/>
  <c r="FA6" i="27" s="1"/>
  <c r="FB6" i="27" s="1"/>
  <c r="FC6" i="27" s="1"/>
  <c r="FD6" i="27" s="1"/>
  <c r="FE6" i="27" s="1"/>
  <c r="FF6" i="27" s="1"/>
  <c r="FG6" i="27" s="1"/>
  <c r="FH6" i="27" s="1"/>
  <c r="FI6" i="27" s="1"/>
  <c r="FJ6" i="27" s="1"/>
  <c r="FK6" i="27" s="1"/>
  <c r="FL6" i="27" s="1"/>
  <c r="FM6" i="27" s="1"/>
  <c r="FN6" i="27" s="1"/>
  <c r="FO6" i="27" s="1"/>
  <c r="FP6" i="27" s="1"/>
  <c r="FQ6" i="27" s="1"/>
  <c r="FR6" i="27" s="1"/>
  <c r="FS6" i="27" s="1"/>
  <c r="FT6" i="27" s="1"/>
  <c r="FU6" i="27" s="1"/>
  <c r="FV6" i="27" s="1"/>
  <c r="FW6" i="27" s="1"/>
  <c r="FX6" i="27" s="1"/>
  <c r="FY6" i="27" s="1"/>
  <c r="FZ6" i="27" s="1"/>
  <c r="GA6" i="27" s="1"/>
  <c r="GB6" i="27" s="1"/>
  <c r="GC6" i="27" s="1"/>
  <c r="GD6" i="27" s="1"/>
  <c r="GE6" i="27" s="1"/>
  <c r="GF6" i="27" s="1"/>
  <c r="GG6" i="27" s="1"/>
  <c r="GH6" i="27" s="1"/>
  <c r="GI6" i="27" s="1"/>
  <c r="GJ6" i="27" s="1"/>
  <c r="GK6" i="27" s="1"/>
  <c r="GL6" i="27" s="1"/>
  <c r="GM6" i="27" s="1"/>
  <c r="GN6" i="27" s="1"/>
  <c r="GO6" i="27" s="1"/>
  <c r="GP6" i="27" s="1"/>
  <c r="GQ6" i="27" s="1"/>
  <c r="GR6" i="27" s="1"/>
  <c r="GS6" i="27" s="1"/>
  <c r="GT6" i="27" s="1"/>
  <c r="GU6" i="27" s="1"/>
  <c r="GV6" i="27" s="1"/>
  <c r="GW6" i="27" s="1"/>
  <c r="GX6" i="27" s="1"/>
  <c r="GY6" i="27" s="1"/>
  <c r="GZ6" i="27" s="1"/>
  <c r="HA6" i="27" s="1"/>
  <c r="HB6" i="27" s="1"/>
  <c r="HC6" i="27" s="1"/>
  <c r="HD6" i="27" s="1"/>
  <c r="HE6" i="27" s="1"/>
  <c r="HF6" i="27" s="1"/>
  <c r="HG6" i="27" s="1"/>
  <c r="HH6" i="27" s="1"/>
  <c r="HI6" i="27" s="1"/>
  <c r="HJ6" i="27" s="1"/>
  <c r="HK6" i="27" s="1"/>
  <c r="HL6" i="27" s="1"/>
  <c r="HM6" i="27" s="1"/>
  <c r="HN6" i="27" s="1"/>
  <c r="HO6" i="27" s="1"/>
  <c r="HP6" i="27" s="1"/>
  <c r="HQ6" i="27" s="1"/>
  <c r="HR6" i="27" s="1"/>
  <c r="HS6" i="27" s="1"/>
  <c r="HT6" i="27" s="1"/>
  <c r="HU6" i="27" s="1"/>
  <c r="HV6" i="27" s="1"/>
  <c r="HW6" i="27" s="1"/>
  <c r="HX6" i="27" s="1"/>
  <c r="HY6" i="27" s="1"/>
  <c r="HZ6" i="27" s="1"/>
  <c r="IA6" i="27" s="1"/>
  <c r="IB6" i="27" s="1"/>
  <c r="IC6" i="27" s="1"/>
  <c r="ID6" i="27" s="1"/>
  <c r="IE6" i="27" s="1"/>
  <c r="IF6" i="27" s="1"/>
  <c r="IG6" i="27" s="1"/>
  <c r="IH6" i="27"/>
  <c r="AP9" i="27"/>
  <c r="AQ9" i="27" s="1"/>
  <c r="AR9" i="27" s="1"/>
  <c r="AS9" i="27" s="1"/>
  <c r="AT9" i="27" s="1"/>
  <c r="AU9" i="27" s="1"/>
  <c r="AV9" i="27" s="1"/>
  <c r="AW9" i="27" s="1"/>
  <c r="AX9" i="27" s="1"/>
  <c r="AY9" i="27" s="1"/>
  <c r="AZ9" i="27" s="1"/>
  <c r="BA9" i="27" s="1"/>
  <c r="BB9" i="27" s="1"/>
  <c r="BC9" i="27" s="1"/>
  <c r="BD9" i="27" s="1"/>
  <c r="BE9" i="27" s="1"/>
  <c r="BF9" i="27" s="1"/>
  <c r="BG9" i="27" s="1"/>
  <c r="BH9" i="27" s="1"/>
  <c r="BI9" i="27" s="1"/>
  <c r="BJ9" i="27" s="1"/>
  <c r="BK9" i="27" s="1"/>
  <c r="BL9" i="27" s="1"/>
  <c r="BM9" i="27" s="1"/>
  <c r="BN9" i="27" s="1"/>
  <c r="BO9" i="27" s="1"/>
  <c r="BP9" i="27" s="1"/>
  <c r="BQ9" i="27" s="1"/>
  <c r="BR9" i="27" s="1"/>
  <c r="BS9" i="27" s="1"/>
  <c r="BT9" i="27" s="1"/>
  <c r="BU9" i="27" s="1"/>
  <c r="BV9" i="27" s="1"/>
  <c r="BW9" i="27" s="1"/>
  <c r="BX9" i="27" s="1"/>
  <c r="BY9" i="27" s="1"/>
  <c r="BZ9" i="27" s="1"/>
  <c r="CA9" i="27" s="1"/>
  <c r="CB9" i="27" s="1"/>
  <c r="CC9" i="27" s="1"/>
  <c r="CD9" i="27" s="1"/>
  <c r="CE9" i="27" s="1"/>
  <c r="CF9" i="27" s="1"/>
  <c r="CG9" i="27" s="1"/>
  <c r="CH9" i="27" s="1"/>
  <c r="CI9" i="27" s="1"/>
  <c r="CJ9" i="27" s="1"/>
  <c r="CK9" i="27" s="1"/>
  <c r="CL9" i="27" s="1"/>
  <c r="CM9" i="27" s="1"/>
  <c r="CN9" i="27" s="1"/>
  <c r="CO9" i="27" s="1"/>
  <c r="CP9" i="27" s="1"/>
  <c r="CQ9" i="27" s="1"/>
  <c r="CR9" i="27" s="1"/>
  <c r="CS9" i="27" s="1"/>
  <c r="CT9" i="27" s="1"/>
  <c r="CU9" i="27" s="1"/>
  <c r="CV9" i="27" s="1"/>
  <c r="CW9" i="27" s="1"/>
  <c r="CX9" i="27" s="1"/>
  <c r="CY9" i="27" s="1"/>
  <c r="CZ9" i="27" s="1"/>
  <c r="DA9" i="27" s="1"/>
  <c r="DB9" i="27" s="1"/>
  <c r="DC9" i="27" s="1"/>
  <c r="DD9" i="27" s="1"/>
  <c r="DE9" i="27" s="1"/>
  <c r="DF9" i="27" s="1"/>
  <c r="DG9" i="27" s="1"/>
  <c r="DH9" i="27" s="1"/>
  <c r="DI9" i="27" s="1"/>
  <c r="DJ9" i="27" s="1"/>
  <c r="DK9" i="27" s="1"/>
  <c r="DL9" i="27" s="1"/>
  <c r="DM9" i="27" s="1"/>
  <c r="DN9" i="27" s="1"/>
  <c r="DO9" i="27" s="1"/>
  <c r="DP9" i="27" s="1"/>
  <c r="DQ9" i="27" s="1"/>
  <c r="DR9" i="27" s="1"/>
  <c r="DS9" i="27" s="1"/>
  <c r="DT9" i="27" s="1"/>
  <c r="DU9" i="27" s="1"/>
  <c r="DV9" i="27" s="1"/>
  <c r="DW9" i="27" s="1"/>
  <c r="DX9" i="27" s="1"/>
  <c r="DY9" i="27" s="1"/>
  <c r="DZ9" i="27" s="1"/>
  <c r="EA9" i="27" s="1"/>
  <c r="EB9" i="27" s="1"/>
  <c r="EC9" i="27" s="1"/>
  <c r="ED9" i="27" s="1"/>
  <c r="EE9" i="27" s="1"/>
  <c r="EF9" i="27" s="1"/>
  <c r="EG9" i="27" s="1"/>
  <c r="EH9" i="27" s="1"/>
  <c r="EI9" i="27" s="1"/>
  <c r="EJ9" i="27" s="1"/>
  <c r="EK9" i="27" s="1"/>
  <c r="EL9" i="27" s="1"/>
  <c r="EM9" i="27" s="1"/>
  <c r="EN9" i="27" s="1"/>
  <c r="EO9" i="27" s="1"/>
  <c r="EP9" i="27" s="1"/>
  <c r="EQ9" i="27" s="1"/>
  <c r="ER9" i="27" s="1"/>
  <c r="ES9" i="27" s="1"/>
  <c r="ET9" i="27" s="1"/>
  <c r="EU9" i="27" s="1"/>
  <c r="EV9" i="27" s="1"/>
  <c r="EW9" i="27" s="1"/>
  <c r="EX9" i="27" s="1"/>
  <c r="EY9" i="27" s="1"/>
  <c r="EZ9" i="27" s="1"/>
  <c r="FA9" i="27" s="1"/>
  <c r="FB9" i="27" s="1"/>
  <c r="FC9" i="27" s="1"/>
  <c r="FD9" i="27" s="1"/>
  <c r="FE9" i="27" s="1"/>
  <c r="FF9" i="27" s="1"/>
  <c r="FG9" i="27" s="1"/>
  <c r="FH9" i="27" s="1"/>
  <c r="FI9" i="27" s="1"/>
  <c r="FJ9" i="27" s="1"/>
  <c r="FK9" i="27" s="1"/>
  <c r="FL9" i="27" s="1"/>
  <c r="FM9" i="27" s="1"/>
  <c r="FN9" i="27" s="1"/>
  <c r="FO9" i="27" s="1"/>
  <c r="FP9" i="27" s="1"/>
  <c r="FQ9" i="27" s="1"/>
  <c r="FR9" i="27" s="1"/>
  <c r="FS9" i="27" s="1"/>
  <c r="FT9" i="27" s="1"/>
  <c r="FU9" i="27" s="1"/>
  <c r="FV9" i="27" s="1"/>
  <c r="FW9" i="27" s="1"/>
  <c r="FX9" i="27" s="1"/>
  <c r="FY9" i="27" s="1"/>
  <c r="FZ9" i="27" s="1"/>
  <c r="GA9" i="27" s="1"/>
  <c r="GB9" i="27" s="1"/>
  <c r="GC9" i="27" s="1"/>
  <c r="GD9" i="27" s="1"/>
  <c r="GE9" i="27" s="1"/>
  <c r="GF9" i="27" s="1"/>
  <c r="GG9" i="27" s="1"/>
  <c r="GH9" i="27" s="1"/>
  <c r="GI9" i="27" s="1"/>
  <c r="GJ9" i="27" s="1"/>
  <c r="GK9" i="27" s="1"/>
  <c r="GL9" i="27" s="1"/>
  <c r="GM9" i="27" s="1"/>
  <c r="GN9" i="27" s="1"/>
  <c r="GO9" i="27" s="1"/>
  <c r="GP9" i="27" s="1"/>
  <c r="GQ9" i="27" s="1"/>
  <c r="GR9" i="27" s="1"/>
  <c r="GS9" i="27" s="1"/>
  <c r="GT9" i="27" s="1"/>
  <c r="GU9" i="27" s="1"/>
  <c r="GV9" i="27" s="1"/>
  <c r="GW9" i="27" s="1"/>
  <c r="GX9" i="27" s="1"/>
  <c r="GY9" i="27" s="1"/>
  <c r="GZ9" i="27" s="1"/>
  <c r="HA9" i="27" s="1"/>
  <c r="HB9" i="27" s="1"/>
  <c r="HC9" i="27" s="1"/>
  <c r="HD9" i="27" s="1"/>
  <c r="HE9" i="27" s="1"/>
  <c r="HF9" i="27" s="1"/>
  <c r="HG9" i="27" s="1"/>
  <c r="HH9" i="27" s="1"/>
  <c r="HI9" i="27" s="1"/>
  <c r="HJ9" i="27" s="1"/>
  <c r="HK9" i="27" s="1"/>
  <c r="HL9" i="27" s="1"/>
  <c r="HM9" i="27" s="1"/>
  <c r="HN9" i="27" s="1"/>
  <c r="HO9" i="27" s="1"/>
  <c r="HP9" i="27" s="1"/>
  <c r="HQ9" i="27" s="1"/>
  <c r="HR9" i="27" s="1"/>
  <c r="HS9" i="27" s="1"/>
  <c r="HT9" i="27" s="1"/>
  <c r="HU9" i="27" s="1"/>
  <c r="HV9" i="27" s="1"/>
  <c r="HW9" i="27" s="1"/>
  <c r="HX9" i="27" s="1"/>
  <c r="HY9" i="27" s="1"/>
  <c r="HZ9" i="27" s="1"/>
  <c r="IA9" i="27" s="1"/>
  <c r="IB9" i="27" s="1"/>
  <c r="IC9" i="27" s="1"/>
  <c r="ID9" i="27" s="1"/>
  <c r="IE9" i="27" s="1"/>
  <c r="IF9" i="27" s="1"/>
  <c r="IG9" i="27" s="1"/>
  <c r="B63" i="30"/>
  <c r="C62" i="30"/>
  <c r="AP4" i="20"/>
  <c r="IH6" i="20"/>
  <c r="IH7" i="20"/>
  <c r="AP103" i="27"/>
  <c r="IH103" i="27"/>
  <c r="AQ103" i="27"/>
  <c r="AP99" i="27"/>
  <c r="IH99" i="27"/>
  <c r="AQ99" i="27"/>
  <c r="IH91" i="27"/>
  <c r="AP91" i="27"/>
  <c r="AQ91" i="27"/>
  <c r="IH87" i="27"/>
  <c r="AP87" i="27"/>
  <c r="AQ87" i="27"/>
  <c r="IH83" i="27"/>
  <c r="AP83" i="27"/>
  <c r="AQ83" i="27"/>
  <c r="IH79" i="27"/>
  <c r="AP79" i="27"/>
  <c r="AQ79" i="27"/>
  <c r="IH75" i="27"/>
  <c r="AP75" i="27"/>
  <c r="AQ75" i="27"/>
  <c r="IH71" i="27"/>
  <c r="AP71" i="27"/>
  <c r="AQ71" i="27"/>
  <c r="IH63" i="27"/>
  <c r="AP63" i="27"/>
  <c r="AQ63" i="27"/>
  <c r="AP59" i="27"/>
  <c r="IH59" i="27"/>
  <c r="AQ59" i="27"/>
  <c r="AP51" i="27"/>
  <c r="IH51" i="27"/>
  <c r="AQ51" i="27"/>
  <c r="AP39" i="27"/>
  <c r="IH39" i="27"/>
  <c r="AQ39" i="27"/>
  <c r="IH31" i="27"/>
  <c r="AP31" i="27"/>
  <c r="AQ31" i="27"/>
  <c r="AQ23" i="27"/>
  <c r="IH23" i="27"/>
  <c r="AP23" i="27"/>
  <c r="AQ15" i="27"/>
  <c r="IH15" i="27"/>
  <c r="AP15" i="27"/>
  <c r="IH98" i="27"/>
  <c r="AP98" i="27"/>
  <c r="AQ98" i="27"/>
  <c r="AP90" i="27"/>
  <c r="AQ90" i="27"/>
  <c r="IH90" i="27"/>
  <c r="AP78" i="27"/>
  <c r="IH78" i="27"/>
  <c r="AQ78" i="27"/>
  <c r="IH70" i="27"/>
  <c r="AQ70" i="27"/>
  <c r="AP70" i="27"/>
  <c r="IH62" i="27"/>
  <c r="AQ62" i="27"/>
  <c r="AP62" i="27"/>
  <c r="AQ54" i="27"/>
  <c r="AP54" i="27"/>
  <c r="IH54" i="27"/>
  <c r="AP42" i="27"/>
  <c r="IH42" i="27"/>
  <c r="AQ42" i="27"/>
  <c r="AQ34" i="27"/>
  <c r="IH34" i="27"/>
  <c r="AP34" i="27"/>
  <c r="AQ14" i="27"/>
  <c r="AP14" i="27"/>
  <c r="IH14" i="27"/>
  <c r="AP101" i="27"/>
  <c r="IH101" i="27"/>
  <c r="AQ101" i="27"/>
  <c r="AQ97" i="27"/>
  <c r="IH97" i="27"/>
  <c r="AP97" i="27"/>
  <c r="AQ89" i="27"/>
  <c r="IH89" i="27"/>
  <c r="AP89" i="27"/>
  <c r="AP85" i="27"/>
  <c r="IH85" i="27"/>
  <c r="AQ85" i="27"/>
  <c r="AP81" i="27"/>
  <c r="IH81" i="27"/>
  <c r="AQ81" i="27"/>
  <c r="AP77" i="27"/>
  <c r="IH77" i="27"/>
  <c r="AQ77" i="27"/>
  <c r="AP73" i="27"/>
  <c r="IH73" i="27"/>
  <c r="AQ73" i="27"/>
  <c r="IH65" i="27"/>
  <c r="AP65" i="27"/>
  <c r="AQ65" i="27"/>
  <c r="AQ61" i="27"/>
  <c r="IH61" i="27"/>
  <c r="AP61" i="27"/>
  <c r="AP57" i="27"/>
  <c r="AQ57" i="27"/>
  <c r="IH57" i="27"/>
  <c r="AQ53" i="27"/>
  <c r="AP53" i="27"/>
  <c r="IH53" i="27"/>
  <c r="IH49" i="27"/>
  <c r="AQ49" i="27"/>
  <c r="AP49" i="27"/>
  <c r="IH45" i="27"/>
  <c r="AQ45" i="27"/>
  <c r="AP45" i="27"/>
  <c r="IH41" i="27"/>
  <c r="AQ41" i="27"/>
  <c r="AP41" i="27"/>
  <c r="IH37" i="27"/>
  <c r="AQ37" i="27"/>
  <c r="AP37" i="27"/>
  <c r="IH33" i="27"/>
  <c r="AQ33" i="27"/>
  <c r="AP33" i="27"/>
  <c r="AQ29" i="27"/>
  <c r="AP29" i="27"/>
  <c r="IH29" i="27"/>
  <c r="IH25" i="27"/>
  <c r="AQ25" i="27"/>
  <c r="AP25" i="27"/>
  <c r="AQ17" i="27"/>
  <c r="IH17" i="27"/>
  <c r="AP17" i="27"/>
  <c r="AP67" i="27"/>
  <c r="IH67" i="27"/>
  <c r="AQ67" i="27"/>
  <c r="IH55" i="27"/>
  <c r="AP55" i="27"/>
  <c r="AQ55" i="27"/>
  <c r="AP47" i="27"/>
  <c r="IH47" i="27"/>
  <c r="AQ47" i="27"/>
  <c r="AQ43" i="27"/>
  <c r="IH43" i="27"/>
  <c r="AP43" i="27"/>
  <c r="IH35" i="27"/>
  <c r="AP35" i="27"/>
  <c r="AQ35" i="27"/>
  <c r="AQ27" i="27"/>
  <c r="AP27" i="27"/>
  <c r="IH27" i="27"/>
  <c r="AQ19" i="27"/>
  <c r="IH19" i="27"/>
  <c r="AP19" i="27"/>
  <c r="AP102" i="27"/>
  <c r="IH102" i="27"/>
  <c r="AQ102" i="27"/>
  <c r="AP94" i="27"/>
  <c r="IH94" i="27"/>
  <c r="AQ94" i="27"/>
  <c r="AP86" i="27"/>
  <c r="AQ86" i="27"/>
  <c r="IH86" i="27"/>
  <c r="AP82" i="27"/>
  <c r="AQ82" i="27"/>
  <c r="IH82" i="27"/>
  <c r="IH74" i="27"/>
  <c r="AQ74" i="27"/>
  <c r="AP74" i="27"/>
  <c r="IH66" i="27"/>
  <c r="AQ66" i="27"/>
  <c r="AP66" i="27"/>
  <c r="IH58" i="27"/>
  <c r="AQ58" i="27"/>
  <c r="AP58" i="27"/>
  <c r="AP50" i="27"/>
  <c r="AQ50" i="27"/>
  <c r="IH38" i="27"/>
  <c r="AQ38" i="27"/>
  <c r="AP38" i="27"/>
  <c r="AP30" i="27"/>
  <c r="AQ30" i="27"/>
  <c r="IH30" i="27"/>
  <c r="IH18" i="27"/>
  <c r="AP18" i="27"/>
  <c r="AQ18" i="27"/>
  <c r="IH100" i="27"/>
  <c r="AP100" i="27"/>
  <c r="AQ100" i="27"/>
  <c r="AQ96" i="27"/>
  <c r="IH96" i="27"/>
  <c r="AP96" i="27"/>
  <c r="AQ88" i="27"/>
  <c r="AP88" i="27"/>
  <c r="IH88" i="27"/>
  <c r="AP84" i="27"/>
  <c r="IH84" i="27"/>
  <c r="AQ84" i="27"/>
  <c r="AP80" i="27"/>
  <c r="IH80" i="27"/>
  <c r="AQ80" i="27"/>
  <c r="AP76" i="27"/>
  <c r="IH76" i="27"/>
  <c r="AQ76" i="27"/>
  <c r="AP72" i="27"/>
  <c r="IH72" i="27"/>
  <c r="AQ72" i="27"/>
  <c r="AP68" i="27"/>
  <c r="IH68" i="27"/>
  <c r="AQ68" i="27"/>
  <c r="AP64" i="27"/>
  <c r="IH64" i="27"/>
  <c r="AQ64" i="27"/>
  <c r="AP60" i="27"/>
  <c r="IH60" i="27"/>
  <c r="AQ60" i="27"/>
  <c r="AP56" i="27"/>
  <c r="IH56" i="27"/>
  <c r="AQ56" i="27"/>
  <c r="AQ52" i="27"/>
  <c r="IH52" i="27"/>
  <c r="AP52" i="27"/>
  <c r="AQ44" i="27"/>
  <c r="AP44" i="27"/>
  <c r="IH44" i="27"/>
  <c r="AQ40" i="27"/>
  <c r="AP40" i="27"/>
  <c r="IH40" i="27"/>
  <c r="AQ28" i="27"/>
  <c r="AP28" i="27"/>
  <c r="IH28" i="27"/>
  <c r="AP20" i="27"/>
  <c r="IH20" i="27"/>
  <c r="AQ20" i="27"/>
  <c r="AP16" i="27"/>
  <c r="AQ16" i="27"/>
  <c r="IH16" i="27"/>
  <c r="B69" i="28"/>
  <c r="R19" i="28"/>
  <c r="T19" i="28"/>
  <c r="U6" i="28" s="1"/>
  <c r="Q19" i="28"/>
  <c r="Z104" i="27"/>
  <c r="H104" i="27"/>
  <c r="L103" i="27"/>
  <c r="N103" i="27"/>
  <c r="Q102" i="27"/>
  <c r="N101" i="27"/>
  <c r="L100" i="27"/>
  <c r="L97" i="27"/>
  <c r="N97" i="27"/>
  <c r="L96" i="27"/>
  <c r="N92" i="27"/>
  <c r="N90" i="27"/>
  <c r="M90" i="27"/>
  <c r="N88" i="27"/>
  <c r="Q84" i="27"/>
  <c r="M83" i="27"/>
  <c r="N81" i="27"/>
  <c r="M80" i="27"/>
  <c r="L78" i="27"/>
  <c r="L76" i="27"/>
  <c r="N75" i="27"/>
  <c r="N71" i="27"/>
  <c r="M70" i="27"/>
  <c r="U70" i="27" s="1"/>
  <c r="M67" i="27"/>
  <c r="S67" i="27" s="1"/>
  <c r="M66" i="27"/>
  <c r="N65" i="27"/>
  <c r="N63" i="27"/>
  <c r="L61" i="27"/>
  <c r="N61" i="27"/>
  <c r="L55" i="27"/>
  <c r="M55" i="27"/>
  <c r="X55" i="27" s="1"/>
  <c r="N54" i="27"/>
  <c r="M52" i="27"/>
  <c r="W52" i="27" s="1"/>
  <c r="N50" i="27"/>
  <c r="N48" i="27"/>
  <c r="L47" i="27"/>
  <c r="N47" i="27"/>
  <c r="L46" i="27"/>
  <c r="L44" i="27"/>
  <c r="N43" i="27"/>
  <c r="M41" i="27"/>
  <c r="P41" i="27" s="1"/>
  <c r="N40" i="27"/>
  <c r="N38" i="27"/>
  <c r="L37" i="27"/>
  <c r="N36" i="27"/>
  <c r="L33" i="27"/>
  <c r="N33" i="27"/>
  <c r="L32" i="27"/>
  <c r="N30" i="27"/>
  <c r="M30" i="27"/>
  <c r="X30" i="27" s="1"/>
  <c r="N27" i="27"/>
  <c r="M25" i="27"/>
  <c r="P25" i="27" s="1"/>
  <c r="N24" i="27"/>
  <c r="N22" i="27"/>
  <c r="N21" i="27"/>
  <c r="N20" i="27"/>
  <c r="N19" i="27"/>
  <c r="N17" i="27"/>
  <c r="L13" i="27"/>
  <c r="N12" i="27"/>
  <c r="N11" i="27"/>
  <c r="L9" i="27"/>
  <c r="N9" i="27"/>
  <c r="Q8" i="27"/>
  <c r="M8" i="27"/>
  <c r="L7" i="27"/>
  <c r="L5" i="27"/>
  <c r="N5" i="27"/>
  <c r="M4" i="27"/>
  <c r="L4" i="27"/>
  <c r="Q4" i="27"/>
  <c r="AB1" i="27"/>
  <c r="CS46" i="27" l="1"/>
  <c r="CK46" i="27"/>
  <c r="GB95" i="27"/>
  <c r="HF95" i="27"/>
  <c r="GP95" i="27"/>
  <c r="EO46" i="27"/>
  <c r="EF46" i="27"/>
  <c r="GC95" i="27"/>
  <c r="GH95" i="27"/>
  <c r="FR95" i="27"/>
  <c r="AR70" i="27"/>
  <c r="GF70" i="27"/>
  <c r="DY70" i="27"/>
  <c r="DB70" i="27"/>
  <c r="AU70" i="27"/>
  <c r="GI70" i="27"/>
  <c r="FA70" i="27"/>
  <c r="BD70" i="27"/>
  <c r="GR70" i="27"/>
  <c r="EK70" i="27"/>
  <c r="DN70" i="27"/>
  <c r="BG70" i="27"/>
  <c r="GU70" i="27"/>
  <c r="FM70" i="27"/>
  <c r="BP70" i="27"/>
  <c r="HD70" i="27"/>
  <c r="EW70" i="27"/>
  <c r="CB70" i="27"/>
  <c r="HP70" i="27"/>
  <c r="FI70" i="27"/>
  <c r="EL70" i="27"/>
  <c r="CE70" i="27"/>
  <c r="AW70" i="27"/>
  <c r="GK70" i="27"/>
  <c r="CZ70" i="27"/>
  <c r="AS70" i="27"/>
  <c r="GG70" i="27"/>
  <c r="FJ70" i="27"/>
  <c r="DC70" i="27"/>
  <c r="BU70" i="27"/>
  <c r="HI70" i="27"/>
  <c r="DL70" i="27"/>
  <c r="BE70" i="27"/>
  <c r="GS70" i="27"/>
  <c r="FV70" i="27"/>
  <c r="DO70" i="27"/>
  <c r="CG70" i="27"/>
  <c r="DX70" i="27"/>
  <c r="BQ70" i="27"/>
  <c r="AT70" i="27"/>
  <c r="GH70" i="27"/>
  <c r="EA70" i="27"/>
  <c r="CS70" i="27"/>
  <c r="FH70" i="27"/>
  <c r="DA70" i="27"/>
  <c r="BV67" i="27"/>
  <c r="HJ67" i="27"/>
  <c r="FO67" i="27"/>
  <c r="DT67" i="27"/>
  <c r="BY67" i="27"/>
  <c r="HM67" i="27"/>
  <c r="FR67" i="27"/>
  <c r="DW67" i="27"/>
  <c r="BP67" i="27"/>
  <c r="HD67" i="27"/>
  <c r="EW67" i="27"/>
  <c r="CP67" i="27"/>
  <c r="ID67" i="27"/>
  <c r="FW67" i="27"/>
  <c r="CF67" i="27"/>
  <c r="DD67" i="27"/>
  <c r="GV67" i="27"/>
  <c r="CH67" i="27"/>
  <c r="HV67" i="27"/>
  <c r="GA67" i="27"/>
  <c r="EF67" i="27"/>
  <c r="CK67" i="27"/>
  <c r="HY67" i="27"/>
  <c r="GD67" i="27"/>
  <c r="EI67" i="27"/>
  <c r="CB67" i="27"/>
  <c r="HP67" i="27"/>
  <c r="FI67" i="27"/>
  <c r="DB67" i="27"/>
  <c r="AU67" i="27"/>
  <c r="GI67" i="27"/>
  <c r="EZ67" i="27"/>
  <c r="FX67" i="27"/>
  <c r="EC67" i="27"/>
  <c r="CT67" i="27"/>
  <c r="AY67" i="27"/>
  <c r="GM67" i="27"/>
  <c r="ER67" i="27"/>
  <c r="CW67" i="27"/>
  <c r="BB67" i="27"/>
  <c r="GP67" i="27"/>
  <c r="EU67" i="27"/>
  <c r="CN67" i="27"/>
  <c r="IB67" i="27"/>
  <c r="FU67" i="27"/>
  <c r="DN67" i="27"/>
  <c r="BG67" i="27"/>
  <c r="GU67" i="27"/>
  <c r="HT67" i="27"/>
  <c r="DE67" i="27"/>
  <c r="GW67" i="27"/>
  <c r="DF67" i="27"/>
  <c r="BK67" i="27"/>
  <c r="GY67" i="27"/>
  <c r="FD67" i="27"/>
  <c r="DI67" i="27"/>
  <c r="BN67" i="27"/>
  <c r="HB67" i="27"/>
  <c r="FG67" i="27"/>
  <c r="CZ67" i="27"/>
  <c r="AS67" i="27"/>
  <c r="GG67" i="27"/>
  <c r="DZ67" i="27"/>
  <c r="BS67" i="27"/>
  <c r="HG67" i="27"/>
  <c r="CG67" i="27"/>
  <c r="FY67" i="27"/>
  <c r="BI67" i="27"/>
  <c r="DR67" i="27"/>
  <c r="BW67" i="27"/>
  <c r="HK67" i="27"/>
  <c r="FP67" i="27"/>
  <c r="DU67" i="27"/>
  <c r="BZ67" i="27"/>
  <c r="HN67" i="27"/>
  <c r="FS67" i="27"/>
  <c r="DL67" i="27"/>
  <c r="BE67" i="27"/>
  <c r="GS67" i="27"/>
  <c r="EL67" i="27"/>
  <c r="CE67" i="27"/>
  <c r="HS67" i="27"/>
  <c r="FA67" i="27"/>
  <c r="AV67" i="27"/>
  <c r="ED67" i="27"/>
  <c r="CI67" i="27"/>
  <c r="HW67" i="27"/>
  <c r="GB67" i="27"/>
  <c r="EG67" i="27"/>
  <c r="CL67" i="27"/>
  <c r="HZ67" i="27"/>
  <c r="GE67" i="27"/>
  <c r="DX67" i="27"/>
  <c r="BQ67" i="27"/>
  <c r="HE67" i="27"/>
  <c r="EX67" i="27"/>
  <c r="CQ67" i="27"/>
  <c r="IE67" i="27"/>
  <c r="HU67" i="27"/>
  <c r="DP67" i="27"/>
  <c r="EP67" i="27"/>
  <c r="CU67" i="27"/>
  <c r="AZ67" i="27"/>
  <c r="GN67" i="27"/>
  <c r="ES67" i="27"/>
  <c r="CX67" i="27"/>
  <c r="BC67" i="27"/>
  <c r="GQ67" i="27"/>
  <c r="EJ67" i="27"/>
  <c r="CC67" i="27"/>
  <c r="HQ67" i="27"/>
  <c r="FJ67" i="27"/>
  <c r="DC67" i="27"/>
  <c r="BT67" i="27"/>
  <c r="CR67" i="27"/>
  <c r="GJ67" i="27"/>
  <c r="FB67" i="27"/>
  <c r="DG67" i="27"/>
  <c r="BL67" i="27"/>
  <c r="GZ67" i="27"/>
  <c r="FE67" i="27"/>
  <c r="DJ67" i="27"/>
  <c r="BO67" i="27"/>
  <c r="HC67" i="27"/>
  <c r="EV67" i="27"/>
  <c r="CO67" i="27"/>
  <c r="IC67" i="27"/>
  <c r="FV67" i="27"/>
  <c r="DO67" i="27"/>
  <c r="EN67" i="27"/>
  <c r="FL67" i="27"/>
  <c r="AW67" i="27"/>
  <c r="FN67" i="27"/>
  <c r="DS67" i="27"/>
  <c r="BX67" i="27"/>
  <c r="HL67" i="27"/>
  <c r="FQ67" i="27"/>
  <c r="DV67" i="27"/>
  <c r="CA67" i="27"/>
  <c r="HO67" i="27"/>
  <c r="FH67" i="27"/>
  <c r="DA67" i="27"/>
  <c r="AT67" i="27"/>
  <c r="GH67" i="27"/>
  <c r="EA67" i="27"/>
  <c r="HH67" i="27"/>
  <c r="IF67" i="27"/>
  <c r="DQ67" i="27"/>
  <c r="AX67" i="27"/>
  <c r="GL67" i="27"/>
  <c r="EQ67" i="27"/>
  <c r="CV67" i="27"/>
  <c r="BA67" i="27"/>
  <c r="GO67" i="27"/>
  <c r="ET67" i="27"/>
  <c r="CY67" i="27"/>
  <c r="AR67" i="27"/>
  <c r="GF67" i="27"/>
  <c r="DY67" i="27"/>
  <c r="BR67" i="27"/>
  <c r="HF67" i="27"/>
  <c r="EY67" i="27"/>
  <c r="EO67" i="27"/>
  <c r="FM67" i="27"/>
  <c r="BH67" i="27"/>
  <c r="BW25" i="27"/>
  <c r="HK25" i="27"/>
  <c r="FP25" i="27"/>
  <c r="DU25" i="27"/>
  <c r="BZ25" i="27"/>
  <c r="HN25" i="27"/>
  <c r="FS25" i="27"/>
  <c r="DL25" i="27"/>
  <c r="BE25" i="27"/>
  <c r="CD25" i="27"/>
  <c r="HR25" i="27"/>
  <c r="FK25" i="27"/>
  <c r="DD25" i="27"/>
  <c r="AW25" i="27"/>
  <c r="GK25" i="27"/>
  <c r="HJ25" i="27"/>
  <c r="BV25" i="27"/>
  <c r="CI25" i="27"/>
  <c r="HW25" i="27"/>
  <c r="GB25" i="27"/>
  <c r="EG25" i="27"/>
  <c r="CL25" i="27"/>
  <c r="HZ25" i="27"/>
  <c r="GE25" i="27"/>
  <c r="DX25" i="27"/>
  <c r="BQ25" i="27"/>
  <c r="CP25" i="27"/>
  <c r="ID25" i="27"/>
  <c r="FW25" i="27"/>
  <c r="DP25" i="27"/>
  <c r="BI25" i="27"/>
  <c r="GW25" i="27"/>
  <c r="EP25" i="27"/>
  <c r="GG25" i="27"/>
  <c r="CU25" i="27"/>
  <c r="AZ25" i="27"/>
  <c r="GN25" i="27"/>
  <c r="ES25" i="27"/>
  <c r="CX25" i="27"/>
  <c r="BC25" i="27"/>
  <c r="GQ25" i="27"/>
  <c r="EJ25" i="27"/>
  <c r="CC25" i="27"/>
  <c r="DB25" i="27"/>
  <c r="AU25" i="27"/>
  <c r="GI25" i="27"/>
  <c r="EB25" i="27"/>
  <c r="BU25" i="27"/>
  <c r="HI25" i="27"/>
  <c r="HQ25" i="27"/>
  <c r="CH25" i="27"/>
  <c r="DG25" i="27"/>
  <c r="BL25" i="27"/>
  <c r="GZ25" i="27"/>
  <c r="FE25" i="27"/>
  <c r="DJ25" i="27"/>
  <c r="BO25" i="27"/>
  <c r="HC25" i="27"/>
  <c r="EV25" i="27"/>
  <c r="CO25" i="27"/>
  <c r="DN25" i="27"/>
  <c r="BG25" i="27"/>
  <c r="GU25" i="27"/>
  <c r="EN25" i="27"/>
  <c r="CG25" i="27"/>
  <c r="HU25" i="27"/>
  <c r="FB25" i="27"/>
  <c r="GL25" i="27"/>
  <c r="EE25" i="27"/>
  <c r="CJ25" i="27"/>
  <c r="HX25" i="27"/>
  <c r="GC25" i="27"/>
  <c r="EH25" i="27"/>
  <c r="CM25" i="27"/>
  <c r="IA25" i="27"/>
  <c r="FT25" i="27"/>
  <c r="DM25" i="27"/>
  <c r="EL25" i="27"/>
  <c r="CE25" i="27"/>
  <c r="HS25" i="27"/>
  <c r="FL25" i="27"/>
  <c r="DE25" i="27"/>
  <c r="CT25" i="27"/>
  <c r="FI25" i="27"/>
  <c r="EQ25" i="27"/>
  <c r="CV25" i="27"/>
  <c r="BA25" i="27"/>
  <c r="GO25" i="27"/>
  <c r="ET25" i="27"/>
  <c r="CY25" i="27"/>
  <c r="AR25" i="27"/>
  <c r="GF25" i="27"/>
  <c r="DY25" i="27"/>
  <c r="EX25" i="27"/>
  <c r="CQ25" i="27"/>
  <c r="IE25" i="27"/>
  <c r="FX25" i="27"/>
  <c r="DQ25" i="27"/>
  <c r="GS25" i="27"/>
  <c r="IC25" i="27"/>
  <c r="FC25" i="27"/>
  <c r="DH25" i="27"/>
  <c r="BM25" i="27"/>
  <c r="HA25" i="27"/>
  <c r="FF25" i="27"/>
  <c r="DK25" i="27"/>
  <c r="BD25" i="27"/>
  <c r="GR25" i="27"/>
  <c r="EK25" i="27"/>
  <c r="FJ25" i="27"/>
  <c r="DC25" i="27"/>
  <c r="AV25" i="27"/>
  <c r="GJ25" i="27"/>
  <c r="EC25" i="27"/>
  <c r="DF25" i="27"/>
  <c r="FN25" i="27"/>
  <c r="AY25" i="27"/>
  <c r="GM25" i="27"/>
  <c r="ER25" i="27"/>
  <c r="CW25" i="27"/>
  <c r="BB25" i="27"/>
  <c r="GP25" i="27"/>
  <c r="EU25" i="27"/>
  <c r="CN25" i="27"/>
  <c r="IB25" i="27"/>
  <c r="BF25" i="27"/>
  <c r="GT25" i="27"/>
  <c r="EM25" i="27"/>
  <c r="CF25" i="27"/>
  <c r="HT25" i="27"/>
  <c r="FM25" i="27"/>
  <c r="HE25" i="27"/>
  <c r="BJ25" i="27"/>
  <c r="AW35" i="27"/>
  <c r="GK35" i="27"/>
  <c r="ED35" i="27"/>
  <c r="CI35" i="27"/>
  <c r="HW35" i="27"/>
  <c r="GB35" i="27"/>
  <c r="EG35" i="27"/>
  <c r="CL35" i="27"/>
  <c r="HZ35" i="27"/>
  <c r="GE35" i="27"/>
  <c r="DY35" i="27"/>
  <c r="BR35" i="27"/>
  <c r="HF35" i="27"/>
  <c r="EY35" i="27"/>
  <c r="GF35" i="27"/>
  <c r="HD35" i="27"/>
  <c r="IB35" i="27"/>
  <c r="BI35" i="27"/>
  <c r="GW35" i="27"/>
  <c r="EP35" i="27"/>
  <c r="CU35" i="27"/>
  <c r="AZ35" i="27"/>
  <c r="GN35" i="27"/>
  <c r="ES35" i="27"/>
  <c r="CX35" i="27"/>
  <c r="BC35" i="27"/>
  <c r="GQ35" i="27"/>
  <c r="EK35" i="27"/>
  <c r="CD35" i="27"/>
  <c r="HR35" i="27"/>
  <c r="FK35" i="27"/>
  <c r="AV35" i="27"/>
  <c r="BT35" i="27"/>
  <c r="CR35" i="27"/>
  <c r="BU35" i="27"/>
  <c r="HI35" i="27"/>
  <c r="FB35" i="27"/>
  <c r="DG35" i="27"/>
  <c r="BL35" i="27"/>
  <c r="GZ35" i="27"/>
  <c r="FE35" i="27"/>
  <c r="DJ35" i="27"/>
  <c r="BO35" i="27"/>
  <c r="HC35" i="27"/>
  <c r="EW35" i="27"/>
  <c r="CP35" i="27"/>
  <c r="ID35" i="27"/>
  <c r="FW35" i="27"/>
  <c r="DP35" i="27"/>
  <c r="EN35" i="27"/>
  <c r="FL35" i="27"/>
  <c r="CG35" i="27"/>
  <c r="HU35" i="27"/>
  <c r="FN35" i="27"/>
  <c r="DS35" i="27"/>
  <c r="BX35" i="27"/>
  <c r="HL35" i="27"/>
  <c r="FQ35" i="27"/>
  <c r="DV35" i="27"/>
  <c r="CA35" i="27"/>
  <c r="HO35" i="27"/>
  <c r="FI35" i="27"/>
  <c r="DB35" i="27"/>
  <c r="AU35" i="27"/>
  <c r="GI35" i="27"/>
  <c r="GJ35" i="27"/>
  <c r="HH35" i="27"/>
  <c r="IF35" i="27"/>
  <c r="DE35" i="27"/>
  <c r="AX35" i="27"/>
  <c r="GL35" i="27"/>
  <c r="EQ35" i="27"/>
  <c r="CV35" i="27"/>
  <c r="BA35" i="27"/>
  <c r="GO35" i="27"/>
  <c r="ET35" i="27"/>
  <c r="CY35" i="27"/>
  <c r="AS35" i="27"/>
  <c r="GG35" i="27"/>
  <c r="DZ35" i="27"/>
  <c r="BS35" i="27"/>
  <c r="HG35" i="27"/>
  <c r="DX35" i="27"/>
  <c r="EV35" i="27"/>
  <c r="FT35" i="27"/>
  <c r="DQ35" i="27"/>
  <c r="BJ35" i="27"/>
  <c r="GX35" i="27"/>
  <c r="FC35" i="27"/>
  <c r="DH35" i="27"/>
  <c r="BM35" i="27"/>
  <c r="HA35" i="27"/>
  <c r="FF35" i="27"/>
  <c r="DK35" i="27"/>
  <c r="BE35" i="27"/>
  <c r="GS35" i="27"/>
  <c r="EL35" i="27"/>
  <c r="CE35" i="27"/>
  <c r="HS35" i="27"/>
  <c r="GR35" i="27"/>
  <c r="HP35" i="27"/>
  <c r="EC35" i="27"/>
  <c r="BV35" i="27"/>
  <c r="HJ35" i="27"/>
  <c r="FO35" i="27"/>
  <c r="DT35" i="27"/>
  <c r="BY35" i="27"/>
  <c r="HM35" i="27"/>
  <c r="FR35" i="27"/>
  <c r="DW35" i="27"/>
  <c r="BQ35" i="27"/>
  <c r="HE35" i="27"/>
  <c r="EX35" i="27"/>
  <c r="CQ35" i="27"/>
  <c r="IE35" i="27"/>
  <c r="BH35" i="27"/>
  <c r="CF35" i="27"/>
  <c r="FM35" i="27"/>
  <c r="DF35" i="27"/>
  <c r="BK35" i="27"/>
  <c r="GY35" i="27"/>
  <c r="FD35" i="27"/>
  <c r="DI35" i="27"/>
  <c r="BN35" i="27"/>
  <c r="HB35" i="27"/>
  <c r="FG35" i="27"/>
  <c r="DA35" i="27"/>
  <c r="AT35" i="27"/>
  <c r="GH35" i="27"/>
  <c r="EA35" i="27"/>
  <c r="AR35" i="27"/>
  <c r="BP35" i="27"/>
  <c r="CN35" i="27"/>
  <c r="EB92" i="27"/>
  <c r="DP92" i="27"/>
  <c r="ET92" i="27"/>
  <c r="EB46" i="27"/>
  <c r="GA46" i="27"/>
  <c r="EQ95" i="27"/>
  <c r="FV95" i="27"/>
  <c r="FF95" i="27"/>
  <c r="CD67" i="27"/>
  <c r="HA67" i="27"/>
  <c r="AQ95" i="27"/>
  <c r="IH95" i="27"/>
  <c r="GI46" i="27"/>
  <c r="HV46" i="27"/>
  <c r="GO95" i="27"/>
  <c r="BF95" i="27"/>
  <c r="AU46" i="27"/>
  <c r="CH46" i="27"/>
  <c r="CG95" i="27"/>
  <c r="EK95" i="27"/>
  <c r="IH46" i="27"/>
  <c r="AP95" i="27"/>
  <c r="DB46" i="27"/>
  <c r="HM95" i="27"/>
  <c r="DM95" i="27"/>
  <c r="GK67" i="27"/>
  <c r="DM67" i="27"/>
  <c r="HX67" i="27"/>
  <c r="FI46" i="27"/>
  <c r="GM95" i="27"/>
  <c r="DA95" i="27"/>
  <c r="HP46" i="27"/>
  <c r="HK95" i="27"/>
  <c r="DE95" i="27"/>
  <c r="CS67" i="27"/>
  <c r="FT67" i="27"/>
  <c r="CJ67" i="27"/>
  <c r="BN95" i="27"/>
  <c r="BO95" i="27"/>
  <c r="EJ95" i="27"/>
  <c r="HE95" i="27"/>
  <c r="BS95" i="27"/>
  <c r="HH95" i="27"/>
  <c r="BA95" i="27"/>
  <c r="CU95" i="27"/>
  <c r="HI95" i="27"/>
  <c r="CM95" i="27"/>
  <c r="FH95" i="27"/>
  <c r="IC95" i="27"/>
  <c r="CQ95" i="27"/>
  <c r="IF95" i="27"/>
  <c r="DH95" i="27"/>
  <c r="GX95" i="27"/>
  <c r="BV95" i="27"/>
  <c r="CY95" i="27"/>
  <c r="FT95" i="27"/>
  <c r="EN95" i="27"/>
  <c r="DC95" i="27"/>
  <c r="AX95" i="27"/>
  <c r="EO95" i="27"/>
  <c r="EC95" i="27"/>
  <c r="DT95" i="27"/>
  <c r="DK95" i="27"/>
  <c r="GF95" i="27"/>
  <c r="AT95" i="27"/>
  <c r="DO95" i="27"/>
  <c r="BX95" i="27"/>
  <c r="FO95" i="27"/>
  <c r="BJ95" i="27"/>
  <c r="FY95" i="27"/>
  <c r="BB95" i="27"/>
  <c r="EI95" i="27"/>
  <c r="HD95" i="27"/>
  <c r="BR95" i="27"/>
  <c r="EM95" i="27"/>
  <c r="EE95" i="27"/>
  <c r="HV95" i="27"/>
  <c r="FA95" i="27"/>
  <c r="DU95" i="27"/>
  <c r="DV95" i="27"/>
  <c r="HC95" i="27"/>
  <c r="BQ95" i="27"/>
  <c r="EL95" i="27"/>
  <c r="HG95" i="27"/>
  <c r="DF95" i="27"/>
  <c r="GW95" i="27"/>
  <c r="GZ95" i="27"/>
  <c r="ET95" i="27"/>
  <c r="IA95" i="27"/>
  <c r="CO95" i="27"/>
  <c r="FJ95" i="27"/>
  <c r="IE95" i="27"/>
  <c r="FM95" i="27"/>
  <c r="CS95" i="27"/>
  <c r="CJ95" i="27"/>
  <c r="GD95" i="27"/>
  <c r="BD95" i="27"/>
  <c r="DY95" i="27"/>
  <c r="GT95" i="27"/>
  <c r="BH95" i="27"/>
  <c r="AZ95" i="27"/>
  <c r="DS95" i="27"/>
  <c r="BL95" i="27"/>
  <c r="AQ92" i="27"/>
  <c r="CB46" i="27"/>
  <c r="DQ95" i="27"/>
  <c r="BT95" i="27"/>
  <c r="BP95" i="27"/>
  <c r="HI67" i="27"/>
  <c r="BD67" i="27"/>
  <c r="FC67" i="27"/>
  <c r="IH92" i="27"/>
  <c r="EI46" i="27"/>
  <c r="ED95" i="27"/>
  <c r="AV95" i="27"/>
  <c r="AR95" i="27"/>
  <c r="BU67" i="27"/>
  <c r="IA67" i="27"/>
  <c r="EE67" i="27"/>
  <c r="AP92" i="27"/>
  <c r="GD46" i="27"/>
  <c r="HY95" i="27"/>
  <c r="DD95" i="27"/>
  <c r="FL95" i="27"/>
  <c r="FK67" i="27"/>
  <c r="DK67" i="27"/>
  <c r="GX67" i="27"/>
  <c r="HU99" i="27"/>
  <c r="BJ99" i="27"/>
  <c r="GO99" i="27"/>
  <c r="EO99" i="27"/>
  <c r="GC99" i="27"/>
  <c r="GA99" i="27"/>
  <c r="HY99" i="27"/>
  <c r="DD99" i="27"/>
  <c r="FW99" i="27"/>
  <c r="HH99" i="27"/>
  <c r="DB99" i="27"/>
  <c r="FU99" i="27"/>
  <c r="FL99" i="27"/>
  <c r="CZ99" i="27"/>
  <c r="FS99" i="27"/>
  <c r="HZ99" i="27"/>
  <c r="CL99" i="27"/>
  <c r="DL75" i="27"/>
  <c r="EY75" i="27"/>
  <c r="FP99" i="27"/>
  <c r="GX99" i="27"/>
  <c r="DE99" i="27"/>
  <c r="AX99" i="27"/>
  <c r="EC99" i="27"/>
  <c r="DT99" i="27"/>
  <c r="FY99" i="27"/>
  <c r="CF99" i="27"/>
  <c r="EY99" i="27"/>
  <c r="HR99" i="27"/>
  <c r="CD99" i="27"/>
  <c r="EW99" i="27"/>
  <c r="HP99" i="27"/>
  <c r="CB99" i="27"/>
  <c r="EU99" i="27"/>
  <c r="HB99" i="27"/>
  <c r="BN99" i="27"/>
  <c r="HN75" i="27"/>
  <c r="BR75" i="27"/>
  <c r="ED99" i="27"/>
  <c r="FE99" i="27"/>
  <c r="AZ99" i="27"/>
  <c r="EF99" i="27"/>
  <c r="CV99" i="27"/>
  <c r="CT99" i="27"/>
  <c r="ER99" i="27"/>
  <c r="BT99" i="27"/>
  <c r="EM99" i="27"/>
  <c r="HF99" i="27"/>
  <c r="BR99" i="27"/>
  <c r="EK99" i="27"/>
  <c r="HD99" i="27"/>
  <c r="BP99" i="27"/>
  <c r="EI99" i="27"/>
  <c r="GP99" i="27"/>
  <c r="BB99" i="27"/>
  <c r="BZ75" i="27"/>
  <c r="HM99" i="27"/>
  <c r="DG99" i="27"/>
  <c r="CH99" i="27"/>
  <c r="EE99" i="27"/>
  <c r="BV99" i="27"/>
  <c r="BM99" i="27"/>
  <c r="DR99" i="27"/>
  <c r="BH99" i="27"/>
  <c r="EA99" i="27"/>
  <c r="GT99" i="27"/>
  <c r="BF99" i="27"/>
  <c r="DY99" i="27"/>
  <c r="GR99" i="27"/>
  <c r="BD99" i="27"/>
  <c r="DW99" i="27"/>
  <c r="GD99" i="27"/>
  <c r="DU75" i="27"/>
  <c r="FO99" i="27"/>
  <c r="BI99" i="27"/>
  <c r="BW99" i="27"/>
  <c r="DI99" i="27"/>
  <c r="HI99" i="27"/>
  <c r="IG99" i="27"/>
  <c r="CK99" i="27"/>
  <c r="AV99" i="27"/>
  <c r="DO99" i="27"/>
  <c r="GH99" i="27"/>
  <c r="AT99" i="27"/>
  <c r="DM99" i="27"/>
  <c r="GF99" i="27"/>
  <c r="AR99" i="27"/>
  <c r="DK99" i="27"/>
  <c r="FR99" i="27"/>
  <c r="FP75" i="27"/>
  <c r="DQ99" i="27"/>
  <c r="FQ99" i="27"/>
  <c r="GN99" i="27"/>
  <c r="HX99" i="27"/>
  <c r="GB99" i="27"/>
  <c r="GZ99" i="27"/>
  <c r="BK99" i="27"/>
  <c r="IF99" i="27"/>
  <c r="DC99" i="27"/>
  <c r="FV99" i="27"/>
  <c r="EZ99" i="27"/>
  <c r="DA99" i="27"/>
  <c r="FT99" i="27"/>
  <c r="FX99" i="27"/>
  <c r="CY99" i="27"/>
  <c r="FF99" i="27"/>
  <c r="HK75" i="27"/>
  <c r="BX99" i="27"/>
  <c r="FN99" i="27"/>
  <c r="EP99" i="27"/>
  <c r="GL99" i="27"/>
  <c r="FB99" i="27"/>
  <c r="FZ99" i="27"/>
  <c r="HT99" i="27"/>
  <c r="IE99" i="27"/>
  <c r="CQ99" i="27"/>
  <c r="FJ99" i="27"/>
  <c r="IC99" i="27"/>
  <c r="CO99" i="27"/>
  <c r="FH99" i="27"/>
  <c r="IA99" i="27"/>
  <c r="CM99" i="27"/>
  <c r="ET99" i="27"/>
  <c r="BW75" i="27"/>
  <c r="CG99" i="27"/>
  <c r="GW99" i="27"/>
  <c r="CW99" i="27"/>
  <c r="EG99" i="27"/>
  <c r="DU99" i="27"/>
  <c r="ES99" i="27"/>
  <c r="GV99" i="27"/>
  <c r="HS99" i="27"/>
  <c r="CE99" i="27"/>
  <c r="EX99" i="27"/>
  <c r="HQ99" i="27"/>
  <c r="CC99" i="27"/>
  <c r="EV99" i="27"/>
  <c r="HO99" i="27"/>
  <c r="CA99" i="27"/>
  <c r="EH99" i="27"/>
  <c r="DR75" i="27"/>
  <c r="HK99" i="27"/>
  <c r="FD99" i="27"/>
  <c r="AY99" i="27"/>
  <c r="CI99" i="27"/>
  <c r="CU99" i="27"/>
  <c r="DS99" i="27"/>
  <c r="EN99" i="27"/>
  <c r="HG99" i="27"/>
  <c r="BS99" i="27"/>
  <c r="EL99" i="27"/>
  <c r="HE99" i="27"/>
  <c r="BQ99" i="27"/>
  <c r="EJ99" i="27"/>
  <c r="HC99" i="27"/>
  <c r="BO99" i="27"/>
  <c r="DV99" i="27"/>
  <c r="FY75" i="27"/>
  <c r="GK99" i="27"/>
  <c r="FM99" i="27"/>
  <c r="DF99" i="27"/>
  <c r="HL99" i="27"/>
  <c r="AW99" i="27"/>
  <c r="BU99" i="27"/>
  <c r="CS99" i="27"/>
  <c r="EB99" i="27"/>
  <c r="GU99" i="27"/>
  <c r="BG99" i="27"/>
  <c r="DZ99" i="27"/>
  <c r="GS99" i="27"/>
  <c r="BE99" i="27"/>
  <c r="DX99" i="27"/>
  <c r="GQ99" i="27"/>
  <c r="BC99" i="27"/>
  <c r="DA75" i="27"/>
  <c r="IF75" i="27"/>
  <c r="IC75" i="27"/>
  <c r="EW75" i="27"/>
  <c r="CZ75" i="27"/>
  <c r="FG75" i="27"/>
  <c r="HB75" i="27"/>
  <c r="BN75" i="27"/>
  <c r="DI75" i="27"/>
  <c r="FD75" i="27"/>
  <c r="GY75" i="27"/>
  <c r="BK75" i="27"/>
  <c r="DF75" i="27"/>
  <c r="FM75" i="27"/>
  <c r="HT75" i="27"/>
  <c r="CF75" i="27"/>
  <c r="EM75" i="27"/>
  <c r="GT75" i="27"/>
  <c r="BF75" i="27"/>
  <c r="EH92" i="27"/>
  <c r="CR92" i="27"/>
  <c r="HQ75" i="27"/>
  <c r="IB75" i="27"/>
  <c r="CN75" i="27"/>
  <c r="EU75" i="27"/>
  <c r="GP75" i="27"/>
  <c r="BB75" i="27"/>
  <c r="CW75" i="27"/>
  <c r="ER75" i="27"/>
  <c r="GM75" i="27"/>
  <c r="AY75" i="27"/>
  <c r="CT75" i="27"/>
  <c r="FA75" i="27"/>
  <c r="HH75" i="27"/>
  <c r="BT75" i="27"/>
  <c r="EA75" i="27"/>
  <c r="GH75" i="27"/>
  <c r="AT75" i="27"/>
  <c r="GC92" i="27"/>
  <c r="IA55" i="27"/>
  <c r="DV55" i="27"/>
  <c r="HH55" i="27"/>
  <c r="CC75" i="27"/>
  <c r="HP75" i="27"/>
  <c r="CB75" i="27"/>
  <c r="EI75" i="27"/>
  <c r="GD75" i="27"/>
  <c r="HY75" i="27"/>
  <c r="CK75" i="27"/>
  <c r="EF75" i="27"/>
  <c r="GA75" i="27"/>
  <c r="HV75" i="27"/>
  <c r="CH75" i="27"/>
  <c r="EO75" i="27"/>
  <c r="GV75" i="27"/>
  <c r="BH75" i="27"/>
  <c r="DO75" i="27"/>
  <c r="FV75" i="27"/>
  <c r="FU92" i="27"/>
  <c r="HX92" i="27"/>
  <c r="HN55" i="27"/>
  <c r="DG55" i="27"/>
  <c r="GV55" i="27"/>
  <c r="HE75" i="27"/>
  <c r="HD75" i="27"/>
  <c r="BP75" i="27"/>
  <c r="DW75" i="27"/>
  <c r="FR75" i="27"/>
  <c r="HM75" i="27"/>
  <c r="BY75" i="27"/>
  <c r="DT75" i="27"/>
  <c r="FO75" i="27"/>
  <c r="HJ75" i="27"/>
  <c r="BV75" i="27"/>
  <c r="EC75" i="27"/>
  <c r="GJ75" i="27"/>
  <c r="AV75" i="27"/>
  <c r="DC75" i="27"/>
  <c r="FJ75" i="27"/>
  <c r="BG92" i="27"/>
  <c r="HL92" i="27"/>
  <c r="BA55" i="27"/>
  <c r="EK55" i="27"/>
  <c r="BT55" i="27"/>
  <c r="BQ75" i="27"/>
  <c r="GR75" i="27"/>
  <c r="BD75" i="27"/>
  <c r="DK75" i="27"/>
  <c r="FF75" i="27"/>
  <c r="HA75" i="27"/>
  <c r="BM75" i="27"/>
  <c r="DH75" i="27"/>
  <c r="FC75" i="27"/>
  <c r="GX75" i="27"/>
  <c r="BJ75" i="27"/>
  <c r="DQ75" i="27"/>
  <c r="FX75" i="27"/>
  <c r="IE75" i="27"/>
  <c r="CQ75" i="27"/>
  <c r="EX75" i="27"/>
  <c r="BE92" i="27"/>
  <c r="BX92" i="27"/>
  <c r="HZ55" i="27"/>
  <c r="DU55" i="27"/>
  <c r="BH55" i="27"/>
  <c r="GS75" i="27"/>
  <c r="GF75" i="27"/>
  <c r="AR75" i="27"/>
  <c r="CY75" i="27"/>
  <c r="ET75" i="27"/>
  <c r="GO75" i="27"/>
  <c r="BA75" i="27"/>
  <c r="CV75" i="27"/>
  <c r="EQ75" i="27"/>
  <c r="GL75" i="27"/>
  <c r="AX75" i="27"/>
  <c r="DE75" i="27"/>
  <c r="FL75" i="27"/>
  <c r="HS75" i="27"/>
  <c r="CE75" i="27"/>
  <c r="EL75" i="27"/>
  <c r="HC92" i="27"/>
  <c r="DS92" i="27"/>
  <c r="BO55" i="27"/>
  <c r="FP55" i="27"/>
  <c r="CB55" i="27"/>
  <c r="BE75" i="27"/>
  <c r="FT75" i="27"/>
  <c r="IA75" i="27"/>
  <c r="CM75" i="27"/>
  <c r="EH75" i="27"/>
  <c r="GC75" i="27"/>
  <c r="HX75" i="27"/>
  <c r="CJ75" i="27"/>
  <c r="EE75" i="27"/>
  <c r="FZ75" i="27"/>
  <c r="IG75" i="27"/>
  <c r="CS75" i="27"/>
  <c r="EZ75" i="27"/>
  <c r="HG75" i="27"/>
  <c r="BS75" i="27"/>
  <c r="DZ75" i="27"/>
  <c r="CO92" i="27"/>
  <c r="DG92" i="27"/>
  <c r="AZ55" i="27"/>
  <c r="EY55" i="27"/>
  <c r="BP55" i="27"/>
  <c r="GG75" i="27"/>
  <c r="FH75" i="27"/>
  <c r="HO75" i="27"/>
  <c r="CA75" i="27"/>
  <c r="DV75" i="27"/>
  <c r="FQ75" i="27"/>
  <c r="HL75" i="27"/>
  <c r="BX75" i="27"/>
  <c r="DS75" i="27"/>
  <c r="FN75" i="27"/>
  <c r="HU75" i="27"/>
  <c r="CG75" i="27"/>
  <c r="EN75" i="27"/>
  <c r="GU75" i="27"/>
  <c r="BG75" i="27"/>
  <c r="DN75" i="27"/>
  <c r="HO92" i="27"/>
  <c r="EP92" i="27"/>
  <c r="CD55" i="27"/>
  <c r="GD55" i="27"/>
  <c r="EK75" i="27"/>
  <c r="AS75" i="27"/>
  <c r="EV75" i="27"/>
  <c r="HC75" i="27"/>
  <c r="BO75" i="27"/>
  <c r="DJ75" i="27"/>
  <c r="FE75" i="27"/>
  <c r="GZ75" i="27"/>
  <c r="BL75" i="27"/>
  <c r="DG75" i="27"/>
  <c r="FB75" i="27"/>
  <c r="HI75" i="27"/>
  <c r="BU75" i="27"/>
  <c r="EB75" i="27"/>
  <c r="GI75" i="27"/>
  <c r="AU75" i="27"/>
  <c r="DB75" i="27"/>
  <c r="BS92" i="27"/>
  <c r="HI92" i="27"/>
  <c r="BN55" i="27"/>
  <c r="FO55" i="27"/>
  <c r="DY75" i="27"/>
  <c r="FU75" i="27"/>
  <c r="EJ75" i="27"/>
  <c r="GQ75" i="27"/>
  <c r="BC75" i="27"/>
  <c r="CX75" i="27"/>
  <c r="ES75" i="27"/>
  <c r="GN75" i="27"/>
  <c r="AZ75" i="27"/>
  <c r="CU75" i="27"/>
  <c r="EP75" i="27"/>
  <c r="GW75" i="27"/>
  <c r="BI75" i="27"/>
  <c r="DP75" i="27"/>
  <c r="FW75" i="27"/>
  <c r="ID75" i="27"/>
  <c r="CP75" i="27"/>
  <c r="CY92" i="27"/>
  <c r="GW92" i="27"/>
  <c r="EU55" i="27"/>
  <c r="CS55" i="27"/>
  <c r="GQ55" i="27"/>
  <c r="DM75" i="27"/>
  <c r="FI75" i="27"/>
  <c r="DX75" i="27"/>
  <c r="GE75" i="27"/>
  <c r="HZ75" i="27"/>
  <c r="CL75" i="27"/>
  <c r="EG75" i="27"/>
  <c r="GB75" i="27"/>
  <c r="HW75" i="27"/>
  <c r="CI75" i="27"/>
  <c r="ED75" i="27"/>
  <c r="GK75" i="27"/>
  <c r="AW75" i="27"/>
  <c r="DD75" i="27"/>
  <c r="FK75" i="27"/>
  <c r="HR75" i="27"/>
  <c r="FW92" i="27"/>
  <c r="IF92" i="27"/>
  <c r="EF55" i="27"/>
  <c r="CC55" i="27"/>
  <c r="GC55" i="27"/>
  <c r="DO92" i="27"/>
  <c r="GI92" i="27"/>
  <c r="BR92" i="27"/>
  <c r="DV92" i="27"/>
  <c r="GZ92" i="27"/>
  <c r="CU92" i="27"/>
  <c r="FY92" i="27"/>
  <c r="DO55" i="27"/>
  <c r="GO55" i="27"/>
  <c r="HA55" i="27"/>
  <c r="HM55" i="27"/>
  <c r="HY55" i="27"/>
  <c r="AY55" i="27"/>
  <c r="BM55" i="27"/>
  <c r="CA55" i="27"/>
  <c r="CP55" i="27"/>
  <c r="DE55" i="27"/>
  <c r="EI55" i="27"/>
  <c r="EX55" i="27"/>
  <c r="FM55" i="27"/>
  <c r="ED55" i="27"/>
  <c r="GJ55" i="27"/>
  <c r="AV55" i="27"/>
  <c r="BD55" i="27"/>
  <c r="GR15" i="27"/>
  <c r="FI15" i="27"/>
  <c r="BR15" i="27"/>
  <c r="HM15" i="27"/>
  <c r="EL15" i="27"/>
  <c r="EL92" i="27"/>
  <c r="FI92" i="27"/>
  <c r="AR92" i="27"/>
  <c r="DJ92" i="27"/>
  <c r="GN92" i="27"/>
  <c r="BW92" i="27"/>
  <c r="DE92" i="27"/>
  <c r="CY55" i="27"/>
  <c r="GA55" i="27"/>
  <c r="GN55" i="27"/>
  <c r="GZ55" i="27"/>
  <c r="HL55" i="27"/>
  <c r="HX55" i="27"/>
  <c r="AW55" i="27"/>
  <c r="BL55" i="27"/>
  <c r="BZ55" i="27"/>
  <c r="CO55" i="27"/>
  <c r="DT55" i="27"/>
  <c r="EH55" i="27"/>
  <c r="EW55" i="27"/>
  <c r="DR55" i="27"/>
  <c r="FX55" i="27"/>
  <c r="GF55" i="27"/>
  <c r="AR55" i="27"/>
  <c r="CZ15" i="27"/>
  <c r="IF15" i="27"/>
  <c r="GM15" i="27"/>
  <c r="DC15" i="27"/>
  <c r="GC15" i="27"/>
  <c r="HS92" i="27"/>
  <c r="EI92" i="27"/>
  <c r="IE92" i="27"/>
  <c r="CX92" i="27"/>
  <c r="FP92" i="27"/>
  <c r="GL92" i="27"/>
  <c r="CS92" i="27"/>
  <c r="CJ55" i="27"/>
  <c r="FJ55" i="27"/>
  <c r="FY55" i="27"/>
  <c r="GM55" i="27"/>
  <c r="GY55" i="27"/>
  <c r="HK55" i="27"/>
  <c r="HW55" i="27"/>
  <c r="AU55" i="27"/>
  <c r="BK55" i="27"/>
  <c r="BY55" i="27"/>
  <c r="DC55" i="27"/>
  <c r="DS55" i="27"/>
  <c r="EG55" i="27"/>
  <c r="DF55" i="27"/>
  <c r="FL55" i="27"/>
  <c r="FT55" i="27"/>
  <c r="HN15" i="27"/>
  <c r="BD15" i="27"/>
  <c r="CT15" i="27"/>
  <c r="HQ15" i="27"/>
  <c r="CJ15" i="27"/>
  <c r="FS92" i="27"/>
  <c r="DB92" i="27"/>
  <c r="HE92" i="27"/>
  <c r="BZ92" i="27"/>
  <c r="CV92" i="27"/>
  <c r="FZ92" i="27"/>
  <c r="CG92" i="27"/>
  <c r="BS55" i="27"/>
  <c r="ET55" i="27"/>
  <c r="FI55" i="27"/>
  <c r="FW55" i="27"/>
  <c r="GL55" i="27"/>
  <c r="GX55" i="27"/>
  <c r="HJ55" i="27"/>
  <c r="HV55" i="27"/>
  <c r="AT55" i="27"/>
  <c r="BI55" i="27"/>
  <c r="CM55" i="27"/>
  <c r="DB55" i="27"/>
  <c r="DQ55" i="27"/>
  <c r="CT55" i="27"/>
  <c r="EZ55" i="27"/>
  <c r="FH55" i="27"/>
  <c r="CG15" i="27"/>
  <c r="EP15" i="27"/>
  <c r="FA15" i="27"/>
  <c r="CC15" i="27"/>
  <c r="AS15" i="27"/>
  <c r="DL92" i="27"/>
  <c r="CB92" i="27"/>
  <c r="EX92" i="27"/>
  <c r="GO92" i="27"/>
  <c r="CJ92" i="27"/>
  <c r="FN92" i="27"/>
  <c r="BI92" i="27"/>
  <c r="IC55" i="27"/>
  <c r="EE55" i="27"/>
  <c r="ES55" i="27"/>
  <c r="FG55" i="27"/>
  <c r="FV55" i="27"/>
  <c r="GK55" i="27"/>
  <c r="GW55" i="27"/>
  <c r="HI55" i="27"/>
  <c r="HU55" i="27"/>
  <c r="AS55" i="27"/>
  <c r="BX55" i="27"/>
  <c r="CL55" i="27"/>
  <c r="DA55" i="27"/>
  <c r="CH55" i="27"/>
  <c r="EN55" i="27"/>
  <c r="EV55" i="27"/>
  <c r="GU15" i="27"/>
  <c r="BI15" i="27"/>
  <c r="DU15" i="27"/>
  <c r="DH15" i="27"/>
  <c r="BC55" i="27"/>
  <c r="DN55" i="27"/>
  <c r="EC55" i="27"/>
  <c r="ER55" i="27"/>
  <c r="FF55" i="27"/>
  <c r="FU55" i="27"/>
  <c r="GI55" i="27"/>
  <c r="GU55" i="27"/>
  <c r="HG55" i="27"/>
  <c r="IG55" i="27"/>
  <c r="BG55" i="27"/>
  <c r="BW55" i="27"/>
  <c r="CK55" i="27"/>
  <c r="BV55" i="27"/>
  <c r="EB55" i="27"/>
  <c r="EJ55" i="27"/>
  <c r="CE92" i="27"/>
  <c r="AT92" i="27"/>
  <c r="EW92" i="27"/>
  <c r="FQ92" i="27"/>
  <c r="AZ92" i="27"/>
  <c r="DR92" i="27"/>
  <c r="FL92" i="27"/>
  <c r="HP55" i="27"/>
  <c r="CX55" i="27"/>
  <c r="DM55" i="27"/>
  <c r="EA55" i="27"/>
  <c r="EQ55" i="27"/>
  <c r="FE55" i="27"/>
  <c r="FS55" i="27"/>
  <c r="GH55" i="27"/>
  <c r="GT55" i="27"/>
  <c r="HS55" i="27"/>
  <c r="IE55" i="27"/>
  <c r="BF55" i="27"/>
  <c r="BU55" i="27"/>
  <c r="BJ55" i="27"/>
  <c r="DP55" i="27"/>
  <c r="DX55" i="27"/>
  <c r="DN15" i="27"/>
  <c r="FW15" i="27"/>
  <c r="BF15" i="27"/>
  <c r="BJ15" i="27"/>
  <c r="GR92" i="27"/>
  <c r="HQ92" i="27"/>
  <c r="HG92" i="27"/>
  <c r="DW92" i="27"/>
  <c r="ES92" i="27"/>
  <c r="HK92" i="27"/>
  <c r="AX92" i="27"/>
  <c r="EZ92" i="27"/>
  <c r="HC55" i="27"/>
  <c r="CI55" i="27"/>
  <c r="CW55" i="27"/>
  <c r="DK55" i="27"/>
  <c r="DZ55" i="27"/>
  <c r="EO55" i="27"/>
  <c r="FD55" i="27"/>
  <c r="FR55" i="27"/>
  <c r="GG55" i="27"/>
  <c r="HF55" i="27"/>
  <c r="HR55" i="27"/>
  <c r="ID55" i="27"/>
  <c r="BE55" i="27"/>
  <c r="AX55" i="27"/>
  <c r="DD55" i="27"/>
  <c r="DL55" i="27"/>
  <c r="FR15" i="27"/>
  <c r="EG15" i="27"/>
  <c r="HV15" i="27"/>
  <c r="EM15" i="27"/>
  <c r="IH36" i="27"/>
  <c r="AP36" i="27"/>
  <c r="FV92" i="27"/>
  <c r="FJ92" i="27"/>
  <c r="GG92" i="27"/>
  <c r="BP92" i="27"/>
  <c r="DU92" i="27"/>
  <c r="EQ92" i="27"/>
  <c r="IG92" i="27"/>
  <c r="EN92" i="27"/>
  <c r="GB55" i="27"/>
  <c r="GP55" i="27"/>
  <c r="BR55" i="27"/>
  <c r="CG55" i="27"/>
  <c r="CV55" i="27"/>
  <c r="DJ55" i="27"/>
  <c r="DY55" i="27"/>
  <c r="EM55" i="27"/>
  <c r="FC55" i="27"/>
  <c r="FQ55" i="27"/>
  <c r="GS55" i="27"/>
  <c r="HE55" i="27"/>
  <c r="HQ55" i="27"/>
  <c r="FZ55" i="27"/>
  <c r="IF55" i="27"/>
  <c r="CR55" i="27"/>
  <c r="CZ55" i="27"/>
  <c r="DK15" i="27"/>
  <c r="HW15" i="27"/>
  <c r="EO15" i="27"/>
  <c r="DJ15" i="27"/>
  <c r="IB92" i="27"/>
  <c r="DC92" i="27"/>
  <c r="DZ92" i="27"/>
  <c r="HN92" i="27"/>
  <c r="BA92" i="27"/>
  <c r="EE92" i="27"/>
  <c r="HU92" i="27"/>
  <c r="FK55" i="27"/>
  <c r="IB55" i="27"/>
  <c r="BB55" i="27"/>
  <c r="BQ55" i="27"/>
  <c r="CE55" i="27"/>
  <c r="CU55" i="27"/>
  <c r="DI55" i="27"/>
  <c r="DW55" i="27"/>
  <c r="EL55" i="27"/>
  <c r="FA55" i="27"/>
  <c r="GE55" i="27"/>
  <c r="GR55" i="27"/>
  <c r="HD55" i="27"/>
  <c r="FN55" i="27"/>
  <c r="HT55" i="27"/>
  <c r="CF55" i="27"/>
  <c r="FE15" i="27"/>
  <c r="CI15" i="27"/>
  <c r="GV15" i="27"/>
  <c r="EV15" i="27"/>
  <c r="EZ103" i="27"/>
  <c r="HT15" i="27"/>
  <c r="EN15" i="27"/>
  <c r="ET15" i="27"/>
  <c r="DB15" i="27"/>
  <c r="GW15" i="27"/>
  <c r="GB15" i="27"/>
  <c r="CA15" i="27"/>
  <c r="AY15" i="27"/>
  <c r="HK15" i="27"/>
  <c r="CH15" i="27"/>
  <c r="CL15" i="27"/>
  <c r="FJ15" i="27"/>
  <c r="FC15" i="27"/>
  <c r="EH15" i="27"/>
  <c r="HS15" i="27"/>
  <c r="HX15" i="27"/>
  <c r="EY103" i="27"/>
  <c r="HR103" i="27"/>
  <c r="EE15" i="27"/>
  <c r="CD103" i="27"/>
  <c r="ED15" i="27"/>
  <c r="DM15" i="27"/>
  <c r="HH15" i="27"/>
  <c r="EJ15" i="27"/>
  <c r="BH15" i="27"/>
  <c r="BY15" i="27"/>
  <c r="DR15" i="27"/>
  <c r="DQ15" i="27"/>
  <c r="EU15" i="27"/>
  <c r="GS15" i="27"/>
  <c r="FZ15" i="27"/>
  <c r="EW103" i="27"/>
  <c r="DW15" i="27"/>
  <c r="FU15" i="27"/>
  <c r="BL15" i="27"/>
  <c r="CX15" i="27"/>
  <c r="ID15" i="27"/>
  <c r="GK15" i="27"/>
  <c r="HD15" i="27"/>
  <c r="BT15" i="27"/>
  <c r="DL15" i="27"/>
  <c r="DO15" i="27"/>
  <c r="DT15" i="27"/>
  <c r="DF15" i="27"/>
  <c r="FX15" i="27"/>
  <c r="GO15" i="27"/>
  <c r="BE15" i="27"/>
  <c r="IG15" i="27"/>
  <c r="HP103" i="27"/>
  <c r="FQ15" i="27"/>
  <c r="EY15" i="27"/>
  <c r="DG15" i="27"/>
  <c r="BZ15" i="27"/>
  <c r="CP15" i="27"/>
  <c r="AW15" i="27"/>
  <c r="GF15" i="27"/>
  <c r="EA15" i="27"/>
  <c r="FF15" i="27"/>
  <c r="FV15" i="27"/>
  <c r="FO15" i="27"/>
  <c r="HB15" i="27"/>
  <c r="IE15" i="27"/>
  <c r="BA15" i="27"/>
  <c r="FY15" i="27"/>
  <c r="CS15" i="27"/>
  <c r="FC103" i="27"/>
  <c r="CB103" i="27"/>
  <c r="HF15" i="27"/>
  <c r="HL15" i="27"/>
  <c r="CN15" i="27"/>
  <c r="FB15" i="27"/>
  <c r="CY15" i="27"/>
  <c r="EW15" i="27"/>
  <c r="DD15" i="27"/>
  <c r="HZ15" i="27"/>
  <c r="GH15" i="27"/>
  <c r="GE15" i="27"/>
  <c r="IC15" i="27"/>
  <c r="HJ15" i="27"/>
  <c r="GD15" i="27"/>
  <c r="CQ15" i="27"/>
  <c r="CV15" i="27"/>
  <c r="FM15" i="27"/>
  <c r="EZ15" i="27"/>
  <c r="CV103" i="27"/>
  <c r="EU103" i="27"/>
  <c r="BB15" i="27"/>
  <c r="BX15" i="27"/>
  <c r="DI15" i="27"/>
  <c r="HI15" i="27"/>
  <c r="ES15" i="27"/>
  <c r="GP15" i="27"/>
  <c r="FK15" i="27"/>
  <c r="GQ15" i="27"/>
  <c r="AT15" i="27"/>
  <c r="HY15" i="27"/>
  <c r="CO15" i="27"/>
  <c r="BV15" i="27"/>
  <c r="HP15" i="27"/>
  <c r="EX15" i="27"/>
  <c r="EQ15" i="27"/>
  <c r="BN15" i="27"/>
  <c r="HG15" i="27"/>
  <c r="GA103" i="27"/>
  <c r="EB103" i="27"/>
  <c r="HC15" i="27"/>
  <c r="DS15" i="27"/>
  <c r="GY15" i="27"/>
  <c r="BU15" i="27"/>
  <c r="GN15" i="27"/>
  <c r="IB15" i="27"/>
  <c r="HR15" i="27"/>
  <c r="BC15" i="27"/>
  <c r="DA15" i="27"/>
  <c r="CK15" i="27"/>
  <c r="CR15" i="27"/>
  <c r="EC15" i="27"/>
  <c r="FG15" i="27"/>
  <c r="HE15" i="27"/>
  <c r="GL15" i="27"/>
  <c r="FT15" i="27"/>
  <c r="BS15" i="27"/>
  <c r="GW103" i="27"/>
  <c r="DV103" i="27"/>
  <c r="BO15" i="27"/>
  <c r="FN15" i="27"/>
  <c r="CF15" i="27"/>
  <c r="EB15" i="27"/>
  <c r="AZ15" i="27"/>
  <c r="IA15" i="27"/>
  <c r="CD15" i="27"/>
  <c r="CW15" i="27"/>
  <c r="DV15" i="27"/>
  <c r="EF15" i="27"/>
  <c r="GT15" i="27"/>
  <c r="GJ15" i="27"/>
  <c r="HA15" i="27"/>
  <c r="BQ15" i="27"/>
  <c r="AX15" i="27"/>
  <c r="CB15" i="27"/>
  <c r="DZ15" i="27"/>
  <c r="BA103" i="27"/>
  <c r="FD15" i="27"/>
  <c r="HU15" i="27"/>
  <c r="DX15" i="27"/>
  <c r="GI15" i="27"/>
  <c r="CU15" i="27"/>
  <c r="CM15" i="27"/>
  <c r="EK15" i="27"/>
  <c r="ER15" i="27"/>
  <c r="HO15" i="27"/>
  <c r="GA15" i="27"/>
  <c r="BP15" i="27"/>
  <c r="AV15" i="27"/>
  <c r="BM15" i="27"/>
  <c r="BW15" i="27"/>
  <c r="DE15" i="27"/>
  <c r="EI15" i="27"/>
  <c r="FU32" i="27"/>
  <c r="AP46" i="27"/>
  <c r="HU46" i="27"/>
  <c r="EC46" i="27"/>
  <c r="DP46" i="27"/>
  <c r="FW46" i="27"/>
  <c r="ID46" i="27"/>
  <c r="CP46" i="27"/>
  <c r="EW46" i="27"/>
  <c r="HD46" i="27"/>
  <c r="BP46" i="27"/>
  <c r="DW46" i="27"/>
  <c r="FR46" i="27"/>
  <c r="HM46" i="27"/>
  <c r="BY46" i="27"/>
  <c r="DT46" i="27"/>
  <c r="FO46" i="27"/>
  <c r="HJ46" i="27"/>
  <c r="BV46" i="27"/>
  <c r="EH32" i="27"/>
  <c r="DG32" i="27"/>
  <c r="EB32" i="27"/>
  <c r="FI32" i="27"/>
  <c r="CG46" i="27"/>
  <c r="DQ46" i="27"/>
  <c r="DD46" i="27"/>
  <c r="FK46" i="27"/>
  <c r="HR46" i="27"/>
  <c r="CD46" i="27"/>
  <c r="EK46" i="27"/>
  <c r="GR46" i="27"/>
  <c r="BD46" i="27"/>
  <c r="DK46" i="27"/>
  <c r="FF46" i="27"/>
  <c r="HA46" i="27"/>
  <c r="BM46" i="27"/>
  <c r="DH46" i="27"/>
  <c r="FC46" i="27"/>
  <c r="GX46" i="27"/>
  <c r="BJ46" i="27"/>
  <c r="CX32" i="27"/>
  <c r="BW32" i="27"/>
  <c r="CR32" i="27"/>
  <c r="DY32" i="27"/>
  <c r="AT44" i="27"/>
  <c r="ET32" i="27"/>
  <c r="AQ46" i="27"/>
  <c r="HI46" i="27"/>
  <c r="IF46" i="27"/>
  <c r="CR46" i="27"/>
  <c r="EY46" i="27"/>
  <c r="HF46" i="27"/>
  <c r="BR46" i="27"/>
  <c r="DY46" i="27"/>
  <c r="GF46" i="27"/>
  <c r="AR46" i="27"/>
  <c r="CY46" i="27"/>
  <c r="ET46" i="27"/>
  <c r="GO46" i="27"/>
  <c r="BA46" i="27"/>
  <c r="CV46" i="27"/>
  <c r="EQ46" i="27"/>
  <c r="GL46" i="27"/>
  <c r="AX46" i="27"/>
  <c r="DU32" i="27"/>
  <c r="DR32" i="27"/>
  <c r="EY32" i="27"/>
  <c r="GF32" i="27"/>
  <c r="FH44" i="27"/>
  <c r="BU46" i="27"/>
  <c r="HT46" i="27"/>
  <c r="CF46" i="27"/>
  <c r="EM46" i="27"/>
  <c r="GT46" i="27"/>
  <c r="BF46" i="27"/>
  <c r="DM46" i="27"/>
  <c r="FT46" i="27"/>
  <c r="IA46" i="27"/>
  <c r="CM46" i="27"/>
  <c r="EH46" i="27"/>
  <c r="GC46" i="27"/>
  <c r="HX46" i="27"/>
  <c r="CJ46" i="27"/>
  <c r="EE46" i="27"/>
  <c r="FZ46" i="27"/>
  <c r="BA32" i="27"/>
  <c r="AX32" i="27"/>
  <c r="CE32" i="27"/>
  <c r="DL32" i="27"/>
  <c r="CA44" i="27"/>
  <c r="GW46" i="27"/>
  <c r="HH46" i="27"/>
  <c r="BT46" i="27"/>
  <c r="EA46" i="27"/>
  <c r="GH46" i="27"/>
  <c r="AT46" i="27"/>
  <c r="DA46" i="27"/>
  <c r="FH46" i="27"/>
  <c r="HO46" i="27"/>
  <c r="CA46" i="27"/>
  <c r="DV46" i="27"/>
  <c r="FQ46" i="27"/>
  <c r="HL46" i="27"/>
  <c r="BX46" i="27"/>
  <c r="DS46" i="27"/>
  <c r="FN46" i="27"/>
  <c r="HX32" i="27"/>
  <c r="IG32" i="27"/>
  <c r="BS32" i="27"/>
  <c r="CZ32" i="27"/>
  <c r="FQ44" i="27"/>
  <c r="DS32" i="27"/>
  <c r="BI46" i="27"/>
  <c r="GV46" i="27"/>
  <c r="BH46" i="27"/>
  <c r="DO46" i="27"/>
  <c r="FV46" i="27"/>
  <c r="IC46" i="27"/>
  <c r="CO46" i="27"/>
  <c r="EV46" i="27"/>
  <c r="HC46" i="27"/>
  <c r="BO46" i="27"/>
  <c r="DJ46" i="27"/>
  <c r="FE46" i="27"/>
  <c r="GZ46" i="27"/>
  <c r="BL46" i="27"/>
  <c r="DG46" i="27"/>
  <c r="FB46" i="27"/>
  <c r="HL32" i="27"/>
  <c r="HU32" i="27"/>
  <c r="BG32" i="27"/>
  <c r="CN32" i="27"/>
  <c r="BX44" i="27"/>
  <c r="GK46" i="27"/>
  <c r="GJ46" i="27"/>
  <c r="AV46" i="27"/>
  <c r="DC46" i="27"/>
  <c r="FJ46" i="27"/>
  <c r="HQ46" i="27"/>
  <c r="CC46" i="27"/>
  <c r="EJ46" i="27"/>
  <c r="GQ46" i="27"/>
  <c r="BC46" i="27"/>
  <c r="CX46" i="27"/>
  <c r="ES46" i="27"/>
  <c r="GN46" i="27"/>
  <c r="AZ46" i="27"/>
  <c r="CU46" i="27"/>
  <c r="EP46" i="27"/>
  <c r="GZ32" i="27"/>
  <c r="HI32" i="27"/>
  <c r="AU32" i="27"/>
  <c r="CB32" i="27"/>
  <c r="FN44" i="27"/>
  <c r="AW46" i="27"/>
  <c r="FX46" i="27"/>
  <c r="IE46" i="27"/>
  <c r="CQ46" i="27"/>
  <c r="EX46" i="27"/>
  <c r="HE46" i="27"/>
  <c r="BQ46" i="27"/>
  <c r="DX46" i="27"/>
  <c r="GE46" i="27"/>
  <c r="HZ46" i="27"/>
  <c r="CL46" i="27"/>
  <c r="EG46" i="27"/>
  <c r="GB46" i="27"/>
  <c r="HW46" i="27"/>
  <c r="CI46" i="27"/>
  <c r="ED46" i="27"/>
  <c r="FP32" i="27"/>
  <c r="FY32" i="27"/>
  <c r="HF32" i="27"/>
  <c r="AR32" i="27"/>
  <c r="AQ32" i="27"/>
  <c r="FY46" i="27"/>
  <c r="FL46" i="27"/>
  <c r="HS46" i="27"/>
  <c r="CE46" i="27"/>
  <c r="EL46" i="27"/>
  <c r="GS46" i="27"/>
  <c r="BE46" i="27"/>
  <c r="DL46" i="27"/>
  <c r="FS46" i="27"/>
  <c r="HN46" i="27"/>
  <c r="BZ46" i="27"/>
  <c r="DU46" i="27"/>
  <c r="FP46" i="27"/>
  <c r="HK46" i="27"/>
  <c r="BW46" i="27"/>
  <c r="DR46" i="27"/>
  <c r="BZ32" i="27"/>
  <c r="HK32" i="27"/>
  <c r="IF32" i="27"/>
  <c r="BR32" i="27"/>
  <c r="CY32" i="27"/>
  <c r="EN32" i="27"/>
  <c r="IH32" i="27"/>
  <c r="DE46" i="27"/>
  <c r="FM46" i="27"/>
  <c r="EZ46" i="27"/>
  <c r="HG46" i="27"/>
  <c r="BS46" i="27"/>
  <c r="DZ46" i="27"/>
  <c r="GG46" i="27"/>
  <c r="AS46" i="27"/>
  <c r="CZ46" i="27"/>
  <c r="FG46" i="27"/>
  <c r="HB46" i="27"/>
  <c r="BN46" i="27"/>
  <c r="DI46" i="27"/>
  <c r="FD46" i="27"/>
  <c r="GY46" i="27"/>
  <c r="BK46" i="27"/>
  <c r="DF46" i="27"/>
  <c r="FR32" i="27"/>
  <c r="EQ32" i="27"/>
  <c r="FL32" i="27"/>
  <c r="GS32" i="27"/>
  <c r="AP32" i="27"/>
  <c r="IG46" i="27"/>
  <c r="FA46" i="27"/>
  <c r="EN46" i="27"/>
  <c r="GU46" i="27"/>
  <c r="BG46" i="27"/>
  <c r="DN46" i="27"/>
  <c r="FU46" i="27"/>
  <c r="IB46" i="27"/>
  <c r="CN46" i="27"/>
  <c r="EU46" i="27"/>
  <c r="GP46" i="27"/>
  <c r="BB46" i="27"/>
  <c r="CW46" i="27"/>
  <c r="ER46" i="27"/>
  <c r="GM46" i="27"/>
  <c r="AY46" i="27"/>
  <c r="FF32" i="27"/>
  <c r="EE32" i="27"/>
  <c r="EZ32" i="27"/>
  <c r="CG44" i="27"/>
  <c r="FK44" i="27"/>
  <c r="CD44" i="27"/>
  <c r="GR44" i="27"/>
  <c r="DK44" i="27"/>
  <c r="HA44" i="27"/>
  <c r="DH44" i="27"/>
  <c r="GX44" i="27"/>
  <c r="BQ20" i="27"/>
  <c r="EW20" i="27"/>
  <c r="AZ20" i="27"/>
  <c r="GN20" i="27"/>
  <c r="IF44" i="27"/>
  <c r="EY44" i="27"/>
  <c r="BR44" i="27"/>
  <c r="GF44" i="27"/>
  <c r="CY44" i="27"/>
  <c r="GO44" i="27"/>
  <c r="CV44" i="27"/>
  <c r="GE32" i="27"/>
  <c r="DX32" i="27"/>
  <c r="BQ32" i="27"/>
  <c r="HE32" i="27"/>
  <c r="EX32" i="27"/>
  <c r="CQ32" i="27"/>
  <c r="IE32" i="27"/>
  <c r="FX32" i="27"/>
  <c r="DQ32" i="27"/>
  <c r="BJ32" i="27"/>
  <c r="GX32" i="27"/>
  <c r="FC32" i="27"/>
  <c r="DH32" i="27"/>
  <c r="BM32" i="27"/>
  <c r="HA32" i="27"/>
  <c r="GD32" i="27"/>
  <c r="BC32" i="27"/>
  <c r="GQ32" i="27"/>
  <c r="EJ32" i="27"/>
  <c r="CC32" i="27"/>
  <c r="HQ32" i="27"/>
  <c r="FJ32" i="27"/>
  <c r="DC32" i="27"/>
  <c r="AV32" i="27"/>
  <c r="GJ32" i="27"/>
  <c r="EC32" i="27"/>
  <c r="BV32" i="27"/>
  <c r="HJ32" i="27"/>
  <c r="FO32" i="27"/>
  <c r="DT32" i="27"/>
  <c r="BY32" i="27"/>
  <c r="HM32" i="27"/>
  <c r="BB32" i="27"/>
  <c r="BO32" i="27"/>
  <c r="HC32" i="27"/>
  <c r="EV32" i="27"/>
  <c r="CO32" i="27"/>
  <c r="IC32" i="27"/>
  <c r="FV32" i="27"/>
  <c r="DO32" i="27"/>
  <c r="BH32" i="27"/>
  <c r="GV32" i="27"/>
  <c r="EO32" i="27"/>
  <c r="CH32" i="27"/>
  <c r="HV32" i="27"/>
  <c r="GA32" i="27"/>
  <c r="EF32" i="27"/>
  <c r="CK32" i="27"/>
  <c r="HY32" i="27"/>
  <c r="GP32" i="27"/>
  <c r="CA32" i="27"/>
  <c r="HO32" i="27"/>
  <c r="FH32" i="27"/>
  <c r="DA32" i="27"/>
  <c r="AT32" i="27"/>
  <c r="GH32" i="27"/>
  <c r="EA32" i="27"/>
  <c r="BT32" i="27"/>
  <c r="HH32" i="27"/>
  <c r="FA32" i="27"/>
  <c r="CT32" i="27"/>
  <c r="AY32" i="27"/>
  <c r="GM32" i="27"/>
  <c r="ER32" i="27"/>
  <c r="CW32" i="27"/>
  <c r="CL32" i="27"/>
  <c r="BN32" i="27"/>
  <c r="CM32" i="27"/>
  <c r="IA32" i="27"/>
  <c r="FT32" i="27"/>
  <c r="DM32" i="27"/>
  <c r="BF32" i="27"/>
  <c r="GT32" i="27"/>
  <c r="EM32" i="27"/>
  <c r="CF32" i="27"/>
  <c r="HT32" i="27"/>
  <c r="FM32" i="27"/>
  <c r="DF32" i="27"/>
  <c r="BK32" i="27"/>
  <c r="GY32" i="27"/>
  <c r="FD32" i="27"/>
  <c r="DI32" i="27"/>
  <c r="HZ32" i="27"/>
  <c r="HB32" i="27"/>
  <c r="DK32" i="27"/>
  <c r="BD32" i="27"/>
  <c r="GR32" i="27"/>
  <c r="EK32" i="27"/>
  <c r="CD32" i="27"/>
  <c r="HR32" i="27"/>
  <c r="FK32" i="27"/>
  <c r="DD32" i="27"/>
  <c r="AW32" i="27"/>
  <c r="GK32" i="27"/>
  <c r="ED32" i="27"/>
  <c r="CI32" i="27"/>
  <c r="HW32" i="27"/>
  <c r="GB32" i="27"/>
  <c r="EG32" i="27"/>
  <c r="DJ32" i="27"/>
  <c r="HN32" i="27"/>
  <c r="DF44" i="27"/>
  <c r="BK44" i="27"/>
  <c r="GY44" i="27"/>
  <c r="FD44" i="27"/>
  <c r="DI44" i="27"/>
  <c r="BN44" i="27"/>
  <c r="HB44" i="27"/>
  <c r="FG44" i="27"/>
  <c r="CZ44" i="27"/>
  <c r="AS44" i="27"/>
  <c r="GG44" i="27"/>
  <c r="DZ44" i="27"/>
  <c r="BS44" i="27"/>
  <c r="HG44" i="27"/>
  <c r="EZ44" i="27"/>
  <c r="DE44" i="27"/>
  <c r="HI44" i="27"/>
  <c r="DR44" i="27"/>
  <c r="BW44" i="27"/>
  <c r="HK44" i="27"/>
  <c r="FP44" i="27"/>
  <c r="DU44" i="27"/>
  <c r="BZ44" i="27"/>
  <c r="HN44" i="27"/>
  <c r="FS44" i="27"/>
  <c r="DL44" i="27"/>
  <c r="BE44" i="27"/>
  <c r="GS44" i="27"/>
  <c r="EL44" i="27"/>
  <c r="CE44" i="27"/>
  <c r="HS44" i="27"/>
  <c r="FL44" i="27"/>
  <c r="DQ44" i="27"/>
  <c r="ED44" i="27"/>
  <c r="CI44" i="27"/>
  <c r="HW44" i="27"/>
  <c r="GB44" i="27"/>
  <c r="EG44" i="27"/>
  <c r="CL44" i="27"/>
  <c r="HZ44" i="27"/>
  <c r="GE44" i="27"/>
  <c r="DX44" i="27"/>
  <c r="BQ44" i="27"/>
  <c r="HE44" i="27"/>
  <c r="EX44" i="27"/>
  <c r="CQ44" i="27"/>
  <c r="IE44" i="27"/>
  <c r="FX44" i="27"/>
  <c r="EC44" i="27"/>
  <c r="EP44" i="27"/>
  <c r="CU44" i="27"/>
  <c r="AZ44" i="27"/>
  <c r="GN44" i="27"/>
  <c r="ES44" i="27"/>
  <c r="CX44" i="27"/>
  <c r="BC44" i="27"/>
  <c r="GQ44" i="27"/>
  <c r="EJ44" i="27"/>
  <c r="CC44" i="27"/>
  <c r="HQ44" i="27"/>
  <c r="FJ44" i="27"/>
  <c r="DC44" i="27"/>
  <c r="AV44" i="27"/>
  <c r="GJ44" i="27"/>
  <c r="EO44" i="27"/>
  <c r="FB44" i="27"/>
  <c r="DG44" i="27"/>
  <c r="BL44" i="27"/>
  <c r="GZ44" i="27"/>
  <c r="FE44" i="27"/>
  <c r="DJ44" i="27"/>
  <c r="BO44" i="27"/>
  <c r="HC44" i="27"/>
  <c r="EV44" i="27"/>
  <c r="CO44" i="27"/>
  <c r="IC44" i="27"/>
  <c r="FV44" i="27"/>
  <c r="DO44" i="27"/>
  <c r="BH44" i="27"/>
  <c r="GV44" i="27"/>
  <c r="FA44" i="27"/>
  <c r="FZ44" i="27"/>
  <c r="EE44" i="27"/>
  <c r="CJ44" i="27"/>
  <c r="HX44" i="27"/>
  <c r="GC44" i="27"/>
  <c r="EH44" i="27"/>
  <c r="CM44" i="27"/>
  <c r="IA44" i="27"/>
  <c r="FT44" i="27"/>
  <c r="DM44" i="27"/>
  <c r="BF44" i="27"/>
  <c r="GT44" i="27"/>
  <c r="EM44" i="27"/>
  <c r="CF44" i="27"/>
  <c r="HT44" i="27"/>
  <c r="FY44" i="27"/>
  <c r="BU44" i="27"/>
  <c r="EN44" i="27"/>
  <c r="BG44" i="27"/>
  <c r="FU44" i="27"/>
  <c r="CN44" i="27"/>
  <c r="GP44" i="27"/>
  <c r="CW44" i="27"/>
  <c r="GM44" i="27"/>
  <c r="CT44" i="27"/>
  <c r="EV56" i="27"/>
  <c r="DA56" i="27"/>
  <c r="BD56" i="27"/>
  <c r="GT56" i="27"/>
  <c r="EM56" i="27"/>
  <c r="CF56" i="27"/>
  <c r="HT56" i="27"/>
  <c r="FM56" i="27"/>
  <c r="DF56" i="27"/>
  <c r="BI56" i="27"/>
  <c r="GY56" i="27"/>
  <c r="FD56" i="27"/>
  <c r="DI56" i="27"/>
  <c r="BL56" i="27"/>
  <c r="HB56" i="27"/>
  <c r="HO56" i="27"/>
  <c r="BB56" i="27"/>
  <c r="FH56" i="27"/>
  <c r="DM56" i="27"/>
  <c r="BQ56" i="27"/>
  <c r="HF56" i="27"/>
  <c r="EY56" i="27"/>
  <c r="CR56" i="27"/>
  <c r="IF56" i="27"/>
  <c r="FY56" i="27"/>
  <c r="DR56" i="27"/>
  <c r="BV56" i="27"/>
  <c r="HK56" i="27"/>
  <c r="FP56" i="27"/>
  <c r="DU56" i="27"/>
  <c r="BY56" i="27"/>
  <c r="HN56" i="27"/>
  <c r="CM56" i="27"/>
  <c r="BN56" i="27"/>
  <c r="FT56" i="27"/>
  <c r="DY56" i="27"/>
  <c r="CD56" i="27"/>
  <c r="HR56" i="27"/>
  <c r="FK56" i="27"/>
  <c r="DD56" i="27"/>
  <c r="AT56" i="27"/>
  <c r="GK56" i="27"/>
  <c r="ED56" i="27"/>
  <c r="CI56" i="27"/>
  <c r="HW56" i="27"/>
  <c r="GB56" i="27"/>
  <c r="EG56" i="27"/>
  <c r="CL56" i="27"/>
  <c r="HZ56" i="27"/>
  <c r="IA56" i="27"/>
  <c r="BZ56" i="27"/>
  <c r="GF56" i="27"/>
  <c r="EK56" i="27"/>
  <c r="CP56" i="27"/>
  <c r="ID56" i="27"/>
  <c r="FW56" i="27"/>
  <c r="DP56" i="27"/>
  <c r="BG56" i="27"/>
  <c r="GW56" i="27"/>
  <c r="EP56" i="27"/>
  <c r="CU56" i="27"/>
  <c r="AW56" i="27"/>
  <c r="GN56" i="27"/>
  <c r="ES56" i="27"/>
  <c r="CX56" i="27"/>
  <c r="EU56" i="27"/>
  <c r="CY56" i="27"/>
  <c r="BA56" i="27"/>
  <c r="GR56" i="27"/>
  <c r="EW56" i="27"/>
  <c r="DB56" i="27"/>
  <c r="AR56" i="27"/>
  <c r="GI56" i="27"/>
  <c r="EB56" i="27"/>
  <c r="BT56" i="27"/>
  <c r="HI56" i="27"/>
  <c r="FB56" i="27"/>
  <c r="DG56" i="27"/>
  <c r="BJ56" i="27"/>
  <c r="GZ56" i="27"/>
  <c r="FE56" i="27"/>
  <c r="DJ56" i="27"/>
  <c r="FG56" i="27"/>
  <c r="DK56" i="27"/>
  <c r="CB56" i="27"/>
  <c r="HP56" i="27"/>
  <c r="FU56" i="27"/>
  <c r="DZ56" i="27"/>
  <c r="BR56" i="27"/>
  <c r="HG56" i="27"/>
  <c r="EZ56" i="27"/>
  <c r="CS56" i="27"/>
  <c r="IG56" i="27"/>
  <c r="FZ56" i="27"/>
  <c r="EE56" i="27"/>
  <c r="CJ56" i="27"/>
  <c r="HX56" i="27"/>
  <c r="GC56" i="27"/>
  <c r="EH56" i="27"/>
  <c r="GE56" i="27"/>
  <c r="EI56" i="27"/>
  <c r="GW44" i="27"/>
  <c r="EB44" i="27"/>
  <c r="AU44" i="27"/>
  <c r="FI44" i="27"/>
  <c r="CB44" i="27"/>
  <c r="GD44" i="27"/>
  <c r="CK44" i="27"/>
  <c r="GA44" i="27"/>
  <c r="CH44" i="27"/>
  <c r="HO58" i="27"/>
  <c r="FR58" i="27"/>
  <c r="HM58" i="27"/>
  <c r="BY58" i="27"/>
  <c r="DT58" i="27"/>
  <c r="FO58" i="27"/>
  <c r="HJ58" i="27"/>
  <c r="BV58" i="27"/>
  <c r="EC58" i="27"/>
  <c r="GJ58" i="27"/>
  <c r="AV58" i="27"/>
  <c r="DC58" i="27"/>
  <c r="FJ58" i="27"/>
  <c r="HQ58" i="27"/>
  <c r="CC58" i="27"/>
  <c r="EJ58" i="27"/>
  <c r="DV32" i="27"/>
  <c r="GN32" i="27"/>
  <c r="CU32" i="27"/>
  <c r="GW32" i="27"/>
  <c r="DP32" i="27"/>
  <c r="ID32" i="27"/>
  <c r="EW32" i="27"/>
  <c r="BP32" i="27"/>
  <c r="BI44" i="27"/>
  <c r="DP44" i="27"/>
  <c r="ID44" i="27"/>
  <c r="EW44" i="27"/>
  <c r="BP44" i="27"/>
  <c r="FR44" i="27"/>
  <c r="BY44" i="27"/>
  <c r="FO44" i="27"/>
  <c r="BV44" i="27"/>
  <c r="GK44" i="27"/>
  <c r="DD44" i="27"/>
  <c r="HR44" i="27"/>
  <c r="EK44" i="27"/>
  <c r="BD44" i="27"/>
  <c r="FF44" i="27"/>
  <c r="BM44" i="27"/>
  <c r="FC44" i="27"/>
  <c r="BJ44" i="27"/>
  <c r="FX92" i="27"/>
  <c r="DQ92" i="27"/>
  <c r="BJ92" i="27"/>
  <c r="GX92" i="27"/>
  <c r="FC92" i="27"/>
  <c r="DH92" i="27"/>
  <c r="BM92" i="27"/>
  <c r="HA92" i="27"/>
  <c r="FF92" i="27"/>
  <c r="HD92" i="27"/>
  <c r="DY92" i="27"/>
  <c r="CA92" i="27"/>
  <c r="HP92" i="27"/>
  <c r="IC92" i="27"/>
  <c r="CM92" i="27"/>
  <c r="CC92" i="27"/>
  <c r="AV92" i="27"/>
  <c r="GJ92" i="27"/>
  <c r="EC92" i="27"/>
  <c r="BV92" i="27"/>
  <c r="HJ92" i="27"/>
  <c r="FO92" i="27"/>
  <c r="DT92" i="27"/>
  <c r="BY92" i="27"/>
  <c r="HM92" i="27"/>
  <c r="FR92" i="27"/>
  <c r="ID92" i="27"/>
  <c r="EY92" i="27"/>
  <c r="DA92" i="27"/>
  <c r="CN92" i="27"/>
  <c r="BD92" i="27"/>
  <c r="BF92" i="27"/>
  <c r="EJ92" i="27"/>
  <c r="BH92" i="27"/>
  <c r="GV92" i="27"/>
  <c r="EO92" i="27"/>
  <c r="CH92" i="27"/>
  <c r="HV92" i="27"/>
  <c r="GA92" i="27"/>
  <c r="EF92" i="27"/>
  <c r="CK92" i="27"/>
  <c r="HY92" i="27"/>
  <c r="GD92" i="27"/>
  <c r="BQ92" i="27"/>
  <c r="GF92" i="27"/>
  <c r="EA92" i="27"/>
  <c r="EU92" i="27"/>
  <c r="DK92" i="27"/>
  <c r="DM92" i="27"/>
  <c r="GQ92" i="27"/>
  <c r="BT92" i="27"/>
  <c r="HH92" i="27"/>
  <c r="FA92" i="27"/>
  <c r="CT92" i="27"/>
  <c r="AY92" i="27"/>
  <c r="GM92" i="27"/>
  <c r="ER92" i="27"/>
  <c r="CW92" i="27"/>
  <c r="BB92" i="27"/>
  <c r="GP92" i="27"/>
  <c r="CQ92" i="27"/>
  <c r="HF92" i="27"/>
  <c r="FH92" i="27"/>
  <c r="GU92" i="27"/>
  <c r="FK92" i="27"/>
  <c r="FT92" i="27"/>
  <c r="CD92" i="27"/>
  <c r="CF92" i="27"/>
  <c r="HT92" i="27"/>
  <c r="FM92" i="27"/>
  <c r="DF92" i="27"/>
  <c r="BK92" i="27"/>
  <c r="GY92" i="27"/>
  <c r="FD92" i="27"/>
  <c r="DI92" i="27"/>
  <c r="BN92" i="27"/>
  <c r="HB92" i="27"/>
  <c r="DX92" i="27"/>
  <c r="AS92" i="27"/>
  <c r="GH92" i="27"/>
  <c r="BO92" i="27"/>
  <c r="HR92" i="27"/>
  <c r="IA92" i="27"/>
  <c r="EK92" i="27"/>
  <c r="DD92" i="27"/>
  <c r="AW92" i="27"/>
  <c r="GK92" i="27"/>
  <c r="ED92" i="27"/>
  <c r="CI92" i="27"/>
  <c r="HW92" i="27"/>
  <c r="GB92" i="27"/>
  <c r="EG92" i="27"/>
  <c r="CL92" i="27"/>
  <c r="HZ92" i="27"/>
  <c r="GE92" i="27"/>
  <c r="CZ92" i="27"/>
  <c r="AU92" i="27"/>
  <c r="EV92" i="27"/>
  <c r="GT92" i="27"/>
  <c r="GS92" i="27"/>
  <c r="EM92" i="27"/>
  <c r="GO32" i="27"/>
  <c r="CV32" i="27"/>
  <c r="GL32" i="27"/>
  <c r="DE32" i="27"/>
  <c r="HS32" i="27"/>
  <c r="EL32" i="27"/>
  <c r="BE32" i="27"/>
  <c r="FS32" i="27"/>
  <c r="AW44" i="27"/>
  <c r="CR44" i="27"/>
  <c r="HF44" i="27"/>
  <c r="DY44" i="27"/>
  <c r="AR44" i="27"/>
  <c r="ET44" i="27"/>
  <c r="BA44" i="27"/>
  <c r="EQ44" i="27"/>
  <c r="AX44" i="27"/>
  <c r="GC32" i="27"/>
  <c r="CJ32" i="27"/>
  <c r="FZ32" i="27"/>
  <c r="CS32" i="27"/>
  <c r="HG32" i="27"/>
  <c r="DZ32" i="27"/>
  <c r="AS32" i="27"/>
  <c r="FG32" i="27"/>
  <c r="FM44" i="27"/>
  <c r="BT44" i="27"/>
  <c r="GH44" i="27"/>
  <c r="DA44" i="27"/>
  <c r="HO44" i="27"/>
  <c r="DV44" i="27"/>
  <c r="HL44" i="27"/>
  <c r="DS44" i="27"/>
  <c r="FQ32" i="27"/>
  <c r="BX32" i="27"/>
  <c r="FN32" i="27"/>
  <c r="CG32" i="27"/>
  <c r="GU32" i="27"/>
  <c r="DN32" i="27"/>
  <c r="IB32" i="27"/>
  <c r="EU32" i="27"/>
  <c r="GP56" i="27"/>
  <c r="CW56" i="27"/>
  <c r="GM56" i="27"/>
  <c r="CT56" i="27"/>
  <c r="HH56" i="27"/>
  <c r="EA56" i="27"/>
  <c r="IC56" i="27"/>
  <c r="EJ56" i="27"/>
  <c r="IG44" i="27"/>
  <c r="GU44" i="27"/>
  <c r="DN44" i="27"/>
  <c r="IB44" i="27"/>
  <c r="EU44" i="27"/>
  <c r="BB44" i="27"/>
  <c r="ER44" i="27"/>
  <c r="AY44" i="27"/>
  <c r="CX20" i="27"/>
  <c r="FE32" i="27"/>
  <c r="BL32" i="27"/>
  <c r="FB32" i="27"/>
  <c r="BU32" i="27"/>
  <c r="GI32" i="27"/>
  <c r="DB32" i="27"/>
  <c r="HP32" i="27"/>
  <c r="EI32" i="27"/>
  <c r="CS44" i="27"/>
  <c r="GI44" i="27"/>
  <c r="DB44" i="27"/>
  <c r="HP44" i="27"/>
  <c r="EI44" i="27"/>
  <c r="HY44" i="27"/>
  <c r="EF44" i="27"/>
  <c r="HV44" i="27"/>
  <c r="EI58" i="27"/>
  <c r="GE58" i="27"/>
  <c r="CX58" i="27"/>
  <c r="ES58" i="27"/>
  <c r="GN58" i="27"/>
  <c r="AZ58" i="27"/>
  <c r="CU58" i="27"/>
  <c r="EP58" i="27"/>
  <c r="GW58" i="27"/>
  <c r="BI58" i="27"/>
  <c r="DP58" i="27"/>
  <c r="FW58" i="27"/>
  <c r="ID58" i="27"/>
  <c r="CP58" i="27"/>
  <c r="EW58" i="27"/>
  <c r="HD58" i="27"/>
  <c r="ES32" i="27"/>
  <c r="AZ32" i="27"/>
  <c r="EP32" i="27"/>
  <c r="BI32" i="27"/>
  <c r="FW32" i="27"/>
  <c r="CP32" i="27"/>
  <c r="HD32" i="27"/>
  <c r="DW32" i="27"/>
  <c r="DN92" i="27"/>
  <c r="BC92" i="27"/>
  <c r="FG92" i="27"/>
  <c r="CP92" i="27"/>
  <c r="FE92" i="27"/>
  <c r="BL92" i="27"/>
  <c r="FB92" i="27"/>
  <c r="BU92" i="27"/>
  <c r="FR56" i="27"/>
  <c r="BX56" i="27"/>
  <c r="FO56" i="27"/>
  <c r="BU56" i="27"/>
  <c r="GJ56" i="27"/>
  <c r="DC56" i="27"/>
  <c r="HE56" i="27"/>
  <c r="DL56" i="27"/>
  <c r="HU44" i="27"/>
  <c r="FW44" i="27"/>
  <c r="CP44" i="27"/>
  <c r="HD44" i="27"/>
  <c r="DW44" i="27"/>
  <c r="HM44" i="27"/>
  <c r="DT44" i="27"/>
  <c r="HJ44" i="27"/>
  <c r="FQ95" i="27"/>
  <c r="BU95" i="27"/>
  <c r="ES95" i="27"/>
  <c r="HW95" i="27"/>
  <c r="CH95" i="27"/>
  <c r="EF95" i="27"/>
  <c r="HT95" i="27"/>
  <c r="HS95" i="27"/>
  <c r="CE95" i="27"/>
  <c r="EX95" i="27"/>
  <c r="HQ95" i="27"/>
  <c r="CC95" i="27"/>
  <c r="EV95" i="27"/>
  <c r="HO95" i="27"/>
  <c r="CA95" i="27"/>
  <c r="EH95" i="27"/>
  <c r="IG95" i="27"/>
  <c r="FD95" i="27"/>
  <c r="FB95" i="27"/>
  <c r="AW95" i="27"/>
  <c r="FP95" i="27"/>
  <c r="HU95" i="27"/>
  <c r="BY95" i="27"/>
  <c r="GV95" i="27"/>
  <c r="GU95" i="27"/>
  <c r="BG95" i="27"/>
  <c r="DZ95" i="27"/>
  <c r="GS95" i="27"/>
  <c r="BE95" i="27"/>
  <c r="DX95" i="27"/>
  <c r="GQ95" i="27"/>
  <c r="BC95" i="27"/>
  <c r="DJ95" i="27"/>
  <c r="GA95" i="27"/>
  <c r="DR95" i="27"/>
  <c r="CW95" i="27"/>
  <c r="HJ95" i="27"/>
  <c r="EP95" i="27"/>
  <c r="GN95" i="27"/>
  <c r="AY95" i="27"/>
  <c r="GJ95" i="27"/>
  <c r="GI95" i="27"/>
  <c r="AU95" i="27"/>
  <c r="DN95" i="27"/>
  <c r="GG95" i="27"/>
  <c r="AS95" i="27"/>
  <c r="DL95" i="27"/>
  <c r="GE95" i="27"/>
  <c r="FX95" i="27"/>
  <c r="CX95" i="27"/>
  <c r="HX95" i="27"/>
  <c r="BM95" i="27"/>
  <c r="BK95" i="27"/>
  <c r="GK95" i="27"/>
  <c r="DI95" i="27"/>
  <c r="FN95" i="27"/>
  <c r="HL95" i="27"/>
  <c r="EB95" i="27"/>
  <c r="FW95" i="27"/>
  <c r="DP95" i="27"/>
  <c r="DB95" i="27"/>
  <c r="FU95" i="27"/>
  <c r="EZ95" i="27"/>
  <c r="CZ95" i="27"/>
  <c r="FS95" i="27"/>
  <c r="HZ95" i="27"/>
  <c r="CL95" i="27"/>
  <c r="BW95" i="27"/>
  <c r="HA95" i="27"/>
  <c r="CK95" i="27"/>
  <c r="ER95" i="27"/>
  <c r="CI95" i="27"/>
  <c r="EG95" i="27"/>
  <c r="GL95" i="27"/>
  <c r="CR95" i="27"/>
  <c r="FK95" i="27"/>
  <c r="ID95" i="27"/>
  <c r="CP95" i="27"/>
  <c r="FI95" i="27"/>
  <c r="IB95" i="27"/>
  <c r="CN95" i="27"/>
  <c r="FG95" i="27"/>
  <c r="HN95" i="27"/>
  <c r="BZ95" i="27"/>
  <c r="FZ95" i="27"/>
  <c r="FC95" i="27"/>
  <c r="GY95" i="27"/>
  <c r="CT95" i="27"/>
  <c r="BI95" i="27"/>
  <c r="DG95" i="27"/>
  <c r="FE95" i="27"/>
  <c r="CF95" i="27"/>
  <c r="EY95" i="27"/>
  <c r="HR95" i="27"/>
  <c r="CD95" i="27"/>
  <c r="EW95" i="27"/>
  <c r="HP95" i="27"/>
  <c r="CB95" i="27"/>
  <c r="EU95" i="27"/>
  <c r="HB95" i="27"/>
  <c r="FY103" i="27"/>
  <c r="DQ103" i="27"/>
  <c r="BJ103" i="27"/>
  <c r="FZ103" i="27"/>
  <c r="FP103" i="27"/>
  <c r="HU103" i="27"/>
  <c r="BY103" i="27"/>
  <c r="DP103" i="27"/>
  <c r="EM103" i="27"/>
  <c r="HF103" i="27"/>
  <c r="BR103" i="27"/>
  <c r="EK103" i="27"/>
  <c r="HD103" i="27"/>
  <c r="BP103" i="27"/>
  <c r="EI103" i="27"/>
  <c r="DD103" i="27"/>
  <c r="DJ103" i="27"/>
  <c r="HY22" i="27"/>
  <c r="BH22" i="27"/>
  <c r="CN22" i="27"/>
  <c r="EJ22" i="27"/>
  <c r="DW22" i="27"/>
  <c r="FR22" i="27"/>
  <c r="HM22" i="27"/>
  <c r="BY22" i="27"/>
  <c r="DT22" i="27"/>
  <c r="FO22" i="27"/>
  <c r="HJ22" i="27"/>
  <c r="BV22" i="27"/>
  <c r="EC22" i="27"/>
  <c r="GJ22" i="27"/>
  <c r="AV22" i="27"/>
  <c r="DC22" i="27"/>
  <c r="FJ22" i="27"/>
  <c r="HQ22" i="27"/>
  <c r="CC22" i="27"/>
  <c r="HK103" i="27"/>
  <c r="BL103" i="27"/>
  <c r="BM103" i="27"/>
  <c r="GC103" i="27"/>
  <c r="EP103" i="27"/>
  <c r="GN103" i="27"/>
  <c r="AY103" i="27"/>
  <c r="CR103" i="27"/>
  <c r="EA103" i="27"/>
  <c r="GT103" i="27"/>
  <c r="BF103" i="27"/>
  <c r="DY103" i="27"/>
  <c r="GR103" i="27"/>
  <c r="BD103" i="27"/>
  <c r="DW103" i="27"/>
  <c r="CF103" i="27"/>
  <c r="CX103" i="27"/>
  <c r="CU20" i="27"/>
  <c r="GD22" i="27"/>
  <c r="EO22" i="27"/>
  <c r="CO22" i="27"/>
  <c r="HP22" i="27"/>
  <c r="DX22" i="27"/>
  <c r="DK22" i="27"/>
  <c r="FF22" i="27"/>
  <c r="HA22" i="27"/>
  <c r="BM22" i="27"/>
  <c r="DH22" i="27"/>
  <c r="FC22" i="27"/>
  <c r="GX22" i="27"/>
  <c r="BJ22" i="27"/>
  <c r="DQ22" i="27"/>
  <c r="FX22" i="27"/>
  <c r="IE22" i="27"/>
  <c r="CQ22" i="27"/>
  <c r="EX22" i="27"/>
  <c r="HE22" i="27"/>
  <c r="BQ22" i="27"/>
  <c r="DT103" i="27"/>
  <c r="FD103" i="27"/>
  <c r="GX103" i="27"/>
  <c r="EQ103" i="27"/>
  <c r="DI103" i="27"/>
  <c r="FN103" i="27"/>
  <c r="HL103" i="27"/>
  <c r="AV103" i="27"/>
  <c r="DO103" i="27"/>
  <c r="GH103" i="27"/>
  <c r="AT103" i="27"/>
  <c r="DM103" i="27"/>
  <c r="GF103" i="27"/>
  <c r="AR103" i="27"/>
  <c r="DK103" i="27"/>
  <c r="HZ103" i="27"/>
  <c r="CL103" i="27"/>
  <c r="EP20" i="27"/>
  <c r="IB22" i="27"/>
  <c r="CK22" i="27"/>
  <c r="CH22" i="27"/>
  <c r="DO22" i="27"/>
  <c r="IH22" i="27"/>
  <c r="CB22" i="27"/>
  <c r="DL22" i="27"/>
  <c r="CY22" i="27"/>
  <c r="ET22" i="27"/>
  <c r="GO22" i="27"/>
  <c r="BA22" i="27"/>
  <c r="CV22" i="27"/>
  <c r="EQ22" i="27"/>
  <c r="GL22" i="27"/>
  <c r="AX22" i="27"/>
  <c r="DE22" i="27"/>
  <c r="FL22" i="27"/>
  <c r="HS22" i="27"/>
  <c r="CE22" i="27"/>
  <c r="EL22" i="27"/>
  <c r="GS22" i="27"/>
  <c r="BE22" i="27"/>
  <c r="BV103" i="27"/>
  <c r="GZ103" i="27"/>
  <c r="ES103" i="27"/>
  <c r="CS103" i="27"/>
  <c r="CI103" i="27"/>
  <c r="EG103" i="27"/>
  <c r="GL103" i="27"/>
  <c r="EN103" i="27"/>
  <c r="DC103" i="27"/>
  <c r="FV103" i="27"/>
  <c r="IF103" i="27"/>
  <c r="DA103" i="27"/>
  <c r="FT103" i="27"/>
  <c r="BH103" i="27"/>
  <c r="CY103" i="27"/>
  <c r="HN103" i="27"/>
  <c r="BZ103" i="27"/>
  <c r="GW20" i="27"/>
  <c r="HV22" i="27"/>
  <c r="IC22" i="27"/>
  <c r="IH24" i="27"/>
  <c r="AP24" i="27"/>
  <c r="AP22" i="27"/>
  <c r="HD22" i="27"/>
  <c r="IA22" i="27"/>
  <c r="CM22" i="27"/>
  <c r="EH22" i="27"/>
  <c r="GC22" i="27"/>
  <c r="HX22" i="27"/>
  <c r="CJ22" i="27"/>
  <c r="EE22" i="27"/>
  <c r="FZ22" i="27"/>
  <c r="IG22" i="27"/>
  <c r="CS22" i="27"/>
  <c r="EZ22" i="27"/>
  <c r="HG22" i="27"/>
  <c r="BS22" i="27"/>
  <c r="DZ22" i="27"/>
  <c r="GG22" i="27"/>
  <c r="AS22" i="27"/>
  <c r="HJ103" i="27"/>
  <c r="FB103" i="27"/>
  <c r="CU103" i="27"/>
  <c r="CJ103" i="27"/>
  <c r="BI103" i="27"/>
  <c r="DG103" i="27"/>
  <c r="FE103" i="27"/>
  <c r="IE103" i="27"/>
  <c r="CQ103" i="27"/>
  <c r="FJ103" i="27"/>
  <c r="IC103" i="27"/>
  <c r="CO103" i="27"/>
  <c r="FH103" i="27"/>
  <c r="IA103" i="27"/>
  <c r="CM103" i="27"/>
  <c r="HB103" i="27"/>
  <c r="BN103" i="27"/>
  <c r="BI20" i="27"/>
  <c r="EI22" i="27"/>
  <c r="EF22" i="27"/>
  <c r="GV22" i="27"/>
  <c r="BP22" i="27"/>
  <c r="HO22" i="27"/>
  <c r="CA22" i="27"/>
  <c r="DV22" i="27"/>
  <c r="FQ22" i="27"/>
  <c r="HL22" i="27"/>
  <c r="BX22" i="27"/>
  <c r="DS22" i="27"/>
  <c r="FN22" i="27"/>
  <c r="HU22" i="27"/>
  <c r="CG22" i="27"/>
  <c r="EN22" i="27"/>
  <c r="GU22" i="27"/>
  <c r="BG22" i="27"/>
  <c r="DN22" i="27"/>
  <c r="FU22" i="27"/>
  <c r="FQ103" i="27"/>
  <c r="CW103" i="27"/>
  <c r="AW103" i="27"/>
  <c r="HI103" i="27"/>
  <c r="HV103" i="27"/>
  <c r="CG103" i="27"/>
  <c r="EE103" i="27"/>
  <c r="HS103" i="27"/>
  <c r="CE103" i="27"/>
  <c r="EX103" i="27"/>
  <c r="HQ103" i="27"/>
  <c r="CC103" i="27"/>
  <c r="EV103" i="27"/>
  <c r="HO103" i="27"/>
  <c r="CA103" i="27"/>
  <c r="GP103" i="27"/>
  <c r="BB103" i="27"/>
  <c r="DP20" i="27"/>
  <c r="EV22" i="27"/>
  <c r="GA22" i="27"/>
  <c r="FV22" i="27"/>
  <c r="AQ22" i="27"/>
  <c r="GR22" i="27"/>
  <c r="HC22" i="27"/>
  <c r="BO22" i="27"/>
  <c r="DJ22" i="27"/>
  <c r="FE22" i="27"/>
  <c r="GZ22" i="27"/>
  <c r="BL22" i="27"/>
  <c r="DG22" i="27"/>
  <c r="FB22" i="27"/>
  <c r="HI22" i="27"/>
  <c r="BU22" i="27"/>
  <c r="EB22" i="27"/>
  <c r="GI22" i="27"/>
  <c r="AU22" i="27"/>
  <c r="DB22" i="27"/>
  <c r="FI22" i="27"/>
  <c r="DS103" i="27"/>
  <c r="BK103" i="27"/>
  <c r="DU103" i="27"/>
  <c r="IG103" i="27"/>
  <c r="GO103" i="27"/>
  <c r="AZ103" i="27"/>
  <c r="DE103" i="27"/>
  <c r="HG103" i="27"/>
  <c r="BS103" i="27"/>
  <c r="EL103" i="27"/>
  <c r="HE103" i="27"/>
  <c r="BQ103" i="27"/>
  <c r="EJ103" i="27"/>
  <c r="HC103" i="27"/>
  <c r="BO103" i="27"/>
  <c r="GD103" i="27"/>
  <c r="EV20" i="27"/>
  <c r="FW20" i="27"/>
  <c r="BD22" i="27"/>
  <c r="GQ22" i="27"/>
  <c r="BC22" i="27"/>
  <c r="CX22" i="27"/>
  <c r="ES22" i="27"/>
  <c r="GN22" i="27"/>
  <c r="AZ22" i="27"/>
  <c r="CU22" i="27"/>
  <c r="EP22" i="27"/>
  <c r="GW22" i="27"/>
  <c r="BI22" i="27"/>
  <c r="DP22" i="27"/>
  <c r="FW22" i="27"/>
  <c r="ID22" i="27"/>
  <c r="CP22" i="27"/>
  <c r="EW22" i="27"/>
  <c r="BU103" i="27"/>
  <c r="EC103" i="27"/>
  <c r="DR103" i="27"/>
  <c r="GB103" i="27"/>
  <c r="FO103" i="27"/>
  <c r="HM103" i="27"/>
  <c r="BX103" i="27"/>
  <c r="GU103" i="27"/>
  <c r="BG103" i="27"/>
  <c r="DZ103" i="27"/>
  <c r="GS103" i="27"/>
  <c r="BE103" i="27"/>
  <c r="DX103" i="27"/>
  <c r="GQ103" i="27"/>
  <c r="BC103" i="27"/>
  <c r="FR103" i="27"/>
  <c r="GQ20" i="27"/>
  <c r="ID20" i="27"/>
  <c r="GF22" i="27"/>
  <c r="GE22" i="27"/>
  <c r="HZ22" i="27"/>
  <c r="CL22" i="27"/>
  <c r="EG22" i="27"/>
  <c r="GB22" i="27"/>
  <c r="HW22" i="27"/>
  <c r="CI22" i="27"/>
  <c r="ED22" i="27"/>
  <c r="GK22" i="27"/>
  <c r="AW22" i="27"/>
  <c r="DD22" i="27"/>
  <c r="FK22" i="27"/>
  <c r="HR22" i="27"/>
  <c r="CD22" i="27"/>
  <c r="EK22" i="27"/>
  <c r="HY103" i="27"/>
  <c r="BW103" i="27"/>
  <c r="GK103" i="27"/>
  <c r="ED103" i="27"/>
  <c r="EO103" i="27"/>
  <c r="GM103" i="27"/>
  <c r="AX103" i="27"/>
  <c r="GI103" i="27"/>
  <c r="AU103" i="27"/>
  <c r="DN103" i="27"/>
  <c r="GG103" i="27"/>
  <c r="AS103" i="27"/>
  <c r="DL103" i="27"/>
  <c r="GE103" i="27"/>
  <c r="HT103" i="27"/>
  <c r="FF103" i="27"/>
  <c r="BC20" i="27"/>
  <c r="CP20" i="27"/>
  <c r="FS22" i="27"/>
  <c r="DU22" i="27"/>
  <c r="HK22" i="27"/>
  <c r="DR22" i="27"/>
  <c r="IF22" i="27"/>
  <c r="HF22" i="27"/>
  <c r="DY22" i="27"/>
  <c r="HX103" i="27"/>
  <c r="GY103" i="27"/>
  <c r="ER103" i="27"/>
  <c r="CK103" i="27"/>
  <c r="DH103" i="27"/>
  <c r="FM103" i="27"/>
  <c r="GV103" i="27"/>
  <c r="FW103" i="27"/>
  <c r="BT103" i="27"/>
  <c r="DB103" i="27"/>
  <c r="FU103" i="27"/>
  <c r="HH103" i="27"/>
  <c r="CZ103" i="27"/>
  <c r="FS103" i="27"/>
  <c r="GJ103" i="27"/>
  <c r="ET103" i="27"/>
  <c r="AR22" i="27"/>
  <c r="HN22" i="27"/>
  <c r="BZ22" i="27"/>
  <c r="FP22" i="27"/>
  <c r="BW22" i="27"/>
  <c r="FY22" i="27"/>
  <c r="CR22" i="27"/>
  <c r="EY22" i="27"/>
  <c r="BR22" i="27"/>
  <c r="FT22" i="27"/>
  <c r="FG22" i="27"/>
  <c r="HB22" i="27"/>
  <c r="BN22" i="27"/>
  <c r="DI22" i="27"/>
  <c r="FD22" i="27"/>
  <c r="GY22" i="27"/>
  <c r="BK22" i="27"/>
  <c r="DF22" i="27"/>
  <c r="FM22" i="27"/>
  <c r="HT22" i="27"/>
  <c r="CF22" i="27"/>
  <c r="EM22" i="27"/>
  <c r="GT22" i="27"/>
  <c r="BF22" i="27"/>
  <c r="HA103" i="27"/>
  <c r="FA103" i="27"/>
  <c r="CT103" i="27"/>
  <c r="HW103" i="27"/>
  <c r="CH103" i="27"/>
  <c r="EF103" i="27"/>
  <c r="FX103" i="27"/>
  <c r="FK103" i="27"/>
  <c r="ID103" i="27"/>
  <c r="CP103" i="27"/>
  <c r="FI103" i="27"/>
  <c r="IB103" i="27"/>
  <c r="CN103" i="27"/>
  <c r="FG103" i="27"/>
  <c r="FL103" i="27"/>
  <c r="ES20" i="27"/>
  <c r="AY91" i="27"/>
  <c r="CH91" i="27"/>
  <c r="GL91" i="27"/>
  <c r="DI91" i="27"/>
  <c r="EC91" i="27"/>
  <c r="DT91" i="27"/>
  <c r="FY91" i="27"/>
  <c r="EZ91" i="27"/>
  <c r="HG91" i="27"/>
  <c r="BS91" i="27"/>
  <c r="DZ91" i="27"/>
  <c r="GG91" i="27"/>
  <c r="AS91" i="27"/>
  <c r="CZ91" i="27"/>
  <c r="FG91" i="27"/>
  <c r="HB91" i="27"/>
  <c r="BN91" i="27"/>
  <c r="GF20" i="27"/>
  <c r="CB20" i="27"/>
  <c r="CY20" i="27"/>
  <c r="ET20" i="27"/>
  <c r="GO20" i="27"/>
  <c r="BA20" i="27"/>
  <c r="CV20" i="27"/>
  <c r="EQ20" i="27"/>
  <c r="GL20" i="27"/>
  <c r="AX20" i="27"/>
  <c r="DE20" i="27"/>
  <c r="FL20" i="27"/>
  <c r="HS20" i="27"/>
  <c r="CE20" i="27"/>
  <c r="EL20" i="27"/>
  <c r="GS20" i="27"/>
  <c r="BE20" i="27"/>
  <c r="HL91" i="27"/>
  <c r="GX91" i="27"/>
  <c r="EE91" i="27"/>
  <c r="BI91" i="27"/>
  <c r="CV91" i="27"/>
  <c r="CT91" i="27"/>
  <c r="ER91" i="27"/>
  <c r="EN91" i="27"/>
  <c r="GU91" i="27"/>
  <c r="BG91" i="27"/>
  <c r="DN91" i="27"/>
  <c r="FU91" i="27"/>
  <c r="IB91" i="27"/>
  <c r="CN91" i="27"/>
  <c r="EU91" i="27"/>
  <c r="GP91" i="27"/>
  <c r="BB91" i="27"/>
  <c r="AR20" i="27"/>
  <c r="IA20" i="27"/>
  <c r="CM20" i="27"/>
  <c r="EH20" i="27"/>
  <c r="GC20" i="27"/>
  <c r="HX20" i="27"/>
  <c r="CJ20" i="27"/>
  <c r="EE20" i="27"/>
  <c r="FZ20" i="27"/>
  <c r="IG20" i="27"/>
  <c r="CS20" i="27"/>
  <c r="EZ20" i="27"/>
  <c r="HG20" i="27"/>
  <c r="BS20" i="27"/>
  <c r="DZ20" i="27"/>
  <c r="GG20" i="27"/>
  <c r="AS20" i="27"/>
  <c r="FT20" i="27"/>
  <c r="HO20" i="27"/>
  <c r="CA20" i="27"/>
  <c r="DV20" i="27"/>
  <c r="FQ20" i="27"/>
  <c r="HL20" i="27"/>
  <c r="BX20" i="27"/>
  <c r="DS20" i="27"/>
  <c r="FN20" i="27"/>
  <c r="HU20" i="27"/>
  <c r="CG20" i="27"/>
  <c r="EN20" i="27"/>
  <c r="GU20" i="27"/>
  <c r="BG20" i="27"/>
  <c r="DN20" i="27"/>
  <c r="FU20" i="27"/>
  <c r="DE91" i="27"/>
  <c r="EG91" i="27"/>
  <c r="EQ91" i="27"/>
  <c r="GK91" i="27"/>
  <c r="HI91" i="27"/>
  <c r="IG91" i="27"/>
  <c r="CK91" i="27"/>
  <c r="DP91" i="27"/>
  <c r="FW91" i="27"/>
  <c r="ID91" i="27"/>
  <c r="CP91" i="27"/>
  <c r="EW91" i="27"/>
  <c r="HD91" i="27"/>
  <c r="BP91" i="27"/>
  <c r="DW91" i="27"/>
  <c r="FR91" i="27"/>
  <c r="FH20" i="27"/>
  <c r="HC20" i="27"/>
  <c r="BO20" i="27"/>
  <c r="DJ20" i="27"/>
  <c r="FE20" i="27"/>
  <c r="GZ20" i="27"/>
  <c r="BL20" i="27"/>
  <c r="DG20" i="27"/>
  <c r="FB20" i="27"/>
  <c r="HI20" i="27"/>
  <c r="BU20" i="27"/>
  <c r="EB20" i="27"/>
  <c r="GI20" i="27"/>
  <c r="AU20" i="27"/>
  <c r="DB20" i="27"/>
  <c r="FI20" i="27"/>
  <c r="EJ20" i="27"/>
  <c r="GE20" i="27"/>
  <c r="HZ20" i="27"/>
  <c r="CL20" i="27"/>
  <c r="EG20" i="27"/>
  <c r="GB20" i="27"/>
  <c r="HW20" i="27"/>
  <c r="CI20" i="27"/>
  <c r="ED20" i="27"/>
  <c r="GK20" i="27"/>
  <c r="AW20" i="27"/>
  <c r="DD20" i="27"/>
  <c r="FK20" i="27"/>
  <c r="HR20" i="27"/>
  <c r="CD20" i="27"/>
  <c r="EK20" i="27"/>
  <c r="AQ21" i="27"/>
  <c r="DG91" i="27"/>
  <c r="GM91" i="27"/>
  <c r="DQ91" i="27"/>
  <c r="CW91" i="27"/>
  <c r="DU91" i="27"/>
  <c r="ES91" i="27"/>
  <c r="HT91" i="27"/>
  <c r="CF91" i="27"/>
  <c r="EM91" i="27"/>
  <c r="GT91" i="27"/>
  <c r="BF91" i="27"/>
  <c r="DM91" i="27"/>
  <c r="FT91" i="27"/>
  <c r="IA91" i="27"/>
  <c r="CM91" i="27"/>
  <c r="EH91" i="27"/>
  <c r="DX20" i="27"/>
  <c r="FS20" i="27"/>
  <c r="HN20" i="27"/>
  <c r="BZ20" i="27"/>
  <c r="DU20" i="27"/>
  <c r="FP20" i="27"/>
  <c r="HK20" i="27"/>
  <c r="BW20" i="27"/>
  <c r="DR20" i="27"/>
  <c r="FY20" i="27"/>
  <c r="IF20" i="27"/>
  <c r="CR20" i="27"/>
  <c r="EY20" i="27"/>
  <c r="HF20" i="27"/>
  <c r="BR20" i="27"/>
  <c r="DY20" i="27"/>
  <c r="GW91" i="27"/>
  <c r="EF91" i="27"/>
  <c r="BJ91" i="27"/>
  <c r="BW91" i="27"/>
  <c r="CU91" i="27"/>
  <c r="DS91" i="27"/>
  <c r="HH91" i="27"/>
  <c r="BT91" i="27"/>
  <c r="EA91" i="27"/>
  <c r="GH91" i="27"/>
  <c r="AT91" i="27"/>
  <c r="DA91" i="27"/>
  <c r="FH91" i="27"/>
  <c r="HO91" i="27"/>
  <c r="CA91" i="27"/>
  <c r="DV91" i="27"/>
  <c r="DL20" i="27"/>
  <c r="FG20" i="27"/>
  <c r="HB20" i="27"/>
  <c r="BN20" i="27"/>
  <c r="DI20" i="27"/>
  <c r="FD20" i="27"/>
  <c r="GY20" i="27"/>
  <c r="BK20" i="27"/>
  <c r="DF20" i="27"/>
  <c r="FM20" i="27"/>
  <c r="HT20" i="27"/>
  <c r="CF20" i="27"/>
  <c r="EM20" i="27"/>
  <c r="GT20" i="27"/>
  <c r="BF20" i="27"/>
  <c r="DM20" i="27"/>
  <c r="IH21" i="27"/>
  <c r="FN91" i="27"/>
  <c r="EP91" i="27"/>
  <c r="BY91" i="27"/>
  <c r="HV91" i="27"/>
  <c r="AW91" i="27"/>
  <c r="BU91" i="27"/>
  <c r="CS91" i="27"/>
  <c r="GV91" i="27"/>
  <c r="BH91" i="27"/>
  <c r="DO91" i="27"/>
  <c r="FV91" i="27"/>
  <c r="IC91" i="27"/>
  <c r="CO91" i="27"/>
  <c r="EV91" i="27"/>
  <c r="HC91" i="27"/>
  <c r="BO91" i="27"/>
  <c r="DJ91" i="27"/>
  <c r="HD20" i="27"/>
  <c r="CZ20" i="27"/>
  <c r="EU20" i="27"/>
  <c r="GP20" i="27"/>
  <c r="BB20" i="27"/>
  <c r="CW20" i="27"/>
  <c r="ER20" i="27"/>
  <c r="GM20" i="27"/>
  <c r="AY20" i="27"/>
  <c r="CT20" i="27"/>
  <c r="FA20" i="27"/>
  <c r="HH20" i="27"/>
  <c r="BT20" i="27"/>
  <c r="EA20" i="27"/>
  <c r="GH20" i="27"/>
  <c r="AT20" i="27"/>
  <c r="DA20" i="27"/>
  <c r="AQ26" i="27"/>
  <c r="HM91" i="27"/>
  <c r="CI91" i="27"/>
  <c r="BA91" i="27"/>
  <c r="AZ91" i="27"/>
  <c r="HJ91" i="27"/>
  <c r="HA91" i="27"/>
  <c r="BL91" i="27"/>
  <c r="GJ91" i="27"/>
  <c r="AV91" i="27"/>
  <c r="DC91" i="27"/>
  <c r="FJ91" i="27"/>
  <c r="HQ91" i="27"/>
  <c r="CC91" i="27"/>
  <c r="EJ91" i="27"/>
  <c r="GQ91" i="27"/>
  <c r="BC91" i="27"/>
  <c r="CX91" i="27"/>
  <c r="BP20" i="27"/>
  <c r="IB20" i="27"/>
  <c r="EI20" i="27"/>
  <c r="GD20" i="27"/>
  <c r="HY20" i="27"/>
  <c r="CK20" i="27"/>
  <c r="EF20" i="27"/>
  <c r="GA20" i="27"/>
  <c r="HV20" i="27"/>
  <c r="CH20" i="27"/>
  <c r="EO20" i="27"/>
  <c r="GV20" i="27"/>
  <c r="BH20" i="27"/>
  <c r="DO20" i="27"/>
  <c r="FV20" i="27"/>
  <c r="IC20" i="27"/>
  <c r="CO20" i="27"/>
  <c r="FM91" i="27"/>
  <c r="GO91" i="27"/>
  <c r="HU91" i="27"/>
  <c r="HW91" i="27"/>
  <c r="GC91" i="27"/>
  <c r="GA91" i="27"/>
  <c r="HY91" i="27"/>
  <c r="FX91" i="27"/>
  <c r="IE91" i="27"/>
  <c r="CQ91" i="27"/>
  <c r="EX91" i="27"/>
  <c r="HE91" i="27"/>
  <c r="BQ91" i="27"/>
  <c r="DX91" i="27"/>
  <c r="GE91" i="27"/>
  <c r="HZ91" i="27"/>
  <c r="CL91" i="27"/>
  <c r="GR20" i="27"/>
  <c r="CN20" i="27"/>
  <c r="DW20" i="27"/>
  <c r="FR20" i="27"/>
  <c r="HM20" i="27"/>
  <c r="BY20" i="27"/>
  <c r="DT20" i="27"/>
  <c r="FO20" i="27"/>
  <c r="HJ20" i="27"/>
  <c r="BV20" i="27"/>
  <c r="EC20" i="27"/>
  <c r="GJ20" i="27"/>
  <c r="AV20" i="27"/>
  <c r="DC20" i="27"/>
  <c r="FJ20" i="27"/>
  <c r="HQ20" i="27"/>
  <c r="CC20" i="27"/>
  <c r="DF91" i="27"/>
  <c r="EO91" i="27"/>
  <c r="CJ91" i="27"/>
  <c r="FP91" i="27"/>
  <c r="FC91" i="27"/>
  <c r="FA91" i="27"/>
  <c r="GY91" i="27"/>
  <c r="FL91" i="27"/>
  <c r="HS91" i="27"/>
  <c r="CE91" i="27"/>
  <c r="EL91" i="27"/>
  <c r="GS91" i="27"/>
  <c r="BE91" i="27"/>
  <c r="DL91" i="27"/>
  <c r="FS91" i="27"/>
  <c r="HN91" i="27"/>
  <c r="BD20" i="27"/>
  <c r="HP20" i="27"/>
  <c r="DK20" i="27"/>
  <c r="FF20" i="27"/>
  <c r="HA20" i="27"/>
  <c r="BM20" i="27"/>
  <c r="DH20" i="27"/>
  <c r="FC20" i="27"/>
  <c r="GX20" i="27"/>
  <c r="BJ20" i="27"/>
  <c r="DQ20" i="27"/>
  <c r="FX20" i="27"/>
  <c r="IE20" i="27"/>
  <c r="CQ20" i="27"/>
  <c r="EX20" i="27"/>
  <c r="HE20" i="27"/>
  <c r="AR4" i="27"/>
  <c r="AS4" i="27" s="1"/>
  <c r="AT4" i="27" s="1"/>
  <c r="AU4" i="27" s="1"/>
  <c r="AV4" i="27" s="1"/>
  <c r="AW4" i="27" s="1"/>
  <c r="AX4" i="27" s="1"/>
  <c r="AY4" i="27" s="1"/>
  <c r="AZ4" i="27" s="1"/>
  <c r="BA4" i="27" s="1"/>
  <c r="BB4" i="27" s="1"/>
  <c r="BC4" i="27" s="1"/>
  <c r="BD4" i="27" s="1"/>
  <c r="BE4" i="27" s="1"/>
  <c r="BF4" i="27" s="1"/>
  <c r="BG4" i="27" s="1"/>
  <c r="BH4" i="27" s="1"/>
  <c r="BI4" i="27" s="1"/>
  <c r="BJ4" i="27" s="1"/>
  <c r="BK4" i="27" s="1"/>
  <c r="BL4" i="27" s="1"/>
  <c r="BM4" i="27" s="1"/>
  <c r="BN4" i="27" s="1"/>
  <c r="BO4" i="27" s="1"/>
  <c r="BP4" i="27" s="1"/>
  <c r="BQ4" i="27" s="1"/>
  <c r="BR4" i="27" s="1"/>
  <c r="BS4" i="27" s="1"/>
  <c r="BT4" i="27" s="1"/>
  <c r="BU4" i="27" s="1"/>
  <c r="BV4" i="27" s="1"/>
  <c r="BW4" i="27" s="1"/>
  <c r="BX4" i="27" s="1"/>
  <c r="BY4" i="27" s="1"/>
  <c r="BZ4" i="27" s="1"/>
  <c r="CA4" i="27" s="1"/>
  <c r="CB4" i="27" s="1"/>
  <c r="CC4" i="27" s="1"/>
  <c r="CD4" i="27" s="1"/>
  <c r="CE4" i="27" s="1"/>
  <c r="CF4" i="27" s="1"/>
  <c r="CG4" i="27" s="1"/>
  <c r="CH4" i="27" s="1"/>
  <c r="CI4" i="27" s="1"/>
  <c r="CJ4" i="27" s="1"/>
  <c r="CK4" i="27" s="1"/>
  <c r="CL4" i="27" s="1"/>
  <c r="CM4" i="27" s="1"/>
  <c r="CN4" i="27" s="1"/>
  <c r="CO4" i="27" s="1"/>
  <c r="CP4" i="27" s="1"/>
  <c r="CQ4" i="27" s="1"/>
  <c r="CR4" i="27" s="1"/>
  <c r="CS4" i="27" s="1"/>
  <c r="CT4" i="27" s="1"/>
  <c r="CU4" i="27" s="1"/>
  <c r="CV4" i="27" s="1"/>
  <c r="CW4" i="27" s="1"/>
  <c r="CX4" i="27" s="1"/>
  <c r="CY4" i="27" s="1"/>
  <c r="CZ4" i="27" s="1"/>
  <c r="DA4" i="27" s="1"/>
  <c r="DB4" i="27" s="1"/>
  <c r="DC4" i="27" s="1"/>
  <c r="DD4" i="27" s="1"/>
  <c r="DE4" i="27" s="1"/>
  <c r="DF4" i="27" s="1"/>
  <c r="DG4" i="27" s="1"/>
  <c r="DH4" i="27" s="1"/>
  <c r="DI4" i="27" s="1"/>
  <c r="DJ4" i="27" s="1"/>
  <c r="DK4" i="27" s="1"/>
  <c r="DL4" i="27" s="1"/>
  <c r="DM4" i="27" s="1"/>
  <c r="DN4" i="27" s="1"/>
  <c r="DO4" i="27" s="1"/>
  <c r="DP4" i="27" s="1"/>
  <c r="DQ4" i="27" s="1"/>
  <c r="DR4" i="27" s="1"/>
  <c r="DS4" i="27" s="1"/>
  <c r="DT4" i="27" s="1"/>
  <c r="DU4" i="27" s="1"/>
  <c r="DV4" i="27" s="1"/>
  <c r="DW4" i="27" s="1"/>
  <c r="DX4" i="27" s="1"/>
  <c r="DY4" i="27" s="1"/>
  <c r="DZ4" i="27" s="1"/>
  <c r="EA4" i="27" s="1"/>
  <c r="EB4" i="27" s="1"/>
  <c r="EC4" i="27" s="1"/>
  <c r="ED4" i="27" s="1"/>
  <c r="EE4" i="27" s="1"/>
  <c r="EF4" i="27" s="1"/>
  <c r="EG4" i="27" s="1"/>
  <c r="EH4" i="27" s="1"/>
  <c r="EI4" i="27" s="1"/>
  <c r="EJ4" i="27" s="1"/>
  <c r="EK4" i="27" s="1"/>
  <c r="EL4" i="27" s="1"/>
  <c r="EM4" i="27" s="1"/>
  <c r="EN4" i="27" s="1"/>
  <c r="EO4" i="27" s="1"/>
  <c r="EP4" i="27" s="1"/>
  <c r="EQ4" i="27" s="1"/>
  <c r="ER4" i="27" s="1"/>
  <c r="ES4" i="27" s="1"/>
  <c r="ET4" i="27" s="1"/>
  <c r="EU4" i="27" s="1"/>
  <c r="EV4" i="27" s="1"/>
  <c r="EW4" i="27" s="1"/>
  <c r="EX4" i="27" s="1"/>
  <c r="EY4" i="27" s="1"/>
  <c r="EZ4" i="27" s="1"/>
  <c r="FA4" i="27" s="1"/>
  <c r="FB4" i="27" s="1"/>
  <c r="FC4" i="27" s="1"/>
  <c r="FD4" i="27" s="1"/>
  <c r="FE4" i="27" s="1"/>
  <c r="FF4" i="27" s="1"/>
  <c r="FG4" i="27" s="1"/>
  <c r="FH4" i="27" s="1"/>
  <c r="FI4" i="27" s="1"/>
  <c r="FJ4" i="27" s="1"/>
  <c r="FK4" i="27" s="1"/>
  <c r="FL4" i="27" s="1"/>
  <c r="FM4" i="27" s="1"/>
  <c r="FN4" i="27" s="1"/>
  <c r="FO4" i="27" s="1"/>
  <c r="FP4" i="27" s="1"/>
  <c r="FQ4" i="27" s="1"/>
  <c r="FR4" i="27" s="1"/>
  <c r="FS4" i="27" s="1"/>
  <c r="FT4" i="27" s="1"/>
  <c r="FU4" i="27" s="1"/>
  <c r="FV4" i="27" s="1"/>
  <c r="FW4" i="27" s="1"/>
  <c r="FX4" i="27" s="1"/>
  <c r="FY4" i="27" s="1"/>
  <c r="FZ4" i="27" s="1"/>
  <c r="GA4" i="27" s="1"/>
  <c r="GB4" i="27" s="1"/>
  <c r="GC4" i="27" s="1"/>
  <c r="GD4" i="27" s="1"/>
  <c r="GE4" i="27" s="1"/>
  <c r="GF4" i="27" s="1"/>
  <c r="GG4" i="27" s="1"/>
  <c r="GH4" i="27" s="1"/>
  <c r="GI4" i="27" s="1"/>
  <c r="GJ4" i="27" s="1"/>
  <c r="GK4" i="27" s="1"/>
  <c r="GL4" i="27" s="1"/>
  <c r="GM4" i="27" s="1"/>
  <c r="GN4" i="27" s="1"/>
  <c r="GO4" i="27" s="1"/>
  <c r="GP4" i="27" s="1"/>
  <c r="GQ4" i="27" s="1"/>
  <c r="GR4" i="27" s="1"/>
  <c r="GS4" i="27" s="1"/>
  <c r="GT4" i="27" s="1"/>
  <c r="GU4" i="27" s="1"/>
  <c r="GV4" i="27" s="1"/>
  <c r="GW4" i="27" s="1"/>
  <c r="GX4" i="27" s="1"/>
  <c r="GY4" i="27" s="1"/>
  <c r="GZ4" i="27" s="1"/>
  <c r="HA4" i="27" s="1"/>
  <c r="HB4" i="27" s="1"/>
  <c r="HC4" i="27" s="1"/>
  <c r="HD4" i="27" s="1"/>
  <c r="HE4" i="27" s="1"/>
  <c r="HF4" i="27" s="1"/>
  <c r="HG4" i="27" s="1"/>
  <c r="HH4" i="27" s="1"/>
  <c r="HI4" i="27" s="1"/>
  <c r="HJ4" i="27" s="1"/>
  <c r="HK4" i="27" s="1"/>
  <c r="HL4" i="27" s="1"/>
  <c r="HM4" i="27" s="1"/>
  <c r="HN4" i="27" s="1"/>
  <c r="HO4" i="27" s="1"/>
  <c r="HP4" i="27" s="1"/>
  <c r="HQ4" i="27" s="1"/>
  <c r="HR4" i="27" s="1"/>
  <c r="HS4" i="27" s="1"/>
  <c r="HT4" i="27" s="1"/>
  <c r="HU4" i="27" s="1"/>
  <c r="HV4" i="27" s="1"/>
  <c r="HW4" i="27" s="1"/>
  <c r="HX4" i="27" s="1"/>
  <c r="HY4" i="27" s="1"/>
  <c r="HZ4" i="27" s="1"/>
  <c r="IA4" i="27" s="1"/>
  <c r="IB4" i="27" s="1"/>
  <c r="IC4" i="27" s="1"/>
  <c r="ID4" i="27" s="1"/>
  <c r="IE4" i="27" s="1"/>
  <c r="IF4" i="27" s="1"/>
  <c r="IG4" i="27" s="1"/>
  <c r="AS38" i="27"/>
  <c r="BE38" i="27"/>
  <c r="BQ38" i="27"/>
  <c r="CC38" i="27"/>
  <c r="CO38" i="27"/>
  <c r="AU38" i="27"/>
  <c r="BG38" i="27"/>
  <c r="BS38" i="27"/>
  <c r="CE38" i="27"/>
  <c r="CQ38" i="27"/>
  <c r="BB38" i="27"/>
  <c r="BP38" i="27"/>
  <c r="CF38" i="27"/>
  <c r="CT38" i="27"/>
  <c r="DF38" i="27"/>
  <c r="DR38" i="27"/>
  <c r="ED38" i="27"/>
  <c r="EP38" i="27"/>
  <c r="FB38" i="27"/>
  <c r="FN38" i="27"/>
  <c r="FZ38" i="27"/>
  <c r="GL38" i="27"/>
  <c r="GX38" i="27"/>
  <c r="HJ38" i="27"/>
  <c r="HV38" i="27"/>
  <c r="BC38" i="27"/>
  <c r="BR38" i="27"/>
  <c r="CG38" i="27"/>
  <c r="CU38" i="27"/>
  <c r="DG38" i="27"/>
  <c r="DS38" i="27"/>
  <c r="EE38" i="27"/>
  <c r="EQ38" i="27"/>
  <c r="FC38" i="27"/>
  <c r="FO38" i="27"/>
  <c r="GA38" i="27"/>
  <c r="GM38" i="27"/>
  <c r="GY38" i="27"/>
  <c r="HK38" i="27"/>
  <c r="HW38" i="27"/>
  <c r="BD38" i="27"/>
  <c r="BT38" i="27"/>
  <c r="CH38" i="27"/>
  <c r="CV38" i="27"/>
  <c r="DH38" i="27"/>
  <c r="DT38" i="27"/>
  <c r="EF38" i="27"/>
  <c r="ER38" i="27"/>
  <c r="FD38" i="27"/>
  <c r="FP38" i="27"/>
  <c r="GB38" i="27"/>
  <c r="GN38" i="27"/>
  <c r="GZ38" i="27"/>
  <c r="HL38" i="27"/>
  <c r="HX38" i="27"/>
  <c r="BF38" i="27"/>
  <c r="BU38" i="27"/>
  <c r="CI38" i="27"/>
  <c r="CW38" i="27"/>
  <c r="DI38" i="27"/>
  <c r="DU38" i="27"/>
  <c r="EG38" i="27"/>
  <c r="ES38" i="27"/>
  <c r="FE38" i="27"/>
  <c r="FQ38" i="27"/>
  <c r="GC38" i="27"/>
  <c r="GO38" i="27"/>
  <c r="HA38" i="27"/>
  <c r="HM38" i="27"/>
  <c r="HY38" i="27"/>
  <c r="AR38" i="27"/>
  <c r="BH38" i="27"/>
  <c r="BV38" i="27"/>
  <c r="CJ38" i="27"/>
  <c r="CX38" i="27"/>
  <c r="DJ38" i="27"/>
  <c r="DV38" i="27"/>
  <c r="EH38" i="27"/>
  <c r="ET38" i="27"/>
  <c r="FF38" i="27"/>
  <c r="FR38" i="27"/>
  <c r="GD38" i="27"/>
  <c r="GP38" i="27"/>
  <c r="HB38" i="27"/>
  <c r="HN38" i="27"/>
  <c r="HZ38" i="27"/>
  <c r="AT38" i="27"/>
  <c r="BI38" i="27"/>
  <c r="BW38" i="27"/>
  <c r="CK38" i="27"/>
  <c r="CY38" i="27"/>
  <c r="DK38" i="27"/>
  <c r="DW38" i="27"/>
  <c r="EI38" i="27"/>
  <c r="EU38" i="27"/>
  <c r="FG38" i="27"/>
  <c r="FS38" i="27"/>
  <c r="GE38" i="27"/>
  <c r="GQ38" i="27"/>
  <c r="HC38" i="27"/>
  <c r="HO38" i="27"/>
  <c r="IA38" i="27"/>
  <c r="AV38" i="27"/>
  <c r="BJ38" i="27"/>
  <c r="BX38" i="27"/>
  <c r="CL38" i="27"/>
  <c r="CZ38" i="27"/>
  <c r="DL38" i="27"/>
  <c r="DX38" i="27"/>
  <c r="EJ38" i="27"/>
  <c r="EV38" i="27"/>
  <c r="FH38" i="27"/>
  <c r="FT38" i="27"/>
  <c r="GF38" i="27"/>
  <c r="GR38" i="27"/>
  <c r="HD38" i="27"/>
  <c r="HP38" i="27"/>
  <c r="IB38" i="27"/>
  <c r="AW38" i="27"/>
  <c r="BK38" i="27"/>
  <c r="BY38" i="27"/>
  <c r="CM38" i="27"/>
  <c r="DA38" i="27"/>
  <c r="DM38" i="27"/>
  <c r="DY38" i="27"/>
  <c r="EK38" i="27"/>
  <c r="EW38" i="27"/>
  <c r="FI38" i="27"/>
  <c r="FU38" i="27"/>
  <c r="GG38" i="27"/>
  <c r="GS38" i="27"/>
  <c r="HE38" i="27"/>
  <c r="HQ38" i="27"/>
  <c r="IC38" i="27"/>
  <c r="AX38" i="27"/>
  <c r="BL38" i="27"/>
  <c r="BZ38" i="27"/>
  <c r="CN38" i="27"/>
  <c r="DB38" i="27"/>
  <c r="DN38" i="27"/>
  <c r="DZ38" i="27"/>
  <c r="EL38" i="27"/>
  <c r="EX38" i="27"/>
  <c r="FJ38" i="27"/>
  <c r="FV38" i="27"/>
  <c r="GH38" i="27"/>
  <c r="GT38" i="27"/>
  <c r="HF38" i="27"/>
  <c r="HR38" i="27"/>
  <c r="ID38" i="27"/>
  <c r="AY38" i="27"/>
  <c r="BM38" i="27"/>
  <c r="CA38" i="27"/>
  <c r="CP38" i="27"/>
  <c r="DC38" i="27"/>
  <c r="DO38" i="27"/>
  <c r="EA38" i="27"/>
  <c r="EM38" i="27"/>
  <c r="EY38" i="27"/>
  <c r="FK38" i="27"/>
  <c r="FW38" i="27"/>
  <c r="GI38" i="27"/>
  <c r="GU38" i="27"/>
  <c r="HG38" i="27"/>
  <c r="HS38" i="27"/>
  <c r="IE38" i="27"/>
  <c r="AZ38" i="27"/>
  <c r="BN38" i="27"/>
  <c r="CB38" i="27"/>
  <c r="CR38" i="27"/>
  <c r="DD38" i="27"/>
  <c r="DP38" i="27"/>
  <c r="EB38" i="27"/>
  <c r="EN38" i="27"/>
  <c r="EZ38" i="27"/>
  <c r="FL38" i="27"/>
  <c r="FX38" i="27"/>
  <c r="GJ38" i="27"/>
  <c r="GV38" i="27"/>
  <c r="HH38" i="27"/>
  <c r="HT38" i="27"/>
  <c r="IF38" i="27"/>
  <c r="DQ38" i="27"/>
  <c r="EC38" i="27"/>
  <c r="EO38" i="27"/>
  <c r="FA38" i="27"/>
  <c r="FM38" i="27"/>
  <c r="FY38" i="27"/>
  <c r="GK38" i="27"/>
  <c r="BA38" i="27"/>
  <c r="GW38" i="27"/>
  <c r="BO38" i="27"/>
  <c r="HI38" i="27"/>
  <c r="CD38" i="27"/>
  <c r="HU38" i="27"/>
  <c r="CS38" i="27"/>
  <c r="IG38" i="27"/>
  <c r="DE38" i="27"/>
  <c r="IH26" i="27"/>
  <c r="AX50" i="27"/>
  <c r="BJ50" i="27"/>
  <c r="BV50" i="27"/>
  <c r="CH50" i="27"/>
  <c r="CT50" i="27"/>
  <c r="DF50" i="27"/>
  <c r="DR50" i="27"/>
  <c r="ED50" i="27"/>
  <c r="EP50" i="27"/>
  <c r="FB50" i="27"/>
  <c r="FN50" i="27"/>
  <c r="FZ50" i="27"/>
  <c r="GL50" i="27"/>
  <c r="GX50" i="27"/>
  <c r="HJ50" i="27"/>
  <c r="HV50" i="27"/>
  <c r="AY50" i="27"/>
  <c r="BK50" i="27"/>
  <c r="BW50" i="27"/>
  <c r="CI50" i="27"/>
  <c r="CU50" i="27"/>
  <c r="DG50" i="27"/>
  <c r="DS50" i="27"/>
  <c r="EE50" i="27"/>
  <c r="EQ50" i="27"/>
  <c r="FC50" i="27"/>
  <c r="FO50" i="27"/>
  <c r="GA50" i="27"/>
  <c r="GM50" i="27"/>
  <c r="GY50" i="27"/>
  <c r="HK50" i="27"/>
  <c r="HW50" i="27"/>
  <c r="AZ50" i="27"/>
  <c r="BL50" i="27"/>
  <c r="BX50" i="27"/>
  <c r="CJ50" i="27"/>
  <c r="CV50" i="27"/>
  <c r="DH50" i="27"/>
  <c r="DT50" i="27"/>
  <c r="EF50" i="27"/>
  <c r="ER50" i="27"/>
  <c r="FD50" i="27"/>
  <c r="FP50" i="27"/>
  <c r="GB50" i="27"/>
  <c r="GN50" i="27"/>
  <c r="GZ50" i="27"/>
  <c r="HL50" i="27"/>
  <c r="HX50" i="27"/>
  <c r="BA50" i="27"/>
  <c r="BM50" i="27"/>
  <c r="BY50" i="27"/>
  <c r="CK50" i="27"/>
  <c r="CW50" i="27"/>
  <c r="DI50" i="27"/>
  <c r="DU50" i="27"/>
  <c r="EG50" i="27"/>
  <c r="ES50" i="27"/>
  <c r="FE50" i="27"/>
  <c r="FQ50" i="27"/>
  <c r="GC50" i="27"/>
  <c r="GO50" i="27"/>
  <c r="HA50" i="27"/>
  <c r="HM50" i="27"/>
  <c r="HY50" i="27"/>
  <c r="BB50" i="27"/>
  <c r="BN50" i="27"/>
  <c r="BZ50" i="27"/>
  <c r="CL50" i="27"/>
  <c r="CX50" i="27"/>
  <c r="DJ50" i="27"/>
  <c r="DV50" i="27"/>
  <c r="EH50" i="27"/>
  <c r="ET50" i="27"/>
  <c r="FF50" i="27"/>
  <c r="FR50" i="27"/>
  <c r="GD50" i="27"/>
  <c r="GP50" i="27"/>
  <c r="HB50" i="27"/>
  <c r="HN50" i="27"/>
  <c r="HZ50" i="27"/>
  <c r="BC50" i="27"/>
  <c r="BO50" i="27"/>
  <c r="CA50" i="27"/>
  <c r="CM50" i="27"/>
  <c r="CY50" i="27"/>
  <c r="DK50" i="27"/>
  <c r="DW50" i="27"/>
  <c r="EI50" i="27"/>
  <c r="EU50" i="27"/>
  <c r="FG50" i="27"/>
  <c r="FS50" i="27"/>
  <c r="GE50" i="27"/>
  <c r="GQ50" i="27"/>
  <c r="HC50" i="27"/>
  <c r="HO50" i="27"/>
  <c r="IA50" i="27"/>
  <c r="AR50" i="27"/>
  <c r="BD50" i="27"/>
  <c r="BP50" i="27"/>
  <c r="CB50" i="27"/>
  <c r="CN50" i="27"/>
  <c r="CZ50" i="27"/>
  <c r="DL50" i="27"/>
  <c r="DX50" i="27"/>
  <c r="EJ50" i="27"/>
  <c r="EV50" i="27"/>
  <c r="FH50" i="27"/>
  <c r="FT50" i="27"/>
  <c r="GF50" i="27"/>
  <c r="GR50" i="27"/>
  <c r="HD50" i="27"/>
  <c r="HP50" i="27"/>
  <c r="IB50" i="27"/>
  <c r="AS50" i="27"/>
  <c r="BE50" i="27"/>
  <c r="BQ50" i="27"/>
  <c r="CC50" i="27"/>
  <c r="CO50" i="27"/>
  <c r="DA50" i="27"/>
  <c r="DM50" i="27"/>
  <c r="DY50" i="27"/>
  <c r="EK50" i="27"/>
  <c r="EW50" i="27"/>
  <c r="FI50" i="27"/>
  <c r="FU50" i="27"/>
  <c r="GG50" i="27"/>
  <c r="GS50" i="27"/>
  <c r="HE50" i="27"/>
  <c r="HQ50" i="27"/>
  <c r="IC50" i="27"/>
  <c r="AT50" i="27"/>
  <c r="BF50" i="27"/>
  <c r="BR50" i="27"/>
  <c r="CD50" i="27"/>
  <c r="CP50" i="27"/>
  <c r="DB50" i="27"/>
  <c r="DN50" i="27"/>
  <c r="DZ50" i="27"/>
  <c r="EL50" i="27"/>
  <c r="EX50" i="27"/>
  <c r="FJ50" i="27"/>
  <c r="FV50" i="27"/>
  <c r="GH50" i="27"/>
  <c r="GT50" i="27"/>
  <c r="HF50" i="27"/>
  <c r="HR50" i="27"/>
  <c r="ID50" i="27"/>
  <c r="AU50" i="27"/>
  <c r="BG50" i="27"/>
  <c r="BS50" i="27"/>
  <c r="CE50" i="27"/>
  <c r="CQ50" i="27"/>
  <c r="DC50" i="27"/>
  <c r="DO50" i="27"/>
  <c r="EA50" i="27"/>
  <c r="EM50" i="27"/>
  <c r="EY50" i="27"/>
  <c r="FK50" i="27"/>
  <c r="FW50" i="27"/>
  <c r="GI50" i="27"/>
  <c r="GU50" i="27"/>
  <c r="HG50" i="27"/>
  <c r="HS50" i="27"/>
  <c r="IE50" i="27"/>
  <c r="AV50" i="27"/>
  <c r="BH50" i="27"/>
  <c r="BT50" i="27"/>
  <c r="CF50" i="27"/>
  <c r="CR50" i="27"/>
  <c r="DD50" i="27"/>
  <c r="DP50" i="27"/>
  <c r="EB50" i="27"/>
  <c r="EN50" i="27"/>
  <c r="EZ50" i="27"/>
  <c r="FL50" i="27"/>
  <c r="FX50" i="27"/>
  <c r="GJ50" i="27"/>
  <c r="GV50" i="27"/>
  <c r="HH50" i="27"/>
  <c r="HT50" i="27"/>
  <c r="IF50" i="27"/>
  <c r="AW50" i="27"/>
  <c r="GK50" i="27"/>
  <c r="BI50" i="27"/>
  <c r="GW50" i="27"/>
  <c r="BU50" i="27"/>
  <c r="HI50" i="27"/>
  <c r="CG50" i="27"/>
  <c r="HU50" i="27"/>
  <c r="CS50" i="27"/>
  <c r="IG50" i="27"/>
  <c r="DE50" i="27"/>
  <c r="DQ50" i="27"/>
  <c r="EC50" i="27"/>
  <c r="EO50" i="27"/>
  <c r="FA50" i="27"/>
  <c r="FM50" i="27"/>
  <c r="FY50" i="27"/>
  <c r="AS24" i="27"/>
  <c r="BE24" i="27"/>
  <c r="BQ24" i="27"/>
  <c r="CC24" i="27"/>
  <c r="CO24" i="27"/>
  <c r="DA24" i="27"/>
  <c r="DM24" i="27"/>
  <c r="DY24" i="27"/>
  <c r="EK24" i="27"/>
  <c r="EW24" i="27"/>
  <c r="FI24" i="27"/>
  <c r="FU24" i="27"/>
  <c r="GG24" i="27"/>
  <c r="GS24" i="27"/>
  <c r="HE24" i="27"/>
  <c r="HQ24" i="27"/>
  <c r="IC24" i="27"/>
  <c r="AT24" i="27"/>
  <c r="BF24" i="27"/>
  <c r="BR24" i="27"/>
  <c r="CD24" i="27"/>
  <c r="CP24" i="27"/>
  <c r="DB24" i="27"/>
  <c r="DN24" i="27"/>
  <c r="DZ24" i="27"/>
  <c r="EL24" i="27"/>
  <c r="EX24" i="27"/>
  <c r="FJ24" i="27"/>
  <c r="FV24" i="27"/>
  <c r="GH24" i="27"/>
  <c r="GT24" i="27"/>
  <c r="HF24" i="27"/>
  <c r="HR24" i="27"/>
  <c r="ID24" i="27"/>
  <c r="AU24" i="27"/>
  <c r="BG24" i="27"/>
  <c r="BS24" i="27"/>
  <c r="CE24" i="27"/>
  <c r="CQ24" i="27"/>
  <c r="DC24" i="27"/>
  <c r="DO24" i="27"/>
  <c r="EA24" i="27"/>
  <c r="EM24" i="27"/>
  <c r="EY24" i="27"/>
  <c r="FK24" i="27"/>
  <c r="FW24" i="27"/>
  <c r="GI24" i="27"/>
  <c r="GU24" i="27"/>
  <c r="HG24" i="27"/>
  <c r="HS24" i="27"/>
  <c r="IE24" i="27"/>
  <c r="AV24" i="27"/>
  <c r="BH24" i="27"/>
  <c r="BT24" i="27"/>
  <c r="CF24" i="27"/>
  <c r="CR24" i="27"/>
  <c r="DD24" i="27"/>
  <c r="DP24" i="27"/>
  <c r="EB24" i="27"/>
  <c r="EN24" i="27"/>
  <c r="EZ24" i="27"/>
  <c r="FL24" i="27"/>
  <c r="FX24" i="27"/>
  <c r="GJ24" i="27"/>
  <c r="GV24" i="27"/>
  <c r="HH24" i="27"/>
  <c r="HT24" i="27"/>
  <c r="IF24" i="27"/>
  <c r="AW24" i="27"/>
  <c r="BI24" i="27"/>
  <c r="BU24" i="27"/>
  <c r="CG24" i="27"/>
  <c r="CS24" i="27"/>
  <c r="DE24" i="27"/>
  <c r="DQ24" i="27"/>
  <c r="EC24" i="27"/>
  <c r="EO24" i="27"/>
  <c r="FA24" i="27"/>
  <c r="FM24" i="27"/>
  <c r="FY24" i="27"/>
  <c r="GK24" i="27"/>
  <c r="GW24" i="27"/>
  <c r="HI24" i="27"/>
  <c r="HU24" i="27"/>
  <c r="IG24" i="27"/>
  <c r="AX24" i="27"/>
  <c r="BJ24" i="27"/>
  <c r="BV24" i="27"/>
  <c r="CH24" i="27"/>
  <c r="CT24" i="27"/>
  <c r="DF24" i="27"/>
  <c r="DR24" i="27"/>
  <c r="ED24" i="27"/>
  <c r="EP24" i="27"/>
  <c r="FB24" i="27"/>
  <c r="FN24" i="27"/>
  <c r="FZ24" i="27"/>
  <c r="GL24" i="27"/>
  <c r="GX24" i="27"/>
  <c r="HJ24" i="27"/>
  <c r="HV24" i="27"/>
  <c r="AY24" i="27"/>
  <c r="BK24" i="27"/>
  <c r="BW24" i="27"/>
  <c r="CI24" i="27"/>
  <c r="CU24" i="27"/>
  <c r="DG24" i="27"/>
  <c r="DS24" i="27"/>
  <c r="EE24" i="27"/>
  <c r="EQ24" i="27"/>
  <c r="FC24" i="27"/>
  <c r="FO24" i="27"/>
  <c r="GA24" i="27"/>
  <c r="GM24" i="27"/>
  <c r="GY24" i="27"/>
  <c r="HK24" i="27"/>
  <c r="HW24" i="27"/>
  <c r="AZ24" i="27"/>
  <c r="BL24" i="27"/>
  <c r="BX24" i="27"/>
  <c r="CJ24" i="27"/>
  <c r="CV24" i="27"/>
  <c r="DH24" i="27"/>
  <c r="DT24" i="27"/>
  <c r="EF24" i="27"/>
  <c r="ER24" i="27"/>
  <c r="FD24" i="27"/>
  <c r="FP24" i="27"/>
  <c r="GB24" i="27"/>
  <c r="GN24" i="27"/>
  <c r="GZ24" i="27"/>
  <c r="HL24" i="27"/>
  <c r="HX24" i="27"/>
  <c r="BA24" i="27"/>
  <c r="BM24" i="27"/>
  <c r="BY24" i="27"/>
  <c r="CK24" i="27"/>
  <c r="CW24" i="27"/>
  <c r="DI24" i="27"/>
  <c r="DU24" i="27"/>
  <c r="EG24" i="27"/>
  <c r="ES24" i="27"/>
  <c r="FE24" i="27"/>
  <c r="FQ24" i="27"/>
  <c r="GC24" i="27"/>
  <c r="GO24" i="27"/>
  <c r="HA24" i="27"/>
  <c r="HM24" i="27"/>
  <c r="HY24" i="27"/>
  <c r="BB24" i="27"/>
  <c r="BN24" i="27"/>
  <c r="BZ24" i="27"/>
  <c r="CL24" i="27"/>
  <c r="CX24" i="27"/>
  <c r="DJ24" i="27"/>
  <c r="DV24" i="27"/>
  <c r="EH24" i="27"/>
  <c r="ET24" i="27"/>
  <c r="FF24" i="27"/>
  <c r="FR24" i="27"/>
  <c r="GD24" i="27"/>
  <c r="GP24" i="27"/>
  <c r="HB24" i="27"/>
  <c r="HN24" i="27"/>
  <c r="HZ24" i="27"/>
  <c r="BC24" i="27"/>
  <c r="BO24" i="27"/>
  <c r="CA24" i="27"/>
  <c r="CM24" i="27"/>
  <c r="CY24" i="27"/>
  <c r="DK24" i="27"/>
  <c r="DW24" i="27"/>
  <c r="EI24" i="27"/>
  <c r="EU24" i="27"/>
  <c r="FG24" i="27"/>
  <c r="FS24" i="27"/>
  <c r="GE24" i="27"/>
  <c r="GQ24" i="27"/>
  <c r="HC24" i="27"/>
  <c r="HO24" i="27"/>
  <c r="IA24" i="27"/>
  <c r="EV24" i="27"/>
  <c r="FH24" i="27"/>
  <c r="FT24" i="27"/>
  <c r="AR24" i="27"/>
  <c r="GF24" i="27"/>
  <c r="BD24" i="27"/>
  <c r="GR24" i="27"/>
  <c r="BP24" i="27"/>
  <c r="HD24" i="27"/>
  <c r="CB24" i="27"/>
  <c r="HP24" i="27"/>
  <c r="CN24" i="27"/>
  <c r="IB24" i="27"/>
  <c r="CZ24" i="27"/>
  <c r="DL24" i="27"/>
  <c r="DX24" i="27"/>
  <c r="EJ24" i="27"/>
  <c r="AS26" i="27"/>
  <c r="BE26" i="27"/>
  <c r="BQ26" i="27"/>
  <c r="CC26" i="27"/>
  <c r="CO26" i="27"/>
  <c r="DA26" i="27"/>
  <c r="DM26" i="27"/>
  <c r="DY26" i="27"/>
  <c r="EK26" i="27"/>
  <c r="EW26" i="27"/>
  <c r="FI26" i="27"/>
  <c r="FU26" i="27"/>
  <c r="GG26" i="27"/>
  <c r="GS26" i="27"/>
  <c r="HE26" i="27"/>
  <c r="HQ26" i="27"/>
  <c r="IC26" i="27"/>
  <c r="AT26" i="27"/>
  <c r="BF26" i="27"/>
  <c r="BR26" i="27"/>
  <c r="AU26" i="27"/>
  <c r="BG26" i="27"/>
  <c r="BS26" i="27"/>
  <c r="AV26" i="27"/>
  <c r="BH26" i="27"/>
  <c r="BT26" i="27"/>
  <c r="AW26" i="27"/>
  <c r="BI26" i="27"/>
  <c r="BU26" i="27"/>
  <c r="CG26" i="27"/>
  <c r="AX26" i="27"/>
  <c r="BJ26" i="27"/>
  <c r="BV26" i="27"/>
  <c r="CH26" i="27"/>
  <c r="CT26" i="27"/>
  <c r="DF26" i="27"/>
  <c r="DR26" i="27"/>
  <c r="ED26" i="27"/>
  <c r="EP26" i="27"/>
  <c r="FB26" i="27"/>
  <c r="FN26" i="27"/>
  <c r="FZ26" i="27"/>
  <c r="GL26" i="27"/>
  <c r="GX26" i="27"/>
  <c r="HJ26" i="27"/>
  <c r="HV26" i="27"/>
  <c r="AZ26" i="27"/>
  <c r="BA26" i="27"/>
  <c r="BM26" i="27"/>
  <c r="BB26" i="27"/>
  <c r="BN26" i="27"/>
  <c r="BC26" i="27"/>
  <c r="BO26" i="27"/>
  <c r="CA26" i="27"/>
  <c r="BP26" i="27"/>
  <c r="CL26" i="27"/>
  <c r="CZ26" i="27"/>
  <c r="DO26" i="27"/>
  <c r="EC26" i="27"/>
  <c r="ER26" i="27"/>
  <c r="FF26" i="27"/>
  <c r="FT26" i="27"/>
  <c r="GI26" i="27"/>
  <c r="GW26" i="27"/>
  <c r="HL26" i="27"/>
  <c r="HZ26" i="27"/>
  <c r="BW26" i="27"/>
  <c r="CM26" i="27"/>
  <c r="DB26" i="27"/>
  <c r="DP26" i="27"/>
  <c r="EE26" i="27"/>
  <c r="ES26" i="27"/>
  <c r="FG26" i="27"/>
  <c r="FV26" i="27"/>
  <c r="GJ26" i="27"/>
  <c r="GY26" i="27"/>
  <c r="HM26" i="27"/>
  <c r="IA26" i="27"/>
  <c r="BX26" i="27"/>
  <c r="CN26" i="27"/>
  <c r="DC26" i="27"/>
  <c r="DQ26" i="27"/>
  <c r="EF26" i="27"/>
  <c r="ET26" i="27"/>
  <c r="FH26" i="27"/>
  <c r="FW26" i="27"/>
  <c r="GK26" i="27"/>
  <c r="GZ26" i="27"/>
  <c r="HN26" i="27"/>
  <c r="IB26" i="27"/>
  <c r="BY26" i="27"/>
  <c r="CP26" i="27"/>
  <c r="DD26" i="27"/>
  <c r="DS26" i="27"/>
  <c r="EG26" i="27"/>
  <c r="EU26" i="27"/>
  <c r="FJ26" i="27"/>
  <c r="FX26" i="27"/>
  <c r="GM26" i="27"/>
  <c r="HA26" i="27"/>
  <c r="HO26" i="27"/>
  <c r="ID26" i="27"/>
  <c r="BZ26" i="27"/>
  <c r="CQ26" i="27"/>
  <c r="DE26" i="27"/>
  <c r="DT26" i="27"/>
  <c r="EH26" i="27"/>
  <c r="EV26" i="27"/>
  <c r="FK26" i="27"/>
  <c r="FY26" i="27"/>
  <c r="GN26" i="27"/>
  <c r="HB26" i="27"/>
  <c r="HP26" i="27"/>
  <c r="IE26" i="27"/>
  <c r="CB26" i="27"/>
  <c r="CR26" i="27"/>
  <c r="DG26" i="27"/>
  <c r="DU26" i="27"/>
  <c r="EI26" i="27"/>
  <c r="EX26" i="27"/>
  <c r="FL26" i="27"/>
  <c r="GA26" i="27"/>
  <c r="GO26" i="27"/>
  <c r="HC26" i="27"/>
  <c r="HR26" i="27"/>
  <c r="IF26" i="27"/>
  <c r="CD26" i="27"/>
  <c r="CS26" i="27"/>
  <c r="DH26" i="27"/>
  <c r="DV26" i="27"/>
  <c r="EJ26" i="27"/>
  <c r="EY26" i="27"/>
  <c r="FM26" i="27"/>
  <c r="GB26" i="27"/>
  <c r="GP26" i="27"/>
  <c r="HD26" i="27"/>
  <c r="HS26" i="27"/>
  <c r="IG26" i="27"/>
  <c r="AR26" i="27"/>
  <c r="CE26" i="27"/>
  <c r="CU26" i="27"/>
  <c r="DI26" i="27"/>
  <c r="DW26" i="27"/>
  <c r="EL26" i="27"/>
  <c r="EZ26" i="27"/>
  <c r="FO26" i="27"/>
  <c r="GC26" i="27"/>
  <c r="GQ26" i="27"/>
  <c r="HF26" i="27"/>
  <c r="HT26" i="27"/>
  <c r="AY26" i="27"/>
  <c r="CF26" i="27"/>
  <c r="CV26" i="27"/>
  <c r="DJ26" i="27"/>
  <c r="DX26" i="27"/>
  <c r="EM26" i="27"/>
  <c r="FA26" i="27"/>
  <c r="FP26" i="27"/>
  <c r="GD26" i="27"/>
  <c r="GR26" i="27"/>
  <c r="HG26" i="27"/>
  <c r="HU26" i="27"/>
  <c r="BD26" i="27"/>
  <c r="CI26" i="27"/>
  <c r="CW26" i="27"/>
  <c r="DK26" i="27"/>
  <c r="DZ26" i="27"/>
  <c r="EN26" i="27"/>
  <c r="FC26" i="27"/>
  <c r="FQ26" i="27"/>
  <c r="GE26" i="27"/>
  <c r="GT26" i="27"/>
  <c r="HH26" i="27"/>
  <c r="HW26" i="27"/>
  <c r="BK26" i="27"/>
  <c r="CJ26" i="27"/>
  <c r="CX26" i="27"/>
  <c r="DL26" i="27"/>
  <c r="EA26" i="27"/>
  <c r="EO26" i="27"/>
  <c r="FD26" i="27"/>
  <c r="FR26" i="27"/>
  <c r="GF26" i="27"/>
  <c r="GU26" i="27"/>
  <c r="HI26" i="27"/>
  <c r="HX26" i="27"/>
  <c r="GH26" i="27"/>
  <c r="GV26" i="27"/>
  <c r="HK26" i="27"/>
  <c r="HY26" i="27"/>
  <c r="BL26" i="27"/>
  <c r="CK26" i="27"/>
  <c r="CY26" i="27"/>
  <c r="DN26" i="27"/>
  <c r="EB26" i="27"/>
  <c r="EQ26" i="27"/>
  <c r="FE26" i="27"/>
  <c r="FS26" i="27"/>
  <c r="BC36" i="27"/>
  <c r="BO36" i="27"/>
  <c r="CA36" i="27"/>
  <c r="CM36" i="27"/>
  <c r="CY36" i="27"/>
  <c r="DK36" i="27"/>
  <c r="DW36" i="27"/>
  <c r="EI36" i="27"/>
  <c r="EU36" i="27"/>
  <c r="FG36" i="27"/>
  <c r="AR36" i="27"/>
  <c r="BD36" i="27"/>
  <c r="BP36" i="27"/>
  <c r="AS36" i="27"/>
  <c r="BE36" i="27"/>
  <c r="BQ36" i="27"/>
  <c r="CC36" i="27"/>
  <c r="CO36" i="27"/>
  <c r="DA36" i="27"/>
  <c r="DM36" i="27"/>
  <c r="DY36" i="27"/>
  <c r="EK36" i="27"/>
  <c r="EW36" i="27"/>
  <c r="FI36" i="27"/>
  <c r="FU36" i="27"/>
  <c r="GG36" i="27"/>
  <c r="GS36" i="27"/>
  <c r="HE36" i="27"/>
  <c r="HQ36" i="27"/>
  <c r="IC36" i="27"/>
  <c r="AT36" i="27"/>
  <c r="BF36" i="27"/>
  <c r="AU36" i="27"/>
  <c r="BG36" i="27"/>
  <c r="BS36" i="27"/>
  <c r="CE36" i="27"/>
  <c r="CQ36" i="27"/>
  <c r="DC36" i="27"/>
  <c r="DO36" i="27"/>
  <c r="EA36" i="27"/>
  <c r="EM36" i="27"/>
  <c r="EY36" i="27"/>
  <c r="FK36" i="27"/>
  <c r="FW36" i="27"/>
  <c r="GI36" i="27"/>
  <c r="GU36" i="27"/>
  <c r="HG36" i="27"/>
  <c r="HS36" i="27"/>
  <c r="IE36" i="27"/>
  <c r="AV36" i="27"/>
  <c r="BH36" i="27"/>
  <c r="AW36" i="27"/>
  <c r="BI36" i="27"/>
  <c r="AY36" i="27"/>
  <c r="BK36" i="27"/>
  <c r="AZ36" i="27"/>
  <c r="BL36" i="27"/>
  <c r="BA36" i="27"/>
  <c r="BM36" i="27"/>
  <c r="BB36" i="27"/>
  <c r="CD36" i="27"/>
  <c r="CT36" i="27"/>
  <c r="DI36" i="27"/>
  <c r="DZ36" i="27"/>
  <c r="EP36" i="27"/>
  <c r="FE36" i="27"/>
  <c r="FT36" i="27"/>
  <c r="GJ36" i="27"/>
  <c r="GX36" i="27"/>
  <c r="HL36" i="27"/>
  <c r="HZ36" i="27"/>
  <c r="BJ36" i="27"/>
  <c r="CF36" i="27"/>
  <c r="CU36" i="27"/>
  <c r="DJ36" i="27"/>
  <c r="EB36" i="27"/>
  <c r="EQ36" i="27"/>
  <c r="FF36" i="27"/>
  <c r="FV36" i="27"/>
  <c r="GK36" i="27"/>
  <c r="GY36" i="27"/>
  <c r="HM36" i="27"/>
  <c r="IA36" i="27"/>
  <c r="BN36" i="27"/>
  <c r="CG36" i="27"/>
  <c r="CV36" i="27"/>
  <c r="DL36" i="27"/>
  <c r="EC36" i="27"/>
  <c r="ER36" i="27"/>
  <c r="FH36" i="27"/>
  <c r="FX36" i="27"/>
  <c r="GL36" i="27"/>
  <c r="GZ36" i="27"/>
  <c r="HN36" i="27"/>
  <c r="IB36" i="27"/>
  <c r="BR36" i="27"/>
  <c r="CH36" i="27"/>
  <c r="CW36" i="27"/>
  <c r="DN36" i="27"/>
  <c r="ED36" i="27"/>
  <c r="ES36" i="27"/>
  <c r="FJ36" i="27"/>
  <c r="FY36" i="27"/>
  <c r="GM36" i="27"/>
  <c r="HA36" i="27"/>
  <c r="HO36" i="27"/>
  <c r="ID36" i="27"/>
  <c r="BT36" i="27"/>
  <c r="CI36" i="27"/>
  <c r="CX36" i="27"/>
  <c r="DP36" i="27"/>
  <c r="EE36" i="27"/>
  <c r="ET36" i="27"/>
  <c r="FL36" i="27"/>
  <c r="FZ36" i="27"/>
  <c r="GN36" i="27"/>
  <c r="HB36" i="27"/>
  <c r="HP36" i="27"/>
  <c r="IF36" i="27"/>
  <c r="BU36" i="27"/>
  <c r="CJ36" i="27"/>
  <c r="CZ36" i="27"/>
  <c r="DQ36" i="27"/>
  <c r="EF36" i="27"/>
  <c r="EV36" i="27"/>
  <c r="FM36" i="27"/>
  <c r="GA36" i="27"/>
  <c r="GO36" i="27"/>
  <c r="HC36" i="27"/>
  <c r="HR36" i="27"/>
  <c r="IG36" i="27"/>
  <c r="BV36" i="27"/>
  <c r="CK36" i="27"/>
  <c r="DB36" i="27"/>
  <c r="DR36" i="27"/>
  <c r="EG36" i="27"/>
  <c r="EX36" i="27"/>
  <c r="FN36" i="27"/>
  <c r="GB36" i="27"/>
  <c r="GP36" i="27"/>
  <c r="HD36" i="27"/>
  <c r="HT36" i="27"/>
  <c r="BW36" i="27"/>
  <c r="CL36" i="27"/>
  <c r="DD36" i="27"/>
  <c r="DS36" i="27"/>
  <c r="EH36" i="27"/>
  <c r="EZ36" i="27"/>
  <c r="FO36" i="27"/>
  <c r="GC36" i="27"/>
  <c r="GQ36" i="27"/>
  <c r="HF36" i="27"/>
  <c r="HU36" i="27"/>
  <c r="BX36" i="27"/>
  <c r="CN36" i="27"/>
  <c r="DE36" i="27"/>
  <c r="DT36" i="27"/>
  <c r="EJ36" i="27"/>
  <c r="FA36" i="27"/>
  <c r="FP36" i="27"/>
  <c r="GD36" i="27"/>
  <c r="GR36" i="27"/>
  <c r="HH36" i="27"/>
  <c r="HV36" i="27"/>
  <c r="BY36" i="27"/>
  <c r="CP36" i="27"/>
  <c r="DF36" i="27"/>
  <c r="DU36" i="27"/>
  <c r="EL36" i="27"/>
  <c r="FB36" i="27"/>
  <c r="FQ36" i="27"/>
  <c r="GE36" i="27"/>
  <c r="GT36" i="27"/>
  <c r="HI36" i="27"/>
  <c r="HW36" i="27"/>
  <c r="BZ36" i="27"/>
  <c r="CR36" i="27"/>
  <c r="DG36" i="27"/>
  <c r="DV36" i="27"/>
  <c r="EN36" i="27"/>
  <c r="FC36" i="27"/>
  <c r="FR36" i="27"/>
  <c r="GF36" i="27"/>
  <c r="GV36" i="27"/>
  <c r="HJ36" i="27"/>
  <c r="HX36" i="27"/>
  <c r="FS36" i="27"/>
  <c r="GH36" i="27"/>
  <c r="GW36" i="27"/>
  <c r="HK36" i="27"/>
  <c r="HY36" i="27"/>
  <c r="AX36" i="27"/>
  <c r="CB36" i="27"/>
  <c r="CS36" i="27"/>
  <c r="DH36" i="27"/>
  <c r="DX36" i="27"/>
  <c r="EO36" i="27"/>
  <c r="FD36" i="27"/>
  <c r="IL30" i="27"/>
  <c r="IX30" i="27"/>
  <c r="JJ30" i="27"/>
  <c r="JV30" i="27"/>
  <c r="KH30" i="27"/>
  <c r="KT30" i="27"/>
  <c r="LF30" i="27"/>
  <c r="LR30" i="27"/>
  <c r="MD30" i="27"/>
  <c r="MP30" i="27"/>
  <c r="NB30" i="27"/>
  <c r="NN30" i="27"/>
  <c r="NZ30" i="27"/>
  <c r="OL30" i="27"/>
  <c r="OX30" i="27"/>
  <c r="PJ30" i="27"/>
  <c r="PV30" i="27"/>
  <c r="IM30" i="27"/>
  <c r="IY30" i="27"/>
  <c r="JK30" i="27"/>
  <c r="JW30" i="27"/>
  <c r="KI30" i="27"/>
  <c r="KU30" i="27"/>
  <c r="LG30" i="27"/>
  <c r="LS30" i="27"/>
  <c r="ME30" i="27"/>
  <c r="MQ30" i="27"/>
  <c r="NC30" i="27"/>
  <c r="IN30" i="27"/>
  <c r="IZ30" i="27"/>
  <c r="JL30" i="27"/>
  <c r="JX30" i="27"/>
  <c r="KJ30" i="27"/>
  <c r="KV30" i="27"/>
  <c r="LH30" i="27"/>
  <c r="IO30" i="27"/>
  <c r="JA30" i="27"/>
  <c r="JM30" i="27"/>
  <c r="JY30" i="27"/>
  <c r="KK30" i="27"/>
  <c r="KW30" i="27"/>
  <c r="LI30" i="27"/>
  <c r="LU30" i="27"/>
  <c r="MG30" i="27"/>
  <c r="MS30" i="27"/>
  <c r="NE30" i="27"/>
  <c r="NQ30" i="27"/>
  <c r="OC30" i="27"/>
  <c r="OO30" i="27"/>
  <c r="PA30" i="27"/>
  <c r="PM30" i="27"/>
  <c r="PY30" i="27"/>
  <c r="IP30" i="27"/>
  <c r="JB30" i="27"/>
  <c r="JN30" i="27"/>
  <c r="JZ30" i="27"/>
  <c r="KL30" i="27"/>
  <c r="KX30" i="27"/>
  <c r="LJ30" i="27"/>
  <c r="IQ30" i="27"/>
  <c r="JC30" i="27"/>
  <c r="JO30" i="27"/>
  <c r="KA30" i="27"/>
  <c r="KM30" i="27"/>
  <c r="KY30" i="27"/>
  <c r="LK30" i="27"/>
  <c r="LW30" i="27"/>
  <c r="MI30" i="27"/>
  <c r="MU30" i="27"/>
  <c r="NG30" i="27"/>
  <c r="NS30" i="27"/>
  <c r="OE30" i="27"/>
  <c r="OQ30" i="27"/>
  <c r="PC30" i="27"/>
  <c r="PO30" i="27"/>
  <c r="QA30" i="27"/>
  <c r="IR30" i="27"/>
  <c r="JD30" i="27"/>
  <c r="JP30" i="27"/>
  <c r="KB30" i="27"/>
  <c r="KN30" i="27"/>
  <c r="KZ30" i="27"/>
  <c r="LL30" i="27"/>
  <c r="LX30" i="27"/>
  <c r="MJ30" i="27"/>
  <c r="MV30" i="27"/>
  <c r="NH30" i="27"/>
  <c r="NT30" i="27"/>
  <c r="OF30" i="27"/>
  <c r="OR30" i="27"/>
  <c r="PD30" i="27"/>
  <c r="PP30" i="27"/>
  <c r="IS30" i="27"/>
  <c r="JE30" i="27"/>
  <c r="JQ30" i="27"/>
  <c r="KC30" i="27"/>
  <c r="KO30" i="27"/>
  <c r="LA30" i="27"/>
  <c r="LM30" i="27"/>
  <c r="LY30" i="27"/>
  <c r="MK30" i="27"/>
  <c r="MW30" i="27"/>
  <c r="NI30" i="27"/>
  <c r="NU30" i="27"/>
  <c r="OG30" i="27"/>
  <c r="OS30" i="27"/>
  <c r="PE30" i="27"/>
  <c r="PQ30" i="27"/>
  <c r="IT30" i="27"/>
  <c r="JF30" i="27"/>
  <c r="JR30" i="27"/>
  <c r="KD30" i="27"/>
  <c r="KP30" i="27"/>
  <c r="LB30" i="27"/>
  <c r="LN30" i="27"/>
  <c r="LZ30" i="27"/>
  <c r="ML30" i="27"/>
  <c r="MX30" i="27"/>
  <c r="NJ30" i="27"/>
  <c r="NV30" i="27"/>
  <c r="OH30" i="27"/>
  <c r="OT30" i="27"/>
  <c r="PF30" i="27"/>
  <c r="PR30" i="27"/>
  <c r="IU30" i="27"/>
  <c r="JG30" i="27"/>
  <c r="JS30" i="27"/>
  <c r="KE30" i="27"/>
  <c r="KQ30" i="27"/>
  <c r="LC30" i="27"/>
  <c r="LO30" i="27"/>
  <c r="MA30" i="27"/>
  <c r="MM30" i="27"/>
  <c r="MY30" i="27"/>
  <c r="NK30" i="27"/>
  <c r="NW30" i="27"/>
  <c r="OI30" i="27"/>
  <c r="OU30" i="27"/>
  <c r="PG30" i="27"/>
  <c r="PS30" i="27"/>
  <c r="IJ30" i="27"/>
  <c r="IV30" i="27"/>
  <c r="JH30" i="27"/>
  <c r="JT30" i="27"/>
  <c r="KF30" i="27"/>
  <c r="KR30" i="27"/>
  <c r="LD30" i="27"/>
  <c r="LP30" i="27"/>
  <c r="MB30" i="27"/>
  <c r="MN30" i="27"/>
  <c r="MZ30" i="27"/>
  <c r="NL30" i="27"/>
  <c r="NX30" i="27"/>
  <c r="OJ30" i="27"/>
  <c r="OV30" i="27"/>
  <c r="PH30" i="27"/>
  <c r="PT30" i="27"/>
  <c r="JI30" i="27"/>
  <c r="MR30" i="27"/>
  <c r="OD30" i="27"/>
  <c r="PN30" i="27"/>
  <c r="JU30" i="27"/>
  <c r="MT30" i="27"/>
  <c r="OK30" i="27"/>
  <c r="PU30" i="27"/>
  <c r="KG30" i="27"/>
  <c r="NA30" i="27"/>
  <c r="OM30" i="27"/>
  <c r="PW30" i="27"/>
  <c r="KS30" i="27"/>
  <c r="ND30" i="27"/>
  <c r="ON30" i="27"/>
  <c r="PX30" i="27"/>
  <c r="LE30" i="27"/>
  <c r="NF30" i="27"/>
  <c r="OP30" i="27"/>
  <c r="PZ30" i="27"/>
  <c r="LQ30" i="27"/>
  <c r="NM30" i="27"/>
  <c r="OW30" i="27"/>
  <c r="LT30" i="27"/>
  <c r="NO30" i="27"/>
  <c r="OY30" i="27"/>
  <c r="LV30" i="27"/>
  <c r="NP30" i="27"/>
  <c r="OZ30" i="27"/>
  <c r="MC30" i="27"/>
  <c r="NR30" i="27"/>
  <c r="PB30" i="27"/>
  <c r="MF30" i="27"/>
  <c r="NY30" i="27"/>
  <c r="PI30" i="27"/>
  <c r="IK30" i="27"/>
  <c r="MH30" i="27"/>
  <c r="OA30" i="27"/>
  <c r="PK30" i="27"/>
  <c r="IW30" i="27"/>
  <c r="MO30" i="27"/>
  <c r="OB30" i="27"/>
  <c r="PL30" i="27"/>
  <c r="AX48" i="27"/>
  <c r="BJ48" i="27"/>
  <c r="BV48" i="27"/>
  <c r="CH48" i="27"/>
  <c r="CT48" i="27"/>
  <c r="DF48" i="27"/>
  <c r="DR48" i="27"/>
  <c r="ED48" i="27"/>
  <c r="EP48" i="27"/>
  <c r="FB48" i="27"/>
  <c r="FN48" i="27"/>
  <c r="FZ48" i="27"/>
  <c r="GL48" i="27"/>
  <c r="GX48" i="27"/>
  <c r="HJ48" i="27"/>
  <c r="HV48" i="27"/>
  <c r="AY48" i="27"/>
  <c r="BK48" i="27"/>
  <c r="BW48" i="27"/>
  <c r="CI48" i="27"/>
  <c r="CU48" i="27"/>
  <c r="DG48" i="27"/>
  <c r="DS48" i="27"/>
  <c r="EE48" i="27"/>
  <c r="EQ48" i="27"/>
  <c r="FC48" i="27"/>
  <c r="FO48" i="27"/>
  <c r="GA48" i="27"/>
  <c r="GM48" i="27"/>
  <c r="GY48" i="27"/>
  <c r="HK48" i="27"/>
  <c r="HW48" i="27"/>
  <c r="AZ48" i="27"/>
  <c r="BL48" i="27"/>
  <c r="BX48" i="27"/>
  <c r="CJ48" i="27"/>
  <c r="CV48" i="27"/>
  <c r="DH48" i="27"/>
  <c r="DT48" i="27"/>
  <c r="EF48" i="27"/>
  <c r="ER48" i="27"/>
  <c r="FD48" i="27"/>
  <c r="FP48" i="27"/>
  <c r="GB48" i="27"/>
  <c r="GN48" i="27"/>
  <c r="GZ48" i="27"/>
  <c r="HL48" i="27"/>
  <c r="HX48" i="27"/>
  <c r="BA48" i="27"/>
  <c r="BM48" i="27"/>
  <c r="BY48" i="27"/>
  <c r="CK48" i="27"/>
  <c r="CW48" i="27"/>
  <c r="DI48" i="27"/>
  <c r="DU48" i="27"/>
  <c r="EG48" i="27"/>
  <c r="ES48" i="27"/>
  <c r="FE48" i="27"/>
  <c r="FQ48" i="27"/>
  <c r="GC48" i="27"/>
  <c r="GO48" i="27"/>
  <c r="HA48" i="27"/>
  <c r="HM48" i="27"/>
  <c r="HY48" i="27"/>
  <c r="BB48" i="27"/>
  <c r="BN48" i="27"/>
  <c r="BZ48" i="27"/>
  <c r="CL48" i="27"/>
  <c r="CX48" i="27"/>
  <c r="DJ48" i="27"/>
  <c r="DV48" i="27"/>
  <c r="EH48" i="27"/>
  <c r="ET48" i="27"/>
  <c r="FF48" i="27"/>
  <c r="FR48" i="27"/>
  <c r="GD48" i="27"/>
  <c r="GP48" i="27"/>
  <c r="HB48" i="27"/>
  <c r="HN48" i="27"/>
  <c r="HZ48" i="27"/>
  <c r="BC48" i="27"/>
  <c r="BO48" i="27"/>
  <c r="CA48" i="27"/>
  <c r="CM48" i="27"/>
  <c r="CY48" i="27"/>
  <c r="DK48" i="27"/>
  <c r="DW48" i="27"/>
  <c r="EI48" i="27"/>
  <c r="EU48" i="27"/>
  <c r="FG48" i="27"/>
  <c r="FS48" i="27"/>
  <c r="GE48" i="27"/>
  <c r="GQ48" i="27"/>
  <c r="HC48" i="27"/>
  <c r="HO48" i="27"/>
  <c r="IA48" i="27"/>
  <c r="AR48" i="27"/>
  <c r="BD48" i="27"/>
  <c r="BP48" i="27"/>
  <c r="CB48" i="27"/>
  <c r="CN48" i="27"/>
  <c r="CZ48" i="27"/>
  <c r="DL48" i="27"/>
  <c r="DX48" i="27"/>
  <c r="EJ48" i="27"/>
  <c r="EV48" i="27"/>
  <c r="FH48" i="27"/>
  <c r="FT48" i="27"/>
  <c r="GF48" i="27"/>
  <c r="GR48" i="27"/>
  <c r="HD48" i="27"/>
  <c r="HP48" i="27"/>
  <c r="IB48" i="27"/>
  <c r="AS48" i="27"/>
  <c r="BE48" i="27"/>
  <c r="BQ48" i="27"/>
  <c r="CC48" i="27"/>
  <c r="CO48" i="27"/>
  <c r="DA48" i="27"/>
  <c r="DM48" i="27"/>
  <c r="DY48" i="27"/>
  <c r="EK48" i="27"/>
  <c r="EW48" i="27"/>
  <c r="FI48" i="27"/>
  <c r="FU48" i="27"/>
  <c r="GG48" i="27"/>
  <c r="GS48" i="27"/>
  <c r="HE48" i="27"/>
  <c r="HQ48" i="27"/>
  <c r="IC48" i="27"/>
  <c r="AT48" i="27"/>
  <c r="BF48" i="27"/>
  <c r="BR48" i="27"/>
  <c r="CD48" i="27"/>
  <c r="CP48" i="27"/>
  <c r="DB48" i="27"/>
  <c r="DN48" i="27"/>
  <c r="DZ48" i="27"/>
  <c r="EL48" i="27"/>
  <c r="EX48" i="27"/>
  <c r="FJ48" i="27"/>
  <c r="FV48" i="27"/>
  <c r="GH48" i="27"/>
  <c r="GT48" i="27"/>
  <c r="HF48" i="27"/>
  <c r="HR48" i="27"/>
  <c r="ID48" i="27"/>
  <c r="AU48" i="27"/>
  <c r="BG48" i="27"/>
  <c r="BS48" i="27"/>
  <c r="CE48" i="27"/>
  <c r="CQ48" i="27"/>
  <c r="DC48" i="27"/>
  <c r="DO48" i="27"/>
  <c r="EA48" i="27"/>
  <c r="EM48" i="27"/>
  <c r="EY48" i="27"/>
  <c r="FK48" i="27"/>
  <c r="FW48" i="27"/>
  <c r="GI48" i="27"/>
  <c r="GU48" i="27"/>
  <c r="HG48" i="27"/>
  <c r="HS48" i="27"/>
  <c r="IE48" i="27"/>
  <c r="AV48" i="27"/>
  <c r="BH48" i="27"/>
  <c r="BT48" i="27"/>
  <c r="CF48" i="27"/>
  <c r="CR48" i="27"/>
  <c r="DD48" i="27"/>
  <c r="DP48" i="27"/>
  <c r="EB48" i="27"/>
  <c r="EN48" i="27"/>
  <c r="EZ48" i="27"/>
  <c r="FL48" i="27"/>
  <c r="FX48" i="27"/>
  <c r="GJ48" i="27"/>
  <c r="GV48" i="27"/>
  <c r="HH48" i="27"/>
  <c r="HT48" i="27"/>
  <c r="IF48" i="27"/>
  <c r="FA48" i="27"/>
  <c r="FM48" i="27"/>
  <c r="FY48" i="27"/>
  <c r="AW48" i="27"/>
  <c r="GK48" i="27"/>
  <c r="BI48" i="27"/>
  <c r="GW48" i="27"/>
  <c r="BU48" i="27"/>
  <c r="HI48" i="27"/>
  <c r="CG48" i="27"/>
  <c r="HU48" i="27"/>
  <c r="CS48" i="27"/>
  <c r="IG48" i="27"/>
  <c r="DE48" i="27"/>
  <c r="DQ48" i="27"/>
  <c r="EC48" i="27"/>
  <c r="EO48" i="27"/>
  <c r="AR60" i="27"/>
  <c r="BD60" i="27"/>
  <c r="BP60" i="27"/>
  <c r="CB60" i="27"/>
  <c r="CN60" i="27"/>
  <c r="CZ60" i="27"/>
  <c r="DL60" i="27"/>
  <c r="DX60" i="27"/>
  <c r="EJ60" i="27"/>
  <c r="EV60" i="27"/>
  <c r="FH60" i="27"/>
  <c r="FT60" i="27"/>
  <c r="GF60" i="27"/>
  <c r="GR60" i="27"/>
  <c r="HD60" i="27"/>
  <c r="HP60" i="27"/>
  <c r="IB60" i="27"/>
  <c r="AS60" i="27"/>
  <c r="BE60" i="27"/>
  <c r="BQ60" i="27"/>
  <c r="CC60" i="27"/>
  <c r="CO60" i="27"/>
  <c r="DA60" i="27"/>
  <c r="DM60" i="27"/>
  <c r="DY60" i="27"/>
  <c r="EK60" i="27"/>
  <c r="EW60" i="27"/>
  <c r="FI60" i="27"/>
  <c r="FU60" i="27"/>
  <c r="GG60" i="27"/>
  <c r="GS60" i="27"/>
  <c r="HE60" i="27"/>
  <c r="HQ60" i="27"/>
  <c r="IC60" i="27"/>
  <c r="AT60" i="27"/>
  <c r="BF60" i="27"/>
  <c r="BR60" i="27"/>
  <c r="CD60" i="27"/>
  <c r="CP60" i="27"/>
  <c r="DB60" i="27"/>
  <c r="DN60" i="27"/>
  <c r="DZ60" i="27"/>
  <c r="EL60" i="27"/>
  <c r="EX60" i="27"/>
  <c r="FJ60" i="27"/>
  <c r="FV60" i="27"/>
  <c r="GH60" i="27"/>
  <c r="GT60" i="27"/>
  <c r="HF60" i="27"/>
  <c r="HR60" i="27"/>
  <c r="ID60" i="27"/>
  <c r="AU60" i="27"/>
  <c r="BG60" i="27"/>
  <c r="BS60" i="27"/>
  <c r="CE60" i="27"/>
  <c r="CQ60" i="27"/>
  <c r="DC60" i="27"/>
  <c r="DO60" i="27"/>
  <c r="EA60" i="27"/>
  <c r="EM60" i="27"/>
  <c r="EY60" i="27"/>
  <c r="FK60" i="27"/>
  <c r="FW60" i="27"/>
  <c r="GI60" i="27"/>
  <c r="GU60" i="27"/>
  <c r="HG60" i="27"/>
  <c r="HS60" i="27"/>
  <c r="IE60" i="27"/>
  <c r="AV60" i="27"/>
  <c r="BH60" i="27"/>
  <c r="BT60" i="27"/>
  <c r="CF60" i="27"/>
  <c r="CR60" i="27"/>
  <c r="DD60" i="27"/>
  <c r="DP60" i="27"/>
  <c r="EB60" i="27"/>
  <c r="EN60" i="27"/>
  <c r="EZ60" i="27"/>
  <c r="FL60" i="27"/>
  <c r="FX60" i="27"/>
  <c r="GJ60" i="27"/>
  <c r="GV60" i="27"/>
  <c r="HH60" i="27"/>
  <c r="HT60" i="27"/>
  <c r="IF60" i="27"/>
  <c r="AW60" i="27"/>
  <c r="BI60" i="27"/>
  <c r="BU60" i="27"/>
  <c r="CG60" i="27"/>
  <c r="CS60" i="27"/>
  <c r="DE60" i="27"/>
  <c r="DQ60" i="27"/>
  <c r="EC60" i="27"/>
  <c r="EO60" i="27"/>
  <c r="FA60" i="27"/>
  <c r="FM60" i="27"/>
  <c r="FY60" i="27"/>
  <c r="GK60" i="27"/>
  <c r="GW60" i="27"/>
  <c r="HI60" i="27"/>
  <c r="HU60" i="27"/>
  <c r="IG60" i="27"/>
  <c r="AX60" i="27"/>
  <c r="BJ60" i="27"/>
  <c r="BV60" i="27"/>
  <c r="CH60" i="27"/>
  <c r="CT60" i="27"/>
  <c r="DF60" i="27"/>
  <c r="DR60" i="27"/>
  <c r="ED60" i="27"/>
  <c r="EP60" i="27"/>
  <c r="FB60" i="27"/>
  <c r="FN60" i="27"/>
  <c r="FZ60" i="27"/>
  <c r="GL60" i="27"/>
  <c r="GX60" i="27"/>
  <c r="HJ60" i="27"/>
  <c r="HV60" i="27"/>
  <c r="AY60" i="27"/>
  <c r="BK60" i="27"/>
  <c r="BW60" i="27"/>
  <c r="CI60" i="27"/>
  <c r="CU60" i="27"/>
  <c r="DG60" i="27"/>
  <c r="DS60" i="27"/>
  <c r="EE60" i="27"/>
  <c r="EQ60" i="27"/>
  <c r="FC60" i="27"/>
  <c r="FO60" i="27"/>
  <c r="GA60" i="27"/>
  <c r="GM60" i="27"/>
  <c r="GY60" i="27"/>
  <c r="HK60" i="27"/>
  <c r="HW60" i="27"/>
  <c r="AZ60" i="27"/>
  <c r="BL60" i="27"/>
  <c r="BX60" i="27"/>
  <c r="CJ60" i="27"/>
  <c r="CV60" i="27"/>
  <c r="DH60" i="27"/>
  <c r="DT60" i="27"/>
  <c r="EF60" i="27"/>
  <c r="ER60" i="27"/>
  <c r="FD60" i="27"/>
  <c r="FP60" i="27"/>
  <c r="GB60" i="27"/>
  <c r="GN60" i="27"/>
  <c r="GZ60" i="27"/>
  <c r="HL60" i="27"/>
  <c r="HX60" i="27"/>
  <c r="BA60" i="27"/>
  <c r="BM60" i="27"/>
  <c r="BY60" i="27"/>
  <c r="CK60" i="27"/>
  <c r="CW60" i="27"/>
  <c r="DI60" i="27"/>
  <c r="DU60" i="27"/>
  <c r="EG60" i="27"/>
  <c r="ES60" i="27"/>
  <c r="FE60" i="27"/>
  <c r="FQ60" i="27"/>
  <c r="GC60" i="27"/>
  <c r="GO60" i="27"/>
  <c r="HA60" i="27"/>
  <c r="HM60" i="27"/>
  <c r="HY60" i="27"/>
  <c r="BB60" i="27"/>
  <c r="BN60" i="27"/>
  <c r="BZ60" i="27"/>
  <c r="CL60" i="27"/>
  <c r="CX60" i="27"/>
  <c r="DJ60" i="27"/>
  <c r="DV60" i="27"/>
  <c r="EH60" i="27"/>
  <c r="ET60" i="27"/>
  <c r="FF60" i="27"/>
  <c r="FR60" i="27"/>
  <c r="GD60" i="27"/>
  <c r="GP60" i="27"/>
  <c r="HB60" i="27"/>
  <c r="HN60" i="27"/>
  <c r="HZ60" i="27"/>
  <c r="CA60" i="27"/>
  <c r="HO60" i="27"/>
  <c r="CM60" i="27"/>
  <c r="IA60" i="27"/>
  <c r="CY60" i="27"/>
  <c r="DK60" i="27"/>
  <c r="DW60" i="27"/>
  <c r="EI60" i="27"/>
  <c r="EU60" i="27"/>
  <c r="FG60" i="27"/>
  <c r="FS60" i="27"/>
  <c r="GE60" i="27"/>
  <c r="BC60" i="27"/>
  <c r="GQ60" i="27"/>
  <c r="BO60" i="27"/>
  <c r="HC60" i="27"/>
  <c r="AR72" i="27"/>
  <c r="BD72" i="27"/>
  <c r="BP72" i="27"/>
  <c r="CB72" i="27"/>
  <c r="CN72" i="27"/>
  <c r="AT72" i="27"/>
  <c r="BF72" i="27"/>
  <c r="BR72" i="27"/>
  <c r="CD72" i="27"/>
  <c r="AW72" i="27"/>
  <c r="BI72" i="27"/>
  <c r="BU72" i="27"/>
  <c r="CG72" i="27"/>
  <c r="CS72" i="27"/>
  <c r="DE72" i="27"/>
  <c r="DQ72" i="27"/>
  <c r="EC72" i="27"/>
  <c r="EO72" i="27"/>
  <c r="FA72" i="27"/>
  <c r="FM72" i="27"/>
  <c r="FY72" i="27"/>
  <c r="GK72" i="27"/>
  <c r="GW72" i="27"/>
  <c r="HI72" i="27"/>
  <c r="BC72" i="27"/>
  <c r="BT72" i="27"/>
  <c r="CJ72" i="27"/>
  <c r="CX72" i="27"/>
  <c r="DK72" i="27"/>
  <c r="DX72" i="27"/>
  <c r="EK72" i="27"/>
  <c r="EX72" i="27"/>
  <c r="FK72" i="27"/>
  <c r="FX72" i="27"/>
  <c r="GL72" i="27"/>
  <c r="GY72" i="27"/>
  <c r="HL72" i="27"/>
  <c r="HX72" i="27"/>
  <c r="BE72" i="27"/>
  <c r="BV72" i="27"/>
  <c r="CK72" i="27"/>
  <c r="CY72" i="27"/>
  <c r="DL72" i="27"/>
  <c r="DY72" i="27"/>
  <c r="EL72" i="27"/>
  <c r="EY72" i="27"/>
  <c r="FL72" i="27"/>
  <c r="FZ72" i="27"/>
  <c r="GM72" i="27"/>
  <c r="GZ72" i="27"/>
  <c r="HM72" i="27"/>
  <c r="HY72" i="27"/>
  <c r="BG72" i="27"/>
  <c r="BW72" i="27"/>
  <c r="CL72" i="27"/>
  <c r="CZ72" i="27"/>
  <c r="DM72" i="27"/>
  <c r="DZ72" i="27"/>
  <c r="EM72" i="27"/>
  <c r="EZ72" i="27"/>
  <c r="FN72" i="27"/>
  <c r="GA72" i="27"/>
  <c r="GN72" i="27"/>
  <c r="HA72" i="27"/>
  <c r="HN72" i="27"/>
  <c r="HZ72" i="27"/>
  <c r="BH72" i="27"/>
  <c r="BX72" i="27"/>
  <c r="CM72" i="27"/>
  <c r="DA72" i="27"/>
  <c r="DN72" i="27"/>
  <c r="EA72" i="27"/>
  <c r="EN72" i="27"/>
  <c r="FB72" i="27"/>
  <c r="FO72" i="27"/>
  <c r="GB72" i="27"/>
  <c r="GO72" i="27"/>
  <c r="HB72" i="27"/>
  <c r="HO72" i="27"/>
  <c r="IA72" i="27"/>
  <c r="AS72" i="27"/>
  <c r="BJ72" i="27"/>
  <c r="BY72" i="27"/>
  <c r="CO72" i="27"/>
  <c r="DB72" i="27"/>
  <c r="DO72" i="27"/>
  <c r="EB72" i="27"/>
  <c r="EP72" i="27"/>
  <c r="FC72" i="27"/>
  <c r="FP72" i="27"/>
  <c r="GC72" i="27"/>
  <c r="GP72" i="27"/>
  <c r="HC72" i="27"/>
  <c r="HP72" i="27"/>
  <c r="IB72" i="27"/>
  <c r="AU72" i="27"/>
  <c r="BK72" i="27"/>
  <c r="BZ72" i="27"/>
  <c r="CP72" i="27"/>
  <c r="DC72" i="27"/>
  <c r="DP72" i="27"/>
  <c r="ED72" i="27"/>
  <c r="EQ72" i="27"/>
  <c r="FD72" i="27"/>
  <c r="FQ72" i="27"/>
  <c r="GD72" i="27"/>
  <c r="GQ72" i="27"/>
  <c r="HD72" i="27"/>
  <c r="HQ72" i="27"/>
  <c r="IC72" i="27"/>
  <c r="AV72" i="27"/>
  <c r="BL72" i="27"/>
  <c r="CA72" i="27"/>
  <c r="CQ72" i="27"/>
  <c r="DD72" i="27"/>
  <c r="DR72" i="27"/>
  <c r="EE72" i="27"/>
  <c r="ER72" i="27"/>
  <c r="FE72" i="27"/>
  <c r="FR72" i="27"/>
  <c r="GE72" i="27"/>
  <c r="GR72" i="27"/>
  <c r="HE72" i="27"/>
  <c r="HR72" i="27"/>
  <c r="ID72" i="27"/>
  <c r="AX72" i="27"/>
  <c r="BM72" i="27"/>
  <c r="CC72" i="27"/>
  <c r="CR72" i="27"/>
  <c r="DF72" i="27"/>
  <c r="DS72" i="27"/>
  <c r="EF72" i="27"/>
  <c r="ES72" i="27"/>
  <c r="FF72" i="27"/>
  <c r="FS72" i="27"/>
  <c r="GF72" i="27"/>
  <c r="GS72" i="27"/>
  <c r="HF72" i="27"/>
  <c r="HS72" i="27"/>
  <c r="IE72" i="27"/>
  <c r="AY72" i="27"/>
  <c r="BN72" i="27"/>
  <c r="CE72" i="27"/>
  <c r="CT72" i="27"/>
  <c r="DG72" i="27"/>
  <c r="DT72" i="27"/>
  <c r="EG72" i="27"/>
  <c r="ET72" i="27"/>
  <c r="FG72" i="27"/>
  <c r="FT72" i="27"/>
  <c r="GG72" i="27"/>
  <c r="GT72" i="27"/>
  <c r="HG72" i="27"/>
  <c r="HT72" i="27"/>
  <c r="IF72" i="27"/>
  <c r="AZ72" i="27"/>
  <c r="BO72" i="27"/>
  <c r="CF72" i="27"/>
  <c r="CU72" i="27"/>
  <c r="DH72" i="27"/>
  <c r="DU72" i="27"/>
  <c r="EH72" i="27"/>
  <c r="EU72" i="27"/>
  <c r="FH72" i="27"/>
  <c r="FU72" i="27"/>
  <c r="GH72" i="27"/>
  <c r="GU72" i="27"/>
  <c r="HH72" i="27"/>
  <c r="HU72" i="27"/>
  <c r="IG72" i="27"/>
  <c r="BA72" i="27"/>
  <c r="BQ72" i="27"/>
  <c r="CH72" i="27"/>
  <c r="CV72" i="27"/>
  <c r="DI72" i="27"/>
  <c r="DV72" i="27"/>
  <c r="EI72" i="27"/>
  <c r="EV72" i="27"/>
  <c r="FI72" i="27"/>
  <c r="FV72" i="27"/>
  <c r="GI72" i="27"/>
  <c r="GV72" i="27"/>
  <c r="HJ72" i="27"/>
  <c r="HV72" i="27"/>
  <c r="FJ72" i="27"/>
  <c r="FW72" i="27"/>
  <c r="GJ72" i="27"/>
  <c r="GX72" i="27"/>
  <c r="BB72" i="27"/>
  <c r="HK72" i="27"/>
  <c r="BS72" i="27"/>
  <c r="HW72" i="27"/>
  <c r="CI72" i="27"/>
  <c r="DW72" i="27"/>
  <c r="EJ72" i="27"/>
  <c r="EW72" i="27"/>
  <c r="CW72" i="27"/>
  <c r="DJ72" i="27"/>
  <c r="AY19" i="27"/>
  <c r="BK19" i="27"/>
  <c r="BW19" i="27"/>
  <c r="CI19" i="27"/>
  <c r="CU19" i="27"/>
  <c r="DG19" i="27"/>
  <c r="DS19" i="27"/>
  <c r="EE19" i="27"/>
  <c r="EQ19" i="27"/>
  <c r="FC19" i="27"/>
  <c r="FO19" i="27"/>
  <c r="GA19" i="27"/>
  <c r="GM19" i="27"/>
  <c r="GY19" i="27"/>
  <c r="HK19" i="27"/>
  <c r="HW19" i="27"/>
  <c r="AZ19" i="27"/>
  <c r="BL19" i="27"/>
  <c r="BX19" i="27"/>
  <c r="CJ19" i="27"/>
  <c r="CV19" i="27"/>
  <c r="DH19" i="27"/>
  <c r="DT19" i="27"/>
  <c r="EF19" i="27"/>
  <c r="ER19" i="27"/>
  <c r="FD19" i="27"/>
  <c r="FP19" i="27"/>
  <c r="GB19" i="27"/>
  <c r="GN19" i="27"/>
  <c r="GZ19" i="27"/>
  <c r="HL19" i="27"/>
  <c r="HX19" i="27"/>
  <c r="BA19" i="27"/>
  <c r="BM19" i="27"/>
  <c r="BY19" i="27"/>
  <c r="CK19" i="27"/>
  <c r="CW19" i="27"/>
  <c r="DI19" i="27"/>
  <c r="DU19" i="27"/>
  <c r="EG19" i="27"/>
  <c r="ES19" i="27"/>
  <c r="FE19" i="27"/>
  <c r="FQ19" i="27"/>
  <c r="GC19" i="27"/>
  <c r="GO19" i="27"/>
  <c r="HA19" i="27"/>
  <c r="HM19" i="27"/>
  <c r="HY19" i="27"/>
  <c r="BB19" i="27"/>
  <c r="BN19" i="27"/>
  <c r="BZ19" i="27"/>
  <c r="CL19" i="27"/>
  <c r="CX19" i="27"/>
  <c r="DJ19" i="27"/>
  <c r="DV19" i="27"/>
  <c r="EH19" i="27"/>
  <c r="ET19" i="27"/>
  <c r="FF19" i="27"/>
  <c r="FR19" i="27"/>
  <c r="GD19" i="27"/>
  <c r="GP19" i="27"/>
  <c r="HB19" i="27"/>
  <c r="HN19" i="27"/>
  <c r="HZ19" i="27"/>
  <c r="BC19" i="27"/>
  <c r="BO19" i="27"/>
  <c r="CA19" i="27"/>
  <c r="CM19" i="27"/>
  <c r="CY19" i="27"/>
  <c r="DK19" i="27"/>
  <c r="DW19" i="27"/>
  <c r="EI19" i="27"/>
  <c r="EU19" i="27"/>
  <c r="FG19" i="27"/>
  <c r="FS19" i="27"/>
  <c r="GE19" i="27"/>
  <c r="GQ19" i="27"/>
  <c r="HC19" i="27"/>
  <c r="HO19" i="27"/>
  <c r="IA19" i="27"/>
  <c r="AR19" i="27"/>
  <c r="BD19" i="27"/>
  <c r="BP19" i="27"/>
  <c r="CB19" i="27"/>
  <c r="CN19" i="27"/>
  <c r="CZ19" i="27"/>
  <c r="DL19" i="27"/>
  <c r="DX19" i="27"/>
  <c r="EJ19" i="27"/>
  <c r="EV19" i="27"/>
  <c r="FH19" i="27"/>
  <c r="FT19" i="27"/>
  <c r="GF19" i="27"/>
  <c r="GR19" i="27"/>
  <c r="HD19" i="27"/>
  <c r="HP19" i="27"/>
  <c r="IB19" i="27"/>
  <c r="AS19" i="27"/>
  <c r="BE19" i="27"/>
  <c r="BQ19" i="27"/>
  <c r="CC19" i="27"/>
  <c r="CO19" i="27"/>
  <c r="DA19" i="27"/>
  <c r="DM19" i="27"/>
  <c r="DY19" i="27"/>
  <c r="EK19" i="27"/>
  <c r="EW19" i="27"/>
  <c r="FI19" i="27"/>
  <c r="FU19" i="27"/>
  <c r="GG19" i="27"/>
  <c r="GS19" i="27"/>
  <c r="HE19" i="27"/>
  <c r="HQ19" i="27"/>
  <c r="IC19" i="27"/>
  <c r="AT19" i="27"/>
  <c r="BF19" i="27"/>
  <c r="BR19" i="27"/>
  <c r="CD19" i="27"/>
  <c r="CP19" i="27"/>
  <c r="DB19" i="27"/>
  <c r="DN19" i="27"/>
  <c r="DZ19" i="27"/>
  <c r="EL19" i="27"/>
  <c r="EX19" i="27"/>
  <c r="FJ19" i="27"/>
  <c r="FV19" i="27"/>
  <c r="GH19" i="27"/>
  <c r="GT19" i="27"/>
  <c r="HF19" i="27"/>
  <c r="HR19" i="27"/>
  <c r="ID19" i="27"/>
  <c r="AU19" i="27"/>
  <c r="BG19" i="27"/>
  <c r="BS19" i="27"/>
  <c r="CE19" i="27"/>
  <c r="CQ19" i="27"/>
  <c r="DC19" i="27"/>
  <c r="DO19" i="27"/>
  <c r="EA19" i="27"/>
  <c r="EM19" i="27"/>
  <c r="EY19" i="27"/>
  <c r="FK19" i="27"/>
  <c r="FW19" i="27"/>
  <c r="GI19" i="27"/>
  <c r="GU19" i="27"/>
  <c r="HG19" i="27"/>
  <c r="HS19" i="27"/>
  <c r="IE19" i="27"/>
  <c r="AV19" i="27"/>
  <c r="BH19" i="27"/>
  <c r="BT19" i="27"/>
  <c r="CF19" i="27"/>
  <c r="CR19" i="27"/>
  <c r="DD19" i="27"/>
  <c r="DP19" i="27"/>
  <c r="EB19" i="27"/>
  <c r="EN19" i="27"/>
  <c r="EZ19" i="27"/>
  <c r="FL19" i="27"/>
  <c r="FX19" i="27"/>
  <c r="GJ19" i="27"/>
  <c r="GV19" i="27"/>
  <c r="HH19" i="27"/>
  <c r="HT19" i="27"/>
  <c r="IF19" i="27"/>
  <c r="AW19" i="27"/>
  <c r="BI19" i="27"/>
  <c r="BU19" i="27"/>
  <c r="CG19" i="27"/>
  <c r="CS19" i="27"/>
  <c r="DE19" i="27"/>
  <c r="DQ19" i="27"/>
  <c r="EC19" i="27"/>
  <c r="EO19" i="27"/>
  <c r="FA19" i="27"/>
  <c r="FM19" i="27"/>
  <c r="FY19" i="27"/>
  <c r="GK19" i="27"/>
  <c r="GW19" i="27"/>
  <c r="HI19" i="27"/>
  <c r="HU19" i="27"/>
  <c r="IG19" i="27"/>
  <c r="ED19" i="27"/>
  <c r="EP19" i="27"/>
  <c r="FB19" i="27"/>
  <c r="FN19" i="27"/>
  <c r="FZ19" i="27"/>
  <c r="AX19" i="27"/>
  <c r="GL19" i="27"/>
  <c r="BJ19" i="27"/>
  <c r="GX19" i="27"/>
  <c r="BV19" i="27"/>
  <c r="HJ19" i="27"/>
  <c r="CH19" i="27"/>
  <c r="HV19" i="27"/>
  <c r="CT19" i="27"/>
  <c r="DF19" i="27"/>
  <c r="DR19" i="27"/>
  <c r="IR55" i="27"/>
  <c r="JD55" i="27"/>
  <c r="JP55" i="27"/>
  <c r="KB55" i="27"/>
  <c r="KN55" i="27"/>
  <c r="KZ55" i="27"/>
  <c r="LL55" i="27"/>
  <c r="LX55" i="27"/>
  <c r="MJ55" i="27"/>
  <c r="MV55" i="27"/>
  <c r="NH55" i="27"/>
  <c r="NT55" i="27"/>
  <c r="OF55" i="27"/>
  <c r="OR55" i="27"/>
  <c r="PD55" i="27"/>
  <c r="PP55" i="27"/>
  <c r="IS55" i="27"/>
  <c r="JE55" i="27"/>
  <c r="JQ55" i="27"/>
  <c r="KC55" i="27"/>
  <c r="KO55" i="27"/>
  <c r="LA55" i="27"/>
  <c r="LM55" i="27"/>
  <c r="LY55" i="27"/>
  <c r="MK55" i="27"/>
  <c r="MW55" i="27"/>
  <c r="NI55" i="27"/>
  <c r="NU55" i="27"/>
  <c r="OG55" i="27"/>
  <c r="OS55" i="27"/>
  <c r="PE55" i="27"/>
  <c r="PQ55" i="27"/>
  <c r="IT55" i="27"/>
  <c r="JF55" i="27"/>
  <c r="JR55" i="27"/>
  <c r="KD55" i="27"/>
  <c r="KP55" i="27"/>
  <c r="LB55" i="27"/>
  <c r="LN55" i="27"/>
  <c r="LZ55" i="27"/>
  <c r="ML55" i="27"/>
  <c r="MX55" i="27"/>
  <c r="NJ55" i="27"/>
  <c r="NV55" i="27"/>
  <c r="OH55" i="27"/>
  <c r="OT55" i="27"/>
  <c r="PF55" i="27"/>
  <c r="PR55" i="27"/>
  <c r="IU55" i="27"/>
  <c r="JG55" i="27"/>
  <c r="JS55" i="27"/>
  <c r="KE55" i="27"/>
  <c r="KQ55" i="27"/>
  <c r="LC55" i="27"/>
  <c r="LO55" i="27"/>
  <c r="MA55" i="27"/>
  <c r="MM55" i="27"/>
  <c r="MY55" i="27"/>
  <c r="NK55" i="27"/>
  <c r="NW55" i="27"/>
  <c r="OI55" i="27"/>
  <c r="OU55" i="27"/>
  <c r="PG55" i="27"/>
  <c r="PS55" i="27"/>
  <c r="IJ55" i="27"/>
  <c r="IV55" i="27"/>
  <c r="JH55" i="27"/>
  <c r="JT55" i="27"/>
  <c r="KF55" i="27"/>
  <c r="KR55" i="27"/>
  <c r="LD55" i="27"/>
  <c r="LP55" i="27"/>
  <c r="MB55" i="27"/>
  <c r="MN55" i="27"/>
  <c r="MZ55" i="27"/>
  <c r="NL55" i="27"/>
  <c r="NX55" i="27"/>
  <c r="OJ55" i="27"/>
  <c r="OV55" i="27"/>
  <c r="PH55" i="27"/>
  <c r="PT55" i="27"/>
  <c r="IK55" i="27"/>
  <c r="IW55" i="27"/>
  <c r="JI55" i="27"/>
  <c r="JU55" i="27"/>
  <c r="KG55" i="27"/>
  <c r="KS55" i="27"/>
  <c r="LE55" i="27"/>
  <c r="LQ55" i="27"/>
  <c r="MC55" i="27"/>
  <c r="MO55" i="27"/>
  <c r="NA55" i="27"/>
  <c r="NM55" i="27"/>
  <c r="NY55" i="27"/>
  <c r="OK55" i="27"/>
  <c r="OW55" i="27"/>
  <c r="PI55" i="27"/>
  <c r="PU55" i="27"/>
  <c r="IL55" i="27"/>
  <c r="IX55" i="27"/>
  <c r="JJ55" i="27"/>
  <c r="JV55" i="27"/>
  <c r="KH55" i="27"/>
  <c r="KT55" i="27"/>
  <c r="LF55" i="27"/>
  <c r="LR55" i="27"/>
  <c r="MD55" i="27"/>
  <c r="MP55" i="27"/>
  <c r="NB55" i="27"/>
  <c r="NN55" i="27"/>
  <c r="NZ55" i="27"/>
  <c r="OL55" i="27"/>
  <c r="OX55" i="27"/>
  <c r="PJ55" i="27"/>
  <c r="PV55" i="27"/>
  <c r="IM55" i="27"/>
  <c r="IY55" i="27"/>
  <c r="JK55" i="27"/>
  <c r="JW55" i="27"/>
  <c r="KI55" i="27"/>
  <c r="KU55" i="27"/>
  <c r="LG55" i="27"/>
  <c r="LS55" i="27"/>
  <c r="ME55" i="27"/>
  <c r="MQ55" i="27"/>
  <c r="NC55" i="27"/>
  <c r="NO55" i="27"/>
  <c r="OA55" i="27"/>
  <c r="OM55" i="27"/>
  <c r="OY55" i="27"/>
  <c r="PK55" i="27"/>
  <c r="PW55" i="27"/>
  <c r="IN55" i="27"/>
  <c r="IZ55" i="27"/>
  <c r="JL55" i="27"/>
  <c r="JX55" i="27"/>
  <c r="KJ55" i="27"/>
  <c r="KV55" i="27"/>
  <c r="LH55" i="27"/>
  <c r="LT55" i="27"/>
  <c r="MF55" i="27"/>
  <c r="MR55" i="27"/>
  <c r="ND55" i="27"/>
  <c r="NP55" i="27"/>
  <c r="OB55" i="27"/>
  <c r="ON55" i="27"/>
  <c r="OZ55" i="27"/>
  <c r="PL55" i="27"/>
  <c r="PX55" i="27"/>
  <c r="IO55" i="27"/>
  <c r="JA55" i="27"/>
  <c r="JM55" i="27"/>
  <c r="JY55" i="27"/>
  <c r="KK55" i="27"/>
  <c r="KW55" i="27"/>
  <c r="LI55" i="27"/>
  <c r="LU55" i="27"/>
  <c r="MG55" i="27"/>
  <c r="MS55" i="27"/>
  <c r="NE55" i="27"/>
  <c r="NQ55" i="27"/>
  <c r="OC55" i="27"/>
  <c r="OO55" i="27"/>
  <c r="PA55" i="27"/>
  <c r="PM55" i="27"/>
  <c r="PY55" i="27"/>
  <c r="IP55" i="27"/>
  <c r="JB55" i="27"/>
  <c r="JN55" i="27"/>
  <c r="JZ55" i="27"/>
  <c r="KL55" i="27"/>
  <c r="KX55" i="27"/>
  <c r="LJ55" i="27"/>
  <c r="LV55" i="27"/>
  <c r="MH55" i="27"/>
  <c r="MT55" i="27"/>
  <c r="NF55" i="27"/>
  <c r="NR55" i="27"/>
  <c r="OD55" i="27"/>
  <c r="OP55" i="27"/>
  <c r="PB55" i="27"/>
  <c r="PN55" i="27"/>
  <c r="PZ55" i="27"/>
  <c r="JC55" i="27"/>
  <c r="OQ55" i="27"/>
  <c r="JO55" i="27"/>
  <c r="PC55" i="27"/>
  <c r="KA55" i="27"/>
  <c r="PO55" i="27"/>
  <c r="KM55" i="27"/>
  <c r="QA55" i="27"/>
  <c r="KY55" i="27"/>
  <c r="LK55" i="27"/>
  <c r="LW55" i="27"/>
  <c r="MI55" i="27"/>
  <c r="MU55" i="27"/>
  <c r="NG55" i="27"/>
  <c r="NS55" i="27"/>
  <c r="IQ55" i="27"/>
  <c r="OE55" i="27"/>
  <c r="AY21" i="27"/>
  <c r="BK21" i="27"/>
  <c r="BW21" i="27"/>
  <c r="CI21" i="27"/>
  <c r="CU21" i="27"/>
  <c r="DG21" i="27"/>
  <c r="DS21" i="27"/>
  <c r="EE21" i="27"/>
  <c r="EQ21" i="27"/>
  <c r="FC21" i="27"/>
  <c r="FO21" i="27"/>
  <c r="GA21" i="27"/>
  <c r="GM21" i="27"/>
  <c r="GY21" i="27"/>
  <c r="HK21" i="27"/>
  <c r="HW21" i="27"/>
  <c r="AZ21" i="27"/>
  <c r="BL21" i="27"/>
  <c r="BX21" i="27"/>
  <c r="CJ21" i="27"/>
  <c r="CV21" i="27"/>
  <c r="DH21" i="27"/>
  <c r="DT21" i="27"/>
  <c r="EF21" i="27"/>
  <c r="ER21" i="27"/>
  <c r="FD21" i="27"/>
  <c r="FP21" i="27"/>
  <c r="GB21" i="27"/>
  <c r="GN21" i="27"/>
  <c r="GZ21" i="27"/>
  <c r="HL21" i="27"/>
  <c r="HX21" i="27"/>
  <c r="BA21" i="27"/>
  <c r="BM21" i="27"/>
  <c r="BY21" i="27"/>
  <c r="CK21" i="27"/>
  <c r="CW21" i="27"/>
  <c r="DI21" i="27"/>
  <c r="DU21" i="27"/>
  <c r="EG21" i="27"/>
  <c r="ES21" i="27"/>
  <c r="FE21" i="27"/>
  <c r="FQ21" i="27"/>
  <c r="GC21" i="27"/>
  <c r="GO21" i="27"/>
  <c r="HA21" i="27"/>
  <c r="HM21" i="27"/>
  <c r="HY21" i="27"/>
  <c r="BB21" i="27"/>
  <c r="BN21" i="27"/>
  <c r="BZ21" i="27"/>
  <c r="CL21" i="27"/>
  <c r="CX21" i="27"/>
  <c r="DJ21" i="27"/>
  <c r="DV21" i="27"/>
  <c r="EH21" i="27"/>
  <c r="ET21" i="27"/>
  <c r="FF21" i="27"/>
  <c r="FR21" i="27"/>
  <c r="GD21" i="27"/>
  <c r="GP21" i="27"/>
  <c r="HB21" i="27"/>
  <c r="HN21" i="27"/>
  <c r="HZ21" i="27"/>
  <c r="BC21" i="27"/>
  <c r="BO21" i="27"/>
  <c r="CA21" i="27"/>
  <c r="CM21" i="27"/>
  <c r="CY21" i="27"/>
  <c r="DK21" i="27"/>
  <c r="DW21" i="27"/>
  <c r="EI21" i="27"/>
  <c r="EU21" i="27"/>
  <c r="FG21" i="27"/>
  <c r="FS21" i="27"/>
  <c r="GE21" i="27"/>
  <c r="GQ21" i="27"/>
  <c r="HC21" i="27"/>
  <c r="HO21" i="27"/>
  <c r="IA21" i="27"/>
  <c r="AR21" i="27"/>
  <c r="BD21" i="27"/>
  <c r="BP21" i="27"/>
  <c r="CB21" i="27"/>
  <c r="CN21" i="27"/>
  <c r="CZ21" i="27"/>
  <c r="DL21" i="27"/>
  <c r="DX21" i="27"/>
  <c r="EJ21" i="27"/>
  <c r="EV21" i="27"/>
  <c r="FH21" i="27"/>
  <c r="FT21" i="27"/>
  <c r="GF21" i="27"/>
  <c r="GR21" i="27"/>
  <c r="HD21" i="27"/>
  <c r="HP21" i="27"/>
  <c r="IB21" i="27"/>
  <c r="AS21" i="27"/>
  <c r="BE21" i="27"/>
  <c r="BQ21" i="27"/>
  <c r="CC21" i="27"/>
  <c r="CO21" i="27"/>
  <c r="DA21" i="27"/>
  <c r="DM21" i="27"/>
  <c r="DY21" i="27"/>
  <c r="EK21" i="27"/>
  <c r="EW21" i="27"/>
  <c r="FI21" i="27"/>
  <c r="FU21" i="27"/>
  <c r="GG21" i="27"/>
  <c r="GS21" i="27"/>
  <c r="HE21" i="27"/>
  <c r="HQ21" i="27"/>
  <c r="IC21" i="27"/>
  <c r="AT21" i="27"/>
  <c r="BF21" i="27"/>
  <c r="BR21" i="27"/>
  <c r="CD21" i="27"/>
  <c r="CP21" i="27"/>
  <c r="DB21" i="27"/>
  <c r="DN21" i="27"/>
  <c r="DZ21" i="27"/>
  <c r="EL21" i="27"/>
  <c r="EX21" i="27"/>
  <c r="FJ21" i="27"/>
  <c r="FV21" i="27"/>
  <c r="GH21" i="27"/>
  <c r="GT21" i="27"/>
  <c r="HF21" i="27"/>
  <c r="HR21" i="27"/>
  <c r="ID21" i="27"/>
  <c r="AU21" i="27"/>
  <c r="BG21" i="27"/>
  <c r="BS21" i="27"/>
  <c r="CE21" i="27"/>
  <c r="CQ21" i="27"/>
  <c r="DC21" i="27"/>
  <c r="DO21" i="27"/>
  <c r="EA21" i="27"/>
  <c r="EM21" i="27"/>
  <c r="EY21" i="27"/>
  <c r="FK21" i="27"/>
  <c r="FW21" i="27"/>
  <c r="GI21" i="27"/>
  <c r="GU21" i="27"/>
  <c r="HG21" i="27"/>
  <c r="HS21" i="27"/>
  <c r="IE21" i="27"/>
  <c r="AV21" i="27"/>
  <c r="BH21" i="27"/>
  <c r="BT21" i="27"/>
  <c r="CF21" i="27"/>
  <c r="CR21" i="27"/>
  <c r="DD21" i="27"/>
  <c r="DP21" i="27"/>
  <c r="EB21" i="27"/>
  <c r="EN21" i="27"/>
  <c r="EZ21" i="27"/>
  <c r="FL21" i="27"/>
  <c r="FX21" i="27"/>
  <c r="GJ21" i="27"/>
  <c r="GV21" i="27"/>
  <c r="HH21" i="27"/>
  <c r="HT21" i="27"/>
  <c r="IF21" i="27"/>
  <c r="AW21" i="27"/>
  <c r="BI21" i="27"/>
  <c r="BU21" i="27"/>
  <c r="CG21" i="27"/>
  <c r="CS21" i="27"/>
  <c r="DE21" i="27"/>
  <c r="DQ21" i="27"/>
  <c r="EC21" i="27"/>
  <c r="EO21" i="27"/>
  <c r="FA21" i="27"/>
  <c r="FM21" i="27"/>
  <c r="FY21" i="27"/>
  <c r="GK21" i="27"/>
  <c r="GW21" i="27"/>
  <c r="HI21" i="27"/>
  <c r="HU21" i="27"/>
  <c r="IG21" i="27"/>
  <c r="FN21" i="27"/>
  <c r="FZ21" i="27"/>
  <c r="AX21" i="27"/>
  <c r="GL21" i="27"/>
  <c r="BJ21" i="27"/>
  <c r="GX21" i="27"/>
  <c r="BV21" i="27"/>
  <c r="HJ21" i="27"/>
  <c r="CH21" i="27"/>
  <c r="HV21" i="27"/>
  <c r="CT21" i="27"/>
  <c r="DF21" i="27"/>
  <c r="DR21" i="27"/>
  <c r="ED21" i="27"/>
  <c r="EP21" i="27"/>
  <c r="FB21" i="27"/>
  <c r="AZ84" i="27"/>
  <c r="BL84" i="27"/>
  <c r="BX84" i="27"/>
  <c r="CJ84" i="27"/>
  <c r="CV84" i="27"/>
  <c r="DH84" i="27"/>
  <c r="DT84" i="27"/>
  <c r="EF84" i="27"/>
  <c r="ER84" i="27"/>
  <c r="FD84" i="27"/>
  <c r="FP84" i="27"/>
  <c r="GB84" i="27"/>
  <c r="GN84" i="27"/>
  <c r="GZ84" i="27"/>
  <c r="HL84" i="27"/>
  <c r="HX84" i="27"/>
  <c r="BA84" i="27"/>
  <c r="BM84" i="27"/>
  <c r="BY84" i="27"/>
  <c r="CK84" i="27"/>
  <c r="CW84" i="27"/>
  <c r="DI84" i="27"/>
  <c r="DU84" i="27"/>
  <c r="EG84" i="27"/>
  <c r="ES84" i="27"/>
  <c r="FE84" i="27"/>
  <c r="FQ84" i="27"/>
  <c r="GC84" i="27"/>
  <c r="GO84" i="27"/>
  <c r="HA84" i="27"/>
  <c r="HM84" i="27"/>
  <c r="HY84" i="27"/>
  <c r="BB84" i="27"/>
  <c r="BN84" i="27"/>
  <c r="BZ84" i="27"/>
  <c r="CL84" i="27"/>
  <c r="CX84" i="27"/>
  <c r="DJ84" i="27"/>
  <c r="DV84" i="27"/>
  <c r="EH84" i="27"/>
  <c r="ET84" i="27"/>
  <c r="FF84" i="27"/>
  <c r="FR84" i="27"/>
  <c r="GD84" i="27"/>
  <c r="GP84" i="27"/>
  <c r="HB84" i="27"/>
  <c r="HN84" i="27"/>
  <c r="HZ84" i="27"/>
  <c r="BC84" i="27"/>
  <c r="BO84" i="27"/>
  <c r="CA84" i="27"/>
  <c r="CM84" i="27"/>
  <c r="CY84" i="27"/>
  <c r="DK84" i="27"/>
  <c r="DW84" i="27"/>
  <c r="EI84" i="27"/>
  <c r="EU84" i="27"/>
  <c r="FG84" i="27"/>
  <c r="FS84" i="27"/>
  <c r="GE84" i="27"/>
  <c r="GQ84" i="27"/>
  <c r="HC84" i="27"/>
  <c r="HO84" i="27"/>
  <c r="IA84" i="27"/>
  <c r="AR84" i="27"/>
  <c r="BD84" i="27"/>
  <c r="BP84" i="27"/>
  <c r="CB84" i="27"/>
  <c r="CN84" i="27"/>
  <c r="CZ84" i="27"/>
  <c r="DL84" i="27"/>
  <c r="DX84" i="27"/>
  <c r="EJ84" i="27"/>
  <c r="EV84" i="27"/>
  <c r="FH84" i="27"/>
  <c r="FT84" i="27"/>
  <c r="GF84" i="27"/>
  <c r="GR84" i="27"/>
  <c r="HD84" i="27"/>
  <c r="HP84" i="27"/>
  <c r="IB84" i="27"/>
  <c r="AS84" i="27"/>
  <c r="BE84" i="27"/>
  <c r="BQ84" i="27"/>
  <c r="CC84" i="27"/>
  <c r="CO84" i="27"/>
  <c r="DA84" i="27"/>
  <c r="DM84" i="27"/>
  <c r="DY84" i="27"/>
  <c r="EK84" i="27"/>
  <c r="EW84" i="27"/>
  <c r="FI84" i="27"/>
  <c r="FU84" i="27"/>
  <c r="GG84" i="27"/>
  <c r="GS84" i="27"/>
  <c r="HE84" i="27"/>
  <c r="HQ84" i="27"/>
  <c r="IC84" i="27"/>
  <c r="AT84" i="27"/>
  <c r="BF84" i="27"/>
  <c r="BR84" i="27"/>
  <c r="CD84" i="27"/>
  <c r="CP84" i="27"/>
  <c r="DB84" i="27"/>
  <c r="DN84" i="27"/>
  <c r="DZ84" i="27"/>
  <c r="EL84" i="27"/>
  <c r="EX84" i="27"/>
  <c r="FJ84" i="27"/>
  <c r="FV84" i="27"/>
  <c r="GH84" i="27"/>
  <c r="GT84" i="27"/>
  <c r="HF84" i="27"/>
  <c r="HR84" i="27"/>
  <c r="ID84" i="27"/>
  <c r="AU84" i="27"/>
  <c r="BG84" i="27"/>
  <c r="BS84" i="27"/>
  <c r="CE84" i="27"/>
  <c r="CQ84" i="27"/>
  <c r="DC84" i="27"/>
  <c r="DO84" i="27"/>
  <c r="EA84" i="27"/>
  <c r="EM84" i="27"/>
  <c r="EY84" i="27"/>
  <c r="FK84" i="27"/>
  <c r="FW84" i="27"/>
  <c r="GI84" i="27"/>
  <c r="GU84" i="27"/>
  <c r="HG84" i="27"/>
  <c r="HS84" i="27"/>
  <c r="IE84" i="27"/>
  <c r="AV84" i="27"/>
  <c r="BH84" i="27"/>
  <c r="BT84" i="27"/>
  <c r="CF84" i="27"/>
  <c r="CR84" i="27"/>
  <c r="DD84" i="27"/>
  <c r="DP84" i="27"/>
  <c r="EB84" i="27"/>
  <c r="EN84" i="27"/>
  <c r="EZ84" i="27"/>
  <c r="FL84" i="27"/>
  <c r="FX84" i="27"/>
  <c r="GJ84" i="27"/>
  <c r="GV84" i="27"/>
  <c r="HH84" i="27"/>
  <c r="HT84" i="27"/>
  <c r="IF84" i="27"/>
  <c r="AW84" i="27"/>
  <c r="BI84" i="27"/>
  <c r="BU84" i="27"/>
  <c r="CG84" i="27"/>
  <c r="CS84" i="27"/>
  <c r="DE84" i="27"/>
  <c r="DQ84" i="27"/>
  <c r="EC84" i="27"/>
  <c r="EO84" i="27"/>
  <c r="FA84" i="27"/>
  <c r="FM84" i="27"/>
  <c r="FY84" i="27"/>
  <c r="GK84" i="27"/>
  <c r="GW84" i="27"/>
  <c r="HI84" i="27"/>
  <c r="HU84" i="27"/>
  <c r="IG84" i="27"/>
  <c r="AX84" i="27"/>
  <c r="BJ84" i="27"/>
  <c r="BV84" i="27"/>
  <c r="CH84" i="27"/>
  <c r="CT84" i="27"/>
  <c r="DF84" i="27"/>
  <c r="DR84" i="27"/>
  <c r="ED84" i="27"/>
  <c r="EP84" i="27"/>
  <c r="FB84" i="27"/>
  <c r="FN84" i="27"/>
  <c r="FZ84" i="27"/>
  <c r="GL84" i="27"/>
  <c r="GX84" i="27"/>
  <c r="HJ84" i="27"/>
  <c r="HV84" i="27"/>
  <c r="CU84" i="27"/>
  <c r="DG84" i="27"/>
  <c r="DS84" i="27"/>
  <c r="EE84" i="27"/>
  <c r="EQ84" i="27"/>
  <c r="FC84" i="27"/>
  <c r="FO84" i="27"/>
  <c r="GA84" i="27"/>
  <c r="GM84" i="27"/>
  <c r="GY84" i="27"/>
  <c r="HK84" i="27"/>
  <c r="HW84" i="27"/>
  <c r="BW84" i="27"/>
  <c r="BK84" i="27"/>
  <c r="CI84" i="27"/>
  <c r="AY84" i="27"/>
  <c r="AW31" i="27"/>
  <c r="BI31" i="27"/>
  <c r="BU31" i="27"/>
  <c r="CG31" i="27"/>
  <c r="CS31" i="27"/>
  <c r="DE31" i="27"/>
  <c r="DQ31" i="27"/>
  <c r="EC31" i="27"/>
  <c r="EO31" i="27"/>
  <c r="FA31" i="27"/>
  <c r="FM31" i="27"/>
  <c r="FY31" i="27"/>
  <c r="GK31" i="27"/>
  <c r="GW31" i="27"/>
  <c r="HI31" i="27"/>
  <c r="HU31" i="27"/>
  <c r="IG31" i="27"/>
  <c r="AX31" i="27"/>
  <c r="BJ31" i="27"/>
  <c r="BV31" i="27"/>
  <c r="CH31" i="27"/>
  <c r="CT31" i="27"/>
  <c r="DF31" i="27"/>
  <c r="DR31" i="27"/>
  <c r="ED31" i="27"/>
  <c r="EP31" i="27"/>
  <c r="FB31" i="27"/>
  <c r="FN31" i="27"/>
  <c r="FZ31" i="27"/>
  <c r="GL31" i="27"/>
  <c r="GX31" i="27"/>
  <c r="HJ31" i="27"/>
  <c r="HV31" i="27"/>
  <c r="AY31" i="27"/>
  <c r="BK31" i="27"/>
  <c r="BW31" i="27"/>
  <c r="CI31" i="27"/>
  <c r="CU31" i="27"/>
  <c r="DG31" i="27"/>
  <c r="DS31" i="27"/>
  <c r="EE31" i="27"/>
  <c r="EQ31" i="27"/>
  <c r="FC31" i="27"/>
  <c r="FO31" i="27"/>
  <c r="GA31" i="27"/>
  <c r="GM31" i="27"/>
  <c r="GY31" i="27"/>
  <c r="HK31" i="27"/>
  <c r="HW31" i="27"/>
  <c r="AZ31" i="27"/>
  <c r="BL31" i="27"/>
  <c r="BX31" i="27"/>
  <c r="CJ31" i="27"/>
  <c r="CV31" i="27"/>
  <c r="DH31" i="27"/>
  <c r="DT31" i="27"/>
  <c r="EF31" i="27"/>
  <c r="ER31" i="27"/>
  <c r="FD31" i="27"/>
  <c r="FP31" i="27"/>
  <c r="GB31" i="27"/>
  <c r="GN31" i="27"/>
  <c r="GZ31" i="27"/>
  <c r="HL31" i="27"/>
  <c r="HX31" i="27"/>
  <c r="BA31" i="27"/>
  <c r="BM31" i="27"/>
  <c r="BY31" i="27"/>
  <c r="CK31" i="27"/>
  <c r="CW31" i="27"/>
  <c r="DI31" i="27"/>
  <c r="DU31" i="27"/>
  <c r="EG31" i="27"/>
  <c r="ES31" i="27"/>
  <c r="FE31" i="27"/>
  <c r="FQ31" i="27"/>
  <c r="GC31" i="27"/>
  <c r="GO31" i="27"/>
  <c r="HA31" i="27"/>
  <c r="HM31" i="27"/>
  <c r="HY31" i="27"/>
  <c r="BB31" i="27"/>
  <c r="BN31" i="27"/>
  <c r="BZ31" i="27"/>
  <c r="CL31" i="27"/>
  <c r="CX31" i="27"/>
  <c r="DJ31" i="27"/>
  <c r="DV31" i="27"/>
  <c r="EH31" i="27"/>
  <c r="ET31" i="27"/>
  <c r="FF31" i="27"/>
  <c r="FR31" i="27"/>
  <c r="GD31" i="27"/>
  <c r="GP31" i="27"/>
  <c r="HB31" i="27"/>
  <c r="HN31" i="27"/>
  <c r="HZ31" i="27"/>
  <c r="BC31" i="27"/>
  <c r="BO31" i="27"/>
  <c r="CA31" i="27"/>
  <c r="CM31" i="27"/>
  <c r="CY31" i="27"/>
  <c r="DK31" i="27"/>
  <c r="DW31" i="27"/>
  <c r="EI31" i="27"/>
  <c r="EU31" i="27"/>
  <c r="FG31" i="27"/>
  <c r="FS31" i="27"/>
  <c r="GE31" i="27"/>
  <c r="GQ31" i="27"/>
  <c r="HC31" i="27"/>
  <c r="HO31" i="27"/>
  <c r="IA31" i="27"/>
  <c r="AR31" i="27"/>
  <c r="BD31" i="27"/>
  <c r="BP31" i="27"/>
  <c r="CB31" i="27"/>
  <c r="CN31" i="27"/>
  <c r="CZ31" i="27"/>
  <c r="DL31" i="27"/>
  <c r="DX31" i="27"/>
  <c r="EJ31" i="27"/>
  <c r="EV31" i="27"/>
  <c r="FH31" i="27"/>
  <c r="FT31" i="27"/>
  <c r="GF31" i="27"/>
  <c r="GR31" i="27"/>
  <c r="HD31" i="27"/>
  <c r="HP31" i="27"/>
  <c r="IB31" i="27"/>
  <c r="AS31" i="27"/>
  <c r="BE31" i="27"/>
  <c r="BQ31" i="27"/>
  <c r="CC31" i="27"/>
  <c r="CO31" i="27"/>
  <c r="DA31" i="27"/>
  <c r="DM31" i="27"/>
  <c r="DY31" i="27"/>
  <c r="EK31" i="27"/>
  <c r="EW31" i="27"/>
  <c r="FI31" i="27"/>
  <c r="FU31" i="27"/>
  <c r="GG31" i="27"/>
  <c r="GS31" i="27"/>
  <c r="HE31" i="27"/>
  <c r="HQ31" i="27"/>
  <c r="IC31" i="27"/>
  <c r="AT31" i="27"/>
  <c r="BF31" i="27"/>
  <c r="BR31" i="27"/>
  <c r="CD31" i="27"/>
  <c r="CP31" i="27"/>
  <c r="DB31" i="27"/>
  <c r="DN31" i="27"/>
  <c r="DZ31" i="27"/>
  <c r="EL31" i="27"/>
  <c r="EX31" i="27"/>
  <c r="FJ31" i="27"/>
  <c r="FV31" i="27"/>
  <c r="GH31" i="27"/>
  <c r="GT31" i="27"/>
  <c r="HF31" i="27"/>
  <c r="HR31" i="27"/>
  <c r="ID31" i="27"/>
  <c r="AU31" i="27"/>
  <c r="BG31" i="27"/>
  <c r="BS31" i="27"/>
  <c r="CE31" i="27"/>
  <c r="CQ31" i="27"/>
  <c r="DC31" i="27"/>
  <c r="DO31" i="27"/>
  <c r="EA31" i="27"/>
  <c r="EM31" i="27"/>
  <c r="EY31" i="27"/>
  <c r="FK31" i="27"/>
  <c r="FW31" i="27"/>
  <c r="GI31" i="27"/>
  <c r="GU31" i="27"/>
  <c r="HG31" i="27"/>
  <c r="HS31" i="27"/>
  <c r="IE31" i="27"/>
  <c r="EN31" i="27"/>
  <c r="EZ31" i="27"/>
  <c r="FL31" i="27"/>
  <c r="FX31" i="27"/>
  <c r="AV31" i="27"/>
  <c r="GJ31" i="27"/>
  <c r="BH31" i="27"/>
  <c r="GV31" i="27"/>
  <c r="BT31" i="27"/>
  <c r="HH31" i="27"/>
  <c r="CF31" i="27"/>
  <c r="HT31" i="27"/>
  <c r="CR31" i="27"/>
  <c r="IF31" i="27"/>
  <c r="DD31" i="27"/>
  <c r="DP31" i="27"/>
  <c r="EB31" i="27"/>
  <c r="AV96" i="27"/>
  <c r="BH96" i="27"/>
  <c r="BT96" i="27"/>
  <c r="CF96" i="27"/>
  <c r="CR96" i="27"/>
  <c r="DD96" i="27"/>
  <c r="DP96" i="27"/>
  <c r="EB96" i="27"/>
  <c r="EN96" i="27"/>
  <c r="EZ96" i="27"/>
  <c r="FL96" i="27"/>
  <c r="FX96" i="27"/>
  <c r="GJ96" i="27"/>
  <c r="GV96" i="27"/>
  <c r="HH96" i="27"/>
  <c r="HT96" i="27"/>
  <c r="IF96" i="27"/>
  <c r="AW96" i="27"/>
  <c r="BI96" i="27"/>
  <c r="BU96" i="27"/>
  <c r="CG96" i="27"/>
  <c r="CS96" i="27"/>
  <c r="DE96" i="27"/>
  <c r="DQ96" i="27"/>
  <c r="EC96" i="27"/>
  <c r="EO96" i="27"/>
  <c r="FA96" i="27"/>
  <c r="FM96" i="27"/>
  <c r="FY96" i="27"/>
  <c r="GK96" i="27"/>
  <c r="GW96" i="27"/>
  <c r="HI96" i="27"/>
  <c r="HU96" i="27"/>
  <c r="IG96" i="27"/>
  <c r="AX96" i="27"/>
  <c r="BJ96" i="27"/>
  <c r="BV96" i="27"/>
  <c r="CH96" i="27"/>
  <c r="CT96" i="27"/>
  <c r="DF96" i="27"/>
  <c r="DR96" i="27"/>
  <c r="ED96" i="27"/>
  <c r="EP96" i="27"/>
  <c r="FB96" i="27"/>
  <c r="FN96" i="27"/>
  <c r="FZ96" i="27"/>
  <c r="GL96" i="27"/>
  <c r="GX96" i="27"/>
  <c r="HJ96" i="27"/>
  <c r="HV96" i="27"/>
  <c r="AY96" i="27"/>
  <c r="BK96" i="27"/>
  <c r="BW96" i="27"/>
  <c r="CI96" i="27"/>
  <c r="CU96" i="27"/>
  <c r="DG96" i="27"/>
  <c r="DS96" i="27"/>
  <c r="EE96" i="27"/>
  <c r="EQ96" i="27"/>
  <c r="FC96" i="27"/>
  <c r="FO96" i="27"/>
  <c r="GA96" i="27"/>
  <c r="GM96" i="27"/>
  <c r="GY96" i="27"/>
  <c r="HK96" i="27"/>
  <c r="HW96" i="27"/>
  <c r="AZ96" i="27"/>
  <c r="BL96" i="27"/>
  <c r="BX96" i="27"/>
  <c r="CJ96" i="27"/>
  <c r="CV96" i="27"/>
  <c r="DH96" i="27"/>
  <c r="DT96" i="27"/>
  <c r="EF96" i="27"/>
  <c r="ER96" i="27"/>
  <c r="FD96" i="27"/>
  <c r="FP96" i="27"/>
  <c r="GB96" i="27"/>
  <c r="GN96" i="27"/>
  <c r="GZ96" i="27"/>
  <c r="HL96" i="27"/>
  <c r="HX96" i="27"/>
  <c r="BA96" i="27"/>
  <c r="BM96" i="27"/>
  <c r="BY96" i="27"/>
  <c r="CK96" i="27"/>
  <c r="CW96" i="27"/>
  <c r="DI96" i="27"/>
  <c r="DU96" i="27"/>
  <c r="EG96" i="27"/>
  <c r="ES96" i="27"/>
  <c r="FE96" i="27"/>
  <c r="FQ96" i="27"/>
  <c r="GC96" i="27"/>
  <c r="GO96" i="27"/>
  <c r="HA96" i="27"/>
  <c r="HM96" i="27"/>
  <c r="HY96" i="27"/>
  <c r="BB96" i="27"/>
  <c r="BN96" i="27"/>
  <c r="BZ96" i="27"/>
  <c r="CL96" i="27"/>
  <c r="CX96" i="27"/>
  <c r="DJ96" i="27"/>
  <c r="DV96" i="27"/>
  <c r="EH96" i="27"/>
  <c r="ET96" i="27"/>
  <c r="FF96" i="27"/>
  <c r="FR96" i="27"/>
  <c r="GD96" i="27"/>
  <c r="GP96" i="27"/>
  <c r="HB96" i="27"/>
  <c r="HN96" i="27"/>
  <c r="HZ96" i="27"/>
  <c r="BC96" i="27"/>
  <c r="CC96" i="27"/>
  <c r="DC96" i="27"/>
  <c r="EJ96" i="27"/>
  <c r="FJ96" i="27"/>
  <c r="GQ96" i="27"/>
  <c r="HQ96" i="27"/>
  <c r="BD96" i="27"/>
  <c r="CD96" i="27"/>
  <c r="DK96" i="27"/>
  <c r="EK96" i="27"/>
  <c r="FK96" i="27"/>
  <c r="GR96" i="27"/>
  <c r="HR96" i="27"/>
  <c r="BE96" i="27"/>
  <c r="CE96" i="27"/>
  <c r="DL96" i="27"/>
  <c r="EL96" i="27"/>
  <c r="FS96" i="27"/>
  <c r="GS96" i="27"/>
  <c r="HS96" i="27"/>
  <c r="BF96" i="27"/>
  <c r="CM96" i="27"/>
  <c r="DM96" i="27"/>
  <c r="EM96" i="27"/>
  <c r="FT96" i="27"/>
  <c r="GT96" i="27"/>
  <c r="IA96" i="27"/>
  <c r="BG96" i="27"/>
  <c r="CN96" i="27"/>
  <c r="DN96" i="27"/>
  <c r="EU96" i="27"/>
  <c r="FU96" i="27"/>
  <c r="GU96" i="27"/>
  <c r="IB96" i="27"/>
  <c r="AR96" i="27"/>
  <c r="CP96" i="27"/>
  <c r="EI96" i="27"/>
  <c r="GG96" i="27"/>
  <c r="IE96" i="27"/>
  <c r="HG96" i="27"/>
  <c r="ID96" i="27"/>
  <c r="AS96" i="27"/>
  <c r="CQ96" i="27"/>
  <c r="EV96" i="27"/>
  <c r="GH96" i="27"/>
  <c r="AT96" i="27"/>
  <c r="CY96" i="27"/>
  <c r="EW96" i="27"/>
  <c r="GI96" i="27"/>
  <c r="BR96" i="27"/>
  <c r="DZ96" i="27"/>
  <c r="EA96" i="27"/>
  <c r="AU96" i="27"/>
  <c r="CZ96" i="27"/>
  <c r="EX96" i="27"/>
  <c r="HC96" i="27"/>
  <c r="CB96" i="27"/>
  <c r="BO96" i="27"/>
  <c r="DA96" i="27"/>
  <c r="EY96" i="27"/>
  <c r="HD96" i="27"/>
  <c r="FI96" i="27"/>
  <c r="BP96" i="27"/>
  <c r="DB96" i="27"/>
  <c r="FG96" i="27"/>
  <c r="HE96" i="27"/>
  <c r="DW96" i="27"/>
  <c r="IC96" i="27"/>
  <c r="BQ96" i="27"/>
  <c r="DO96" i="27"/>
  <c r="FH96" i="27"/>
  <c r="HF96" i="27"/>
  <c r="CO96" i="27"/>
  <c r="BS96" i="27"/>
  <c r="DX96" i="27"/>
  <c r="FV96" i="27"/>
  <c r="HO96" i="27"/>
  <c r="CA96" i="27"/>
  <c r="DY96" i="27"/>
  <c r="HP96" i="27"/>
  <c r="GE96" i="27"/>
  <c r="GF96" i="27"/>
  <c r="FW96" i="27"/>
  <c r="AR43" i="27"/>
  <c r="BD43" i="27"/>
  <c r="BP43" i="27"/>
  <c r="CB43" i="27"/>
  <c r="CN43" i="27"/>
  <c r="CZ43" i="27"/>
  <c r="DL43" i="27"/>
  <c r="DX43" i="27"/>
  <c r="EJ43" i="27"/>
  <c r="EV43" i="27"/>
  <c r="FH43" i="27"/>
  <c r="FT43" i="27"/>
  <c r="GF43" i="27"/>
  <c r="GR43" i="27"/>
  <c r="HD43" i="27"/>
  <c r="HP43" i="27"/>
  <c r="IB43" i="27"/>
  <c r="AS43" i="27"/>
  <c r="BE43" i="27"/>
  <c r="BQ43" i="27"/>
  <c r="CC43" i="27"/>
  <c r="CO43" i="27"/>
  <c r="DA43" i="27"/>
  <c r="DM43" i="27"/>
  <c r="DY43" i="27"/>
  <c r="EK43" i="27"/>
  <c r="EW43" i="27"/>
  <c r="FI43" i="27"/>
  <c r="FU43" i="27"/>
  <c r="GG43" i="27"/>
  <c r="GS43" i="27"/>
  <c r="HE43" i="27"/>
  <c r="HQ43" i="27"/>
  <c r="IC43" i="27"/>
  <c r="AT43" i="27"/>
  <c r="BF43" i="27"/>
  <c r="BR43" i="27"/>
  <c r="CD43" i="27"/>
  <c r="CP43" i="27"/>
  <c r="DB43" i="27"/>
  <c r="DN43" i="27"/>
  <c r="DZ43" i="27"/>
  <c r="EL43" i="27"/>
  <c r="EX43" i="27"/>
  <c r="FJ43" i="27"/>
  <c r="FV43" i="27"/>
  <c r="GH43" i="27"/>
  <c r="GT43" i="27"/>
  <c r="HF43" i="27"/>
  <c r="HR43" i="27"/>
  <c r="ID43" i="27"/>
  <c r="AU43" i="27"/>
  <c r="BG43" i="27"/>
  <c r="BS43" i="27"/>
  <c r="CE43" i="27"/>
  <c r="CQ43" i="27"/>
  <c r="DC43" i="27"/>
  <c r="DO43" i="27"/>
  <c r="EA43" i="27"/>
  <c r="EM43" i="27"/>
  <c r="EY43" i="27"/>
  <c r="FK43" i="27"/>
  <c r="FW43" i="27"/>
  <c r="GI43" i="27"/>
  <c r="GU43" i="27"/>
  <c r="HG43" i="27"/>
  <c r="HS43" i="27"/>
  <c r="IE43" i="27"/>
  <c r="AV43" i="27"/>
  <c r="BH43" i="27"/>
  <c r="BT43" i="27"/>
  <c r="CF43" i="27"/>
  <c r="CR43" i="27"/>
  <c r="DD43" i="27"/>
  <c r="DP43" i="27"/>
  <c r="EB43" i="27"/>
  <c r="EN43" i="27"/>
  <c r="EZ43" i="27"/>
  <c r="FL43" i="27"/>
  <c r="FX43" i="27"/>
  <c r="GJ43" i="27"/>
  <c r="GV43" i="27"/>
  <c r="HH43" i="27"/>
  <c r="HT43" i="27"/>
  <c r="IF43" i="27"/>
  <c r="AW43" i="27"/>
  <c r="BI43" i="27"/>
  <c r="BU43" i="27"/>
  <c r="CG43" i="27"/>
  <c r="CS43" i="27"/>
  <c r="DE43" i="27"/>
  <c r="DQ43" i="27"/>
  <c r="EC43" i="27"/>
  <c r="EO43" i="27"/>
  <c r="FA43" i="27"/>
  <c r="FM43" i="27"/>
  <c r="FY43" i="27"/>
  <c r="GK43" i="27"/>
  <c r="GW43" i="27"/>
  <c r="HI43" i="27"/>
  <c r="HU43" i="27"/>
  <c r="IG43" i="27"/>
  <c r="AX43" i="27"/>
  <c r="BJ43" i="27"/>
  <c r="BV43" i="27"/>
  <c r="CH43" i="27"/>
  <c r="CT43" i="27"/>
  <c r="DF43" i="27"/>
  <c r="DR43" i="27"/>
  <c r="ED43" i="27"/>
  <c r="EP43" i="27"/>
  <c r="FB43" i="27"/>
  <c r="FN43" i="27"/>
  <c r="FZ43" i="27"/>
  <c r="GL43" i="27"/>
  <c r="GX43" i="27"/>
  <c r="HJ43" i="27"/>
  <c r="HV43" i="27"/>
  <c r="AY43" i="27"/>
  <c r="BK43" i="27"/>
  <c r="BW43" i="27"/>
  <c r="CI43" i="27"/>
  <c r="CU43" i="27"/>
  <c r="DG43" i="27"/>
  <c r="DS43" i="27"/>
  <c r="EE43" i="27"/>
  <c r="EQ43" i="27"/>
  <c r="FC43" i="27"/>
  <c r="FO43" i="27"/>
  <c r="GA43" i="27"/>
  <c r="GM43" i="27"/>
  <c r="GY43" i="27"/>
  <c r="HK43" i="27"/>
  <c r="HW43" i="27"/>
  <c r="AZ43" i="27"/>
  <c r="BL43" i="27"/>
  <c r="BX43" i="27"/>
  <c r="CJ43" i="27"/>
  <c r="CV43" i="27"/>
  <c r="DH43" i="27"/>
  <c r="DT43" i="27"/>
  <c r="EF43" i="27"/>
  <c r="ER43" i="27"/>
  <c r="FD43" i="27"/>
  <c r="FP43" i="27"/>
  <c r="GB43" i="27"/>
  <c r="GN43" i="27"/>
  <c r="GZ43" i="27"/>
  <c r="HL43" i="27"/>
  <c r="HX43" i="27"/>
  <c r="BA43" i="27"/>
  <c r="BM43" i="27"/>
  <c r="BY43" i="27"/>
  <c r="CK43" i="27"/>
  <c r="CW43" i="27"/>
  <c r="DI43" i="27"/>
  <c r="DU43" i="27"/>
  <c r="EG43" i="27"/>
  <c r="ES43" i="27"/>
  <c r="FE43" i="27"/>
  <c r="FQ43" i="27"/>
  <c r="GC43" i="27"/>
  <c r="GO43" i="27"/>
  <c r="HA43" i="27"/>
  <c r="HM43" i="27"/>
  <c r="HY43" i="27"/>
  <c r="BB43" i="27"/>
  <c r="BN43" i="27"/>
  <c r="BZ43" i="27"/>
  <c r="CL43" i="27"/>
  <c r="CX43" i="27"/>
  <c r="DJ43" i="27"/>
  <c r="DV43" i="27"/>
  <c r="EH43" i="27"/>
  <c r="ET43" i="27"/>
  <c r="FF43" i="27"/>
  <c r="FR43" i="27"/>
  <c r="GD43" i="27"/>
  <c r="GP43" i="27"/>
  <c r="HB43" i="27"/>
  <c r="HN43" i="27"/>
  <c r="HZ43" i="27"/>
  <c r="EI43" i="27"/>
  <c r="EU43" i="27"/>
  <c r="FG43" i="27"/>
  <c r="FS43" i="27"/>
  <c r="GE43" i="27"/>
  <c r="BC43" i="27"/>
  <c r="GQ43" i="27"/>
  <c r="BO43" i="27"/>
  <c r="HC43" i="27"/>
  <c r="CA43" i="27"/>
  <c r="HO43" i="27"/>
  <c r="CM43" i="27"/>
  <c r="IA43" i="27"/>
  <c r="CY43" i="27"/>
  <c r="DK43" i="27"/>
  <c r="DW43" i="27"/>
  <c r="AQ93" i="27"/>
  <c r="AP48" i="27"/>
  <c r="AQ69" i="27"/>
  <c r="IH69" i="27"/>
  <c r="AQ48" i="27"/>
  <c r="AP69" i="27"/>
  <c r="IH48" i="27"/>
  <c r="AP93" i="27"/>
  <c r="IH93" i="27"/>
  <c r="IH10" i="27"/>
  <c r="AP5" i="27"/>
  <c r="AQ5" i="27" s="1"/>
  <c r="AR5" i="27" s="1"/>
  <c r="AS5" i="27" s="1"/>
  <c r="AT5" i="27" s="1"/>
  <c r="AU5" i="27" s="1"/>
  <c r="AV5" i="27" s="1"/>
  <c r="AW5" i="27" s="1"/>
  <c r="AX5" i="27" s="1"/>
  <c r="AY5" i="27" s="1"/>
  <c r="AZ5" i="27" s="1"/>
  <c r="BA5" i="27" s="1"/>
  <c r="BB5" i="27" s="1"/>
  <c r="BC5" i="27" s="1"/>
  <c r="BD5" i="27" s="1"/>
  <c r="BE5" i="27" s="1"/>
  <c r="BF5" i="27" s="1"/>
  <c r="BG5" i="27" s="1"/>
  <c r="BH5" i="27" s="1"/>
  <c r="BI5" i="27" s="1"/>
  <c r="BJ5" i="27" s="1"/>
  <c r="BK5" i="27" s="1"/>
  <c r="BL5" i="27" s="1"/>
  <c r="BM5" i="27" s="1"/>
  <c r="BN5" i="27" s="1"/>
  <c r="BO5" i="27" s="1"/>
  <c r="BP5" i="27" s="1"/>
  <c r="BQ5" i="27" s="1"/>
  <c r="BR5" i="27" s="1"/>
  <c r="BS5" i="27" s="1"/>
  <c r="BT5" i="27" s="1"/>
  <c r="BU5" i="27" s="1"/>
  <c r="BV5" i="27" s="1"/>
  <c r="BW5" i="27" s="1"/>
  <c r="BX5" i="27" s="1"/>
  <c r="BY5" i="27" s="1"/>
  <c r="BZ5" i="27" s="1"/>
  <c r="CA5" i="27" s="1"/>
  <c r="CB5" i="27" s="1"/>
  <c r="CC5" i="27" s="1"/>
  <c r="CD5" i="27" s="1"/>
  <c r="CE5" i="27" s="1"/>
  <c r="CF5" i="27" s="1"/>
  <c r="CG5" i="27" s="1"/>
  <c r="CH5" i="27" s="1"/>
  <c r="CI5" i="27" s="1"/>
  <c r="CJ5" i="27" s="1"/>
  <c r="CK5" i="27" s="1"/>
  <c r="CL5" i="27" s="1"/>
  <c r="CM5" i="27" s="1"/>
  <c r="CN5" i="27" s="1"/>
  <c r="CO5" i="27" s="1"/>
  <c r="CP5" i="27" s="1"/>
  <c r="CQ5" i="27" s="1"/>
  <c r="CR5" i="27" s="1"/>
  <c r="CS5" i="27" s="1"/>
  <c r="CT5" i="27" s="1"/>
  <c r="CU5" i="27" s="1"/>
  <c r="CV5" i="27" s="1"/>
  <c r="CW5" i="27" s="1"/>
  <c r="CX5" i="27" s="1"/>
  <c r="CY5" i="27" s="1"/>
  <c r="CZ5" i="27" s="1"/>
  <c r="DA5" i="27" s="1"/>
  <c r="DB5" i="27" s="1"/>
  <c r="DC5" i="27" s="1"/>
  <c r="DD5" i="27" s="1"/>
  <c r="DE5" i="27" s="1"/>
  <c r="DF5" i="27" s="1"/>
  <c r="DG5" i="27" s="1"/>
  <c r="DH5" i="27" s="1"/>
  <c r="DI5" i="27" s="1"/>
  <c r="DJ5" i="27" s="1"/>
  <c r="DK5" i="27" s="1"/>
  <c r="DL5" i="27" s="1"/>
  <c r="DM5" i="27" s="1"/>
  <c r="DN5" i="27" s="1"/>
  <c r="DO5" i="27" s="1"/>
  <c r="DP5" i="27" s="1"/>
  <c r="DQ5" i="27" s="1"/>
  <c r="DR5" i="27" s="1"/>
  <c r="DS5" i="27" s="1"/>
  <c r="DT5" i="27" s="1"/>
  <c r="DU5" i="27" s="1"/>
  <c r="DV5" i="27" s="1"/>
  <c r="DW5" i="27" s="1"/>
  <c r="DX5" i="27" s="1"/>
  <c r="DY5" i="27" s="1"/>
  <c r="DZ5" i="27" s="1"/>
  <c r="EA5" i="27" s="1"/>
  <c r="EB5" i="27" s="1"/>
  <c r="EC5" i="27" s="1"/>
  <c r="ED5" i="27" s="1"/>
  <c r="EE5" i="27" s="1"/>
  <c r="EF5" i="27" s="1"/>
  <c r="EG5" i="27" s="1"/>
  <c r="EH5" i="27" s="1"/>
  <c r="EI5" i="27" s="1"/>
  <c r="EJ5" i="27" s="1"/>
  <c r="EK5" i="27" s="1"/>
  <c r="EL5" i="27" s="1"/>
  <c r="EM5" i="27" s="1"/>
  <c r="EN5" i="27" s="1"/>
  <c r="EO5" i="27" s="1"/>
  <c r="EP5" i="27" s="1"/>
  <c r="EQ5" i="27" s="1"/>
  <c r="ER5" i="27" s="1"/>
  <c r="ES5" i="27" s="1"/>
  <c r="ET5" i="27" s="1"/>
  <c r="EU5" i="27" s="1"/>
  <c r="EV5" i="27" s="1"/>
  <c r="EW5" i="27" s="1"/>
  <c r="EX5" i="27" s="1"/>
  <c r="EY5" i="27" s="1"/>
  <c r="EZ5" i="27" s="1"/>
  <c r="FA5" i="27" s="1"/>
  <c r="FB5" i="27" s="1"/>
  <c r="FC5" i="27" s="1"/>
  <c r="FD5" i="27" s="1"/>
  <c r="FE5" i="27" s="1"/>
  <c r="FF5" i="27" s="1"/>
  <c r="FG5" i="27" s="1"/>
  <c r="FH5" i="27" s="1"/>
  <c r="FI5" i="27" s="1"/>
  <c r="FJ5" i="27" s="1"/>
  <c r="FK5" i="27" s="1"/>
  <c r="FL5" i="27" s="1"/>
  <c r="FM5" i="27" s="1"/>
  <c r="FN5" i="27" s="1"/>
  <c r="FO5" i="27" s="1"/>
  <c r="FP5" i="27" s="1"/>
  <c r="FQ5" i="27" s="1"/>
  <c r="FR5" i="27" s="1"/>
  <c r="FS5" i="27" s="1"/>
  <c r="FT5" i="27" s="1"/>
  <c r="FU5" i="27" s="1"/>
  <c r="FV5" i="27" s="1"/>
  <c r="FW5" i="27" s="1"/>
  <c r="FX5" i="27" s="1"/>
  <c r="FY5" i="27" s="1"/>
  <c r="FZ5" i="27" s="1"/>
  <c r="GA5" i="27" s="1"/>
  <c r="GB5" i="27" s="1"/>
  <c r="GC5" i="27" s="1"/>
  <c r="GD5" i="27" s="1"/>
  <c r="GE5" i="27" s="1"/>
  <c r="GF5" i="27" s="1"/>
  <c r="GG5" i="27" s="1"/>
  <c r="GH5" i="27" s="1"/>
  <c r="GI5" i="27" s="1"/>
  <c r="GJ5" i="27" s="1"/>
  <c r="GK5" i="27" s="1"/>
  <c r="GL5" i="27" s="1"/>
  <c r="GM5" i="27" s="1"/>
  <c r="GN5" i="27" s="1"/>
  <c r="GO5" i="27" s="1"/>
  <c r="GP5" i="27" s="1"/>
  <c r="GQ5" i="27" s="1"/>
  <c r="GR5" i="27" s="1"/>
  <c r="GS5" i="27" s="1"/>
  <c r="GT5" i="27" s="1"/>
  <c r="GU5" i="27" s="1"/>
  <c r="GV5" i="27" s="1"/>
  <c r="GW5" i="27" s="1"/>
  <c r="GX5" i="27" s="1"/>
  <c r="GY5" i="27" s="1"/>
  <c r="GZ5" i="27" s="1"/>
  <c r="HA5" i="27" s="1"/>
  <c r="HB5" i="27" s="1"/>
  <c r="HC5" i="27" s="1"/>
  <c r="HD5" i="27" s="1"/>
  <c r="HE5" i="27" s="1"/>
  <c r="HF5" i="27" s="1"/>
  <c r="HG5" i="27" s="1"/>
  <c r="HH5" i="27" s="1"/>
  <c r="HI5" i="27" s="1"/>
  <c r="HJ5" i="27" s="1"/>
  <c r="HK5" i="27" s="1"/>
  <c r="HL5" i="27" s="1"/>
  <c r="HM5" i="27" s="1"/>
  <c r="HN5" i="27" s="1"/>
  <c r="HO5" i="27" s="1"/>
  <c r="HP5" i="27" s="1"/>
  <c r="HQ5" i="27" s="1"/>
  <c r="HR5" i="27" s="1"/>
  <c r="HS5" i="27" s="1"/>
  <c r="HT5" i="27" s="1"/>
  <c r="HU5" i="27" s="1"/>
  <c r="HV5" i="27" s="1"/>
  <c r="HW5" i="27" s="1"/>
  <c r="HX5" i="27" s="1"/>
  <c r="HY5" i="27" s="1"/>
  <c r="HZ5" i="27" s="1"/>
  <c r="IA5" i="27" s="1"/>
  <c r="IB5" i="27" s="1"/>
  <c r="IC5" i="27" s="1"/>
  <c r="ID5" i="27" s="1"/>
  <c r="IE5" i="27" s="1"/>
  <c r="IF5" i="27" s="1"/>
  <c r="IG5" i="27" s="1"/>
  <c r="IH13" i="27"/>
  <c r="IH8" i="27"/>
  <c r="IH9" i="27"/>
  <c r="IP8" i="32"/>
  <c r="IQ7" i="32"/>
  <c r="IQ6" i="32"/>
  <c r="AY4" i="32"/>
  <c r="IQ4" i="32"/>
  <c r="IQ5" i="32" s="1"/>
  <c r="F69" i="30"/>
  <c r="G68" i="30"/>
  <c r="D69" i="30"/>
  <c r="E68" i="30"/>
  <c r="IH7" i="27"/>
  <c r="AP7" i="27"/>
  <c r="AQ7" i="27" s="1"/>
  <c r="AR7" i="27" s="1"/>
  <c r="AS7" i="27" s="1"/>
  <c r="AT7" i="27" s="1"/>
  <c r="AU7" i="27" s="1"/>
  <c r="AV7" i="27" s="1"/>
  <c r="AW7" i="27" s="1"/>
  <c r="AX7" i="27" s="1"/>
  <c r="AY7" i="27" s="1"/>
  <c r="AZ7" i="27" s="1"/>
  <c r="BA7" i="27" s="1"/>
  <c r="BB7" i="27" s="1"/>
  <c r="BC7" i="27" s="1"/>
  <c r="BD7" i="27" s="1"/>
  <c r="BE7" i="27" s="1"/>
  <c r="BF7" i="27" s="1"/>
  <c r="BG7" i="27" s="1"/>
  <c r="BH7" i="27" s="1"/>
  <c r="BI7" i="27" s="1"/>
  <c r="BJ7" i="27" s="1"/>
  <c r="BK7" i="27" s="1"/>
  <c r="BL7" i="27" s="1"/>
  <c r="BM7" i="27" s="1"/>
  <c r="BN7" i="27" s="1"/>
  <c r="BO7" i="27" s="1"/>
  <c r="BP7" i="27" s="1"/>
  <c r="BQ7" i="27" s="1"/>
  <c r="BR7" i="27" s="1"/>
  <c r="BS7" i="27" s="1"/>
  <c r="BT7" i="27" s="1"/>
  <c r="BU7" i="27" s="1"/>
  <c r="BV7" i="27" s="1"/>
  <c r="BW7" i="27" s="1"/>
  <c r="BX7" i="27" s="1"/>
  <c r="BY7" i="27" s="1"/>
  <c r="BZ7" i="27" s="1"/>
  <c r="CA7" i="27" s="1"/>
  <c r="CB7" i="27" s="1"/>
  <c r="CC7" i="27" s="1"/>
  <c r="CD7" i="27" s="1"/>
  <c r="CE7" i="27" s="1"/>
  <c r="CF7" i="27" s="1"/>
  <c r="CG7" i="27" s="1"/>
  <c r="CH7" i="27" s="1"/>
  <c r="CI7" i="27" s="1"/>
  <c r="CJ7" i="27" s="1"/>
  <c r="CK7" i="27" s="1"/>
  <c r="CL7" i="27" s="1"/>
  <c r="CM7" i="27" s="1"/>
  <c r="CN7" i="27" s="1"/>
  <c r="CO7" i="27" s="1"/>
  <c r="CP7" i="27" s="1"/>
  <c r="CQ7" i="27" s="1"/>
  <c r="CR7" i="27" s="1"/>
  <c r="CS7" i="27" s="1"/>
  <c r="CT7" i="27" s="1"/>
  <c r="CU7" i="27" s="1"/>
  <c r="CV7" i="27" s="1"/>
  <c r="CW7" i="27" s="1"/>
  <c r="CX7" i="27" s="1"/>
  <c r="CY7" i="27" s="1"/>
  <c r="CZ7" i="27" s="1"/>
  <c r="DA7" i="27" s="1"/>
  <c r="DB7" i="27" s="1"/>
  <c r="DC7" i="27" s="1"/>
  <c r="DD7" i="27" s="1"/>
  <c r="DE7" i="27" s="1"/>
  <c r="DF7" i="27" s="1"/>
  <c r="DG7" i="27" s="1"/>
  <c r="DH7" i="27" s="1"/>
  <c r="DI7" i="27" s="1"/>
  <c r="DJ7" i="27" s="1"/>
  <c r="DK7" i="27" s="1"/>
  <c r="DL7" i="27" s="1"/>
  <c r="DM7" i="27" s="1"/>
  <c r="DN7" i="27" s="1"/>
  <c r="DO7" i="27" s="1"/>
  <c r="DP7" i="27" s="1"/>
  <c r="DQ7" i="27" s="1"/>
  <c r="DR7" i="27" s="1"/>
  <c r="DS7" i="27" s="1"/>
  <c r="DT7" i="27" s="1"/>
  <c r="DU7" i="27" s="1"/>
  <c r="DV7" i="27" s="1"/>
  <c r="DW7" i="27" s="1"/>
  <c r="DX7" i="27" s="1"/>
  <c r="DY7" i="27" s="1"/>
  <c r="DZ7" i="27" s="1"/>
  <c r="EA7" i="27" s="1"/>
  <c r="EB7" i="27" s="1"/>
  <c r="EC7" i="27" s="1"/>
  <c r="ED7" i="27" s="1"/>
  <c r="EE7" i="27" s="1"/>
  <c r="EF7" i="27" s="1"/>
  <c r="EG7" i="27" s="1"/>
  <c r="EH7" i="27" s="1"/>
  <c r="EI7" i="27" s="1"/>
  <c r="EJ7" i="27" s="1"/>
  <c r="EK7" i="27" s="1"/>
  <c r="EL7" i="27" s="1"/>
  <c r="EM7" i="27" s="1"/>
  <c r="EN7" i="27" s="1"/>
  <c r="EO7" i="27" s="1"/>
  <c r="EP7" i="27" s="1"/>
  <c r="EQ7" i="27" s="1"/>
  <c r="ER7" i="27" s="1"/>
  <c r="ES7" i="27" s="1"/>
  <c r="ET7" i="27" s="1"/>
  <c r="EU7" i="27" s="1"/>
  <c r="EV7" i="27" s="1"/>
  <c r="EW7" i="27" s="1"/>
  <c r="EX7" i="27" s="1"/>
  <c r="EY7" i="27" s="1"/>
  <c r="EZ7" i="27" s="1"/>
  <c r="FA7" i="27" s="1"/>
  <c r="FB7" i="27" s="1"/>
  <c r="FC7" i="27" s="1"/>
  <c r="FD7" i="27" s="1"/>
  <c r="FE7" i="27" s="1"/>
  <c r="FF7" i="27" s="1"/>
  <c r="FG7" i="27" s="1"/>
  <c r="FH7" i="27" s="1"/>
  <c r="FI7" i="27" s="1"/>
  <c r="FJ7" i="27" s="1"/>
  <c r="FK7" i="27" s="1"/>
  <c r="FL7" i="27" s="1"/>
  <c r="FM7" i="27" s="1"/>
  <c r="FN7" i="27" s="1"/>
  <c r="FO7" i="27" s="1"/>
  <c r="FP7" i="27" s="1"/>
  <c r="FQ7" i="27" s="1"/>
  <c r="FR7" i="27" s="1"/>
  <c r="FS7" i="27" s="1"/>
  <c r="FT7" i="27" s="1"/>
  <c r="FU7" i="27" s="1"/>
  <c r="FV7" i="27" s="1"/>
  <c r="FW7" i="27" s="1"/>
  <c r="FX7" i="27" s="1"/>
  <c r="FY7" i="27" s="1"/>
  <c r="FZ7" i="27" s="1"/>
  <c r="GA7" i="27" s="1"/>
  <c r="GB7" i="27" s="1"/>
  <c r="GC7" i="27" s="1"/>
  <c r="GD7" i="27" s="1"/>
  <c r="GE7" i="27" s="1"/>
  <c r="GF7" i="27" s="1"/>
  <c r="GG7" i="27" s="1"/>
  <c r="GH7" i="27" s="1"/>
  <c r="GI7" i="27" s="1"/>
  <c r="GJ7" i="27" s="1"/>
  <c r="GK7" i="27" s="1"/>
  <c r="GL7" i="27" s="1"/>
  <c r="GM7" i="27" s="1"/>
  <c r="GN7" i="27" s="1"/>
  <c r="GO7" i="27" s="1"/>
  <c r="GP7" i="27" s="1"/>
  <c r="GQ7" i="27" s="1"/>
  <c r="GR7" i="27" s="1"/>
  <c r="GS7" i="27" s="1"/>
  <c r="GT7" i="27" s="1"/>
  <c r="GU7" i="27" s="1"/>
  <c r="GV7" i="27" s="1"/>
  <c r="GW7" i="27" s="1"/>
  <c r="GX7" i="27" s="1"/>
  <c r="GY7" i="27" s="1"/>
  <c r="GZ7" i="27" s="1"/>
  <c r="HA7" i="27" s="1"/>
  <c r="HB7" i="27" s="1"/>
  <c r="HC7" i="27" s="1"/>
  <c r="HD7" i="27" s="1"/>
  <c r="HE7" i="27" s="1"/>
  <c r="HF7" i="27" s="1"/>
  <c r="HG7" i="27" s="1"/>
  <c r="HH7" i="27" s="1"/>
  <c r="HI7" i="27" s="1"/>
  <c r="HJ7" i="27" s="1"/>
  <c r="HK7" i="27" s="1"/>
  <c r="HL7" i="27" s="1"/>
  <c r="HM7" i="27" s="1"/>
  <c r="HN7" i="27" s="1"/>
  <c r="HO7" i="27" s="1"/>
  <c r="HP7" i="27" s="1"/>
  <c r="HQ7" i="27" s="1"/>
  <c r="HR7" i="27" s="1"/>
  <c r="HS7" i="27" s="1"/>
  <c r="HT7" i="27" s="1"/>
  <c r="HU7" i="27" s="1"/>
  <c r="HV7" i="27" s="1"/>
  <c r="HW7" i="27" s="1"/>
  <c r="HX7" i="27" s="1"/>
  <c r="HY7" i="27" s="1"/>
  <c r="HZ7" i="27" s="1"/>
  <c r="IA7" i="27" s="1"/>
  <c r="IB7" i="27" s="1"/>
  <c r="IC7" i="27" s="1"/>
  <c r="ID7" i="27" s="1"/>
  <c r="IE7" i="27" s="1"/>
  <c r="IF7" i="27" s="1"/>
  <c r="IG7" i="27" s="1"/>
  <c r="C63" i="30"/>
  <c r="B64" i="30"/>
  <c r="AQ4" i="20"/>
  <c r="II6" i="20"/>
  <c r="II7" i="20"/>
  <c r="II55" i="27"/>
  <c r="II30" i="27"/>
  <c r="C67" i="28"/>
  <c r="C65" i="28"/>
  <c r="C66" i="28"/>
  <c r="C69" i="28"/>
  <c r="C68" i="28"/>
  <c r="B70" i="28"/>
  <c r="C70" i="28" s="1"/>
  <c r="N13" i="27"/>
  <c r="N14" i="27"/>
  <c r="L16" i="27"/>
  <c r="M29" i="27"/>
  <c r="U29" i="27" s="1"/>
  <c r="L41" i="27"/>
  <c r="L52" i="27"/>
  <c r="L66" i="27"/>
  <c r="L80" i="27"/>
  <c r="L95" i="27"/>
  <c r="M22" i="27"/>
  <c r="Y22" i="27" s="1"/>
  <c r="N35" i="27"/>
  <c r="N37" i="27"/>
  <c r="N51" i="27"/>
  <c r="M54" i="27"/>
  <c r="S54" i="27" s="1"/>
  <c r="N60" i="27"/>
  <c r="N74" i="27"/>
  <c r="L92" i="27"/>
  <c r="N23" i="27"/>
  <c r="L40" i="27"/>
  <c r="M44" i="27"/>
  <c r="Y44" i="27" s="1"/>
  <c r="N64" i="27"/>
  <c r="N67" i="27"/>
  <c r="N76" i="27"/>
  <c r="N78" i="27"/>
  <c r="L81" i="27"/>
  <c r="N89" i="27"/>
  <c r="N98" i="27"/>
  <c r="S80" i="27"/>
  <c r="T80" i="27"/>
  <c r="Q21" i="27"/>
  <c r="Q101" i="27"/>
  <c r="M5" i="27"/>
  <c r="O5" i="27" s="1"/>
  <c r="P5" i="27" s="1"/>
  <c r="M9" i="27"/>
  <c r="O9" i="27" s="1"/>
  <c r="P9" i="27" s="1"/>
  <c r="M13" i="27"/>
  <c r="S13" i="27" s="1"/>
  <c r="M14" i="27"/>
  <c r="U14" i="27" s="1"/>
  <c r="N16" i="27"/>
  <c r="M18" i="27"/>
  <c r="U18" i="27" s="1"/>
  <c r="L25" i="27"/>
  <c r="N28" i="27"/>
  <c r="L29" i="27"/>
  <c r="N31" i="27"/>
  <c r="M33" i="27"/>
  <c r="P33" i="27" s="1"/>
  <c r="M37" i="27"/>
  <c r="U37" i="27" s="1"/>
  <c r="N41" i="27"/>
  <c r="Q41" i="27"/>
  <c r="Q43" i="27"/>
  <c r="M47" i="27"/>
  <c r="X47" i="27" s="1"/>
  <c r="Q51" i="27"/>
  <c r="N55" i="27"/>
  <c r="Q55" i="27"/>
  <c r="Q59" i="27"/>
  <c r="N66" i="27"/>
  <c r="Q66" i="27"/>
  <c r="L70" i="27"/>
  <c r="M78" i="27"/>
  <c r="Y78" i="27" s="1"/>
  <c r="L83" i="27"/>
  <c r="Q86" i="27"/>
  <c r="L87" i="27"/>
  <c r="Q89" i="27"/>
  <c r="M97" i="27"/>
  <c r="X97" i="27" s="1"/>
  <c r="Q17" i="27"/>
  <c r="Q5" i="27"/>
  <c r="Q9" i="27"/>
  <c r="L17" i="27"/>
  <c r="Q33" i="27"/>
  <c r="Q37" i="27"/>
  <c r="M38" i="27"/>
  <c r="Y38" i="27" s="1"/>
  <c r="L43" i="27"/>
  <c r="N44" i="27"/>
  <c r="Q47" i="27"/>
  <c r="L51" i="27"/>
  <c r="Q52" i="27"/>
  <c r="M60" i="27"/>
  <c r="U60" i="27" s="1"/>
  <c r="N80" i="27"/>
  <c r="N84" i="27"/>
  <c r="L89" i="27"/>
  <c r="M98" i="27"/>
  <c r="U98" i="27" s="1"/>
  <c r="L101" i="27"/>
  <c r="Q13" i="27"/>
  <c r="L21" i="27"/>
  <c r="L24" i="27"/>
  <c r="Q6" i="27"/>
  <c r="N8" i="27"/>
  <c r="Q10" i="27"/>
  <c r="M17" i="27"/>
  <c r="W17" i="27" s="1"/>
  <c r="M21" i="27"/>
  <c r="U21" i="27" s="1"/>
  <c r="N25" i="27"/>
  <c r="Q25" i="27"/>
  <c r="N29" i="27"/>
  <c r="Q29" i="27"/>
  <c r="N32" i="27"/>
  <c r="M43" i="27"/>
  <c r="Y43" i="27" s="1"/>
  <c r="M51" i="27"/>
  <c r="W51" i="27" s="1"/>
  <c r="Q54" i="27"/>
  <c r="N58" i="27"/>
  <c r="M59" i="27"/>
  <c r="O59" i="27" s="1"/>
  <c r="L65" i="27"/>
  <c r="N70" i="27"/>
  <c r="Q70" i="27"/>
  <c r="L73" i="27"/>
  <c r="Q78" i="27"/>
  <c r="N83" i="27"/>
  <c r="Q83" i="27"/>
  <c r="N86" i="27"/>
  <c r="L88" i="27"/>
  <c r="M89" i="27"/>
  <c r="X89" i="27" s="1"/>
  <c r="N96" i="27"/>
  <c r="Q97" i="27"/>
  <c r="M101" i="27"/>
  <c r="W101" i="27" s="1"/>
  <c r="S8" i="27"/>
  <c r="Q39" i="27"/>
  <c r="M39" i="27"/>
  <c r="L10" i="27"/>
  <c r="Q12" i="27"/>
  <c r="M12" i="27"/>
  <c r="L18" i="27"/>
  <c r="Q20" i="27"/>
  <c r="M20" i="27"/>
  <c r="L23" i="27"/>
  <c r="L26" i="27"/>
  <c r="Q28" i="27"/>
  <c r="M28" i="27"/>
  <c r="Q36" i="27"/>
  <c r="M36" i="27"/>
  <c r="L34" i="27"/>
  <c r="L39" i="27"/>
  <c r="L42" i="27"/>
  <c r="Q19" i="27"/>
  <c r="M19" i="27"/>
  <c r="L20" i="27"/>
  <c r="Q22" i="27"/>
  <c r="M26" i="27"/>
  <c r="Q27" i="27"/>
  <c r="M27" i="27"/>
  <c r="L28" i="27"/>
  <c r="Q30" i="27"/>
  <c r="M34" i="27"/>
  <c r="Q35" i="27"/>
  <c r="M35" i="27"/>
  <c r="L36" i="27"/>
  <c r="Q38" i="27"/>
  <c r="N39" i="27"/>
  <c r="M42" i="27"/>
  <c r="Q45" i="27"/>
  <c r="M45" i="27"/>
  <c r="N45" i="27"/>
  <c r="Q53" i="27"/>
  <c r="M53" i="27"/>
  <c r="N53" i="27"/>
  <c r="L69" i="27"/>
  <c r="Q79" i="27"/>
  <c r="L79" i="27"/>
  <c r="N79" i="27"/>
  <c r="M79" i="27"/>
  <c r="Q7" i="27"/>
  <c r="M7" i="27"/>
  <c r="Q15" i="27"/>
  <c r="M15" i="27"/>
  <c r="Q18" i="27"/>
  <c r="Q23" i="27"/>
  <c r="M23" i="27"/>
  <c r="Y25" i="27"/>
  <c r="T25" i="27"/>
  <c r="O25" i="27"/>
  <c r="X25" i="27"/>
  <c r="S25" i="27"/>
  <c r="W25" i="27"/>
  <c r="Q26" i="27"/>
  <c r="U30" i="27"/>
  <c r="P30" i="27"/>
  <c r="Y30" i="27"/>
  <c r="T30" i="27"/>
  <c r="O30" i="27"/>
  <c r="W30" i="27"/>
  <c r="Q31" i="27"/>
  <c r="M31" i="27"/>
  <c r="Q34" i="27"/>
  <c r="Y41" i="27"/>
  <c r="T41" i="27"/>
  <c r="O41" i="27"/>
  <c r="X41" i="27"/>
  <c r="S41" i="27"/>
  <c r="W41" i="27"/>
  <c r="Q42" i="27"/>
  <c r="L56" i="27"/>
  <c r="N56" i="27"/>
  <c r="M56" i="27"/>
  <c r="Q56" i="27"/>
  <c r="S4" i="27"/>
  <c r="L6" i="27"/>
  <c r="O8" i="27"/>
  <c r="P8" i="27" s="1"/>
  <c r="L15" i="27"/>
  <c r="L31" i="27"/>
  <c r="L85" i="27"/>
  <c r="N85" i="27"/>
  <c r="O4" i="27"/>
  <c r="P4" i="27" s="1"/>
  <c r="M6" i="27"/>
  <c r="M10" i="27"/>
  <c r="Q11" i="27"/>
  <c r="M11" i="27"/>
  <c r="L12" i="27"/>
  <c r="Q14" i="27"/>
  <c r="N15" i="27"/>
  <c r="I104" i="27"/>
  <c r="N6" i="27"/>
  <c r="N7" i="27"/>
  <c r="L8" i="27"/>
  <c r="N10" i="27"/>
  <c r="L11" i="27"/>
  <c r="L14" i="27"/>
  <c r="Q16" i="27"/>
  <c r="M16" i="27"/>
  <c r="N18" i="27"/>
  <c r="L19" i="27"/>
  <c r="L22" i="27"/>
  <c r="M24" i="27"/>
  <c r="Q24" i="27"/>
  <c r="U25" i="27"/>
  <c r="N26" i="27"/>
  <c r="L27" i="27"/>
  <c r="L30" i="27"/>
  <c r="S30" i="27"/>
  <c r="Q32" i="27"/>
  <c r="M32" i="27"/>
  <c r="N34" i="27"/>
  <c r="L35" i="27"/>
  <c r="L38" i="27"/>
  <c r="Q40" i="27"/>
  <c r="M40" i="27"/>
  <c r="U41" i="27"/>
  <c r="N42" i="27"/>
  <c r="M46" i="27"/>
  <c r="Q48" i="27"/>
  <c r="Q49" i="27"/>
  <c r="M49" i="27"/>
  <c r="L53" i="27"/>
  <c r="L45" i="27"/>
  <c r="L48" i="27"/>
  <c r="L49" i="27"/>
  <c r="Q50" i="27"/>
  <c r="M50" i="27"/>
  <c r="L50" i="27"/>
  <c r="U52" i="27"/>
  <c r="P52" i="27"/>
  <c r="Y52" i="27"/>
  <c r="T52" i="27"/>
  <c r="O52" i="27"/>
  <c r="X52" i="27"/>
  <c r="S52" i="27"/>
  <c r="N57" i="27"/>
  <c r="L57" i="27"/>
  <c r="M62" i="27"/>
  <c r="Q62" i="27"/>
  <c r="L62" i="27"/>
  <c r="L72" i="27"/>
  <c r="N72" i="27"/>
  <c r="M93" i="27"/>
  <c r="Q93" i="27"/>
  <c r="L93" i="27"/>
  <c r="G104" i="27"/>
  <c r="N4" i="27"/>
  <c r="Q44" i="27"/>
  <c r="N46" i="27"/>
  <c r="M48" i="27"/>
  <c r="N49" i="27"/>
  <c r="M63" i="27"/>
  <c r="Q63" i="27"/>
  <c r="L63" i="27"/>
  <c r="L77" i="27"/>
  <c r="N52" i="27"/>
  <c r="Y55" i="27"/>
  <c r="T55" i="27"/>
  <c r="O55" i="27"/>
  <c r="S55" i="27"/>
  <c r="N59" i="27"/>
  <c r="Q65" i="27"/>
  <c r="M65" i="27"/>
  <c r="Y66" i="27"/>
  <c r="X66" i="27"/>
  <c r="S66" i="27"/>
  <c r="T66" i="27"/>
  <c r="U67" i="27"/>
  <c r="P67" i="27"/>
  <c r="Y67" i="27"/>
  <c r="T67" i="27"/>
  <c r="O67" i="27"/>
  <c r="W67" i="27"/>
  <c r="Q68" i="27"/>
  <c r="M68" i="27"/>
  <c r="Y70" i="27"/>
  <c r="T70" i="27"/>
  <c r="B70" i="27" s="1"/>
  <c r="O70" i="27"/>
  <c r="X70" i="27"/>
  <c r="S70" i="27"/>
  <c r="W70" i="27"/>
  <c r="L71" i="27"/>
  <c r="Q71" i="27"/>
  <c r="Q75" i="27"/>
  <c r="L75" i="27"/>
  <c r="U90" i="27"/>
  <c r="P90" i="27"/>
  <c r="Y90" i="27"/>
  <c r="T90" i="27"/>
  <c r="O90" i="27"/>
  <c r="X90" i="27"/>
  <c r="W90" i="27"/>
  <c r="S90" i="27"/>
  <c r="Q46" i="27"/>
  <c r="U55" i="27"/>
  <c r="L58" i="27"/>
  <c r="Q58" i="27"/>
  <c r="Q61" i="27"/>
  <c r="M61" i="27"/>
  <c r="L64" i="27"/>
  <c r="Q64" i="27"/>
  <c r="O66" i="27"/>
  <c r="U66" i="27"/>
  <c r="X67" i="27"/>
  <c r="L68" i="27"/>
  <c r="P70" i="27"/>
  <c r="Y83" i="27"/>
  <c r="T83" i="27"/>
  <c r="O83" i="27"/>
  <c r="X83" i="27"/>
  <c r="S83" i="27"/>
  <c r="P83" i="27"/>
  <c r="W83" i="27"/>
  <c r="U83" i="27"/>
  <c r="N87" i="27"/>
  <c r="L54" i="27"/>
  <c r="P55" i="27"/>
  <c r="W55" i="27"/>
  <c r="Q57" i="27"/>
  <c r="M57" i="27"/>
  <c r="M58" i="27"/>
  <c r="L59" i="27"/>
  <c r="L60" i="27"/>
  <c r="Q60" i="27"/>
  <c r="N62" i="27"/>
  <c r="M64" i="27"/>
  <c r="P66" i="27"/>
  <c r="W66" i="27"/>
  <c r="L67" i="27"/>
  <c r="Q67" i="27"/>
  <c r="N68" i="27"/>
  <c r="N69" i="27"/>
  <c r="M71" i="27"/>
  <c r="Q72" i="27"/>
  <c r="M72" i="27"/>
  <c r="M74" i="27"/>
  <c r="Q74" i="27"/>
  <c r="L74" i="27"/>
  <c r="M75" i="27"/>
  <c r="N77" i="27"/>
  <c r="Q82" i="27"/>
  <c r="M82" i="27"/>
  <c r="L82" i="27"/>
  <c r="M69" i="27"/>
  <c r="Q69" i="27"/>
  <c r="N73" i="27"/>
  <c r="Q76" i="27"/>
  <c r="M76" i="27"/>
  <c r="U80" i="27"/>
  <c r="P80" i="27"/>
  <c r="X80" i="27"/>
  <c r="W80" i="27"/>
  <c r="O80" i="27"/>
  <c r="Y80" i="27"/>
  <c r="Q73" i="27"/>
  <c r="M73" i="27"/>
  <c r="M84" i="27"/>
  <c r="L94" i="27"/>
  <c r="M94" i="27"/>
  <c r="N94" i="27"/>
  <c r="Q94" i="27"/>
  <c r="M77" i="27"/>
  <c r="Q77" i="27"/>
  <c r="Q81" i="27"/>
  <c r="M81" i="27"/>
  <c r="L84" i="27"/>
  <c r="Q99" i="27"/>
  <c r="M99" i="27"/>
  <c r="N99" i="27"/>
  <c r="Q80" i="27"/>
  <c r="N82" i="27"/>
  <c r="Q85" i="27"/>
  <c r="M85" i="27"/>
  <c r="M86" i="27"/>
  <c r="L86" i="27"/>
  <c r="Q91" i="27"/>
  <c r="M91" i="27"/>
  <c r="N91" i="27"/>
  <c r="L91" i="27"/>
  <c r="Q87" i="27"/>
  <c r="M87" i="27"/>
  <c r="L90" i="27"/>
  <c r="Q90" i="27"/>
  <c r="N95" i="27"/>
  <c r="L102" i="27"/>
  <c r="N102" i="27"/>
  <c r="M102" i="27"/>
  <c r="M88" i="27"/>
  <c r="Q88" i="27"/>
  <c r="Q92" i="27"/>
  <c r="M92" i="27"/>
  <c r="L99" i="27"/>
  <c r="N93" i="27"/>
  <c r="Q95" i="27"/>
  <c r="M95" i="27"/>
  <c r="L98" i="27"/>
  <c r="Q98" i="27"/>
  <c r="N100" i="27"/>
  <c r="Q103" i="27"/>
  <c r="M103" i="27"/>
  <c r="M96" i="27"/>
  <c r="Q96" i="27"/>
  <c r="M100" i="27"/>
  <c r="Q100" i="27"/>
  <c r="T21" i="27" l="1"/>
  <c r="B21" i="27" s="1"/>
  <c r="D70" i="27"/>
  <c r="IK66" i="27"/>
  <c r="IW66" i="27"/>
  <c r="JI66" i="27"/>
  <c r="JU66" i="27"/>
  <c r="KG66" i="27"/>
  <c r="KS66" i="27"/>
  <c r="LE66" i="27"/>
  <c r="LQ66" i="27"/>
  <c r="MC66" i="27"/>
  <c r="MO66" i="27"/>
  <c r="NA66" i="27"/>
  <c r="NM66" i="27"/>
  <c r="NY66" i="27"/>
  <c r="OK66" i="27"/>
  <c r="OW66" i="27"/>
  <c r="PI66" i="27"/>
  <c r="PU66" i="27"/>
  <c r="IL66" i="27"/>
  <c r="IX66" i="27"/>
  <c r="JJ66" i="27"/>
  <c r="JV66" i="27"/>
  <c r="KH66" i="27"/>
  <c r="KT66" i="27"/>
  <c r="LF66" i="27"/>
  <c r="LR66" i="27"/>
  <c r="MD66" i="27"/>
  <c r="MP66" i="27"/>
  <c r="NB66" i="27"/>
  <c r="NN66" i="27"/>
  <c r="NZ66" i="27"/>
  <c r="OL66" i="27"/>
  <c r="OX66" i="27"/>
  <c r="PJ66" i="27"/>
  <c r="PV66" i="27"/>
  <c r="IM66" i="27"/>
  <c r="IY66" i="27"/>
  <c r="JK66" i="27"/>
  <c r="JW66" i="27"/>
  <c r="KI66" i="27"/>
  <c r="KU66" i="27"/>
  <c r="LG66" i="27"/>
  <c r="LS66" i="27"/>
  <c r="ME66" i="27"/>
  <c r="MQ66" i="27"/>
  <c r="NC66" i="27"/>
  <c r="NO66" i="27"/>
  <c r="OA66" i="27"/>
  <c r="OM66" i="27"/>
  <c r="OY66" i="27"/>
  <c r="PK66" i="27"/>
  <c r="PW66" i="27"/>
  <c r="IP66" i="27"/>
  <c r="JB66" i="27"/>
  <c r="JN66" i="27"/>
  <c r="JZ66" i="27"/>
  <c r="KL66" i="27"/>
  <c r="KX66" i="27"/>
  <c r="LJ66" i="27"/>
  <c r="LV66" i="27"/>
  <c r="MH66" i="27"/>
  <c r="MT66" i="27"/>
  <c r="NF66" i="27"/>
  <c r="NR66" i="27"/>
  <c r="OD66" i="27"/>
  <c r="OP66" i="27"/>
  <c r="PB66" i="27"/>
  <c r="PN66" i="27"/>
  <c r="PZ66" i="27"/>
  <c r="IQ66" i="27"/>
  <c r="JC66" i="27"/>
  <c r="JO66" i="27"/>
  <c r="KA66" i="27"/>
  <c r="KM66" i="27"/>
  <c r="KY66" i="27"/>
  <c r="LK66" i="27"/>
  <c r="LW66" i="27"/>
  <c r="MI66" i="27"/>
  <c r="MU66" i="27"/>
  <c r="NG66" i="27"/>
  <c r="NS66" i="27"/>
  <c r="OE66" i="27"/>
  <c r="OQ66" i="27"/>
  <c r="PC66" i="27"/>
  <c r="PO66" i="27"/>
  <c r="QA66" i="27"/>
  <c r="IR66" i="27"/>
  <c r="JD66" i="27"/>
  <c r="JP66" i="27"/>
  <c r="KB66" i="27"/>
  <c r="KN66" i="27"/>
  <c r="KZ66" i="27"/>
  <c r="LL66" i="27"/>
  <c r="LX66" i="27"/>
  <c r="MJ66" i="27"/>
  <c r="MV66" i="27"/>
  <c r="NH66" i="27"/>
  <c r="IS66" i="27"/>
  <c r="JE66" i="27"/>
  <c r="JQ66" i="27"/>
  <c r="KC66" i="27"/>
  <c r="KO66" i="27"/>
  <c r="LA66" i="27"/>
  <c r="LM66" i="27"/>
  <c r="LY66" i="27"/>
  <c r="MK66" i="27"/>
  <c r="MW66" i="27"/>
  <c r="NI66" i="27"/>
  <c r="NU66" i="27"/>
  <c r="OG66" i="27"/>
  <c r="OS66" i="27"/>
  <c r="PE66" i="27"/>
  <c r="PQ66" i="27"/>
  <c r="IT66" i="27"/>
  <c r="JF66" i="27"/>
  <c r="JR66" i="27"/>
  <c r="KD66" i="27"/>
  <c r="KP66" i="27"/>
  <c r="LB66" i="27"/>
  <c r="LN66" i="27"/>
  <c r="LZ66" i="27"/>
  <c r="ML66" i="27"/>
  <c r="MX66" i="27"/>
  <c r="NJ66" i="27"/>
  <c r="NV66" i="27"/>
  <c r="OH66" i="27"/>
  <c r="OT66" i="27"/>
  <c r="PF66" i="27"/>
  <c r="PR66" i="27"/>
  <c r="IU66" i="27"/>
  <c r="JG66" i="27"/>
  <c r="JS66" i="27"/>
  <c r="KE66" i="27"/>
  <c r="KQ66" i="27"/>
  <c r="LC66" i="27"/>
  <c r="LO66" i="27"/>
  <c r="MA66" i="27"/>
  <c r="MM66" i="27"/>
  <c r="MY66" i="27"/>
  <c r="NK66" i="27"/>
  <c r="NW66" i="27"/>
  <c r="OI66" i="27"/>
  <c r="OU66" i="27"/>
  <c r="PG66" i="27"/>
  <c r="PS66" i="27"/>
  <c r="IO66" i="27"/>
  <c r="KK66" i="27"/>
  <c r="MG66" i="27"/>
  <c r="OB66" i="27"/>
  <c r="PL66" i="27"/>
  <c r="IV66" i="27"/>
  <c r="KR66" i="27"/>
  <c r="MN66" i="27"/>
  <c r="OC66" i="27"/>
  <c r="PM66" i="27"/>
  <c r="IZ66" i="27"/>
  <c r="KV66" i="27"/>
  <c r="MR66" i="27"/>
  <c r="OF66" i="27"/>
  <c r="PP66" i="27"/>
  <c r="JA66" i="27"/>
  <c r="KW66" i="27"/>
  <c r="MS66" i="27"/>
  <c r="OJ66" i="27"/>
  <c r="PT66" i="27"/>
  <c r="JH66" i="27"/>
  <c r="LD66" i="27"/>
  <c r="MZ66" i="27"/>
  <c r="ON66" i="27"/>
  <c r="PX66" i="27"/>
  <c r="JL66" i="27"/>
  <c r="LH66" i="27"/>
  <c r="ND66" i="27"/>
  <c r="OO66" i="27"/>
  <c r="PY66" i="27"/>
  <c r="JM66" i="27"/>
  <c r="LI66" i="27"/>
  <c r="NE66" i="27"/>
  <c r="OR66" i="27"/>
  <c r="JT66" i="27"/>
  <c r="LP66" i="27"/>
  <c r="NL66" i="27"/>
  <c r="OV66" i="27"/>
  <c r="JX66" i="27"/>
  <c r="LT66" i="27"/>
  <c r="NP66" i="27"/>
  <c r="OZ66" i="27"/>
  <c r="JY66" i="27"/>
  <c r="LU66" i="27"/>
  <c r="NQ66" i="27"/>
  <c r="PA66" i="27"/>
  <c r="IJ66" i="27"/>
  <c r="KF66" i="27"/>
  <c r="MB66" i="27"/>
  <c r="NT66" i="27"/>
  <c r="PD66" i="27"/>
  <c r="KJ66" i="27"/>
  <c r="MF66" i="27"/>
  <c r="NX66" i="27"/>
  <c r="PH66" i="27"/>
  <c r="IN66" i="27"/>
  <c r="IL41" i="27"/>
  <c r="IX41" i="27"/>
  <c r="JJ41" i="27"/>
  <c r="JV41" i="27"/>
  <c r="KH41" i="27"/>
  <c r="KT41" i="27"/>
  <c r="LF41" i="27"/>
  <c r="LR41" i="27"/>
  <c r="MD41" i="27"/>
  <c r="MP41" i="27"/>
  <c r="NB41" i="27"/>
  <c r="NN41" i="27"/>
  <c r="NZ41" i="27"/>
  <c r="OL41" i="27"/>
  <c r="OX41" i="27"/>
  <c r="PJ41" i="27"/>
  <c r="PV41" i="27"/>
  <c r="IM41" i="27"/>
  <c r="IY41" i="27"/>
  <c r="JK41" i="27"/>
  <c r="JW41" i="27"/>
  <c r="KI41" i="27"/>
  <c r="KU41" i="27"/>
  <c r="LG41" i="27"/>
  <c r="LS41" i="27"/>
  <c r="ME41" i="27"/>
  <c r="MQ41" i="27"/>
  <c r="NC41" i="27"/>
  <c r="NO41" i="27"/>
  <c r="OA41" i="27"/>
  <c r="OM41" i="27"/>
  <c r="OY41" i="27"/>
  <c r="PK41" i="27"/>
  <c r="PW41" i="27"/>
  <c r="IN41" i="27"/>
  <c r="IZ41" i="27"/>
  <c r="JL41" i="27"/>
  <c r="JX41" i="27"/>
  <c r="KJ41" i="27"/>
  <c r="KV41" i="27"/>
  <c r="LH41" i="27"/>
  <c r="LT41" i="27"/>
  <c r="MF41" i="27"/>
  <c r="MR41" i="27"/>
  <c r="ND41" i="27"/>
  <c r="NP41" i="27"/>
  <c r="OB41" i="27"/>
  <c r="ON41" i="27"/>
  <c r="OZ41" i="27"/>
  <c r="PL41" i="27"/>
  <c r="PX41" i="27"/>
  <c r="IO41" i="27"/>
  <c r="JA41" i="27"/>
  <c r="JM41" i="27"/>
  <c r="JY41" i="27"/>
  <c r="KK41" i="27"/>
  <c r="KW41" i="27"/>
  <c r="LI41" i="27"/>
  <c r="LU41" i="27"/>
  <c r="MG41" i="27"/>
  <c r="MS41" i="27"/>
  <c r="NE41" i="27"/>
  <c r="NQ41" i="27"/>
  <c r="OC41" i="27"/>
  <c r="OO41" i="27"/>
  <c r="PA41" i="27"/>
  <c r="PM41" i="27"/>
  <c r="PY41" i="27"/>
  <c r="IP41" i="27"/>
  <c r="JB41" i="27"/>
  <c r="JN41" i="27"/>
  <c r="JZ41" i="27"/>
  <c r="KL41" i="27"/>
  <c r="KX41" i="27"/>
  <c r="LJ41" i="27"/>
  <c r="LV41" i="27"/>
  <c r="MH41" i="27"/>
  <c r="MT41" i="27"/>
  <c r="NF41" i="27"/>
  <c r="NR41" i="27"/>
  <c r="OD41" i="27"/>
  <c r="OP41" i="27"/>
  <c r="PB41" i="27"/>
  <c r="PN41" i="27"/>
  <c r="PZ41" i="27"/>
  <c r="IQ41" i="27"/>
  <c r="JC41" i="27"/>
  <c r="JO41" i="27"/>
  <c r="KA41" i="27"/>
  <c r="KM41" i="27"/>
  <c r="KY41" i="27"/>
  <c r="LK41" i="27"/>
  <c r="LW41" i="27"/>
  <c r="MI41" i="27"/>
  <c r="MU41" i="27"/>
  <c r="NG41" i="27"/>
  <c r="NS41" i="27"/>
  <c r="OE41" i="27"/>
  <c r="OQ41" i="27"/>
  <c r="PC41" i="27"/>
  <c r="PO41" i="27"/>
  <c r="QA41" i="27"/>
  <c r="IR41" i="27"/>
  <c r="JD41" i="27"/>
  <c r="JP41" i="27"/>
  <c r="KB41" i="27"/>
  <c r="KN41" i="27"/>
  <c r="KZ41" i="27"/>
  <c r="LL41" i="27"/>
  <c r="LX41" i="27"/>
  <c r="MJ41" i="27"/>
  <c r="MV41" i="27"/>
  <c r="NH41" i="27"/>
  <c r="NT41" i="27"/>
  <c r="OF41" i="27"/>
  <c r="OR41" i="27"/>
  <c r="PD41" i="27"/>
  <c r="PP41" i="27"/>
  <c r="IS41" i="27"/>
  <c r="JE41" i="27"/>
  <c r="JQ41" i="27"/>
  <c r="KC41" i="27"/>
  <c r="KO41" i="27"/>
  <c r="LA41" i="27"/>
  <c r="LM41" i="27"/>
  <c r="LY41" i="27"/>
  <c r="MK41" i="27"/>
  <c r="MW41" i="27"/>
  <c r="NI41" i="27"/>
  <c r="NU41" i="27"/>
  <c r="OG41" i="27"/>
  <c r="OS41" i="27"/>
  <c r="PE41" i="27"/>
  <c r="PQ41" i="27"/>
  <c r="IT41" i="27"/>
  <c r="JF41" i="27"/>
  <c r="JR41" i="27"/>
  <c r="KD41" i="27"/>
  <c r="KP41" i="27"/>
  <c r="LB41" i="27"/>
  <c r="LN41" i="27"/>
  <c r="LZ41" i="27"/>
  <c r="ML41" i="27"/>
  <c r="MX41" i="27"/>
  <c r="NJ41" i="27"/>
  <c r="NV41" i="27"/>
  <c r="OH41" i="27"/>
  <c r="OT41" i="27"/>
  <c r="PF41" i="27"/>
  <c r="PR41" i="27"/>
  <c r="IU41" i="27"/>
  <c r="JG41" i="27"/>
  <c r="JS41" i="27"/>
  <c r="KE41" i="27"/>
  <c r="KQ41" i="27"/>
  <c r="LC41" i="27"/>
  <c r="LO41" i="27"/>
  <c r="MA41" i="27"/>
  <c r="MM41" i="27"/>
  <c r="MY41" i="27"/>
  <c r="NK41" i="27"/>
  <c r="NW41" i="27"/>
  <c r="OI41" i="27"/>
  <c r="OU41" i="27"/>
  <c r="PG41" i="27"/>
  <c r="PS41" i="27"/>
  <c r="IJ41" i="27"/>
  <c r="IV41" i="27"/>
  <c r="JH41" i="27"/>
  <c r="JT41" i="27"/>
  <c r="KF41" i="27"/>
  <c r="KR41" i="27"/>
  <c r="LD41" i="27"/>
  <c r="LP41" i="27"/>
  <c r="MB41" i="27"/>
  <c r="MN41" i="27"/>
  <c r="MZ41" i="27"/>
  <c r="NL41" i="27"/>
  <c r="NX41" i="27"/>
  <c r="OJ41" i="27"/>
  <c r="OV41" i="27"/>
  <c r="PH41" i="27"/>
  <c r="PT41" i="27"/>
  <c r="IW41" i="27"/>
  <c r="OK41" i="27"/>
  <c r="JI41" i="27"/>
  <c r="OW41" i="27"/>
  <c r="JU41" i="27"/>
  <c r="PI41" i="27"/>
  <c r="KG41" i="27"/>
  <c r="PU41" i="27"/>
  <c r="KS41" i="27"/>
  <c r="LE41" i="27"/>
  <c r="LQ41" i="27"/>
  <c r="MC41" i="27"/>
  <c r="MO41" i="27"/>
  <c r="NA41" i="27"/>
  <c r="NM41" i="27"/>
  <c r="IK41" i="27"/>
  <c r="NY41" i="27"/>
  <c r="IL83" i="27"/>
  <c r="IX83" i="27"/>
  <c r="JJ83" i="27"/>
  <c r="JV83" i="27"/>
  <c r="KH83" i="27"/>
  <c r="KT83" i="27"/>
  <c r="LF83" i="27"/>
  <c r="LR83" i="27"/>
  <c r="MD83" i="27"/>
  <c r="MP83" i="27"/>
  <c r="NB83" i="27"/>
  <c r="NN83" i="27"/>
  <c r="NZ83" i="27"/>
  <c r="OL83" i="27"/>
  <c r="OX83" i="27"/>
  <c r="PJ83" i="27"/>
  <c r="PV83" i="27"/>
  <c r="IM83" i="27"/>
  <c r="IY83" i="27"/>
  <c r="JK83" i="27"/>
  <c r="JW83" i="27"/>
  <c r="KI83" i="27"/>
  <c r="KU83" i="27"/>
  <c r="LG83" i="27"/>
  <c r="LS83" i="27"/>
  <c r="ME83" i="27"/>
  <c r="MQ83" i="27"/>
  <c r="NC83" i="27"/>
  <c r="NO83" i="27"/>
  <c r="OA83" i="27"/>
  <c r="OM83" i="27"/>
  <c r="OY83" i="27"/>
  <c r="PK83" i="27"/>
  <c r="PW83" i="27"/>
  <c r="IN83" i="27"/>
  <c r="IZ83" i="27"/>
  <c r="JL83" i="27"/>
  <c r="JX83" i="27"/>
  <c r="KJ83" i="27"/>
  <c r="KV83" i="27"/>
  <c r="LH83" i="27"/>
  <c r="LT83" i="27"/>
  <c r="MF83" i="27"/>
  <c r="MR83" i="27"/>
  <c r="ND83" i="27"/>
  <c r="NP83" i="27"/>
  <c r="OB83" i="27"/>
  <c r="ON83" i="27"/>
  <c r="OZ83" i="27"/>
  <c r="PL83" i="27"/>
  <c r="PX83" i="27"/>
  <c r="IO83" i="27"/>
  <c r="JA83" i="27"/>
  <c r="JM83" i="27"/>
  <c r="JY83" i="27"/>
  <c r="KK83" i="27"/>
  <c r="KW83" i="27"/>
  <c r="LI83" i="27"/>
  <c r="LU83" i="27"/>
  <c r="MG83" i="27"/>
  <c r="MS83" i="27"/>
  <c r="NE83" i="27"/>
  <c r="NQ83" i="27"/>
  <c r="OC83" i="27"/>
  <c r="OO83" i="27"/>
  <c r="PA83" i="27"/>
  <c r="PM83" i="27"/>
  <c r="PY83" i="27"/>
  <c r="IP83" i="27"/>
  <c r="JB83" i="27"/>
  <c r="JN83" i="27"/>
  <c r="JZ83" i="27"/>
  <c r="KL83" i="27"/>
  <c r="KX83" i="27"/>
  <c r="LJ83" i="27"/>
  <c r="LV83" i="27"/>
  <c r="MH83" i="27"/>
  <c r="MT83" i="27"/>
  <c r="NF83" i="27"/>
  <c r="NR83" i="27"/>
  <c r="OD83" i="27"/>
  <c r="OP83" i="27"/>
  <c r="PB83" i="27"/>
  <c r="PN83" i="27"/>
  <c r="PZ83" i="27"/>
  <c r="IQ83" i="27"/>
  <c r="JC83" i="27"/>
  <c r="JO83" i="27"/>
  <c r="KA83" i="27"/>
  <c r="KM83" i="27"/>
  <c r="KY83" i="27"/>
  <c r="LK83" i="27"/>
  <c r="LW83" i="27"/>
  <c r="MI83" i="27"/>
  <c r="MU83" i="27"/>
  <c r="NG83" i="27"/>
  <c r="NS83" i="27"/>
  <c r="OE83" i="27"/>
  <c r="OQ83" i="27"/>
  <c r="PC83" i="27"/>
  <c r="PO83" i="27"/>
  <c r="QA83" i="27"/>
  <c r="IR83" i="27"/>
  <c r="JD83" i="27"/>
  <c r="JP83" i="27"/>
  <c r="KB83" i="27"/>
  <c r="KN83" i="27"/>
  <c r="KZ83" i="27"/>
  <c r="LL83" i="27"/>
  <c r="LX83" i="27"/>
  <c r="MJ83" i="27"/>
  <c r="MV83" i="27"/>
  <c r="NH83" i="27"/>
  <c r="NT83" i="27"/>
  <c r="OF83" i="27"/>
  <c r="OR83" i="27"/>
  <c r="PD83" i="27"/>
  <c r="PP83" i="27"/>
  <c r="IS83" i="27"/>
  <c r="JE83" i="27"/>
  <c r="JQ83" i="27"/>
  <c r="KC83" i="27"/>
  <c r="KO83" i="27"/>
  <c r="LA83" i="27"/>
  <c r="LM83" i="27"/>
  <c r="LY83" i="27"/>
  <c r="MK83" i="27"/>
  <c r="MW83" i="27"/>
  <c r="NI83" i="27"/>
  <c r="NU83" i="27"/>
  <c r="OG83" i="27"/>
  <c r="OS83" i="27"/>
  <c r="PE83" i="27"/>
  <c r="PQ83" i="27"/>
  <c r="IT83" i="27"/>
  <c r="JF83" i="27"/>
  <c r="JR83" i="27"/>
  <c r="KD83" i="27"/>
  <c r="KP83" i="27"/>
  <c r="LB83" i="27"/>
  <c r="LN83" i="27"/>
  <c r="LZ83" i="27"/>
  <c r="ML83" i="27"/>
  <c r="MX83" i="27"/>
  <c r="NJ83" i="27"/>
  <c r="NV83" i="27"/>
  <c r="OH83" i="27"/>
  <c r="OT83" i="27"/>
  <c r="PF83" i="27"/>
  <c r="PR83" i="27"/>
  <c r="IU83" i="27"/>
  <c r="JG83" i="27"/>
  <c r="JS83" i="27"/>
  <c r="KE83" i="27"/>
  <c r="KQ83" i="27"/>
  <c r="LC83" i="27"/>
  <c r="LO83" i="27"/>
  <c r="MA83" i="27"/>
  <c r="MM83" i="27"/>
  <c r="MY83" i="27"/>
  <c r="NK83" i="27"/>
  <c r="NW83" i="27"/>
  <c r="OI83" i="27"/>
  <c r="OU83" i="27"/>
  <c r="PG83" i="27"/>
  <c r="PS83" i="27"/>
  <c r="IJ83" i="27"/>
  <c r="IV83" i="27"/>
  <c r="JH83" i="27"/>
  <c r="JT83" i="27"/>
  <c r="KF83" i="27"/>
  <c r="KR83" i="27"/>
  <c r="LD83" i="27"/>
  <c r="LP83" i="27"/>
  <c r="MB83" i="27"/>
  <c r="MN83" i="27"/>
  <c r="MZ83" i="27"/>
  <c r="NL83" i="27"/>
  <c r="NX83" i="27"/>
  <c r="OJ83" i="27"/>
  <c r="OV83" i="27"/>
  <c r="PH83" i="27"/>
  <c r="PT83" i="27"/>
  <c r="MC83" i="27"/>
  <c r="MO83" i="27"/>
  <c r="NA83" i="27"/>
  <c r="NM83" i="27"/>
  <c r="IK83" i="27"/>
  <c r="NY83" i="27"/>
  <c r="IW83" i="27"/>
  <c r="OK83" i="27"/>
  <c r="JI83" i="27"/>
  <c r="OW83" i="27"/>
  <c r="JU83" i="27"/>
  <c r="PI83" i="27"/>
  <c r="KG83" i="27"/>
  <c r="PU83" i="27"/>
  <c r="KS83" i="27"/>
  <c r="LE83" i="27"/>
  <c r="LQ83" i="27"/>
  <c r="IK97" i="27"/>
  <c r="IW97" i="27"/>
  <c r="JI97" i="27"/>
  <c r="JU97" i="27"/>
  <c r="KG97" i="27"/>
  <c r="KS97" i="27"/>
  <c r="LE97" i="27"/>
  <c r="LQ97" i="27"/>
  <c r="MC97" i="27"/>
  <c r="MO97" i="27"/>
  <c r="NA97" i="27"/>
  <c r="NM97" i="27"/>
  <c r="NY97" i="27"/>
  <c r="OK97" i="27"/>
  <c r="OW97" i="27"/>
  <c r="PI97" i="27"/>
  <c r="PU97" i="27"/>
  <c r="IL97" i="27"/>
  <c r="IX97" i="27"/>
  <c r="JJ97" i="27"/>
  <c r="JV97" i="27"/>
  <c r="KH97" i="27"/>
  <c r="KT97" i="27"/>
  <c r="LF97" i="27"/>
  <c r="LR97" i="27"/>
  <c r="MD97" i="27"/>
  <c r="MP97" i="27"/>
  <c r="NB97" i="27"/>
  <c r="NN97" i="27"/>
  <c r="NZ97" i="27"/>
  <c r="OL97" i="27"/>
  <c r="OX97" i="27"/>
  <c r="PJ97" i="27"/>
  <c r="PV97" i="27"/>
  <c r="IM97" i="27"/>
  <c r="IY97" i="27"/>
  <c r="JK97" i="27"/>
  <c r="JW97" i="27"/>
  <c r="KI97" i="27"/>
  <c r="KU97" i="27"/>
  <c r="LG97" i="27"/>
  <c r="LS97" i="27"/>
  <c r="ME97" i="27"/>
  <c r="MQ97" i="27"/>
  <c r="NC97" i="27"/>
  <c r="NO97" i="27"/>
  <c r="OA97" i="27"/>
  <c r="OM97" i="27"/>
  <c r="OY97" i="27"/>
  <c r="PK97" i="27"/>
  <c r="PW97" i="27"/>
  <c r="IN97" i="27"/>
  <c r="IZ97" i="27"/>
  <c r="JL97" i="27"/>
  <c r="JX97" i="27"/>
  <c r="KJ97" i="27"/>
  <c r="KV97" i="27"/>
  <c r="LH97" i="27"/>
  <c r="LT97" i="27"/>
  <c r="MF97" i="27"/>
  <c r="MR97" i="27"/>
  <c r="ND97" i="27"/>
  <c r="NP97" i="27"/>
  <c r="OB97" i="27"/>
  <c r="ON97" i="27"/>
  <c r="OZ97" i="27"/>
  <c r="PL97" i="27"/>
  <c r="PX97" i="27"/>
  <c r="IO97" i="27"/>
  <c r="JA97" i="27"/>
  <c r="JM97" i="27"/>
  <c r="JY97" i="27"/>
  <c r="KK97" i="27"/>
  <c r="KW97" i="27"/>
  <c r="LI97" i="27"/>
  <c r="LU97" i="27"/>
  <c r="MG97" i="27"/>
  <c r="MS97" i="27"/>
  <c r="NE97" i="27"/>
  <c r="NQ97" i="27"/>
  <c r="OC97" i="27"/>
  <c r="OO97" i="27"/>
  <c r="PA97" i="27"/>
  <c r="PM97" i="27"/>
  <c r="PY97" i="27"/>
  <c r="IP97" i="27"/>
  <c r="JB97" i="27"/>
  <c r="JN97" i="27"/>
  <c r="JZ97" i="27"/>
  <c r="KL97" i="27"/>
  <c r="KX97" i="27"/>
  <c r="LJ97" i="27"/>
  <c r="LV97" i="27"/>
  <c r="MH97" i="27"/>
  <c r="MT97" i="27"/>
  <c r="NF97" i="27"/>
  <c r="NR97" i="27"/>
  <c r="OD97" i="27"/>
  <c r="OP97" i="27"/>
  <c r="PB97" i="27"/>
  <c r="PN97" i="27"/>
  <c r="PZ97" i="27"/>
  <c r="IQ97" i="27"/>
  <c r="JC97" i="27"/>
  <c r="JO97" i="27"/>
  <c r="KA97" i="27"/>
  <c r="KM97" i="27"/>
  <c r="KY97" i="27"/>
  <c r="LK97" i="27"/>
  <c r="LW97" i="27"/>
  <c r="MI97" i="27"/>
  <c r="MU97" i="27"/>
  <c r="NG97" i="27"/>
  <c r="NS97" i="27"/>
  <c r="OE97" i="27"/>
  <c r="OQ97" i="27"/>
  <c r="PC97" i="27"/>
  <c r="PO97" i="27"/>
  <c r="QA97" i="27"/>
  <c r="IR97" i="27"/>
  <c r="JD97" i="27"/>
  <c r="JP97" i="27"/>
  <c r="KB97" i="27"/>
  <c r="KN97" i="27"/>
  <c r="KZ97" i="27"/>
  <c r="LL97" i="27"/>
  <c r="LX97" i="27"/>
  <c r="MJ97" i="27"/>
  <c r="MV97" i="27"/>
  <c r="NH97" i="27"/>
  <c r="NT97" i="27"/>
  <c r="OF97" i="27"/>
  <c r="OR97" i="27"/>
  <c r="PD97" i="27"/>
  <c r="PP97" i="27"/>
  <c r="IS97" i="27"/>
  <c r="JE97" i="27"/>
  <c r="JQ97" i="27"/>
  <c r="KC97" i="27"/>
  <c r="KO97" i="27"/>
  <c r="LA97" i="27"/>
  <c r="LM97" i="27"/>
  <c r="LY97" i="27"/>
  <c r="MK97" i="27"/>
  <c r="MW97" i="27"/>
  <c r="NI97" i="27"/>
  <c r="NU97" i="27"/>
  <c r="OG97" i="27"/>
  <c r="OS97" i="27"/>
  <c r="PE97" i="27"/>
  <c r="PQ97" i="27"/>
  <c r="IU97" i="27"/>
  <c r="JG97" i="27"/>
  <c r="JS97" i="27"/>
  <c r="KE97" i="27"/>
  <c r="KQ97" i="27"/>
  <c r="LC97" i="27"/>
  <c r="LO97" i="27"/>
  <c r="MA97" i="27"/>
  <c r="MM97" i="27"/>
  <c r="MY97" i="27"/>
  <c r="NK97" i="27"/>
  <c r="NW97" i="27"/>
  <c r="OI97" i="27"/>
  <c r="OU97" i="27"/>
  <c r="PG97" i="27"/>
  <c r="PS97" i="27"/>
  <c r="IT97" i="27"/>
  <c r="LN97" i="27"/>
  <c r="OH97" i="27"/>
  <c r="IV97" i="27"/>
  <c r="LP97" i="27"/>
  <c r="OJ97" i="27"/>
  <c r="JF97" i="27"/>
  <c r="LZ97" i="27"/>
  <c r="OT97" i="27"/>
  <c r="JH97" i="27"/>
  <c r="MB97" i="27"/>
  <c r="OV97" i="27"/>
  <c r="JR97" i="27"/>
  <c r="ML97" i="27"/>
  <c r="PF97" i="27"/>
  <c r="JT97" i="27"/>
  <c r="MN97" i="27"/>
  <c r="PH97" i="27"/>
  <c r="KD97" i="27"/>
  <c r="MX97" i="27"/>
  <c r="PR97" i="27"/>
  <c r="KF97" i="27"/>
  <c r="MZ97" i="27"/>
  <c r="PT97" i="27"/>
  <c r="KP97" i="27"/>
  <c r="NJ97" i="27"/>
  <c r="KR97" i="27"/>
  <c r="NL97" i="27"/>
  <c r="LB97" i="27"/>
  <c r="NV97" i="27"/>
  <c r="IJ97" i="27"/>
  <c r="LD97" i="27"/>
  <c r="NX97" i="27"/>
  <c r="IM47" i="27"/>
  <c r="IY47" i="27"/>
  <c r="JK47" i="27"/>
  <c r="JW47" i="27"/>
  <c r="KI47" i="27"/>
  <c r="KU47" i="27"/>
  <c r="LG47" i="27"/>
  <c r="LS47" i="27"/>
  <c r="ME47" i="27"/>
  <c r="MQ47" i="27"/>
  <c r="NC47" i="27"/>
  <c r="NO47" i="27"/>
  <c r="OA47" i="27"/>
  <c r="OM47" i="27"/>
  <c r="OY47" i="27"/>
  <c r="PK47" i="27"/>
  <c r="PW47" i="27"/>
  <c r="IN47" i="27"/>
  <c r="IZ47" i="27"/>
  <c r="JL47" i="27"/>
  <c r="JX47" i="27"/>
  <c r="KJ47" i="27"/>
  <c r="KV47" i="27"/>
  <c r="LH47" i="27"/>
  <c r="LT47" i="27"/>
  <c r="MF47" i="27"/>
  <c r="MR47" i="27"/>
  <c r="ND47" i="27"/>
  <c r="NP47" i="27"/>
  <c r="OB47" i="27"/>
  <c r="ON47" i="27"/>
  <c r="OZ47" i="27"/>
  <c r="PL47" i="27"/>
  <c r="PX47" i="27"/>
  <c r="IO47" i="27"/>
  <c r="JA47" i="27"/>
  <c r="JM47" i="27"/>
  <c r="JY47" i="27"/>
  <c r="KK47" i="27"/>
  <c r="KW47" i="27"/>
  <c r="LI47" i="27"/>
  <c r="LU47" i="27"/>
  <c r="MG47" i="27"/>
  <c r="MS47" i="27"/>
  <c r="NE47" i="27"/>
  <c r="NQ47" i="27"/>
  <c r="OC47" i="27"/>
  <c r="OO47" i="27"/>
  <c r="PA47" i="27"/>
  <c r="PM47" i="27"/>
  <c r="PY47" i="27"/>
  <c r="IP47" i="27"/>
  <c r="JB47" i="27"/>
  <c r="JN47" i="27"/>
  <c r="JZ47" i="27"/>
  <c r="KL47" i="27"/>
  <c r="KX47" i="27"/>
  <c r="LJ47" i="27"/>
  <c r="LV47" i="27"/>
  <c r="MH47" i="27"/>
  <c r="MT47" i="27"/>
  <c r="NF47" i="27"/>
  <c r="NR47" i="27"/>
  <c r="OD47" i="27"/>
  <c r="OP47" i="27"/>
  <c r="PB47" i="27"/>
  <c r="PN47" i="27"/>
  <c r="PZ47" i="27"/>
  <c r="IQ47" i="27"/>
  <c r="JC47" i="27"/>
  <c r="JO47" i="27"/>
  <c r="KA47" i="27"/>
  <c r="KM47" i="27"/>
  <c r="KY47" i="27"/>
  <c r="LK47" i="27"/>
  <c r="LW47" i="27"/>
  <c r="MI47" i="27"/>
  <c r="MU47" i="27"/>
  <c r="NG47" i="27"/>
  <c r="NS47" i="27"/>
  <c r="OE47" i="27"/>
  <c r="OQ47" i="27"/>
  <c r="PC47" i="27"/>
  <c r="PO47" i="27"/>
  <c r="QA47" i="27"/>
  <c r="IR47" i="27"/>
  <c r="JD47" i="27"/>
  <c r="JP47" i="27"/>
  <c r="KB47" i="27"/>
  <c r="KN47" i="27"/>
  <c r="KZ47" i="27"/>
  <c r="LL47" i="27"/>
  <c r="LX47" i="27"/>
  <c r="MJ47" i="27"/>
  <c r="MV47" i="27"/>
  <c r="NH47" i="27"/>
  <c r="NT47" i="27"/>
  <c r="OF47" i="27"/>
  <c r="OR47" i="27"/>
  <c r="PD47" i="27"/>
  <c r="PP47" i="27"/>
  <c r="IS47" i="27"/>
  <c r="JE47" i="27"/>
  <c r="JQ47" i="27"/>
  <c r="KC47" i="27"/>
  <c r="KO47" i="27"/>
  <c r="LA47" i="27"/>
  <c r="LM47" i="27"/>
  <c r="LY47" i="27"/>
  <c r="MK47" i="27"/>
  <c r="MW47" i="27"/>
  <c r="NI47" i="27"/>
  <c r="NU47" i="27"/>
  <c r="OG47" i="27"/>
  <c r="OS47" i="27"/>
  <c r="PE47" i="27"/>
  <c r="PQ47" i="27"/>
  <c r="IT47" i="27"/>
  <c r="JF47" i="27"/>
  <c r="JR47" i="27"/>
  <c r="KD47" i="27"/>
  <c r="KP47" i="27"/>
  <c r="LB47" i="27"/>
  <c r="LN47" i="27"/>
  <c r="LZ47" i="27"/>
  <c r="ML47" i="27"/>
  <c r="MX47" i="27"/>
  <c r="NJ47" i="27"/>
  <c r="NV47" i="27"/>
  <c r="OH47" i="27"/>
  <c r="OT47" i="27"/>
  <c r="PF47" i="27"/>
  <c r="PR47" i="27"/>
  <c r="IU47" i="27"/>
  <c r="JG47" i="27"/>
  <c r="JS47" i="27"/>
  <c r="KE47" i="27"/>
  <c r="KQ47" i="27"/>
  <c r="LC47" i="27"/>
  <c r="LO47" i="27"/>
  <c r="MA47" i="27"/>
  <c r="MM47" i="27"/>
  <c r="MY47" i="27"/>
  <c r="NK47" i="27"/>
  <c r="NW47" i="27"/>
  <c r="OI47" i="27"/>
  <c r="OU47" i="27"/>
  <c r="PG47" i="27"/>
  <c r="PS47" i="27"/>
  <c r="IJ47" i="27"/>
  <c r="IV47" i="27"/>
  <c r="JH47" i="27"/>
  <c r="JT47" i="27"/>
  <c r="KF47" i="27"/>
  <c r="KR47" i="27"/>
  <c r="LD47" i="27"/>
  <c r="LP47" i="27"/>
  <c r="MB47" i="27"/>
  <c r="MN47" i="27"/>
  <c r="MZ47" i="27"/>
  <c r="NL47" i="27"/>
  <c r="NX47" i="27"/>
  <c r="OJ47" i="27"/>
  <c r="OV47" i="27"/>
  <c r="PH47" i="27"/>
  <c r="PT47" i="27"/>
  <c r="IK47" i="27"/>
  <c r="IW47" i="27"/>
  <c r="JI47" i="27"/>
  <c r="JU47" i="27"/>
  <c r="KG47" i="27"/>
  <c r="KS47" i="27"/>
  <c r="LE47" i="27"/>
  <c r="LQ47" i="27"/>
  <c r="MC47" i="27"/>
  <c r="MO47" i="27"/>
  <c r="NA47" i="27"/>
  <c r="NM47" i="27"/>
  <c r="NY47" i="27"/>
  <c r="OK47" i="27"/>
  <c r="OW47" i="27"/>
  <c r="PI47" i="27"/>
  <c r="PU47" i="27"/>
  <c r="NN47" i="27"/>
  <c r="IL47" i="27"/>
  <c r="NZ47" i="27"/>
  <c r="IX47" i="27"/>
  <c r="OL47" i="27"/>
  <c r="JJ47" i="27"/>
  <c r="OX47" i="27"/>
  <c r="JV47" i="27"/>
  <c r="PJ47" i="27"/>
  <c r="KH47" i="27"/>
  <c r="PV47" i="27"/>
  <c r="KT47" i="27"/>
  <c r="LF47" i="27"/>
  <c r="LR47" i="27"/>
  <c r="MD47" i="27"/>
  <c r="MP47" i="27"/>
  <c r="NB47" i="27"/>
  <c r="IL25" i="27"/>
  <c r="IX25" i="27"/>
  <c r="JJ25" i="27"/>
  <c r="JV25" i="27"/>
  <c r="KH25" i="27"/>
  <c r="KT25" i="27"/>
  <c r="LF25" i="27"/>
  <c r="LR25" i="27"/>
  <c r="MD25" i="27"/>
  <c r="MP25" i="27"/>
  <c r="IN25" i="27"/>
  <c r="IZ25" i="27"/>
  <c r="JL25" i="27"/>
  <c r="JX25" i="27"/>
  <c r="KJ25" i="27"/>
  <c r="KV25" i="27"/>
  <c r="LH25" i="27"/>
  <c r="LT25" i="27"/>
  <c r="MF25" i="27"/>
  <c r="MR25" i="27"/>
  <c r="IJ25" i="27"/>
  <c r="IY25" i="27"/>
  <c r="JN25" i="27"/>
  <c r="KB25" i="27"/>
  <c r="KP25" i="27"/>
  <c r="LD25" i="27"/>
  <c r="LS25" i="27"/>
  <c r="MH25" i="27"/>
  <c r="MV25" i="27"/>
  <c r="NH25" i="27"/>
  <c r="NT25" i="27"/>
  <c r="OF25" i="27"/>
  <c r="OR25" i="27"/>
  <c r="PD25" i="27"/>
  <c r="PP25" i="27"/>
  <c r="IM25" i="27"/>
  <c r="JB25" i="27"/>
  <c r="JP25" i="27"/>
  <c r="KD25" i="27"/>
  <c r="KR25" i="27"/>
  <c r="LG25" i="27"/>
  <c r="LV25" i="27"/>
  <c r="MJ25" i="27"/>
  <c r="MX25" i="27"/>
  <c r="NJ25" i="27"/>
  <c r="NV25" i="27"/>
  <c r="OH25" i="27"/>
  <c r="OT25" i="27"/>
  <c r="PF25" i="27"/>
  <c r="PR25" i="27"/>
  <c r="IQ25" i="27"/>
  <c r="JE25" i="27"/>
  <c r="JS25" i="27"/>
  <c r="KG25" i="27"/>
  <c r="KW25" i="27"/>
  <c r="LK25" i="27"/>
  <c r="LY25" i="27"/>
  <c r="MM25" i="27"/>
  <c r="NA25" i="27"/>
  <c r="NM25" i="27"/>
  <c r="NY25" i="27"/>
  <c r="OK25" i="27"/>
  <c r="OW25" i="27"/>
  <c r="PI25" i="27"/>
  <c r="PU25" i="27"/>
  <c r="IR25" i="27"/>
  <c r="JF25" i="27"/>
  <c r="JT25" i="27"/>
  <c r="KI25" i="27"/>
  <c r="KX25" i="27"/>
  <c r="LL25" i="27"/>
  <c r="LZ25" i="27"/>
  <c r="MN25" i="27"/>
  <c r="NB25" i="27"/>
  <c r="NN25" i="27"/>
  <c r="NZ25" i="27"/>
  <c r="OL25" i="27"/>
  <c r="OX25" i="27"/>
  <c r="PJ25" i="27"/>
  <c r="PV25" i="27"/>
  <c r="IS25" i="27"/>
  <c r="JG25" i="27"/>
  <c r="JU25" i="27"/>
  <c r="KK25" i="27"/>
  <c r="KY25" i="27"/>
  <c r="LM25" i="27"/>
  <c r="MA25" i="27"/>
  <c r="MO25" i="27"/>
  <c r="NC25" i="27"/>
  <c r="NO25" i="27"/>
  <c r="OA25" i="27"/>
  <c r="OM25" i="27"/>
  <c r="OY25" i="27"/>
  <c r="PK25" i="27"/>
  <c r="PW25" i="27"/>
  <c r="IU25" i="27"/>
  <c r="JI25" i="27"/>
  <c r="JY25" i="27"/>
  <c r="KM25" i="27"/>
  <c r="LA25" i="27"/>
  <c r="LO25" i="27"/>
  <c r="MC25" i="27"/>
  <c r="MS25" i="27"/>
  <c r="NE25" i="27"/>
  <c r="NQ25" i="27"/>
  <c r="OC25" i="27"/>
  <c r="OO25" i="27"/>
  <c r="PA25" i="27"/>
  <c r="PM25" i="27"/>
  <c r="PY25" i="27"/>
  <c r="IV25" i="27"/>
  <c r="JK25" i="27"/>
  <c r="JZ25" i="27"/>
  <c r="KN25" i="27"/>
  <c r="LB25" i="27"/>
  <c r="LP25" i="27"/>
  <c r="ME25" i="27"/>
  <c r="MT25" i="27"/>
  <c r="NF25" i="27"/>
  <c r="NR25" i="27"/>
  <c r="OD25" i="27"/>
  <c r="OP25" i="27"/>
  <c r="PB25" i="27"/>
  <c r="PN25" i="27"/>
  <c r="PZ25" i="27"/>
  <c r="IP25" i="27"/>
  <c r="KA25" i="27"/>
  <c r="LI25" i="27"/>
  <c r="MQ25" i="27"/>
  <c r="NU25" i="27"/>
  <c r="OV25" i="27"/>
  <c r="QA25" i="27"/>
  <c r="IT25" i="27"/>
  <c r="KC25" i="27"/>
  <c r="LJ25" i="27"/>
  <c r="MU25" i="27"/>
  <c r="NW25" i="27"/>
  <c r="OZ25" i="27"/>
  <c r="IW25" i="27"/>
  <c r="KE25" i="27"/>
  <c r="LN25" i="27"/>
  <c r="MW25" i="27"/>
  <c r="NX25" i="27"/>
  <c r="PC25" i="27"/>
  <c r="JA25" i="27"/>
  <c r="KF25" i="27"/>
  <c r="LQ25" i="27"/>
  <c r="MY25" i="27"/>
  <c r="OB25" i="27"/>
  <c r="PE25" i="27"/>
  <c r="JC25" i="27"/>
  <c r="KL25" i="27"/>
  <c r="LU25" i="27"/>
  <c r="MZ25" i="27"/>
  <c r="OE25" i="27"/>
  <c r="PG25" i="27"/>
  <c r="JD25" i="27"/>
  <c r="KO25" i="27"/>
  <c r="LW25" i="27"/>
  <c r="ND25" i="27"/>
  <c r="OG25" i="27"/>
  <c r="PH25" i="27"/>
  <c r="JH25" i="27"/>
  <c r="KQ25" i="27"/>
  <c r="LX25" i="27"/>
  <c r="NG25" i="27"/>
  <c r="OI25" i="27"/>
  <c r="PL25" i="27"/>
  <c r="JM25" i="27"/>
  <c r="KS25" i="27"/>
  <c r="MB25" i="27"/>
  <c r="NI25" i="27"/>
  <c r="OJ25" i="27"/>
  <c r="PO25" i="27"/>
  <c r="JO25" i="27"/>
  <c r="KU25" i="27"/>
  <c r="MG25" i="27"/>
  <c r="NK25" i="27"/>
  <c r="ON25" i="27"/>
  <c r="PQ25" i="27"/>
  <c r="JQ25" i="27"/>
  <c r="KZ25" i="27"/>
  <c r="MI25" i="27"/>
  <c r="NL25" i="27"/>
  <c r="OQ25" i="27"/>
  <c r="PS25" i="27"/>
  <c r="IK25" i="27"/>
  <c r="JR25" i="27"/>
  <c r="LC25" i="27"/>
  <c r="MK25" i="27"/>
  <c r="NP25" i="27"/>
  <c r="OS25" i="27"/>
  <c r="PT25" i="27"/>
  <c r="ML25" i="27"/>
  <c r="NS25" i="27"/>
  <c r="OU25" i="27"/>
  <c r="PX25" i="27"/>
  <c r="IO25" i="27"/>
  <c r="JW25" i="27"/>
  <c r="LE25" i="27"/>
  <c r="IU52" i="27"/>
  <c r="JG52" i="27"/>
  <c r="JS52" i="27"/>
  <c r="KE52" i="27"/>
  <c r="KQ52" i="27"/>
  <c r="LC52" i="27"/>
  <c r="LO52" i="27"/>
  <c r="MA52" i="27"/>
  <c r="MM52" i="27"/>
  <c r="MY52" i="27"/>
  <c r="NK52" i="27"/>
  <c r="NW52" i="27"/>
  <c r="OI52" i="27"/>
  <c r="OU52" i="27"/>
  <c r="PG52" i="27"/>
  <c r="PS52" i="27"/>
  <c r="IK52" i="27"/>
  <c r="IW52" i="27"/>
  <c r="JI52" i="27"/>
  <c r="JU52" i="27"/>
  <c r="KG52" i="27"/>
  <c r="KS52" i="27"/>
  <c r="LE52" i="27"/>
  <c r="LQ52" i="27"/>
  <c r="MC52" i="27"/>
  <c r="MO52" i="27"/>
  <c r="NA52" i="27"/>
  <c r="NM52" i="27"/>
  <c r="NY52" i="27"/>
  <c r="OK52" i="27"/>
  <c r="OW52" i="27"/>
  <c r="IM52" i="27"/>
  <c r="IY52" i="27"/>
  <c r="JK52" i="27"/>
  <c r="JW52" i="27"/>
  <c r="KI52" i="27"/>
  <c r="KU52" i="27"/>
  <c r="LG52" i="27"/>
  <c r="LS52" i="27"/>
  <c r="ME52" i="27"/>
  <c r="MQ52" i="27"/>
  <c r="NC52" i="27"/>
  <c r="NO52" i="27"/>
  <c r="OA52" i="27"/>
  <c r="OM52" i="27"/>
  <c r="OY52" i="27"/>
  <c r="IN52" i="27"/>
  <c r="IZ52" i="27"/>
  <c r="JL52" i="27"/>
  <c r="JX52" i="27"/>
  <c r="KJ52" i="27"/>
  <c r="KV52" i="27"/>
  <c r="LH52" i="27"/>
  <c r="LT52" i="27"/>
  <c r="MF52" i="27"/>
  <c r="MR52" i="27"/>
  <c r="ND52" i="27"/>
  <c r="NP52" i="27"/>
  <c r="OB52" i="27"/>
  <c r="ON52" i="27"/>
  <c r="OZ52" i="27"/>
  <c r="PL52" i="27"/>
  <c r="PX52" i="27"/>
  <c r="IP52" i="27"/>
  <c r="JB52" i="27"/>
  <c r="JN52" i="27"/>
  <c r="JZ52" i="27"/>
  <c r="KL52" i="27"/>
  <c r="KX52" i="27"/>
  <c r="LJ52" i="27"/>
  <c r="LV52" i="27"/>
  <c r="MH52" i="27"/>
  <c r="MT52" i="27"/>
  <c r="NF52" i="27"/>
  <c r="NR52" i="27"/>
  <c r="OD52" i="27"/>
  <c r="OP52" i="27"/>
  <c r="IS52" i="27"/>
  <c r="JE52" i="27"/>
  <c r="JQ52" i="27"/>
  <c r="KC52" i="27"/>
  <c r="KO52" i="27"/>
  <c r="LA52" i="27"/>
  <c r="LM52" i="27"/>
  <c r="LY52" i="27"/>
  <c r="MK52" i="27"/>
  <c r="MW52" i="27"/>
  <c r="NI52" i="27"/>
  <c r="NU52" i="27"/>
  <c r="OG52" i="27"/>
  <c r="OS52" i="27"/>
  <c r="PE52" i="27"/>
  <c r="JA52" i="27"/>
  <c r="JY52" i="27"/>
  <c r="KW52" i="27"/>
  <c r="LU52" i="27"/>
  <c r="MS52" i="27"/>
  <c r="NQ52" i="27"/>
  <c r="OO52" i="27"/>
  <c r="PI52" i="27"/>
  <c r="PW52" i="27"/>
  <c r="JC52" i="27"/>
  <c r="KA52" i="27"/>
  <c r="KY52" i="27"/>
  <c r="LW52" i="27"/>
  <c r="MU52" i="27"/>
  <c r="NS52" i="27"/>
  <c r="OQ52" i="27"/>
  <c r="PJ52" i="27"/>
  <c r="PY52" i="27"/>
  <c r="JD52" i="27"/>
  <c r="KB52" i="27"/>
  <c r="KZ52" i="27"/>
  <c r="LX52" i="27"/>
  <c r="MV52" i="27"/>
  <c r="NT52" i="27"/>
  <c r="OR52" i="27"/>
  <c r="PK52" i="27"/>
  <c r="PZ52" i="27"/>
  <c r="JF52" i="27"/>
  <c r="KD52" i="27"/>
  <c r="LB52" i="27"/>
  <c r="LZ52" i="27"/>
  <c r="MX52" i="27"/>
  <c r="NV52" i="27"/>
  <c r="OT52" i="27"/>
  <c r="PM52" i="27"/>
  <c r="QA52" i="27"/>
  <c r="IJ52" i="27"/>
  <c r="JH52" i="27"/>
  <c r="KF52" i="27"/>
  <c r="LD52" i="27"/>
  <c r="MB52" i="27"/>
  <c r="MZ52" i="27"/>
  <c r="NX52" i="27"/>
  <c r="OV52" i="27"/>
  <c r="PN52" i="27"/>
  <c r="IL52" i="27"/>
  <c r="JJ52" i="27"/>
  <c r="KH52" i="27"/>
  <c r="LF52" i="27"/>
  <c r="MD52" i="27"/>
  <c r="NB52" i="27"/>
  <c r="NZ52" i="27"/>
  <c r="OX52" i="27"/>
  <c r="PO52" i="27"/>
  <c r="IO52" i="27"/>
  <c r="JM52" i="27"/>
  <c r="KK52" i="27"/>
  <c r="LI52" i="27"/>
  <c r="MG52" i="27"/>
  <c r="NE52" i="27"/>
  <c r="OC52" i="27"/>
  <c r="PA52" i="27"/>
  <c r="PP52" i="27"/>
  <c r="IQ52" i="27"/>
  <c r="JO52" i="27"/>
  <c r="KM52" i="27"/>
  <c r="LK52" i="27"/>
  <c r="MI52" i="27"/>
  <c r="NG52" i="27"/>
  <c r="OE52" i="27"/>
  <c r="PB52" i="27"/>
  <c r="PQ52" i="27"/>
  <c r="IR52" i="27"/>
  <c r="JP52" i="27"/>
  <c r="KN52" i="27"/>
  <c r="LL52" i="27"/>
  <c r="MJ52" i="27"/>
  <c r="NH52" i="27"/>
  <c r="OF52" i="27"/>
  <c r="PC52" i="27"/>
  <c r="PR52" i="27"/>
  <c r="IT52" i="27"/>
  <c r="JR52" i="27"/>
  <c r="KP52" i="27"/>
  <c r="LN52" i="27"/>
  <c r="ML52" i="27"/>
  <c r="NJ52" i="27"/>
  <c r="OH52" i="27"/>
  <c r="PD52" i="27"/>
  <c r="PT52" i="27"/>
  <c r="IV52" i="27"/>
  <c r="JT52" i="27"/>
  <c r="KR52" i="27"/>
  <c r="LP52" i="27"/>
  <c r="MN52" i="27"/>
  <c r="NL52" i="27"/>
  <c r="OJ52" i="27"/>
  <c r="PF52" i="27"/>
  <c r="PU52" i="27"/>
  <c r="MP52" i="27"/>
  <c r="NN52" i="27"/>
  <c r="OL52" i="27"/>
  <c r="PH52" i="27"/>
  <c r="PV52" i="27"/>
  <c r="IX52" i="27"/>
  <c r="JV52" i="27"/>
  <c r="KT52" i="27"/>
  <c r="LR52" i="27"/>
  <c r="IO67" i="27"/>
  <c r="JA67" i="27"/>
  <c r="JM67" i="27"/>
  <c r="JY67" i="27"/>
  <c r="KK67" i="27"/>
  <c r="KW67" i="27"/>
  <c r="LI67" i="27"/>
  <c r="LU67" i="27"/>
  <c r="MG67" i="27"/>
  <c r="MS67" i="27"/>
  <c r="NE67" i="27"/>
  <c r="NQ67" i="27"/>
  <c r="OC67" i="27"/>
  <c r="OO67" i="27"/>
  <c r="PA67" i="27"/>
  <c r="PM67" i="27"/>
  <c r="PY67" i="27"/>
  <c r="IP67" i="27"/>
  <c r="JB67" i="27"/>
  <c r="JN67" i="27"/>
  <c r="JZ67" i="27"/>
  <c r="KL67" i="27"/>
  <c r="KX67" i="27"/>
  <c r="LJ67" i="27"/>
  <c r="LV67" i="27"/>
  <c r="MH67" i="27"/>
  <c r="MT67" i="27"/>
  <c r="IQ67" i="27"/>
  <c r="JC67" i="27"/>
  <c r="JO67" i="27"/>
  <c r="KA67" i="27"/>
  <c r="KM67" i="27"/>
  <c r="KY67" i="27"/>
  <c r="LK67" i="27"/>
  <c r="LW67" i="27"/>
  <c r="MI67" i="27"/>
  <c r="MU67" i="27"/>
  <c r="NG67" i="27"/>
  <c r="NS67" i="27"/>
  <c r="OE67" i="27"/>
  <c r="OQ67" i="27"/>
  <c r="PC67" i="27"/>
  <c r="PO67" i="27"/>
  <c r="QA67" i="27"/>
  <c r="IT67" i="27"/>
  <c r="JF67" i="27"/>
  <c r="JR67" i="27"/>
  <c r="KD67" i="27"/>
  <c r="KP67" i="27"/>
  <c r="LB67" i="27"/>
  <c r="LN67" i="27"/>
  <c r="LZ67" i="27"/>
  <c r="ML67" i="27"/>
  <c r="MX67" i="27"/>
  <c r="NJ67" i="27"/>
  <c r="NV67" i="27"/>
  <c r="OH67" i="27"/>
  <c r="OT67" i="27"/>
  <c r="PF67" i="27"/>
  <c r="PR67" i="27"/>
  <c r="IU67" i="27"/>
  <c r="JG67" i="27"/>
  <c r="JS67" i="27"/>
  <c r="KE67" i="27"/>
  <c r="KQ67" i="27"/>
  <c r="LC67" i="27"/>
  <c r="LO67" i="27"/>
  <c r="MA67" i="27"/>
  <c r="MM67" i="27"/>
  <c r="MY67" i="27"/>
  <c r="NK67" i="27"/>
  <c r="NW67" i="27"/>
  <c r="OI67" i="27"/>
  <c r="OU67" i="27"/>
  <c r="PG67" i="27"/>
  <c r="PS67" i="27"/>
  <c r="IK67" i="27"/>
  <c r="IW67" i="27"/>
  <c r="JI67" i="27"/>
  <c r="JU67" i="27"/>
  <c r="KG67" i="27"/>
  <c r="KS67" i="27"/>
  <c r="LE67" i="27"/>
  <c r="LQ67" i="27"/>
  <c r="MC67" i="27"/>
  <c r="MO67" i="27"/>
  <c r="IL67" i="27"/>
  <c r="IX67" i="27"/>
  <c r="JJ67" i="27"/>
  <c r="JV67" i="27"/>
  <c r="KH67" i="27"/>
  <c r="KT67" i="27"/>
  <c r="LF67" i="27"/>
  <c r="LR67" i="27"/>
  <c r="MD67" i="27"/>
  <c r="MP67" i="27"/>
  <c r="NB67" i="27"/>
  <c r="NN67" i="27"/>
  <c r="NZ67" i="27"/>
  <c r="OL67" i="27"/>
  <c r="OX67" i="27"/>
  <c r="PJ67" i="27"/>
  <c r="PV67" i="27"/>
  <c r="IM67" i="27"/>
  <c r="IY67" i="27"/>
  <c r="JK67" i="27"/>
  <c r="JW67" i="27"/>
  <c r="KI67" i="27"/>
  <c r="KU67" i="27"/>
  <c r="LG67" i="27"/>
  <c r="LS67" i="27"/>
  <c r="ME67" i="27"/>
  <c r="MQ67" i="27"/>
  <c r="NC67" i="27"/>
  <c r="NO67" i="27"/>
  <c r="OA67" i="27"/>
  <c r="OM67" i="27"/>
  <c r="OY67" i="27"/>
  <c r="PK67" i="27"/>
  <c r="PW67" i="27"/>
  <c r="JD67" i="27"/>
  <c r="KN67" i="27"/>
  <c r="LX67" i="27"/>
  <c r="ND67" i="27"/>
  <c r="OB67" i="27"/>
  <c r="OZ67" i="27"/>
  <c r="PX67" i="27"/>
  <c r="JE67" i="27"/>
  <c r="KO67" i="27"/>
  <c r="LY67" i="27"/>
  <c r="NF67" i="27"/>
  <c r="OD67" i="27"/>
  <c r="PB67" i="27"/>
  <c r="PZ67" i="27"/>
  <c r="JH67" i="27"/>
  <c r="KR67" i="27"/>
  <c r="MB67" i="27"/>
  <c r="NH67" i="27"/>
  <c r="OF67" i="27"/>
  <c r="PD67" i="27"/>
  <c r="JL67" i="27"/>
  <c r="KV67" i="27"/>
  <c r="MF67" i="27"/>
  <c r="NI67" i="27"/>
  <c r="OG67" i="27"/>
  <c r="PE67" i="27"/>
  <c r="JP67" i="27"/>
  <c r="KZ67" i="27"/>
  <c r="MJ67" i="27"/>
  <c r="NL67" i="27"/>
  <c r="OJ67" i="27"/>
  <c r="PH67" i="27"/>
  <c r="JQ67" i="27"/>
  <c r="LA67" i="27"/>
  <c r="MK67" i="27"/>
  <c r="NM67" i="27"/>
  <c r="OK67" i="27"/>
  <c r="PI67" i="27"/>
  <c r="IJ67" i="27"/>
  <c r="JT67" i="27"/>
  <c r="LD67" i="27"/>
  <c r="MN67" i="27"/>
  <c r="NP67" i="27"/>
  <c r="ON67" i="27"/>
  <c r="PL67" i="27"/>
  <c r="IN67" i="27"/>
  <c r="JX67" i="27"/>
  <c r="LH67" i="27"/>
  <c r="MR67" i="27"/>
  <c r="NR67" i="27"/>
  <c r="OP67" i="27"/>
  <c r="PN67" i="27"/>
  <c r="IR67" i="27"/>
  <c r="KB67" i="27"/>
  <c r="LL67" i="27"/>
  <c r="MV67" i="27"/>
  <c r="NT67" i="27"/>
  <c r="OR67" i="27"/>
  <c r="PP67" i="27"/>
  <c r="IS67" i="27"/>
  <c r="KC67" i="27"/>
  <c r="LM67" i="27"/>
  <c r="MW67" i="27"/>
  <c r="NU67" i="27"/>
  <c r="OS67" i="27"/>
  <c r="PQ67" i="27"/>
  <c r="IV67" i="27"/>
  <c r="KF67" i="27"/>
  <c r="LP67" i="27"/>
  <c r="MZ67" i="27"/>
  <c r="NX67" i="27"/>
  <c r="OV67" i="27"/>
  <c r="PT67" i="27"/>
  <c r="IZ67" i="27"/>
  <c r="KJ67" i="27"/>
  <c r="LT67" i="27"/>
  <c r="NA67" i="27"/>
  <c r="NY67" i="27"/>
  <c r="OW67" i="27"/>
  <c r="PU67" i="27"/>
  <c r="IK89" i="27"/>
  <c r="IW89" i="27"/>
  <c r="JI89" i="27"/>
  <c r="JU89" i="27"/>
  <c r="KG89" i="27"/>
  <c r="KS89" i="27"/>
  <c r="LE89" i="27"/>
  <c r="LQ89" i="27"/>
  <c r="MC89" i="27"/>
  <c r="MO89" i="27"/>
  <c r="NA89" i="27"/>
  <c r="NM89" i="27"/>
  <c r="NY89" i="27"/>
  <c r="OK89" i="27"/>
  <c r="OW89" i="27"/>
  <c r="PI89" i="27"/>
  <c r="PU89" i="27"/>
  <c r="IL89" i="27"/>
  <c r="IX89" i="27"/>
  <c r="JJ89" i="27"/>
  <c r="JV89" i="27"/>
  <c r="KH89" i="27"/>
  <c r="KT89" i="27"/>
  <c r="LF89" i="27"/>
  <c r="LR89" i="27"/>
  <c r="MD89" i="27"/>
  <c r="MP89" i="27"/>
  <c r="NB89" i="27"/>
  <c r="NN89" i="27"/>
  <c r="NZ89" i="27"/>
  <c r="OL89" i="27"/>
  <c r="OX89" i="27"/>
  <c r="PJ89" i="27"/>
  <c r="PV89" i="27"/>
  <c r="IM89" i="27"/>
  <c r="IY89" i="27"/>
  <c r="JK89" i="27"/>
  <c r="JW89" i="27"/>
  <c r="KI89" i="27"/>
  <c r="KU89" i="27"/>
  <c r="LG89" i="27"/>
  <c r="LS89" i="27"/>
  <c r="ME89" i="27"/>
  <c r="MQ89" i="27"/>
  <c r="NC89" i="27"/>
  <c r="NO89" i="27"/>
  <c r="OA89" i="27"/>
  <c r="OM89" i="27"/>
  <c r="OY89" i="27"/>
  <c r="PK89" i="27"/>
  <c r="PW89" i="27"/>
  <c r="IN89" i="27"/>
  <c r="IZ89" i="27"/>
  <c r="JL89" i="27"/>
  <c r="JX89" i="27"/>
  <c r="KJ89" i="27"/>
  <c r="KV89" i="27"/>
  <c r="LH89" i="27"/>
  <c r="LT89" i="27"/>
  <c r="MF89" i="27"/>
  <c r="MR89" i="27"/>
  <c r="ND89" i="27"/>
  <c r="NP89" i="27"/>
  <c r="OB89" i="27"/>
  <c r="ON89" i="27"/>
  <c r="OZ89" i="27"/>
  <c r="PL89" i="27"/>
  <c r="PX89" i="27"/>
  <c r="IO89" i="27"/>
  <c r="JA89" i="27"/>
  <c r="JM89" i="27"/>
  <c r="JY89" i="27"/>
  <c r="KK89" i="27"/>
  <c r="KW89" i="27"/>
  <c r="LI89" i="27"/>
  <c r="LU89" i="27"/>
  <c r="MG89" i="27"/>
  <c r="MS89" i="27"/>
  <c r="NE89" i="27"/>
  <c r="NQ89" i="27"/>
  <c r="OC89" i="27"/>
  <c r="OO89" i="27"/>
  <c r="PA89" i="27"/>
  <c r="PM89" i="27"/>
  <c r="PY89" i="27"/>
  <c r="IP89" i="27"/>
  <c r="JB89" i="27"/>
  <c r="JN89" i="27"/>
  <c r="JZ89" i="27"/>
  <c r="KL89" i="27"/>
  <c r="KX89" i="27"/>
  <c r="LJ89" i="27"/>
  <c r="LV89" i="27"/>
  <c r="MH89" i="27"/>
  <c r="MT89" i="27"/>
  <c r="NF89" i="27"/>
  <c r="NR89" i="27"/>
  <c r="OD89" i="27"/>
  <c r="OP89" i="27"/>
  <c r="PB89" i="27"/>
  <c r="PN89" i="27"/>
  <c r="PZ89" i="27"/>
  <c r="IQ89" i="27"/>
  <c r="JC89" i="27"/>
  <c r="JO89" i="27"/>
  <c r="KA89" i="27"/>
  <c r="KM89" i="27"/>
  <c r="KY89" i="27"/>
  <c r="LK89" i="27"/>
  <c r="LW89" i="27"/>
  <c r="MI89" i="27"/>
  <c r="MU89" i="27"/>
  <c r="NG89" i="27"/>
  <c r="NS89" i="27"/>
  <c r="OE89" i="27"/>
  <c r="OQ89" i="27"/>
  <c r="PC89" i="27"/>
  <c r="PO89" i="27"/>
  <c r="QA89" i="27"/>
  <c r="IR89" i="27"/>
  <c r="JD89" i="27"/>
  <c r="JP89" i="27"/>
  <c r="KB89" i="27"/>
  <c r="KN89" i="27"/>
  <c r="KZ89" i="27"/>
  <c r="LL89" i="27"/>
  <c r="LX89" i="27"/>
  <c r="MJ89" i="27"/>
  <c r="MV89" i="27"/>
  <c r="NH89" i="27"/>
  <c r="NT89" i="27"/>
  <c r="OF89" i="27"/>
  <c r="OR89" i="27"/>
  <c r="PD89" i="27"/>
  <c r="PP89" i="27"/>
  <c r="IS89" i="27"/>
  <c r="JE89" i="27"/>
  <c r="JQ89" i="27"/>
  <c r="KC89" i="27"/>
  <c r="KO89" i="27"/>
  <c r="LA89" i="27"/>
  <c r="LM89" i="27"/>
  <c r="LY89" i="27"/>
  <c r="MK89" i="27"/>
  <c r="MW89" i="27"/>
  <c r="NI89" i="27"/>
  <c r="NU89" i="27"/>
  <c r="OG89" i="27"/>
  <c r="OS89" i="27"/>
  <c r="PE89" i="27"/>
  <c r="PQ89" i="27"/>
  <c r="IT89" i="27"/>
  <c r="JF89" i="27"/>
  <c r="JR89" i="27"/>
  <c r="KD89" i="27"/>
  <c r="KP89" i="27"/>
  <c r="LB89" i="27"/>
  <c r="LN89" i="27"/>
  <c r="LZ89" i="27"/>
  <c r="ML89" i="27"/>
  <c r="MX89" i="27"/>
  <c r="NJ89" i="27"/>
  <c r="NV89" i="27"/>
  <c r="OH89" i="27"/>
  <c r="OT89" i="27"/>
  <c r="PF89" i="27"/>
  <c r="PR89" i="27"/>
  <c r="IU89" i="27"/>
  <c r="JG89" i="27"/>
  <c r="JS89" i="27"/>
  <c r="KE89" i="27"/>
  <c r="KQ89" i="27"/>
  <c r="LC89" i="27"/>
  <c r="LO89" i="27"/>
  <c r="MA89" i="27"/>
  <c r="MM89" i="27"/>
  <c r="MY89" i="27"/>
  <c r="NK89" i="27"/>
  <c r="NW89" i="27"/>
  <c r="OI89" i="27"/>
  <c r="OU89" i="27"/>
  <c r="PG89" i="27"/>
  <c r="PS89" i="27"/>
  <c r="MZ89" i="27"/>
  <c r="NL89" i="27"/>
  <c r="IJ89" i="27"/>
  <c r="NX89" i="27"/>
  <c r="IV89" i="27"/>
  <c r="OJ89" i="27"/>
  <c r="JH89" i="27"/>
  <c r="OV89" i="27"/>
  <c r="JT89" i="27"/>
  <c r="PH89" i="27"/>
  <c r="KF89" i="27"/>
  <c r="PT89" i="27"/>
  <c r="KR89" i="27"/>
  <c r="LD89" i="27"/>
  <c r="MB89" i="27"/>
  <c r="LP89" i="27"/>
  <c r="MN89" i="27"/>
  <c r="IL80" i="27"/>
  <c r="IX80" i="27"/>
  <c r="JJ80" i="27"/>
  <c r="JV80" i="27"/>
  <c r="KH80" i="27"/>
  <c r="KT80" i="27"/>
  <c r="LF80" i="27"/>
  <c r="LR80" i="27"/>
  <c r="MD80" i="27"/>
  <c r="MP80" i="27"/>
  <c r="NB80" i="27"/>
  <c r="NN80" i="27"/>
  <c r="NZ80" i="27"/>
  <c r="OL80" i="27"/>
  <c r="OX80" i="27"/>
  <c r="PJ80" i="27"/>
  <c r="PV80" i="27"/>
  <c r="IM80" i="27"/>
  <c r="IY80" i="27"/>
  <c r="JK80" i="27"/>
  <c r="JW80" i="27"/>
  <c r="KI80" i="27"/>
  <c r="KU80" i="27"/>
  <c r="LG80" i="27"/>
  <c r="LS80" i="27"/>
  <c r="ME80" i="27"/>
  <c r="MQ80" i="27"/>
  <c r="NC80" i="27"/>
  <c r="NO80" i="27"/>
  <c r="OA80" i="27"/>
  <c r="OM80" i="27"/>
  <c r="OY80" i="27"/>
  <c r="PK80" i="27"/>
  <c r="PW80" i="27"/>
  <c r="IN80" i="27"/>
  <c r="IZ80" i="27"/>
  <c r="JL80" i="27"/>
  <c r="JX80" i="27"/>
  <c r="KJ80" i="27"/>
  <c r="KV80" i="27"/>
  <c r="LH80" i="27"/>
  <c r="LT80" i="27"/>
  <c r="MF80" i="27"/>
  <c r="MR80" i="27"/>
  <c r="ND80" i="27"/>
  <c r="NP80" i="27"/>
  <c r="OB80" i="27"/>
  <c r="ON80" i="27"/>
  <c r="OZ80" i="27"/>
  <c r="PL80" i="27"/>
  <c r="PX80" i="27"/>
  <c r="IO80" i="27"/>
  <c r="JA80" i="27"/>
  <c r="JM80" i="27"/>
  <c r="JY80" i="27"/>
  <c r="KK80" i="27"/>
  <c r="KW80" i="27"/>
  <c r="LI80" i="27"/>
  <c r="LU80" i="27"/>
  <c r="MG80" i="27"/>
  <c r="MS80" i="27"/>
  <c r="NE80" i="27"/>
  <c r="NQ80" i="27"/>
  <c r="OC80" i="27"/>
  <c r="OO80" i="27"/>
  <c r="PA80" i="27"/>
  <c r="PM80" i="27"/>
  <c r="PY80" i="27"/>
  <c r="IP80" i="27"/>
  <c r="JB80" i="27"/>
  <c r="JN80" i="27"/>
  <c r="JZ80" i="27"/>
  <c r="KL80" i="27"/>
  <c r="KX80" i="27"/>
  <c r="LJ80" i="27"/>
  <c r="LV80" i="27"/>
  <c r="MH80" i="27"/>
  <c r="MT80" i="27"/>
  <c r="NF80" i="27"/>
  <c r="NR80" i="27"/>
  <c r="OD80" i="27"/>
  <c r="OP80" i="27"/>
  <c r="PB80" i="27"/>
  <c r="PN80" i="27"/>
  <c r="PZ80" i="27"/>
  <c r="IQ80" i="27"/>
  <c r="JC80" i="27"/>
  <c r="JO80" i="27"/>
  <c r="KA80" i="27"/>
  <c r="KM80" i="27"/>
  <c r="KY80" i="27"/>
  <c r="LK80" i="27"/>
  <c r="LW80" i="27"/>
  <c r="MI80" i="27"/>
  <c r="MU80" i="27"/>
  <c r="NG80" i="27"/>
  <c r="NS80" i="27"/>
  <c r="OE80" i="27"/>
  <c r="OQ80" i="27"/>
  <c r="PC80" i="27"/>
  <c r="PO80" i="27"/>
  <c r="QA80" i="27"/>
  <c r="IR80" i="27"/>
  <c r="JD80" i="27"/>
  <c r="JP80" i="27"/>
  <c r="KB80" i="27"/>
  <c r="KN80" i="27"/>
  <c r="KZ80" i="27"/>
  <c r="LL80" i="27"/>
  <c r="LX80" i="27"/>
  <c r="MJ80" i="27"/>
  <c r="MV80" i="27"/>
  <c r="NH80" i="27"/>
  <c r="NT80" i="27"/>
  <c r="OF80" i="27"/>
  <c r="OR80" i="27"/>
  <c r="PD80" i="27"/>
  <c r="PP80" i="27"/>
  <c r="IS80" i="27"/>
  <c r="JE80" i="27"/>
  <c r="JQ80" i="27"/>
  <c r="KC80" i="27"/>
  <c r="KO80" i="27"/>
  <c r="LA80" i="27"/>
  <c r="LM80" i="27"/>
  <c r="LY80" i="27"/>
  <c r="MK80" i="27"/>
  <c r="MW80" i="27"/>
  <c r="NI80" i="27"/>
  <c r="NU80" i="27"/>
  <c r="OG80" i="27"/>
  <c r="OS80" i="27"/>
  <c r="PE80" i="27"/>
  <c r="PQ80" i="27"/>
  <c r="IT80" i="27"/>
  <c r="JF80" i="27"/>
  <c r="JR80" i="27"/>
  <c r="KD80" i="27"/>
  <c r="KP80" i="27"/>
  <c r="LB80" i="27"/>
  <c r="LN80" i="27"/>
  <c r="LZ80" i="27"/>
  <c r="ML80" i="27"/>
  <c r="MX80" i="27"/>
  <c r="NJ80" i="27"/>
  <c r="NV80" i="27"/>
  <c r="OH80" i="27"/>
  <c r="OT80" i="27"/>
  <c r="PF80" i="27"/>
  <c r="PR80" i="27"/>
  <c r="IU80" i="27"/>
  <c r="JG80" i="27"/>
  <c r="JS80" i="27"/>
  <c r="KE80" i="27"/>
  <c r="KQ80" i="27"/>
  <c r="LC80" i="27"/>
  <c r="LO80" i="27"/>
  <c r="MA80" i="27"/>
  <c r="MM80" i="27"/>
  <c r="MY80" i="27"/>
  <c r="NK80" i="27"/>
  <c r="NW80" i="27"/>
  <c r="OI80" i="27"/>
  <c r="OU80" i="27"/>
  <c r="PG80" i="27"/>
  <c r="PS80" i="27"/>
  <c r="IJ80" i="27"/>
  <c r="IV80" i="27"/>
  <c r="JH80" i="27"/>
  <c r="JT80" i="27"/>
  <c r="KF80" i="27"/>
  <c r="KR80" i="27"/>
  <c r="LD80" i="27"/>
  <c r="LP80" i="27"/>
  <c r="MB80" i="27"/>
  <c r="MN80" i="27"/>
  <c r="MZ80" i="27"/>
  <c r="NL80" i="27"/>
  <c r="NX80" i="27"/>
  <c r="OJ80" i="27"/>
  <c r="OV80" i="27"/>
  <c r="PH80" i="27"/>
  <c r="PT80" i="27"/>
  <c r="NA80" i="27"/>
  <c r="NM80" i="27"/>
  <c r="IK80" i="27"/>
  <c r="NY80" i="27"/>
  <c r="IW80" i="27"/>
  <c r="OK80" i="27"/>
  <c r="JI80" i="27"/>
  <c r="OW80" i="27"/>
  <c r="JU80" i="27"/>
  <c r="PI80" i="27"/>
  <c r="KG80" i="27"/>
  <c r="PU80" i="27"/>
  <c r="KS80" i="27"/>
  <c r="LE80" i="27"/>
  <c r="LQ80" i="27"/>
  <c r="MC80" i="27"/>
  <c r="MO80" i="27"/>
  <c r="IO90" i="27"/>
  <c r="JA90" i="27"/>
  <c r="JM90" i="27"/>
  <c r="JY90" i="27"/>
  <c r="KK90" i="27"/>
  <c r="KW90" i="27"/>
  <c r="LI90" i="27"/>
  <c r="LU90" i="27"/>
  <c r="MG90" i="27"/>
  <c r="MS90" i="27"/>
  <c r="NE90" i="27"/>
  <c r="NQ90" i="27"/>
  <c r="OC90" i="27"/>
  <c r="OO90" i="27"/>
  <c r="PA90" i="27"/>
  <c r="PM90" i="27"/>
  <c r="PY90" i="27"/>
  <c r="IP90" i="27"/>
  <c r="JB90" i="27"/>
  <c r="JN90" i="27"/>
  <c r="JZ90" i="27"/>
  <c r="KL90" i="27"/>
  <c r="KX90" i="27"/>
  <c r="LJ90" i="27"/>
  <c r="LV90" i="27"/>
  <c r="MH90" i="27"/>
  <c r="MT90" i="27"/>
  <c r="NF90" i="27"/>
  <c r="NR90" i="27"/>
  <c r="OD90" i="27"/>
  <c r="OP90" i="27"/>
  <c r="PB90" i="27"/>
  <c r="PN90" i="27"/>
  <c r="PZ90" i="27"/>
  <c r="IQ90" i="27"/>
  <c r="JC90" i="27"/>
  <c r="JO90" i="27"/>
  <c r="KA90" i="27"/>
  <c r="KM90" i="27"/>
  <c r="KY90" i="27"/>
  <c r="LK90" i="27"/>
  <c r="LW90" i="27"/>
  <c r="MI90" i="27"/>
  <c r="MU90" i="27"/>
  <c r="NG90" i="27"/>
  <c r="NS90" i="27"/>
  <c r="OE90" i="27"/>
  <c r="OQ90" i="27"/>
  <c r="PC90" i="27"/>
  <c r="PO90" i="27"/>
  <c r="QA90" i="27"/>
  <c r="IR90" i="27"/>
  <c r="JD90" i="27"/>
  <c r="JP90" i="27"/>
  <c r="KB90" i="27"/>
  <c r="KN90" i="27"/>
  <c r="KZ90" i="27"/>
  <c r="LL90" i="27"/>
  <c r="LX90" i="27"/>
  <c r="MJ90" i="27"/>
  <c r="MV90" i="27"/>
  <c r="NH90" i="27"/>
  <c r="NT90" i="27"/>
  <c r="OF90" i="27"/>
  <c r="OR90" i="27"/>
  <c r="PD90" i="27"/>
  <c r="PP90" i="27"/>
  <c r="IS90" i="27"/>
  <c r="JE90" i="27"/>
  <c r="JQ90" i="27"/>
  <c r="KC90" i="27"/>
  <c r="KO90" i="27"/>
  <c r="LA90" i="27"/>
  <c r="LM90" i="27"/>
  <c r="LY90" i="27"/>
  <c r="MK90" i="27"/>
  <c r="MW90" i="27"/>
  <c r="NI90" i="27"/>
  <c r="NU90" i="27"/>
  <c r="OG90" i="27"/>
  <c r="OS90" i="27"/>
  <c r="PE90" i="27"/>
  <c r="PQ90" i="27"/>
  <c r="IT90" i="27"/>
  <c r="JF90" i="27"/>
  <c r="JR90" i="27"/>
  <c r="KD90" i="27"/>
  <c r="KP90" i="27"/>
  <c r="LB90" i="27"/>
  <c r="LN90" i="27"/>
  <c r="LZ90" i="27"/>
  <c r="ML90" i="27"/>
  <c r="MX90" i="27"/>
  <c r="NJ90" i="27"/>
  <c r="NV90" i="27"/>
  <c r="OH90" i="27"/>
  <c r="OT90" i="27"/>
  <c r="PF90" i="27"/>
  <c r="PR90" i="27"/>
  <c r="IU90" i="27"/>
  <c r="JG90" i="27"/>
  <c r="JS90" i="27"/>
  <c r="KE90" i="27"/>
  <c r="KQ90" i="27"/>
  <c r="LC90" i="27"/>
  <c r="LO90" i="27"/>
  <c r="MA90" i="27"/>
  <c r="MM90" i="27"/>
  <c r="MY90" i="27"/>
  <c r="NK90" i="27"/>
  <c r="NW90" i="27"/>
  <c r="OI90" i="27"/>
  <c r="OU90" i="27"/>
  <c r="PG90" i="27"/>
  <c r="PS90" i="27"/>
  <c r="IJ90" i="27"/>
  <c r="IV90" i="27"/>
  <c r="JH90" i="27"/>
  <c r="JT90" i="27"/>
  <c r="KF90" i="27"/>
  <c r="KR90" i="27"/>
  <c r="LD90" i="27"/>
  <c r="LP90" i="27"/>
  <c r="MB90" i="27"/>
  <c r="MN90" i="27"/>
  <c r="MZ90" i="27"/>
  <c r="NL90" i="27"/>
  <c r="NX90" i="27"/>
  <c r="OJ90" i="27"/>
  <c r="OV90" i="27"/>
  <c r="PH90" i="27"/>
  <c r="PT90" i="27"/>
  <c r="IK90" i="27"/>
  <c r="IW90" i="27"/>
  <c r="JI90" i="27"/>
  <c r="JU90" i="27"/>
  <c r="KG90" i="27"/>
  <c r="KS90" i="27"/>
  <c r="LE90" i="27"/>
  <c r="LQ90" i="27"/>
  <c r="MC90" i="27"/>
  <c r="MO90" i="27"/>
  <c r="NA90" i="27"/>
  <c r="NM90" i="27"/>
  <c r="NY90" i="27"/>
  <c r="OK90" i="27"/>
  <c r="OW90" i="27"/>
  <c r="PI90" i="27"/>
  <c r="PU90" i="27"/>
  <c r="IL90" i="27"/>
  <c r="IX90" i="27"/>
  <c r="JJ90" i="27"/>
  <c r="JV90" i="27"/>
  <c r="KH90" i="27"/>
  <c r="KT90" i="27"/>
  <c r="LF90" i="27"/>
  <c r="LR90" i="27"/>
  <c r="MD90" i="27"/>
  <c r="MP90" i="27"/>
  <c r="NB90" i="27"/>
  <c r="NN90" i="27"/>
  <c r="NZ90" i="27"/>
  <c r="OL90" i="27"/>
  <c r="OX90" i="27"/>
  <c r="PJ90" i="27"/>
  <c r="PV90" i="27"/>
  <c r="IM90" i="27"/>
  <c r="IY90" i="27"/>
  <c r="JK90" i="27"/>
  <c r="JW90" i="27"/>
  <c r="KI90" i="27"/>
  <c r="KU90" i="27"/>
  <c r="LG90" i="27"/>
  <c r="LS90" i="27"/>
  <c r="ME90" i="27"/>
  <c r="MQ90" i="27"/>
  <c r="NC90" i="27"/>
  <c r="NO90" i="27"/>
  <c r="OA90" i="27"/>
  <c r="OM90" i="27"/>
  <c r="OY90" i="27"/>
  <c r="PK90" i="27"/>
  <c r="PW90" i="27"/>
  <c r="KV90" i="27"/>
  <c r="LH90" i="27"/>
  <c r="LT90" i="27"/>
  <c r="MF90" i="27"/>
  <c r="MR90" i="27"/>
  <c r="ND90" i="27"/>
  <c r="NP90" i="27"/>
  <c r="IN90" i="27"/>
  <c r="OB90" i="27"/>
  <c r="IZ90" i="27"/>
  <c r="ON90" i="27"/>
  <c r="JX90" i="27"/>
  <c r="PL90" i="27"/>
  <c r="JL90" i="27"/>
  <c r="KJ90" i="27"/>
  <c r="OZ90" i="27"/>
  <c r="PX90" i="27"/>
  <c r="IU70" i="27"/>
  <c r="JG70" i="27"/>
  <c r="JS70" i="27"/>
  <c r="KE70" i="27"/>
  <c r="KQ70" i="27"/>
  <c r="LC70" i="27"/>
  <c r="LO70" i="27"/>
  <c r="MA70" i="27"/>
  <c r="MM70" i="27"/>
  <c r="MY70" i="27"/>
  <c r="NK70" i="27"/>
  <c r="NW70" i="27"/>
  <c r="OI70" i="27"/>
  <c r="OU70" i="27"/>
  <c r="PG70" i="27"/>
  <c r="PS70" i="27"/>
  <c r="IJ70" i="27"/>
  <c r="IV70" i="27"/>
  <c r="JH70" i="27"/>
  <c r="JT70" i="27"/>
  <c r="KF70" i="27"/>
  <c r="KR70" i="27"/>
  <c r="LD70" i="27"/>
  <c r="LP70" i="27"/>
  <c r="MB70" i="27"/>
  <c r="MN70" i="27"/>
  <c r="MZ70" i="27"/>
  <c r="NL70" i="27"/>
  <c r="NX70" i="27"/>
  <c r="OJ70" i="27"/>
  <c r="OV70" i="27"/>
  <c r="PH70" i="27"/>
  <c r="PT70" i="27"/>
  <c r="IK70" i="27"/>
  <c r="IW70" i="27"/>
  <c r="JI70" i="27"/>
  <c r="JU70" i="27"/>
  <c r="KG70" i="27"/>
  <c r="KS70" i="27"/>
  <c r="LE70" i="27"/>
  <c r="LQ70" i="27"/>
  <c r="MC70" i="27"/>
  <c r="MO70" i="27"/>
  <c r="NA70" i="27"/>
  <c r="NM70" i="27"/>
  <c r="NY70" i="27"/>
  <c r="OK70" i="27"/>
  <c r="OW70" i="27"/>
  <c r="PI70" i="27"/>
  <c r="PU70" i="27"/>
  <c r="IL70" i="27"/>
  <c r="IX70" i="27"/>
  <c r="JJ70" i="27"/>
  <c r="JV70" i="27"/>
  <c r="KH70" i="27"/>
  <c r="KT70" i="27"/>
  <c r="LF70" i="27"/>
  <c r="LR70" i="27"/>
  <c r="MD70" i="27"/>
  <c r="MP70" i="27"/>
  <c r="NB70" i="27"/>
  <c r="NN70" i="27"/>
  <c r="NZ70" i="27"/>
  <c r="OL70" i="27"/>
  <c r="OX70" i="27"/>
  <c r="PJ70" i="27"/>
  <c r="PV70" i="27"/>
  <c r="IM70" i="27"/>
  <c r="IY70" i="27"/>
  <c r="JK70" i="27"/>
  <c r="JW70" i="27"/>
  <c r="KI70" i="27"/>
  <c r="KU70" i="27"/>
  <c r="LG70" i="27"/>
  <c r="LS70" i="27"/>
  <c r="ME70" i="27"/>
  <c r="MQ70" i="27"/>
  <c r="NC70" i="27"/>
  <c r="NO70" i="27"/>
  <c r="OA70" i="27"/>
  <c r="OM70" i="27"/>
  <c r="OY70" i="27"/>
  <c r="PK70" i="27"/>
  <c r="PW70" i="27"/>
  <c r="IN70" i="27"/>
  <c r="IZ70" i="27"/>
  <c r="JL70" i="27"/>
  <c r="JX70" i="27"/>
  <c r="KJ70" i="27"/>
  <c r="KV70" i="27"/>
  <c r="LH70" i="27"/>
  <c r="LT70" i="27"/>
  <c r="MF70" i="27"/>
  <c r="MR70" i="27"/>
  <c r="ND70" i="27"/>
  <c r="NP70" i="27"/>
  <c r="OB70" i="27"/>
  <c r="ON70" i="27"/>
  <c r="OZ70" i="27"/>
  <c r="PL70" i="27"/>
  <c r="PX70" i="27"/>
  <c r="IO70" i="27"/>
  <c r="JA70" i="27"/>
  <c r="JM70" i="27"/>
  <c r="JY70" i="27"/>
  <c r="KK70" i="27"/>
  <c r="KW70" i="27"/>
  <c r="LI70" i="27"/>
  <c r="LU70" i="27"/>
  <c r="MG70" i="27"/>
  <c r="MS70" i="27"/>
  <c r="NE70" i="27"/>
  <c r="NQ70" i="27"/>
  <c r="OC70" i="27"/>
  <c r="OO70" i="27"/>
  <c r="PA70" i="27"/>
  <c r="PM70" i="27"/>
  <c r="PY70" i="27"/>
  <c r="IP70" i="27"/>
  <c r="JB70" i="27"/>
  <c r="JN70" i="27"/>
  <c r="JZ70" i="27"/>
  <c r="KL70" i="27"/>
  <c r="KX70" i="27"/>
  <c r="LJ70" i="27"/>
  <c r="LV70" i="27"/>
  <c r="MH70" i="27"/>
  <c r="MT70" i="27"/>
  <c r="NF70" i="27"/>
  <c r="NR70" i="27"/>
  <c r="OD70" i="27"/>
  <c r="OP70" i="27"/>
  <c r="PB70" i="27"/>
  <c r="PN70" i="27"/>
  <c r="PZ70" i="27"/>
  <c r="IQ70" i="27"/>
  <c r="JC70" i="27"/>
  <c r="JO70" i="27"/>
  <c r="KA70" i="27"/>
  <c r="KM70" i="27"/>
  <c r="KY70" i="27"/>
  <c r="LK70" i="27"/>
  <c r="LW70" i="27"/>
  <c r="MI70" i="27"/>
  <c r="MU70" i="27"/>
  <c r="NG70" i="27"/>
  <c r="NS70" i="27"/>
  <c r="OE70" i="27"/>
  <c r="OQ70" i="27"/>
  <c r="PC70" i="27"/>
  <c r="PO70" i="27"/>
  <c r="QA70" i="27"/>
  <c r="IR70" i="27"/>
  <c r="JD70" i="27"/>
  <c r="JP70" i="27"/>
  <c r="KB70" i="27"/>
  <c r="KN70" i="27"/>
  <c r="KZ70" i="27"/>
  <c r="LL70" i="27"/>
  <c r="LX70" i="27"/>
  <c r="MJ70" i="27"/>
  <c r="MV70" i="27"/>
  <c r="NH70" i="27"/>
  <c r="NT70" i="27"/>
  <c r="OF70" i="27"/>
  <c r="OR70" i="27"/>
  <c r="PD70" i="27"/>
  <c r="PP70" i="27"/>
  <c r="IS70" i="27"/>
  <c r="JE70" i="27"/>
  <c r="JQ70" i="27"/>
  <c r="KC70" i="27"/>
  <c r="KO70" i="27"/>
  <c r="LA70" i="27"/>
  <c r="LM70" i="27"/>
  <c r="LY70" i="27"/>
  <c r="MK70" i="27"/>
  <c r="MW70" i="27"/>
  <c r="NI70" i="27"/>
  <c r="NU70" i="27"/>
  <c r="OG70" i="27"/>
  <c r="OS70" i="27"/>
  <c r="PE70" i="27"/>
  <c r="PQ70" i="27"/>
  <c r="KD70" i="27"/>
  <c r="PR70" i="27"/>
  <c r="KP70" i="27"/>
  <c r="LB70" i="27"/>
  <c r="LN70" i="27"/>
  <c r="LZ70" i="27"/>
  <c r="ML70" i="27"/>
  <c r="MX70" i="27"/>
  <c r="NJ70" i="27"/>
  <c r="NV70" i="27"/>
  <c r="IT70" i="27"/>
  <c r="OH70" i="27"/>
  <c r="JF70" i="27"/>
  <c r="OT70" i="27"/>
  <c r="JR70" i="27"/>
  <c r="PF70" i="27"/>
  <c r="S101" i="27"/>
  <c r="T51" i="27"/>
  <c r="Y101" i="27"/>
  <c r="B30" i="27"/>
  <c r="S51" i="27"/>
  <c r="W18" i="27"/>
  <c r="T98" i="27"/>
  <c r="B98" i="27" s="1"/>
  <c r="X60" i="27"/>
  <c r="O17" i="27"/>
  <c r="O18" i="27"/>
  <c r="B52" i="27"/>
  <c r="B83" i="27"/>
  <c r="B67" i="27"/>
  <c r="B66" i="27"/>
  <c r="B41" i="27"/>
  <c r="B25" i="27"/>
  <c r="B55" i="27"/>
  <c r="B90" i="27"/>
  <c r="B80" i="27"/>
  <c r="IQ8" i="32"/>
  <c r="IR6" i="32"/>
  <c r="IR7" i="32"/>
  <c r="AZ4" i="32"/>
  <c r="IR4" i="32"/>
  <c r="IR5" i="32" s="1"/>
  <c r="G69" i="30"/>
  <c r="F70" i="30"/>
  <c r="D70" i="30"/>
  <c r="E69" i="30"/>
  <c r="P22" i="27"/>
  <c r="P54" i="27"/>
  <c r="X54" i="27"/>
  <c r="C64" i="30"/>
  <c r="B65" i="30"/>
  <c r="IJ6" i="20"/>
  <c r="IJ7" i="20"/>
  <c r="AR4" i="20"/>
  <c r="II83" i="27"/>
  <c r="II90" i="27"/>
  <c r="II89" i="27"/>
  <c r="O89" i="27"/>
  <c r="II80" i="27"/>
  <c r="II67" i="27"/>
  <c r="II66" i="27"/>
  <c r="T54" i="27"/>
  <c r="W54" i="27"/>
  <c r="P21" i="27"/>
  <c r="X22" i="27"/>
  <c r="II41" i="27"/>
  <c r="W22" i="27"/>
  <c r="T22" i="27"/>
  <c r="U22" i="27"/>
  <c r="O54" i="27"/>
  <c r="Y54" i="27"/>
  <c r="II52" i="27"/>
  <c r="S33" i="27"/>
  <c r="O22" i="27"/>
  <c r="II97" i="27"/>
  <c r="II70" i="27"/>
  <c r="U54" i="27"/>
  <c r="S22" i="27"/>
  <c r="O13" i="27"/>
  <c r="P13" i="27" s="1"/>
  <c r="W13" i="27" s="1"/>
  <c r="Y33" i="27"/>
  <c r="II25" i="27"/>
  <c r="II47" i="27"/>
  <c r="B71" i="28"/>
  <c r="C71" i="28" s="1"/>
  <c r="W21" i="27"/>
  <c r="T37" i="27"/>
  <c r="W78" i="27"/>
  <c r="O78" i="27"/>
  <c r="P47" i="27"/>
  <c r="U38" i="27"/>
  <c r="W14" i="27"/>
  <c r="P59" i="27"/>
  <c r="T78" i="27"/>
  <c r="P29" i="27"/>
  <c r="X38" i="27"/>
  <c r="O47" i="27"/>
  <c r="W37" i="27"/>
  <c r="O29" i="27"/>
  <c r="O38" i="27"/>
  <c r="Y14" i="27"/>
  <c r="P37" i="27"/>
  <c r="S14" i="27"/>
  <c r="T47" i="27"/>
  <c r="O37" i="27"/>
  <c r="P38" i="27"/>
  <c r="T14" i="27"/>
  <c r="O97" i="27"/>
  <c r="T59" i="27"/>
  <c r="S78" i="27"/>
  <c r="X78" i="27"/>
  <c r="W38" i="27"/>
  <c r="S47" i="27"/>
  <c r="Y47" i="27"/>
  <c r="S37" i="27"/>
  <c r="Y37" i="27"/>
  <c r="T38" i="27"/>
  <c r="P14" i="27"/>
  <c r="X43" i="27"/>
  <c r="S38" i="27"/>
  <c r="X37" i="27"/>
  <c r="X14" i="27"/>
  <c r="O14" i="27"/>
  <c r="W97" i="27"/>
  <c r="T97" i="27"/>
  <c r="O43" i="27"/>
  <c r="X44" i="27"/>
  <c r="S5" i="27"/>
  <c r="X5" i="27" s="1"/>
  <c r="W59" i="27"/>
  <c r="Y59" i="27"/>
  <c r="Y97" i="27"/>
  <c r="W43" i="27"/>
  <c r="T43" i="27"/>
  <c r="P44" i="27"/>
  <c r="S59" i="27"/>
  <c r="X59" i="27"/>
  <c r="S97" i="27"/>
  <c r="S43" i="27"/>
  <c r="U59" i="27"/>
  <c r="W89" i="27"/>
  <c r="T89" i="27"/>
  <c r="AA52" i="27"/>
  <c r="O44" i="27"/>
  <c r="U44" i="27"/>
  <c r="X33" i="27"/>
  <c r="AA30" i="27"/>
  <c r="W29" i="27"/>
  <c r="T29" i="27"/>
  <c r="S21" i="27"/>
  <c r="Y21" i="27"/>
  <c r="W44" i="27"/>
  <c r="S89" i="27"/>
  <c r="Y89" i="27"/>
  <c r="T44" i="27"/>
  <c r="O33" i="27"/>
  <c r="S29" i="27"/>
  <c r="Y29" i="27"/>
  <c r="X21" i="27"/>
  <c r="S44" i="27"/>
  <c r="AA90" i="27"/>
  <c r="U33" i="27"/>
  <c r="W33" i="27"/>
  <c r="T33" i="27"/>
  <c r="X29" i="27"/>
  <c r="O21" i="27"/>
  <c r="AJ80" i="27"/>
  <c r="U4" i="27"/>
  <c r="AA67" i="27"/>
  <c r="W4" i="27"/>
  <c r="Y51" i="27"/>
  <c r="U51" i="27"/>
  <c r="P51" i="27"/>
  <c r="X101" i="27"/>
  <c r="W98" i="27"/>
  <c r="X98" i="27"/>
  <c r="Y98" i="27"/>
  <c r="AM80" i="27"/>
  <c r="O51" i="27"/>
  <c r="T60" i="27"/>
  <c r="P60" i="27"/>
  <c r="T17" i="27"/>
  <c r="S18" i="27"/>
  <c r="Y18" i="27"/>
  <c r="U43" i="27"/>
  <c r="P43" i="27"/>
  <c r="U97" i="27"/>
  <c r="P97" i="27"/>
  <c r="P101" i="27"/>
  <c r="O101" i="27"/>
  <c r="S98" i="27"/>
  <c r="P98" i="27"/>
  <c r="O60" i="27"/>
  <c r="U17" i="27"/>
  <c r="S17" i="27"/>
  <c r="Y17" i="27"/>
  <c r="S9" i="27"/>
  <c r="U9" i="27" s="1"/>
  <c r="X18" i="27"/>
  <c r="P18" i="27"/>
  <c r="U78" i="27"/>
  <c r="P78" i="27"/>
  <c r="U47" i="27"/>
  <c r="W47" i="27"/>
  <c r="Y60" i="27"/>
  <c r="S60" i="27"/>
  <c r="U101" i="27"/>
  <c r="T101" i="27"/>
  <c r="O98" i="27"/>
  <c r="X51" i="27"/>
  <c r="W60" i="27"/>
  <c r="P17" i="27"/>
  <c r="X17" i="27"/>
  <c r="T18" i="27"/>
  <c r="B18" i="27" s="1"/>
  <c r="U89" i="27"/>
  <c r="P89" i="27"/>
  <c r="AB80" i="27"/>
  <c r="X4" i="27"/>
  <c r="AD80" i="27"/>
  <c r="T4" i="27"/>
  <c r="B4" i="27" s="1"/>
  <c r="D4" i="27" s="1"/>
  <c r="AL83" i="27"/>
  <c r="AH83" i="27"/>
  <c r="AD83" i="27"/>
  <c r="AK83" i="27"/>
  <c r="AG83" i="27"/>
  <c r="AC83" i="27"/>
  <c r="AJ83" i="27"/>
  <c r="AB83" i="27"/>
  <c r="AI83" i="27"/>
  <c r="AA83" i="27"/>
  <c r="AM83" i="27"/>
  <c r="AF83" i="27"/>
  <c r="AE83" i="27"/>
  <c r="X62" i="27"/>
  <c r="S62" i="27"/>
  <c r="U62" i="27"/>
  <c r="O62" i="27"/>
  <c r="T62" i="27"/>
  <c r="Y62" i="27"/>
  <c r="P62" i="27"/>
  <c r="W62" i="27"/>
  <c r="W49" i="27"/>
  <c r="U49" i="27"/>
  <c r="P49" i="27"/>
  <c r="Y49" i="27"/>
  <c r="T49" i="27"/>
  <c r="O49" i="27"/>
  <c r="X49" i="27"/>
  <c r="S49" i="27"/>
  <c r="U56" i="27"/>
  <c r="P56" i="27"/>
  <c r="W56" i="27"/>
  <c r="O56" i="27"/>
  <c r="T56" i="27"/>
  <c r="Y56" i="27"/>
  <c r="S56" i="27"/>
  <c r="X56" i="27"/>
  <c r="AL41" i="27"/>
  <c r="AH41" i="27"/>
  <c r="AD41" i="27"/>
  <c r="AK41" i="27"/>
  <c r="AG41" i="27"/>
  <c r="AC41" i="27"/>
  <c r="AM41" i="27"/>
  <c r="AE41" i="27"/>
  <c r="AA41" i="27"/>
  <c r="AF41" i="27"/>
  <c r="AJ41" i="27"/>
  <c r="AB41" i="27"/>
  <c r="AI41" i="27"/>
  <c r="X36" i="27"/>
  <c r="S36" i="27"/>
  <c r="W36" i="27"/>
  <c r="Y36" i="27"/>
  <c r="O36" i="27"/>
  <c r="T36" i="27"/>
  <c r="U36" i="27"/>
  <c r="P36" i="27"/>
  <c r="X96" i="27"/>
  <c r="S96" i="27"/>
  <c r="W96" i="27"/>
  <c r="U96" i="27"/>
  <c r="T96" i="27"/>
  <c r="Y96" i="27"/>
  <c r="P96" i="27"/>
  <c r="O96" i="27"/>
  <c r="AC98" i="27"/>
  <c r="AA80" i="27"/>
  <c r="U84" i="27"/>
  <c r="P84" i="27"/>
  <c r="Y84" i="27"/>
  <c r="T84" i="27"/>
  <c r="O84" i="27"/>
  <c r="W84" i="27"/>
  <c r="S84" i="27"/>
  <c r="X84" i="27"/>
  <c r="X82" i="27"/>
  <c r="S82" i="27"/>
  <c r="W82" i="27"/>
  <c r="P82" i="27"/>
  <c r="Y82" i="27"/>
  <c r="O82" i="27"/>
  <c r="T82" i="27"/>
  <c r="U82" i="27"/>
  <c r="AL80" i="27"/>
  <c r="X74" i="27"/>
  <c r="S74" i="27"/>
  <c r="T74" i="27"/>
  <c r="Y74" i="27"/>
  <c r="W74" i="27"/>
  <c r="U74" i="27"/>
  <c r="P74" i="27"/>
  <c r="O74" i="27"/>
  <c r="W57" i="27"/>
  <c r="U57" i="27"/>
  <c r="O57" i="27"/>
  <c r="T57" i="27"/>
  <c r="Y57" i="27"/>
  <c r="S57" i="27"/>
  <c r="P57" i="27"/>
  <c r="X57" i="27"/>
  <c r="W61" i="27"/>
  <c r="X61" i="27"/>
  <c r="P61" i="27"/>
  <c r="U61" i="27"/>
  <c r="O61" i="27"/>
  <c r="T61" i="27"/>
  <c r="Y61" i="27"/>
  <c r="S61" i="27"/>
  <c r="AL55" i="27"/>
  <c r="AH55" i="27"/>
  <c r="AD55" i="27"/>
  <c r="AI55" i="27"/>
  <c r="AC55" i="27"/>
  <c r="AM55" i="27"/>
  <c r="AG55" i="27"/>
  <c r="AB55" i="27"/>
  <c r="AK55" i="27"/>
  <c r="AF55" i="27"/>
  <c r="AA55" i="27"/>
  <c r="AJ55" i="27"/>
  <c r="AE55" i="27"/>
  <c r="Y63" i="27"/>
  <c r="T63" i="27"/>
  <c r="O63" i="27"/>
  <c r="S63" i="27"/>
  <c r="X63" i="27"/>
  <c r="W63" i="27"/>
  <c r="P63" i="27"/>
  <c r="U63" i="27"/>
  <c r="X93" i="27"/>
  <c r="S93" i="27"/>
  <c r="U93" i="27"/>
  <c r="O93" i="27"/>
  <c r="T93" i="27"/>
  <c r="P93" i="27"/>
  <c r="Y93" i="27"/>
  <c r="W93" i="27"/>
  <c r="X50" i="27"/>
  <c r="S50" i="27"/>
  <c r="W50" i="27"/>
  <c r="U50" i="27"/>
  <c r="P50" i="27"/>
  <c r="O50" i="27"/>
  <c r="Y50" i="27"/>
  <c r="T50" i="27"/>
  <c r="X46" i="27"/>
  <c r="S46" i="27"/>
  <c r="W46" i="27"/>
  <c r="P46" i="27"/>
  <c r="Y46" i="27"/>
  <c r="O46" i="27"/>
  <c r="T46" i="27"/>
  <c r="U46" i="27"/>
  <c r="U8" i="27"/>
  <c r="W27" i="27"/>
  <c r="U27" i="27"/>
  <c r="P27" i="27"/>
  <c r="T27" i="27"/>
  <c r="O27" i="27"/>
  <c r="S27" i="27"/>
  <c r="Y27" i="27"/>
  <c r="X27" i="27"/>
  <c r="W92" i="27"/>
  <c r="X92" i="27"/>
  <c r="P92" i="27"/>
  <c r="U92" i="27"/>
  <c r="O92" i="27"/>
  <c r="S92" i="27"/>
  <c r="T92" i="27"/>
  <c r="Y92" i="27"/>
  <c r="W87" i="27"/>
  <c r="U87" i="27"/>
  <c r="P87" i="27"/>
  <c r="S87" i="27"/>
  <c r="Y87" i="27"/>
  <c r="O87" i="27"/>
  <c r="X87" i="27"/>
  <c r="T87" i="27"/>
  <c r="X58" i="27"/>
  <c r="S58" i="27"/>
  <c r="T58" i="27"/>
  <c r="Y58" i="27"/>
  <c r="W58" i="27"/>
  <c r="P58" i="27"/>
  <c r="U58" i="27"/>
  <c r="O58" i="27"/>
  <c r="AL70" i="27"/>
  <c r="AH70" i="27"/>
  <c r="AD70" i="27"/>
  <c r="AK70" i="27"/>
  <c r="AG70" i="27"/>
  <c r="AC70" i="27"/>
  <c r="AJ70" i="27"/>
  <c r="AB70" i="27"/>
  <c r="AI70" i="27"/>
  <c r="AA70" i="27"/>
  <c r="AF70" i="27"/>
  <c r="AM70" i="27"/>
  <c r="AE70" i="27"/>
  <c r="O10" i="27"/>
  <c r="P10" i="27" s="1"/>
  <c r="S10" i="27"/>
  <c r="X40" i="27"/>
  <c r="S40" i="27"/>
  <c r="W40" i="27"/>
  <c r="T40" i="27"/>
  <c r="Y40" i="27"/>
  <c r="P40" i="27"/>
  <c r="O40" i="27"/>
  <c r="U40" i="27"/>
  <c r="X32" i="27"/>
  <c r="S32" i="27"/>
  <c r="W32" i="27"/>
  <c r="T32" i="27"/>
  <c r="O32" i="27"/>
  <c r="P32" i="27"/>
  <c r="Y32" i="27"/>
  <c r="U32" i="27"/>
  <c r="X16" i="27"/>
  <c r="S16" i="27"/>
  <c r="W16" i="27"/>
  <c r="T16" i="27"/>
  <c r="P16" i="27"/>
  <c r="Y16" i="27"/>
  <c r="O16" i="27"/>
  <c r="U16" i="27"/>
  <c r="S11" i="27"/>
  <c r="O11" i="27"/>
  <c r="P11" i="27" s="1"/>
  <c r="W15" i="27"/>
  <c r="U15" i="27"/>
  <c r="P15" i="27"/>
  <c r="Y15" i="27"/>
  <c r="O15" i="27"/>
  <c r="X15" i="27"/>
  <c r="S15" i="27"/>
  <c r="T15" i="27"/>
  <c r="Y79" i="27"/>
  <c r="T79" i="27"/>
  <c r="O79" i="27"/>
  <c r="X79" i="27"/>
  <c r="W79" i="27"/>
  <c r="P79" i="27"/>
  <c r="U79" i="27"/>
  <c r="S79" i="27"/>
  <c r="W45" i="27"/>
  <c r="U45" i="27"/>
  <c r="P45" i="27"/>
  <c r="X45" i="27"/>
  <c r="T45" i="27"/>
  <c r="S45" i="27"/>
  <c r="Y45" i="27"/>
  <c r="O45" i="27"/>
  <c r="U34" i="27"/>
  <c r="P34" i="27"/>
  <c r="Y34" i="27"/>
  <c r="T34" i="27"/>
  <c r="O34" i="27"/>
  <c r="X34" i="27"/>
  <c r="S34" i="27"/>
  <c r="W34" i="27"/>
  <c r="AL21" i="27"/>
  <c r="AH21" i="27"/>
  <c r="AD21" i="27"/>
  <c r="AK21" i="27"/>
  <c r="AG21" i="27"/>
  <c r="AC21" i="27"/>
  <c r="AI21" i="27"/>
  <c r="AA21" i="27"/>
  <c r="AJ21" i="27"/>
  <c r="AB21" i="27"/>
  <c r="AF21" i="27"/>
  <c r="AM21" i="27"/>
  <c r="AE21" i="27"/>
  <c r="W19" i="27"/>
  <c r="U19" i="27"/>
  <c r="P19" i="27"/>
  <c r="T19" i="27"/>
  <c r="Y19" i="27"/>
  <c r="O19" i="27"/>
  <c r="X19" i="27"/>
  <c r="S19" i="27"/>
  <c r="X28" i="27"/>
  <c r="S28" i="27"/>
  <c r="W28" i="27"/>
  <c r="Y28" i="27"/>
  <c r="O28" i="27"/>
  <c r="T28" i="27"/>
  <c r="U28" i="27"/>
  <c r="P28" i="27"/>
  <c r="X20" i="27"/>
  <c r="S20" i="27"/>
  <c r="W20" i="27"/>
  <c r="Y20" i="27"/>
  <c r="O20" i="27"/>
  <c r="T20" i="27"/>
  <c r="P20" i="27"/>
  <c r="U20" i="27"/>
  <c r="S12" i="27"/>
  <c r="O12" i="27"/>
  <c r="P12" i="27" s="1"/>
  <c r="W39" i="27"/>
  <c r="U39" i="27"/>
  <c r="P39" i="27"/>
  <c r="Y39" i="27"/>
  <c r="O39" i="27"/>
  <c r="T39" i="27"/>
  <c r="X39" i="27"/>
  <c r="S39" i="27"/>
  <c r="W95" i="27"/>
  <c r="U95" i="27"/>
  <c r="P95" i="27"/>
  <c r="S95" i="27"/>
  <c r="Y95" i="27"/>
  <c r="O95" i="27"/>
  <c r="X95" i="27"/>
  <c r="T95" i="27"/>
  <c r="U102" i="27"/>
  <c r="P102" i="27"/>
  <c r="Y102" i="27"/>
  <c r="T102" i="27"/>
  <c r="O102" i="27"/>
  <c r="X102" i="27"/>
  <c r="W102" i="27"/>
  <c r="S102" i="27"/>
  <c r="W91" i="27"/>
  <c r="U91" i="27"/>
  <c r="P91" i="27"/>
  <c r="X91" i="27"/>
  <c r="T91" i="27"/>
  <c r="Y91" i="27"/>
  <c r="S91" i="27"/>
  <c r="O91" i="27"/>
  <c r="W99" i="27"/>
  <c r="U99" i="27"/>
  <c r="P99" i="27"/>
  <c r="Y99" i="27"/>
  <c r="O99" i="27"/>
  <c r="X99" i="27"/>
  <c r="T99" i="27"/>
  <c r="S99" i="27"/>
  <c r="W72" i="27"/>
  <c r="U72" i="27"/>
  <c r="P72" i="27"/>
  <c r="S72" i="27"/>
  <c r="Y72" i="27"/>
  <c r="O72" i="27"/>
  <c r="X72" i="27"/>
  <c r="T72" i="27"/>
  <c r="AL25" i="27"/>
  <c r="AH25" i="27"/>
  <c r="AD25" i="27"/>
  <c r="AK25" i="27"/>
  <c r="AG25" i="27"/>
  <c r="AC25" i="27"/>
  <c r="AM25" i="27"/>
  <c r="AE25" i="27"/>
  <c r="AF25" i="27"/>
  <c r="AJ25" i="27"/>
  <c r="AB25" i="27"/>
  <c r="AI25" i="27"/>
  <c r="AA25" i="27"/>
  <c r="W53" i="27"/>
  <c r="U53" i="27"/>
  <c r="P53" i="27"/>
  <c r="Y53" i="27"/>
  <c r="T53" i="27"/>
  <c r="O53" i="27"/>
  <c r="S53" i="27"/>
  <c r="X53" i="27"/>
  <c r="X42" i="27"/>
  <c r="W42" i="27"/>
  <c r="U42" i="27"/>
  <c r="P42" i="27"/>
  <c r="T42" i="27"/>
  <c r="O42" i="27"/>
  <c r="Y42" i="27"/>
  <c r="S42" i="27"/>
  <c r="W35" i="27"/>
  <c r="U35" i="27"/>
  <c r="P35" i="27"/>
  <c r="T35" i="27"/>
  <c r="Y35" i="27"/>
  <c r="O35" i="27"/>
  <c r="X35" i="27"/>
  <c r="S35" i="27"/>
  <c r="W85" i="27"/>
  <c r="U85" i="27"/>
  <c r="P85" i="27"/>
  <c r="S85" i="27"/>
  <c r="Y85" i="27"/>
  <c r="O85" i="27"/>
  <c r="X85" i="27"/>
  <c r="T85" i="27"/>
  <c r="U94" i="27"/>
  <c r="P94" i="27"/>
  <c r="Y94" i="27"/>
  <c r="T94" i="27"/>
  <c r="O94" i="27"/>
  <c r="W94" i="27"/>
  <c r="S94" i="27"/>
  <c r="X94" i="27"/>
  <c r="AG80" i="27"/>
  <c r="AF80" i="27"/>
  <c r="W76" i="27"/>
  <c r="U76" i="27"/>
  <c r="P76" i="27"/>
  <c r="T76" i="27"/>
  <c r="S76" i="27"/>
  <c r="X76" i="27"/>
  <c r="O76" i="27"/>
  <c r="Y76" i="27"/>
  <c r="X69" i="27"/>
  <c r="S69" i="27"/>
  <c r="W69" i="27"/>
  <c r="P69" i="27"/>
  <c r="Y69" i="27"/>
  <c r="O69" i="27"/>
  <c r="U69" i="27"/>
  <c r="T69" i="27"/>
  <c r="AC80" i="27"/>
  <c r="AE80" i="27"/>
  <c r="Y75" i="27"/>
  <c r="T75" i="27"/>
  <c r="O75" i="27"/>
  <c r="X75" i="27"/>
  <c r="W75" i="27"/>
  <c r="P75" i="27"/>
  <c r="U75" i="27"/>
  <c r="S75" i="27"/>
  <c r="AM90" i="27"/>
  <c r="AI90" i="27"/>
  <c r="AE90" i="27"/>
  <c r="AL90" i="27"/>
  <c r="AH90" i="27"/>
  <c r="AD90" i="27"/>
  <c r="AJ90" i="27"/>
  <c r="AB90" i="27"/>
  <c r="AG90" i="27"/>
  <c r="AK90" i="27"/>
  <c r="AF90" i="27"/>
  <c r="AC90" i="27"/>
  <c r="X100" i="27"/>
  <c r="S100" i="27"/>
  <c r="W100" i="27"/>
  <c r="T100" i="27"/>
  <c r="P100" i="27"/>
  <c r="Y100" i="27"/>
  <c r="O100" i="27"/>
  <c r="U100" i="27"/>
  <c r="W103" i="27"/>
  <c r="U103" i="27"/>
  <c r="P103" i="27"/>
  <c r="T103" i="27"/>
  <c r="S103" i="27"/>
  <c r="Y103" i="27"/>
  <c r="O103" i="27"/>
  <c r="X103" i="27"/>
  <c r="X88" i="27"/>
  <c r="S88" i="27"/>
  <c r="W88" i="27"/>
  <c r="U88" i="27"/>
  <c r="T88" i="27"/>
  <c r="Y88" i="27"/>
  <c r="P88" i="27"/>
  <c r="O88" i="27"/>
  <c r="U86" i="27"/>
  <c r="P86" i="27"/>
  <c r="Y86" i="27"/>
  <c r="T86" i="27"/>
  <c r="O86" i="27"/>
  <c r="W86" i="27"/>
  <c r="S86" i="27"/>
  <c r="X86" i="27"/>
  <c r="W81" i="27"/>
  <c r="X81" i="27"/>
  <c r="P81" i="27"/>
  <c r="U81" i="27"/>
  <c r="O81" i="27"/>
  <c r="Y81" i="27"/>
  <c r="T81" i="27"/>
  <c r="S81" i="27"/>
  <c r="X77" i="27"/>
  <c r="S77" i="27"/>
  <c r="W77" i="27"/>
  <c r="Y77" i="27"/>
  <c r="O77" i="27"/>
  <c r="U77" i="27"/>
  <c r="T77" i="27"/>
  <c r="P77" i="27"/>
  <c r="W73" i="27"/>
  <c r="U73" i="27"/>
  <c r="O73" i="27"/>
  <c r="T73" i="27"/>
  <c r="S73" i="27"/>
  <c r="P73" i="27"/>
  <c r="Y73" i="27"/>
  <c r="X73" i="27"/>
  <c r="AK80" i="27"/>
  <c r="AH80" i="27"/>
  <c r="AI80" i="27"/>
  <c r="U71" i="27"/>
  <c r="P71" i="27"/>
  <c r="Y71" i="27"/>
  <c r="T71" i="27"/>
  <c r="O71" i="27"/>
  <c r="W71" i="27"/>
  <c r="S71" i="27"/>
  <c r="X71" i="27"/>
  <c r="U64" i="27"/>
  <c r="P64" i="27"/>
  <c r="Y64" i="27"/>
  <c r="S64" i="27"/>
  <c r="X64" i="27"/>
  <c r="W64" i="27"/>
  <c r="O64" i="27"/>
  <c r="T64" i="27"/>
  <c r="W68" i="27"/>
  <c r="U68" i="27"/>
  <c r="P68" i="27"/>
  <c r="X68" i="27"/>
  <c r="T68" i="27"/>
  <c r="S68" i="27"/>
  <c r="Y68" i="27"/>
  <c r="O68" i="27"/>
  <c r="AM67" i="27"/>
  <c r="AI67" i="27"/>
  <c r="AE67" i="27"/>
  <c r="AL67" i="27"/>
  <c r="AH67" i="27"/>
  <c r="AD67" i="27"/>
  <c r="AJ67" i="27"/>
  <c r="AB67" i="27"/>
  <c r="AG67" i="27"/>
  <c r="AF67" i="27"/>
  <c r="AK67" i="27"/>
  <c r="AC67" i="27"/>
  <c r="AL66" i="27"/>
  <c r="AH66" i="27"/>
  <c r="AD66" i="27"/>
  <c r="AK66" i="27"/>
  <c r="AG66" i="27"/>
  <c r="AC66" i="27"/>
  <c r="AF66" i="27"/>
  <c r="AM66" i="27"/>
  <c r="AE66" i="27"/>
  <c r="AJ66" i="27"/>
  <c r="AB66" i="27"/>
  <c r="AI66" i="27"/>
  <c r="AA66" i="27"/>
  <c r="W65" i="27"/>
  <c r="Y65" i="27"/>
  <c r="S65" i="27"/>
  <c r="X65" i="27"/>
  <c r="P65" i="27"/>
  <c r="U65" i="27"/>
  <c r="O65" i="27"/>
  <c r="T65" i="27"/>
  <c r="U48" i="27"/>
  <c r="P48" i="27"/>
  <c r="Y48" i="27"/>
  <c r="T48" i="27"/>
  <c r="O48" i="27"/>
  <c r="W48" i="27"/>
  <c r="S48" i="27"/>
  <c r="X48" i="27"/>
  <c r="AM52" i="27"/>
  <c r="AI52" i="27"/>
  <c r="AE52" i="27"/>
  <c r="AL52" i="27"/>
  <c r="AH52" i="27"/>
  <c r="AD52" i="27"/>
  <c r="AK52" i="27"/>
  <c r="AG52" i="27"/>
  <c r="AC52" i="27"/>
  <c r="AJ52" i="27"/>
  <c r="AF52" i="27"/>
  <c r="AB52" i="27"/>
  <c r="X24" i="27"/>
  <c r="S24" i="27"/>
  <c r="W24" i="27"/>
  <c r="T24" i="27"/>
  <c r="P24" i="27"/>
  <c r="Y24" i="27"/>
  <c r="O24" i="27"/>
  <c r="U24" i="27"/>
  <c r="S6" i="27"/>
  <c r="O6" i="27"/>
  <c r="P6" i="27" s="1"/>
  <c r="W31" i="27"/>
  <c r="U31" i="27"/>
  <c r="P31" i="27"/>
  <c r="Y31" i="27"/>
  <c r="O31" i="27"/>
  <c r="S31" i="27"/>
  <c r="X31" i="27"/>
  <c r="T31" i="27"/>
  <c r="AM30" i="27"/>
  <c r="AI30" i="27"/>
  <c r="AE30" i="27"/>
  <c r="AL30" i="27"/>
  <c r="AH30" i="27"/>
  <c r="AD30" i="27"/>
  <c r="AK30" i="27"/>
  <c r="AC30" i="27"/>
  <c r="AJ30" i="27"/>
  <c r="AB30" i="27"/>
  <c r="AG30" i="27"/>
  <c r="AF30" i="27"/>
  <c r="W23" i="27"/>
  <c r="U23" i="27"/>
  <c r="P23" i="27"/>
  <c r="Y23" i="27"/>
  <c r="O23" i="27"/>
  <c r="T23" i="27"/>
  <c r="S23" i="27"/>
  <c r="X23" i="27"/>
  <c r="S7" i="27"/>
  <c r="O7" i="27"/>
  <c r="P7" i="27" s="1"/>
  <c r="U26" i="27"/>
  <c r="P26" i="27"/>
  <c r="Y26" i="27"/>
  <c r="T26" i="27"/>
  <c r="O26" i="27"/>
  <c r="X26" i="27"/>
  <c r="W26" i="27"/>
  <c r="S26" i="27"/>
  <c r="AG98" i="27" l="1"/>
  <c r="AB98" i="27"/>
  <c r="D98" i="27"/>
  <c r="D55" i="27"/>
  <c r="C56" i="27" s="1"/>
  <c r="AL98" i="27"/>
  <c r="D30" i="27"/>
  <c r="C31" i="27" s="1"/>
  <c r="AE98" i="27"/>
  <c r="D41" i="27"/>
  <c r="AD98" i="27"/>
  <c r="D25" i="27"/>
  <c r="C26" i="27" s="1"/>
  <c r="AI98" i="27"/>
  <c r="D66" i="27"/>
  <c r="C67" i="27" s="1"/>
  <c r="AH98" i="27"/>
  <c r="AM98" i="27"/>
  <c r="D67" i="27"/>
  <c r="C68" i="27" s="1"/>
  <c r="D18" i="27"/>
  <c r="C19" i="27" s="1"/>
  <c r="D83" i="27"/>
  <c r="C84" i="27" s="1"/>
  <c r="D90" i="27"/>
  <c r="C91" i="27" s="1"/>
  <c r="D52" i="27"/>
  <c r="C53" i="27" s="1"/>
  <c r="D80" i="27"/>
  <c r="C81" i="27" s="1"/>
  <c r="AF98" i="27"/>
  <c r="D21" i="27"/>
  <c r="AA98" i="27"/>
  <c r="IU49" i="27"/>
  <c r="JG49" i="27"/>
  <c r="JS49" i="27"/>
  <c r="KE49" i="27"/>
  <c r="KQ49" i="27"/>
  <c r="LC49" i="27"/>
  <c r="LO49" i="27"/>
  <c r="MA49" i="27"/>
  <c r="MM49" i="27"/>
  <c r="MY49" i="27"/>
  <c r="NK49" i="27"/>
  <c r="NW49" i="27"/>
  <c r="OI49" i="27"/>
  <c r="OU49" i="27"/>
  <c r="PG49" i="27"/>
  <c r="PS49" i="27"/>
  <c r="IJ49" i="27"/>
  <c r="IV49" i="27"/>
  <c r="JH49" i="27"/>
  <c r="JT49" i="27"/>
  <c r="KF49" i="27"/>
  <c r="KR49" i="27"/>
  <c r="LD49" i="27"/>
  <c r="LP49" i="27"/>
  <c r="MB49" i="27"/>
  <c r="MN49" i="27"/>
  <c r="MZ49" i="27"/>
  <c r="NL49" i="27"/>
  <c r="NX49" i="27"/>
  <c r="OJ49" i="27"/>
  <c r="OV49" i="27"/>
  <c r="PH49" i="27"/>
  <c r="PT49" i="27"/>
  <c r="IK49" i="27"/>
  <c r="IW49" i="27"/>
  <c r="JI49" i="27"/>
  <c r="JU49" i="27"/>
  <c r="KG49" i="27"/>
  <c r="KS49" i="27"/>
  <c r="LE49" i="27"/>
  <c r="LQ49" i="27"/>
  <c r="MC49" i="27"/>
  <c r="MO49" i="27"/>
  <c r="NA49" i="27"/>
  <c r="NM49" i="27"/>
  <c r="NY49" i="27"/>
  <c r="OK49" i="27"/>
  <c r="OW49" i="27"/>
  <c r="PI49" i="27"/>
  <c r="PU49" i="27"/>
  <c r="IL49" i="27"/>
  <c r="IX49" i="27"/>
  <c r="JJ49" i="27"/>
  <c r="JV49" i="27"/>
  <c r="KH49" i="27"/>
  <c r="KT49" i="27"/>
  <c r="IM49" i="27"/>
  <c r="IY49" i="27"/>
  <c r="JK49" i="27"/>
  <c r="JW49" i="27"/>
  <c r="KI49" i="27"/>
  <c r="KU49" i="27"/>
  <c r="LG49" i="27"/>
  <c r="LS49" i="27"/>
  <c r="ME49" i="27"/>
  <c r="MQ49" i="27"/>
  <c r="NC49" i="27"/>
  <c r="NO49" i="27"/>
  <c r="OA49" i="27"/>
  <c r="OM49" i="27"/>
  <c r="OY49" i="27"/>
  <c r="PK49" i="27"/>
  <c r="PW49" i="27"/>
  <c r="IN49" i="27"/>
  <c r="IZ49" i="27"/>
  <c r="JL49" i="27"/>
  <c r="JX49" i="27"/>
  <c r="KJ49" i="27"/>
  <c r="KV49" i="27"/>
  <c r="LH49" i="27"/>
  <c r="LT49" i="27"/>
  <c r="MF49" i="27"/>
  <c r="MR49" i="27"/>
  <c r="ND49" i="27"/>
  <c r="NP49" i="27"/>
  <c r="OB49" i="27"/>
  <c r="ON49" i="27"/>
  <c r="OZ49" i="27"/>
  <c r="PL49" i="27"/>
  <c r="PX49" i="27"/>
  <c r="IO49" i="27"/>
  <c r="JA49" i="27"/>
  <c r="JM49" i="27"/>
  <c r="JY49" i="27"/>
  <c r="KK49" i="27"/>
  <c r="KW49" i="27"/>
  <c r="LI49" i="27"/>
  <c r="LU49" i="27"/>
  <c r="MG49" i="27"/>
  <c r="MS49" i="27"/>
  <c r="NE49" i="27"/>
  <c r="NQ49" i="27"/>
  <c r="OC49" i="27"/>
  <c r="OO49" i="27"/>
  <c r="PA49" i="27"/>
  <c r="PM49" i="27"/>
  <c r="PY49" i="27"/>
  <c r="IP49" i="27"/>
  <c r="JB49" i="27"/>
  <c r="JN49" i="27"/>
  <c r="JZ49" i="27"/>
  <c r="KL49" i="27"/>
  <c r="KX49" i="27"/>
  <c r="LJ49" i="27"/>
  <c r="LV49" i="27"/>
  <c r="MH49" i="27"/>
  <c r="MT49" i="27"/>
  <c r="NF49" i="27"/>
  <c r="NR49" i="27"/>
  <c r="OD49" i="27"/>
  <c r="OP49" i="27"/>
  <c r="PB49" i="27"/>
  <c r="PN49" i="27"/>
  <c r="PZ49" i="27"/>
  <c r="IQ49" i="27"/>
  <c r="JC49" i="27"/>
  <c r="JO49" i="27"/>
  <c r="KA49" i="27"/>
  <c r="KM49" i="27"/>
  <c r="KY49" i="27"/>
  <c r="LK49" i="27"/>
  <c r="LW49" i="27"/>
  <c r="MI49" i="27"/>
  <c r="MU49" i="27"/>
  <c r="NG49" i="27"/>
  <c r="NS49" i="27"/>
  <c r="OE49" i="27"/>
  <c r="OQ49" i="27"/>
  <c r="PC49" i="27"/>
  <c r="PO49" i="27"/>
  <c r="QA49" i="27"/>
  <c r="IR49" i="27"/>
  <c r="JD49" i="27"/>
  <c r="JP49" i="27"/>
  <c r="KB49" i="27"/>
  <c r="KN49" i="27"/>
  <c r="KZ49" i="27"/>
  <c r="IS49" i="27"/>
  <c r="JE49" i="27"/>
  <c r="JQ49" i="27"/>
  <c r="KC49" i="27"/>
  <c r="KO49" i="27"/>
  <c r="LA49" i="27"/>
  <c r="LM49" i="27"/>
  <c r="LY49" i="27"/>
  <c r="MK49" i="27"/>
  <c r="MW49" i="27"/>
  <c r="NI49" i="27"/>
  <c r="NU49" i="27"/>
  <c r="OG49" i="27"/>
  <c r="OS49" i="27"/>
  <c r="PE49" i="27"/>
  <c r="PQ49" i="27"/>
  <c r="JF49" i="27"/>
  <c r="MJ49" i="27"/>
  <c r="OF49" i="27"/>
  <c r="JR49" i="27"/>
  <c r="ML49" i="27"/>
  <c r="OH49" i="27"/>
  <c r="KD49" i="27"/>
  <c r="MP49" i="27"/>
  <c r="OL49" i="27"/>
  <c r="KP49" i="27"/>
  <c r="MV49" i="27"/>
  <c r="OR49" i="27"/>
  <c r="LB49" i="27"/>
  <c r="MX49" i="27"/>
  <c r="OT49" i="27"/>
  <c r="LF49" i="27"/>
  <c r="NB49" i="27"/>
  <c r="OX49" i="27"/>
  <c r="LL49" i="27"/>
  <c r="NH49" i="27"/>
  <c r="PD49" i="27"/>
  <c r="LN49" i="27"/>
  <c r="NJ49" i="27"/>
  <c r="PF49" i="27"/>
  <c r="LR49" i="27"/>
  <c r="NN49" i="27"/>
  <c r="PJ49" i="27"/>
  <c r="LX49" i="27"/>
  <c r="NT49" i="27"/>
  <c r="PP49" i="27"/>
  <c r="LZ49" i="27"/>
  <c r="NV49" i="27"/>
  <c r="PR49" i="27"/>
  <c r="IT49" i="27"/>
  <c r="MD49" i="27"/>
  <c r="NZ49" i="27"/>
  <c r="PV49" i="27"/>
  <c r="IU73" i="27"/>
  <c r="JG73" i="27"/>
  <c r="JS73" i="27"/>
  <c r="KE73" i="27"/>
  <c r="KQ73" i="27"/>
  <c r="LC73" i="27"/>
  <c r="LO73" i="27"/>
  <c r="MA73" i="27"/>
  <c r="MM73" i="27"/>
  <c r="MY73" i="27"/>
  <c r="NK73" i="27"/>
  <c r="NW73" i="27"/>
  <c r="OI73" i="27"/>
  <c r="OU73" i="27"/>
  <c r="PG73" i="27"/>
  <c r="PS73" i="27"/>
  <c r="IJ73" i="27"/>
  <c r="IV73" i="27"/>
  <c r="JH73" i="27"/>
  <c r="JT73" i="27"/>
  <c r="KF73" i="27"/>
  <c r="KR73" i="27"/>
  <c r="LD73" i="27"/>
  <c r="LP73" i="27"/>
  <c r="MB73" i="27"/>
  <c r="MN73" i="27"/>
  <c r="MZ73" i="27"/>
  <c r="NL73" i="27"/>
  <c r="NX73" i="27"/>
  <c r="OJ73" i="27"/>
  <c r="OV73" i="27"/>
  <c r="PH73" i="27"/>
  <c r="PT73" i="27"/>
  <c r="IK73" i="27"/>
  <c r="IW73" i="27"/>
  <c r="JI73" i="27"/>
  <c r="JU73" i="27"/>
  <c r="KG73" i="27"/>
  <c r="KS73" i="27"/>
  <c r="LE73" i="27"/>
  <c r="LQ73" i="27"/>
  <c r="MC73" i="27"/>
  <c r="MO73" i="27"/>
  <c r="NA73" i="27"/>
  <c r="NM73" i="27"/>
  <c r="NY73" i="27"/>
  <c r="OK73" i="27"/>
  <c r="OW73" i="27"/>
  <c r="PI73" i="27"/>
  <c r="PU73" i="27"/>
  <c r="IL73" i="27"/>
  <c r="IX73" i="27"/>
  <c r="JJ73" i="27"/>
  <c r="JV73" i="27"/>
  <c r="KH73" i="27"/>
  <c r="KT73" i="27"/>
  <c r="LF73" i="27"/>
  <c r="LR73" i="27"/>
  <c r="MD73" i="27"/>
  <c r="MP73" i="27"/>
  <c r="NB73" i="27"/>
  <c r="NN73" i="27"/>
  <c r="NZ73" i="27"/>
  <c r="OL73" i="27"/>
  <c r="OX73" i="27"/>
  <c r="PJ73" i="27"/>
  <c r="PV73" i="27"/>
  <c r="IM73" i="27"/>
  <c r="IY73" i="27"/>
  <c r="JK73" i="27"/>
  <c r="JW73" i="27"/>
  <c r="KI73" i="27"/>
  <c r="KU73" i="27"/>
  <c r="LG73" i="27"/>
  <c r="LS73" i="27"/>
  <c r="ME73" i="27"/>
  <c r="MQ73" i="27"/>
  <c r="NC73" i="27"/>
  <c r="NO73" i="27"/>
  <c r="OA73" i="27"/>
  <c r="OM73" i="27"/>
  <c r="OY73" i="27"/>
  <c r="PK73" i="27"/>
  <c r="PW73" i="27"/>
  <c r="IN73" i="27"/>
  <c r="IZ73" i="27"/>
  <c r="JL73" i="27"/>
  <c r="JX73" i="27"/>
  <c r="KJ73" i="27"/>
  <c r="KV73" i="27"/>
  <c r="LH73" i="27"/>
  <c r="LT73" i="27"/>
  <c r="MF73" i="27"/>
  <c r="MR73" i="27"/>
  <c r="ND73" i="27"/>
  <c r="NP73" i="27"/>
  <c r="OB73" i="27"/>
  <c r="ON73" i="27"/>
  <c r="OZ73" i="27"/>
  <c r="PL73" i="27"/>
  <c r="PX73" i="27"/>
  <c r="IO73" i="27"/>
  <c r="JA73" i="27"/>
  <c r="JM73" i="27"/>
  <c r="JY73" i="27"/>
  <c r="KK73" i="27"/>
  <c r="KW73" i="27"/>
  <c r="LI73" i="27"/>
  <c r="LU73" i="27"/>
  <c r="MG73" i="27"/>
  <c r="MS73" i="27"/>
  <c r="NE73" i="27"/>
  <c r="NQ73" i="27"/>
  <c r="OC73" i="27"/>
  <c r="OO73" i="27"/>
  <c r="PA73" i="27"/>
  <c r="PM73" i="27"/>
  <c r="PY73" i="27"/>
  <c r="IP73" i="27"/>
  <c r="JB73" i="27"/>
  <c r="JN73" i="27"/>
  <c r="JZ73" i="27"/>
  <c r="KL73" i="27"/>
  <c r="KX73" i="27"/>
  <c r="LJ73" i="27"/>
  <c r="LV73" i="27"/>
  <c r="MH73" i="27"/>
  <c r="MT73" i="27"/>
  <c r="NF73" i="27"/>
  <c r="NR73" i="27"/>
  <c r="OD73" i="27"/>
  <c r="OP73" i="27"/>
  <c r="PB73" i="27"/>
  <c r="PN73" i="27"/>
  <c r="PZ73" i="27"/>
  <c r="IQ73" i="27"/>
  <c r="JC73" i="27"/>
  <c r="JO73" i="27"/>
  <c r="KA73" i="27"/>
  <c r="KM73" i="27"/>
  <c r="KY73" i="27"/>
  <c r="LK73" i="27"/>
  <c r="LW73" i="27"/>
  <c r="MI73" i="27"/>
  <c r="MU73" i="27"/>
  <c r="NG73" i="27"/>
  <c r="NS73" i="27"/>
  <c r="OE73" i="27"/>
  <c r="OQ73" i="27"/>
  <c r="PC73" i="27"/>
  <c r="PO73" i="27"/>
  <c r="QA73" i="27"/>
  <c r="IR73" i="27"/>
  <c r="JD73" i="27"/>
  <c r="JP73" i="27"/>
  <c r="KB73" i="27"/>
  <c r="KN73" i="27"/>
  <c r="KZ73" i="27"/>
  <c r="LL73" i="27"/>
  <c r="LX73" i="27"/>
  <c r="MJ73" i="27"/>
  <c r="MV73" i="27"/>
  <c r="NH73" i="27"/>
  <c r="NT73" i="27"/>
  <c r="OF73" i="27"/>
  <c r="OR73" i="27"/>
  <c r="PD73" i="27"/>
  <c r="PP73" i="27"/>
  <c r="IS73" i="27"/>
  <c r="JE73" i="27"/>
  <c r="JQ73" i="27"/>
  <c r="KC73" i="27"/>
  <c r="KO73" i="27"/>
  <c r="LA73" i="27"/>
  <c r="LM73" i="27"/>
  <c r="LY73" i="27"/>
  <c r="MK73" i="27"/>
  <c r="MW73" i="27"/>
  <c r="NI73" i="27"/>
  <c r="NU73" i="27"/>
  <c r="OG73" i="27"/>
  <c r="OS73" i="27"/>
  <c r="PE73" i="27"/>
  <c r="PQ73" i="27"/>
  <c r="JF73" i="27"/>
  <c r="OT73" i="27"/>
  <c r="JR73" i="27"/>
  <c r="PF73" i="27"/>
  <c r="KD73" i="27"/>
  <c r="PR73" i="27"/>
  <c r="KP73" i="27"/>
  <c r="LB73" i="27"/>
  <c r="LN73" i="27"/>
  <c r="LZ73" i="27"/>
  <c r="ML73" i="27"/>
  <c r="MX73" i="27"/>
  <c r="NJ73" i="27"/>
  <c r="NV73" i="27"/>
  <c r="IT73" i="27"/>
  <c r="OH73" i="27"/>
  <c r="IK86" i="27"/>
  <c r="IW86" i="27"/>
  <c r="JI86" i="27"/>
  <c r="JU86" i="27"/>
  <c r="KG86" i="27"/>
  <c r="KS86" i="27"/>
  <c r="LE86" i="27"/>
  <c r="LQ86" i="27"/>
  <c r="MC86" i="27"/>
  <c r="MO86" i="27"/>
  <c r="NA86" i="27"/>
  <c r="NM86" i="27"/>
  <c r="NY86" i="27"/>
  <c r="OK86" i="27"/>
  <c r="OW86" i="27"/>
  <c r="PI86" i="27"/>
  <c r="PU86" i="27"/>
  <c r="IL86" i="27"/>
  <c r="IX86" i="27"/>
  <c r="JJ86" i="27"/>
  <c r="JV86" i="27"/>
  <c r="KH86" i="27"/>
  <c r="KT86" i="27"/>
  <c r="LF86" i="27"/>
  <c r="LR86" i="27"/>
  <c r="MD86" i="27"/>
  <c r="MP86" i="27"/>
  <c r="NB86" i="27"/>
  <c r="NN86" i="27"/>
  <c r="NZ86" i="27"/>
  <c r="OL86" i="27"/>
  <c r="OX86" i="27"/>
  <c r="PJ86" i="27"/>
  <c r="PV86" i="27"/>
  <c r="IM86" i="27"/>
  <c r="IY86" i="27"/>
  <c r="JK86" i="27"/>
  <c r="JW86" i="27"/>
  <c r="KI86" i="27"/>
  <c r="KU86" i="27"/>
  <c r="LG86" i="27"/>
  <c r="LS86" i="27"/>
  <c r="ME86" i="27"/>
  <c r="MQ86" i="27"/>
  <c r="NC86" i="27"/>
  <c r="NO86" i="27"/>
  <c r="OA86" i="27"/>
  <c r="OM86" i="27"/>
  <c r="OY86" i="27"/>
  <c r="PK86" i="27"/>
  <c r="PW86" i="27"/>
  <c r="IN86" i="27"/>
  <c r="IZ86" i="27"/>
  <c r="JL86" i="27"/>
  <c r="JX86" i="27"/>
  <c r="KJ86" i="27"/>
  <c r="KV86" i="27"/>
  <c r="LH86" i="27"/>
  <c r="LT86" i="27"/>
  <c r="MF86" i="27"/>
  <c r="MR86" i="27"/>
  <c r="ND86" i="27"/>
  <c r="NP86" i="27"/>
  <c r="OB86" i="27"/>
  <c r="ON86" i="27"/>
  <c r="OZ86" i="27"/>
  <c r="PL86" i="27"/>
  <c r="PX86" i="27"/>
  <c r="IO86" i="27"/>
  <c r="JA86" i="27"/>
  <c r="JM86" i="27"/>
  <c r="JY86" i="27"/>
  <c r="KK86" i="27"/>
  <c r="KW86" i="27"/>
  <c r="LI86" i="27"/>
  <c r="LU86" i="27"/>
  <c r="MG86" i="27"/>
  <c r="MS86" i="27"/>
  <c r="NE86" i="27"/>
  <c r="NQ86" i="27"/>
  <c r="OC86" i="27"/>
  <c r="OO86" i="27"/>
  <c r="PA86" i="27"/>
  <c r="PM86" i="27"/>
  <c r="PY86" i="27"/>
  <c r="IP86" i="27"/>
  <c r="JB86" i="27"/>
  <c r="JN86" i="27"/>
  <c r="JZ86" i="27"/>
  <c r="KL86" i="27"/>
  <c r="KX86" i="27"/>
  <c r="LJ86" i="27"/>
  <c r="LV86" i="27"/>
  <c r="MH86" i="27"/>
  <c r="MT86" i="27"/>
  <c r="NF86" i="27"/>
  <c r="NR86" i="27"/>
  <c r="OD86" i="27"/>
  <c r="OP86" i="27"/>
  <c r="PB86" i="27"/>
  <c r="PN86" i="27"/>
  <c r="PZ86" i="27"/>
  <c r="IQ86" i="27"/>
  <c r="JC86" i="27"/>
  <c r="JO86" i="27"/>
  <c r="KA86" i="27"/>
  <c r="KM86" i="27"/>
  <c r="KY86" i="27"/>
  <c r="LK86" i="27"/>
  <c r="LW86" i="27"/>
  <c r="MI86" i="27"/>
  <c r="MU86" i="27"/>
  <c r="NG86" i="27"/>
  <c r="NS86" i="27"/>
  <c r="OE86" i="27"/>
  <c r="OQ86" i="27"/>
  <c r="PC86" i="27"/>
  <c r="PO86" i="27"/>
  <c r="QA86" i="27"/>
  <c r="IR86" i="27"/>
  <c r="JD86" i="27"/>
  <c r="JP86" i="27"/>
  <c r="KB86" i="27"/>
  <c r="KN86" i="27"/>
  <c r="KZ86" i="27"/>
  <c r="LL86" i="27"/>
  <c r="LX86" i="27"/>
  <c r="MJ86" i="27"/>
  <c r="MV86" i="27"/>
  <c r="NH86" i="27"/>
  <c r="NT86" i="27"/>
  <c r="OF86" i="27"/>
  <c r="OR86" i="27"/>
  <c r="PD86" i="27"/>
  <c r="PP86" i="27"/>
  <c r="IS86" i="27"/>
  <c r="JE86" i="27"/>
  <c r="JQ86" i="27"/>
  <c r="KC86" i="27"/>
  <c r="KO86" i="27"/>
  <c r="LA86" i="27"/>
  <c r="LM86" i="27"/>
  <c r="LY86" i="27"/>
  <c r="MK86" i="27"/>
  <c r="MW86" i="27"/>
  <c r="NI86" i="27"/>
  <c r="NU86" i="27"/>
  <c r="OG86" i="27"/>
  <c r="OS86" i="27"/>
  <c r="PE86" i="27"/>
  <c r="PQ86" i="27"/>
  <c r="IT86" i="27"/>
  <c r="JF86" i="27"/>
  <c r="JR86" i="27"/>
  <c r="KD86" i="27"/>
  <c r="KP86" i="27"/>
  <c r="LB86" i="27"/>
  <c r="LN86" i="27"/>
  <c r="LZ86" i="27"/>
  <c r="ML86" i="27"/>
  <c r="MX86" i="27"/>
  <c r="NJ86" i="27"/>
  <c r="NV86" i="27"/>
  <c r="OH86" i="27"/>
  <c r="OT86" i="27"/>
  <c r="PF86" i="27"/>
  <c r="PR86" i="27"/>
  <c r="IU86" i="27"/>
  <c r="JG86" i="27"/>
  <c r="JS86" i="27"/>
  <c r="KE86" i="27"/>
  <c r="KQ86" i="27"/>
  <c r="LC86" i="27"/>
  <c r="LO86" i="27"/>
  <c r="MA86" i="27"/>
  <c r="MM86" i="27"/>
  <c r="MY86" i="27"/>
  <c r="NK86" i="27"/>
  <c r="NW86" i="27"/>
  <c r="OI86" i="27"/>
  <c r="OU86" i="27"/>
  <c r="PG86" i="27"/>
  <c r="PS86" i="27"/>
  <c r="IJ86" i="27"/>
  <c r="NX86" i="27"/>
  <c r="IV86" i="27"/>
  <c r="OJ86" i="27"/>
  <c r="JH86" i="27"/>
  <c r="OV86" i="27"/>
  <c r="JT86" i="27"/>
  <c r="PH86" i="27"/>
  <c r="KF86" i="27"/>
  <c r="PT86" i="27"/>
  <c r="KR86" i="27"/>
  <c r="LD86" i="27"/>
  <c r="LP86" i="27"/>
  <c r="MB86" i="27"/>
  <c r="MZ86" i="27"/>
  <c r="MN86" i="27"/>
  <c r="NL86" i="27"/>
  <c r="IQ75" i="27"/>
  <c r="JC75" i="27"/>
  <c r="JO75" i="27"/>
  <c r="KA75" i="27"/>
  <c r="KM75" i="27"/>
  <c r="KY75" i="27"/>
  <c r="LK75" i="27"/>
  <c r="LW75" i="27"/>
  <c r="MI75" i="27"/>
  <c r="MU75" i="27"/>
  <c r="NG75" i="27"/>
  <c r="NS75" i="27"/>
  <c r="OE75" i="27"/>
  <c r="OQ75" i="27"/>
  <c r="PC75" i="27"/>
  <c r="PO75" i="27"/>
  <c r="QA75" i="27"/>
  <c r="IR75" i="27"/>
  <c r="JD75" i="27"/>
  <c r="JP75" i="27"/>
  <c r="KB75" i="27"/>
  <c r="KN75" i="27"/>
  <c r="KZ75" i="27"/>
  <c r="LL75" i="27"/>
  <c r="LX75" i="27"/>
  <c r="MJ75" i="27"/>
  <c r="MV75" i="27"/>
  <c r="NH75" i="27"/>
  <c r="NT75" i="27"/>
  <c r="OF75" i="27"/>
  <c r="OR75" i="27"/>
  <c r="PD75" i="27"/>
  <c r="PP75" i="27"/>
  <c r="IS75" i="27"/>
  <c r="JE75" i="27"/>
  <c r="JQ75" i="27"/>
  <c r="KC75" i="27"/>
  <c r="KO75" i="27"/>
  <c r="LA75" i="27"/>
  <c r="LM75" i="27"/>
  <c r="LY75" i="27"/>
  <c r="MK75" i="27"/>
  <c r="MW75" i="27"/>
  <c r="NI75" i="27"/>
  <c r="NU75" i="27"/>
  <c r="OG75" i="27"/>
  <c r="OS75" i="27"/>
  <c r="PE75" i="27"/>
  <c r="PQ75" i="27"/>
  <c r="IT75" i="27"/>
  <c r="JF75" i="27"/>
  <c r="JR75" i="27"/>
  <c r="KD75" i="27"/>
  <c r="IJ75" i="27"/>
  <c r="IV75" i="27"/>
  <c r="JH75" i="27"/>
  <c r="JT75" i="27"/>
  <c r="KF75" i="27"/>
  <c r="KR75" i="27"/>
  <c r="LD75" i="27"/>
  <c r="LP75" i="27"/>
  <c r="MB75" i="27"/>
  <c r="MN75" i="27"/>
  <c r="MZ75" i="27"/>
  <c r="NL75" i="27"/>
  <c r="NX75" i="27"/>
  <c r="OJ75" i="27"/>
  <c r="OV75" i="27"/>
  <c r="PH75" i="27"/>
  <c r="PT75" i="27"/>
  <c r="IK75" i="27"/>
  <c r="IW75" i="27"/>
  <c r="JI75" i="27"/>
  <c r="JU75" i="27"/>
  <c r="KG75" i="27"/>
  <c r="KS75" i="27"/>
  <c r="LE75" i="27"/>
  <c r="LQ75" i="27"/>
  <c r="MC75" i="27"/>
  <c r="MO75" i="27"/>
  <c r="NA75" i="27"/>
  <c r="NM75" i="27"/>
  <c r="NY75" i="27"/>
  <c r="OK75" i="27"/>
  <c r="OW75" i="27"/>
  <c r="PI75" i="27"/>
  <c r="PU75" i="27"/>
  <c r="IL75" i="27"/>
  <c r="IX75" i="27"/>
  <c r="JJ75" i="27"/>
  <c r="JV75" i="27"/>
  <c r="KH75" i="27"/>
  <c r="KT75" i="27"/>
  <c r="LF75" i="27"/>
  <c r="LR75" i="27"/>
  <c r="MD75" i="27"/>
  <c r="MP75" i="27"/>
  <c r="NB75" i="27"/>
  <c r="NN75" i="27"/>
  <c r="NZ75" i="27"/>
  <c r="OL75" i="27"/>
  <c r="OX75" i="27"/>
  <c r="PJ75" i="27"/>
  <c r="PV75" i="27"/>
  <c r="IM75" i="27"/>
  <c r="IY75" i="27"/>
  <c r="JK75" i="27"/>
  <c r="JW75" i="27"/>
  <c r="KI75" i="27"/>
  <c r="IN75" i="27"/>
  <c r="IZ75" i="27"/>
  <c r="JL75" i="27"/>
  <c r="JX75" i="27"/>
  <c r="KJ75" i="27"/>
  <c r="KV75" i="27"/>
  <c r="LH75" i="27"/>
  <c r="LT75" i="27"/>
  <c r="MF75" i="27"/>
  <c r="MR75" i="27"/>
  <c r="ND75" i="27"/>
  <c r="NP75" i="27"/>
  <c r="OB75" i="27"/>
  <c r="ON75" i="27"/>
  <c r="OZ75" i="27"/>
  <c r="PL75" i="27"/>
  <c r="PX75" i="27"/>
  <c r="IO75" i="27"/>
  <c r="JA75" i="27"/>
  <c r="JM75" i="27"/>
  <c r="JY75" i="27"/>
  <c r="KK75" i="27"/>
  <c r="KW75" i="27"/>
  <c r="LI75" i="27"/>
  <c r="LU75" i="27"/>
  <c r="MG75" i="27"/>
  <c r="MS75" i="27"/>
  <c r="NE75" i="27"/>
  <c r="NQ75" i="27"/>
  <c r="OC75" i="27"/>
  <c r="OO75" i="27"/>
  <c r="PA75" i="27"/>
  <c r="PM75" i="27"/>
  <c r="PY75" i="27"/>
  <c r="JG75" i="27"/>
  <c r="LG75" i="27"/>
  <c r="MQ75" i="27"/>
  <c r="OA75" i="27"/>
  <c r="PK75" i="27"/>
  <c r="JN75" i="27"/>
  <c r="LJ75" i="27"/>
  <c r="MT75" i="27"/>
  <c r="OD75" i="27"/>
  <c r="PN75" i="27"/>
  <c r="JS75" i="27"/>
  <c r="LN75" i="27"/>
  <c r="MX75" i="27"/>
  <c r="OH75" i="27"/>
  <c r="PR75" i="27"/>
  <c r="JZ75" i="27"/>
  <c r="LO75" i="27"/>
  <c r="MY75" i="27"/>
  <c r="OI75" i="27"/>
  <c r="PS75" i="27"/>
  <c r="KE75" i="27"/>
  <c r="LS75" i="27"/>
  <c r="NC75" i="27"/>
  <c r="OM75" i="27"/>
  <c r="PW75" i="27"/>
  <c r="KL75" i="27"/>
  <c r="LV75" i="27"/>
  <c r="NF75" i="27"/>
  <c r="OP75" i="27"/>
  <c r="PZ75" i="27"/>
  <c r="KP75" i="27"/>
  <c r="LZ75" i="27"/>
  <c r="NJ75" i="27"/>
  <c r="OT75" i="27"/>
  <c r="KQ75" i="27"/>
  <c r="MA75" i="27"/>
  <c r="NK75" i="27"/>
  <c r="OU75" i="27"/>
  <c r="KU75" i="27"/>
  <c r="ME75" i="27"/>
  <c r="NO75" i="27"/>
  <c r="OY75" i="27"/>
  <c r="IP75" i="27"/>
  <c r="KX75" i="27"/>
  <c r="MH75" i="27"/>
  <c r="NR75" i="27"/>
  <c r="PB75" i="27"/>
  <c r="IU75" i="27"/>
  <c r="LB75" i="27"/>
  <c r="ML75" i="27"/>
  <c r="NV75" i="27"/>
  <c r="PF75" i="27"/>
  <c r="MM75" i="27"/>
  <c r="NW75" i="27"/>
  <c r="PG75" i="27"/>
  <c r="JB75" i="27"/>
  <c r="LC75" i="27"/>
  <c r="IU94" i="27"/>
  <c r="JG94" i="27"/>
  <c r="JS94" i="27"/>
  <c r="KE94" i="27"/>
  <c r="KQ94" i="27"/>
  <c r="LC94" i="27"/>
  <c r="LO94" i="27"/>
  <c r="MA94" i="27"/>
  <c r="MM94" i="27"/>
  <c r="MY94" i="27"/>
  <c r="NK94" i="27"/>
  <c r="IK94" i="27"/>
  <c r="IW94" i="27"/>
  <c r="JI94" i="27"/>
  <c r="JU94" i="27"/>
  <c r="KG94" i="27"/>
  <c r="KS94" i="27"/>
  <c r="LE94" i="27"/>
  <c r="LQ94" i="27"/>
  <c r="MC94" i="27"/>
  <c r="MO94" i="27"/>
  <c r="NA94" i="27"/>
  <c r="NM94" i="27"/>
  <c r="NY94" i="27"/>
  <c r="IL94" i="27"/>
  <c r="IZ94" i="27"/>
  <c r="JN94" i="27"/>
  <c r="KB94" i="27"/>
  <c r="KP94" i="27"/>
  <c r="LF94" i="27"/>
  <c r="LT94" i="27"/>
  <c r="MH94" i="27"/>
  <c r="MV94" i="27"/>
  <c r="NJ94" i="27"/>
  <c r="NX94" i="27"/>
  <c r="OK94" i="27"/>
  <c r="OW94" i="27"/>
  <c r="PI94" i="27"/>
  <c r="PU94" i="27"/>
  <c r="IM94" i="27"/>
  <c r="JA94" i="27"/>
  <c r="JO94" i="27"/>
  <c r="KC94" i="27"/>
  <c r="KR94" i="27"/>
  <c r="LG94" i="27"/>
  <c r="LU94" i="27"/>
  <c r="MI94" i="27"/>
  <c r="MW94" i="27"/>
  <c r="NL94" i="27"/>
  <c r="NZ94" i="27"/>
  <c r="OL94" i="27"/>
  <c r="OX94" i="27"/>
  <c r="PJ94" i="27"/>
  <c r="PV94" i="27"/>
  <c r="IN94" i="27"/>
  <c r="JB94" i="27"/>
  <c r="JP94" i="27"/>
  <c r="KD94" i="27"/>
  <c r="KT94" i="27"/>
  <c r="LH94" i="27"/>
  <c r="LV94" i="27"/>
  <c r="MJ94" i="27"/>
  <c r="MX94" i="27"/>
  <c r="NN94" i="27"/>
  <c r="OA94" i="27"/>
  <c r="OM94" i="27"/>
  <c r="OY94" i="27"/>
  <c r="PK94" i="27"/>
  <c r="PW94" i="27"/>
  <c r="IO94" i="27"/>
  <c r="JC94" i="27"/>
  <c r="JQ94" i="27"/>
  <c r="KF94" i="27"/>
  <c r="KU94" i="27"/>
  <c r="LI94" i="27"/>
  <c r="LW94" i="27"/>
  <c r="MK94" i="27"/>
  <c r="MZ94" i="27"/>
  <c r="NO94" i="27"/>
  <c r="OB94" i="27"/>
  <c r="ON94" i="27"/>
  <c r="OZ94" i="27"/>
  <c r="PL94" i="27"/>
  <c r="PX94" i="27"/>
  <c r="IP94" i="27"/>
  <c r="JD94" i="27"/>
  <c r="JR94" i="27"/>
  <c r="KH94" i="27"/>
  <c r="KV94" i="27"/>
  <c r="LJ94" i="27"/>
  <c r="LX94" i="27"/>
  <c r="ML94" i="27"/>
  <c r="NB94" i="27"/>
  <c r="NP94" i="27"/>
  <c r="OC94" i="27"/>
  <c r="OO94" i="27"/>
  <c r="PA94" i="27"/>
  <c r="PM94" i="27"/>
  <c r="PY94" i="27"/>
  <c r="IQ94" i="27"/>
  <c r="JE94" i="27"/>
  <c r="JT94" i="27"/>
  <c r="KI94" i="27"/>
  <c r="KW94" i="27"/>
  <c r="LK94" i="27"/>
  <c r="LY94" i="27"/>
  <c r="MN94" i="27"/>
  <c r="NC94" i="27"/>
  <c r="NQ94" i="27"/>
  <c r="OD94" i="27"/>
  <c r="OP94" i="27"/>
  <c r="PB94" i="27"/>
  <c r="PN94" i="27"/>
  <c r="PZ94" i="27"/>
  <c r="IR94" i="27"/>
  <c r="JF94" i="27"/>
  <c r="JV94" i="27"/>
  <c r="KJ94" i="27"/>
  <c r="KX94" i="27"/>
  <c r="LL94" i="27"/>
  <c r="LZ94" i="27"/>
  <c r="MP94" i="27"/>
  <c r="ND94" i="27"/>
  <c r="NR94" i="27"/>
  <c r="OE94" i="27"/>
  <c r="OQ94" i="27"/>
  <c r="PC94" i="27"/>
  <c r="PO94" i="27"/>
  <c r="QA94" i="27"/>
  <c r="IS94" i="27"/>
  <c r="JH94" i="27"/>
  <c r="JW94" i="27"/>
  <c r="KK94" i="27"/>
  <c r="KY94" i="27"/>
  <c r="LM94" i="27"/>
  <c r="MB94" i="27"/>
  <c r="MQ94" i="27"/>
  <c r="NE94" i="27"/>
  <c r="NS94" i="27"/>
  <c r="OF94" i="27"/>
  <c r="OR94" i="27"/>
  <c r="PD94" i="27"/>
  <c r="PP94" i="27"/>
  <c r="IT94" i="27"/>
  <c r="JJ94" i="27"/>
  <c r="JX94" i="27"/>
  <c r="KL94" i="27"/>
  <c r="KZ94" i="27"/>
  <c r="LN94" i="27"/>
  <c r="MD94" i="27"/>
  <c r="MR94" i="27"/>
  <c r="NF94" i="27"/>
  <c r="NT94" i="27"/>
  <c r="OG94" i="27"/>
  <c r="OS94" i="27"/>
  <c r="PE94" i="27"/>
  <c r="PQ94" i="27"/>
  <c r="IX94" i="27"/>
  <c r="JL94" i="27"/>
  <c r="JZ94" i="27"/>
  <c r="KN94" i="27"/>
  <c r="LB94" i="27"/>
  <c r="LR94" i="27"/>
  <c r="MF94" i="27"/>
  <c r="MT94" i="27"/>
  <c r="NH94" i="27"/>
  <c r="NV94" i="27"/>
  <c r="OI94" i="27"/>
  <c r="OU94" i="27"/>
  <c r="PG94" i="27"/>
  <c r="PS94" i="27"/>
  <c r="IV94" i="27"/>
  <c r="ME94" i="27"/>
  <c r="PF94" i="27"/>
  <c r="IY94" i="27"/>
  <c r="MG94" i="27"/>
  <c r="PH94" i="27"/>
  <c r="JK94" i="27"/>
  <c r="MS94" i="27"/>
  <c r="PR94" i="27"/>
  <c r="JM94" i="27"/>
  <c r="MU94" i="27"/>
  <c r="PT94" i="27"/>
  <c r="JY94" i="27"/>
  <c r="NG94" i="27"/>
  <c r="KA94" i="27"/>
  <c r="NI94" i="27"/>
  <c r="KM94" i="27"/>
  <c r="NU94" i="27"/>
  <c r="KO94" i="27"/>
  <c r="NW94" i="27"/>
  <c r="LA94" i="27"/>
  <c r="OH94" i="27"/>
  <c r="LD94" i="27"/>
  <c r="OJ94" i="27"/>
  <c r="LP94" i="27"/>
  <c r="OT94" i="27"/>
  <c r="IJ94" i="27"/>
  <c r="LS94" i="27"/>
  <c r="OV94" i="27"/>
  <c r="IM19" i="27"/>
  <c r="IY19" i="27"/>
  <c r="JK19" i="27"/>
  <c r="JW19" i="27"/>
  <c r="KI19" i="27"/>
  <c r="KU19" i="27"/>
  <c r="LG19" i="27"/>
  <c r="LS19" i="27"/>
  <c r="ME19" i="27"/>
  <c r="MQ19" i="27"/>
  <c r="NC19" i="27"/>
  <c r="NO19" i="27"/>
  <c r="OA19" i="27"/>
  <c r="OM19" i="27"/>
  <c r="OY19" i="27"/>
  <c r="PK19" i="27"/>
  <c r="PW19" i="27"/>
  <c r="IR19" i="27"/>
  <c r="JD19" i="27"/>
  <c r="JP19" i="27"/>
  <c r="KB19" i="27"/>
  <c r="KN19" i="27"/>
  <c r="KZ19" i="27"/>
  <c r="LL19" i="27"/>
  <c r="LX19" i="27"/>
  <c r="MJ19" i="27"/>
  <c r="MV19" i="27"/>
  <c r="NH19" i="27"/>
  <c r="NT19" i="27"/>
  <c r="OF19" i="27"/>
  <c r="OR19" i="27"/>
  <c r="PD19" i="27"/>
  <c r="PP19" i="27"/>
  <c r="IS19" i="27"/>
  <c r="IU19" i="27"/>
  <c r="JG19" i="27"/>
  <c r="JS19" i="27"/>
  <c r="KE19" i="27"/>
  <c r="KQ19" i="27"/>
  <c r="LC19" i="27"/>
  <c r="LO19" i="27"/>
  <c r="MA19" i="27"/>
  <c r="MM19" i="27"/>
  <c r="MY19" i="27"/>
  <c r="NK19" i="27"/>
  <c r="NW19" i="27"/>
  <c r="OI19" i="27"/>
  <c r="OU19" i="27"/>
  <c r="PG19" i="27"/>
  <c r="IJ19" i="27"/>
  <c r="IV19" i="27"/>
  <c r="JH19" i="27"/>
  <c r="JT19" i="27"/>
  <c r="KF19" i="27"/>
  <c r="KR19" i="27"/>
  <c r="LD19" i="27"/>
  <c r="LP19" i="27"/>
  <c r="MB19" i="27"/>
  <c r="MN19" i="27"/>
  <c r="MZ19" i="27"/>
  <c r="NL19" i="27"/>
  <c r="NX19" i="27"/>
  <c r="OJ19" i="27"/>
  <c r="OV19" i="27"/>
  <c r="PH19" i="27"/>
  <c r="PT19" i="27"/>
  <c r="IL19" i="27"/>
  <c r="JE19" i="27"/>
  <c r="JX19" i="27"/>
  <c r="KO19" i="27"/>
  <c r="LH19" i="27"/>
  <c r="LY19" i="27"/>
  <c r="MR19" i="27"/>
  <c r="NI19" i="27"/>
  <c r="OB19" i="27"/>
  <c r="OS19" i="27"/>
  <c r="PL19" i="27"/>
  <c r="QA19" i="27"/>
  <c r="IO19" i="27"/>
  <c r="JI19" i="27"/>
  <c r="JZ19" i="27"/>
  <c r="KS19" i="27"/>
  <c r="LJ19" i="27"/>
  <c r="MC19" i="27"/>
  <c r="MT19" i="27"/>
  <c r="NM19" i="27"/>
  <c r="OD19" i="27"/>
  <c r="OW19" i="27"/>
  <c r="PN19" i="27"/>
  <c r="IQ19" i="27"/>
  <c r="JL19" i="27"/>
  <c r="KC19" i="27"/>
  <c r="KV19" i="27"/>
  <c r="LM19" i="27"/>
  <c r="MF19" i="27"/>
  <c r="MW19" i="27"/>
  <c r="NP19" i="27"/>
  <c r="OG19" i="27"/>
  <c r="OZ19" i="27"/>
  <c r="PQ19" i="27"/>
  <c r="IT19" i="27"/>
  <c r="JM19" i="27"/>
  <c r="KD19" i="27"/>
  <c r="KW19" i="27"/>
  <c r="LN19" i="27"/>
  <c r="MG19" i="27"/>
  <c r="MX19" i="27"/>
  <c r="NQ19" i="27"/>
  <c r="OH19" i="27"/>
  <c r="PA19" i="27"/>
  <c r="PR19" i="27"/>
  <c r="IW19" i="27"/>
  <c r="JN19" i="27"/>
  <c r="KG19" i="27"/>
  <c r="KX19" i="27"/>
  <c r="LQ19" i="27"/>
  <c r="MH19" i="27"/>
  <c r="NA19" i="27"/>
  <c r="NR19" i="27"/>
  <c r="OK19" i="27"/>
  <c r="PB19" i="27"/>
  <c r="PS19" i="27"/>
  <c r="IZ19" i="27"/>
  <c r="JQ19" i="27"/>
  <c r="KJ19" i="27"/>
  <c r="LA19" i="27"/>
  <c r="LT19" i="27"/>
  <c r="MK19" i="27"/>
  <c r="ND19" i="27"/>
  <c r="NU19" i="27"/>
  <c r="ON19" i="27"/>
  <c r="PE19" i="27"/>
  <c r="PV19" i="27"/>
  <c r="JB19" i="27"/>
  <c r="JU19" i="27"/>
  <c r="KL19" i="27"/>
  <c r="LE19" i="27"/>
  <c r="LV19" i="27"/>
  <c r="MO19" i="27"/>
  <c r="NF19" i="27"/>
  <c r="NY19" i="27"/>
  <c r="OP19" i="27"/>
  <c r="PI19" i="27"/>
  <c r="PY19" i="27"/>
  <c r="JC19" i="27"/>
  <c r="KT19" i="27"/>
  <c r="ML19" i="27"/>
  <c r="OC19" i="27"/>
  <c r="PU19" i="27"/>
  <c r="JF19" i="27"/>
  <c r="KY19" i="27"/>
  <c r="MP19" i="27"/>
  <c r="OE19" i="27"/>
  <c r="PX19" i="27"/>
  <c r="JJ19" i="27"/>
  <c r="LB19" i="27"/>
  <c r="MS19" i="27"/>
  <c r="OL19" i="27"/>
  <c r="PZ19" i="27"/>
  <c r="JO19" i="27"/>
  <c r="LF19" i="27"/>
  <c r="MU19" i="27"/>
  <c r="OO19" i="27"/>
  <c r="JR19" i="27"/>
  <c r="LI19" i="27"/>
  <c r="NB19" i="27"/>
  <c r="OQ19" i="27"/>
  <c r="JV19" i="27"/>
  <c r="LK19" i="27"/>
  <c r="NE19" i="27"/>
  <c r="OT19" i="27"/>
  <c r="JY19" i="27"/>
  <c r="LR19" i="27"/>
  <c r="NG19" i="27"/>
  <c r="OX19" i="27"/>
  <c r="IK19" i="27"/>
  <c r="KA19" i="27"/>
  <c r="LU19" i="27"/>
  <c r="NJ19" i="27"/>
  <c r="PC19" i="27"/>
  <c r="IN19" i="27"/>
  <c r="KH19" i="27"/>
  <c r="LW19" i="27"/>
  <c r="NN19" i="27"/>
  <c r="PF19" i="27"/>
  <c r="IX19" i="27"/>
  <c r="KM19" i="27"/>
  <c r="MD19" i="27"/>
  <c r="NV19" i="27"/>
  <c r="PM19" i="27"/>
  <c r="NS19" i="27"/>
  <c r="NZ19" i="27"/>
  <c r="PJ19" i="27"/>
  <c r="PO19" i="27"/>
  <c r="IP19" i="27"/>
  <c r="JA19" i="27"/>
  <c r="KK19" i="27"/>
  <c r="KP19" i="27"/>
  <c r="LZ19" i="27"/>
  <c r="MI19" i="27"/>
  <c r="IP84" i="27"/>
  <c r="JB84" i="27"/>
  <c r="JN84" i="27"/>
  <c r="JZ84" i="27"/>
  <c r="KL84" i="27"/>
  <c r="KX84" i="27"/>
  <c r="LJ84" i="27"/>
  <c r="LV84" i="27"/>
  <c r="MH84" i="27"/>
  <c r="MT84" i="27"/>
  <c r="NF84" i="27"/>
  <c r="NR84" i="27"/>
  <c r="OD84" i="27"/>
  <c r="OP84" i="27"/>
  <c r="PB84" i="27"/>
  <c r="PN84" i="27"/>
  <c r="PZ84" i="27"/>
  <c r="IQ84" i="27"/>
  <c r="JC84" i="27"/>
  <c r="JO84" i="27"/>
  <c r="KA84" i="27"/>
  <c r="KM84" i="27"/>
  <c r="KY84" i="27"/>
  <c r="LK84" i="27"/>
  <c r="LW84" i="27"/>
  <c r="MI84" i="27"/>
  <c r="MU84" i="27"/>
  <c r="NG84" i="27"/>
  <c r="NS84" i="27"/>
  <c r="OE84" i="27"/>
  <c r="OQ84" i="27"/>
  <c r="PC84" i="27"/>
  <c r="PO84" i="27"/>
  <c r="QA84" i="27"/>
  <c r="IR84" i="27"/>
  <c r="JD84" i="27"/>
  <c r="JP84" i="27"/>
  <c r="KB84" i="27"/>
  <c r="KN84" i="27"/>
  <c r="KZ84" i="27"/>
  <c r="LL84" i="27"/>
  <c r="LX84" i="27"/>
  <c r="MJ84" i="27"/>
  <c r="MV84" i="27"/>
  <c r="NH84" i="27"/>
  <c r="NT84" i="27"/>
  <c r="OF84" i="27"/>
  <c r="OR84" i="27"/>
  <c r="PD84" i="27"/>
  <c r="PP84" i="27"/>
  <c r="IS84" i="27"/>
  <c r="JE84" i="27"/>
  <c r="JQ84" i="27"/>
  <c r="KC84" i="27"/>
  <c r="KO84" i="27"/>
  <c r="LA84" i="27"/>
  <c r="LM84" i="27"/>
  <c r="LY84" i="27"/>
  <c r="MK84" i="27"/>
  <c r="MW84" i="27"/>
  <c r="NI84" i="27"/>
  <c r="NU84" i="27"/>
  <c r="OG84" i="27"/>
  <c r="OS84" i="27"/>
  <c r="PE84" i="27"/>
  <c r="PQ84" i="27"/>
  <c r="IT84" i="27"/>
  <c r="JF84" i="27"/>
  <c r="JR84" i="27"/>
  <c r="KD84" i="27"/>
  <c r="KP84" i="27"/>
  <c r="LB84" i="27"/>
  <c r="LN84" i="27"/>
  <c r="LZ84" i="27"/>
  <c r="ML84" i="27"/>
  <c r="MX84" i="27"/>
  <c r="NJ84" i="27"/>
  <c r="NV84" i="27"/>
  <c r="OH84" i="27"/>
  <c r="OT84" i="27"/>
  <c r="PF84" i="27"/>
  <c r="PR84" i="27"/>
  <c r="IU84" i="27"/>
  <c r="JG84" i="27"/>
  <c r="JS84" i="27"/>
  <c r="KE84" i="27"/>
  <c r="KQ84" i="27"/>
  <c r="LC84" i="27"/>
  <c r="LO84" i="27"/>
  <c r="MA84" i="27"/>
  <c r="MM84" i="27"/>
  <c r="MY84" i="27"/>
  <c r="NK84" i="27"/>
  <c r="NW84" i="27"/>
  <c r="OI84" i="27"/>
  <c r="OU84" i="27"/>
  <c r="PG84" i="27"/>
  <c r="PS84" i="27"/>
  <c r="IJ84" i="27"/>
  <c r="IV84" i="27"/>
  <c r="JH84" i="27"/>
  <c r="JT84" i="27"/>
  <c r="KF84" i="27"/>
  <c r="KR84" i="27"/>
  <c r="LD84" i="27"/>
  <c r="LP84" i="27"/>
  <c r="MB84" i="27"/>
  <c r="MN84" i="27"/>
  <c r="MZ84" i="27"/>
  <c r="NL84" i="27"/>
  <c r="NX84" i="27"/>
  <c r="OJ84" i="27"/>
  <c r="OV84" i="27"/>
  <c r="PH84" i="27"/>
  <c r="PT84" i="27"/>
  <c r="IK84" i="27"/>
  <c r="IW84" i="27"/>
  <c r="JI84" i="27"/>
  <c r="JU84" i="27"/>
  <c r="KG84" i="27"/>
  <c r="KS84" i="27"/>
  <c r="IL84" i="27"/>
  <c r="IX84" i="27"/>
  <c r="JJ84" i="27"/>
  <c r="JV84" i="27"/>
  <c r="KH84" i="27"/>
  <c r="KT84" i="27"/>
  <c r="LF84" i="27"/>
  <c r="LR84" i="27"/>
  <c r="MD84" i="27"/>
  <c r="MP84" i="27"/>
  <c r="NB84" i="27"/>
  <c r="NN84" i="27"/>
  <c r="NZ84" i="27"/>
  <c r="OL84" i="27"/>
  <c r="OX84" i="27"/>
  <c r="PJ84" i="27"/>
  <c r="PV84" i="27"/>
  <c r="IM84" i="27"/>
  <c r="IY84" i="27"/>
  <c r="JK84" i="27"/>
  <c r="JW84" i="27"/>
  <c r="KI84" i="27"/>
  <c r="KU84" i="27"/>
  <c r="LG84" i="27"/>
  <c r="LS84" i="27"/>
  <c r="ME84" i="27"/>
  <c r="MQ84" i="27"/>
  <c r="NC84" i="27"/>
  <c r="NO84" i="27"/>
  <c r="OA84" i="27"/>
  <c r="IN84" i="27"/>
  <c r="IZ84" i="27"/>
  <c r="JL84" i="27"/>
  <c r="JX84" i="27"/>
  <c r="KJ84" i="27"/>
  <c r="KV84" i="27"/>
  <c r="LH84" i="27"/>
  <c r="LT84" i="27"/>
  <c r="MF84" i="27"/>
  <c r="MR84" i="27"/>
  <c r="JY84" i="27"/>
  <c r="ND84" i="27"/>
  <c r="OW84" i="27"/>
  <c r="KK84" i="27"/>
  <c r="NE84" i="27"/>
  <c r="OY84" i="27"/>
  <c r="KW84" i="27"/>
  <c r="NM84" i="27"/>
  <c r="OZ84" i="27"/>
  <c r="LE84" i="27"/>
  <c r="NP84" i="27"/>
  <c r="PA84" i="27"/>
  <c r="LI84" i="27"/>
  <c r="NQ84" i="27"/>
  <c r="PI84" i="27"/>
  <c r="LQ84" i="27"/>
  <c r="NY84" i="27"/>
  <c r="PK84" i="27"/>
  <c r="LU84" i="27"/>
  <c r="OB84" i="27"/>
  <c r="PL84" i="27"/>
  <c r="MC84" i="27"/>
  <c r="OC84" i="27"/>
  <c r="PM84" i="27"/>
  <c r="MG84" i="27"/>
  <c r="OK84" i="27"/>
  <c r="PU84" i="27"/>
  <c r="IO84" i="27"/>
  <c r="MO84" i="27"/>
  <c r="OM84" i="27"/>
  <c r="PW84" i="27"/>
  <c r="JA84" i="27"/>
  <c r="MS84" i="27"/>
  <c r="ON84" i="27"/>
  <c r="PX84" i="27"/>
  <c r="NA84" i="27"/>
  <c r="OO84" i="27"/>
  <c r="PY84" i="27"/>
  <c r="JM84" i="27"/>
  <c r="AJ98" i="27"/>
  <c r="IN36" i="27"/>
  <c r="IZ36" i="27"/>
  <c r="JL36" i="27"/>
  <c r="JX36" i="27"/>
  <c r="KJ36" i="27"/>
  <c r="KV36" i="27"/>
  <c r="LH36" i="27"/>
  <c r="LT36" i="27"/>
  <c r="MF36" i="27"/>
  <c r="MR36" i="27"/>
  <c r="ND36" i="27"/>
  <c r="NP36" i="27"/>
  <c r="OB36" i="27"/>
  <c r="ON36" i="27"/>
  <c r="OZ36" i="27"/>
  <c r="PL36" i="27"/>
  <c r="PX36" i="27"/>
  <c r="IO36" i="27"/>
  <c r="JA36" i="27"/>
  <c r="JM36" i="27"/>
  <c r="JY36" i="27"/>
  <c r="KK36" i="27"/>
  <c r="KW36" i="27"/>
  <c r="LI36" i="27"/>
  <c r="LU36" i="27"/>
  <c r="MG36" i="27"/>
  <c r="IP36" i="27"/>
  <c r="JB36" i="27"/>
  <c r="JN36" i="27"/>
  <c r="JZ36" i="27"/>
  <c r="KL36" i="27"/>
  <c r="KX36" i="27"/>
  <c r="LJ36" i="27"/>
  <c r="LV36" i="27"/>
  <c r="MH36" i="27"/>
  <c r="MT36" i="27"/>
  <c r="NF36" i="27"/>
  <c r="NR36" i="27"/>
  <c r="OD36" i="27"/>
  <c r="OP36" i="27"/>
  <c r="PB36" i="27"/>
  <c r="PN36" i="27"/>
  <c r="PZ36" i="27"/>
  <c r="IS36" i="27"/>
  <c r="JE36" i="27"/>
  <c r="JQ36" i="27"/>
  <c r="KC36" i="27"/>
  <c r="KO36" i="27"/>
  <c r="LA36" i="27"/>
  <c r="LM36" i="27"/>
  <c r="LY36" i="27"/>
  <c r="MK36" i="27"/>
  <c r="MW36" i="27"/>
  <c r="NI36" i="27"/>
  <c r="NU36" i="27"/>
  <c r="OG36" i="27"/>
  <c r="OS36" i="27"/>
  <c r="PE36" i="27"/>
  <c r="PQ36" i="27"/>
  <c r="IT36" i="27"/>
  <c r="JF36" i="27"/>
  <c r="JR36" i="27"/>
  <c r="KD36" i="27"/>
  <c r="KP36" i="27"/>
  <c r="LB36" i="27"/>
  <c r="LN36" i="27"/>
  <c r="LZ36" i="27"/>
  <c r="ML36" i="27"/>
  <c r="MX36" i="27"/>
  <c r="NJ36" i="27"/>
  <c r="NV36" i="27"/>
  <c r="OH36" i="27"/>
  <c r="OT36" i="27"/>
  <c r="PF36" i="27"/>
  <c r="PR36" i="27"/>
  <c r="IJ36" i="27"/>
  <c r="IV36" i="27"/>
  <c r="JH36" i="27"/>
  <c r="JT36" i="27"/>
  <c r="KF36" i="27"/>
  <c r="KR36" i="27"/>
  <c r="LD36" i="27"/>
  <c r="LP36" i="27"/>
  <c r="MB36" i="27"/>
  <c r="IK36" i="27"/>
  <c r="IW36" i="27"/>
  <c r="JI36" i="27"/>
  <c r="JU36" i="27"/>
  <c r="KG36" i="27"/>
  <c r="KS36" i="27"/>
  <c r="LE36" i="27"/>
  <c r="LQ36" i="27"/>
  <c r="MC36" i="27"/>
  <c r="MO36" i="27"/>
  <c r="NA36" i="27"/>
  <c r="NM36" i="27"/>
  <c r="IL36" i="27"/>
  <c r="IX36" i="27"/>
  <c r="JJ36" i="27"/>
  <c r="JV36" i="27"/>
  <c r="KH36" i="27"/>
  <c r="KT36" i="27"/>
  <c r="LF36" i="27"/>
  <c r="LR36" i="27"/>
  <c r="MD36" i="27"/>
  <c r="MP36" i="27"/>
  <c r="NB36" i="27"/>
  <c r="NN36" i="27"/>
  <c r="NZ36" i="27"/>
  <c r="IR36" i="27"/>
  <c r="KB36" i="27"/>
  <c r="LL36" i="27"/>
  <c r="MS36" i="27"/>
  <c r="NQ36" i="27"/>
  <c r="OK36" i="27"/>
  <c r="PC36" i="27"/>
  <c r="PU36" i="27"/>
  <c r="IU36" i="27"/>
  <c r="KE36" i="27"/>
  <c r="LO36" i="27"/>
  <c r="MU36" i="27"/>
  <c r="NS36" i="27"/>
  <c r="OL36" i="27"/>
  <c r="PD36" i="27"/>
  <c r="PV36" i="27"/>
  <c r="IY36" i="27"/>
  <c r="KI36" i="27"/>
  <c r="LS36" i="27"/>
  <c r="MV36" i="27"/>
  <c r="NT36" i="27"/>
  <c r="OM36" i="27"/>
  <c r="PG36" i="27"/>
  <c r="PW36" i="27"/>
  <c r="JC36" i="27"/>
  <c r="KM36" i="27"/>
  <c r="LW36" i="27"/>
  <c r="MY36" i="27"/>
  <c r="NW36" i="27"/>
  <c r="OO36" i="27"/>
  <c r="PH36" i="27"/>
  <c r="PY36" i="27"/>
  <c r="JD36" i="27"/>
  <c r="KN36" i="27"/>
  <c r="LX36" i="27"/>
  <c r="MZ36" i="27"/>
  <c r="NX36" i="27"/>
  <c r="OQ36" i="27"/>
  <c r="PI36" i="27"/>
  <c r="QA36" i="27"/>
  <c r="JG36" i="27"/>
  <c r="KQ36" i="27"/>
  <c r="MA36" i="27"/>
  <c r="NC36" i="27"/>
  <c r="NY36" i="27"/>
  <c r="OR36" i="27"/>
  <c r="PJ36" i="27"/>
  <c r="JK36" i="27"/>
  <c r="KU36" i="27"/>
  <c r="ME36" i="27"/>
  <c r="NE36" i="27"/>
  <c r="OA36" i="27"/>
  <c r="OU36" i="27"/>
  <c r="PK36" i="27"/>
  <c r="JO36" i="27"/>
  <c r="KY36" i="27"/>
  <c r="MI36" i="27"/>
  <c r="NG36" i="27"/>
  <c r="OC36" i="27"/>
  <c r="OV36" i="27"/>
  <c r="PM36" i="27"/>
  <c r="JP36" i="27"/>
  <c r="KZ36" i="27"/>
  <c r="MJ36" i="27"/>
  <c r="NH36" i="27"/>
  <c r="OE36" i="27"/>
  <c r="OW36" i="27"/>
  <c r="PO36" i="27"/>
  <c r="JS36" i="27"/>
  <c r="LC36" i="27"/>
  <c r="MM36" i="27"/>
  <c r="NK36" i="27"/>
  <c r="OF36" i="27"/>
  <c r="OX36" i="27"/>
  <c r="PP36" i="27"/>
  <c r="IM36" i="27"/>
  <c r="JW36" i="27"/>
  <c r="LG36" i="27"/>
  <c r="MN36" i="27"/>
  <c r="NL36" i="27"/>
  <c r="OI36" i="27"/>
  <c r="OY36" i="27"/>
  <c r="PS36" i="27"/>
  <c r="IQ36" i="27"/>
  <c r="KA36" i="27"/>
  <c r="LK36" i="27"/>
  <c r="MQ36" i="27"/>
  <c r="NO36" i="27"/>
  <c r="OJ36" i="27"/>
  <c r="PA36" i="27"/>
  <c r="PT36" i="27"/>
  <c r="IU18" i="27"/>
  <c r="JG18" i="27"/>
  <c r="JS18" i="27"/>
  <c r="KE18" i="27"/>
  <c r="KQ18" i="27"/>
  <c r="LC18" i="27"/>
  <c r="LO18" i="27"/>
  <c r="MA18" i="27"/>
  <c r="MM18" i="27"/>
  <c r="MY18" i="27"/>
  <c r="NK18" i="27"/>
  <c r="NW18" i="27"/>
  <c r="OI18" i="27"/>
  <c r="OU18" i="27"/>
  <c r="PG18" i="27"/>
  <c r="PS18" i="27"/>
  <c r="IN18" i="27"/>
  <c r="IZ18" i="27"/>
  <c r="JL18" i="27"/>
  <c r="JX18" i="27"/>
  <c r="KJ18" i="27"/>
  <c r="KV18" i="27"/>
  <c r="LH18" i="27"/>
  <c r="LT18" i="27"/>
  <c r="MF18" i="27"/>
  <c r="MR18" i="27"/>
  <c r="ND18" i="27"/>
  <c r="NP18" i="27"/>
  <c r="OB18" i="27"/>
  <c r="ON18" i="27"/>
  <c r="OZ18" i="27"/>
  <c r="PL18" i="27"/>
  <c r="PX18" i="27"/>
  <c r="IO18" i="27"/>
  <c r="JA18" i="27"/>
  <c r="JM18" i="27"/>
  <c r="JY18" i="27"/>
  <c r="KK18" i="27"/>
  <c r="KW18" i="27"/>
  <c r="LI18" i="27"/>
  <c r="LU18" i="27"/>
  <c r="MG18" i="27"/>
  <c r="MS18" i="27"/>
  <c r="NE18" i="27"/>
  <c r="NQ18" i="27"/>
  <c r="OC18" i="27"/>
  <c r="OO18" i="27"/>
  <c r="PA18" i="27"/>
  <c r="PM18" i="27"/>
  <c r="PY18" i="27"/>
  <c r="IQ18" i="27"/>
  <c r="JC18" i="27"/>
  <c r="JO18" i="27"/>
  <c r="KA18" i="27"/>
  <c r="KM18" i="27"/>
  <c r="KY18" i="27"/>
  <c r="LK18" i="27"/>
  <c r="LW18" i="27"/>
  <c r="MI18" i="27"/>
  <c r="MU18" i="27"/>
  <c r="NG18" i="27"/>
  <c r="NS18" i="27"/>
  <c r="OE18" i="27"/>
  <c r="OQ18" i="27"/>
  <c r="PC18" i="27"/>
  <c r="PO18" i="27"/>
  <c r="QA18" i="27"/>
  <c r="IR18" i="27"/>
  <c r="JD18" i="27"/>
  <c r="JP18" i="27"/>
  <c r="KB18" i="27"/>
  <c r="KN18" i="27"/>
  <c r="KZ18" i="27"/>
  <c r="LL18" i="27"/>
  <c r="LX18" i="27"/>
  <c r="MJ18" i="27"/>
  <c r="MV18" i="27"/>
  <c r="NH18" i="27"/>
  <c r="NT18" i="27"/>
  <c r="OF18" i="27"/>
  <c r="OR18" i="27"/>
  <c r="PD18" i="27"/>
  <c r="PP18" i="27"/>
  <c r="IY18" i="27"/>
  <c r="JU18" i="27"/>
  <c r="KP18" i="27"/>
  <c r="LJ18" i="27"/>
  <c r="MD18" i="27"/>
  <c r="MZ18" i="27"/>
  <c r="NU18" i="27"/>
  <c r="OM18" i="27"/>
  <c r="PI18" i="27"/>
  <c r="IJ18" i="27"/>
  <c r="JE18" i="27"/>
  <c r="JW18" i="27"/>
  <c r="KS18" i="27"/>
  <c r="LN18" i="27"/>
  <c r="MH18" i="27"/>
  <c r="NB18" i="27"/>
  <c r="NX18" i="27"/>
  <c r="OS18" i="27"/>
  <c r="PK18" i="27"/>
  <c r="IL18" i="27"/>
  <c r="JH18" i="27"/>
  <c r="KC18" i="27"/>
  <c r="KU18" i="27"/>
  <c r="LQ18" i="27"/>
  <c r="ML18" i="27"/>
  <c r="NF18" i="27"/>
  <c r="NZ18" i="27"/>
  <c r="OV18" i="27"/>
  <c r="PQ18" i="27"/>
  <c r="IM18" i="27"/>
  <c r="JI18" i="27"/>
  <c r="KD18" i="27"/>
  <c r="KX18" i="27"/>
  <c r="LR18" i="27"/>
  <c r="MN18" i="27"/>
  <c r="NI18" i="27"/>
  <c r="OA18" i="27"/>
  <c r="OW18" i="27"/>
  <c r="PR18" i="27"/>
  <c r="IP18" i="27"/>
  <c r="JJ18" i="27"/>
  <c r="KF18" i="27"/>
  <c r="LA18" i="27"/>
  <c r="LS18" i="27"/>
  <c r="MO18" i="27"/>
  <c r="NJ18" i="27"/>
  <c r="OD18" i="27"/>
  <c r="OX18" i="27"/>
  <c r="PT18" i="27"/>
  <c r="IT18" i="27"/>
  <c r="JN18" i="27"/>
  <c r="KH18" i="27"/>
  <c r="LD18" i="27"/>
  <c r="LY18" i="27"/>
  <c r="MQ18" i="27"/>
  <c r="NM18" i="27"/>
  <c r="OH18" i="27"/>
  <c r="PB18" i="27"/>
  <c r="PV18" i="27"/>
  <c r="IW18" i="27"/>
  <c r="JR18" i="27"/>
  <c r="KL18" i="27"/>
  <c r="LF18" i="27"/>
  <c r="MB18" i="27"/>
  <c r="MW18" i="27"/>
  <c r="NO18" i="27"/>
  <c r="OK18" i="27"/>
  <c r="PF18" i="27"/>
  <c r="PZ18" i="27"/>
  <c r="JF18" i="27"/>
  <c r="LE18" i="27"/>
  <c r="NA18" i="27"/>
  <c r="OY18" i="27"/>
  <c r="JK18" i="27"/>
  <c r="LG18" i="27"/>
  <c r="NC18" i="27"/>
  <c r="PE18" i="27"/>
  <c r="JQ18" i="27"/>
  <c r="LM18" i="27"/>
  <c r="NL18" i="27"/>
  <c r="PH18" i="27"/>
  <c r="JT18" i="27"/>
  <c r="LP18" i="27"/>
  <c r="NN18" i="27"/>
  <c r="PJ18" i="27"/>
  <c r="JV18" i="27"/>
  <c r="LV18" i="27"/>
  <c r="NR18" i="27"/>
  <c r="PN18" i="27"/>
  <c r="JZ18" i="27"/>
  <c r="LZ18" i="27"/>
  <c r="NV18" i="27"/>
  <c r="PU18" i="27"/>
  <c r="KG18" i="27"/>
  <c r="MC18" i="27"/>
  <c r="NY18" i="27"/>
  <c r="PW18" i="27"/>
  <c r="IK18" i="27"/>
  <c r="KI18" i="27"/>
  <c r="ME18" i="27"/>
  <c r="OG18" i="27"/>
  <c r="IS18" i="27"/>
  <c r="KO18" i="27"/>
  <c r="MK18" i="27"/>
  <c r="OJ18" i="27"/>
  <c r="IX18" i="27"/>
  <c r="KT18" i="27"/>
  <c r="MT18" i="27"/>
  <c r="OP18" i="27"/>
  <c r="KR18" i="27"/>
  <c r="LB18" i="27"/>
  <c r="MP18" i="27"/>
  <c r="MX18" i="27"/>
  <c r="OL18" i="27"/>
  <c r="OT18" i="27"/>
  <c r="IV18" i="27"/>
  <c r="JB18" i="27"/>
  <c r="IO101" i="27"/>
  <c r="JA101" i="27"/>
  <c r="JM101" i="27"/>
  <c r="JY101" i="27"/>
  <c r="KK101" i="27"/>
  <c r="KW101" i="27"/>
  <c r="LI101" i="27"/>
  <c r="LU101" i="27"/>
  <c r="MG101" i="27"/>
  <c r="MS101" i="27"/>
  <c r="NE101" i="27"/>
  <c r="NQ101" i="27"/>
  <c r="OC101" i="27"/>
  <c r="OO101" i="27"/>
  <c r="PA101" i="27"/>
  <c r="PM101" i="27"/>
  <c r="PY101" i="27"/>
  <c r="IP101" i="27"/>
  <c r="JB101" i="27"/>
  <c r="JN101" i="27"/>
  <c r="JZ101" i="27"/>
  <c r="KL101" i="27"/>
  <c r="KX101" i="27"/>
  <c r="LJ101" i="27"/>
  <c r="LV101" i="27"/>
  <c r="MH101" i="27"/>
  <c r="MT101" i="27"/>
  <c r="NF101" i="27"/>
  <c r="NR101" i="27"/>
  <c r="OD101" i="27"/>
  <c r="OP101" i="27"/>
  <c r="PB101" i="27"/>
  <c r="PN101" i="27"/>
  <c r="PZ101" i="27"/>
  <c r="IQ101" i="27"/>
  <c r="JC101" i="27"/>
  <c r="JO101" i="27"/>
  <c r="KA101" i="27"/>
  <c r="KM101" i="27"/>
  <c r="KY101" i="27"/>
  <c r="LK101" i="27"/>
  <c r="LW101" i="27"/>
  <c r="MI101" i="27"/>
  <c r="MU101" i="27"/>
  <c r="NG101" i="27"/>
  <c r="NS101" i="27"/>
  <c r="OE101" i="27"/>
  <c r="OQ101" i="27"/>
  <c r="PC101" i="27"/>
  <c r="PO101" i="27"/>
  <c r="QA101" i="27"/>
  <c r="IR101" i="27"/>
  <c r="JD101" i="27"/>
  <c r="JP101" i="27"/>
  <c r="KB101" i="27"/>
  <c r="KN101" i="27"/>
  <c r="KZ101" i="27"/>
  <c r="LL101" i="27"/>
  <c r="LX101" i="27"/>
  <c r="MJ101" i="27"/>
  <c r="MV101" i="27"/>
  <c r="NH101" i="27"/>
  <c r="NT101" i="27"/>
  <c r="OF101" i="27"/>
  <c r="OR101" i="27"/>
  <c r="PD101" i="27"/>
  <c r="PP101" i="27"/>
  <c r="IS101" i="27"/>
  <c r="JE101" i="27"/>
  <c r="JQ101" i="27"/>
  <c r="KC101" i="27"/>
  <c r="KO101" i="27"/>
  <c r="LA101" i="27"/>
  <c r="LM101" i="27"/>
  <c r="LY101" i="27"/>
  <c r="MK101" i="27"/>
  <c r="MW101" i="27"/>
  <c r="NI101" i="27"/>
  <c r="NU101" i="27"/>
  <c r="OG101" i="27"/>
  <c r="OS101" i="27"/>
  <c r="PE101" i="27"/>
  <c r="PQ101" i="27"/>
  <c r="IT101" i="27"/>
  <c r="JF101" i="27"/>
  <c r="JR101" i="27"/>
  <c r="KD101" i="27"/>
  <c r="KP101" i="27"/>
  <c r="LB101" i="27"/>
  <c r="LN101" i="27"/>
  <c r="LZ101" i="27"/>
  <c r="ML101" i="27"/>
  <c r="MX101" i="27"/>
  <c r="NJ101" i="27"/>
  <c r="NV101" i="27"/>
  <c r="OH101" i="27"/>
  <c r="OT101" i="27"/>
  <c r="PF101" i="27"/>
  <c r="PR101" i="27"/>
  <c r="IU101" i="27"/>
  <c r="JG101" i="27"/>
  <c r="JS101" i="27"/>
  <c r="KE101" i="27"/>
  <c r="KQ101" i="27"/>
  <c r="LC101" i="27"/>
  <c r="LO101" i="27"/>
  <c r="MA101" i="27"/>
  <c r="IJ101" i="27"/>
  <c r="IV101" i="27"/>
  <c r="IK101" i="27"/>
  <c r="IW101" i="27"/>
  <c r="JI101" i="27"/>
  <c r="JU101" i="27"/>
  <c r="KG101" i="27"/>
  <c r="KS101" i="27"/>
  <c r="LE101" i="27"/>
  <c r="LQ101" i="27"/>
  <c r="MC101" i="27"/>
  <c r="MO101" i="27"/>
  <c r="NA101" i="27"/>
  <c r="NM101" i="27"/>
  <c r="NY101" i="27"/>
  <c r="OK101" i="27"/>
  <c r="OW101" i="27"/>
  <c r="PI101" i="27"/>
  <c r="PU101" i="27"/>
  <c r="IM101" i="27"/>
  <c r="IY101" i="27"/>
  <c r="JK101" i="27"/>
  <c r="JW101" i="27"/>
  <c r="KI101" i="27"/>
  <c r="KU101" i="27"/>
  <c r="LG101" i="27"/>
  <c r="LS101" i="27"/>
  <c r="ME101" i="27"/>
  <c r="MQ101" i="27"/>
  <c r="NC101" i="27"/>
  <c r="NO101" i="27"/>
  <c r="OA101" i="27"/>
  <c r="OM101" i="27"/>
  <c r="OY101" i="27"/>
  <c r="PK101" i="27"/>
  <c r="PW101" i="27"/>
  <c r="IL101" i="27"/>
  <c r="KJ101" i="27"/>
  <c r="MF101" i="27"/>
  <c r="NP101" i="27"/>
  <c r="OZ101" i="27"/>
  <c r="IN101" i="27"/>
  <c r="KR101" i="27"/>
  <c r="MM101" i="27"/>
  <c r="NW101" i="27"/>
  <c r="PG101" i="27"/>
  <c r="IX101" i="27"/>
  <c r="KT101" i="27"/>
  <c r="MN101" i="27"/>
  <c r="NX101" i="27"/>
  <c r="PH101" i="27"/>
  <c r="IZ101" i="27"/>
  <c r="KV101" i="27"/>
  <c r="MP101" i="27"/>
  <c r="NZ101" i="27"/>
  <c r="PJ101" i="27"/>
  <c r="JH101" i="27"/>
  <c r="LD101" i="27"/>
  <c r="MR101" i="27"/>
  <c r="OB101" i="27"/>
  <c r="PL101" i="27"/>
  <c r="JJ101" i="27"/>
  <c r="LF101" i="27"/>
  <c r="MY101" i="27"/>
  <c r="OI101" i="27"/>
  <c r="PS101" i="27"/>
  <c r="JL101" i="27"/>
  <c r="LH101" i="27"/>
  <c r="MZ101" i="27"/>
  <c r="OJ101" i="27"/>
  <c r="PT101" i="27"/>
  <c r="JT101" i="27"/>
  <c r="LP101" i="27"/>
  <c r="NB101" i="27"/>
  <c r="OL101" i="27"/>
  <c r="PV101" i="27"/>
  <c r="JV101" i="27"/>
  <c r="LR101" i="27"/>
  <c r="ND101" i="27"/>
  <c r="ON101" i="27"/>
  <c r="PX101" i="27"/>
  <c r="JX101" i="27"/>
  <c r="LT101" i="27"/>
  <c r="NK101" i="27"/>
  <c r="OU101" i="27"/>
  <c r="KF101" i="27"/>
  <c r="MB101" i="27"/>
  <c r="NL101" i="27"/>
  <c r="OV101" i="27"/>
  <c r="KH101" i="27"/>
  <c r="MD101" i="27"/>
  <c r="NN101" i="27"/>
  <c r="OX101" i="27"/>
  <c r="IN57" i="27"/>
  <c r="IZ57" i="27"/>
  <c r="JL57" i="27"/>
  <c r="JX57" i="27"/>
  <c r="KJ57" i="27"/>
  <c r="KV57" i="27"/>
  <c r="LH57" i="27"/>
  <c r="LT57" i="27"/>
  <c r="MF57" i="27"/>
  <c r="MR57" i="27"/>
  <c r="ND57" i="27"/>
  <c r="NP57" i="27"/>
  <c r="OB57" i="27"/>
  <c r="ON57" i="27"/>
  <c r="OZ57" i="27"/>
  <c r="PL57" i="27"/>
  <c r="PX57" i="27"/>
  <c r="IO57" i="27"/>
  <c r="JA57" i="27"/>
  <c r="JM57" i="27"/>
  <c r="JY57" i="27"/>
  <c r="KK57" i="27"/>
  <c r="KW57" i="27"/>
  <c r="LI57" i="27"/>
  <c r="LU57" i="27"/>
  <c r="MG57" i="27"/>
  <c r="MS57" i="27"/>
  <c r="NE57" i="27"/>
  <c r="NQ57" i="27"/>
  <c r="OC57" i="27"/>
  <c r="OO57" i="27"/>
  <c r="PA57" i="27"/>
  <c r="PM57" i="27"/>
  <c r="PY57" i="27"/>
  <c r="IP57" i="27"/>
  <c r="JB57" i="27"/>
  <c r="JN57" i="27"/>
  <c r="JZ57" i="27"/>
  <c r="KL57" i="27"/>
  <c r="KX57" i="27"/>
  <c r="LJ57" i="27"/>
  <c r="LV57" i="27"/>
  <c r="MH57" i="27"/>
  <c r="MT57" i="27"/>
  <c r="NF57" i="27"/>
  <c r="NR57" i="27"/>
  <c r="OD57" i="27"/>
  <c r="IQ57" i="27"/>
  <c r="JC57" i="27"/>
  <c r="JO57" i="27"/>
  <c r="KA57" i="27"/>
  <c r="KM57" i="27"/>
  <c r="KY57" i="27"/>
  <c r="LK57" i="27"/>
  <c r="LW57" i="27"/>
  <c r="MI57" i="27"/>
  <c r="MU57" i="27"/>
  <c r="NG57" i="27"/>
  <c r="NS57" i="27"/>
  <c r="OE57" i="27"/>
  <c r="OQ57" i="27"/>
  <c r="PC57" i="27"/>
  <c r="PO57" i="27"/>
  <c r="QA57" i="27"/>
  <c r="IR57" i="27"/>
  <c r="JD57" i="27"/>
  <c r="JP57" i="27"/>
  <c r="KB57" i="27"/>
  <c r="KN57" i="27"/>
  <c r="KZ57" i="27"/>
  <c r="LL57" i="27"/>
  <c r="LX57" i="27"/>
  <c r="MJ57" i="27"/>
  <c r="MV57" i="27"/>
  <c r="NH57" i="27"/>
  <c r="NT57" i="27"/>
  <c r="OF57" i="27"/>
  <c r="IS57" i="27"/>
  <c r="JE57" i="27"/>
  <c r="JQ57" i="27"/>
  <c r="KC57" i="27"/>
  <c r="KO57" i="27"/>
  <c r="LA57" i="27"/>
  <c r="LM57" i="27"/>
  <c r="LY57" i="27"/>
  <c r="MK57" i="27"/>
  <c r="MW57" i="27"/>
  <c r="NI57" i="27"/>
  <c r="NU57" i="27"/>
  <c r="OG57" i="27"/>
  <c r="OS57" i="27"/>
  <c r="PE57" i="27"/>
  <c r="PQ57" i="27"/>
  <c r="IT57" i="27"/>
  <c r="JF57" i="27"/>
  <c r="JR57" i="27"/>
  <c r="KD57" i="27"/>
  <c r="KP57" i="27"/>
  <c r="LB57" i="27"/>
  <c r="LN57" i="27"/>
  <c r="LZ57" i="27"/>
  <c r="ML57" i="27"/>
  <c r="MX57" i="27"/>
  <c r="NJ57" i="27"/>
  <c r="NV57" i="27"/>
  <c r="OH57" i="27"/>
  <c r="OT57" i="27"/>
  <c r="PF57" i="27"/>
  <c r="PR57" i="27"/>
  <c r="IU57" i="27"/>
  <c r="JG57" i="27"/>
  <c r="JS57" i="27"/>
  <c r="KE57" i="27"/>
  <c r="KQ57" i="27"/>
  <c r="LC57" i="27"/>
  <c r="LO57" i="27"/>
  <c r="MA57" i="27"/>
  <c r="MM57" i="27"/>
  <c r="MY57" i="27"/>
  <c r="NK57" i="27"/>
  <c r="NW57" i="27"/>
  <c r="OI57" i="27"/>
  <c r="OU57" i="27"/>
  <c r="PG57" i="27"/>
  <c r="PS57" i="27"/>
  <c r="IJ57" i="27"/>
  <c r="IV57" i="27"/>
  <c r="JH57" i="27"/>
  <c r="JT57" i="27"/>
  <c r="KF57" i="27"/>
  <c r="KR57" i="27"/>
  <c r="LD57" i="27"/>
  <c r="LP57" i="27"/>
  <c r="MB57" i="27"/>
  <c r="MN57" i="27"/>
  <c r="MZ57" i="27"/>
  <c r="NL57" i="27"/>
  <c r="NX57" i="27"/>
  <c r="OJ57" i="27"/>
  <c r="OV57" i="27"/>
  <c r="PH57" i="27"/>
  <c r="PT57" i="27"/>
  <c r="IK57" i="27"/>
  <c r="IW57" i="27"/>
  <c r="JI57" i="27"/>
  <c r="JU57" i="27"/>
  <c r="KG57" i="27"/>
  <c r="KS57" i="27"/>
  <c r="LE57" i="27"/>
  <c r="LQ57" i="27"/>
  <c r="MC57" i="27"/>
  <c r="MO57" i="27"/>
  <c r="NA57" i="27"/>
  <c r="NM57" i="27"/>
  <c r="NY57" i="27"/>
  <c r="OK57" i="27"/>
  <c r="OW57" i="27"/>
  <c r="PI57" i="27"/>
  <c r="PU57" i="27"/>
  <c r="IL57" i="27"/>
  <c r="IX57" i="27"/>
  <c r="JJ57" i="27"/>
  <c r="JV57" i="27"/>
  <c r="KH57" i="27"/>
  <c r="KT57" i="27"/>
  <c r="LF57" i="27"/>
  <c r="LR57" i="27"/>
  <c r="MD57" i="27"/>
  <c r="MP57" i="27"/>
  <c r="NB57" i="27"/>
  <c r="NN57" i="27"/>
  <c r="NZ57" i="27"/>
  <c r="OL57" i="27"/>
  <c r="OX57" i="27"/>
  <c r="PJ57" i="27"/>
  <c r="PV57" i="27"/>
  <c r="KI57" i="27"/>
  <c r="OY57" i="27"/>
  <c r="KU57" i="27"/>
  <c r="PB57" i="27"/>
  <c r="LG57" i="27"/>
  <c r="PD57" i="27"/>
  <c r="LS57" i="27"/>
  <c r="PK57" i="27"/>
  <c r="ME57" i="27"/>
  <c r="PN57" i="27"/>
  <c r="MQ57" i="27"/>
  <c r="PP57" i="27"/>
  <c r="NC57" i="27"/>
  <c r="PW57" i="27"/>
  <c r="NO57" i="27"/>
  <c r="PZ57" i="27"/>
  <c r="IM57" i="27"/>
  <c r="OA57" i="27"/>
  <c r="IY57" i="27"/>
  <c r="OM57" i="27"/>
  <c r="JK57" i="27"/>
  <c r="OP57" i="27"/>
  <c r="JW57" i="27"/>
  <c r="OR57" i="27"/>
  <c r="IK69" i="27"/>
  <c r="IW69" i="27"/>
  <c r="JI69" i="27"/>
  <c r="JU69" i="27"/>
  <c r="KG69" i="27"/>
  <c r="KS69" i="27"/>
  <c r="LE69" i="27"/>
  <c r="LQ69" i="27"/>
  <c r="MC69" i="27"/>
  <c r="MO69" i="27"/>
  <c r="IM69" i="27"/>
  <c r="IY69" i="27"/>
  <c r="JK69" i="27"/>
  <c r="IP69" i="27"/>
  <c r="JB69" i="27"/>
  <c r="JN69" i="27"/>
  <c r="JZ69" i="27"/>
  <c r="KL69" i="27"/>
  <c r="KX69" i="27"/>
  <c r="LJ69" i="27"/>
  <c r="IQ69" i="27"/>
  <c r="JC69" i="27"/>
  <c r="JO69" i="27"/>
  <c r="KA69" i="27"/>
  <c r="KM69" i="27"/>
  <c r="KY69" i="27"/>
  <c r="LK69" i="27"/>
  <c r="LW69" i="27"/>
  <c r="MI69" i="27"/>
  <c r="IT69" i="27"/>
  <c r="JF69" i="27"/>
  <c r="IU69" i="27"/>
  <c r="JG69" i="27"/>
  <c r="JS69" i="27"/>
  <c r="KE69" i="27"/>
  <c r="KQ69" i="27"/>
  <c r="LC69" i="27"/>
  <c r="IV69" i="27"/>
  <c r="JR69" i="27"/>
  <c r="KJ69" i="27"/>
  <c r="LB69" i="27"/>
  <c r="LS69" i="27"/>
  <c r="MG69" i="27"/>
  <c r="MU69" i="27"/>
  <c r="NG69" i="27"/>
  <c r="NS69" i="27"/>
  <c r="OE69" i="27"/>
  <c r="OQ69" i="27"/>
  <c r="PC69" i="27"/>
  <c r="PO69" i="27"/>
  <c r="QA69" i="27"/>
  <c r="IX69" i="27"/>
  <c r="JT69" i="27"/>
  <c r="KK69" i="27"/>
  <c r="LD69" i="27"/>
  <c r="LT69" i="27"/>
  <c r="MH69" i="27"/>
  <c r="MV69" i="27"/>
  <c r="NH69" i="27"/>
  <c r="NT69" i="27"/>
  <c r="OF69" i="27"/>
  <c r="OR69" i="27"/>
  <c r="PD69" i="27"/>
  <c r="PP69" i="27"/>
  <c r="IZ69" i="27"/>
  <c r="JV69" i="27"/>
  <c r="KN69" i="27"/>
  <c r="LF69" i="27"/>
  <c r="LU69" i="27"/>
  <c r="MJ69" i="27"/>
  <c r="MW69" i="27"/>
  <c r="NI69" i="27"/>
  <c r="NU69" i="27"/>
  <c r="OG69" i="27"/>
  <c r="OS69" i="27"/>
  <c r="PE69" i="27"/>
  <c r="PQ69" i="27"/>
  <c r="JA69" i="27"/>
  <c r="JW69" i="27"/>
  <c r="KO69" i="27"/>
  <c r="LG69" i="27"/>
  <c r="LV69" i="27"/>
  <c r="MK69" i="27"/>
  <c r="MX69" i="27"/>
  <c r="NJ69" i="27"/>
  <c r="NV69" i="27"/>
  <c r="OH69" i="27"/>
  <c r="OT69" i="27"/>
  <c r="PF69" i="27"/>
  <c r="PR69" i="27"/>
  <c r="JD69" i="27"/>
  <c r="JX69" i="27"/>
  <c r="KP69" i="27"/>
  <c r="LH69" i="27"/>
  <c r="LX69" i="27"/>
  <c r="ML69" i="27"/>
  <c r="MY69" i="27"/>
  <c r="NK69" i="27"/>
  <c r="NW69" i="27"/>
  <c r="OI69" i="27"/>
  <c r="OU69" i="27"/>
  <c r="PG69" i="27"/>
  <c r="PS69" i="27"/>
  <c r="JE69" i="27"/>
  <c r="JY69" i="27"/>
  <c r="KR69" i="27"/>
  <c r="LI69" i="27"/>
  <c r="LY69" i="27"/>
  <c r="MM69" i="27"/>
  <c r="MZ69" i="27"/>
  <c r="NL69" i="27"/>
  <c r="NX69" i="27"/>
  <c r="OJ69" i="27"/>
  <c r="OV69" i="27"/>
  <c r="PH69" i="27"/>
  <c r="PT69" i="27"/>
  <c r="IJ69" i="27"/>
  <c r="JH69" i="27"/>
  <c r="KB69" i="27"/>
  <c r="KT69" i="27"/>
  <c r="LL69" i="27"/>
  <c r="LZ69" i="27"/>
  <c r="MN69" i="27"/>
  <c r="NA69" i="27"/>
  <c r="NM69" i="27"/>
  <c r="NY69" i="27"/>
  <c r="OK69" i="27"/>
  <c r="OW69" i="27"/>
  <c r="PI69" i="27"/>
  <c r="PU69" i="27"/>
  <c r="IL69" i="27"/>
  <c r="JJ69" i="27"/>
  <c r="KC69" i="27"/>
  <c r="KU69" i="27"/>
  <c r="LM69" i="27"/>
  <c r="MA69" i="27"/>
  <c r="MP69" i="27"/>
  <c r="NB69" i="27"/>
  <c r="NN69" i="27"/>
  <c r="NZ69" i="27"/>
  <c r="OL69" i="27"/>
  <c r="OX69" i="27"/>
  <c r="PJ69" i="27"/>
  <c r="PV69" i="27"/>
  <c r="IN69" i="27"/>
  <c r="JL69" i="27"/>
  <c r="KD69" i="27"/>
  <c r="KV69" i="27"/>
  <c r="LN69" i="27"/>
  <c r="MB69" i="27"/>
  <c r="MQ69" i="27"/>
  <c r="NC69" i="27"/>
  <c r="NO69" i="27"/>
  <c r="OA69" i="27"/>
  <c r="OM69" i="27"/>
  <c r="OY69" i="27"/>
  <c r="PK69" i="27"/>
  <c r="PW69" i="27"/>
  <c r="IO69" i="27"/>
  <c r="JM69" i="27"/>
  <c r="KF69" i="27"/>
  <c r="KW69" i="27"/>
  <c r="LO69" i="27"/>
  <c r="MD69" i="27"/>
  <c r="MR69" i="27"/>
  <c r="ND69" i="27"/>
  <c r="NP69" i="27"/>
  <c r="OB69" i="27"/>
  <c r="ON69" i="27"/>
  <c r="OZ69" i="27"/>
  <c r="PL69" i="27"/>
  <c r="PX69" i="27"/>
  <c r="IR69" i="27"/>
  <c r="JP69" i="27"/>
  <c r="KH69" i="27"/>
  <c r="KZ69" i="27"/>
  <c r="LP69" i="27"/>
  <c r="ME69" i="27"/>
  <c r="MS69" i="27"/>
  <c r="NE69" i="27"/>
  <c r="NQ69" i="27"/>
  <c r="OC69" i="27"/>
  <c r="OO69" i="27"/>
  <c r="PA69" i="27"/>
  <c r="PM69" i="27"/>
  <c r="PY69" i="27"/>
  <c r="MF69" i="27"/>
  <c r="MT69" i="27"/>
  <c r="NF69" i="27"/>
  <c r="NR69" i="27"/>
  <c r="OD69" i="27"/>
  <c r="OP69" i="27"/>
  <c r="PB69" i="27"/>
  <c r="IS69" i="27"/>
  <c r="PN69" i="27"/>
  <c r="JQ69" i="27"/>
  <c r="PZ69" i="27"/>
  <c r="KI69" i="27"/>
  <c r="LA69" i="27"/>
  <c r="LR69" i="27"/>
  <c r="IS91" i="27"/>
  <c r="JE91" i="27"/>
  <c r="JQ91" i="27"/>
  <c r="KC91" i="27"/>
  <c r="KO91" i="27"/>
  <c r="LA91" i="27"/>
  <c r="LM91" i="27"/>
  <c r="LY91" i="27"/>
  <c r="MK91" i="27"/>
  <c r="MW91" i="27"/>
  <c r="NI91" i="27"/>
  <c r="NU91" i="27"/>
  <c r="OG91" i="27"/>
  <c r="OS91" i="27"/>
  <c r="PE91" i="27"/>
  <c r="PQ91" i="27"/>
  <c r="IT91" i="27"/>
  <c r="JF91" i="27"/>
  <c r="JR91" i="27"/>
  <c r="KD91" i="27"/>
  <c r="KP91" i="27"/>
  <c r="LB91" i="27"/>
  <c r="LN91" i="27"/>
  <c r="LZ91" i="27"/>
  <c r="ML91" i="27"/>
  <c r="MX91" i="27"/>
  <c r="NJ91" i="27"/>
  <c r="NV91" i="27"/>
  <c r="OH91" i="27"/>
  <c r="OT91" i="27"/>
  <c r="PF91" i="27"/>
  <c r="PR91" i="27"/>
  <c r="IU91" i="27"/>
  <c r="JG91" i="27"/>
  <c r="JS91" i="27"/>
  <c r="KE91" i="27"/>
  <c r="KQ91" i="27"/>
  <c r="LC91" i="27"/>
  <c r="LO91" i="27"/>
  <c r="MA91" i="27"/>
  <c r="MM91" i="27"/>
  <c r="MY91" i="27"/>
  <c r="NK91" i="27"/>
  <c r="NW91" i="27"/>
  <c r="OI91" i="27"/>
  <c r="OU91" i="27"/>
  <c r="PG91" i="27"/>
  <c r="PS91" i="27"/>
  <c r="IJ91" i="27"/>
  <c r="IV91" i="27"/>
  <c r="JH91" i="27"/>
  <c r="JT91" i="27"/>
  <c r="KF91" i="27"/>
  <c r="KR91" i="27"/>
  <c r="LD91" i="27"/>
  <c r="LP91" i="27"/>
  <c r="MB91" i="27"/>
  <c r="MN91" i="27"/>
  <c r="MZ91" i="27"/>
  <c r="NL91" i="27"/>
  <c r="NX91" i="27"/>
  <c r="OJ91" i="27"/>
  <c r="OV91" i="27"/>
  <c r="PH91" i="27"/>
  <c r="PT91" i="27"/>
  <c r="IK91" i="27"/>
  <c r="IW91" i="27"/>
  <c r="JI91" i="27"/>
  <c r="JU91" i="27"/>
  <c r="KG91" i="27"/>
  <c r="KS91" i="27"/>
  <c r="LE91" i="27"/>
  <c r="LQ91" i="27"/>
  <c r="MC91" i="27"/>
  <c r="MO91" i="27"/>
  <c r="NA91" i="27"/>
  <c r="NM91" i="27"/>
  <c r="NY91" i="27"/>
  <c r="OK91" i="27"/>
  <c r="OW91" i="27"/>
  <c r="PI91" i="27"/>
  <c r="PU91" i="27"/>
  <c r="IL91" i="27"/>
  <c r="IX91" i="27"/>
  <c r="JJ91" i="27"/>
  <c r="JV91" i="27"/>
  <c r="KH91" i="27"/>
  <c r="KT91" i="27"/>
  <c r="LF91" i="27"/>
  <c r="LR91" i="27"/>
  <c r="MD91" i="27"/>
  <c r="MP91" i="27"/>
  <c r="NB91" i="27"/>
  <c r="NN91" i="27"/>
  <c r="NZ91" i="27"/>
  <c r="OL91" i="27"/>
  <c r="OX91" i="27"/>
  <c r="PJ91" i="27"/>
  <c r="PV91" i="27"/>
  <c r="IM91" i="27"/>
  <c r="IY91" i="27"/>
  <c r="JK91" i="27"/>
  <c r="JW91" i="27"/>
  <c r="KI91" i="27"/>
  <c r="KU91" i="27"/>
  <c r="LG91" i="27"/>
  <c r="LS91" i="27"/>
  <c r="ME91" i="27"/>
  <c r="MQ91" i="27"/>
  <c r="NC91" i="27"/>
  <c r="NO91" i="27"/>
  <c r="OA91" i="27"/>
  <c r="OM91" i="27"/>
  <c r="OY91" i="27"/>
  <c r="PK91" i="27"/>
  <c r="PW91" i="27"/>
  <c r="IN91" i="27"/>
  <c r="IZ91" i="27"/>
  <c r="JL91" i="27"/>
  <c r="JX91" i="27"/>
  <c r="KJ91" i="27"/>
  <c r="KV91" i="27"/>
  <c r="LH91" i="27"/>
  <c r="LT91" i="27"/>
  <c r="MF91" i="27"/>
  <c r="MR91" i="27"/>
  <c r="ND91" i="27"/>
  <c r="NP91" i="27"/>
  <c r="OB91" i="27"/>
  <c r="ON91" i="27"/>
  <c r="IO91" i="27"/>
  <c r="JA91" i="27"/>
  <c r="JM91" i="27"/>
  <c r="JY91" i="27"/>
  <c r="KK91" i="27"/>
  <c r="KW91" i="27"/>
  <c r="LI91" i="27"/>
  <c r="LU91" i="27"/>
  <c r="MG91" i="27"/>
  <c r="MS91" i="27"/>
  <c r="NE91" i="27"/>
  <c r="NQ91" i="27"/>
  <c r="OC91" i="27"/>
  <c r="OO91" i="27"/>
  <c r="PA91" i="27"/>
  <c r="PM91" i="27"/>
  <c r="PY91" i="27"/>
  <c r="IP91" i="27"/>
  <c r="JB91" i="27"/>
  <c r="JN91" i="27"/>
  <c r="JZ91" i="27"/>
  <c r="KL91" i="27"/>
  <c r="KX91" i="27"/>
  <c r="LJ91" i="27"/>
  <c r="LV91" i="27"/>
  <c r="MH91" i="27"/>
  <c r="MT91" i="27"/>
  <c r="NF91" i="27"/>
  <c r="NR91" i="27"/>
  <c r="OD91" i="27"/>
  <c r="OP91" i="27"/>
  <c r="PB91" i="27"/>
  <c r="PN91" i="27"/>
  <c r="PZ91" i="27"/>
  <c r="IQ91" i="27"/>
  <c r="JC91" i="27"/>
  <c r="JO91" i="27"/>
  <c r="KA91" i="27"/>
  <c r="KM91" i="27"/>
  <c r="KY91" i="27"/>
  <c r="LK91" i="27"/>
  <c r="LW91" i="27"/>
  <c r="MI91" i="27"/>
  <c r="MU91" i="27"/>
  <c r="NG91" i="27"/>
  <c r="NS91" i="27"/>
  <c r="OE91" i="27"/>
  <c r="OQ91" i="27"/>
  <c r="PC91" i="27"/>
  <c r="PO91" i="27"/>
  <c r="QA91" i="27"/>
  <c r="IR91" i="27"/>
  <c r="OF91" i="27"/>
  <c r="JD91" i="27"/>
  <c r="OR91" i="27"/>
  <c r="JP91" i="27"/>
  <c r="OZ91" i="27"/>
  <c r="KB91" i="27"/>
  <c r="PD91" i="27"/>
  <c r="KN91" i="27"/>
  <c r="PL91" i="27"/>
  <c r="KZ91" i="27"/>
  <c r="PP91" i="27"/>
  <c r="LL91" i="27"/>
  <c r="PX91" i="27"/>
  <c r="LX91" i="27"/>
  <c r="MJ91" i="27"/>
  <c r="NH91" i="27"/>
  <c r="MV91" i="27"/>
  <c r="NT91" i="27"/>
  <c r="IT16" i="27"/>
  <c r="JF16" i="27"/>
  <c r="JR16" i="27"/>
  <c r="KD16" i="27"/>
  <c r="KP16" i="27"/>
  <c r="LB16" i="27"/>
  <c r="LN16" i="27"/>
  <c r="LZ16" i="27"/>
  <c r="ML16" i="27"/>
  <c r="MX16" i="27"/>
  <c r="NJ16" i="27"/>
  <c r="NV16" i="27"/>
  <c r="OH16" i="27"/>
  <c r="OT16" i="27"/>
  <c r="PF16" i="27"/>
  <c r="PR16" i="27"/>
  <c r="IJ16" i="27"/>
  <c r="IV16" i="27"/>
  <c r="JH16" i="27"/>
  <c r="JT16" i="27"/>
  <c r="KF16" i="27"/>
  <c r="KR16" i="27"/>
  <c r="LD16" i="27"/>
  <c r="LP16" i="27"/>
  <c r="MB16" i="27"/>
  <c r="MN16" i="27"/>
  <c r="MZ16" i="27"/>
  <c r="NL16" i="27"/>
  <c r="NX16" i="27"/>
  <c r="OJ16" i="27"/>
  <c r="OV16" i="27"/>
  <c r="PH16" i="27"/>
  <c r="PT16" i="27"/>
  <c r="IM16" i="27"/>
  <c r="IY16" i="27"/>
  <c r="JK16" i="27"/>
  <c r="JW16" i="27"/>
  <c r="KI16" i="27"/>
  <c r="KU16" i="27"/>
  <c r="LG16" i="27"/>
  <c r="LS16" i="27"/>
  <c r="ME16" i="27"/>
  <c r="MQ16" i="27"/>
  <c r="NC16" i="27"/>
  <c r="NO16" i="27"/>
  <c r="OA16" i="27"/>
  <c r="OM16" i="27"/>
  <c r="OY16" i="27"/>
  <c r="PK16" i="27"/>
  <c r="PW16" i="27"/>
  <c r="IN16" i="27"/>
  <c r="IZ16" i="27"/>
  <c r="JL16" i="27"/>
  <c r="JX16" i="27"/>
  <c r="KJ16" i="27"/>
  <c r="KV16" i="27"/>
  <c r="LH16" i="27"/>
  <c r="LT16" i="27"/>
  <c r="MF16" i="27"/>
  <c r="MR16" i="27"/>
  <c r="ND16" i="27"/>
  <c r="NP16" i="27"/>
  <c r="OB16" i="27"/>
  <c r="ON16" i="27"/>
  <c r="OZ16" i="27"/>
  <c r="PL16" i="27"/>
  <c r="PX16" i="27"/>
  <c r="IO16" i="27"/>
  <c r="JA16" i="27"/>
  <c r="JM16" i="27"/>
  <c r="JY16" i="27"/>
  <c r="KK16" i="27"/>
  <c r="KW16" i="27"/>
  <c r="LI16" i="27"/>
  <c r="IQ16" i="27"/>
  <c r="JC16" i="27"/>
  <c r="JO16" i="27"/>
  <c r="KA16" i="27"/>
  <c r="KM16" i="27"/>
  <c r="KY16" i="27"/>
  <c r="LK16" i="27"/>
  <c r="LW16" i="27"/>
  <c r="MI16" i="27"/>
  <c r="MU16" i="27"/>
  <c r="NG16" i="27"/>
  <c r="NS16" i="27"/>
  <c r="OE16" i="27"/>
  <c r="OQ16" i="27"/>
  <c r="PC16" i="27"/>
  <c r="PO16" i="27"/>
  <c r="QA16" i="27"/>
  <c r="IR16" i="27"/>
  <c r="JD16" i="27"/>
  <c r="JP16" i="27"/>
  <c r="KB16" i="27"/>
  <c r="KN16" i="27"/>
  <c r="KZ16" i="27"/>
  <c r="LL16" i="27"/>
  <c r="LX16" i="27"/>
  <c r="MJ16" i="27"/>
  <c r="MV16" i="27"/>
  <c r="NH16" i="27"/>
  <c r="NT16" i="27"/>
  <c r="OF16" i="27"/>
  <c r="OR16" i="27"/>
  <c r="PD16" i="27"/>
  <c r="PP16" i="27"/>
  <c r="IU16" i="27"/>
  <c r="JV16" i="27"/>
  <c r="LA16" i="27"/>
  <c r="MA16" i="27"/>
  <c r="MY16" i="27"/>
  <c r="NW16" i="27"/>
  <c r="OU16" i="27"/>
  <c r="PS16" i="27"/>
  <c r="IX16" i="27"/>
  <c r="KC16" i="27"/>
  <c r="LE16" i="27"/>
  <c r="JE16" i="27"/>
  <c r="KG16" i="27"/>
  <c r="LJ16" i="27"/>
  <c r="JG16" i="27"/>
  <c r="KH16" i="27"/>
  <c r="LM16" i="27"/>
  <c r="MK16" i="27"/>
  <c r="NI16" i="27"/>
  <c r="OG16" i="27"/>
  <c r="PE16" i="27"/>
  <c r="JI16" i="27"/>
  <c r="KL16" i="27"/>
  <c r="LO16" i="27"/>
  <c r="MM16" i="27"/>
  <c r="NK16" i="27"/>
  <c r="OI16" i="27"/>
  <c r="PG16" i="27"/>
  <c r="IK16" i="27"/>
  <c r="JN16" i="27"/>
  <c r="KQ16" i="27"/>
  <c r="LR16" i="27"/>
  <c r="MP16" i="27"/>
  <c r="NN16" i="27"/>
  <c r="OL16" i="27"/>
  <c r="PJ16" i="27"/>
  <c r="IL16" i="27"/>
  <c r="JQ16" i="27"/>
  <c r="KS16" i="27"/>
  <c r="LU16" i="27"/>
  <c r="MS16" i="27"/>
  <c r="NQ16" i="27"/>
  <c r="OO16" i="27"/>
  <c r="PM16" i="27"/>
  <c r="IW16" i="27"/>
  <c r="LQ16" i="27"/>
  <c r="NE16" i="27"/>
  <c r="OW16" i="27"/>
  <c r="JB16" i="27"/>
  <c r="LV16" i="27"/>
  <c r="NF16" i="27"/>
  <c r="JJ16" i="27"/>
  <c r="LY16" i="27"/>
  <c r="NM16" i="27"/>
  <c r="PA16" i="27"/>
  <c r="JU16" i="27"/>
  <c r="MD16" i="27"/>
  <c r="NU16" i="27"/>
  <c r="PI16" i="27"/>
  <c r="JZ16" i="27"/>
  <c r="MG16" i="27"/>
  <c r="NY16" i="27"/>
  <c r="PN16" i="27"/>
  <c r="KE16" i="27"/>
  <c r="MH16" i="27"/>
  <c r="NZ16" i="27"/>
  <c r="PQ16" i="27"/>
  <c r="KO16" i="27"/>
  <c r="MO16" i="27"/>
  <c r="OC16" i="27"/>
  <c r="KT16" i="27"/>
  <c r="MT16" i="27"/>
  <c r="OD16" i="27"/>
  <c r="PV16" i="27"/>
  <c r="IP16" i="27"/>
  <c r="LC16" i="27"/>
  <c r="NA16" i="27"/>
  <c r="OP16" i="27"/>
  <c r="PZ16" i="27"/>
  <c r="OK16" i="27"/>
  <c r="OS16" i="27"/>
  <c r="OX16" i="27"/>
  <c r="PB16" i="27"/>
  <c r="IS16" i="27"/>
  <c r="PU16" i="27"/>
  <c r="JS16" i="27"/>
  <c r="PY16" i="27"/>
  <c r="KX16" i="27"/>
  <c r="LF16" i="27"/>
  <c r="MC16" i="27"/>
  <c r="NB16" i="27"/>
  <c r="MW16" i="27"/>
  <c r="NR16" i="27"/>
  <c r="IL46" i="27"/>
  <c r="IX46" i="27"/>
  <c r="JJ46" i="27"/>
  <c r="IS46" i="27"/>
  <c r="JF46" i="27"/>
  <c r="JS46" i="27"/>
  <c r="KE46" i="27"/>
  <c r="KQ46" i="27"/>
  <c r="LC46" i="27"/>
  <c r="LO46" i="27"/>
  <c r="MA46" i="27"/>
  <c r="MM46" i="27"/>
  <c r="MY46" i="27"/>
  <c r="NK46" i="27"/>
  <c r="NW46" i="27"/>
  <c r="OI46" i="27"/>
  <c r="OU46" i="27"/>
  <c r="PG46" i="27"/>
  <c r="PS46" i="27"/>
  <c r="IT46" i="27"/>
  <c r="JG46" i="27"/>
  <c r="JT46" i="27"/>
  <c r="KF46" i="27"/>
  <c r="KR46" i="27"/>
  <c r="LD46" i="27"/>
  <c r="LP46" i="27"/>
  <c r="MB46" i="27"/>
  <c r="MN46" i="27"/>
  <c r="MZ46" i="27"/>
  <c r="NL46" i="27"/>
  <c r="NX46" i="27"/>
  <c r="OJ46" i="27"/>
  <c r="OV46" i="27"/>
  <c r="PH46" i="27"/>
  <c r="PT46" i="27"/>
  <c r="IU46" i="27"/>
  <c r="JH46" i="27"/>
  <c r="JU46" i="27"/>
  <c r="KG46" i="27"/>
  <c r="KS46" i="27"/>
  <c r="LE46" i="27"/>
  <c r="LQ46" i="27"/>
  <c r="MC46" i="27"/>
  <c r="MO46" i="27"/>
  <c r="NA46" i="27"/>
  <c r="NM46" i="27"/>
  <c r="NY46" i="27"/>
  <c r="OK46" i="27"/>
  <c r="OW46" i="27"/>
  <c r="PI46" i="27"/>
  <c r="PU46" i="27"/>
  <c r="IV46" i="27"/>
  <c r="JI46" i="27"/>
  <c r="JV46" i="27"/>
  <c r="KH46" i="27"/>
  <c r="KT46" i="27"/>
  <c r="LF46" i="27"/>
  <c r="LR46" i="27"/>
  <c r="MD46" i="27"/>
  <c r="MP46" i="27"/>
  <c r="NB46" i="27"/>
  <c r="NN46" i="27"/>
  <c r="NZ46" i="27"/>
  <c r="OL46" i="27"/>
  <c r="OX46" i="27"/>
  <c r="PJ46" i="27"/>
  <c r="PV46" i="27"/>
  <c r="IJ46" i="27"/>
  <c r="IW46" i="27"/>
  <c r="JK46" i="27"/>
  <c r="JW46" i="27"/>
  <c r="KI46" i="27"/>
  <c r="KU46" i="27"/>
  <c r="LG46" i="27"/>
  <c r="LS46" i="27"/>
  <c r="ME46" i="27"/>
  <c r="MQ46" i="27"/>
  <c r="NC46" i="27"/>
  <c r="NO46" i="27"/>
  <c r="OA46" i="27"/>
  <c r="OM46" i="27"/>
  <c r="OY46" i="27"/>
  <c r="PK46" i="27"/>
  <c r="PW46" i="27"/>
  <c r="IK46" i="27"/>
  <c r="IY46" i="27"/>
  <c r="JL46" i="27"/>
  <c r="JX46" i="27"/>
  <c r="KJ46" i="27"/>
  <c r="KV46" i="27"/>
  <c r="LH46" i="27"/>
  <c r="LT46" i="27"/>
  <c r="MF46" i="27"/>
  <c r="MR46" i="27"/>
  <c r="ND46" i="27"/>
  <c r="NP46" i="27"/>
  <c r="OB46" i="27"/>
  <c r="ON46" i="27"/>
  <c r="OZ46" i="27"/>
  <c r="PL46" i="27"/>
  <c r="PX46" i="27"/>
  <c r="IM46" i="27"/>
  <c r="IZ46" i="27"/>
  <c r="JM46" i="27"/>
  <c r="JY46" i="27"/>
  <c r="KK46" i="27"/>
  <c r="KW46" i="27"/>
  <c r="LI46" i="27"/>
  <c r="LU46" i="27"/>
  <c r="MG46" i="27"/>
  <c r="MS46" i="27"/>
  <c r="NE46" i="27"/>
  <c r="NQ46" i="27"/>
  <c r="OC46" i="27"/>
  <c r="OO46" i="27"/>
  <c r="PA46" i="27"/>
  <c r="PM46" i="27"/>
  <c r="PY46" i="27"/>
  <c r="IN46" i="27"/>
  <c r="JA46" i="27"/>
  <c r="JN46" i="27"/>
  <c r="JZ46" i="27"/>
  <c r="KL46" i="27"/>
  <c r="KX46" i="27"/>
  <c r="LJ46" i="27"/>
  <c r="LV46" i="27"/>
  <c r="MH46" i="27"/>
  <c r="MT46" i="27"/>
  <c r="NF46" i="27"/>
  <c r="NR46" i="27"/>
  <c r="OD46" i="27"/>
  <c r="OP46" i="27"/>
  <c r="PB46" i="27"/>
  <c r="PN46" i="27"/>
  <c r="PZ46" i="27"/>
  <c r="IO46" i="27"/>
  <c r="JB46" i="27"/>
  <c r="JO46" i="27"/>
  <c r="KA46" i="27"/>
  <c r="KM46" i="27"/>
  <c r="KY46" i="27"/>
  <c r="LK46" i="27"/>
  <c r="LW46" i="27"/>
  <c r="MI46" i="27"/>
  <c r="MU46" i="27"/>
  <c r="NG46" i="27"/>
  <c r="NS46" i="27"/>
  <c r="OE46" i="27"/>
  <c r="OQ46" i="27"/>
  <c r="PC46" i="27"/>
  <c r="PO46" i="27"/>
  <c r="QA46" i="27"/>
  <c r="IP46" i="27"/>
  <c r="JC46" i="27"/>
  <c r="JP46" i="27"/>
  <c r="KB46" i="27"/>
  <c r="KN46" i="27"/>
  <c r="KZ46" i="27"/>
  <c r="LL46" i="27"/>
  <c r="LX46" i="27"/>
  <c r="MJ46" i="27"/>
  <c r="MV46" i="27"/>
  <c r="NH46" i="27"/>
  <c r="NT46" i="27"/>
  <c r="OF46" i="27"/>
  <c r="OR46" i="27"/>
  <c r="PD46" i="27"/>
  <c r="PP46" i="27"/>
  <c r="IQ46" i="27"/>
  <c r="JD46" i="27"/>
  <c r="JQ46" i="27"/>
  <c r="KC46" i="27"/>
  <c r="KO46" i="27"/>
  <c r="LA46" i="27"/>
  <c r="LM46" i="27"/>
  <c r="LY46" i="27"/>
  <c r="MK46" i="27"/>
  <c r="MW46" i="27"/>
  <c r="NI46" i="27"/>
  <c r="NU46" i="27"/>
  <c r="OG46" i="27"/>
  <c r="OS46" i="27"/>
  <c r="PE46" i="27"/>
  <c r="PQ46" i="27"/>
  <c r="KD46" i="27"/>
  <c r="PR46" i="27"/>
  <c r="KP46" i="27"/>
  <c r="LB46" i="27"/>
  <c r="LN46" i="27"/>
  <c r="LZ46" i="27"/>
  <c r="ML46" i="27"/>
  <c r="MX46" i="27"/>
  <c r="NJ46" i="27"/>
  <c r="NV46" i="27"/>
  <c r="IR46" i="27"/>
  <c r="OH46" i="27"/>
  <c r="JE46" i="27"/>
  <c r="OT46" i="27"/>
  <c r="JR46" i="27"/>
  <c r="PF46" i="27"/>
  <c r="IS62" i="27"/>
  <c r="JE62" i="27"/>
  <c r="JQ62" i="27"/>
  <c r="KC62" i="27"/>
  <c r="KO62" i="27"/>
  <c r="LA62" i="27"/>
  <c r="LM62" i="27"/>
  <c r="LY62" i="27"/>
  <c r="MK62" i="27"/>
  <c r="MW62" i="27"/>
  <c r="NI62" i="27"/>
  <c r="NU62" i="27"/>
  <c r="OG62" i="27"/>
  <c r="OS62" i="27"/>
  <c r="PE62" i="27"/>
  <c r="PQ62" i="27"/>
  <c r="IT62" i="27"/>
  <c r="JF62" i="27"/>
  <c r="JR62" i="27"/>
  <c r="KD62" i="27"/>
  <c r="KP62" i="27"/>
  <c r="LB62" i="27"/>
  <c r="LN62" i="27"/>
  <c r="LZ62" i="27"/>
  <c r="ML62" i="27"/>
  <c r="MX62" i="27"/>
  <c r="NJ62" i="27"/>
  <c r="NV62" i="27"/>
  <c r="OH62" i="27"/>
  <c r="OT62" i="27"/>
  <c r="PF62" i="27"/>
  <c r="PR62" i="27"/>
  <c r="IU62" i="27"/>
  <c r="JG62" i="27"/>
  <c r="JS62" i="27"/>
  <c r="KE62" i="27"/>
  <c r="KQ62" i="27"/>
  <c r="LC62" i="27"/>
  <c r="LO62" i="27"/>
  <c r="MA62" i="27"/>
  <c r="MM62" i="27"/>
  <c r="MY62" i="27"/>
  <c r="NK62" i="27"/>
  <c r="NW62" i="27"/>
  <c r="OI62" i="27"/>
  <c r="OU62" i="27"/>
  <c r="PG62" i="27"/>
  <c r="PS62" i="27"/>
  <c r="IJ62" i="27"/>
  <c r="IV62" i="27"/>
  <c r="JH62" i="27"/>
  <c r="JT62" i="27"/>
  <c r="KF62" i="27"/>
  <c r="KR62" i="27"/>
  <c r="LD62" i="27"/>
  <c r="LP62" i="27"/>
  <c r="MB62" i="27"/>
  <c r="MN62" i="27"/>
  <c r="MZ62" i="27"/>
  <c r="NL62" i="27"/>
  <c r="NX62" i="27"/>
  <c r="OJ62" i="27"/>
  <c r="OV62" i="27"/>
  <c r="PH62" i="27"/>
  <c r="PT62" i="27"/>
  <c r="IK62" i="27"/>
  <c r="IW62" i="27"/>
  <c r="JI62" i="27"/>
  <c r="JU62" i="27"/>
  <c r="KG62" i="27"/>
  <c r="KS62" i="27"/>
  <c r="LE62" i="27"/>
  <c r="LQ62" i="27"/>
  <c r="MC62" i="27"/>
  <c r="MO62" i="27"/>
  <c r="NA62" i="27"/>
  <c r="NM62" i="27"/>
  <c r="NY62" i="27"/>
  <c r="OK62" i="27"/>
  <c r="OW62" i="27"/>
  <c r="PI62" i="27"/>
  <c r="PU62" i="27"/>
  <c r="IL62" i="27"/>
  <c r="IX62" i="27"/>
  <c r="JJ62" i="27"/>
  <c r="JV62" i="27"/>
  <c r="KH62" i="27"/>
  <c r="KT62" i="27"/>
  <c r="LF62" i="27"/>
  <c r="LR62" i="27"/>
  <c r="MD62" i="27"/>
  <c r="MP62" i="27"/>
  <c r="NB62" i="27"/>
  <c r="NN62" i="27"/>
  <c r="NZ62" i="27"/>
  <c r="OL62" i="27"/>
  <c r="OX62" i="27"/>
  <c r="PJ62" i="27"/>
  <c r="PV62" i="27"/>
  <c r="IM62" i="27"/>
  <c r="IY62" i="27"/>
  <c r="JK62" i="27"/>
  <c r="JW62" i="27"/>
  <c r="KI62" i="27"/>
  <c r="KU62" i="27"/>
  <c r="LG62" i="27"/>
  <c r="LS62" i="27"/>
  <c r="ME62" i="27"/>
  <c r="MQ62" i="27"/>
  <c r="NC62" i="27"/>
  <c r="NO62" i="27"/>
  <c r="OA62" i="27"/>
  <c r="OM62" i="27"/>
  <c r="OY62" i="27"/>
  <c r="PK62" i="27"/>
  <c r="PW62" i="27"/>
  <c r="IN62" i="27"/>
  <c r="IZ62" i="27"/>
  <c r="JL62" i="27"/>
  <c r="JX62" i="27"/>
  <c r="KJ62" i="27"/>
  <c r="KV62" i="27"/>
  <c r="LH62" i="27"/>
  <c r="LT62" i="27"/>
  <c r="MF62" i="27"/>
  <c r="MR62" i="27"/>
  <c r="ND62" i="27"/>
  <c r="NP62" i="27"/>
  <c r="OB62" i="27"/>
  <c r="ON62" i="27"/>
  <c r="OZ62" i="27"/>
  <c r="PL62" i="27"/>
  <c r="PX62" i="27"/>
  <c r="IO62" i="27"/>
  <c r="JA62" i="27"/>
  <c r="JM62" i="27"/>
  <c r="JY62" i="27"/>
  <c r="KK62" i="27"/>
  <c r="KW62" i="27"/>
  <c r="LI62" i="27"/>
  <c r="LU62" i="27"/>
  <c r="MG62" i="27"/>
  <c r="MS62" i="27"/>
  <c r="NE62" i="27"/>
  <c r="NQ62" i="27"/>
  <c r="OC62" i="27"/>
  <c r="OO62" i="27"/>
  <c r="PA62" i="27"/>
  <c r="PM62" i="27"/>
  <c r="PY62" i="27"/>
  <c r="IP62" i="27"/>
  <c r="JB62" i="27"/>
  <c r="JN62" i="27"/>
  <c r="JZ62" i="27"/>
  <c r="KL62" i="27"/>
  <c r="KX62" i="27"/>
  <c r="LJ62" i="27"/>
  <c r="LV62" i="27"/>
  <c r="MH62" i="27"/>
  <c r="MT62" i="27"/>
  <c r="NF62" i="27"/>
  <c r="NR62" i="27"/>
  <c r="OD62" i="27"/>
  <c r="OP62" i="27"/>
  <c r="PB62" i="27"/>
  <c r="PN62" i="27"/>
  <c r="PZ62" i="27"/>
  <c r="IQ62" i="27"/>
  <c r="JC62" i="27"/>
  <c r="JO62" i="27"/>
  <c r="KA62" i="27"/>
  <c r="KM62" i="27"/>
  <c r="KY62" i="27"/>
  <c r="LK62" i="27"/>
  <c r="LW62" i="27"/>
  <c r="MI62" i="27"/>
  <c r="MU62" i="27"/>
  <c r="NG62" i="27"/>
  <c r="NS62" i="27"/>
  <c r="OE62" i="27"/>
  <c r="OQ62" i="27"/>
  <c r="PC62" i="27"/>
  <c r="PO62" i="27"/>
  <c r="QA62" i="27"/>
  <c r="KN62" i="27"/>
  <c r="KZ62" i="27"/>
  <c r="LL62" i="27"/>
  <c r="LX62" i="27"/>
  <c r="MJ62" i="27"/>
  <c r="MV62" i="27"/>
  <c r="NH62" i="27"/>
  <c r="NT62" i="27"/>
  <c r="IR62" i="27"/>
  <c r="OF62" i="27"/>
  <c r="JD62" i="27"/>
  <c r="OR62" i="27"/>
  <c r="JP62" i="27"/>
  <c r="PD62" i="27"/>
  <c r="KB62" i="27"/>
  <c r="PP62" i="27"/>
  <c r="IQ51" i="27"/>
  <c r="JC51" i="27"/>
  <c r="JO51" i="27"/>
  <c r="KA51" i="27"/>
  <c r="KM51" i="27"/>
  <c r="KY51" i="27"/>
  <c r="LK51" i="27"/>
  <c r="LW51" i="27"/>
  <c r="MI51" i="27"/>
  <c r="MU51" i="27"/>
  <c r="NG51" i="27"/>
  <c r="NS51" i="27"/>
  <c r="OE51" i="27"/>
  <c r="OQ51" i="27"/>
  <c r="PC51" i="27"/>
  <c r="PO51" i="27"/>
  <c r="QA51" i="27"/>
  <c r="IR51" i="27"/>
  <c r="JD51" i="27"/>
  <c r="JP51" i="27"/>
  <c r="KB51" i="27"/>
  <c r="KN51" i="27"/>
  <c r="KZ51" i="27"/>
  <c r="LL51" i="27"/>
  <c r="LX51" i="27"/>
  <c r="MJ51" i="27"/>
  <c r="MV51" i="27"/>
  <c r="IS51" i="27"/>
  <c r="JE51" i="27"/>
  <c r="JQ51" i="27"/>
  <c r="KC51" i="27"/>
  <c r="KO51" i="27"/>
  <c r="LA51" i="27"/>
  <c r="LM51" i="27"/>
  <c r="LY51" i="27"/>
  <c r="MK51" i="27"/>
  <c r="MW51" i="27"/>
  <c r="NI51" i="27"/>
  <c r="NU51" i="27"/>
  <c r="OG51" i="27"/>
  <c r="OS51" i="27"/>
  <c r="PE51" i="27"/>
  <c r="PQ51" i="27"/>
  <c r="IU51" i="27"/>
  <c r="JG51" i="27"/>
  <c r="JS51" i="27"/>
  <c r="KE51" i="27"/>
  <c r="KQ51" i="27"/>
  <c r="LC51" i="27"/>
  <c r="LO51" i="27"/>
  <c r="MA51" i="27"/>
  <c r="MM51" i="27"/>
  <c r="MY51" i="27"/>
  <c r="NK51" i="27"/>
  <c r="NW51" i="27"/>
  <c r="OI51" i="27"/>
  <c r="OU51" i="27"/>
  <c r="PG51" i="27"/>
  <c r="PS51" i="27"/>
  <c r="IJ51" i="27"/>
  <c r="IV51" i="27"/>
  <c r="JH51" i="27"/>
  <c r="JT51" i="27"/>
  <c r="KF51" i="27"/>
  <c r="KR51" i="27"/>
  <c r="LD51" i="27"/>
  <c r="LP51" i="27"/>
  <c r="MB51" i="27"/>
  <c r="MN51" i="27"/>
  <c r="MZ51" i="27"/>
  <c r="NL51" i="27"/>
  <c r="NX51" i="27"/>
  <c r="OJ51" i="27"/>
  <c r="OV51" i="27"/>
  <c r="PH51" i="27"/>
  <c r="PT51" i="27"/>
  <c r="IK51" i="27"/>
  <c r="IW51" i="27"/>
  <c r="JI51" i="27"/>
  <c r="JU51" i="27"/>
  <c r="KG51" i="27"/>
  <c r="KS51" i="27"/>
  <c r="IL51" i="27"/>
  <c r="IX51" i="27"/>
  <c r="JJ51" i="27"/>
  <c r="JV51" i="27"/>
  <c r="KH51" i="27"/>
  <c r="KT51" i="27"/>
  <c r="LF51" i="27"/>
  <c r="LR51" i="27"/>
  <c r="MD51" i="27"/>
  <c r="MP51" i="27"/>
  <c r="NB51" i="27"/>
  <c r="NN51" i="27"/>
  <c r="NZ51" i="27"/>
  <c r="OL51" i="27"/>
  <c r="OX51" i="27"/>
  <c r="PJ51" i="27"/>
  <c r="PV51" i="27"/>
  <c r="IM51" i="27"/>
  <c r="IY51" i="27"/>
  <c r="JK51" i="27"/>
  <c r="JW51" i="27"/>
  <c r="KI51" i="27"/>
  <c r="KU51" i="27"/>
  <c r="LG51" i="27"/>
  <c r="LS51" i="27"/>
  <c r="ME51" i="27"/>
  <c r="MQ51" i="27"/>
  <c r="NC51" i="27"/>
  <c r="IO51" i="27"/>
  <c r="JA51" i="27"/>
  <c r="JM51" i="27"/>
  <c r="JY51" i="27"/>
  <c r="KK51" i="27"/>
  <c r="KW51" i="27"/>
  <c r="LI51" i="27"/>
  <c r="LU51" i="27"/>
  <c r="MG51" i="27"/>
  <c r="MS51" i="27"/>
  <c r="NE51" i="27"/>
  <c r="NQ51" i="27"/>
  <c r="OC51" i="27"/>
  <c r="OO51" i="27"/>
  <c r="PA51" i="27"/>
  <c r="PM51" i="27"/>
  <c r="PY51" i="27"/>
  <c r="JX51" i="27"/>
  <c r="LN51" i="27"/>
  <c r="MX51" i="27"/>
  <c r="NY51" i="27"/>
  <c r="OW51" i="27"/>
  <c r="PU51" i="27"/>
  <c r="JZ51" i="27"/>
  <c r="LQ51" i="27"/>
  <c r="NA51" i="27"/>
  <c r="OA51" i="27"/>
  <c r="OY51" i="27"/>
  <c r="PW51" i="27"/>
  <c r="KD51" i="27"/>
  <c r="LT51" i="27"/>
  <c r="ND51" i="27"/>
  <c r="OB51" i="27"/>
  <c r="OZ51" i="27"/>
  <c r="PX51" i="27"/>
  <c r="IN51" i="27"/>
  <c r="KJ51" i="27"/>
  <c r="LV51" i="27"/>
  <c r="NF51" i="27"/>
  <c r="OD51" i="27"/>
  <c r="PB51" i="27"/>
  <c r="PZ51" i="27"/>
  <c r="IP51" i="27"/>
  <c r="KL51" i="27"/>
  <c r="LZ51" i="27"/>
  <c r="NH51" i="27"/>
  <c r="OF51" i="27"/>
  <c r="PD51" i="27"/>
  <c r="IT51" i="27"/>
  <c r="KP51" i="27"/>
  <c r="MC51" i="27"/>
  <c r="NJ51" i="27"/>
  <c r="OH51" i="27"/>
  <c r="PF51" i="27"/>
  <c r="IZ51" i="27"/>
  <c r="KV51" i="27"/>
  <c r="MF51" i="27"/>
  <c r="NM51" i="27"/>
  <c r="OK51" i="27"/>
  <c r="PI51" i="27"/>
  <c r="JB51" i="27"/>
  <c r="KX51" i="27"/>
  <c r="MH51" i="27"/>
  <c r="NO51" i="27"/>
  <c r="OM51" i="27"/>
  <c r="PK51" i="27"/>
  <c r="JF51" i="27"/>
  <c r="LB51" i="27"/>
  <c r="ML51" i="27"/>
  <c r="NP51" i="27"/>
  <c r="ON51" i="27"/>
  <c r="PL51" i="27"/>
  <c r="JL51" i="27"/>
  <c r="LE51" i="27"/>
  <c r="MO51" i="27"/>
  <c r="NR51" i="27"/>
  <c r="OP51" i="27"/>
  <c r="PN51" i="27"/>
  <c r="JN51" i="27"/>
  <c r="LH51" i="27"/>
  <c r="MR51" i="27"/>
  <c r="NT51" i="27"/>
  <c r="OR51" i="27"/>
  <c r="PP51" i="27"/>
  <c r="JR51" i="27"/>
  <c r="LJ51" i="27"/>
  <c r="MT51" i="27"/>
  <c r="NV51" i="27"/>
  <c r="OT51" i="27"/>
  <c r="PR51" i="27"/>
  <c r="IP15" i="27"/>
  <c r="JB15" i="27"/>
  <c r="JN15" i="27"/>
  <c r="JZ15" i="27"/>
  <c r="KL15" i="27"/>
  <c r="KX15" i="27"/>
  <c r="LJ15" i="27"/>
  <c r="LV15" i="27"/>
  <c r="MH15" i="27"/>
  <c r="MT15" i="27"/>
  <c r="NF15" i="27"/>
  <c r="NR15" i="27"/>
  <c r="OD15" i="27"/>
  <c r="OP15" i="27"/>
  <c r="PB15" i="27"/>
  <c r="PN15" i="27"/>
  <c r="PZ15" i="27"/>
  <c r="IR15" i="27"/>
  <c r="JD15" i="27"/>
  <c r="JP15" i="27"/>
  <c r="KB15" i="27"/>
  <c r="KN15" i="27"/>
  <c r="KZ15" i="27"/>
  <c r="LL15" i="27"/>
  <c r="LX15" i="27"/>
  <c r="MJ15" i="27"/>
  <c r="MV15" i="27"/>
  <c r="NH15" i="27"/>
  <c r="NT15" i="27"/>
  <c r="OF15" i="27"/>
  <c r="OR15" i="27"/>
  <c r="PD15" i="27"/>
  <c r="PP15" i="27"/>
  <c r="IU15" i="27"/>
  <c r="JG15" i="27"/>
  <c r="JS15" i="27"/>
  <c r="KE15" i="27"/>
  <c r="KQ15" i="27"/>
  <c r="LC15" i="27"/>
  <c r="LO15" i="27"/>
  <c r="MA15" i="27"/>
  <c r="MM15" i="27"/>
  <c r="MY15" i="27"/>
  <c r="NK15" i="27"/>
  <c r="NW15" i="27"/>
  <c r="OI15" i="27"/>
  <c r="OU15" i="27"/>
  <c r="PG15" i="27"/>
  <c r="PS15" i="27"/>
  <c r="IJ15" i="27"/>
  <c r="IV15" i="27"/>
  <c r="JH15" i="27"/>
  <c r="JT15" i="27"/>
  <c r="KF15" i="27"/>
  <c r="KR15" i="27"/>
  <c r="LD15" i="27"/>
  <c r="LP15" i="27"/>
  <c r="MB15" i="27"/>
  <c r="MN15" i="27"/>
  <c r="MZ15" i="27"/>
  <c r="NL15" i="27"/>
  <c r="NX15" i="27"/>
  <c r="OJ15" i="27"/>
  <c r="OV15" i="27"/>
  <c r="PH15" i="27"/>
  <c r="PT15" i="27"/>
  <c r="IK15" i="27"/>
  <c r="IW15" i="27"/>
  <c r="JI15" i="27"/>
  <c r="JU15" i="27"/>
  <c r="KG15" i="27"/>
  <c r="KS15" i="27"/>
  <c r="LE15" i="27"/>
  <c r="LQ15" i="27"/>
  <c r="MC15" i="27"/>
  <c r="MO15" i="27"/>
  <c r="NA15" i="27"/>
  <c r="NM15" i="27"/>
  <c r="NY15" i="27"/>
  <c r="OK15" i="27"/>
  <c r="OW15" i="27"/>
  <c r="PI15" i="27"/>
  <c r="PU15" i="27"/>
  <c r="IM15" i="27"/>
  <c r="IY15" i="27"/>
  <c r="JK15" i="27"/>
  <c r="JW15" i="27"/>
  <c r="KI15" i="27"/>
  <c r="KU15" i="27"/>
  <c r="LG15" i="27"/>
  <c r="LS15" i="27"/>
  <c r="ME15" i="27"/>
  <c r="MQ15" i="27"/>
  <c r="NC15" i="27"/>
  <c r="NO15" i="27"/>
  <c r="OA15" i="27"/>
  <c r="OM15" i="27"/>
  <c r="OY15" i="27"/>
  <c r="PK15" i="27"/>
  <c r="PW15" i="27"/>
  <c r="IN15" i="27"/>
  <c r="IZ15" i="27"/>
  <c r="JL15" i="27"/>
  <c r="JX15" i="27"/>
  <c r="KJ15" i="27"/>
  <c r="KV15" i="27"/>
  <c r="LH15" i="27"/>
  <c r="LT15" i="27"/>
  <c r="MF15" i="27"/>
  <c r="MR15" i="27"/>
  <c r="ND15" i="27"/>
  <c r="NP15" i="27"/>
  <c r="OB15" i="27"/>
  <c r="ON15" i="27"/>
  <c r="OZ15" i="27"/>
  <c r="PL15" i="27"/>
  <c r="PX15" i="27"/>
  <c r="IS15" i="27"/>
  <c r="JV15" i="27"/>
  <c r="KY15" i="27"/>
  <c r="LZ15" i="27"/>
  <c r="NE15" i="27"/>
  <c r="OG15" i="27"/>
  <c r="PJ15" i="27"/>
  <c r="IX15" i="27"/>
  <c r="KA15" i="27"/>
  <c r="LB15" i="27"/>
  <c r="MG15" i="27"/>
  <c r="NI15" i="27"/>
  <c r="OL15" i="27"/>
  <c r="PO15" i="27"/>
  <c r="JC15" i="27"/>
  <c r="KD15" i="27"/>
  <c r="LI15" i="27"/>
  <c r="MK15" i="27"/>
  <c r="NN15" i="27"/>
  <c r="OQ15" i="27"/>
  <c r="PR15" i="27"/>
  <c r="JE15" i="27"/>
  <c r="KH15" i="27"/>
  <c r="LK15" i="27"/>
  <c r="ML15" i="27"/>
  <c r="NQ15" i="27"/>
  <c r="OS15" i="27"/>
  <c r="PV15" i="27"/>
  <c r="JF15" i="27"/>
  <c r="KK15" i="27"/>
  <c r="LM15" i="27"/>
  <c r="MP15" i="27"/>
  <c r="NS15" i="27"/>
  <c r="OT15" i="27"/>
  <c r="PY15" i="27"/>
  <c r="JM15" i="27"/>
  <c r="KO15" i="27"/>
  <c r="LR15" i="27"/>
  <c r="MU15" i="27"/>
  <c r="NV15" i="27"/>
  <c r="PA15" i="27"/>
  <c r="IL15" i="27"/>
  <c r="JO15" i="27"/>
  <c r="KP15" i="27"/>
  <c r="LU15" i="27"/>
  <c r="MW15" i="27"/>
  <c r="NZ15" i="27"/>
  <c r="PC15" i="27"/>
  <c r="IQ15" i="27"/>
  <c r="LF15" i="27"/>
  <c r="OC15" i="27"/>
  <c r="IT15" i="27"/>
  <c r="LN15" i="27"/>
  <c r="OE15" i="27"/>
  <c r="JA15" i="27"/>
  <c r="LW15" i="27"/>
  <c r="OH15" i="27"/>
  <c r="JQ15" i="27"/>
  <c r="MD15" i="27"/>
  <c r="OX15" i="27"/>
  <c r="JR15" i="27"/>
  <c r="MI15" i="27"/>
  <c r="PE15" i="27"/>
  <c r="JY15" i="27"/>
  <c r="MS15" i="27"/>
  <c r="PF15" i="27"/>
  <c r="KC15" i="27"/>
  <c r="MX15" i="27"/>
  <c r="PM15" i="27"/>
  <c r="KM15" i="27"/>
  <c r="NB15" i="27"/>
  <c r="PQ15" i="27"/>
  <c r="KW15" i="27"/>
  <c r="NJ15" i="27"/>
  <c r="NG15" i="27"/>
  <c r="NU15" i="27"/>
  <c r="OO15" i="27"/>
  <c r="QA15" i="27"/>
  <c r="IO15" i="27"/>
  <c r="JJ15" i="27"/>
  <c r="LA15" i="27"/>
  <c r="KT15" i="27"/>
  <c r="LY15" i="27"/>
  <c r="IJ29" i="27"/>
  <c r="IV29" i="27"/>
  <c r="JH29" i="27"/>
  <c r="IP29" i="27"/>
  <c r="JB29" i="27"/>
  <c r="JN29" i="27"/>
  <c r="IO29" i="27"/>
  <c r="JD29" i="27"/>
  <c r="JR29" i="27"/>
  <c r="KD29" i="27"/>
  <c r="KP29" i="27"/>
  <c r="LB29" i="27"/>
  <c r="LN29" i="27"/>
  <c r="LZ29" i="27"/>
  <c r="ML29" i="27"/>
  <c r="MX29" i="27"/>
  <c r="NJ29" i="27"/>
  <c r="NV29" i="27"/>
  <c r="OH29" i="27"/>
  <c r="OT29" i="27"/>
  <c r="PF29" i="27"/>
  <c r="PR29" i="27"/>
  <c r="IQ29" i="27"/>
  <c r="JE29" i="27"/>
  <c r="JS29" i="27"/>
  <c r="KE29" i="27"/>
  <c r="KQ29" i="27"/>
  <c r="LC29" i="27"/>
  <c r="LO29" i="27"/>
  <c r="MA29" i="27"/>
  <c r="MM29" i="27"/>
  <c r="MY29" i="27"/>
  <c r="NK29" i="27"/>
  <c r="NW29" i="27"/>
  <c r="OI29" i="27"/>
  <c r="OU29" i="27"/>
  <c r="PG29" i="27"/>
  <c r="PS29" i="27"/>
  <c r="IR29" i="27"/>
  <c r="JF29" i="27"/>
  <c r="JT29" i="27"/>
  <c r="KF29" i="27"/>
  <c r="KR29" i="27"/>
  <c r="LD29" i="27"/>
  <c r="LP29" i="27"/>
  <c r="MB29" i="27"/>
  <c r="MN29" i="27"/>
  <c r="MZ29" i="27"/>
  <c r="NL29" i="27"/>
  <c r="NX29" i="27"/>
  <c r="OJ29" i="27"/>
  <c r="OV29" i="27"/>
  <c r="PH29" i="27"/>
  <c r="PT29" i="27"/>
  <c r="IS29" i="27"/>
  <c r="JG29" i="27"/>
  <c r="JU29" i="27"/>
  <c r="KG29" i="27"/>
  <c r="KS29" i="27"/>
  <c r="LE29" i="27"/>
  <c r="LQ29" i="27"/>
  <c r="MC29" i="27"/>
  <c r="MO29" i="27"/>
  <c r="NA29" i="27"/>
  <c r="NM29" i="27"/>
  <c r="NY29" i="27"/>
  <c r="OK29" i="27"/>
  <c r="OW29" i="27"/>
  <c r="PI29" i="27"/>
  <c r="PU29" i="27"/>
  <c r="IT29" i="27"/>
  <c r="JI29" i="27"/>
  <c r="JV29" i="27"/>
  <c r="KH29" i="27"/>
  <c r="KT29" i="27"/>
  <c r="LF29" i="27"/>
  <c r="LR29" i="27"/>
  <c r="MD29" i="27"/>
  <c r="MP29" i="27"/>
  <c r="NB29" i="27"/>
  <c r="NN29" i="27"/>
  <c r="NZ29" i="27"/>
  <c r="OL29" i="27"/>
  <c r="OX29" i="27"/>
  <c r="PJ29" i="27"/>
  <c r="PV29" i="27"/>
  <c r="IU29" i="27"/>
  <c r="JJ29" i="27"/>
  <c r="JW29" i="27"/>
  <c r="KI29" i="27"/>
  <c r="KU29" i="27"/>
  <c r="LG29" i="27"/>
  <c r="LS29" i="27"/>
  <c r="ME29" i="27"/>
  <c r="MQ29" i="27"/>
  <c r="NC29" i="27"/>
  <c r="NO29" i="27"/>
  <c r="OA29" i="27"/>
  <c r="OM29" i="27"/>
  <c r="OY29" i="27"/>
  <c r="PK29" i="27"/>
  <c r="PW29" i="27"/>
  <c r="IW29" i="27"/>
  <c r="JK29" i="27"/>
  <c r="JX29" i="27"/>
  <c r="KJ29" i="27"/>
  <c r="KV29" i="27"/>
  <c r="LH29" i="27"/>
  <c r="LT29" i="27"/>
  <c r="MF29" i="27"/>
  <c r="MR29" i="27"/>
  <c r="ND29" i="27"/>
  <c r="NP29" i="27"/>
  <c r="OB29" i="27"/>
  <c r="ON29" i="27"/>
  <c r="OZ29" i="27"/>
  <c r="PL29" i="27"/>
  <c r="PX29" i="27"/>
  <c r="IX29" i="27"/>
  <c r="JL29" i="27"/>
  <c r="JY29" i="27"/>
  <c r="KK29" i="27"/>
  <c r="KW29" i="27"/>
  <c r="LI29" i="27"/>
  <c r="LU29" i="27"/>
  <c r="MG29" i="27"/>
  <c r="MS29" i="27"/>
  <c r="NE29" i="27"/>
  <c r="NQ29" i="27"/>
  <c r="OC29" i="27"/>
  <c r="OO29" i="27"/>
  <c r="PA29" i="27"/>
  <c r="PM29" i="27"/>
  <c r="PY29" i="27"/>
  <c r="IK29" i="27"/>
  <c r="IY29" i="27"/>
  <c r="JM29" i="27"/>
  <c r="JZ29" i="27"/>
  <c r="KL29" i="27"/>
  <c r="KX29" i="27"/>
  <c r="LJ29" i="27"/>
  <c r="LV29" i="27"/>
  <c r="MH29" i="27"/>
  <c r="MT29" i="27"/>
  <c r="NF29" i="27"/>
  <c r="NR29" i="27"/>
  <c r="OD29" i="27"/>
  <c r="OP29" i="27"/>
  <c r="PB29" i="27"/>
  <c r="PN29" i="27"/>
  <c r="PZ29" i="27"/>
  <c r="IL29" i="27"/>
  <c r="IZ29" i="27"/>
  <c r="JO29" i="27"/>
  <c r="KA29" i="27"/>
  <c r="KM29" i="27"/>
  <c r="KY29" i="27"/>
  <c r="LK29" i="27"/>
  <c r="LW29" i="27"/>
  <c r="MI29" i="27"/>
  <c r="MU29" i="27"/>
  <c r="NG29" i="27"/>
  <c r="NS29" i="27"/>
  <c r="OE29" i="27"/>
  <c r="OQ29" i="27"/>
  <c r="PC29" i="27"/>
  <c r="PO29" i="27"/>
  <c r="QA29" i="27"/>
  <c r="IM29" i="27"/>
  <c r="JA29" i="27"/>
  <c r="JP29" i="27"/>
  <c r="KB29" i="27"/>
  <c r="KN29" i="27"/>
  <c r="KZ29" i="27"/>
  <c r="LL29" i="27"/>
  <c r="LX29" i="27"/>
  <c r="MJ29" i="27"/>
  <c r="MV29" i="27"/>
  <c r="NH29" i="27"/>
  <c r="NT29" i="27"/>
  <c r="OF29" i="27"/>
  <c r="OR29" i="27"/>
  <c r="PD29" i="27"/>
  <c r="PP29" i="27"/>
  <c r="LM29" i="27"/>
  <c r="LY29" i="27"/>
  <c r="MK29" i="27"/>
  <c r="MW29" i="27"/>
  <c r="NI29" i="27"/>
  <c r="NU29" i="27"/>
  <c r="IN29" i="27"/>
  <c r="OG29" i="27"/>
  <c r="JC29" i="27"/>
  <c r="OS29" i="27"/>
  <c r="JQ29" i="27"/>
  <c r="PE29" i="27"/>
  <c r="KC29" i="27"/>
  <c r="PQ29" i="27"/>
  <c r="KO29" i="27"/>
  <c r="LA29" i="27"/>
  <c r="IT82" i="27"/>
  <c r="JF82" i="27"/>
  <c r="JR82" i="27"/>
  <c r="KD82" i="27"/>
  <c r="KP82" i="27"/>
  <c r="LB82" i="27"/>
  <c r="LN82" i="27"/>
  <c r="LZ82" i="27"/>
  <c r="ML82" i="27"/>
  <c r="MX82" i="27"/>
  <c r="NJ82" i="27"/>
  <c r="NV82" i="27"/>
  <c r="OH82" i="27"/>
  <c r="OT82" i="27"/>
  <c r="PF82" i="27"/>
  <c r="PR82" i="27"/>
  <c r="IU82" i="27"/>
  <c r="JG82" i="27"/>
  <c r="JS82" i="27"/>
  <c r="KE82" i="27"/>
  <c r="KQ82" i="27"/>
  <c r="LC82" i="27"/>
  <c r="LO82" i="27"/>
  <c r="MA82" i="27"/>
  <c r="MM82" i="27"/>
  <c r="MY82" i="27"/>
  <c r="NK82" i="27"/>
  <c r="NW82" i="27"/>
  <c r="OI82" i="27"/>
  <c r="OU82" i="27"/>
  <c r="PG82" i="27"/>
  <c r="PS82" i="27"/>
  <c r="IJ82" i="27"/>
  <c r="IV82" i="27"/>
  <c r="JH82" i="27"/>
  <c r="JT82" i="27"/>
  <c r="KF82" i="27"/>
  <c r="KR82" i="27"/>
  <c r="LD82" i="27"/>
  <c r="LP82" i="27"/>
  <c r="MB82" i="27"/>
  <c r="MN82" i="27"/>
  <c r="MZ82" i="27"/>
  <c r="NL82" i="27"/>
  <c r="NX82" i="27"/>
  <c r="OJ82" i="27"/>
  <c r="OV82" i="27"/>
  <c r="PH82" i="27"/>
  <c r="PT82" i="27"/>
  <c r="IK82" i="27"/>
  <c r="IW82" i="27"/>
  <c r="JI82" i="27"/>
  <c r="JU82" i="27"/>
  <c r="KG82" i="27"/>
  <c r="KS82" i="27"/>
  <c r="LE82" i="27"/>
  <c r="LQ82" i="27"/>
  <c r="MC82" i="27"/>
  <c r="MO82" i="27"/>
  <c r="NA82" i="27"/>
  <c r="NM82" i="27"/>
  <c r="NY82" i="27"/>
  <c r="OK82" i="27"/>
  <c r="OW82" i="27"/>
  <c r="PI82" i="27"/>
  <c r="PU82" i="27"/>
  <c r="IL82" i="27"/>
  <c r="IX82" i="27"/>
  <c r="JJ82" i="27"/>
  <c r="JV82" i="27"/>
  <c r="KH82" i="27"/>
  <c r="KT82" i="27"/>
  <c r="LF82" i="27"/>
  <c r="LR82" i="27"/>
  <c r="MD82" i="27"/>
  <c r="MP82" i="27"/>
  <c r="NB82" i="27"/>
  <c r="NN82" i="27"/>
  <c r="NZ82" i="27"/>
  <c r="OL82" i="27"/>
  <c r="OX82" i="27"/>
  <c r="PJ82" i="27"/>
  <c r="PV82" i="27"/>
  <c r="IM82" i="27"/>
  <c r="IY82" i="27"/>
  <c r="JK82" i="27"/>
  <c r="JW82" i="27"/>
  <c r="KI82" i="27"/>
  <c r="KU82" i="27"/>
  <c r="LG82" i="27"/>
  <c r="LS82" i="27"/>
  <c r="ME82" i="27"/>
  <c r="MQ82" i="27"/>
  <c r="NC82" i="27"/>
  <c r="NO82" i="27"/>
  <c r="OA82" i="27"/>
  <c r="OM82" i="27"/>
  <c r="OY82" i="27"/>
  <c r="PK82" i="27"/>
  <c r="PW82" i="27"/>
  <c r="IN82" i="27"/>
  <c r="IZ82" i="27"/>
  <c r="JL82" i="27"/>
  <c r="JX82" i="27"/>
  <c r="KJ82" i="27"/>
  <c r="KV82" i="27"/>
  <c r="LH82" i="27"/>
  <c r="LT82" i="27"/>
  <c r="MF82" i="27"/>
  <c r="MR82" i="27"/>
  <c r="ND82" i="27"/>
  <c r="NP82" i="27"/>
  <c r="OB82" i="27"/>
  <c r="ON82" i="27"/>
  <c r="OZ82" i="27"/>
  <c r="PL82" i="27"/>
  <c r="PX82" i="27"/>
  <c r="IO82" i="27"/>
  <c r="JA82" i="27"/>
  <c r="JM82" i="27"/>
  <c r="JY82" i="27"/>
  <c r="KK82" i="27"/>
  <c r="KW82" i="27"/>
  <c r="LI82" i="27"/>
  <c r="LU82" i="27"/>
  <c r="MG82" i="27"/>
  <c r="MS82" i="27"/>
  <c r="NE82" i="27"/>
  <c r="NQ82" i="27"/>
  <c r="OC82" i="27"/>
  <c r="OO82" i="27"/>
  <c r="PA82" i="27"/>
  <c r="PM82" i="27"/>
  <c r="PY82" i="27"/>
  <c r="IP82" i="27"/>
  <c r="JB82" i="27"/>
  <c r="JN82" i="27"/>
  <c r="JZ82" i="27"/>
  <c r="KL82" i="27"/>
  <c r="KX82" i="27"/>
  <c r="LJ82" i="27"/>
  <c r="LV82" i="27"/>
  <c r="MH82" i="27"/>
  <c r="MT82" i="27"/>
  <c r="NF82" i="27"/>
  <c r="NR82" i="27"/>
  <c r="OD82" i="27"/>
  <c r="OP82" i="27"/>
  <c r="PB82" i="27"/>
  <c r="PN82" i="27"/>
  <c r="PZ82" i="27"/>
  <c r="IQ82" i="27"/>
  <c r="JC82" i="27"/>
  <c r="JO82" i="27"/>
  <c r="KA82" i="27"/>
  <c r="KM82" i="27"/>
  <c r="KY82" i="27"/>
  <c r="LK82" i="27"/>
  <c r="LW82" i="27"/>
  <c r="MI82" i="27"/>
  <c r="MU82" i="27"/>
  <c r="NG82" i="27"/>
  <c r="NS82" i="27"/>
  <c r="OE82" i="27"/>
  <c r="OQ82" i="27"/>
  <c r="PC82" i="27"/>
  <c r="PO82" i="27"/>
  <c r="QA82" i="27"/>
  <c r="IR82" i="27"/>
  <c r="JD82" i="27"/>
  <c r="JP82" i="27"/>
  <c r="KB82" i="27"/>
  <c r="KN82" i="27"/>
  <c r="KZ82" i="27"/>
  <c r="LL82" i="27"/>
  <c r="LX82" i="27"/>
  <c r="MJ82" i="27"/>
  <c r="MV82" i="27"/>
  <c r="NH82" i="27"/>
  <c r="NT82" i="27"/>
  <c r="OF82" i="27"/>
  <c r="OR82" i="27"/>
  <c r="PD82" i="27"/>
  <c r="PP82" i="27"/>
  <c r="IS82" i="27"/>
  <c r="OG82" i="27"/>
  <c r="JE82" i="27"/>
  <c r="OS82" i="27"/>
  <c r="JQ82" i="27"/>
  <c r="PE82" i="27"/>
  <c r="KC82" i="27"/>
  <c r="PQ82" i="27"/>
  <c r="KO82" i="27"/>
  <c r="LA82" i="27"/>
  <c r="LM82" i="27"/>
  <c r="LY82" i="27"/>
  <c r="MK82" i="27"/>
  <c r="MW82" i="27"/>
  <c r="NI82" i="27"/>
  <c r="NU82" i="27"/>
  <c r="IS68" i="27"/>
  <c r="JE68" i="27"/>
  <c r="JQ68" i="27"/>
  <c r="KC68" i="27"/>
  <c r="KO68" i="27"/>
  <c r="LA68" i="27"/>
  <c r="LM68" i="27"/>
  <c r="LY68" i="27"/>
  <c r="MK68" i="27"/>
  <c r="MW68" i="27"/>
  <c r="NI68" i="27"/>
  <c r="NU68" i="27"/>
  <c r="OG68" i="27"/>
  <c r="OS68" i="27"/>
  <c r="PE68" i="27"/>
  <c r="PQ68" i="27"/>
  <c r="IU68" i="27"/>
  <c r="JG68" i="27"/>
  <c r="JS68" i="27"/>
  <c r="KE68" i="27"/>
  <c r="KQ68" i="27"/>
  <c r="LC68" i="27"/>
  <c r="LO68" i="27"/>
  <c r="MA68" i="27"/>
  <c r="MM68" i="27"/>
  <c r="MY68" i="27"/>
  <c r="NK68" i="27"/>
  <c r="NW68" i="27"/>
  <c r="OI68" i="27"/>
  <c r="OU68" i="27"/>
  <c r="PG68" i="27"/>
  <c r="PS68" i="27"/>
  <c r="IL68" i="27"/>
  <c r="IX68" i="27"/>
  <c r="JJ68" i="27"/>
  <c r="JV68" i="27"/>
  <c r="KH68" i="27"/>
  <c r="KT68" i="27"/>
  <c r="LF68" i="27"/>
  <c r="LR68" i="27"/>
  <c r="MD68" i="27"/>
  <c r="MP68" i="27"/>
  <c r="NB68" i="27"/>
  <c r="NN68" i="27"/>
  <c r="NZ68" i="27"/>
  <c r="OL68" i="27"/>
  <c r="OX68" i="27"/>
  <c r="PJ68" i="27"/>
  <c r="PV68" i="27"/>
  <c r="IM68" i="27"/>
  <c r="IY68" i="27"/>
  <c r="JK68" i="27"/>
  <c r="JW68" i="27"/>
  <c r="KI68" i="27"/>
  <c r="KU68" i="27"/>
  <c r="LG68" i="27"/>
  <c r="LS68" i="27"/>
  <c r="ME68" i="27"/>
  <c r="MQ68" i="27"/>
  <c r="NC68" i="27"/>
  <c r="NO68" i="27"/>
  <c r="OA68" i="27"/>
  <c r="OM68" i="27"/>
  <c r="OY68" i="27"/>
  <c r="PK68" i="27"/>
  <c r="PW68" i="27"/>
  <c r="IP68" i="27"/>
  <c r="JB68" i="27"/>
  <c r="JN68" i="27"/>
  <c r="JZ68" i="27"/>
  <c r="KL68" i="27"/>
  <c r="KX68" i="27"/>
  <c r="LJ68" i="27"/>
  <c r="LV68" i="27"/>
  <c r="MH68" i="27"/>
  <c r="MT68" i="27"/>
  <c r="NF68" i="27"/>
  <c r="NR68" i="27"/>
  <c r="OD68" i="27"/>
  <c r="OP68" i="27"/>
  <c r="PB68" i="27"/>
  <c r="PN68" i="27"/>
  <c r="PZ68" i="27"/>
  <c r="IQ68" i="27"/>
  <c r="JC68" i="27"/>
  <c r="JO68" i="27"/>
  <c r="KA68" i="27"/>
  <c r="KM68" i="27"/>
  <c r="KY68" i="27"/>
  <c r="LK68" i="27"/>
  <c r="LW68" i="27"/>
  <c r="MI68" i="27"/>
  <c r="MU68" i="27"/>
  <c r="NG68" i="27"/>
  <c r="NS68" i="27"/>
  <c r="OE68" i="27"/>
  <c r="OQ68" i="27"/>
  <c r="PC68" i="27"/>
  <c r="PO68" i="27"/>
  <c r="QA68" i="27"/>
  <c r="JD68" i="27"/>
  <c r="KB68" i="27"/>
  <c r="KZ68" i="27"/>
  <c r="LX68" i="27"/>
  <c r="MV68" i="27"/>
  <c r="NT68" i="27"/>
  <c r="OR68" i="27"/>
  <c r="PP68" i="27"/>
  <c r="JF68" i="27"/>
  <c r="KD68" i="27"/>
  <c r="LB68" i="27"/>
  <c r="LZ68" i="27"/>
  <c r="MX68" i="27"/>
  <c r="NV68" i="27"/>
  <c r="OT68" i="27"/>
  <c r="PR68" i="27"/>
  <c r="IJ68" i="27"/>
  <c r="JH68" i="27"/>
  <c r="KF68" i="27"/>
  <c r="LD68" i="27"/>
  <c r="MB68" i="27"/>
  <c r="MZ68" i="27"/>
  <c r="NX68" i="27"/>
  <c r="OV68" i="27"/>
  <c r="PT68" i="27"/>
  <c r="IK68" i="27"/>
  <c r="JI68" i="27"/>
  <c r="KG68" i="27"/>
  <c r="LE68" i="27"/>
  <c r="MC68" i="27"/>
  <c r="NA68" i="27"/>
  <c r="NY68" i="27"/>
  <c r="OW68" i="27"/>
  <c r="PU68" i="27"/>
  <c r="IN68" i="27"/>
  <c r="JL68" i="27"/>
  <c r="KJ68" i="27"/>
  <c r="LH68" i="27"/>
  <c r="MF68" i="27"/>
  <c r="ND68" i="27"/>
  <c r="OB68" i="27"/>
  <c r="OZ68" i="27"/>
  <c r="PX68" i="27"/>
  <c r="IO68" i="27"/>
  <c r="JM68" i="27"/>
  <c r="KK68" i="27"/>
  <c r="LI68" i="27"/>
  <c r="MG68" i="27"/>
  <c r="NE68" i="27"/>
  <c r="OC68" i="27"/>
  <c r="PA68" i="27"/>
  <c r="PY68" i="27"/>
  <c r="IR68" i="27"/>
  <c r="JP68" i="27"/>
  <c r="KN68" i="27"/>
  <c r="LL68" i="27"/>
  <c r="MJ68" i="27"/>
  <c r="NH68" i="27"/>
  <c r="OF68" i="27"/>
  <c r="PD68" i="27"/>
  <c r="IT68" i="27"/>
  <c r="JR68" i="27"/>
  <c r="KP68" i="27"/>
  <c r="LN68" i="27"/>
  <c r="ML68" i="27"/>
  <c r="NJ68" i="27"/>
  <c r="OH68" i="27"/>
  <c r="PF68" i="27"/>
  <c r="IV68" i="27"/>
  <c r="JT68" i="27"/>
  <c r="KR68" i="27"/>
  <c r="LP68" i="27"/>
  <c r="MN68" i="27"/>
  <c r="NL68" i="27"/>
  <c r="OJ68" i="27"/>
  <c r="PH68" i="27"/>
  <c r="IW68" i="27"/>
  <c r="JU68" i="27"/>
  <c r="KS68" i="27"/>
  <c r="LQ68" i="27"/>
  <c r="MO68" i="27"/>
  <c r="NM68" i="27"/>
  <c r="OK68" i="27"/>
  <c r="PI68" i="27"/>
  <c r="IZ68" i="27"/>
  <c r="JX68" i="27"/>
  <c r="KV68" i="27"/>
  <c r="LT68" i="27"/>
  <c r="MR68" i="27"/>
  <c r="NP68" i="27"/>
  <c r="ON68" i="27"/>
  <c r="PL68" i="27"/>
  <c r="JY68" i="27"/>
  <c r="KW68" i="27"/>
  <c r="LU68" i="27"/>
  <c r="MS68" i="27"/>
  <c r="NQ68" i="27"/>
  <c r="OO68" i="27"/>
  <c r="PM68" i="27"/>
  <c r="JA68" i="27"/>
  <c r="IM71" i="27"/>
  <c r="IY71" i="27"/>
  <c r="JK71" i="27"/>
  <c r="JW71" i="27"/>
  <c r="KI71" i="27"/>
  <c r="KU71" i="27"/>
  <c r="LG71" i="27"/>
  <c r="LS71" i="27"/>
  <c r="ME71" i="27"/>
  <c r="MQ71" i="27"/>
  <c r="NC71" i="27"/>
  <c r="NO71" i="27"/>
  <c r="OA71" i="27"/>
  <c r="OM71" i="27"/>
  <c r="OY71" i="27"/>
  <c r="PK71" i="27"/>
  <c r="PW71" i="27"/>
  <c r="IN71" i="27"/>
  <c r="IZ71" i="27"/>
  <c r="JL71" i="27"/>
  <c r="JX71" i="27"/>
  <c r="KJ71" i="27"/>
  <c r="KV71" i="27"/>
  <c r="LH71" i="27"/>
  <c r="LT71" i="27"/>
  <c r="MF71" i="27"/>
  <c r="MR71" i="27"/>
  <c r="ND71" i="27"/>
  <c r="NP71" i="27"/>
  <c r="OB71" i="27"/>
  <c r="ON71" i="27"/>
  <c r="OZ71" i="27"/>
  <c r="PL71" i="27"/>
  <c r="PX71" i="27"/>
  <c r="IO71" i="27"/>
  <c r="JA71" i="27"/>
  <c r="JM71" i="27"/>
  <c r="JY71" i="27"/>
  <c r="KK71" i="27"/>
  <c r="KW71" i="27"/>
  <c r="LI71" i="27"/>
  <c r="LU71" i="27"/>
  <c r="MG71" i="27"/>
  <c r="MS71" i="27"/>
  <c r="NE71" i="27"/>
  <c r="NQ71" i="27"/>
  <c r="OC71" i="27"/>
  <c r="OO71" i="27"/>
  <c r="PA71" i="27"/>
  <c r="PM71" i="27"/>
  <c r="PY71" i="27"/>
  <c r="IP71" i="27"/>
  <c r="JB71" i="27"/>
  <c r="JN71" i="27"/>
  <c r="JZ71" i="27"/>
  <c r="KL71" i="27"/>
  <c r="KX71" i="27"/>
  <c r="LJ71" i="27"/>
  <c r="LV71" i="27"/>
  <c r="MH71" i="27"/>
  <c r="MT71" i="27"/>
  <c r="NF71" i="27"/>
  <c r="NR71" i="27"/>
  <c r="OD71" i="27"/>
  <c r="OP71" i="27"/>
  <c r="PB71" i="27"/>
  <c r="PN71" i="27"/>
  <c r="PZ71" i="27"/>
  <c r="IQ71" i="27"/>
  <c r="JC71" i="27"/>
  <c r="JO71" i="27"/>
  <c r="KA71" i="27"/>
  <c r="KM71" i="27"/>
  <c r="KY71" i="27"/>
  <c r="LK71" i="27"/>
  <c r="LW71" i="27"/>
  <c r="MI71" i="27"/>
  <c r="MU71" i="27"/>
  <c r="NG71" i="27"/>
  <c r="NS71" i="27"/>
  <c r="OE71" i="27"/>
  <c r="OQ71" i="27"/>
  <c r="PC71" i="27"/>
  <c r="PO71" i="27"/>
  <c r="QA71" i="27"/>
  <c r="IR71" i="27"/>
  <c r="JD71" i="27"/>
  <c r="JP71" i="27"/>
  <c r="KB71" i="27"/>
  <c r="KN71" i="27"/>
  <c r="KZ71" i="27"/>
  <c r="LL71" i="27"/>
  <c r="LX71" i="27"/>
  <c r="MJ71" i="27"/>
  <c r="MV71" i="27"/>
  <c r="NH71" i="27"/>
  <c r="NT71" i="27"/>
  <c r="OF71" i="27"/>
  <c r="OR71" i="27"/>
  <c r="PD71" i="27"/>
  <c r="PP71" i="27"/>
  <c r="IS71" i="27"/>
  <c r="JE71" i="27"/>
  <c r="JQ71" i="27"/>
  <c r="KC71" i="27"/>
  <c r="KO71" i="27"/>
  <c r="LA71" i="27"/>
  <c r="LM71" i="27"/>
  <c r="LY71" i="27"/>
  <c r="MK71" i="27"/>
  <c r="MW71" i="27"/>
  <c r="NI71" i="27"/>
  <c r="NU71" i="27"/>
  <c r="OG71" i="27"/>
  <c r="OS71" i="27"/>
  <c r="PE71" i="27"/>
  <c r="PQ71" i="27"/>
  <c r="IT71" i="27"/>
  <c r="JF71" i="27"/>
  <c r="JR71" i="27"/>
  <c r="KD71" i="27"/>
  <c r="KP71" i="27"/>
  <c r="LB71" i="27"/>
  <c r="LN71" i="27"/>
  <c r="LZ71" i="27"/>
  <c r="ML71" i="27"/>
  <c r="MX71" i="27"/>
  <c r="NJ71" i="27"/>
  <c r="NV71" i="27"/>
  <c r="OH71" i="27"/>
  <c r="OT71" i="27"/>
  <c r="PF71" i="27"/>
  <c r="PR71" i="27"/>
  <c r="IU71" i="27"/>
  <c r="JG71" i="27"/>
  <c r="JS71" i="27"/>
  <c r="KE71" i="27"/>
  <c r="KQ71" i="27"/>
  <c r="LC71" i="27"/>
  <c r="LO71" i="27"/>
  <c r="MA71" i="27"/>
  <c r="MM71" i="27"/>
  <c r="MY71" i="27"/>
  <c r="NK71" i="27"/>
  <c r="NW71" i="27"/>
  <c r="OI71" i="27"/>
  <c r="OU71" i="27"/>
  <c r="PG71" i="27"/>
  <c r="PS71" i="27"/>
  <c r="IJ71" i="27"/>
  <c r="IV71" i="27"/>
  <c r="JH71" i="27"/>
  <c r="JT71" i="27"/>
  <c r="KF71" i="27"/>
  <c r="KR71" i="27"/>
  <c r="LD71" i="27"/>
  <c r="LP71" i="27"/>
  <c r="MB71" i="27"/>
  <c r="MN71" i="27"/>
  <c r="MZ71" i="27"/>
  <c r="NL71" i="27"/>
  <c r="NX71" i="27"/>
  <c r="OJ71" i="27"/>
  <c r="OV71" i="27"/>
  <c r="PH71" i="27"/>
  <c r="PT71" i="27"/>
  <c r="IK71" i="27"/>
  <c r="IW71" i="27"/>
  <c r="JI71" i="27"/>
  <c r="JU71" i="27"/>
  <c r="KG71" i="27"/>
  <c r="KS71" i="27"/>
  <c r="LE71" i="27"/>
  <c r="LQ71" i="27"/>
  <c r="MC71" i="27"/>
  <c r="MO71" i="27"/>
  <c r="NA71" i="27"/>
  <c r="NM71" i="27"/>
  <c r="NY71" i="27"/>
  <c r="OK71" i="27"/>
  <c r="OW71" i="27"/>
  <c r="PI71" i="27"/>
  <c r="PU71" i="27"/>
  <c r="NN71" i="27"/>
  <c r="IL71" i="27"/>
  <c r="NZ71" i="27"/>
  <c r="IX71" i="27"/>
  <c r="OL71" i="27"/>
  <c r="JJ71" i="27"/>
  <c r="OX71" i="27"/>
  <c r="JV71" i="27"/>
  <c r="PJ71" i="27"/>
  <c r="KH71" i="27"/>
  <c r="PV71" i="27"/>
  <c r="KT71" i="27"/>
  <c r="LF71" i="27"/>
  <c r="LR71" i="27"/>
  <c r="MD71" i="27"/>
  <c r="MP71" i="27"/>
  <c r="NB71" i="27"/>
  <c r="IP23" i="27"/>
  <c r="JB23" i="27"/>
  <c r="JN23" i="27"/>
  <c r="JZ23" i="27"/>
  <c r="KL23" i="27"/>
  <c r="KX23" i="27"/>
  <c r="LJ23" i="27"/>
  <c r="LV23" i="27"/>
  <c r="MH23" i="27"/>
  <c r="MT23" i="27"/>
  <c r="NF23" i="27"/>
  <c r="NR23" i="27"/>
  <c r="OD23" i="27"/>
  <c r="OP23" i="27"/>
  <c r="PB23" i="27"/>
  <c r="PN23" i="27"/>
  <c r="PZ23" i="27"/>
  <c r="IR23" i="27"/>
  <c r="JD23" i="27"/>
  <c r="JP23" i="27"/>
  <c r="KB23" i="27"/>
  <c r="KN23" i="27"/>
  <c r="KZ23" i="27"/>
  <c r="LL23" i="27"/>
  <c r="LX23" i="27"/>
  <c r="MJ23" i="27"/>
  <c r="MV23" i="27"/>
  <c r="NH23" i="27"/>
  <c r="NT23" i="27"/>
  <c r="OF23" i="27"/>
  <c r="OR23" i="27"/>
  <c r="PD23" i="27"/>
  <c r="PP23" i="27"/>
  <c r="IS23" i="27"/>
  <c r="JE23" i="27"/>
  <c r="JQ23" i="27"/>
  <c r="KC23" i="27"/>
  <c r="KO23" i="27"/>
  <c r="LA23" i="27"/>
  <c r="LM23" i="27"/>
  <c r="LY23" i="27"/>
  <c r="MK23" i="27"/>
  <c r="MW23" i="27"/>
  <c r="NI23" i="27"/>
  <c r="NU23" i="27"/>
  <c r="OG23" i="27"/>
  <c r="OS23" i="27"/>
  <c r="PE23" i="27"/>
  <c r="PQ23" i="27"/>
  <c r="IU23" i="27"/>
  <c r="JG23" i="27"/>
  <c r="JS23" i="27"/>
  <c r="KE23" i="27"/>
  <c r="KQ23" i="27"/>
  <c r="LC23" i="27"/>
  <c r="LO23" i="27"/>
  <c r="MA23" i="27"/>
  <c r="MM23" i="27"/>
  <c r="MY23" i="27"/>
  <c r="NK23" i="27"/>
  <c r="NW23" i="27"/>
  <c r="OI23" i="27"/>
  <c r="OU23" i="27"/>
  <c r="PG23" i="27"/>
  <c r="PS23" i="27"/>
  <c r="IK23" i="27"/>
  <c r="IW23" i="27"/>
  <c r="JI23" i="27"/>
  <c r="JU23" i="27"/>
  <c r="KG23" i="27"/>
  <c r="KS23" i="27"/>
  <c r="LE23" i="27"/>
  <c r="LQ23" i="27"/>
  <c r="MC23" i="27"/>
  <c r="MO23" i="27"/>
  <c r="NA23" i="27"/>
  <c r="NM23" i="27"/>
  <c r="NY23" i="27"/>
  <c r="OK23" i="27"/>
  <c r="OW23" i="27"/>
  <c r="PI23" i="27"/>
  <c r="PU23" i="27"/>
  <c r="IM23" i="27"/>
  <c r="IY23" i="27"/>
  <c r="JK23" i="27"/>
  <c r="JW23" i="27"/>
  <c r="KI23" i="27"/>
  <c r="KU23" i="27"/>
  <c r="LG23" i="27"/>
  <c r="LS23" i="27"/>
  <c r="ME23" i="27"/>
  <c r="MQ23" i="27"/>
  <c r="NC23" i="27"/>
  <c r="NO23" i="27"/>
  <c r="OA23" i="27"/>
  <c r="OM23" i="27"/>
  <c r="OY23" i="27"/>
  <c r="PK23" i="27"/>
  <c r="PW23" i="27"/>
  <c r="IQ23" i="27"/>
  <c r="JO23" i="27"/>
  <c r="KM23" i="27"/>
  <c r="LK23" i="27"/>
  <c r="MI23" i="27"/>
  <c r="NG23" i="27"/>
  <c r="OE23" i="27"/>
  <c r="PC23" i="27"/>
  <c r="QA23" i="27"/>
  <c r="IT23" i="27"/>
  <c r="JR23" i="27"/>
  <c r="KP23" i="27"/>
  <c r="LN23" i="27"/>
  <c r="ML23" i="27"/>
  <c r="NJ23" i="27"/>
  <c r="OH23" i="27"/>
  <c r="IV23" i="27"/>
  <c r="JT23" i="27"/>
  <c r="KR23" i="27"/>
  <c r="LP23" i="27"/>
  <c r="MN23" i="27"/>
  <c r="NL23" i="27"/>
  <c r="OJ23" i="27"/>
  <c r="PH23" i="27"/>
  <c r="JA23" i="27"/>
  <c r="JY23" i="27"/>
  <c r="KW23" i="27"/>
  <c r="LU23" i="27"/>
  <c r="MS23" i="27"/>
  <c r="NQ23" i="27"/>
  <c r="OO23" i="27"/>
  <c r="PM23" i="27"/>
  <c r="JC23" i="27"/>
  <c r="KA23" i="27"/>
  <c r="KY23" i="27"/>
  <c r="LW23" i="27"/>
  <c r="MU23" i="27"/>
  <c r="NS23" i="27"/>
  <c r="OQ23" i="27"/>
  <c r="PO23" i="27"/>
  <c r="JF23" i="27"/>
  <c r="KD23" i="27"/>
  <c r="LB23" i="27"/>
  <c r="LZ23" i="27"/>
  <c r="MX23" i="27"/>
  <c r="NV23" i="27"/>
  <c r="OT23" i="27"/>
  <c r="PR23" i="27"/>
  <c r="IJ23" i="27"/>
  <c r="JH23" i="27"/>
  <c r="KF23" i="27"/>
  <c r="LD23" i="27"/>
  <c r="MB23" i="27"/>
  <c r="MZ23" i="27"/>
  <c r="NX23" i="27"/>
  <c r="OV23" i="27"/>
  <c r="IL23" i="27"/>
  <c r="JJ23" i="27"/>
  <c r="KH23" i="27"/>
  <c r="LF23" i="27"/>
  <c r="MD23" i="27"/>
  <c r="NB23" i="27"/>
  <c r="NZ23" i="27"/>
  <c r="OX23" i="27"/>
  <c r="PV23" i="27"/>
  <c r="IN23" i="27"/>
  <c r="JL23" i="27"/>
  <c r="KJ23" i="27"/>
  <c r="LH23" i="27"/>
  <c r="MF23" i="27"/>
  <c r="ND23" i="27"/>
  <c r="OB23" i="27"/>
  <c r="OZ23" i="27"/>
  <c r="PX23" i="27"/>
  <c r="LR23" i="27"/>
  <c r="PF23" i="27"/>
  <c r="LT23" i="27"/>
  <c r="PJ23" i="27"/>
  <c r="IO23" i="27"/>
  <c r="MG23" i="27"/>
  <c r="PL23" i="27"/>
  <c r="IX23" i="27"/>
  <c r="MP23" i="27"/>
  <c r="PT23" i="27"/>
  <c r="IZ23" i="27"/>
  <c r="MR23" i="27"/>
  <c r="PY23" i="27"/>
  <c r="JM23" i="27"/>
  <c r="NE23" i="27"/>
  <c r="JV23" i="27"/>
  <c r="NN23" i="27"/>
  <c r="JX23" i="27"/>
  <c r="NP23" i="27"/>
  <c r="KK23" i="27"/>
  <c r="OC23" i="27"/>
  <c r="KT23" i="27"/>
  <c r="OL23" i="27"/>
  <c r="KV23" i="27"/>
  <c r="ON23" i="27"/>
  <c r="LI23" i="27"/>
  <c r="PA23" i="27"/>
  <c r="IO95" i="27"/>
  <c r="JA95" i="27"/>
  <c r="JM95" i="27"/>
  <c r="JY95" i="27"/>
  <c r="KK95" i="27"/>
  <c r="KW95" i="27"/>
  <c r="LI95" i="27"/>
  <c r="LU95" i="27"/>
  <c r="MG95" i="27"/>
  <c r="MS95" i="27"/>
  <c r="NE95" i="27"/>
  <c r="NQ95" i="27"/>
  <c r="OC95" i="27"/>
  <c r="OO95" i="27"/>
  <c r="PA95" i="27"/>
  <c r="PM95" i="27"/>
  <c r="PY95" i="27"/>
  <c r="IP95" i="27"/>
  <c r="JB95" i="27"/>
  <c r="JN95" i="27"/>
  <c r="JZ95" i="27"/>
  <c r="KL95" i="27"/>
  <c r="KX95" i="27"/>
  <c r="LJ95" i="27"/>
  <c r="LV95" i="27"/>
  <c r="MH95" i="27"/>
  <c r="MT95" i="27"/>
  <c r="NF95" i="27"/>
  <c r="NR95" i="27"/>
  <c r="OD95" i="27"/>
  <c r="OP95" i="27"/>
  <c r="PB95" i="27"/>
  <c r="PN95" i="27"/>
  <c r="PZ95" i="27"/>
  <c r="IQ95" i="27"/>
  <c r="JC95" i="27"/>
  <c r="JO95" i="27"/>
  <c r="KA95" i="27"/>
  <c r="KM95" i="27"/>
  <c r="KY95" i="27"/>
  <c r="LK95" i="27"/>
  <c r="LW95" i="27"/>
  <c r="MI95" i="27"/>
  <c r="MU95" i="27"/>
  <c r="NG95" i="27"/>
  <c r="NS95" i="27"/>
  <c r="OE95" i="27"/>
  <c r="OQ95" i="27"/>
  <c r="PC95" i="27"/>
  <c r="PO95" i="27"/>
  <c r="QA95" i="27"/>
  <c r="IR95" i="27"/>
  <c r="JD95" i="27"/>
  <c r="JP95" i="27"/>
  <c r="KB95" i="27"/>
  <c r="KN95" i="27"/>
  <c r="KZ95" i="27"/>
  <c r="LL95" i="27"/>
  <c r="LX95" i="27"/>
  <c r="MJ95" i="27"/>
  <c r="MV95" i="27"/>
  <c r="NH95" i="27"/>
  <c r="NT95" i="27"/>
  <c r="OF95" i="27"/>
  <c r="OR95" i="27"/>
  <c r="PD95" i="27"/>
  <c r="PP95" i="27"/>
  <c r="IS95" i="27"/>
  <c r="JE95" i="27"/>
  <c r="JQ95" i="27"/>
  <c r="KC95" i="27"/>
  <c r="KO95" i="27"/>
  <c r="LA95" i="27"/>
  <c r="LM95" i="27"/>
  <c r="LY95" i="27"/>
  <c r="MK95" i="27"/>
  <c r="MW95" i="27"/>
  <c r="NI95" i="27"/>
  <c r="NU95" i="27"/>
  <c r="OG95" i="27"/>
  <c r="OS95" i="27"/>
  <c r="PE95" i="27"/>
  <c r="PQ95" i="27"/>
  <c r="IT95" i="27"/>
  <c r="JF95" i="27"/>
  <c r="JR95" i="27"/>
  <c r="KD95" i="27"/>
  <c r="KP95" i="27"/>
  <c r="LB95" i="27"/>
  <c r="LN95" i="27"/>
  <c r="LZ95" i="27"/>
  <c r="ML95" i="27"/>
  <c r="MX95" i="27"/>
  <c r="NJ95" i="27"/>
  <c r="NV95" i="27"/>
  <c r="OH95" i="27"/>
  <c r="OT95" i="27"/>
  <c r="PF95" i="27"/>
  <c r="PR95" i="27"/>
  <c r="IU95" i="27"/>
  <c r="JG95" i="27"/>
  <c r="JS95" i="27"/>
  <c r="KE95" i="27"/>
  <c r="KQ95" i="27"/>
  <c r="LC95" i="27"/>
  <c r="LO95" i="27"/>
  <c r="MA95" i="27"/>
  <c r="MM95" i="27"/>
  <c r="MY95" i="27"/>
  <c r="NK95" i="27"/>
  <c r="NW95" i="27"/>
  <c r="OI95" i="27"/>
  <c r="OU95" i="27"/>
  <c r="PG95" i="27"/>
  <c r="PS95" i="27"/>
  <c r="IJ95" i="27"/>
  <c r="IV95" i="27"/>
  <c r="JH95" i="27"/>
  <c r="JT95" i="27"/>
  <c r="KF95" i="27"/>
  <c r="KR95" i="27"/>
  <c r="LD95" i="27"/>
  <c r="LP95" i="27"/>
  <c r="MB95" i="27"/>
  <c r="MN95" i="27"/>
  <c r="MZ95" i="27"/>
  <c r="NL95" i="27"/>
  <c r="NX95" i="27"/>
  <c r="OJ95" i="27"/>
  <c r="OV95" i="27"/>
  <c r="PH95" i="27"/>
  <c r="PT95" i="27"/>
  <c r="IK95" i="27"/>
  <c r="IW95" i="27"/>
  <c r="JI95" i="27"/>
  <c r="JU95" i="27"/>
  <c r="KG95" i="27"/>
  <c r="KS95" i="27"/>
  <c r="LE95" i="27"/>
  <c r="LQ95" i="27"/>
  <c r="MC95" i="27"/>
  <c r="MO95" i="27"/>
  <c r="NA95" i="27"/>
  <c r="NM95" i="27"/>
  <c r="NY95" i="27"/>
  <c r="OK95" i="27"/>
  <c r="OW95" i="27"/>
  <c r="PI95" i="27"/>
  <c r="PU95" i="27"/>
  <c r="IM95" i="27"/>
  <c r="IY95" i="27"/>
  <c r="JK95" i="27"/>
  <c r="JW95" i="27"/>
  <c r="KI95" i="27"/>
  <c r="KU95" i="27"/>
  <c r="LG95" i="27"/>
  <c r="LS95" i="27"/>
  <c r="ME95" i="27"/>
  <c r="MQ95" i="27"/>
  <c r="NC95" i="27"/>
  <c r="NO95" i="27"/>
  <c r="OA95" i="27"/>
  <c r="OM95" i="27"/>
  <c r="OY95" i="27"/>
  <c r="PK95" i="27"/>
  <c r="PW95" i="27"/>
  <c r="KH95" i="27"/>
  <c r="NB95" i="27"/>
  <c r="PV95" i="27"/>
  <c r="KJ95" i="27"/>
  <c r="ND95" i="27"/>
  <c r="PX95" i="27"/>
  <c r="KT95" i="27"/>
  <c r="NN95" i="27"/>
  <c r="KV95" i="27"/>
  <c r="NP95" i="27"/>
  <c r="IL95" i="27"/>
  <c r="LF95" i="27"/>
  <c r="NZ95" i="27"/>
  <c r="IN95" i="27"/>
  <c r="LH95" i="27"/>
  <c r="OB95" i="27"/>
  <c r="IX95" i="27"/>
  <c r="LR95" i="27"/>
  <c r="OL95" i="27"/>
  <c r="IZ95" i="27"/>
  <c r="LT95" i="27"/>
  <c r="ON95" i="27"/>
  <c r="JJ95" i="27"/>
  <c r="MD95" i="27"/>
  <c r="OX95" i="27"/>
  <c r="JL95" i="27"/>
  <c r="MF95" i="27"/>
  <c r="OZ95" i="27"/>
  <c r="JV95" i="27"/>
  <c r="MP95" i="27"/>
  <c r="PJ95" i="27"/>
  <c r="JX95" i="27"/>
  <c r="MR95" i="27"/>
  <c r="PL95" i="27"/>
  <c r="IQ20" i="27"/>
  <c r="JC20" i="27"/>
  <c r="JO20" i="27"/>
  <c r="KA20" i="27"/>
  <c r="KM20" i="27"/>
  <c r="KY20" i="27"/>
  <c r="LK20" i="27"/>
  <c r="LW20" i="27"/>
  <c r="MI20" i="27"/>
  <c r="MU20" i="27"/>
  <c r="IJ20" i="27"/>
  <c r="IV20" i="27"/>
  <c r="JH20" i="27"/>
  <c r="JT20" i="27"/>
  <c r="KF20" i="27"/>
  <c r="KR20" i="27"/>
  <c r="LD20" i="27"/>
  <c r="LP20" i="27"/>
  <c r="MB20" i="27"/>
  <c r="MN20" i="27"/>
  <c r="MZ20" i="27"/>
  <c r="NL20" i="27"/>
  <c r="IN20" i="27"/>
  <c r="IZ20" i="27"/>
  <c r="JL20" i="27"/>
  <c r="JX20" i="27"/>
  <c r="KJ20" i="27"/>
  <c r="KV20" i="27"/>
  <c r="LH20" i="27"/>
  <c r="LT20" i="27"/>
  <c r="MF20" i="27"/>
  <c r="MR20" i="27"/>
  <c r="ND20" i="27"/>
  <c r="IY20" i="27"/>
  <c r="JP20" i="27"/>
  <c r="KE20" i="27"/>
  <c r="KU20" i="27"/>
  <c r="LL20" i="27"/>
  <c r="MA20" i="27"/>
  <c r="MQ20" i="27"/>
  <c r="NG20" i="27"/>
  <c r="NT20" i="27"/>
  <c r="OF20" i="27"/>
  <c r="OR20" i="27"/>
  <c r="PD20" i="27"/>
  <c r="PP20" i="27"/>
  <c r="IL20" i="27"/>
  <c r="JB20" i="27"/>
  <c r="JR20" i="27"/>
  <c r="KH20" i="27"/>
  <c r="KX20" i="27"/>
  <c r="LN20" i="27"/>
  <c r="MD20" i="27"/>
  <c r="MT20" i="27"/>
  <c r="NI20" i="27"/>
  <c r="NV20" i="27"/>
  <c r="OH20" i="27"/>
  <c r="OT20" i="27"/>
  <c r="PF20" i="27"/>
  <c r="PR20" i="27"/>
  <c r="IO20" i="27"/>
  <c r="JE20" i="27"/>
  <c r="JU20" i="27"/>
  <c r="KK20" i="27"/>
  <c r="LA20" i="27"/>
  <c r="LQ20" i="27"/>
  <c r="MG20" i="27"/>
  <c r="MW20" i="27"/>
  <c r="NK20" i="27"/>
  <c r="NX20" i="27"/>
  <c r="OJ20" i="27"/>
  <c r="OV20" i="27"/>
  <c r="PH20" i="27"/>
  <c r="PT20" i="27"/>
  <c r="IP20" i="27"/>
  <c r="JF20" i="27"/>
  <c r="JV20" i="27"/>
  <c r="KL20" i="27"/>
  <c r="LB20" i="27"/>
  <c r="LR20" i="27"/>
  <c r="MH20" i="27"/>
  <c r="MX20" i="27"/>
  <c r="NM20" i="27"/>
  <c r="NY20" i="27"/>
  <c r="OK20" i="27"/>
  <c r="OW20" i="27"/>
  <c r="PI20" i="27"/>
  <c r="PU20" i="27"/>
  <c r="IR20" i="27"/>
  <c r="JG20" i="27"/>
  <c r="JW20" i="27"/>
  <c r="KN20" i="27"/>
  <c r="LC20" i="27"/>
  <c r="LS20" i="27"/>
  <c r="MJ20" i="27"/>
  <c r="MY20" i="27"/>
  <c r="NN20" i="27"/>
  <c r="NZ20" i="27"/>
  <c r="OL20" i="27"/>
  <c r="OX20" i="27"/>
  <c r="IT20" i="27"/>
  <c r="JJ20" i="27"/>
  <c r="JZ20" i="27"/>
  <c r="KP20" i="27"/>
  <c r="LF20" i="27"/>
  <c r="LV20" i="27"/>
  <c r="ML20" i="27"/>
  <c r="NB20" i="27"/>
  <c r="NP20" i="27"/>
  <c r="OB20" i="27"/>
  <c r="ON20" i="27"/>
  <c r="OZ20" i="27"/>
  <c r="PL20" i="27"/>
  <c r="PX20" i="27"/>
  <c r="IW20" i="27"/>
  <c r="JM20" i="27"/>
  <c r="KC20" i="27"/>
  <c r="KS20" i="27"/>
  <c r="LI20" i="27"/>
  <c r="LY20" i="27"/>
  <c r="MO20" i="27"/>
  <c r="NE20" i="27"/>
  <c r="NR20" i="27"/>
  <c r="OD20" i="27"/>
  <c r="OP20" i="27"/>
  <c r="PB20" i="27"/>
  <c r="PN20" i="27"/>
  <c r="PZ20" i="27"/>
  <c r="JN20" i="27"/>
  <c r="KZ20" i="27"/>
  <c r="MM20" i="27"/>
  <c r="NU20" i="27"/>
  <c r="OY20" i="27"/>
  <c r="PW20" i="27"/>
  <c r="JQ20" i="27"/>
  <c r="LE20" i="27"/>
  <c r="MP20" i="27"/>
  <c r="NW20" i="27"/>
  <c r="PA20" i="27"/>
  <c r="PY20" i="27"/>
  <c r="JS20" i="27"/>
  <c r="LG20" i="27"/>
  <c r="MS20" i="27"/>
  <c r="OA20" i="27"/>
  <c r="IK20" i="27"/>
  <c r="JY20" i="27"/>
  <c r="LJ20" i="27"/>
  <c r="MV20" i="27"/>
  <c r="OC20" i="27"/>
  <c r="PE20" i="27"/>
  <c r="IM20" i="27"/>
  <c r="KB20" i="27"/>
  <c r="LM20" i="27"/>
  <c r="NA20" i="27"/>
  <c r="OE20" i="27"/>
  <c r="PG20" i="27"/>
  <c r="IS20" i="27"/>
  <c r="KD20" i="27"/>
  <c r="LO20" i="27"/>
  <c r="NC20" i="27"/>
  <c r="OG20" i="27"/>
  <c r="PJ20" i="27"/>
  <c r="IU20" i="27"/>
  <c r="KG20" i="27"/>
  <c r="LU20" i="27"/>
  <c r="NF20" i="27"/>
  <c r="OI20" i="27"/>
  <c r="PK20" i="27"/>
  <c r="IX20" i="27"/>
  <c r="KI20" i="27"/>
  <c r="LX20" i="27"/>
  <c r="NH20" i="27"/>
  <c r="JA20" i="27"/>
  <c r="KO20" i="27"/>
  <c r="LZ20" i="27"/>
  <c r="NJ20" i="27"/>
  <c r="OO20" i="27"/>
  <c r="PO20" i="27"/>
  <c r="JI20" i="27"/>
  <c r="KT20" i="27"/>
  <c r="ME20" i="27"/>
  <c r="NQ20" i="27"/>
  <c r="OS20" i="27"/>
  <c r="PS20" i="27"/>
  <c r="OM20" i="27"/>
  <c r="OQ20" i="27"/>
  <c r="OU20" i="27"/>
  <c r="PC20" i="27"/>
  <c r="JD20" i="27"/>
  <c r="PM20" i="27"/>
  <c r="JK20" i="27"/>
  <c r="PQ20" i="27"/>
  <c r="KQ20" i="27"/>
  <c r="PV20" i="27"/>
  <c r="KW20" i="27"/>
  <c r="QA20" i="27"/>
  <c r="MC20" i="27"/>
  <c r="MK20" i="27"/>
  <c r="NO20" i="27"/>
  <c r="NS20" i="27"/>
  <c r="IM74" i="27"/>
  <c r="IY74" i="27"/>
  <c r="JK74" i="27"/>
  <c r="JW74" i="27"/>
  <c r="KI74" i="27"/>
  <c r="KU74" i="27"/>
  <c r="LG74" i="27"/>
  <c r="LS74" i="27"/>
  <c r="ME74" i="27"/>
  <c r="MQ74" i="27"/>
  <c r="NC74" i="27"/>
  <c r="NO74" i="27"/>
  <c r="OA74" i="27"/>
  <c r="OM74" i="27"/>
  <c r="OY74" i="27"/>
  <c r="PK74" i="27"/>
  <c r="PW74" i="27"/>
  <c r="IN74" i="27"/>
  <c r="IZ74" i="27"/>
  <c r="JL74" i="27"/>
  <c r="JX74" i="27"/>
  <c r="KJ74" i="27"/>
  <c r="KV74" i="27"/>
  <c r="LH74" i="27"/>
  <c r="LT74" i="27"/>
  <c r="MF74" i="27"/>
  <c r="MR74" i="27"/>
  <c r="ND74" i="27"/>
  <c r="NP74" i="27"/>
  <c r="OB74" i="27"/>
  <c r="ON74" i="27"/>
  <c r="OZ74" i="27"/>
  <c r="PL74" i="27"/>
  <c r="PX74" i="27"/>
  <c r="IO74" i="27"/>
  <c r="JA74" i="27"/>
  <c r="JM74" i="27"/>
  <c r="JY74" i="27"/>
  <c r="KK74" i="27"/>
  <c r="KW74" i="27"/>
  <c r="LI74" i="27"/>
  <c r="LU74" i="27"/>
  <c r="MG74" i="27"/>
  <c r="MS74" i="27"/>
  <c r="NE74" i="27"/>
  <c r="NQ74" i="27"/>
  <c r="OC74" i="27"/>
  <c r="OO74" i="27"/>
  <c r="PA74" i="27"/>
  <c r="PM74" i="27"/>
  <c r="PY74" i="27"/>
  <c r="IP74" i="27"/>
  <c r="JB74" i="27"/>
  <c r="JN74" i="27"/>
  <c r="JZ74" i="27"/>
  <c r="KL74" i="27"/>
  <c r="KX74" i="27"/>
  <c r="LJ74" i="27"/>
  <c r="LV74" i="27"/>
  <c r="MH74" i="27"/>
  <c r="MT74" i="27"/>
  <c r="NF74" i="27"/>
  <c r="NR74" i="27"/>
  <c r="OD74" i="27"/>
  <c r="OP74" i="27"/>
  <c r="PB74" i="27"/>
  <c r="PN74" i="27"/>
  <c r="PZ74" i="27"/>
  <c r="IQ74" i="27"/>
  <c r="JC74" i="27"/>
  <c r="JO74" i="27"/>
  <c r="KA74" i="27"/>
  <c r="KM74" i="27"/>
  <c r="KY74" i="27"/>
  <c r="LK74" i="27"/>
  <c r="LW74" i="27"/>
  <c r="MI74" i="27"/>
  <c r="MU74" i="27"/>
  <c r="NG74" i="27"/>
  <c r="NS74" i="27"/>
  <c r="OE74" i="27"/>
  <c r="OQ74" i="27"/>
  <c r="PC74" i="27"/>
  <c r="PO74" i="27"/>
  <c r="IR74" i="27"/>
  <c r="JD74" i="27"/>
  <c r="JP74" i="27"/>
  <c r="KB74" i="27"/>
  <c r="KN74" i="27"/>
  <c r="KZ74" i="27"/>
  <c r="LL74" i="27"/>
  <c r="LX74" i="27"/>
  <c r="MJ74" i="27"/>
  <c r="MV74" i="27"/>
  <c r="NH74" i="27"/>
  <c r="NT74" i="27"/>
  <c r="OF74" i="27"/>
  <c r="OR74" i="27"/>
  <c r="PD74" i="27"/>
  <c r="PP74" i="27"/>
  <c r="IS74" i="27"/>
  <c r="JE74" i="27"/>
  <c r="JQ74" i="27"/>
  <c r="KC74" i="27"/>
  <c r="KO74" i="27"/>
  <c r="LA74" i="27"/>
  <c r="LM74" i="27"/>
  <c r="LY74" i="27"/>
  <c r="MK74" i="27"/>
  <c r="MW74" i="27"/>
  <c r="NI74" i="27"/>
  <c r="NU74" i="27"/>
  <c r="OG74" i="27"/>
  <c r="OS74" i="27"/>
  <c r="PE74" i="27"/>
  <c r="PQ74" i="27"/>
  <c r="IT74" i="27"/>
  <c r="JF74" i="27"/>
  <c r="JR74" i="27"/>
  <c r="KD74" i="27"/>
  <c r="KP74" i="27"/>
  <c r="LB74" i="27"/>
  <c r="LN74" i="27"/>
  <c r="LZ74" i="27"/>
  <c r="ML74" i="27"/>
  <c r="MX74" i="27"/>
  <c r="NJ74" i="27"/>
  <c r="NV74" i="27"/>
  <c r="OH74" i="27"/>
  <c r="OT74" i="27"/>
  <c r="PF74" i="27"/>
  <c r="PR74" i="27"/>
  <c r="IU74" i="27"/>
  <c r="JG74" i="27"/>
  <c r="JS74" i="27"/>
  <c r="KE74" i="27"/>
  <c r="KQ74" i="27"/>
  <c r="LC74" i="27"/>
  <c r="LO74" i="27"/>
  <c r="MA74" i="27"/>
  <c r="MM74" i="27"/>
  <c r="MY74" i="27"/>
  <c r="NK74" i="27"/>
  <c r="NW74" i="27"/>
  <c r="OI74" i="27"/>
  <c r="OU74" i="27"/>
  <c r="PG74" i="27"/>
  <c r="PS74" i="27"/>
  <c r="IJ74" i="27"/>
  <c r="IV74" i="27"/>
  <c r="JH74" i="27"/>
  <c r="JT74" i="27"/>
  <c r="KF74" i="27"/>
  <c r="KR74" i="27"/>
  <c r="LD74" i="27"/>
  <c r="LP74" i="27"/>
  <c r="MB74" i="27"/>
  <c r="MN74" i="27"/>
  <c r="MZ74" i="27"/>
  <c r="NL74" i="27"/>
  <c r="NX74" i="27"/>
  <c r="OJ74" i="27"/>
  <c r="OV74" i="27"/>
  <c r="PH74" i="27"/>
  <c r="PT74" i="27"/>
  <c r="IK74" i="27"/>
  <c r="IW74" i="27"/>
  <c r="JI74" i="27"/>
  <c r="JU74" i="27"/>
  <c r="KG74" i="27"/>
  <c r="KS74" i="27"/>
  <c r="LE74" i="27"/>
  <c r="LQ74" i="27"/>
  <c r="MC74" i="27"/>
  <c r="MO74" i="27"/>
  <c r="NA74" i="27"/>
  <c r="NM74" i="27"/>
  <c r="NY74" i="27"/>
  <c r="OK74" i="27"/>
  <c r="OW74" i="27"/>
  <c r="PI74" i="27"/>
  <c r="PU74" i="27"/>
  <c r="MP74" i="27"/>
  <c r="NB74" i="27"/>
  <c r="NN74" i="27"/>
  <c r="IL74" i="27"/>
  <c r="NZ74" i="27"/>
  <c r="IX74" i="27"/>
  <c r="OL74" i="27"/>
  <c r="JJ74" i="27"/>
  <c r="OX74" i="27"/>
  <c r="JV74" i="27"/>
  <c r="PJ74" i="27"/>
  <c r="KH74" i="27"/>
  <c r="PV74" i="27"/>
  <c r="KT74" i="27"/>
  <c r="QA74" i="27"/>
  <c r="LF74" i="27"/>
  <c r="LR74" i="27"/>
  <c r="MD74" i="27"/>
  <c r="AK98" i="27"/>
  <c r="IJ56" i="27"/>
  <c r="IV56" i="27"/>
  <c r="JH56" i="27"/>
  <c r="JT56" i="27"/>
  <c r="KF56" i="27"/>
  <c r="KR56" i="27"/>
  <c r="LD56" i="27"/>
  <c r="LP56" i="27"/>
  <c r="MB56" i="27"/>
  <c r="MN56" i="27"/>
  <c r="MZ56" i="27"/>
  <c r="NL56" i="27"/>
  <c r="NX56" i="27"/>
  <c r="OJ56" i="27"/>
  <c r="OV56" i="27"/>
  <c r="PH56" i="27"/>
  <c r="PT56" i="27"/>
  <c r="IK56" i="27"/>
  <c r="IW56" i="27"/>
  <c r="JI56" i="27"/>
  <c r="JU56" i="27"/>
  <c r="KG56" i="27"/>
  <c r="KS56" i="27"/>
  <c r="LE56" i="27"/>
  <c r="LQ56" i="27"/>
  <c r="MC56" i="27"/>
  <c r="MO56" i="27"/>
  <c r="NA56" i="27"/>
  <c r="NM56" i="27"/>
  <c r="NY56" i="27"/>
  <c r="OK56" i="27"/>
  <c r="OW56" i="27"/>
  <c r="PI56" i="27"/>
  <c r="PU56" i="27"/>
  <c r="IL56" i="27"/>
  <c r="IX56" i="27"/>
  <c r="JJ56" i="27"/>
  <c r="JV56" i="27"/>
  <c r="KH56" i="27"/>
  <c r="KT56" i="27"/>
  <c r="LF56" i="27"/>
  <c r="LR56" i="27"/>
  <c r="MD56" i="27"/>
  <c r="MP56" i="27"/>
  <c r="NB56" i="27"/>
  <c r="NN56" i="27"/>
  <c r="NZ56" i="27"/>
  <c r="OL56" i="27"/>
  <c r="OX56" i="27"/>
  <c r="PJ56" i="27"/>
  <c r="PV56" i="27"/>
  <c r="IM56" i="27"/>
  <c r="IY56" i="27"/>
  <c r="JK56" i="27"/>
  <c r="JW56" i="27"/>
  <c r="KI56" i="27"/>
  <c r="KU56" i="27"/>
  <c r="LG56" i="27"/>
  <c r="LS56" i="27"/>
  <c r="ME56" i="27"/>
  <c r="MQ56" i="27"/>
  <c r="NC56" i="27"/>
  <c r="NO56" i="27"/>
  <c r="OA56" i="27"/>
  <c r="OM56" i="27"/>
  <c r="OY56" i="27"/>
  <c r="PK56" i="27"/>
  <c r="PW56" i="27"/>
  <c r="IN56" i="27"/>
  <c r="IZ56" i="27"/>
  <c r="JL56" i="27"/>
  <c r="JX56" i="27"/>
  <c r="KJ56" i="27"/>
  <c r="KV56" i="27"/>
  <c r="LH56" i="27"/>
  <c r="LT56" i="27"/>
  <c r="MF56" i="27"/>
  <c r="MR56" i="27"/>
  <c r="ND56" i="27"/>
  <c r="NP56" i="27"/>
  <c r="OB56" i="27"/>
  <c r="ON56" i="27"/>
  <c r="OZ56" i="27"/>
  <c r="PL56" i="27"/>
  <c r="PX56" i="27"/>
  <c r="IO56" i="27"/>
  <c r="JA56" i="27"/>
  <c r="JM56" i="27"/>
  <c r="JY56" i="27"/>
  <c r="KK56" i="27"/>
  <c r="KW56" i="27"/>
  <c r="LI56" i="27"/>
  <c r="LU56" i="27"/>
  <c r="MG56" i="27"/>
  <c r="MS56" i="27"/>
  <c r="NE56" i="27"/>
  <c r="NQ56" i="27"/>
  <c r="OC56" i="27"/>
  <c r="OO56" i="27"/>
  <c r="PA56" i="27"/>
  <c r="PM56" i="27"/>
  <c r="PY56" i="27"/>
  <c r="IP56" i="27"/>
  <c r="JB56" i="27"/>
  <c r="JN56" i="27"/>
  <c r="JZ56" i="27"/>
  <c r="KL56" i="27"/>
  <c r="KX56" i="27"/>
  <c r="LJ56" i="27"/>
  <c r="LV56" i="27"/>
  <c r="MH56" i="27"/>
  <c r="MT56" i="27"/>
  <c r="NF56" i="27"/>
  <c r="NR56" i="27"/>
  <c r="OD56" i="27"/>
  <c r="OP56" i="27"/>
  <c r="PB56" i="27"/>
  <c r="PN56" i="27"/>
  <c r="PZ56" i="27"/>
  <c r="IQ56" i="27"/>
  <c r="JC56" i="27"/>
  <c r="JO56" i="27"/>
  <c r="KA56" i="27"/>
  <c r="KM56" i="27"/>
  <c r="KY56" i="27"/>
  <c r="LK56" i="27"/>
  <c r="LW56" i="27"/>
  <c r="MI56" i="27"/>
  <c r="MU56" i="27"/>
  <c r="NG56" i="27"/>
  <c r="NS56" i="27"/>
  <c r="OE56" i="27"/>
  <c r="OQ56" i="27"/>
  <c r="PC56" i="27"/>
  <c r="PO56" i="27"/>
  <c r="QA56" i="27"/>
  <c r="IR56" i="27"/>
  <c r="JD56" i="27"/>
  <c r="JP56" i="27"/>
  <c r="KB56" i="27"/>
  <c r="KN56" i="27"/>
  <c r="KZ56" i="27"/>
  <c r="LL56" i="27"/>
  <c r="LX56" i="27"/>
  <c r="MJ56" i="27"/>
  <c r="MV56" i="27"/>
  <c r="NH56" i="27"/>
  <c r="NT56" i="27"/>
  <c r="OF56" i="27"/>
  <c r="OR56" i="27"/>
  <c r="PD56" i="27"/>
  <c r="PP56" i="27"/>
  <c r="IS56" i="27"/>
  <c r="JE56" i="27"/>
  <c r="JQ56" i="27"/>
  <c r="KC56" i="27"/>
  <c r="KO56" i="27"/>
  <c r="LA56" i="27"/>
  <c r="LM56" i="27"/>
  <c r="LY56" i="27"/>
  <c r="MK56" i="27"/>
  <c r="MW56" i="27"/>
  <c r="NI56" i="27"/>
  <c r="NU56" i="27"/>
  <c r="OG56" i="27"/>
  <c r="OS56" i="27"/>
  <c r="PE56" i="27"/>
  <c r="PQ56" i="27"/>
  <c r="IT56" i="27"/>
  <c r="JF56" i="27"/>
  <c r="JR56" i="27"/>
  <c r="KD56" i="27"/>
  <c r="KP56" i="27"/>
  <c r="LB56" i="27"/>
  <c r="LN56" i="27"/>
  <c r="LZ56" i="27"/>
  <c r="ML56" i="27"/>
  <c r="MX56" i="27"/>
  <c r="NJ56" i="27"/>
  <c r="NV56" i="27"/>
  <c r="OH56" i="27"/>
  <c r="OT56" i="27"/>
  <c r="PF56" i="27"/>
  <c r="PR56" i="27"/>
  <c r="MM56" i="27"/>
  <c r="MY56" i="27"/>
  <c r="NK56" i="27"/>
  <c r="NW56" i="27"/>
  <c r="IU56" i="27"/>
  <c r="OI56" i="27"/>
  <c r="JG56" i="27"/>
  <c r="OU56" i="27"/>
  <c r="JS56" i="27"/>
  <c r="PG56" i="27"/>
  <c r="KE56" i="27"/>
  <c r="PS56" i="27"/>
  <c r="KQ56" i="27"/>
  <c r="LC56" i="27"/>
  <c r="LO56" i="27"/>
  <c r="MA56" i="27"/>
  <c r="IJ59" i="27"/>
  <c r="IV59" i="27"/>
  <c r="JH59" i="27"/>
  <c r="JT59" i="27"/>
  <c r="KF59" i="27"/>
  <c r="KR59" i="27"/>
  <c r="LD59" i="27"/>
  <c r="LP59" i="27"/>
  <c r="MB59" i="27"/>
  <c r="MN59" i="27"/>
  <c r="MZ59" i="27"/>
  <c r="NL59" i="27"/>
  <c r="NX59" i="27"/>
  <c r="OJ59" i="27"/>
  <c r="OV59" i="27"/>
  <c r="PH59" i="27"/>
  <c r="PT59" i="27"/>
  <c r="IK59" i="27"/>
  <c r="IW59" i="27"/>
  <c r="JI59" i="27"/>
  <c r="JU59" i="27"/>
  <c r="KG59" i="27"/>
  <c r="KS59" i="27"/>
  <c r="LE59" i="27"/>
  <c r="LQ59" i="27"/>
  <c r="MC59" i="27"/>
  <c r="MO59" i="27"/>
  <c r="NA59" i="27"/>
  <c r="NM59" i="27"/>
  <c r="NY59" i="27"/>
  <c r="OK59" i="27"/>
  <c r="OW59" i="27"/>
  <c r="PI59" i="27"/>
  <c r="PU59" i="27"/>
  <c r="IP59" i="27"/>
  <c r="JB59" i="27"/>
  <c r="JN59" i="27"/>
  <c r="JZ59" i="27"/>
  <c r="KL59" i="27"/>
  <c r="KX59" i="27"/>
  <c r="LJ59" i="27"/>
  <c r="LV59" i="27"/>
  <c r="MH59" i="27"/>
  <c r="MT59" i="27"/>
  <c r="NF59" i="27"/>
  <c r="NR59" i="27"/>
  <c r="OD59" i="27"/>
  <c r="OP59" i="27"/>
  <c r="PB59" i="27"/>
  <c r="PN59" i="27"/>
  <c r="PZ59" i="27"/>
  <c r="IQ59" i="27"/>
  <c r="JC59" i="27"/>
  <c r="JO59" i="27"/>
  <c r="KA59" i="27"/>
  <c r="KM59" i="27"/>
  <c r="KY59" i="27"/>
  <c r="LK59" i="27"/>
  <c r="LW59" i="27"/>
  <c r="MI59" i="27"/>
  <c r="MU59" i="27"/>
  <c r="NG59" i="27"/>
  <c r="NS59" i="27"/>
  <c r="IR59" i="27"/>
  <c r="JD59" i="27"/>
  <c r="JP59" i="27"/>
  <c r="KB59" i="27"/>
  <c r="KN59" i="27"/>
  <c r="KZ59" i="27"/>
  <c r="LL59" i="27"/>
  <c r="LX59" i="27"/>
  <c r="MJ59" i="27"/>
  <c r="MV59" i="27"/>
  <c r="NH59" i="27"/>
  <c r="NT59" i="27"/>
  <c r="OF59" i="27"/>
  <c r="OR59" i="27"/>
  <c r="PD59" i="27"/>
  <c r="PP59" i="27"/>
  <c r="IS59" i="27"/>
  <c r="JE59" i="27"/>
  <c r="JQ59" i="27"/>
  <c r="KC59" i="27"/>
  <c r="KO59" i="27"/>
  <c r="LA59" i="27"/>
  <c r="LM59" i="27"/>
  <c r="LY59" i="27"/>
  <c r="MK59" i="27"/>
  <c r="MW59" i="27"/>
  <c r="NI59" i="27"/>
  <c r="NU59" i="27"/>
  <c r="OG59" i="27"/>
  <c r="OS59" i="27"/>
  <c r="PE59" i="27"/>
  <c r="PQ59" i="27"/>
  <c r="IT59" i="27"/>
  <c r="JF59" i="27"/>
  <c r="JR59" i="27"/>
  <c r="KD59" i="27"/>
  <c r="KP59" i="27"/>
  <c r="LB59" i="27"/>
  <c r="LN59" i="27"/>
  <c r="LZ59" i="27"/>
  <c r="ML59" i="27"/>
  <c r="MX59" i="27"/>
  <c r="NJ59" i="27"/>
  <c r="NV59" i="27"/>
  <c r="OH59" i="27"/>
  <c r="OT59" i="27"/>
  <c r="PF59" i="27"/>
  <c r="PR59" i="27"/>
  <c r="IN59" i="27"/>
  <c r="JS59" i="27"/>
  <c r="KU59" i="27"/>
  <c r="LU59" i="27"/>
  <c r="NB59" i="27"/>
  <c r="OB59" i="27"/>
  <c r="OZ59" i="27"/>
  <c r="PX59" i="27"/>
  <c r="IO59" i="27"/>
  <c r="JV59" i="27"/>
  <c r="KV59" i="27"/>
  <c r="MA59" i="27"/>
  <c r="NC59" i="27"/>
  <c r="OC59" i="27"/>
  <c r="PA59" i="27"/>
  <c r="PY59" i="27"/>
  <c r="IU59" i="27"/>
  <c r="JW59" i="27"/>
  <c r="KW59" i="27"/>
  <c r="MD59" i="27"/>
  <c r="ND59" i="27"/>
  <c r="OE59" i="27"/>
  <c r="PC59" i="27"/>
  <c r="QA59" i="27"/>
  <c r="IX59" i="27"/>
  <c r="JX59" i="27"/>
  <c r="LC59" i="27"/>
  <c r="ME59" i="27"/>
  <c r="NE59" i="27"/>
  <c r="OI59" i="27"/>
  <c r="PG59" i="27"/>
  <c r="IY59" i="27"/>
  <c r="JY59" i="27"/>
  <c r="LF59" i="27"/>
  <c r="MF59" i="27"/>
  <c r="NK59" i="27"/>
  <c r="OL59" i="27"/>
  <c r="PJ59" i="27"/>
  <c r="IZ59" i="27"/>
  <c r="KE59" i="27"/>
  <c r="LG59" i="27"/>
  <c r="MG59" i="27"/>
  <c r="NN59" i="27"/>
  <c r="OM59" i="27"/>
  <c r="PK59" i="27"/>
  <c r="JA59" i="27"/>
  <c r="KH59" i="27"/>
  <c r="LH59" i="27"/>
  <c r="MM59" i="27"/>
  <c r="NO59" i="27"/>
  <c r="ON59" i="27"/>
  <c r="PL59" i="27"/>
  <c r="JG59" i="27"/>
  <c r="KI59" i="27"/>
  <c r="LI59" i="27"/>
  <c r="MP59" i="27"/>
  <c r="NP59" i="27"/>
  <c r="OO59" i="27"/>
  <c r="PM59" i="27"/>
  <c r="JJ59" i="27"/>
  <c r="KJ59" i="27"/>
  <c r="LO59" i="27"/>
  <c r="MQ59" i="27"/>
  <c r="NQ59" i="27"/>
  <c r="OQ59" i="27"/>
  <c r="PO59" i="27"/>
  <c r="JK59" i="27"/>
  <c r="KK59" i="27"/>
  <c r="LR59" i="27"/>
  <c r="MR59" i="27"/>
  <c r="NW59" i="27"/>
  <c r="OU59" i="27"/>
  <c r="PS59" i="27"/>
  <c r="IL59" i="27"/>
  <c r="JL59" i="27"/>
  <c r="KQ59" i="27"/>
  <c r="LS59" i="27"/>
  <c r="MS59" i="27"/>
  <c r="NZ59" i="27"/>
  <c r="OX59" i="27"/>
  <c r="PV59" i="27"/>
  <c r="IM59" i="27"/>
  <c r="JM59" i="27"/>
  <c r="KT59" i="27"/>
  <c r="LT59" i="27"/>
  <c r="MY59" i="27"/>
  <c r="OA59" i="27"/>
  <c r="OY59" i="27"/>
  <c r="PW59" i="27"/>
  <c r="IN60" i="27"/>
  <c r="IZ60" i="27"/>
  <c r="JL60" i="27"/>
  <c r="JX60" i="27"/>
  <c r="KJ60" i="27"/>
  <c r="KV60" i="27"/>
  <c r="LH60" i="27"/>
  <c r="LT60" i="27"/>
  <c r="MF60" i="27"/>
  <c r="MR60" i="27"/>
  <c r="ND60" i="27"/>
  <c r="NP60" i="27"/>
  <c r="OB60" i="27"/>
  <c r="IO60" i="27"/>
  <c r="JA60" i="27"/>
  <c r="JM60" i="27"/>
  <c r="JY60" i="27"/>
  <c r="KK60" i="27"/>
  <c r="KW60" i="27"/>
  <c r="LI60" i="27"/>
  <c r="LU60" i="27"/>
  <c r="MG60" i="27"/>
  <c r="MS60" i="27"/>
  <c r="NE60" i="27"/>
  <c r="NQ60" i="27"/>
  <c r="OC60" i="27"/>
  <c r="OO60" i="27"/>
  <c r="PA60" i="27"/>
  <c r="PM60" i="27"/>
  <c r="PY60" i="27"/>
  <c r="IT60" i="27"/>
  <c r="JF60" i="27"/>
  <c r="JR60" i="27"/>
  <c r="KD60" i="27"/>
  <c r="KP60" i="27"/>
  <c r="LB60" i="27"/>
  <c r="LN60" i="27"/>
  <c r="LZ60" i="27"/>
  <c r="ML60" i="27"/>
  <c r="MX60" i="27"/>
  <c r="NJ60" i="27"/>
  <c r="NV60" i="27"/>
  <c r="OH60" i="27"/>
  <c r="OT60" i="27"/>
  <c r="PF60" i="27"/>
  <c r="PR60" i="27"/>
  <c r="IJ60" i="27"/>
  <c r="IV60" i="27"/>
  <c r="JH60" i="27"/>
  <c r="JT60" i="27"/>
  <c r="KF60" i="27"/>
  <c r="KR60" i="27"/>
  <c r="LD60" i="27"/>
  <c r="LP60" i="27"/>
  <c r="MB60" i="27"/>
  <c r="MN60" i="27"/>
  <c r="MZ60" i="27"/>
  <c r="NL60" i="27"/>
  <c r="NX60" i="27"/>
  <c r="IK60" i="27"/>
  <c r="IW60" i="27"/>
  <c r="JI60" i="27"/>
  <c r="JU60" i="27"/>
  <c r="KG60" i="27"/>
  <c r="KS60" i="27"/>
  <c r="LE60" i="27"/>
  <c r="LQ60" i="27"/>
  <c r="MC60" i="27"/>
  <c r="MO60" i="27"/>
  <c r="NA60" i="27"/>
  <c r="NM60" i="27"/>
  <c r="NY60" i="27"/>
  <c r="OK60" i="27"/>
  <c r="OW60" i="27"/>
  <c r="PI60" i="27"/>
  <c r="PU60" i="27"/>
  <c r="IL60" i="27"/>
  <c r="IX60" i="27"/>
  <c r="JJ60" i="27"/>
  <c r="JV60" i="27"/>
  <c r="KH60" i="27"/>
  <c r="KT60" i="27"/>
  <c r="LF60" i="27"/>
  <c r="LR60" i="27"/>
  <c r="MD60" i="27"/>
  <c r="MP60" i="27"/>
  <c r="NB60" i="27"/>
  <c r="NN60" i="27"/>
  <c r="NZ60" i="27"/>
  <c r="OL60" i="27"/>
  <c r="OX60" i="27"/>
  <c r="PJ60" i="27"/>
  <c r="PV60" i="27"/>
  <c r="JD60" i="27"/>
  <c r="KB60" i="27"/>
  <c r="KZ60" i="27"/>
  <c r="LX60" i="27"/>
  <c r="MV60" i="27"/>
  <c r="NT60" i="27"/>
  <c r="OP60" i="27"/>
  <c r="PG60" i="27"/>
  <c r="PZ60" i="27"/>
  <c r="JE60" i="27"/>
  <c r="KC60" i="27"/>
  <c r="LA60" i="27"/>
  <c r="LY60" i="27"/>
  <c r="MW60" i="27"/>
  <c r="NU60" i="27"/>
  <c r="OQ60" i="27"/>
  <c r="PH60" i="27"/>
  <c r="QA60" i="27"/>
  <c r="JG60" i="27"/>
  <c r="KE60" i="27"/>
  <c r="LC60" i="27"/>
  <c r="MA60" i="27"/>
  <c r="MY60" i="27"/>
  <c r="NW60" i="27"/>
  <c r="OR60" i="27"/>
  <c r="PK60" i="27"/>
  <c r="IM60" i="27"/>
  <c r="JK60" i="27"/>
  <c r="KI60" i="27"/>
  <c r="LG60" i="27"/>
  <c r="ME60" i="27"/>
  <c r="NC60" i="27"/>
  <c r="OA60" i="27"/>
  <c r="OS60" i="27"/>
  <c r="PL60" i="27"/>
  <c r="IP60" i="27"/>
  <c r="JN60" i="27"/>
  <c r="KL60" i="27"/>
  <c r="LJ60" i="27"/>
  <c r="MH60" i="27"/>
  <c r="NF60" i="27"/>
  <c r="OD60" i="27"/>
  <c r="OU60" i="27"/>
  <c r="PN60" i="27"/>
  <c r="IQ60" i="27"/>
  <c r="JO60" i="27"/>
  <c r="KM60" i="27"/>
  <c r="LK60" i="27"/>
  <c r="MI60" i="27"/>
  <c r="NG60" i="27"/>
  <c r="OE60" i="27"/>
  <c r="OV60" i="27"/>
  <c r="PO60" i="27"/>
  <c r="IR60" i="27"/>
  <c r="JP60" i="27"/>
  <c r="KN60" i="27"/>
  <c r="LL60" i="27"/>
  <c r="MJ60" i="27"/>
  <c r="NH60" i="27"/>
  <c r="OF60" i="27"/>
  <c r="OY60" i="27"/>
  <c r="PP60" i="27"/>
  <c r="IS60" i="27"/>
  <c r="JQ60" i="27"/>
  <c r="KO60" i="27"/>
  <c r="LM60" i="27"/>
  <c r="MK60" i="27"/>
  <c r="NI60" i="27"/>
  <c r="OG60" i="27"/>
  <c r="OZ60" i="27"/>
  <c r="PQ60" i="27"/>
  <c r="IU60" i="27"/>
  <c r="JS60" i="27"/>
  <c r="KQ60" i="27"/>
  <c r="LO60" i="27"/>
  <c r="MM60" i="27"/>
  <c r="NK60" i="27"/>
  <c r="OI60" i="27"/>
  <c r="PB60" i="27"/>
  <c r="PS60" i="27"/>
  <c r="IY60" i="27"/>
  <c r="JW60" i="27"/>
  <c r="KU60" i="27"/>
  <c r="LS60" i="27"/>
  <c r="MQ60" i="27"/>
  <c r="NO60" i="27"/>
  <c r="OJ60" i="27"/>
  <c r="PC60" i="27"/>
  <c r="PT60" i="27"/>
  <c r="JB60" i="27"/>
  <c r="JZ60" i="27"/>
  <c r="KX60" i="27"/>
  <c r="LV60" i="27"/>
  <c r="MT60" i="27"/>
  <c r="NR60" i="27"/>
  <c r="OM60" i="27"/>
  <c r="PD60" i="27"/>
  <c r="PW60" i="27"/>
  <c r="KY60" i="27"/>
  <c r="LW60" i="27"/>
  <c r="MU60" i="27"/>
  <c r="NS60" i="27"/>
  <c r="ON60" i="27"/>
  <c r="PE60" i="27"/>
  <c r="PX60" i="27"/>
  <c r="JC60" i="27"/>
  <c r="KA60" i="27"/>
  <c r="IM44" i="27"/>
  <c r="IY44" i="27"/>
  <c r="JK44" i="27"/>
  <c r="JW44" i="27"/>
  <c r="KI44" i="27"/>
  <c r="KU44" i="27"/>
  <c r="LG44" i="27"/>
  <c r="LS44" i="27"/>
  <c r="ME44" i="27"/>
  <c r="MQ44" i="27"/>
  <c r="NC44" i="27"/>
  <c r="NO44" i="27"/>
  <c r="OA44" i="27"/>
  <c r="OM44" i="27"/>
  <c r="OY44" i="27"/>
  <c r="PK44" i="27"/>
  <c r="PW44" i="27"/>
  <c r="IN44" i="27"/>
  <c r="IZ44" i="27"/>
  <c r="JL44" i="27"/>
  <c r="JX44" i="27"/>
  <c r="KJ44" i="27"/>
  <c r="KV44" i="27"/>
  <c r="LH44" i="27"/>
  <c r="IO44" i="27"/>
  <c r="JA44" i="27"/>
  <c r="JM44" i="27"/>
  <c r="JY44" i="27"/>
  <c r="KK44" i="27"/>
  <c r="KW44" i="27"/>
  <c r="LI44" i="27"/>
  <c r="LU44" i="27"/>
  <c r="MG44" i="27"/>
  <c r="MS44" i="27"/>
  <c r="NE44" i="27"/>
  <c r="NQ44" i="27"/>
  <c r="OC44" i="27"/>
  <c r="OO44" i="27"/>
  <c r="PA44" i="27"/>
  <c r="PM44" i="27"/>
  <c r="PY44" i="27"/>
  <c r="IP44" i="27"/>
  <c r="JB44" i="27"/>
  <c r="JN44" i="27"/>
  <c r="JZ44" i="27"/>
  <c r="KL44" i="27"/>
  <c r="KX44" i="27"/>
  <c r="LJ44" i="27"/>
  <c r="LV44" i="27"/>
  <c r="MH44" i="27"/>
  <c r="MT44" i="27"/>
  <c r="NF44" i="27"/>
  <c r="NR44" i="27"/>
  <c r="OD44" i="27"/>
  <c r="OP44" i="27"/>
  <c r="PB44" i="27"/>
  <c r="PN44" i="27"/>
  <c r="PZ44" i="27"/>
  <c r="IQ44" i="27"/>
  <c r="JC44" i="27"/>
  <c r="JO44" i="27"/>
  <c r="KA44" i="27"/>
  <c r="KM44" i="27"/>
  <c r="KY44" i="27"/>
  <c r="LK44" i="27"/>
  <c r="LW44" i="27"/>
  <c r="MI44" i="27"/>
  <c r="MU44" i="27"/>
  <c r="NG44" i="27"/>
  <c r="NS44" i="27"/>
  <c r="OE44" i="27"/>
  <c r="OQ44" i="27"/>
  <c r="PC44" i="27"/>
  <c r="PO44" i="27"/>
  <c r="QA44" i="27"/>
  <c r="IT44" i="27"/>
  <c r="JF44" i="27"/>
  <c r="JR44" i="27"/>
  <c r="KD44" i="27"/>
  <c r="KP44" i="27"/>
  <c r="LB44" i="27"/>
  <c r="LN44" i="27"/>
  <c r="LZ44" i="27"/>
  <c r="ML44" i="27"/>
  <c r="MX44" i="27"/>
  <c r="NJ44" i="27"/>
  <c r="NV44" i="27"/>
  <c r="OH44" i="27"/>
  <c r="OT44" i="27"/>
  <c r="PF44" i="27"/>
  <c r="PR44" i="27"/>
  <c r="IU44" i="27"/>
  <c r="JG44" i="27"/>
  <c r="JS44" i="27"/>
  <c r="KE44" i="27"/>
  <c r="KQ44" i="27"/>
  <c r="LC44" i="27"/>
  <c r="IJ44" i="27"/>
  <c r="IV44" i="27"/>
  <c r="JH44" i="27"/>
  <c r="JT44" i="27"/>
  <c r="KF44" i="27"/>
  <c r="KR44" i="27"/>
  <c r="LD44" i="27"/>
  <c r="LP44" i="27"/>
  <c r="MB44" i="27"/>
  <c r="MN44" i="27"/>
  <c r="MZ44" i="27"/>
  <c r="NL44" i="27"/>
  <c r="NX44" i="27"/>
  <c r="OJ44" i="27"/>
  <c r="OV44" i="27"/>
  <c r="PH44" i="27"/>
  <c r="PT44" i="27"/>
  <c r="IS44" i="27"/>
  <c r="KC44" i="27"/>
  <c r="LM44" i="27"/>
  <c r="MK44" i="27"/>
  <c r="NI44" i="27"/>
  <c r="OG44" i="27"/>
  <c r="PE44" i="27"/>
  <c r="IW44" i="27"/>
  <c r="KG44" i="27"/>
  <c r="LO44" i="27"/>
  <c r="MM44" i="27"/>
  <c r="NK44" i="27"/>
  <c r="OI44" i="27"/>
  <c r="PG44" i="27"/>
  <c r="IX44" i="27"/>
  <c r="KH44" i="27"/>
  <c r="LQ44" i="27"/>
  <c r="MO44" i="27"/>
  <c r="NM44" i="27"/>
  <c r="OK44" i="27"/>
  <c r="PI44" i="27"/>
  <c r="JD44" i="27"/>
  <c r="KN44" i="27"/>
  <c r="LR44" i="27"/>
  <c r="MP44" i="27"/>
  <c r="NN44" i="27"/>
  <c r="OL44" i="27"/>
  <c r="PJ44" i="27"/>
  <c r="JE44" i="27"/>
  <c r="KO44" i="27"/>
  <c r="LT44" i="27"/>
  <c r="MR44" i="27"/>
  <c r="NP44" i="27"/>
  <c r="ON44" i="27"/>
  <c r="PL44" i="27"/>
  <c r="JI44" i="27"/>
  <c r="KS44" i="27"/>
  <c r="LX44" i="27"/>
  <c r="MV44" i="27"/>
  <c r="NT44" i="27"/>
  <c r="OR44" i="27"/>
  <c r="PP44" i="27"/>
  <c r="JJ44" i="27"/>
  <c r="KT44" i="27"/>
  <c r="LY44" i="27"/>
  <c r="MW44" i="27"/>
  <c r="NU44" i="27"/>
  <c r="OS44" i="27"/>
  <c r="PQ44" i="27"/>
  <c r="JP44" i="27"/>
  <c r="KZ44" i="27"/>
  <c r="MA44" i="27"/>
  <c r="MY44" i="27"/>
  <c r="NW44" i="27"/>
  <c r="OU44" i="27"/>
  <c r="PS44" i="27"/>
  <c r="JQ44" i="27"/>
  <c r="LA44" i="27"/>
  <c r="MC44" i="27"/>
  <c r="NA44" i="27"/>
  <c r="NY44" i="27"/>
  <c r="OW44" i="27"/>
  <c r="PU44" i="27"/>
  <c r="IK44" i="27"/>
  <c r="JU44" i="27"/>
  <c r="LE44" i="27"/>
  <c r="MD44" i="27"/>
  <c r="NB44" i="27"/>
  <c r="NZ44" i="27"/>
  <c r="OX44" i="27"/>
  <c r="PV44" i="27"/>
  <c r="IL44" i="27"/>
  <c r="JV44" i="27"/>
  <c r="LF44" i="27"/>
  <c r="MF44" i="27"/>
  <c r="ND44" i="27"/>
  <c r="OB44" i="27"/>
  <c r="OZ44" i="27"/>
  <c r="PX44" i="27"/>
  <c r="IR44" i="27"/>
  <c r="KB44" i="27"/>
  <c r="LL44" i="27"/>
  <c r="MJ44" i="27"/>
  <c r="NH44" i="27"/>
  <c r="OF44" i="27"/>
  <c r="PD44" i="27"/>
  <c r="IT24" i="27"/>
  <c r="JF24" i="27"/>
  <c r="JR24" i="27"/>
  <c r="KD24" i="27"/>
  <c r="KP24" i="27"/>
  <c r="LB24" i="27"/>
  <c r="LN24" i="27"/>
  <c r="LZ24" i="27"/>
  <c r="ML24" i="27"/>
  <c r="MX24" i="27"/>
  <c r="NJ24" i="27"/>
  <c r="NV24" i="27"/>
  <c r="OH24" i="27"/>
  <c r="OT24" i="27"/>
  <c r="PF24" i="27"/>
  <c r="PR24" i="27"/>
  <c r="IJ24" i="27"/>
  <c r="IV24" i="27"/>
  <c r="JH24" i="27"/>
  <c r="JT24" i="27"/>
  <c r="KF24" i="27"/>
  <c r="KR24" i="27"/>
  <c r="LD24" i="27"/>
  <c r="LP24" i="27"/>
  <c r="MB24" i="27"/>
  <c r="MN24" i="27"/>
  <c r="MZ24" i="27"/>
  <c r="NL24" i="27"/>
  <c r="NX24" i="27"/>
  <c r="OJ24" i="27"/>
  <c r="OV24" i="27"/>
  <c r="PH24" i="27"/>
  <c r="PT24" i="27"/>
  <c r="IK24" i="27"/>
  <c r="IW24" i="27"/>
  <c r="IM24" i="27"/>
  <c r="IY24" i="27"/>
  <c r="JK24" i="27"/>
  <c r="JW24" i="27"/>
  <c r="IO24" i="27"/>
  <c r="JA24" i="27"/>
  <c r="JM24" i="27"/>
  <c r="IQ24" i="27"/>
  <c r="JC24" i="27"/>
  <c r="JO24" i="27"/>
  <c r="JG24" i="27"/>
  <c r="JZ24" i="27"/>
  <c r="KN24" i="27"/>
  <c r="LC24" i="27"/>
  <c r="LR24" i="27"/>
  <c r="MF24" i="27"/>
  <c r="MT24" i="27"/>
  <c r="NH24" i="27"/>
  <c r="NW24" i="27"/>
  <c r="OL24" i="27"/>
  <c r="OZ24" i="27"/>
  <c r="PN24" i="27"/>
  <c r="IN24" i="27"/>
  <c r="JJ24" i="27"/>
  <c r="KB24" i="27"/>
  <c r="KQ24" i="27"/>
  <c r="LF24" i="27"/>
  <c r="LT24" i="27"/>
  <c r="MH24" i="27"/>
  <c r="MV24" i="27"/>
  <c r="NK24" i="27"/>
  <c r="NZ24" i="27"/>
  <c r="ON24" i="27"/>
  <c r="PB24" i="27"/>
  <c r="PP24" i="27"/>
  <c r="IS24" i="27"/>
  <c r="JP24" i="27"/>
  <c r="KG24" i="27"/>
  <c r="KU24" i="27"/>
  <c r="LI24" i="27"/>
  <c r="LW24" i="27"/>
  <c r="MK24" i="27"/>
  <c r="NA24" i="27"/>
  <c r="NO24" i="27"/>
  <c r="OC24" i="27"/>
  <c r="OQ24" i="27"/>
  <c r="PE24" i="27"/>
  <c r="PU24" i="27"/>
  <c r="IU24" i="27"/>
  <c r="JQ24" i="27"/>
  <c r="KH24" i="27"/>
  <c r="KV24" i="27"/>
  <c r="LJ24" i="27"/>
  <c r="LX24" i="27"/>
  <c r="MM24" i="27"/>
  <c r="NB24" i="27"/>
  <c r="NP24" i="27"/>
  <c r="OD24" i="27"/>
  <c r="OR24" i="27"/>
  <c r="PG24" i="27"/>
  <c r="PV24" i="27"/>
  <c r="IX24" i="27"/>
  <c r="JS24" i="27"/>
  <c r="KI24" i="27"/>
  <c r="KW24" i="27"/>
  <c r="LK24" i="27"/>
  <c r="LY24" i="27"/>
  <c r="MO24" i="27"/>
  <c r="NC24" i="27"/>
  <c r="NQ24" i="27"/>
  <c r="OE24" i="27"/>
  <c r="OS24" i="27"/>
  <c r="PI24" i="27"/>
  <c r="PW24" i="27"/>
  <c r="JB24" i="27"/>
  <c r="JV24" i="27"/>
  <c r="KK24" i="27"/>
  <c r="KY24" i="27"/>
  <c r="LM24" i="27"/>
  <c r="MC24" i="27"/>
  <c r="MQ24" i="27"/>
  <c r="NE24" i="27"/>
  <c r="NS24" i="27"/>
  <c r="OG24" i="27"/>
  <c r="OW24" i="27"/>
  <c r="PK24" i="27"/>
  <c r="PY24" i="27"/>
  <c r="JD24" i="27"/>
  <c r="JX24" i="27"/>
  <c r="KL24" i="27"/>
  <c r="KZ24" i="27"/>
  <c r="LO24" i="27"/>
  <c r="MD24" i="27"/>
  <c r="MR24" i="27"/>
  <c r="NF24" i="27"/>
  <c r="NT24" i="27"/>
  <c r="OI24" i="27"/>
  <c r="OX24" i="27"/>
  <c r="PL24" i="27"/>
  <c r="PZ24" i="27"/>
  <c r="JN24" i="27"/>
  <c r="LA24" i="27"/>
  <c r="MI24" i="27"/>
  <c r="NR24" i="27"/>
  <c r="PA24" i="27"/>
  <c r="JU24" i="27"/>
  <c r="LE24" i="27"/>
  <c r="MJ24" i="27"/>
  <c r="NU24" i="27"/>
  <c r="PC24" i="27"/>
  <c r="JY24" i="27"/>
  <c r="LG24" i="27"/>
  <c r="MP24" i="27"/>
  <c r="NY24" i="27"/>
  <c r="PD24" i="27"/>
  <c r="KA24" i="27"/>
  <c r="LH24" i="27"/>
  <c r="MS24" i="27"/>
  <c r="OA24" i="27"/>
  <c r="PJ24" i="27"/>
  <c r="KC24" i="27"/>
  <c r="LL24" i="27"/>
  <c r="MU24" i="27"/>
  <c r="OB24" i="27"/>
  <c r="PM24" i="27"/>
  <c r="IL24" i="27"/>
  <c r="KE24" i="27"/>
  <c r="LQ24" i="27"/>
  <c r="MW24" i="27"/>
  <c r="OF24" i="27"/>
  <c r="PO24" i="27"/>
  <c r="IP24" i="27"/>
  <c r="KJ24" i="27"/>
  <c r="LS24" i="27"/>
  <c r="MY24" i="27"/>
  <c r="OK24" i="27"/>
  <c r="PQ24" i="27"/>
  <c r="IR24" i="27"/>
  <c r="KM24" i="27"/>
  <c r="LU24" i="27"/>
  <c r="ND24" i="27"/>
  <c r="OM24" i="27"/>
  <c r="PS24" i="27"/>
  <c r="IZ24" i="27"/>
  <c r="KO24" i="27"/>
  <c r="LV24" i="27"/>
  <c r="NG24" i="27"/>
  <c r="OO24" i="27"/>
  <c r="PX24" i="27"/>
  <c r="JE24" i="27"/>
  <c r="KS24" i="27"/>
  <c r="MA24" i="27"/>
  <c r="NI24" i="27"/>
  <c r="OP24" i="27"/>
  <c r="QA24" i="27"/>
  <c r="JI24" i="27"/>
  <c r="KT24" i="27"/>
  <c r="ME24" i="27"/>
  <c r="NM24" i="27"/>
  <c r="OU24" i="27"/>
  <c r="JL24" i="27"/>
  <c r="KX24" i="27"/>
  <c r="MG24" i="27"/>
  <c r="NN24" i="27"/>
  <c r="OY24" i="27"/>
  <c r="IM77" i="27"/>
  <c r="IY77" i="27"/>
  <c r="JK77" i="27"/>
  <c r="JW77" i="27"/>
  <c r="KI77" i="27"/>
  <c r="KU77" i="27"/>
  <c r="LG77" i="27"/>
  <c r="LS77" i="27"/>
  <c r="ME77" i="27"/>
  <c r="IR77" i="27"/>
  <c r="JD77" i="27"/>
  <c r="JP77" i="27"/>
  <c r="KB77" i="27"/>
  <c r="KN77" i="27"/>
  <c r="KZ77" i="27"/>
  <c r="LL77" i="27"/>
  <c r="LX77" i="27"/>
  <c r="IU77" i="27"/>
  <c r="JI77" i="27"/>
  <c r="JX77" i="27"/>
  <c r="KL77" i="27"/>
  <c r="LA77" i="27"/>
  <c r="LO77" i="27"/>
  <c r="MC77" i="27"/>
  <c r="MP77" i="27"/>
  <c r="NB77" i="27"/>
  <c r="NN77" i="27"/>
  <c r="NZ77" i="27"/>
  <c r="OL77" i="27"/>
  <c r="OX77" i="27"/>
  <c r="PJ77" i="27"/>
  <c r="PV77" i="27"/>
  <c r="IV77" i="27"/>
  <c r="JJ77" i="27"/>
  <c r="JY77" i="27"/>
  <c r="KM77" i="27"/>
  <c r="LB77" i="27"/>
  <c r="LP77" i="27"/>
  <c r="MD77" i="27"/>
  <c r="MQ77" i="27"/>
  <c r="NC77" i="27"/>
  <c r="NO77" i="27"/>
  <c r="OA77" i="27"/>
  <c r="OM77" i="27"/>
  <c r="OY77" i="27"/>
  <c r="PK77" i="27"/>
  <c r="PW77" i="27"/>
  <c r="IW77" i="27"/>
  <c r="JL77" i="27"/>
  <c r="JZ77" i="27"/>
  <c r="KO77" i="27"/>
  <c r="LC77" i="27"/>
  <c r="LQ77" i="27"/>
  <c r="MF77" i="27"/>
  <c r="MR77" i="27"/>
  <c r="ND77" i="27"/>
  <c r="NP77" i="27"/>
  <c r="OB77" i="27"/>
  <c r="ON77" i="27"/>
  <c r="OZ77" i="27"/>
  <c r="PL77" i="27"/>
  <c r="PX77" i="27"/>
  <c r="IJ77" i="27"/>
  <c r="IX77" i="27"/>
  <c r="JM77" i="27"/>
  <c r="KA77" i="27"/>
  <c r="KP77" i="27"/>
  <c r="LD77" i="27"/>
  <c r="LR77" i="27"/>
  <c r="MG77" i="27"/>
  <c r="MS77" i="27"/>
  <c r="NE77" i="27"/>
  <c r="NQ77" i="27"/>
  <c r="OC77" i="27"/>
  <c r="OO77" i="27"/>
  <c r="PA77" i="27"/>
  <c r="PM77" i="27"/>
  <c r="PY77" i="27"/>
  <c r="IK77" i="27"/>
  <c r="IZ77" i="27"/>
  <c r="JN77" i="27"/>
  <c r="KC77" i="27"/>
  <c r="KQ77" i="27"/>
  <c r="LE77" i="27"/>
  <c r="LT77" i="27"/>
  <c r="MH77" i="27"/>
  <c r="MT77" i="27"/>
  <c r="NF77" i="27"/>
  <c r="NR77" i="27"/>
  <c r="OD77" i="27"/>
  <c r="OP77" i="27"/>
  <c r="PB77" i="27"/>
  <c r="PN77" i="27"/>
  <c r="PZ77" i="27"/>
  <c r="IL77" i="27"/>
  <c r="JA77" i="27"/>
  <c r="JO77" i="27"/>
  <c r="KD77" i="27"/>
  <c r="KR77" i="27"/>
  <c r="LF77" i="27"/>
  <c r="LU77" i="27"/>
  <c r="MI77" i="27"/>
  <c r="MU77" i="27"/>
  <c r="NG77" i="27"/>
  <c r="NS77" i="27"/>
  <c r="OE77" i="27"/>
  <c r="OQ77" i="27"/>
  <c r="PC77" i="27"/>
  <c r="PO77" i="27"/>
  <c r="QA77" i="27"/>
  <c r="IN77" i="27"/>
  <c r="JB77" i="27"/>
  <c r="JQ77" i="27"/>
  <c r="KE77" i="27"/>
  <c r="KS77" i="27"/>
  <c r="LH77" i="27"/>
  <c r="LV77" i="27"/>
  <c r="MJ77" i="27"/>
  <c r="MV77" i="27"/>
  <c r="NH77" i="27"/>
  <c r="NT77" i="27"/>
  <c r="OF77" i="27"/>
  <c r="OR77" i="27"/>
  <c r="PD77" i="27"/>
  <c r="PP77" i="27"/>
  <c r="IO77" i="27"/>
  <c r="JC77" i="27"/>
  <c r="JR77" i="27"/>
  <c r="KF77" i="27"/>
  <c r="KT77" i="27"/>
  <c r="LI77" i="27"/>
  <c r="LW77" i="27"/>
  <c r="MK77" i="27"/>
  <c r="MW77" i="27"/>
  <c r="NI77" i="27"/>
  <c r="NU77" i="27"/>
  <c r="OG77" i="27"/>
  <c r="OS77" i="27"/>
  <c r="PE77" i="27"/>
  <c r="PQ77" i="27"/>
  <c r="IP77" i="27"/>
  <c r="JE77" i="27"/>
  <c r="JS77" i="27"/>
  <c r="KG77" i="27"/>
  <c r="KV77" i="27"/>
  <c r="LJ77" i="27"/>
  <c r="LY77" i="27"/>
  <c r="ML77" i="27"/>
  <c r="MX77" i="27"/>
  <c r="NJ77" i="27"/>
  <c r="NV77" i="27"/>
  <c r="OH77" i="27"/>
  <c r="OT77" i="27"/>
  <c r="PF77" i="27"/>
  <c r="PR77" i="27"/>
  <c r="IQ77" i="27"/>
  <c r="JF77" i="27"/>
  <c r="JT77" i="27"/>
  <c r="KH77" i="27"/>
  <c r="KW77" i="27"/>
  <c r="LK77" i="27"/>
  <c r="LZ77" i="27"/>
  <c r="MM77" i="27"/>
  <c r="MY77" i="27"/>
  <c r="NK77" i="27"/>
  <c r="NW77" i="27"/>
  <c r="OI77" i="27"/>
  <c r="OU77" i="27"/>
  <c r="PG77" i="27"/>
  <c r="PS77" i="27"/>
  <c r="IS77" i="27"/>
  <c r="JG77" i="27"/>
  <c r="JU77" i="27"/>
  <c r="KJ77" i="27"/>
  <c r="KX77" i="27"/>
  <c r="LM77" i="27"/>
  <c r="MA77" i="27"/>
  <c r="MN77" i="27"/>
  <c r="MZ77" i="27"/>
  <c r="NL77" i="27"/>
  <c r="NX77" i="27"/>
  <c r="OJ77" i="27"/>
  <c r="OV77" i="27"/>
  <c r="PH77" i="27"/>
  <c r="PT77" i="27"/>
  <c r="NY77" i="27"/>
  <c r="OK77" i="27"/>
  <c r="IT77" i="27"/>
  <c r="OW77" i="27"/>
  <c r="JH77" i="27"/>
  <c r="PI77" i="27"/>
  <c r="JV77" i="27"/>
  <c r="PU77" i="27"/>
  <c r="KK77" i="27"/>
  <c r="KY77" i="27"/>
  <c r="LN77" i="27"/>
  <c r="MB77" i="27"/>
  <c r="MO77" i="27"/>
  <c r="NA77" i="27"/>
  <c r="NM77" i="27"/>
  <c r="IP78" i="27"/>
  <c r="JB78" i="27"/>
  <c r="JN78" i="27"/>
  <c r="JZ78" i="27"/>
  <c r="KL78" i="27"/>
  <c r="KX78" i="27"/>
  <c r="LJ78" i="27"/>
  <c r="LV78" i="27"/>
  <c r="MH78" i="27"/>
  <c r="MT78" i="27"/>
  <c r="NF78" i="27"/>
  <c r="NR78" i="27"/>
  <c r="OD78" i="27"/>
  <c r="OP78" i="27"/>
  <c r="PB78" i="27"/>
  <c r="PN78" i="27"/>
  <c r="PZ78" i="27"/>
  <c r="IQ78" i="27"/>
  <c r="JC78" i="27"/>
  <c r="JO78" i="27"/>
  <c r="KA78" i="27"/>
  <c r="KM78" i="27"/>
  <c r="KY78" i="27"/>
  <c r="LK78" i="27"/>
  <c r="LW78" i="27"/>
  <c r="MI78" i="27"/>
  <c r="MU78" i="27"/>
  <c r="NG78" i="27"/>
  <c r="NS78" i="27"/>
  <c r="OE78" i="27"/>
  <c r="OQ78" i="27"/>
  <c r="PC78" i="27"/>
  <c r="PO78" i="27"/>
  <c r="QA78" i="27"/>
  <c r="IR78" i="27"/>
  <c r="JD78" i="27"/>
  <c r="JP78" i="27"/>
  <c r="KB78" i="27"/>
  <c r="KN78" i="27"/>
  <c r="KZ78" i="27"/>
  <c r="LL78" i="27"/>
  <c r="LX78" i="27"/>
  <c r="MJ78" i="27"/>
  <c r="MV78" i="27"/>
  <c r="NH78" i="27"/>
  <c r="NT78" i="27"/>
  <c r="OF78" i="27"/>
  <c r="OR78" i="27"/>
  <c r="PD78" i="27"/>
  <c r="PP78" i="27"/>
  <c r="IS78" i="27"/>
  <c r="JE78" i="27"/>
  <c r="JQ78" i="27"/>
  <c r="KC78" i="27"/>
  <c r="KO78" i="27"/>
  <c r="LA78" i="27"/>
  <c r="LM78" i="27"/>
  <c r="LY78" i="27"/>
  <c r="MK78" i="27"/>
  <c r="MW78" i="27"/>
  <c r="NI78" i="27"/>
  <c r="NU78" i="27"/>
  <c r="OG78" i="27"/>
  <c r="OS78" i="27"/>
  <c r="PE78" i="27"/>
  <c r="PQ78" i="27"/>
  <c r="IT78" i="27"/>
  <c r="JF78" i="27"/>
  <c r="JR78" i="27"/>
  <c r="KD78" i="27"/>
  <c r="KP78" i="27"/>
  <c r="LB78" i="27"/>
  <c r="LN78" i="27"/>
  <c r="LZ78" i="27"/>
  <c r="ML78" i="27"/>
  <c r="MX78" i="27"/>
  <c r="NJ78" i="27"/>
  <c r="NV78" i="27"/>
  <c r="OH78" i="27"/>
  <c r="OT78" i="27"/>
  <c r="PF78" i="27"/>
  <c r="PR78" i="27"/>
  <c r="IU78" i="27"/>
  <c r="JG78" i="27"/>
  <c r="JS78" i="27"/>
  <c r="KE78" i="27"/>
  <c r="KQ78" i="27"/>
  <c r="LC78" i="27"/>
  <c r="LO78" i="27"/>
  <c r="MA78" i="27"/>
  <c r="MM78" i="27"/>
  <c r="MY78" i="27"/>
  <c r="NK78" i="27"/>
  <c r="NW78" i="27"/>
  <c r="OI78" i="27"/>
  <c r="OU78" i="27"/>
  <c r="PG78" i="27"/>
  <c r="PS78" i="27"/>
  <c r="IJ78" i="27"/>
  <c r="IV78" i="27"/>
  <c r="JH78" i="27"/>
  <c r="JT78" i="27"/>
  <c r="KF78" i="27"/>
  <c r="KR78" i="27"/>
  <c r="LD78" i="27"/>
  <c r="LP78" i="27"/>
  <c r="MB78" i="27"/>
  <c r="MN78" i="27"/>
  <c r="MZ78" i="27"/>
  <c r="NL78" i="27"/>
  <c r="NX78" i="27"/>
  <c r="OJ78" i="27"/>
  <c r="OV78" i="27"/>
  <c r="PH78" i="27"/>
  <c r="PT78" i="27"/>
  <c r="IK78" i="27"/>
  <c r="IW78" i="27"/>
  <c r="JI78" i="27"/>
  <c r="JU78" i="27"/>
  <c r="KG78" i="27"/>
  <c r="KS78" i="27"/>
  <c r="LE78" i="27"/>
  <c r="LQ78" i="27"/>
  <c r="MC78" i="27"/>
  <c r="MO78" i="27"/>
  <c r="NA78" i="27"/>
  <c r="NM78" i="27"/>
  <c r="NY78" i="27"/>
  <c r="OK78" i="27"/>
  <c r="OW78" i="27"/>
  <c r="PI78" i="27"/>
  <c r="PU78" i="27"/>
  <c r="IL78" i="27"/>
  <c r="IX78" i="27"/>
  <c r="JJ78" i="27"/>
  <c r="JV78" i="27"/>
  <c r="KH78" i="27"/>
  <c r="KT78" i="27"/>
  <c r="LF78" i="27"/>
  <c r="LR78" i="27"/>
  <c r="MD78" i="27"/>
  <c r="MP78" i="27"/>
  <c r="NB78" i="27"/>
  <c r="NN78" i="27"/>
  <c r="NZ78" i="27"/>
  <c r="OL78" i="27"/>
  <c r="OX78" i="27"/>
  <c r="PJ78" i="27"/>
  <c r="PV78" i="27"/>
  <c r="IM78" i="27"/>
  <c r="IY78" i="27"/>
  <c r="JK78" i="27"/>
  <c r="JW78" i="27"/>
  <c r="KI78" i="27"/>
  <c r="KU78" i="27"/>
  <c r="LG78" i="27"/>
  <c r="LS78" i="27"/>
  <c r="ME78" i="27"/>
  <c r="MQ78" i="27"/>
  <c r="NC78" i="27"/>
  <c r="NO78" i="27"/>
  <c r="OA78" i="27"/>
  <c r="OM78" i="27"/>
  <c r="OY78" i="27"/>
  <c r="PK78" i="27"/>
  <c r="PW78" i="27"/>
  <c r="IN78" i="27"/>
  <c r="IZ78" i="27"/>
  <c r="JL78" i="27"/>
  <c r="JX78" i="27"/>
  <c r="KJ78" i="27"/>
  <c r="KV78" i="27"/>
  <c r="LH78" i="27"/>
  <c r="LT78" i="27"/>
  <c r="MF78" i="27"/>
  <c r="MR78" i="27"/>
  <c r="ND78" i="27"/>
  <c r="NP78" i="27"/>
  <c r="OB78" i="27"/>
  <c r="ON78" i="27"/>
  <c r="OZ78" i="27"/>
  <c r="PL78" i="27"/>
  <c r="PX78" i="27"/>
  <c r="LU78" i="27"/>
  <c r="MG78" i="27"/>
  <c r="MS78" i="27"/>
  <c r="NE78" i="27"/>
  <c r="NQ78" i="27"/>
  <c r="IO78" i="27"/>
  <c r="OC78" i="27"/>
  <c r="JA78" i="27"/>
  <c r="OO78" i="27"/>
  <c r="JM78" i="27"/>
  <c r="PA78" i="27"/>
  <c r="JY78" i="27"/>
  <c r="PM78" i="27"/>
  <c r="KK78" i="27"/>
  <c r="PY78" i="27"/>
  <c r="KW78" i="27"/>
  <c r="LI78" i="27"/>
  <c r="IQ54" i="27"/>
  <c r="JC54" i="27"/>
  <c r="JO54" i="27"/>
  <c r="IJ54" i="27"/>
  <c r="IV54" i="27"/>
  <c r="JH54" i="27"/>
  <c r="JT54" i="27"/>
  <c r="IU54" i="27"/>
  <c r="JJ54" i="27"/>
  <c r="JX54" i="27"/>
  <c r="KJ54" i="27"/>
  <c r="KV54" i="27"/>
  <c r="LH54" i="27"/>
  <c r="LT54" i="27"/>
  <c r="MF54" i="27"/>
  <c r="MR54" i="27"/>
  <c r="ND54" i="27"/>
  <c r="NP54" i="27"/>
  <c r="OB54" i="27"/>
  <c r="ON54" i="27"/>
  <c r="OZ54" i="27"/>
  <c r="PL54" i="27"/>
  <c r="PX54" i="27"/>
  <c r="IW54" i="27"/>
  <c r="JK54" i="27"/>
  <c r="JY54" i="27"/>
  <c r="KK54" i="27"/>
  <c r="KW54" i="27"/>
  <c r="LI54" i="27"/>
  <c r="LU54" i="27"/>
  <c r="MG54" i="27"/>
  <c r="MS54" i="27"/>
  <c r="NE54" i="27"/>
  <c r="NQ54" i="27"/>
  <c r="OC54" i="27"/>
  <c r="OO54" i="27"/>
  <c r="PA54" i="27"/>
  <c r="PM54" i="27"/>
  <c r="PY54" i="27"/>
  <c r="IX54" i="27"/>
  <c r="JL54" i="27"/>
  <c r="JZ54" i="27"/>
  <c r="KL54" i="27"/>
  <c r="KX54" i="27"/>
  <c r="LJ54" i="27"/>
  <c r="LV54" i="27"/>
  <c r="MH54" i="27"/>
  <c r="MT54" i="27"/>
  <c r="NF54" i="27"/>
  <c r="NR54" i="27"/>
  <c r="OD54" i="27"/>
  <c r="OP54" i="27"/>
  <c r="PB54" i="27"/>
  <c r="PN54" i="27"/>
  <c r="PZ54" i="27"/>
  <c r="IK54" i="27"/>
  <c r="IY54" i="27"/>
  <c r="JM54" i="27"/>
  <c r="KA54" i="27"/>
  <c r="KM54" i="27"/>
  <c r="KY54" i="27"/>
  <c r="LK54" i="27"/>
  <c r="LW54" i="27"/>
  <c r="MI54" i="27"/>
  <c r="MU54" i="27"/>
  <c r="NG54" i="27"/>
  <c r="NS54" i="27"/>
  <c r="OE54" i="27"/>
  <c r="OQ54" i="27"/>
  <c r="PC54" i="27"/>
  <c r="PO54" i="27"/>
  <c r="QA54" i="27"/>
  <c r="IL54" i="27"/>
  <c r="IZ54" i="27"/>
  <c r="JN54" i="27"/>
  <c r="KB54" i="27"/>
  <c r="KN54" i="27"/>
  <c r="KZ54" i="27"/>
  <c r="LL54" i="27"/>
  <c r="LX54" i="27"/>
  <c r="MJ54" i="27"/>
  <c r="MV54" i="27"/>
  <c r="NH54" i="27"/>
  <c r="NT54" i="27"/>
  <c r="OF54" i="27"/>
  <c r="OR54" i="27"/>
  <c r="PD54" i="27"/>
  <c r="PP54" i="27"/>
  <c r="IM54" i="27"/>
  <c r="JA54" i="27"/>
  <c r="JP54" i="27"/>
  <c r="KC54" i="27"/>
  <c r="KO54" i="27"/>
  <c r="LA54" i="27"/>
  <c r="LM54" i="27"/>
  <c r="LY54" i="27"/>
  <c r="MK54" i="27"/>
  <c r="MW54" i="27"/>
  <c r="NI54" i="27"/>
  <c r="NU54" i="27"/>
  <c r="OG54" i="27"/>
  <c r="OS54" i="27"/>
  <c r="PE54" i="27"/>
  <c r="PQ54" i="27"/>
  <c r="IN54" i="27"/>
  <c r="JB54" i="27"/>
  <c r="JQ54" i="27"/>
  <c r="KD54" i="27"/>
  <c r="KP54" i="27"/>
  <c r="LB54" i="27"/>
  <c r="LN54" i="27"/>
  <c r="LZ54" i="27"/>
  <c r="ML54" i="27"/>
  <c r="MX54" i="27"/>
  <c r="NJ54" i="27"/>
  <c r="NV54" i="27"/>
  <c r="OH54" i="27"/>
  <c r="OT54" i="27"/>
  <c r="PF54" i="27"/>
  <c r="PR54" i="27"/>
  <c r="IO54" i="27"/>
  <c r="JD54" i="27"/>
  <c r="JR54" i="27"/>
  <c r="KE54" i="27"/>
  <c r="KQ54" i="27"/>
  <c r="LC54" i="27"/>
  <c r="LO54" i="27"/>
  <c r="MA54" i="27"/>
  <c r="MM54" i="27"/>
  <c r="MY54" i="27"/>
  <c r="NK54" i="27"/>
  <c r="NW54" i="27"/>
  <c r="OI54" i="27"/>
  <c r="OU54" i="27"/>
  <c r="PG54" i="27"/>
  <c r="PS54" i="27"/>
  <c r="IP54" i="27"/>
  <c r="JE54" i="27"/>
  <c r="JS54" i="27"/>
  <c r="KF54" i="27"/>
  <c r="KR54" i="27"/>
  <c r="LD54" i="27"/>
  <c r="LP54" i="27"/>
  <c r="MB54" i="27"/>
  <c r="MN54" i="27"/>
  <c r="MZ54" i="27"/>
  <c r="NL54" i="27"/>
  <c r="NX54" i="27"/>
  <c r="OJ54" i="27"/>
  <c r="OV54" i="27"/>
  <c r="PH54" i="27"/>
  <c r="PT54" i="27"/>
  <c r="IR54" i="27"/>
  <c r="JF54" i="27"/>
  <c r="JU54" i="27"/>
  <c r="KG54" i="27"/>
  <c r="KS54" i="27"/>
  <c r="LE54" i="27"/>
  <c r="LQ54" i="27"/>
  <c r="MC54" i="27"/>
  <c r="MO54" i="27"/>
  <c r="NA54" i="27"/>
  <c r="NM54" i="27"/>
  <c r="NY54" i="27"/>
  <c r="OK54" i="27"/>
  <c r="OW54" i="27"/>
  <c r="PI54" i="27"/>
  <c r="PU54" i="27"/>
  <c r="IS54" i="27"/>
  <c r="JG54" i="27"/>
  <c r="JV54" i="27"/>
  <c r="KH54" i="27"/>
  <c r="KT54" i="27"/>
  <c r="LF54" i="27"/>
  <c r="LR54" i="27"/>
  <c r="MD54" i="27"/>
  <c r="MP54" i="27"/>
  <c r="NB54" i="27"/>
  <c r="NN54" i="27"/>
  <c r="NZ54" i="27"/>
  <c r="OL54" i="27"/>
  <c r="OX54" i="27"/>
  <c r="PJ54" i="27"/>
  <c r="PV54" i="27"/>
  <c r="LG54" i="27"/>
  <c r="LS54" i="27"/>
  <c r="ME54" i="27"/>
  <c r="MQ54" i="27"/>
  <c r="NC54" i="27"/>
  <c r="NO54" i="27"/>
  <c r="OA54" i="27"/>
  <c r="IT54" i="27"/>
  <c r="OM54" i="27"/>
  <c r="JI54" i="27"/>
  <c r="OY54" i="27"/>
  <c r="JW54" i="27"/>
  <c r="PK54" i="27"/>
  <c r="KI54" i="27"/>
  <c r="PW54" i="27"/>
  <c r="KU54" i="27"/>
  <c r="IP39" i="27"/>
  <c r="JB39" i="27"/>
  <c r="JN39" i="27"/>
  <c r="JZ39" i="27"/>
  <c r="KL39" i="27"/>
  <c r="KX39" i="27"/>
  <c r="LJ39" i="27"/>
  <c r="LV39" i="27"/>
  <c r="MH39" i="27"/>
  <c r="MT39" i="27"/>
  <c r="NF39" i="27"/>
  <c r="NR39" i="27"/>
  <c r="OD39" i="27"/>
  <c r="OP39" i="27"/>
  <c r="PB39" i="27"/>
  <c r="PN39" i="27"/>
  <c r="PZ39" i="27"/>
  <c r="IQ39" i="27"/>
  <c r="JC39" i="27"/>
  <c r="JO39" i="27"/>
  <c r="KA39" i="27"/>
  <c r="KM39" i="27"/>
  <c r="KY39" i="27"/>
  <c r="LK39" i="27"/>
  <c r="LW39" i="27"/>
  <c r="MI39" i="27"/>
  <c r="MU39" i="27"/>
  <c r="NG39" i="27"/>
  <c r="NS39" i="27"/>
  <c r="OE39" i="27"/>
  <c r="OQ39" i="27"/>
  <c r="PC39" i="27"/>
  <c r="PO39" i="27"/>
  <c r="QA39" i="27"/>
  <c r="IR39" i="27"/>
  <c r="JD39" i="27"/>
  <c r="JP39" i="27"/>
  <c r="KB39" i="27"/>
  <c r="KN39" i="27"/>
  <c r="KZ39" i="27"/>
  <c r="LL39" i="27"/>
  <c r="LX39" i="27"/>
  <c r="MJ39" i="27"/>
  <c r="MV39" i="27"/>
  <c r="NH39" i="27"/>
  <c r="NT39" i="27"/>
  <c r="OF39" i="27"/>
  <c r="OR39" i="27"/>
  <c r="PD39" i="27"/>
  <c r="PP39" i="27"/>
  <c r="IS39" i="27"/>
  <c r="JE39" i="27"/>
  <c r="JQ39" i="27"/>
  <c r="KC39" i="27"/>
  <c r="KO39" i="27"/>
  <c r="LA39" i="27"/>
  <c r="LM39" i="27"/>
  <c r="LY39" i="27"/>
  <c r="MK39" i="27"/>
  <c r="MW39" i="27"/>
  <c r="NI39" i="27"/>
  <c r="NU39" i="27"/>
  <c r="OG39" i="27"/>
  <c r="OS39" i="27"/>
  <c r="PE39" i="27"/>
  <c r="PQ39" i="27"/>
  <c r="IT39" i="27"/>
  <c r="JF39" i="27"/>
  <c r="JR39" i="27"/>
  <c r="KD39" i="27"/>
  <c r="KP39" i="27"/>
  <c r="LB39" i="27"/>
  <c r="LN39" i="27"/>
  <c r="LZ39" i="27"/>
  <c r="ML39" i="27"/>
  <c r="MX39" i="27"/>
  <c r="NJ39" i="27"/>
  <c r="NV39" i="27"/>
  <c r="OH39" i="27"/>
  <c r="OT39" i="27"/>
  <c r="PF39" i="27"/>
  <c r="PR39" i="27"/>
  <c r="IU39" i="27"/>
  <c r="JG39" i="27"/>
  <c r="JS39" i="27"/>
  <c r="KE39" i="27"/>
  <c r="KQ39" i="27"/>
  <c r="LC39" i="27"/>
  <c r="LO39" i="27"/>
  <c r="MA39" i="27"/>
  <c r="MM39" i="27"/>
  <c r="MY39" i="27"/>
  <c r="NK39" i="27"/>
  <c r="NW39" i="27"/>
  <c r="OI39" i="27"/>
  <c r="OU39" i="27"/>
  <c r="PG39" i="27"/>
  <c r="PS39" i="27"/>
  <c r="IJ39" i="27"/>
  <c r="IV39" i="27"/>
  <c r="JH39" i="27"/>
  <c r="JT39" i="27"/>
  <c r="KF39" i="27"/>
  <c r="KR39" i="27"/>
  <c r="LD39" i="27"/>
  <c r="LP39" i="27"/>
  <c r="MB39" i="27"/>
  <c r="MN39" i="27"/>
  <c r="MZ39" i="27"/>
  <c r="NL39" i="27"/>
  <c r="NX39" i="27"/>
  <c r="OJ39" i="27"/>
  <c r="OV39" i="27"/>
  <c r="PH39" i="27"/>
  <c r="PT39" i="27"/>
  <c r="IK39" i="27"/>
  <c r="IW39" i="27"/>
  <c r="JI39" i="27"/>
  <c r="JU39" i="27"/>
  <c r="KG39" i="27"/>
  <c r="KS39" i="27"/>
  <c r="LE39" i="27"/>
  <c r="LQ39" i="27"/>
  <c r="MC39" i="27"/>
  <c r="MO39" i="27"/>
  <c r="NA39" i="27"/>
  <c r="NM39" i="27"/>
  <c r="NY39" i="27"/>
  <c r="OK39" i="27"/>
  <c r="OW39" i="27"/>
  <c r="PI39" i="27"/>
  <c r="PU39" i="27"/>
  <c r="IL39" i="27"/>
  <c r="IX39" i="27"/>
  <c r="JJ39" i="27"/>
  <c r="JV39" i="27"/>
  <c r="KH39" i="27"/>
  <c r="KT39" i="27"/>
  <c r="LF39" i="27"/>
  <c r="LR39" i="27"/>
  <c r="MD39" i="27"/>
  <c r="MP39" i="27"/>
  <c r="NB39" i="27"/>
  <c r="NN39" i="27"/>
  <c r="NZ39" i="27"/>
  <c r="OL39" i="27"/>
  <c r="OX39" i="27"/>
  <c r="PJ39" i="27"/>
  <c r="PV39" i="27"/>
  <c r="IM39" i="27"/>
  <c r="IY39" i="27"/>
  <c r="JK39" i="27"/>
  <c r="JW39" i="27"/>
  <c r="KI39" i="27"/>
  <c r="KU39" i="27"/>
  <c r="LG39" i="27"/>
  <c r="LS39" i="27"/>
  <c r="ME39" i="27"/>
  <c r="MQ39" i="27"/>
  <c r="NC39" i="27"/>
  <c r="NO39" i="27"/>
  <c r="OA39" i="27"/>
  <c r="OM39" i="27"/>
  <c r="OY39" i="27"/>
  <c r="PK39" i="27"/>
  <c r="PW39" i="27"/>
  <c r="IN39" i="27"/>
  <c r="IZ39" i="27"/>
  <c r="JL39" i="27"/>
  <c r="JX39" i="27"/>
  <c r="KJ39" i="27"/>
  <c r="KV39" i="27"/>
  <c r="LH39" i="27"/>
  <c r="LT39" i="27"/>
  <c r="MF39" i="27"/>
  <c r="MR39" i="27"/>
  <c r="ND39" i="27"/>
  <c r="NP39" i="27"/>
  <c r="OB39" i="27"/>
  <c r="ON39" i="27"/>
  <c r="OZ39" i="27"/>
  <c r="PL39" i="27"/>
  <c r="PX39" i="27"/>
  <c r="NE39" i="27"/>
  <c r="NQ39" i="27"/>
  <c r="IO39" i="27"/>
  <c r="OC39" i="27"/>
  <c r="JA39" i="27"/>
  <c r="OO39" i="27"/>
  <c r="JM39" i="27"/>
  <c r="PA39" i="27"/>
  <c r="JY39" i="27"/>
  <c r="PM39" i="27"/>
  <c r="KK39" i="27"/>
  <c r="PY39" i="27"/>
  <c r="KW39" i="27"/>
  <c r="LI39" i="27"/>
  <c r="LU39" i="27"/>
  <c r="MG39" i="27"/>
  <c r="MS39" i="27"/>
  <c r="IS88" i="27"/>
  <c r="JE88" i="27"/>
  <c r="JQ88" i="27"/>
  <c r="KC88" i="27"/>
  <c r="KO88" i="27"/>
  <c r="LA88" i="27"/>
  <c r="LM88" i="27"/>
  <c r="LY88" i="27"/>
  <c r="MK88" i="27"/>
  <c r="MW88" i="27"/>
  <c r="NI88" i="27"/>
  <c r="NU88" i="27"/>
  <c r="OG88" i="27"/>
  <c r="OS88" i="27"/>
  <c r="PE88" i="27"/>
  <c r="PQ88" i="27"/>
  <c r="IT88" i="27"/>
  <c r="JF88" i="27"/>
  <c r="JR88" i="27"/>
  <c r="KD88" i="27"/>
  <c r="KP88" i="27"/>
  <c r="LB88" i="27"/>
  <c r="LN88" i="27"/>
  <c r="LZ88" i="27"/>
  <c r="ML88" i="27"/>
  <c r="MX88" i="27"/>
  <c r="NJ88" i="27"/>
  <c r="NV88" i="27"/>
  <c r="OH88" i="27"/>
  <c r="OT88" i="27"/>
  <c r="PF88" i="27"/>
  <c r="PR88" i="27"/>
  <c r="IU88" i="27"/>
  <c r="JG88" i="27"/>
  <c r="JS88" i="27"/>
  <c r="KE88" i="27"/>
  <c r="KQ88" i="27"/>
  <c r="LC88" i="27"/>
  <c r="LO88" i="27"/>
  <c r="MA88" i="27"/>
  <c r="MM88" i="27"/>
  <c r="MY88" i="27"/>
  <c r="NK88" i="27"/>
  <c r="NW88" i="27"/>
  <c r="OI88" i="27"/>
  <c r="OU88" i="27"/>
  <c r="PG88" i="27"/>
  <c r="PS88" i="27"/>
  <c r="IJ88" i="27"/>
  <c r="IV88" i="27"/>
  <c r="JH88" i="27"/>
  <c r="JT88" i="27"/>
  <c r="KF88" i="27"/>
  <c r="KR88" i="27"/>
  <c r="LD88" i="27"/>
  <c r="LP88" i="27"/>
  <c r="MB88" i="27"/>
  <c r="MN88" i="27"/>
  <c r="MZ88" i="27"/>
  <c r="NL88" i="27"/>
  <c r="NX88" i="27"/>
  <c r="OJ88" i="27"/>
  <c r="OV88" i="27"/>
  <c r="PH88" i="27"/>
  <c r="PT88" i="27"/>
  <c r="IK88" i="27"/>
  <c r="IW88" i="27"/>
  <c r="JI88" i="27"/>
  <c r="JU88" i="27"/>
  <c r="KG88" i="27"/>
  <c r="KS88" i="27"/>
  <c r="LE88" i="27"/>
  <c r="LQ88" i="27"/>
  <c r="MC88" i="27"/>
  <c r="MO88" i="27"/>
  <c r="NA88" i="27"/>
  <c r="NM88" i="27"/>
  <c r="NY88" i="27"/>
  <c r="OK88" i="27"/>
  <c r="OW88" i="27"/>
  <c r="PI88" i="27"/>
  <c r="PU88" i="27"/>
  <c r="IL88" i="27"/>
  <c r="IX88" i="27"/>
  <c r="JJ88" i="27"/>
  <c r="JV88" i="27"/>
  <c r="KH88" i="27"/>
  <c r="KT88" i="27"/>
  <c r="LF88" i="27"/>
  <c r="LR88" i="27"/>
  <c r="MD88" i="27"/>
  <c r="MP88" i="27"/>
  <c r="NB88" i="27"/>
  <c r="NN88" i="27"/>
  <c r="NZ88" i="27"/>
  <c r="OL88" i="27"/>
  <c r="OX88" i="27"/>
  <c r="PJ88" i="27"/>
  <c r="PV88" i="27"/>
  <c r="IM88" i="27"/>
  <c r="IY88" i="27"/>
  <c r="JK88" i="27"/>
  <c r="JW88" i="27"/>
  <c r="KI88" i="27"/>
  <c r="KU88" i="27"/>
  <c r="LG88" i="27"/>
  <c r="LS88" i="27"/>
  <c r="ME88" i="27"/>
  <c r="MQ88" i="27"/>
  <c r="NC88" i="27"/>
  <c r="NO88" i="27"/>
  <c r="OA88" i="27"/>
  <c r="OM88" i="27"/>
  <c r="OY88" i="27"/>
  <c r="PK88" i="27"/>
  <c r="PW88" i="27"/>
  <c r="IN88" i="27"/>
  <c r="IZ88" i="27"/>
  <c r="JL88" i="27"/>
  <c r="JX88" i="27"/>
  <c r="KJ88" i="27"/>
  <c r="KV88" i="27"/>
  <c r="LH88" i="27"/>
  <c r="LT88" i="27"/>
  <c r="MF88" i="27"/>
  <c r="MR88" i="27"/>
  <c r="ND88" i="27"/>
  <c r="NP88" i="27"/>
  <c r="OB88" i="27"/>
  <c r="ON88" i="27"/>
  <c r="OZ88" i="27"/>
  <c r="PL88" i="27"/>
  <c r="PX88" i="27"/>
  <c r="IO88" i="27"/>
  <c r="JA88" i="27"/>
  <c r="JM88" i="27"/>
  <c r="JY88" i="27"/>
  <c r="KK88" i="27"/>
  <c r="KW88" i="27"/>
  <c r="LI88" i="27"/>
  <c r="LU88" i="27"/>
  <c r="MG88" i="27"/>
  <c r="MS88" i="27"/>
  <c r="NE88" i="27"/>
  <c r="NQ88" i="27"/>
  <c r="OC88" i="27"/>
  <c r="OO88" i="27"/>
  <c r="PA88" i="27"/>
  <c r="PM88" i="27"/>
  <c r="PY88" i="27"/>
  <c r="IP88" i="27"/>
  <c r="JB88" i="27"/>
  <c r="JN88" i="27"/>
  <c r="JZ88" i="27"/>
  <c r="KL88" i="27"/>
  <c r="KX88" i="27"/>
  <c r="LJ88" i="27"/>
  <c r="LV88" i="27"/>
  <c r="MH88" i="27"/>
  <c r="MT88" i="27"/>
  <c r="NF88" i="27"/>
  <c r="NR88" i="27"/>
  <c r="OD88" i="27"/>
  <c r="OP88" i="27"/>
  <c r="PB88" i="27"/>
  <c r="PN88" i="27"/>
  <c r="PZ88" i="27"/>
  <c r="IQ88" i="27"/>
  <c r="JC88" i="27"/>
  <c r="JO88" i="27"/>
  <c r="KA88" i="27"/>
  <c r="KM88" i="27"/>
  <c r="KY88" i="27"/>
  <c r="LK88" i="27"/>
  <c r="LW88" i="27"/>
  <c r="MI88" i="27"/>
  <c r="MU88" i="27"/>
  <c r="NG88" i="27"/>
  <c r="NS88" i="27"/>
  <c r="OE88" i="27"/>
  <c r="OQ88" i="27"/>
  <c r="PC88" i="27"/>
  <c r="PO88" i="27"/>
  <c r="QA88" i="27"/>
  <c r="JP88" i="27"/>
  <c r="PD88" i="27"/>
  <c r="KB88" i="27"/>
  <c r="PP88" i="27"/>
  <c r="KN88" i="27"/>
  <c r="KZ88" i="27"/>
  <c r="LL88" i="27"/>
  <c r="LX88" i="27"/>
  <c r="MJ88" i="27"/>
  <c r="MV88" i="27"/>
  <c r="NH88" i="27"/>
  <c r="IR88" i="27"/>
  <c r="OF88" i="27"/>
  <c r="JD88" i="27"/>
  <c r="NT88" i="27"/>
  <c r="OR88" i="27"/>
  <c r="IQ48" i="27"/>
  <c r="JC48" i="27"/>
  <c r="JO48" i="27"/>
  <c r="KA48" i="27"/>
  <c r="KM48" i="27"/>
  <c r="KY48" i="27"/>
  <c r="LK48" i="27"/>
  <c r="LW48" i="27"/>
  <c r="MI48" i="27"/>
  <c r="MU48" i="27"/>
  <c r="NG48" i="27"/>
  <c r="NS48" i="27"/>
  <c r="OE48" i="27"/>
  <c r="OQ48" i="27"/>
  <c r="PC48" i="27"/>
  <c r="PO48" i="27"/>
  <c r="QA48" i="27"/>
  <c r="IR48" i="27"/>
  <c r="JD48" i="27"/>
  <c r="JP48" i="27"/>
  <c r="KB48" i="27"/>
  <c r="KN48" i="27"/>
  <c r="KZ48" i="27"/>
  <c r="LL48" i="27"/>
  <c r="LX48" i="27"/>
  <c r="MJ48" i="27"/>
  <c r="MV48" i="27"/>
  <c r="NH48" i="27"/>
  <c r="NT48" i="27"/>
  <c r="OF48" i="27"/>
  <c r="OR48" i="27"/>
  <c r="PD48" i="27"/>
  <c r="PP48" i="27"/>
  <c r="IS48" i="27"/>
  <c r="JE48" i="27"/>
  <c r="JQ48" i="27"/>
  <c r="KC48" i="27"/>
  <c r="KO48" i="27"/>
  <c r="LA48" i="27"/>
  <c r="LM48" i="27"/>
  <c r="LY48" i="27"/>
  <c r="MK48" i="27"/>
  <c r="MW48" i="27"/>
  <c r="NI48" i="27"/>
  <c r="NU48" i="27"/>
  <c r="OG48" i="27"/>
  <c r="OS48" i="27"/>
  <c r="PE48" i="27"/>
  <c r="PQ48" i="27"/>
  <c r="IT48" i="27"/>
  <c r="JF48" i="27"/>
  <c r="JR48" i="27"/>
  <c r="KD48" i="27"/>
  <c r="KP48" i="27"/>
  <c r="LB48" i="27"/>
  <c r="LN48" i="27"/>
  <c r="LZ48" i="27"/>
  <c r="ML48" i="27"/>
  <c r="MX48" i="27"/>
  <c r="NJ48" i="27"/>
  <c r="NV48" i="27"/>
  <c r="OH48" i="27"/>
  <c r="OT48" i="27"/>
  <c r="PF48" i="27"/>
  <c r="PR48" i="27"/>
  <c r="IU48" i="27"/>
  <c r="JG48" i="27"/>
  <c r="JS48" i="27"/>
  <c r="KE48" i="27"/>
  <c r="KQ48" i="27"/>
  <c r="LC48" i="27"/>
  <c r="LO48" i="27"/>
  <c r="MA48" i="27"/>
  <c r="MM48" i="27"/>
  <c r="MY48" i="27"/>
  <c r="NK48" i="27"/>
  <c r="NW48" i="27"/>
  <c r="OI48" i="27"/>
  <c r="OU48" i="27"/>
  <c r="PG48" i="27"/>
  <c r="PS48" i="27"/>
  <c r="IJ48" i="27"/>
  <c r="IV48" i="27"/>
  <c r="JH48" i="27"/>
  <c r="JT48" i="27"/>
  <c r="KF48" i="27"/>
  <c r="KR48" i="27"/>
  <c r="LD48" i="27"/>
  <c r="LP48" i="27"/>
  <c r="MB48" i="27"/>
  <c r="MN48" i="27"/>
  <c r="MZ48" i="27"/>
  <c r="NL48" i="27"/>
  <c r="NX48" i="27"/>
  <c r="OJ48" i="27"/>
  <c r="OV48" i="27"/>
  <c r="PH48" i="27"/>
  <c r="PT48" i="27"/>
  <c r="IK48" i="27"/>
  <c r="IW48" i="27"/>
  <c r="JI48" i="27"/>
  <c r="JU48" i="27"/>
  <c r="KG48" i="27"/>
  <c r="KS48" i="27"/>
  <c r="LE48" i="27"/>
  <c r="LQ48" i="27"/>
  <c r="MC48" i="27"/>
  <c r="MO48" i="27"/>
  <c r="NA48" i="27"/>
  <c r="NM48" i="27"/>
  <c r="NY48" i="27"/>
  <c r="OK48" i="27"/>
  <c r="OW48" i="27"/>
  <c r="PI48" i="27"/>
  <c r="PU48" i="27"/>
  <c r="IL48" i="27"/>
  <c r="IX48" i="27"/>
  <c r="JJ48" i="27"/>
  <c r="JV48" i="27"/>
  <c r="KH48" i="27"/>
  <c r="KT48" i="27"/>
  <c r="LF48" i="27"/>
  <c r="LR48" i="27"/>
  <c r="MD48" i="27"/>
  <c r="MP48" i="27"/>
  <c r="NB48" i="27"/>
  <c r="NN48" i="27"/>
  <c r="NZ48" i="27"/>
  <c r="OL48" i="27"/>
  <c r="OX48" i="27"/>
  <c r="PJ48" i="27"/>
  <c r="PV48" i="27"/>
  <c r="IM48" i="27"/>
  <c r="IY48" i="27"/>
  <c r="JK48" i="27"/>
  <c r="JW48" i="27"/>
  <c r="KI48" i="27"/>
  <c r="KU48" i="27"/>
  <c r="LG48" i="27"/>
  <c r="LS48" i="27"/>
  <c r="ME48" i="27"/>
  <c r="MQ48" i="27"/>
  <c r="NC48" i="27"/>
  <c r="NO48" i="27"/>
  <c r="OA48" i="27"/>
  <c r="OM48" i="27"/>
  <c r="OY48" i="27"/>
  <c r="PK48" i="27"/>
  <c r="PW48" i="27"/>
  <c r="IN48" i="27"/>
  <c r="IZ48" i="27"/>
  <c r="JL48" i="27"/>
  <c r="JX48" i="27"/>
  <c r="KJ48" i="27"/>
  <c r="KV48" i="27"/>
  <c r="LH48" i="27"/>
  <c r="LT48" i="27"/>
  <c r="MF48" i="27"/>
  <c r="MR48" i="27"/>
  <c r="ND48" i="27"/>
  <c r="NP48" i="27"/>
  <c r="OB48" i="27"/>
  <c r="ON48" i="27"/>
  <c r="OZ48" i="27"/>
  <c r="PL48" i="27"/>
  <c r="PX48" i="27"/>
  <c r="IO48" i="27"/>
  <c r="JA48" i="27"/>
  <c r="JM48" i="27"/>
  <c r="JY48" i="27"/>
  <c r="KK48" i="27"/>
  <c r="KW48" i="27"/>
  <c r="LI48" i="27"/>
  <c r="LU48" i="27"/>
  <c r="MG48" i="27"/>
  <c r="MS48" i="27"/>
  <c r="NE48" i="27"/>
  <c r="NQ48" i="27"/>
  <c r="OC48" i="27"/>
  <c r="OO48" i="27"/>
  <c r="PA48" i="27"/>
  <c r="PM48" i="27"/>
  <c r="PY48" i="27"/>
  <c r="LJ48" i="27"/>
  <c r="LV48" i="27"/>
  <c r="MH48" i="27"/>
  <c r="MT48" i="27"/>
  <c r="NF48" i="27"/>
  <c r="NR48" i="27"/>
  <c r="IP48" i="27"/>
  <c r="OD48" i="27"/>
  <c r="JB48" i="27"/>
  <c r="OP48" i="27"/>
  <c r="JN48" i="27"/>
  <c r="PB48" i="27"/>
  <c r="JZ48" i="27"/>
  <c r="PN48" i="27"/>
  <c r="KL48" i="27"/>
  <c r="PZ48" i="27"/>
  <c r="KX48" i="27"/>
  <c r="IS65" i="27"/>
  <c r="JE65" i="27"/>
  <c r="JQ65" i="27"/>
  <c r="KC65" i="27"/>
  <c r="KO65" i="27"/>
  <c r="LA65" i="27"/>
  <c r="LM65" i="27"/>
  <c r="LY65" i="27"/>
  <c r="MK65" i="27"/>
  <c r="MW65" i="27"/>
  <c r="NI65" i="27"/>
  <c r="NU65" i="27"/>
  <c r="OG65" i="27"/>
  <c r="OS65" i="27"/>
  <c r="PE65" i="27"/>
  <c r="PQ65" i="27"/>
  <c r="IT65" i="27"/>
  <c r="JF65" i="27"/>
  <c r="JR65" i="27"/>
  <c r="KD65" i="27"/>
  <c r="KP65" i="27"/>
  <c r="LB65" i="27"/>
  <c r="LN65" i="27"/>
  <c r="LZ65" i="27"/>
  <c r="ML65" i="27"/>
  <c r="MX65" i="27"/>
  <c r="NJ65" i="27"/>
  <c r="NV65" i="27"/>
  <c r="OH65" i="27"/>
  <c r="OT65" i="27"/>
  <c r="PF65" i="27"/>
  <c r="PR65" i="27"/>
  <c r="IU65" i="27"/>
  <c r="JG65" i="27"/>
  <c r="JS65" i="27"/>
  <c r="KE65" i="27"/>
  <c r="KQ65" i="27"/>
  <c r="LC65" i="27"/>
  <c r="LO65" i="27"/>
  <c r="MA65" i="27"/>
  <c r="MM65" i="27"/>
  <c r="MY65" i="27"/>
  <c r="NK65" i="27"/>
  <c r="NW65" i="27"/>
  <c r="OI65" i="27"/>
  <c r="OU65" i="27"/>
  <c r="PG65" i="27"/>
  <c r="PS65" i="27"/>
  <c r="IJ65" i="27"/>
  <c r="IK65" i="27"/>
  <c r="IL65" i="27"/>
  <c r="IX65" i="27"/>
  <c r="JJ65" i="27"/>
  <c r="JV65" i="27"/>
  <c r="KH65" i="27"/>
  <c r="KT65" i="27"/>
  <c r="LF65" i="27"/>
  <c r="LR65" i="27"/>
  <c r="MD65" i="27"/>
  <c r="MP65" i="27"/>
  <c r="NB65" i="27"/>
  <c r="NN65" i="27"/>
  <c r="NZ65" i="27"/>
  <c r="OL65" i="27"/>
  <c r="OX65" i="27"/>
  <c r="PJ65" i="27"/>
  <c r="PV65" i="27"/>
  <c r="IM65" i="27"/>
  <c r="IY65" i="27"/>
  <c r="JK65" i="27"/>
  <c r="JW65" i="27"/>
  <c r="KI65" i="27"/>
  <c r="KU65" i="27"/>
  <c r="LG65" i="27"/>
  <c r="LS65" i="27"/>
  <c r="ME65" i="27"/>
  <c r="MQ65" i="27"/>
  <c r="NC65" i="27"/>
  <c r="NO65" i="27"/>
  <c r="OA65" i="27"/>
  <c r="OM65" i="27"/>
  <c r="OY65" i="27"/>
  <c r="PK65" i="27"/>
  <c r="PW65" i="27"/>
  <c r="IN65" i="27"/>
  <c r="IZ65" i="27"/>
  <c r="JL65" i="27"/>
  <c r="JX65" i="27"/>
  <c r="KJ65" i="27"/>
  <c r="KV65" i="27"/>
  <c r="LH65" i="27"/>
  <c r="LT65" i="27"/>
  <c r="MF65" i="27"/>
  <c r="MR65" i="27"/>
  <c r="ND65" i="27"/>
  <c r="NP65" i="27"/>
  <c r="OB65" i="27"/>
  <c r="ON65" i="27"/>
  <c r="OZ65" i="27"/>
  <c r="PL65" i="27"/>
  <c r="PX65" i="27"/>
  <c r="IO65" i="27"/>
  <c r="JA65" i="27"/>
  <c r="JM65" i="27"/>
  <c r="JY65" i="27"/>
  <c r="KK65" i="27"/>
  <c r="KW65" i="27"/>
  <c r="LI65" i="27"/>
  <c r="LU65" i="27"/>
  <c r="MG65" i="27"/>
  <c r="MS65" i="27"/>
  <c r="NE65" i="27"/>
  <c r="NQ65" i="27"/>
  <c r="OC65" i="27"/>
  <c r="OO65" i="27"/>
  <c r="PA65" i="27"/>
  <c r="PM65" i="27"/>
  <c r="PY65" i="27"/>
  <c r="IP65" i="27"/>
  <c r="JB65" i="27"/>
  <c r="JN65" i="27"/>
  <c r="JZ65" i="27"/>
  <c r="KL65" i="27"/>
  <c r="KX65" i="27"/>
  <c r="LJ65" i="27"/>
  <c r="LV65" i="27"/>
  <c r="MH65" i="27"/>
  <c r="MT65" i="27"/>
  <c r="NF65" i="27"/>
  <c r="NR65" i="27"/>
  <c r="OD65" i="27"/>
  <c r="OP65" i="27"/>
  <c r="PB65" i="27"/>
  <c r="PN65" i="27"/>
  <c r="PZ65" i="27"/>
  <c r="IQ65" i="27"/>
  <c r="JC65" i="27"/>
  <c r="JO65" i="27"/>
  <c r="KA65" i="27"/>
  <c r="KM65" i="27"/>
  <c r="KY65" i="27"/>
  <c r="LK65" i="27"/>
  <c r="LW65" i="27"/>
  <c r="MI65" i="27"/>
  <c r="MU65" i="27"/>
  <c r="NG65" i="27"/>
  <c r="NS65" i="27"/>
  <c r="OE65" i="27"/>
  <c r="OQ65" i="27"/>
  <c r="PC65" i="27"/>
  <c r="PO65" i="27"/>
  <c r="QA65" i="27"/>
  <c r="IW65" i="27"/>
  <c r="KS65" i="27"/>
  <c r="MO65" i="27"/>
  <c r="OK65" i="27"/>
  <c r="JD65" i="27"/>
  <c r="KZ65" i="27"/>
  <c r="MV65" i="27"/>
  <c r="OR65" i="27"/>
  <c r="JH65" i="27"/>
  <c r="LD65" i="27"/>
  <c r="MZ65" i="27"/>
  <c r="OV65" i="27"/>
  <c r="JI65" i="27"/>
  <c r="LE65" i="27"/>
  <c r="NA65" i="27"/>
  <c r="OW65" i="27"/>
  <c r="JP65" i="27"/>
  <c r="LL65" i="27"/>
  <c r="NH65" i="27"/>
  <c r="PD65" i="27"/>
  <c r="JT65" i="27"/>
  <c r="LP65" i="27"/>
  <c r="NL65" i="27"/>
  <c r="PH65" i="27"/>
  <c r="JU65" i="27"/>
  <c r="LQ65" i="27"/>
  <c r="NM65" i="27"/>
  <c r="PI65" i="27"/>
  <c r="KB65" i="27"/>
  <c r="LX65" i="27"/>
  <c r="NT65" i="27"/>
  <c r="PP65" i="27"/>
  <c r="KF65" i="27"/>
  <c r="MB65" i="27"/>
  <c r="NX65" i="27"/>
  <c r="PT65" i="27"/>
  <c r="KG65" i="27"/>
  <c r="MC65" i="27"/>
  <c r="NY65" i="27"/>
  <c r="PU65" i="27"/>
  <c r="IR65" i="27"/>
  <c r="KN65" i="27"/>
  <c r="MJ65" i="27"/>
  <c r="OF65" i="27"/>
  <c r="IV65" i="27"/>
  <c r="KR65" i="27"/>
  <c r="MN65" i="27"/>
  <c r="OJ65" i="27"/>
  <c r="IK103" i="27"/>
  <c r="IW103" i="27"/>
  <c r="JI103" i="27"/>
  <c r="JU103" i="27"/>
  <c r="KG103" i="27"/>
  <c r="KS103" i="27"/>
  <c r="LE103" i="27"/>
  <c r="LQ103" i="27"/>
  <c r="MC103" i="27"/>
  <c r="MO103" i="27"/>
  <c r="NA103" i="27"/>
  <c r="NM103" i="27"/>
  <c r="NY103" i="27"/>
  <c r="OK103" i="27"/>
  <c r="OW103" i="27"/>
  <c r="PI103" i="27"/>
  <c r="PU103" i="27"/>
  <c r="IL103" i="27"/>
  <c r="IX103" i="27"/>
  <c r="JJ103" i="27"/>
  <c r="JV103" i="27"/>
  <c r="KH103" i="27"/>
  <c r="KT103" i="27"/>
  <c r="LF103" i="27"/>
  <c r="LR103" i="27"/>
  <c r="MD103" i="27"/>
  <c r="MP103" i="27"/>
  <c r="NB103" i="27"/>
  <c r="NN103" i="27"/>
  <c r="NZ103" i="27"/>
  <c r="OL103" i="27"/>
  <c r="OX103" i="27"/>
  <c r="PJ103" i="27"/>
  <c r="PV103" i="27"/>
  <c r="IN103" i="27"/>
  <c r="IZ103" i="27"/>
  <c r="JL103" i="27"/>
  <c r="JX103" i="27"/>
  <c r="KJ103" i="27"/>
  <c r="KV103" i="27"/>
  <c r="LH103" i="27"/>
  <c r="LT103" i="27"/>
  <c r="MF103" i="27"/>
  <c r="MR103" i="27"/>
  <c r="ND103" i="27"/>
  <c r="NP103" i="27"/>
  <c r="OB103" i="27"/>
  <c r="ON103" i="27"/>
  <c r="OZ103" i="27"/>
  <c r="PL103" i="27"/>
  <c r="PX103" i="27"/>
  <c r="IO103" i="27"/>
  <c r="JA103" i="27"/>
  <c r="JM103" i="27"/>
  <c r="JY103" i="27"/>
  <c r="KK103" i="27"/>
  <c r="KW103" i="27"/>
  <c r="LI103" i="27"/>
  <c r="LU103" i="27"/>
  <c r="MG103" i="27"/>
  <c r="MS103" i="27"/>
  <c r="NE103" i="27"/>
  <c r="NQ103" i="27"/>
  <c r="OC103" i="27"/>
  <c r="OO103" i="27"/>
  <c r="PA103" i="27"/>
  <c r="IR103" i="27"/>
  <c r="JH103" i="27"/>
  <c r="KB103" i="27"/>
  <c r="KR103" i="27"/>
  <c r="LL103" i="27"/>
  <c r="MB103" i="27"/>
  <c r="MV103" i="27"/>
  <c r="NL103" i="27"/>
  <c r="OF103" i="27"/>
  <c r="OV103" i="27"/>
  <c r="PO103" i="27"/>
  <c r="IS103" i="27"/>
  <c r="JK103" i="27"/>
  <c r="KC103" i="27"/>
  <c r="KU103" i="27"/>
  <c r="LM103" i="27"/>
  <c r="ME103" i="27"/>
  <c r="MW103" i="27"/>
  <c r="NO103" i="27"/>
  <c r="OG103" i="27"/>
  <c r="OY103" i="27"/>
  <c r="PP103" i="27"/>
  <c r="IT103" i="27"/>
  <c r="JN103" i="27"/>
  <c r="KD103" i="27"/>
  <c r="KX103" i="27"/>
  <c r="LN103" i="27"/>
  <c r="MH103" i="27"/>
  <c r="MX103" i="27"/>
  <c r="NR103" i="27"/>
  <c r="OH103" i="27"/>
  <c r="PB103" i="27"/>
  <c r="PQ103" i="27"/>
  <c r="IU103" i="27"/>
  <c r="JO103" i="27"/>
  <c r="KE103" i="27"/>
  <c r="KY103" i="27"/>
  <c r="LO103" i="27"/>
  <c r="MI103" i="27"/>
  <c r="MY103" i="27"/>
  <c r="NS103" i="27"/>
  <c r="OI103" i="27"/>
  <c r="PC103" i="27"/>
  <c r="PR103" i="27"/>
  <c r="IV103" i="27"/>
  <c r="JP103" i="27"/>
  <c r="KF103" i="27"/>
  <c r="KZ103" i="27"/>
  <c r="LP103" i="27"/>
  <c r="MJ103" i="27"/>
  <c r="MZ103" i="27"/>
  <c r="NT103" i="27"/>
  <c r="OJ103" i="27"/>
  <c r="PD103" i="27"/>
  <c r="PS103" i="27"/>
  <c r="IY103" i="27"/>
  <c r="JQ103" i="27"/>
  <c r="KI103" i="27"/>
  <c r="LA103" i="27"/>
  <c r="LS103" i="27"/>
  <c r="MK103" i="27"/>
  <c r="NC103" i="27"/>
  <c r="NU103" i="27"/>
  <c r="OM103" i="27"/>
  <c r="PE103" i="27"/>
  <c r="PT103" i="27"/>
  <c r="JB103" i="27"/>
  <c r="JR103" i="27"/>
  <c r="KL103" i="27"/>
  <c r="LB103" i="27"/>
  <c r="LV103" i="27"/>
  <c r="ML103" i="27"/>
  <c r="NF103" i="27"/>
  <c r="NV103" i="27"/>
  <c r="OP103" i="27"/>
  <c r="PF103" i="27"/>
  <c r="PW103" i="27"/>
  <c r="JC103" i="27"/>
  <c r="JS103" i="27"/>
  <c r="KM103" i="27"/>
  <c r="LC103" i="27"/>
  <c r="LW103" i="27"/>
  <c r="MM103" i="27"/>
  <c r="NG103" i="27"/>
  <c r="NW103" i="27"/>
  <c r="OQ103" i="27"/>
  <c r="PG103" i="27"/>
  <c r="PY103" i="27"/>
  <c r="IJ103" i="27"/>
  <c r="JD103" i="27"/>
  <c r="JT103" i="27"/>
  <c r="KN103" i="27"/>
  <c r="LD103" i="27"/>
  <c r="LX103" i="27"/>
  <c r="MN103" i="27"/>
  <c r="NH103" i="27"/>
  <c r="NX103" i="27"/>
  <c r="OR103" i="27"/>
  <c r="PH103" i="27"/>
  <c r="PZ103" i="27"/>
  <c r="IM103" i="27"/>
  <c r="JE103" i="27"/>
  <c r="JW103" i="27"/>
  <c r="KO103" i="27"/>
  <c r="LG103" i="27"/>
  <c r="LY103" i="27"/>
  <c r="MQ103" i="27"/>
  <c r="NI103" i="27"/>
  <c r="OA103" i="27"/>
  <c r="OS103" i="27"/>
  <c r="PK103" i="27"/>
  <c r="QA103" i="27"/>
  <c r="IP103" i="27"/>
  <c r="JF103" i="27"/>
  <c r="JZ103" i="27"/>
  <c r="KP103" i="27"/>
  <c r="LJ103" i="27"/>
  <c r="LZ103" i="27"/>
  <c r="MT103" i="27"/>
  <c r="NJ103" i="27"/>
  <c r="OD103" i="27"/>
  <c r="OT103" i="27"/>
  <c r="PM103" i="27"/>
  <c r="IQ103" i="27"/>
  <c r="JG103" i="27"/>
  <c r="KA103" i="27"/>
  <c r="KQ103" i="27"/>
  <c r="LK103" i="27"/>
  <c r="MA103" i="27"/>
  <c r="MU103" i="27"/>
  <c r="NK103" i="27"/>
  <c r="OE103" i="27"/>
  <c r="OU103" i="27"/>
  <c r="PN103" i="27"/>
  <c r="IU76" i="27"/>
  <c r="JG76" i="27"/>
  <c r="JS76" i="27"/>
  <c r="KE76" i="27"/>
  <c r="KQ76" i="27"/>
  <c r="LC76" i="27"/>
  <c r="LO76" i="27"/>
  <c r="MA76" i="27"/>
  <c r="MM76" i="27"/>
  <c r="MY76" i="27"/>
  <c r="NK76" i="27"/>
  <c r="NW76" i="27"/>
  <c r="OI76" i="27"/>
  <c r="OU76" i="27"/>
  <c r="PG76" i="27"/>
  <c r="PS76" i="27"/>
  <c r="IJ76" i="27"/>
  <c r="IV76" i="27"/>
  <c r="JH76" i="27"/>
  <c r="JT76" i="27"/>
  <c r="KF76" i="27"/>
  <c r="KR76" i="27"/>
  <c r="LD76" i="27"/>
  <c r="LP76" i="27"/>
  <c r="MB76" i="27"/>
  <c r="IK76" i="27"/>
  <c r="IW76" i="27"/>
  <c r="JI76" i="27"/>
  <c r="JU76" i="27"/>
  <c r="KG76" i="27"/>
  <c r="KS76" i="27"/>
  <c r="LE76" i="27"/>
  <c r="LQ76" i="27"/>
  <c r="MC76" i="27"/>
  <c r="IN76" i="27"/>
  <c r="IZ76" i="27"/>
  <c r="JL76" i="27"/>
  <c r="JX76" i="27"/>
  <c r="KJ76" i="27"/>
  <c r="KV76" i="27"/>
  <c r="LH76" i="27"/>
  <c r="LT76" i="27"/>
  <c r="MF76" i="27"/>
  <c r="MR76" i="27"/>
  <c r="ND76" i="27"/>
  <c r="NP76" i="27"/>
  <c r="OB76" i="27"/>
  <c r="ON76" i="27"/>
  <c r="OZ76" i="27"/>
  <c r="PL76" i="27"/>
  <c r="PX76" i="27"/>
  <c r="IO76" i="27"/>
  <c r="JA76" i="27"/>
  <c r="JM76" i="27"/>
  <c r="JY76" i="27"/>
  <c r="KK76" i="27"/>
  <c r="KW76" i="27"/>
  <c r="LI76" i="27"/>
  <c r="LU76" i="27"/>
  <c r="MG76" i="27"/>
  <c r="IP76" i="27"/>
  <c r="JB76" i="27"/>
  <c r="JN76" i="27"/>
  <c r="JZ76" i="27"/>
  <c r="KL76" i="27"/>
  <c r="KX76" i="27"/>
  <c r="LJ76" i="27"/>
  <c r="LV76" i="27"/>
  <c r="MH76" i="27"/>
  <c r="IR76" i="27"/>
  <c r="IS76" i="27"/>
  <c r="JC76" i="27"/>
  <c r="KA76" i="27"/>
  <c r="KY76" i="27"/>
  <c r="LW76" i="27"/>
  <c r="MP76" i="27"/>
  <c r="NE76" i="27"/>
  <c r="NS76" i="27"/>
  <c r="OG76" i="27"/>
  <c r="OV76" i="27"/>
  <c r="PJ76" i="27"/>
  <c r="PY76" i="27"/>
  <c r="JD76" i="27"/>
  <c r="KB76" i="27"/>
  <c r="KZ76" i="27"/>
  <c r="LX76" i="27"/>
  <c r="MQ76" i="27"/>
  <c r="NF76" i="27"/>
  <c r="NT76" i="27"/>
  <c r="OH76" i="27"/>
  <c r="OW76" i="27"/>
  <c r="PK76" i="27"/>
  <c r="PZ76" i="27"/>
  <c r="JE76" i="27"/>
  <c r="KC76" i="27"/>
  <c r="LA76" i="27"/>
  <c r="LY76" i="27"/>
  <c r="MS76" i="27"/>
  <c r="NG76" i="27"/>
  <c r="NU76" i="27"/>
  <c r="OJ76" i="27"/>
  <c r="OX76" i="27"/>
  <c r="PM76" i="27"/>
  <c r="QA76" i="27"/>
  <c r="JF76" i="27"/>
  <c r="KD76" i="27"/>
  <c r="LB76" i="27"/>
  <c r="LZ76" i="27"/>
  <c r="MT76" i="27"/>
  <c r="NH76" i="27"/>
  <c r="NV76" i="27"/>
  <c r="OK76" i="27"/>
  <c r="OY76" i="27"/>
  <c r="PN76" i="27"/>
  <c r="JJ76" i="27"/>
  <c r="KH76" i="27"/>
  <c r="LF76" i="27"/>
  <c r="MD76" i="27"/>
  <c r="MU76" i="27"/>
  <c r="NI76" i="27"/>
  <c r="NX76" i="27"/>
  <c r="OL76" i="27"/>
  <c r="PA76" i="27"/>
  <c r="PO76" i="27"/>
  <c r="JK76" i="27"/>
  <c r="KI76" i="27"/>
  <c r="LG76" i="27"/>
  <c r="ME76" i="27"/>
  <c r="MV76" i="27"/>
  <c r="NJ76" i="27"/>
  <c r="NY76" i="27"/>
  <c r="OM76" i="27"/>
  <c r="PB76" i="27"/>
  <c r="PP76" i="27"/>
  <c r="IL76" i="27"/>
  <c r="JO76" i="27"/>
  <c r="KM76" i="27"/>
  <c r="LK76" i="27"/>
  <c r="MI76" i="27"/>
  <c r="MW76" i="27"/>
  <c r="NL76" i="27"/>
  <c r="NZ76" i="27"/>
  <c r="OO76" i="27"/>
  <c r="PC76" i="27"/>
  <c r="PQ76" i="27"/>
  <c r="IM76" i="27"/>
  <c r="JP76" i="27"/>
  <c r="KN76" i="27"/>
  <c r="LL76" i="27"/>
  <c r="MJ76" i="27"/>
  <c r="MX76" i="27"/>
  <c r="NM76" i="27"/>
  <c r="OA76" i="27"/>
  <c r="OP76" i="27"/>
  <c r="PD76" i="27"/>
  <c r="PR76" i="27"/>
  <c r="IQ76" i="27"/>
  <c r="JQ76" i="27"/>
  <c r="KO76" i="27"/>
  <c r="LM76" i="27"/>
  <c r="MK76" i="27"/>
  <c r="MZ76" i="27"/>
  <c r="NN76" i="27"/>
  <c r="OC76" i="27"/>
  <c r="OQ76" i="27"/>
  <c r="PE76" i="27"/>
  <c r="PT76" i="27"/>
  <c r="IT76" i="27"/>
  <c r="JR76" i="27"/>
  <c r="KP76" i="27"/>
  <c r="LN76" i="27"/>
  <c r="ML76" i="27"/>
  <c r="NA76" i="27"/>
  <c r="NO76" i="27"/>
  <c r="OD76" i="27"/>
  <c r="OR76" i="27"/>
  <c r="PF76" i="27"/>
  <c r="PU76" i="27"/>
  <c r="IX76" i="27"/>
  <c r="JV76" i="27"/>
  <c r="KT76" i="27"/>
  <c r="LR76" i="27"/>
  <c r="MN76" i="27"/>
  <c r="NB76" i="27"/>
  <c r="NQ76" i="27"/>
  <c r="OE76" i="27"/>
  <c r="OS76" i="27"/>
  <c r="PH76" i="27"/>
  <c r="PV76" i="27"/>
  <c r="PI76" i="27"/>
  <c r="PW76" i="27"/>
  <c r="IY76" i="27"/>
  <c r="JW76" i="27"/>
  <c r="KU76" i="27"/>
  <c r="LS76" i="27"/>
  <c r="MO76" i="27"/>
  <c r="NC76" i="27"/>
  <c r="NR76" i="27"/>
  <c r="OF76" i="27"/>
  <c r="OT76" i="27"/>
  <c r="IT79" i="27"/>
  <c r="JF79" i="27"/>
  <c r="JR79" i="27"/>
  <c r="KD79" i="27"/>
  <c r="KP79" i="27"/>
  <c r="LB79" i="27"/>
  <c r="LN79" i="27"/>
  <c r="LZ79" i="27"/>
  <c r="ML79" i="27"/>
  <c r="MX79" i="27"/>
  <c r="NJ79" i="27"/>
  <c r="NV79" i="27"/>
  <c r="OH79" i="27"/>
  <c r="OT79" i="27"/>
  <c r="PF79" i="27"/>
  <c r="PR79" i="27"/>
  <c r="IU79" i="27"/>
  <c r="JG79" i="27"/>
  <c r="JS79" i="27"/>
  <c r="KE79" i="27"/>
  <c r="KQ79" i="27"/>
  <c r="LC79" i="27"/>
  <c r="LO79" i="27"/>
  <c r="MA79" i="27"/>
  <c r="MM79" i="27"/>
  <c r="MY79" i="27"/>
  <c r="NK79" i="27"/>
  <c r="NW79" i="27"/>
  <c r="OI79" i="27"/>
  <c r="OU79" i="27"/>
  <c r="PG79" i="27"/>
  <c r="PS79" i="27"/>
  <c r="IJ79" i="27"/>
  <c r="IV79" i="27"/>
  <c r="JH79" i="27"/>
  <c r="JT79" i="27"/>
  <c r="KF79" i="27"/>
  <c r="KR79" i="27"/>
  <c r="LD79" i="27"/>
  <c r="LP79" i="27"/>
  <c r="MB79" i="27"/>
  <c r="MN79" i="27"/>
  <c r="MZ79" i="27"/>
  <c r="NL79" i="27"/>
  <c r="NX79" i="27"/>
  <c r="OJ79" i="27"/>
  <c r="OV79" i="27"/>
  <c r="PH79" i="27"/>
  <c r="PT79" i="27"/>
  <c r="IK79" i="27"/>
  <c r="IW79" i="27"/>
  <c r="JI79" i="27"/>
  <c r="JU79" i="27"/>
  <c r="KG79" i="27"/>
  <c r="KS79" i="27"/>
  <c r="LE79" i="27"/>
  <c r="LQ79" i="27"/>
  <c r="MC79" i="27"/>
  <c r="MO79" i="27"/>
  <c r="NA79" i="27"/>
  <c r="NM79" i="27"/>
  <c r="NY79" i="27"/>
  <c r="OK79" i="27"/>
  <c r="OW79" i="27"/>
  <c r="PI79" i="27"/>
  <c r="PU79" i="27"/>
  <c r="IL79" i="27"/>
  <c r="IX79" i="27"/>
  <c r="JJ79" i="27"/>
  <c r="JV79" i="27"/>
  <c r="KH79" i="27"/>
  <c r="KT79" i="27"/>
  <c r="LF79" i="27"/>
  <c r="LR79" i="27"/>
  <c r="MD79" i="27"/>
  <c r="MP79" i="27"/>
  <c r="NB79" i="27"/>
  <c r="NN79" i="27"/>
  <c r="NZ79" i="27"/>
  <c r="OL79" i="27"/>
  <c r="OX79" i="27"/>
  <c r="PJ79" i="27"/>
  <c r="PV79" i="27"/>
  <c r="IM79" i="27"/>
  <c r="IY79" i="27"/>
  <c r="JK79" i="27"/>
  <c r="JW79" i="27"/>
  <c r="KI79" i="27"/>
  <c r="KU79" i="27"/>
  <c r="LG79" i="27"/>
  <c r="LS79" i="27"/>
  <c r="ME79" i="27"/>
  <c r="MQ79" i="27"/>
  <c r="NC79" i="27"/>
  <c r="NO79" i="27"/>
  <c r="OA79" i="27"/>
  <c r="OM79" i="27"/>
  <c r="OY79" i="27"/>
  <c r="PK79" i="27"/>
  <c r="PW79" i="27"/>
  <c r="IN79" i="27"/>
  <c r="IZ79" i="27"/>
  <c r="JL79" i="27"/>
  <c r="JX79" i="27"/>
  <c r="KJ79" i="27"/>
  <c r="KV79" i="27"/>
  <c r="LH79" i="27"/>
  <c r="LT79" i="27"/>
  <c r="MF79" i="27"/>
  <c r="MR79" i="27"/>
  <c r="ND79" i="27"/>
  <c r="NP79" i="27"/>
  <c r="OB79" i="27"/>
  <c r="ON79" i="27"/>
  <c r="OZ79" i="27"/>
  <c r="PL79" i="27"/>
  <c r="PX79" i="27"/>
  <c r="IO79" i="27"/>
  <c r="JA79" i="27"/>
  <c r="JM79" i="27"/>
  <c r="JY79" i="27"/>
  <c r="KK79" i="27"/>
  <c r="KW79" i="27"/>
  <c r="LI79" i="27"/>
  <c r="LU79" i="27"/>
  <c r="MG79" i="27"/>
  <c r="MS79" i="27"/>
  <c r="NE79" i="27"/>
  <c r="NQ79" i="27"/>
  <c r="OC79" i="27"/>
  <c r="OO79" i="27"/>
  <c r="PA79" i="27"/>
  <c r="PM79" i="27"/>
  <c r="PY79" i="27"/>
  <c r="IP79" i="27"/>
  <c r="JB79" i="27"/>
  <c r="JN79" i="27"/>
  <c r="JZ79" i="27"/>
  <c r="KL79" i="27"/>
  <c r="KX79" i="27"/>
  <c r="LJ79" i="27"/>
  <c r="LV79" i="27"/>
  <c r="MH79" i="27"/>
  <c r="MT79" i="27"/>
  <c r="NF79" i="27"/>
  <c r="NR79" i="27"/>
  <c r="OD79" i="27"/>
  <c r="OP79" i="27"/>
  <c r="PB79" i="27"/>
  <c r="PN79" i="27"/>
  <c r="PZ79" i="27"/>
  <c r="IQ79" i="27"/>
  <c r="JC79" i="27"/>
  <c r="JO79" i="27"/>
  <c r="KA79" i="27"/>
  <c r="KM79" i="27"/>
  <c r="KY79" i="27"/>
  <c r="LK79" i="27"/>
  <c r="LW79" i="27"/>
  <c r="MI79" i="27"/>
  <c r="MU79" i="27"/>
  <c r="NG79" i="27"/>
  <c r="NS79" i="27"/>
  <c r="OE79" i="27"/>
  <c r="OQ79" i="27"/>
  <c r="PC79" i="27"/>
  <c r="PO79" i="27"/>
  <c r="QA79" i="27"/>
  <c r="IR79" i="27"/>
  <c r="JD79" i="27"/>
  <c r="JP79" i="27"/>
  <c r="KB79" i="27"/>
  <c r="KN79" i="27"/>
  <c r="KZ79" i="27"/>
  <c r="LL79" i="27"/>
  <c r="LX79" i="27"/>
  <c r="MJ79" i="27"/>
  <c r="MV79" i="27"/>
  <c r="NH79" i="27"/>
  <c r="NT79" i="27"/>
  <c r="OF79" i="27"/>
  <c r="OR79" i="27"/>
  <c r="PD79" i="27"/>
  <c r="PP79" i="27"/>
  <c r="JQ79" i="27"/>
  <c r="PE79" i="27"/>
  <c r="KC79" i="27"/>
  <c r="PQ79" i="27"/>
  <c r="KO79" i="27"/>
  <c r="LA79" i="27"/>
  <c r="LM79" i="27"/>
  <c r="LY79" i="27"/>
  <c r="MK79" i="27"/>
  <c r="MW79" i="27"/>
  <c r="NI79" i="27"/>
  <c r="NU79" i="27"/>
  <c r="IS79" i="27"/>
  <c r="OG79" i="27"/>
  <c r="JE79" i="27"/>
  <c r="OS79" i="27"/>
  <c r="IR58" i="27"/>
  <c r="JD58" i="27"/>
  <c r="JP58" i="27"/>
  <c r="KB58" i="27"/>
  <c r="KN58" i="27"/>
  <c r="KZ58" i="27"/>
  <c r="LL58" i="27"/>
  <c r="LX58" i="27"/>
  <c r="MJ58" i="27"/>
  <c r="MV58" i="27"/>
  <c r="NH58" i="27"/>
  <c r="NT58" i="27"/>
  <c r="OF58" i="27"/>
  <c r="OR58" i="27"/>
  <c r="PD58" i="27"/>
  <c r="PP58" i="27"/>
  <c r="IS58" i="27"/>
  <c r="JE58" i="27"/>
  <c r="JQ58" i="27"/>
  <c r="KC58" i="27"/>
  <c r="KO58" i="27"/>
  <c r="LA58" i="27"/>
  <c r="LM58" i="27"/>
  <c r="LY58" i="27"/>
  <c r="MK58" i="27"/>
  <c r="MW58" i="27"/>
  <c r="NI58" i="27"/>
  <c r="NU58" i="27"/>
  <c r="OG58" i="27"/>
  <c r="OS58" i="27"/>
  <c r="PE58" i="27"/>
  <c r="PQ58" i="27"/>
  <c r="IU58" i="27"/>
  <c r="JG58" i="27"/>
  <c r="JS58" i="27"/>
  <c r="KE58" i="27"/>
  <c r="KQ58" i="27"/>
  <c r="LC58" i="27"/>
  <c r="LO58" i="27"/>
  <c r="MA58" i="27"/>
  <c r="MM58" i="27"/>
  <c r="MY58" i="27"/>
  <c r="IK58" i="27"/>
  <c r="IW58" i="27"/>
  <c r="JI58" i="27"/>
  <c r="JU58" i="27"/>
  <c r="KG58" i="27"/>
  <c r="KS58" i="27"/>
  <c r="LE58" i="27"/>
  <c r="LQ58" i="27"/>
  <c r="MC58" i="27"/>
  <c r="MO58" i="27"/>
  <c r="NA58" i="27"/>
  <c r="IL58" i="27"/>
  <c r="IX58" i="27"/>
  <c r="JJ58" i="27"/>
  <c r="JV58" i="27"/>
  <c r="KH58" i="27"/>
  <c r="KT58" i="27"/>
  <c r="LF58" i="27"/>
  <c r="LR58" i="27"/>
  <c r="MD58" i="27"/>
  <c r="MP58" i="27"/>
  <c r="NB58" i="27"/>
  <c r="NN58" i="27"/>
  <c r="NZ58" i="27"/>
  <c r="OL58" i="27"/>
  <c r="OX58" i="27"/>
  <c r="PJ58" i="27"/>
  <c r="PV58" i="27"/>
  <c r="IM58" i="27"/>
  <c r="IY58" i="27"/>
  <c r="JK58" i="27"/>
  <c r="JW58" i="27"/>
  <c r="KI58" i="27"/>
  <c r="KU58" i="27"/>
  <c r="LG58" i="27"/>
  <c r="LS58" i="27"/>
  <c r="ME58" i="27"/>
  <c r="MQ58" i="27"/>
  <c r="NC58" i="27"/>
  <c r="NO58" i="27"/>
  <c r="OA58" i="27"/>
  <c r="OM58" i="27"/>
  <c r="OY58" i="27"/>
  <c r="PK58" i="27"/>
  <c r="PW58" i="27"/>
  <c r="IN58" i="27"/>
  <c r="IZ58" i="27"/>
  <c r="JL58" i="27"/>
  <c r="JX58" i="27"/>
  <c r="KJ58" i="27"/>
  <c r="KV58" i="27"/>
  <c r="LH58" i="27"/>
  <c r="LT58" i="27"/>
  <c r="MF58" i="27"/>
  <c r="MR58" i="27"/>
  <c r="ND58" i="27"/>
  <c r="NP58" i="27"/>
  <c r="OB58" i="27"/>
  <c r="ON58" i="27"/>
  <c r="OZ58" i="27"/>
  <c r="PL58" i="27"/>
  <c r="PX58" i="27"/>
  <c r="IO58" i="27"/>
  <c r="JA58" i="27"/>
  <c r="JM58" i="27"/>
  <c r="JY58" i="27"/>
  <c r="KK58" i="27"/>
  <c r="KW58" i="27"/>
  <c r="LI58" i="27"/>
  <c r="LU58" i="27"/>
  <c r="MG58" i="27"/>
  <c r="MS58" i="27"/>
  <c r="NE58" i="27"/>
  <c r="NQ58" i="27"/>
  <c r="OC58" i="27"/>
  <c r="OO58" i="27"/>
  <c r="PA58" i="27"/>
  <c r="PM58" i="27"/>
  <c r="PY58" i="27"/>
  <c r="IP58" i="27"/>
  <c r="JB58" i="27"/>
  <c r="JN58" i="27"/>
  <c r="JZ58" i="27"/>
  <c r="KL58" i="27"/>
  <c r="KX58" i="27"/>
  <c r="LJ58" i="27"/>
  <c r="LV58" i="27"/>
  <c r="MH58" i="27"/>
  <c r="MT58" i="27"/>
  <c r="NF58" i="27"/>
  <c r="NR58" i="27"/>
  <c r="OD58" i="27"/>
  <c r="OP58" i="27"/>
  <c r="PB58" i="27"/>
  <c r="PN58" i="27"/>
  <c r="PZ58" i="27"/>
  <c r="JC58" i="27"/>
  <c r="KY58" i="27"/>
  <c r="MU58" i="27"/>
  <c r="NY58" i="27"/>
  <c r="PF58" i="27"/>
  <c r="JF58" i="27"/>
  <c r="LB58" i="27"/>
  <c r="MX58" i="27"/>
  <c r="OE58" i="27"/>
  <c r="PG58" i="27"/>
  <c r="JH58" i="27"/>
  <c r="LD58" i="27"/>
  <c r="MZ58" i="27"/>
  <c r="OH58" i="27"/>
  <c r="PH58" i="27"/>
  <c r="JO58" i="27"/>
  <c r="LK58" i="27"/>
  <c r="NG58" i="27"/>
  <c r="OI58" i="27"/>
  <c r="PI58" i="27"/>
  <c r="JR58" i="27"/>
  <c r="LN58" i="27"/>
  <c r="NJ58" i="27"/>
  <c r="OJ58" i="27"/>
  <c r="PO58" i="27"/>
  <c r="JT58" i="27"/>
  <c r="LP58" i="27"/>
  <c r="NK58" i="27"/>
  <c r="OK58" i="27"/>
  <c r="PR58" i="27"/>
  <c r="KA58" i="27"/>
  <c r="LW58" i="27"/>
  <c r="NL58" i="27"/>
  <c r="OQ58" i="27"/>
  <c r="PS58" i="27"/>
  <c r="KD58" i="27"/>
  <c r="LZ58" i="27"/>
  <c r="NM58" i="27"/>
  <c r="OT58" i="27"/>
  <c r="PT58" i="27"/>
  <c r="IJ58" i="27"/>
  <c r="KF58" i="27"/>
  <c r="MB58" i="27"/>
  <c r="NS58" i="27"/>
  <c r="OU58" i="27"/>
  <c r="PU58" i="27"/>
  <c r="IQ58" i="27"/>
  <c r="KM58" i="27"/>
  <c r="MI58" i="27"/>
  <c r="NV58" i="27"/>
  <c r="OV58" i="27"/>
  <c r="QA58" i="27"/>
  <c r="IT58" i="27"/>
  <c r="KP58" i="27"/>
  <c r="ML58" i="27"/>
  <c r="NW58" i="27"/>
  <c r="OW58" i="27"/>
  <c r="NX58" i="27"/>
  <c r="PC58" i="27"/>
  <c r="IV58" i="27"/>
  <c r="KR58" i="27"/>
  <c r="MN58" i="27"/>
  <c r="IS96" i="27"/>
  <c r="JE96" i="27"/>
  <c r="JQ96" i="27"/>
  <c r="KC96" i="27"/>
  <c r="KO96" i="27"/>
  <c r="LA96" i="27"/>
  <c r="LM96" i="27"/>
  <c r="LY96" i="27"/>
  <c r="MK96" i="27"/>
  <c r="MW96" i="27"/>
  <c r="NI96" i="27"/>
  <c r="NU96" i="27"/>
  <c r="OG96" i="27"/>
  <c r="OS96" i="27"/>
  <c r="PE96" i="27"/>
  <c r="PQ96" i="27"/>
  <c r="IT96" i="27"/>
  <c r="JF96" i="27"/>
  <c r="JR96" i="27"/>
  <c r="KD96" i="27"/>
  <c r="KP96" i="27"/>
  <c r="LB96" i="27"/>
  <c r="LN96" i="27"/>
  <c r="LZ96" i="27"/>
  <c r="ML96" i="27"/>
  <c r="MX96" i="27"/>
  <c r="NJ96" i="27"/>
  <c r="NV96" i="27"/>
  <c r="OH96" i="27"/>
  <c r="OT96" i="27"/>
  <c r="PF96" i="27"/>
  <c r="PR96" i="27"/>
  <c r="IU96" i="27"/>
  <c r="JG96" i="27"/>
  <c r="JS96" i="27"/>
  <c r="KE96" i="27"/>
  <c r="KQ96" i="27"/>
  <c r="LC96" i="27"/>
  <c r="LO96" i="27"/>
  <c r="MA96" i="27"/>
  <c r="MM96" i="27"/>
  <c r="MY96" i="27"/>
  <c r="NK96" i="27"/>
  <c r="NW96" i="27"/>
  <c r="OI96" i="27"/>
  <c r="OU96" i="27"/>
  <c r="PG96" i="27"/>
  <c r="PS96" i="27"/>
  <c r="IJ96" i="27"/>
  <c r="IV96" i="27"/>
  <c r="JH96" i="27"/>
  <c r="JT96" i="27"/>
  <c r="KF96" i="27"/>
  <c r="KR96" i="27"/>
  <c r="LD96" i="27"/>
  <c r="LP96" i="27"/>
  <c r="MB96" i="27"/>
  <c r="MN96" i="27"/>
  <c r="MZ96" i="27"/>
  <c r="NL96" i="27"/>
  <c r="NX96" i="27"/>
  <c r="OJ96" i="27"/>
  <c r="OV96" i="27"/>
  <c r="PH96" i="27"/>
  <c r="PT96" i="27"/>
  <c r="IK96" i="27"/>
  <c r="IW96" i="27"/>
  <c r="JI96" i="27"/>
  <c r="JU96" i="27"/>
  <c r="KG96" i="27"/>
  <c r="KS96" i="27"/>
  <c r="LE96" i="27"/>
  <c r="LQ96" i="27"/>
  <c r="MC96" i="27"/>
  <c r="MO96" i="27"/>
  <c r="NA96" i="27"/>
  <c r="NM96" i="27"/>
  <c r="NY96" i="27"/>
  <c r="OK96" i="27"/>
  <c r="OW96" i="27"/>
  <c r="PI96" i="27"/>
  <c r="PU96" i="27"/>
  <c r="IL96" i="27"/>
  <c r="IX96" i="27"/>
  <c r="JJ96" i="27"/>
  <c r="JV96" i="27"/>
  <c r="KH96" i="27"/>
  <c r="KT96" i="27"/>
  <c r="LF96" i="27"/>
  <c r="LR96" i="27"/>
  <c r="MD96" i="27"/>
  <c r="MP96" i="27"/>
  <c r="NB96" i="27"/>
  <c r="NN96" i="27"/>
  <c r="NZ96" i="27"/>
  <c r="OL96" i="27"/>
  <c r="OX96" i="27"/>
  <c r="PJ96" i="27"/>
  <c r="PV96" i="27"/>
  <c r="IM96" i="27"/>
  <c r="IY96" i="27"/>
  <c r="JK96" i="27"/>
  <c r="JW96" i="27"/>
  <c r="KI96" i="27"/>
  <c r="KU96" i="27"/>
  <c r="LG96" i="27"/>
  <c r="LS96" i="27"/>
  <c r="ME96" i="27"/>
  <c r="MQ96" i="27"/>
  <c r="NC96" i="27"/>
  <c r="NO96" i="27"/>
  <c r="OA96" i="27"/>
  <c r="OM96" i="27"/>
  <c r="OY96" i="27"/>
  <c r="PK96" i="27"/>
  <c r="PW96" i="27"/>
  <c r="IN96" i="27"/>
  <c r="IZ96" i="27"/>
  <c r="JL96" i="27"/>
  <c r="JX96" i="27"/>
  <c r="KJ96" i="27"/>
  <c r="KV96" i="27"/>
  <c r="LH96" i="27"/>
  <c r="LT96" i="27"/>
  <c r="MF96" i="27"/>
  <c r="MR96" i="27"/>
  <c r="ND96" i="27"/>
  <c r="NP96" i="27"/>
  <c r="OB96" i="27"/>
  <c r="ON96" i="27"/>
  <c r="OZ96" i="27"/>
  <c r="PL96" i="27"/>
  <c r="PX96" i="27"/>
  <c r="IO96" i="27"/>
  <c r="JA96" i="27"/>
  <c r="JM96" i="27"/>
  <c r="JY96" i="27"/>
  <c r="KK96" i="27"/>
  <c r="KW96" i="27"/>
  <c r="LI96" i="27"/>
  <c r="LU96" i="27"/>
  <c r="MG96" i="27"/>
  <c r="MS96" i="27"/>
  <c r="NE96" i="27"/>
  <c r="NQ96" i="27"/>
  <c r="OC96" i="27"/>
  <c r="OO96" i="27"/>
  <c r="PA96" i="27"/>
  <c r="PM96" i="27"/>
  <c r="PY96" i="27"/>
  <c r="IQ96" i="27"/>
  <c r="JC96" i="27"/>
  <c r="JO96" i="27"/>
  <c r="KA96" i="27"/>
  <c r="KM96" i="27"/>
  <c r="KY96" i="27"/>
  <c r="LK96" i="27"/>
  <c r="LW96" i="27"/>
  <c r="MI96" i="27"/>
  <c r="MU96" i="27"/>
  <c r="NG96" i="27"/>
  <c r="NS96" i="27"/>
  <c r="OE96" i="27"/>
  <c r="OQ96" i="27"/>
  <c r="PC96" i="27"/>
  <c r="PO96" i="27"/>
  <c r="QA96" i="27"/>
  <c r="KX96" i="27"/>
  <c r="NR96" i="27"/>
  <c r="KZ96" i="27"/>
  <c r="NT96" i="27"/>
  <c r="IP96" i="27"/>
  <c r="LJ96" i="27"/>
  <c r="OD96" i="27"/>
  <c r="IR96" i="27"/>
  <c r="LL96" i="27"/>
  <c r="OF96" i="27"/>
  <c r="JB96" i="27"/>
  <c r="LV96" i="27"/>
  <c r="OP96" i="27"/>
  <c r="JD96" i="27"/>
  <c r="LX96" i="27"/>
  <c r="OR96" i="27"/>
  <c r="JN96" i="27"/>
  <c r="MH96" i="27"/>
  <c r="PB96" i="27"/>
  <c r="JP96" i="27"/>
  <c r="MJ96" i="27"/>
  <c r="PD96" i="27"/>
  <c r="JZ96" i="27"/>
  <c r="MT96" i="27"/>
  <c r="PN96" i="27"/>
  <c r="KB96" i="27"/>
  <c r="MV96" i="27"/>
  <c r="PP96" i="27"/>
  <c r="KL96" i="27"/>
  <c r="NF96" i="27"/>
  <c r="PZ96" i="27"/>
  <c r="KN96" i="27"/>
  <c r="NH96" i="27"/>
  <c r="IJ21" i="27"/>
  <c r="IV21" i="27"/>
  <c r="JH21" i="27"/>
  <c r="JT21" i="27"/>
  <c r="KF21" i="27"/>
  <c r="KR21" i="27"/>
  <c r="LD21" i="27"/>
  <c r="LP21" i="27"/>
  <c r="MB21" i="27"/>
  <c r="MN21" i="27"/>
  <c r="MZ21" i="27"/>
  <c r="NL21" i="27"/>
  <c r="NX21" i="27"/>
  <c r="OJ21" i="27"/>
  <c r="OV21" i="27"/>
  <c r="PH21" i="27"/>
  <c r="PT21" i="27"/>
  <c r="IL21" i="27"/>
  <c r="IX21" i="27"/>
  <c r="JJ21" i="27"/>
  <c r="JV21" i="27"/>
  <c r="KH21" i="27"/>
  <c r="KT21" i="27"/>
  <c r="LF21" i="27"/>
  <c r="LR21" i="27"/>
  <c r="MD21" i="27"/>
  <c r="MP21" i="27"/>
  <c r="NB21" i="27"/>
  <c r="NN21" i="27"/>
  <c r="NZ21" i="27"/>
  <c r="OL21" i="27"/>
  <c r="OX21" i="27"/>
  <c r="PJ21" i="27"/>
  <c r="PV21" i="27"/>
  <c r="IN21" i="27"/>
  <c r="IZ21" i="27"/>
  <c r="JL21" i="27"/>
  <c r="JX21" i="27"/>
  <c r="KJ21" i="27"/>
  <c r="KV21" i="27"/>
  <c r="LH21" i="27"/>
  <c r="LT21" i="27"/>
  <c r="MF21" i="27"/>
  <c r="MR21" i="27"/>
  <c r="ND21" i="27"/>
  <c r="NP21" i="27"/>
  <c r="OB21" i="27"/>
  <c r="ON21" i="27"/>
  <c r="OZ21" i="27"/>
  <c r="PL21" i="27"/>
  <c r="PX21" i="27"/>
  <c r="IO21" i="27"/>
  <c r="JA21" i="27"/>
  <c r="JM21" i="27"/>
  <c r="JY21" i="27"/>
  <c r="KK21" i="27"/>
  <c r="KW21" i="27"/>
  <c r="LI21" i="27"/>
  <c r="LU21" i="27"/>
  <c r="MG21" i="27"/>
  <c r="MS21" i="27"/>
  <c r="NE21" i="27"/>
  <c r="NQ21" i="27"/>
  <c r="OC21" i="27"/>
  <c r="OO21" i="27"/>
  <c r="PA21" i="27"/>
  <c r="PM21" i="27"/>
  <c r="PY21" i="27"/>
  <c r="IR21" i="27"/>
  <c r="JD21" i="27"/>
  <c r="JP21" i="27"/>
  <c r="KB21" i="27"/>
  <c r="KN21" i="27"/>
  <c r="KZ21" i="27"/>
  <c r="LL21" i="27"/>
  <c r="LX21" i="27"/>
  <c r="MJ21" i="27"/>
  <c r="MV21" i="27"/>
  <c r="NH21" i="27"/>
  <c r="NT21" i="27"/>
  <c r="OF21" i="27"/>
  <c r="OR21" i="27"/>
  <c r="PD21" i="27"/>
  <c r="PP21" i="27"/>
  <c r="IT21" i="27"/>
  <c r="JF21" i="27"/>
  <c r="JR21" i="27"/>
  <c r="KD21" i="27"/>
  <c r="KP21" i="27"/>
  <c r="LB21" i="27"/>
  <c r="LN21" i="27"/>
  <c r="LZ21" i="27"/>
  <c r="ML21" i="27"/>
  <c r="MX21" i="27"/>
  <c r="JC21" i="27"/>
  <c r="KA21" i="27"/>
  <c r="KY21" i="27"/>
  <c r="LW21" i="27"/>
  <c r="MU21" i="27"/>
  <c r="NR21" i="27"/>
  <c r="OK21" i="27"/>
  <c r="PF21" i="27"/>
  <c r="QA21" i="27"/>
  <c r="JE21" i="27"/>
  <c r="KC21" i="27"/>
  <c r="LA21" i="27"/>
  <c r="LY21" i="27"/>
  <c r="MW21" i="27"/>
  <c r="NS21" i="27"/>
  <c r="OM21" i="27"/>
  <c r="PG21" i="27"/>
  <c r="IK21" i="27"/>
  <c r="JI21" i="27"/>
  <c r="KG21" i="27"/>
  <c r="LE21" i="27"/>
  <c r="MC21" i="27"/>
  <c r="NA21" i="27"/>
  <c r="NV21" i="27"/>
  <c r="OQ21" i="27"/>
  <c r="PK21" i="27"/>
  <c r="IM21" i="27"/>
  <c r="JK21" i="27"/>
  <c r="KI21" i="27"/>
  <c r="LG21" i="27"/>
  <c r="ME21" i="27"/>
  <c r="NC21" i="27"/>
  <c r="NW21" i="27"/>
  <c r="OS21" i="27"/>
  <c r="PN21" i="27"/>
  <c r="IP21" i="27"/>
  <c r="JN21" i="27"/>
  <c r="KL21" i="27"/>
  <c r="LJ21" i="27"/>
  <c r="MH21" i="27"/>
  <c r="NF21" i="27"/>
  <c r="NY21" i="27"/>
  <c r="OT21" i="27"/>
  <c r="PO21" i="27"/>
  <c r="IQ21" i="27"/>
  <c r="JO21" i="27"/>
  <c r="KM21" i="27"/>
  <c r="LK21" i="27"/>
  <c r="MI21" i="27"/>
  <c r="NG21" i="27"/>
  <c r="OA21" i="27"/>
  <c r="OU21" i="27"/>
  <c r="PQ21" i="27"/>
  <c r="IU21" i="27"/>
  <c r="JS21" i="27"/>
  <c r="KQ21" i="27"/>
  <c r="LO21" i="27"/>
  <c r="MM21" i="27"/>
  <c r="NJ21" i="27"/>
  <c r="OE21" i="27"/>
  <c r="OY21" i="27"/>
  <c r="PS21" i="27"/>
  <c r="IY21" i="27"/>
  <c r="JW21" i="27"/>
  <c r="KU21" i="27"/>
  <c r="LS21" i="27"/>
  <c r="MQ21" i="27"/>
  <c r="NM21" i="27"/>
  <c r="OH21" i="27"/>
  <c r="PC21" i="27"/>
  <c r="PW21" i="27"/>
  <c r="JQ21" i="27"/>
  <c r="MK21" i="27"/>
  <c r="OW21" i="27"/>
  <c r="JU21" i="27"/>
  <c r="MO21" i="27"/>
  <c r="PB21" i="27"/>
  <c r="JZ21" i="27"/>
  <c r="MT21" i="27"/>
  <c r="PE21" i="27"/>
  <c r="KE21" i="27"/>
  <c r="MY21" i="27"/>
  <c r="KO21" i="27"/>
  <c r="NI21" i="27"/>
  <c r="KS21" i="27"/>
  <c r="NK21" i="27"/>
  <c r="PU21" i="27"/>
  <c r="KX21" i="27"/>
  <c r="NO21" i="27"/>
  <c r="PZ21" i="27"/>
  <c r="LC21" i="27"/>
  <c r="NU21" i="27"/>
  <c r="IS21" i="27"/>
  <c r="LM21" i="27"/>
  <c r="OD21" i="27"/>
  <c r="IW21" i="27"/>
  <c r="LQ21" i="27"/>
  <c r="OG21" i="27"/>
  <c r="JB21" i="27"/>
  <c r="LV21" i="27"/>
  <c r="OI21" i="27"/>
  <c r="JG21" i="27"/>
  <c r="MA21" i="27"/>
  <c r="OP21" i="27"/>
  <c r="PI21" i="27"/>
  <c r="PR21" i="27"/>
  <c r="IK14" i="27"/>
  <c r="IW14" i="27"/>
  <c r="JI14" i="27"/>
  <c r="JU14" i="27"/>
  <c r="KG14" i="27"/>
  <c r="KS14" i="27"/>
  <c r="LE14" i="27"/>
  <c r="IM14" i="27"/>
  <c r="IY14" i="27"/>
  <c r="JK14" i="27"/>
  <c r="JW14" i="27"/>
  <c r="KI14" i="27"/>
  <c r="KU14" i="27"/>
  <c r="LG14" i="27"/>
  <c r="IJ14" i="27"/>
  <c r="IZ14" i="27"/>
  <c r="JN14" i="27"/>
  <c r="KB14" i="27"/>
  <c r="KP14" i="27"/>
  <c r="LD14" i="27"/>
  <c r="LR14" i="27"/>
  <c r="MD14" i="27"/>
  <c r="MP14" i="27"/>
  <c r="NB14" i="27"/>
  <c r="NN14" i="27"/>
  <c r="NZ14" i="27"/>
  <c r="OL14" i="27"/>
  <c r="OX14" i="27"/>
  <c r="PJ14" i="27"/>
  <c r="PV14" i="27"/>
  <c r="IN14" i="27"/>
  <c r="JB14" i="27"/>
  <c r="JP14" i="27"/>
  <c r="KD14" i="27"/>
  <c r="KR14" i="27"/>
  <c r="LH14" i="27"/>
  <c r="LT14" i="27"/>
  <c r="MF14" i="27"/>
  <c r="MR14" i="27"/>
  <c r="ND14" i="27"/>
  <c r="NP14" i="27"/>
  <c r="OB14" i="27"/>
  <c r="ON14" i="27"/>
  <c r="OZ14" i="27"/>
  <c r="PL14" i="27"/>
  <c r="PX14" i="27"/>
  <c r="IQ14" i="27"/>
  <c r="JE14" i="27"/>
  <c r="JS14" i="27"/>
  <c r="KH14" i="27"/>
  <c r="KW14" i="27"/>
  <c r="LK14" i="27"/>
  <c r="LW14" i="27"/>
  <c r="MI14" i="27"/>
  <c r="MU14" i="27"/>
  <c r="NG14" i="27"/>
  <c r="NS14" i="27"/>
  <c r="OE14" i="27"/>
  <c r="OQ14" i="27"/>
  <c r="PC14" i="27"/>
  <c r="PO14" i="27"/>
  <c r="QA14" i="27"/>
  <c r="IR14" i="27"/>
  <c r="JF14" i="27"/>
  <c r="JT14" i="27"/>
  <c r="KJ14" i="27"/>
  <c r="KX14" i="27"/>
  <c r="LL14" i="27"/>
  <c r="LX14" i="27"/>
  <c r="MJ14" i="27"/>
  <c r="MV14" i="27"/>
  <c r="NH14" i="27"/>
  <c r="NT14" i="27"/>
  <c r="OF14" i="27"/>
  <c r="OR14" i="27"/>
  <c r="PD14" i="27"/>
  <c r="PP14" i="27"/>
  <c r="IS14" i="27"/>
  <c r="JG14" i="27"/>
  <c r="JV14" i="27"/>
  <c r="KK14" i="27"/>
  <c r="KY14" i="27"/>
  <c r="LM14" i="27"/>
  <c r="LY14" i="27"/>
  <c r="MK14" i="27"/>
  <c r="MW14" i="27"/>
  <c r="NI14" i="27"/>
  <c r="NU14" i="27"/>
  <c r="OG14" i="27"/>
  <c r="OS14" i="27"/>
  <c r="PE14" i="27"/>
  <c r="PQ14" i="27"/>
  <c r="IU14" i="27"/>
  <c r="JJ14" i="27"/>
  <c r="JY14" i="27"/>
  <c r="KM14" i="27"/>
  <c r="LA14" i="27"/>
  <c r="LO14" i="27"/>
  <c r="MA14" i="27"/>
  <c r="MM14" i="27"/>
  <c r="MY14" i="27"/>
  <c r="NK14" i="27"/>
  <c r="NW14" i="27"/>
  <c r="OI14" i="27"/>
  <c r="OU14" i="27"/>
  <c r="PG14" i="27"/>
  <c r="PS14" i="27"/>
  <c r="IV14" i="27"/>
  <c r="JL14" i="27"/>
  <c r="JZ14" i="27"/>
  <c r="KN14" i="27"/>
  <c r="LB14" i="27"/>
  <c r="LP14" i="27"/>
  <c r="MB14" i="27"/>
  <c r="MN14" i="27"/>
  <c r="MZ14" i="27"/>
  <c r="NL14" i="27"/>
  <c r="NX14" i="27"/>
  <c r="OJ14" i="27"/>
  <c r="OV14" i="27"/>
  <c r="PH14" i="27"/>
  <c r="PT14" i="27"/>
  <c r="JM14" i="27"/>
  <c r="KT14" i="27"/>
  <c r="LZ14" i="27"/>
  <c r="NC14" i="27"/>
  <c r="OD14" i="27"/>
  <c r="PI14" i="27"/>
  <c r="JO14" i="27"/>
  <c r="KV14" i="27"/>
  <c r="JQ14" i="27"/>
  <c r="KZ14" i="27"/>
  <c r="ME14" i="27"/>
  <c r="NF14" i="27"/>
  <c r="OK14" i="27"/>
  <c r="PM14" i="27"/>
  <c r="IL14" i="27"/>
  <c r="JR14" i="27"/>
  <c r="IO14" i="27"/>
  <c r="JX14" i="27"/>
  <c r="LF14" i="27"/>
  <c r="MH14" i="27"/>
  <c r="NM14" i="27"/>
  <c r="OO14" i="27"/>
  <c r="PR14" i="27"/>
  <c r="IP14" i="27"/>
  <c r="KA14" i="27"/>
  <c r="LI14" i="27"/>
  <c r="ML14" i="27"/>
  <c r="NO14" i="27"/>
  <c r="OP14" i="27"/>
  <c r="PU14" i="27"/>
  <c r="IT14" i="27"/>
  <c r="KC14" i="27"/>
  <c r="LJ14" i="27"/>
  <c r="MO14" i="27"/>
  <c r="NQ14" i="27"/>
  <c r="OT14" i="27"/>
  <c r="PW14" i="27"/>
  <c r="JA14" i="27"/>
  <c r="KF14" i="27"/>
  <c r="LQ14" i="27"/>
  <c r="MS14" i="27"/>
  <c r="NV14" i="27"/>
  <c r="OY14" i="27"/>
  <c r="PZ14" i="27"/>
  <c r="JC14" i="27"/>
  <c r="KL14" i="27"/>
  <c r="LS14" i="27"/>
  <c r="MT14" i="27"/>
  <c r="NY14" i="27"/>
  <c r="PA14" i="27"/>
  <c r="KQ14" i="27"/>
  <c r="NR14" i="27"/>
  <c r="LC14" i="27"/>
  <c r="OA14" i="27"/>
  <c r="LN14" i="27"/>
  <c r="OC14" i="27"/>
  <c r="LV14" i="27"/>
  <c r="OM14" i="27"/>
  <c r="MC14" i="27"/>
  <c r="OW14" i="27"/>
  <c r="MG14" i="27"/>
  <c r="PB14" i="27"/>
  <c r="IX14" i="27"/>
  <c r="MQ14" i="27"/>
  <c r="PF14" i="27"/>
  <c r="JD14" i="27"/>
  <c r="MX14" i="27"/>
  <c r="PK14" i="27"/>
  <c r="KE14" i="27"/>
  <c r="NE14" i="27"/>
  <c r="PY14" i="27"/>
  <c r="JH14" i="27"/>
  <c r="KO14" i="27"/>
  <c r="LU14" i="27"/>
  <c r="NA14" i="27"/>
  <c r="NJ14" i="27"/>
  <c r="OH14" i="27"/>
  <c r="PN14" i="27"/>
  <c r="IJ35" i="27"/>
  <c r="IV35" i="27"/>
  <c r="JH35" i="27"/>
  <c r="JT35" i="27"/>
  <c r="KF35" i="27"/>
  <c r="KR35" i="27"/>
  <c r="LD35" i="27"/>
  <c r="LP35" i="27"/>
  <c r="MB35" i="27"/>
  <c r="MN35" i="27"/>
  <c r="MZ35" i="27"/>
  <c r="NL35" i="27"/>
  <c r="NX35" i="27"/>
  <c r="OJ35" i="27"/>
  <c r="OV35" i="27"/>
  <c r="PH35" i="27"/>
  <c r="PT35" i="27"/>
  <c r="IK35" i="27"/>
  <c r="IW35" i="27"/>
  <c r="JI35" i="27"/>
  <c r="JU35" i="27"/>
  <c r="KG35" i="27"/>
  <c r="KS35" i="27"/>
  <c r="LE35" i="27"/>
  <c r="LQ35" i="27"/>
  <c r="MC35" i="27"/>
  <c r="MO35" i="27"/>
  <c r="NA35" i="27"/>
  <c r="NM35" i="27"/>
  <c r="NY35" i="27"/>
  <c r="OK35" i="27"/>
  <c r="OW35" i="27"/>
  <c r="PI35" i="27"/>
  <c r="PU35" i="27"/>
  <c r="IL35" i="27"/>
  <c r="IX35" i="27"/>
  <c r="JJ35" i="27"/>
  <c r="JV35" i="27"/>
  <c r="KH35" i="27"/>
  <c r="KT35" i="27"/>
  <c r="LF35" i="27"/>
  <c r="LR35" i="27"/>
  <c r="MD35" i="27"/>
  <c r="MP35" i="27"/>
  <c r="NB35" i="27"/>
  <c r="NN35" i="27"/>
  <c r="NZ35" i="27"/>
  <c r="OL35" i="27"/>
  <c r="OX35" i="27"/>
  <c r="PJ35" i="27"/>
  <c r="PV35" i="27"/>
  <c r="IO35" i="27"/>
  <c r="JA35" i="27"/>
  <c r="JM35" i="27"/>
  <c r="JY35" i="27"/>
  <c r="KK35" i="27"/>
  <c r="KW35" i="27"/>
  <c r="LI35" i="27"/>
  <c r="LU35" i="27"/>
  <c r="MG35" i="27"/>
  <c r="MS35" i="27"/>
  <c r="NE35" i="27"/>
  <c r="NQ35" i="27"/>
  <c r="OC35" i="27"/>
  <c r="OO35" i="27"/>
  <c r="PA35" i="27"/>
  <c r="PM35" i="27"/>
  <c r="PY35" i="27"/>
  <c r="IP35" i="27"/>
  <c r="JB35" i="27"/>
  <c r="JN35" i="27"/>
  <c r="JZ35" i="27"/>
  <c r="KL35" i="27"/>
  <c r="KX35" i="27"/>
  <c r="LJ35" i="27"/>
  <c r="LV35" i="27"/>
  <c r="MH35" i="27"/>
  <c r="MT35" i="27"/>
  <c r="NF35" i="27"/>
  <c r="NR35" i="27"/>
  <c r="OD35" i="27"/>
  <c r="OP35" i="27"/>
  <c r="PB35" i="27"/>
  <c r="PN35" i="27"/>
  <c r="PZ35" i="27"/>
  <c r="IQ35" i="27"/>
  <c r="JC35" i="27"/>
  <c r="JO35" i="27"/>
  <c r="KA35" i="27"/>
  <c r="KM35" i="27"/>
  <c r="KY35" i="27"/>
  <c r="LK35" i="27"/>
  <c r="LW35" i="27"/>
  <c r="MI35" i="27"/>
  <c r="MU35" i="27"/>
  <c r="NG35" i="27"/>
  <c r="NS35" i="27"/>
  <c r="OE35" i="27"/>
  <c r="OQ35" i="27"/>
  <c r="PC35" i="27"/>
  <c r="PO35" i="27"/>
  <c r="QA35" i="27"/>
  <c r="IR35" i="27"/>
  <c r="JD35" i="27"/>
  <c r="JP35" i="27"/>
  <c r="KB35" i="27"/>
  <c r="KN35" i="27"/>
  <c r="KZ35" i="27"/>
  <c r="LL35" i="27"/>
  <c r="LX35" i="27"/>
  <c r="MJ35" i="27"/>
  <c r="MV35" i="27"/>
  <c r="NH35" i="27"/>
  <c r="NT35" i="27"/>
  <c r="OF35" i="27"/>
  <c r="OR35" i="27"/>
  <c r="PD35" i="27"/>
  <c r="PP35" i="27"/>
  <c r="IS35" i="27"/>
  <c r="JE35" i="27"/>
  <c r="JQ35" i="27"/>
  <c r="KC35" i="27"/>
  <c r="KO35" i="27"/>
  <c r="LA35" i="27"/>
  <c r="LM35" i="27"/>
  <c r="LY35" i="27"/>
  <c r="MK35" i="27"/>
  <c r="MW35" i="27"/>
  <c r="NI35" i="27"/>
  <c r="NU35" i="27"/>
  <c r="OG35" i="27"/>
  <c r="OS35" i="27"/>
  <c r="PE35" i="27"/>
  <c r="PQ35" i="27"/>
  <c r="IT35" i="27"/>
  <c r="JF35" i="27"/>
  <c r="JR35" i="27"/>
  <c r="KD35" i="27"/>
  <c r="KP35" i="27"/>
  <c r="LB35" i="27"/>
  <c r="LN35" i="27"/>
  <c r="LZ35" i="27"/>
  <c r="ML35" i="27"/>
  <c r="MX35" i="27"/>
  <c r="NJ35" i="27"/>
  <c r="NV35" i="27"/>
  <c r="OH35" i="27"/>
  <c r="OT35" i="27"/>
  <c r="PF35" i="27"/>
  <c r="PR35" i="27"/>
  <c r="IZ35" i="27"/>
  <c r="KV35" i="27"/>
  <c r="MR35" i="27"/>
  <c r="ON35" i="27"/>
  <c r="JG35" i="27"/>
  <c r="LC35" i="27"/>
  <c r="MY35" i="27"/>
  <c r="OU35" i="27"/>
  <c r="JK35" i="27"/>
  <c r="LG35" i="27"/>
  <c r="NC35" i="27"/>
  <c r="OY35" i="27"/>
  <c r="JL35" i="27"/>
  <c r="LH35" i="27"/>
  <c r="ND35" i="27"/>
  <c r="OZ35" i="27"/>
  <c r="JS35" i="27"/>
  <c r="LO35" i="27"/>
  <c r="NK35" i="27"/>
  <c r="PG35" i="27"/>
  <c r="JW35" i="27"/>
  <c r="LS35" i="27"/>
  <c r="NO35" i="27"/>
  <c r="PK35" i="27"/>
  <c r="JX35" i="27"/>
  <c r="LT35" i="27"/>
  <c r="NP35" i="27"/>
  <c r="PL35" i="27"/>
  <c r="KE35" i="27"/>
  <c r="MA35" i="27"/>
  <c r="NW35" i="27"/>
  <c r="PS35" i="27"/>
  <c r="IM35" i="27"/>
  <c r="KI35" i="27"/>
  <c r="ME35" i="27"/>
  <c r="OA35" i="27"/>
  <c r="PW35" i="27"/>
  <c r="IN35" i="27"/>
  <c r="KJ35" i="27"/>
  <c r="MF35" i="27"/>
  <c r="OB35" i="27"/>
  <c r="PX35" i="27"/>
  <c r="IU35" i="27"/>
  <c r="KQ35" i="27"/>
  <c r="MM35" i="27"/>
  <c r="OI35" i="27"/>
  <c r="IY35" i="27"/>
  <c r="KU35" i="27"/>
  <c r="MQ35" i="27"/>
  <c r="OM35" i="27"/>
  <c r="IT40" i="27"/>
  <c r="JF40" i="27"/>
  <c r="JR40" i="27"/>
  <c r="KD40" i="27"/>
  <c r="KP40" i="27"/>
  <c r="LB40" i="27"/>
  <c r="LN40" i="27"/>
  <c r="LZ40" i="27"/>
  <c r="ML40" i="27"/>
  <c r="MX40" i="27"/>
  <c r="NJ40" i="27"/>
  <c r="NV40" i="27"/>
  <c r="OH40" i="27"/>
  <c r="OT40" i="27"/>
  <c r="PF40" i="27"/>
  <c r="PR40" i="27"/>
  <c r="IU40" i="27"/>
  <c r="JG40" i="27"/>
  <c r="JS40" i="27"/>
  <c r="KE40" i="27"/>
  <c r="KQ40" i="27"/>
  <c r="LC40" i="27"/>
  <c r="LO40" i="27"/>
  <c r="MA40" i="27"/>
  <c r="MM40" i="27"/>
  <c r="MY40" i="27"/>
  <c r="NK40" i="27"/>
  <c r="NW40" i="27"/>
  <c r="OI40" i="27"/>
  <c r="OU40" i="27"/>
  <c r="PG40" i="27"/>
  <c r="PS40" i="27"/>
  <c r="IJ40" i="27"/>
  <c r="IV40" i="27"/>
  <c r="JH40" i="27"/>
  <c r="JT40" i="27"/>
  <c r="KF40" i="27"/>
  <c r="KR40" i="27"/>
  <c r="LD40" i="27"/>
  <c r="LP40" i="27"/>
  <c r="MB40" i="27"/>
  <c r="MN40" i="27"/>
  <c r="MZ40" i="27"/>
  <c r="NL40" i="27"/>
  <c r="NX40" i="27"/>
  <c r="OJ40" i="27"/>
  <c r="OV40" i="27"/>
  <c r="PH40" i="27"/>
  <c r="PT40" i="27"/>
  <c r="IK40" i="27"/>
  <c r="IW40" i="27"/>
  <c r="JI40" i="27"/>
  <c r="JU40" i="27"/>
  <c r="KG40" i="27"/>
  <c r="KS40" i="27"/>
  <c r="LE40" i="27"/>
  <c r="LQ40" i="27"/>
  <c r="MC40" i="27"/>
  <c r="MO40" i="27"/>
  <c r="NA40" i="27"/>
  <c r="NM40" i="27"/>
  <c r="NY40" i="27"/>
  <c r="OK40" i="27"/>
  <c r="OW40" i="27"/>
  <c r="PI40" i="27"/>
  <c r="PU40" i="27"/>
  <c r="IL40" i="27"/>
  <c r="IX40" i="27"/>
  <c r="JJ40" i="27"/>
  <c r="JV40" i="27"/>
  <c r="KH40" i="27"/>
  <c r="KT40" i="27"/>
  <c r="LF40" i="27"/>
  <c r="LR40" i="27"/>
  <c r="MD40" i="27"/>
  <c r="MP40" i="27"/>
  <c r="NB40" i="27"/>
  <c r="NN40" i="27"/>
  <c r="NZ40" i="27"/>
  <c r="OL40" i="27"/>
  <c r="OX40" i="27"/>
  <c r="PJ40" i="27"/>
  <c r="PV40" i="27"/>
  <c r="IM40" i="27"/>
  <c r="IY40" i="27"/>
  <c r="JK40" i="27"/>
  <c r="JW40" i="27"/>
  <c r="KI40" i="27"/>
  <c r="KU40" i="27"/>
  <c r="LG40" i="27"/>
  <c r="LS40" i="27"/>
  <c r="ME40" i="27"/>
  <c r="MQ40" i="27"/>
  <c r="NC40" i="27"/>
  <c r="NO40" i="27"/>
  <c r="OA40" i="27"/>
  <c r="OM40" i="27"/>
  <c r="OY40" i="27"/>
  <c r="PK40" i="27"/>
  <c r="PW40" i="27"/>
  <c r="IN40" i="27"/>
  <c r="IZ40" i="27"/>
  <c r="JL40" i="27"/>
  <c r="JX40" i="27"/>
  <c r="KJ40" i="27"/>
  <c r="KV40" i="27"/>
  <c r="LH40" i="27"/>
  <c r="LT40" i="27"/>
  <c r="MF40" i="27"/>
  <c r="MR40" i="27"/>
  <c r="ND40" i="27"/>
  <c r="NP40" i="27"/>
  <c r="OB40" i="27"/>
  <c r="ON40" i="27"/>
  <c r="OZ40" i="27"/>
  <c r="PL40" i="27"/>
  <c r="PX40" i="27"/>
  <c r="IO40" i="27"/>
  <c r="JA40" i="27"/>
  <c r="JM40" i="27"/>
  <c r="JY40" i="27"/>
  <c r="KK40" i="27"/>
  <c r="KW40" i="27"/>
  <c r="LI40" i="27"/>
  <c r="LU40" i="27"/>
  <c r="MG40" i="27"/>
  <c r="MS40" i="27"/>
  <c r="NE40" i="27"/>
  <c r="NQ40" i="27"/>
  <c r="OC40" i="27"/>
  <c r="OO40" i="27"/>
  <c r="PA40" i="27"/>
  <c r="PM40" i="27"/>
  <c r="PY40" i="27"/>
  <c r="IP40" i="27"/>
  <c r="JB40" i="27"/>
  <c r="JN40" i="27"/>
  <c r="JZ40" i="27"/>
  <c r="KL40" i="27"/>
  <c r="KX40" i="27"/>
  <c r="LJ40" i="27"/>
  <c r="LV40" i="27"/>
  <c r="MH40" i="27"/>
  <c r="MT40" i="27"/>
  <c r="NF40" i="27"/>
  <c r="NR40" i="27"/>
  <c r="OD40" i="27"/>
  <c r="OP40" i="27"/>
  <c r="PB40" i="27"/>
  <c r="PN40" i="27"/>
  <c r="PZ40" i="27"/>
  <c r="IQ40" i="27"/>
  <c r="JC40" i="27"/>
  <c r="JO40" i="27"/>
  <c r="KA40" i="27"/>
  <c r="KM40" i="27"/>
  <c r="KY40" i="27"/>
  <c r="LK40" i="27"/>
  <c r="LW40" i="27"/>
  <c r="MI40" i="27"/>
  <c r="MU40" i="27"/>
  <c r="NG40" i="27"/>
  <c r="NS40" i="27"/>
  <c r="OE40" i="27"/>
  <c r="OQ40" i="27"/>
  <c r="PC40" i="27"/>
  <c r="PO40" i="27"/>
  <c r="QA40" i="27"/>
  <c r="IR40" i="27"/>
  <c r="JD40" i="27"/>
  <c r="JP40" i="27"/>
  <c r="KB40" i="27"/>
  <c r="KN40" i="27"/>
  <c r="KZ40" i="27"/>
  <c r="LL40" i="27"/>
  <c r="LX40" i="27"/>
  <c r="MJ40" i="27"/>
  <c r="MV40" i="27"/>
  <c r="NH40" i="27"/>
  <c r="NT40" i="27"/>
  <c r="OF40" i="27"/>
  <c r="OR40" i="27"/>
  <c r="PD40" i="27"/>
  <c r="PP40" i="27"/>
  <c r="LA40" i="27"/>
  <c r="LM40" i="27"/>
  <c r="LY40" i="27"/>
  <c r="MK40" i="27"/>
  <c r="MW40" i="27"/>
  <c r="NI40" i="27"/>
  <c r="NU40" i="27"/>
  <c r="IS40" i="27"/>
  <c r="OG40" i="27"/>
  <c r="JE40" i="27"/>
  <c r="OS40" i="27"/>
  <c r="JQ40" i="27"/>
  <c r="PE40" i="27"/>
  <c r="KC40" i="27"/>
  <c r="PQ40" i="27"/>
  <c r="KO40" i="27"/>
  <c r="IQ93" i="27"/>
  <c r="JC93" i="27"/>
  <c r="JO93" i="27"/>
  <c r="KA93" i="27"/>
  <c r="KM93" i="27"/>
  <c r="KY93" i="27"/>
  <c r="LK93" i="27"/>
  <c r="LW93" i="27"/>
  <c r="MI93" i="27"/>
  <c r="MU93" i="27"/>
  <c r="NG93" i="27"/>
  <c r="NS93" i="27"/>
  <c r="OE93" i="27"/>
  <c r="OQ93" i="27"/>
  <c r="PC93" i="27"/>
  <c r="PO93" i="27"/>
  <c r="QA93" i="27"/>
  <c r="IS93" i="27"/>
  <c r="JE93" i="27"/>
  <c r="JQ93" i="27"/>
  <c r="KC93" i="27"/>
  <c r="KO93" i="27"/>
  <c r="LA93" i="27"/>
  <c r="LM93" i="27"/>
  <c r="LY93" i="27"/>
  <c r="MK93" i="27"/>
  <c r="MW93" i="27"/>
  <c r="NI93" i="27"/>
  <c r="NU93" i="27"/>
  <c r="OG93" i="27"/>
  <c r="OS93" i="27"/>
  <c r="PE93" i="27"/>
  <c r="PQ93" i="27"/>
  <c r="IJ93" i="27"/>
  <c r="IX93" i="27"/>
  <c r="JL93" i="27"/>
  <c r="JZ93" i="27"/>
  <c r="KP93" i="27"/>
  <c r="LD93" i="27"/>
  <c r="LR93" i="27"/>
  <c r="MF93" i="27"/>
  <c r="MT93" i="27"/>
  <c r="NJ93" i="27"/>
  <c r="NX93" i="27"/>
  <c r="OL93" i="27"/>
  <c r="OZ93" i="27"/>
  <c r="PN93" i="27"/>
  <c r="IK93" i="27"/>
  <c r="IY93" i="27"/>
  <c r="JM93" i="27"/>
  <c r="KB93" i="27"/>
  <c r="KQ93" i="27"/>
  <c r="LE93" i="27"/>
  <c r="LS93" i="27"/>
  <c r="MG93" i="27"/>
  <c r="MV93" i="27"/>
  <c r="NK93" i="27"/>
  <c r="NY93" i="27"/>
  <c r="OM93" i="27"/>
  <c r="PA93" i="27"/>
  <c r="PP93" i="27"/>
  <c r="IL93" i="27"/>
  <c r="IZ93" i="27"/>
  <c r="JN93" i="27"/>
  <c r="KD93" i="27"/>
  <c r="KR93" i="27"/>
  <c r="LF93" i="27"/>
  <c r="LT93" i="27"/>
  <c r="MH93" i="27"/>
  <c r="MX93" i="27"/>
  <c r="NL93" i="27"/>
  <c r="NZ93" i="27"/>
  <c r="ON93" i="27"/>
  <c r="PB93" i="27"/>
  <c r="PR93" i="27"/>
  <c r="IM93" i="27"/>
  <c r="JA93" i="27"/>
  <c r="JP93" i="27"/>
  <c r="KE93" i="27"/>
  <c r="KS93" i="27"/>
  <c r="LG93" i="27"/>
  <c r="LU93" i="27"/>
  <c r="MJ93" i="27"/>
  <c r="MY93" i="27"/>
  <c r="NM93" i="27"/>
  <c r="OA93" i="27"/>
  <c r="OO93" i="27"/>
  <c r="PD93" i="27"/>
  <c r="PS93" i="27"/>
  <c r="IN93" i="27"/>
  <c r="JB93" i="27"/>
  <c r="JR93" i="27"/>
  <c r="KF93" i="27"/>
  <c r="KT93" i="27"/>
  <c r="LH93" i="27"/>
  <c r="LV93" i="27"/>
  <c r="ML93" i="27"/>
  <c r="MZ93" i="27"/>
  <c r="NN93" i="27"/>
  <c r="OB93" i="27"/>
  <c r="OP93" i="27"/>
  <c r="PF93" i="27"/>
  <c r="PT93" i="27"/>
  <c r="IO93" i="27"/>
  <c r="JD93" i="27"/>
  <c r="JS93" i="27"/>
  <c r="KG93" i="27"/>
  <c r="KU93" i="27"/>
  <c r="LI93" i="27"/>
  <c r="LX93" i="27"/>
  <c r="MM93" i="27"/>
  <c r="NA93" i="27"/>
  <c r="NO93" i="27"/>
  <c r="OC93" i="27"/>
  <c r="OR93" i="27"/>
  <c r="PG93" i="27"/>
  <c r="PU93" i="27"/>
  <c r="IP93" i="27"/>
  <c r="JF93" i="27"/>
  <c r="JT93" i="27"/>
  <c r="KH93" i="27"/>
  <c r="KV93" i="27"/>
  <c r="LJ93" i="27"/>
  <c r="LZ93" i="27"/>
  <c r="MN93" i="27"/>
  <c r="NB93" i="27"/>
  <c r="NP93" i="27"/>
  <c r="OD93" i="27"/>
  <c r="OT93" i="27"/>
  <c r="PH93" i="27"/>
  <c r="PV93" i="27"/>
  <c r="IR93" i="27"/>
  <c r="JG93" i="27"/>
  <c r="JU93" i="27"/>
  <c r="KI93" i="27"/>
  <c r="KW93" i="27"/>
  <c r="LL93" i="27"/>
  <c r="MA93" i="27"/>
  <c r="MO93" i="27"/>
  <c r="NC93" i="27"/>
  <c r="NQ93" i="27"/>
  <c r="OF93" i="27"/>
  <c r="OU93" i="27"/>
  <c r="PI93" i="27"/>
  <c r="PW93" i="27"/>
  <c r="IT93" i="27"/>
  <c r="JH93" i="27"/>
  <c r="JV93" i="27"/>
  <c r="KJ93" i="27"/>
  <c r="KX93" i="27"/>
  <c r="LN93" i="27"/>
  <c r="MB93" i="27"/>
  <c r="MP93" i="27"/>
  <c r="ND93" i="27"/>
  <c r="NR93" i="27"/>
  <c r="OH93" i="27"/>
  <c r="OV93" i="27"/>
  <c r="PJ93" i="27"/>
  <c r="PX93" i="27"/>
  <c r="IV93" i="27"/>
  <c r="JJ93" i="27"/>
  <c r="JX93" i="27"/>
  <c r="KL93" i="27"/>
  <c r="LB93" i="27"/>
  <c r="LP93" i="27"/>
  <c r="MD93" i="27"/>
  <c r="MR93" i="27"/>
  <c r="NF93" i="27"/>
  <c r="NV93" i="27"/>
  <c r="OJ93" i="27"/>
  <c r="OX93" i="27"/>
  <c r="PL93" i="27"/>
  <c r="PZ93" i="27"/>
  <c r="JW93" i="27"/>
  <c r="NE93" i="27"/>
  <c r="JY93" i="27"/>
  <c r="NH93" i="27"/>
  <c r="KK93" i="27"/>
  <c r="NT93" i="27"/>
  <c r="KN93" i="27"/>
  <c r="NW93" i="27"/>
  <c r="KZ93" i="27"/>
  <c r="OI93" i="27"/>
  <c r="LC93" i="27"/>
  <c r="OK93" i="27"/>
  <c r="LO93" i="27"/>
  <c r="OW93" i="27"/>
  <c r="LQ93" i="27"/>
  <c r="OY93" i="27"/>
  <c r="IU93" i="27"/>
  <c r="MC93" i="27"/>
  <c r="PK93" i="27"/>
  <c r="IW93" i="27"/>
  <c r="ME93" i="27"/>
  <c r="PM93" i="27"/>
  <c r="JI93" i="27"/>
  <c r="MQ93" i="27"/>
  <c r="PY93" i="27"/>
  <c r="JK93" i="27"/>
  <c r="MS93" i="27"/>
  <c r="IO4" i="27"/>
  <c r="JA4" i="27"/>
  <c r="JM4" i="27"/>
  <c r="JY4" i="27"/>
  <c r="KK4" i="27"/>
  <c r="KW4" i="27"/>
  <c r="LI4" i="27"/>
  <c r="LU4" i="27"/>
  <c r="MG4" i="27"/>
  <c r="MS4" i="27"/>
  <c r="NE4" i="27"/>
  <c r="NQ4" i="27"/>
  <c r="OC4" i="27"/>
  <c r="OO4" i="27"/>
  <c r="PA4" i="27"/>
  <c r="PM4" i="27"/>
  <c r="PY4" i="27"/>
  <c r="IP4" i="27"/>
  <c r="JB4" i="27"/>
  <c r="JN4" i="27"/>
  <c r="JZ4" i="27"/>
  <c r="KL4" i="27"/>
  <c r="KX4" i="27"/>
  <c r="LJ4" i="27"/>
  <c r="LV4" i="27"/>
  <c r="MH4" i="27"/>
  <c r="MT4" i="27"/>
  <c r="NF4" i="27"/>
  <c r="NR4" i="27"/>
  <c r="IQ4" i="27"/>
  <c r="JC4" i="27"/>
  <c r="JO4" i="27"/>
  <c r="KA4" i="27"/>
  <c r="KM4" i="27"/>
  <c r="KY4" i="27"/>
  <c r="LK4" i="27"/>
  <c r="LW4" i="27"/>
  <c r="MI4" i="27"/>
  <c r="MU4" i="27"/>
  <c r="NG4" i="27"/>
  <c r="NS4" i="27"/>
  <c r="OE4" i="27"/>
  <c r="OQ4" i="27"/>
  <c r="PC4" i="27"/>
  <c r="PO4" i="27"/>
  <c r="QA4" i="27"/>
  <c r="IR4" i="27"/>
  <c r="JD4" i="27"/>
  <c r="JP4" i="27"/>
  <c r="KB4" i="27"/>
  <c r="KN4" i="27"/>
  <c r="KZ4" i="27"/>
  <c r="LL4" i="27"/>
  <c r="LX4" i="27"/>
  <c r="MJ4" i="27"/>
  <c r="MV4" i="27"/>
  <c r="NH4" i="27"/>
  <c r="NT4" i="27"/>
  <c r="OF4" i="27"/>
  <c r="OR4" i="27"/>
  <c r="PD4" i="27"/>
  <c r="PP4" i="27"/>
  <c r="IS4" i="27"/>
  <c r="JE4" i="27"/>
  <c r="JQ4" i="27"/>
  <c r="KC4" i="27"/>
  <c r="KO4" i="27"/>
  <c r="LA4" i="27"/>
  <c r="LM4" i="27"/>
  <c r="LY4" i="27"/>
  <c r="MK4" i="27"/>
  <c r="MW4" i="27"/>
  <c r="NI4" i="27"/>
  <c r="NU4" i="27"/>
  <c r="OG4" i="27"/>
  <c r="OS4" i="27"/>
  <c r="PE4" i="27"/>
  <c r="PQ4" i="27"/>
  <c r="IT4" i="27"/>
  <c r="JF4" i="27"/>
  <c r="JR4" i="27"/>
  <c r="KD4" i="27"/>
  <c r="KP4" i="27"/>
  <c r="LB4" i="27"/>
  <c r="LN4" i="27"/>
  <c r="LZ4" i="27"/>
  <c r="ML4" i="27"/>
  <c r="MX4" i="27"/>
  <c r="NJ4" i="27"/>
  <c r="NV4" i="27"/>
  <c r="OH4" i="27"/>
  <c r="OT4" i="27"/>
  <c r="PF4" i="27"/>
  <c r="PR4" i="27"/>
  <c r="IV4" i="27"/>
  <c r="JT4" i="27"/>
  <c r="KR4" i="27"/>
  <c r="LP4" i="27"/>
  <c r="MN4" i="27"/>
  <c r="NL4" i="27"/>
  <c r="OI4" i="27"/>
  <c r="OZ4" i="27"/>
  <c r="PV4" i="27"/>
  <c r="IW4" i="27"/>
  <c r="JU4" i="27"/>
  <c r="KS4" i="27"/>
  <c r="LQ4" i="27"/>
  <c r="MO4" i="27"/>
  <c r="NM4" i="27"/>
  <c r="OJ4" i="27"/>
  <c r="PB4" i="27"/>
  <c r="PW4" i="27"/>
  <c r="IZ4" i="27"/>
  <c r="JX4" i="27"/>
  <c r="KV4" i="27"/>
  <c r="LT4" i="27"/>
  <c r="MR4" i="27"/>
  <c r="NP4" i="27"/>
  <c r="OM4" i="27"/>
  <c r="PI4" i="27"/>
  <c r="IJ4" i="27"/>
  <c r="JK4" i="27"/>
  <c r="KT4" i="27"/>
  <c r="MB4" i="27"/>
  <c r="NC4" i="27"/>
  <c r="OK4" i="27"/>
  <c r="PK4" i="27"/>
  <c r="IK4" i="27"/>
  <c r="JL4" i="27"/>
  <c r="KU4" i="27"/>
  <c r="MC4" i="27"/>
  <c r="ND4" i="27"/>
  <c r="OL4" i="27"/>
  <c r="PL4" i="27"/>
  <c r="IL4" i="27"/>
  <c r="JS4" i="27"/>
  <c r="LC4" i="27"/>
  <c r="MD4" i="27"/>
  <c r="NK4" i="27"/>
  <c r="ON4" i="27"/>
  <c r="PN4" i="27"/>
  <c r="IM4" i="27"/>
  <c r="JV4" i="27"/>
  <c r="LD4" i="27"/>
  <c r="ME4" i="27"/>
  <c r="NN4" i="27"/>
  <c r="OP4" i="27"/>
  <c r="PS4" i="27"/>
  <c r="IN4" i="27"/>
  <c r="JW4" i="27"/>
  <c r="LE4" i="27"/>
  <c r="MF4" i="27"/>
  <c r="NO4" i="27"/>
  <c r="OU4" i="27"/>
  <c r="PT4" i="27"/>
  <c r="IU4" i="27"/>
  <c r="KE4" i="27"/>
  <c r="LF4" i="27"/>
  <c r="MM4" i="27"/>
  <c r="NW4" i="27"/>
  <c r="OV4" i="27"/>
  <c r="PU4" i="27"/>
  <c r="IX4" i="27"/>
  <c r="KF4" i="27"/>
  <c r="LG4" i="27"/>
  <c r="MP4" i="27"/>
  <c r="NX4" i="27"/>
  <c r="OW4" i="27"/>
  <c r="PX4" i="27"/>
  <c r="IY4" i="27"/>
  <c r="KG4" i="27"/>
  <c r="LH4" i="27"/>
  <c r="MQ4" i="27"/>
  <c r="NY4" i="27"/>
  <c r="OX4" i="27"/>
  <c r="PZ4" i="27"/>
  <c r="JG4" i="27"/>
  <c r="KH4" i="27"/>
  <c r="LO4" i="27"/>
  <c r="MY4" i="27"/>
  <c r="NZ4" i="27"/>
  <c r="OY4" i="27"/>
  <c r="JH4" i="27"/>
  <c r="KI4" i="27"/>
  <c r="LR4" i="27"/>
  <c r="MZ4" i="27"/>
  <c r="OA4" i="27"/>
  <c r="PG4" i="27"/>
  <c r="JI4" i="27"/>
  <c r="KJ4" i="27"/>
  <c r="LS4" i="27"/>
  <c r="NA4" i="27"/>
  <c r="OB4" i="27"/>
  <c r="PH4" i="27"/>
  <c r="JJ4" i="27"/>
  <c r="KQ4" i="27"/>
  <c r="MA4" i="27"/>
  <c r="NB4" i="27"/>
  <c r="OD4" i="27"/>
  <c r="PJ4" i="27"/>
  <c r="IR33" i="27"/>
  <c r="JD33" i="27"/>
  <c r="JP33" i="27"/>
  <c r="KB33" i="27"/>
  <c r="KN33" i="27"/>
  <c r="KZ33" i="27"/>
  <c r="LL33" i="27"/>
  <c r="LX33" i="27"/>
  <c r="MJ33" i="27"/>
  <c r="MV33" i="27"/>
  <c r="NH33" i="27"/>
  <c r="NT33" i="27"/>
  <c r="OF33" i="27"/>
  <c r="IU33" i="27"/>
  <c r="IJ33" i="27"/>
  <c r="IV33" i="27"/>
  <c r="JH33" i="27"/>
  <c r="JT33" i="27"/>
  <c r="KF33" i="27"/>
  <c r="KR33" i="27"/>
  <c r="LD33" i="27"/>
  <c r="LP33" i="27"/>
  <c r="MB33" i="27"/>
  <c r="MN33" i="27"/>
  <c r="MZ33" i="27"/>
  <c r="NL33" i="27"/>
  <c r="NX33" i="27"/>
  <c r="IL33" i="27"/>
  <c r="JA33" i="27"/>
  <c r="JO33" i="27"/>
  <c r="KD33" i="27"/>
  <c r="KS33" i="27"/>
  <c r="LG33" i="27"/>
  <c r="LU33" i="27"/>
  <c r="MI33" i="27"/>
  <c r="MX33" i="27"/>
  <c r="NM33" i="27"/>
  <c r="OA33" i="27"/>
  <c r="ON33" i="27"/>
  <c r="OZ33" i="27"/>
  <c r="PL33" i="27"/>
  <c r="PX33" i="27"/>
  <c r="IM33" i="27"/>
  <c r="JB33" i="27"/>
  <c r="JQ33" i="27"/>
  <c r="KE33" i="27"/>
  <c r="KT33" i="27"/>
  <c r="LH33" i="27"/>
  <c r="LV33" i="27"/>
  <c r="MK33" i="27"/>
  <c r="MY33" i="27"/>
  <c r="NN33" i="27"/>
  <c r="OB33" i="27"/>
  <c r="OO33" i="27"/>
  <c r="PA33" i="27"/>
  <c r="PM33" i="27"/>
  <c r="PY33" i="27"/>
  <c r="IN33" i="27"/>
  <c r="JC33" i="27"/>
  <c r="JR33" i="27"/>
  <c r="KG33" i="27"/>
  <c r="KU33" i="27"/>
  <c r="LI33" i="27"/>
  <c r="LW33" i="27"/>
  <c r="ML33" i="27"/>
  <c r="NA33" i="27"/>
  <c r="NO33" i="27"/>
  <c r="OC33" i="27"/>
  <c r="OP33" i="27"/>
  <c r="PB33" i="27"/>
  <c r="PN33" i="27"/>
  <c r="PZ33" i="27"/>
  <c r="IO33" i="27"/>
  <c r="JE33" i="27"/>
  <c r="JS33" i="27"/>
  <c r="KH33" i="27"/>
  <c r="KV33" i="27"/>
  <c r="LJ33" i="27"/>
  <c r="LY33" i="27"/>
  <c r="MM33" i="27"/>
  <c r="NB33" i="27"/>
  <c r="IP33" i="27"/>
  <c r="JF33" i="27"/>
  <c r="JU33" i="27"/>
  <c r="KI33" i="27"/>
  <c r="KW33" i="27"/>
  <c r="LK33" i="27"/>
  <c r="LZ33" i="27"/>
  <c r="MO33" i="27"/>
  <c r="NC33" i="27"/>
  <c r="IQ33" i="27"/>
  <c r="JG33" i="27"/>
  <c r="JV33" i="27"/>
  <c r="KJ33" i="27"/>
  <c r="KX33" i="27"/>
  <c r="LM33" i="27"/>
  <c r="MA33" i="27"/>
  <c r="MP33" i="27"/>
  <c r="ND33" i="27"/>
  <c r="NR33" i="27"/>
  <c r="OG33" i="27"/>
  <c r="OS33" i="27"/>
  <c r="PE33" i="27"/>
  <c r="PQ33" i="27"/>
  <c r="IS33" i="27"/>
  <c r="JI33" i="27"/>
  <c r="JW33" i="27"/>
  <c r="KK33" i="27"/>
  <c r="KY33" i="27"/>
  <c r="LN33" i="27"/>
  <c r="MC33" i="27"/>
  <c r="MQ33" i="27"/>
  <c r="NE33" i="27"/>
  <c r="NS33" i="27"/>
  <c r="OH33" i="27"/>
  <c r="OT33" i="27"/>
  <c r="PF33" i="27"/>
  <c r="PR33" i="27"/>
  <c r="IT33" i="27"/>
  <c r="JJ33" i="27"/>
  <c r="JX33" i="27"/>
  <c r="KL33" i="27"/>
  <c r="LA33" i="27"/>
  <c r="LO33" i="27"/>
  <c r="MD33" i="27"/>
  <c r="MR33" i="27"/>
  <c r="NF33" i="27"/>
  <c r="NU33" i="27"/>
  <c r="OI33" i="27"/>
  <c r="OU33" i="27"/>
  <c r="PG33" i="27"/>
  <c r="PS33" i="27"/>
  <c r="IW33" i="27"/>
  <c r="JK33" i="27"/>
  <c r="JY33" i="27"/>
  <c r="KM33" i="27"/>
  <c r="LB33" i="27"/>
  <c r="LQ33" i="27"/>
  <c r="ME33" i="27"/>
  <c r="MS33" i="27"/>
  <c r="NG33" i="27"/>
  <c r="NV33" i="27"/>
  <c r="OJ33" i="27"/>
  <c r="OV33" i="27"/>
  <c r="PH33" i="27"/>
  <c r="PT33" i="27"/>
  <c r="IX33" i="27"/>
  <c r="JL33" i="27"/>
  <c r="JZ33" i="27"/>
  <c r="KO33" i="27"/>
  <c r="LC33" i="27"/>
  <c r="LR33" i="27"/>
  <c r="MF33" i="27"/>
  <c r="MT33" i="27"/>
  <c r="NI33" i="27"/>
  <c r="NW33" i="27"/>
  <c r="OK33" i="27"/>
  <c r="OW33" i="27"/>
  <c r="PI33" i="27"/>
  <c r="PU33" i="27"/>
  <c r="IY33" i="27"/>
  <c r="JM33" i="27"/>
  <c r="KA33" i="27"/>
  <c r="KP33" i="27"/>
  <c r="LE33" i="27"/>
  <c r="LS33" i="27"/>
  <c r="MG33" i="27"/>
  <c r="MU33" i="27"/>
  <c r="NJ33" i="27"/>
  <c r="NY33" i="27"/>
  <c r="OL33" i="27"/>
  <c r="OX33" i="27"/>
  <c r="PJ33" i="27"/>
  <c r="PV33" i="27"/>
  <c r="MW33" i="27"/>
  <c r="PD33" i="27"/>
  <c r="NK33" i="27"/>
  <c r="PK33" i="27"/>
  <c r="NP33" i="27"/>
  <c r="PO33" i="27"/>
  <c r="NQ33" i="27"/>
  <c r="PP33" i="27"/>
  <c r="IK33" i="27"/>
  <c r="NZ33" i="27"/>
  <c r="PW33" i="27"/>
  <c r="IZ33" i="27"/>
  <c r="OD33" i="27"/>
  <c r="QA33" i="27"/>
  <c r="JN33" i="27"/>
  <c r="OE33" i="27"/>
  <c r="KC33" i="27"/>
  <c r="OM33" i="27"/>
  <c r="KQ33" i="27"/>
  <c r="OQ33" i="27"/>
  <c r="LF33" i="27"/>
  <c r="OR33" i="27"/>
  <c r="LT33" i="27"/>
  <c r="OY33" i="27"/>
  <c r="MH33" i="27"/>
  <c r="PC33" i="27"/>
  <c r="IR37" i="27"/>
  <c r="JD37" i="27"/>
  <c r="JP37" i="27"/>
  <c r="KB37" i="27"/>
  <c r="KN37" i="27"/>
  <c r="KZ37" i="27"/>
  <c r="LL37" i="27"/>
  <c r="LX37" i="27"/>
  <c r="MJ37" i="27"/>
  <c r="MV37" i="27"/>
  <c r="NH37" i="27"/>
  <c r="NT37" i="27"/>
  <c r="OF37" i="27"/>
  <c r="IT37" i="27"/>
  <c r="JF37" i="27"/>
  <c r="JR37" i="27"/>
  <c r="KD37" i="27"/>
  <c r="KP37" i="27"/>
  <c r="LB37" i="27"/>
  <c r="LN37" i="27"/>
  <c r="LZ37" i="27"/>
  <c r="ML37" i="27"/>
  <c r="MX37" i="27"/>
  <c r="NJ37" i="27"/>
  <c r="NV37" i="27"/>
  <c r="IK37" i="27"/>
  <c r="IW37" i="27"/>
  <c r="JI37" i="27"/>
  <c r="JU37" i="27"/>
  <c r="KG37" i="27"/>
  <c r="KS37" i="27"/>
  <c r="LE37" i="27"/>
  <c r="IL37" i="27"/>
  <c r="IX37" i="27"/>
  <c r="JJ37" i="27"/>
  <c r="JV37" i="27"/>
  <c r="KH37" i="27"/>
  <c r="KT37" i="27"/>
  <c r="LF37" i="27"/>
  <c r="IU37" i="27"/>
  <c r="JM37" i="27"/>
  <c r="KE37" i="27"/>
  <c r="KW37" i="27"/>
  <c r="LO37" i="27"/>
  <c r="MC37" i="27"/>
  <c r="MQ37" i="27"/>
  <c r="NE37" i="27"/>
  <c r="NS37" i="27"/>
  <c r="OH37" i="27"/>
  <c r="OT37" i="27"/>
  <c r="PF37" i="27"/>
  <c r="PR37" i="27"/>
  <c r="IV37" i="27"/>
  <c r="JN37" i="27"/>
  <c r="KF37" i="27"/>
  <c r="KX37" i="27"/>
  <c r="LP37" i="27"/>
  <c r="MD37" i="27"/>
  <c r="MR37" i="27"/>
  <c r="NF37" i="27"/>
  <c r="NU37" i="27"/>
  <c r="OI37" i="27"/>
  <c r="OU37" i="27"/>
  <c r="PG37" i="27"/>
  <c r="PS37" i="27"/>
  <c r="IY37" i="27"/>
  <c r="JO37" i="27"/>
  <c r="KI37" i="27"/>
  <c r="KY37" i="27"/>
  <c r="LQ37" i="27"/>
  <c r="ME37" i="27"/>
  <c r="MS37" i="27"/>
  <c r="NG37" i="27"/>
  <c r="NW37" i="27"/>
  <c r="OJ37" i="27"/>
  <c r="OV37" i="27"/>
  <c r="PH37" i="27"/>
  <c r="PT37" i="27"/>
  <c r="IZ37" i="27"/>
  <c r="JQ37" i="27"/>
  <c r="KJ37" i="27"/>
  <c r="LA37" i="27"/>
  <c r="LR37" i="27"/>
  <c r="MF37" i="27"/>
  <c r="MT37" i="27"/>
  <c r="NI37" i="27"/>
  <c r="NX37" i="27"/>
  <c r="OK37" i="27"/>
  <c r="OW37" i="27"/>
  <c r="PI37" i="27"/>
  <c r="PU37" i="27"/>
  <c r="JA37" i="27"/>
  <c r="JS37" i="27"/>
  <c r="KK37" i="27"/>
  <c r="LC37" i="27"/>
  <c r="LS37" i="27"/>
  <c r="MG37" i="27"/>
  <c r="MU37" i="27"/>
  <c r="NK37" i="27"/>
  <c r="NY37" i="27"/>
  <c r="OL37" i="27"/>
  <c r="OX37" i="27"/>
  <c r="PJ37" i="27"/>
  <c r="PV37" i="27"/>
  <c r="IJ37" i="27"/>
  <c r="JB37" i="27"/>
  <c r="JT37" i="27"/>
  <c r="KL37" i="27"/>
  <c r="LD37" i="27"/>
  <c r="LT37" i="27"/>
  <c r="MH37" i="27"/>
  <c r="MW37" i="27"/>
  <c r="NL37" i="27"/>
  <c r="NZ37" i="27"/>
  <c r="OM37" i="27"/>
  <c r="OY37" i="27"/>
  <c r="PK37" i="27"/>
  <c r="PW37" i="27"/>
  <c r="IM37" i="27"/>
  <c r="JC37" i="27"/>
  <c r="JW37" i="27"/>
  <c r="KM37" i="27"/>
  <c r="LG37" i="27"/>
  <c r="LU37" i="27"/>
  <c r="MI37" i="27"/>
  <c r="MY37" i="27"/>
  <c r="NM37" i="27"/>
  <c r="OA37" i="27"/>
  <c r="ON37" i="27"/>
  <c r="OZ37" i="27"/>
  <c r="PL37" i="27"/>
  <c r="PX37" i="27"/>
  <c r="IN37" i="27"/>
  <c r="JE37" i="27"/>
  <c r="JX37" i="27"/>
  <c r="KO37" i="27"/>
  <c r="LH37" i="27"/>
  <c r="LV37" i="27"/>
  <c r="MK37" i="27"/>
  <c r="MZ37" i="27"/>
  <c r="NN37" i="27"/>
  <c r="OB37" i="27"/>
  <c r="OO37" i="27"/>
  <c r="PA37" i="27"/>
  <c r="PM37" i="27"/>
  <c r="PY37" i="27"/>
  <c r="IO37" i="27"/>
  <c r="JG37" i="27"/>
  <c r="JY37" i="27"/>
  <c r="KQ37" i="27"/>
  <c r="LI37" i="27"/>
  <c r="LW37" i="27"/>
  <c r="MM37" i="27"/>
  <c r="NA37" i="27"/>
  <c r="NO37" i="27"/>
  <c r="OC37" i="27"/>
  <c r="OP37" i="27"/>
  <c r="PB37" i="27"/>
  <c r="PN37" i="27"/>
  <c r="PZ37" i="27"/>
  <c r="IP37" i="27"/>
  <c r="JH37" i="27"/>
  <c r="JZ37" i="27"/>
  <c r="KR37" i="27"/>
  <c r="LJ37" i="27"/>
  <c r="LY37" i="27"/>
  <c r="MN37" i="27"/>
  <c r="NB37" i="27"/>
  <c r="NP37" i="27"/>
  <c r="OD37" i="27"/>
  <c r="OQ37" i="27"/>
  <c r="PC37" i="27"/>
  <c r="PO37" i="27"/>
  <c r="QA37" i="27"/>
  <c r="IQ37" i="27"/>
  <c r="JK37" i="27"/>
  <c r="KA37" i="27"/>
  <c r="KU37" i="27"/>
  <c r="LK37" i="27"/>
  <c r="MA37" i="27"/>
  <c r="MO37" i="27"/>
  <c r="NC37" i="27"/>
  <c r="NQ37" i="27"/>
  <c r="OE37" i="27"/>
  <c r="OR37" i="27"/>
  <c r="PD37" i="27"/>
  <c r="PP37" i="27"/>
  <c r="LM37" i="27"/>
  <c r="MB37" i="27"/>
  <c r="MP37" i="27"/>
  <c r="ND37" i="27"/>
  <c r="NR37" i="27"/>
  <c r="OG37" i="27"/>
  <c r="OS37" i="27"/>
  <c r="PE37" i="27"/>
  <c r="IS37" i="27"/>
  <c r="PQ37" i="27"/>
  <c r="JL37" i="27"/>
  <c r="KC37" i="27"/>
  <c r="KV37" i="27"/>
  <c r="IR28" i="27"/>
  <c r="JD28" i="27"/>
  <c r="JP28" i="27"/>
  <c r="KB28" i="27"/>
  <c r="KN28" i="27"/>
  <c r="KZ28" i="27"/>
  <c r="LL28" i="27"/>
  <c r="LX28" i="27"/>
  <c r="MJ28" i="27"/>
  <c r="MV28" i="27"/>
  <c r="NH28" i="27"/>
  <c r="NT28" i="27"/>
  <c r="OF28" i="27"/>
  <c r="OR28" i="27"/>
  <c r="PD28" i="27"/>
  <c r="PP28" i="27"/>
  <c r="IT28" i="27"/>
  <c r="JF28" i="27"/>
  <c r="JR28" i="27"/>
  <c r="KD28" i="27"/>
  <c r="KP28" i="27"/>
  <c r="LB28" i="27"/>
  <c r="LN28" i="27"/>
  <c r="LZ28" i="27"/>
  <c r="IK28" i="27"/>
  <c r="IW28" i="27"/>
  <c r="JI28" i="27"/>
  <c r="JU28" i="27"/>
  <c r="KG28" i="27"/>
  <c r="KS28" i="27"/>
  <c r="LE28" i="27"/>
  <c r="LQ28" i="27"/>
  <c r="MC28" i="27"/>
  <c r="IL28" i="27"/>
  <c r="IX28" i="27"/>
  <c r="JJ28" i="27"/>
  <c r="JV28" i="27"/>
  <c r="KH28" i="27"/>
  <c r="KT28" i="27"/>
  <c r="LF28" i="27"/>
  <c r="LR28" i="27"/>
  <c r="MD28" i="27"/>
  <c r="MP28" i="27"/>
  <c r="NB28" i="27"/>
  <c r="NN28" i="27"/>
  <c r="NZ28" i="27"/>
  <c r="OL28" i="27"/>
  <c r="OX28" i="27"/>
  <c r="PJ28" i="27"/>
  <c r="PV28" i="27"/>
  <c r="IO28" i="27"/>
  <c r="JA28" i="27"/>
  <c r="JM28" i="27"/>
  <c r="IP28" i="27"/>
  <c r="JB28" i="27"/>
  <c r="JN28" i="27"/>
  <c r="JZ28" i="27"/>
  <c r="IQ28" i="27"/>
  <c r="JO28" i="27"/>
  <c r="KJ28" i="27"/>
  <c r="LA28" i="27"/>
  <c r="LT28" i="27"/>
  <c r="MK28" i="27"/>
  <c r="MY28" i="27"/>
  <c r="NM28" i="27"/>
  <c r="OB28" i="27"/>
  <c r="OP28" i="27"/>
  <c r="PE28" i="27"/>
  <c r="PS28" i="27"/>
  <c r="IS28" i="27"/>
  <c r="JQ28" i="27"/>
  <c r="KK28" i="27"/>
  <c r="LC28" i="27"/>
  <c r="LU28" i="27"/>
  <c r="ML28" i="27"/>
  <c r="MZ28" i="27"/>
  <c r="NO28" i="27"/>
  <c r="OC28" i="27"/>
  <c r="OQ28" i="27"/>
  <c r="PF28" i="27"/>
  <c r="PT28" i="27"/>
  <c r="IU28" i="27"/>
  <c r="JS28" i="27"/>
  <c r="KL28" i="27"/>
  <c r="LD28" i="27"/>
  <c r="LV28" i="27"/>
  <c r="MM28" i="27"/>
  <c r="NA28" i="27"/>
  <c r="NP28" i="27"/>
  <c r="OD28" i="27"/>
  <c r="OS28" i="27"/>
  <c r="PG28" i="27"/>
  <c r="PU28" i="27"/>
  <c r="IV28" i="27"/>
  <c r="JT28" i="27"/>
  <c r="KM28" i="27"/>
  <c r="LG28" i="27"/>
  <c r="LW28" i="27"/>
  <c r="MN28" i="27"/>
  <c r="NC28" i="27"/>
  <c r="NQ28" i="27"/>
  <c r="OE28" i="27"/>
  <c r="OT28" i="27"/>
  <c r="PH28" i="27"/>
  <c r="PW28" i="27"/>
  <c r="IY28" i="27"/>
  <c r="JW28" i="27"/>
  <c r="KO28" i="27"/>
  <c r="LH28" i="27"/>
  <c r="LY28" i="27"/>
  <c r="MO28" i="27"/>
  <c r="ND28" i="27"/>
  <c r="NR28" i="27"/>
  <c r="OG28" i="27"/>
  <c r="OU28" i="27"/>
  <c r="PI28" i="27"/>
  <c r="PX28" i="27"/>
  <c r="IZ28" i="27"/>
  <c r="JX28" i="27"/>
  <c r="KQ28" i="27"/>
  <c r="LI28" i="27"/>
  <c r="MA28" i="27"/>
  <c r="MQ28" i="27"/>
  <c r="NE28" i="27"/>
  <c r="NS28" i="27"/>
  <c r="OH28" i="27"/>
  <c r="OV28" i="27"/>
  <c r="PK28" i="27"/>
  <c r="PY28" i="27"/>
  <c r="JC28" i="27"/>
  <c r="JY28" i="27"/>
  <c r="KR28" i="27"/>
  <c r="LJ28" i="27"/>
  <c r="MB28" i="27"/>
  <c r="MR28" i="27"/>
  <c r="NF28" i="27"/>
  <c r="NU28" i="27"/>
  <c r="OI28" i="27"/>
  <c r="OW28" i="27"/>
  <c r="PL28" i="27"/>
  <c r="PZ28" i="27"/>
  <c r="JE28" i="27"/>
  <c r="KA28" i="27"/>
  <c r="KU28" i="27"/>
  <c r="LK28" i="27"/>
  <c r="ME28" i="27"/>
  <c r="MS28" i="27"/>
  <c r="NG28" i="27"/>
  <c r="NV28" i="27"/>
  <c r="OJ28" i="27"/>
  <c r="OY28" i="27"/>
  <c r="PM28" i="27"/>
  <c r="QA28" i="27"/>
  <c r="JG28" i="27"/>
  <c r="KC28" i="27"/>
  <c r="KV28" i="27"/>
  <c r="LM28" i="27"/>
  <c r="MF28" i="27"/>
  <c r="MT28" i="27"/>
  <c r="NI28" i="27"/>
  <c r="NW28" i="27"/>
  <c r="OK28" i="27"/>
  <c r="OZ28" i="27"/>
  <c r="PN28" i="27"/>
  <c r="IJ28" i="27"/>
  <c r="JH28" i="27"/>
  <c r="KE28" i="27"/>
  <c r="KW28" i="27"/>
  <c r="LO28" i="27"/>
  <c r="MG28" i="27"/>
  <c r="MU28" i="27"/>
  <c r="NJ28" i="27"/>
  <c r="NX28" i="27"/>
  <c r="OM28" i="27"/>
  <c r="PA28" i="27"/>
  <c r="PO28" i="27"/>
  <c r="IM28" i="27"/>
  <c r="JK28" i="27"/>
  <c r="KF28" i="27"/>
  <c r="KX28" i="27"/>
  <c r="LP28" i="27"/>
  <c r="MH28" i="27"/>
  <c r="MW28" i="27"/>
  <c r="NK28" i="27"/>
  <c r="NY28" i="27"/>
  <c r="ON28" i="27"/>
  <c r="PB28" i="27"/>
  <c r="PQ28" i="27"/>
  <c r="MX28" i="27"/>
  <c r="NL28" i="27"/>
  <c r="OA28" i="27"/>
  <c r="OO28" i="27"/>
  <c r="PC28" i="27"/>
  <c r="PR28" i="27"/>
  <c r="IN28" i="27"/>
  <c r="JL28" i="27"/>
  <c r="KI28" i="27"/>
  <c r="KY28" i="27"/>
  <c r="LS28" i="27"/>
  <c r="MI28" i="27"/>
  <c r="IN22" i="27"/>
  <c r="IZ22" i="27"/>
  <c r="JL22" i="27"/>
  <c r="JX22" i="27"/>
  <c r="KJ22" i="27"/>
  <c r="KV22" i="27"/>
  <c r="LH22" i="27"/>
  <c r="LT22" i="27"/>
  <c r="MF22" i="27"/>
  <c r="MR22" i="27"/>
  <c r="ND22" i="27"/>
  <c r="NP22" i="27"/>
  <c r="OB22" i="27"/>
  <c r="ON22" i="27"/>
  <c r="OZ22" i="27"/>
  <c r="PL22" i="27"/>
  <c r="PX22" i="27"/>
  <c r="IP22" i="27"/>
  <c r="JB22" i="27"/>
  <c r="JN22" i="27"/>
  <c r="JZ22" i="27"/>
  <c r="KL22" i="27"/>
  <c r="KX22" i="27"/>
  <c r="IR22" i="27"/>
  <c r="JD22" i="27"/>
  <c r="JP22" i="27"/>
  <c r="KB22" i="27"/>
  <c r="KN22" i="27"/>
  <c r="KZ22" i="27"/>
  <c r="IS22" i="27"/>
  <c r="JE22" i="27"/>
  <c r="JQ22" i="27"/>
  <c r="KC22" i="27"/>
  <c r="KO22" i="27"/>
  <c r="LA22" i="27"/>
  <c r="LM22" i="27"/>
  <c r="LY22" i="27"/>
  <c r="MK22" i="27"/>
  <c r="MW22" i="27"/>
  <c r="NI22" i="27"/>
  <c r="NU22" i="27"/>
  <c r="OG22" i="27"/>
  <c r="OS22" i="27"/>
  <c r="PE22" i="27"/>
  <c r="PQ22" i="27"/>
  <c r="IJ22" i="27"/>
  <c r="IV22" i="27"/>
  <c r="JH22" i="27"/>
  <c r="JT22" i="27"/>
  <c r="KF22" i="27"/>
  <c r="IK22" i="27"/>
  <c r="JF22" i="27"/>
  <c r="JY22" i="27"/>
  <c r="KS22" i="27"/>
  <c r="LJ22" i="27"/>
  <c r="LX22" i="27"/>
  <c r="MM22" i="27"/>
  <c r="NA22" i="27"/>
  <c r="NO22" i="27"/>
  <c r="OD22" i="27"/>
  <c r="OR22" i="27"/>
  <c r="PG22" i="27"/>
  <c r="PU22" i="27"/>
  <c r="IM22" i="27"/>
  <c r="JI22" i="27"/>
  <c r="KD22" i="27"/>
  <c r="KU22" i="27"/>
  <c r="LL22" i="27"/>
  <c r="MA22" i="27"/>
  <c r="MO22" i="27"/>
  <c r="NC22" i="27"/>
  <c r="NR22" i="27"/>
  <c r="OF22" i="27"/>
  <c r="OU22" i="27"/>
  <c r="PI22" i="27"/>
  <c r="PW22" i="27"/>
  <c r="IO22" i="27"/>
  <c r="JJ22" i="27"/>
  <c r="KE22" i="27"/>
  <c r="KW22" i="27"/>
  <c r="LN22" i="27"/>
  <c r="MB22" i="27"/>
  <c r="MP22" i="27"/>
  <c r="NE22" i="27"/>
  <c r="NS22" i="27"/>
  <c r="OH22" i="27"/>
  <c r="OV22" i="27"/>
  <c r="PJ22" i="27"/>
  <c r="PY22" i="27"/>
  <c r="IQ22" i="27"/>
  <c r="IT22" i="27"/>
  <c r="JM22" i="27"/>
  <c r="KH22" i="27"/>
  <c r="LB22" i="27"/>
  <c r="LP22" i="27"/>
  <c r="MD22" i="27"/>
  <c r="MS22" i="27"/>
  <c r="NG22" i="27"/>
  <c r="NV22" i="27"/>
  <c r="OJ22" i="27"/>
  <c r="OX22" i="27"/>
  <c r="PM22" i="27"/>
  <c r="QA22" i="27"/>
  <c r="IW22" i="27"/>
  <c r="JR22" i="27"/>
  <c r="KK22" i="27"/>
  <c r="LD22" i="27"/>
  <c r="LR22" i="27"/>
  <c r="MG22" i="27"/>
  <c r="MU22" i="27"/>
  <c r="NJ22" i="27"/>
  <c r="NX22" i="27"/>
  <c r="OL22" i="27"/>
  <c r="PA22" i="27"/>
  <c r="PO22" i="27"/>
  <c r="IY22" i="27"/>
  <c r="JU22" i="27"/>
  <c r="KP22" i="27"/>
  <c r="LF22" i="27"/>
  <c r="LU22" i="27"/>
  <c r="MI22" i="27"/>
  <c r="MX22" i="27"/>
  <c r="NL22" i="27"/>
  <c r="NZ22" i="27"/>
  <c r="OO22" i="27"/>
  <c r="PC22" i="27"/>
  <c r="PR22" i="27"/>
  <c r="JG22" i="27"/>
  <c r="KT22" i="27"/>
  <c r="LZ22" i="27"/>
  <c r="NB22" i="27"/>
  <c r="OE22" i="27"/>
  <c r="PH22" i="27"/>
  <c r="JK22" i="27"/>
  <c r="KY22" i="27"/>
  <c r="MC22" i="27"/>
  <c r="NF22" i="27"/>
  <c r="OI22" i="27"/>
  <c r="PK22" i="27"/>
  <c r="JO22" i="27"/>
  <c r="LC22" i="27"/>
  <c r="ME22" i="27"/>
  <c r="NH22" i="27"/>
  <c r="OK22" i="27"/>
  <c r="PN22" i="27"/>
  <c r="JW22" i="27"/>
  <c r="LI22" i="27"/>
  <c r="ML22" i="27"/>
  <c r="NN22" i="27"/>
  <c r="OQ22" i="27"/>
  <c r="PT22" i="27"/>
  <c r="KA22" i="27"/>
  <c r="LK22" i="27"/>
  <c r="MN22" i="27"/>
  <c r="NQ22" i="27"/>
  <c r="OT22" i="27"/>
  <c r="PV22" i="27"/>
  <c r="IL22" i="27"/>
  <c r="KG22" i="27"/>
  <c r="LO22" i="27"/>
  <c r="MQ22" i="27"/>
  <c r="NT22" i="27"/>
  <c r="OW22" i="27"/>
  <c r="PZ22" i="27"/>
  <c r="IU22" i="27"/>
  <c r="KI22" i="27"/>
  <c r="LQ22" i="27"/>
  <c r="MT22" i="27"/>
  <c r="NW22" i="27"/>
  <c r="OY22" i="27"/>
  <c r="IX22" i="27"/>
  <c r="KM22" i="27"/>
  <c r="LS22" i="27"/>
  <c r="MV22" i="27"/>
  <c r="NY22" i="27"/>
  <c r="PB22" i="27"/>
  <c r="JA22" i="27"/>
  <c r="KQ22" i="27"/>
  <c r="LV22" i="27"/>
  <c r="MY22" i="27"/>
  <c r="OA22" i="27"/>
  <c r="PD22" i="27"/>
  <c r="LE22" i="27"/>
  <c r="PP22" i="27"/>
  <c r="LG22" i="27"/>
  <c r="PS22" i="27"/>
  <c r="LW22" i="27"/>
  <c r="MH22" i="27"/>
  <c r="MJ22" i="27"/>
  <c r="MZ22" i="27"/>
  <c r="NK22" i="27"/>
  <c r="NM22" i="27"/>
  <c r="JC22" i="27"/>
  <c r="OC22" i="27"/>
  <c r="JS22" i="27"/>
  <c r="OM22" i="27"/>
  <c r="JV22" i="27"/>
  <c r="OP22" i="27"/>
  <c r="KR22" i="27"/>
  <c r="PF22" i="27"/>
  <c r="IS99" i="27"/>
  <c r="JE99" i="27"/>
  <c r="JQ99" i="27"/>
  <c r="KC99" i="27"/>
  <c r="KO99" i="27"/>
  <c r="LA99" i="27"/>
  <c r="LM99" i="27"/>
  <c r="LY99" i="27"/>
  <c r="MK99" i="27"/>
  <c r="MW99" i="27"/>
  <c r="NI99" i="27"/>
  <c r="NU99" i="27"/>
  <c r="OG99" i="27"/>
  <c r="OS99" i="27"/>
  <c r="PE99" i="27"/>
  <c r="PQ99" i="27"/>
  <c r="IT99" i="27"/>
  <c r="JF99" i="27"/>
  <c r="JR99" i="27"/>
  <c r="KD99" i="27"/>
  <c r="KP99" i="27"/>
  <c r="LB99" i="27"/>
  <c r="LN99" i="27"/>
  <c r="LZ99" i="27"/>
  <c r="ML99" i="27"/>
  <c r="MX99" i="27"/>
  <c r="NJ99" i="27"/>
  <c r="NV99" i="27"/>
  <c r="OH99" i="27"/>
  <c r="OT99" i="27"/>
  <c r="PF99" i="27"/>
  <c r="PR99" i="27"/>
  <c r="IU99" i="27"/>
  <c r="JG99" i="27"/>
  <c r="JS99" i="27"/>
  <c r="KE99" i="27"/>
  <c r="KQ99" i="27"/>
  <c r="LC99" i="27"/>
  <c r="LO99" i="27"/>
  <c r="MA99" i="27"/>
  <c r="MM99" i="27"/>
  <c r="MY99" i="27"/>
  <c r="NK99" i="27"/>
  <c r="NW99" i="27"/>
  <c r="OI99" i="27"/>
  <c r="OU99" i="27"/>
  <c r="PG99" i="27"/>
  <c r="PS99" i="27"/>
  <c r="IJ99" i="27"/>
  <c r="IV99" i="27"/>
  <c r="JH99" i="27"/>
  <c r="JT99" i="27"/>
  <c r="KF99" i="27"/>
  <c r="KR99" i="27"/>
  <c r="LD99" i="27"/>
  <c r="LP99" i="27"/>
  <c r="MB99" i="27"/>
  <c r="MN99" i="27"/>
  <c r="MZ99" i="27"/>
  <c r="NL99" i="27"/>
  <c r="NX99" i="27"/>
  <c r="OJ99" i="27"/>
  <c r="OV99" i="27"/>
  <c r="PH99" i="27"/>
  <c r="PT99" i="27"/>
  <c r="IK99" i="27"/>
  <c r="IW99" i="27"/>
  <c r="JI99" i="27"/>
  <c r="JU99" i="27"/>
  <c r="KG99" i="27"/>
  <c r="KS99" i="27"/>
  <c r="LE99" i="27"/>
  <c r="LQ99" i="27"/>
  <c r="MC99" i="27"/>
  <c r="MO99" i="27"/>
  <c r="NA99" i="27"/>
  <c r="NM99" i="27"/>
  <c r="NY99" i="27"/>
  <c r="OK99" i="27"/>
  <c r="OW99" i="27"/>
  <c r="PI99" i="27"/>
  <c r="PU99" i="27"/>
  <c r="IL99" i="27"/>
  <c r="IX99" i="27"/>
  <c r="JJ99" i="27"/>
  <c r="JV99" i="27"/>
  <c r="KH99" i="27"/>
  <c r="KT99" i="27"/>
  <c r="LF99" i="27"/>
  <c r="LR99" i="27"/>
  <c r="MD99" i="27"/>
  <c r="MP99" i="27"/>
  <c r="NB99" i="27"/>
  <c r="NN99" i="27"/>
  <c r="NZ99" i="27"/>
  <c r="OL99" i="27"/>
  <c r="OX99" i="27"/>
  <c r="PJ99" i="27"/>
  <c r="PV99" i="27"/>
  <c r="IM99" i="27"/>
  <c r="IY99" i="27"/>
  <c r="JK99" i="27"/>
  <c r="JW99" i="27"/>
  <c r="KI99" i="27"/>
  <c r="KU99" i="27"/>
  <c r="LG99" i="27"/>
  <c r="LS99" i="27"/>
  <c r="ME99" i="27"/>
  <c r="MQ99" i="27"/>
  <c r="NC99" i="27"/>
  <c r="NO99" i="27"/>
  <c r="OA99" i="27"/>
  <c r="OM99" i="27"/>
  <c r="OY99" i="27"/>
  <c r="PK99" i="27"/>
  <c r="PW99" i="27"/>
  <c r="IN99" i="27"/>
  <c r="IZ99" i="27"/>
  <c r="JL99" i="27"/>
  <c r="JX99" i="27"/>
  <c r="KJ99" i="27"/>
  <c r="KV99" i="27"/>
  <c r="LH99" i="27"/>
  <c r="LT99" i="27"/>
  <c r="MF99" i="27"/>
  <c r="MR99" i="27"/>
  <c r="ND99" i="27"/>
  <c r="NP99" i="27"/>
  <c r="OB99" i="27"/>
  <c r="ON99" i="27"/>
  <c r="OZ99" i="27"/>
  <c r="PL99" i="27"/>
  <c r="PX99" i="27"/>
  <c r="IO99" i="27"/>
  <c r="JA99" i="27"/>
  <c r="JM99" i="27"/>
  <c r="JY99" i="27"/>
  <c r="KK99" i="27"/>
  <c r="KW99" i="27"/>
  <c r="LI99" i="27"/>
  <c r="LU99" i="27"/>
  <c r="MG99" i="27"/>
  <c r="MS99" i="27"/>
  <c r="NE99" i="27"/>
  <c r="NQ99" i="27"/>
  <c r="OC99" i="27"/>
  <c r="OO99" i="27"/>
  <c r="PA99" i="27"/>
  <c r="PM99" i="27"/>
  <c r="PY99" i="27"/>
  <c r="IQ99" i="27"/>
  <c r="JC99" i="27"/>
  <c r="JO99" i="27"/>
  <c r="KA99" i="27"/>
  <c r="KM99" i="27"/>
  <c r="KY99" i="27"/>
  <c r="LK99" i="27"/>
  <c r="LW99" i="27"/>
  <c r="MI99" i="27"/>
  <c r="MU99" i="27"/>
  <c r="NG99" i="27"/>
  <c r="NS99" i="27"/>
  <c r="OE99" i="27"/>
  <c r="OQ99" i="27"/>
  <c r="PC99" i="27"/>
  <c r="PO99" i="27"/>
  <c r="QA99" i="27"/>
  <c r="JZ99" i="27"/>
  <c r="MT99" i="27"/>
  <c r="PN99" i="27"/>
  <c r="KB99" i="27"/>
  <c r="MV99" i="27"/>
  <c r="PP99" i="27"/>
  <c r="KL99" i="27"/>
  <c r="NF99" i="27"/>
  <c r="PZ99" i="27"/>
  <c r="KN99" i="27"/>
  <c r="NH99" i="27"/>
  <c r="KX99" i="27"/>
  <c r="NR99" i="27"/>
  <c r="KZ99" i="27"/>
  <c r="NT99" i="27"/>
  <c r="IP99" i="27"/>
  <c r="LJ99" i="27"/>
  <c r="OD99" i="27"/>
  <c r="IR99" i="27"/>
  <c r="LL99" i="27"/>
  <c r="OF99" i="27"/>
  <c r="JB99" i="27"/>
  <c r="LV99" i="27"/>
  <c r="OP99" i="27"/>
  <c r="JD99" i="27"/>
  <c r="LX99" i="27"/>
  <c r="OR99" i="27"/>
  <c r="JN99" i="27"/>
  <c r="MH99" i="27"/>
  <c r="PB99" i="27"/>
  <c r="JP99" i="27"/>
  <c r="MJ99" i="27"/>
  <c r="PD99" i="27"/>
  <c r="IJ26" i="27"/>
  <c r="IV26" i="27"/>
  <c r="JH26" i="27"/>
  <c r="JT26" i="27"/>
  <c r="KF26" i="27"/>
  <c r="KR26" i="27"/>
  <c r="LD26" i="27"/>
  <c r="LP26" i="27"/>
  <c r="MB26" i="27"/>
  <c r="MN26" i="27"/>
  <c r="MZ26" i="27"/>
  <c r="NL26" i="27"/>
  <c r="NX26" i="27"/>
  <c r="OJ26" i="27"/>
  <c r="OV26" i="27"/>
  <c r="PH26" i="27"/>
  <c r="PT26" i="27"/>
  <c r="IL26" i="27"/>
  <c r="IX26" i="27"/>
  <c r="JJ26" i="27"/>
  <c r="JV26" i="27"/>
  <c r="KH26" i="27"/>
  <c r="KT26" i="27"/>
  <c r="LF26" i="27"/>
  <c r="LR26" i="27"/>
  <c r="MD26" i="27"/>
  <c r="MP26" i="27"/>
  <c r="NB26" i="27"/>
  <c r="NN26" i="27"/>
  <c r="NZ26" i="27"/>
  <c r="OL26" i="27"/>
  <c r="OX26" i="27"/>
  <c r="PJ26" i="27"/>
  <c r="PV26" i="27"/>
  <c r="IO26" i="27"/>
  <c r="JA26" i="27"/>
  <c r="JM26" i="27"/>
  <c r="JY26" i="27"/>
  <c r="KK26" i="27"/>
  <c r="KW26" i="27"/>
  <c r="LI26" i="27"/>
  <c r="LU26" i="27"/>
  <c r="MG26" i="27"/>
  <c r="MS26" i="27"/>
  <c r="NE26" i="27"/>
  <c r="NQ26" i="27"/>
  <c r="OC26" i="27"/>
  <c r="OO26" i="27"/>
  <c r="PA26" i="27"/>
  <c r="PM26" i="27"/>
  <c r="PY26" i="27"/>
  <c r="IP26" i="27"/>
  <c r="JB26" i="27"/>
  <c r="JN26" i="27"/>
  <c r="JZ26" i="27"/>
  <c r="KL26" i="27"/>
  <c r="KX26" i="27"/>
  <c r="LJ26" i="27"/>
  <c r="LV26" i="27"/>
  <c r="MH26" i="27"/>
  <c r="MT26" i="27"/>
  <c r="NF26" i="27"/>
  <c r="NR26" i="27"/>
  <c r="OD26" i="27"/>
  <c r="OP26" i="27"/>
  <c r="PB26" i="27"/>
  <c r="PN26" i="27"/>
  <c r="PZ26" i="27"/>
  <c r="IQ26" i="27"/>
  <c r="JC26" i="27"/>
  <c r="JO26" i="27"/>
  <c r="KA26" i="27"/>
  <c r="KM26" i="27"/>
  <c r="KY26" i="27"/>
  <c r="LK26" i="27"/>
  <c r="LW26" i="27"/>
  <c r="MI26" i="27"/>
  <c r="MU26" i="27"/>
  <c r="NG26" i="27"/>
  <c r="NS26" i="27"/>
  <c r="OE26" i="27"/>
  <c r="OQ26" i="27"/>
  <c r="PC26" i="27"/>
  <c r="PO26" i="27"/>
  <c r="QA26" i="27"/>
  <c r="IS26" i="27"/>
  <c r="JE26" i="27"/>
  <c r="JQ26" i="27"/>
  <c r="KC26" i="27"/>
  <c r="KO26" i="27"/>
  <c r="LA26" i="27"/>
  <c r="LM26" i="27"/>
  <c r="LY26" i="27"/>
  <c r="MK26" i="27"/>
  <c r="MW26" i="27"/>
  <c r="NI26" i="27"/>
  <c r="NU26" i="27"/>
  <c r="OG26" i="27"/>
  <c r="OS26" i="27"/>
  <c r="PE26" i="27"/>
  <c r="PQ26" i="27"/>
  <c r="IT26" i="27"/>
  <c r="JF26" i="27"/>
  <c r="JR26" i="27"/>
  <c r="KD26" i="27"/>
  <c r="KP26" i="27"/>
  <c r="LB26" i="27"/>
  <c r="LN26" i="27"/>
  <c r="LZ26" i="27"/>
  <c r="ML26" i="27"/>
  <c r="MX26" i="27"/>
  <c r="NJ26" i="27"/>
  <c r="NV26" i="27"/>
  <c r="OH26" i="27"/>
  <c r="OT26" i="27"/>
  <c r="PF26" i="27"/>
  <c r="PR26" i="27"/>
  <c r="JK26" i="27"/>
  <c r="KN26" i="27"/>
  <c r="LQ26" i="27"/>
  <c r="MR26" i="27"/>
  <c r="NW26" i="27"/>
  <c r="OY26" i="27"/>
  <c r="IK26" i="27"/>
  <c r="JL26" i="27"/>
  <c r="KQ26" i="27"/>
  <c r="LS26" i="27"/>
  <c r="MV26" i="27"/>
  <c r="NY26" i="27"/>
  <c r="OZ26" i="27"/>
  <c r="IM26" i="27"/>
  <c r="JP26" i="27"/>
  <c r="KS26" i="27"/>
  <c r="LT26" i="27"/>
  <c r="MY26" i="27"/>
  <c r="OA26" i="27"/>
  <c r="PD26" i="27"/>
  <c r="IN26" i="27"/>
  <c r="JS26" i="27"/>
  <c r="KU26" i="27"/>
  <c r="LX26" i="27"/>
  <c r="NA26" i="27"/>
  <c r="OB26" i="27"/>
  <c r="PG26" i="27"/>
  <c r="IR26" i="27"/>
  <c r="JU26" i="27"/>
  <c r="KV26" i="27"/>
  <c r="MA26" i="27"/>
  <c r="NC26" i="27"/>
  <c r="OF26" i="27"/>
  <c r="PI26" i="27"/>
  <c r="IU26" i="27"/>
  <c r="JW26" i="27"/>
  <c r="KZ26" i="27"/>
  <c r="MC26" i="27"/>
  <c r="ND26" i="27"/>
  <c r="OI26" i="27"/>
  <c r="PK26" i="27"/>
  <c r="IW26" i="27"/>
  <c r="JX26" i="27"/>
  <c r="LC26" i="27"/>
  <c r="ME26" i="27"/>
  <c r="NH26" i="27"/>
  <c r="OK26" i="27"/>
  <c r="PL26" i="27"/>
  <c r="IY26" i="27"/>
  <c r="KB26" i="27"/>
  <c r="LE26" i="27"/>
  <c r="MF26" i="27"/>
  <c r="NK26" i="27"/>
  <c r="OM26" i="27"/>
  <c r="PP26" i="27"/>
  <c r="IZ26" i="27"/>
  <c r="KE26" i="27"/>
  <c r="LG26" i="27"/>
  <c r="MJ26" i="27"/>
  <c r="NM26" i="27"/>
  <c r="ON26" i="27"/>
  <c r="PS26" i="27"/>
  <c r="JD26" i="27"/>
  <c r="KG26" i="27"/>
  <c r="LH26" i="27"/>
  <c r="MM26" i="27"/>
  <c r="NO26" i="27"/>
  <c r="OR26" i="27"/>
  <c r="PU26" i="27"/>
  <c r="JG26" i="27"/>
  <c r="KI26" i="27"/>
  <c r="LL26" i="27"/>
  <c r="MO26" i="27"/>
  <c r="NP26" i="27"/>
  <c r="OU26" i="27"/>
  <c r="PW26" i="27"/>
  <c r="JI26" i="27"/>
  <c r="KJ26" i="27"/>
  <c r="LO26" i="27"/>
  <c r="MQ26" i="27"/>
  <c r="NT26" i="27"/>
  <c r="OW26" i="27"/>
  <c r="PX26" i="27"/>
  <c r="IQ72" i="27"/>
  <c r="JC72" i="27"/>
  <c r="JO72" i="27"/>
  <c r="KA72" i="27"/>
  <c r="KM72" i="27"/>
  <c r="KY72" i="27"/>
  <c r="LK72" i="27"/>
  <c r="LW72" i="27"/>
  <c r="MI72" i="27"/>
  <c r="MU72" i="27"/>
  <c r="NG72" i="27"/>
  <c r="NS72" i="27"/>
  <c r="OE72" i="27"/>
  <c r="OQ72" i="27"/>
  <c r="PC72" i="27"/>
  <c r="PO72" i="27"/>
  <c r="QA72" i="27"/>
  <c r="IR72" i="27"/>
  <c r="JD72" i="27"/>
  <c r="JP72" i="27"/>
  <c r="KB72" i="27"/>
  <c r="KN72" i="27"/>
  <c r="KZ72" i="27"/>
  <c r="LL72" i="27"/>
  <c r="LX72" i="27"/>
  <c r="MJ72" i="27"/>
  <c r="MV72" i="27"/>
  <c r="NH72" i="27"/>
  <c r="NT72" i="27"/>
  <c r="OF72" i="27"/>
  <c r="OR72" i="27"/>
  <c r="PD72" i="27"/>
  <c r="PP72" i="27"/>
  <c r="IS72" i="27"/>
  <c r="JE72" i="27"/>
  <c r="JQ72" i="27"/>
  <c r="KC72" i="27"/>
  <c r="KO72" i="27"/>
  <c r="LA72" i="27"/>
  <c r="LM72" i="27"/>
  <c r="LY72" i="27"/>
  <c r="MK72" i="27"/>
  <c r="MW72" i="27"/>
  <c r="NI72" i="27"/>
  <c r="NU72" i="27"/>
  <c r="OG72" i="27"/>
  <c r="OS72" i="27"/>
  <c r="PE72" i="27"/>
  <c r="PQ72" i="27"/>
  <c r="IT72" i="27"/>
  <c r="JF72" i="27"/>
  <c r="JR72" i="27"/>
  <c r="KD72" i="27"/>
  <c r="KP72" i="27"/>
  <c r="LB72" i="27"/>
  <c r="LN72" i="27"/>
  <c r="LZ72" i="27"/>
  <c r="ML72" i="27"/>
  <c r="MX72" i="27"/>
  <c r="NJ72" i="27"/>
  <c r="NV72" i="27"/>
  <c r="OH72" i="27"/>
  <c r="OT72" i="27"/>
  <c r="PF72" i="27"/>
  <c r="PR72" i="27"/>
  <c r="IU72" i="27"/>
  <c r="JG72" i="27"/>
  <c r="JS72" i="27"/>
  <c r="KE72" i="27"/>
  <c r="KQ72" i="27"/>
  <c r="LC72" i="27"/>
  <c r="LO72" i="27"/>
  <c r="MA72" i="27"/>
  <c r="MM72" i="27"/>
  <c r="MY72" i="27"/>
  <c r="NK72" i="27"/>
  <c r="NW72" i="27"/>
  <c r="OI72" i="27"/>
  <c r="OU72" i="27"/>
  <c r="PG72" i="27"/>
  <c r="PS72" i="27"/>
  <c r="IJ72" i="27"/>
  <c r="IV72" i="27"/>
  <c r="JH72" i="27"/>
  <c r="JT72" i="27"/>
  <c r="KF72" i="27"/>
  <c r="KR72" i="27"/>
  <c r="LD72" i="27"/>
  <c r="LP72" i="27"/>
  <c r="MB72" i="27"/>
  <c r="MN72" i="27"/>
  <c r="MZ72" i="27"/>
  <c r="NL72" i="27"/>
  <c r="NX72" i="27"/>
  <c r="OJ72" i="27"/>
  <c r="OV72" i="27"/>
  <c r="PH72" i="27"/>
  <c r="PT72" i="27"/>
  <c r="IK72" i="27"/>
  <c r="IW72" i="27"/>
  <c r="JI72" i="27"/>
  <c r="JU72" i="27"/>
  <c r="KG72" i="27"/>
  <c r="KS72" i="27"/>
  <c r="LE72" i="27"/>
  <c r="LQ72" i="27"/>
  <c r="MC72" i="27"/>
  <c r="MO72" i="27"/>
  <c r="NA72" i="27"/>
  <c r="NM72" i="27"/>
  <c r="NY72" i="27"/>
  <c r="OK72" i="27"/>
  <c r="OW72" i="27"/>
  <c r="PI72" i="27"/>
  <c r="PU72" i="27"/>
  <c r="IL72" i="27"/>
  <c r="IX72" i="27"/>
  <c r="JJ72" i="27"/>
  <c r="JV72" i="27"/>
  <c r="KH72" i="27"/>
  <c r="KT72" i="27"/>
  <c r="LF72" i="27"/>
  <c r="LR72" i="27"/>
  <c r="MD72" i="27"/>
  <c r="MP72" i="27"/>
  <c r="NB72" i="27"/>
  <c r="NN72" i="27"/>
  <c r="NZ72" i="27"/>
  <c r="OL72" i="27"/>
  <c r="OX72" i="27"/>
  <c r="PJ72" i="27"/>
  <c r="PV72" i="27"/>
  <c r="IM72" i="27"/>
  <c r="IY72" i="27"/>
  <c r="JK72" i="27"/>
  <c r="JW72" i="27"/>
  <c r="KI72" i="27"/>
  <c r="KU72" i="27"/>
  <c r="LG72" i="27"/>
  <c r="LS72" i="27"/>
  <c r="ME72" i="27"/>
  <c r="MQ72" i="27"/>
  <c r="NC72" i="27"/>
  <c r="NO72" i="27"/>
  <c r="OA72" i="27"/>
  <c r="OM72" i="27"/>
  <c r="OY72" i="27"/>
  <c r="PK72" i="27"/>
  <c r="PW72" i="27"/>
  <c r="IN72" i="27"/>
  <c r="IZ72" i="27"/>
  <c r="JL72" i="27"/>
  <c r="JX72" i="27"/>
  <c r="KJ72" i="27"/>
  <c r="KV72" i="27"/>
  <c r="LH72" i="27"/>
  <c r="LT72" i="27"/>
  <c r="MF72" i="27"/>
  <c r="MR72" i="27"/>
  <c r="ND72" i="27"/>
  <c r="NP72" i="27"/>
  <c r="OB72" i="27"/>
  <c r="ON72" i="27"/>
  <c r="OZ72" i="27"/>
  <c r="PL72" i="27"/>
  <c r="PX72" i="27"/>
  <c r="IO72" i="27"/>
  <c r="JA72" i="27"/>
  <c r="JM72" i="27"/>
  <c r="JY72" i="27"/>
  <c r="KK72" i="27"/>
  <c r="KW72" i="27"/>
  <c r="LI72" i="27"/>
  <c r="LU72" i="27"/>
  <c r="MG72" i="27"/>
  <c r="MS72" i="27"/>
  <c r="NE72" i="27"/>
  <c r="NQ72" i="27"/>
  <c r="OC72" i="27"/>
  <c r="OO72" i="27"/>
  <c r="PA72" i="27"/>
  <c r="PM72" i="27"/>
  <c r="PY72" i="27"/>
  <c r="LJ72" i="27"/>
  <c r="LV72" i="27"/>
  <c r="MH72" i="27"/>
  <c r="MT72" i="27"/>
  <c r="NF72" i="27"/>
  <c r="NR72" i="27"/>
  <c r="IP72" i="27"/>
  <c r="OD72" i="27"/>
  <c r="JB72" i="27"/>
  <c r="OP72" i="27"/>
  <c r="JN72" i="27"/>
  <c r="PB72" i="27"/>
  <c r="JZ72" i="27"/>
  <c r="PN72" i="27"/>
  <c r="KL72" i="27"/>
  <c r="PZ72" i="27"/>
  <c r="KX72" i="27"/>
  <c r="IO87" i="27"/>
  <c r="JA87" i="27"/>
  <c r="JM87" i="27"/>
  <c r="JY87" i="27"/>
  <c r="KK87" i="27"/>
  <c r="KW87" i="27"/>
  <c r="LI87" i="27"/>
  <c r="LU87" i="27"/>
  <c r="MG87" i="27"/>
  <c r="MS87" i="27"/>
  <c r="NE87" i="27"/>
  <c r="NQ87" i="27"/>
  <c r="OC87" i="27"/>
  <c r="OO87" i="27"/>
  <c r="PA87" i="27"/>
  <c r="PM87" i="27"/>
  <c r="PY87" i="27"/>
  <c r="IP87" i="27"/>
  <c r="JB87" i="27"/>
  <c r="JN87" i="27"/>
  <c r="JZ87" i="27"/>
  <c r="KL87" i="27"/>
  <c r="KX87" i="27"/>
  <c r="LJ87" i="27"/>
  <c r="LV87" i="27"/>
  <c r="MH87" i="27"/>
  <c r="MT87" i="27"/>
  <c r="NF87" i="27"/>
  <c r="NR87" i="27"/>
  <c r="OD87" i="27"/>
  <c r="OP87" i="27"/>
  <c r="PB87" i="27"/>
  <c r="PN87" i="27"/>
  <c r="PZ87" i="27"/>
  <c r="IQ87" i="27"/>
  <c r="JC87" i="27"/>
  <c r="JO87" i="27"/>
  <c r="KA87" i="27"/>
  <c r="KM87" i="27"/>
  <c r="KY87" i="27"/>
  <c r="LK87" i="27"/>
  <c r="LW87" i="27"/>
  <c r="MI87" i="27"/>
  <c r="MU87" i="27"/>
  <c r="NG87" i="27"/>
  <c r="NS87" i="27"/>
  <c r="OE87" i="27"/>
  <c r="OQ87" i="27"/>
  <c r="PC87" i="27"/>
  <c r="PO87" i="27"/>
  <c r="QA87" i="27"/>
  <c r="IR87" i="27"/>
  <c r="JD87" i="27"/>
  <c r="JP87" i="27"/>
  <c r="KB87" i="27"/>
  <c r="KN87" i="27"/>
  <c r="KZ87" i="27"/>
  <c r="LL87" i="27"/>
  <c r="LX87" i="27"/>
  <c r="MJ87" i="27"/>
  <c r="MV87" i="27"/>
  <c r="NH87" i="27"/>
  <c r="NT87" i="27"/>
  <c r="OF87" i="27"/>
  <c r="OR87" i="27"/>
  <c r="PD87" i="27"/>
  <c r="PP87" i="27"/>
  <c r="IS87" i="27"/>
  <c r="JE87" i="27"/>
  <c r="JQ87" i="27"/>
  <c r="KC87" i="27"/>
  <c r="KO87" i="27"/>
  <c r="LA87" i="27"/>
  <c r="LM87" i="27"/>
  <c r="LY87" i="27"/>
  <c r="MK87" i="27"/>
  <c r="MW87" i="27"/>
  <c r="NI87" i="27"/>
  <c r="NU87" i="27"/>
  <c r="OG87" i="27"/>
  <c r="OS87" i="27"/>
  <c r="PE87" i="27"/>
  <c r="PQ87" i="27"/>
  <c r="IT87" i="27"/>
  <c r="JF87" i="27"/>
  <c r="JR87" i="27"/>
  <c r="KD87" i="27"/>
  <c r="KP87" i="27"/>
  <c r="LB87" i="27"/>
  <c r="LN87" i="27"/>
  <c r="LZ87" i="27"/>
  <c r="ML87" i="27"/>
  <c r="MX87" i="27"/>
  <c r="NJ87" i="27"/>
  <c r="NV87" i="27"/>
  <c r="OH87" i="27"/>
  <c r="OT87" i="27"/>
  <c r="PF87" i="27"/>
  <c r="PR87" i="27"/>
  <c r="IU87" i="27"/>
  <c r="JG87" i="27"/>
  <c r="JS87" i="27"/>
  <c r="KE87" i="27"/>
  <c r="KQ87" i="27"/>
  <c r="LC87" i="27"/>
  <c r="LO87" i="27"/>
  <c r="MA87" i="27"/>
  <c r="MM87" i="27"/>
  <c r="MY87" i="27"/>
  <c r="NK87" i="27"/>
  <c r="NW87" i="27"/>
  <c r="OI87" i="27"/>
  <c r="OU87" i="27"/>
  <c r="PG87" i="27"/>
  <c r="PS87" i="27"/>
  <c r="IJ87" i="27"/>
  <c r="IV87" i="27"/>
  <c r="JH87" i="27"/>
  <c r="JT87" i="27"/>
  <c r="KF87" i="27"/>
  <c r="KR87" i="27"/>
  <c r="LD87" i="27"/>
  <c r="LP87" i="27"/>
  <c r="MB87" i="27"/>
  <c r="MN87" i="27"/>
  <c r="MZ87" i="27"/>
  <c r="NL87" i="27"/>
  <c r="NX87" i="27"/>
  <c r="OJ87" i="27"/>
  <c r="OV87" i="27"/>
  <c r="PH87" i="27"/>
  <c r="PT87" i="27"/>
  <c r="IK87" i="27"/>
  <c r="IW87" i="27"/>
  <c r="JI87" i="27"/>
  <c r="JU87" i="27"/>
  <c r="KG87" i="27"/>
  <c r="KS87" i="27"/>
  <c r="LE87" i="27"/>
  <c r="LQ87" i="27"/>
  <c r="MC87" i="27"/>
  <c r="MO87" i="27"/>
  <c r="NA87" i="27"/>
  <c r="NM87" i="27"/>
  <c r="NY87" i="27"/>
  <c r="OK87" i="27"/>
  <c r="OW87" i="27"/>
  <c r="PI87" i="27"/>
  <c r="PU87" i="27"/>
  <c r="IL87" i="27"/>
  <c r="IX87" i="27"/>
  <c r="JJ87" i="27"/>
  <c r="JV87" i="27"/>
  <c r="KH87" i="27"/>
  <c r="KT87" i="27"/>
  <c r="LF87" i="27"/>
  <c r="LR87" i="27"/>
  <c r="MD87" i="27"/>
  <c r="MP87" i="27"/>
  <c r="NB87" i="27"/>
  <c r="NN87" i="27"/>
  <c r="NZ87" i="27"/>
  <c r="OL87" i="27"/>
  <c r="OX87" i="27"/>
  <c r="PJ87" i="27"/>
  <c r="PV87" i="27"/>
  <c r="IM87" i="27"/>
  <c r="IY87" i="27"/>
  <c r="JK87" i="27"/>
  <c r="JW87" i="27"/>
  <c r="KI87" i="27"/>
  <c r="KU87" i="27"/>
  <c r="LG87" i="27"/>
  <c r="LS87" i="27"/>
  <c r="ME87" i="27"/>
  <c r="MQ87" i="27"/>
  <c r="NC87" i="27"/>
  <c r="NO87" i="27"/>
  <c r="OA87" i="27"/>
  <c r="OM87" i="27"/>
  <c r="OY87" i="27"/>
  <c r="PK87" i="27"/>
  <c r="PW87" i="27"/>
  <c r="LT87" i="27"/>
  <c r="MF87" i="27"/>
  <c r="MR87" i="27"/>
  <c r="ND87" i="27"/>
  <c r="NP87" i="27"/>
  <c r="IN87" i="27"/>
  <c r="OB87" i="27"/>
  <c r="IZ87" i="27"/>
  <c r="ON87" i="27"/>
  <c r="JL87" i="27"/>
  <c r="OZ87" i="27"/>
  <c r="JX87" i="27"/>
  <c r="PL87" i="27"/>
  <c r="KV87" i="27"/>
  <c r="KJ87" i="27"/>
  <c r="LH87" i="27"/>
  <c r="PX87" i="27"/>
  <c r="IL38" i="27"/>
  <c r="IX38" i="27"/>
  <c r="JJ38" i="27"/>
  <c r="JV38" i="27"/>
  <c r="KH38" i="27"/>
  <c r="KT38" i="27"/>
  <c r="LF38" i="27"/>
  <c r="LR38" i="27"/>
  <c r="MD38" i="27"/>
  <c r="MP38" i="27"/>
  <c r="NB38" i="27"/>
  <c r="NN38" i="27"/>
  <c r="NZ38" i="27"/>
  <c r="OL38" i="27"/>
  <c r="OX38" i="27"/>
  <c r="PJ38" i="27"/>
  <c r="PV38" i="27"/>
  <c r="IM38" i="27"/>
  <c r="IY38" i="27"/>
  <c r="JK38" i="27"/>
  <c r="JW38" i="27"/>
  <c r="KI38" i="27"/>
  <c r="KU38" i="27"/>
  <c r="LG38" i="27"/>
  <c r="LS38" i="27"/>
  <c r="ME38" i="27"/>
  <c r="MQ38" i="27"/>
  <c r="NC38" i="27"/>
  <c r="NO38" i="27"/>
  <c r="OA38" i="27"/>
  <c r="OM38" i="27"/>
  <c r="OY38" i="27"/>
  <c r="PK38" i="27"/>
  <c r="PW38" i="27"/>
  <c r="IN38" i="27"/>
  <c r="IZ38" i="27"/>
  <c r="JL38" i="27"/>
  <c r="JX38" i="27"/>
  <c r="KJ38" i="27"/>
  <c r="KV38" i="27"/>
  <c r="LH38" i="27"/>
  <c r="LT38" i="27"/>
  <c r="MF38" i="27"/>
  <c r="MR38" i="27"/>
  <c r="ND38" i="27"/>
  <c r="NP38" i="27"/>
  <c r="OB38" i="27"/>
  <c r="ON38" i="27"/>
  <c r="OZ38" i="27"/>
  <c r="PL38" i="27"/>
  <c r="PX38" i="27"/>
  <c r="IO38" i="27"/>
  <c r="JA38" i="27"/>
  <c r="JM38" i="27"/>
  <c r="JY38" i="27"/>
  <c r="KK38" i="27"/>
  <c r="KW38" i="27"/>
  <c r="LI38" i="27"/>
  <c r="LU38" i="27"/>
  <c r="MG38" i="27"/>
  <c r="MS38" i="27"/>
  <c r="NE38" i="27"/>
  <c r="NQ38" i="27"/>
  <c r="OC38" i="27"/>
  <c r="OO38" i="27"/>
  <c r="PA38" i="27"/>
  <c r="PM38" i="27"/>
  <c r="PY38" i="27"/>
  <c r="IP38" i="27"/>
  <c r="JB38" i="27"/>
  <c r="JN38" i="27"/>
  <c r="JZ38" i="27"/>
  <c r="KL38" i="27"/>
  <c r="KX38" i="27"/>
  <c r="LJ38" i="27"/>
  <c r="LV38" i="27"/>
  <c r="MH38" i="27"/>
  <c r="MT38" i="27"/>
  <c r="NF38" i="27"/>
  <c r="NR38" i="27"/>
  <c r="OD38" i="27"/>
  <c r="OP38" i="27"/>
  <c r="PB38" i="27"/>
  <c r="PN38" i="27"/>
  <c r="PZ38" i="27"/>
  <c r="IQ38" i="27"/>
  <c r="JC38" i="27"/>
  <c r="JO38" i="27"/>
  <c r="KA38" i="27"/>
  <c r="KM38" i="27"/>
  <c r="KY38" i="27"/>
  <c r="LK38" i="27"/>
  <c r="LW38" i="27"/>
  <c r="MI38" i="27"/>
  <c r="MU38" i="27"/>
  <c r="NG38" i="27"/>
  <c r="NS38" i="27"/>
  <c r="OE38" i="27"/>
  <c r="OQ38" i="27"/>
  <c r="PC38" i="27"/>
  <c r="PO38" i="27"/>
  <c r="QA38" i="27"/>
  <c r="IR38" i="27"/>
  <c r="JD38" i="27"/>
  <c r="JP38" i="27"/>
  <c r="KB38" i="27"/>
  <c r="KN38" i="27"/>
  <c r="KZ38" i="27"/>
  <c r="LL38" i="27"/>
  <c r="LX38" i="27"/>
  <c r="MJ38" i="27"/>
  <c r="MV38" i="27"/>
  <c r="NH38" i="27"/>
  <c r="NT38" i="27"/>
  <c r="OF38" i="27"/>
  <c r="OR38" i="27"/>
  <c r="PD38" i="27"/>
  <c r="PP38" i="27"/>
  <c r="IS38" i="27"/>
  <c r="JE38" i="27"/>
  <c r="JQ38" i="27"/>
  <c r="KC38" i="27"/>
  <c r="KO38" i="27"/>
  <c r="LA38" i="27"/>
  <c r="LM38" i="27"/>
  <c r="LY38" i="27"/>
  <c r="MK38" i="27"/>
  <c r="MW38" i="27"/>
  <c r="NI38" i="27"/>
  <c r="NU38" i="27"/>
  <c r="OG38" i="27"/>
  <c r="OS38" i="27"/>
  <c r="PE38" i="27"/>
  <c r="PQ38" i="27"/>
  <c r="IT38" i="27"/>
  <c r="JF38" i="27"/>
  <c r="JR38" i="27"/>
  <c r="KD38" i="27"/>
  <c r="KP38" i="27"/>
  <c r="LB38" i="27"/>
  <c r="LN38" i="27"/>
  <c r="LZ38" i="27"/>
  <c r="ML38" i="27"/>
  <c r="MX38" i="27"/>
  <c r="NJ38" i="27"/>
  <c r="NV38" i="27"/>
  <c r="OH38" i="27"/>
  <c r="OT38" i="27"/>
  <c r="PF38" i="27"/>
  <c r="PR38" i="27"/>
  <c r="IU38" i="27"/>
  <c r="JG38" i="27"/>
  <c r="JS38" i="27"/>
  <c r="KE38" i="27"/>
  <c r="KQ38" i="27"/>
  <c r="LC38" i="27"/>
  <c r="LO38" i="27"/>
  <c r="MA38" i="27"/>
  <c r="MM38" i="27"/>
  <c r="MY38" i="27"/>
  <c r="NK38" i="27"/>
  <c r="NW38" i="27"/>
  <c r="OI38" i="27"/>
  <c r="OU38" i="27"/>
  <c r="PG38" i="27"/>
  <c r="PS38" i="27"/>
  <c r="IJ38" i="27"/>
  <c r="IV38" i="27"/>
  <c r="JH38" i="27"/>
  <c r="JT38" i="27"/>
  <c r="KF38" i="27"/>
  <c r="KR38" i="27"/>
  <c r="LD38" i="27"/>
  <c r="LP38" i="27"/>
  <c r="MB38" i="27"/>
  <c r="MN38" i="27"/>
  <c r="MZ38" i="27"/>
  <c r="NL38" i="27"/>
  <c r="NX38" i="27"/>
  <c r="OJ38" i="27"/>
  <c r="OV38" i="27"/>
  <c r="PH38" i="27"/>
  <c r="PT38" i="27"/>
  <c r="JU38" i="27"/>
  <c r="PI38" i="27"/>
  <c r="KG38" i="27"/>
  <c r="PU38" i="27"/>
  <c r="KS38" i="27"/>
  <c r="LE38" i="27"/>
  <c r="LQ38" i="27"/>
  <c r="MC38" i="27"/>
  <c r="MO38" i="27"/>
  <c r="NA38" i="27"/>
  <c r="NM38" i="27"/>
  <c r="IK38" i="27"/>
  <c r="NY38" i="27"/>
  <c r="IW38" i="27"/>
  <c r="OK38" i="27"/>
  <c r="JI38" i="27"/>
  <c r="OW38" i="27"/>
  <c r="IO98" i="27"/>
  <c r="JA98" i="27"/>
  <c r="JM98" i="27"/>
  <c r="JY98" i="27"/>
  <c r="KK98" i="27"/>
  <c r="KW98" i="27"/>
  <c r="LI98" i="27"/>
  <c r="LU98" i="27"/>
  <c r="MG98" i="27"/>
  <c r="MS98" i="27"/>
  <c r="NE98" i="27"/>
  <c r="NQ98" i="27"/>
  <c r="OC98" i="27"/>
  <c r="OO98" i="27"/>
  <c r="PA98" i="27"/>
  <c r="PM98" i="27"/>
  <c r="PY98" i="27"/>
  <c r="IP98" i="27"/>
  <c r="JB98" i="27"/>
  <c r="JN98" i="27"/>
  <c r="JZ98" i="27"/>
  <c r="KL98" i="27"/>
  <c r="KX98" i="27"/>
  <c r="LJ98" i="27"/>
  <c r="LV98" i="27"/>
  <c r="MH98" i="27"/>
  <c r="MT98" i="27"/>
  <c r="NF98" i="27"/>
  <c r="NR98" i="27"/>
  <c r="OD98" i="27"/>
  <c r="OP98" i="27"/>
  <c r="PB98" i="27"/>
  <c r="PN98" i="27"/>
  <c r="PZ98" i="27"/>
  <c r="IQ98" i="27"/>
  <c r="JC98" i="27"/>
  <c r="JO98" i="27"/>
  <c r="KA98" i="27"/>
  <c r="KM98" i="27"/>
  <c r="KY98" i="27"/>
  <c r="LK98" i="27"/>
  <c r="LW98" i="27"/>
  <c r="MI98" i="27"/>
  <c r="MU98" i="27"/>
  <c r="NG98" i="27"/>
  <c r="NS98" i="27"/>
  <c r="OE98" i="27"/>
  <c r="OQ98" i="27"/>
  <c r="PC98" i="27"/>
  <c r="PO98" i="27"/>
  <c r="QA98" i="27"/>
  <c r="IR98" i="27"/>
  <c r="JD98" i="27"/>
  <c r="JP98" i="27"/>
  <c r="KB98" i="27"/>
  <c r="KN98" i="27"/>
  <c r="KZ98" i="27"/>
  <c r="LL98" i="27"/>
  <c r="LX98" i="27"/>
  <c r="MJ98" i="27"/>
  <c r="MV98" i="27"/>
  <c r="NH98" i="27"/>
  <c r="NT98" i="27"/>
  <c r="OF98" i="27"/>
  <c r="OR98" i="27"/>
  <c r="PD98" i="27"/>
  <c r="PP98" i="27"/>
  <c r="IS98" i="27"/>
  <c r="JE98" i="27"/>
  <c r="JQ98" i="27"/>
  <c r="KC98" i="27"/>
  <c r="KO98" i="27"/>
  <c r="LA98" i="27"/>
  <c r="LM98" i="27"/>
  <c r="LY98" i="27"/>
  <c r="MK98" i="27"/>
  <c r="MW98" i="27"/>
  <c r="NI98" i="27"/>
  <c r="NU98" i="27"/>
  <c r="OG98" i="27"/>
  <c r="OS98" i="27"/>
  <c r="PE98" i="27"/>
  <c r="PQ98" i="27"/>
  <c r="IT98" i="27"/>
  <c r="JF98" i="27"/>
  <c r="JR98" i="27"/>
  <c r="KD98" i="27"/>
  <c r="KP98" i="27"/>
  <c r="LB98" i="27"/>
  <c r="LN98" i="27"/>
  <c r="LZ98" i="27"/>
  <c r="ML98" i="27"/>
  <c r="MX98" i="27"/>
  <c r="NJ98" i="27"/>
  <c r="NV98" i="27"/>
  <c r="OH98" i="27"/>
  <c r="OT98" i="27"/>
  <c r="PF98" i="27"/>
  <c r="PR98" i="27"/>
  <c r="IU98" i="27"/>
  <c r="JG98" i="27"/>
  <c r="JS98" i="27"/>
  <c r="KE98" i="27"/>
  <c r="KQ98" i="27"/>
  <c r="LC98" i="27"/>
  <c r="LO98" i="27"/>
  <c r="MA98" i="27"/>
  <c r="MM98" i="27"/>
  <c r="MY98" i="27"/>
  <c r="NK98" i="27"/>
  <c r="NW98" i="27"/>
  <c r="OI98" i="27"/>
  <c r="OU98" i="27"/>
  <c r="PG98" i="27"/>
  <c r="PS98" i="27"/>
  <c r="IJ98" i="27"/>
  <c r="IV98" i="27"/>
  <c r="JH98" i="27"/>
  <c r="JT98" i="27"/>
  <c r="KF98" i="27"/>
  <c r="KR98" i="27"/>
  <c r="LD98" i="27"/>
  <c r="LP98" i="27"/>
  <c r="MB98" i="27"/>
  <c r="MN98" i="27"/>
  <c r="MZ98" i="27"/>
  <c r="NL98" i="27"/>
  <c r="NX98" i="27"/>
  <c r="OJ98" i="27"/>
  <c r="OV98" i="27"/>
  <c r="PH98" i="27"/>
  <c r="PT98" i="27"/>
  <c r="IK98" i="27"/>
  <c r="IW98" i="27"/>
  <c r="JI98" i="27"/>
  <c r="JU98" i="27"/>
  <c r="KG98" i="27"/>
  <c r="KS98" i="27"/>
  <c r="LE98" i="27"/>
  <c r="LQ98" i="27"/>
  <c r="MC98" i="27"/>
  <c r="MO98" i="27"/>
  <c r="NA98" i="27"/>
  <c r="NM98" i="27"/>
  <c r="NY98" i="27"/>
  <c r="OK98" i="27"/>
  <c r="OW98" i="27"/>
  <c r="PI98" i="27"/>
  <c r="PU98" i="27"/>
  <c r="IM98" i="27"/>
  <c r="IY98" i="27"/>
  <c r="JK98" i="27"/>
  <c r="JW98" i="27"/>
  <c r="KI98" i="27"/>
  <c r="KU98" i="27"/>
  <c r="LG98" i="27"/>
  <c r="LS98" i="27"/>
  <c r="ME98" i="27"/>
  <c r="MQ98" i="27"/>
  <c r="NC98" i="27"/>
  <c r="NO98" i="27"/>
  <c r="OA98" i="27"/>
  <c r="OM98" i="27"/>
  <c r="OY98" i="27"/>
  <c r="PK98" i="27"/>
  <c r="PW98" i="27"/>
  <c r="JJ98" i="27"/>
  <c r="MD98" i="27"/>
  <c r="OX98" i="27"/>
  <c r="JL98" i="27"/>
  <c r="MF98" i="27"/>
  <c r="OZ98" i="27"/>
  <c r="JV98" i="27"/>
  <c r="MP98" i="27"/>
  <c r="PJ98" i="27"/>
  <c r="JX98" i="27"/>
  <c r="MR98" i="27"/>
  <c r="PL98" i="27"/>
  <c r="KH98" i="27"/>
  <c r="NB98" i="27"/>
  <c r="PV98" i="27"/>
  <c r="KJ98" i="27"/>
  <c r="ND98" i="27"/>
  <c r="PX98" i="27"/>
  <c r="KT98" i="27"/>
  <c r="NN98" i="27"/>
  <c r="KV98" i="27"/>
  <c r="NP98" i="27"/>
  <c r="IL98" i="27"/>
  <c r="LF98" i="27"/>
  <c r="NZ98" i="27"/>
  <c r="IN98" i="27"/>
  <c r="LH98" i="27"/>
  <c r="OB98" i="27"/>
  <c r="IX98" i="27"/>
  <c r="LR98" i="27"/>
  <c r="OL98" i="27"/>
  <c r="IZ98" i="27"/>
  <c r="LT98" i="27"/>
  <c r="ON98" i="27"/>
  <c r="IK100" i="27"/>
  <c r="IW100" i="27"/>
  <c r="JI100" i="27"/>
  <c r="JU100" i="27"/>
  <c r="KG100" i="27"/>
  <c r="KS100" i="27"/>
  <c r="LE100" i="27"/>
  <c r="LQ100" i="27"/>
  <c r="MC100" i="27"/>
  <c r="MO100" i="27"/>
  <c r="NA100" i="27"/>
  <c r="NM100" i="27"/>
  <c r="NY100" i="27"/>
  <c r="OK100" i="27"/>
  <c r="OW100" i="27"/>
  <c r="PI100" i="27"/>
  <c r="PU100" i="27"/>
  <c r="IL100" i="27"/>
  <c r="IX100" i="27"/>
  <c r="JJ100" i="27"/>
  <c r="JV100" i="27"/>
  <c r="KH100" i="27"/>
  <c r="KT100" i="27"/>
  <c r="LF100" i="27"/>
  <c r="LR100" i="27"/>
  <c r="MD100" i="27"/>
  <c r="MP100" i="27"/>
  <c r="NB100" i="27"/>
  <c r="NN100" i="27"/>
  <c r="NZ100" i="27"/>
  <c r="OL100" i="27"/>
  <c r="OX100" i="27"/>
  <c r="PJ100" i="27"/>
  <c r="PV100" i="27"/>
  <c r="IM100" i="27"/>
  <c r="IY100" i="27"/>
  <c r="JK100" i="27"/>
  <c r="JW100" i="27"/>
  <c r="KI100" i="27"/>
  <c r="KU100" i="27"/>
  <c r="LG100" i="27"/>
  <c r="LS100" i="27"/>
  <c r="ME100" i="27"/>
  <c r="MQ100" i="27"/>
  <c r="NC100" i="27"/>
  <c r="NO100" i="27"/>
  <c r="OA100" i="27"/>
  <c r="OM100" i="27"/>
  <c r="OY100" i="27"/>
  <c r="PK100" i="27"/>
  <c r="PW100" i="27"/>
  <c r="IN100" i="27"/>
  <c r="IZ100" i="27"/>
  <c r="JL100" i="27"/>
  <c r="JX100" i="27"/>
  <c r="KJ100" i="27"/>
  <c r="KV100" i="27"/>
  <c r="LH100" i="27"/>
  <c r="LT100" i="27"/>
  <c r="MF100" i="27"/>
  <c r="MR100" i="27"/>
  <c r="ND100" i="27"/>
  <c r="NP100" i="27"/>
  <c r="OB100" i="27"/>
  <c r="ON100" i="27"/>
  <c r="OZ100" i="27"/>
  <c r="PL100" i="27"/>
  <c r="PX100" i="27"/>
  <c r="IO100" i="27"/>
  <c r="JA100" i="27"/>
  <c r="JM100" i="27"/>
  <c r="JY100" i="27"/>
  <c r="KK100" i="27"/>
  <c r="KW100" i="27"/>
  <c r="LI100" i="27"/>
  <c r="LU100" i="27"/>
  <c r="MG100" i="27"/>
  <c r="MS100" i="27"/>
  <c r="NE100" i="27"/>
  <c r="NQ100" i="27"/>
  <c r="OC100" i="27"/>
  <c r="OO100" i="27"/>
  <c r="PA100" i="27"/>
  <c r="PM100" i="27"/>
  <c r="PY100" i="27"/>
  <c r="IP100" i="27"/>
  <c r="JB100" i="27"/>
  <c r="JN100" i="27"/>
  <c r="JZ100" i="27"/>
  <c r="KL100" i="27"/>
  <c r="KX100" i="27"/>
  <c r="LJ100" i="27"/>
  <c r="LV100" i="27"/>
  <c r="MH100" i="27"/>
  <c r="MT100" i="27"/>
  <c r="NF100" i="27"/>
  <c r="NR100" i="27"/>
  <c r="OD100" i="27"/>
  <c r="OP100" i="27"/>
  <c r="PB100" i="27"/>
  <c r="PN100" i="27"/>
  <c r="PZ100" i="27"/>
  <c r="IQ100" i="27"/>
  <c r="JC100" i="27"/>
  <c r="JO100" i="27"/>
  <c r="KA100" i="27"/>
  <c r="KM100" i="27"/>
  <c r="KY100" i="27"/>
  <c r="LK100" i="27"/>
  <c r="LW100" i="27"/>
  <c r="MI100" i="27"/>
  <c r="MU100" i="27"/>
  <c r="NG100" i="27"/>
  <c r="NS100" i="27"/>
  <c r="OE100" i="27"/>
  <c r="OQ100" i="27"/>
  <c r="PC100" i="27"/>
  <c r="PO100" i="27"/>
  <c r="QA100" i="27"/>
  <c r="IR100" i="27"/>
  <c r="JD100" i="27"/>
  <c r="JP100" i="27"/>
  <c r="KB100" i="27"/>
  <c r="KN100" i="27"/>
  <c r="KZ100" i="27"/>
  <c r="LL100" i="27"/>
  <c r="LX100" i="27"/>
  <c r="MJ100" i="27"/>
  <c r="MV100" i="27"/>
  <c r="NH100" i="27"/>
  <c r="NT100" i="27"/>
  <c r="OF100" i="27"/>
  <c r="OR100" i="27"/>
  <c r="PD100" i="27"/>
  <c r="PP100" i="27"/>
  <c r="IS100" i="27"/>
  <c r="JE100" i="27"/>
  <c r="JQ100" i="27"/>
  <c r="KC100" i="27"/>
  <c r="KO100" i="27"/>
  <c r="LA100" i="27"/>
  <c r="LM100" i="27"/>
  <c r="LY100" i="27"/>
  <c r="MK100" i="27"/>
  <c r="MW100" i="27"/>
  <c r="NI100" i="27"/>
  <c r="NU100" i="27"/>
  <c r="OG100" i="27"/>
  <c r="OS100" i="27"/>
  <c r="PE100" i="27"/>
  <c r="PQ100" i="27"/>
  <c r="IU100" i="27"/>
  <c r="JG100" i="27"/>
  <c r="JS100" i="27"/>
  <c r="KE100" i="27"/>
  <c r="KQ100" i="27"/>
  <c r="LC100" i="27"/>
  <c r="LO100" i="27"/>
  <c r="MA100" i="27"/>
  <c r="MM100" i="27"/>
  <c r="MY100" i="27"/>
  <c r="NK100" i="27"/>
  <c r="NW100" i="27"/>
  <c r="OI100" i="27"/>
  <c r="OU100" i="27"/>
  <c r="PG100" i="27"/>
  <c r="PS100" i="27"/>
  <c r="KP100" i="27"/>
  <c r="NJ100" i="27"/>
  <c r="KR100" i="27"/>
  <c r="NL100" i="27"/>
  <c r="LB100" i="27"/>
  <c r="NV100" i="27"/>
  <c r="IJ100" i="27"/>
  <c r="LD100" i="27"/>
  <c r="NX100" i="27"/>
  <c r="IT100" i="27"/>
  <c r="LN100" i="27"/>
  <c r="OH100" i="27"/>
  <c r="IV100" i="27"/>
  <c r="LP100" i="27"/>
  <c r="OJ100" i="27"/>
  <c r="JF100" i="27"/>
  <c r="LZ100" i="27"/>
  <c r="OT100" i="27"/>
  <c r="JH100" i="27"/>
  <c r="MB100" i="27"/>
  <c r="OV100" i="27"/>
  <c r="JR100" i="27"/>
  <c r="ML100" i="27"/>
  <c r="PF100" i="27"/>
  <c r="JT100" i="27"/>
  <c r="MN100" i="27"/>
  <c r="PH100" i="27"/>
  <c r="KD100" i="27"/>
  <c r="MX100" i="27"/>
  <c r="PR100" i="27"/>
  <c r="KF100" i="27"/>
  <c r="MZ100" i="27"/>
  <c r="PT100" i="27"/>
  <c r="IP42" i="27"/>
  <c r="JB42" i="27"/>
  <c r="JN42" i="27"/>
  <c r="JZ42" i="27"/>
  <c r="KL42" i="27"/>
  <c r="KX42" i="27"/>
  <c r="LJ42" i="27"/>
  <c r="LV42" i="27"/>
  <c r="MH42" i="27"/>
  <c r="MT42" i="27"/>
  <c r="NF42" i="27"/>
  <c r="NR42" i="27"/>
  <c r="OD42" i="27"/>
  <c r="OP42" i="27"/>
  <c r="PB42" i="27"/>
  <c r="PN42" i="27"/>
  <c r="PZ42" i="27"/>
  <c r="IQ42" i="27"/>
  <c r="JC42" i="27"/>
  <c r="JO42" i="27"/>
  <c r="KA42" i="27"/>
  <c r="KM42" i="27"/>
  <c r="KY42" i="27"/>
  <c r="LK42" i="27"/>
  <c r="LW42" i="27"/>
  <c r="MI42" i="27"/>
  <c r="MU42" i="27"/>
  <c r="NG42" i="27"/>
  <c r="NS42" i="27"/>
  <c r="OE42" i="27"/>
  <c r="OQ42" i="27"/>
  <c r="PC42" i="27"/>
  <c r="PO42" i="27"/>
  <c r="QA42" i="27"/>
  <c r="IR42" i="27"/>
  <c r="JD42" i="27"/>
  <c r="JP42" i="27"/>
  <c r="KB42" i="27"/>
  <c r="KN42" i="27"/>
  <c r="KZ42" i="27"/>
  <c r="LL42" i="27"/>
  <c r="LX42" i="27"/>
  <c r="MJ42" i="27"/>
  <c r="MV42" i="27"/>
  <c r="NH42" i="27"/>
  <c r="NT42" i="27"/>
  <c r="OF42" i="27"/>
  <c r="OR42" i="27"/>
  <c r="PD42" i="27"/>
  <c r="PP42" i="27"/>
  <c r="IS42" i="27"/>
  <c r="JE42" i="27"/>
  <c r="JQ42" i="27"/>
  <c r="KC42" i="27"/>
  <c r="KO42" i="27"/>
  <c r="LA42" i="27"/>
  <c r="LM42" i="27"/>
  <c r="LY42" i="27"/>
  <c r="MK42" i="27"/>
  <c r="MW42" i="27"/>
  <c r="NI42" i="27"/>
  <c r="NU42" i="27"/>
  <c r="OG42" i="27"/>
  <c r="OS42" i="27"/>
  <c r="PE42" i="27"/>
  <c r="PQ42" i="27"/>
  <c r="IT42" i="27"/>
  <c r="JF42" i="27"/>
  <c r="JR42" i="27"/>
  <c r="KD42" i="27"/>
  <c r="KP42" i="27"/>
  <c r="LB42" i="27"/>
  <c r="LN42" i="27"/>
  <c r="LZ42" i="27"/>
  <c r="ML42" i="27"/>
  <c r="MX42" i="27"/>
  <c r="NJ42" i="27"/>
  <c r="NV42" i="27"/>
  <c r="OH42" i="27"/>
  <c r="OT42" i="27"/>
  <c r="PF42" i="27"/>
  <c r="PR42" i="27"/>
  <c r="IU42" i="27"/>
  <c r="JG42" i="27"/>
  <c r="JS42" i="27"/>
  <c r="KE42" i="27"/>
  <c r="KQ42" i="27"/>
  <c r="LC42" i="27"/>
  <c r="LO42" i="27"/>
  <c r="MA42" i="27"/>
  <c r="MM42" i="27"/>
  <c r="MY42" i="27"/>
  <c r="NK42" i="27"/>
  <c r="NW42" i="27"/>
  <c r="OI42" i="27"/>
  <c r="OU42" i="27"/>
  <c r="PG42" i="27"/>
  <c r="PS42" i="27"/>
  <c r="IJ42" i="27"/>
  <c r="IV42" i="27"/>
  <c r="JH42" i="27"/>
  <c r="JT42" i="27"/>
  <c r="KF42" i="27"/>
  <c r="KR42" i="27"/>
  <c r="LD42" i="27"/>
  <c r="LP42" i="27"/>
  <c r="MB42" i="27"/>
  <c r="MN42" i="27"/>
  <c r="MZ42" i="27"/>
  <c r="NL42" i="27"/>
  <c r="NX42" i="27"/>
  <c r="OJ42" i="27"/>
  <c r="OV42" i="27"/>
  <c r="IK42" i="27"/>
  <c r="IW42" i="27"/>
  <c r="JI42" i="27"/>
  <c r="JU42" i="27"/>
  <c r="KG42" i="27"/>
  <c r="KS42" i="27"/>
  <c r="LE42" i="27"/>
  <c r="LQ42" i="27"/>
  <c r="MC42" i="27"/>
  <c r="MO42" i="27"/>
  <c r="NA42" i="27"/>
  <c r="NM42" i="27"/>
  <c r="NY42" i="27"/>
  <c r="OK42" i="27"/>
  <c r="OW42" i="27"/>
  <c r="PI42" i="27"/>
  <c r="PU42" i="27"/>
  <c r="IL42" i="27"/>
  <c r="IX42" i="27"/>
  <c r="JJ42" i="27"/>
  <c r="JV42" i="27"/>
  <c r="KH42" i="27"/>
  <c r="KT42" i="27"/>
  <c r="LF42" i="27"/>
  <c r="LR42" i="27"/>
  <c r="MD42" i="27"/>
  <c r="MP42" i="27"/>
  <c r="NB42" i="27"/>
  <c r="NN42" i="27"/>
  <c r="NZ42" i="27"/>
  <c r="OL42" i="27"/>
  <c r="OX42" i="27"/>
  <c r="PJ42" i="27"/>
  <c r="PV42" i="27"/>
  <c r="IM42" i="27"/>
  <c r="IY42" i="27"/>
  <c r="JK42" i="27"/>
  <c r="JW42" i="27"/>
  <c r="KI42" i="27"/>
  <c r="KU42" i="27"/>
  <c r="LG42" i="27"/>
  <c r="LS42" i="27"/>
  <c r="ME42" i="27"/>
  <c r="MQ42" i="27"/>
  <c r="NC42" i="27"/>
  <c r="NO42" i="27"/>
  <c r="OA42" i="27"/>
  <c r="OM42" i="27"/>
  <c r="OY42" i="27"/>
  <c r="PK42" i="27"/>
  <c r="PW42" i="27"/>
  <c r="IN42" i="27"/>
  <c r="IZ42" i="27"/>
  <c r="JL42" i="27"/>
  <c r="JX42" i="27"/>
  <c r="KJ42" i="27"/>
  <c r="KV42" i="27"/>
  <c r="LH42" i="27"/>
  <c r="LT42" i="27"/>
  <c r="MF42" i="27"/>
  <c r="MR42" i="27"/>
  <c r="ND42" i="27"/>
  <c r="NP42" i="27"/>
  <c r="OB42" i="27"/>
  <c r="ON42" i="27"/>
  <c r="OZ42" i="27"/>
  <c r="PL42" i="27"/>
  <c r="PX42" i="27"/>
  <c r="MG42" i="27"/>
  <c r="MS42" i="27"/>
  <c r="NE42" i="27"/>
  <c r="NQ42" i="27"/>
  <c r="IO42" i="27"/>
  <c r="OC42" i="27"/>
  <c r="JA42" i="27"/>
  <c r="OO42" i="27"/>
  <c r="JM42" i="27"/>
  <c r="PA42" i="27"/>
  <c r="JY42" i="27"/>
  <c r="PH42" i="27"/>
  <c r="KK42" i="27"/>
  <c r="PM42" i="27"/>
  <c r="KW42" i="27"/>
  <c r="PT42" i="27"/>
  <c r="LI42" i="27"/>
  <c r="PY42" i="27"/>
  <c r="LU42" i="27"/>
  <c r="IS102" i="27"/>
  <c r="JE102" i="27"/>
  <c r="JQ102" i="27"/>
  <c r="KC102" i="27"/>
  <c r="KO102" i="27"/>
  <c r="LA102" i="27"/>
  <c r="LM102" i="27"/>
  <c r="LY102" i="27"/>
  <c r="MK102" i="27"/>
  <c r="MW102" i="27"/>
  <c r="NI102" i="27"/>
  <c r="NU102" i="27"/>
  <c r="OG102" i="27"/>
  <c r="OS102" i="27"/>
  <c r="PE102" i="27"/>
  <c r="PQ102" i="27"/>
  <c r="IT102" i="27"/>
  <c r="JF102" i="27"/>
  <c r="JR102" i="27"/>
  <c r="KD102" i="27"/>
  <c r="KP102" i="27"/>
  <c r="LB102" i="27"/>
  <c r="LN102" i="27"/>
  <c r="LZ102" i="27"/>
  <c r="ML102" i="27"/>
  <c r="MX102" i="27"/>
  <c r="NJ102" i="27"/>
  <c r="NV102" i="27"/>
  <c r="OH102" i="27"/>
  <c r="OT102" i="27"/>
  <c r="PF102" i="27"/>
  <c r="PR102" i="27"/>
  <c r="IU102" i="27"/>
  <c r="JG102" i="27"/>
  <c r="JS102" i="27"/>
  <c r="KE102" i="27"/>
  <c r="KQ102" i="27"/>
  <c r="LC102" i="27"/>
  <c r="IJ102" i="27"/>
  <c r="IV102" i="27"/>
  <c r="JH102" i="27"/>
  <c r="JT102" i="27"/>
  <c r="KF102" i="27"/>
  <c r="KR102" i="27"/>
  <c r="LD102" i="27"/>
  <c r="LP102" i="27"/>
  <c r="MB102" i="27"/>
  <c r="MN102" i="27"/>
  <c r="MZ102" i="27"/>
  <c r="NL102" i="27"/>
  <c r="NX102" i="27"/>
  <c r="OJ102" i="27"/>
  <c r="OV102" i="27"/>
  <c r="PH102" i="27"/>
  <c r="PT102" i="27"/>
  <c r="IK102" i="27"/>
  <c r="IW102" i="27"/>
  <c r="JI102" i="27"/>
  <c r="JU102" i="27"/>
  <c r="KG102" i="27"/>
  <c r="KS102" i="27"/>
  <c r="LE102" i="27"/>
  <c r="LQ102" i="27"/>
  <c r="MC102" i="27"/>
  <c r="MO102" i="27"/>
  <c r="NA102" i="27"/>
  <c r="NM102" i="27"/>
  <c r="NY102" i="27"/>
  <c r="OK102" i="27"/>
  <c r="OW102" i="27"/>
  <c r="PI102" i="27"/>
  <c r="PU102" i="27"/>
  <c r="IL102" i="27"/>
  <c r="IX102" i="27"/>
  <c r="JJ102" i="27"/>
  <c r="JV102" i="27"/>
  <c r="KH102" i="27"/>
  <c r="KT102" i="27"/>
  <c r="IO102" i="27"/>
  <c r="JA102" i="27"/>
  <c r="JM102" i="27"/>
  <c r="JY102" i="27"/>
  <c r="KK102" i="27"/>
  <c r="KW102" i="27"/>
  <c r="IQ102" i="27"/>
  <c r="JC102" i="27"/>
  <c r="JO102" i="27"/>
  <c r="KA102" i="27"/>
  <c r="KM102" i="27"/>
  <c r="KY102" i="27"/>
  <c r="LK102" i="27"/>
  <c r="LW102" i="27"/>
  <c r="MI102" i="27"/>
  <c r="IR102" i="27"/>
  <c r="KB102" i="27"/>
  <c r="LI102" i="27"/>
  <c r="ME102" i="27"/>
  <c r="MV102" i="27"/>
  <c r="NP102" i="27"/>
  <c r="OF102" i="27"/>
  <c r="OZ102" i="27"/>
  <c r="PP102" i="27"/>
  <c r="IY102" i="27"/>
  <c r="KI102" i="27"/>
  <c r="LJ102" i="27"/>
  <c r="MF102" i="27"/>
  <c r="MY102" i="27"/>
  <c r="NQ102" i="27"/>
  <c r="OI102" i="27"/>
  <c r="PA102" i="27"/>
  <c r="PS102" i="27"/>
  <c r="IZ102" i="27"/>
  <c r="KJ102" i="27"/>
  <c r="LL102" i="27"/>
  <c r="MG102" i="27"/>
  <c r="NB102" i="27"/>
  <c r="NR102" i="27"/>
  <c r="OL102" i="27"/>
  <c r="PB102" i="27"/>
  <c r="PV102" i="27"/>
  <c r="JB102" i="27"/>
  <c r="KL102" i="27"/>
  <c r="LO102" i="27"/>
  <c r="MH102" i="27"/>
  <c r="NC102" i="27"/>
  <c r="NS102" i="27"/>
  <c r="OM102" i="27"/>
  <c r="PC102" i="27"/>
  <c r="PW102" i="27"/>
  <c r="JD102" i="27"/>
  <c r="KN102" i="27"/>
  <c r="LR102" i="27"/>
  <c r="MJ102" i="27"/>
  <c r="ND102" i="27"/>
  <c r="NT102" i="27"/>
  <c r="ON102" i="27"/>
  <c r="PD102" i="27"/>
  <c r="PX102" i="27"/>
  <c r="JK102" i="27"/>
  <c r="KU102" i="27"/>
  <c r="LS102" i="27"/>
  <c r="MM102" i="27"/>
  <c r="NE102" i="27"/>
  <c r="NW102" i="27"/>
  <c r="OO102" i="27"/>
  <c r="PG102" i="27"/>
  <c r="PY102" i="27"/>
  <c r="JL102" i="27"/>
  <c r="KV102" i="27"/>
  <c r="LT102" i="27"/>
  <c r="MP102" i="27"/>
  <c r="NF102" i="27"/>
  <c r="NZ102" i="27"/>
  <c r="OP102" i="27"/>
  <c r="PJ102" i="27"/>
  <c r="PZ102" i="27"/>
  <c r="JN102" i="27"/>
  <c r="KX102" i="27"/>
  <c r="LU102" i="27"/>
  <c r="MQ102" i="27"/>
  <c r="NG102" i="27"/>
  <c r="OA102" i="27"/>
  <c r="OQ102" i="27"/>
  <c r="PK102" i="27"/>
  <c r="QA102" i="27"/>
  <c r="JP102" i="27"/>
  <c r="KZ102" i="27"/>
  <c r="LV102" i="27"/>
  <c r="MR102" i="27"/>
  <c r="NH102" i="27"/>
  <c r="OB102" i="27"/>
  <c r="OR102" i="27"/>
  <c r="PL102" i="27"/>
  <c r="IM102" i="27"/>
  <c r="JW102" i="27"/>
  <c r="LF102" i="27"/>
  <c r="LX102" i="27"/>
  <c r="MS102" i="27"/>
  <c r="NK102" i="27"/>
  <c r="OC102" i="27"/>
  <c r="OU102" i="27"/>
  <c r="PM102" i="27"/>
  <c r="IN102" i="27"/>
  <c r="JX102" i="27"/>
  <c r="LG102" i="27"/>
  <c r="MA102" i="27"/>
  <c r="MT102" i="27"/>
  <c r="NN102" i="27"/>
  <c r="OD102" i="27"/>
  <c r="OX102" i="27"/>
  <c r="PN102" i="27"/>
  <c r="PO102" i="27"/>
  <c r="IP102" i="27"/>
  <c r="JZ102" i="27"/>
  <c r="LH102" i="27"/>
  <c r="MD102" i="27"/>
  <c r="MU102" i="27"/>
  <c r="NO102" i="27"/>
  <c r="OE102" i="27"/>
  <c r="OY102" i="27"/>
  <c r="IK92" i="27"/>
  <c r="IW92" i="27"/>
  <c r="JI92" i="27"/>
  <c r="JU92" i="27"/>
  <c r="KG92" i="27"/>
  <c r="KS92" i="27"/>
  <c r="LE92" i="27"/>
  <c r="LQ92" i="27"/>
  <c r="MC92" i="27"/>
  <c r="MO92" i="27"/>
  <c r="NA92" i="27"/>
  <c r="NM92" i="27"/>
  <c r="NY92" i="27"/>
  <c r="OK92" i="27"/>
  <c r="OW92" i="27"/>
  <c r="IL92" i="27"/>
  <c r="IX92" i="27"/>
  <c r="JJ92" i="27"/>
  <c r="JV92" i="27"/>
  <c r="KH92" i="27"/>
  <c r="KT92" i="27"/>
  <c r="LF92" i="27"/>
  <c r="LR92" i="27"/>
  <c r="MD92" i="27"/>
  <c r="MP92" i="27"/>
  <c r="NB92" i="27"/>
  <c r="NN92" i="27"/>
  <c r="NZ92" i="27"/>
  <c r="OL92" i="27"/>
  <c r="OX92" i="27"/>
  <c r="IM92" i="27"/>
  <c r="IY92" i="27"/>
  <c r="JK92" i="27"/>
  <c r="JW92" i="27"/>
  <c r="KI92" i="27"/>
  <c r="KU92" i="27"/>
  <c r="LG92" i="27"/>
  <c r="LS92" i="27"/>
  <c r="ME92" i="27"/>
  <c r="MQ92" i="27"/>
  <c r="NC92" i="27"/>
  <c r="NO92" i="27"/>
  <c r="OA92" i="27"/>
  <c r="OM92" i="27"/>
  <c r="OY92" i="27"/>
  <c r="PK92" i="27"/>
  <c r="PW92" i="27"/>
  <c r="IN92" i="27"/>
  <c r="IZ92" i="27"/>
  <c r="JL92" i="27"/>
  <c r="JX92" i="27"/>
  <c r="KJ92" i="27"/>
  <c r="KV92" i="27"/>
  <c r="LH92" i="27"/>
  <c r="LT92" i="27"/>
  <c r="MF92" i="27"/>
  <c r="MR92" i="27"/>
  <c r="ND92" i="27"/>
  <c r="IO92" i="27"/>
  <c r="JA92" i="27"/>
  <c r="JM92" i="27"/>
  <c r="JY92" i="27"/>
  <c r="KK92" i="27"/>
  <c r="KW92" i="27"/>
  <c r="LI92" i="27"/>
  <c r="LU92" i="27"/>
  <c r="MG92" i="27"/>
  <c r="MS92" i="27"/>
  <c r="NE92" i="27"/>
  <c r="NQ92" i="27"/>
  <c r="OC92" i="27"/>
  <c r="OO92" i="27"/>
  <c r="PA92" i="27"/>
  <c r="PM92" i="27"/>
  <c r="PY92" i="27"/>
  <c r="IP92" i="27"/>
  <c r="JB92" i="27"/>
  <c r="JN92" i="27"/>
  <c r="JZ92" i="27"/>
  <c r="KL92" i="27"/>
  <c r="KX92" i="27"/>
  <c r="LJ92" i="27"/>
  <c r="LV92" i="27"/>
  <c r="MH92" i="27"/>
  <c r="MT92" i="27"/>
  <c r="IQ92" i="27"/>
  <c r="JC92" i="27"/>
  <c r="JO92" i="27"/>
  <c r="KA92" i="27"/>
  <c r="KM92" i="27"/>
  <c r="KY92" i="27"/>
  <c r="LK92" i="27"/>
  <c r="LW92" i="27"/>
  <c r="MI92" i="27"/>
  <c r="MU92" i="27"/>
  <c r="NG92" i="27"/>
  <c r="NS92" i="27"/>
  <c r="OE92" i="27"/>
  <c r="OQ92" i="27"/>
  <c r="PC92" i="27"/>
  <c r="IS92" i="27"/>
  <c r="JE92" i="27"/>
  <c r="JQ92" i="27"/>
  <c r="KC92" i="27"/>
  <c r="KO92" i="27"/>
  <c r="LA92" i="27"/>
  <c r="LM92" i="27"/>
  <c r="LY92" i="27"/>
  <c r="MK92" i="27"/>
  <c r="MW92" i="27"/>
  <c r="IT92" i="27"/>
  <c r="JF92" i="27"/>
  <c r="JR92" i="27"/>
  <c r="KD92" i="27"/>
  <c r="KP92" i="27"/>
  <c r="LB92" i="27"/>
  <c r="LN92" i="27"/>
  <c r="LZ92" i="27"/>
  <c r="ML92" i="27"/>
  <c r="MX92" i="27"/>
  <c r="NJ92" i="27"/>
  <c r="NV92" i="27"/>
  <c r="OH92" i="27"/>
  <c r="OT92" i="27"/>
  <c r="PF92" i="27"/>
  <c r="IU92" i="27"/>
  <c r="JG92" i="27"/>
  <c r="JS92" i="27"/>
  <c r="KE92" i="27"/>
  <c r="KQ92" i="27"/>
  <c r="LC92" i="27"/>
  <c r="LO92" i="27"/>
  <c r="MA92" i="27"/>
  <c r="MM92" i="27"/>
  <c r="MY92" i="27"/>
  <c r="JP92" i="27"/>
  <c r="MJ92" i="27"/>
  <c r="NU92" i="27"/>
  <c r="OS92" i="27"/>
  <c r="PN92" i="27"/>
  <c r="JT92" i="27"/>
  <c r="MN92" i="27"/>
  <c r="NW92" i="27"/>
  <c r="OU92" i="27"/>
  <c r="PO92" i="27"/>
  <c r="KB92" i="27"/>
  <c r="MV92" i="27"/>
  <c r="NX92" i="27"/>
  <c r="OV92" i="27"/>
  <c r="PP92" i="27"/>
  <c r="KF92" i="27"/>
  <c r="MZ92" i="27"/>
  <c r="OB92" i="27"/>
  <c r="OZ92" i="27"/>
  <c r="PQ92" i="27"/>
  <c r="KN92" i="27"/>
  <c r="NF92" i="27"/>
  <c r="OD92" i="27"/>
  <c r="PB92" i="27"/>
  <c r="PR92" i="27"/>
  <c r="KR92" i="27"/>
  <c r="NH92" i="27"/>
  <c r="OF92" i="27"/>
  <c r="PD92" i="27"/>
  <c r="PS92" i="27"/>
  <c r="KZ92" i="27"/>
  <c r="NI92" i="27"/>
  <c r="OG92" i="27"/>
  <c r="PE92" i="27"/>
  <c r="PT92" i="27"/>
  <c r="IJ92" i="27"/>
  <c r="LD92" i="27"/>
  <c r="NK92" i="27"/>
  <c r="OI92" i="27"/>
  <c r="PG92" i="27"/>
  <c r="PU92" i="27"/>
  <c r="IR92" i="27"/>
  <c r="LL92" i="27"/>
  <c r="NL92" i="27"/>
  <c r="OJ92" i="27"/>
  <c r="PH92" i="27"/>
  <c r="PV92" i="27"/>
  <c r="JD92" i="27"/>
  <c r="LX92" i="27"/>
  <c r="NR92" i="27"/>
  <c r="OP92" i="27"/>
  <c r="PJ92" i="27"/>
  <c r="PZ92" i="27"/>
  <c r="NP92" i="27"/>
  <c r="NT92" i="27"/>
  <c r="ON92" i="27"/>
  <c r="OR92" i="27"/>
  <c r="PI92" i="27"/>
  <c r="PL92" i="27"/>
  <c r="PX92" i="27"/>
  <c r="QA92" i="27"/>
  <c r="IV92" i="27"/>
  <c r="JH92" i="27"/>
  <c r="LP92" i="27"/>
  <c r="MB92" i="27"/>
  <c r="IT43" i="27"/>
  <c r="JF43" i="27"/>
  <c r="JR43" i="27"/>
  <c r="KD43" i="27"/>
  <c r="KP43" i="27"/>
  <c r="LB43" i="27"/>
  <c r="LN43" i="27"/>
  <c r="LZ43" i="27"/>
  <c r="ML43" i="27"/>
  <c r="MX43" i="27"/>
  <c r="IU43" i="27"/>
  <c r="JG43" i="27"/>
  <c r="JS43" i="27"/>
  <c r="KE43" i="27"/>
  <c r="KQ43" i="27"/>
  <c r="LC43" i="27"/>
  <c r="LO43" i="27"/>
  <c r="MA43" i="27"/>
  <c r="MM43" i="27"/>
  <c r="MY43" i="27"/>
  <c r="NK43" i="27"/>
  <c r="NW43" i="27"/>
  <c r="OI43" i="27"/>
  <c r="OU43" i="27"/>
  <c r="PG43" i="27"/>
  <c r="PS43" i="27"/>
  <c r="IJ43" i="27"/>
  <c r="IV43" i="27"/>
  <c r="JH43" i="27"/>
  <c r="JT43" i="27"/>
  <c r="KF43" i="27"/>
  <c r="KR43" i="27"/>
  <c r="LD43" i="27"/>
  <c r="LP43" i="27"/>
  <c r="MB43" i="27"/>
  <c r="MN43" i="27"/>
  <c r="MZ43" i="27"/>
  <c r="NL43" i="27"/>
  <c r="NX43" i="27"/>
  <c r="OJ43" i="27"/>
  <c r="OV43" i="27"/>
  <c r="PH43" i="27"/>
  <c r="PT43" i="27"/>
  <c r="IK43" i="27"/>
  <c r="IW43" i="27"/>
  <c r="JI43" i="27"/>
  <c r="JU43" i="27"/>
  <c r="KG43" i="27"/>
  <c r="KS43" i="27"/>
  <c r="LE43" i="27"/>
  <c r="LQ43" i="27"/>
  <c r="MC43" i="27"/>
  <c r="MO43" i="27"/>
  <c r="NA43" i="27"/>
  <c r="NM43" i="27"/>
  <c r="NY43" i="27"/>
  <c r="OK43" i="27"/>
  <c r="OW43" i="27"/>
  <c r="PI43" i="27"/>
  <c r="PU43" i="27"/>
  <c r="IL43" i="27"/>
  <c r="IX43" i="27"/>
  <c r="JJ43" i="27"/>
  <c r="JV43" i="27"/>
  <c r="KH43" i="27"/>
  <c r="KT43" i="27"/>
  <c r="LF43" i="27"/>
  <c r="LR43" i="27"/>
  <c r="MD43" i="27"/>
  <c r="MP43" i="27"/>
  <c r="NB43" i="27"/>
  <c r="NN43" i="27"/>
  <c r="NZ43" i="27"/>
  <c r="OL43" i="27"/>
  <c r="OX43" i="27"/>
  <c r="PJ43" i="27"/>
  <c r="PV43" i="27"/>
  <c r="IM43" i="27"/>
  <c r="IY43" i="27"/>
  <c r="JK43" i="27"/>
  <c r="JW43" i="27"/>
  <c r="KI43" i="27"/>
  <c r="KU43" i="27"/>
  <c r="LG43" i="27"/>
  <c r="LS43" i="27"/>
  <c r="ME43" i="27"/>
  <c r="MQ43" i="27"/>
  <c r="NC43" i="27"/>
  <c r="NO43" i="27"/>
  <c r="OA43" i="27"/>
  <c r="OM43" i="27"/>
  <c r="OY43" i="27"/>
  <c r="PK43" i="27"/>
  <c r="PW43" i="27"/>
  <c r="IO43" i="27"/>
  <c r="JA43" i="27"/>
  <c r="JM43" i="27"/>
  <c r="JY43" i="27"/>
  <c r="KK43" i="27"/>
  <c r="KW43" i="27"/>
  <c r="LI43" i="27"/>
  <c r="LU43" i="27"/>
  <c r="MG43" i="27"/>
  <c r="MS43" i="27"/>
  <c r="IP43" i="27"/>
  <c r="JB43" i="27"/>
  <c r="JN43" i="27"/>
  <c r="JZ43" i="27"/>
  <c r="KL43" i="27"/>
  <c r="KX43" i="27"/>
  <c r="LJ43" i="27"/>
  <c r="LV43" i="27"/>
  <c r="MH43" i="27"/>
  <c r="MT43" i="27"/>
  <c r="NF43" i="27"/>
  <c r="NR43" i="27"/>
  <c r="OD43" i="27"/>
  <c r="OP43" i="27"/>
  <c r="PB43" i="27"/>
  <c r="PN43" i="27"/>
  <c r="PZ43" i="27"/>
  <c r="IQ43" i="27"/>
  <c r="JC43" i="27"/>
  <c r="JO43" i="27"/>
  <c r="KA43" i="27"/>
  <c r="KM43" i="27"/>
  <c r="KY43" i="27"/>
  <c r="LK43" i="27"/>
  <c r="LW43" i="27"/>
  <c r="MI43" i="27"/>
  <c r="MU43" i="27"/>
  <c r="NG43" i="27"/>
  <c r="NS43" i="27"/>
  <c r="OE43" i="27"/>
  <c r="OQ43" i="27"/>
  <c r="PC43" i="27"/>
  <c r="PO43" i="27"/>
  <c r="QA43" i="27"/>
  <c r="IR43" i="27"/>
  <c r="JD43" i="27"/>
  <c r="JP43" i="27"/>
  <c r="KB43" i="27"/>
  <c r="KN43" i="27"/>
  <c r="KZ43" i="27"/>
  <c r="LL43" i="27"/>
  <c r="LX43" i="27"/>
  <c r="MJ43" i="27"/>
  <c r="MV43" i="27"/>
  <c r="NH43" i="27"/>
  <c r="NT43" i="27"/>
  <c r="OF43" i="27"/>
  <c r="OR43" i="27"/>
  <c r="PD43" i="27"/>
  <c r="PP43" i="27"/>
  <c r="IS43" i="27"/>
  <c r="LM43" i="27"/>
  <c r="NQ43" i="27"/>
  <c r="PA43" i="27"/>
  <c r="IZ43" i="27"/>
  <c r="LT43" i="27"/>
  <c r="NU43" i="27"/>
  <c r="PE43" i="27"/>
  <c r="JE43" i="27"/>
  <c r="LY43" i="27"/>
  <c r="NV43" i="27"/>
  <c r="PF43" i="27"/>
  <c r="JL43" i="27"/>
  <c r="MF43" i="27"/>
  <c r="OB43" i="27"/>
  <c r="PL43" i="27"/>
  <c r="JQ43" i="27"/>
  <c r="MK43" i="27"/>
  <c r="OC43" i="27"/>
  <c r="PM43" i="27"/>
  <c r="JX43" i="27"/>
  <c r="MR43" i="27"/>
  <c r="OG43" i="27"/>
  <c r="PQ43" i="27"/>
  <c r="KC43" i="27"/>
  <c r="MW43" i="27"/>
  <c r="OH43" i="27"/>
  <c r="PR43" i="27"/>
  <c r="KJ43" i="27"/>
  <c r="ND43" i="27"/>
  <c r="ON43" i="27"/>
  <c r="PX43" i="27"/>
  <c r="KO43" i="27"/>
  <c r="NE43" i="27"/>
  <c r="OO43" i="27"/>
  <c r="PY43" i="27"/>
  <c r="KV43" i="27"/>
  <c r="NI43" i="27"/>
  <c r="OS43" i="27"/>
  <c r="LA43" i="27"/>
  <c r="NJ43" i="27"/>
  <c r="OT43" i="27"/>
  <c r="OZ43" i="27"/>
  <c r="IN43" i="27"/>
  <c r="LH43" i="27"/>
  <c r="NP43" i="27"/>
  <c r="IL17" i="27"/>
  <c r="IX17" i="27"/>
  <c r="JJ17" i="27"/>
  <c r="JV17" i="27"/>
  <c r="KH17" i="27"/>
  <c r="KT17" i="27"/>
  <c r="LF17" i="27"/>
  <c r="LR17" i="27"/>
  <c r="MD17" i="27"/>
  <c r="MP17" i="27"/>
  <c r="NB17" i="27"/>
  <c r="IN17" i="27"/>
  <c r="IZ17" i="27"/>
  <c r="JL17" i="27"/>
  <c r="JX17" i="27"/>
  <c r="KJ17" i="27"/>
  <c r="KV17" i="27"/>
  <c r="LH17" i="27"/>
  <c r="LT17" i="27"/>
  <c r="IQ17" i="27"/>
  <c r="JC17" i="27"/>
  <c r="JO17" i="27"/>
  <c r="KA17" i="27"/>
  <c r="KM17" i="27"/>
  <c r="IR17" i="27"/>
  <c r="JD17" i="27"/>
  <c r="JP17" i="27"/>
  <c r="KB17" i="27"/>
  <c r="KN17" i="27"/>
  <c r="KZ17" i="27"/>
  <c r="LL17" i="27"/>
  <c r="LX17" i="27"/>
  <c r="MJ17" i="27"/>
  <c r="MV17" i="27"/>
  <c r="NH17" i="27"/>
  <c r="IU17" i="27"/>
  <c r="JG17" i="27"/>
  <c r="JS17" i="27"/>
  <c r="KE17" i="27"/>
  <c r="KQ17" i="27"/>
  <c r="LC17" i="27"/>
  <c r="LO17" i="27"/>
  <c r="MA17" i="27"/>
  <c r="IJ17" i="27"/>
  <c r="IV17" i="27"/>
  <c r="JH17" i="27"/>
  <c r="JT17" i="27"/>
  <c r="KF17" i="27"/>
  <c r="IY17" i="27"/>
  <c r="JW17" i="27"/>
  <c r="KS17" i="27"/>
  <c r="LK17" i="27"/>
  <c r="MC17" i="27"/>
  <c r="MR17" i="27"/>
  <c r="NF17" i="27"/>
  <c r="NS17" i="27"/>
  <c r="OE17" i="27"/>
  <c r="OQ17" i="27"/>
  <c r="PC17" i="27"/>
  <c r="PO17" i="27"/>
  <c r="QA17" i="27"/>
  <c r="IK17" i="27"/>
  <c r="JI17" i="27"/>
  <c r="KG17" i="27"/>
  <c r="LA17" i="27"/>
  <c r="LS17" i="27"/>
  <c r="MI17" i="27"/>
  <c r="MX17" i="27"/>
  <c r="NL17" i="27"/>
  <c r="NX17" i="27"/>
  <c r="OJ17" i="27"/>
  <c r="OV17" i="27"/>
  <c r="PH17" i="27"/>
  <c r="PT17" i="27"/>
  <c r="IM17" i="27"/>
  <c r="JK17" i="27"/>
  <c r="KI17" i="27"/>
  <c r="LB17" i="27"/>
  <c r="LU17" i="27"/>
  <c r="MK17" i="27"/>
  <c r="MY17" i="27"/>
  <c r="NM17" i="27"/>
  <c r="NY17" i="27"/>
  <c r="OK17" i="27"/>
  <c r="OW17" i="27"/>
  <c r="PI17" i="27"/>
  <c r="PU17" i="27"/>
  <c r="IP17" i="27"/>
  <c r="JN17" i="27"/>
  <c r="KL17" i="27"/>
  <c r="LE17" i="27"/>
  <c r="LW17" i="27"/>
  <c r="MM17" i="27"/>
  <c r="NA17" i="27"/>
  <c r="NO17" i="27"/>
  <c r="OA17" i="27"/>
  <c r="OM17" i="27"/>
  <c r="OY17" i="27"/>
  <c r="PK17" i="27"/>
  <c r="PW17" i="27"/>
  <c r="IS17" i="27"/>
  <c r="JQ17" i="27"/>
  <c r="KO17" i="27"/>
  <c r="LG17" i="27"/>
  <c r="LY17" i="27"/>
  <c r="MN17" i="27"/>
  <c r="NC17" i="27"/>
  <c r="NP17" i="27"/>
  <c r="OB17" i="27"/>
  <c r="ON17" i="27"/>
  <c r="OZ17" i="27"/>
  <c r="PL17" i="27"/>
  <c r="PX17" i="27"/>
  <c r="IT17" i="27"/>
  <c r="KD17" i="27"/>
  <c r="LN17" i="27"/>
  <c r="MQ17" i="27"/>
  <c r="NN17" i="27"/>
  <c r="OH17" i="27"/>
  <c r="PD17" i="27"/>
  <c r="PY17" i="27"/>
  <c r="JA17" i="27"/>
  <c r="KP17" i="27"/>
  <c r="LQ17" i="27"/>
  <c r="MT17" i="27"/>
  <c r="NR17" i="27"/>
  <c r="OL17" i="27"/>
  <c r="PF17" i="27"/>
  <c r="JE17" i="27"/>
  <c r="KU17" i="27"/>
  <c r="LZ17" i="27"/>
  <c r="MW17" i="27"/>
  <c r="NU17" i="27"/>
  <c r="OP17" i="27"/>
  <c r="PJ17" i="27"/>
  <c r="JF17" i="27"/>
  <c r="KW17" i="27"/>
  <c r="MB17" i="27"/>
  <c r="MZ17" i="27"/>
  <c r="NV17" i="27"/>
  <c r="OR17" i="27"/>
  <c r="PM17" i="27"/>
  <c r="JM17" i="27"/>
  <c r="KX17" i="27"/>
  <c r="ME17" i="27"/>
  <c r="ND17" i="27"/>
  <c r="NW17" i="27"/>
  <c r="OS17" i="27"/>
  <c r="PN17" i="27"/>
  <c r="JU17" i="27"/>
  <c r="LD17" i="27"/>
  <c r="MG17" i="27"/>
  <c r="NG17" i="27"/>
  <c r="OC17" i="27"/>
  <c r="OU17" i="27"/>
  <c r="PQ17" i="27"/>
  <c r="JZ17" i="27"/>
  <c r="LJ17" i="27"/>
  <c r="ML17" i="27"/>
  <c r="NJ17" i="27"/>
  <c r="OF17" i="27"/>
  <c r="PA17" i="27"/>
  <c r="PS17" i="27"/>
  <c r="KK17" i="27"/>
  <c r="NE17" i="27"/>
  <c r="PB17" i="27"/>
  <c r="KR17" i="27"/>
  <c r="NI17" i="27"/>
  <c r="PE17" i="27"/>
  <c r="KY17" i="27"/>
  <c r="NK17" i="27"/>
  <c r="PG17" i="27"/>
  <c r="LI17" i="27"/>
  <c r="NQ17" i="27"/>
  <c r="PP17" i="27"/>
  <c r="LM17" i="27"/>
  <c r="NT17" i="27"/>
  <c r="PR17" i="27"/>
  <c r="LP17" i="27"/>
  <c r="NZ17" i="27"/>
  <c r="PV17" i="27"/>
  <c r="IO17" i="27"/>
  <c r="LV17" i="27"/>
  <c r="OD17" i="27"/>
  <c r="PZ17" i="27"/>
  <c r="IW17" i="27"/>
  <c r="MF17" i="27"/>
  <c r="OG17" i="27"/>
  <c r="JB17" i="27"/>
  <c r="MH17" i="27"/>
  <c r="OI17" i="27"/>
  <c r="JY17" i="27"/>
  <c r="MS17" i="27"/>
  <c r="OT17" i="27"/>
  <c r="JR17" i="27"/>
  <c r="KC17" i="27"/>
  <c r="MO17" i="27"/>
  <c r="MU17" i="27"/>
  <c r="OO17" i="27"/>
  <c r="OX17" i="27"/>
  <c r="IO64" i="27"/>
  <c r="JA64" i="27"/>
  <c r="JM64" i="27"/>
  <c r="JY64" i="27"/>
  <c r="KK64" i="27"/>
  <c r="KW64" i="27"/>
  <c r="LI64" i="27"/>
  <c r="LU64" i="27"/>
  <c r="MG64" i="27"/>
  <c r="MS64" i="27"/>
  <c r="NE64" i="27"/>
  <c r="NQ64" i="27"/>
  <c r="OC64" i="27"/>
  <c r="OO64" i="27"/>
  <c r="PA64" i="27"/>
  <c r="PM64" i="27"/>
  <c r="PY64" i="27"/>
  <c r="IP64" i="27"/>
  <c r="JB64" i="27"/>
  <c r="JN64" i="27"/>
  <c r="JZ64" i="27"/>
  <c r="KL64" i="27"/>
  <c r="KX64" i="27"/>
  <c r="LJ64" i="27"/>
  <c r="LV64" i="27"/>
  <c r="MH64" i="27"/>
  <c r="MT64" i="27"/>
  <c r="NF64" i="27"/>
  <c r="NR64" i="27"/>
  <c r="OD64" i="27"/>
  <c r="OP64" i="27"/>
  <c r="PB64" i="27"/>
  <c r="PN64" i="27"/>
  <c r="PZ64" i="27"/>
  <c r="IQ64" i="27"/>
  <c r="JC64" i="27"/>
  <c r="JO64" i="27"/>
  <c r="KA64" i="27"/>
  <c r="KM64" i="27"/>
  <c r="KY64" i="27"/>
  <c r="LK64" i="27"/>
  <c r="LW64" i="27"/>
  <c r="MI64" i="27"/>
  <c r="MU64" i="27"/>
  <c r="NG64" i="27"/>
  <c r="NS64" i="27"/>
  <c r="OE64" i="27"/>
  <c r="OQ64" i="27"/>
  <c r="PC64" i="27"/>
  <c r="PO64" i="27"/>
  <c r="QA64" i="27"/>
  <c r="IR64" i="27"/>
  <c r="JD64" i="27"/>
  <c r="JP64" i="27"/>
  <c r="KB64" i="27"/>
  <c r="KN64" i="27"/>
  <c r="KZ64" i="27"/>
  <c r="LL64" i="27"/>
  <c r="LX64" i="27"/>
  <c r="MJ64" i="27"/>
  <c r="MV64" i="27"/>
  <c r="NH64" i="27"/>
  <c r="NT64" i="27"/>
  <c r="OF64" i="27"/>
  <c r="OR64" i="27"/>
  <c r="PD64" i="27"/>
  <c r="PP64" i="27"/>
  <c r="IS64" i="27"/>
  <c r="JE64" i="27"/>
  <c r="JQ64" i="27"/>
  <c r="KC64" i="27"/>
  <c r="KO64" i="27"/>
  <c r="LA64" i="27"/>
  <c r="LM64" i="27"/>
  <c r="LY64" i="27"/>
  <c r="MK64" i="27"/>
  <c r="MW64" i="27"/>
  <c r="NI64" i="27"/>
  <c r="NU64" i="27"/>
  <c r="OG64" i="27"/>
  <c r="OS64" i="27"/>
  <c r="PE64" i="27"/>
  <c r="PQ64" i="27"/>
  <c r="IT64" i="27"/>
  <c r="JF64" i="27"/>
  <c r="JR64" i="27"/>
  <c r="KD64" i="27"/>
  <c r="KP64" i="27"/>
  <c r="LB64" i="27"/>
  <c r="LN64" i="27"/>
  <c r="LZ64" i="27"/>
  <c r="ML64" i="27"/>
  <c r="MX64" i="27"/>
  <c r="NJ64" i="27"/>
  <c r="NV64" i="27"/>
  <c r="OH64" i="27"/>
  <c r="OT64" i="27"/>
  <c r="PF64" i="27"/>
  <c r="PR64" i="27"/>
  <c r="IU64" i="27"/>
  <c r="JG64" i="27"/>
  <c r="JS64" i="27"/>
  <c r="KE64" i="27"/>
  <c r="KQ64" i="27"/>
  <c r="LC64" i="27"/>
  <c r="LO64" i="27"/>
  <c r="MA64" i="27"/>
  <c r="MM64" i="27"/>
  <c r="MY64" i="27"/>
  <c r="NK64" i="27"/>
  <c r="NW64" i="27"/>
  <c r="OI64" i="27"/>
  <c r="OU64" i="27"/>
  <c r="PG64" i="27"/>
  <c r="PS64" i="27"/>
  <c r="IJ64" i="27"/>
  <c r="IV64" i="27"/>
  <c r="JH64" i="27"/>
  <c r="JT64" i="27"/>
  <c r="KF64" i="27"/>
  <c r="KR64" i="27"/>
  <c r="LD64" i="27"/>
  <c r="LP64" i="27"/>
  <c r="MB64" i="27"/>
  <c r="MN64" i="27"/>
  <c r="MZ64" i="27"/>
  <c r="NL64" i="27"/>
  <c r="NX64" i="27"/>
  <c r="OJ64" i="27"/>
  <c r="OV64" i="27"/>
  <c r="PH64" i="27"/>
  <c r="PT64" i="27"/>
  <c r="IK64" i="27"/>
  <c r="IW64" i="27"/>
  <c r="JI64" i="27"/>
  <c r="JU64" i="27"/>
  <c r="KG64" i="27"/>
  <c r="KS64" i="27"/>
  <c r="LE64" i="27"/>
  <c r="LQ64" i="27"/>
  <c r="MC64" i="27"/>
  <c r="MO64" i="27"/>
  <c r="NA64" i="27"/>
  <c r="NM64" i="27"/>
  <c r="NY64" i="27"/>
  <c r="OK64" i="27"/>
  <c r="OW64" i="27"/>
  <c r="PI64" i="27"/>
  <c r="PU64" i="27"/>
  <c r="IL64" i="27"/>
  <c r="IX64" i="27"/>
  <c r="JJ64" i="27"/>
  <c r="JV64" i="27"/>
  <c r="KH64" i="27"/>
  <c r="KT64" i="27"/>
  <c r="LF64" i="27"/>
  <c r="LR64" i="27"/>
  <c r="MD64" i="27"/>
  <c r="MP64" i="27"/>
  <c r="NB64" i="27"/>
  <c r="NN64" i="27"/>
  <c r="NZ64" i="27"/>
  <c r="OL64" i="27"/>
  <c r="OX64" i="27"/>
  <c r="PJ64" i="27"/>
  <c r="PV64" i="27"/>
  <c r="IM64" i="27"/>
  <c r="IY64" i="27"/>
  <c r="JK64" i="27"/>
  <c r="JW64" i="27"/>
  <c r="KI64" i="27"/>
  <c r="KU64" i="27"/>
  <c r="LG64" i="27"/>
  <c r="LS64" i="27"/>
  <c r="ME64" i="27"/>
  <c r="MQ64" i="27"/>
  <c r="NC64" i="27"/>
  <c r="NO64" i="27"/>
  <c r="OA64" i="27"/>
  <c r="OM64" i="27"/>
  <c r="OY64" i="27"/>
  <c r="PK64" i="27"/>
  <c r="PW64" i="27"/>
  <c r="LT64" i="27"/>
  <c r="MF64" i="27"/>
  <c r="MR64" i="27"/>
  <c r="ND64" i="27"/>
  <c r="NP64" i="27"/>
  <c r="IN64" i="27"/>
  <c r="OB64" i="27"/>
  <c r="IZ64" i="27"/>
  <c r="ON64" i="27"/>
  <c r="JL64" i="27"/>
  <c r="OZ64" i="27"/>
  <c r="JX64" i="27"/>
  <c r="PL64" i="27"/>
  <c r="KJ64" i="27"/>
  <c r="PX64" i="27"/>
  <c r="KV64" i="27"/>
  <c r="LH64" i="27"/>
  <c r="IM53" i="27"/>
  <c r="IY53" i="27"/>
  <c r="JK53" i="27"/>
  <c r="JW53" i="27"/>
  <c r="KI53" i="27"/>
  <c r="KU53" i="27"/>
  <c r="LG53" i="27"/>
  <c r="LS53" i="27"/>
  <c r="ME53" i="27"/>
  <c r="MQ53" i="27"/>
  <c r="NC53" i="27"/>
  <c r="NO53" i="27"/>
  <c r="OA53" i="27"/>
  <c r="OM53" i="27"/>
  <c r="OY53" i="27"/>
  <c r="PK53" i="27"/>
  <c r="PW53" i="27"/>
  <c r="IR53" i="27"/>
  <c r="JD53" i="27"/>
  <c r="JP53" i="27"/>
  <c r="KB53" i="27"/>
  <c r="KN53" i="27"/>
  <c r="KZ53" i="27"/>
  <c r="LL53" i="27"/>
  <c r="LX53" i="27"/>
  <c r="MJ53" i="27"/>
  <c r="MV53" i="27"/>
  <c r="NH53" i="27"/>
  <c r="NT53" i="27"/>
  <c r="OF53" i="27"/>
  <c r="OR53" i="27"/>
  <c r="PD53" i="27"/>
  <c r="PP53" i="27"/>
  <c r="IT53" i="27"/>
  <c r="JH53" i="27"/>
  <c r="JV53" i="27"/>
  <c r="KK53" i="27"/>
  <c r="KY53" i="27"/>
  <c r="LN53" i="27"/>
  <c r="MB53" i="27"/>
  <c r="MP53" i="27"/>
  <c r="NE53" i="27"/>
  <c r="NS53" i="27"/>
  <c r="OH53" i="27"/>
  <c r="OV53" i="27"/>
  <c r="PJ53" i="27"/>
  <c r="PY53" i="27"/>
  <c r="IU53" i="27"/>
  <c r="JI53" i="27"/>
  <c r="JX53" i="27"/>
  <c r="KL53" i="27"/>
  <c r="LA53" i="27"/>
  <c r="LO53" i="27"/>
  <c r="MC53" i="27"/>
  <c r="MR53" i="27"/>
  <c r="NF53" i="27"/>
  <c r="NU53" i="27"/>
  <c r="OI53" i="27"/>
  <c r="OW53" i="27"/>
  <c r="PL53" i="27"/>
  <c r="PZ53" i="27"/>
  <c r="IV53" i="27"/>
  <c r="JJ53" i="27"/>
  <c r="JY53" i="27"/>
  <c r="KM53" i="27"/>
  <c r="LB53" i="27"/>
  <c r="LP53" i="27"/>
  <c r="MD53" i="27"/>
  <c r="MS53" i="27"/>
  <c r="NG53" i="27"/>
  <c r="NV53" i="27"/>
  <c r="OJ53" i="27"/>
  <c r="OX53" i="27"/>
  <c r="PM53" i="27"/>
  <c r="QA53" i="27"/>
  <c r="IW53" i="27"/>
  <c r="JL53" i="27"/>
  <c r="JZ53" i="27"/>
  <c r="KO53" i="27"/>
  <c r="LC53" i="27"/>
  <c r="LQ53" i="27"/>
  <c r="MF53" i="27"/>
  <c r="MT53" i="27"/>
  <c r="NI53" i="27"/>
  <c r="NW53" i="27"/>
  <c r="OK53" i="27"/>
  <c r="OZ53" i="27"/>
  <c r="PN53" i="27"/>
  <c r="IJ53" i="27"/>
  <c r="IX53" i="27"/>
  <c r="JM53" i="27"/>
  <c r="KA53" i="27"/>
  <c r="KP53" i="27"/>
  <c r="LD53" i="27"/>
  <c r="LR53" i="27"/>
  <c r="MG53" i="27"/>
  <c r="MU53" i="27"/>
  <c r="NJ53" i="27"/>
  <c r="NX53" i="27"/>
  <c r="OL53" i="27"/>
  <c r="PA53" i="27"/>
  <c r="PO53" i="27"/>
  <c r="IK53" i="27"/>
  <c r="IZ53" i="27"/>
  <c r="JN53" i="27"/>
  <c r="KC53" i="27"/>
  <c r="KQ53" i="27"/>
  <c r="LE53" i="27"/>
  <c r="LT53" i="27"/>
  <c r="MH53" i="27"/>
  <c r="MW53" i="27"/>
  <c r="NK53" i="27"/>
  <c r="NY53" i="27"/>
  <c r="ON53" i="27"/>
  <c r="PB53" i="27"/>
  <c r="PQ53" i="27"/>
  <c r="IL53" i="27"/>
  <c r="JA53" i="27"/>
  <c r="JO53" i="27"/>
  <c r="KD53" i="27"/>
  <c r="KR53" i="27"/>
  <c r="LF53" i="27"/>
  <c r="LU53" i="27"/>
  <c r="MI53" i="27"/>
  <c r="MX53" i="27"/>
  <c r="NL53" i="27"/>
  <c r="NZ53" i="27"/>
  <c r="OO53" i="27"/>
  <c r="PC53" i="27"/>
  <c r="PR53" i="27"/>
  <c r="IN53" i="27"/>
  <c r="JB53" i="27"/>
  <c r="JQ53" i="27"/>
  <c r="KE53" i="27"/>
  <c r="KS53" i="27"/>
  <c r="LH53" i="27"/>
  <c r="LV53" i="27"/>
  <c r="MK53" i="27"/>
  <c r="MY53" i="27"/>
  <c r="NM53" i="27"/>
  <c r="OB53" i="27"/>
  <c r="OP53" i="27"/>
  <c r="PE53" i="27"/>
  <c r="PS53" i="27"/>
  <c r="IO53" i="27"/>
  <c r="JC53" i="27"/>
  <c r="JR53" i="27"/>
  <c r="KF53" i="27"/>
  <c r="KT53" i="27"/>
  <c r="LI53" i="27"/>
  <c r="LW53" i="27"/>
  <c r="ML53" i="27"/>
  <c r="MZ53" i="27"/>
  <c r="NN53" i="27"/>
  <c r="OC53" i="27"/>
  <c r="OQ53" i="27"/>
  <c r="PF53" i="27"/>
  <c r="PT53" i="27"/>
  <c r="IP53" i="27"/>
  <c r="JE53" i="27"/>
  <c r="JS53" i="27"/>
  <c r="KG53" i="27"/>
  <c r="KV53" i="27"/>
  <c r="LJ53" i="27"/>
  <c r="LY53" i="27"/>
  <c r="MM53" i="27"/>
  <c r="NA53" i="27"/>
  <c r="NP53" i="27"/>
  <c r="OD53" i="27"/>
  <c r="OS53" i="27"/>
  <c r="PG53" i="27"/>
  <c r="PU53" i="27"/>
  <c r="IQ53" i="27"/>
  <c r="JF53" i="27"/>
  <c r="JT53" i="27"/>
  <c r="KH53" i="27"/>
  <c r="KW53" i="27"/>
  <c r="LK53" i="27"/>
  <c r="LZ53" i="27"/>
  <c r="MN53" i="27"/>
  <c r="NB53" i="27"/>
  <c r="NQ53" i="27"/>
  <c r="OE53" i="27"/>
  <c r="OT53" i="27"/>
  <c r="PH53" i="27"/>
  <c r="PV53" i="27"/>
  <c r="MO53" i="27"/>
  <c r="ND53" i="27"/>
  <c r="NR53" i="27"/>
  <c r="OG53" i="27"/>
  <c r="OU53" i="27"/>
  <c r="IS53" i="27"/>
  <c r="PI53" i="27"/>
  <c r="JG53" i="27"/>
  <c r="PX53" i="27"/>
  <c r="JU53" i="27"/>
  <c r="KJ53" i="27"/>
  <c r="KX53" i="27"/>
  <c r="LM53" i="27"/>
  <c r="MA53" i="27"/>
  <c r="IS45" i="27"/>
  <c r="JE45" i="27"/>
  <c r="JQ45" i="27"/>
  <c r="KC45" i="27"/>
  <c r="IT45" i="27"/>
  <c r="JF45" i="27"/>
  <c r="JR45" i="27"/>
  <c r="KD45" i="27"/>
  <c r="KP45" i="27"/>
  <c r="LB45" i="27"/>
  <c r="LN45" i="27"/>
  <c r="LZ45" i="27"/>
  <c r="ML45" i="27"/>
  <c r="MX45" i="27"/>
  <c r="NJ45" i="27"/>
  <c r="NV45" i="27"/>
  <c r="OH45" i="27"/>
  <c r="OT45" i="27"/>
  <c r="PF45" i="27"/>
  <c r="PR45" i="27"/>
  <c r="IU45" i="27"/>
  <c r="JG45" i="27"/>
  <c r="JS45" i="27"/>
  <c r="KE45" i="27"/>
  <c r="KQ45" i="27"/>
  <c r="LC45" i="27"/>
  <c r="LO45" i="27"/>
  <c r="MA45" i="27"/>
  <c r="MM45" i="27"/>
  <c r="MY45" i="27"/>
  <c r="NK45" i="27"/>
  <c r="NW45" i="27"/>
  <c r="OI45" i="27"/>
  <c r="IL45" i="27"/>
  <c r="IX45" i="27"/>
  <c r="JJ45" i="27"/>
  <c r="JV45" i="27"/>
  <c r="KH45" i="27"/>
  <c r="IN45" i="27"/>
  <c r="IZ45" i="27"/>
  <c r="JL45" i="27"/>
  <c r="JX45" i="27"/>
  <c r="KJ45" i="27"/>
  <c r="KV45" i="27"/>
  <c r="LH45" i="27"/>
  <c r="LT45" i="27"/>
  <c r="MF45" i="27"/>
  <c r="MR45" i="27"/>
  <c r="ND45" i="27"/>
  <c r="NP45" i="27"/>
  <c r="OB45" i="27"/>
  <c r="IK45" i="27"/>
  <c r="JD45" i="27"/>
  <c r="JZ45" i="27"/>
  <c r="KS45" i="27"/>
  <c r="LI45" i="27"/>
  <c r="LX45" i="27"/>
  <c r="MO45" i="27"/>
  <c r="NE45" i="27"/>
  <c r="NT45" i="27"/>
  <c r="OK45" i="27"/>
  <c r="OX45" i="27"/>
  <c r="PK45" i="27"/>
  <c r="PX45" i="27"/>
  <c r="IM45" i="27"/>
  <c r="JH45" i="27"/>
  <c r="KA45" i="27"/>
  <c r="KT45" i="27"/>
  <c r="LJ45" i="27"/>
  <c r="LY45" i="27"/>
  <c r="MP45" i="27"/>
  <c r="NF45" i="27"/>
  <c r="NU45" i="27"/>
  <c r="OL45" i="27"/>
  <c r="OY45" i="27"/>
  <c r="PL45" i="27"/>
  <c r="PY45" i="27"/>
  <c r="IO45" i="27"/>
  <c r="JI45" i="27"/>
  <c r="KB45" i="27"/>
  <c r="KU45" i="27"/>
  <c r="LK45" i="27"/>
  <c r="MB45" i="27"/>
  <c r="MQ45" i="27"/>
  <c r="NG45" i="27"/>
  <c r="NX45" i="27"/>
  <c r="OM45" i="27"/>
  <c r="OZ45" i="27"/>
  <c r="PM45" i="27"/>
  <c r="PZ45" i="27"/>
  <c r="IP45" i="27"/>
  <c r="JK45" i="27"/>
  <c r="KF45" i="27"/>
  <c r="KW45" i="27"/>
  <c r="LL45" i="27"/>
  <c r="MC45" i="27"/>
  <c r="MS45" i="27"/>
  <c r="NH45" i="27"/>
  <c r="NY45" i="27"/>
  <c r="ON45" i="27"/>
  <c r="PA45" i="27"/>
  <c r="PN45" i="27"/>
  <c r="QA45" i="27"/>
  <c r="IQ45" i="27"/>
  <c r="JM45" i="27"/>
  <c r="KG45" i="27"/>
  <c r="KX45" i="27"/>
  <c r="LM45" i="27"/>
  <c r="MD45" i="27"/>
  <c r="MT45" i="27"/>
  <c r="NI45" i="27"/>
  <c r="NZ45" i="27"/>
  <c r="OO45" i="27"/>
  <c r="PB45" i="27"/>
  <c r="PO45" i="27"/>
  <c r="IR45" i="27"/>
  <c r="JN45" i="27"/>
  <c r="KI45" i="27"/>
  <c r="KY45" i="27"/>
  <c r="LP45" i="27"/>
  <c r="ME45" i="27"/>
  <c r="MU45" i="27"/>
  <c r="NL45" i="27"/>
  <c r="OA45" i="27"/>
  <c r="OP45" i="27"/>
  <c r="PC45" i="27"/>
  <c r="PP45" i="27"/>
  <c r="IV45" i="27"/>
  <c r="JO45" i="27"/>
  <c r="KK45" i="27"/>
  <c r="KZ45" i="27"/>
  <c r="LQ45" i="27"/>
  <c r="MG45" i="27"/>
  <c r="MV45" i="27"/>
  <c r="NM45" i="27"/>
  <c r="OC45" i="27"/>
  <c r="OQ45" i="27"/>
  <c r="PD45" i="27"/>
  <c r="PQ45" i="27"/>
  <c r="IW45" i="27"/>
  <c r="JP45" i="27"/>
  <c r="KL45" i="27"/>
  <c r="LA45" i="27"/>
  <c r="LR45" i="27"/>
  <c r="MH45" i="27"/>
  <c r="MW45" i="27"/>
  <c r="NN45" i="27"/>
  <c r="OD45" i="27"/>
  <c r="OR45" i="27"/>
  <c r="PE45" i="27"/>
  <c r="PS45" i="27"/>
  <c r="IY45" i="27"/>
  <c r="JT45" i="27"/>
  <c r="KM45" i="27"/>
  <c r="LD45" i="27"/>
  <c r="LS45" i="27"/>
  <c r="MI45" i="27"/>
  <c r="MZ45" i="27"/>
  <c r="NO45" i="27"/>
  <c r="OE45" i="27"/>
  <c r="OS45" i="27"/>
  <c r="PG45" i="27"/>
  <c r="PT45" i="27"/>
  <c r="JA45" i="27"/>
  <c r="JU45" i="27"/>
  <c r="KN45" i="27"/>
  <c r="LE45" i="27"/>
  <c r="LU45" i="27"/>
  <c r="MJ45" i="27"/>
  <c r="NA45" i="27"/>
  <c r="NQ45" i="27"/>
  <c r="OF45" i="27"/>
  <c r="OU45" i="27"/>
  <c r="PH45" i="27"/>
  <c r="PU45" i="27"/>
  <c r="JB45" i="27"/>
  <c r="JW45" i="27"/>
  <c r="KO45" i="27"/>
  <c r="LF45" i="27"/>
  <c r="LV45" i="27"/>
  <c r="MK45" i="27"/>
  <c r="NB45" i="27"/>
  <c r="NR45" i="27"/>
  <c r="OG45" i="27"/>
  <c r="OV45" i="27"/>
  <c r="PI45" i="27"/>
  <c r="PV45" i="27"/>
  <c r="LG45" i="27"/>
  <c r="LW45" i="27"/>
  <c r="MN45" i="27"/>
  <c r="NC45" i="27"/>
  <c r="NS45" i="27"/>
  <c r="OJ45" i="27"/>
  <c r="OW45" i="27"/>
  <c r="PJ45" i="27"/>
  <c r="IJ45" i="27"/>
  <c r="PW45" i="27"/>
  <c r="JC45" i="27"/>
  <c r="JY45" i="27"/>
  <c r="KR45" i="27"/>
  <c r="IP81" i="27"/>
  <c r="JB81" i="27"/>
  <c r="JN81" i="27"/>
  <c r="JZ81" i="27"/>
  <c r="KL81" i="27"/>
  <c r="KX81" i="27"/>
  <c r="LJ81" i="27"/>
  <c r="LV81" i="27"/>
  <c r="MH81" i="27"/>
  <c r="MT81" i="27"/>
  <c r="NF81" i="27"/>
  <c r="NR81" i="27"/>
  <c r="OD81" i="27"/>
  <c r="OP81" i="27"/>
  <c r="PB81" i="27"/>
  <c r="PN81" i="27"/>
  <c r="PZ81" i="27"/>
  <c r="IQ81" i="27"/>
  <c r="JC81" i="27"/>
  <c r="JO81" i="27"/>
  <c r="KA81" i="27"/>
  <c r="KM81" i="27"/>
  <c r="KY81" i="27"/>
  <c r="LK81" i="27"/>
  <c r="LW81" i="27"/>
  <c r="MI81" i="27"/>
  <c r="MU81" i="27"/>
  <c r="NG81" i="27"/>
  <c r="NS81" i="27"/>
  <c r="OE81" i="27"/>
  <c r="OQ81" i="27"/>
  <c r="PC81" i="27"/>
  <c r="PO81" i="27"/>
  <c r="QA81" i="27"/>
  <c r="IR81" i="27"/>
  <c r="JD81" i="27"/>
  <c r="JP81" i="27"/>
  <c r="KB81" i="27"/>
  <c r="KN81" i="27"/>
  <c r="KZ81" i="27"/>
  <c r="LL81" i="27"/>
  <c r="LX81" i="27"/>
  <c r="MJ81" i="27"/>
  <c r="MV81" i="27"/>
  <c r="NH81" i="27"/>
  <c r="NT81" i="27"/>
  <c r="OF81" i="27"/>
  <c r="OR81" i="27"/>
  <c r="PD81" i="27"/>
  <c r="PP81" i="27"/>
  <c r="IS81" i="27"/>
  <c r="JE81" i="27"/>
  <c r="JQ81" i="27"/>
  <c r="KC81" i="27"/>
  <c r="KO81" i="27"/>
  <c r="LA81" i="27"/>
  <c r="LM81" i="27"/>
  <c r="LY81" i="27"/>
  <c r="MK81" i="27"/>
  <c r="MW81" i="27"/>
  <c r="NI81" i="27"/>
  <c r="NU81" i="27"/>
  <c r="OG81" i="27"/>
  <c r="OS81" i="27"/>
  <c r="PE81" i="27"/>
  <c r="PQ81" i="27"/>
  <c r="IT81" i="27"/>
  <c r="JF81" i="27"/>
  <c r="JR81" i="27"/>
  <c r="KD81" i="27"/>
  <c r="KP81" i="27"/>
  <c r="LB81" i="27"/>
  <c r="LN81" i="27"/>
  <c r="LZ81" i="27"/>
  <c r="ML81" i="27"/>
  <c r="MX81" i="27"/>
  <c r="NJ81" i="27"/>
  <c r="NV81" i="27"/>
  <c r="OH81" i="27"/>
  <c r="OT81" i="27"/>
  <c r="PF81" i="27"/>
  <c r="PR81" i="27"/>
  <c r="IU81" i="27"/>
  <c r="JG81" i="27"/>
  <c r="JS81" i="27"/>
  <c r="KE81" i="27"/>
  <c r="KQ81" i="27"/>
  <c r="LC81" i="27"/>
  <c r="LO81" i="27"/>
  <c r="MA81" i="27"/>
  <c r="MM81" i="27"/>
  <c r="MY81" i="27"/>
  <c r="NK81" i="27"/>
  <c r="NW81" i="27"/>
  <c r="OI81" i="27"/>
  <c r="OU81" i="27"/>
  <c r="PG81" i="27"/>
  <c r="PS81" i="27"/>
  <c r="IJ81" i="27"/>
  <c r="IV81" i="27"/>
  <c r="JH81" i="27"/>
  <c r="JT81" i="27"/>
  <c r="KF81" i="27"/>
  <c r="KR81" i="27"/>
  <c r="LD81" i="27"/>
  <c r="LP81" i="27"/>
  <c r="MB81" i="27"/>
  <c r="MN81" i="27"/>
  <c r="MZ81" i="27"/>
  <c r="NL81" i="27"/>
  <c r="NX81" i="27"/>
  <c r="OJ81" i="27"/>
  <c r="OV81" i="27"/>
  <c r="PH81" i="27"/>
  <c r="PT81" i="27"/>
  <c r="IK81" i="27"/>
  <c r="IW81" i="27"/>
  <c r="JI81" i="27"/>
  <c r="JU81" i="27"/>
  <c r="KG81" i="27"/>
  <c r="KS81" i="27"/>
  <c r="LE81" i="27"/>
  <c r="LQ81" i="27"/>
  <c r="MC81" i="27"/>
  <c r="MO81" i="27"/>
  <c r="NA81" i="27"/>
  <c r="NM81" i="27"/>
  <c r="NY81" i="27"/>
  <c r="OK81" i="27"/>
  <c r="OW81" i="27"/>
  <c r="PI81" i="27"/>
  <c r="PU81" i="27"/>
  <c r="IL81" i="27"/>
  <c r="IX81" i="27"/>
  <c r="JJ81" i="27"/>
  <c r="JV81" i="27"/>
  <c r="KH81" i="27"/>
  <c r="KT81" i="27"/>
  <c r="LF81" i="27"/>
  <c r="LR81" i="27"/>
  <c r="MD81" i="27"/>
  <c r="MP81" i="27"/>
  <c r="NB81" i="27"/>
  <c r="NN81" i="27"/>
  <c r="NZ81" i="27"/>
  <c r="OL81" i="27"/>
  <c r="OX81" i="27"/>
  <c r="PJ81" i="27"/>
  <c r="PV81" i="27"/>
  <c r="IM81" i="27"/>
  <c r="IY81" i="27"/>
  <c r="JK81" i="27"/>
  <c r="JW81" i="27"/>
  <c r="KI81" i="27"/>
  <c r="KU81" i="27"/>
  <c r="LG81" i="27"/>
  <c r="LS81" i="27"/>
  <c r="ME81" i="27"/>
  <c r="MQ81" i="27"/>
  <c r="NC81" i="27"/>
  <c r="NO81" i="27"/>
  <c r="OA81" i="27"/>
  <c r="OM81" i="27"/>
  <c r="OY81" i="27"/>
  <c r="PK81" i="27"/>
  <c r="PW81" i="27"/>
  <c r="IN81" i="27"/>
  <c r="IZ81" i="27"/>
  <c r="JL81" i="27"/>
  <c r="JX81" i="27"/>
  <c r="KJ81" i="27"/>
  <c r="KV81" i="27"/>
  <c r="LH81" i="27"/>
  <c r="LT81" i="27"/>
  <c r="MF81" i="27"/>
  <c r="MR81" i="27"/>
  <c r="ND81" i="27"/>
  <c r="NP81" i="27"/>
  <c r="OB81" i="27"/>
  <c r="ON81" i="27"/>
  <c r="OZ81" i="27"/>
  <c r="PL81" i="27"/>
  <c r="PX81" i="27"/>
  <c r="KW81" i="27"/>
  <c r="LI81" i="27"/>
  <c r="LU81" i="27"/>
  <c r="MG81" i="27"/>
  <c r="MS81" i="27"/>
  <c r="NE81" i="27"/>
  <c r="NQ81" i="27"/>
  <c r="IO81" i="27"/>
  <c r="OC81" i="27"/>
  <c r="JA81" i="27"/>
  <c r="OO81" i="27"/>
  <c r="JM81" i="27"/>
  <c r="PA81" i="27"/>
  <c r="JY81" i="27"/>
  <c r="PM81" i="27"/>
  <c r="KK81" i="27"/>
  <c r="PY81" i="27"/>
  <c r="IR34" i="27"/>
  <c r="JD34" i="27"/>
  <c r="JP34" i="27"/>
  <c r="KB34" i="27"/>
  <c r="KN34" i="27"/>
  <c r="KZ34" i="27"/>
  <c r="LL34" i="27"/>
  <c r="LX34" i="27"/>
  <c r="MJ34" i="27"/>
  <c r="MV34" i="27"/>
  <c r="NH34" i="27"/>
  <c r="NT34" i="27"/>
  <c r="OF34" i="27"/>
  <c r="OR34" i="27"/>
  <c r="PD34" i="27"/>
  <c r="PP34" i="27"/>
  <c r="IS34" i="27"/>
  <c r="JE34" i="27"/>
  <c r="JQ34" i="27"/>
  <c r="KC34" i="27"/>
  <c r="KO34" i="27"/>
  <c r="LA34" i="27"/>
  <c r="LM34" i="27"/>
  <c r="LY34" i="27"/>
  <c r="MK34" i="27"/>
  <c r="MW34" i="27"/>
  <c r="NI34" i="27"/>
  <c r="NU34" i="27"/>
  <c r="OG34" i="27"/>
  <c r="OS34" i="27"/>
  <c r="PE34" i="27"/>
  <c r="PQ34" i="27"/>
  <c r="IT34" i="27"/>
  <c r="JF34" i="27"/>
  <c r="JR34" i="27"/>
  <c r="KD34" i="27"/>
  <c r="KP34" i="27"/>
  <c r="LB34" i="27"/>
  <c r="LN34" i="27"/>
  <c r="LZ34" i="27"/>
  <c r="ML34" i="27"/>
  <c r="MX34" i="27"/>
  <c r="NJ34" i="27"/>
  <c r="NV34" i="27"/>
  <c r="OH34" i="27"/>
  <c r="OT34" i="27"/>
  <c r="PF34" i="27"/>
  <c r="PR34" i="27"/>
  <c r="IK34" i="27"/>
  <c r="IW34" i="27"/>
  <c r="JI34" i="27"/>
  <c r="JU34" i="27"/>
  <c r="KG34" i="27"/>
  <c r="KS34" i="27"/>
  <c r="LE34" i="27"/>
  <c r="LQ34" i="27"/>
  <c r="MC34" i="27"/>
  <c r="MO34" i="27"/>
  <c r="NA34" i="27"/>
  <c r="NM34" i="27"/>
  <c r="NY34" i="27"/>
  <c r="OK34" i="27"/>
  <c r="OW34" i="27"/>
  <c r="PI34" i="27"/>
  <c r="PU34" i="27"/>
  <c r="IL34" i="27"/>
  <c r="IX34" i="27"/>
  <c r="JJ34" i="27"/>
  <c r="JV34" i="27"/>
  <c r="KH34" i="27"/>
  <c r="KT34" i="27"/>
  <c r="LF34" i="27"/>
  <c r="LR34" i="27"/>
  <c r="MD34" i="27"/>
  <c r="MP34" i="27"/>
  <c r="NB34" i="27"/>
  <c r="NN34" i="27"/>
  <c r="NZ34" i="27"/>
  <c r="OL34" i="27"/>
  <c r="OX34" i="27"/>
  <c r="PJ34" i="27"/>
  <c r="PV34" i="27"/>
  <c r="IM34" i="27"/>
  <c r="IY34" i="27"/>
  <c r="JK34" i="27"/>
  <c r="JW34" i="27"/>
  <c r="KI34" i="27"/>
  <c r="KU34" i="27"/>
  <c r="LG34" i="27"/>
  <c r="LS34" i="27"/>
  <c r="ME34" i="27"/>
  <c r="MQ34" i="27"/>
  <c r="NC34" i="27"/>
  <c r="NO34" i="27"/>
  <c r="OA34" i="27"/>
  <c r="OM34" i="27"/>
  <c r="OY34" i="27"/>
  <c r="PK34" i="27"/>
  <c r="PW34" i="27"/>
  <c r="IN34" i="27"/>
  <c r="IZ34" i="27"/>
  <c r="JL34" i="27"/>
  <c r="JX34" i="27"/>
  <c r="KJ34" i="27"/>
  <c r="KV34" i="27"/>
  <c r="LH34" i="27"/>
  <c r="LT34" i="27"/>
  <c r="MF34" i="27"/>
  <c r="MR34" i="27"/>
  <c r="ND34" i="27"/>
  <c r="NP34" i="27"/>
  <c r="OB34" i="27"/>
  <c r="ON34" i="27"/>
  <c r="OZ34" i="27"/>
  <c r="PL34" i="27"/>
  <c r="PX34" i="27"/>
  <c r="IO34" i="27"/>
  <c r="JA34" i="27"/>
  <c r="JM34" i="27"/>
  <c r="JY34" i="27"/>
  <c r="KK34" i="27"/>
  <c r="KW34" i="27"/>
  <c r="LI34" i="27"/>
  <c r="LU34" i="27"/>
  <c r="MG34" i="27"/>
  <c r="MS34" i="27"/>
  <c r="NE34" i="27"/>
  <c r="NQ34" i="27"/>
  <c r="OC34" i="27"/>
  <c r="OO34" i="27"/>
  <c r="PA34" i="27"/>
  <c r="PM34" i="27"/>
  <c r="PY34" i="27"/>
  <c r="IP34" i="27"/>
  <c r="JB34" i="27"/>
  <c r="JN34" i="27"/>
  <c r="JZ34" i="27"/>
  <c r="KL34" i="27"/>
  <c r="KX34" i="27"/>
  <c r="LJ34" i="27"/>
  <c r="LV34" i="27"/>
  <c r="MH34" i="27"/>
  <c r="MT34" i="27"/>
  <c r="NF34" i="27"/>
  <c r="NR34" i="27"/>
  <c r="OD34" i="27"/>
  <c r="OP34" i="27"/>
  <c r="PB34" i="27"/>
  <c r="PN34" i="27"/>
  <c r="PZ34" i="27"/>
  <c r="JH34" i="27"/>
  <c r="LD34" i="27"/>
  <c r="MZ34" i="27"/>
  <c r="OV34" i="27"/>
  <c r="JO34" i="27"/>
  <c r="LK34" i="27"/>
  <c r="NG34" i="27"/>
  <c r="PC34" i="27"/>
  <c r="JS34" i="27"/>
  <c r="LO34" i="27"/>
  <c r="NK34" i="27"/>
  <c r="PG34" i="27"/>
  <c r="JT34" i="27"/>
  <c r="LP34" i="27"/>
  <c r="NL34" i="27"/>
  <c r="PH34" i="27"/>
  <c r="KA34" i="27"/>
  <c r="LW34" i="27"/>
  <c r="NS34" i="27"/>
  <c r="PO34" i="27"/>
  <c r="KE34" i="27"/>
  <c r="MA34" i="27"/>
  <c r="NW34" i="27"/>
  <c r="PS34" i="27"/>
  <c r="IJ34" i="27"/>
  <c r="KF34" i="27"/>
  <c r="MB34" i="27"/>
  <c r="NX34" i="27"/>
  <c r="PT34" i="27"/>
  <c r="IQ34" i="27"/>
  <c r="KM34" i="27"/>
  <c r="MI34" i="27"/>
  <c r="OE34" i="27"/>
  <c r="QA34" i="27"/>
  <c r="IU34" i="27"/>
  <c r="KQ34" i="27"/>
  <c r="MM34" i="27"/>
  <c r="OI34" i="27"/>
  <c r="IV34" i="27"/>
  <c r="KR34" i="27"/>
  <c r="MN34" i="27"/>
  <c r="OJ34" i="27"/>
  <c r="JC34" i="27"/>
  <c r="KY34" i="27"/>
  <c r="MU34" i="27"/>
  <c r="OQ34" i="27"/>
  <c r="JG34" i="27"/>
  <c r="LC34" i="27"/>
  <c r="MY34" i="27"/>
  <c r="OU34" i="27"/>
  <c r="IP31" i="27"/>
  <c r="JB31" i="27"/>
  <c r="JN31" i="27"/>
  <c r="JZ31" i="27"/>
  <c r="KL31" i="27"/>
  <c r="IS31" i="27"/>
  <c r="JE31" i="27"/>
  <c r="JQ31" i="27"/>
  <c r="KC31" i="27"/>
  <c r="KO31" i="27"/>
  <c r="LA31" i="27"/>
  <c r="LM31" i="27"/>
  <c r="LY31" i="27"/>
  <c r="MK31" i="27"/>
  <c r="IU31" i="27"/>
  <c r="JG31" i="27"/>
  <c r="JS31" i="27"/>
  <c r="KE31" i="27"/>
  <c r="KQ31" i="27"/>
  <c r="LC31" i="27"/>
  <c r="LO31" i="27"/>
  <c r="MA31" i="27"/>
  <c r="MM31" i="27"/>
  <c r="MY31" i="27"/>
  <c r="IJ31" i="27"/>
  <c r="IV31" i="27"/>
  <c r="JH31" i="27"/>
  <c r="JT31" i="27"/>
  <c r="KF31" i="27"/>
  <c r="KR31" i="27"/>
  <c r="LD31" i="27"/>
  <c r="LP31" i="27"/>
  <c r="MB31" i="27"/>
  <c r="MN31" i="27"/>
  <c r="MZ31" i="27"/>
  <c r="NL31" i="27"/>
  <c r="NX31" i="27"/>
  <c r="OJ31" i="27"/>
  <c r="OV31" i="27"/>
  <c r="PH31" i="27"/>
  <c r="PT31" i="27"/>
  <c r="IK31" i="27"/>
  <c r="IW31" i="27"/>
  <c r="JI31" i="27"/>
  <c r="JU31" i="27"/>
  <c r="KG31" i="27"/>
  <c r="KS31" i="27"/>
  <c r="LE31" i="27"/>
  <c r="LQ31" i="27"/>
  <c r="MC31" i="27"/>
  <c r="MO31" i="27"/>
  <c r="NA31" i="27"/>
  <c r="NM31" i="27"/>
  <c r="NY31" i="27"/>
  <c r="OK31" i="27"/>
  <c r="OW31" i="27"/>
  <c r="PI31" i="27"/>
  <c r="PU31" i="27"/>
  <c r="IL31" i="27"/>
  <c r="IX31" i="27"/>
  <c r="JJ31" i="27"/>
  <c r="JV31" i="27"/>
  <c r="KH31" i="27"/>
  <c r="IM31" i="27"/>
  <c r="IY31" i="27"/>
  <c r="JK31" i="27"/>
  <c r="JW31" i="27"/>
  <c r="KI31" i="27"/>
  <c r="KU31" i="27"/>
  <c r="LG31" i="27"/>
  <c r="LS31" i="27"/>
  <c r="ME31" i="27"/>
  <c r="MQ31" i="27"/>
  <c r="NC31" i="27"/>
  <c r="NO31" i="27"/>
  <c r="OA31" i="27"/>
  <c r="OM31" i="27"/>
  <c r="OY31" i="27"/>
  <c r="PK31" i="27"/>
  <c r="PW31" i="27"/>
  <c r="IN31" i="27"/>
  <c r="IZ31" i="27"/>
  <c r="JL31" i="27"/>
  <c r="JX31" i="27"/>
  <c r="KJ31" i="27"/>
  <c r="KV31" i="27"/>
  <c r="LH31" i="27"/>
  <c r="LT31" i="27"/>
  <c r="MF31" i="27"/>
  <c r="MR31" i="27"/>
  <c r="ND31" i="27"/>
  <c r="NP31" i="27"/>
  <c r="OB31" i="27"/>
  <c r="ON31" i="27"/>
  <c r="OZ31" i="27"/>
  <c r="PL31" i="27"/>
  <c r="PX31" i="27"/>
  <c r="JF31" i="27"/>
  <c r="KP31" i="27"/>
  <c r="LN31" i="27"/>
  <c r="ML31" i="27"/>
  <c r="NH31" i="27"/>
  <c r="NZ31" i="27"/>
  <c r="OR31" i="27"/>
  <c r="PJ31" i="27"/>
  <c r="JM31" i="27"/>
  <c r="KT31" i="27"/>
  <c r="LR31" i="27"/>
  <c r="MP31" i="27"/>
  <c r="NI31" i="27"/>
  <c r="OC31" i="27"/>
  <c r="OS31" i="27"/>
  <c r="PM31" i="27"/>
  <c r="JO31" i="27"/>
  <c r="KW31" i="27"/>
  <c r="LU31" i="27"/>
  <c r="MS31" i="27"/>
  <c r="NJ31" i="27"/>
  <c r="OD31" i="27"/>
  <c r="OT31" i="27"/>
  <c r="PN31" i="27"/>
  <c r="JP31" i="27"/>
  <c r="KX31" i="27"/>
  <c r="LV31" i="27"/>
  <c r="MT31" i="27"/>
  <c r="NK31" i="27"/>
  <c r="OE31" i="27"/>
  <c r="OU31" i="27"/>
  <c r="PO31" i="27"/>
  <c r="JR31" i="27"/>
  <c r="KY31" i="27"/>
  <c r="LW31" i="27"/>
  <c r="MU31" i="27"/>
  <c r="NN31" i="27"/>
  <c r="OF31" i="27"/>
  <c r="OX31" i="27"/>
  <c r="PP31" i="27"/>
  <c r="IO31" i="27"/>
  <c r="JY31" i="27"/>
  <c r="KZ31" i="27"/>
  <c r="LX31" i="27"/>
  <c r="MV31" i="27"/>
  <c r="NQ31" i="27"/>
  <c r="OG31" i="27"/>
  <c r="PA31" i="27"/>
  <c r="PQ31" i="27"/>
  <c r="IQ31" i="27"/>
  <c r="KA31" i="27"/>
  <c r="LB31" i="27"/>
  <c r="LZ31" i="27"/>
  <c r="MW31" i="27"/>
  <c r="NR31" i="27"/>
  <c r="OH31" i="27"/>
  <c r="PB31" i="27"/>
  <c r="PR31" i="27"/>
  <c r="IR31" i="27"/>
  <c r="KB31" i="27"/>
  <c r="LF31" i="27"/>
  <c r="MD31" i="27"/>
  <c r="MX31" i="27"/>
  <c r="NS31" i="27"/>
  <c r="OI31" i="27"/>
  <c r="PC31" i="27"/>
  <c r="PS31" i="27"/>
  <c r="IT31" i="27"/>
  <c r="KD31" i="27"/>
  <c r="LI31" i="27"/>
  <c r="MG31" i="27"/>
  <c r="NB31" i="27"/>
  <c r="NT31" i="27"/>
  <c r="OL31" i="27"/>
  <c r="PD31" i="27"/>
  <c r="PV31" i="27"/>
  <c r="JA31" i="27"/>
  <c r="KK31" i="27"/>
  <c r="LJ31" i="27"/>
  <c r="MH31" i="27"/>
  <c r="NE31" i="27"/>
  <c r="NU31" i="27"/>
  <c r="OO31" i="27"/>
  <c r="PE31" i="27"/>
  <c r="PY31" i="27"/>
  <c r="JC31" i="27"/>
  <c r="KM31" i="27"/>
  <c r="LK31" i="27"/>
  <c r="MI31" i="27"/>
  <c r="NF31" i="27"/>
  <c r="NV31" i="27"/>
  <c r="OP31" i="27"/>
  <c r="PF31" i="27"/>
  <c r="PZ31" i="27"/>
  <c r="NG31" i="27"/>
  <c r="NW31" i="27"/>
  <c r="OQ31" i="27"/>
  <c r="PG31" i="27"/>
  <c r="QA31" i="27"/>
  <c r="JD31" i="27"/>
  <c r="KN31" i="27"/>
  <c r="LL31" i="27"/>
  <c r="MJ31" i="27"/>
  <c r="IT85" i="27"/>
  <c r="JF85" i="27"/>
  <c r="JR85" i="27"/>
  <c r="KD85" i="27"/>
  <c r="KP85" i="27"/>
  <c r="LB85" i="27"/>
  <c r="LN85" i="27"/>
  <c r="LZ85" i="27"/>
  <c r="ML85" i="27"/>
  <c r="MX85" i="27"/>
  <c r="NJ85" i="27"/>
  <c r="NV85" i="27"/>
  <c r="OH85" i="27"/>
  <c r="IU85" i="27"/>
  <c r="JG85" i="27"/>
  <c r="JS85" i="27"/>
  <c r="KE85" i="27"/>
  <c r="KQ85" i="27"/>
  <c r="LC85" i="27"/>
  <c r="LO85" i="27"/>
  <c r="MA85" i="27"/>
  <c r="MM85" i="27"/>
  <c r="MY85" i="27"/>
  <c r="NK85" i="27"/>
  <c r="IJ85" i="27"/>
  <c r="IV85" i="27"/>
  <c r="JH85" i="27"/>
  <c r="JT85" i="27"/>
  <c r="IK85" i="27"/>
  <c r="IW85" i="27"/>
  <c r="JI85" i="27"/>
  <c r="JU85" i="27"/>
  <c r="KG85" i="27"/>
  <c r="KS85" i="27"/>
  <c r="LE85" i="27"/>
  <c r="LQ85" i="27"/>
  <c r="MC85" i="27"/>
  <c r="MO85" i="27"/>
  <c r="NA85" i="27"/>
  <c r="NM85" i="27"/>
  <c r="IL85" i="27"/>
  <c r="IX85" i="27"/>
  <c r="JJ85" i="27"/>
  <c r="JV85" i="27"/>
  <c r="KH85" i="27"/>
  <c r="KT85" i="27"/>
  <c r="LF85" i="27"/>
  <c r="LR85" i="27"/>
  <c r="MD85" i="27"/>
  <c r="MP85" i="27"/>
  <c r="NB85" i="27"/>
  <c r="NN85" i="27"/>
  <c r="NZ85" i="27"/>
  <c r="OL85" i="27"/>
  <c r="IM85" i="27"/>
  <c r="IY85" i="27"/>
  <c r="JK85" i="27"/>
  <c r="IN85" i="27"/>
  <c r="IZ85" i="27"/>
  <c r="JL85" i="27"/>
  <c r="JX85" i="27"/>
  <c r="KJ85" i="27"/>
  <c r="KV85" i="27"/>
  <c r="LH85" i="27"/>
  <c r="LT85" i="27"/>
  <c r="MF85" i="27"/>
  <c r="MR85" i="27"/>
  <c r="ND85" i="27"/>
  <c r="NP85" i="27"/>
  <c r="IP85" i="27"/>
  <c r="JB85" i="27"/>
  <c r="JN85" i="27"/>
  <c r="JZ85" i="27"/>
  <c r="KL85" i="27"/>
  <c r="KX85" i="27"/>
  <c r="LJ85" i="27"/>
  <c r="LV85" i="27"/>
  <c r="MH85" i="27"/>
  <c r="MT85" i="27"/>
  <c r="NF85" i="27"/>
  <c r="NR85" i="27"/>
  <c r="IO85" i="27"/>
  <c r="JW85" i="27"/>
  <c r="KU85" i="27"/>
  <c r="LS85" i="27"/>
  <c r="MQ85" i="27"/>
  <c r="NO85" i="27"/>
  <c r="OE85" i="27"/>
  <c r="OS85" i="27"/>
  <c r="PE85" i="27"/>
  <c r="PQ85" i="27"/>
  <c r="IQ85" i="27"/>
  <c r="JY85" i="27"/>
  <c r="KW85" i="27"/>
  <c r="LU85" i="27"/>
  <c r="MS85" i="27"/>
  <c r="NQ85" i="27"/>
  <c r="OF85" i="27"/>
  <c r="OT85" i="27"/>
  <c r="PF85" i="27"/>
  <c r="PR85" i="27"/>
  <c r="IR85" i="27"/>
  <c r="KA85" i="27"/>
  <c r="KY85" i="27"/>
  <c r="LW85" i="27"/>
  <c r="MU85" i="27"/>
  <c r="NS85" i="27"/>
  <c r="OG85" i="27"/>
  <c r="OU85" i="27"/>
  <c r="PG85" i="27"/>
  <c r="PS85" i="27"/>
  <c r="IS85" i="27"/>
  <c r="KB85" i="27"/>
  <c r="KZ85" i="27"/>
  <c r="LX85" i="27"/>
  <c r="MV85" i="27"/>
  <c r="NT85" i="27"/>
  <c r="OI85" i="27"/>
  <c r="OV85" i="27"/>
  <c r="PH85" i="27"/>
  <c r="PT85" i="27"/>
  <c r="JA85" i="27"/>
  <c r="KC85" i="27"/>
  <c r="LA85" i="27"/>
  <c r="LY85" i="27"/>
  <c r="MW85" i="27"/>
  <c r="NU85" i="27"/>
  <c r="OJ85" i="27"/>
  <c r="OW85" i="27"/>
  <c r="PI85" i="27"/>
  <c r="PU85" i="27"/>
  <c r="JC85" i="27"/>
  <c r="KF85" i="27"/>
  <c r="LD85" i="27"/>
  <c r="MB85" i="27"/>
  <c r="MZ85" i="27"/>
  <c r="NW85" i="27"/>
  <c r="OK85" i="27"/>
  <c r="OX85" i="27"/>
  <c r="PJ85" i="27"/>
  <c r="PV85" i="27"/>
  <c r="JD85" i="27"/>
  <c r="KI85" i="27"/>
  <c r="LG85" i="27"/>
  <c r="ME85" i="27"/>
  <c r="NC85" i="27"/>
  <c r="NX85" i="27"/>
  <c r="OM85" i="27"/>
  <c r="OY85" i="27"/>
  <c r="PK85" i="27"/>
  <c r="PW85" i="27"/>
  <c r="JE85" i="27"/>
  <c r="KK85" i="27"/>
  <c r="LI85" i="27"/>
  <c r="MG85" i="27"/>
  <c r="NE85" i="27"/>
  <c r="NY85" i="27"/>
  <c r="ON85" i="27"/>
  <c r="OZ85" i="27"/>
  <c r="PL85" i="27"/>
  <c r="PX85" i="27"/>
  <c r="JM85" i="27"/>
  <c r="KM85" i="27"/>
  <c r="LK85" i="27"/>
  <c r="MI85" i="27"/>
  <c r="NG85" i="27"/>
  <c r="OA85" i="27"/>
  <c r="OO85" i="27"/>
  <c r="PA85" i="27"/>
  <c r="PM85" i="27"/>
  <c r="PY85" i="27"/>
  <c r="JO85" i="27"/>
  <c r="KN85" i="27"/>
  <c r="LL85" i="27"/>
  <c r="MJ85" i="27"/>
  <c r="NH85" i="27"/>
  <c r="OB85" i="27"/>
  <c r="OP85" i="27"/>
  <c r="PB85" i="27"/>
  <c r="PN85" i="27"/>
  <c r="PZ85" i="27"/>
  <c r="JP85" i="27"/>
  <c r="KO85" i="27"/>
  <c r="LM85" i="27"/>
  <c r="MK85" i="27"/>
  <c r="NI85" i="27"/>
  <c r="OC85" i="27"/>
  <c r="OQ85" i="27"/>
  <c r="PC85" i="27"/>
  <c r="PO85" i="27"/>
  <c r="QA85" i="27"/>
  <c r="JQ85" i="27"/>
  <c r="KR85" i="27"/>
  <c r="LP85" i="27"/>
  <c r="MN85" i="27"/>
  <c r="NL85" i="27"/>
  <c r="OD85" i="27"/>
  <c r="PD85" i="27"/>
  <c r="OR85" i="27"/>
  <c r="PP85" i="27"/>
  <c r="IN32" i="27"/>
  <c r="IZ32" i="27"/>
  <c r="JL32" i="27"/>
  <c r="JX32" i="27"/>
  <c r="KJ32" i="27"/>
  <c r="KV32" i="27"/>
  <c r="LH32" i="27"/>
  <c r="LT32" i="27"/>
  <c r="MF32" i="27"/>
  <c r="MR32" i="27"/>
  <c r="ND32" i="27"/>
  <c r="NP32" i="27"/>
  <c r="OB32" i="27"/>
  <c r="ON32" i="27"/>
  <c r="OZ32" i="27"/>
  <c r="PL32" i="27"/>
  <c r="PX32" i="27"/>
  <c r="IO32" i="27"/>
  <c r="JA32" i="27"/>
  <c r="JM32" i="27"/>
  <c r="JY32" i="27"/>
  <c r="KK32" i="27"/>
  <c r="KW32" i="27"/>
  <c r="LI32" i="27"/>
  <c r="IQ32" i="27"/>
  <c r="JC32" i="27"/>
  <c r="JO32" i="27"/>
  <c r="KA32" i="27"/>
  <c r="KM32" i="27"/>
  <c r="KY32" i="27"/>
  <c r="LK32" i="27"/>
  <c r="LW32" i="27"/>
  <c r="MI32" i="27"/>
  <c r="MU32" i="27"/>
  <c r="NG32" i="27"/>
  <c r="NS32" i="27"/>
  <c r="OE32" i="27"/>
  <c r="OQ32" i="27"/>
  <c r="PC32" i="27"/>
  <c r="PO32" i="27"/>
  <c r="QA32" i="27"/>
  <c r="IR32" i="27"/>
  <c r="JD32" i="27"/>
  <c r="JP32" i="27"/>
  <c r="KB32" i="27"/>
  <c r="KN32" i="27"/>
  <c r="KZ32" i="27"/>
  <c r="LL32" i="27"/>
  <c r="LX32" i="27"/>
  <c r="MJ32" i="27"/>
  <c r="MV32" i="27"/>
  <c r="NH32" i="27"/>
  <c r="NT32" i="27"/>
  <c r="OF32" i="27"/>
  <c r="OR32" i="27"/>
  <c r="PD32" i="27"/>
  <c r="PP32" i="27"/>
  <c r="IJ32" i="27"/>
  <c r="JB32" i="27"/>
  <c r="JT32" i="27"/>
  <c r="KL32" i="27"/>
  <c r="LD32" i="27"/>
  <c r="LU32" i="27"/>
  <c r="ML32" i="27"/>
  <c r="NA32" i="27"/>
  <c r="NQ32" i="27"/>
  <c r="OH32" i="27"/>
  <c r="OW32" i="27"/>
  <c r="PM32" i="27"/>
  <c r="IK32" i="27"/>
  <c r="JE32" i="27"/>
  <c r="JU32" i="27"/>
  <c r="KO32" i="27"/>
  <c r="LE32" i="27"/>
  <c r="LV32" i="27"/>
  <c r="MM32" i="27"/>
  <c r="NB32" i="27"/>
  <c r="NR32" i="27"/>
  <c r="OI32" i="27"/>
  <c r="OX32" i="27"/>
  <c r="PN32" i="27"/>
  <c r="IL32" i="27"/>
  <c r="JF32" i="27"/>
  <c r="JV32" i="27"/>
  <c r="KP32" i="27"/>
  <c r="LF32" i="27"/>
  <c r="LY32" i="27"/>
  <c r="MN32" i="27"/>
  <c r="NC32" i="27"/>
  <c r="NU32" i="27"/>
  <c r="OJ32" i="27"/>
  <c r="OY32" i="27"/>
  <c r="PQ32" i="27"/>
  <c r="IM32" i="27"/>
  <c r="JG32" i="27"/>
  <c r="JW32" i="27"/>
  <c r="KQ32" i="27"/>
  <c r="LG32" i="27"/>
  <c r="LZ32" i="27"/>
  <c r="MO32" i="27"/>
  <c r="NE32" i="27"/>
  <c r="NV32" i="27"/>
  <c r="OK32" i="27"/>
  <c r="PA32" i="27"/>
  <c r="PR32" i="27"/>
  <c r="IP32" i="27"/>
  <c r="JH32" i="27"/>
  <c r="JZ32" i="27"/>
  <c r="KR32" i="27"/>
  <c r="LJ32" i="27"/>
  <c r="MA32" i="27"/>
  <c r="MP32" i="27"/>
  <c r="NF32" i="27"/>
  <c r="NW32" i="27"/>
  <c r="OL32" i="27"/>
  <c r="PB32" i="27"/>
  <c r="PS32" i="27"/>
  <c r="IS32" i="27"/>
  <c r="JI32" i="27"/>
  <c r="KC32" i="27"/>
  <c r="KS32" i="27"/>
  <c r="LM32" i="27"/>
  <c r="MB32" i="27"/>
  <c r="MQ32" i="27"/>
  <c r="NI32" i="27"/>
  <c r="NX32" i="27"/>
  <c r="OM32" i="27"/>
  <c r="PE32" i="27"/>
  <c r="PT32" i="27"/>
  <c r="IT32" i="27"/>
  <c r="JJ32" i="27"/>
  <c r="KD32" i="27"/>
  <c r="KT32" i="27"/>
  <c r="LN32" i="27"/>
  <c r="MC32" i="27"/>
  <c r="MS32" i="27"/>
  <c r="NJ32" i="27"/>
  <c r="NY32" i="27"/>
  <c r="OO32" i="27"/>
  <c r="PF32" i="27"/>
  <c r="PU32" i="27"/>
  <c r="IU32" i="27"/>
  <c r="JK32" i="27"/>
  <c r="KE32" i="27"/>
  <c r="KU32" i="27"/>
  <c r="LO32" i="27"/>
  <c r="MD32" i="27"/>
  <c r="MT32" i="27"/>
  <c r="NK32" i="27"/>
  <c r="NZ32" i="27"/>
  <c r="OP32" i="27"/>
  <c r="PG32" i="27"/>
  <c r="PV32" i="27"/>
  <c r="IV32" i="27"/>
  <c r="JN32" i="27"/>
  <c r="KF32" i="27"/>
  <c r="KX32" i="27"/>
  <c r="LP32" i="27"/>
  <c r="ME32" i="27"/>
  <c r="MW32" i="27"/>
  <c r="NL32" i="27"/>
  <c r="OA32" i="27"/>
  <c r="OS32" i="27"/>
  <c r="PH32" i="27"/>
  <c r="PW32" i="27"/>
  <c r="IW32" i="27"/>
  <c r="JQ32" i="27"/>
  <c r="KG32" i="27"/>
  <c r="LA32" i="27"/>
  <c r="LQ32" i="27"/>
  <c r="MG32" i="27"/>
  <c r="MX32" i="27"/>
  <c r="NM32" i="27"/>
  <c r="OC32" i="27"/>
  <c r="OT32" i="27"/>
  <c r="PI32" i="27"/>
  <c r="PY32" i="27"/>
  <c r="IX32" i="27"/>
  <c r="JR32" i="27"/>
  <c r="KH32" i="27"/>
  <c r="LB32" i="27"/>
  <c r="LR32" i="27"/>
  <c r="MH32" i="27"/>
  <c r="MY32" i="27"/>
  <c r="NN32" i="27"/>
  <c r="OD32" i="27"/>
  <c r="OU32" i="27"/>
  <c r="PJ32" i="27"/>
  <c r="PZ32" i="27"/>
  <c r="NO32" i="27"/>
  <c r="OG32" i="27"/>
  <c r="OV32" i="27"/>
  <c r="PK32" i="27"/>
  <c r="IY32" i="27"/>
  <c r="JS32" i="27"/>
  <c r="KI32" i="27"/>
  <c r="LC32" i="27"/>
  <c r="LS32" i="27"/>
  <c r="MK32" i="27"/>
  <c r="MZ32" i="27"/>
  <c r="IN27" i="27"/>
  <c r="IZ27" i="27"/>
  <c r="JL27" i="27"/>
  <c r="JX27" i="27"/>
  <c r="KJ27" i="27"/>
  <c r="KV27" i="27"/>
  <c r="LH27" i="27"/>
  <c r="LT27" i="27"/>
  <c r="MF27" i="27"/>
  <c r="MR27" i="27"/>
  <c r="ND27" i="27"/>
  <c r="NP27" i="27"/>
  <c r="OB27" i="27"/>
  <c r="ON27" i="27"/>
  <c r="OZ27" i="27"/>
  <c r="PL27" i="27"/>
  <c r="PX27" i="27"/>
  <c r="IP27" i="27"/>
  <c r="JB27" i="27"/>
  <c r="JN27" i="27"/>
  <c r="JZ27" i="27"/>
  <c r="KL27" i="27"/>
  <c r="KX27" i="27"/>
  <c r="LJ27" i="27"/>
  <c r="LV27" i="27"/>
  <c r="MH27" i="27"/>
  <c r="MT27" i="27"/>
  <c r="NF27" i="27"/>
  <c r="NR27" i="27"/>
  <c r="OD27" i="27"/>
  <c r="OP27" i="27"/>
  <c r="PB27" i="27"/>
  <c r="PN27" i="27"/>
  <c r="PZ27" i="27"/>
  <c r="IS27" i="27"/>
  <c r="JE27" i="27"/>
  <c r="JQ27" i="27"/>
  <c r="KC27" i="27"/>
  <c r="KO27" i="27"/>
  <c r="LA27" i="27"/>
  <c r="LM27" i="27"/>
  <c r="LY27" i="27"/>
  <c r="MK27" i="27"/>
  <c r="MW27" i="27"/>
  <c r="NI27" i="27"/>
  <c r="NU27" i="27"/>
  <c r="OG27" i="27"/>
  <c r="OS27" i="27"/>
  <c r="PE27" i="27"/>
  <c r="PQ27" i="27"/>
  <c r="IT27" i="27"/>
  <c r="JF27" i="27"/>
  <c r="JR27" i="27"/>
  <c r="KD27" i="27"/>
  <c r="KP27" i="27"/>
  <c r="LB27" i="27"/>
  <c r="LN27" i="27"/>
  <c r="LZ27" i="27"/>
  <c r="ML27" i="27"/>
  <c r="MX27" i="27"/>
  <c r="NJ27" i="27"/>
  <c r="NV27" i="27"/>
  <c r="OH27" i="27"/>
  <c r="OT27" i="27"/>
  <c r="PF27" i="27"/>
  <c r="PR27" i="27"/>
  <c r="IU27" i="27"/>
  <c r="JG27" i="27"/>
  <c r="JS27" i="27"/>
  <c r="KE27" i="27"/>
  <c r="KQ27" i="27"/>
  <c r="LC27" i="27"/>
  <c r="LO27" i="27"/>
  <c r="IK27" i="27"/>
  <c r="IW27" i="27"/>
  <c r="JI27" i="27"/>
  <c r="JU27" i="27"/>
  <c r="KG27" i="27"/>
  <c r="KS27" i="27"/>
  <c r="LE27" i="27"/>
  <c r="LQ27" i="27"/>
  <c r="MC27" i="27"/>
  <c r="MO27" i="27"/>
  <c r="NA27" i="27"/>
  <c r="NM27" i="27"/>
  <c r="NY27" i="27"/>
  <c r="OK27" i="27"/>
  <c r="OW27" i="27"/>
  <c r="PI27" i="27"/>
  <c r="PU27" i="27"/>
  <c r="IL27" i="27"/>
  <c r="IX27" i="27"/>
  <c r="JJ27" i="27"/>
  <c r="JV27" i="27"/>
  <c r="KH27" i="27"/>
  <c r="KT27" i="27"/>
  <c r="LF27" i="27"/>
  <c r="LR27" i="27"/>
  <c r="MD27" i="27"/>
  <c r="MP27" i="27"/>
  <c r="NB27" i="27"/>
  <c r="NN27" i="27"/>
  <c r="NZ27" i="27"/>
  <c r="OL27" i="27"/>
  <c r="OX27" i="27"/>
  <c r="PJ27" i="27"/>
  <c r="PV27" i="27"/>
  <c r="IJ27" i="27"/>
  <c r="JM27" i="27"/>
  <c r="KN27" i="27"/>
  <c r="LS27" i="27"/>
  <c r="MQ27" i="27"/>
  <c r="NO27" i="27"/>
  <c r="OM27" i="27"/>
  <c r="PK27" i="27"/>
  <c r="IM27" i="27"/>
  <c r="JO27" i="27"/>
  <c r="KR27" i="27"/>
  <c r="LU27" i="27"/>
  <c r="MS27" i="27"/>
  <c r="NQ27" i="27"/>
  <c r="OO27" i="27"/>
  <c r="PM27" i="27"/>
  <c r="IO27" i="27"/>
  <c r="JP27" i="27"/>
  <c r="KU27" i="27"/>
  <c r="LW27" i="27"/>
  <c r="MU27" i="27"/>
  <c r="NS27" i="27"/>
  <c r="OQ27" i="27"/>
  <c r="PO27" i="27"/>
  <c r="IQ27" i="27"/>
  <c r="JT27" i="27"/>
  <c r="KW27" i="27"/>
  <c r="LX27" i="27"/>
  <c r="MV27" i="27"/>
  <c r="NT27" i="27"/>
  <c r="OR27" i="27"/>
  <c r="PP27" i="27"/>
  <c r="IR27" i="27"/>
  <c r="JW27" i="27"/>
  <c r="KY27" i="27"/>
  <c r="MA27" i="27"/>
  <c r="MY27" i="27"/>
  <c r="NW27" i="27"/>
  <c r="OU27" i="27"/>
  <c r="PS27" i="27"/>
  <c r="IV27" i="27"/>
  <c r="JY27" i="27"/>
  <c r="KZ27" i="27"/>
  <c r="MB27" i="27"/>
  <c r="MZ27" i="27"/>
  <c r="NX27" i="27"/>
  <c r="OV27" i="27"/>
  <c r="PT27" i="27"/>
  <c r="IY27" i="27"/>
  <c r="KA27" i="27"/>
  <c r="LD27" i="27"/>
  <c r="ME27" i="27"/>
  <c r="NC27" i="27"/>
  <c r="OA27" i="27"/>
  <c r="OY27" i="27"/>
  <c r="PW27" i="27"/>
  <c r="JA27" i="27"/>
  <c r="KB27" i="27"/>
  <c r="LG27" i="27"/>
  <c r="MG27" i="27"/>
  <c r="NE27" i="27"/>
  <c r="OC27" i="27"/>
  <c r="PA27" i="27"/>
  <c r="PY27" i="27"/>
  <c r="JC27" i="27"/>
  <c r="KF27" i="27"/>
  <c r="LI27" i="27"/>
  <c r="MI27" i="27"/>
  <c r="NG27" i="27"/>
  <c r="OE27" i="27"/>
  <c r="PC27" i="27"/>
  <c r="QA27" i="27"/>
  <c r="JD27" i="27"/>
  <c r="KI27" i="27"/>
  <c r="LK27" i="27"/>
  <c r="MJ27" i="27"/>
  <c r="NH27" i="27"/>
  <c r="OF27" i="27"/>
  <c r="PD27" i="27"/>
  <c r="JH27" i="27"/>
  <c r="KK27" i="27"/>
  <c r="LL27" i="27"/>
  <c r="MM27" i="27"/>
  <c r="NK27" i="27"/>
  <c r="OI27" i="27"/>
  <c r="PG27" i="27"/>
  <c r="KM27" i="27"/>
  <c r="LP27" i="27"/>
  <c r="MN27" i="27"/>
  <c r="NL27" i="27"/>
  <c r="OJ27" i="27"/>
  <c r="PH27" i="27"/>
  <c r="JK27" i="27"/>
  <c r="IM50" i="27"/>
  <c r="IY50" i="27"/>
  <c r="JK50" i="27"/>
  <c r="JW50" i="27"/>
  <c r="KI50" i="27"/>
  <c r="KU50" i="27"/>
  <c r="LG50" i="27"/>
  <c r="LS50" i="27"/>
  <c r="ME50" i="27"/>
  <c r="MQ50" i="27"/>
  <c r="NC50" i="27"/>
  <c r="NO50" i="27"/>
  <c r="OA50" i="27"/>
  <c r="OM50" i="27"/>
  <c r="OY50" i="27"/>
  <c r="PK50" i="27"/>
  <c r="PW50" i="27"/>
  <c r="IN50" i="27"/>
  <c r="IZ50" i="27"/>
  <c r="JL50" i="27"/>
  <c r="JX50" i="27"/>
  <c r="KJ50" i="27"/>
  <c r="KV50" i="27"/>
  <c r="LH50" i="27"/>
  <c r="LT50" i="27"/>
  <c r="MF50" i="27"/>
  <c r="MR50" i="27"/>
  <c r="ND50" i="27"/>
  <c r="NP50" i="27"/>
  <c r="OB50" i="27"/>
  <c r="ON50" i="27"/>
  <c r="OZ50" i="27"/>
  <c r="PL50" i="27"/>
  <c r="PX50" i="27"/>
  <c r="IO50" i="27"/>
  <c r="JA50" i="27"/>
  <c r="JM50" i="27"/>
  <c r="JY50" i="27"/>
  <c r="KK50" i="27"/>
  <c r="KW50" i="27"/>
  <c r="LI50" i="27"/>
  <c r="LU50" i="27"/>
  <c r="MG50" i="27"/>
  <c r="MS50" i="27"/>
  <c r="NE50" i="27"/>
  <c r="NQ50" i="27"/>
  <c r="OC50" i="27"/>
  <c r="OO50" i="27"/>
  <c r="PA50" i="27"/>
  <c r="PM50" i="27"/>
  <c r="PY50" i="27"/>
  <c r="IQ50" i="27"/>
  <c r="JC50" i="27"/>
  <c r="JO50" i="27"/>
  <c r="KA50" i="27"/>
  <c r="KM50" i="27"/>
  <c r="KY50" i="27"/>
  <c r="LK50" i="27"/>
  <c r="LW50" i="27"/>
  <c r="MI50" i="27"/>
  <c r="MU50" i="27"/>
  <c r="NG50" i="27"/>
  <c r="NS50" i="27"/>
  <c r="OE50" i="27"/>
  <c r="OQ50" i="27"/>
  <c r="PC50" i="27"/>
  <c r="PO50" i="27"/>
  <c r="QA50" i="27"/>
  <c r="IR50" i="27"/>
  <c r="JD50" i="27"/>
  <c r="JP50" i="27"/>
  <c r="KB50" i="27"/>
  <c r="KN50" i="27"/>
  <c r="KZ50" i="27"/>
  <c r="LL50" i="27"/>
  <c r="LX50" i="27"/>
  <c r="MJ50" i="27"/>
  <c r="MV50" i="27"/>
  <c r="NH50" i="27"/>
  <c r="NT50" i="27"/>
  <c r="OF50" i="27"/>
  <c r="OR50" i="27"/>
  <c r="PD50" i="27"/>
  <c r="PP50" i="27"/>
  <c r="IS50" i="27"/>
  <c r="JE50" i="27"/>
  <c r="JQ50" i="27"/>
  <c r="KC50" i="27"/>
  <c r="KO50" i="27"/>
  <c r="LA50" i="27"/>
  <c r="LM50" i="27"/>
  <c r="LY50" i="27"/>
  <c r="MK50" i="27"/>
  <c r="MW50" i="27"/>
  <c r="NI50" i="27"/>
  <c r="NU50" i="27"/>
  <c r="OG50" i="27"/>
  <c r="OS50" i="27"/>
  <c r="PE50" i="27"/>
  <c r="PQ50" i="27"/>
  <c r="IT50" i="27"/>
  <c r="JF50" i="27"/>
  <c r="JR50" i="27"/>
  <c r="KD50" i="27"/>
  <c r="KP50" i="27"/>
  <c r="LB50" i="27"/>
  <c r="LN50" i="27"/>
  <c r="LZ50" i="27"/>
  <c r="ML50" i="27"/>
  <c r="MX50" i="27"/>
  <c r="NJ50" i="27"/>
  <c r="NV50" i="27"/>
  <c r="OH50" i="27"/>
  <c r="OT50" i="27"/>
  <c r="PF50" i="27"/>
  <c r="PR50" i="27"/>
  <c r="IU50" i="27"/>
  <c r="JG50" i="27"/>
  <c r="JS50" i="27"/>
  <c r="KE50" i="27"/>
  <c r="KQ50" i="27"/>
  <c r="LC50" i="27"/>
  <c r="LO50" i="27"/>
  <c r="MA50" i="27"/>
  <c r="MM50" i="27"/>
  <c r="MY50" i="27"/>
  <c r="NK50" i="27"/>
  <c r="NW50" i="27"/>
  <c r="OI50" i="27"/>
  <c r="OU50" i="27"/>
  <c r="PG50" i="27"/>
  <c r="PS50" i="27"/>
  <c r="IK50" i="27"/>
  <c r="IW50" i="27"/>
  <c r="JI50" i="27"/>
  <c r="JU50" i="27"/>
  <c r="KG50" i="27"/>
  <c r="KS50" i="27"/>
  <c r="LE50" i="27"/>
  <c r="LQ50" i="27"/>
  <c r="MC50" i="27"/>
  <c r="MO50" i="27"/>
  <c r="NA50" i="27"/>
  <c r="NM50" i="27"/>
  <c r="NY50" i="27"/>
  <c r="OK50" i="27"/>
  <c r="OW50" i="27"/>
  <c r="PI50" i="27"/>
  <c r="PU50" i="27"/>
  <c r="IJ50" i="27"/>
  <c r="KF50" i="27"/>
  <c r="MB50" i="27"/>
  <c r="NX50" i="27"/>
  <c r="PT50" i="27"/>
  <c r="IL50" i="27"/>
  <c r="KH50" i="27"/>
  <c r="MD50" i="27"/>
  <c r="NZ50" i="27"/>
  <c r="PV50" i="27"/>
  <c r="IP50" i="27"/>
  <c r="KL50" i="27"/>
  <c r="MH50" i="27"/>
  <c r="OD50" i="27"/>
  <c r="PZ50" i="27"/>
  <c r="IV50" i="27"/>
  <c r="KR50" i="27"/>
  <c r="MN50" i="27"/>
  <c r="OJ50" i="27"/>
  <c r="IX50" i="27"/>
  <c r="KT50" i="27"/>
  <c r="MP50" i="27"/>
  <c r="OL50" i="27"/>
  <c r="JB50" i="27"/>
  <c r="KX50" i="27"/>
  <c r="MT50" i="27"/>
  <c r="OP50" i="27"/>
  <c r="JH50" i="27"/>
  <c r="LD50" i="27"/>
  <c r="MZ50" i="27"/>
  <c r="OV50" i="27"/>
  <c r="JJ50" i="27"/>
  <c r="LF50" i="27"/>
  <c r="NB50" i="27"/>
  <c r="OX50" i="27"/>
  <c r="JN50" i="27"/>
  <c r="LJ50" i="27"/>
  <c r="NF50" i="27"/>
  <c r="PB50" i="27"/>
  <c r="JT50" i="27"/>
  <c r="LP50" i="27"/>
  <c r="NL50" i="27"/>
  <c r="PH50" i="27"/>
  <c r="JV50" i="27"/>
  <c r="LR50" i="27"/>
  <c r="NN50" i="27"/>
  <c r="PJ50" i="27"/>
  <c r="NR50" i="27"/>
  <c r="PN50" i="27"/>
  <c r="JZ50" i="27"/>
  <c r="LV50" i="27"/>
  <c r="IK63" i="27"/>
  <c r="IW63" i="27"/>
  <c r="JI63" i="27"/>
  <c r="JU63" i="27"/>
  <c r="KG63" i="27"/>
  <c r="KS63" i="27"/>
  <c r="LE63" i="27"/>
  <c r="LQ63" i="27"/>
  <c r="MC63" i="27"/>
  <c r="MO63" i="27"/>
  <c r="NA63" i="27"/>
  <c r="NM63" i="27"/>
  <c r="NY63" i="27"/>
  <c r="OK63" i="27"/>
  <c r="OW63" i="27"/>
  <c r="PI63" i="27"/>
  <c r="PU63" i="27"/>
  <c r="IL63" i="27"/>
  <c r="IX63" i="27"/>
  <c r="JJ63" i="27"/>
  <c r="JV63" i="27"/>
  <c r="KH63" i="27"/>
  <c r="KT63" i="27"/>
  <c r="LF63" i="27"/>
  <c r="LR63" i="27"/>
  <c r="MD63" i="27"/>
  <c r="MP63" i="27"/>
  <c r="NB63" i="27"/>
  <c r="NN63" i="27"/>
  <c r="NZ63" i="27"/>
  <c r="OL63" i="27"/>
  <c r="OX63" i="27"/>
  <c r="PJ63" i="27"/>
  <c r="PV63" i="27"/>
  <c r="IM63" i="27"/>
  <c r="IY63" i="27"/>
  <c r="JK63" i="27"/>
  <c r="JW63" i="27"/>
  <c r="KI63" i="27"/>
  <c r="KU63" i="27"/>
  <c r="LG63" i="27"/>
  <c r="LS63" i="27"/>
  <c r="ME63" i="27"/>
  <c r="MQ63" i="27"/>
  <c r="NC63" i="27"/>
  <c r="NO63" i="27"/>
  <c r="OA63" i="27"/>
  <c r="OM63" i="27"/>
  <c r="OY63" i="27"/>
  <c r="PK63" i="27"/>
  <c r="PW63" i="27"/>
  <c r="IN63" i="27"/>
  <c r="IZ63" i="27"/>
  <c r="JL63" i="27"/>
  <c r="JX63" i="27"/>
  <c r="KJ63" i="27"/>
  <c r="KV63" i="27"/>
  <c r="LH63" i="27"/>
  <c r="LT63" i="27"/>
  <c r="MF63" i="27"/>
  <c r="MR63" i="27"/>
  <c r="ND63" i="27"/>
  <c r="NP63" i="27"/>
  <c r="OB63" i="27"/>
  <c r="ON63" i="27"/>
  <c r="OZ63" i="27"/>
  <c r="PL63" i="27"/>
  <c r="PX63" i="27"/>
  <c r="IO63" i="27"/>
  <c r="JA63" i="27"/>
  <c r="JM63" i="27"/>
  <c r="JY63" i="27"/>
  <c r="KK63" i="27"/>
  <c r="KW63" i="27"/>
  <c r="LI63" i="27"/>
  <c r="LU63" i="27"/>
  <c r="MG63" i="27"/>
  <c r="MS63" i="27"/>
  <c r="NE63" i="27"/>
  <c r="NQ63" i="27"/>
  <c r="OC63" i="27"/>
  <c r="OO63" i="27"/>
  <c r="PA63" i="27"/>
  <c r="PM63" i="27"/>
  <c r="PY63" i="27"/>
  <c r="IP63" i="27"/>
  <c r="JB63" i="27"/>
  <c r="JN63" i="27"/>
  <c r="JZ63" i="27"/>
  <c r="KL63" i="27"/>
  <c r="KX63" i="27"/>
  <c r="LJ63" i="27"/>
  <c r="LV63" i="27"/>
  <c r="MH63" i="27"/>
  <c r="MT63" i="27"/>
  <c r="NF63" i="27"/>
  <c r="NR63" i="27"/>
  <c r="OD63" i="27"/>
  <c r="OP63" i="27"/>
  <c r="PB63" i="27"/>
  <c r="PN63" i="27"/>
  <c r="PZ63" i="27"/>
  <c r="IQ63" i="27"/>
  <c r="JC63" i="27"/>
  <c r="JO63" i="27"/>
  <c r="KA63" i="27"/>
  <c r="KM63" i="27"/>
  <c r="KY63" i="27"/>
  <c r="LK63" i="27"/>
  <c r="LW63" i="27"/>
  <c r="MI63" i="27"/>
  <c r="MU63" i="27"/>
  <c r="NG63" i="27"/>
  <c r="NS63" i="27"/>
  <c r="OE63" i="27"/>
  <c r="OQ63" i="27"/>
  <c r="PC63" i="27"/>
  <c r="PO63" i="27"/>
  <c r="QA63" i="27"/>
  <c r="IR63" i="27"/>
  <c r="JD63" i="27"/>
  <c r="JP63" i="27"/>
  <c r="KB63" i="27"/>
  <c r="KN63" i="27"/>
  <c r="KZ63" i="27"/>
  <c r="LL63" i="27"/>
  <c r="LX63" i="27"/>
  <c r="MJ63" i="27"/>
  <c r="MV63" i="27"/>
  <c r="NH63" i="27"/>
  <c r="NT63" i="27"/>
  <c r="OF63" i="27"/>
  <c r="OR63" i="27"/>
  <c r="PD63" i="27"/>
  <c r="PP63" i="27"/>
  <c r="IS63" i="27"/>
  <c r="JE63" i="27"/>
  <c r="JQ63" i="27"/>
  <c r="KC63" i="27"/>
  <c r="KO63" i="27"/>
  <c r="LA63" i="27"/>
  <c r="LM63" i="27"/>
  <c r="LY63" i="27"/>
  <c r="MK63" i="27"/>
  <c r="MW63" i="27"/>
  <c r="NI63" i="27"/>
  <c r="NU63" i="27"/>
  <c r="OG63" i="27"/>
  <c r="OS63" i="27"/>
  <c r="PE63" i="27"/>
  <c r="PQ63" i="27"/>
  <c r="IT63" i="27"/>
  <c r="JF63" i="27"/>
  <c r="JR63" i="27"/>
  <c r="KD63" i="27"/>
  <c r="KP63" i="27"/>
  <c r="LB63" i="27"/>
  <c r="LN63" i="27"/>
  <c r="LZ63" i="27"/>
  <c r="ML63" i="27"/>
  <c r="MX63" i="27"/>
  <c r="NJ63" i="27"/>
  <c r="NV63" i="27"/>
  <c r="OH63" i="27"/>
  <c r="OT63" i="27"/>
  <c r="PF63" i="27"/>
  <c r="PR63" i="27"/>
  <c r="IU63" i="27"/>
  <c r="JG63" i="27"/>
  <c r="JS63" i="27"/>
  <c r="KE63" i="27"/>
  <c r="KQ63" i="27"/>
  <c r="LC63" i="27"/>
  <c r="LO63" i="27"/>
  <c r="MA63" i="27"/>
  <c r="MM63" i="27"/>
  <c r="MY63" i="27"/>
  <c r="NK63" i="27"/>
  <c r="NW63" i="27"/>
  <c r="OI63" i="27"/>
  <c r="OU63" i="27"/>
  <c r="PG63" i="27"/>
  <c r="PS63" i="27"/>
  <c r="IJ63" i="27"/>
  <c r="NX63" i="27"/>
  <c r="IV63" i="27"/>
  <c r="OJ63" i="27"/>
  <c r="JH63" i="27"/>
  <c r="OV63" i="27"/>
  <c r="JT63" i="27"/>
  <c r="PH63" i="27"/>
  <c r="KF63" i="27"/>
  <c r="PT63" i="27"/>
  <c r="KR63" i="27"/>
  <c r="LD63" i="27"/>
  <c r="LP63" i="27"/>
  <c r="MB63" i="27"/>
  <c r="MN63" i="27"/>
  <c r="MZ63" i="27"/>
  <c r="NL63" i="27"/>
  <c r="IS61" i="27"/>
  <c r="JE61" i="27"/>
  <c r="JQ61" i="27"/>
  <c r="KC61" i="27"/>
  <c r="KO61" i="27"/>
  <c r="LA61" i="27"/>
  <c r="LM61" i="27"/>
  <c r="LY61" i="27"/>
  <c r="MK61" i="27"/>
  <c r="MW61" i="27"/>
  <c r="IL61" i="27"/>
  <c r="IX61" i="27"/>
  <c r="JJ61" i="27"/>
  <c r="JV61" i="27"/>
  <c r="KH61" i="27"/>
  <c r="KT61" i="27"/>
  <c r="LF61" i="27"/>
  <c r="LR61" i="27"/>
  <c r="MD61" i="27"/>
  <c r="MP61" i="27"/>
  <c r="NB61" i="27"/>
  <c r="IO61" i="27"/>
  <c r="JA61" i="27"/>
  <c r="JM61" i="27"/>
  <c r="JY61" i="27"/>
  <c r="KK61" i="27"/>
  <c r="KW61" i="27"/>
  <c r="LI61" i="27"/>
  <c r="LU61" i="27"/>
  <c r="MG61" i="27"/>
  <c r="MS61" i="27"/>
  <c r="NE61" i="27"/>
  <c r="IP61" i="27"/>
  <c r="JB61" i="27"/>
  <c r="JN61" i="27"/>
  <c r="JZ61" i="27"/>
  <c r="KL61" i="27"/>
  <c r="KX61" i="27"/>
  <c r="LJ61" i="27"/>
  <c r="LV61" i="27"/>
  <c r="MH61" i="27"/>
  <c r="MT61" i="27"/>
  <c r="NF61" i="27"/>
  <c r="IY61" i="27"/>
  <c r="JR61" i="27"/>
  <c r="KI61" i="27"/>
  <c r="LB61" i="27"/>
  <c r="LS61" i="27"/>
  <c r="ML61" i="27"/>
  <c r="NC61" i="27"/>
  <c r="NQ61" i="27"/>
  <c r="OC61" i="27"/>
  <c r="OO61" i="27"/>
  <c r="PA61" i="27"/>
  <c r="PM61" i="27"/>
  <c r="PY61" i="27"/>
  <c r="IZ61" i="27"/>
  <c r="JS61" i="27"/>
  <c r="KJ61" i="27"/>
  <c r="LC61" i="27"/>
  <c r="LT61" i="27"/>
  <c r="MM61" i="27"/>
  <c r="ND61" i="27"/>
  <c r="NR61" i="27"/>
  <c r="OD61" i="27"/>
  <c r="OP61" i="27"/>
  <c r="PB61" i="27"/>
  <c r="PN61" i="27"/>
  <c r="PZ61" i="27"/>
  <c r="IJ61" i="27"/>
  <c r="JC61" i="27"/>
  <c r="JT61" i="27"/>
  <c r="KM61" i="27"/>
  <c r="LD61" i="27"/>
  <c r="LW61" i="27"/>
  <c r="MN61" i="27"/>
  <c r="NG61" i="27"/>
  <c r="NS61" i="27"/>
  <c r="OE61" i="27"/>
  <c r="OQ61" i="27"/>
  <c r="PC61" i="27"/>
  <c r="PO61" i="27"/>
  <c r="QA61" i="27"/>
  <c r="IK61" i="27"/>
  <c r="JD61" i="27"/>
  <c r="JU61" i="27"/>
  <c r="KN61" i="27"/>
  <c r="LE61" i="27"/>
  <c r="LX61" i="27"/>
  <c r="MO61" i="27"/>
  <c r="NH61" i="27"/>
  <c r="NT61" i="27"/>
  <c r="OF61" i="27"/>
  <c r="OR61" i="27"/>
  <c r="PD61" i="27"/>
  <c r="PP61" i="27"/>
  <c r="IM61" i="27"/>
  <c r="JF61" i="27"/>
  <c r="JW61" i="27"/>
  <c r="KP61" i="27"/>
  <c r="LG61" i="27"/>
  <c r="LZ61" i="27"/>
  <c r="MQ61" i="27"/>
  <c r="NI61" i="27"/>
  <c r="NU61" i="27"/>
  <c r="OG61" i="27"/>
  <c r="OS61" i="27"/>
  <c r="PE61" i="27"/>
  <c r="PQ61" i="27"/>
  <c r="IN61" i="27"/>
  <c r="JG61" i="27"/>
  <c r="JX61" i="27"/>
  <c r="KQ61" i="27"/>
  <c r="LH61" i="27"/>
  <c r="MA61" i="27"/>
  <c r="MR61" i="27"/>
  <c r="NJ61" i="27"/>
  <c r="NV61" i="27"/>
  <c r="OH61" i="27"/>
  <c r="OT61" i="27"/>
  <c r="PF61" i="27"/>
  <c r="PR61" i="27"/>
  <c r="IQ61" i="27"/>
  <c r="JH61" i="27"/>
  <c r="KA61" i="27"/>
  <c r="KR61" i="27"/>
  <c r="LK61" i="27"/>
  <c r="MB61" i="27"/>
  <c r="MU61" i="27"/>
  <c r="NK61" i="27"/>
  <c r="NW61" i="27"/>
  <c r="OI61" i="27"/>
  <c r="OU61" i="27"/>
  <c r="PG61" i="27"/>
  <c r="PS61" i="27"/>
  <c r="IR61" i="27"/>
  <c r="JI61" i="27"/>
  <c r="KB61" i="27"/>
  <c r="KS61" i="27"/>
  <c r="LL61" i="27"/>
  <c r="MC61" i="27"/>
  <c r="MV61" i="27"/>
  <c r="NL61" i="27"/>
  <c r="NX61" i="27"/>
  <c r="OJ61" i="27"/>
  <c r="OV61" i="27"/>
  <c r="PH61" i="27"/>
  <c r="PT61" i="27"/>
  <c r="IT61" i="27"/>
  <c r="JK61" i="27"/>
  <c r="KD61" i="27"/>
  <c r="KU61" i="27"/>
  <c r="LN61" i="27"/>
  <c r="ME61" i="27"/>
  <c r="MX61" i="27"/>
  <c r="NM61" i="27"/>
  <c r="NY61" i="27"/>
  <c r="OK61" i="27"/>
  <c r="OW61" i="27"/>
  <c r="PI61" i="27"/>
  <c r="PU61" i="27"/>
  <c r="IU61" i="27"/>
  <c r="JL61" i="27"/>
  <c r="KE61" i="27"/>
  <c r="KV61" i="27"/>
  <c r="LO61" i="27"/>
  <c r="MF61" i="27"/>
  <c r="MY61" i="27"/>
  <c r="NN61" i="27"/>
  <c r="NZ61" i="27"/>
  <c r="OL61" i="27"/>
  <c r="OX61" i="27"/>
  <c r="PJ61" i="27"/>
  <c r="PV61" i="27"/>
  <c r="IV61" i="27"/>
  <c r="JO61" i="27"/>
  <c r="KF61" i="27"/>
  <c r="KY61" i="27"/>
  <c r="LP61" i="27"/>
  <c r="MI61" i="27"/>
  <c r="MZ61" i="27"/>
  <c r="NO61" i="27"/>
  <c r="OA61" i="27"/>
  <c r="OM61" i="27"/>
  <c r="OY61" i="27"/>
  <c r="PK61" i="27"/>
  <c r="PW61" i="27"/>
  <c r="MJ61" i="27"/>
  <c r="NA61" i="27"/>
  <c r="NP61" i="27"/>
  <c r="OB61" i="27"/>
  <c r="ON61" i="27"/>
  <c r="OZ61" i="27"/>
  <c r="PL61" i="27"/>
  <c r="IW61" i="27"/>
  <c r="PX61" i="27"/>
  <c r="JP61" i="27"/>
  <c r="KG61" i="27"/>
  <c r="KZ61" i="27"/>
  <c r="LQ61" i="27"/>
  <c r="II54" i="27"/>
  <c r="B56" i="27"/>
  <c r="B39" i="27"/>
  <c r="AB43" i="27"/>
  <c r="B50" i="27"/>
  <c r="B23" i="27"/>
  <c r="AL51" i="27"/>
  <c r="AG54" i="27"/>
  <c r="B71" i="27"/>
  <c r="D71" i="27" s="1"/>
  <c r="B28" i="27"/>
  <c r="B87" i="27"/>
  <c r="B27" i="27"/>
  <c r="B93" i="27"/>
  <c r="B61" i="27"/>
  <c r="B82" i="27"/>
  <c r="B49" i="27"/>
  <c r="B38" i="27"/>
  <c r="B59" i="27"/>
  <c r="B64" i="27"/>
  <c r="B81" i="27"/>
  <c r="B102" i="27"/>
  <c r="II60" i="27"/>
  <c r="B69" i="27"/>
  <c r="B99" i="27"/>
  <c r="C99" i="27" s="1"/>
  <c r="B32" i="27"/>
  <c r="B62" i="27"/>
  <c r="B89" i="27"/>
  <c r="B26" i="27"/>
  <c r="B48" i="27"/>
  <c r="B65" i="27"/>
  <c r="B68" i="27"/>
  <c r="B73" i="27"/>
  <c r="B86" i="27"/>
  <c r="B103" i="27"/>
  <c r="D103" i="27" s="1"/>
  <c r="B94" i="27"/>
  <c r="B85" i="27"/>
  <c r="B35" i="27"/>
  <c r="B91" i="27"/>
  <c r="B34" i="27"/>
  <c r="B15" i="27"/>
  <c r="B63" i="27"/>
  <c r="B84" i="27"/>
  <c r="B44" i="27"/>
  <c r="B78" i="27"/>
  <c r="B77" i="27"/>
  <c r="B72" i="27"/>
  <c r="B95" i="27"/>
  <c r="B20" i="27"/>
  <c r="B97" i="27"/>
  <c r="B22" i="27"/>
  <c r="D22" i="27" s="1"/>
  <c r="B43" i="27"/>
  <c r="B16" i="27"/>
  <c r="B40" i="27"/>
  <c r="B58" i="27"/>
  <c r="B92" i="27"/>
  <c r="AB60" i="27"/>
  <c r="B60" i="27"/>
  <c r="AG29" i="27"/>
  <c r="B29" i="27"/>
  <c r="B47" i="27"/>
  <c r="B31" i="27"/>
  <c r="B75" i="27"/>
  <c r="B76" i="27"/>
  <c r="B79" i="27"/>
  <c r="B88" i="27"/>
  <c r="B42" i="27"/>
  <c r="B53" i="27"/>
  <c r="B19" i="27"/>
  <c r="B45" i="27"/>
  <c r="B46" i="27"/>
  <c r="B57" i="27"/>
  <c r="B36" i="27"/>
  <c r="B101" i="27"/>
  <c r="B33" i="27"/>
  <c r="AL14" i="27"/>
  <c r="B14" i="27"/>
  <c r="AL37" i="27"/>
  <c r="B37" i="27"/>
  <c r="B54" i="27"/>
  <c r="B51" i="27"/>
  <c r="B24" i="27"/>
  <c r="B100" i="27"/>
  <c r="B74" i="27"/>
  <c r="B96" i="27"/>
  <c r="B17" i="27"/>
  <c r="U13" i="27"/>
  <c r="X13" i="27"/>
  <c r="IR8" i="32"/>
  <c r="IS6" i="32"/>
  <c r="IS7" i="32"/>
  <c r="BA4" i="32"/>
  <c r="IS4" i="32"/>
  <c r="IS5" i="32" s="1"/>
  <c r="F71" i="30"/>
  <c r="G70" i="30"/>
  <c r="D71" i="30"/>
  <c r="E70" i="30"/>
  <c r="AL22" i="27"/>
  <c r="T13" i="27"/>
  <c r="B66" i="30"/>
  <c r="C65" i="30"/>
  <c r="AI22" i="27"/>
  <c r="AB22" i="27"/>
  <c r="AH22" i="27"/>
  <c r="AJ22" i="27"/>
  <c r="AE22" i="27"/>
  <c r="AI14" i="27"/>
  <c r="AH54" i="27"/>
  <c r="AC22" i="27"/>
  <c r="AF22" i="27"/>
  <c r="AK22" i="27"/>
  <c r="AE54" i="27"/>
  <c r="AJ54" i="27"/>
  <c r="AA54" i="27"/>
  <c r="AM54" i="27"/>
  <c r="AC54" i="27"/>
  <c r="AA22" i="27"/>
  <c r="AJ37" i="27"/>
  <c r="AC37" i="27"/>
  <c r="AF54" i="27"/>
  <c r="AD54" i="27"/>
  <c r="AK54" i="27"/>
  <c r="AL54" i="27"/>
  <c r="AS4" i="20"/>
  <c r="IK6" i="20"/>
  <c r="IK7" i="20"/>
  <c r="II68" i="27"/>
  <c r="II35" i="27"/>
  <c r="II57" i="27"/>
  <c r="II82" i="27"/>
  <c r="II49" i="27"/>
  <c r="II78" i="27"/>
  <c r="II22" i="27"/>
  <c r="AG22" i="27"/>
  <c r="AD22" i="27"/>
  <c r="AM22" i="27"/>
  <c r="II31" i="27"/>
  <c r="II81" i="27"/>
  <c r="AE37" i="27"/>
  <c r="AK37" i="27"/>
  <c r="II91" i="27"/>
  <c r="AB14" i="27"/>
  <c r="AM14" i="27"/>
  <c r="II19" i="27"/>
  <c r="II45" i="27"/>
  <c r="II79" i="27"/>
  <c r="II16" i="27"/>
  <c r="II32" i="27"/>
  <c r="II40" i="27"/>
  <c r="II27" i="27"/>
  <c r="II46" i="27"/>
  <c r="II50" i="27"/>
  <c r="II93" i="27"/>
  <c r="AB54" i="27"/>
  <c r="AI54" i="27"/>
  <c r="II84" i="27"/>
  <c r="II96" i="27"/>
  <c r="II36" i="27"/>
  <c r="II18" i="27"/>
  <c r="II101" i="27"/>
  <c r="II21" i="27"/>
  <c r="II14" i="27"/>
  <c r="II85" i="27"/>
  <c r="II58" i="27"/>
  <c r="II77" i="27"/>
  <c r="AA37" i="27"/>
  <c r="AD37" i="27"/>
  <c r="II72" i="27"/>
  <c r="II95" i="27"/>
  <c r="AJ14" i="27"/>
  <c r="II87" i="27"/>
  <c r="II63" i="27"/>
  <c r="II61" i="27"/>
  <c r="II62" i="27"/>
  <c r="Y4" i="27"/>
  <c r="II4" i="27"/>
  <c r="II51" i="27"/>
  <c r="II33" i="27"/>
  <c r="II37" i="27"/>
  <c r="II26" i="27"/>
  <c r="II23" i="27"/>
  <c r="II71" i="27"/>
  <c r="II69" i="27"/>
  <c r="II53" i="27"/>
  <c r="II44" i="27"/>
  <c r="II43" i="27"/>
  <c r="II24" i="27"/>
  <c r="II88" i="27"/>
  <c r="II100" i="27"/>
  <c r="II48" i="27"/>
  <c r="II65" i="27"/>
  <c r="II64" i="27"/>
  <c r="II73" i="27"/>
  <c r="II86" i="27"/>
  <c r="II103" i="27"/>
  <c r="II75" i="27"/>
  <c r="II76" i="27"/>
  <c r="II94" i="27"/>
  <c r="AB37" i="27"/>
  <c r="AI37" i="27"/>
  <c r="AH37" i="27"/>
  <c r="II42" i="27"/>
  <c r="II99" i="27"/>
  <c r="II102" i="27"/>
  <c r="AD14" i="27"/>
  <c r="II39" i="27"/>
  <c r="II20" i="27"/>
  <c r="II28" i="27"/>
  <c r="II34" i="27"/>
  <c r="II15" i="27"/>
  <c r="II92" i="27"/>
  <c r="II74" i="27"/>
  <c r="II56" i="27"/>
  <c r="II17" i="27"/>
  <c r="II98" i="27"/>
  <c r="II29" i="27"/>
  <c r="II59" i="27"/>
  <c r="Y5" i="27"/>
  <c r="II38" i="27"/>
  <c r="AF37" i="27"/>
  <c r="AM37" i="27"/>
  <c r="AG37" i="27"/>
  <c r="AM97" i="27"/>
  <c r="AE38" i="27"/>
  <c r="AM59" i="27"/>
  <c r="AE60" i="27"/>
  <c r="AH29" i="27"/>
  <c r="AL29" i="27"/>
  <c r="AE14" i="27"/>
  <c r="AA18" i="27"/>
  <c r="U5" i="27"/>
  <c r="W5" i="27"/>
  <c r="B72" i="28"/>
  <c r="C72" i="28" s="1"/>
  <c r="AK51" i="27"/>
  <c r="T5" i="27"/>
  <c r="AL38" i="27"/>
  <c r="AG38" i="27"/>
  <c r="AH44" i="27"/>
  <c r="AH78" i="27"/>
  <c r="AK18" i="27"/>
  <c r="AG44" i="27"/>
  <c r="AI18" i="27"/>
  <c r="AF18" i="27"/>
  <c r="AM18" i="27"/>
  <c r="AL78" i="27"/>
  <c r="AD43" i="27"/>
  <c r="AD18" i="27"/>
  <c r="AM44" i="27"/>
  <c r="AL18" i="27"/>
  <c r="AI60" i="27"/>
  <c r="AC78" i="27"/>
  <c r="AJ38" i="27"/>
  <c r="AI38" i="27"/>
  <c r="AB97" i="27"/>
  <c r="AC43" i="27"/>
  <c r="AC38" i="27"/>
  <c r="AB29" i="27"/>
  <c r="AK89" i="27"/>
  <c r="AL59" i="27"/>
  <c r="AM43" i="27"/>
  <c r="AA38" i="27"/>
  <c r="AA78" i="27"/>
  <c r="AE51" i="27"/>
  <c r="AD38" i="27"/>
  <c r="AF29" i="27"/>
  <c r="AI44" i="27"/>
  <c r="AB33" i="27"/>
  <c r="T9" i="27"/>
  <c r="B9" i="27" s="1"/>
  <c r="AF44" i="27"/>
  <c r="AB44" i="27"/>
  <c r="AA29" i="27"/>
  <c r="AD47" i="27"/>
  <c r="AF14" i="27"/>
  <c r="AC14" i="27"/>
  <c r="AH14" i="27"/>
  <c r="AK44" i="27"/>
  <c r="AJ44" i="27"/>
  <c r="AE44" i="27"/>
  <c r="AE29" i="27"/>
  <c r="AI29" i="27"/>
  <c r="AD29" i="27"/>
  <c r="AA14" i="27"/>
  <c r="AL44" i="27"/>
  <c r="AJ29" i="27"/>
  <c r="AK29" i="27"/>
  <c r="AK97" i="27"/>
  <c r="AA44" i="27"/>
  <c r="AG14" i="27"/>
  <c r="AK14" i="27"/>
  <c r="AC44" i="27"/>
  <c r="AD44" i="27"/>
  <c r="AM29" i="27"/>
  <c r="AC29" i="27"/>
  <c r="AK43" i="27"/>
  <c r="AL97" i="27"/>
  <c r="AL33" i="27"/>
  <c r="AJ59" i="27"/>
  <c r="AA43" i="27"/>
  <c r="AF43" i="27"/>
  <c r="AH43" i="27"/>
  <c r="AE78" i="27"/>
  <c r="AF38" i="27"/>
  <c r="AH38" i="27"/>
  <c r="AM38" i="27"/>
  <c r="AA97" i="27"/>
  <c r="AG97" i="27"/>
  <c r="AL43" i="27"/>
  <c r="AA59" i="27"/>
  <c r="AI43" i="27"/>
  <c r="AH60" i="27"/>
  <c r="AF51" i="27"/>
  <c r="AB38" i="27"/>
  <c r="AK38" i="27"/>
  <c r="AE97" i="27"/>
  <c r="W9" i="27"/>
  <c r="AH97" i="27"/>
  <c r="AF59" i="27"/>
  <c r="AC59" i="27"/>
  <c r="AD59" i="27"/>
  <c r="AE33" i="27"/>
  <c r="AI59" i="27"/>
  <c r="AK33" i="27"/>
  <c r="AB59" i="27"/>
  <c r="AH59" i="27"/>
  <c r="AK59" i="27"/>
  <c r="AG59" i="27"/>
  <c r="AE59" i="27"/>
  <c r="AE17" i="27"/>
  <c r="AJ33" i="27"/>
  <c r="AM33" i="27"/>
  <c r="AD33" i="27"/>
  <c r="AF33" i="27"/>
  <c r="AC33" i="27"/>
  <c r="AH33" i="27"/>
  <c r="AI33" i="27"/>
  <c r="AA33" i="27"/>
  <c r="AG33" i="27"/>
  <c r="AD60" i="27"/>
  <c r="AM60" i="27"/>
  <c r="AI51" i="27"/>
  <c r="AD51" i="27"/>
  <c r="AI78" i="27"/>
  <c r="AG78" i="27"/>
  <c r="AA60" i="27"/>
  <c r="AL60" i="27"/>
  <c r="AG60" i="27"/>
  <c r="AJ51" i="27"/>
  <c r="AJ78" i="27"/>
  <c r="AK60" i="27"/>
  <c r="AJ60" i="27"/>
  <c r="AM51" i="27"/>
  <c r="AC51" i="27"/>
  <c r="AH51" i="27"/>
  <c r="AB78" i="27"/>
  <c r="AF78" i="27"/>
  <c r="AK78" i="27"/>
  <c r="AI97" i="27"/>
  <c r="AF97" i="27"/>
  <c r="AD97" i="27"/>
  <c r="AL101" i="27"/>
  <c r="AF60" i="27"/>
  <c r="AC60" i="27"/>
  <c r="AA51" i="27"/>
  <c r="AB51" i="27"/>
  <c r="AG51" i="27"/>
  <c r="AD78" i="27"/>
  <c r="AM78" i="27"/>
  <c r="AC47" i="27"/>
  <c r="AJ97" i="27"/>
  <c r="AC97" i="27"/>
  <c r="AK17" i="27"/>
  <c r="AD89" i="27"/>
  <c r="AC17" i="27"/>
  <c r="U12" i="27"/>
  <c r="AH47" i="27"/>
  <c r="AA101" i="27"/>
  <c r="AA17" i="27"/>
  <c r="AJ43" i="27"/>
  <c r="AE43" i="27"/>
  <c r="AG43" i="27"/>
  <c r="AB18" i="27"/>
  <c r="AC18" i="27"/>
  <c r="AH18" i="27"/>
  <c r="AA89" i="27"/>
  <c r="AE101" i="27"/>
  <c r="X9" i="27"/>
  <c r="AD17" i="27"/>
  <c r="AI17" i="27"/>
  <c r="AH17" i="27"/>
  <c r="AJ18" i="27"/>
  <c r="AG18" i="27"/>
  <c r="AE18" i="27"/>
  <c r="AA47" i="27"/>
  <c r="AF89" i="27"/>
  <c r="AK101" i="27"/>
  <c r="AF17" i="27"/>
  <c r="AB17" i="27"/>
  <c r="AG17" i="27"/>
  <c r="AL17" i="27"/>
  <c r="AE47" i="27"/>
  <c r="AI47" i="27"/>
  <c r="AG47" i="27"/>
  <c r="AL47" i="27"/>
  <c r="U10" i="27"/>
  <c r="AB89" i="27"/>
  <c r="AC89" i="27"/>
  <c r="AH89" i="27"/>
  <c r="AI101" i="27"/>
  <c r="AM101" i="27"/>
  <c r="AD101" i="27"/>
  <c r="AM47" i="27"/>
  <c r="AB47" i="27"/>
  <c r="AK47" i="27"/>
  <c r="AI89" i="27"/>
  <c r="AE89" i="27"/>
  <c r="AG89" i="27"/>
  <c r="AL89" i="27"/>
  <c r="AB101" i="27"/>
  <c r="AC101" i="27"/>
  <c r="AH101" i="27"/>
  <c r="AJ17" i="27"/>
  <c r="AM17" i="27"/>
  <c r="AF47" i="27"/>
  <c r="AJ47" i="27"/>
  <c r="AJ89" i="27"/>
  <c r="AM89" i="27"/>
  <c r="AF101" i="27"/>
  <c r="AJ101" i="27"/>
  <c r="AG101" i="27"/>
  <c r="T7" i="27"/>
  <c r="X7" i="27"/>
  <c r="W7" i="27"/>
  <c r="U7" i="27"/>
  <c r="T6" i="27"/>
  <c r="W12" i="27"/>
  <c r="U11" i="27"/>
  <c r="T11" i="27"/>
  <c r="X11" i="27"/>
  <c r="W11" i="27"/>
  <c r="AJ23" i="27"/>
  <c r="AF23" i="27"/>
  <c r="AB23" i="27"/>
  <c r="AM23" i="27"/>
  <c r="AE23" i="27"/>
  <c r="AI23" i="27"/>
  <c r="AH23" i="27"/>
  <c r="AK23" i="27"/>
  <c r="AC23" i="27"/>
  <c r="AG23" i="27"/>
  <c r="AL23" i="27"/>
  <c r="AD23" i="27"/>
  <c r="AA23" i="27"/>
  <c r="X6" i="27"/>
  <c r="AJ81" i="27"/>
  <c r="AF81" i="27"/>
  <c r="AB81" i="27"/>
  <c r="AI81" i="27"/>
  <c r="AD81" i="27"/>
  <c r="AM81" i="27"/>
  <c r="AH81" i="27"/>
  <c r="AC81" i="27"/>
  <c r="AL81" i="27"/>
  <c r="AA81" i="27"/>
  <c r="AK81" i="27"/>
  <c r="AG81" i="27"/>
  <c r="AE81" i="27"/>
  <c r="AM91" i="27"/>
  <c r="AJ91" i="27"/>
  <c r="AF91" i="27"/>
  <c r="AB91" i="27"/>
  <c r="AI91" i="27"/>
  <c r="AE91" i="27"/>
  <c r="AG91" i="27"/>
  <c r="AL91" i="27"/>
  <c r="AD91" i="27"/>
  <c r="AK91" i="27"/>
  <c r="AC91" i="27"/>
  <c r="AH91" i="27"/>
  <c r="AA91" i="27"/>
  <c r="AJ39" i="27"/>
  <c r="AF39" i="27"/>
  <c r="AB39" i="27"/>
  <c r="AM39" i="27"/>
  <c r="AI39" i="27"/>
  <c r="AE39" i="27"/>
  <c r="AH39" i="27"/>
  <c r="AL39" i="27"/>
  <c r="AG39" i="27"/>
  <c r="AD39" i="27"/>
  <c r="AK39" i="27"/>
  <c r="AC39" i="27"/>
  <c r="AA39" i="27"/>
  <c r="AK20" i="27"/>
  <c r="AG20" i="27"/>
  <c r="AC20" i="27"/>
  <c r="AB20" i="27"/>
  <c r="AJ20" i="27"/>
  <c r="AF20" i="27"/>
  <c r="AH20" i="27"/>
  <c r="AM20" i="27"/>
  <c r="AE20" i="27"/>
  <c r="AL20" i="27"/>
  <c r="AD20" i="27"/>
  <c r="AI20" i="27"/>
  <c r="AA20" i="27"/>
  <c r="AK28" i="27"/>
  <c r="AG28" i="27"/>
  <c r="AC28" i="27"/>
  <c r="AJ28" i="27"/>
  <c r="AF28" i="27"/>
  <c r="AB28" i="27"/>
  <c r="AH28" i="27"/>
  <c r="AI28" i="27"/>
  <c r="AA28" i="27"/>
  <c r="AM28" i="27"/>
  <c r="AE28" i="27"/>
  <c r="AL28" i="27"/>
  <c r="AD28" i="27"/>
  <c r="AJ15" i="27"/>
  <c r="AF15" i="27"/>
  <c r="AB15" i="27"/>
  <c r="AM15" i="27"/>
  <c r="AE15" i="27"/>
  <c r="AI15" i="27"/>
  <c r="AH15" i="27"/>
  <c r="AG15" i="27"/>
  <c r="AD15" i="27"/>
  <c r="AK15" i="27"/>
  <c r="AC15" i="27"/>
  <c r="AL15" i="27"/>
  <c r="AA15" i="27"/>
  <c r="AK16" i="27"/>
  <c r="AG16" i="27"/>
  <c r="AC16" i="27"/>
  <c r="AB16" i="27"/>
  <c r="AJ16" i="27"/>
  <c r="AF16" i="27"/>
  <c r="AL16" i="27"/>
  <c r="AD16" i="27"/>
  <c r="AI16" i="27"/>
  <c r="AA16" i="27"/>
  <c r="AH16" i="27"/>
  <c r="AM16" i="27"/>
  <c r="AE16" i="27"/>
  <c r="AK32" i="27"/>
  <c r="AG32" i="27"/>
  <c r="AC32" i="27"/>
  <c r="AJ32" i="27"/>
  <c r="AF32" i="27"/>
  <c r="AB32" i="27"/>
  <c r="AL32" i="27"/>
  <c r="AD32" i="27"/>
  <c r="AH32" i="27"/>
  <c r="AE32" i="27"/>
  <c r="AI32" i="27"/>
  <c r="AA32" i="27"/>
  <c r="AM32" i="27"/>
  <c r="AK40" i="27"/>
  <c r="AG40" i="27"/>
  <c r="AC40" i="27"/>
  <c r="AJ40" i="27"/>
  <c r="AF40" i="27"/>
  <c r="AB40" i="27"/>
  <c r="AL40" i="27"/>
  <c r="AD40" i="27"/>
  <c r="AI40" i="27"/>
  <c r="AA40" i="27"/>
  <c r="AH40" i="27"/>
  <c r="AM40" i="27"/>
  <c r="AE40" i="27"/>
  <c r="AL93" i="27"/>
  <c r="AH93" i="27"/>
  <c r="AD93" i="27"/>
  <c r="AK93" i="27"/>
  <c r="AG93" i="27"/>
  <c r="AC93" i="27"/>
  <c r="AJ93" i="27"/>
  <c r="AB93" i="27"/>
  <c r="AI93" i="27"/>
  <c r="AF93" i="27"/>
  <c r="AE93" i="27"/>
  <c r="AM93" i="27"/>
  <c r="AA93" i="27"/>
  <c r="AL63" i="27"/>
  <c r="AH63" i="27"/>
  <c r="AD63" i="27"/>
  <c r="AK63" i="27"/>
  <c r="AF63" i="27"/>
  <c r="AJ63" i="27"/>
  <c r="AE63" i="27"/>
  <c r="AI63" i="27"/>
  <c r="AC63" i="27"/>
  <c r="AB63" i="27"/>
  <c r="AM63" i="27"/>
  <c r="AG63" i="27"/>
  <c r="AA63" i="27"/>
  <c r="AK74" i="27"/>
  <c r="AG74" i="27"/>
  <c r="AC74" i="27"/>
  <c r="AL74" i="27"/>
  <c r="AF74" i="27"/>
  <c r="AJ74" i="27"/>
  <c r="AE74" i="27"/>
  <c r="AI74" i="27"/>
  <c r="AH74" i="27"/>
  <c r="AD74" i="27"/>
  <c r="AM74" i="27"/>
  <c r="AB74" i="27"/>
  <c r="AA74" i="27"/>
  <c r="AM84" i="27"/>
  <c r="AI84" i="27"/>
  <c r="AE84" i="27"/>
  <c r="AL84" i="27"/>
  <c r="AH84" i="27"/>
  <c r="AD84" i="27"/>
  <c r="AF84" i="27"/>
  <c r="AK84" i="27"/>
  <c r="AC84" i="27"/>
  <c r="AJ84" i="27"/>
  <c r="AG84" i="27"/>
  <c r="AB84" i="27"/>
  <c r="AA84" i="27"/>
  <c r="AM56" i="27"/>
  <c r="AI56" i="27"/>
  <c r="AE56" i="27"/>
  <c r="AH56" i="27"/>
  <c r="AC56" i="27"/>
  <c r="AL56" i="27"/>
  <c r="AG56" i="27"/>
  <c r="AB56" i="27"/>
  <c r="AK56" i="27"/>
  <c r="AF56" i="27"/>
  <c r="AD56" i="27"/>
  <c r="AJ56" i="27"/>
  <c r="AA56" i="27"/>
  <c r="AJ49" i="27"/>
  <c r="AF49" i="27"/>
  <c r="AB49" i="27"/>
  <c r="AM49" i="27"/>
  <c r="AI49" i="27"/>
  <c r="AE49" i="27"/>
  <c r="AL49" i="27"/>
  <c r="AH49" i="27"/>
  <c r="AD49" i="27"/>
  <c r="AG49" i="27"/>
  <c r="AC49" i="27"/>
  <c r="AK49" i="27"/>
  <c r="AA49" i="27"/>
  <c r="AK62" i="27"/>
  <c r="AG62" i="27"/>
  <c r="AC62" i="27"/>
  <c r="AM62" i="27"/>
  <c r="AH62" i="27"/>
  <c r="AB62" i="27"/>
  <c r="AL62" i="27"/>
  <c r="AF62" i="27"/>
  <c r="AJ62" i="27"/>
  <c r="AE62" i="27"/>
  <c r="AI62" i="27"/>
  <c r="AD62" i="27"/>
  <c r="AA62" i="27"/>
  <c r="U6" i="27"/>
  <c r="AM94" i="27"/>
  <c r="AI94" i="27"/>
  <c r="AE94" i="27"/>
  <c r="AL94" i="27"/>
  <c r="AH94" i="27"/>
  <c r="AD94" i="27"/>
  <c r="AF94" i="27"/>
  <c r="AK94" i="27"/>
  <c r="AC94" i="27"/>
  <c r="AG94" i="27"/>
  <c r="AB94" i="27"/>
  <c r="AJ94" i="27"/>
  <c r="AA94" i="27"/>
  <c r="AK85" i="27"/>
  <c r="AG85" i="27"/>
  <c r="AC85" i="27"/>
  <c r="AM85" i="27"/>
  <c r="AH85" i="27"/>
  <c r="AB85" i="27"/>
  <c r="AL85" i="27"/>
  <c r="AF85" i="27"/>
  <c r="AD85" i="27"/>
  <c r="AJ85" i="27"/>
  <c r="AI85" i="27"/>
  <c r="AE85" i="27"/>
  <c r="AA85" i="27"/>
  <c r="AJ35" i="27"/>
  <c r="AF35" i="27"/>
  <c r="AB35" i="27"/>
  <c r="AM35" i="27"/>
  <c r="AI35" i="27"/>
  <c r="AE35" i="27"/>
  <c r="AL35" i="27"/>
  <c r="AD35" i="27"/>
  <c r="AH35" i="27"/>
  <c r="AG35" i="27"/>
  <c r="AK35" i="27"/>
  <c r="AC35" i="27"/>
  <c r="AA35" i="27"/>
  <c r="AK42" i="27"/>
  <c r="AG42" i="27"/>
  <c r="AC42" i="27"/>
  <c r="AJ42" i="27"/>
  <c r="AF42" i="27"/>
  <c r="AB42" i="27"/>
  <c r="AM42" i="27"/>
  <c r="AE42" i="27"/>
  <c r="AL42" i="27"/>
  <c r="AD42" i="27"/>
  <c r="AI42" i="27"/>
  <c r="AH42" i="27"/>
  <c r="AA42" i="27"/>
  <c r="AJ53" i="27"/>
  <c r="AF53" i="27"/>
  <c r="AL53" i="27"/>
  <c r="AG53" i="27"/>
  <c r="AB53" i="27"/>
  <c r="AK53" i="27"/>
  <c r="AE53" i="27"/>
  <c r="AI53" i="27"/>
  <c r="AD53" i="27"/>
  <c r="AM53" i="27"/>
  <c r="AH53" i="27"/>
  <c r="AC53" i="27"/>
  <c r="AA53" i="27"/>
  <c r="AM72" i="27"/>
  <c r="AI72" i="27"/>
  <c r="AE72" i="27"/>
  <c r="AH72" i="27"/>
  <c r="AC72" i="27"/>
  <c r="AL72" i="27"/>
  <c r="AG72" i="27"/>
  <c r="AB72" i="27"/>
  <c r="AD72" i="27"/>
  <c r="AK72" i="27"/>
  <c r="AJ72" i="27"/>
  <c r="AF72" i="27"/>
  <c r="AA72" i="27"/>
  <c r="AM102" i="27"/>
  <c r="AI102" i="27"/>
  <c r="AE102" i="27"/>
  <c r="AL102" i="27"/>
  <c r="AH102" i="27"/>
  <c r="AD102" i="27"/>
  <c r="AG102" i="27"/>
  <c r="AF102" i="27"/>
  <c r="AK102" i="27"/>
  <c r="AC102" i="27"/>
  <c r="AJ102" i="27"/>
  <c r="AB102" i="27"/>
  <c r="AA102" i="27"/>
  <c r="AJ95" i="27"/>
  <c r="AF95" i="27"/>
  <c r="AB95" i="27"/>
  <c r="AM95" i="27"/>
  <c r="AI95" i="27"/>
  <c r="AE95" i="27"/>
  <c r="AK95" i="27"/>
  <c r="AC95" i="27"/>
  <c r="AH95" i="27"/>
  <c r="AG95" i="27"/>
  <c r="AD95" i="27"/>
  <c r="AL95" i="27"/>
  <c r="AA95" i="27"/>
  <c r="X12" i="27"/>
  <c r="AK50" i="27"/>
  <c r="AG50" i="27"/>
  <c r="AC50" i="27"/>
  <c r="AJ50" i="27"/>
  <c r="AF50" i="27"/>
  <c r="AB50" i="27"/>
  <c r="AM50" i="27"/>
  <c r="AI50" i="27"/>
  <c r="AE50" i="27"/>
  <c r="AH50" i="27"/>
  <c r="AD50" i="27"/>
  <c r="AL50" i="27"/>
  <c r="AA50" i="27"/>
  <c r="AJ61" i="27"/>
  <c r="AF61" i="27"/>
  <c r="AB61" i="27"/>
  <c r="AI61" i="27"/>
  <c r="AD61" i="27"/>
  <c r="AM61" i="27"/>
  <c r="AH61" i="27"/>
  <c r="AC61" i="27"/>
  <c r="AL61" i="27"/>
  <c r="AG61" i="27"/>
  <c r="AA61" i="27"/>
  <c r="AE61" i="27"/>
  <c r="AK61" i="27"/>
  <c r="AK82" i="27"/>
  <c r="AG82" i="27"/>
  <c r="AC82" i="27"/>
  <c r="AJ82" i="27"/>
  <c r="AF82" i="27"/>
  <c r="AB82" i="27"/>
  <c r="AI82" i="27"/>
  <c r="AH82" i="27"/>
  <c r="AL82" i="27"/>
  <c r="AE82" i="27"/>
  <c r="AM82" i="27"/>
  <c r="AD82" i="27"/>
  <c r="AA82" i="27"/>
  <c r="AM64" i="27"/>
  <c r="AI64" i="27"/>
  <c r="AE64" i="27"/>
  <c r="AK64" i="27"/>
  <c r="AF64" i="27"/>
  <c r="AJ64" i="27"/>
  <c r="AD64" i="27"/>
  <c r="AH64" i="27"/>
  <c r="AC64" i="27"/>
  <c r="AG64" i="27"/>
  <c r="AB64" i="27"/>
  <c r="AL64" i="27"/>
  <c r="AA64" i="27"/>
  <c r="AK77" i="27"/>
  <c r="AG77" i="27"/>
  <c r="AC77" i="27"/>
  <c r="AJ77" i="27"/>
  <c r="AF77" i="27"/>
  <c r="AB77" i="27"/>
  <c r="AH77" i="27"/>
  <c r="AM77" i="27"/>
  <c r="AE77" i="27"/>
  <c r="AL77" i="27"/>
  <c r="AI77" i="27"/>
  <c r="AD77" i="27"/>
  <c r="AA77" i="27"/>
  <c r="AJ31" i="27"/>
  <c r="AF31" i="27"/>
  <c r="AB31" i="27"/>
  <c r="AM31" i="27"/>
  <c r="AI31" i="27"/>
  <c r="AE31" i="27"/>
  <c r="AH31" i="27"/>
  <c r="AD31" i="27"/>
  <c r="AK31" i="27"/>
  <c r="AC31" i="27"/>
  <c r="AG31" i="27"/>
  <c r="AL31" i="27"/>
  <c r="AA31" i="27"/>
  <c r="W6" i="27"/>
  <c r="AM48" i="27"/>
  <c r="AI48" i="27"/>
  <c r="AE48" i="27"/>
  <c r="AL48" i="27"/>
  <c r="AH48" i="27"/>
  <c r="AD48" i="27"/>
  <c r="AK48" i="27"/>
  <c r="AG48" i="27"/>
  <c r="AF48" i="27"/>
  <c r="AC48" i="27"/>
  <c r="AB48" i="27"/>
  <c r="AJ48" i="27"/>
  <c r="AA48" i="27"/>
  <c r="AJ65" i="27"/>
  <c r="AF65" i="27"/>
  <c r="AB65" i="27"/>
  <c r="AK65" i="27"/>
  <c r="AE65" i="27"/>
  <c r="AI65" i="27"/>
  <c r="AD65" i="27"/>
  <c r="AM65" i="27"/>
  <c r="AH65" i="27"/>
  <c r="AC65" i="27"/>
  <c r="AL65" i="27"/>
  <c r="AG65" i="27"/>
  <c r="AA65" i="27"/>
  <c r="AJ68" i="27"/>
  <c r="AF68" i="27"/>
  <c r="AB68" i="27"/>
  <c r="AM68" i="27"/>
  <c r="AI68" i="27"/>
  <c r="AE68" i="27"/>
  <c r="AG68" i="27"/>
  <c r="AL68" i="27"/>
  <c r="AD68" i="27"/>
  <c r="AK68" i="27"/>
  <c r="AC68" i="27"/>
  <c r="AH68" i="27"/>
  <c r="AA68" i="27"/>
  <c r="AK88" i="27"/>
  <c r="AG88" i="27"/>
  <c r="AC88" i="27"/>
  <c r="AJ88" i="27"/>
  <c r="AF88" i="27"/>
  <c r="AB88" i="27"/>
  <c r="AM88" i="27"/>
  <c r="AE88" i="27"/>
  <c r="AL88" i="27"/>
  <c r="AD88" i="27"/>
  <c r="AI88" i="27"/>
  <c r="AA88" i="27"/>
  <c r="AH88" i="27"/>
  <c r="AJ99" i="27"/>
  <c r="AF99" i="27"/>
  <c r="AB99" i="27"/>
  <c r="AM99" i="27"/>
  <c r="AI99" i="27"/>
  <c r="AE99" i="27"/>
  <c r="AH99" i="27"/>
  <c r="AG99" i="27"/>
  <c r="AL99" i="27"/>
  <c r="AD99" i="27"/>
  <c r="AK99" i="27"/>
  <c r="AC99" i="27"/>
  <c r="AA99" i="27"/>
  <c r="AJ19" i="27"/>
  <c r="AF19" i="27"/>
  <c r="AB19" i="27"/>
  <c r="AM19" i="27"/>
  <c r="AE19" i="27"/>
  <c r="AI19" i="27"/>
  <c r="AL19" i="27"/>
  <c r="AD19" i="27"/>
  <c r="AH19" i="27"/>
  <c r="AK19" i="27"/>
  <c r="AC19" i="27"/>
  <c r="AG19" i="27"/>
  <c r="AA19" i="27"/>
  <c r="AJ45" i="27"/>
  <c r="AF45" i="27"/>
  <c r="AB45" i="27"/>
  <c r="AM45" i="27"/>
  <c r="AI45" i="27"/>
  <c r="AE45" i="27"/>
  <c r="AG45" i="27"/>
  <c r="AL45" i="27"/>
  <c r="AD45" i="27"/>
  <c r="AC45" i="27"/>
  <c r="AK45" i="27"/>
  <c r="AH45" i="27"/>
  <c r="AA45" i="27"/>
  <c r="AL79" i="27"/>
  <c r="AH79" i="27"/>
  <c r="AD79" i="27"/>
  <c r="AJ79" i="27"/>
  <c r="AE79" i="27"/>
  <c r="AI79" i="27"/>
  <c r="AC79" i="27"/>
  <c r="AM79" i="27"/>
  <c r="AB79" i="27"/>
  <c r="AK79" i="27"/>
  <c r="AG79" i="27"/>
  <c r="AF79" i="27"/>
  <c r="AA79" i="27"/>
  <c r="AJ87" i="27"/>
  <c r="AF87" i="27"/>
  <c r="AB87" i="27"/>
  <c r="AM87" i="27"/>
  <c r="AI87" i="27"/>
  <c r="AE87" i="27"/>
  <c r="AK87" i="27"/>
  <c r="AC87" i="27"/>
  <c r="AH87" i="27"/>
  <c r="AL87" i="27"/>
  <c r="AG87" i="27"/>
  <c r="AD87" i="27"/>
  <c r="AA87" i="27"/>
  <c r="AJ27" i="27"/>
  <c r="AF27" i="27"/>
  <c r="AB27" i="27"/>
  <c r="AM27" i="27"/>
  <c r="AI27" i="27"/>
  <c r="AE27" i="27"/>
  <c r="AL27" i="27"/>
  <c r="AD27" i="27"/>
  <c r="AH27" i="27"/>
  <c r="AK27" i="27"/>
  <c r="AC27" i="27"/>
  <c r="AG27" i="27"/>
  <c r="AA27" i="27"/>
  <c r="AK46" i="27"/>
  <c r="AG46" i="27"/>
  <c r="AC46" i="27"/>
  <c r="AJ46" i="27"/>
  <c r="AF46" i="27"/>
  <c r="AB46" i="27"/>
  <c r="AI46" i="27"/>
  <c r="AH46" i="27"/>
  <c r="AD46" i="27"/>
  <c r="AM46" i="27"/>
  <c r="AL46" i="27"/>
  <c r="AE46" i="27"/>
  <c r="AA46" i="27"/>
  <c r="AK36" i="27"/>
  <c r="AG36" i="27"/>
  <c r="AC36" i="27"/>
  <c r="AJ36" i="27"/>
  <c r="AF36" i="27"/>
  <c r="AB36" i="27"/>
  <c r="AH36" i="27"/>
  <c r="AA36" i="27"/>
  <c r="AM36" i="27"/>
  <c r="AE36" i="27"/>
  <c r="AL36" i="27"/>
  <c r="AD36" i="27"/>
  <c r="AI36" i="27"/>
  <c r="AK24" i="27"/>
  <c r="AG24" i="27"/>
  <c r="AC24" i="27"/>
  <c r="AF24" i="27"/>
  <c r="AJ24" i="27"/>
  <c r="AB24" i="27"/>
  <c r="AL24" i="27"/>
  <c r="AD24" i="27"/>
  <c r="AI24" i="27"/>
  <c r="AA24" i="27"/>
  <c r="AH24" i="27"/>
  <c r="AM24" i="27"/>
  <c r="AE24" i="27"/>
  <c r="AM71" i="27"/>
  <c r="AI71" i="27"/>
  <c r="AE71" i="27"/>
  <c r="AL71" i="27"/>
  <c r="AH71" i="27"/>
  <c r="AD71" i="27"/>
  <c r="AF71" i="27"/>
  <c r="AK71" i="27"/>
  <c r="AC71" i="27"/>
  <c r="AJ71" i="27"/>
  <c r="AB71" i="27"/>
  <c r="AG71" i="27"/>
  <c r="AA71" i="27"/>
  <c r="AM26" i="27"/>
  <c r="AI26" i="27"/>
  <c r="AE26" i="27"/>
  <c r="AL26" i="27"/>
  <c r="AH26" i="27"/>
  <c r="AD26" i="27"/>
  <c r="AG26" i="27"/>
  <c r="AJ26" i="27"/>
  <c r="AB26" i="27"/>
  <c r="AF26" i="27"/>
  <c r="AK26" i="27"/>
  <c r="AC26" i="27"/>
  <c r="AA26" i="27"/>
  <c r="AJ73" i="27"/>
  <c r="AF73" i="27"/>
  <c r="AB73" i="27"/>
  <c r="AM73" i="27"/>
  <c r="AH73" i="27"/>
  <c r="AC73" i="27"/>
  <c r="AL73" i="27"/>
  <c r="AG73" i="27"/>
  <c r="AE73" i="27"/>
  <c r="AD73" i="27"/>
  <c r="AK73" i="27"/>
  <c r="AI73" i="27"/>
  <c r="AA73" i="27"/>
  <c r="AM86" i="27"/>
  <c r="AI86" i="27"/>
  <c r="AE86" i="27"/>
  <c r="AL86" i="27"/>
  <c r="AH86" i="27"/>
  <c r="AD86" i="27"/>
  <c r="AF86" i="27"/>
  <c r="AK86" i="27"/>
  <c r="AC86" i="27"/>
  <c r="AJ86" i="27"/>
  <c r="AG86" i="27"/>
  <c r="AB86" i="27"/>
  <c r="AA86" i="27"/>
  <c r="AJ103" i="27"/>
  <c r="AF103" i="27"/>
  <c r="AB103" i="27"/>
  <c r="AM103" i="27"/>
  <c r="AI103" i="27"/>
  <c r="AE103" i="27"/>
  <c r="AL103" i="27"/>
  <c r="AD103" i="27"/>
  <c r="AK103" i="27"/>
  <c r="AC103" i="27"/>
  <c r="AH103" i="27"/>
  <c r="AG103" i="27"/>
  <c r="AA103" i="27"/>
  <c r="AK100" i="27"/>
  <c r="AG100" i="27"/>
  <c r="AC100" i="27"/>
  <c r="AJ100" i="27"/>
  <c r="AF100" i="27"/>
  <c r="AB100" i="27"/>
  <c r="AL100" i="27"/>
  <c r="AD100" i="27"/>
  <c r="AI100" i="27"/>
  <c r="AH100" i="27"/>
  <c r="AM100" i="27"/>
  <c r="AE100" i="27"/>
  <c r="AA100" i="27"/>
  <c r="AM75" i="27"/>
  <c r="AI75" i="27"/>
  <c r="AE75" i="27"/>
  <c r="AL75" i="27"/>
  <c r="AH75" i="27"/>
  <c r="AD75" i="27"/>
  <c r="AG75" i="27"/>
  <c r="AF75" i="27"/>
  <c r="AB75" i="27"/>
  <c r="AK75" i="27"/>
  <c r="AJ75" i="27"/>
  <c r="AC75" i="27"/>
  <c r="AA75" i="27"/>
  <c r="AK69" i="27"/>
  <c r="AG69" i="27"/>
  <c r="AC69" i="27"/>
  <c r="AJ69" i="27"/>
  <c r="AF69" i="27"/>
  <c r="AB69" i="27"/>
  <c r="AI69" i="27"/>
  <c r="AH69" i="27"/>
  <c r="AM69" i="27"/>
  <c r="AE69" i="27"/>
  <c r="AL69" i="27"/>
  <c r="AD69" i="27"/>
  <c r="AA69" i="27"/>
  <c r="AJ76" i="27"/>
  <c r="AF76" i="27"/>
  <c r="AB76" i="27"/>
  <c r="AM76" i="27"/>
  <c r="AI76" i="27"/>
  <c r="AE76" i="27"/>
  <c r="AL76" i="27"/>
  <c r="AD76" i="27"/>
  <c r="AK76" i="27"/>
  <c r="AC76" i="27"/>
  <c r="AH76" i="27"/>
  <c r="AG76" i="27"/>
  <c r="AA76" i="27"/>
  <c r="T12" i="27"/>
  <c r="AM34" i="27"/>
  <c r="AI34" i="27"/>
  <c r="AE34" i="27"/>
  <c r="AL34" i="27"/>
  <c r="AH34" i="27"/>
  <c r="AD34" i="27"/>
  <c r="AG34" i="27"/>
  <c r="AF34" i="27"/>
  <c r="AC34" i="27"/>
  <c r="AK34" i="27"/>
  <c r="AJ34" i="27"/>
  <c r="AB34" i="27"/>
  <c r="AA34" i="27"/>
  <c r="AK58" i="27"/>
  <c r="AG58" i="27"/>
  <c r="AC58" i="27"/>
  <c r="AL58" i="27"/>
  <c r="AF58" i="27"/>
  <c r="AJ58" i="27"/>
  <c r="AE58" i="27"/>
  <c r="AI58" i="27"/>
  <c r="AD58" i="27"/>
  <c r="AB58" i="27"/>
  <c r="AM58" i="27"/>
  <c r="AH58" i="27"/>
  <c r="AA58" i="27"/>
  <c r="AJ92" i="27"/>
  <c r="AF92" i="27"/>
  <c r="AB92" i="27"/>
  <c r="AI92" i="27"/>
  <c r="AD92" i="27"/>
  <c r="AM92" i="27"/>
  <c r="AH92" i="27"/>
  <c r="AC92" i="27"/>
  <c r="AE92" i="27"/>
  <c r="AL92" i="27"/>
  <c r="AA92" i="27"/>
  <c r="AK92" i="27"/>
  <c r="AG92" i="27"/>
  <c r="AJ57" i="27"/>
  <c r="AF57" i="27"/>
  <c r="AB57" i="27"/>
  <c r="AM57" i="27"/>
  <c r="AH57" i="27"/>
  <c r="AC57" i="27"/>
  <c r="AL57" i="27"/>
  <c r="AG57" i="27"/>
  <c r="AK57" i="27"/>
  <c r="AE57" i="27"/>
  <c r="AI57" i="27"/>
  <c r="AD57" i="27"/>
  <c r="AA57" i="27"/>
  <c r="AK96" i="27"/>
  <c r="AG96" i="27"/>
  <c r="AC96" i="27"/>
  <c r="AJ96" i="27"/>
  <c r="AF96" i="27"/>
  <c r="AB96" i="27"/>
  <c r="AM96" i="27"/>
  <c r="AE96" i="27"/>
  <c r="AL96" i="27"/>
  <c r="AD96" i="27"/>
  <c r="AA96" i="27"/>
  <c r="AI96" i="27"/>
  <c r="AH96" i="27"/>
  <c r="E14" i="26"/>
  <c r="E15" i="26"/>
  <c r="E16" i="26"/>
  <c r="E17" i="26"/>
  <c r="E18" i="26"/>
  <c r="E19" i="26"/>
  <c r="E20" i="26"/>
  <c r="E21" i="26"/>
  <c r="E22" i="26"/>
  <c r="E23" i="26"/>
  <c r="E24" i="26"/>
  <c r="E25" i="26"/>
  <c r="E26" i="26"/>
  <c r="E27" i="26"/>
  <c r="E28" i="26"/>
  <c r="E29" i="26"/>
  <c r="E30" i="26"/>
  <c r="E31" i="26"/>
  <c r="E32" i="26"/>
  <c r="E33" i="26"/>
  <c r="E34" i="26"/>
  <c r="E35" i="26"/>
  <c r="E36" i="26"/>
  <c r="E37" i="26"/>
  <c r="E38" i="26"/>
  <c r="E39" i="26"/>
  <c r="E40" i="26"/>
  <c r="E41" i="26"/>
  <c r="E42" i="26"/>
  <c r="E43" i="26"/>
  <c r="E44" i="26"/>
  <c r="E45" i="26"/>
  <c r="E46" i="26"/>
  <c r="E47" i="26"/>
  <c r="E48" i="26"/>
  <c r="E49" i="26"/>
  <c r="E50" i="26"/>
  <c r="E51" i="26"/>
  <c r="E52" i="26"/>
  <c r="E53" i="26"/>
  <c r="E54" i="26"/>
  <c r="E55" i="26"/>
  <c r="E56" i="26"/>
  <c r="E57" i="26"/>
  <c r="E58" i="26"/>
  <c r="E59" i="26"/>
  <c r="E60" i="26"/>
  <c r="E61" i="26"/>
  <c r="E62" i="26"/>
  <c r="E63" i="26"/>
  <c r="E64" i="26"/>
  <c r="E65" i="26"/>
  <c r="E66" i="26"/>
  <c r="E67" i="26"/>
  <c r="E68" i="26"/>
  <c r="E69" i="26"/>
  <c r="E70" i="26"/>
  <c r="E71" i="26"/>
  <c r="E72" i="26"/>
  <c r="E73" i="26"/>
  <c r="E74" i="26"/>
  <c r="E75" i="26"/>
  <c r="E76" i="26"/>
  <c r="E77" i="26"/>
  <c r="E78" i="26"/>
  <c r="E79" i="26"/>
  <c r="E80" i="26"/>
  <c r="E81" i="26"/>
  <c r="E82" i="26"/>
  <c r="E83" i="26"/>
  <c r="E84" i="26"/>
  <c r="E85" i="26"/>
  <c r="E86" i="26"/>
  <c r="E87" i="26"/>
  <c r="E88" i="26"/>
  <c r="E89" i="26"/>
  <c r="E90" i="26"/>
  <c r="E91" i="26"/>
  <c r="E92" i="26"/>
  <c r="E93" i="26"/>
  <c r="E94" i="26"/>
  <c r="E95" i="26"/>
  <c r="E96" i="26"/>
  <c r="E97" i="26"/>
  <c r="E98" i="26"/>
  <c r="E99" i="26"/>
  <c r="E100" i="26"/>
  <c r="E101" i="26"/>
  <c r="E102" i="26"/>
  <c r="E103" i="26"/>
  <c r="C42" i="27" l="1"/>
  <c r="C22" i="27"/>
  <c r="D14" i="27"/>
  <c r="C15" i="27" s="1"/>
  <c r="D79" i="27"/>
  <c r="C80" i="27" s="1"/>
  <c r="D16" i="27"/>
  <c r="C17" i="27" s="1"/>
  <c r="D15" i="27"/>
  <c r="C16" i="27" s="1"/>
  <c r="D26" i="27"/>
  <c r="C27" i="27" s="1"/>
  <c r="D49" i="27"/>
  <c r="C50" i="27" s="1"/>
  <c r="D76" i="27"/>
  <c r="C77" i="27" s="1"/>
  <c r="D43" i="27"/>
  <c r="C44" i="27" s="1"/>
  <c r="D34" i="27"/>
  <c r="C35" i="27" s="1"/>
  <c r="D89" i="27"/>
  <c r="C90" i="27" s="1"/>
  <c r="D82" i="27"/>
  <c r="C83" i="27" s="1"/>
  <c r="D39" i="27"/>
  <c r="C40" i="27" s="1"/>
  <c r="D33" i="27"/>
  <c r="C34" i="27" s="1"/>
  <c r="D31" i="27"/>
  <c r="C32" i="27" s="1"/>
  <c r="D32" i="27"/>
  <c r="C33" i="27" s="1"/>
  <c r="D36" i="27"/>
  <c r="C37" i="27" s="1"/>
  <c r="D56" i="27"/>
  <c r="C57" i="27" s="1"/>
  <c r="D93" i="27"/>
  <c r="C94" i="27" s="1"/>
  <c r="D47" i="27"/>
  <c r="C48" i="27" s="1"/>
  <c r="D57" i="27"/>
  <c r="C58" i="27" s="1"/>
  <c r="D87" i="27"/>
  <c r="C88" i="27" s="1"/>
  <c r="D61" i="27"/>
  <c r="C62" i="27" s="1"/>
  <c r="D35" i="27"/>
  <c r="C36" i="27" s="1"/>
  <c r="D96" i="27"/>
  <c r="C97" i="27" s="1"/>
  <c r="D95" i="27"/>
  <c r="C96" i="27" s="1"/>
  <c r="D94" i="27"/>
  <c r="C95" i="27" s="1"/>
  <c r="D100" i="27"/>
  <c r="C101" i="27" s="1"/>
  <c r="D46" i="27"/>
  <c r="C47" i="27" s="1"/>
  <c r="D72" i="27"/>
  <c r="C73" i="27" s="1"/>
  <c r="D28" i="27"/>
  <c r="C29" i="27" s="1"/>
  <c r="D62" i="27"/>
  <c r="C63" i="27" s="1"/>
  <c r="D20" i="27"/>
  <c r="C21" i="27" s="1"/>
  <c r="D74" i="27"/>
  <c r="C75" i="27" s="1"/>
  <c r="D29" i="27"/>
  <c r="C30" i="27" s="1"/>
  <c r="D69" i="27"/>
  <c r="C70" i="27" s="1"/>
  <c r="D24" i="27"/>
  <c r="C25" i="27" s="1"/>
  <c r="D45" i="27"/>
  <c r="C46" i="27" s="1"/>
  <c r="D60" i="27"/>
  <c r="C61" i="27" s="1"/>
  <c r="D77" i="27"/>
  <c r="C78" i="27" s="1"/>
  <c r="D86" i="27"/>
  <c r="C87" i="27" s="1"/>
  <c r="D102" i="27"/>
  <c r="C103" i="27" s="1"/>
  <c r="D91" i="27"/>
  <c r="C92" i="27" s="1"/>
  <c r="D27" i="27"/>
  <c r="C28" i="27" s="1"/>
  <c r="D51" i="27"/>
  <c r="C52" i="27" s="1"/>
  <c r="D78" i="27"/>
  <c r="C79" i="27" s="1"/>
  <c r="D97" i="27"/>
  <c r="C98" i="27" s="1"/>
  <c r="D81" i="27"/>
  <c r="C82" i="27" s="1"/>
  <c r="D75" i="27"/>
  <c r="C76" i="27" s="1"/>
  <c r="D101" i="27"/>
  <c r="C102" i="27" s="1"/>
  <c r="D85" i="27"/>
  <c r="C86" i="27" s="1"/>
  <c r="D19" i="27"/>
  <c r="C20" i="27" s="1"/>
  <c r="D53" i="27"/>
  <c r="C54" i="27" s="1"/>
  <c r="D68" i="27"/>
  <c r="C69" i="27" s="1"/>
  <c r="D37" i="27"/>
  <c r="C38" i="27" s="1"/>
  <c r="D42" i="27"/>
  <c r="C43" i="27" s="1"/>
  <c r="D58" i="27"/>
  <c r="C59" i="27" s="1"/>
  <c r="D84" i="27"/>
  <c r="C85" i="27" s="1"/>
  <c r="D65" i="27"/>
  <c r="C66" i="27" s="1"/>
  <c r="D59" i="27"/>
  <c r="C60" i="27" s="1"/>
  <c r="D23" i="27"/>
  <c r="C24" i="27" s="1"/>
  <c r="D17" i="27"/>
  <c r="C18" i="27" s="1"/>
  <c r="D99" i="27"/>
  <c r="C100" i="27" s="1"/>
  <c r="D73" i="27"/>
  <c r="C74" i="27" s="1"/>
  <c r="D54" i="27"/>
  <c r="C55" i="27" s="1"/>
  <c r="D92" i="27"/>
  <c r="C93" i="27" s="1"/>
  <c r="D44" i="27"/>
  <c r="C45" i="27" s="1"/>
  <c r="D64" i="27"/>
  <c r="C65" i="27" s="1"/>
  <c r="D88" i="27"/>
  <c r="C89" i="27" s="1"/>
  <c r="D40" i="27"/>
  <c r="C41" i="27" s="1"/>
  <c r="D63" i="27"/>
  <c r="C64" i="27" s="1"/>
  <c r="D48" i="27"/>
  <c r="C49" i="27" s="1"/>
  <c r="D38" i="27"/>
  <c r="C39" i="27" s="1"/>
  <c r="D50" i="27"/>
  <c r="C51" i="27" s="1"/>
  <c r="C71" i="27"/>
  <c r="LM5" i="27"/>
  <c r="OD5" i="27"/>
  <c r="IQ5" i="27"/>
  <c r="ME5" i="27"/>
  <c r="KL5" i="27"/>
  <c r="KF5" i="27"/>
  <c r="NS5" i="27"/>
  <c r="KA5" i="27"/>
  <c r="JY5" i="27"/>
  <c r="IR5" i="27"/>
  <c r="PY5" i="27"/>
  <c r="PD5" i="27"/>
  <c r="OX5" i="27"/>
  <c r="JJ5" i="27"/>
  <c r="LQ5" i="27"/>
  <c r="OU5" i="27"/>
  <c r="JG5" i="27"/>
  <c r="LA5" i="27"/>
  <c r="IK6" i="27"/>
  <c r="IW6" i="27"/>
  <c r="JI6" i="27"/>
  <c r="JU6" i="27"/>
  <c r="KG6" i="27"/>
  <c r="KS6" i="27"/>
  <c r="LE6" i="27"/>
  <c r="LQ6" i="27"/>
  <c r="MC6" i="27"/>
  <c r="MO6" i="27"/>
  <c r="NA6" i="27"/>
  <c r="NM6" i="27"/>
  <c r="NY6" i="27"/>
  <c r="OK6" i="27"/>
  <c r="OW6" i="27"/>
  <c r="PI6" i="27"/>
  <c r="PU6" i="27"/>
  <c r="IM6" i="27"/>
  <c r="IY6" i="27"/>
  <c r="JK6" i="27"/>
  <c r="JW6" i="27"/>
  <c r="KI6" i="27"/>
  <c r="KU6" i="27"/>
  <c r="LG6" i="27"/>
  <c r="LS6" i="27"/>
  <c r="ME6" i="27"/>
  <c r="MQ6" i="27"/>
  <c r="NC6" i="27"/>
  <c r="NO6" i="27"/>
  <c r="OA6" i="27"/>
  <c r="OM6" i="27"/>
  <c r="OY6" i="27"/>
  <c r="PK6" i="27"/>
  <c r="PW6" i="27"/>
  <c r="IO6" i="27"/>
  <c r="JA6" i="27"/>
  <c r="JM6" i="27"/>
  <c r="JY6" i="27"/>
  <c r="KK6" i="27"/>
  <c r="KW6" i="27"/>
  <c r="LI6" i="27"/>
  <c r="LU6" i="27"/>
  <c r="MG6" i="27"/>
  <c r="MS6" i="27"/>
  <c r="NE6" i="27"/>
  <c r="NQ6" i="27"/>
  <c r="OC6" i="27"/>
  <c r="OO6" i="27"/>
  <c r="PA6" i="27"/>
  <c r="PM6" i="27"/>
  <c r="PY6" i="27"/>
  <c r="IP6" i="27"/>
  <c r="JB6" i="27"/>
  <c r="JN6" i="27"/>
  <c r="JZ6" i="27"/>
  <c r="KL6" i="27"/>
  <c r="KX6" i="27"/>
  <c r="LJ6" i="27"/>
  <c r="LV6" i="27"/>
  <c r="MH6" i="27"/>
  <c r="MT6" i="27"/>
  <c r="NF6" i="27"/>
  <c r="NR6" i="27"/>
  <c r="OD6" i="27"/>
  <c r="OP6" i="27"/>
  <c r="PB6" i="27"/>
  <c r="PN6" i="27"/>
  <c r="PZ6" i="27"/>
  <c r="IV6" i="27"/>
  <c r="JP6" i="27"/>
  <c r="KF6" i="27"/>
  <c r="KZ6" i="27"/>
  <c r="LP6" i="27"/>
  <c r="MJ6" i="27"/>
  <c r="MZ6" i="27"/>
  <c r="NT6" i="27"/>
  <c r="OJ6" i="27"/>
  <c r="PD6" i="27"/>
  <c r="PT6" i="27"/>
  <c r="IX6" i="27"/>
  <c r="JQ6" i="27"/>
  <c r="KH6" i="27"/>
  <c r="LA6" i="27"/>
  <c r="LR6" i="27"/>
  <c r="MK6" i="27"/>
  <c r="NB6" i="27"/>
  <c r="NU6" i="27"/>
  <c r="OL6" i="27"/>
  <c r="PE6" i="27"/>
  <c r="PV6" i="27"/>
  <c r="IJ6" i="27"/>
  <c r="JD6" i="27"/>
  <c r="JT6" i="27"/>
  <c r="KN6" i="27"/>
  <c r="LD6" i="27"/>
  <c r="LX6" i="27"/>
  <c r="MN6" i="27"/>
  <c r="NH6" i="27"/>
  <c r="NX6" i="27"/>
  <c r="OR6" i="27"/>
  <c r="PH6" i="27"/>
  <c r="IN6" i="27"/>
  <c r="JJ6" i="27"/>
  <c r="KJ6" i="27"/>
  <c r="LH6" i="27"/>
  <c r="MD6" i="27"/>
  <c r="ND6" i="27"/>
  <c r="OB6" i="27"/>
  <c r="OX6" i="27"/>
  <c r="PX6" i="27"/>
  <c r="IR6" i="27"/>
  <c r="JO6" i="27"/>
  <c r="KO6" i="27"/>
  <c r="LL6" i="27"/>
  <c r="MI6" i="27"/>
  <c r="NI6" i="27"/>
  <c r="OF6" i="27"/>
  <c r="PC6" i="27"/>
  <c r="IT6" i="27"/>
  <c r="JS6" i="27"/>
  <c r="KQ6" i="27"/>
  <c r="LN6" i="27"/>
  <c r="MM6" i="27"/>
  <c r="NK6" i="27"/>
  <c r="OH6" i="27"/>
  <c r="PG6" i="27"/>
  <c r="IU6" i="27"/>
  <c r="JV6" i="27"/>
  <c r="KR6" i="27"/>
  <c r="LO6" i="27"/>
  <c r="MP6" i="27"/>
  <c r="NL6" i="27"/>
  <c r="OI6" i="27"/>
  <c r="PJ6" i="27"/>
  <c r="IZ6" i="27"/>
  <c r="JX6" i="27"/>
  <c r="KT6" i="27"/>
  <c r="LT6" i="27"/>
  <c r="MR6" i="27"/>
  <c r="NN6" i="27"/>
  <c r="ON6" i="27"/>
  <c r="PL6" i="27"/>
  <c r="JE6" i="27"/>
  <c r="KB6" i="27"/>
  <c r="KY6" i="27"/>
  <c r="LY6" i="27"/>
  <c r="MV6" i="27"/>
  <c r="NS6" i="27"/>
  <c r="OS6" i="27"/>
  <c r="PP6" i="27"/>
  <c r="JG6" i="27"/>
  <c r="KD6" i="27"/>
  <c r="LC6" i="27"/>
  <c r="MA6" i="27"/>
  <c r="MX6" i="27"/>
  <c r="NW6" i="27"/>
  <c r="OU6" i="27"/>
  <c r="PR6" i="27"/>
  <c r="JC6" i="27"/>
  <c r="LF6" i="27"/>
  <c r="NJ6" i="27"/>
  <c r="PQ6" i="27"/>
  <c r="JF6" i="27"/>
  <c r="LK6" i="27"/>
  <c r="NP6" i="27"/>
  <c r="PS6" i="27"/>
  <c r="JH6" i="27"/>
  <c r="LM6" i="27"/>
  <c r="NV6" i="27"/>
  <c r="QA6" i="27"/>
  <c r="JL6" i="27"/>
  <c r="LW6" i="27"/>
  <c r="NZ6" i="27"/>
  <c r="JR6" i="27"/>
  <c r="LZ6" i="27"/>
  <c r="OE6" i="27"/>
  <c r="KA6" i="27"/>
  <c r="MB6" i="27"/>
  <c r="OG6" i="27"/>
  <c r="KC6" i="27"/>
  <c r="MF6" i="27"/>
  <c r="OQ6" i="27"/>
  <c r="KE6" i="27"/>
  <c r="ML6" i="27"/>
  <c r="OT6" i="27"/>
  <c r="KM6" i="27"/>
  <c r="MU6" i="27"/>
  <c r="OV6" i="27"/>
  <c r="IL6" i="27"/>
  <c r="KP6" i="27"/>
  <c r="MW6" i="27"/>
  <c r="OZ6" i="27"/>
  <c r="IQ6" i="27"/>
  <c r="KV6" i="27"/>
  <c r="MY6" i="27"/>
  <c r="PF6" i="27"/>
  <c r="IS6" i="27"/>
  <c r="LB6" i="27"/>
  <c r="NG6" i="27"/>
  <c r="PO6" i="27"/>
  <c r="LL5" i="27"/>
  <c r="PK5" i="27"/>
  <c r="QA5" i="27"/>
  <c r="JM5" i="27"/>
  <c r="JK5" i="27"/>
  <c r="MV5" i="27"/>
  <c r="JC5" i="27"/>
  <c r="IY5" i="27"/>
  <c r="PL5" i="27"/>
  <c r="PF5" i="27"/>
  <c r="ON5" i="27"/>
  <c r="OL5" i="27"/>
  <c r="IX5" i="27"/>
  <c r="LE5" i="27"/>
  <c r="OI5" i="27"/>
  <c r="IU5" i="27"/>
  <c r="KO5" i="27"/>
  <c r="OA5" i="27"/>
  <c r="NF5" i="27"/>
  <c r="PB5" i="27"/>
  <c r="IO5" i="27"/>
  <c r="PR5" i="27"/>
  <c r="LZ5" i="27"/>
  <c r="LV5" i="27"/>
  <c r="KU5" i="27"/>
  <c r="OR5" i="27"/>
  <c r="OO5" i="27"/>
  <c r="NT5" i="27"/>
  <c r="NZ5" i="27"/>
  <c r="IL5" i="27"/>
  <c r="KS5" i="27"/>
  <c r="NW5" i="27"/>
  <c r="PQ5" i="27"/>
  <c r="KC5" i="27"/>
  <c r="LG5" i="27"/>
  <c r="PC5" i="27"/>
  <c r="OE5" i="27"/>
  <c r="PW5" i="27"/>
  <c r="OV5" i="27"/>
  <c r="KY5" i="27"/>
  <c r="KW5" i="27"/>
  <c r="JW5" i="27"/>
  <c r="OB5" i="27"/>
  <c r="NV5" i="27"/>
  <c r="ND5" i="27"/>
  <c r="NN5" i="27"/>
  <c r="PU5" i="27"/>
  <c r="KG5" i="27"/>
  <c r="NK5" i="27"/>
  <c r="PE5" i="27"/>
  <c r="JQ5" i="27"/>
  <c r="IT11" i="27"/>
  <c r="JF11" i="27"/>
  <c r="JR11" i="27"/>
  <c r="KD11" i="27"/>
  <c r="KP11" i="27"/>
  <c r="LB11" i="27"/>
  <c r="LN11" i="27"/>
  <c r="LZ11" i="27"/>
  <c r="ML11" i="27"/>
  <c r="MX11" i="27"/>
  <c r="NJ11" i="27"/>
  <c r="NV11" i="27"/>
  <c r="OH11" i="27"/>
  <c r="OT11" i="27"/>
  <c r="PF11" i="27"/>
  <c r="PR11" i="27"/>
  <c r="IJ11" i="27"/>
  <c r="IV11" i="27"/>
  <c r="JH11" i="27"/>
  <c r="JT11" i="27"/>
  <c r="KF11" i="27"/>
  <c r="KR11" i="27"/>
  <c r="LD11" i="27"/>
  <c r="IL11" i="27"/>
  <c r="IZ11" i="27"/>
  <c r="JN11" i="27"/>
  <c r="KB11" i="27"/>
  <c r="KQ11" i="27"/>
  <c r="LF11" i="27"/>
  <c r="LS11" i="27"/>
  <c r="MF11" i="27"/>
  <c r="MS11" i="27"/>
  <c r="NF11" i="27"/>
  <c r="NS11" i="27"/>
  <c r="OF11" i="27"/>
  <c r="OS11" i="27"/>
  <c r="PG11" i="27"/>
  <c r="PT11" i="27"/>
  <c r="IM11" i="27"/>
  <c r="JA11" i="27"/>
  <c r="JO11" i="27"/>
  <c r="KC11" i="27"/>
  <c r="KS11" i="27"/>
  <c r="LG11" i="27"/>
  <c r="LT11" i="27"/>
  <c r="MG11" i="27"/>
  <c r="MT11" i="27"/>
  <c r="NG11" i="27"/>
  <c r="NT11" i="27"/>
  <c r="OG11" i="27"/>
  <c r="OU11" i="27"/>
  <c r="PH11" i="27"/>
  <c r="PU11" i="27"/>
  <c r="IN11" i="27"/>
  <c r="IO11" i="27"/>
  <c r="JC11" i="27"/>
  <c r="JQ11" i="27"/>
  <c r="KG11" i="27"/>
  <c r="KU11" i="27"/>
  <c r="LI11" i="27"/>
  <c r="LV11" i="27"/>
  <c r="MI11" i="27"/>
  <c r="MV11" i="27"/>
  <c r="NI11" i="27"/>
  <c r="NW11" i="27"/>
  <c r="OJ11" i="27"/>
  <c r="OW11" i="27"/>
  <c r="PJ11" i="27"/>
  <c r="PW11" i="27"/>
  <c r="IP11" i="27"/>
  <c r="IQ11" i="27"/>
  <c r="JE11" i="27"/>
  <c r="JU11" i="27"/>
  <c r="KI11" i="27"/>
  <c r="KW11" i="27"/>
  <c r="LK11" i="27"/>
  <c r="LX11" i="27"/>
  <c r="MK11" i="27"/>
  <c r="MY11" i="27"/>
  <c r="NL11" i="27"/>
  <c r="NY11" i="27"/>
  <c r="OL11" i="27"/>
  <c r="OY11" i="27"/>
  <c r="PL11" i="27"/>
  <c r="PY11" i="27"/>
  <c r="IR11" i="27"/>
  <c r="JG11" i="27"/>
  <c r="JV11" i="27"/>
  <c r="KJ11" i="27"/>
  <c r="KX11" i="27"/>
  <c r="LL11" i="27"/>
  <c r="LY11" i="27"/>
  <c r="MM11" i="27"/>
  <c r="MZ11" i="27"/>
  <c r="NM11" i="27"/>
  <c r="NZ11" i="27"/>
  <c r="OM11" i="27"/>
  <c r="OZ11" i="27"/>
  <c r="PM11" i="27"/>
  <c r="PZ11" i="27"/>
  <c r="IU11" i="27"/>
  <c r="JJ11" i="27"/>
  <c r="JX11" i="27"/>
  <c r="KL11" i="27"/>
  <c r="KZ11" i="27"/>
  <c r="LO11" i="27"/>
  <c r="MB11" i="27"/>
  <c r="MO11" i="27"/>
  <c r="NB11" i="27"/>
  <c r="NO11" i="27"/>
  <c r="OB11" i="27"/>
  <c r="OO11" i="27"/>
  <c r="PB11" i="27"/>
  <c r="PO11" i="27"/>
  <c r="IW11" i="27"/>
  <c r="JK11" i="27"/>
  <c r="JY11" i="27"/>
  <c r="KM11" i="27"/>
  <c r="LA11" i="27"/>
  <c r="LP11" i="27"/>
  <c r="MC11" i="27"/>
  <c r="MP11" i="27"/>
  <c r="NC11" i="27"/>
  <c r="NP11" i="27"/>
  <c r="OC11" i="27"/>
  <c r="OP11" i="27"/>
  <c r="PC11" i="27"/>
  <c r="PP11" i="27"/>
  <c r="IY11" i="27"/>
  <c r="KH11" i="27"/>
  <c r="LQ11" i="27"/>
  <c r="MU11" i="27"/>
  <c r="OA11" i="27"/>
  <c r="PE11" i="27"/>
  <c r="JD11" i="27"/>
  <c r="KN11" i="27"/>
  <c r="LU11" i="27"/>
  <c r="NA11" i="27"/>
  <c r="OE11" i="27"/>
  <c r="PK11" i="27"/>
  <c r="JI11" i="27"/>
  <c r="KO11" i="27"/>
  <c r="LW11" i="27"/>
  <c r="ND11" i="27"/>
  <c r="OI11" i="27"/>
  <c r="PN11" i="27"/>
  <c r="JL11" i="27"/>
  <c r="KT11" i="27"/>
  <c r="MA11" i="27"/>
  <c r="NE11" i="27"/>
  <c r="OK11" i="27"/>
  <c r="PQ11" i="27"/>
  <c r="JM11" i="27"/>
  <c r="KV11" i="27"/>
  <c r="MD11" i="27"/>
  <c r="NH11" i="27"/>
  <c r="ON11" i="27"/>
  <c r="PS11" i="27"/>
  <c r="JP11" i="27"/>
  <c r="KY11" i="27"/>
  <c r="ME11" i="27"/>
  <c r="NK11" i="27"/>
  <c r="OQ11" i="27"/>
  <c r="PV11" i="27"/>
  <c r="JS11" i="27"/>
  <c r="LC11" i="27"/>
  <c r="MH11" i="27"/>
  <c r="NN11" i="27"/>
  <c r="OR11" i="27"/>
  <c r="PX11" i="27"/>
  <c r="IK11" i="27"/>
  <c r="JZ11" i="27"/>
  <c r="LH11" i="27"/>
  <c r="MN11" i="27"/>
  <c r="NR11" i="27"/>
  <c r="OX11" i="27"/>
  <c r="IS11" i="27"/>
  <c r="KA11" i="27"/>
  <c r="LJ11" i="27"/>
  <c r="MQ11" i="27"/>
  <c r="NU11" i="27"/>
  <c r="PA11" i="27"/>
  <c r="IX11" i="27"/>
  <c r="NX11" i="27"/>
  <c r="JB11" i="27"/>
  <c r="OD11" i="27"/>
  <c r="JW11" i="27"/>
  <c r="OV11" i="27"/>
  <c r="KE11" i="27"/>
  <c r="PD11" i="27"/>
  <c r="KK11" i="27"/>
  <c r="PI11" i="27"/>
  <c r="LE11" i="27"/>
  <c r="QA11" i="27"/>
  <c r="LM11" i="27"/>
  <c r="LR11" i="27"/>
  <c r="MJ11" i="27"/>
  <c r="MR11" i="27"/>
  <c r="MW11" i="27"/>
  <c r="NQ11" i="27"/>
  <c r="PZ5" i="27"/>
  <c r="MZ5" i="27"/>
  <c r="NG5" i="27"/>
  <c r="OZ5" i="27"/>
  <c r="NX5" i="27"/>
  <c r="KB5" i="27"/>
  <c r="JZ5" i="27"/>
  <c r="IT5" i="27"/>
  <c r="NH5" i="27"/>
  <c r="NE5" i="27"/>
  <c r="MJ5" i="27"/>
  <c r="NB5" i="27"/>
  <c r="PI5" i="27"/>
  <c r="JU5" i="27"/>
  <c r="MY5" i="27"/>
  <c r="OS5" i="27"/>
  <c r="JE5" i="27"/>
  <c r="NQ5" i="27"/>
  <c r="PA5" i="27"/>
  <c r="MH5" i="27"/>
  <c r="OC5" i="27"/>
  <c r="MX5" i="27"/>
  <c r="JF5" i="27"/>
  <c r="JB5" i="27"/>
  <c r="PH5" i="27"/>
  <c r="MR5" i="27"/>
  <c r="ML5" i="27"/>
  <c r="LT5" i="27"/>
  <c r="MP5" i="27"/>
  <c r="OW5" i="27"/>
  <c r="JI5" i="27"/>
  <c r="MM5" i="27"/>
  <c r="OG5" i="27"/>
  <c r="IS5" i="27"/>
  <c r="Y13" i="27"/>
  <c r="IR13" i="27"/>
  <c r="JD13" i="27"/>
  <c r="JP13" i="27"/>
  <c r="KB13" i="27"/>
  <c r="KN13" i="27"/>
  <c r="KZ13" i="27"/>
  <c r="LL13" i="27"/>
  <c r="LX13" i="27"/>
  <c r="MJ13" i="27"/>
  <c r="MV13" i="27"/>
  <c r="NH13" i="27"/>
  <c r="NT13" i="27"/>
  <c r="IS13" i="27"/>
  <c r="JE13" i="27"/>
  <c r="JQ13" i="27"/>
  <c r="KC13" i="27"/>
  <c r="KO13" i="27"/>
  <c r="LA13" i="27"/>
  <c r="LM13" i="27"/>
  <c r="LY13" i="27"/>
  <c r="MK13" i="27"/>
  <c r="MW13" i="27"/>
  <c r="NI13" i="27"/>
  <c r="NU13" i="27"/>
  <c r="OG13" i="27"/>
  <c r="OS13" i="27"/>
  <c r="PE13" i="27"/>
  <c r="PQ13" i="27"/>
  <c r="IU13" i="27"/>
  <c r="JG13" i="27"/>
  <c r="JS13" i="27"/>
  <c r="KE13" i="27"/>
  <c r="KQ13" i="27"/>
  <c r="LC13" i="27"/>
  <c r="LO13" i="27"/>
  <c r="MA13" i="27"/>
  <c r="MM13" i="27"/>
  <c r="MY13" i="27"/>
  <c r="NK13" i="27"/>
  <c r="NW13" i="27"/>
  <c r="OI13" i="27"/>
  <c r="OU13" i="27"/>
  <c r="PG13" i="27"/>
  <c r="PS13" i="27"/>
  <c r="IK13" i="27"/>
  <c r="IW13" i="27"/>
  <c r="JI13" i="27"/>
  <c r="JU13" i="27"/>
  <c r="KG13" i="27"/>
  <c r="KS13" i="27"/>
  <c r="LE13" i="27"/>
  <c r="LQ13" i="27"/>
  <c r="MC13" i="27"/>
  <c r="MO13" i="27"/>
  <c r="NA13" i="27"/>
  <c r="NM13" i="27"/>
  <c r="NY13" i="27"/>
  <c r="IN13" i="27"/>
  <c r="IZ13" i="27"/>
  <c r="JL13" i="27"/>
  <c r="JX13" i="27"/>
  <c r="KJ13" i="27"/>
  <c r="KV13" i="27"/>
  <c r="LH13" i="27"/>
  <c r="LT13" i="27"/>
  <c r="MF13" i="27"/>
  <c r="IO13" i="27"/>
  <c r="JA13" i="27"/>
  <c r="JM13" i="27"/>
  <c r="JY13" i="27"/>
  <c r="KK13" i="27"/>
  <c r="KW13" i="27"/>
  <c r="LI13" i="27"/>
  <c r="LU13" i="27"/>
  <c r="MG13" i="27"/>
  <c r="MS13" i="27"/>
  <c r="NE13" i="27"/>
  <c r="NQ13" i="27"/>
  <c r="OC13" i="27"/>
  <c r="IL13" i="27"/>
  <c r="JJ13" i="27"/>
  <c r="KH13" i="27"/>
  <c r="LF13" i="27"/>
  <c r="MD13" i="27"/>
  <c r="MZ13" i="27"/>
  <c r="NS13" i="27"/>
  <c r="OL13" i="27"/>
  <c r="OZ13" i="27"/>
  <c r="PN13" i="27"/>
  <c r="IP13" i="27"/>
  <c r="JN13" i="27"/>
  <c r="KL13" i="27"/>
  <c r="LJ13" i="27"/>
  <c r="MH13" i="27"/>
  <c r="NC13" i="27"/>
  <c r="NX13" i="27"/>
  <c r="ON13" i="27"/>
  <c r="PB13" i="27"/>
  <c r="PP13" i="27"/>
  <c r="IQ13" i="27"/>
  <c r="JO13" i="27"/>
  <c r="KM13" i="27"/>
  <c r="LK13" i="27"/>
  <c r="MI13" i="27"/>
  <c r="ND13" i="27"/>
  <c r="NZ13" i="27"/>
  <c r="IT13" i="27"/>
  <c r="JR13" i="27"/>
  <c r="KP13" i="27"/>
  <c r="LN13" i="27"/>
  <c r="ML13" i="27"/>
  <c r="NF13" i="27"/>
  <c r="OA13" i="27"/>
  <c r="IV13" i="27"/>
  <c r="JT13" i="27"/>
  <c r="KR13" i="27"/>
  <c r="LP13" i="27"/>
  <c r="MN13" i="27"/>
  <c r="NG13" i="27"/>
  <c r="OB13" i="27"/>
  <c r="OQ13" i="27"/>
  <c r="PF13" i="27"/>
  <c r="PU13" i="27"/>
  <c r="IX13" i="27"/>
  <c r="JV13" i="27"/>
  <c r="KT13" i="27"/>
  <c r="LR13" i="27"/>
  <c r="MP13" i="27"/>
  <c r="NJ13" i="27"/>
  <c r="OD13" i="27"/>
  <c r="OR13" i="27"/>
  <c r="PH13" i="27"/>
  <c r="PV13" i="27"/>
  <c r="IY13" i="27"/>
  <c r="JW13" i="27"/>
  <c r="KU13" i="27"/>
  <c r="LS13" i="27"/>
  <c r="MQ13" i="27"/>
  <c r="NL13" i="27"/>
  <c r="OE13" i="27"/>
  <c r="OT13" i="27"/>
  <c r="PI13" i="27"/>
  <c r="PW13" i="27"/>
  <c r="JC13" i="27"/>
  <c r="KA13" i="27"/>
  <c r="KY13" i="27"/>
  <c r="LW13" i="27"/>
  <c r="MT13" i="27"/>
  <c r="NO13" i="27"/>
  <c r="OH13" i="27"/>
  <c r="OW13" i="27"/>
  <c r="PK13" i="27"/>
  <c r="PY13" i="27"/>
  <c r="JF13" i="27"/>
  <c r="KD13" i="27"/>
  <c r="LB13" i="27"/>
  <c r="LZ13" i="27"/>
  <c r="MU13" i="27"/>
  <c r="NP13" i="27"/>
  <c r="OJ13" i="27"/>
  <c r="OX13" i="27"/>
  <c r="PL13" i="27"/>
  <c r="PZ13" i="27"/>
  <c r="LD13" i="27"/>
  <c r="OK13" i="27"/>
  <c r="PR13" i="27"/>
  <c r="LG13" i="27"/>
  <c r="OM13" i="27"/>
  <c r="PT13" i="27"/>
  <c r="LV13" i="27"/>
  <c r="OO13" i="27"/>
  <c r="PX13" i="27"/>
  <c r="IJ13" i="27"/>
  <c r="MB13" i="27"/>
  <c r="OP13" i="27"/>
  <c r="QA13" i="27"/>
  <c r="IM13" i="27"/>
  <c r="ME13" i="27"/>
  <c r="OV13" i="27"/>
  <c r="JB13" i="27"/>
  <c r="MR13" i="27"/>
  <c r="OY13" i="27"/>
  <c r="JH13" i="27"/>
  <c r="MX13" i="27"/>
  <c r="PA13" i="27"/>
  <c r="JK13" i="27"/>
  <c r="NB13" i="27"/>
  <c r="PC13" i="27"/>
  <c r="JZ13" i="27"/>
  <c r="NN13" i="27"/>
  <c r="PD13" i="27"/>
  <c r="KF13" i="27"/>
  <c r="NR13" i="27"/>
  <c r="PJ13" i="27"/>
  <c r="KI13" i="27"/>
  <c r="NV13" i="27"/>
  <c r="PM13" i="27"/>
  <c r="KX13" i="27"/>
  <c r="OF13" i="27"/>
  <c r="PO13" i="27"/>
  <c r="KP5" i="27"/>
  <c r="MT5" i="27"/>
  <c r="LK5" i="27"/>
  <c r="NC5" i="27"/>
  <c r="MB5" i="27"/>
  <c r="PO5" i="27"/>
  <c r="PM5" i="27"/>
  <c r="OH5" i="27"/>
  <c r="LX5" i="27"/>
  <c r="LU5" i="27"/>
  <c r="KZ5" i="27"/>
  <c r="MD5" i="27"/>
  <c r="OK5" i="27"/>
  <c r="IW5" i="27"/>
  <c r="MA5" i="27"/>
  <c r="NU5" i="27"/>
  <c r="PT5" i="27"/>
  <c r="OY5" i="27"/>
  <c r="KM5" i="27"/>
  <c r="MF5" i="27"/>
  <c r="LD5" i="27"/>
  <c r="OQ5" i="27"/>
  <c r="OM5" i="27"/>
  <c r="NL5" i="27"/>
  <c r="LH5" i="27"/>
  <c r="LB5" i="27"/>
  <c r="KJ5" i="27"/>
  <c r="LR5" i="27"/>
  <c r="NY5" i="27"/>
  <c r="IK5" i="27"/>
  <c r="LO5" i="27"/>
  <c r="NI5" i="27"/>
  <c r="IK9" i="27"/>
  <c r="IW9" i="27"/>
  <c r="IM9" i="27"/>
  <c r="IY9" i="27"/>
  <c r="IO9" i="27"/>
  <c r="JA9" i="27"/>
  <c r="IR9" i="27"/>
  <c r="JG9" i="27"/>
  <c r="JS9" i="27"/>
  <c r="KE9" i="27"/>
  <c r="KQ9" i="27"/>
  <c r="LC9" i="27"/>
  <c r="LO9" i="27"/>
  <c r="MA9" i="27"/>
  <c r="MM9" i="27"/>
  <c r="MY9" i="27"/>
  <c r="NK9" i="27"/>
  <c r="NW9" i="27"/>
  <c r="OI9" i="27"/>
  <c r="OU9" i="27"/>
  <c r="PG9" i="27"/>
  <c r="PS9" i="27"/>
  <c r="IS9" i="27"/>
  <c r="JH9" i="27"/>
  <c r="JT9" i="27"/>
  <c r="KF9" i="27"/>
  <c r="KR9" i="27"/>
  <c r="LD9" i="27"/>
  <c r="LP9" i="27"/>
  <c r="MB9" i="27"/>
  <c r="MN9" i="27"/>
  <c r="MZ9" i="27"/>
  <c r="NL9" i="27"/>
  <c r="NX9" i="27"/>
  <c r="IV9" i="27"/>
  <c r="JK9" i="27"/>
  <c r="JW9" i="27"/>
  <c r="KI9" i="27"/>
  <c r="KU9" i="27"/>
  <c r="LG9" i="27"/>
  <c r="LS9" i="27"/>
  <c r="ME9" i="27"/>
  <c r="MQ9" i="27"/>
  <c r="NC9" i="27"/>
  <c r="NO9" i="27"/>
  <c r="OA9" i="27"/>
  <c r="OM9" i="27"/>
  <c r="OY9" i="27"/>
  <c r="PK9" i="27"/>
  <c r="PW9" i="27"/>
  <c r="IZ9" i="27"/>
  <c r="JP9" i="27"/>
  <c r="KG9" i="27"/>
  <c r="KW9" i="27"/>
  <c r="LL9" i="27"/>
  <c r="MC9" i="27"/>
  <c r="MS9" i="27"/>
  <c r="NH9" i="27"/>
  <c r="NY9" i="27"/>
  <c r="ON9" i="27"/>
  <c r="PB9" i="27"/>
  <c r="PP9" i="27"/>
  <c r="JC9" i="27"/>
  <c r="JR9" i="27"/>
  <c r="KJ9" i="27"/>
  <c r="KY9" i="27"/>
  <c r="LN9" i="27"/>
  <c r="MF9" i="27"/>
  <c r="MU9" i="27"/>
  <c r="NJ9" i="27"/>
  <c r="OB9" i="27"/>
  <c r="OP9" i="27"/>
  <c r="PD9" i="27"/>
  <c r="PR9" i="27"/>
  <c r="IJ9" i="27"/>
  <c r="JE9" i="27"/>
  <c r="JV9" i="27"/>
  <c r="KL9" i="27"/>
  <c r="LA9" i="27"/>
  <c r="LR9" i="27"/>
  <c r="MH9" i="27"/>
  <c r="MW9" i="27"/>
  <c r="NN9" i="27"/>
  <c r="OD9" i="27"/>
  <c r="OR9" i="27"/>
  <c r="PF9" i="27"/>
  <c r="PU9" i="27"/>
  <c r="IL9" i="27"/>
  <c r="JF9" i="27"/>
  <c r="JX9" i="27"/>
  <c r="KM9" i="27"/>
  <c r="LB9" i="27"/>
  <c r="LT9" i="27"/>
  <c r="MI9" i="27"/>
  <c r="MX9" i="27"/>
  <c r="NP9" i="27"/>
  <c r="OE9" i="27"/>
  <c r="OS9" i="27"/>
  <c r="PH9" i="27"/>
  <c r="PV9" i="27"/>
  <c r="IN9" i="27"/>
  <c r="JI9" i="27"/>
  <c r="JY9" i="27"/>
  <c r="KN9" i="27"/>
  <c r="LE9" i="27"/>
  <c r="IQ9" i="27"/>
  <c r="JL9" i="27"/>
  <c r="KA9" i="27"/>
  <c r="KP9" i="27"/>
  <c r="LH9" i="27"/>
  <c r="LW9" i="27"/>
  <c r="ML9" i="27"/>
  <c r="ND9" i="27"/>
  <c r="NS9" i="27"/>
  <c r="OH9" i="27"/>
  <c r="OW9" i="27"/>
  <c r="IU9" i="27"/>
  <c r="JN9" i="27"/>
  <c r="KC9" i="27"/>
  <c r="KT9" i="27"/>
  <c r="LJ9" i="27"/>
  <c r="LY9" i="27"/>
  <c r="MP9" i="27"/>
  <c r="NF9" i="27"/>
  <c r="NU9" i="27"/>
  <c r="OK9" i="27"/>
  <c r="OZ9" i="27"/>
  <c r="PN9" i="27"/>
  <c r="IX9" i="27"/>
  <c r="KK9" i="27"/>
  <c r="LV9" i="27"/>
  <c r="JB9" i="27"/>
  <c r="KO9" i="27"/>
  <c r="LX9" i="27"/>
  <c r="NE9" i="27"/>
  <c r="OJ9" i="27"/>
  <c r="PL9" i="27"/>
  <c r="JD9" i="27"/>
  <c r="KS9" i="27"/>
  <c r="LZ9" i="27"/>
  <c r="NG9" i="27"/>
  <c r="OL9" i="27"/>
  <c r="PM9" i="27"/>
  <c r="JJ9" i="27"/>
  <c r="KV9" i="27"/>
  <c r="MD9" i="27"/>
  <c r="NI9" i="27"/>
  <c r="OO9" i="27"/>
  <c r="PO9" i="27"/>
  <c r="JM9" i="27"/>
  <c r="KX9" i="27"/>
  <c r="MG9" i="27"/>
  <c r="NM9" i="27"/>
  <c r="OQ9" i="27"/>
  <c r="PQ9" i="27"/>
  <c r="JO9" i="27"/>
  <c r="KZ9" i="27"/>
  <c r="MJ9" i="27"/>
  <c r="NQ9" i="27"/>
  <c r="OT9" i="27"/>
  <c r="PT9" i="27"/>
  <c r="JQ9" i="27"/>
  <c r="LF9" i="27"/>
  <c r="MK9" i="27"/>
  <c r="NR9" i="27"/>
  <c r="OV9" i="27"/>
  <c r="PX9" i="27"/>
  <c r="JU9" i="27"/>
  <c r="LI9" i="27"/>
  <c r="MO9" i="27"/>
  <c r="NT9" i="27"/>
  <c r="OX9" i="27"/>
  <c r="PY9" i="27"/>
  <c r="JZ9" i="27"/>
  <c r="LK9" i="27"/>
  <c r="KB9" i="27"/>
  <c r="LM9" i="27"/>
  <c r="MT9" i="27"/>
  <c r="NZ9" i="27"/>
  <c r="PC9" i="27"/>
  <c r="QA9" i="27"/>
  <c r="IP9" i="27"/>
  <c r="KD9" i="27"/>
  <c r="LQ9" i="27"/>
  <c r="MV9" i="27"/>
  <c r="OC9" i="27"/>
  <c r="PE9" i="27"/>
  <c r="PJ9" i="27"/>
  <c r="KH9" i="27"/>
  <c r="LU9" i="27"/>
  <c r="MR9" i="27"/>
  <c r="NA9" i="27"/>
  <c r="NB9" i="27"/>
  <c r="NV9" i="27"/>
  <c r="OG9" i="27"/>
  <c r="PA9" i="27"/>
  <c r="IT9" i="27"/>
  <c r="OF9" i="27"/>
  <c r="PI9" i="27"/>
  <c r="PZ9" i="27"/>
  <c r="NO5" i="27"/>
  <c r="MQ5" i="27"/>
  <c r="JN5" i="27"/>
  <c r="LI5" i="27"/>
  <c r="KD5" i="27"/>
  <c r="NR5" i="27"/>
  <c r="NP5" i="27"/>
  <c r="MN5" i="27"/>
  <c r="KN5" i="27"/>
  <c r="KK5" i="27"/>
  <c r="JP5" i="27"/>
  <c r="LF5" i="27"/>
  <c r="NM5" i="27"/>
  <c r="IV5" i="27"/>
  <c r="LC5" i="27"/>
  <c r="MW5" i="27"/>
  <c r="JO5" i="27"/>
  <c r="OP5" i="27"/>
  <c r="IP5" i="27"/>
  <c r="KI5" i="27"/>
  <c r="JH5" i="27"/>
  <c r="MU5" i="27"/>
  <c r="MS5" i="27"/>
  <c r="LN5" i="27"/>
  <c r="JX5" i="27"/>
  <c r="JR5" i="27"/>
  <c r="IZ5" i="27"/>
  <c r="KT5" i="27"/>
  <c r="NA5" i="27"/>
  <c r="IJ5" i="27"/>
  <c r="KQ5" i="27"/>
  <c r="MK5" i="27"/>
  <c r="OF5" i="27"/>
  <c r="PN5" i="27"/>
  <c r="MI5" i="27"/>
  <c r="MG5" i="27"/>
  <c r="JL5" i="27"/>
  <c r="PP5" i="27"/>
  <c r="LW5" i="27"/>
  <c r="LS5" i="27"/>
  <c r="KR5" i="27"/>
  <c r="JD5" i="27"/>
  <c r="JA5" i="27"/>
  <c r="PV5" i="27"/>
  <c r="KH5" i="27"/>
  <c r="MO5" i="27"/>
  <c r="PS5" i="27"/>
  <c r="KE5" i="27"/>
  <c r="LY5" i="27"/>
  <c r="IN12" i="27"/>
  <c r="IZ12" i="27"/>
  <c r="JL12" i="27"/>
  <c r="JX12" i="27"/>
  <c r="KJ12" i="27"/>
  <c r="KV12" i="27"/>
  <c r="LH12" i="27"/>
  <c r="LT12" i="27"/>
  <c r="MF12" i="27"/>
  <c r="MR12" i="27"/>
  <c r="ND12" i="27"/>
  <c r="NP12" i="27"/>
  <c r="OB12" i="27"/>
  <c r="ON12" i="27"/>
  <c r="OZ12" i="27"/>
  <c r="PL12" i="27"/>
  <c r="PX12" i="27"/>
  <c r="IO12" i="27"/>
  <c r="JA12" i="27"/>
  <c r="JM12" i="27"/>
  <c r="JY12" i="27"/>
  <c r="KK12" i="27"/>
  <c r="KW12" i="27"/>
  <c r="LI12" i="27"/>
  <c r="LU12" i="27"/>
  <c r="MG12" i="27"/>
  <c r="MS12" i="27"/>
  <c r="NE12" i="27"/>
  <c r="NQ12" i="27"/>
  <c r="OC12" i="27"/>
  <c r="OO12" i="27"/>
  <c r="PA12" i="27"/>
  <c r="PM12" i="27"/>
  <c r="PY12" i="27"/>
  <c r="IQ12" i="27"/>
  <c r="JC12" i="27"/>
  <c r="JO12" i="27"/>
  <c r="KA12" i="27"/>
  <c r="KM12" i="27"/>
  <c r="KY12" i="27"/>
  <c r="LK12" i="27"/>
  <c r="LW12" i="27"/>
  <c r="MI12" i="27"/>
  <c r="MU12" i="27"/>
  <c r="NG12" i="27"/>
  <c r="NS12" i="27"/>
  <c r="OE12" i="27"/>
  <c r="OQ12" i="27"/>
  <c r="PC12" i="27"/>
  <c r="PO12" i="27"/>
  <c r="QA12" i="27"/>
  <c r="IS12" i="27"/>
  <c r="JE12" i="27"/>
  <c r="JQ12" i="27"/>
  <c r="KC12" i="27"/>
  <c r="KO12" i="27"/>
  <c r="LA12" i="27"/>
  <c r="LM12" i="27"/>
  <c r="LY12" i="27"/>
  <c r="MK12" i="27"/>
  <c r="MW12" i="27"/>
  <c r="NI12" i="27"/>
  <c r="NU12" i="27"/>
  <c r="OG12" i="27"/>
  <c r="OS12" i="27"/>
  <c r="PE12" i="27"/>
  <c r="PQ12" i="27"/>
  <c r="IT12" i="27"/>
  <c r="JF12" i="27"/>
  <c r="JR12" i="27"/>
  <c r="KD12" i="27"/>
  <c r="KP12" i="27"/>
  <c r="LB12" i="27"/>
  <c r="LN12" i="27"/>
  <c r="LZ12" i="27"/>
  <c r="ML12" i="27"/>
  <c r="MX12" i="27"/>
  <c r="NJ12" i="27"/>
  <c r="NV12" i="27"/>
  <c r="OH12" i="27"/>
  <c r="IJ12" i="27"/>
  <c r="IV12" i="27"/>
  <c r="JH12" i="27"/>
  <c r="JT12" i="27"/>
  <c r="KF12" i="27"/>
  <c r="KR12" i="27"/>
  <c r="LD12" i="27"/>
  <c r="LP12" i="27"/>
  <c r="MB12" i="27"/>
  <c r="MN12" i="27"/>
  <c r="MZ12" i="27"/>
  <c r="NL12" i="27"/>
  <c r="NX12" i="27"/>
  <c r="OJ12" i="27"/>
  <c r="OV12" i="27"/>
  <c r="PH12" i="27"/>
  <c r="PT12" i="27"/>
  <c r="IK12" i="27"/>
  <c r="IW12" i="27"/>
  <c r="JI12" i="27"/>
  <c r="JU12" i="27"/>
  <c r="KG12" i="27"/>
  <c r="KS12" i="27"/>
  <c r="LE12" i="27"/>
  <c r="LQ12" i="27"/>
  <c r="MC12" i="27"/>
  <c r="MO12" i="27"/>
  <c r="NA12" i="27"/>
  <c r="NM12" i="27"/>
  <c r="NY12" i="27"/>
  <c r="OK12" i="27"/>
  <c r="OW12" i="27"/>
  <c r="PI12" i="27"/>
  <c r="PU12" i="27"/>
  <c r="IR12" i="27"/>
  <c r="JV12" i="27"/>
  <c r="KX12" i="27"/>
  <c r="MA12" i="27"/>
  <c r="NC12" i="27"/>
  <c r="OF12" i="27"/>
  <c r="PF12" i="27"/>
  <c r="IX12" i="27"/>
  <c r="JZ12" i="27"/>
  <c r="LC12" i="27"/>
  <c r="ME12" i="27"/>
  <c r="NH12" i="27"/>
  <c r="OL12" i="27"/>
  <c r="PJ12" i="27"/>
  <c r="IY12" i="27"/>
  <c r="KB12" i="27"/>
  <c r="LF12" i="27"/>
  <c r="MH12" i="27"/>
  <c r="NK12" i="27"/>
  <c r="OM12" i="27"/>
  <c r="PK12" i="27"/>
  <c r="JB12" i="27"/>
  <c r="KE12" i="27"/>
  <c r="LG12" i="27"/>
  <c r="MJ12" i="27"/>
  <c r="NN12" i="27"/>
  <c r="OP12" i="27"/>
  <c r="PN12" i="27"/>
  <c r="JD12" i="27"/>
  <c r="KH12" i="27"/>
  <c r="LJ12" i="27"/>
  <c r="MM12" i="27"/>
  <c r="NO12" i="27"/>
  <c r="OR12" i="27"/>
  <c r="PP12" i="27"/>
  <c r="JG12" i="27"/>
  <c r="KI12" i="27"/>
  <c r="LL12" i="27"/>
  <c r="MP12" i="27"/>
  <c r="NR12" i="27"/>
  <c r="OT12" i="27"/>
  <c r="PR12" i="27"/>
  <c r="JJ12" i="27"/>
  <c r="KL12" i="27"/>
  <c r="LO12" i="27"/>
  <c r="MQ12" i="27"/>
  <c r="NT12" i="27"/>
  <c r="OU12" i="27"/>
  <c r="PS12" i="27"/>
  <c r="IL12" i="27"/>
  <c r="JN12" i="27"/>
  <c r="KQ12" i="27"/>
  <c r="LS12" i="27"/>
  <c r="MV12" i="27"/>
  <c r="NZ12" i="27"/>
  <c r="OY12" i="27"/>
  <c r="PW12" i="27"/>
  <c r="IM12" i="27"/>
  <c r="JP12" i="27"/>
  <c r="KT12" i="27"/>
  <c r="LV12" i="27"/>
  <c r="MY12" i="27"/>
  <c r="OA12" i="27"/>
  <c r="PB12" i="27"/>
  <c r="PZ12" i="27"/>
  <c r="KU12" i="27"/>
  <c r="PD12" i="27"/>
  <c r="KZ12" i="27"/>
  <c r="PG12" i="27"/>
  <c r="LR12" i="27"/>
  <c r="PV12" i="27"/>
  <c r="LX12" i="27"/>
  <c r="MD12" i="27"/>
  <c r="MT12" i="27"/>
  <c r="IP12" i="27"/>
  <c r="NB12" i="27"/>
  <c r="IU12" i="27"/>
  <c r="NF12" i="27"/>
  <c r="JK12" i="27"/>
  <c r="NW12" i="27"/>
  <c r="JS12" i="27"/>
  <c r="OD12" i="27"/>
  <c r="JW12" i="27"/>
  <c r="OI12" i="27"/>
  <c r="KN12" i="27"/>
  <c r="OX12" i="27"/>
  <c r="IO7" i="27"/>
  <c r="JA7" i="27"/>
  <c r="JM7" i="27"/>
  <c r="JY7" i="27"/>
  <c r="KK7" i="27"/>
  <c r="KW7" i="27"/>
  <c r="LI7" i="27"/>
  <c r="LU7" i="27"/>
  <c r="MG7" i="27"/>
  <c r="MS7" i="27"/>
  <c r="NE7" i="27"/>
  <c r="NQ7" i="27"/>
  <c r="OC7" i="27"/>
  <c r="OO7" i="27"/>
  <c r="PA7" i="27"/>
  <c r="PM7" i="27"/>
  <c r="PY7" i="27"/>
  <c r="IQ7" i="27"/>
  <c r="JC7" i="27"/>
  <c r="JO7" i="27"/>
  <c r="KA7" i="27"/>
  <c r="KM7" i="27"/>
  <c r="KY7" i="27"/>
  <c r="LK7" i="27"/>
  <c r="LW7" i="27"/>
  <c r="MI7" i="27"/>
  <c r="MU7" i="27"/>
  <c r="NG7" i="27"/>
  <c r="NS7" i="27"/>
  <c r="OE7" i="27"/>
  <c r="OQ7" i="27"/>
  <c r="PC7" i="27"/>
  <c r="PO7" i="27"/>
  <c r="QA7" i="27"/>
  <c r="IS7" i="27"/>
  <c r="JE7" i="27"/>
  <c r="JQ7" i="27"/>
  <c r="KC7" i="27"/>
  <c r="KO7" i="27"/>
  <c r="LA7" i="27"/>
  <c r="LM7" i="27"/>
  <c r="LY7" i="27"/>
  <c r="MK7" i="27"/>
  <c r="MW7" i="27"/>
  <c r="NI7" i="27"/>
  <c r="NU7" i="27"/>
  <c r="OG7" i="27"/>
  <c r="OS7" i="27"/>
  <c r="PE7" i="27"/>
  <c r="PQ7" i="27"/>
  <c r="IT7" i="27"/>
  <c r="JF7" i="27"/>
  <c r="JR7" i="27"/>
  <c r="KD7" i="27"/>
  <c r="KP7" i="27"/>
  <c r="LB7" i="27"/>
  <c r="LN7" i="27"/>
  <c r="LZ7" i="27"/>
  <c r="ML7" i="27"/>
  <c r="MX7" i="27"/>
  <c r="IV7" i="27"/>
  <c r="JL7" i="27"/>
  <c r="KF7" i="27"/>
  <c r="KV7" i="27"/>
  <c r="LP7" i="27"/>
  <c r="MF7" i="27"/>
  <c r="MZ7" i="27"/>
  <c r="NO7" i="27"/>
  <c r="OF7" i="27"/>
  <c r="OV7" i="27"/>
  <c r="PK7" i="27"/>
  <c r="IW7" i="27"/>
  <c r="JN7" i="27"/>
  <c r="KG7" i="27"/>
  <c r="KX7" i="27"/>
  <c r="LQ7" i="27"/>
  <c r="MH7" i="27"/>
  <c r="NA7" i="27"/>
  <c r="NP7" i="27"/>
  <c r="OH7" i="27"/>
  <c r="OW7" i="27"/>
  <c r="PL7" i="27"/>
  <c r="IJ7" i="27"/>
  <c r="IZ7" i="27"/>
  <c r="JT7" i="27"/>
  <c r="KJ7" i="27"/>
  <c r="LD7" i="27"/>
  <c r="LT7" i="27"/>
  <c r="MN7" i="27"/>
  <c r="ND7" i="27"/>
  <c r="NV7" i="27"/>
  <c r="OK7" i="27"/>
  <c r="OZ7" i="27"/>
  <c r="PR7" i="27"/>
  <c r="JD7" i="27"/>
  <c r="JZ7" i="27"/>
  <c r="KZ7" i="27"/>
  <c r="LX7" i="27"/>
  <c r="MT7" i="27"/>
  <c r="NR7" i="27"/>
  <c r="OM7" i="27"/>
  <c r="PH7" i="27"/>
  <c r="IK7" i="27"/>
  <c r="JH7" i="27"/>
  <c r="KE7" i="27"/>
  <c r="LE7" i="27"/>
  <c r="MB7" i="27"/>
  <c r="MY7" i="27"/>
  <c r="NW7" i="27"/>
  <c r="OP7" i="27"/>
  <c r="PJ7" i="27"/>
  <c r="IM7" i="27"/>
  <c r="JJ7" i="27"/>
  <c r="KI7" i="27"/>
  <c r="LG7" i="27"/>
  <c r="MD7" i="27"/>
  <c r="NC7" i="27"/>
  <c r="NY7" i="27"/>
  <c r="OT7" i="27"/>
  <c r="PP7" i="27"/>
  <c r="IN7" i="27"/>
  <c r="JK7" i="27"/>
  <c r="KL7" i="27"/>
  <c r="LH7" i="27"/>
  <c r="ME7" i="27"/>
  <c r="NF7" i="27"/>
  <c r="NZ7" i="27"/>
  <c r="OU7" i="27"/>
  <c r="PS7" i="27"/>
  <c r="IP7" i="27"/>
  <c r="JP7" i="27"/>
  <c r="KN7" i="27"/>
  <c r="LJ7" i="27"/>
  <c r="MJ7" i="27"/>
  <c r="NH7" i="27"/>
  <c r="OA7" i="27"/>
  <c r="OX7" i="27"/>
  <c r="PT7" i="27"/>
  <c r="IU7" i="27"/>
  <c r="JU7" i="27"/>
  <c r="KR7" i="27"/>
  <c r="LO7" i="27"/>
  <c r="MO7" i="27"/>
  <c r="NK7" i="27"/>
  <c r="OD7" i="27"/>
  <c r="PB7" i="27"/>
  <c r="PV7" i="27"/>
  <c r="IY7" i="27"/>
  <c r="JW7" i="27"/>
  <c r="KT7" i="27"/>
  <c r="LS7" i="27"/>
  <c r="MQ7" i="27"/>
  <c r="NM7" i="27"/>
  <c r="OJ7" i="27"/>
  <c r="PF7" i="27"/>
  <c r="PX7" i="27"/>
  <c r="KB7" i="27"/>
  <c r="MM7" i="27"/>
  <c r="OL7" i="27"/>
  <c r="KH7" i="27"/>
  <c r="MP7" i="27"/>
  <c r="ON7" i="27"/>
  <c r="KQ7" i="27"/>
  <c r="MR7" i="27"/>
  <c r="OR7" i="27"/>
  <c r="IL7" i="27"/>
  <c r="KS7" i="27"/>
  <c r="MV7" i="27"/>
  <c r="OY7" i="27"/>
  <c r="IR7" i="27"/>
  <c r="KU7" i="27"/>
  <c r="NB7" i="27"/>
  <c r="PD7" i="27"/>
  <c r="IX7" i="27"/>
  <c r="LC7" i="27"/>
  <c r="NJ7" i="27"/>
  <c r="PG7" i="27"/>
  <c r="JB7" i="27"/>
  <c r="LF7" i="27"/>
  <c r="NL7" i="27"/>
  <c r="PI7" i="27"/>
  <c r="JG7" i="27"/>
  <c r="LL7" i="27"/>
  <c r="NN7" i="27"/>
  <c r="PN7" i="27"/>
  <c r="JI7" i="27"/>
  <c r="LR7" i="27"/>
  <c r="NT7" i="27"/>
  <c r="PU7" i="27"/>
  <c r="JS7" i="27"/>
  <c r="LV7" i="27"/>
  <c r="NX7" i="27"/>
  <c r="PW7" i="27"/>
  <c r="JV7" i="27"/>
  <c r="MA7" i="27"/>
  <c r="OB7" i="27"/>
  <c r="PZ7" i="27"/>
  <c r="JX7" i="27"/>
  <c r="MC7" i="27"/>
  <c r="OI7" i="27"/>
  <c r="LP5" i="27"/>
  <c r="NJ5" i="27"/>
  <c r="OJ5" i="27"/>
  <c r="LJ5" i="27"/>
  <c r="IN5" i="27"/>
  <c r="OT5" i="27"/>
  <c r="KX5" i="27"/>
  <c r="KV5" i="27"/>
  <c r="JT5" i="27"/>
  <c r="IM5" i="27"/>
  <c r="PX5" i="27"/>
  <c r="PJ5" i="27"/>
  <c r="JV5" i="27"/>
  <c r="MC5" i="27"/>
  <c r="PG5" i="27"/>
  <c r="JS5" i="27"/>
  <c r="C23" i="27"/>
  <c r="C72" i="27"/>
  <c r="B12" i="27"/>
  <c r="B5" i="27"/>
  <c r="B7" i="27"/>
  <c r="B11" i="27"/>
  <c r="B6" i="27"/>
  <c r="B13" i="27"/>
  <c r="II13" i="27"/>
  <c r="IS8" i="32"/>
  <c r="IT7" i="32"/>
  <c r="IT6" i="32"/>
  <c r="BB4" i="32"/>
  <c r="IT4" i="32"/>
  <c r="IT5" i="32" s="1"/>
  <c r="G71" i="30"/>
  <c r="F72" i="30"/>
  <c r="E71" i="30"/>
  <c r="D72" i="30"/>
  <c r="C66" i="30"/>
  <c r="B67" i="30"/>
  <c r="II5" i="27"/>
  <c r="AT4" i="20"/>
  <c r="IL6" i="20"/>
  <c r="IL7" i="20"/>
  <c r="Y9" i="27"/>
  <c r="II9" i="27"/>
  <c r="Y11" i="27"/>
  <c r="II11" i="27"/>
  <c r="Y6" i="27"/>
  <c r="II6" i="27"/>
  <c r="Y12" i="27"/>
  <c r="II12" i="27"/>
  <c r="Y7" i="27"/>
  <c r="II7" i="27"/>
  <c r="B73" i="28"/>
  <c r="C73" i="28" s="1"/>
  <c r="T1" i="20"/>
  <c r="U1" i="26"/>
  <c r="U1" i="17"/>
  <c r="C5" i="27" l="1"/>
  <c r="D5" i="27" s="1"/>
  <c r="C6" i="27" s="1"/>
  <c r="D6" i="27" s="1"/>
  <c r="IT8" i="32"/>
  <c r="IU7" i="32"/>
  <c r="IU6" i="32"/>
  <c r="BC4" i="32"/>
  <c r="IU4" i="32"/>
  <c r="IU5" i="32" s="1"/>
  <c r="F73" i="30"/>
  <c r="G72" i="30"/>
  <c r="D73" i="30"/>
  <c r="E72" i="30"/>
  <c r="B68" i="30"/>
  <c r="C67" i="30"/>
  <c r="AU4" i="20"/>
  <c r="IM6" i="20"/>
  <c r="IM7" i="20"/>
  <c r="B74" i="28"/>
  <c r="C74" i="28" s="1"/>
  <c r="S104" i="26"/>
  <c r="C104" i="26"/>
  <c r="J103" i="26"/>
  <c r="F103" i="26"/>
  <c r="N103" i="26" s="1"/>
  <c r="G103" i="26"/>
  <c r="G102" i="26"/>
  <c r="J101" i="26"/>
  <c r="F101" i="26"/>
  <c r="N101" i="26" s="1"/>
  <c r="G101" i="26"/>
  <c r="J100" i="26"/>
  <c r="G100" i="26"/>
  <c r="J98" i="26"/>
  <c r="G98" i="26"/>
  <c r="J96" i="26"/>
  <c r="G96" i="26"/>
  <c r="G94" i="26"/>
  <c r="J92" i="26"/>
  <c r="G86" i="26"/>
  <c r="G85" i="26"/>
  <c r="J84" i="26"/>
  <c r="F84" i="26"/>
  <c r="R84" i="26" s="1"/>
  <c r="G84" i="26"/>
  <c r="J82" i="26"/>
  <c r="F82" i="26"/>
  <c r="N82" i="26" s="1"/>
  <c r="G82" i="26"/>
  <c r="J80" i="26"/>
  <c r="G80" i="26"/>
  <c r="J77" i="26"/>
  <c r="F77" i="26"/>
  <c r="R77" i="26" s="1"/>
  <c r="G77" i="26"/>
  <c r="G76" i="26"/>
  <c r="J75" i="26"/>
  <c r="F75" i="26"/>
  <c r="R75" i="26" s="1"/>
  <c r="G75" i="26"/>
  <c r="J73" i="26"/>
  <c r="F73" i="26"/>
  <c r="N73" i="26" s="1"/>
  <c r="G73" i="26"/>
  <c r="J71" i="26"/>
  <c r="F71" i="26"/>
  <c r="N71" i="26" s="1"/>
  <c r="G71" i="26"/>
  <c r="G70" i="26"/>
  <c r="G69" i="26"/>
  <c r="G68" i="26"/>
  <c r="G67" i="26"/>
  <c r="G66" i="26"/>
  <c r="G65" i="26"/>
  <c r="G64" i="26"/>
  <c r="G63" i="26"/>
  <c r="G62" i="26"/>
  <c r="G61" i="26"/>
  <c r="G60" i="26"/>
  <c r="G59" i="26"/>
  <c r="G58" i="26"/>
  <c r="G57" i="26"/>
  <c r="G56" i="26"/>
  <c r="G55" i="26"/>
  <c r="G54" i="26"/>
  <c r="G53" i="26"/>
  <c r="G52" i="26"/>
  <c r="G51" i="26"/>
  <c r="G50" i="26"/>
  <c r="G49" i="26"/>
  <c r="G48" i="26"/>
  <c r="G47" i="26"/>
  <c r="F46" i="26"/>
  <c r="G45" i="26"/>
  <c r="J44" i="26"/>
  <c r="F44" i="26"/>
  <c r="P44" i="26" s="1"/>
  <c r="G43" i="26"/>
  <c r="J42" i="26"/>
  <c r="F42" i="26"/>
  <c r="P42" i="26" s="1"/>
  <c r="G41" i="26"/>
  <c r="J40" i="26"/>
  <c r="F40" i="26"/>
  <c r="P40" i="26" s="1"/>
  <c r="G39" i="26"/>
  <c r="J38" i="26"/>
  <c r="F38" i="26"/>
  <c r="P38" i="26" s="1"/>
  <c r="G37" i="26"/>
  <c r="J36" i="26"/>
  <c r="F36" i="26"/>
  <c r="P36" i="26" s="1"/>
  <c r="G35" i="26"/>
  <c r="J33" i="26"/>
  <c r="G33" i="26"/>
  <c r="J31" i="26"/>
  <c r="G31" i="26"/>
  <c r="J29" i="26"/>
  <c r="G29" i="26"/>
  <c r="J27" i="26"/>
  <c r="G27" i="26"/>
  <c r="J25" i="26"/>
  <c r="F25" i="26"/>
  <c r="R25" i="26" s="1"/>
  <c r="G24" i="26"/>
  <c r="J23" i="26"/>
  <c r="F23" i="26"/>
  <c r="P23" i="26" s="1"/>
  <c r="G22" i="26"/>
  <c r="J21" i="26"/>
  <c r="F21" i="26"/>
  <c r="P21" i="26" s="1"/>
  <c r="G20" i="26"/>
  <c r="J19" i="26"/>
  <c r="F19" i="26"/>
  <c r="P19" i="26" s="1"/>
  <c r="G18" i="26"/>
  <c r="J17" i="26"/>
  <c r="F17" i="26"/>
  <c r="P17" i="26" s="1"/>
  <c r="G16" i="26"/>
  <c r="J15" i="26"/>
  <c r="F15" i="26"/>
  <c r="P15" i="26" s="1"/>
  <c r="G13" i="26"/>
  <c r="E12" i="26"/>
  <c r="G11" i="26"/>
  <c r="E10" i="26"/>
  <c r="G9" i="26"/>
  <c r="F8" i="26"/>
  <c r="G8" i="26"/>
  <c r="G7" i="26"/>
  <c r="F6" i="26"/>
  <c r="J6" i="26"/>
  <c r="G6" i="26"/>
  <c r="G5" i="26"/>
  <c r="F4" i="26"/>
  <c r="D5" i="17"/>
  <c r="D6" i="17"/>
  <c r="D7" i="17"/>
  <c r="D8" i="17"/>
  <c r="D9" i="17"/>
  <c r="D10" i="17"/>
  <c r="D11" i="17"/>
  <c r="D12" i="17"/>
  <c r="D13" i="17"/>
  <c r="D14" i="17"/>
  <c r="D15" i="17"/>
  <c r="D16" i="17"/>
  <c r="D17" i="17"/>
  <c r="D18" i="17"/>
  <c r="D19" i="17"/>
  <c r="D20" i="17"/>
  <c r="D21" i="17"/>
  <c r="D22" i="17"/>
  <c r="D23" i="17"/>
  <c r="D24" i="17"/>
  <c r="D25" i="17"/>
  <c r="D26" i="17"/>
  <c r="D27" i="17"/>
  <c r="D28" i="17"/>
  <c r="D29" i="17"/>
  <c r="D30" i="17"/>
  <c r="D31" i="17"/>
  <c r="D32" i="17"/>
  <c r="D33" i="17"/>
  <c r="D34" i="17"/>
  <c r="D35" i="17"/>
  <c r="D36" i="17"/>
  <c r="D37" i="17"/>
  <c r="D38" i="17"/>
  <c r="D39" i="17"/>
  <c r="D40" i="17"/>
  <c r="D41" i="17"/>
  <c r="D42" i="17"/>
  <c r="D43" i="17"/>
  <c r="D44" i="17"/>
  <c r="D45" i="17"/>
  <c r="D46" i="17"/>
  <c r="D47" i="17"/>
  <c r="D48" i="17"/>
  <c r="D49" i="17"/>
  <c r="D50" i="17"/>
  <c r="D51" i="17"/>
  <c r="D52" i="17"/>
  <c r="D53" i="17"/>
  <c r="D54" i="17"/>
  <c r="D55" i="17"/>
  <c r="D56" i="17"/>
  <c r="D57" i="17"/>
  <c r="D58" i="17"/>
  <c r="D59" i="17"/>
  <c r="D60" i="17"/>
  <c r="D61" i="17"/>
  <c r="D62" i="17"/>
  <c r="D63" i="17"/>
  <c r="D64" i="17"/>
  <c r="D65" i="17"/>
  <c r="D66" i="17"/>
  <c r="D67" i="17"/>
  <c r="D68" i="17"/>
  <c r="D69" i="17"/>
  <c r="D70" i="17"/>
  <c r="D71" i="17"/>
  <c r="D72" i="17"/>
  <c r="D73" i="17"/>
  <c r="D74" i="17"/>
  <c r="D75" i="17"/>
  <c r="D76" i="17"/>
  <c r="D77" i="17"/>
  <c r="D78" i="17"/>
  <c r="D79" i="17"/>
  <c r="D80" i="17"/>
  <c r="D81" i="17"/>
  <c r="D82" i="17"/>
  <c r="D83" i="17"/>
  <c r="D84" i="17"/>
  <c r="D85" i="17"/>
  <c r="D86" i="17"/>
  <c r="D87" i="17"/>
  <c r="D88" i="17"/>
  <c r="D89" i="17"/>
  <c r="D90" i="17"/>
  <c r="D91" i="17"/>
  <c r="D92" i="17"/>
  <c r="D93" i="17"/>
  <c r="D94" i="17"/>
  <c r="D95" i="17"/>
  <c r="D96" i="17"/>
  <c r="D97" i="17"/>
  <c r="D98" i="17"/>
  <c r="D99" i="17"/>
  <c r="D100" i="17"/>
  <c r="D101" i="17"/>
  <c r="D102" i="17"/>
  <c r="D103" i="17"/>
  <c r="D4" i="17"/>
  <c r="B5" i="17"/>
  <c r="AH5" i="17" s="1"/>
  <c r="B6" i="17"/>
  <c r="AH6" i="17" s="1"/>
  <c r="B7" i="17"/>
  <c r="AH7" i="17" s="1"/>
  <c r="B8" i="17"/>
  <c r="AH8" i="17" s="1"/>
  <c r="B9" i="17"/>
  <c r="AH9" i="17" s="1"/>
  <c r="B10" i="17"/>
  <c r="AH10" i="17" s="1"/>
  <c r="B11" i="17"/>
  <c r="B12" i="17"/>
  <c r="AH12" i="17" s="1"/>
  <c r="B13" i="17"/>
  <c r="AH13" i="17" s="1"/>
  <c r="B14" i="17"/>
  <c r="B15" i="17"/>
  <c r="AH15" i="17" s="1"/>
  <c r="IA15" i="17" s="1"/>
  <c r="B16" i="17"/>
  <c r="AH16" i="17" s="1"/>
  <c r="IA16" i="17" s="1"/>
  <c r="B17" i="17"/>
  <c r="AH17" i="17" s="1"/>
  <c r="IA17" i="17" s="1"/>
  <c r="B18" i="17"/>
  <c r="AH18" i="17" s="1"/>
  <c r="IA18" i="17" s="1"/>
  <c r="B19" i="17"/>
  <c r="AH19" i="17" s="1"/>
  <c r="IA19" i="17" s="1"/>
  <c r="B20" i="17"/>
  <c r="AH20" i="17" s="1"/>
  <c r="IA20" i="17" s="1"/>
  <c r="B21" i="17"/>
  <c r="AH21" i="17" s="1"/>
  <c r="IA21" i="17" s="1"/>
  <c r="B22" i="17"/>
  <c r="AH22" i="17" s="1"/>
  <c r="IA22" i="17" s="1"/>
  <c r="B23" i="17"/>
  <c r="B24" i="17"/>
  <c r="B25" i="17"/>
  <c r="B26" i="17"/>
  <c r="B27" i="17"/>
  <c r="AH27" i="17" s="1"/>
  <c r="IA27" i="17" s="1"/>
  <c r="B28" i="17"/>
  <c r="AH28" i="17" s="1"/>
  <c r="IA28" i="17" s="1"/>
  <c r="B29" i="17"/>
  <c r="AH29" i="17" s="1"/>
  <c r="IA29" i="17" s="1"/>
  <c r="B30" i="17"/>
  <c r="AH30" i="17" s="1"/>
  <c r="IA30" i="17" s="1"/>
  <c r="B31" i="17"/>
  <c r="AH31" i="17" s="1"/>
  <c r="IA31" i="17" s="1"/>
  <c r="B32" i="17"/>
  <c r="AH32" i="17" s="1"/>
  <c r="IA32" i="17" s="1"/>
  <c r="B33" i="17"/>
  <c r="AH33" i="17" s="1"/>
  <c r="IA33" i="17" s="1"/>
  <c r="B34" i="17"/>
  <c r="AH34" i="17" s="1"/>
  <c r="IA34" i="17" s="1"/>
  <c r="B35" i="17"/>
  <c r="B36" i="17"/>
  <c r="B37" i="17"/>
  <c r="B38" i="17"/>
  <c r="B39" i="17"/>
  <c r="AH39" i="17" s="1"/>
  <c r="IA39" i="17" s="1"/>
  <c r="B40" i="17"/>
  <c r="AH40" i="17" s="1"/>
  <c r="IA40" i="17" s="1"/>
  <c r="B41" i="17"/>
  <c r="AH41" i="17" s="1"/>
  <c r="IA41" i="17" s="1"/>
  <c r="B42" i="17"/>
  <c r="AH42" i="17" s="1"/>
  <c r="IA42" i="17" s="1"/>
  <c r="B43" i="17"/>
  <c r="AH43" i="17" s="1"/>
  <c r="IA43" i="17" s="1"/>
  <c r="B44" i="17"/>
  <c r="AH44" i="17" s="1"/>
  <c r="IA44" i="17" s="1"/>
  <c r="B45" i="17"/>
  <c r="AH45" i="17" s="1"/>
  <c r="IA45" i="17" s="1"/>
  <c r="B46" i="17"/>
  <c r="AH46" i="17" s="1"/>
  <c r="IA46" i="17" s="1"/>
  <c r="B47" i="17"/>
  <c r="B48" i="17"/>
  <c r="B49" i="17"/>
  <c r="B50" i="17"/>
  <c r="B51" i="17"/>
  <c r="AH51" i="17" s="1"/>
  <c r="IA51" i="17" s="1"/>
  <c r="B52" i="17"/>
  <c r="B53" i="17"/>
  <c r="AH53" i="17" s="1"/>
  <c r="IA53" i="17" s="1"/>
  <c r="B54" i="17"/>
  <c r="AH54" i="17" s="1"/>
  <c r="IA54" i="17" s="1"/>
  <c r="B55" i="17"/>
  <c r="AH55" i="17" s="1"/>
  <c r="IA55" i="17" s="1"/>
  <c r="B56" i="17"/>
  <c r="AH56" i="17" s="1"/>
  <c r="IA56" i="17" s="1"/>
  <c r="B57" i="17"/>
  <c r="AH57" i="17" s="1"/>
  <c r="IA57" i="17" s="1"/>
  <c r="B58" i="17"/>
  <c r="AH58" i="17" s="1"/>
  <c r="IA58" i="17" s="1"/>
  <c r="B59" i="17"/>
  <c r="B60" i="17"/>
  <c r="B61" i="17"/>
  <c r="B62" i="17"/>
  <c r="B63" i="17"/>
  <c r="AH63" i="17" s="1"/>
  <c r="IA63" i="17" s="1"/>
  <c r="B64" i="17"/>
  <c r="AH64" i="17" s="1"/>
  <c r="IA64" i="17" s="1"/>
  <c r="B65" i="17"/>
  <c r="AH65" i="17" s="1"/>
  <c r="IA65" i="17" s="1"/>
  <c r="B66" i="17"/>
  <c r="AH66" i="17" s="1"/>
  <c r="IA66" i="17" s="1"/>
  <c r="B67" i="17"/>
  <c r="AH67" i="17" s="1"/>
  <c r="IA67" i="17" s="1"/>
  <c r="B68" i="17"/>
  <c r="AH68" i="17" s="1"/>
  <c r="IA68" i="17" s="1"/>
  <c r="B69" i="17"/>
  <c r="AH69" i="17" s="1"/>
  <c r="IA69" i="17" s="1"/>
  <c r="B70" i="17"/>
  <c r="AH70" i="17" s="1"/>
  <c r="IA70" i="17" s="1"/>
  <c r="B71" i="17"/>
  <c r="B72" i="17"/>
  <c r="B73" i="17"/>
  <c r="B74" i="17"/>
  <c r="B75" i="17"/>
  <c r="AH75" i="17" s="1"/>
  <c r="IA75" i="17" s="1"/>
  <c r="B76" i="17"/>
  <c r="AH76" i="17" s="1"/>
  <c r="IA76" i="17" s="1"/>
  <c r="B77" i="17"/>
  <c r="AH77" i="17" s="1"/>
  <c r="IA77" i="17" s="1"/>
  <c r="B78" i="17"/>
  <c r="AH78" i="17" s="1"/>
  <c r="IA78" i="17" s="1"/>
  <c r="B79" i="17"/>
  <c r="AH79" i="17" s="1"/>
  <c r="IA79" i="17" s="1"/>
  <c r="B80" i="17"/>
  <c r="AH80" i="17" s="1"/>
  <c r="IA80" i="17" s="1"/>
  <c r="B81" i="17"/>
  <c r="AH81" i="17" s="1"/>
  <c r="IA81" i="17" s="1"/>
  <c r="B82" i="17"/>
  <c r="AH82" i="17" s="1"/>
  <c r="IA82" i="17" s="1"/>
  <c r="B83" i="17"/>
  <c r="B84" i="17"/>
  <c r="B85" i="17"/>
  <c r="B86" i="17"/>
  <c r="B87" i="17"/>
  <c r="AH87" i="17" s="1"/>
  <c r="IA87" i="17" s="1"/>
  <c r="B88" i="17"/>
  <c r="AH88" i="17" s="1"/>
  <c r="IA88" i="17" s="1"/>
  <c r="B89" i="17"/>
  <c r="AH89" i="17" s="1"/>
  <c r="IA89" i="17" s="1"/>
  <c r="B90" i="17"/>
  <c r="AH90" i="17" s="1"/>
  <c r="IA90" i="17" s="1"/>
  <c r="B91" i="17"/>
  <c r="AH91" i="17" s="1"/>
  <c r="IA91" i="17" s="1"/>
  <c r="B92" i="17"/>
  <c r="AH92" i="17" s="1"/>
  <c r="IA92" i="17" s="1"/>
  <c r="B93" i="17"/>
  <c r="AH93" i="17" s="1"/>
  <c r="IA93" i="17" s="1"/>
  <c r="B94" i="17"/>
  <c r="AH94" i="17" s="1"/>
  <c r="IA94" i="17" s="1"/>
  <c r="B95" i="17"/>
  <c r="B96" i="17"/>
  <c r="B97" i="17"/>
  <c r="B98" i="17"/>
  <c r="B99" i="17"/>
  <c r="AH99" i="17" s="1"/>
  <c r="IA99" i="17" s="1"/>
  <c r="B100" i="17"/>
  <c r="AH100" i="17" s="1"/>
  <c r="IA100" i="17" s="1"/>
  <c r="B101" i="17"/>
  <c r="AH101" i="17" s="1"/>
  <c r="IA101" i="17" s="1"/>
  <c r="B102" i="17"/>
  <c r="AH102" i="17" s="1"/>
  <c r="IA102" i="17" s="1"/>
  <c r="B103" i="17"/>
  <c r="AH103" i="17" s="1"/>
  <c r="IA103" i="17" s="1"/>
  <c r="B4" i="17"/>
  <c r="AH4" i="17" s="1"/>
  <c r="B36" i="25"/>
  <c r="B35" i="25"/>
  <c r="B31" i="25"/>
  <c r="C26" i="30" s="1"/>
  <c r="B30" i="25"/>
  <c r="C7" i="27" l="1"/>
  <c r="AH97" i="17"/>
  <c r="IA97" i="17" s="1"/>
  <c r="AH61" i="17"/>
  <c r="IA61" i="17" s="1"/>
  <c r="AH49" i="17"/>
  <c r="IA49" i="17" s="1"/>
  <c r="AH37" i="17"/>
  <c r="IA37" i="17" s="1"/>
  <c r="AH25" i="17"/>
  <c r="IA25" i="17" s="1"/>
  <c r="AH85" i="17"/>
  <c r="IA85" i="17" s="1"/>
  <c r="AH73" i="17"/>
  <c r="IA73" i="17" s="1"/>
  <c r="AH84" i="17"/>
  <c r="IA84" i="17" s="1"/>
  <c r="AH72" i="17"/>
  <c r="IA72" i="17" s="1"/>
  <c r="AH48" i="17"/>
  <c r="IA48" i="17" s="1"/>
  <c r="AH36" i="17"/>
  <c r="IA36" i="17" s="1"/>
  <c r="AH24" i="17"/>
  <c r="IA24" i="17" s="1"/>
  <c r="AH96" i="17"/>
  <c r="IA96" i="17" s="1"/>
  <c r="AH60" i="17"/>
  <c r="IA60" i="17" s="1"/>
  <c r="AH52" i="17"/>
  <c r="IA52" i="17" s="1"/>
  <c r="AS34" i="17"/>
  <c r="BE34" i="17"/>
  <c r="BQ34" i="17"/>
  <c r="CC34" i="17"/>
  <c r="CO34" i="17"/>
  <c r="DA34" i="17"/>
  <c r="DM34" i="17"/>
  <c r="DY34" i="17"/>
  <c r="EK34" i="17"/>
  <c r="EW34" i="17"/>
  <c r="FI34" i="17"/>
  <c r="FU34" i="17"/>
  <c r="GG34" i="17"/>
  <c r="GS34" i="17"/>
  <c r="AL34" i="17"/>
  <c r="AX34" i="17"/>
  <c r="BJ34" i="17"/>
  <c r="BV34" i="17"/>
  <c r="CH34" i="17"/>
  <c r="CT34" i="17"/>
  <c r="DF34" i="17"/>
  <c r="DR34" i="17"/>
  <c r="ED34" i="17"/>
  <c r="EP34" i="17"/>
  <c r="FB34" i="17"/>
  <c r="FN34" i="17"/>
  <c r="FZ34" i="17"/>
  <c r="GL34" i="17"/>
  <c r="GX34" i="17"/>
  <c r="AM34" i="17"/>
  <c r="BA34" i="17"/>
  <c r="BO34" i="17"/>
  <c r="CD34" i="17"/>
  <c r="CR34" i="17"/>
  <c r="DG34" i="17"/>
  <c r="DU34" i="17"/>
  <c r="EI34" i="17"/>
  <c r="EX34" i="17"/>
  <c r="AT34" i="17"/>
  <c r="BH34" i="17"/>
  <c r="BW34" i="17"/>
  <c r="CK34" i="17"/>
  <c r="CY34" i="17"/>
  <c r="DN34" i="17"/>
  <c r="EB34" i="17"/>
  <c r="EQ34" i="17"/>
  <c r="FE34" i="17"/>
  <c r="FS34" i="17"/>
  <c r="GH34" i="17"/>
  <c r="GV34" i="17"/>
  <c r="HI34" i="17"/>
  <c r="HU34" i="17"/>
  <c r="AU34" i="17"/>
  <c r="BI34" i="17"/>
  <c r="BX34" i="17"/>
  <c r="CL34" i="17"/>
  <c r="CZ34" i="17"/>
  <c r="DO34" i="17"/>
  <c r="EC34" i="17"/>
  <c r="ER34" i="17"/>
  <c r="FF34" i="17"/>
  <c r="AW34" i="17"/>
  <c r="BL34" i="17"/>
  <c r="BZ34" i="17"/>
  <c r="CN34" i="17"/>
  <c r="DC34" i="17"/>
  <c r="DQ34" i="17"/>
  <c r="EF34" i="17"/>
  <c r="ET34" i="17"/>
  <c r="FH34" i="17"/>
  <c r="FW34" i="17"/>
  <c r="GK34" i="17"/>
  <c r="GZ34" i="17"/>
  <c r="HL34" i="17"/>
  <c r="HX34" i="17"/>
  <c r="AY34" i="17"/>
  <c r="BM34" i="17"/>
  <c r="CA34" i="17"/>
  <c r="CP34" i="17"/>
  <c r="DD34" i="17"/>
  <c r="DS34" i="17"/>
  <c r="EG34" i="17"/>
  <c r="EU34" i="17"/>
  <c r="FJ34" i="17"/>
  <c r="FX34" i="17"/>
  <c r="GM34" i="17"/>
  <c r="HA34" i="17"/>
  <c r="HM34" i="17"/>
  <c r="HY34" i="17"/>
  <c r="AN34" i="17"/>
  <c r="BK34" i="17"/>
  <c r="CI34" i="17"/>
  <c r="DI34" i="17"/>
  <c r="EH34" i="17"/>
  <c r="FD34" i="17"/>
  <c r="GA34" i="17"/>
  <c r="GR34" i="17"/>
  <c r="HJ34" i="17"/>
  <c r="AQ34" i="17"/>
  <c r="BR34" i="17"/>
  <c r="CQ34" i="17"/>
  <c r="DL34" i="17"/>
  <c r="EM34" i="17"/>
  <c r="FL34" i="17"/>
  <c r="GD34" i="17"/>
  <c r="GW34" i="17"/>
  <c r="HO34" i="17"/>
  <c r="AR34" i="17"/>
  <c r="BS34" i="17"/>
  <c r="CS34" i="17"/>
  <c r="DP34" i="17"/>
  <c r="EN34" i="17"/>
  <c r="FM34" i="17"/>
  <c r="GE34" i="17"/>
  <c r="GY34" i="17"/>
  <c r="HP34" i="17"/>
  <c r="BC34" i="17"/>
  <c r="CB34" i="17"/>
  <c r="CX34" i="17"/>
  <c r="DX34" i="17"/>
  <c r="EY34" i="17"/>
  <c r="FR34" i="17"/>
  <c r="GN34" i="17"/>
  <c r="HE34" i="17"/>
  <c r="HT34" i="17"/>
  <c r="BD34" i="17"/>
  <c r="CE34" i="17"/>
  <c r="DB34" i="17"/>
  <c r="DZ34" i="17"/>
  <c r="EZ34" i="17"/>
  <c r="FT34" i="17"/>
  <c r="GO34" i="17"/>
  <c r="HF34" i="17"/>
  <c r="HV34" i="17"/>
  <c r="AV34" i="17"/>
  <c r="CJ34" i="17"/>
  <c r="EA34" i="17"/>
  <c r="FP34" i="17"/>
  <c r="GU34" i="17"/>
  <c r="HZ34" i="17"/>
  <c r="AZ34" i="17"/>
  <c r="CM34" i="17"/>
  <c r="EE34" i="17"/>
  <c r="FQ34" i="17"/>
  <c r="HB34" i="17"/>
  <c r="BB34" i="17"/>
  <c r="CU34" i="17"/>
  <c r="EJ34" i="17"/>
  <c r="FV34" i="17"/>
  <c r="HC34" i="17"/>
  <c r="BF34" i="17"/>
  <c r="CV34" i="17"/>
  <c r="EL34" i="17"/>
  <c r="FY34" i="17"/>
  <c r="HD34" i="17"/>
  <c r="BG34" i="17"/>
  <c r="CW34" i="17"/>
  <c r="EO34" i="17"/>
  <c r="GB34" i="17"/>
  <c r="HG34" i="17"/>
  <c r="BN34" i="17"/>
  <c r="DE34" i="17"/>
  <c r="ES34" i="17"/>
  <c r="GC34" i="17"/>
  <c r="HH34" i="17"/>
  <c r="BP34" i="17"/>
  <c r="DH34" i="17"/>
  <c r="EV34" i="17"/>
  <c r="GF34" i="17"/>
  <c r="HK34" i="17"/>
  <c r="BT34" i="17"/>
  <c r="DJ34" i="17"/>
  <c r="FA34" i="17"/>
  <c r="GI34" i="17"/>
  <c r="HN34" i="17"/>
  <c r="BU34" i="17"/>
  <c r="DK34" i="17"/>
  <c r="FC34" i="17"/>
  <c r="GJ34" i="17"/>
  <c r="HQ34" i="17"/>
  <c r="AK34" i="17"/>
  <c r="BY34" i="17"/>
  <c r="DT34" i="17"/>
  <c r="FG34" i="17"/>
  <c r="GP34" i="17"/>
  <c r="HR34" i="17"/>
  <c r="AO34" i="17"/>
  <c r="CF34" i="17"/>
  <c r="DV34" i="17"/>
  <c r="FK34" i="17"/>
  <c r="GQ34" i="17"/>
  <c r="HS34" i="17"/>
  <c r="AP34" i="17"/>
  <c r="CG34" i="17"/>
  <c r="DW34" i="17"/>
  <c r="FO34" i="17"/>
  <c r="GT34" i="17"/>
  <c r="HW34" i="17"/>
  <c r="AO93" i="17"/>
  <c r="BA93" i="17"/>
  <c r="BM93" i="17"/>
  <c r="BY93" i="17"/>
  <c r="CK93" i="17"/>
  <c r="CW93" i="17"/>
  <c r="DI93" i="17"/>
  <c r="DU93" i="17"/>
  <c r="EG93" i="17"/>
  <c r="ES93" i="17"/>
  <c r="FE93" i="17"/>
  <c r="FQ93" i="17"/>
  <c r="GC93" i="17"/>
  <c r="GO93" i="17"/>
  <c r="HA93" i="17"/>
  <c r="HM93" i="17"/>
  <c r="HY93" i="17"/>
  <c r="AP93" i="17"/>
  <c r="BB93" i="17"/>
  <c r="BN93" i="17"/>
  <c r="BZ93" i="17"/>
  <c r="CL93" i="17"/>
  <c r="CX93" i="17"/>
  <c r="DJ93" i="17"/>
  <c r="DV93" i="17"/>
  <c r="EH93" i="17"/>
  <c r="ET93" i="17"/>
  <c r="FF93" i="17"/>
  <c r="FR93" i="17"/>
  <c r="GD93" i="17"/>
  <c r="AQ93" i="17"/>
  <c r="BC93" i="17"/>
  <c r="BO93" i="17"/>
  <c r="CA93" i="17"/>
  <c r="CM93" i="17"/>
  <c r="CY93" i="17"/>
  <c r="DK93" i="17"/>
  <c r="DW93" i="17"/>
  <c r="EI93" i="17"/>
  <c r="EU93" i="17"/>
  <c r="FG93" i="17"/>
  <c r="FS93" i="17"/>
  <c r="AR93" i="17"/>
  <c r="BD93" i="17"/>
  <c r="BP93" i="17"/>
  <c r="CB93" i="17"/>
  <c r="CN93" i="17"/>
  <c r="CZ93" i="17"/>
  <c r="DL93" i="17"/>
  <c r="DX93" i="17"/>
  <c r="EJ93" i="17"/>
  <c r="EV93" i="17"/>
  <c r="FH93" i="17"/>
  <c r="FT93" i="17"/>
  <c r="GF93" i="17"/>
  <c r="GR93" i="17"/>
  <c r="HD93" i="17"/>
  <c r="HP93" i="17"/>
  <c r="AS93" i="17"/>
  <c r="BE93" i="17"/>
  <c r="BQ93" i="17"/>
  <c r="CC93" i="17"/>
  <c r="CO93" i="17"/>
  <c r="DA93" i="17"/>
  <c r="DM93" i="17"/>
  <c r="DY93" i="17"/>
  <c r="EK93" i="17"/>
  <c r="EW93" i="17"/>
  <c r="FI93" i="17"/>
  <c r="FU93" i="17"/>
  <c r="AT93" i="17"/>
  <c r="BF93" i="17"/>
  <c r="BR93" i="17"/>
  <c r="CD93" i="17"/>
  <c r="CP93" i="17"/>
  <c r="DB93" i="17"/>
  <c r="DN93" i="17"/>
  <c r="DZ93" i="17"/>
  <c r="EL93" i="17"/>
  <c r="EX93" i="17"/>
  <c r="FJ93" i="17"/>
  <c r="FV93" i="17"/>
  <c r="GH93" i="17"/>
  <c r="GT93" i="17"/>
  <c r="HF93" i="17"/>
  <c r="HR93" i="17"/>
  <c r="AU93" i="17"/>
  <c r="BG93" i="17"/>
  <c r="BS93" i="17"/>
  <c r="CE93" i="17"/>
  <c r="CQ93" i="17"/>
  <c r="DC93" i="17"/>
  <c r="DO93" i="17"/>
  <c r="EA93" i="17"/>
  <c r="EM93" i="17"/>
  <c r="EY93" i="17"/>
  <c r="FK93" i="17"/>
  <c r="FW93" i="17"/>
  <c r="GI93" i="17"/>
  <c r="GU93" i="17"/>
  <c r="HG93" i="17"/>
  <c r="HS93" i="17"/>
  <c r="AV93" i="17"/>
  <c r="BH93" i="17"/>
  <c r="BT93" i="17"/>
  <c r="CF93" i="17"/>
  <c r="CR93" i="17"/>
  <c r="DD93" i="17"/>
  <c r="DP93" i="17"/>
  <c r="EB93" i="17"/>
  <c r="EN93" i="17"/>
  <c r="EZ93" i="17"/>
  <c r="FL93" i="17"/>
  <c r="FX93" i="17"/>
  <c r="GJ93" i="17"/>
  <c r="GV93" i="17"/>
  <c r="HH93" i="17"/>
  <c r="HT93" i="17"/>
  <c r="AK93" i="17"/>
  <c r="AW93" i="17"/>
  <c r="BI93" i="17"/>
  <c r="BU93" i="17"/>
  <c r="CG93" i="17"/>
  <c r="CS93" i="17"/>
  <c r="DE93" i="17"/>
  <c r="DQ93" i="17"/>
  <c r="EC93" i="17"/>
  <c r="EO93" i="17"/>
  <c r="FA93" i="17"/>
  <c r="FM93" i="17"/>
  <c r="FY93" i="17"/>
  <c r="GK93" i="17"/>
  <c r="AL93" i="17"/>
  <c r="AX93" i="17"/>
  <c r="BJ93" i="17"/>
  <c r="BV93" i="17"/>
  <c r="CH93" i="17"/>
  <c r="CT93" i="17"/>
  <c r="DF93" i="17"/>
  <c r="DR93" i="17"/>
  <c r="ED93" i="17"/>
  <c r="EP93" i="17"/>
  <c r="FB93" i="17"/>
  <c r="FN93" i="17"/>
  <c r="FZ93" i="17"/>
  <c r="GL93" i="17"/>
  <c r="GX93" i="17"/>
  <c r="HJ93" i="17"/>
  <c r="HV93" i="17"/>
  <c r="AM93" i="17"/>
  <c r="AY93" i="17"/>
  <c r="BK93" i="17"/>
  <c r="BW93" i="17"/>
  <c r="CI93" i="17"/>
  <c r="CU93" i="17"/>
  <c r="DG93" i="17"/>
  <c r="DS93" i="17"/>
  <c r="EE93" i="17"/>
  <c r="EQ93" i="17"/>
  <c r="FC93" i="17"/>
  <c r="FO93" i="17"/>
  <c r="GA93" i="17"/>
  <c r="GM93" i="17"/>
  <c r="GY93" i="17"/>
  <c r="HK93" i="17"/>
  <c r="HW93" i="17"/>
  <c r="CV93" i="17"/>
  <c r="GQ93" i="17"/>
  <c r="HU93" i="17"/>
  <c r="DH93" i="17"/>
  <c r="GS93" i="17"/>
  <c r="HX93" i="17"/>
  <c r="DT93" i="17"/>
  <c r="GW93" i="17"/>
  <c r="HZ93" i="17"/>
  <c r="EF93" i="17"/>
  <c r="GZ93" i="17"/>
  <c r="ER93" i="17"/>
  <c r="HB93" i="17"/>
  <c r="FD93" i="17"/>
  <c r="HC93" i="17"/>
  <c r="FP93" i="17"/>
  <c r="HE93" i="17"/>
  <c r="AN93" i="17"/>
  <c r="GB93" i="17"/>
  <c r="HI93" i="17"/>
  <c r="GP93" i="17"/>
  <c r="AZ93" i="17"/>
  <c r="GE93" i="17"/>
  <c r="HL93" i="17"/>
  <c r="BL93" i="17"/>
  <c r="GG93" i="17"/>
  <c r="HN93" i="17"/>
  <c r="BX93" i="17"/>
  <c r="GN93" i="17"/>
  <c r="HO93" i="17"/>
  <c r="CJ93" i="17"/>
  <c r="HQ93" i="17"/>
  <c r="AK81" i="17"/>
  <c r="AW81" i="17"/>
  <c r="BI81" i="17"/>
  <c r="BU81" i="17"/>
  <c r="CG81" i="17"/>
  <c r="CS81" i="17"/>
  <c r="DE81" i="17"/>
  <c r="DQ81" i="17"/>
  <c r="EC81" i="17"/>
  <c r="EO81" i="17"/>
  <c r="FA81" i="17"/>
  <c r="FM81" i="17"/>
  <c r="FY81" i="17"/>
  <c r="GK81" i="17"/>
  <c r="GW81" i="17"/>
  <c r="HI81" i="17"/>
  <c r="HU81" i="17"/>
  <c r="AL81" i="17"/>
  <c r="AX81" i="17"/>
  <c r="BJ81" i="17"/>
  <c r="BV81" i="17"/>
  <c r="CH81" i="17"/>
  <c r="CT81" i="17"/>
  <c r="DF81" i="17"/>
  <c r="DR81" i="17"/>
  <c r="ED81" i="17"/>
  <c r="EP81" i="17"/>
  <c r="FB81" i="17"/>
  <c r="FN81" i="17"/>
  <c r="FZ81" i="17"/>
  <c r="GL81" i="17"/>
  <c r="GX81" i="17"/>
  <c r="HJ81" i="17"/>
  <c r="HV81" i="17"/>
  <c r="AM81" i="17"/>
  <c r="AY81" i="17"/>
  <c r="BK81" i="17"/>
  <c r="BW81" i="17"/>
  <c r="CI81" i="17"/>
  <c r="CU81" i="17"/>
  <c r="DG81" i="17"/>
  <c r="DS81" i="17"/>
  <c r="EE81" i="17"/>
  <c r="EQ81" i="17"/>
  <c r="FC81" i="17"/>
  <c r="FO81" i="17"/>
  <c r="GA81" i="17"/>
  <c r="GM81" i="17"/>
  <c r="GY81" i="17"/>
  <c r="HK81" i="17"/>
  <c r="HW81" i="17"/>
  <c r="AN81" i="17"/>
  <c r="AZ81" i="17"/>
  <c r="BL81" i="17"/>
  <c r="BX81" i="17"/>
  <c r="CJ81" i="17"/>
  <c r="CV81" i="17"/>
  <c r="DH81" i="17"/>
  <c r="DT81" i="17"/>
  <c r="EF81" i="17"/>
  <c r="ER81" i="17"/>
  <c r="FD81" i="17"/>
  <c r="FP81" i="17"/>
  <c r="GB81" i="17"/>
  <c r="GN81" i="17"/>
  <c r="GZ81" i="17"/>
  <c r="HL81" i="17"/>
  <c r="HX81" i="17"/>
  <c r="AO81" i="17"/>
  <c r="BA81" i="17"/>
  <c r="BM81" i="17"/>
  <c r="BY81" i="17"/>
  <c r="CK81" i="17"/>
  <c r="CW81" i="17"/>
  <c r="DI81" i="17"/>
  <c r="DU81" i="17"/>
  <c r="EG81" i="17"/>
  <c r="ES81" i="17"/>
  <c r="FE81" i="17"/>
  <c r="FQ81" i="17"/>
  <c r="GC81" i="17"/>
  <c r="GO81" i="17"/>
  <c r="HA81" i="17"/>
  <c r="HM81" i="17"/>
  <c r="HY81" i="17"/>
  <c r="AP81" i="17"/>
  <c r="BB81" i="17"/>
  <c r="BN81" i="17"/>
  <c r="BZ81" i="17"/>
  <c r="CL81" i="17"/>
  <c r="CX81" i="17"/>
  <c r="DJ81" i="17"/>
  <c r="DV81" i="17"/>
  <c r="EH81" i="17"/>
  <c r="ET81" i="17"/>
  <c r="FF81" i="17"/>
  <c r="FR81" i="17"/>
  <c r="GD81" i="17"/>
  <c r="GP81" i="17"/>
  <c r="HB81" i="17"/>
  <c r="HN81" i="17"/>
  <c r="HZ81" i="17"/>
  <c r="AQ81" i="17"/>
  <c r="BC81" i="17"/>
  <c r="BO81" i="17"/>
  <c r="CA81" i="17"/>
  <c r="CM81" i="17"/>
  <c r="CY81" i="17"/>
  <c r="DK81" i="17"/>
  <c r="DW81" i="17"/>
  <c r="EI81" i="17"/>
  <c r="EU81" i="17"/>
  <c r="FG81" i="17"/>
  <c r="FS81" i="17"/>
  <c r="GE81" i="17"/>
  <c r="GQ81" i="17"/>
  <c r="HC81" i="17"/>
  <c r="HO81" i="17"/>
  <c r="AR81" i="17"/>
  <c r="BD81" i="17"/>
  <c r="BP81" i="17"/>
  <c r="CB81" i="17"/>
  <c r="CN81" i="17"/>
  <c r="CZ81" i="17"/>
  <c r="DL81" i="17"/>
  <c r="DX81" i="17"/>
  <c r="EJ81" i="17"/>
  <c r="EV81" i="17"/>
  <c r="FH81" i="17"/>
  <c r="FT81" i="17"/>
  <c r="GF81" i="17"/>
  <c r="GR81" i="17"/>
  <c r="HD81" i="17"/>
  <c r="HP81" i="17"/>
  <c r="AS81" i="17"/>
  <c r="BE81" i="17"/>
  <c r="BQ81" i="17"/>
  <c r="CC81" i="17"/>
  <c r="CO81" i="17"/>
  <c r="DA81" i="17"/>
  <c r="DM81" i="17"/>
  <c r="DY81" i="17"/>
  <c r="EK81" i="17"/>
  <c r="EW81" i="17"/>
  <c r="FI81" i="17"/>
  <c r="FU81" i="17"/>
  <c r="GG81" i="17"/>
  <c r="GS81" i="17"/>
  <c r="HE81" i="17"/>
  <c r="HQ81" i="17"/>
  <c r="AT81" i="17"/>
  <c r="BF81" i="17"/>
  <c r="BR81" i="17"/>
  <c r="CD81" i="17"/>
  <c r="CP81" i="17"/>
  <c r="DB81" i="17"/>
  <c r="DN81" i="17"/>
  <c r="DZ81" i="17"/>
  <c r="EL81" i="17"/>
  <c r="EX81" i="17"/>
  <c r="FJ81" i="17"/>
  <c r="FV81" i="17"/>
  <c r="GH81" i="17"/>
  <c r="GT81" i="17"/>
  <c r="HF81" i="17"/>
  <c r="HR81" i="17"/>
  <c r="AU81" i="17"/>
  <c r="BG81" i="17"/>
  <c r="BS81" i="17"/>
  <c r="CE81" i="17"/>
  <c r="CQ81" i="17"/>
  <c r="DC81" i="17"/>
  <c r="DO81" i="17"/>
  <c r="EA81" i="17"/>
  <c r="EM81" i="17"/>
  <c r="EY81" i="17"/>
  <c r="FK81" i="17"/>
  <c r="FW81" i="17"/>
  <c r="GI81" i="17"/>
  <c r="GU81" i="17"/>
  <c r="HG81" i="17"/>
  <c r="HS81" i="17"/>
  <c r="EN81" i="17"/>
  <c r="EZ81" i="17"/>
  <c r="FL81" i="17"/>
  <c r="FX81" i="17"/>
  <c r="AV81" i="17"/>
  <c r="GJ81" i="17"/>
  <c r="BH81" i="17"/>
  <c r="GV81" i="17"/>
  <c r="BT81" i="17"/>
  <c r="HH81" i="17"/>
  <c r="CF81" i="17"/>
  <c r="HT81" i="17"/>
  <c r="CR81" i="17"/>
  <c r="DD81" i="17"/>
  <c r="DP81" i="17"/>
  <c r="EB81" i="17"/>
  <c r="AQ69" i="17"/>
  <c r="BC69" i="17"/>
  <c r="BO69" i="17"/>
  <c r="CA69" i="17"/>
  <c r="CM69" i="17"/>
  <c r="CY69" i="17"/>
  <c r="DK69" i="17"/>
  <c r="DW69" i="17"/>
  <c r="EI69" i="17"/>
  <c r="EU69" i="17"/>
  <c r="FG69" i="17"/>
  <c r="FS69" i="17"/>
  <c r="GE69" i="17"/>
  <c r="GQ69" i="17"/>
  <c r="HC69" i="17"/>
  <c r="HO69" i="17"/>
  <c r="AR69" i="17"/>
  <c r="BD69" i="17"/>
  <c r="BP69" i="17"/>
  <c r="CB69" i="17"/>
  <c r="CN69" i="17"/>
  <c r="CZ69" i="17"/>
  <c r="DL69" i="17"/>
  <c r="DX69" i="17"/>
  <c r="EJ69" i="17"/>
  <c r="EV69" i="17"/>
  <c r="FH69" i="17"/>
  <c r="FT69" i="17"/>
  <c r="GF69" i="17"/>
  <c r="GR69" i="17"/>
  <c r="HD69" i="17"/>
  <c r="HP69" i="17"/>
  <c r="AS69" i="17"/>
  <c r="BE69" i="17"/>
  <c r="BQ69" i="17"/>
  <c r="CC69" i="17"/>
  <c r="CO69" i="17"/>
  <c r="DA69" i="17"/>
  <c r="DM69" i="17"/>
  <c r="DY69" i="17"/>
  <c r="EK69" i="17"/>
  <c r="EW69" i="17"/>
  <c r="FI69" i="17"/>
  <c r="FU69" i="17"/>
  <c r="GG69" i="17"/>
  <c r="GS69" i="17"/>
  <c r="HE69" i="17"/>
  <c r="HQ69" i="17"/>
  <c r="AU69" i="17"/>
  <c r="BG69" i="17"/>
  <c r="BS69" i="17"/>
  <c r="CE69" i="17"/>
  <c r="CQ69" i="17"/>
  <c r="DC69" i="17"/>
  <c r="DO69" i="17"/>
  <c r="EA69" i="17"/>
  <c r="EM69" i="17"/>
  <c r="EY69" i="17"/>
  <c r="FK69" i="17"/>
  <c r="FW69" i="17"/>
  <c r="GI69" i="17"/>
  <c r="GU69" i="17"/>
  <c r="HG69" i="17"/>
  <c r="HS69" i="17"/>
  <c r="AV69" i="17"/>
  <c r="BH69" i="17"/>
  <c r="BT69" i="17"/>
  <c r="CF69" i="17"/>
  <c r="CR69" i="17"/>
  <c r="DD69" i="17"/>
  <c r="DP69" i="17"/>
  <c r="EB69" i="17"/>
  <c r="EN69" i="17"/>
  <c r="EZ69" i="17"/>
  <c r="FL69" i="17"/>
  <c r="FX69" i="17"/>
  <c r="GJ69" i="17"/>
  <c r="GV69" i="17"/>
  <c r="HH69" i="17"/>
  <c r="HT69" i="17"/>
  <c r="AK69" i="17"/>
  <c r="AW69" i="17"/>
  <c r="BI69" i="17"/>
  <c r="BU69" i="17"/>
  <c r="CG69" i="17"/>
  <c r="CS69" i="17"/>
  <c r="DE69" i="17"/>
  <c r="DQ69" i="17"/>
  <c r="EC69" i="17"/>
  <c r="EO69" i="17"/>
  <c r="FA69" i="17"/>
  <c r="FM69" i="17"/>
  <c r="FY69" i="17"/>
  <c r="GK69" i="17"/>
  <c r="GW69" i="17"/>
  <c r="HI69" i="17"/>
  <c r="HU69" i="17"/>
  <c r="AL69" i="17"/>
  <c r="AX69" i="17"/>
  <c r="BJ69" i="17"/>
  <c r="BV69" i="17"/>
  <c r="CH69" i="17"/>
  <c r="CT69" i="17"/>
  <c r="DF69" i="17"/>
  <c r="DR69" i="17"/>
  <c r="ED69" i="17"/>
  <c r="EP69" i="17"/>
  <c r="FB69" i="17"/>
  <c r="FN69" i="17"/>
  <c r="FZ69" i="17"/>
  <c r="GL69" i="17"/>
  <c r="GX69" i="17"/>
  <c r="HJ69" i="17"/>
  <c r="HV69" i="17"/>
  <c r="AM69" i="17"/>
  <c r="AY69" i="17"/>
  <c r="BK69" i="17"/>
  <c r="BW69" i="17"/>
  <c r="CI69" i="17"/>
  <c r="CU69" i="17"/>
  <c r="DG69" i="17"/>
  <c r="DS69" i="17"/>
  <c r="EE69" i="17"/>
  <c r="EQ69" i="17"/>
  <c r="FC69" i="17"/>
  <c r="FO69" i="17"/>
  <c r="GA69" i="17"/>
  <c r="GM69" i="17"/>
  <c r="GY69" i="17"/>
  <c r="HK69" i="17"/>
  <c r="HW69" i="17"/>
  <c r="AN69" i="17"/>
  <c r="AZ69" i="17"/>
  <c r="BL69" i="17"/>
  <c r="BX69" i="17"/>
  <c r="CJ69" i="17"/>
  <c r="CV69" i="17"/>
  <c r="DH69" i="17"/>
  <c r="DT69" i="17"/>
  <c r="EF69" i="17"/>
  <c r="ER69" i="17"/>
  <c r="FD69" i="17"/>
  <c r="FP69" i="17"/>
  <c r="GB69" i="17"/>
  <c r="GN69" i="17"/>
  <c r="GZ69" i="17"/>
  <c r="HL69" i="17"/>
  <c r="HX69" i="17"/>
  <c r="AO69" i="17"/>
  <c r="BA69" i="17"/>
  <c r="BM69" i="17"/>
  <c r="BY69" i="17"/>
  <c r="CK69" i="17"/>
  <c r="CW69" i="17"/>
  <c r="DI69" i="17"/>
  <c r="DU69" i="17"/>
  <c r="EG69" i="17"/>
  <c r="ES69" i="17"/>
  <c r="FE69" i="17"/>
  <c r="FQ69" i="17"/>
  <c r="GC69" i="17"/>
  <c r="GO69" i="17"/>
  <c r="HA69" i="17"/>
  <c r="HM69" i="17"/>
  <c r="HY69" i="17"/>
  <c r="AP69" i="17"/>
  <c r="DJ69" i="17"/>
  <c r="GD69" i="17"/>
  <c r="AT69" i="17"/>
  <c r="DN69" i="17"/>
  <c r="GH69" i="17"/>
  <c r="BB69" i="17"/>
  <c r="DV69" i="17"/>
  <c r="GP69" i="17"/>
  <c r="BF69" i="17"/>
  <c r="DZ69" i="17"/>
  <c r="GT69" i="17"/>
  <c r="BN69" i="17"/>
  <c r="EH69" i="17"/>
  <c r="HB69" i="17"/>
  <c r="BR69" i="17"/>
  <c r="EL69" i="17"/>
  <c r="HF69" i="17"/>
  <c r="BZ69" i="17"/>
  <c r="ET69" i="17"/>
  <c r="HN69" i="17"/>
  <c r="CD69" i="17"/>
  <c r="EX69" i="17"/>
  <c r="HR69" i="17"/>
  <c r="CL69" i="17"/>
  <c r="FF69" i="17"/>
  <c r="HZ69" i="17"/>
  <c r="CX69" i="17"/>
  <c r="FR69" i="17"/>
  <c r="DB69" i="17"/>
  <c r="FV69" i="17"/>
  <c r="CP69" i="17"/>
  <c r="FJ69" i="17"/>
  <c r="AL57" i="17"/>
  <c r="AX57" i="17"/>
  <c r="BJ57" i="17"/>
  <c r="BV57" i="17"/>
  <c r="CH57" i="17"/>
  <c r="CT57" i="17"/>
  <c r="DF57" i="17"/>
  <c r="DR57" i="17"/>
  <c r="ED57" i="17"/>
  <c r="EP57" i="17"/>
  <c r="FB57" i="17"/>
  <c r="FN57" i="17"/>
  <c r="FZ57" i="17"/>
  <c r="GL57" i="17"/>
  <c r="GX57" i="17"/>
  <c r="HJ57" i="17"/>
  <c r="HV57" i="17"/>
  <c r="AO57" i="17"/>
  <c r="BA57" i="17"/>
  <c r="BM57" i="17"/>
  <c r="BY57" i="17"/>
  <c r="CK57" i="17"/>
  <c r="CW57" i="17"/>
  <c r="AK57" i="17"/>
  <c r="AZ57" i="17"/>
  <c r="BO57" i="17"/>
  <c r="CC57" i="17"/>
  <c r="CQ57" i="17"/>
  <c r="DE57" i="17"/>
  <c r="DS57" i="17"/>
  <c r="EF57" i="17"/>
  <c r="ES57" i="17"/>
  <c r="FF57" i="17"/>
  <c r="FS57" i="17"/>
  <c r="GF57" i="17"/>
  <c r="GS57" i="17"/>
  <c r="HF57" i="17"/>
  <c r="HS57" i="17"/>
  <c r="AS57" i="17"/>
  <c r="BG57" i="17"/>
  <c r="BU57" i="17"/>
  <c r="CJ57" i="17"/>
  <c r="CY57" i="17"/>
  <c r="DL57" i="17"/>
  <c r="DY57" i="17"/>
  <c r="EL57" i="17"/>
  <c r="EY57" i="17"/>
  <c r="FL57" i="17"/>
  <c r="FY57" i="17"/>
  <c r="GM57" i="17"/>
  <c r="GZ57" i="17"/>
  <c r="HM57" i="17"/>
  <c r="HZ57" i="17"/>
  <c r="AT57" i="17"/>
  <c r="BH57" i="17"/>
  <c r="BW57" i="17"/>
  <c r="CL57" i="17"/>
  <c r="CZ57" i="17"/>
  <c r="DM57" i="17"/>
  <c r="DZ57" i="17"/>
  <c r="EM57" i="17"/>
  <c r="EZ57" i="17"/>
  <c r="FM57" i="17"/>
  <c r="GA57" i="17"/>
  <c r="GN57" i="17"/>
  <c r="HA57" i="17"/>
  <c r="HN57" i="17"/>
  <c r="AU57" i="17"/>
  <c r="BI57" i="17"/>
  <c r="BX57" i="17"/>
  <c r="CM57" i="17"/>
  <c r="DA57" i="17"/>
  <c r="DN57" i="17"/>
  <c r="EA57" i="17"/>
  <c r="EN57" i="17"/>
  <c r="FA57" i="17"/>
  <c r="FO57" i="17"/>
  <c r="GB57" i="17"/>
  <c r="GO57" i="17"/>
  <c r="HB57" i="17"/>
  <c r="HO57" i="17"/>
  <c r="AV57" i="17"/>
  <c r="BK57" i="17"/>
  <c r="BZ57" i="17"/>
  <c r="CN57" i="17"/>
  <c r="DB57" i="17"/>
  <c r="DO57" i="17"/>
  <c r="EB57" i="17"/>
  <c r="EO57" i="17"/>
  <c r="FC57" i="17"/>
  <c r="FP57" i="17"/>
  <c r="GC57" i="17"/>
  <c r="GP57" i="17"/>
  <c r="HC57" i="17"/>
  <c r="HP57" i="17"/>
  <c r="BD57" i="17"/>
  <c r="CD57" i="17"/>
  <c r="DC57" i="17"/>
  <c r="DW57" i="17"/>
  <c r="EU57" i="17"/>
  <c r="FR57" i="17"/>
  <c r="GK57" i="17"/>
  <c r="HI57" i="17"/>
  <c r="BE57" i="17"/>
  <c r="CE57" i="17"/>
  <c r="DD57" i="17"/>
  <c r="DX57" i="17"/>
  <c r="EV57" i="17"/>
  <c r="FT57" i="17"/>
  <c r="GQ57" i="17"/>
  <c r="HK57" i="17"/>
  <c r="BF57" i="17"/>
  <c r="CF57" i="17"/>
  <c r="DG57" i="17"/>
  <c r="EC57" i="17"/>
  <c r="EW57" i="17"/>
  <c r="FU57" i="17"/>
  <c r="GR57" i="17"/>
  <c r="HL57" i="17"/>
  <c r="AM57" i="17"/>
  <c r="BL57" i="17"/>
  <c r="CG57" i="17"/>
  <c r="DH57" i="17"/>
  <c r="EE57" i="17"/>
  <c r="EX57" i="17"/>
  <c r="FV57" i="17"/>
  <c r="GT57" i="17"/>
  <c r="HQ57" i="17"/>
  <c r="AN57" i="17"/>
  <c r="BN57" i="17"/>
  <c r="CI57" i="17"/>
  <c r="DI57" i="17"/>
  <c r="EG57" i="17"/>
  <c r="FD57" i="17"/>
  <c r="FW57" i="17"/>
  <c r="GU57" i="17"/>
  <c r="HR57" i="17"/>
  <c r="AP57" i="17"/>
  <c r="BP57" i="17"/>
  <c r="CO57" i="17"/>
  <c r="DJ57" i="17"/>
  <c r="EH57" i="17"/>
  <c r="FE57" i="17"/>
  <c r="FX57" i="17"/>
  <c r="GV57" i="17"/>
  <c r="HT57" i="17"/>
  <c r="AQ57" i="17"/>
  <c r="BQ57" i="17"/>
  <c r="CP57" i="17"/>
  <c r="DK57" i="17"/>
  <c r="EI57" i="17"/>
  <c r="FG57" i="17"/>
  <c r="GD57" i="17"/>
  <c r="GW57" i="17"/>
  <c r="HU57" i="17"/>
  <c r="AR57" i="17"/>
  <c r="BR57" i="17"/>
  <c r="CR57" i="17"/>
  <c r="DP57" i="17"/>
  <c r="EJ57" i="17"/>
  <c r="FH57" i="17"/>
  <c r="GE57" i="17"/>
  <c r="GY57" i="17"/>
  <c r="HW57" i="17"/>
  <c r="AW57" i="17"/>
  <c r="BS57" i="17"/>
  <c r="CS57" i="17"/>
  <c r="DQ57" i="17"/>
  <c r="EK57" i="17"/>
  <c r="FI57" i="17"/>
  <c r="GG57" i="17"/>
  <c r="HD57" i="17"/>
  <c r="HX57" i="17"/>
  <c r="AY57" i="17"/>
  <c r="BT57" i="17"/>
  <c r="CU57" i="17"/>
  <c r="DT57" i="17"/>
  <c r="EQ57" i="17"/>
  <c r="FJ57" i="17"/>
  <c r="GH57" i="17"/>
  <c r="HE57" i="17"/>
  <c r="HY57" i="17"/>
  <c r="BB57" i="17"/>
  <c r="CA57" i="17"/>
  <c r="CV57" i="17"/>
  <c r="DU57" i="17"/>
  <c r="ER57" i="17"/>
  <c r="FK57" i="17"/>
  <c r="GI57" i="17"/>
  <c r="HG57" i="17"/>
  <c r="BC57" i="17"/>
  <c r="CB57" i="17"/>
  <c r="CX57" i="17"/>
  <c r="DV57" i="17"/>
  <c r="ET57" i="17"/>
  <c r="FQ57" i="17"/>
  <c r="GJ57" i="17"/>
  <c r="HH57" i="17"/>
  <c r="AK45" i="17"/>
  <c r="AW45" i="17"/>
  <c r="BI45" i="17"/>
  <c r="BU45" i="17"/>
  <c r="CG45" i="17"/>
  <c r="CS45" i="17"/>
  <c r="DE45" i="17"/>
  <c r="DQ45" i="17"/>
  <c r="AO45" i="17"/>
  <c r="BA45" i="17"/>
  <c r="BM45" i="17"/>
  <c r="BY45" i="17"/>
  <c r="CK45" i="17"/>
  <c r="CW45" i="17"/>
  <c r="DI45" i="17"/>
  <c r="DU45" i="17"/>
  <c r="AY45" i="17"/>
  <c r="BN45" i="17"/>
  <c r="CB45" i="17"/>
  <c r="CP45" i="17"/>
  <c r="DD45" i="17"/>
  <c r="DS45" i="17"/>
  <c r="EF45" i="17"/>
  <c r="ER45" i="17"/>
  <c r="FD45" i="17"/>
  <c r="FP45" i="17"/>
  <c r="GB45" i="17"/>
  <c r="GN45" i="17"/>
  <c r="GZ45" i="17"/>
  <c r="HL45" i="17"/>
  <c r="HX45" i="17"/>
  <c r="AN45" i="17"/>
  <c r="BC45" i="17"/>
  <c r="BQ45" i="17"/>
  <c r="CE45" i="17"/>
  <c r="CT45" i="17"/>
  <c r="DH45" i="17"/>
  <c r="DW45" i="17"/>
  <c r="EI45" i="17"/>
  <c r="EU45" i="17"/>
  <c r="FG45" i="17"/>
  <c r="FS45" i="17"/>
  <c r="GE45" i="17"/>
  <c r="GQ45" i="17"/>
  <c r="HC45" i="17"/>
  <c r="HO45" i="17"/>
  <c r="AQ45" i="17"/>
  <c r="BE45" i="17"/>
  <c r="BS45" i="17"/>
  <c r="CH45" i="17"/>
  <c r="CV45" i="17"/>
  <c r="DK45" i="17"/>
  <c r="DY45" i="17"/>
  <c r="EK45" i="17"/>
  <c r="EW45" i="17"/>
  <c r="FI45" i="17"/>
  <c r="FU45" i="17"/>
  <c r="GG45" i="17"/>
  <c r="GS45" i="17"/>
  <c r="HE45" i="17"/>
  <c r="HQ45" i="17"/>
  <c r="BB45" i="17"/>
  <c r="BV45" i="17"/>
  <c r="CN45" i="17"/>
  <c r="DG45" i="17"/>
  <c r="EA45" i="17"/>
  <c r="EP45" i="17"/>
  <c r="FF45" i="17"/>
  <c r="FW45" i="17"/>
  <c r="GL45" i="17"/>
  <c r="HB45" i="17"/>
  <c r="HS45" i="17"/>
  <c r="BD45" i="17"/>
  <c r="BW45" i="17"/>
  <c r="AL45" i="17"/>
  <c r="BF45" i="17"/>
  <c r="AM45" i="17"/>
  <c r="BG45" i="17"/>
  <c r="BZ45" i="17"/>
  <c r="CR45" i="17"/>
  <c r="DM45" i="17"/>
  <c r="ED45" i="17"/>
  <c r="ET45" i="17"/>
  <c r="FK45" i="17"/>
  <c r="FZ45" i="17"/>
  <c r="GP45" i="17"/>
  <c r="HG45" i="17"/>
  <c r="HV45" i="17"/>
  <c r="AP45" i="17"/>
  <c r="BH45" i="17"/>
  <c r="CA45" i="17"/>
  <c r="CU45" i="17"/>
  <c r="DN45" i="17"/>
  <c r="EE45" i="17"/>
  <c r="EV45" i="17"/>
  <c r="FL45" i="17"/>
  <c r="GA45" i="17"/>
  <c r="GR45" i="17"/>
  <c r="HH45" i="17"/>
  <c r="HW45" i="17"/>
  <c r="AR45" i="17"/>
  <c r="BJ45" i="17"/>
  <c r="CC45" i="17"/>
  <c r="CX45" i="17"/>
  <c r="DO45" i="17"/>
  <c r="EG45" i="17"/>
  <c r="EX45" i="17"/>
  <c r="FM45" i="17"/>
  <c r="GC45" i="17"/>
  <c r="GT45" i="17"/>
  <c r="HI45" i="17"/>
  <c r="HY45" i="17"/>
  <c r="AS45" i="17"/>
  <c r="BK45" i="17"/>
  <c r="CD45" i="17"/>
  <c r="CY45" i="17"/>
  <c r="DP45" i="17"/>
  <c r="EH45" i="17"/>
  <c r="EY45" i="17"/>
  <c r="FN45" i="17"/>
  <c r="GD45" i="17"/>
  <c r="GU45" i="17"/>
  <c r="HJ45" i="17"/>
  <c r="HZ45" i="17"/>
  <c r="AT45" i="17"/>
  <c r="BL45" i="17"/>
  <c r="AU45" i="17"/>
  <c r="BO45" i="17"/>
  <c r="AV45" i="17"/>
  <c r="BP45" i="17"/>
  <c r="CJ45" i="17"/>
  <c r="DB45" i="17"/>
  <c r="DV45" i="17"/>
  <c r="EM45" i="17"/>
  <c r="FB45" i="17"/>
  <c r="FR45" i="17"/>
  <c r="GI45" i="17"/>
  <c r="GX45" i="17"/>
  <c r="HN45" i="17"/>
  <c r="AX45" i="17"/>
  <c r="BR45" i="17"/>
  <c r="CL45" i="17"/>
  <c r="DC45" i="17"/>
  <c r="DX45" i="17"/>
  <c r="EN45" i="17"/>
  <c r="FC45" i="17"/>
  <c r="FT45" i="17"/>
  <c r="GJ45" i="17"/>
  <c r="GY45" i="17"/>
  <c r="HP45" i="17"/>
  <c r="CI45" i="17"/>
  <c r="EB45" i="17"/>
  <c r="FO45" i="17"/>
  <c r="HA45" i="17"/>
  <c r="CM45" i="17"/>
  <c r="EC45" i="17"/>
  <c r="FQ45" i="17"/>
  <c r="HD45" i="17"/>
  <c r="CO45" i="17"/>
  <c r="EJ45" i="17"/>
  <c r="FV45" i="17"/>
  <c r="HF45" i="17"/>
  <c r="CQ45" i="17"/>
  <c r="EL45" i="17"/>
  <c r="FX45" i="17"/>
  <c r="HK45" i="17"/>
  <c r="CZ45" i="17"/>
  <c r="EO45" i="17"/>
  <c r="FY45" i="17"/>
  <c r="HM45" i="17"/>
  <c r="DA45" i="17"/>
  <c r="EQ45" i="17"/>
  <c r="GF45" i="17"/>
  <c r="HR45" i="17"/>
  <c r="DF45" i="17"/>
  <c r="ES45" i="17"/>
  <c r="GH45" i="17"/>
  <c r="HT45" i="17"/>
  <c r="DJ45" i="17"/>
  <c r="EZ45" i="17"/>
  <c r="GK45" i="17"/>
  <c r="HU45" i="17"/>
  <c r="AZ45" i="17"/>
  <c r="DL45" i="17"/>
  <c r="FA45" i="17"/>
  <c r="GM45" i="17"/>
  <c r="BT45" i="17"/>
  <c r="DR45" i="17"/>
  <c r="FE45" i="17"/>
  <c r="GO45" i="17"/>
  <c r="BX45" i="17"/>
  <c r="DT45" i="17"/>
  <c r="FH45" i="17"/>
  <c r="GV45" i="17"/>
  <c r="CF45" i="17"/>
  <c r="DZ45" i="17"/>
  <c r="FJ45" i="17"/>
  <c r="GW45" i="17"/>
  <c r="AN33" i="17"/>
  <c r="AZ33" i="17"/>
  <c r="BL33" i="17"/>
  <c r="BX33" i="17"/>
  <c r="CJ33" i="17"/>
  <c r="CV33" i="17"/>
  <c r="DH33" i="17"/>
  <c r="DT33" i="17"/>
  <c r="EF33" i="17"/>
  <c r="ER33" i="17"/>
  <c r="FD33" i="17"/>
  <c r="FP33" i="17"/>
  <c r="GB33" i="17"/>
  <c r="GN33" i="17"/>
  <c r="GZ33" i="17"/>
  <c r="HL33" i="17"/>
  <c r="HX33" i="17"/>
  <c r="AQ33" i="17"/>
  <c r="BC33" i="17"/>
  <c r="AS33" i="17"/>
  <c r="BE33" i="17"/>
  <c r="BQ33" i="17"/>
  <c r="CC33" i="17"/>
  <c r="CO33" i="17"/>
  <c r="DA33" i="17"/>
  <c r="DM33" i="17"/>
  <c r="DY33" i="17"/>
  <c r="EK33" i="17"/>
  <c r="EW33" i="17"/>
  <c r="FI33" i="17"/>
  <c r="FU33" i="17"/>
  <c r="GG33" i="17"/>
  <c r="GS33" i="17"/>
  <c r="HE33" i="17"/>
  <c r="HQ33" i="17"/>
  <c r="AW33" i="17"/>
  <c r="BM33" i="17"/>
  <c r="CA33" i="17"/>
  <c r="CP33" i="17"/>
  <c r="DD33" i="17"/>
  <c r="DR33" i="17"/>
  <c r="EG33" i="17"/>
  <c r="EU33" i="17"/>
  <c r="FJ33" i="17"/>
  <c r="FX33" i="17"/>
  <c r="GL33" i="17"/>
  <c r="HA33" i="17"/>
  <c r="HO33" i="17"/>
  <c r="AO33" i="17"/>
  <c r="BF33" i="17"/>
  <c r="BT33" i="17"/>
  <c r="CH33" i="17"/>
  <c r="CW33" i="17"/>
  <c r="DK33" i="17"/>
  <c r="DZ33" i="17"/>
  <c r="EN33" i="17"/>
  <c r="FB33" i="17"/>
  <c r="FQ33" i="17"/>
  <c r="GE33" i="17"/>
  <c r="GT33" i="17"/>
  <c r="HH33" i="17"/>
  <c r="HV33" i="17"/>
  <c r="AP33" i="17"/>
  <c r="BG33" i="17"/>
  <c r="BU33" i="17"/>
  <c r="CI33" i="17"/>
  <c r="CX33" i="17"/>
  <c r="DL33" i="17"/>
  <c r="EA33" i="17"/>
  <c r="EO33" i="17"/>
  <c r="FC33" i="17"/>
  <c r="FR33" i="17"/>
  <c r="GF33" i="17"/>
  <c r="GU33" i="17"/>
  <c r="HI33" i="17"/>
  <c r="HW33" i="17"/>
  <c r="AT33" i="17"/>
  <c r="BI33" i="17"/>
  <c r="BW33" i="17"/>
  <c r="CL33" i="17"/>
  <c r="CZ33" i="17"/>
  <c r="DO33" i="17"/>
  <c r="EC33" i="17"/>
  <c r="EQ33" i="17"/>
  <c r="FF33" i="17"/>
  <c r="FT33" i="17"/>
  <c r="GI33" i="17"/>
  <c r="GW33" i="17"/>
  <c r="HK33" i="17"/>
  <c r="HZ33" i="17"/>
  <c r="AU33" i="17"/>
  <c r="BJ33" i="17"/>
  <c r="BY33" i="17"/>
  <c r="CM33" i="17"/>
  <c r="DB33" i="17"/>
  <c r="DP33" i="17"/>
  <c r="ED33" i="17"/>
  <c r="ES33" i="17"/>
  <c r="FG33" i="17"/>
  <c r="FV33" i="17"/>
  <c r="GJ33" i="17"/>
  <c r="GX33" i="17"/>
  <c r="HM33" i="17"/>
  <c r="BK33" i="17"/>
  <c r="CG33" i="17"/>
  <c r="DG33" i="17"/>
  <c r="AK33" i="17"/>
  <c r="BN33" i="17"/>
  <c r="CK33" i="17"/>
  <c r="DI33" i="17"/>
  <c r="EI33" i="17"/>
  <c r="FH33" i="17"/>
  <c r="GD33" i="17"/>
  <c r="HD33" i="17"/>
  <c r="AR33" i="17"/>
  <c r="BR33" i="17"/>
  <c r="CR33" i="17"/>
  <c r="DQ33" i="17"/>
  <c r="EM33" i="17"/>
  <c r="FM33" i="17"/>
  <c r="GM33" i="17"/>
  <c r="HJ33" i="17"/>
  <c r="AV33" i="17"/>
  <c r="BS33" i="17"/>
  <c r="CS33" i="17"/>
  <c r="DS33" i="17"/>
  <c r="EP33" i="17"/>
  <c r="FN33" i="17"/>
  <c r="GO33" i="17"/>
  <c r="HN33" i="17"/>
  <c r="AX33" i="17"/>
  <c r="BV33" i="17"/>
  <c r="CT33" i="17"/>
  <c r="DU33" i="17"/>
  <c r="BB33" i="17"/>
  <c r="CD33" i="17"/>
  <c r="DC33" i="17"/>
  <c r="DX33" i="17"/>
  <c r="EY33" i="17"/>
  <c r="FY33" i="17"/>
  <c r="GV33" i="17"/>
  <c r="HT33" i="17"/>
  <c r="BD33" i="17"/>
  <c r="CE33" i="17"/>
  <c r="DE33" i="17"/>
  <c r="EB33" i="17"/>
  <c r="EZ33" i="17"/>
  <c r="FZ33" i="17"/>
  <c r="GY33" i="17"/>
  <c r="HU33" i="17"/>
  <c r="BA33" i="17"/>
  <c r="DJ33" i="17"/>
  <c r="FE33" i="17"/>
  <c r="GR33" i="17"/>
  <c r="BH33" i="17"/>
  <c r="DN33" i="17"/>
  <c r="FK33" i="17"/>
  <c r="HB33" i="17"/>
  <c r="BO33" i="17"/>
  <c r="DV33" i="17"/>
  <c r="FL33" i="17"/>
  <c r="HC33" i="17"/>
  <c r="BP33" i="17"/>
  <c r="DW33" i="17"/>
  <c r="FO33" i="17"/>
  <c r="HF33" i="17"/>
  <c r="BZ33" i="17"/>
  <c r="EE33" i="17"/>
  <c r="FS33" i="17"/>
  <c r="HG33" i="17"/>
  <c r="CB33" i="17"/>
  <c r="EH33" i="17"/>
  <c r="FW33" i="17"/>
  <c r="HP33" i="17"/>
  <c r="CF33" i="17"/>
  <c r="EJ33" i="17"/>
  <c r="GA33" i="17"/>
  <c r="HR33" i="17"/>
  <c r="CN33" i="17"/>
  <c r="EL33" i="17"/>
  <c r="GC33" i="17"/>
  <c r="HS33" i="17"/>
  <c r="CQ33" i="17"/>
  <c r="ET33" i="17"/>
  <c r="GH33" i="17"/>
  <c r="HY33" i="17"/>
  <c r="AL33" i="17"/>
  <c r="CU33" i="17"/>
  <c r="EV33" i="17"/>
  <c r="GK33" i="17"/>
  <c r="AM33" i="17"/>
  <c r="CY33" i="17"/>
  <c r="EX33" i="17"/>
  <c r="GP33" i="17"/>
  <c r="AY33" i="17"/>
  <c r="DF33" i="17"/>
  <c r="FA33" i="17"/>
  <c r="GQ33" i="17"/>
  <c r="AR21" i="17"/>
  <c r="BD21" i="17"/>
  <c r="BP21" i="17"/>
  <c r="CB21" i="17"/>
  <c r="CN21" i="17"/>
  <c r="CZ21" i="17"/>
  <c r="DL21" i="17"/>
  <c r="DX21" i="17"/>
  <c r="EJ21" i="17"/>
  <c r="EV21" i="17"/>
  <c r="FH21" i="17"/>
  <c r="FT21" i="17"/>
  <c r="GF21" i="17"/>
  <c r="GR21" i="17"/>
  <c r="HD21" i="17"/>
  <c r="HP21" i="17"/>
  <c r="AV21" i="17"/>
  <c r="BH21" i="17"/>
  <c r="BT21" i="17"/>
  <c r="CF21" i="17"/>
  <c r="CR21" i="17"/>
  <c r="DD21" i="17"/>
  <c r="DP21" i="17"/>
  <c r="EB21" i="17"/>
  <c r="EN21" i="17"/>
  <c r="EZ21" i="17"/>
  <c r="FL21" i="17"/>
  <c r="FX21" i="17"/>
  <c r="GJ21" i="17"/>
  <c r="GV21" i="17"/>
  <c r="HH21" i="17"/>
  <c r="HT21" i="17"/>
  <c r="AT21" i="17"/>
  <c r="BI21" i="17"/>
  <c r="BW21" i="17"/>
  <c r="CK21" i="17"/>
  <c r="CY21" i="17"/>
  <c r="DN21" i="17"/>
  <c r="EC21" i="17"/>
  <c r="EQ21" i="17"/>
  <c r="FE21" i="17"/>
  <c r="FS21" i="17"/>
  <c r="GH21" i="17"/>
  <c r="GW21" i="17"/>
  <c r="HK21" i="17"/>
  <c r="HY21" i="17"/>
  <c r="AW21" i="17"/>
  <c r="BK21" i="17"/>
  <c r="BY21" i="17"/>
  <c r="CM21" i="17"/>
  <c r="DB21" i="17"/>
  <c r="DQ21" i="17"/>
  <c r="EE21" i="17"/>
  <c r="ES21" i="17"/>
  <c r="FG21" i="17"/>
  <c r="FV21" i="17"/>
  <c r="GK21" i="17"/>
  <c r="GY21" i="17"/>
  <c r="HM21" i="17"/>
  <c r="AK21" i="17"/>
  <c r="AY21" i="17"/>
  <c r="BM21" i="17"/>
  <c r="CA21" i="17"/>
  <c r="CP21" i="17"/>
  <c r="DE21" i="17"/>
  <c r="DS21" i="17"/>
  <c r="EG21" i="17"/>
  <c r="EU21" i="17"/>
  <c r="FJ21" i="17"/>
  <c r="FY21" i="17"/>
  <c r="GM21" i="17"/>
  <c r="HA21" i="17"/>
  <c r="HO21" i="17"/>
  <c r="AM21" i="17"/>
  <c r="BA21" i="17"/>
  <c r="BO21" i="17"/>
  <c r="CD21" i="17"/>
  <c r="CS21" i="17"/>
  <c r="DG21" i="17"/>
  <c r="DU21" i="17"/>
  <c r="EI21" i="17"/>
  <c r="EX21" i="17"/>
  <c r="FM21" i="17"/>
  <c r="GA21" i="17"/>
  <c r="GO21" i="17"/>
  <c r="HC21" i="17"/>
  <c r="HR21" i="17"/>
  <c r="AO21" i="17"/>
  <c r="BC21" i="17"/>
  <c r="BR21" i="17"/>
  <c r="CG21" i="17"/>
  <c r="CU21" i="17"/>
  <c r="DI21" i="17"/>
  <c r="DW21" i="17"/>
  <c r="EL21" i="17"/>
  <c r="FA21" i="17"/>
  <c r="FO21" i="17"/>
  <c r="GC21" i="17"/>
  <c r="GQ21" i="17"/>
  <c r="HF21" i="17"/>
  <c r="HU21" i="17"/>
  <c r="AP21" i="17"/>
  <c r="BN21" i="17"/>
  <c r="CL21" i="17"/>
  <c r="DK21" i="17"/>
  <c r="EK21" i="17"/>
  <c r="FI21" i="17"/>
  <c r="GG21" i="17"/>
  <c r="HG21" i="17"/>
  <c r="AU21" i="17"/>
  <c r="BU21" i="17"/>
  <c r="CT21" i="17"/>
  <c r="DR21" i="17"/>
  <c r="EP21" i="17"/>
  <c r="FP21" i="17"/>
  <c r="GN21" i="17"/>
  <c r="HL21" i="17"/>
  <c r="AX21" i="17"/>
  <c r="BV21" i="17"/>
  <c r="CV21" i="17"/>
  <c r="DT21" i="17"/>
  <c r="ER21" i="17"/>
  <c r="FQ21" i="17"/>
  <c r="GP21" i="17"/>
  <c r="HN21" i="17"/>
  <c r="AZ21" i="17"/>
  <c r="CE21" i="17"/>
  <c r="DJ21" i="17"/>
  <c r="ET21" i="17"/>
  <c r="FZ21" i="17"/>
  <c r="HE21" i="17"/>
  <c r="BF21" i="17"/>
  <c r="CJ21" i="17"/>
  <c r="DV21" i="17"/>
  <c r="FB21" i="17"/>
  <c r="GE21" i="17"/>
  <c r="HQ21" i="17"/>
  <c r="BG21" i="17"/>
  <c r="CO21" i="17"/>
  <c r="DY21" i="17"/>
  <c r="FC21" i="17"/>
  <c r="GI21" i="17"/>
  <c r="HS21" i="17"/>
  <c r="AL21" i="17"/>
  <c r="CC21" i="17"/>
  <c r="DZ21" i="17"/>
  <c r="FN21" i="17"/>
  <c r="HB21" i="17"/>
  <c r="AN21" i="17"/>
  <c r="AQ21" i="17"/>
  <c r="AS21" i="17"/>
  <c r="BB21" i="17"/>
  <c r="BE21" i="17"/>
  <c r="CX21" i="17"/>
  <c r="EM21" i="17"/>
  <c r="GD21" i="17"/>
  <c r="HX21" i="17"/>
  <c r="BJ21" i="17"/>
  <c r="DA21" i="17"/>
  <c r="EO21" i="17"/>
  <c r="GL21" i="17"/>
  <c r="HZ21" i="17"/>
  <c r="BL21" i="17"/>
  <c r="BQ21" i="17"/>
  <c r="DF21" i="17"/>
  <c r="EY21" i="17"/>
  <c r="GT21" i="17"/>
  <c r="BS21" i="17"/>
  <c r="BX21" i="17"/>
  <c r="DM21" i="17"/>
  <c r="FF21" i="17"/>
  <c r="GX21" i="17"/>
  <c r="ED21" i="17"/>
  <c r="GZ21" i="17"/>
  <c r="EF21" i="17"/>
  <c r="HI21" i="17"/>
  <c r="EH21" i="17"/>
  <c r="HJ21" i="17"/>
  <c r="BZ21" i="17"/>
  <c r="EW21" i="17"/>
  <c r="HV21" i="17"/>
  <c r="CH21" i="17"/>
  <c r="FD21" i="17"/>
  <c r="HW21" i="17"/>
  <c r="CI21" i="17"/>
  <c r="FK21" i="17"/>
  <c r="CQ21" i="17"/>
  <c r="FR21" i="17"/>
  <c r="CW21" i="17"/>
  <c r="FU21" i="17"/>
  <c r="DC21" i="17"/>
  <c r="FW21" i="17"/>
  <c r="DH21" i="17"/>
  <c r="GB21" i="17"/>
  <c r="DO21" i="17"/>
  <c r="GS21" i="17"/>
  <c r="GU21" i="17"/>
  <c r="EA21" i="17"/>
  <c r="AT94" i="17"/>
  <c r="BF94" i="17"/>
  <c r="BR94" i="17"/>
  <c r="CD94" i="17"/>
  <c r="CP94" i="17"/>
  <c r="DB94" i="17"/>
  <c r="DN94" i="17"/>
  <c r="DZ94" i="17"/>
  <c r="EL94" i="17"/>
  <c r="EX94" i="17"/>
  <c r="FJ94" i="17"/>
  <c r="FV94" i="17"/>
  <c r="GH94" i="17"/>
  <c r="GT94" i="17"/>
  <c r="HF94" i="17"/>
  <c r="HR94" i="17"/>
  <c r="AK94" i="17"/>
  <c r="AW94" i="17"/>
  <c r="BI94" i="17"/>
  <c r="BU94" i="17"/>
  <c r="CG94" i="17"/>
  <c r="CS94" i="17"/>
  <c r="DE94" i="17"/>
  <c r="DQ94" i="17"/>
  <c r="EC94" i="17"/>
  <c r="EO94" i="17"/>
  <c r="FA94" i="17"/>
  <c r="FM94" i="17"/>
  <c r="FY94" i="17"/>
  <c r="GK94" i="17"/>
  <c r="AM94" i="17"/>
  <c r="AY94" i="17"/>
  <c r="BK94" i="17"/>
  <c r="BW94" i="17"/>
  <c r="CI94" i="17"/>
  <c r="CU94" i="17"/>
  <c r="DG94" i="17"/>
  <c r="DS94" i="17"/>
  <c r="EE94" i="17"/>
  <c r="EQ94" i="17"/>
  <c r="FC94" i="17"/>
  <c r="FO94" i="17"/>
  <c r="GA94" i="17"/>
  <c r="GM94" i="17"/>
  <c r="AN94" i="17"/>
  <c r="AZ94" i="17"/>
  <c r="BL94" i="17"/>
  <c r="BX94" i="17"/>
  <c r="CJ94" i="17"/>
  <c r="CV94" i="17"/>
  <c r="DH94" i="17"/>
  <c r="DT94" i="17"/>
  <c r="EF94" i="17"/>
  <c r="ER94" i="17"/>
  <c r="FD94" i="17"/>
  <c r="FP94" i="17"/>
  <c r="GB94" i="17"/>
  <c r="GN94" i="17"/>
  <c r="GZ94" i="17"/>
  <c r="HL94" i="17"/>
  <c r="HX94" i="17"/>
  <c r="AO94" i="17"/>
  <c r="BA94" i="17"/>
  <c r="BM94" i="17"/>
  <c r="BY94" i="17"/>
  <c r="CK94" i="17"/>
  <c r="CW94" i="17"/>
  <c r="DI94" i="17"/>
  <c r="DU94" i="17"/>
  <c r="EG94" i="17"/>
  <c r="ES94" i="17"/>
  <c r="FE94" i="17"/>
  <c r="FQ94" i="17"/>
  <c r="GC94" i="17"/>
  <c r="GO94" i="17"/>
  <c r="HA94" i="17"/>
  <c r="HM94" i="17"/>
  <c r="HY94" i="17"/>
  <c r="AQ94" i="17"/>
  <c r="BC94" i="17"/>
  <c r="BO94" i="17"/>
  <c r="CA94" i="17"/>
  <c r="CM94" i="17"/>
  <c r="CY94" i="17"/>
  <c r="DK94" i="17"/>
  <c r="DW94" i="17"/>
  <c r="EI94" i="17"/>
  <c r="EU94" i="17"/>
  <c r="FG94" i="17"/>
  <c r="FS94" i="17"/>
  <c r="GE94" i="17"/>
  <c r="GQ94" i="17"/>
  <c r="HC94" i="17"/>
  <c r="HO94" i="17"/>
  <c r="AR94" i="17"/>
  <c r="BD94" i="17"/>
  <c r="BP94" i="17"/>
  <c r="CB94" i="17"/>
  <c r="CN94" i="17"/>
  <c r="CZ94" i="17"/>
  <c r="DL94" i="17"/>
  <c r="DX94" i="17"/>
  <c r="EJ94" i="17"/>
  <c r="EV94" i="17"/>
  <c r="FH94" i="17"/>
  <c r="FT94" i="17"/>
  <c r="GF94" i="17"/>
  <c r="GR94" i="17"/>
  <c r="HD94" i="17"/>
  <c r="HP94" i="17"/>
  <c r="BG94" i="17"/>
  <c r="CH94" i="17"/>
  <c r="DM94" i="17"/>
  <c r="EN94" i="17"/>
  <c r="FR94" i="17"/>
  <c r="GU94" i="17"/>
  <c r="HN94" i="17"/>
  <c r="BH94" i="17"/>
  <c r="CL94" i="17"/>
  <c r="DO94" i="17"/>
  <c r="EP94" i="17"/>
  <c r="FU94" i="17"/>
  <c r="GV94" i="17"/>
  <c r="HQ94" i="17"/>
  <c r="BJ94" i="17"/>
  <c r="CO94" i="17"/>
  <c r="DP94" i="17"/>
  <c r="ET94" i="17"/>
  <c r="FW94" i="17"/>
  <c r="GW94" i="17"/>
  <c r="HS94" i="17"/>
  <c r="BN94" i="17"/>
  <c r="CQ94" i="17"/>
  <c r="DR94" i="17"/>
  <c r="EW94" i="17"/>
  <c r="FX94" i="17"/>
  <c r="GX94" i="17"/>
  <c r="HT94" i="17"/>
  <c r="AL94" i="17"/>
  <c r="BQ94" i="17"/>
  <c r="CR94" i="17"/>
  <c r="DV94" i="17"/>
  <c r="EY94" i="17"/>
  <c r="FZ94" i="17"/>
  <c r="GY94" i="17"/>
  <c r="HU94" i="17"/>
  <c r="AP94" i="17"/>
  <c r="BS94" i="17"/>
  <c r="CT94" i="17"/>
  <c r="DY94" i="17"/>
  <c r="EZ94" i="17"/>
  <c r="GD94" i="17"/>
  <c r="HB94" i="17"/>
  <c r="HV94" i="17"/>
  <c r="AS94" i="17"/>
  <c r="BT94" i="17"/>
  <c r="CX94" i="17"/>
  <c r="EA94" i="17"/>
  <c r="FB94" i="17"/>
  <c r="GG94" i="17"/>
  <c r="HE94" i="17"/>
  <c r="HW94" i="17"/>
  <c r="AU94" i="17"/>
  <c r="BV94" i="17"/>
  <c r="DA94" i="17"/>
  <c r="EB94" i="17"/>
  <c r="FF94" i="17"/>
  <c r="GI94" i="17"/>
  <c r="HG94" i="17"/>
  <c r="HZ94" i="17"/>
  <c r="AV94" i="17"/>
  <c r="BZ94" i="17"/>
  <c r="DC94" i="17"/>
  <c r="ED94" i="17"/>
  <c r="FI94" i="17"/>
  <c r="GJ94" i="17"/>
  <c r="HH94" i="17"/>
  <c r="AX94" i="17"/>
  <c r="CC94" i="17"/>
  <c r="DD94" i="17"/>
  <c r="EH94" i="17"/>
  <c r="FK94" i="17"/>
  <c r="GL94" i="17"/>
  <c r="HI94" i="17"/>
  <c r="GS94" i="17"/>
  <c r="BB94" i="17"/>
  <c r="CE94" i="17"/>
  <c r="DF94" i="17"/>
  <c r="EK94" i="17"/>
  <c r="FL94" i="17"/>
  <c r="GP94" i="17"/>
  <c r="HJ94" i="17"/>
  <c r="BE94" i="17"/>
  <c r="CF94" i="17"/>
  <c r="DJ94" i="17"/>
  <c r="EM94" i="17"/>
  <c r="FN94" i="17"/>
  <c r="HK94" i="17"/>
  <c r="AV92" i="17"/>
  <c r="BH92" i="17"/>
  <c r="BT92" i="17"/>
  <c r="CF92" i="17"/>
  <c r="CR92" i="17"/>
  <c r="DD92" i="17"/>
  <c r="DP92" i="17"/>
  <c r="EB92" i="17"/>
  <c r="EN92" i="17"/>
  <c r="EZ92" i="17"/>
  <c r="FL92" i="17"/>
  <c r="FX92" i="17"/>
  <c r="GJ92" i="17"/>
  <c r="GV92" i="17"/>
  <c r="HH92" i="17"/>
  <c r="HT92" i="17"/>
  <c r="AK92" i="17"/>
  <c r="AW92" i="17"/>
  <c r="BI92" i="17"/>
  <c r="BU92" i="17"/>
  <c r="CG92" i="17"/>
  <c r="CS92" i="17"/>
  <c r="DE92" i="17"/>
  <c r="DQ92" i="17"/>
  <c r="EC92" i="17"/>
  <c r="EO92" i="17"/>
  <c r="FA92" i="17"/>
  <c r="FM92" i="17"/>
  <c r="FY92" i="17"/>
  <c r="GK92" i="17"/>
  <c r="GW92" i="17"/>
  <c r="HI92" i="17"/>
  <c r="HU92" i="17"/>
  <c r="AL92" i="17"/>
  <c r="AX92" i="17"/>
  <c r="BJ92" i="17"/>
  <c r="BV92" i="17"/>
  <c r="CH92" i="17"/>
  <c r="CT92" i="17"/>
  <c r="DF92" i="17"/>
  <c r="DR92" i="17"/>
  <c r="ED92" i="17"/>
  <c r="EP92" i="17"/>
  <c r="FB92" i="17"/>
  <c r="FN92" i="17"/>
  <c r="FZ92" i="17"/>
  <c r="GL92" i="17"/>
  <c r="GX92" i="17"/>
  <c r="HJ92" i="17"/>
  <c r="HV92" i="17"/>
  <c r="AM92" i="17"/>
  <c r="AY92" i="17"/>
  <c r="BK92" i="17"/>
  <c r="BW92" i="17"/>
  <c r="CI92" i="17"/>
  <c r="CU92" i="17"/>
  <c r="DG92" i="17"/>
  <c r="DS92" i="17"/>
  <c r="EE92" i="17"/>
  <c r="EQ92" i="17"/>
  <c r="FC92" i="17"/>
  <c r="FO92" i="17"/>
  <c r="GA92" i="17"/>
  <c r="GM92" i="17"/>
  <c r="GY92" i="17"/>
  <c r="HK92" i="17"/>
  <c r="HW92" i="17"/>
  <c r="AN92" i="17"/>
  <c r="AZ92" i="17"/>
  <c r="BL92" i="17"/>
  <c r="BX92" i="17"/>
  <c r="CJ92" i="17"/>
  <c r="CV92" i="17"/>
  <c r="DH92" i="17"/>
  <c r="DT92" i="17"/>
  <c r="EF92" i="17"/>
  <c r="ER92" i="17"/>
  <c r="FD92" i="17"/>
  <c r="FP92" i="17"/>
  <c r="GB92" i="17"/>
  <c r="GN92" i="17"/>
  <c r="GZ92" i="17"/>
  <c r="HL92" i="17"/>
  <c r="HX92" i="17"/>
  <c r="AO92" i="17"/>
  <c r="BA92" i="17"/>
  <c r="BM92" i="17"/>
  <c r="BY92" i="17"/>
  <c r="CK92" i="17"/>
  <c r="CW92" i="17"/>
  <c r="DI92" i="17"/>
  <c r="DU92" i="17"/>
  <c r="EG92" i="17"/>
  <c r="ES92" i="17"/>
  <c r="FE92" i="17"/>
  <c r="FQ92" i="17"/>
  <c r="GC92" i="17"/>
  <c r="GO92" i="17"/>
  <c r="HA92" i="17"/>
  <c r="HM92" i="17"/>
  <c r="HY92" i="17"/>
  <c r="AP92" i="17"/>
  <c r="BB92" i="17"/>
  <c r="BN92" i="17"/>
  <c r="BZ92" i="17"/>
  <c r="CL92" i="17"/>
  <c r="CX92" i="17"/>
  <c r="DJ92" i="17"/>
  <c r="DV92" i="17"/>
  <c r="EH92" i="17"/>
  <c r="ET92" i="17"/>
  <c r="FF92" i="17"/>
  <c r="FR92" i="17"/>
  <c r="GD92" i="17"/>
  <c r="GP92" i="17"/>
  <c r="HB92" i="17"/>
  <c r="HN92" i="17"/>
  <c r="HZ92" i="17"/>
  <c r="AQ92" i="17"/>
  <c r="BC92" i="17"/>
  <c r="BO92" i="17"/>
  <c r="CA92" i="17"/>
  <c r="CM92" i="17"/>
  <c r="CY92" i="17"/>
  <c r="DK92" i="17"/>
  <c r="DW92" i="17"/>
  <c r="EI92" i="17"/>
  <c r="EU92" i="17"/>
  <c r="FG92" i="17"/>
  <c r="FS92" i="17"/>
  <c r="GE92" i="17"/>
  <c r="GQ92" i="17"/>
  <c r="HC92" i="17"/>
  <c r="HO92" i="17"/>
  <c r="AR92" i="17"/>
  <c r="BD92" i="17"/>
  <c r="BP92" i="17"/>
  <c r="CB92" i="17"/>
  <c r="CN92" i="17"/>
  <c r="CZ92" i="17"/>
  <c r="DL92" i="17"/>
  <c r="DX92" i="17"/>
  <c r="EJ92" i="17"/>
  <c r="EV92" i="17"/>
  <c r="FH92" i="17"/>
  <c r="FT92" i="17"/>
  <c r="GF92" i="17"/>
  <c r="GR92" i="17"/>
  <c r="HD92" i="17"/>
  <c r="HP92" i="17"/>
  <c r="AS92" i="17"/>
  <c r="BE92" i="17"/>
  <c r="BQ92" i="17"/>
  <c r="CC92" i="17"/>
  <c r="CO92" i="17"/>
  <c r="DA92" i="17"/>
  <c r="DM92" i="17"/>
  <c r="DY92" i="17"/>
  <c r="EK92" i="17"/>
  <c r="EW92" i="17"/>
  <c r="FI92" i="17"/>
  <c r="FU92" i="17"/>
  <c r="GG92" i="17"/>
  <c r="GS92" i="17"/>
  <c r="HE92" i="17"/>
  <c r="HQ92" i="17"/>
  <c r="AT92" i="17"/>
  <c r="BF92" i="17"/>
  <c r="BR92" i="17"/>
  <c r="CD92" i="17"/>
  <c r="CP92" i="17"/>
  <c r="DB92" i="17"/>
  <c r="DN92" i="17"/>
  <c r="DZ92" i="17"/>
  <c r="EL92" i="17"/>
  <c r="EX92" i="17"/>
  <c r="FJ92" i="17"/>
  <c r="FV92" i="17"/>
  <c r="GH92" i="17"/>
  <c r="GT92" i="17"/>
  <c r="HF92" i="17"/>
  <c r="HR92" i="17"/>
  <c r="EY92" i="17"/>
  <c r="FK92" i="17"/>
  <c r="FW92" i="17"/>
  <c r="AU92" i="17"/>
  <c r="GI92" i="17"/>
  <c r="BG92" i="17"/>
  <c r="GU92" i="17"/>
  <c r="BS92" i="17"/>
  <c r="HG92" i="17"/>
  <c r="CE92" i="17"/>
  <c r="HS92" i="17"/>
  <c r="CQ92" i="17"/>
  <c r="DC92" i="17"/>
  <c r="DO92" i="17"/>
  <c r="EA92" i="17"/>
  <c r="EM92" i="17"/>
  <c r="AR80" i="17"/>
  <c r="BD80" i="17"/>
  <c r="BP80" i="17"/>
  <c r="CB80" i="17"/>
  <c r="CN80" i="17"/>
  <c r="CZ80" i="17"/>
  <c r="DL80" i="17"/>
  <c r="DX80" i="17"/>
  <c r="EJ80" i="17"/>
  <c r="EV80" i="17"/>
  <c r="FH80" i="17"/>
  <c r="FT80" i="17"/>
  <c r="GF80" i="17"/>
  <c r="GR80" i="17"/>
  <c r="HD80" i="17"/>
  <c r="HP80" i="17"/>
  <c r="AS80" i="17"/>
  <c r="BE80" i="17"/>
  <c r="BQ80" i="17"/>
  <c r="CC80" i="17"/>
  <c r="CO80" i="17"/>
  <c r="DA80" i="17"/>
  <c r="DM80" i="17"/>
  <c r="DY80" i="17"/>
  <c r="EK80" i="17"/>
  <c r="EW80" i="17"/>
  <c r="FI80" i="17"/>
  <c r="FU80" i="17"/>
  <c r="GG80" i="17"/>
  <c r="GS80" i="17"/>
  <c r="HE80" i="17"/>
  <c r="HQ80" i="17"/>
  <c r="AT80" i="17"/>
  <c r="BF80" i="17"/>
  <c r="BR80" i="17"/>
  <c r="CD80" i="17"/>
  <c r="CP80" i="17"/>
  <c r="DB80" i="17"/>
  <c r="DN80" i="17"/>
  <c r="DZ80" i="17"/>
  <c r="EL80" i="17"/>
  <c r="EX80" i="17"/>
  <c r="FJ80" i="17"/>
  <c r="FV80" i="17"/>
  <c r="GH80" i="17"/>
  <c r="GT80" i="17"/>
  <c r="HF80" i="17"/>
  <c r="HR80" i="17"/>
  <c r="AU80" i="17"/>
  <c r="BG80" i="17"/>
  <c r="BS80" i="17"/>
  <c r="CE80" i="17"/>
  <c r="CQ80" i="17"/>
  <c r="DC80" i="17"/>
  <c r="DO80" i="17"/>
  <c r="EA80" i="17"/>
  <c r="EM80" i="17"/>
  <c r="EY80" i="17"/>
  <c r="FK80" i="17"/>
  <c r="FW80" i="17"/>
  <c r="GI80" i="17"/>
  <c r="GU80" i="17"/>
  <c r="HG80" i="17"/>
  <c r="HS80" i="17"/>
  <c r="AV80" i="17"/>
  <c r="BH80" i="17"/>
  <c r="BT80" i="17"/>
  <c r="CF80" i="17"/>
  <c r="CR80" i="17"/>
  <c r="DD80" i="17"/>
  <c r="DP80" i="17"/>
  <c r="EB80" i="17"/>
  <c r="EN80" i="17"/>
  <c r="EZ80" i="17"/>
  <c r="FL80" i="17"/>
  <c r="FX80" i="17"/>
  <c r="GJ80" i="17"/>
  <c r="GV80" i="17"/>
  <c r="HH80" i="17"/>
  <c r="HT80" i="17"/>
  <c r="AK80" i="17"/>
  <c r="AW80" i="17"/>
  <c r="BI80" i="17"/>
  <c r="BU80" i="17"/>
  <c r="CG80" i="17"/>
  <c r="CS80" i="17"/>
  <c r="DE80" i="17"/>
  <c r="DQ80" i="17"/>
  <c r="EC80" i="17"/>
  <c r="EO80" i="17"/>
  <c r="FA80" i="17"/>
  <c r="FM80" i="17"/>
  <c r="FY80" i="17"/>
  <c r="GK80" i="17"/>
  <c r="GW80" i="17"/>
  <c r="HI80" i="17"/>
  <c r="HU80" i="17"/>
  <c r="AL80" i="17"/>
  <c r="AX80" i="17"/>
  <c r="BJ80" i="17"/>
  <c r="BV80" i="17"/>
  <c r="CH80" i="17"/>
  <c r="CT80" i="17"/>
  <c r="DF80" i="17"/>
  <c r="DR80" i="17"/>
  <c r="ED80" i="17"/>
  <c r="EP80" i="17"/>
  <c r="FB80" i="17"/>
  <c r="FN80" i="17"/>
  <c r="FZ80" i="17"/>
  <c r="GL80" i="17"/>
  <c r="GX80" i="17"/>
  <c r="HJ80" i="17"/>
  <c r="HV80" i="17"/>
  <c r="AM80" i="17"/>
  <c r="AY80" i="17"/>
  <c r="BK80" i="17"/>
  <c r="BW80" i="17"/>
  <c r="CI80" i="17"/>
  <c r="CU80" i="17"/>
  <c r="DG80" i="17"/>
  <c r="DS80" i="17"/>
  <c r="EE80" i="17"/>
  <c r="EQ80" i="17"/>
  <c r="FC80" i="17"/>
  <c r="FO80" i="17"/>
  <c r="GA80" i="17"/>
  <c r="GM80" i="17"/>
  <c r="GY80" i="17"/>
  <c r="HK80" i="17"/>
  <c r="HW80" i="17"/>
  <c r="AN80" i="17"/>
  <c r="AZ80" i="17"/>
  <c r="BL80" i="17"/>
  <c r="BX80" i="17"/>
  <c r="CJ80" i="17"/>
  <c r="CV80" i="17"/>
  <c r="DH80" i="17"/>
  <c r="DT80" i="17"/>
  <c r="EF80" i="17"/>
  <c r="ER80" i="17"/>
  <c r="FD80" i="17"/>
  <c r="FP80" i="17"/>
  <c r="GB80" i="17"/>
  <c r="GN80" i="17"/>
  <c r="GZ80" i="17"/>
  <c r="HL80" i="17"/>
  <c r="HX80" i="17"/>
  <c r="AO80" i="17"/>
  <c r="BA80" i="17"/>
  <c r="BM80" i="17"/>
  <c r="BY80" i="17"/>
  <c r="CK80" i="17"/>
  <c r="CW80" i="17"/>
  <c r="DI80" i="17"/>
  <c r="DU80" i="17"/>
  <c r="EG80" i="17"/>
  <c r="ES80" i="17"/>
  <c r="FE80" i="17"/>
  <c r="FQ80" i="17"/>
  <c r="GC80" i="17"/>
  <c r="GO80" i="17"/>
  <c r="HA80" i="17"/>
  <c r="HM80" i="17"/>
  <c r="HY80" i="17"/>
  <c r="AP80" i="17"/>
  <c r="BB80" i="17"/>
  <c r="BN80" i="17"/>
  <c r="BZ80" i="17"/>
  <c r="CL80" i="17"/>
  <c r="CX80" i="17"/>
  <c r="DJ80" i="17"/>
  <c r="DV80" i="17"/>
  <c r="EH80" i="17"/>
  <c r="ET80" i="17"/>
  <c r="FF80" i="17"/>
  <c r="FR80" i="17"/>
  <c r="GD80" i="17"/>
  <c r="GP80" i="17"/>
  <c r="HB80" i="17"/>
  <c r="HN80" i="17"/>
  <c r="HZ80" i="17"/>
  <c r="BC80" i="17"/>
  <c r="GQ80" i="17"/>
  <c r="BO80" i="17"/>
  <c r="HC80" i="17"/>
  <c r="CA80" i="17"/>
  <c r="HO80" i="17"/>
  <c r="CM80" i="17"/>
  <c r="CY80" i="17"/>
  <c r="DK80" i="17"/>
  <c r="DW80" i="17"/>
  <c r="EI80" i="17"/>
  <c r="EU80" i="17"/>
  <c r="FG80" i="17"/>
  <c r="FS80" i="17"/>
  <c r="AQ80" i="17"/>
  <c r="GE80" i="17"/>
  <c r="AP68" i="17"/>
  <c r="BB68" i="17"/>
  <c r="BN68" i="17"/>
  <c r="BZ68" i="17"/>
  <c r="CL68" i="17"/>
  <c r="CX68" i="17"/>
  <c r="DJ68" i="17"/>
  <c r="DV68" i="17"/>
  <c r="EH68" i="17"/>
  <c r="ET68" i="17"/>
  <c r="FF68" i="17"/>
  <c r="FR68" i="17"/>
  <c r="GD68" i="17"/>
  <c r="GP68" i="17"/>
  <c r="HB68" i="17"/>
  <c r="HN68" i="17"/>
  <c r="AS68" i="17"/>
  <c r="BE68" i="17"/>
  <c r="BQ68" i="17"/>
  <c r="CC68" i="17"/>
  <c r="CO68" i="17"/>
  <c r="DA68" i="17"/>
  <c r="AL68" i="17"/>
  <c r="AX68" i="17"/>
  <c r="BJ68" i="17"/>
  <c r="BV68" i="17"/>
  <c r="CH68" i="17"/>
  <c r="CT68" i="17"/>
  <c r="AW68" i="17"/>
  <c r="BM68" i="17"/>
  <c r="CD68" i="17"/>
  <c r="CS68" i="17"/>
  <c r="DH68" i="17"/>
  <c r="DU68" i="17"/>
  <c r="EI68" i="17"/>
  <c r="EV68" i="17"/>
  <c r="FI68" i="17"/>
  <c r="FV68" i="17"/>
  <c r="GI68" i="17"/>
  <c r="GV68" i="17"/>
  <c r="HI68" i="17"/>
  <c r="HV68" i="17"/>
  <c r="AY68" i="17"/>
  <c r="BO68" i="17"/>
  <c r="CE68" i="17"/>
  <c r="CU68" i="17"/>
  <c r="DI68" i="17"/>
  <c r="DW68" i="17"/>
  <c r="EJ68" i="17"/>
  <c r="EW68" i="17"/>
  <c r="FJ68" i="17"/>
  <c r="FW68" i="17"/>
  <c r="GJ68" i="17"/>
  <c r="GW68" i="17"/>
  <c r="HJ68" i="17"/>
  <c r="HW68" i="17"/>
  <c r="AZ68" i="17"/>
  <c r="BP68" i="17"/>
  <c r="CF68" i="17"/>
  <c r="CV68" i="17"/>
  <c r="DK68" i="17"/>
  <c r="DX68" i="17"/>
  <c r="EK68" i="17"/>
  <c r="EX68" i="17"/>
  <c r="FK68" i="17"/>
  <c r="FX68" i="17"/>
  <c r="GK68" i="17"/>
  <c r="GX68" i="17"/>
  <c r="HK68" i="17"/>
  <c r="HX68" i="17"/>
  <c r="AM68" i="17"/>
  <c r="BC68" i="17"/>
  <c r="BS68" i="17"/>
  <c r="CI68" i="17"/>
  <c r="CY68" i="17"/>
  <c r="DM68" i="17"/>
  <c r="DZ68" i="17"/>
  <c r="EM68" i="17"/>
  <c r="EZ68" i="17"/>
  <c r="FM68" i="17"/>
  <c r="FZ68" i="17"/>
  <c r="GM68" i="17"/>
  <c r="GZ68" i="17"/>
  <c r="HM68" i="17"/>
  <c r="HZ68" i="17"/>
  <c r="AN68" i="17"/>
  <c r="BD68" i="17"/>
  <c r="BT68" i="17"/>
  <c r="CJ68" i="17"/>
  <c r="CZ68" i="17"/>
  <c r="DN68" i="17"/>
  <c r="EA68" i="17"/>
  <c r="EN68" i="17"/>
  <c r="FA68" i="17"/>
  <c r="FN68" i="17"/>
  <c r="GA68" i="17"/>
  <c r="GN68" i="17"/>
  <c r="HA68" i="17"/>
  <c r="HO68" i="17"/>
  <c r="AO68" i="17"/>
  <c r="BF68" i="17"/>
  <c r="BU68" i="17"/>
  <c r="CK68" i="17"/>
  <c r="DB68" i="17"/>
  <c r="DO68" i="17"/>
  <c r="EB68" i="17"/>
  <c r="EO68" i="17"/>
  <c r="FB68" i="17"/>
  <c r="FO68" i="17"/>
  <c r="GB68" i="17"/>
  <c r="GO68" i="17"/>
  <c r="HC68" i="17"/>
  <c r="HP68" i="17"/>
  <c r="AQ68" i="17"/>
  <c r="BG68" i="17"/>
  <c r="BW68" i="17"/>
  <c r="CM68" i="17"/>
  <c r="DC68" i="17"/>
  <c r="DP68" i="17"/>
  <c r="EC68" i="17"/>
  <c r="EP68" i="17"/>
  <c r="FC68" i="17"/>
  <c r="FP68" i="17"/>
  <c r="GC68" i="17"/>
  <c r="GQ68" i="17"/>
  <c r="HD68" i="17"/>
  <c r="HQ68" i="17"/>
  <c r="AR68" i="17"/>
  <c r="BH68" i="17"/>
  <c r="BX68" i="17"/>
  <c r="CN68" i="17"/>
  <c r="DD68" i="17"/>
  <c r="DQ68" i="17"/>
  <c r="ED68" i="17"/>
  <c r="EQ68" i="17"/>
  <c r="FD68" i="17"/>
  <c r="FQ68" i="17"/>
  <c r="GE68" i="17"/>
  <c r="GR68" i="17"/>
  <c r="HE68" i="17"/>
  <c r="HR68" i="17"/>
  <c r="AT68" i="17"/>
  <c r="BI68" i="17"/>
  <c r="BY68" i="17"/>
  <c r="CP68" i="17"/>
  <c r="DE68" i="17"/>
  <c r="DR68" i="17"/>
  <c r="EE68" i="17"/>
  <c r="ER68" i="17"/>
  <c r="FE68" i="17"/>
  <c r="FS68" i="17"/>
  <c r="GF68" i="17"/>
  <c r="GS68" i="17"/>
  <c r="HF68" i="17"/>
  <c r="HS68" i="17"/>
  <c r="AU68" i="17"/>
  <c r="BK68" i="17"/>
  <c r="CA68" i="17"/>
  <c r="CQ68" i="17"/>
  <c r="DF68" i="17"/>
  <c r="DS68" i="17"/>
  <c r="EF68" i="17"/>
  <c r="ES68" i="17"/>
  <c r="FG68" i="17"/>
  <c r="FT68" i="17"/>
  <c r="GG68" i="17"/>
  <c r="GT68" i="17"/>
  <c r="HG68" i="17"/>
  <c r="HT68" i="17"/>
  <c r="CB68" i="17"/>
  <c r="FH68" i="17"/>
  <c r="CG68" i="17"/>
  <c r="FL68" i="17"/>
  <c r="CR68" i="17"/>
  <c r="FU68" i="17"/>
  <c r="CW68" i="17"/>
  <c r="FY68" i="17"/>
  <c r="DG68" i="17"/>
  <c r="GH68" i="17"/>
  <c r="DL68" i="17"/>
  <c r="GL68" i="17"/>
  <c r="DT68" i="17"/>
  <c r="GU68" i="17"/>
  <c r="AK68" i="17"/>
  <c r="DY68" i="17"/>
  <c r="GY68" i="17"/>
  <c r="AV68" i="17"/>
  <c r="EG68" i="17"/>
  <c r="HH68" i="17"/>
  <c r="BL68" i="17"/>
  <c r="EU68" i="17"/>
  <c r="HU68" i="17"/>
  <c r="BR68" i="17"/>
  <c r="EY68" i="17"/>
  <c r="HY68" i="17"/>
  <c r="BA68" i="17"/>
  <c r="EL68" i="17"/>
  <c r="HL68" i="17"/>
  <c r="AS56" i="17"/>
  <c r="BE56" i="17"/>
  <c r="BQ56" i="17"/>
  <c r="CC56" i="17"/>
  <c r="CO56" i="17"/>
  <c r="DA56" i="17"/>
  <c r="DM56" i="17"/>
  <c r="DY56" i="17"/>
  <c r="EK56" i="17"/>
  <c r="EW56" i="17"/>
  <c r="FI56" i="17"/>
  <c r="FU56" i="17"/>
  <c r="GG56" i="17"/>
  <c r="GS56" i="17"/>
  <c r="HE56" i="17"/>
  <c r="HQ56" i="17"/>
  <c r="AT56" i="17"/>
  <c r="BF56" i="17"/>
  <c r="BR56" i="17"/>
  <c r="CD56" i="17"/>
  <c r="CP56" i="17"/>
  <c r="DB56" i="17"/>
  <c r="DN56" i="17"/>
  <c r="DZ56" i="17"/>
  <c r="EL56" i="17"/>
  <c r="EX56" i="17"/>
  <c r="FJ56" i="17"/>
  <c r="FV56" i="17"/>
  <c r="GH56" i="17"/>
  <c r="GT56" i="17"/>
  <c r="AV56" i="17"/>
  <c r="BH56" i="17"/>
  <c r="BT56" i="17"/>
  <c r="CF56" i="17"/>
  <c r="CR56" i="17"/>
  <c r="DD56" i="17"/>
  <c r="DP56" i="17"/>
  <c r="EB56" i="17"/>
  <c r="EN56" i="17"/>
  <c r="EZ56" i="17"/>
  <c r="FL56" i="17"/>
  <c r="FX56" i="17"/>
  <c r="GJ56" i="17"/>
  <c r="GV56" i="17"/>
  <c r="HH56" i="17"/>
  <c r="HT56" i="17"/>
  <c r="AU56" i="17"/>
  <c r="BK56" i="17"/>
  <c r="BZ56" i="17"/>
  <c r="AW56" i="17"/>
  <c r="BL56" i="17"/>
  <c r="CA56" i="17"/>
  <c r="CS56" i="17"/>
  <c r="DH56" i="17"/>
  <c r="DW56" i="17"/>
  <c r="EO56" i="17"/>
  <c r="FD56" i="17"/>
  <c r="FS56" i="17"/>
  <c r="GK56" i="17"/>
  <c r="GZ56" i="17"/>
  <c r="HN56" i="17"/>
  <c r="AM56" i="17"/>
  <c r="BB56" i="17"/>
  <c r="AN56" i="17"/>
  <c r="BC56" i="17"/>
  <c r="BU56" i="17"/>
  <c r="CJ56" i="17"/>
  <c r="CY56" i="17"/>
  <c r="DQ56" i="17"/>
  <c r="EF56" i="17"/>
  <c r="EU56" i="17"/>
  <c r="FM56" i="17"/>
  <c r="GB56" i="17"/>
  <c r="GQ56" i="17"/>
  <c r="HG56" i="17"/>
  <c r="HV56" i="17"/>
  <c r="AO56" i="17"/>
  <c r="BD56" i="17"/>
  <c r="BV56" i="17"/>
  <c r="CK56" i="17"/>
  <c r="CZ56" i="17"/>
  <c r="DR56" i="17"/>
  <c r="EG56" i="17"/>
  <c r="EV56" i="17"/>
  <c r="FN56" i="17"/>
  <c r="GC56" i="17"/>
  <c r="GR56" i="17"/>
  <c r="HI56" i="17"/>
  <c r="HW56" i="17"/>
  <c r="AP56" i="17"/>
  <c r="BG56" i="17"/>
  <c r="BW56" i="17"/>
  <c r="CL56" i="17"/>
  <c r="DC56" i="17"/>
  <c r="DS56" i="17"/>
  <c r="EH56" i="17"/>
  <c r="EY56" i="17"/>
  <c r="FO56" i="17"/>
  <c r="GD56" i="17"/>
  <c r="GU56" i="17"/>
  <c r="HJ56" i="17"/>
  <c r="HX56" i="17"/>
  <c r="AQ56" i="17"/>
  <c r="BI56" i="17"/>
  <c r="BX56" i="17"/>
  <c r="CM56" i="17"/>
  <c r="DE56" i="17"/>
  <c r="DT56" i="17"/>
  <c r="EI56" i="17"/>
  <c r="FA56" i="17"/>
  <c r="FP56" i="17"/>
  <c r="GE56" i="17"/>
  <c r="GW56" i="17"/>
  <c r="HK56" i="17"/>
  <c r="HY56" i="17"/>
  <c r="BN56" i="17"/>
  <c r="CT56" i="17"/>
  <c r="DU56" i="17"/>
  <c r="ES56" i="17"/>
  <c r="FW56" i="17"/>
  <c r="GY56" i="17"/>
  <c r="HU56" i="17"/>
  <c r="BO56" i="17"/>
  <c r="CU56" i="17"/>
  <c r="DV56" i="17"/>
  <c r="ET56" i="17"/>
  <c r="FY56" i="17"/>
  <c r="HA56" i="17"/>
  <c r="HZ56" i="17"/>
  <c r="BP56" i="17"/>
  <c r="CV56" i="17"/>
  <c r="DX56" i="17"/>
  <c r="FB56" i="17"/>
  <c r="FZ56" i="17"/>
  <c r="HB56" i="17"/>
  <c r="AK56" i="17"/>
  <c r="BS56" i="17"/>
  <c r="CW56" i="17"/>
  <c r="EA56" i="17"/>
  <c r="FC56" i="17"/>
  <c r="GA56" i="17"/>
  <c r="HC56" i="17"/>
  <c r="AL56" i="17"/>
  <c r="BY56" i="17"/>
  <c r="CX56" i="17"/>
  <c r="EC56" i="17"/>
  <c r="FE56" i="17"/>
  <c r="GF56" i="17"/>
  <c r="HD56" i="17"/>
  <c r="AR56" i="17"/>
  <c r="CB56" i="17"/>
  <c r="DF56" i="17"/>
  <c r="ED56" i="17"/>
  <c r="FF56" i="17"/>
  <c r="GI56" i="17"/>
  <c r="HF56" i="17"/>
  <c r="AX56" i="17"/>
  <c r="CE56" i="17"/>
  <c r="DG56" i="17"/>
  <c r="EE56" i="17"/>
  <c r="FG56" i="17"/>
  <c r="GL56" i="17"/>
  <c r="HL56" i="17"/>
  <c r="AY56" i="17"/>
  <c r="CG56" i="17"/>
  <c r="DI56" i="17"/>
  <c r="EJ56" i="17"/>
  <c r="FH56" i="17"/>
  <c r="GM56" i="17"/>
  <c r="HM56" i="17"/>
  <c r="AZ56" i="17"/>
  <c r="CH56" i="17"/>
  <c r="DJ56" i="17"/>
  <c r="EM56" i="17"/>
  <c r="FK56" i="17"/>
  <c r="GN56" i="17"/>
  <c r="HO56" i="17"/>
  <c r="BA56" i="17"/>
  <c r="CI56" i="17"/>
  <c r="DK56" i="17"/>
  <c r="EP56" i="17"/>
  <c r="FQ56" i="17"/>
  <c r="GO56" i="17"/>
  <c r="HP56" i="17"/>
  <c r="BJ56" i="17"/>
  <c r="CN56" i="17"/>
  <c r="DL56" i="17"/>
  <c r="EQ56" i="17"/>
  <c r="FR56" i="17"/>
  <c r="GP56" i="17"/>
  <c r="HR56" i="17"/>
  <c r="BM56" i="17"/>
  <c r="CQ56" i="17"/>
  <c r="DO56" i="17"/>
  <c r="ER56" i="17"/>
  <c r="FT56" i="17"/>
  <c r="GX56" i="17"/>
  <c r="HS56" i="17"/>
  <c r="AR44" i="17"/>
  <c r="BD44" i="17"/>
  <c r="BP44" i="17"/>
  <c r="CB44" i="17"/>
  <c r="CN44" i="17"/>
  <c r="CZ44" i="17"/>
  <c r="DL44" i="17"/>
  <c r="DX44" i="17"/>
  <c r="EJ44" i="17"/>
  <c r="EV44" i="17"/>
  <c r="FH44" i="17"/>
  <c r="FT44" i="17"/>
  <c r="GF44" i="17"/>
  <c r="GR44" i="17"/>
  <c r="HD44" i="17"/>
  <c r="HP44" i="17"/>
  <c r="AV44" i="17"/>
  <c r="BH44" i="17"/>
  <c r="BT44" i="17"/>
  <c r="CF44" i="17"/>
  <c r="CR44" i="17"/>
  <c r="DD44" i="17"/>
  <c r="DP44" i="17"/>
  <c r="EB44" i="17"/>
  <c r="EN44" i="17"/>
  <c r="EZ44" i="17"/>
  <c r="FL44" i="17"/>
  <c r="FX44" i="17"/>
  <c r="GJ44" i="17"/>
  <c r="GV44" i="17"/>
  <c r="HH44" i="17"/>
  <c r="HT44" i="17"/>
  <c r="AP44" i="17"/>
  <c r="AW44" i="17"/>
  <c r="BK44" i="17"/>
  <c r="BY44" i="17"/>
  <c r="CM44" i="17"/>
  <c r="DB44" i="17"/>
  <c r="DQ44" i="17"/>
  <c r="EE44" i="17"/>
  <c r="ES44" i="17"/>
  <c r="FG44" i="17"/>
  <c r="FV44" i="17"/>
  <c r="GK44" i="17"/>
  <c r="GY44" i="17"/>
  <c r="HM44" i="17"/>
  <c r="AL44" i="17"/>
  <c r="AZ44" i="17"/>
  <c r="BN44" i="17"/>
  <c r="CC44" i="17"/>
  <c r="CQ44" i="17"/>
  <c r="DF44" i="17"/>
  <c r="DT44" i="17"/>
  <c r="EH44" i="17"/>
  <c r="EW44" i="17"/>
  <c r="FK44" i="17"/>
  <c r="FZ44" i="17"/>
  <c r="GN44" i="17"/>
  <c r="HB44" i="17"/>
  <c r="HQ44" i="17"/>
  <c r="AM44" i="17"/>
  <c r="AN44" i="17"/>
  <c r="BB44" i="17"/>
  <c r="BQ44" i="17"/>
  <c r="CE44" i="17"/>
  <c r="CT44" i="17"/>
  <c r="DH44" i="17"/>
  <c r="DV44" i="17"/>
  <c r="EK44" i="17"/>
  <c r="EY44" i="17"/>
  <c r="FN44" i="17"/>
  <c r="GB44" i="17"/>
  <c r="GP44" i="17"/>
  <c r="HE44" i="17"/>
  <c r="HS44" i="17"/>
  <c r="AO44" i="17"/>
  <c r="BI44" i="17"/>
  <c r="CA44" i="17"/>
  <c r="CV44" i="17"/>
  <c r="DN44" i="17"/>
  <c r="EG44" i="17"/>
  <c r="FB44" i="17"/>
  <c r="FS44" i="17"/>
  <c r="GM44" i="17"/>
  <c r="HG44" i="17"/>
  <c r="HY44" i="17"/>
  <c r="AQ44" i="17"/>
  <c r="BJ44" i="17"/>
  <c r="CD44" i="17"/>
  <c r="CW44" i="17"/>
  <c r="DO44" i="17"/>
  <c r="EI44" i="17"/>
  <c r="FC44" i="17"/>
  <c r="FU44" i="17"/>
  <c r="GO44" i="17"/>
  <c r="HI44" i="17"/>
  <c r="HZ44" i="17"/>
  <c r="AS44" i="17"/>
  <c r="BL44" i="17"/>
  <c r="CG44" i="17"/>
  <c r="CX44" i="17"/>
  <c r="DR44" i="17"/>
  <c r="EL44" i="17"/>
  <c r="FD44" i="17"/>
  <c r="FW44" i="17"/>
  <c r="GQ44" i="17"/>
  <c r="HJ44" i="17"/>
  <c r="AT44" i="17"/>
  <c r="BM44" i="17"/>
  <c r="CH44" i="17"/>
  <c r="CY44" i="17"/>
  <c r="DS44" i="17"/>
  <c r="EM44" i="17"/>
  <c r="FE44" i="17"/>
  <c r="FY44" i="17"/>
  <c r="GS44" i="17"/>
  <c r="HK44" i="17"/>
  <c r="AU44" i="17"/>
  <c r="BO44" i="17"/>
  <c r="CI44" i="17"/>
  <c r="DA44" i="17"/>
  <c r="DU44" i="17"/>
  <c r="EO44" i="17"/>
  <c r="FF44" i="17"/>
  <c r="GA44" i="17"/>
  <c r="GT44" i="17"/>
  <c r="HL44" i="17"/>
  <c r="AX44" i="17"/>
  <c r="BR44" i="17"/>
  <c r="CJ44" i="17"/>
  <c r="DC44" i="17"/>
  <c r="DW44" i="17"/>
  <c r="EP44" i="17"/>
  <c r="FI44" i="17"/>
  <c r="GC44" i="17"/>
  <c r="GU44" i="17"/>
  <c r="HN44" i="17"/>
  <c r="AY44" i="17"/>
  <c r="BS44" i="17"/>
  <c r="CK44" i="17"/>
  <c r="DE44" i="17"/>
  <c r="DY44" i="17"/>
  <c r="EQ44" i="17"/>
  <c r="FJ44" i="17"/>
  <c r="GD44" i="17"/>
  <c r="GW44" i="17"/>
  <c r="HO44" i="17"/>
  <c r="BA44" i="17"/>
  <c r="BU44" i="17"/>
  <c r="CL44" i="17"/>
  <c r="DG44" i="17"/>
  <c r="DZ44" i="17"/>
  <c r="ER44" i="17"/>
  <c r="FM44" i="17"/>
  <c r="GE44" i="17"/>
  <c r="GX44" i="17"/>
  <c r="HR44" i="17"/>
  <c r="BC44" i="17"/>
  <c r="BV44" i="17"/>
  <c r="CO44" i="17"/>
  <c r="DI44" i="17"/>
  <c r="EA44" i="17"/>
  <c r="ET44" i="17"/>
  <c r="FO44" i="17"/>
  <c r="GG44" i="17"/>
  <c r="GZ44" i="17"/>
  <c r="HU44" i="17"/>
  <c r="BE44" i="17"/>
  <c r="BW44" i="17"/>
  <c r="CP44" i="17"/>
  <c r="DJ44" i="17"/>
  <c r="EC44" i="17"/>
  <c r="EU44" i="17"/>
  <c r="FP44" i="17"/>
  <c r="GH44" i="17"/>
  <c r="HA44" i="17"/>
  <c r="HV44" i="17"/>
  <c r="BF44" i="17"/>
  <c r="BX44" i="17"/>
  <c r="CS44" i="17"/>
  <c r="DK44" i="17"/>
  <c r="ED44" i="17"/>
  <c r="EX44" i="17"/>
  <c r="FQ44" i="17"/>
  <c r="GI44" i="17"/>
  <c r="HC44" i="17"/>
  <c r="HW44" i="17"/>
  <c r="CU44" i="17"/>
  <c r="DM44" i="17"/>
  <c r="EF44" i="17"/>
  <c r="FA44" i="17"/>
  <c r="FR44" i="17"/>
  <c r="GL44" i="17"/>
  <c r="HF44" i="17"/>
  <c r="HX44" i="17"/>
  <c r="AK44" i="17"/>
  <c r="BG44" i="17"/>
  <c r="BZ44" i="17"/>
  <c r="AU32" i="17"/>
  <c r="BG32" i="17"/>
  <c r="BS32" i="17"/>
  <c r="CE32" i="17"/>
  <c r="CQ32" i="17"/>
  <c r="DC32" i="17"/>
  <c r="DO32" i="17"/>
  <c r="EA32" i="17"/>
  <c r="EM32" i="17"/>
  <c r="EY32" i="17"/>
  <c r="FK32" i="17"/>
  <c r="FW32" i="17"/>
  <c r="GI32" i="17"/>
  <c r="GU32" i="17"/>
  <c r="HG32" i="17"/>
  <c r="HS32" i="17"/>
  <c r="AL32" i="17"/>
  <c r="AX32" i="17"/>
  <c r="BJ32" i="17"/>
  <c r="BV32" i="17"/>
  <c r="CH32" i="17"/>
  <c r="CT32" i="17"/>
  <c r="DF32" i="17"/>
  <c r="DR32" i="17"/>
  <c r="ED32" i="17"/>
  <c r="EP32" i="17"/>
  <c r="FB32" i="17"/>
  <c r="FN32" i="17"/>
  <c r="FZ32" i="17"/>
  <c r="GL32" i="17"/>
  <c r="GX32" i="17"/>
  <c r="HJ32" i="17"/>
  <c r="HV32" i="17"/>
  <c r="AN32" i="17"/>
  <c r="AZ32" i="17"/>
  <c r="BL32" i="17"/>
  <c r="BX32" i="17"/>
  <c r="CJ32" i="17"/>
  <c r="CV32" i="17"/>
  <c r="DH32" i="17"/>
  <c r="DT32" i="17"/>
  <c r="EF32" i="17"/>
  <c r="ER32" i="17"/>
  <c r="FD32" i="17"/>
  <c r="FP32" i="17"/>
  <c r="GB32" i="17"/>
  <c r="GN32" i="17"/>
  <c r="GZ32" i="17"/>
  <c r="HL32" i="17"/>
  <c r="HX32" i="17"/>
  <c r="AO32" i="17"/>
  <c r="BD32" i="17"/>
  <c r="BT32" i="17"/>
  <c r="CK32" i="17"/>
  <c r="CZ32" i="17"/>
  <c r="DP32" i="17"/>
  <c r="EG32" i="17"/>
  <c r="EV32" i="17"/>
  <c r="FL32" i="17"/>
  <c r="GC32" i="17"/>
  <c r="GR32" i="17"/>
  <c r="HH32" i="17"/>
  <c r="HY32" i="17"/>
  <c r="AV32" i="17"/>
  <c r="BM32" i="17"/>
  <c r="CB32" i="17"/>
  <c r="CR32" i="17"/>
  <c r="DI32" i="17"/>
  <c r="DX32" i="17"/>
  <c r="EN32" i="17"/>
  <c r="FE32" i="17"/>
  <c r="FT32" i="17"/>
  <c r="GJ32" i="17"/>
  <c r="HA32" i="17"/>
  <c r="HP32" i="17"/>
  <c r="AW32" i="17"/>
  <c r="BN32" i="17"/>
  <c r="CC32" i="17"/>
  <c r="CS32" i="17"/>
  <c r="DJ32" i="17"/>
  <c r="DY32" i="17"/>
  <c r="EO32" i="17"/>
  <c r="FF32" i="17"/>
  <c r="FU32" i="17"/>
  <c r="GK32" i="17"/>
  <c r="HB32" i="17"/>
  <c r="HQ32" i="17"/>
  <c r="BA32" i="17"/>
  <c r="BP32" i="17"/>
  <c r="CF32" i="17"/>
  <c r="CW32" i="17"/>
  <c r="DL32" i="17"/>
  <c r="EB32" i="17"/>
  <c r="ES32" i="17"/>
  <c r="FH32" i="17"/>
  <c r="FX32" i="17"/>
  <c r="GO32" i="17"/>
  <c r="HD32" i="17"/>
  <c r="HT32" i="17"/>
  <c r="AK32" i="17"/>
  <c r="BB32" i="17"/>
  <c r="BQ32" i="17"/>
  <c r="CG32" i="17"/>
  <c r="CX32" i="17"/>
  <c r="DM32" i="17"/>
  <c r="EC32" i="17"/>
  <c r="ET32" i="17"/>
  <c r="FI32" i="17"/>
  <c r="FY32" i="17"/>
  <c r="GP32" i="17"/>
  <c r="HE32" i="17"/>
  <c r="HU32" i="17"/>
  <c r="AQ32" i="17"/>
  <c r="BR32" i="17"/>
  <c r="CP32" i="17"/>
  <c r="DU32" i="17"/>
  <c r="EW32" i="17"/>
  <c r="FV32" i="17"/>
  <c r="GW32" i="17"/>
  <c r="AR32" i="17"/>
  <c r="BU32" i="17"/>
  <c r="CU32" i="17"/>
  <c r="DV32" i="17"/>
  <c r="EX32" i="17"/>
  <c r="GA32" i="17"/>
  <c r="GY32" i="17"/>
  <c r="AY32" i="17"/>
  <c r="BZ32" i="17"/>
  <c r="DB32" i="17"/>
  <c r="EE32" i="17"/>
  <c r="FC32" i="17"/>
  <c r="GF32" i="17"/>
  <c r="HI32" i="17"/>
  <c r="BC32" i="17"/>
  <c r="CA32" i="17"/>
  <c r="DD32" i="17"/>
  <c r="EH32" i="17"/>
  <c r="FG32" i="17"/>
  <c r="GG32" i="17"/>
  <c r="HK32" i="17"/>
  <c r="BE32" i="17"/>
  <c r="CD32" i="17"/>
  <c r="DE32" i="17"/>
  <c r="EI32" i="17"/>
  <c r="FJ32" i="17"/>
  <c r="GH32" i="17"/>
  <c r="HM32" i="17"/>
  <c r="BI32" i="17"/>
  <c r="CM32" i="17"/>
  <c r="DN32" i="17"/>
  <c r="EL32" i="17"/>
  <c r="FQ32" i="17"/>
  <c r="GS32" i="17"/>
  <c r="HR32" i="17"/>
  <c r="AM32" i="17"/>
  <c r="BK32" i="17"/>
  <c r="CN32" i="17"/>
  <c r="DQ32" i="17"/>
  <c r="EQ32" i="17"/>
  <c r="FR32" i="17"/>
  <c r="GT32" i="17"/>
  <c r="HW32" i="17"/>
  <c r="BF32" i="17"/>
  <c r="DS32" i="17"/>
  <c r="GE32" i="17"/>
  <c r="BH32" i="17"/>
  <c r="DW32" i="17"/>
  <c r="GM32" i="17"/>
  <c r="BO32" i="17"/>
  <c r="DZ32" i="17"/>
  <c r="GQ32" i="17"/>
  <c r="BW32" i="17"/>
  <c r="EJ32" i="17"/>
  <c r="GV32" i="17"/>
  <c r="BY32" i="17"/>
  <c r="EK32" i="17"/>
  <c r="HC32" i="17"/>
  <c r="CI32" i="17"/>
  <c r="EU32" i="17"/>
  <c r="HF32" i="17"/>
  <c r="CL32" i="17"/>
  <c r="EZ32" i="17"/>
  <c r="HN32" i="17"/>
  <c r="CO32" i="17"/>
  <c r="FA32" i="17"/>
  <c r="HO32" i="17"/>
  <c r="CY32" i="17"/>
  <c r="FM32" i="17"/>
  <c r="HZ32" i="17"/>
  <c r="AP32" i="17"/>
  <c r="DA32" i="17"/>
  <c r="FO32" i="17"/>
  <c r="AS32" i="17"/>
  <c r="DG32" i="17"/>
  <c r="FS32" i="17"/>
  <c r="AT32" i="17"/>
  <c r="DK32" i="17"/>
  <c r="GD32" i="17"/>
  <c r="AS20" i="17"/>
  <c r="BE20" i="17"/>
  <c r="BQ20" i="17"/>
  <c r="CC20" i="17"/>
  <c r="AK20" i="17"/>
  <c r="AW20" i="17"/>
  <c r="BI20" i="17"/>
  <c r="BU20" i="17"/>
  <c r="CG20" i="17"/>
  <c r="AM20" i="17"/>
  <c r="AY20" i="17"/>
  <c r="BK20" i="17"/>
  <c r="BW20" i="17"/>
  <c r="CI20" i="17"/>
  <c r="CU20" i="17"/>
  <c r="DG20" i="17"/>
  <c r="DS20" i="17"/>
  <c r="EE20" i="17"/>
  <c r="EQ20" i="17"/>
  <c r="FC20" i="17"/>
  <c r="FO20" i="17"/>
  <c r="GA20" i="17"/>
  <c r="GM20" i="17"/>
  <c r="GY20" i="17"/>
  <c r="HK20" i="17"/>
  <c r="HW20" i="17"/>
  <c r="AP20" i="17"/>
  <c r="BB20" i="17"/>
  <c r="BN20" i="17"/>
  <c r="BZ20" i="17"/>
  <c r="CL20" i="17"/>
  <c r="CX20" i="17"/>
  <c r="DJ20" i="17"/>
  <c r="DV20" i="17"/>
  <c r="EH20" i="17"/>
  <c r="ET20" i="17"/>
  <c r="FF20" i="17"/>
  <c r="FR20" i="17"/>
  <c r="GD20" i="17"/>
  <c r="GP20" i="17"/>
  <c r="HB20" i="17"/>
  <c r="HN20" i="17"/>
  <c r="AQ20" i="17"/>
  <c r="BC20" i="17"/>
  <c r="BO20" i="17"/>
  <c r="CA20" i="17"/>
  <c r="CM20" i="17"/>
  <c r="CY20" i="17"/>
  <c r="DK20" i="17"/>
  <c r="DW20" i="17"/>
  <c r="EI20" i="17"/>
  <c r="EU20" i="17"/>
  <c r="FG20" i="17"/>
  <c r="FS20" i="17"/>
  <c r="GE20" i="17"/>
  <c r="GQ20" i="17"/>
  <c r="HC20" i="17"/>
  <c r="HO20" i="17"/>
  <c r="AT20" i="17"/>
  <c r="BM20" i="17"/>
  <c r="CH20" i="17"/>
  <c r="CZ20" i="17"/>
  <c r="DO20" i="17"/>
  <c r="ED20" i="17"/>
  <c r="EV20" i="17"/>
  <c r="FK20" i="17"/>
  <c r="FZ20" i="17"/>
  <c r="GR20" i="17"/>
  <c r="HG20" i="17"/>
  <c r="HV20" i="17"/>
  <c r="AV20" i="17"/>
  <c r="BR20" i="17"/>
  <c r="CK20" i="17"/>
  <c r="DB20" i="17"/>
  <c r="DQ20" i="17"/>
  <c r="EG20" i="17"/>
  <c r="EX20" i="17"/>
  <c r="FM20" i="17"/>
  <c r="GC20" i="17"/>
  <c r="GT20" i="17"/>
  <c r="HI20" i="17"/>
  <c r="HY20" i="17"/>
  <c r="AZ20" i="17"/>
  <c r="BT20" i="17"/>
  <c r="CO20" i="17"/>
  <c r="DD20" i="17"/>
  <c r="DT20" i="17"/>
  <c r="EK20" i="17"/>
  <c r="EZ20" i="17"/>
  <c r="FP20" i="17"/>
  <c r="GG20" i="17"/>
  <c r="GV20" i="17"/>
  <c r="HL20" i="17"/>
  <c r="BD20" i="17"/>
  <c r="BX20" i="17"/>
  <c r="CQ20" i="17"/>
  <c r="DF20" i="17"/>
  <c r="DX20" i="17"/>
  <c r="EM20" i="17"/>
  <c r="FB20" i="17"/>
  <c r="FT20" i="17"/>
  <c r="GI20" i="17"/>
  <c r="GX20" i="17"/>
  <c r="HP20" i="17"/>
  <c r="AL20" i="17"/>
  <c r="BG20" i="17"/>
  <c r="CB20" i="17"/>
  <c r="CS20" i="17"/>
  <c r="DI20" i="17"/>
  <c r="DZ20" i="17"/>
  <c r="EO20" i="17"/>
  <c r="FE20" i="17"/>
  <c r="FV20" i="17"/>
  <c r="GK20" i="17"/>
  <c r="HA20" i="17"/>
  <c r="HR20" i="17"/>
  <c r="BF20" i="17"/>
  <c r="CN20" i="17"/>
  <c r="BH20" i="17"/>
  <c r="CP20" i="17"/>
  <c r="BJ20" i="17"/>
  <c r="CR20" i="17"/>
  <c r="BL20" i="17"/>
  <c r="CT20" i="17"/>
  <c r="DU20" i="17"/>
  <c r="EW20" i="17"/>
  <c r="FX20" i="17"/>
  <c r="BP20" i="17"/>
  <c r="BS20" i="17"/>
  <c r="CW20" i="17"/>
  <c r="EA20" i="17"/>
  <c r="FA20" i="17"/>
  <c r="GB20" i="17"/>
  <c r="AN20" i="17"/>
  <c r="BV20" i="17"/>
  <c r="DA20" i="17"/>
  <c r="EB20" i="17"/>
  <c r="FD20" i="17"/>
  <c r="GF20" i="17"/>
  <c r="HF20" i="17"/>
  <c r="AO20" i="17"/>
  <c r="BY20" i="17"/>
  <c r="AR20" i="17"/>
  <c r="CD20" i="17"/>
  <c r="AU20" i="17"/>
  <c r="CE20" i="17"/>
  <c r="DH20" i="17"/>
  <c r="EJ20" i="17"/>
  <c r="FJ20" i="17"/>
  <c r="GL20" i="17"/>
  <c r="HM20" i="17"/>
  <c r="AX20" i="17"/>
  <c r="CF20" i="17"/>
  <c r="DL20" i="17"/>
  <c r="EL20" i="17"/>
  <c r="FL20" i="17"/>
  <c r="GN20" i="17"/>
  <c r="HQ20" i="17"/>
  <c r="DR20" i="17"/>
  <c r="FQ20" i="17"/>
  <c r="HE20" i="17"/>
  <c r="EF20" i="17"/>
  <c r="FY20" i="17"/>
  <c r="HS20" i="17"/>
  <c r="BA20" i="17"/>
  <c r="EN20" i="17"/>
  <c r="GH20" i="17"/>
  <c r="HT20" i="17"/>
  <c r="DP20" i="17"/>
  <c r="GJ20" i="17"/>
  <c r="DY20" i="17"/>
  <c r="GO20" i="17"/>
  <c r="EC20" i="17"/>
  <c r="GS20" i="17"/>
  <c r="EP20" i="17"/>
  <c r="GU20" i="17"/>
  <c r="ER20" i="17"/>
  <c r="GW20" i="17"/>
  <c r="ES20" i="17"/>
  <c r="GZ20" i="17"/>
  <c r="CJ20" i="17"/>
  <c r="EY20" i="17"/>
  <c r="HD20" i="17"/>
  <c r="CV20" i="17"/>
  <c r="FH20" i="17"/>
  <c r="HH20" i="17"/>
  <c r="DC20" i="17"/>
  <c r="FI20" i="17"/>
  <c r="HJ20" i="17"/>
  <c r="DE20" i="17"/>
  <c r="FN20" i="17"/>
  <c r="HU20" i="17"/>
  <c r="DM20" i="17"/>
  <c r="FU20" i="17"/>
  <c r="HX20" i="17"/>
  <c r="DN20" i="17"/>
  <c r="FW20" i="17"/>
  <c r="HZ20" i="17"/>
  <c r="AK22" i="17"/>
  <c r="AW22" i="17"/>
  <c r="AO22" i="17"/>
  <c r="BA22" i="17"/>
  <c r="AV22" i="17"/>
  <c r="BJ22" i="17"/>
  <c r="BV22" i="17"/>
  <c r="CH22" i="17"/>
  <c r="CT22" i="17"/>
  <c r="DF22" i="17"/>
  <c r="DR22" i="17"/>
  <c r="ED22" i="17"/>
  <c r="EP22" i="17"/>
  <c r="FB22" i="17"/>
  <c r="FN22" i="17"/>
  <c r="FZ22" i="17"/>
  <c r="GL22" i="17"/>
  <c r="GX22" i="17"/>
  <c r="HJ22" i="17"/>
  <c r="HV22" i="17"/>
  <c r="AY22" i="17"/>
  <c r="BL22" i="17"/>
  <c r="BX22" i="17"/>
  <c r="CJ22" i="17"/>
  <c r="CV22" i="17"/>
  <c r="DH22" i="17"/>
  <c r="DT22" i="17"/>
  <c r="EF22" i="17"/>
  <c r="ER22" i="17"/>
  <c r="FD22" i="17"/>
  <c r="FP22" i="17"/>
  <c r="GB22" i="17"/>
  <c r="GN22" i="17"/>
  <c r="GZ22" i="17"/>
  <c r="HL22" i="17"/>
  <c r="HX22" i="17"/>
  <c r="AM22" i="17"/>
  <c r="BB22" i="17"/>
  <c r="BN22" i="17"/>
  <c r="BZ22" i="17"/>
  <c r="CL22" i="17"/>
  <c r="CX22" i="17"/>
  <c r="DJ22" i="17"/>
  <c r="DV22" i="17"/>
  <c r="EH22" i="17"/>
  <c r="ET22" i="17"/>
  <c r="FF22" i="17"/>
  <c r="FR22" i="17"/>
  <c r="GD22" i="17"/>
  <c r="GP22" i="17"/>
  <c r="HB22" i="17"/>
  <c r="HN22" i="17"/>
  <c r="HZ22" i="17"/>
  <c r="AP22" i="17"/>
  <c r="BD22" i="17"/>
  <c r="BP22" i="17"/>
  <c r="CB22" i="17"/>
  <c r="CN22" i="17"/>
  <c r="CZ22" i="17"/>
  <c r="DL22" i="17"/>
  <c r="DX22" i="17"/>
  <c r="EJ22" i="17"/>
  <c r="EV22" i="17"/>
  <c r="FH22" i="17"/>
  <c r="FT22" i="17"/>
  <c r="GF22" i="17"/>
  <c r="GR22" i="17"/>
  <c r="HD22" i="17"/>
  <c r="AR22" i="17"/>
  <c r="BF22" i="17"/>
  <c r="BR22" i="17"/>
  <c r="CD22" i="17"/>
  <c r="CP22" i="17"/>
  <c r="DB22" i="17"/>
  <c r="DN22" i="17"/>
  <c r="DZ22" i="17"/>
  <c r="EL22" i="17"/>
  <c r="EX22" i="17"/>
  <c r="FJ22" i="17"/>
  <c r="AN22" i="17"/>
  <c r="BK22" i="17"/>
  <c r="CF22" i="17"/>
  <c r="DA22" i="17"/>
  <c r="DU22" i="17"/>
  <c r="EO22" i="17"/>
  <c r="FK22" i="17"/>
  <c r="GC22" i="17"/>
  <c r="GU22" i="17"/>
  <c r="HM22" i="17"/>
  <c r="AT22" i="17"/>
  <c r="BQ22" i="17"/>
  <c r="CK22" i="17"/>
  <c r="DE22" i="17"/>
  <c r="EA22" i="17"/>
  <c r="EU22" i="17"/>
  <c r="FO22" i="17"/>
  <c r="GH22" i="17"/>
  <c r="GY22" i="17"/>
  <c r="HQ22" i="17"/>
  <c r="AU22" i="17"/>
  <c r="BS22" i="17"/>
  <c r="CM22" i="17"/>
  <c r="DG22" i="17"/>
  <c r="EB22" i="17"/>
  <c r="EW22" i="17"/>
  <c r="FQ22" i="17"/>
  <c r="GI22" i="17"/>
  <c r="HA22" i="17"/>
  <c r="HR22" i="17"/>
  <c r="AX22" i="17"/>
  <c r="BY22" i="17"/>
  <c r="CY22" i="17"/>
  <c r="EC22" i="17"/>
  <c r="FC22" i="17"/>
  <c r="GA22" i="17"/>
  <c r="HC22" i="17"/>
  <c r="HW22" i="17"/>
  <c r="BE22" i="17"/>
  <c r="CE22" i="17"/>
  <c r="DI22" i="17"/>
  <c r="EI22" i="17"/>
  <c r="FI22" i="17"/>
  <c r="GJ22" i="17"/>
  <c r="HG22" i="17"/>
  <c r="BG22" i="17"/>
  <c r="CG22" i="17"/>
  <c r="DK22" i="17"/>
  <c r="EK22" i="17"/>
  <c r="FL22" i="17"/>
  <c r="GK22" i="17"/>
  <c r="HH22" i="17"/>
  <c r="BH22" i="17"/>
  <c r="CR22" i="17"/>
  <c r="DY22" i="17"/>
  <c r="FM22" i="17"/>
  <c r="GS22" i="17"/>
  <c r="HU22" i="17"/>
  <c r="BU22" i="17"/>
  <c r="DD22" i="17"/>
  <c r="EQ22" i="17"/>
  <c r="FX22" i="17"/>
  <c r="HF22" i="17"/>
  <c r="BW22" i="17"/>
  <c r="DM22" i="17"/>
  <c r="ES22" i="17"/>
  <c r="FY22" i="17"/>
  <c r="HI22" i="17"/>
  <c r="AQ22" i="17"/>
  <c r="CC22" i="17"/>
  <c r="DP22" i="17"/>
  <c r="EZ22" i="17"/>
  <c r="GG22" i="17"/>
  <c r="HO22" i="17"/>
  <c r="AZ22" i="17"/>
  <c r="CO22" i="17"/>
  <c r="DS22" i="17"/>
  <c r="FE22" i="17"/>
  <c r="GO22" i="17"/>
  <c r="HS22" i="17"/>
  <c r="CA22" i="17"/>
  <c r="EM22" i="17"/>
  <c r="GT22" i="17"/>
  <c r="CI22" i="17"/>
  <c r="EN22" i="17"/>
  <c r="GV22" i="17"/>
  <c r="CQ22" i="17"/>
  <c r="EY22" i="17"/>
  <c r="GW22" i="17"/>
  <c r="CS22" i="17"/>
  <c r="FA22" i="17"/>
  <c r="HE22" i="17"/>
  <c r="CU22" i="17"/>
  <c r="FG22" i="17"/>
  <c r="HK22" i="17"/>
  <c r="AL22" i="17"/>
  <c r="CW22" i="17"/>
  <c r="FS22" i="17"/>
  <c r="HP22" i="17"/>
  <c r="AS22" i="17"/>
  <c r="DC22" i="17"/>
  <c r="FU22" i="17"/>
  <c r="HT22" i="17"/>
  <c r="BC22" i="17"/>
  <c r="DO22" i="17"/>
  <c r="FV22" i="17"/>
  <c r="HY22" i="17"/>
  <c r="BI22" i="17"/>
  <c r="DQ22" i="17"/>
  <c r="FW22" i="17"/>
  <c r="BO22" i="17"/>
  <c r="EE22" i="17"/>
  <c r="GM22" i="17"/>
  <c r="EG22" i="17"/>
  <c r="GQ22" i="17"/>
  <c r="BM22" i="17"/>
  <c r="BT22" i="17"/>
  <c r="DW22" i="17"/>
  <c r="GE22" i="17"/>
  <c r="AM43" i="17"/>
  <c r="AY43" i="17"/>
  <c r="BK43" i="17"/>
  <c r="BW43" i="17"/>
  <c r="CI43" i="17"/>
  <c r="CU43" i="17"/>
  <c r="DG43" i="17"/>
  <c r="DS43" i="17"/>
  <c r="EE43" i="17"/>
  <c r="EQ43" i="17"/>
  <c r="FC43" i="17"/>
  <c r="FO43" i="17"/>
  <c r="GA43" i="17"/>
  <c r="GM43" i="17"/>
  <c r="GY43" i="17"/>
  <c r="HK43" i="17"/>
  <c r="HW43" i="17"/>
  <c r="AP43" i="17"/>
  <c r="BB43" i="17"/>
  <c r="BN43" i="17"/>
  <c r="BZ43" i="17"/>
  <c r="CL43" i="17"/>
  <c r="AQ43" i="17"/>
  <c r="BC43" i="17"/>
  <c r="BO43" i="17"/>
  <c r="CA43" i="17"/>
  <c r="CM43" i="17"/>
  <c r="CY43" i="17"/>
  <c r="DK43" i="17"/>
  <c r="DW43" i="17"/>
  <c r="EI43" i="17"/>
  <c r="EU43" i="17"/>
  <c r="FG43" i="17"/>
  <c r="FS43" i="17"/>
  <c r="GE43" i="17"/>
  <c r="GQ43" i="17"/>
  <c r="HC43" i="17"/>
  <c r="HO43" i="17"/>
  <c r="AW43" i="17"/>
  <c r="BM43" i="17"/>
  <c r="CD43" i="17"/>
  <c r="CS43" i="17"/>
  <c r="DH43" i="17"/>
  <c r="DV43" i="17"/>
  <c r="EK43" i="17"/>
  <c r="EY43" i="17"/>
  <c r="FM43" i="17"/>
  <c r="GB43" i="17"/>
  <c r="GP43" i="17"/>
  <c r="HE43" i="17"/>
  <c r="HS43" i="17"/>
  <c r="AN43" i="17"/>
  <c r="BE43" i="17"/>
  <c r="BT43" i="17"/>
  <c r="CJ43" i="17"/>
  <c r="CZ43" i="17"/>
  <c r="DN43" i="17"/>
  <c r="EB43" i="17"/>
  <c r="EP43" i="17"/>
  <c r="FE43" i="17"/>
  <c r="FT43" i="17"/>
  <c r="GH43" i="17"/>
  <c r="GV43" i="17"/>
  <c r="HJ43" i="17"/>
  <c r="HY43" i="17"/>
  <c r="AS43" i="17"/>
  <c r="BH43" i="17"/>
  <c r="BX43" i="17"/>
  <c r="CO43" i="17"/>
  <c r="DC43" i="17"/>
  <c r="DQ43" i="17"/>
  <c r="EF43" i="17"/>
  <c r="ET43" i="17"/>
  <c r="FI43" i="17"/>
  <c r="FW43" i="17"/>
  <c r="GK43" i="17"/>
  <c r="GZ43" i="17"/>
  <c r="HN43" i="17"/>
  <c r="AT43" i="17"/>
  <c r="BI43" i="17"/>
  <c r="BY43" i="17"/>
  <c r="CP43" i="17"/>
  <c r="DD43" i="17"/>
  <c r="DR43" i="17"/>
  <c r="EG43" i="17"/>
  <c r="EV43" i="17"/>
  <c r="FJ43" i="17"/>
  <c r="FX43" i="17"/>
  <c r="GL43" i="17"/>
  <c r="HA43" i="17"/>
  <c r="HP43" i="17"/>
  <c r="AU43" i="17"/>
  <c r="BJ43" i="17"/>
  <c r="CB43" i="17"/>
  <c r="CQ43" i="17"/>
  <c r="DE43" i="17"/>
  <c r="DT43" i="17"/>
  <c r="EH43" i="17"/>
  <c r="EW43" i="17"/>
  <c r="FK43" i="17"/>
  <c r="FY43" i="17"/>
  <c r="GN43" i="17"/>
  <c r="HB43" i="17"/>
  <c r="HQ43" i="17"/>
  <c r="BL43" i="17"/>
  <c r="CK43" i="17"/>
  <c r="DL43" i="17"/>
  <c r="EL43" i="17"/>
  <c r="FH43" i="17"/>
  <c r="GG43" i="17"/>
  <c r="HG43" i="17"/>
  <c r="AK43" i="17"/>
  <c r="BP43" i="17"/>
  <c r="CN43" i="17"/>
  <c r="DM43" i="17"/>
  <c r="EM43" i="17"/>
  <c r="FL43" i="17"/>
  <c r="GI43" i="17"/>
  <c r="HH43" i="17"/>
  <c r="AL43" i="17"/>
  <c r="BQ43" i="17"/>
  <c r="CR43" i="17"/>
  <c r="DO43" i="17"/>
  <c r="EN43" i="17"/>
  <c r="FN43" i="17"/>
  <c r="GJ43" i="17"/>
  <c r="HI43" i="17"/>
  <c r="AO43" i="17"/>
  <c r="BR43" i="17"/>
  <c r="CT43" i="17"/>
  <c r="DP43" i="17"/>
  <c r="EO43" i="17"/>
  <c r="FP43" i="17"/>
  <c r="GO43" i="17"/>
  <c r="HL43" i="17"/>
  <c r="AR43" i="17"/>
  <c r="BS43" i="17"/>
  <c r="CV43" i="17"/>
  <c r="DU43" i="17"/>
  <c r="ER43" i="17"/>
  <c r="FQ43" i="17"/>
  <c r="GR43" i="17"/>
  <c r="HM43" i="17"/>
  <c r="AV43" i="17"/>
  <c r="BU43" i="17"/>
  <c r="CW43" i="17"/>
  <c r="DX43" i="17"/>
  <c r="ES43" i="17"/>
  <c r="FR43" i="17"/>
  <c r="GS43" i="17"/>
  <c r="HR43" i="17"/>
  <c r="AX43" i="17"/>
  <c r="BV43" i="17"/>
  <c r="CX43" i="17"/>
  <c r="DY43" i="17"/>
  <c r="EX43" i="17"/>
  <c r="FU43" i="17"/>
  <c r="GT43" i="17"/>
  <c r="HT43" i="17"/>
  <c r="AZ43" i="17"/>
  <c r="CC43" i="17"/>
  <c r="DA43" i="17"/>
  <c r="DZ43" i="17"/>
  <c r="EZ43" i="17"/>
  <c r="FV43" i="17"/>
  <c r="GU43" i="17"/>
  <c r="HU43" i="17"/>
  <c r="BA43" i="17"/>
  <c r="CE43" i="17"/>
  <c r="DB43" i="17"/>
  <c r="EA43" i="17"/>
  <c r="FA43" i="17"/>
  <c r="FZ43" i="17"/>
  <c r="GW43" i="17"/>
  <c r="HV43" i="17"/>
  <c r="BD43" i="17"/>
  <c r="CF43" i="17"/>
  <c r="DF43" i="17"/>
  <c r="EC43" i="17"/>
  <c r="FB43" i="17"/>
  <c r="GC43" i="17"/>
  <c r="GX43" i="17"/>
  <c r="HX43" i="17"/>
  <c r="BF43" i="17"/>
  <c r="CG43" i="17"/>
  <c r="DI43" i="17"/>
  <c r="ED43" i="17"/>
  <c r="FD43" i="17"/>
  <c r="GD43" i="17"/>
  <c r="HD43" i="17"/>
  <c r="HZ43" i="17"/>
  <c r="BG43" i="17"/>
  <c r="CH43" i="17"/>
  <c r="DJ43" i="17"/>
  <c r="EJ43" i="17"/>
  <c r="FF43" i="17"/>
  <c r="GF43" i="17"/>
  <c r="HF43" i="17"/>
  <c r="AM90" i="17"/>
  <c r="AY90" i="17"/>
  <c r="BK90" i="17"/>
  <c r="BW90" i="17"/>
  <c r="CI90" i="17"/>
  <c r="CU90" i="17"/>
  <c r="DG90" i="17"/>
  <c r="DS90" i="17"/>
  <c r="EE90" i="17"/>
  <c r="EQ90" i="17"/>
  <c r="FC90" i="17"/>
  <c r="FO90" i="17"/>
  <c r="GA90" i="17"/>
  <c r="GM90" i="17"/>
  <c r="GY90" i="17"/>
  <c r="AR90" i="17"/>
  <c r="BD90" i="17"/>
  <c r="BP90" i="17"/>
  <c r="CB90" i="17"/>
  <c r="CN90" i="17"/>
  <c r="CZ90" i="17"/>
  <c r="DL90" i="17"/>
  <c r="DX90" i="17"/>
  <c r="EJ90" i="17"/>
  <c r="EV90" i="17"/>
  <c r="FH90" i="17"/>
  <c r="FT90" i="17"/>
  <c r="GF90" i="17"/>
  <c r="GR90" i="17"/>
  <c r="HD90" i="17"/>
  <c r="AT90" i="17"/>
  <c r="BH90" i="17"/>
  <c r="BV90" i="17"/>
  <c r="CK90" i="17"/>
  <c r="CY90" i="17"/>
  <c r="DN90" i="17"/>
  <c r="EB90" i="17"/>
  <c r="EP90" i="17"/>
  <c r="FE90" i="17"/>
  <c r="FS90" i="17"/>
  <c r="GH90" i="17"/>
  <c r="GV90" i="17"/>
  <c r="HJ90" i="17"/>
  <c r="HV90" i="17"/>
  <c r="AU90" i="17"/>
  <c r="BI90" i="17"/>
  <c r="BX90" i="17"/>
  <c r="CL90" i="17"/>
  <c r="DA90" i="17"/>
  <c r="DO90" i="17"/>
  <c r="EC90" i="17"/>
  <c r="ER90" i="17"/>
  <c r="FF90" i="17"/>
  <c r="FU90" i="17"/>
  <c r="GI90" i="17"/>
  <c r="GW90" i="17"/>
  <c r="HK90" i="17"/>
  <c r="HW90" i="17"/>
  <c r="AV90" i="17"/>
  <c r="BJ90" i="17"/>
  <c r="BY90" i="17"/>
  <c r="CM90" i="17"/>
  <c r="DB90" i="17"/>
  <c r="DP90" i="17"/>
  <c r="ED90" i="17"/>
  <c r="ES90" i="17"/>
  <c r="FG90" i="17"/>
  <c r="FV90" i="17"/>
  <c r="GJ90" i="17"/>
  <c r="GX90" i="17"/>
  <c r="HL90" i="17"/>
  <c r="HX90" i="17"/>
  <c r="AW90" i="17"/>
  <c r="BL90" i="17"/>
  <c r="BZ90" i="17"/>
  <c r="CO90" i="17"/>
  <c r="DC90" i="17"/>
  <c r="DQ90" i="17"/>
  <c r="EF90" i="17"/>
  <c r="ET90" i="17"/>
  <c r="FI90" i="17"/>
  <c r="FW90" i="17"/>
  <c r="GK90" i="17"/>
  <c r="GZ90" i="17"/>
  <c r="HM90" i="17"/>
  <c r="HY90" i="17"/>
  <c r="AX90" i="17"/>
  <c r="BM90" i="17"/>
  <c r="CA90" i="17"/>
  <c r="CP90" i="17"/>
  <c r="DD90" i="17"/>
  <c r="DR90" i="17"/>
  <c r="EG90" i="17"/>
  <c r="EU90" i="17"/>
  <c r="FJ90" i="17"/>
  <c r="FX90" i="17"/>
  <c r="GL90" i="17"/>
  <c r="HA90" i="17"/>
  <c r="HN90" i="17"/>
  <c r="HZ90" i="17"/>
  <c r="AK90" i="17"/>
  <c r="AZ90" i="17"/>
  <c r="BN90" i="17"/>
  <c r="CC90" i="17"/>
  <c r="CQ90" i="17"/>
  <c r="DE90" i="17"/>
  <c r="DT90" i="17"/>
  <c r="EH90" i="17"/>
  <c r="EW90" i="17"/>
  <c r="FK90" i="17"/>
  <c r="FY90" i="17"/>
  <c r="GN90" i="17"/>
  <c r="HB90" i="17"/>
  <c r="HO90" i="17"/>
  <c r="AL90" i="17"/>
  <c r="BA90" i="17"/>
  <c r="BO90" i="17"/>
  <c r="CD90" i="17"/>
  <c r="CR90" i="17"/>
  <c r="DF90" i="17"/>
  <c r="DU90" i="17"/>
  <c r="EI90" i="17"/>
  <c r="EX90" i="17"/>
  <c r="FL90" i="17"/>
  <c r="FZ90" i="17"/>
  <c r="GO90" i="17"/>
  <c r="HC90" i="17"/>
  <c r="HP90" i="17"/>
  <c r="AN90" i="17"/>
  <c r="BB90" i="17"/>
  <c r="BQ90" i="17"/>
  <c r="CE90" i="17"/>
  <c r="CS90" i="17"/>
  <c r="DH90" i="17"/>
  <c r="DV90" i="17"/>
  <c r="EK90" i="17"/>
  <c r="EY90" i="17"/>
  <c r="FM90" i="17"/>
  <c r="GB90" i="17"/>
  <c r="GP90" i="17"/>
  <c r="HE90" i="17"/>
  <c r="HQ90" i="17"/>
  <c r="AO90" i="17"/>
  <c r="BC90" i="17"/>
  <c r="BR90" i="17"/>
  <c r="CF90" i="17"/>
  <c r="CT90" i="17"/>
  <c r="DI90" i="17"/>
  <c r="DW90" i="17"/>
  <c r="EL90" i="17"/>
  <c r="EZ90" i="17"/>
  <c r="FN90" i="17"/>
  <c r="GC90" i="17"/>
  <c r="GQ90" i="17"/>
  <c r="HF90" i="17"/>
  <c r="HR90" i="17"/>
  <c r="AP90" i="17"/>
  <c r="BE90" i="17"/>
  <c r="BS90" i="17"/>
  <c r="CG90" i="17"/>
  <c r="CV90" i="17"/>
  <c r="DJ90" i="17"/>
  <c r="DY90" i="17"/>
  <c r="EM90" i="17"/>
  <c r="FA90" i="17"/>
  <c r="FP90" i="17"/>
  <c r="GD90" i="17"/>
  <c r="GS90" i="17"/>
  <c r="HG90" i="17"/>
  <c r="HS90" i="17"/>
  <c r="AQ90" i="17"/>
  <c r="BF90" i="17"/>
  <c r="BT90" i="17"/>
  <c r="CH90" i="17"/>
  <c r="CW90" i="17"/>
  <c r="DK90" i="17"/>
  <c r="DZ90" i="17"/>
  <c r="EN90" i="17"/>
  <c r="FB90" i="17"/>
  <c r="FQ90" i="17"/>
  <c r="GE90" i="17"/>
  <c r="GT90" i="17"/>
  <c r="HH90" i="17"/>
  <c r="HT90" i="17"/>
  <c r="CX90" i="17"/>
  <c r="DM90" i="17"/>
  <c r="EA90" i="17"/>
  <c r="EO90" i="17"/>
  <c r="FD90" i="17"/>
  <c r="FR90" i="17"/>
  <c r="GG90" i="17"/>
  <c r="GU90" i="17"/>
  <c r="AS90" i="17"/>
  <c r="HI90" i="17"/>
  <c r="BG90" i="17"/>
  <c r="HU90" i="17"/>
  <c r="BU90" i="17"/>
  <c r="CJ90" i="17"/>
  <c r="AS78" i="17"/>
  <c r="BE78" i="17"/>
  <c r="BQ78" i="17"/>
  <c r="CC78" i="17"/>
  <c r="CO78" i="17"/>
  <c r="DA78" i="17"/>
  <c r="DM78" i="17"/>
  <c r="DY78" i="17"/>
  <c r="EK78" i="17"/>
  <c r="EW78" i="17"/>
  <c r="FI78" i="17"/>
  <c r="FU78" i="17"/>
  <c r="GG78" i="17"/>
  <c r="GS78" i="17"/>
  <c r="HE78" i="17"/>
  <c r="HQ78" i="17"/>
  <c r="AT78" i="17"/>
  <c r="BF78" i="17"/>
  <c r="BR78" i="17"/>
  <c r="CD78" i="17"/>
  <c r="CP78" i="17"/>
  <c r="DB78" i="17"/>
  <c r="DN78" i="17"/>
  <c r="DZ78" i="17"/>
  <c r="EL78" i="17"/>
  <c r="EX78" i="17"/>
  <c r="FJ78" i="17"/>
  <c r="FV78" i="17"/>
  <c r="GH78" i="17"/>
  <c r="GT78" i="17"/>
  <c r="HF78" i="17"/>
  <c r="HR78" i="17"/>
  <c r="AU78" i="17"/>
  <c r="BG78" i="17"/>
  <c r="BS78" i="17"/>
  <c r="CE78" i="17"/>
  <c r="CQ78" i="17"/>
  <c r="DC78" i="17"/>
  <c r="DO78" i="17"/>
  <c r="EA78" i="17"/>
  <c r="AO78" i="17"/>
  <c r="BA78" i="17"/>
  <c r="BM78" i="17"/>
  <c r="BY78" i="17"/>
  <c r="CK78" i="17"/>
  <c r="CW78" i="17"/>
  <c r="DI78" i="17"/>
  <c r="DU78" i="17"/>
  <c r="EG78" i="17"/>
  <c r="ES78" i="17"/>
  <c r="FE78" i="17"/>
  <c r="FQ78" i="17"/>
  <c r="GC78" i="17"/>
  <c r="GO78" i="17"/>
  <c r="HA78" i="17"/>
  <c r="HM78" i="17"/>
  <c r="HY78" i="17"/>
  <c r="AV78" i="17"/>
  <c r="BL78" i="17"/>
  <c r="CF78" i="17"/>
  <c r="CV78" i="17"/>
  <c r="DP78" i="17"/>
  <c r="EF78" i="17"/>
  <c r="EV78" i="17"/>
  <c r="FM78" i="17"/>
  <c r="GB78" i="17"/>
  <c r="GR78" i="17"/>
  <c r="HI78" i="17"/>
  <c r="HX78" i="17"/>
  <c r="AW78" i="17"/>
  <c r="BN78" i="17"/>
  <c r="CG78" i="17"/>
  <c r="CX78" i="17"/>
  <c r="DQ78" i="17"/>
  <c r="EH78" i="17"/>
  <c r="EY78" i="17"/>
  <c r="FN78" i="17"/>
  <c r="GD78" i="17"/>
  <c r="GU78" i="17"/>
  <c r="HJ78" i="17"/>
  <c r="HZ78" i="17"/>
  <c r="AX78" i="17"/>
  <c r="BO78" i="17"/>
  <c r="CH78" i="17"/>
  <c r="CY78" i="17"/>
  <c r="DR78" i="17"/>
  <c r="EI78" i="17"/>
  <c r="EZ78" i="17"/>
  <c r="FO78" i="17"/>
  <c r="GE78" i="17"/>
  <c r="GV78" i="17"/>
  <c r="HK78" i="17"/>
  <c r="AY78" i="17"/>
  <c r="BP78" i="17"/>
  <c r="CI78" i="17"/>
  <c r="CZ78" i="17"/>
  <c r="DS78" i="17"/>
  <c r="EJ78" i="17"/>
  <c r="FA78" i="17"/>
  <c r="FP78" i="17"/>
  <c r="GF78" i="17"/>
  <c r="GW78" i="17"/>
  <c r="HL78" i="17"/>
  <c r="AZ78" i="17"/>
  <c r="BT78" i="17"/>
  <c r="CJ78" i="17"/>
  <c r="DD78" i="17"/>
  <c r="DT78" i="17"/>
  <c r="EM78" i="17"/>
  <c r="FB78" i="17"/>
  <c r="FR78" i="17"/>
  <c r="GI78" i="17"/>
  <c r="GX78" i="17"/>
  <c r="HN78" i="17"/>
  <c r="AK78" i="17"/>
  <c r="BB78" i="17"/>
  <c r="BU78" i="17"/>
  <c r="CL78" i="17"/>
  <c r="DE78" i="17"/>
  <c r="DV78" i="17"/>
  <c r="EN78" i="17"/>
  <c r="FC78" i="17"/>
  <c r="FS78" i="17"/>
  <c r="GJ78" i="17"/>
  <c r="GY78" i="17"/>
  <c r="HO78" i="17"/>
  <c r="AL78" i="17"/>
  <c r="BC78" i="17"/>
  <c r="BV78" i="17"/>
  <c r="CM78" i="17"/>
  <c r="DF78" i="17"/>
  <c r="DW78" i="17"/>
  <c r="EO78" i="17"/>
  <c r="FD78" i="17"/>
  <c r="FT78" i="17"/>
  <c r="GK78" i="17"/>
  <c r="GZ78" i="17"/>
  <c r="HP78" i="17"/>
  <c r="AM78" i="17"/>
  <c r="BD78" i="17"/>
  <c r="BW78" i="17"/>
  <c r="CN78" i="17"/>
  <c r="DG78" i="17"/>
  <c r="DX78" i="17"/>
  <c r="EP78" i="17"/>
  <c r="FF78" i="17"/>
  <c r="FW78" i="17"/>
  <c r="GL78" i="17"/>
  <c r="HB78" i="17"/>
  <c r="HS78" i="17"/>
  <c r="AN78" i="17"/>
  <c r="BH78" i="17"/>
  <c r="BX78" i="17"/>
  <c r="CR78" i="17"/>
  <c r="DH78" i="17"/>
  <c r="EB78" i="17"/>
  <c r="EQ78" i="17"/>
  <c r="FG78" i="17"/>
  <c r="FX78" i="17"/>
  <c r="GM78" i="17"/>
  <c r="HC78" i="17"/>
  <c r="HT78" i="17"/>
  <c r="AP78" i="17"/>
  <c r="BI78" i="17"/>
  <c r="BZ78" i="17"/>
  <c r="CS78" i="17"/>
  <c r="DJ78" i="17"/>
  <c r="EC78" i="17"/>
  <c r="ER78" i="17"/>
  <c r="FH78" i="17"/>
  <c r="FY78" i="17"/>
  <c r="GN78" i="17"/>
  <c r="HD78" i="17"/>
  <c r="HU78" i="17"/>
  <c r="AQ78" i="17"/>
  <c r="BJ78" i="17"/>
  <c r="CA78" i="17"/>
  <c r="CT78" i="17"/>
  <c r="DK78" i="17"/>
  <c r="ED78" i="17"/>
  <c r="ET78" i="17"/>
  <c r="FK78" i="17"/>
  <c r="FZ78" i="17"/>
  <c r="GP78" i="17"/>
  <c r="HG78" i="17"/>
  <c r="HV78" i="17"/>
  <c r="DL78" i="17"/>
  <c r="EE78" i="17"/>
  <c r="EU78" i="17"/>
  <c r="FL78" i="17"/>
  <c r="GA78" i="17"/>
  <c r="GQ78" i="17"/>
  <c r="HH78" i="17"/>
  <c r="HW78" i="17"/>
  <c r="AR78" i="17"/>
  <c r="BK78" i="17"/>
  <c r="CB78" i="17"/>
  <c r="CU78" i="17"/>
  <c r="AR66" i="17"/>
  <c r="BD66" i="17"/>
  <c r="BP66" i="17"/>
  <c r="CB66" i="17"/>
  <c r="CN66" i="17"/>
  <c r="CZ66" i="17"/>
  <c r="DL66" i="17"/>
  <c r="DX66" i="17"/>
  <c r="EJ66" i="17"/>
  <c r="EV66" i="17"/>
  <c r="FH66" i="17"/>
  <c r="FT66" i="17"/>
  <c r="GF66" i="17"/>
  <c r="GR66" i="17"/>
  <c r="HD66" i="17"/>
  <c r="HP66" i="17"/>
  <c r="AU66" i="17"/>
  <c r="BG66" i="17"/>
  <c r="BS66" i="17"/>
  <c r="CE66" i="17"/>
  <c r="CQ66" i="17"/>
  <c r="DC66" i="17"/>
  <c r="DO66" i="17"/>
  <c r="EA66" i="17"/>
  <c r="EM66" i="17"/>
  <c r="EY66" i="17"/>
  <c r="FK66" i="17"/>
  <c r="FW66" i="17"/>
  <c r="GI66" i="17"/>
  <c r="GU66" i="17"/>
  <c r="HG66" i="17"/>
  <c r="HS66" i="17"/>
  <c r="AL66" i="17"/>
  <c r="AX66" i="17"/>
  <c r="BJ66" i="17"/>
  <c r="BV66" i="17"/>
  <c r="CH66" i="17"/>
  <c r="CT66" i="17"/>
  <c r="DF66" i="17"/>
  <c r="DR66" i="17"/>
  <c r="ED66" i="17"/>
  <c r="AN66" i="17"/>
  <c r="AZ66" i="17"/>
  <c r="BL66" i="17"/>
  <c r="BX66" i="17"/>
  <c r="CJ66" i="17"/>
  <c r="CV66" i="17"/>
  <c r="DH66" i="17"/>
  <c r="DT66" i="17"/>
  <c r="EF66" i="17"/>
  <c r="ER66" i="17"/>
  <c r="FD66" i="17"/>
  <c r="FP66" i="17"/>
  <c r="GB66" i="17"/>
  <c r="GN66" i="17"/>
  <c r="GZ66" i="17"/>
  <c r="HL66" i="17"/>
  <c r="HX66" i="17"/>
  <c r="BB66" i="17"/>
  <c r="BT66" i="17"/>
  <c r="CL66" i="17"/>
  <c r="DD66" i="17"/>
  <c r="DV66" i="17"/>
  <c r="EN66" i="17"/>
  <c r="FC66" i="17"/>
  <c r="FS66" i="17"/>
  <c r="GJ66" i="17"/>
  <c r="GY66" i="17"/>
  <c r="HO66" i="17"/>
  <c r="AK66" i="17"/>
  <c r="BC66" i="17"/>
  <c r="BU66" i="17"/>
  <c r="CM66" i="17"/>
  <c r="DE66" i="17"/>
  <c r="DW66" i="17"/>
  <c r="EO66" i="17"/>
  <c r="FE66" i="17"/>
  <c r="FU66" i="17"/>
  <c r="GK66" i="17"/>
  <c r="HA66" i="17"/>
  <c r="HQ66" i="17"/>
  <c r="AM66" i="17"/>
  <c r="BE66" i="17"/>
  <c r="BW66" i="17"/>
  <c r="CO66" i="17"/>
  <c r="DG66" i="17"/>
  <c r="DY66" i="17"/>
  <c r="EP66" i="17"/>
  <c r="FF66" i="17"/>
  <c r="FV66" i="17"/>
  <c r="GL66" i="17"/>
  <c r="HB66" i="17"/>
  <c r="HR66" i="17"/>
  <c r="AO66" i="17"/>
  <c r="BF66" i="17"/>
  <c r="BY66" i="17"/>
  <c r="CP66" i="17"/>
  <c r="DI66" i="17"/>
  <c r="DZ66" i="17"/>
  <c r="EQ66" i="17"/>
  <c r="FG66" i="17"/>
  <c r="FX66" i="17"/>
  <c r="GM66" i="17"/>
  <c r="HC66" i="17"/>
  <c r="HT66" i="17"/>
  <c r="AP66" i="17"/>
  <c r="BH66" i="17"/>
  <c r="BZ66" i="17"/>
  <c r="CR66" i="17"/>
  <c r="DJ66" i="17"/>
  <c r="EB66" i="17"/>
  <c r="ES66" i="17"/>
  <c r="FI66" i="17"/>
  <c r="FY66" i="17"/>
  <c r="GO66" i="17"/>
  <c r="HE66" i="17"/>
  <c r="HU66" i="17"/>
  <c r="AQ66" i="17"/>
  <c r="BI66" i="17"/>
  <c r="CA66" i="17"/>
  <c r="CS66" i="17"/>
  <c r="DK66" i="17"/>
  <c r="EC66" i="17"/>
  <c r="ET66" i="17"/>
  <c r="FJ66" i="17"/>
  <c r="FZ66" i="17"/>
  <c r="GP66" i="17"/>
  <c r="HF66" i="17"/>
  <c r="HV66" i="17"/>
  <c r="AS66" i="17"/>
  <c r="BK66" i="17"/>
  <c r="CC66" i="17"/>
  <c r="CU66" i="17"/>
  <c r="DM66" i="17"/>
  <c r="EE66" i="17"/>
  <c r="EU66" i="17"/>
  <c r="FL66" i="17"/>
  <c r="GA66" i="17"/>
  <c r="GQ66" i="17"/>
  <c r="HH66" i="17"/>
  <c r="HW66" i="17"/>
  <c r="AT66" i="17"/>
  <c r="BM66" i="17"/>
  <c r="CD66" i="17"/>
  <c r="CW66" i="17"/>
  <c r="DN66" i="17"/>
  <c r="EG66" i="17"/>
  <c r="EW66" i="17"/>
  <c r="FM66" i="17"/>
  <c r="GC66" i="17"/>
  <c r="GS66" i="17"/>
  <c r="HI66" i="17"/>
  <c r="HY66" i="17"/>
  <c r="AV66" i="17"/>
  <c r="BN66" i="17"/>
  <c r="CF66" i="17"/>
  <c r="CX66" i="17"/>
  <c r="DP66" i="17"/>
  <c r="EH66" i="17"/>
  <c r="EX66" i="17"/>
  <c r="FN66" i="17"/>
  <c r="GD66" i="17"/>
  <c r="GT66" i="17"/>
  <c r="HJ66" i="17"/>
  <c r="HZ66" i="17"/>
  <c r="AW66" i="17"/>
  <c r="BO66" i="17"/>
  <c r="CG66" i="17"/>
  <c r="CY66" i="17"/>
  <c r="DQ66" i="17"/>
  <c r="EI66" i="17"/>
  <c r="EZ66" i="17"/>
  <c r="FO66" i="17"/>
  <c r="GE66" i="17"/>
  <c r="GV66" i="17"/>
  <c r="HK66" i="17"/>
  <c r="AY66" i="17"/>
  <c r="BQ66" i="17"/>
  <c r="CI66" i="17"/>
  <c r="DA66" i="17"/>
  <c r="DS66" i="17"/>
  <c r="EK66" i="17"/>
  <c r="FA66" i="17"/>
  <c r="FQ66" i="17"/>
  <c r="GG66" i="17"/>
  <c r="GW66" i="17"/>
  <c r="HM66" i="17"/>
  <c r="HN66" i="17"/>
  <c r="BA66" i="17"/>
  <c r="BR66" i="17"/>
  <c r="CK66" i="17"/>
  <c r="DB66" i="17"/>
  <c r="DU66" i="17"/>
  <c r="EL66" i="17"/>
  <c r="FB66" i="17"/>
  <c r="GH66" i="17"/>
  <c r="GX66" i="17"/>
  <c r="FR66" i="17"/>
  <c r="AU54" i="17"/>
  <c r="BG54" i="17"/>
  <c r="BS54" i="17"/>
  <c r="CE54" i="17"/>
  <c r="CQ54" i="17"/>
  <c r="DC54" i="17"/>
  <c r="DO54" i="17"/>
  <c r="EA54" i="17"/>
  <c r="EM54" i="17"/>
  <c r="EY54" i="17"/>
  <c r="FK54" i="17"/>
  <c r="FW54" i="17"/>
  <c r="GI54" i="17"/>
  <c r="GU54" i="17"/>
  <c r="HG54" i="17"/>
  <c r="HS54" i="17"/>
  <c r="AV54" i="17"/>
  <c r="BH54" i="17"/>
  <c r="BT54" i="17"/>
  <c r="CF54" i="17"/>
  <c r="CR54" i="17"/>
  <c r="DD54" i="17"/>
  <c r="DP54" i="17"/>
  <c r="EB54" i="17"/>
  <c r="EN54" i="17"/>
  <c r="EZ54" i="17"/>
  <c r="FL54" i="17"/>
  <c r="FX54" i="17"/>
  <c r="GJ54" i="17"/>
  <c r="GV54" i="17"/>
  <c r="HH54" i="17"/>
  <c r="HT54" i="17"/>
  <c r="AL54" i="17"/>
  <c r="AX54" i="17"/>
  <c r="BJ54" i="17"/>
  <c r="BV54" i="17"/>
  <c r="CH54" i="17"/>
  <c r="CT54" i="17"/>
  <c r="DF54" i="17"/>
  <c r="DR54" i="17"/>
  <c r="ED54" i="17"/>
  <c r="EP54" i="17"/>
  <c r="FB54" i="17"/>
  <c r="FN54" i="17"/>
  <c r="FZ54" i="17"/>
  <c r="GL54" i="17"/>
  <c r="GX54" i="17"/>
  <c r="HJ54" i="17"/>
  <c r="HV54" i="17"/>
  <c r="AR54" i="17"/>
  <c r="BI54" i="17"/>
  <c r="BY54" i="17"/>
  <c r="CN54" i="17"/>
  <c r="DE54" i="17"/>
  <c r="DU54" i="17"/>
  <c r="EJ54" i="17"/>
  <c r="FA54" i="17"/>
  <c r="FQ54" i="17"/>
  <c r="GF54" i="17"/>
  <c r="GW54" i="17"/>
  <c r="HM54" i="17"/>
  <c r="AS54" i="17"/>
  <c r="BK54" i="17"/>
  <c r="BZ54" i="17"/>
  <c r="CO54" i="17"/>
  <c r="DG54" i="17"/>
  <c r="DV54" i="17"/>
  <c r="EK54" i="17"/>
  <c r="FC54" i="17"/>
  <c r="FR54" i="17"/>
  <c r="GG54" i="17"/>
  <c r="GY54" i="17"/>
  <c r="HN54" i="17"/>
  <c r="AT54" i="17"/>
  <c r="BL54" i="17"/>
  <c r="CA54" i="17"/>
  <c r="CP54" i="17"/>
  <c r="DH54" i="17"/>
  <c r="DW54" i="17"/>
  <c r="EL54" i="17"/>
  <c r="FD54" i="17"/>
  <c r="FS54" i="17"/>
  <c r="GH54" i="17"/>
  <c r="GZ54" i="17"/>
  <c r="HO54" i="17"/>
  <c r="AW54" i="17"/>
  <c r="BM54" i="17"/>
  <c r="CB54" i="17"/>
  <c r="CS54" i="17"/>
  <c r="DI54" i="17"/>
  <c r="DX54" i="17"/>
  <c r="EO54" i="17"/>
  <c r="FE54" i="17"/>
  <c r="FT54" i="17"/>
  <c r="GK54" i="17"/>
  <c r="HA54" i="17"/>
  <c r="HP54" i="17"/>
  <c r="AY54" i="17"/>
  <c r="BN54" i="17"/>
  <c r="CC54" i="17"/>
  <c r="CU54" i="17"/>
  <c r="DJ54" i="17"/>
  <c r="DY54" i="17"/>
  <c r="EQ54" i="17"/>
  <c r="FF54" i="17"/>
  <c r="FU54" i="17"/>
  <c r="GM54" i="17"/>
  <c r="HB54" i="17"/>
  <c r="HQ54" i="17"/>
  <c r="AZ54" i="17"/>
  <c r="BO54" i="17"/>
  <c r="CD54" i="17"/>
  <c r="CV54" i="17"/>
  <c r="DK54" i="17"/>
  <c r="DZ54" i="17"/>
  <c r="ER54" i="17"/>
  <c r="FG54" i="17"/>
  <c r="FV54" i="17"/>
  <c r="GN54" i="17"/>
  <c r="HC54" i="17"/>
  <c r="HR54" i="17"/>
  <c r="AK54" i="17"/>
  <c r="BA54" i="17"/>
  <c r="BP54" i="17"/>
  <c r="CG54" i="17"/>
  <c r="CW54" i="17"/>
  <c r="DL54" i="17"/>
  <c r="EC54" i="17"/>
  <c r="ES54" i="17"/>
  <c r="FH54" i="17"/>
  <c r="FY54" i="17"/>
  <c r="GO54" i="17"/>
  <c r="HD54" i="17"/>
  <c r="HU54" i="17"/>
  <c r="AM54" i="17"/>
  <c r="BB54" i="17"/>
  <c r="BQ54" i="17"/>
  <c r="CI54" i="17"/>
  <c r="CX54" i="17"/>
  <c r="DM54" i="17"/>
  <c r="EE54" i="17"/>
  <c r="ET54" i="17"/>
  <c r="FI54" i="17"/>
  <c r="GA54" i="17"/>
  <c r="GP54" i="17"/>
  <c r="HE54" i="17"/>
  <c r="HW54" i="17"/>
  <c r="AN54" i="17"/>
  <c r="BC54" i="17"/>
  <c r="BR54" i="17"/>
  <c r="CJ54" i="17"/>
  <c r="CY54" i="17"/>
  <c r="DN54" i="17"/>
  <c r="EF54" i="17"/>
  <c r="EU54" i="17"/>
  <c r="FJ54" i="17"/>
  <c r="GB54" i="17"/>
  <c r="GQ54" i="17"/>
  <c r="HF54" i="17"/>
  <c r="HX54" i="17"/>
  <c r="AO54" i="17"/>
  <c r="BD54" i="17"/>
  <c r="BU54" i="17"/>
  <c r="CK54" i="17"/>
  <c r="CZ54" i="17"/>
  <c r="DQ54" i="17"/>
  <c r="EG54" i="17"/>
  <c r="EV54" i="17"/>
  <c r="FM54" i="17"/>
  <c r="GC54" i="17"/>
  <c r="GR54" i="17"/>
  <c r="HI54" i="17"/>
  <c r="HY54" i="17"/>
  <c r="AP54" i="17"/>
  <c r="BE54" i="17"/>
  <c r="BW54" i="17"/>
  <c r="CL54" i="17"/>
  <c r="DA54" i="17"/>
  <c r="DS54" i="17"/>
  <c r="EH54" i="17"/>
  <c r="EW54" i="17"/>
  <c r="FO54" i="17"/>
  <c r="GD54" i="17"/>
  <c r="GS54" i="17"/>
  <c r="HK54" i="17"/>
  <c r="HZ54" i="17"/>
  <c r="AQ54" i="17"/>
  <c r="BF54" i="17"/>
  <c r="BX54" i="17"/>
  <c r="CM54" i="17"/>
  <c r="DB54" i="17"/>
  <c r="DT54" i="17"/>
  <c r="EI54" i="17"/>
  <c r="EX54" i="17"/>
  <c r="FP54" i="17"/>
  <c r="GE54" i="17"/>
  <c r="GT54" i="17"/>
  <c r="HL54" i="17"/>
  <c r="AT42" i="17"/>
  <c r="BF42" i="17"/>
  <c r="BR42" i="17"/>
  <c r="CD42" i="17"/>
  <c r="CP42" i="17"/>
  <c r="DB42" i="17"/>
  <c r="DN42" i="17"/>
  <c r="DZ42" i="17"/>
  <c r="EL42" i="17"/>
  <c r="EX42" i="17"/>
  <c r="FJ42" i="17"/>
  <c r="FV42" i="17"/>
  <c r="GH42" i="17"/>
  <c r="GT42" i="17"/>
  <c r="HF42" i="17"/>
  <c r="HR42" i="17"/>
  <c r="AK42" i="17"/>
  <c r="AW42" i="17"/>
  <c r="BI42" i="17"/>
  <c r="BU42" i="17"/>
  <c r="CG42" i="17"/>
  <c r="CS42" i="17"/>
  <c r="DE42" i="17"/>
  <c r="DQ42" i="17"/>
  <c r="EC42" i="17"/>
  <c r="EO42" i="17"/>
  <c r="FA42" i="17"/>
  <c r="FM42" i="17"/>
  <c r="FY42" i="17"/>
  <c r="GK42" i="17"/>
  <c r="GW42" i="17"/>
  <c r="HI42" i="17"/>
  <c r="HU42" i="17"/>
  <c r="AL42" i="17"/>
  <c r="AX42" i="17"/>
  <c r="BJ42" i="17"/>
  <c r="BV42" i="17"/>
  <c r="CH42" i="17"/>
  <c r="CT42" i="17"/>
  <c r="DF42" i="17"/>
  <c r="DR42" i="17"/>
  <c r="ED42" i="17"/>
  <c r="EP42" i="17"/>
  <c r="FB42" i="17"/>
  <c r="FN42" i="17"/>
  <c r="FZ42" i="17"/>
  <c r="GL42" i="17"/>
  <c r="GX42" i="17"/>
  <c r="HJ42" i="17"/>
  <c r="HV42" i="17"/>
  <c r="AO42" i="17"/>
  <c r="BD42" i="17"/>
  <c r="BT42" i="17"/>
  <c r="CK42" i="17"/>
  <c r="CZ42" i="17"/>
  <c r="DP42" i="17"/>
  <c r="EG42" i="17"/>
  <c r="EV42" i="17"/>
  <c r="FL42" i="17"/>
  <c r="GC42" i="17"/>
  <c r="GR42" i="17"/>
  <c r="HH42" i="17"/>
  <c r="HY42" i="17"/>
  <c r="AU42" i="17"/>
  <c r="BL42" i="17"/>
  <c r="CA42" i="17"/>
  <c r="CQ42" i="17"/>
  <c r="DH42" i="17"/>
  <c r="DW42" i="17"/>
  <c r="EM42" i="17"/>
  <c r="FD42" i="17"/>
  <c r="FS42" i="17"/>
  <c r="GI42" i="17"/>
  <c r="GZ42" i="17"/>
  <c r="HO42" i="17"/>
  <c r="AZ42" i="17"/>
  <c r="BO42" i="17"/>
  <c r="CE42" i="17"/>
  <c r="CV42" i="17"/>
  <c r="DK42" i="17"/>
  <c r="EA42" i="17"/>
  <c r="ER42" i="17"/>
  <c r="FG42" i="17"/>
  <c r="FW42" i="17"/>
  <c r="GN42" i="17"/>
  <c r="HC42" i="17"/>
  <c r="HS42" i="17"/>
  <c r="BA42" i="17"/>
  <c r="BP42" i="17"/>
  <c r="CF42" i="17"/>
  <c r="CW42" i="17"/>
  <c r="DL42" i="17"/>
  <c r="EB42" i="17"/>
  <c r="ES42" i="17"/>
  <c r="FH42" i="17"/>
  <c r="FX42" i="17"/>
  <c r="GO42" i="17"/>
  <c r="HD42" i="17"/>
  <c r="HT42" i="17"/>
  <c r="AM42" i="17"/>
  <c r="BB42" i="17"/>
  <c r="BQ42" i="17"/>
  <c r="CI42" i="17"/>
  <c r="CX42" i="17"/>
  <c r="DM42" i="17"/>
  <c r="EE42" i="17"/>
  <c r="ET42" i="17"/>
  <c r="FI42" i="17"/>
  <c r="GA42" i="17"/>
  <c r="GP42" i="17"/>
  <c r="HE42" i="17"/>
  <c r="HW42" i="17"/>
  <c r="AQ42" i="17"/>
  <c r="BS42" i="17"/>
  <c r="CR42" i="17"/>
  <c r="DU42" i="17"/>
  <c r="EW42" i="17"/>
  <c r="FU42" i="17"/>
  <c r="GY42" i="17"/>
  <c r="AR42" i="17"/>
  <c r="BW42" i="17"/>
  <c r="CU42" i="17"/>
  <c r="DV42" i="17"/>
  <c r="EY42" i="17"/>
  <c r="GB42" i="17"/>
  <c r="HA42" i="17"/>
  <c r="AS42" i="17"/>
  <c r="BX42" i="17"/>
  <c r="CY42" i="17"/>
  <c r="DX42" i="17"/>
  <c r="EZ42" i="17"/>
  <c r="GD42" i="17"/>
  <c r="HB42" i="17"/>
  <c r="AV42" i="17"/>
  <c r="BY42" i="17"/>
  <c r="DA42" i="17"/>
  <c r="DY42" i="17"/>
  <c r="FC42" i="17"/>
  <c r="GE42" i="17"/>
  <c r="HG42" i="17"/>
  <c r="AY42" i="17"/>
  <c r="BZ42" i="17"/>
  <c r="DC42" i="17"/>
  <c r="EF42" i="17"/>
  <c r="FE42" i="17"/>
  <c r="GF42" i="17"/>
  <c r="HK42" i="17"/>
  <c r="BC42" i="17"/>
  <c r="CB42" i="17"/>
  <c r="DD42" i="17"/>
  <c r="EH42" i="17"/>
  <c r="FF42" i="17"/>
  <c r="GG42" i="17"/>
  <c r="HL42" i="17"/>
  <c r="BE42" i="17"/>
  <c r="CC42" i="17"/>
  <c r="DG42" i="17"/>
  <c r="EI42" i="17"/>
  <c r="FK42" i="17"/>
  <c r="GJ42" i="17"/>
  <c r="HM42" i="17"/>
  <c r="BG42" i="17"/>
  <c r="CJ42" i="17"/>
  <c r="DI42" i="17"/>
  <c r="EJ42" i="17"/>
  <c r="FO42" i="17"/>
  <c r="GM42" i="17"/>
  <c r="HN42" i="17"/>
  <c r="BH42" i="17"/>
  <c r="CL42" i="17"/>
  <c r="DJ42" i="17"/>
  <c r="EK42" i="17"/>
  <c r="FP42" i="17"/>
  <c r="GQ42" i="17"/>
  <c r="HP42" i="17"/>
  <c r="BK42" i="17"/>
  <c r="CM42" i="17"/>
  <c r="DO42" i="17"/>
  <c r="EN42" i="17"/>
  <c r="FQ42" i="17"/>
  <c r="GS42" i="17"/>
  <c r="HQ42" i="17"/>
  <c r="AN42" i="17"/>
  <c r="BM42" i="17"/>
  <c r="CN42" i="17"/>
  <c r="DS42" i="17"/>
  <c r="EQ42" i="17"/>
  <c r="FR42" i="17"/>
  <c r="GU42" i="17"/>
  <c r="HX42" i="17"/>
  <c r="GV42" i="17"/>
  <c r="HZ42" i="17"/>
  <c r="AP42" i="17"/>
  <c r="BN42" i="17"/>
  <c r="CO42" i="17"/>
  <c r="DT42" i="17"/>
  <c r="EU42" i="17"/>
  <c r="FT42" i="17"/>
  <c r="AO30" i="17"/>
  <c r="BA30" i="17"/>
  <c r="BM30" i="17"/>
  <c r="BY30" i="17"/>
  <c r="CK30" i="17"/>
  <c r="CW30" i="17"/>
  <c r="DI30" i="17"/>
  <c r="DU30" i="17"/>
  <c r="EG30" i="17"/>
  <c r="ES30" i="17"/>
  <c r="FE30" i="17"/>
  <c r="FQ30" i="17"/>
  <c r="GC30" i="17"/>
  <c r="GO30" i="17"/>
  <c r="HA30" i="17"/>
  <c r="HM30" i="17"/>
  <c r="HY30" i="17"/>
  <c r="AQ30" i="17"/>
  <c r="BC30" i="17"/>
  <c r="BO30" i="17"/>
  <c r="CA30" i="17"/>
  <c r="CM30" i="17"/>
  <c r="CY30" i="17"/>
  <c r="DK30" i="17"/>
  <c r="DW30" i="17"/>
  <c r="EI30" i="17"/>
  <c r="AR30" i="17"/>
  <c r="BD30" i="17"/>
  <c r="BP30" i="17"/>
  <c r="CB30" i="17"/>
  <c r="CN30" i="17"/>
  <c r="CZ30" i="17"/>
  <c r="DL30" i="17"/>
  <c r="DX30" i="17"/>
  <c r="EJ30" i="17"/>
  <c r="AV30" i="17"/>
  <c r="BH30" i="17"/>
  <c r="BT30" i="17"/>
  <c r="CF30" i="17"/>
  <c r="CR30" i="17"/>
  <c r="DD30" i="17"/>
  <c r="DP30" i="17"/>
  <c r="EB30" i="17"/>
  <c r="AS30" i="17"/>
  <c r="BJ30" i="17"/>
  <c r="CC30" i="17"/>
  <c r="CT30" i="17"/>
  <c r="DM30" i="17"/>
  <c r="ED30" i="17"/>
  <c r="ET30" i="17"/>
  <c r="FG30" i="17"/>
  <c r="FT30" i="17"/>
  <c r="GG30" i="17"/>
  <c r="GT30" i="17"/>
  <c r="HG30" i="17"/>
  <c r="HT30" i="17"/>
  <c r="AW30" i="17"/>
  <c r="BN30" i="17"/>
  <c r="CG30" i="17"/>
  <c r="CX30" i="17"/>
  <c r="DQ30" i="17"/>
  <c r="EH30" i="17"/>
  <c r="EW30" i="17"/>
  <c r="FJ30" i="17"/>
  <c r="FW30" i="17"/>
  <c r="GJ30" i="17"/>
  <c r="GW30" i="17"/>
  <c r="HJ30" i="17"/>
  <c r="HW30" i="17"/>
  <c r="AY30" i="17"/>
  <c r="BR30" i="17"/>
  <c r="CI30" i="17"/>
  <c r="DB30" i="17"/>
  <c r="DS30" i="17"/>
  <c r="EL30" i="17"/>
  <c r="EY30" i="17"/>
  <c r="FL30" i="17"/>
  <c r="FY30" i="17"/>
  <c r="GL30" i="17"/>
  <c r="GY30" i="17"/>
  <c r="HL30" i="17"/>
  <c r="HZ30" i="17"/>
  <c r="AT30" i="17"/>
  <c r="BS30" i="17"/>
  <c r="CP30" i="17"/>
  <c r="DN30" i="17"/>
  <c r="EM30" i="17"/>
  <c r="FC30" i="17"/>
  <c r="FU30" i="17"/>
  <c r="GM30" i="17"/>
  <c r="HD30" i="17"/>
  <c r="HU30" i="17"/>
  <c r="AU30" i="17"/>
  <c r="BU30" i="17"/>
  <c r="CQ30" i="17"/>
  <c r="AX30" i="17"/>
  <c r="BV30" i="17"/>
  <c r="CS30" i="17"/>
  <c r="AZ30" i="17"/>
  <c r="BW30" i="17"/>
  <c r="BB30" i="17"/>
  <c r="BX30" i="17"/>
  <c r="CV30" i="17"/>
  <c r="BE30" i="17"/>
  <c r="BZ30" i="17"/>
  <c r="BF30" i="17"/>
  <c r="CD30" i="17"/>
  <c r="DC30" i="17"/>
  <c r="DZ30" i="17"/>
  <c r="EU30" i="17"/>
  <c r="FM30" i="17"/>
  <c r="GD30" i="17"/>
  <c r="GU30" i="17"/>
  <c r="HN30" i="17"/>
  <c r="AK30" i="17"/>
  <c r="BG30" i="17"/>
  <c r="CE30" i="17"/>
  <c r="DE30" i="17"/>
  <c r="EA30" i="17"/>
  <c r="EV30" i="17"/>
  <c r="FN30" i="17"/>
  <c r="GE30" i="17"/>
  <c r="GV30" i="17"/>
  <c r="HO30" i="17"/>
  <c r="AL30" i="17"/>
  <c r="BI30" i="17"/>
  <c r="CH30" i="17"/>
  <c r="AM30" i="17"/>
  <c r="BK30" i="17"/>
  <c r="CJ30" i="17"/>
  <c r="DG30" i="17"/>
  <c r="EE30" i="17"/>
  <c r="EZ30" i="17"/>
  <c r="FP30" i="17"/>
  <c r="GH30" i="17"/>
  <c r="GZ30" i="17"/>
  <c r="HQ30" i="17"/>
  <c r="AN30" i="17"/>
  <c r="BL30" i="17"/>
  <c r="CL30" i="17"/>
  <c r="DH30" i="17"/>
  <c r="EF30" i="17"/>
  <c r="FA30" i="17"/>
  <c r="FR30" i="17"/>
  <c r="GI30" i="17"/>
  <c r="HB30" i="17"/>
  <c r="HR30" i="17"/>
  <c r="DT30" i="17"/>
  <c r="FD30" i="17"/>
  <c r="GF30" i="17"/>
  <c r="HI30" i="17"/>
  <c r="DV30" i="17"/>
  <c r="FF30" i="17"/>
  <c r="GK30" i="17"/>
  <c r="HK30" i="17"/>
  <c r="BQ30" i="17"/>
  <c r="EK30" i="17"/>
  <c r="FK30" i="17"/>
  <c r="GQ30" i="17"/>
  <c r="HV30" i="17"/>
  <c r="CO30" i="17"/>
  <c r="EN30" i="17"/>
  <c r="FO30" i="17"/>
  <c r="GR30" i="17"/>
  <c r="HX30" i="17"/>
  <c r="CU30" i="17"/>
  <c r="EO30" i="17"/>
  <c r="FS30" i="17"/>
  <c r="GS30" i="17"/>
  <c r="DJ30" i="17"/>
  <c r="ER30" i="17"/>
  <c r="FZ30" i="17"/>
  <c r="HE30" i="17"/>
  <c r="DO30" i="17"/>
  <c r="EX30" i="17"/>
  <c r="GA30" i="17"/>
  <c r="HF30" i="17"/>
  <c r="DA30" i="17"/>
  <c r="GB30" i="17"/>
  <c r="DF30" i="17"/>
  <c r="GN30" i="17"/>
  <c r="DR30" i="17"/>
  <c r="GP30" i="17"/>
  <c r="DY30" i="17"/>
  <c r="GX30" i="17"/>
  <c r="EC30" i="17"/>
  <c r="HC30" i="17"/>
  <c r="EP30" i="17"/>
  <c r="HH30" i="17"/>
  <c r="EQ30" i="17"/>
  <c r="HP30" i="17"/>
  <c r="FB30" i="17"/>
  <c r="HS30" i="17"/>
  <c r="FH30" i="17"/>
  <c r="FI30" i="17"/>
  <c r="FV30" i="17"/>
  <c r="AP30" i="17"/>
  <c r="FX30" i="17"/>
  <c r="AN18" i="17"/>
  <c r="AZ18" i="17"/>
  <c r="BL18" i="17"/>
  <c r="BX18" i="17"/>
  <c r="CJ18" i="17"/>
  <c r="CV18" i="17"/>
  <c r="DH18" i="17"/>
  <c r="DT18" i="17"/>
  <c r="EF18" i="17"/>
  <c r="ER18" i="17"/>
  <c r="FD18" i="17"/>
  <c r="FP18" i="17"/>
  <c r="GB18" i="17"/>
  <c r="GN18" i="17"/>
  <c r="GZ18" i="17"/>
  <c r="HL18" i="17"/>
  <c r="HX18" i="17"/>
  <c r="AP18" i="17"/>
  <c r="BB18" i="17"/>
  <c r="BN18" i="17"/>
  <c r="BZ18" i="17"/>
  <c r="CL18" i="17"/>
  <c r="CX18" i="17"/>
  <c r="DJ18" i="17"/>
  <c r="AQ18" i="17"/>
  <c r="BC18" i="17"/>
  <c r="BO18" i="17"/>
  <c r="CA18" i="17"/>
  <c r="CM18" i="17"/>
  <c r="CY18" i="17"/>
  <c r="DK18" i="17"/>
  <c r="DW18" i="17"/>
  <c r="EI18" i="17"/>
  <c r="EU18" i="17"/>
  <c r="FG18" i="17"/>
  <c r="FS18" i="17"/>
  <c r="GE18" i="17"/>
  <c r="GQ18" i="17"/>
  <c r="HC18" i="17"/>
  <c r="HO18" i="17"/>
  <c r="AS18" i="17"/>
  <c r="BH18" i="17"/>
  <c r="BW18" i="17"/>
  <c r="CO18" i="17"/>
  <c r="DD18" i="17"/>
  <c r="DS18" i="17"/>
  <c r="EH18" i="17"/>
  <c r="EW18" i="17"/>
  <c r="FK18" i="17"/>
  <c r="FY18" i="17"/>
  <c r="GM18" i="17"/>
  <c r="HB18" i="17"/>
  <c r="HQ18" i="17"/>
  <c r="AW18" i="17"/>
  <c r="BM18" i="17"/>
  <c r="CD18" i="17"/>
  <c r="CS18" i="17"/>
  <c r="DI18" i="17"/>
  <c r="DY18" i="17"/>
  <c r="EM18" i="17"/>
  <c r="FA18" i="17"/>
  <c r="FO18" i="17"/>
  <c r="GD18" i="17"/>
  <c r="GS18" i="17"/>
  <c r="HG18" i="17"/>
  <c r="HU18" i="17"/>
  <c r="AY18" i="17"/>
  <c r="BQ18" i="17"/>
  <c r="CF18" i="17"/>
  <c r="CU18" i="17"/>
  <c r="DM18" i="17"/>
  <c r="EA18" i="17"/>
  <c r="EO18" i="17"/>
  <c r="FC18" i="17"/>
  <c r="FR18" i="17"/>
  <c r="GG18" i="17"/>
  <c r="GU18" i="17"/>
  <c r="HI18" i="17"/>
  <c r="HW18" i="17"/>
  <c r="AM18" i="17"/>
  <c r="BE18" i="17"/>
  <c r="BT18" i="17"/>
  <c r="CI18" i="17"/>
  <c r="DA18" i="17"/>
  <c r="DP18" i="17"/>
  <c r="ED18" i="17"/>
  <c r="ES18" i="17"/>
  <c r="FH18" i="17"/>
  <c r="FV18" i="17"/>
  <c r="GJ18" i="17"/>
  <c r="GX18" i="17"/>
  <c r="HM18" i="17"/>
  <c r="AO18" i="17"/>
  <c r="BF18" i="17"/>
  <c r="BU18" i="17"/>
  <c r="CK18" i="17"/>
  <c r="DB18" i="17"/>
  <c r="DQ18" i="17"/>
  <c r="EE18" i="17"/>
  <c r="ET18" i="17"/>
  <c r="FI18" i="17"/>
  <c r="FW18" i="17"/>
  <c r="GK18" i="17"/>
  <c r="GY18" i="17"/>
  <c r="HN18" i="17"/>
  <c r="BA18" i="17"/>
  <c r="CC18" i="17"/>
  <c r="DE18" i="17"/>
  <c r="EC18" i="17"/>
  <c r="FB18" i="17"/>
  <c r="GA18" i="17"/>
  <c r="HA18" i="17"/>
  <c r="HY18" i="17"/>
  <c r="BG18" i="17"/>
  <c r="CG18" i="17"/>
  <c r="DG18" i="17"/>
  <c r="EJ18" i="17"/>
  <c r="FF18" i="17"/>
  <c r="GF18" i="17"/>
  <c r="HE18" i="17"/>
  <c r="BI18" i="17"/>
  <c r="CH18" i="17"/>
  <c r="DL18" i="17"/>
  <c r="EK18" i="17"/>
  <c r="FJ18" i="17"/>
  <c r="BJ18" i="17"/>
  <c r="CN18" i="17"/>
  <c r="DN18" i="17"/>
  <c r="EL18" i="17"/>
  <c r="FL18" i="17"/>
  <c r="GI18" i="17"/>
  <c r="HH18" i="17"/>
  <c r="AK18" i="17"/>
  <c r="BK18" i="17"/>
  <c r="CP18" i="17"/>
  <c r="DO18" i="17"/>
  <c r="EN18" i="17"/>
  <c r="FM18" i="17"/>
  <c r="AL18" i="17"/>
  <c r="BP18" i="17"/>
  <c r="CQ18" i="17"/>
  <c r="DR18" i="17"/>
  <c r="EP18" i="17"/>
  <c r="FN18" i="17"/>
  <c r="GO18" i="17"/>
  <c r="HK18" i="17"/>
  <c r="AT18" i="17"/>
  <c r="BS18" i="17"/>
  <c r="CT18" i="17"/>
  <c r="DV18" i="17"/>
  <c r="EV18" i="17"/>
  <c r="FT18" i="17"/>
  <c r="GR18" i="17"/>
  <c r="HR18" i="17"/>
  <c r="AU18" i="17"/>
  <c r="BV18" i="17"/>
  <c r="CW18" i="17"/>
  <c r="DX18" i="17"/>
  <c r="EX18" i="17"/>
  <c r="FU18" i="17"/>
  <c r="GT18" i="17"/>
  <c r="HS18" i="17"/>
  <c r="AV18" i="17"/>
  <c r="BY18" i="17"/>
  <c r="CZ18" i="17"/>
  <c r="DZ18" i="17"/>
  <c r="EY18" i="17"/>
  <c r="FX18" i="17"/>
  <c r="GV18" i="17"/>
  <c r="HT18" i="17"/>
  <c r="CE18" i="17"/>
  <c r="GC18" i="17"/>
  <c r="CR18" i="17"/>
  <c r="GH18" i="17"/>
  <c r="DC18" i="17"/>
  <c r="GL18" i="17"/>
  <c r="DF18" i="17"/>
  <c r="GP18" i="17"/>
  <c r="DU18" i="17"/>
  <c r="GW18" i="17"/>
  <c r="EB18" i="17"/>
  <c r="HD18" i="17"/>
  <c r="EG18" i="17"/>
  <c r="HF18" i="17"/>
  <c r="AR18" i="17"/>
  <c r="EQ18" i="17"/>
  <c r="HJ18" i="17"/>
  <c r="AX18" i="17"/>
  <c r="EZ18" i="17"/>
  <c r="HP18" i="17"/>
  <c r="BD18" i="17"/>
  <c r="FE18" i="17"/>
  <c r="HV18" i="17"/>
  <c r="BR18" i="17"/>
  <c r="FQ18" i="17"/>
  <c r="HZ18" i="17"/>
  <c r="CB18" i="17"/>
  <c r="FZ18" i="17"/>
  <c r="AN55" i="17"/>
  <c r="AZ55" i="17"/>
  <c r="BL55" i="17"/>
  <c r="BX55" i="17"/>
  <c r="CJ55" i="17"/>
  <c r="CV55" i="17"/>
  <c r="DH55" i="17"/>
  <c r="DT55" i="17"/>
  <c r="EF55" i="17"/>
  <c r="ER55" i="17"/>
  <c r="FD55" i="17"/>
  <c r="FP55" i="17"/>
  <c r="GB55" i="17"/>
  <c r="GN55" i="17"/>
  <c r="GZ55" i="17"/>
  <c r="HL55" i="17"/>
  <c r="HX55" i="17"/>
  <c r="AO55" i="17"/>
  <c r="BA55" i="17"/>
  <c r="BM55" i="17"/>
  <c r="BY55" i="17"/>
  <c r="CK55" i="17"/>
  <c r="CW55" i="17"/>
  <c r="DI55" i="17"/>
  <c r="DU55" i="17"/>
  <c r="EG55" i="17"/>
  <c r="ES55" i="17"/>
  <c r="FE55" i="17"/>
  <c r="FQ55" i="17"/>
  <c r="GC55" i="17"/>
  <c r="GO55" i="17"/>
  <c r="HA55" i="17"/>
  <c r="HM55" i="17"/>
  <c r="HY55" i="17"/>
  <c r="AQ55" i="17"/>
  <c r="BC55" i="17"/>
  <c r="BO55" i="17"/>
  <c r="CA55" i="17"/>
  <c r="CM55" i="17"/>
  <c r="CY55" i="17"/>
  <c r="DK55" i="17"/>
  <c r="DW55" i="17"/>
  <c r="EI55" i="17"/>
  <c r="EU55" i="17"/>
  <c r="FG55" i="17"/>
  <c r="FS55" i="17"/>
  <c r="GE55" i="17"/>
  <c r="GQ55" i="17"/>
  <c r="HC55" i="17"/>
  <c r="HO55" i="17"/>
  <c r="AK55" i="17"/>
  <c r="BB55" i="17"/>
  <c r="BR55" i="17"/>
  <c r="CG55" i="17"/>
  <c r="CX55" i="17"/>
  <c r="DN55" i="17"/>
  <c r="EC55" i="17"/>
  <c r="ET55" i="17"/>
  <c r="FJ55" i="17"/>
  <c r="FY55" i="17"/>
  <c r="GP55" i="17"/>
  <c r="HF55" i="17"/>
  <c r="HU55" i="17"/>
  <c r="AL55" i="17"/>
  <c r="BD55" i="17"/>
  <c r="BS55" i="17"/>
  <c r="CH55" i="17"/>
  <c r="CZ55" i="17"/>
  <c r="DO55" i="17"/>
  <c r="ED55" i="17"/>
  <c r="EV55" i="17"/>
  <c r="FK55" i="17"/>
  <c r="FZ55" i="17"/>
  <c r="GR55" i="17"/>
  <c r="HG55" i="17"/>
  <c r="HV55" i="17"/>
  <c r="AM55" i="17"/>
  <c r="BE55" i="17"/>
  <c r="BT55" i="17"/>
  <c r="CI55" i="17"/>
  <c r="DA55" i="17"/>
  <c r="DP55" i="17"/>
  <c r="EE55" i="17"/>
  <c r="EW55" i="17"/>
  <c r="FL55" i="17"/>
  <c r="GA55" i="17"/>
  <c r="GS55" i="17"/>
  <c r="HH55" i="17"/>
  <c r="AP55" i="17"/>
  <c r="BF55" i="17"/>
  <c r="BU55" i="17"/>
  <c r="CL55" i="17"/>
  <c r="DB55" i="17"/>
  <c r="DQ55" i="17"/>
  <c r="EH55" i="17"/>
  <c r="EX55" i="17"/>
  <c r="FM55" i="17"/>
  <c r="GD55" i="17"/>
  <c r="GT55" i="17"/>
  <c r="HI55" i="17"/>
  <c r="AR55" i="17"/>
  <c r="BG55" i="17"/>
  <c r="BV55" i="17"/>
  <c r="CN55" i="17"/>
  <c r="DC55" i="17"/>
  <c r="DR55" i="17"/>
  <c r="EJ55" i="17"/>
  <c r="EY55" i="17"/>
  <c r="FN55" i="17"/>
  <c r="GF55" i="17"/>
  <c r="GU55" i="17"/>
  <c r="HJ55" i="17"/>
  <c r="AS55" i="17"/>
  <c r="BH55" i="17"/>
  <c r="BW55" i="17"/>
  <c r="CO55" i="17"/>
  <c r="DD55" i="17"/>
  <c r="DS55" i="17"/>
  <c r="EK55" i="17"/>
  <c r="EZ55" i="17"/>
  <c r="FO55" i="17"/>
  <c r="GG55" i="17"/>
  <c r="GV55" i="17"/>
  <c r="HK55" i="17"/>
  <c r="AT55" i="17"/>
  <c r="BI55" i="17"/>
  <c r="BZ55" i="17"/>
  <c r="CP55" i="17"/>
  <c r="DE55" i="17"/>
  <c r="DV55" i="17"/>
  <c r="EL55" i="17"/>
  <c r="FA55" i="17"/>
  <c r="FR55" i="17"/>
  <c r="GH55" i="17"/>
  <c r="GW55" i="17"/>
  <c r="HN55" i="17"/>
  <c r="AU55" i="17"/>
  <c r="BJ55" i="17"/>
  <c r="CB55" i="17"/>
  <c r="CQ55" i="17"/>
  <c r="DF55" i="17"/>
  <c r="DX55" i="17"/>
  <c r="EM55" i="17"/>
  <c r="FB55" i="17"/>
  <c r="FT55" i="17"/>
  <c r="GI55" i="17"/>
  <c r="GX55" i="17"/>
  <c r="HP55" i="17"/>
  <c r="AV55" i="17"/>
  <c r="BK55" i="17"/>
  <c r="CC55" i="17"/>
  <c r="CR55" i="17"/>
  <c r="DG55" i="17"/>
  <c r="DY55" i="17"/>
  <c r="EN55" i="17"/>
  <c r="FC55" i="17"/>
  <c r="FU55" i="17"/>
  <c r="GJ55" i="17"/>
  <c r="GY55" i="17"/>
  <c r="HQ55" i="17"/>
  <c r="AW55" i="17"/>
  <c r="BN55" i="17"/>
  <c r="CD55" i="17"/>
  <c r="CS55" i="17"/>
  <c r="DJ55" i="17"/>
  <c r="DZ55" i="17"/>
  <c r="EO55" i="17"/>
  <c r="FF55" i="17"/>
  <c r="FV55" i="17"/>
  <c r="GK55" i="17"/>
  <c r="HB55" i="17"/>
  <c r="HR55" i="17"/>
  <c r="AX55" i="17"/>
  <c r="BP55" i="17"/>
  <c r="CE55" i="17"/>
  <c r="CT55" i="17"/>
  <c r="DL55" i="17"/>
  <c r="EA55" i="17"/>
  <c r="EP55" i="17"/>
  <c r="FH55" i="17"/>
  <c r="FW55" i="17"/>
  <c r="GL55" i="17"/>
  <c r="HD55" i="17"/>
  <c r="HS55" i="17"/>
  <c r="HT55" i="17"/>
  <c r="AY55" i="17"/>
  <c r="HW55" i="17"/>
  <c r="BQ55" i="17"/>
  <c r="HZ55" i="17"/>
  <c r="CF55" i="17"/>
  <c r="CU55" i="17"/>
  <c r="DM55" i="17"/>
  <c r="EB55" i="17"/>
  <c r="EQ55" i="17"/>
  <c r="FI55" i="17"/>
  <c r="FX55" i="17"/>
  <c r="GM55" i="17"/>
  <c r="HE55" i="17"/>
  <c r="AM101" i="17"/>
  <c r="AY101" i="17"/>
  <c r="BK101" i="17"/>
  <c r="BW101" i="17"/>
  <c r="CI101" i="17"/>
  <c r="CU101" i="17"/>
  <c r="DG101" i="17"/>
  <c r="DS101" i="17"/>
  <c r="EE101" i="17"/>
  <c r="EQ101" i="17"/>
  <c r="FC101" i="17"/>
  <c r="FO101" i="17"/>
  <c r="GA101" i="17"/>
  <c r="GM101" i="17"/>
  <c r="GY101" i="17"/>
  <c r="HK101" i="17"/>
  <c r="HW101" i="17"/>
  <c r="AQ101" i="17"/>
  <c r="BC101" i="17"/>
  <c r="BO101" i="17"/>
  <c r="CA101" i="17"/>
  <c r="CM101" i="17"/>
  <c r="CY101" i="17"/>
  <c r="DK101" i="17"/>
  <c r="DW101" i="17"/>
  <c r="EI101" i="17"/>
  <c r="EU101" i="17"/>
  <c r="FG101" i="17"/>
  <c r="FS101" i="17"/>
  <c r="GE101" i="17"/>
  <c r="GQ101" i="17"/>
  <c r="HC101" i="17"/>
  <c r="HO101" i="17"/>
  <c r="AV101" i="17"/>
  <c r="BJ101" i="17"/>
  <c r="BY101" i="17"/>
  <c r="CN101" i="17"/>
  <c r="DB101" i="17"/>
  <c r="DP101" i="17"/>
  <c r="ED101" i="17"/>
  <c r="ES101" i="17"/>
  <c r="FH101" i="17"/>
  <c r="FV101" i="17"/>
  <c r="GJ101" i="17"/>
  <c r="GX101" i="17"/>
  <c r="HM101" i="17"/>
  <c r="CL101" i="17"/>
  <c r="AW101" i="17"/>
  <c r="BL101" i="17"/>
  <c r="BZ101" i="17"/>
  <c r="CO101" i="17"/>
  <c r="DC101" i="17"/>
  <c r="DQ101" i="17"/>
  <c r="EF101" i="17"/>
  <c r="ET101" i="17"/>
  <c r="FI101" i="17"/>
  <c r="FW101" i="17"/>
  <c r="GK101" i="17"/>
  <c r="GZ101" i="17"/>
  <c r="HN101" i="17"/>
  <c r="BX101" i="17"/>
  <c r="AX101" i="17"/>
  <c r="BM101" i="17"/>
  <c r="CB101" i="17"/>
  <c r="CP101" i="17"/>
  <c r="DD101" i="17"/>
  <c r="DR101" i="17"/>
  <c r="EG101" i="17"/>
  <c r="EV101" i="17"/>
  <c r="FJ101" i="17"/>
  <c r="FX101" i="17"/>
  <c r="GL101" i="17"/>
  <c r="HA101" i="17"/>
  <c r="HP101" i="17"/>
  <c r="FU101" i="17"/>
  <c r="AK101" i="17"/>
  <c r="AZ101" i="17"/>
  <c r="BN101" i="17"/>
  <c r="CC101" i="17"/>
  <c r="CQ101" i="17"/>
  <c r="DE101" i="17"/>
  <c r="DT101" i="17"/>
  <c r="EH101" i="17"/>
  <c r="EW101" i="17"/>
  <c r="FK101" i="17"/>
  <c r="FY101" i="17"/>
  <c r="GN101" i="17"/>
  <c r="HB101" i="17"/>
  <c r="HQ101" i="17"/>
  <c r="AL101" i="17"/>
  <c r="BA101" i="17"/>
  <c r="BP101" i="17"/>
  <c r="CD101" i="17"/>
  <c r="CR101" i="17"/>
  <c r="DF101" i="17"/>
  <c r="DU101" i="17"/>
  <c r="EJ101" i="17"/>
  <c r="EX101" i="17"/>
  <c r="FL101" i="17"/>
  <c r="FZ101" i="17"/>
  <c r="GO101" i="17"/>
  <c r="HD101" i="17"/>
  <c r="HR101" i="17"/>
  <c r="AN101" i="17"/>
  <c r="BB101" i="17"/>
  <c r="BQ101" i="17"/>
  <c r="CE101" i="17"/>
  <c r="CS101" i="17"/>
  <c r="DH101" i="17"/>
  <c r="DV101" i="17"/>
  <c r="EK101" i="17"/>
  <c r="EY101" i="17"/>
  <c r="FM101" i="17"/>
  <c r="GB101" i="17"/>
  <c r="GP101" i="17"/>
  <c r="HE101" i="17"/>
  <c r="HS101" i="17"/>
  <c r="DA101" i="17"/>
  <c r="GI101" i="17"/>
  <c r="AO101" i="17"/>
  <c r="BD101" i="17"/>
  <c r="BR101" i="17"/>
  <c r="CF101" i="17"/>
  <c r="CT101" i="17"/>
  <c r="DI101" i="17"/>
  <c r="DX101" i="17"/>
  <c r="EL101" i="17"/>
  <c r="EZ101" i="17"/>
  <c r="FN101" i="17"/>
  <c r="GC101" i="17"/>
  <c r="GR101" i="17"/>
  <c r="HF101" i="17"/>
  <c r="HT101" i="17"/>
  <c r="HZ101" i="17"/>
  <c r="AP101" i="17"/>
  <c r="BE101" i="17"/>
  <c r="BS101" i="17"/>
  <c r="CG101" i="17"/>
  <c r="CV101" i="17"/>
  <c r="DJ101" i="17"/>
  <c r="DY101" i="17"/>
  <c r="EM101" i="17"/>
  <c r="FA101" i="17"/>
  <c r="FP101" i="17"/>
  <c r="GD101" i="17"/>
  <c r="GS101" i="17"/>
  <c r="HG101" i="17"/>
  <c r="HU101" i="17"/>
  <c r="FF101" i="17"/>
  <c r="AR101" i="17"/>
  <c r="BF101" i="17"/>
  <c r="BT101" i="17"/>
  <c r="CH101" i="17"/>
  <c r="CW101" i="17"/>
  <c r="DL101" i="17"/>
  <c r="DZ101" i="17"/>
  <c r="EN101" i="17"/>
  <c r="FB101" i="17"/>
  <c r="FQ101" i="17"/>
  <c r="GF101" i="17"/>
  <c r="GT101" i="17"/>
  <c r="HH101" i="17"/>
  <c r="HV101" i="17"/>
  <c r="EC101" i="17"/>
  <c r="AS101" i="17"/>
  <c r="BG101" i="17"/>
  <c r="BU101" i="17"/>
  <c r="CJ101" i="17"/>
  <c r="CX101" i="17"/>
  <c r="DM101" i="17"/>
  <c r="EA101" i="17"/>
  <c r="EO101" i="17"/>
  <c r="FD101" i="17"/>
  <c r="FR101" i="17"/>
  <c r="GG101" i="17"/>
  <c r="GU101" i="17"/>
  <c r="HI101" i="17"/>
  <c r="HX101" i="17"/>
  <c r="BI101" i="17"/>
  <c r="ER101" i="17"/>
  <c r="HL101" i="17"/>
  <c r="AT101" i="17"/>
  <c r="BH101" i="17"/>
  <c r="BV101" i="17"/>
  <c r="CK101" i="17"/>
  <c r="CZ101" i="17"/>
  <c r="DN101" i="17"/>
  <c r="EB101" i="17"/>
  <c r="EP101" i="17"/>
  <c r="FE101" i="17"/>
  <c r="FT101" i="17"/>
  <c r="GH101" i="17"/>
  <c r="GV101" i="17"/>
  <c r="HJ101" i="17"/>
  <c r="HY101" i="17"/>
  <c r="AU101" i="17"/>
  <c r="DO101" i="17"/>
  <c r="GW101" i="17"/>
  <c r="AN77" i="17"/>
  <c r="AZ77" i="17"/>
  <c r="BL77" i="17"/>
  <c r="BX77" i="17"/>
  <c r="CJ77" i="17"/>
  <c r="CV77" i="17"/>
  <c r="DH77" i="17"/>
  <c r="DT77" i="17"/>
  <c r="EF77" i="17"/>
  <c r="ER77" i="17"/>
  <c r="FD77" i="17"/>
  <c r="FP77" i="17"/>
  <c r="GB77" i="17"/>
  <c r="GN77" i="17"/>
  <c r="GZ77" i="17"/>
  <c r="HL77" i="17"/>
  <c r="HX77" i="17"/>
  <c r="AO77" i="17"/>
  <c r="BA77" i="17"/>
  <c r="BM77" i="17"/>
  <c r="BY77" i="17"/>
  <c r="CK77" i="17"/>
  <c r="CW77" i="17"/>
  <c r="DI77" i="17"/>
  <c r="DU77" i="17"/>
  <c r="EG77" i="17"/>
  <c r="ES77" i="17"/>
  <c r="FE77" i="17"/>
  <c r="FQ77" i="17"/>
  <c r="GC77" i="17"/>
  <c r="GO77" i="17"/>
  <c r="HA77" i="17"/>
  <c r="HM77" i="17"/>
  <c r="HY77" i="17"/>
  <c r="AP77" i="17"/>
  <c r="BB77" i="17"/>
  <c r="BN77" i="17"/>
  <c r="BZ77" i="17"/>
  <c r="CL77" i="17"/>
  <c r="CX77" i="17"/>
  <c r="DJ77" i="17"/>
  <c r="DV77" i="17"/>
  <c r="EH77" i="17"/>
  <c r="ET77" i="17"/>
  <c r="FF77" i="17"/>
  <c r="FR77" i="17"/>
  <c r="GD77" i="17"/>
  <c r="GP77" i="17"/>
  <c r="HB77" i="17"/>
  <c r="HN77" i="17"/>
  <c r="HZ77" i="17"/>
  <c r="AS77" i="17"/>
  <c r="BE77" i="17"/>
  <c r="BQ77" i="17"/>
  <c r="CC77" i="17"/>
  <c r="CO77" i="17"/>
  <c r="DA77" i="17"/>
  <c r="DM77" i="17"/>
  <c r="DY77" i="17"/>
  <c r="EK77" i="17"/>
  <c r="EW77" i="17"/>
  <c r="FI77" i="17"/>
  <c r="FU77" i="17"/>
  <c r="GG77" i="17"/>
  <c r="GS77" i="17"/>
  <c r="HE77" i="17"/>
  <c r="HQ77" i="17"/>
  <c r="AV77" i="17"/>
  <c r="BH77" i="17"/>
  <c r="BT77" i="17"/>
  <c r="CF77" i="17"/>
  <c r="CR77" i="17"/>
  <c r="DD77" i="17"/>
  <c r="DP77" i="17"/>
  <c r="EB77" i="17"/>
  <c r="EN77" i="17"/>
  <c r="EZ77" i="17"/>
  <c r="FL77" i="17"/>
  <c r="FX77" i="17"/>
  <c r="GJ77" i="17"/>
  <c r="GV77" i="17"/>
  <c r="HH77" i="17"/>
  <c r="HT77" i="17"/>
  <c r="AK77" i="17"/>
  <c r="AW77" i="17"/>
  <c r="BI77" i="17"/>
  <c r="BU77" i="17"/>
  <c r="CG77" i="17"/>
  <c r="CS77" i="17"/>
  <c r="DE77" i="17"/>
  <c r="DQ77" i="17"/>
  <c r="AY77" i="17"/>
  <c r="BW77" i="17"/>
  <c r="CU77" i="17"/>
  <c r="DS77" i="17"/>
  <c r="EO77" i="17"/>
  <c r="FJ77" i="17"/>
  <c r="GE77" i="17"/>
  <c r="GX77" i="17"/>
  <c r="HS77" i="17"/>
  <c r="BC77" i="17"/>
  <c r="CA77" i="17"/>
  <c r="CY77" i="17"/>
  <c r="DW77" i="17"/>
  <c r="EP77" i="17"/>
  <c r="FK77" i="17"/>
  <c r="GF77" i="17"/>
  <c r="GY77" i="17"/>
  <c r="HU77" i="17"/>
  <c r="BD77" i="17"/>
  <c r="CB77" i="17"/>
  <c r="CZ77" i="17"/>
  <c r="DX77" i="17"/>
  <c r="EQ77" i="17"/>
  <c r="FM77" i="17"/>
  <c r="GH77" i="17"/>
  <c r="HC77" i="17"/>
  <c r="HV77" i="17"/>
  <c r="BF77" i="17"/>
  <c r="CD77" i="17"/>
  <c r="DB77" i="17"/>
  <c r="DZ77" i="17"/>
  <c r="EU77" i="17"/>
  <c r="FN77" i="17"/>
  <c r="GI77" i="17"/>
  <c r="HD77" i="17"/>
  <c r="HW77" i="17"/>
  <c r="BG77" i="17"/>
  <c r="CE77" i="17"/>
  <c r="DC77" i="17"/>
  <c r="EA77" i="17"/>
  <c r="EV77" i="17"/>
  <c r="FO77" i="17"/>
  <c r="GK77" i="17"/>
  <c r="HF77" i="17"/>
  <c r="AL77" i="17"/>
  <c r="BJ77" i="17"/>
  <c r="CH77" i="17"/>
  <c r="DF77" i="17"/>
  <c r="EC77" i="17"/>
  <c r="EX77" i="17"/>
  <c r="FS77" i="17"/>
  <c r="GL77" i="17"/>
  <c r="HG77" i="17"/>
  <c r="AM77" i="17"/>
  <c r="BK77" i="17"/>
  <c r="CI77" i="17"/>
  <c r="DG77" i="17"/>
  <c r="ED77" i="17"/>
  <c r="EY77" i="17"/>
  <c r="FT77" i="17"/>
  <c r="GM77" i="17"/>
  <c r="HI77" i="17"/>
  <c r="AQ77" i="17"/>
  <c r="BO77" i="17"/>
  <c r="CM77" i="17"/>
  <c r="DK77" i="17"/>
  <c r="EE77" i="17"/>
  <c r="FA77" i="17"/>
  <c r="FV77" i="17"/>
  <c r="GQ77" i="17"/>
  <c r="HJ77" i="17"/>
  <c r="AR77" i="17"/>
  <c r="BP77" i="17"/>
  <c r="CN77" i="17"/>
  <c r="DL77" i="17"/>
  <c r="EI77" i="17"/>
  <c r="FB77" i="17"/>
  <c r="FW77" i="17"/>
  <c r="GR77" i="17"/>
  <c r="HK77" i="17"/>
  <c r="AT77" i="17"/>
  <c r="BR77" i="17"/>
  <c r="CP77" i="17"/>
  <c r="DN77" i="17"/>
  <c r="EJ77" i="17"/>
  <c r="FC77" i="17"/>
  <c r="FY77" i="17"/>
  <c r="GT77" i="17"/>
  <c r="HO77" i="17"/>
  <c r="AU77" i="17"/>
  <c r="BS77" i="17"/>
  <c r="CQ77" i="17"/>
  <c r="DO77" i="17"/>
  <c r="EL77" i="17"/>
  <c r="FG77" i="17"/>
  <c r="FZ77" i="17"/>
  <c r="GU77" i="17"/>
  <c r="HP77" i="17"/>
  <c r="BV77" i="17"/>
  <c r="CT77" i="17"/>
  <c r="DR77" i="17"/>
  <c r="EM77" i="17"/>
  <c r="FH77" i="17"/>
  <c r="GA77" i="17"/>
  <c r="GW77" i="17"/>
  <c r="HR77" i="17"/>
  <c r="AX77" i="17"/>
  <c r="AM65" i="17"/>
  <c r="AY65" i="17"/>
  <c r="BK65" i="17"/>
  <c r="BW65" i="17"/>
  <c r="CI65" i="17"/>
  <c r="CU65" i="17"/>
  <c r="DG65" i="17"/>
  <c r="DS65" i="17"/>
  <c r="EE65" i="17"/>
  <c r="EQ65" i="17"/>
  <c r="FC65" i="17"/>
  <c r="FO65" i="17"/>
  <c r="GA65" i="17"/>
  <c r="GM65" i="17"/>
  <c r="GY65" i="17"/>
  <c r="HK65" i="17"/>
  <c r="HW65" i="17"/>
  <c r="AP65" i="17"/>
  <c r="BB65" i="17"/>
  <c r="BN65" i="17"/>
  <c r="BZ65" i="17"/>
  <c r="CL65" i="17"/>
  <c r="CX65" i="17"/>
  <c r="DJ65" i="17"/>
  <c r="DV65" i="17"/>
  <c r="EH65" i="17"/>
  <c r="ET65" i="17"/>
  <c r="FF65" i="17"/>
  <c r="FR65" i="17"/>
  <c r="GD65" i="17"/>
  <c r="GP65" i="17"/>
  <c r="HB65" i="17"/>
  <c r="HN65" i="17"/>
  <c r="HZ65" i="17"/>
  <c r="AS65" i="17"/>
  <c r="BE65" i="17"/>
  <c r="BQ65" i="17"/>
  <c r="CC65" i="17"/>
  <c r="CO65" i="17"/>
  <c r="DA65" i="17"/>
  <c r="DM65" i="17"/>
  <c r="DY65" i="17"/>
  <c r="EK65" i="17"/>
  <c r="EW65" i="17"/>
  <c r="FI65" i="17"/>
  <c r="FU65" i="17"/>
  <c r="GG65" i="17"/>
  <c r="GS65" i="17"/>
  <c r="HE65" i="17"/>
  <c r="HQ65" i="17"/>
  <c r="AT65" i="17"/>
  <c r="BF65" i="17"/>
  <c r="BR65" i="17"/>
  <c r="CD65" i="17"/>
  <c r="CP65" i="17"/>
  <c r="DB65" i="17"/>
  <c r="DN65" i="17"/>
  <c r="DZ65" i="17"/>
  <c r="EL65" i="17"/>
  <c r="EX65" i="17"/>
  <c r="FJ65" i="17"/>
  <c r="FV65" i="17"/>
  <c r="GH65" i="17"/>
  <c r="GT65" i="17"/>
  <c r="AU65" i="17"/>
  <c r="BG65" i="17"/>
  <c r="BS65" i="17"/>
  <c r="CE65" i="17"/>
  <c r="CQ65" i="17"/>
  <c r="DC65" i="17"/>
  <c r="DO65" i="17"/>
  <c r="EA65" i="17"/>
  <c r="EM65" i="17"/>
  <c r="EY65" i="17"/>
  <c r="FK65" i="17"/>
  <c r="FW65" i="17"/>
  <c r="GI65" i="17"/>
  <c r="GU65" i="17"/>
  <c r="HG65" i="17"/>
  <c r="HS65" i="17"/>
  <c r="BA65" i="17"/>
  <c r="BV65" i="17"/>
  <c r="CR65" i="17"/>
  <c r="DK65" i="17"/>
  <c r="EF65" i="17"/>
  <c r="FA65" i="17"/>
  <c r="FT65" i="17"/>
  <c r="GO65" i="17"/>
  <c r="HI65" i="17"/>
  <c r="BC65" i="17"/>
  <c r="BX65" i="17"/>
  <c r="CS65" i="17"/>
  <c r="DL65" i="17"/>
  <c r="EG65" i="17"/>
  <c r="FB65" i="17"/>
  <c r="FX65" i="17"/>
  <c r="GQ65" i="17"/>
  <c r="HJ65" i="17"/>
  <c r="AK65" i="17"/>
  <c r="BD65" i="17"/>
  <c r="BY65" i="17"/>
  <c r="CT65" i="17"/>
  <c r="DP65" i="17"/>
  <c r="EI65" i="17"/>
  <c r="FD65" i="17"/>
  <c r="FY65" i="17"/>
  <c r="GR65" i="17"/>
  <c r="HL65" i="17"/>
  <c r="AL65" i="17"/>
  <c r="BH65" i="17"/>
  <c r="CA65" i="17"/>
  <c r="CV65" i="17"/>
  <c r="DQ65" i="17"/>
  <c r="EJ65" i="17"/>
  <c r="FE65" i="17"/>
  <c r="FZ65" i="17"/>
  <c r="GV65" i="17"/>
  <c r="HM65" i="17"/>
  <c r="AN65" i="17"/>
  <c r="BI65" i="17"/>
  <c r="CB65" i="17"/>
  <c r="CW65" i="17"/>
  <c r="DR65" i="17"/>
  <c r="EN65" i="17"/>
  <c r="FG65" i="17"/>
  <c r="GB65" i="17"/>
  <c r="GW65" i="17"/>
  <c r="HO65" i="17"/>
  <c r="AO65" i="17"/>
  <c r="BJ65" i="17"/>
  <c r="CF65" i="17"/>
  <c r="CY65" i="17"/>
  <c r="DT65" i="17"/>
  <c r="EO65" i="17"/>
  <c r="FH65" i="17"/>
  <c r="GC65" i="17"/>
  <c r="GX65" i="17"/>
  <c r="HP65" i="17"/>
  <c r="AQ65" i="17"/>
  <c r="BL65" i="17"/>
  <c r="CG65" i="17"/>
  <c r="CZ65" i="17"/>
  <c r="DU65" i="17"/>
  <c r="EP65" i="17"/>
  <c r="FL65" i="17"/>
  <c r="GE65" i="17"/>
  <c r="GZ65" i="17"/>
  <c r="HR65" i="17"/>
  <c r="AR65" i="17"/>
  <c r="BM65" i="17"/>
  <c r="CH65" i="17"/>
  <c r="DD65" i="17"/>
  <c r="DW65" i="17"/>
  <c r="ER65" i="17"/>
  <c r="FM65" i="17"/>
  <c r="GF65" i="17"/>
  <c r="HA65" i="17"/>
  <c r="HT65" i="17"/>
  <c r="AV65" i="17"/>
  <c r="BO65" i="17"/>
  <c r="CJ65" i="17"/>
  <c r="DE65" i="17"/>
  <c r="DX65" i="17"/>
  <c r="ES65" i="17"/>
  <c r="FN65" i="17"/>
  <c r="GJ65" i="17"/>
  <c r="HC65" i="17"/>
  <c r="HU65" i="17"/>
  <c r="AW65" i="17"/>
  <c r="BP65" i="17"/>
  <c r="CK65" i="17"/>
  <c r="DF65" i="17"/>
  <c r="EB65" i="17"/>
  <c r="EU65" i="17"/>
  <c r="FP65" i="17"/>
  <c r="GK65" i="17"/>
  <c r="HD65" i="17"/>
  <c r="HV65" i="17"/>
  <c r="AX65" i="17"/>
  <c r="BT65" i="17"/>
  <c r="CM65" i="17"/>
  <c r="DH65" i="17"/>
  <c r="EC65" i="17"/>
  <c r="EV65" i="17"/>
  <c r="FQ65" i="17"/>
  <c r="GL65" i="17"/>
  <c r="HF65" i="17"/>
  <c r="HX65" i="17"/>
  <c r="HH65" i="17"/>
  <c r="HY65" i="17"/>
  <c r="AZ65" i="17"/>
  <c r="BU65" i="17"/>
  <c r="CN65" i="17"/>
  <c r="DI65" i="17"/>
  <c r="ED65" i="17"/>
  <c r="FS65" i="17"/>
  <c r="GN65" i="17"/>
  <c r="EZ65" i="17"/>
  <c r="AK53" i="17"/>
  <c r="AW53" i="17"/>
  <c r="BI53" i="17"/>
  <c r="BU53" i="17"/>
  <c r="CG53" i="17"/>
  <c r="CS53" i="17"/>
  <c r="DE53" i="17"/>
  <c r="DQ53" i="17"/>
  <c r="EC53" i="17"/>
  <c r="EO53" i="17"/>
  <c r="AO53" i="17"/>
  <c r="BB53" i="17"/>
  <c r="BO53" i="17"/>
  <c r="CB53" i="17"/>
  <c r="CO53" i="17"/>
  <c r="DB53" i="17"/>
  <c r="DO53" i="17"/>
  <c r="EB53" i="17"/>
  <c r="EP53" i="17"/>
  <c r="FB53" i="17"/>
  <c r="FN53" i="17"/>
  <c r="FZ53" i="17"/>
  <c r="GL53" i="17"/>
  <c r="AS53" i="17"/>
  <c r="BF53" i="17"/>
  <c r="BS53" i="17"/>
  <c r="CF53" i="17"/>
  <c r="CT53" i="17"/>
  <c r="DG53" i="17"/>
  <c r="DT53" i="17"/>
  <c r="EG53" i="17"/>
  <c r="ET53" i="17"/>
  <c r="FF53" i="17"/>
  <c r="FR53" i="17"/>
  <c r="GD53" i="17"/>
  <c r="GP53" i="17"/>
  <c r="HB53" i="17"/>
  <c r="HN53" i="17"/>
  <c r="HZ53" i="17"/>
  <c r="AT53" i="17"/>
  <c r="BG53" i="17"/>
  <c r="BT53" i="17"/>
  <c r="CH53" i="17"/>
  <c r="CU53" i="17"/>
  <c r="DH53" i="17"/>
  <c r="DU53" i="17"/>
  <c r="EH53" i="17"/>
  <c r="EU53" i="17"/>
  <c r="FG53" i="17"/>
  <c r="FS53" i="17"/>
  <c r="GE53" i="17"/>
  <c r="GQ53" i="17"/>
  <c r="HC53" i="17"/>
  <c r="HO53" i="17"/>
  <c r="AU53" i="17"/>
  <c r="BH53" i="17"/>
  <c r="BV53" i="17"/>
  <c r="CI53" i="17"/>
  <c r="CV53" i="17"/>
  <c r="DI53" i="17"/>
  <c r="DV53" i="17"/>
  <c r="EI53" i="17"/>
  <c r="EV53" i="17"/>
  <c r="FH53" i="17"/>
  <c r="FT53" i="17"/>
  <c r="GF53" i="17"/>
  <c r="GR53" i="17"/>
  <c r="AV53" i="17"/>
  <c r="BJ53" i="17"/>
  <c r="BW53" i="17"/>
  <c r="CJ53" i="17"/>
  <c r="CW53" i="17"/>
  <c r="DJ53" i="17"/>
  <c r="DW53" i="17"/>
  <c r="EJ53" i="17"/>
  <c r="EW53" i="17"/>
  <c r="FI53" i="17"/>
  <c r="FU53" i="17"/>
  <c r="GG53" i="17"/>
  <c r="GS53" i="17"/>
  <c r="HE53" i="17"/>
  <c r="HQ53" i="17"/>
  <c r="AN53" i="17"/>
  <c r="BL53" i="17"/>
  <c r="CE53" i="17"/>
  <c r="DC53" i="17"/>
  <c r="DZ53" i="17"/>
  <c r="EX53" i="17"/>
  <c r="FP53" i="17"/>
  <c r="GK53" i="17"/>
  <c r="HD53" i="17"/>
  <c r="HT53" i="17"/>
  <c r="AP53" i="17"/>
  <c r="BM53" i="17"/>
  <c r="CK53" i="17"/>
  <c r="DD53" i="17"/>
  <c r="EA53" i="17"/>
  <c r="EY53" i="17"/>
  <c r="FQ53" i="17"/>
  <c r="GM53" i="17"/>
  <c r="HF53" i="17"/>
  <c r="HU53" i="17"/>
  <c r="AQ53" i="17"/>
  <c r="BN53" i="17"/>
  <c r="CL53" i="17"/>
  <c r="DF53" i="17"/>
  <c r="ED53" i="17"/>
  <c r="EZ53" i="17"/>
  <c r="FV53" i="17"/>
  <c r="GN53" i="17"/>
  <c r="HG53" i="17"/>
  <c r="HV53" i="17"/>
  <c r="AR53" i="17"/>
  <c r="BP53" i="17"/>
  <c r="CM53" i="17"/>
  <c r="DK53" i="17"/>
  <c r="EE53" i="17"/>
  <c r="FA53" i="17"/>
  <c r="FW53" i="17"/>
  <c r="GO53" i="17"/>
  <c r="HH53" i="17"/>
  <c r="HW53" i="17"/>
  <c r="AX53" i="17"/>
  <c r="BQ53" i="17"/>
  <c r="CN53" i="17"/>
  <c r="DL53" i="17"/>
  <c r="EF53" i="17"/>
  <c r="FC53" i="17"/>
  <c r="FX53" i="17"/>
  <c r="GT53" i="17"/>
  <c r="HI53" i="17"/>
  <c r="HX53" i="17"/>
  <c r="AY53" i="17"/>
  <c r="BR53" i="17"/>
  <c r="CP53" i="17"/>
  <c r="DM53" i="17"/>
  <c r="EK53" i="17"/>
  <c r="FD53" i="17"/>
  <c r="FY53" i="17"/>
  <c r="GU53" i="17"/>
  <c r="HJ53" i="17"/>
  <c r="HY53" i="17"/>
  <c r="AZ53" i="17"/>
  <c r="BX53" i="17"/>
  <c r="CQ53" i="17"/>
  <c r="DN53" i="17"/>
  <c r="EL53" i="17"/>
  <c r="FE53" i="17"/>
  <c r="GA53" i="17"/>
  <c r="GV53" i="17"/>
  <c r="HK53" i="17"/>
  <c r="BA53" i="17"/>
  <c r="BY53" i="17"/>
  <c r="CR53" i="17"/>
  <c r="DP53" i="17"/>
  <c r="EM53" i="17"/>
  <c r="FJ53" i="17"/>
  <c r="GB53" i="17"/>
  <c r="GW53" i="17"/>
  <c r="HL53" i="17"/>
  <c r="BC53" i="17"/>
  <c r="BZ53" i="17"/>
  <c r="CX53" i="17"/>
  <c r="DR53" i="17"/>
  <c r="EN53" i="17"/>
  <c r="FK53" i="17"/>
  <c r="GC53" i="17"/>
  <c r="GX53" i="17"/>
  <c r="HM53" i="17"/>
  <c r="BD53" i="17"/>
  <c r="CA53" i="17"/>
  <c r="CY53" i="17"/>
  <c r="DS53" i="17"/>
  <c r="EQ53" i="17"/>
  <c r="FL53" i="17"/>
  <c r="GH53" i="17"/>
  <c r="GY53" i="17"/>
  <c r="HP53" i="17"/>
  <c r="AL53" i="17"/>
  <c r="BE53" i="17"/>
  <c r="CC53" i="17"/>
  <c r="CZ53" i="17"/>
  <c r="DX53" i="17"/>
  <c r="ER53" i="17"/>
  <c r="FM53" i="17"/>
  <c r="GI53" i="17"/>
  <c r="GZ53" i="17"/>
  <c r="HR53" i="17"/>
  <c r="AM53" i="17"/>
  <c r="BK53" i="17"/>
  <c r="CD53" i="17"/>
  <c r="DA53" i="17"/>
  <c r="DY53" i="17"/>
  <c r="ES53" i="17"/>
  <c r="FO53" i="17"/>
  <c r="GJ53" i="17"/>
  <c r="HA53" i="17"/>
  <c r="HS53" i="17"/>
  <c r="AO41" i="17"/>
  <c r="BA41" i="17"/>
  <c r="BM41" i="17"/>
  <c r="BY41" i="17"/>
  <c r="CK41" i="17"/>
  <c r="CW41" i="17"/>
  <c r="DI41" i="17"/>
  <c r="DU41" i="17"/>
  <c r="EG41" i="17"/>
  <c r="ES41" i="17"/>
  <c r="FE41" i="17"/>
  <c r="FQ41" i="17"/>
  <c r="GC41" i="17"/>
  <c r="GO41" i="17"/>
  <c r="HA41" i="17"/>
  <c r="HM41" i="17"/>
  <c r="HY41" i="17"/>
  <c r="AR41" i="17"/>
  <c r="BD41" i="17"/>
  <c r="BP41" i="17"/>
  <c r="CB41" i="17"/>
  <c r="CN41" i="17"/>
  <c r="CZ41" i="17"/>
  <c r="DL41" i="17"/>
  <c r="DX41" i="17"/>
  <c r="EJ41" i="17"/>
  <c r="EV41" i="17"/>
  <c r="FH41" i="17"/>
  <c r="FT41" i="17"/>
  <c r="GF41" i="17"/>
  <c r="GR41" i="17"/>
  <c r="HD41" i="17"/>
  <c r="HP41" i="17"/>
  <c r="AS41" i="17"/>
  <c r="BE41" i="17"/>
  <c r="BQ41" i="17"/>
  <c r="CC41" i="17"/>
  <c r="CO41" i="17"/>
  <c r="DA41" i="17"/>
  <c r="DM41" i="17"/>
  <c r="DY41" i="17"/>
  <c r="EK41" i="17"/>
  <c r="EW41" i="17"/>
  <c r="FI41" i="17"/>
  <c r="FU41" i="17"/>
  <c r="GG41" i="17"/>
  <c r="GS41" i="17"/>
  <c r="HE41" i="17"/>
  <c r="HQ41" i="17"/>
  <c r="AV41" i="17"/>
  <c r="BK41" i="17"/>
  <c r="CA41" i="17"/>
  <c r="CR41" i="17"/>
  <c r="DG41" i="17"/>
  <c r="DW41" i="17"/>
  <c r="EN41" i="17"/>
  <c r="FC41" i="17"/>
  <c r="FS41" i="17"/>
  <c r="GJ41" i="17"/>
  <c r="GY41" i="17"/>
  <c r="HO41" i="17"/>
  <c r="AL41" i="17"/>
  <c r="BB41" i="17"/>
  <c r="BS41" i="17"/>
  <c r="CH41" i="17"/>
  <c r="CX41" i="17"/>
  <c r="DO41" i="17"/>
  <c r="ED41" i="17"/>
  <c r="ET41" i="17"/>
  <c r="FK41" i="17"/>
  <c r="FZ41" i="17"/>
  <c r="GP41" i="17"/>
  <c r="HG41" i="17"/>
  <c r="HV41" i="17"/>
  <c r="AP41" i="17"/>
  <c r="BG41" i="17"/>
  <c r="BV41" i="17"/>
  <c r="CL41" i="17"/>
  <c r="DC41" i="17"/>
  <c r="DR41" i="17"/>
  <c r="EH41" i="17"/>
  <c r="EY41" i="17"/>
  <c r="FN41" i="17"/>
  <c r="GD41" i="17"/>
  <c r="GU41" i="17"/>
  <c r="HJ41" i="17"/>
  <c r="HZ41" i="17"/>
  <c r="AQ41" i="17"/>
  <c r="BH41" i="17"/>
  <c r="BW41" i="17"/>
  <c r="CM41" i="17"/>
  <c r="DD41" i="17"/>
  <c r="DS41" i="17"/>
  <c r="EI41" i="17"/>
  <c r="EZ41" i="17"/>
  <c r="FO41" i="17"/>
  <c r="GE41" i="17"/>
  <c r="GV41" i="17"/>
  <c r="HK41" i="17"/>
  <c r="AT41" i="17"/>
  <c r="BI41" i="17"/>
  <c r="BX41" i="17"/>
  <c r="CP41" i="17"/>
  <c r="DE41" i="17"/>
  <c r="DT41" i="17"/>
  <c r="EL41" i="17"/>
  <c r="FA41" i="17"/>
  <c r="FP41" i="17"/>
  <c r="GH41" i="17"/>
  <c r="GW41" i="17"/>
  <c r="HL41" i="17"/>
  <c r="AX41" i="17"/>
  <c r="BZ41" i="17"/>
  <c r="CY41" i="17"/>
  <c r="EB41" i="17"/>
  <c r="FD41" i="17"/>
  <c r="GB41" i="17"/>
  <c r="HF41" i="17"/>
  <c r="AY41" i="17"/>
  <c r="CD41" i="17"/>
  <c r="DB41" i="17"/>
  <c r="EC41" i="17"/>
  <c r="FF41" i="17"/>
  <c r="GI41" i="17"/>
  <c r="HH41" i="17"/>
  <c r="AZ41" i="17"/>
  <c r="CE41" i="17"/>
  <c r="DF41" i="17"/>
  <c r="EE41" i="17"/>
  <c r="FG41" i="17"/>
  <c r="GK41" i="17"/>
  <c r="HI41" i="17"/>
  <c r="BC41" i="17"/>
  <c r="CF41" i="17"/>
  <c r="DH41" i="17"/>
  <c r="EF41" i="17"/>
  <c r="FJ41" i="17"/>
  <c r="GL41" i="17"/>
  <c r="HN41" i="17"/>
  <c r="BF41" i="17"/>
  <c r="CG41" i="17"/>
  <c r="DJ41" i="17"/>
  <c r="EM41" i="17"/>
  <c r="FL41" i="17"/>
  <c r="GM41" i="17"/>
  <c r="HR41" i="17"/>
  <c r="BJ41" i="17"/>
  <c r="CI41" i="17"/>
  <c r="DK41" i="17"/>
  <c r="EO41" i="17"/>
  <c r="FM41" i="17"/>
  <c r="GN41" i="17"/>
  <c r="HS41" i="17"/>
  <c r="BL41" i="17"/>
  <c r="CJ41" i="17"/>
  <c r="DN41" i="17"/>
  <c r="EP41" i="17"/>
  <c r="FR41" i="17"/>
  <c r="GQ41" i="17"/>
  <c r="HT41" i="17"/>
  <c r="AK41" i="17"/>
  <c r="BN41" i="17"/>
  <c r="CQ41" i="17"/>
  <c r="DP41" i="17"/>
  <c r="EQ41" i="17"/>
  <c r="FV41" i="17"/>
  <c r="GT41" i="17"/>
  <c r="HU41" i="17"/>
  <c r="AM41" i="17"/>
  <c r="BO41" i="17"/>
  <c r="CS41" i="17"/>
  <c r="DQ41" i="17"/>
  <c r="ER41" i="17"/>
  <c r="FW41" i="17"/>
  <c r="GX41" i="17"/>
  <c r="HW41" i="17"/>
  <c r="AN41" i="17"/>
  <c r="BR41" i="17"/>
  <c r="CT41" i="17"/>
  <c r="DV41" i="17"/>
  <c r="EU41" i="17"/>
  <c r="FX41" i="17"/>
  <c r="GZ41" i="17"/>
  <c r="HX41" i="17"/>
  <c r="AU41" i="17"/>
  <c r="BT41" i="17"/>
  <c r="CU41" i="17"/>
  <c r="DZ41" i="17"/>
  <c r="EX41" i="17"/>
  <c r="FY41" i="17"/>
  <c r="HB41" i="17"/>
  <c r="BU41" i="17"/>
  <c r="CV41" i="17"/>
  <c r="EA41" i="17"/>
  <c r="FB41" i="17"/>
  <c r="GA41" i="17"/>
  <c r="HC41" i="17"/>
  <c r="AW41" i="17"/>
  <c r="AP29" i="17"/>
  <c r="AT29" i="17"/>
  <c r="AX29" i="17"/>
  <c r="BJ29" i="17"/>
  <c r="BV29" i="17"/>
  <c r="CH29" i="17"/>
  <c r="CT29" i="17"/>
  <c r="AO29" i="17"/>
  <c r="BD29" i="17"/>
  <c r="BQ29" i="17"/>
  <c r="CD29" i="17"/>
  <c r="CQ29" i="17"/>
  <c r="DD29" i="17"/>
  <c r="DP29" i="17"/>
  <c r="EB29" i="17"/>
  <c r="EN29" i="17"/>
  <c r="EZ29" i="17"/>
  <c r="FL29" i="17"/>
  <c r="FX29" i="17"/>
  <c r="GJ29" i="17"/>
  <c r="GV29" i="17"/>
  <c r="HH29" i="17"/>
  <c r="HT29" i="17"/>
  <c r="AR29" i="17"/>
  <c r="BF29" i="17"/>
  <c r="BS29" i="17"/>
  <c r="CF29" i="17"/>
  <c r="CS29" i="17"/>
  <c r="DF29" i="17"/>
  <c r="DR29" i="17"/>
  <c r="ED29" i="17"/>
  <c r="EP29" i="17"/>
  <c r="FB29" i="17"/>
  <c r="FN29" i="17"/>
  <c r="FZ29" i="17"/>
  <c r="GL29" i="17"/>
  <c r="GX29" i="17"/>
  <c r="HJ29" i="17"/>
  <c r="HV29" i="17"/>
  <c r="AS29" i="17"/>
  <c r="BG29" i="17"/>
  <c r="BT29" i="17"/>
  <c r="CG29" i="17"/>
  <c r="CU29" i="17"/>
  <c r="DG29" i="17"/>
  <c r="DS29" i="17"/>
  <c r="EE29" i="17"/>
  <c r="EQ29" i="17"/>
  <c r="FC29" i="17"/>
  <c r="FO29" i="17"/>
  <c r="GA29" i="17"/>
  <c r="GM29" i="17"/>
  <c r="GY29" i="17"/>
  <c r="HK29" i="17"/>
  <c r="HW29" i="17"/>
  <c r="AY29" i="17"/>
  <c r="BL29" i="17"/>
  <c r="BY29" i="17"/>
  <c r="CL29" i="17"/>
  <c r="CY29" i="17"/>
  <c r="DK29" i="17"/>
  <c r="DW29" i="17"/>
  <c r="EI29" i="17"/>
  <c r="EU29" i="17"/>
  <c r="FG29" i="17"/>
  <c r="FS29" i="17"/>
  <c r="GE29" i="17"/>
  <c r="GQ29" i="17"/>
  <c r="HC29" i="17"/>
  <c r="HO29" i="17"/>
  <c r="AL29" i="17"/>
  <c r="BH29" i="17"/>
  <c r="CA29" i="17"/>
  <c r="CV29" i="17"/>
  <c r="DM29" i="17"/>
  <c r="EF29" i="17"/>
  <c r="EW29" i="17"/>
  <c r="FP29" i="17"/>
  <c r="GG29" i="17"/>
  <c r="GZ29" i="17"/>
  <c r="HQ29" i="17"/>
  <c r="AQ29" i="17"/>
  <c r="BM29" i="17"/>
  <c r="CE29" i="17"/>
  <c r="CZ29" i="17"/>
  <c r="DQ29" i="17"/>
  <c r="EJ29" i="17"/>
  <c r="FA29" i="17"/>
  <c r="FT29" i="17"/>
  <c r="GK29" i="17"/>
  <c r="HD29" i="17"/>
  <c r="HU29" i="17"/>
  <c r="AV29" i="17"/>
  <c r="BO29" i="17"/>
  <c r="CJ29" i="17"/>
  <c r="DB29" i="17"/>
  <c r="DU29" i="17"/>
  <c r="EL29" i="17"/>
  <c r="FE29" i="17"/>
  <c r="FV29" i="17"/>
  <c r="GO29" i="17"/>
  <c r="HF29" i="17"/>
  <c r="HY29" i="17"/>
  <c r="AW29" i="17"/>
  <c r="BW29" i="17"/>
  <c r="CW29" i="17"/>
  <c r="DV29" i="17"/>
  <c r="ES29" i="17"/>
  <c r="FQ29" i="17"/>
  <c r="GP29" i="17"/>
  <c r="HM29" i="17"/>
  <c r="AZ29" i="17"/>
  <c r="BX29" i="17"/>
  <c r="CX29" i="17"/>
  <c r="DX29" i="17"/>
  <c r="ET29" i="17"/>
  <c r="FR29" i="17"/>
  <c r="GR29" i="17"/>
  <c r="HN29" i="17"/>
  <c r="BA29" i="17"/>
  <c r="BZ29" i="17"/>
  <c r="DA29" i="17"/>
  <c r="DY29" i="17"/>
  <c r="EV29" i="17"/>
  <c r="FU29" i="17"/>
  <c r="GS29" i="17"/>
  <c r="HP29" i="17"/>
  <c r="BB29" i="17"/>
  <c r="CB29" i="17"/>
  <c r="DC29" i="17"/>
  <c r="DZ29" i="17"/>
  <c r="EX29" i="17"/>
  <c r="FW29" i="17"/>
  <c r="GT29" i="17"/>
  <c r="HR29" i="17"/>
  <c r="BC29" i="17"/>
  <c r="CC29" i="17"/>
  <c r="DE29" i="17"/>
  <c r="EA29" i="17"/>
  <c r="EY29" i="17"/>
  <c r="FY29" i="17"/>
  <c r="GU29" i="17"/>
  <c r="HS29" i="17"/>
  <c r="BE29" i="17"/>
  <c r="CI29" i="17"/>
  <c r="DH29" i="17"/>
  <c r="EC29" i="17"/>
  <c r="FD29" i="17"/>
  <c r="GB29" i="17"/>
  <c r="GW29" i="17"/>
  <c r="HX29" i="17"/>
  <c r="BI29" i="17"/>
  <c r="CK29" i="17"/>
  <c r="DI29" i="17"/>
  <c r="EG29" i="17"/>
  <c r="FF29" i="17"/>
  <c r="GC29" i="17"/>
  <c r="HA29" i="17"/>
  <c r="HZ29" i="17"/>
  <c r="BK29" i="17"/>
  <c r="CM29" i="17"/>
  <c r="DJ29" i="17"/>
  <c r="EH29" i="17"/>
  <c r="FH29" i="17"/>
  <c r="GD29" i="17"/>
  <c r="HB29" i="17"/>
  <c r="AK29" i="17"/>
  <c r="BN29" i="17"/>
  <c r="CN29" i="17"/>
  <c r="DL29" i="17"/>
  <c r="EK29" i="17"/>
  <c r="FI29" i="17"/>
  <c r="GF29" i="17"/>
  <c r="HE29" i="17"/>
  <c r="AM29" i="17"/>
  <c r="BP29" i="17"/>
  <c r="CO29" i="17"/>
  <c r="DN29" i="17"/>
  <c r="EM29" i="17"/>
  <c r="FJ29" i="17"/>
  <c r="GH29" i="17"/>
  <c r="HG29" i="17"/>
  <c r="AN29" i="17"/>
  <c r="BR29" i="17"/>
  <c r="CP29" i="17"/>
  <c r="DO29" i="17"/>
  <c r="EO29" i="17"/>
  <c r="FK29" i="17"/>
  <c r="GI29" i="17"/>
  <c r="HI29" i="17"/>
  <c r="FM29" i="17"/>
  <c r="GN29" i="17"/>
  <c r="CR29" i="17"/>
  <c r="DT29" i="17"/>
  <c r="AU29" i="17"/>
  <c r="BU29" i="17"/>
  <c r="ER29" i="17"/>
  <c r="HL29" i="17"/>
  <c r="AU17" i="17"/>
  <c r="BG17" i="17"/>
  <c r="BS17" i="17"/>
  <c r="CE17" i="17"/>
  <c r="CQ17" i="17"/>
  <c r="DC17" i="17"/>
  <c r="DO17" i="17"/>
  <c r="EA17" i="17"/>
  <c r="EM17" i="17"/>
  <c r="EY17" i="17"/>
  <c r="FK17" i="17"/>
  <c r="FW17" i="17"/>
  <c r="GI17" i="17"/>
  <c r="GU17" i="17"/>
  <c r="HG17" i="17"/>
  <c r="HS17" i="17"/>
  <c r="AK17" i="17"/>
  <c r="AW17" i="17"/>
  <c r="BI17" i="17"/>
  <c r="BU17" i="17"/>
  <c r="CG17" i="17"/>
  <c r="CS17" i="17"/>
  <c r="DE17" i="17"/>
  <c r="DQ17" i="17"/>
  <c r="EC17" i="17"/>
  <c r="EO17" i="17"/>
  <c r="FA17" i="17"/>
  <c r="FM17" i="17"/>
  <c r="FY17" i="17"/>
  <c r="GK17" i="17"/>
  <c r="GW17" i="17"/>
  <c r="HI17" i="17"/>
  <c r="HU17" i="17"/>
  <c r="AL17" i="17"/>
  <c r="AX17" i="17"/>
  <c r="BJ17" i="17"/>
  <c r="BV17" i="17"/>
  <c r="CH17" i="17"/>
  <c r="CT17" i="17"/>
  <c r="DF17" i="17"/>
  <c r="DR17" i="17"/>
  <c r="ED17" i="17"/>
  <c r="EP17" i="17"/>
  <c r="FB17" i="17"/>
  <c r="FN17" i="17"/>
  <c r="FZ17" i="17"/>
  <c r="GL17" i="17"/>
  <c r="GX17" i="17"/>
  <c r="HJ17" i="17"/>
  <c r="HV17" i="17"/>
  <c r="AZ17" i="17"/>
  <c r="BO17" i="17"/>
  <c r="CD17" i="17"/>
  <c r="CV17" i="17"/>
  <c r="DK17" i="17"/>
  <c r="DZ17" i="17"/>
  <c r="ER17" i="17"/>
  <c r="FG17" i="17"/>
  <c r="FV17" i="17"/>
  <c r="GN17" i="17"/>
  <c r="HC17" i="17"/>
  <c r="HR17" i="17"/>
  <c r="AO17" i="17"/>
  <c r="BD17" i="17"/>
  <c r="BT17" i="17"/>
  <c r="CK17" i="17"/>
  <c r="CZ17" i="17"/>
  <c r="DP17" i="17"/>
  <c r="EG17" i="17"/>
  <c r="EV17" i="17"/>
  <c r="FL17" i="17"/>
  <c r="GC17" i="17"/>
  <c r="GR17" i="17"/>
  <c r="HH17" i="17"/>
  <c r="HY17" i="17"/>
  <c r="AQ17" i="17"/>
  <c r="BF17" i="17"/>
  <c r="BX17" i="17"/>
  <c r="CM17" i="17"/>
  <c r="DB17" i="17"/>
  <c r="DT17" i="17"/>
  <c r="EI17" i="17"/>
  <c r="EX17" i="17"/>
  <c r="FP17" i="17"/>
  <c r="GE17" i="17"/>
  <c r="GT17" i="17"/>
  <c r="HL17" i="17"/>
  <c r="AT17" i="17"/>
  <c r="BL17" i="17"/>
  <c r="CA17" i="17"/>
  <c r="CP17" i="17"/>
  <c r="DH17" i="17"/>
  <c r="DW17" i="17"/>
  <c r="EL17" i="17"/>
  <c r="FD17" i="17"/>
  <c r="FS17" i="17"/>
  <c r="GH17" i="17"/>
  <c r="GZ17" i="17"/>
  <c r="HO17" i="17"/>
  <c r="AV17" i="17"/>
  <c r="BM17" i="17"/>
  <c r="CB17" i="17"/>
  <c r="CR17" i="17"/>
  <c r="DI17" i="17"/>
  <c r="DX17" i="17"/>
  <c r="EN17" i="17"/>
  <c r="FE17" i="17"/>
  <c r="FT17" i="17"/>
  <c r="GJ17" i="17"/>
  <c r="HA17" i="17"/>
  <c r="HP17" i="17"/>
  <c r="BH17" i="17"/>
  <c r="CJ17" i="17"/>
  <c r="DL17" i="17"/>
  <c r="EK17" i="17"/>
  <c r="FO17" i="17"/>
  <c r="GP17" i="17"/>
  <c r="HQ17" i="17"/>
  <c r="AM17" i="17"/>
  <c r="BN17" i="17"/>
  <c r="CN17" i="17"/>
  <c r="DN17" i="17"/>
  <c r="ES17" i="17"/>
  <c r="FR17" i="17"/>
  <c r="GS17" i="17"/>
  <c r="HW17" i="17"/>
  <c r="AN17" i="17"/>
  <c r="BP17" i="17"/>
  <c r="CO17" i="17"/>
  <c r="DS17" i="17"/>
  <c r="ET17" i="17"/>
  <c r="FU17" i="17"/>
  <c r="GV17" i="17"/>
  <c r="HX17" i="17"/>
  <c r="AP17" i="17"/>
  <c r="BQ17" i="17"/>
  <c r="CU17" i="17"/>
  <c r="DU17" i="17"/>
  <c r="EU17" i="17"/>
  <c r="FX17" i="17"/>
  <c r="GY17" i="17"/>
  <c r="HZ17" i="17"/>
  <c r="AR17" i="17"/>
  <c r="BR17" i="17"/>
  <c r="CW17" i="17"/>
  <c r="DV17" i="17"/>
  <c r="EW17" i="17"/>
  <c r="GA17" i="17"/>
  <c r="HB17" i="17"/>
  <c r="AS17" i="17"/>
  <c r="BW17" i="17"/>
  <c r="CX17" i="17"/>
  <c r="DY17" i="17"/>
  <c r="EZ17" i="17"/>
  <c r="GB17" i="17"/>
  <c r="HD17" i="17"/>
  <c r="BA17" i="17"/>
  <c r="BZ17" i="17"/>
  <c r="DA17" i="17"/>
  <c r="EE17" i="17"/>
  <c r="FF17" i="17"/>
  <c r="GF17" i="17"/>
  <c r="HF17" i="17"/>
  <c r="BB17" i="17"/>
  <c r="CC17" i="17"/>
  <c r="DD17" i="17"/>
  <c r="EF17" i="17"/>
  <c r="FH17" i="17"/>
  <c r="GG17" i="17"/>
  <c r="HK17" i="17"/>
  <c r="BC17" i="17"/>
  <c r="CF17" i="17"/>
  <c r="DG17" i="17"/>
  <c r="EH17" i="17"/>
  <c r="FI17" i="17"/>
  <c r="GM17" i="17"/>
  <c r="HM17" i="17"/>
  <c r="BK17" i="17"/>
  <c r="FQ17" i="17"/>
  <c r="BY17" i="17"/>
  <c r="GD17" i="17"/>
  <c r="CI17" i="17"/>
  <c r="GO17" i="17"/>
  <c r="CL17" i="17"/>
  <c r="GQ17" i="17"/>
  <c r="CY17" i="17"/>
  <c r="HE17" i="17"/>
  <c r="DJ17" i="17"/>
  <c r="HN17" i="17"/>
  <c r="DM17" i="17"/>
  <c r="HT17" i="17"/>
  <c r="EB17" i="17"/>
  <c r="EJ17" i="17"/>
  <c r="EQ17" i="17"/>
  <c r="AY17" i="17"/>
  <c r="FC17" i="17"/>
  <c r="BE17" i="17"/>
  <c r="FJ17" i="17"/>
  <c r="AV70" i="17"/>
  <c r="BH70" i="17"/>
  <c r="BT70" i="17"/>
  <c r="CF70" i="17"/>
  <c r="CR70" i="17"/>
  <c r="DD70" i="17"/>
  <c r="DP70" i="17"/>
  <c r="EB70" i="17"/>
  <c r="EN70" i="17"/>
  <c r="EZ70" i="17"/>
  <c r="FL70" i="17"/>
  <c r="FX70" i="17"/>
  <c r="GJ70" i="17"/>
  <c r="GV70" i="17"/>
  <c r="HH70" i="17"/>
  <c r="HT70" i="17"/>
  <c r="AK70" i="17"/>
  <c r="AW70" i="17"/>
  <c r="BI70" i="17"/>
  <c r="BU70" i="17"/>
  <c r="CG70" i="17"/>
  <c r="CS70" i="17"/>
  <c r="DE70" i="17"/>
  <c r="DQ70" i="17"/>
  <c r="EC70" i="17"/>
  <c r="EO70" i="17"/>
  <c r="FA70" i="17"/>
  <c r="FM70" i="17"/>
  <c r="FY70" i="17"/>
  <c r="GK70" i="17"/>
  <c r="GW70" i="17"/>
  <c r="HI70" i="17"/>
  <c r="HU70" i="17"/>
  <c r="AL70" i="17"/>
  <c r="AX70" i="17"/>
  <c r="BJ70" i="17"/>
  <c r="BV70" i="17"/>
  <c r="CH70" i="17"/>
  <c r="CT70" i="17"/>
  <c r="DF70" i="17"/>
  <c r="DR70" i="17"/>
  <c r="ED70" i="17"/>
  <c r="EP70" i="17"/>
  <c r="FB70" i="17"/>
  <c r="FN70" i="17"/>
  <c r="FZ70" i="17"/>
  <c r="GL70" i="17"/>
  <c r="GX70" i="17"/>
  <c r="HJ70" i="17"/>
  <c r="HV70" i="17"/>
  <c r="AN70" i="17"/>
  <c r="AZ70" i="17"/>
  <c r="BL70" i="17"/>
  <c r="BX70" i="17"/>
  <c r="CJ70" i="17"/>
  <c r="CV70" i="17"/>
  <c r="DH70" i="17"/>
  <c r="DT70" i="17"/>
  <c r="EF70" i="17"/>
  <c r="ER70" i="17"/>
  <c r="FD70" i="17"/>
  <c r="FP70" i="17"/>
  <c r="GB70" i="17"/>
  <c r="GN70" i="17"/>
  <c r="GZ70" i="17"/>
  <c r="HL70" i="17"/>
  <c r="HX70" i="17"/>
  <c r="AO70" i="17"/>
  <c r="BA70" i="17"/>
  <c r="BM70" i="17"/>
  <c r="BY70" i="17"/>
  <c r="CK70" i="17"/>
  <c r="CW70" i="17"/>
  <c r="DI70" i="17"/>
  <c r="DU70" i="17"/>
  <c r="EG70" i="17"/>
  <c r="ES70" i="17"/>
  <c r="FE70" i="17"/>
  <c r="FQ70" i="17"/>
  <c r="GC70" i="17"/>
  <c r="GO70" i="17"/>
  <c r="HA70" i="17"/>
  <c r="HM70" i="17"/>
  <c r="HY70" i="17"/>
  <c r="AP70" i="17"/>
  <c r="BB70" i="17"/>
  <c r="BN70" i="17"/>
  <c r="BZ70" i="17"/>
  <c r="CL70" i="17"/>
  <c r="CX70" i="17"/>
  <c r="DJ70" i="17"/>
  <c r="DV70" i="17"/>
  <c r="EH70" i="17"/>
  <c r="ET70" i="17"/>
  <c r="FF70" i="17"/>
  <c r="FR70" i="17"/>
  <c r="GD70" i="17"/>
  <c r="GP70" i="17"/>
  <c r="HB70" i="17"/>
  <c r="HN70" i="17"/>
  <c r="HZ70" i="17"/>
  <c r="AQ70" i="17"/>
  <c r="BC70" i="17"/>
  <c r="BO70" i="17"/>
  <c r="CA70" i="17"/>
  <c r="CM70" i="17"/>
  <c r="CY70" i="17"/>
  <c r="DK70" i="17"/>
  <c r="DW70" i="17"/>
  <c r="EI70" i="17"/>
  <c r="EU70" i="17"/>
  <c r="FG70" i="17"/>
  <c r="FS70" i="17"/>
  <c r="GE70" i="17"/>
  <c r="GQ70" i="17"/>
  <c r="HC70" i="17"/>
  <c r="HO70" i="17"/>
  <c r="AR70" i="17"/>
  <c r="BD70" i="17"/>
  <c r="BP70" i="17"/>
  <c r="CB70" i="17"/>
  <c r="CN70" i="17"/>
  <c r="CZ70" i="17"/>
  <c r="DL70" i="17"/>
  <c r="DX70" i="17"/>
  <c r="EJ70" i="17"/>
  <c r="EV70" i="17"/>
  <c r="FH70" i="17"/>
  <c r="FT70" i="17"/>
  <c r="GF70" i="17"/>
  <c r="GR70" i="17"/>
  <c r="HD70" i="17"/>
  <c r="HP70" i="17"/>
  <c r="AS70" i="17"/>
  <c r="BE70" i="17"/>
  <c r="BQ70" i="17"/>
  <c r="CC70" i="17"/>
  <c r="CO70" i="17"/>
  <c r="DA70" i="17"/>
  <c r="DM70" i="17"/>
  <c r="DY70" i="17"/>
  <c r="EK70" i="17"/>
  <c r="EW70" i="17"/>
  <c r="FI70" i="17"/>
  <c r="FU70" i="17"/>
  <c r="GG70" i="17"/>
  <c r="GS70" i="17"/>
  <c r="HE70" i="17"/>
  <c r="HQ70" i="17"/>
  <c r="AT70" i="17"/>
  <c r="BF70" i="17"/>
  <c r="BR70" i="17"/>
  <c r="CD70" i="17"/>
  <c r="CP70" i="17"/>
  <c r="DB70" i="17"/>
  <c r="DN70" i="17"/>
  <c r="DZ70" i="17"/>
  <c r="EL70" i="17"/>
  <c r="EX70" i="17"/>
  <c r="FJ70" i="17"/>
  <c r="FV70" i="17"/>
  <c r="GH70" i="17"/>
  <c r="GT70" i="17"/>
  <c r="HF70" i="17"/>
  <c r="HR70" i="17"/>
  <c r="BG70" i="17"/>
  <c r="EA70" i="17"/>
  <c r="GU70" i="17"/>
  <c r="BK70" i="17"/>
  <c r="EE70" i="17"/>
  <c r="GY70" i="17"/>
  <c r="BS70" i="17"/>
  <c r="EM70" i="17"/>
  <c r="HG70" i="17"/>
  <c r="BW70" i="17"/>
  <c r="EQ70" i="17"/>
  <c r="HK70" i="17"/>
  <c r="CE70" i="17"/>
  <c r="EY70" i="17"/>
  <c r="HS70" i="17"/>
  <c r="CI70" i="17"/>
  <c r="FC70" i="17"/>
  <c r="HW70" i="17"/>
  <c r="CQ70" i="17"/>
  <c r="FK70" i="17"/>
  <c r="CU70" i="17"/>
  <c r="FO70" i="17"/>
  <c r="DC70" i="17"/>
  <c r="FW70" i="17"/>
  <c r="AU70" i="17"/>
  <c r="DO70" i="17"/>
  <c r="GI70" i="17"/>
  <c r="AY70" i="17"/>
  <c r="DS70" i="17"/>
  <c r="GM70" i="17"/>
  <c r="AM70" i="17"/>
  <c r="DG70" i="17"/>
  <c r="GA70" i="17"/>
  <c r="AN19" i="17"/>
  <c r="AZ19" i="17"/>
  <c r="BL19" i="17"/>
  <c r="BX19" i="17"/>
  <c r="CJ19" i="17"/>
  <c r="CV19" i="17"/>
  <c r="DH19" i="17"/>
  <c r="DT19" i="17"/>
  <c r="EF19" i="17"/>
  <c r="ER19" i="17"/>
  <c r="FD19" i="17"/>
  <c r="FP19" i="17"/>
  <c r="GB19" i="17"/>
  <c r="GN19" i="17"/>
  <c r="GZ19" i="17"/>
  <c r="HL19" i="17"/>
  <c r="HX19" i="17"/>
  <c r="AR19" i="17"/>
  <c r="BD19" i="17"/>
  <c r="BP19" i="17"/>
  <c r="CB19" i="17"/>
  <c r="CN19" i="17"/>
  <c r="CZ19" i="17"/>
  <c r="DL19" i="17"/>
  <c r="DX19" i="17"/>
  <c r="EJ19" i="17"/>
  <c r="EV19" i="17"/>
  <c r="FH19" i="17"/>
  <c r="FT19" i="17"/>
  <c r="GF19" i="17"/>
  <c r="GR19" i="17"/>
  <c r="HD19" i="17"/>
  <c r="HP19" i="17"/>
  <c r="AT19" i="17"/>
  <c r="BF19" i="17"/>
  <c r="BR19" i="17"/>
  <c r="CD19" i="17"/>
  <c r="CP19" i="17"/>
  <c r="DB19" i="17"/>
  <c r="DN19" i="17"/>
  <c r="DZ19" i="17"/>
  <c r="EL19" i="17"/>
  <c r="EX19" i="17"/>
  <c r="FJ19" i="17"/>
  <c r="FV19" i="17"/>
  <c r="GH19" i="17"/>
  <c r="GT19" i="17"/>
  <c r="HF19" i="17"/>
  <c r="HR19" i="17"/>
  <c r="AK19" i="17"/>
  <c r="AW19" i="17"/>
  <c r="BI19" i="17"/>
  <c r="BU19" i="17"/>
  <c r="CG19" i="17"/>
  <c r="CS19" i="17"/>
  <c r="DE19" i="17"/>
  <c r="DQ19" i="17"/>
  <c r="EC19" i="17"/>
  <c r="EO19" i="17"/>
  <c r="FA19" i="17"/>
  <c r="FM19" i="17"/>
  <c r="FY19" i="17"/>
  <c r="GK19" i="17"/>
  <c r="GW19" i="17"/>
  <c r="HI19" i="17"/>
  <c r="HU19" i="17"/>
  <c r="AL19" i="17"/>
  <c r="AX19" i="17"/>
  <c r="BJ19" i="17"/>
  <c r="BV19" i="17"/>
  <c r="CH19" i="17"/>
  <c r="CT19" i="17"/>
  <c r="DF19" i="17"/>
  <c r="DR19" i="17"/>
  <c r="ED19" i="17"/>
  <c r="EP19" i="17"/>
  <c r="FB19" i="17"/>
  <c r="FN19" i="17"/>
  <c r="FZ19" i="17"/>
  <c r="GL19" i="17"/>
  <c r="GX19" i="17"/>
  <c r="HJ19" i="17"/>
  <c r="HV19" i="17"/>
  <c r="AM19" i="17"/>
  <c r="BG19" i="17"/>
  <c r="CA19" i="17"/>
  <c r="CW19" i="17"/>
  <c r="DP19" i="17"/>
  <c r="EK19" i="17"/>
  <c r="FF19" i="17"/>
  <c r="GA19" i="17"/>
  <c r="GU19" i="17"/>
  <c r="HO19" i="17"/>
  <c r="AP19" i="17"/>
  <c r="BK19" i="17"/>
  <c r="CE19" i="17"/>
  <c r="CY19" i="17"/>
  <c r="DU19" i="17"/>
  <c r="EN19" i="17"/>
  <c r="FI19" i="17"/>
  <c r="GD19" i="17"/>
  <c r="GY19" i="17"/>
  <c r="HS19" i="17"/>
  <c r="AS19" i="17"/>
  <c r="BN19" i="17"/>
  <c r="CI19" i="17"/>
  <c r="DC19" i="17"/>
  <c r="DW19" i="17"/>
  <c r="ES19" i="17"/>
  <c r="FL19" i="17"/>
  <c r="GG19" i="17"/>
  <c r="HB19" i="17"/>
  <c r="HW19" i="17"/>
  <c r="AV19" i="17"/>
  <c r="BQ19" i="17"/>
  <c r="CL19" i="17"/>
  <c r="DG19" i="17"/>
  <c r="EA19" i="17"/>
  <c r="EU19" i="17"/>
  <c r="FQ19" i="17"/>
  <c r="GJ19" i="17"/>
  <c r="HE19" i="17"/>
  <c r="HZ19" i="17"/>
  <c r="BA19" i="17"/>
  <c r="BT19" i="17"/>
  <c r="CO19" i="17"/>
  <c r="DJ19" i="17"/>
  <c r="EE19" i="17"/>
  <c r="EY19" i="17"/>
  <c r="FS19" i="17"/>
  <c r="GO19" i="17"/>
  <c r="HH19" i="17"/>
  <c r="AQ19" i="17"/>
  <c r="BZ19" i="17"/>
  <c r="DK19" i="17"/>
  <c r="ET19" i="17"/>
  <c r="GC19" i="17"/>
  <c r="HM19" i="17"/>
  <c r="AU19" i="17"/>
  <c r="CC19" i="17"/>
  <c r="DM19" i="17"/>
  <c r="EW19" i="17"/>
  <c r="GE19" i="17"/>
  <c r="HN19" i="17"/>
  <c r="AY19" i="17"/>
  <c r="CF19" i="17"/>
  <c r="DO19" i="17"/>
  <c r="EZ19" i="17"/>
  <c r="GI19" i="17"/>
  <c r="HQ19" i="17"/>
  <c r="BB19" i="17"/>
  <c r="CK19" i="17"/>
  <c r="DS19" i="17"/>
  <c r="FC19" i="17"/>
  <c r="GM19" i="17"/>
  <c r="HT19" i="17"/>
  <c r="BC19" i="17"/>
  <c r="CM19" i="17"/>
  <c r="DV19" i="17"/>
  <c r="FE19" i="17"/>
  <c r="GP19" i="17"/>
  <c r="HY19" i="17"/>
  <c r="BE19" i="17"/>
  <c r="CQ19" i="17"/>
  <c r="DY19" i="17"/>
  <c r="FG19" i="17"/>
  <c r="GQ19" i="17"/>
  <c r="BH19" i="17"/>
  <c r="CR19" i="17"/>
  <c r="EB19" i="17"/>
  <c r="FK19" i="17"/>
  <c r="GS19" i="17"/>
  <c r="BM19" i="17"/>
  <c r="CU19" i="17"/>
  <c r="EG19" i="17"/>
  <c r="FO19" i="17"/>
  <c r="GV19" i="17"/>
  <c r="BO19" i="17"/>
  <c r="CX19" i="17"/>
  <c r="EH19" i="17"/>
  <c r="FR19" i="17"/>
  <c r="HA19" i="17"/>
  <c r="BS19" i="17"/>
  <c r="DA19" i="17"/>
  <c r="EI19" i="17"/>
  <c r="FU19" i="17"/>
  <c r="HC19" i="17"/>
  <c r="BW19" i="17"/>
  <c r="DD19" i="17"/>
  <c r="EM19" i="17"/>
  <c r="FW19" i="17"/>
  <c r="HG19" i="17"/>
  <c r="DI19" i="17"/>
  <c r="EQ19" i="17"/>
  <c r="HK19" i="17"/>
  <c r="AO19" i="17"/>
  <c r="BY19" i="17"/>
  <c r="FX19" i="17"/>
  <c r="AT100" i="17"/>
  <c r="BF100" i="17"/>
  <c r="BR100" i="17"/>
  <c r="CD100" i="17"/>
  <c r="CP100" i="17"/>
  <c r="DB100" i="17"/>
  <c r="DN100" i="17"/>
  <c r="DZ100" i="17"/>
  <c r="EL100" i="17"/>
  <c r="EX100" i="17"/>
  <c r="FJ100" i="17"/>
  <c r="FV100" i="17"/>
  <c r="GH100" i="17"/>
  <c r="GT100" i="17"/>
  <c r="HF100" i="17"/>
  <c r="HR100" i="17"/>
  <c r="AK100" i="17"/>
  <c r="AW100" i="17"/>
  <c r="BI100" i="17"/>
  <c r="BU100" i="17"/>
  <c r="CG100" i="17"/>
  <c r="CS100" i="17"/>
  <c r="DE100" i="17"/>
  <c r="DQ100" i="17"/>
  <c r="EC100" i="17"/>
  <c r="EO100" i="17"/>
  <c r="FA100" i="17"/>
  <c r="AL100" i="17"/>
  <c r="AX100" i="17"/>
  <c r="BJ100" i="17"/>
  <c r="BV100" i="17"/>
  <c r="CH100" i="17"/>
  <c r="CT100" i="17"/>
  <c r="DF100" i="17"/>
  <c r="DR100" i="17"/>
  <c r="ED100" i="17"/>
  <c r="EP100" i="17"/>
  <c r="FB100" i="17"/>
  <c r="FN100" i="17"/>
  <c r="FZ100" i="17"/>
  <c r="GL100" i="17"/>
  <c r="GX100" i="17"/>
  <c r="HJ100" i="17"/>
  <c r="HV100" i="17"/>
  <c r="AV100" i="17"/>
  <c r="BM100" i="17"/>
  <c r="CB100" i="17"/>
  <c r="CR100" i="17"/>
  <c r="DI100" i="17"/>
  <c r="DX100" i="17"/>
  <c r="EN100" i="17"/>
  <c r="FE100" i="17"/>
  <c r="FS100" i="17"/>
  <c r="GG100" i="17"/>
  <c r="GV100" i="17"/>
  <c r="HK100" i="17"/>
  <c r="HY100" i="17"/>
  <c r="AY100" i="17"/>
  <c r="BN100" i="17"/>
  <c r="CC100" i="17"/>
  <c r="CU100" i="17"/>
  <c r="DJ100" i="17"/>
  <c r="DY100" i="17"/>
  <c r="EQ100" i="17"/>
  <c r="FF100" i="17"/>
  <c r="FT100" i="17"/>
  <c r="GI100" i="17"/>
  <c r="GW100" i="17"/>
  <c r="HL100" i="17"/>
  <c r="HZ100" i="17"/>
  <c r="AZ100" i="17"/>
  <c r="BO100" i="17"/>
  <c r="CE100" i="17"/>
  <c r="CV100" i="17"/>
  <c r="DK100" i="17"/>
  <c r="EA100" i="17"/>
  <c r="ER100" i="17"/>
  <c r="FG100" i="17"/>
  <c r="FU100" i="17"/>
  <c r="GJ100" i="17"/>
  <c r="GY100" i="17"/>
  <c r="HM100" i="17"/>
  <c r="AU100" i="17"/>
  <c r="BA100" i="17"/>
  <c r="BP100" i="17"/>
  <c r="CF100" i="17"/>
  <c r="CW100" i="17"/>
  <c r="DL100" i="17"/>
  <c r="EB100" i="17"/>
  <c r="ES100" i="17"/>
  <c r="FH100" i="17"/>
  <c r="FW100" i="17"/>
  <c r="GK100" i="17"/>
  <c r="GZ100" i="17"/>
  <c r="HN100" i="17"/>
  <c r="FD100" i="17"/>
  <c r="AM100" i="17"/>
  <c r="BB100" i="17"/>
  <c r="BQ100" i="17"/>
  <c r="CI100" i="17"/>
  <c r="CX100" i="17"/>
  <c r="DM100" i="17"/>
  <c r="EE100" i="17"/>
  <c r="ET100" i="17"/>
  <c r="FI100" i="17"/>
  <c r="FX100" i="17"/>
  <c r="GM100" i="17"/>
  <c r="HA100" i="17"/>
  <c r="HO100" i="17"/>
  <c r="EM100" i="17"/>
  <c r="AN100" i="17"/>
  <c r="BC100" i="17"/>
  <c r="BS100" i="17"/>
  <c r="CJ100" i="17"/>
  <c r="CY100" i="17"/>
  <c r="DO100" i="17"/>
  <c r="EF100" i="17"/>
  <c r="EU100" i="17"/>
  <c r="FK100" i="17"/>
  <c r="FY100" i="17"/>
  <c r="GN100" i="17"/>
  <c r="HB100" i="17"/>
  <c r="HP100" i="17"/>
  <c r="CA100" i="17"/>
  <c r="FR100" i="17"/>
  <c r="HX100" i="17"/>
  <c r="AO100" i="17"/>
  <c r="BD100" i="17"/>
  <c r="BT100" i="17"/>
  <c r="CK100" i="17"/>
  <c r="CZ100" i="17"/>
  <c r="DP100" i="17"/>
  <c r="EG100" i="17"/>
  <c r="EV100" i="17"/>
  <c r="FL100" i="17"/>
  <c r="GA100" i="17"/>
  <c r="GO100" i="17"/>
  <c r="HC100" i="17"/>
  <c r="HQ100" i="17"/>
  <c r="HI100" i="17"/>
  <c r="AP100" i="17"/>
  <c r="BE100" i="17"/>
  <c r="BW100" i="17"/>
  <c r="CL100" i="17"/>
  <c r="DA100" i="17"/>
  <c r="DS100" i="17"/>
  <c r="EH100" i="17"/>
  <c r="EW100" i="17"/>
  <c r="FM100" i="17"/>
  <c r="GB100" i="17"/>
  <c r="GP100" i="17"/>
  <c r="HD100" i="17"/>
  <c r="HS100" i="17"/>
  <c r="DH100" i="17"/>
  <c r="AQ100" i="17"/>
  <c r="BG100" i="17"/>
  <c r="BX100" i="17"/>
  <c r="CM100" i="17"/>
  <c r="DC100" i="17"/>
  <c r="DT100" i="17"/>
  <c r="EI100" i="17"/>
  <c r="EY100" i="17"/>
  <c r="FO100" i="17"/>
  <c r="GC100" i="17"/>
  <c r="GQ100" i="17"/>
  <c r="HE100" i="17"/>
  <c r="HT100" i="17"/>
  <c r="AR100" i="17"/>
  <c r="BH100" i="17"/>
  <c r="BY100" i="17"/>
  <c r="CN100" i="17"/>
  <c r="DD100" i="17"/>
  <c r="DU100" i="17"/>
  <c r="EJ100" i="17"/>
  <c r="EZ100" i="17"/>
  <c r="FP100" i="17"/>
  <c r="GD100" i="17"/>
  <c r="GR100" i="17"/>
  <c r="HG100" i="17"/>
  <c r="HU100" i="17"/>
  <c r="BL100" i="17"/>
  <c r="DW100" i="17"/>
  <c r="GU100" i="17"/>
  <c r="AS100" i="17"/>
  <c r="BK100" i="17"/>
  <c r="BZ100" i="17"/>
  <c r="CO100" i="17"/>
  <c r="DG100" i="17"/>
  <c r="DV100" i="17"/>
  <c r="EK100" i="17"/>
  <c r="FC100" i="17"/>
  <c r="FQ100" i="17"/>
  <c r="GE100" i="17"/>
  <c r="GS100" i="17"/>
  <c r="HH100" i="17"/>
  <c r="HW100" i="17"/>
  <c r="CQ100" i="17"/>
  <c r="GF100" i="17"/>
  <c r="AO88" i="17"/>
  <c r="BA88" i="17"/>
  <c r="BM88" i="17"/>
  <c r="BY88" i="17"/>
  <c r="CK88" i="17"/>
  <c r="CW88" i="17"/>
  <c r="DI88" i="17"/>
  <c r="DU88" i="17"/>
  <c r="EG88" i="17"/>
  <c r="ES88" i="17"/>
  <c r="FE88" i="17"/>
  <c r="FQ88" i="17"/>
  <c r="GC88" i="17"/>
  <c r="GO88" i="17"/>
  <c r="HA88" i="17"/>
  <c r="HM88" i="17"/>
  <c r="HY88" i="17"/>
  <c r="AT88" i="17"/>
  <c r="BF88" i="17"/>
  <c r="BR88" i="17"/>
  <c r="CD88" i="17"/>
  <c r="CP88" i="17"/>
  <c r="DB88" i="17"/>
  <c r="DN88" i="17"/>
  <c r="DZ88" i="17"/>
  <c r="EL88" i="17"/>
  <c r="EX88" i="17"/>
  <c r="FJ88" i="17"/>
  <c r="FV88" i="17"/>
  <c r="GH88" i="17"/>
  <c r="GT88" i="17"/>
  <c r="HF88" i="17"/>
  <c r="HR88" i="17"/>
  <c r="AN88" i="17"/>
  <c r="BC88" i="17"/>
  <c r="BQ88" i="17"/>
  <c r="CF88" i="17"/>
  <c r="CT88" i="17"/>
  <c r="DH88" i="17"/>
  <c r="DW88" i="17"/>
  <c r="EK88" i="17"/>
  <c r="EZ88" i="17"/>
  <c r="FN88" i="17"/>
  <c r="GB88" i="17"/>
  <c r="GQ88" i="17"/>
  <c r="HE88" i="17"/>
  <c r="HT88" i="17"/>
  <c r="AP88" i="17"/>
  <c r="BD88" i="17"/>
  <c r="BS88" i="17"/>
  <c r="CG88" i="17"/>
  <c r="CU88" i="17"/>
  <c r="DJ88" i="17"/>
  <c r="DX88" i="17"/>
  <c r="EM88" i="17"/>
  <c r="FA88" i="17"/>
  <c r="FO88" i="17"/>
  <c r="GD88" i="17"/>
  <c r="GR88" i="17"/>
  <c r="HG88" i="17"/>
  <c r="HU88" i="17"/>
  <c r="AQ88" i="17"/>
  <c r="BE88" i="17"/>
  <c r="BT88" i="17"/>
  <c r="CH88" i="17"/>
  <c r="CV88" i="17"/>
  <c r="DK88" i="17"/>
  <c r="DY88" i="17"/>
  <c r="EN88" i="17"/>
  <c r="FB88" i="17"/>
  <c r="FP88" i="17"/>
  <c r="GE88" i="17"/>
  <c r="GS88" i="17"/>
  <c r="HH88" i="17"/>
  <c r="HV88" i="17"/>
  <c r="AR88" i="17"/>
  <c r="BG88" i="17"/>
  <c r="BU88" i="17"/>
  <c r="CI88" i="17"/>
  <c r="CX88" i="17"/>
  <c r="DL88" i="17"/>
  <c r="EA88" i="17"/>
  <c r="EO88" i="17"/>
  <c r="FC88" i="17"/>
  <c r="FR88" i="17"/>
  <c r="GF88" i="17"/>
  <c r="GU88" i="17"/>
  <c r="HI88" i="17"/>
  <c r="HW88" i="17"/>
  <c r="AS88" i="17"/>
  <c r="BH88" i="17"/>
  <c r="BV88" i="17"/>
  <c r="CJ88" i="17"/>
  <c r="CY88" i="17"/>
  <c r="DM88" i="17"/>
  <c r="EB88" i="17"/>
  <c r="EP88" i="17"/>
  <c r="FD88" i="17"/>
  <c r="FS88" i="17"/>
  <c r="GG88" i="17"/>
  <c r="GV88" i="17"/>
  <c r="HJ88" i="17"/>
  <c r="HX88" i="17"/>
  <c r="AU88" i="17"/>
  <c r="BI88" i="17"/>
  <c r="BW88" i="17"/>
  <c r="CL88" i="17"/>
  <c r="CZ88" i="17"/>
  <c r="DO88" i="17"/>
  <c r="EC88" i="17"/>
  <c r="EQ88" i="17"/>
  <c r="FF88" i="17"/>
  <c r="FT88" i="17"/>
  <c r="GI88" i="17"/>
  <c r="GW88" i="17"/>
  <c r="HK88" i="17"/>
  <c r="HZ88" i="17"/>
  <c r="AV88" i="17"/>
  <c r="BJ88" i="17"/>
  <c r="BX88" i="17"/>
  <c r="CM88" i="17"/>
  <c r="DA88" i="17"/>
  <c r="DP88" i="17"/>
  <c r="ED88" i="17"/>
  <c r="ER88" i="17"/>
  <c r="FG88" i="17"/>
  <c r="FU88" i="17"/>
  <c r="GJ88" i="17"/>
  <c r="GX88" i="17"/>
  <c r="HL88" i="17"/>
  <c r="AW88" i="17"/>
  <c r="BK88" i="17"/>
  <c r="BZ88" i="17"/>
  <c r="CN88" i="17"/>
  <c r="DC88" i="17"/>
  <c r="DQ88" i="17"/>
  <c r="EE88" i="17"/>
  <c r="ET88" i="17"/>
  <c r="FH88" i="17"/>
  <c r="FW88" i="17"/>
  <c r="GK88" i="17"/>
  <c r="GY88" i="17"/>
  <c r="HN88" i="17"/>
  <c r="AX88" i="17"/>
  <c r="BL88" i="17"/>
  <c r="CA88" i="17"/>
  <c r="CO88" i="17"/>
  <c r="DD88" i="17"/>
  <c r="DR88" i="17"/>
  <c r="EF88" i="17"/>
  <c r="EU88" i="17"/>
  <c r="FI88" i="17"/>
  <c r="FX88" i="17"/>
  <c r="GL88" i="17"/>
  <c r="GZ88" i="17"/>
  <c r="HO88" i="17"/>
  <c r="AK88" i="17"/>
  <c r="AY88" i="17"/>
  <c r="BN88" i="17"/>
  <c r="CB88" i="17"/>
  <c r="CQ88" i="17"/>
  <c r="DE88" i="17"/>
  <c r="DS88" i="17"/>
  <c r="EH88" i="17"/>
  <c r="EV88" i="17"/>
  <c r="FK88" i="17"/>
  <c r="FY88" i="17"/>
  <c r="GM88" i="17"/>
  <c r="HB88" i="17"/>
  <c r="HP88" i="17"/>
  <c r="AL88" i="17"/>
  <c r="AZ88" i="17"/>
  <c r="BO88" i="17"/>
  <c r="CC88" i="17"/>
  <c r="CR88" i="17"/>
  <c r="DF88" i="17"/>
  <c r="DT88" i="17"/>
  <c r="EI88" i="17"/>
  <c r="EW88" i="17"/>
  <c r="FL88" i="17"/>
  <c r="FZ88" i="17"/>
  <c r="GN88" i="17"/>
  <c r="HC88" i="17"/>
  <c r="HQ88" i="17"/>
  <c r="EY88" i="17"/>
  <c r="FM88" i="17"/>
  <c r="GA88" i="17"/>
  <c r="GP88" i="17"/>
  <c r="AM88" i="17"/>
  <c r="HD88" i="17"/>
  <c r="BB88" i="17"/>
  <c r="HS88" i="17"/>
  <c r="BP88" i="17"/>
  <c r="CE88" i="17"/>
  <c r="CS88" i="17"/>
  <c r="DG88" i="17"/>
  <c r="DV88" i="17"/>
  <c r="EJ88" i="17"/>
  <c r="AK76" i="17"/>
  <c r="AW76" i="17"/>
  <c r="BI76" i="17"/>
  <c r="AN76" i="17"/>
  <c r="AZ76" i="17"/>
  <c r="BL76" i="17"/>
  <c r="BX76" i="17"/>
  <c r="CJ76" i="17"/>
  <c r="CV76" i="17"/>
  <c r="DH76" i="17"/>
  <c r="DT76" i="17"/>
  <c r="EF76" i="17"/>
  <c r="ER76" i="17"/>
  <c r="FD76" i="17"/>
  <c r="FP76" i="17"/>
  <c r="GB76" i="17"/>
  <c r="GN76" i="17"/>
  <c r="GZ76" i="17"/>
  <c r="HL76" i="17"/>
  <c r="AP76" i="17"/>
  <c r="BD76" i="17"/>
  <c r="BR76" i="17"/>
  <c r="CE76" i="17"/>
  <c r="CR76" i="17"/>
  <c r="DE76" i="17"/>
  <c r="DR76" i="17"/>
  <c r="EE76" i="17"/>
  <c r="ES76" i="17"/>
  <c r="FF76" i="17"/>
  <c r="FS76" i="17"/>
  <c r="GF76" i="17"/>
  <c r="GS76" i="17"/>
  <c r="HF76" i="17"/>
  <c r="HS76" i="17"/>
  <c r="AQ76" i="17"/>
  <c r="BE76" i="17"/>
  <c r="BS76" i="17"/>
  <c r="CF76" i="17"/>
  <c r="CS76" i="17"/>
  <c r="DF76" i="17"/>
  <c r="DS76" i="17"/>
  <c r="EG76" i="17"/>
  <c r="ET76" i="17"/>
  <c r="FG76" i="17"/>
  <c r="FT76" i="17"/>
  <c r="GG76" i="17"/>
  <c r="GT76" i="17"/>
  <c r="HG76" i="17"/>
  <c r="HT76" i="17"/>
  <c r="AR76" i="17"/>
  <c r="BF76" i="17"/>
  <c r="BT76" i="17"/>
  <c r="CG76" i="17"/>
  <c r="CT76" i="17"/>
  <c r="DG76" i="17"/>
  <c r="DU76" i="17"/>
  <c r="EH76" i="17"/>
  <c r="EU76" i="17"/>
  <c r="FH76" i="17"/>
  <c r="FU76" i="17"/>
  <c r="GH76" i="17"/>
  <c r="GU76" i="17"/>
  <c r="HH76" i="17"/>
  <c r="HU76" i="17"/>
  <c r="AU76" i="17"/>
  <c r="BJ76" i="17"/>
  <c r="BW76" i="17"/>
  <c r="CK76" i="17"/>
  <c r="CX76" i="17"/>
  <c r="DK76" i="17"/>
  <c r="DX76" i="17"/>
  <c r="EK76" i="17"/>
  <c r="EX76" i="17"/>
  <c r="FK76" i="17"/>
  <c r="FX76" i="17"/>
  <c r="GK76" i="17"/>
  <c r="GX76" i="17"/>
  <c r="HK76" i="17"/>
  <c r="HX76" i="17"/>
  <c r="AY76" i="17"/>
  <c r="BN76" i="17"/>
  <c r="CA76" i="17"/>
  <c r="CN76" i="17"/>
  <c r="DA76" i="17"/>
  <c r="DN76" i="17"/>
  <c r="EA76" i="17"/>
  <c r="EN76" i="17"/>
  <c r="FA76" i="17"/>
  <c r="FN76" i="17"/>
  <c r="GA76" i="17"/>
  <c r="GO76" i="17"/>
  <c r="HB76" i="17"/>
  <c r="HO76" i="17"/>
  <c r="AL76" i="17"/>
  <c r="BA76" i="17"/>
  <c r="BO76" i="17"/>
  <c r="CB76" i="17"/>
  <c r="CO76" i="17"/>
  <c r="DB76" i="17"/>
  <c r="DO76" i="17"/>
  <c r="EB76" i="17"/>
  <c r="EO76" i="17"/>
  <c r="FB76" i="17"/>
  <c r="FO76" i="17"/>
  <c r="GC76" i="17"/>
  <c r="GP76" i="17"/>
  <c r="HC76" i="17"/>
  <c r="HP76" i="17"/>
  <c r="AO76" i="17"/>
  <c r="BQ76" i="17"/>
  <c r="CQ76" i="17"/>
  <c r="DQ76" i="17"/>
  <c r="EQ76" i="17"/>
  <c r="FR76" i="17"/>
  <c r="GR76" i="17"/>
  <c r="HR76" i="17"/>
  <c r="AS76" i="17"/>
  <c r="BU76" i="17"/>
  <c r="CU76" i="17"/>
  <c r="DV76" i="17"/>
  <c r="EV76" i="17"/>
  <c r="FV76" i="17"/>
  <c r="GV76" i="17"/>
  <c r="HV76" i="17"/>
  <c r="AT76" i="17"/>
  <c r="BV76" i="17"/>
  <c r="CW76" i="17"/>
  <c r="DW76" i="17"/>
  <c r="EW76" i="17"/>
  <c r="FW76" i="17"/>
  <c r="GW76" i="17"/>
  <c r="HW76" i="17"/>
  <c r="AV76" i="17"/>
  <c r="BY76" i="17"/>
  <c r="CY76" i="17"/>
  <c r="DY76" i="17"/>
  <c r="EY76" i="17"/>
  <c r="FY76" i="17"/>
  <c r="GY76" i="17"/>
  <c r="HY76" i="17"/>
  <c r="AX76" i="17"/>
  <c r="BZ76" i="17"/>
  <c r="CZ76" i="17"/>
  <c r="DZ76" i="17"/>
  <c r="EZ76" i="17"/>
  <c r="FZ76" i="17"/>
  <c r="HA76" i="17"/>
  <c r="HZ76" i="17"/>
  <c r="BB76" i="17"/>
  <c r="CC76" i="17"/>
  <c r="DC76" i="17"/>
  <c r="EC76" i="17"/>
  <c r="FC76" i="17"/>
  <c r="GD76" i="17"/>
  <c r="HD76" i="17"/>
  <c r="BC76" i="17"/>
  <c r="CD76" i="17"/>
  <c r="DD76" i="17"/>
  <c r="ED76" i="17"/>
  <c r="FE76" i="17"/>
  <c r="GE76" i="17"/>
  <c r="HE76" i="17"/>
  <c r="BG76" i="17"/>
  <c r="CH76" i="17"/>
  <c r="DI76" i="17"/>
  <c r="EI76" i="17"/>
  <c r="FI76" i="17"/>
  <c r="GI76" i="17"/>
  <c r="HI76" i="17"/>
  <c r="BH76" i="17"/>
  <c r="CI76" i="17"/>
  <c r="DJ76" i="17"/>
  <c r="EJ76" i="17"/>
  <c r="FJ76" i="17"/>
  <c r="GJ76" i="17"/>
  <c r="HJ76" i="17"/>
  <c r="BK76" i="17"/>
  <c r="CL76" i="17"/>
  <c r="DL76" i="17"/>
  <c r="EL76" i="17"/>
  <c r="FL76" i="17"/>
  <c r="GL76" i="17"/>
  <c r="HM76" i="17"/>
  <c r="BM76" i="17"/>
  <c r="CM76" i="17"/>
  <c r="DM76" i="17"/>
  <c r="EM76" i="17"/>
  <c r="FM76" i="17"/>
  <c r="GM76" i="17"/>
  <c r="HN76" i="17"/>
  <c r="AM76" i="17"/>
  <c r="BP76" i="17"/>
  <c r="CP76" i="17"/>
  <c r="DP76" i="17"/>
  <c r="EP76" i="17"/>
  <c r="FQ76" i="17"/>
  <c r="GQ76" i="17"/>
  <c r="HQ76" i="17"/>
  <c r="AT64" i="17"/>
  <c r="BF64" i="17"/>
  <c r="BR64" i="17"/>
  <c r="CD64" i="17"/>
  <c r="CP64" i="17"/>
  <c r="DB64" i="17"/>
  <c r="DN64" i="17"/>
  <c r="DZ64" i="17"/>
  <c r="EL64" i="17"/>
  <c r="EX64" i="17"/>
  <c r="FJ64" i="17"/>
  <c r="FV64" i="17"/>
  <c r="GH64" i="17"/>
  <c r="GT64" i="17"/>
  <c r="AK64" i="17"/>
  <c r="AW64" i="17"/>
  <c r="BI64" i="17"/>
  <c r="BU64" i="17"/>
  <c r="CG64" i="17"/>
  <c r="CS64" i="17"/>
  <c r="DE64" i="17"/>
  <c r="DQ64" i="17"/>
  <c r="EC64" i="17"/>
  <c r="EO64" i="17"/>
  <c r="FA64" i="17"/>
  <c r="FM64" i="17"/>
  <c r="FY64" i="17"/>
  <c r="GK64" i="17"/>
  <c r="GW64" i="17"/>
  <c r="AN64" i="17"/>
  <c r="BB64" i="17"/>
  <c r="BP64" i="17"/>
  <c r="CE64" i="17"/>
  <c r="CT64" i="17"/>
  <c r="DH64" i="17"/>
  <c r="DV64" i="17"/>
  <c r="EJ64" i="17"/>
  <c r="EY64" i="17"/>
  <c r="FN64" i="17"/>
  <c r="AP64" i="17"/>
  <c r="BD64" i="17"/>
  <c r="BS64" i="17"/>
  <c r="CH64" i="17"/>
  <c r="CV64" i="17"/>
  <c r="DJ64" i="17"/>
  <c r="DX64" i="17"/>
  <c r="EM64" i="17"/>
  <c r="FB64" i="17"/>
  <c r="FP64" i="17"/>
  <c r="GD64" i="17"/>
  <c r="GR64" i="17"/>
  <c r="HF64" i="17"/>
  <c r="HR64" i="17"/>
  <c r="AS64" i="17"/>
  <c r="BH64" i="17"/>
  <c r="BW64" i="17"/>
  <c r="CK64" i="17"/>
  <c r="CY64" i="17"/>
  <c r="DM64" i="17"/>
  <c r="EB64" i="17"/>
  <c r="EQ64" i="17"/>
  <c r="FE64" i="17"/>
  <c r="FS64" i="17"/>
  <c r="GG64" i="17"/>
  <c r="GV64" i="17"/>
  <c r="HI64" i="17"/>
  <c r="HU64" i="17"/>
  <c r="AU64" i="17"/>
  <c r="BJ64" i="17"/>
  <c r="BX64" i="17"/>
  <c r="CL64" i="17"/>
  <c r="CZ64" i="17"/>
  <c r="DO64" i="17"/>
  <c r="ED64" i="17"/>
  <c r="ER64" i="17"/>
  <c r="FF64" i="17"/>
  <c r="FT64" i="17"/>
  <c r="AX64" i="17"/>
  <c r="BL64" i="17"/>
  <c r="BZ64" i="17"/>
  <c r="CN64" i="17"/>
  <c r="DC64" i="17"/>
  <c r="DR64" i="17"/>
  <c r="EF64" i="17"/>
  <c r="ET64" i="17"/>
  <c r="FH64" i="17"/>
  <c r="FW64" i="17"/>
  <c r="GL64" i="17"/>
  <c r="GZ64" i="17"/>
  <c r="HL64" i="17"/>
  <c r="HX64" i="17"/>
  <c r="AY64" i="17"/>
  <c r="BM64" i="17"/>
  <c r="CA64" i="17"/>
  <c r="CO64" i="17"/>
  <c r="DD64" i="17"/>
  <c r="DS64" i="17"/>
  <c r="EG64" i="17"/>
  <c r="EU64" i="17"/>
  <c r="FI64" i="17"/>
  <c r="FX64" i="17"/>
  <c r="GM64" i="17"/>
  <c r="HA64" i="17"/>
  <c r="HM64" i="17"/>
  <c r="HY64" i="17"/>
  <c r="AL64" i="17"/>
  <c r="AZ64" i="17"/>
  <c r="BN64" i="17"/>
  <c r="CB64" i="17"/>
  <c r="CQ64" i="17"/>
  <c r="DF64" i="17"/>
  <c r="DT64" i="17"/>
  <c r="EH64" i="17"/>
  <c r="EV64" i="17"/>
  <c r="FK64" i="17"/>
  <c r="FZ64" i="17"/>
  <c r="GN64" i="17"/>
  <c r="HB64" i="17"/>
  <c r="HN64" i="17"/>
  <c r="HZ64" i="17"/>
  <c r="BA64" i="17"/>
  <c r="CI64" i="17"/>
  <c r="DP64" i="17"/>
  <c r="EZ64" i="17"/>
  <c r="GE64" i="17"/>
  <c r="HD64" i="17"/>
  <c r="HW64" i="17"/>
  <c r="BC64" i="17"/>
  <c r="CJ64" i="17"/>
  <c r="DU64" i="17"/>
  <c r="FC64" i="17"/>
  <c r="GF64" i="17"/>
  <c r="HE64" i="17"/>
  <c r="BE64" i="17"/>
  <c r="CM64" i="17"/>
  <c r="DW64" i="17"/>
  <c r="FD64" i="17"/>
  <c r="GI64" i="17"/>
  <c r="HG64" i="17"/>
  <c r="BG64" i="17"/>
  <c r="CR64" i="17"/>
  <c r="DY64" i="17"/>
  <c r="FG64" i="17"/>
  <c r="GJ64" i="17"/>
  <c r="HH64" i="17"/>
  <c r="BK64" i="17"/>
  <c r="CU64" i="17"/>
  <c r="EA64" i="17"/>
  <c r="FL64" i="17"/>
  <c r="GO64" i="17"/>
  <c r="HJ64" i="17"/>
  <c r="BO64" i="17"/>
  <c r="CW64" i="17"/>
  <c r="EE64" i="17"/>
  <c r="FO64" i="17"/>
  <c r="GP64" i="17"/>
  <c r="HK64" i="17"/>
  <c r="BQ64" i="17"/>
  <c r="CX64" i="17"/>
  <c r="EI64" i="17"/>
  <c r="FQ64" i="17"/>
  <c r="GQ64" i="17"/>
  <c r="HO64" i="17"/>
  <c r="AM64" i="17"/>
  <c r="BT64" i="17"/>
  <c r="DA64" i="17"/>
  <c r="EK64" i="17"/>
  <c r="FR64" i="17"/>
  <c r="GS64" i="17"/>
  <c r="HP64" i="17"/>
  <c r="AO64" i="17"/>
  <c r="BV64" i="17"/>
  <c r="DG64" i="17"/>
  <c r="EN64" i="17"/>
  <c r="FU64" i="17"/>
  <c r="GU64" i="17"/>
  <c r="HQ64" i="17"/>
  <c r="AQ64" i="17"/>
  <c r="BY64" i="17"/>
  <c r="DI64" i="17"/>
  <c r="EP64" i="17"/>
  <c r="GA64" i="17"/>
  <c r="GX64" i="17"/>
  <c r="HS64" i="17"/>
  <c r="AR64" i="17"/>
  <c r="CC64" i="17"/>
  <c r="DK64" i="17"/>
  <c r="ES64" i="17"/>
  <c r="GB64" i="17"/>
  <c r="GY64" i="17"/>
  <c r="HT64" i="17"/>
  <c r="EW64" i="17"/>
  <c r="GC64" i="17"/>
  <c r="HC64" i="17"/>
  <c r="HV64" i="17"/>
  <c r="CF64" i="17"/>
  <c r="DL64" i="17"/>
  <c r="AV64" i="17"/>
  <c r="AM52" i="17"/>
  <c r="AY52" i="17"/>
  <c r="BK52" i="17"/>
  <c r="BW52" i="17"/>
  <c r="CI52" i="17"/>
  <c r="AR52" i="17"/>
  <c r="BD52" i="17"/>
  <c r="BP52" i="17"/>
  <c r="CB52" i="17"/>
  <c r="CN52" i="17"/>
  <c r="CZ52" i="17"/>
  <c r="DL52" i="17"/>
  <c r="DX52" i="17"/>
  <c r="EJ52" i="17"/>
  <c r="EV52" i="17"/>
  <c r="FH52" i="17"/>
  <c r="FT52" i="17"/>
  <c r="GF52" i="17"/>
  <c r="GR52" i="17"/>
  <c r="HD52" i="17"/>
  <c r="HP52" i="17"/>
  <c r="AL52" i="17"/>
  <c r="BA52" i="17"/>
  <c r="BO52" i="17"/>
  <c r="CD52" i="17"/>
  <c r="CR52" i="17"/>
  <c r="DE52" i="17"/>
  <c r="DR52" i="17"/>
  <c r="EE52" i="17"/>
  <c r="ER52" i="17"/>
  <c r="FE52" i="17"/>
  <c r="FR52" i="17"/>
  <c r="GE52" i="17"/>
  <c r="GS52" i="17"/>
  <c r="HF52" i="17"/>
  <c r="HS52" i="17"/>
  <c r="AQ52" i="17"/>
  <c r="BF52" i="17"/>
  <c r="BT52" i="17"/>
  <c r="CH52" i="17"/>
  <c r="CV52" i="17"/>
  <c r="DI52" i="17"/>
  <c r="DV52" i="17"/>
  <c r="EI52" i="17"/>
  <c r="EW52" i="17"/>
  <c r="FJ52" i="17"/>
  <c r="FW52" i="17"/>
  <c r="GJ52" i="17"/>
  <c r="GW52" i="17"/>
  <c r="HJ52" i="17"/>
  <c r="HW52" i="17"/>
  <c r="AS52" i="17"/>
  <c r="BG52" i="17"/>
  <c r="BU52" i="17"/>
  <c r="CJ52" i="17"/>
  <c r="CW52" i="17"/>
  <c r="DJ52" i="17"/>
  <c r="DW52" i="17"/>
  <c r="EK52" i="17"/>
  <c r="EX52" i="17"/>
  <c r="FK52" i="17"/>
  <c r="FX52" i="17"/>
  <c r="GK52" i="17"/>
  <c r="GX52" i="17"/>
  <c r="HK52" i="17"/>
  <c r="HX52" i="17"/>
  <c r="AT52" i="17"/>
  <c r="BH52" i="17"/>
  <c r="BV52" i="17"/>
  <c r="CK52" i="17"/>
  <c r="CX52" i="17"/>
  <c r="DK52" i="17"/>
  <c r="DY52" i="17"/>
  <c r="EL52" i="17"/>
  <c r="EY52" i="17"/>
  <c r="FL52" i="17"/>
  <c r="FY52" i="17"/>
  <c r="GL52" i="17"/>
  <c r="GY52" i="17"/>
  <c r="HL52" i="17"/>
  <c r="HY52" i="17"/>
  <c r="AU52" i="17"/>
  <c r="BI52" i="17"/>
  <c r="BX52" i="17"/>
  <c r="CL52" i="17"/>
  <c r="CY52" i="17"/>
  <c r="DM52" i="17"/>
  <c r="DZ52" i="17"/>
  <c r="EM52" i="17"/>
  <c r="EZ52" i="17"/>
  <c r="FM52" i="17"/>
  <c r="FZ52" i="17"/>
  <c r="GM52" i="17"/>
  <c r="GZ52" i="17"/>
  <c r="HM52" i="17"/>
  <c r="HZ52" i="17"/>
  <c r="BC52" i="17"/>
  <c r="CC52" i="17"/>
  <c r="DB52" i="17"/>
  <c r="DU52" i="17"/>
  <c r="ES52" i="17"/>
  <c r="FP52" i="17"/>
  <c r="GN52" i="17"/>
  <c r="HH52" i="17"/>
  <c r="BE52" i="17"/>
  <c r="CE52" i="17"/>
  <c r="DC52" i="17"/>
  <c r="EA52" i="17"/>
  <c r="ET52" i="17"/>
  <c r="FQ52" i="17"/>
  <c r="GO52" i="17"/>
  <c r="HI52" i="17"/>
  <c r="BJ52" i="17"/>
  <c r="CF52" i="17"/>
  <c r="DD52" i="17"/>
  <c r="EB52" i="17"/>
  <c r="EU52" i="17"/>
  <c r="FS52" i="17"/>
  <c r="GP52" i="17"/>
  <c r="HN52" i="17"/>
  <c r="AK52" i="17"/>
  <c r="BL52" i="17"/>
  <c r="CG52" i="17"/>
  <c r="DF52" i="17"/>
  <c r="EC52" i="17"/>
  <c r="FA52" i="17"/>
  <c r="FU52" i="17"/>
  <c r="GQ52" i="17"/>
  <c r="HO52" i="17"/>
  <c r="AN52" i="17"/>
  <c r="BM52" i="17"/>
  <c r="CM52" i="17"/>
  <c r="DG52" i="17"/>
  <c r="ED52" i="17"/>
  <c r="FB52" i="17"/>
  <c r="FV52" i="17"/>
  <c r="GT52" i="17"/>
  <c r="HQ52" i="17"/>
  <c r="AO52" i="17"/>
  <c r="BN52" i="17"/>
  <c r="CO52" i="17"/>
  <c r="DH52" i="17"/>
  <c r="EF52" i="17"/>
  <c r="FC52" i="17"/>
  <c r="GA52" i="17"/>
  <c r="GU52" i="17"/>
  <c r="HR52" i="17"/>
  <c r="AP52" i="17"/>
  <c r="BQ52" i="17"/>
  <c r="CP52" i="17"/>
  <c r="DN52" i="17"/>
  <c r="EG52" i="17"/>
  <c r="FD52" i="17"/>
  <c r="GB52" i="17"/>
  <c r="GV52" i="17"/>
  <c r="HT52" i="17"/>
  <c r="AV52" i="17"/>
  <c r="BR52" i="17"/>
  <c r="CQ52" i="17"/>
  <c r="DO52" i="17"/>
  <c r="EH52" i="17"/>
  <c r="FF52" i="17"/>
  <c r="GC52" i="17"/>
  <c r="HA52" i="17"/>
  <c r="HU52" i="17"/>
  <c r="AW52" i="17"/>
  <c r="BS52" i="17"/>
  <c r="CS52" i="17"/>
  <c r="DP52" i="17"/>
  <c r="EN52" i="17"/>
  <c r="FG52" i="17"/>
  <c r="GD52" i="17"/>
  <c r="HB52" i="17"/>
  <c r="HV52" i="17"/>
  <c r="AX52" i="17"/>
  <c r="BY52" i="17"/>
  <c r="CT52" i="17"/>
  <c r="DQ52" i="17"/>
  <c r="EO52" i="17"/>
  <c r="FI52" i="17"/>
  <c r="GG52" i="17"/>
  <c r="HC52" i="17"/>
  <c r="AZ52" i="17"/>
  <c r="BZ52" i="17"/>
  <c r="CU52" i="17"/>
  <c r="DS52" i="17"/>
  <c r="EP52" i="17"/>
  <c r="FN52" i="17"/>
  <c r="GH52" i="17"/>
  <c r="HE52" i="17"/>
  <c r="GI52" i="17"/>
  <c r="HG52" i="17"/>
  <c r="BB52" i="17"/>
  <c r="CA52" i="17"/>
  <c r="DA52" i="17"/>
  <c r="DT52" i="17"/>
  <c r="EQ52" i="17"/>
  <c r="FO52" i="17"/>
  <c r="AV40" i="17"/>
  <c r="BH40" i="17"/>
  <c r="BT40" i="17"/>
  <c r="CF40" i="17"/>
  <c r="CR40" i="17"/>
  <c r="DD40" i="17"/>
  <c r="DP40" i="17"/>
  <c r="EB40" i="17"/>
  <c r="EN40" i="17"/>
  <c r="EZ40" i="17"/>
  <c r="FL40" i="17"/>
  <c r="FX40" i="17"/>
  <c r="GJ40" i="17"/>
  <c r="GV40" i="17"/>
  <c r="HH40" i="17"/>
  <c r="HT40" i="17"/>
  <c r="AM40" i="17"/>
  <c r="AY40" i="17"/>
  <c r="BK40" i="17"/>
  <c r="BW40" i="17"/>
  <c r="CI40" i="17"/>
  <c r="CU40" i="17"/>
  <c r="DG40" i="17"/>
  <c r="DS40" i="17"/>
  <c r="EE40" i="17"/>
  <c r="EQ40" i="17"/>
  <c r="FC40" i="17"/>
  <c r="FO40" i="17"/>
  <c r="GA40" i="17"/>
  <c r="GM40" i="17"/>
  <c r="GY40" i="17"/>
  <c r="HK40" i="17"/>
  <c r="HW40" i="17"/>
  <c r="AN40" i="17"/>
  <c r="AZ40" i="17"/>
  <c r="BL40" i="17"/>
  <c r="BX40" i="17"/>
  <c r="CJ40" i="17"/>
  <c r="CV40" i="17"/>
  <c r="DH40" i="17"/>
  <c r="DT40" i="17"/>
  <c r="EF40" i="17"/>
  <c r="ER40" i="17"/>
  <c r="FD40" i="17"/>
  <c r="FP40" i="17"/>
  <c r="GB40" i="17"/>
  <c r="GN40" i="17"/>
  <c r="GZ40" i="17"/>
  <c r="HL40" i="17"/>
  <c r="HX40" i="17"/>
  <c r="AL40" i="17"/>
  <c r="BC40" i="17"/>
  <c r="BR40" i="17"/>
  <c r="CH40" i="17"/>
  <c r="CY40" i="17"/>
  <c r="DN40" i="17"/>
  <c r="ED40" i="17"/>
  <c r="EU40" i="17"/>
  <c r="FJ40" i="17"/>
  <c r="FZ40" i="17"/>
  <c r="GQ40" i="17"/>
  <c r="HF40" i="17"/>
  <c r="HV40" i="17"/>
  <c r="AS40" i="17"/>
  <c r="BI40" i="17"/>
  <c r="BZ40" i="17"/>
  <c r="CO40" i="17"/>
  <c r="DE40" i="17"/>
  <c r="DV40" i="17"/>
  <c r="EK40" i="17"/>
  <c r="FA40" i="17"/>
  <c r="FR40" i="17"/>
  <c r="GG40" i="17"/>
  <c r="GW40" i="17"/>
  <c r="HN40" i="17"/>
  <c r="AW40" i="17"/>
  <c r="BN40" i="17"/>
  <c r="CC40" i="17"/>
  <c r="CS40" i="17"/>
  <c r="DJ40" i="17"/>
  <c r="DY40" i="17"/>
  <c r="EO40" i="17"/>
  <c r="FF40" i="17"/>
  <c r="FU40" i="17"/>
  <c r="GK40" i="17"/>
  <c r="HB40" i="17"/>
  <c r="HQ40" i="17"/>
  <c r="AX40" i="17"/>
  <c r="BO40" i="17"/>
  <c r="CD40" i="17"/>
  <c r="CT40" i="17"/>
  <c r="DK40" i="17"/>
  <c r="DZ40" i="17"/>
  <c r="EP40" i="17"/>
  <c r="FG40" i="17"/>
  <c r="FV40" i="17"/>
  <c r="GL40" i="17"/>
  <c r="HC40" i="17"/>
  <c r="HR40" i="17"/>
  <c r="BA40" i="17"/>
  <c r="BP40" i="17"/>
  <c r="CE40" i="17"/>
  <c r="CW40" i="17"/>
  <c r="DL40" i="17"/>
  <c r="EA40" i="17"/>
  <c r="ES40" i="17"/>
  <c r="FH40" i="17"/>
  <c r="FW40" i="17"/>
  <c r="GO40" i="17"/>
  <c r="HD40" i="17"/>
  <c r="HS40" i="17"/>
  <c r="BE40" i="17"/>
  <c r="CG40" i="17"/>
  <c r="DF40" i="17"/>
  <c r="EI40" i="17"/>
  <c r="FK40" i="17"/>
  <c r="GI40" i="17"/>
  <c r="HM40" i="17"/>
  <c r="BF40" i="17"/>
  <c r="CK40" i="17"/>
  <c r="DI40" i="17"/>
  <c r="EJ40" i="17"/>
  <c r="FM40" i="17"/>
  <c r="GP40" i="17"/>
  <c r="HO40" i="17"/>
  <c r="BG40" i="17"/>
  <c r="CL40" i="17"/>
  <c r="DM40" i="17"/>
  <c r="EL40" i="17"/>
  <c r="FN40" i="17"/>
  <c r="GR40" i="17"/>
  <c r="HP40" i="17"/>
  <c r="AK40" i="17"/>
  <c r="BJ40" i="17"/>
  <c r="CM40" i="17"/>
  <c r="DO40" i="17"/>
  <c r="EM40" i="17"/>
  <c r="FQ40" i="17"/>
  <c r="GS40" i="17"/>
  <c r="HU40" i="17"/>
  <c r="AO40" i="17"/>
  <c r="BM40" i="17"/>
  <c r="CN40" i="17"/>
  <c r="DQ40" i="17"/>
  <c r="ET40" i="17"/>
  <c r="FS40" i="17"/>
  <c r="GT40" i="17"/>
  <c r="HY40" i="17"/>
  <c r="AP40" i="17"/>
  <c r="BQ40" i="17"/>
  <c r="CP40" i="17"/>
  <c r="DR40" i="17"/>
  <c r="EV40" i="17"/>
  <c r="FT40" i="17"/>
  <c r="GU40" i="17"/>
  <c r="HZ40" i="17"/>
  <c r="AQ40" i="17"/>
  <c r="BS40" i="17"/>
  <c r="CQ40" i="17"/>
  <c r="DU40" i="17"/>
  <c r="EW40" i="17"/>
  <c r="FY40" i="17"/>
  <c r="GX40" i="17"/>
  <c r="AR40" i="17"/>
  <c r="BU40" i="17"/>
  <c r="CX40" i="17"/>
  <c r="DW40" i="17"/>
  <c r="EX40" i="17"/>
  <c r="GC40" i="17"/>
  <c r="HA40" i="17"/>
  <c r="AT40" i="17"/>
  <c r="BV40" i="17"/>
  <c r="CZ40" i="17"/>
  <c r="DX40" i="17"/>
  <c r="EY40" i="17"/>
  <c r="GD40" i="17"/>
  <c r="HE40" i="17"/>
  <c r="AU40" i="17"/>
  <c r="BY40" i="17"/>
  <c r="DA40" i="17"/>
  <c r="EC40" i="17"/>
  <c r="FB40" i="17"/>
  <c r="GE40" i="17"/>
  <c r="HG40" i="17"/>
  <c r="BB40" i="17"/>
  <c r="CA40" i="17"/>
  <c r="DB40" i="17"/>
  <c r="EG40" i="17"/>
  <c r="FE40" i="17"/>
  <c r="GF40" i="17"/>
  <c r="HI40" i="17"/>
  <c r="BD40" i="17"/>
  <c r="CB40" i="17"/>
  <c r="DC40" i="17"/>
  <c r="EH40" i="17"/>
  <c r="FI40" i="17"/>
  <c r="GH40" i="17"/>
  <c r="HJ40" i="17"/>
  <c r="AK28" i="17"/>
  <c r="AW28" i="17"/>
  <c r="BI28" i="17"/>
  <c r="BU28" i="17"/>
  <c r="CG28" i="17"/>
  <c r="CS28" i="17"/>
  <c r="DE28" i="17"/>
  <c r="DQ28" i="17"/>
  <c r="EC28" i="17"/>
  <c r="EO28" i="17"/>
  <c r="FA28" i="17"/>
  <c r="FM28" i="17"/>
  <c r="FY28" i="17"/>
  <c r="GK28" i="17"/>
  <c r="GW28" i="17"/>
  <c r="HI28" i="17"/>
  <c r="HU28" i="17"/>
  <c r="AO28" i="17"/>
  <c r="BA28" i="17"/>
  <c r="BM28" i="17"/>
  <c r="BY28" i="17"/>
  <c r="CK28" i="17"/>
  <c r="CW28" i="17"/>
  <c r="DI28" i="17"/>
  <c r="DU28" i="17"/>
  <c r="EG28" i="17"/>
  <c r="ES28" i="17"/>
  <c r="FE28" i="17"/>
  <c r="FQ28" i="17"/>
  <c r="GC28" i="17"/>
  <c r="GO28" i="17"/>
  <c r="HA28" i="17"/>
  <c r="HM28" i="17"/>
  <c r="HY28" i="17"/>
  <c r="AU28" i="17"/>
  <c r="BJ28" i="17"/>
  <c r="BX28" i="17"/>
  <c r="CM28" i="17"/>
  <c r="DA28" i="17"/>
  <c r="DO28" i="17"/>
  <c r="ED28" i="17"/>
  <c r="ER28" i="17"/>
  <c r="FG28" i="17"/>
  <c r="FU28" i="17"/>
  <c r="GI28" i="17"/>
  <c r="GX28" i="17"/>
  <c r="HL28" i="17"/>
  <c r="AY28" i="17"/>
  <c r="BN28" i="17"/>
  <c r="CB28" i="17"/>
  <c r="CP28" i="17"/>
  <c r="DD28" i="17"/>
  <c r="DS28" i="17"/>
  <c r="EH28" i="17"/>
  <c r="AM28" i="17"/>
  <c r="BB28" i="17"/>
  <c r="AP28" i="17"/>
  <c r="BG28" i="17"/>
  <c r="BZ28" i="17"/>
  <c r="CQ28" i="17"/>
  <c r="DH28" i="17"/>
  <c r="DY28" i="17"/>
  <c r="EP28" i="17"/>
  <c r="FF28" i="17"/>
  <c r="FV28" i="17"/>
  <c r="GL28" i="17"/>
  <c r="HB28" i="17"/>
  <c r="HQ28" i="17"/>
  <c r="AR28" i="17"/>
  <c r="BK28" i="17"/>
  <c r="CC28" i="17"/>
  <c r="CT28" i="17"/>
  <c r="DK28" i="17"/>
  <c r="EA28" i="17"/>
  <c r="ET28" i="17"/>
  <c r="FI28" i="17"/>
  <c r="FX28" i="17"/>
  <c r="GN28" i="17"/>
  <c r="HD28" i="17"/>
  <c r="HS28" i="17"/>
  <c r="AS28" i="17"/>
  <c r="BL28" i="17"/>
  <c r="CD28" i="17"/>
  <c r="CU28" i="17"/>
  <c r="DL28" i="17"/>
  <c r="EB28" i="17"/>
  <c r="EU28" i="17"/>
  <c r="FJ28" i="17"/>
  <c r="FZ28" i="17"/>
  <c r="GP28" i="17"/>
  <c r="HE28" i="17"/>
  <c r="HT28" i="17"/>
  <c r="AZ28" i="17"/>
  <c r="BR28" i="17"/>
  <c r="CI28" i="17"/>
  <c r="CZ28" i="17"/>
  <c r="DR28" i="17"/>
  <c r="EJ28" i="17"/>
  <c r="EY28" i="17"/>
  <c r="FO28" i="17"/>
  <c r="GE28" i="17"/>
  <c r="GT28" i="17"/>
  <c r="HJ28" i="17"/>
  <c r="HZ28" i="17"/>
  <c r="BO28" i="17"/>
  <c r="CL28" i="17"/>
  <c r="DM28" i="17"/>
  <c r="EL28" i="17"/>
  <c r="FK28" i="17"/>
  <c r="GG28" i="17"/>
  <c r="HF28" i="17"/>
  <c r="AQ28" i="17"/>
  <c r="BS28" i="17"/>
  <c r="CR28" i="17"/>
  <c r="DT28" i="17"/>
  <c r="EQ28" i="17"/>
  <c r="FP28" i="17"/>
  <c r="GM28" i="17"/>
  <c r="HK28" i="17"/>
  <c r="AV28" i="17"/>
  <c r="BV28" i="17"/>
  <c r="CX28" i="17"/>
  <c r="DW28" i="17"/>
  <c r="EW28" i="17"/>
  <c r="FS28" i="17"/>
  <c r="GR28" i="17"/>
  <c r="HO28" i="17"/>
  <c r="AX28" i="17"/>
  <c r="CF28" i="17"/>
  <c r="DN28" i="17"/>
  <c r="EX28" i="17"/>
  <c r="GB28" i="17"/>
  <c r="HG28" i="17"/>
  <c r="BC28" i="17"/>
  <c r="CH28" i="17"/>
  <c r="DP28" i="17"/>
  <c r="EZ28" i="17"/>
  <c r="GD28" i="17"/>
  <c r="HH28" i="17"/>
  <c r="BD28" i="17"/>
  <c r="CJ28" i="17"/>
  <c r="DV28" i="17"/>
  <c r="FB28" i="17"/>
  <c r="GF28" i="17"/>
  <c r="HN28" i="17"/>
  <c r="BE28" i="17"/>
  <c r="CN28" i="17"/>
  <c r="DX28" i="17"/>
  <c r="FC28" i="17"/>
  <c r="GH28" i="17"/>
  <c r="HP28" i="17"/>
  <c r="BF28" i="17"/>
  <c r="CO28" i="17"/>
  <c r="DZ28" i="17"/>
  <c r="FD28" i="17"/>
  <c r="GJ28" i="17"/>
  <c r="HR28" i="17"/>
  <c r="BH28" i="17"/>
  <c r="CV28" i="17"/>
  <c r="EE28" i="17"/>
  <c r="FH28" i="17"/>
  <c r="GQ28" i="17"/>
  <c r="HV28" i="17"/>
  <c r="BP28" i="17"/>
  <c r="CY28" i="17"/>
  <c r="EF28" i="17"/>
  <c r="FL28" i="17"/>
  <c r="GS28" i="17"/>
  <c r="HW28" i="17"/>
  <c r="BQ28" i="17"/>
  <c r="DB28" i="17"/>
  <c r="EI28" i="17"/>
  <c r="FN28" i="17"/>
  <c r="GU28" i="17"/>
  <c r="HX28" i="17"/>
  <c r="BT28" i="17"/>
  <c r="DC28" i="17"/>
  <c r="EK28" i="17"/>
  <c r="FR28" i="17"/>
  <c r="GV28" i="17"/>
  <c r="AL28" i="17"/>
  <c r="BW28" i="17"/>
  <c r="DF28" i="17"/>
  <c r="EM28" i="17"/>
  <c r="FT28" i="17"/>
  <c r="GY28" i="17"/>
  <c r="AN28" i="17"/>
  <c r="CA28" i="17"/>
  <c r="DG28" i="17"/>
  <c r="EN28" i="17"/>
  <c r="FW28" i="17"/>
  <c r="GZ28" i="17"/>
  <c r="AT28" i="17"/>
  <c r="EV28" i="17"/>
  <c r="GA28" i="17"/>
  <c r="HC28" i="17"/>
  <c r="CE28" i="17"/>
  <c r="DJ28" i="17"/>
  <c r="AU16" i="17"/>
  <c r="BG16" i="17"/>
  <c r="BS16" i="17"/>
  <c r="CE16" i="17"/>
  <c r="CQ16" i="17"/>
  <c r="DC16" i="17"/>
  <c r="DO16" i="17"/>
  <c r="EA16" i="17"/>
  <c r="EM16" i="17"/>
  <c r="EY16" i="17"/>
  <c r="FK16" i="17"/>
  <c r="FW16" i="17"/>
  <c r="AV16" i="17"/>
  <c r="BH16" i="17"/>
  <c r="BT16" i="17"/>
  <c r="CF16" i="17"/>
  <c r="CR16" i="17"/>
  <c r="DD16" i="17"/>
  <c r="DP16" i="17"/>
  <c r="EB16" i="17"/>
  <c r="EN16" i="17"/>
  <c r="EZ16" i="17"/>
  <c r="FL16" i="17"/>
  <c r="FX16" i="17"/>
  <c r="AK16" i="17"/>
  <c r="AW16" i="17"/>
  <c r="BI16" i="17"/>
  <c r="BU16" i="17"/>
  <c r="CG16" i="17"/>
  <c r="CS16" i="17"/>
  <c r="DE16" i="17"/>
  <c r="DQ16" i="17"/>
  <c r="EC16" i="17"/>
  <c r="EO16" i="17"/>
  <c r="AL16" i="17"/>
  <c r="AX16" i="17"/>
  <c r="BJ16" i="17"/>
  <c r="BV16" i="17"/>
  <c r="CH16" i="17"/>
  <c r="CT16" i="17"/>
  <c r="DF16" i="17"/>
  <c r="DR16" i="17"/>
  <c r="ED16" i="17"/>
  <c r="AM16" i="17"/>
  <c r="AY16" i="17"/>
  <c r="BK16" i="17"/>
  <c r="BW16" i="17"/>
  <c r="CI16" i="17"/>
  <c r="CU16" i="17"/>
  <c r="DG16" i="17"/>
  <c r="DS16" i="17"/>
  <c r="EE16" i="17"/>
  <c r="AN16" i="17"/>
  <c r="AZ16" i="17"/>
  <c r="BL16" i="17"/>
  <c r="BX16" i="17"/>
  <c r="CJ16" i="17"/>
  <c r="CV16" i="17"/>
  <c r="DH16" i="17"/>
  <c r="DT16" i="17"/>
  <c r="EF16" i="17"/>
  <c r="ER16" i="17"/>
  <c r="FD16" i="17"/>
  <c r="FP16" i="17"/>
  <c r="GB16" i="17"/>
  <c r="AO16" i="17"/>
  <c r="BA16" i="17"/>
  <c r="BM16" i="17"/>
  <c r="BY16" i="17"/>
  <c r="CK16" i="17"/>
  <c r="CW16" i="17"/>
  <c r="DI16" i="17"/>
  <c r="DU16" i="17"/>
  <c r="EG16" i="17"/>
  <c r="ES16" i="17"/>
  <c r="FE16" i="17"/>
  <c r="FQ16" i="17"/>
  <c r="AP16" i="17"/>
  <c r="BB16" i="17"/>
  <c r="BN16" i="17"/>
  <c r="BZ16" i="17"/>
  <c r="CL16" i="17"/>
  <c r="CX16" i="17"/>
  <c r="DJ16" i="17"/>
  <c r="DV16" i="17"/>
  <c r="EH16" i="17"/>
  <c r="ET16" i="17"/>
  <c r="FF16" i="17"/>
  <c r="FR16" i="17"/>
  <c r="GD16" i="17"/>
  <c r="GP16" i="17"/>
  <c r="HB16" i="17"/>
  <c r="HN16" i="17"/>
  <c r="HZ16" i="17"/>
  <c r="AQ16" i="17"/>
  <c r="BC16" i="17"/>
  <c r="BO16" i="17"/>
  <c r="CA16" i="17"/>
  <c r="CM16" i="17"/>
  <c r="CY16" i="17"/>
  <c r="DK16" i="17"/>
  <c r="DW16" i="17"/>
  <c r="EI16" i="17"/>
  <c r="EU16" i="17"/>
  <c r="AR16" i="17"/>
  <c r="BD16" i="17"/>
  <c r="BP16" i="17"/>
  <c r="CB16" i="17"/>
  <c r="CN16" i="17"/>
  <c r="CZ16" i="17"/>
  <c r="DL16" i="17"/>
  <c r="DX16" i="17"/>
  <c r="EJ16" i="17"/>
  <c r="EV16" i="17"/>
  <c r="FH16" i="17"/>
  <c r="FT16" i="17"/>
  <c r="GF16" i="17"/>
  <c r="GR16" i="17"/>
  <c r="HD16" i="17"/>
  <c r="HP16" i="17"/>
  <c r="AS16" i="17"/>
  <c r="BE16" i="17"/>
  <c r="BQ16" i="17"/>
  <c r="CC16" i="17"/>
  <c r="CO16" i="17"/>
  <c r="DA16" i="17"/>
  <c r="DM16" i="17"/>
  <c r="DY16" i="17"/>
  <c r="EK16" i="17"/>
  <c r="EW16" i="17"/>
  <c r="FI16" i="17"/>
  <c r="FU16" i="17"/>
  <c r="GG16" i="17"/>
  <c r="GS16" i="17"/>
  <c r="HE16" i="17"/>
  <c r="HQ16" i="17"/>
  <c r="BF16" i="17"/>
  <c r="FB16" i="17"/>
  <c r="GC16" i="17"/>
  <c r="GU16" i="17"/>
  <c r="HJ16" i="17"/>
  <c r="HY16" i="17"/>
  <c r="BR16" i="17"/>
  <c r="FC16" i="17"/>
  <c r="GE16" i="17"/>
  <c r="GV16" i="17"/>
  <c r="HK16" i="17"/>
  <c r="DB16" i="17"/>
  <c r="FM16" i="17"/>
  <c r="GJ16" i="17"/>
  <c r="GY16" i="17"/>
  <c r="HO16" i="17"/>
  <c r="DN16" i="17"/>
  <c r="FN16" i="17"/>
  <c r="GK16" i="17"/>
  <c r="GZ16" i="17"/>
  <c r="DZ16" i="17"/>
  <c r="FO16" i="17"/>
  <c r="GL16" i="17"/>
  <c r="HA16" i="17"/>
  <c r="HS16" i="17"/>
  <c r="EQ16" i="17"/>
  <c r="FY16" i="17"/>
  <c r="GO16" i="17"/>
  <c r="HG16" i="17"/>
  <c r="HV16" i="17"/>
  <c r="EX16" i="17"/>
  <c r="FZ16" i="17"/>
  <c r="GQ16" i="17"/>
  <c r="HH16" i="17"/>
  <c r="HW16" i="17"/>
  <c r="CP16" i="17"/>
  <c r="GN16" i="17"/>
  <c r="HX16" i="17"/>
  <c r="EP16" i="17"/>
  <c r="GW16" i="17"/>
  <c r="FA16" i="17"/>
  <c r="GX16" i="17"/>
  <c r="FG16" i="17"/>
  <c r="HC16" i="17"/>
  <c r="FJ16" i="17"/>
  <c r="HF16" i="17"/>
  <c r="FS16" i="17"/>
  <c r="HI16" i="17"/>
  <c r="GA16" i="17"/>
  <c r="HM16" i="17"/>
  <c r="GH16" i="17"/>
  <c r="HR16" i="17"/>
  <c r="AT16" i="17"/>
  <c r="GI16" i="17"/>
  <c r="HT16" i="17"/>
  <c r="CD16" i="17"/>
  <c r="EL16" i="17"/>
  <c r="FV16" i="17"/>
  <c r="GM16" i="17"/>
  <c r="GT16" i="17"/>
  <c r="HL16" i="17"/>
  <c r="HU16" i="17"/>
  <c r="AS46" i="17"/>
  <c r="BE46" i="17"/>
  <c r="BQ46" i="17"/>
  <c r="CC46" i="17"/>
  <c r="CO46" i="17"/>
  <c r="DA46" i="17"/>
  <c r="DM46" i="17"/>
  <c r="DY46" i="17"/>
  <c r="EK46" i="17"/>
  <c r="EW46" i="17"/>
  <c r="FI46" i="17"/>
  <c r="FU46" i="17"/>
  <c r="GG46" i="17"/>
  <c r="GS46" i="17"/>
  <c r="HE46" i="17"/>
  <c r="HQ46" i="17"/>
  <c r="AV46" i="17"/>
  <c r="BH46" i="17"/>
  <c r="BT46" i="17"/>
  <c r="CF46" i="17"/>
  <c r="CR46" i="17"/>
  <c r="DD46" i="17"/>
  <c r="DP46" i="17"/>
  <c r="EB46" i="17"/>
  <c r="EN46" i="17"/>
  <c r="EZ46" i="17"/>
  <c r="FL46" i="17"/>
  <c r="FX46" i="17"/>
  <c r="GJ46" i="17"/>
  <c r="GV46" i="17"/>
  <c r="HH46" i="17"/>
  <c r="HT46" i="17"/>
  <c r="AL46" i="17"/>
  <c r="AX46" i="17"/>
  <c r="BJ46" i="17"/>
  <c r="BV46" i="17"/>
  <c r="CH46" i="17"/>
  <c r="CT46" i="17"/>
  <c r="DF46" i="17"/>
  <c r="DR46" i="17"/>
  <c r="ED46" i="17"/>
  <c r="EP46" i="17"/>
  <c r="FB46" i="17"/>
  <c r="FN46" i="17"/>
  <c r="FZ46" i="17"/>
  <c r="GL46" i="17"/>
  <c r="GX46" i="17"/>
  <c r="HJ46" i="17"/>
  <c r="HV46" i="17"/>
  <c r="AQ46" i="17"/>
  <c r="BG46" i="17"/>
  <c r="BX46" i="17"/>
  <c r="CM46" i="17"/>
  <c r="DC46" i="17"/>
  <c r="DT46" i="17"/>
  <c r="EI46" i="17"/>
  <c r="EY46" i="17"/>
  <c r="FP46" i="17"/>
  <c r="GE46" i="17"/>
  <c r="GU46" i="17"/>
  <c r="HL46" i="17"/>
  <c r="AU46" i="17"/>
  <c r="BL46" i="17"/>
  <c r="CA46" i="17"/>
  <c r="CQ46" i="17"/>
  <c r="DH46" i="17"/>
  <c r="DW46" i="17"/>
  <c r="EM46" i="17"/>
  <c r="FD46" i="17"/>
  <c r="FS46" i="17"/>
  <c r="GI46" i="17"/>
  <c r="GZ46" i="17"/>
  <c r="HO46" i="17"/>
  <c r="AW46" i="17"/>
  <c r="BM46" i="17"/>
  <c r="CB46" i="17"/>
  <c r="CS46" i="17"/>
  <c r="DI46" i="17"/>
  <c r="DX46" i="17"/>
  <c r="EO46" i="17"/>
  <c r="FE46" i="17"/>
  <c r="FT46" i="17"/>
  <c r="GK46" i="17"/>
  <c r="HA46" i="17"/>
  <c r="HP46" i="17"/>
  <c r="AY46" i="17"/>
  <c r="BN46" i="17"/>
  <c r="CD46" i="17"/>
  <c r="CU46" i="17"/>
  <c r="DJ46" i="17"/>
  <c r="DZ46" i="17"/>
  <c r="EQ46" i="17"/>
  <c r="FF46" i="17"/>
  <c r="FV46" i="17"/>
  <c r="GM46" i="17"/>
  <c r="HB46" i="17"/>
  <c r="HR46" i="17"/>
  <c r="AZ46" i="17"/>
  <c r="BO46" i="17"/>
  <c r="CE46" i="17"/>
  <c r="CV46" i="17"/>
  <c r="DK46" i="17"/>
  <c r="EA46" i="17"/>
  <c r="ER46" i="17"/>
  <c r="FG46" i="17"/>
  <c r="FW46" i="17"/>
  <c r="GN46" i="17"/>
  <c r="HC46" i="17"/>
  <c r="HS46" i="17"/>
  <c r="AN46" i="17"/>
  <c r="BC46" i="17"/>
  <c r="BS46" i="17"/>
  <c r="CJ46" i="17"/>
  <c r="CY46" i="17"/>
  <c r="DO46" i="17"/>
  <c r="EF46" i="17"/>
  <c r="EU46" i="17"/>
  <c r="FK46" i="17"/>
  <c r="GB46" i="17"/>
  <c r="GQ46" i="17"/>
  <c r="HG46" i="17"/>
  <c r="HX46" i="17"/>
  <c r="AO46" i="17"/>
  <c r="BD46" i="17"/>
  <c r="BU46" i="17"/>
  <c r="CK46" i="17"/>
  <c r="CZ46" i="17"/>
  <c r="DQ46" i="17"/>
  <c r="EG46" i="17"/>
  <c r="EV46" i="17"/>
  <c r="FM46" i="17"/>
  <c r="GC46" i="17"/>
  <c r="GR46" i="17"/>
  <c r="HI46" i="17"/>
  <c r="HY46" i="17"/>
  <c r="AT46" i="17"/>
  <c r="CI46" i="17"/>
  <c r="DU46" i="17"/>
  <c r="FH46" i="17"/>
  <c r="GT46" i="17"/>
  <c r="BA46" i="17"/>
  <c r="CL46" i="17"/>
  <c r="DV46" i="17"/>
  <c r="FJ46" i="17"/>
  <c r="GW46" i="17"/>
  <c r="BB46" i="17"/>
  <c r="CN46" i="17"/>
  <c r="EC46" i="17"/>
  <c r="FO46" i="17"/>
  <c r="GY46" i="17"/>
  <c r="BF46" i="17"/>
  <c r="CP46" i="17"/>
  <c r="EE46" i="17"/>
  <c r="FQ46" i="17"/>
  <c r="HD46" i="17"/>
  <c r="BI46" i="17"/>
  <c r="CW46" i="17"/>
  <c r="EH46" i="17"/>
  <c r="FR46" i="17"/>
  <c r="HF46" i="17"/>
  <c r="BK46" i="17"/>
  <c r="CX46" i="17"/>
  <c r="EJ46" i="17"/>
  <c r="FY46" i="17"/>
  <c r="HK46" i="17"/>
  <c r="BP46" i="17"/>
  <c r="DB46" i="17"/>
  <c r="EL46" i="17"/>
  <c r="GA46" i="17"/>
  <c r="HM46" i="17"/>
  <c r="BR46" i="17"/>
  <c r="DE46" i="17"/>
  <c r="ES46" i="17"/>
  <c r="GD46" i="17"/>
  <c r="HN46" i="17"/>
  <c r="AK46" i="17"/>
  <c r="BW46" i="17"/>
  <c r="DG46" i="17"/>
  <c r="ET46" i="17"/>
  <c r="GF46" i="17"/>
  <c r="HU46" i="17"/>
  <c r="AM46" i="17"/>
  <c r="BY46" i="17"/>
  <c r="DL46" i="17"/>
  <c r="EX46" i="17"/>
  <c r="GH46" i="17"/>
  <c r="HW46" i="17"/>
  <c r="AP46" i="17"/>
  <c r="BZ46" i="17"/>
  <c r="DN46" i="17"/>
  <c r="FA46" i="17"/>
  <c r="GO46" i="17"/>
  <c r="HZ46" i="17"/>
  <c r="AR46" i="17"/>
  <c r="CG46" i="17"/>
  <c r="DS46" i="17"/>
  <c r="FC46" i="17"/>
  <c r="GP46" i="17"/>
  <c r="AL79" i="17"/>
  <c r="AX79" i="17"/>
  <c r="BJ79" i="17"/>
  <c r="BV79" i="17"/>
  <c r="CH79" i="17"/>
  <c r="CT79" i="17"/>
  <c r="DF79" i="17"/>
  <c r="DR79" i="17"/>
  <c r="ED79" i="17"/>
  <c r="AM79" i="17"/>
  <c r="AY79" i="17"/>
  <c r="BK79" i="17"/>
  <c r="BW79" i="17"/>
  <c r="AT79" i="17"/>
  <c r="BF79" i="17"/>
  <c r="BR79" i="17"/>
  <c r="CD79" i="17"/>
  <c r="AW79" i="17"/>
  <c r="BN79" i="17"/>
  <c r="CC79" i="17"/>
  <c r="CQ79" i="17"/>
  <c r="DD79" i="17"/>
  <c r="DQ79" i="17"/>
  <c r="EE79" i="17"/>
  <c r="EQ79" i="17"/>
  <c r="FC79" i="17"/>
  <c r="FO79" i="17"/>
  <c r="GA79" i="17"/>
  <c r="GM79" i="17"/>
  <c r="GY79" i="17"/>
  <c r="HK79" i="17"/>
  <c r="HW79" i="17"/>
  <c r="AZ79" i="17"/>
  <c r="BO79" i="17"/>
  <c r="CE79" i="17"/>
  <c r="CR79" i="17"/>
  <c r="DE79" i="17"/>
  <c r="DS79" i="17"/>
  <c r="EF79" i="17"/>
  <c r="ER79" i="17"/>
  <c r="FD79" i="17"/>
  <c r="FP79" i="17"/>
  <c r="GB79" i="17"/>
  <c r="GN79" i="17"/>
  <c r="GZ79" i="17"/>
  <c r="HL79" i="17"/>
  <c r="HX79" i="17"/>
  <c r="BA79" i="17"/>
  <c r="BP79" i="17"/>
  <c r="CF79" i="17"/>
  <c r="CS79" i="17"/>
  <c r="DG79" i="17"/>
  <c r="DT79" i="17"/>
  <c r="EG79" i="17"/>
  <c r="ES79" i="17"/>
  <c r="FE79" i="17"/>
  <c r="FQ79" i="17"/>
  <c r="GC79" i="17"/>
  <c r="GO79" i="17"/>
  <c r="HA79" i="17"/>
  <c r="HM79" i="17"/>
  <c r="HY79" i="17"/>
  <c r="AK79" i="17"/>
  <c r="BB79" i="17"/>
  <c r="BQ79" i="17"/>
  <c r="CG79" i="17"/>
  <c r="CU79" i="17"/>
  <c r="DH79" i="17"/>
  <c r="DU79" i="17"/>
  <c r="EH79" i="17"/>
  <c r="ET79" i="17"/>
  <c r="FF79" i="17"/>
  <c r="FR79" i="17"/>
  <c r="GD79" i="17"/>
  <c r="GP79" i="17"/>
  <c r="HB79" i="17"/>
  <c r="HN79" i="17"/>
  <c r="HZ79" i="17"/>
  <c r="AN79" i="17"/>
  <c r="BC79" i="17"/>
  <c r="BS79" i="17"/>
  <c r="CI79" i="17"/>
  <c r="CV79" i="17"/>
  <c r="DI79" i="17"/>
  <c r="DV79" i="17"/>
  <c r="EI79" i="17"/>
  <c r="EU79" i="17"/>
  <c r="FG79" i="17"/>
  <c r="FS79" i="17"/>
  <c r="GE79" i="17"/>
  <c r="GQ79" i="17"/>
  <c r="HC79" i="17"/>
  <c r="HO79" i="17"/>
  <c r="AO79" i="17"/>
  <c r="BD79" i="17"/>
  <c r="BT79" i="17"/>
  <c r="CJ79" i="17"/>
  <c r="CW79" i="17"/>
  <c r="DJ79" i="17"/>
  <c r="DW79" i="17"/>
  <c r="EJ79" i="17"/>
  <c r="EV79" i="17"/>
  <c r="FH79" i="17"/>
  <c r="FT79" i="17"/>
  <c r="GF79" i="17"/>
  <c r="GR79" i="17"/>
  <c r="HD79" i="17"/>
  <c r="HP79" i="17"/>
  <c r="AP79" i="17"/>
  <c r="BE79" i="17"/>
  <c r="BU79" i="17"/>
  <c r="CK79" i="17"/>
  <c r="CX79" i="17"/>
  <c r="DK79" i="17"/>
  <c r="DX79" i="17"/>
  <c r="EK79" i="17"/>
  <c r="EW79" i="17"/>
  <c r="FI79" i="17"/>
  <c r="FU79" i="17"/>
  <c r="GG79" i="17"/>
  <c r="GS79" i="17"/>
  <c r="HE79" i="17"/>
  <c r="HQ79" i="17"/>
  <c r="AQ79" i="17"/>
  <c r="BG79" i="17"/>
  <c r="BX79" i="17"/>
  <c r="CL79" i="17"/>
  <c r="CY79" i="17"/>
  <c r="DL79" i="17"/>
  <c r="DY79" i="17"/>
  <c r="EL79" i="17"/>
  <c r="EX79" i="17"/>
  <c r="FJ79" i="17"/>
  <c r="FV79" i="17"/>
  <c r="GH79" i="17"/>
  <c r="GT79" i="17"/>
  <c r="HF79" i="17"/>
  <c r="HR79" i="17"/>
  <c r="AR79" i="17"/>
  <c r="BH79" i="17"/>
  <c r="BY79" i="17"/>
  <c r="CM79" i="17"/>
  <c r="CZ79" i="17"/>
  <c r="DM79" i="17"/>
  <c r="DZ79" i="17"/>
  <c r="EM79" i="17"/>
  <c r="EY79" i="17"/>
  <c r="FK79" i="17"/>
  <c r="FW79" i="17"/>
  <c r="GI79" i="17"/>
  <c r="GU79" i="17"/>
  <c r="HG79" i="17"/>
  <c r="HS79" i="17"/>
  <c r="AS79" i="17"/>
  <c r="BI79" i="17"/>
  <c r="BZ79" i="17"/>
  <c r="CN79" i="17"/>
  <c r="DA79" i="17"/>
  <c r="DN79" i="17"/>
  <c r="EA79" i="17"/>
  <c r="EN79" i="17"/>
  <c r="EZ79" i="17"/>
  <c r="FL79" i="17"/>
  <c r="FX79" i="17"/>
  <c r="GJ79" i="17"/>
  <c r="GV79" i="17"/>
  <c r="HH79" i="17"/>
  <c r="HT79" i="17"/>
  <c r="AU79" i="17"/>
  <c r="BL79" i="17"/>
  <c r="CA79" i="17"/>
  <c r="CO79" i="17"/>
  <c r="DB79" i="17"/>
  <c r="DO79" i="17"/>
  <c r="EB79" i="17"/>
  <c r="EO79" i="17"/>
  <c r="FA79" i="17"/>
  <c r="FM79" i="17"/>
  <c r="FY79" i="17"/>
  <c r="GK79" i="17"/>
  <c r="GW79" i="17"/>
  <c r="HI79" i="17"/>
  <c r="HU79" i="17"/>
  <c r="DC79" i="17"/>
  <c r="DP79" i="17"/>
  <c r="EC79" i="17"/>
  <c r="EP79" i="17"/>
  <c r="FB79" i="17"/>
  <c r="FN79" i="17"/>
  <c r="FZ79" i="17"/>
  <c r="GL79" i="17"/>
  <c r="AV79" i="17"/>
  <c r="GX79" i="17"/>
  <c r="BM79" i="17"/>
  <c r="HJ79" i="17"/>
  <c r="CB79" i="17"/>
  <c r="HV79" i="17"/>
  <c r="CP79" i="17"/>
  <c r="AT89" i="17"/>
  <c r="BF89" i="17"/>
  <c r="BR89" i="17"/>
  <c r="CD89" i="17"/>
  <c r="CP89" i="17"/>
  <c r="DB89" i="17"/>
  <c r="DN89" i="17"/>
  <c r="DZ89" i="17"/>
  <c r="EL89" i="17"/>
  <c r="EX89" i="17"/>
  <c r="FJ89" i="17"/>
  <c r="FV89" i="17"/>
  <c r="GH89" i="17"/>
  <c r="GT89" i="17"/>
  <c r="HF89" i="17"/>
  <c r="HR89" i="17"/>
  <c r="AM89" i="17"/>
  <c r="AY89" i="17"/>
  <c r="BK89" i="17"/>
  <c r="BW89" i="17"/>
  <c r="CI89" i="17"/>
  <c r="CU89" i="17"/>
  <c r="DG89" i="17"/>
  <c r="DS89" i="17"/>
  <c r="EE89" i="17"/>
  <c r="EQ89" i="17"/>
  <c r="FC89" i="17"/>
  <c r="FO89" i="17"/>
  <c r="GA89" i="17"/>
  <c r="GM89" i="17"/>
  <c r="GY89" i="17"/>
  <c r="HK89" i="17"/>
  <c r="HW89" i="17"/>
  <c r="AQ89" i="17"/>
  <c r="BE89" i="17"/>
  <c r="BT89" i="17"/>
  <c r="CH89" i="17"/>
  <c r="CW89" i="17"/>
  <c r="DK89" i="17"/>
  <c r="DY89" i="17"/>
  <c r="EN89" i="17"/>
  <c r="FB89" i="17"/>
  <c r="FQ89" i="17"/>
  <c r="GE89" i="17"/>
  <c r="GS89" i="17"/>
  <c r="HH89" i="17"/>
  <c r="HV89" i="17"/>
  <c r="AR89" i="17"/>
  <c r="BG89" i="17"/>
  <c r="BU89" i="17"/>
  <c r="CJ89" i="17"/>
  <c r="CX89" i="17"/>
  <c r="DL89" i="17"/>
  <c r="EA89" i="17"/>
  <c r="EO89" i="17"/>
  <c r="FD89" i="17"/>
  <c r="FR89" i="17"/>
  <c r="GF89" i="17"/>
  <c r="GU89" i="17"/>
  <c r="HI89" i="17"/>
  <c r="HX89" i="17"/>
  <c r="AS89" i="17"/>
  <c r="BH89" i="17"/>
  <c r="BV89" i="17"/>
  <c r="CK89" i="17"/>
  <c r="CY89" i="17"/>
  <c r="DM89" i="17"/>
  <c r="EB89" i="17"/>
  <c r="EP89" i="17"/>
  <c r="FE89" i="17"/>
  <c r="FS89" i="17"/>
  <c r="GG89" i="17"/>
  <c r="GV89" i="17"/>
  <c r="HJ89" i="17"/>
  <c r="HY89" i="17"/>
  <c r="AU89" i="17"/>
  <c r="BI89" i="17"/>
  <c r="BX89" i="17"/>
  <c r="CL89" i="17"/>
  <c r="CZ89" i="17"/>
  <c r="DO89" i="17"/>
  <c r="EC89" i="17"/>
  <c r="ER89" i="17"/>
  <c r="FF89" i="17"/>
  <c r="FT89" i="17"/>
  <c r="GI89" i="17"/>
  <c r="GW89" i="17"/>
  <c r="HL89" i="17"/>
  <c r="HZ89" i="17"/>
  <c r="AV89" i="17"/>
  <c r="BJ89" i="17"/>
  <c r="BY89" i="17"/>
  <c r="CM89" i="17"/>
  <c r="DA89" i="17"/>
  <c r="DP89" i="17"/>
  <c r="ED89" i="17"/>
  <c r="ES89" i="17"/>
  <c r="FG89" i="17"/>
  <c r="FU89" i="17"/>
  <c r="GJ89" i="17"/>
  <c r="GX89" i="17"/>
  <c r="HM89" i="17"/>
  <c r="AW89" i="17"/>
  <c r="BL89" i="17"/>
  <c r="BZ89" i="17"/>
  <c r="CN89" i="17"/>
  <c r="DC89" i="17"/>
  <c r="DQ89" i="17"/>
  <c r="EF89" i="17"/>
  <c r="ET89" i="17"/>
  <c r="FH89" i="17"/>
  <c r="FW89" i="17"/>
  <c r="GK89" i="17"/>
  <c r="GZ89" i="17"/>
  <c r="HN89" i="17"/>
  <c r="AX89" i="17"/>
  <c r="BM89" i="17"/>
  <c r="CA89" i="17"/>
  <c r="CO89" i="17"/>
  <c r="DD89" i="17"/>
  <c r="DR89" i="17"/>
  <c r="EG89" i="17"/>
  <c r="EU89" i="17"/>
  <c r="FI89" i="17"/>
  <c r="FX89" i="17"/>
  <c r="GL89" i="17"/>
  <c r="HA89" i="17"/>
  <c r="HO89" i="17"/>
  <c r="AK89" i="17"/>
  <c r="AZ89" i="17"/>
  <c r="BN89" i="17"/>
  <c r="CB89" i="17"/>
  <c r="CQ89" i="17"/>
  <c r="DE89" i="17"/>
  <c r="DT89" i="17"/>
  <c r="EH89" i="17"/>
  <c r="EV89" i="17"/>
  <c r="FK89" i="17"/>
  <c r="FY89" i="17"/>
  <c r="GN89" i="17"/>
  <c r="HB89" i="17"/>
  <c r="HP89" i="17"/>
  <c r="AL89" i="17"/>
  <c r="BA89" i="17"/>
  <c r="BO89" i="17"/>
  <c r="CC89" i="17"/>
  <c r="CR89" i="17"/>
  <c r="DF89" i="17"/>
  <c r="DU89" i="17"/>
  <c r="EI89" i="17"/>
  <c r="EW89" i="17"/>
  <c r="FL89" i="17"/>
  <c r="FZ89" i="17"/>
  <c r="GO89" i="17"/>
  <c r="HC89" i="17"/>
  <c r="HQ89" i="17"/>
  <c r="AN89" i="17"/>
  <c r="BB89" i="17"/>
  <c r="BP89" i="17"/>
  <c r="CE89" i="17"/>
  <c r="CS89" i="17"/>
  <c r="DH89" i="17"/>
  <c r="DV89" i="17"/>
  <c r="EJ89" i="17"/>
  <c r="EY89" i="17"/>
  <c r="FM89" i="17"/>
  <c r="GB89" i="17"/>
  <c r="GP89" i="17"/>
  <c r="HD89" i="17"/>
  <c r="HS89" i="17"/>
  <c r="AO89" i="17"/>
  <c r="BC89" i="17"/>
  <c r="BQ89" i="17"/>
  <c r="CF89" i="17"/>
  <c r="CT89" i="17"/>
  <c r="DI89" i="17"/>
  <c r="DW89" i="17"/>
  <c r="EK89" i="17"/>
  <c r="EZ89" i="17"/>
  <c r="FN89" i="17"/>
  <c r="GC89" i="17"/>
  <c r="GQ89" i="17"/>
  <c r="HE89" i="17"/>
  <c r="HT89" i="17"/>
  <c r="DX89" i="17"/>
  <c r="EM89" i="17"/>
  <c r="FA89" i="17"/>
  <c r="FP89" i="17"/>
  <c r="GD89" i="17"/>
  <c r="GR89" i="17"/>
  <c r="DJ89" i="17"/>
  <c r="AP89" i="17"/>
  <c r="HG89" i="17"/>
  <c r="BD89" i="17"/>
  <c r="HU89" i="17"/>
  <c r="BS89" i="17"/>
  <c r="CG89" i="17"/>
  <c r="CV89" i="17"/>
  <c r="AV87" i="17"/>
  <c r="BH87" i="17"/>
  <c r="BT87" i="17"/>
  <c r="CF87" i="17"/>
  <c r="CR87" i="17"/>
  <c r="DD87" i="17"/>
  <c r="DP87" i="17"/>
  <c r="EB87" i="17"/>
  <c r="EN87" i="17"/>
  <c r="EZ87" i="17"/>
  <c r="FL87" i="17"/>
  <c r="FX87" i="17"/>
  <c r="GJ87" i="17"/>
  <c r="GV87" i="17"/>
  <c r="HH87" i="17"/>
  <c r="HT87" i="17"/>
  <c r="AM87" i="17"/>
  <c r="AY87" i="17"/>
  <c r="BK87" i="17"/>
  <c r="BW87" i="17"/>
  <c r="AO87" i="17"/>
  <c r="BA87" i="17"/>
  <c r="BM87" i="17"/>
  <c r="BY87" i="17"/>
  <c r="CK87" i="17"/>
  <c r="CW87" i="17"/>
  <c r="DI87" i="17"/>
  <c r="DU87" i="17"/>
  <c r="EG87" i="17"/>
  <c r="ES87" i="17"/>
  <c r="FE87" i="17"/>
  <c r="FQ87" i="17"/>
  <c r="GC87" i="17"/>
  <c r="GO87" i="17"/>
  <c r="HA87" i="17"/>
  <c r="HM87" i="17"/>
  <c r="HY87" i="17"/>
  <c r="AW87" i="17"/>
  <c r="BN87" i="17"/>
  <c r="CC87" i="17"/>
  <c r="CQ87" i="17"/>
  <c r="DF87" i="17"/>
  <c r="DT87" i="17"/>
  <c r="EI87" i="17"/>
  <c r="EW87" i="17"/>
  <c r="FK87" i="17"/>
  <c r="FZ87" i="17"/>
  <c r="GN87" i="17"/>
  <c r="HC87" i="17"/>
  <c r="HQ87" i="17"/>
  <c r="AX87" i="17"/>
  <c r="BO87" i="17"/>
  <c r="CD87" i="17"/>
  <c r="CS87" i="17"/>
  <c r="DG87" i="17"/>
  <c r="DV87" i="17"/>
  <c r="EJ87" i="17"/>
  <c r="EX87" i="17"/>
  <c r="FM87" i="17"/>
  <c r="GA87" i="17"/>
  <c r="GP87" i="17"/>
  <c r="HD87" i="17"/>
  <c r="HR87" i="17"/>
  <c r="AZ87" i="17"/>
  <c r="BP87" i="17"/>
  <c r="CE87" i="17"/>
  <c r="CT87" i="17"/>
  <c r="DH87" i="17"/>
  <c r="DW87" i="17"/>
  <c r="EK87" i="17"/>
  <c r="EY87" i="17"/>
  <c r="FN87" i="17"/>
  <c r="GB87" i="17"/>
  <c r="GQ87" i="17"/>
  <c r="HE87" i="17"/>
  <c r="HS87" i="17"/>
  <c r="AK87" i="17"/>
  <c r="BB87" i="17"/>
  <c r="BQ87" i="17"/>
  <c r="CG87" i="17"/>
  <c r="CU87" i="17"/>
  <c r="DJ87" i="17"/>
  <c r="DX87" i="17"/>
  <c r="EL87" i="17"/>
  <c r="FA87" i="17"/>
  <c r="FO87" i="17"/>
  <c r="GD87" i="17"/>
  <c r="GR87" i="17"/>
  <c r="HF87" i="17"/>
  <c r="HU87" i="17"/>
  <c r="AL87" i="17"/>
  <c r="BC87" i="17"/>
  <c r="BR87" i="17"/>
  <c r="CH87" i="17"/>
  <c r="CV87" i="17"/>
  <c r="DK87" i="17"/>
  <c r="DY87" i="17"/>
  <c r="EM87" i="17"/>
  <c r="FB87" i="17"/>
  <c r="FP87" i="17"/>
  <c r="GE87" i="17"/>
  <c r="GS87" i="17"/>
  <c r="HG87" i="17"/>
  <c r="HV87" i="17"/>
  <c r="AN87" i="17"/>
  <c r="BD87" i="17"/>
  <c r="BS87" i="17"/>
  <c r="CI87" i="17"/>
  <c r="CX87" i="17"/>
  <c r="DL87" i="17"/>
  <c r="DZ87" i="17"/>
  <c r="EO87" i="17"/>
  <c r="FC87" i="17"/>
  <c r="FR87" i="17"/>
  <c r="GF87" i="17"/>
  <c r="GT87" i="17"/>
  <c r="HI87" i="17"/>
  <c r="HW87" i="17"/>
  <c r="AP87" i="17"/>
  <c r="BE87" i="17"/>
  <c r="BU87" i="17"/>
  <c r="CJ87" i="17"/>
  <c r="CY87" i="17"/>
  <c r="DM87" i="17"/>
  <c r="EA87" i="17"/>
  <c r="EP87" i="17"/>
  <c r="FD87" i="17"/>
  <c r="FS87" i="17"/>
  <c r="GG87" i="17"/>
  <c r="GU87" i="17"/>
  <c r="HJ87" i="17"/>
  <c r="HX87" i="17"/>
  <c r="AQ87" i="17"/>
  <c r="BF87" i="17"/>
  <c r="BV87" i="17"/>
  <c r="CL87" i="17"/>
  <c r="CZ87" i="17"/>
  <c r="DN87" i="17"/>
  <c r="EC87" i="17"/>
  <c r="EQ87" i="17"/>
  <c r="FF87" i="17"/>
  <c r="FT87" i="17"/>
  <c r="GH87" i="17"/>
  <c r="GW87" i="17"/>
  <c r="HK87" i="17"/>
  <c r="HZ87" i="17"/>
  <c r="AR87" i="17"/>
  <c r="BG87" i="17"/>
  <c r="BX87" i="17"/>
  <c r="CM87" i="17"/>
  <c r="DA87" i="17"/>
  <c r="DO87" i="17"/>
  <c r="ED87" i="17"/>
  <c r="ER87" i="17"/>
  <c r="FG87" i="17"/>
  <c r="FU87" i="17"/>
  <c r="GI87" i="17"/>
  <c r="GX87" i="17"/>
  <c r="HL87" i="17"/>
  <c r="AS87" i="17"/>
  <c r="BI87" i="17"/>
  <c r="BZ87" i="17"/>
  <c r="CN87" i="17"/>
  <c r="DB87" i="17"/>
  <c r="DQ87" i="17"/>
  <c r="EE87" i="17"/>
  <c r="ET87" i="17"/>
  <c r="FH87" i="17"/>
  <c r="FV87" i="17"/>
  <c r="GK87" i="17"/>
  <c r="GY87" i="17"/>
  <c r="HN87" i="17"/>
  <c r="AT87" i="17"/>
  <c r="BJ87" i="17"/>
  <c r="CA87" i="17"/>
  <c r="CO87" i="17"/>
  <c r="DC87" i="17"/>
  <c r="DR87" i="17"/>
  <c r="EF87" i="17"/>
  <c r="EU87" i="17"/>
  <c r="FI87" i="17"/>
  <c r="FW87" i="17"/>
  <c r="GL87" i="17"/>
  <c r="GZ87" i="17"/>
  <c r="HO87" i="17"/>
  <c r="FY87" i="17"/>
  <c r="GM87" i="17"/>
  <c r="HB87" i="17"/>
  <c r="AU87" i="17"/>
  <c r="HP87" i="17"/>
  <c r="BL87" i="17"/>
  <c r="CB87" i="17"/>
  <c r="CP87" i="17"/>
  <c r="FJ87" i="17"/>
  <c r="DE87" i="17"/>
  <c r="DS87" i="17"/>
  <c r="EH87" i="17"/>
  <c r="EV87" i="17"/>
  <c r="AR75" i="17"/>
  <c r="BD75" i="17"/>
  <c r="BP75" i="17"/>
  <c r="CB75" i="17"/>
  <c r="CN75" i="17"/>
  <c r="CZ75" i="17"/>
  <c r="DL75" i="17"/>
  <c r="DX75" i="17"/>
  <c r="EJ75" i="17"/>
  <c r="EV75" i="17"/>
  <c r="FH75" i="17"/>
  <c r="FT75" i="17"/>
  <c r="GF75" i="17"/>
  <c r="GR75" i="17"/>
  <c r="HD75" i="17"/>
  <c r="HP75" i="17"/>
  <c r="AS75" i="17"/>
  <c r="BE75" i="17"/>
  <c r="BQ75" i="17"/>
  <c r="CC75" i="17"/>
  <c r="CO75" i="17"/>
  <c r="DA75" i="17"/>
  <c r="AT75" i="17"/>
  <c r="BF75" i="17"/>
  <c r="BR75" i="17"/>
  <c r="CD75" i="17"/>
  <c r="CP75" i="17"/>
  <c r="DB75" i="17"/>
  <c r="DN75" i="17"/>
  <c r="DZ75" i="17"/>
  <c r="EL75" i="17"/>
  <c r="EX75" i="17"/>
  <c r="FJ75" i="17"/>
  <c r="FV75" i="17"/>
  <c r="GH75" i="17"/>
  <c r="GT75" i="17"/>
  <c r="HF75" i="17"/>
  <c r="AU75" i="17"/>
  <c r="BG75" i="17"/>
  <c r="BS75" i="17"/>
  <c r="CE75" i="17"/>
  <c r="CQ75" i="17"/>
  <c r="DC75" i="17"/>
  <c r="DO75" i="17"/>
  <c r="EA75" i="17"/>
  <c r="EM75" i="17"/>
  <c r="EY75" i="17"/>
  <c r="FK75" i="17"/>
  <c r="FW75" i="17"/>
  <c r="GI75" i="17"/>
  <c r="GU75" i="17"/>
  <c r="HG75" i="17"/>
  <c r="HS75" i="17"/>
  <c r="AP75" i="17"/>
  <c r="BJ75" i="17"/>
  <c r="BZ75" i="17"/>
  <c r="CT75" i="17"/>
  <c r="DJ75" i="17"/>
  <c r="EB75" i="17"/>
  <c r="EQ75" i="17"/>
  <c r="FF75" i="17"/>
  <c r="FX75" i="17"/>
  <c r="GM75" i="17"/>
  <c r="HB75" i="17"/>
  <c r="HR75" i="17"/>
  <c r="AQ75" i="17"/>
  <c r="BK75" i="17"/>
  <c r="CA75" i="17"/>
  <c r="CU75" i="17"/>
  <c r="DK75" i="17"/>
  <c r="EC75" i="17"/>
  <c r="ER75" i="17"/>
  <c r="FG75" i="17"/>
  <c r="FY75" i="17"/>
  <c r="GN75" i="17"/>
  <c r="HC75" i="17"/>
  <c r="HT75" i="17"/>
  <c r="AV75" i="17"/>
  <c r="BL75" i="17"/>
  <c r="CF75" i="17"/>
  <c r="CV75" i="17"/>
  <c r="DM75" i="17"/>
  <c r="ED75" i="17"/>
  <c r="ES75" i="17"/>
  <c r="FI75" i="17"/>
  <c r="FZ75" i="17"/>
  <c r="GO75" i="17"/>
  <c r="HE75" i="17"/>
  <c r="HU75" i="17"/>
  <c r="AY75" i="17"/>
  <c r="BO75" i="17"/>
  <c r="CI75" i="17"/>
  <c r="CY75" i="17"/>
  <c r="DR75" i="17"/>
  <c r="EG75" i="17"/>
  <c r="EW75" i="17"/>
  <c r="FN75" i="17"/>
  <c r="GC75" i="17"/>
  <c r="GS75" i="17"/>
  <c r="HJ75" i="17"/>
  <c r="HX75" i="17"/>
  <c r="AZ75" i="17"/>
  <c r="AL75" i="17"/>
  <c r="BB75" i="17"/>
  <c r="BV75" i="17"/>
  <c r="CL75" i="17"/>
  <c r="DF75" i="17"/>
  <c r="DU75" i="17"/>
  <c r="EK75" i="17"/>
  <c r="FB75" i="17"/>
  <c r="FQ75" i="17"/>
  <c r="GG75" i="17"/>
  <c r="GX75" i="17"/>
  <c r="HM75" i="17"/>
  <c r="AM75" i="17"/>
  <c r="BC75" i="17"/>
  <c r="BW75" i="17"/>
  <c r="CM75" i="17"/>
  <c r="DG75" i="17"/>
  <c r="DV75" i="17"/>
  <c r="EN75" i="17"/>
  <c r="FC75" i="17"/>
  <c r="FR75" i="17"/>
  <c r="GJ75" i="17"/>
  <c r="GY75" i="17"/>
  <c r="HN75" i="17"/>
  <c r="AN75" i="17"/>
  <c r="BY75" i="17"/>
  <c r="DI75" i="17"/>
  <c r="EP75" i="17"/>
  <c r="FU75" i="17"/>
  <c r="HA75" i="17"/>
  <c r="AO75" i="17"/>
  <c r="CG75" i="17"/>
  <c r="DP75" i="17"/>
  <c r="ET75" i="17"/>
  <c r="GA75" i="17"/>
  <c r="HH75" i="17"/>
  <c r="AW75" i="17"/>
  <c r="CH75" i="17"/>
  <c r="DQ75" i="17"/>
  <c r="EU75" i="17"/>
  <c r="GB75" i="17"/>
  <c r="HI75" i="17"/>
  <c r="AX75" i="17"/>
  <c r="CJ75" i="17"/>
  <c r="DS75" i="17"/>
  <c r="EZ75" i="17"/>
  <c r="GD75" i="17"/>
  <c r="HK75" i="17"/>
  <c r="BA75" i="17"/>
  <c r="CK75" i="17"/>
  <c r="DT75" i="17"/>
  <c r="FA75" i="17"/>
  <c r="GE75" i="17"/>
  <c r="HL75" i="17"/>
  <c r="BH75" i="17"/>
  <c r="CR75" i="17"/>
  <c r="DW75" i="17"/>
  <c r="FD75" i="17"/>
  <c r="GK75" i="17"/>
  <c r="HO75" i="17"/>
  <c r="BI75" i="17"/>
  <c r="CS75" i="17"/>
  <c r="DY75" i="17"/>
  <c r="FE75" i="17"/>
  <c r="GL75" i="17"/>
  <c r="HQ75" i="17"/>
  <c r="BM75" i="17"/>
  <c r="CW75" i="17"/>
  <c r="EE75" i="17"/>
  <c r="FL75" i="17"/>
  <c r="GP75" i="17"/>
  <c r="HV75" i="17"/>
  <c r="BN75" i="17"/>
  <c r="CX75" i="17"/>
  <c r="EF75" i="17"/>
  <c r="FM75" i="17"/>
  <c r="GQ75" i="17"/>
  <c r="HW75" i="17"/>
  <c r="BT75" i="17"/>
  <c r="DD75" i="17"/>
  <c r="EH75" i="17"/>
  <c r="FO75" i="17"/>
  <c r="GV75" i="17"/>
  <c r="HY75" i="17"/>
  <c r="BU75" i="17"/>
  <c r="DE75" i="17"/>
  <c r="EI75" i="17"/>
  <c r="FP75" i="17"/>
  <c r="GW75" i="17"/>
  <c r="HZ75" i="17"/>
  <c r="EO75" i="17"/>
  <c r="FS75" i="17"/>
  <c r="GZ75" i="17"/>
  <c r="AK75" i="17"/>
  <c r="BX75" i="17"/>
  <c r="DH75" i="17"/>
  <c r="AO63" i="17"/>
  <c r="BA63" i="17"/>
  <c r="BM63" i="17"/>
  <c r="BY63" i="17"/>
  <c r="CK63" i="17"/>
  <c r="CW63" i="17"/>
  <c r="DI63" i="17"/>
  <c r="DU63" i="17"/>
  <c r="EG63" i="17"/>
  <c r="ES63" i="17"/>
  <c r="FE63" i="17"/>
  <c r="FQ63" i="17"/>
  <c r="GC63" i="17"/>
  <c r="GO63" i="17"/>
  <c r="HA63" i="17"/>
  <c r="HM63" i="17"/>
  <c r="HY63" i="17"/>
  <c r="AR63" i="17"/>
  <c r="BD63" i="17"/>
  <c r="BP63" i="17"/>
  <c r="CB63" i="17"/>
  <c r="CN63" i="17"/>
  <c r="CZ63" i="17"/>
  <c r="DL63" i="17"/>
  <c r="DX63" i="17"/>
  <c r="EJ63" i="17"/>
  <c r="EV63" i="17"/>
  <c r="FH63" i="17"/>
  <c r="FT63" i="17"/>
  <c r="GF63" i="17"/>
  <c r="GR63" i="17"/>
  <c r="HD63" i="17"/>
  <c r="HP63" i="17"/>
  <c r="AK63" i="17"/>
  <c r="AY63" i="17"/>
  <c r="BN63" i="17"/>
  <c r="CC63" i="17"/>
  <c r="CQ63" i="17"/>
  <c r="DE63" i="17"/>
  <c r="DS63" i="17"/>
  <c r="EH63" i="17"/>
  <c r="EW63" i="17"/>
  <c r="FK63" i="17"/>
  <c r="FY63" i="17"/>
  <c r="GM63" i="17"/>
  <c r="HB63" i="17"/>
  <c r="HQ63" i="17"/>
  <c r="AL63" i="17"/>
  <c r="AZ63" i="17"/>
  <c r="BO63" i="17"/>
  <c r="CD63" i="17"/>
  <c r="CR63" i="17"/>
  <c r="DF63" i="17"/>
  <c r="DT63" i="17"/>
  <c r="EI63" i="17"/>
  <c r="AM63" i="17"/>
  <c r="BB63" i="17"/>
  <c r="BQ63" i="17"/>
  <c r="CE63" i="17"/>
  <c r="CS63" i="17"/>
  <c r="DG63" i="17"/>
  <c r="DV63" i="17"/>
  <c r="EK63" i="17"/>
  <c r="EY63" i="17"/>
  <c r="FM63" i="17"/>
  <c r="GA63" i="17"/>
  <c r="GP63" i="17"/>
  <c r="HE63" i="17"/>
  <c r="HS63" i="17"/>
  <c r="AN63" i="17"/>
  <c r="BC63" i="17"/>
  <c r="BR63" i="17"/>
  <c r="CF63" i="17"/>
  <c r="CT63" i="17"/>
  <c r="DH63" i="17"/>
  <c r="DW63" i="17"/>
  <c r="AP63" i="17"/>
  <c r="BE63" i="17"/>
  <c r="BS63" i="17"/>
  <c r="CG63" i="17"/>
  <c r="CU63" i="17"/>
  <c r="DJ63" i="17"/>
  <c r="DY63" i="17"/>
  <c r="AQ63" i="17"/>
  <c r="BF63" i="17"/>
  <c r="BT63" i="17"/>
  <c r="CH63" i="17"/>
  <c r="CV63" i="17"/>
  <c r="DK63" i="17"/>
  <c r="DZ63" i="17"/>
  <c r="EN63" i="17"/>
  <c r="FB63" i="17"/>
  <c r="FP63" i="17"/>
  <c r="GE63" i="17"/>
  <c r="GT63" i="17"/>
  <c r="HH63" i="17"/>
  <c r="HV63" i="17"/>
  <c r="AS63" i="17"/>
  <c r="BG63" i="17"/>
  <c r="BU63" i="17"/>
  <c r="CI63" i="17"/>
  <c r="CX63" i="17"/>
  <c r="DM63" i="17"/>
  <c r="EA63" i="17"/>
  <c r="EO63" i="17"/>
  <c r="FC63" i="17"/>
  <c r="FR63" i="17"/>
  <c r="GG63" i="17"/>
  <c r="GU63" i="17"/>
  <c r="HI63" i="17"/>
  <c r="HW63" i="17"/>
  <c r="AT63" i="17"/>
  <c r="BH63" i="17"/>
  <c r="BV63" i="17"/>
  <c r="CJ63" i="17"/>
  <c r="CY63" i="17"/>
  <c r="DN63" i="17"/>
  <c r="EB63" i="17"/>
  <c r="EP63" i="17"/>
  <c r="AU63" i="17"/>
  <c r="BI63" i="17"/>
  <c r="BW63" i="17"/>
  <c r="CL63" i="17"/>
  <c r="DA63" i="17"/>
  <c r="DO63" i="17"/>
  <c r="EC63" i="17"/>
  <c r="EQ63" i="17"/>
  <c r="FF63" i="17"/>
  <c r="FU63" i="17"/>
  <c r="GI63" i="17"/>
  <c r="GW63" i="17"/>
  <c r="HK63" i="17"/>
  <c r="HZ63" i="17"/>
  <c r="AV63" i="17"/>
  <c r="BJ63" i="17"/>
  <c r="BX63" i="17"/>
  <c r="CM63" i="17"/>
  <c r="DB63" i="17"/>
  <c r="DP63" i="17"/>
  <c r="ED63" i="17"/>
  <c r="ER63" i="17"/>
  <c r="FG63" i="17"/>
  <c r="FV63" i="17"/>
  <c r="GJ63" i="17"/>
  <c r="GX63" i="17"/>
  <c r="HL63" i="17"/>
  <c r="AW63" i="17"/>
  <c r="BK63" i="17"/>
  <c r="BZ63" i="17"/>
  <c r="CO63" i="17"/>
  <c r="DC63" i="17"/>
  <c r="DQ63" i="17"/>
  <c r="EE63" i="17"/>
  <c r="ET63" i="17"/>
  <c r="FI63" i="17"/>
  <c r="FW63" i="17"/>
  <c r="GK63" i="17"/>
  <c r="GY63" i="17"/>
  <c r="HN63" i="17"/>
  <c r="EM63" i="17"/>
  <c r="FZ63" i="17"/>
  <c r="HG63" i="17"/>
  <c r="EU63" i="17"/>
  <c r="GB63" i="17"/>
  <c r="HJ63" i="17"/>
  <c r="EX63" i="17"/>
  <c r="GD63" i="17"/>
  <c r="HO63" i="17"/>
  <c r="EZ63" i="17"/>
  <c r="GH63" i="17"/>
  <c r="HR63" i="17"/>
  <c r="AX63" i="17"/>
  <c r="FA63" i="17"/>
  <c r="GL63" i="17"/>
  <c r="HT63" i="17"/>
  <c r="BL63" i="17"/>
  <c r="FD63" i="17"/>
  <c r="GN63" i="17"/>
  <c r="HU63" i="17"/>
  <c r="CA63" i="17"/>
  <c r="FJ63" i="17"/>
  <c r="GQ63" i="17"/>
  <c r="HX63" i="17"/>
  <c r="CP63" i="17"/>
  <c r="FL63" i="17"/>
  <c r="GS63" i="17"/>
  <c r="DD63" i="17"/>
  <c r="FN63" i="17"/>
  <c r="GV63" i="17"/>
  <c r="DR63" i="17"/>
  <c r="FO63" i="17"/>
  <c r="GZ63" i="17"/>
  <c r="EF63" i="17"/>
  <c r="FS63" i="17"/>
  <c r="HC63" i="17"/>
  <c r="EL63" i="17"/>
  <c r="FX63" i="17"/>
  <c r="HF63" i="17"/>
  <c r="AT51" i="17"/>
  <c r="BF51" i="17"/>
  <c r="BR51" i="17"/>
  <c r="CD51" i="17"/>
  <c r="CP51" i="17"/>
  <c r="DB51" i="17"/>
  <c r="DN51" i="17"/>
  <c r="DZ51" i="17"/>
  <c r="EL51" i="17"/>
  <c r="EX51" i="17"/>
  <c r="FJ51" i="17"/>
  <c r="FV51" i="17"/>
  <c r="GH51" i="17"/>
  <c r="GT51" i="17"/>
  <c r="HF51" i="17"/>
  <c r="HR51" i="17"/>
  <c r="AL51" i="17"/>
  <c r="AX51" i="17"/>
  <c r="BJ51" i="17"/>
  <c r="BV51" i="17"/>
  <c r="CH51" i="17"/>
  <c r="CT51" i="17"/>
  <c r="DF51" i="17"/>
  <c r="DR51" i="17"/>
  <c r="ED51" i="17"/>
  <c r="EP51" i="17"/>
  <c r="AM51" i="17"/>
  <c r="AY51" i="17"/>
  <c r="BK51" i="17"/>
  <c r="BW51" i="17"/>
  <c r="CI51" i="17"/>
  <c r="CU51" i="17"/>
  <c r="DG51" i="17"/>
  <c r="DS51" i="17"/>
  <c r="EE51" i="17"/>
  <c r="EQ51" i="17"/>
  <c r="FC51" i="17"/>
  <c r="FO51" i="17"/>
  <c r="GA51" i="17"/>
  <c r="GM51" i="17"/>
  <c r="GY51" i="17"/>
  <c r="HK51" i="17"/>
  <c r="HW51" i="17"/>
  <c r="AN51" i="17"/>
  <c r="BC51" i="17"/>
  <c r="BS51" i="17"/>
  <c r="CJ51" i="17"/>
  <c r="CY51" i="17"/>
  <c r="DO51" i="17"/>
  <c r="EF51" i="17"/>
  <c r="EU51" i="17"/>
  <c r="FI51" i="17"/>
  <c r="FX51" i="17"/>
  <c r="GL51" i="17"/>
  <c r="HA51" i="17"/>
  <c r="HO51" i="17"/>
  <c r="AR51" i="17"/>
  <c r="BH51" i="17"/>
  <c r="BY51" i="17"/>
  <c r="CN51" i="17"/>
  <c r="DD51" i="17"/>
  <c r="DU51" i="17"/>
  <c r="EJ51" i="17"/>
  <c r="EZ51" i="17"/>
  <c r="FN51" i="17"/>
  <c r="GC51" i="17"/>
  <c r="GQ51" i="17"/>
  <c r="HE51" i="17"/>
  <c r="HT51" i="17"/>
  <c r="AS51" i="17"/>
  <c r="BI51" i="17"/>
  <c r="BZ51" i="17"/>
  <c r="CO51" i="17"/>
  <c r="DE51" i="17"/>
  <c r="DV51" i="17"/>
  <c r="EK51" i="17"/>
  <c r="FA51" i="17"/>
  <c r="FP51" i="17"/>
  <c r="GD51" i="17"/>
  <c r="GR51" i="17"/>
  <c r="HG51" i="17"/>
  <c r="HU51" i="17"/>
  <c r="AU51" i="17"/>
  <c r="BL51" i="17"/>
  <c r="CA51" i="17"/>
  <c r="CQ51" i="17"/>
  <c r="DH51" i="17"/>
  <c r="DW51" i="17"/>
  <c r="EM51" i="17"/>
  <c r="FB51" i="17"/>
  <c r="FQ51" i="17"/>
  <c r="GE51" i="17"/>
  <c r="GS51" i="17"/>
  <c r="HH51" i="17"/>
  <c r="HV51" i="17"/>
  <c r="AV51" i="17"/>
  <c r="BM51" i="17"/>
  <c r="CB51" i="17"/>
  <c r="CR51" i="17"/>
  <c r="DI51" i="17"/>
  <c r="DX51" i="17"/>
  <c r="EN51" i="17"/>
  <c r="FD51" i="17"/>
  <c r="FR51" i="17"/>
  <c r="GF51" i="17"/>
  <c r="GU51" i="17"/>
  <c r="HI51" i="17"/>
  <c r="HX51" i="17"/>
  <c r="AW51" i="17"/>
  <c r="BU51" i="17"/>
  <c r="CX51" i="17"/>
  <c r="EA51" i="17"/>
  <c r="EY51" i="17"/>
  <c r="FY51" i="17"/>
  <c r="GX51" i="17"/>
  <c r="HY51" i="17"/>
  <c r="AZ51" i="17"/>
  <c r="BX51" i="17"/>
  <c r="CZ51" i="17"/>
  <c r="EB51" i="17"/>
  <c r="FE51" i="17"/>
  <c r="FZ51" i="17"/>
  <c r="GZ51" i="17"/>
  <c r="HZ51" i="17"/>
  <c r="BA51" i="17"/>
  <c r="CC51" i="17"/>
  <c r="DA51" i="17"/>
  <c r="EC51" i="17"/>
  <c r="FF51" i="17"/>
  <c r="GB51" i="17"/>
  <c r="HB51" i="17"/>
  <c r="BB51" i="17"/>
  <c r="CE51" i="17"/>
  <c r="DC51" i="17"/>
  <c r="EG51" i="17"/>
  <c r="FG51" i="17"/>
  <c r="GG51" i="17"/>
  <c r="HC51" i="17"/>
  <c r="BD51" i="17"/>
  <c r="CF51" i="17"/>
  <c r="DJ51" i="17"/>
  <c r="EH51" i="17"/>
  <c r="FH51" i="17"/>
  <c r="GI51" i="17"/>
  <c r="HD51" i="17"/>
  <c r="BE51" i="17"/>
  <c r="CG51" i="17"/>
  <c r="DK51" i="17"/>
  <c r="EI51" i="17"/>
  <c r="FK51" i="17"/>
  <c r="GJ51" i="17"/>
  <c r="HJ51" i="17"/>
  <c r="BG51" i="17"/>
  <c r="CK51" i="17"/>
  <c r="DL51" i="17"/>
  <c r="EO51" i="17"/>
  <c r="FL51" i="17"/>
  <c r="GK51" i="17"/>
  <c r="HL51" i="17"/>
  <c r="BN51" i="17"/>
  <c r="CL51" i="17"/>
  <c r="DM51" i="17"/>
  <c r="ER51" i="17"/>
  <c r="FM51" i="17"/>
  <c r="GN51" i="17"/>
  <c r="HM51" i="17"/>
  <c r="AK51" i="17"/>
  <c r="BO51" i="17"/>
  <c r="CM51" i="17"/>
  <c r="DP51" i="17"/>
  <c r="ES51" i="17"/>
  <c r="FS51" i="17"/>
  <c r="GO51" i="17"/>
  <c r="HN51" i="17"/>
  <c r="AO51" i="17"/>
  <c r="BP51" i="17"/>
  <c r="CS51" i="17"/>
  <c r="DQ51" i="17"/>
  <c r="ET51" i="17"/>
  <c r="FT51" i="17"/>
  <c r="GP51" i="17"/>
  <c r="HP51" i="17"/>
  <c r="AP51" i="17"/>
  <c r="BQ51" i="17"/>
  <c r="CV51" i="17"/>
  <c r="DT51" i="17"/>
  <c r="EV51" i="17"/>
  <c r="FU51" i="17"/>
  <c r="GV51" i="17"/>
  <c r="HQ51" i="17"/>
  <c r="CW51" i="17"/>
  <c r="DY51" i="17"/>
  <c r="EW51" i="17"/>
  <c r="FW51" i="17"/>
  <c r="GW51" i="17"/>
  <c r="HS51" i="17"/>
  <c r="AQ51" i="17"/>
  <c r="BT51" i="17"/>
  <c r="AM39" i="17"/>
  <c r="AY39" i="17"/>
  <c r="BK39" i="17"/>
  <c r="AO39" i="17"/>
  <c r="BA39" i="17"/>
  <c r="BM39" i="17"/>
  <c r="AQ39" i="17"/>
  <c r="BC39" i="17"/>
  <c r="BO39" i="17"/>
  <c r="CA39" i="17"/>
  <c r="CM39" i="17"/>
  <c r="CY39" i="17"/>
  <c r="DK39" i="17"/>
  <c r="DW39" i="17"/>
  <c r="EI39" i="17"/>
  <c r="EU39" i="17"/>
  <c r="FG39" i="17"/>
  <c r="FS39" i="17"/>
  <c r="GE39" i="17"/>
  <c r="GQ39" i="17"/>
  <c r="HC39" i="17"/>
  <c r="HO39" i="17"/>
  <c r="AT39" i="17"/>
  <c r="BF39" i="17"/>
  <c r="BR39" i="17"/>
  <c r="CD39" i="17"/>
  <c r="CP39" i="17"/>
  <c r="DB39" i="17"/>
  <c r="DN39" i="17"/>
  <c r="DZ39" i="17"/>
  <c r="EL39" i="17"/>
  <c r="EX39" i="17"/>
  <c r="FJ39" i="17"/>
  <c r="FV39" i="17"/>
  <c r="GH39" i="17"/>
  <c r="GT39" i="17"/>
  <c r="HF39" i="17"/>
  <c r="HR39" i="17"/>
  <c r="AU39" i="17"/>
  <c r="BG39" i="17"/>
  <c r="BS39" i="17"/>
  <c r="CE39" i="17"/>
  <c r="CQ39" i="17"/>
  <c r="DC39" i="17"/>
  <c r="DO39" i="17"/>
  <c r="EA39" i="17"/>
  <c r="EM39" i="17"/>
  <c r="EY39" i="17"/>
  <c r="FK39" i="17"/>
  <c r="FW39" i="17"/>
  <c r="GI39" i="17"/>
  <c r="GU39" i="17"/>
  <c r="HG39" i="17"/>
  <c r="HS39" i="17"/>
  <c r="AL39" i="17"/>
  <c r="BH39" i="17"/>
  <c r="BY39" i="17"/>
  <c r="CO39" i="17"/>
  <c r="DF39" i="17"/>
  <c r="DU39" i="17"/>
  <c r="EK39" i="17"/>
  <c r="FB39" i="17"/>
  <c r="FQ39" i="17"/>
  <c r="GG39" i="17"/>
  <c r="GX39" i="17"/>
  <c r="HM39" i="17"/>
  <c r="AN39" i="17"/>
  <c r="BI39" i="17"/>
  <c r="BZ39" i="17"/>
  <c r="CR39" i="17"/>
  <c r="DG39" i="17"/>
  <c r="DV39" i="17"/>
  <c r="EN39" i="17"/>
  <c r="FC39" i="17"/>
  <c r="FR39" i="17"/>
  <c r="GJ39" i="17"/>
  <c r="AP39" i="17"/>
  <c r="BJ39" i="17"/>
  <c r="CB39" i="17"/>
  <c r="CS39" i="17"/>
  <c r="DH39" i="17"/>
  <c r="DX39" i="17"/>
  <c r="EO39" i="17"/>
  <c r="FD39" i="17"/>
  <c r="FT39" i="17"/>
  <c r="GK39" i="17"/>
  <c r="AR39" i="17"/>
  <c r="BL39" i="17"/>
  <c r="CC39" i="17"/>
  <c r="CT39" i="17"/>
  <c r="DI39" i="17"/>
  <c r="DY39" i="17"/>
  <c r="EP39" i="17"/>
  <c r="FE39" i="17"/>
  <c r="FU39" i="17"/>
  <c r="GL39" i="17"/>
  <c r="AS39" i="17"/>
  <c r="BN39" i="17"/>
  <c r="CF39" i="17"/>
  <c r="CU39" i="17"/>
  <c r="DJ39" i="17"/>
  <c r="EB39" i="17"/>
  <c r="EQ39" i="17"/>
  <c r="FF39" i="17"/>
  <c r="FX39" i="17"/>
  <c r="GM39" i="17"/>
  <c r="AV39" i="17"/>
  <c r="BP39" i="17"/>
  <c r="CG39" i="17"/>
  <c r="CV39" i="17"/>
  <c r="DL39" i="17"/>
  <c r="EC39" i="17"/>
  <c r="ER39" i="17"/>
  <c r="FH39" i="17"/>
  <c r="FY39" i="17"/>
  <c r="GN39" i="17"/>
  <c r="HD39" i="17"/>
  <c r="HU39" i="17"/>
  <c r="AW39" i="17"/>
  <c r="BQ39" i="17"/>
  <c r="CH39" i="17"/>
  <c r="CW39" i="17"/>
  <c r="DM39" i="17"/>
  <c r="ED39" i="17"/>
  <c r="ES39" i="17"/>
  <c r="FI39" i="17"/>
  <c r="FZ39" i="17"/>
  <c r="AX39" i="17"/>
  <c r="BT39" i="17"/>
  <c r="CI39" i="17"/>
  <c r="CX39" i="17"/>
  <c r="DP39" i="17"/>
  <c r="EE39" i="17"/>
  <c r="ET39" i="17"/>
  <c r="FL39" i="17"/>
  <c r="GA39" i="17"/>
  <c r="AZ39" i="17"/>
  <c r="BU39" i="17"/>
  <c r="CJ39" i="17"/>
  <c r="CZ39" i="17"/>
  <c r="DQ39" i="17"/>
  <c r="EF39" i="17"/>
  <c r="EV39" i="17"/>
  <c r="FM39" i="17"/>
  <c r="GB39" i="17"/>
  <c r="GR39" i="17"/>
  <c r="HI39" i="17"/>
  <c r="HX39" i="17"/>
  <c r="BB39" i="17"/>
  <c r="BV39" i="17"/>
  <c r="CK39" i="17"/>
  <c r="DA39" i="17"/>
  <c r="DR39" i="17"/>
  <c r="EG39" i="17"/>
  <c r="EW39" i="17"/>
  <c r="FN39" i="17"/>
  <c r="GC39" i="17"/>
  <c r="GS39" i="17"/>
  <c r="HJ39" i="17"/>
  <c r="HY39" i="17"/>
  <c r="BD39" i="17"/>
  <c r="BW39" i="17"/>
  <c r="CL39" i="17"/>
  <c r="DD39" i="17"/>
  <c r="DS39" i="17"/>
  <c r="EH39" i="17"/>
  <c r="EZ39" i="17"/>
  <c r="FO39" i="17"/>
  <c r="GD39" i="17"/>
  <c r="GV39" i="17"/>
  <c r="HK39" i="17"/>
  <c r="HZ39" i="17"/>
  <c r="GP39" i="17"/>
  <c r="HT39" i="17"/>
  <c r="AK39" i="17"/>
  <c r="GW39" i="17"/>
  <c r="HV39" i="17"/>
  <c r="BE39" i="17"/>
  <c r="GY39" i="17"/>
  <c r="HW39" i="17"/>
  <c r="BX39" i="17"/>
  <c r="GZ39" i="17"/>
  <c r="CN39" i="17"/>
  <c r="HA39" i="17"/>
  <c r="DE39" i="17"/>
  <c r="HB39" i="17"/>
  <c r="DT39" i="17"/>
  <c r="HE39" i="17"/>
  <c r="EJ39" i="17"/>
  <c r="HH39" i="17"/>
  <c r="FA39" i="17"/>
  <c r="HL39" i="17"/>
  <c r="FP39" i="17"/>
  <c r="HN39" i="17"/>
  <c r="GF39" i="17"/>
  <c r="HP39" i="17"/>
  <c r="GO39" i="17"/>
  <c r="HQ39" i="17"/>
  <c r="AR27" i="17"/>
  <c r="BD27" i="17"/>
  <c r="BP27" i="17"/>
  <c r="CB27" i="17"/>
  <c r="CN27" i="17"/>
  <c r="CZ27" i="17"/>
  <c r="DL27" i="17"/>
  <c r="DX27" i="17"/>
  <c r="EJ27" i="17"/>
  <c r="EV27" i="17"/>
  <c r="FH27" i="17"/>
  <c r="FT27" i="17"/>
  <c r="GF27" i="17"/>
  <c r="GR27" i="17"/>
  <c r="HD27" i="17"/>
  <c r="HP27" i="17"/>
  <c r="AU27" i="17"/>
  <c r="BG27" i="17"/>
  <c r="BS27" i="17"/>
  <c r="CE27" i="17"/>
  <c r="CQ27" i="17"/>
  <c r="DC27" i="17"/>
  <c r="DO27" i="17"/>
  <c r="EA27" i="17"/>
  <c r="EM27" i="17"/>
  <c r="EY27" i="17"/>
  <c r="FK27" i="17"/>
  <c r="FW27" i="17"/>
  <c r="GI27" i="17"/>
  <c r="GU27" i="17"/>
  <c r="AV27" i="17"/>
  <c r="BH27" i="17"/>
  <c r="BT27" i="17"/>
  <c r="CF27" i="17"/>
  <c r="CR27" i="17"/>
  <c r="DD27" i="17"/>
  <c r="DP27" i="17"/>
  <c r="EB27" i="17"/>
  <c r="EN27" i="17"/>
  <c r="EZ27" i="17"/>
  <c r="FL27" i="17"/>
  <c r="FX27" i="17"/>
  <c r="GJ27" i="17"/>
  <c r="GV27" i="17"/>
  <c r="HH27" i="17"/>
  <c r="HT27" i="17"/>
  <c r="AP27" i="17"/>
  <c r="BF27" i="17"/>
  <c r="BW27" i="17"/>
  <c r="CL27" i="17"/>
  <c r="DB27" i="17"/>
  <c r="DS27" i="17"/>
  <c r="EH27" i="17"/>
  <c r="EX27" i="17"/>
  <c r="FO27" i="17"/>
  <c r="GD27" i="17"/>
  <c r="GT27" i="17"/>
  <c r="HJ27" i="17"/>
  <c r="HX27" i="17"/>
  <c r="AT27" i="17"/>
  <c r="BK27" i="17"/>
  <c r="BZ27" i="17"/>
  <c r="CP27" i="17"/>
  <c r="DG27" i="17"/>
  <c r="DV27" i="17"/>
  <c r="EL27" i="17"/>
  <c r="FC27" i="17"/>
  <c r="FR27" i="17"/>
  <c r="GH27" i="17"/>
  <c r="GY27" i="17"/>
  <c r="HM27" i="17"/>
  <c r="AX27" i="17"/>
  <c r="BM27" i="17"/>
  <c r="CC27" i="17"/>
  <c r="CT27" i="17"/>
  <c r="DI27" i="17"/>
  <c r="DY27" i="17"/>
  <c r="EP27" i="17"/>
  <c r="FE27" i="17"/>
  <c r="FU27" i="17"/>
  <c r="GL27" i="17"/>
  <c r="HA27" i="17"/>
  <c r="HO27" i="17"/>
  <c r="AW27" i="17"/>
  <c r="BQ27" i="17"/>
  <c r="CK27" i="17"/>
  <c r="DH27" i="17"/>
  <c r="ED27" i="17"/>
  <c r="EW27" i="17"/>
  <c r="AZ27" i="17"/>
  <c r="BU27" i="17"/>
  <c r="CO27" i="17"/>
  <c r="DK27" i="17"/>
  <c r="EF27" i="17"/>
  <c r="FB27" i="17"/>
  <c r="FY27" i="17"/>
  <c r="GQ27" i="17"/>
  <c r="HL27" i="17"/>
  <c r="BB27" i="17"/>
  <c r="BX27" i="17"/>
  <c r="CU27" i="17"/>
  <c r="DN27" i="17"/>
  <c r="EI27" i="17"/>
  <c r="FF27" i="17"/>
  <c r="GA27" i="17"/>
  <c r="GW27" i="17"/>
  <c r="HQ27" i="17"/>
  <c r="AK27" i="17"/>
  <c r="BC27" i="17"/>
  <c r="BY27" i="17"/>
  <c r="CV27" i="17"/>
  <c r="DQ27" i="17"/>
  <c r="EK27" i="17"/>
  <c r="FG27" i="17"/>
  <c r="GB27" i="17"/>
  <c r="GX27" i="17"/>
  <c r="HR27" i="17"/>
  <c r="AM27" i="17"/>
  <c r="BI27" i="17"/>
  <c r="CD27" i="17"/>
  <c r="CX27" i="17"/>
  <c r="DT27" i="17"/>
  <c r="EQ27" i="17"/>
  <c r="AO27" i="17"/>
  <c r="BL27" i="17"/>
  <c r="CH27" i="17"/>
  <c r="DA27" i="17"/>
  <c r="DW27" i="17"/>
  <c r="ES27" i="17"/>
  <c r="FN27" i="17"/>
  <c r="GK27" i="17"/>
  <c r="HE27" i="17"/>
  <c r="HW27" i="17"/>
  <c r="AY27" i="17"/>
  <c r="CM27" i="17"/>
  <c r="EE27" i="17"/>
  <c r="FQ27" i="17"/>
  <c r="GZ27" i="17"/>
  <c r="HZ27" i="17"/>
  <c r="BJ27" i="17"/>
  <c r="CY27" i="17"/>
  <c r="ER27" i="17"/>
  <c r="FZ27" i="17"/>
  <c r="HF27" i="17"/>
  <c r="BO27" i="17"/>
  <c r="DF27" i="17"/>
  <c r="EU27" i="17"/>
  <c r="GE27" i="17"/>
  <c r="HI27" i="17"/>
  <c r="BA27" i="17"/>
  <c r="DJ27" i="17"/>
  <c r="FJ27" i="17"/>
  <c r="HB27" i="17"/>
  <c r="BE27" i="17"/>
  <c r="DM27" i="17"/>
  <c r="FM27" i="17"/>
  <c r="HC27" i="17"/>
  <c r="BN27" i="17"/>
  <c r="DR27" i="17"/>
  <c r="FP27" i="17"/>
  <c r="HG27" i="17"/>
  <c r="BR27" i="17"/>
  <c r="DU27" i="17"/>
  <c r="FS27" i="17"/>
  <c r="HK27" i="17"/>
  <c r="BV27" i="17"/>
  <c r="DZ27" i="17"/>
  <c r="FV27" i="17"/>
  <c r="HN27" i="17"/>
  <c r="CA27" i="17"/>
  <c r="EC27" i="17"/>
  <c r="GC27" i="17"/>
  <c r="HS27" i="17"/>
  <c r="CG27" i="17"/>
  <c r="EG27" i="17"/>
  <c r="GG27" i="17"/>
  <c r="HU27" i="17"/>
  <c r="CI27" i="17"/>
  <c r="EO27" i="17"/>
  <c r="GM27" i="17"/>
  <c r="HV27" i="17"/>
  <c r="AL27" i="17"/>
  <c r="CJ27" i="17"/>
  <c r="ET27" i="17"/>
  <c r="GN27" i="17"/>
  <c r="HY27" i="17"/>
  <c r="AN27" i="17"/>
  <c r="CS27" i="17"/>
  <c r="FA27" i="17"/>
  <c r="GO27" i="17"/>
  <c r="AQ27" i="17"/>
  <c r="CW27" i="17"/>
  <c r="FD27" i="17"/>
  <c r="GP27" i="17"/>
  <c r="GS27" i="17"/>
  <c r="AS27" i="17"/>
  <c r="DE27" i="17"/>
  <c r="FI27" i="17"/>
  <c r="AP15" i="17"/>
  <c r="BB15" i="17"/>
  <c r="BN15" i="17"/>
  <c r="BZ15" i="17"/>
  <c r="CL15" i="17"/>
  <c r="CX15" i="17"/>
  <c r="DJ15" i="17"/>
  <c r="DV15" i="17"/>
  <c r="EH15" i="17"/>
  <c r="ET15" i="17"/>
  <c r="FF15" i="17"/>
  <c r="FR15" i="17"/>
  <c r="GD15" i="17"/>
  <c r="GP15" i="17"/>
  <c r="HB15" i="17"/>
  <c r="HN15" i="17"/>
  <c r="HZ15" i="17"/>
  <c r="AQ15" i="17"/>
  <c r="BC15" i="17"/>
  <c r="BO15" i="17"/>
  <c r="CA15" i="17"/>
  <c r="CM15" i="17"/>
  <c r="CY15" i="17"/>
  <c r="DK15" i="17"/>
  <c r="DW15" i="17"/>
  <c r="EI15" i="17"/>
  <c r="EU15" i="17"/>
  <c r="FG15" i="17"/>
  <c r="FS15" i="17"/>
  <c r="GE15" i="17"/>
  <c r="GQ15" i="17"/>
  <c r="HC15" i="17"/>
  <c r="HO15" i="17"/>
  <c r="AR15" i="17"/>
  <c r="BD15" i="17"/>
  <c r="BP15" i="17"/>
  <c r="CB15" i="17"/>
  <c r="CN15" i="17"/>
  <c r="CZ15" i="17"/>
  <c r="DL15" i="17"/>
  <c r="DX15" i="17"/>
  <c r="EJ15" i="17"/>
  <c r="EV15" i="17"/>
  <c r="FH15" i="17"/>
  <c r="FT15" i="17"/>
  <c r="GF15" i="17"/>
  <c r="GR15" i="17"/>
  <c r="HD15" i="17"/>
  <c r="HP15" i="17"/>
  <c r="AS15" i="17"/>
  <c r="BE15" i="17"/>
  <c r="BQ15" i="17"/>
  <c r="CC15" i="17"/>
  <c r="CO15" i="17"/>
  <c r="DA15" i="17"/>
  <c r="DM15" i="17"/>
  <c r="DY15" i="17"/>
  <c r="EK15" i="17"/>
  <c r="EW15" i="17"/>
  <c r="FI15" i="17"/>
  <c r="FU15" i="17"/>
  <c r="GG15" i="17"/>
  <c r="GS15" i="17"/>
  <c r="HE15" i="17"/>
  <c r="HQ15" i="17"/>
  <c r="AT15" i="17"/>
  <c r="BF15" i="17"/>
  <c r="BR15" i="17"/>
  <c r="CD15" i="17"/>
  <c r="CP15" i="17"/>
  <c r="DB15" i="17"/>
  <c r="DN15" i="17"/>
  <c r="DZ15" i="17"/>
  <c r="EL15" i="17"/>
  <c r="EX15" i="17"/>
  <c r="FJ15" i="17"/>
  <c r="FV15" i="17"/>
  <c r="GH15" i="17"/>
  <c r="GT15" i="17"/>
  <c r="HF15" i="17"/>
  <c r="HR15" i="17"/>
  <c r="AU15" i="17"/>
  <c r="BG15" i="17"/>
  <c r="BS15" i="17"/>
  <c r="CE15" i="17"/>
  <c r="CQ15" i="17"/>
  <c r="DC15" i="17"/>
  <c r="DO15" i="17"/>
  <c r="EA15" i="17"/>
  <c r="EM15" i="17"/>
  <c r="EY15" i="17"/>
  <c r="FK15" i="17"/>
  <c r="FW15" i="17"/>
  <c r="GI15" i="17"/>
  <c r="GU15" i="17"/>
  <c r="HG15" i="17"/>
  <c r="HS15" i="17"/>
  <c r="AV15" i="17"/>
  <c r="BH15" i="17"/>
  <c r="BT15" i="17"/>
  <c r="CF15" i="17"/>
  <c r="CR15" i="17"/>
  <c r="DD15" i="17"/>
  <c r="DP15" i="17"/>
  <c r="EB15" i="17"/>
  <c r="EN15" i="17"/>
  <c r="EZ15" i="17"/>
  <c r="FL15" i="17"/>
  <c r="FX15" i="17"/>
  <c r="GJ15" i="17"/>
  <c r="GV15" i="17"/>
  <c r="HH15" i="17"/>
  <c r="HT15" i="17"/>
  <c r="AK15" i="17"/>
  <c r="AW15" i="17"/>
  <c r="BI15" i="17"/>
  <c r="BU15" i="17"/>
  <c r="CG15" i="17"/>
  <c r="CS15" i="17"/>
  <c r="DE15" i="17"/>
  <c r="DQ15" i="17"/>
  <c r="EC15" i="17"/>
  <c r="EO15" i="17"/>
  <c r="FA15" i="17"/>
  <c r="FM15" i="17"/>
  <c r="FY15" i="17"/>
  <c r="GK15" i="17"/>
  <c r="GW15" i="17"/>
  <c r="HI15" i="17"/>
  <c r="HU15" i="17"/>
  <c r="AL15" i="17"/>
  <c r="AX15" i="17"/>
  <c r="BJ15" i="17"/>
  <c r="BV15" i="17"/>
  <c r="CH15" i="17"/>
  <c r="CT15" i="17"/>
  <c r="DF15" i="17"/>
  <c r="DR15" i="17"/>
  <c r="ED15" i="17"/>
  <c r="EP15" i="17"/>
  <c r="FB15" i="17"/>
  <c r="FN15" i="17"/>
  <c r="FZ15" i="17"/>
  <c r="GL15" i="17"/>
  <c r="GX15" i="17"/>
  <c r="HJ15" i="17"/>
  <c r="HV15" i="17"/>
  <c r="AM15" i="17"/>
  <c r="AY15" i="17"/>
  <c r="BK15" i="17"/>
  <c r="BW15" i="17"/>
  <c r="CI15" i="17"/>
  <c r="CU15" i="17"/>
  <c r="DG15" i="17"/>
  <c r="DS15" i="17"/>
  <c r="EE15" i="17"/>
  <c r="EQ15" i="17"/>
  <c r="FC15" i="17"/>
  <c r="FO15" i="17"/>
  <c r="GA15" i="17"/>
  <c r="GM15" i="17"/>
  <c r="GY15" i="17"/>
  <c r="HK15" i="17"/>
  <c r="HW15" i="17"/>
  <c r="AN15" i="17"/>
  <c r="AZ15" i="17"/>
  <c r="BL15" i="17"/>
  <c r="BX15" i="17"/>
  <c r="CJ15" i="17"/>
  <c r="CV15" i="17"/>
  <c r="DH15" i="17"/>
  <c r="DT15" i="17"/>
  <c r="EF15" i="17"/>
  <c r="ER15" i="17"/>
  <c r="FD15" i="17"/>
  <c r="FP15" i="17"/>
  <c r="GB15" i="17"/>
  <c r="GN15" i="17"/>
  <c r="GZ15" i="17"/>
  <c r="HL15" i="17"/>
  <c r="HX15" i="17"/>
  <c r="DI15" i="17"/>
  <c r="DU15" i="17"/>
  <c r="FE15" i="17"/>
  <c r="FQ15" i="17"/>
  <c r="AO15" i="17"/>
  <c r="GC15" i="17"/>
  <c r="BY15" i="17"/>
  <c r="HM15" i="17"/>
  <c r="CK15" i="17"/>
  <c r="HY15" i="17"/>
  <c r="BA15" i="17"/>
  <c r="BM15" i="17"/>
  <c r="CW15" i="17"/>
  <c r="EG15" i="17"/>
  <c r="GO15" i="17"/>
  <c r="HA15" i="17"/>
  <c r="ES15" i="17"/>
  <c r="AP82" i="17"/>
  <c r="BB82" i="17"/>
  <c r="BN82" i="17"/>
  <c r="BZ82" i="17"/>
  <c r="CL82" i="17"/>
  <c r="CX82" i="17"/>
  <c r="DJ82" i="17"/>
  <c r="DV82" i="17"/>
  <c r="EH82" i="17"/>
  <c r="ET82" i="17"/>
  <c r="FF82" i="17"/>
  <c r="FR82" i="17"/>
  <c r="GD82" i="17"/>
  <c r="GP82" i="17"/>
  <c r="HB82" i="17"/>
  <c r="HN82" i="17"/>
  <c r="HZ82" i="17"/>
  <c r="AQ82" i="17"/>
  <c r="BC82" i="17"/>
  <c r="BO82" i="17"/>
  <c r="CA82" i="17"/>
  <c r="CM82" i="17"/>
  <c r="CY82" i="17"/>
  <c r="DK82" i="17"/>
  <c r="DW82" i="17"/>
  <c r="EI82" i="17"/>
  <c r="EU82" i="17"/>
  <c r="FG82" i="17"/>
  <c r="AR82" i="17"/>
  <c r="BD82" i="17"/>
  <c r="BP82" i="17"/>
  <c r="CB82" i="17"/>
  <c r="CN82" i="17"/>
  <c r="CZ82" i="17"/>
  <c r="DL82" i="17"/>
  <c r="AS82" i="17"/>
  <c r="BE82" i="17"/>
  <c r="BQ82" i="17"/>
  <c r="CC82" i="17"/>
  <c r="CO82" i="17"/>
  <c r="DA82" i="17"/>
  <c r="DM82" i="17"/>
  <c r="AT82" i="17"/>
  <c r="BF82" i="17"/>
  <c r="BR82" i="17"/>
  <c r="CD82" i="17"/>
  <c r="CP82" i="17"/>
  <c r="DB82" i="17"/>
  <c r="DN82" i="17"/>
  <c r="DZ82" i="17"/>
  <c r="EL82" i="17"/>
  <c r="EX82" i="17"/>
  <c r="FJ82" i="17"/>
  <c r="FV82" i="17"/>
  <c r="GH82" i="17"/>
  <c r="GT82" i="17"/>
  <c r="HF82" i="17"/>
  <c r="HR82" i="17"/>
  <c r="AU82" i="17"/>
  <c r="BG82" i="17"/>
  <c r="BS82" i="17"/>
  <c r="CE82" i="17"/>
  <c r="CQ82" i="17"/>
  <c r="DC82" i="17"/>
  <c r="DO82" i="17"/>
  <c r="EA82" i="17"/>
  <c r="EM82" i="17"/>
  <c r="EY82" i="17"/>
  <c r="FK82" i="17"/>
  <c r="FW82" i="17"/>
  <c r="GI82" i="17"/>
  <c r="GU82" i="17"/>
  <c r="HG82" i="17"/>
  <c r="HS82" i="17"/>
  <c r="AV82" i="17"/>
  <c r="BH82" i="17"/>
  <c r="BT82" i="17"/>
  <c r="CF82" i="17"/>
  <c r="CR82" i="17"/>
  <c r="DD82" i="17"/>
  <c r="DP82" i="17"/>
  <c r="AK82" i="17"/>
  <c r="AW82" i="17"/>
  <c r="BI82" i="17"/>
  <c r="BU82" i="17"/>
  <c r="CG82" i="17"/>
  <c r="CS82" i="17"/>
  <c r="DE82" i="17"/>
  <c r="DQ82" i="17"/>
  <c r="AL82" i="17"/>
  <c r="AX82" i="17"/>
  <c r="BJ82" i="17"/>
  <c r="BV82" i="17"/>
  <c r="CH82" i="17"/>
  <c r="CT82" i="17"/>
  <c r="DF82" i="17"/>
  <c r="DR82" i="17"/>
  <c r="ED82" i="17"/>
  <c r="EP82" i="17"/>
  <c r="FB82" i="17"/>
  <c r="FN82" i="17"/>
  <c r="FZ82" i="17"/>
  <c r="GL82" i="17"/>
  <c r="GX82" i="17"/>
  <c r="HJ82" i="17"/>
  <c r="HV82" i="17"/>
  <c r="AM82" i="17"/>
  <c r="AY82" i="17"/>
  <c r="BK82" i="17"/>
  <c r="BW82" i="17"/>
  <c r="CI82" i="17"/>
  <c r="CU82" i="17"/>
  <c r="DG82" i="17"/>
  <c r="DS82" i="17"/>
  <c r="EE82" i="17"/>
  <c r="EQ82" i="17"/>
  <c r="FC82" i="17"/>
  <c r="FO82" i="17"/>
  <c r="GA82" i="17"/>
  <c r="GM82" i="17"/>
  <c r="GY82" i="17"/>
  <c r="HK82" i="17"/>
  <c r="HW82" i="17"/>
  <c r="AN82" i="17"/>
  <c r="AZ82" i="17"/>
  <c r="BL82" i="17"/>
  <c r="BX82" i="17"/>
  <c r="CJ82" i="17"/>
  <c r="CV82" i="17"/>
  <c r="DH82" i="17"/>
  <c r="DT82" i="17"/>
  <c r="EF82" i="17"/>
  <c r="ER82" i="17"/>
  <c r="FD82" i="17"/>
  <c r="FP82" i="17"/>
  <c r="GB82" i="17"/>
  <c r="GN82" i="17"/>
  <c r="GZ82" i="17"/>
  <c r="HL82" i="17"/>
  <c r="HX82" i="17"/>
  <c r="CK82" i="17"/>
  <c r="EO82" i="17"/>
  <c r="FS82" i="17"/>
  <c r="GQ82" i="17"/>
  <c r="HO82" i="17"/>
  <c r="CW82" i="17"/>
  <c r="ES82" i="17"/>
  <c r="FT82" i="17"/>
  <c r="GR82" i="17"/>
  <c r="HP82" i="17"/>
  <c r="DI82" i="17"/>
  <c r="EV82" i="17"/>
  <c r="FU82" i="17"/>
  <c r="GS82" i="17"/>
  <c r="HQ82" i="17"/>
  <c r="DU82" i="17"/>
  <c r="EW82" i="17"/>
  <c r="FX82" i="17"/>
  <c r="GV82" i="17"/>
  <c r="HT82" i="17"/>
  <c r="DX82" i="17"/>
  <c r="EZ82" i="17"/>
  <c r="FY82" i="17"/>
  <c r="GW82" i="17"/>
  <c r="HU82" i="17"/>
  <c r="DY82" i="17"/>
  <c r="FA82" i="17"/>
  <c r="GC82" i="17"/>
  <c r="HA82" i="17"/>
  <c r="HY82" i="17"/>
  <c r="EB82" i="17"/>
  <c r="FE82" i="17"/>
  <c r="GE82" i="17"/>
  <c r="HC82" i="17"/>
  <c r="EC82" i="17"/>
  <c r="FH82" i="17"/>
  <c r="GF82" i="17"/>
  <c r="HD82" i="17"/>
  <c r="AO82" i="17"/>
  <c r="EG82" i="17"/>
  <c r="FI82" i="17"/>
  <c r="GG82" i="17"/>
  <c r="HE82" i="17"/>
  <c r="BA82" i="17"/>
  <c r="EJ82" i="17"/>
  <c r="FL82" i="17"/>
  <c r="GJ82" i="17"/>
  <c r="HH82" i="17"/>
  <c r="BM82" i="17"/>
  <c r="EK82" i="17"/>
  <c r="FM82" i="17"/>
  <c r="GK82" i="17"/>
  <c r="HI82" i="17"/>
  <c r="BY82" i="17"/>
  <c r="EN82" i="17"/>
  <c r="FQ82" i="17"/>
  <c r="GO82" i="17"/>
  <c r="HM82" i="17"/>
  <c r="AQ91" i="17"/>
  <c r="BC91" i="17"/>
  <c r="BO91" i="17"/>
  <c r="CA91" i="17"/>
  <c r="CM91" i="17"/>
  <c r="CY91" i="17"/>
  <c r="DK91" i="17"/>
  <c r="DW91" i="17"/>
  <c r="EI91" i="17"/>
  <c r="EU91" i="17"/>
  <c r="FG91" i="17"/>
  <c r="FS91" i="17"/>
  <c r="GE91" i="17"/>
  <c r="GQ91" i="17"/>
  <c r="HC91" i="17"/>
  <c r="HO91" i="17"/>
  <c r="AR91" i="17"/>
  <c r="BD91" i="17"/>
  <c r="BP91" i="17"/>
  <c r="CB91" i="17"/>
  <c r="CN91" i="17"/>
  <c r="CZ91" i="17"/>
  <c r="DL91" i="17"/>
  <c r="DX91" i="17"/>
  <c r="EJ91" i="17"/>
  <c r="EV91" i="17"/>
  <c r="FH91" i="17"/>
  <c r="FT91" i="17"/>
  <c r="GF91" i="17"/>
  <c r="GR91" i="17"/>
  <c r="HD91" i="17"/>
  <c r="HP91" i="17"/>
  <c r="AS91" i="17"/>
  <c r="BE91" i="17"/>
  <c r="BQ91" i="17"/>
  <c r="CC91" i="17"/>
  <c r="CO91" i="17"/>
  <c r="DA91" i="17"/>
  <c r="DM91" i="17"/>
  <c r="DY91" i="17"/>
  <c r="EK91" i="17"/>
  <c r="EW91" i="17"/>
  <c r="FI91" i="17"/>
  <c r="FU91" i="17"/>
  <c r="GG91" i="17"/>
  <c r="GS91" i="17"/>
  <c r="HE91" i="17"/>
  <c r="HQ91" i="17"/>
  <c r="AT91" i="17"/>
  <c r="BF91" i="17"/>
  <c r="BR91" i="17"/>
  <c r="CD91" i="17"/>
  <c r="CP91" i="17"/>
  <c r="DB91" i="17"/>
  <c r="DN91" i="17"/>
  <c r="DZ91" i="17"/>
  <c r="EL91" i="17"/>
  <c r="EX91" i="17"/>
  <c r="FJ91" i="17"/>
  <c r="FV91" i="17"/>
  <c r="GH91" i="17"/>
  <c r="GT91" i="17"/>
  <c r="HF91" i="17"/>
  <c r="HR91" i="17"/>
  <c r="AU91" i="17"/>
  <c r="BG91" i="17"/>
  <c r="BS91" i="17"/>
  <c r="CE91" i="17"/>
  <c r="CQ91" i="17"/>
  <c r="DC91" i="17"/>
  <c r="DO91" i="17"/>
  <c r="EA91" i="17"/>
  <c r="EM91" i="17"/>
  <c r="EY91" i="17"/>
  <c r="FK91" i="17"/>
  <c r="FW91" i="17"/>
  <c r="GI91" i="17"/>
  <c r="GU91" i="17"/>
  <c r="HG91" i="17"/>
  <c r="HS91" i="17"/>
  <c r="AV91" i="17"/>
  <c r="BH91" i="17"/>
  <c r="BT91" i="17"/>
  <c r="CF91" i="17"/>
  <c r="CR91" i="17"/>
  <c r="DD91" i="17"/>
  <c r="DP91" i="17"/>
  <c r="EB91" i="17"/>
  <c r="EN91" i="17"/>
  <c r="EZ91" i="17"/>
  <c r="FL91" i="17"/>
  <c r="FX91" i="17"/>
  <c r="GJ91" i="17"/>
  <c r="GV91" i="17"/>
  <c r="HH91" i="17"/>
  <c r="HT91" i="17"/>
  <c r="AK91" i="17"/>
  <c r="AW91" i="17"/>
  <c r="BI91" i="17"/>
  <c r="BU91" i="17"/>
  <c r="CG91" i="17"/>
  <c r="CS91" i="17"/>
  <c r="DE91" i="17"/>
  <c r="DQ91" i="17"/>
  <c r="EC91" i="17"/>
  <c r="EO91" i="17"/>
  <c r="FA91" i="17"/>
  <c r="FM91" i="17"/>
  <c r="FY91" i="17"/>
  <c r="GK91" i="17"/>
  <c r="GW91" i="17"/>
  <c r="HI91" i="17"/>
  <c r="HU91" i="17"/>
  <c r="AL91" i="17"/>
  <c r="AX91" i="17"/>
  <c r="BJ91" i="17"/>
  <c r="BV91" i="17"/>
  <c r="CH91" i="17"/>
  <c r="CT91" i="17"/>
  <c r="DF91" i="17"/>
  <c r="DR91" i="17"/>
  <c r="ED91" i="17"/>
  <c r="EP91" i="17"/>
  <c r="FB91" i="17"/>
  <c r="FN91" i="17"/>
  <c r="FZ91" i="17"/>
  <c r="GL91" i="17"/>
  <c r="GX91" i="17"/>
  <c r="HJ91" i="17"/>
  <c r="HV91" i="17"/>
  <c r="AM91" i="17"/>
  <c r="AY91" i="17"/>
  <c r="BK91" i="17"/>
  <c r="BW91" i="17"/>
  <c r="CI91" i="17"/>
  <c r="CU91" i="17"/>
  <c r="DG91" i="17"/>
  <c r="DS91" i="17"/>
  <c r="EE91" i="17"/>
  <c r="EQ91" i="17"/>
  <c r="FC91" i="17"/>
  <c r="FO91" i="17"/>
  <c r="GA91" i="17"/>
  <c r="GM91" i="17"/>
  <c r="GY91" i="17"/>
  <c r="HK91" i="17"/>
  <c r="HW91" i="17"/>
  <c r="AN91" i="17"/>
  <c r="AZ91" i="17"/>
  <c r="BL91" i="17"/>
  <c r="BX91" i="17"/>
  <c r="CJ91" i="17"/>
  <c r="CV91" i="17"/>
  <c r="DH91" i="17"/>
  <c r="DT91" i="17"/>
  <c r="EF91" i="17"/>
  <c r="ER91" i="17"/>
  <c r="FD91" i="17"/>
  <c r="FP91" i="17"/>
  <c r="GB91" i="17"/>
  <c r="GN91" i="17"/>
  <c r="GZ91" i="17"/>
  <c r="HL91" i="17"/>
  <c r="HX91" i="17"/>
  <c r="AO91" i="17"/>
  <c r="BA91" i="17"/>
  <c r="BM91" i="17"/>
  <c r="BY91" i="17"/>
  <c r="CK91" i="17"/>
  <c r="CW91" i="17"/>
  <c r="DI91" i="17"/>
  <c r="DU91" i="17"/>
  <c r="EG91" i="17"/>
  <c r="ES91" i="17"/>
  <c r="FE91" i="17"/>
  <c r="FQ91" i="17"/>
  <c r="GC91" i="17"/>
  <c r="GO91" i="17"/>
  <c r="HA91" i="17"/>
  <c r="HM91" i="17"/>
  <c r="HY91" i="17"/>
  <c r="BN91" i="17"/>
  <c r="HB91" i="17"/>
  <c r="BZ91" i="17"/>
  <c r="HN91" i="17"/>
  <c r="CL91" i="17"/>
  <c r="HZ91" i="17"/>
  <c r="CX91" i="17"/>
  <c r="DJ91" i="17"/>
  <c r="DV91" i="17"/>
  <c r="EH91" i="17"/>
  <c r="ET91" i="17"/>
  <c r="FF91" i="17"/>
  <c r="FR91" i="17"/>
  <c r="AP91" i="17"/>
  <c r="GD91" i="17"/>
  <c r="BB91" i="17"/>
  <c r="GP91" i="17"/>
  <c r="AR102" i="17"/>
  <c r="BD102" i="17"/>
  <c r="BP102" i="17"/>
  <c r="CB102" i="17"/>
  <c r="CN102" i="17"/>
  <c r="CZ102" i="17"/>
  <c r="DL102" i="17"/>
  <c r="DX102" i="17"/>
  <c r="EJ102" i="17"/>
  <c r="AV102" i="17"/>
  <c r="BH102" i="17"/>
  <c r="BT102" i="17"/>
  <c r="CF102" i="17"/>
  <c r="CR102" i="17"/>
  <c r="DD102" i="17"/>
  <c r="DP102" i="17"/>
  <c r="EB102" i="17"/>
  <c r="AK102" i="17"/>
  <c r="AY102" i="17"/>
  <c r="BM102" i="17"/>
  <c r="CA102" i="17"/>
  <c r="CP102" i="17"/>
  <c r="DE102" i="17"/>
  <c r="DS102" i="17"/>
  <c r="EG102" i="17"/>
  <c r="ET102" i="17"/>
  <c r="FF102" i="17"/>
  <c r="FR102" i="17"/>
  <c r="GD102" i="17"/>
  <c r="GP102" i="17"/>
  <c r="HB102" i="17"/>
  <c r="HN102" i="17"/>
  <c r="HZ102" i="17"/>
  <c r="CO102" i="17"/>
  <c r="AL102" i="17"/>
  <c r="AZ102" i="17"/>
  <c r="BN102" i="17"/>
  <c r="CC102" i="17"/>
  <c r="CQ102" i="17"/>
  <c r="DF102" i="17"/>
  <c r="DT102" i="17"/>
  <c r="EH102" i="17"/>
  <c r="EU102" i="17"/>
  <c r="FG102" i="17"/>
  <c r="FS102" i="17"/>
  <c r="GE102" i="17"/>
  <c r="GQ102" i="17"/>
  <c r="HC102" i="17"/>
  <c r="HO102" i="17"/>
  <c r="AX102" i="17"/>
  <c r="GC102" i="17"/>
  <c r="AM102" i="17"/>
  <c r="BA102" i="17"/>
  <c r="BO102" i="17"/>
  <c r="CD102" i="17"/>
  <c r="CS102" i="17"/>
  <c r="DG102" i="17"/>
  <c r="DU102" i="17"/>
  <c r="EI102" i="17"/>
  <c r="EV102" i="17"/>
  <c r="FH102" i="17"/>
  <c r="FT102" i="17"/>
  <c r="GF102" i="17"/>
  <c r="GR102" i="17"/>
  <c r="HD102" i="17"/>
  <c r="HP102" i="17"/>
  <c r="GO102" i="17"/>
  <c r="AN102" i="17"/>
  <c r="BB102" i="17"/>
  <c r="BQ102" i="17"/>
  <c r="CE102" i="17"/>
  <c r="CT102" i="17"/>
  <c r="DH102" i="17"/>
  <c r="DV102" i="17"/>
  <c r="EK102" i="17"/>
  <c r="EW102" i="17"/>
  <c r="FI102" i="17"/>
  <c r="FU102" i="17"/>
  <c r="GG102" i="17"/>
  <c r="GS102" i="17"/>
  <c r="HE102" i="17"/>
  <c r="HQ102" i="17"/>
  <c r="EF102" i="17"/>
  <c r="AO102" i="17"/>
  <c r="BC102" i="17"/>
  <c r="BR102" i="17"/>
  <c r="CG102" i="17"/>
  <c r="CU102" i="17"/>
  <c r="DI102" i="17"/>
  <c r="DW102" i="17"/>
  <c r="EL102" i="17"/>
  <c r="EX102" i="17"/>
  <c r="FJ102" i="17"/>
  <c r="FV102" i="17"/>
  <c r="GH102" i="17"/>
  <c r="GT102" i="17"/>
  <c r="HF102" i="17"/>
  <c r="HR102" i="17"/>
  <c r="DR102" i="17"/>
  <c r="AP102" i="17"/>
  <c r="BE102" i="17"/>
  <c r="BS102" i="17"/>
  <c r="CH102" i="17"/>
  <c r="CV102" i="17"/>
  <c r="DJ102" i="17"/>
  <c r="DY102" i="17"/>
  <c r="EM102" i="17"/>
  <c r="EY102" i="17"/>
  <c r="FK102" i="17"/>
  <c r="FW102" i="17"/>
  <c r="GI102" i="17"/>
  <c r="GU102" i="17"/>
  <c r="HG102" i="17"/>
  <c r="HS102" i="17"/>
  <c r="BL102" i="17"/>
  <c r="FQ102" i="17"/>
  <c r="AQ102" i="17"/>
  <c r="BF102" i="17"/>
  <c r="BU102" i="17"/>
  <c r="CI102" i="17"/>
  <c r="CW102" i="17"/>
  <c r="DK102" i="17"/>
  <c r="DZ102" i="17"/>
  <c r="EN102" i="17"/>
  <c r="EZ102" i="17"/>
  <c r="FL102" i="17"/>
  <c r="FX102" i="17"/>
  <c r="GJ102" i="17"/>
  <c r="GV102" i="17"/>
  <c r="HH102" i="17"/>
  <c r="HT102" i="17"/>
  <c r="HY102" i="17"/>
  <c r="AS102" i="17"/>
  <c r="BG102" i="17"/>
  <c r="BV102" i="17"/>
  <c r="CJ102" i="17"/>
  <c r="CX102" i="17"/>
  <c r="DM102" i="17"/>
  <c r="EA102" i="17"/>
  <c r="EO102" i="17"/>
  <c r="FA102" i="17"/>
  <c r="FM102" i="17"/>
  <c r="FY102" i="17"/>
  <c r="GK102" i="17"/>
  <c r="GW102" i="17"/>
  <c r="HI102" i="17"/>
  <c r="HU102" i="17"/>
  <c r="ES102" i="17"/>
  <c r="AT102" i="17"/>
  <c r="BI102" i="17"/>
  <c r="BW102" i="17"/>
  <c r="CK102" i="17"/>
  <c r="CY102" i="17"/>
  <c r="DN102" i="17"/>
  <c r="EC102" i="17"/>
  <c r="EP102" i="17"/>
  <c r="FB102" i="17"/>
  <c r="FN102" i="17"/>
  <c r="FZ102" i="17"/>
  <c r="GL102" i="17"/>
  <c r="GX102" i="17"/>
  <c r="HJ102" i="17"/>
  <c r="HV102" i="17"/>
  <c r="FE102" i="17"/>
  <c r="AU102" i="17"/>
  <c r="BJ102" i="17"/>
  <c r="BX102" i="17"/>
  <c r="CL102" i="17"/>
  <c r="DA102" i="17"/>
  <c r="DO102" i="17"/>
  <c r="ED102" i="17"/>
  <c r="EQ102" i="17"/>
  <c r="FC102" i="17"/>
  <c r="FO102" i="17"/>
  <c r="GA102" i="17"/>
  <c r="GM102" i="17"/>
  <c r="GY102" i="17"/>
  <c r="HK102" i="17"/>
  <c r="HW102" i="17"/>
  <c r="BZ102" i="17"/>
  <c r="HM102" i="17"/>
  <c r="AW102" i="17"/>
  <c r="BK102" i="17"/>
  <c r="BY102" i="17"/>
  <c r="CM102" i="17"/>
  <c r="DB102" i="17"/>
  <c r="DQ102" i="17"/>
  <c r="EE102" i="17"/>
  <c r="ER102" i="17"/>
  <c r="FD102" i="17"/>
  <c r="FP102" i="17"/>
  <c r="GB102" i="17"/>
  <c r="GN102" i="17"/>
  <c r="GZ102" i="17"/>
  <c r="HL102" i="17"/>
  <c r="HX102" i="17"/>
  <c r="DC102" i="17"/>
  <c r="HA102" i="17"/>
  <c r="AO99" i="17"/>
  <c r="BA99" i="17"/>
  <c r="BM99" i="17"/>
  <c r="BY99" i="17"/>
  <c r="CK99" i="17"/>
  <c r="CW99" i="17"/>
  <c r="DI99" i="17"/>
  <c r="DU99" i="17"/>
  <c r="EG99" i="17"/>
  <c r="ES99" i="17"/>
  <c r="FE99" i="17"/>
  <c r="FQ99" i="17"/>
  <c r="GC99" i="17"/>
  <c r="GO99" i="17"/>
  <c r="HA99" i="17"/>
  <c r="HM99" i="17"/>
  <c r="HY99" i="17"/>
  <c r="AR99" i="17"/>
  <c r="BD99" i="17"/>
  <c r="BP99" i="17"/>
  <c r="CB99" i="17"/>
  <c r="CN99" i="17"/>
  <c r="CZ99" i="17"/>
  <c r="DL99" i="17"/>
  <c r="DX99" i="17"/>
  <c r="EJ99" i="17"/>
  <c r="EV99" i="17"/>
  <c r="FH99" i="17"/>
  <c r="FT99" i="17"/>
  <c r="GF99" i="17"/>
  <c r="GR99" i="17"/>
  <c r="HD99" i="17"/>
  <c r="HP99" i="17"/>
  <c r="AS99" i="17"/>
  <c r="BE99" i="17"/>
  <c r="BQ99" i="17"/>
  <c r="CC99" i="17"/>
  <c r="CO99" i="17"/>
  <c r="DA99" i="17"/>
  <c r="DM99" i="17"/>
  <c r="DY99" i="17"/>
  <c r="EK99" i="17"/>
  <c r="EW99" i="17"/>
  <c r="FI99" i="17"/>
  <c r="FU99" i="17"/>
  <c r="GG99" i="17"/>
  <c r="GS99" i="17"/>
  <c r="HE99" i="17"/>
  <c r="HQ99" i="17"/>
  <c r="AM99" i="17"/>
  <c r="BC99" i="17"/>
  <c r="BT99" i="17"/>
  <c r="CI99" i="17"/>
  <c r="CY99" i="17"/>
  <c r="DP99" i="17"/>
  <c r="EE99" i="17"/>
  <c r="EU99" i="17"/>
  <c r="FL99" i="17"/>
  <c r="GA99" i="17"/>
  <c r="GQ99" i="17"/>
  <c r="HH99" i="17"/>
  <c r="HW99" i="17"/>
  <c r="ET99" i="17"/>
  <c r="AN99" i="17"/>
  <c r="BF99" i="17"/>
  <c r="BU99" i="17"/>
  <c r="CJ99" i="17"/>
  <c r="DB99" i="17"/>
  <c r="DQ99" i="17"/>
  <c r="EF99" i="17"/>
  <c r="EX99" i="17"/>
  <c r="FM99" i="17"/>
  <c r="GB99" i="17"/>
  <c r="GT99" i="17"/>
  <c r="HI99" i="17"/>
  <c r="HX99" i="17"/>
  <c r="HG99" i="17"/>
  <c r="AP99" i="17"/>
  <c r="BG99" i="17"/>
  <c r="BV99" i="17"/>
  <c r="CL99" i="17"/>
  <c r="DC99" i="17"/>
  <c r="DR99" i="17"/>
  <c r="EH99" i="17"/>
  <c r="EY99" i="17"/>
  <c r="FN99" i="17"/>
  <c r="GD99" i="17"/>
  <c r="GU99" i="17"/>
  <c r="HJ99" i="17"/>
  <c r="HZ99" i="17"/>
  <c r="AQ99" i="17"/>
  <c r="BH99" i="17"/>
  <c r="BW99" i="17"/>
  <c r="CM99" i="17"/>
  <c r="DD99" i="17"/>
  <c r="DS99" i="17"/>
  <c r="EI99" i="17"/>
  <c r="EZ99" i="17"/>
  <c r="FO99" i="17"/>
  <c r="GE99" i="17"/>
  <c r="GV99" i="17"/>
  <c r="HK99" i="17"/>
  <c r="AT99" i="17"/>
  <c r="BI99" i="17"/>
  <c r="BX99" i="17"/>
  <c r="CP99" i="17"/>
  <c r="DE99" i="17"/>
  <c r="DT99" i="17"/>
  <c r="EL99" i="17"/>
  <c r="FA99" i="17"/>
  <c r="FP99" i="17"/>
  <c r="GH99" i="17"/>
  <c r="GW99" i="17"/>
  <c r="HL99" i="17"/>
  <c r="AU99" i="17"/>
  <c r="BJ99" i="17"/>
  <c r="BZ99" i="17"/>
  <c r="CQ99" i="17"/>
  <c r="DF99" i="17"/>
  <c r="DV99" i="17"/>
  <c r="EM99" i="17"/>
  <c r="FB99" i="17"/>
  <c r="FR99" i="17"/>
  <c r="GI99" i="17"/>
  <c r="GX99" i="17"/>
  <c r="HN99" i="17"/>
  <c r="CX99" i="17"/>
  <c r="GP99" i="17"/>
  <c r="AV99" i="17"/>
  <c r="BK99" i="17"/>
  <c r="CA99" i="17"/>
  <c r="CR99" i="17"/>
  <c r="DG99" i="17"/>
  <c r="DW99" i="17"/>
  <c r="EN99" i="17"/>
  <c r="FC99" i="17"/>
  <c r="FS99" i="17"/>
  <c r="GJ99" i="17"/>
  <c r="GY99" i="17"/>
  <c r="HO99" i="17"/>
  <c r="ED99" i="17"/>
  <c r="AW99" i="17"/>
  <c r="BL99" i="17"/>
  <c r="CD99" i="17"/>
  <c r="CS99" i="17"/>
  <c r="DH99" i="17"/>
  <c r="DZ99" i="17"/>
  <c r="EO99" i="17"/>
  <c r="FD99" i="17"/>
  <c r="FV99" i="17"/>
  <c r="GK99" i="17"/>
  <c r="GZ99" i="17"/>
  <c r="HR99" i="17"/>
  <c r="AX99" i="17"/>
  <c r="BN99" i="17"/>
  <c r="CE99" i="17"/>
  <c r="CT99" i="17"/>
  <c r="DJ99" i="17"/>
  <c r="EA99" i="17"/>
  <c r="EP99" i="17"/>
  <c r="FF99" i="17"/>
  <c r="FW99" i="17"/>
  <c r="GL99" i="17"/>
  <c r="HB99" i="17"/>
  <c r="HS99" i="17"/>
  <c r="HV99" i="17"/>
  <c r="AY99" i="17"/>
  <c r="BO99" i="17"/>
  <c r="CF99" i="17"/>
  <c r="CU99" i="17"/>
  <c r="DK99" i="17"/>
  <c r="EB99" i="17"/>
  <c r="EQ99" i="17"/>
  <c r="FG99" i="17"/>
  <c r="FX99" i="17"/>
  <c r="GM99" i="17"/>
  <c r="HC99" i="17"/>
  <c r="HT99" i="17"/>
  <c r="BB99" i="17"/>
  <c r="BS99" i="17"/>
  <c r="DO99" i="17"/>
  <c r="FK99" i="17"/>
  <c r="AK99" i="17"/>
  <c r="AZ99" i="17"/>
  <c r="BR99" i="17"/>
  <c r="CG99" i="17"/>
  <c r="CV99" i="17"/>
  <c r="DN99" i="17"/>
  <c r="EC99" i="17"/>
  <c r="ER99" i="17"/>
  <c r="FJ99" i="17"/>
  <c r="FY99" i="17"/>
  <c r="GN99" i="17"/>
  <c r="HF99" i="17"/>
  <c r="HU99" i="17"/>
  <c r="AL99" i="17"/>
  <c r="CH99" i="17"/>
  <c r="FZ99" i="17"/>
  <c r="AH98" i="17"/>
  <c r="IA98" i="17" s="1"/>
  <c r="AH86" i="17"/>
  <c r="IA86" i="17" s="1"/>
  <c r="AH74" i="17"/>
  <c r="IA74" i="17" s="1"/>
  <c r="AH62" i="17"/>
  <c r="IA62" i="17" s="1"/>
  <c r="AH50" i="17"/>
  <c r="IA50" i="17" s="1"/>
  <c r="AH38" i="17"/>
  <c r="IA38" i="17" s="1"/>
  <c r="AH26" i="17"/>
  <c r="IA26" i="17" s="1"/>
  <c r="AH14" i="17"/>
  <c r="AQ58" i="17"/>
  <c r="BC58" i="17"/>
  <c r="BO58" i="17"/>
  <c r="CA58" i="17"/>
  <c r="CM58" i="17"/>
  <c r="AO58" i="17"/>
  <c r="BB58" i="17"/>
  <c r="BP58" i="17"/>
  <c r="CC58" i="17"/>
  <c r="CP58" i="17"/>
  <c r="DB58" i="17"/>
  <c r="DN58" i="17"/>
  <c r="DZ58" i="17"/>
  <c r="EL58" i="17"/>
  <c r="EX58" i="17"/>
  <c r="FJ58" i="17"/>
  <c r="FV58" i="17"/>
  <c r="GH58" i="17"/>
  <c r="GT58" i="17"/>
  <c r="HF58" i="17"/>
  <c r="HR58" i="17"/>
  <c r="AV58" i="17"/>
  <c r="BI58" i="17"/>
  <c r="BV58" i="17"/>
  <c r="CI58" i="17"/>
  <c r="CV58" i="17"/>
  <c r="DH58" i="17"/>
  <c r="DT58" i="17"/>
  <c r="EF58" i="17"/>
  <c r="ER58" i="17"/>
  <c r="FD58" i="17"/>
  <c r="FP58" i="17"/>
  <c r="GB58" i="17"/>
  <c r="GN58" i="17"/>
  <c r="GZ58" i="17"/>
  <c r="HL58" i="17"/>
  <c r="HX58" i="17"/>
  <c r="AW58" i="17"/>
  <c r="BJ58" i="17"/>
  <c r="BW58" i="17"/>
  <c r="CJ58" i="17"/>
  <c r="CW58" i="17"/>
  <c r="DI58" i="17"/>
  <c r="DU58" i="17"/>
  <c r="EG58" i="17"/>
  <c r="ES58" i="17"/>
  <c r="FE58" i="17"/>
  <c r="FQ58" i="17"/>
  <c r="GC58" i="17"/>
  <c r="GO58" i="17"/>
  <c r="HA58" i="17"/>
  <c r="HM58" i="17"/>
  <c r="HY58" i="17"/>
  <c r="AK58" i="17"/>
  <c r="AX58" i="17"/>
  <c r="BK58" i="17"/>
  <c r="BX58" i="17"/>
  <c r="CK58" i="17"/>
  <c r="CX58" i="17"/>
  <c r="DJ58" i="17"/>
  <c r="DV58" i="17"/>
  <c r="EH58" i="17"/>
  <c r="ET58" i="17"/>
  <c r="FF58" i="17"/>
  <c r="FR58" i="17"/>
  <c r="GD58" i="17"/>
  <c r="GP58" i="17"/>
  <c r="HB58" i="17"/>
  <c r="HN58" i="17"/>
  <c r="HZ58" i="17"/>
  <c r="AL58" i="17"/>
  <c r="AY58" i="17"/>
  <c r="BL58" i="17"/>
  <c r="BY58" i="17"/>
  <c r="CL58" i="17"/>
  <c r="CY58" i="17"/>
  <c r="DK58" i="17"/>
  <c r="DW58" i="17"/>
  <c r="EI58" i="17"/>
  <c r="EU58" i="17"/>
  <c r="FG58" i="17"/>
  <c r="FS58" i="17"/>
  <c r="GE58" i="17"/>
  <c r="GQ58" i="17"/>
  <c r="HC58" i="17"/>
  <c r="HO58" i="17"/>
  <c r="AP58" i="17"/>
  <c r="BM58" i="17"/>
  <c r="CG58" i="17"/>
  <c r="DD58" i="17"/>
  <c r="DY58" i="17"/>
  <c r="EQ58" i="17"/>
  <c r="FM58" i="17"/>
  <c r="GI58" i="17"/>
  <c r="HD58" i="17"/>
  <c r="HV58" i="17"/>
  <c r="AR58" i="17"/>
  <c r="BN58" i="17"/>
  <c r="CH58" i="17"/>
  <c r="DE58" i="17"/>
  <c r="EA58" i="17"/>
  <c r="EV58" i="17"/>
  <c r="FN58" i="17"/>
  <c r="GJ58" i="17"/>
  <c r="HE58" i="17"/>
  <c r="HW58" i="17"/>
  <c r="AS58" i="17"/>
  <c r="BQ58" i="17"/>
  <c r="CN58" i="17"/>
  <c r="DF58" i="17"/>
  <c r="EB58" i="17"/>
  <c r="EW58" i="17"/>
  <c r="FO58" i="17"/>
  <c r="GK58" i="17"/>
  <c r="HG58" i="17"/>
  <c r="AT58" i="17"/>
  <c r="BR58" i="17"/>
  <c r="CO58" i="17"/>
  <c r="DG58" i="17"/>
  <c r="EC58" i="17"/>
  <c r="EY58" i="17"/>
  <c r="FT58" i="17"/>
  <c r="GL58" i="17"/>
  <c r="HH58" i="17"/>
  <c r="AU58" i="17"/>
  <c r="BS58" i="17"/>
  <c r="CQ58" i="17"/>
  <c r="DL58" i="17"/>
  <c r="ED58" i="17"/>
  <c r="EZ58" i="17"/>
  <c r="FU58" i="17"/>
  <c r="GM58" i="17"/>
  <c r="HI58" i="17"/>
  <c r="AZ58" i="17"/>
  <c r="BT58" i="17"/>
  <c r="CR58" i="17"/>
  <c r="DM58" i="17"/>
  <c r="EE58" i="17"/>
  <c r="FA58" i="17"/>
  <c r="FW58" i="17"/>
  <c r="GR58" i="17"/>
  <c r="HJ58" i="17"/>
  <c r="BA58" i="17"/>
  <c r="BU58" i="17"/>
  <c r="CS58" i="17"/>
  <c r="DO58" i="17"/>
  <c r="EJ58" i="17"/>
  <c r="FB58" i="17"/>
  <c r="FX58" i="17"/>
  <c r="GS58" i="17"/>
  <c r="HK58" i="17"/>
  <c r="BD58" i="17"/>
  <c r="BZ58" i="17"/>
  <c r="CT58" i="17"/>
  <c r="DP58" i="17"/>
  <c r="EK58" i="17"/>
  <c r="FC58" i="17"/>
  <c r="FY58" i="17"/>
  <c r="GU58" i="17"/>
  <c r="HP58" i="17"/>
  <c r="BE58" i="17"/>
  <c r="CB58" i="17"/>
  <c r="CU58" i="17"/>
  <c r="DQ58" i="17"/>
  <c r="EM58" i="17"/>
  <c r="FH58" i="17"/>
  <c r="FZ58" i="17"/>
  <c r="GV58" i="17"/>
  <c r="HQ58" i="17"/>
  <c r="BF58" i="17"/>
  <c r="CD58" i="17"/>
  <c r="CZ58" i="17"/>
  <c r="DR58" i="17"/>
  <c r="EN58" i="17"/>
  <c r="FI58" i="17"/>
  <c r="GA58" i="17"/>
  <c r="GW58" i="17"/>
  <c r="HS58" i="17"/>
  <c r="AM58" i="17"/>
  <c r="BG58" i="17"/>
  <c r="CE58" i="17"/>
  <c r="DA58" i="17"/>
  <c r="DS58" i="17"/>
  <c r="EO58" i="17"/>
  <c r="FK58" i="17"/>
  <c r="GF58" i="17"/>
  <c r="GX58" i="17"/>
  <c r="HT58" i="17"/>
  <c r="DX58" i="17"/>
  <c r="EP58" i="17"/>
  <c r="FL58" i="17"/>
  <c r="GG58" i="17"/>
  <c r="GY58" i="17"/>
  <c r="HU58" i="17"/>
  <c r="AN58" i="17"/>
  <c r="BH58" i="17"/>
  <c r="CF58" i="17"/>
  <c r="DC58" i="17"/>
  <c r="AU103" i="17"/>
  <c r="BG103" i="17"/>
  <c r="BS103" i="17"/>
  <c r="CE103" i="17"/>
  <c r="CQ103" i="17"/>
  <c r="DC103" i="17"/>
  <c r="DO103" i="17"/>
  <c r="EA103" i="17"/>
  <c r="EM103" i="17"/>
  <c r="EY103" i="17"/>
  <c r="FK103" i="17"/>
  <c r="FW103" i="17"/>
  <c r="GI103" i="17"/>
  <c r="GU103" i="17"/>
  <c r="HG103" i="17"/>
  <c r="HS103" i="17"/>
  <c r="HT103" i="17"/>
  <c r="HV103" i="17"/>
  <c r="BR103" i="17"/>
  <c r="AV103" i="17"/>
  <c r="BH103" i="17"/>
  <c r="BT103" i="17"/>
  <c r="CF103" i="17"/>
  <c r="CR103" i="17"/>
  <c r="DD103" i="17"/>
  <c r="DP103" i="17"/>
  <c r="EB103" i="17"/>
  <c r="EN103" i="17"/>
  <c r="EZ103" i="17"/>
  <c r="FL103" i="17"/>
  <c r="FX103" i="17"/>
  <c r="GJ103" i="17"/>
  <c r="GV103" i="17"/>
  <c r="HH103" i="17"/>
  <c r="CP103" i="17"/>
  <c r="HF103" i="17"/>
  <c r="AK103" i="17"/>
  <c r="AW103" i="17"/>
  <c r="BI103" i="17"/>
  <c r="BU103" i="17"/>
  <c r="CG103" i="17"/>
  <c r="CS103" i="17"/>
  <c r="DE103" i="17"/>
  <c r="DQ103" i="17"/>
  <c r="EC103" i="17"/>
  <c r="EO103" i="17"/>
  <c r="FA103" i="17"/>
  <c r="FM103" i="17"/>
  <c r="FY103" i="17"/>
  <c r="GK103" i="17"/>
  <c r="GW103" i="17"/>
  <c r="HI103" i="17"/>
  <c r="HU103" i="17"/>
  <c r="GL103" i="17"/>
  <c r="FV103" i="17"/>
  <c r="AL103" i="17"/>
  <c r="AX103" i="17"/>
  <c r="BJ103" i="17"/>
  <c r="BV103" i="17"/>
  <c r="CH103" i="17"/>
  <c r="CT103" i="17"/>
  <c r="DF103" i="17"/>
  <c r="DR103" i="17"/>
  <c r="ED103" i="17"/>
  <c r="EP103" i="17"/>
  <c r="FB103" i="17"/>
  <c r="FN103" i="17"/>
  <c r="FZ103" i="17"/>
  <c r="GX103" i="17"/>
  <c r="HJ103" i="17"/>
  <c r="GH103" i="17"/>
  <c r="AM103" i="17"/>
  <c r="AY103" i="17"/>
  <c r="BK103" i="17"/>
  <c r="BW103" i="17"/>
  <c r="CI103" i="17"/>
  <c r="CU103" i="17"/>
  <c r="DG103" i="17"/>
  <c r="DS103" i="17"/>
  <c r="EE103" i="17"/>
  <c r="EQ103" i="17"/>
  <c r="FC103" i="17"/>
  <c r="FO103" i="17"/>
  <c r="GA103" i="17"/>
  <c r="GM103" i="17"/>
  <c r="GY103" i="17"/>
  <c r="HK103" i="17"/>
  <c r="HW103" i="17"/>
  <c r="FJ103" i="17"/>
  <c r="AN103" i="17"/>
  <c r="AZ103" i="17"/>
  <c r="BL103" i="17"/>
  <c r="BX103" i="17"/>
  <c r="CJ103" i="17"/>
  <c r="CV103" i="17"/>
  <c r="DH103" i="17"/>
  <c r="DT103" i="17"/>
  <c r="EF103" i="17"/>
  <c r="ER103" i="17"/>
  <c r="FD103" i="17"/>
  <c r="FP103" i="17"/>
  <c r="GB103" i="17"/>
  <c r="GN103" i="17"/>
  <c r="GZ103" i="17"/>
  <c r="HL103" i="17"/>
  <c r="HX103" i="17"/>
  <c r="DU103" i="17"/>
  <c r="EH103" i="17"/>
  <c r="BF103" i="17"/>
  <c r="DN103" i="17"/>
  <c r="HR103" i="17"/>
  <c r="AO103" i="17"/>
  <c r="BA103" i="17"/>
  <c r="BM103" i="17"/>
  <c r="BY103" i="17"/>
  <c r="CK103" i="17"/>
  <c r="CW103" i="17"/>
  <c r="DI103" i="17"/>
  <c r="EG103" i="17"/>
  <c r="ES103" i="17"/>
  <c r="FE103" i="17"/>
  <c r="FQ103" i="17"/>
  <c r="GC103" i="17"/>
  <c r="GO103" i="17"/>
  <c r="HA103" i="17"/>
  <c r="HM103" i="17"/>
  <c r="HY103" i="17"/>
  <c r="HZ103" i="17"/>
  <c r="GT103" i="17"/>
  <c r="AP103" i="17"/>
  <c r="BB103" i="17"/>
  <c r="BN103" i="17"/>
  <c r="BZ103" i="17"/>
  <c r="CL103" i="17"/>
  <c r="CX103" i="17"/>
  <c r="DJ103" i="17"/>
  <c r="DV103" i="17"/>
  <c r="ET103" i="17"/>
  <c r="FF103" i="17"/>
  <c r="FR103" i="17"/>
  <c r="GD103" i="17"/>
  <c r="GP103" i="17"/>
  <c r="HB103" i="17"/>
  <c r="HN103" i="17"/>
  <c r="AT103" i="17"/>
  <c r="EX103" i="17"/>
  <c r="AQ103" i="17"/>
  <c r="BC103" i="17"/>
  <c r="BO103" i="17"/>
  <c r="CA103" i="17"/>
  <c r="CM103" i="17"/>
  <c r="CY103" i="17"/>
  <c r="DK103" i="17"/>
  <c r="DW103" i="17"/>
  <c r="EI103" i="17"/>
  <c r="EU103" i="17"/>
  <c r="FG103" i="17"/>
  <c r="FS103" i="17"/>
  <c r="GE103" i="17"/>
  <c r="GQ103" i="17"/>
  <c r="HC103" i="17"/>
  <c r="HO103" i="17"/>
  <c r="DZ103" i="17"/>
  <c r="AR103" i="17"/>
  <c r="BD103" i="17"/>
  <c r="BP103" i="17"/>
  <c r="CB103" i="17"/>
  <c r="CN103" i="17"/>
  <c r="CZ103" i="17"/>
  <c r="DL103" i="17"/>
  <c r="DX103" i="17"/>
  <c r="EJ103" i="17"/>
  <c r="EV103" i="17"/>
  <c r="FH103" i="17"/>
  <c r="FT103" i="17"/>
  <c r="GF103" i="17"/>
  <c r="GR103" i="17"/>
  <c r="HD103" i="17"/>
  <c r="HP103" i="17"/>
  <c r="DB103" i="17"/>
  <c r="AS103" i="17"/>
  <c r="BE103" i="17"/>
  <c r="BQ103" i="17"/>
  <c r="CC103" i="17"/>
  <c r="CO103" i="17"/>
  <c r="DA103" i="17"/>
  <c r="DM103" i="17"/>
  <c r="DY103" i="17"/>
  <c r="EK103" i="17"/>
  <c r="EW103" i="17"/>
  <c r="FI103" i="17"/>
  <c r="FU103" i="17"/>
  <c r="GG103" i="17"/>
  <c r="GS103" i="17"/>
  <c r="HE103" i="17"/>
  <c r="HQ103" i="17"/>
  <c r="CD103" i="17"/>
  <c r="EL103" i="17"/>
  <c r="AK97" i="17"/>
  <c r="AW97" i="17"/>
  <c r="BI97" i="17"/>
  <c r="BU97" i="17"/>
  <c r="CG97" i="17"/>
  <c r="CS97" i="17"/>
  <c r="DE97" i="17"/>
  <c r="DQ97" i="17"/>
  <c r="EC97" i="17"/>
  <c r="EO97" i="17"/>
  <c r="FA97" i="17"/>
  <c r="FM97" i="17"/>
  <c r="FY97" i="17"/>
  <c r="GK97" i="17"/>
  <c r="GW97" i="17"/>
  <c r="HI97" i="17"/>
  <c r="HU97" i="17"/>
  <c r="AQ97" i="17"/>
  <c r="BC97" i="17"/>
  <c r="BO97" i="17"/>
  <c r="CA97" i="17"/>
  <c r="CM97" i="17"/>
  <c r="CY97" i="17"/>
  <c r="DK97" i="17"/>
  <c r="DW97" i="17"/>
  <c r="EI97" i="17"/>
  <c r="EU97" i="17"/>
  <c r="FG97" i="17"/>
  <c r="FS97" i="17"/>
  <c r="GE97" i="17"/>
  <c r="GQ97" i="17"/>
  <c r="HC97" i="17"/>
  <c r="HO97" i="17"/>
  <c r="AR97" i="17"/>
  <c r="BD97" i="17"/>
  <c r="BP97" i="17"/>
  <c r="CB97" i="17"/>
  <c r="CN97" i="17"/>
  <c r="CZ97" i="17"/>
  <c r="DL97" i="17"/>
  <c r="DX97" i="17"/>
  <c r="EJ97" i="17"/>
  <c r="EV97" i="17"/>
  <c r="FH97" i="17"/>
  <c r="FT97" i="17"/>
  <c r="GF97" i="17"/>
  <c r="GR97" i="17"/>
  <c r="HD97" i="17"/>
  <c r="HP97" i="17"/>
  <c r="AT97" i="17"/>
  <c r="BF97" i="17"/>
  <c r="BR97" i="17"/>
  <c r="CD97" i="17"/>
  <c r="CP97" i="17"/>
  <c r="DB97" i="17"/>
  <c r="DN97" i="17"/>
  <c r="DZ97" i="17"/>
  <c r="EL97" i="17"/>
  <c r="EX97" i="17"/>
  <c r="FJ97" i="17"/>
  <c r="FV97" i="17"/>
  <c r="GH97" i="17"/>
  <c r="GT97" i="17"/>
  <c r="HF97" i="17"/>
  <c r="HR97" i="17"/>
  <c r="AU97" i="17"/>
  <c r="BG97" i="17"/>
  <c r="BS97" i="17"/>
  <c r="CE97" i="17"/>
  <c r="CQ97" i="17"/>
  <c r="DC97" i="17"/>
  <c r="DO97" i="17"/>
  <c r="EA97" i="17"/>
  <c r="EM97" i="17"/>
  <c r="EY97" i="17"/>
  <c r="FK97" i="17"/>
  <c r="FW97" i="17"/>
  <c r="GI97" i="17"/>
  <c r="GU97" i="17"/>
  <c r="HG97" i="17"/>
  <c r="HS97" i="17"/>
  <c r="AL97" i="17"/>
  <c r="BE97" i="17"/>
  <c r="BY97" i="17"/>
  <c r="CU97" i="17"/>
  <c r="DP97" i="17"/>
  <c r="EH97" i="17"/>
  <c r="FD97" i="17"/>
  <c r="FZ97" i="17"/>
  <c r="GS97" i="17"/>
  <c r="HM97" i="17"/>
  <c r="AM97" i="17"/>
  <c r="BH97" i="17"/>
  <c r="BZ97" i="17"/>
  <c r="CV97" i="17"/>
  <c r="DR97" i="17"/>
  <c r="EK97" i="17"/>
  <c r="FE97" i="17"/>
  <c r="GA97" i="17"/>
  <c r="GV97" i="17"/>
  <c r="HN97" i="17"/>
  <c r="AN97" i="17"/>
  <c r="BJ97" i="17"/>
  <c r="CC97" i="17"/>
  <c r="CW97" i="17"/>
  <c r="DS97" i="17"/>
  <c r="EN97" i="17"/>
  <c r="FF97" i="17"/>
  <c r="GB97" i="17"/>
  <c r="GX97" i="17"/>
  <c r="HQ97" i="17"/>
  <c r="AO97" i="17"/>
  <c r="BK97" i="17"/>
  <c r="CF97" i="17"/>
  <c r="CX97" i="17"/>
  <c r="DT97" i="17"/>
  <c r="EP97" i="17"/>
  <c r="FI97" i="17"/>
  <c r="GC97" i="17"/>
  <c r="GY97" i="17"/>
  <c r="HT97" i="17"/>
  <c r="AP97" i="17"/>
  <c r="BL97" i="17"/>
  <c r="CH97" i="17"/>
  <c r="DA97" i="17"/>
  <c r="DU97" i="17"/>
  <c r="EQ97" i="17"/>
  <c r="FL97" i="17"/>
  <c r="GD97" i="17"/>
  <c r="GZ97" i="17"/>
  <c r="HV97" i="17"/>
  <c r="AS97" i="17"/>
  <c r="BM97" i="17"/>
  <c r="CI97" i="17"/>
  <c r="DD97" i="17"/>
  <c r="DV97" i="17"/>
  <c r="ER97" i="17"/>
  <c r="FN97" i="17"/>
  <c r="GG97" i="17"/>
  <c r="HA97" i="17"/>
  <c r="HW97" i="17"/>
  <c r="EG97" i="17"/>
  <c r="AV97" i="17"/>
  <c r="BN97" i="17"/>
  <c r="CJ97" i="17"/>
  <c r="DF97" i="17"/>
  <c r="DY97" i="17"/>
  <c r="ES97" i="17"/>
  <c r="FO97" i="17"/>
  <c r="GJ97" i="17"/>
  <c r="HB97" i="17"/>
  <c r="HX97" i="17"/>
  <c r="FX97" i="17"/>
  <c r="AX97" i="17"/>
  <c r="BQ97" i="17"/>
  <c r="CK97" i="17"/>
  <c r="DG97" i="17"/>
  <c r="EB97" i="17"/>
  <c r="ET97" i="17"/>
  <c r="FP97" i="17"/>
  <c r="GL97" i="17"/>
  <c r="HE97" i="17"/>
  <c r="HY97" i="17"/>
  <c r="AY97" i="17"/>
  <c r="BT97" i="17"/>
  <c r="CL97" i="17"/>
  <c r="DH97" i="17"/>
  <c r="ED97" i="17"/>
  <c r="EW97" i="17"/>
  <c r="FQ97" i="17"/>
  <c r="GM97" i="17"/>
  <c r="HH97" i="17"/>
  <c r="HZ97" i="17"/>
  <c r="AZ97" i="17"/>
  <c r="BV97" i="17"/>
  <c r="CO97" i="17"/>
  <c r="DI97" i="17"/>
  <c r="EE97" i="17"/>
  <c r="EZ97" i="17"/>
  <c r="FR97" i="17"/>
  <c r="GN97" i="17"/>
  <c r="HJ97" i="17"/>
  <c r="BB97" i="17"/>
  <c r="CT97" i="17"/>
  <c r="FC97" i="17"/>
  <c r="HL97" i="17"/>
  <c r="BA97" i="17"/>
  <c r="BW97" i="17"/>
  <c r="CR97" i="17"/>
  <c r="DJ97" i="17"/>
  <c r="EF97" i="17"/>
  <c r="FB97" i="17"/>
  <c r="FU97" i="17"/>
  <c r="GO97" i="17"/>
  <c r="HK97" i="17"/>
  <c r="BX97" i="17"/>
  <c r="DM97" i="17"/>
  <c r="GP97" i="17"/>
  <c r="AS85" i="17"/>
  <c r="BE85" i="17"/>
  <c r="BQ85" i="17"/>
  <c r="CC85" i="17"/>
  <c r="CO85" i="17"/>
  <c r="DA85" i="17"/>
  <c r="DM85" i="17"/>
  <c r="DY85" i="17"/>
  <c r="EK85" i="17"/>
  <c r="EW85" i="17"/>
  <c r="FI85" i="17"/>
  <c r="FU85" i="17"/>
  <c r="GG85" i="17"/>
  <c r="GS85" i="17"/>
  <c r="HE85" i="17"/>
  <c r="HQ85" i="17"/>
  <c r="AL85" i="17"/>
  <c r="AX85" i="17"/>
  <c r="BJ85" i="17"/>
  <c r="BV85" i="17"/>
  <c r="CH85" i="17"/>
  <c r="CT85" i="17"/>
  <c r="DF85" i="17"/>
  <c r="DR85" i="17"/>
  <c r="ED85" i="17"/>
  <c r="EP85" i="17"/>
  <c r="FB85" i="17"/>
  <c r="FN85" i="17"/>
  <c r="FZ85" i="17"/>
  <c r="GL85" i="17"/>
  <c r="GX85" i="17"/>
  <c r="HJ85" i="17"/>
  <c r="HV85" i="17"/>
  <c r="AO85" i="17"/>
  <c r="BA85" i="17"/>
  <c r="BM85" i="17"/>
  <c r="BY85" i="17"/>
  <c r="CK85" i="17"/>
  <c r="CW85" i="17"/>
  <c r="DI85" i="17"/>
  <c r="DU85" i="17"/>
  <c r="EG85" i="17"/>
  <c r="ES85" i="17"/>
  <c r="FE85" i="17"/>
  <c r="FQ85" i="17"/>
  <c r="GC85" i="17"/>
  <c r="GO85" i="17"/>
  <c r="HA85" i="17"/>
  <c r="HM85" i="17"/>
  <c r="HY85" i="17"/>
  <c r="AP85" i="17"/>
  <c r="BB85" i="17"/>
  <c r="BN85" i="17"/>
  <c r="BZ85" i="17"/>
  <c r="CL85" i="17"/>
  <c r="CX85" i="17"/>
  <c r="DJ85" i="17"/>
  <c r="DV85" i="17"/>
  <c r="EH85" i="17"/>
  <c r="ET85" i="17"/>
  <c r="FF85" i="17"/>
  <c r="FR85" i="17"/>
  <c r="GD85" i="17"/>
  <c r="GP85" i="17"/>
  <c r="HB85" i="17"/>
  <c r="HN85" i="17"/>
  <c r="HZ85" i="17"/>
  <c r="AQ85" i="17"/>
  <c r="BC85" i="17"/>
  <c r="BO85" i="17"/>
  <c r="CA85" i="17"/>
  <c r="CM85" i="17"/>
  <c r="CY85" i="17"/>
  <c r="DK85" i="17"/>
  <c r="DW85" i="17"/>
  <c r="EI85" i="17"/>
  <c r="EU85" i="17"/>
  <c r="FG85" i="17"/>
  <c r="FS85" i="17"/>
  <c r="GE85" i="17"/>
  <c r="GQ85" i="17"/>
  <c r="HC85" i="17"/>
  <c r="HO85" i="17"/>
  <c r="AK85" i="17"/>
  <c r="BG85" i="17"/>
  <c r="CB85" i="17"/>
  <c r="CU85" i="17"/>
  <c r="DP85" i="17"/>
  <c r="EL85" i="17"/>
  <c r="FD85" i="17"/>
  <c r="FY85" i="17"/>
  <c r="GU85" i="17"/>
  <c r="HP85" i="17"/>
  <c r="AM85" i="17"/>
  <c r="BH85" i="17"/>
  <c r="CD85" i="17"/>
  <c r="CV85" i="17"/>
  <c r="DQ85" i="17"/>
  <c r="EM85" i="17"/>
  <c r="FH85" i="17"/>
  <c r="GA85" i="17"/>
  <c r="GV85" i="17"/>
  <c r="HR85" i="17"/>
  <c r="AN85" i="17"/>
  <c r="BI85" i="17"/>
  <c r="CE85" i="17"/>
  <c r="CZ85" i="17"/>
  <c r="DS85" i="17"/>
  <c r="EN85" i="17"/>
  <c r="FJ85" i="17"/>
  <c r="GB85" i="17"/>
  <c r="GW85" i="17"/>
  <c r="HS85" i="17"/>
  <c r="AR85" i="17"/>
  <c r="BK85" i="17"/>
  <c r="CF85" i="17"/>
  <c r="DB85" i="17"/>
  <c r="DT85" i="17"/>
  <c r="EO85" i="17"/>
  <c r="FK85" i="17"/>
  <c r="GF85" i="17"/>
  <c r="GY85" i="17"/>
  <c r="HT85" i="17"/>
  <c r="AT85" i="17"/>
  <c r="BL85" i="17"/>
  <c r="CG85" i="17"/>
  <c r="DC85" i="17"/>
  <c r="DX85" i="17"/>
  <c r="EQ85" i="17"/>
  <c r="FL85" i="17"/>
  <c r="GH85" i="17"/>
  <c r="GZ85" i="17"/>
  <c r="HU85" i="17"/>
  <c r="AU85" i="17"/>
  <c r="BP85" i="17"/>
  <c r="CI85" i="17"/>
  <c r="DD85" i="17"/>
  <c r="DZ85" i="17"/>
  <c r="ER85" i="17"/>
  <c r="FM85" i="17"/>
  <c r="GI85" i="17"/>
  <c r="HD85" i="17"/>
  <c r="HW85" i="17"/>
  <c r="AV85" i="17"/>
  <c r="BR85" i="17"/>
  <c r="CJ85" i="17"/>
  <c r="DE85" i="17"/>
  <c r="EA85" i="17"/>
  <c r="EV85" i="17"/>
  <c r="FO85" i="17"/>
  <c r="GJ85" i="17"/>
  <c r="HF85" i="17"/>
  <c r="HX85" i="17"/>
  <c r="AW85" i="17"/>
  <c r="BS85" i="17"/>
  <c r="CN85" i="17"/>
  <c r="DG85" i="17"/>
  <c r="EB85" i="17"/>
  <c r="EX85" i="17"/>
  <c r="FP85" i="17"/>
  <c r="GK85" i="17"/>
  <c r="HG85" i="17"/>
  <c r="AY85" i="17"/>
  <c r="BT85" i="17"/>
  <c r="CP85" i="17"/>
  <c r="DH85" i="17"/>
  <c r="EC85" i="17"/>
  <c r="EY85" i="17"/>
  <c r="FT85" i="17"/>
  <c r="GM85" i="17"/>
  <c r="HH85" i="17"/>
  <c r="AZ85" i="17"/>
  <c r="BU85" i="17"/>
  <c r="CQ85" i="17"/>
  <c r="DL85" i="17"/>
  <c r="EE85" i="17"/>
  <c r="EZ85" i="17"/>
  <c r="FV85" i="17"/>
  <c r="GN85" i="17"/>
  <c r="HI85" i="17"/>
  <c r="BD85" i="17"/>
  <c r="BW85" i="17"/>
  <c r="CR85" i="17"/>
  <c r="DN85" i="17"/>
  <c r="EF85" i="17"/>
  <c r="FA85" i="17"/>
  <c r="FW85" i="17"/>
  <c r="GR85" i="17"/>
  <c r="HK85" i="17"/>
  <c r="FC85" i="17"/>
  <c r="FX85" i="17"/>
  <c r="GT85" i="17"/>
  <c r="HL85" i="17"/>
  <c r="BF85" i="17"/>
  <c r="BX85" i="17"/>
  <c r="EJ85" i="17"/>
  <c r="CS85" i="17"/>
  <c r="DO85" i="17"/>
  <c r="AT73" i="17"/>
  <c r="BF73" i="17"/>
  <c r="BR73" i="17"/>
  <c r="CD73" i="17"/>
  <c r="CP73" i="17"/>
  <c r="DB73" i="17"/>
  <c r="DN73" i="17"/>
  <c r="DZ73" i="17"/>
  <c r="EL73" i="17"/>
  <c r="EX73" i="17"/>
  <c r="FJ73" i="17"/>
  <c r="FV73" i="17"/>
  <c r="GH73" i="17"/>
  <c r="GT73" i="17"/>
  <c r="HF73" i="17"/>
  <c r="HR73" i="17"/>
  <c r="AU73" i="17"/>
  <c r="BG73" i="17"/>
  <c r="BS73" i="17"/>
  <c r="CE73" i="17"/>
  <c r="CQ73" i="17"/>
  <c r="DC73" i="17"/>
  <c r="DO73" i="17"/>
  <c r="EA73" i="17"/>
  <c r="EM73" i="17"/>
  <c r="EY73" i="17"/>
  <c r="FK73" i="17"/>
  <c r="FW73" i="17"/>
  <c r="GI73" i="17"/>
  <c r="GU73" i="17"/>
  <c r="HG73" i="17"/>
  <c r="HS73" i="17"/>
  <c r="AV73" i="17"/>
  <c r="BH73" i="17"/>
  <c r="BT73" i="17"/>
  <c r="CF73" i="17"/>
  <c r="CR73" i="17"/>
  <c r="DD73" i="17"/>
  <c r="DP73" i="17"/>
  <c r="EB73" i="17"/>
  <c r="EN73" i="17"/>
  <c r="EZ73" i="17"/>
  <c r="FL73" i="17"/>
  <c r="FX73" i="17"/>
  <c r="GJ73" i="17"/>
  <c r="GV73" i="17"/>
  <c r="HH73" i="17"/>
  <c r="HT73" i="17"/>
  <c r="AK73" i="17"/>
  <c r="AW73" i="17"/>
  <c r="BI73" i="17"/>
  <c r="BU73" i="17"/>
  <c r="CG73" i="17"/>
  <c r="CS73" i="17"/>
  <c r="DE73" i="17"/>
  <c r="DQ73" i="17"/>
  <c r="EC73" i="17"/>
  <c r="EO73" i="17"/>
  <c r="FA73" i="17"/>
  <c r="FM73" i="17"/>
  <c r="FY73" i="17"/>
  <c r="GK73" i="17"/>
  <c r="GW73" i="17"/>
  <c r="HI73" i="17"/>
  <c r="HU73" i="17"/>
  <c r="AP73" i="17"/>
  <c r="BJ73" i="17"/>
  <c r="BZ73" i="17"/>
  <c r="CT73" i="17"/>
  <c r="DJ73" i="17"/>
  <c r="ED73" i="17"/>
  <c r="ET73" i="17"/>
  <c r="FN73" i="17"/>
  <c r="GD73" i="17"/>
  <c r="GX73" i="17"/>
  <c r="HN73" i="17"/>
  <c r="AR73" i="17"/>
  <c r="BL73" i="17"/>
  <c r="CB73" i="17"/>
  <c r="CV73" i="17"/>
  <c r="DL73" i="17"/>
  <c r="EF73" i="17"/>
  <c r="EV73" i="17"/>
  <c r="FP73" i="17"/>
  <c r="GF73" i="17"/>
  <c r="GZ73" i="17"/>
  <c r="HP73" i="17"/>
  <c r="AS73" i="17"/>
  <c r="BM73" i="17"/>
  <c r="CC73" i="17"/>
  <c r="CW73" i="17"/>
  <c r="DM73" i="17"/>
  <c r="EG73" i="17"/>
  <c r="EW73" i="17"/>
  <c r="FQ73" i="17"/>
  <c r="GG73" i="17"/>
  <c r="HA73" i="17"/>
  <c r="HQ73" i="17"/>
  <c r="AX73" i="17"/>
  <c r="BN73" i="17"/>
  <c r="CH73" i="17"/>
  <c r="CX73" i="17"/>
  <c r="DR73" i="17"/>
  <c r="EH73" i="17"/>
  <c r="FB73" i="17"/>
  <c r="FR73" i="17"/>
  <c r="GL73" i="17"/>
  <c r="HB73" i="17"/>
  <c r="HV73" i="17"/>
  <c r="AY73" i="17"/>
  <c r="BO73" i="17"/>
  <c r="CI73" i="17"/>
  <c r="CY73" i="17"/>
  <c r="DS73" i="17"/>
  <c r="EI73" i="17"/>
  <c r="FC73" i="17"/>
  <c r="FS73" i="17"/>
  <c r="GM73" i="17"/>
  <c r="HC73" i="17"/>
  <c r="HW73" i="17"/>
  <c r="BA73" i="17"/>
  <c r="BQ73" i="17"/>
  <c r="CK73" i="17"/>
  <c r="DA73" i="17"/>
  <c r="DU73" i="17"/>
  <c r="EK73" i="17"/>
  <c r="FE73" i="17"/>
  <c r="FU73" i="17"/>
  <c r="GO73" i="17"/>
  <c r="HE73" i="17"/>
  <c r="HY73" i="17"/>
  <c r="AL73" i="17"/>
  <c r="BB73" i="17"/>
  <c r="BV73" i="17"/>
  <c r="CL73" i="17"/>
  <c r="DF73" i="17"/>
  <c r="DV73" i="17"/>
  <c r="EP73" i="17"/>
  <c r="FF73" i="17"/>
  <c r="FZ73" i="17"/>
  <c r="GP73" i="17"/>
  <c r="HJ73" i="17"/>
  <c r="HZ73" i="17"/>
  <c r="AN73" i="17"/>
  <c r="BD73" i="17"/>
  <c r="BX73" i="17"/>
  <c r="CN73" i="17"/>
  <c r="DH73" i="17"/>
  <c r="DX73" i="17"/>
  <c r="ER73" i="17"/>
  <c r="FH73" i="17"/>
  <c r="GB73" i="17"/>
  <c r="GR73" i="17"/>
  <c r="HL73" i="17"/>
  <c r="AO73" i="17"/>
  <c r="BE73" i="17"/>
  <c r="BY73" i="17"/>
  <c r="CO73" i="17"/>
  <c r="DI73" i="17"/>
  <c r="DY73" i="17"/>
  <c r="ES73" i="17"/>
  <c r="FI73" i="17"/>
  <c r="GC73" i="17"/>
  <c r="GS73" i="17"/>
  <c r="HM73" i="17"/>
  <c r="BC73" i="17"/>
  <c r="DW73" i="17"/>
  <c r="GQ73" i="17"/>
  <c r="BK73" i="17"/>
  <c r="EE73" i="17"/>
  <c r="GY73" i="17"/>
  <c r="BP73" i="17"/>
  <c r="EJ73" i="17"/>
  <c r="HD73" i="17"/>
  <c r="BW73" i="17"/>
  <c r="EQ73" i="17"/>
  <c r="HK73" i="17"/>
  <c r="CA73" i="17"/>
  <c r="EU73" i="17"/>
  <c r="HO73" i="17"/>
  <c r="CJ73" i="17"/>
  <c r="FD73" i="17"/>
  <c r="HX73" i="17"/>
  <c r="CM73" i="17"/>
  <c r="FG73" i="17"/>
  <c r="CU73" i="17"/>
  <c r="FO73" i="17"/>
  <c r="CZ73" i="17"/>
  <c r="FT73" i="17"/>
  <c r="AM73" i="17"/>
  <c r="DG73" i="17"/>
  <c r="GA73" i="17"/>
  <c r="AQ73" i="17"/>
  <c r="DK73" i="17"/>
  <c r="GE73" i="17"/>
  <c r="AZ73" i="17"/>
  <c r="DT73" i="17"/>
  <c r="GN73" i="17"/>
  <c r="AQ61" i="17"/>
  <c r="BC61" i="17"/>
  <c r="BO61" i="17"/>
  <c r="CA61" i="17"/>
  <c r="CM61" i="17"/>
  <c r="CY61" i="17"/>
  <c r="DK61" i="17"/>
  <c r="DW61" i="17"/>
  <c r="EI61" i="17"/>
  <c r="EU61" i="17"/>
  <c r="FG61" i="17"/>
  <c r="FS61" i="17"/>
  <c r="GE61" i="17"/>
  <c r="GQ61" i="17"/>
  <c r="HC61" i="17"/>
  <c r="HO61" i="17"/>
  <c r="AS61" i="17"/>
  <c r="BE61" i="17"/>
  <c r="BQ61" i="17"/>
  <c r="CC61" i="17"/>
  <c r="CO61" i="17"/>
  <c r="DA61" i="17"/>
  <c r="DM61" i="17"/>
  <c r="DY61" i="17"/>
  <c r="EK61" i="17"/>
  <c r="EW61" i="17"/>
  <c r="FI61" i="17"/>
  <c r="FU61" i="17"/>
  <c r="GG61" i="17"/>
  <c r="GS61" i="17"/>
  <c r="HE61" i="17"/>
  <c r="HQ61" i="17"/>
  <c r="AT61" i="17"/>
  <c r="BF61" i="17"/>
  <c r="BR61" i="17"/>
  <c r="CD61" i="17"/>
  <c r="CP61" i="17"/>
  <c r="DB61" i="17"/>
  <c r="DN61" i="17"/>
  <c r="DZ61" i="17"/>
  <c r="EL61" i="17"/>
  <c r="EX61" i="17"/>
  <c r="FJ61" i="17"/>
  <c r="FV61" i="17"/>
  <c r="GH61" i="17"/>
  <c r="GT61" i="17"/>
  <c r="HF61" i="17"/>
  <c r="HR61" i="17"/>
  <c r="AK61" i="17"/>
  <c r="AZ61" i="17"/>
  <c r="BP61" i="17"/>
  <c r="CG61" i="17"/>
  <c r="CV61" i="17"/>
  <c r="DL61" i="17"/>
  <c r="EC61" i="17"/>
  <c r="ER61" i="17"/>
  <c r="FH61" i="17"/>
  <c r="FY61" i="17"/>
  <c r="GN61" i="17"/>
  <c r="HD61" i="17"/>
  <c r="HU61" i="17"/>
  <c r="AL61" i="17"/>
  <c r="BA61" i="17"/>
  <c r="BS61" i="17"/>
  <c r="CH61" i="17"/>
  <c r="CW61" i="17"/>
  <c r="DO61" i="17"/>
  <c r="ED61" i="17"/>
  <c r="ES61" i="17"/>
  <c r="FK61" i="17"/>
  <c r="FZ61" i="17"/>
  <c r="GO61" i="17"/>
  <c r="HG61" i="17"/>
  <c r="HV61" i="17"/>
  <c r="AM61" i="17"/>
  <c r="BB61" i="17"/>
  <c r="BT61" i="17"/>
  <c r="CI61" i="17"/>
  <c r="CX61" i="17"/>
  <c r="DP61" i="17"/>
  <c r="EE61" i="17"/>
  <c r="ET61" i="17"/>
  <c r="FL61" i="17"/>
  <c r="GA61" i="17"/>
  <c r="GP61" i="17"/>
  <c r="HH61" i="17"/>
  <c r="HW61" i="17"/>
  <c r="AN61" i="17"/>
  <c r="BD61" i="17"/>
  <c r="BU61" i="17"/>
  <c r="CJ61" i="17"/>
  <c r="CZ61" i="17"/>
  <c r="DQ61" i="17"/>
  <c r="EF61" i="17"/>
  <c r="EV61" i="17"/>
  <c r="FM61" i="17"/>
  <c r="GB61" i="17"/>
  <c r="GR61" i="17"/>
  <c r="HI61" i="17"/>
  <c r="HX61" i="17"/>
  <c r="AO61" i="17"/>
  <c r="BG61" i="17"/>
  <c r="BV61" i="17"/>
  <c r="CK61" i="17"/>
  <c r="DC61" i="17"/>
  <c r="DR61" i="17"/>
  <c r="EG61" i="17"/>
  <c r="EY61" i="17"/>
  <c r="FN61" i="17"/>
  <c r="GC61" i="17"/>
  <c r="GU61" i="17"/>
  <c r="HJ61" i="17"/>
  <c r="HY61" i="17"/>
  <c r="AP61" i="17"/>
  <c r="BH61" i="17"/>
  <c r="BW61" i="17"/>
  <c r="CL61" i="17"/>
  <c r="DD61" i="17"/>
  <c r="DS61" i="17"/>
  <c r="EH61" i="17"/>
  <c r="EZ61" i="17"/>
  <c r="FO61" i="17"/>
  <c r="GD61" i="17"/>
  <c r="GV61" i="17"/>
  <c r="HK61" i="17"/>
  <c r="HZ61" i="17"/>
  <c r="AR61" i="17"/>
  <c r="BI61" i="17"/>
  <c r="BX61" i="17"/>
  <c r="CN61" i="17"/>
  <c r="DE61" i="17"/>
  <c r="DT61" i="17"/>
  <c r="EJ61" i="17"/>
  <c r="FA61" i="17"/>
  <c r="FP61" i="17"/>
  <c r="GF61" i="17"/>
  <c r="GW61" i="17"/>
  <c r="HL61" i="17"/>
  <c r="AU61" i="17"/>
  <c r="BJ61" i="17"/>
  <c r="BY61" i="17"/>
  <c r="CQ61" i="17"/>
  <c r="DF61" i="17"/>
  <c r="DU61" i="17"/>
  <c r="EM61" i="17"/>
  <c r="FB61" i="17"/>
  <c r="FQ61" i="17"/>
  <c r="GI61" i="17"/>
  <c r="GX61" i="17"/>
  <c r="HM61" i="17"/>
  <c r="AV61" i="17"/>
  <c r="BK61" i="17"/>
  <c r="BZ61" i="17"/>
  <c r="CR61" i="17"/>
  <c r="DG61" i="17"/>
  <c r="DV61" i="17"/>
  <c r="EN61" i="17"/>
  <c r="FC61" i="17"/>
  <c r="FR61" i="17"/>
  <c r="GJ61" i="17"/>
  <c r="GY61" i="17"/>
  <c r="HN61" i="17"/>
  <c r="AW61" i="17"/>
  <c r="BL61" i="17"/>
  <c r="CB61" i="17"/>
  <c r="CS61" i="17"/>
  <c r="DH61" i="17"/>
  <c r="DX61" i="17"/>
  <c r="EO61" i="17"/>
  <c r="FD61" i="17"/>
  <c r="FT61" i="17"/>
  <c r="GK61" i="17"/>
  <c r="GZ61" i="17"/>
  <c r="HP61" i="17"/>
  <c r="AX61" i="17"/>
  <c r="BM61" i="17"/>
  <c r="CE61" i="17"/>
  <c r="CT61" i="17"/>
  <c r="DI61" i="17"/>
  <c r="EA61" i="17"/>
  <c r="EP61" i="17"/>
  <c r="FE61" i="17"/>
  <c r="FW61" i="17"/>
  <c r="GL61" i="17"/>
  <c r="HA61" i="17"/>
  <c r="HS61" i="17"/>
  <c r="GM61" i="17"/>
  <c r="HB61" i="17"/>
  <c r="HT61" i="17"/>
  <c r="AY61" i="17"/>
  <c r="BN61" i="17"/>
  <c r="CF61" i="17"/>
  <c r="CU61" i="17"/>
  <c r="DJ61" i="17"/>
  <c r="EB61" i="17"/>
  <c r="EQ61" i="17"/>
  <c r="FF61" i="17"/>
  <c r="FX61" i="17"/>
  <c r="AV49" i="17"/>
  <c r="BH49" i="17"/>
  <c r="AO49" i="17"/>
  <c r="BA49" i="17"/>
  <c r="BM49" i="17"/>
  <c r="AR49" i="17"/>
  <c r="BF49" i="17"/>
  <c r="BT49" i="17"/>
  <c r="CF49" i="17"/>
  <c r="CR49" i="17"/>
  <c r="DD49" i="17"/>
  <c r="DP49" i="17"/>
  <c r="EB49" i="17"/>
  <c r="EN49" i="17"/>
  <c r="EZ49" i="17"/>
  <c r="FL49" i="17"/>
  <c r="FX49" i="17"/>
  <c r="GJ49" i="17"/>
  <c r="GV49" i="17"/>
  <c r="HH49" i="17"/>
  <c r="HT49" i="17"/>
  <c r="AW49" i="17"/>
  <c r="BK49" i="17"/>
  <c r="BX49" i="17"/>
  <c r="CJ49" i="17"/>
  <c r="CV49" i="17"/>
  <c r="DH49" i="17"/>
  <c r="DT49" i="17"/>
  <c r="EF49" i="17"/>
  <c r="ER49" i="17"/>
  <c r="FD49" i="17"/>
  <c r="FP49" i="17"/>
  <c r="GB49" i="17"/>
  <c r="GN49" i="17"/>
  <c r="GZ49" i="17"/>
  <c r="HL49" i="17"/>
  <c r="HX49" i="17"/>
  <c r="AX49" i="17"/>
  <c r="BL49" i="17"/>
  <c r="BY49" i="17"/>
  <c r="CK49" i="17"/>
  <c r="CW49" i="17"/>
  <c r="DI49" i="17"/>
  <c r="DU49" i="17"/>
  <c r="EG49" i="17"/>
  <c r="ES49" i="17"/>
  <c r="FE49" i="17"/>
  <c r="FQ49" i="17"/>
  <c r="GC49" i="17"/>
  <c r="GO49" i="17"/>
  <c r="HA49" i="17"/>
  <c r="HM49" i="17"/>
  <c r="HY49" i="17"/>
  <c r="AS49" i="17"/>
  <c r="BN49" i="17"/>
  <c r="CC49" i="17"/>
  <c r="CS49" i="17"/>
  <c r="DJ49" i="17"/>
  <c r="DY49" i="17"/>
  <c r="EO49" i="17"/>
  <c r="FF49" i="17"/>
  <c r="FU49" i="17"/>
  <c r="GK49" i="17"/>
  <c r="HB49" i="17"/>
  <c r="HQ49" i="17"/>
  <c r="AT49" i="17"/>
  <c r="BO49" i="17"/>
  <c r="CD49" i="17"/>
  <c r="CT49" i="17"/>
  <c r="DK49" i="17"/>
  <c r="DZ49" i="17"/>
  <c r="EP49" i="17"/>
  <c r="FG49" i="17"/>
  <c r="AU49" i="17"/>
  <c r="BP49" i="17"/>
  <c r="CE49" i="17"/>
  <c r="CU49" i="17"/>
  <c r="DL49" i="17"/>
  <c r="EA49" i="17"/>
  <c r="EQ49" i="17"/>
  <c r="FH49" i="17"/>
  <c r="AY49" i="17"/>
  <c r="BQ49" i="17"/>
  <c r="CG49" i="17"/>
  <c r="CX49" i="17"/>
  <c r="DM49" i="17"/>
  <c r="EC49" i="17"/>
  <c r="ET49" i="17"/>
  <c r="FI49" i="17"/>
  <c r="FY49" i="17"/>
  <c r="GP49" i="17"/>
  <c r="HE49" i="17"/>
  <c r="HU49" i="17"/>
  <c r="AZ49" i="17"/>
  <c r="BR49" i="17"/>
  <c r="CH49" i="17"/>
  <c r="CY49" i="17"/>
  <c r="DN49" i="17"/>
  <c r="ED49" i="17"/>
  <c r="EU49" i="17"/>
  <c r="FJ49" i="17"/>
  <c r="BB49" i="17"/>
  <c r="BS49" i="17"/>
  <c r="CI49" i="17"/>
  <c r="CZ49" i="17"/>
  <c r="DO49" i="17"/>
  <c r="EE49" i="17"/>
  <c r="EV49" i="17"/>
  <c r="FK49" i="17"/>
  <c r="GA49" i="17"/>
  <c r="GR49" i="17"/>
  <c r="HG49" i="17"/>
  <c r="HW49" i="17"/>
  <c r="AK49" i="17"/>
  <c r="BC49" i="17"/>
  <c r="BU49" i="17"/>
  <c r="CL49" i="17"/>
  <c r="DA49" i="17"/>
  <c r="DQ49" i="17"/>
  <c r="EH49" i="17"/>
  <c r="EW49" i="17"/>
  <c r="FM49" i="17"/>
  <c r="AL49" i="17"/>
  <c r="BD49" i="17"/>
  <c r="BV49" i="17"/>
  <c r="CM49" i="17"/>
  <c r="DB49" i="17"/>
  <c r="DR49" i="17"/>
  <c r="EI49" i="17"/>
  <c r="EX49" i="17"/>
  <c r="FN49" i="17"/>
  <c r="GE49" i="17"/>
  <c r="GT49" i="17"/>
  <c r="HJ49" i="17"/>
  <c r="AM49" i="17"/>
  <c r="BE49" i="17"/>
  <c r="BW49" i="17"/>
  <c r="CN49" i="17"/>
  <c r="DC49" i="17"/>
  <c r="DS49" i="17"/>
  <c r="EJ49" i="17"/>
  <c r="EY49" i="17"/>
  <c r="FO49" i="17"/>
  <c r="GF49" i="17"/>
  <c r="GU49" i="17"/>
  <c r="HK49" i="17"/>
  <c r="AN49" i="17"/>
  <c r="BG49" i="17"/>
  <c r="BZ49" i="17"/>
  <c r="CO49" i="17"/>
  <c r="DE49" i="17"/>
  <c r="DV49" i="17"/>
  <c r="EK49" i="17"/>
  <c r="FA49" i="17"/>
  <c r="FR49" i="17"/>
  <c r="GG49" i="17"/>
  <c r="GW49" i="17"/>
  <c r="HN49" i="17"/>
  <c r="AP49" i="17"/>
  <c r="BI49" i="17"/>
  <c r="CA49" i="17"/>
  <c r="CP49" i="17"/>
  <c r="DF49" i="17"/>
  <c r="DW49" i="17"/>
  <c r="EL49" i="17"/>
  <c r="FB49" i="17"/>
  <c r="FS49" i="17"/>
  <c r="GH49" i="17"/>
  <c r="GX49" i="17"/>
  <c r="HO49" i="17"/>
  <c r="EM49" i="17"/>
  <c r="GY49" i="17"/>
  <c r="FC49" i="17"/>
  <c r="HC49" i="17"/>
  <c r="FT49" i="17"/>
  <c r="HD49" i="17"/>
  <c r="FV49" i="17"/>
  <c r="HF49" i="17"/>
  <c r="FW49" i="17"/>
  <c r="HI49" i="17"/>
  <c r="FZ49" i="17"/>
  <c r="HP49" i="17"/>
  <c r="AQ49" i="17"/>
  <c r="GD49" i="17"/>
  <c r="HR49" i="17"/>
  <c r="BJ49" i="17"/>
  <c r="GI49" i="17"/>
  <c r="HS49" i="17"/>
  <c r="CB49" i="17"/>
  <c r="GL49" i="17"/>
  <c r="HV49" i="17"/>
  <c r="CQ49" i="17"/>
  <c r="GM49" i="17"/>
  <c r="HZ49" i="17"/>
  <c r="DG49" i="17"/>
  <c r="GQ49" i="17"/>
  <c r="DX49" i="17"/>
  <c r="GS49" i="17"/>
  <c r="AN37" i="17"/>
  <c r="AR37" i="17"/>
  <c r="AO37" i="17"/>
  <c r="BB37" i="17"/>
  <c r="BN37" i="17"/>
  <c r="BZ37" i="17"/>
  <c r="CL37" i="17"/>
  <c r="CX37" i="17"/>
  <c r="DJ37" i="17"/>
  <c r="DV37" i="17"/>
  <c r="EH37" i="17"/>
  <c r="ET37" i="17"/>
  <c r="FF37" i="17"/>
  <c r="FR37" i="17"/>
  <c r="GD37" i="17"/>
  <c r="GP37" i="17"/>
  <c r="HB37" i="17"/>
  <c r="HN37" i="17"/>
  <c r="HZ37" i="17"/>
  <c r="AS37" i="17"/>
  <c r="BE37" i="17"/>
  <c r="BQ37" i="17"/>
  <c r="CC37" i="17"/>
  <c r="CO37" i="17"/>
  <c r="DA37" i="17"/>
  <c r="DM37" i="17"/>
  <c r="DY37" i="17"/>
  <c r="EK37" i="17"/>
  <c r="EW37" i="17"/>
  <c r="FI37" i="17"/>
  <c r="FU37" i="17"/>
  <c r="GG37" i="17"/>
  <c r="GS37" i="17"/>
  <c r="HE37" i="17"/>
  <c r="HQ37" i="17"/>
  <c r="AT37" i="17"/>
  <c r="BF37" i="17"/>
  <c r="BR37" i="17"/>
  <c r="CD37" i="17"/>
  <c r="CP37" i="17"/>
  <c r="DB37" i="17"/>
  <c r="DN37" i="17"/>
  <c r="DZ37" i="17"/>
  <c r="AK37" i="17"/>
  <c r="AY37" i="17"/>
  <c r="BK37" i="17"/>
  <c r="BW37" i="17"/>
  <c r="CI37" i="17"/>
  <c r="CU37" i="17"/>
  <c r="DG37" i="17"/>
  <c r="DS37" i="17"/>
  <c r="EE37" i="17"/>
  <c r="AV37" i="17"/>
  <c r="BM37" i="17"/>
  <c r="CF37" i="17"/>
  <c r="CW37" i="17"/>
  <c r="DP37" i="17"/>
  <c r="EG37" i="17"/>
  <c r="EV37" i="17"/>
  <c r="FK37" i="17"/>
  <c r="FY37" i="17"/>
  <c r="GM37" i="17"/>
  <c r="HA37" i="17"/>
  <c r="HP37" i="17"/>
  <c r="AX37" i="17"/>
  <c r="BP37" i="17"/>
  <c r="CH37" i="17"/>
  <c r="CZ37" i="17"/>
  <c r="DR37" i="17"/>
  <c r="EJ37" i="17"/>
  <c r="EY37" i="17"/>
  <c r="FM37" i="17"/>
  <c r="GA37" i="17"/>
  <c r="GO37" i="17"/>
  <c r="HD37" i="17"/>
  <c r="HS37" i="17"/>
  <c r="BA37" i="17"/>
  <c r="BT37" i="17"/>
  <c r="CK37" i="17"/>
  <c r="DD37" i="17"/>
  <c r="DU37" i="17"/>
  <c r="EM37" i="17"/>
  <c r="FA37" i="17"/>
  <c r="FO37" i="17"/>
  <c r="GC37" i="17"/>
  <c r="GR37" i="17"/>
  <c r="HG37" i="17"/>
  <c r="HU37" i="17"/>
  <c r="AL37" i="17"/>
  <c r="BG37" i="17"/>
  <c r="BX37" i="17"/>
  <c r="CQ37" i="17"/>
  <c r="DH37" i="17"/>
  <c r="EA37" i="17"/>
  <c r="EP37" i="17"/>
  <c r="FD37" i="17"/>
  <c r="FS37" i="17"/>
  <c r="GH37" i="17"/>
  <c r="GV37" i="17"/>
  <c r="HJ37" i="17"/>
  <c r="HX37" i="17"/>
  <c r="AM37" i="17"/>
  <c r="BH37" i="17"/>
  <c r="BY37" i="17"/>
  <c r="CR37" i="17"/>
  <c r="DI37" i="17"/>
  <c r="EB37" i="17"/>
  <c r="EQ37" i="17"/>
  <c r="FE37" i="17"/>
  <c r="FT37" i="17"/>
  <c r="GI37" i="17"/>
  <c r="GW37" i="17"/>
  <c r="HK37" i="17"/>
  <c r="HY37" i="17"/>
  <c r="BD37" i="17"/>
  <c r="CJ37" i="17"/>
  <c r="DO37" i="17"/>
  <c r="ER37" i="17"/>
  <c r="FP37" i="17"/>
  <c r="GN37" i="17"/>
  <c r="HM37" i="17"/>
  <c r="BI37" i="17"/>
  <c r="CM37" i="17"/>
  <c r="DQ37" i="17"/>
  <c r="ES37" i="17"/>
  <c r="FQ37" i="17"/>
  <c r="GQ37" i="17"/>
  <c r="HO37" i="17"/>
  <c r="BJ37" i="17"/>
  <c r="CN37" i="17"/>
  <c r="DT37" i="17"/>
  <c r="EU37" i="17"/>
  <c r="FV37" i="17"/>
  <c r="GT37" i="17"/>
  <c r="HR37" i="17"/>
  <c r="BL37" i="17"/>
  <c r="CS37" i="17"/>
  <c r="DW37" i="17"/>
  <c r="EX37" i="17"/>
  <c r="FW37" i="17"/>
  <c r="GU37" i="17"/>
  <c r="HT37" i="17"/>
  <c r="BO37" i="17"/>
  <c r="CT37" i="17"/>
  <c r="DX37" i="17"/>
  <c r="EZ37" i="17"/>
  <c r="FX37" i="17"/>
  <c r="GX37" i="17"/>
  <c r="HV37" i="17"/>
  <c r="BS37" i="17"/>
  <c r="CV37" i="17"/>
  <c r="EC37" i="17"/>
  <c r="FB37" i="17"/>
  <c r="FZ37" i="17"/>
  <c r="GY37" i="17"/>
  <c r="HW37" i="17"/>
  <c r="AP37" i="17"/>
  <c r="BU37" i="17"/>
  <c r="CY37" i="17"/>
  <c r="ED37" i="17"/>
  <c r="FC37" i="17"/>
  <c r="GB37" i="17"/>
  <c r="GZ37" i="17"/>
  <c r="AQ37" i="17"/>
  <c r="BV37" i="17"/>
  <c r="DC37" i="17"/>
  <c r="EF37" i="17"/>
  <c r="FG37" i="17"/>
  <c r="GE37" i="17"/>
  <c r="HC37" i="17"/>
  <c r="AU37" i="17"/>
  <c r="CA37" i="17"/>
  <c r="DE37" i="17"/>
  <c r="EI37" i="17"/>
  <c r="FH37" i="17"/>
  <c r="GF37" i="17"/>
  <c r="HF37" i="17"/>
  <c r="AW37" i="17"/>
  <c r="CB37" i="17"/>
  <c r="DF37" i="17"/>
  <c r="EL37" i="17"/>
  <c r="FJ37" i="17"/>
  <c r="GJ37" i="17"/>
  <c r="HH37" i="17"/>
  <c r="AZ37" i="17"/>
  <c r="CE37" i="17"/>
  <c r="DK37" i="17"/>
  <c r="EN37" i="17"/>
  <c r="FL37" i="17"/>
  <c r="GK37" i="17"/>
  <c r="HI37" i="17"/>
  <c r="EO37" i="17"/>
  <c r="FN37" i="17"/>
  <c r="GL37" i="17"/>
  <c r="HL37" i="17"/>
  <c r="BC37" i="17"/>
  <c r="CG37" i="17"/>
  <c r="DL37" i="17"/>
  <c r="AV25" i="17"/>
  <c r="BH25" i="17"/>
  <c r="BT25" i="17"/>
  <c r="CF25" i="17"/>
  <c r="CR25" i="17"/>
  <c r="DD25" i="17"/>
  <c r="DP25" i="17"/>
  <c r="EB25" i="17"/>
  <c r="EN25" i="17"/>
  <c r="EZ25" i="17"/>
  <c r="FL25" i="17"/>
  <c r="FX25" i="17"/>
  <c r="GJ25" i="17"/>
  <c r="GV25" i="17"/>
  <c r="HH25" i="17"/>
  <c r="HT25" i="17"/>
  <c r="AN25" i="17"/>
  <c r="AZ25" i="17"/>
  <c r="BL25" i="17"/>
  <c r="BX25" i="17"/>
  <c r="CJ25" i="17"/>
  <c r="CV25" i="17"/>
  <c r="DH25" i="17"/>
  <c r="DT25" i="17"/>
  <c r="EF25" i="17"/>
  <c r="ER25" i="17"/>
  <c r="FD25" i="17"/>
  <c r="FP25" i="17"/>
  <c r="GB25" i="17"/>
  <c r="GN25" i="17"/>
  <c r="GZ25" i="17"/>
  <c r="HL25" i="17"/>
  <c r="HX25" i="17"/>
  <c r="AQ25" i="17"/>
  <c r="BE25" i="17"/>
  <c r="BS25" i="17"/>
  <c r="CH25" i="17"/>
  <c r="CW25" i="17"/>
  <c r="DK25" i="17"/>
  <c r="DY25" i="17"/>
  <c r="EM25" i="17"/>
  <c r="FB25" i="17"/>
  <c r="FQ25" i="17"/>
  <c r="GE25" i="17"/>
  <c r="GS25" i="17"/>
  <c r="HG25" i="17"/>
  <c r="HV25" i="17"/>
  <c r="AT25" i="17"/>
  <c r="BI25" i="17"/>
  <c r="BW25" i="17"/>
  <c r="CL25" i="17"/>
  <c r="CZ25" i="17"/>
  <c r="DN25" i="17"/>
  <c r="EC25" i="17"/>
  <c r="EQ25" i="17"/>
  <c r="FF25" i="17"/>
  <c r="FT25" i="17"/>
  <c r="GH25" i="17"/>
  <c r="GW25" i="17"/>
  <c r="HK25" i="17"/>
  <c r="HZ25" i="17"/>
  <c r="AU25" i="17"/>
  <c r="BJ25" i="17"/>
  <c r="BY25" i="17"/>
  <c r="CM25" i="17"/>
  <c r="DA25" i="17"/>
  <c r="DO25" i="17"/>
  <c r="ED25" i="17"/>
  <c r="ES25" i="17"/>
  <c r="FG25" i="17"/>
  <c r="FU25" i="17"/>
  <c r="GI25" i="17"/>
  <c r="GX25" i="17"/>
  <c r="HM25" i="17"/>
  <c r="AP25" i="17"/>
  <c r="BK25" i="17"/>
  <c r="CC25" i="17"/>
  <c r="CU25" i="17"/>
  <c r="DQ25" i="17"/>
  <c r="EI25" i="17"/>
  <c r="FA25" i="17"/>
  <c r="FV25" i="17"/>
  <c r="GO25" i="17"/>
  <c r="HF25" i="17"/>
  <c r="AY25" i="17"/>
  <c r="BQ25" i="17"/>
  <c r="CK25" i="17"/>
  <c r="DE25" i="17"/>
  <c r="DW25" i="17"/>
  <c r="EP25" i="17"/>
  <c r="FJ25" i="17"/>
  <c r="GC25" i="17"/>
  <c r="GU25" i="17"/>
  <c r="HP25" i="17"/>
  <c r="BA25" i="17"/>
  <c r="BR25" i="17"/>
  <c r="CN25" i="17"/>
  <c r="DF25" i="17"/>
  <c r="DX25" i="17"/>
  <c r="ET25" i="17"/>
  <c r="FK25" i="17"/>
  <c r="GD25" i="17"/>
  <c r="GY25" i="17"/>
  <c r="HQ25" i="17"/>
  <c r="AK25" i="17"/>
  <c r="BC25" i="17"/>
  <c r="BV25" i="17"/>
  <c r="CP25" i="17"/>
  <c r="DI25" i="17"/>
  <c r="EA25" i="17"/>
  <c r="EV25" i="17"/>
  <c r="FN25" i="17"/>
  <c r="GG25" i="17"/>
  <c r="HB25" i="17"/>
  <c r="HS25" i="17"/>
  <c r="AM25" i="17"/>
  <c r="BF25" i="17"/>
  <c r="CA25" i="17"/>
  <c r="CS25" i="17"/>
  <c r="DL25" i="17"/>
  <c r="EG25" i="17"/>
  <c r="EX25" i="17"/>
  <c r="FR25" i="17"/>
  <c r="GL25" i="17"/>
  <c r="HD25" i="17"/>
  <c r="HW25" i="17"/>
  <c r="AR25" i="17"/>
  <c r="BZ25" i="17"/>
  <c r="DC25" i="17"/>
  <c r="EK25" i="17"/>
  <c r="FS25" i="17"/>
  <c r="HA25" i="17"/>
  <c r="AW25" i="17"/>
  <c r="CD25" i="17"/>
  <c r="DJ25" i="17"/>
  <c r="EO25" i="17"/>
  <c r="FY25" i="17"/>
  <c r="HE25" i="17"/>
  <c r="BB25" i="17"/>
  <c r="CG25" i="17"/>
  <c r="DR25" i="17"/>
  <c r="EW25" i="17"/>
  <c r="GA25" i="17"/>
  <c r="HJ25" i="17"/>
  <c r="BD25" i="17"/>
  <c r="CI25" i="17"/>
  <c r="DS25" i="17"/>
  <c r="EY25" i="17"/>
  <c r="GF25" i="17"/>
  <c r="HN25" i="17"/>
  <c r="BM25" i="17"/>
  <c r="CQ25" i="17"/>
  <c r="DV25" i="17"/>
  <c r="FE25" i="17"/>
  <c r="GM25" i="17"/>
  <c r="HR25" i="17"/>
  <c r="BO25" i="17"/>
  <c r="CX25" i="17"/>
  <c r="EE25" i="17"/>
  <c r="FI25" i="17"/>
  <c r="GQ25" i="17"/>
  <c r="HY25" i="17"/>
  <c r="CB25" i="17"/>
  <c r="EL25" i="17"/>
  <c r="HC25" i="17"/>
  <c r="CT25" i="17"/>
  <c r="FH25" i="17"/>
  <c r="HU25" i="17"/>
  <c r="AO25" i="17"/>
  <c r="DB25" i="17"/>
  <c r="FO25" i="17"/>
  <c r="DG25" i="17"/>
  <c r="GP25" i="17"/>
  <c r="DM25" i="17"/>
  <c r="GR25" i="17"/>
  <c r="AL25" i="17"/>
  <c r="DU25" i="17"/>
  <c r="GT25" i="17"/>
  <c r="AS25" i="17"/>
  <c r="DZ25" i="17"/>
  <c r="HI25" i="17"/>
  <c r="AX25" i="17"/>
  <c r="EH25" i="17"/>
  <c r="HO25" i="17"/>
  <c r="BG25" i="17"/>
  <c r="EJ25" i="17"/>
  <c r="BN25" i="17"/>
  <c r="EU25" i="17"/>
  <c r="BP25" i="17"/>
  <c r="FC25" i="17"/>
  <c r="BU25" i="17"/>
  <c r="FM25" i="17"/>
  <c r="CE25" i="17"/>
  <c r="FW25" i="17"/>
  <c r="CO25" i="17"/>
  <c r="FZ25" i="17"/>
  <c r="CY25" i="17"/>
  <c r="GK25" i="17"/>
  <c r="AP31" i="17"/>
  <c r="BB31" i="17"/>
  <c r="BN31" i="17"/>
  <c r="BZ31" i="17"/>
  <c r="CL31" i="17"/>
  <c r="CX31" i="17"/>
  <c r="DJ31" i="17"/>
  <c r="DV31" i="17"/>
  <c r="EH31" i="17"/>
  <c r="ET31" i="17"/>
  <c r="FF31" i="17"/>
  <c r="FR31" i="17"/>
  <c r="GD31" i="17"/>
  <c r="GP31" i="17"/>
  <c r="HB31" i="17"/>
  <c r="HN31" i="17"/>
  <c r="HZ31" i="17"/>
  <c r="AS31" i="17"/>
  <c r="BE31" i="17"/>
  <c r="BQ31" i="17"/>
  <c r="CC31" i="17"/>
  <c r="CO31" i="17"/>
  <c r="DA31" i="17"/>
  <c r="DM31" i="17"/>
  <c r="DY31" i="17"/>
  <c r="EK31" i="17"/>
  <c r="EW31" i="17"/>
  <c r="FI31" i="17"/>
  <c r="FU31" i="17"/>
  <c r="GG31" i="17"/>
  <c r="GS31" i="17"/>
  <c r="HE31" i="17"/>
  <c r="HQ31" i="17"/>
  <c r="AU31" i="17"/>
  <c r="BG31" i="17"/>
  <c r="BS31" i="17"/>
  <c r="CE31" i="17"/>
  <c r="CQ31" i="17"/>
  <c r="DC31" i="17"/>
  <c r="DO31" i="17"/>
  <c r="EA31" i="17"/>
  <c r="EM31" i="17"/>
  <c r="EY31" i="17"/>
  <c r="FK31" i="17"/>
  <c r="FW31" i="17"/>
  <c r="GI31" i="17"/>
  <c r="GU31" i="17"/>
  <c r="HG31" i="17"/>
  <c r="HS31" i="17"/>
  <c r="AV31" i="17"/>
  <c r="BK31" i="17"/>
  <c r="CA31" i="17"/>
  <c r="CR31" i="17"/>
  <c r="DG31" i="17"/>
  <c r="DW31" i="17"/>
  <c r="EN31" i="17"/>
  <c r="FC31" i="17"/>
  <c r="FS31" i="17"/>
  <c r="GJ31" i="17"/>
  <c r="GY31" i="17"/>
  <c r="HO31" i="17"/>
  <c r="AM31" i="17"/>
  <c r="BC31" i="17"/>
  <c r="BT31" i="17"/>
  <c r="CI31" i="17"/>
  <c r="CY31" i="17"/>
  <c r="DP31" i="17"/>
  <c r="EE31" i="17"/>
  <c r="EU31" i="17"/>
  <c r="FL31" i="17"/>
  <c r="GA31" i="17"/>
  <c r="GQ31" i="17"/>
  <c r="HH31" i="17"/>
  <c r="HW31" i="17"/>
  <c r="AN31" i="17"/>
  <c r="BD31" i="17"/>
  <c r="BU31" i="17"/>
  <c r="CJ31" i="17"/>
  <c r="CZ31" i="17"/>
  <c r="DQ31" i="17"/>
  <c r="EF31" i="17"/>
  <c r="EV31" i="17"/>
  <c r="FM31" i="17"/>
  <c r="GB31" i="17"/>
  <c r="GR31" i="17"/>
  <c r="HI31" i="17"/>
  <c r="HX31" i="17"/>
  <c r="AQ31" i="17"/>
  <c r="BH31" i="17"/>
  <c r="BW31" i="17"/>
  <c r="CM31" i="17"/>
  <c r="DD31" i="17"/>
  <c r="DS31" i="17"/>
  <c r="EI31" i="17"/>
  <c r="EZ31" i="17"/>
  <c r="FO31" i="17"/>
  <c r="GE31" i="17"/>
  <c r="GV31" i="17"/>
  <c r="HK31" i="17"/>
  <c r="AR31" i="17"/>
  <c r="BI31" i="17"/>
  <c r="BX31" i="17"/>
  <c r="CN31" i="17"/>
  <c r="DE31" i="17"/>
  <c r="DT31" i="17"/>
  <c r="EJ31" i="17"/>
  <c r="FA31" i="17"/>
  <c r="FP31" i="17"/>
  <c r="GF31" i="17"/>
  <c r="GW31" i="17"/>
  <c r="HL31" i="17"/>
  <c r="AX31" i="17"/>
  <c r="BY31" i="17"/>
  <c r="CW31" i="17"/>
  <c r="EB31" i="17"/>
  <c r="FD31" i="17"/>
  <c r="GC31" i="17"/>
  <c r="HD31" i="17"/>
  <c r="AY31" i="17"/>
  <c r="CB31" i="17"/>
  <c r="DB31" i="17"/>
  <c r="EC31" i="17"/>
  <c r="FE31" i="17"/>
  <c r="GH31" i="17"/>
  <c r="HF31" i="17"/>
  <c r="BF31" i="17"/>
  <c r="CG31" i="17"/>
  <c r="DI31" i="17"/>
  <c r="EL31" i="17"/>
  <c r="FJ31" i="17"/>
  <c r="GM31" i="17"/>
  <c r="HP31" i="17"/>
  <c r="BJ31" i="17"/>
  <c r="CH31" i="17"/>
  <c r="DK31" i="17"/>
  <c r="EO31" i="17"/>
  <c r="FN31" i="17"/>
  <c r="GN31" i="17"/>
  <c r="HR31" i="17"/>
  <c r="BL31" i="17"/>
  <c r="CK31" i="17"/>
  <c r="DL31" i="17"/>
  <c r="EP31" i="17"/>
  <c r="FQ31" i="17"/>
  <c r="GO31" i="17"/>
  <c r="HT31" i="17"/>
  <c r="AO31" i="17"/>
  <c r="BP31" i="17"/>
  <c r="CT31" i="17"/>
  <c r="DU31" i="17"/>
  <c r="ES31" i="17"/>
  <c r="FX31" i="17"/>
  <c r="GZ31" i="17"/>
  <c r="HY31" i="17"/>
  <c r="AT31" i="17"/>
  <c r="BR31" i="17"/>
  <c r="CU31" i="17"/>
  <c r="DX31" i="17"/>
  <c r="EX31" i="17"/>
  <c r="FY31" i="17"/>
  <c r="HA31" i="17"/>
  <c r="BA31" i="17"/>
  <c r="DR31" i="17"/>
  <c r="GK31" i="17"/>
  <c r="BM31" i="17"/>
  <c r="DZ31" i="17"/>
  <c r="GL31" i="17"/>
  <c r="BO31" i="17"/>
  <c r="ED31" i="17"/>
  <c r="GT31" i="17"/>
  <c r="BV31" i="17"/>
  <c r="EG31" i="17"/>
  <c r="GX31" i="17"/>
  <c r="CD31" i="17"/>
  <c r="EQ31" i="17"/>
  <c r="HC31" i="17"/>
  <c r="CF31" i="17"/>
  <c r="ER31" i="17"/>
  <c r="HJ31" i="17"/>
  <c r="CP31" i="17"/>
  <c r="FB31" i="17"/>
  <c r="HM31" i="17"/>
  <c r="CS31" i="17"/>
  <c r="FG31" i="17"/>
  <c r="HU31" i="17"/>
  <c r="AK31" i="17"/>
  <c r="CV31" i="17"/>
  <c r="FH31" i="17"/>
  <c r="HV31" i="17"/>
  <c r="AL31" i="17"/>
  <c r="DF31" i="17"/>
  <c r="FT31" i="17"/>
  <c r="AW31" i="17"/>
  <c r="DH31" i="17"/>
  <c r="FV31" i="17"/>
  <c r="AZ31" i="17"/>
  <c r="DN31" i="17"/>
  <c r="FZ31" i="17"/>
  <c r="AN84" i="17"/>
  <c r="AZ84" i="17"/>
  <c r="BL84" i="17"/>
  <c r="BX84" i="17"/>
  <c r="CJ84" i="17"/>
  <c r="CV84" i="17"/>
  <c r="DH84" i="17"/>
  <c r="DT84" i="17"/>
  <c r="EF84" i="17"/>
  <c r="ER84" i="17"/>
  <c r="FD84" i="17"/>
  <c r="FP84" i="17"/>
  <c r="GB84" i="17"/>
  <c r="GN84" i="17"/>
  <c r="GZ84" i="17"/>
  <c r="HL84" i="17"/>
  <c r="HX84" i="17"/>
  <c r="AS84" i="17"/>
  <c r="BE84" i="17"/>
  <c r="BQ84" i="17"/>
  <c r="CC84" i="17"/>
  <c r="CO84" i="17"/>
  <c r="DA84" i="17"/>
  <c r="DM84" i="17"/>
  <c r="DY84" i="17"/>
  <c r="EK84" i="17"/>
  <c r="EW84" i="17"/>
  <c r="FI84" i="17"/>
  <c r="FU84" i="17"/>
  <c r="GG84" i="17"/>
  <c r="GS84" i="17"/>
  <c r="HE84" i="17"/>
  <c r="HQ84" i="17"/>
  <c r="AV84" i="17"/>
  <c r="BH84" i="17"/>
  <c r="BT84" i="17"/>
  <c r="CF84" i="17"/>
  <c r="CR84" i="17"/>
  <c r="DD84" i="17"/>
  <c r="DP84" i="17"/>
  <c r="EB84" i="17"/>
  <c r="EN84" i="17"/>
  <c r="EZ84" i="17"/>
  <c r="FL84" i="17"/>
  <c r="FX84" i="17"/>
  <c r="GJ84" i="17"/>
  <c r="GV84" i="17"/>
  <c r="HH84" i="17"/>
  <c r="HT84" i="17"/>
  <c r="AK84" i="17"/>
  <c r="AW84" i="17"/>
  <c r="BI84" i="17"/>
  <c r="BU84" i="17"/>
  <c r="CG84" i="17"/>
  <c r="CS84" i="17"/>
  <c r="DE84" i="17"/>
  <c r="DQ84" i="17"/>
  <c r="EC84" i="17"/>
  <c r="EO84" i="17"/>
  <c r="FA84" i="17"/>
  <c r="FM84" i="17"/>
  <c r="FY84" i="17"/>
  <c r="GK84" i="17"/>
  <c r="GW84" i="17"/>
  <c r="HI84" i="17"/>
  <c r="HU84" i="17"/>
  <c r="AL84" i="17"/>
  <c r="AX84" i="17"/>
  <c r="BJ84" i="17"/>
  <c r="BV84" i="17"/>
  <c r="CH84" i="17"/>
  <c r="CT84" i="17"/>
  <c r="DF84" i="17"/>
  <c r="DR84" i="17"/>
  <c r="ED84" i="17"/>
  <c r="EP84" i="17"/>
  <c r="FB84" i="17"/>
  <c r="FN84" i="17"/>
  <c r="FZ84" i="17"/>
  <c r="GL84" i="17"/>
  <c r="GX84" i="17"/>
  <c r="HJ84" i="17"/>
  <c r="HV84" i="17"/>
  <c r="BA84" i="17"/>
  <c r="BS84" i="17"/>
  <c r="CN84" i="17"/>
  <c r="DJ84" i="17"/>
  <c r="EE84" i="17"/>
  <c r="EX84" i="17"/>
  <c r="FS84" i="17"/>
  <c r="GO84" i="17"/>
  <c r="HG84" i="17"/>
  <c r="BB84" i="17"/>
  <c r="BW84" i="17"/>
  <c r="CP84" i="17"/>
  <c r="DK84" i="17"/>
  <c r="EG84" i="17"/>
  <c r="EY84" i="17"/>
  <c r="FT84" i="17"/>
  <c r="GP84" i="17"/>
  <c r="HK84" i="17"/>
  <c r="BC84" i="17"/>
  <c r="BY84" i="17"/>
  <c r="CQ84" i="17"/>
  <c r="DL84" i="17"/>
  <c r="EH84" i="17"/>
  <c r="FC84" i="17"/>
  <c r="FV84" i="17"/>
  <c r="GQ84" i="17"/>
  <c r="HM84" i="17"/>
  <c r="BD84" i="17"/>
  <c r="BZ84" i="17"/>
  <c r="CU84" i="17"/>
  <c r="DN84" i="17"/>
  <c r="EI84" i="17"/>
  <c r="FE84" i="17"/>
  <c r="FW84" i="17"/>
  <c r="GR84" i="17"/>
  <c r="HN84" i="17"/>
  <c r="AM84" i="17"/>
  <c r="BF84" i="17"/>
  <c r="CA84" i="17"/>
  <c r="CW84" i="17"/>
  <c r="DO84" i="17"/>
  <c r="EJ84" i="17"/>
  <c r="FF84" i="17"/>
  <c r="GA84" i="17"/>
  <c r="GT84" i="17"/>
  <c r="HO84" i="17"/>
  <c r="AO84" i="17"/>
  <c r="BG84" i="17"/>
  <c r="CB84" i="17"/>
  <c r="CX84" i="17"/>
  <c r="DS84" i="17"/>
  <c r="EL84" i="17"/>
  <c r="FG84" i="17"/>
  <c r="GC84" i="17"/>
  <c r="GU84" i="17"/>
  <c r="HP84" i="17"/>
  <c r="AP84" i="17"/>
  <c r="BK84" i="17"/>
  <c r="CD84" i="17"/>
  <c r="CY84" i="17"/>
  <c r="DU84" i="17"/>
  <c r="EM84" i="17"/>
  <c r="FH84" i="17"/>
  <c r="GD84" i="17"/>
  <c r="GY84" i="17"/>
  <c r="HR84" i="17"/>
  <c r="AQ84" i="17"/>
  <c r="BM84" i="17"/>
  <c r="CE84" i="17"/>
  <c r="CZ84" i="17"/>
  <c r="DV84" i="17"/>
  <c r="EQ84" i="17"/>
  <c r="FJ84" i="17"/>
  <c r="GE84" i="17"/>
  <c r="HA84" i="17"/>
  <c r="HS84" i="17"/>
  <c r="AR84" i="17"/>
  <c r="BN84" i="17"/>
  <c r="CI84" i="17"/>
  <c r="DB84" i="17"/>
  <c r="DW84" i="17"/>
  <c r="ES84" i="17"/>
  <c r="FK84" i="17"/>
  <c r="GF84" i="17"/>
  <c r="HB84" i="17"/>
  <c r="HW84" i="17"/>
  <c r="AT84" i="17"/>
  <c r="BO84" i="17"/>
  <c r="CK84" i="17"/>
  <c r="DC84" i="17"/>
  <c r="DX84" i="17"/>
  <c r="ET84" i="17"/>
  <c r="FO84" i="17"/>
  <c r="GH84" i="17"/>
  <c r="HC84" i="17"/>
  <c r="HY84" i="17"/>
  <c r="AU84" i="17"/>
  <c r="BP84" i="17"/>
  <c r="CL84" i="17"/>
  <c r="DG84" i="17"/>
  <c r="DZ84" i="17"/>
  <c r="EU84" i="17"/>
  <c r="FQ84" i="17"/>
  <c r="GI84" i="17"/>
  <c r="HD84" i="17"/>
  <c r="HZ84" i="17"/>
  <c r="DI84" i="17"/>
  <c r="EA84" i="17"/>
  <c r="EV84" i="17"/>
  <c r="FR84" i="17"/>
  <c r="GM84" i="17"/>
  <c r="HF84" i="17"/>
  <c r="AY84" i="17"/>
  <c r="CM84" i="17"/>
  <c r="BR84" i="17"/>
  <c r="AT72" i="17"/>
  <c r="BF72" i="17"/>
  <c r="BR72" i="17"/>
  <c r="CD72" i="17"/>
  <c r="CP72" i="17"/>
  <c r="DB72" i="17"/>
  <c r="DN72" i="17"/>
  <c r="DZ72" i="17"/>
  <c r="EL72" i="17"/>
  <c r="EX72" i="17"/>
  <c r="FJ72" i="17"/>
  <c r="FV72" i="17"/>
  <c r="GH72" i="17"/>
  <c r="AL72" i="17"/>
  <c r="AX72" i="17"/>
  <c r="BJ72" i="17"/>
  <c r="BV72" i="17"/>
  <c r="CH72" i="17"/>
  <c r="CT72" i="17"/>
  <c r="DF72" i="17"/>
  <c r="DR72" i="17"/>
  <c r="ED72" i="17"/>
  <c r="EP72" i="17"/>
  <c r="FB72" i="17"/>
  <c r="FN72" i="17"/>
  <c r="FZ72" i="17"/>
  <c r="AO72" i="17"/>
  <c r="BA72" i="17"/>
  <c r="BM72" i="17"/>
  <c r="BY72" i="17"/>
  <c r="CK72" i="17"/>
  <c r="CW72" i="17"/>
  <c r="DI72" i="17"/>
  <c r="DU72" i="17"/>
  <c r="EG72" i="17"/>
  <c r="ES72" i="17"/>
  <c r="FE72" i="17"/>
  <c r="FQ72" i="17"/>
  <c r="GC72" i="17"/>
  <c r="GO72" i="17"/>
  <c r="HA72" i="17"/>
  <c r="HM72" i="17"/>
  <c r="HY72" i="17"/>
  <c r="AP72" i="17"/>
  <c r="BB72" i="17"/>
  <c r="BN72" i="17"/>
  <c r="BZ72" i="17"/>
  <c r="CL72" i="17"/>
  <c r="CX72" i="17"/>
  <c r="DJ72" i="17"/>
  <c r="DV72" i="17"/>
  <c r="EH72" i="17"/>
  <c r="ET72" i="17"/>
  <c r="FF72" i="17"/>
  <c r="FR72" i="17"/>
  <c r="GD72" i="17"/>
  <c r="GP72" i="17"/>
  <c r="HB72" i="17"/>
  <c r="HN72" i="17"/>
  <c r="HZ72" i="17"/>
  <c r="AQ72" i="17"/>
  <c r="BC72" i="17"/>
  <c r="BO72" i="17"/>
  <c r="CA72" i="17"/>
  <c r="CM72" i="17"/>
  <c r="CY72" i="17"/>
  <c r="DK72" i="17"/>
  <c r="DW72" i="17"/>
  <c r="EI72" i="17"/>
  <c r="EU72" i="17"/>
  <c r="FG72" i="17"/>
  <c r="FS72" i="17"/>
  <c r="GE72" i="17"/>
  <c r="GQ72" i="17"/>
  <c r="HC72" i="17"/>
  <c r="HO72" i="17"/>
  <c r="AR72" i="17"/>
  <c r="BD72" i="17"/>
  <c r="BP72" i="17"/>
  <c r="CB72" i="17"/>
  <c r="CN72" i="17"/>
  <c r="CZ72" i="17"/>
  <c r="DL72" i="17"/>
  <c r="DX72" i="17"/>
  <c r="EJ72" i="17"/>
  <c r="EV72" i="17"/>
  <c r="FH72" i="17"/>
  <c r="FT72" i="17"/>
  <c r="GF72" i="17"/>
  <c r="GR72" i="17"/>
  <c r="HD72" i="17"/>
  <c r="HP72" i="17"/>
  <c r="AN72" i="17"/>
  <c r="BL72" i="17"/>
  <c r="CJ72" i="17"/>
  <c r="DH72" i="17"/>
  <c r="EF72" i="17"/>
  <c r="FD72" i="17"/>
  <c r="GB72" i="17"/>
  <c r="GW72" i="17"/>
  <c r="HQ72" i="17"/>
  <c r="AS72" i="17"/>
  <c r="AU72" i="17"/>
  <c r="BS72" i="17"/>
  <c r="CQ72" i="17"/>
  <c r="DO72" i="17"/>
  <c r="EM72" i="17"/>
  <c r="FK72" i="17"/>
  <c r="GI72" i="17"/>
  <c r="GY72" i="17"/>
  <c r="HS72" i="17"/>
  <c r="AV72" i="17"/>
  <c r="BT72" i="17"/>
  <c r="CR72" i="17"/>
  <c r="DP72" i="17"/>
  <c r="EN72" i="17"/>
  <c r="FL72" i="17"/>
  <c r="GJ72" i="17"/>
  <c r="GZ72" i="17"/>
  <c r="HT72" i="17"/>
  <c r="AW72" i="17"/>
  <c r="BU72" i="17"/>
  <c r="CS72" i="17"/>
  <c r="DQ72" i="17"/>
  <c r="EO72" i="17"/>
  <c r="FM72" i="17"/>
  <c r="GK72" i="17"/>
  <c r="HE72" i="17"/>
  <c r="HU72" i="17"/>
  <c r="AY72" i="17"/>
  <c r="BW72" i="17"/>
  <c r="CU72" i="17"/>
  <c r="DS72" i="17"/>
  <c r="EQ72" i="17"/>
  <c r="FO72" i="17"/>
  <c r="GL72" i="17"/>
  <c r="HF72" i="17"/>
  <c r="HV72" i="17"/>
  <c r="BE72" i="17"/>
  <c r="CC72" i="17"/>
  <c r="DA72" i="17"/>
  <c r="DY72" i="17"/>
  <c r="EW72" i="17"/>
  <c r="FU72" i="17"/>
  <c r="GN72" i="17"/>
  <c r="HH72" i="17"/>
  <c r="HX72" i="17"/>
  <c r="BG72" i="17"/>
  <c r="CE72" i="17"/>
  <c r="DC72" i="17"/>
  <c r="EA72" i="17"/>
  <c r="EY72" i="17"/>
  <c r="FW72" i="17"/>
  <c r="GS72" i="17"/>
  <c r="HI72" i="17"/>
  <c r="AK72" i="17"/>
  <c r="BI72" i="17"/>
  <c r="CG72" i="17"/>
  <c r="DE72" i="17"/>
  <c r="EC72" i="17"/>
  <c r="FA72" i="17"/>
  <c r="FY72" i="17"/>
  <c r="GU72" i="17"/>
  <c r="HK72" i="17"/>
  <c r="AM72" i="17"/>
  <c r="BK72" i="17"/>
  <c r="CI72" i="17"/>
  <c r="DG72" i="17"/>
  <c r="EE72" i="17"/>
  <c r="FC72" i="17"/>
  <c r="GA72" i="17"/>
  <c r="GV72" i="17"/>
  <c r="HL72" i="17"/>
  <c r="CF72" i="17"/>
  <c r="FX72" i="17"/>
  <c r="CO72" i="17"/>
  <c r="GG72" i="17"/>
  <c r="CV72" i="17"/>
  <c r="GM72" i="17"/>
  <c r="DD72" i="17"/>
  <c r="GT72" i="17"/>
  <c r="DM72" i="17"/>
  <c r="GX72" i="17"/>
  <c r="DT72" i="17"/>
  <c r="HG72" i="17"/>
  <c r="EB72" i="17"/>
  <c r="HJ72" i="17"/>
  <c r="EK72" i="17"/>
  <c r="HR72" i="17"/>
  <c r="AZ72" i="17"/>
  <c r="ER72" i="17"/>
  <c r="HW72" i="17"/>
  <c r="BH72" i="17"/>
  <c r="EZ72" i="17"/>
  <c r="BQ72" i="17"/>
  <c r="FI72" i="17"/>
  <c r="BX72" i="17"/>
  <c r="FP72" i="17"/>
  <c r="AR60" i="17"/>
  <c r="BD60" i="17"/>
  <c r="BP60" i="17"/>
  <c r="CB60" i="17"/>
  <c r="CN60" i="17"/>
  <c r="CZ60" i="17"/>
  <c r="DL60" i="17"/>
  <c r="DX60" i="17"/>
  <c r="AL60" i="17"/>
  <c r="AX60" i="17"/>
  <c r="BJ60" i="17"/>
  <c r="BV60" i="17"/>
  <c r="CH60" i="17"/>
  <c r="CT60" i="17"/>
  <c r="DF60" i="17"/>
  <c r="DR60" i="17"/>
  <c r="ED60" i="17"/>
  <c r="EP60" i="17"/>
  <c r="FB60" i="17"/>
  <c r="FN60" i="17"/>
  <c r="FZ60" i="17"/>
  <c r="GL60" i="17"/>
  <c r="GX60" i="17"/>
  <c r="HJ60" i="17"/>
  <c r="HV60" i="17"/>
  <c r="AM60" i="17"/>
  <c r="AY60" i="17"/>
  <c r="BK60" i="17"/>
  <c r="BW60" i="17"/>
  <c r="CI60" i="17"/>
  <c r="CU60" i="17"/>
  <c r="DG60" i="17"/>
  <c r="DS60" i="17"/>
  <c r="AN60" i="17"/>
  <c r="AZ60" i="17"/>
  <c r="BL60" i="17"/>
  <c r="BX60" i="17"/>
  <c r="CJ60" i="17"/>
  <c r="CV60" i="17"/>
  <c r="DH60" i="17"/>
  <c r="DT60" i="17"/>
  <c r="EF60" i="17"/>
  <c r="ER60" i="17"/>
  <c r="FD60" i="17"/>
  <c r="FP60" i="17"/>
  <c r="GB60" i="17"/>
  <c r="GN60" i="17"/>
  <c r="GZ60" i="17"/>
  <c r="HL60" i="17"/>
  <c r="HX60" i="17"/>
  <c r="AO60" i="17"/>
  <c r="BA60" i="17"/>
  <c r="BM60" i="17"/>
  <c r="BY60" i="17"/>
  <c r="CK60" i="17"/>
  <c r="CW60" i="17"/>
  <c r="DI60" i="17"/>
  <c r="DU60" i="17"/>
  <c r="EG60" i="17"/>
  <c r="ES60" i="17"/>
  <c r="FE60" i="17"/>
  <c r="FQ60" i="17"/>
  <c r="GC60" i="17"/>
  <c r="GO60" i="17"/>
  <c r="HA60" i="17"/>
  <c r="HM60" i="17"/>
  <c r="HY60" i="17"/>
  <c r="AK60" i="17"/>
  <c r="BG60" i="17"/>
  <c r="CC60" i="17"/>
  <c r="CX60" i="17"/>
  <c r="DP60" i="17"/>
  <c r="EJ60" i="17"/>
  <c r="EY60" i="17"/>
  <c r="FO60" i="17"/>
  <c r="GF60" i="17"/>
  <c r="GU60" i="17"/>
  <c r="HK60" i="17"/>
  <c r="AP60" i="17"/>
  <c r="BH60" i="17"/>
  <c r="CD60" i="17"/>
  <c r="CY60" i="17"/>
  <c r="DQ60" i="17"/>
  <c r="EK60" i="17"/>
  <c r="EZ60" i="17"/>
  <c r="FR60" i="17"/>
  <c r="GG60" i="17"/>
  <c r="GV60" i="17"/>
  <c r="HN60" i="17"/>
  <c r="AQ60" i="17"/>
  <c r="BI60" i="17"/>
  <c r="CE60" i="17"/>
  <c r="DA60" i="17"/>
  <c r="DV60" i="17"/>
  <c r="EL60" i="17"/>
  <c r="FA60" i="17"/>
  <c r="FS60" i="17"/>
  <c r="GH60" i="17"/>
  <c r="GW60" i="17"/>
  <c r="HO60" i="17"/>
  <c r="AS60" i="17"/>
  <c r="BN60" i="17"/>
  <c r="CF60" i="17"/>
  <c r="DB60" i="17"/>
  <c r="DW60" i="17"/>
  <c r="EM60" i="17"/>
  <c r="FC60" i="17"/>
  <c r="FT60" i="17"/>
  <c r="GI60" i="17"/>
  <c r="GY60" i="17"/>
  <c r="HP60" i="17"/>
  <c r="AT60" i="17"/>
  <c r="BO60" i="17"/>
  <c r="CG60" i="17"/>
  <c r="DC60" i="17"/>
  <c r="DY60" i="17"/>
  <c r="EN60" i="17"/>
  <c r="FF60" i="17"/>
  <c r="FU60" i="17"/>
  <c r="GJ60" i="17"/>
  <c r="HB60" i="17"/>
  <c r="HQ60" i="17"/>
  <c r="AU60" i="17"/>
  <c r="BQ60" i="17"/>
  <c r="CL60" i="17"/>
  <c r="DD60" i="17"/>
  <c r="DZ60" i="17"/>
  <c r="EO60" i="17"/>
  <c r="FG60" i="17"/>
  <c r="FV60" i="17"/>
  <c r="GK60" i="17"/>
  <c r="HC60" i="17"/>
  <c r="HR60" i="17"/>
  <c r="AV60" i="17"/>
  <c r="BR60" i="17"/>
  <c r="CM60" i="17"/>
  <c r="DE60" i="17"/>
  <c r="EA60" i="17"/>
  <c r="EQ60" i="17"/>
  <c r="FH60" i="17"/>
  <c r="FW60" i="17"/>
  <c r="GM60" i="17"/>
  <c r="HD60" i="17"/>
  <c r="HS60" i="17"/>
  <c r="AW60" i="17"/>
  <c r="BS60" i="17"/>
  <c r="CO60" i="17"/>
  <c r="DJ60" i="17"/>
  <c r="EB60" i="17"/>
  <c r="ET60" i="17"/>
  <c r="FI60" i="17"/>
  <c r="FX60" i="17"/>
  <c r="GP60" i="17"/>
  <c r="HE60" i="17"/>
  <c r="HT60" i="17"/>
  <c r="BB60" i="17"/>
  <c r="BT60" i="17"/>
  <c r="CP60" i="17"/>
  <c r="DK60" i="17"/>
  <c r="EC60" i="17"/>
  <c r="EU60" i="17"/>
  <c r="FJ60" i="17"/>
  <c r="FY60" i="17"/>
  <c r="GQ60" i="17"/>
  <c r="HF60" i="17"/>
  <c r="HU60" i="17"/>
  <c r="BC60" i="17"/>
  <c r="BU60" i="17"/>
  <c r="CQ60" i="17"/>
  <c r="DM60" i="17"/>
  <c r="EE60" i="17"/>
  <c r="EV60" i="17"/>
  <c r="FK60" i="17"/>
  <c r="GA60" i="17"/>
  <c r="GR60" i="17"/>
  <c r="HG60" i="17"/>
  <c r="HW60" i="17"/>
  <c r="BE60" i="17"/>
  <c r="BZ60" i="17"/>
  <c r="CR60" i="17"/>
  <c r="DN60" i="17"/>
  <c r="EH60" i="17"/>
  <c r="EW60" i="17"/>
  <c r="FL60" i="17"/>
  <c r="GD60" i="17"/>
  <c r="GS60" i="17"/>
  <c r="HH60" i="17"/>
  <c r="HZ60" i="17"/>
  <c r="GT60" i="17"/>
  <c r="HI60" i="17"/>
  <c r="BF60" i="17"/>
  <c r="CA60" i="17"/>
  <c r="CS60" i="17"/>
  <c r="DO60" i="17"/>
  <c r="EI60" i="17"/>
  <c r="EX60" i="17"/>
  <c r="FM60" i="17"/>
  <c r="GE60" i="17"/>
  <c r="AQ48" i="17"/>
  <c r="BC48" i="17"/>
  <c r="BO48" i="17"/>
  <c r="CA48" i="17"/>
  <c r="CM48" i="17"/>
  <c r="CY48" i="17"/>
  <c r="DK48" i="17"/>
  <c r="DW48" i="17"/>
  <c r="EI48" i="17"/>
  <c r="EU48" i="17"/>
  <c r="FG48" i="17"/>
  <c r="FS48" i="17"/>
  <c r="GE48" i="17"/>
  <c r="GQ48" i="17"/>
  <c r="HC48" i="17"/>
  <c r="HO48" i="17"/>
  <c r="AV48" i="17"/>
  <c r="BH48" i="17"/>
  <c r="BT48" i="17"/>
  <c r="CF48" i="17"/>
  <c r="CR48" i="17"/>
  <c r="DD48" i="17"/>
  <c r="DP48" i="17"/>
  <c r="EB48" i="17"/>
  <c r="EN48" i="17"/>
  <c r="EZ48" i="17"/>
  <c r="FL48" i="17"/>
  <c r="FX48" i="17"/>
  <c r="GJ48" i="17"/>
  <c r="GV48" i="17"/>
  <c r="HH48" i="17"/>
  <c r="HT48" i="17"/>
  <c r="AO48" i="17"/>
  <c r="BD48" i="17"/>
  <c r="BR48" i="17"/>
  <c r="CG48" i="17"/>
  <c r="CU48" i="17"/>
  <c r="DI48" i="17"/>
  <c r="DX48" i="17"/>
  <c r="EL48" i="17"/>
  <c r="FA48" i="17"/>
  <c r="FO48" i="17"/>
  <c r="GC48" i="17"/>
  <c r="GR48" i="17"/>
  <c r="HF48" i="17"/>
  <c r="HU48" i="17"/>
  <c r="AT48" i="17"/>
  <c r="BI48" i="17"/>
  <c r="BW48" i="17"/>
  <c r="CK48" i="17"/>
  <c r="CZ48" i="17"/>
  <c r="DN48" i="17"/>
  <c r="EC48" i="17"/>
  <c r="EQ48" i="17"/>
  <c r="FE48" i="17"/>
  <c r="FT48" i="17"/>
  <c r="GH48" i="17"/>
  <c r="GW48" i="17"/>
  <c r="HK48" i="17"/>
  <c r="HY48" i="17"/>
  <c r="AU48" i="17"/>
  <c r="BJ48" i="17"/>
  <c r="BX48" i="17"/>
  <c r="CL48" i="17"/>
  <c r="DA48" i="17"/>
  <c r="DO48" i="17"/>
  <c r="ED48" i="17"/>
  <c r="ER48" i="17"/>
  <c r="FF48" i="17"/>
  <c r="FU48" i="17"/>
  <c r="GI48" i="17"/>
  <c r="GX48" i="17"/>
  <c r="HL48" i="17"/>
  <c r="HZ48" i="17"/>
  <c r="AZ48" i="17"/>
  <c r="BS48" i="17"/>
  <c r="CN48" i="17"/>
  <c r="DF48" i="17"/>
  <c r="DY48" i="17"/>
  <c r="ES48" i="17"/>
  <c r="FK48" i="17"/>
  <c r="GD48" i="17"/>
  <c r="GY48" i="17"/>
  <c r="HQ48" i="17"/>
  <c r="BA48" i="17"/>
  <c r="BU48" i="17"/>
  <c r="CO48" i="17"/>
  <c r="DG48" i="17"/>
  <c r="DZ48" i="17"/>
  <c r="ET48" i="17"/>
  <c r="FM48" i="17"/>
  <c r="GF48" i="17"/>
  <c r="GZ48" i="17"/>
  <c r="HR48" i="17"/>
  <c r="AK48" i="17"/>
  <c r="BB48" i="17"/>
  <c r="BV48" i="17"/>
  <c r="CP48" i="17"/>
  <c r="DH48" i="17"/>
  <c r="EA48" i="17"/>
  <c r="EV48" i="17"/>
  <c r="FN48" i="17"/>
  <c r="GG48" i="17"/>
  <c r="HA48" i="17"/>
  <c r="HS48" i="17"/>
  <c r="AL48" i="17"/>
  <c r="BE48" i="17"/>
  <c r="BY48" i="17"/>
  <c r="CQ48" i="17"/>
  <c r="DJ48" i="17"/>
  <c r="EE48" i="17"/>
  <c r="EW48" i="17"/>
  <c r="FP48" i="17"/>
  <c r="GK48" i="17"/>
  <c r="HB48" i="17"/>
  <c r="HV48" i="17"/>
  <c r="AM48" i="17"/>
  <c r="BF48" i="17"/>
  <c r="BZ48" i="17"/>
  <c r="CS48" i="17"/>
  <c r="DL48" i="17"/>
  <c r="EF48" i="17"/>
  <c r="EX48" i="17"/>
  <c r="FQ48" i="17"/>
  <c r="GL48" i="17"/>
  <c r="HD48" i="17"/>
  <c r="HW48" i="17"/>
  <c r="AN48" i="17"/>
  <c r="BG48" i="17"/>
  <c r="CB48" i="17"/>
  <c r="CT48" i="17"/>
  <c r="DM48" i="17"/>
  <c r="EG48" i="17"/>
  <c r="EY48" i="17"/>
  <c r="FR48" i="17"/>
  <c r="GM48" i="17"/>
  <c r="HE48" i="17"/>
  <c r="HX48" i="17"/>
  <c r="AP48" i="17"/>
  <c r="BK48" i="17"/>
  <c r="CC48" i="17"/>
  <c r="CV48" i="17"/>
  <c r="DQ48" i="17"/>
  <c r="EH48" i="17"/>
  <c r="FB48" i="17"/>
  <c r="FV48" i="17"/>
  <c r="GN48" i="17"/>
  <c r="HG48" i="17"/>
  <c r="AR48" i="17"/>
  <c r="BL48" i="17"/>
  <c r="CD48" i="17"/>
  <c r="CW48" i="17"/>
  <c r="DR48" i="17"/>
  <c r="EJ48" i="17"/>
  <c r="FC48" i="17"/>
  <c r="FW48" i="17"/>
  <c r="GO48" i="17"/>
  <c r="HI48" i="17"/>
  <c r="AS48" i="17"/>
  <c r="BM48" i="17"/>
  <c r="CE48" i="17"/>
  <c r="CX48" i="17"/>
  <c r="DS48" i="17"/>
  <c r="EK48" i="17"/>
  <c r="FD48" i="17"/>
  <c r="FY48" i="17"/>
  <c r="GP48" i="17"/>
  <c r="HJ48" i="17"/>
  <c r="AW48" i="17"/>
  <c r="BN48" i="17"/>
  <c r="CH48" i="17"/>
  <c r="DB48" i="17"/>
  <c r="DT48" i="17"/>
  <c r="EM48" i="17"/>
  <c r="FH48" i="17"/>
  <c r="FZ48" i="17"/>
  <c r="GS48" i="17"/>
  <c r="HM48" i="17"/>
  <c r="AX48" i="17"/>
  <c r="BP48" i="17"/>
  <c r="CI48" i="17"/>
  <c r="DC48" i="17"/>
  <c r="DU48" i="17"/>
  <c r="EO48" i="17"/>
  <c r="FI48" i="17"/>
  <c r="GA48" i="17"/>
  <c r="GT48" i="17"/>
  <c r="HN48" i="17"/>
  <c r="DV48" i="17"/>
  <c r="EP48" i="17"/>
  <c r="FJ48" i="17"/>
  <c r="GB48" i="17"/>
  <c r="GU48" i="17"/>
  <c r="HP48" i="17"/>
  <c r="AY48" i="17"/>
  <c r="BQ48" i="17"/>
  <c r="CJ48" i="17"/>
  <c r="DE48" i="17"/>
  <c r="AU36" i="17"/>
  <c r="BG36" i="17"/>
  <c r="BS36" i="17"/>
  <c r="CE36" i="17"/>
  <c r="CQ36" i="17"/>
  <c r="DC36" i="17"/>
  <c r="DO36" i="17"/>
  <c r="EA36" i="17"/>
  <c r="EM36" i="17"/>
  <c r="EY36" i="17"/>
  <c r="FK36" i="17"/>
  <c r="FW36" i="17"/>
  <c r="GI36" i="17"/>
  <c r="GU36" i="17"/>
  <c r="HG36" i="17"/>
  <c r="HS36" i="17"/>
  <c r="AM36" i="17"/>
  <c r="AY36" i="17"/>
  <c r="BK36" i="17"/>
  <c r="BW36" i="17"/>
  <c r="CI36" i="17"/>
  <c r="CU36" i="17"/>
  <c r="DG36" i="17"/>
  <c r="DS36" i="17"/>
  <c r="EE36" i="17"/>
  <c r="EQ36" i="17"/>
  <c r="FC36" i="17"/>
  <c r="FO36" i="17"/>
  <c r="GA36" i="17"/>
  <c r="GM36" i="17"/>
  <c r="GY36" i="17"/>
  <c r="HK36" i="17"/>
  <c r="HW36" i="17"/>
  <c r="AL36" i="17"/>
  <c r="BA36" i="17"/>
  <c r="BO36" i="17"/>
  <c r="CC36" i="17"/>
  <c r="CR36" i="17"/>
  <c r="DF36" i="17"/>
  <c r="DU36" i="17"/>
  <c r="EI36" i="17"/>
  <c r="EW36" i="17"/>
  <c r="FL36" i="17"/>
  <c r="FZ36" i="17"/>
  <c r="GO36" i="17"/>
  <c r="HC36" i="17"/>
  <c r="HQ36" i="17"/>
  <c r="AP36" i="17"/>
  <c r="BD36" i="17"/>
  <c r="BR36" i="17"/>
  <c r="CG36" i="17"/>
  <c r="CV36" i="17"/>
  <c r="DJ36" i="17"/>
  <c r="DX36" i="17"/>
  <c r="EL36" i="17"/>
  <c r="FA36" i="17"/>
  <c r="FP36" i="17"/>
  <c r="GD36" i="17"/>
  <c r="GR36" i="17"/>
  <c r="HF36" i="17"/>
  <c r="HU36" i="17"/>
  <c r="AQ36" i="17"/>
  <c r="BE36" i="17"/>
  <c r="BT36" i="17"/>
  <c r="CH36" i="17"/>
  <c r="CW36" i="17"/>
  <c r="DK36" i="17"/>
  <c r="DY36" i="17"/>
  <c r="EN36" i="17"/>
  <c r="FB36" i="17"/>
  <c r="FQ36" i="17"/>
  <c r="GE36" i="17"/>
  <c r="GS36" i="17"/>
  <c r="HH36" i="17"/>
  <c r="HV36" i="17"/>
  <c r="AV36" i="17"/>
  <c r="AW36" i="17"/>
  <c r="BL36" i="17"/>
  <c r="BZ36" i="17"/>
  <c r="CN36" i="17"/>
  <c r="DB36" i="17"/>
  <c r="DQ36" i="17"/>
  <c r="EF36" i="17"/>
  <c r="ET36" i="17"/>
  <c r="FH36" i="17"/>
  <c r="FV36" i="17"/>
  <c r="GK36" i="17"/>
  <c r="GZ36" i="17"/>
  <c r="HN36" i="17"/>
  <c r="AZ36" i="17"/>
  <c r="BV36" i="17"/>
  <c r="CP36" i="17"/>
  <c r="DM36" i="17"/>
  <c r="EH36" i="17"/>
  <c r="FE36" i="17"/>
  <c r="FY36" i="17"/>
  <c r="GV36" i="17"/>
  <c r="HP36" i="17"/>
  <c r="BC36" i="17"/>
  <c r="BY36" i="17"/>
  <c r="CT36" i="17"/>
  <c r="DP36" i="17"/>
  <c r="EK36" i="17"/>
  <c r="FG36" i="17"/>
  <c r="GC36" i="17"/>
  <c r="GX36" i="17"/>
  <c r="HT36" i="17"/>
  <c r="BH36" i="17"/>
  <c r="CB36" i="17"/>
  <c r="CY36" i="17"/>
  <c r="DT36" i="17"/>
  <c r="EP36" i="17"/>
  <c r="FJ36" i="17"/>
  <c r="GG36" i="17"/>
  <c r="HB36" i="17"/>
  <c r="HY36" i="17"/>
  <c r="AO36" i="17"/>
  <c r="BM36" i="17"/>
  <c r="CJ36" i="17"/>
  <c r="DD36" i="17"/>
  <c r="DZ36" i="17"/>
  <c r="EU36" i="17"/>
  <c r="FR36" i="17"/>
  <c r="GL36" i="17"/>
  <c r="HI36" i="17"/>
  <c r="AR36" i="17"/>
  <c r="BN36" i="17"/>
  <c r="CK36" i="17"/>
  <c r="DE36" i="17"/>
  <c r="EB36" i="17"/>
  <c r="EV36" i="17"/>
  <c r="FS36" i="17"/>
  <c r="GN36" i="17"/>
  <c r="HJ36" i="17"/>
  <c r="BU36" i="17"/>
  <c r="DH36" i="17"/>
  <c r="ER36" i="17"/>
  <c r="GB36" i="17"/>
  <c r="HM36" i="17"/>
  <c r="AK36" i="17"/>
  <c r="BX36" i="17"/>
  <c r="DI36" i="17"/>
  <c r="ES36" i="17"/>
  <c r="GF36" i="17"/>
  <c r="HO36" i="17"/>
  <c r="AN36" i="17"/>
  <c r="CA36" i="17"/>
  <c r="DL36" i="17"/>
  <c r="EX36" i="17"/>
  <c r="GH36" i="17"/>
  <c r="HR36" i="17"/>
  <c r="AS36" i="17"/>
  <c r="CD36" i="17"/>
  <c r="DN36" i="17"/>
  <c r="EZ36" i="17"/>
  <c r="GJ36" i="17"/>
  <c r="HX36" i="17"/>
  <c r="AT36" i="17"/>
  <c r="CF36" i="17"/>
  <c r="DR36" i="17"/>
  <c r="FD36" i="17"/>
  <c r="GP36" i="17"/>
  <c r="HZ36" i="17"/>
  <c r="AX36" i="17"/>
  <c r="CL36" i="17"/>
  <c r="DV36" i="17"/>
  <c r="FF36" i="17"/>
  <c r="GQ36" i="17"/>
  <c r="BB36" i="17"/>
  <c r="CM36" i="17"/>
  <c r="DW36" i="17"/>
  <c r="FI36" i="17"/>
  <c r="GT36" i="17"/>
  <c r="BF36" i="17"/>
  <c r="CO36" i="17"/>
  <c r="EC36" i="17"/>
  <c r="FM36" i="17"/>
  <c r="GW36" i="17"/>
  <c r="BI36" i="17"/>
  <c r="CS36" i="17"/>
  <c r="ED36" i="17"/>
  <c r="FN36" i="17"/>
  <c r="HA36" i="17"/>
  <c r="BJ36" i="17"/>
  <c r="CX36" i="17"/>
  <c r="EG36" i="17"/>
  <c r="FT36" i="17"/>
  <c r="HD36" i="17"/>
  <c r="BP36" i="17"/>
  <c r="CZ36" i="17"/>
  <c r="EJ36" i="17"/>
  <c r="FU36" i="17"/>
  <c r="HE36" i="17"/>
  <c r="BQ36" i="17"/>
  <c r="DA36" i="17"/>
  <c r="EO36" i="17"/>
  <c r="FX36" i="17"/>
  <c r="HL36" i="17"/>
  <c r="AQ24" i="17"/>
  <c r="BC24" i="17"/>
  <c r="BO24" i="17"/>
  <c r="CA24" i="17"/>
  <c r="CM24" i="17"/>
  <c r="CY24" i="17"/>
  <c r="DK24" i="17"/>
  <c r="DW24" i="17"/>
  <c r="EI24" i="17"/>
  <c r="EU24" i="17"/>
  <c r="FG24" i="17"/>
  <c r="FS24" i="17"/>
  <c r="GE24" i="17"/>
  <c r="GQ24" i="17"/>
  <c r="HC24" i="17"/>
  <c r="HO24" i="17"/>
  <c r="AT24" i="17"/>
  <c r="BF24" i="17"/>
  <c r="BR24" i="17"/>
  <c r="CD24" i="17"/>
  <c r="CP24" i="17"/>
  <c r="DB24" i="17"/>
  <c r="DN24" i="17"/>
  <c r="AU24" i="17"/>
  <c r="BG24" i="17"/>
  <c r="BS24" i="17"/>
  <c r="CE24" i="17"/>
  <c r="CQ24" i="17"/>
  <c r="DC24" i="17"/>
  <c r="DO24" i="17"/>
  <c r="EA24" i="17"/>
  <c r="EM24" i="17"/>
  <c r="EY24" i="17"/>
  <c r="FK24" i="17"/>
  <c r="FW24" i="17"/>
  <c r="GI24" i="17"/>
  <c r="GU24" i="17"/>
  <c r="HG24" i="17"/>
  <c r="HS24" i="17"/>
  <c r="AV24" i="17"/>
  <c r="BK24" i="17"/>
  <c r="BZ24" i="17"/>
  <c r="CR24" i="17"/>
  <c r="DG24" i="17"/>
  <c r="DV24" i="17"/>
  <c r="EK24" i="17"/>
  <c r="EZ24" i="17"/>
  <c r="FN24" i="17"/>
  <c r="GB24" i="17"/>
  <c r="GP24" i="17"/>
  <c r="HE24" i="17"/>
  <c r="HT24" i="17"/>
  <c r="AY24" i="17"/>
  <c r="BN24" i="17"/>
  <c r="CF24" i="17"/>
  <c r="CU24" i="17"/>
  <c r="DJ24" i="17"/>
  <c r="DZ24" i="17"/>
  <c r="EO24" i="17"/>
  <c r="FC24" i="17"/>
  <c r="FQ24" i="17"/>
  <c r="GF24" i="17"/>
  <c r="GT24" i="17"/>
  <c r="HI24" i="17"/>
  <c r="HW24" i="17"/>
  <c r="AK24" i="17"/>
  <c r="AZ24" i="17"/>
  <c r="BP24" i="17"/>
  <c r="CG24" i="17"/>
  <c r="CV24" i="17"/>
  <c r="DL24" i="17"/>
  <c r="EB24" i="17"/>
  <c r="EP24" i="17"/>
  <c r="FD24" i="17"/>
  <c r="FR24" i="17"/>
  <c r="GG24" i="17"/>
  <c r="GV24" i="17"/>
  <c r="HJ24" i="17"/>
  <c r="HX24" i="17"/>
  <c r="AO24" i="17"/>
  <c r="BJ24" i="17"/>
  <c r="CH24" i="17"/>
  <c r="DA24" i="17"/>
  <c r="DU24" i="17"/>
  <c r="EQ24" i="17"/>
  <c r="FI24" i="17"/>
  <c r="GA24" i="17"/>
  <c r="GW24" i="17"/>
  <c r="HN24" i="17"/>
  <c r="AX24" i="17"/>
  <c r="BU24" i="17"/>
  <c r="CN24" i="17"/>
  <c r="DI24" i="17"/>
  <c r="EE24" i="17"/>
  <c r="EW24" i="17"/>
  <c r="FP24" i="17"/>
  <c r="GK24" i="17"/>
  <c r="HB24" i="17"/>
  <c r="HV24" i="17"/>
  <c r="BA24" i="17"/>
  <c r="BV24" i="17"/>
  <c r="CO24" i="17"/>
  <c r="DM24" i="17"/>
  <c r="EF24" i="17"/>
  <c r="EX24" i="17"/>
  <c r="FT24" i="17"/>
  <c r="GL24" i="17"/>
  <c r="HD24" i="17"/>
  <c r="HY24" i="17"/>
  <c r="BD24" i="17"/>
  <c r="BX24" i="17"/>
  <c r="CT24" i="17"/>
  <c r="DQ24" i="17"/>
  <c r="EH24" i="17"/>
  <c r="FB24" i="17"/>
  <c r="FV24" i="17"/>
  <c r="GN24" i="17"/>
  <c r="HH24" i="17"/>
  <c r="AM24" i="17"/>
  <c r="BH24" i="17"/>
  <c r="CB24" i="17"/>
  <c r="CX24" i="17"/>
  <c r="DS24" i="17"/>
  <c r="EL24" i="17"/>
  <c r="FF24" i="17"/>
  <c r="FY24" i="17"/>
  <c r="GR24" i="17"/>
  <c r="HL24" i="17"/>
  <c r="AL24" i="17"/>
  <c r="BT24" i="17"/>
  <c r="DE24" i="17"/>
  <c r="EN24" i="17"/>
  <c r="FU24" i="17"/>
  <c r="GZ24" i="17"/>
  <c r="AP24" i="17"/>
  <c r="BY24" i="17"/>
  <c r="DH24" i="17"/>
  <c r="ES24" i="17"/>
  <c r="FZ24" i="17"/>
  <c r="HF24" i="17"/>
  <c r="AS24" i="17"/>
  <c r="CI24" i="17"/>
  <c r="DR24" i="17"/>
  <c r="EV24" i="17"/>
  <c r="GD24" i="17"/>
  <c r="HM24" i="17"/>
  <c r="AW24" i="17"/>
  <c r="CJ24" i="17"/>
  <c r="DT24" i="17"/>
  <c r="FA24" i="17"/>
  <c r="GH24" i="17"/>
  <c r="HP24" i="17"/>
  <c r="BE24" i="17"/>
  <c r="CL24" i="17"/>
  <c r="DY24" i="17"/>
  <c r="FH24" i="17"/>
  <c r="GM24" i="17"/>
  <c r="HR24" i="17"/>
  <c r="BL24" i="17"/>
  <c r="CW24" i="17"/>
  <c r="ED24" i="17"/>
  <c r="FL24" i="17"/>
  <c r="GS24" i="17"/>
  <c r="HZ24" i="17"/>
  <c r="BW24" i="17"/>
  <c r="ER24" i="17"/>
  <c r="HA24" i="17"/>
  <c r="CS24" i="17"/>
  <c r="FJ24" i="17"/>
  <c r="HU24" i="17"/>
  <c r="DD24" i="17"/>
  <c r="FO24" i="17"/>
  <c r="AN24" i="17"/>
  <c r="EC24" i="17"/>
  <c r="HK24" i="17"/>
  <c r="AR24" i="17"/>
  <c r="EG24" i="17"/>
  <c r="HQ24" i="17"/>
  <c r="BB24" i="17"/>
  <c r="EJ24" i="17"/>
  <c r="BI24" i="17"/>
  <c r="ET24" i="17"/>
  <c r="BM24" i="17"/>
  <c r="FE24" i="17"/>
  <c r="BQ24" i="17"/>
  <c r="FM24" i="17"/>
  <c r="CC24" i="17"/>
  <c r="FX24" i="17"/>
  <c r="CK24" i="17"/>
  <c r="GC24" i="17"/>
  <c r="CZ24" i="17"/>
  <c r="GJ24" i="17"/>
  <c r="DF24" i="17"/>
  <c r="GO24" i="17"/>
  <c r="DP24" i="17"/>
  <c r="GX24" i="17"/>
  <c r="DX24" i="17"/>
  <c r="GY24" i="17"/>
  <c r="AK67" i="17"/>
  <c r="AW67" i="17"/>
  <c r="BI67" i="17"/>
  <c r="BU67" i="17"/>
  <c r="CG67" i="17"/>
  <c r="CS67" i="17"/>
  <c r="DE67" i="17"/>
  <c r="DQ67" i="17"/>
  <c r="EC67" i="17"/>
  <c r="EO67" i="17"/>
  <c r="FA67" i="17"/>
  <c r="FM67" i="17"/>
  <c r="FY67" i="17"/>
  <c r="GK67" i="17"/>
  <c r="GW67" i="17"/>
  <c r="HI67" i="17"/>
  <c r="HU67" i="17"/>
  <c r="AN67" i="17"/>
  <c r="AZ67" i="17"/>
  <c r="BL67" i="17"/>
  <c r="BX67" i="17"/>
  <c r="CJ67" i="17"/>
  <c r="CV67" i="17"/>
  <c r="DH67" i="17"/>
  <c r="DT67" i="17"/>
  <c r="EF67" i="17"/>
  <c r="ER67" i="17"/>
  <c r="FD67" i="17"/>
  <c r="FP67" i="17"/>
  <c r="GB67" i="17"/>
  <c r="GN67" i="17"/>
  <c r="GZ67" i="17"/>
  <c r="HL67" i="17"/>
  <c r="HX67" i="17"/>
  <c r="AS67" i="17"/>
  <c r="BE67" i="17"/>
  <c r="BQ67" i="17"/>
  <c r="CC67" i="17"/>
  <c r="CO67" i="17"/>
  <c r="DA67" i="17"/>
  <c r="DM67" i="17"/>
  <c r="DY67" i="17"/>
  <c r="EK67" i="17"/>
  <c r="EW67" i="17"/>
  <c r="FI67" i="17"/>
  <c r="FU67" i="17"/>
  <c r="GG67" i="17"/>
  <c r="GS67" i="17"/>
  <c r="HE67" i="17"/>
  <c r="HQ67" i="17"/>
  <c r="AO67" i="17"/>
  <c r="BD67" i="17"/>
  <c r="BT67" i="17"/>
  <c r="CK67" i="17"/>
  <c r="CZ67" i="17"/>
  <c r="DP67" i="17"/>
  <c r="EG67" i="17"/>
  <c r="EV67" i="17"/>
  <c r="FL67" i="17"/>
  <c r="GC67" i="17"/>
  <c r="GR67" i="17"/>
  <c r="HH67" i="17"/>
  <c r="HY67" i="17"/>
  <c r="AP67" i="17"/>
  <c r="BF67" i="17"/>
  <c r="BV67" i="17"/>
  <c r="CL67" i="17"/>
  <c r="DB67" i="17"/>
  <c r="DR67" i="17"/>
  <c r="EH67" i="17"/>
  <c r="EX67" i="17"/>
  <c r="FN67" i="17"/>
  <c r="GD67" i="17"/>
  <c r="GT67" i="17"/>
  <c r="HJ67" i="17"/>
  <c r="HZ67" i="17"/>
  <c r="AQ67" i="17"/>
  <c r="BG67" i="17"/>
  <c r="BW67" i="17"/>
  <c r="CM67" i="17"/>
  <c r="DC67" i="17"/>
  <c r="DS67" i="17"/>
  <c r="EI67" i="17"/>
  <c r="EY67" i="17"/>
  <c r="FO67" i="17"/>
  <c r="GE67" i="17"/>
  <c r="GU67" i="17"/>
  <c r="HK67" i="17"/>
  <c r="AR67" i="17"/>
  <c r="BH67" i="17"/>
  <c r="BY67" i="17"/>
  <c r="CN67" i="17"/>
  <c r="DD67" i="17"/>
  <c r="DU67" i="17"/>
  <c r="EJ67" i="17"/>
  <c r="AT67" i="17"/>
  <c r="BJ67" i="17"/>
  <c r="BZ67" i="17"/>
  <c r="CP67" i="17"/>
  <c r="DF67" i="17"/>
  <c r="DV67" i="17"/>
  <c r="EL67" i="17"/>
  <c r="FB67" i="17"/>
  <c r="FR67" i="17"/>
  <c r="GH67" i="17"/>
  <c r="GX67" i="17"/>
  <c r="HN67" i="17"/>
  <c r="AU67" i="17"/>
  <c r="BK67" i="17"/>
  <c r="CA67" i="17"/>
  <c r="CQ67" i="17"/>
  <c r="DG67" i="17"/>
  <c r="DW67" i="17"/>
  <c r="EM67" i="17"/>
  <c r="FC67" i="17"/>
  <c r="FS67" i="17"/>
  <c r="GI67" i="17"/>
  <c r="GY67" i="17"/>
  <c r="HO67" i="17"/>
  <c r="AV67" i="17"/>
  <c r="BM67" i="17"/>
  <c r="CB67" i="17"/>
  <c r="CR67" i="17"/>
  <c r="DI67" i="17"/>
  <c r="DX67" i="17"/>
  <c r="EN67" i="17"/>
  <c r="FE67" i="17"/>
  <c r="FT67" i="17"/>
  <c r="GJ67" i="17"/>
  <c r="HA67" i="17"/>
  <c r="HP67" i="17"/>
  <c r="AX67" i="17"/>
  <c r="BN67" i="17"/>
  <c r="CD67" i="17"/>
  <c r="CT67" i="17"/>
  <c r="DJ67" i="17"/>
  <c r="DZ67" i="17"/>
  <c r="EP67" i="17"/>
  <c r="FF67" i="17"/>
  <c r="FV67" i="17"/>
  <c r="GL67" i="17"/>
  <c r="HB67" i="17"/>
  <c r="HR67" i="17"/>
  <c r="AY67" i="17"/>
  <c r="BO67" i="17"/>
  <c r="CE67" i="17"/>
  <c r="CU67" i="17"/>
  <c r="DK67" i="17"/>
  <c r="EA67" i="17"/>
  <c r="EQ67" i="17"/>
  <c r="FG67" i="17"/>
  <c r="FW67" i="17"/>
  <c r="GM67" i="17"/>
  <c r="HC67" i="17"/>
  <c r="HS67" i="17"/>
  <c r="BA67" i="17"/>
  <c r="BP67" i="17"/>
  <c r="CF67" i="17"/>
  <c r="CW67" i="17"/>
  <c r="DL67" i="17"/>
  <c r="EB67" i="17"/>
  <c r="ES67" i="17"/>
  <c r="FH67" i="17"/>
  <c r="FX67" i="17"/>
  <c r="GO67" i="17"/>
  <c r="HD67" i="17"/>
  <c r="HT67" i="17"/>
  <c r="AL67" i="17"/>
  <c r="BB67" i="17"/>
  <c r="BR67" i="17"/>
  <c r="CH67" i="17"/>
  <c r="CX67" i="17"/>
  <c r="DN67" i="17"/>
  <c r="ED67" i="17"/>
  <c r="ET67" i="17"/>
  <c r="FJ67" i="17"/>
  <c r="FZ67" i="17"/>
  <c r="GP67" i="17"/>
  <c r="HF67" i="17"/>
  <c r="HV67" i="17"/>
  <c r="GA67" i="17"/>
  <c r="AM67" i="17"/>
  <c r="GF67" i="17"/>
  <c r="BC67" i="17"/>
  <c r="GQ67" i="17"/>
  <c r="BS67" i="17"/>
  <c r="GV67" i="17"/>
  <c r="CI67" i="17"/>
  <c r="HG67" i="17"/>
  <c r="CY67" i="17"/>
  <c r="HM67" i="17"/>
  <c r="DO67" i="17"/>
  <c r="HW67" i="17"/>
  <c r="EE67" i="17"/>
  <c r="EU67" i="17"/>
  <c r="FK67" i="17"/>
  <c r="FQ67" i="17"/>
  <c r="EZ67" i="17"/>
  <c r="AR96" i="17"/>
  <c r="BD96" i="17"/>
  <c r="BP96" i="17"/>
  <c r="CB96" i="17"/>
  <c r="CN96" i="17"/>
  <c r="CZ96" i="17"/>
  <c r="DL96" i="17"/>
  <c r="DX96" i="17"/>
  <c r="EJ96" i="17"/>
  <c r="EV96" i="17"/>
  <c r="FH96" i="17"/>
  <c r="FT96" i="17"/>
  <c r="GF96" i="17"/>
  <c r="GR96" i="17"/>
  <c r="HD96" i="17"/>
  <c r="HP96" i="17"/>
  <c r="AL96" i="17"/>
  <c r="AX96" i="17"/>
  <c r="BJ96" i="17"/>
  <c r="BV96" i="17"/>
  <c r="CH96" i="17"/>
  <c r="CT96" i="17"/>
  <c r="DF96" i="17"/>
  <c r="DR96" i="17"/>
  <c r="ED96" i="17"/>
  <c r="EP96" i="17"/>
  <c r="FB96" i="17"/>
  <c r="FN96" i="17"/>
  <c r="FZ96" i="17"/>
  <c r="GL96" i="17"/>
  <c r="GX96" i="17"/>
  <c r="HJ96" i="17"/>
  <c r="HV96" i="17"/>
  <c r="AM96" i="17"/>
  <c r="AY96" i="17"/>
  <c r="BK96" i="17"/>
  <c r="BW96" i="17"/>
  <c r="CI96" i="17"/>
  <c r="CU96" i="17"/>
  <c r="DG96" i="17"/>
  <c r="DS96" i="17"/>
  <c r="EE96" i="17"/>
  <c r="EQ96" i="17"/>
  <c r="FC96" i="17"/>
  <c r="FO96" i="17"/>
  <c r="GA96" i="17"/>
  <c r="GM96" i="17"/>
  <c r="GY96" i="17"/>
  <c r="HK96" i="17"/>
  <c r="HW96" i="17"/>
  <c r="AO96" i="17"/>
  <c r="BA96" i="17"/>
  <c r="BM96" i="17"/>
  <c r="BY96" i="17"/>
  <c r="CK96" i="17"/>
  <c r="CW96" i="17"/>
  <c r="DI96" i="17"/>
  <c r="DU96" i="17"/>
  <c r="EG96" i="17"/>
  <c r="ES96" i="17"/>
  <c r="FE96" i="17"/>
  <c r="FQ96" i="17"/>
  <c r="GC96" i="17"/>
  <c r="GO96" i="17"/>
  <c r="HA96" i="17"/>
  <c r="HM96" i="17"/>
  <c r="HY96" i="17"/>
  <c r="AP96" i="17"/>
  <c r="BB96" i="17"/>
  <c r="BN96" i="17"/>
  <c r="BZ96" i="17"/>
  <c r="CL96" i="17"/>
  <c r="CX96" i="17"/>
  <c r="DJ96" i="17"/>
  <c r="DV96" i="17"/>
  <c r="EH96" i="17"/>
  <c r="ET96" i="17"/>
  <c r="FF96" i="17"/>
  <c r="FR96" i="17"/>
  <c r="GD96" i="17"/>
  <c r="GP96" i="17"/>
  <c r="HB96" i="17"/>
  <c r="HN96" i="17"/>
  <c r="HZ96" i="17"/>
  <c r="AW96" i="17"/>
  <c r="BS96" i="17"/>
  <c r="CO96" i="17"/>
  <c r="DH96" i="17"/>
  <c r="EB96" i="17"/>
  <c r="EX96" i="17"/>
  <c r="FS96" i="17"/>
  <c r="GK96" i="17"/>
  <c r="HG96" i="17"/>
  <c r="AZ96" i="17"/>
  <c r="BT96" i="17"/>
  <c r="CP96" i="17"/>
  <c r="DK96" i="17"/>
  <c r="EC96" i="17"/>
  <c r="EY96" i="17"/>
  <c r="FU96" i="17"/>
  <c r="GN96" i="17"/>
  <c r="HH96" i="17"/>
  <c r="BC96" i="17"/>
  <c r="BU96" i="17"/>
  <c r="CQ96" i="17"/>
  <c r="DM96" i="17"/>
  <c r="EF96" i="17"/>
  <c r="EZ96" i="17"/>
  <c r="FV96" i="17"/>
  <c r="GQ96" i="17"/>
  <c r="HI96" i="17"/>
  <c r="BE96" i="17"/>
  <c r="BX96" i="17"/>
  <c r="CR96" i="17"/>
  <c r="DN96" i="17"/>
  <c r="EI96" i="17"/>
  <c r="FA96" i="17"/>
  <c r="FW96" i="17"/>
  <c r="GS96" i="17"/>
  <c r="HL96" i="17"/>
  <c r="DE96" i="17"/>
  <c r="BF96" i="17"/>
  <c r="CA96" i="17"/>
  <c r="CS96" i="17"/>
  <c r="DO96" i="17"/>
  <c r="EK96" i="17"/>
  <c r="FD96" i="17"/>
  <c r="FX96" i="17"/>
  <c r="GT96" i="17"/>
  <c r="HO96" i="17"/>
  <c r="EA96" i="17"/>
  <c r="AK96" i="17"/>
  <c r="BG96" i="17"/>
  <c r="CC96" i="17"/>
  <c r="CV96" i="17"/>
  <c r="DP96" i="17"/>
  <c r="EL96" i="17"/>
  <c r="FG96" i="17"/>
  <c r="FY96" i="17"/>
  <c r="GU96" i="17"/>
  <c r="HQ96" i="17"/>
  <c r="AN96" i="17"/>
  <c r="BH96" i="17"/>
  <c r="CD96" i="17"/>
  <c r="CY96" i="17"/>
  <c r="DQ96" i="17"/>
  <c r="EM96" i="17"/>
  <c r="FI96" i="17"/>
  <c r="GB96" i="17"/>
  <c r="GV96" i="17"/>
  <c r="HR96" i="17"/>
  <c r="AQ96" i="17"/>
  <c r="BI96" i="17"/>
  <c r="CE96" i="17"/>
  <c r="DA96" i="17"/>
  <c r="DT96" i="17"/>
  <c r="EN96" i="17"/>
  <c r="FJ96" i="17"/>
  <c r="GE96" i="17"/>
  <c r="GW96" i="17"/>
  <c r="HS96" i="17"/>
  <c r="AS96" i="17"/>
  <c r="BL96" i="17"/>
  <c r="CF96" i="17"/>
  <c r="DB96" i="17"/>
  <c r="DW96" i="17"/>
  <c r="EO96" i="17"/>
  <c r="FK96" i="17"/>
  <c r="GG96" i="17"/>
  <c r="GZ96" i="17"/>
  <c r="HT96" i="17"/>
  <c r="AT96" i="17"/>
  <c r="BO96" i="17"/>
  <c r="CG96" i="17"/>
  <c r="DC96" i="17"/>
  <c r="DY96" i="17"/>
  <c r="ER96" i="17"/>
  <c r="FL96" i="17"/>
  <c r="GH96" i="17"/>
  <c r="HC96" i="17"/>
  <c r="HU96" i="17"/>
  <c r="CM96" i="17"/>
  <c r="GJ96" i="17"/>
  <c r="AU96" i="17"/>
  <c r="BQ96" i="17"/>
  <c r="CJ96" i="17"/>
  <c r="DD96" i="17"/>
  <c r="DZ96" i="17"/>
  <c r="EU96" i="17"/>
  <c r="FM96" i="17"/>
  <c r="GI96" i="17"/>
  <c r="HE96" i="17"/>
  <c r="HX96" i="17"/>
  <c r="AV96" i="17"/>
  <c r="BR96" i="17"/>
  <c r="EW96" i="17"/>
  <c r="FP96" i="17"/>
  <c r="HF96" i="17"/>
  <c r="AH95" i="17"/>
  <c r="IA95" i="17" s="1"/>
  <c r="AH83" i="17"/>
  <c r="AH71" i="17"/>
  <c r="IA71" i="17" s="1"/>
  <c r="AH59" i="17"/>
  <c r="AH47" i="17"/>
  <c r="IA47" i="17" s="1"/>
  <c r="AH35" i="17"/>
  <c r="AH23" i="17"/>
  <c r="IA23" i="17" s="1"/>
  <c r="AH11" i="17"/>
  <c r="IU8" i="32"/>
  <c r="IV6" i="32"/>
  <c r="IV7" i="32"/>
  <c r="BD4" i="32"/>
  <c r="IV4" i="32"/>
  <c r="IV5" i="32" s="1"/>
  <c r="C28" i="30"/>
  <c r="C30" i="30" s="1"/>
  <c r="C31" i="30" s="1"/>
  <c r="G73" i="30"/>
  <c r="F74" i="30"/>
  <c r="D74" i="30"/>
  <c r="E73" i="30"/>
  <c r="AI10" i="17"/>
  <c r="AJ10" i="17" s="1"/>
  <c r="AK10" i="17" s="1"/>
  <c r="AL10" i="17" s="1"/>
  <c r="AM10" i="17" s="1"/>
  <c r="AN10" i="17" s="1"/>
  <c r="AO10" i="17" s="1"/>
  <c r="AP10" i="17" s="1"/>
  <c r="AQ10" i="17" s="1"/>
  <c r="AR10" i="17" s="1"/>
  <c r="AS10" i="17" s="1"/>
  <c r="AT10" i="17" s="1"/>
  <c r="AU10" i="17" s="1"/>
  <c r="AV10" i="17" s="1"/>
  <c r="AW10" i="17" s="1"/>
  <c r="AX10" i="17" s="1"/>
  <c r="AY10" i="17" s="1"/>
  <c r="AZ10" i="17" s="1"/>
  <c r="BA10" i="17" s="1"/>
  <c r="BB10" i="17" s="1"/>
  <c r="BC10" i="17" s="1"/>
  <c r="BD10" i="17" s="1"/>
  <c r="BE10" i="17" s="1"/>
  <c r="BF10" i="17" s="1"/>
  <c r="BG10" i="17" s="1"/>
  <c r="BH10" i="17" s="1"/>
  <c r="BI10" i="17" s="1"/>
  <c r="BJ10" i="17" s="1"/>
  <c r="BK10" i="17" s="1"/>
  <c r="BL10" i="17" s="1"/>
  <c r="BM10" i="17" s="1"/>
  <c r="BN10" i="17" s="1"/>
  <c r="BO10" i="17" s="1"/>
  <c r="BP10" i="17" s="1"/>
  <c r="BQ10" i="17" s="1"/>
  <c r="BR10" i="17" s="1"/>
  <c r="BS10" i="17" s="1"/>
  <c r="BT10" i="17" s="1"/>
  <c r="BU10" i="17" s="1"/>
  <c r="BV10" i="17" s="1"/>
  <c r="BW10" i="17" s="1"/>
  <c r="BX10" i="17" s="1"/>
  <c r="BY10" i="17" s="1"/>
  <c r="BZ10" i="17" s="1"/>
  <c r="CA10" i="17" s="1"/>
  <c r="CB10" i="17" s="1"/>
  <c r="CC10" i="17" s="1"/>
  <c r="CD10" i="17" s="1"/>
  <c r="CE10" i="17" s="1"/>
  <c r="CF10" i="17" s="1"/>
  <c r="CG10" i="17" s="1"/>
  <c r="CH10" i="17" s="1"/>
  <c r="CI10" i="17" s="1"/>
  <c r="CJ10" i="17" s="1"/>
  <c r="CK10" i="17" s="1"/>
  <c r="CL10" i="17" s="1"/>
  <c r="CM10" i="17" s="1"/>
  <c r="CN10" i="17" s="1"/>
  <c r="CO10" i="17" s="1"/>
  <c r="CP10" i="17" s="1"/>
  <c r="CQ10" i="17" s="1"/>
  <c r="CR10" i="17" s="1"/>
  <c r="CS10" i="17" s="1"/>
  <c r="CT10" i="17" s="1"/>
  <c r="CU10" i="17" s="1"/>
  <c r="CV10" i="17" s="1"/>
  <c r="CW10" i="17" s="1"/>
  <c r="CX10" i="17" s="1"/>
  <c r="CY10" i="17" s="1"/>
  <c r="CZ10" i="17" s="1"/>
  <c r="DA10" i="17" s="1"/>
  <c r="DB10" i="17" s="1"/>
  <c r="DC10" i="17" s="1"/>
  <c r="DD10" i="17" s="1"/>
  <c r="DE10" i="17" s="1"/>
  <c r="DF10" i="17" s="1"/>
  <c r="DG10" i="17" s="1"/>
  <c r="DH10" i="17" s="1"/>
  <c r="DI10" i="17" s="1"/>
  <c r="DJ10" i="17" s="1"/>
  <c r="DK10" i="17" s="1"/>
  <c r="DL10" i="17" s="1"/>
  <c r="DM10" i="17" s="1"/>
  <c r="DN10" i="17" s="1"/>
  <c r="DO10" i="17" s="1"/>
  <c r="DP10" i="17" s="1"/>
  <c r="DQ10" i="17" s="1"/>
  <c r="DR10" i="17" s="1"/>
  <c r="DS10" i="17" s="1"/>
  <c r="DT10" i="17" s="1"/>
  <c r="DU10" i="17" s="1"/>
  <c r="DV10" i="17" s="1"/>
  <c r="DW10" i="17" s="1"/>
  <c r="DX10" i="17" s="1"/>
  <c r="DY10" i="17" s="1"/>
  <c r="DZ10" i="17" s="1"/>
  <c r="EA10" i="17" s="1"/>
  <c r="EB10" i="17" s="1"/>
  <c r="EC10" i="17" s="1"/>
  <c r="ED10" i="17" s="1"/>
  <c r="EE10" i="17" s="1"/>
  <c r="EF10" i="17" s="1"/>
  <c r="EG10" i="17" s="1"/>
  <c r="EH10" i="17" s="1"/>
  <c r="EI10" i="17" s="1"/>
  <c r="EJ10" i="17" s="1"/>
  <c r="EK10" i="17" s="1"/>
  <c r="EL10" i="17" s="1"/>
  <c r="EM10" i="17" s="1"/>
  <c r="EN10" i="17" s="1"/>
  <c r="EO10" i="17" s="1"/>
  <c r="EP10" i="17" s="1"/>
  <c r="EQ10" i="17" s="1"/>
  <c r="ER10" i="17" s="1"/>
  <c r="ES10" i="17" s="1"/>
  <c r="ET10" i="17" s="1"/>
  <c r="EU10" i="17" s="1"/>
  <c r="EV10" i="17" s="1"/>
  <c r="EW10" i="17" s="1"/>
  <c r="EX10" i="17" s="1"/>
  <c r="EY10" i="17" s="1"/>
  <c r="EZ10" i="17" s="1"/>
  <c r="FA10" i="17" s="1"/>
  <c r="FB10" i="17" s="1"/>
  <c r="FC10" i="17" s="1"/>
  <c r="FD10" i="17" s="1"/>
  <c r="FE10" i="17" s="1"/>
  <c r="FF10" i="17" s="1"/>
  <c r="FG10" i="17" s="1"/>
  <c r="FH10" i="17" s="1"/>
  <c r="FI10" i="17" s="1"/>
  <c r="FJ10" i="17" s="1"/>
  <c r="FK10" i="17" s="1"/>
  <c r="FL10" i="17" s="1"/>
  <c r="FM10" i="17" s="1"/>
  <c r="FN10" i="17" s="1"/>
  <c r="FO10" i="17" s="1"/>
  <c r="FP10" i="17" s="1"/>
  <c r="FQ10" i="17" s="1"/>
  <c r="FR10" i="17" s="1"/>
  <c r="FS10" i="17" s="1"/>
  <c r="FT10" i="17" s="1"/>
  <c r="FU10" i="17" s="1"/>
  <c r="FV10" i="17" s="1"/>
  <c r="FW10" i="17" s="1"/>
  <c r="FX10" i="17" s="1"/>
  <c r="FY10" i="17" s="1"/>
  <c r="FZ10" i="17" s="1"/>
  <c r="GA10" i="17" s="1"/>
  <c r="GB10" i="17" s="1"/>
  <c r="GC10" i="17" s="1"/>
  <c r="GD10" i="17" s="1"/>
  <c r="GE10" i="17" s="1"/>
  <c r="GF10" i="17" s="1"/>
  <c r="GG10" i="17" s="1"/>
  <c r="GH10" i="17" s="1"/>
  <c r="GI10" i="17" s="1"/>
  <c r="GJ10" i="17" s="1"/>
  <c r="GK10" i="17" s="1"/>
  <c r="GL10" i="17" s="1"/>
  <c r="GM10" i="17" s="1"/>
  <c r="GN10" i="17" s="1"/>
  <c r="GO10" i="17" s="1"/>
  <c r="GP10" i="17" s="1"/>
  <c r="GQ10" i="17" s="1"/>
  <c r="GR10" i="17" s="1"/>
  <c r="GS10" i="17" s="1"/>
  <c r="GT10" i="17" s="1"/>
  <c r="GU10" i="17" s="1"/>
  <c r="GV10" i="17" s="1"/>
  <c r="GW10" i="17" s="1"/>
  <c r="GX10" i="17" s="1"/>
  <c r="GY10" i="17" s="1"/>
  <c r="GZ10" i="17" s="1"/>
  <c r="HA10" i="17" s="1"/>
  <c r="HB10" i="17" s="1"/>
  <c r="HC10" i="17" s="1"/>
  <c r="HD10" i="17" s="1"/>
  <c r="HE10" i="17" s="1"/>
  <c r="HF10" i="17" s="1"/>
  <c r="HG10" i="17" s="1"/>
  <c r="HH10" i="17" s="1"/>
  <c r="HI10" i="17" s="1"/>
  <c r="HJ10" i="17" s="1"/>
  <c r="HK10" i="17" s="1"/>
  <c r="HL10" i="17" s="1"/>
  <c r="HM10" i="17" s="1"/>
  <c r="HN10" i="17" s="1"/>
  <c r="HO10" i="17" s="1"/>
  <c r="HP10" i="17" s="1"/>
  <c r="HQ10" i="17" s="1"/>
  <c r="HR10" i="17" s="1"/>
  <c r="HS10" i="17" s="1"/>
  <c r="HT10" i="17" s="1"/>
  <c r="HU10" i="17" s="1"/>
  <c r="HV10" i="17" s="1"/>
  <c r="HW10" i="17" s="1"/>
  <c r="HX10" i="17" s="1"/>
  <c r="HY10" i="17" s="1"/>
  <c r="HZ10" i="17" s="1"/>
  <c r="IA10" i="17" s="1"/>
  <c r="C68" i="30"/>
  <c r="B69" i="30"/>
  <c r="IN6" i="20"/>
  <c r="IN7" i="20"/>
  <c r="AV4" i="20"/>
  <c r="AI61" i="17"/>
  <c r="AJ61" i="17"/>
  <c r="AJ101" i="17"/>
  <c r="AI101" i="17"/>
  <c r="AI65" i="17"/>
  <c r="AJ65" i="17"/>
  <c r="AI49" i="17"/>
  <c r="AJ49" i="17"/>
  <c r="AJ17" i="17"/>
  <c r="AI17" i="17"/>
  <c r="AI52" i="17"/>
  <c r="AJ52" i="17"/>
  <c r="AI8" i="17"/>
  <c r="AI89" i="17"/>
  <c r="AJ81" i="17"/>
  <c r="AI81" i="17"/>
  <c r="AI57" i="17"/>
  <c r="AJ57" i="17"/>
  <c r="AI45" i="17"/>
  <c r="AJ100" i="17"/>
  <c r="AI100" i="17"/>
  <c r="AJ88" i="17"/>
  <c r="AI88" i="17"/>
  <c r="AI80" i="17"/>
  <c r="AJ80" i="17"/>
  <c r="AJ72" i="17"/>
  <c r="AI72" i="17"/>
  <c r="AI64" i="17"/>
  <c r="AJ64" i="17"/>
  <c r="AI56" i="17"/>
  <c r="AJ56" i="17"/>
  <c r="AJ24" i="17"/>
  <c r="AI24" i="17"/>
  <c r="AI12" i="17"/>
  <c r="AJ12" i="17" s="1"/>
  <c r="AK12" i="17" s="1"/>
  <c r="AL12" i="17" s="1"/>
  <c r="AM12" i="17" s="1"/>
  <c r="AN12" i="17" s="1"/>
  <c r="AO12" i="17" s="1"/>
  <c r="AP12" i="17" s="1"/>
  <c r="AQ12" i="17" s="1"/>
  <c r="AR12" i="17" s="1"/>
  <c r="AS12" i="17" s="1"/>
  <c r="AT12" i="17" s="1"/>
  <c r="AU12" i="17" s="1"/>
  <c r="AV12" i="17" s="1"/>
  <c r="AW12" i="17" s="1"/>
  <c r="AX12" i="17" s="1"/>
  <c r="AY12" i="17" s="1"/>
  <c r="AZ12" i="17" s="1"/>
  <c r="BA12" i="17" s="1"/>
  <c r="BB12" i="17" s="1"/>
  <c r="BC12" i="17" s="1"/>
  <c r="BD12" i="17" s="1"/>
  <c r="BE12" i="17" s="1"/>
  <c r="BF12" i="17" s="1"/>
  <c r="BG12" i="17" s="1"/>
  <c r="BH12" i="17" s="1"/>
  <c r="BI12" i="17" s="1"/>
  <c r="BJ12" i="17" s="1"/>
  <c r="BK12" i="17" s="1"/>
  <c r="BL12" i="17" s="1"/>
  <c r="BM12" i="17" s="1"/>
  <c r="BN12" i="17" s="1"/>
  <c r="BO12" i="17" s="1"/>
  <c r="BP12" i="17" s="1"/>
  <c r="BQ12" i="17" s="1"/>
  <c r="BR12" i="17" s="1"/>
  <c r="BS12" i="17" s="1"/>
  <c r="BT12" i="17" s="1"/>
  <c r="BU12" i="17" s="1"/>
  <c r="BV12" i="17" s="1"/>
  <c r="BW12" i="17" s="1"/>
  <c r="BX12" i="17" s="1"/>
  <c r="BY12" i="17" s="1"/>
  <c r="BZ12" i="17" s="1"/>
  <c r="CA12" i="17" s="1"/>
  <c r="CB12" i="17" s="1"/>
  <c r="CC12" i="17" s="1"/>
  <c r="CD12" i="17" s="1"/>
  <c r="CE12" i="17" s="1"/>
  <c r="CF12" i="17" s="1"/>
  <c r="CG12" i="17" s="1"/>
  <c r="CH12" i="17" s="1"/>
  <c r="CI12" i="17" s="1"/>
  <c r="CJ12" i="17" s="1"/>
  <c r="CK12" i="17" s="1"/>
  <c r="CL12" i="17" s="1"/>
  <c r="CM12" i="17" s="1"/>
  <c r="CN12" i="17" s="1"/>
  <c r="CO12" i="17" s="1"/>
  <c r="CP12" i="17" s="1"/>
  <c r="CQ12" i="17" s="1"/>
  <c r="CR12" i="17" s="1"/>
  <c r="CS12" i="17" s="1"/>
  <c r="CT12" i="17" s="1"/>
  <c r="CU12" i="17" s="1"/>
  <c r="CV12" i="17" s="1"/>
  <c r="CW12" i="17" s="1"/>
  <c r="CX12" i="17" s="1"/>
  <c r="CY12" i="17" s="1"/>
  <c r="CZ12" i="17" s="1"/>
  <c r="DA12" i="17" s="1"/>
  <c r="DB12" i="17" s="1"/>
  <c r="DC12" i="17" s="1"/>
  <c r="DD12" i="17" s="1"/>
  <c r="DE12" i="17" s="1"/>
  <c r="DF12" i="17" s="1"/>
  <c r="DG12" i="17" s="1"/>
  <c r="DH12" i="17" s="1"/>
  <c r="DI12" i="17" s="1"/>
  <c r="DJ12" i="17" s="1"/>
  <c r="DK12" i="17" s="1"/>
  <c r="DL12" i="17" s="1"/>
  <c r="DM12" i="17" s="1"/>
  <c r="DN12" i="17" s="1"/>
  <c r="DO12" i="17" s="1"/>
  <c r="DP12" i="17" s="1"/>
  <c r="DQ12" i="17" s="1"/>
  <c r="DR12" i="17" s="1"/>
  <c r="DS12" i="17" s="1"/>
  <c r="DT12" i="17" s="1"/>
  <c r="DU12" i="17" s="1"/>
  <c r="DV12" i="17" s="1"/>
  <c r="DW12" i="17" s="1"/>
  <c r="DX12" i="17" s="1"/>
  <c r="DY12" i="17" s="1"/>
  <c r="DZ12" i="17" s="1"/>
  <c r="EA12" i="17" s="1"/>
  <c r="EB12" i="17" s="1"/>
  <c r="EC12" i="17" s="1"/>
  <c r="ED12" i="17" s="1"/>
  <c r="EE12" i="17" s="1"/>
  <c r="EF12" i="17" s="1"/>
  <c r="EG12" i="17" s="1"/>
  <c r="EH12" i="17" s="1"/>
  <c r="EI12" i="17" s="1"/>
  <c r="EJ12" i="17" s="1"/>
  <c r="EK12" i="17" s="1"/>
  <c r="EL12" i="17" s="1"/>
  <c r="EM12" i="17" s="1"/>
  <c r="EN12" i="17" s="1"/>
  <c r="EO12" i="17" s="1"/>
  <c r="EP12" i="17" s="1"/>
  <c r="EQ12" i="17" s="1"/>
  <c r="ER12" i="17" s="1"/>
  <c r="ES12" i="17" s="1"/>
  <c r="ET12" i="17" s="1"/>
  <c r="EU12" i="17" s="1"/>
  <c r="EV12" i="17" s="1"/>
  <c r="EW12" i="17" s="1"/>
  <c r="EX12" i="17" s="1"/>
  <c r="EY12" i="17" s="1"/>
  <c r="EZ12" i="17" s="1"/>
  <c r="FA12" i="17" s="1"/>
  <c r="FB12" i="17" s="1"/>
  <c r="FC12" i="17" s="1"/>
  <c r="FD12" i="17" s="1"/>
  <c r="FE12" i="17" s="1"/>
  <c r="FF12" i="17" s="1"/>
  <c r="FG12" i="17" s="1"/>
  <c r="FH12" i="17" s="1"/>
  <c r="FI12" i="17" s="1"/>
  <c r="FJ12" i="17" s="1"/>
  <c r="FK12" i="17" s="1"/>
  <c r="FL12" i="17" s="1"/>
  <c r="FM12" i="17" s="1"/>
  <c r="FN12" i="17" s="1"/>
  <c r="FO12" i="17" s="1"/>
  <c r="FP12" i="17" s="1"/>
  <c r="FQ12" i="17" s="1"/>
  <c r="FR12" i="17" s="1"/>
  <c r="FS12" i="17" s="1"/>
  <c r="FT12" i="17" s="1"/>
  <c r="FU12" i="17" s="1"/>
  <c r="FV12" i="17" s="1"/>
  <c r="FW12" i="17" s="1"/>
  <c r="FX12" i="17" s="1"/>
  <c r="FY12" i="17" s="1"/>
  <c r="FZ12" i="17" s="1"/>
  <c r="GA12" i="17" s="1"/>
  <c r="GB12" i="17" s="1"/>
  <c r="GC12" i="17" s="1"/>
  <c r="GD12" i="17" s="1"/>
  <c r="GE12" i="17" s="1"/>
  <c r="GF12" i="17" s="1"/>
  <c r="GG12" i="17" s="1"/>
  <c r="GH12" i="17" s="1"/>
  <c r="GI12" i="17" s="1"/>
  <c r="GJ12" i="17" s="1"/>
  <c r="GK12" i="17" s="1"/>
  <c r="GL12" i="17" s="1"/>
  <c r="GM12" i="17" s="1"/>
  <c r="GN12" i="17" s="1"/>
  <c r="GO12" i="17" s="1"/>
  <c r="GP12" i="17" s="1"/>
  <c r="GQ12" i="17" s="1"/>
  <c r="GR12" i="17" s="1"/>
  <c r="GS12" i="17" s="1"/>
  <c r="GT12" i="17" s="1"/>
  <c r="GU12" i="17" s="1"/>
  <c r="GV12" i="17" s="1"/>
  <c r="GW12" i="17" s="1"/>
  <c r="GX12" i="17" s="1"/>
  <c r="GY12" i="17" s="1"/>
  <c r="GZ12" i="17" s="1"/>
  <c r="HA12" i="17" s="1"/>
  <c r="HB12" i="17" s="1"/>
  <c r="HC12" i="17" s="1"/>
  <c r="HD12" i="17" s="1"/>
  <c r="HE12" i="17" s="1"/>
  <c r="HF12" i="17" s="1"/>
  <c r="HG12" i="17" s="1"/>
  <c r="HH12" i="17" s="1"/>
  <c r="HI12" i="17" s="1"/>
  <c r="HJ12" i="17" s="1"/>
  <c r="HK12" i="17" s="1"/>
  <c r="HL12" i="17" s="1"/>
  <c r="HM12" i="17" s="1"/>
  <c r="HN12" i="17" s="1"/>
  <c r="HO12" i="17" s="1"/>
  <c r="HP12" i="17" s="1"/>
  <c r="HQ12" i="17" s="1"/>
  <c r="HR12" i="17" s="1"/>
  <c r="HS12" i="17" s="1"/>
  <c r="HT12" i="17" s="1"/>
  <c r="HU12" i="17" s="1"/>
  <c r="HV12" i="17" s="1"/>
  <c r="HW12" i="17" s="1"/>
  <c r="HX12" i="17" s="1"/>
  <c r="HY12" i="17" s="1"/>
  <c r="HZ12" i="17" s="1"/>
  <c r="IA12" i="17" s="1"/>
  <c r="AJ99" i="17"/>
  <c r="AI99" i="17"/>
  <c r="AI91" i="17"/>
  <c r="AJ91" i="17"/>
  <c r="AJ83" i="17"/>
  <c r="AJ79" i="17"/>
  <c r="AI79" i="17"/>
  <c r="AJ75" i="17"/>
  <c r="AI75" i="17"/>
  <c r="AJ67" i="17"/>
  <c r="AI67" i="17"/>
  <c r="AJ51" i="17"/>
  <c r="AI51" i="17"/>
  <c r="AJ43" i="17"/>
  <c r="AI43" i="17"/>
  <c r="AJ31" i="17"/>
  <c r="AI31" i="17"/>
  <c r="AJ27" i="17"/>
  <c r="AI27" i="17"/>
  <c r="AJ19" i="17"/>
  <c r="AI19" i="17"/>
  <c r="AI11" i="17"/>
  <c r="AJ11" i="17" s="1"/>
  <c r="AI7" i="17"/>
  <c r="AJ7" i="17" s="1"/>
  <c r="AK7" i="17" s="1"/>
  <c r="AL7" i="17" s="1"/>
  <c r="AM7" i="17" s="1"/>
  <c r="AN7" i="17" s="1"/>
  <c r="AO7" i="17" s="1"/>
  <c r="AP7" i="17" s="1"/>
  <c r="AQ7" i="17" s="1"/>
  <c r="AR7" i="17" s="1"/>
  <c r="AS7" i="17" s="1"/>
  <c r="AT7" i="17" s="1"/>
  <c r="AU7" i="17" s="1"/>
  <c r="AV7" i="17" s="1"/>
  <c r="AW7" i="17" s="1"/>
  <c r="AX7" i="17" s="1"/>
  <c r="AY7" i="17" s="1"/>
  <c r="AZ7" i="17" s="1"/>
  <c r="BA7" i="17" s="1"/>
  <c r="BB7" i="17" s="1"/>
  <c r="BC7" i="17" s="1"/>
  <c r="BD7" i="17" s="1"/>
  <c r="BE7" i="17" s="1"/>
  <c r="BF7" i="17" s="1"/>
  <c r="BG7" i="17" s="1"/>
  <c r="BH7" i="17" s="1"/>
  <c r="BI7" i="17" s="1"/>
  <c r="BJ7" i="17" s="1"/>
  <c r="BK7" i="17" s="1"/>
  <c r="BL7" i="17" s="1"/>
  <c r="BM7" i="17" s="1"/>
  <c r="BN7" i="17" s="1"/>
  <c r="BO7" i="17" s="1"/>
  <c r="BP7" i="17" s="1"/>
  <c r="BQ7" i="17" s="1"/>
  <c r="BR7" i="17" s="1"/>
  <c r="BS7" i="17" s="1"/>
  <c r="BT7" i="17" s="1"/>
  <c r="BU7" i="17" s="1"/>
  <c r="BV7" i="17" s="1"/>
  <c r="BW7" i="17" s="1"/>
  <c r="BX7" i="17" s="1"/>
  <c r="BY7" i="17" s="1"/>
  <c r="BZ7" i="17" s="1"/>
  <c r="CA7" i="17" s="1"/>
  <c r="CB7" i="17" s="1"/>
  <c r="CC7" i="17" s="1"/>
  <c r="CD7" i="17" s="1"/>
  <c r="CE7" i="17" s="1"/>
  <c r="CF7" i="17" s="1"/>
  <c r="CG7" i="17" s="1"/>
  <c r="CH7" i="17" s="1"/>
  <c r="CI7" i="17" s="1"/>
  <c r="CJ7" i="17" s="1"/>
  <c r="CK7" i="17" s="1"/>
  <c r="CL7" i="17" s="1"/>
  <c r="CM7" i="17" s="1"/>
  <c r="CN7" i="17" s="1"/>
  <c r="CO7" i="17" s="1"/>
  <c r="CP7" i="17" s="1"/>
  <c r="CQ7" i="17" s="1"/>
  <c r="CR7" i="17" s="1"/>
  <c r="CS7" i="17" s="1"/>
  <c r="CT7" i="17" s="1"/>
  <c r="CU7" i="17" s="1"/>
  <c r="CV7" i="17" s="1"/>
  <c r="CW7" i="17" s="1"/>
  <c r="CX7" i="17" s="1"/>
  <c r="CY7" i="17" s="1"/>
  <c r="CZ7" i="17" s="1"/>
  <c r="DA7" i="17" s="1"/>
  <c r="DB7" i="17" s="1"/>
  <c r="DC7" i="17" s="1"/>
  <c r="DD7" i="17" s="1"/>
  <c r="DE7" i="17" s="1"/>
  <c r="DF7" i="17" s="1"/>
  <c r="DG7" i="17" s="1"/>
  <c r="DH7" i="17" s="1"/>
  <c r="DI7" i="17" s="1"/>
  <c r="DJ7" i="17" s="1"/>
  <c r="DK7" i="17" s="1"/>
  <c r="DL7" i="17" s="1"/>
  <c r="DM7" i="17" s="1"/>
  <c r="DN7" i="17" s="1"/>
  <c r="DO7" i="17" s="1"/>
  <c r="DP7" i="17" s="1"/>
  <c r="DQ7" i="17" s="1"/>
  <c r="DR7" i="17" s="1"/>
  <c r="DS7" i="17" s="1"/>
  <c r="DT7" i="17" s="1"/>
  <c r="DU7" i="17" s="1"/>
  <c r="DV7" i="17" s="1"/>
  <c r="DW7" i="17" s="1"/>
  <c r="DX7" i="17" s="1"/>
  <c r="DY7" i="17" s="1"/>
  <c r="DZ7" i="17" s="1"/>
  <c r="EA7" i="17" s="1"/>
  <c r="EB7" i="17" s="1"/>
  <c r="EC7" i="17" s="1"/>
  <c r="ED7" i="17" s="1"/>
  <c r="EE7" i="17" s="1"/>
  <c r="EF7" i="17" s="1"/>
  <c r="EG7" i="17" s="1"/>
  <c r="EH7" i="17" s="1"/>
  <c r="EI7" i="17" s="1"/>
  <c r="EJ7" i="17" s="1"/>
  <c r="EK7" i="17" s="1"/>
  <c r="EL7" i="17" s="1"/>
  <c r="EM7" i="17" s="1"/>
  <c r="EN7" i="17" s="1"/>
  <c r="EO7" i="17" s="1"/>
  <c r="EP7" i="17" s="1"/>
  <c r="EQ7" i="17" s="1"/>
  <c r="ER7" i="17" s="1"/>
  <c r="ES7" i="17" s="1"/>
  <c r="ET7" i="17" s="1"/>
  <c r="EU7" i="17" s="1"/>
  <c r="EV7" i="17" s="1"/>
  <c r="EW7" i="17" s="1"/>
  <c r="EX7" i="17" s="1"/>
  <c r="EY7" i="17" s="1"/>
  <c r="EZ7" i="17" s="1"/>
  <c r="FA7" i="17" s="1"/>
  <c r="FB7" i="17" s="1"/>
  <c r="FC7" i="17" s="1"/>
  <c r="FD7" i="17" s="1"/>
  <c r="FE7" i="17" s="1"/>
  <c r="FF7" i="17" s="1"/>
  <c r="FG7" i="17" s="1"/>
  <c r="FH7" i="17" s="1"/>
  <c r="FI7" i="17" s="1"/>
  <c r="FJ7" i="17" s="1"/>
  <c r="FK7" i="17" s="1"/>
  <c r="FL7" i="17" s="1"/>
  <c r="FM7" i="17" s="1"/>
  <c r="FN7" i="17" s="1"/>
  <c r="FO7" i="17" s="1"/>
  <c r="FP7" i="17" s="1"/>
  <c r="FQ7" i="17" s="1"/>
  <c r="FR7" i="17" s="1"/>
  <c r="FS7" i="17" s="1"/>
  <c r="FT7" i="17" s="1"/>
  <c r="FU7" i="17" s="1"/>
  <c r="FV7" i="17" s="1"/>
  <c r="FW7" i="17" s="1"/>
  <c r="FX7" i="17" s="1"/>
  <c r="FY7" i="17" s="1"/>
  <c r="FZ7" i="17" s="1"/>
  <c r="GA7" i="17" s="1"/>
  <c r="GB7" i="17" s="1"/>
  <c r="GC7" i="17" s="1"/>
  <c r="GD7" i="17" s="1"/>
  <c r="GE7" i="17" s="1"/>
  <c r="GF7" i="17" s="1"/>
  <c r="GG7" i="17" s="1"/>
  <c r="GH7" i="17" s="1"/>
  <c r="GI7" i="17" s="1"/>
  <c r="GJ7" i="17" s="1"/>
  <c r="GK7" i="17" s="1"/>
  <c r="GL7" i="17" s="1"/>
  <c r="GM7" i="17" s="1"/>
  <c r="GN7" i="17" s="1"/>
  <c r="GO7" i="17" s="1"/>
  <c r="GP7" i="17" s="1"/>
  <c r="GQ7" i="17" s="1"/>
  <c r="GR7" i="17" s="1"/>
  <c r="GS7" i="17" s="1"/>
  <c r="GT7" i="17" s="1"/>
  <c r="GU7" i="17" s="1"/>
  <c r="GV7" i="17" s="1"/>
  <c r="GW7" i="17" s="1"/>
  <c r="GX7" i="17" s="1"/>
  <c r="GY7" i="17" s="1"/>
  <c r="GZ7" i="17" s="1"/>
  <c r="HA7" i="17" s="1"/>
  <c r="HB7" i="17" s="1"/>
  <c r="HC7" i="17" s="1"/>
  <c r="HD7" i="17" s="1"/>
  <c r="HE7" i="17" s="1"/>
  <c r="HF7" i="17" s="1"/>
  <c r="HG7" i="17" s="1"/>
  <c r="HH7" i="17" s="1"/>
  <c r="HI7" i="17" s="1"/>
  <c r="HJ7" i="17" s="1"/>
  <c r="HK7" i="17" s="1"/>
  <c r="HL7" i="17" s="1"/>
  <c r="HM7" i="17" s="1"/>
  <c r="HN7" i="17" s="1"/>
  <c r="HO7" i="17" s="1"/>
  <c r="HP7" i="17" s="1"/>
  <c r="HQ7" i="17" s="1"/>
  <c r="HR7" i="17" s="1"/>
  <c r="HS7" i="17" s="1"/>
  <c r="HT7" i="17" s="1"/>
  <c r="HU7" i="17" s="1"/>
  <c r="HV7" i="17" s="1"/>
  <c r="HW7" i="17" s="1"/>
  <c r="HX7" i="17" s="1"/>
  <c r="HY7" i="17" s="1"/>
  <c r="HZ7" i="17" s="1"/>
  <c r="IA7" i="17" s="1"/>
  <c r="AJ93" i="17"/>
  <c r="AI93" i="17"/>
  <c r="AI73" i="17"/>
  <c r="AJ73" i="17"/>
  <c r="AI41" i="17"/>
  <c r="AJ41" i="17"/>
  <c r="AI33" i="17"/>
  <c r="AJ33" i="17"/>
  <c r="AI21" i="17"/>
  <c r="AI9" i="17"/>
  <c r="AI4" i="17"/>
  <c r="AJ4" i="17" s="1"/>
  <c r="AK4" i="17" s="1"/>
  <c r="AL4" i="17" s="1"/>
  <c r="AM4" i="17" s="1"/>
  <c r="AN4" i="17" s="1"/>
  <c r="AO4" i="17" s="1"/>
  <c r="AP4" i="17" s="1"/>
  <c r="AQ4" i="17" s="1"/>
  <c r="AR4" i="17" s="1"/>
  <c r="AS4" i="17" s="1"/>
  <c r="AT4" i="17" s="1"/>
  <c r="AU4" i="17" s="1"/>
  <c r="AV4" i="17" s="1"/>
  <c r="AW4" i="17" s="1"/>
  <c r="AX4" i="17" s="1"/>
  <c r="AY4" i="17" s="1"/>
  <c r="AZ4" i="17" s="1"/>
  <c r="BA4" i="17" s="1"/>
  <c r="BB4" i="17" s="1"/>
  <c r="BC4" i="17" s="1"/>
  <c r="BD4" i="17" s="1"/>
  <c r="BE4" i="17" s="1"/>
  <c r="BF4" i="17" s="1"/>
  <c r="BG4" i="17" s="1"/>
  <c r="BH4" i="17" s="1"/>
  <c r="BI4" i="17" s="1"/>
  <c r="BJ4" i="17" s="1"/>
  <c r="BK4" i="17" s="1"/>
  <c r="BL4" i="17" s="1"/>
  <c r="BM4" i="17" s="1"/>
  <c r="BN4" i="17" s="1"/>
  <c r="BO4" i="17" s="1"/>
  <c r="BP4" i="17" s="1"/>
  <c r="BQ4" i="17" s="1"/>
  <c r="BR4" i="17" s="1"/>
  <c r="BS4" i="17" s="1"/>
  <c r="BT4" i="17" s="1"/>
  <c r="BU4" i="17" s="1"/>
  <c r="BV4" i="17" s="1"/>
  <c r="BW4" i="17" s="1"/>
  <c r="BX4" i="17" s="1"/>
  <c r="BY4" i="17" s="1"/>
  <c r="BZ4" i="17" s="1"/>
  <c r="CA4" i="17" s="1"/>
  <c r="CB4" i="17" s="1"/>
  <c r="CC4" i="17" s="1"/>
  <c r="CD4" i="17" s="1"/>
  <c r="CE4" i="17" s="1"/>
  <c r="CF4" i="17" s="1"/>
  <c r="CG4" i="17" s="1"/>
  <c r="CH4" i="17" s="1"/>
  <c r="CI4" i="17" s="1"/>
  <c r="CJ4" i="17" s="1"/>
  <c r="CK4" i="17" s="1"/>
  <c r="CL4" i="17" s="1"/>
  <c r="CM4" i="17" s="1"/>
  <c r="CN4" i="17" s="1"/>
  <c r="CO4" i="17" s="1"/>
  <c r="CP4" i="17" s="1"/>
  <c r="CQ4" i="17" s="1"/>
  <c r="CR4" i="17" s="1"/>
  <c r="CS4" i="17" s="1"/>
  <c r="CT4" i="17" s="1"/>
  <c r="CU4" i="17" s="1"/>
  <c r="CV4" i="17" s="1"/>
  <c r="CW4" i="17" s="1"/>
  <c r="CX4" i="17" s="1"/>
  <c r="CY4" i="17" s="1"/>
  <c r="CZ4" i="17" s="1"/>
  <c r="DA4" i="17" s="1"/>
  <c r="DB4" i="17" s="1"/>
  <c r="DC4" i="17" s="1"/>
  <c r="DD4" i="17" s="1"/>
  <c r="DE4" i="17" s="1"/>
  <c r="DF4" i="17" s="1"/>
  <c r="DG4" i="17" s="1"/>
  <c r="DH4" i="17" s="1"/>
  <c r="DI4" i="17" s="1"/>
  <c r="DJ4" i="17" s="1"/>
  <c r="DK4" i="17" s="1"/>
  <c r="DL4" i="17" s="1"/>
  <c r="DM4" i="17" s="1"/>
  <c r="DN4" i="17" s="1"/>
  <c r="DO4" i="17" s="1"/>
  <c r="DP4" i="17" s="1"/>
  <c r="DQ4" i="17" s="1"/>
  <c r="DR4" i="17" s="1"/>
  <c r="DS4" i="17" s="1"/>
  <c r="DT4" i="17" s="1"/>
  <c r="DU4" i="17" s="1"/>
  <c r="DV4" i="17" s="1"/>
  <c r="DW4" i="17" s="1"/>
  <c r="DX4" i="17" s="1"/>
  <c r="DY4" i="17" s="1"/>
  <c r="DZ4" i="17" s="1"/>
  <c r="EA4" i="17" s="1"/>
  <c r="EB4" i="17" s="1"/>
  <c r="EC4" i="17" s="1"/>
  <c r="ED4" i="17" s="1"/>
  <c r="EE4" i="17" s="1"/>
  <c r="EF4" i="17" s="1"/>
  <c r="EG4" i="17" s="1"/>
  <c r="EH4" i="17" s="1"/>
  <c r="EI4" i="17" s="1"/>
  <c r="EJ4" i="17" s="1"/>
  <c r="EK4" i="17" s="1"/>
  <c r="EL4" i="17" s="1"/>
  <c r="EM4" i="17" s="1"/>
  <c r="EN4" i="17" s="1"/>
  <c r="EO4" i="17" s="1"/>
  <c r="EP4" i="17" s="1"/>
  <c r="EQ4" i="17" s="1"/>
  <c r="ER4" i="17" s="1"/>
  <c r="ES4" i="17" s="1"/>
  <c r="ET4" i="17" s="1"/>
  <c r="EU4" i="17" s="1"/>
  <c r="EV4" i="17" s="1"/>
  <c r="EW4" i="17" s="1"/>
  <c r="EX4" i="17" s="1"/>
  <c r="EY4" i="17" s="1"/>
  <c r="EZ4" i="17" s="1"/>
  <c r="FA4" i="17" s="1"/>
  <c r="FB4" i="17" s="1"/>
  <c r="FC4" i="17" s="1"/>
  <c r="FD4" i="17" s="1"/>
  <c r="FE4" i="17" s="1"/>
  <c r="FF4" i="17" s="1"/>
  <c r="FG4" i="17" s="1"/>
  <c r="FH4" i="17" s="1"/>
  <c r="FI4" i="17" s="1"/>
  <c r="FJ4" i="17" s="1"/>
  <c r="FK4" i="17" s="1"/>
  <c r="FL4" i="17" s="1"/>
  <c r="FM4" i="17" s="1"/>
  <c r="FN4" i="17" s="1"/>
  <c r="FO4" i="17" s="1"/>
  <c r="FP4" i="17" s="1"/>
  <c r="FQ4" i="17" s="1"/>
  <c r="FR4" i="17" s="1"/>
  <c r="FS4" i="17" s="1"/>
  <c r="FT4" i="17" s="1"/>
  <c r="FU4" i="17" s="1"/>
  <c r="FV4" i="17" s="1"/>
  <c r="FW4" i="17" s="1"/>
  <c r="FX4" i="17" s="1"/>
  <c r="FY4" i="17" s="1"/>
  <c r="FZ4" i="17" s="1"/>
  <c r="GA4" i="17" s="1"/>
  <c r="GB4" i="17" s="1"/>
  <c r="GC4" i="17" s="1"/>
  <c r="GD4" i="17" s="1"/>
  <c r="GE4" i="17" s="1"/>
  <c r="GF4" i="17" s="1"/>
  <c r="GG4" i="17" s="1"/>
  <c r="GH4" i="17" s="1"/>
  <c r="GI4" i="17" s="1"/>
  <c r="GJ4" i="17" s="1"/>
  <c r="GK4" i="17" s="1"/>
  <c r="GL4" i="17" s="1"/>
  <c r="GM4" i="17" s="1"/>
  <c r="GN4" i="17" s="1"/>
  <c r="GO4" i="17" s="1"/>
  <c r="GP4" i="17" s="1"/>
  <c r="GQ4" i="17" s="1"/>
  <c r="GR4" i="17" s="1"/>
  <c r="GS4" i="17" s="1"/>
  <c r="GT4" i="17" s="1"/>
  <c r="GU4" i="17" s="1"/>
  <c r="GV4" i="17" s="1"/>
  <c r="GW4" i="17" s="1"/>
  <c r="GX4" i="17" s="1"/>
  <c r="GY4" i="17" s="1"/>
  <c r="GZ4" i="17" s="1"/>
  <c r="HA4" i="17" s="1"/>
  <c r="HB4" i="17" s="1"/>
  <c r="HC4" i="17" s="1"/>
  <c r="HD4" i="17" s="1"/>
  <c r="HE4" i="17" s="1"/>
  <c r="HF4" i="17" s="1"/>
  <c r="HG4" i="17" s="1"/>
  <c r="HH4" i="17" s="1"/>
  <c r="HI4" i="17" s="1"/>
  <c r="HJ4" i="17" s="1"/>
  <c r="HK4" i="17" s="1"/>
  <c r="HL4" i="17" s="1"/>
  <c r="HM4" i="17" s="1"/>
  <c r="HN4" i="17" s="1"/>
  <c r="HO4" i="17" s="1"/>
  <c r="HP4" i="17" s="1"/>
  <c r="HQ4" i="17" s="1"/>
  <c r="HR4" i="17" s="1"/>
  <c r="HS4" i="17" s="1"/>
  <c r="HT4" i="17" s="1"/>
  <c r="HU4" i="17" s="1"/>
  <c r="AJ96" i="17"/>
  <c r="AI96" i="17"/>
  <c r="AI68" i="17"/>
  <c r="AI60" i="17"/>
  <c r="AJ48" i="17"/>
  <c r="AI48" i="17"/>
  <c r="AJ40" i="17"/>
  <c r="AI40" i="17"/>
  <c r="AJ32" i="17"/>
  <c r="AI32" i="17"/>
  <c r="AJ16" i="17"/>
  <c r="AI16" i="17"/>
  <c r="AI102" i="17"/>
  <c r="AJ102" i="17"/>
  <c r="AI94" i="17"/>
  <c r="AJ94" i="17"/>
  <c r="AI90" i="17"/>
  <c r="AJ90" i="17"/>
  <c r="AI86" i="17"/>
  <c r="AJ86" i="17"/>
  <c r="AI78" i="17"/>
  <c r="AJ78" i="17"/>
  <c r="AI74" i="17"/>
  <c r="AJ74" i="17"/>
  <c r="AJ70" i="17"/>
  <c r="AI70" i="17"/>
  <c r="AI66" i="17"/>
  <c r="AJ66" i="17"/>
  <c r="AI62" i="17"/>
  <c r="AJ62" i="17"/>
  <c r="AI50" i="17"/>
  <c r="AJ50" i="17"/>
  <c r="AI46" i="17"/>
  <c r="AJ46" i="17"/>
  <c r="AI30" i="17"/>
  <c r="AI22" i="17"/>
  <c r="AJ22" i="17"/>
  <c r="AI18" i="17"/>
  <c r="AJ18" i="17"/>
  <c r="AI6" i="17"/>
  <c r="AJ6" i="17" s="1"/>
  <c r="AK6" i="17" s="1"/>
  <c r="AL6" i="17" s="1"/>
  <c r="AM6" i="17" s="1"/>
  <c r="AN6" i="17" s="1"/>
  <c r="AO6" i="17" s="1"/>
  <c r="AP6" i="17" s="1"/>
  <c r="AQ6" i="17" s="1"/>
  <c r="AR6" i="17" s="1"/>
  <c r="AS6" i="17" s="1"/>
  <c r="AT6" i="17" s="1"/>
  <c r="AU6" i="17" s="1"/>
  <c r="AV6" i="17" s="1"/>
  <c r="AW6" i="17" s="1"/>
  <c r="AX6" i="17" s="1"/>
  <c r="AY6" i="17" s="1"/>
  <c r="AZ6" i="17" s="1"/>
  <c r="BA6" i="17" s="1"/>
  <c r="BB6" i="17" s="1"/>
  <c r="BC6" i="17" s="1"/>
  <c r="BD6" i="17" s="1"/>
  <c r="BE6" i="17" s="1"/>
  <c r="BF6" i="17" s="1"/>
  <c r="BG6" i="17" s="1"/>
  <c r="BH6" i="17" s="1"/>
  <c r="BI6" i="17" s="1"/>
  <c r="BJ6" i="17" s="1"/>
  <c r="BK6" i="17" s="1"/>
  <c r="BL6" i="17" s="1"/>
  <c r="BM6" i="17" s="1"/>
  <c r="BN6" i="17" s="1"/>
  <c r="BO6" i="17" s="1"/>
  <c r="BP6" i="17" s="1"/>
  <c r="BQ6" i="17" s="1"/>
  <c r="BR6" i="17" s="1"/>
  <c r="BS6" i="17" s="1"/>
  <c r="BT6" i="17" s="1"/>
  <c r="BU6" i="17" s="1"/>
  <c r="BV6" i="17" s="1"/>
  <c r="BW6" i="17" s="1"/>
  <c r="BX6" i="17" s="1"/>
  <c r="BY6" i="17" s="1"/>
  <c r="BZ6" i="17" s="1"/>
  <c r="CA6" i="17" s="1"/>
  <c r="CB6" i="17" s="1"/>
  <c r="CC6" i="17" s="1"/>
  <c r="CD6" i="17" s="1"/>
  <c r="CE6" i="17" s="1"/>
  <c r="CF6" i="17" s="1"/>
  <c r="CG6" i="17" s="1"/>
  <c r="CH6" i="17" s="1"/>
  <c r="CI6" i="17" s="1"/>
  <c r="CJ6" i="17" s="1"/>
  <c r="CK6" i="17" s="1"/>
  <c r="CL6" i="17" s="1"/>
  <c r="CM6" i="17" s="1"/>
  <c r="CN6" i="17" s="1"/>
  <c r="CO6" i="17" s="1"/>
  <c r="CP6" i="17" s="1"/>
  <c r="CQ6" i="17" s="1"/>
  <c r="CR6" i="17" s="1"/>
  <c r="CS6" i="17" s="1"/>
  <c r="CT6" i="17" s="1"/>
  <c r="CU6" i="17" s="1"/>
  <c r="CV6" i="17" s="1"/>
  <c r="CW6" i="17" s="1"/>
  <c r="CX6" i="17" s="1"/>
  <c r="CY6" i="17" s="1"/>
  <c r="CZ6" i="17" s="1"/>
  <c r="DA6" i="17" s="1"/>
  <c r="DB6" i="17" s="1"/>
  <c r="DC6" i="17" s="1"/>
  <c r="DD6" i="17" s="1"/>
  <c r="DE6" i="17" s="1"/>
  <c r="DF6" i="17" s="1"/>
  <c r="DG6" i="17" s="1"/>
  <c r="DH6" i="17" s="1"/>
  <c r="DI6" i="17" s="1"/>
  <c r="DJ6" i="17" s="1"/>
  <c r="DK6" i="17" s="1"/>
  <c r="DL6" i="17" s="1"/>
  <c r="DM6" i="17" s="1"/>
  <c r="DN6" i="17" s="1"/>
  <c r="DO6" i="17" s="1"/>
  <c r="DP6" i="17" s="1"/>
  <c r="DQ6" i="17" s="1"/>
  <c r="DR6" i="17" s="1"/>
  <c r="DS6" i="17" s="1"/>
  <c r="DT6" i="17" s="1"/>
  <c r="DU6" i="17" s="1"/>
  <c r="DV6" i="17" s="1"/>
  <c r="DW6" i="17" s="1"/>
  <c r="DX6" i="17" s="1"/>
  <c r="DY6" i="17" s="1"/>
  <c r="DZ6" i="17" s="1"/>
  <c r="EA6" i="17" s="1"/>
  <c r="EB6" i="17" s="1"/>
  <c r="EC6" i="17" s="1"/>
  <c r="ED6" i="17" s="1"/>
  <c r="EE6" i="17" s="1"/>
  <c r="EF6" i="17" s="1"/>
  <c r="EG6" i="17" s="1"/>
  <c r="EH6" i="17" s="1"/>
  <c r="EI6" i="17" s="1"/>
  <c r="EJ6" i="17" s="1"/>
  <c r="EK6" i="17" s="1"/>
  <c r="EL6" i="17" s="1"/>
  <c r="EM6" i="17" s="1"/>
  <c r="EN6" i="17" s="1"/>
  <c r="EO6" i="17" s="1"/>
  <c r="EP6" i="17" s="1"/>
  <c r="EQ6" i="17" s="1"/>
  <c r="ER6" i="17" s="1"/>
  <c r="ES6" i="17" s="1"/>
  <c r="ET6" i="17" s="1"/>
  <c r="EU6" i="17" s="1"/>
  <c r="EV6" i="17" s="1"/>
  <c r="EW6" i="17" s="1"/>
  <c r="EX6" i="17" s="1"/>
  <c r="EY6" i="17" s="1"/>
  <c r="EZ6" i="17" s="1"/>
  <c r="FA6" i="17" s="1"/>
  <c r="FB6" i="17" s="1"/>
  <c r="FC6" i="17" s="1"/>
  <c r="FD6" i="17" s="1"/>
  <c r="FE6" i="17" s="1"/>
  <c r="FF6" i="17" s="1"/>
  <c r="FG6" i="17" s="1"/>
  <c r="FH6" i="17" s="1"/>
  <c r="FI6" i="17" s="1"/>
  <c r="FJ6" i="17" s="1"/>
  <c r="FK6" i="17" s="1"/>
  <c r="FL6" i="17" s="1"/>
  <c r="FM6" i="17" s="1"/>
  <c r="FN6" i="17" s="1"/>
  <c r="FO6" i="17" s="1"/>
  <c r="FP6" i="17" s="1"/>
  <c r="FQ6" i="17" s="1"/>
  <c r="FR6" i="17" s="1"/>
  <c r="FS6" i="17" s="1"/>
  <c r="FT6" i="17" s="1"/>
  <c r="FU6" i="17" s="1"/>
  <c r="FV6" i="17" s="1"/>
  <c r="FW6" i="17" s="1"/>
  <c r="FX6" i="17" s="1"/>
  <c r="FY6" i="17" s="1"/>
  <c r="FZ6" i="17" s="1"/>
  <c r="GA6" i="17" s="1"/>
  <c r="GB6" i="17" s="1"/>
  <c r="GC6" i="17" s="1"/>
  <c r="GD6" i="17" s="1"/>
  <c r="GE6" i="17" s="1"/>
  <c r="GF6" i="17" s="1"/>
  <c r="GG6" i="17" s="1"/>
  <c r="GH6" i="17" s="1"/>
  <c r="GI6" i="17" s="1"/>
  <c r="GJ6" i="17" s="1"/>
  <c r="GK6" i="17" s="1"/>
  <c r="GL6" i="17" s="1"/>
  <c r="GM6" i="17" s="1"/>
  <c r="GN6" i="17" s="1"/>
  <c r="GO6" i="17" s="1"/>
  <c r="GP6" i="17" s="1"/>
  <c r="GQ6" i="17" s="1"/>
  <c r="GR6" i="17" s="1"/>
  <c r="GS6" i="17" s="1"/>
  <c r="GT6" i="17" s="1"/>
  <c r="GU6" i="17" s="1"/>
  <c r="GV6" i="17" s="1"/>
  <c r="GW6" i="17" s="1"/>
  <c r="GX6" i="17" s="1"/>
  <c r="GY6" i="17" s="1"/>
  <c r="GZ6" i="17" s="1"/>
  <c r="HA6" i="17" s="1"/>
  <c r="HB6" i="17" s="1"/>
  <c r="HC6" i="17" s="1"/>
  <c r="HD6" i="17" s="1"/>
  <c r="HE6" i="17" s="1"/>
  <c r="HF6" i="17" s="1"/>
  <c r="HG6" i="17" s="1"/>
  <c r="HH6" i="17" s="1"/>
  <c r="HI6" i="17" s="1"/>
  <c r="HJ6" i="17" s="1"/>
  <c r="HK6" i="17" s="1"/>
  <c r="HL6" i="17" s="1"/>
  <c r="HM6" i="17" s="1"/>
  <c r="HN6" i="17" s="1"/>
  <c r="HO6" i="17" s="1"/>
  <c r="HP6" i="17" s="1"/>
  <c r="HQ6" i="17" s="1"/>
  <c r="HR6" i="17" s="1"/>
  <c r="HS6" i="17" s="1"/>
  <c r="HT6" i="17" s="1"/>
  <c r="HU6" i="17" s="1"/>
  <c r="HV6" i="17" s="1"/>
  <c r="HW6" i="17" s="1"/>
  <c r="HX6" i="17" s="1"/>
  <c r="HY6" i="17" s="1"/>
  <c r="HZ6" i="17" s="1"/>
  <c r="IA6" i="17" s="1"/>
  <c r="B75" i="28"/>
  <c r="C75" i="28" s="1"/>
  <c r="AF31" i="28"/>
  <c r="AE31" i="28"/>
  <c r="AC31" i="28"/>
  <c r="Z31" i="28"/>
  <c r="AD31" i="28"/>
  <c r="AB31" i="28"/>
  <c r="AA31" i="28"/>
  <c r="Y31" i="28"/>
  <c r="AG31" i="28"/>
  <c r="X31" i="28"/>
  <c r="W25" i="28"/>
  <c r="AH31" i="28"/>
  <c r="AI31" i="28"/>
  <c r="AH4" i="27"/>
  <c r="AD4" i="27"/>
  <c r="AD5" i="27"/>
  <c r="AK5" i="27"/>
  <c r="AE5" i="27"/>
  <c r="AD9" i="27"/>
  <c r="AM9" i="27"/>
  <c r="AI9" i="27"/>
  <c r="AC13" i="27"/>
  <c r="AA13" i="27"/>
  <c r="AJ13" i="27"/>
  <c r="AI4" i="27"/>
  <c r="AA4" i="27"/>
  <c r="AJ5" i="27"/>
  <c r="AH9" i="27"/>
  <c r="AE13" i="27"/>
  <c r="AF4" i="27"/>
  <c r="AC4" i="27"/>
  <c r="AM5" i="27"/>
  <c r="AF5" i="27"/>
  <c r="AI5" i="27"/>
  <c r="AC9" i="27"/>
  <c r="AE9" i="27"/>
  <c r="AA9" i="27"/>
  <c r="AL13" i="27"/>
  <c r="AK13" i="27"/>
  <c r="AF13" i="27"/>
  <c r="AB13" i="27"/>
  <c r="AL4" i="27"/>
  <c r="AH5" i="27"/>
  <c r="AB9" i="27"/>
  <c r="AI13" i="27"/>
  <c r="AK4" i="27"/>
  <c r="AB4" i="27"/>
  <c r="AG4" i="27"/>
  <c r="AM4" i="27"/>
  <c r="AJ4" i="27"/>
  <c r="AE4" i="27"/>
  <c r="AL5" i="27"/>
  <c r="AG5" i="27"/>
  <c r="AA5" i="27"/>
  <c r="AC5" i="27"/>
  <c r="AL9" i="27"/>
  <c r="AK9" i="27"/>
  <c r="AJ9" i="27"/>
  <c r="AF9" i="27"/>
  <c r="AH13" i="27"/>
  <c r="AG13" i="27"/>
  <c r="AM13" i="27"/>
  <c r="AB5" i="27"/>
  <c r="AG9" i="27"/>
  <c r="AD13" i="27"/>
  <c r="AM7" i="27"/>
  <c r="AE7" i="27"/>
  <c r="AF7" i="27"/>
  <c r="AH6" i="27"/>
  <c r="AB6" i="27"/>
  <c r="AB11" i="27"/>
  <c r="AL11" i="27"/>
  <c r="AG11" i="27"/>
  <c r="AG12" i="27"/>
  <c r="AF12" i="27"/>
  <c r="AL12" i="27"/>
  <c r="AA6" i="27"/>
  <c r="AM6" i="27"/>
  <c r="AG7" i="27"/>
  <c r="AF11" i="27"/>
  <c r="AK12" i="27"/>
  <c r="AA12" i="27"/>
  <c r="AD7" i="27"/>
  <c r="AL7" i="27"/>
  <c r="AB7" i="27"/>
  <c r="AA7" i="27"/>
  <c r="AC6" i="27"/>
  <c r="AK6" i="27"/>
  <c r="AI6" i="27"/>
  <c r="AM11" i="27"/>
  <c r="AD11" i="27"/>
  <c r="AC11" i="27"/>
  <c r="AC12" i="27"/>
  <c r="AH12" i="27"/>
  <c r="AD12" i="27"/>
  <c r="AJ6" i="27"/>
  <c r="AI7" i="27"/>
  <c r="AL6" i="27"/>
  <c r="AE11" i="27"/>
  <c r="AJ12" i="27"/>
  <c r="AJ7" i="27"/>
  <c r="AC7" i="27"/>
  <c r="AH7" i="27"/>
  <c r="AF6" i="27"/>
  <c r="AE6" i="27"/>
  <c r="AJ11" i="27"/>
  <c r="AI11" i="27"/>
  <c r="AK11" i="27"/>
  <c r="AA11" i="27"/>
  <c r="AB12" i="27"/>
  <c r="AE12" i="27"/>
  <c r="AI12" i="27"/>
  <c r="AG6" i="27"/>
  <c r="AK7" i="27"/>
  <c r="AD6" i="27"/>
  <c r="AH11" i="27"/>
  <c r="AM12" i="27"/>
  <c r="E100" i="17"/>
  <c r="E88" i="17"/>
  <c r="E76" i="17"/>
  <c r="E64" i="17"/>
  <c r="E56" i="17"/>
  <c r="E44" i="17"/>
  <c r="E32" i="17"/>
  <c r="E24" i="17"/>
  <c r="E103" i="17"/>
  <c r="E99" i="17"/>
  <c r="E95" i="17"/>
  <c r="E91" i="17"/>
  <c r="E87" i="17"/>
  <c r="E83" i="17"/>
  <c r="E79" i="17"/>
  <c r="E75" i="17"/>
  <c r="E71" i="17"/>
  <c r="E67" i="17"/>
  <c r="E63" i="17"/>
  <c r="E59" i="17"/>
  <c r="E55" i="17"/>
  <c r="E51" i="17"/>
  <c r="E47" i="17"/>
  <c r="E43" i="17"/>
  <c r="E39" i="17"/>
  <c r="E35" i="17"/>
  <c r="E31" i="17"/>
  <c r="E27" i="17"/>
  <c r="E23" i="17"/>
  <c r="E19" i="17"/>
  <c r="E15" i="17"/>
  <c r="E96" i="17"/>
  <c r="E84" i="17"/>
  <c r="E72" i="17"/>
  <c r="E60" i="17"/>
  <c r="E48" i="17"/>
  <c r="E36" i="17"/>
  <c r="E16" i="17"/>
  <c r="E102" i="17"/>
  <c r="E98" i="17"/>
  <c r="E94" i="17"/>
  <c r="E90" i="17"/>
  <c r="E86" i="17"/>
  <c r="E82" i="17"/>
  <c r="E78" i="17"/>
  <c r="E74" i="17"/>
  <c r="E70" i="17"/>
  <c r="E66" i="17"/>
  <c r="E62" i="17"/>
  <c r="E58" i="17"/>
  <c r="E54" i="17"/>
  <c r="E50" i="17"/>
  <c r="E46" i="17"/>
  <c r="E42" i="17"/>
  <c r="E38" i="17"/>
  <c r="E34" i="17"/>
  <c r="E30" i="17"/>
  <c r="E26" i="17"/>
  <c r="E22" i="17"/>
  <c r="E18" i="17"/>
  <c r="E14" i="17"/>
  <c r="E92" i="17"/>
  <c r="E80" i="17"/>
  <c r="E68" i="17"/>
  <c r="E52" i="17"/>
  <c r="E40" i="17"/>
  <c r="E28" i="17"/>
  <c r="E20" i="17"/>
  <c r="E101" i="17"/>
  <c r="E97" i="17"/>
  <c r="E93" i="17"/>
  <c r="E89" i="17"/>
  <c r="E85" i="17"/>
  <c r="E81" i="17"/>
  <c r="E77" i="17"/>
  <c r="E73" i="17"/>
  <c r="E69" i="17"/>
  <c r="E65" i="17"/>
  <c r="E61" i="17"/>
  <c r="E57" i="17"/>
  <c r="E53" i="17"/>
  <c r="E49" i="17"/>
  <c r="E45" i="17"/>
  <c r="E41" i="17"/>
  <c r="E37" i="17"/>
  <c r="E33" i="17"/>
  <c r="E29" i="17"/>
  <c r="E25" i="17"/>
  <c r="E21" i="17"/>
  <c r="E17" i="17"/>
  <c r="N77" i="26"/>
  <c r="N84" i="26"/>
  <c r="I73" i="26"/>
  <c r="N75" i="26"/>
  <c r="I84" i="26"/>
  <c r="J14" i="26"/>
  <c r="F14" i="26"/>
  <c r="H4" i="26"/>
  <c r="I4" i="26" s="1"/>
  <c r="H6" i="26"/>
  <c r="I6" i="26" s="1"/>
  <c r="H8" i="26"/>
  <c r="I8" i="26" s="1"/>
  <c r="J9" i="26"/>
  <c r="J11" i="26"/>
  <c r="J13" i="26"/>
  <c r="J16" i="26"/>
  <c r="F16" i="26"/>
  <c r="J18" i="26"/>
  <c r="F18" i="26"/>
  <c r="J20" i="26"/>
  <c r="F20" i="26"/>
  <c r="J22" i="26"/>
  <c r="F22" i="26"/>
  <c r="J24" i="26"/>
  <c r="F24" i="26"/>
  <c r="J30" i="26"/>
  <c r="F30" i="26"/>
  <c r="L6" i="26"/>
  <c r="J10" i="26"/>
  <c r="F10" i="26"/>
  <c r="J12" i="26"/>
  <c r="F12" i="26"/>
  <c r="D104" i="26"/>
  <c r="E5" i="26"/>
  <c r="J5" i="26"/>
  <c r="E7" i="26"/>
  <c r="J7" i="26"/>
  <c r="E9" i="26"/>
  <c r="E11" i="26"/>
  <c r="E13" i="26"/>
  <c r="N15" i="26"/>
  <c r="R15" i="26"/>
  <c r="M15" i="26"/>
  <c r="H15" i="26"/>
  <c r="I15" i="26" s="1"/>
  <c r="Q15" i="26"/>
  <c r="L15" i="26"/>
  <c r="N17" i="26"/>
  <c r="R17" i="26"/>
  <c r="M17" i="26"/>
  <c r="H17" i="26"/>
  <c r="I17" i="26" s="1"/>
  <c r="Q17" i="26"/>
  <c r="L17" i="26"/>
  <c r="N19" i="26"/>
  <c r="I19" i="26"/>
  <c r="R19" i="26"/>
  <c r="M19" i="26"/>
  <c r="H19" i="26"/>
  <c r="Q19" i="26"/>
  <c r="L19" i="26"/>
  <c r="N21" i="26"/>
  <c r="R21" i="26"/>
  <c r="M21" i="26"/>
  <c r="H21" i="26"/>
  <c r="I21" i="26" s="1"/>
  <c r="Q21" i="26"/>
  <c r="L21" i="26"/>
  <c r="N23" i="26"/>
  <c r="R23" i="26"/>
  <c r="M23" i="26"/>
  <c r="H23" i="26"/>
  <c r="I23" i="26" s="1"/>
  <c r="Q23" i="26"/>
  <c r="L23" i="26"/>
  <c r="Q25" i="26"/>
  <c r="N25" i="26"/>
  <c r="P25" i="26"/>
  <c r="M25" i="26"/>
  <c r="H25" i="26"/>
  <c r="I25" i="26" s="1"/>
  <c r="L25" i="26"/>
  <c r="J28" i="26"/>
  <c r="F28" i="26"/>
  <c r="L4" i="26"/>
  <c r="L8" i="26"/>
  <c r="J32" i="26"/>
  <c r="F32" i="26"/>
  <c r="E4" i="26"/>
  <c r="J4" i="26"/>
  <c r="F5" i="26"/>
  <c r="E6" i="26"/>
  <c r="F7" i="26"/>
  <c r="E8" i="26"/>
  <c r="J8" i="26"/>
  <c r="F9" i="26"/>
  <c r="G10" i="26"/>
  <c r="F11" i="26"/>
  <c r="G12" i="26"/>
  <c r="F13" i="26"/>
  <c r="G14" i="26"/>
  <c r="J26" i="26"/>
  <c r="F26" i="26"/>
  <c r="J34" i="26"/>
  <c r="F34" i="26"/>
  <c r="G15" i="26"/>
  <c r="G17" i="26"/>
  <c r="G19" i="26"/>
  <c r="G21" i="26"/>
  <c r="G23" i="26"/>
  <c r="G25" i="26"/>
  <c r="J35" i="26"/>
  <c r="F35" i="26"/>
  <c r="J37" i="26"/>
  <c r="F37" i="26"/>
  <c r="J39" i="26"/>
  <c r="F39" i="26"/>
  <c r="J41" i="26"/>
  <c r="F41" i="26"/>
  <c r="J43" i="26"/>
  <c r="F43" i="26"/>
  <c r="J45" i="26"/>
  <c r="F45" i="26"/>
  <c r="J72" i="26"/>
  <c r="F72" i="26"/>
  <c r="G72" i="26"/>
  <c r="N36" i="26"/>
  <c r="R36" i="26"/>
  <c r="M36" i="26"/>
  <c r="H36" i="26"/>
  <c r="I36" i="26" s="1"/>
  <c r="Q36" i="26"/>
  <c r="L36" i="26"/>
  <c r="N38" i="26"/>
  <c r="R38" i="26"/>
  <c r="M38" i="26"/>
  <c r="H38" i="26"/>
  <c r="I38" i="26" s="1"/>
  <c r="Q38" i="26"/>
  <c r="L38" i="26"/>
  <c r="N40" i="26"/>
  <c r="I40" i="26"/>
  <c r="R40" i="26"/>
  <c r="M40" i="26"/>
  <c r="H40" i="26"/>
  <c r="Q40" i="26"/>
  <c r="L40" i="26"/>
  <c r="N42" i="26"/>
  <c r="R42" i="26"/>
  <c r="M42" i="26"/>
  <c r="H42" i="26"/>
  <c r="I42" i="26" s="1"/>
  <c r="Q42" i="26"/>
  <c r="L42" i="26"/>
  <c r="N44" i="26"/>
  <c r="R44" i="26"/>
  <c r="M44" i="26"/>
  <c r="H44" i="26"/>
  <c r="I44" i="26" s="1"/>
  <c r="Q44" i="26"/>
  <c r="L44" i="26"/>
  <c r="P46" i="26"/>
  <c r="R46" i="26"/>
  <c r="M46" i="26"/>
  <c r="H46" i="26"/>
  <c r="Q46" i="26"/>
  <c r="I46" i="26"/>
  <c r="N46" i="26"/>
  <c r="B104" i="26"/>
  <c r="G4" i="26"/>
  <c r="F27" i="26"/>
  <c r="F29" i="26"/>
  <c r="F31" i="26"/>
  <c r="F33" i="26"/>
  <c r="L46" i="26"/>
  <c r="J74" i="26"/>
  <c r="F74" i="26"/>
  <c r="G74" i="26"/>
  <c r="G26" i="26"/>
  <c r="G28" i="26"/>
  <c r="G30" i="26"/>
  <c r="G32" i="26"/>
  <c r="G34" i="26"/>
  <c r="G36" i="26"/>
  <c r="G38" i="26"/>
  <c r="G40" i="26"/>
  <c r="G42" i="26"/>
  <c r="G44" i="26"/>
  <c r="G46" i="26"/>
  <c r="J47" i="26"/>
  <c r="F47" i="26"/>
  <c r="J49" i="26"/>
  <c r="F49" i="26"/>
  <c r="J51" i="26"/>
  <c r="F51" i="26"/>
  <c r="J53" i="26"/>
  <c r="F53" i="26"/>
  <c r="J54" i="26"/>
  <c r="F54" i="26"/>
  <c r="J56" i="26"/>
  <c r="F56" i="26"/>
  <c r="J58" i="26"/>
  <c r="F58" i="26"/>
  <c r="J60" i="26"/>
  <c r="F60" i="26"/>
  <c r="J62" i="26"/>
  <c r="F62" i="26"/>
  <c r="J64" i="26"/>
  <c r="F64" i="26"/>
  <c r="J66" i="26"/>
  <c r="F66" i="26"/>
  <c r="J68" i="26"/>
  <c r="F68" i="26"/>
  <c r="F70" i="26"/>
  <c r="J70" i="26"/>
  <c r="J78" i="26"/>
  <c r="F78" i="26"/>
  <c r="G78" i="26"/>
  <c r="J46" i="26"/>
  <c r="J48" i="26"/>
  <c r="F48" i="26"/>
  <c r="J50" i="26"/>
  <c r="F50" i="26"/>
  <c r="J52" i="26"/>
  <c r="F52" i="26"/>
  <c r="F87" i="26"/>
  <c r="J87" i="26"/>
  <c r="F55" i="26"/>
  <c r="J55" i="26"/>
  <c r="F57" i="26"/>
  <c r="J57" i="26"/>
  <c r="F59" i="26"/>
  <c r="J59" i="26"/>
  <c r="F61" i="26"/>
  <c r="J61" i="26"/>
  <c r="F63" i="26"/>
  <c r="J63" i="26"/>
  <c r="F65" i="26"/>
  <c r="J65" i="26"/>
  <c r="F67" i="26"/>
  <c r="J67" i="26"/>
  <c r="F69" i="26"/>
  <c r="J69" i="26"/>
  <c r="R71" i="26"/>
  <c r="M71" i="26"/>
  <c r="V71" i="26" s="1"/>
  <c r="H71" i="26"/>
  <c r="I71" i="26" s="1"/>
  <c r="Q71" i="26"/>
  <c r="L71" i="26"/>
  <c r="P71" i="26"/>
  <c r="R73" i="26"/>
  <c r="M73" i="26"/>
  <c r="V73" i="26" s="1"/>
  <c r="H73" i="26"/>
  <c r="Q73" i="26"/>
  <c r="L73" i="26"/>
  <c r="P73" i="26"/>
  <c r="J76" i="26"/>
  <c r="F76" i="26"/>
  <c r="F89" i="26"/>
  <c r="J89" i="26"/>
  <c r="P75" i="26"/>
  <c r="P77" i="26"/>
  <c r="J83" i="26"/>
  <c r="F83" i="26"/>
  <c r="L75" i="26"/>
  <c r="Q75" i="26"/>
  <c r="L77" i="26"/>
  <c r="Q77" i="26"/>
  <c r="G79" i="26"/>
  <c r="F80" i="26"/>
  <c r="G81" i="26"/>
  <c r="R82" i="26"/>
  <c r="M82" i="26"/>
  <c r="V82" i="26" s="1"/>
  <c r="H82" i="26"/>
  <c r="Q82" i="26"/>
  <c r="L82" i="26"/>
  <c r="P82" i="26"/>
  <c r="G88" i="26"/>
  <c r="F88" i="26"/>
  <c r="G90" i="26"/>
  <c r="F90" i="26"/>
  <c r="H75" i="26"/>
  <c r="I75" i="26" s="1"/>
  <c r="M75" i="26"/>
  <c r="H77" i="26"/>
  <c r="I77" i="26" s="1"/>
  <c r="M77" i="26"/>
  <c r="J79" i="26"/>
  <c r="F79" i="26"/>
  <c r="J81" i="26"/>
  <c r="F81" i="26"/>
  <c r="I82" i="26"/>
  <c r="G83" i="26"/>
  <c r="J85" i="26"/>
  <c r="F85" i="26"/>
  <c r="J88" i="26"/>
  <c r="J90" i="26"/>
  <c r="F91" i="26"/>
  <c r="J91" i="26"/>
  <c r="P84" i="26"/>
  <c r="F86" i="26"/>
  <c r="J86" i="26"/>
  <c r="G92" i="26"/>
  <c r="F92" i="26"/>
  <c r="L84" i="26"/>
  <c r="Q84" i="26"/>
  <c r="J94" i="26"/>
  <c r="H84" i="26"/>
  <c r="M84" i="26"/>
  <c r="G87" i="26"/>
  <c r="G89" i="26"/>
  <c r="G91" i="26"/>
  <c r="F93" i="26"/>
  <c r="J93" i="26"/>
  <c r="F95" i="26"/>
  <c r="J95" i="26"/>
  <c r="F97" i="26"/>
  <c r="J97" i="26"/>
  <c r="F99" i="26"/>
  <c r="J99" i="26"/>
  <c r="F94" i="26"/>
  <c r="F96" i="26"/>
  <c r="F98" i="26"/>
  <c r="F100" i="26"/>
  <c r="J102" i="26"/>
  <c r="F102" i="26"/>
  <c r="R101" i="26"/>
  <c r="M101" i="26"/>
  <c r="V101" i="26" s="1"/>
  <c r="H101" i="26"/>
  <c r="I101" i="26" s="1"/>
  <c r="Q101" i="26"/>
  <c r="L101" i="26"/>
  <c r="P101" i="26"/>
  <c r="R103" i="26"/>
  <c r="M103" i="26"/>
  <c r="V103" i="26" s="1"/>
  <c r="H103" i="26"/>
  <c r="I103" i="26" s="1"/>
  <c r="Q103" i="26"/>
  <c r="L103" i="26"/>
  <c r="P103" i="26"/>
  <c r="G93" i="26"/>
  <c r="G95" i="26"/>
  <c r="G97" i="26"/>
  <c r="G99" i="26"/>
  <c r="D7" i="27" l="1"/>
  <c r="IE75" i="26"/>
  <c r="IQ75" i="26"/>
  <c r="JC75" i="26"/>
  <c r="JO75" i="26"/>
  <c r="KA75" i="26"/>
  <c r="KM75" i="26"/>
  <c r="KY75" i="26"/>
  <c r="LK75" i="26"/>
  <c r="LW75" i="26"/>
  <c r="MI75" i="26"/>
  <c r="MU75" i="26"/>
  <c r="NG75" i="26"/>
  <c r="NS75" i="26"/>
  <c r="OE75" i="26"/>
  <c r="IF75" i="26"/>
  <c r="IS75" i="26"/>
  <c r="JF75" i="26"/>
  <c r="JS75" i="26"/>
  <c r="KF75" i="26"/>
  <c r="KS75" i="26"/>
  <c r="LF75" i="26"/>
  <c r="LS75" i="26"/>
  <c r="MF75" i="26"/>
  <c r="MS75" i="26"/>
  <c r="NF75" i="26"/>
  <c r="NT75" i="26"/>
  <c r="OG75" i="26"/>
  <c r="OS75" i="26"/>
  <c r="PE75" i="26"/>
  <c r="PQ75" i="26"/>
  <c r="IG75" i="26"/>
  <c r="IT75" i="26"/>
  <c r="JG75" i="26"/>
  <c r="JT75" i="26"/>
  <c r="KG75" i="26"/>
  <c r="KT75" i="26"/>
  <c r="LG75" i="26"/>
  <c r="LT75" i="26"/>
  <c r="MG75" i="26"/>
  <c r="MT75" i="26"/>
  <c r="NH75" i="26"/>
  <c r="NU75" i="26"/>
  <c r="OH75" i="26"/>
  <c r="OT75" i="26"/>
  <c r="PF75" i="26"/>
  <c r="PR75" i="26"/>
  <c r="IH75" i="26"/>
  <c r="IU75" i="26"/>
  <c r="JH75" i="26"/>
  <c r="JU75" i="26"/>
  <c r="KH75" i="26"/>
  <c r="KU75" i="26"/>
  <c r="LH75" i="26"/>
  <c r="LU75" i="26"/>
  <c r="MH75" i="26"/>
  <c r="MV75" i="26"/>
  <c r="NI75" i="26"/>
  <c r="NV75" i="26"/>
  <c r="OI75" i="26"/>
  <c r="OU75" i="26"/>
  <c r="PG75" i="26"/>
  <c r="PS75" i="26"/>
  <c r="II75" i="26"/>
  <c r="IV75" i="26"/>
  <c r="JI75" i="26"/>
  <c r="JV75" i="26"/>
  <c r="KI75" i="26"/>
  <c r="KV75" i="26"/>
  <c r="LI75" i="26"/>
  <c r="LV75" i="26"/>
  <c r="MJ75" i="26"/>
  <c r="MW75" i="26"/>
  <c r="NJ75" i="26"/>
  <c r="NW75" i="26"/>
  <c r="OJ75" i="26"/>
  <c r="OV75" i="26"/>
  <c r="PH75" i="26"/>
  <c r="PT75" i="26"/>
  <c r="IJ75" i="26"/>
  <c r="IW75" i="26"/>
  <c r="JJ75" i="26"/>
  <c r="JW75" i="26"/>
  <c r="KJ75" i="26"/>
  <c r="KW75" i="26"/>
  <c r="LJ75" i="26"/>
  <c r="LX75" i="26"/>
  <c r="MK75" i="26"/>
  <c r="MX75" i="26"/>
  <c r="NK75" i="26"/>
  <c r="NX75" i="26"/>
  <c r="OK75" i="26"/>
  <c r="OW75" i="26"/>
  <c r="PI75" i="26"/>
  <c r="IK75" i="26"/>
  <c r="IX75" i="26"/>
  <c r="JK75" i="26"/>
  <c r="JX75" i="26"/>
  <c r="KK75" i="26"/>
  <c r="KX75" i="26"/>
  <c r="LL75" i="26"/>
  <c r="LY75" i="26"/>
  <c r="ML75" i="26"/>
  <c r="MY75" i="26"/>
  <c r="NL75" i="26"/>
  <c r="NY75" i="26"/>
  <c r="OL75" i="26"/>
  <c r="OX75" i="26"/>
  <c r="PJ75" i="26"/>
  <c r="IL75" i="26"/>
  <c r="IY75" i="26"/>
  <c r="JL75" i="26"/>
  <c r="JY75" i="26"/>
  <c r="KL75" i="26"/>
  <c r="KZ75" i="26"/>
  <c r="LM75" i="26"/>
  <c r="LZ75" i="26"/>
  <c r="MM75" i="26"/>
  <c r="MZ75" i="26"/>
  <c r="NM75" i="26"/>
  <c r="NZ75" i="26"/>
  <c r="OM75" i="26"/>
  <c r="OY75" i="26"/>
  <c r="PK75" i="26"/>
  <c r="IM75" i="26"/>
  <c r="IZ75" i="26"/>
  <c r="JM75" i="26"/>
  <c r="JZ75" i="26"/>
  <c r="KN75" i="26"/>
  <c r="LA75" i="26"/>
  <c r="LN75" i="26"/>
  <c r="MA75" i="26"/>
  <c r="MN75" i="26"/>
  <c r="NA75" i="26"/>
  <c r="NN75" i="26"/>
  <c r="OA75" i="26"/>
  <c r="ON75" i="26"/>
  <c r="OZ75" i="26"/>
  <c r="PL75" i="26"/>
  <c r="IN75" i="26"/>
  <c r="JA75" i="26"/>
  <c r="JN75" i="26"/>
  <c r="KB75" i="26"/>
  <c r="KO75" i="26"/>
  <c r="LB75" i="26"/>
  <c r="LO75" i="26"/>
  <c r="MB75" i="26"/>
  <c r="MO75" i="26"/>
  <c r="NB75" i="26"/>
  <c r="NO75" i="26"/>
  <c r="OB75" i="26"/>
  <c r="OO75" i="26"/>
  <c r="PA75" i="26"/>
  <c r="PM75" i="26"/>
  <c r="IO75" i="26"/>
  <c r="JB75" i="26"/>
  <c r="JP75" i="26"/>
  <c r="KC75" i="26"/>
  <c r="KP75" i="26"/>
  <c r="LC75" i="26"/>
  <c r="LP75" i="26"/>
  <c r="MC75" i="26"/>
  <c r="MP75" i="26"/>
  <c r="NC75" i="26"/>
  <c r="NP75" i="26"/>
  <c r="OC75" i="26"/>
  <c r="OP75" i="26"/>
  <c r="PB75" i="26"/>
  <c r="PN75" i="26"/>
  <c r="JD75" i="26"/>
  <c r="MD75" i="26"/>
  <c r="PC75" i="26"/>
  <c r="JE75" i="26"/>
  <c r="ME75" i="26"/>
  <c r="PD75" i="26"/>
  <c r="JQ75" i="26"/>
  <c r="MQ75" i="26"/>
  <c r="PO75" i="26"/>
  <c r="JR75" i="26"/>
  <c r="MR75" i="26"/>
  <c r="PP75" i="26"/>
  <c r="KD75" i="26"/>
  <c r="ND75" i="26"/>
  <c r="KE75" i="26"/>
  <c r="NE75" i="26"/>
  <c r="KQ75" i="26"/>
  <c r="NQ75" i="26"/>
  <c r="KR75" i="26"/>
  <c r="NR75" i="26"/>
  <c r="IC75" i="26"/>
  <c r="LD75" i="26"/>
  <c r="OD75" i="26"/>
  <c r="IP75" i="26"/>
  <c r="LQ75" i="26"/>
  <c r="OQ75" i="26"/>
  <c r="LE75" i="26"/>
  <c r="LR75" i="26"/>
  <c r="OF75" i="26"/>
  <c r="OR75" i="26"/>
  <c r="ID75" i="26"/>
  <c r="IR75" i="26"/>
  <c r="IF21" i="26"/>
  <c r="IR21" i="26"/>
  <c r="JD21" i="26"/>
  <c r="JP21" i="26"/>
  <c r="KB21" i="26"/>
  <c r="KN21" i="26"/>
  <c r="KZ21" i="26"/>
  <c r="LL21" i="26"/>
  <c r="LX21" i="26"/>
  <c r="MJ21" i="26"/>
  <c r="MV21" i="26"/>
  <c r="NH21" i="26"/>
  <c r="NT21" i="26"/>
  <c r="OF21" i="26"/>
  <c r="OR21" i="26"/>
  <c r="PD21" i="26"/>
  <c r="PP21" i="26"/>
  <c r="IG21" i="26"/>
  <c r="IS21" i="26"/>
  <c r="JE21" i="26"/>
  <c r="JQ21" i="26"/>
  <c r="KC21" i="26"/>
  <c r="KO21" i="26"/>
  <c r="LA21" i="26"/>
  <c r="LM21" i="26"/>
  <c r="LY21" i="26"/>
  <c r="MK21" i="26"/>
  <c r="MW21" i="26"/>
  <c r="NI21" i="26"/>
  <c r="NU21" i="26"/>
  <c r="OG21" i="26"/>
  <c r="OS21" i="26"/>
  <c r="PE21" i="26"/>
  <c r="PQ21" i="26"/>
  <c r="IH21" i="26"/>
  <c r="IT21" i="26"/>
  <c r="JF21" i="26"/>
  <c r="JR21" i="26"/>
  <c r="KD21" i="26"/>
  <c r="KP21" i="26"/>
  <c r="LB21" i="26"/>
  <c r="LN21" i="26"/>
  <c r="LZ21" i="26"/>
  <c r="ML21" i="26"/>
  <c r="MX21" i="26"/>
  <c r="NJ21" i="26"/>
  <c r="NV21" i="26"/>
  <c r="OH21" i="26"/>
  <c r="OT21" i="26"/>
  <c r="PF21" i="26"/>
  <c r="PR21" i="26"/>
  <c r="II21" i="26"/>
  <c r="IU21" i="26"/>
  <c r="JG21" i="26"/>
  <c r="JS21" i="26"/>
  <c r="KE21" i="26"/>
  <c r="KQ21" i="26"/>
  <c r="LC21" i="26"/>
  <c r="LO21" i="26"/>
  <c r="MA21" i="26"/>
  <c r="MM21" i="26"/>
  <c r="MY21" i="26"/>
  <c r="NK21" i="26"/>
  <c r="NW21" i="26"/>
  <c r="OI21" i="26"/>
  <c r="OU21" i="26"/>
  <c r="PG21" i="26"/>
  <c r="PS21" i="26"/>
  <c r="IJ21" i="26"/>
  <c r="IV21" i="26"/>
  <c r="JH21" i="26"/>
  <c r="JT21" i="26"/>
  <c r="KF21" i="26"/>
  <c r="KR21" i="26"/>
  <c r="LD21" i="26"/>
  <c r="LP21" i="26"/>
  <c r="MB21" i="26"/>
  <c r="MN21" i="26"/>
  <c r="MZ21" i="26"/>
  <c r="NL21" i="26"/>
  <c r="NX21" i="26"/>
  <c r="OJ21" i="26"/>
  <c r="OV21" i="26"/>
  <c r="PH21" i="26"/>
  <c r="PT21" i="26"/>
  <c r="IK21" i="26"/>
  <c r="IW21" i="26"/>
  <c r="JI21" i="26"/>
  <c r="JU21" i="26"/>
  <c r="KG21" i="26"/>
  <c r="KS21" i="26"/>
  <c r="LE21" i="26"/>
  <c r="LQ21" i="26"/>
  <c r="MC21" i="26"/>
  <c r="MO21" i="26"/>
  <c r="NA21" i="26"/>
  <c r="NM21" i="26"/>
  <c r="NY21" i="26"/>
  <c r="OK21" i="26"/>
  <c r="OW21" i="26"/>
  <c r="PI21" i="26"/>
  <c r="IL21" i="26"/>
  <c r="IX21" i="26"/>
  <c r="JJ21" i="26"/>
  <c r="JV21" i="26"/>
  <c r="KH21" i="26"/>
  <c r="KT21" i="26"/>
  <c r="LF21" i="26"/>
  <c r="LR21" i="26"/>
  <c r="MD21" i="26"/>
  <c r="MP21" i="26"/>
  <c r="NB21" i="26"/>
  <c r="NN21" i="26"/>
  <c r="NZ21" i="26"/>
  <c r="OL21" i="26"/>
  <c r="OX21" i="26"/>
  <c r="PJ21" i="26"/>
  <c r="IM21" i="26"/>
  <c r="IY21" i="26"/>
  <c r="JK21" i="26"/>
  <c r="JW21" i="26"/>
  <c r="KI21" i="26"/>
  <c r="KU21" i="26"/>
  <c r="LG21" i="26"/>
  <c r="LS21" i="26"/>
  <c r="ME21" i="26"/>
  <c r="MQ21" i="26"/>
  <c r="NC21" i="26"/>
  <c r="NO21" i="26"/>
  <c r="OA21" i="26"/>
  <c r="OM21" i="26"/>
  <c r="OY21" i="26"/>
  <c r="PK21" i="26"/>
  <c r="IN21" i="26"/>
  <c r="IZ21" i="26"/>
  <c r="JL21" i="26"/>
  <c r="JX21" i="26"/>
  <c r="KJ21" i="26"/>
  <c r="KV21" i="26"/>
  <c r="LH21" i="26"/>
  <c r="LT21" i="26"/>
  <c r="MF21" i="26"/>
  <c r="MR21" i="26"/>
  <c r="ND21" i="26"/>
  <c r="NP21" i="26"/>
  <c r="OB21" i="26"/>
  <c r="ON21" i="26"/>
  <c r="OZ21" i="26"/>
  <c r="PL21" i="26"/>
  <c r="IC21" i="26"/>
  <c r="IO21" i="26"/>
  <c r="JA21" i="26"/>
  <c r="JM21" i="26"/>
  <c r="JY21" i="26"/>
  <c r="KK21" i="26"/>
  <c r="KW21" i="26"/>
  <c r="LI21" i="26"/>
  <c r="LU21" i="26"/>
  <c r="MG21" i="26"/>
  <c r="MS21" i="26"/>
  <c r="NE21" i="26"/>
  <c r="NQ21" i="26"/>
  <c r="OC21" i="26"/>
  <c r="OO21" i="26"/>
  <c r="PA21" i="26"/>
  <c r="PM21" i="26"/>
  <c r="ID21" i="26"/>
  <c r="IP21" i="26"/>
  <c r="JB21" i="26"/>
  <c r="JN21" i="26"/>
  <c r="JZ21" i="26"/>
  <c r="KL21" i="26"/>
  <c r="KX21" i="26"/>
  <c r="LJ21" i="26"/>
  <c r="LV21" i="26"/>
  <c r="MH21" i="26"/>
  <c r="MT21" i="26"/>
  <c r="NF21" i="26"/>
  <c r="NR21" i="26"/>
  <c r="OD21" i="26"/>
  <c r="OP21" i="26"/>
  <c r="PB21" i="26"/>
  <c r="PN21" i="26"/>
  <c r="KM21" i="26"/>
  <c r="KY21" i="26"/>
  <c r="LK21" i="26"/>
  <c r="LW21" i="26"/>
  <c r="MI21" i="26"/>
  <c r="MU21" i="26"/>
  <c r="NG21" i="26"/>
  <c r="IE21" i="26"/>
  <c r="NS21" i="26"/>
  <c r="IQ21" i="26"/>
  <c r="OE21" i="26"/>
  <c r="JC21" i="26"/>
  <c r="OQ21" i="26"/>
  <c r="JO21" i="26"/>
  <c r="KA21" i="26"/>
  <c r="PC21" i="26"/>
  <c r="PO21" i="26"/>
  <c r="IK82" i="26"/>
  <c r="IW82" i="26"/>
  <c r="JI82" i="26"/>
  <c r="JU82" i="26"/>
  <c r="KG82" i="26"/>
  <c r="KS82" i="26"/>
  <c r="LE82" i="26"/>
  <c r="LQ82" i="26"/>
  <c r="MC82" i="26"/>
  <c r="MO82" i="26"/>
  <c r="NA82" i="26"/>
  <c r="NM82" i="26"/>
  <c r="NY82" i="26"/>
  <c r="OK82" i="26"/>
  <c r="OW82" i="26"/>
  <c r="PI82" i="26"/>
  <c r="IL82" i="26"/>
  <c r="IX82" i="26"/>
  <c r="JJ82" i="26"/>
  <c r="JV82" i="26"/>
  <c r="KH82" i="26"/>
  <c r="KT82" i="26"/>
  <c r="LF82" i="26"/>
  <c r="LR82" i="26"/>
  <c r="MD82" i="26"/>
  <c r="MP82" i="26"/>
  <c r="NB82" i="26"/>
  <c r="NN82" i="26"/>
  <c r="NZ82" i="26"/>
  <c r="OL82" i="26"/>
  <c r="OX82" i="26"/>
  <c r="PJ82" i="26"/>
  <c r="IM82" i="26"/>
  <c r="IY82" i="26"/>
  <c r="JK82" i="26"/>
  <c r="JW82" i="26"/>
  <c r="KI82" i="26"/>
  <c r="KU82" i="26"/>
  <c r="LG82" i="26"/>
  <c r="LS82" i="26"/>
  <c r="ME82" i="26"/>
  <c r="MQ82" i="26"/>
  <c r="NC82" i="26"/>
  <c r="NO82" i="26"/>
  <c r="OA82" i="26"/>
  <c r="OM82" i="26"/>
  <c r="IN82" i="26"/>
  <c r="IZ82" i="26"/>
  <c r="JL82" i="26"/>
  <c r="JX82" i="26"/>
  <c r="KJ82" i="26"/>
  <c r="KV82" i="26"/>
  <c r="LH82" i="26"/>
  <c r="LT82" i="26"/>
  <c r="MF82" i="26"/>
  <c r="MR82" i="26"/>
  <c r="IC82" i="26"/>
  <c r="IO82" i="26"/>
  <c r="JA82" i="26"/>
  <c r="JM82" i="26"/>
  <c r="JY82" i="26"/>
  <c r="KK82" i="26"/>
  <c r="KW82" i="26"/>
  <c r="LI82" i="26"/>
  <c r="ID82" i="26"/>
  <c r="IP82" i="26"/>
  <c r="JB82" i="26"/>
  <c r="JN82" i="26"/>
  <c r="JZ82" i="26"/>
  <c r="KL82" i="26"/>
  <c r="KX82" i="26"/>
  <c r="LJ82" i="26"/>
  <c r="LV82" i="26"/>
  <c r="MH82" i="26"/>
  <c r="MT82" i="26"/>
  <c r="NF82" i="26"/>
  <c r="NR82" i="26"/>
  <c r="OD82" i="26"/>
  <c r="OP82" i="26"/>
  <c r="PB82" i="26"/>
  <c r="PN82" i="26"/>
  <c r="IG82" i="26"/>
  <c r="IS82" i="26"/>
  <c r="JE82" i="26"/>
  <c r="JQ82" i="26"/>
  <c r="KC82" i="26"/>
  <c r="KO82" i="26"/>
  <c r="LA82" i="26"/>
  <c r="LM82" i="26"/>
  <c r="LY82" i="26"/>
  <c r="MK82" i="26"/>
  <c r="MW82" i="26"/>
  <c r="NI82" i="26"/>
  <c r="NU82" i="26"/>
  <c r="OG82" i="26"/>
  <c r="OS82" i="26"/>
  <c r="IH82" i="26"/>
  <c r="IT82" i="26"/>
  <c r="JF82" i="26"/>
  <c r="JR82" i="26"/>
  <c r="KD82" i="26"/>
  <c r="KP82" i="26"/>
  <c r="LB82" i="26"/>
  <c r="II82" i="26"/>
  <c r="JS82" i="26"/>
  <c r="LC82" i="26"/>
  <c r="MB82" i="26"/>
  <c r="MZ82" i="26"/>
  <c r="NV82" i="26"/>
  <c r="OQ82" i="26"/>
  <c r="PG82" i="26"/>
  <c r="IJ82" i="26"/>
  <c r="JT82" i="26"/>
  <c r="LD82" i="26"/>
  <c r="MG82" i="26"/>
  <c r="ND82" i="26"/>
  <c r="NW82" i="26"/>
  <c r="OR82" i="26"/>
  <c r="PH82" i="26"/>
  <c r="IQ82" i="26"/>
  <c r="KA82" i="26"/>
  <c r="LK82" i="26"/>
  <c r="MI82" i="26"/>
  <c r="NE82" i="26"/>
  <c r="NX82" i="26"/>
  <c r="OT82" i="26"/>
  <c r="PK82" i="26"/>
  <c r="IR82" i="26"/>
  <c r="KB82" i="26"/>
  <c r="LL82" i="26"/>
  <c r="MJ82" i="26"/>
  <c r="NG82" i="26"/>
  <c r="OB82" i="26"/>
  <c r="OU82" i="26"/>
  <c r="PL82" i="26"/>
  <c r="IU82" i="26"/>
  <c r="KE82" i="26"/>
  <c r="LN82" i="26"/>
  <c r="ML82" i="26"/>
  <c r="NH82" i="26"/>
  <c r="OC82" i="26"/>
  <c r="OV82" i="26"/>
  <c r="PM82" i="26"/>
  <c r="IV82" i="26"/>
  <c r="KF82" i="26"/>
  <c r="LO82" i="26"/>
  <c r="MM82" i="26"/>
  <c r="NJ82" i="26"/>
  <c r="OE82" i="26"/>
  <c r="OY82" i="26"/>
  <c r="PO82" i="26"/>
  <c r="JC82" i="26"/>
  <c r="KM82" i="26"/>
  <c r="LP82" i="26"/>
  <c r="MN82" i="26"/>
  <c r="NK82" i="26"/>
  <c r="OF82" i="26"/>
  <c r="OZ82" i="26"/>
  <c r="PP82" i="26"/>
  <c r="JD82" i="26"/>
  <c r="KN82" i="26"/>
  <c r="LU82" i="26"/>
  <c r="MS82" i="26"/>
  <c r="NL82" i="26"/>
  <c r="OH82" i="26"/>
  <c r="PA82" i="26"/>
  <c r="PQ82" i="26"/>
  <c r="JG82" i="26"/>
  <c r="KQ82" i="26"/>
  <c r="LW82" i="26"/>
  <c r="MU82" i="26"/>
  <c r="NP82" i="26"/>
  <c r="OI82" i="26"/>
  <c r="PC82" i="26"/>
  <c r="PR82" i="26"/>
  <c r="IE82" i="26"/>
  <c r="JO82" i="26"/>
  <c r="KY82" i="26"/>
  <c r="LZ82" i="26"/>
  <c r="MX82" i="26"/>
  <c r="NS82" i="26"/>
  <c r="ON82" i="26"/>
  <c r="PE82" i="26"/>
  <c r="PT82" i="26"/>
  <c r="NQ82" i="26"/>
  <c r="NT82" i="26"/>
  <c r="OJ82" i="26"/>
  <c r="IF82" i="26"/>
  <c r="OO82" i="26"/>
  <c r="JH82" i="26"/>
  <c r="PD82" i="26"/>
  <c r="JP82" i="26"/>
  <c r="PF82" i="26"/>
  <c r="KR82" i="26"/>
  <c r="PS82" i="26"/>
  <c r="KZ82" i="26"/>
  <c r="LX82" i="26"/>
  <c r="MV82" i="26"/>
  <c r="MA82" i="26"/>
  <c r="MY82" i="26"/>
  <c r="IH46" i="26"/>
  <c r="IT46" i="26"/>
  <c r="JF46" i="26"/>
  <c r="JR46" i="26"/>
  <c r="KD46" i="26"/>
  <c r="II46" i="26"/>
  <c r="IU46" i="26"/>
  <c r="JG46" i="26"/>
  <c r="JS46" i="26"/>
  <c r="KE46" i="26"/>
  <c r="KQ46" i="26"/>
  <c r="LC46" i="26"/>
  <c r="LO46" i="26"/>
  <c r="MA46" i="26"/>
  <c r="MM46" i="26"/>
  <c r="MY46" i="26"/>
  <c r="NK46" i="26"/>
  <c r="IK46" i="26"/>
  <c r="IW46" i="26"/>
  <c r="JI46" i="26"/>
  <c r="JU46" i="26"/>
  <c r="KG46" i="26"/>
  <c r="KS46" i="26"/>
  <c r="LE46" i="26"/>
  <c r="LQ46" i="26"/>
  <c r="MC46" i="26"/>
  <c r="MO46" i="26"/>
  <c r="NA46" i="26"/>
  <c r="NM46" i="26"/>
  <c r="IM46" i="26"/>
  <c r="IY46" i="26"/>
  <c r="ID46" i="26"/>
  <c r="IP46" i="26"/>
  <c r="JB46" i="26"/>
  <c r="JN46" i="26"/>
  <c r="JZ46" i="26"/>
  <c r="IS46" i="26"/>
  <c r="JM46" i="26"/>
  <c r="KF46" i="26"/>
  <c r="KU46" i="26"/>
  <c r="LI46" i="26"/>
  <c r="LW46" i="26"/>
  <c r="MK46" i="26"/>
  <c r="MZ46" i="26"/>
  <c r="NO46" i="26"/>
  <c r="OA46" i="26"/>
  <c r="OM46" i="26"/>
  <c r="OY46" i="26"/>
  <c r="PK46" i="26"/>
  <c r="IV46" i="26"/>
  <c r="JO46" i="26"/>
  <c r="KH46" i="26"/>
  <c r="KV46" i="26"/>
  <c r="LJ46" i="26"/>
  <c r="LX46" i="26"/>
  <c r="ML46" i="26"/>
  <c r="NB46" i="26"/>
  <c r="NP46" i="26"/>
  <c r="OB46" i="26"/>
  <c r="ON46" i="26"/>
  <c r="OZ46" i="26"/>
  <c r="PL46" i="26"/>
  <c r="IC46" i="26"/>
  <c r="IX46" i="26"/>
  <c r="JP46" i="26"/>
  <c r="KI46" i="26"/>
  <c r="KW46" i="26"/>
  <c r="LK46" i="26"/>
  <c r="LY46" i="26"/>
  <c r="MN46" i="26"/>
  <c r="NC46" i="26"/>
  <c r="NQ46" i="26"/>
  <c r="OC46" i="26"/>
  <c r="OO46" i="26"/>
  <c r="PA46" i="26"/>
  <c r="PM46" i="26"/>
  <c r="IE46" i="26"/>
  <c r="IZ46" i="26"/>
  <c r="JQ46" i="26"/>
  <c r="KJ46" i="26"/>
  <c r="KX46" i="26"/>
  <c r="LL46" i="26"/>
  <c r="LZ46" i="26"/>
  <c r="MP46" i="26"/>
  <c r="ND46" i="26"/>
  <c r="NR46" i="26"/>
  <c r="OD46" i="26"/>
  <c r="OP46" i="26"/>
  <c r="PB46" i="26"/>
  <c r="PN46" i="26"/>
  <c r="IF46" i="26"/>
  <c r="JA46" i="26"/>
  <c r="JT46" i="26"/>
  <c r="KK46" i="26"/>
  <c r="KY46" i="26"/>
  <c r="LM46" i="26"/>
  <c r="MB46" i="26"/>
  <c r="MQ46" i="26"/>
  <c r="NE46" i="26"/>
  <c r="NS46" i="26"/>
  <c r="OE46" i="26"/>
  <c r="OQ46" i="26"/>
  <c r="PC46" i="26"/>
  <c r="PO46" i="26"/>
  <c r="IG46" i="26"/>
  <c r="JC46" i="26"/>
  <c r="JV46" i="26"/>
  <c r="KL46" i="26"/>
  <c r="KZ46" i="26"/>
  <c r="LN46" i="26"/>
  <c r="MD46" i="26"/>
  <c r="MR46" i="26"/>
  <c r="NF46" i="26"/>
  <c r="NT46" i="26"/>
  <c r="OF46" i="26"/>
  <c r="OR46" i="26"/>
  <c r="PD46" i="26"/>
  <c r="PP46" i="26"/>
  <c r="IJ46" i="26"/>
  <c r="JD46" i="26"/>
  <c r="JW46" i="26"/>
  <c r="KM46" i="26"/>
  <c r="LA46" i="26"/>
  <c r="LP46" i="26"/>
  <c r="ME46" i="26"/>
  <c r="MS46" i="26"/>
  <c r="NG46" i="26"/>
  <c r="NU46" i="26"/>
  <c r="OG46" i="26"/>
  <c r="OS46" i="26"/>
  <c r="PE46" i="26"/>
  <c r="PQ46" i="26"/>
  <c r="IL46" i="26"/>
  <c r="JE46" i="26"/>
  <c r="JX46" i="26"/>
  <c r="KN46" i="26"/>
  <c r="LB46" i="26"/>
  <c r="LR46" i="26"/>
  <c r="MF46" i="26"/>
  <c r="MT46" i="26"/>
  <c r="NH46" i="26"/>
  <c r="NV46" i="26"/>
  <c r="OH46" i="26"/>
  <c r="OT46" i="26"/>
  <c r="PF46" i="26"/>
  <c r="PR46" i="26"/>
  <c r="IN46" i="26"/>
  <c r="JH46" i="26"/>
  <c r="JY46" i="26"/>
  <c r="KO46" i="26"/>
  <c r="LD46" i="26"/>
  <c r="LS46" i="26"/>
  <c r="MG46" i="26"/>
  <c r="MU46" i="26"/>
  <c r="NI46" i="26"/>
  <c r="NW46" i="26"/>
  <c r="OI46" i="26"/>
  <c r="OU46" i="26"/>
  <c r="PG46" i="26"/>
  <c r="PS46" i="26"/>
  <c r="IQ46" i="26"/>
  <c r="JK46" i="26"/>
  <c r="KB46" i="26"/>
  <c r="KR46" i="26"/>
  <c r="LG46" i="26"/>
  <c r="LU46" i="26"/>
  <c r="MI46" i="26"/>
  <c r="MW46" i="26"/>
  <c r="NL46" i="26"/>
  <c r="NY46" i="26"/>
  <c r="OK46" i="26"/>
  <c r="OW46" i="26"/>
  <c r="PI46" i="26"/>
  <c r="IR46" i="26"/>
  <c r="JL46" i="26"/>
  <c r="KC46" i="26"/>
  <c r="KT46" i="26"/>
  <c r="LH46" i="26"/>
  <c r="LV46" i="26"/>
  <c r="MJ46" i="26"/>
  <c r="MX46" i="26"/>
  <c r="NN46" i="26"/>
  <c r="NZ46" i="26"/>
  <c r="OL46" i="26"/>
  <c r="OX46" i="26"/>
  <c r="PJ46" i="26"/>
  <c r="MH46" i="26"/>
  <c r="MV46" i="26"/>
  <c r="NJ46" i="26"/>
  <c r="NX46" i="26"/>
  <c r="OJ46" i="26"/>
  <c r="OV46" i="26"/>
  <c r="IO46" i="26"/>
  <c r="PH46" i="26"/>
  <c r="JJ46" i="26"/>
  <c r="PT46" i="26"/>
  <c r="KA46" i="26"/>
  <c r="KP46" i="26"/>
  <c r="LF46" i="26"/>
  <c r="LT46" i="26"/>
  <c r="IJ42" i="26"/>
  <c r="IV42" i="26"/>
  <c r="JH42" i="26"/>
  <c r="JT42" i="26"/>
  <c r="IM42" i="26"/>
  <c r="IY42" i="26"/>
  <c r="JK42" i="26"/>
  <c r="JW42" i="26"/>
  <c r="IH42" i="26"/>
  <c r="IW42" i="26"/>
  <c r="JL42" i="26"/>
  <c r="JZ42" i="26"/>
  <c r="KL42" i="26"/>
  <c r="KX42" i="26"/>
  <c r="LJ42" i="26"/>
  <c r="LV42" i="26"/>
  <c r="MH42" i="26"/>
  <c r="MT42" i="26"/>
  <c r="NF42" i="26"/>
  <c r="NR42" i="26"/>
  <c r="OD42" i="26"/>
  <c r="OP42" i="26"/>
  <c r="PB42" i="26"/>
  <c r="PN42" i="26"/>
  <c r="II42" i="26"/>
  <c r="IX42" i="26"/>
  <c r="JM42" i="26"/>
  <c r="KA42" i="26"/>
  <c r="KM42" i="26"/>
  <c r="KY42" i="26"/>
  <c r="LK42" i="26"/>
  <c r="LW42" i="26"/>
  <c r="MI42" i="26"/>
  <c r="MU42" i="26"/>
  <c r="NG42" i="26"/>
  <c r="NS42" i="26"/>
  <c r="OE42" i="26"/>
  <c r="OQ42" i="26"/>
  <c r="PC42" i="26"/>
  <c r="PO42" i="26"/>
  <c r="IK42" i="26"/>
  <c r="IZ42" i="26"/>
  <c r="JN42" i="26"/>
  <c r="KB42" i="26"/>
  <c r="KN42" i="26"/>
  <c r="KZ42" i="26"/>
  <c r="LL42" i="26"/>
  <c r="LX42" i="26"/>
  <c r="MJ42" i="26"/>
  <c r="MV42" i="26"/>
  <c r="NH42" i="26"/>
  <c r="NT42" i="26"/>
  <c r="OF42" i="26"/>
  <c r="OR42" i="26"/>
  <c r="PD42" i="26"/>
  <c r="PP42" i="26"/>
  <c r="IL42" i="26"/>
  <c r="JA42" i="26"/>
  <c r="JO42" i="26"/>
  <c r="KC42" i="26"/>
  <c r="KO42" i="26"/>
  <c r="LA42" i="26"/>
  <c r="LM42" i="26"/>
  <c r="LY42" i="26"/>
  <c r="MK42" i="26"/>
  <c r="MW42" i="26"/>
  <c r="NI42" i="26"/>
  <c r="NU42" i="26"/>
  <c r="OG42" i="26"/>
  <c r="OS42" i="26"/>
  <c r="PE42" i="26"/>
  <c r="PQ42" i="26"/>
  <c r="IN42" i="26"/>
  <c r="JB42" i="26"/>
  <c r="JP42" i="26"/>
  <c r="KD42" i="26"/>
  <c r="KP42" i="26"/>
  <c r="LB42" i="26"/>
  <c r="LN42" i="26"/>
  <c r="LZ42" i="26"/>
  <c r="ML42" i="26"/>
  <c r="MX42" i="26"/>
  <c r="NJ42" i="26"/>
  <c r="NV42" i="26"/>
  <c r="OH42" i="26"/>
  <c r="OT42" i="26"/>
  <c r="PF42" i="26"/>
  <c r="PR42" i="26"/>
  <c r="IO42" i="26"/>
  <c r="JC42" i="26"/>
  <c r="JQ42" i="26"/>
  <c r="KE42" i="26"/>
  <c r="KQ42" i="26"/>
  <c r="LC42" i="26"/>
  <c r="LO42" i="26"/>
  <c r="MA42" i="26"/>
  <c r="MM42" i="26"/>
  <c r="MY42" i="26"/>
  <c r="NK42" i="26"/>
  <c r="NW42" i="26"/>
  <c r="OI42" i="26"/>
  <c r="OU42" i="26"/>
  <c r="PG42" i="26"/>
  <c r="PS42" i="26"/>
  <c r="IP42" i="26"/>
  <c r="JD42" i="26"/>
  <c r="JR42" i="26"/>
  <c r="KF42" i="26"/>
  <c r="KR42" i="26"/>
  <c r="LD42" i="26"/>
  <c r="LP42" i="26"/>
  <c r="MB42" i="26"/>
  <c r="MN42" i="26"/>
  <c r="MZ42" i="26"/>
  <c r="NL42" i="26"/>
  <c r="NX42" i="26"/>
  <c r="OJ42" i="26"/>
  <c r="OV42" i="26"/>
  <c r="PH42" i="26"/>
  <c r="PT42" i="26"/>
  <c r="IC42" i="26"/>
  <c r="IQ42" i="26"/>
  <c r="JE42" i="26"/>
  <c r="JS42" i="26"/>
  <c r="KG42" i="26"/>
  <c r="KS42" i="26"/>
  <c r="LE42" i="26"/>
  <c r="LQ42" i="26"/>
  <c r="MC42" i="26"/>
  <c r="MO42" i="26"/>
  <c r="NA42" i="26"/>
  <c r="NM42" i="26"/>
  <c r="NY42" i="26"/>
  <c r="OK42" i="26"/>
  <c r="OW42" i="26"/>
  <c r="PI42" i="26"/>
  <c r="ID42" i="26"/>
  <c r="IR42" i="26"/>
  <c r="JF42" i="26"/>
  <c r="JU42" i="26"/>
  <c r="KH42" i="26"/>
  <c r="KT42" i="26"/>
  <c r="LF42" i="26"/>
  <c r="LR42" i="26"/>
  <c r="MD42" i="26"/>
  <c r="MP42" i="26"/>
  <c r="NB42" i="26"/>
  <c r="NN42" i="26"/>
  <c r="NZ42" i="26"/>
  <c r="OL42" i="26"/>
  <c r="OX42" i="26"/>
  <c r="PJ42" i="26"/>
  <c r="IF42" i="26"/>
  <c r="IT42" i="26"/>
  <c r="JI42" i="26"/>
  <c r="JX42" i="26"/>
  <c r="KJ42" i="26"/>
  <c r="KV42" i="26"/>
  <c r="LH42" i="26"/>
  <c r="LT42" i="26"/>
  <c r="MF42" i="26"/>
  <c r="MR42" i="26"/>
  <c r="ND42" i="26"/>
  <c r="NP42" i="26"/>
  <c r="OB42" i="26"/>
  <c r="ON42" i="26"/>
  <c r="OZ42" i="26"/>
  <c r="PL42" i="26"/>
  <c r="JV42" i="26"/>
  <c r="MQ42" i="26"/>
  <c r="PK42" i="26"/>
  <c r="JY42" i="26"/>
  <c r="MS42" i="26"/>
  <c r="PM42" i="26"/>
  <c r="KI42" i="26"/>
  <c r="NC42" i="26"/>
  <c r="KK42" i="26"/>
  <c r="NE42" i="26"/>
  <c r="KU42" i="26"/>
  <c r="NO42" i="26"/>
  <c r="KW42" i="26"/>
  <c r="NQ42" i="26"/>
  <c r="IE42" i="26"/>
  <c r="LG42" i="26"/>
  <c r="OA42" i="26"/>
  <c r="IG42" i="26"/>
  <c r="LI42" i="26"/>
  <c r="OC42" i="26"/>
  <c r="IS42" i="26"/>
  <c r="LS42" i="26"/>
  <c r="OM42" i="26"/>
  <c r="JG42" i="26"/>
  <c r="ME42" i="26"/>
  <c r="OY42" i="26"/>
  <c r="JJ42" i="26"/>
  <c r="MG42" i="26"/>
  <c r="PA42" i="26"/>
  <c r="IU42" i="26"/>
  <c r="LU42" i="26"/>
  <c r="OO42" i="26"/>
  <c r="IE38" i="26"/>
  <c r="IQ38" i="26"/>
  <c r="JC38" i="26"/>
  <c r="JO38" i="26"/>
  <c r="KA38" i="26"/>
  <c r="KM38" i="26"/>
  <c r="KY38" i="26"/>
  <c r="LK38" i="26"/>
  <c r="LW38" i="26"/>
  <c r="MI38" i="26"/>
  <c r="MU38" i="26"/>
  <c r="NG38" i="26"/>
  <c r="NS38" i="26"/>
  <c r="OE38" i="26"/>
  <c r="OQ38" i="26"/>
  <c r="PC38" i="26"/>
  <c r="PO38" i="26"/>
  <c r="IF38" i="26"/>
  <c r="IR38" i="26"/>
  <c r="JD38" i="26"/>
  <c r="JP38" i="26"/>
  <c r="KB38" i="26"/>
  <c r="KN38" i="26"/>
  <c r="KZ38" i="26"/>
  <c r="LL38" i="26"/>
  <c r="LX38" i="26"/>
  <c r="MJ38" i="26"/>
  <c r="MV38" i="26"/>
  <c r="NH38" i="26"/>
  <c r="NT38" i="26"/>
  <c r="OF38" i="26"/>
  <c r="OR38" i="26"/>
  <c r="PD38" i="26"/>
  <c r="PP38" i="26"/>
  <c r="IG38" i="26"/>
  <c r="IS38" i="26"/>
  <c r="JE38" i="26"/>
  <c r="JQ38" i="26"/>
  <c r="KC38" i="26"/>
  <c r="KO38" i="26"/>
  <c r="LA38" i="26"/>
  <c r="LM38" i="26"/>
  <c r="LY38" i="26"/>
  <c r="MK38" i="26"/>
  <c r="MW38" i="26"/>
  <c r="NI38" i="26"/>
  <c r="NU38" i="26"/>
  <c r="OG38" i="26"/>
  <c r="OS38" i="26"/>
  <c r="PE38" i="26"/>
  <c r="PQ38" i="26"/>
  <c r="IH38" i="26"/>
  <c r="IT38" i="26"/>
  <c r="JF38" i="26"/>
  <c r="JR38" i="26"/>
  <c r="KD38" i="26"/>
  <c r="KP38" i="26"/>
  <c r="LB38" i="26"/>
  <c r="LN38" i="26"/>
  <c r="LZ38" i="26"/>
  <c r="ML38" i="26"/>
  <c r="MX38" i="26"/>
  <c r="NJ38" i="26"/>
  <c r="NV38" i="26"/>
  <c r="OH38" i="26"/>
  <c r="OT38" i="26"/>
  <c r="PF38" i="26"/>
  <c r="PR38" i="26"/>
  <c r="II38" i="26"/>
  <c r="IU38" i="26"/>
  <c r="JG38" i="26"/>
  <c r="JS38" i="26"/>
  <c r="KE38" i="26"/>
  <c r="KQ38" i="26"/>
  <c r="LC38" i="26"/>
  <c r="LO38" i="26"/>
  <c r="MA38" i="26"/>
  <c r="MM38" i="26"/>
  <c r="MY38" i="26"/>
  <c r="NK38" i="26"/>
  <c r="NW38" i="26"/>
  <c r="OI38" i="26"/>
  <c r="OU38" i="26"/>
  <c r="PG38" i="26"/>
  <c r="PS38" i="26"/>
  <c r="IJ38" i="26"/>
  <c r="IV38" i="26"/>
  <c r="JH38" i="26"/>
  <c r="JT38" i="26"/>
  <c r="KF38" i="26"/>
  <c r="KR38" i="26"/>
  <c r="LD38" i="26"/>
  <c r="LP38" i="26"/>
  <c r="MB38" i="26"/>
  <c r="MN38" i="26"/>
  <c r="MZ38" i="26"/>
  <c r="NL38" i="26"/>
  <c r="NX38" i="26"/>
  <c r="OJ38" i="26"/>
  <c r="OV38" i="26"/>
  <c r="PH38" i="26"/>
  <c r="PT38" i="26"/>
  <c r="IK38" i="26"/>
  <c r="IW38" i="26"/>
  <c r="JI38" i="26"/>
  <c r="JU38" i="26"/>
  <c r="KG38" i="26"/>
  <c r="KS38" i="26"/>
  <c r="LE38" i="26"/>
  <c r="LQ38" i="26"/>
  <c r="MC38" i="26"/>
  <c r="MO38" i="26"/>
  <c r="NA38" i="26"/>
  <c r="NM38" i="26"/>
  <c r="NY38" i="26"/>
  <c r="OK38" i="26"/>
  <c r="OW38" i="26"/>
  <c r="PI38" i="26"/>
  <c r="IL38" i="26"/>
  <c r="IX38" i="26"/>
  <c r="JJ38" i="26"/>
  <c r="JV38" i="26"/>
  <c r="KH38" i="26"/>
  <c r="KT38" i="26"/>
  <c r="LF38" i="26"/>
  <c r="LR38" i="26"/>
  <c r="MD38" i="26"/>
  <c r="MP38" i="26"/>
  <c r="NB38" i="26"/>
  <c r="NN38" i="26"/>
  <c r="NZ38" i="26"/>
  <c r="OL38" i="26"/>
  <c r="OX38" i="26"/>
  <c r="PJ38" i="26"/>
  <c r="IM38" i="26"/>
  <c r="IY38" i="26"/>
  <c r="JK38" i="26"/>
  <c r="JW38" i="26"/>
  <c r="KI38" i="26"/>
  <c r="KU38" i="26"/>
  <c r="LG38" i="26"/>
  <c r="LS38" i="26"/>
  <c r="ME38" i="26"/>
  <c r="MQ38" i="26"/>
  <c r="NC38" i="26"/>
  <c r="NO38" i="26"/>
  <c r="OA38" i="26"/>
  <c r="OM38" i="26"/>
  <c r="OY38" i="26"/>
  <c r="PK38" i="26"/>
  <c r="IN38" i="26"/>
  <c r="IZ38" i="26"/>
  <c r="JL38" i="26"/>
  <c r="JX38" i="26"/>
  <c r="KJ38" i="26"/>
  <c r="KV38" i="26"/>
  <c r="LH38" i="26"/>
  <c r="LT38" i="26"/>
  <c r="MF38" i="26"/>
  <c r="MR38" i="26"/>
  <c r="ND38" i="26"/>
  <c r="NP38" i="26"/>
  <c r="OB38" i="26"/>
  <c r="ON38" i="26"/>
  <c r="OZ38" i="26"/>
  <c r="PL38" i="26"/>
  <c r="JM38" i="26"/>
  <c r="MG38" i="26"/>
  <c r="PA38" i="26"/>
  <c r="JN38" i="26"/>
  <c r="MH38" i="26"/>
  <c r="PB38" i="26"/>
  <c r="JY38" i="26"/>
  <c r="MS38" i="26"/>
  <c r="PM38" i="26"/>
  <c r="JZ38" i="26"/>
  <c r="MT38" i="26"/>
  <c r="PN38" i="26"/>
  <c r="KK38" i="26"/>
  <c r="NE38" i="26"/>
  <c r="KL38" i="26"/>
  <c r="NF38" i="26"/>
  <c r="IC38" i="26"/>
  <c r="KW38" i="26"/>
  <c r="NQ38" i="26"/>
  <c r="ID38" i="26"/>
  <c r="KX38" i="26"/>
  <c r="NR38" i="26"/>
  <c r="IO38" i="26"/>
  <c r="LI38" i="26"/>
  <c r="OC38" i="26"/>
  <c r="JA38" i="26"/>
  <c r="LU38" i="26"/>
  <c r="OO38" i="26"/>
  <c r="LJ38" i="26"/>
  <c r="LV38" i="26"/>
  <c r="OD38" i="26"/>
  <c r="OP38" i="26"/>
  <c r="IP38" i="26"/>
  <c r="JB38" i="26"/>
  <c r="IE25" i="26"/>
  <c r="IQ25" i="26"/>
  <c r="JC25" i="26"/>
  <c r="JO25" i="26"/>
  <c r="KA25" i="26"/>
  <c r="KM25" i="26"/>
  <c r="KY25" i="26"/>
  <c r="LK25" i="26"/>
  <c r="LW25" i="26"/>
  <c r="MI25" i="26"/>
  <c r="MU25" i="26"/>
  <c r="NG25" i="26"/>
  <c r="NS25" i="26"/>
  <c r="OE25" i="26"/>
  <c r="OQ25" i="26"/>
  <c r="PC25" i="26"/>
  <c r="PO25" i="26"/>
  <c r="IF25" i="26"/>
  <c r="IR25" i="26"/>
  <c r="JD25" i="26"/>
  <c r="JP25" i="26"/>
  <c r="KB25" i="26"/>
  <c r="KN25" i="26"/>
  <c r="KZ25" i="26"/>
  <c r="LL25" i="26"/>
  <c r="LX25" i="26"/>
  <c r="MJ25" i="26"/>
  <c r="MV25" i="26"/>
  <c r="NH25" i="26"/>
  <c r="NT25" i="26"/>
  <c r="OF25" i="26"/>
  <c r="OR25" i="26"/>
  <c r="PD25" i="26"/>
  <c r="PP25" i="26"/>
  <c r="IG25" i="26"/>
  <c r="IS25" i="26"/>
  <c r="JE25" i="26"/>
  <c r="JQ25" i="26"/>
  <c r="KC25" i="26"/>
  <c r="KO25" i="26"/>
  <c r="LA25" i="26"/>
  <c r="LM25" i="26"/>
  <c r="LY25" i="26"/>
  <c r="MK25" i="26"/>
  <c r="MW25" i="26"/>
  <c r="NI25" i="26"/>
  <c r="NU25" i="26"/>
  <c r="OG25" i="26"/>
  <c r="OS25" i="26"/>
  <c r="PE25" i="26"/>
  <c r="PQ25" i="26"/>
  <c r="IH25" i="26"/>
  <c r="IT25" i="26"/>
  <c r="JF25" i="26"/>
  <c r="JR25" i="26"/>
  <c r="KD25" i="26"/>
  <c r="KP25" i="26"/>
  <c r="LB25" i="26"/>
  <c r="LN25" i="26"/>
  <c r="LZ25" i="26"/>
  <c r="ML25" i="26"/>
  <c r="MX25" i="26"/>
  <c r="NJ25" i="26"/>
  <c r="NV25" i="26"/>
  <c r="OH25" i="26"/>
  <c r="OT25" i="26"/>
  <c r="PF25" i="26"/>
  <c r="PR25" i="26"/>
  <c r="II25" i="26"/>
  <c r="IU25" i="26"/>
  <c r="JG25" i="26"/>
  <c r="JS25" i="26"/>
  <c r="KE25" i="26"/>
  <c r="KQ25" i="26"/>
  <c r="LC25" i="26"/>
  <c r="LO25" i="26"/>
  <c r="MA25" i="26"/>
  <c r="MM25" i="26"/>
  <c r="MY25" i="26"/>
  <c r="NK25" i="26"/>
  <c r="NW25" i="26"/>
  <c r="OI25" i="26"/>
  <c r="OU25" i="26"/>
  <c r="PG25" i="26"/>
  <c r="PS25" i="26"/>
  <c r="IJ25" i="26"/>
  <c r="IV25" i="26"/>
  <c r="JH25" i="26"/>
  <c r="JT25" i="26"/>
  <c r="KF25" i="26"/>
  <c r="KR25" i="26"/>
  <c r="LD25" i="26"/>
  <c r="LP25" i="26"/>
  <c r="MB25" i="26"/>
  <c r="MN25" i="26"/>
  <c r="MZ25" i="26"/>
  <c r="NL25" i="26"/>
  <c r="NX25" i="26"/>
  <c r="OJ25" i="26"/>
  <c r="OV25" i="26"/>
  <c r="PH25" i="26"/>
  <c r="PT25" i="26"/>
  <c r="IK25" i="26"/>
  <c r="IW25" i="26"/>
  <c r="JI25" i="26"/>
  <c r="JU25" i="26"/>
  <c r="KG25" i="26"/>
  <c r="KS25" i="26"/>
  <c r="LE25" i="26"/>
  <c r="LQ25" i="26"/>
  <c r="MC25" i="26"/>
  <c r="MO25" i="26"/>
  <c r="NA25" i="26"/>
  <c r="NM25" i="26"/>
  <c r="NY25" i="26"/>
  <c r="OK25" i="26"/>
  <c r="OW25" i="26"/>
  <c r="PI25" i="26"/>
  <c r="IL25" i="26"/>
  <c r="IX25" i="26"/>
  <c r="JJ25" i="26"/>
  <c r="JV25" i="26"/>
  <c r="KH25" i="26"/>
  <c r="KT25" i="26"/>
  <c r="LF25" i="26"/>
  <c r="LR25" i="26"/>
  <c r="MD25" i="26"/>
  <c r="MP25" i="26"/>
  <c r="NB25" i="26"/>
  <c r="NN25" i="26"/>
  <c r="NZ25" i="26"/>
  <c r="OL25" i="26"/>
  <c r="OX25" i="26"/>
  <c r="PJ25" i="26"/>
  <c r="IM25" i="26"/>
  <c r="IY25" i="26"/>
  <c r="JK25" i="26"/>
  <c r="JW25" i="26"/>
  <c r="KI25" i="26"/>
  <c r="KU25" i="26"/>
  <c r="LG25" i="26"/>
  <c r="LS25" i="26"/>
  <c r="ME25" i="26"/>
  <c r="MQ25" i="26"/>
  <c r="NC25" i="26"/>
  <c r="NO25" i="26"/>
  <c r="OA25" i="26"/>
  <c r="OM25" i="26"/>
  <c r="OY25" i="26"/>
  <c r="PK25" i="26"/>
  <c r="IN25" i="26"/>
  <c r="IZ25" i="26"/>
  <c r="JL25" i="26"/>
  <c r="JX25" i="26"/>
  <c r="KJ25" i="26"/>
  <c r="KV25" i="26"/>
  <c r="LH25" i="26"/>
  <c r="LT25" i="26"/>
  <c r="MF25" i="26"/>
  <c r="MR25" i="26"/>
  <c r="ND25" i="26"/>
  <c r="NP25" i="26"/>
  <c r="OB25" i="26"/>
  <c r="ON25" i="26"/>
  <c r="OZ25" i="26"/>
  <c r="PL25" i="26"/>
  <c r="JM25" i="26"/>
  <c r="MG25" i="26"/>
  <c r="PA25" i="26"/>
  <c r="JN25" i="26"/>
  <c r="MH25" i="26"/>
  <c r="PB25" i="26"/>
  <c r="JY25" i="26"/>
  <c r="MS25" i="26"/>
  <c r="PM25" i="26"/>
  <c r="JZ25" i="26"/>
  <c r="MT25" i="26"/>
  <c r="PN25" i="26"/>
  <c r="KK25" i="26"/>
  <c r="NE25" i="26"/>
  <c r="KL25" i="26"/>
  <c r="NF25" i="26"/>
  <c r="IC25" i="26"/>
  <c r="KW25" i="26"/>
  <c r="NQ25" i="26"/>
  <c r="ID25" i="26"/>
  <c r="KX25" i="26"/>
  <c r="NR25" i="26"/>
  <c r="IO25" i="26"/>
  <c r="LI25" i="26"/>
  <c r="OC25" i="26"/>
  <c r="IP25" i="26"/>
  <c r="LJ25" i="26"/>
  <c r="OD25" i="26"/>
  <c r="JA25" i="26"/>
  <c r="LU25" i="26"/>
  <c r="OO25" i="26"/>
  <c r="JB25" i="26"/>
  <c r="LV25" i="26"/>
  <c r="OP25" i="26"/>
  <c r="IK71" i="26"/>
  <c r="IW71" i="26"/>
  <c r="JI71" i="26"/>
  <c r="JU71" i="26"/>
  <c r="KG71" i="26"/>
  <c r="KS71" i="26"/>
  <c r="LE71" i="26"/>
  <c r="LQ71" i="26"/>
  <c r="MC71" i="26"/>
  <c r="MO71" i="26"/>
  <c r="NA71" i="26"/>
  <c r="NM71" i="26"/>
  <c r="NY71" i="26"/>
  <c r="OK71" i="26"/>
  <c r="OW71" i="26"/>
  <c r="PI71" i="26"/>
  <c r="IL71" i="26"/>
  <c r="IX71" i="26"/>
  <c r="JJ71" i="26"/>
  <c r="JV71" i="26"/>
  <c r="KH71" i="26"/>
  <c r="KT71" i="26"/>
  <c r="LF71" i="26"/>
  <c r="LR71" i="26"/>
  <c r="MD71" i="26"/>
  <c r="MP71" i="26"/>
  <c r="NB71" i="26"/>
  <c r="NN71" i="26"/>
  <c r="NZ71" i="26"/>
  <c r="OL71" i="26"/>
  <c r="OX71" i="26"/>
  <c r="PJ71" i="26"/>
  <c r="IM71" i="26"/>
  <c r="IY71" i="26"/>
  <c r="JK71" i="26"/>
  <c r="JW71" i="26"/>
  <c r="KI71" i="26"/>
  <c r="KU71" i="26"/>
  <c r="LG71" i="26"/>
  <c r="LS71" i="26"/>
  <c r="ME71" i="26"/>
  <c r="MQ71" i="26"/>
  <c r="NC71" i="26"/>
  <c r="NO71" i="26"/>
  <c r="OA71" i="26"/>
  <c r="OM71" i="26"/>
  <c r="OY71" i="26"/>
  <c r="PK71" i="26"/>
  <c r="IN71" i="26"/>
  <c r="IZ71" i="26"/>
  <c r="JL71" i="26"/>
  <c r="JX71" i="26"/>
  <c r="KJ71" i="26"/>
  <c r="KV71" i="26"/>
  <c r="LH71" i="26"/>
  <c r="LT71" i="26"/>
  <c r="MF71" i="26"/>
  <c r="MR71" i="26"/>
  <c r="ND71" i="26"/>
  <c r="NP71" i="26"/>
  <c r="OB71" i="26"/>
  <c r="ON71" i="26"/>
  <c r="OZ71" i="26"/>
  <c r="PL71" i="26"/>
  <c r="IC71" i="26"/>
  <c r="IO71" i="26"/>
  <c r="JA71" i="26"/>
  <c r="JM71" i="26"/>
  <c r="JY71" i="26"/>
  <c r="KK71" i="26"/>
  <c r="KW71" i="26"/>
  <c r="LI71" i="26"/>
  <c r="LU71" i="26"/>
  <c r="MG71" i="26"/>
  <c r="MS71" i="26"/>
  <c r="NE71" i="26"/>
  <c r="NQ71" i="26"/>
  <c r="OC71" i="26"/>
  <c r="OO71" i="26"/>
  <c r="PA71" i="26"/>
  <c r="PM71" i="26"/>
  <c r="ID71" i="26"/>
  <c r="IP71" i="26"/>
  <c r="JB71" i="26"/>
  <c r="JN71" i="26"/>
  <c r="JZ71" i="26"/>
  <c r="KL71" i="26"/>
  <c r="KX71" i="26"/>
  <c r="LJ71" i="26"/>
  <c r="LV71" i="26"/>
  <c r="MH71" i="26"/>
  <c r="MT71" i="26"/>
  <c r="NF71" i="26"/>
  <c r="NR71" i="26"/>
  <c r="OD71" i="26"/>
  <c r="OP71" i="26"/>
  <c r="PB71" i="26"/>
  <c r="PN71" i="26"/>
  <c r="IE71" i="26"/>
  <c r="IQ71" i="26"/>
  <c r="JC71" i="26"/>
  <c r="JO71" i="26"/>
  <c r="KA71" i="26"/>
  <c r="KM71" i="26"/>
  <c r="KY71" i="26"/>
  <c r="LK71" i="26"/>
  <c r="LW71" i="26"/>
  <c r="MI71" i="26"/>
  <c r="MU71" i="26"/>
  <c r="NG71" i="26"/>
  <c r="NS71" i="26"/>
  <c r="OE71" i="26"/>
  <c r="OQ71" i="26"/>
  <c r="PC71" i="26"/>
  <c r="PO71" i="26"/>
  <c r="IF71" i="26"/>
  <c r="IR71" i="26"/>
  <c r="JD71" i="26"/>
  <c r="JP71" i="26"/>
  <c r="KB71" i="26"/>
  <c r="KN71" i="26"/>
  <c r="KZ71" i="26"/>
  <c r="LL71" i="26"/>
  <c r="LX71" i="26"/>
  <c r="MJ71" i="26"/>
  <c r="MV71" i="26"/>
  <c r="NH71" i="26"/>
  <c r="NT71" i="26"/>
  <c r="OF71" i="26"/>
  <c r="OR71" i="26"/>
  <c r="PD71" i="26"/>
  <c r="PP71" i="26"/>
  <c r="IG71" i="26"/>
  <c r="IS71" i="26"/>
  <c r="JE71" i="26"/>
  <c r="JQ71" i="26"/>
  <c r="KC71" i="26"/>
  <c r="KO71" i="26"/>
  <c r="LA71" i="26"/>
  <c r="LM71" i="26"/>
  <c r="LY71" i="26"/>
  <c r="MK71" i="26"/>
  <c r="MW71" i="26"/>
  <c r="NI71" i="26"/>
  <c r="NU71" i="26"/>
  <c r="OG71" i="26"/>
  <c r="OS71" i="26"/>
  <c r="PE71" i="26"/>
  <c r="PQ71" i="26"/>
  <c r="IH71" i="26"/>
  <c r="IT71" i="26"/>
  <c r="JF71" i="26"/>
  <c r="JR71" i="26"/>
  <c r="KD71" i="26"/>
  <c r="KP71" i="26"/>
  <c r="LB71" i="26"/>
  <c r="LN71" i="26"/>
  <c r="LZ71" i="26"/>
  <c r="ML71" i="26"/>
  <c r="MX71" i="26"/>
  <c r="NJ71" i="26"/>
  <c r="NV71" i="26"/>
  <c r="OH71" i="26"/>
  <c r="OT71" i="26"/>
  <c r="PF71" i="26"/>
  <c r="PR71" i="26"/>
  <c r="IU71" i="26"/>
  <c r="LO71" i="26"/>
  <c r="OI71" i="26"/>
  <c r="IV71" i="26"/>
  <c r="LP71" i="26"/>
  <c r="OJ71" i="26"/>
  <c r="JG71" i="26"/>
  <c r="MA71" i="26"/>
  <c r="OU71" i="26"/>
  <c r="JH71" i="26"/>
  <c r="MB71" i="26"/>
  <c r="OV71" i="26"/>
  <c r="JS71" i="26"/>
  <c r="MM71" i="26"/>
  <c r="PG71" i="26"/>
  <c r="JT71" i="26"/>
  <c r="MN71" i="26"/>
  <c r="PH71" i="26"/>
  <c r="KE71" i="26"/>
  <c r="MY71" i="26"/>
  <c r="PS71" i="26"/>
  <c r="KF71" i="26"/>
  <c r="MZ71" i="26"/>
  <c r="PT71" i="26"/>
  <c r="KQ71" i="26"/>
  <c r="NK71" i="26"/>
  <c r="KR71" i="26"/>
  <c r="NL71" i="26"/>
  <c r="II71" i="26"/>
  <c r="IJ71" i="26"/>
  <c r="LC71" i="26"/>
  <c r="LD71" i="26"/>
  <c r="NW71" i="26"/>
  <c r="NX71" i="26"/>
  <c r="IN23" i="26"/>
  <c r="IZ23" i="26"/>
  <c r="JL23" i="26"/>
  <c r="JX23" i="26"/>
  <c r="KJ23" i="26"/>
  <c r="KV23" i="26"/>
  <c r="LH23" i="26"/>
  <c r="LT23" i="26"/>
  <c r="IC23" i="26"/>
  <c r="IO23" i="26"/>
  <c r="JA23" i="26"/>
  <c r="JM23" i="26"/>
  <c r="JY23" i="26"/>
  <c r="KK23" i="26"/>
  <c r="KW23" i="26"/>
  <c r="LI23" i="26"/>
  <c r="ID23" i="26"/>
  <c r="IE23" i="26"/>
  <c r="IQ23" i="26"/>
  <c r="JC23" i="26"/>
  <c r="JO23" i="26"/>
  <c r="KA23" i="26"/>
  <c r="KM23" i="26"/>
  <c r="KY23" i="26"/>
  <c r="LK23" i="26"/>
  <c r="IF23" i="26"/>
  <c r="IR23" i="26"/>
  <c r="JD23" i="26"/>
  <c r="JP23" i="26"/>
  <c r="KB23" i="26"/>
  <c r="KN23" i="26"/>
  <c r="KZ23" i="26"/>
  <c r="IG23" i="26"/>
  <c r="IS23" i="26"/>
  <c r="JE23" i="26"/>
  <c r="JQ23" i="26"/>
  <c r="KC23" i="26"/>
  <c r="KO23" i="26"/>
  <c r="LA23" i="26"/>
  <c r="LM23" i="26"/>
  <c r="IH23" i="26"/>
  <c r="IT23" i="26"/>
  <c r="JF23" i="26"/>
  <c r="JR23" i="26"/>
  <c r="KD23" i="26"/>
  <c r="KP23" i="26"/>
  <c r="LB23" i="26"/>
  <c r="II23" i="26"/>
  <c r="IU23" i="26"/>
  <c r="JG23" i="26"/>
  <c r="JS23" i="26"/>
  <c r="KE23" i="26"/>
  <c r="KQ23" i="26"/>
  <c r="LC23" i="26"/>
  <c r="IJ23" i="26"/>
  <c r="IV23" i="26"/>
  <c r="JH23" i="26"/>
  <c r="IK23" i="26"/>
  <c r="IW23" i="26"/>
  <c r="JI23" i="26"/>
  <c r="JU23" i="26"/>
  <c r="KG23" i="26"/>
  <c r="KS23" i="26"/>
  <c r="LE23" i="26"/>
  <c r="IL23" i="26"/>
  <c r="IX23" i="26"/>
  <c r="JJ23" i="26"/>
  <c r="JV23" i="26"/>
  <c r="KH23" i="26"/>
  <c r="KT23" i="26"/>
  <c r="LF23" i="26"/>
  <c r="JW23" i="26"/>
  <c r="LN23" i="26"/>
  <c r="MA23" i="26"/>
  <c r="MM23" i="26"/>
  <c r="MY23" i="26"/>
  <c r="NK23" i="26"/>
  <c r="NW23" i="26"/>
  <c r="OI23" i="26"/>
  <c r="OU23" i="26"/>
  <c r="PG23" i="26"/>
  <c r="PS23" i="26"/>
  <c r="JZ23" i="26"/>
  <c r="LO23" i="26"/>
  <c r="MB23" i="26"/>
  <c r="MN23" i="26"/>
  <c r="MZ23" i="26"/>
  <c r="NL23" i="26"/>
  <c r="NX23" i="26"/>
  <c r="OJ23" i="26"/>
  <c r="OV23" i="26"/>
  <c r="PH23" i="26"/>
  <c r="PT23" i="26"/>
  <c r="KF23" i="26"/>
  <c r="LP23" i="26"/>
  <c r="MC23" i="26"/>
  <c r="MO23" i="26"/>
  <c r="NA23" i="26"/>
  <c r="NM23" i="26"/>
  <c r="NY23" i="26"/>
  <c r="OK23" i="26"/>
  <c r="OW23" i="26"/>
  <c r="PI23" i="26"/>
  <c r="KI23" i="26"/>
  <c r="LQ23" i="26"/>
  <c r="MD23" i="26"/>
  <c r="MP23" i="26"/>
  <c r="NB23" i="26"/>
  <c r="NN23" i="26"/>
  <c r="NZ23" i="26"/>
  <c r="OL23" i="26"/>
  <c r="OX23" i="26"/>
  <c r="PJ23" i="26"/>
  <c r="KL23" i="26"/>
  <c r="LR23" i="26"/>
  <c r="ME23" i="26"/>
  <c r="MQ23" i="26"/>
  <c r="NC23" i="26"/>
  <c r="NO23" i="26"/>
  <c r="OA23" i="26"/>
  <c r="OM23" i="26"/>
  <c r="OY23" i="26"/>
  <c r="PK23" i="26"/>
  <c r="IM23" i="26"/>
  <c r="KR23" i="26"/>
  <c r="LS23" i="26"/>
  <c r="MF23" i="26"/>
  <c r="MR23" i="26"/>
  <c r="ND23" i="26"/>
  <c r="NP23" i="26"/>
  <c r="OB23" i="26"/>
  <c r="ON23" i="26"/>
  <c r="OZ23" i="26"/>
  <c r="PL23" i="26"/>
  <c r="IP23" i="26"/>
  <c r="KU23" i="26"/>
  <c r="LU23" i="26"/>
  <c r="MG23" i="26"/>
  <c r="MS23" i="26"/>
  <c r="NE23" i="26"/>
  <c r="NQ23" i="26"/>
  <c r="OC23" i="26"/>
  <c r="OO23" i="26"/>
  <c r="PA23" i="26"/>
  <c r="PM23" i="26"/>
  <c r="IY23" i="26"/>
  <c r="KX23" i="26"/>
  <c r="LV23" i="26"/>
  <c r="MH23" i="26"/>
  <c r="MT23" i="26"/>
  <c r="NF23" i="26"/>
  <c r="NR23" i="26"/>
  <c r="OD23" i="26"/>
  <c r="OP23" i="26"/>
  <c r="PB23" i="26"/>
  <c r="PN23" i="26"/>
  <c r="JB23" i="26"/>
  <c r="LD23" i="26"/>
  <c r="LW23" i="26"/>
  <c r="MI23" i="26"/>
  <c r="MU23" i="26"/>
  <c r="NG23" i="26"/>
  <c r="NS23" i="26"/>
  <c r="OE23" i="26"/>
  <c r="OQ23" i="26"/>
  <c r="PC23" i="26"/>
  <c r="PO23" i="26"/>
  <c r="JK23" i="26"/>
  <c r="LG23" i="26"/>
  <c r="LX23" i="26"/>
  <c r="MJ23" i="26"/>
  <c r="MV23" i="26"/>
  <c r="NH23" i="26"/>
  <c r="NT23" i="26"/>
  <c r="OF23" i="26"/>
  <c r="OR23" i="26"/>
  <c r="PD23" i="26"/>
  <c r="PP23" i="26"/>
  <c r="JN23" i="26"/>
  <c r="NU23" i="26"/>
  <c r="JT23" i="26"/>
  <c r="NV23" i="26"/>
  <c r="LJ23" i="26"/>
  <c r="OG23" i="26"/>
  <c r="LL23" i="26"/>
  <c r="OH23" i="26"/>
  <c r="LY23" i="26"/>
  <c r="OS23" i="26"/>
  <c r="LZ23" i="26"/>
  <c r="OT23" i="26"/>
  <c r="MK23" i="26"/>
  <c r="PE23" i="26"/>
  <c r="ML23" i="26"/>
  <c r="PF23" i="26"/>
  <c r="MW23" i="26"/>
  <c r="PQ23" i="26"/>
  <c r="MX23" i="26"/>
  <c r="PR23" i="26"/>
  <c r="NI23" i="26"/>
  <c r="NJ23" i="26"/>
  <c r="IJ19" i="26"/>
  <c r="IV19" i="26"/>
  <c r="JH19" i="26"/>
  <c r="JT19" i="26"/>
  <c r="KF19" i="26"/>
  <c r="KR19" i="26"/>
  <c r="LD19" i="26"/>
  <c r="LP19" i="26"/>
  <c r="MB19" i="26"/>
  <c r="MN19" i="26"/>
  <c r="MZ19" i="26"/>
  <c r="NL19" i="26"/>
  <c r="NX19" i="26"/>
  <c r="OJ19" i="26"/>
  <c r="OV19" i="26"/>
  <c r="PH19" i="26"/>
  <c r="PT19" i="26"/>
  <c r="IK19" i="26"/>
  <c r="IW19" i="26"/>
  <c r="JI19" i="26"/>
  <c r="JU19" i="26"/>
  <c r="KG19" i="26"/>
  <c r="KS19" i="26"/>
  <c r="LE19" i="26"/>
  <c r="LQ19" i="26"/>
  <c r="MC19" i="26"/>
  <c r="MO19" i="26"/>
  <c r="NA19" i="26"/>
  <c r="NM19" i="26"/>
  <c r="NY19" i="26"/>
  <c r="OK19" i="26"/>
  <c r="OW19" i="26"/>
  <c r="PI19" i="26"/>
  <c r="IL19" i="26"/>
  <c r="IX19" i="26"/>
  <c r="JJ19" i="26"/>
  <c r="JV19" i="26"/>
  <c r="KH19" i="26"/>
  <c r="KT19" i="26"/>
  <c r="LF19" i="26"/>
  <c r="LR19" i="26"/>
  <c r="MD19" i="26"/>
  <c r="MP19" i="26"/>
  <c r="NB19" i="26"/>
  <c r="NN19" i="26"/>
  <c r="NZ19" i="26"/>
  <c r="OL19" i="26"/>
  <c r="OX19" i="26"/>
  <c r="PJ19" i="26"/>
  <c r="IM19" i="26"/>
  <c r="IY19" i="26"/>
  <c r="JK19" i="26"/>
  <c r="JW19" i="26"/>
  <c r="KI19" i="26"/>
  <c r="KU19" i="26"/>
  <c r="LG19" i="26"/>
  <c r="LS19" i="26"/>
  <c r="ME19" i="26"/>
  <c r="MQ19" i="26"/>
  <c r="NC19" i="26"/>
  <c r="NO19" i="26"/>
  <c r="OA19" i="26"/>
  <c r="OM19" i="26"/>
  <c r="OY19" i="26"/>
  <c r="PK19" i="26"/>
  <c r="IN19" i="26"/>
  <c r="IZ19" i="26"/>
  <c r="JL19" i="26"/>
  <c r="JX19" i="26"/>
  <c r="KJ19" i="26"/>
  <c r="KV19" i="26"/>
  <c r="LH19" i="26"/>
  <c r="LT19" i="26"/>
  <c r="MF19" i="26"/>
  <c r="MR19" i="26"/>
  <c r="ND19" i="26"/>
  <c r="NP19" i="26"/>
  <c r="OB19" i="26"/>
  <c r="ON19" i="26"/>
  <c r="OZ19" i="26"/>
  <c r="PL19" i="26"/>
  <c r="IC19" i="26"/>
  <c r="IO19" i="26"/>
  <c r="JA19" i="26"/>
  <c r="JM19" i="26"/>
  <c r="JY19" i="26"/>
  <c r="KK19" i="26"/>
  <c r="KW19" i="26"/>
  <c r="LI19" i="26"/>
  <c r="LU19" i="26"/>
  <c r="MG19" i="26"/>
  <c r="MS19" i="26"/>
  <c r="NE19" i="26"/>
  <c r="NQ19" i="26"/>
  <c r="OC19" i="26"/>
  <c r="OO19" i="26"/>
  <c r="PA19" i="26"/>
  <c r="PM19" i="26"/>
  <c r="ID19" i="26"/>
  <c r="IP19" i="26"/>
  <c r="JB19" i="26"/>
  <c r="JN19" i="26"/>
  <c r="JZ19" i="26"/>
  <c r="KL19" i="26"/>
  <c r="KX19" i="26"/>
  <c r="LJ19" i="26"/>
  <c r="LV19" i="26"/>
  <c r="MH19" i="26"/>
  <c r="MT19" i="26"/>
  <c r="NF19" i="26"/>
  <c r="NR19" i="26"/>
  <c r="OD19" i="26"/>
  <c r="OP19" i="26"/>
  <c r="PB19" i="26"/>
  <c r="PN19" i="26"/>
  <c r="IE19" i="26"/>
  <c r="IQ19" i="26"/>
  <c r="JC19" i="26"/>
  <c r="JO19" i="26"/>
  <c r="KA19" i="26"/>
  <c r="KM19" i="26"/>
  <c r="KY19" i="26"/>
  <c r="LK19" i="26"/>
  <c r="LW19" i="26"/>
  <c r="MI19" i="26"/>
  <c r="MU19" i="26"/>
  <c r="NG19" i="26"/>
  <c r="NS19" i="26"/>
  <c r="OE19" i="26"/>
  <c r="OQ19" i="26"/>
  <c r="PC19" i="26"/>
  <c r="PO19" i="26"/>
  <c r="IF19" i="26"/>
  <c r="IR19" i="26"/>
  <c r="JD19" i="26"/>
  <c r="JP19" i="26"/>
  <c r="KB19" i="26"/>
  <c r="KN19" i="26"/>
  <c r="KZ19" i="26"/>
  <c r="LL19" i="26"/>
  <c r="LX19" i="26"/>
  <c r="MJ19" i="26"/>
  <c r="MV19" i="26"/>
  <c r="NH19" i="26"/>
  <c r="NT19" i="26"/>
  <c r="OF19" i="26"/>
  <c r="OR19" i="26"/>
  <c r="PD19" i="26"/>
  <c r="PP19" i="26"/>
  <c r="IG19" i="26"/>
  <c r="IS19" i="26"/>
  <c r="JE19" i="26"/>
  <c r="JQ19" i="26"/>
  <c r="KC19" i="26"/>
  <c r="KO19" i="26"/>
  <c r="LA19" i="26"/>
  <c r="LM19" i="26"/>
  <c r="LY19" i="26"/>
  <c r="MK19" i="26"/>
  <c r="MW19" i="26"/>
  <c r="NI19" i="26"/>
  <c r="NU19" i="26"/>
  <c r="OG19" i="26"/>
  <c r="OS19" i="26"/>
  <c r="PE19" i="26"/>
  <c r="PQ19" i="26"/>
  <c r="IH19" i="26"/>
  <c r="IT19" i="26"/>
  <c r="JF19" i="26"/>
  <c r="JR19" i="26"/>
  <c r="KD19" i="26"/>
  <c r="KP19" i="26"/>
  <c r="LB19" i="26"/>
  <c r="LN19" i="26"/>
  <c r="LZ19" i="26"/>
  <c r="ML19" i="26"/>
  <c r="MX19" i="26"/>
  <c r="NJ19" i="26"/>
  <c r="NV19" i="26"/>
  <c r="OH19" i="26"/>
  <c r="OT19" i="26"/>
  <c r="PF19" i="26"/>
  <c r="PR19" i="26"/>
  <c r="JG19" i="26"/>
  <c r="OU19" i="26"/>
  <c r="JS19" i="26"/>
  <c r="PG19" i="26"/>
  <c r="KE19" i="26"/>
  <c r="PS19" i="26"/>
  <c r="KQ19" i="26"/>
  <c r="LC19" i="26"/>
  <c r="LO19" i="26"/>
  <c r="MA19" i="26"/>
  <c r="MM19" i="26"/>
  <c r="MY19" i="26"/>
  <c r="NK19" i="26"/>
  <c r="II19" i="26"/>
  <c r="IU19" i="26"/>
  <c r="NW19" i="26"/>
  <c r="OI19" i="26"/>
  <c r="IG15" i="26"/>
  <c r="IS15" i="26"/>
  <c r="JE15" i="26"/>
  <c r="JQ15" i="26"/>
  <c r="KC15" i="26"/>
  <c r="KO15" i="26"/>
  <c r="LA15" i="26"/>
  <c r="LM15" i="26"/>
  <c r="LY15" i="26"/>
  <c r="MK15" i="26"/>
  <c r="MW15" i="26"/>
  <c r="NI15" i="26"/>
  <c r="NU15" i="26"/>
  <c r="OG15" i="26"/>
  <c r="OS15" i="26"/>
  <c r="PE15" i="26"/>
  <c r="PQ15" i="26"/>
  <c r="IH15" i="26"/>
  <c r="IT15" i="26"/>
  <c r="JF15" i="26"/>
  <c r="JR15" i="26"/>
  <c r="KD15" i="26"/>
  <c r="KP15" i="26"/>
  <c r="LB15" i="26"/>
  <c r="LN15" i="26"/>
  <c r="LZ15" i="26"/>
  <c r="ML15" i="26"/>
  <c r="MX15" i="26"/>
  <c r="NJ15" i="26"/>
  <c r="NV15" i="26"/>
  <c r="OH15" i="26"/>
  <c r="OT15" i="26"/>
  <c r="PF15" i="26"/>
  <c r="PR15" i="26"/>
  <c r="II15" i="26"/>
  <c r="IU15" i="26"/>
  <c r="JG15" i="26"/>
  <c r="JS15" i="26"/>
  <c r="KE15" i="26"/>
  <c r="KQ15" i="26"/>
  <c r="LC15" i="26"/>
  <c r="LO15" i="26"/>
  <c r="MA15" i="26"/>
  <c r="MM15" i="26"/>
  <c r="MY15" i="26"/>
  <c r="NK15" i="26"/>
  <c r="NW15" i="26"/>
  <c r="OI15" i="26"/>
  <c r="OU15" i="26"/>
  <c r="PG15" i="26"/>
  <c r="PS15" i="26"/>
  <c r="IJ15" i="26"/>
  <c r="IV15" i="26"/>
  <c r="JH15" i="26"/>
  <c r="JT15" i="26"/>
  <c r="KF15" i="26"/>
  <c r="KR15" i="26"/>
  <c r="LD15" i="26"/>
  <c r="LP15" i="26"/>
  <c r="MB15" i="26"/>
  <c r="MN15" i="26"/>
  <c r="MZ15" i="26"/>
  <c r="NL15" i="26"/>
  <c r="NX15" i="26"/>
  <c r="OJ15" i="26"/>
  <c r="OV15" i="26"/>
  <c r="PH15" i="26"/>
  <c r="PT15" i="26"/>
  <c r="IK15" i="26"/>
  <c r="IW15" i="26"/>
  <c r="JI15" i="26"/>
  <c r="JU15" i="26"/>
  <c r="KG15" i="26"/>
  <c r="KS15" i="26"/>
  <c r="LE15" i="26"/>
  <c r="LQ15" i="26"/>
  <c r="MC15" i="26"/>
  <c r="MO15" i="26"/>
  <c r="NA15" i="26"/>
  <c r="NM15" i="26"/>
  <c r="NY15" i="26"/>
  <c r="OK15" i="26"/>
  <c r="OW15" i="26"/>
  <c r="PI15" i="26"/>
  <c r="IL15" i="26"/>
  <c r="IX15" i="26"/>
  <c r="JJ15" i="26"/>
  <c r="JV15" i="26"/>
  <c r="KH15" i="26"/>
  <c r="KT15" i="26"/>
  <c r="LF15" i="26"/>
  <c r="LR15" i="26"/>
  <c r="MD15" i="26"/>
  <c r="MP15" i="26"/>
  <c r="NB15" i="26"/>
  <c r="NN15" i="26"/>
  <c r="NZ15" i="26"/>
  <c r="OL15" i="26"/>
  <c r="OX15" i="26"/>
  <c r="PJ15" i="26"/>
  <c r="IM15" i="26"/>
  <c r="IY15" i="26"/>
  <c r="JK15" i="26"/>
  <c r="JW15" i="26"/>
  <c r="KI15" i="26"/>
  <c r="KU15" i="26"/>
  <c r="LG15" i="26"/>
  <c r="LS15" i="26"/>
  <c r="ME15" i="26"/>
  <c r="MQ15" i="26"/>
  <c r="NC15" i="26"/>
  <c r="NO15" i="26"/>
  <c r="OA15" i="26"/>
  <c r="OM15" i="26"/>
  <c r="OY15" i="26"/>
  <c r="PK15" i="26"/>
  <c r="IN15" i="26"/>
  <c r="IZ15" i="26"/>
  <c r="JL15" i="26"/>
  <c r="JX15" i="26"/>
  <c r="KJ15" i="26"/>
  <c r="KV15" i="26"/>
  <c r="LH15" i="26"/>
  <c r="LT15" i="26"/>
  <c r="MF15" i="26"/>
  <c r="MR15" i="26"/>
  <c r="ND15" i="26"/>
  <c r="NP15" i="26"/>
  <c r="OB15" i="26"/>
  <c r="ON15" i="26"/>
  <c r="OZ15" i="26"/>
  <c r="PL15" i="26"/>
  <c r="IC15" i="26"/>
  <c r="IO15" i="26"/>
  <c r="JA15" i="26"/>
  <c r="JM15" i="26"/>
  <c r="JY15" i="26"/>
  <c r="KK15" i="26"/>
  <c r="KW15" i="26"/>
  <c r="LI15" i="26"/>
  <c r="LU15" i="26"/>
  <c r="MG15" i="26"/>
  <c r="MS15" i="26"/>
  <c r="NE15" i="26"/>
  <c r="NQ15" i="26"/>
  <c r="OC15" i="26"/>
  <c r="OO15" i="26"/>
  <c r="PA15" i="26"/>
  <c r="PM15" i="26"/>
  <c r="ID15" i="26"/>
  <c r="IP15" i="26"/>
  <c r="JB15" i="26"/>
  <c r="JN15" i="26"/>
  <c r="JZ15" i="26"/>
  <c r="KL15" i="26"/>
  <c r="KX15" i="26"/>
  <c r="LJ15" i="26"/>
  <c r="LV15" i="26"/>
  <c r="MH15" i="26"/>
  <c r="MT15" i="26"/>
  <c r="NF15" i="26"/>
  <c r="NR15" i="26"/>
  <c r="OD15" i="26"/>
  <c r="OP15" i="26"/>
  <c r="PB15" i="26"/>
  <c r="PN15" i="26"/>
  <c r="IE15" i="26"/>
  <c r="IQ15" i="26"/>
  <c r="JC15" i="26"/>
  <c r="JO15" i="26"/>
  <c r="KA15" i="26"/>
  <c r="KM15" i="26"/>
  <c r="KY15" i="26"/>
  <c r="LK15" i="26"/>
  <c r="LW15" i="26"/>
  <c r="MI15" i="26"/>
  <c r="MU15" i="26"/>
  <c r="NG15" i="26"/>
  <c r="NS15" i="26"/>
  <c r="OE15" i="26"/>
  <c r="OQ15" i="26"/>
  <c r="PC15" i="26"/>
  <c r="PO15" i="26"/>
  <c r="KB15" i="26"/>
  <c r="PP15" i="26"/>
  <c r="KN15" i="26"/>
  <c r="KZ15" i="26"/>
  <c r="LL15" i="26"/>
  <c r="LX15" i="26"/>
  <c r="MJ15" i="26"/>
  <c r="MV15" i="26"/>
  <c r="NH15" i="26"/>
  <c r="IF15" i="26"/>
  <c r="NT15" i="26"/>
  <c r="IR15" i="26"/>
  <c r="OF15" i="26"/>
  <c r="JD15" i="26"/>
  <c r="OR15" i="26"/>
  <c r="JP15" i="26"/>
  <c r="PD15" i="26"/>
  <c r="IC17" i="26"/>
  <c r="IO17" i="26"/>
  <c r="JA17" i="26"/>
  <c r="JM17" i="26"/>
  <c r="JY17" i="26"/>
  <c r="KK17" i="26"/>
  <c r="KW17" i="26"/>
  <c r="LI17" i="26"/>
  <c r="LU17" i="26"/>
  <c r="MG17" i="26"/>
  <c r="MS17" i="26"/>
  <c r="NE17" i="26"/>
  <c r="NQ17" i="26"/>
  <c r="OC17" i="26"/>
  <c r="OO17" i="26"/>
  <c r="PA17" i="26"/>
  <c r="PM17" i="26"/>
  <c r="ID17" i="26"/>
  <c r="IP17" i="26"/>
  <c r="JB17" i="26"/>
  <c r="JN17" i="26"/>
  <c r="JZ17" i="26"/>
  <c r="KL17" i="26"/>
  <c r="KX17" i="26"/>
  <c r="LJ17" i="26"/>
  <c r="LV17" i="26"/>
  <c r="MH17" i="26"/>
  <c r="MT17" i="26"/>
  <c r="NF17" i="26"/>
  <c r="NR17" i="26"/>
  <c r="OD17" i="26"/>
  <c r="OP17" i="26"/>
  <c r="PB17" i="26"/>
  <c r="PN17" i="26"/>
  <c r="IE17" i="26"/>
  <c r="IQ17" i="26"/>
  <c r="JC17" i="26"/>
  <c r="JO17" i="26"/>
  <c r="KA17" i="26"/>
  <c r="KM17" i="26"/>
  <c r="KY17" i="26"/>
  <c r="LK17" i="26"/>
  <c r="LW17" i="26"/>
  <c r="MI17" i="26"/>
  <c r="MU17" i="26"/>
  <c r="NG17" i="26"/>
  <c r="NS17" i="26"/>
  <c r="OE17" i="26"/>
  <c r="OQ17" i="26"/>
  <c r="PC17" i="26"/>
  <c r="PO17" i="26"/>
  <c r="IF17" i="26"/>
  <c r="IR17" i="26"/>
  <c r="JD17" i="26"/>
  <c r="JP17" i="26"/>
  <c r="KB17" i="26"/>
  <c r="KN17" i="26"/>
  <c r="KZ17" i="26"/>
  <c r="LL17" i="26"/>
  <c r="LX17" i="26"/>
  <c r="MJ17" i="26"/>
  <c r="MV17" i="26"/>
  <c r="NH17" i="26"/>
  <c r="NT17" i="26"/>
  <c r="OF17" i="26"/>
  <c r="OR17" i="26"/>
  <c r="PD17" i="26"/>
  <c r="PP17" i="26"/>
  <c r="IG17" i="26"/>
  <c r="IS17" i="26"/>
  <c r="JE17" i="26"/>
  <c r="JQ17" i="26"/>
  <c r="KC17" i="26"/>
  <c r="KO17" i="26"/>
  <c r="LA17" i="26"/>
  <c r="LM17" i="26"/>
  <c r="LY17" i="26"/>
  <c r="MK17" i="26"/>
  <c r="MW17" i="26"/>
  <c r="NI17" i="26"/>
  <c r="NU17" i="26"/>
  <c r="OG17" i="26"/>
  <c r="OS17" i="26"/>
  <c r="PE17" i="26"/>
  <c r="PQ17" i="26"/>
  <c r="IH17" i="26"/>
  <c r="IT17" i="26"/>
  <c r="JF17" i="26"/>
  <c r="JR17" i="26"/>
  <c r="KD17" i="26"/>
  <c r="KP17" i="26"/>
  <c r="LB17" i="26"/>
  <c r="LN17" i="26"/>
  <c r="LZ17" i="26"/>
  <c r="ML17" i="26"/>
  <c r="MX17" i="26"/>
  <c r="NJ17" i="26"/>
  <c r="NV17" i="26"/>
  <c r="OH17" i="26"/>
  <c r="OT17" i="26"/>
  <c r="PF17" i="26"/>
  <c r="PR17" i="26"/>
  <c r="II17" i="26"/>
  <c r="IU17" i="26"/>
  <c r="JG17" i="26"/>
  <c r="JS17" i="26"/>
  <c r="KE17" i="26"/>
  <c r="KQ17" i="26"/>
  <c r="LC17" i="26"/>
  <c r="LO17" i="26"/>
  <c r="MA17" i="26"/>
  <c r="MM17" i="26"/>
  <c r="MY17" i="26"/>
  <c r="NK17" i="26"/>
  <c r="NW17" i="26"/>
  <c r="OI17" i="26"/>
  <c r="OU17" i="26"/>
  <c r="PG17" i="26"/>
  <c r="PS17" i="26"/>
  <c r="IJ17" i="26"/>
  <c r="IV17" i="26"/>
  <c r="JH17" i="26"/>
  <c r="JT17" i="26"/>
  <c r="KF17" i="26"/>
  <c r="KR17" i="26"/>
  <c r="LD17" i="26"/>
  <c r="LP17" i="26"/>
  <c r="MB17" i="26"/>
  <c r="MN17" i="26"/>
  <c r="MZ17" i="26"/>
  <c r="NL17" i="26"/>
  <c r="NX17" i="26"/>
  <c r="OJ17" i="26"/>
  <c r="OV17" i="26"/>
  <c r="PH17" i="26"/>
  <c r="PT17" i="26"/>
  <c r="IK17" i="26"/>
  <c r="IW17" i="26"/>
  <c r="JI17" i="26"/>
  <c r="JU17" i="26"/>
  <c r="KG17" i="26"/>
  <c r="KS17" i="26"/>
  <c r="LE17" i="26"/>
  <c r="LQ17" i="26"/>
  <c r="MC17" i="26"/>
  <c r="MO17" i="26"/>
  <c r="NA17" i="26"/>
  <c r="NM17" i="26"/>
  <c r="NY17" i="26"/>
  <c r="OK17" i="26"/>
  <c r="OW17" i="26"/>
  <c r="PI17" i="26"/>
  <c r="IL17" i="26"/>
  <c r="IX17" i="26"/>
  <c r="JJ17" i="26"/>
  <c r="JV17" i="26"/>
  <c r="KH17" i="26"/>
  <c r="KT17" i="26"/>
  <c r="LF17" i="26"/>
  <c r="LR17" i="26"/>
  <c r="MD17" i="26"/>
  <c r="MP17" i="26"/>
  <c r="NB17" i="26"/>
  <c r="NN17" i="26"/>
  <c r="NZ17" i="26"/>
  <c r="OL17" i="26"/>
  <c r="OX17" i="26"/>
  <c r="PJ17" i="26"/>
  <c r="IM17" i="26"/>
  <c r="IY17" i="26"/>
  <c r="JK17" i="26"/>
  <c r="JW17" i="26"/>
  <c r="KI17" i="26"/>
  <c r="KU17" i="26"/>
  <c r="LG17" i="26"/>
  <c r="LS17" i="26"/>
  <c r="ME17" i="26"/>
  <c r="MQ17" i="26"/>
  <c r="NC17" i="26"/>
  <c r="NO17" i="26"/>
  <c r="OA17" i="26"/>
  <c r="OM17" i="26"/>
  <c r="OY17" i="26"/>
  <c r="PK17" i="26"/>
  <c r="LH17" i="26"/>
  <c r="LT17" i="26"/>
  <c r="MF17" i="26"/>
  <c r="MR17" i="26"/>
  <c r="ND17" i="26"/>
  <c r="NP17" i="26"/>
  <c r="IN17" i="26"/>
  <c r="OB17" i="26"/>
  <c r="IZ17" i="26"/>
  <c r="ON17" i="26"/>
  <c r="JL17" i="26"/>
  <c r="OZ17" i="26"/>
  <c r="JX17" i="26"/>
  <c r="PL17" i="26"/>
  <c r="KJ17" i="26"/>
  <c r="KV17" i="26"/>
  <c r="IL44" i="26"/>
  <c r="IX44" i="26"/>
  <c r="JJ44" i="26"/>
  <c r="JV44" i="26"/>
  <c r="KH44" i="26"/>
  <c r="KT44" i="26"/>
  <c r="LF44" i="26"/>
  <c r="LR44" i="26"/>
  <c r="MD44" i="26"/>
  <c r="MP44" i="26"/>
  <c r="NB44" i="26"/>
  <c r="NN44" i="26"/>
  <c r="NZ44" i="26"/>
  <c r="OL44" i="26"/>
  <c r="OX44" i="26"/>
  <c r="PJ44" i="26"/>
  <c r="IM44" i="26"/>
  <c r="IY44" i="26"/>
  <c r="JK44" i="26"/>
  <c r="JW44" i="26"/>
  <c r="KI44" i="26"/>
  <c r="KU44" i="26"/>
  <c r="LG44" i="26"/>
  <c r="LS44" i="26"/>
  <c r="ME44" i="26"/>
  <c r="MQ44" i="26"/>
  <c r="NC44" i="26"/>
  <c r="NO44" i="26"/>
  <c r="OA44" i="26"/>
  <c r="OM44" i="26"/>
  <c r="OY44" i="26"/>
  <c r="PK44" i="26"/>
  <c r="IN44" i="26"/>
  <c r="IZ44" i="26"/>
  <c r="JL44" i="26"/>
  <c r="JX44" i="26"/>
  <c r="KJ44" i="26"/>
  <c r="KV44" i="26"/>
  <c r="LH44" i="26"/>
  <c r="LT44" i="26"/>
  <c r="MF44" i="26"/>
  <c r="MR44" i="26"/>
  <c r="IC44" i="26"/>
  <c r="IO44" i="26"/>
  <c r="JA44" i="26"/>
  <c r="JM44" i="26"/>
  <c r="JY44" i="26"/>
  <c r="KK44" i="26"/>
  <c r="KW44" i="26"/>
  <c r="LI44" i="26"/>
  <c r="LU44" i="26"/>
  <c r="MG44" i="26"/>
  <c r="MS44" i="26"/>
  <c r="NE44" i="26"/>
  <c r="NQ44" i="26"/>
  <c r="OC44" i="26"/>
  <c r="OO44" i="26"/>
  <c r="PA44" i="26"/>
  <c r="PM44" i="26"/>
  <c r="ID44" i="26"/>
  <c r="IP44" i="26"/>
  <c r="JB44" i="26"/>
  <c r="JN44" i="26"/>
  <c r="JZ44" i="26"/>
  <c r="KL44" i="26"/>
  <c r="KX44" i="26"/>
  <c r="LJ44" i="26"/>
  <c r="LV44" i="26"/>
  <c r="MH44" i="26"/>
  <c r="MT44" i="26"/>
  <c r="NF44" i="26"/>
  <c r="NR44" i="26"/>
  <c r="OD44" i="26"/>
  <c r="OP44" i="26"/>
  <c r="PB44" i="26"/>
  <c r="PN44" i="26"/>
  <c r="IE44" i="26"/>
  <c r="IQ44" i="26"/>
  <c r="JC44" i="26"/>
  <c r="JO44" i="26"/>
  <c r="KA44" i="26"/>
  <c r="KM44" i="26"/>
  <c r="KY44" i="26"/>
  <c r="LK44" i="26"/>
  <c r="LW44" i="26"/>
  <c r="MI44" i="26"/>
  <c r="MU44" i="26"/>
  <c r="NG44" i="26"/>
  <c r="NS44" i="26"/>
  <c r="OE44" i="26"/>
  <c r="OQ44" i="26"/>
  <c r="PC44" i="26"/>
  <c r="PO44" i="26"/>
  <c r="IF44" i="26"/>
  <c r="IR44" i="26"/>
  <c r="JD44" i="26"/>
  <c r="JP44" i="26"/>
  <c r="KB44" i="26"/>
  <c r="KN44" i="26"/>
  <c r="KZ44" i="26"/>
  <c r="LL44" i="26"/>
  <c r="LX44" i="26"/>
  <c r="MJ44" i="26"/>
  <c r="MV44" i="26"/>
  <c r="NH44" i="26"/>
  <c r="NT44" i="26"/>
  <c r="OF44" i="26"/>
  <c r="OR44" i="26"/>
  <c r="PD44" i="26"/>
  <c r="PP44" i="26"/>
  <c r="IG44" i="26"/>
  <c r="IS44" i="26"/>
  <c r="JE44" i="26"/>
  <c r="JQ44" i="26"/>
  <c r="KC44" i="26"/>
  <c r="KO44" i="26"/>
  <c r="LA44" i="26"/>
  <c r="LM44" i="26"/>
  <c r="LY44" i="26"/>
  <c r="MK44" i="26"/>
  <c r="MW44" i="26"/>
  <c r="NI44" i="26"/>
  <c r="NU44" i="26"/>
  <c r="OG44" i="26"/>
  <c r="OS44" i="26"/>
  <c r="PE44" i="26"/>
  <c r="PQ44" i="26"/>
  <c r="IH44" i="26"/>
  <c r="IT44" i="26"/>
  <c r="JF44" i="26"/>
  <c r="JR44" i="26"/>
  <c r="KD44" i="26"/>
  <c r="KP44" i="26"/>
  <c r="LB44" i="26"/>
  <c r="LN44" i="26"/>
  <c r="LZ44" i="26"/>
  <c r="ML44" i="26"/>
  <c r="MX44" i="26"/>
  <c r="NJ44" i="26"/>
  <c r="NV44" i="26"/>
  <c r="OH44" i="26"/>
  <c r="OT44" i="26"/>
  <c r="PF44" i="26"/>
  <c r="PR44" i="26"/>
  <c r="IJ44" i="26"/>
  <c r="IV44" i="26"/>
  <c r="JH44" i="26"/>
  <c r="JT44" i="26"/>
  <c r="KF44" i="26"/>
  <c r="KR44" i="26"/>
  <c r="LD44" i="26"/>
  <c r="LP44" i="26"/>
  <c r="MB44" i="26"/>
  <c r="MN44" i="26"/>
  <c r="MZ44" i="26"/>
  <c r="NL44" i="26"/>
  <c r="NX44" i="26"/>
  <c r="OJ44" i="26"/>
  <c r="OV44" i="26"/>
  <c r="PH44" i="26"/>
  <c r="PT44" i="26"/>
  <c r="II44" i="26"/>
  <c r="LC44" i="26"/>
  <c r="NM44" i="26"/>
  <c r="PI44" i="26"/>
  <c r="IK44" i="26"/>
  <c r="LE44" i="26"/>
  <c r="NP44" i="26"/>
  <c r="PL44" i="26"/>
  <c r="IU44" i="26"/>
  <c r="LO44" i="26"/>
  <c r="NW44" i="26"/>
  <c r="PS44" i="26"/>
  <c r="IW44" i="26"/>
  <c r="LQ44" i="26"/>
  <c r="NY44" i="26"/>
  <c r="JG44" i="26"/>
  <c r="MA44" i="26"/>
  <c r="OB44" i="26"/>
  <c r="JI44" i="26"/>
  <c r="MC44" i="26"/>
  <c r="OI44" i="26"/>
  <c r="JS44" i="26"/>
  <c r="MM44" i="26"/>
  <c r="OK44" i="26"/>
  <c r="JU44" i="26"/>
  <c r="MO44" i="26"/>
  <c r="ON44" i="26"/>
  <c r="KE44" i="26"/>
  <c r="MY44" i="26"/>
  <c r="OU44" i="26"/>
  <c r="KQ44" i="26"/>
  <c r="ND44" i="26"/>
  <c r="OZ44" i="26"/>
  <c r="KS44" i="26"/>
  <c r="NK44" i="26"/>
  <c r="PG44" i="26"/>
  <c r="KG44" i="26"/>
  <c r="NA44" i="26"/>
  <c r="OW44" i="26"/>
  <c r="IM40" i="26"/>
  <c r="IY40" i="26"/>
  <c r="JK40" i="26"/>
  <c r="JW40" i="26"/>
  <c r="KI40" i="26"/>
  <c r="KU40" i="26"/>
  <c r="LG40" i="26"/>
  <c r="LS40" i="26"/>
  <c r="ME40" i="26"/>
  <c r="MQ40" i="26"/>
  <c r="NC40" i="26"/>
  <c r="NO40" i="26"/>
  <c r="OA40" i="26"/>
  <c r="OM40" i="26"/>
  <c r="OY40" i="26"/>
  <c r="PK40" i="26"/>
  <c r="IN40" i="26"/>
  <c r="IZ40" i="26"/>
  <c r="JL40" i="26"/>
  <c r="JX40" i="26"/>
  <c r="KJ40" i="26"/>
  <c r="KV40" i="26"/>
  <c r="LH40" i="26"/>
  <c r="LT40" i="26"/>
  <c r="MF40" i="26"/>
  <c r="MR40" i="26"/>
  <c r="ND40" i="26"/>
  <c r="NP40" i="26"/>
  <c r="OB40" i="26"/>
  <c r="ON40" i="26"/>
  <c r="OZ40" i="26"/>
  <c r="PL40" i="26"/>
  <c r="IC40" i="26"/>
  <c r="IO40" i="26"/>
  <c r="JA40" i="26"/>
  <c r="JM40" i="26"/>
  <c r="JY40" i="26"/>
  <c r="KK40" i="26"/>
  <c r="KW40" i="26"/>
  <c r="LI40" i="26"/>
  <c r="LU40" i="26"/>
  <c r="MG40" i="26"/>
  <c r="MS40" i="26"/>
  <c r="NE40" i="26"/>
  <c r="NQ40" i="26"/>
  <c r="OC40" i="26"/>
  <c r="OO40" i="26"/>
  <c r="PA40" i="26"/>
  <c r="PM40" i="26"/>
  <c r="ID40" i="26"/>
  <c r="IP40" i="26"/>
  <c r="JB40" i="26"/>
  <c r="JN40" i="26"/>
  <c r="JZ40" i="26"/>
  <c r="KL40" i="26"/>
  <c r="KX40" i="26"/>
  <c r="LJ40" i="26"/>
  <c r="LV40" i="26"/>
  <c r="MH40" i="26"/>
  <c r="MT40" i="26"/>
  <c r="NF40" i="26"/>
  <c r="NR40" i="26"/>
  <c r="OD40" i="26"/>
  <c r="OP40" i="26"/>
  <c r="PB40" i="26"/>
  <c r="PN40" i="26"/>
  <c r="IE40" i="26"/>
  <c r="IQ40" i="26"/>
  <c r="JC40" i="26"/>
  <c r="JO40" i="26"/>
  <c r="KA40" i="26"/>
  <c r="KM40" i="26"/>
  <c r="KY40" i="26"/>
  <c r="LK40" i="26"/>
  <c r="LW40" i="26"/>
  <c r="MI40" i="26"/>
  <c r="MU40" i="26"/>
  <c r="NG40" i="26"/>
  <c r="NS40" i="26"/>
  <c r="OE40" i="26"/>
  <c r="OQ40" i="26"/>
  <c r="PC40" i="26"/>
  <c r="PO40" i="26"/>
  <c r="IF40" i="26"/>
  <c r="IR40" i="26"/>
  <c r="JD40" i="26"/>
  <c r="JP40" i="26"/>
  <c r="KB40" i="26"/>
  <c r="KN40" i="26"/>
  <c r="KZ40" i="26"/>
  <c r="LL40" i="26"/>
  <c r="LX40" i="26"/>
  <c r="MJ40" i="26"/>
  <c r="MV40" i="26"/>
  <c r="NH40" i="26"/>
  <c r="NT40" i="26"/>
  <c r="OF40" i="26"/>
  <c r="OR40" i="26"/>
  <c r="PD40" i="26"/>
  <c r="PP40" i="26"/>
  <c r="IG40" i="26"/>
  <c r="IS40" i="26"/>
  <c r="JE40" i="26"/>
  <c r="JQ40" i="26"/>
  <c r="KC40" i="26"/>
  <c r="KO40" i="26"/>
  <c r="LA40" i="26"/>
  <c r="LM40" i="26"/>
  <c r="LY40" i="26"/>
  <c r="MK40" i="26"/>
  <c r="MW40" i="26"/>
  <c r="NI40" i="26"/>
  <c r="NU40" i="26"/>
  <c r="OG40" i="26"/>
  <c r="OS40" i="26"/>
  <c r="PE40" i="26"/>
  <c r="PQ40" i="26"/>
  <c r="IH40" i="26"/>
  <c r="IT40" i="26"/>
  <c r="JF40" i="26"/>
  <c r="JR40" i="26"/>
  <c r="KD40" i="26"/>
  <c r="KP40" i="26"/>
  <c r="LB40" i="26"/>
  <c r="LN40" i="26"/>
  <c r="LZ40" i="26"/>
  <c r="ML40" i="26"/>
  <c r="MX40" i="26"/>
  <c r="NJ40" i="26"/>
  <c r="NV40" i="26"/>
  <c r="OH40" i="26"/>
  <c r="OT40" i="26"/>
  <c r="PF40" i="26"/>
  <c r="PR40" i="26"/>
  <c r="II40" i="26"/>
  <c r="IU40" i="26"/>
  <c r="JG40" i="26"/>
  <c r="JS40" i="26"/>
  <c r="KE40" i="26"/>
  <c r="KQ40" i="26"/>
  <c r="LC40" i="26"/>
  <c r="LO40" i="26"/>
  <c r="MA40" i="26"/>
  <c r="MM40" i="26"/>
  <c r="MY40" i="26"/>
  <c r="NK40" i="26"/>
  <c r="NW40" i="26"/>
  <c r="OI40" i="26"/>
  <c r="OU40" i="26"/>
  <c r="PG40" i="26"/>
  <c r="PS40" i="26"/>
  <c r="IJ40" i="26"/>
  <c r="IV40" i="26"/>
  <c r="JH40" i="26"/>
  <c r="JT40" i="26"/>
  <c r="KF40" i="26"/>
  <c r="KR40" i="26"/>
  <c r="LD40" i="26"/>
  <c r="LP40" i="26"/>
  <c r="MB40" i="26"/>
  <c r="MN40" i="26"/>
  <c r="MZ40" i="26"/>
  <c r="NL40" i="26"/>
  <c r="NX40" i="26"/>
  <c r="OJ40" i="26"/>
  <c r="OV40" i="26"/>
  <c r="PH40" i="26"/>
  <c r="PT40" i="26"/>
  <c r="KS40" i="26"/>
  <c r="NM40" i="26"/>
  <c r="KT40" i="26"/>
  <c r="NN40" i="26"/>
  <c r="IK40" i="26"/>
  <c r="LE40" i="26"/>
  <c r="NY40" i="26"/>
  <c r="IL40" i="26"/>
  <c r="LF40" i="26"/>
  <c r="NZ40" i="26"/>
  <c r="IW40" i="26"/>
  <c r="LQ40" i="26"/>
  <c r="OK40" i="26"/>
  <c r="IX40" i="26"/>
  <c r="LR40" i="26"/>
  <c r="OL40" i="26"/>
  <c r="JI40" i="26"/>
  <c r="MC40" i="26"/>
  <c r="OW40" i="26"/>
  <c r="JJ40" i="26"/>
  <c r="MD40" i="26"/>
  <c r="OX40" i="26"/>
  <c r="JU40" i="26"/>
  <c r="MO40" i="26"/>
  <c r="PI40" i="26"/>
  <c r="KG40" i="26"/>
  <c r="NA40" i="26"/>
  <c r="MP40" i="26"/>
  <c r="NB40" i="26"/>
  <c r="PJ40" i="26"/>
  <c r="JV40" i="26"/>
  <c r="KH40" i="26"/>
  <c r="IH101" i="26"/>
  <c r="IT101" i="26"/>
  <c r="JF101" i="26"/>
  <c r="JR101" i="26"/>
  <c r="KD101" i="26"/>
  <c r="KP101" i="26"/>
  <c r="LB101" i="26"/>
  <c r="LN101" i="26"/>
  <c r="LZ101" i="26"/>
  <c r="ML101" i="26"/>
  <c r="MX101" i="26"/>
  <c r="NJ101" i="26"/>
  <c r="NV101" i="26"/>
  <c r="OH101" i="26"/>
  <c r="OT101" i="26"/>
  <c r="PF101" i="26"/>
  <c r="PR101" i="26"/>
  <c r="II101" i="26"/>
  <c r="IU101" i="26"/>
  <c r="JG101" i="26"/>
  <c r="JS101" i="26"/>
  <c r="KE101" i="26"/>
  <c r="KQ101" i="26"/>
  <c r="LC101" i="26"/>
  <c r="LO101" i="26"/>
  <c r="MA101" i="26"/>
  <c r="MM101" i="26"/>
  <c r="MY101" i="26"/>
  <c r="NK101" i="26"/>
  <c r="NW101" i="26"/>
  <c r="OI101" i="26"/>
  <c r="OU101" i="26"/>
  <c r="PG101" i="26"/>
  <c r="PS101" i="26"/>
  <c r="IJ101" i="26"/>
  <c r="IV101" i="26"/>
  <c r="JH101" i="26"/>
  <c r="JT101" i="26"/>
  <c r="KF101" i="26"/>
  <c r="KR101" i="26"/>
  <c r="LD101" i="26"/>
  <c r="LP101" i="26"/>
  <c r="MB101" i="26"/>
  <c r="MN101" i="26"/>
  <c r="MZ101" i="26"/>
  <c r="NL101" i="26"/>
  <c r="NX101" i="26"/>
  <c r="OJ101" i="26"/>
  <c r="OV101" i="26"/>
  <c r="PH101" i="26"/>
  <c r="PT101" i="26"/>
  <c r="IK101" i="26"/>
  <c r="IW101" i="26"/>
  <c r="JI101" i="26"/>
  <c r="JU101" i="26"/>
  <c r="KG101" i="26"/>
  <c r="KS101" i="26"/>
  <c r="LE101" i="26"/>
  <c r="LQ101" i="26"/>
  <c r="MC101" i="26"/>
  <c r="MO101" i="26"/>
  <c r="NA101" i="26"/>
  <c r="NM101" i="26"/>
  <c r="NY101" i="26"/>
  <c r="OK101" i="26"/>
  <c r="OW101" i="26"/>
  <c r="PI101" i="26"/>
  <c r="IL101" i="26"/>
  <c r="IX101" i="26"/>
  <c r="JJ101" i="26"/>
  <c r="JV101" i="26"/>
  <c r="KH101" i="26"/>
  <c r="KT101" i="26"/>
  <c r="LF101" i="26"/>
  <c r="LR101" i="26"/>
  <c r="MD101" i="26"/>
  <c r="MP101" i="26"/>
  <c r="NB101" i="26"/>
  <c r="NN101" i="26"/>
  <c r="NZ101" i="26"/>
  <c r="OL101" i="26"/>
  <c r="OX101" i="26"/>
  <c r="PJ101" i="26"/>
  <c r="IM101" i="26"/>
  <c r="IY101" i="26"/>
  <c r="JK101" i="26"/>
  <c r="JW101" i="26"/>
  <c r="KI101" i="26"/>
  <c r="KU101" i="26"/>
  <c r="LG101" i="26"/>
  <c r="LS101" i="26"/>
  <c r="ME101" i="26"/>
  <c r="MQ101" i="26"/>
  <c r="NC101" i="26"/>
  <c r="NO101" i="26"/>
  <c r="OA101" i="26"/>
  <c r="OM101" i="26"/>
  <c r="OY101" i="26"/>
  <c r="PK101" i="26"/>
  <c r="IN101" i="26"/>
  <c r="IZ101" i="26"/>
  <c r="JL101" i="26"/>
  <c r="JX101" i="26"/>
  <c r="KJ101" i="26"/>
  <c r="KV101" i="26"/>
  <c r="LH101" i="26"/>
  <c r="LT101" i="26"/>
  <c r="MF101" i="26"/>
  <c r="MR101" i="26"/>
  <c r="ND101" i="26"/>
  <c r="NP101" i="26"/>
  <c r="OB101" i="26"/>
  <c r="ON101" i="26"/>
  <c r="OZ101" i="26"/>
  <c r="PL101" i="26"/>
  <c r="IC101" i="26"/>
  <c r="IO101" i="26"/>
  <c r="JA101" i="26"/>
  <c r="JM101" i="26"/>
  <c r="JY101" i="26"/>
  <c r="KK101" i="26"/>
  <c r="KW101" i="26"/>
  <c r="LI101" i="26"/>
  <c r="LU101" i="26"/>
  <c r="MG101" i="26"/>
  <c r="MS101" i="26"/>
  <c r="NE101" i="26"/>
  <c r="NQ101" i="26"/>
  <c r="OC101" i="26"/>
  <c r="OO101" i="26"/>
  <c r="PA101" i="26"/>
  <c r="PM101" i="26"/>
  <c r="ID101" i="26"/>
  <c r="IP101" i="26"/>
  <c r="JB101" i="26"/>
  <c r="JN101" i="26"/>
  <c r="JZ101" i="26"/>
  <c r="KL101" i="26"/>
  <c r="KX101" i="26"/>
  <c r="LJ101" i="26"/>
  <c r="LV101" i="26"/>
  <c r="MH101" i="26"/>
  <c r="MT101" i="26"/>
  <c r="NF101" i="26"/>
  <c r="NR101" i="26"/>
  <c r="OD101" i="26"/>
  <c r="OP101" i="26"/>
  <c r="PB101" i="26"/>
  <c r="PN101" i="26"/>
  <c r="IE101" i="26"/>
  <c r="IQ101" i="26"/>
  <c r="JC101" i="26"/>
  <c r="JO101" i="26"/>
  <c r="KA101" i="26"/>
  <c r="KM101" i="26"/>
  <c r="KY101" i="26"/>
  <c r="LK101" i="26"/>
  <c r="LW101" i="26"/>
  <c r="MI101" i="26"/>
  <c r="MU101" i="26"/>
  <c r="NG101" i="26"/>
  <c r="NS101" i="26"/>
  <c r="OE101" i="26"/>
  <c r="OQ101" i="26"/>
  <c r="PC101" i="26"/>
  <c r="PO101" i="26"/>
  <c r="IR101" i="26"/>
  <c r="LL101" i="26"/>
  <c r="OF101" i="26"/>
  <c r="IS101" i="26"/>
  <c r="LM101" i="26"/>
  <c r="OG101" i="26"/>
  <c r="JD101" i="26"/>
  <c r="LX101" i="26"/>
  <c r="OR101" i="26"/>
  <c r="JE101" i="26"/>
  <c r="LY101" i="26"/>
  <c r="OS101" i="26"/>
  <c r="JP101" i="26"/>
  <c r="MJ101" i="26"/>
  <c r="PD101" i="26"/>
  <c r="JQ101" i="26"/>
  <c r="MK101" i="26"/>
  <c r="PE101" i="26"/>
  <c r="KB101" i="26"/>
  <c r="MV101" i="26"/>
  <c r="PP101" i="26"/>
  <c r="KC101" i="26"/>
  <c r="MW101" i="26"/>
  <c r="PQ101" i="26"/>
  <c r="KN101" i="26"/>
  <c r="NH101" i="26"/>
  <c r="KO101" i="26"/>
  <c r="NI101" i="26"/>
  <c r="IF101" i="26"/>
  <c r="IG101" i="26"/>
  <c r="KZ101" i="26"/>
  <c r="LA101" i="26"/>
  <c r="NT101" i="26"/>
  <c r="NU101" i="26"/>
  <c r="IF84" i="26"/>
  <c r="IR84" i="26"/>
  <c r="JD84" i="26"/>
  <c r="JP84" i="26"/>
  <c r="KB84" i="26"/>
  <c r="KN84" i="26"/>
  <c r="KZ84" i="26"/>
  <c r="LL84" i="26"/>
  <c r="LX84" i="26"/>
  <c r="MJ84" i="26"/>
  <c r="MV84" i="26"/>
  <c r="NH84" i="26"/>
  <c r="NT84" i="26"/>
  <c r="OF84" i="26"/>
  <c r="OR84" i="26"/>
  <c r="PD84" i="26"/>
  <c r="PP84" i="26"/>
  <c r="IG84" i="26"/>
  <c r="IS84" i="26"/>
  <c r="JE84" i="26"/>
  <c r="JQ84" i="26"/>
  <c r="KC84" i="26"/>
  <c r="KO84" i="26"/>
  <c r="LA84" i="26"/>
  <c r="LM84" i="26"/>
  <c r="LY84" i="26"/>
  <c r="MK84" i="26"/>
  <c r="MW84" i="26"/>
  <c r="NI84" i="26"/>
  <c r="NU84" i="26"/>
  <c r="OG84" i="26"/>
  <c r="OS84" i="26"/>
  <c r="PE84" i="26"/>
  <c r="PQ84" i="26"/>
  <c r="IH84" i="26"/>
  <c r="IT84" i="26"/>
  <c r="JF84" i="26"/>
  <c r="JR84" i="26"/>
  <c r="KD84" i="26"/>
  <c r="KP84" i="26"/>
  <c r="LB84" i="26"/>
  <c r="LN84" i="26"/>
  <c r="LZ84" i="26"/>
  <c r="ML84" i="26"/>
  <c r="MX84" i="26"/>
  <c r="NJ84" i="26"/>
  <c r="NV84" i="26"/>
  <c r="OH84" i="26"/>
  <c r="OT84" i="26"/>
  <c r="PF84" i="26"/>
  <c r="PR84" i="26"/>
  <c r="II84" i="26"/>
  <c r="IU84" i="26"/>
  <c r="JG84" i="26"/>
  <c r="JS84" i="26"/>
  <c r="KE84" i="26"/>
  <c r="KQ84" i="26"/>
  <c r="LC84" i="26"/>
  <c r="LO84" i="26"/>
  <c r="MA84" i="26"/>
  <c r="MM84" i="26"/>
  <c r="MY84" i="26"/>
  <c r="NK84" i="26"/>
  <c r="NW84" i="26"/>
  <c r="OI84" i="26"/>
  <c r="OU84" i="26"/>
  <c r="PG84" i="26"/>
  <c r="PS84" i="26"/>
  <c r="IJ84" i="26"/>
  <c r="IV84" i="26"/>
  <c r="JH84" i="26"/>
  <c r="JT84" i="26"/>
  <c r="KF84" i="26"/>
  <c r="KR84" i="26"/>
  <c r="LD84" i="26"/>
  <c r="LP84" i="26"/>
  <c r="MB84" i="26"/>
  <c r="MN84" i="26"/>
  <c r="MZ84" i="26"/>
  <c r="NL84" i="26"/>
  <c r="NX84" i="26"/>
  <c r="OJ84" i="26"/>
  <c r="OV84" i="26"/>
  <c r="PH84" i="26"/>
  <c r="PT84" i="26"/>
  <c r="IK84" i="26"/>
  <c r="IW84" i="26"/>
  <c r="JI84" i="26"/>
  <c r="JU84" i="26"/>
  <c r="KG84" i="26"/>
  <c r="KS84" i="26"/>
  <c r="LE84" i="26"/>
  <c r="LQ84" i="26"/>
  <c r="MC84" i="26"/>
  <c r="MO84" i="26"/>
  <c r="NA84" i="26"/>
  <c r="NM84" i="26"/>
  <c r="NY84" i="26"/>
  <c r="OK84" i="26"/>
  <c r="OW84" i="26"/>
  <c r="PI84" i="26"/>
  <c r="IL84" i="26"/>
  <c r="IX84" i="26"/>
  <c r="JJ84" i="26"/>
  <c r="JV84" i="26"/>
  <c r="KH84" i="26"/>
  <c r="KT84" i="26"/>
  <c r="LF84" i="26"/>
  <c r="LR84" i="26"/>
  <c r="MD84" i="26"/>
  <c r="MP84" i="26"/>
  <c r="NB84" i="26"/>
  <c r="NN84" i="26"/>
  <c r="NZ84" i="26"/>
  <c r="OL84" i="26"/>
  <c r="OX84" i="26"/>
  <c r="PJ84" i="26"/>
  <c r="IM84" i="26"/>
  <c r="IY84" i="26"/>
  <c r="JK84" i="26"/>
  <c r="JW84" i="26"/>
  <c r="KI84" i="26"/>
  <c r="KU84" i="26"/>
  <c r="LG84" i="26"/>
  <c r="LS84" i="26"/>
  <c r="ME84" i="26"/>
  <c r="MQ84" i="26"/>
  <c r="NC84" i="26"/>
  <c r="NO84" i="26"/>
  <c r="OA84" i="26"/>
  <c r="OM84" i="26"/>
  <c r="OY84" i="26"/>
  <c r="PK84" i="26"/>
  <c r="IN84" i="26"/>
  <c r="IZ84" i="26"/>
  <c r="JL84" i="26"/>
  <c r="JX84" i="26"/>
  <c r="KJ84" i="26"/>
  <c r="KV84" i="26"/>
  <c r="LH84" i="26"/>
  <c r="LT84" i="26"/>
  <c r="MF84" i="26"/>
  <c r="MR84" i="26"/>
  <c r="ND84" i="26"/>
  <c r="NP84" i="26"/>
  <c r="OB84" i="26"/>
  <c r="ON84" i="26"/>
  <c r="OZ84" i="26"/>
  <c r="PL84" i="26"/>
  <c r="ID84" i="26"/>
  <c r="IP84" i="26"/>
  <c r="JB84" i="26"/>
  <c r="JN84" i="26"/>
  <c r="JZ84" i="26"/>
  <c r="KL84" i="26"/>
  <c r="KX84" i="26"/>
  <c r="LJ84" i="26"/>
  <c r="LV84" i="26"/>
  <c r="MH84" i="26"/>
  <c r="MT84" i="26"/>
  <c r="NF84" i="26"/>
  <c r="NR84" i="26"/>
  <c r="OD84" i="26"/>
  <c r="OP84" i="26"/>
  <c r="PB84" i="26"/>
  <c r="PN84" i="26"/>
  <c r="KK84" i="26"/>
  <c r="NE84" i="26"/>
  <c r="KM84" i="26"/>
  <c r="NG84" i="26"/>
  <c r="IC84" i="26"/>
  <c r="KW84" i="26"/>
  <c r="NQ84" i="26"/>
  <c r="IE84" i="26"/>
  <c r="KY84" i="26"/>
  <c r="NS84" i="26"/>
  <c r="IO84" i="26"/>
  <c r="LI84" i="26"/>
  <c r="OC84" i="26"/>
  <c r="IQ84" i="26"/>
  <c r="LK84" i="26"/>
  <c r="OE84" i="26"/>
  <c r="JA84" i="26"/>
  <c r="LU84" i="26"/>
  <c r="OO84" i="26"/>
  <c r="JC84" i="26"/>
  <c r="LW84" i="26"/>
  <c r="OQ84" i="26"/>
  <c r="JM84" i="26"/>
  <c r="MG84" i="26"/>
  <c r="PA84" i="26"/>
  <c r="JY84" i="26"/>
  <c r="MS84" i="26"/>
  <c r="PM84" i="26"/>
  <c r="JO84" i="26"/>
  <c r="KA84" i="26"/>
  <c r="MI84" i="26"/>
  <c r="MU84" i="26"/>
  <c r="PC84" i="26"/>
  <c r="PO84" i="26"/>
  <c r="IC77" i="26"/>
  <c r="IO77" i="26"/>
  <c r="JA77" i="26"/>
  <c r="JM77" i="26"/>
  <c r="JY77" i="26"/>
  <c r="KK77" i="26"/>
  <c r="KW77" i="26"/>
  <c r="LI77" i="26"/>
  <c r="LU77" i="26"/>
  <c r="MG77" i="26"/>
  <c r="MS77" i="26"/>
  <c r="NE77" i="26"/>
  <c r="NQ77" i="26"/>
  <c r="OC77" i="26"/>
  <c r="OO77" i="26"/>
  <c r="PA77" i="26"/>
  <c r="PM77" i="26"/>
  <c r="ID77" i="26"/>
  <c r="IP77" i="26"/>
  <c r="JB77" i="26"/>
  <c r="JN77" i="26"/>
  <c r="JZ77" i="26"/>
  <c r="KL77" i="26"/>
  <c r="KX77" i="26"/>
  <c r="LJ77" i="26"/>
  <c r="LV77" i="26"/>
  <c r="MH77" i="26"/>
  <c r="MT77" i="26"/>
  <c r="NF77" i="26"/>
  <c r="NR77" i="26"/>
  <c r="OD77" i="26"/>
  <c r="OP77" i="26"/>
  <c r="PB77" i="26"/>
  <c r="PN77" i="26"/>
  <c r="IE77" i="26"/>
  <c r="IQ77" i="26"/>
  <c r="JC77" i="26"/>
  <c r="JO77" i="26"/>
  <c r="KA77" i="26"/>
  <c r="KM77" i="26"/>
  <c r="KY77" i="26"/>
  <c r="LK77" i="26"/>
  <c r="LW77" i="26"/>
  <c r="MI77" i="26"/>
  <c r="MU77" i="26"/>
  <c r="NG77" i="26"/>
  <c r="NS77" i="26"/>
  <c r="OE77" i="26"/>
  <c r="OQ77" i="26"/>
  <c r="PC77" i="26"/>
  <c r="PO77" i="26"/>
  <c r="IF77" i="26"/>
  <c r="IR77" i="26"/>
  <c r="JD77" i="26"/>
  <c r="JP77" i="26"/>
  <c r="KB77" i="26"/>
  <c r="KN77" i="26"/>
  <c r="KZ77" i="26"/>
  <c r="LL77" i="26"/>
  <c r="LX77" i="26"/>
  <c r="MJ77" i="26"/>
  <c r="MV77" i="26"/>
  <c r="NH77" i="26"/>
  <c r="NT77" i="26"/>
  <c r="OF77" i="26"/>
  <c r="OR77" i="26"/>
  <c r="PD77" i="26"/>
  <c r="PP77" i="26"/>
  <c r="IG77" i="26"/>
  <c r="IS77" i="26"/>
  <c r="JE77" i="26"/>
  <c r="JQ77" i="26"/>
  <c r="KC77" i="26"/>
  <c r="KO77" i="26"/>
  <c r="LA77" i="26"/>
  <c r="LM77" i="26"/>
  <c r="LY77" i="26"/>
  <c r="MK77" i="26"/>
  <c r="MW77" i="26"/>
  <c r="NI77" i="26"/>
  <c r="NU77" i="26"/>
  <c r="OG77" i="26"/>
  <c r="OS77" i="26"/>
  <c r="PE77" i="26"/>
  <c r="PQ77" i="26"/>
  <c r="IH77" i="26"/>
  <c r="IT77" i="26"/>
  <c r="JF77" i="26"/>
  <c r="JR77" i="26"/>
  <c r="KD77" i="26"/>
  <c r="KP77" i="26"/>
  <c r="LB77" i="26"/>
  <c r="LN77" i="26"/>
  <c r="LZ77" i="26"/>
  <c r="ML77" i="26"/>
  <c r="MX77" i="26"/>
  <c r="NJ77" i="26"/>
  <c r="NV77" i="26"/>
  <c r="OH77" i="26"/>
  <c r="OT77" i="26"/>
  <c r="PF77" i="26"/>
  <c r="PR77" i="26"/>
  <c r="II77" i="26"/>
  <c r="IU77" i="26"/>
  <c r="JG77" i="26"/>
  <c r="JS77" i="26"/>
  <c r="KE77" i="26"/>
  <c r="KQ77" i="26"/>
  <c r="LC77" i="26"/>
  <c r="LO77" i="26"/>
  <c r="MA77" i="26"/>
  <c r="MM77" i="26"/>
  <c r="MY77" i="26"/>
  <c r="NK77" i="26"/>
  <c r="NW77" i="26"/>
  <c r="OI77" i="26"/>
  <c r="OU77" i="26"/>
  <c r="PG77" i="26"/>
  <c r="PS77" i="26"/>
  <c r="IJ77" i="26"/>
  <c r="IV77" i="26"/>
  <c r="JH77" i="26"/>
  <c r="JT77" i="26"/>
  <c r="KF77" i="26"/>
  <c r="KR77" i="26"/>
  <c r="LD77" i="26"/>
  <c r="LP77" i="26"/>
  <c r="MB77" i="26"/>
  <c r="MN77" i="26"/>
  <c r="MZ77" i="26"/>
  <c r="NL77" i="26"/>
  <c r="NX77" i="26"/>
  <c r="OJ77" i="26"/>
  <c r="OV77" i="26"/>
  <c r="PH77" i="26"/>
  <c r="PT77" i="26"/>
  <c r="IK77" i="26"/>
  <c r="IW77" i="26"/>
  <c r="JI77" i="26"/>
  <c r="JU77" i="26"/>
  <c r="KG77" i="26"/>
  <c r="KS77" i="26"/>
  <c r="LE77" i="26"/>
  <c r="LQ77" i="26"/>
  <c r="MC77" i="26"/>
  <c r="MO77" i="26"/>
  <c r="NA77" i="26"/>
  <c r="NM77" i="26"/>
  <c r="NY77" i="26"/>
  <c r="OK77" i="26"/>
  <c r="OW77" i="26"/>
  <c r="PI77" i="26"/>
  <c r="IL77" i="26"/>
  <c r="IX77" i="26"/>
  <c r="JJ77" i="26"/>
  <c r="JV77" i="26"/>
  <c r="KH77" i="26"/>
  <c r="KT77" i="26"/>
  <c r="LF77" i="26"/>
  <c r="LR77" i="26"/>
  <c r="MD77" i="26"/>
  <c r="MP77" i="26"/>
  <c r="NB77" i="26"/>
  <c r="NN77" i="26"/>
  <c r="NZ77" i="26"/>
  <c r="OL77" i="26"/>
  <c r="OX77" i="26"/>
  <c r="PJ77" i="26"/>
  <c r="KU77" i="26"/>
  <c r="NO77" i="26"/>
  <c r="KV77" i="26"/>
  <c r="NP77" i="26"/>
  <c r="IM77" i="26"/>
  <c r="LG77" i="26"/>
  <c r="OA77" i="26"/>
  <c r="IN77" i="26"/>
  <c r="LH77" i="26"/>
  <c r="OB77" i="26"/>
  <c r="IY77" i="26"/>
  <c r="LS77" i="26"/>
  <c r="OM77" i="26"/>
  <c r="IZ77" i="26"/>
  <c r="LT77" i="26"/>
  <c r="ON77" i="26"/>
  <c r="JK77" i="26"/>
  <c r="ME77" i="26"/>
  <c r="OY77" i="26"/>
  <c r="JL77" i="26"/>
  <c r="MF77" i="26"/>
  <c r="OZ77" i="26"/>
  <c r="JW77" i="26"/>
  <c r="MQ77" i="26"/>
  <c r="PK77" i="26"/>
  <c r="KI77" i="26"/>
  <c r="NC77" i="26"/>
  <c r="MR77" i="26"/>
  <c r="ND77" i="26"/>
  <c r="PL77" i="26"/>
  <c r="JX77" i="26"/>
  <c r="KJ77" i="26"/>
  <c r="IC36" i="26"/>
  <c r="IO36" i="26"/>
  <c r="JA36" i="26"/>
  <c r="JM36" i="26"/>
  <c r="JY36" i="26"/>
  <c r="KK36" i="26"/>
  <c r="KW36" i="26"/>
  <c r="LI36" i="26"/>
  <c r="LU36" i="26"/>
  <c r="MG36" i="26"/>
  <c r="MS36" i="26"/>
  <c r="NE36" i="26"/>
  <c r="NQ36" i="26"/>
  <c r="OC36" i="26"/>
  <c r="OO36" i="26"/>
  <c r="PA36" i="26"/>
  <c r="ID36" i="26"/>
  <c r="IP36" i="26"/>
  <c r="JB36" i="26"/>
  <c r="IE36" i="26"/>
  <c r="IQ36" i="26"/>
  <c r="JC36" i="26"/>
  <c r="JO36" i="26"/>
  <c r="KA36" i="26"/>
  <c r="KM36" i="26"/>
  <c r="KY36" i="26"/>
  <c r="LK36" i="26"/>
  <c r="LW36" i="26"/>
  <c r="MI36" i="26"/>
  <c r="MU36" i="26"/>
  <c r="NG36" i="26"/>
  <c r="NS36" i="26"/>
  <c r="OE36" i="26"/>
  <c r="OQ36" i="26"/>
  <c r="IF36" i="26"/>
  <c r="IR36" i="26"/>
  <c r="JD36" i="26"/>
  <c r="JP36" i="26"/>
  <c r="KB36" i="26"/>
  <c r="KN36" i="26"/>
  <c r="KZ36" i="26"/>
  <c r="LL36" i="26"/>
  <c r="LX36" i="26"/>
  <c r="MJ36" i="26"/>
  <c r="MV36" i="26"/>
  <c r="NH36" i="26"/>
  <c r="NT36" i="26"/>
  <c r="OF36" i="26"/>
  <c r="OR36" i="26"/>
  <c r="IG36" i="26"/>
  <c r="IS36" i="26"/>
  <c r="JE36" i="26"/>
  <c r="JQ36" i="26"/>
  <c r="KC36" i="26"/>
  <c r="KO36" i="26"/>
  <c r="LA36" i="26"/>
  <c r="LM36" i="26"/>
  <c r="LY36" i="26"/>
  <c r="MK36" i="26"/>
  <c r="MW36" i="26"/>
  <c r="NI36" i="26"/>
  <c r="NU36" i="26"/>
  <c r="OG36" i="26"/>
  <c r="OS36" i="26"/>
  <c r="IH36" i="26"/>
  <c r="IT36" i="26"/>
  <c r="JF36" i="26"/>
  <c r="JR36" i="26"/>
  <c r="KD36" i="26"/>
  <c r="KP36" i="26"/>
  <c r="LB36" i="26"/>
  <c r="LN36" i="26"/>
  <c r="LZ36" i="26"/>
  <c r="ML36" i="26"/>
  <c r="MX36" i="26"/>
  <c r="NJ36" i="26"/>
  <c r="NV36" i="26"/>
  <c r="OH36" i="26"/>
  <c r="OT36" i="26"/>
  <c r="II36" i="26"/>
  <c r="IU36" i="26"/>
  <c r="JG36" i="26"/>
  <c r="JS36" i="26"/>
  <c r="KE36" i="26"/>
  <c r="KQ36" i="26"/>
  <c r="LC36" i="26"/>
  <c r="LO36" i="26"/>
  <c r="MA36" i="26"/>
  <c r="MM36" i="26"/>
  <c r="MY36" i="26"/>
  <c r="NK36" i="26"/>
  <c r="NW36" i="26"/>
  <c r="OI36" i="26"/>
  <c r="IJ36" i="26"/>
  <c r="IV36" i="26"/>
  <c r="JH36" i="26"/>
  <c r="JT36" i="26"/>
  <c r="KF36" i="26"/>
  <c r="KR36" i="26"/>
  <c r="LD36" i="26"/>
  <c r="LP36" i="26"/>
  <c r="MB36" i="26"/>
  <c r="MN36" i="26"/>
  <c r="MZ36" i="26"/>
  <c r="NL36" i="26"/>
  <c r="NX36" i="26"/>
  <c r="OJ36" i="26"/>
  <c r="IK36" i="26"/>
  <c r="IW36" i="26"/>
  <c r="JI36" i="26"/>
  <c r="JU36" i="26"/>
  <c r="KG36" i="26"/>
  <c r="KS36" i="26"/>
  <c r="LE36" i="26"/>
  <c r="LQ36" i="26"/>
  <c r="MC36" i="26"/>
  <c r="MO36" i="26"/>
  <c r="NA36" i="26"/>
  <c r="NM36" i="26"/>
  <c r="NY36" i="26"/>
  <c r="OK36" i="26"/>
  <c r="IL36" i="26"/>
  <c r="IX36" i="26"/>
  <c r="JJ36" i="26"/>
  <c r="JV36" i="26"/>
  <c r="KH36" i="26"/>
  <c r="KT36" i="26"/>
  <c r="LF36" i="26"/>
  <c r="LR36" i="26"/>
  <c r="MD36" i="26"/>
  <c r="MP36" i="26"/>
  <c r="NB36" i="26"/>
  <c r="NN36" i="26"/>
  <c r="NZ36" i="26"/>
  <c r="OL36" i="26"/>
  <c r="OX36" i="26"/>
  <c r="IY36" i="26"/>
  <c r="KV36" i="26"/>
  <c r="MR36" i="26"/>
  <c r="ON36" i="26"/>
  <c r="PG36" i="26"/>
  <c r="PS36" i="26"/>
  <c r="IZ36" i="26"/>
  <c r="KX36" i="26"/>
  <c r="MT36" i="26"/>
  <c r="OP36" i="26"/>
  <c r="PH36" i="26"/>
  <c r="PT36" i="26"/>
  <c r="JK36" i="26"/>
  <c r="LG36" i="26"/>
  <c r="NC36" i="26"/>
  <c r="OU36" i="26"/>
  <c r="PI36" i="26"/>
  <c r="JL36" i="26"/>
  <c r="LH36" i="26"/>
  <c r="ND36" i="26"/>
  <c r="OV36" i="26"/>
  <c r="PJ36" i="26"/>
  <c r="JN36" i="26"/>
  <c r="LJ36" i="26"/>
  <c r="NF36" i="26"/>
  <c r="OW36" i="26"/>
  <c r="PK36" i="26"/>
  <c r="JW36" i="26"/>
  <c r="LS36" i="26"/>
  <c r="NO36" i="26"/>
  <c r="OY36" i="26"/>
  <c r="PL36" i="26"/>
  <c r="JX36" i="26"/>
  <c r="LT36" i="26"/>
  <c r="NP36" i="26"/>
  <c r="OZ36" i="26"/>
  <c r="PM36" i="26"/>
  <c r="JZ36" i="26"/>
  <c r="LV36" i="26"/>
  <c r="NR36" i="26"/>
  <c r="PB36" i="26"/>
  <c r="PN36" i="26"/>
  <c r="KI36" i="26"/>
  <c r="ME36" i="26"/>
  <c r="OA36" i="26"/>
  <c r="PC36" i="26"/>
  <c r="PO36" i="26"/>
  <c r="KJ36" i="26"/>
  <c r="MF36" i="26"/>
  <c r="OB36" i="26"/>
  <c r="PD36" i="26"/>
  <c r="PP36" i="26"/>
  <c r="KL36" i="26"/>
  <c r="KU36" i="26"/>
  <c r="MH36" i="26"/>
  <c r="MQ36" i="26"/>
  <c r="OD36" i="26"/>
  <c r="OM36" i="26"/>
  <c r="PE36" i="26"/>
  <c r="PF36" i="26"/>
  <c r="PQ36" i="26"/>
  <c r="IM36" i="26"/>
  <c r="IN36" i="26"/>
  <c r="PR36" i="26"/>
  <c r="IG73" i="26"/>
  <c r="IS73" i="26"/>
  <c r="JE73" i="26"/>
  <c r="JQ73" i="26"/>
  <c r="KC73" i="26"/>
  <c r="KO73" i="26"/>
  <c r="LA73" i="26"/>
  <c r="LM73" i="26"/>
  <c r="LY73" i="26"/>
  <c r="MK73" i="26"/>
  <c r="MW73" i="26"/>
  <c r="NI73" i="26"/>
  <c r="NU73" i="26"/>
  <c r="OG73" i="26"/>
  <c r="OS73" i="26"/>
  <c r="PE73" i="26"/>
  <c r="PQ73" i="26"/>
  <c r="IH73" i="26"/>
  <c r="IT73" i="26"/>
  <c r="JF73" i="26"/>
  <c r="JR73" i="26"/>
  <c r="KD73" i="26"/>
  <c r="KP73" i="26"/>
  <c r="LB73" i="26"/>
  <c r="LN73" i="26"/>
  <c r="LZ73" i="26"/>
  <c r="ML73" i="26"/>
  <c r="MX73" i="26"/>
  <c r="NJ73" i="26"/>
  <c r="NV73" i="26"/>
  <c r="OH73" i="26"/>
  <c r="OT73" i="26"/>
  <c r="PF73" i="26"/>
  <c r="PR73" i="26"/>
  <c r="II73" i="26"/>
  <c r="IU73" i="26"/>
  <c r="JG73" i="26"/>
  <c r="JS73" i="26"/>
  <c r="KE73" i="26"/>
  <c r="KQ73" i="26"/>
  <c r="LC73" i="26"/>
  <c r="LO73" i="26"/>
  <c r="MA73" i="26"/>
  <c r="MM73" i="26"/>
  <c r="MY73" i="26"/>
  <c r="NK73" i="26"/>
  <c r="NW73" i="26"/>
  <c r="OI73" i="26"/>
  <c r="OU73" i="26"/>
  <c r="PG73" i="26"/>
  <c r="PS73" i="26"/>
  <c r="IJ73" i="26"/>
  <c r="IV73" i="26"/>
  <c r="JH73" i="26"/>
  <c r="JT73" i="26"/>
  <c r="KF73" i="26"/>
  <c r="KR73" i="26"/>
  <c r="LD73" i="26"/>
  <c r="LP73" i="26"/>
  <c r="MB73" i="26"/>
  <c r="MN73" i="26"/>
  <c r="MZ73" i="26"/>
  <c r="NL73" i="26"/>
  <c r="NX73" i="26"/>
  <c r="OJ73" i="26"/>
  <c r="OV73" i="26"/>
  <c r="PH73" i="26"/>
  <c r="PT73" i="26"/>
  <c r="IK73" i="26"/>
  <c r="IW73" i="26"/>
  <c r="JI73" i="26"/>
  <c r="JU73" i="26"/>
  <c r="KG73" i="26"/>
  <c r="KS73" i="26"/>
  <c r="LE73" i="26"/>
  <c r="LQ73" i="26"/>
  <c r="MC73" i="26"/>
  <c r="MO73" i="26"/>
  <c r="NA73" i="26"/>
  <c r="NM73" i="26"/>
  <c r="NY73" i="26"/>
  <c r="OK73" i="26"/>
  <c r="IL73" i="26"/>
  <c r="IX73" i="26"/>
  <c r="JJ73" i="26"/>
  <c r="JV73" i="26"/>
  <c r="KH73" i="26"/>
  <c r="KT73" i="26"/>
  <c r="LF73" i="26"/>
  <c r="LR73" i="26"/>
  <c r="MD73" i="26"/>
  <c r="MP73" i="26"/>
  <c r="NB73" i="26"/>
  <c r="NN73" i="26"/>
  <c r="NZ73" i="26"/>
  <c r="OL73" i="26"/>
  <c r="OX73" i="26"/>
  <c r="PJ73" i="26"/>
  <c r="IM73" i="26"/>
  <c r="IY73" i="26"/>
  <c r="JK73" i="26"/>
  <c r="JW73" i="26"/>
  <c r="KI73" i="26"/>
  <c r="KU73" i="26"/>
  <c r="LG73" i="26"/>
  <c r="LS73" i="26"/>
  <c r="ME73" i="26"/>
  <c r="MQ73" i="26"/>
  <c r="NC73" i="26"/>
  <c r="NO73" i="26"/>
  <c r="OA73" i="26"/>
  <c r="IN73" i="26"/>
  <c r="IZ73" i="26"/>
  <c r="JL73" i="26"/>
  <c r="JX73" i="26"/>
  <c r="KJ73" i="26"/>
  <c r="KV73" i="26"/>
  <c r="LH73" i="26"/>
  <c r="LT73" i="26"/>
  <c r="MF73" i="26"/>
  <c r="MR73" i="26"/>
  <c r="ND73" i="26"/>
  <c r="NP73" i="26"/>
  <c r="OB73" i="26"/>
  <c r="ON73" i="26"/>
  <c r="OZ73" i="26"/>
  <c r="PL73" i="26"/>
  <c r="IC73" i="26"/>
  <c r="IO73" i="26"/>
  <c r="JA73" i="26"/>
  <c r="JM73" i="26"/>
  <c r="JY73" i="26"/>
  <c r="KK73" i="26"/>
  <c r="KW73" i="26"/>
  <c r="LI73" i="26"/>
  <c r="LU73" i="26"/>
  <c r="MG73" i="26"/>
  <c r="MS73" i="26"/>
  <c r="NE73" i="26"/>
  <c r="NQ73" i="26"/>
  <c r="OC73" i="26"/>
  <c r="ID73" i="26"/>
  <c r="IP73" i="26"/>
  <c r="JB73" i="26"/>
  <c r="JN73" i="26"/>
  <c r="JZ73" i="26"/>
  <c r="KL73" i="26"/>
  <c r="KX73" i="26"/>
  <c r="LJ73" i="26"/>
  <c r="LV73" i="26"/>
  <c r="MH73" i="26"/>
  <c r="MT73" i="26"/>
  <c r="NF73" i="26"/>
  <c r="NR73" i="26"/>
  <c r="OD73" i="26"/>
  <c r="OP73" i="26"/>
  <c r="PB73" i="26"/>
  <c r="PN73" i="26"/>
  <c r="KA73" i="26"/>
  <c r="MU73" i="26"/>
  <c r="OW73" i="26"/>
  <c r="KB73" i="26"/>
  <c r="MV73" i="26"/>
  <c r="OY73" i="26"/>
  <c r="KM73" i="26"/>
  <c r="NG73" i="26"/>
  <c r="PA73" i="26"/>
  <c r="KN73" i="26"/>
  <c r="NH73" i="26"/>
  <c r="PC73" i="26"/>
  <c r="IE73" i="26"/>
  <c r="KY73" i="26"/>
  <c r="NS73" i="26"/>
  <c r="PD73" i="26"/>
  <c r="IF73" i="26"/>
  <c r="KZ73" i="26"/>
  <c r="NT73" i="26"/>
  <c r="PI73" i="26"/>
  <c r="IQ73" i="26"/>
  <c r="LK73" i="26"/>
  <c r="OE73" i="26"/>
  <c r="PK73" i="26"/>
  <c r="IR73" i="26"/>
  <c r="LL73" i="26"/>
  <c r="OF73" i="26"/>
  <c r="PM73" i="26"/>
  <c r="JC73" i="26"/>
  <c r="LW73" i="26"/>
  <c r="OM73" i="26"/>
  <c r="PO73" i="26"/>
  <c r="JD73" i="26"/>
  <c r="LX73" i="26"/>
  <c r="OO73" i="26"/>
  <c r="PP73" i="26"/>
  <c r="JO73" i="26"/>
  <c r="JP73" i="26"/>
  <c r="MI73" i="26"/>
  <c r="MJ73" i="26"/>
  <c r="OQ73" i="26"/>
  <c r="OR73" i="26"/>
  <c r="ID103" i="26"/>
  <c r="IP103" i="26"/>
  <c r="JB103" i="26"/>
  <c r="JN103" i="26"/>
  <c r="JZ103" i="26"/>
  <c r="KL103" i="26"/>
  <c r="KX103" i="26"/>
  <c r="LJ103" i="26"/>
  <c r="LV103" i="26"/>
  <c r="MH103" i="26"/>
  <c r="MT103" i="26"/>
  <c r="NF103" i="26"/>
  <c r="NR103" i="26"/>
  <c r="OD103" i="26"/>
  <c r="OP103" i="26"/>
  <c r="PB103" i="26"/>
  <c r="PN103" i="26"/>
  <c r="IE103" i="26"/>
  <c r="IQ103" i="26"/>
  <c r="JC103" i="26"/>
  <c r="JO103" i="26"/>
  <c r="KA103" i="26"/>
  <c r="KM103" i="26"/>
  <c r="KY103" i="26"/>
  <c r="LK103" i="26"/>
  <c r="LW103" i="26"/>
  <c r="MI103" i="26"/>
  <c r="MU103" i="26"/>
  <c r="NG103" i="26"/>
  <c r="NS103" i="26"/>
  <c r="OE103" i="26"/>
  <c r="OQ103" i="26"/>
  <c r="PC103" i="26"/>
  <c r="PO103" i="26"/>
  <c r="IF103" i="26"/>
  <c r="IR103" i="26"/>
  <c r="JD103" i="26"/>
  <c r="JP103" i="26"/>
  <c r="KB103" i="26"/>
  <c r="KN103" i="26"/>
  <c r="KZ103" i="26"/>
  <c r="LL103" i="26"/>
  <c r="LX103" i="26"/>
  <c r="MJ103" i="26"/>
  <c r="MV103" i="26"/>
  <c r="NH103" i="26"/>
  <c r="NT103" i="26"/>
  <c r="OF103" i="26"/>
  <c r="OR103" i="26"/>
  <c r="PD103" i="26"/>
  <c r="PP103" i="26"/>
  <c r="IG103" i="26"/>
  <c r="IS103" i="26"/>
  <c r="JE103" i="26"/>
  <c r="JQ103" i="26"/>
  <c r="KC103" i="26"/>
  <c r="KO103" i="26"/>
  <c r="LA103" i="26"/>
  <c r="LM103" i="26"/>
  <c r="LY103" i="26"/>
  <c r="MK103" i="26"/>
  <c r="MW103" i="26"/>
  <c r="NI103" i="26"/>
  <c r="NU103" i="26"/>
  <c r="OG103" i="26"/>
  <c r="OS103" i="26"/>
  <c r="PE103" i="26"/>
  <c r="PQ103" i="26"/>
  <c r="IH103" i="26"/>
  <c r="IT103" i="26"/>
  <c r="JF103" i="26"/>
  <c r="JR103" i="26"/>
  <c r="KD103" i="26"/>
  <c r="KP103" i="26"/>
  <c r="LB103" i="26"/>
  <c r="LN103" i="26"/>
  <c r="LZ103" i="26"/>
  <c r="ML103" i="26"/>
  <c r="MX103" i="26"/>
  <c r="NJ103" i="26"/>
  <c r="NV103" i="26"/>
  <c r="OH103" i="26"/>
  <c r="OT103" i="26"/>
  <c r="PF103" i="26"/>
  <c r="PR103" i="26"/>
  <c r="II103" i="26"/>
  <c r="IU103" i="26"/>
  <c r="JG103" i="26"/>
  <c r="JS103" i="26"/>
  <c r="KE103" i="26"/>
  <c r="KQ103" i="26"/>
  <c r="LC103" i="26"/>
  <c r="LO103" i="26"/>
  <c r="MA103" i="26"/>
  <c r="MM103" i="26"/>
  <c r="MY103" i="26"/>
  <c r="NK103" i="26"/>
  <c r="NW103" i="26"/>
  <c r="OI103" i="26"/>
  <c r="OU103" i="26"/>
  <c r="PG103" i="26"/>
  <c r="PS103" i="26"/>
  <c r="IJ103" i="26"/>
  <c r="IV103" i="26"/>
  <c r="JH103" i="26"/>
  <c r="JT103" i="26"/>
  <c r="KF103" i="26"/>
  <c r="KR103" i="26"/>
  <c r="LD103" i="26"/>
  <c r="LP103" i="26"/>
  <c r="MB103" i="26"/>
  <c r="MN103" i="26"/>
  <c r="MZ103" i="26"/>
  <c r="NL103" i="26"/>
  <c r="NX103" i="26"/>
  <c r="OJ103" i="26"/>
  <c r="OV103" i="26"/>
  <c r="PH103" i="26"/>
  <c r="PT103" i="26"/>
  <c r="IK103" i="26"/>
  <c r="IW103" i="26"/>
  <c r="JI103" i="26"/>
  <c r="JU103" i="26"/>
  <c r="KG103" i="26"/>
  <c r="KS103" i="26"/>
  <c r="LE103" i="26"/>
  <c r="LQ103" i="26"/>
  <c r="MC103" i="26"/>
  <c r="MO103" i="26"/>
  <c r="NA103" i="26"/>
  <c r="NM103" i="26"/>
  <c r="NY103" i="26"/>
  <c r="OK103" i="26"/>
  <c r="OW103" i="26"/>
  <c r="PI103" i="26"/>
  <c r="IL103" i="26"/>
  <c r="IX103" i="26"/>
  <c r="JJ103" i="26"/>
  <c r="JV103" i="26"/>
  <c r="KH103" i="26"/>
  <c r="KT103" i="26"/>
  <c r="LF103" i="26"/>
  <c r="LR103" i="26"/>
  <c r="MD103" i="26"/>
  <c r="MP103" i="26"/>
  <c r="NB103" i="26"/>
  <c r="NN103" i="26"/>
  <c r="NZ103" i="26"/>
  <c r="OL103" i="26"/>
  <c r="OX103" i="26"/>
  <c r="PJ103" i="26"/>
  <c r="IM103" i="26"/>
  <c r="IY103" i="26"/>
  <c r="JK103" i="26"/>
  <c r="JW103" i="26"/>
  <c r="KI103" i="26"/>
  <c r="KU103" i="26"/>
  <c r="LG103" i="26"/>
  <c r="LS103" i="26"/>
  <c r="ME103" i="26"/>
  <c r="MQ103" i="26"/>
  <c r="NC103" i="26"/>
  <c r="NO103" i="26"/>
  <c r="OA103" i="26"/>
  <c r="OM103" i="26"/>
  <c r="OY103" i="26"/>
  <c r="PK103" i="26"/>
  <c r="JX103" i="26"/>
  <c r="MR103" i="26"/>
  <c r="PL103" i="26"/>
  <c r="JY103" i="26"/>
  <c r="MS103" i="26"/>
  <c r="PM103" i="26"/>
  <c r="KJ103" i="26"/>
  <c r="ND103" i="26"/>
  <c r="KK103" i="26"/>
  <c r="NE103" i="26"/>
  <c r="KV103" i="26"/>
  <c r="NP103" i="26"/>
  <c r="IC103" i="26"/>
  <c r="KW103" i="26"/>
  <c r="NQ103" i="26"/>
  <c r="IN103" i="26"/>
  <c r="LH103" i="26"/>
  <c r="OB103" i="26"/>
  <c r="IO103" i="26"/>
  <c r="LI103" i="26"/>
  <c r="OC103" i="26"/>
  <c r="IZ103" i="26"/>
  <c r="LT103" i="26"/>
  <c r="ON103" i="26"/>
  <c r="JA103" i="26"/>
  <c r="LU103" i="26"/>
  <c r="OO103" i="26"/>
  <c r="JL103" i="26"/>
  <c r="JM103" i="26"/>
  <c r="MF103" i="26"/>
  <c r="MG103" i="26"/>
  <c r="OZ103" i="26"/>
  <c r="PA103" i="26"/>
  <c r="AI26" i="17"/>
  <c r="AJ35" i="17"/>
  <c r="IA35" i="17"/>
  <c r="AJ26" i="17"/>
  <c r="AJ59" i="17"/>
  <c r="IA59" i="17"/>
  <c r="AI83" i="17"/>
  <c r="IA83" i="17"/>
  <c r="AJ14" i="17"/>
  <c r="IA14" i="17"/>
  <c r="AI14" i="17"/>
  <c r="AI59" i="17"/>
  <c r="AI35" i="17"/>
  <c r="HV4" i="17"/>
  <c r="PN4" i="17"/>
  <c r="AO50" i="17"/>
  <c r="BA50" i="17"/>
  <c r="BM50" i="17"/>
  <c r="BY50" i="17"/>
  <c r="CK50" i="17"/>
  <c r="CW50" i="17"/>
  <c r="DI50" i="17"/>
  <c r="DU50" i="17"/>
  <c r="EG50" i="17"/>
  <c r="ES50" i="17"/>
  <c r="FE50" i="17"/>
  <c r="FQ50" i="17"/>
  <c r="GC50" i="17"/>
  <c r="GO50" i="17"/>
  <c r="HA50" i="17"/>
  <c r="HM50" i="17"/>
  <c r="HY50" i="17"/>
  <c r="AS50" i="17"/>
  <c r="BE50" i="17"/>
  <c r="BQ50" i="17"/>
  <c r="CC50" i="17"/>
  <c r="CO50" i="17"/>
  <c r="DA50" i="17"/>
  <c r="DM50" i="17"/>
  <c r="DY50" i="17"/>
  <c r="EK50" i="17"/>
  <c r="EW50" i="17"/>
  <c r="FI50" i="17"/>
  <c r="FU50" i="17"/>
  <c r="GG50" i="17"/>
  <c r="GS50" i="17"/>
  <c r="HE50" i="17"/>
  <c r="HQ50" i="17"/>
  <c r="AT50" i="17"/>
  <c r="BF50" i="17"/>
  <c r="BR50" i="17"/>
  <c r="CD50" i="17"/>
  <c r="CP50" i="17"/>
  <c r="DB50" i="17"/>
  <c r="DN50" i="17"/>
  <c r="DZ50" i="17"/>
  <c r="EL50" i="17"/>
  <c r="EX50" i="17"/>
  <c r="FJ50" i="17"/>
  <c r="FV50" i="17"/>
  <c r="GH50" i="17"/>
  <c r="GT50" i="17"/>
  <c r="HF50" i="17"/>
  <c r="HR50" i="17"/>
  <c r="AP50" i="17"/>
  <c r="BG50" i="17"/>
  <c r="BV50" i="17"/>
  <c r="CL50" i="17"/>
  <c r="DC50" i="17"/>
  <c r="DR50" i="17"/>
  <c r="EH50" i="17"/>
  <c r="EY50" i="17"/>
  <c r="FN50" i="17"/>
  <c r="AU50" i="17"/>
  <c r="BJ50" i="17"/>
  <c r="BZ50" i="17"/>
  <c r="CQ50" i="17"/>
  <c r="DF50" i="17"/>
  <c r="DV50" i="17"/>
  <c r="EM50" i="17"/>
  <c r="FB50" i="17"/>
  <c r="FR50" i="17"/>
  <c r="GI50" i="17"/>
  <c r="GX50" i="17"/>
  <c r="HN50" i="17"/>
  <c r="AW50" i="17"/>
  <c r="BL50" i="17"/>
  <c r="CB50" i="17"/>
  <c r="CS50" i="17"/>
  <c r="DH50" i="17"/>
  <c r="DX50" i="17"/>
  <c r="EO50" i="17"/>
  <c r="FD50" i="17"/>
  <c r="AY50" i="17"/>
  <c r="BO50" i="17"/>
  <c r="CF50" i="17"/>
  <c r="CU50" i="17"/>
  <c r="DK50" i="17"/>
  <c r="EB50" i="17"/>
  <c r="EQ50" i="17"/>
  <c r="FG50" i="17"/>
  <c r="FX50" i="17"/>
  <c r="GM50" i="17"/>
  <c r="HC50" i="17"/>
  <c r="HT50" i="17"/>
  <c r="AK50" i="17"/>
  <c r="AZ50" i="17"/>
  <c r="BP50" i="17"/>
  <c r="CG50" i="17"/>
  <c r="CV50" i="17"/>
  <c r="DL50" i="17"/>
  <c r="EC50" i="17"/>
  <c r="ER50" i="17"/>
  <c r="FH50" i="17"/>
  <c r="FY50" i="17"/>
  <c r="GN50" i="17"/>
  <c r="HD50" i="17"/>
  <c r="HU50" i="17"/>
  <c r="AL50" i="17"/>
  <c r="BB50" i="17"/>
  <c r="BS50" i="17"/>
  <c r="CH50" i="17"/>
  <c r="CX50" i="17"/>
  <c r="DO50" i="17"/>
  <c r="ED50" i="17"/>
  <c r="ET50" i="17"/>
  <c r="FK50" i="17"/>
  <c r="FZ50" i="17"/>
  <c r="GP50" i="17"/>
  <c r="HG50" i="17"/>
  <c r="HV50" i="17"/>
  <c r="AM50" i="17"/>
  <c r="BC50" i="17"/>
  <c r="BT50" i="17"/>
  <c r="CI50" i="17"/>
  <c r="CY50" i="17"/>
  <c r="DP50" i="17"/>
  <c r="EE50" i="17"/>
  <c r="EU50" i="17"/>
  <c r="FL50" i="17"/>
  <c r="GA50" i="17"/>
  <c r="GQ50" i="17"/>
  <c r="HH50" i="17"/>
  <c r="HW50" i="17"/>
  <c r="AR50" i="17"/>
  <c r="CE50" i="17"/>
  <c r="DS50" i="17"/>
  <c r="FC50" i="17"/>
  <c r="GJ50" i="17"/>
  <c r="HK50" i="17"/>
  <c r="AV50" i="17"/>
  <c r="CJ50" i="17"/>
  <c r="DT50" i="17"/>
  <c r="FF50" i="17"/>
  <c r="GK50" i="17"/>
  <c r="HL50" i="17"/>
  <c r="AX50" i="17"/>
  <c r="CM50" i="17"/>
  <c r="DW50" i="17"/>
  <c r="FM50" i="17"/>
  <c r="GL50" i="17"/>
  <c r="HO50" i="17"/>
  <c r="BD50" i="17"/>
  <c r="CN50" i="17"/>
  <c r="EA50" i="17"/>
  <c r="FO50" i="17"/>
  <c r="GR50" i="17"/>
  <c r="HP50" i="17"/>
  <c r="BH50" i="17"/>
  <c r="CR50" i="17"/>
  <c r="EF50" i="17"/>
  <c r="FP50" i="17"/>
  <c r="GU50" i="17"/>
  <c r="HS50" i="17"/>
  <c r="BI50" i="17"/>
  <c r="CT50" i="17"/>
  <c r="EI50" i="17"/>
  <c r="FS50" i="17"/>
  <c r="GV50" i="17"/>
  <c r="HX50" i="17"/>
  <c r="BK50" i="17"/>
  <c r="CZ50" i="17"/>
  <c r="EJ50" i="17"/>
  <c r="FT50" i="17"/>
  <c r="GW50" i="17"/>
  <c r="HZ50" i="17"/>
  <c r="BN50" i="17"/>
  <c r="DD50" i="17"/>
  <c r="EN50" i="17"/>
  <c r="FW50" i="17"/>
  <c r="GY50" i="17"/>
  <c r="BU50" i="17"/>
  <c r="DE50" i="17"/>
  <c r="EP50" i="17"/>
  <c r="GB50" i="17"/>
  <c r="GZ50" i="17"/>
  <c r="BW50" i="17"/>
  <c r="DG50" i="17"/>
  <c r="EV50" i="17"/>
  <c r="GD50" i="17"/>
  <c r="HB50" i="17"/>
  <c r="AN50" i="17"/>
  <c r="BX50" i="17"/>
  <c r="DJ50" i="17"/>
  <c r="EZ50" i="17"/>
  <c r="GE50" i="17"/>
  <c r="HI50" i="17"/>
  <c r="AQ50" i="17"/>
  <c r="CA50" i="17"/>
  <c r="DQ50" i="17"/>
  <c r="FA50" i="17"/>
  <c r="GF50" i="17"/>
  <c r="HJ50" i="17"/>
  <c r="AK11" i="17"/>
  <c r="AL11" i="17" s="1"/>
  <c r="AM11" i="17" s="1"/>
  <c r="AN11" i="17" s="1"/>
  <c r="AO11" i="17" s="1"/>
  <c r="AP11" i="17" s="1"/>
  <c r="AQ11" i="17" s="1"/>
  <c r="AR11" i="17" s="1"/>
  <c r="AS11" i="17" s="1"/>
  <c r="AT11" i="17" s="1"/>
  <c r="AU11" i="17" s="1"/>
  <c r="AV11" i="17" s="1"/>
  <c r="AW11" i="17" s="1"/>
  <c r="AX11" i="17" s="1"/>
  <c r="AY11" i="17" s="1"/>
  <c r="AZ11" i="17" s="1"/>
  <c r="BA11" i="17" s="1"/>
  <c r="BB11" i="17" s="1"/>
  <c r="BC11" i="17" s="1"/>
  <c r="BD11" i="17" s="1"/>
  <c r="BE11" i="17" s="1"/>
  <c r="BF11" i="17" s="1"/>
  <c r="BG11" i="17" s="1"/>
  <c r="BH11" i="17" s="1"/>
  <c r="BI11" i="17" s="1"/>
  <c r="BJ11" i="17" s="1"/>
  <c r="BK11" i="17" s="1"/>
  <c r="BL11" i="17" s="1"/>
  <c r="BM11" i="17" s="1"/>
  <c r="BN11" i="17" s="1"/>
  <c r="BO11" i="17" s="1"/>
  <c r="BP11" i="17" s="1"/>
  <c r="BQ11" i="17" s="1"/>
  <c r="BR11" i="17" s="1"/>
  <c r="BS11" i="17" s="1"/>
  <c r="BT11" i="17" s="1"/>
  <c r="BU11" i="17" s="1"/>
  <c r="BV11" i="17" s="1"/>
  <c r="BW11" i="17" s="1"/>
  <c r="BX11" i="17" s="1"/>
  <c r="BY11" i="17" s="1"/>
  <c r="BZ11" i="17" s="1"/>
  <c r="CA11" i="17" s="1"/>
  <c r="CB11" i="17" s="1"/>
  <c r="CC11" i="17" s="1"/>
  <c r="CD11" i="17" s="1"/>
  <c r="CE11" i="17" s="1"/>
  <c r="CF11" i="17" s="1"/>
  <c r="CG11" i="17" s="1"/>
  <c r="CH11" i="17" s="1"/>
  <c r="CI11" i="17" s="1"/>
  <c r="CJ11" i="17" s="1"/>
  <c r="CK11" i="17" s="1"/>
  <c r="CL11" i="17" s="1"/>
  <c r="CM11" i="17" s="1"/>
  <c r="CN11" i="17" s="1"/>
  <c r="CO11" i="17" s="1"/>
  <c r="CP11" i="17" s="1"/>
  <c r="CQ11" i="17" s="1"/>
  <c r="CR11" i="17" s="1"/>
  <c r="CS11" i="17" s="1"/>
  <c r="CT11" i="17" s="1"/>
  <c r="CU11" i="17" s="1"/>
  <c r="CV11" i="17" s="1"/>
  <c r="CW11" i="17" s="1"/>
  <c r="CX11" i="17" s="1"/>
  <c r="CY11" i="17" s="1"/>
  <c r="CZ11" i="17" s="1"/>
  <c r="DA11" i="17" s="1"/>
  <c r="DB11" i="17" s="1"/>
  <c r="DC11" i="17" s="1"/>
  <c r="DD11" i="17" s="1"/>
  <c r="DE11" i="17" s="1"/>
  <c r="DF11" i="17" s="1"/>
  <c r="DG11" i="17" s="1"/>
  <c r="DH11" i="17" s="1"/>
  <c r="DI11" i="17" s="1"/>
  <c r="DJ11" i="17" s="1"/>
  <c r="DK11" i="17" s="1"/>
  <c r="DL11" i="17" s="1"/>
  <c r="DM11" i="17" s="1"/>
  <c r="DN11" i="17" s="1"/>
  <c r="DO11" i="17" s="1"/>
  <c r="DP11" i="17" s="1"/>
  <c r="DQ11" i="17" s="1"/>
  <c r="DR11" i="17" s="1"/>
  <c r="DS11" i="17" s="1"/>
  <c r="DT11" i="17" s="1"/>
  <c r="DU11" i="17" s="1"/>
  <c r="DV11" i="17" s="1"/>
  <c r="DW11" i="17" s="1"/>
  <c r="DX11" i="17" s="1"/>
  <c r="DY11" i="17" s="1"/>
  <c r="DZ11" i="17" s="1"/>
  <c r="EA11" i="17" s="1"/>
  <c r="EB11" i="17" s="1"/>
  <c r="EC11" i="17" s="1"/>
  <c r="ED11" i="17" s="1"/>
  <c r="EE11" i="17" s="1"/>
  <c r="EF11" i="17" s="1"/>
  <c r="EG11" i="17" s="1"/>
  <c r="EH11" i="17" s="1"/>
  <c r="EI11" i="17" s="1"/>
  <c r="EJ11" i="17" s="1"/>
  <c r="EK11" i="17" s="1"/>
  <c r="EL11" i="17" s="1"/>
  <c r="EM11" i="17" s="1"/>
  <c r="EN11" i="17" s="1"/>
  <c r="EO11" i="17" s="1"/>
  <c r="EP11" i="17" s="1"/>
  <c r="EQ11" i="17" s="1"/>
  <c r="ER11" i="17" s="1"/>
  <c r="ES11" i="17" s="1"/>
  <c r="ET11" i="17" s="1"/>
  <c r="EU11" i="17" s="1"/>
  <c r="EV11" i="17" s="1"/>
  <c r="EW11" i="17" s="1"/>
  <c r="EX11" i="17" s="1"/>
  <c r="EY11" i="17" s="1"/>
  <c r="EZ11" i="17" s="1"/>
  <c r="FA11" i="17" s="1"/>
  <c r="FB11" i="17" s="1"/>
  <c r="FC11" i="17" s="1"/>
  <c r="FD11" i="17" s="1"/>
  <c r="FE11" i="17" s="1"/>
  <c r="FF11" i="17" s="1"/>
  <c r="FG11" i="17" s="1"/>
  <c r="FH11" i="17" s="1"/>
  <c r="FI11" i="17" s="1"/>
  <c r="FJ11" i="17" s="1"/>
  <c r="FK11" i="17" s="1"/>
  <c r="FL11" i="17" s="1"/>
  <c r="FM11" i="17" s="1"/>
  <c r="FN11" i="17" s="1"/>
  <c r="FO11" i="17" s="1"/>
  <c r="FP11" i="17" s="1"/>
  <c r="FQ11" i="17" s="1"/>
  <c r="FR11" i="17" s="1"/>
  <c r="FS11" i="17" s="1"/>
  <c r="FT11" i="17" s="1"/>
  <c r="FU11" i="17" s="1"/>
  <c r="FV11" i="17" s="1"/>
  <c r="FW11" i="17" s="1"/>
  <c r="FX11" i="17" s="1"/>
  <c r="FY11" i="17" s="1"/>
  <c r="FZ11" i="17" s="1"/>
  <c r="GA11" i="17" s="1"/>
  <c r="GB11" i="17" s="1"/>
  <c r="GC11" i="17" s="1"/>
  <c r="GD11" i="17" s="1"/>
  <c r="GE11" i="17" s="1"/>
  <c r="GF11" i="17" s="1"/>
  <c r="GG11" i="17" s="1"/>
  <c r="GH11" i="17" s="1"/>
  <c r="GI11" i="17" s="1"/>
  <c r="GJ11" i="17" s="1"/>
  <c r="GK11" i="17" s="1"/>
  <c r="GL11" i="17" s="1"/>
  <c r="GM11" i="17" s="1"/>
  <c r="GN11" i="17" s="1"/>
  <c r="GO11" i="17" s="1"/>
  <c r="GP11" i="17" s="1"/>
  <c r="GQ11" i="17" s="1"/>
  <c r="GR11" i="17" s="1"/>
  <c r="GS11" i="17" s="1"/>
  <c r="GT11" i="17" s="1"/>
  <c r="GU11" i="17" s="1"/>
  <c r="GV11" i="17" s="1"/>
  <c r="GW11" i="17" s="1"/>
  <c r="GX11" i="17" s="1"/>
  <c r="GY11" i="17" s="1"/>
  <c r="GZ11" i="17" s="1"/>
  <c r="HA11" i="17" s="1"/>
  <c r="HB11" i="17" s="1"/>
  <c r="HC11" i="17" s="1"/>
  <c r="HD11" i="17" s="1"/>
  <c r="HE11" i="17" s="1"/>
  <c r="HF11" i="17" s="1"/>
  <c r="HG11" i="17" s="1"/>
  <c r="HH11" i="17" s="1"/>
  <c r="HI11" i="17" s="1"/>
  <c r="HJ11" i="17" s="1"/>
  <c r="HK11" i="17" s="1"/>
  <c r="HL11" i="17" s="1"/>
  <c r="HM11" i="17" s="1"/>
  <c r="HN11" i="17" s="1"/>
  <c r="HO11" i="17" s="1"/>
  <c r="HP11" i="17" s="1"/>
  <c r="HQ11" i="17" s="1"/>
  <c r="HR11" i="17" s="1"/>
  <c r="HS11" i="17" s="1"/>
  <c r="HT11" i="17" s="1"/>
  <c r="HU11" i="17" s="1"/>
  <c r="HV11" i="17" s="1"/>
  <c r="HW11" i="17" s="1"/>
  <c r="HX11" i="17" s="1"/>
  <c r="HY11" i="17" s="1"/>
  <c r="HZ11" i="17" s="1"/>
  <c r="IA11" i="17" s="1"/>
  <c r="AV62" i="17"/>
  <c r="BH62" i="17"/>
  <c r="BT62" i="17"/>
  <c r="CF62" i="17"/>
  <c r="CR62" i="17"/>
  <c r="DD62" i="17"/>
  <c r="DP62" i="17"/>
  <c r="EB62" i="17"/>
  <c r="EN62" i="17"/>
  <c r="EZ62" i="17"/>
  <c r="FL62" i="17"/>
  <c r="FX62" i="17"/>
  <c r="GJ62" i="17"/>
  <c r="GV62" i="17"/>
  <c r="HH62" i="17"/>
  <c r="HT62" i="17"/>
  <c r="AL62" i="17"/>
  <c r="AX62" i="17"/>
  <c r="BJ62" i="17"/>
  <c r="BV62" i="17"/>
  <c r="CH62" i="17"/>
  <c r="CT62" i="17"/>
  <c r="DF62" i="17"/>
  <c r="DR62" i="17"/>
  <c r="ED62" i="17"/>
  <c r="EP62" i="17"/>
  <c r="FB62" i="17"/>
  <c r="FN62" i="17"/>
  <c r="FZ62" i="17"/>
  <c r="GL62" i="17"/>
  <c r="GX62" i="17"/>
  <c r="HJ62" i="17"/>
  <c r="AM62" i="17"/>
  <c r="AY62" i="17"/>
  <c r="BK62" i="17"/>
  <c r="BW62" i="17"/>
  <c r="CI62" i="17"/>
  <c r="CU62" i="17"/>
  <c r="DG62" i="17"/>
  <c r="DS62" i="17"/>
  <c r="EE62" i="17"/>
  <c r="EQ62" i="17"/>
  <c r="FC62" i="17"/>
  <c r="FO62" i="17"/>
  <c r="GA62" i="17"/>
  <c r="GM62" i="17"/>
  <c r="GY62" i="17"/>
  <c r="HK62" i="17"/>
  <c r="HW62" i="17"/>
  <c r="AS62" i="17"/>
  <c r="BI62" i="17"/>
  <c r="BZ62" i="17"/>
  <c r="CO62" i="17"/>
  <c r="DE62" i="17"/>
  <c r="DV62" i="17"/>
  <c r="EK62" i="17"/>
  <c r="FA62" i="17"/>
  <c r="FR62" i="17"/>
  <c r="GG62" i="17"/>
  <c r="GW62" i="17"/>
  <c r="HN62" i="17"/>
  <c r="AT62" i="17"/>
  <c r="BL62" i="17"/>
  <c r="CA62" i="17"/>
  <c r="CP62" i="17"/>
  <c r="DH62" i="17"/>
  <c r="DW62" i="17"/>
  <c r="EL62" i="17"/>
  <c r="FD62" i="17"/>
  <c r="FS62" i="17"/>
  <c r="GH62" i="17"/>
  <c r="GZ62" i="17"/>
  <c r="HO62" i="17"/>
  <c r="AU62" i="17"/>
  <c r="BM62" i="17"/>
  <c r="CB62" i="17"/>
  <c r="CQ62" i="17"/>
  <c r="DI62" i="17"/>
  <c r="DX62" i="17"/>
  <c r="EM62" i="17"/>
  <c r="FE62" i="17"/>
  <c r="FT62" i="17"/>
  <c r="GI62" i="17"/>
  <c r="HA62" i="17"/>
  <c r="HP62" i="17"/>
  <c r="AW62" i="17"/>
  <c r="BN62" i="17"/>
  <c r="CC62" i="17"/>
  <c r="CS62" i="17"/>
  <c r="DJ62" i="17"/>
  <c r="DY62" i="17"/>
  <c r="EO62" i="17"/>
  <c r="FF62" i="17"/>
  <c r="FU62" i="17"/>
  <c r="GK62" i="17"/>
  <c r="HB62" i="17"/>
  <c r="HQ62" i="17"/>
  <c r="AZ62" i="17"/>
  <c r="BO62" i="17"/>
  <c r="CD62" i="17"/>
  <c r="CV62" i="17"/>
  <c r="DK62" i="17"/>
  <c r="DZ62" i="17"/>
  <c r="ER62" i="17"/>
  <c r="FG62" i="17"/>
  <c r="FV62" i="17"/>
  <c r="GN62" i="17"/>
  <c r="HC62" i="17"/>
  <c r="HR62" i="17"/>
  <c r="BA62" i="17"/>
  <c r="BP62" i="17"/>
  <c r="CE62" i="17"/>
  <c r="CW62" i="17"/>
  <c r="DL62" i="17"/>
  <c r="EA62" i="17"/>
  <c r="ES62" i="17"/>
  <c r="FH62" i="17"/>
  <c r="FW62" i="17"/>
  <c r="GO62" i="17"/>
  <c r="HD62" i="17"/>
  <c r="HS62" i="17"/>
  <c r="AK62" i="17"/>
  <c r="BB62" i="17"/>
  <c r="BQ62" i="17"/>
  <c r="CG62" i="17"/>
  <c r="CX62" i="17"/>
  <c r="DM62" i="17"/>
  <c r="EC62" i="17"/>
  <c r="ET62" i="17"/>
  <c r="FI62" i="17"/>
  <c r="FY62" i="17"/>
  <c r="GP62" i="17"/>
  <c r="HE62" i="17"/>
  <c r="HU62" i="17"/>
  <c r="AN62" i="17"/>
  <c r="BC62" i="17"/>
  <c r="BR62" i="17"/>
  <c r="CJ62" i="17"/>
  <c r="CY62" i="17"/>
  <c r="DN62" i="17"/>
  <c r="EF62" i="17"/>
  <c r="EU62" i="17"/>
  <c r="FJ62" i="17"/>
  <c r="GB62" i="17"/>
  <c r="GQ62" i="17"/>
  <c r="HF62" i="17"/>
  <c r="HV62" i="17"/>
  <c r="AO62" i="17"/>
  <c r="BD62" i="17"/>
  <c r="BS62" i="17"/>
  <c r="CK62" i="17"/>
  <c r="CZ62" i="17"/>
  <c r="DO62" i="17"/>
  <c r="EG62" i="17"/>
  <c r="EV62" i="17"/>
  <c r="FK62" i="17"/>
  <c r="GC62" i="17"/>
  <c r="GR62" i="17"/>
  <c r="HG62" i="17"/>
  <c r="HX62" i="17"/>
  <c r="AP62" i="17"/>
  <c r="BE62" i="17"/>
  <c r="BU62" i="17"/>
  <c r="CL62" i="17"/>
  <c r="DA62" i="17"/>
  <c r="DQ62" i="17"/>
  <c r="EH62" i="17"/>
  <c r="EW62" i="17"/>
  <c r="FM62" i="17"/>
  <c r="GD62" i="17"/>
  <c r="GS62" i="17"/>
  <c r="HI62" i="17"/>
  <c r="HY62" i="17"/>
  <c r="AQ62" i="17"/>
  <c r="BF62" i="17"/>
  <c r="BX62" i="17"/>
  <c r="CM62" i="17"/>
  <c r="DB62" i="17"/>
  <c r="DT62" i="17"/>
  <c r="EI62" i="17"/>
  <c r="EX62" i="17"/>
  <c r="FP62" i="17"/>
  <c r="GE62" i="17"/>
  <c r="GT62" i="17"/>
  <c r="HL62" i="17"/>
  <c r="HZ62" i="17"/>
  <c r="GF62" i="17"/>
  <c r="GU62" i="17"/>
  <c r="HM62" i="17"/>
  <c r="AR62" i="17"/>
  <c r="BG62" i="17"/>
  <c r="BY62" i="17"/>
  <c r="CN62" i="17"/>
  <c r="DC62" i="17"/>
  <c r="DU62" i="17"/>
  <c r="EJ62" i="17"/>
  <c r="EY62" i="17"/>
  <c r="FQ62" i="17"/>
  <c r="AM74" i="17"/>
  <c r="AY74" i="17"/>
  <c r="BK74" i="17"/>
  <c r="BW74" i="17"/>
  <c r="CI74" i="17"/>
  <c r="CU74" i="17"/>
  <c r="DG74" i="17"/>
  <c r="DS74" i="17"/>
  <c r="EE74" i="17"/>
  <c r="EQ74" i="17"/>
  <c r="FC74" i="17"/>
  <c r="FO74" i="17"/>
  <c r="GA74" i="17"/>
  <c r="GM74" i="17"/>
  <c r="GY74" i="17"/>
  <c r="HK74" i="17"/>
  <c r="HW74" i="17"/>
  <c r="AN74" i="17"/>
  <c r="AZ74" i="17"/>
  <c r="BL74" i="17"/>
  <c r="BX74" i="17"/>
  <c r="CJ74" i="17"/>
  <c r="CV74" i="17"/>
  <c r="DH74" i="17"/>
  <c r="DT74" i="17"/>
  <c r="EF74" i="17"/>
  <c r="ER74" i="17"/>
  <c r="FD74" i="17"/>
  <c r="FP74" i="17"/>
  <c r="GB74" i="17"/>
  <c r="GN74" i="17"/>
  <c r="GZ74" i="17"/>
  <c r="HL74" i="17"/>
  <c r="HX74" i="17"/>
  <c r="AO74" i="17"/>
  <c r="BA74" i="17"/>
  <c r="BM74" i="17"/>
  <c r="BY74" i="17"/>
  <c r="CK74" i="17"/>
  <c r="CW74" i="17"/>
  <c r="DI74" i="17"/>
  <c r="DU74" i="17"/>
  <c r="EG74" i="17"/>
  <c r="ES74" i="17"/>
  <c r="FE74" i="17"/>
  <c r="FQ74" i="17"/>
  <c r="GC74" i="17"/>
  <c r="GO74" i="17"/>
  <c r="HA74" i="17"/>
  <c r="HM74" i="17"/>
  <c r="HY74" i="17"/>
  <c r="AP74" i="17"/>
  <c r="BB74" i="17"/>
  <c r="BN74" i="17"/>
  <c r="BZ74" i="17"/>
  <c r="CL74" i="17"/>
  <c r="CX74" i="17"/>
  <c r="DJ74" i="17"/>
  <c r="DV74" i="17"/>
  <c r="EH74" i="17"/>
  <c r="ET74" i="17"/>
  <c r="FF74" i="17"/>
  <c r="FR74" i="17"/>
  <c r="GD74" i="17"/>
  <c r="GP74" i="17"/>
  <c r="HB74" i="17"/>
  <c r="HN74" i="17"/>
  <c r="HZ74" i="17"/>
  <c r="AQ74" i="17"/>
  <c r="BG74" i="17"/>
  <c r="CA74" i="17"/>
  <c r="CQ74" i="17"/>
  <c r="DK74" i="17"/>
  <c r="EA74" i="17"/>
  <c r="EU74" i="17"/>
  <c r="AS74" i="17"/>
  <c r="BI74" i="17"/>
  <c r="CC74" i="17"/>
  <c r="CS74" i="17"/>
  <c r="DM74" i="17"/>
  <c r="EC74" i="17"/>
  <c r="EW74" i="17"/>
  <c r="FM74" i="17"/>
  <c r="GG74" i="17"/>
  <c r="GW74" i="17"/>
  <c r="HQ74" i="17"/>
  <c r="AT74" i="17"/>
  <c r="BJ74" i="17"/>
  <c r="CD74" i="17"/>
  <c r="CT74" i="17"/>
  <c r="DN74" i="17"/>
  <c r="ED74" i="17"/>
  <c r="EX74" i="17"/>
  <c r="FN74" i="17"/>
  <c r="GH74" i="17"/>
  <c r="GX74" i="17"/>
  <c r="HR74" i="17"/>
  <c r="AU74" i="17"/>
  <c r="BO74" i="17"/>
  <c r="CE74" i="17"/>
  <c r="CY74" i="17"/>
  <c r="DO74" i="17"/>
  <c r="EI74" i="17"/>
  <c r="EY74" i="17"/>
  <c r="FS74" i="17"/>
  <c r="GI74" i="17"/>
  <c r="HC74" i="17"/>
  <c r="HS74" i="17"/>
  <c r="AV74" i="17"/>
  <c r="BP74" i="17"/>
  <c r="CF74" i="17"/>
  <c r="CZ74" i="17"/>
  <c r="DP74" i="17"/>
  <c r="EJ74" i="17"/>
  <c r="EZ74" i="17"/>
  <c r="AX74" i="17"/>
  <c r="BR74" i="17"/>
  <c r="CH74" i="17"/>
  <c r="DB74" i="17"/>
  <c r="DR74" i="17"/>
  <c r="EL74" i="17"/>
  <c r="FB74" i="17"/>
  <c r="FV74" i="17"/>
  <c r="GL74" i="17"/>
  <c r="HF74" i="17"/>
  <c r="HV74" i="17"/>
  <c r="BC74" i="17"/>
  <c r="BS74" i="17"/>
  <c r="CM74" i="17"/>
  <c r="DC74" i="17"/>
  <c r="DW74" i="17"/>
  <c r="EM74" i="17"/>
  <c r="FG74" i="17"/>
  <c r="FW74" i="17"/>
  <c r="GQ74" i="17"/>
  <c r="HG74" i="17"/>
  <c r="AK74" i="17"/>
  <c r="BE74" i="17"/>
  <c r="BU74" i="17"/>
  <c r="CO74" i="17"/>
  <c r="DE74" i="17"/>
  <c r="DY74" i="17"/>
  <c r="EO74" i="17"/>
  <c r="FI74" i="17"/>
  <c r="FY74" i="17"/>
  <c r="GS74" i="17"/>
  <c r="HI74" i="17"/>
  <c r="AL74" i="17"/>
  <c r="BF74" i="17"/>
  <c r="BV74" i="17"/>
  <c r="CP74" i="17"/>
  <c r="DF74" i="17"/>
  <c r="DZ74" i="17"/>
  <c r="EP74" i="17"/>
  <c r="FJ74" i="17"/>
  <c r="FZ74" i="17"/>
  <c r="GT74" i="17"/>
  <c r="HJ74" i="17"/>
  <c r="BT74" i="17"/>
  <c r="EN74" i="17"/>
  <c r="GK74" i="17"/>
  <c r="CB74" i="17"/>
  <c r="EV74" i="17"/>
  <c r="GR74" i="17"/>
  <c r="CG74" i="17"/>
  <c r="FA74" i="17"/>
  <c r="GU74" i="17"/>
  <c r="CN74" i="17"/>
  <c r="FH74" i="17"/>
  <c r="GV74" i="17"/>
  <c r="CR74" i="17"/>
  <c r="FK74" i="17"/>
  <c r="HD74" i="17"/>
  <c r="DA74" i="17"/>
  <c r="FL74" i="17"/>
  <c r="HE74" i="17"/>
  <c r="DD74" i="17"/>
  <c r="FT74" i="17"/>
  <c r="HH74" i="17"/>
  <c r="AR74" i="17"/>
  <c r="DL74" i="17"/>
  <c r="FU74" i="17"/>
  <c r="HO74" i="17"/>
  <c r="AW74" i="17"/>
  <c r="DQ74" i="17"/>
  <c r="FX74" i="17"/>
  <c r="HP74" i="17"/>
  <c r="BD74" i="17"/>
  <c r="DX74" i="17"/>
  <c r="GE74" i="17"/>
  <c r="HT74" i="17"/>
  <c r="BH74" i="17"/>
  <c r="EB74" i="17"/>
  <c r="GF74" i="17"/>
  <c r="HU74" i="17"/>
  <c r="BQ74" i="17"/>
  <c r="EK74" i="17"/>
  <c r="GJ74" i="17"/>
  <c r="AQ23" i="17"/>
  <c r="BC23" i="17"/>
  <c r="BO23" i="17"/>
  <c r="CA23" i="17"/>
  <c r="CM23" i="17"/>
  <c r="CY23" i="17"/>
  <c r="DK23" i="17"/>
  <c r="DW23" i="17"/>
  <c r="EI23" i="17"/>
  <c r="EU23" i="17"/>
  <c r="FG23" i="17"/>
  <c r="FS23" i="17"/>
  <c r="GE23" i="17"/>
  <c r="GQ23" i="17"/>
  <c r="HC23" i="17"/>
  <c r="AS23" i="17"/>
  <c r="BE23" i="17"/>
  <c r="BQ23" i="17"/>
  <c r="CC23" i="17"/>
  <c r="CO23" i="17"/>
  <c r="DA23" i="17"/>
  <c r="DM23" i="17"/>
  <c r="DY23" i="17"/>
  <c r="EK23" i="17"/>
  <c r="EW23" i="17"/>
  <c r="FI23" i="17"/>
  <c r="FU23" i="17"/>
  <c r="GG23" i="17"/>
  <c r="GS23" i="17"/>
  <c r="HE23" i="17"/>
  <c r="AU23" i="17"/>
  <c r="BG23" i="17"/>
  <c r="BS23" i="17"/>
  <c r="CE23" i="17"/>
  <c r="CQ23" i="17"/>
  <c r="DC23" i="17"/>
  <c r="AL23" i="17"/>
  <c r="BA23" i="17"/>
  <c r="BR23" i="17"/>
  <c r="CH23" i="17"/>
  <c r="CW23" i="17"/>
  <c r="DN23" i="17"/>
  <c r="EB23" i="17"/>
  <c r="EP23" i="17"/>
  <c r="FD23" i="17"/>
  <c r="FR23" i="17"/>
  <c r="GH23" i="17"/>
  <c r="GV23" i="17"/>
  <c r="HJ23" i="17"/>
  <c r="HV23" i="17"/>
  <c r="AO23" i="17"/>
  <c r="BF23" i="17"/>
  <c r="BV23" i="17"/>
  <c r="CK23" i="17"/>
  <c r="DB23" i="17"/>
  <c r="DQ23" i="17"/>
  <c r="EE23" i="17"/>
  <c r="ES23" i="17"/>
  <c r="FH23" i="17"/>
  <c r="FW23" i="17"/>
  <c r="GK23" i="17"/>
  <c r="GY23" i="17"/>
  <c r="HM23" i="17"/>
  <c r="HY23" i="17"/>
  <c r="AP23" i="17"/>
  <c r="BH23" i="17"/>
  <c r="BW23" i="17"/>
  <c r="CL23" i="17"/>
  <c r="DD23" i="17"/>
  <c r="DR23" i="17"/>
  <c r="EF23" i="17"/>
  <c r="ET23" i="17"/>
  <c r="FJ23" i="17"/>
  <c r="FX23" i="17"/>
  <c r="GL23" i="17"/>
  <c r="GZ23" i="17"/>
  <c r="HN23" i="17"/>
  <c r="HZ23" i="17"/>
  <c r="AZ23" i="17"/>
  <c r="BX23" i="17"/>
  <c r="CS23" i="17"/>
  <c r="DL23" i="17"/>
  <c r="EG23" i="17"/>
  <c r="EZ23" i="17"/>
  <c r="FQ23" i="17"/>
  <c r="GM23" i="17"/>
  <c r="HF23" i="17"/>
  <c r="HU23" i="17"/>
  <c r="AK23" i="17"/>
  <c r="BI23" i="17"/>
  <c r="CB23" i="17"/>
  <c r="CV23" i="17"/>
  <c r="DS23" i="17"/>
  <c r="EL23" i="17"/>
  <c r="FC23" i="17"/>
  <c r="FY23" i="17"/>
  <c r="GP23" i="17"/>
  <c r="HI23" i="17"/>
  <c r="AM23" i="17"/>
  <c r="BJ23" i="17"/>
  <c r="CD23" i="17"/>
  <c r="CX23" i="17"/>
  <c r="DT23" i="17"/>
  <c r="EM23" i="17"/>
  <c r="FE23" i="17"/>
  <c r="FZ23" i="17"/>
  <c r="GR23" i="17"/>
  <c r="HK23" i="17"/>
  <c r="BK23" i="17"/>
  <c r="CJ23" i="17"/>
  <c r="DJ23" i="17"/>
  <c r="EN23" i="17"/>
  <c r="FM23" i="17"/>
  <c r="GJ23" i="17"/>
  <c r="HL23" i="17"/>
  <c r="AT23" i="17"/>
  <c r="BT23" i="17"/>
  <c r="CU23" i="17"/>
  <c r="DX23" i="17"/>
  <c r="EX23" i="17"/>
  <c r="FV23" i="17"/>
  <c r="GW23" i="17"/>
  <c r="HS23" i="17"/>
  <c r="AV23" i="17"/>
  <c r="BU23" i="17"/>
  <c r="CZ23" i="17"/>
  <c r="DZ23" i="17"/>
  <c r="EY23" i="17"/>
  <c r="GA23" i="17"/>
  <c r="GX23" i="17"/>
  <c r="HT23" i="17"/>
  <c r="AX23" i="17"/>
  <c r="BZ23" i="17"/>
  <c r="DF23" i="17"/>
  <c r="EC23" i="17"/>
  <c r="FB23" i="17"/>
  <c r="GC23" i="17"/>
  <c r="HB23" i="17"/>
  <c r="HX23" i="17"/>
  <c r="BB23" i="17"/>
  <c r="CG23" i="17"/>
  <c r="DH23" i="17"/>
  <c r="EH23" i="17"/>
  <c r="FK23" i="17"/>
  <c r="GF23" i="17"/>
  <c r="HG23" i="17"/>
  <c r="BD23" i="17"/>
  <c r="DE23" i="17"/>
  <c r="ER23" i="17"/>
  <c r="GN23" i="17"/>
  <c r="BM23" i="17"/>
  <c r="DI23" i="17"/>
  <c r="FA23" i="17"/>
  <c r="GT23" i="17"/>
  <c r="BP23" i="17"/>
  <c r="DP23" i="17"/>
  <c r="FL23" i="17"/>
  <c r="HA23" i="17"/>
  <c r="BY23" i="17"/>
  <c r="DU23" i="17"/>
  <c r="FN23" i="17"/>
  <c r="HD23" i="17"/>
  <c r="CI23" i="17"/>
  <c r="EA23" i="17"/>
  <c r="FP23" i="17"/>
  <c r="HO23" i="17"/>
  <c r="AR23" i="17"/>
  <c r="CP23" i="17"/>
  <c r="EJ23" i="17"/>
  <c r="GB23" i="17"/>
  <c r="HQ23" i="17"/>
  <c r="DG23" i="17"/>
  <c r="GO23" i="17"/>
  <c r="AN23" i="17"/>
  <c r="ED23" i="17"/>
  <c r="HP23" i="17"/>
  <c r="AY23" i="17"/>
  <c r="EQ23" i="17"/>
  <c r="HW23" i="17"/>
  <c r="DO23" i="17"/>
  <c r="DV23" i="17"/>
  <c r="EO23" i="17"/>
  <c r="EV23" i="17"/>
  <c r="FF23" i="17"/>
  <c r="AW23" i="17"/>
  <c r="FO23" i="17"/>
  <c r="BL23" i="17"/>
  <c r="FT23" i="17"/>
  <c r="BN23" i="17"/>
  <c r="GD23" i="17"/>
  <c r="CF23" i="17"/>
  <c r="GI23" i="17"/>
  <c r="CN23" i="17"/>
  <c r="GU23" i="17"/>
  <c r="CR23" i="17"/>
  <c r="HH23" i="17"/>
  <c r="CT23" i="17"/>
  <c r="HR23" i="17"/>
  <c r="AP35" i="17"/>
  <c r="BB35" i="17"/>
  <c r="BN35" i="17"/>
  <c r="BZ35" i="17"/>
  <c r="CL35" i="17"/>
  <c r="CX35" i="17"/>
  <c r="DJ35" i="17"/>
  <c r="DV35" i="17"/>
  <c r="EH35" i="17"/>
  <c r="ET35" i="17"/>
  <c r="FF35" i="17"/>
  <c r="FR35" i="17"/>
  <c r="GD35" i="17"/>
  <c r="GP35" i="17"/>
  <c r="HB35" i="17"/>
  <c r="HN35" i="17"/>
  <c r="HZ35" i="17"/>
  <c r="AS35" i="17"/>
  <c r="BE35" i="17"/>
  <c r="BQ35" i="17"/>
  <c r="CC35" i="17"/>
  <c r="CO35" i="17"/>
  <c r="DA35" i="17"/>
  <c r="DM35" i="17"/>
  <c r="DY35" i="17"/>
  <c r="EK35" i="17"/>
  <c r="EW35" i="17"/>
  <c r="FI35" i="17"/>
  <c r="FU35" i="17"/>
  <c r="AT35" i="17"/>
  <c r="BF35" i="17"/>
  <c r="BR35" i="17"/>
  <c r="CD35" i="17"/>
  <c r="CP35" i="17"/>
  <c r="DB35" i="17"/>
  <c r="DN35" i="17"/>
  <c r="DZ35" i="17"/>
  <c r="EL35" i="17"/>
  <c r="EX35" i="17"/>
  <c r="FJ35" i="17"/>
  <c r="FV35" i="17"/>
  <c r="GH35" i="17"/>
  <c r="GT35" i="17"/>
  <c r="HF35" i="17"/>
  <c r="HR35" i="17"/>
  <c r="AY35" i="17"/>
  <c r="BO35" i="17"/>
  <c r="CF35" i="17"/>
  <c r="CU35" i="17"/>
  <c r="DK35" i="17"/>
  <c r="EB35" i="17"/>
  <c r="EQ35" i="17"/>
  <c r="FG35" i="17"/>
  <c r="FX35" i="17"/>
  <c r="GL35" i="17"/>
  <c r="GZ35" i="17"/>
  <c r="HO35" i="17"/>
  <c r="AM35" i="17"/>
  <c r="BC35" i="17"/>
  <c r="BT35" i="17"/>
  <c r="CI35" i="17"/>
  <c r="CY35" i="17"/>
  <c r="DP35" i="17"/>
  <c r="EE35" i="17"/>
  <c r="EU35" i="17"/>
  <c r="FL35" i="17"/>
  <c r="GA35" i="17"/>
  <c r="GO35" i="17"/>
  <c r="HD35" i="17"/>
  <c r="HS35" i="17"/>
  <c r="AN35" i="17"/>
  <c r="BD35" i="17"/>
  <c r="BU35" i="17"/>
  <c r="CJ35" i="17"/>
  <c r="CZ35" i="17"/>
  <c r="DQ35" i="17"/>
  <c r="EF35" i="17"/>
  <c r="EV35" i="17"/>
  <c r="FM35" i="17"/>
  <c r="GB35" i="17"/>
  <c r="GQ35" i="17"/>
  <c r="HE35" i="17"/>
  <c r="HT35" i="17"/>
  <c r="AU35" i="17"/>
  <c r="BJ35" i="17"/>
  <c r="BY35" i="17"/>
  <c r="CQ35" i="17"/>
  <c r="DF35" i="17"/>
  <c r="DU35" i="17"/>
  <c r="EM35" i="17"/>
  <c r="FB35" i="17"/>
  <c r="FQ35" i="17"/>
  <c r="GG35" i="17"/>
  <c r="GV35" i="17"/>
  <c r="HJ35" i="17"/>
  <c r="HX35" i="17"/>
  <c r="AV35" i="17"/>
  <c r="BK35" i="17"/>
  <c r="CA35" i="17"/>
  <c r="CR35" i="17"/>
  <c r="DG35" i="17"/>
  <c r="DW35" i="17"/>
  <c r="EN35" i="17"/>
  <c r="FC35" i="17"/>
  <c r="FS35" i="17"/>
  <c r="GI35" i="17"/>
  <c r="GW35" i="17"/>
  <c r="HK35" i="17"/>
  <c r="HY35" i="17"/>
  <c r="BI35" i="17"/>
  <c r="CK35" i="17"/>
  <c r="DL35" i="17"/>
  <c r="AK35" i="17"/>
  <c r="BL35" i="17"/>
  <c r="CM35" i="17"/>
  <c r="DO35" i="17"/>
  <c r="AL35" i="17"/>
  <c r="BM35" i="17"/>
  <c r="CN35" i="17"/>
  <c r="DR35" i="17"/>
  <c r="ER35" i="17"/>
  <c r="FT35" i="17"/>
  <c r="GS35" i="17"/>
  <c r="HQ35" i="17"/>
  <c r="AO35" i="17"/>
  <c r="BP35" i="17"/>
  <c r="CS35" i="17"/>
  <c r="DS35" i="17"/>
  <c r="AQ35" i="17"/>
  <c r="BS35" i="17"/>
  <c r="CT35" i="17"/>
  <c r="DT35" i="17"/>
  <c r="EY35" i="17"/>
  <c r="FY35" i="17"/>
  <c r="GX35" i="17"/>
  <c r="HV35" i="17"/>
  <c r="AR35" i="17"/>
  <c r="BV35" i="17"/>
  <c r="CV35" i="17"/>
  <c r="DX35" i="17"/>
  <c r="AW35" i="17"/>
  <c r="BW35" i="17"/>
  <c r="CW35" i="17"/>
  <c r="EA35" i="17"/>
  <c r="FA35" i="17"/>
  <c r="GC35" i="17"/>
  <c r="HA35" i="17"/>
  <c r="AX35" i="17"/>
  <c r="BX35" i="17"/>
  <c r="DC35" i="17"/>
  <c r="AZ35" i="17"/>
  <c r="CB35" i="17"/>
  <c r="DD35" i="17"/>
  <c r="BA35" i="17"/>
  <c r="CE35" i="17"/>
  <c r="DE35" i="17"/>
  <c r="EG35" i="17"/>
  <c r="FH35" i="17"/>
  <c r="GJ35" i="17"/>
  <c r="HH35" i="17"/>
  <c r="BG35" i="17"/>
  <c r="CG35" i="17"/>
  <c r="DH35" i="17"/>
  <c r="EI35" i="17"/>
  <c r="FK35" i="17"/>
  <c r="GK35" i="17"/>
  <c r="HI35" i="17"/>
  <c r="EO35" i="17"/>
  <c r="GF35" i="17"/>
  <c r="HW35" i="17"/>
  <c r="EP35" i="17"/>
  <c r="GM35" i="17"/>
  <c r="ES35" i="17"/>
  <c r="GN35" i="17"/>
  <c r="EZ35" i="17"/>
  <c r="GR35" i="17"/>
  <c r="FD35" i="17"/>
  <c r="GU35" i="17"/>
  <c r="FE35" i="17"/>
  <c r="GY35" i="17"/>
  <c r="BH35" i="17"/>
  <c r="FN35" i="17"/>
  <c r="HC35" i="17"/>
  <c r="CH35" i="17"/>
  <c r="FO35" i="17"/>
  <c r="HG35" i="17"/>
  <c r="DI35" i="17"/>
  <c r="FP35" i="17"/>
  <c r="HL35" i="17"/>
  <c r="EC35" i="17"/>
  <c r="FW35" i="17"/>
  <c r="HM35" i="17"/>
  <c r="ED35" i="17"/>
  <c r="FZ35" i="17"/>
  <c r="HP35" i="17"/>
  <c r="EJ35" i="17"/>
  <c r="GE35" i="17"/>
  <c r="HU35" i="17"/>
  <c r="AL86" i="17"/>
  <c r="AX86" i="17"/>
  <c r="BJ86" i="17"/>
  <c r="BV86" i="17"/>
  <c r="CH86" i="17"/>
  <c r="CT86" i="17"/>
  <c r="DF86" i="17"/>
  <c r="DR86" i="17"/>
  <c r="ED86" i="17"/>
  <c r="EP86" i="17"/>
  <c r="FB86" i="17"/>
  <c r="AQ86" i="17"/>
  <c r="BC86" i="17"/>
  <c r="BO86" i="17"/>
  <c r="CA86" i="17"/>
  <c r="CM86" i="17"/>
  <c r="CY86" i="17"/>
  <c r="DK86" i="17"/>
  <c r="DW86" i="17"/>
  <c r="EI86" i="17"/>
  <c r="EU86" i="17"/>
  <c r="FG86" i="17"/>
  <c r="FS86" i="17"/>
  <c r="GE86" i="17"/>
  <c r="GQ86" i="17"/>
  <c r="HC86" i="17"/>
  <c r="HO86" i="17"/>
  <c r="AT86" i="17"/>
  <c r="BF86" i="17"/>
  <c r="BR86" i="17"/>
  <c r="CD86" i="17"/>
  <c r="CP86" i="17"/>
  <c r="DB86" i="17"/>
  <c r="DN86" i="17"/>
  <c r="DZ86" i="17"/>
  <c r="EL86" i="17"/>
  <c r="EX86" i="17"/>
  <c r="FJ86" i="17"/>
  <c r="FV86" i="17"/>
  <c r="GH86" i="17"/>
  <c r="GT86" i="17"/>
  <c r="HF86" i="17"/>
  <c r="HR86" i="17"/>
  <c r="AU86" i="17"/>
  <c r="BG86" i="17"/>
  <c r="BS86" i="17"/>
  <c r="CE86" i="17"/>
  <c r="CQ86" i="17"/>
  <c r="DC86" i="17"/>
  <c r="DO86" i="17"/>
  <c r="EA86" i="17"/>
  <c r="EM86" i="17"/>
  <c r="EY86" i="17"/>
  <c r="FK86" i="17"/>
  <c r="AV86" i="17"/>
  <c r="BH86" i="17"/>
  <c r="BT86" i="17"/>
  <c r="CF86" i="17"/>
  <c r="CR86" i="17"/>
  <c r="DD86" i="17"/>
  <c r="DP86" i="17"/>
  <c r="EB86" i="17"/>
  <c r="EN86" i="17"/>
  <c r="EZ86" i="17"/>
  <c r="FL86" i="17"/>
  <c r="FX86" i="17"/>
  <c r="GJ86" i="17"/>
  <c r="GV86" i="17"/>
  <c r="HH86" i="17"/>
  <c r="HT86" i="17"/>
  <c r="AR86" i="17"/>
  <c r="BM86" i="17"/>
  <c r="CI86" i="17"/>
  <c r="DA86" i="17"/>
  <c r="DV86" i="17"/>
  <c r="ER86" i="17"/>
  <c r="FM86" i="17"/>
  <c r="GB86" i="17"/>
  <c r="GR86" i="17"/>
  <c r="HI86" i="17"/>
  <c r="HX86" i="17"/>
  <c r="AS86" i="17"/>
  <c r="BN86" i="17"/>
  <c r="CJ86" i="17"/>
  <c r="DE86" i="17"/>
  <c r="DX86" i="17"/>
  <c r="ES86" i="17"/>
  <c r="FN86" i="17"/>
  <c r="GC86" i="17"/>
  <c r="GS86" i="17"/>
  <c r="HJ86" i="17"/>
  <c r="HY86" i="17"/>
  <c r="AW86" i="17"/>
  <c r="BP86" i="17"/>
  <c r="CK86" i="17"/>
  <c r="DG86" i="17"/>
  <c r="DY86" i="17"/>
  <c r="ET86" i="17"/>
  <c r="FO86" i="17"/>
  <c r="GD86" i="17"/>
  <c r="GU86" i="17"/>
  <c r="HK86" i="17"/>
  <c r="HZ86" i="17"/>
  <c r="AY86" i="17"/>
  <c r="BQ86" i="17"/>
  <c r="CL86" i="17"/>
  <c r="DH86" i="17"/>
  <c r="EC86" i="17"/>
  <c r="EV86" i="17"/>
  <c r="FP86" i="17"/>
  <c r="GF86" i="17"/>
  <c r="GW86" i="17"/>
  <c r="HL86" i="17"/>
  <c r="AZ86" i="17"/>
  <c r="BU86" i="17"/>
  <c r="CN86" i="17"/>
  <c r="DI86" i="17"/>
  <c r="EE86" i="17"/>
  <c r="EW86" i="17"/>
  <c r="FQ86" i="17"/>
  <c r="GG86" i="17"/>
  <c r="GX86" i="17"/>
  <c r="HM86" i="17"/>
  <c r="BA86" i="17"/>
  <c r="BW86" i="17"/>
  <c r="CO86" i="17"/>
  <c r="DJ86" i="17"/>
  <c r="EF86" i="17"/>
  <c r="FA86" i="17"/>
  <c r="FR86" i="17"/>
  <c r="GI86" i="17"/>
  <c r="GY86" i="17"/>
  <c r="HN86" i="17"/>
  <c r="BB86" i="17"/>
  <c r="BX86" i="17"/>
  <c r="CS86" i="17"/>
  <c r="DL86" i="17"/>
  <c r="EG86" i="17"/>
  <c r="FC86" i="17"/>
  <c r="FT86" i="17"/>
  <c r="GK86" i="17"/>
  <c r="GZ86" i="17"/>
  <c r="HP86" i="17"/>
  <c r="AK86" i="17"/>
  <c r="BD86" i="17"/>
  <c r="BY86" i="17"/>
  <c r="CU86" i="17"/>
  <c r="DM86" i="17"/>
  <c r="EH86" i="17"/>
  <c r="FD86" i="17"/>
  <c r="FU86" i="17"/>
  <c r="GL86" i="17"/>
  <c r="HA86" i="17"/>
  <c r="HQ86" i="17"/>
  <c r="AM86" i="17"/>
  <c r="BE86" i="17"/>
  <c r="BZ86" i="17"/>
  <c r="CV86" i="17"/>
  <c r="DQ86" i="17"/>
  <c r="EJ86" i="17"/>
  <c r="FE86" i="17"/>
  <c r="FW86" i="17"/>
  <c r="GM86" i="17"/>
  <c r="HB86" i="17"/>
  <c r="HS86" i="17"/>
  <c r="AN86" i="17"/>
  <c r="BI86" i="17"/>
  <c r="CB86" i="17"/>
  <c r="CW86" i="17"/>
  <c r="DS86" i="17"/>
  <c r="EK86" i="17"/>
  <c r="FF86" i="17"/>
  <c r="FY86" i="17"/>
  <c r="GN86" i="17"/>
  <c r="HD86" i="17"/>
  <c r="HU86" i="17"/>
  <c r="AO86" i="17"/>
  <c r="BK86" i="17"/>
  <c r="CC86" i="17"/>
  <c r="CX86" i="17"/>
  <c r="DT86" i="17"/>
  <c r="EO86" i="17"/>
  <c r="FH86" i="17"/>
  <c r="FZ86" i="17"/>
  <c r="GO86" i="17"/>
  <c r="HE86" i="17"/>
  <c r="HV86" i="17"/>
  <c r="GP86" i="17"/>
  <c r="HG86" i="17"/>
  <c r="HW86" i="17"/>
  <c r="AP86" i="17"/>
  <c r="BL86" i="17"/>
  <c r="CG86" i="17"/>
  <c r="CZ86" i="17"/>
  <c r="DU86" i="17"/>
  <c r="EQ86" i="17"/>
  <c r="FI86" i="17"/>
  <c r="GA86" i="17"/>
  <c r="AU38" i="17"/>
  <c r="BG38" i="17"/>
  <c r="BS38" i="17"/>
  <c r="AL38" i="17"/>
  <c r="AX38" i="17"/>
  <c r="BJ38" i="17"/>
  <c r="BV38" i="17"/>
  <c r="AN38" i="17"/>
  <c r="BB38" i="17"/>
  <c r="BP38" i="17"/>
  <c r="CD38" i="17"/>
  <c r="CP38" i="17"/>
  <c r="DB38" i="17"/>
  <c r="DN38" i="17"/>
  <c r="DZ38" i="17"/>
  <c r="EL38" i="17"/>
  <c r="EX38" i="17"/>
  <c r="FJ38" i="17"/>
  <c r="FV38" i="17"/>
  <c r="GH38" i="17"/>
  <c r="GT38" i="17"/>
  <c r="HF38" i="17"/>
  <c r="HR38" i="17"/>
  <c r="AP38" i="17"/>
  <c r="BD38" i="17"/>
  <c r="BR38" i="17"/>
  <c r="CF38" i="17"/>
  <c r="CR38" i="17"/>
  <c r="DD38" i="17"/>
  <c r="DP38" i="17"/>
  <c r="EB38" i="17"/>
  <c r="EN38" i="17"/>
  <c r="EZ38" i="17"/>
  <c r="FL38" i="17"/>
  <c r="FX38" i="17"/>
  <c r="GJ38" i="17"/>
  <c r="GV38" i="17"/>
  <c r="HH38" i="17"/>
  <c r="HT38" i="17"/>
  <c r="AR38" i="17"/>
  <c r="BF38" i="17"/>
  <c r="BU38" i="17"/>
  <c r="CH38" i="17"/>
  <c r="CT38" i="17"/>
  <c r="DF38" i="17"/>
  <c r="DR38" i="17"/>
  <c r="ED38" i="17"/>
  <c r="EP38" i="17"/>
  <c r="FB38" i="17"/>
  <c r="FN38" i="17"/>
  <c r="FZ38" i="17"/>
  <c r="GL38" i="17"/>
  <c r="GX38" i="17"/>
  <c r="HJ38" i="17"/>
  <c r="HV38" i="17"/>
  <c r="AV38" i="17"/>
  <c r="BK38" i="17"/>
  <c r="BY38" i="17"/>
  <c r="CK38" i="17"/>
  <c r="CW38" i="17"/>
  <c r="DI38" i="17"/>
  <c r="DU38" i="17"/>
  <c r="EG38" i="17"/>
  <c r="ES38" i="17"/>
  <c r="FE38" i="17"/>
  <c r="FQ38" i="17"/>
  <c r="GC38" i="17"/>
  <c r="GO38" i="17"/>
  <c r="HA38" i="17"/>
  <c r="HM38" i="17"/>
  <c r="HY38" i="17"/>
  <c r="AW38" i="17"/>
  <c r="BL38" i="17"/>
  <c r="BZ38" i="17"/>
  <c r="CL38" i="17"/>
  <c r="CX38" i="17"/>
  <c r="DJ38" i="17"/>
  <c r="DV38" i="17"/>
  <c r="EH38" i="17"/>
  <c r="ET38" i="17"/>
  <c r="FF38" i="17"/>
  <c r="FR38" i="17"/>
  <c r="GD38" i="17"/>
  <c r="GP38" i="17"/>
  <c r="HB38" i="17"/>
  <c r="HN38" i="17"/>
  <c r="HZ38" i="17"/>
  <c r="AT38" i="17"/>
  <c r="BT38" i="17"/>
  <c r="CO38" i="17"/>
  <c r="DK38" i="17"/>
  <c r="EE38" i="17"/>
  <c r="EY38" i="17"/>
  <c r="FT38" i="17"/>
  <c r="GN38" i="17"/>
  <c r="HI38" i="17"/>
  <c r="AY38" i="17"/>
  <c r="BW38" i="17"/>
  <c r="CQ38" i="17"/>
  <c r="DL38" i="17"/>
  <c r="EF38" i="17"/>
  <c r="FA38" i="17"/>
  <c r="FU38" i="17"/>
  <c r="GQ38" i="17"/>
  <c r="HK38" i="17"/>
  <c r="AZ38" i="17"/>
  <c r="BX38" i="17"/>
  <c r="CS38" i="17"/>
  <c r="DM38" i="17"/>
  <c r="EI38" i="17"/>
  <c r="FC38" i="17"/>
  <c r="FW38" i="17"/>
  <c r="GR38" i="17"/>
  <c r="HL38" i="17"/>
  <c r="BA38" i="17"/>
  <c r="CA38" i="17"/>
  <c r="CU38" i="17"/>
  <c r="DO38" i="17"/>
  <c r="EJ38" i="17"/>
  <c r="FD38" i="17"/>
  <c r="FY38" i="17"/>
  <c r="GS38" i="17"/>
  <c r="HO38" i="17"/>
  <c r="BC38" i="17"/>
  <c r="CB38" i="17"/>
  <c r="CV38" i="17"/>
  <c r="DQ38" i="17"/>
  <c r="EK38" i="17"/>
  <c r="FG38" i="17"/>
  <c r="GA38" i="17"/>
  <c r="GU38" i="17"/>
  <c r="HP38" i="17"/>
  <c r="BE38" i="17"/>
  <c r="CC38" i="17"/>
  <c r="CY38" i="17"/>
  <c r="DS38" i="17"/>
  <c r="EM38" i="17"/>
  <c r="FH38" i="17"/>
  <c r="GB38" i="17"/>
  <c r="GW38" i="17"/>
  <c r="HQ38" i="17"/>
  <c r="BH38" i="17"/>
  <c r="CE38" i="17"/>
  <c r="CZ38" i="17"/>
  <c r="DT38" i="17"/>
  <c r="EO38" i="17"/>
  <c r="FI38" i="17"/>
  <c r="GE38" i="17"/>
  <c r="GY38" i="17"/>
  <c r="HS38" i="17"/>
  <c r="AK38" i="17"/>
  <c r="BI38" i="17"/>
  <c r="CG38" i="17"/>
  <c r="DA38" i="17"/>
  <c r="DW38" i="17"/>
  <c r="EQ38" i="17"/>
  <c r="FK38" i="17"/>
  <c r="GF38" i="17"/>
  <c r="GZ38" i="17"/>
  <c r="HU38" i="17"/>
  <c r="AM38" i="17"/>
  <c r="BM38" i="17"/>
  <c r="CI38" i="17"/>
  <c r="DC38" i="17"/>
  <c r="DX38" i="17"/>
  <c r="ER38" i="17"/>
  <c r="FM38" i="17"/>
  <c r="GG38" i="17"/>
  <c r="HC38" i="17"/>
  <c r="HW38" i="17"/>
  <c r="AO38" i="17"/>
  <c r="BN38" i="17"/>
  <c r="CJ38" i="17"/>
  <c r="DE38" i="17"/>
  <c r="DY38" i="17"/>
  <c r="EU38" i="17"/>
  <c r="FO38" i="17"/>
  <c r="GI38" i="17"/>
  <c r="HD38" i="17"/>
  <c r="HX38" i="17"/>
  <c r="AQ38" i="17"/>
  <c r="BO38" i="17"/>
  <c r="CM38" i="17"/>
  <c r="DG38" i="17"/>
  <c r="EA38" i="17"/>
  <c r="EV38" i="17"/>
  <c r="FP38" i="17"/>
  <c r="GK38" i="17"/>
  <c r="HE38" i="17"/>
  <c r="HG38" i="17"/>
  <c r="AS38" i="17"/>
  <c r="BQ38" i="17"/>
  <c r="CN38" i="17"/>
  <c r="DH38" i="17"/>
  <c r="EC38" i="17"/>
  <c r="EW38" i="17"/>
  <c r="FS38" i="17"/>
  <c r="GM38" i="17"/>
  <c r="AL47" i="17"/>
  <c r="AX47" i="17"/>
  <c r="BJ47" i="17"/>
  <c r="BV47" i="17"/>
  <c r="CH47" i="17"/>
  <c r="CT47" i="17"/>
  <c r="DF47" i="17"/>
  <c r="DR47" i="17"/>
  <c r="ED47" i="17"/>
  <c r="EP47" i="17"/>
  <c r="FB47" i="17"/>
  <c r="FN47" i="17"/>
  <c r="FZ47" i="17"/>
  <c r="GL47" i="17"/>
  <c r="GX47" i="17"/>
  <c r="HJ47" i="17"/>
  <c r="HV47" i="17"/>
  <c r="AO47" i="17"/>
  <c r="BA47" i="17"/>
  <c r="BM47" i="17"/>
  <c r="BY47" i="17"/>
  <c r="CK47" i="17"/>
  <c r="CW47" i="17"/>
  <c r="DI47" i="17"/>
  <c r="DU47" i="17"/>
  <c r="EG47" i="17"/>
  <c r="AQ47" i="17"/>
  <c r="BC47" i="17"/>
  <c r="BO47" i="17"/>
  <c r="CA47" i="17"/>
  <c r="CM47" i="17"/>
  <c r="CY47" i="17"/>
  <c r="DK47" i="17"/>
  <c r="DW47" i="17"/>
  <c r="EI47" i="17"/>
  <c r="EU47" i="17"/>
  <c r="FG47" i="17"/>
  <c r="FS47" i="17"/>
  <c r="GE47" i="17"/>
  <c r="GQ47" i="17"/>
  <c r="HC47" i="17"/>
  <c r="HO47" i="17"/>
  <c r="AZ47" i="17"/>
  <c r="BQ47" i="17"/>
  <c r="CF47" i="17"/>
  <c r="CV47" i="17"/>
  <c r="DM47" i="17"/>
  <c r="EB47" i="17"/>
  <c r="ER47" i="17"/>
  <c r="FF47" i="17"/>
  <c r="FU47" i="17"/>
  <c r="AN47" i="17"/>
  <c r="BE47" i="17"/>
  <c r="BT47" i="17"/>
  <c r="CJ47" i="17"/>
  <c r="DA47" i="17"/>
  <c r="DP47" i="17"/>
  <c r="AP47" i="17"/>
  <c r="BF47" i="17"/>
  <c r="BU47" i="17"/>
  <c r="CL47" i="17"/>
  <c r="DB47" i="17"/>
  <c r="DQ47" i="17"/>
  <c r="AR47" i="17"/>
  <c r="BG47" i="17"/>
  <c r="BW47" i="17"/>
  <c r="CN47" i="17"/>
  <c r="DC47" i="17"/>
  <c r="DS47" i="17"/>
  <c r="EJ47" i="17"/>
  <c r="EX47" i="17"/>
  <c r="FL47" i="17"/>
  <c r="GA47" i="17"/>
  <c r="GO47" i="17"/>
  <c r="HD47" i="17"/>
  <c r="HR47" i="17"/>
  <c r="AS47" i="17"/>
  <c r="BH47" i="17"/>
  <c r="BX47" i="17"/>
  <c r="CO47" i="17"/>
  <c r="DD47" i="17"/>
  <c r="DT47" i="17"/>
  <c r="EK47" i="17"/>
  <c r="EY47" i="17"/>
  <c r="FM47" i="17"/>
  <c r="AV47" i="17"/>
  <c r="BL47" i="17"/>
  <c r="CC47" i="17"/>
  <c r="CR47" i="17"/>
  <c r="DH47" i="17"/>
  <c r="DY47" i="17"/>
  <c r="EN47" i="17"/>
  <c r="FC47" i="17"/>
  <c r="FQ47" i="17"/>
  <c r="GF47" i="17"/>
  <c r="GT47" i="17"/>
  <c r="HH47" i="17"/>
  <c r="HW47" i="17"/>
  <c r="AW47" i="17"/>
  <c r="BN47" i="17"/>
  <c r="CD47" i="17"/>
  <c r="CS47" i="17"/>
  <c r="DJ47" i="17"/>
  <c r="DZ47" i="17"/>
  <c r="EO47" i="17"/>
  <c r="FD47" i="17"/>
  <c r="FR47" i="17"/>
  <c r="GG47" i="17"/>
  <c r="GU47" i="17"/>
  <c r="HI47" i="17"/>
  <c r="HX47" i="17"/>
  <c r="AM47" i="17"/>
  <c r="CB47" i="17"/>
  <c r="DN47" i="17"/>
  <c r="ES47" i="17"/>
  <c r="FP47" i="17"/>
  <c r="GK47" i="17"/>
  <c r="HE47" i="17"/>
  <c r="HY47" i="17"/>
  <c r="AT47" i="17"/>
  <c r="CE47" i="17"/>
  <c r="DO47" i="17"/>
  <c r="ET47" i="17"/>
  <c r="FT47" i="17"/>
  <c r="GM47" i="17"/>
  <c r="HF47" i="17"/>
  <c r="HZ47" i="17"/>
  <c r="AU47" i="17"/>
  <c r="CG47" i="17"/>
  <c r="DV47" i="17"/>
  <c r="EV47" i="17"/>
  <c r="FV47" i="17"/>
  <c r="GN47" i="17"/>
  <c r="HG47" i="17"/>
  <c r="AY47" i="17"/>
  <c r="CI47" i="17"/>
  <c r="DX47" i="17"/>
  <c r="EW47" i="17"/>
  <c r="FW47" i="17"/>
  <c r="GP47" i="17"/>
  <c r="HK47" i="17"/>
  <c r="BB47" i="17"/>
  <c r="CP47" i="17"/>
  <c r="EA47" i="17"/>
  <c r="EZ47" i="17"/>
  <c r="FX47" i="17"/>
  <c r="GR47" i="17"/>
  <c r="HL47" i="17"/>
  <c r="BD47" i="17"/>
  <c r="CQ47" i="17"/>
  <c r="EC47" i="17"/>
  <c r="FA47" i="17"/>
  <c r="FY47" i="17"/>
  <c r="GS47" i="17"/>
  <c r="HM47" i="17"/>
  <c r="BI47" i="17"/>
  <c r="CU47" i="17"/>
  <c r="EE47" i="17"/>
  <c r="FE47" i="17"/>
  <c r="GB47" i="17"/>
  <c r="GV47" i="17"/>
  <c r="HN47" i="17"/>
  <c r="BK47" i="17"/>
  <c r="CX47" i="17"/>
  <c r="EF47" i="17"/>
  <c r="FH47" i="17"/>
  <c r="GC47" i="17"/>
  <c r="GW47" i="17"/>
  <c r="HP47" i="17"/>
  <c r="BP47" i="17"/>
  <c r="CZ47" i="17"/>
  <c r="EH47" i="17"/>
  <c r="FI47" i="17"/>
  <c r="GD47" i="17"/>
  <c r="GY47" i="17"/>
  <c r="HQ47" i="17"/>
  <c r="BR47" i="17"/>
  <c r="DE47" i="17"/>
  <c r="EL47" i="17"/>
  <c r="FJ47" i="17"/>
  <c r="GH47" i="17"/>
  <c r="GZ47" i="17"/>
  <c r="HS47" i="17"/>
  <c r="BS47" i="17"/>
  <c r="DG47" i="17"/>
  <c r="EM47" i="17"/>
  <c r="FK47" i="17"/>
  <c r="GI47" i="17"/>
  <c r="HA47" i="17"/>
  <c r="HT47" i="17"/>
  <c r="AK47" i="17"/>
  <c r="BZ47" i="17"/>
  <c r="DL47" i="17"/>
  <c r="EQ47" i="17"/>
  <c r="FO47" i="17"/>
  <c r="GJ47" i="17"/>
  <c r="HB47" i="17"/>
  <c r="HU47" i="17"/>
  <c r="AP98" i="17"/>
  <c r="BB98" i="17"/>
  <c r="BN98" i="17"/>
  <c r="BZ98" i="17"/>
  <c r="CL98" i="17"/>
  <c r="CX98" i="17"/>
  <c r="DJ98" i="17"/>
  <c r="DV98" i="17"/>
  <c r="AV98" i="17"/>
  <c r="BH98" i="17"/>
  <c r="BT98" i="17"/>
  <c r="CF98" i="17"/>
  <c r="CR98" i="17"/>
  <c r="DD98" i="17"/>
  <c r="DP98" i="17"/>
  <c r="EB98" i="17"/>
  <c r="EN98" i="17"/>
  <c r="EZ98" i="17"/>
  <c r="FL98" i="17"/>
  <c r="FX98" i="17"/>
  <c r="GJ98" i="17"/>
  <c r="GV98" i="17"/>
  <c r="HH98" i="17"/>
  <c r="HT98" i="17"/>
  <c r="AK98" i="17"/>
  <c r="AW98" i="17"/>
  <c r="BI98" i="17"/>
  <c r="BU98" i="17"/>
  <c r="CG98" i="17"/>
  <c r="CS98" i="17"/>
  <c r="DE98" i="17"/>
  <c r="DQ98" i="17"/>
  <c r="AM98" i="17"/>
  <c r="AY98" i="17"/>
  <c r="BK98" i="17"/>
  <c r="BW98" i="17"/>
  <c r="CI98" i="17"/>
  <c r="CU98" i="17"/>
  <c r="DG98" i="17"/>
  <c r="DS98" i="17"/>
  <c r="EE98" i="17"/>
  <c r="EQ98" i="17"/>
  <c r="FC98" i="17"/>
  <c r="FO98" i="17"/>
  <c r="GA98" i="17"/>
  <c r="GM98" i="17"/>
  <c r="GY98" i="17"/>
  <c r="HK98" i="17"/>
  <c r="HW98" i="17"/>
  <c r="AN98" i="17"/>
  <c r="AZ98" i="17"/>
  <c r="BL98" i="17"/>
  <c r="BX98" i="17"/>
  <c r="CJ98" i="17"/>
  <c r="CV98" i="17"/>
  <c r="DH98" i="17"/>
  <c r="DT98" i="17"/>
  <c r="EF98" i="17"/>
  <c r="ER98" i="17"/>
  <c r="FD98" i="17"/>
  <c r="FP98" i="17"/>
  <c r="GB98" i="17"/>
  <c r="GN98" i="17"/>
  <c r="GZ98" i="17"/>
  <c r="HL98" i="17"/>
  <c r="HX98" i="17"/>
  <c r="AR98" i="17"/>
  <c r="BM98" i="17"/>
  <c r="CE98" i="17"/>
  <c r="DA98" i="17"/>
  <c r="DW98" i="17"/>
  <c r="EL98" i="17"/>
  <c r="FB98" i="17"/>
  <c r="FS98" i="17"/>
  <c r="GH98" i="17"/>
  <c r="GX98" i="17"/>
  <c r="HO98" i="17"/>
  <c r="AS98" i="17"/>
  <c r="BO98" i="17"/>
  <c r="CH98" i="17"/>
  <c r="DB98" i="17"/>
  <c r="DX98" i="17"/>
  <c r="EM98" i="17"/>
  <c r="FE98" i="17"/>
  <c r="FT98" i="17"/>
  <c r="GI98" i="17"/>
  <c r="HA98" i="17"/>
  <c r="HP98" i="17"/>
  <c r="AT98" i="17"/>
  <c r="BP98" i="17"/>
  <c r="CK98" i="17"/>
  <c r="DC98" i="17"/>
  <c r="DY98" i="17"/>
  <c r="EO98" i="17"/>
  <c r="FF98" i="17"/>
  <c r="FU98" i="17"/>
  <c r="GK98" i="17"/>
  <c r="HB98" i="17"/>
  <c r="HQ98" i="17"/>
  <c r="AU98" i="17"/>
  <c r="BQ98" i="17"/>
  <c r="CM98" i="17"/>
  <c r="DF98" i="17"/>
  <c r="DZ98" i="17"/>
  <c r="EP98" i="17"/>
  <c r="FG98" i="17"/>
  <c r="FV98" i="17"/>
  <c r="GL98" i="17"/>
  <c r="HC98" i="17"/>
  <c r="HR98" i="17"/>
  <c r="AX98" i="17"/>
  <c r="BR98" i="17"/>
  <c r="CN98" i="17"/>
  <c r="DI98" i="17"/>
  <c r="EA98" i="17"/>
  <c r="ES98" i="17"/>
  <c r="FH98" i="17"/>
  <c r="FW98" i="17"/>
  <c r="GO98" i="17"/>
  <c r="HD98" i="17"/>
  <c r="HS98" i="17"/>
  <c r="BA98" i="17"/>
  <c r="BS98" i="17"/>
  <c r="CO98" i="17"/>
  <c r="DK98" i="17"/>
  <c r="EC98" i="17"/>
  <c r="ET98" i="17"/>
  <c r="FI98" i="17"/>
  <c r="FY98" i="17"/>
  <c r="GP98" i="17"/>
  <c r="HE98" i="17"/>
  <c r="HU98" i="17"/>
  <c r="GW98" i="17"/>
  <c r="BC98" i="17"/>
  <c r="BV98" i="17"/>
  <c r="CP98" i="17"/>
  <c r="DL98" i="17"/>
  <c r="ED98" i="17"/>
  <c r="EU98" i="17"/>
  <c r="FJ98" i="17"/>
  <c r="FZ98" i="17"/>
  <c r="GQ98" i="17"/>
  <c r="HF98" i="17"/>
  <c r="HV98" i="17"/>
  <c r="BD98" i="17"/>
  <c r="BY98" i="17"/>
  <c r="CQ98" i="17"/>
  <c r="DM98" i="17"/>
  <c r="EG98" i="17"/>
  <c r="EV98" i="17"/>
  <c r="FK98" i="17"/>
  <c r="GC98" i="17"/>
  <c r="GR98" i="17"/>
  <c r="HG98" i="17"/>
  <c r="HY98" i="17"/>
  <c r="FA98" i="17"/>
  <c r="BE98" i="17"/>
  <c r="CA98" i="17"/>
  <c r="CT98" i="17"/>
  <c r="DN98" i="17"/>
  <c r="EH98" i="17"/>
  <c r="EW98" i="17"/>
  <c r="FM98" i="17"/>
  <c r="GD98" i="17"/>
  <c r="GS98" i="17"/>
  <c r="HI98" i="17"/>
  <c r="HZ98" i="17"/>
  <c r="AQ98" i="17"/>
  <c r="AL98" i="17"/>
  <c r="BF98" i="17"/>
  <c r="CB98" i="17"/>
  <c r="CW98" i="17"/>
  <c r="DO98" i="17"/>
  <c r="EI98" i="17"/>
  <c r="EX98" i="17"/>
  <c r="FN98" i="17"/>
  <c r="GE98" i="17"/>
  <c r="GT98" i="17"/>
  <c r="HJ98" i="17"/>
  <c r="BJ98" i="17"/>
  <c r="CZ98" i="17"/>
  <c r="EK98" i="17"/>
  <c r="GG98" i="17"/>
  <c r="HN98" i="17"/>
  <c r="AO98" i="17"/>
  <c r="BG98" i="17"/>
  <c r="CC98" i="17"/>
  <c r="CY98" i="17"/>
  <c r="DR98" i="17"/>
  <c r="EJ98" i="17"/>
  <c r="EY98" i="17"/>
  <c r="FQ98" i="17"/>
  <c r="GF98" i="17"/>
  <c r="GU98" i="17"/>
  <c r="HM98" i="17"/>
  <c r="CD98" i="17"/>
  <c r="DU98" i="17"/>
  <c r="FR98" i="17"/>
  <c r="AM59" i="17"/>
  <c r="AY59" i="17"/>
  <c r="BK59" i="17"/>
  <c r="BW59" i="17"/>
  <c r="CI59" i="17"/>
  <c r="CU59" i="17"/>
  <c r="DG59" i="17"/>
  <c r="DS59" i="17"/>
  <c r="EE59" i="17"/>
  <c r="EQ59" i="17"/>
  <c r="FC59" i="17"/>
  <c r="FO59" i="17"/>
  <c r="GA59" i="17"/>
  <c r="GM59" i="17"/>
  <c r="GY59" i="17"/>
  <c r="HK59" i="17"/>
  <c r="HW59" i="17"/>
  <c r="AS59" i="17"/>
  <c r="BE59" i="17"/>
  <c r="BQ59" i="17"/>
  <c r="CC59" i="17"/>
  <c r="CO59" i="17"/>
  <c r="DA59" i="17"/>
  <c r="DM59" i="17"/>
  <c r="DY59" i="17"/>
  <c r="EK59" i="17"/>
  <c r="EW59" i="17"/>
  <c r="FI59" i="17"/>
  <c r="FU59" i="17"/>
  <c r="GG59" i="17"/>
  <c r="GS59" i="17"/>
  <c r="HE59" i="17"/>
  <c r="HQ59" i="17"/>
  <c r="AT59" i="17"/>
  <c r="BF59" i="17"/>
  <c r="BR59" i="17"/>
  <c r="CD59" i="17"/>
  <c r="CP59" i="17"/>
  <c r="DB59" i="17"/>
  <c r="DN59" i="17"/>
  <c r="DZ59" i="17"/>
  <c r="EL59" i="17"/>
  <c r="EX59" i="17"/>
  <c r="FJ59" i="17"/>
  <c r="FV59" i="17"/>
  <c r="GH59" i="17"/>
  <c r="GT59" i="17"/>
  <c r="HF59" i="17"/>
  <c r="HR59" i="17"/>
  <c r="AU59" i="17"/>
  <c r="BG59" i="17"/>
  <c r="BS59" i="17"/>
  <c r="CE59" i="17"/>
  <c r="CQ59" i="17"/>
  <c r="DC59" i="17"/>
  <c r="DO59" i="17"/>
  <c r="EA59" i="17"/>
  <c r="EM59" i="17"/>
  <c r="EY59" i="17"/>
  <c r="FK59" i="17"/>
  <c r="FW59" i="17"/>
  <c r="GI59" i="17"/>
  <c r="GU59" i="17"/>
  <c r="HG59" i="17"/>
  <c r="HS59" i="17"/>
  <c r="AV59" i="17"/>
  <c r="BH59" i="17"/>
  <c r="BT59" i="17"/>
  <c r="CF59" i="17"/>
  <c r="CR59" i="17"/>
  <c r="DD59" i="17"/>
  <c r="DP59" i="17"/>
  <c r="EB59" i="17"/>
  <c r="EN59" i="17"/>
  <c r="EZ59" i="17"/>
  <c r="FL59" i="17"/>
  <c r="FX59" i="17"/>
  <c r="GJ59" i="17"/>
  <c r="GV59" i="17"/>
  <c r="HH59" i="17"/>
  <c r="HT59" i="17"/>
  <c r="BA59" i="17"/>
  <c r="BV59" i="17"/>
  <c r="CN59" i="17"/>
  <c r="DJ59" i="17"/>
  <c r="EF59" i="17"/>
  <c r="FA59" i="17"/>
  <c r="FS59" i="17"/>
  <c r="GO59" i="17"/>
  <c r="HJ59" i="17"/>
  <c r="BB59" i="17"/>
  <c r="BX59" i="17"/>
  <c r="CS59" i="17"/>
  <c r="DK59" i="17"/>
  <c r="EG59" i="17"/>
  <c r="FB59" i="17"/>
  <c r="FT59" i="17"/>
  <c r="GP59" i="17"/>
  <c r="HL59" i="17"/>
  <c r="AK59" i="17"/>
  <c r="BC59" i="17"/>
  <c r="BY59" i="17"/>
  <c r="CT59" i="17"/>
  <c r="DL59" i="17"/>
  <c r="EH59" i="17"/>
  <c r="FD59" i="17"/>
  <c r="FY59" i="17"/>
  <c r="GQ59" i="17"/>
  <c r="HM59" i="17"/>
  <c r="AL59" i="17"/>
  <c r="BD59" i="17"/>
  <c r="BZ59" i="17"/>
  <c r="CV59" i="17"/>
  <c r="DQ59" i="17"/>
  <c r="EI59" i="17"/>
  <c r="FE59" i="17"/>
  <c r="FZ59" i="17"/>
  <c r="GR59" i="17"/>
  <c r="HN59" i="17"/>
  <c r="AN59" i="17"/>
  <c r="BI59" i="17"/>
  <c r="CA59" i="17"/>
  <c r="CW59" i="17"/>
  <c r="DR59" i="17"/>
  <c r="EJ59" i="17"/>
  <c r="FF59" i="17"/>
  <c r="GB59" i="17"/>
  <c r="GW59" i="17"/>
  <c r="HO59" i="17"/>
  <c r="AO59" i="17"/>
  <c r="BJ59" i="17"/>
  <c r="CB59" i="17"/>
  <c r="CX59" i="17"/>
  <c r="DT59" i="17"/>
  <c r="EO59" i="17"/>
  <c r="FG59" i="17"/>
  <c r="GC59" i="17"/>
  <c r="GX59" i="17"/>
  <c r="HP59" i="17"/>
  <c r="AP59" i="17"/>
  <c r="BL59" i="17"/>
  <c r="CG59" i="17"/>
  <c r="CY59" i="17"/>
  <c r="DU59" i="17"/>
  <c r="EP59" i="17"/>
  <c r="FH59" i="17"/>
  <c r="GD59" i="17"/>
  <c r="GZ59" i="17"/>
  <c r="HU59" i="17"/>
  <c r="AQ59" i="17"/>
  <c r="BM59" i="17"/>
  <c r="CH59" i="17"/>
  <c r="CZ59" i="17"/>
  <c r="DV59" i="17"/>
  <c r="ER59" i="17"/>
  <c r="FM59" i="17"/>
  <c r="GE59" i="17"/>
  <c r="HA59" i="17"/>
  <c r="HV59" i="17"/>
  <c r="AR59" i="17"/>
  <c r="BN59" i="17"/>
  <c r="CJ59" i="17"/>
  <c r="DE59" i="17"/>
  <c r="DW59" i="17"/>
  <c r="ES59" i="17"/>
  <c r="FN59" i="17"/>
  <c r="GF59" i="17"/>
  <c r="HB59" i="17"/>
  <c r="HX59" i="17"/>
  <c r="AW59" i="17"/>
  <c r="BO59" i="17"/>
  <c r="CK59" i="17"/>
  <c r="DF59" i="17"/>
  <c r="DX59" i="17"/>
  <c r="ET59" i="17"/>
  <c r="FP59" i="17"/>
  <c r="GK59" i="17"/>
  <c r="HC59" i="17"/>
  <c r="HY59" i="17"/>
  <c r="AX59" i="17"/>
  <c r="BP59" i="17"/>
  <c r="CL59" i="17"/>
  <c r="DH59" i="17"/>
  <c r="EC59" i="17"/>
  <c r="EU59" i="17"/>
  <c r="FQ59" i="17"/>
  <c r="GL59" i="17"/>
  <c r="HD59" i="17"/>
  <c r="HZ59" i="17"/>
  <c r="FR59" i="17"/>
  <c r="GN59" i="17"/>
  <c r="HI59" i="17"/>
  <c r="AZ59" i="17"/>
  <c r="BU59" i="17"/>
  <c r="CM59" i="17"/>
  <c r="DI59" i="17"/>
  <c r="ED59" i="17"/>
  <c r="EV59" i="17"/>
  <c r="AO71" i="17"/>
  <c r="BA71" i="17"/>
  <c r="BM71" i="17"/>
  <c r="BY71" i="17"/>
  <c r="CK71" i="17"/>
  <c r="CW71" i="17"/>
  <c r="DI71" i="17"/>
  <c r="DU71" i="17"/>
  <c r="EG71" i="17"/>
  <c r="ES71" i="17"/>
  <c r="FE71" i="17"/>
  <c r="FQ71" i="17"/>
  <c r="GC71" i="17"/>
  <c r="GO71" i="17"/>
  <c r="HA71" i="17"/>
  <c r="HM71" i="17"/>
  <c r="HY71" i="17"/>
  <c r="AP71" i="17"/>
  <c r="BB71" i="17"/>
  <c r="BN71" i="17"/>
  <c r="AQ71" i="17"/>
  <c r="BC71" i="17"/>
  <c r="BO71" i="17"/>
  <c r="AS71" i="17"/>
  <c r="BE71" i="17"/>
  <c r="BQ71" i="17"/>
  <c r="CC71" i="17"/>
  <c r="CO71" i="17"/>
  <c r="DA71" i="17"/>
  <c r="DM71" i="17"/>
  <c r="DY71" i="17"/>
  <c r="EK71" i="17"/>
  <c r="EW71" i="17"/>
  <c r="FI71" i="17"/>
  <c r="FU71" i="17"/>
  <c r="GG71" i="17"/>
  <c r="GS71" i="17"/>
  <c r="HE71" i="17"/>
  <c r="HQ71" i="17"/>
  <c r="AT71" i="17"/>
  <c r="BF71" i="17"/>
  <c r="BR71" i="17"/>
  <c r="AU71" i="17"/>
  <c r="BG71" i="17"/>
  <c r="AV71" i="17"/>
  <c r="BH71" i="17"/>
  <c r="BT71" i="17"/>
  <c r="CF71" i="17"/>
  <c r="CR71" i="17"/>
  <c r="DD71" i="17"/>
  <c r="DP71" i="17"/>
  <c r="EB71" i="17"/>
  <c r="EN71" i="17"/>
  <c r="EZ71" i="17"/>
  <c r="FL71" i="17"/>
  <c r="FX71" i="17"/>
  <c r="GJ71" i="17"/>
  <c r="GV71" i="17"/>
  <c r="HH71" i="17"/>
  <c r="HT71" i="17"/>
  <c r="AK71" i="17"/>
  <c r="AW71" i="17"/>
  <c r="BI71" i="17"/>
  <c r="BU71" i="17"/>
  <c r="CG71" i="17"/>
  <c r="CS71" i="17"/>
  <c r="DE71" i="17"/>
  <c r="DQ71" i="17"/>
  <c r="EC71" i="17"/>
  <c r="EO71" i="17"/>
  <c r="FA71" i="17"/>
  <c r="FM71" i="17"/>
  <c r="FY71" i="17"/>
  <c r="GK71" i="17"/>
  <c r="GW71" i="17"/>
  <c r="HI71" i="17"/>
  <c r="HU71" i="17"/>
  <c r="AL71" i="17"/>
  <c r="AX71" i="17"/>
  <c r="BJ71" i="17"/>
  <c r="BV71" i="17"/>
  <c r="CH71" i="17"/>
  <c r="CT71" i="17"/>
  <c r="DF71" i="17"/>
  <c r="DR71" i="17"/>
  <c r="ED71" i="17"/>
  <c r="EP71" i="17"/>
  <c r="FB71" i="17"/>
  <c r="FN71" i="17"/>
  <c r="FZ71" i="17"/>
  <c r="GL71" i="17"/>
  <c r="GX71" i="17"/>
  <c r="HJ71" i="17"/>
  <c r="HV71" i="17"/>
  <c r="AM71" i="17"/>
  <c r="AY71" i="17"/>
  <c r="BK71" i="17"/>
  <c r="BW71" i="17"/>
  <c r="CI71" i="17"/>
  <c r="CU71" i="17"/>
  <c r="DG71" i="17"/>
  <c r="DS71" i="17"/>
  <c r="EE71" i="17"/>
  <c r="EQ71" i="17"/>
  <c r="FC71" i="17"/>
  <c r="FO71" i="17"/>
  <c r="GA71" i="17"/>
  <c r="GM71" i="17"/>
  <c r="GY71" i="17"/>
  <c r="HK71" i="17"/>
  <c r="HW71" i="17"/>
  <c r="BS71" i="17"/>
  <c r="CQ71" i="17"/>
  <c r="DO71" i="17"/>
  <c r="EM71" i="17"/>
  <c r="FK71" i="17"/>
  <c r="GI71" i="17"/>
  <c r="HG71" i="17"/>
  <c r="BX71" i="17"/>
  <c r="CV71" i="17"/>
  <c r="DT71" i="17"/>
  <c r="ER71" i="17"/>
  <c r="FP71" i="17"/>
  <c r="GN71" i="17"/>
  <c r="HL71" i="17"/>
  <c r="BZ71" i="17"/>
  <c r="CX71" i="17"/>
  <c r="DV71" i="17"/>
  <c r="ET71" i="17"/>
  <c r="FR71" i="17"/>
  <c r="GP71" i="17"/>
  <c r="HN71" i="17"/>
  <c r="CA71" i="17"/>
  <c r="CY71" i="17"/>
  <c r="DW71" i="17"/>
  <c r="EU71" i="17"/>
  <c r="FS71" i="17"/>
  <c r="GQ71" i="17"/>
  <c r="HO71" i="17"/>
  <c r="CB71" i="17"/>
  <c r="CZ71" i="17"/>
  <c r="DX71" i="17"/>
  <c r="EV71" i="17"/>
  <c r="FT71" i="17"/>
  <c r="GR71" i="17"/>
  <c r="HP71" i="17"/>
  <c r="CD71" i="17"/>
  <c r="DB71" i="17"/>
  <c r="DZ71" i="17"/>
  <c r="EX71" i="17"/>
  <c r="FV71" i="17"/>
  <c r="GT71" i="17"/>
  <c r="HR71" i="17"/>
  <c r="AN71" i="17"/>
  <c r="CE71" i="17"/>
  <c r="DC71" i="17"/>
  <c r="EA71" i="17"/>
  <c r="EY71" i="17"/>
  <c r="FW71" i="17"/>
  <c r="GU71" i="17"/>
  <c r="HS71" i="17"/>
  <c r="AR71" i="17"/>
  <c r="CJ71" i="17"/>
  <c r="DH71" i="17"/>
  <c r="EF71" i="17"/>
  <c r="FD71" i="17"/>
  <c r="GB71" i="17"/>
  <c r="GZ71" i="17"/>
  <c r="HX71" i="17"/>
  <c r="AZ71" i="17"/>
  <c r="CL71" i="17"/>
  <c r="DJ71" i="17"/>
  <c r="EH71" i="17"/>
  <c r="FF71" i="17"/>
  <c r="GD71" i="17"/>
  <c r="HB71" i="17"/>
  <c r="HZ71" i="17"/>
  <c r="BL71" i="17"/>
  <c r="CN71" i="17"/>
  <c r="DL71" i="17"/>
  <c r="EJ71" i="17"/>
  <c r="FH71" i="17"/>
  <c r="GF71" i="17"/>
  <c r="HD71" i="17"/>
  <c r="BP71" i="17"/>
  <c r="CP71" i="17"/>
  <c r="DN71" i="17"/>
  <c r="EL71" i="17"/>
  <c r="FJ71" i="17"/>
  <c r="GH71" i="17"/>
  <c r="HF71" i="17"/>
  <c r="BD71" i="17"/>
  <c r="CM71" i="17"/>
  <c r="DK71" i="17"/>
  <c r="EI71" i="17"/>
  <c r="FG71" i="17"/>
  <c r="GE71" i="17"/>
  <c r="HC71" i="17"/>
  <c r="AU83" i="17"/>
  <c r="BG83" i="17"/>
  <c r="BS83" i="17"/>
  <c r="CE83" i="17"/>
  <c r="CQ83" i="17"/>
  <c r="DC83" i="17"/>
  <c r="DO83" i="17"/>
  <c r="EA83" i="17"/>
  <c r="EM83" i="17"/>
  <c r="EY83" i="17"/>
  <c r="FK83" i="17"/>
  <c r="FW83" i="17"/>
  <c r="GI83" i="17"/>
  <c r="GU83" i="17"/>
  <c r="HG83" i="17"/>
  <c r="HS83" i="17"/>
  <c r="AM83" i="17"/>
  <c r="AY83" i="17"/>
  <c r="BK83" i="17"/>
  <c r="BW83" i="17"/>
  <c r="CI83" i="17"/>
  <c r="CU83" i="17"/>
  <c r="DG83" i="17"/>
  <c r="DS83" i="17"/>
  <c r="EE83" i="17"/>
  <c r="EQ83" i="17"/>
  <c r="FC83" i="17"/>
  <c r="FO83" i="17"/>
  <c r="AN83" i="17"/>
  <c r="AZ83" i="17"/>
  <c r="BL83" i="17"/>
  <c r="BX83" i="17"/>
  <c r="CJ83" i="17"/>
  <c r="CV83" i="17"/>
  <c r="DH83" i="17"/>
  <c r="DT83" i="17"/>
  <c r="EF83" i="17"/>
  <c r="ER83" i="17"/>
  <c r="FD83" i="17"/>
  <c r="FP83" i="17"/>
  <c r="GB83" i="17"/>
  <c r="GN83" i="17"/>
  <c r="GZ83" i="17"/>
  <c r="HL83" i="17"/>
  <c r="HX83" i="17"/>
  <c r="AQ83" i="17"/>
  <c r="BC83" i="17"/>
  <c r="BO83" i="17"/>
  <c r="CA83" i="17"/>
  <c r="CM83" i="17"/>
  <c r="CY83" i="17"/>
  <c r="DK83" i="17"/>
  <c r="DW83" i="17"/>
  <c r="EI83" i="17"/>
  <c r="EU83" i="17"/>
  <c r="FG83" i="17"/>
  <c r="FS83" i="17"/>
  <c r="GE83" i="17"/>
  <c r="GQ83" i="17"/>
  <c r="HC83" i="17"/>
  <c r="HO83" i="17"/>
  <c r="AR83" i="17"/>
  <c r="BD83" i="17"/>
  <c r="BP83" i="17"/>
  <c r="CB83" i="17"/>
  <c r="CN83" i="17"/>
  <c r="CZ83" i="17"/>
  <c r="DL83" i="17"/>
  <c r="DX83" i="17"/>
  <c r="EJ83" i="17"/>
  <c r="EV83" i="17"/>
  <c r="FH83" i="17"/>
  <c r="FT83" i="17"/>
  <c r="GF83" i="17"/>
  <c r="GR83" i="17"/>
  <c r="HD83" i="17"/>
  <c r="HP83" i="17"/>
  <c r="AS83" i="17"/>
  <c r="BE83" i="17"/>
  <c r="BQ83" i="17"/>
  <c r="CC83" i="17"/>
  <c r="CO83" i="17"/>
  <c r="DA83" i="17"/>
  <c r="DM83" i="17"/>
  <c r="DY83" i="17"/>
  <c r="EK83" i="17"/>
  <c r="EW83" i="17"/>
  <c r="FI83" i="17"/>
  <c r="FU83" i="17"/>
  <c r="GG83" i="17"/>
  <c r="GS83" i="17"/>
  <c r="HE83" i="17"/>
  <c r="HQ83" i="17"/>
  <c r="AV83" i="17"/>
  <c r="BT83" i="17"/>
  <c r="CR83" i="17"/>
  <c r="DP83" i="17"/>
  <c r="EN83" i="17"/>
  <c r="FL83" i="17"/>
  <c r="GH83" i="17"/>
  <c r="HA83" i="17"/>
  <c r="HV83" i="17"/>
  <c r="AW83" i="17"/>
  <c r="BU83" i="17"/>
  <c r="CS83" i="17"/>
  <c r="DQ83" i="17"/>
  <c r="EO83" i="17"/>
  <c r="FM83" i="17"/>
  <c r="GJ83" i="17"/>
  <c r="HB83" i="17"/>
  <c r="HW83" i="17"/>
  <c r="AX83" i="17"/>
  <c r="BV83" i="17"/>
  <c r="CT83" i="17"/>
  <c r="DR83" i="17"/>
  <c r="EP83" i="17"/>
  <c r="FN83" i="17"/>
  <c r="GK83" i="17"/>
  <c r="HF83" i="17"/>
  <c r="HY83" i="17"/>
  <c r="BA83" i="17"/>
  <c r="BY83" i="17"/>
  <c r="CW83" i="17"/>
  <c r="DU83" i="17"/>
  <c r="ES83" i="17"/>
  <c r="FQ83" i="17"/>
  <c r="GL83" i="17"/>
  <c r="HH83" i="17"/>
  <c r="HZ83" i="17"/>
  <c r="BB83" i="17"/>
  <c r="BZ83" i="17"/>
  <c r="CX83" i="17"/>
  <c r="DV83" i="17"/>
  <c r="ET83" i="17"/>
  <c r="FR83" i="17"/>
  <c r="GM83" i="17"/>
  <c r="HI83" i="17"/>
  <c r="BF83" i="17"/>
  <c r="CD83" i="17"/>
  <c r="DB83" i="17"/>
  <c r="DZ83" i="17"/>
  <c r="EX83" i="17"/>
  <c r="FV83" i="17"/>
  <c r="GO83" i="17"/>
  <c r="HJ83" i="17"/>
  <c r="BH83" i="17"/>
  <c r="CF83" i="17"/>
  <c r="DD83" i="17"/>
  <c r="EB83" i="17"/>
  <c r="EZ83" i="17"/>
  <c r="FX83" i="17"/>
  <c r="GP83" i="17"/>
  <c r="HK83" i="17"/>
  <c r="AK83" i="17"/>
  <c r="BI83" i="17"/>
  <c r="CG83" i="17"/>
  <c r="DE83" i="17"/>
  <c r="EC83" i="17"/>
  <c r="FA83" i="17"/>
  <c r="FY83" i="17"/>
  <c r="GT83" i="17"/>
  <c r="HM83" i="17"/>
  <c r="AL83" i="17"/>
  <c r="BJ83" i="17"/>
  <c r="CH83" i="17"/>
  <c r="DF83" i="17"/>
  <c r="ED83" i="17"/>
  <c r="FB83" i="17"/>
  <c r="FZ83" i="17"/>
  <c r="GV83" i="17"/>
  <c r="HN83" i="17"/>
  <c r="AO83" i="17"/>
  <c r="BM83" i="17"/>
  <c r="CK83" i="17"/>
  <c r="DI83" i="17"/>
  <c r="EG83" i="17"/>
  <c r="FE83" i="17"/>
  <c r="GA83" i="17"/>
  <c r="GW83" i="17"/>
  <c r="HR83" i="17"/>
  <c r="AP83" i="17"/>
  <c r="BN83" i="17"/>
  <c r="CL83" i="17"/>
  <c r="DJ83" i="17"/>
  <c r="EH83" i="17"/>
  <c r="FF83" i="17"/>
  <c r="GC83" i="17"/>
  <c r="GX83" i="17"/>
  <c r="HT83" i="17"/>
  <c r="AT83" i="17"/>
  <c r="BR83" i="17"/>
  <c r="CP83" i="17"/>
  <c r="DN83" i="17"/>
  <c r="EL83" i="17"/>
  <c r="FJ83" i="17"/>
  <c r="GD83" i="17"/>
  <c r="GY83" i="17"/>
  <c r="HU83" i="17"/>
  <c r="AM95" i="17"/>
  <c r="AY95" i="17"/>
  <c r="BK95" i="17"/>
  <c r="BW95" i="17"/>
  <c r="CI95" i="17"/>
  <c r="CU95" i="17"/>
  <c r="DG95" i="17"/>
  <c r="DS95" i="17"/>
  <c r="EE95" i="17"/>
  <c r="EQ95" i="17"/>
  <c r="FC95" i="17"/>
  <c r="FO95" i="17"/>
  <c r="GA95" i="17"/>
  <c r="GM95" i="17"/>
  <c r="GY95" i="17"/>
  <c r="HK95" i="17"/>
  <c r="HW95" i="17"/>
  <c r="AS95" i="17"/>
  <c r="BE95" i="17"/>
  <c r="BQ95" i="17"/>
  <c r="CC95" i="17"/>
  <c r="CO95" i="17"/>
  <c r="DA95" i="17"/>
  <c r="DM95" i="17"/>
  <c r="DY95" i="17"/>
  <c r="EK95" i="17"/>
  <c r="EW95" i="17"/>
  <c r="FI95" i="17"/>
  <c r="FU95" i="17"/>
  <c r="GG95" i="17"/>
  <c r="GS95" i="17"/>
  <c r="HE95" i="17"/>
  <c r="HQ95" i="17"/>
  <c r="AT95" i="17"/>
  <c r="BF95" i="17"/>
  <c r="BR95" i="17"/>
  <c r="CD95" i="17"/>
  <c r="CP95" i="17"/>
  <c r="DB95" i="17"/>
  <c r="DN95" i="17"/>
  <c r="DZ95" i="17"/>
  <c r="EL95" i="17"/>
  <c r="EX95" i="17"/>
  <c r="FJ95" i="17"/>
  <c r="FV95" i="17"/>
  <c r="GH95" i="17"/>
  <c r="GT95" i="17"/>
  <c r="HF95" i="17"/>
  <c r="HR95" i="17"/>
  <c r="AV95" i="17"/>
  <c r="BH95" i="17"/>
  <c r="BT95" i="17"/>
  <c r="CF95" i="17"/>
  <c r="CR95" i="17"/>
  <c r="DD95" i="17"/>
  <c r="DP95" i="17"/>
  <c r="EB95" i="17"/>
  <c r="EN95" i="17"/>
  <c r="EZ95" i="17"/>
  <c r="FL95" i="17"/>
  <c r="FX95" i="17"/>
  <c r="GJ95" i="17"/>
  <c r="GV95" i="17"/>
  <c r="HH95" i="17"/>
  <c r="HT95" i="17"/>
  <c r="AK95" i="17"/>
  <c r="AW95" i="17"/>
  <c r="BI95" i="17"/>
  <c r="BU95" i="17"/>
  <c r="CG95" i="17"/>
  <c r="CS95" i="17"/>
  <c r="DE95" i="17"/>
  <c r="DQ95" i="17"/>
  <c r="EC95" i="17"/>
  <c r="EO95" i="17"/>
  <c r="FA95" i="17"/>
  <c r="FM95" i="17"/>
  <c r="FY95" i="17"/>
  <c r="GK95" i="17"/>
  <c r="GW95" i="17"/>
  <c r="HI95" i="17"/>
  <c r="HU95" i="17"/>
  <c r="AQ95" i="17"/>
  <c r="BM95" i="17"/>
  <c r="CH95" i="17"/>
  <c r="CZ95" i="17"/>
  <c r="DV95" i="17"/>
  <c r="ER95" i="17"/>
  <c r="FK95" i="17"/>
  <c r="GE95" i="17"/>
  <c r="HA95" i="17"/>
  <c r="HV95" i="17"/>
  <c r="FH95" i="17"/>
  <c r="AR95" i="17"/>
  <c r="BN95" i="17"/>
  <c r="CJ95" i="17"/>
  <c r="DC95" i="17"/>
  <c r="DW95" i="17"/>
  <c r="ES95" i="17"/>
  <c r="FN95" i="17"/>
  <c r="GF95" i="17"/>
  <c r="HB95" i="17"/>
  <c r="HX95" i="17"/>
  <c r="GD95" i="17"/>
  <c r="AU95" i="17"/>
  <c r="BO95" i="17"/>
  <c r="CK95" i="17"/>
  <c r="DF95" i="17"/>
  <c r="DX95" i="17"/>
  <c r="ET95" i="17"/>
  <c r="FP95" i="17"/>
  <c r="GI95" i="17"/>
  <c r="HC95" i="17"/>
  <c r="HY95" i="17"/>
  <c r="DU95" i="17"/>
  <c r="AX95" i="17"/>
  <c r="BP95" i="17"/>
  <c r="CL95" i="17"/>
  <c r="DH95" i="17"/>
  <c r="EA95" i="17"/>
  <c r="EU95" i="17"/>
  <c r="FQ95" i="17"/>
  <c r="GL95" i="17"/>
  <c r="HD95" i="17"/>
  <c r="HZ95" i="17"/>
  <c r="AZ95" i="17"/>
  <c r="BS95" i="17"/>
  <c r="CM95" i="17"/>
  <c r="DI95" i="17"/>
  <c r="ED95" i="17"/>
  <c r="EV95" i="17"/>
  <c r="FR95" i="17"/>
  <c r="GN95" i="17"/>
  <c r="HG95" i="17"/>
  <c r="BA95" i="17"/>
  <c r="BV95" i="17"/>
  <c r="CN95" i="17"/>
  <c r="DJ95" i="17"/>
  <c r="EF95" i="17"/>
  <c r="EY95" i="17"/>
  <c r="FS95" i="17"/>
  <c r="GO95" i="17"/>
  <c r="HJ95" i="17"/>
  <c r="BB95" i="17"/>
  <c r="BX95" i="17"/>
  <c r="CQ95" i="17"/>
  <c r="DK95" i="17"/>
  <c r="EG95" i="17"/>
  <c r="FB95" i="17"/>
  <c r="FT95" i="17"/>
  <c r="GP95" i="17"/>
  <c r="HL95" i="17"/>
  <c r="BC95" i="17"/>
  <c r="BY95" i="17"/>
  <c r="CT95" i="17"/>
  <c r="DL95" i="17"/>
  <c r="EH95" i="17"/>
  <c r="FD95" i="17"/>
  <c r="FW95" i="17"/>
  <c r="GQ95" i="17"/>
  <c r="HM95" i="17"/>
  <c r="AL95" i="17"/>
  <c r="BD95" i="17"/>
  <c r="BZ95" i="17"/>
  <c r="CV95" i="17"/>
  <c r="DO95" i="17"/>
  <c r="EI95" i="17"/>
  <c r="FE95" i="17"/>
  <c r="FZ95" i="17"/>
  <c r="GR95" i="17"/>
  <c r="HN95" i="17"/>
  <c r="AN95" i="17"/>
  <c r="BG95" i="17"/>
  <c r="CA95" i="17"/>
  <c r="CW95" i="17"/>
  <c r="DR95" i="17"/>
  <c r="EJ95" i="17"/>
  <c r="FF95" i="17"/>
  <c r="GB95" i="17"/>
  <c r="GU95" i="17"/>
  <c r="HO95" i="17"/>
  <c r="GZ95" i="17"/>
  <c r="AO95" i="17"/>
  <c r="BJ95" i="17"/>
  <c r="CB95" i="17"/>
  <c r="CX95" i="17"/>
  <c r="DT95" i="17"/>
  <c r="EM95" i="17"/>
  <c r="FG95" i="17"/>
  <c r="GC95" i="17"/>
  <c r="GX95" i="17"/>
  <c r="HP95" i="17"/>
  <c r="AP95" i="17"/>
  <c r="BL95" i="17"/>
  <c r="CE95" i="17"/>
  <c r="CY95" i="17"/>
  <c r="EP95" i="17"/>
  <c r="HS95" i="17"/>
  <c r="AK14" i="17"/>
  <c r="AW14" i="17"/>
  <c r="BI14" i="17"/>
  <c r="BU14" i="17"/>
  <c r="CG14" i="17"/>
  <c r="CS14" i="17"/>
  <c r="DE14" i="17"/>
  <c r="DQ14" i="17"/>
  <c r="EC14" i="17"/>
  <c r="EO14" i="17"/>
  <c r="FA14" i="17"/>
  <c r="FM14" i="17"/>
  <c r="FY14" i="17"/>
  <c r="GK14" i="17"/>
  <c r="GW14" i="17"/>
  <c r="HI14" i="17"/>
  <c r="HU14" i="17"/>
  <c r="AL14" i="17"/>
  <c r="AX14" i="17"/>
  <c r="BJ14" i="17"/>
  <c r="BV14" i="17"/>
  <c r="CH14" i="17"/>
  <c r="CT14" i="17"/>
  <c r="DF14" i="17"/>
  <c r="DR14" i="17"/>
  <c r="ED14" i="17"/>
  <c r="EP14" i="17"/>
  <c r="FB14" i="17"/>
  <c r="FN14" i="17"/>
  <c r="FZ14" i="17"/>
  <c r="GL14" i="17"/>
  <c r="GX14" i="17"/>
  <c r="HJ14" i="17"/>
  <c r="HV14" i="17"/>
  <c r="AM14" i="17"/>
  <c r="AY14" i="17"/>
  <c r="BK14" i="17"/>
  <c r="BW14" i="17"/>
  <c r="CI14" i="17"/>
  <c r="CU14" i="17"/>
  <c r="DG14" i="17"/>
  <c r="DS14" i="17"/>
  <c r="EE14" i="17"/>
  <c r="EQ14" i="17"/>
  <c r="FC14" i="17"/>
  <c r="FO14" i="17"/>
  <c r="GA14" i="17"/>
  <c r="GM14" i="17"/>
  <c r="GY14" i="17"/>
  <c r="HK14" i="17"/>
  <c r="HW14" i="17"/>
  <c r="AN14" i="17"/>
  <c r="AZ14" i="17"/>
  <c r="BL14" i="17"/>
  <c r="BX14" i="17"/>
  <c r="CJ14" i="17"/>
  <c r="CV14" i="17"/>
  <c r="DH14" i="17"/>
  <c r="DT14" i="17"/>
  <c r="EF14" i="17"/>
  <c r="ER14" i="17"/>
  <c r="FD14" i="17"/>
  <c r="FP14" i="17"/>
  <c r="GB14" i="17"/>
  <c r="GN14" i="17"/>
  <c r="GZ14" i="17"/>
  <c r="HL14" i="17"/>
  <c r="HX14" i="17"/>
  <c r="AO14" i="17"/>
  <c r="BA14" i="17"/>
  <c r="BM14" i="17"/>
  <c r="BY14" i="17"/>
  <c r="CK14" i="17"/>
  <c r="CW14" i="17"/>
  <c r="DI14" i="17"/>
  <c r="DU14" i="17"/>
  <c r="EG14" i="17"/>
  <c r="ES14" i="17"/>
  <c r="FE14" i="17"/>
  <c r="FQ14" i="17"/>
  <c r="GC14" i="17"/>
  <c r="GO14" i="17"/>
  <c r="HA14" i="17"/>
  <c r="HM14" i="17"/>
  <c r="HY14" i="17"/>
  <c r="AP14" i="17"/>
  <c r="BB14" i="17"/>
  <c r="BN14" i="17"/>
  <c r="BZ14" i="17"/>
  <c r="CL14" i="17"/>
  <c r="CX14" i="17"/>
  <c r="DJ14" i="17"/>
  <c r="DV14" i="17"/>
  <c r="EH14" i="17"/>
  <c r="ET14" i="17"/>
  <c r="FF14" i="17"/>
  <c r="FR14" i="17"/>
  <c r="GD14" i="17"/>
  <c r="GP14" i="17"/>
  <c r="HB14" i="17"/>
  <c r="HN14" i="17"/>
  <c r="HZ14" i="17"/>
  <c r="AQ14" i="17"/>
  <c r="BC14" i="17"/>
  <c r="BO14" i="17"/>
  <c r="CA14" i="17"/>
  <c r="CM14" i="17"/>
  <c r="CY14" i="17"/>
  <c r="DK14" i="17"/>
  <c r="DW14" i="17"/>
  <c r="EI14" i="17"/>
  <c r="EU14" i="17"/>
  <c r="FG14" i="17"/>
  <c r="FS14" i="17"/>
  <c r="GE14" i="17"/>
  <c r="GQ14" i="17"/>
  <c r="HC14" i="17"/>
  <c r="HO14" i="17"/>
  <c r="AR14" i="17"/>
  <c r="BD14" i="17"/>
  <c r="BP14" i="17"/>
  <c r="CB14" i="17"/>
  <c r="CN14" i="17"/>
  <c r="CZ14" i="17"/>
  <c r="DL14" i="17"/>
  <c r="DX14" i="17"/>
  <c r="EJ14" i="17"/>
  <c r="EV14" i="17"/>
  <c r="FH14" i="17"/>
  <c r="FT14" i="17"/>
  <c r="GF14" i="17"/>
  <c r="GR14" i="17"/>
  <c r="HD14" i="17"/>
  <c r="HP14" i="17"/>
  <c r="AS14" i="17"/>
  <c r="BE14" i="17"/>
  <c r="BQ14" i="17"/>
  <c r="CC14" i="17"/>
  <c r="CO14" i="17"/>
  <c r="DA14" i="17"/>
  <c r="DM14" i="17"/>
  <c r="DY14" i="17"/>
  <c r="EK14" i="17"/>
  <c r="EW14" i="17"/>
  <c r="FI14" i="17"/>
  <c r="FU14" i="17"/>
  <c r="GG14" i="17"/>
  <c r="GS14" i="17"/>
  <c r="HE14" i="17"/>
  <c r="HQ14" i="17"/>
  <c r="AT14" i="17"/>
  <c r="BF14" i="17"/>
  <c r="BR14" i="17"/>
  <c r="CD14" i="17"/>
  <c r="CP14" i="17"/>
  <c r="DB14" i="17"/>
  <c r="DN14" i="17"/>
  <c r="DZ14" i="17"/>
  <c r="EL14" i="17"/>
  <c r="EX14" i="17"/>
  <c r="FJ14" i="17"/>
  <c r="FV14" i="17"/>
  <c r="GH14" i="17"/>
  <c r="GT14" i="17"/>
  <c r="HF14" i="17"/>
  <c r="HR14" i="17"/>
  <c r="AU14" i="17"/>
  <c r="BG14" i="17"/>
  <c r="BS14" i="17"/>
  <c r="CE14" i="17"/>
  <c r="CQ14" i="17"/>
  <c r="DC14" i="17"/>
  <c r="DO14" i="17"/>
  <c r="EA14" i="17"/>
  <c r="EM14" i="17"/>
  <c r="EY14" i="17"/>
  <c r="FK14" i="17"/>
  <c r="FW14" i="17"/>
  <c r="GI14" i="17"/>
  <c r="GU14" i="17"/>
  <c r="HG14" i="17"/>
  <c r="HS14" i="17"/>
  <c r="FL14" i="17"/>
  <c r="FX14" i="17"/>
  <c r="AV14" i="17"/>
  <c r="BH14" i="17"/>
  <c r="BT14" i="17"/>
  <c r="HH14" i="17"/>
  <c r="CF14" i="17"/>
  <c r="HT14" i="17"/>
  <c r="CR14" i="17"/>
  <c r="DD14" i="17"/>
  <c r="DP14" i="17"/>
  <c r="EB14" i="17"/>
  <c r="EN14" i="17"/>
  <c r="EZ14" i="17"/>
  <c r="GV14" i="17"/>
  <c r="GJ14" i="17"/>
  <c r="AI38" i="17"/>
  <c r="AJ38" i="17"/>
  <c r="AO26" i="17"/>
  <c r="BA26" i="17"/>
  <c r="BM26" i="17"/>
  <c r="BY26" i="17"/>
  <c r="AS26" i="17"/>
  <c r="BE26" i="17"/>
  <c r="BQ26" i="17"/>
  <c r="AT26" i="17"/>
  <c r="BH26" i="17"/>
  <c r="BV26" i="17"/>
  <c r="CI26" i="17"/>
  <c r="CU26" i="17"/>
  <c r="DG26" i="17"/>
  <c r="DS26" i="17"/>
  <c r="EE26" i="17"/>
  <c r="EQ26" i="17"/>
  <c r="FC26" i="17"/>
  <c r="FO26" i="17"/>
  <c r="GA26" i="17"/>
  <c r="GM26" i="17"/>
  <c r="GY26" i="17"/>
  <c r="HK26" i="17"/>
  <c r="HW26" i="17"/>
  <c r="AW26" i="17"/>
  <c r="BK26" i="17"/>
  <c r="BZ26" i="17"/>
  <c r="CL26" i="17"/>
  <c r="CX26" i="17"/>
  <c r="DJ26" i="17"/>
  <c r="DV26" i="17"/>
  <c r="EH26" i="17"/>
  <c r="ET26" i="17"/>
  <c r="FF26" i="17"/>
  <c r="FR26" i="17"/>
  <c r="GD26" i="17"/>
  <c r="GP26" i="17"/>
  <c r="HB26" i="17"/>
  <c r="HN26" i="17"/>
  <c r="HZ26" i="17"/>
  <c r="AX26" i="17"/>
  <c r="BL26" i="17"/>
  <c r="CA26" i="17"/>
  <c r="CM26" i="17"/>
  <c r="CY26" i="17"/>
  <c r="DK26" i="17"/>
  <c r="DW26" i="17"/>
  <c r="EI26" i="17"/>
  <c r="EU26" i="17"/>
  <c r="FG26" i="17"/>
  <c r="FS26" i="17"/>
  <c r="GE26" i="17"/>
  <c r="GQ26" i="17"/>
  <c r="HC26" i="17"/>
  <c r="HO26" i="17"/>
  <c r="AK26" i="17"/>
  <c r="BC26" i="17"/>
  <c r="BU26" i="17"/>
  <c r="AQ26" i="17"/>
  <c r="BJ26" i="17"/>
  <c r="CD26" i="17"/>
  <c r="CS26" i="17"/>
  <c r="DI26" i="17"/>
  <c r="DZ26" i="17"/>
  <c r="EO26" i="17"/>
  <c r="FE26" i="17"/>
  <c r="FV26" i="17"/>
  <c r="GK26" i="17"/>
  <c r="HA26" i="17"/>
  <c r="HR26" i="17"/>
  <c r="AR26" i="17"/>
  <c r="BN26" i="17"/>
  <c r="AV26" i="17"/>
  <c r="BP26" i="17"/>
  <c r="CG26" i="17"/>
  <c r="CW26" i="17"/>
  <c r="DN26" i="17"/>
  <c r="EC26" i="17"/>
  <c r="ES26" i="17"/>
  <c r="FJ26" i="17"/>
  <c r="FY26" i="17"/>
  <c r="GO26" i="17"/>
  <c r="HF26" i="17"/>
  <c r="HU26" i="17"/>
  <c r="AZ26" i="17"/>
  <c r="BS26" i="17"/>
  <c r="CJ26" i="17"/>
  <c r="DA26" i="17"/>
  <c r="DP26" i="17"/>
  <c r="EF26" i="17"/>
  <c r="EW26" i="17"/>
  <c r="FL26" i="17"/>
  <c r="GB26" i="17"/>
  <c r="GS26" i="17"/>
  <c r="HH26" i="17"/>
  <c r="HX26" i="17"/>
  <c r="AN26" i="17"/>
  <c r="BW26" i="17"/>
  <c r="CR26" i="17"/>
  <c r="DO26" i="17"/>
  <c r="EK26" i="17"/>
  <c r="FD26" i="17"/>
  <c r="FZ26" i="17"/>
  <c r="GV26" i="17"/>
  <c r="HQ26" i="17"/>
  <c r="AU26" i="17"/>
  <c r="CB26" i="17"/>
  <c r="CV26" i="17"/>
  <c r="DR26" i="17"/>
  <c r="EM26" i="17"/>
  <c r="FI26" i="17"/>
  <c r="GF26" i="17"/>
  <c r="GX26" i="17"/>
  <c r="HT26" i="17"/>
  <c r="BB26" i="17"/>
  <c r="CE26" i="17"/>
  <c r="DB26" i="17"/>
  <c r="DU26" i="17"/>
  <c r="EP26" i="17"/>
  <c r="FM26" i="17"/>
  <c r="GH26" i="17"/>
  <c r="HD26" i="17"/>
  <c r="HY26" i="17"/>
  <c r="BD26" i="17"/>
  <c r="CF26" i="17"/>
  <c r="DC26" i="17"/>
  <c r="DX26" i="17"/>
  <c r="ER26" i="17"/>
  <c r="FN26" i="17"/>
  <c r="GI26" i="17"/>
  <c r="HE26" i="17"/>
  <c r="BG26" i="17"/>
  <c r="CK26" i="17"/>
  <c r="DE26" i="17"/>
  <c r="EA26" i="17"/>
  <c r="EX26" i="17"/>
  <c r="FQ26" i="17"/>
  <c r="GL26" i="17"/>
  <c r="HI26" i="17"/>
  <c r="BO26" i="17"/>
  <c r="CO26" i="17"/>
  <c r="DH26" i="17"/>
  <c r="ED26" i="17"/>
  <c r="EZ26" i="17"/>
  <c r="FU26" i="17"/>
  <c r="GR26" i="17"/>
  <c r="HL26" i="17"/>
  <c r="BX26" i="17"/>
  <c r="DQ26" i="17"/>
  <c r="FH26" i="17"/>
  <c r="GW26" i="17"/>
  <c r="CN26" i="17"/>
  <c r="EB26" i="17"/>
  <c r="FT26" i="17"/>
  <c r="HJ26" i="17"/>
  <c r="AM26" i="17"/>
  <c r="CQ26" i="17"/>
  <c r="EJ26" i="17"/>
  <c r="FX26" i="17"/>
  <c r="HP26" i="17"/>
  <c r="CC26" i="17"/>
  <c r="EL26" i="17"/>
  <c r="GN26" i="17"/>
  <c r="CH26" i="17"/>
  <c r="EN26" i="17"/>
  <c r="GT26" i="17"/>
  <c r="CP26" i="17"/>
  <c r="EV26" i="17"/>
  <c r="GU26" i="17"/>
  <c r="CT26" i="17"/>
  <c r="EY26" i="17"/>
  <c r="GZ26" i="17"/>
  <c r="CZ26" i="17"/>
  <c r="FA26" i="17"/>
  <c r="HG26" i="17"/>
  <c r="AL26" i="17"/>
  <c r="DD26" i="17"/>
  <c r="FB26" i="17"/>
  <c r="HM26" i="17"/>
  <c r="AP26" i="17"/>
  <c r="DF26" i="17"/>
  <c r="FK26" i="17"/>
  <c r="HS26" i="17"/>
  <c r="AY26" i="17"/>
  <c r="DL26" i="17"/>
  <c r="FP26" i="17"/>
  <c r="HV26" i="17"/>
  <c r="BF26" i="17"/>
  <c r="DM26" i="17"/>
  <c r="FW26" i="17"/>
  <c r="BI26" i="17"/>
  <c r="DT26" i="17"/>
  <c r="GC26" i="17"/>
  <c r="BR26" i="17"/>
  <c r="DY26" i="17"/>
  <c r="GG26" i="17"/>
  <c r="BT26" i="17"/>
  <c r="EG26" i="17"/>
  <c r="GJ26" i="17"/>
  <c r="AJ47" i="17"/>
  <c r="AI47" i="17"/>
  <c r="AI95" i="17"/>
  <c r="AJ95" i="17"/>
  <c r="AI29" i="17"/>
  <c r="AJ29" i="17"/>
  <c r="AJ77" i="17"/>
  <c r="AI77" i="17"/>
  <c r="AI85" i="17"/>
  <c r="AI13" i="17"/>
  <c r="AJ13" i="17" s="1"/>
  <c r="AK13" i="17" s="1"/>
  <c r="AL13" i="17" s="1"/>
  <c r="AM13" i="17" s="1"/>
  <c r="AN13" i="17" s="1"/>
  <c r="AO13" i="17" s="1"/>
  <c r="AP13" i="17" s="1"/>
  <c r="AQ13" i="17" s="1"/>
  <c r="AR13" i="17" s="1"/>
  <c r="AS13" i="17" s="1"/>
  <c r="AT13" i="17" s="1"/>
  <c r="AU13" i="17" s="1"/>
  <c r="AV13" i="17" s="1"/>
  <c r="AW13" i="17" s="1"/>
  <c r="AX13" i="17" s="1"/>
  <c r="AY13" i="17" s="1"/>
  <c r="AZ13" i="17" s="1"/>
  <c r="BA13" i="17" s="1"/>
  <c r="BB13" i="17" s="1"/>
  <c r="BC13" i="17" s="1"/>
  <c r="BD13" i="17" s="1"/>
  <c r="BE13" i="17" s="1"/>
  <c r="BF13" i="17" s="1"/>
  <c r="BG13" i="17" s="1"/>
  <c r="BH13" i="17" s="1"/>
  <c r="BI13" i="17" s="1"/>
  <c r="BJ13" i="17" s="1"/>
  <c r="BK13" i="17" s="1"/>
  <c r="BL13" i="17" s="1"/>
  <c r="BM13" i="17" s="1"/>
  <c r="BN13" i="17" s="1"/>
  <c r="BO13" i="17" s="1"/>
  <c r="BP13" i="17" s="1"/>
  <c r="BQ13" i="17" s="1"/>
  <c r="BR13" i="17" s="1"/>
  <c r="BS13" i="17" s="1"/>
  <c r="BT13" i="17" s="1"/>
  <c r="BU13" i="17" s="1"/>
  <c r="BV13" i="17" s="1"/>
  <c r="BW13" i="17" s="1"/>
  <c r="BX13" i="17" s="1"/>
  <c r="BY13" i="17" s="1"/>
  <c r="BZ13" i="17" s="1"/>
  <c r="CA13" i="17" s="1"/>
  <c r="CB13" i="17" s="1"/>
  <c r="CC13" i="17" s="1"/>
  <c r="CD13" i="17" s="1"/>
  <c r="CE13" i="17" s="1"/>
  <c r="CF13" i="17" s="1"/>
  <c r="CG13" i="17" s="1"/>
  <c r="CH13" i="17" s="1"/>
  <c r="CI13" i="17" s="1"/>
  <c r="CJ13" i="17" s="1"/>
  <c r="CK13" i="17" s="1"/>
  <c r="CL13" i="17" s="1"/>
  <c r="CM13" i="17" s="1"/>
  <c r="CN13" i="17" s="1"/>
  <c r="CO13" i="17" s="1"/>
  <c r="CP13" i="17" s="1"/>
  <c r="CQ13" i="17" s="1"/>
  <c r="CR13" i="17" s="1"/>
  <c r="CS13" i="17" s="1"/>
  <c r="CT13" i="17" s="1"/>
  <c r="CU13" i="17" s="1"/>
  <c r="CV13" i="17" s="1"/>
  <c r="CW13" i="17" s="1"/>
  <c r="CX13" i="17" s="1"/>
  <c r="CY13" i="17" s="1"/>
  <c r="CZ13" i="17" s="1"/>
  <c r="DA13" i="17" s="1"/>
  <c r="DB13" i="17" s="1"/>
  <c r="DC13" i="17" s="1"/>
  <c r="DD13" i="17" s="1"/>
  <c r="DE13" i="17" s="1"/>
  <c r="DF13" i="17" s="1"/>
  <c r="DG13" i="17" s="1"/>
  <c r="DH13" i="17" s="1"/>
  <c r="DI13" i="17" s="1"/>
  <c r="DJ13" i="17" s="1"/>
  <c r="DK13" i="17" s="1"/>
  <c r="DL13" i="17" s="1"/>
  <c r="DM13" i="17" s="1"/>
  <c r="DN13" i="17" s="1"/>
  <c r="DO13" i="17" s="1"/>
  <c r="DP13" i="17" s="1"/>
  <c r="DQ13" i="17" s="1"/>
  <c r="DR13" i="17" s="1"/>
  <c r="DS13" i="17" s="1"/>
  <c r="DT13" i="17" s="1"/>
  <c r="DU13" i="17" s="1"/>
  <c r="DV13" i="17" s="1"/>
  <c r="DW13" i="17" s="1"/>
  <c r="DX13" i="17" s="1"/>
  <c r="DY13" i="17" s="1"/>
  <c r="DZ13" i="17" s="1"/>
  <c r="EA13" i="17" s="1"/>
  <c r="EB13" i="17" s="1"/>
  <c r="EC13" i="17" s="1"/>
  <c r="ED13" i="17" s="1"/>
  <c r="EE13" i="17" s="1"/>
  <c r="EF13" i="17" s="1"/>
  <c r="EG13" i="17" s="1"/>
  <c r="EH13" i="17" s="1"/>
  <c r="EI13" i="17" s="1"/>
  <c r="EJ13" i="17" s="1"/>
  <c r="EK13" i="17" s="1"/>
  <c r="EL13" i="17" s="1"/>
  <c r="EM13" i="17" s="1"/>
  <c r="EN13" i="17" s="1"/>
  <c r="EO13" i="17" s="1"/>
  <c r="EP13" i="17" s="1"/>
  <c r="EQ13" i="17" s="1"/>
  <c r="ER13" i="17" s="1"/>
  <c r="ES13" i="17" s="1"/>
  <c r="ET13" i="17" s="1"/>
  <c r="EU13" i="17" s="1"/>
  <c r="EV13" i="17" s="1"/>
  <c r="EW13" i="17" s="1"/>
  <c r="EX13" i="17" s="1"/>
  <c r="EY13" i="17" s="1"/>
  <c r="EZ13" i="17" s="1"/>
  <c r="FA13" i="17" s="1"/>
  <c r="FB13" i="17" s="1"/>
  <c r="FC13" i="17" s="1"/>
  <c r="FD13" i="17" s="1"/>
  <c r="FE13" i="17" s="1"/>
  <c r="FF13" i="17" s="1"/>
  <c r="FG13" i="17" s="1"/>
  <c r="FH13" i="17" s="1"/>
  <c r="FI13" i="17" s="1"/>
  <c r="FJ13" i="17" s="1"/>
  <c r="FK13" i="17" s="1"/>
  <c r="FL13" i="17" s="1"/>
  <c r="FM13" i="17" s="1"/>
  <c r="FN13" i="17" s="1"/>
  <c r="FO13" i="17" s="1"/>
  <c r="FP13" i="17" s="1"/>
  <c r="FQ13" i="17" s="1"/>
  <c r="FR13" i="17" s="1"/>
  <c r="FS13" i="17" s="1"/>
  <c r="FT13" i="17" s="1"/>
  <c r="FU13" i="17" s="1"/>
  <c r="FV13" i="17" s="1"/>
  <c r="FW13" i="17" s="1"/>
  <c r="FX13" i="17" s="1"/>
  <c r="FY13" i="17" s="1"/>
  <c r="FZ13" i="17" s="1"/>
  <c r="GA13" i="17" s="1"/>
  <c r="GB13" i="17" s="1"/>
  <c r="GC13" i="17" s="1"/>
  <c r="GD13" i="17" s="1"/>
  <c r="GE13" i="17" s="1"/>
  <c r="GF13" i="17" s="1"/>
  <c r="GG13" i="17" s="1"/>
  <c r="GH13" i="17" s="1"/>
  <c r="GI13" i="17" s="1"/>
  <c r="GJ13" i="17" s="1"/>
  <c r="GK13" i="17" s="1"/>
  <c r="GL13" i="17" s="1"/>
  <c r="GM13" i="17" s="1"/>
  <c r="GN13" i="17" s="1"/>
  <c r="GO13" i="17" s="1"/>
  <c r="GP13" i="17" s="1"/>
  <c r="GQ13" i="17" s="1"/>
  <c r="GR13" i="17" s="1"/>
  <c r="GS13" i="17" s="1"/>
  <c r="GT13" i="17" s="1"/>
  <c r="GU13" i="17" s="1"/>
  <c r="GV13" i="17" s="1"/>
  <c r="GW13" i="17" s="1"/>
  <c r="GX13" i="17" s="1"/>
  <c r="GY13" i="17" s="1"/>
  <c r="GZ13" i="17" s="1"/>
  <c r="HA13" i="17" s="1"/>
  <c r="HB13" i="17" s="1"/>
  <c r="HC13" i="17" s="1"/>
  <c r="HD13" i="17" s="1"/>
  <c r="HE13" i="17" s="1"/>
  <c r="HF13" i="17" s="1"/>
  <c r="HG13" i="17" s="1"/>
  <c r="HH13" i="17" s="1"/>
  <c r="HI13" i="17" s="1"/>
  <c r="HJ13" i="17" s="1"/>
  <c r="HK13" i="17" s="1"/>
  <c r="HL13" i="17" s="1"/>
  <c r="HM13" i="17" s="1"/>
  <c r="HN13" i="17" s="1"/>
  <c r="HO13" i="17" s="1"/>
  <c r="HP13" i="17" s="1"/>
  <c r="HQ13" i="17" s="1"/>
  <c r="HR13" i="17" s="1"/>
  <c r="HS13" i="17" s="1"/>
  <c r="HT13" i="17" s="1"/>
  <c r="HU13" i="17" s="1"/>
  <c r="HV13" i="17" s="1"/>
  <c r="HW13" i="17" s="1"/>
  <c r="HX13" i="17" s="1"/>
  <c r="HY13" i="17" s="1"/>
  <c r="HZ13" i="17" s="1"/>
  <c r="IA13" i="17" s="1"/>
  <c r="AJ42" i="17"/>
  <c r="AI42" i="17"/>
  <c r="AJ30" i="17"/>
  <c r="AJ84" i="17"/>
  <c r="AJ63" i="17"/>
  <c r="AI63" i="17"/>
  <c r="AJ36" i="17"/>
  <c r="AJ97" i="17"/>
  <c r="AI97" i="17"/>
  <c r="AI20" i="17"/>
  <c r="AI15" i="17"/>
  <c r="AJ15" i="17"/>
  <c r="AI84" i="17"/>
  <c r="AJ45" i="17"/>
  <c r="AJ20" i="17"/>
  <c r="AJ68" i="17"/>
  <c r="AI36" i="17"/>
  <c r="AI5" i="17"/>
  <c r="AJ5" i="17" s="1"/>
  <c r="AK5" i="17" s="1"/>
  <c r="AL5" i="17" s="1"/>
  <c r="AM5" i="17" s="1"/>
  <c r="AN5" i="17" s="1"/>
  <c r="AO5" i="17" s="1"/>
  <c r="AP5" i="17" s="1"/>
  <c r="AQ5" i="17" s="1"/>
  <c r="AR5" i="17" s="1"/>
  <c r="AS5" i="17" s="1"/>
  <c r="AT5" i="17" s="1"/>
  <c r="AU5" i="17" s="1"/>
  <c r="AV5" i="17" s="1"/>
  <c r="AW5" i="17" s="1"/>
  <c r="AX5" i="17" s="1"/>
  <c r="AY5" i="17" s="1"/>
  <c r="AZ5" i="17" s="1"/>
  <c r="BA5" i="17" s="1"/>
  <c r="BB5" i="17" s="1"/>
  <c r="BC5" i="17" s="1"/>
  <c r="BD5" i="17" s="1"/>
  <c r="BE5" i="17" s="1"/>
  <c r="BF5" i="17" s="1"/>
  <c r="BG5" i="17" s="1"/>
  <c r="BH5" i="17" s="1"/>
  <c r="BI5" i="17" s="1"/>
  <c r="BJ5" i="17" s="1"/>
  <c r="BK5" i="17" s="1"/>
  <c r="BL5" i="17" s="1"/>
  <c r="BM5" i="17" s="1"/>
  <c r="BN5" i="17" s="1"/>
  <c r="BO5" i="17" s="1"/>
  <c r="BP5" i="17" s="1"/>
  <c r="BQ5" i="17" s="1"/>
  <c r="BR5" i="17" s="1"/>
  <c r="BS5" i="17" s="1"/>
  <c r="BT5" i="17" s="1"/>
  <c r="BU5" i="17" s="1"/>
  <c r="BV5" i="17" s="1"/>
  <c r="BW5" i="17" s="1"/>
  <c r="BX5" i="17" s="1"/>
  <c r="BY5" i="17" s="1"/>
  <c r="BZ5" i="17" s="1"/>
  <c r="CA5" i="17" s="1"/>
  <c r="CB5" i="17" s="1"/>
  <c r="CC5" i="17" s="1"/>
  <c r="CD5" i="17" s="1"/>
  <c r="CE5" i="17" s="1"/>
  <c r="CF5" i="17" s="1"/>
  <c r="CG5" i="17" s="1"/>
  <c r="CH5" i="17" s="1"/>
  <c r="CI5" i="17" s="1"/>
  <c r="CJ5" i="17" s="1"/>
  <c r="CK5" i="17" s="1"/>
  <c r="CL5" i="17" s="1"/>
  <c r="CM5" i="17" s="1"/>
  <c r="CN5" i="17" s="1"/>
  <c r="CO5" i="17" s="1"/>
  <c r="CP5" i="17" s="1"/>
  <c r="CQ5" i="17" s="1"/>
  <c r="CR5" i="17" s="1"/>
  <c r="CS5" i="17" s="1"/>
  <c r="CT5" i="17" s="1"/>
  <c r="CU5" i="17" s="1"/>
  <c r="CV5" i="17" s="1"/>
  <c r="CW5" i="17" s="1"/>
  <c r="CX5" i="17" s="1"/>
  <c r="CY5" i="17" s="1"/>
  <c r="CZ5" i="17" s="1"/>
  <c r="DA5" i="17" s="1"/>
  <c r="DB5" i="17" s="1"/>
  <c r="DC5" i="17" s="1"/>
  <c r="DD5" i="17" s="1"/>
  <c r="DE5" i="17" s="1"/>
  <c r="DF5" i="17" s="1"/>
  <c r="DG5" i="17" s="1"/>
  <c r="DH5" i="17" s="1"/>
  <c r="DI5" i="17" s="1"/>
  <c r="DJ5" i="17" s="1"/>
  <c r="DK5" i="17" s="1"/>
  <c r="DL5" i="17" s="1"/>
  <c r="DM5" i="17" s="1"/>
  <c r="DN5" i="17" s="1"/>
  <c r="DO5" i="17" s="1"/>
  <c r="DP5" i="17" s="1"/>
  <c r="DQ5" i="17" s="1"/>
  <c r="DR5" i="17" s="1"/>
  <c r="DS5" i="17" s="1"/>
  <c r="DT5" i="17" s="1"/>
  <c r="DU5" i="17" s="1"/>
  <c r="DV5" i="17" s="1"/>
  <c r="DW5" i="17" s="1"/>
  <c r="DX5" i="17" s="1"/>
  <c r="DY5" i="17" s="1"/>
  <c r="DZ5" i="17" s="1"/>
  <c r="EA5" i="17" s="1"/>
  <c r="EB5" i="17" s="1"/>
  <c r="EC5" i="17" s="1"/>
  <c r="ED5" i="17" s="1"/>
  <c r="EE5" i="17" s="1"/>
  <c r="EF5" i="17" s="1"/>
  <c r="EG5" i="17" s="1"/>
  <c r="EH5" i="17" s="1"/>
  <c r="EI5" i="17" s="1"/>
  <c r="EJ5" i="17" s="1"/>
  <c r="EK5" i="17" s="1"/>
  <c r="EL5" i="17" s="1"/>
  <c r="EM5" i="17" s="1"/>
  <c r="EN5" i="17" s="1"/>
  <c r="EO5" i="17" s="1"/>
  <c r="EP5" i="17" s="1"/>
  <c r="EQ5" i="17" s="1"/>
  <c r="ER5" i="17" s="1"/>
  <c r="ES5" i="17" s="1"/>
  <c r="ET5" i="17" s="1"/>
  <c r="EU5" i="17" s="1"/>
  <c r="EV5" i="17" s="1"/>
  <c r="EW5" i="17" s="1"/>
  <c r="EX5" i="17" s="1"/>
  <c r="EY5" i="17" s="1"/>
  <c r="EZ5" i="17" s="1"/>
  <c r="FA5" i="17" s="1"/>
  <c r="FB5" i="17" s="1"/>
  <c r="FC5" i="17" s="1"/>
  <c r="FD5" i="17" s="1"/>
  <c r="FE5" i="17" s="1"/>
  <c r="FF5" i="17" s="1"/>
  <c r="FG5" i="17" s="1"/>
  <c r="FH5" i="17" s="1"/>
  <c r="FI5" i="17" s="1"/>
  <c r="FJ5" i="17" s="1"/>
  <c r="FK5" i="17" s="1"/>
  <c r="FL5" i="17" s="1"/>
  <c r="FM5" i="17" s="1"/>
  <c r="FN5" i="17" s="1"/>
  <c r="FO5" i="17" s="1"/>
  <c r="FP5" i="17" s="1"/>
  <c r="FQ5" i="17" s="1"/>
  <c r="FR5" i="17" s="1"/>
  <c r="FS5" i="17" s="1"/>
  <c r="FT5" i="17" s="1"/>
  <c r="FU5" i="17" s="1"/>
  <c r="FV5" i="17" s="1"/>
  <c r="FW5" i="17" s="1"/>
  <c r="FX5" i="17" s="1"/>
  <c r="FY5" i="17" s="1"/>
  <c r="FZ5" i="17" s="1"/>
  <c r="GA5" i="17" s="1"/>
  <c r="GB5" i="17" s="1"/>
  <c r="GC5" i="17" s="1"/>
  <c r="GD5" i="17" s="1"/>
  <c r="GE5" i="17" s="1"/>
  <c r="GF5" i="17" s="1"/>
  <c r="GG5" i="17" s="1"/>
  <c r="GH5" i="17" s="1"/>
  <c r="GI5" i="17" s="1"/>
  <c r="GJ5" i="17" s="1"/>
  <c r="GK5" i="17" s="1"/>
  <c r="GL5" i="17" s="1"/>
  <c r="GM5" i="17" s="1"/>
  <c r="GN5" i="17" s="1"/>
  <c r="GO5" i="17" s="1"/>
  <c r="GP5" i="17" s="1"/>
  <c r="GQ5" i="17" s="1"/>
  <c r="GR5" i="17" s="1"/>
  <c r="GS5" i="17" s="1"/>
  <c r="GT5" i="17" s="1"/>
  <c r="GU5" i="17" s="1"/>
  <c r="GV5" i="17" s="1"/>
  <c r="GW5" i="17" s="1"/>
  <c r="GX5" i="17" s="1"/>
  <c r="GY5" i="17" s="1"/>
  <c r="GZ5" i="17" s="1"/>
  <c r="HA5" i="17" s="1"/>
  <c r="HB5" i="17" s="1"/>
  <c r="HC5" i="17" s="1"/>
  <c r="HD5" i="17" s="1"/>
  <c r="HE5" i="17" s="1"/>
  <c r="HF5" i="17" s="1"/>
  <c r="HG5" i="17" s="1"/>
  <c r="HH5" i="17" s="1"/>
  <c r="HI5" i="17" s="1"/>
  <c r="HJ5" i="17" s="1"/>
  <c r="HK5" i="17" s="1"/>
  <c r="HL5" i="17" s="1"/>
  <c r="HM5" i="17" s="1"/>
  <c r="HN5" i="17" s="1"/>
  <c r="HO5" i="17" s="1"/>
  <c r="HP5" i="17" s="1"/>
  <c r="HQ5" i="17" s="1"/>
  <c r="HR5" i="17" s="1"/>
  <c r="HS5" i="17" s="1"/>
  <c r="HT5" i="17" s="1"/>
  <c r="HU5" i="17" s="1"/>
  <c r="HV5" i="17" s="1"/>
  <c r="HW5" i="17" s="1"/>
  <c r="HX5" i="17" s="1"/>
  <c r="HY5" i="17" s="1"/>
  <c r="HZ5" i="17" s="1"/>
  <c r="IA5" i="17" s="1"/>
  <c r="V77" i="26"/>
  <c r="IV8" i="32"/>
  <c r="IW6" i="32"/>
  <c r="IW7" i="32"/>
  <c r="BE4" i="32"/>
  <c r="IW4" i="32"/>
  <c r="IW5" i="32" s="1"/>
  <c r="F75" i="30"/>
  <c r="G74" i="30"/>
  <c r="D75" i="30"/>
  <c r="E74" i="30"/>
  <c r="C69" i="30"/>
  <c r="B70" i="30"/>
  <c r="AW4" i="20"/>
  <c r="IO6" i="20"/>
  <c r="IO7" i="20"/>
  <c r="V75" i="26"/>
  <c r="V36" i="26"/>
  <c r="AI54" i="17"/>
  <c r="AI82" i="17"/>
  <c r="AJ82" i="17"/>
  <c r="AJ98" i="17"/>
  <c r="AI98" i="17"/>
  <c r="AI23" i="17"/>
  <c r="AJ23" i="17"/>
  <c r="AI39" i="17"/>
  <c r="AJ39" i="17"/>
  <c r="AJ55" i="17"/>
  <c r="AI55" i="17"/>
  <c r="AI71" i="17"/>
  <c r="AJ71" i="17"/>
  <c r="AI87" i="17"/>
  <c r="AJ87" i="17"/>
  <c r="AJ103" i="17"/>
  <c r="AI103" i="17"/>
  <c r="AJ28" i="17"/>
  <c r="AI28" i="17"/>
  <c r="AJ44" i="17"/>
  <c r="AI44" i="17"/>
  <c r="AI92" i="17"/>
  <c r="AJ92" i="17"/>
  <c r="AJ21" i="17"/>
  <c r="AJ37" i="17"/>
  <c r="AI37" i="17"/>
  <c r="AI53" i="17"/>
  <c r="AJ69" i="17"/>
  <c r="AI69" i="17"/>
  <c r="AI34" i="17"/>
  <c r="AI58" i="17"/>
  <c r="AI76" i="17"/>
  <c r="AJ76" i="17"/>
  <c r="AJ53" i="17"/>
  <c r="AJ85" i="17"/>
  <c r="AJ34" i="17"/>
  <c r="AJ54" i="17"/>
  <c r="AJ58" i="17"/>
  <c r="AJ60" i="17"/>
  <c r="AJ89" i="17"/>
  <c r="AJ25" i="17"/>
  <c r="AI25" i="17"/>
  <c r="IB103" i="26"/>
  <c r="IB38" i="26"/>
  <c r="IB25" i="26"/>
  <c r="IB21" i="26"/>
  <c r="IB42" i="26"/>
  <c r="IB73" i="26"/>
  <c r="IB44" i="26"/>
  <c r="IB40" i="26"/>
  <c r="IB17" i="26"/>
  <c r="IB82" i="26"/>
  <c r="IB46" i="26"/>
  <c r="IB15" i="26"/>
  <c r="IB75" i="26"/>
  <c r="IB101" i="26"/>
  <c r="IB84" i="26"/>
  <c r="IB77" i="26"/>
  <c r="IB71" i="26"/>
  <c r="IB36" i="26"/>
  <c r="IB23" i="26"/>
  <c r="IB19" i="26"/>
  <c r="AJ9" i="17"/>
  <c r="AK9" i="17" s="1"/>
  <c r="AL9" i="17" s="1"/>
  <c r="AM9" i="17" s="1"/>
  <c r="AN9" i="17" s="1"/>
  <c r="AO9" i="17" s="1"/>
  <c r="AP9" i="17" s="1"/>
  <c r="AQ9" i="17" s="1"/>
  <c r="AR9" i="17" s="1"/>
  <c r="AS9" i="17" s="1"/>
  <c r="AT9" i="17" s="1"/>
  <c r="AU9" i="17" s="1"/>
  <c r="AV9" i="17" s="1"/>
  <c r="AW9" i="17" s="1"/>
  <c r="AX9" i="17" s="1"/>
  <c r="AY9" i="17" s="1"/>
  <c r="AZ9" i="17" s="1"/>
  <c r="BA9" i="17" s="1"/>
  <c r="BB9" i="17" s="1"/>
  <c r="BC9" i="17" s="1"/>
  <c r="BD9" i="17" s="1"/>
  <c r="BE9" i="17" s="1"/>
  <c r="BF9" i="17" s="1"/>
  <c r="BG9" i="17" s="1"/>
  <c r="BH9" i="17" s="1"/>
  <c r="BI9" i="17" s="1"/>
  <c r="BJ9" i="17" s="1"/>
  <c r="BK9" i="17" s="1"/>
  <c r="BL9" i="17" s="1"/>
  <c r="BM9" i="17" s="1"/>
  <c r="BN9" i="17" s="1"/>
  <c r="BO9" i="17" s="1"/>
  <c r="BP9" i="17" s="1"/>
  <c r="BQ9" i="17" s="1"/>
  <c r="BR9" i="17" s="1"/>
  <c r="BS9" i="17" s="1"/>
  <c r="BT9" i="17" s="1"/>
  <c r="BU9" i="17" s="1"/>
  <c r="BV9" i="17" s="1"/>
  <c r="BW9" i="17" s="1"/>
  <c r="BX9" i="17" s="1"/>
  <c r="BY9" i="17" s="1"/>
  <c r="BZ9" i="17" s="1"/>
  <c r="CA9" i="17" s="1"/>
  <c r="CB9" i="17" s="1"/>
  <c r="CC9" i="17" s="1"/>
  <c r="CD9" i="17" s="1"/>
  <c r="CE9" i="17" s="1"/>
  <c r="CF9" i="17" s="1"/>
  <c r="CG9" i="17" s="1"/>
  <c r="CH9" i="17" s="1"/>
  <c r="CI9" i="17" s="1"/>
  <c r="CJ9" i="17" s="1"/>
  <c r="CK9" i="17" s="1"/>
  <c r="CL9" i="17" s="1"/>
  <c r="CM9" i="17" s="1"/>
  <c r="CN9" i="17" s="1"/>
  <c r="CO9" i="17" s="1"/>
  <c r="CP9" i="17" s="1"/>
  <c r="CQ9" i="17" s="1"/>
  <c r="CR9" i="17" s="1"/>
  <c r="CS9" i="17" s="1"/>
  <c r="CT9" i="17" s="1"/>
  <c r="CU9" i="17" s="1"/>
  <c r="CV9" i="17" s="1"/>
  <c r="CW9" i="17" s="1"/>
  <c r="CX9" i="17" s="1"/>
  <c r="CY9" i="17" s="1"/>
  <c r="CZ9" i="17" s="1"/>
  <c r="DA9" i="17" s="1"/>
  <c r="DB9" i="17" s="1"/>
  <c r="DC9" i="17" s="1"/>
  <c r="DD9" i="17" s="1"/>
  <c r="DE9" i="17" s="1"/>
  <c r="DF9" i="17" s="1"/>
  <c r="DG9" i="17" s="1"/>
  <c r="DH9" i="17" s="1"/>
  <c r="DI9" i="17" s="1"/>
  <c r="DJ9" i="17" s="1"/>
  <c r="DK9" i="17" s="1"/>
  <c r="DL9" i="17" s="1"/>
  <c r="DM9" i="17" s="1"/>
  <c r="DN9" i="17" s="1"/>
  <c r="DO9" i="17" s="1"/>
  <c r="DP9" i="17" s="1"/>
  <c r="DQ9" i="17" s="1"/>
  <c r="DR9" i="17" s="1"/>
  <c r="DS9" i="17" s="1"/>
  <c r="DT9" i="17" s="1"/>
  <c r="DU9" i="17" s="1"/>
  <c r="DV9" i="17" s="1"/>
  <c r="DW9" i="17" s="1"/>
  <c r="DX9" i="17" s="1"/>
  <c r="DY9" i="17" s="1"/>
  <c r="DZ9" i="17" s="1"/>
  <c r="EA9" i="17" s="1"/>
  <c r="EB9" i="17" s="1"/>
  <c r="EC9" i="17" s="1"/>
  <c r="ED9" i="17" s="1"/>
  <c r="EE9" i="17" s="1"/>
  <c r="EF9" i="17" s="1"/>
  <c r="EG9" i="17" s="1"/>
  <c r="EH9" i="17" s="1"/>
  <c r="EI9" i="17" s="1"/>
  <c r="EJ9" i="17" s="1"/>
  <c r="EK9" i="17" s="1"/>
  <c r="EL9" i="17" s="1"/>
  <c r="EM9" i="17" s="1"/>
  <c r="EN9" i="17" s="1"/>
  <c r="EO9" i="17" s="1"/>
  <c r="EP9" i="17" s="1"/>
  <c r="EQ9" i="17" s="1"/>
  <c r="ER9" i="17" s="1"/>
  <c r="ES9" i="17" s="1"/>
  <c r="ET9" i="17" s="1"/>
  <c r="EU9" i="17" s="1"/>
  <c r="EV9" i="17" s="1"/>
  <c r="EW9" i="17" s="1"/>
  <c r="EX9" i="17" s="1"/>
  <c r="EY9" i="17" s="1"/>
  <c r="EZ9" i="17" s="1"/>
  <c r="FA9" i="17" s="1"/>
  <c r="FB9" i="17" s="1"/>
  <c r="FC9" i="17" s="1"/>
  <c r="FD9" i="17" s="1"/>
  <c r="FE9" i="17" s="1"/>
  <c r="FF9" i="17" s="1"/>
  <c r="FG9" i="17" s="1"/>
  <c r="FH9" i="17" s="1"/>
  <c r="FI9" i="17" s="1"/>
  <c r="FJ9" i="17" s="1"/>
  <c r="FK9" i="17" s="1"/>
  <c r="FL9" i="17" s="1"/>
  <c r="FM9" i="17" s="1"/>
  <c r="FN9" i="17" s="1"/>
  <c r="FO9" i="17" s="1"/>
  <c r="FP9" i="17" s="1"/>
  <c r="FQ9" i="17" s="1"/>
  <c r="FR9" i="17" s="1"/>
  <c r="FS9" i="17" s="1"/>
  <c r="FT9" i="17" s="1"/>
  <c r="FU9" i="17" s="1"/>
  <c r="FV9" i="17" s="1"/>
  <c r="FW9" i="17" s="1"/>
  <c r="FX9" i="17" s="1"/>
  <c r="FY9" i="17" s="1"/>
  <c r="FZ9" i="17" s="1"/>
  <c r="GA9" i="17" s="1"/>
  <c r="GB9" i="17" s="1"/>
  <c r="GC9" i="17" s="1"/>
  <c r="GD9" i="17" s="1"/>
  <c r="GE9" i="17" s="1"/>
  <c r="GF9" i="17" s="1"/>
  <c r="GG9" i="17" s="1"/>
  <c r="GH9" i="17" s="1"/>
  <c r="GI9" i="17" s="1"/>
  <c r="GJ9" i="17" s="1"/>
  <c r="GK9" i="17" s="1"/>
  <c r="GL9" i="17" s="1"/>
  <c r="GM9" i="17" s="1"/>
  <c r="GN9" i="17" s="1"/>
  <c r="GO9" i="17" s="1"/>
  <c r="GP9" i="17" s="1"/>
  <c r="GQ9" i="17" s="1"/>
  <c r="GR9" i="17" s="1"/>
  <c r="GS9" i="17" s="1"/>
  <c r="GT9" i="17" s="1"/>
  <c r="GU9" i="17" s="1"/>
  <c r="GV9" i="17" s="1"/>
  <c r="GW9" i="17" s="1"/>
  <c r="GX9" i="17" s="1"/>
  <c r="GY9" i="17" s="1"/>
  <c r="GZ9" i="17" s="1"/>
  <c r="HA9" i="17" s="1"/>
  <c r="HB9" i="17" s="1"/>
  <c r="HC9" i="17" s="1"/>
  <c r="HD9" i="17" s="1"/>
  <c r="HE9" i="17" s="1"/>
  <c r="HF9" i="17" s="1"/>
  <c r="HG9" i="17" s="1"/>
  <c r="HH9" i="17" s="1"/>
  <c r="HI9" i="17" s="1"/>
  <c r="HJ9" i="17" s="1"/>
  <c r="HK9" i="17" s="1"/>
  <c r="HL9" i="17" s="1"/>
  <c r="HM9" i="17" s="1"/>
  <c r="HN9" i="17" s="1"/>
  <c r="HO9" i="17" s="1"/>
  <c r="HP9" i="17" s="1"/>
  <c r="HQ9" i="17" s="1"/>
  <c r="HR9" i="17" s="1"/>
  <c r="HS9" i="17" s="1"/>
  <c r="HT9" i="17" s="1"/>
  <c r="HU9" i="17" s="1"/>
  <c r="HV9" i="17" s="1"/>
  <c r="HW9" i="17" s="1"/>
  <c r="HX9" i="17" s="1"/>
  <c r="HY9" i="17" s="1"/>
  <c r="HZ9" i="17" s="1"/>
  <c r="IA9" i="17" s="1"/>
  <c r="AJ8" i="17"/>
  <c r="AK8" i="17" s="1"/>
  <c r="AL8" i="17" s="1"/>
  <c r="AM8" i="17" s="1"/>
  <c r="AN8" i="17" s="1"/>
  <c r="AO8" i="17" s="1"/>
  <c r="AP8" i="17" s="1"/>
  <c r="AQ8" i="17" s="1"/>
  <c r="AR8" i="17" s="1"/>
  <c r="AS8" i="17" s="1"/>
  <c r="AT8" i="17" s="1"/>
  <c r="AU8" i="17" s="1"/>
  <c r="AV8" i="17" s="1"/>
  <c r="AW8" i="17" s="1"/>
  <c r="AX8" i="17" s="1"/>
  <c r="AY8" i="17" s="1"/>
  <c r="AZ8" i="17" s="1"/>
  <c r="BA8" i="17" s="1"/>
  <c r="BB8" i="17" s="1"/>
  <c r="BC8" i="17" s="1"/>
  <c r="BD8" i="17" s="1"/>
  <c r="BE8" i="17" s="1"/>
  <c r="BF8" i="17" s="1"/>
  <c r="BG8" i="17" s="1"/>
  <c r="BH8" i="17" s="1"/>
  <c r="BI8" i="17" s="1"/>
  <c r="BJ8" i="17" s="1"/>
  <c r="BK8" i="17" s="1"/>
  <c r="BL8" i="17" s="1"/>
  <c r="BM8" i="17" s="1"/>
  <c r="BN8" i="17" s="1"/>
  <c r="BO8" i="17" s="1"/>
  <c r="BP8" i="17" s="1"/>
  <c r="BQ8" i="17" s="1"/>
  <c r="BR8" i="17" s="1"/>
  <c r="BS8" i="17" s="1"/>
  <c r="BT8" i="17" s="1"/>
  <c r="BU8" i="17" s="1"/>
  <c r="BV8" i="17" s="1"/>
  <c r="BW8" i="17" s="1"/>
  <c r="BX8" i="17" s="1"/>
  <c r="BY8" i="17" s="1"/>
  <c r="BZ8" i="17" s="1"/>
  <c r="CA8" i="17" s="1"/>
  <c r="CB8" i="17" s="1"/>
  <c r="CC8" i="17" s="1"/>
  <c r="CD8" i="17" s="1"/>
  <c r="CE8" i="17" s="1"/>
  <c r="CF8" i="17" s="1"/>
  <c r="CG8" i="17" s="1"/>
  <c r="CH8" i="17" s="1"/>
  <c r="CI8" i="17" s="1"/>
  <c r="CJ8" i="17" s="1"/>
  <c r="CK8" i="17" s="1"/>
  <c r="CL8" i="17" s="1"/>
  <c r="CM8" i="17" s="1"/>
  <c r="CN8" i="17" s="1"/>
  <c r="CO8" i="17" s="1"/>
  <c r="CP8" i="17" s="1"/>
  <c r="CQ8" i="17" s="1"/>
  <c r="CR8" i="17" s="1"/>
  <c r="CS8" i="17" s="1"/>
  <c r="CT8" i="17" s="1"/>
  <c r="CU8" i="17" s="1"/>
  <c r="CV8" i="17" s="1"/>
  <c r="CW8" i="17" s="1"/>
  <c r="CX8" i="17" s="1"/>
  <c r="CY8" i="17" s="1"/>
  <c r="CZ8" i="17" s="1"/>
  <c r="DA8" i="17" s="1"/>
  <c r="DB8" i="17" s="1"/>
  <c r="DC8" i="17" s="1"/>
  <c r="DD8" i="17" s="1"/>
  <c r="DE8" i="17" s="1"/>
  <c r="DF8" i="17" s="1"/>
  <c r="DG8" i="17" s="1"/>
  <c r="DH8" i="17" s="1"/>
  <c r="DI8" i="17" s="1"/>
  <c r="DJ8" i="17" s="1"/>
  <c r="DK8" i="17" s="1"/>
  <c r="DL8" i="17" s="1"/>
  <c r="DM8" i="17" s="1"/>
  <c r="DN8" i="17" s="1"/>
  <c r="DO8" i="17" s="1"/>
  <c r="DP8" i="17" s="1"/>
  <c r="DQ8" i="17" s="1"/>
  <c r="DR8" i="17" s="1"/>
  <c r="DS8" i="17" s="1"/>
  <c r="DT8" i="17" s="1"/>
  <c r="DU8" i="17" s="1"/>
  <c r="DV8" i="17" s="1"/>
  <c r="DW8" i="17" s="1"/>
  <c r="DX8" i="17" s="1"/>
  <c r="DY8" i="17" s="1"/>
  <c r="DZ8" i="17" s="1"/>
  <c r="EA8" i="17" s="1"/>
  <c r="EB8" i="17" s="1"/>
  <c r="EC8" i="17" s="1"/>
  <c r="ED8" i="17" s="1"/>
  <c r="EE8" i="17" s="1"/>
  <c r="EF8" i="17" s="1"/>
  <c r="EG8" i="17" s="1"/>
  <c r="EH8" i="17" s="1"/>
  <c r="EI8" i="17" s="1"/>
  <c r="EJ8" i="17" s="1"/>
  <c r="EK8" i="17" s="1"/>
  <c r="EL8" i="17" s="1"/>
  <c r="EM8" i="17" s="1"/>
  <c r="EN8" i="17" s="1"/>
  <c r="EO8" i="17" s="1"/>
  <c r="EP8" i="17" s="1"/>
  <c r="EQ8" i="17" s="1"/>
  <c r="ER8" i="17" s="1"/>
  <c r="ES8" i="17" s="1"/>
  <c r="ET8" i="17" s="1"/>
  <c r="EU8" i="17" s="1"/>
  <c r="EV8" i="17" s="1"/>
  <c r="EW8" i="17" s="1"/>
  <c r="EX8" i="17" s="1"/>
  <c r="EY8" i="17" s="1"/>
  <c r="EZ8" i="17" s="1"/>
  <c r="FA8" i="17" s="1"/>
  <c r="FB8" i="17" s="1"/>
  <c r="FC8" i="17" s="1"/>
  <c r="FD8" i="17" s="1"/>
  <c r="FE8" i="17" s="1"/>
  <c r="FF8" i="17" s="1"/>
  <c r="FG8" i="17" s="1"/>
  <c r="FH8" i="17" s="1"/>
  <c r="FI8" i="17" s="1"/>
  <c r="FJ8" i="17" s="1"/>
  <c r="FK8" i="17" s="1"/>
  <c r="FL8" i="17" s="1"/>
  <c r="FM8" i="17" s="1"/>
  <c r="FN8" i="17" s="1"/>
  <c r="FO8" i="17" s="1"/>
  <c r="FP8" i="17" s="1"/>
  <c r="FQ8" i="17" s="1"/>
  <c r="FR8" i="17" s="1"/>
  <c r="FS8" i="17" s="1"/>
  <c r="FT8" i="17" s="1"/>
  <c r="FU8" i="17" s="1"/>
  <c r="FV8" i="17" s="1"/>
  <c r="FW8" i="17" s="1"/>
  <c r="FX8" i="17" s="1"/>
  <c r="FY8" i="17" s="1"/>
  <c r="FZ8" i="17" s="1"/>
  <c r="GA8" i="17" s="1"/>
  <c r="GB8" i="17" s="1"/>
  <c r="GC8" i="17" s="1"/>
  <c r="GD8" i="17" s="1"/>
  <c r="GE8" i="17" s="1"/>
  <c r="GF8" i="17" s="1"/>
  <c r="GG8" i="17" s="1"/>
  <c r="GH8" i="17" s="1"/>
  <c r="GI8" i="17" s="1"/>
  <c r="GJ8" i="17" s="1"/>
  <c r="GK8" i="17" s="1"/>
  <c r="GL8" i="17" s="1"/>
  <c r="GM8" i="17" s="1"/>
  <c r="GN8" i="17" s="1"/>
  <c r="GO8" i="17" s="1"/>
  <c r="GP8" i="17" s="1"/>
  <c r="GQ8" i="17" s="1"/>
  <c r="GR8" i="17" s="1"/>
  <c r="GS8" i="17" s="1"/>
  <c r="GT8" i="17" s="1"/>
  <c r="GU8" i="17" s="1"/>
  <c r="GV8" i="17" s="1"/>
  <c r="GW8" i="17" s="1"/>
  <c r="GX8" i="17" s="1"/>
  <c r="GY8" i="17" s="1"/>
  <c r="GZ8" i="17" s="1"/>
  <c r="HA8" i="17" s="1"/>
  <c r="HB8" i="17" s="1"/>
  <c r="HC8" i="17" s="1"/>
  <c r="HD8" i="17" s="1"/>
  <c r="HE8" i="17" s="1"/>
  <c r="HF8" i="17" s="1"/>
  <c r="HG8" i="17" s="1"/>
  <c r="HH8" i="17" s="1"/>
  <c r="HI8" i="17" s="1"/>
  <c r="HJ8" i="17" s="1"/>
  <c r="HK8" i="17" s="1"/>
  <c r="HL8" i="17" s="1"/>
  <c r="HM8" i="17" s="1"/>
  <c r="HN8" i="17" s="1"/>
  <c r="HO8" i="17" s="1"/>
  <c r="HP8" i="17" s="1"/>
  <c r="HQ8" i="17" s="1"/>
  <c r="HR8" i="17" s="1"/>
  <c r="HS8" i="17" s="1"/>
  <c r="HT8" i="17" s="1"/>
  <c r="HU8" i="17" s="1"/>
  <c r="HV8" i="17" s="1"/>
  <c r="HW8" i="17" s="1"/>
  <c r="HX8" i="17" s="1"/>
  <c r="HY8" i="17" s="1"/>
  <c r="HZ8" i="17" s="1"/>
  <c r="IA8" i="17" s="1"/>
  <c r="B76" i="28"/>
  <c r="C76" i="28" s="1"/>
  <c r="V19" i="26"/>
  <c r="V42" i="26"/>
  <c r="N4" i="26"/>
  <c r="V15" i="26"/>
  <c r="T23" i="26"/>
  <c r="V23" i="26"/>
  <c r="V46" i="26"/>
  <c r="T25" i="26"/>
  <c r="V25" i="26"/>
  <c r="V38" i="26"/>
  <c r="V21" i="26"/>
  <c r="V84" i="26"/>
  <c r="V44" i="26"/>
  <c r="V40" i="26"/>
  <c r="V17" i="26"/>
  <c r="T15" i="26"/>
  <c r="M8" i="26"/>
  <c r="P8" i="26"/>
  <c r="Q8" i="26"/>
  <c r="P4" i="26"/>
  <c r="M4" i="26"/>
  <c r="T44" i="26"/>
  <c r="T36" i="26"/>
  <c r="T40" i="26"/>
  <c r="T46" i="26"/>
  <c r="M6" i="26"/>
  <c r="Q6" i="26"/>
  <c r="N6" i="26"/>
  <c r="P6" i="26"/>
  <c r="R51" i="26"/>
  <c r="M51" i="26"/>
  <c r="H51" i="26"/>
  <c r="P51" i="26"/>
  <c r="N51" i="26"/>
  <c r="L51" i="26"/>
  <c r="I51" i="26"/>
  <c r="Q51" i="26"/>
  <c r="P102" i="26"/>
  <c r="N102" i="26"/>
  <c r="I102" i="26"/>
  <c r="Q102" i="26"/>
  <c r="M102" i="26"/>
  <c r="L102" i="26"/>
  <c r="R102" i="26"/>
  <c r="H102" i="26"/>
  <c r="N96" i="26"/>
  <c r="P96" i="26"/>
  <c r="H96" i="26"/>
  <c r="I96" i="26" s="1"/>
  <c r="M96" i="26"/>
  <c r="R96" i="26"/>
  <c r="L96" i="26"/>
  <c r="Q96" i="26"/>
  <c r="Q99" i="26"/>
  <c r="L99" i="26"/>
  <c r="N99" i="26"/>
  <c r="H99" i="26"/>
  <c r="M99" i="26"/>
  <c r="R99" i="26"/>
  <c r="P99" i="26"/>
  <c r="I99" i="26"/>
  <c r="Q97" i="26"/>
  <c r="L97" i="26"/>
  <c r="N97" i="26"/>
  <c r="H97" i="26"/>
  <c r="M97" i="26"/>
  <c r="R97" i="26"/>
  <c r="P97" i="26"/>
  <c r="I97" i="26"/>
  <c r="Q95" i="26"/>
  <c r="L95" i="26"/>
  <c r="N95" i="26"/>
  <c r="H95" i="26"/>
  <c r="M95" i="26"/>
  <c r="R95" i="26"/>
  <c r="P95" i="26"/>
  <c r="I95" i="26"/>
  <c r="Q93" i="26"/>
  <c r="L93" i="26"/>
  <c r="N93" i="26"/>
  <c r="H93" i="26"/>
  <c r="M93" i="26"/>
  <c r="R93" i="26"/>
  <c r="P93" i="26"/>
  <c r="I93" i="26"/>
  <c r="P79" i="26"/>
  <c r="N79" i="26"/>
  <c r="H79" i="26"/>
  <c r="M79" i="26"/>
  <c r="R79" i="26"/>
  <c r="L79" i="26"/>
  <c r="Q79" i="26"/>
  <c r="I79" i="26"/>
  <c r="AF75" i="26"/>
  <c r="AB75" i="26"/>
  <c r="X75" i="26"/>
  <c r="AE75" i="26"/>
  <c r="AA75" i="26"/>
  <c r="W75" i="26"/>
  <c r="AD75" i="26"/>
  <c r="Z75" i="26"/>
  <c r="U75" i="26"/>
  <c r="T75" i="26"/>
  <c r="AC75" i="26"/>
  <c r="Y75" i="26"/>
  <c r="P83" i="26"/>
  <c r="N83" i="26"/>
  <c r="I83" i="26"/>
  <c r="R83" i="26"/>
  <c r="M83" i="26"/>
  <c r="H83" i="26"/>
  <c r="Q83" i="26"/>
  <c r="L83" i="26"/>
  <c r="Q89" i="26"/>
  <c r="L89" i="26"/>
  <c r="N89" i="26"/>
  <c r="H89" i="26"/>
  <c r="M89" i="26"/>
  <c r="R89" i="26"/>
  <c r="P89" i="26"/>
  <c r="I89" i="26"/>
  <c r="AF73" i="26"/>
  <c r="AB73" i="26"/>
  <c r="X73" i="26"/>
  <c r="AE73" i="26"/>
  <c r="AA73" i="26"/>
  <c r="W73" i="26"/>
  <c r="AD73" i="26"/>
  <c r="Z73" i="26"/>
  <c r="U73" i="26"/>
  <c r="AC73" i="26"/>
  <c r="Y73" i="26"/>
  <c r="T73" i="26"/>
  <c r="R67" i="26"/>
  <c r="M67" i="26"/>
  <c r="H67" i="26"/>
  <c r="Q67" i="26"/>
  <c r="L67" i="26"/>
  <c r="P67" i="26"/>
  <c r="N67" i="26"/>
  <c r="I67" i="26"/>
  <c r="R63" i="26"/>
  <c r="M63" i="26"/>
  <c r="H63" i="26"/>
  <c r="Q63" i="26"/>
  <c r="L63" i="26"/>
  <c r="P63" i="26"/>
  <c r="N63" i="26"/>
  <c r="I63" i="26"/>
  <c r="R59" i="26"/>
  <c r="M59" i="26"/>
  <c r="H59" i="26"/>
  <c r="Q59" i="26"/>
  <c r="L59" i="26"/>
  <c r="P59" i="26"/>
  <c r="N59" i="26"/>
  <c r="I59" i="26"/>
  <c r="R55" i="26"/>
  <c r="M55" i="26"/>
  <c r="H55" i="26"/>
  <c r="Q55" i="26"/>
  <c r="L55" i="26"/>
  <c r="P55" i="26"/>
  <c r="N55" i="26"/>
  <c r="I55" i="26"/>
  <c r="P52" i="26"/>
  <c r="R52" i="26"/>
  <c r="M52" i="26"/>
  <c r="H52" i="26"/>
  <c r="I52" i="26"/>
  <c r="Q52" i="26"/>
  <c r="N52" i="26"/>
  <c r="L52" i="26"/>
  <c r="P50" i="26"/>
  <c r="R50" i="26"/>
  <c r="M50" i="26"/>
  <c r="H50" i="26"/>
  <c r="I50" i="26"/>
  <c r="Q50" i="26"/>
  <c r="N50" i="26"/>
  <c r="L50" i="26"/>
  <c r="P48" i="26"/>
  <c r="R48" i="26"/>
  <c r="M48" i="26"/>
  <c r="H48" i="26"/>
  <c r="I48" i="26"/>
  <c r="Q48" i="26"/>
  <c r="N48" i="26"/>
  <c r="L48" i="26"/>
  <c r="R53" i="26"/>
  <c r="M53" i="26"/>
  <c r="H53" i="26"/>
  <c r="Q53" i="26"/>
  <c r="L53" i="26"/>
  <c r="P53" i="26"/>
  <c r="N53" i="26"/>
  <c r="I53" i="26"/>
  <c r="Q31" i="26"/>
  <c r="L31" i="26"/>
  <c r="N31" i="26"/>
  <c r="I31" i="26"/>
  <c r="P31" i="26"/>
  <c r="M31" i="26"/>
  <c r="H31" i="26"/>
  <c r="R31" i="26"/>
  <c r="Q27" i="26"/>
  <c r="L27" i="26"/>
  <c r="N27" i="26"/>
  <c r="P27" i="26"/>
  <c r="M27" i="26"/>
  <c r="R27" i="26"/>
  <c r="H27" i="26"/>
  <c r="I27" i="26" s="1"/>
  <c r="AD46" i="26"/>
  <c r="Z46" i="26"/>
  <c r="U46" i="26"/>
  <c r="AF46" i="26"/>
  <c r="AB46" i="26"/>
  <c r="X46" i="26"/>
  <c r="AC46" i="26"/>
  <c r="AA46" i="26"/>
  <c r="Y46" i="26"/>
  <c r="AE46" i="26"/>
  <c r="W46" i="26"/>
  <c r="AC40" i="26"/>
  <c r="Y40" i="26"/>
  <c r="AF40" i="26"/>
  <c r="AB40" i="26"/>
  <c r="X40" i="26"/>
  <c r="AE40" i="26"/>
  <c r="AA40" i="26"/>
  <c r="W40" i="26"/>
  <c r="AD40" i="26"/>
  <c r="Z40" i="26"/>
  <c r="U40" i="26"/>
  <c r="P72" i="26"/>
  <c r="N72" i="26"/>
  <c r="I72" i="26"/>
  <c r="R72" i="26"/>
  <c r="H72" i="26"/>
  <c r="Q72" i="26"/>
  <c r="M72" i="26"/>
  <c r="L72" i="26"/>
  <c r="Q39" i="26"/>
  <c r="L39" i="26"/>
  <c r="P39" i="26"/>
  <c r="N39" i="26"/>
  <c r="M39" i="26"/>
  <c r="H39" i="26"/>
  <c r="I39" i="26" s="1"/>
  <c r="R39" i="26"/>
  <c r="L7" i="26"/>
  <c r="H7" i="26"/>
  <c r="I7" i="26" s="1"/>
  <c r="N32" i="26"/>
  <c r="Q32" i="26"/>
  <c r="L32" i="26"/>
  <c r="R32" i="26"/>
  <c r="H32" i="26"/>
  <c r="I32" i="26" s="1"/>
  <c r="P32" i="26"/>
  <c r="M32" i="26"/>
  <c r="Q4" i="26"/>
  <c r="AC19" i="26"/>
  <c r="Y19" i="26"/>
  <c r="AF19" i="26"/>
  <c r="AB19" i="26"/>
  <c r="X19" i="26"/>
  <c r="AE19" i="26"/>
  <c r="AA19" i="26"/>
  <c r="W19" i="26"/>
  <c r="AD19" i="26"/>
  <c r="Z19" i="26"/>
  <c r="U19" i="26"/>
  <c r="L12" i="26"/>
  <c r="H12" i="26"/>
  <c r="I12" i="26" s="1"/>
  <c r="N8" i="26"/>
  <c r="AF103" i="26"/>
  <c r="AB103" i="26"/>
  <c r="X103" i="26"/>
  <c r="AE103" i="26"/>
  <c r="AA103" i="26"/>
  <c r="W103" i="26"/>
  <c r="AC103" i="26"/>
  <c r="T103" i="26"/>
  <c r="Z103" i="26"/>
  <c r="Y103" i="26"/>
  <c r="AD103" i="26"/>
  <c r="U103" i="26"/>
  <c r="AF84" i="26"/>
  <c r="AB84" i="26"/>
  <c r="X84" i="26"/>
  <c r="AE84" i="26"/>
  <c r="AA84" i="26"/>
  <c r="W84" i="26"/>
  <c r="AD84" i="26"/>
  <c r="Z84" i="26"/>
  <c r="U84" i="26"/>
  <c r="AC84" i="26"/>
  <c r="Y84" i="26"/>
  <c r="T84" i="26"/>
  <c r="AF71" i="26"/>
  <c r="AB71" i="26"/>
  <c r="X71" i="26"/>
  <c r="AE71" i="26"/>
  <c r="AA71" i="26"/>
  <c r="W71" i="26"/>
  <c r="AD71" i="26"/>
  <c r="U71" i="26"/>
  <c r="AC71" i="26"/>
  <c r="T71" i="26"/>
  <c r="Z71" i="26"/>
  <c r="Y71" i="26"/>
  <c r="H13" i="26"/>
  <c r="I13" i="26" s="1"/>
  <c r="L13" i="26"/>
  <c r="Q24" i="26"/>
  <c r="L24" i="26"/>
  <c r="P24" i="26"/>
  <c r="N24" i="26"/>
  <c r="M24" i="26"/>
  <c r="R24" i="26"/>
  <c r="H24" i="26"/>
  <c r="I24" i="26" s="1"/>
  <c r="Q20" i="26"/>
  <c r="L20" i="26"/>
  <c r="P20" i="26"/>
  <c r="N20" i="26"/>
  <c r="M20" i="26"/>
  <c r="H20" i="26"/>
  <c r="I20" i="26" s="1"/>
  <c r="R20" i="26"/>
  <c r="Q16" i="26"/>
  <c r="L16" i="26"/>
  <c r="P16" i="26"/>
  <c r="N16" i="26"/>
  <c r="M16" i="26"/>
  <c r="H16" i="26"/>
  <c r="I16" i="26" s="1"/>
  <c r="R16" i="26"/>
  <c r="AF101" i="26"/>
  <c r="AB101" i="26"/>
  <c r="X101" i="26"/>
  <c r="AE101" i="26"/>
  <c r="AA101" i="26"/>
  <c r="W101" i="26"/>
  <c r="AC101" i="26"/>
  <c r="T101" i="26"/>
  <c r="Z101" i="26"/>
  <c r="Y101" i="26"/>
  <c r="U101" i="26"/>
  <c r="AD101" i="26"/>
  <c r="N94" i="26"/>
  <c r="P94" i="26"/>
  <c r="H94" i="26"/>
  <c r="I94" i="26" s="1"/>
  <c r="M94" i="26"/>
  <c r="R94" i="26"/>
  <c r="L94" i="26"/>
  <c r="Q94" i="26"/>
  <c r="N92" i="26"/>
  <c r="M92" i="26"/>
  <c r="R92" i="26"/>
  <c r="L92" i="26"/>
  <c r="H92" i="26"/>
  <c r="I92" i="26" s="1"/>
  <c r="Q92" i="26"/>
  <c r="P92" i="26"/>
  <c r="R86" i="26"/>
  <c r="M86" i="26"/>
  <c r="H86" i="26"/>
  <c r="Q86" i="26"/>
  <c r="L86" i="26"/>
  <c r="P86" i="26"/>
  <c r="N86" i="26"/>
  <c r="I86" i="26"/>
  <c r="Q91" i="26"/>
  <c r="L91" i="26"/>
  <c r="M91" i="26"/>
  <c r="R91" i="26"/>
  <c r="N91" i="26"/>
  <c r="H91" i="26"/>
  <c r="I91" i="26" s="1"/>
  <c r="P91" i="26"/>
  <c r="N88" i="26"/>
  <c r="P88" i="26"/>
  <c r="H88" i="26"/>
  <c r="I88" i="26" s="1"/>
  <c r="M88" i="26"/>
  <c r="R88" i="26"/>
  <c r="L88" i="26"/>
  <c r="Q88" i="26"/>
  <c r="AF82" i="26"/>
  <c r="AB82" i="26"/>
  <c r="X82" i="26"/>
  <c r="AE82" i="26"/>
  <c r="AA82" i="26"/>
  <c r="W82" i="26"/>
  <c r="AC82" i="26"/>
  <c r="T82" i="26"/>
  <c r="Z82" i="26"/>
  <c r="Y82" i="26"/>
  <c r="AD82" i="26"/>
  <c r="U82" i="26"/>
  <c r="R80" i="26"/>
  <c r="M80" i="26"/>
  <c r="H80" i="26"/>
  <c r="N80" i="26"/>
  <c r="L80" i="26"/>
  <c r="Q80" i="26"/>
  <c r="P80" i="26"/>
  <c r="I80" i="26"/>
  <c r="R47" i="26"/>
  <c r="M47" i="26"/>
  <c r="H47" i="26"/>
  <c r="P47" i="26"/>
  <c r="N47" i="26"/>
  <c r="L47" i="26"/>
  <c r="I47" i="26"/>
  <c r="Q47" i="26"/>
  <c r="AC42" i="26"/>
  <c r="Y42" i="26"/>
  <c r="AF42" i="26"/>
  <c r="AB42" i="26"/>
  <c r="X42" i="26"/>
  <c r="AE42" i="26"/>
  <c r="AA42" i="26"/>
  <c r="W42" i="26"/>
  <c r="AD42" i="26"/>
  <c r="Z42" i="26"/>
  <c r="U42" i="26"/>
  <c r="Q41" i="26"/>
  <c r="L41" i="26"/>
  <c r="P41" i="26"/>
  <c r="N41" i="26"/>
  <c r="I41" i="26"/>
  <c r="M41" i="26"/>
  <c r="H41" i="26"/>
  <c r="R41" i="26"/>
  <c r="H9" i="26"/>
  <c r="I9" i="26" s="1"/>
  <c r="L9" i="26"/>
  <c r="T42" i="26"/>
  <c r="N28" i="26"/>
  <c r="Q28" i="26"/>
  <c r="L28" i="26"/>
  <c r="R28" i="26"/>
  <c r="H28" i="26"/>
  <c r="I28" i="26" s="1"/>
  <c r="P28" i="26"/>
  <c r="M28" i="26"/>
  <c r="AC21" i="26"/>
  <c r="Y21" i="26"/>
  <c r="AF21" i="26"/>
  <c r="AB21" i="26"/>
  <c r="X21" i="26"/>
  <c r="AE21" i="26"/>
  <c r="AA21" i="26"/>
  <c r="W21" i="26"/>
  <c r="AD21" i="26"/>
  <c r="Z21" i="26"/>
  <c r="U21" i="26"/>
  <c r="T19" i="26"/>
  <c r="N98" i="26"/>
  <c r="I98" i="26"/>
  <c r="P98" i="26"/>
  <c r="H98" i="26"/>
  <c r="M98" i="26"/>
  <c r="R98" i="26"/>
  <c r="L98" i="26"/>
  <c r="Q98" i="26"/>
  <c r="P76" i="26"/>
  <c r="N76" i="26"/>
  <c r="R76" i="26"/>
  <c r="M76" i="26"/>
  <c r="H76" i="26"/>
  <c r="I76" i="26" s="1"/>
  <c r="Q76" i="26"/>
  <c r="L76" i="26"/>
  <c r="Q87" i="26"/>
  <c r="L87" i="26"/>
  <c r="N87" i="26"/>
  <c r="H87" i="26"/>
  <c r="M87" i="26"/>
  <c r="R87" i="26"/>
  <c r="P87" i="26"/>
  <c r="I87" i="26"/>
  <c r="AC38" i="26"/>
  <c r="Y38" i="26"/>
  <c r="AF38" i="26"/>
  <c r="AB38" i="26"/>
  <c r="X38" i="26"/>
  <c r="AE38" i="26"/>
  <c r="AA38" i="26"/>
  <c r="W38" i="26"/>
  <c r="AD38" i="26"/>
  <c r="Z38" i="26"/>
  <c r="U38" i="26"/>
  <c r="Q45" i="26"/>
  <c r="L45" i="26"/>
  <c r="P45" i="26"/>
  <c r="N45" i="26"/>
  <c r="M45" i="26"/>
  <c r="H45" i="26"/>
  <c r="I45" i="26" s="1"/>
  <c r="R45" i="26"/>
  <c r="Q37" i="26"/>
  <c r="L37" i="26"/>
  <c r="P37" i="26"/>
  <c r="N37" i="26"/>
  <c r="M37" i="26"/>
  <c r="H37" i="26"/>
  <c r="I37" i="26" s="1"/>
  <c r="R37" i="26"/>
  <c r="N34" i="26"/>
  <c r="R34" i="26"/>
  <c r="M34" i="26"/>
  <c r="Q34" i="26"/>
  <c r="L34" i="26"/>
  <c r="H34" i="26"/>
  <c r="I34" i="26" s="1"/>
  <c r="P34" i="26"/>
  <c r="L5" i="26"/>
  <c r="H5" i="26"/>
  <c r="I5" i="26" s="1"/>
  <c r="AC17" i="26"/>
  <c r="Y17" i="26"/>
  <c r="AF17" i="26"/>
  <c r="AB17" i="26"/>
  <c r="X17" i="26"/>
  <c r="AE17" i="26"/>
  <c r="AA17" i="26"/>
  <c r="W17" i="26"/>
  <c r="AD17" i="26"/>
  <c r="Z17" i="26"/>
  <c r="U17" i="26"/>
  <c r="Q22" i="26"/>
  <c r="L22" i="26"/>
  <c r="P22" i="26"/>
  <c r="N22" i="26"/>
  <c r="I22" i="26"/>
  <c r="M22" i="26"/>
  <c r="H22" i="26"/>
  <c r="R22" i="26"/>
  <c r="Q18" i="26"/>
  <c r="L18" i="26"/>
  <c r="P18" i="26"/>
  <c r="N18" i="26"/>
  <c r="I18" i="26"/>
  <c r="M18" i="26"/>
  <c r="R18" i="26"/>
  <c r="H18" i="26"/>
  <c r="Q14" i="26"/>
  <c r="L14" i="26"/>
  <c r="P14" i="26"/>
  <c r="I14" i="26"/>
  <c r="M14" i="26"/>
  <c r="R14" i="26"/>
  <c r="H14" i="26"/>
  <c r="N14" i="26"/>
  <c r="N100" i="26"/>
  <c r="I100" i="26"/>
  <c r="P100" i="26"/>
  <c r="H100" i="26"/>
  <c r="M100" i="26"/>
  <c r="V100" i="26" s="1"/>
  <c r="R100" i="26"/>
  <c r="L100" i="26"/>
  <c r="Q100" i="26"/>
  <c r="P85" i="26"/>
  <c r="N85" i="26"/>
  <c r="R85" i="26"/>
  <c r="M85" i="26"/>
  <c r="H85" i="26"/>
  <c r="I85" i="26" s="1"/>
  <c r="Q85" i="26"/>
  <c r="L85" i="26"/>
  <c r="P81" i="26"/>
  <c r="N81" i="26"/>
  <c r="H81" i="26"/>
  <c r="M81" i="26"/>
  <c r="R81" i="26"/>
  <c r="L81" i="26"/>
  <c r="I81" i="26"/>
  <c r="Q81" i="26"/>
  <c r="AF77" i="26"/>
  <c r="AB77" i="26"/>
  <c r="X77" i="26"/>
  <c r="AE77" i="26"/>
  <c r="AA77" i="26"/>
  <c r="W77" i="26"/>
  <c r="AD77" i="26"/>
  <c r="Z77" i="26"/>
  <c r="U77" i="26"/>
  <c r="AC77" i="26"/>
  <c r="Y77" i="26"/>
  <c r="T77" i="26"/>
  <c r="N90" i="26"/>
  <c r="I90" i="26"/>
  <c r="P90" i="26"/>
  <c r="H90" i="26"/>
  <c r="M90" i="26"/>
  <c r="R90" i="26"/>
  <c r="L90" i="26"/>
  <c r="Q90" i="26"/>
  <c r="R69" i="26"/>
  <c r="M69" i="26"/>
  <c r="H69" i="26"/>
  <c r="Q69" i="26"/>
  <c r="L69" i="26"/>
  <c r="P69" i="26"/>
  <c r="N69" i="26"/>
  <c r="I69" i="26"/>
  <c r="R65" i="26"/>
  <c r="M65" i="26"/>
  <c r="H65" i="26"/>
  <c r="Q65" i="26"/>
  <c r="L65" i="26"/>
  <c r="P65" i="26"/>
  <c r="N65" i="26"/>
  <c r="I65" i="26"/>
  <c r="R61" i="26"/>
  <c r="M61" i="26"/>
  <c r="H61" i="26"/>
  <c r="Q61" i="26"/>
  <c r="L61" i="26"/>
  <c r="P61" i="26"/>
  <c r="N61" i="26"/>
  <c r="I61" i="26"/>
  <c r="R57" i="26"/>
  <c r="M57" i="26"/>
  <c r="H57" i="26"/>
  <c r="Q57" i="26"/>
  <c r="L57" i="26"/>
  <c r="P57" i="26"/>
  <c r="N57" i="26"/>
  <c r="I57" i="26"/>
  <c r="P78" i="26"/>
  <c r="N78" i="26"/>
  <c r="R78" i="26"/>
  <c r="M78" i="26"/>
  <c r="H78" i="26"/>
  <c r="I78" i="26" s="1"/>
  <c r="L78" i="26"/>
  <c r="Q78" i="26"/>
  <c r="N70" i="26"/>
  <c r="I70" i="26"/>
  <c r="R70" i="26"/>
  <c r="L70" i="26"/>
  <c r="Q70" i="26"/>
  <c r="P70" i="26"/>
  <c r="H70" i="26"/>
  <c r="M70" i="26"/>
  <c r="P68" i="26"/>
  <c r="N68" i="26"/>
  <c r="R68" i="26"/>
  <c r="M68" i="26"/>
  <c r="H68" i="26"/>
  <c r="I68" i="26" s="1"/>
  <c r="Q68" i="26"/>
  <c r="L68" i="26"/>
  <c r="P66" i="26"/>
  <c r="N66" i="26"/>
  <c r="R66" i="26"/>
  <c r="M66" i="26"/>
  <c r="H66" i="26"/>
  <c r="I66" i="26" s="1"/>
  <c r="Q66" i="26"/>
  <c r="L66" i="26"/>
  <c r="P64" i="26"/>
  <c r="N64" i="26"/>
  <c r="R64" i="26"/>
  <c r="M64" i="26"/>
  <c r="H64" i="26"/>
  <c r="I64" i="26" s="1"/>
  <c r="Q64" i="26"/>
  <c r="L64" i="26"/>
  <c r="P62" i="26"/>
  <c r="N62" i="26"/>
  <c r="R62" i="26"/>
  <c r="M62" i="26"/>
  <c r="H62" i="26"/>
  <c r="I62" i="26" s="1"/>
  <c r="Q62" i="26"/>
  <c r="L62" i="26"/>
  <c r="P60" i="26"/>
  <c r="N60" i="26"/>
  <c r="R60" i="26"/>
  <c r="M60" i="26"/>
  <c r="H60" i="26"/>
  <c r="I60" i="26" s="1"/>
  <c r="Q60" i="26"/>
  <c r="L60" i="26"/>
  <c r="P58" i="26"/>
  <c r="N58" i="26"/>
  <c r="R58" i="26"/>
  <c r="M58" i="26"/>
  <c r="H58" i="26"/>
  <c r="I58" i="26" s="1"/>
  <c r="Q58" i="26"/>
  <c r="L58" i="26"/>
  <c r="P56" i="26"/>
  <c r="N56" i="26"/>
  <c r="R56" i="26"/>
  <c r="M56" i="26"/>
  <c r="H56" i="26"/>
  <c r="I56" i="26" s="1"/>
  <c r="Q56" i="26"/>
  <c r="L56" i="26"/>
  <c r="P54" i="26"/>
  <c r="N54" i="26"/>
  <c r="R54" i="26"/>
  <c r="M54" i="26"/>
  <c r="H54" i="26"/>
  <c r="I54" i="26" s="1"/>
  <c r="Q54" i="26"/>
  <c r="L54" i="26"/>
  <c r="R49" i="26"/>
  <c r="M49" i="26"/>
  <c r="H49" i="26"/>
  <c r="P49" i="26"/>
  <c r="N49" i="26"/>
  <c r="L49" i="26"/>
  <c r="I49" i="26"/>
  <c r="Q49" i="26"/>
  <c r="P74" i="26"/>
  <c r="N74" i="26"/>
  <c r="R74" i="26"/>
  <c r="M74" i="26"/>
  <c r="H74" i="26"/>
  <c r="I74" i="26" s="1"/>
  <c r="L74" i="26"/>
  <c r="Q74" i="26"/>
  <c r="Q33" i="26"/>
  <c r="L33" i="26"/>
  <c r="N33" i="26"/>
  <c r="P33" i="26"/>
  <c r="M33" i="26"/>
  <c r="R33" i="26"/>
  <c r="H33" i="26"/>
  <c r="I33" i="26" s="1"/>
  <c r="Q29" i="26"/>
  <c r="L29" i="26"/>
  <c r="N29" i="26"/>
  <c r="P29" i="26"/>
  <c r="M29" i="26"/>
  <c r="R29" i="26"/>
  <c r="H29" i="26"/>
  <c r="I29" i="26" s="1"/>
  <c r="AC44" i="26"/>
  <c r="Y44" i="26"/>
  <c r="AF44" i="26"/>
  <c r="AB44" i="26"/>
  <c r="X44" i="26"/>
  <c r="AE44" i="26"/>
  <c r="AA44" i="26"/>
  <c r="W44" i="26"/>
  <c r="AD44" i="26"/>
  <c r="Z44" i="26"/>
  <c r="U44" i="26"/>
  <c r="AC36" i="26"/>
  <c r="Y36" i="26"/>
  <c r="AF36" i="26"/>
  <c r="AB36" i="26"/>
  <c r="X36" i="26"/>
  <c r="AE36" i="26"/>
  <c r="AA36" i="26"/>
  <c r="W36" i="26"/>
  <c r="AD36" i="26"/>
  <c r="Z36" i="26"/>
  <c r="U36" i="26"/>
  <c r="Q43" i="26"/>
  <c r="L43" i="26"/>
  <c r="P43" i="26"/>
  <c r="N43" i="26"/>
  <c r="M43" i="26"/>
  <c r="H43" i="26"/>
  <c r="I43" i="26" s="1"/>
  <c r="R43" i="26"/>
  <c r="Q35" i="26"/>
  <c r="L35" i="26"/>
  <c r="P35" i="26"/>
  <c r="N35" i="26"/>
  <c r="M35" i="26"/>
  <c r="H35" i="26"/>
  <c r="I35" i="26" s="1"/>
  <c r="R35" i="26"/>
  <c r="N26" i="26"/>
  <c r="Q26" i="26"/>
  <c r="L26" i="26"/>
  <c r="R26" i="26"/>
  <c r="H26" i="26"/>
  <c r="I26" i="26" s="1"/>
  <c r="P26" i="26"/>
  <c r="M26" i="26"/>
  <c r="H11" i="26"/>
  <c r="I11" i="26" s="1"/>
  <c r="L11" i="26"/>
  <c r="T38" i="26"/>
  <c r="AE25" i="26"/>
  <c r="AA25" i="26"/>
  <c r="W25" i="26"/>
  <c r="AC25" i="26"/>
  <c r="Y25" i="26"/>
  <c r="Z25" i="26"/>
  <c r="AF25" i="26"/>
  <c r="X25" i="26"/>
  <c r="AD25" i="26"/>
  <c r="U25" i="26"/>
  <c r="AB25" i="26"/>
  <c r="AC23" i="26"/>
  <c r="Y23" i="26"/>
  <c r="AF23" i="26"/>
  <c r="AB23" i="26"/>
  <c r="X23" i="26"/>
  <c r="AE23" i="26"/>
  <c r="AA23" i="26"/>
  <c r="W23" i="26"/>
  <c r="AD23" i="26"/>
  <c r="Z23" i="26"/>
  <c r="U23" i="26"/>
  <c r="AC15" i="26"/>
  <c r="Y15" i="26"/>
  <c r="AF15" i="26"/>
  <c r="AB15" i="26"/>
  <c r="X15" i="26"/>
  <c r="AE15" i="26"/>
  <c r="AA15" i="26"/>
  <c r="W15" i="26"/>
  <c r="AD15" i="26"/>
  <c r="Z15" i="26"/>
  <c r="U15" i="26"/>
  <c r="T21" i="26"/>
  <c r="L10" i="26"/>
  <c r="H10" i="26"/>
  <c r="I10" i="26" s="1"/>
  <c r="N30" i="26"/>
  <c r="Q30" i="26"/>
  <c r="L30" i="26"/>
  <c r="R30" i="26"/>
  <c r="H30" i="26"/>
  <c r="I30" i="26" s="1"/>
  <c r="P30" i="26"/>
  <c r="M30" i="26"/>
  <c r="T17" i="26"/>
  <c r="IK74" i="26" l="1"/>
  <c r="IW74" i="26"/>
  <c r="JI74" i="26"/>
  <c r="JU74" i="26"/>
  <c r="KG74" i="26"/>
  <c r="KS74" i="26"/>
  <c r="LE74" i="26"/>
  <c r="LQ74" i="26"/>
  <c r="MC74" i="26"/>
  <c r="MO74" i="26"/>
  <c r="NA74" i="26"/>
  <c r="NM74" i="26"/>
  <c r="NY74" i="26"/>
  <c r="OK74" i="26"/>
  <c r="OW74" i="26"/>
  <c r="PI74" i="26"/>
  <c r="IL74" i="26"/>
  <c r="IX74" i="26"/>
  <c r="JJ74" i="26"/>
  <c r="JV74" i="26"/>
  <c r="KH74" i="26"/>
  <c r="KT74" i="26"/>
  <c r="LF74" i="26"/>
  <c r="LR74" i="26"/>
  <c r="MD74" i="26"/>
  <c r="IM74" i="26"/>
  <c r="IY74" i="26"/>
  <c r="JK74" i="26"/>
  <c r="JW74" i="26"/>
  <c r="KI74" i="26"/>
  <c r="KU74" i="26"/>
  <c r="LG74" i="26"/>
  <c r="LS74" i="26"/>
  <c r="ME74" i="26"/>
  <c r="MQ74" i="26"/>
  <c r="NC74" i="26"/>
  <c r="NO74" i="26"/>
  <c r="OA74" i="26"/>
  <c r="OM74" i="26"/>
  <c r="OY74" i="26"/>
  <c r="PK74" i="26"/>
  <c r="IN74" i="26"/>
  <c r="IZ74" i="26"/>
  <c r="JL74" i="26"/>
  <c r="JX74" i="26"/>
  <c r="KJ74" i="26"/>
  <c r="KV74" i="26"/>
  <c r="LH74" i="26"/>
  <c r="LT74" i="26"/>
  <c r="MF74" i="26"/>
  <c r="ID74" i="26"/>
  <c r="IF74" i="26"/>
  <c r="IR74" i="26"/>
  <c r="JD74" i="26"/>
  <c r="JP74" i="26"/>
  <c r="KB74" i="26"/>
  <c r="KN74" i="26"/>
  <c r="KZ74" i="26"/>
  <c r="LL74" i="26"/>
  <c r="LX74" i="26"/>
  <c r="MJ74" i="26"/>
  <c r="MV74" i="26"/>
  <c r="NH74" i="26"/>
  <c r="NT74" i="26"/>
  <c r="OF74" i="26"/>
  <c r="OR74" i="26"/>
  <c r="PD74" i="26"/>
  <c r="IH74" i="26"/>
  <c r="IG74" i="26"/>
  <c r="JC74" i="26"/>
  <c r="JY74" i="26"/>
  <c r="KQ74" i="26"/>
  <c r="LM74" i="26"/>
  <c r="MH74" i="26"/>
  <c r="MX74" i="26"/>
  <c r="NN74" i="26"/>
  <c r="OD74" i="26"/>
  <c r="OT74" i="26"/>
  <c r="PJ74" i="26"/>
  <c r="II74" i="26"/>
  <c r="JE74" i="26"/>
  <c r="JZ74" i="26"/>
  <c r="KR74" i="26"/>
  <c r="LN74" i="26"/>
  <c r="MI74" i="26"/>
  <c r="MY74" i="26"/>
  <c r="NP74" i="26"/>
  <c r="OE74" i="26"/>
  <c r="OU74" i="26"/>
  <c r="PL74" i="26"/>
  <c r="IJ74" i="26"/>
  <c r="JF74" i="26"/>
  <c r="KA74" i="26"/>
  <c r="KW74" i="26"/>
  <c r="LO74" i="26"/>
  <c r="MK74" i="26"/>
  <c r="MZ74" i="26"/>
  <c r="NQ74" i="26"/>
  <c r="OG74" i="26"/>
  <c r="OV74" i="26"/>
  <c r="PM74" i="26"/>
  <c r="IO74" i="26"/>
  <c r="JG74" i="26"/>
  <c r="KC74" i="26"/>
  <c r="KX74" i="26"/>
  <c r="LP74" i="26"/>
  <c r="ML74" i="26"/>
  <c r="NB74" i="26"/>
  <c r="NR74" i="26"/>
  <c r="OH74" i="26"/>
  <c r="OX74" i="26"/>
  <c r="PN74" i="26"/>
  <c r="IP74" i="26"/>
  <c r="JH74" i="26"/>
  <c r="KD74" i="26"/>
  <c r="KY74" i="26"/>
  <c r="LU74" i="26"/>
  <c r="MM74" i="26"/>
  <c r="ND74" i="26"/>
  <c r="NS74" i="26"/>
  <c r="OI74" i="26"/>
  <c r="OZ74" i="26"/>
  <c r="PO74" i="26"/>
  <c r="IQ74" i="26"/>
  <c r="JM74" i="26"/>
  <c r="KE74" i="26"/>
  <c r="LA74" i="26"/>
  <c r="LV74" i="26"/>
  <c r="MN74" i="26"/>
  <c r="NE74" i="26"/>
  <c r="NU74" i="26"/>
  <c r="OJ74" i="26"/>
  <c r="PA74" i="26"/>
  <c r="PP74" i="26"/>
  <c r="IS74" i="26"/>
  <c r="JN74" i="26"/>
  <c r="KF74" i="26"/>
  <c r="LB74" i="26"/>
  <c r="LW74" i="26"/>
  <c r="MP74" i="26"/>
  <c r="NF74" i="26"/>
  <c r="NV74" i="26"/>
  <c r="OL74" i="26"/>
  <c r="PB74" i="26"/>
  <c r="PQ74" i="26"/>
  <c r="IT74" i="26"/>
  <c r="JO74" i="26"/>
  <c r="KK74" i="26"/>
  <c r="LC74" i="26"/>
  <c r="LY74" i="26"/>
  <c r="MR74" i="26"/>
  <c r="NG74" i="26"/>
  <c r="NW74" i="26"/>
  <c r="ON74" i="26"/>
  <c r="PC74" i="26"/>
  <c r="PR74" i="26"/>
  <c r="IU74" i="26"/>
  <c r="JQ74" i="26"/>
  <c r="KL74" i="26"/>
  <c r="LD74" i="26"/>
  <c r="LZ74" i="26"/>
  <c r="MS74" i="26"/>
  <c r="NI74" i="26"/>
  <c r="NX74" i="26"/>
  <c r="OO74" i="26"/>
  <c r="PE74" i="26"/>
  <c r="PS74" i="26"/>
  <c r="IV74" i="26"/>
  <c r="JR74" i="26"/>
  <c r="KM74" i="26"/>
  <c r="LI74" i="26"/>
  <c r="MA74" i="26"/>
  <c r="MT74" i="26"/>
  <c r="NJ74" i="26"/>
  <c r="NZ74" i="26"/>
  <c r="OP74" i="26"/>
  <c r="PF74" i="26"/>
  <c r="PT74" i="26"/>
  <c r="JA74" i="26"/>
  <c r="NK74" i="26"/>
  <c r="JB74" i="26"/>
  <c r="NL74" i="26"/>
  <c r="JS74" i="26"/>
  <c r="OB74" i="26"/>
  <c r="JT74" i="26"/>
  <c r="OC74" i="26"/>
  <c r="KO74" i="26"/>
  <c r="OQ74" i="26"/>
  <c r="KP74" i="26"/>
  <c r="OS74" i="26"/>
  <c r="LJ74" i="26"/>
  <c r="PG74" i="26"/>
  <c r="LK74" i="26"/>
  <c r="PH74" i="26"/>
  <c r="MB74" i="26"/>
  <c r="IC74" i="26"/>
  <c r="MU74" i="26"/>
  <c r="IE74" i="26"/>
  <c r="MG74" i="26"/>
  <c r="MW74" i="26"/>
  <c r="II14" i="26"/>
  <c r="IU14" i="26"/>
  <c r="JG14" i="26"/>
  <c r="JS14" i="26"/>
  <c r="KE14" i="26"/>
  <c r="KQ14" i="26"/>
  <c r="LC14" i="26"/>
  <c r="LO14" i="26"/>
  <c r="MA14" i="26"/>
  <c r="MM14" i="26"/>
  <c r="MY14" i="26"/>
  <c r="IJ14" i="26"/>
  <c r="IV14" i="26"/>
  <c r="JH14" i="26"/>
  <c r="JT14" i="26"/>
  <c r="KF14" i="26"/>
  <c r="KR14" i="26"/>
  <c r="LD14" i="26"/>
  <c r="IL14" i="26"/>
  <c r="IM14" i="26"/>
  <c r="IN14" i="26"/>
  <c r="IZ14" i="26"/>
  <c r="JL14" i="26"/>
  <c r="JX14" i="26"/>
  <c r="KJ14" i="26"/>
  <c r="KV14" i="26"/>
  <c r="LH14" i="26"/>
  <c r="LT14" i="26"/>
  <c r="MF14" i="26"/>
  <c r="MR14" i="26"/>
  <c r="ND14" i="26"/>
  <c r="IC14" i="26"/>
  <c r="ID14" i="26"/>
  <c r="IP14" i="26"/>
  <c r="IE14" i="26"/>
  <c r="IQ14" i="26"/>
  <c r="JC14" i="26"/>
  <c r="IF14" i="26"/>
  <c r="IR14" i="26"/>
  <c r="JA14" i="26"/>
  <c r="JQ14" i="26"/>
  <c r="KH14" i="26"/>
  <c r="KX14" i="26"/>
  <c r="LM14" i="26"/>
  <c r="MB14" i="26"/>
  <c r="MP14" i="26"/>
  <c r="NE14" i="26"/>
  <c r="NQ14" i="26"/>
  <c r="OC14" i="26"/>
  <c r="OO14" i="26"/>
  <c r="PA14" i="26"/>
  <c r="PM14" i="26"/>
  <c r="JB14" i="26"/>
  <c r="JR14" i="26"/>
  <c r="KI14" i="26"/>
  <c r="KY14" i="26"/>
  <c r="LN14" i="26"/>
  <c r="MC14" i="26"/>
  <c r="MQ14" i="26"/>
  <c r="NF14" i="26"/>
  <c r="NR14" i="26"/>
  <c r="OD14" i="26"/>
  <c r="OP14" i="26"/>
  <c r="PB14" i="26"/>
  <c r="PN14" i="26"/>
  <c r="JD14" i="26"/>
  <c r="JU14" i="26"/>
  <c r="KK14" i="26"/>
  <c r="KZ14" i="26"/>
  <c r="LP14" i="26"/>
  <c r="MD14" i="26"/>
  <c r="MS14" i="26"/>
  <c r="NG14" i="26"/>
  <c r="NS14" i="26"/>
  <c r="OE14" i="26"/>
  <c r="OQ14" i="26"/>
  <c r="PC14" i="26"/>
  <c r="PO14" i="26"/>
  <c r="IG14" i="26"/>
  <c r="JE14" i="26"/>
  <c r="JV14" i="26"/>
  <c r="KL14" i="26"/>
  <c r="LA14" i="26"/>
  <c r="LQ14" i="26"/>
  <c r="ME14" i="26"/>
  <c r="MT14" i="26"/>
  <c r="NH14" i="26"/>
  <c r="NT14" i="26"/>
  <c r="OF14" i="26"/>
  <c r="OR14" i="26"/>
  <c r="PD14" i="26"/>
  <c r="PP14" i="26"/>
  <c r="IH14" i="26"/>
  <c r="JF14" i="26"/>
  <c r="JW14" i="26"/>
  <c r="KM14" i="26"/>
  <c r="LB14" i="26"/>
  <c r="LR14" i="26"/>
  <c r="MG14" i="26"/>
  <c r="MU14" i="26"/>
  <c r="NI14" i="26"/>
  <c r="NU14" i="26"/>
  <c r="OG14" i="26"/>
  <c r="OS14" i="26"/>
  <c r="PE14" i="26"/>
  <c r="PQ14" i="26"/>
  <c r="IK14" i="26"/>
  <c r="JI14" i="26"/>
  <c r="JY14" i="26"/>
  <c r="KN14" i="26"/>
  <c r="LE14" i="26"/>
  <c r="LS14" i="26"/>
  <c r="MH14" i="26"/>
  <c r="MV14" i="26"/>
  <c r="NJ14" i="26"/>
  <c r="NV14" i="26"/>
  <c r="OH14" i="26"/>
  <c r="OT14" i="26"/>
  <c r="PF14" i="26"/>
  <c r="PR14" i="26"/>
  <c r="IO14" i="26"/>
  <c r="JJ14" i="26"/>
  <c r="JZ14" i="26"/>
  <c r="KO14" i="26"/>
  <c r="LF14" i="26"/>
  <c r="LU14" i="26"/>
  <c r="MI14" i="26"/>
  <c r="MW14" i="26"/>
  <c r="NK14" i="26"/>
  <c r="NW14" i="26"/>
  <c r="OI14" i="26"/>
  <c r="OU14" i="26"/>
  <c r="PG14" i="26"/>
  <c r="PS14" i="26"/>
  <c r="IS14" i="26"/>
  <c r="JK14" i="26"/>
  <c r="KA14" i="26"/>
  <c r="KP14" i="26"/>
  <c r="LG14" i="26"/>
  <c r="LV14" i="26"/>
  <c r="MJ14" i="26"/>
  <c r="MX14" i="26"/>
  <c r="NL14" i="26"/>
  <c r="NX14" i="26"/>
  <c r="OJ14" i="26"/>
  <c r="OV14" i="26"/>
  <c r="PH14" i="26"/>
  <c r="PT14" i="26"/>
  <c r="IT14" i="26"/>
  <c r="JM14" i="26"/>
  <c r="KB14" i="26"/>
  <c r="KS14" i="26"/>
  <c r="LI14" i="26"/>
  <c r="LW14" i="26"/>
  <c r="MK14" i="26"/>
  <c r="MZ14" i="26"/>
  <c r="NM14" i="26"/>
  <c r="NY14" i="26"/>
  <c r="OK14" i="26"/>
  <c r="OW14" i="26"/>
  <c r="PI14" i="26"/>
  <c r="IW14" i="26"/>
  <c r="JN14" i="26"/>
  <c r="KC14" i="26"/>
  <c r="KT14" i="26"/>
  <c r="LJ14" i="26"/>
  <c r="LX14" i="26"/>
  <c r="ML14" i="26"/>
  <c r="NA14" i="26"/>
  <c r="NN14" i="26"/>
  <c r="NZ14" i="26"/>
  <c r="OL14" i="26"/>
  <c r="OX14" i="26"/>
  <c r="PJ14" i="26"/>
  <c r="IX14" i="26"/>
  <c r="JO14" i="26"/>
  <c r="KD14" i="26"/>
  <c r="KU14" i="26"/>
  <c r="LK14" i="26"/>
  <c r="LY14" i="26"/>
  <c r="MN14" i="26"/>
  <c r="NB14" i="26"/>
  <c r="NO14" i="26"/>
  <c r="OA14" i="26"/>
  <c r="OM14" i="26"/>
  <c r="OY14" i="26"/>
  <c r="PK14" i="26"/>
  <c r="LZ14" i="26"/>
  <c r="MO14" i="26"/>
  <c r="NC14" i="26"/>
  <c r="NP14" i="26"/>
  <c r="OB14" i="26"/>
  <c r="ON14" i="26"/>
  <c r="OZ14" i="26"/>
  <c r="IY14" i="26"/>
  <c r="PL14" i="26"/>
  <c r="JP14" i="26"/>
  <c r="KG14" i="26"/>
  <c r="KW14" i="26"/>
  <c r="LL14" i="26"/>
  <c r="IJ31" i="26"/>
  <c r="IV31" i="26"/>
  <c r="JH31" i="26"/>
  <c r="JT31" i="26"/>
  <c r="KF31" i="26"/>
  <c r="KR31" i="26"/>
  <c r="LD31" i="26"/>
  <c r="LP31" i="26"/>
  <c r="MB31" i="26"/>
  <c r="MN31" i="26"/>
  <c r="MZ31" i="26"/>
  <c r="NL31" i="26"/>
  <c r="NX31" i="26"/>
  <c r="OJ31" i="26"/>
  <c r="OV31" i="26"/>
  <c r="PH31" i="26"/>
  <c r="PT31" i="26"/>
  <c r="IK31" i="26"/>
  <c r="IW31" i="26"/>
  <c r="JI31" i="26"/>
  <c r="JU31" i="26"/>
  <c r="KG31" i="26"/>
  <c r="KS31" i="26"/>
  <c r="LE31" i="26"/>
  <c r="LQ31" i="26"/>
  <c r="MC31" i="26"/>
  <c r="MO31" i="26"/>
  <c r="NA31" i="26"/>
  <c r="NM31" i="26"/>
  <c r="NY31" i="26"/>
  <c r="OK31" i="26"/>
  <c r="OW31" i="26"/>
  <c r="PI31" i="26"/>
  <c r="IL31" i="26"/>
  <c r="IX31" i="26"/>
  <c r="JJ31" i="26"/>
  <c r="JV31" i="26"/>
  <c r="KH31" i="26"/>
  <c r="KT31" i="26"/>
  <c r="LF31" i="26"/>
  <c r="LR31" i="26"/>
  <c r="IM31" i="26"/>
  <c r="IY31" i="26"/>
  <c r="JK31" i="26"/>
  <c r="JW31" i="26"/>
  <c r="KI31" i="26"/>
  <c r="KU31" i="26"/>
  <c r="LG31" i="26"/>
  <c r="LS31" i="26"/>
  <c r="ME31" i="26"/>
  <c r="MQ31" i="26"/>
  <c r="NC31" i="26"/>
  <c r="NO31" i="26"/>
  <c r="OA31" i="26"/>
  <c r="OM31" i="26"/>
  <c r="OY31" i="26"/>
  <c r="PK31" i="26"/>
  <c r="IN31" i="26"/>
  <c r="IZ31" i="26"/>
  <c r="JL31" i="26"/>
  <c r="JX31" i="26"/>
  <c r="KJ31" i="26"/>
  <c r="KV31" i="26"/>
  <c r="LH31" i="26"/>
  <c r="LT31" i="26"/>
  <c r="MF31" i="26"/>
  <c r="MR31" i="26"/>
  <c r="ND31" i="26"/>
  <c r="NP31" i="26"/>
  <c r="OB31" i="26"/>
  <c r="ON31" i="26"/>
  <c r="OZ31" i="26"/>
  <c r="PL31" i="26"/>
  <c r="IC31" i="26"/>
  <c r="IO31" i="26"/>
  <c r="JA31" i="26"/>
  <c r="JM31" i="26"/>
  <c r="JY31" i="26"/>
  <c r="KK31" i="26"/>
  <c r="KW31" i="26"/>
  <c r="LI31" i="26"/>
  <c r="LU31" i="26"/>
  <c r="MG31" i="26"/>
  <c r="MS31" i="26"/>
  <c r="NE31" i="26"/>
  <c r="NQ31" i="26"/>
  <c r="OC31" i="26"/>
  <c r="OO31" i="26"/>
  <c r="PA31" i="26"/>
  <c r="PM31" i="26"/>
  <c r="ID31" i="26"/>
  <c r="IP31" i="26"/>
  <c r="JB31" i="26"/>
  <c r="JN31" i="26"/>
  <c r="JZ31" i="26"/>
  <c r="KL31" i="26"/>
  <c r="KX31" i="26"/>
  <c r="LJ31" i="26"/>
  <c r="LV31" i="26"/>
  <c r="MH31" i="26"/>
  <c r="MT31" i="26"/>
  <c r="NF31" i="26"/>
  <c r="NR31" i="26"/>
  <c r="OD31" i="26"/>
  <c r="OP31" i="26"/>
  <c r="PB31" i="26"/>
  <c r="PN31" i="26"/>
  <c r="IE31" i="26"/>
  <c r="IQ31" i="26"/>
  <c r="JC31" i="26"/>
  <c r="JO31" i="26"/>
  <c r="KA31" i="26"/>
  <c r="KM31" i="26"/>
  <c r="KY31" i="26"/>
  <c r="LK31" i="26"/>
  <c r="LW31" i="26"/>
  <c r="MI31" i="26"/>
  <c r="MU31" i="26"/>
  <c r="NG31" i="26"/>
  <c r="NS31" i="26"/>
  <c r="OE31" i="26"/>
  <c r="OQ31" i="26"/>
  <c r="PC31" i="26"/>
  <c r="PO31" i="26"/>
  <c r="IF31" i="26"/>
  <c r="IR31" i="26"/>
  <c r="JD31" i="26"/>
  <c r="JP31" i="26"/>
  <c r="KB31" i="26"/>
  <c r="KN31" i="26"/>
  <c r="KZ31" i="26"/>
  <c r="LL31" i="26"/>
  <c r="LX31" i="26"/>
  <c r="MJ31" i="26"/>
  <c r="MV31" i="26"/>
  <c r="NH31" i="26"/>
  <c r="NT31" i="26"/>
  <c r="OF31" i="26"/>
  <c r="OR31" i="26"/>
  <c r="PD31" i="26"/>
  <c r="PP31" i="26"/>
  <c r="IG31" i="26"/>
  <c r="IS31" i="26"/>
  <c r="JE31" i="26"/>
  <c r="JQ31" i="26"/>
  <c r="KC31" i="26"/>
  <c r="KO31" i="26"/>
  <c r="LA31" i="26"/>
  <c r="LM31" i="26"/>
  <c r="LY31" i="26"/>
  <c r="MK31" i="26"/>
  <c r="MW31" i="26"/>
  <c r="NI31" i="26"/>
  <c r="NU31" i="26"/>
  <c r="OG31" i="26"/>
  <c r="OS31" i="26"/>
  <c r="PE31" i="26"/>
  <c r="PQ31" i="26"/>
  <c r="IH31" i="26"/>
  <c r="IT31" i="26"/>
  <c r="JF31" i="26"/>
  <c r="JR31" i="26"/>
  <c r="KD31" i="26"/>
  <c r="KP31" i="26"/>
  <c r="LB31" i="26"/>
  <c r="LN31" i="26"/>
  <c r="LZ31" i="26"/>
  <c r="ML31" i="26"/>
  <c r="MX31" i="26"/>
  <c r="NJ31" i="26"/>
  <c r="NV31" i="26"/>
  <c r="OH31" i="26"/>
  <c r="OT31" i="26"/>
  <c r="PF31" i="26"/>
  <c r="PR31" i="26"/>
  <c r="LO31" i="26"/>
  <c r="OL31" i="26"/>
  <c r="MA31" i="26"/>
  <c r="OU31" i="26"/>
  <c r="MD31" i="26"/>
  <c r="OX31" i="26"/>
  <c r="MM31" i="26"/>
  <c r="PG31" i="26"/>
  <c r="MP31" i="26"/>
  <c r="PJ31" i="26"/>
  <c r="II31" i="26"/>
  <c r="MY31" i="26"/>
  <c r="PS31" i="26"/>
  <c r="IU31" i="26"/>
  <c r="NB31" i="26"/>
  <c r="JG31" i="26"/>
  <c r="NK31" i="26"/>
  <c r="JS31" i="26"/>
  <c r="NN31" i="26"/>
  <c r="KE31" i="26"/>
  <c r="NW31" i="26"/>
  <c r="NZ31" i="26"/>
  <c r="OI31" i="26"/>
  <c r="KQ31" i="26"/>
  <c r="LC31" i="26"/>
  <c r="IN89" i="26"/>
  <c r="IZ89" i="26"/>
  <c r="JL89" i="26"/>
  <c r="JX89" i="26"/>
  <c r="KJ89" i="26"/>
  <c r="KV89" i="26"/>
  <c r="LH89" i="26"/>
  <c r="LT89" i="26"/>
  <c r="MF89" i="26"/>
  <c r="MR89" i="26"/>
  <c r="ND89" i="26"/>
  <c r="NP89" i="26"/>
  <c r="OB89" i="26"/>
  <c r="ON89" i="26"/>
  <c r="OZ89" i="26"/>
  <c r="PL89" i="26"/>
  <c r="IC89" i="26"/>
  <c r="IO89" i="26"/>
  <c r="JA89" i="26"/>
  <c r="JM89" i="26"/>
  <c r="JY89" i="26"/>
  <c r="KK89" i="26"/>
  <c r="KW89" i="26"/>
  <c r="LI89" i="26"/>
  <c r="LU89" i="26"/>
  <c r="MG89" i="26"/>
  <c r="MS89" i="26"/>
  <c r="NE89" i="26"/>
  <c r="NQ89" i="26"/>
  <c r="OC89" i="26"/>
  <c r="OO89" i="26"/>
  <c r="PA89" i="26"/>
  <c r="PM89" i="26"/>
  <c r="ID89" i="26"/>
  <c r="IP89" i="26"/>
  <c r="JB89" i="26"/>
  <c r="JN89" i="26"/>
  <c r="JZ89" i="26"/>
  <c r="KL89" i="26"/>
  <c r="KX89" i="26"/>
  <c r="LJ89" i="26"/>
  <c r="LV89" i="26"/>
  <c r="MH89" i="26"/>
  <c r="MT89" i="26"/>
  <c r="NF89" i="26"/>
  <c r="NR89" i="26"/>
  <c r="OD89" i="26"/>
  <c r="OP89" i="26"/>
  <c r="PB89" i="26"/>
  <c r="PN89" i="26"/>
  <c r="IE89" i="26"/>
  <c r="IQ89" i="26"/>
  <c r="JC89" i="26"/>
  <c r="JO89" i="26"/>
  <c r="KA89" i="26"/>
  <c r="KM89" i="26"/>
  <c r="KY89" i="26"/>
  <c r="LK89" i="26"/>
  <c r="LW89" i="26"/>
  <c r="MI89" i="26"/>
  <c r="MU89" i="26"/>
  <c r="NG89" i="26"/>
  <c r="NS89" i="26"/>
  <c r="OE89" i="26"/>
  <c r="OQ89" i="26"/>
  <c r="PC89" i="26"/>
  <c r="PO89" i="26"/>
  <c r="IF89" i="26"/>
  <c r="IR89" i="26"/>
  <c r="JD89" i="26"/>
  <c r="JP89" i="26"/>
  <c r="KB89" i="26"/>
  <c r="KN89" i="26"/>
  <c r="KZ89" i="26"/>
  <c r="LL89" i="26"/>
  <c r="LX89" i="26"/>
  <c r="MJ89" i="26"/>
  <c r="MV89" i="26"/>
  <c r="NH89" i="26"/>
  <c r="NT89" i="26"/>
  <c r="OF89" i="26"/>
  <c r="OR89" i="26"/>
  <c r="PD89" i="26"/>
  <c r="PP89" i="26"/>
  <c r="IG89" i="26"/>
  <c r="IS89" i="26"/>
  <c r="JE89" i="26"/>
  <c r="JQ89" i="26"/>
  <c r="KC89" i="26"/>
  <c r="KO89" i="26"/>
  <c r="LA89" i="26"/>
  <c r="LM89" i="26"/>
  <c r="LY89" i="26"/>
  <c r="MK89" i="26"/>
  <c r="MW89" i="26"/>
  <c r="NI89" i="26"/>
  <c r="NU89" i="26"/>
  <c r="OG89" i="26"/>
  <c r="OS89" i="26"/>
  <c r="PE89" i="26"/>
  <c r="PQ89" i="26"/>
  <c r="IH89" i="26"/>
  <c r="IT89" i="26"/>
  <c r="JF89" i="26"/>
  <c r="JR89" i="26"/>
  <c r="KD89" i="26"/>
  <c r="KP89" i="26"/>
  <c r="LB89" i="26"/>
  <c r="LN89" i="26"/>
  <c r="LZ89" i="26"/>
  <c r="ML89" i="26"/>
  <c r="MX89" i="26"/>
  <c r="NJ89" i="26"/>
  <c r="NV89" i="26"/>
  <c r="OH89" i="26"/>
  <c r="OT89" i="26"/>
  <c r="PF89" i="26"/>
  <c r="PR89" i="26"/>
  <c r="II89" i="26"/>
  <c r="IU89" i="26"/>
  <c r="JG89" i="26"/>
  <c r="JS89" i="26"/>
  <c r="KE89" i="26"/>
  <c r="KQ89" i="26"/>
  <c r="LC89" i="26"/>
  <c r="LO89" i="26"/>
  <c r="MA89" i="26"/>
  <c r="MM89" i="26"/>
  <c r="MY89" i="26"/>
  <c r="NK89" i="26"/>
  <c r="NW89" i="26"/>
  <c r="OI89" i="26"/>
  <c r="OU89" i="26"/>
  <c r="PG89" i="26"/>
  <c r="PS89" i="26"/>
  <c r="IJ89" i="26"/>
  <c r="IV89" i="26"/>
  <c r="JH89" i="26"/>
  <c r="JT89" i="26"/>
  <c r="KF89" i="26"/>
  <c r="KR89" i="26"/>
  <c r="LD89" i="26"/>
  <c r="LP89" i="26"/>
  <c r="MB89" i="26"/>
  <c r="MN89" i="26"/>
  <c r="MZ89" i="26"/>
  <c r="NL89" i="26"/>
  <c r="NX89" i="26"/>
  <c r="OJ89" i="26"/>
  <c r="OV89" i="26"/>
  <c r="PH89" i="26"/>
  <c r="PT89" i="26"/>
  <c r="IL89" i="26"/>
  <c r="IX89" i="26"/>
  <c r="JJ89" i="26"/>
  <c r="JV89" i="26"/>
  <c r="KH89" i="26"/>
  <c r="KT89" i="26"/>
  <c r="LF89" i="26"/>
  <c r="LR89" i="26"/>
  <c r="MD89" i="26"/>
  <c r="MP89" i="26"/>
  <c r="NB89" i="26"/>
  <c r="NN89" i="26"/>
  <c r="NZ89" i="26"/>
  <c r="OL89" i="26"/>
  <c r="OX89" i="26"/>
  <c r="PJ89" i="26"/>
  <c r="KS89" i="26"/>
  <c r="NM89" i="26"/>
  <c r="KU89" i="26"/>
  <c r="NO89" i="26"/>
  <c r="IK89" i="26"/>
  <c r="LE89" i="26"/>
  <c r="NY89" i="26"/>
  <c r="IM89" i="26"/>
  <c r="LG89" i="26"/>
  <c r="OA89" i="26"/>
  <c r="IW89" i="26"/>
  <c r="LQ89" i="26"/>
  <c r="OK89" i="26"/>
  <c r="IY89" i="26"/>
  <c r="LS89" i="26"/>
  <c r="OM89" i="26"/>
  <c r="JI89" i="26"/>
  <c r="MC89" i="26"/>
  <c r="OW89" i="26"/>
  <c r="JK89" i="26"/>
  <c r="ME89" i="26"/>
  <c r="OY89" i="26"/>
  <c r="JU89" i="26"/>
  <c r="MO89" i="26"/>
  <c r="PI89" i="26"/>
  <c r="KG89" i="26"/>
  <c r="NA89" i="26"/>
  <c r="PK89" i="26"/>
  <c r="JW89" i="26"/>
  <c r="KI89" i="26"/>
  <c r="MQ89" i="26"/>
  <c r="NC89" i="26"/>
  <c r="IM93" i="26"/>
  <c r="IY93" i="26"/>
  <c r="JK93" i="26"/>
  <c r="JW93" i="26"/>
  <c r="KI93" i="26"/>
  <c r="KU93" i="26"/>
  <c r="LG93" i="26"/>
  <c r="LS93" i="26"/>
  <c r="ME93" i="26"/>
  <c r="MQ93" i="26"/>
  <c r="NC93" i="26"/>
  <c r="NO93" i="26"/>
  <c r="OA93" i="26"/>
  <c r="OM93" i="26"/>
  <c r="OY93" i="26"/>
  <c r="PK93" i="26"/>
  <c r="IN93" i="26"/>
  <c r="IZ93" i="26"/>
  <c r="JL93" i="26"/>
  <c r="JX93" i="26"/>
  <c r="KJ93" i="26"/>
  <c r="KV93" i="26"/>
  <c r="LH93" i="26"/>
  <c r="LT93" i="26"/>
  <c r="MF93" i="26"/>
  <c r="MR93" i="26"/>
  <c r="ND93" i="26"/>
  <c r="NP93" i="26"/>
  <c r="OB93" i="26"/>
  <c r="ON93" i="26"/>
  <c r="OZ93" i="26"/>
  <c r="PL93" i="26"/>
  <c r="IC93" i="26"/>
  <c r="IO93" i="26"/>
  <c r="JA93" i="26"/>
  <c r="JM93" i="26"/>
  <c r="JY93" i="26"/>
  <c r="KK93" i="26"/>
  <c r="KW93" i="26"/>
  <c r="LI93" i="26"/>
  <c r="LU93" i="26"/>
  <c r="MG93" i="26"/>
  <c r="MS93" i="26"/>
  <c r="NE93" i="26"/>
  <c r="NQ93" i="26"/>
  <c r="OC93" i="26"/>
  <c r="OO93" i="26"/>
  <c r="PA93" i="26"/>
  <c r="PM93" i="26"/>
  <c r="ID93" i="26"/>
  <c r="IP93" i="26"/>
  <c r="JB93" i="26"/>
  <c r="JN93" i="26"/>
  <c r="JZ93" i="26"/>
  <c r="KL93" i="26"/>
  <c r="KX93" i="26"/>
  <c r="LJ93" i="26"/>
  <c r="LV93" i="26"/>
  <c r="MH93" i="26"/>
  <c r="MT93" i="26"/>
  <c r="NF93" i="26"/>
  <c r="NR93" i="26"/>
  <c r="OD93" i="26"/>
  <c r="OP93" i="26"/>
  <c r="PB93" i="26"/>
  <c r="PN93" i="26"/>
  <c r="IE93" i="26"/>
  <c r="IQ93" i="26"/>
  <c r="JC93" i="26"/>
  <c r="JO93" i="26"/>
  <c r="KA93" i="26"/>
  <c r="KM93" i="26"/>
  <c r="KY93" i="26"/>
  <c r="LK93" i="26"/>
  <c r="LW93" i="26"/>
  <c r="MI93" i="26"/>
  <c r="MU93" i="26"/>
  <c r="NG93" i="26"/>
  <c r="NS93" i="26"/>
  <c r="OE93" i="26"/>
  <c r="OQ93" i="26"/>
  <c r="PC93" i="26"/>
  <c r="PO93" i="26"/>
  <c r="IF93" i="26"/>
  <c r="IR93" i="26"/>
  <c r="JD93" i="26"/>
  <c r="JP93" i="26"/>
  <c r="KB93" i="26"/>
  <c r="KN93" i="26"/>
  <c r="KZ93" i="26"/>
  <c r="LL93" i="26"/>
  <c r="LX93" i="26"/>
  <c r="MJ93" i="26"/>
  <c r="MV93" i="26"/>
  <c r="NH93" i="26"/>
  <c r="NT93" i="26"/>
  <c r="OF93" i="26"/>
  <c r="OR93" i="26"/>
  <c r="PD93" i="26"/>
  <c r="PP93" i="26"/>
  <c r="IG93" i="26"/>
  <c r="IS93" i="26"/>
  <c r="JE93" i="26"/>
  <c r="JQ93" i="26"/>
  <c r="KC93" i="26"/>
  <c r="KO93" i="26"/>
  <c r="LA93" i="26"/>
  <c r="LM93" i="26"/>
  <c r="LY93" i="26"/>
  <c r="MK93" i="26"/>
  <c r="MW93" i="26"/>
  <c r="NI93" i="26"/>
  <c r="NU93" i="26"/>
  <c r="OG93" i="26"/>
  <c r="OS93" i="26"/>
  <c r="PE93" i="26"/>
  <c r="PQ93" i="26"/>
  <c r="IH93" i="26"/>
  <c r="IT93" i="26"/>
  <c r="JF93" i="26"/>
  <c r="JR93" i="26"/>
  <c r="KD93" i="26"/>
  <c r="KP93" i="26"/>
  <c r="LB93" i="26"/>
  <c r="LN93" i="26"/>
  <c r="LZ93" i="26"/>
  <c r="ML93" i="26"/>
  <c r="MX93" i="26"/>
  <c r="NJ93" i="26"/>
  <c r="NV93" i="26"/>
  <c r="OH93" i="26"/>
  <c r="OT93" i="26"/>
  <c r="PF93" i="26"/>
  <c r="PR93" i="26"/>
  <c r="II93" i="26"/>
  <c r="IU93" i="26"/>
  <c r="JG93" i="26"/>
  <c r="JS93" i="26"/>
  <c r="KE93" i="26"/>
  <c r="KQ93" i="26"/>
  <c r="LC93" i="26"/>
  <c r="LO93" i="26"/>
  <c r="MA93" i="26"/>
  <c r="MM93" i="26"/>
  <c r="MY93" i="26"/>
  <c r="NK93" i="26"/>
  <c r="NW93" i="26"/>
  <c r="OI93" i="26"/>
  <c r="OU93" i="26"/>
  <c r="PG93" i="26"/>
  <c r="PS93" i="26"/>
  <c r="IK93" i="26"/>
  <c r="IW93" i="26"/>
  <c r="JI93" i="26"/>
  <c r="JU93" i="26"/>
  <c r="KG93" i="26"/>
  <c r="KS93" i="26"/>
  <c r="LE93" i="26"/>
  <c r="LQ93" i="26"/>
  <c r="MC93" i="26"/>
  <c r="MO93" i="26"/>
  <c r="NA93" i="26"/>
  <c r="NM93" i="26"/>
  <c r="NY93" i="26"/>
  <c r="OK93" i="26"/>
  <c r="OW93" i="26"/>
  <c r="PI93" i="26"/>
  <c r="JT93" i="26"/>
  <c r="MN93" i="26"/>
  <c r="PH93" i="26"/>
  <c r="JV93" i="26"/>
  <c r="MP93" i="26"/>
  <c r="PJ93" i="26"/>
  <c r="KF93" i="26"/>
  <c r="MZ93" i="26"/>
  <c r="PT93" i="26"/>
  <c r="KH93" i="26"/>
  <c r="NB93" i="26"/>
  <c r="KR93" i="26"/>
  <c r="NL93" i="26"/>
  <c r="KT93" i="26"/>
  <c r="NN93" i="26"/>
  <c r="IJ93" i="26"/>
  <c r="LD93" i="26"/>
  <c r="NX93" i="26"/>
  <c r="IL93" i="26"/>
  <c r="LF93" i="26"/>
  <c r="NZ93" i="26"/>
  <c r="IV93" i="26"/>
  <c r="LP93" i="26"/>
  <c r="OJ93" i="26"/>
  <c r="IX93" i="26"/>
  <c r="LR93" i="26"/>
  <c r="OL93" i="26"/>
  <c r="MB93" i="26"/>
  <c r="MD93" i="26"/>
  <c r="OV93" i="26"/>
  <c r="OX93" i="26"/>
  <c r="JH93" i="26"/>
  <c r="JJ93" i="26"/>
  <c r="IF99" i="26"/>
  <c r="IR99" i="26"/>
  <c r="JD99" i="26"/>
  <c r="IK99" i="26"/>
  <c r="II99" i="26"/>
  <c r="IW99" i="26"/>
  <c r="JJ99" i="26"/>
  <c r="JV99" i="26"/>
  <c r="KH99" i="26"/>
  <c r="KT99" i="26"/>
  <c r="LF99" i="26"/>
  <c r="LR99" i="26"/>
  <c r="MD99" i="26"/>
  <c r="MP99" i="26"/>
  <c r="NB99" i="26"/>
  <c r="NN99" i="26"/>
  <c r="NZ99" i="26"/>
  <c r="OL99" i="26"/>
  <c r="OX99" i="26"/>
  <c r="PJ99" i="26"/>
  <c r="IJ99" i="26"/>
  <c r="IX99" i="26"/>
  <c r="JK99" i="26"/>
  <c r="JW99" i="26"/>
  <c r="KI99" i="26"/>
  <c r="KU99" i="26"/>
  <c r="LG99" i="26"/>
  <c r="LS99" i="26"/>
  <c r="ME99" i="26"/>
  <c r="MQ99" i="26"/>
  <c r="NC99" i="26"/>
  <c r="NO99" i="26"/>
  <c r="OA99" i="26"/>
  <c r="OM99" i="26"/>
  <c r="OY99" i="26"/>
  <c r="PK99" i="26"/>
  <c r="IL99" i="26"/>
  <c r="IY99" i="26"/>
  <c r="JL99" i="26"/>
  <c r="JX99" i="26"/>
  <c r="KJ99" i="26"/>
  <c r="KV99" i="26"/>
  <c r="LH99" i="26"/>
  <c r="LT99" i="26"/>
  <c r="MF99" i="26"/>
  <c r="MR99" i="26"/>
  <c r="ND99" i="26"/>
  <c r="NP99" i="26"/>
  <c r="OB99" i="26"/>
  <c r="ON99" i="26"/>
  <c r="OZ99" i="26"/>
  <c r="PL99" i="26"/>
  <c r="IM99" i="26"/>
  <c r="IZ99" i="26"/>
  <c r="JM99" i="26"/>
  <c r="JY99" i="26"/>
  <c r="KK99" i="26"/>
  <c r="KW99" i="26"/>
  <c r="LI99" i="26"/>
  <c r="LU99" i="26"/>
  <c r="MG99" i="26"/>
  <c r="MS99" i="26"/>
  <c r="NE99" i="26"/>
  <c r="NQ99" i="26"/>
  <c r="OC99" i="26"/>
  <c r="OO99" i="26"/>
  <c r="PA99" i="26"/>
  <c r="PM99" i="26"/>
  <c r="IN99" i="26"/>
  <c r="JA99" i="26"/>
  <c r="JN99" i="26"/>
  <c r="JZ99" i="26"/>
  <c r="KL99" i="26"/>
  <c r="KX99" i="26"/>
  <c r="LJ99" i="26"/>
  <c r="LV99" i="26"/>
  <c r="MH99" i="26"/>
  <c r="MT99" i="26"/>
  <c r="NF99" i="26"/>
  <c r="NR99" i="26"/>
  <c r="OD99" i="26"/>
  <c r="OP99" i="26"/>
  <c r="PB99" i="26"/>
  <c r="PN99" i="26"/>
  <c r="IO99" i="26"/>
  <c r="JB99" i="26"/>
  <c r="JO99" i="26"/>
  <c r="KA99" i="26"/>
  <c r="KM99" i="26"/>
  <c r="KY99" i="26"/>
  <c r="LK99" i="26"/>
  <c r="LW99" i="26"/>
  <c r="MI99" i="26"/>
  <c r="MU99" i="26"/>
  <c r="NG99" i="26"/>
  <c r="NS99" i="26"/>
  <c r="OE99" i="26"/>
  <c r="OQ99" i="26"/>
  <c r="PC99" i="26"/>
  <c r="PO99" i="26"/>
  <c r="IP99" i="26"/>
  <c r="JC99" i="26"/>
  <c r="JP99" i="26"/>
  <c r="KB99" i="26"/>
  <c r="KN99" i="26"/>
  <c r="KZ99" i="26"/>
  <c r="LL99" i="26"/>
  <c r="LX99" i="26"/>
  <c r="MJ99" i="26"/>
  <c r="MV99" i="26"/>
  <c r="NH99" i="26"/>
  <c r="NT99" i="26"/>
  <c r="OF99" i="26"/>
  <c r="OR99" i="26"/>
  <c r="PD99" i="26"/>
  <c r="PP99" i="26"/>
  <c r="IC99" i="26"/>
  <c r="IQ99" i="26"/>
  <c r="JE99" i="26"/>
  <c r="JQ99" i="26"/>
  <c r="KC99" i="26"/>
  <c r="KO99" i="26"/>
  <c r="LA99" i="26"/>
  <c r="LM99" i="26"/>
  <c r="LY99" i="26"/>
  <c r="MK99" i="26"/>
  <c r="MW99" i="26"/>
  <c r="NI99" i="26"/>
  <c r="NU99" i="26"/>
  <c r="OG99" i="26"/>
  <c r="OS99" i="26"/>
  <c r="PE99" i="26"/>
  <c r="PQ99" i="26"/>
  <c r="ID99" i="26"/>
  <c r="IS99" i="26"/>
  <c r="JF99" i="26"/>
  <c r="JR99" i="26"/>
  <c r="KD99" i="26"/>
  <c r="KP99" i="26"/>
  <c r="LB99" i="26"/>
  <c r="LN99" i="26"/>
  <c r="LZ99" i="26"/>
  <c r="ML99" i="26"/>
  <c r="MX99" i="26"/>
  <c r="NJ99" i="26"/>
  <c r="NV99" i="26"/>
  <c r="OH99" i="26"/>
  <c r="OT99" i="26"/>
  <c r="PF99" i="26"/>
  <c r="PR99" i="26"/>
  <c r="IE99" i="26"/>
  <c r="IT99" i="26"/>
  <c r="JG99" i="26"/>
  <c r="JS99" i="26"/>
  <c r="KE99" i="26"/>
  <c r="KQ99" i="26"/>
  <c r="LC99" i="26"/>
  <c r="LO99" i="26"/>
  <c r="MA99" i="26"/>
  <c r="MM99" i="26"/>
  <c r="MY99" i="26"/>
  <c r="NK99" i="26"/>
  <c r="NW99" i="26"/>
  <c r="OI99" i="26"/>
  <c r="OU99" i="26"/>
  <c r="PG99" i="26"/>
  <c r="PS99" i="26"/>
  <c r="KF99" i="26"/>
  <c r="MZ99" i="26"/>
  <c r="PT99" i="26"/>
  <c r="KG99" i="26"/>
  <c r="NA99" i="26"/>
  <c r="KR99" i="26"/>
  <c r="NL99" i="26"/>
  <c r="KS99" i="26"/>
  <c r="NM99" i="26"/>
  <c r="IG99" i="26"/>
  <c r="LD99" i="26"/>
  <c r="NX99" i="26"/>
  <c r="IH99" i="26"/>
  <c r="LE99" i="26"/>
  <c r="NY99" i="26"/>
  <c r="IU99" i="26"/>
  <c r="LP99" i="26"/>
  <c r="OJ99" i="26"/>
  <c r="IV99" i="26"/>
  <c r="LQ99" i="26"/>
  <c r="OK99" i="26"/>
  <c r="JH99" i="26"/>
  <c r="MB99" i="26"/>
  <c r="OV99" i="26"/>
  <c r="JI99" i="26"/>
  <c r="MC99" i="26"/>
  <c r="OW99" i="26"/>
  <c r="JT99" i="26"/>
  <c r="JU99" i="26"/>
  <c r="MN99" i="26"/>
  <c r="MO99" i="26"/>
  <c r="PH99" i="26"/>
  <c r="PI99" i="26"/>
  <c r="IL102" i="26"/>
  <c r="IX102" i="26"/>
  <c r="JJ102" i="26"/>
  <c r="JV102" i="26"/>
  <c r="KH102" i="26"/>
  <c r="KT102" i="26"/>
  <c r="LF102" i="26"/>
  <c r="LR102" i="26"/>
  <c r="MD102" i="26"/>
  <c r="MP102" i="26"/>
  <c r="NB102" i="26"/>
  <c r="NN102" i="26"/>
  <c r="NZ102" i="26"/>
  <c r="OL102" i="26"/>
  <c r="OX102" i="26"/>
  <c r="PJ102" i="26"/>
  <c r="IM102" i="26"/>
  <c r="IY102" i="26"/>
  <c r="JK102" i="26"/>
  <c r="JW102" i="26"/>
  <c r="KI102" i="26"/>
  <c r="KU102" i="26"/>
  <c r="LG102" i="26"/>
  <c r="LS102" i="26"/>
  <c r="ME102" i="26"/>
  <c r="MQ102" i="26"/>
  <c r="NC102" i="26"/>
  <c r="NO102" i="26"/>
  <c r="OA102" i="26"/>
  <c r="OM102" i="26"/>
  <c r="OY102" i="26"/>
  <c r="PK102" i="26"/>
  <c r="IN102" i="26"/>
  <c r="IZ102" i="26"/>
  <c r="JL102" i="26"/>
  <c r="JX102" i="26"/>
  <c r="KJ102" i="26"/>
  <c r="KV102" i="26"/>
  <c r="LH102" i="26"/>
  <c r="LT102" i="26"/>
  <c r="MF102" i="26"/>
  <c r="MR102" i="26"/>
  <c r="ND102" i="26"/>
  <c r="NP102" i="26"/>
  <c r="OB102" i="26"/>
  <c r="ON102" i="26"/>
  <c r="OZ102" i="26"/>
  <c r="PL102" i="26"/>
  <c r="IC102" i="26"/>
  <c r="IO102" i="26"/>
  <c r="JA102" i="26"/>
  <c r="JM102" i="26"/>
  <c r="JY102" i="26"/>
  <c r="KK102" i="26"/>
  <c r="KW102" i="26"/>
  <c r="LI102" i="26"/>
  <c r="LU102" i="26"/>
  <c r="MG102" i="26"/>
  <c r="MS102" i="26"/>
  <c r="NE102" i="26"/>
  <c r="NQ102" i="26"/>
  <c r="OC102" i="26"/>
  <c r="OO102" i="26"/>
  <c r="PA102" i="26"/>
  <c r="PM102" i="26"/>
  <c r="ID102" i="26"/>
  <c r="IP102" i="26"/>
  <c r="JB102" i="26"/>
  <c r="JN102" i="26"/>
  <c r="JZ102" i="26"/>
  <c r="KL102" i="26"/>
  <c r="KX102" i="26"/>
  <c r="LJ102" i="26"/>
  <c r="LV102" i="26"/>
  <c r="MH102" i="26"/>
  <c r="MT102" i="26"/>
  <c r="NF102" i="26"/>
  <c r="NR102" i="26"/>
  <c r="OD102" i="26"/>
  <c r="OP102" i="26"/>
  <c r="PB102" i="26"/>
  <c r="PN102" i="26"/>
  <c r="IE102" i="26"/>
  <c r="IQ102" i="26"/>
  <c r="JC102" i="26"/>
  <c r="JO102" i="26"/>
  <c r="KA102" i="26"/>
  <c r="KM102" i="26"/>
  <c r="KY102" i="26"/>
  <c r="LK102" i="26"/>
  <c r="LW102" i="26"/>
  <c r="MI102" i="26"/>
  <c r="MU102" i="26"/>
  <c r="NG102" i="26"/>
  <c r="NS102" i="26"/>
  <c r="OE102" i="26"/>
  <c r="OQ102" i="26"/>
  <c r="PC102" i="26"/>
  <c r="PO102" i="26"/>
  <c r="IF102" i="26"/>
  <c r="IR102" i="26"/>
  <c r="JD102" i="26"/>
  <c r="JP102" i="26"/>
  <c r="KB102" i="26"/>
  <c r="KN102" i="26"/>
  <c r="KZ102" i="26"/>
  <c r="LL102" i="26"/>
  <c r="LX102" i="26"/>
  <c r="MJ102" i="26"/>
  <c r="MV102" i="26"/>
  <c r="NH102" i="26"/>
  <c r="NT102" i="26"/>
  <c r="OF102" i="26"/>
  <c r="OR102" i="26"/>
  <c r="PD102" i="26"/>
  <c r="PP102" i="26"/>
  <c r="IG102" i="26"/>
  <c r="IS102" i="26"/>
  <c r="JE102" i="26"/>
  <c r="JQ102" i="26"/>
  <c r="KC102" i="26"/>
  <c r="KO102" i="26"/>
  <c r="LA102" i="26"/>
  <c r="LM102" i="26"/>
  <c r="LY102" i="26"/>
  <c r="MK102" i="26"/>
  <c r="MW102" i="26"/>
  <c r="NI102" i="26"/>
  <c r="NU102" i="26"/>
  <c r="OG102" i="26"/>
  <c r="OS102" i="26"/>
  <c r="PE102" i="26"/>
  <c r="PQ102" i="26"/>
  <c r="IH102" i="26"/>
  <c r="IT102" i="26"/>
  <c r="JF102" i="26"/>
  <c r="JR102" i="26"/>
  <c r="KD102" i="26"/>
  <c r="KP102" i="26"/>
  <c r="LB102" i="26"/>
  <c r="LN102" i="26"/>
  <c r="LZ102" i="26"/>
  <c r="ML102" i="26"/>
  <c r="MX102" i="26"/>
  <c r="NJ102" i="26"/>
  <c r="NV102" i="26"/>
  <c r="OH102" i="26"/>
  <c r="OT102" i="26"/>
  <c r="PF102" i="26"/>
  <c r="PR102" i="26"/>
  <c r="II102" i="26"/>
  <c r="IU102" i="26"/>
  <c r="JG102" i="26"/>
  <c r="JS102" i="26"/>
  <c r="KE102" i="26"/>
  <c r="KQ102" i="26"/>
  <c r="LC102" i="26"/>
  <c r="LO102" i="26"/>
  <c r="MA102" i="26"/>
  <c r="MM102" i="26"/>
  <c r="MY102" i="26"/>
  <c r="NK102" i="26"/>
  <c r="NW102" i="26"/>
  <c r="OI102" i="26"/>
  <c r="OU102" i="26"/>
  <c r="PG102" i="26"/>
  <c r="PS102" i="26"/>
  <c r="JH102" i="26"/>
  <c r="MB102" i="26"/>
  <c r="OV102" i="26"/>
  <c r="JI102" i="26"/>
  <c r="MC102" i="26"/>
  <c r="OW102" i="26"/>
  <c r="JT102" i="26"/>
  <c r="MN102" i="26"/>
  <c r="PH102" i="26"/>
  <c r="JU102" i="26"/>
  <c r="MO102" i="26"/>
  <c r="PI102" i="26"/>
  <c r="KF102" i="26"/>
  <c r="MZ102" i="26"/>
  <c r="PT102" i="26"/>
  <c r="KG102" i="26"/>
  <c r="NA102" i="26"/>
  <c r="KR102" i="26"/>
  <c r="NL102" i="26"/>
  <c r="KS102" i="26"/>
  <c r="NM102" i="26"/>
  <c r="IJ102" i="26"/>
  <c r="LD102" i="26"/>
  <c r="NX102" i="26"/>
  <c r="IK102" i="26"/>
  <c r="LE102" i="26"/>
  <c r="NY102" i="26"/>
  <c r="IV102" i="26"/>
  <c r="IW102" i="26"/>
  <c r="LP102" i="26"/>
  <c r="OJ102" i="26"/>
  <c r="LQ102" i="26"/>
  <c r="OK102" i="26"/>
  <c r="IH43" i="26"/>
  <c r="IT43" i="26"/>
  <c r="JF43" i="26"/>
  <c r="JR43" i="26"/>
  <c r="KD43" i="26"/>
  <c r="KP43" i="26"/>
  <c r="LB43" i="26"/>
  <c r="LN43" i="26"/>
  <c r="LZ43" i="26"/>
  <c r="ML43" i="26"/>
  <c r="MX43" i="26"/>
  <c r="NJ43" i="26"/>
  <c r="NV43" i="26"/>
  <c r="OH43" i="26"/>
  <c r="OT43" i="26"/>
  <c r="PF43" i="26"/>
  <c r="PR43" i="26"/>
  <c r="II43" i="26"/>
  <c r="IU43" i="26"/>
  <c r="JG43" i="26"/>
  <c r="JS43" i="26"/>
  <c r="KE43" i="26"/>
  <c r="KQ43" i="26"/>
  <c r="LC43" i="26"/>
  <c r="LO43" i="26"/>
  <c r="MA43" i="26"/>
  <c r="MM43" i="26"/>
  <c r="MY43" i="26"/>
  <c r="NK43" i="26"/>
  <c r="NW43" i="26"/>
  <c r="OI43" i="26"/>
  <c r="OU43" i="26"/>
  <c r="PG43" i="26"/>
  <c r="PS43" i="26"/>
  <c r="IJ43" i="26"/>
  <c r="IV43" i="26"/>
  <c r="JH43" i="26"/>
  <c r="JT43" i="26"/>
  <c r="KF43" i="26"/>
  <c r="KR43" i="26"/>
  <c r="LD43" i="26"/>
  <c r="LP43" i="26"/>
  <c r="MB43" i="26"/>
  <c r="MN43" i="26"/>
  <c r="MZ43" i="26"/>
  <c r="NL43" i="26"/>
  <c r="NX43" i="26"/>
  <c r="OJ43" i="26"/>
  <c r="OV43" i="26"/>
  <c r="PH43" i="26"/>
  <c r="PT43" i="26"/>
  <c r="IK43" i="26"/>
  <c r="IW43" i="26"/>
  <c r="JI43" i="26"/>
  <c r="JU43" i="26"/>
  <c r="KG43" i="26"/>
  <c r="KS43" i="26"/>
  <c r="LE43" i="26"/>
  <c r="LQ43" i="26"/>
  <c r="MC43" i="26"/>
  <c r="MO43" i="26"/>
  <c r="NA43" i="26"/>
  <c r="NM43" i="26"/>
  <c r="NY43" i="26"/>
  <c r="OK43" i="26"/>
  <c r="OW43" i="26"/>
  <c r="PI43" i="26"/>
  <c r="IL43" i="26"/>
  <c r="IX43" i="26"/>
  <c r="JJ43" i="26"/>
  <c r="JV43" i="26"/>
  <c r="KH43" i="26"/>
  <c r="KT43" i="26"/>
  <c r="LF43" i="26"/>
  <c r="LR43" i="26"/>
  <c r="MD43" i="26"/>
  <c r="MP43" i="26"/>
  <c r="NB43" i="26"/>
  <c r="NN43" i="26"/>
  <c r="NZ43" i="26"/>
  <c r="OL43" i="26"/>
  <c r="OX43" i="26"/>
  <c r="PJ43" i="26"/>
  <c r="IM43" i="26"/>
  <c r="IY43" i="26"/>
  <c r="JK43" i="26"/>
  <c r="JW43" i="26"/>
  <c r="KI43" i="26"/>
  <c r="KU43" i="26"/>
  <c r="LG43" i="26"/>
  <c r="LS43" i="26"/>
  <c r="ME43" i="26"/>
  <c r="MQ43" i="26"/>
  <c r="NC43" i="26"/>
  <c r="NO43" i="26"/>
  <c r="OA43" i="26"/>
  <c r="OM43" i="26"/>
  <c r="OY43" i="26"/>
  <c r="PK43" i="26"/>
  <c r="IN43" i="26"/>
  <c r="IZ43" i="26"/>
  <c r="JL43" i="26"/>
  <c r="JX43" i="26"/>
  <c r="KJ43" i="26"/>
  <c r="KV43" i="26"/>
  <c r="LH43" i="26"/>
  <c r="LT43" i="26"/>
  <c r="MF43" i="26"/>
  <c r="MR43" i="26"/>
  <c r="ND43" i="26"/>
  <c r="NP43" i="26"/>
  <c r="OB43" i="26"/>
  <c r="ON43" i="26"/>
  <c r="OZ43" i="26"/>
  <c r="PL43" i="26"/>
  <c r="IC43" i="26"/>
  <c r="IO43" i="26"/>
  <c r="JA43" i="26"/>
  <c r="JM43" i="26"/>
  <c r="JY43" i="26"/>
  <c r="KK43" i="26"/>
  <c r="KW43" i="26"/>
  <c r="LI43" i="26"/>
  <c r="LU43" i="26"/>
  <c r="MG43" i="26"/>
  <c r="MS43" i="26"/>
  <c r="NE43" i="26"/>
  <c r="NQ43" i="26"/>
  <c r="OC43" i="26"/>
  <c r="OO43" i="26"/>
  <c r="PA43" i="26"/>
  <c r="PM43" i="26"/>
  <c r="ID43" i="26"/>
  <c r="IP43" i="26"/>
  <c r="JB43" i="26"/>
  <c r="JN43" i="26"/>
  <c r="JZ43" i="26"/>
  <c r="KL43" i="26"/>
  <c r="KX43" i="26"/>
  <c r="LJ43" i="26"/>
  <c r="LV43" i="26"/>
  <c r="MH43" i="26"/>
  <c r="MT43" i="26"/>
  <c r="NF43" i="26"/>
  <c r="NR43" i="26"/>
  <c r="OD43" i="26"/>
  <c r="OP43" i="26"/>
  <c r="PB43" i="26"/>
  <c r="PN43" i="26"/>
  <c r="IF43" i="26"/>
  <c r="IR43" i="26"/>
  <c r="JD43" i="26"/>
  <c r="JP43" i="26"/>
  <c r="KB43" i="26"/>
  <c r="KN43" i="26"/>
  <c r="KZ43" i="26"/>
  <c r="LL43" i="26"/>
  <c r="LX43" i="26"/>
  <c r="MJ43" i="26"/>
  <c r="MV43" i="26"/>
  <c r="NH43" i="26"/>
  <c r="NT43" i="26"/>
  <c r="OF43" i="26"/>
  <c r="OR43" i="26"/>
  <c r="PD43" i="26"/>
  <c r="PP43" i="26"/>
  <c r="KM43" i="26"/>
  <c r="NG43" i="26"/>
  <c r="KO43" i="26"/>
  <c r="NI43" i="26"/>
  <c r="IE43" i="26"/>
  <c r="KY43" i="26"/>
  <c r="NS43" i="26"/>
  <c r="IG43" i="26"/>
  <c r="LA43" i="26"/>
  <c r="NU43" i="26"/>
  <c r="IQ43" i="26"/>
  <c r="LK43" i="26"/>
  <c r="OE43" i="26"/>
  <c r="IS43" i="26"/>
  <c r="LM43" i="26"/>
  <c r="OG43" i="26"/>
  <c r="JC43" i="26"/>
  <c r="LW43" i="26"/>
  <c r="OQ43" i="26"/>
  <c r="JE43" i="26"/>
  <c r="LY43" i="26"/>
  <c r="OS43" i="26"/>
  <c r="JO43" i="26"/>
  <c r="MI43" i="26"/>
  <c r="PC43" i="26"/>
  <c r="KA43" i="26"/>
  <c r="MU43" i="26"/>
  <c r="PO43" i="26"/>
  <c r="KC43" i="26"/>
  <c r="MW43" i="26"/>
  <c r="PQ43" i="26"/>
  <c r="JQ43" i="26"/>
  <c r="MK43" i="26"/>
  <c r="PE43" i="26"/>
  <c r="IF56" i="26"/>
  <c r="IR56" i="26"/>
  <c r="JD56" i="26"/>
  <c r="JP56" i="26"/>
  <c r="KB56" i="26"/>
  <c r="KN56" i="26"/>
  <c r="KZ56" i="26"/>
  <c r="LL56" i="26"/>
  <c r="LX56" i="26"/>
  <c r="MJ56" i="26"/>
  <c r="MV56" i="26"/>
  <c r="NH56" i="26"/>
  <c r="NT56" i="26"/>
  <c r="OF56" i="26"/>
  <c r="OR56" i="26"/>
  <c r="PD56" i="26"/>
  <c r="PP56" i="26"/>
  <c r="IG56" i="26"/>
  <c r="IS56" i="26"/>
  <c r="JE56" i="26"/>
  <c r="JQ56" i="26"/>
  <c r="KC56" i="26"/>
  <c r="KO56" i="26"/>
  <c r="LA56" i="26"/>
  <c r="LM56" i="26"/>
  <c r="LY56" i="26"/>
  <c r="MK56" i="26"/>
  <c r="MW56" i="26"/>
  <c r="NI56" i="26"/>
  <c r="NU56" i="26"/>
  <c r="OG56" i="26"/>
  <c r="OS56" i="26"/>
  <c r="PE56" i="26"/>
  <c r="PQ56" i="26"/>
  <c r="IH56" i="26"/>
  <c r="IT56" i="26"/>
  <c r="JF56" i="26"/>
  <c r="JR56" i="26"/>
  <c r="KD56" i="26"/>
  <c r="KP56" i="26"/>
  <c r="LB56" i="26"/>
  <c r="LN56" i="26"/>
  <c r="LZ56" i="26"/>
  <c r="ML56" i="26"/>
  <c r="MX56" i="26"/>
  <c r="NJ56" i="26"/>
  <c r="NV56" i="26"/>
  <c r="OH56" i="26"/>
  <c r="OT56" i="26"/>
  <c r="PF56" i="26"/>
  <c r="PR56" i="26"/>
  <c r="II56" i="26"/>
  <c r="IU56" i="26"/>
  <c r="JG56" i="26"/>
  <c r="JS56" i="26"/>
  <c r="KE56" i="26"/>
  <c r="KQ56" i="26"/>
  <c r="LC56" i="26"/>
  <c r="LO56" i="26"/>
  <c r="MA56" i="26"/>
  <c r="MM56" i="26"/>
  <c r="MY56" i="26"/>
  <c r="NK56" i="26"/>
  <c r="NW56" i="26"/>
  <c r="OI56" i="26"/>
  <c r="OU56" i="26"/>
  <c r="PG56" i="26"/>
  <c r="PS56" i="26"/>
  <c r="IJ56" i="26"/>
  <c r="IV56" i="26"/>
  <c r="JH56" i="26"/>
  <c r="JT56" i="26"/>
  <c r="KF56" i="26"/>
  <c r="KR56" i="26"/>
  <c r="LD56" i="26"/>
  <c r="LP56" i="26"/>
  <c r="MB56" i="26"/>
  <c r="MN56" i="26"/>
  <c r="MZ56" i="26"/>
  <c r="NL56" i="26"/>
  <c r="NX56" i="26"/>
  <c r="OJ56" i="26"/>
  <c r="OV56" i="26"/>
  <c r="PH56" i="26"/>
  <c r="PT56" i="26"/>
  <c r="IK56" i="26"/>
  <c r="IW56" i="26"/>
  <c r="JI56" i="26"/>
  <c r="JU56" i="26"/>
  <c r="KG56" i="26"/>
  <c r="KS56" i="26"/>
  <c r="LE56" i="26"/>
  <c r="LQ56" i="26"/>
  <c r="MC56" i="26"/>
  <c r="MO56" i="26"/>
  <c r="NA56" i="26"/>
  <c r="NM56" i="26"/>
  <c r="NY56" i="26"/>
  <c r="OK56" i="26"/>
  <c r="OW56" i="26"/>
  <c r="PI56" i="26"/>
  <c r="IL56" i="26"/>
  <c r="IX56" i="26"/>
  <c r="JJ56" i="26"/>
  <c r="JV56" i="26"/>
  <c r="KH56" i="26"/>
  <c r="KT56" i="26"/>
  <c r="LF56" i="26"/>
  <c r="LR56" i="26"/>
  <c r="MD56" i="26"/>
  <c r="MP56" i="26"/>
  <c r="NB56" i="26"/>
  <c r="NN56" i="26"/>
  <c r="NZ56" i="26"/>
  <c r="OL56" i="26"/>
  <c r="OX56" i="26"/>
  <c r="PJ56" i="26"/>
  <c r="IM56" i="26"/>
  <c r="IY56" i="26"/>
  <c r="JK56" i="26"/>
  <c r="JW56" i="26"/>
  <c r="KI56" i="26"/>
  <c r="KU56" i="26"/>
  <c r="LG56" i="26"/>
  <c r="LS56" i="26"/>
  <c r="ME56" i="26"/>
  <c r="MQ56" i="26"/>
  <c r="NC56" i="26"/>
  <c r="NO56" i="26"/>
  <c r="OA56" i="26"/>
  <c r="OM56" i="26"/>
  <c r="OY56" i="26"/>
  <c r="PK56" i="26"/>
  <c r="IN56" i="26"/>
  <c r="IZ56" i="26"/>
  <c r="JL56" i="26"/>
  <c r="JX56" i="26"/>
  <c r="KJ56" i="26"/>
  <c r="KV56" i="26"/>
  <c r="LH56" i="26"/>
  <c r="LT56" i="26"/>
  <c r="MF56" i="26"/>
  <c r="MR56" i="26"/>
  <c r="ND56" i="26"/>
  <c r="NP56" i="26"/>
  <c r="OB56" i="26"/>
  <c r="ON56" i="26"/>
  <c r="OZ56" i="26"/>
  <c r="PL56" i="26"/>
  <c r="IC56" i="26"/>
  <c r="IO56" i="26"/>
  <c r="JA56" i="26"/>
  <c r="JM56" i="26"/>
  <c r="JY56" i="26"/>
  <c r="KK56" i="26"/>
  <c r="KW56" i="26"/>
  <c r="LI56" i="26"/>
  <c r="LU56" i="26"/>
  <c r="MG56" i="26"/>
  <c r="MS56" i="26"/>
  <c r="NE56" i="26"/>
  <c r="NQ56" i="26"/>
  <c r="OC56" i="26"/>
  <c r="OO56" i="26"/>
  <c r="PA56" i="26"/>
  <c r="PM56" i="26"/>
  <c r="ID56" i="26"/>
  <c r="KX56" i="26"/>
  <c r="NR56" i="26"/>
  <c r="IE56" i="26"/>
  <c r="KY56" i="26"/>
  <c r="NS56" i="26"/>
  <c r="IP56" i="26"/>
  <c r="LJ56" i="26"/>
  <c r="OD56" i="26"/>
  <c r="IQ56" i="26"/>
  <c r="LK56" i="26"/>
  <c r="OE56" i="26"/>
  <c r="JB56" i="26"/>
  <c r="LV56" i="26"/>
  <c r="OP56" i="26"/>
  <c r="JC56" i="26"/>
  <c r="LW56" i="26"/>
  <c r="OQ56" i="26"/>
  <c r="JN56" i="26"/>
  <c r="MH56" i="26"/>
  <c r="PB56" i="26"/>
  <c r="JO56" i="26"/>
  <c r="MI56" i="26"/>
  <c r="PC56" i="26"/>
  <c r="JZ56" i="26"/>
  <c r="MT56" i="26"/>
  <c r="PN56" i="26"/>
  <c r="KA56" i="26"/>
  <c r="MU56" i="26"/>
  <c r="PO56" i="26"/>
  <c r="KL56" i="26"/>
  <c r="NF56" i="26"/>
  <c r="KM56" i="26"/>
  <c r="NG56" i="26"/>
  <c r="IK76" i="26"/>
  <c r="IW76" i="26"/>
  <c r="JI76" i="26"/>
  <c r="JU76" i="26"/>
  <c r="KG76" i="26"/>
  <c r="KS76" i="26"/>
  <c r="LE76" i="26"/>
  <c r="LQ76" i="26"/>
  <c r="MC76" i="26"/>
  <c r="MO76" i="26"/>
  <c r="NA76" i="26"/>
  <c r="NM76" i="26"/>
  <c r="NY76" i="26"/>
  <c r="OK76" i="26"/>
  <c r="OW76" i="26"/>
  <c r="PI76" i="26"/>
  <c r="IL76" i="26"/>
  <c r="IX76" i="26"/>
  <c r="JJ76" i="26"/>
  <c r="JV76" i="26"/>
  <c r="KH76" i="26"/>
  <c r="KT76" i="26"/>
  <c r="LF76" i="26"/>
  <c r="LR76" i="26"/>
  <c r="MD76" i="26"/>
  <c r="MP76" i="26"/>
  <c r="NB76" i="26"/>
  <c r="NN76" i="26"/>
  <c r="NZ76" i="26"/>
  <c r="OL76" i="26"/>
  <c r="OX76" i="26"/>
  <c r="PJ76" i="26"/>
  <c r="IM76" i="26"/>
  <c r="IY76" i="26"/>
  <c r="JK76" i="26"/>
  <c r="JW76" i="26"/>
  <c r="KI76" i="26"/>
  <c r="KU76" i="26"/>
  <c r="LG76" i="26"/>
  <c r="LS76" i="26"/>
  <c r="ME76" i="26"/>
  <c r="MQ76" i="26"/>
  <c r="NC76" i="26"/>
  <c r="NO76" i="26"/>
  <c r="OA76" i="26"/>
  <c r="OM76" i="26"/>
  <c r="OY76" i="26"/>
  <c r="PK76" i="26"/>
  <c r="IN76" i="26"/>
  <c r="IZ76" i="26"/>
  <c r="JL76" i="26"/>
  <c r="JX76" i="26"/>
  <c r="KJ76" i="26"/>
  <c r="KV76" i="26"/>
  <c r="LH76" i="26"/>
  <c r="LT76" i="26"/>
  <c r="MF76" i="26"/>
  <c r="MR76" i="26"/>
  <c r="ND76" i="26"/>
  <c r="NP76" i="26"/>
  <c r="OB76" i="26"/>
  <c r="ON76" i="26"/>
  <c r="OZ76" i="26"/>
  <c r="PL76" i="26"/>
  <c r="IC76" i="26"/>
  <c r="IO76" i="26"/>
  <c r="JA76" i="26"/>
  <c r="JM76" i="26"/>
  <c r="JY76" i="26"/>
  <c r="KK76" i="26"/>
  <c r="KW76" i="26"/>
  <c r="LI76" i="26"/>
  <c r="LU76" i="26"/>
  <c r="MG76" i="26"/>
  <c r="MS76" i="26"/>
  <c r="NE76" i="26"/>
  <c r="NQ76" i="26"/>
  <c r="OC76" i="26"/>
  <c r="OO76" i="26"/>
  <c r="PA76" i="26"/>
  <c r="PM76" i="26"/>
  <c r="ID76" i="26"/>
  <c r="IP76" i="26"/>
  <c r="JB76" i="26"/>
  <c r="JN76" i="26"/>
  <c r="JZ76" i="26"/>
  <c r="KL76" i="26"/>
  <c r="KX76" i="26"/>
  <c r="LJ76" i="26"/>
  <c r="LV76" i="26"/>
  <c r="MH76" i="26"/>
  <c r="MT76" i="26"/>
  <c r="NF76" i="26"/>
  <c r="NR76" i="26"/>
  <c r="OD76" i="26"/>
  <c r="OP76" i="26"/>
  <c r="PB76" i="26"/>
  <c r="PN76" i="26"/>
  <c r="IE76" i="26"/>
  <c r="IQ76" i="26"/>
  <c r="JC76" i="26"/>
  <c r="JO76" i="26"/>
  <c r="KA76" i="26"/>
  <c r="KM76" i="26"/>
  <c r="KY76" i="26"/>
  <c r="LK76" i="26"/>
  <c r="LW76" i="26"/>
  <c r="MI76" i="26"/>
  <c r="MU76" i="26"/>
  <c r="NG76" i="26"/>
  <c r="NS76" i="26"/>
  <c r="OE76" i="26"/>
  <c r="OQ76" i="26"/>
  <c r="PC76" i="26"/>
  <c r="PO76" i="26"/>
  <c r="IF76" i="26"/>
  <c r="IR76" i="26"/>
  <c r="JD76" i="26"/>
  <c r="JP76" i="26"/>
  <c r="KB76" i="26"/>
  <c r="KN76" i="26"/>
  <c r="KZ76" i="26"/>
  <c r="LL76" i="26"/>
  <c r="LX76" i="26"/>
  <c r="MJ76" i="26"/>
  <c r="MV76" i="26"/>
  <c r="NH76" i="26"/>
  <c r="NT76" i="26"/>
  <c r="OF76" i="26"/>
  <c r="OR76" i="26"/>
  <c r="PD76" i="26"/>
  <c r="PP76" i="26"/>
  <c r="IG76" i="26"/>
  <c r="IS76" i="26"/>
  <c r="JE76" i="26"/>
  <c r="JQ76" i="26"/>
  <c r="KC76" i="26"/>
  <c r="KO76" i="26"/>
  <c r="LA76" i="26"/>
  <c r="LM76" i="26"/>
  <c r="LY76" i="26"/>
  <c r="MK76" i="26"/>
  <c r="MW76" i="26"/>
  <c r="NI76" i="26"/>
  <c r="NU76" i="26"/>
  <c r="OG76" i="26"/>
  <c r="OS76" i="26"/>
  <c r="PE76" i="26"/>
  <c r="PQ76" i="26"/>
  <c r="IH76" i="26"/>
  <c r="IT76" i="26"/>
  <c r="JF76" i="26"/>
  <c r="JR76" i="26"/>
  <c r="KD76" i="26"/>
  <c r="KP76" i="26"/>
  <c r="LB76" i="26"/>
  <c r="LN76" i="26"/>
  <c r="LZ76" i="26"/>
  <c r="ML76" i="26"/>
  <c r="MX76" i="26"/>
  <c r="NJ76" i="26"/>
  <c r="NV76" i="26"/>
  <c r="OH76" i="26"/>
  <c r="OT76" i="26"/>
  <c r="PF76" i="26"/>
  <c r="PR76" i="26"/>
  <c r="KE76" i="26"/>
  <c r="MY76" i="26"/>
  <c r="PS76" i="26"/>
  <c r="KF76" i="26"/>
  <c r="MZ76" i="26"/>
  <c r="PT76" i="26"/>
  <c r="KQ76" i="26"/>
  <c r="NK76" i="26"/>
  <c r="KR76" i="26"/>
  <c r="NL76" i="26"/>
  <c r="II76" i="26"/>
  <c r="LC76" i="26"/>
  <c r="NW76" i="26"/>
  <c r="IJ76" i="26"/>
  <c r="LD76" i="26"/>
  <c r="NX76" i="26"/>
  <c r="IU76" i="26"/>
  <c r="LO76" i="26"/>
  <c r="OI76" i="26"/>
  <c r="IV76" i="26"/>
  <c r="LP76" i="26"/>
  <c r="OJ76" i="26"/>
  <c r="JG76" i="26"/>
  <c r="MA76" i="26"/>
  <c r="OU76" i="26"/>
  <c r="JS76" i="26"/>
  <c r="MM76" i="26"/>
  <c r="PG76" i="26"/>
  <c r="JH76" i="26"/>
  <c r="JT76" i="26"/>
  <c r="MB76" i="26"/>
  <c r="MN76" i="26"/>
  <c r="OV76" i="26"/>
  <c r="PH76" i="26"/>
  <c r="II48" i="26"/>
  <c r="IU48" i="26"/>
  <c r="JG48" i="26"/>
  <c r="JS48" i="26"/>
  <c r="KE48" i="26"/>
  <c r="KQ48" i="26"/>
  <c r="LC48" i="26"/>
  <c r="LO48" i="26"/>
  <c r="MA48" i="26"/>
  <c r="MM48" i="26"/>
  <c r="MY48" i="26"/>
  <c r="NK48" i="26"/>
  <c r="NW48" i="26"/>
  <c r="OI48" i="26"/>
  <c r="OU48" i="26"/>
  <c r="PG48" i="26"/>
  <c r="PS48" i="26"/>
  <c r="IJ48" i="26"/>
  <c r="IV48" i="26"/>
  <c r="JH48" i="26"/>
  <c r="JT48" i="26"/>
  <c r="KF48" i="26"/>
  <c r="KR48" i="26"/>
  <c r="LD48" i="26"/>
  <c r="LP48" i="26"/>
  <c r="MB48" i="26"/>
  <c r="MN48" i="26"/>
  <c r="MZ48" i="26"/>
  <c r="NL48" i="26"/>
  <c r="NX48" i="26"/>
  <c r="OJ48" i="26"/>
  <c r="OV48" i="26"/>
  <c r="PH48" i="26"/>
  <c r="PT48" i="26"/>
  <c r="IK48" i="26"/>
  <c r="IW48" i="26"/>
  <c r="JI48" i="26"/>
  <c r="JU48" i="26"/>
  <c r="KG48" i="26"/>
  <c r="KS48" i="26"/>
  <c r="LE48" i="26"/>
  <c r="LQ48" i="26"/>
  <c r="MC48" i="26"/>
  <c r="MO48" i="26"/>
  <c r="NA48" i="26"/>
  <c r="NM48" i="26"/>
  <c r="NY48" i="26"/>
  <c r="OK48" i="26"/>
  <c r="OW48" i="26"/>
  <c r="PI48" i="26"/>
  <c r="IL48" i="26"/>
  <c r="IX48" i="26"/>
  <c r="JJ48" i="26"/>
  <c r="JV48" i="26"/>
  <c r="KH48" i="26"/>
  <c r="KT48" i="26"/>
  <c r="LF48" i="26"/>
  <c r="LR48" i="26"/>
  <c r="MD48" i="26"/>
  <c r="MP48" i="26"/>
  <c r="NB48" i="26"/>
  <c r="NN48" i="26"/>
  <c r="NZ48" i="26"/>
  <c r="OL48" i="26"/>
  <c r="OX48" i="26"/>
  <c r="PJ48" i="26"/>
  <c r="IM48" i="26"/>
  <c r="IY48" i="26"/>
  <c r="JK48" i="26"/>
  <c r="JW48" i="26"/>
  <c r="KI48" i="26"/>
  <c r="KU48" i="26"/>
  <c r="LG48" i="26"/>
  <c r="LS48" i="26"/>
  <c r="ME48" i="26"/>
  <c r="MQ48" i="26"/>
  <c r="NC48" i="26"/>
  <c r="NO48" i="26"/>
  <c r="OA48" i="26"/>
  <c r="OM48" i="26"/>
  <c r="OY48" i="26"/>
  <c r="PK48" i="26"/>
  <c r="IN48" i="26"/>
  <c r="IZ48" i="26"/>
  <c r="JL48" i="26"/>
  <c r="JX48" i="26"/>
  <c r="KJ48" i="26"/>
  <c r="KV48" i="26"/>
  <c r="LH48" i="26"/>
  <c r="LT48" i="26"/>
  <c r="MF48" i="26"/>
  <c r="MR48" i="26"/>
  <c r="ND48" i="26"/>
  <c r="NP48" i="26"/>
  <c r="OB48" i="26"/>
  <c r="ON48" i="26"/>
  <c r="OZ48" i="26"/>
  <c r="PL48" i="26"/>
  <c r="IC48" i="26"/>
  <c r="IO48" i="26"/>
  <c r="JA48" i="26"/>
  <c r="JM48" i="26"/>
  <c r="JY48" i="26"/>
  <c r="KK48" i="26"/>
  <c r="KW48" i="26"/>
  <c r="LI48" i="26"/>
  <c r="LU48" i="26"/>
  <c r="MG48" i="26"/>
  <c r="MS48" i="26"/>
  <c r="NE48" i="26"/>
  <c r="NQ48" i="26"/>
  <c r="OC48" i="26"/>
  <c r="OO48" i="26"/>
  <c r="PA48" i="26"/>
  <c r="PM48" i="26"/>
  <c r="ID48" i="26"/>
  <c r="IP48" i="26"/>
  <c r="JB48" i="26"/>
  <c r="JN48" i="26"/>
  <c r="JZ48" i="26"/>
  <c r="KL48" i="26"/>
  <c r="KX48" i="26"/>
  <c r="LJ48" i="26"/>
  <c r="LV48" i="26"/>
  <c r="MH48" i="26"/>
  <c r="MT48" i="26"/>
  <c r="NF48" i="26"/>
  <c r="NR48" i="26"/>
  <c r="OD48" i="26"/>
  <c r="OP48" i="26"/>
  <c r="PB48" i="26"/>
  <c r="PN48" i="26"/>
  <c r="IE48" i="26"/>
  <c r="IQ48" i="26"/>
  <c r="JC48" i="26"/>
  <c r="JO48" i="26"/>
  <c r="KA48" i="26"/>
  <c r="KM48" i="26"/>
  <c r="KY48" i="26"/>
  <c r="LK48" i="26"/>
  <c r="LW48" i="26"/>
  <c r="MI48" i="26"/>
  <c r="MU48" i="26"/>
  <c r="NG48" i="26"/>
  <c r="NS48" i="26"/>
  <c r="OE48" i="26"/>
  <c r="OQ48" i="26"/>
  <c r="PC48" i="26"/>
  <c r="PO48" i="26"/>
  <c r="IG48" i="26"/>
  <c r="IS48" i="26"/>
  <c r="JE48" i="26"/>
  <c r="JQ48" i="26"/>
  <c r="KC48" i="26"/>
  <c r="KO48" i="26"/>
  <c r="LA48" i="26"/>
  <c r="LM48" i="26"/>
  <c r="LY48" i="26"/>
  <c r="MK48" i="26"/>
  <c r="MW48" i="26"/>
  <c r="NI48" i="26"/>
  <c r="NU48" i="26"/>
  <c r="OG48" i="26"/>
  <c r="OS48" i="26"/>
  <c r="PE48" i="26"/>
  <c r="PQ48" i="26"/>
  <c r="IH48" i="26"/>
  <c r="IT48" i="26"/>
  <c r="JF48" i="26"/>
  <c r="JR48" i="26"/>
  <c r="KD48" i="26"/>
  <c r="KP48" i="26"/>
  <c r="LB48" i="26"/>
  <c r="LN48" i="26"/>
  <c r="LZ48" i="26"/>
  <c r="ML48" i="26"/>
  <c r="MX48" i="26"/>
  <c r="NJ48" i="26"/>
  <c r="NV48" i="26"/>
  <c r="OH48" i="26"/>
  <c r="OT48" i="26"/>
  <c r="PF48" i="26"/>
  <c r="PR48" i="26"/>
  <c r="IF48" i="26"/>
  <c r="NT48" i="26"/>
  <c r="IR48" i="26"/>
  <c r="OF48" i="26"/>
  <c r="JD48" i="26"/>
  <c r="OR48" i="26"/>
  <c r="JP48" i="26"/>
  <c r="PD48" i="26"/>
  <c r="KB48" i="26"/>
  <c r="PP48" i="26"/>
  <c r="KN48" i="26"/>
  <c r="KZ48" i="26"/>
  <c r="LL48" i="26"/>
  <c r="LX48" i="26"/>
  <c r="MJ48" i="26"/>
  <c r="MV48" i="26"/>
  <c r="NH48" i="26"/>
  <c r="IK60" i="26"/>
  <c r="IW60" i="26"/>
  <c r="JI60" i="26"/>
  <c r="JU60" i="26"/>
  <c r="KG60" i="26"/>
  <c r="KS60" i="26"/>
  <c r="LE60" i="26"/>
  <c r="LQ60" i="26"/>
  <c r="MC60" i="26"/>
  <c r="MO60" i="26"/>
  <c r="NA60" i="26"/>
  <c r="NM60" i="26"/>
  <c r="NY60" i="26"/>
  <c r="OK60" i="26"/>
  <c r="OW60" i="26"/>
  <c r="PI60" i="26"/>
  <c r="IL60" i="26"/>
  <c r="IX60" i="26"/>
  <c r="JJ60" i="26"/>
  <c r="JV60" i="26"/>
  <c r="KH60" i="26"/>
  <c r="KT60" i="26"/>
  <c r="LF60" i="26"/>
  <c r="LR60" i="26"/>
  <c r="MD60" i="26"/>
  <c r="MP60" i="26"/>
  <c r="NB60" i="26"/>
  <c r="NN60" i="26"/>
  <c r="NZ60" i="26"/>
  <c r="IM60" i="26"/>
  <c r="IY60" i="26"/>
  <c r="JK60" i="26"/>
  <c r="JW60" i="26"/>
  <c r="KI60" i="26"/>
  <c r="KU60" i="26"/>
  <c r="LG60" i="26"/>
  <c r="LS60" i="26"/>
  <c r="ME60" i="26"/>
  <c r="MQ60" i="26"/>
  <c r="NC60" i="26"/>
  <c r="NO60" i="26"/>
  <c r="OA60" i="26"/>
  <c r="OM60" i="26"/>
  <c r="OY60" i="26"/>
  <c r="PK60" i="26"/>
  <c r="IN60" i="26"/>
  <c r="IZ60" i="26"/>
  <c r="JL60" i="26"/>
  <c r="JX60" i="26"/>
  <c r="KJ60" i="26"/>
  <c r="KV60" i="26"/>
  <c r="LH60" i="26"/>
  <c r="LT60" i="26"/>
  <c r="MF60" i="26"/>
  <c r="MR60" i="26"/>
  <c r="ND60" i="26"/>
  <c r="NP60" i="26"/>
  <c r="OB60" i="26"/>
  <c r="ON60" i="26"/>
  <c r="OZ60" i="26"/>
  <c r="PL60" i="26"/>
  <c r="IC60" i="26"/>
  <c r="IO60" i="26"/>
  <c r="JA60" i="26"/>
  <c r="JM60" i="26"/>
  <c r="JY60" i="26"/>
  <c r="KK60" i="26"/>
  <c r="KW60" i="26"/>
  <c r="LI60" i="26"/>
  <c r="LU60" i="26"/>
  <c r="MG60" i="26"/>
  <c r="MS60" i="26"/>
  <c r="NE60" i="26"/>
  <c r="NQ60" i="26"/>
  <c r="OC60" i="26"/>
  <c r="OO60" i="26"/>
  <c r="PA60" i="26"/>
  <c r="PM60" i="26"/>
  <c r="ID60" i="26"/>
  <c r="IP60" i="26"/>
  <c r="JB60" i="26"/>
  <c r="JN60" i="26"/>
  <c r="JZ60" i="26"/>
  <c r="KL60" i="26"/>
  <c r="KX60" i="26"/>
  <c r="LJ60" i="26"/>
  <c r="LV60" i="26"/>
  <c r="MH60" i="26"/>
  <c r="MT60" i="26"/>
  <c r="NF60" i="26"/>
  <c r="NR60" i="26"/>
  <c r="OD60" i="26"/>
  <c r="OP60" i="26"/>
  <c r="PB60" i="26"/>
  <c r="PN60" i="26"/>
  <c r="IE60" i="26"/>
  <c r="IQ60" i="26"/>
  <c r="JC60" i="26"/>
  <c r="JO60" i="26"/>
  <c r="KA60" i="26"/>
  <c r="KM60" i="26"/>
  <c r="KY60" i="26"/>
  <c r="LK60" i="26"/>
  <c r="LW60" i="26"/>
  <c r="MI60" i="26"/>
  <c r="MU60" i="26"/>
  <c r="NG60" i="26"/>
  <c r="NS60" i="26"/>
  <c r="OE60" i="26"/>
  <c r="OQ60" i="26"/>
  <c r="PC60" i="26"/>
  <c r="PO60" i="26"/>
  <c r="IF60" i="26"/>
  <c r="IR60" i="26"/>
  <c r="JD60" i="26"/>
  <c r="JP60" i="26"/>
  <c r="KB60" i="26"/>
  <c r="KN60" i="26"/>
  <c r="KZ60" i="26"/>
  <c r="LL60" i="26"/>
  <c r="LX60" i="26"/>
  <c r="MJ60" i="26"/>
  <c r="MV60" i="26"/>
  <c r="NH60" i="26"/>
  <c r="NT60" i="26"/>
  <c r="OF60" i="26"/>
  <c r="OR60" i="26"/>
  <c r="PD60" i="26"/>
  <c r="PP60" i="26"/>
  <c r="IG60" i="26"/>
  <c r="IS60" i="26"/>
  <c r="JE60" i="26"/>
  <c r="JQ60" i="26"/>
  <c r="KC60" i="26"/>
  <c r="KO60" i="26"/>
  <c r="LA60" i="26"/>
  <c r="LM60" i="26"/>
  <c r="LY60" i="26"/>
  <c r="MK60" i="26"/>
  <c r="MW60" i="26"/>
  <c r="NI60" i="26"/>
  <c r="NU60" i="26"/>
  <c r="OG60" i="26"/>
  <c r="OS60" i="26"/>
  <c r="PE60" i="26"/>
  <c r="PQ60" i="26"/>
  <c r="IH60" i="26"/>
  <c r="IT60" i="26"/>
  <c r="JF60" i="26"/>
  <c r="JR60" i="26"/>
  <c r="KD60" i="26"/>
  <c r="KP60" i="26"/>
  <c r="LB60" i="26"/>
  <c r="LN60" i="26"/>
  <c r="LZ60" i="26"/>
  <c r="ML60" i="26"/>
  <c r="MX60" i="26"/>
  <c r="NJ60" i="26"/>
  <c r="NV60" i="26"/>
  <c r="OH60" i="26"/>
  <c r="OT60" i="26"/>
  <c r="PF60" i="26"/>
  <c r="PR60" i="26"/>
  <c r="II60" i="26"/>
  <c r="IU60" i="26"/>
  <c r="JG60" i="26"/>
  <c r="JS60" i="26"/>
  <c r="KE60" i="26"/>
  <c r="KQ60" i="26"/>
  <c r="LC60" i="26"/>
  <c r="LO60" i="26"/>
  <c r="MA60" i="26"/>
  <c r="MM60" i="26"/>
  <c r="MY60" i="26"/>
  <c r="NK60" i="26"/>
  <c r="NW60" i="26"/>
  <c r="OI60" i="26"/>
  <c r="OU60" i="26"/>
  <c r="PG60" i="26"/>
  <c r="PS60" i="26"/>
  <c r="MZ60" i="26"/>
  <c r="NL60" i="26"/>
  <c r="IJ60" i="26"/>
  <c r="NX60" i="26"/>
  <c r="IV60" i="26"/>
  <c r="OJ60" i="26"/>
  <c r="JH60" i="26"/>
  <c r="OL60" i="26"/>
  <c r="JT60" i="26"/>
  <c r="OV60" i="26"/>
  <c r="KF60" i="26"/>
  <c r="OX60" i="26"/>
  <c r="KR60" i="26"/>
  <c r="PH60" i="26"/>
  <c r="LD60" i="26"/>
  <c r="PJ60" i="26"/>
  <c r="LP60" i="26"/>
  <c r="PT60" i="26"/>
  <c r="MB60" i="26"/>
  <c r="MN60" i="26"/>
  <c r="IN55" i="26"/>
  <c r="IZ55" i="26"/>
  <c r="JL55" i="26"/>
  <c r="JX55" i="26"/>
  <c r="KJ55" i="26"/>
  <c r="KV55" i="26"/>
  <c r="LH55" i="26"/>
  <c r="LT55" i="26"/>
  <c r="MF55" i="26"/>
  <c r="MR55" i="26"/>
  <c r="ND55" i="26"/>
  <c r="NP55" i="26"/>
  <c r="OB55" i="26"/>
  <c r="ON55" i="26"/>
  <c r="OZ55" i="26"/>
  <c r="PL55" i="26"/>
  <c r="IC55" i="26"/>
  <c r="IO55" i="26"/>
  <c r="JA55" i="26"/>
  <c r="JM55" i="26"/>
  <c r="JY55" i="26"/>
  <c r="KK55" i="26"/>
  <c r="KW55" i="26"/>
  <c r="LI55" i="26"/>
  <c r="LU55" i="26"/>
  <c r="MG55" i="26"/>
  <c r="MS55" i="26"/>
  <c r="NE55" i="26"/>
  <c r="NQ55" i="26"/>
  <c r="OC55" i="26"/>
  <c r="OO55" i="26"/>
  <c r="PA55" i="26"/>
  <c r="PM55" i="26"/>
  <c r="ID55" i="26"/>
  <c r="IP55" i="26"/>
  <c r="JB55" i="26"/>
  <c r="JN55" i="26"/>
  <c r="JZ55" i="26"/>
  <c r="KL55" i="26"/>
  <c r="KX55" i="26"/>
  <c r="LJ55" i="26"/>
  <c r="LV55" i="26"/>
  <c r="MH55" i="26"/>
  <c r="MT55" i="26"/>
  <c r="NF55" i="26"/>
  <c r="NR55" i="26"/>
  <c r="OD55" i="26"/>
  <c r="OP55" i="26"/>
  <c r="PB55" i="26"/>
  <c r="PN55" i="26"/>
  <c r="IE55" i="26"/>
  <c r="IQ55" i="26"/>
  <c r="JC55" i="26"/>
  <c r="JO55" i="26"/>
  <c r="KA55" i="26"/>
  <c r="KM55" i="26"/>
  <c r="KY55" i="26"/>
  <c r="LK55" i="26"/>
  <c r="LW55" i="26"/>
  <c r="MI55" i="26"/>
  <c r="MU55" i="26"/>
  <c r="NG55" i="26"/>
  <c r="NS55" i="26"/>
  <c r="OE55" i="26"/>
  <c r="OQ55" i="26"/>
  <c r="PC55" i="26"/>
  <c r="PO55" i="26"/>
  <c r="IF55" i="26"/>
  <c r="IR55" i="26"/>
  <c r="JD55" i="26"/>
  <c r="JP55" i="26"/>
  <c r="KB55" i="26"/>
  <c r="KN55" i="26"/>
  <c r="KZ55" i="26"/>
  <c r="LL55" i="26"/>
  <c r="LX55" i="26"/>
  <c r="MJ55" i="26"/>
  <c r="MV55" i="26"/>
  <c r="NH55" i="26"/>
  <c r="NT55" i="26"/>
  <c r="OF55" i="26"/>
  <c r="OR55" i="26"/>
  <c r="PD55" i="26"/>
  <c r="PP55" i="26"/>
  <c r="IG55" i="26"/>
  <c r="IS55" i="26"/>
  <c r="JE55" i="26"/>
  <c r="JQ55" i="26"/>
  <c r="KC55" i="26"/>
  <c r="KO55" i="26"/>
  <c r="LA55" i="26"/>
  <c r="LM55" i="26"/>
  <c r="LY55" i="26"/>
  <c r="MK55" i="26"/>
  <c r="MW55" i="26"/>
  <c r="NI55" i="26"/>
  <c r="NU55" i="26"/>
  <c r="OG55" i="26"/>
  <c r="OS55" i="26"/>
  <c r="PE55" i="26"/>
  <c r="PQ55" i="26"/>
  <c r="IH55" i="26"/>
  <c r="IT55" i="26"/>
  <c r="JF55" i="26"/>
  <c r="JR55" i="26"/>
  <c r="KD55" i="26"/>
  <c r="KP55" i="26"/>
  <c r="LB55" i="26"/>
  <c r="LN55" i="26"/>
  <c r="LZ55" i="26"/>
  <c r="ML55" i="26"/>
  <c r="MX55" i="26"/>
  <c r="NJ55" i="26"/>
  <c r="NV55" i="26"/>
  <c r="OH55" i="26"/>
  <c r="OT55" i="26"/>
  <c r="PF55" i="26"/>
  <c r="PR55" i="26"/>
  <c r="II55" i="26"/>
  <c r="IU55" i="26"/>
  <c r="JG55" i="26"/>
  <c r="JS55" i="26"/>
  <c r="KE55" i="26"/>
  <c r="KQ55" i="26"/>
  <c r="LC55" i="26"/>
  <c r="LO55" i="26"/>
  <c r="MA55" i="26"/>
  <c r="MM55" i="26"/>
  <c r="MY55" i="26"/>
  <c r="NK55" i="26"/>
  <c r="NW55" i="26"/>
  <c r="OI55" i="26"/>
  <c r="OU55" i="26"/>
  <c r="PG55" i="26"/>
  <c r="PS55" i="26"/>
  <c r="IJ55" i="26"/>
  <c r="IV55" i="26"/>
  <c r="JH55" i="26"/>
  <c r="JT55" i="26"/>
  <c r="KF55" i="26"/>
  <c r="KR55" i="26"/>
  <c r="LD55" i="26"/>
  <c r="LP55" i="26"/>
  <c r="MB55" i="26"/>
  <c r="MN55" i="26"/>
  <c r="MZ55" i="26"/>
  <c r="NL55" i="26"/>
  <c r="NX55" i="26"/>
  <c r="OJ55" i="26"/>
  <c r="OV55" i="26"/>
  <c r="PH55" i="26"/>
  <c r="PT55" i="26"/>
  <c r="IK55" i="26"/>
  <c r="IW55" i="26"/>
  <c r="JI55" i="26"/>
  <c r="JU55" i="26"/>
  <c r="KG55" i="26"/>
  <c r="KS55" i="26"/>
  <c r="LE55" i="26"/>
  <c r="LQ55" i="26"/>
  <c r="MC55" i="26"/>
  <c r="MO55" i="26"/>
  <c r="NA55" i="26"/>
  <c r="NM55" i="26"/>
  <c r="NY55" i="26"/>
  <c r="OK55" i="26"/>
  <c r="OW55" i="26"/>
  <c r="PI55" i="26"/>
  <c r="KH55" i="26"/>
  <c r="NB55" i="26"/>
  <c r="KI55" i="26"/>
  <c r="NC55" i="26"/>
  <c r="KT55" i="26"/>
  <c r="NN55" i="26"/>
  <c r="KU55" i="26"/>
  <c r="NO55" i="26"/>
  <c r="IL55" i="26"/>
  <c r="LF55" i="26"/>
  <c r="NZ55" i="26"/>
  <c r="IM55" i="26"/>
  <c r="LG55" i="26"/>
  <c r="OA55" i="26"/>
  <c r="IX55" i="26"/>
  <c r="LR55" i="26"/>
  <c r="OL55" i="26"/>
  <c r="IY55" i="26"/>
  <c r="LS55" i="26"/>
  <c r="OM55" i="26"/>
  <c r="JJ55" i="26"/>
  <c r="MD55" i="26"/>
  <c r="OX55" i="26"/>
  <c r="JK55" i="26"/>
  <c r="ME55" i="26"/>
  <c r="OY55" i="26"/>
  <c r="JV55" i="26"/>
  <c r="MP55" i="26"/>
  <c r="PJ55" i="26"/>
  <c r="JW55" i="26"/>
  <c r="MQ55" i="26"/>
  <c r="PK55" i="26"/>
  <c r="IC67" i="26"/>
  <c r="IO67" i="26"/>
  <c r="JA67" i="26"/>
  <c r="JM67" i="26"/>
  <c r="JY67" i="26"/>
  <c r="KK67" i="26"/>
  <c r="KW67" i="26"/>
  <c r="LI67" i="26"/>
  <c r="LU67" i="26"/>
  <c r="MG67" i="26"/>
  <c r="MS67" i="26"/>
  <c r="NE67" i="26"/>
  <c r="NQ67" i="26"/>
  <c r="OC67" i="26"/>
  <c r="OO67" i="26"/>
  <c r="IE67" i="26"/>
  <c r="IQ67" i="26"/>
  <c r="JC67" i="26"/>
  <c r="JO67" i="26"/>
  <c r="KA67" i="26"/>
  <c r="IF67" i="26"/>
  <c r="IR67" i="26"/>
  <c r="JD67" i="26"/>
  <c r="JP67" i="26"/>
  <c r="KB67" i="26"/>
  <c r="KN67" i="26"/>
  <c r="IH67" i="26"/>
  <c r="II67" i="26"/>
  <c r="IU67" i="26"/>
  <c r="JG67" i="26"/>
  <c r="JS67" i="26"/>
  <c r="KE67" i="26"/>
  <c r="KQ67" i="26"/>
  <c r="LC67" i="26"/>
  <c r="LO67" i="26"/>
  <c r="MA67" i="26"/>
  <c r="MM67" i="26"/>
  <c r="MY67" i="26"/>
  <c r="NK67" i="26"/>
  <c r="NW67" i="26"/>
  <c r="OI67" i="26"/>
  <c r="OU67" i="26"/>
  <c r="IL67" i="26"/>
  <c r="IX67" i="26"/>
  <c r="JJ67" i="26"/>
  <c r="JV67" i="26"/>
  <c r="KH67" i="26"/>
  <c r="KT67" i="26"/>
  <c r="IM67" i="26"/>
  <c r="JH67" i="26"/>
  <c r="KC67" i="26"/>
  <c r="KU67" i="26"/>
  <c r="LJ67" i="26"/>
  <c r="LX67" i="26"/>
  <c r="ML67" i="26"/>
  <c r="NA67" i="26"/>
  <c r="NO67" i="26"/>
  <c r="OD67" i="26"/>
  <c r="OR67" i="26"/>
  <c r="PE67" i="26"/>
  <c r="PQ67" i="26"/>
  <c r="IN67" i="26"/>
  <c r="JI67" i="26"/>
  <c r="KD67" i="26"/>
  <c r="KV67" i="26"/>
  <c r="LK67" i="26"/>
  <c r="LY67" i="26"/>
  <c r="MN67" i="26"/>
  <c r="NB67" i="26"/>
  <c r="NP67" i="26"/>
  <c r="OE67" i="26"/>
  <c r="OS67" i="26"/>
  <c r="PF67" i="26"/>
  <c r="PR67" i="26"/>
  <c r="IP67" i="26"/>
  <c r="JK67" i="26"/>
  <c r="KF67" i="26"/>
  <c r="KX67" i="26"/>
  <c r="LL67" i="26"/>
  <c r="LZ67" i="26"/>
  <c r="MO67" i="26"/>
  <c r="NC67" i="26"/>
  <c r="NR67" i="26"/>
  <c r="OF67" i="26"/>
  <c r="OT67" i="26"/>
  <c r="PG67" i="26"/>
  <c r="PS67" i="26"/>
  <c r="IS67" i="26"/>
  <c r="JL67" i="26"/>
  <c r="KG67" i="26"/>
  <c r="KY67" i="26"/>
  <c r="LM67" i="26"/>
  <c r="MB67" i="26"/>
  <c r="MP67" i="26"/>
  <c r="ND67" i="26"/>
  <c r="NS67" i="26"/>
  <c r="OG67" i="26"/>
  <c r="OV67" i="26"/>
  <c r="PH67" i="26"/>
  <c r="PT67" i="26"/>
  <c r="IT67" i="26"/>
  <c r="JN67" i="26"/>
  <c r="KI67" i="26"/>
  <c r="KZ67" i="26"/>
  <c r="LN67" i="26"/>
  <c r="MC67" i="26"/>
  <c r="MQ67" i="26"/>
  <c r="NF67" i="26"/>
  <c r="NT67" i="26"/>
  <c r="OH67" i="26"/>
  <c r="OW67" i="26"/>
  <c r="PI67" i="26"/>
  <c r="IV67" i="26"/>
  <c r="JQ67" i="26"/>
  <c r="KJ67" i="26"/>
  <c r="LA67" i="26"/>
  <c r="LP67" i="26"/>
  <c r="MD67" i="26"/>
  <c r="MR67" i="26"/>
  <c r="NG67" i="26"/>
  <c r="NU67" i="26"/>
  <c r="OJ67" i="26"/>
  <c r="OX67" i="26"/>
  <c r="PJ67" i="26"/>
  <c r="IW67" i="26"/>
  <c r="JR67" i="26"/>
  <c r="KL67" i="26"/>
  <c r="LB67" i="26"/>
  <c r="LQ67" i="26"/>
  <c r="ME67" i="26"/>
  <c r="MT67" i="26"/>
  <c r="NH67" i="26"/>
  <c r="NV67" i="26"/>
  <c r="OK67" i="26"/>
  <c r="OY67" i="26"/>
  <c r="PK67" i="26"/>
  <c r="IY67" i="26"/>
  <c r="JT67" i="26"/>
  <c r="KM67" i="26"/>
  <c r="LD67" i="26"/>
  <c r="LR67" i="26"/>
  <c r="MF67" i="26"/>
  <c r="MU67" i="26"/>
  <c r="NI67" i="26"/>
  <c r="NX67" i="26"/>
  <c r="OL67" i="26"/>
  <c r="OZ67" i="26"/>
  <c r="PL67" i="26"/>
  <c r="ID67" i="26"/>
  <c r="IZ67" i="26"/>
  <c r="JU67" i="26"/>
  <c r="KO67" i="26"/>
  <c r="LE67" i="26"/>
  <c r="LS67" i="26"/>
  <c r="MH67" i="26"/>
  <c r="MV67" i="26"/>
  <c r="NJ67" i="26"/>
  <c r="NY67" i="26"/>
  <c r="OM67" i="26"/>
  <c r="PA67" i="26"/>
  <c r="PM67" i="26"/>
  <c r="IG67" i="26"/>
  <c r="JB67" i="26"/>
  <c r="JW67" i="26"/>
  <c r="KP67" i="26"/>
  <c r="LF67" i="26"/>
  <c r="LT67" i="26"/>
  <c r="MI67" i="26"/>
  <c r="MW67" i="26"/>
  <c r="NL67" i="26"/>
  <c r="NZ67" i="26"/>
  <c r="ON67" i="26"/>
  <c r="PB67" i="26"/>
  <c r="PN67" i="26"/>
  <c r="LG67" i="26"/>
  <c r="OP67" i="26"/>
  <c r="LH67" i="26"/>
  <c r="OQ67" i="26"/>
  <c r="LV67" i="26"/>
  <c r="PC67" i="26"/>
  <c r="LW67" i="26"/>
  <c r="PD67" i="26"/>
  <c r="IJ67" i="26"/>
  <c r="MJ67" i="26"/>
  <c r="PO67" i="26"/>
  <c r="IK67" i="26"/>
  <c r="MK67" i="26"/>
  <c r="PP67" i="26"/>
  <c r="JE67" i="26"/>
  <c r="MX67" i="26"/>
  <c r="JF67" i="26"/>
  <c r="MZ67" i="26"/>
  <c r="JX67" i="26"/>
  <c r="NM67" i="26"/>
  <c r="JZ67" i="26"/>
  <c r="NN67" i="26"/>
  <c r="KR67" i="26"/>
  <c r="OA67" i="26"/>
  <c r="KS67" i="26"/>
  <c r="OB67" i="26"/>
  <c r="IM96" i="26"/>
  <c r="IY96" i="26"/>
  <c r="JK96" i="26"/>
  <c r="JW96" i="26"/>
  <c r="KI96" i="26"/>
  <c r="KU96" i="26"/>
  <c r="LG96" i="26"/>
  <c r="LS96" i="26"/>
  <c r="ME96" i="26"/>
  <c r="MQ96" i="26"/>
  <c r="NC96" i="26"/>
  <c r="NO96" i="26"/>
  <c r="OA96" i="26"/>
  <c r="OM96" i="26"/>
  <c r="OY96" i="26"/>
  <c r="PK96" i="26"/>
  <c r="IN96" i="26"/>
  <c r="IZ96" i="26"/>
  <c r="JL96" i="26"/>
  <c r="JX96" i="26"/>
  <c r="KJ96" i="26"/>
  <c r="KV96" i="26"/>
  <c r="LH96" i="26"/>
  <c r="LT96" i="26"/>
  <c r="MF96" i="26"/>
  <c r="MR96" i="26"/>
  <c r="ND96" i="26"/>
  <c r="NP96" i="26"/>
  <c r="OB96" i="26"/>
  <c r="ON96" i="26"/>
  <c r="OZ96" i="26"/>
  <c r="PL96" i="26"/>
  <c r="IC96" i="26"/>
  <c r="IO96" i="26"/>
  <c r="JA96" i="26"/>
  <c r="JM96" i="26"/>
  <c r="JY96" i="26"/>
  <c r="KK96" i="26"/>
  <c r="KW96" i="26"/>
  <c r="LI96" i="26"/>
  <c r="LU96" i="26"/>
  <c r="MG96" i="26"/>
  <c r="MS96" i="26"/>
  <c r="NE96" i="26"/>
  <c r="NQ96" i="26"/>
  <c r="OC96" i="26"/>
  <c r="OO96" i="26"/>
  <c r="PA96" i="26"/>
  <c r="PM96" i="26"/>
  <c r="ID96" i="26"/>
  <c r="IP96" i="26"/>
  <c r="JB96" i="26"/>
  <c r="JN96" i="26"/>
  <c r="JZ96" i="26"/>
  <c r="KL96" i="26"/>
  <c r="KX96" i="26"/>
  <c r="LJ96" i="26"/>
  <c r="LV96" i="26"/>
  <c r="MH96" i="26"/>
  <c r="MT96" i="26"/>
  <c r="NF96" i="26"/>
  <c r="NR96" i="26"/>
  <c r="OD96" i="26"/>
  <c r="OP96" i="26"/>
  <c r="PB96" i="26"/>
  <c r="PN96" i="26"/>
  <c r="IE96" i="26"/>
  <c r="IQ96" i="26"/>
  <c r="JC96" i="26"/>
  <c r="JO96" i="26"/>
  <c r="KA96" i="26"/>
  <c r="KM96" i="26"/>
  <c r="KY96" i="26"/>
  <c r="LK96" i="26"/>
  <c r="LW96" i="26"/>
  <c r="MI96" i="26"/>
  <c r="MU96" i="26"/>
  <c r="NG96" i="26"/>
  <c r="NS96" i="26"/>
  <c r="OE96" i="26"/>
  <c r="OQ96" i="26"/>
  <c r="PC96" i="26"/>
  <c r="PO96" i="26"/>
  <c r="IF96" i="26"/>
  <c r="IR96" i="26"/>
  <c r="JD96" i="26"/>
  <c r="JP96" i="26"/>
  <c r="KB96" i="26"/>
  <c r="KN96" i="26"/>
  <c r="KZ96" i="26"/>
  <c r="LL96" i="26"/>
  <c r="LX96" i="26"/>
  <c r="MJ96" i="26"/>
  <c r="MV96" i="26"/>
  <c r="NH96" i="26"/>
  <c r="NT96" i="26"/>
  <c r="OF96" i="26"/>
  <c r="OR96" i="26"/>
  <c r="PD96" i="26"/>
  <c r="PP96" i="26"/>
  <c r="IG96" i="26"/>
  <c r="IS96" i="26"/>
  <c r="JE96" i="26"/>
  <c r="JQ96" i="26"/>
  <c r="KC96" i="26"/>
  <c r="KO96" i="26"/>
  <c r="LA96" i="26"/>
  <c r="LM96" i="26"/>
  <c r="LY96" i="26"/>
  <c r="MK96" i="26"/>
  <c r="MW96" i="26"/>
  <c r="NI96" i="26"/>
  <c r="NU96" i="26"/>
  <c r="OG96" i="26"/>
  <c r="OS96" i="26"/>
  <c r="PE96" i="26"/>
  <c r="PQ96" i="26"/>
  <c r="IH96" i="26"/>
  <c r="IT96" i="26"/>
  <c r="JF96" i="26"/>
  <c r="JR96" i="26"/>
  <c r="KD96" i="26"/>
  <c r="KP96" i="26"/>
  <c r="LB96" i="26"/>
  <c r="LN96" i="26"/>
  <c r="LZ96" i="26"/>
  <c r="ML96" i="26"/>
  <c r="MX96" i="26"/>
  <c r="NJ96" i="26"/>
  <c r="NV96" i="26"/>
  <c r="OH96" i="26"/>
  <c r="OT96" i="26"/>
  <c r="PF96" i="26"/>
  <c r="PR96" i="26"/>
  <c r="II96" i="26"/>
  <c r="IU96" i="26"/>
  <c r="JG96" i="26"/>
  <c r="JS96" i="26"/>
  <c r="KE96" i="26"/>
  <c r="KQ96" i="26"/>
  <c r="LC96" i="26"/>
  <c r="LO96" i="26"/>
  <c r="MA96" i="26"/>
  <c r="MM96" i="26"/>
  <c r="MY96" i="26"/>
  <c r="NK96" i="26"/>
  <c r="NW96" i="26"/>
  <c r="OI96" i="26"/>
  <c r="OU96" i="26"/>
  <c r="PG96" i="26"/>
  <c r="PS96" i="26"/>
  <c r="IK96" i="26"/>
  <c r="IW96" i="26"/>
  <c r="JI96" i="26"/>
  <c r="JU96" i="26"/>
  <c r="KG96" i="26"/>
  <c r="KS96" i="26"/>
  <c r="LE96" i="26"/>
  <c r="LQ96" i="26"/>
  <c r="MC96" i="26"/>
  <c r="MO96" i="26"/>
  <c r="NA96" i="26"/>
  <c r="NM96" i="26"/>
  <c r="NY96" i="26"/>
  <c r="OK96" i="26"/>
  <c r="OW96" i="26"/>
  <c r="PI96" i="26"/>
  <c r="IV96" i="26"/>
  <c r="LP96" i="26"/>
  <c r="OJ96" i="26"/>
  <c r="IX96" i="26"/>
  <c r="LR96" i="26"/>
  <c r="OL96" i="26"/>
  <c r="JH96" i="26"/>
  <c r="MB96" i="26"/>
  <c r="OV96" i="26"/>
  <c r="JJ96" i="26"/>
  <c r="MD96" i="26"/>
  <c r="OX96" i="26"/>
  <c r="JT96" i="26"/>
  <c r="MN96" i="26"/>
  <c r="PH96" i="26"/>
  <c r="JV96" i="26"/>
  <c r="MP96" i="26"/>
  <c r="PJ96" i="26"/>
  <c r="KF96" i="26"/>
  <c r="MZ96" i="26"/>
  <c r="PT96" i="26"/>
  <c r="KH96" i="26"/>
  <c r="NB96" i="26"/>
  <c r="KR96" i="26"/>
  <c r="NL96" i="26"/>
  <c r="KT96" i="26"/>
  <c r="NN96" i="26"/>
  <c r="IJ96" i="26"/>
  <c r="IL96" i="26"/>
  <c r="LD96" i="26"/>
  <c r="LF96" i="26"/>
  <c r="NX96" i="26"/>
  <c r="NZ96" i="26"/>
  <c r="IC4" i="26"/>
  <c r="IO4" i="26"/>
  <c r="JA4" i="26"/>
  <c r="JM4" i="26"/>
  <c r="JY4" i="26"/>
  <c r="KK4" i="26"/>
  <c r="KW4" i="26"/>
  <c r="LI4" i="26"/>
  <c r="LU4" i="26"/>
  <c r="MG4" i="26"/>
  <c r="MS4" i="26"/>
  <c r="NE4" i="26"/>
  <c r="NQ4" i="26"/>
  <c r="OC4" i="26"/>
  <c r="OO4" i="26"/>
  <c r="PA4" i="26"/>
  <c r="PM4" i="26"/>
  <c r="ID4" i="26"/>
  <c r="IP4" i="26"/>
  <c r="JB4" i="26"/>
  <c r="JN4" i="26"/>
  <c r="JZ4" i="26"/>
  <c r="KL4" i="26"/>
  <c r="KX4" i="26"/>
  <c r="LJ4" i="26"/>
  <c r="LV4" i="26"/>
  <c r="MH4" i="26"/>
  <c r="MT4" i="26"/>
  <c r="NF4" i="26"/>
  <c r="NR4" i="26"/>
  <c r="OD4" i="26"/>
  <c r="OP4" i="26"/>
  <c r="PB4" i="26"/>
  <c r="PN4" i="26"/>
  <c r="IK4" i="26"/>
  <c r="IW4" i="26"/>
  <c r="JI4" i="26"/>
  <c r="JU4" i="26"/>
  <c r="KG4" i="26"/>
  <c r="KS4" i="26"/>
  <c r="IL4" i="26"/>
  <c r="IX4" i="26"/>
  <c r="JJ4" i="26"/>
  <c r="JV4" i="26"/>
  <c r="KH4" i="26"/>
  <c r="KT4" i="26"/>
  <c r="LF4" i="26"/>
  <c r="LR4" i="26"/>
  <c r="MD4" i="26"/>
  <c r="MP4" i="26"/>
  <c r="NB4" i="26"/>
  <c r="IM4" i="26"/>
  <c r="IY4" i="26"/>
  <c r="JK4" i="26"/>
  <c r="JW4" i="26"/>
  <c r="KI4" i="26"/>
  <c r="KU4" i="26"/>
  <c r="LG4" i="26"/>
  <c r="LS4" i="26"/>
  <c r="ME4" i="26"/>
  <c r="MQ4" i="26"/>
  <c r="NC4" i="26"/>
  <c r="NO4" i="26"/>
  <c r="OA4" i="26"/>
  <c r="OM4" i="26"/>
  <c r="OY4" i="26"/>
  <c r="PK4" i="26"/>
  <c r="IN4" i="26"/>
  <c r="IZ4" i="26"/>
  <c r="JL4" i="26"/>
  <c r="JX4" i="26"/>
  <c r="KJ4" i="26"/>
  <c r="KV4" i="26"/>
  <c r="LH4" i="26"/>
  <c r="LT4" i="26"/>
  <c r="MF4" i="26"/>
  <c r="MR4" i="26"/>
  <c r="ND4" i="26"/>
  <c r="NP4" i="26"/>
  <c r="OB4" i="26"/>
  <c r="ON4" i="26"/>
  <c r="OZ4" i="26"/>
  <c r="PL4" i="26"/>
  <c r="IE4" i="26"/>
  <c r="JC4" i="26"/>
  <c r="KA4" i="26"/>
  <c r="KY4" i="26"/>
  <c r="LP4" i="26"/>
  <c r="ML4" i="26"/>
  <c r="NH4" i="26"/>
  <c r="NX4" i="26"/>
  <c r="OR4" i="26"/>
  <c r="PH4" i="26"/>
  <c r="IF4" i="26"/>
  <c r="JD4" i="26"/>
  <c r="KB4" i="26"/>
  <c r="KZ4" i="26"/>
  <c r="LQ4" i="26"/>
  <c r="MM4" i="26"/>
  <c r="NI4" i="26"/>
  <c r="NY4" i="26"/>
  <c r="OS4" i="26"/>
  <c r="PI4" i="26"/>
  <c r="IG4" i="26"/>
  <c r="JE4" i="26"/>
  <c r="KC4" i="26"/>
  <c r="LA4" i="26"/>
  <c r="LW4" i="26"/>
  <c r="MN4" i="26"/>
  <c r="NJ4" i="26"/>
  <c r="NZ4" i="26"/>
  <c r="OT4" i="26"/>
  <c r="PJ4" i="26"/>
  <c r="IH4" i="26"/>
  <c r="JF4" i="26"/>
  <c r="KD4" i="26"/>
  <c r="LB4" i="26"/>
  <c r="LX4" i="26"/>
  <c r="MO4" i="26"/>
  <c r="NK4" i="26"/>
  <c r="OE4" i="26"/>
  <c r="OU4" i="26"/>
  <c r="PO4" i="26"/>
  <c r="II4" i="26"/>
  <c r="JG4" i="26"/>
  <c r="KE4" i="26"/>
  <c r="LC4" i="26"/>
  <c r="LY4" i="26"/>
  <c r="MU4" i="26"/>
  <c r="NL4" i="26"/>
  <c r="OF4" i="26"/>
  <c r="OV4" i="26"/>
  <c r="PP4" i="26"/>
  <c r="IJ4" i="26"/>
  <c r="JH4" i="26"/>
  <c r="KF4" i="26"/>
  <c r="LD4" i="26"/>
  <c r="LZ4" i="26"/>
  <c r="MV4" i="26"/>
  <c r="NM4" i="26"/>
  <c r="OG4" i="26"/>
  <c r="OW4" i="26"/>
  <c r="PQ4" i="26"/>
  <c r="IQ4" i="26"/>
  <c r="JO4" i="26"/>
  <c r="KM4" i="26"/>
  <c r="LE4" i="26"/>
  <c r="MA4" i="26"/>
  <c r="MW4" i="26"/>
  <c r="NN4" i="26"/>
  <c r="OH4" i="26"/>
  <c r="OX4" i="26"/>
  <c r="PR4" i="26"/>
  <c r="IR4" i="26"/>
  <c r="JP4" i="26"/>
  <c r="KN4" i="26"/>
  <c r="LK4" i="26"/>
  <c r="MB4" i="26"/>
  <c r="MX4" i="26"/>
  <c r="NS4" i="26"/>
  <c r="OI4" i="26"/>
  <c r="PC4" i="26"/>
  <c r="PS4" i="26"/>
  <c r="IS4" i="26"/>
  <c r="JQ4" i="26"/>
  <c r="KO4" i="26"/>
  <c r="LL4" i="26"/>
  <c r="MC4" i="26"/>
  <c r="MY4" i="26"/>
  <c r="NT4" i="26"/>
  <c r="OJ4" i="26"/>
  <c r="PD4" i="26"/>
  <c r="PT4" i="26"/>
  <c r="IT4" i="26"/>
  <c r="JR4" i="26"/>
  <c r="KP4" i="26"/>
  <c r="LM4" i="26"/>
  <c r="MI4" i="26"/>
  <c r="MZ4" i="26"/>
  <c r="NU4" i="26"/>
  <c r="OK4" i="26"/>
  <c r="PE4" i="26"/>
  <c r="IU4" i="26"/>
  <c r="JS4" i="26"/>
  <c r="KQ4" i="26"/>
  <c r="LN4" i="26"/>
  <c r="MJ4" i="26"/>
  <c r="NA4" i="26"/>
  <c r="NV4" i="26"/>
  <c r="OL4" i="26"/>
  <c r="PF4" i="26"/>
  <c r="IV4" i="26"/>
  <c r="JT4" i="26"/>
  <c r="KR4" i="26"/>
  <c r="LO4" i="26"/>
  <c r="MK4" i="26"/>
  <c r="NG4" i="26"/>
  <c r="NW4" i="26"/>
  <c r="OQ4" i="26"/>
  <c r="PG4" i="26"/>
  <c r="IC33" i="26"/>
  <c r="IO33" i="26"/>
  <c r="JA33" i="26"/>
  <c r="JM33" i="26"/>
  <c r="JY33" i="26"/>
  <c r="KK33" i="26"/>
  <c r="KW33" i="26"/>
  <c r="LI33" i="26"/>
  <c r="LU33" i="26"/>
  <c r="MG33" i="26"/>
  <c r="MS33" i="26"/>
  <c r="NE33" i="26"/>
  <c r="NQ33" i="26"/>
  <c r="OC33" i="26"/>
  <c r="OO33" i="26"/>
  <c r="PA33" i="26"/>
  <c r="PM33" i="26"/>
  <c r="ID33" i="26"/>
  <c r="IP33" i="26"/>
  <c r="JB33" i="26"/>
  <c r="JN33" i="26"/>
  <c r="JZ33" i="26"/>
  <c r="KL33" i="26"/>
  <c r="KX33" i="26"/>
  <c r="LJ33" i="26"/>
  <c r="LV33" i="26"/>
  <c r="MH33" i="26"/>
  <c r="MT33" i="26"/>
  <c r="NF33" i="26"/>
  <c r="NR33" i="26"/>
  <c r="OD33" i="26"/>
  <c r="OP33" i="26"/>
  <c r="PB33" i="26"/>
  <c r="PN33" i="26"/>
  <c r="IE33" i="26"/>
  <c r="IQ33" i="26"/>
  <c r="JC33" i="26"/>
  <c r="JO33" i="26"/>
  <c r="KA33" i="26"/>
  <c r="KM33" i="26"/>
  <c r="KY33" i="26"/>
  <c r="LK33" i="26"/>
  <c r="LW33" i="26"/>
  <c r="MI33" i="26"/>
  <c r="MU33" i="26"/>
  <c r="NG33" i="26"/>
  <c r="NS33" i="26"/>
  <c r="OE33" i="26"/>
  <c r="OQ33" i="26"/>
  <c r="PC33" i="26"/>
  <c r="PO33" i="26"/>
  <c r="IF33" i="26"/>
  <c r="IR33" i="26"/>
  <c r="JD33" i="26"/>
  <c r="JP33" i="26"/>
  <c r="KB33" i="26"/>
  <c r="KN33" i="26"/>
  <c r="KZ33" i="26"/>
  <c r="LL33" i="26"/>
  <c r="LX33" i="26"/>
  <c r="MJ33" i="26"/>
  <c r="MV33" i="26"/>
  <c r="NH33" i="26"/>
  <c r="NT33" i="26"/>
  <c r="OF33" i="26"/>
  <c r="OR33" i="26"/>
  <c r="PD33" i="26"/>
  <c r="PP33" i="26"/>
  <c r="IG33" i="26"/>
  <c r="IS33" i="26"/>
  <c r="JE33" i="26"/>
  <c r="JQ33" i="26"/>
  <c r="KC33" i="26"/>
  <c r="KO33" i="26"/>
  <c r="LA33" i="26"/>
  <c r="LM33" i="26"/>
  <c r="LY33" i="26"/>
  <c r="MK33" i="26"/>
  <c r="MW33" i="26"/>
  <c r="NI33" i="26"/>
  <c r="NU33" i="26"/>
  <c r="OG33" i="26"/>
  <c r="OS33" i="26"/>
  <c r="PE33" i="26"/>
  <c r="PQ33" i="26"/>
  <c r="IH33" i="26"/>
  <c r="IT33" i="26"/>
  <c r="JF33" i="26"/>
  <c r="JR33" i="26"/>
  <c r="KD33" i="26"/>
  <c r="KP33" i="26"/>
  <c r="LB33" i="26"/>
  <c r="LN33" i="26"/>
  <c r="LZ33" i="26"/>
  <c r="ML33" i="26"/>
  <c r="MX33" i="26"/>
  <c r="NJ33" i="26"/>
  <c r="NV33" i="26"/>
  <c r="OH33" i="26"/>
  <c r="OT33" i="26"/>
  <c r="PF33" i="26"/>
  <c r="PR33" i="26"/>
  <c r="II33" i="26"/>
  <c r="IU33" i="26"/>
  <c r="JG33" i="26"/>
  <c r="JS33" i="26"/>
  <c r="KE33" i="26"/>
  <c r="KQ33" i="26"/>
  <c r="LC33" i="26"/>
  <c r="LO33" i="26"/>
  <c r="MA33" i="26"/>
  <c r="MM33" i="26"/>
  <c r="MY33" i="26"/>
  <c r="NK33" i="26"/>
  <c r="NW33" i="26"/>
  <c r="OI33" i="26"/>
  <c r="OU33" i="26"/>
  <c r="PG33" i="26"/>
  <c r="PS33" i="26"/>
  <c r="IJ33" i="26"/>
  <c r="IV33" i="26"/>
  <c r="JH33" i="26"/>
  <c r="JT33" i="26"/>
  <c r="KF33" i="26"/>
  <c r="KR33" i="26"/>
  <c r="LD33" i="26"/>
  <c r="LP33" i="26"/>
  <c r="MB33" i="26"/>
  <c r="MN33" i="26"/>
  <c r="MZ33" i="26"/>
  <c r="NL33" i="26"/>
  <c r="NX33" i="26"/>
  <c r="OJ33" i="26"/>
  <c r="OV33" i="26"/>
  <c r="PH33" i="26"/>
  <c r="PT33" i="26"/>
  <c r="IK33" i="26"/>
  <c r="IW33" i="26"/>
  <c r="JI33" i="26"/>
  <c r="JU33" i="26"/>
  <c r="KG33" i="26"/>
  <c r="KS33" i="26"/>
  <c r="LE33" i="26"/>
  <c r="LQ33" i="26"/>
  <c r="MC33" i="26"/>
  <c r="MO33" i="26"/>
  <c r="NA33" i="26"/>
  <c r="NM33" i="26"/>
  <c r="NY33" i="26"/>
  <c r="OK33" i="26"/>
  <c r="OW33" i="26"/>
  <c r="PI33" i="26"/>
  <c r="IL33" i="26"/>
  <c r="IX33" i="26"/>
  <c r="JJ33" i="26"/>
  <c r="JV33" i="26"/>
  <c r="KH33" i="26"/>
  <c r="KT33" i="26"/>
  <c r="LF33" i="26"/>
  <c r="LR33" i="26"/>
  <c r="MD33" i="26"/>
  <c r="MP33" i="26"/>
  <c r="NB33" i="26"/>
  <c r="NN33" i="26"/>
  <c r="NZ33" i="26"/>
  <c r="OL33" i="26"/>
  <c r="OX33" i="26"/>
  <c r="PJ33" i="26"/>
  <c r="JW33" i="26"/>
  <c r="MQ33" i="26"/>
  <c r="PK33" i="26"/>
  <c r="JX33" i="26"/>
  <c r="MR33" i="26"/>
  <c r="PL33" i="26"/>
  <c r="KI33" i="26"/>
  <c r="NC33" i="26"/>
  <c r="KJ33" i="26"/>
  <c r="ND33" i="26"/>
  <c r="KU33" i="26"/>
  <c r="NO33" i="26"/>
  <c r="KV33" i="26"/>
  <c r="NP33" i="26"/>
  <c r="IM33" i="26"/>
  <c r="LG33" i="26"/>
  <c r="OA33" i="26"/>
  <c r="IN33" i="26"/>
  <c r="LH33" i="26"/>
  <c r="OB33" i="26"/>
  <c r="IY33" i="26"/>
  <c r="LS33" i="26"/>
  <c r="OM33" i="26"/>
  <c r="IZ33" i="26"/>
  <c r="LT33" i="26"/>
  <c r="ON33" i="26"/>
  <c r="JK33" i="26"/>
  <c r="JL33" i="26"/>
  <c r="ME33" i="26"/>
  <c r="OY33" i="26"/>
  <c r="MF33" i="26"/>
  <c r="OZ33" i="26"/>
  <c r="IC64" i="26"/>
  <c r="IO64" i="26"/>
  <c r="JA64" i="26"/>
  <c r="JM64" i="26"/>
  <c r="JY64" i="26"/>
  <c r="KK64" i="26"/>
  <c r="KW64" i="26"/>
  <c r="LI64" i="26"/>
  <c r="LU64" i="26"/>
  <c r="MG64" i="26"/>
  <c r="MS64" i="26"/>
  <c r="NE64" i="26"/>
  <c r="NQ64" i="26"/>
  <c r="OC64" i="26"/>
  <c r="OO64" i="26"/>
  <c r="PA64" i="26"/>
  <c r="PM64" i="26"/>
  <c r="IE64" i="26"/>
  <c r="IQ64" i="26"/>
  <c r="JC64" i="26"/>
  <c r="JO64" i="26"/>
  <c r="KA64" i="26"/>
  <c r="KM64" i="26"/>
  <c r="KY64" i="26"/>
  <c r="LK64" i="26"/>
  <c r="LW64" i="26"/>
  <c r="MI64" i="26"/>
  <c r="MU64" i="26"/>
  <c r="NG64" i="26"/>
  <c r="NS64" i="26"/>
  <c r="OE64" i="26"/>
  <c r="OQ64" i="26"/>
  <c r="PC64" i="26"/>
  <c r="PO64" i="26"/>
  <c r="IF64" i="26"/>
  <c r="IR64" i="26"/>
  <c r="JD64" i="26"/>
  <c r="JP64" i="26"/>
  <c r="KB64" i="26"/>
  <c r="KN64" i="26"/>
  <c r="KZ64" i="26"/>
  <c r="LL64" i="26"/>
  <c r="LX64" i="26"/>
  <c r="MJ64" i="26"/>
  <c r="MV64" i="26"/>
  <c r="NH64" i="26"/>
  <c r="NT64" i="26"/>
  <c r="OF64" i="26"/>
  <c r="OR64" i="26"/>
  <c r="PD64" i="26"/>
  <c r="PP64" i="26"/>
  <c r="IG64" i="26"/>
  <c r="IS64" i="26"/>
  <c r="JE64" i="26"/>
  <c r="JQ64" i="26"/>
  <c r="KC64" i="26"/>
  <c r="KO64" i="26"/>
  <c r="LA64" i="26"/>
  <c r="LM64" i="26"/>
  <c r="LY64" i="26"/>
  <c r="MK64" i="26"/>
  <c r="MW64" i="26"/>
  <c r="NI64" i="26"/>
  <c r="NU64" i="26"/>
  <c r="OG64" i="26"/>
  <c r="OS64" i="26"/>
  <c r="PE64" i="26"/>
  <c r="PQ64" i="26"/>
  <c r="IH64" i="26"/>
  <c r="IT64" i="26"/>
  <c r="JF64" i="26"/>
  <c r="JR64" i="26"/>
  <c r="KD64" i="26"/>
  <c r="KP64" i="26"/>
  <c r="LB64" i="26"/>
  <c r="LN64" i="26"/>
  <c r="LZ64" i="26"/>
  <c r="ML64" i="26"/>
  <c r="MX64" i="26"/>
  <c r="NJ64" i="26"/>
  <c r="NV64" i="26"/>
  <c r="OH64" i="26"/>
  <c r="OT64" i="26"/>
  <c r="PF64" i="26"/>
  <c r="PR64" i="26"/>
  <c r="II64" i="26"/>
  <c r="IU64" i="26"/>
  <c r="JG64" i="26"/>
  <c r="JS64" i="26"/>
  <c r="KE64" i="26"/>
  <c r="KQ64" i="26"/>
  <c r="LC64" i="26"/>
  <c r="LO64" i="26"/>
  <c r="MA64" i="26"/>
  <c r="MM64" i="26"/>
  <c r="MY64" i="26"/>
  <c r="NK64" i="26"/>
  <c r="NW64" i="26"/>
  <c r="OI64" i="26"/>
  <c r="OU64" i="26"/>
  <c r="PG64" i="26"/>
  <c r="PS64" i="26"/>
  <c r="IJ64" i="26"/>
  <c r="IV64" i="26"/>
  <c r="JH64" i="26"/>
  <c r="JT64" i="26"/>
  <c r="KF64" i="26"/>
  <c r="KR64" i="26"/>
  <c r="LD64" i="26"/>
  <c r="LP64" i="26"/>
  <c r="MB64" i="26"/>
  <c r="MN64" i="26"/>
  <c r="MZ64" i="26"/>
  <c r="NL64" i="26"/>
  <c r="NX64" i="26"/>
  <c r="OJ64" i="26"/>
  <c r="OV64" i="26"/>
  <c r="PH64" i="26"/>
  <c r="PT64" i="26"/>
  <c r="IK64" i="26"/>
  <c r="IW64" i="26"/>
  <c r="JI64" i="26"/>
  <c r="JU64" i="26"/>
  <c r="KG64" i="26"/>
  <c r="KS64" i="26"/>
  <c r="LE64" i="26"/>
  <c r="LQ64" i="26"/>
  <c r="MC64" i="26"/>
  <c r="MO64" i="26"/>
  <c r="NA64" i="26"/>
  <c r="NM64" i="26"/>
  <c r="NY64" i="26"/>
  <c r="OK64" i="26"/>
  <c r="OW64" i="26"/>
  <c r="PI64" i="26"/>
  <c r="IL64" i="26"/>
  <c r="IX64" i="26"/>
  <c r="JJ64" i="26"/>
  <c r="JV64" i="26"/>
  <c r="KH64" i="26"/>
  <c r="KT64" i="26"/>
  <c r="LF64" i="26"/>
  <c r="LR64" i="26"/>
  <c r="MD64" i="26"/>
  <c r="MP64" i="26"/>
  <c r="NB64" i="26"/>
  <c r="NN64" i="26"/>
  <c r="NZ64" i="26"/>
  <c r="OL64" i="26"/>
  <c r="OX64" i="26"/>
  <c r="PJ64" i="26"/>
  <c r="IM64" i="26"/>
  <c r="IY64" i="26"/>
  <c r="JK64" i="26"/>
  <c r="JW64" i="26"/>
  <c r="KI64" i="26"/>
  <c r="KU64" i="26"/>
  <c r="LG64" i="26"/>
  <c r="LS64" i="26"/>
  <c r="ME64" i="26"/>
  <c r="MQ64" i="26"/>
  <c r="NC64" i="26"/>
  <c r="NO64" i="26"/>
  <c r="OA64" i="26"/>
  <c r="OM64" i="26"/>
  <c r="OY64" i="26"/>
  <c r="PK64" i="26"/>
  <c r="KL64" i="26"/>
  <c r="NF64" i="26"/>
  <c r="KV64" i="26"/>
  <c r="NP64" i="26"/>
  <c r="ID64" i="26"/>
  <c r="KX64" i="26"/>
  <c r="NR64" i="26"/>
  <c r="IN64" i="26"/>
  <c r="LH64" i="26"/>
  <c r="OB64" i="26"/>
  <c r="IP64" i="26"/>
  <c r="LJ64" i="26"/>
  <c r="OD64" i="26"/>
  <c r="IZ64" i="26"/>
  <c r="LT64" i="26"/>
  <c r="ON64" i="26"/>
  <c r="JB64" i="26"/>
  <c r="LV64" i="26"/>
  <c r="OP64" i="26"/>
  <c r="JL64" i="26"/>
  <c r="MF64" i="26"/>
  <c r="OZ64" i="26"/>
  <c r="JN64" i="26"/>
  <c r="MH64" i="26"/>
  <c r="PB64" i="26"/>
  <c r="JX64" i="26"/>
  <c r="MR64" i="26"/>
  <c r="PL64" i="26"/>
  <c r="JZ64" i="26"/>
  <c r="KJ64" i="26"/>
  <c r="MT64" i="26"/>
  <c r="ND64" i="26"/>
  <c r="PN64" i="26"/>
  <c r="IJ85" i="26"/>
  <c r="IV85" i="26"/>
  <c r="JH85" i="26"/>
  <c r="JT85" i="26"/>
  <c r="KF85" i="26"/>
  <c r="KR85" i="26"/>
  <c r="LD85" i="26"/>
  <c r="LP85" i="26"/>
  <c r="MB85" i="26"/>
  <c r="MN85" i="26"/>
  <c r="MZ85" i="26"/>
  <c r="NL85" i="26"/>
  <c r="NX85" i="26"/>
  <c r="OJ85" i="26"/>
  <c r="OV85" i="26"/>
  <c r="PH85" i="26"/>
  <c r="PT85" i="26"/>
  <c r="IK85" i="26"/>
  <c r="IW85" i="26"/>
  <c r="JI85" i="26"/>
  <c r="JU85" i="26"/>
  <c r="KG85" i="26"/>
  <c r="KS85" i="26"/>
  <c r="LE85" i="26"/>
  <c r="LQ85" i="26"/>
  <c r="MC85" i="26"/>
  <c r="MO85" i="26"/>
  <c r="NA85" i="26"/>
  <c r="NM85" i="26"/>
  <c r="NY85" i="26"/>
  <c r="OK85" i="26"/>
  <c r="OW85" i="26"/>
  <c r="PI85" i="26"/>
  <c r="IL85" i="26"/>
  <c r="IX85" i="26"/>
  <c r="JJ85" i="26"/>
  <c r="JV85" i="26"/>
  <c r="KH85" i="26"/>
  <c r="KT85" i="26"/>
  <c r="LF85" i="26"/>
  <c r="LR85" i="26"/>
  <c r="MD85" i="26"/>
  <c r="MP85" i="26"/>
  <c r="NB85" i="26"/>
  <c r="NN85" i="26"/>
  <c r="NZ85" i="26"/>
  <c r="OL85" i="26"/>
  <c r="OX85" i="26"/>
  <c r="PJ85" i="26"/>
  <c r="IM85" i="26"/>
  <c r="IY85" i="26"/>
  <c r="JK85" i="26"/>
  <c r="JW85" i="26"/>
  <c r="KI85" i="26"/>
  <c r="KU85" i="26"/>
  <c r="LG85" i="26"/>
  <c r="LS85" i="26"/>
  <c r="ME85" i="26"/>
  <c r="MQ85" i="26"/>
  <c r="NC85" i="26"/>
  <c r="NO85" i="26"/>
  <c r="OA85" i="26"/>
  <c r="OM85" i="26"/>
  <c r="OY85" i="26"/>
  <c r="PK85" i="26"/>
  <c r="IN85" i="26"/>
  <c r="IZ85" i="26"/>
  <c r="JL85" i="26"/>
  <c r="JX85" i="26"/>
  <c r="KJ85" i="26"/>
  <c r="KV85" i="26"/>
  <c r="LH85" i="26"/>
  <c r="LT85" i="26"/>
  <c r="MF85" i="26"/>
  <c r="MR85" i="26"/>
  <c r="ND85" i="26"/>
  <c r="NP85" i="26"/>
  <c r="OB85" i="26"/>
  <c r="ON85" i="26"/>
  <c r="OZ85" i="26"/>
  <c r="PL85" i="26"/>
  <c r="IC85" i="26"/>
  <c r="IO85" i="26"/>
  <c r="JA85" i="26"/>
  <c r="JM85" i="26"/>
  <c r="JY85" i="26"/>
  <c r="KK85" i="26"/>
  <c r="KW85" i="26"/>
  <c r="LI85" i="26"/>
  <c r="LU85" i="26"/>
  <c r="MG85" i="26"/>
  <c r="MS85" i="26"/>
  <c r="NE85" i="26"/>
  <c r="NQ85" i="26"/>
  <c r="OC85" i="26"/>
  <c r="OO85" i="26"/>
  <c r="PA85" i="26"/>
  <c r="PM85" i="26"/>
  <c r="ID85" i="26"/>
  <c r="IP85" i="26"/>
  <c r="JB85" i="26"/>
  <c r="JN85" i="26"/>
  <c r="JZ85" i="26"/>
  <c r="KL85" i="26"/>
  <c r="KX85" i="26"/>
  <c r="LJ85" i="26"/>
  <c r="LV85" i="26"/>
  <c r="MH85" i="26"/>
  <c r="MT85" i="26"/>
  <c r="NF85" i="26"/>
  <c r="NR85" i="26"/>
  <c r="OD85" i="26"/>
  <c r="OP85" i="26"/>
  <c r="PB85" i="26"/>
  <c r="PN85" i="26"/>
  <c r="IE85" i="26"/>
  <c r="IQ85" i="26"/>
  <c r="JC85" i="26"/>
  <c r="JO85" i="26"/>
  <c r="KA85" i="26"/>
  <c r="KM85" i="26"/>
  <c r="KY85" i="26"/>
  <c r="LK85" i="26"/>
  <c r="LW85" i="26"/>
  <c r="MI85" i="26"/>
  <c r="MU85" i="26"/>
  <c r="NG85" i="26"/>
  <c r="NS85" i="26"/>
  <c r="OE85" i="26"/>
  <c r="OQ85" i="26"/>
  <c r="PC85" i="26"/>
  <c r="PO85" i="26"/>
  <c r="IF85" i="26"/>
  <c r="IR85" i="26"/>
  <c r="JD85" i="26"/>
  <c r="JP85" i="26"/>
  <c r="KB85" i="26"/>
  <c r="KN85" i="26"/>
  <c r="KZ85" i="26"/>
  <c r="LL85" i="26"/>
  <c r="LX85" i="26"/>
  <c r="MJ85" i="26"/>
  <c r="MV85" i="26"/>
  <c r="NH85" i="26"/>
  <c r="NT85" i="26"/>
  <c r="OF85" i="26"/>
  <c r="OR85" i="26"/>
  <c r="PD85" i="26"/>
  <c r="PP85" i="26"/>
  <c r="IH85" i="26"/>
  <c r="IT85" i="26"/>
  <c r="JF85" i="26"/>
  <c r="JR85" i="26"/>
  <c r="KD85" i="26"/>
  <c r="KP85" i="26"/>
  <c r="LB85" i="26"/>
  <c r="LN85" i="26"/>
  <c r="LZ85" i="26"/>
  <c r="ML85" i="26"/>
  <c r="MX85" i="26"/>
  <c r="NJ85" i="26"/>
  <c r="NV85" i="26"/>
  <c r="OH85" i="26"/>
  <c r="OT85" i="26"/>
  <c r="PF85" i="26"/>
  <c r="PR85" i="26"/>
  <c r="IG85" i="26"/>
  <c r="LA85" i="26"/>
  <c r="NU85" i="26"/>
  <c r="II85" i="26"/>
  <c r="LC85" i="26"/>
  <c r="NW85" i="26"/>
  <c r="IS85" i="26"/>
  <c r="LM85" i="26"/>
  <c r="OG85" i="26"/>
  <c r="IU85" i="26"/>
  <c r="LO85" i="26"/>
  <c r="OI85" i="26"/>
  <c r="JE85" i="26"/>
  <c r="LY85" i="26"/>
  <c r="OS85" i="26"/>
  <c r="JG85" i="26"/>
  <c r="MA85" i="26"/>
  <c r="OU85" i="26"/>
  <c r="JQ85" i="26"/>
  <c r="MK85" i="26"/>
  <c r="PE85" i="26"/>
  <c r="JS85" i="26"/>
  <c r="MM85" i="26"/>
  <c r="PG85" i="26"/>
  <c r="KC85" i="26"/>
  <c r="MW85" i="26"/>
  <c r="PQ85" i="26"/>
  <c r="KO85" i="26"/>
  <c r="NI85" i="26"/>
  <c r="MY85" i="26"/>
  <c r="NK85" i="26"/>
  <c r="PS85" i="26"/>
  <c r="KE85" i="26"/>
  <c r="KQ85" i="26"/>
  <c r="IE94" i="26"/>
  <c r="IQ94" i="26"/>
  <c r="JC94" i="26"/>
  <c r="JO94" i="26"/>
  <c r="KA94" i="26"/>
  <c r="KM94" i="26"/>
  <c r="KY94" i="26"/>
  <c r="LK94" i="26"/>
  <c r="LW94" i="26"/>
  <c r="MI94" i="26"/>
  <c r="MU94" i="26"/>
  <c r="NG94" i="26"/>
  <c r="NS94" i="26"/>
  <c r="OE94" i="26"/>
  <c r="OQ94" i="26"/>
  <c r="PC94" i="26"/>
  <c r="PO94" i="26"/>
  <c r="IF94" i="26"/>
  <c r="IR94" i="26"/>
  <c r="JD94" i="26"/>
  <c r="JP94" i="26"/>
  <c r="KB94" i="26"/>
  <c r="KN94" i="26"/>
  <c r="KZ94" i="26"/>
  <c r="LL94" i="26"/>
  <c r="LX94" i="26"/>
  <c r="MJ94" i="26"/>
  <c r="MV94" i="26"/>
  <c r="NH94" i="26"/>
  <c r="NT94" i="26"/>
  <c r="OF94" i="26"/>
  <c r="OR94" i="26"/>
  <c r="PD94" i="26"/>
  <c r="PP94" i="26"/>
  <c r="IG94" i="26"/>
  <c r="IS94" i="26"/>
  <c r="JE94" i="26"/>
  <c r="JQ94" i="26"/>
  <c r="KC94" i="26"/>
  <c r="KO94" i="26"/>
  <c r="LA94" i="26"/>
  <c r="LM94" i="26"/>
  <c r="LY94" i="26"/>
  <c r="MK94" i="26"/>
  <c r="MW94" i="26"/>
  <c r="NI94" i="26"/>
  <c r="NU94" i="26"/>
  <c r="OG94" i="26"/>
  <c r="OS94" i="26"/>
  <c r="PE94" i="26"/>
  <c r="PQ94" i="26"/>
  <c r="IH94" i="26"/>
  <c r="IT94" i="26"/>
  <c r="JF94" i="26"/>
  <c r="JR94" i="26"/>
  <c r="KD94" i="26"/>
  <c r="KP94" i="26"/>
  <c r="LB94" i="26"/>
  <c r="LN94" i="26"/>
  <c r="LZ94" i="26"/>
  <c r="ML94" i="26"/>
  <c r="MX94" i="26"/>
  <c r="NJ94" i="26"/>
  <c r="NV94" i="26"/>
  <c r="OH94" i="26"/>
  <c r="OT94" i="26"/>
  <c r="PF94" i="26"/>
  <c r="PR94" i="26"/>
  <c r="II94" i="26"/>
  <c r="IU94" i="26"/>
  <c r="JG94" i="26"/>
  <c r="JS94" i="26"/>
  <c r="KE94" i="26"/>
  <c r="KQ94" i="26"/>
  <c r="LC94" i="26"/>
  <c r="LO94" i="26"/>
  <c r="MA94" i="26"/>
  <c r="MM94" i="26"/>
  <c r="MY94" i="26"/>
  <c r="NK94" i="26"/>
  <c r="NW94" i="26"/>
  <c r="OI94" i="26"/>
  <c r="OU94" i="26"/>
  <c r="PG94" i="26"/>
  <c r="PS94" i="26"/>
  <c r="IJ94" i="26"/>
  <c r="IV94" i="26"/>
  <c r="JH94" i="26"/>
  <c r="JT94" i="26"/>
  <c r="KF94" i="26"/>
  <c r="KR94" i="26"/>
  <c r="LD94" i="26"/>
  <c r="LP94" i="26"/>
  <c r="MB94" i="26"/>
  <c r="MN94" i="26"/>
  <c r="MZ94" i="26"/>
  <c r="NL94" i="26"/>
  <c r="NX94" i="26"/>
  <c r="OJ94" i="26"/>
  <c r="OV94" i="26"/>
  <c r="PH94" i="26"/>
  <c r="PT94" i="26"/>
  <c r="IK94" i="26"/>
  <c r="IW94" i="26"/>
  <c r="JI94" i="26"/>
  <c r="JU94" i="26"/>
  <c r="KG94" i="26"/>
  <c r="KS94" i="26"/>
  <c r="LE94" i="26"/>
  <c r="LQ94" i="26"/>
  <c r="MC94" i="26"/>
  <c r="MO94" i="26"/>
  <c r="NA94" i="26"/>
  <c r="NM94" i="26"/>
  <c r="NY94" i="26"/>
  <c r="OK94" i="26"/>
  <c r="OW94" i="26"/>
  <c r="PI94" i="26"/>
  <c r="IL94" i="26"/>
  <c r="IX94" i="26"/>
  <c r="JJ94" i="26"/>
  <c r="JV94" i="26"/>
  <c r="KH94" i="26"/>
  <c r="KT94" i="26"/>
  <c r="LF94" i="26"/>
  <c r="LR94" i="26"/>
  <c r="MD94" i="26"/>
  <c r="MP94" i="26"/>
  <c r="NB94" i="26"/>
  <c r="NN94" i="26"/>
  <c r="NZ94" i="26"/>
  <c r="OL94" i="26"/>
  <c r="OX94" i="26"/>
  <c r="PJ94" i="26"/>
  <c r="IM94" i="26"/>
  <c r="IY94" i="26"/>
  <c r="JK94" i="26"/>
  <c r="JW94" i="26"/>
  <c r="KI94" i="26"/>
  <c r="KU94" i="26"/>
  <c r="LG94" i="26"/>
  <c r="LS94" i="26"/>
  <c r="ME94" i="26"/>
  <c r="MQ94" i="26"/>
  <c r="NC94" i="26"/>
  <c r="NO94" i="26"/>
  <c r="OA94" i="26"/>
  <c r="OM94" i="26"/>
  <c r="OY94" i="26"/>
  <c r="PK94" i="26"/>
  <c r="IC94" i="26"/>
  <c r="IO94" i="26"/>
  <c r="JA94" i="26"/>
  <c r="JM94" i="26"/>
  <c r="JY94" i="26"/>
  <c r="KK94" i="26"/>
  <c r="KW94" i="26"/>
  <c r="LI94" i="26"/>
  <c r="LU94" i="26"/>
  <c r="MG94" i="26"/>
  <c r="MS94" i="26"/>
  <c r="NE94" i="26"/>
  <c r="NQ94" i="26"/>
  <c r="OC94" i="26"/>
  <c r="OO94" i="26"/>
  <c r="PA94" i="26"/>
  <c r="PM94" i="26"/>
  <c r="KJ94" i="26"/>
  <c r="ND94" i="26"/>
  <c r="KL94" i="26"/>
  <c r="NF94" i="26"/>
  <c r="KV94" i="26"/>
  <c r="NP94" i="26"/>
  <c r="ID94" i="26"/>
  <c r="KX94" i="26"/>
  <c r="NR94" i="26"/>
  <c r="IN94" i="26"/>
  <c r="LH94" i="26"/>
  <c r="OB94" i="26"/>
  <c r="IP94" i="26"/>
  <c r="LJ94" i="26"/>
  <c r="OD94" i="26"/>
  <c r="IZ94" i="26"/>
  <c r="LT94" i="26"/>
  <c r="ON94" i="26"/>
  <c r="JB94" i="26"/>
  <c r="LV94" i="26"/>
  <c r="OP94" i="26"/>
  <c r="JL94" i="26"/>
  <c r="MF94" i="26"/>
  <c r="OZ94" i="26"/>
  <c r="JN94" i="26"/>
  <c r="MH94" i="26"/>
  <c r="PB94" i="26"/>
  <c r="JX94" i="26"/>
  <c r="JZ94" i="26"/>
  <c r="MR94" i="26"/>
  <c r="MT94" i="26"/>
  <c r="PL94" i="26"/>
  <c r="PN94" i="26"/>
  <c r="II39" i="26"/>
  <c r="IU39" i="26"/>
  <c r="JG39" i="26"/>
  <c r="JS39" i="26"/>
  <c r="KE39" i="26"/>
  <c r="KQ39" i="26"/>
  <c r="LC39" i="26"/>
  <c r="LO39" i="26"/>
  <c r="MA39" i="26"/>
  <c r="MM39" i="26"/>
  <c r="MY39" i="26"/>
  <c r="NK39" i="26"/>
  <c r="NW39" i="26"/>
  <c r="OI39" i="26"/>
  <c r="OU39" i="26"/>
  <c r="PG39" i="26"/>
  <c r="PS39" i="26"/>
  <c r="IJ39" i="26"/>
  <c r="IV39" i="26"/>
  <c r="JH39" i="26"/>
  <c r="JT39" i="26"/>
  <c r="KF39" i="26"/>
  <c r="KR39" i="26"/>
  <c r="LD39" i="26"/>
  <c r="LP39" i="26"/>
  <c r="MB39" i="26"/>
  <c r="MN39" i="26"/>
  <c r="MZ39" i="26"/>
  <c r="NL39" i="26"/>
  <c r="NX39" i="26"/>
  <c r="OJ39" i="26"/>
  <c r="OV39" i="26"/>
  <c r="PH39" i="26"/>
  <c r="PT39" i="26"/>
  <c r="IK39" i="26"/>
  <c r="IW39" i="26"/>
  <c r="JI39" i="26"/>
  <c r="JU39" i="26"/>
  <c r="KG39" i="26"/>
  <c r="KS39" i="26"/>
  <c r="LE39" i="26"/>
  <c r="LQ39" i="26"/>
  <c r="MC39" i="26"/>
  <c r="MO39" i="26"/>
  <c r="NA39" i="26"/>
  <c r="NM39" i="26"/>
  <c r="NY39" i="26"/>
  <c r="OK39" i="26"/>
  <c r="OW39" i="26"/>
  <c r="PI39" i="26"/>
  <c r="IL39" i="26"/>
  <c r="IX39" i="26"/>
  <c r="JJ39" i="26"/>
  <c r="JV39" i="26"/>
  <c r="KH39" i="26"/>
  <c r="KT39" i="26"/>
  <c r="LF39" i="26"/>
  <c r="LR39" i="26"/>
  <c r="MD39" i="26"/>
  <c r="MP39" i="26"/>
  <c r="NB39" i="26"/>
  <c r="NN39" i="26"/>
  <c r="NZ39" i="26"/>
  <c r="OL39" i="26"/>
  <c r="OX39" i="26"/>
  <c r="PJ39" i="26"/>
  <c r="IM39" i="26"/>
  <c r="IY39" i="26"/>
  <c r="JK39" i="26"/>
  <c r="JW39" i="26"/>
  <c r="KI39" i="26"/>
  <c r="KU39" i="26"/>
  <c r="LG39" i="26"/>
  <c r="LS39" i="26"/>
  <c r="ME39" i="26"/>
  <c r="MQ39" i="26"/>
  <c r="NC39" i="26"/>
  <c r="NO39" i="26"/>
  <c r="OA39" i="26"/>
  <c r="OM39" i="26"/>
  <c r="OY39" i="26"/>
  <c r="PK39" i="26"/>
  <c r="IN39" i="26"/>
  <c r="IZ39" i="26"/>
  <c r="JL39" i="26"/>
  <c r="JX39" i="26"/>
  <c r="KJ39" i="26"/>
  <c r="KV39" i="26"/>
  <c r="LH39" i="26"/>
  <c r="LT39" i="26"/>
  <c r="MF39" i="26"/>
  <c r="MR39" i="26"/>
  <c r="ND39" i="26"/>
  <c r="NP39" i="26"/>
  <c r="OB39" i="26"/>
  <c r="ON39" i="26"/>
  <c r="OZ39" i="26"/>
  <c r="PL39" i="26"/>
  <c r="IC39" i="26"/>
  <c r="IO39" i="26"/>
  <c r="JA39" i="26"/>
  <c r="JM39" i="26"/>
  <c r="JY39" i="26"/>
  <c r="KK39" i="26"/>
  <c r="KW39" i="26"/>
  <c r="LI39" i="26"/>
  <c r="LU39" i="26"/>
  <c r="MG39" i="26"/>
  <c r="MS39" i="26"/>
  <c r="NE39" i="26"/>
  <c r="NQ39" i="26"/>
  <c r="OC39" i="26"/>
  <c r="OO39" i="26"/>
  <c r="PA39" i="26"/>
  <c r="PM39" i="26"/>
  <c r="ID39" i="26"/>
  <c r="IP39" i="26"/>
  <c r="JB39" i="26"/>
  <c r="JN39" i="26"/>
  <c r="JZ39" i="26"/>
  <c r="KL39" i="26"/>
  <c r="KX39" i="26"/>
  <c r="LJ39" i="26"/>
  <c r="LV39" i="26"/>
  <c r="MH39" i="26"/>
  <c r="MT39" i="26"/>
  <c r="NF39" i="26"/>
  <c r="NR39" i="26"/>
  <c r="OD39" i="26"/>
  <c r="OP39" i="26"/>
  <c r="PB39" i="26"/>
  <c r="PN39" i="26"/>
  <c r="IE39" i="26"/>
  <c r="IQ39" i="26"/>
  <c r="JC39" i="26"/>
  <c r="JO39" i="26"/>
  <c r="KA39" i="26"/>
  <c r="KM39" i="26"/>
  <c r="KY39" i="26"/>
  <c r="LK39" i="26"/>
  <c r="LW39" i="26"/>
  <c r="MI39" i="26"/>
  <c r="MU39" i="26"/>
  <c r="NG39" i="26"/>
  <c r="NS39" i="26"/>
  <c r="OE39" i="26"/>
  <c r="OQ39" i="26"/>
  <c r="PC39" i="26"/>
  <c r="PO39" i="26"/>
  <c r="IF39" i="26"/>
  <c r="IR39" i="26"/>
  <c r="JD39" i="26"/>
  <c r="JP39" i="26"/>
  <c r="KB39" i="26"/>
  <c r="KN39" i="26"/>
  <c r="KZ39" i="26"/>
  <c r="LL39" i="26"/>
  <c r="LX39" i="26"/>
  <c r="MJ39" i="26"/>
  <c r="MV39" i="26"/>
  <c r="NH39" i="26"/>
  <c r="NT39" i="26"/>
  <c r="OF39" i="26"/>
  <c r="OR39" i="26"/>
  <c r="PD39" i="26"/>
  <c r="PP39" i="26"/>
  <c r="KC39" i="26"/>
  <c r="MW39" i="26"/>
  <c r="PQ39" i="26"/>
  <c r="KD39" i="26"/>
  <c r="MX39" i="26"/>
  <c r="PR39" i="26"/>
  <c r="KO39" i="26"/>
  <c r="NI39" i="26"/>
  <c r="KP39" i="26"/>
  <c r="NJ39" i="26"/>
  <c r="IG39" i="26"/>
  <c r="LA39" i="26"/>
  <c r="NU39" i="26"/>
  <c r="IH39" i="26"/>
  <c r="LB39" i="26"/>
  <c r="NV39" i="26"/>
  <c r="IS39" i="26"/>
  <c r="LM39" i="26"/>
  <c r="OG39" i="26"/>
  <c r="IT39" i="26"/>
  <c r="LN39" i="26"/>
  <c r="OH39" i="26"/>
  <c r="JE39" i="26"/>
  <c r="LY39" i="26"/>
  <c r="OS39" i="26"/>
  <c r="JQ39" i="26"/>
  <c r="MK39" i="26"/>
  <c r="PE39" i="26"/>
  <c r="JF39" i="26"/>
  <c r="JR39" i="26"/>
  <c r="LZ39" i="26"/>
  <c r="ML39" i="26"/>
  <c r="OT39" i="26"/>
  <c r="PF39" i="26"/>
  <c r="IN52" i="26"/>
  <c r="IZ52" i="26"/>
  <c r="JL52" i="26"/>
  <c r="JX52" i="26"/>
  <c r="KJ52" i="26"/>
  <c r="KV52" i="26"/>
  <c r="LH52" i="26"/>
  <c r="LT52" i="26"/>
  <c r="MF52" i="26"/>
  <c r="MR52" i="26"/>
  <c r="ND52" i="26"/>
  <c r="NP52" i="26"/>
  <c r="OB52" i="26"/>
  <c r="ON52" i="26"/>
  <c r="OZ52" i="26"/>
  <c r="PL52" i="26"/>
  <c r="IC52" i="26"/>
  <c r="IO52" i="26"/>
  <c r="JA52" i="26"/>
  <c r="JM52" i="26"/>
  <c r="JY52" i="26"/>
  <c r="KK52" i="26"/>
  <c r="KW52" i="26"/>
  <c r="LI52" i="26"/>
  <c r="LU52" i="26"/>
  <c r="MG52" i="26"/>
  <c r="MS52" i="26"/>
  <c r="NE52" i="26"/>
  <c r="NQ52" i="26"/>
  <c r="OC52" i="26"/>
  <c r="OO52" i="26"/>
  <c r="PA52" i="26"/>
  <c r="PM52" i="26"/>
  <c r="ID52" i="26"/>
  <c r="IP52" i="26"/>
  <c r="JB52" i="26"/>
  <c r="JN52" i="26"/>
  <c r="JZ52" i="26"/>
  <c r="KL52" i="26"/>
  <c r="KX52" i="26"/>
  <c r="LJ52" i="26"/>
  <c r="LV52" i="26"/>
  <c r="MH52" i="26"/>
  <c r="MT52" i="26"/>
  <c r="NF52" i="26"/>
  <c r="NR52" i="26"/>
  <c r="OD52" i="26"/>
  <c r="OP52" i="26"/>
  <c r="PB52" i="26"/>
  <c r="PN52" i="26"/>
  <c r="IE52" i="26"/>
  <c r="IQ52" i="26"/>
  <c r="JC52" i="26"/>
  <c r="JO52" i="26"/>
  <c r="KA52" i="26"/>
  <c r="KM52" i="26"/>
  <c r="KY52" i="26"/>
  <c r="LK52" i="26"/>
  <c r="LW52" i="26"/>
  <c r="MI52" i="26"/>
  <c r="MU52" i="26"/>
  <c r="NG52" i="26"/>
  <c r="NS52" i="26"/>
  <c r="OE52" i="26"/>
  <c r="OQ52" i="26"/>
  <c r="PC52" i="26"/>
  <c r="PO52" i="26"/>
  <c r="IF52" i="26"/>
  <c r="IR52" i="26"/>
  <c r="JD52" i="26"/>
  <c r="JP52" i="26"/>
  <c r="KB52" i="26"/>
  <c r="KN52" i="26"/>
  <c r="KZ52" i="26"/>
  <c r="LL52" i="26"/>
  <c r="LX52" i="26"/>
  <c r="MJ52" i="26"/>
  <c r="MV52" i="26"/>
  <c r="NH52" i="26"/>
  <c r="NT52" i="26"/>
  <c r="OF52" i="26"/>
  <c r="OR52" i="26"/>
  <c r="PD52" i="26"/>
  <c r="PP52" i="26"/>
  <c r="IG52" i="26"/>
  <c r="IS52" i="26"/>
  <c r="JE52" i="26"/>
  <c r="JQ52" i="26"/>
  <c r="KC52" i="26"/>
  <c r="KO52" i="26"/>
  <c r="LA52" i="26"/>
  <c r="LM52" i="26"/>
  <c r="LY52" i="26"/>
  <c r="MK52" i="26"/>
  <c r="MW52" i="26"/>
  <c r="NI52" i="26"/>
  <c r="NU52" i="26"/>
  <c r="OG52" i="26"/>
  <c r="OS52" i="26"/>
  <c r="PE52" i="26"/>
  <c r="PQ52" i="26"/>
  <c r="IH52" i="26"/>
  <c r="IT52" i="26"/>
  <c r="JF52" i="26"/>
  <c r="JR52" i="26"/>
  <c r="KD52" i="26"/>
  <c r="KP52" i="26"/>
  <c r="LB52" i="26"/>
  <c r="LN52" i="26"/>
  <c r="LZ52" i="26"/>
  <c r="ML52" i="26"/>
  <c r="MX52" i="26"/>
  <c r="NJ52" i="26"/>
  <c r="NV52" i="26"/>
  <c r="OH52" i="26"/>
  <c r="OT52" i="26"/>
  <c r="PF52" i="26"/>
  <c r="PR52" i="26"/>
  <c r="II52" i="26"/>
  <c r="IU52" i="26"/>
  <c r="JG52" i="26"/>
  <c r="JS52" i="26"/>
  <c r="KE52" i="26"/>
  <c r="KQ52" i="26"/>
  <c r="LC52" i="26"/>
  <c r="LO52" i="26"/>
  <c r="MA52" i="26"/>
  <c r="MM52" i="26"/>
  <c r="MY52" i="26"/>
  <c r="NK52" i="26"/>
  <c r="NW52" i="26"/>
  <c r="OI52" i="26"/>
  <c r="OU52" i="26"/>
  <c r="PG52" i="26"/>
  <c r="PS52" i="26"/>
  <c r="IJ52" i="26"/>
  <c r="IV52" i="26"/>
  <c r="JH52" i="26"/>
  <c r="JT52" i="26"/>
  <c r="KF52" i="26"/>
  <c r="KR52" i="26"/>
  <c r="LD52" i="26"/>
  <c r="LP52" i="26"/>
  <c r="MB52" i="26"/>
  <c r="MN52" i="26"/>
  <c r="MZ52" i="26"/>
  <c r="NL52" i="26"/>
  <c r="NX52" i="26"/>
  <c r="OJ52" i="26"/>
  <c r="OV52" i="26"/>
  <c r="PH52" i="26"/>
  <c r="PT52" i="26"/>
  <c r="IK52" i="26"/>
  <c r="IW52" i="26"/>
  <c r="JI52" i="26"/>
  <c r="JU52" i="26"/>
  <c r="KG52" i="26"/>
  <c r="KS52" i="26"/>
  <c r="LE52" i="26"/>
  <c r="LQ52" i="26"/>
  <c r="MC52" i="26"/>
  <c r="MO52" i="26"/>
  <c r="NA52" i="26"/>
  <c r="NM52" i="26"/>
  <c r="NY52" i="26"/>
  <c r="OK52" i="26"/>
  <c r="OW52" i="26"/>
  <c r="PI52" i="26"/>
  <c r="IL52" i="26"/>
  <c r="LF52" i="26"/>
  <c r="NZ52" i="26"/>
  <c r="IM52" i="26"/>
  <c r="LG52" i="26"/>
  <c r="OA52" i="26"/>
  <c r="IX52" i="26"/>
  <c r="LR52" i="26"/>
  <c r="OL52" i="26"/>
  <c r="IY52" i="26"/>
  <c r="LS52" i="26"/>
  <c r="OM52" i="26"/>
  <c r="JJ52" i="26"/>
  <c r="MD52" i="26"/>
  <c r="OX52" i="26"/>
  <c r="JK52" i="26"/>
  <c r="ME52" i="26"/>
  <c r="OY52" i="26"/>
  <c r="JV52" i="26"/>
  <c r="MP52" i="26"/>
  <c r="PJ52" i="26"/>
  <c r="JW52" i="26"/>
  <c r="MQ52" i="26"/>
  <c r="PK52" i="26"/>
  <c r="KH52" i="26"/>
  <c r="NB52" i="26"/>
  <c r="KI52" i="26"/>
  <c r="NC52" i="26"/>
  <c r="KT52" i="26"/>
  <c r="NN52" i="26"/>
  <c r="KU52" i="26"/>
  <c r="NO52" i="26"/>
  <c r="IK91" i="26"/>
  <c r="IW91" i="26"/>
  <c r="JI91" i="26"/>
  <c r="JU91" i="26"/>
  <c r="ID91" i="26"/>
  <c r="IP91" i="26"/>
  <c r="JB91" i="26"/>
  <c r="JN91" i="26"/>
  <c r="IJ91" i="26"/>
  <c r="IY91" i="26"/>
  <c r="JM91" i="26"/>
  <c r="KA91" i="26"/>
  <c r="KM91" i="26"/>
  <c r="KY91" i="26"/>
  <c r="LK91" i="26"/>
  <c r="LW91" i="26"/>
  <c r="MI91" i="26"/>
  <c r="MU91" i="26"/>
  <c r="NG91" i="26"/>
  <c r="NS91" i="26"/>
  <c r="OE91" i="26"/>
  <c r="OQ91" i="26"/>
  <c r="PC91" i="26"/>
  <c r="PO91" i="26"/>
  <c r="IL91" i="26"/>
  <c r="IZ91" i="26"/>
  <c r="JO91" i="26"/>
  <c r="KB91" i="26"/>
  <c r="KN91" i="26"/>
  <c r="KZ91" i="26"/>
  <c r="LL91" i="26"/>
  <c r="LX91" i="26"/>
  <c r="MJ91" i="26"/>
  <c r="MV91" i="26"/>
  <c r="NH91" i="26"/>
  <c r="NT91" i="26"/>
  <c r="OF91" i="26"/>
  <c r="OR91" i="26"/>
  <c r="PD91" i="26"/>
  <c r="PP91" i="26"/>
  <c r="IM91" i="26"/>
  <c r="JA91" i="26"/>
  <c r="JP91" i="26"/>
  <c r="KC91" i="26"/>
  <c r="KO91" i="26"/>
  <c r="LA91" i="26"/>
  <c r="LM91" i="26"/>
  <c r="LY91" i="26"/>
  <c r="MK91" i="26"/>
  <c r="MW91" i="26"/>
  <c r="NI91" i="26"/>
  <c r="NU91" i="26"/>
  <c r="OG91" i="26"/>
  <c r="OS91" i="26"/>
  <c r="PE91" i="26"/>
  <c r="PQ91" i="26"/>
  <c r="IN91" i="26"/>
  <c r="JC91" i="26"/>
  <c r="JQ91" i="26"/>
  <c r="KD91" i="26"/>
  <c r="KP91" i="26"/>
  <c r="LB91" i="26"/>
  <c r="LN91" i="26"/>
  <c r="LZ91" i="26"/>
  <c r="ML91" i="26"/>
  <c r="MX91" i="26"/>
  <c r="NJ91" i="26"/>
  <c r="NV91" i="26"/>
  <c r="OH91" i="26"/>
  <c r="OT91" i="26"/>
  <c r="PF91" i="26"/>
  <c r="PR91" i="26"/>
  <c r="IO91" i="26"/>
  <c r="JD91" i="26"/>
  <c r="JR91" i="26"/>
  <c r="KE91" i="26"/>
  <c r="KQ91" i="26"/>
  <c r="LC91" i="26"/>
  <c r="LO91" i="26"/>
  <c r="MA91" i="26"/>
  <c r="MM91" i="26"/>
  <c r="MY91" i="26"/>
  <c r="NK91" i="26"/>
  <c r="NW91" i="26"/>
  <c r="OI91" i="26"/>
  <c r="OU91" i="26"/>
  <c r="PG91" i="26"/>
  <c r="PS91" i="26"/>
  <c r="IQ91" i="26"/>
  <c r="JE91" i="26"/>
  <c r="JS91" i="26"/>
  <c r="KF91" i="26"/>
  <c r="KR91" i="26"/>
  <c r="LD91" i="26"/>
  <c r="LP91" i="26"/>
  <c r="MB91" i="26"/>
  <c r="MN91" i="26"/>
  <c r="MZ91" i="26"/>
  <c r="NL91" i="26"/>
  <c r="NX91" i="26"/>
  <c r="OJ91" i="26"/>
  <c r="OV91" i="26"/>
  <c r="PH91" i="26"/>
  <c r="PT91" i="26"/>
  <c r="IC91" i="26"/>
  <c r="IR91" i="26"/>
  <c r="JF91" i="26"/>
  <c r="JT91" i="26"/>
  <c r="KG91" i="26"/>
  <c r="KS91" i="26"/>
  <c r="LE91" i="26"/>
  <c r="LQ91" i="26"/>
  <c r="MC91" i="26"/>
  <c r="MO91" i="26"/>
  <c r="NA91" i="26"/>
  <c r="NM91" i="26"/>
  <c r="NY91" i="26"/>
  <c r="OK91" i="26"/>
  <c r="OW91" i="26"/>
  <c r="PI91" i="26"/>
  <c r="IE91" i="26"/>
  <c r="IS91" i="26"/>
  <c r="JG91" i="26"/>
  <c r="JV91" i="26"/>
  <c r="KH91" i="26"/>
  <c r="KT91" i="26"/>
  <c r="LF91" i="26"/>
  <c r="LR91" i="26"/>
  <c r="MD91" i="26"/>
  <c r="MP91" i="26"/>
  <c r="NB91" i="26"/>
  <c r="NN91" i="26"/>
  <c r="NZ91" i="26"/>
  <c r="OL91" i="26"/>
  <c r="OX91" i="26"/>
  <c r="PJ91" i="26"/>
  <c r="IF91" i="26"/>
  <c r="IT91" i="26"/>
  <c r="JH91" i="26"/>
  <c r="JW91" i="26"/>
  <c r="KI91" i="26"/>
  <c r="KU91" i="26"/>
  <c r="LG91" i="26"/>
  <c r="LS91" i="26"/>
  <c r="ME91" i="26"/>
  <c r="MQ91" i="26"/>
  <c r="NC91" i="26"/>
  <c r="NO91" i="26"/>
  <c r="OA91" i="26"/>
  <c r="OM91" i="26"/>
  <c r="OY91" i="26"/>
  <c r="PK91" i="26"/>
  <c r="IH91" i="26"/>
  <c r="IV91" i="26"/>
  <c r="JK91" i="26"/>
  <c r="JY91" i="26"/>
  <c r="KK91" i="26"/>
  <c r="KW91" i="26"/>
  <c r="LI91" i="26"/>
  <c r="LU91" i="26"/>
  <c r="MG91" i="26"/>
  <c r="MS91" i="26"/>
  <c r="NE91" i="26"/>
  <c r="NQ91" i="26"/>
  <c r="OC91" i="26"/>
  <c r="OO91" i="26"/>
  <c r="PA91" i="26"/>
  <c r="PM91" i="26"/>
  <c r="IG91" i="26"/>
  <c r="LH91" i="26"/>
  <c r="OB91" i="26"/>
  <c r="II91" i="26"/>
  <c r="LJ91" i="26"/>
  <c r="OD91" i="26"/>
  <c r="IU91" i="26"/>
  <c r="LT91" i="26"/>
  <c r="ON91" i="26"/>
  <c r="IX91" i="26"/>
  <c r="LV91" i="26"/>
  <c r="OP91" i="26"/>
  <c r="JJ91" i="26"/>
  <c r="MF91" i="26"/>
  <c r="OZ91" i="26"/>
  <c r="JL91" i="26"/>
  <c r="MH91" i="26"/>
  <c r="PB91" i="26"/>
  <c r="JX91" i="26"/>
  <c r="MR91" i="26"/>
  <c r="PL91" i="26"/>
  <c r="JZ91" i="26"/>
  <c r="MT91" i="26"/>
  <c r="PN91" i="26"/>
  <c r="KJ91" i="26"/>
  <c r="ND91" i="26"/>
  <c r="KL91" i="26"/>
  <c r="NF91" i="26"/>
  <c r="KV91" i="26"/>
  <c r="KX91" i="26"/>
  <c r="NP91" i="26"/>
  <c r="NR91" i="26"/>
  <c r="IG70" i="26"/>
  <c r="IS70" i="26"/>
  <c r="JE70" i="26"/>
  <c r="JQ70" i="26"/>
  <c r="KC70" i="26"/>
  <c r="KO70" i="26"/>
  <c r="LA70" i="26"/>
  <c r="LM70" i="26"/>
  <c r="LY70" i="26"/>
  <c r="MK70" i="26"/>
  <c r="MW70" i="26"/>
  <c r="NI70" i="26"/>
  <c r="NU70" i="26"/>
  <c r="OG70" i="26"/>
  <c r="OS70" i="26"/>
  <c r="PE70" i="26"/>
  <c r="PQ70" i="26"/>
  <c r="IH70" i="26"/>
  <c r="IT70" i="26"/>
  <c r="JF70" i="26"/>
  <c r="JR70" i="26"/>
  <c r="KD70" i="26"/>
  <c r="KP70" i="26"/>
  <c r="LB70" i="26"/>
  <c r="LN70" i="26"/>
  <c r="LZ70" i="26"/>
  <c r="ML70" i="26"/>
  <c r="MX70" i="26"/>
  <c r="NJ70" i="26"/>
  <c r="NV70" i="26"/>
  <c r="OH70" i="26"/>
  <c r="OT70" i="26"/>
  <c r="PF70" i="26"/>
  <c r="PR70" i="26"/>
  <c r="II70" i="26"/>
  <c r="IU70" i="26"/>
  <c r="JG70" i="26"/>
  <c r="JS70" i="26"/>
  <c r="KE70" i="26"/>
  <c r="KQ70" i="26"/>
  <c r="LC70" i="26"/>
  <c r="LO70" i="26"/>
  <c r="MA70" i="26"/>
  <c r="MM70" i="26"/>
  <c r="MY70" i="26"/>
  <c r="NK70" i="26"/>
  <c r="NW70" i="26"/>
  <c r="OI70" i="26"/>
  <c r="OU70" i="26"/>
  <c r="PG70" i="26"/>
  <c r="PS70" i="26"/>
  <c r="IJ70" i="26"/>
  <c r="IV70" i="26"/>
  <c r="JH70" i="26"/>
  <c r="JT70" i="26"/>
  <c r="KF70" i="26"/>
  <c r="KR70" i="26"/>
  <c r="LD70" i="26"/>
  <c r="LP70" i="26"/>
  <c r="MB70" i="26"/>
  <c r="MN70" i="26"/>
  <c r="MZ70" i="26"/>
  <c r="NL70" i="26"/>
  <c r="NX70" i="26"/>
  <c r="OJ70" i="26"/>
  <c r="OV70" i="26"/>
  <c r="PH70" i="26"/>
  <c r="PT70" i="26"/>
  <c r="IK70" i="26"/>
  <c r="IW70" i="26"/>
  <c r="JI70" i="26"/>
  <c r="JU70" i="26"/>
  <c r="KG70" i="26"/>
  <c r="KS70" i="26"/>
  <c r="LE70" i="26"/>
  <c r="LQ70" i="26"/>
  <c r="MC70" i="26"/>
  <c r="MO70" i="26"/>
  <c r="NA70" i="26"/>
  <c r="NM70" i="26"/>
  <c r="NY70" i="26"/>
  <c r="OK70" i="26"/>
  <c r="OW70" i="26"/>
  <c r="PI70" i="26"/>
  <c r="IL70" i="26"/>
  <c r="IX70" i="26"/>
  <c r="JJ70" i="26"/>
  <c r="JV70" i="26"/>
  <c r="KH70" i="26"/>
  <c r="KT70" i="26"/>
  <c r="LF70" i="26"/>
  <c r="LR70" i="26"/>
  <c r="MD70" i="26"/>
  <c r="MP70" i="26"/>
  <c r="NB70" i="26"/>
  <c r="NN70" i="26"/>
  <c r="NZ70" i="26"/>
  <c r="OL70" i="26"/>
  <c r="OX70" i="26"/>
  <c r="PJ70" i="26"/>
  <c r="IM70" i="26"/>
  <c r="IY70" i="26"/>
  <c r="JK70" i="26"/>
  <c r="JW70" i="26"/>
  <c r="KI70" i="26"/>
  <c r="KU70" i="26"/>
  <c r="LG70" i="26"/>
  <c r="LS70" i="26"/>
  <c r="ME70" i="26"/>
  <c r="MQ70" i="26"/>
  <c r="NC70" i="26"/>
  <c r="NO70" i="26"/>
  <c r="OA70" i="26"/>
  <c r="OM70" i="26"/>
  <c r="OY70" i="26"/>
  <c r="PK70" i="26"/>
  <c r="IN70" i="26"/>
  <c r="IZ70" i="26"/>
  <c r="JL70" i="26"/>
  <c r="JX70" i="26"/>
  <c r="KJ70" i="26"/>
  <c r="KV70" i="26"/>
  <c r="LH70" i="26"/>
  <c r="LT70" i="26"/>
  <c r="MF70" i="26"/>
  <c r="MR70" i="26"/>
  <c r="ND70" i="26"/>
  <c r="NP70" i="26"/>
  <c r="OB70" i="26"/>
  <c r="ON70" i="26"/>
  <c r="OZ70" i="26"/>
  <c r="PL70" i="26"/>
  <c r="IC70" i="26"/>
  <c r="IO70" i="26"/>
  <c r="JA70" i="26"/>
  <c r="JM70" i="26"/>
  <c r="JY70" i="26"/>
  <c r="KK70" i="26"/>
  <c r="KW70" i="26"/>
  <c r="LI70" i="26"/>
  <c r="LU70" i="26"/>
  <c r="MG70" i="26"/>
  <c r="MS70" i="26"/>
  <c r="NE70" i="26"/>
  <c r="NQ70" i="26"/>
  <c r="OC70" i="26"/>
  <c r="OO70" i="26"/>
  <c r="PA70" i="26"/>
  <c r="PM70" i="26"/>
  <c r="ID70" i="26"/>
  <c r="IP70" i="26"/>
  <c r="JB70" i="26"/>
  <c r="JN70" i="26"/>
  <c r="JZ70" i="26"/>
  <c r="KL70" i="26"/>
  <c r="KX70" i="26"/>
  <c r="LJ70" i="26"/>
  <c r="LV70" i="26"/>
  <c r="MH70" i="26"/>
  <c r="MT70" i="26"/>
  <c r="NF70" i="26"/>
  <c r="NR70" i="26"/>
  <c r="OD70" i="26"/>
  <c r="OP70" i="26"/>
  <c r="PB70" i="26"/>
  <c r="PN70" i="26"/>
  <c r="IE70" i="26"/>
  <c r="KY70" i="26"/>
  <c r="NS70" i="26"/>
  <c r="IF70" i="26"/>
  <c r="KZ70" i="26"/>
  <c r="NT70" i="26"/>
  <c r="IQ70" i="26"/>
  <c r="LK70" i="26"/>
  <c r="OE70" i="26"/>
  <c r="IR70" i="26"/>
  <c r="LL70" i="26"/>
  <c r="OF70" i="26"/>
  <c r="JC70" i="26"/>
  <c r="LW70" i="26"/>
  <c r="OQ70" i="26"/>
  <c r="JD70" i="26"/>
  <c r="LX70" i="26"/>
  <c r="OR70" i="26"/>
  <c r="JO70" i="26"/>
  <c r="MI70" i="26"/>
  <c r="PC70" i="26"/>
  <c r="JP70" i="26"/>
  <c r="MJ70" i="26"/>
  <c r="PD70" i="26"/>
  <c r="KA70" i="26"/>
  <c r="MU70" i="26"/>
  <c r="PO70" i="26"/>
  <c r="KB70" i="26"/>
  <c r="MV70" i="26"/>
  <c r="PP70" i="26"/>
  <c r="KM70" i="26"/>
  <c r="KN70" i="26"/>
  <c r="NG70" i="26"/>
  <c r="NH70" i="26"/>
  <c r="ID45" i="26"/>
  <c r="IP45" i="26"/>
  <c r="JB45" i="26"/>
  <c r="JN45" i="26"/>
  <c r="JZ45" i="26"/>
  <c r="KL45" i="26"/>
  <c r="KX45" i="26"/>
  <c r="LJ45" i="26"/>
  <c r="LV45" i="26"/>
  <c r="MH45" i="26"/>
  <c r="MT45" i="26"/>
  <c r="NF45" i="26"/>
  <c r="NR45" i="26"/>
  <c r="OD45" i="26"/>
  <c r="OP45" i="26"/>
  <c r="PB45" i="26"/>
  <c r="PN45" i="26"/>
  <c r="IE45" i="26"/>
  <c r="IQ45" i="26"/>
  <c r="JC45" i="26"/>
  <c r="JO45" i="26"/>
  <c r="KA45" i="26"/>
  <c r="KM45" i="26"/>
  <c r="KY45" i="26"/>
  <c r="LK45" i="26"/>
  <c r="LW45" i="26"/>
  <c r="MI45" i="26"/>
  <c r="MU45" i="26"/>
  <c r="NG45" i="26"/>
  <c r="NS45" i="26"/>
  <c r="OE45" i="26"/>
  <c r="OQ45" i="26"/>
  <c r="PC45" i="26"/>
  <c r="PO45" i="26"/>
  <c r="IG45" i="26"/>
  <c r="IS45" i="26"/>
  <c r="JE45" i="26"/>
  <c r="JQ45" i="26"/>
  <c r="KC45" i="26"/>
  <c r="KO45" i="26"/>
  <c r="LA45" i="26"/>
  <c r="LM45" i="26"/>
  <c r="LY45" i="26"/>
  <c r="MK45" i="26"/>
  <c r="MW45" i="26"/>
  <c r="NI45" i="26"/>
  <c r="NU45" i="26"/>
  <c r="OG45" i="26"/>
  <c r="OS45" i="26"/>
  <c r="PE45" i="26"/>
  <c r="PQ45" i="26"/>
  <c r="IH45" i="26"/>
  <c r="IT45" i="26"/>
  <c r="JF45" i="26"/>
  <c r="JR45" i="26"/>
  <c r="KD45" i="26"/>
  <c r="KP45" i="26"/>
  <c r="LB45" i="26"/>
  <c r="LN45" i="26"/>
  <c r="LZ45" i="26"/>
  <c r="ML45" i="26"/>
  <c r="MX45" i="26"/>
  <c r="II45" i="26"/>
  <c r="IU45" i="26"/>
  <c r="JG45" i="26"/>
  <c r="JS45" i="26"/>
  <c r="KE45" i="26"/>
  <c r="KQ45" i="26"/>
  <c r="LC45" i="26"/>
  <c r="LO45" i="26"/>
  <c r="MA45" i="26"/>
  <c r="MM45" i="26"/>
  <c r="MY45" i="26"/>
  <c r="NK45" i="26"/>
  <c r="NW45" i="26"/>
  <c r="OI45" i="26"/>
  <c r="OU45" i="26"/>
  <c r="PG45" i="26"/>
  <c r="PS45" i="26"/>
  <c r="IJ45" i="26"/>
  <c r="IV45" i="26"/>
  <c r="JH45" i="26"/>
  <c r="JT45" i="26"/>
  <c r="KF45" i="26"/>
  <c r="KR45" i="26"/>
  <c r="LD45" i="26"/>
  <c r="LP45" i="26"/>
  <c r="MB45" i="26"/>
  <c r="MN45" i="26"/>
  <c r="IK45" i="26"/>
  <c r="IW45" i="26"/>
  <c r="JI45" i="26"/>
  <c r="JU45" i="26"/>
  <c r="KG45" i="26"/>
  <c r="KS45" i="26"/>
  <c r="LE45" i="26"/>
  <c r="LQ45" i="26"/>
  <c r="MC45" i="26"/>
  <c r="MO45" i="26"/>
  <c r="IL45" i="26"/>
  <c r="IX45" i="26"/>
  <c r="JJ45" i="26"/>
  <c r="JV45" i="26"/>
  <c r="KH45" i="26"/>
  <c r="KT45" i="26"/>
  <c r="LF45" i="26"/>
  <c r="LR45" i="26"/>
  <c r="MD45" i="26"/>
  <c r="MP45" i="26"/>
  <c r="NB45" i="26"/>
  <c r="NN45" i="26"/>
  <c r="NZ45" i="26"/>
  <c r="OL45" i="26"/>
  <c r="OX45" i="26"/>
  <c r="PJ45" i="26"/>
  <c r="IN45" i="26"/>
  <c r="IZ45" i="26"/>
  <c r="JL45" i="26"/>
  <c r="JX45" i="26"/>
  <c r="KJ45" i="26"/>
  <c r="KV45" i="26"/>
  <c r="LH45" i="26"/>
  <c r="LT45" i="26"/>
  <c r="MF45" i="26"/>
  <c r="MR45" i="26"/>
  <c r="ND45" i="26"/>
  <c r="NP45" i="26"/>
  <c r="OB45" i="26"/>
  <c r="ON45" i="26"/>
  <c r="JM45" i="26"/>
  <c r="LI45" i="26"/>
  <c r="NA45" i="26"/>
  <c r="NY45" i="26"/>
  <c r="OW45" i="26"/>
  <c r="PR45" i="26"/>
  <c r="JP45" i="26"/>
  <c r="LL45" i="26"/>
  <c r="NC45" i="26"/>
  <c r="OA45" i="26"/>
  <c r="OY45" i="26"/>
  <c r="PT45" i="26"/>
  <c r="JW45" i="26"/>
  <c r="LS45" i="26"/>
  <c r="NE45" i="26"/>
  <c r="OC45" i="26"/>
  <c r="OZ45" i="26"/>
  <c r="IC45" i="26"/>
  <c r="JY45" i="26"/>
  <c r="LU45" i="26"/>
  <c r="NH45" i="26"/>
  <c r="OF45" i="26"/>
  <c r="PA45" i="26"/>
  <c r="IF45" i="26"/>
  <c r="KB45" i="26"/>
  <c r="LX45" i="26"/>
  <c r="NJ45" i="26"/>
  <c r="OH45" i="26"/>
  <c r="PD45" i="26"/>
  <c r="IM45" i="26"/>
  <c r="KI45" i="26"/>
  <c r="ME45" i="26"/>
  <c r="NL45" i="26"/>
  <c r="OJ45" i="26"/>
  <c r="PF45" i="26"/>
  <c r="IO45" i="26"/>
  <c r="KK45" i="26"/>
  <c r="MG45" i="26"/>
  <c r="NM45" i="26"/>
  <c r="OK45" i="26"/>
  <c r="PH45" i="26"/>
  <c r="IR45" i="26"/>
  <c r="KN45" i="26"/>
  <c r="MJ45" i="26"/>
  <c r="NO45" i="26"/>
  <c r="OM45" i="26"/>
  <c r="PI45" i="26"/>
  <c r="IY45" i="26"/>
  <c r="KU45" i="26"/>
  <c r="MQ45" i="26"/>
  <c r="NQ45" i="26"/>
  <c r="OO45" i="26"/>
  <c r="PK45" i="26"/>
  <c r="JD45" i="26"/>
  <c r="KZ45" i="26"/>
  <c r="MV45" i="26"/>
  <c r="NV45" i="26"/>
  <c r="OT45" i="26"/>
  <c r="PM45" i="26"/>
  <c r="JK45" i="26"/>
  <c r="LG45" i="26"/>
  <c r="MZ45" i="26"/>
  <c r="NX45" i="26"/>
  <c r="OV45" i="26"/>
  <c r="PP45" i="26"/>
  <c r="JA45" i="26"/>
  <c r="KW45" i="26"/>
  <c r="MS45" i="26"/>
  <c r="NT45" i="26"/>
  <c r="OR45" i="26"/>
  <c r="PL45" i="26"/>
  <c r="IK35" i="26"/>
  <c r="IW35" i="26"/>
  <c r="JI35" i="26"/>
  <c r="JU35" i="26"/>
  <c r="KG35" i="26"/>
  <c r="KS35" i="26"/>
  <c r="LE35" i="26"/>
  <c r="LQ35" i="26"/>
  <c r="MC35" i="26"/>
  <c r="MO35" i="26"/>
  <c r="NA35" i="26"/>
  <c r="NM35" i="26"/>
  <c r="NY35" i="26"/>
  <c r="OK35" i="26"/>
  <c r="OW35" i="26"/>
  <c r="PI35" i="26"/>
  <c r="IL35" i="26"/>
  <c r="IX35" i="26"/>
  <c r="JJ35" i="26"/>
  <c r="JV35" i="26"/>
  <c r="KH35" i="26"/>
  <c r="KT35" i="26"/>
  <c r="LF35" i="26"/>
  <c r="LR35" i="26"/>
  <c r="MD35" i="26"/>
  <c r="MP35" i="26"/>
  <c r="NB35" i="26"/>
  <c r="NN35" i="26"/>
  <c r="NZ35" i="26"/>
  <c r="OL35" i="26"/>
  <c r="OX35" i="26"/>
  <c r="PJ35" i="26"/>
  <c r="IM35" i="26"/>
  <c r="IY35" i="26"/>
  <c r="JK35" i="26"/>
  <c r="JW35" i="26"/>
  <c r="KI35" i="26"/>
  <c r="KU35" i="26"/>
  <c r="LG35" i="26"/>
  <c r="LS35" i="26"/>
  <c r="ME35" i="26"/>
  <c r="MQ35" i="26"/>
  <c r="NC35" i="26"/>
  <c r="NO35" i="26"/>
  <c r="OA35" i="26"/>
  <c r="OM35" i="26"/>
  <c r="OY35" i="26"/>
  <c r="PK35" i="26"/>
  <c r="IN35" i="26"/>
  <c r="IZ35" i="26"/>
  <c r="JL35" i="26"/>
  <c r="JX35" i="26"/>
  <c r="KJ35" i="26"/>
  <c r="KV35" i="26"/>
  <c r="LH35" i="26"/>
  <c r="LT35" i="26"/>
  <c r="MF35" i="26"/>
  <c r="MR35" i="26"/>
  <c r="ND35" i="26"/>
  <c r="NP35" i="26"/>
  <c r="OB35" i="26"/>
  <c r="ON35" i="26"/>
  <c r="OZ35" i="26"/>
  <c r="PL35" i="26"/>
  <c r="IC35" i="26"/>
  <c r="IO35" i="26"/>
  <c r="JA35" i="26"/>
  <c r="JM35" i="26"/>
  <c r="JY35" i="26"/>
  <c r="KK35" i="26"/>
  <c r="KW35" i="26"/>
  <c r="LI35" i="26"/>
  <c r="LU35" i="26"/>
  <c r="MG35" i="26"/>
  <c r="MS35" i="26"/>
  <c r="NE35" i="26"/>
  <c r="NQ35" i="26"/>
  <c r="OC35" i="26"/>
  <c r="OO35" i="26"/>
  <c r="PA35" i="26"/>
  <c r="PM35" i="26"/>
  <c r="ID35" i="26"/>
  <c r="IP35" i="26"/>
  <c r="JB35" i="26"/>
  <c r="JN35" i="26"/>
  <c r="JZ35" i="26"/>
  <c r="KL35" i="26"/>
  <c r="KX35" i="26"/>
  <c r="LJ35" i="26"/>
  <c r="LV35" i="26"/>
  <c r="MH35" i="26"/>
  <c r="MT35" i="26"/>
  <c r="NF35" i="26"/>
  <c r="NR35" i="26"/>
  <c r="OD35" i="26"/>
  <c r="OP35" i="26"/>
  <c r="PB35" i="26"/>
  <c r="PN35" i="26"/>
  <c r="IE35" i="26"/>
  <c r="IQ35" i="26"/>
  <c r="JC35" i="26"/>
  <c r="JO35" i="26"/>
  <c r="KA35" i="26"/>
  <c r="KM35" i="26"/>
  <c r="KY35" i="26"/>
  <c r="LK35" i="26"/>
  <c r="LW35" i="26"/>
  <c r="MI35" i="26"/>
  <c r="MU35" i="26"/>
  <c r="NG35" i="26"/>
  <c r="NS35" i="26"/>
  <c r="OE35" i="26"/>
  <c r="OQ35" i="26"/>
  <c r="PC35" i="26"/>
  <c r="PO35" i="26"/>
  <c r="IF35" i="26"/>
  <c r="IR35" i="26"/>
  <c r="JD35" i="26"/>
  <c r="JP35" i="26"/>
  <c r="KB35" i="26"/>
  <c r="KN35" i="26"/>
  <c r="KZ35" i="26"/>
  <c r="LL35" i="26"/>
  <c r="LX35" i="26"/>
  <c r="MJ35" i="26"/>
  <c r="MV35" i="26"/>
  <c r="NH35" i="26"/>
  <c r="NT35" i="26"/>
  <c r="OF35" i="26"/>
  <c r="OR35" i="26"/>
  <c r="PD35" i="26"/>
  <c r="PP35" i="26"/>
  <c r="IG35" i="26"/>
  <c r="IS35" i="26"/>
  <c r="JE35" i="26"/>
  <c r="JQ35" i="26"/>
  <c r="KC35" i="26"/>
  <c r="KO35" i="26"/>
  <c r="LA35" i="26"/>
  <c r="LM35" i="26"/>
  <c r="LY35" i="26"/>
  <c r="MK35" i="26"/>
  <c r="MW35" i="26"/>
  <c r="NI35" i="26"/>
  <c r="NU35" i="26"/>
  <c r="OG35" i="26"/>
  <c r="OS35" i="26"/>
  <c r="PE35" i="26"/>
  <c r="PQ35" i="26"/>
  <c r="IH35" i="26"/>
  <c r="IT35" i="26"/>
  <c r="JF35" i="26"/>
  <c r="JR35" i="26"/>
  <c r="KD35" i="26"/>
  <c r="KP35" i="26"/>
  <c r="LB35" i="26"/>
  <c r="LN35" i="26"/>
  <c r="LZ35" i="26"/>
  <c r="ML35" i="26"/>
  <c r="MX35" i="26"/>
  <c r="NJ35" i="26"/>
  <c r="NV35" i="26"/>
  <c r="OH35" i="26"/>
  <c r="OT35" i="26"/>
  <c r="PF35" i="26"/>
  <c r="PR35" i="26"/>
  <c r="II35" i="26"/>
  <c r="LC35" i="26"/>
  <c r="NW35" i="26"/>
  <c r="IJ35" i="26"/>
  <c r="LD35" i="26"/>
  <c r="NX35" i="26"/>
  <c r="IU35" i="26"/>
  <c r="LO35" i="26"/>
  <c r="OI35" i="26"/>
  <c r="IV35" i="26"/>
  <c r="LP35" i="26"/>
  <c r="OJ35" i="26"/>
  <c r="JG35" i="26"/>
  <c r="MA35" i="26"/>
  <c r="OU35" i="26"/>
  <c r="JH35" i="26"/>
  <c r="MB35" i="26"/>
  <c r="OV35" i="26"/>
  <c r="JS35" i="26"/>
  <c r="MM35" i="26"/>
  <c r="PG35" i="26"/>
  <c r="JT35" i="26"/>
  <c r="MN35" i="26"/>
  <c r="PH35" i="26"/>
  <c r="KE35" i="26"/>
  <c r="MY35" i="26"/>
  <c r="PS35" i="26"/>
  <c r="KF35" i="26"/>
  <c r="MZ35" i="26"/>
  <c r="PT35" i="26"/>
  <c r="KQ35" i="26"/>
  <c r="KR35" i="26"/>
  <c r="NK35" i="26"/>
  <c r="NL35" i="26"/>
  <c r="IN29" i="26"/>
  <c r="IZ29" i="26"/>
  <c r="JL29" i="26"/>
  <c r="JX29" i="26"/>
  <c r="KJ29" i="26"/>
  <c r="KV29" i="26"/>
  <c r="LH29" i="26"/>
  <c r="LT29" i="26"/>
  <c r="MF29" i="26"/>
  <c r="MR29" i="26"/>
  <c r="ND29" i="26"/>
  <c r="NP29" i="26"/>
  <c r="OB29" i="26"/>
  <c r="ON29" i="26"/>
  <c r="OZ29" i="26"/>
  <c r="PL29" i="26"/>
  <c r="IC29" i="26"/>
  <c r="IO29" i="26"/>
  <c r="JA29" i="26"/>
  <c r="JM29" i="26"/>
  <c r="JY29" i="26"/>
  <c r="KK29" i="26"/>
  <c r="KW29" i="26"/>
  <c r="LI29" i="26"/>
  <c r="LU29" i="26"/>
  <c r="MG29" i="26"/>
  <c r="MS29" i="26"/>
  <c r="NE29" i="26"/>
  <c r="NQ29" i="26"/>
  <c r="OC29" i="26"/>
  <c r="OO29" i="26"/>
  <c r="PA29" i="26"/>
  <c r="PM29" i="26"/>
  <c r="ID29" i="26"/>
  <c r="IP29" i="26"/>
  <c r="JB29" i="26"/>
  <c r="JN29" i="26"/>
  <c r="JZ29" i="26"/>
  <c r="KL29" i="26"/>
  <c r="KX29" i="26"/>
  <c r="LJ29" i="26"/>
  <c r="LV29" i="26"/>
  <c r="MH29" i="26"/>
  <c r="MT29" i="26"/>
  <c r="NF29" i="26"/>
  <c r="NR29" i="26"/>
  <c r="OD29" i="26"/>
  <c r="OP29" i="26"/>
  <c r="PB29" i="26"/>
  <c r="PN29" i="26"/>
  <c r="IE29" i="26"/>
  <c r="IQ29" i="26"/>
  <c r="JC29" i="26"/>
  <c r="JO29" i="26"/>
  <c r="KA29" i="26"/>
  <c r="KM29" i="26"/>
  <c r="KY29" i="26"/>
  <c r="LK29" i="26"/>
  <c r="LW29" i="26"/>
  <c r="MI29" i="26"/>
  <c r="MU29" i="26"/>
  <c r="NG29" i="26"/>
  <c r="NS29" i="26"/>
  <c r="OE29" i="26"/>
  <c r="OQ29" i="26"/>
  <c r="PC29" i="26"/>
  <c r="PO29" i="26"/>
  <c r="IF29" i="26"/>
  <c r="IR29" i="26"/>
  <c r="JD29" i="26"/>
  <c r="JP29" i="26"/>
  <c r="KB29" i="26"/>
  <c r="KN29" i="26"/>
  <c r="KZ29" i="26"/>
  <c r="LL29" i="26"/>
  <c r="LX29" i="26"/>
  <c r="MJ29" i="26"/>
  <c r="MV29" i="26"/>
  <c r="NH29" i="26"/>
  <c r="NT29" i="26"/>
  <c r="OF29" i="26"/>
  <c r="OR29" i="26"/>
  <c r="PD29" i="26"/>
  <c r="PP29" i="26"/>
  <c r="IG29" i="26"/>
  <c r="IS29" i="26"/>
  <c r="JE29" i="26"/>
  <c r="JQ29" i="26"/>
  <c r="KC29" i="26"/>
  <c r="KO29" i="26"/>
  <c r="LA29" i="26"/>
  <c r="LM29" i="26"/>
  <c r="LY29" i="26"/>
  <c r="MK29" i="26"/>
  <c r="MW29" i="26"/>
  <c r="NI29" i="26"/>
  <c r="NU29" i="26"/>
  <c r="OG29" i="26"/>
  <c r="OS29" i="26"/>
  <c r="PE29" i="26"/>
  <c r="PQ29" i="26"/>
  <c r="IH29" i="26"/>
  <c r="IT29" i="26"/>
  <c r="JF29" i="26"/>
  <c r="JR29" i="26"/>
  <c r="KD29" i="26"/>
  <c r="KP29" i="26"/>
  <c r="LB29" i="26"/>
  <c r="LN29" i="26"/>
  <c r="LZ29" i="26"/>
  <c r="ML29" i="26"/>
  <c r="MX29" i="26"/>
  <c r="NJ29" i="26"/>
  <c r="NV29" i="26"/>
  <c r="OH29" i="26"/>
  <c r="OT29" i="26"/>
  <c r="PF29" i="26"/>
  <c r="PR29" i="26"/>
  <c r="II29" i="26"/>
  <c r="IU29" i="26"/>
  <c r="JG29" i="26"/>
  <c r="JS29" i="26"/>
  <c r="KE29" i="26"/>
  <c r="KQ29" i="26"/>
  <c r="LC29" i="26"/>
  <c r="LO29" i="26"/>
  <c r="MA29" i="26"/>
  <c r="MM29" i="26"/>
  <c r="MY29" i="26"/>
  <c r="NK29" i="26"/>
  <c r="NW29" i="26"/>
  <c r="OI29" i="26"/>
  <c r="OU29" i="26"/>
  <c r="PG29" i="26"/>
  <c r="PS29" i="26"/>
  <c r="IJ29" i="26"/>
  <c r="IV29" i="26"/>
  <c r="JH29" i="26"/>
  <c r="JT29" i="26"/>
  <c r="KF29" i="26"/>
  <c r="KR29" i="26"/>
  <c r="LD29" i="26"/>
  <c r="LP29" i="26"/>
  <c r="MB29" i="26"/>
  <c r="MN29" i="26"/>
  <c r="MZ29" i="26"/>
  <c r="NL29" i="26"/>
  <c r="NX29" i="26"/>
  <c r="OJ29" i="26"/>
  <c r="OV29" i="26"/>
  <c r="PH29" i="26"/>
  <c r="PT29" i="26"/>
  <c r="IK29" i="26"/>
  <c r="IW29" i="26"/>
  <c r="JI29" i="26"/>
  <c r="JU29" i="26"/>
  <c r="KG29" i="26"/>
  <c r="KS29" i="26"/>
  <c r="LE29" i="26"/>
  <c r="LQ29" i="26"/>
  <c r="MC29" i="26"/>
  <c r="MO29" i="26"/>
  <c r="NA29" i="26"/>
  <c r="NM29" i="26"/>
  <c r="NY29" i="26"/>
  <c r="OK29" i="26"/>
  <c r="OW29" i="26"/>
  <c r="PI29" i="26"/>
  <c r="IL29" i="26"/>
  <c r="IX29" i="26"/>
  <c r="JJ29" i="26"/>
  <c r="JV29" i="26"/>
  <c r="KH29" i="26"/>
  <c r="KT29" i="26"/>
  <c r="LF29" i="26"/>
  <c r="LR29" i="26"/>
  <c r="MD29" i="26"/>
  <c r="MP29" i="26"/>
  <c r="NB29" i="26"/>
  <c r="NN29" i="26"/>
  <c r="NZ29" i="26"/>
  <c r="OL29" i="26"/>
  <c r="OX29" i="26"/>
  <c r="PJ29" i="26"/>
  <c r="KI29" i="26"/>
  <c r="KU29" i="26"/>
  <c r="LG29" i="26"/>
  <c r="LS29" i="26"/>
  <c r="ME29" i="26"/>
  <c r="MQ29" i="26"/>
  <c r="NC29" i="26"/>
  <c r="NO29" i="26"/>
  <c r="IM29" i="26"/>
  <c r="OA29" i="26"/>
  <c r="IY29" i="26"/>
  <c r="OM29" i="26"/>
  <c r="JK29" i="26"/>
  <c r="JW29" i="26"/>
  <c r="OY29" i="26"/>
  <c r="PK29" i="26"/>
  <c r="IJ54" i="26"/>
  <c r="IV54" i="26"/>
  <c r="JH54" i="26"/>
  <c r="JT54" i="26"/>
  <c r="KF54" i="26"/>
  <c r="KR54" i="26"/>
  <c r="LD54" i="26"/>
  <c r="LP54" i="26"/>
  <c r="MB54" i="26"/>
  <c r="MN54" i="26"/>
  <c r="MZ54" i="26"/>
  <c r="NL54" i="26"/>
  <c r="NX54" i="26"/>
  <c r="OJ54" i="26"/>
  <c r="OV54" i="26"/>
  <c r="PH54" i="26"/>
  <c r="PT54" i="26"/>
  <c r="IK54" i="26"/>
  <c r="IW54" i="26"/>
  <c r="JI54" i="26"/>
  <c r="JU54" i="26"/>
  <c r="KG54" i="26"/>
  <c r="KS54" i="26"/>
  <c r="LE54" i="26"/>
  <c r="LQ54" i="26"/>
  <c r="MC54" i="26"/>
  <c r="MO54" i="26"/>
  <c r="NA54" i="26"/>
  <c r="NM54" i="26"/>
  <c r="NY54" i="26"/>
  <c r="OK54" i="26"/>
  <c r="OW54" i="26"/>
  <c r="PI54" i="26"/>
  <c r="IL54" i="26"/>
  <c r="IX54" i="26"/>
  <c r="JJ54" i="26"/>
  <c r="JV54" i="26"/>
  <c r="KH54" i="26"/>
  <c r="KT54" i="26"/>
  <c r="LF54" i="26"/>
  <c r="LR54" i="26"/>
  <c r="MD54" i="26"/>
  <c r="MP54" i="26"/>
  <c r="NB54" i="26"/>
  <c r="NN54" i="26"/>
  <c r="NZ54" i="26"/>
  <c r="OL54" i="26"/>
  <c r="OX54" i="26"/>
  <c r="PJ54" i="26"/>
  <c r="IM54" i="26"/>
  <c r="IY54" i="26"/>
  <c r="JK54" i="26"/>
  <c r="JW54" i="26"/>
  <c r="KI54" i="26"/>
  <c r="KU54" i="26"/>
  <c r="LG54" i="26"/>
  <c r="LS54" i="26"/>
  <c r="ME54" i="26"/>
  <c r="MQ54" i="26"/>
  <c r="NC54" i="26"/>
  <c r="NO54" i="26"/>
  <c r="OA54" i="26"/>
  <c r="OM54" i="26"/>
  <c r="OY54" i="26"/>
  <c r="PK54" i="26"/>
  <c r="IN54" i="26"/>
  <c r="IZ54" i="26"/>
  <c r="JL54" i="26"/>
  <c r="JX54" i="26"/>
  <c r="KJ54" i="26"/>
  <c r="KV54" i="26"/>
  <c r="LH54" i="26"/>
  <c r="LT54" i="26"/>
  <c r="MF54" i="26"/>
  <c r="MR54" i="26"/>
  <c r="ND54" i="26"/>
  <c r="NP54" i="26"/>
  <c r="OB54" i="26"/>
  <c r="ON54" i="26"/>
  <c r="OZ54" i="26"/>
  <c r="PL54" i="26"/>
  <c r="IC54" i="26"/>
  <c r="IO54" i="26"/>
  <c r="JA54" i="26"/>
  <c r="JM54" i="26"/>
  <c r="JY54" i="26"/>
  <c r="KK54" i="26"/>
  <c r="KW54" i="26"/>
  <c r="LI54" i="26"/>
  <c r="LU54" i="26"/>
  <c r="MG54" i="26"/>
  <c r="MS54" i="26"/>
  <c r="NE54" i="26"/>
  <c r="NQ54" i="26"/>
  <c r="OC54" i="26"/>
  <c r="OO54" i="26"/>
  <c r="PA54" i="26"/>
  <c r="PM54" i="26"/>
  <c r="ID54" i="26"/>
  <c r="IP54" i="26"/>
  <c r="JB54" i="26"/>
  <c r="JN54" i="26"/>
  <c r="JZ54" i="26"/>
  <c r="KL54" i="26"/>
  <c r="KX54" i="26"/>
  <c r="LJ54" i="26"/>
  <c r="LV54" i="26"/>
  <c r="MH54" i="26"/>
  <c r="MT54" i="26"/>
  <c r="NF54" i="26"/>
  <c r="NR54" i="26"/>
  <c r="OD54" i="26"/>
  <c r="OP54" i="26"/>
  <c r="PB54" i="26"/>
  <c r="PN54" i="26"/>
  <c r="IE54" i="26"/>
  <c r="IQ54" i="26"/>
  <c r="JC54" i="26"/>
  <c r="JO54" i="26"/>
  <c r="KA54" i="26"/>
  <c r="KM54" i="26"/>
  <c r="KY54" i="26"/>
  <c r="LK54" i="26"/>
  <c r="LW54" i="26"/>
  <c r="MI54" i="26"/>
  <c r="MU54" i="26"/>
  <c r="NG54" i="26"/>
  <c r="NS54" i="26"/>
  <c r="OE54" i="26"/>
  <c r="OQ54" i="26"/>
  <c r="PC54" i="26"/>
  <c r="PO54" i="26"/>
  <c r="IF54" i="26"/>
  <c r="IR54" i="26"/>
  <c r="JD54" i="26"/>
  <c r="JP54" i="26"/>
  <c r="KB54" i="26"/>
  <c r="KN54" i="26"/>
  <c r="KZ54" i="26"/>
  <c r="LL54" i="26"/>
  <c r="LX54" i="26"/>
  <c r="MJ54" i="26"/>
  <c r="MV54" i="26"/>
  <c r="NH54" i="26"/>
  <c r="NT54" i="26"/>
  <c r="OF54" i="26"/>
  <c r="OR54" i="26"/>
  <c r="PD54" i="26"/>
  <c r="PP54" i="26"/>
  <c r="IG54" i="26"/>
  <c r="IS54" i="26"/>
  <c r="JE54" i="26"/>
  <c r="JQ54" i="26"/>
  <c r="KC54" i="26"/>
  <c r="KO54" i="26"/>
  <c r="LA54" i="26"/>
  <c r="LM54" i="26"/>
  <c r="LY54" i="26"/>
  <c r="MK54" i="26"/>
  <c r="MW54" i="26"/>
  <c r="NI54" i="26"/>
  <c r="NU54" i="26"/>
  <c r="OG54" i="26"/>
  <c r="OS54" i="26"/>
  <c r="PE54" i="26"/>
  <c r="PQ54" i="26"/>
  <c r="JR54" i="26"/>
  <c r="ML54" i="26"/>
  <c r="PF54" i="26"/>
  <c r="JS54" i="26"/>
  <c r="MM54" i="26"/>
  <c r="PG54" i="26"/>
  <c r="KD54" i="26"/>
  <c r="MX54" i="26"/>
  <c r="PR54" i="26"/>
  <c r="KE54" i="26"/>
  <c r="MY54" i="26"/>
  <c r="PS54" i="26"/>
  <c r="KP54" i="26"/>
  <c r="NJ54" i="26"/>
  <c r="KQ54" i="26"/>
  <c r="NK54" i="26"/>
  <c r="IH54" i="26"/>
  <c r="LB54" i="26"/>
  <c r="NV54" i="26"/>
  <c r="II54" i="26"/>
  <c r="LC54" i="26"/>
  <c r="NW54" i="26"/>
  <c r="IT54" i="26"/>
  <c r="LN54" i="26"/>
  <c r="OH54" i="26"/>
  <c r="IU54" i="26"/>
  <c r="LO54" i="26"/>
  <c r="OI54" i="26"/>
  <c r="JF54" i="26"/>
  <c r="LZ54" i="26"/>
  <c r="OT54" i="26"/>
  <c r="MA54" i="26"/>
  <c r="OU54" i="26"/>
  <c r="JG54" i="26"/>
  <c r="IJ22" i="26"/>
  <c r="IV22" i="26"/>
  <c r="JH22" i="26"/>
  <c r="JT22" i="26"/>
  <c r="KF22" i="26"/>
  <c r="KR22" i="26"/>
  <c r="LD22" i="26"/>
  <c r="LP22" i="26"/>
  <c r="MB22" i="26"/>
  <c r="MN22" i="26"/>
  <c r="MZ22" i="26"/>
  <c r="NL22" i="26"/>
  <c r="NX22" i="26"/>
  <c r="OJ22" i="26"/>
  <c r="OV22" i="26"/>
  <c r="PH22" i="26"/>
  <c r="PT22" i="26"/>
  <c r="IK22" i="26"/>
  <c r="IW22" i="26"/>
  <c r="JI22" i="26"/>
  <c r="JU22" i="26"/>
  <c r="KG22" i="26"/>
  <c r="KS22" i="26"/>
  <c r="LE22" i="26"/>
  <c r="LQ22" i="26"/>
  <c r="MC22" i="26"/>
  <c r="MO22" i="26"/>
  <c r="NA22" i="26"/>
  <c r="NM22" i="26"/>
  <c r="NY22" i="26"/>
  <c r="OK22" i="26"/>
  <c r="OW22" i="26"/>
  <c r="PI22" i="26"/>
  <c r="IL22" i="26"/>
  <c r="IX22" i="26"/>
  <c r="JJ22" i="26"/>
  <c r="JV22" i="26"/>
  <c r="KH22" i="26"/>
  <c r="KT22" i="26"/>
  <c r="LF22" i="26"/>
  <c r="LR22" i="26"/>
  <c r="MD22" i="26"/>
  <c r="MP22" i="26"/>
  <c r="NB22" i="26"/>
  <c r="NN22" i="26"/>
  <c r="NZ22" i="26"/>
  <c r="OL22" i="26"/>
  <c r="OX22" i="26"/>
  <c r="PJ22" i="26"/>
  <c r="IM22" i="26"/>
  <c r="IY22" i="26"/>
  <c r="JK22" i="26"/>
  <c r="JW22" i="26"/>
  <c r="KI22" i="26"/>
  <c r="KU22" i="26"/>
  <c r="LG22" i="26"/>
  <c r="LS22" i="26"/>
  <c r="ME22" i="26"/>
  <c r="MQ22" i="26"/>
  <c r="NC22" i="26"/>
  <c r="NO22" i="26"/>
  <c r="OA22" i="26"/>
  <c r="OM22" i="26"/>
  <c r="OY22" i="26"/>
  <c r="PK22" i="26"/>
  <c r="IN22" i="26"/>
  <c r="IZ22" i="26"/>
  <c r="JL22" i="26"/>
  <c r="JX22" i="26"/>
  <c r="KJ22" i="26"/>
  <c r="KV22" i="26"/>
  <c r="LH22" i="26"/>
  <c r="LT22" i="26"/>
  <c r="MF22" i="26"/>
  <c r="MR22" i="26"/>
  <c r="ND22" i="26"/>
  <c r="NP22" i="26"/>
  <c r="OB22" i="26"/>
  <c r="ON22" i="26"/>
  <c r="OZ22" i="26"/>
  <c r="PL22" i="26"/>
  <c r="IC22" i="26"/>
  <c r="IO22" i="26"/>
  <c r="JA22" i="26"/>
  <c r="JM22" i="26"/>
  <c r="JY22" i="26"/>
  <c r="KK22" i="26"/>
  <c r="KW22" i="26"/>
  <c r="LI22" i="26"/>
  <c r="LU22" i="26"/>
  <c r="MG22" i="26"/>
  <c r="MS22" i="26"/>
  <c r="NE22" i="26"/>
  <c r="NQ22" i="26"/>
  <c r="OC22" i="26"/>
  <c r="OO22" i="26"/>
  <c r="PA22" i="26"/>
  <c r="PM22" i="26"/>
  <c r="ID22" i="26"/>
  <c r="IP22" i="26"/>
  <c r="JB22" i="26"/>
  <c r="JN22" i="26"/>
  <c r="JZ22" i="26"/>
  <c r="KL22" i="26"/>
  <c r="KX22" i="26"/>
  <c r="LJ22" i="26"/>
  <c r="LV22" i="26"/>
  <c r="MH22" i="26"/>
  <c r="MT22" i="26"/>
  <c r="NF22" i="26"/>
  <c r="NR22" i="26"/>
  <c r="OD22" i="26"/>
  <c r="OP22" i="26"/>
  <c r="PB22" i="26"/>
  <c r="PN22" i="26"/>
  <c r="IE22" i="26"/>
  <c r="IQ22" i="26"/>
  <c r="JC22" i="26"/>
  <c r="JO22" i="26"/>
  <c r="KA22" i="26"/>
  <c r="KM22" i="26"/>
  <c r="KY22" i="26"/>
  <c r="LK22" i="26"/>
  <c r="LW22" i="26"/>
  <c r="MI22" i="26"/>
  <c r="MU22" i="26"/>
  <c r="NG22" i="26"/>
  <c r="NS22" i="26"/>
  <c r="OE22" i="26"/>
  <c r="OQ22" i="26"/>
  <c r="PC22" i="26"/>
  <c r="PO22" i="26"/>
  <c r="IF22" i="26"/>
  <c r="IR22" i="26"/>
  <c r="JD22" i="26"/>
  <c r="JP22" i="26"/>
  <c r="KB22" i="26"/>
  <c r="KN22" i="26"/>
  <c r="KZ22" i="26"/>
  <c r="LL22" i="26"/>
  <c r="LX22" i="26"/>
  <c r="MJ22" i="26"/>
  <c r="MV22" i="26"/>
  <c r="NH22" i="26"/>
  <c r="NT22" i="26"/>
  <c r="OF22" i="26"/>
  <c r="OR22" i="26"/>
  <c r="PD22" i="26"/>
  <c r="PP22" i="26"/>
  <c r="IG22" i="26"/>
  <c r="IS22" i="26"/>
  <c r="JE22" i="26"/>
  <c r="JQ22" i="26"/>
  <c r="KC22" i="26"/>
  <c r="KO22" i="26"/>
  <c r="LA22" i="26"/>
  <c r="LM22" i="26"/>
  <c r="LY22" i="26"/>
  <c r="MK22" i="26"/>
  <c r="MW22" i="26"/>
  <c r="NI22" i="26"/>
  <c r="NU22" i="26"/>
  <c r="OG22" i="26"/>
  <c r="OS22" i="26"/>
  <c r="PE22" i="26"/>
  <c r="PQ22" i="26"/>
  <c r="IH22" i="26"/>
  <c r="IT22" i="26"/>
  <c r="JF22" i="26"/>
  <c r="JR22" i="26"/>
  <c r="KD22" i="26"/>
  <c r="KP22" i="26"/>
  <c r="LB22" i="26"/>
  <c r="LN22" i="26"/>
  <c r="LZ22" i="26"/>
  <c r="ML22" i="26"/>
  <c r="MX22" i="26"/>
  <c r="NJ22" i="26"/>
  <c r="NV22" i="26"/>
  <c r="OH22" i="26"/>
  <c r="OT22" i="26"/>
  <c r="PF22" i="26"/>
  <c r="PR22" i="26"/>
  <c r="II22" i="26"/>
  <c r="NW22" i="26"/>
  <c r="IU22" i="26"/>
  <c r="OI22" i="26"/>
  <c r="JG22" i="26"/>
  <c r="OU22" i="26"/>
  <c r="JS22" i="26"/>
  <c r="PG22" i="26"/>
  <c r="KE22" i="26"/>
  <c r="PS22" i="26"/>
  <c r="KQ22" i="26"/>
  <c r="LC22" i="26"/>
  <c r="LO22" i="26"/>
  <c r="MA22" i="26"/>
  <c r="MM22" i="26"/>
  <c r="MY22" i="26"/>
  <c r="NK22" i="26"/>
  <c r="IC80" i="26"/>
  <c r="IO80" i="26"/>
  <c r="JA80" i="26"/>
  <c r="JM80" i="26"/>
  <c r="JY80" i="26"/>
  <c r="KK80" i="26"/>
  <c r="KW80" i="26"/>
  <c r="LI80" i="26"/>
  <c r="LU80" i="26"/>
  <c r="MG80" i="26"/>
  <c r="MS80" i="26"/>
  <c r="NE80" i="26"/>
  <c r="NQ80" i="26"/>
  <c r="OC80" i="26"/>
  <c r="OO80" i="26"/>
  <c r="PA80" i="26"/>
  <c r="PM80" i="26"/>
  <c r="ID80" i="26"/>
  <c r="IP80" i="26"/>
  <c r="JB80" i="26"/>
  <c r="JN80" i="26"/>
  <c r="JZ80" i="26"/>
  <c r="KL80" i="26"/>
  <c r="KX80" i="26"/>
  <c r="LJ80" i="26"/>
  <c r="LV80" i="26"/>
  <c r="MH80" i="26"/>
  <c r="MT80" i="26"/>
  <c r="NF80" i="26"/>
  <c r="NR80" i="26"/>
  <c r="OD80" i="26"/>
  <c r="OP80" i="26"/>
  <c r="PB80" i="26"/>
  <c r="PN80" i="26"/>
  <c r="IE80" i="26"/>
  <c r="IQ80" i="26"/>
  <c r="JC80" i="26"/>
  <c r="JO80" i="26"/>
  <c r="KA80" i="26"/>
  <c r="KM80" i="26"/>
  <c r="KY80" i="26"/>
  <c r="LK80" i="26"/>
  <c r="LW80" i="26"/>
  <c r="MI80" i="26"/>
  <c r="MU80" i="26"/>
  <c r="NG80" i="26"/>
  <c r="NS80" i="26"/>
  <c r="OE80" i="26"/>
  <c r="OQ80" i="26"/>
  <c r="PC80" i="26"/>
  <c r="PO80" i="26"/>
  <c r="IF80" i="26"/>
  <c r="IR80" i="26"/>
  <c r="JD80" i="26"/>
  <c r="JP80" i="26"/>
  <c r="KB80" i="26"/>
  <c r="KN80" i="26"/>
  <c r="KZ80" i="26"/>
  <c r="LL80" i="26"/>
  <c r="LX80" i="26"/>
  <c r="MJ80" i="26"/>
  <c r="MV80" i="26"/>
  <c r="NH80" i="26"/>
  <c r="NT80" i="26"/>
  <c r="OF80" i="26"/>
  <c r="OR80" i="26"/>
  <c r="PD80" i="26"/>
  <c r="PP80" i="26"/>
  <c r="IG80" i="26"/>
  <c r="IS80" i="26"/>
  <c r="JE80" i="26"/>
  <c r="JQ80" i="26"/>
  <c r="KC80" i="26"/>
  <c r="KO80" i="26"/>
  <c r="LA80" i="26"/>
  <c r="LM80" i="26"/>
  <c r="LY80" i="26"/>
  <c r="MK80" i="26"/>
  <c r="MW80" i="26"/>
  <c r="NI80" i="26"/>
  <c r="NU80" i="26"/>
  <c r="OG80" i="26"/>
  <c r="OS80" i="26"/>
  <c r="PE80" i="26"/>
  <c r="PQ80" i="26"/>
  <c r="IH80" i="26"/>
  <c r="IT80" i="26"/>
  <c r="JF80" i="26"/>
  <c r="JR80" i="26"/>
  <c r="KD80" i="26"/>
  <c r="KP80" i="26"/>
  <c r="LB80" i="26"/>
  <c r="LN80" i="26"/>
  <c r="LZ80" i="26"/>
  <c r="ML80" i="26"/>
  <c r="MX80" i="26"/>
  <c r="NJ80" i="26"/>
  <c r="NV80" i="26"/>
  <c r="OH80" i="26"/>
  <c r="OT80" i="26"/>
  <c r="PF80" i="26"/>
  <c r="PR80" i="26"/>
  <c r="II80" i="26"/>
  <c r="IU80" i="26"/>
  <c r="JG80" i="26"/>
  <c r="JS80" i="26"/>
  <c r="KE80" i="26"/>
  <c r="KQ80" i="26"/>
  <c r="LC80" i="26"/>
  <c r="LO80" i="26"/>
  <c r="MA80" i="26"/>
  <c r="MM80" i="26"/>
  <c r="MY80" i="26"/>
  <c r="NK80" i="26"/>
  <c r="NW80" i="26"/>
  <c r="OI80" i="26"/>
  <c r="OU80" i="26"/>
  <c r="PG80" i="26"/>
  <c r="PS80" i="26"/>
  <c r="IJ80" i="26"/>
  <c r="IV80" i="26"/>
  <c r="JH80" i="26"/>
  <c r="JT80" i="26"/>
  <c r="KF80" i="26"/>
  <c r="KR80" i="26"/>
  <c r="LD80" i="26"/>
  <c r="LP80" i="26"/>
  <c r="MB80" i="26"/>
  <c r="MN80" i="26"/>
  <c r="MZ80" i="26"/>
  <c r="NL80" i="26"/>
  <c r="NX80" i="26"/>
  <c r="OJ80" i="26"/>
  <c r="OV80" i="26"/>
  <c r="PH80" i="26"/>
  <c r="PT80" i="26"/>
  <c r="IK80" i="26"/>
  <c r="IW80" i="26"/>
  <c r="JI80" i="26"/>
  <c r="JU80" i="26"/>
  <c r="KG80" i="26"/>
  <c r="KS80" i="26"/>
  <c r="LE80" i="26"/>
  <c r="LQ80" i="26"/>
  <c r="MC80" i="26"/>
  <c r="MO80" i="26"/>
  <c r="NA80" i="26"/>
  <c r="NM80" i="26"/>
  <c r="NY80" i="26"/>
  <c r="OK80" i="26"/>
  <c r="OW80" i="26"/>
  <c r="PI80" i="26"/>
  <c r="IL80" i="26"/>
  <c r="IX80" i="26"/>
  <c r="JJ80" i="26"/>
  <c r="JV80" i="26"/>
  <c r="KH80" i="26"/>
  <c r="KT80" i="26"/>
  <c r="LF80" i="26"/>
  <c r="LR80" i="26"/>
  <c r="MD80" i="26"/>
  <c r="MP80" i="26"/>
  <c r="NB80" i="26"/>
  <c r="NN80" i="26"/>
  <c r="NZ80" i="26"/>
  <c r="OL80" i="26"/>
  <c r="OX80" i="26"/>
  <c r="PJ80" i="26"/>
  <c r="JW80" i="26"/>
  <c r="MQ80" i="26"/>
  <c r="PK80" i="26"/>
  <c r="JX80" i="26"/>
  <c r="MR80" i="26"/>
  <c r="PL80" i="26"/>
  <c r="KI80" i="26"/>
  <c r="NC80" i="26"/>
  <c r="KJ80" i="26"/>
  <c r="ND80" i="26"/>
  <c r="KU80" i="26"/>
  <c r="NO80" i="26"/>
  <c r="KV80" i="26"/>
  <c r="NP80" i="26"/>
  <c r="IM80" i="26"/>
  <c r="LG80" i="26"/>
  <c r="OA80" i="26"/>
  <c r="IN80" i="26"/>
  <c r="LH80" i="26"/>
  <c r="OB80" i="26"/>
  <c r="IY80" i="26"/>
  <c r="LS80" i="26"/>
  <c r="OM80" i="26"/>
  <c r="JK80" i="26"/>
  <c r="ME80" i="26"/>
  <c r="OY80" i="26"/>
  <c r="IZ80" i="26"/>
  <c r="JL80" i="26"/>
  <c r="LT80" i="26"/>
  <c r="MF80" i="26"/>
  <c r="ON80" i="26"/>
  <c r="OZ80" i="26"/>
  <c r="IN86" i="26"/>
  <c r="IZ86" i="26"/>
  <c r="JL86" i="26"/>
  <c r="JX86" i="26"/>
  <c r="KJ86" i="26"/>
  <c r="KV86" i="26"/>
  <c r="LH86" i="26"/>
  <c r="LT86" i="26"/>
  <c r="MF86" i="26"/>
  <c r="MR86" i="26"/>
  <c r="ND86" i="26"/>
  <c r="NP86" i="26"/>
  <c r="OB86" i="26"/>
  <c r="ON86" i="26"/>
  <c r="OZ86" i="26"/>
  <c r="PL86" i="26"/>
  <c r="IC86" i="26"/>
  <c r="IO86" i="26"/>
  <c r="JA86" i="26"/>
  <c r="JM86" i="26"/>
  <c r="JY86" i="26"/>
  <c r="KK86" i="26"/>
  <c r="KW86" i="26"/>
  <c r="LI86" i="26"/>
  <c r="LU86" i="26"/>
  <c r="MG86" i="26"/>
  <c r="MS86" i="26"/>
  <c r="NE86" i="26"/>
  <c r="NQ86" i="26"/>
  <c r="OC86" i="26"/>
  <c r="OO86" i="26"/>
  <c r="PA86" i="26"/>
  <c r="PM86" i="26"/>
  <c r="ID86" i="26"/>
  <c r="IP86" i="26"/>
  <c r="JB86" i="26"/>
  <c r="JN86" i="26"/>
  <c r="JZ86" i="26"/>
  <c r="KL86" i="26"/>
  <c r="KX86" i="26"/>
  <c r="LJ86" i="26"/>
  <c r="LV86" i="26"/>
  <c r="MH86" i="26"/>
  <c r="MT86" i="26"/>
  <c r="NF86" i="26"/>
  <c r="NR86" i="26"/>
  <c r="OD86" i="26"/>
  <c r="OP86" i="26"/>
  <c r="PB86" i="26"/>
  <c r="PN86" i="26"/>
  <c r="IE86" i="26"/>
  <c r="IQ86" i="26"/>
  <c r="JC86" i="26"/>
  <c r="JO86" i="26"/>
  <c r="KA86" i="26"/>
  <c r="KM86" i="26"/>
  <c r="KY86" i="26"/>
  <c r="LK86" i="26"/>
  <c r="LW86" i="26"/>
  <c r="MI86" i="26"/>
  <c r="MU86" i="26"/>
  <c r="NG86" i="26"/>
  <c r="NS86" i="26"/>
  <c r="OE86" i="26"/>
  <c r="OQ86" i="26"/>
  <c r="PC86" i="26"/>
  <c r="PO86" i="26"/>
  <c r="IF86" i="26"/>
  <c r="IR86" i="26"/>
  <c r="JD86" i="26"/>
  <c r="JP86" i="26"/>
  <c r="KB86" i="26"/>
  <c r="KN86" i="26"/>
  <c r="KZ86" i="26"/>
  <c r="LL86" i="26"/>
  <c r="LX86" i="26"/>
  <c r="MJ86" i="26"/>
  <c r="MV86" i="26"/>
  <c r="NH86" i="26"/>
  <c r="NT86" i="26"/>
  <c r="OF86" i="26"/>
  <c r="OR86" i="26"/>
  <c r="PD86" i="26"/>
  <c r="PP86" i="26"/>
  <c r="IG86" i="26"/>
  <c r="IS86" i="26"/>
  <c r="JE86" i="26"/>
  <c r="JQ86" i="26"/>
  <c r="KC86" i="26"/>
  <c r="KO86" i="26"/>
  <c r="LA86" i="26"/>
  <c r="LM86" i="26"/>
  <c r="LY86" i="26"/>
  <c r="MK86" i="26"/>
  <c r="MW86" i="26"/>
  <c r="NI86" i="26"/>
  <c r="NU86" i="26"/>
  <c r="OG86" i="26"/>
  <c r="OS86" i="26"/>
  <c r="PE86" i="26"/>
  <c r="PQ86" i="26"/>
  <c r="IH86" i="26"/>
  <c r="IT86" i="26"/>
  <c r="JF86" i="26"/>
  <c r="JR86" i="26"/>
  <c r="KD86" i="26"/>
  <c r="KP86" i="26"/>
  <c r="LB86" i="26"/>
  <c r="LN86" i="26"/>
  <c r="LZ86" i="26"/>
  <c r="ML86" i="26"/>
  <c r="MX86" i="26"/>
  <c r="NJ86" i="26"/>
  <c r="NV86" i="26"/>
  <c r="OH86" i="26"/>
  <c r="OT86" i="26"/>
  <c r="PF86" i="26"/>
  <c r="PR86" i="26"/>
  <c r="II86" i="26"/>
  <c r="IU86" i="26"/>
  <c r="JG86" i="26"/>
  <c r="JS86" i="26"/>
  <c r="KE86" i="26"/>
  <c r="KQ86" i="26"/>
  <c r="LC86" i="26"/>
  <c r="LO86" i="26"/>
  <c r="MA86" i="26"/>
  <c r="MM86" i="26"/>
  <c r="MY86" i="26"/>
  <c r="NK86" i="26"/>
  <c r="NW86" i="26"/>
  <c r="OI86" i="26"/>
  <c r="OU86" i="26"/>
  <c r="PG86" i="26"/>
  <c r="PS86" i="26"/>
  <c r="IJ86" i="26"/>
  <c r="IV86" i="26"/>
  <c r="JH86" i="26"/>
  <c r="JT86" i="26"/>
  <c r="KF86" i="26"/>
  <c r="KR86" i="26"/>
  <c r="LD86" i="26"/>
  <c r="LP86" i="26"/>
  <c r="MB86" i="26"/>
  <c r="MN86" i="26"/>
  <c r="MZ86" i="26"/>
  <c r="NL86" i="26"/>
  <c r="NX86" i="26"/>
  <c r="OJ86" i="26"/>
  <c r="OV86" i="26"/>
  <c r="PH86" i="26"/>
  <c r="PT86" i="26"/>
  <c r="IL86" i="26"/>
  <c r="IX86" i="26"/>
  <c r="JJ86" i="26"/>
  <c r="JV86" i="26"/>
  <c r="KH86" i="26"/>
  <c r="KT86" i="26"/>
  <c r="LF86" i="26"/>
  <c r="LR86" i="26"/>
  <c r="MD86" i="26"/>
  <c r="MP86" i="26"/>
  <c r="NB86" i="26"/>
  <c r="NN86" i="26"/>
  <c r="NZ86" i="26"/>
  <c r="OL86" i="26"/>
  <c r="OX86" i="26"/>
  <c r="PJ86" i="26"/>
  <c r="IW86" i="26"/>
  <c r="LQ86" i="26"/>
  <c r="OK86" i="26"/>
  <c r="IY86" i="26"/>
  <c r="LS86" i="26"/>
  <c r="OM86" i="26"/>
  <c r="JI86" i="26"/>
  <c r="MC86" i="26"/>
  <c r="OW86" i="26"/>
  <c r="JK86" i="26"/>
  <c r="ME86" i="26"/>
  <c r="OY86" i="26"/>
  <c r="JU86" i="26"/>
  <c r="MO86" i="26"/>
  <c r="PI86" i="26"/>
  <c r="JW86" i="26"/>
  <c r="MQ86" i="26"/>
  <c r="PK86" i="26"/>
  <c r="KG86" i="26"/>
  <c r="NA86" i="26"/>
  <c r="KI86" i="26"/>
  <c r="NC86" i="26"/>
  <c r="KS86" i="26"/>
  <c r="NM86" i="26"/>
  <c r="IK86" i="26"/>
  <c r="LE86" i="26"/>
  <c r="NY86" i="26"/>
  <c r="IM86" i="26"/>
  <c r="KU86" i="26"/>
  <c r="LG86" i="26"/>
  <c r="NO86" i="26"/>
  <c r="OA86" i="26"/>
  <c r="IK16" i="26"/>
  <c r="IW16" i="26"/>
  <c r="JI16" i="26"/>
  <c r="JU16" i="26"/>
  <c r="KG16" i="26"/>
  <c r="KS16" i="26"/>
  <c r="LE16" i="26"/>
  <c r="LQ16" i="26"/>
  <c r="MC16" i="26"/>
  <c r="MO16" i="26"/>
  <c r="NA16" i="26"/>
  <c r="NM16" i="26"/>
  <c r="NY16" i="26"/>
  <c r="OK16" i="26"/>
  <c r="OW16" i="26"/>
  <c r="PI16" i="26"/>
  <c r="IL16" i="26"/>
  <c r="IX16" i="26"/>
  <c r="JJ16" i="26"/>
  <c r="JV16" i="26"/>
  <c r="KH16" i="26"/>
  <c r="KT16" i="26"/>
  <c r="LF16" i="26"/>
  <c r="LR16" i="26"/>
  <c r="MD16" i="26"/>
  <c r="MP16" i="26"/>
  <c r="NB16" i="26"/>
  <c r="NN16" i="26"/>
  <c r="NZ16" i="26"/>
  <c r="OL16" i="26"/>
  <c r="OX16" i="26"/>
  <c r="PJ16" i="26"/>
  <c r="IM16" i="26"/>
  <c r="IY16" i="26"/>
  <c r="JK16" i="26"/>
  <c r="JW16" i="26"/>
  <c r="KI16" i="26"/>
  <c r="KU16" i="26"/>
  <c r="LG16" i="26"/>
  <c r="LS16" i="26"/>
  <c r="ME16" i="26"/>
  <c r="MQ16" i="26"/>
  <c r="NC16" i="26"/>
  <c r="NO16" i="26"/>
  <c r="OA16" i="26"/>
  <c r="OM16" i="26"/>
  <c r="OY16" i="26"/>
  <c r="PK16" i="26"/>
  <c r="IN16" i="26"/>
  <c r="IZ16" i="26"/>
  <c r="JL16" i="26"/>
  <c r="JX16" i="26"/>
  <c r="KJ16" i="26"/>
  <c r="KV16" i="26"/>
  <c r="LH16" i="26"/>
  <c r="LT16" i="26"/>
  <c r="MF16" i="26"/>
  <c r="MR16" i="26"/>
  <c r="ND16" i="26"/>
  <c r="NP16" i="26"/>
  <c r="OB16" i="26"/>
  <c r="ON16" i="26"/>
  <c r="OZ16" i="26"/>
  <c r="PL16" i="26"/>
  <c r="IC16" i="26"/>
  <c r="IO16" i="26"/>
  <c r="JA16" i="26"/>
  <c r="JM16" i="26"/>
  <c r="JY16" i="26"/>
  <c r="KK16" i="26"/>
  <c r="KW16" i="26"/>
  <c r="LI16" i="26"/>
  <c r="LU16" i="26"/>
  <c r="MG16" i="26"/>
  <c r="MS16" i="26"/>
  <c r="NE16" i="26"/>
  <c r="NQ16" i="26"/>
  <c r="OC16" i="26"/>
  <c r="OO16" i="26"/>
  <c r="PA16" i="26"/>
  <c r="PM16" i="26"/>
  <c r="ID16" i="26"/>
  <c r="IP16" i="26"/>
  <c r="JB16" i="26"/>
  <c r="JN16" i="26"/>
  <c r="JZ16" i="26"/>
  <c r="KL16" i="26"/>
  <c r="KX16" i="26"/>
  <c r="LJ16" i="26"/>
  <c r="LV16" i="26"/>
  <c r="MH16" i="26"/>
  <c r="MT16" i="26"/>
  <c r="NF16" i="26"/>
  <c r="NR16" i="26"/>
  <c r="OD16" i="26"/>
  <c r="OP16" i="26"/>
  <c r="PB16" i="26"/>
  <c r="PN16" i="26"/>
  <c r="IE16" i="26"/>
  <c r="IQ16" i="26"/>
  <c r="JC16" i="26"/>
  <c r="JO16" i="26"/>
  <c r="KA16" i="26"/>
  <c r="KM16" i="26"/>
  <c r="KY16" i="26"/>
  <c r="LK16" i="26"/>
  <c r="LW16" i="26"/>
  <c r="MI16" i="26"/>
  <c r="MU16" i="26"/>
  <c r="NG16" i="26"/>
  <c r="NS16" i="26"/>
  <c r="OE16" i="26"/>
  <c r="OQ16" i="26"/>
  <c r="PC16" i="26"/>
  <c r="PO16" i="26"/>
  <c r="IF16" i="26"/>
  <c r="IR16" i="26"/>
  <c r="JD16" i="26"/>
  <c r="JP16" i="26"/>
  <c r="KB16" i="26"/>
  <c r="KN16" i="26"/>
  <c r="KZ16" i="26"/>
  <c r="LL16" i="26"/>
  <c r="LX16" i="26"/>
  <c r="MJ16" i="26"/>
  <c r="MV16" i="26"/>
  <c r="NH16" i="26"/>
  <c r="NT16" i="26"/>
  <c r="OF16" i="26"/>
  <c r="OR16" i="26"/>
  <c r="PD16" i="26"/>
  <c r="PP16" i="26"/>
  <c r="IG16" i="26"/>
  <c r="IS16" i="26"/>
  <c r="JE16" i="26"/>
  <c r="JQ16" i="26"/>
  <c r="KC16" i="26"/>
  <c r="KO16" i="26"/>
  <c r="LA16" i="26"/>
  <c r="LM16" i="26"/>
  <c r="LY16" i="26"/>
  <c r="MK16" i="26"/>
  <c r="MW16" i="26"/>
  <c r="NI16" i="26"/>
  <c r="NU16" i="26"/>
  <c r="OG16" i="26"/>
  <c r="OS16" i="26"/>
  <c r="PE16" i="26"/>
  <c r="PQ16" i="26"/>
  <c r="IH16" i="26"/>
  <c r="IT16" i="26"/>
  <c r="JF16" i="26"/>
  <c r="JR16" i="26"/>
  <c r="KD16" i="26"/>
  <c r="KP16" i="26"/>
  <c r="LB16" i="26"/>
  <c r="LN16" i="26"/>
  <c r="LZ16" i="26"/>
  <c r="ML16" i="26"/>
  <c r="MX16" i="26"/>
  <c r="NJ16" i="26"/>
  <c r="NV16" i="26"/>
  <c r="OH16" i="26"/>
  <c r="OT16" i="26"/>
  <c r="PF16" i="26"/>
  <c r="PR16" i="26"/>
  <c r="II16" i="26"/>
  <c r="IU16" i="26"/>
  <c r="JG16" i="26"/>
  <c r="JS16" i="26"/>
  <c r="KE16" i="26"/>
  <c r="KQ16" i="26"/>
  <c r="LC16" i="26"/>
  <c r="LO16" i="26"/>
  <c r="MA16" i="26"/>
  <c r="MM16" i="26"/>
  <c r="MY16" i="26"/>
  <c r="NK16" i="26"/>
  <c r="NW16" i="26"/>
  <c r="OI16" i="26"/>
  <c r="OU16" i="26"/>
  <c r="PG16" i="26"/>
  <c r="PS16" i="26"/>
  <c r="NL16" i="26"/>
  <c r="IJ16" i="26"/>
  <c r="NX16" i="26"/>
  <c r="IV16" i="26"/>
  <c r="OJ16" i="26"/>
  <c r="JH16" i="26"/>
  <c r="OV16" i="26"/>
  <c r="JT16" i="26"/>
  <c r="PH16" i="26"/>
  <c r="KF16" i="26"/>
  <c r="PT16" i="26"/>
  <c r="KR16" i="26"/>
  <c r="LD16" i="26"/>
  <c r="LP16" i="26"/>
  <c r="MB16" i="26"/>
  <c r="MN16" i="26"/>
  <c r="MZ16" i="26"/>
  <c r="IM27" i="26"/>
  <c r="IY27" i="26"/>
  <c r="JK27" i="26"/>
  <c r="JW27" i="26"/>
  <c r="KI27" i="26"/>
  <c r="KU27" i="26"/>
  <c r="LG27" i="26"/>
  <c r="LS27" i="26"/>
  <c r="ME27" i="26"/>
  <c r="MQ27" i="26"/>
  <c r="NC27" i="26"/>
  <c r="NO27" i="26"/>
  <c r="OA27" i="26"/>
  <c r="OM27" i="26"/>
  <c r="OY27" i="26"/>
  <c r="PK27" i="26"/>
  <c r="IN27" i="26"/>
  <c r="IZ27" i="26"/>
  <c r="JL27" i="26"/>
  <c r="JX27" i="26"/>
  <c r="KJ27" i="26"/>
  <c r="KV27" i="26"/>
  <c r="LH27" i="26"/>
  <c r="LT27" i="26"/>
  <c r="MF27" i="26"/>
  <c r="MR27" i="26"/>
  <c r="ND27" i="26"/>
  <c r="NP27" i="26"/>
  <c r="OB27" i="26"/>
  <c r="ON27" i="26"/>
  <c r="OZ27" i="26"/>
  <c r="PL27" i="26"/>
  <c r="IC27" i="26"/>
  <c r="IO27" i="26"/>
  <c r="JA27" i="26"/>
  <c r="JM27" i="26"/>
  <c r="JY27" i="26"/>
  <c r="KK27" i="26"/>
  <c r="KW27" i="26"/>
  <c r="LI27" i="26"/>
  <c r="LU27" i="26"/>
  <c r="MG27" i="26"/>
  <c r="MS27" i="26"/>
  <c r="NE27" i="26"/>
  <c r="NQ27" i="26"/>
  <c r="OC27" i="26"/>
  <c r="OO27" i="26"/>
  <c r="PA27" i="26"/>
  <c r="PM27" i="26"/>
  <c r="ID27" i="26"/>
  <c r="IP27" i="26"/>
  <c r="JB27" i="26"/>
  <c r="JN27" i="26"/>
  <c r="JZ27" i="26"/>
  <c r="KL27" i="26"/>
  <c r="KX27" i="26"/>
  <c r="LJ27" i="26"/>
  <c r="LV27" i="26"/>
  <c r="MH27" i="26"/>
  <c r="MT27" i="26"/>
  <c r="NF27" i="26"/>
  <c r="NR27" i="26"/>
  <c r="OD27" i="26"/>
  <c r="OP27" i="26"/>
  <c r="PB27" i="26"/>
  <c r="PN27" i="26"/>
  <c r="IE27" i="26"/>
  <c r="IQ27" i="26"/>
  <c r="JC27" i="26"/>
  <c r="JO27" i="26"/>
  <c r="KA27" i="26"/>
  <c r="KM27" i="26"/>
  <c r="KY27" i="26"/>
  <c r="LK27" i="26"/>
  <c r="LW27" i="26"/>
  <c r="IF27" i="26"/>
  <c r="IR27" i="26"/>
  <c r="JD27" i="26"/>
  <c r="JP27" i="26"/>
  <c r="KB27" i="26"/>
  <c r="KN27" i="26"/>
  <c r="KZ27" i="26"/>
  <c r="LL27" i="26"/>
  <c r="LX27" i="26"/>
  <c r="MJ27" i="26"/>
  <c r="MV27" i="26"/>
  <c r="NH27" i="26"/>
  <c r="NT27" i="26"/>
  <c r="OF27" i="26"/>
  <c r="OR27" i="26"/>
  <c r="PD27" i="26"/>
  <c r="PP27" i="26"/>
  <c r="IG27" i="26"/>
  <c r="IS27" i="26"/>
  <c r="JE27" i="26"/>
  <c r="JQ27" i="26"/>
  <c r="KC27" i="26"/>
  <c r="KO27" i="26"/>
  <c r="LA27" i="26"/>
  <c r="LM27" i="26"/>
  <c r="LY27" i="26"/>
  <c r="MK27" i="26"/>
  <c r="MW27" i="26"/>
  <c r="NI27" i="26"/>
  <c r="NU27" i="26"/>
  <c r="OG27" i="26"/>
  <c r="OS27" i="26"/>
  <c r="PE27" i="26"/>
  <c r="IH27" i="26"/>
  <c r="IT27" i="26"/>
  <c r="JF27" i="26"/>
  <c r="JR27" i="26"/>
  <c r="KD27" i="26"/>
  <c r="KP27" i="26"/>
  <c r="LB27" i="26"/>
  <c r="LN27" i="26"/>
  <c r="LZ27" i="26"/>
  <c r="ML27" i="26"/>
  <c r="MX27" i="26"/>
  <c r="NJ27" i="26"/>
  <c r="NV27" i="26"/>
  <c r="OH27" i="26"/>
  <c r="OT27" i="26"/>
  <c r="PF27" i="26"/>
  <c r="PR27" i="26"/>
  <c r="II27" i="26"/>
  <c r="IU27" i="26"/>
  <c r="JG27" i="26"/>
  <c r="JS27" i="26"/>
  <c r="KE27" i="26"/>
  <c r="KQ27" i="26"/>
  <c r="LC27" i="26"/>
  <c r="LO27" i="26"/>
  <c r="MA27" i="26"/>
  <c r="IJ27" i="26"/>
  <c r="IV27" i="26"/>
  <c r="JH27" i="26"/>
  <c r="JT27" i="26"/>
  <c r="KF27" i="26"/>
  <c r="KR27" i="26"/>
  <c r="LD27" i="26"/>
  <c r="LP27" i="26"/>
  <c r="MB27" i="26"/>
  <c r="KS27" i="26"/>
  <c r="MP27" i="26"/>
  <c r="NW27" i="26"/>
  <c r="OW27" i="26"/>
  <c r="KT27" i="26"/>
  <c r="MU27" i="26"/>
  <c r="NX27" i="26"/>
  <c r="OX27" i="26"/>
  <c r="IK27" i="26"/>
  <c r="LE27" i="26"/>
  <c r="MY27" i="26"/>
  <c r="NY27" i="26"/>
  <c r="PC27" i="26"/>
  <c r="IL27" i="26"/>
  <c r="LF27" i="26"/>
  <c r="MZ27" i="26"/>
  <c r="NZ27" i="26"/>
  <c r="PG27" i="26"/>
  <c r="IW27" i="26"/>
  <c r="LQ27" i="26"/>
  <c r="NA27" i="26"/>
  <c r="OE27" i="26"/>
  <c r="PH27" i="26"/>
  <c r="IX27" i="26"/>
  <c r="LR27" i="26"/>
  <c r="NB27" i="26"/>
  <c r="OI27" i="26"/>
  <c r="PI27" i="26"/>
  <c r="JI27" i="26"/>
  <c r="MC27" i="26"/>
  <c r="NG27" i="26"/>
  <c r="OJ27" i="26"/>
  <c r="PJ27" i="26"/>
  <c r="JJ27" i="26"/>
  <c r="MD27" i="26"/>
  <c r="NK27" i="26"/>
  <c r="OK27" i="26"/>
  <c r="PO27" i="26"/>
  <c r="JU27" i="26"/>
  <c r="MI27" i="26"/>
  <c r="NL27" i="26"/>
  <c r="OL27" i="26"/>
  <c r="PQ27" i="26"/>
  <c r="JV27" i="26"/>
  <c r="MM27" i="26"/>
  <c r="NM27" i="26"/>
  <c r="OQ27" i="26"/>
  <c r="PS27" i="26"/>
  <c r="KG27" i="26"/>
  <c r="MN27" i="26"/>
  <c r="NN27" i="26"/>
  <c r="OU27" i="26"/>
  <c r="PT27" i="26"/>
  <c r="MO27" i="26"/>
  <c r="NS27" i="26"/>
  <c r="OV27" i="26"/>
  <c r="KH27" i="26"/>
  <c r="IE97" i="26"/>
  <c r="IQ97" i="26"/>
  <c r="JC97" i="26"/>
  <c r="JO97" i="26"/>
  <c r="IF97" i="26"/>
  <c r="IR97" i="26"/>
  <c r="JD97" i="26"/>
  <c r="JP97" i="26"/>
  <c r="KB97" i="26"/>
  <c r="KN97" i="26"/>
  <c r="KZ97" i="26"/>
  <c r="LL97" i="26"/>
  <c r="LX97" i="26"/>
  <c r="MJ97" i="26"/>
  <c r="MV97" i="26"/>
  <c r="NH97" i="26"/>
  <c r="NT97" i="26"/>
  <c r="OF97" i="26"/>
  <c r="OR97" i="26"/>
  <c r="PD97" i="26"/>
  <c r="PP97" i="26"/>
  <c r="IG97" i="26"/>
  <c r="IS97" i="26"/>
  <c r="JE97" i="26"/>
  <c r="JQ97" i="26"/>
  <c r="IH97" i="26"/>
  <c r="IT97" i="26"/>
  <c r="JF97" i="26"/>
  <c r="II97" i="26"/>
  <c r="IU97" i="26"/>
  <c r="JG97" i="26"/>
  <c r="IJ97" i="26"/>
  <c r="IV97" i="26"/>
  <c r="JH97" i="26"/>
  <c r="JT97" i="26"/>
  <c r="KF97" i="26"/>
  <c r="KR97" i="26"/>
  <c r="LD97" i="26"/>
  <c r="LP97" i="26"/>
  <c r="MB97" i="26"/>
  <c r="MN97" i="26"/>
  <c r="MZ97" i="26"/>
  <c r="NL97" i="26"/>
  <c r="NX97" i="26"/>
  <c r="OJ97" i="26"/>
  <c r="OV97" i="26"/>
  <c r="PH97" i="26"/>
  <c r="PT97" i="26"/>
  <c r="IK97" i="26"/>
  <c r="IW97" i="26"/>
  <c r="IL97" i="26"/>
  <c r="IX97" i="26"/>
  <c r="JJ97" i="26"/>
  <c r="JV97" i="26"/>
  <c r="KH97" i="26"/>
  <c r="KT97" i="26"/>
  <c r="LF97" i="26"/>
  <c r="LR97" i="26"/>
  <c r="MD97" i="26"/>
  <c r="MP97" i="26"/>
  <c r="NB97" i="26"/>
  <c r="NN97" i="26"/>
  <c r="NZ97" i="26"/>
  <c r="OL97" i="26"/>
  <c r="OX97" i="26"/>
  <c r="PJ97" i="26"/>
  <c r="IM97" i="26"/>
  <c r="IY97" i="26"/>
  <c r="JK97" i="26"/>
  <c r="IC97" i="26"/>
  <c r="IO97" i="26"/>
  <c r="JA97" i="26"/>
  <c r="JM97" i="26"/>
  <c r="JY97" i="26"/>
  <c r="KK97" i="26"/>
  <c r="KW97" i="26"/>
  <c r="LI97" i="26"/>
  <c r="LU97" i="26"/>
  <c r="MG97" i="26"/>
  <c r="MS97" i="26"/>
  <c r="NE97" i="26"/>
  <c r="NQ97" i="26"/>
  <c r="OC97" i="26"/>
  <c r="OO97" i="26"/>
  <c r="PA97" i="26"/>
  <c r="PM97" i="26"/>
  <c r="JI97" i="26"/>
  <c r="KE97" i="26"/>
  <c r="KX97" i="26"/>
  <c r="LO97" i="26"/>
  <c r="MH97" i="26"/>
  <c r="MY97" i="26"/>
  <c r="NR97" i="26"/>
  <c r="OI97" i="26"/>
  <c r="PB97" i="26"/>
  <c r="PS97" i="26"/>
  <c r="JL97" i="26"/>
  <c r="KG97" i="26"/>
  <c r="KY97" i="26"/>
  <c r="LQ97" i="26"/>
  <c r="MI97" i="26"/>
  <c r="NA97" i="26"/>
  <c r="NS97" i="26"/>
  <c r="OK97" i="26"/>
  <c r="PC97" i="26"/>
  <c r="JN97" i="26"/>
  <c r="KI97" i="26"/>
  <c r="LA97" i="26"/>
  <c r="LS97" i="26"/>
  <c r="MK97" i="26"/>
  <c r="NC97" i="26"/>
  <c r="NU97" i="26"/>
  <c r="OM97" i="26"/>
  <c r="PE97" i="26"/>
  <c r="JR97" i="26"/>
  <c r="KJ97" i="26"/>
  <c r="LB97" i="26"/>
  <c r="LT97" i="26"/>
  <c r="ML97" i="26"/>
  <c r="ND97" i="26"/>
  <c r="NV97" i="26"/>
  <c r="ON97" i="26"/>
  <c r="PF97" i="26"/>
  <c r="JS97" i="26"/>
  <c r="KL97" i="26"/>
  <c r="LC97" i="26"/>
  <c r="LV97" i="26"/>
  <c r="MM97" i="26"/>
  <c r="NF97" i="26"/>
  <c r="NW97" i="26"/>
  <c r="OP97" i="26"/>
  <c r="PG97" i="26"/>
  <c r="JU97" i="26"/>
  <c r="KM97" i="26"/>
  <c r="LE97" i="26"/>
  <c r="LW97" i="26"/>
  <c r="MO97" i="26"/>
  <c r="NG97" i="26"/>
  <c r="NY97" i="26"/>
  <c r="OQ97" i="26"/>
  <c r="PI97" i="26"/>
  <c r="JW97" i="26"/>
  <c r="KO97" i="26"/>
  <c r="LG97" i="26"/>
  <c r="LY97" i="26"/>
  <c r="MQ97" i="26"/>
  <c r="NI97" i="26"/>
  <c r="OA97" i="26"/>
  <c r="OS97" i="26"/>
  <c r="PK97" i="26"/>
  <c r="ID97" i="26"/>
  <c r="JX97" i="26"/>
  <c r="KP97" i="26"/>
  <c r="LH97" i="26"/>
  <c r="LZ97" i="26"/>
  <c r="MR97" i="26"/>
  <c r="NJ97" i="26"/>
  <c r="OB97" i="26"/>
  <c r="OT97" i="26"/>
  <c r="PL97" i="26"/>
  <c r="IN97" i="26"/>
  <c r="JZ97" i="26"/>
  <c r="KQ97" i="26"/>
  <c r="LJ97" i="26"/>
  <c r="MA97" i="26"/>
  <c r="MT97" i="26"/>
  <c r="NK97" i="26"/>
  <c r="OD97" i="26"/>
  <c r="OU97" i="26"/>
  <c r="PN97" i="26"/>
  <c r="IP97" i="26"/>
  <c r="KA97" i="26"/>
  <c r="KS97" i="26"/>
  <c r="LK97" i="26"/>
  <c r="MC97" i="26"/>
  <c r="MU97" i="26"/>
  <c r="NM97" i="26"/>
  <c r="OE97" i="26"/>
  <c r="OW97" i="26"/>
  <c r="PO97" i="26"/>
  <c r="KU97" i="26"/>
  <c r="OY97" i="26"/>
  <c r="KV97" i="26"/>
  <c r="OZ97" i="26"/>
  <c r="LM97" i="26"/>
  <c r="PQ97" i="26"/>
  <c r="LN97" i="26"/>
  <c r="PR97" i="26"/>
  <c r="ME97" i="26"/>
  <c r="MF97" i="26"/>
  <c r="MW97" i="26"/>
  <c r="MX97" i="26"/>
  <c r="IZ97" i="26"/>
  <c r="NO97" i="26"/>
  <c r="JB97" i="26"/>
  <c r="NP97" i="26"/>
  <c r="KC97" i="26"/>
  <c r="KD97" i="26"/>
  <c r="OG97" i="26"/>
  <c r="OH97" i="26"/>
  <c r="IJ51" i="26"/>
  <c r="IV51" i="26"/>
  <c r="JH51" i="26"/>
  <c r="JT51" i="26"/>
  <c r="KF51" i="26"/>
  <c r="KR51" i="26"/>
  <c r="LD51" i="26"/>
  <c r="LP51" i="26"/>
  <c r="MB51" i="26"/>
  <c r="MN51" i="26"/>
  <c r="MZ51" i="26"/>
  <c r="NL51" i="26"/>
  <c r="NX51" i="26"/>
  <c r="OJ51" i="26"/>
  <c r="OV51" i="26"/>
  <c r="PH51" i="26"/>
  <c r="PT51" i="26"/>
  <c r="IK51" i="26"/>
  <c r="IW51" i="26"/>
  <c r="JI51" i="26"/>
  <c r="JU51" i="26"/>
  <c r="KG51" i="26"/>
  <c r="KS51" i="26"/>
  <c r="LE51" i="26"/>
  <c r="LQ51" i="26"/>
  <c r="MC51" i="26"/>
  <c r="MO51" i="26"/>
  <c r="NA51" i="26"/>
  <c r="NM51" i="26"/>
  <c r="NY51" i="26"/>
  <c r="OK51" i="26"/>
  <c r="OW51" i="26"/>
  <c r="PI51" i="26"/>
  <c r="IL51" i="26"/>
  <c r="IX51" i="26"/>
  <c r="JJ51" i="26"/>
  <c r="JV51" i="26"/>
  <c r="KH51" i="26"/>
  <c r="KT51" i="26"/>
  <c r="LF51" i="26"/>
  <c r="LR51" i="26"/>
  <c r="MD51" i="26"/>
  <c r="MP51" i="26"/>
  <c r="NB51" i="26"/>
  <c r="NN51" i="26"/>
  <c r="NZ51" i="26"/>
  <c r="OL51" i="26"/>
  <c r="OX51" i="26"/>
  <c r="PJ51" i="26"/>
  <c r="IM51" i="26"/>
  <c r="IY51" i="26"/>
  <c r="JK51" i="26"/>
  <c r="JW51" i="26"/>
  <c r="KI51" i="26"/>
  <c r="KU51" i="26"/>
  <c r="LG51" i="26"/>
  <c r="LS51" i="26"/>
  <c r="ME51" i="26"/>
  <c r="MQ51" i="26"/>
  <c r="NC51" i="26"/>
  <c r="NO51" i="26"/>
  <c r="OA51" i="26"/>
  <c r="OM51" i="26"/>
  <c r="OY51" i="26"/>
  <c r="PK51" i="26"/>
  <c r="IN51" i="26"/>
  <c r="IZ51" i="26"/>
  <c r="JL51" i="26"/>
  <c r="JX51" i="26"/>
  <c r="KJ51" i="26"/>
  <c r="KV51" i="26"/>
  <c r="LH51" i="26"/>
  <c r="LT51" i="26"/>
  <c r="MF51" i="26"/>
  <c r="MR51" i="26"/>
  <c r="ND51" i="26"/>
  <c r="NP51" i="26"/>
  <c r="OB51" i="26"/>
  <c r="ON51" i="26"/>
  <c r="OZ51" i="26"/>
  <c r="PL51" i="26"/>
  <c r="IC51" i="26"/>
  <c r="IO51" i="26"/>
  <c r="JA51" i="26"/>
  <c r="JM51" i="26"/>
  <c r="JY51" i="26"/>
  <c r="KK51" i="26"/>
  <c r="KW51" i="26"/>
  <c r="LI51" i="26"/>
  <c r="LU51" i="26"/>
  <c r="MG51" i="26"/>
  <c r="MS51" i="26"/>
  <c r="NE51" i="26"/>
  <c r="NQ51" i="26"/>
  <c r="OC51" i="26"/>
  <c r="OO51" i="26"/>
  <c r="PA51" i="26"/>
  <c r="PM51" i="26"/>
  <c r="ID51" i="26"/>
  <c r="IP51" i="26"/>
  <c r="JB51" i="26"/>
  <c r="JN51" i="26"/>
  <c r="JZ51" i="26"/>
  <c r="KL51" i="26"/>
  <c r="KX51" i="26"/>
  <c r="LJ51" i="26"/>
  <c r="LV51" i="26"/>
  <c r="MH51" i="26"/>
  <c r="MT51" i="26"/>
  <c r="NF51" i="26"/>
  <c r="NR51" i="26"/>
  <c r="OD51" i="26"/>
  <c r="OP51" i="26"/>
  <c r="PB51" i="26"/>
  <c r="PN51" i="26"/>
  <c r="IE51" i="26"/>
  <c r="IQ51" i="26"/>
  <c r="JC51" i="26"/>
  <c r="JO51" i="26"/>
  <c r="KA51" i="26"/>
  <c r="KM51" i="26"/>
  <c r="KY51" i="26"/>
  <c r="LK51" i="26"/>
  <c r="LW51" i="26"/>
  <c r="MI51" i="26"/>
  <c r="MU51" i="26"/>
  <c r="NG51" i="26"/>
  <c r="NS51" i="26"/>
  <c r="OE51" i="26"/>
  <c r="OQ51" i="26"/>
  <c r="PC51" i="26"/>
  <c r="PO51" i="26"/>
  <c r="IF51" i="26"/>
  <c r="IR51" i="26"/>
  <c r="JD51" i="26"/>
  <c r="JP51" i="26"/>
  <c r="KB51" i="26"/>
  <c r="KN51" i="26"/>
  <c r="KZ51" i="26"/>
  <c r="LL51" i="26"/>
  <c r="LX51" i="26"/>
  <c r="MJ51" i="26"/>
  <c r="MV51" i="26"/>
  <c r="NH51" i="26"/>
  <c r="NT51" i="26"/>
  <c r="OF51" i="26"/>
  <c r="OR51" i="26"/>
  <c r="PD51" i="26"/>
  <c r="PP51" i="26"/>
  <c r="IG51" i="26"/>
  <c r="IS51" i="26"/>
  <c r="JE51" i="26"/>
  <c r="JQ51" i="26"/>
  <c r="KC51" i="26"/>
  <c r="KO51" i="26"/>
  <c r="LA51" i="26"/>
  <c r="LM51" i="26"/>
  <c r="LY51" i="26"/>
  <c r="MK51" i="26"/>
  <c r="MW51" i="26"/>
  <c r="NI51" i="26"/>
  <c r="NU51" i="26"/>
  <c r="OG51" i="26"/>
  <c r="OS51" i="26"/>
  <c r="PE51" i="26"/>
  <c r="PQ51" i="26"/>
  <c r="KP51" i="26"/>
  <c r="NJ51" i="26"/>
  <c r="KQ51" i="26"/>
  <c r="NK51" i="26"/>
  <c r="IH51" i="26"/>
  <c r="LB51" i="26"/>
  <c r="NV51" i="26"/>
  <c r="II51" i="26"/>
  <c r="LC51" i="26"/>
  <c r="NW51" i="26"/>
  <c r="IT51" i="26"/>
  <c r="LN51" i="26"/>
  <c r="OH51" i="26"/>
  <c r="IU51" i="26"/>
  <c r="LO51" i="26"/>
  <c r="OI51" i="26"/>
  <c r="JF51" i="26"/>
  <c r="LZ51" i="26"/>
  <c r="OT51" i="26"/>
  <c r="JG51" i="26"/>
  <c r="MA51" i="26"/>
  <c r="OU51" i="26"/>
  <c r="JR51" i="26"/>
  <c r="ML51" i="26"/>
  <c r="PF51" i="26"/>
  <c r="JS51" i="26"/>
  <c r="MM51" i="26"/>
  <c r="PG51" i="26"/>
  <c r="KD51" i="26"/>
  <c r="MX51" i="26"/>
  <c r="PR51" i="26"/>
  <c r="KE51" i="26"/>
  <c r="MY51" i="26"/>
  <c r="PS51" i="26"/>
  <c r="IN20" i="26"/>
  <c r="IZ20" i="26"/>
  <c r="JL20" i="26"/>
  <c r="JX20" i="26"/>
  <c r="KJ20" i="26"/>
  <c r="KV20" i="26"/>
  <c r="LH20" i="26"/>
  <c r="LT20" i="26"/>
  <c r="MF20" i="26"/>
  <c r="MR20" i="26"/>
  <c r="ND20" i="26"/>
  <c r="NP20" i="26"/>
  <c r="OB20" i="26"/>
  <c r="ON20" i="26"/>
  <c r="OZ20" i="26"/>
  <c r="PL20" i="26"/>
  <c r="IC20" i="26"/>
  <c r="IO20" i="26"/>
  <c r="JA20" i="26"/>
  <c r="JM20" i="26"/>
  <c r="JY20" i="26"/>
  <c r="KK20" i="26"/>
  <c r="KW20" i="26"/>
  <c r="LI20" i="26"/>
  <c r="LU20" i="26"/>
  <c r="MG20" i="26"/>
  <c r="MS20" i="26"/>
  <c r="NE20" i="26"/>
  <c r="NQ20" i="26"/>
  <c r="OC20" i="26"/>
  <c r="OO20" i="26"/>
  <c r="PA20" i="26"/>
  <c r="PM20" i="26"/>
  <c r="ID20" i="26"/>
  <c r="IP20" i="26"/>
  <c r="JB20" i="26"/>
  <c r="JN20" i="26"/>
  <c r="JZ20" i="26"/>
  <c r="KL20" i="26"/>
  <c r="KX20" i="26"/>
  <c r="LJ20" i="26"/>
  <c r="LV20" i="26"/>
  <c r="MH20" i="26"/>
  <c r="MT20" i="26"/>
  <c r="NF20" i="26"/>
  <c r="NR20" i="26"/>
  <c r="OD20" i="26"/>
  <c r="OP20" i="26"/>
  <c r="PB20" i="26"/>
  <c r="PN20" i="26"/>
  <c r="IE20" i="26"/>
  <c r="IQ20" i="26"/>
  <c r="JC20" i="26"/>
  <c r="JO20" i="26"/>
  <c r="KA20" i="26"/>
  <c r="KM20" i="26"/>
  <c r="KY20" i="26"/>
  <c r="LK20" i="26"/>
  <c r="LW20" i="26"/>
  <c r="MI20" i="26"/>
  <c r="MU20" i="26"/>
  <c r="NG20" i="26"/>
  <c r="NS20" i="26"/>
  <c r="OE20" i="26"/>
  <c r="OQ20" i="26"/>
  <c r="PC20" i="26"/>
  <c r="PO20" i="26"/>
  <c r="IF20" i="26"/>
  <c r="IR20" i="26"/>
  <c r="JD20" i="26"/>
  <c r="JP20" i="26"/>
  <c r="KB20" i="26"/>
  <c r="KN20" i="26"/>
  <c r="KZ20" i="26"/>
  <c r="LL20" i="26"/>
  <c r="LX20" i="26"/>
  <c r="MJ20" i="26"/>
  <c r="MV20" i="26"/>
  <c r="NH20" i="26"/>
  <c r="NT20" i="26"/>
  <c r="OF20" i="26"/>
  <c r="OR20" i="26"/>
  <c r="PD20" i="26"/>
  <c r="PP20" i="26"/>
  <c r="IG20" i="26"/>
  <c r="IS20" i="26"/>
  <c r="JE20" i="26"/>
  <c r="JQ20" i="26"/>
  <c r="KC20" i="26"/>
  <c r="KO20" i="26"/>
  <c r="LA20" i="26"/>
  <c r="LM20" i="26"/>
  <c r="LY20" i="26"/>
  <c r="MK20" i="26"/>
  <c r="MW20" i="26"/>
  <c r="NI20" i="26"/>
  <c r="NU20" i="26"/>
  <c r="OG20" i="26"/>
  <c r="OS20" i="26"/>
  <c r="PE20" i="26"/>
  <c r="PQ20" i="26"/>
  <c r="IH20" i="26"/>
  <c r="IT20" i="26"/>
  <c r="JF20" i="26"/>
  <c r="JR20" i="26"/>
  <c r="KD20" i="26"/>
  <c r="KP20" i="26"/>
  <c r="LB20" i="26"/>
  <c r="LN20" i="26"/>
  <c r="LZ20" i="26"/>
  <c r="ML20" i="26"/>
  <c r="MX20" i="26"/>
  <c r="NJ20" i="26"/>
  <c r="NV20" i="26"/>
  <c r="OH20" i="26"/>
  <c r="OT20" i="26"/>
  <c r="PF20" i="26"/>
  <c r="PR20" i="26"/>
  <c r="II20" i="26"/>
  <c r="IU20" i="26"/>
  <c r="JG20" i="26"/>
  <c r="JS20" i="26"/>
  <c r="KE20" i="26"/>
  <c r="KQ20" i="26"/>
  <c r="LC20" i="26"/>
  <c r="LO20" i="26"/>
  <c r="MA20" i="26"/>
  <c r="MM20" i="26"/>
  <c r="MY20" i="26"/>
  <c r="NK20" i="26"/>
  <c r="NW20" i="26"/>
  <c r="OI20" i="26"/>
  <c r="OU20" i="26"/>
  <c r="PG20" i="26"/>
  <c r="PS20" i="26"/>
  <c r="IJ20" i="26"/>
  <c r="IV20" i="26"/>
  <c r="JH20" i="26"/>
  <c r="JT20" i="26"/>
  <c r="KF20" i="26"/>
  <c r="KR20" i="26"/>
  <c r="LD20" i="26"/>
  <c r="LP20" i="26"/>
  <c r="MB20" i="26"/>
  <c r="MN20" i="26"/>
  <c r="MZ20" i="26"/>
  <c r="NL20" i="26"/>
  <c r="NX20" i="26"/>
  <c r="OJ20" i="26"/>
  <c r="OV20" i="26"/>
  <c r="PH20" i="26"/>
  <c r="PT20" i="26"/>
  <c r="IK20" i="26"/>
  <c r="IW20" i="26"/>
  <c r="JI20" i="26"/>
  <c r="JU20" i="26"/>
  <c r="KG20" i="26"/>
  <c r="KS20" i="26"/>
  <c r="LE20" i="26"/>
  <c r="LQ20" i="26"/>
  <c r="MC20" i="26"/>
  <c r="MO20" i="26"/>
  <c r="NA20" i="26"/>
  <c r="NM20" i="26"/>
  <c r="NY20" i="26"/>
  <c r="OK20" i="26"/>
  <c r="OW20" i="26"/>
  <c r="PI20" i="26"/>
  <c r="IL20" i="26"/>
  <c r="IX20" i="26"/>
  <c r="JJ20" i="26"/>
  <c r="JV20" i="26"/>
  <c r="KH20" i="26"/>
  <c r="KT20" i="26"/>
  <c r="LF20" i="26"/>
  <c r="LR20" i="26"/>
  <c r="MD20" i="26"/>
  <c r="MP20" i="26"/>
  <c r="NB20" i="26"/>
  <c r="NN20" i="26"/>
  <c r="NZ20" i="26"/>
  <c r="OL20" i="26"/>
  <c r="OX20" i="26"/>
  <c r="PJ20" i="26"/>
  <c r="MQ20" i="26"/>
  <c r="NC20" i="26"/>
  <c r="NO20" i="26"/>
  <c r="IM20" i="26"/>
  <c r="OA20" i="26"/>
  <c r="IY20" i="26"/>
  <c r="OM20" i="26"/>
  <c r="JK20" i="26"/>
  <c r="OY20" i="26"/>
  <c r="JW20" i="26"/>
  <c r="PK20" i="26"/>
  <c r="KI20" i="26"/>
  <c r="KU20" i="26"/>
  <c r="LG20" i="26"/>
  <c r="LS20" i="26"/>
  <c r="ME20" i="26"/>
  <c r="IC61" i="26"/>
  <c r="IO61" i="26"/>
  <c r="JA61" i="26"/>
  <c r="JM61" i="26"/>
  <c r="JY61" i="26"/>
  <c r="KK61" i="26"/>
  <c r="KW61" i="26"/>
  <c r="LI61" i="26"/>
  <c r="LU61" i="26"/>
  <c r="MG61" i="26"/>
  <c r="MS61" i="26"/>
  <c r="NE61" i="26"/>
  <c r="NQ61" i="26"/>
  <c r="OC61" i="26"/>
  <c r="OO61" i="26"/>
  <c r="PA61" i="26"/>
  <c r="PM61" i="26"/>
  <c r="IE61" i="26"/>
  <c r="IQ61" i="26"/>
  <c r="JC61" i="26"/>
  <c r="JO61" i="26"/>
  <c r="KA61" i="26"/>
  <c r="KM61" i="26"/>
  <c r="KY61" i="26"/>
  <c r="LK61" i="26"/>
  <c r="LW61" i="26"/>
  <c r="MI61" i="26"/>
  <c r="MU61" i="26"/>
  <c r="NG61" i="26"/>
  <c r="NS61" i="26"/>
  <c r="OE61" i="26"/>
  <c r="OQ61" i="26"/>
  <c r="PC61" i="26"/>
  <c r="PO61" i="26"/>
  <c r="IF61" i="26"/>
  <c r="IR61" i="26"/>
  <c r="JD61" i="26"/>
  <c r="JP61" i="26"/>
  <c r="KB61" i="26"/>
  <c r="KN61" i="26"/>
  <c r="KZ61" i="26"/>
  <c r="LL61" i="26"/>
  <c r="LX61" i="26"/>
  <c r="MJ61" i="26"/>
  <c r="MV61" i="26"/>
  <c r="NH61" i="26"/>
  <c r="NT61" i="26"/>
  <c r="OF61" i="26"/>
  <c r="OR61" i="26"/>
  <c r="PD61" i="26"/>
  <c r="PP61" i="26"/>
  <c r="IG61" i="26"/>
  <c r="IS61" i="26"/>
  <c r="JE61" i="26"/>
  <c r="JQ61" i="26"/>
  <c r="KC61" i="26"/>
  <c r="KO61" i="26"/>
  <c r="LA61" i="26"/>
  <c r="LM61" i="26"/>
  <c r="LY61" i="26"/>
  <c r="MK61" i="26"/>
  <c r="MW61" i="26"/>
  <c r="NI61" i="26"/>
  <c r="NU61" i="26"/>
  <c r="OG61" i="26"/>
  <c r="OS61" i="26"/>
  <c r="PE61" i="26"/>
  <c r="PQ61" i="26"/>
  <c r="IH61" i="26"/>
  <c r="IT61" i="26"/>
  <c r="JF61" i="26"/>
  <c r="JR61" i="26"/>
  <c r="KD61" i="26"/>
  <c r="KP61" i="26"/>
  <c r="LB61" i="26"/>
  <c r="LN61" i="26"/>
  <c r="LZ61" i="26"/>
  <c r="ML61" i="26"/>
  <c r="MX61" i="26"/>
  <c r="NJ61" i="26"/>
  <c r="NV61" i="26"/>
  <c r="OH61" i="26"/>
  <c r="OT61" i="26"/>
  <c r="PF61" i="26"/>
  <c r="PR61" i="26"/>
  <c r="II61" i="26"/>
  <c r="IU61" i="26"/>
  <c r="JG61" i="26"/>
  <c r="JS61" i="26"/>
  <c r="KE61" i="26"/>
  <c r="KQ61" i="26"/>
  <c r="LC61" i="26"/>
  <c r="LO61" i="26"/>
  <c r="MA61" i="26"/>
  <c r="MM61" i="26"/>
  <c r="MY61" i="26"/>
  <c r="NK61" i="26"/>
  <c r="NW61" i="26"/>
  <c r="OI61" i="26"/>
  <c r="OU61" i="26"/>
  <c r="PG61" i="26"/>
  <c r="PS61" i="26"/>
  <c r="IJ61" i="26"/>
  <c r="IV61" i="26"/>
  <c r="JH61" i="26"/>
  <c r="JT61" i="26"/>
  <c r="KF61" i="26"/>
  <c r="KR61" i="26"/>
  <c r="LD61" i="26"/>
  <c r="LP61" i="26"/>
  <c r="MB61" i="26"/>
  <c r="MN61" i="26"/>
  <c r="MZ61" i="26"/>
  <c r="NL61" i="26"/>
  <c r="NX61" i="26"/>
  <c r="OJ61" i="26"/>
  <c r="OV61" i="26"/>
  <c r="PH61" i="26"/>
  <c r="PT61" i="26"/>
  <c r="IK61" i="26"/>
  <c r="IW61" i="26"/>
  <c r="JI61" i="26"/>
  <c r="JU61" i="26"/>
  <c r="KG61" i="26"/>
  <c r="KS61" i="26"/>
  <c r="LE61" i="26"/>
  <c r="LQ61" i="26"/>
  <c r="MC61" i="26"/>
  <c r="MO61" i="26"/>
  <c r="NA61" i="26"/>
  <c r="NM61" i="26"/>
  <c r="NY61" i="26"/>
  <c r="OK61" i="26"/>
  <c r="OW61" i="26"/>
  <c r="PI61" i="26"/>
  <c r="IL61" i="26"/>
  <c r="IX61" i="26"/>
  <c r="JJ61" i="26"/>
  <c r="JV61" i="26"/>
  <c r="KH61" i="26"/>
  <c r="KT61" i="26"/>
  <c r="LF61" i="26"/>
  <c r="LR61" i="26"/>
  <c r="MD61" i="26"/>
  <c r="MP61" i="26"/>
  <c r="NB61" i="26"/>
  <c r="NN61" i="26"/>
  <c r="NZ61" i="26"/>
  <c r="OL61" i="26"/>
  <c r="OX61" i="26"/>
  <c r="PJ61" i="26"/>
  <c r="IM61" i="26"/>
  <c r="IY61" i="26"/>
  <c r="JK61" i="26"/>
  <c r="JW61" i="26"/>
  <c r="KI61" i="26"/>
  <c r="KU61" i="26"/>
  <c r="LG61" i="26"/>
  <c r="LS61" i="26"/>
  <c r="ME61" i="26"/>
  <c r="MQ61" i="26"/>
  <c r="NC61" i="26"/>
  <c r="NO61" i="26"/>
  <c r="OA61" i="26"/>
  <c r="OM61" i="26"/>
  <c r="OY61" i="26"/>
  <c r="PK61" i="26"/>
  <c r="IP61" i="26"/>
  <c r="LJ61" i="26"/>
  <c r="OD61" i="26"/>
  <c r="IZ61" i="26"/>
  <c r="LT61" i="26"/>
  <c r="ON61" i="26"/>
  <c r="JB61" i="26"/>
  <c r="LV61" i="26"/>
  <c r="OP61" i="26"/>
  <c r="JL61" i="26"/>
  <c r="MF61" i="26"/>
  <c r="OZ61" i="26"/>
  <c r="JN61" i="26"/>
  <c r="MH61" i="26"/>
  <c r="PB61" i="26"/>
  <c r="JX61" i="26"/>
  <c r="MR61" i="26"/>
  <c r="PL61" i="26"/>
  <c r="JZ61" i="26"/>
  <c r="MT61" i="26"/>
  <c r="PN61" i="26"/>
  <c r="KJ61" i="26"/>
  <c r="ND61" i="26"/>
  <c r="KL61" i="26"/>
  <c r="NF61" i="26"/>
  <c r="KV61" i="26"/>
  <c r="NP61" i="26"/>
  <c r="NR61" i="26"/>
  <c r="OB61" i="26"/>
  <c r="ID61" i="26"/>
  <c r="IN61" i="26"/>
  <c r="KX61" i="26"/>
  <c r="LH61" i="26"/>
  <c r="IC83" i="26"/>
  <c r="IO83" i="26"/>
  <c r="JA83" i="26"/>
  <c r="ID83" i="26"/>
  <c r="IP83" i="26"/>
  <c r="JB83" i="26"/>
  <c r="JN83" i="26"/>
  <c r="IH83" i="26"/>
  <c r="IT83" i="26"/>
  <c r="JF83" i="26"/>
  <c r="IF83" i="26"/>
  <c r="IV83" i="26"/>
  <c r="JK83" i="26"/>
  <c r="JX83" i="26"/>
  <c r="KJ83" i="26"/>
  <c r="KV83" i="26"/>
  <c r="LH83" i="26"/>
  <c r="LT83" i="26"/>
  <c r="MF83" i="26"/>
  <c r="MR83" i="26"/>
  <c r="ND83" i="26"/>
  <c r="NP83" i="26"/>
  <c r="OB83" i="26"/>
  <c r="ON83" i="26"/>
  <c r="OZ83" i="26"/>
  <c r="PL83" i="26"/>
  <c r="IG83" i="26"/>
  <c r="IW83" i="26"/>
  <c r="JL83" i="26"/>
  <c r="JY83" i="26"/>
  <c r="KK83" i="26"/>
  <c r="KW83" i="26"/>
  <c r="LI83" i="26"/>
  <c r="LU83" i="26"/>
  <c r="MG83" i="26"/>
  <c r="MS83" i="26"/>
  <c r="NE83" i="26"/>
  <c r="NQ83" i="26"/>
  <c r="OC83" i="26"/>
  <c r="OO83" i="26"/>
  <c r="PA83" i="26"/>
  <c r="PM83" i="26"/>
  <c r="II83" i="26"/>
  <c r="IX83" i="26"/>
  <c r="JM83" i="26"/>
  <c r="JZ83" i="26"/>
  <c r="KL83" i="26"/>
  <c r="KX83" i="26"/>
  <c r="LJ83" i="26"/>
  <c r="LV83" i="26"/>
  <c r="MH83" i="26"/>
  <c r="MT83" i="26"/>
  <c r="NF83" i="26"/>
  <c r="NR83" i="26"/>
  <c r="OD83" i="26"/>
  <c r="OP83" i="26"/>
  <c r="PB83" i="26"/>
  <c r="PN83" i="26"/>
  <c r="IJ83" i="26"/>
  <c r="IY83" i="26"/>
  <c r="JO83" i="26"/>
  <c r="KA83" i="26"/>
  <c r="KM83" i="26"/>
  <c r="KY83" i="26"/>
  <c r="LK83" i="26"/>
  <c r="LW83" i="26"/>
  <c r="MI83" i="26"/>
  <c r="MU83" i="26"/>
  <c r="NG83" i="26"/>
  <c r="NS83" i="26"/>
  <c r="OE83" i="26"/>
  <c r="OQ83" i="26"/>
  <c r="PC83" i="26"/>
  <c r="PO83" i="26"/>
  <c r="IK83" i="26"/>
  <c r="IZ83" i="26"/>
  <c r="JP83" i="26"/>
  <c r="KB83" i="26"/>
  <c r="KN83" i="26"/>
  <c r="KZ83" i="26"/>
  <c r="LL83" i="26"/>
  <c r="LX83" i="26"/>
  <c r="MJ83" i="26"/>
  <c r="MV83" i="26"/>
  <c r="NH83" i="26"/>
  <c r="NT83" i="26"/>
  <c r="OF83" i="26"/>
  <c r="OR83" i="26"/>
  <c r="PD83" i="26"/>
  <c r="PP83" i="26"/>
  <c r="IL83" i="26"/>
  <c r="JC83" i="26"/>
  <c r="JQ83" i="26"/>
  <c r="KC83" i="26"/>
  <c r="KO83" i="26"/>
  <c r="LA83" i="26"/>
  <c r="LM83" i="26"/>
  <c r="LY83" i="26"/>
  <c r="MK83" i="26"/>
  <c r="MW83" i="26"/>
  <c r="NI83" i="26"/>
  <c r="NU83" i="26"/>
  <c r="OG83" i="26"/>
  <c r="OS83" i="26"/>
  <c r="PE83" i="26"/>
  <c r="PQ83" i="26"/>
  <c r="IM83" i="26"/>
  <c r="JD83" i="26"/>
  <c r="JR83" i="26"/>
  <c r="KD83" i="26"/>
  <c r="KP83" i="26"/>
  <c r="LB83" i="26"/>
  <c r="LN83" i="26"/>
  <c r="LZ83" i="26"/>
  <c r="ML83" i="26"/>
  <c r="MX83" i="26"/>
  <c r="NJ83" i="26"/>
  <c r="NV83" i="26"/>
  <c r="OH83" i="26"/>
  <c r="OT83" i="26"/>
  <c r="PF83" i="26"/>
  <c r="PR83" i="26"/>
  <c r="IN83" i="26"/>
  <c r="JE83" i="26"/>
  <c r="JS83" i="26"/>
  <c r="KE83" i="26"/>
  <c r="KQ83" i="26"/>
  <c r="LC83" i="26"/>
  <c r="LO83" i="26"/>
  <c r="MA83" i="26"/>
  <c r="MM83" i="26"/>
  <c r="MY83" i="26"/>
  <c r="NK83" i="26"/>
  <c r="NW83" i="26"/>
  <c r="OI83" i="26"/>
  <c r="OU83" i="26"/>
  <c r="PG83" i="26"/>
  <c r="PS83" i="26"/>
  <c r="IQ83" i="26"/>
  <c r="JG83" i="26"/>
  <c r="JT83" i="26"/>
  <c r="KF83" i="26"/>
  <c r="KR83" i="26"/>
  <c r="LD83" i="26"/>
  <c r="LP83" i="26"/>
  <c r="MB83" i="26"/>
  <c r="MN83" i="26"/>
  <c r="MZ83" i="26"/>
  <c r="NL83" i="26"/>
  <c r="NX83" i="26"/>
  <c r="OJ83" i="26"/>
  <c r="OV83" i="26"/>
  <c r="PH83" i="26"/>
  <c r="PT83" i="26"/>
  <c r="IS83" i="26"/>
  <c r="JI83" i="26"/>
  <c r="JV83" i="26"/>
  <c r="KH83" i="26"/>
  <c r="KT83" i="26"/>
  <c r="LF83" i="26"/>
  <c r="LR83" i="26"/>
  <c r="MD83" i="26"/>
  <c r="MP83" i="26"/>
  <c r="NB83" i="26"/>
  <c r="NN83" i="26"/>
  <c r="NZ83" i="26"/>
  <c r="OL83" i="26"/>
  <c r="OX83" i="26"/>
  <c r="PJ83" i="26"/>
  <c r="JU83" i="26"/>
  <c r="MO83" i="26"/>
  <c r="PI83" i="26"/>
  <c r="JW83" i="26"/>
  <c r="MQ83" i="26"/>
  <c r="PK83" i="26"/>
  <c r="KG83" i="26"/>
  <c r="NA83" i="26"/>
  <c r="KI83" i="26"/>
  <c r="NC83" i="26"/>
  <c r="KS83" i="26"/>
  <c r="NM83" i="26"/>
  <c r="KU83" i="26"/>
  <c r="NO83" i="26"/>
  <c r="LE83" i="26"/>
  <c r="NY83" i="26"/>
  <c r="IE83" i="26"/>
  <c r="LG83" i="26"/>
  <c r="OA83" i="26"/>
  <c r="IR83" i="26"/>
  <c r="LQ83" i="26"/>
  <c r="OK83" i="26"/>
  <c r="JH83" i="26"/>
  <c r="MC83" i="26"/>
  <c r="OW83" i="26"/>
  <c r="LS83" i="26"/>
  <c r="ME83" i="26"/>
  <c r="OM83" i="26"/>
  <c r="OY83" i="26"/>
  <c r="IU83" i="26"/>
  <c r="JJ83" i="26"/>
  <c r="IK6" i="26"/>
  <c r="IW6" i="26"/>
  <c r="JI6" i="26"/>
  <c r="JU6" i="26"/>
  <c r="KG6" i="26"/>
  <c r="KS6" i="26"/>
  <c r="LE6" i="26"/>
  <c r="LQ6" i="26"/>
  <c r="MC6" i="26"/>
  <c r="MO6" i="26"/>
  <c r="NA6" i="26"/>
  <c r="NM6" i="26"/>
  <c r="NY6" i="26"/>
  <c r="OK6" i="26"/>
  <c r="OW6" i="26"/>
  <c r="PI6" i="26"/>
  <c r="IL6" i="26"/>
  <c r="IX6" i="26"/>
  <c r="JJ6" i="26"/>
  <c r="JV6" i="26"/>
  <c r="KH6" i="26"/>
  <c r="KT6" i="26"/>
  <c r="LF6" i="26"/>
  <c r="LR6" i="26"/>
  <c r="MD6" i="26"/>
  <c r="MP6" i="26"/>
  <c r="NB6" i="26"/>
  <c r="NN6" i="26"/>
  <c r="NZ6" i="26"/>
  <c r="OL6" i="26"/>
  <c r="OX6" i="26"/>
  <c r="PJ6" i="26"/>
  <c r="II6" i="26"/>
  <c r="IU6" i="26"/>
  <c r="JG6" i="26"/>
  <c r="JS6" i="26"/>
  <c r="KE6" i="26"/>
  <c r="IJ6" i="26"/>
  <c r="IV6" i="26"/>
  <c r="JH6" i="26"/>
  <c r="JT6" i="26"/>
  <c r="KF6" i="26"/>
  <c r="KR6" i="26"/>
  <c r="LD6" i="26"/>
  <c r="LP6" i="26"/>
  <c r="MB6" i="26"/>
  <c r="MN6" i="26"/>
  <c r="MZ6" i="26"/>
  <c r="NL6" i="26"/>
  <c r="NX6" i="26"/>
  <c r="OJ6" i="26"/>
  <c r="OV6" i="26"/>
  <c r="PH6" i="26"/>
  <c r="PT6" i="26"/>
  <c r="IF6" i="26"/>
  <c r="IZ6" i="26"/>
  <c r="JP6" i="26"/>
  <c r="KJ6" i="26"/>
  <c r="KY6" i="26"/>
  <c r="LN6" i="26"/>
  <c r="MF6" i="26"/>
  <c r="MU6" i="26"/>
  <c r="NJ6" i="26"/>
  <c r="OB6" i="26"/>
  <c r="OQ6" i="26"/>
  <c r="PF6" i="26"/>
  <c r="IG6" i="26"/>
  <c r="JA6" i="26"/>
  <c r="JQ6" i="26"/>
  <c r="KK6" i="26"/>
  <c r="KZ6" i="26"/>
  <c r="LO6" i="26"/>
  <c r="MG6" i="26"/>
  <c r="MV6" i="26"/>
  <c r="NK6" i="26"/>
  <c r="OC6" i="26"/>
  <c r="OR6" i="26"/>
  <c r="PG6" i="26"/>
  <c r="IH6" i="26"/>
  <c r="JB6" i="26"/>
  <c r="JR6" i="26"/>
  <c r="KL6" i="26"/>
  <c r="LA6" i="26"/>
  <c r="LS6" i="26"/>
  <c r="MH6" i="26"/>
  <c r="MW6" i="26"/>
  <c r="NO6" i="26"/>
  <c r="OD6" i="26"/>
  <c r="OS6" i="26"/>
  <c r="PK6" i="26"/>
  <c r="IM6" i="26"/>
  <c r="JC6" i="26"/>
  <c r="JW6" i="26"/>
  <c r="KM6" i="26"/>
  <c r="LB6" i="26"/>
  <c r="LT6" i="26"/>
  <c r="MI6" i="26"/>
  <c r="MX6" i="26"/>
  <c r="NP6" i="26"/>
  <c r="OE6" i="26"/>
  <c r="OT6" i="26"/>
  <c r="PL6" i="26"/>
  <c r="IN6" i="26"/>
  <c r="JD6" i="26"/>
  <c r="JX6" i="26"/>
  <c r="KN6" i="26"/>
  <c r="LC6" i="26"/>
  <c r="LU6" i="26"/>
  <c r="MJ6" i="26"/>
  <c r="MY6" i="26"/>
  <c r="NQ6" i="26"/>
  <c r="OF6" i="26"/>
  <c r="OU6" i="26"/>
  <c r="PM6" i="26"/>
  <c r="IO6" i="26"/>
  <c r="JE6" i="26"/>
  <c r="JY6" i="26"/>
  <c r="KO6" i="26"/>
  <c r="LG6" i="26"/>
  <c r="LV6" i="26"/>
  <c r="MK6" i="26"/>
  <c r="NC6" i="26"/>
  <c r="NR6" i="26"/>
  <c r="OG6" i="26"/>
  <c r="OY6" i="26"/>
  <c r="PN6" i="26"/>
  <c r="IP6" i="26"/>
  <c r="JF6" i="26"/>
  <c r="JZ6" i="26"/>
  <c r="KP6" i="26"/>
  <c r="LH6" i="26"/>
  <c r="LW6" i="26"/>
  <c r="ML6" i="26"/>
  <c r="ND6" i="26"/>
  <c r="NS6" i="26"/>
  <c r="OH6" i="26"/>
  <c r="OZ6" i="26"/>
  <c r="PO6" i="26"/>
  <c r="IQ6" i="26"/>
  <c r="JK6" i="26"/>
  <c r="KA6" i="26"/>
  <c r="KQ6" i="26"/>
  <c r="LI6" i="26"/>
  <c r="LX6" i="26"/>
  <c r="MM6" i="26"/>
  <c r="NE6" i="26"/>
  <c r="NT6" i="26"/>
  <c r="OI6" i="26"/>
  <c r="PA6" i="26"/>
  <c r="PP6" i="26"/>
  <c r="IR6" i="26"/>
  <c r="JL6" i="26"/>
  <c r="KB6" i="26"/>
  <c r="KU6" i="26"/>
  <c r="LJ6" i="26"/>
  <c r="LY6" i="26"/>
  <c r="MQ6" i="26"/>
  <c r="NF6" i="26"/>
  <c r="NU6" i="26"/>
  <c r="OM6" i="26"/>
  <c r="PB6" i="26"/>
  <c r="PQ6" i="26"/>
  <c r="IC6" i="26"/>
  <c r="IS6" i="26"/>
  <c r="JM6" i="26"/>
  <c r="KC6" i="26"/>
  <c r="KV6" i="26"/>
  <c r="LK6" i="26"/>
  <c r="LZ6" i="26"/>
  <c r="MR6" i="26"/>
  <c r="NG6" i="26"/>
  <c r="NV6" i="26"/>
  <c r="ON6" i="26"/>
  <c r="PC6" i="26"/>
  <c r="PR6" i="26"/>
  <c r="ID6" i="26"/>
  <c r="IT6" i="26"/>
  <c r="JN6" i="26"/>
  <c r="KD6" i="26"/>
  <c r="KW6" i="26"/>
  <c r="LL6" i="26"/>
  <c r="MA6" i="26"/>
  <c r="MS6" i="26"/>
  <c r="NH6" i="26"/>
  <c r="NW6" i="26"/>
  <c r="OO6" i="26"/>
  <c r="PD6" i="26"/>
  <c r="PS6" i="26"/>
  <c r="KX6" i="26"/>
  <c r="LM6" i="26"/>
  <c r="ME6" i="26"/>
  <c r="MT6" i="26"/>
  <c r="NI6" i="26"/>
  <c r="OA6" i="26"/>
  <c r="OP6" i="26"/>
  <c r="PE6" i="26"/>
  <c r="IE6" i="26"/>
  <c r="IY6" i="26"/>
  <c r="JO6" i="26"/>
  <c r="KI6" i="26"/>
  <c r="IK68" i="26"/>
  <c r="IW68" i="26"/>
  <c r="JI68" i="26"/>
  <c r="JU68" i="26"/>
  <c r="KG68" i="26"/>
  <c r="KS68" i="26"/>
  <c r="LE68" i="26"/>
  <c r="LQ68" i="26"/>
  <c r="MC68" i="26"/>
  <c r="MO68" i="26"/>
  <c r="NA68" i="26"/>
  <c r="NM68" i="26"/>
  <c r="NY68" i="26"/>
  <c r="OK68" i="26"/>
  <c r="OW68" i="26"/>
  <c r="PI68" i="26"/>
  <c r="IL68" i="26"/>
  <c r="IX68" i="26"/>
  <c r="JJ68" i="26"/>
  <c r="JV68" i="26"/>
  <c r="KH68" i="26"/>
  <c r="KT68" i="26"/>
  <c r="LF68" i="26"/>
  <c r="LR68" i="26"/>
  <c r="MD68" i="26"/>
  <c r="MP68" i="26"/>
  <c r="NB68" i="26"/>
  <c r="NN68" i="26"/>
  <c r="NZ68" i="26"/>
  <c r="OL68" i="26"/>
  <c r="OX68" i="26"/>
  <c r="PJ68" i="26"/>
  <c r="IM68" i="26"/>
  <c r="IY68" i="26"/>
  <c r="JK68" i="26"/>
  <c r="JW68" i="26"/>
  <c r="KI68" i="26"/>
  <c r="KU68" i="26"/>
  <c r="LG68" i="26"/>
  <c r="LS68" i="26"/>
  <c r="ME68" i="26"/>
  <c r="MQ68" i="26"/>
  <c r="NC68" i="26"/>
  <c r="NO68" i="26"/>
  <c r="OA68" i="26"/>
  <c r="OM68" i="26"/>
  <c r="OY68" i="26"/>
  <c r="PK68" i="26"/>
  <c r="IN68" i="26"/>
  <c r="IZ68" i="26"/>
  <c r="JL68" i="26"/>
  <c r="JX68" i="26"/>
  <c r="KJ68" i="26"/>
  <c r="KV68" i="26"/>
  <c r="LH68" i="26"/>
  <c r="LT68" i="26"/>
  <c r="MF68" i="26"/>
  <c r="MR68" i="26"/>
  <c r="ND68" i="26"/>
  <c r="NP68" i="26"/>
  <c r="OB68" i="26"/>
  <c r="ON68" i="26"/>
  <c r="OZ68" i="26"/>
  <c r="PL68" i="26"/>
  <c r="IC68" i="26"/>
  <c r="IO68" i="26"/>
  <c r="JA68" i="26"/>
  <c r="JM68" i="26"/>
  <c r="JY68" i="26"/>
  <c r="KK68" i="26"/>
  <c r="KW68" i="26"/>
  <c r="LI68" i="26"/>
  <c r="LU68" i="26"/>
  <c r="MG68" i="26"/>
  <c r="MS68" i="26"/>
  <c r="NE68" i="26"/>
  <c r="NQ68" i="26"/>
  <c r="OC68" i="26"/>
  <c r="OO68" i="26"/>
  <c r="PA68" i="26"/>
  <c r="PM68" i="26"/>
  <c r="ID68" i="26"/>
  <c r="IP68" i="26"/>
  <c r="JB68" i="26"/>
  <c r="JN68" i="26"/>
  <c r="JZ68" i="26"/>
  <c r="KL68" i="26"/>
  <c r="KX68" i="26"/>
  <c r="LJ68" i="26"/>
  <c r="LV68" i="26"/>
  <c r="MH68" i="26"/>
  <c r="MT68" i="26"/>
  <c r="NF68" i="26"/>
  <c r="NR68" i="26"/>
  <c r="OD68" i="26"/>
  <c r="OP68" i="26"/>
  <c r="PB68" i="26"/>
  <c r="PN68" i="26"/>
  <c r="IE68" i="26"/>
  <c r="IQ68" i="26"/>
  <c r="JC68" i="26"/>
  <c r="JO68" i="26"/>
  <c r="KA68" i="26"/>
  <c r="KM68" i="26"/>
  <c r="KY68" i="26"/>
  <c r="LK68" i="26"/>
  <c r="LW68" i="26"/>
  <c r="MI68" i="26"/>
  <c r="MU68" i="26"/>
  <c r="NG68" i="26"/>
  <c r="NS68" i="26"/>
  <c r="OE68" i="26"/>
  <c r="OQ68" i="26"/>
  <c r="PC68" i="26"/>
  <c r="PO68" i="26"/>
  <c r="IF68" i="26"/>
  <c r="IR68" i="26"/>
  <c r="JD68" i="26"/>
  <c r="JP68" i="26"/>
  <c r="KB68" i="26"/>
  <c r="KN68" i="26"/>
  <c r="KZ68" i="26"/>
  <c r="LL68" i="26"/>
  <c r="LX68" i="26"/>
  <c r="MJ68" i="26"/>
  <c r="MV68" i="26"/>
  <c r="NH68" i="26"/>
  <c r="NT68" i="26"/>
  <c r="OF68" i="26"/>
  <c r="OR68" i="26"/>
  <c r="PD68" i="26"/>
  <c r="PP68" i="26"/>
  <c r="IG68" i="26"/>
  <c r="IS68" i="26"/>
  <c r="JE68" i="26"/>
  <c r="JQ68" i="26"/>
  <c r="KC68" i="26"/>
  <c r="KO68" i="26"/>
  <c r="LA68" i="26"/>
  <c r="LM68" i="26"/>
  <c r="LY68" i="26"/>
  <c r="MK68" i="26"/>
  <c r="MW68" i="26"/>
  <c r="NI68" i="26"/>
  <c r="NU68" i="26"/>
  <c r="OG68" i="26"/>
  <c r="OS68" i="26"/>
  <c r="PE68" i="26"/>
  <c r="PQ68" i="26"/>
  <c r="IH68" i="26"/>
  <c r="IT68" i="26"/>
  <c r="JF68" i="26"/>
  <c r="JR68" i="26"/>
  <c r="KD68" i="26"/>
  <c r="KP68" i="26"/>
  <c r="LB68" i="26"/>
  <c r="LN68" i="26"/>
  <c r="LZ68" i="26"/>
  <c r="ML68" i="26"/>
  <c r="MX68" i="26"/>
  <c r="NJ68" i="26"/>
  <c r="NV68" i="26"/>
  <c r="OH68" i="26"/>
  <c r="OT68" i="26"/>
  <c r="PF68" i="26"/>
  <c r="PR68" i="26"/>
  <c r="JS68" i="26"/>
  <c r="MM68" i="26"/>
  <c r="PG68" i="26"/>
  <c r="JT68" i="26"/>
  <c r="MN68" i="26"/>
  <c r="PH68" i="26"/>
  <c r="KE68" i="26"/>
  <c r="MY68" i="26"/>
  <c r="PS68" i="26"/>
  <c r="KF68" i="26"/>
  <c r="MZ68" i="26"/>
  <c r="PT68" i="26"/>
  <c r="KQ68" i="26"/>
  <c r="NK68" i="26"/>
  <c r="KR68" i="26"/>
  <c r="NL68" i="26"/>
  <c r="II68" i="26"/>
  <c r="LC68" i="26"/>
  <c r="NW68" i="26"/>
  <c r="IJ68" i="26"/>
  <c r="LD68" i="26"/>
  <c r="NX68" i="26"/>
  <c r="IU68" i="26"/>
  <c r="LO68" i="26"/>
  <c r="OI68" i="26"/>
  <c r="IV68" i="26"/>
  <c r="LP68" i="26"/>
  <c r="OJ68" i="26"/>
  <c r="JG68" i="26"/>
  <c r="JH68" i="26"/>
  <c r="MA68" i="26"/>
  <c r="MB68" i="26"/>
  <c r="OU68" i="26"/>
  <c r="OV68" i="26"/>
  <c r="IJ98" i="26"/>
  <c r="IV98" i="26"/>
  <c r="JH98" i="26"/>
  <c r="JT98" i="26"/>
  <c r="KF98" i="26"/>
  <c r="KR98" i="26"/>
  <c r="LD98" i="26"/>
  <c r="LP98" i="26"/>
  <c r="IN98" i="26"/>
  <c r="IZ98" i="26"/>
  <c r="JL98" i="26"/>
  <c r="JX98" i="26"/>
  <c r="KJ98" i="26"/>
  <c r="KV98" i="26"/>
  <c r="LH98" i="26"/>
  <c r="LT98" i="26"/>
  <c r="MF98" i="26"/>
  <c r="MR98" i="26"/>
  <c r="ND98" i="26"/>
  <c r="NP98" i="26"/>
  <c r="OB98" i="26"/>
  <c r="ON98" i="26"/>
  <c r="OZ98" i="26"/>
  <c r="PL98" i="26"/>
  <c r="ID98" i="26"/>
  <c r="IP98" i="26"/>
  <c r="JB98" i="26"/>
  <c r="JN98" i="26"/>
  <c r="JZ98" i="26"/>
  <c r="KL98" i="26"/>
  <c r="KX98" i="26"/>
  <c r="LJ98" i="26"/>
  <c r="LV98" i="26"/>
  <c r="IG98" i="26"/>
  <c r="IS98" i="26"/>
  <c r="JE98" i="26"/>
  <c r="JQ98" i="26"/>
  <c r="KC98" i="26"/>
  <c r="KO98" i="26"/>
  <c r="LA98" i="26"/>
  <c r="LM98" i="26"/>
  <c r="LY98" i="26"/>
  <c r="MK98" i="26"/>
  <c r="MW98" i="26"/>
  <c r="NI98" i="26"/>
  <c r="NU98" i="26"/>
  <c r="OG98" i="26"/>
  <c r="OS98" i="26"/>
  <c r="PE98" i="26"/>
  <c r="PQ98" i="26"/>
  <c r="IT98" i="26"/>
  <c r="JK98" i="26"/>
  <c r="KD98" i="26"/>
  <c r="KU98" i="26"/>
  <c r="LN98" i="26"/>
  <c r="MD98" i="26"/>
  <c r="MS98" i="26"/>
  <c r="NG98" i="26"/>
  <c r="NV98" i="26"/>
  <c r="OJ98" i="26"/>
  <c r="OX98" i="26"/>
  <c r="PM98" i="26"/>
  <c r="IC98" i="26"/>
  <c r="IU98" i="26"/>
  <c r="JM98" i="26"/>
  <c r="KE98" i="26"/>
  <c r="KW98" i="26"/>
  <c r="LO98" i="26"/>
  <c r="ME98" i="26"/>
  <c r="MT98" i="26"/>
  <c r="NH98" i="26"/>
  <c r="NW98" i="26"/>
  <c r="OK98" i="26"/>
  <c r="OY98" i="26"/>
  <c r="PN98" i="26"/>
  <c r="IE98" i="26"/>
  <c r="IW98" i="26"/>
  <c r="JO98" i="26"/>
  <c r="KG98" i="26"/>
  <c r="KY98" i="26"/>
  <c r="LQ98" i="26"/>
  <c r="MG98" i="26"/>
  <c r="MU98" i="26"/>
  <c r="NJ98" i="26"/>
  <c r="NX98" i="26"/>
  <c r="OL98" i="26"/>
  <c r="PA98" i="26"/>
  <c r="PO98" i="26"/>
  <c r="IF98" i="26"/>
  <c r="IX98" i="26"/>
  <c r="JP98" i="26"/>
  <c r="KH98" i="26"/>
  <c r="KZ98" i="26"/>
  <c r="LR98" i="26"/>
  <c r="MH98" i="26"/>
  <c r="MV98" i="26"/>
  <c r="NK98" i="26"/>
  <c r="NY98" i="26"/>
  <c r="OM98" i="26"/>
  <c r="PB98" i="26"/>
  <c r="PP98" i="26"/>
  <c r="IH98" i="26"/>
  <c r="IY98" i="26"/>
  <c r="JR98" i="26"/>
  <c r="KI98" i="26"/>
  <c r="LB98" i="26"/>
  <c r="LS98" i="26"/>
  <c r="MI98" i="26"/>
  <c r="MX98" i="26"/>
  <c r="NL98" i="26"/>
  <c r="NZ98" i="26"/>
  <c r="OO98" i="26"/>
  <c r="PC98" i="26"/>
  <c r="PR98" i="26"/>
  <c r="II98" i="26"/>
  <c r="JA98" i="26"/>
  <c r="JS98" i="26"/>
  <c r="KK98" i="26"/>
  <c r="LC98" i="26"/>
  <c r="LU98" i="26"/>
  <c r="MJ98" i="26"/>
  <c r="MY98" i="26"/>
  <c r="NM98" i="26"/>
  <c r="OA98" i="26"/>
  <c r="OP98" i="26"/>
  <c r="PD98" i="26"/>
  <c r="PS98" i="26"/>
  <c r="IK98" i="26"/>
  <c r="JC98" i="26"/>
  <c r="JU98" i="26"/>
  <c r="KM98" i="26"/>
  <c r="LE98" i="26"/>
  <c r="LW98" i="26"/>
  <c r="ML98" i="26"/>
  <c r="MZ98" i="26"/>
  <c r="NN98" i="26"/>
  <c r="OC98" i="26"/>
  <c r="OQ98" i="26"/>
  <c r="PF98" i="26"/>
  <c r="PT98" i="26"/>
  <c r="IL98" i="26"/>
  <c r="JD98" i="26"/>
  <c r="JV98" i="26"/>
  <c r="KN98" i="26"/>
  <c r="LF98" i="26"/>
  <c r="LX98" i="26"/>
  <c r="MM98" i="26"/>
  <c r="NA98" i="26"/>
  <c r="NO98" i="26"/>
  <c r="OD98" i="26"/>
  <c r="OR98" i="26"/>
  <c r="PG98" i="26"/>
  <c r="IM98" i="26"/>
  <c r="JF98" i="26"/>
  <c r="JW98" i="26"/>
  <c r="KP98" i="26"/>
  <c r="LG98" i="26"/>
  <c r="LZ98" i="26"/>
  <c r="MN98" i="26"/>
  <c r="NB98" i="26"/>
  <c r="NQ98" i="26"/>
  <c r="OE98" i="26"/>
  <c r="OT98" i="26"/>
  <c r="PH98" i="26"/>
  <c r="IO98" i="26"/>
  <c r="JG98" i="26"/>
  <c r="JY98" i="26"/>
  <c r="KQ98" i="26"/>
  <c r="LI98" i="26"/>
  <c r="MA98" i="26"/>
  <c r="MO98" i="26"/>
  <c r="NC98" i="26"/>
  <c r="NR98" i="26"/>
  <c r="OF98" i="26"/>
  <c r="OU98" i="26"/>
  <c r="PI98" i="26"/>
  <c r="LK98" i="26"/>
  <c r="OV98" i="26"/>
  <c r="LL98" i="26"/>
  <c r="OW98" i="26"/>
  <c r="MB98" i="26"/>
  <c r="PJ98" i="26"/>
  <c r="MC98" i="26"/>
  <c r="PK98" i="26"/>
  <c r="IQ98" i="26"/>
  <c r="MP98" i="26"/>
  <c r="IR98" i="26"/>
  <c r="MQ98" i="26"/>
  <c r="JI98" i="26"/>
  <c r="NE98" i="26"/>
  <c r="JJ98" i="26"/>
  <c r="NF98" i="26"/>
  <c r="KA98" i="26"/>
  <c r="NS98" i="26"/>
  <c r="KB98" i="26"/>
  <c r="NT98" i="26"/>
  <c r="OH98" i="26"/>
  <c r="OI98" i="26"/>
  <c r="KS98" i="26"/>
  <c r="KT98" i="26"/>
  <c r="IN32" i="26"/>
  <c r="IZ32" i="26"/>
  <c r="JL32" i="26"/>
  <c r="JX32" i="26"/>
  <c r="KJ32" i="26"/>
  <c r="KV32" i="26"/>
  <c r="LH32" i="26"/>
  <c r="LT32" i="26"/>
  <c r="IC32" i="26"/>
  <c r="IO32" i="26"/>
  <c r="JA32" i="26"/>
  <c r="JM32" i="26"/>
  <c r="IE32" i="26"/>
  <c r="IQ32" i="26"/>
  <c r="JC32" i="26"/>
  <c r="IF32" i="26"/>
  <c r="IR32" i="26"/>
  <c r="JD32" i="26"/>
  <c r="IG32" i="26"/>
  <c r="IS32" i="26"/>
  <c r="JE32" i="26"/>
  <c r="IH32" i="26"/>
  <c r="IT32" i="26"/>
  <c r="JF32" i="26"/>
  <c r="II32" i="26"/>
  <c r="IU32" i="26"/>
  <c r="JG32" i="26"/>
  <c r="JS32" i="26"/>
  <c r="KE32" i="26"/>
  <c r="KQ32" i="26"/>
  <c r="LC32" i="26"/>
  <c r="LO32" i="26"/>
  <c r="IJ32" i="26"/>
  <c r="IV32" i="26"/>
  <c r="IK32" i="26"/>
  <c r="IW32" i="26"/>
  <c r="IL32" i="26"/>
  <c r="IX32" i="26"/>
  <c r="JI32" i="26"/>
  <c r="JY32" i="26"/>
  <c r="KM32" i="26"/>
  <c r="LA32" i="26"/>
  <c r="LP32" i="26"/>
  <c r="MC32" i="26"/>
  <c r="MO32" i="26"/>
  <c r="NA32" i="26"/>
  <c r="NM32" i="26"/>
  <c r="NY32" i="26"/>
  <c r="OK32" i="26"/>
  <c r="OW32" i="26"/>
  <c r="PI32" i="26"/>
  <c r="JJ32" i="26"/>
  <c r="JZ32" i="26"/>
  <c r="KN32" i="26"/>
  <c r="LB32" i="26"/>
  <c r="LQ32" i="26"/>
  <c r="MD32" i="26"/>
  <c r="MP32" i="26"/>
  <c r="NB32" i="26"/>
  <c r="NN32" i="26"/>
  <c r="NZ32" i="26"/>
  <c r="OL32" i="26"/>
  <c r="OX32" i="26"/>
  <c r="PJ32" i="26"/>
  <c r="JK32" i="26"/>
  <c r="KA32" i="26"/>
  <c r="KO32" i="26"/>
  <c r="LD32" i="26"/>
  <c r="LR32" i="26"/>
  <c r="ME32" i="26"/>
  <c r="MQ32" i="26"/>
  <c r="NC32" i="26"/>
  <c r="NO32" i="26"/>
  <c r="OA32" i="26"/>
  <c r="OM32" i="26"/>
  <c r="OY32" i="26"/>
  <c r="PK32" i="26"/>
  <c r="JN32" i="26"/>
  <c r="KB32" i="26"/>
  <c r="KP32" i="26"/>
  <c r="LE32" i="26"/>
  <c r="LS32" i="26"/>
  <c r="MF32" i="26"/>
  <c r="MR32" i="26"/>
  <c r="ND32" i="26"/>
  <c r="NP32" i="26"/>
  <c r="OB32" i="26"/>
  <c r="ON32" i="26"/>
  <c r="OZ32" i="26"/>
  <c r="PL32" i="26"/>
  <c r="JO32" i="26"/>
  <c r="KC32" i="26"/>
  <c r="KR32" i="26"/>
  <c r="LF32" i="26"/>
  <c r="LU32" i="26"/>
  <c r="MG32" i="26"/>
  <c r="MS32" i="26"/>
  <c r="NE32" i="26"/>
  <c r="NQ32" i="26"/>
  <c r="OC32" i="26"/>
  <c r="OO32" i="26"/>
  <c r="PA32" i="26"/>
  <c r="PM32" i="26"/>
  <c r="JP32" i="26"/>
  <c r="KD32" i="26"/>
  <c r="KS32" i="26"/>
  <c r="LG32" i="26"/>
  <c r="LV32" i="26"/>
  <c r="MH32" i="26"/>
  <c r="MT32" i="26"/>
  <c r="NF32" i="26"/>
  <c r="NR32" i="26"/>
  <c r="OD32" i="26"/>
  <c r="OP32" i="26"/>
  <c r="PB32" i="26"/>
  <c r="PN32" i="26"/>
  <c r="ID32" i="26"/>
  <c r="JQ32" i="26"/>
  <c r="KF32" i="26"/>
  <c r="KT32" i="26"/>
  <c r="LI32" i="26"/>
  <c r="LW32" i="26"/>
  <c r="MI32" i="26"/>
  <c r="MU32" i="26"/>
  <c r="NG32" i="26"/>
  <c r="NS32" i="26"/>
  <c r="OE32" i="26"/>
  <c r="OQ32" i="26"/>
  <c r="PC32" i="26"/>
  <c r="PO32" i="26"/>
  <c r="IM32" i="26"/>
  <c r="JR32" i="26"/>
  <c r="KG32" i="26"/>
  <c r="KU32" i="26"/>
  <c r="LJ32" i="26"/>
  <c r="LX32" i="26"/>
  <c r="MJ32" i="26"/>
  <c r="MV32" i="26"/>
  <c r="NH32" i="26"/>
  <c r="NT32" i="26"/>
  <c r="OF32" i="26"/>
  <c r="OR32" i="26"/>
  <c r="PD32" i="26"/>
  <c r="PP32" i="26"/>
  <c r="IP32" i="26"/>
  <c r="JT32" i="26"/>
  <c r="KH32" i="26"/>
  <c r="KW32" i="26"/>
  <c r="LK32" i="26"/>
  <c r="LY32" i="26"/>
  <c r="MK32" i="26"/>
  <c r="MW32" i="26"/>
  <c r="NI32" i="26"/>
  <c r="NU32" i="26"/>
  <c r="OG32" i="26"/>
  <c r="OS32" i="26"/>
  <c r="PE32" i="26"/>
  <c r="PQ32" i="26"/>
  <c r="IY32" i="26"/>
  <c r="JU32" i="26"/>
  <c r="KI32" i="26"/>
  <c r="KX32" i="26"/>
  <c r="LL32" i="26"/>
  <c r="LZ32" i="26"/>
  <c r="ML32" i="26"/>
  <c r="MX32" i="26"/>
  <c r="NJ32" i="26"/>
  <c r="NV32" i="26"/>
  <c r="OH32" i="26"/>
  <c r="OT32" i="26"/>
  <c r="PF32" i="26"/>
  <c r="PR32" i="26"/>
  <c r="MA32" i="26"/>
  <c r="OU32" i="26"/>
  <c r="MB32" i="26"/>
  <c r="OV32" i="26"/>
  <c r="JB32" i="26"/>
  <c r="MM32" i="26"/>
  <c r="PG32" i="26"/>
  <c r="JH32" i="26"/>
  <c r="MN32" i="26"/>
  <c r="PH32" i="26"/>
  <c r="JV32" i="26"/>
  <c r="MY32" i="26"/>
  <c r="PS32" i="26"/>
  <c r="JW32" i="26"/>
  <c r="MZ32" i="26"/>
  <c r="PT32" i="26"/>
  <c r="KK32" i="26"/>
  <c r="NK32" i="26"/>
  <c r="KL32" i="26"/>
  <c r="NL32" i="26"/>
  <c r="KY32" i="26"/>
  <c r="NW32" i="26"/>
  <c r="KZ32" i="26"/>
  <c r="NX32" i="26"/>
  <c r="LM32" i="26"/>
  <c r="LN32" i="26"/>
  <c r="OI32" i="26"/>
  <c r="OJ32" i="26"/>
  <c r="IF53" i="26"/>
  <c r="IR53" i="26"/>
  <c r="JD53" i="26"/>
  <c r="JP53" i="26"/>
  <c r="KB53" i="26"/>
  <c r="KN53" i="26"/>
  <c r="KZ53" i="26"/>
  <c r="LL53" i="26"/>
  <c r="LX53" i="26"/>
  <c r="MJ53" i="26"/>
  <c r="MV53" i="26"/>
  <c r="NH53" i="26"/>
  <c r="NT53" i="26"/>
  <c r="OF53" i="26"/>
  <c r="OR53" i="26"/>
  <c r="PD53" i="26"/>
  <c r="PP53" i="26"/>
  <c r="IG53" i="26"/>
  <c r="IS53" i="26"/>
  <c r="JE53" i="26"/>
  <c r="JQ53" i="26"/>
  <c r="KC53" i="26"/>
  <c r="KO53" i="26"/>
  <c r="LA53" i="26"/>
  <c r="LM53" i="26"/>
  <c r="LY53" i="26"/>
  <c r="MK53" i="26"/>
  <c r="MW53" i="26"/>
  <c r="NI53" i="26"/>
  <c r="NU53" i="26"/>
  <c r="OG53" i="26"/>
  <c r="OS53" i="26"/>
  <c r="PE53" i="26"/>
  <c r="PQ53" i="26"/>
  <c r="IH53" i="26"/>
  <c r="IT53" i="26"/>
  <c r="JF53" i="26"/>
  <c r="JR53" i="26"/>
  <c r="KD53" i="26"/>
  <c r="KP53" i="26"/>
  <c r="LB53" i="26"/>
  <c r="LN53" i="26"/>
  <c r="LZ53" i="26"/>
  <c r="ML53" i="26"/>
  <c r="MX53" i="26"/>
  <c r="NJ53" i="26"/>
  <c r="NV53" i="26"/>
  <c r="OH53" i="26"/>
  <c r="OT53" i="26"/>
  <c r="PF53" i="26"/>
  <c r="PR53" i="26"/>
  <c r="II53" i="26"/>
  <c r="IU53" i="26"/>
  <c r="JG53" i="26"/>
  <c r="JS53" i="26"/>
  <c r="KE53" i="26"/>
  <c r="KQ53" i="26"/>
  <c r="LC53" i="26"/>
  <c r="LO53" i="26"/>
  <c r="MA53" i="26"/>
  <c r="MM53" i="26"/>
  <c r="MY53" i="26"/>
  <c r="NK53" i="26"/>
  <c r="NW53" i="26"/>
  <c r="OI53" i="26"/>
  <c r="OU53" i="26"/>
  <c r="PG53" i="26"/>
  <c r="PS53" i="26"/>
  <c r="IJ53" i="26"/>
  <c r="IV53" i="26"/>
  <c r="JH53" i="26"/>
  <c r="JT53" i="26"/>
  <c r="KF53" i="26"/>
  <c r="KR53" i="26"/>
  <c r="LD53" i="26"/>
  <c r="LP53" i="26"/>
  <c r="MB53" i="26"/>
  <c r="MN53" i="26"/>
  <c r="MZ53" i="26"/>
  <c r="NL53" i="26"/>
  <c r="NX53" i="26"/>
  <c r="OJ53" i="26"/>
  <c r="OV53" i="26"/>
  <c r="PH53" i="26"/>
  <c r="PT53" i="26"/>
  <c r="IK53" i="26"/>
  <c r="IW53" i="26"/>
  <c r="JI53" i="26"/>
  <c r="JU53" i="26"/>
  <c r="KG53" i="26"/>
  <c r="KS53" i="26"/>
  <c r="LE53" i="26"/>
  <c r="LQ53" i="26"/>
  <c r="MC53" i="26"/>
  <c r="MO53" i="26"/>
  <c r="NA53" i="26"/>
  <c r="NM53" i="26"/>
  <c r="NY53" i="26"/>
  <c r="OK53" i="26"/>
  <c r="OW53" i="26"/>
  <c r="PI53" i="26"/>
  <c r="IL53" i="26"/>
  <c r="IX53" i="26"/>
  <c r="JJ53" i="26"/>
  <c r="JV53" i="26"/>
  <c r="KH53" i="26"/>
  <c r="KT53" i="26"/>
  <c r="LF53" i="26"/>
  <c r="LR53" i="26"/>
  <c r="MD53" i="26"/>
  <c r="MP53" i="26"/>
  <c r="NB53" i="26"/>
  <c r="NN53" i="26"/>
  <c r="NZ53" i="26"/>
  <c r="OL53" i="26"/>
  <c r="OX53" i="26"/>
  <c r="PJ53" i="26"/>
  <c r="IM53" i="26"/>
  <c r="IY53" i="26"/>
  <c r="JK53" i="26"/>
  <c r="JW53" i="26"/>
  <c r="KI53" i="26"/>
  <c r="KU53" i="26"/>
  <c r="LG53" i="26"/>
  <c r="LS53" i="26"/>
  <c r="ME53" i="26"/>
  <c r="MQ53" i="26"/>
  <c r="NC53" i="26"/>
  <c r="NO53" i="26"/>
  <c r="OA53" i="26"/>
  <c r="OM53" i="26"/>
  <c r="OY53" i="26"/>
  <c r="PK53" i="26"/>
  <c r="IN53" i="26"/>
  <c r="IZ53" i="26"/>
  <c r="JL53" i="26"/>
  <c r="JX53" i="26"/>
  <c r="KJ53" i="26"/>
  <c r="KV53" i="26"/>
  <c r="LH53" i="26"/>
  <c r="LT53" i="26"/>
  <c r="MF53" i="26"/>
  <c r="MR53" i="26"/>
  <c r="ND53" i="26"/>
  <c r="NP53" i="26"/>
  <c r="OB53" i="26"/>
  <c r="ON53" i="26"/>
  <c r="OZ53" i="26"/>
  <c r="PL53" i="26"/>
  <c r="IC53" i="26"/>
  <c r="IO53" i="26"/>
  <c r="JA53" i="26"/>
  <c r="JM53" i="26"/>
  <c r="JY53" i="26"/>
  <c r="KK53" i="26"/>
  <c r="KW53" i="26"/>
  <c r="LI53" i="26"/>
  <c r="LU53" i="26"/>
  <c r="MG53" i="26"/>
  <c r="MS53" i="26"/>
  <c r="NE53" i="26"/>
  <c r="NQ53" i="26"/>
  <c r="OC53" i="26"/>
  <c r="OO53" i="26"/>
  <c r="PA53" i="26"/>
  <c r="PM53" i="26"/>
  <c r="JB53" i="26"/>
  <c r="LV53" i="26"/>
  <c r="OP53" i="26"/>
  <c r="JC53" i="26"/>
  <c r="LW53" i="26"/>
  <c r="OQ53" i="26"/>
  <c r="JN53" i="26"/>
  <c r="MH53" i="26"/>
  <c r="PB53" i="26"/>
  <c r="JO53" i="26"/>
  <c r="MI53" i="26"/>
  <c r="PC53" i="26"/>
  <c r="JZ53" i="26"/>
  <c r="MT53" i="26"/>
  <c r="PN53" i="26"/>
  <c r="KA53" i="26"/>
  <c r="MU53" i="26"/>
  <c r="PO53" i="26"/>
  <c r="KL53" i="26"/>
  <c r="NF53" i="26"/>
  <c r="KM53" i="26"/>
  <c r="NG53" i="26"/>
  <c r="ID53" i="26"/>
  <c r="KX53" i="26"/>
  <c r="NR53" i="26"/>
  <c r="IE53" i="26"/>
  <c r="KY53" i="26"/>
  <c r="NS53" i="26"/>
  <c r="IP53" i="26"/>
  <c r="LJ53" i="26"/>
  <c r="OD53" i="26"/>
  <c r="IQ53" i="26"/>
  <c r="LK53" i="26"/>
  <c r="OE53" i="26"/>
  <c r="IK63" i="26"/>
  <c r="IW63" i="26"/>
  <c r="JI63" i="26"/>
  <c r="JU63" i="26"/>
  <c r="KG63" i="26"/>
  <c r="KS63" i="26"/>
  <c r="LE63" i="26"/>
  <c r="LQ63" i="26"/>
  <c r="MC63" i="26"/>
  <c r="MO63" i="26"/>
  <c r="NA63" i="26"/>
  <c r="NM63" i="26"/>
  <c r="NY63" i="26"/>
  <c r="OK63" i="26"/>
  <c r="OW63" i="26"/>
  <c r="PI63" i="26"/>
  <c r="IM63" i="26"/>
  <c r="IY63" i="26"/>
  <c r="JK63" i="26"/>
  <c r="JW63" i="26"/>
  <c r="KI63" i="26"/>
  <c r="KU63" i="26"/>
  <c r="LG63" i="26"/>
  <c r="LS63" i="26"/>
  <c r="ME63" i="26"/>
  <c r="MQ63" i="26"/>
  <c r="NC63" i="26"/>
  <c r="NO63" i="26"/>
  <c r="OA63" i="26"/>
  <c r="OM63" i="26"/>
  <c r="OY63" i="26"/>
  <c r="PK63" i="26"/>
  <c r="IN63" i="26"/>
  <c r="IZ63" i="26"/>
  <c r="JL63" i="26"/>
  <c r="JX63" i="26"/>
  <c r="KJ63" i="26"/>
  <c r="KV63" i="26"/>
  <c r="LH63" i="26"/>
  <c r="LT63" i="26"/>
  <c r="MF63" i="26"/>
  <c r="MR63" i="26"/>
  <c r="ND63" i="26"/>
  <c r="NP63" i="26"/>
  <c r="OB63" i="26"/>
  <c r="ON63" i="26"/>
  <c r="OZ63" i="26"/>
  <c r="PL63" i="26"/>
  <c r="IC63" i="26"/>
  <c r="IO63" i="26"/>
  <c r="JA63" i="26"/>
  <c r="JM63" i="26"/>
  <c r="JY63" i="26"/>
  <c r="KK63" i="26"/>
  <c r="KW63" i="26"/>
  <c r="LI63" i="26"/>
  <c r="LU63" i="26"/>
  <c r="MG63" i="26"/>
  <c r="MS63" i="26"/>
  <c r="NE63" i="26"/>
  <c r="NQ63" i="26"/>
  <c r="OC63" i="26"/>
  <c r="OO63" i="26"/>
  <c r="PA63" i="26"/>
  <c r="PM63" i="26"/>
  <c r="ID63" i="26"/>
  <c r="IP63" i="26"/>
  <c r="JB63" i="26"/>
  <c r="JN63" i="26"/>
  <c r="JZ63" i="26"/>
  <c r="KL63" i="26"/>
  <c r="KX63" i="26"/>
  <c r="LJ63" i="26"/>
  <c r="LV63" i="26"/>
  <c r="MH63" i="26"/>
  <c r="MT63" i="26"/>
  <c r="NF63" i="26"/>
  <c r="NR63" i="26"/>
  <c r="OD63" i="26"/>
  <c r="OP63" i="26"/>
  <c r="PB63" i="26"/>
  <c r="PN63" i="26"/>
  <c r="IE63" i="26"/>
  <c r="IQ63" i="26"/>
  <c r="JC63" i="26"/>
  <c r="JO63" i="26"/>
  <c r="KA63" i="26"/>
  <c r="KM63" i="26"/>
  <c r="KY63" i="26"/>
  <c r="LK63" i="26"/>
  <c r="LW63" i="26"/>
  <c r="MI63" i="26"/>
  <c r="MU63" i="26"/>
  <c r="NG63" i="26"/>
  <c r="NS63" i="26"/>
  <c r="OE63" i="26"/>
  <c r="OQ63" i="26"/>
  <c r="PC63" i="26"/>
  <c r="PO63" i="26"/>
  <c r="IF63" i="26"/>
  <c r="IR63" i="26"/>
  <c r="JD63" i="26"/>
  <c r="JP63" i="26"/>
  <c r="KB63" i="26"/>
  <c r="KN63" i="26"/>
  <c r="KZ63" i="26"/>
  <c r="LL63" i="26"/>
  <c r="LX63" i="26"/>
  <c r="MJ63" i="26"/>
  <c r="MV63" i="26"/>
  <c r="NH63" i="26"/>
  <c r="NT63" i="26"/>
  <c r="OF63" i="26"/>
  <c r="OR63" i="26"/>
  <c r="PD63" i="26"/>
  <c r="PP63" i="26"/>
  <c r="IG63" i="26"/>
  <c r="IS63" i="26"/>
  <c r="JE63" i="26"/>
  <c r="JQ63" i="26"/>
  <c r="KC63" i="26"/>
  <c r="KO63" i="26"/>
  <c r="LA63" i="26"/>
  <c r="LM63" i="26"/>
  <c r="LY63" i="26"/>
  <c r="MK63" i="26"/>
  <c r="MW63" i="26"/>
  <c r="NI63" i="26"/>
  <c r="NU63" i="26"/>
  <c r="OG63" i="26"/>
  <c r="OS63" i="26"/>
  <c r="PE63" i="26"/>
  <c r="PQ63" i="26"/>
  <c r="IH63" i="26"/>
  <c r="IT63" i="26"/>
  <c r="JF63" i="26"/>
  <c r="JR63" i="26"/>
  <c r="KD63" i="26"/>
  <c r="KP63" i="26"/>
  <c r="LB63" i="26"/>
  <c r="LN63" i="26"/>
  <c r="LZ63" i="26"/>
  <c r="ML63" i="26"/>
  <c r="MX63" i="26"/>
  <c r="NJ63" i="26"/>
  <c r="NV63" i="26"/>
  <c r="OH63" i="26"/>
  <c r="OT63" i="26"/>
  <c r="PF63" i="26"/>
  <c r="PR63" i="26"/>
  <c r="II63" i="26"/>
  <c r="IU63" i="26"/>
  <c r="JG63" i="26"/>
  <c r="JS63" i="26"/>
  <c r="KE63" i="26"/>
  <c r="KQ63" i="26"/>
  <c r="LC63" i="26"/>
  <c r="LO63" i="26"/>
  <c r="MA63" i="26"/>
  <c r="MM63" i="26"/>
  <c r="MY63" i="26"/>
  <c r="NK63" i="26"/>
  <c r="NW63" i="26"/>
  <c r="OI63" i="26"/>
  <c r="OU63" i="26"/>
  <c r="PG63" i="26"/>
  <c r="PS63" i="26"/>
  <c r="JV63" i="26"/>
  <c r="MP63" i="26"/>
  <c r="PJ63" i="26"/>
  <c r="KF63" i="26"/>
  <c r="MZ63" i="26"/>
  <c r="PT63" i="26"/>
  <c r="KH63" i="26"/>
  <c r="NB63" i="26"/>
  <c r="KR63" i="26"/>
  <c r="NL63" i="26"/>
  <c r="KT63" i="26"/>
  <c r="NN63" i="26"/>
  <c r="IJ63" i="26"/>
  <c r="LD63" i="26"/>
  <c r="NX63" i="26"/>
  <c r="IL63" i="26"/>
  <c r="LF63" i="26"/>
  <c r="NZ63" i="26"/>
  <c r="IV63" i="26"/>
  <c r="LP63" i="26"/>
  <c r="OJ63" i="26"/>
  <c r="IX63" i="26"/>
  <c r="LR63" i="26"/>
  <c r="OL63" i="26"/>
  <c r="JH63" i="26"/>
  <c r="MB63" i="26"/>
  <c r="OV63" i="26"/>
  <c r="OX63" i="26"/>
  <c r="PH63" i="26"/>
  <c r="JJ63" i="26"/>
  <c r="JT63" i="26"/>
  <c r="MD63" i="26"/>
  <c r="MN63" i="26"/>
  <c r="IN58" i="26"/>
  <c r="IZ58" i="26"/>
  <c r="JL58" i="26"/>
  <c r="JX58" i="26"/>
  <c r="KJ58" i="26"/>
  <c r="KV58" i="26"/>
  <c r="LH58" i="26"/>
  <c r="LT58" i="26"/>
  <c r="MF58" i="26"/>
  <c r="MR58" i="26"/>
  <c r="ND58" i="26"/>
  <c r="NP58" i="26"/>
  <c r="OB58" i="26"/>
  <c r="ON58" i="26"/>
  <c r="OZ58" i="26"/>
  <c r="PL58" i="26"/>
  <c r="IC58" i="26"/>
  <c r="IO58" i="26"/>
  <c r="JA58" i="26"/>
  <c r="JM58" i="26"/>
  <c r="JY58" i="26"/>
  <c r="KK58" i="26"/>
  <c r="KW58" i="26"/>
  <c r="LI58" i="26"/>
  <c r="LU58" i="26"/>
  <c r="MG58" i="26"/>
  <c r="MS58" i="26"/>
  <c r="NE58" i="26"/>
  <c r="NQ58" i="26"/>
  <c r="OC58" i="26"/>
  <c r="OO58" i="26"/>
  <c r="PA58" i="26"/>
  <c r="PM58" i="26"/>
  <c r="ID58" i="26"/>
  <c r="IP58" i="26"/>
  <c r="JB58" i="26"/>
  <c r="JN58" i="26"/>
  <c r="JZ58" i="26"/>
  <c r="KL58" i="26"/>
  <c r="KX58" i="26"/>
  <c r="LJ58" i="26"/>
  <c r="LV58" i="26"/>
  <c r="MH58" i="26"/>
  <c r="MT58" i="26"/>
  <c r="NF58" i="26"/>
  <c r="NR58" i="26"/>
  <c r="OD58" i="26"/>
  <c r="OP58" i="26"/>
  <c r="PB58" i="26"/>
  <c r="PN58" i="26"/>
  <c r="IE58" i="26"/>
  <c r="IQ58" i="26"/>
  <c r="JC58" i="26"/>
  <c r="JO58" i="26"/>
  <c r="KA58" i="26"/>
  <c r="KM58" i="26"/>
  <c r="KY58" i="26"/>
  <c r="LK58" i="26"/>
  <c r="LW58" i="26"/>
  <c r="MI58" i="26"/>
  <c r="MU58" i="26"/>
  <c r="NG58" i="26"/>
  <c r="NS58" i="26"/>
  <c r="OE58" i="26"/>
  <c r="OQ58" i="26"/>
  <c r="PC58" i="26"/>
  <c r="PO58" i="26"/>
  <c r="IF58" i="26"/>
  <c r="IR58" i="26"/>
  <c r="JD58" i="26"/>
  <c r="JP58" i="26"/>
  <c r="KB58" i="26"/>
  <c r="KN58" i="26"/>
  <c r="KZ58" i="26"/>
  <c r="LL58" i="26"/>
  <c r="LX58" i="26"/>
  <c r="MJ58" i="26"/>
  <c r="MV58" i="26"/>
  <c r="NH58" i="26"/>
  <c r="NT58" i="26"/>
  <c r="OF58" i="26"/>
  <c r="OR58" i="26"/>
  <c r="PD58" i="26"/>
  <c r="PP58" i="26"/>
  <c r="IG58" i="26"/>
  <c r="IS58" i="26"/>
  <c r="JE58" i="26"/>
  <c r="JQ58" i="26"/>
  <c r="KC58" i="26"/>
  <c r="KO58" i="26"/>
  <c r="LA58" i="26"/>
  <c r="LM58" i="26"/>
  <c r="LY58" i="26"/>
  <c r="MK58" i="26"/>
  <c r="MW58" i="26"/>
  <c r="NI58" i="26"/>
  <c r="NU58" i="26"/>
  <c r="OG58" i="26"/>
  <c r="OS58" i="26"/>
  <c r="PE58" i="26"/>
  <c r="PQ58" i="26"/>
  <c r="IH58" i="26"/>
  <c r="IT58" i="26"/>
  <c r="JF58" i="26"/>
  <c r="JR58" i="26"/>
  <c r="KD58" i="26"/>
  <c r="KP58" i="26"/>
  <c r="LB58" i="26"/>
  <c r="LN58" i="26"/>
  <c r="LZ58" i="26"/>
  <c r="ML58" i="26"/>
  <c r="MX58" i="26"/>
  <c r="NJ58" i="26"/>
  <c r="NV58" i="26"/>
  <c r="OH58" i="26"/>
  <c r="OT58" i="26"/>
  <c r="PF58" i="26"/>
  <c r="II58" i="26"/>
  <c r="IU58" i="26"/>
  <c r="JG58" i="26"/>
  <c r="JS58" i="26"/>
  <c r="KE58" i="26"/>
  <c r="KQ58" i="26"/>
  <c r="LC58" i="26"/>
  <c r="LO58" i="26"/>
  <c r="MA58" i="26"/>
  <c r="MM58" i="26"/>
  <c r="MY58" i="26"/>
  <c r="NK58" i="26"/>
  <c r="NW58" i="26"/>
  <c r="OI58" i="26"/>
  <c r="OU58" i="26"/>
  <c r="PG58" i="26"/>
  <c r="PS58" i="26"/>
  <c r="IJ58" i="26"/>
  <c r="IV58" i="26"/>
  <c r="JH58" i="26"/>
  <c r="JT58" i="26"/>
  <c r="KF58" i="26"/>
  <c r="KR58" i="26"/>
  <c r="LD58" i="26"/>
  <c r="LP58" i="26"/>
  <c r="MB58" i="26"/>
  <c r="MN58" i="26"/>
  <c r="MZ58" i="26"/>
  <c r="NL58" i="26"/>
  <c r="NX58" i="26"/>
  <c r="OJ58" i="26"/>
  <c r="OV58" i="26"/>
  <c r="PH58" i="26"/>
  <c r="PT58" i="26"/>
  <c r="IK58" i="26"/>
  <c r="IW58" i="26"/>
  <c r="JI58" i="26"/>
  <c r="JJ58" i="26"/>
  <c r="LF58" i="26"/>
  <c r="NB58" i="26"/>
  <c r="OX58" i="26"/>
  <c r="JK58" i="26"/>
  <c r="LG58" i="26"/>
  <c r="NC58" i="26"/>
  <c r="OY58" i="26"/>
  <c r="JU58" i="26"/>
  <c r="LQ58" i="26"/>
  <c r="NM58" i="26"/>
  <c r="PI58" i="26"/>
  <c r="JV58" i="26"/>
  <c r="LR58" i="26"/>
  <c r="NN58" i="26"/>
  <c r="PJ58" i="26"/>
  <c r="JW58" i="26"/>
  <c r="LS58" i="26"/>
  <c r="NO58" i="26"/>
  <c r="PK58" i="26"/>
  <c r="KG58" i="26"/>
  <c r="MC58" i="26"/>
  <c r="NY58" i="26"/>
  <c r="PR58" i="26"/>
  <c r="KH58" i="26"/>
  <c r="MD58" i="26"/>
  <c r="NZ58" i="26"/>
  <c r="KI58" i="26"/>
  <c r="ME58" i="26"/>
  <c r="OA58" i="26"/>
  <c r="IL58" i="26"/>
  <c r="KS58" i="26"/>
  <c r="MO58" i="26"/>
  <c r="OK58" i="26"/>
  <c r="IM58" i="26"/>
  <c r="KT58" i="26"/>
  <c r="MP58" i="26"/>
  <c r="OL58" i="26"/>
  <c r="IX58" i="26"/>
  <c r="KU58" i="26"/>
  <c r="MQ58" i="26"/>
  <c r="OM58" i="26"/>
  <c r="NA58" i="26"/>
  <c r="OW58" i="26"/>
  <c r="IY58" i="26"/>
  <c r="LE58" i="26"/>
  <c r="IJ57" i="26"/>
  <c r="IV57" i="26"/>
  <c r="JH57" i="26"/>
  <c r="JT57" i="26"/>
  <c r="KF57" i="26"/>
  <c r="KR57" i="26"/>
  <c r="LD57" i="26"/>
  <c r="LP57" i="26"/>
  <c r="MB57" i="26"/>
  <c r="MN57" i="26"/>
  <c r="MZ57" i="26"/>
  <c r="NL57" i="26"/>
  <c r="NX57" i="26"/>
  <c r="OJ57" i="26"/>
  <c r="OV57" i="26"/>
  <c r="PH57" i="26"/>
  <c r="PT57" i="26"/>
  <c r="IK57" i="26"/>
  <c r="IW57" i="26"/>
  <c r="JI57" i="26"/>
  <c r="JU57" i="26"/>
  <c r="KG57" i="26"/>
  <c r="KS57" i="26"/>
  <c r="LE57" i="26"/>
  <c r="LQ57" i="26"/>
  <c r="MC57" i="26"/>
  <c r="MO57" i="26"/>
  <c r="NA57" i="26"/>
  <c r="NM57" i="26"/>
  <c r="NY57" i="26"/>
  <c r="OK57" i="26"/>
  <c r="OW57" i="26"/>
  <c r="PI57" i="26"/>
  <c r="IL57" i="26"/>
  <c r="IX57" i="26"/>
  <c r="JJ57" i="26"/>
  <c r="JV57" i="26"/>
  <c r="KH57" i="26"/>
  <c r="KT57" i="26"/>
  <c r="LF57" i="26"/>
  <c r="LR57" i="26"/>
  <c r="MD57" i="26"/>
  <c r="MP57" i="26"/>
  <c r="NB57" i="26"/>
  <c r="NN57" i="26"/>
  <c r="NZ57" i="26"/>
  <c r="OL57" i="26"/>
  <c r="OX57" i="26"/>
  <c r="PJ57" i="26"/>
  <c r="IM57" i="26"/>
  <c r="IY57" i="26"/>
  <c r="JK57" i="26"/>
  <c r="JW57" i="26"/>
  <c r="KI57" i="26"/>
  <c r="KU57" i="26"/>
  <c r="LG57" i="26"/>
  <c r="LS57" i="26"/>
  <c r="ME57" i="26"/>
  <c r="MQ57" i="26"/>
  <c r="NC57" i="26"/>
  <c r="NO57" i="26"/>
  <c r="OA57" i="26"/>
  <c r="OM57" i="26"/>
  <c r="OY57" i="26"/>
  <c r="PK57" i="26"/>
  <c r="IN57" i="26"/>
  <c r="IZ57" i="26"/>
  <c r="JL57" i="26"/>
  <c r="JX57" i="26"/>
  <c r="KJ57" i="26"/>
  <c r="KV57" i="26"/>
  <c r="LH57" i="26"/>
  <c r="LT57" i="26"/>
  <c r="MF57" i="26"/>
  <c r="MR57" i="26"/>
  <c r="ND57" i="26"/>
  <c r="NP57" i="26"/>
  <c r="OB57" i="26"/>
  <c r="ON57" i="26"/>
  <c r="OZ57" i="26"/>
  <c r="PL57" i="26"/>
  <c r="IC57" i="26"/>
  <c r="IO57" i="26"/>
  <c r="JA57" i="26"/>
  <c r="JM57" i="26"/>
  <c r="JY57" i="26"/>
  <c r="KK57" i="26"/>
  <c r="KW57" i="26"/>
  <c r="LI57" i="26"/>
  <c r="LU57" i="26"/>
  <c r="MG57" i="26"/>
  <c r="MS57" i="26"/>
  <c r="NE57" i="26"/>
  <c r="NQ57" i="26"/>
  <c r="OC57" i="26"/>
  <c r="OO57" i="26"/>
  <c r="PA57" i="26"/>
  <c r="PM57" i="26"/>
  <c r="ID57" i="26"/>
  <c r="IP57" i="26"/>
  <c r="JB57" i="26"/>
  <c r="JN57" i="26"/>
  <c r="JZ57" i="26"/>
  <c r="KL57" i="26"/>
  <c r="KX57" i="26"/>
  <c r="LJ57" i="26"/>
  <c r="LV57" i="26"/>
  <c r="MH57" i="26"/>
  <c r="MT57" i="26"/>
  <c r="NF57" i="26"/>
  <c r="NR57" i="26"/>
  <c r="OD57" i="26"/>
  <c r="OP57" i="26"/>
  <c r="PB57" i="26"/>
  <c r="PN57" i="26"/>
  <c r="IE57" i="26"/>
  <c r="IQ57" i="26"/>
  <c r="JC57" i="26"/>
  <c r="JO57" i="26"/>
  <c r="KA57" i="26"/>
  <c r="KM57" i="26"/>
  <c r="KY57" i="26"/>
  <c r="LK57" i="26"/>
  <c r="LW57" i="26"/>
  <c r="MI57" i="26"/>
  <c r="MU57" i="26"/>
  <c r="NG57" i="26"/>
  <c r="NS57" i="26"/>
  <c r="OE57" i="26"/>
  <c r="OQ57" i="26"/>
  <c r="PC57" i="26"/>
  <c r="PO57" i="26"/>
  <c r="IF57" i="26"/>
  <c r="IR57" i="26"/>
  <c r="JD57" i="26"/>
  <c r="JP57" i="26"/>
  <c r="KB57" i="26"/>
  <c r="KN57" i="26"/>
  <c r="KZ57" i="26"/>
  <c r="LL57" i="26"/>
  <c r="LX57" i="26"/>
  <c r="MJ57" i="26"/>
  <c r="MV57" i="26"/>
  <c r="NH57" i="26"/>
  <c r="NT57" i="26"/>
  <c r="OF57" i="26"/>
  <c r="OR57" i="26"/>
  <c r="PD57" i="26"/>
  <c r="PP57" i="26"/>
  <c r="IG57" i="26"/>
  <c r="IS57" i="26"/>
  <c r="JE57" i="26"/>
  <c r="JQ57" i="26"/>
  <c r="KC57" i="26"/>
  <c r="KO57" i="26"/>
  <c r="LA57" i="26"/>
  <c r="LM57" i="26"/>
  <c r="LY57" i="26"/>
  <c r="MK57" i="26"/>
  <c r="MW57" i="26"/>
  <c r="NI57" i="26"/>
  <c r="NU57" i="26"/>
  <c r="OG57" i="26"/>
  <c r="OS57" i="26"/>
  <c r="PE57" i="26"/>
  <c r="PQ57" i="26"/>
  <c r="IT57" i="26"/>
  <c r="LN57" i="26"/>
  <c r="OH57" i="26"/>
  <c r="IU57" i="26"/>
  <c r="LO57" i="26"/>
  <c r="OI57" i="26"/>
  <c r="JF57" i="26"/>
  <c r="LZ57" i="26"/>
  <c r="OT57" i="26"/>
  <c r="JG57" i="26"/>
  <c r="MA57" i="26"/>
  <c r="OU57" i="26"/>
  <c r="JR57" i="26"/>
  <c r="ML57" i="26"/>
  <c r="PF57" i="26"/>
  <c r="JS57" i="26"/>
  <c r="MM57" i="26"/>
  <c r="PG57" i="26"/>
  <c r="KD57" i="26"/>
  <c r="MX57" i="26"/>
  <c r="PR57" i="26"/>
  <c r="KE57" i="26"/>
  <c r="MY57" i="26"/>
  <c r="PS57" i="26"/>
  <c r="KP57" i="26"/>
  <c r="NJ57" i="26"/>
  <c r="KQ57" i="26"/>
  <c r="NK57" i="26"/>
  <c r="IH57" i="26"/>
  <c r="LB57" i="26"/>
  <c r="NV57" i="26"/>
  <c r="II57" i="26"/>
  <c r="LC57" i="26"/>
  <c r="NW57" i="26"/>
  <c r="IC69" i="26"/>
  <c r="IO69" i="26"/>
  <c r="JA69" i="26"/>
  <c r="JM69" i="26"/>
  <c r="JY69" i="26"/>
  <c r="KK69" i="26"/>
  <c r="KW69" i="26"/>
  <c r="LI69" i="26"/>
  <c r="LU69" i="26"/>
  <c r="MG69" i="26"/>
  <c r="MS69" i="26"/>
  <c r="NE69" i="26"/>
  <c r="NQ69" i="26"/>
  <c r="OC69" i="26"/>
  <c r="OO69" i="26"/>
  <c r="PA69" i="26"/>
  <c r="PM69" i="26"/>
  <c r="ID69" i="26"/>
  <c r="IP69" i="26"/>
  <c r="JB69" i="26"/>
  <c r="JN69" i="26"/>
  <c r="JZ69" i="26"/>
  <c r="KL69" i="26"/>
  <c r="KX69" i="26"/>
  <c r="LJ69" i="26"/>
  <c r="LV69" i="26"/>
  <c r="MH69" i="26"/>
  <c r="MT69" i="26"/>
  <c r="NF69" i="26"/>
  <c r="NR69" i="26"/>
  <c r="OD69" i="26"/>
  <c r="OP69" i="26"/>
  <c r="PB69" i="26"/>
  <c r="PN69" i="26"/>
  <c r="IE69" i="26"/>
  <c r="IQ69" i="26"/>
  <c r="JC69" i="26"/>
  <c r="JO69" i="26"/>
  <c r="KA69" i="26"/>
  <c r="KM69" i="26"/>
  <c r="KY69" i="26"/>
  <c r="LK69" i="26"/>
  <c r="LW69" i="26"/>
  <c r="MI69" i="26"/>
  <c r="MU69" i="26"/>
  <c r="NG69" i="26"/>
  <c r="NS69" i="26"/>
  <c r="OE69" i="26"/>
  <c r="OQ69" i="26"/>
  <c r="PC69" i="26"/>
  <c r="PO69" i="26"/>
  <c r="IF69" i="26"/>
  <c r="IR69" i="26"/>
  <c r="JD69" i="26"/>
  <c r="JP69" i="26"/>
  <c r="KB69" i="26"/>
  <c r="KN69" i="26"/>
  <c r="KZ69" i="26"/>
  <c r="LL69" i="26"/>
  <c r="LX69" i="26"/>
  <c r="MJ69" i="26"/>
  <c r="MV69" i="26"/>
  <c r="NH69" i="26"/>
  <c r="NT69" i="26"/>
  <c r="OF69" i="26"/>
  <c r="OR69" i="26"/>
  <c r="PD69" i="26"/>
  <c r="PP69" i="26"/>
  <c r="IG69" i="26"/>
  <c r="IS69" i="26"/>
  <c r="JE69" i="26"/>
  <c r="JQ69" i="26"/>
  <c r="KC69" i="26"/>
  <c r="KO69" i="26"/>
  <c r="LA69" i="26"/>
  <c r="LM69" i="26"/>
  <c r="LY69" i="26"/>
  <c r="MK69" i="26"/>
  <c r="MW69" i="26"/>
  <c r="NI69" i="26"/>
  <c r="NU69" i="26"/>
  <c r="OG69" i="26"/>
  <c r="OS69" i="26"/>
  <c r="PE69" i="26"/>
  <c r="PQ69" i="26"/>
  <c r="IH69" i="26"/>
  <c r="IT69" i="26"/>
  <c r="JF69" i="26"/>
  <c r="JR69" i="26"/>
  <c r="KD69" i="26"/>
  <c r="KP69" i="26"/>
  <c r="LB69" i="26"/>
  <c r="LN69" i="26"/>
  <c r="LZ69" i="26"/>
  <c r="ML69" i="26"/>
  <c r="MX69" i="26"/>
  <c r="NJ69" i="26"/>
  <c r="NV69" i="26"/>
  <c r="OH69" i="26"/>
  <c r="OT69" i="26"/>
  <c r="PF69" i="26"/>
  <c r="PR69" i="26"/>
  <c r="II69" i="26"/>
  <c r="IU69" i="26"/>
  <c r="JG69" i="26"/>
  <c r="JS69" i="26"/>
  <c r="KE69" i="26"/>
  <c r="KQ69" i="26"/>
  <c r="LC69" i="26"/>
  <c r="LO69" i="26"/>
  <c r="MA69" i="26"/>
  <c r="MM69" i="26"/>
  <c r="MY69" i="26"/>
  <c r="NK69" i="26"/>
  <c r="NW69" i="26"/>
  <c r="OI69" i="26"/>
  <c r="OU69" i="26"/>
  <c r="PG69" i="26"/>
  <c r="PS69" i="26"/>
  <c r="IJ69" i="26"/>
  <c r="IV69" i="26"/>
  <c r="JH69" i="26"/>
  <c r="JT69" i="26"/>
  <c r="KF69" i="26"/>
  <c r="KR69" i="26"/>
  <c r="LD69" i="26"/>
  <c r="LP69" i="26"/>
  <c r="MB69" i="26"/>
  <c r="MN69" i="26"/>
  <c r="MZ69" i="26"/>
  <c r="NL69" i="26"/>
  <c r="NX69" i="26"/>
  <c r="OJ69" i="26"/>
  <c r="OV69" i="26"/>
  <c r="PH69" i="26"/>
  <c r="PT69" i="26"/>
  <c r="IK69" i="26"/>
  <c r="IW69" i="26"/>
  <c r="JI69" i="26"/>
  <c r="JU69" i="26"/>
  <c r="KG69" i="26"/>
  <c r="KS69" i="26"/>
  <c r="LE69" i="26"/>
  <c r="LQ69" i="26"/>
  <c r="MC69" i="26"/>
  <c r="MO69" i="26"/>
  <c r="NA69" i="26"/>
  <c r="NM69" i="26"/>
  <c r="NY69" i="26"/>
  <c r="OK69" i="26"/>
  <c r="OW69" i="26"/>
  <c r="PI69" i="26"/>
  <c r="IL69" i="26"/>
  <c r="IX69" i="26"/>
  <c r="JJ69" i="26"/>
  <c r="JV69" i="26"/>
  <c r="KH69" i="26"/>
  <c r="KT69" i="26"/>
  <c r="LF69" i="26"/>
  <c r="LR69" i="26"/>
  <c r="MD69" i="26"/>
  <c r="MP69" i="26"/>
  <c r="NB69" i="26"/>
  <c r="NN69" i="26"/>
  <c r="NZ69" i="26"/>
  <c r="OL69" i="26"/>
  <c r="OX69" i="26"/>
  <c r="PJ69" i="26"/>
  <c r="KI69" i="26"/>
  <c r="NC69" i="26"/>
  <c r="KJ69" i="26"/>
  <c r="ND69" i="26"/>
  <c r="KU69" i="26"/>
  <c r="NO69" i="26"/>
  <c r="KV69" i="26"/>
  <c r="NP69" i="26"/>
  <c r="IM69" i="26"/>
  <c r="LG69" i="26"/>
  <c r="OA69" i="26"/>
  <c r="IN69" i="26"/>
  <c r="LH69" i="26"/>
  <c r="OB69" i="26"/>
  <c r="IY69" i="26"/>
  <c r="LS69" i="26"/>
  <c r="OM69" i="26"/>
  <c r="IZ69" i="26"/>
  <c r="LT69" i="26"/>
  <c r="ON69" i="26"/>
  <c r="JK69" i="26"/>
  <c r="ME69" i="26"/>
  <c r="OY69" i="26"/>
  <c r="JL69" i="26"/>
  <c r="MF69" i="26"/>
  <c r="OZ69" i="26"/>
  <c r="JW69" i="26"/>
  <c r="JX69" i="26"/>
  <c r="MQ69" i="26"/>
  <c r="PK69" i="26"/>
  <c r="MR69" i="26"/>
  <c r="PL69" i="26"/>
  <c r="IG81" i="26"/>
  <c r="IS81" i="26"/>
  <c r="JE81" i="26"/>
  <c r="JQ81" i="26"/>
  <c r="KC81" i="26"/>
  <c r="KO81" i="26"/>
  <c r="LA81" i="26"/>
  <c r="LM81" i="26"/>
  <c r="LY81" i="26"/>
  <c r="MK81" i="26"/>
  <c r="MW81" i="26"/>
  <c r="NI81" i="26"/>
  <c r="NU81" i="26"/>
  <c r="OG81" i="26"/>
  <c r="OS81" i="26"/>
  <c r="PE81" i="26"/>
  <c r="PQ81" i="26"/>
  <c r="IH81" i="26"/>
  <c r="IT81" i="26"/>
  <c r="JF81" i="26"/>
  <c r="JR81" i="26"/>
  <c r="KD81" i="26"/>
  <c r="KP81" i="26"/>
  <c r="LB81" i="26"/>
  <c r="LN81" i="26"/>
  <c r="LZ81" i="26"/>
  <c r="ML81" i="26"/>
  <c r="MX81" i="26"/>
  <c r="NJ81" i="26"/>
  <c r="NV81" i="26"/>
  <c r="OH81" i="26"/>
  <c r="OT81" i="26"/>
  <c r="PF81" i="26"/>
  <c r="PR81" i="26"/>
  <c r="II81" i="26"/>
  <c r="IU81" i="26"/>
  <c r="JG81" i="26"/>
  <c r="JS81" i="26"/>
  <c r="KE81" i="26"/>
  <c r="KQ81" i="26"/>
  <c r="LC81" i="26"/>
  <c r="LO81" i="26"/>
  <c r="MA81" i="26"/>
  <c r="MM81" i="26"/>
  <c r="MY81" i="26"/>
  <c r="NK81" i="26"/>
  <c r="NW81" i="26"/>
  <c r="OI81" i="26"/>
  <c r="OU81" i="26"/>
  <c r="PG81" i="26"/>
  <c r="PS81" i="26"/>
  <c r="IJ81" i="26"/>
  <c r="IV81" i="26"/>
  <c r="JH81" i="26"/>
  <c r="JT81" i="26"/>
  <c r="KF81" i="26"/>
  <c r="KR81" i="26"/>
  <c r="LD81" i="26"/>
  <c r="LP81" i="26"/>
  <c r="MB81" i="26"/>
  <c r="MN81" i="26"/>
  <c r="MZ81" i="26"/>
  <c r="NL81" i="26"/>
  <c r="NX81" i="26"/>
  <c r="OJ81" i="26"/>
  <c r="OV81" i="26"/>
  <c r="PH81" i="26"/>
  <c r="PT81" i="26"/>
  <c r="IK81" i="26"/>
  <c r="IW81" i="26"/>
  <c r="JI81" i="26"/>
  <c r="JU81" i="26"/>
  <c r="KG81" i="26"/>
  <c r="KS81" i="26"/>
  <c r="LE81" i="26"/>
  <c r="LQ81" i="26"/>
  <c r="MC81" i="26"/>
  <c r="MO81" i="26"/>
  <c r="NA81" i="26"/>
  <c r="NM81" i="26"/>
  <c r="NY81" i="26"/>
  <c r="OK81" i="26"/>
  <c r="OW81" i="26"/>
  <c r="PI81" i="26"/>
  <c r="IL81" i="26"/>
  <c r="IX81" i="26"/>
  <c r="JJ81" i="26"/>
  <c r="JV81" i="26"/>
  <c r="KH81" i="26"/>
  <c r="KT81" i="26"/>
  <c r="LF81" i="26"/>
  <c r="LR81" i="26"/>
  <c r="MD81" i="26"/>
  <c r="MP81" i="26"/>
  <c r="NB81" i="26"/>
  <c r="NN81" i="26"/>
  <c r="NZ81" i="26"/>
  <c r="OL81" i="26"/>
  <c r="OX81" i="26"/>
  <c r="PJ81" i="26"/>
  <c r="IM81" i="26"/>
  <c r="IY81" i="26"/>
  <c r="JK81" i="26"/>
  <c r="JW81" i="26"/>
  <c r="KI81" i="26"/>
  <c r="KU81" i="26"/>
  <c r="LG81" i="26"/>
  <c r="LS81" i="26"/>
  <c r="ME81" i="26"/>
  <c r="MQ81" i="26"/>
  <c r="NC81" i="26"/>
  <c r="IN81" i="26"/>
  <c r="IZ81" i="26"/>
  <c r="JL81" i="26"/>
  <c r="JX81" i="26"/>
  <c r="KJ81" i="26"/>
  <c r="KV81" i="26"/>
  <c r="LH81" i="26"/>
  <c r="LT81" i="26"/>
  <c r="MF81" i="26"/>
  <c r="MR81" i="26"/>
  <c r="ND81" i="26"/>
  <c r="IC81" i="26"/>
  <c r="IO81" i="26"/>
  <c r="JA81" i="26"/>
  <c r="JM81" i="26"/>
  <c r="JY81" i="26"/>
  <c r="KK81" i="26"/>
  <c r="KW81" i="26"/>
  <c r="LI81" i="26"/>
  <c r="LU81" i="26"/>
  <c r="MG81" i="26"/>
  <c r="MS81" i="26"/>
  <c r="NE81" i="26"/>
  <c r="NQ81" i="26"/>
  <c r="OC81" i="26"/>
  <c r="OO81" i="26"/>
  <c r="PA81" i="26"/>
  <c r="PM81" i="26"/>
  <c r="ID81" i="26"/>
  <c r="IP81" i="26"/>
  <c r="JB81" i="26"/>
  <c r="JN81" i="26"/>
  <c r="JZ81" i="26"/>
  <c r="KL81" i="26"/>
  <c r="KX81" i="26"/>
  <c r="LJ81" i="26"/>
  <c r="LV81" i="26"/>
  <c r="MH81" i="26"/>
  <c r="MT81" i="26"/>
  <c r="NF81" i="26"/>
  <c r="NR81" i="26"/>
  <c r="OD81" i="26"/>
  <c r="OP81" i="26"/>
  <c r="PB81" i="26"/>
  <c r="PN81" i="26"/>
  <c r="KM81" i="26"/>
  <c r="NG81" i="26"/>
  <c r="OQ81" i="26"/>
  <c r="KN81" i="26"/>
  <c r="NH81" i="26"/>
  <c r="OR81" i="26"/>
  <c r="IE81" i="26"/>
  <c r="KY81" i="26"/>
  <c r="NO81" i="26"/>
  <c r="OY81" i="26"/>
  <c r="IF81" i="26"/>
  <c r="KZ81" i="26"/>
  <c r="NP81" i="26"/>
  <c r="OZ81" i="26"/>
  <c r="IQ81" i="26"/>
  <c r="LK81" i="26"/>
  <c r="NS81" i="26"/>
  <c r="PC81" i="26"/>
  <c r="IR81" i="26"/>
  <c r="LL81" i="26"/>
  <c r="NT81" i="26"/>
  <c r="PD81" i="26"/>
  <c r="JC81" i="26"/>
  <c r="LW81" i="26"/>
  <c r="OA81" i="26"/>
  <c r="PK81" i="26"/>
  <c r="JD81" i="26"/>
  <c r="LX81" i="26"/>
  <c r="OB81" i="26"/>
  <c r="PL81" i="26"/>
  <c r="JO81" i="26"/>
  <c r="MI81" i="26"/>
  <c r="OE81" i="26"/>
  <c r="PO81" i="26"/>
  <c r="KA81" i="26"/>
  <c r="MU81" i="26"/>
  <c r="OM81" i="26"/>
  <c r="OF81" i="26"/>
  <c r="ON81" i="26"/>
  <c r="PP81" i="26"/>
  <c r="JP81" i="26"/>
  <c r="MJ81" i="26"/>
  <c r="KB81" i="26"/>
  <c r="MV81" i="26"/>
  <c r="IE28" i="26"/>
  <c r="IF28" i="26"/>
  <c r="IR28" i="26"/>
  <c r="IJ28" i="26"/>
  <c r="IV28" i="26"/>
  <c r="IL28" i="26"/>
  <c r="ID28" i="26"/>
  <c r="IU28" i="26"/>
  <c r="JH28" i="26"/>
  <c r="JT28" i="26"/>
  <c r="KF28" i="26"/>
  <c r="KR28" i="26"/>
  <c r="LD28" i="26"/>
  <c r="LP28" i="26"/>
  <c r="MB28" i="26"/>
  <c r="MN28" i="26"/>
  <c r="MZ28" i="26"/>
  <c r="NL28" i="26"/>
  <c r="NX28" i="26"/>
  <c r="OJ28" i="26"/>
  <c r="OV28" i="26"/>
  <c r="PH28" i="26"/>
  <c r="PT28" i="26"/>
  <c r="IG28" i="26"/>
  <c r="IW28" i="26"/>
  <c r="JI28" i="26"/>
  <c r="JU28" i="26"/>
  <c r="KG28" i="26"/>
  <c r="KS28" i="26"/>
  <c r="LE28" i="26"/>
  <c r="LQ28" i="26"/>
  <c r="MC28" i="26"/>
  <c r="MO28" i="26"/>
  <c r="NA28" i="26"/>
  <c r="NM28" i="26"/>
  <c r="NY28" i="26"/>
  <c r="OK28" i="26"/>
  <c r="OW28" i="26"/>
  <c r="PI28" i="26"/>
  <c r="IH28" i="26"/>
  <c r="IX28" i="26"/>
  <c r="JJ28" i="26"/>
  <c r="JV28" i="26"/>
  <c r="KH28" i="26"/>
  <c r="KT28" i="26"/>
  <c r="LF28" i="26"/>
  <c r="LR28" i="26"/>
  <c r="MD28" i="26"/>
  <c r="MP28" i="26"/>
  <c r="NB28" i="26"/>
  <c r="NN28" i="26"/>
  <c r="NZ28" i="26"/>
  <c r="OL28" i="26"/>
  <c r="OX28" i="26"/>
  <c r="PJ28" i="26"/>
  <c r="II28" i="26"/>
  <c r="IY28" i="26"/>
  <c r="JK28" i="26"/>
  <c r="JW28" i="26"/>
  <c r="KI28" i="26"/>
  <c r="KU28" i="26"/>
  <c r="LG28" i="26"/>
  <c r="LS28" i="26"/>
  <c r="ME28" i="26"/>
  <c r="MQ28" i="26"/>
  <c r="NC28" i="26"/>
  <c r="NO28" i="26"/>
  <c r="OA28" i="26"/>
  <c r="OM28" i="26"/>
  <c r="OY28" i="26"/>
  <c r="PK28" i="26"/>
  <c r="IK28" i="26"/>
  <c r="IZ28" i="26"/>
  <c r="JL28" i="26"/>
  <c r="JX28" i="26"/>
  <c r="KJ28" i="26"/>
  <c r="KV28" i="26"/>
  <c r="LH28" i="26"/>
  <c r="LT28" i="26"/>
  <c r="MF28" i="26"/>
  <c r="MR28" i="26"/>
  <c r="ND28" i="26"/>
  <c r="NP28" i="26"/>
  <c r="OB28" i="26"/>
  <c r="ON28" i="26"/>
  <c r="OZ28" i="26"/>
  <c r="PL28" i="26"/>
  <c r="IM28" i="26"/>
  <c r="JA28" i="26"/>
  <c r="JM28" i="26"/>
  <c r="JY28" i="26"/>
  <c r="KK28" i="26"/>
  <c r="KW28" i="26"/>
  <c r="LI28" i="26"/>
  <c r="LU28" i="26"/>
  <c r="MG28" i="26"/>
  <c r="MS28" i="26"/>
  <c r="NE28" i="26"/>
  <c r="NQ28" i="26"/>
  <c r="OC28" i="26"/>
  <c r="OO28" i="26"/>
  <c r="PA28" i="26"/>
  <c r="PM28" i="26"/>
  <c r="IN28" i="26"/>
  <c r="JB28" i="26"/>
  <c r="JN28" i="26"/>
  <c r="JZ28" i="26"/>
  <c r="KL28" i="26"/>
  <c r="KX28" i="26"/>
  <c r="LJ28" i="26"/>
  <c r="LV28" i="26"/>
  <c r="MH28" i="26"/>
  <c r="MT28" i="26"/>
  <c r="NF28" i="26"/>
  <c r="NR28" i="26"/>
  <c r="OD28" i="26"/>
  <c r="OP28" i="26"/>
  <c r="PB28" i="26"/>
  <c r="PN28" i="26"/>
  <c r="IO28" i="26"/>
  <c r="JC28" i="26"/>
  <c r="JO28" i="26"/>
  <c r="KA28" i="26"/>
  <c r="KM28" i="26"/>
  <c r="KY28" i="26"/>
  <c r="LK28" i="26"/>
  <c r="LW28" i="26"/>
  <c r="MI28" i="26"/>
  <c r="MU28" i="26"/>
  <c r="NG28" i="26"/>
  <c r="NS28" i="26"/>
  <c r="OE28" i="26"/>
  <c r="OQ28" i="26"/>
  <c r="PC28" i="26"/>
  <c r="PO28" i="26"/>
  <c r="IP28" i="26"/>
  <c r="JD28" i="26"/>
  <c r="JP28" i="26"/>
  <c r="KB28" i="26"/>
  <c r="KN28" i="26"/>
  <c r="KZ28" i="26"/>
  <c r="LL28" i="26"/>
  <c r="LX28" i="26"/>
  <c r="MJ28" i="26"/>
  <c r="MV28" i="26"/>
  <c r="NH28" i="26"/>
  <c r="NT28" i="26"/>
  <c r="OF28" i="26"/>
  <c r="OR28" i="26"/>
  <c r="PD28" i="26"/>
  <c r="PP28" i="26"/>
  <c r="IQ28" i="26"/>
  <c r="JE28" i="26"/>
  <c r="JQ28" i="26"/>
  <c r="KC28" i="26"/>
  <c r="KO28" i="26"/>
  <c r="LA28" i="26"/>
  <c r="LM28" i="26"/>
  <c r="LY28" i="26"/>
  <c r="MK28" i="26"/>
  <c r="MW28" i="26"/>
  <c r="NI28" i="26"/>
  <c r="NU28" i="26"/>
  <c r="OG28" i="26"/>
  <c r="OS28" i="26"/>
  <c r="PE28" i="26"/>
  <c r="PQ28" i="26"/>
  <c r="IS28" i="26"/>
  <c r="JF28" i="26"/>
  <c r="JR28" i="26"/>
  <c r="KD28" i="26"/>
  <c r="KP28" i="26"/>
  <c r="LB28" i="26"/>
  <c r="LN28" i="26"/>
  <c r="LZ28" i="26"/>
  <c r="ML28" i="26"/>
  <c r="MX28" i="26"/>
  <c r="NJ28" i="26"/>
  <c r="NV28" i="26"/>
  <c r="OH28" i="26"/>
  <c r="OT28" i="26"/>
  <c r="PF28" i="26"/>
  <c r="PR28" i="26"/>
  <c r="MM28" i="26"/>
  <c r="MY28" i="26"/>
  <c r="NK28" i="26"/>
  <c r="IC28" i="26"/>
  <c r="NW28" i="26"/>
  <c r="IT28" i="26"/>
  <c r="OI28" i="26"/>
  <c r="JG28" i="26"/>
  <c r="OU28" i="26"/>
  <c r="JS28" i="26"/>
  <c r="PG28" i="26"/>
  <c r="KE28" i="26"/>
  <c r="PS28" i="26"/>
  <c r="KQ28" i="26"/>
  <c r="LC28" i="26"/>
  <c r="LO28" i="26"/>
  <c r="MA28" i="26"/>
  <c r="IE41" i="26"/>
  <c r="IQ41" i="26"/>
  <c r="JC41" i="26"/>
  <c r="JO41" i="26"/>
  <c r="KA41" i="26"/>
  <c r="KM41" i="26"/>
  <c r="KY41" i="26"/>
  <c r="LK41" i="26"/>
  <c r="LW41" i="26"/>
  <c r="MI41" i="26"/>
  <c r="MU41" i="26"/>
  <c r="NG41" i="26"/>
  <c r="NS41" i="26"/>
  <c r="OE41" i="26"/>
  <c r="OQ41" i="26"/>
  <c r="IF41" i="26"/>
  <c r="IR41" i="26"/>
  <c r="JD41" i="26"/>
  <c r="JP41" i="26"/>
  <c r="KB41" i="26"/>
  <c r="KN41" i="26"/>
  <c r="KZ41" i="26"/>
  <c r="LL41" i="26"/>
  <c r="LX41" i="26"/>
  <c r="MJ41" i="26"/>
  <c r="MV41" i="26"/>
  <c r="NH41" i="26"/>
  <c r="NT41" i="26"/>
  <c r="OF41" i="26"/>
  <c r="OR41" i="26"/>
  <c r="PD41" i="26"/>
  <c r="PP41" i="26"/>
  <c r="IG41" i="26"/>
  <c r="IS41" i="26"/>
  <c r="JE41" i="26"/>
  <c r="JQ41" i="26"/>
  <c r="KC41" i="26"/>
  <c r="KO41" i="26"/>
  <c r="LA41" i="26"/>
  <c r="LM41" i="26"/>
  <c r="LY41" i="26"/>
  <c r="MK41" i="26"/>
  <c r="MW41" i="26"/>
  <c r="NI41" i="26"/>
  <c r="NU41" i="26"/>
  <c r="OG41" i="26"/>
  <c r="IH41" i="26"/>
  <c r="IT41" i="26"/>
  <c r="JF41" i="26"/>
  <c r="JR41" i="26"/>
  <c r="KD41" i="26"/>
  <c r="KP41" i="26"/>
  <c r="LB41" i="26"/>
  <c r="LN41" i="26"/>
  <c r="LZ41" i="26"/>
  <c r="ML41" i="26"/>
  <c r="MX41" i="26"/>
  <c r="NJ41" i="26"/>
  <c r="NV41" i="26"/>
  <c r="OH41" i="26"/>
  <c r="II41" i="26"/>
  <c r="IU41" i="26"/>
  <c r="JG41" i="26"/>
  <c r="JS41" i="26"/>
  <c r="KE41" i="26"/>
  <c r="KQ41" i="26"/>
  <c r="LC41" i="26"/>
  <c r="LO41" i="26"/>
  <c r="MA41" i="26"/>
  <c r="MM41" i="26"/>
  <c r="MY41" i="26"/>
  <c r="NK41" i="26"/>
  <c r="NW41" i="26"/>
  <c r="OI41" i="26"/>
  <c r="OU41" i="26"/>
  <c r="PG41" i="26"/>
  <c r="PS41" i="26"/>
  <c r="IJ41" i="26"/>
  <c r="IV41" i="26"/>
  <c r="JH41" i="26"/>
  <c r="JT41" i="26"/>
  <c r="KF41" i="26"/>
  <c r="KR41" i="26"/>
  <c r="LD41" i="26"/>
  <c r="LP41" i="26"/>
  <c r="MB41" i="26"/>
  <c r="MN41" i="26"/>
  <c r="MZ41" i="26"/>
  <c r="NL41" i="26"/>
  <c r="NX41" i="26"/>
  <c r="OJ41" i="26"/>
  <c r="IK41" i="26"/>
  <c r="IL41" i="26"/>
  <c r="IX41" i="26"/>
  <c r="JJ41" i="26"/>
  <c r="IM41" i="26"/>
  <c r="IY41" i="26"/>
  <c r="JK41" i="26"/>
  <c r="JW41" i="26"/>
  <c r="KI41" i="26"/>
  <c r="KU41" i="26"/>
  <c r="IN41" i="26"/>
  <c r="IZ41" i="26"/>
  <c r="JL41" i="26"/>
  <c r="JX41" i="26"/>
  <c r="KJ41" i="26"/>
  <c r="KV41" i="26"/>
  <c r="IO41" i="26"/>
  <c r="KG41" i="26"/>
  <c r="LI41" i="26"/>
  <c r="MG41" i="26"/>
  <c r="NE41" i="26"/>
  <c r="OC41" i="26"/>
  <c r="OX41" i="26"/>
  <c r="PL41" i="26"/>
  <c r="IP41" i="26"/>
  <c r="KH41" i="26"/>
  <c r="LJ41" i="26"/>
  <c r="MH41" i="26"/>
  <c r="NF41" i="26"/>
  <c r="OD41" i="26"/>
  <c r="OY41" i="26"/>
  <c r="PM41" i="26"/>
  <c r="IW41" i="26"/>
  <c r="KK41" i="26"/>
  <c r="LQ41" i="26"/>
  <c r="MO41" i="26"/>
  <c r="NM41" i="26"/>
  <c r="OK41" i="26"/>
  <c r="OZ41" i="26"/>
  <c r="PN41" i="26"/>
  <c r="JA41" i="26"/>
  <c r="KL41" i="26"/>
  <c r="LR41" i="26"/>
  <c r="MP41" i="26"/>
  <c r="NN41" i="26"/>
  <c r="OL41" i="26"/>
  <c r="PA41" i="26"/>
  <c r="PO41" i="26"/>
  <c r="JB41" i="26"/>
  <c r="KS41" i="26"/>
  <c r="LS41" i="26"/>
  <c r="MQ41" i="26"/>
  <c r="NO41" i="26"/>
  <c r="OM41" i="26"/>
  <c r="PB41" i="26"/>
  <c r="PQ41" i="26"/>
  <c r="JI41" i="26"/>
  <c r="KT41" i="26"/>
  <c r="LT41" i="26"/>
  <c r="MR41" i="26"/>
  <c r="NP41" i="26"/>
  <c r="ON41" i="26"/>
  <c r="PC41" i="26"/>
  <c r="PR41" i="26"/>
  <c r="JM41" i="26"/>
  <c r="KW41" i="26"/>
  <c r="LU41" i="26"/>
  <c r="MS41" i="26"/>
  <c r="NQ41" i="26"/>
  <c r="OO41" i="26"/>
  <c r="PE41" i="26"/>
  <c r="PT41" i="26"/>
  <c r="JN41" i="26"/>
  <c r="KX41" i="26"/>
  <c r="LV41" i="26"/>
  <c r="MT41" i="26"/>
  <c r="NR41" i="26"/>
  <c r="OP41" i="26"/>
  <c r="PF41" i="26"/>
  <c r="JU41" i="26"/>
  <c r="LE41" i="26"/>
  <c r="MC41" i="26"/>
  <c r="NA41" i="26"/>
  <c r="NY41" i="26"/>
  <c r="OS41" i="26"/>
  <c r="PH41" i="26"/>
  <c r="IC41" i="26"/>
  <c r="JY41" i="26"/>
  <c r="LG41" i="26"/>
  <c r="ME41" i="26"/>
  <c r="NC41" i="26"/>
  <c r="OA41" i="26"/>
  <c r="OV41" i="26"/>
  <c r="PJ41" i="26"/>
  <c r="NZ41" i="26"/>
  <c r="OB41" i="26"/>
  <c r="OT41" i="26"/>
  <c r="ID41" i="26"/>
  <c r="OW41" i="26"/>
  <c r="JV41" i="26"/>
  <c r="PI41" i="26"/>
  <c r="JZ41" i="26"/>
  <c r="PK41" i="26"/>
  <c r="LF41" i="26"/>
  <c r="LH41" i="26"/>
  <c r="MD41" i="26"/>
  <c r="NB41" i="26"/>
  <c r="ND41" i="26"/>
  <c r="MF41" i="26"/>
  <c r="IE47" i="26"/>
  <c r="IQ47" i="26"/>
  <c r="JC47" i="26"/>
  <c r="JO47" i="26"/>
  <c r="KA47" i="26"/>
  <c r="KM47" i="26"/>
  <c r="KY47" i="26"/>
  <c r="LK47" i="26"/>
  <c r="LW47" i="26"/>
  <c r="MI47" i="26"/>
  <c r="MU47" i="26"/>
  <c r="NG47" i="26"/>
  <c r="NS47" i="26"/>
  <c r="OE47" i="26"/>
  <c r="OQ47" i="26"/>
  <c r="PC47" i="26"/>
  <c r="PO47" i="26"/>
  <c r="IF47" i="26"/>
  <c r="IR47" i="26"/>
  <c r="JD47" i="26"/>
  <c r="JP47" i="26"/>
  <c r="KB47" i="26"/>
  <c r="KN47" i="26"/>
  <c r="KZ47" i="26"/>
  <c r="LL47" i="26"/>
  <c r="LX47" i="26"/>
  <c r="MJ47" i="26"/>
  <c r="MV47" i="26"/>
  <c r="NH47" i="26"/>
  <c r="NT47" i="26"/>
  <c r="OF47" i="26"/>
  <c r="OR47" i="26"/>
  <c r="PD47" i="26"/>
  <c r="PP47" i="26"/>
  <c r="IG47" i="26"/>
  <c r="IS47" i="26"/>
  <c r="JE47" i="26"/>
  <c r="JQ47" i="26"/>
  <c r="KC47" i="26"/>
  <c r="KO47" i="26"/>
  <c r="LA47" i="26"/>
  <c r="LM47" i="26"/>
  <c r="LY47" i="26"/>
  <c r="MK47" i="26"/>
  <c r="MW47" i="26"/>
  <c r="NI47" i="26"/>
  <c r="NU47" i="26"/>
  <c r="OG47" i="26"/>
  <c r="OS47" i="26"/>
  <c r="PE47" i="26"/>
  <c r="PQ47" i="26"/>
  <c r="IH47" i="26"/>
  <c r="IT47" i="26"/>
  <c r="JF47" i="26"/>
  <c r="JR47" i="26"/>
  <c r="KD47" i="26"/>
  <c r="KP47" i="26"/>
  <c r="LB47" i="26"/>
  <c r="LN47" i="26"/>
  <c r="LZ47" i="26"/>
  <c r="ML47" i="26"/>
  <c r="MX47" i="26"/>
  <c r="NJ47" i="26"/>
  <c r="NV47" i="26"/>
  <c r="OH47" i="26"/>
  <c r="OT47" i="26"/>
  <c r="PF47" i="26"/>
  <c r="PR47" i="26"/>
  <c r="II47" i="26"/>
  <c r="IU47" i="26"/>
  <c r="JG47" i="26"/>
  <c r="JS47" i="26"/>
  <c r="KE47" i="26"/>
  <c r="KQ47" i="26"/>
  <c r="LC47" i="26"/>
  <c r="LO47" i="26"/>
  <c r="MA47" i="26"/>
  <c r="MM47" i="26"/>
  <c r="MY47" i="26"/>
  <c r="NK47" i="26"/>
  <c r="NW47" i="26"/>
  <c r="OI47" i="26"/>
  <c r="OU47" i="26"/>
  <c r="PG47" i="26"/>
  <c r="PS47" i="26"/>
  <c r="IJ47" i="26"/>
  <c r="IV47" i="26"/>
  <c r="JH47" i="26"/>
  <c r="JT47" i="26"/>
  <c r="KF47" i="26"/>
  <c r="KR47" i="26"/>
  <c r="LD47" i="26"/>
  <c r="LP47" i="26"/>
  <c r="MB47" i="26"/>
  <c r="MN47" i="26"/>
  <c r="MZ47" i="26"/>
  <c r="NL47" i="26"/>
  <c r="NX47" i="26"/>
  <c r="OJ47" i="26"/>
  <c r="OV47" i="26"/>
  <c r="PH47" i="26"/>
  <c r="PT47" i="26"/>
  <c r="IK47" i="26"/>
  <c r="IW47" i="26"/>
  <c r="JI47" i="26"/>
  <c r="JU47" i="26"/>
  <c r="KG47" i="26"/>
  <c r="KS47" i="26"/>
  <c r="LE47" i="26"/>
  <c r="LQ47" i="26"/>
  <c r="MC47" i="26"/>
  <c r="MO47" i="26"/>
  <c r="NA47" i="26"/>
  <c r="NM47" i="26"/>
  <c r="NY47" i="26"/>
  <c r="OK47" i="26"/>
  <c r="OW47" i="26"/>
  <c r="PI47" i="26"/>
  <c r="IL47" i="26"/>
  <c r="IX47" i="26"/>
  <c r="JJ47" i="26"/>
  <c r="JV47" i="26"/>
  <c r="KH47" i="26"/>
  <c r="KT47" i="26"/>
  <c r="LF47" i="26"/>
  <c r="LR47" i="26"/>
  <c r="MD47" i="26"/>
  <c r="MP47" i="26"/>
  <c r="NB47" i="26"/>
  <c r="NN47" i="26"/>
  <c r="NZ47" i="26"/>
  <c r="OL47" i="26"/>
  <c r="OX47" i="26"/>
  <c r="PJ47" i="26"/>
  <c r="IM47" i="26"/>
  <c r="IY47" i="26"/>
  <c r="JK47" i="26"/>
  <c r="JW47" i="26"/>
  <c r="KI47" i="26"/>
  <c r="KU47" i="26"/>
  <c r="LG47" i="26"/>
  <c r="LS47" i="26"/>
  <c r="ME47" i="26"/>
  <c r="MQ47" i="26"/>
  <c r="NC47" i="26"/>
  <c r="NO47" i="26"/>
  <c r="OA47" i="26"/>
  <c r="OM47" i="26"/>
  <c r="OY47" i="26"/>
  <c r="PK47" i="26"/>
  <c r="IC47" i="26"/>
  <c r="IO47" i="26"/>
  <c r="JA47" i="26"/>
  <c r="JM47" i="26"/>
  <c r="JY47" i="26"/>
  <c r="KK47" i="26"/>
  <c r="KW47" i="26"/>
  <c r="LI47" i="26"/>
  <c r="LU47" i="26"/>
  <c r="MG47" i="26"/>
  <c r="MS47" i="26"/>
  <c r="NE47" i="26"/>
  <c r="NQ47" i="26"/>
  <c r="OC47" i="26"/>
  <c r="OO47" i="26"/>
  <c r="PA47" i="26"/>
  <c r="PM47" i="26"/>
  <c r="ID47" i="26"/>
  <c r="IP47" i="26"/>
  <c r="JB47" i="26"/>
  <c r="JN47" i="26"/>
  <c r="JZ47" i="26"/>
  <c r="KL47" i="26"/>
  <c r="KX47" i="26"/>
  <c r="LJ47" i="26"/>
  <c r="LV47" i="26"/>
  <c r="MH47" i="26"/>
  <c r="MT47" i="26"/>
  <c r="NF47" i="26"/>
  <c r="NR47" i="26"/>
  <c r="OD47" i="26"/>
  <c r="OP47" i="26"/>
  <c r="PB47" i="26"/>
  <c r="PN47" i="26"/>
  <c r="KJ47" i="26"/>
  <c r="KV47" i="26"/>
  <c r="LH47" i="26"/>
  <c r="LT47" i="26"/>
  <c r="MF47" i="26"/>
  <c r="MR47" i="26"/>
  <c r="ND47" i="26"/>
  <c r="NP47" i="26"/>
  <c r="IN47" i="26"/>
  <c r="OB47" i="26"/>
  <c r="IZ47" i="26"/>
  <c r="ON47" i="26"/>
  <c r="JL47" i="26"/>
  <c r="JX47" i="26"/>
  <c r="OZ47" i="26"/>
  <c r="PL47" i="26"/>
  <c r="IM24" i="26"/>
  <c r="IY24" i="26"/>
  <c r="JK24" i="26"/>
  <c r="JW24" i="26"/>
  <c r="KI24" i="26"/>
  <c r="KU24" i="26"/>
  <c r="LG24" i="26"/>
  <c r="LS24" i="26"/>
  <c r="ME24" i="26"/>
  <c r="MQ24" i="26"/>
  <c r="NC24" i="26"/>
  <c r="NO24" i="26"/>
  <c r="OA24" i="26"/>
  <c r="OM24" i="26"/>
  <c r="OY24" i="26"/>
  <c r="PK24" i="26"/>
  <c r="IN24" i="26"/>
  <c r="IZ24" i="26"/>
  <c r="JL24" i="26"/>
  <c r="JX24" i="26"/>
  <c r="KJ24" i="26"/>
  <c r="KV24" i="26"/>
  <c r="LH24" i="26"/>
  <c r="LT24" i="26"/>
  <c r="MF24" i="26"/>
  <c r="MR24" i="26"/>
  <c r="ND24" i="26"/>
  <c r="NP24" i="26"/>
  <c r="OB24" i="26"/>
  <c r="ON24" i="26"/>
  <c r="OZ24" i="26"/>
  <c r="PL24" i="26"/>
  <c r="IC24" i="26"/>
  <c r="IO24" i="26"/>
  <c r="JA24" i="26"/>
  <c r="JM24" i="26"/>
  <c r="JY24" i="26"/>
  <c r="KK24" i="26"/>
  <c r="KW24" i="26"/>
  <c r="LI24" i="26"/>
  <c r="LU24" i="26"/>
  <c r="MG24" i="26"/>
  <c r="MS24" i="26"/>
  <c r="NE24" i="26"/>
  <c r="NQ24" i="26"/>
  <c r="OC24" i="26"/>
  <c r="OO24" i="26"/>
  <c r="PA24" i="26"/>
  <c r="PM24" i="26"/>
  <c r="ID24" i="26"/>
  <c r="IP24" i="26"/>
  <c r="JB24" i="26"/>
  <c r="JN24" i="26"/>
  <c r="JZ24" i="26"/>
  <c r="KL24" i="26"/>
  <c r="KX24" i="26"/>
  <c r="LJ24" i="26"/>
  <c r="LV24" i="26"/>
  <c r="MH24" i="26"/>
  <c r="MT24" i="26"/>
  <c r="NF24" i="26"/>
  <c r="NR24" i="26"/>
  <c r="OD24" i="26"/>
  <c r="OP24" i="26"/>
  <c r="PB24" i="26"/>
  <c r="PN24" i="26"/>
  <c r="IE24" i="26"/>
  <c r="IQ24" i="26"/>
  <c r="JC24" i="26"/>
  <c r="JO24" i="26"/>
  <c r="KA24" i="26"/>
  <c r="KM24" i="26"/>
  <c r="KY24" i="26"/>
  <c r="LK24" i="26"/>
  <c r="LW24" i="26"/>
  <c r="MI24" i="26"/>
  <c r="MU24" i="26"/>
  <c r="NG24" i="26"/>
  <c r="NS24" i="26"/>
  <c r="OE24" i="26"/>
  <c r="OQ24" i="26"/>
  <c r="PC24" i="26"/>
  <c r="PO24" i="26"/>
  <c r="IF24" i="26"/>
  <c r="IR24" i="26"/>
  <c r="JD24" i="26"/>
  <c r="JP24" i="26"/>
  <c r="KB24" i="26"/>
  <c r="KN24" i="26"/>
  <c r="KZ24" i="26"/>
  <c r="LL24" i="26"/>
  <c r="LX24" i="26"/>
  <c r="MJ24" i="26"/>
  <c r="MV24" i="26"/>
  <c r="NH24" i="26"/>
  <c r="NT24" i="26"/>
  <c r="OF24" i="26"/>
  <c r="OR24" i="26"/>
  <c r="PD24" i="26"/>
  <c r="PP24" i="26"/>
  <c r="IG24" i="26"/>
  <c r="IS24" i="26"/>
  <c r="JE24" i="26"/>
  <c r="JQ24" i="26"/>
  <c r="KC24" i="26"/>
  <c r="KO24" i="26"/>
  <c r="LA24" i="26"/>
  <c r="LM24" i="26"/>
  <c r="LY24" i="26"/>
  <c r="MK24" i="26"/>
  <c r="MW24" i="26"/>
  <c r="NI24" i="26"/>
  <c r="NU24" i="26"/>
  <c r="OG24" i="26"/>
  <c r="OS24" i="26"/>
  <c r="PE24" i="26"/>
  <c r="PQ24" i="26"/>
  <c r="IH24" i="26"/>
  <c r="IT24" i="26"/>
  <c r="JF24" i="26"/>
  <c r="JR24" i="26"/>
  <c r="KD24" i="26"/>
  <c r="KP24" i="26"/>
  <c r="LB24" i="26"/>
  <c r="LN24" i="26"/>
  <c r="LZ24" i="26"/>
  <c r="ML24" i="26"/>
  <c r="MX24" i="26"/>
  <c r="NJ24" i="26"/>
  <c r="NV24" i="26"/>
  <c r="OH24" i="26"/>
  <c r="OT24" i="26"/>
  <c r="PF24" i="26"/>
  <c r="PR24" i="26"/>
  <c r="II24" i="26"/>
  <c r="IU24" i="26"/>
  <c r="JG24" i="26"/>
  <c r="JS24" i="26"/>
  <c r="KE24" i="26"/>
  <c r="KQ24" i="26"/>
  <c r="LC24" i="26"/>
  <c r="LO24" i="26"/>
  <c r="MA24" i="26"/>
  <c r="MM24" i="26"/>
  <c r="MY24" i="26"/>
  <c r="NK24" i="26"/>
  <c r="NW24" i="26"/>
  <c r="OI24" i="26"/>
  <c r="OU24" i="26"/>
  <c r="PG24" i="26"/>
  <c r="PS24" i="26"/>
  <c r="IJ24" i="26"/>
  <c r="IV24" i="26"/>
  <c r="JH24" i="26"/>
  <c r="JT24" i="26"/>
  <c r="KF24" i="26"/>
  <c r="KR24" i="26"/>
  <c r="LD24" i="26"/>
  <c r="LP24" i="26"/>
  <c r="MB24" i="26"/>
  <c r="MN24" i="26"/>
  <c r="MZ24" i="26"/>
  <c r="NL24" i="26"/>
  <c r="NX24" i="26"/>
  <c r="OJ24" i="26"/>
  <c r="OV24" i="26"/>
  <c r="PH24" i="26"/>
  <c r="PT24" i="26"/>
  <c r="IW24" i="26"/>
  <c r="LQ24" i="26"/>
  <c r="OK24" i="26"/>
  <c r="IX24" i="26"/>
  <c r="LR24" i="26"/>
  <c r="OL24" i="26"/>
  <c r="JI24" i="26"/>
  <c r="MC24" i="26"/>
  <c r="OW24" i="26"/>
  <c r="JJ24" i="26"/>
  <c r="MD24" i="26"/>
  <c r="OX24" i="26"/>
  <c r="JU24" i="26"/>
  <c r="MO24" i="26"/>
  <c r="PI24" i="26"/>
  <c r="JV24" i="26"/>
  <c r="MP24" i="26"/>
  <c r="PJ24" i="26"/>
  <c r="KG24" i="26"/>
  <c r="NA24" i="26"/>
  <c r="KH24" i="26"/>
  <c r="NB24" i="26"/>
  <c r="KS24" i="26"/>
  <c r="NM24" i="26"/>
  <c r="KT24" i="26"/>
  <c r="NN24" i="26"/>
  <c r="IK24" i="26"/>
  <c r="LE24" i="26"/>
  <c r="NY24" i="26"/>
  <c r="IL24" i="26"/>
  <c r="LF24" i="26"/>
  <c r="NZ24" i="26"/>
  <c r="IC72" i="26"/>
  <c r="IO72" i="26"/>
  <c r="JA72" i="26"/>
  <c r="JM72" i="26"/>
  <c r="JY72" i="26"/>
  <c r="KK72" i="26"/>
  <c r="KW72" i="26"/>
  <c r="LI72" i="26"/>
  <c r="LU72" i="26"/>
  <c r="MG72" i="26"/>
  <c r="MS72" i="26"/>
  <c r="NE72" i="26"/>
  <c r="NQ72" i="26"/>
  <c r="OC72" i="26"/>
  <c r="OO72" i="26"/>
  <c r="PA72" i="26"/>
  <c r="PM72" i="26"/>
  <c r="ID72" i="26"/>
  <c r="IP72" i="26"/>
  <c r="JB72" i="26"/>
  <c r="JN72" i="26"/>
  <c r="JZ72" i="26"/>
  <c r="KL72" i="26"/>
  <c r="KX72" i="26"/>
  <c r="LJ72" i="26"/>
  <c r="LV72" i="26"/>
  <c r="MH72" i="26"/>
  <c r="MT72" i="26"/>
  <c r="NF72" i="26"/>
  <c r="NR72" i="26"/>
  <c r="OD72" i="26"/>
  <c r="OP72" i="26"/>
  <c r="PB72" i="26"/>
  <c r="PN72" i="26"/>
  <c r="IE72" i="26"/>
  <c r="IQ72" i="26"/>
  <c r="JC72" i="26"/>
  <c r="JO72" i="26"/>
  <c r="KA72" i="26"/>
  <c r="KM72" i="26"/>
  <c r="KY72" i="26"/>
  <c r="LK72" i="26"/>
  <c r="LW72" i="26"/>
  <c r="MI72" i="26"/>
  <c r="MU72" i="26"/>
  <c r="NG72" i="26"/>
  <c r="NS72" i="26"/>
  <c r="OE72" i="26"/>
  <c r="OQ72" i="26"/>
  <c r="PC72" i="26"/>
  <c r="PO72" i="26"/>
  <c r="IF72" i="26"/>
  <c r="IR72" i="26"/>
  <c r="JD72" i="26"/>
  <c r="JP72" i="26"/>
  <c r="KB72" i="26"/>
  <c r="KN72" i="26"/>
  <c r="KZ72" i="26"/>
  <c r="LL72" i="26"/>
  <c r="LX72" i="26"/>
  <c r="MJ72" i="26"/>
  <c r="MV72" i="26"/>
  <c r="NH72" i="26"/>
  <c r="NT72" i="26"/>
  <c r="OF72" i="26"/>
  <c r="OR72" i="26"/>
  <c r="PD72" i="26"/>
  <c r="PP72" i="26"/>
  <c r="IG72" i="26"/>
  <c r="IS72" i="26"/>
  <c r="JE72" i="26"/>
  <c r="JQ72" i="26"/>
  <c r="KC72" i="26"/>
  <c r="KO72" i="26"/>
  <c r="LA72" i="26"/>
  <c r="LM72" i="26"/>
  <c r="LY72" i="26"/>
  <c r="MK72" i="26"/>
  <c r="MW72" i="26"/>
  <c r="NI72" i="26"/>
  <c r="NU72" i="26"/>
  <c r="OG72" i="26"/>
  <c r="OS72" i="26"/>
  <c r="PE72" i="26"/>
  <c r="PQ72" i="26"/>
  <c r="IH72" i="26"/>
  <c r="IT72" i="26"/>
  <c r="JF72" i="26"/>
  <c r="JR72" i="26"/>
  <c r="KD72" i="26"/>
  <c r="KP72" i="26"/>
  <c r="LB72" i="26"/>
  <c r="LN72" i="26"/>
  <c r="LZ72" i="26"/>
  <c r="ML72" i="26"/>
  <c r="MX72" i="26"/>
  <c r="NJ72" i="26"/>
  <c r="NV72" i="26"/>
  <c r="OH72" i="26"/>
  <c r="OT72" i="26"/>
  <c r="PF72" i="26"/>
  <c r="PR72" i="26"/>
  <c r="II72" i="26"/>
  <c r="IU72" i="26"/>
  <c r="JG72" i="26"/>
  <c r="JS72" i="26"/>
  <c r="KE72" i="26"/>
  <c r="KQ72" i="26"/>
  <c r="LC72" i="26"/>
  <c r="LO72" i="26"/>
  <c r="MA72" i="26"/>
  <c r="MM72" i="26"/>
  <c r="MY72" i="26"/>
  <c r="NK72" i="26"/>
  <c r="NW72" i="26"/>
  <c r="OI72" i="26"/>
  <c r="OU72" i="26"/>
  <c r="PG72" i="26"/>
  <c r="PS72" i="26"/>
  <c r="IJ72" i="26"/>
  <c r="IV72" i="26"/>
  <c r="JH72" i="26"/>
  <c r="JT72" i="26"/>
  <c r="KF72" i="26"/>
  <c r="KR72" i="26"/>
  <c r="LD72" i="26"/>
  <c r="LP72" i="26"/>
  <c r="MB72" i="26"/>
  <c r="MN72" i="26"/>
  <c r="MZ72" i="26"/>
  <c r="NL72" i="26"/>
  <c r="NX72" i="26"/>
  <c r="OJ72" i="26"/>
  <c r="OV72" i="26"/>
  <c r="PH72" i="26"/>
  <c r="PT72" i="26"/>
  <c r="IK72" i="26"/>
  <c r="IW72" i="26"/>
  <c r="JI72" i="26"/>
  <c r="JU72" i="26"/>
  <c r="KG72" i="26"/>
  <c r="KS72" i="26"/>
  <c r="LE72" i="26"/>
  <c r="LQ72" i="26"/>
  <c r="MC72" i="26"/>
  <c r="MO72" i="26"/>
  <c r="NA72" i="26"/>
  <c r="NM72" i="26"/>
  <c r="NY72" i="26"/>
  <c r="OK72" i="26"/>
  <c r="OW72" i="26"/>
  <c r="PI72" i="26"/>
  <c r="IL72" i="26"/>
  <c r="IX72" i="26"/>
  <c r="JJ72" i="26"/>
  <c r="JV72" i="26"/>
  <c r="KH72" i="26"/>
  <c r="KT72" i="26"/>
  <c r="LF72" i="26"/>
  <c r="LR72" i="26"/>
  <c r="MD72" i="26"/>
  <c r="MP72" i="26"/>
  <c r="NB72" i="26"/>
  <c r="NN72" i="26"/>
  <c r="NZ72" i="26"/>
  <c r="OL72" i="26"/>
  <c r="OX72" i="26"/>
  <c r="PJ72" i="26"/>
  <c r="JK72" i="26"/>
  <c r="ME72" i="26"/>
  <c r="OY72" i="26"/>
  <c r="JL72" i="26"/>
  <c r="MF72" i="26"/>
  <c r="OZ72" i="26"/>
  <c r="JW72" i="26"/>
  <c r="MQ72" i="26"/>
  <c r="PK72" i="26"/>
  <c r="JX72" i="26"/>
  <c r="MR72" i="26"/>
  <c r="PL72" i="26"/>
  <c r="KI72" i="26"/>
  <c r="NC72" i="26"/>
  <c r="KJ72" i="26"/>
  <c r="ND72" i="26"/>
  <c r="KU72" i="26"/>
  <c r="NO72" i="26"/>
  <c r="KV72" i="26"/>
  <c r="NP72" i="26"/>
  <c r="IM72" i="26"/>
  <c r="LG72" i="26"/>
  <c r="OA72" i="26"/>
  <c r="IN72" i="26"/>
  <c r="LH72" i="26"/>
  <c r="OB72" i="26"/>
  <c r="LS72" i="26"/>
  <c r="LT72" i="26"/>
  <c r="OM72" i="26"/>
  <c r="ON72" i="26"/>
  <c r="IY72" i="26"/>
  <c r="IZ72" i="26"/>
  <c r="IM49" i="26"/>
  <c r="IY49" i="26"/>
  <c r="JK49" i="26"/>
  <c r="JW49" i="26"/>
  <c r="KI49" i="26"/>
  <c r="KU49" i="26"/>
  <c r="LG49" i="26"/>
  <c r="LS49" i="26"/>
  <c r="ME49" i="26"/>
  <c r="MQ49" i="26"/>
  <c r="NC49" i="26"/>
  <c r="NO49" i="26"/>
  <c r="OA49" i="26"/>
  <c r="OM49" i="26"/>
  <c r="OY49" i="26"/>
  <c r="PK49" i="26"/>
  <c r="IN49" i="26"/>
  <c r="IZ49" i="26"/>
  <c r="JL49" i="26"/>
  <c r="JX49" i="26"/>
  <c r="KJ49" i="26"/>
  <c r="KV49" i="26"/>
  <c r="LH49" i="26"/>
  <c r="LT49" i="26"/>
  <c r="MF49" i="26"/>
  <c r="MR49" i="26"/>
  <c r="ND49" i="26"/>
  <c r="NP49" i="26"/>
  <c r="OB49" i="26"/>
  <c r="ON49" i="26"/>
  <c r="OZ49" i="26"/>
  <c r="PL49" i="26"/>
  <c r="IC49" i="26"/>
  <c r="IO49" i="26"/>
  <c r="JA49" i="26"/>
  <c r="JM49" i="26"/>
  <c r="JY49" i="26"/>
  <c r="KK49" i="26"/>
  <c r="KW49" i="26"/>
  <c r="LI49" i="26"/>
  <c r="LU49" i="26"/>
  <c r="MG49" i="26"/>
  <c r="MS49" i="26"/>
  <c r="NE49" i="26"/>
  <c r="NQ49" i="26"/>
  <c r="OC49" i="26"/>
  <c r="OO49" i="26"/>
  <c r="PA49" i="26"/>
  <c r="PM49" i="26"/>
  <c r="ID49" i="26"/>
  <c r="IP49" i="26"/>
  <c r="JB49" i="26"/>
  <c r="JN49" i="26"/>
  <c r="JZ49" i="26"/>
  <c r="KL49" i="26"/>
  <c r="KX49" i="26"/>
  <c r="LJ49" i="26"/>
  <c r="LV49" i="26"/>
  <c r="MH49" i="26"/>
  <c r="MT49" i="26"/>
  <c r="NF49" i="26"/>
  <c r="NR49" i="26"/>
  <c r="OD49" i="26"/>
  <c r="OP49" i="26"/>
  <c r="PB49" i="26"/>
  <c r="PN49" i="26"/>
  <c r="IE49" i="26"/>
  <c r="IQ49" i="26"/>
  <c r="JC49" i="26"/>
  <c r="JO49" i="26"/>
  <c r="KA49" i="26"/>
  <c r="KM49" i="26"/>
  <c r="KY49" i="26"/>
  <c r="LK49" i="26"/>
  <c r="LW49" i="26"/>
  <c r="MI49" i="26"/>
  <c r="MU49" i="26"/>
  <c r="NG49" i="26"/>
  <c r="NS49" i="26"/>
  <c r="OE49" i="26"/>
  <c r="OQ49" i="26"/>
  <c r="PC49" i="26"/>
  <c r="PO49" i="26"/>
  <c r="IF49" i="26"/>
  <c r="IR49" i="26"/>
  <c r="JD49" i="26"/>
  <c r="JP49" i="26"/>
  <c r="KB49" i="26"/>
  <c r="KN49" i="26"/>
  <c r="KZ49" i="26"/>
  <c r="LL49" i="26"/>
  <c r="LX49" i="26"/>
  <c r="MJ49" i="26"/>
  <c r="MV49" i="26"/>
  <c r="NH49" i="26"/>
  <c r="NT49" i="26"/>
  <c r="OF49" i="26"/>
  <c r="OR49" i="26"/>
  <c r="PD49" i="26"/>
  <c r="PP49" i="26"/>
  <c r="IG49" i="26"/>
  <c r="IS49" i="26"/>
  <c r="JE49" i="26"/>
  <c r="JQ49" i="26"/>
  <c r="KC49" i="26"/>
  <c r="KO49" i="26"/>
  <c r="LA49" i="26"/>
  <c r="LM49" i="26"/>
  <c r="LY49" i="26"/>
  <c r="MK49" i="26"/>
  <c r="MW49" i="26"/>
  <c r="NI49" i="26"/>
  <c r="NU49" i="26"/>
  <c r="OG49" i="26"/>
  <c r="OS49" i="26"/>
  <c r="PE49" i="26"/>
  <c r="PQ49" i="26"/>
  <c r="IH49" i="26"/>
  <c r="IT49" i="26"/>
  <c r="JF49" i="26"/>
  <c r="JR49" i="26"/>
  <c r="KD49" i="26"/>
  <c r="KP49" i="26"/>
  <c r="LB49" i="26"/>
  <c r="LN49" i="26"/>
  <c r="LZ49" i="26"/>
  <c r="ML49" i="26"/>
  <c r="MX49" i="26"/>
  <c r="NJ49" i="26"/>
  <c r="NV49" i="26"/>
  <c r="OH49" i="26"/>
  <c r="OT49" i="26"/>
  <c r="PF49" i="26"/>
  <c r="PR49" i="26"/>
  <c r="II49" i="26"/>
  <c r="IU49" i="26"/>
  <c r="JG49" i="26"/>
  <c r="JS49" i="26"/>
  <c r="KE49" i="26"/>
  <c r="KQ49" i="26"/>
  <c r="LC49" i="26"/>
  <c r="LO49" i="26"/>
  <c r="MA49" i="26"/>
  <c r="MM49" i="26"/>
  <c r="MY49" i="26"/>
  <c r="NK49" i="26"/>
  <c r="NW49" i="26"/>
  <c r="OI49" i="26"/>
  <c r="OU49" i="26"/>
  <c r="PG49" i="26"/>
  <c r="PS49" i="26"/>
  <c r="IK49" i="26"/>
  <c r="IW49" i="26"/>
  <c r="JI49" i="26"/>
  <c r="JU49" i="26"/>
  <c r="KG49" i="26"/>
  <c r="KS49" i="26"/>
  <c r="LE49" i="26"/>
  <c r="LQ49" i="26"/>
  <c r="MC49" i="26"/>
  <c r="MO49" i="26"/>
  <c r="NA49" i="26"/>
  <c r="NM49" i="26"/>
  <c r="NY49" i="26"/>
  <c r="OK49" i="26"/>
  <c r="OW49" i="26"/>
  <c r="PI49" i="26"/>
  <c r="IL49" i="26"/>
  <c r="IX49" i="26"/>
  <c r="JJ49" i="26"/>
  <c r="JV49" i="26"/>
  <c r="KH49" i="26"/>
  <c r="KT49" i="26"/>
  <c r="LF49" i="26"/>
  <c r="LR49" i="26"/>
  <c r="MD49" i="26"/>
  <c r="MP49" i="26"/>
  <c r="NB49" i="26"/>
  <c r="NN49" i="26"/>
  <c r="NZ49" i="26"/>
  <c r="OL49" i="26"/>
  <c r="OX49" i="26"/>
  <c r="PJ49" i="26"/>
  <c r="LP49" i="26"/>
  <c r="MB49" i="26"/>
  <c r="MN49" i="26"/>
  <c r="MZ49" i="26"/>
  <c r="NL49" i="26"/>
  <c r="IJ49" i="26"/>
  <c r="NX49" i="26"/>
  <c r="IV49" i="26"/>
  <c r="OJ49" i="26"/>
  <c r="JH49" i="26"/>
  <c r="OV49" i="26"/>
  <c r="JT49" i="26"/>
  <c r="PH49" i="26"/>
  <c r="KF49" i="26"/>
  <c r="PT49" i="26"/>
  <c r="KR49" i="26"/>
  <c r="LD49" i="26"/>
  <c r="IG78" i="26"/>
  <c r="IS78" i="26"/>
  <c r="JE78" i="26"/>
  <c r="JQ78" i="26"/>
  <c r="KC78" i="26"/>
  <c r="KO78" i="26"/>
  <c r="LA78" i="26"/>
  <c r="LM78" i="26"/>
  <c r="LY78" i="26"/>
  <c r="MK78" i="26"/>
  <c r="MW78" i="26"/>
  <c r="NI78" i="26"/>
  <c r="NU78" i="26"/>
  <c r="OG78" i="26"/>
  <c r="OS78" i="26"/>
  <c r="PE78" i="26"/>
  <c r="PQ78" i="26"/>
  <c r="IH78" i="26"/>
  <c r="IT78" i="26"/>
  <c r="JF78" i="26"/>
  <c r="JR78" i="26"/>
  <c r="KD78" i="26"/>
  <c r="KP78" i="26"/>
  <c r="LB78" i="26"/>
  <c r="LN78" i="26"/>
  <c r="LZ78" i="26"/>
  <c r="ML78" i="26"/>
  <c r="MX78" i="26"/>
  <c r="NJ78" i="26"/>
  <c r="NV78" i="26"/>
  <c r="OH78" i="26"/>
  <c r="OT78" i="26"/>
  <c r="PF78" i="26"/>
  <c r="PR78" i="26"/>
  <c r="II78" i="26"/>
  <c r="IU78" i="26"/>
  <c r="JG78" i="26"/>
  <c r="JS78" i="26"/>
  <c r="KE78" i="26"/>
  <c r="KQ78" i="26"/>
  <c r="LC78" i="26"/>
  <c r="LO78" i="26"/>
  <c r="MA78" i="26"/>
  <c r="MM78" i="26"/>
  <c r="MY78" i="26"/>
  <c r="NK78" i="26"/>
  <c r="NW78" i="26"/>
  <c r="OI78" i="26"/>
  <c r="OU78" i="26"/>
  <c r="PG78" i="26"/>
  <c r="PS78" i="26"/>
  <c r="IJ78" i="26"/>
  <c r="IV78" i="26"/>
  <c r="JH78" i="26"/>
  <c r="JT78" i="26"/>
  <c r="KF78" i="26"/>
  <c r="KR78" i="26"/>
  <c r="LD78" i="26"/>
  <c r="LP78" i="26"/>
  <c r="MB78" i="26"/>
  <c r="MN78" i="26"/>
  <c r="MZ78" i="26"/>
  <c r="NL78" i="26"/>
  <c r="NX78" i="26"/>
  <c r="OJ78" i="26"/>
  <c r="OV78" i="26"/>
  <c r="PH78" i="26"/>
  <c r="PT78" i="26"/>
  <c r="IK78" i="26"/>
  <c r="IW78" i="26"/>
  <c r="JI78" i="26"/>
  <c r="JU78" i="26"/>
  <c r="KG78" i="26"/>
  <c r="KS78" i="26"/>
  <c r="LE78" i="26"/>
  <c r="LQ78" i="26"/>
  <c r="MC78" i="26"/>
  <c r="MO78" i="26"/>
  <c r="NA78" i="26"/>
  <c r="NM78" i="26"/>
  <c r="NY78" i="26"/>
  <c r="OK78" i="26"/>
  <c r="OW78" i="26"/>
  <c r="PI78" i="26"/>
  <c r="IL78" i="26"/>
  <c r="IX78" i="26"/>
  <c r="JJ78" i="26"/>
  <c r="JV78" i="26"/>
  <c r="KH78" i="26"/>
  <c r="KT78" i="26"/>
  <c r="LF78" i="26"/>
  <c r="LR78" i="26"/>
  <c r="MD78" i="26"/>
  <c r="MP78" i="26"/>
  <c r="NB78" i="26"/>
  <c r="NN78" i="26"/>
  <c r="NZ78" i="26"/>
  <c r="OL78" i="26"/>
  <c r="OX78" i="26"/>
  <c r="PJ78" i="26"/>
  <c r="IM78" i="26"/>
  <c r="IY78" i="26"/>
  <c r="JK78" i="26"/>
  <c r="JW78" i="26"/>
  <c r="KI78" i="26"/>
  <c r="KU78" i="26"/>
  <c r="LG78" i="26"/>
  <c r="LS78" i="26"/>
  <c r="ME78" i="26"/>
  <c r="MQ78" i="26"/>
  <c r="NC78" i="26"/>
  <c r="NO78" i="26"/>
  <c r="OA78" i="26"/>
  <c r="OM78" i="26"/>
  <c r="OY78" i="26"/>
  <c r="PK78" i="26"/>
  <c r="IN78" i="26"/>
  <c r="IZ78" i="26"/>
  <c r="JL78" i="26"/>
  <c r="JX78" i="26"/>
  <c r="KJ78" i="26"/>
  <c r="KV78" i="26"/>
  <c r="LH78" i="26"/>
  <c r="LT78" i="26"/>
  <c r="MF78" i="26"/>
  <c r="MR78" i="26"/>
  <c r="ND78" i="26"/>
  <c r="NP78" i="26"/>
  <c r="OB78" i="26"/>
  <c r="ON78" i="26"/>
  <c r="OZ78" i="26"/>
  <c r="PL78" i="26"/>
  <c r="IC78" i="26"/>
  <c r="IO78" i="26"/>
  <c r="JA78" i="26"/>
  <c r="JM78" i="26"/>
  <c r="JY78" i="26"/>
  <c r="KK78" i="26"/>
  <c r="KW78" i="26"/>
  <c r="LI78" i="26"/>
  <c r="LU78" i="26"/>
  <c r="MG78" i="26"/>
  <c r="MS78" i="26"/>
  <c r="NE78" i="26"/>
  <c r="NQ78" i="26"/>
  <c r="OC78" i="26"/>
  <c r="OO78" i="26"/>
  <c r="PA78" i="26"/>
  <c r="PM78" i="26"/>
  <c r="ID78" i="26"/>
  <c r="IP78" i="26"/>
  <c r="JB78" i="26"/>
  <c r="JN78" i="26"/>
  <c r="JZ78" i="26"/>
  <c r="KL78" i="26"/>
  <c r="KX78" i="26"/>
  <c r="LJ78" i="26"/>
  <c r="LV78" i="26"/>
  <c r="MH78" i="26"/>
  <c r="MT78" i="26"/>
  <c r="NF78" i="26"/>
  <c r="NR78" i="26"/>
  <c r="OD78" i="26"/>
  <c r="OP78" i="26"/>
  <c r="PB78" i="26"/>
  <c r="PN78" i="26"/>
  <c r="IQ78" i="26"/>
  <c r="LK78" i="26"/>
  <c r="OE78" i="26"/>
  <c r="IR78" i="26"/>
  <c r="LL78" i="26"/>
  <c r="OF78" i="26"/>
  <c r="JC78" i="26"/>
  <c r="LW78" i="26"/>
  <c r="OQ78" i="26"/>
  <c r="JD78" i="26"/>
  <c r="LX78" i="26"/>
  <c r="OR78" i="26"/>
  <c r="JO78" i="26"/>
  <c r="MI78" i="26"/>
  <c r="PC78" i="26"/>
  <c r="JP78" i="26"/>
  <c r="MJ78" i="26"/>
  <c r="PD78" i="26"/>
  <c r="KA78" i="26"/>
  <c r="MU78" i="26"/>
  <c r="PO78" i="26"/>
  <c r="KB78" i="26"/>
  <c r="MV78" i="26"/>
  <c r="PP78" i="26"/>
  <c r="KM78" i="26"/>
  <c r="NG78" i="26"/>
  <c r="IE78" i="26"/>
  <c r="KY78" i="26"/>
  <c r="NS78" i="26"/>
  <c r="IF78" i="26"/>
  <c r="KN78" i="26"/>
  <c r="KZ78" i="26"/>
  <c r="NH78" i="26"/>
  <c r="NT78" i="26"/>
  <c r="IM37" i="26"/>
  <c r="IY37" i="26"/>
  <c r="JK37" i="26"/>
  <c r="JW37" i="26"/>
  <c r="KI37" i="26"/>
  <c r="KU37" i="26"/>
  <c r="LG37" i="26"/>
  <c r="LS37" i="26"/>
  <c r="ME37" i="26"/>
  <c r="MQ37" i="26"/>
  <c r="NC37" i="26"/>
  <c r="NO37" i="26"/>
  <c r="OA37" i="26"/>
  <c r="OM37" i="26"/>
  <c r="OY37" i="26"/>
  <c r="PK37" i="26"/>
  <c r="IN37" i="26"/>
  <c r="IZ37" i="26"/>
  <c r="JL37" i="26"/>
  <c r="JX37" i="26"/>
  <c r="KJ37" i="26"/>
  <c r="KV37" i="26"/>
  <c r="LH37" i="26"/>
  <c r="LT37" i="26"/>
  <c r="MF37" i="26"/>
  <c r="MR37" i="26"/>
  <c r="ND37" i="26"/>
  <c r="NP37" i="26"/>
  <c r="OB37" i="26"/>
  <c r="ON37" i="26"/>
  <c r="OZ37" i="26"/>
  <c r="PL37" i="26"/>
  <c r="IC37" i="26"/>
  <c r="IO37" i="26"/>
  <c r="JA37" i="26"/>
  <c r="JM37" i="26"/>
  <c r="JY37" i="26"/>
  <c r="KK37" i="26"/>
  <c r="KW37" i="26"/>
  <c r="LI37" i="26"/>
  <c r="LU37" i="26"/>
  <c r="MG37" i="26"/>
  <c r="MS37" i="26"/>
  <c r="NE37" i="26"/>
  <c r="NQ37" i="26"/>
  <c r="OC37" i="26"/>
  <c r="OO37" i="26"/>
  <c r="PA37" i="26"/>
  <c r="PM37" i="26"/>
  <c r="ID37" i="26"/>
  <c r="IP37" i="26"/>
  <c r="JB37" i="26"/>
  <c r="JN37" i="26"/>
  <c r="JZ37" i="26"/>
  <c r="KL37" i="26"/>
  <c r="KX37" i="26"/>
  <c r="LJ37" i="26"/>
  <c r="LV37" i="26"/>
  <c r="MH37" i="26"/>
  <c r="MT37" i="26"/>
  <c r="NF37" i="26"/>
  <c r="NR37" i="26"/>
  <c r="OD37" i="26"/>
  <c r="OP37" i="26"/>
  <c r="PB37" i="26"/>
  <c r="PN37" i="26"/>
  <c r="IE37" i="26"/>
  <c r="IQ37" i="26"/>
  <c r="JC37" i="26"/>
  <c r="JO37" i="26"/>
  <c r="KA37" i="26"/>
  <c r="KM37" i="26"/>
  <c r="KY37" i="26"/>
  <c r="LK37" i="26"/>
  <c r="LW37" i="26"/>
  <c r="MI37" i="26"/>
  <c r="MU37" i="26"/>
  <c r="NG37" i="26"/>
  <c r="NS37" i="26"/>
  <c r="OE37" i="26"/>
  <c r="OQ37" i="26"/>
  <c r="PC37" i="26"/>
  <c r="PO37" i="26"/>
  <c r="IF37" i="26"/>
  <c r="IR37" i="26"/>
  <c r="JD37" i="26"/>
  <c r="JP37" i="26"/>
  <c r="KB37" i="26"/>
  <c r="KN37" i="26"/>
  <c r="KZ37" i="26"/>
  <c r="LL37" i="26"/>
  <c r="LX37" i="26"/>
  <c r="MJ37" i="26"/>
  <c r="MV37" i="26"/>
  <c r="NH37" i="26"/>
  <c r="NT37" i="26"/>
  <c r="OF37" i="26"/>
  <c r="OR37" i="26"/>
  <c r="PD37" i="26"/>
  <c r="PP37" i="26"/>
  <c r="IG37" i="26"/>
  <c r="IS37" i="26"/>
  <c r="JE37" i="26"/>
  <c r="JQ37" i="26"/>
  <c r="KC37" i="26"/>
  <c r="KO37" i="26"/>
  <c r="LA37" i="26"/>
  <c r="LM37" i="26"/>
  <c r="LY37" i="26"/>
  <c r="MK37" i="26"/>
  <c r="MW37" i="26"/>
  <c r="NI37" i="26"/>
  <c r="NU37" i="26"/>
  <c r="OG37" i="26"/>
  <c r="OS37" i="26"/>
  <c r="PE37" i="26"/>
  <c r="PQ37" i="26"/>
  <c r="IH37" i="26"/>
  <c r="IT37" i="26"/>
  <c r="JF37" i="26"/>
  <c r="JR37" i="26"/>
  <c r="KD37" i="26"/>
  <c r="KP37" i="26"/>
  <c r="LB37" i="26"/>
  <c r="LN37" i="26"/>
  <c r="LZ37" i="26"/>
  <c r="ML37" i="26"/>
  <c r="MX37" i="26"/>
  <c r="NJ37" i="26"/>
  <c r="NV37" i="26"/>
  <c r="OH37" i="26"/>
  <c r="OT37" i="26"/>
  <c r="PF37" i="26"/>
  <c r="PR37" i="26"/>
  <c r="II37" i="26"/>
  <c r="IU37" i="26"/>
  <c r="JG37" i="26"/>
  <c r="JS37" i="26"/>
  <c r="KE37" i="26"/>
  <c r="KQ37" i="26"/>
  <c r="LC37" i="26"/>
  <c r="LO37" i="26"/>
  <c r="MA37" i="26"/>
  <c r="MM37" i="26"/>
  <c r="MY37" i="26"/>
  <c r="NK37" i="26"/>
  <c r="NW37" i="26"/>
  <c r="OI37" i="26"/>
  <c r="OU37" i="26"/>
  <c r="PG37" i="26"/>
  <c r="PS37" i="26"/>
  <c r="IJ37" i="26"/>
  <c r="IV37" i="26"/>
  <c r="JH37" i="26"/>
  <c r="JT37" i="26"/>
  <c r="KF37" i="26"/>
  <c r="KR37" i="26"/>
  <c r="LD37" i="26"/>
  <c r="LP37" i="26"/>
  <c r="MB37" i="26"/>
  <c r="MN37" i="26"/>
  <c r="MZ37" i="26"/>
  <c r="NL37" i="26"/>
  <c r="NX37" i="26"/>
  <c r="OJ37" i="26"/>
  <c r="OV37" i="26"/>
  <c r="PH37" i="26"/>
  <c r="PT37" i="26"/>
  <c r="IW37" i="26"/>
  <c r="LQ37" i="26"/>
  <c r="OK37" i="26"/>
  <c r="IX37" i="26"/>
  <c r="LR37" i="26"/>
  <c r="OL37" i="26"/>
  <c r="JI37" i="26"/>
  <c r="MC37" i="26"/>
  <c r="OW37" i="26"/>
  <c r="JJ37" i="26"/>
  <c r="MD37" i="26"/>
  <c r="OX37" i="26"/>
  <c r="JU37" i="26"/>
  <c r="MO37" i="26"/>
  <c r="PI37" i="26"/>
  <c r="JV37" i="26"/>
  <c r="MP37" i="26"/>
  <c r="PJ37" i="26"/>
  <c r="KG37" i="26"/>
  <c r="NA37" i="26"/>
  <c r="KH37" i="26"/>
  <c r="NB37" i="26"/>
  <c r="KS37" i="26"/>
  <c r="NM37" i="26"/>
  <c r="IK37" i="26"/>
  <c r="LE37" i="26"/>
  <c r="NY37" i="26"/>
  <c r="IL37" i="26"/>
  <c r="KT37" i="26"/>
  <c r="LF37" i="26"/>
  <c r="NN37" i="26"/>
  <c r="NZ37" i="26"/>
  <c r="II26" i="26"/>
  <c r="IU26" i="26"/>
  <c r="JG26" i="26"/>
  <c r="JS26" i="26"/>
  <c r="KE26" i="26"/>
  <c r="KQ26" i="26"/>
  <c r="LC26" i="26"/>
  <c r="LO26" i="26"/>
  <c r="MA26" i="26"/>
  <c r="MM26" i="26"/>
  <c r="MY26" i="26"/>
  <c r="NK26" i="26"/>
  <c r="NW26" i="26"/>
  <c r="OI26" i="26"/>
  <c r="OU26" i="26"/>
  <c r="PG26" i="26"/>
  <c r="PS26" i="26"/>
  <c r="IJ26" i="26"/>
  <c r="IV26" i="26"/>
  <c r="JH26" i="26"/>
  <c r="JT26" i="26"/>
  <c r="KF26" i="26"/>
  <c r="KR26" i="26"/>
  <c r="LD26" i="26"/>
  <c r="LP26" i="26"/>
  <c r="MB26" i="26"/>
  <c r="MN26" i="26"/>
  <c r="MZ26" i="26"/>
  <c r="NL26" i="26"/>
  <c r="NX26" i="26"/>
  <c r="OJ26" i="26"/>
  <c r="OV26" i="26"/>
  <c r="PH26" i="26"/>
  <c r="PT26" i="26"/>
  <c r="IK26" i="26"/>
  <c r="IW26" i="26"/>
  <c r="JI26" i="26"/>
  <c r="JU26" i="26"/>
  <c r="KG26" i="26"/>
  <c r="KS26" i="26"/>
  <c r="LE26" i="26"/>
  <c r="LQ26" i="26"/>
  <c r="MC26" i="26"/>
  <c r="MO26" i="26"/>
  <c r="NA26" i="26"/>
  <c r="NM26" i="26"/>
  <c r="NY26" i="26"/>
  <c r="OK26" i="26"/>
  <c r="OW26" i="26"/>
  <c r="PI26" i="26"/>
  <c r="IL26" i="26"/>
  <c r="IX26" i="26"/>
  <c r="JJ26" i="26"/>
  <c r="JV26" i="26"/>
  <c r="KH26" i="26"/>
  <c r="KT26" i="26"/>
  <c r="LF26" i="26"/>
  <c r="LR26" i="26"/>
  <c r="MD26" i="26"/>
  <c r="MP26" i="26"/>
  <c r="NB26" i="26"/>
  <c r="NN26" i="26"/>
  <c r="NZ26" i="26"/>
  <c r="OL26" i="26"/>
  <c r="OX26" i="26"/>
  <c r="PJ26" i="26"/>
  <c r="IM26" i="26"/>
  <c r="IY26" i="26"/>
  <c r="JK26" i="26"/>
  <c r="JW26" i="26"/>
  <c r="KI26" i="26"/>
  <c r="KU26" i="26"/>
  <c r="LG26" i="26"/>
  <c r="LS26" i="26"/>
  <c r="ME26" i="26"/>
  <c r="MQ26" i="26"/>
  <c r="NC26" i="26"/>
  <c r="NO26" i="26"/>
  <c r="OA26" i="26"/>
  <c r="OM26" i="26"/>
  <c r="OY26" i="26"/>
  <c r="PK26" i="26"/>
  <c r="IN26" i="26"/>
  <c r="IZ26" i="26"/>
  <c r="JL26" i="26"/>
  <c r="JX26" i="26"/>
  <c r="KJ26" i="26"/>
  <c r="KV26" i="26"/>
  <c r="LH26" i="26"/>
  <c r="LT26" i="26"/>
  <c r="MF26" i="26"/>
  <c r="MR26" i="26"/>
  <c r="ND26" i="26"/>
  <c r="NP26" i="26"/>
  <c r="OB26" i="26"/>
  <c r="ON26" i="26"/>
  <c r="OZ26" i="26"/>
  <c r="PL26" i="26"/>
  <c r="IC26" i="26"/>
  <c r="IO26" i="26"/>
  <c r="JA26" i="26"/>
  <c r="JM26" i="26"/>
  <c r="JY26" i="26"/>
  <c r="KK26" i="26"/>
  <c r="KW26" i="26"/>
  <c r="LI26" i="26"/>
  <c r="LU26" i="26"/>
  <c r="MG26" i="26"/>
  <c r="MS26" i="26"/>
  <c r="NE26" i="26"/>
  <c r="NQ26" i="26"/>
  <c r="OC26" i="26"/>
  <c r="OO26" i="26"/>
  <c r="PA26" i="26"/>
  <c r="PM26" i="26"/>
  <c r="ID26" i="26"/>
  <c r="IP26" i="26"/>
  <c r="JB26" i="26"/>
  <c r="JN26" i="26"/>
  <c r="JZ26" i="26"/>
  <c r="KL26" i="26"/>
  <c r="KX26" i="26"/>
  <c r="LJ26" i="26"/>
  <c r="LV26" i="26"/>
  <c r="MH26" i="26"/>
  <c r="MT26" i="26"/>
  <c r="NF26" i="26"/>
  <c r="NR26" i="26"/>
  <c r="OD26" i="26"/>
  <c r="OP26" i="26"/>
  <c r="PB26" i="26"/>
  <c r="PN26" i="26"/>
  <c r="IE26" i="26"/>
  <c r="IQ26" i="26"/>
  <c r="JC26" i="26"/>
  <c r="JO26" i="26"/>
  <c r="KA26" i="26"/>
  <c r="KM26" i="26"/>
  <c r="KY26" i="26"/>
  <c r="LK26" i="26"/>
  <c r="LW26" i="26"/>
  <c r="MI26" i="26"/>
  <c r="MU26" i="26"/>
  <c r="NG26" i="26"/>
  <c r="NS26" i="26"/>
  <c r="OE26" i="26"/>
  <c r="OQ26" i="26"/>
  <c r="PC26" i="26"/>
  <c r="PO26" i="26"/>
  <c r="IF26" i="26"/>
  <c r="IR26" i="26"/>
  <c r="JD26" i="26"/>
  <c r="JP26" i="26"/>
  <c r="KB26" i="26"/>
  <c r="KN26" i="26"/>
  <c r="KZ26" i="26"/>
  <c r="LL26" i="26"/>
  <c r="LX26" i="26"/>
  <c r="MJ26" i="26"/>
  <c r="MV26" i="26"/>
  <c r="NH26" i="26"/>
  <c r="NT26" i="26"/>
  <c r="OF26" i="26"/>
  <c r="OR26" i="26"/>
  <c r="PD26" i="26"/>
  <c r="PP26" i="26"/>
  <c r="KC26" i="26"/>
  <c r="MW26" i="26"/>
  <c r="PQ26" i="26"/>
  <c r="KD26" i="26"/>
  <c r="MX26" i="26"/>
  <c r="PR26" i="26"/>
  <c r="KO26" i="26"/>
  <c r="NI26" i="26"/>
  <c r="KP26" i="26"/>
  <c r="NJ26" i="26"/>
  <c r="IG26" i="26"/>
  <c r="LA26" i="26"/>
  <c r="NU26" i="26"/>
  <c r="IH26" i="26"/>
  <c r="LB26" i="26"/>
  <c r="NV26" i="26"/>
  <c r="IS26" i="26"/>
  <c r="LM26" i="26"/>
  <c r="OG26" i="26"/>
  <c r="IT26" i="26"/>
  <c r="LN26" i="26"/>
  <c r="OH26" i="26"/>
  <c r="JE26" i="26"/>
  <c r="LY26" i="26"/>
  <c r="OS26" i="26"/>
  <c r="JF26" i="26"/>
  <c r="LZ26" i="26"/>
  <c r="OT26" i="26"/>
  <c r="JQ26" i="26"/>
  <c r="MK26" i="26"/>
  <c r="PE26" i="26"/>
  <c r="JR26" i="26"/>
  <c r="ML26" i="26"/>
  <c r="PF26" i="26"/>
  <c r="IG62" i="26"/>
  <c r="IS62" i="26"/>
  <c r="JE62" i="26"/>
  <c r="JQ62" i="26"/>
  <c r="KC62" i="26"/>
  <c r="KO62" i="26"/>
  <c r="LA62" i="26"/>
  <c r="LM62" i="26"/>
  <c r="LY62" i="26"/>
  <c r="MK62" i="26"/>
  <c r="MW62" i="26"/>
  <c r="NI62" i="26"/>
  <c r="NU62" i="26"/>
  <c r="OG62" i="26"/>
  <c r="OS62" i="26"/>
  <c r="PE62" i="26"/>
  <c r="PQ62" i="26"/>
  <c r="II62" i="26"/>
  <c r="IU62" i="26"/>
  <c r="JG62" i="26"/>
  <c r="JS62" i="26"/>
  <c r="KE62" i="26"/>
  <c r="KQ62" i="26"/>
  <c r="LC62" i="26"/>
  <c r="LO62" i="26"/>
  <c r="MA62" i="26"/>
  <c r="MM62" i="26"/>
  <c r="MY62" i="26"/>
  <c r="NK62" i="26"/>
  <c r="NW62" i="26"/>
  <c r="OI62" i="26"/>
  <c r="OU62" i="26"/>
  <c r="PG62" i="26"/>
  <c r="PS62" i="26"/>
  <c r="IJ62" i="26"/>
  <c r="IV62" i="26"/>
  <c r="JH62" i="26"/>
  <c r="JT62" i="26"/>
  <c r="KF62" i="26"/>
  <c r="KR62" i="26"/>
  <c r="LD62" i="26"/>
  <c r="LP62" i="26"/>
  <c r="MB62" i="26"/>
  <c r="MN62" i="26"/>
  <c r="MZ62" i="26"/>
  <c r="NL62" i="26"/>
  <c r="NX62" i="26"/>
  <c r="OJ62" i="26"/>
  <c r="OV62" i="26"/>
  <c r="PH62" i="26"/>
  <c r="PT62" i="26"/>
  <c r="IK62" i="26"/>
  <c r="IW62" i="26"/>
  <c r="JI62" i="26"/>
  <c r="JU62" i="26"/>
  <c r="KG62" i="26"/>
  <c r="KS62" i="26"/>
  <c r="LE62" i="26"/>
  <c r="LQ62" i="26"/>
  <c r="MC62" i="26"/>
  <c r="MO62" i="26"/>
  <c r="NA62" i="26"/>
  <c r="NM62" i="26"/>
  <c r="NY62" i="26"/>
  <c r="OK62" i="26"/>
  <c r="OW62" i="26"/>
  <c r="PI62" i="26"/>
  <c r="IL62" i="26"/>
  <c r="IX62" i="26"/>
  <c r="JJ62" i="26"/>
  <c r="JV62" i="26"/>
  <c r="KH62" i="26"/>
  <c r="KT62" i="26"/>
  <c r="LF62" i="26"/>
  <c r="LR62" i="26"/>
  <c r="MD62" i="26"/>
  <c r="MP62" i="26"/>
  <c r="NB62" i="26"/>
  <c r="NN62" i="26"/>
  <c r="NZ62" i="26"/>
  <c r="OL62" i="26"/>
  <c r="OX62" i="26"/>
  <c r="PJ62" i="26"/>
  <c r="IM62" i="26"/>
  <c r="IY62" i="26"/>
  <c r="JK62" i="26"/>
  <c r="JW62" i="26"/>
  <c r="KI62" i="26"/>
  <c r="KU62" i="26"/>
  <c r="LG62" i="26"/>
  <c r="LS62" i="26"/>
  <c r="ME62" i="26"/>
  <c r="MQ62" i="26"/>
  <c r="NC62" i="26"/>
  <c r="NO62" i="26"/>
  <c r="OA62" i="26"/>
  <c r="OM62" i="26"/>
  <c r="OY62" i="26"/>
  <c r="PK62" i="26"/>
  <c r="IN62" i="26"/>
  <c r="IZ62" i="26"/>
  <c r="JL62" i="26"/>
  <c r="JX62" i="26"/>
  <c r="KJ62" i="26"/>
  <c r="KV62" i="26"/>
  <c r="LH62" i="26"/>
  <c r="LT62" i="26"/>
  <c r="MF62" i="26"/>
  <c r="MR62" i="26"/>
  <c r="ND62" i="26"/>
  <c r="NP62" i="26"/>
  <c r="OB62" i="26"/>
  <c r="ON62" i="26"/>
  <c r="OZ62" i="26"/>
  <c r="PL62" i="26"/>
  <c r="IC62" i="26"/>
  <c r="IO62" i="26"/>
  <c r="JA62" i="26"/>
  <c r="JM62" i="26"/>
  <c r="JY62" i="26"/>
  <c r="KK62" i="26"/>
  <c r="KW62" i="26"/>
  <c r="LI62" i="26"/>
  <c r="LU62" i="26"/>
  <c r="MG62" i="26"/>
  <c r="MS62" i="26"/>
  <c r="NE62" i="26"/>
  <c r="NQ62" i="26"/>
  <c r="OC62" i="26"/>
  <c r="OO62" i="26"/>
  <c r="PA62" i="26"/>
  <c r="PM62" i="26"/>
  <c r="ID62" i="26"/>
  <c r="IP62" i="26"/>
  <c r="JB62" i="26"/>
  <c r="JN62" i="26"/>
  <c r="JZ62" i="26"/>
  <c r="KL62" i="26"/>
  <c r="KX62" i="26"/>
  <c r="LJ62" i="26"/>
  <c r="LV62" i="26"/>
  <c r="MH62" i="26"/>
  <c r="MT62" i="26"/>
  <c r="NF62" i="26"/>
  <c r="NR62" i="26"/>
  <c r="OD62" i="26"/>
  <c r="OP62" i="26"/>
  <c r="PB62" i="26"/>
  <c r="PN62" i="26"/>
  <c r="IE62" i="26"/>
  <c r="IQ62" i="26"/>
  <c r="JC62" i="26"/>
  <c r="JO62" i="26"/>
  <c r="KA62" i="26"/>
  <c r="KM62" i="26"/>
  <c r="KY62" i="26"/>
  <c r="LK62" i="26"/>
  <c r="LW62" i="26"/>
  <c r="MI62" i="26"/>
  <c r="MU62" i="26"/>
  <c r="NG62" i="26"/>
  <c r="NS62" i="26"/>
  <c r="OE62" i="26"/>
  <c r="OQ62" i="26"/>
  <c r="PC62" i="26"/>
  <c r="PO62" i="26"/>
  <c r="JF62" i="26"/>
  <c r="LZ62" i="26"/>
  <c r="OT62" i="26"/>
  <c r="JP62" i="26"/>
  <c r="MJ62" i="26"/>
  <c r="PD62" i="26"/>
  <c r="JR62" i="26"/>
  <c r="ML62" i="26"/>
  <c r="PF62" i="26"/>
  <c r="KB62" i="26"/>
  <c r="MV62" i="26"/>
  <c r="PP62" i="26"/>
  <c r="KD62" i="26"/>
  <c r="MX62" i="26"/>
  <c r="PR62" i="26"/>
  <c r="KN62" i="26"/>
  <c r="NH62" i="26"/>
  <c r="KP62" i="26"/>
  <c r="NJ62" i="26"/>
  <c r="IF62" i="26"/>
  <c r="KZ62" i="26"/>
  <c r="NT62" i="26"/>
  <c r="IH62" i="26"/>
  <c r="LB62" i="26"/>
  <c r="NV62" i="26"/>
  <c r="IR62" i="26"/>
  <c r="LL62" i="26"/>
  <c r="OF62" i="26"/>
  <c r="IT62" i="26"/>
  <c r="JD62" i="26"/>
  <c r="LN62" i="26"/>
  <c r="LX62" i="26"/>
  <c r="OH62" i="26"/>
  <c r="OR62" i="26"/>
  <c r="IG18" i="26"/>
  <c r="IS18" i="26"/>
  <c r="JE18" i="26"/>
  <c r="JQ18" i="26"/>
  <c r="KC18" i="26"/>
  <c r="KO18" i="26"/>
  <c r="LA18" i="26"/>
  <c r="LM18" i="26"/>
  <c r="LY18" i="26"/>
  <c r="MK18" i="26"/>
  <c r="MW18" i="26"/>
  <c r="NI18" i="26"/>
  <c r="NU18" i="26"/>
  <c r="OG18" i="26"/>
  <c r="OS18" i="26"/>
  <c r="PE18" i="26"/>
  <c r="IH18" i="26"/>
  <c r="IT18" i="26"/>
  <c r="JF18" i="26"/>
  <c r="II18" i="26"/>
  <c r="IU18" i="26"/>
  <c r="JG18" i="26"/>
  <c r="JS18" i="26"/>
  <c r="KE18" i="26"/>
  <c r="KQ18" i="26"/>
  <c r="LC18" i="26"/>
  <c r="LO18" i="26"/>
  <c r="MA18" i="26"/>
  <c r="MM18" i="26"/>
  <c r="MY18" i="26"/>
  <c r="NK18" i="26"/>
  <c r="NW18" i="26"/>
  <c r="OI18" i="26"/>
  <c r="OU18" i="26"/>
  <c r="IJ18" i="26"/>
  <c r="IV18" i="26"/>
  <c r="JH18" i="26"/>
  <c r="JT18" i="26"/>
  <c r="KF18" i="26"/>
  <c r="KR18" i="26"/>
  <c r="LD18" i="26"/>
  <c r="LP18" i="26"/>
  <c r="MB18" i="26"/>
  <c r="MN18" i="26"/>
  <c r="MZ18" i="26"/>
  <c r="NL18" i="26"/>
  <c r="NX18" i="26"/>
  <c r="IK18" i="26"/>
  <c r="IW18" i="26"/>
  <c r="JI18" i="26"/>
  <c r="JU18" i="26"/>
  <c r="KG18" i="26"/>
  <c r="KS18" i="26"/>
  <c r="LE18" i="26"/>
  <c r="LQ18" i="26"/>
  <c r="MC18" i="26"/>
  <c r="MO18" i="26"/>
  <c r="NA18" i="26"/>
  <c r="NM18" i="26"/>
  <c r="NY18" i="26"/>
  <c r="OK18" i="26"/>
  <c r="IL18" i="26"/>
  <c r="IX18" i="26"/>
  <c r="JJ18" i="26"/>
  <c r="JV18" i="26"/>
  <c r="KH18" i="26"/>
  <c r="KT18" i="26"/>
  <c r="LF18" i="26"/>
  <c r="LR18" i="26"/>
  <c r="MD18" i="26"/>
  <c r="MP18" i="26"/>
  <c r="NB18" i="26"/>
  <c r="NN18" i="26"/>
  <c r="NZ18" i="26"/>
  <c r="OL18" i="26"/>
  <c r="IM18" i="26"/>
  <c r="IY18" i="26"/>
  <c r="JK18" i="26"/>
  <c r="JW18" i="26"/>
  <c r="KI18" i="26"/>
  <c r="KU18" i="26"/>
  <c r="LG18" i="26"/>
  <c r="LS18" i="26"/>
  <c r="ME18" i="26"/>
  <c r="MQ18" i="26"/>
  <c r="NC18" i="26"/>
  <c r="NO18" i="26"/>
  <c r="OA18" i="26"/>
  <c r="OM18" i="26"/>
  <c r="IN18" i="26"/>
  <c r="IZ18" i="26"/>
  <c r="JL18" i="26"/>
  <c r="JX18" i="26"/>
  <c r="KJ18" i="26"/>
  <c r="KV18" i="26"/>
  <c r="LH18" i="26"/>
  <c r="LT18" i="26"/>
  <c r="MF18" i="26"/>
  <c r="MR18" i="26"/>
  <c r="ND18" i="26"/>
  <c r="NP18" i="26"/>
  <c r="OB18" i="26"/>
  <c r="ON18" i="26"/>
  <c r="IC18" i="26"/>
  <c r="IO18" i="26"/>
  <c r="JA18" i="26"/>
  <c r="JM18" i="26"/>
  <c r="JY18" i="26"/>
  <c r="KK18" i="26"/>
  <c r="KW18" i="26"/>
  <c r="LI18" i="26"/>
  <c r="LU18" i="26"/>
  <c r="MG18" i="26"/>
  <c r="MS18" i="26"/>
  <c r="NE18" i="26"/>
  <c r="NQ18" i="26"/>
  <c r="OC18" i="26"/>
  <c r="OO18" i="26"/>
  <c r="ID18" i="26"/>
  <c r="IP18" i="26"/>
  <c r="JB18" i="26"/>
  <c r="JN18" i="26"/>
  <c r="JZ18" i="26"/>
  <c r="KL18" i="26"/>
  <c r="KX18" i="26"/>
  <c r="LJ18" i="26"/>
  <c r="LV18" i="26"/>
  <c r="MH18" i="26"/>
  <c r="MT18" i="26"/>
  <c r="NF18" i="26"/>
  <c r="NR18" i="26"/>
  <c r="OD18" i="26"/>
  <c r="OP18" i="26"/>
  <c r="IE18" i="26"/>
  <c r="IQ18" i="26"/>
  <c r="JC18" i="26"/>
  <c r="JO18" i="26"/>
  <c r="KA18" i="26"/>
  <c r="KM18" i="26"/>
  <c r="KY18" i="26"/>
  <c r="LK18" i="26"/>
  <c r="LW18" i="26"/>
  <c r="MI18" i="26"/>
  <c r="MU18" i="26"/>
  <c r="NG18" i="26"/>
  <c r="JD18" i="26"/>
  <c r="LZ18" i="26"/>
  <c r="OH18" i="26"/>
  <c r="PC18" i="26"/>
  <c r="PP18" i="26"/>
  <c r="JP18" i="26"/>
  <c r="MJ18" i="26"/>
  <c r="OJ18" i="26"/>
  <c r="PD18" i="26"/>
  <c r="PQ18" i="26"/>
  <c r="JR18" i="26"/>
  <c r="ML18" i="26"/>
  <c r="OQ18" i="26"/>
  <c r="PF18" i="26"/>
  <c r="PR18" i="26"/>
  <c r="KB18" i="26"/>
  <c r="MV18" i="26"/>
  <c r="OR18" i="26"/>
  <c r="PG18" i="26"/>
  <c r="PS18" i="26"/>
  <c r="KD18" i="26"/>
  <c r="MX18" i="26"/>
  <c r="OT18" i="26"/>
  <c r="PH18" i="26"/>
  <c r="PT18" i="26"/>
  <c r="KN18" i="26"/>
  <c r="NH18" i="26"/>
  <c r="OV18" i="26"/>
  <c r="PI18" i="26"/>
  <c r="KP18" i="26"/>
  <c r="NJ18" i="26"/>
  <c r="OW18" i="26"/>
  <c r="PJ18" i="26"/>
  <c r="KZ18" i="26"/>
  <c r="NS18" i="26"/>
  <c r="OX18" i="26"/>
  <c r="PK18" i="26"/>
  <c r="LB18" i="26"/>
  <c r="NT18" i="26"/>
  <c r="OY18" i="26"/>
  <c r="PL18" i="26"/>
  <c r="LL18" i="26"/>
  <c r="NV18" i="26"/>
  <c r="OZ18" i="26"/>
  <c r="PM18" i="26"/>
  <c r="IF18" i="26"/>
  <c r="LN18" i="26"/>
  <c r="OE18" i="26"/>
  <c r="PA18" i="26"/>
  <c r="PN18" i="26"/>
  <c r="IR18" i="26"/>
  <c r="LX18" i="26"/>
  <c r="OF18" i="26"/>
  <c r="PB18" i="26"/>
  <c r="PO18" i="26"/>
  <c r="II95" i="26"/>
  <c r="IU95" i="26"/>
  <c r="JG95" i="26"/>
  <c r="JS95" i="26"/>
  <c r="KE95" i="26"/>
  <c r="KQ95" i="26"/>
  <c r="LC95" i="26"/>
  <c r="LO95" i="26"/>
  <c r="MA95" i="26"/>
  <c r="MM95" i="26"/>
  <c r="MY95" i="26"/>
  <c r="NK95" i="26"/>
  <c r="NW95" i="26"/>
  <c r="OI95" i="26"/>
  <c r="OU95" i="26"/>
  <c r="PG95" i="26"/>
  <c r="PS95" i="26"/>
  <c r="IJ95" i="26"/>
  <c r="IV95" i="26"/>
  <c r="JH95" i="26"/>
  <c r="JT95" i="26"/>
  <c r="KF95" i="26"/>
  <c r="KR95" i="26"/>
  <c r="LD95" i="26"/>
  <c r="LP95" i="26"/>
  <c r="MB95" i="26"/>
  <c r="MN95" i="26"/>
  <c r="MZ95" i="26"/>
  <c r="NL95" i="26"/>
  <c r="NX95" i="26"/>
  <c r="OJ95" i="26"/>
  <c r="OV95" i="26"/>
  <c r="PH95" i="26"/>
  <c r="PT95" i="26"/>
  <c r="IK95" i="26"/>
  <c r="IW95" i="26"/>
  <c r="JI95" i="26"/>
  <c r="JU95" i="26"/>
  <c r="KG95" i="26"/>
  <c r="KS95" i="26"/>
  <c r="LE95" i="26"/>
  <c r="LQ95" i="26"/>
  <c r="MC95" i="26"/>
  <c r="MO95" i="26"/>
  <c r="NA95" i="26"/>
  <c r="NM95" i="26"/>
  <c r="NY95" i="26"/>
  <c r="OK95" i="26"/>
  <c r="OW95" i="26"/>
  <c r="PI95" i="26"/>
  <c r="IL95" i="26"/>
  <c r="IX95" i="26"/>
  <c r="JJ95" i="26"/>
  <c r="JV95" i="26"/>
  <c r="KH95" i="26"/>
  <c r="KT95" i="26"/>
  <c r="LF95" i="26"/>
  <c r="LR95" i="26"/>
  <c r="MD95" i="26"/>
  <c r="MP95" i="26"/>
  <c r="NB95" i="26"/>
  <c r="NN95" i="26"/>
  <c r="NZ95" i="26"/>
  <c r="OL95" i="26"/>
  <c r="OX95" i="26"/>
  <c r="PJ95" i="26"/>
  <c r="IM95" i="26"/>
  <c r="IY95" i="26"/>
  <c r="JK95" i="26"/>
  <c r="JW95" i="26"/>
  <c r="KI95" i="26"/>
  <c r="KU95" i="26"/>
  <c r="LG95" i="26"/>
  <c r="LS95" i="26"/>
  <c r="ME95" i="26"/>
  <c r="MQ95" i="26"/>
  <c r="NC95" i="26"/>
  <c r="NO95" i="26"/>
  <c r="OA95" i="26"/>
  <c r="OM95" i="26"/>
  <c r="OY95" i="26"/>
  <c r="PK95" i="26"/>
  <c r="IN95" i="26"/>
  <c r="IZ95" i="26"/>
  <c r="JL95" i="26"/>
  <c r="JX95" i="26"/>
  <c r="KJ95" i="26"/>
  <c r="KV95" i="26"/>
  <c r="LH95" i="26"/>
  <c r="LT95" i="26"/>
  <c r="MF95" i="26"/>
  <c r="MR95" i="26"/>
  <c r="ND95" i="26"/>
  <c r="NP95" i="26"/>
  <c r="OB95" i="26"/>
  <c r="ON95" i="26"/>
  <c r="OZ95" i="26"/>
  <c r="PL95" i="26"/>
  <c r="IC95" i="26"/>
  <c r="IO95" i="26"/>
  <c r="JA95" i="26"/>
  <c r="JM95" i="26"/>
  <c r="JY95" i="26"/>
  <c r="KK95" i="26"/>
  <c r="KW95" i="26"/>
  <c r="LI95" i="26"/>
  <c r="LU95" i="26"/>
  <c r="MG95" i="26"/>
  <c r="MS95" i="26"/>
  <c r="NE95" i="26"/>
  <c r="NQ95" i="26"/>
  <c r="OC95" i="26"/>
  <c r="OO95" i="26"/>
  <c r="PA95" i="26"/>
  <c r="PM95" i="26"/>
  <c r="ID95" i="26"/>
  <c r="IP95" i="26"/>
  <c r="JB95" i="26"/>
  <c r="JN95" i="26"/>
  <c r="JZ95" i="26"/>
  <c r="KL95" i="26"/>
  <c r="KX95" i="26"/>
  <c r="LJ95" i="26"/>
  <c r="LV95" i="26"/>
  <c r="MH95" i="26"/>
  <c r="MT95" i="26"/>
  <c r="NF95" i="26"/>
  <c r="NR95" i="26"/>
  <c r="OD95" i="26"/>
  <c r="OP95" i="26"/>
  <c r="PB95" i="26"/>
  <c r="PN95" i="26"/>
  <c r="IE95" i="26"/>
  <c r="IQ95" i="26"/>
  <c r="JC95" i="26"/>
  <c r="JO95" i="26"/>
  <c r="KA95" i="26"/>
  <c r="KM95" i="26"/>
  <c r="KY95" i="26"/>
  <c r="LK95" i="26"/>
  <c r="LW95" i="26"/>
  <c r="MI95" i="26"/>
  <c r="MU95" i="26"/>
  <c r="NG95" i="26"/>
  <c r="NS95" i="26"/>
  <c r="OE95" i="26"/>
  <c r="OQ95" i="26"/>
  <c r="PC95" i="26"/>
  <c r="PO95" i="26"/>
  <c r="IG95" i="26"/>
  <c r="IS95" i="26"/>
  <c r="JE95" i="26"/>
  <c r="JQ95" i="26"/>
  <c r="KC95" i="26"/>
  <c r="KO95" i="26"/>
  <c r="LA95" i="26"/>
  <c r="LM95" i="26"/>
  <c r="LY95" i="26"/>
  <c r="MK95" i="26"/>
  <c r="MW95" i="26"/>
  <c r="NI95" i="26"/>
  <c r="NU95" i="26"/>
  <c r="OG95" i="26"/>
  <c r="OS95" i="26"/>
  <c r="PE95" i="26"/>
  <c r="PQ95" i="26"/>
  <c r="IF95" i="26"/>
  <c r="KZ95" i="26"/>
  <c r="NT95" i="26"/>
  <c r="IH95" i="26"/>
  <c r="LB95" i="26"/>
  <c r="NV95" i="26"/>
  <c r="IR95" i="26"/>
  <c r="LL95" i="26"/>
  <c r="OF95" i="26"/>
  <c r="IT95" i="26"/>
  <c r="LN95" i="26"/>
  <c r="OH95" i="26"/>
  <c r="JD95" i="26"/>
  <c r="LX95" i="26"/>
  <c r="OR95" i="26"/>
  <c r="JF95" i="26"/>
  <c r="LZ95" i="26"/>
  <c r="OT95" i="26"/>
  <c r="JP95" i="26"/>
  <c r="MJ95" i="26"/>
  <c r="PD95" i="26"/>
  <c r="JR95" i="26"/>
  <c r="ML95" i="26"/>
  <c r="PF95" i="26"/>
  <c r="KB95" i="26"/>
  <c r="MV95" i="26"/>
  <c r="PP95" i="26"/>
  <c r="KD95" i="26"/>
  <c r="MX95" i="26"/>
  <c r="PR95" i="26"/>
  <c r="NH95" i="26"/>
  <c r="NJ95" i="26"/>
  <c r="KN95" i="26"/>
  <c r="KP95" i="26"/>
  <c r="IE50" i="26"/>
  <c r="IQ50" i="26"/>
  <c r="JC50" i="26"/>
  <c r="JO50" i="26"/>
  <c r="KA50" i="26"/>
  <c r="IF50" i="26"/>
  <c r="IR50" i="26"/>
  <c r="JD50" i="26"/>
  <c r="JP50" i="26"/>
  <c r="IG50" i="26"/>
  <c r="IS50" i="26"/>
  <c r="JE50" i="26"/>
  <c r="JQ50" i="26"/>
  <c r="IH50" i="26"/>
  <c r="IT50" i="26"/>
  <c r="JF50" i="26"/>
  <c r="JR50" i="26"/>
  <c r="II50" i="26"/>
  <c r="IU50" i="26"/>
  <c r="JG50" i="26"/>
  <c r="JS50" i="26"/>
  <c r="IJ50" i="26"/>
  <c r="IV50" i="26"/>
  <c r="JH50" i="26"/>
  <c r="JT50" i="26"/>
  <c r="IK50" i="26"/>
  <c r="IW50" i="26"/>
  <c r="JI50" i="26"/>
  <c r="JU50" i="26"/>
  <c r="IL50" i="26"/>
  <c r="IX50" i="26"/>
  <c r="JJ50" i="26"/>
  <c r="JV50" i="26"/>
  <c r="IM50" i="26"/>
  <c r="IY50" i="26"/>
  <c r="JK50" i="26"/>
  <c r="JW50" i="26"/>
  <c r="KI50" i="26"/>
  <c r="KU50" i="26"/>
  <c r="LG50" i="26"/>
  <c r="IC50" i="26"/>
  <c r="IO50" i="26"/>
  <c r="JA50" i="26"/>
  <c r="JM50" i="26"/>
  <c r="JY50" i="26"/>
  <c r="ID50" i="26"/>
  <c r="IP50" i="26"/>
  <c r="JB50" i="26"/>
  <c r="JN50" i="26"/>
  <c r="JL50" i="26"/>
  <c r="KL50" i="26"/>
  <c r="KY50" i="26"/>
  <c r="LL50" i="26"/>
  <c r="LX50" i="26"/>
  <c r="MJ50" i="26"/>
  <c r="MV50" i="26"/>
  <c r="NH50" i="26"/>
  <c r="NT50" i="26"/>
  <c r="OF50" i="26"/>
  <c r="OR50" i="26"/>
  <c r="PD50" i="26"/>
  <c r="PP50" i="26"/>
  <c r="JX50" i="26"/>
  <c r="KM50" i="26"/>
  <c r="KZ50" i="26"/>
  <c r="LM50" i="26"/>
  <c r="LY50" i="26"/>
  <c r="MK50" i="26"/>
  <c r="MW50" i="26"/>
  <c r="NI50" i="26"/>
  <c r="NU50" i="26"/>
  <c r="OG50" i="26"/>
  <c r="OS50" i="26"/>
  <c r="PE50" i="26"/>
  <c r="PQ50" i="26"/>
  <c r="JZ50" i="26"/>
  <c r="KN50" i="26"/>
  <c r="LA50" i="26"/>
  <c r="LN50" i="26"/>
  <c r="LZ50" i="26"/>
  <c r="ML50" i="26"/>
  <c r="MX50" i="26"/>
  <c r="NJ50" i="26"/>
  <c r="NV50" i="26"/>
  <c r="OH50" i="26"/>
  <c r="OT50" i="26"/>
  <c r="PF50" i="26"/>
  <c r="PR50" i="26"/>
  <c r="KB50" i="26"/>
  <c r="KO50" i="26"/>
  <c r="LB50" i="26"/>
  <c r="LO50" i="26"/>
  <c r="MA50" i="26"/>
  <c r="MM50" i="26"/>
  <c r="MY50" i="26"/>
  <c r="NK50" i="26"/>
  <c r="NW50" i="26"/>
  <c r="OI50" i="26"/>
  <c r="OU50" i="26"/>
  <c r="PG50" i="26"/>
  <c r="PS50" i="26"/>
  <c r="KC50" i="26"/>
  <c r="KP50" i="26"/>
  <c r="LC50" i="26"/>
  <c r="LP50" i="26"/>
  <c r="MB50" i="26"/>
  <c r="MN50" i="26"/>
  <c r="MZ50" i="26"/>
  <c r="NL50" i="26"/>
  <c r="NX50" i="26"/>
  <c r="OJ50" i="26"/>
  <c r="OV50" i="26"/>
  <c r="PH50" i="26"/>
  <c r="PT50" i="26"/>
  <c r="KD50" i="26"/>
  <c r="KQ50" i="26"/>
  <c r="LD50" i="26"/>
  <c r="LQ50" i="26"/>
  <c r="MC50" i="26"/>
  <c r="MO50" i="26"/>
  <c r="NA50" i="26"/>
  <c r="NM50" i="26"/>
  <c r="NY50" i="26"/>
  <c r="OK50" i="26"/>
  <c r="OW50" i="26"/>
  <c r="PI50" i="26"/>
  <c r="KE50" i="26"/>
  <c r="KR50" i="26"/>
  <c r="LE50" i="26"/>
  <c r="LR50" i="26"/>
  <c r="MD50" i="26"/>
  <c r="MP50" i="26"/>
  <c r="NB50" i="26"/>
  <c r="NN50" i="26"/>
  <c r="NZ50" i="26"/>
  <c r="OL50" i="26"/>
  <c r="OX50" i="26"/>
  <c r="PJ50" i="26"/>
  <c r="KF50" i="26"/>
  <c r="KS50" i="26"/>
  <c r="LF50" i="26"/>
  <c r="LS50" i="26"/>
  <c r="ME50" i="26"/>
  <c r="MQ50" i="26"/>
  <c r="NC50" i="26"/>
  <c r="NO50" i="26"/>
  <c r="OA50" i="26"/>
  <c r="OM50" i="26"/>
  <c r="OY50" i="26"/>
  <c r="PK50" i="26"/>
  <c r="KG50" i="26"/>
  <c r="KT50" i="26"/>
  <c r="LH50" i="26"/>
  <c r="LT50" i="26"/>
  <c r="MF50" i="26"/>
  <c r="MR50" i="26"/>
  <c r="ND50" i="26"/>
  <c r="NP50" i="26"/>
  <c r="OB50" i="26"/>
  <c r="ON50" i="26"/>
  <c r="OZ50" i="26"/>
  <c r="PL50" i="26"/>
  <c r="KH50" i="26"/>
  <c r="KV50" i="26"/>
  <c r="LI50" i="26"/>
  <c r="LU50" i="26"/>
  <c r="MG50" i="26"/>
  <c r="MS50" i="26"/>
  <c r="NE50" i="26"/>
  <c r="NQ50" i="26"/>
  <c r="OC50" i="26"/>
  <c r="OO50" i="26"/>
  <c r="PA50" i="26"/>
  <c r="PM50" i="26"/>
  <c r="IN50" i="26"/>
  <c r="MT50" i="26"/>
  <c r="PN50" i="26"/>
  <c r="IZ50" i="26"/>
  <c r="MU50" i="26"/>
  <c r="PO50" i="26"/>
  <c r="KJ50" i="26"/>
  <c r="NF50" i="26"/>
  <c r="KK50" i="26"/>
  <c r="NG50" i="26"/>
  <c r="KW50" i="26"/>
  <c r="NR50" i="26"/>
  <c r="KX50" i="26"/>
  <c r="NS50" i="26"/>
  <c r="LJ50" i="26"/>
  <c r="OD50" i="26"/>
  <c r="LK50" i="26"/>
  <c r="OE50" i="26"/>
  <c r="LV50" i="26"/>
  <c r="OP50" i="26"/>
  <c r="LW50" i="26"/>
  <c r="OQ50" i="26"/>
  <c r="MH50" i="26"/>
  <c r="PB50" i="26"/>
  <c r="MI50" i="26"/>
  <c r="PC50" i="26"/>
  <c r="ID100" i="26"/>
  <c r="IP100" i="26"/>
  <c r="JB100" i="26"/>
  <c r="JN100" i="26"/>
  <c r="JZ100" i="26"/>
  <c r="KL100" i="26"/>
  <c r="KX100" i="26"/>
  <c r="LJ100" i="26"/>
  <c r="LV100" i="26"/>
  <c r="MH100" i="26"/>
  <c r="MT100" i="26"/>
  <c r="NF100" i="26"/>
  <c r="NR100" i="26"/>
  <c r="OD100" i="26"/>
  <c r="OP100" i="26"/>
  <c r="PB100" i="26"/>
  <c r="PN100" i="26"/>
  <c r="IE100" i="26"/>
  <c r="IQ100" i="26"/>
  <c r="JC100" i="26"/>
  <c r="JO100" i="26"/>
  <c r="KA100" i="26"/>
  <c r="KM100" i="26"/>
  <c r="KY100" i="26"/>
  <c r="LK100" i="26"/>
  <c r="LW100" i="26"/>
  <c r="MI100" i="26"/>
  <c r="MU100" i="26"/>
  <c r="NG100" i="26"/>
  <c r="NS100" i="26"/>
  <c r="OE100" i="26"/>
  <c r="OQ100" i="26"/>
  <c r="PC100" i="26"/>
  <c r="PO100" i="26"/>
  <c r="IF100" i="26"/>
  <c r="IR100" i="26"/>
  <c r="JD100" i="26"/>
  <c r="JP100" i="26"/>
  <c r="KB100" i="26"/>
  <c r="KN100" i="26"/>
  <c r="KZ100" i="26"/>
  <c r="LL100" i="26"/>
  <c r="LX100" i="26"/>
  <c r="MJ100" i="26"/>
  <c r="MV100" i="26"/>
  <c r="NH100" i="26"/>
  <c r="NT100" i="26"/>
  <c r="OF100" i="26"/>
  <c r="OR100" i="26"/>
  <c r="PD100" i="26"/>
  <c r="PP100" i="26"/>
  <c r="IG100" i="26"/>
  <c r="IS100" i="26"/>
  <c r="JE100" i="26"/>
  <c r="JQ100" i="26"/>
  <c r="KC100" i="26"/>
  <c r="KO100" i="26"/>
  <c r="LA100" i="26"/>
  <c r="LM100" i="26"/>
  <c r="LY100" i="26"/>
  <c r="MK100" i="26"/>
  <c r="MW100" i="26"/>
  <c r="NI100" i="26"/>
  <c r="NU100" i="26"/>
  <c r="OG100" i="26"/>
  <c r="OS100" i="26"/>
  <c r="PE100" i="26"/>
  <c r="PQ100" i="26"/>
  <c r="IH100" i="26"/>
  <c r="IT100" i="26"/>
  <c r="JF100" i="26"/>
  <c r="JR100" i="26"/>
  <c r="KD100" i="26"/>
  <c r="KP100" i="26"/>
  <c r="LB100" i="26"/>
  <c r="LN100" i="26"/>
  <c r="LZ100" i="26"/>
  <c r="ML100" i="26"/>
  <c r="MX100" i="26"/>
  <c r="NJ100" i="26"/>
  <c r="NV100" i="26"/>
  <c r="OH100" i="26"/>
  <c r="OT100" i="26"/>
  <c r="PF100" i="26"/>
  <c r="PR100" i="26"/>
  <c r="II100" i="26"/>
  <c r="IU100" i="26"/>
  <c r="JG100" i="26"/>
  <c r="JS100" i="26"/>
  <c r="KE100" i="26"/>
  <c r="KQ100" i="26"/>
  <c r="LC100" i="26"/>
  <c r="LO100" i="26"/>
  <c r="MA100" i="26"/>
  <c r="MM100" i="26"/>
  <c r="MY100" i="26"/>
  <c r="NK100" i="26"/>
  <c r="NW100" i="26"/>
  <c r="OI100" i="26"/>
  <c r="OU100" i="26"/>
  <c r="PG100" i="26"/>
  <c r="PS100" i="26"/>
  <c r="IJ100" i="26"/>
  <c r="IV100" i="26"/>
  <c r="JH100" i="26"/>
  <c r="JT100" i="26"/>
  <c r="KF100" i="26"/>
  <c r="KR100" i="26"/>
  <c r="LD100" i="26"/>
  <c r="LP100" i="26"/>
  <c r="MB100" i="26"/>
  <c r="MN100" i="26"/>
  <c r="MZ100" i="26"/>
  <c r="NL100" i="26"/>
  <c r="NX100" i="26"/>
  <c r="OJ100" i="26"/>
  <c r="OV100" i="26"/>
  <c r="PH100" i="26"/>
  <c r="PT100" i="26"/>
  <c r="IK100" i="26"/>
  <c r="IW100" i="26"/>
  <c r="JI100" i="26"/>
  <c r="JU100" i="26"/>
  <c r="KG100" i="26"/>
  <c r="KS100" i="26"/>
  <c r="LE100" i="26"/>
  <c r="LQ100" i="26"/>
  <c r="MC100" i="26"/>
  <c r="MO100" i="26"/>
  <c r="NA100" i="26"/>
  <c r="NM100" i="26"/>
  <c r="NY100" i="26"/>
  <c r="OK100" i="26"/>
  <c r="OW100" i="26"/>
  <c r="PI100" i="26"/>
  <c r="IL100" i="26"/>
  <c r="IX100" i="26"/>
  <c r="JJ100" i="26"/>
  <c r="JV100" i="26"/>
  <c r="KH100" i="26"/>
  <c r="KT100" i="26"/>
  <c r="LF100" i="26"/>
  <c r="LR100" i="26"/>
  <c r="MD100" i="26"/>
  <c r="MP100" i="26"/>
  <c r="NB100" i="26"/>
  <c r="NN100" i="26"/>
  <c r="NZ100" i="26"/>
  <c r="OL100" i="26"/>
  <c r="OX100" i="26"/>
  <c r="PJ100" i="26"/>
  <c r="IM100" i="26"/>
  <c r="IY100" i="26"/>
  <c r="JK100" i="26"/>
  <c r="JW100" i="26"/>
  <c r="KI100" i="26"/>
  <c r="KU100" i="26"/>
  <c r="LG100" i="26"/>
  <c r="LS100" i="26"/>
  <c r="ME100" i="26"/>
  <c r="MQ100" i="26"/>
  <c r="NC100" i="26"/>
  <c r="NO100" i="26"/>
  <c r="OA100" i="26"/>
  <c r="OM100" i="26"/>
  <c r="OY100" i="26"/>
  <c r="PK100" i="26"/>
  <c r="KV100" i="26"/>
  <c r="NP100" i="26"/>
  <c r="IC100" i="26"/>
  <c r="KW100" i="26"/>
  <c r="NQ100" i="26"/>
  <c r="IN100" i="26"/>
  <c r="LH100" i="26"/>
  <c r="OB100" i="26"/>
  <c r="IO100" i="26"/>
  <c r="LI100" i="26"/>
  <c r="OC100" i="26"/>
  <c r="IZ100" i="26"/>
  <c r="LT100" i="26"/>
  <c r="ON100" i="26"/>
  <c r="JA100" i="26"/>
  <c r="LU100" i="26"/>
  <c r="OO100" i="26"/>
  <c r="JL100" i="26"/>
  <c r="MF100" i="26"/>
  <c r="OZ100" i="26"/>
  <c r="JM100" i="26"/>
  <c r="MG100" i="26"/>
  <c r="PA100" i="26"/>
  <c r="JX100" i="26"/>
  <c r="MR100" i="26"/>
  <c r="PL100" i="26"/>
  <c r="JY100" i="26"/>
  <c r="MS100" i="26"/>
  <c r="PM100" i="26"/>
  <c r="KJ100" i="26"/>
  <c r="ND100" i="26"/>
  <c r="KK100" i="26"/>
  <c r="NE100" i="26"/>
  <c r="IG34" i="26"/>
  <c r="IS34" i="26"/>
  <c r="JE34" i="26"/>
  <c r="JQ34" i="26"/>
  <c r="KC34" i="26"/>
  <c r="KO34" i="26"/>
  <c r="LA34" i="26"/>
  <c r="LM34" i="26"/>
  <c r="LY34" i="26"/>
  <c r="MK34" i="26"/>
  <c r="MW34" i="26"/>
  <c r="NI34" i="26"/>
  <c r="NU34" i="26"/>
  <c r="OG34" i="26"/>
  <c r="OS34" i="26"/>
  <c r="PE34" i="26"/>
  <c r="PQ34" i="26"/>
  <c r="IH34" i="26"/>
  <c r="IT34" i="26"/>
  <c r="JF34" i="26"/>
  <c r="JR34" i="26"/>
  <c r="KD34" i="26"/>
  <c r="KP34" i="26"/>
  <c r="LB34" i="26"/>
  <c r="LN34" i="26"/>
  <c r="LZ34" i="26"/>
  <c r="ML34" i="26"/>
  <c r="MX34" i="26"/>
  <c r="NJ34" i="26"/>
  <c r="NV34" i="26"/>
  <c r="OH34" i="26"/>
  <c r="OT34" i="26"/>
  <c r="PF34" i="26"/>
  <c r="PR34" i="26"/>
  <c r="II34" i="26"/>
  <c r="IU34" i="26"/>
  <c r="JG34" i="26"/>
  <c r="JS34" i="26"/>
  <c r="KE34" i="26"/>
  <c r="KQ34" i="26"/>
  <c r="LC34" i="26"/>
  <c r="LO34" i="26"/>
  <c r="MA34" i="26"/>
  <c r="MM34" i="26"/>
  <c r="MY34" i="26"/>
  <c r="NK34" i="26"/>
  <c r="NW34" i="26"/>
  <c r="OI34" i="26"/>
  <c r="OU34" i="26"/>
  <c r="PG34" i="26"/>
  <c r="PS34" i="26"/>
  <c r="IJ34" i="26"/>
  <c r="IV34" i="26"/>
  <c r="JH34" i="26"/>
  <c r="JT34" i="26"/>
  <c r="KF34" i="26"/>
  <c r="KR34" i="26"/>
  <c r="LD34" i="26"/>
  <c r="LP34" i="26"/>
  <c r="MB34" i="26"/>
  <c r="MN34" i="26"/>
  <c r="MZ34" i="26"/>
  <c r="NL34" i="26"/>
  <c r="NX34" i="26"/>
  <c r="OJ34" i="26"/>
  <c r="OV34" i="26"/>
  <c r="PH34" i="26"/>
  <c r="PT34" i="26"/>
  <c r="IK34" i="26"/>
  <c r="IW34" i="26"/>
  <c r="JI34" i="26"/>
  <c r="JU34" i="26"/>
  <c r="KG34" i="26"/>
  <c r="KS34" i="26"/>
  <c r="LE34" i="26"/>
  <c r="LQ34" i="26"/>
  <c r="MC34" i="26"/>
  <c r="MO34" i="26"/>
  <c r="NA34" i="26"/>
  <c r="NM34" i="26"/>
  <c r="NY34" i="26"/>
  <c r="OK34" i="26"/>
  <c r="OW34" i="26"/>
  <c r="PI34" i="26"/>
  <c r="IL34" i="26"/>
  <c r="IX34" i="26"/>
  <c r="JJ34" i="26"/>
  <c r="JV34" i="26"/>
  <c r="KH34" i="26"/>
  <c r="KT34" i="26"/>
  <c r="LF34" i="26"/>
  <c r="LR34" i="26"/>
  <c r="MD34" i="26"/>
  <c r="MP34" i="26"/>
  <c r="NB34" i="26"/>
  <c r="NN34" i="26"/>
  <c r="NZ34" i="26"/>
  <c r="OL34" i="26"/>
  <c r="OX34" i="26"/>
  <c r="PJ34" i="26"/>
  <c r="IM34" i="26"/>
  <c r="IY34" i="26"/>
  <c r="JK34" i="26"/>
  <c r="JW34" i="26"/>
  <c r="KI34" i="26"/>
  <c r="KU34" i="26"/>
  <c r="LG34" i="26"/>
  <c r="LS34" i="26"/>
  <c r="ME34" i="26"/>
  <c r="MQ34" i="26"/>
  <c r="NC34" i="26"/>
  <c r="NO34" i="26"/>
  <c r="OA34" i="26"/>
  <c r="OM34" i="26"/>
  <c r="OY34" i="26"/>
  <c r="PK34" i="26"/>
  <c r="IN34" i="26"/>
  <c r="IZ34" i="26"/>
  <c r="JL34" i="26"/>
  <c r="JX34" i="26"/>
  <c r="KJ34" i="26"/>
  <c r="KV34" i="26"/>
  <c r="LH34" i="26"/>
  <c r="LT34" i="26"/>
  <c r="MF34" i="26"/>
  <c r="MR34" i="26"/>
  <c r="ND34" i="26"/>
  <c r="NP34" i="26"/>
  <c r="OB34" i="26"/>
  <c r="ON34" i="26"/>
  <c r="OZ34" i="26"/>
  <c r="PL34" i="26"/>
  <c r="IC34" i="26"/>
  <c r="IO34" i="26"/>
  <c r="JA34" i="26"/>
  <c r="JM34" i="26"/>
  <c r="JY34" i="26"/>
  <c r="KK34" i="26"/>
  <c r="KW34" i="26"/>
  <c r="LI34" i="26"/>
  <c r="LU34" i="26"/>
  <c r="MG34" i="26"/>
  <c r="MS34" i="26"/>
  <c r="NE34" i="26"/>
  <c r="NQ34" i="26"/>
  <c r="OC34" i="26"/>
  <c r="OO34" i="26"/>
  <c r="PA34" i="26"/>
  <c r="PM34" i="26"/>
  <c r="ID34" i="26"/>
  <c r="IP34" i="26"/>
  <c r="JB34" i="26"/>
  <c r="JN34" i="26"/>
  <c r="JZ34" i="26"/>
  <c r="KL34" i="26"/>
  <c r="KX34" i="26"/>
  <c r="LJ34" i="26"/>
  <c r="LV34" i="26"/>
  <c r="MH34" i="26"/>
  <c r="MT34" i="26"/>
  <c r="NF34" i="26"/>
  <c r="NR34" i="26"/>
  <c r="OD34" i="26"/>
  <c r="OP34" i="26"/>
  <c r="PB34" i="26"/>
  <c r="PN34" i="26"/>
  <c r="KM34" i="26"/>
  <c r="NG34" i="26"/>
  <c r="KN34" i="26"/>
  <c r="NH34" i="26"/>
  <c r="IE34" i="26"/>
  <c r="KY34" i="26"/>
  <c r="NS34" i="26"/>
  <c r="IF34" i="26"/>
  <c r="KZ34" i="26"/>
  <c r="NT34" i="26"/>
  <c r="IQ34" i="26"/>
  <c r="LK34" i="26"/>
  <c r="OE34" i="26"/>
  <c r="IR34" i="26"/>
  <c r="LL34" i="26"/>
  <c r="OF34" i="26"/>
  <c r="JC34" i="26"/>
  <c r="LW34" i="26"/>
  <c r="OQ34" i="26"/>
  <c r="JD34" i="26"/>
  <c r="LX34" i="26"/>
  <c r="OR34" i="26"/>
  <c r="JO34" i="26"/>
  <c r="MI34" i="26"/>
  <c r="PC34" i="26"/>
  <c r="JP34" i="26"/>
  <c r="MJ34" i="26"/>
  <c r="PD34" i="26"/>
  <c r="KA34" i="26"/>
  <c r="KB34" i="26"/>
  <c r="MU34" i="26"/>
  <c r="MV34" i="26"/>
  <c r="PO34" i="26"/>
  <c r="PP34" i="26"/>
  <c r="IF87" i="26"/>
  <c r="IR87" i="26"/>
  <c r="JD87" i="26"/>
  <c r="JP87" i="26"/>
  <c r="KB87" i="26"/>
  <c r="KN87" i="26"/>
  <c r="KZ87" i="26"/>
  <c r="LL87" i="26"/>
  <c r="LX87" i="26"/>
  <c r="MJ87" i="26"/>
  <c r="MV87" i="26"/>
  <c r="NH87" i="26"/>
  <c r="NT87" i="26"/>
  <c r="OF87" i="26"/>
  <c r="OR87" i="26"/>
  <c r="PD87" i="26"/>
  <c r="PP87" i="26"/>
  <c r="IG87" i="26"/>
  <c r="IS87" i="26"/>
  <c r="JE87" i="26"/>
  <c r="JQ87" i="26"/>
  <c r="KC87" i="26"/>
  <c r="KO87" i="26"/>
  <c r="LA87" i="26"/>
  <c r="LM87" i="26"/>
  <c r="LY87" i="26"/>
  <c r="MK87" i="26"/>
  <c r="MW87" i="26"/>
  <c r="NI87" i="26"/>
  <c r="NU87" i="26"/>
  <c r="OG87" i="26"/>
  <c r="OS87" i="26"/>
  <c r="PE87" i="26"/>
  <c r="PQ87" i="26"/>
  <c r="IH87" i="26"/>
  <c r="IT87" i="26"/>
  <c r="JF87" i="26"/>
  <c r="JR87" i="26"/>
  <c r="KD87" i="26"/>
  <c r="KP87" i="26"/>
  <c r="LB87" i="26"/>
  <c r="LN87" i="26"/>
  <c r="LZ87" i="26"/>
  <c r="ML87" i="26"/>
  <c r="MX87" i="26"/>
  <c r="NJ87" i="26"/>
  <c r="NV87" i="26"/>
  <c r="OH87" i="26"/>
  <c r="OT87" i="26"/>
  <c r="PF87" i="26"/>
  <c r="PR87" i="26"/>
  <c r="II87" i="26"/>
  <c r="IU87" i="26"/>
  <c r="JG87" i="26"/>
  <c r="JS87" i="26"/>
  <c r="KE87" i="26"/>
  <c r="KQ87" i="26"/>
  <c r="LC87" i="26"/>
  <c r="LO87" i="26"/>
  <c r="MA87" i="26"/>
  <c r="MM87" i="26"/>
  <c r="MY87" i="26"/>
  <c r="NK87" i="26"/>
  <c r="NW87" i="26"/>
  <c r="OI87" i="26"/>
  <c r="OU87" i="26"/>
  <c r="PG87" i="26"/>
  <c r="PS87" i="26"/>
  <c r="IJ87" i="26"/>
  <c r="IV87" i="26"/>
  <c r="JH87" i="26"/>
  <c r="JT87" i="26"/>
  <c r="KF87" i="26"/>
  <c r="KR87" i="26"/>
  <c r="LD87" i="26"/>
  <c r="LP87" i="26"/>
  <c r="MB87" i="26"/>
  <c r="MN87" i="26"/>
  <c r="MZ87" i="26"/>
  <c r="NL87" i="26"/>
  <c r="NX87" i="26"/>
  <c r="OJ87" i="26"/>
  <c r="OV87" i="26"/>
  <c r="PH87" i="26"/>
  <c r="PT87" i="26"/>
  <c r="IK87" i="26"/>
  <c r="IW87" i="26"/>
  <c r="JI87" i="26"/>
  <c r="JU87" i="26"/>
  <c r="KG87" i="26"/>
  <c r="KS87" i="26"/>
  <c r="LE87" i="26"/>
  <c r="LQ87" i="26"/>
  <c r="MC87" i="26"/>
  <c r="MO87" i="26"/>
  <c r="NA87" i="26"/>
  <c r="NM87" i="26"/>
  <c r="NY87" i="26"/>
  <c r="OK87" i="26"/>
  <c r="OW87" i="26"/>
  <c r="PI87" i="26"/>
  <c r="IL87" i="26"/>
  <c r="IX87" i="26"/>
  <c r="JJ87" i="26"/>
  <c r="JV87" i="26"/>
  <c r="KH87" i="26"/>
  <c r="KT87" i="26"/>
  <c r="LF87" i="26"/>
  <c r="LR87" i="26"/>
  <c r="MD87" i="26"/>
  <c r="MP87" i="26"/>
  <c r="NB87" i="26"/>
  <c r="NN87" i="26"/>
  <c r="NZ87" i="26"/>
  <c r="OL87" i="26"/>
  <c r="OX87" i="26"/>
  <c r="PJ87" i="26"/>
  <c r="IM87" i="26"/>
  <c r="IY87" i="26"/>
  <c r="JK87" i="26"/>
  <c r="JW87" i="26"/>
  <c r="KI87" i="26"/>
  <c r="KU87" i="26"/>
  <c r="LG87" i="26"/>
  <c r="LS87" i="26"/>
  <c r="ME87" i="26"/>
  <c r="MQ87" i="26"/>
  <c r="NC87" i="26"/>
  <c r="NO87" i="26"/>
  <c r="OA87" i="26"/>
  <c r="OM87" i="26"/>
  <c r="OY87" i="26"/>
  <c r="PK87" i="26"/>
  <c r="IN87" i="26"/>
  <c r="IZ87" i="26"/>
  <c r="JL87" i="26"/>
  <c r="JX87" i="26"/>
  <c r="KJ87" i="26"/>
  <c r="KV87" i="26"/>
  <c r="LH87" i="26"/>
  <c r="LT87" i="26"/>
  <c r="MF87" i="26"/>
  <c r="MR87" i="26"/>
  <c r="ND87" i="26"/>
  <c r="NP87" i="26"/>
  <c r="OB87" i="26"/>
  <c r="ON87" i="26"/>
  <c r="OZ87" i="26"/>
  <c r="PL87" i="26"/>
  <c r="ID87" i="26"/>
  <c r="IP87" i="26"/>
  <c r="JB87" i="26"/>
  <c r="JN87" i="26"/>
  <c r="JZ87" i="26"/>
  <c r="KL87" i="26"/>
  <c r="KX87" i="26"/>
  <c r="LJ87" i="26"/>
  <c r="LV87" i="26"/>
  <c r="MH87" i="26"/>
  <c r="MT87" i="26"/>
  <c r="NF87" i="26"/>
  <c r="NR87" i="26"/>
  <c r="OD87" i="26"/>
  <c r="OP87" i="26"/>
  <c r="PB87" i="26"/>
  <c r="PN87" i="26"/>
  <c r="JM87" i="26"/>
  <c r="MG87" i="26"/>
  <c r="PA87" i="26"/>
  <c r="JO87" i="26"/>
  <c r="MI87" i="26"/>
  <c r="PC87" i="26"/>
  <c r="JY87" i="26"/>
  <c r="MS87" i="26"/>
  <c r="PM87" i="26"/>
  <c r="KA87" i="26"/>
  <c r="MU87" i="26"/>
  <c r="PO87" i="26"/>
  <c r="KK87" i="26"/>
  <c r="NE87" i="26"/>
  <c r="KM87" i="26"/>
  <c r="NG87" i="26"/>
  <c r="IC87" i="26"/>
  <c r="KW87" i="26"/>
  <c r="NQ87" i="26"/>
  <c r="IE87" i="26"/>
  <c r="KY87" i="26"/>
  <c r="NS87" i="26"/>
  <c r="IO87" i="26"/>
  <c r="LI87" i="26"/>
  <c r="OC87" i="26"/>
  <c r="JA87" i="26"/>
  <c r="LU87" i="26"/>
  <c r="OO87" i="26"/>
  <c r="OE87" i="26"/>
  <c r="OQ87" i="26"/>
  <c r="IQ87" i="26"/>
  <c r="JC87" i="26"/>
  <c r="LK87" i="26"/>
  <c r="LW87" i="26"/>
  <c r="II92" i="26"/>
  <c r="IU92" i="26"/>
  <c r="JG92" i="26"/>
  <c r="JS92" i="26"/>
  <c r="KE92" i="26"/>
  <c r="KQ92" i="26"/>
  <c r="LC92" i="26"/>
  <c r="LO92" i="26"/>
  <c r="MA92" i="26"/>
  <c r="MM92" i="26"/>
  <c r="MY92" i="26"/>
  <c r="NK92" i="26"/>
  <c r="NW92" i="26"/>
  <c r="OI92" i="26"/>
  <c r="OU92" i="26"/>
  <c r="PG92" i="26"/>
  <c r="PS92" i="26"/>
  <c r="IJ92" i="26"/>
  <c r="IV92" i="26"/>
  <c r="JH92" i="26"/>
  <c r="JT92" i="26"/>
  <c r="KF92" i="26"/>
  <c r="KR92" i="26"/>
  <c r="LD92" i="26"/>
  <c r="LP92" i="26"/>
  <c r="MB92" i="26"/>
  <c r="MN92" i="26"/>
  <c r="MZ92" i="26"/>
  <c r="NL92" i="26"/>
  <c r="NX92" i="26"/>
  <c r="OJ92" i="26"/>
  <c r="OV92" i="26"/>
  <c r="PH92" i="26"/>
  <c r="PT92" i="26"/>
  <c r="IK92" i="26"/>
  <c r="IW92" i="26"/>
  <c r="JI92" i="26"/>
  <c r="JU92" i="26"/>
  <c r="KG92" i="26"/>
  <c r="KS92" i="26"/>
  <c r="LE92" i="26"/>
  <c r="LQ92" i="26"/>
  <c r="MC92" i="26"/>
  <c r="MO92" i="26"/>
  <c r="NA92" i="26"/>
  <c r="NM92" i="26"/>
  <c r="NY92" i="26"/>
  <c r="OK92" i="26"/>
  <c r="OW92" i="26"/>
  <c r="PI92" i="26"/>
  <c r="IL92" i="26"/>
  <c r="IX92" i="26"/>
  <c r="JJ92" i="26"/>
  <c r="JV92" i="26"/>
  <c r="KH92" i="26"/>
  <c r="KT92" i="26"/>
  <c r="LF92" i="26"/>
  <c r="LR92" i="26"/>
  <c r="MD92" i="26"/>
  <c r="MP92" i="26"/>
  <c r="NB92" i="26"/>
  <c r="NN92" i="26"/>
  <c r="NZ92" i="26"/>
  <c r="OL92" i="26"/>
  <c r="OX92" i="26"/>
  <c r="PJ92" i="26"/>
  <c r="IM92" i="26"/>
  <c r="IY92" i="26"/>
  <c r="JK92" i="26"/>
  <c r="JW92" i="26"/>
  <c r="KI92" i="26"/>
  <c r="KU92" i="26"/>
  <c r="LG92" i="26"/>
  <c r="LS92" i="26"/>
  <c r="ME92" i="26"/>
  <c r="MQ92" i="26"/>
  <c r="NC92" i="26"/>
  <c r="NO92" i="26"/>
  <c r="OA92" i="26"/>
  <c r="OM92" i="26"/>
  <c r="OY92" i="26"/>
  <c r="PK92" i="26"/>
  <c r="IN92" i="26"/>
  <c r="IZ92" i="26"/>
  <c r="JL92" i="26"/>
  <c r="JX92" i="26"/>
  <c r="KJ92" i="26"/>
  <c r="KV92" i="26"/>
  <c r="LH92" i="26"/>
  <c r="LT92" i="26"/>
  <c r="MF92" i="26"/>
  <c r="MR92" i="26"/>
  <c r="ND92" i="26"/>
  <c r="NP92" i="26"/>
  <c r="OB92" i="26"/>
  <c r="ON92" i="26"/>
  <c r="OZ92" i="26"/>
  <c r="PL92" i="26"/>
  <c r="IC92" i="26"/>
  <c r="IO92" i="26"/>
  <c r="JA92" i="26"/>
  <c r="JM92" i="26"/>
  <c r="JY92" i="26"/>
  <c r="KK92" i="26"/>
  <c r="KW92" i="26"/>
  <c r="LI92" i="26"/>
  <c r="LU92" i="26"/>
  <c r="MG92" i="26"/>
  <c r="MS92" i="26"/>
  <c r="NE92" i="26"/>
  <c r="NQ92" i="26"/>
  <c r="OC92" i="26"/>
  <c r="OO92" i="26"/>
  <c r="PA92" i="26"/>
  <c r="PM92" i="26"/>
  <c r="ID92" i="26"/>
  <c r="IP92" i="26"/>
  <c r="JB92" i="26"/>
  <c r="JN92" i="26"/>
  <c r="JZ92" i="26"/>
  <c r="KL92" i="26"/>
  <c r="KX92" i="26"/>
  <c r="LJ92" i="26"/>
  <c r="LV92" i="26"/>
  <c r="MH92" i="26"/>
  <c r="MT92" i="26"/>
  <c r="NF92" i="26"/>
  <c r="NR92" i="26"/>
  <c r="OD92" i="26"/>
  <c r="OP92" i="26"/>
  <c r="PB92" i="26"/>
  <c r="PN92" i="26"/>
  <c r="IE92" i="26"/>
  <c r="IQ92" i="26"/>
  <c r="JC92" i="26"/>
  <c r="JO92" i="26"/>
  <c r="KA92" i="26"/>
  <c r="KM92" i="26"/>
  <c r="KY92" i="26"/>
  <c r="LK92" i="26"/>
  <c r="LW92" i="26"/>
  <c r="MI92" i="26"/>
  <c r="MU92" i="26"/>
  <c r="NG92" i="26"/>
  <c r="NS92" i="26"/>
  <c r="OE92" i="26"/>
  <c r="OQ92" i="26"/>
  <c r="PC92" i="26"/>
  <c r="PO92" i="26"/>
  <c r="IG92" i="26"/>
  <c r="IS92" i="26"/>
  <c r="JE92" i="26"/>
  <c r="JQ92" i="26"/>
  <c r="KC92" i="26"/>
  <c r="KO92" i="26"/>
  <c r="LA92" i="26"/>
  <c r="LM92" i="26"/>
  <c r="LY92" i="26"/>
  <c r="MK92" i="26"/>
  <c r="MW92" i="26"/>
  <c r="NI92" i="26"/>
  <c r="NU92" i="26"/>
  <c r="OG92" i="26"/>
  <c r="OS92" i="26"/>
  <c r="PE92" i="26"/>
  <c r="PQ92" i="26"/>
  <c r="JD92" i="26"/>
  <c r="LX92" i="26"/>
  <c r="OR92" i="26"/>
  <c r="JF92" i="26"/>
  <c r="LZ92" i="26"/>
  <c r="OT92" i="26"/>
  <c r="JP92" i="26"/>
  <c r="MJ92" i="26"/>
  <c r="PD92" i="26"/>
  <c r="JR92" i="26"/>
  <c r="ML92" i="26"/>
  <c r="PF92" i="26"/>
  <c r="KB92" i="26"/>
  <c r="MV92" i="26"/>
  <c r="PP92" i="26"/>
  <c r="KD92" i="26"/>
  <c r="MX92" i="26"/>
  <c r="PR92" i="26"/>
  <c r="KN92" i="26"/>
  <c r="NH92" i="26"/>
  <c r="KP92" i="26"/>
  <c r="NJ92" i="26"/>
  <c r="IF92" i="26"/>
  <c r="KZ92" i="26"/>
  <c r="NT92" i="26"/>
  <c r="IH92" i="26"/>
  <c r="LB92" i="26"/>
  <c r="NV92" i="26"/>
  <c r="IR92" i="26"/>
  <c r="IT92" i="26"/>
  <c r="LL92" i="26"/>
  <c r="LN92" i="26"/>
  <c r="OF92" i="26"/>
  <c r="OH92" i="26"/>
  <c r="IF59" i="26"/>
  <c r="IR59" i="26"/>
  <c r="JD59" i="26"/>
  <c r="JP59" i="26"/>
  <c r="KB59" i="26"/>
  <c r="IG59" i="26"/>
  <c r="IS59" i="26"/>
  <c r="JE59" i="26"/>
  <c r="JQ59" i="26"/>
  <c r="KC59" i="26"/>
  <c r="KO59" i="26"/>
  <c r="LA59" i="26"/>
  <c r="LM59" i="26"/>
  <c r="LY59" i="26"/>
  <c r="MK59" i="26"/>
  <c r="MW59" i="26"/>
  <c r="NI59" i="26"/>
  <c r="NU59" i="26"/>
  <c r="OG59" i="26"/>
  <c r="OS59" i="26"/>
  <c r="PE59" i="26"/>
  <c r="PQ59" i="26"/>
  <c r="IH59" i="26"/>
  <c r="IT59" i="26"/>
  <c r="JF59" i="26"/>
  <c r="JR59" i="26"/>
  <c r="KD59" i="26"/>
  <c r="KP59" i="26"/>
  <c r="LB59" i="26"/>
  <c r="II59" i="26"/>
  <c r="IU59" i="26"/>
  <c r="JG59" i="26"/>
  <c r="JS59" i="26"/>
  <c r="KE59" i="26"/>
  <c r="IJ59" i="26"/>
  <c r="IV59" i="26"/>
  <c r="JH59" i="26"/>
  <c r="JT59" i="26"/>
  <c r="KF59" i="26"/>
  <c r="KR59" i="26"/>
  <c r="LD59" i="26"/>
  <c r="LP59" i="26"/>
  <c r="MB59" i="26"/>
  <c r="MN59" i="26"/>
  <c r="MZ59" i="26"/>
  <c r="NL59" i="26"/>
  <c r="NX59" i="26"/>
  <c r="OJ59" i="26"/>
  <c r="OV59" i="26"/>
  <c r="PH59" i="26"/>
  <c r="PT59" i="26"/>
  <c r="IK59" i="26"/>
  <c r="IW59" i="26"/>
  <c r="JI59" i="26"/>
  <c r="JU59" i="26"/>
  <c r="KG59" i="26"/>
  <c r="KS59" i="26"/>
  <c r="LE59" i="26"/>
  <c r="IO59" i="26"/>
  <c r="JM59" i="26"/>
  <c r="KK59" i="26"/>
  <c r="LC59" i="26"/>
  <c r="LS59" i="26"/>
  <c r="MG59" i="26"/>
  <c r="MU59" i="26"/>
  <c r="NJ59" i="26"/>
  <c r="NY59" i="26"/>
  <c r="OM59" i="26"/>
  <c r="PA59" i="26"/>
  <c r="PO59" i="26"/>
  <c r="IP59" i="26"/>
  <c r="JN59" i="26"/>
  <c r="KL59" i="26"/>
  <c r="LF59" i="26"/>
  <c r="LT59" i="26"/>
  <c r="MH59" i="26"/>
  <c r="MV59" i="26"/>
  <c r="NK59" i="26"/>
  <c r="NZ59" i="26"/>
  <c r="ON59" i="26"/>
  <c r="PB59" i="26"/>
  <c r="PP59" i="26"/>
  <c r="IQ59" i="26"/>
  <c r="JO59" i="26"/>
  <c r="KM59" i="26"/>
  <c r="LG59" i="26"/>
  <c r="LU59" i="26"/>
  <c r="MI59" i="26"/>
  <c r="MX59" i="26"/>
  <c r="NM59" i="26"/>
  <c r="OA59" i="26"/>
  <c r="OO59" i="26"/>
  <c r="PC59" i="26"/>
  <c r="PR59" i="26"/>
  <c r="IX59" i="26"/>
  <c r="JV59" i="26"/>
  <c r="KN59" i="26"/>
  <c r="LH59" i="26"/>
  <c r="LV59" i="26"/>
  <c r="MJ59" i="26"/>
  <c r="MY59" i="26"/>
  <c r="NN59" i="26"/>
  <c r="OB59" i="26"/>
  <c r="OP59" i="26"/>
  <c r="PD59" i="26"/>
  <c r="PS59" i="26"/>
  <c r="IY59" i="26"/>
  <c r="JW59" i="26"/>
  <c r="KQ59" i="26"/>
  <c r="LI59" i="26"/>
  <c r="LW59" i="26"/>
  <c r="ML59" i="26"/>
  <c r="NA59" i="26"/>
  <c r="NO59" i="26"/>
  <c r="OC59" i="26"/>
  <c r="OQ59" i="26"/>
  <c r="PF59" i="26"/>
  <c r="IZ59" i="26"/>
  <c r="JX59" i="26"/>
  <c r="KT59" i="26"/>
  <c r="LJ59" i="26"/>
  <c r="LX59" i="26"/>
  <c r="MM59" i="26"/>
  <c r="NB59" i="26"/>
  <c r="NP59" i="26"/>
  <c r="OD59" i="26"/>
  <c r="OR59" i="26"/>
  <c r="PG59" i="26"/>
  <c r="IC59" i="26"/>
  <c r="JA59" i="26"/>
  <c r="JY59" i="26"/>
  <c r="KU59" i="26"/>
  <c r="LK59" i="26"/>
  <c r="LZ59" i="26"/>
  <c r="MO59" i="26"/>
  <c r="NC59" i="26"/>
  <c r="NQ59" i="26"/>
  <c r="OE59" i="26"/>
  <c r="OT59" i="26"/>
  <c r="PI59" i="26"/>
  <c r="ID59" i="26"/>
  <c r="JB59" i="26"/>
  <c r="JZ59" i="26"/>
  <c r="KV59" i="26"/>
  <c r="LL59" i="26"/>
  <c r="MA59" i="26"/>
  <c r="MP59" i="26"/>
  <c r="ND59" i="26"/>
  <c r="NR59" i="26"/>
  <c r="OF59" i="26"/>
  <c r="OU59" i="26"/>
  <c r="PJ59" i="26"/>
  <c r="IE59" i="26"/>
  <c r="JC59" i="26"/>
  <c r="KA59" i="26"/>
  <c r="KW59" i="26"/>
  <c r="LN59" i="26"/>
  <c r="MC59" i="26"/>
  <c r="MQ59" i="26"/>
  <c r="NE59" i="26"/>
  <c r="NS59" i="26"/>
  <c r="OH59" i="26"/>
  <c r="OW59" i="26"/>
  <c r="PK59" i="26"/>
  <c r="IL59" i="26"/>
  <c r="JJ59" i="26"/>
  <c r="KH59" i="26"/>
  <c r="KX59" i="26"/>
  <c r="LO59" i="26"/>
  <c r="MD59" i="26"/>
  <c r="MR59" i="26"/>
  <c r="NF59" i="26"/>
  <c r="NT59" i="26"/>
  <c r="OI59" i="26"/>
  <c r="OX59" i="26"/>
  <c r="PL59" i="26"/>
  <c r="IM59" i="26"/>
  <c r="JK59" i="26"/>
  <c r="KI59" i="26"/>
  <c r="KY59" i="26"/>
  <c r="LQ59" i="26"/>
  <c r="ME59" i="26"/>
  <c r="MS59" i="26"/>
  <c r="NG59" i="26"/>
  <c r="NV59" i="26"/>
  <c r="OK59" i="26"/>
  <c r="OY59" i="26"/>
  <c r="PM59" i="26"/>
  <c r="OZ59" i="26"/>
  <c r="PN59" i="26"/>
  <c r="IN59" i="26"/>
  <c r="JL59" i="26"/>
  <c r="KJ59" i="26"/>
  <c r="KZ59" i="26"/>
  <c r="LR59" i="26"/>
  <c r="MF59" i="26"/>
  <c r="MT59" i="26"/>
  <c r="NH59" i="26"/>
  <c r="NW59" i="26"/>
  <c r="OL59" i="26"/>
  <c r="IF30" i="26"/>
  <c r="IR30" i="26"/>
  <c r="JD30" i="26"/>
  <c r="JP30" i="26"/>
  <c r="KB30" i="26"/>
  <c r="KN30" i="26"/>
  <c r="KZ30" i="26"/>
  <c r="LL30" i="26"/>
  <c r="LX30" i="26"/>
  <c r="MJ30" i="26"/>
  <c r="MV30" i="26"/>
  <c r="NH30" i="26"/>
  <c r="NT30" i="26"/>
  <c r="OF30" i="26"/>
  <c r="OR30" i="26"/>
  <c r="PD30" i="26"/>
  <c r="PP30" i="26"/>
  <c r="IG30" i="26"/>
  <c r="IS30" i="26"/>
  <c r="JE30" i="26"/>
  <c r="JQ30" i="26"/>
  <c r="KC30" i="26"/>
  <c r="KO30" i="26"/>
  <c r="LA30" i="26"/>
  <c r="LM30" i="26"/>
  <c r="LY30" i="26"/>
  <c r="MK30" i="26"/>
  <c r="MW30" i="26"/>
  <c r="NI30" i="26"/>
  <c r="NU30" i="26"/>
  <c r="OG30" i="26"/>
  <c r="OS30" i="26"/>
  <c r="PE30" i="26"/>
  <c r="PQ30" i="26"/>
  <c r="IH30" i="26"/>
  <c r="IT30" i="26"/>
  <c r="JF30" i="26"/>
  <c r="JR30" i="26"/>
  <c r="KD30" i="26"/>
  <c r="KP30" i="26"/>
  <c r="LB30" i="26"/>
  <c r="LN30" i="26"/>
  <c r="LZ30" i="26"/>
  <c r="ML30" i="26"/>
  <c r="MX30" i="26"/>
  <c r="NJ30" i="26"/>
  <c r="NV30" i="26"/>
  <c r="OH30" i="26"/>
  <c r="OT30" i="26"/>
  <c r="PF30" i="26"/>
  <c r="PR30" i="26"/>
  <c r="II30" i="26"/>
  <c r="IU30" i="26"/>
  <c r="JG30" i="26"/>
  <c r="JS30" i="26"/>
  <c r="KE30" i="26"/>
  <c r="KQ30" i="26"/>
  <c r="LC30" i="26"/>
  <c r="LO30" i="26"/>
  <c r="MA30" i="26"/>
  <c r="MM30" i="26"/>
  <c r="MY30" i="26"/>
  <c r="NK30" i="26"/>
  <c r="NW30" i="26"/>
  <c r="OI30" i="26"/>
  <c r="OU30" i="26"/>
  <c r="PG30" i="26"/>
  <c r="PS30" i="26"/>
  <c r="IJ30" i="26"/>
  <c r="IV30" i="26"/>
  <c r="JH30" i="26"/>
  <c r="JT30" i="26"/>
  <c r="KF30" i="26"/>
  <c r="KR30" i="26"/>
  <c r="LD30" i="26"/>
  <c r="LP30" i="26"/>
  <c r="MB30" i="26"/>
  <c r="MN30" i="26"/>
  <c r="MZ30" i="26"/>
  <c r="NL30" i="26"/>
  <c r="NX30" i="26"/>
  <c r="OJ30" i="26"/>
  <c r="OV30" i="26"/>
  <c r="PH30" i="26"/>
  <c r="PT30" i="26"/>
  <c r="IK30" i="26"/>
  <c r="IW30" i="26"/>
  <c r="JI30" i="26"/>
  <c r="JU30" i="26"/>
  <c r="KG30" i="26"/>
  <c r="KS30" i="26"/>
  <c r="LE30" i="26"/>
  <c r="LQ30" i="26"/>
  <c r="MC30" i="26"/>
  <c r="MO30" i="26"/>
  <c r="NA30" i="26"/>
  <c r="NM30" i="26"/>
  <c r="NY30" i="26"/>
  <c r="OK30" i="26"/>
  <c r="OW30" i="26"/>
  <c r="PI30" i="26"/>
  <c r="IL30" i="26"/>
  <c r="IX30" i="26"/>
  <c r="JJ30" i="26"/>
  <c r="JV30" i="26"/>
  <c r="KH30" i="26"/>
  <c r="KT30" i="26"/>
  <c r="LF30" i="26"/>
  <c r="LR30" i="26"/>
  <c r="MD30" i="26"/>
  <c r="MP30" i="26"/>
  <c r="NB30" i="26"/>
  <c r="NN30" i="26"/>
  <c r="NZ30" i="26"/>
  <c r="OL30" i="26"/>
  <c r="OX30" i="26"/>
  <c r="PJ30" i="26"/>
  <c r="IM30" i="26"/>
  <c r="IY30" i="26"/>
  <c r="JK30" i="26"/>
  <c r="JW30" i="26"/>
  <c r="KI30" i="26"/>
  <c r="KU30" i="26"/>
  <c r="LG30" i="26"/>
  <c r="LS30" i="26"/>
  <c r="ME30" i="26"/>
  <c r="MQ30" i="26"/>
  <c r="NC30" i="26"/>
  <c r="NO30" i="26"/>
  <c r="OA30" i="26"/>
  <c r="OM30" i="26"/>
  <c r="OY30" i="26"/>
  <c r="PK30" i="26"/>
  <c r="IN30" i="26"/>
  <c r="IZ30" i="26"/>
  <c r="JL30" i="26"/>
  <c r="JX30" i="26"/>
  <c r="KJ30" i="26"/>
  <c r="KV30" i="26"/>
  <c r="LH30" i="26"/>
  <c r="LT30" i="26"/>
  <c r="MF30" i="26"/>
  <c r="MR30" i="26"/>
  <c r="ND30" i="26"/>
  <c r="NP30" i="26"/>
  <c r="OB30" i="26"/>
  <c r="ON30" i="26"/>
  <c r="OZ30" i="26"/>
  <c r="PL30" i="26"/>
  <c r="IC30" i="26"/>
  <c r="IO30" i="26"/>
  <c r="JA30" i="26"/>
  <c r="JM30" i="26"/>
  <c r="JY30" i="26"/>
  <c r="KK30" i="26"/>
  <c r="KW30" i="26"/>
  <c r="LI30" i="26"/>
  <c r="LU30" i="26"/>
  <c r="MG30" i="26"/>
  <c r="MS30" i="26"/>
  <c r="NE30" i="26"/>
  <c r="NQ30" i="26"/>
  <c r="OC30" i="26"/>
  <c r="OO30" i="26"/>
  <c r="PA30" i="26"/>
  <c r="PM30" i="26"/>
  <c r="ID30" i="26"/>
  <c r="IP30" i="26"/>
  <c r="JB30" i="26"/>
  <c r="JN30" i="26"/>
  <c r="JZ30" i="26"/>
  <c r="KL30" i="26"/>
  <c r="KX30" i="26"/>
  <c r="LJ30" i="26"/>
  <c r="LV30" i="26"/>
  <c r="MH30" i="26"/>
  <c r="MT30" i="26"/>
  <c r="NF30" i="26"/>
  <c r="NR30" i="26"/>
  <c r="OD30" i="26"/>
  <c r="OP30" i="26"/>
  <c r="PB30" i="26"/>
  <c r="PN30" i="26"/>
  <c r="IE30" i="26"/>
  <c r="NS30" i="26"/>
  <c r="IQ30" i="26"/>
  <c r="OE30" i="26"/>
  <c r="JC30" i="26"/>
  <c r="OQ30" i="26"/>
  <c r="JO30" i="26"/>
  <c r="PC30" i="26"/>
  <c r="KA30" i="26"/>
  <c r="PO30" i="26"/>
  <c r="KM30" i="26"/>
  <c r="KY30" i="26"/>
  <c r="LK30" i="26"/>
  <c r="LW30" i="26"/>
  <c r="MI30" i="26"/>
  <c r="MU30" i="26"/>
  <c r="NG30" i="26"/>
  <c r="IK66" i="26"/>
  <c r="IW66" i="26"/>
  <c r="JI66" i="26"/>
  <c r="JU66" i="26"/>
  <c r="KG66" i="26"/>
  <c r="KS66" i="26"/>
  <c r="LE66" i="26"/>
  <c r="LQ66" i="26"/>
  <c r="MC66" i="26"/>
  <c r="MO66" i="26"/>
  <c r="NA66" i="26"/>
  <c r="NM66" i="26"/>
  <c r="NY66" i="26"/>
  <c r="OK66" i="26"/>
  <c r="OW66" i="26"/>
  <c r="PI66" i="26"/>
  <c r="IM66" i="26"/>
  <c r="IY66" i="26"/>
  <c r="JK66" i="26"/>
  <c r="JW66" i="26"/>
  <c r="KI66" i="26"/>
  <c r="KU66" i="26"/>
  <c r="LG66" i="26"/>
  <c r="LS66" i="26"/>
  <c r="ME66" i="26"/>
  <c r="MQ66" i="26"/>
  <c r="NC66" i="26"/>
  <c r="NO66" i="26"/>
  <c r="OA66" i="26"/>
  <c r="OM66" i="26"/>
  <c r="OY66" i="26"/>
  <c r="PK66" i="26"/>
  <c r="IN66" i="26"/>
  <c r="IZ66" i="26"/>
  <c r="JL66" i="26"/>
  <c r="JX66" i="26"/>
  <c r="KJ66" i="26"/>
  <c r="KV66" i="26"/>
  <c r="LH66" i="26"/>
  <c r="LT66" i="26"/>
  <c r="MF66" i="26"/>
  <c r="MR66" i="26"/>
  <c r="ND66" i="26"/>
  <c r="NP66" i="26"/>
  <c r="OB66" i="26"/>
  <c r="ON66" i="26"/>
  <c r="OZ66" i="26"/>
  <c r="PL66" i="26"/>
  <c r="IC66" i="26"/>
  <c r="ID66" i="26"/>
  <c r="IP66" i="26"/>
  <c r="JB66" i="26"/>
  <c r="JN66" i="26"/>
  <c r="JZ66" i="26"/>
  <c r="KL66" i="26"/>
  <c r="KX66" i="26"/>
  <c r="LJ66" i="26"/>
  <c r="LV66" i="26"/>
  <c r="MH66" i="26"/>
  <c r="MT66" i="26"/>
  <c r="NF66" i="26"/>
  <c r="NR66" i="26"/>
  <c r="OD66" i="26"/>
  <c r="OP66" i="26"/>
  <c r="PB66" i="26"/>
  <c r="PN66" i="26"/>
  <c r="IE66" i="26"/>
  <c r="IQ66" i="26"/>
  <c r="JC66" i="26"/>
  <c r="JO66" i="26"/>
  <c r="KA66" i="26"/>
  <c r="KM66" i="26"/>
  <c r="KY66" i="26"/>
  <c r="LK66" i="26"/>
  <c r="LW66" i="26"/>
  <c r="MI66" i="26"/>
  <c r="MU66" i="26"/>
  <c r="NG66" i="26"/>
  <c r="NS66" i="26"/>
  <c r="OE66" i="26"/>
  <c r="OQ66" i="26"/>
  <c r="PC66" i="26"/>
  <c r="PO66" i="26"/>
  <c r="IH66" i="26"/>
  <c r="IT66" i="26"/>
  <c r="JF66" i="26"/>
  <c r="JR66" i="26"/>
  <c r="KD66" i="26"/>
  <c r="KP66" i="26"/>
  <c r="LB66" i="26"/>
  <c r="LN66" i="26"/>
  <c r="LZ66" i="26"/>
  <c r="ML66" i="26"/>
  <c r="MX66" i="26"/>
  <c r="NJ66" i="26"/>
  <c r="NV66" i="26"/>
  <c r="OH66" i="26"/>
  <c r="OT66" i="26"/>
  <c r="PF66" i="26"/>
  <c r="PR66" i="26"/>
  <c r="II66" i="26"/>
  <c r="IU66" i="26"/>
  <c r="JG66" i="26"/>
  <c r="JS66" i="26"/>
  <c r="KE66" i="26"/>
  <c r="KQ66" i="26"/>
  <c r="LC66" i="26"/>
  <c r="IG66" i="26"/>
  <c r="JJ66" i="26"/>
  <c r="KN66" i="26"/>
  <c r="LO66" i="26"/>
  <c r="MM66" i="26"/>
  <c r="NK66" i="26"/>
  <c r="OI66" i="26"/>
  <c r="PG66" i="26"/>
  <c r="IJ66" i="26"/>
  <c r="JM66" i="26"/>
  <c r="KO66" i="26"/>
  <c r="LP66" i="26"/>
  <c r="MN66" i="26"/>
  <c r="NL66" i="26"/>
  <c r="OJ66" i="26"/>
  <c r="PH66" i="26"/>
  <c r="IL66" i="26"/>
  <c r="JP66" i="26"/>
  <c r="KR66" i="26"/>
  <c r="LR66" i="26"/>
  <c r="MP66" i="26"/>
  <c r="NN66" i="26"/>
  <c r="OL66" i="26"/>
  <c r="PJ66" i="26"/>
  <c r="IO66" i="26"/>
  <c r="JQ66" i="26"/>
  <c r="KT66" i="26"/>
  <c r="LU66" i="26"/>
  <c r="MS66" i="26"/>
  <c r="NQ66" i="26"/>
  <c r="OO66" i="26"/>
  <c r="PM66" i="26"/>
  <c r="IR66" i="26"/>
  <c r="JT66" i="26"/>
  <c r="KW66" i="26"/>
  <c r="LX66" i="26"/>
  <c r="MV66" i="26"/>
  <c r="NT66" i="26"/>
  <c r="OR66" i="26"/>
  <c r="PP66" i="26"/>
  <c r="IS66" i="26"/>
  <c r="JV66" i="26"/>
  <c r="KZ66" i="26"/>
  <c r="LY66" i="26"/>
  <c r="MW66" i="26"/>
  <c r="NU66" i="26"/>
  <c r="OS66" i="26"/>
  <c r="PQ66" i="26"/>
  <c r="IV66" i="26"/>
  <c r="JY66" i="26"/>
  <c r="LA66" i="26"/>
  <c r="MA66" i="26"/>
  <c r="MY66" i="26"/>
  <c r="NW66" i="26"/>
  <c r="OU66" i="26"/>
  <c r="PS66" i="26"/>
  <c r="IX66" i="26"/>
  <c r="KB66" i="26"/>
  <c r="LD66" i="26"/>
  <c r="MB66" i="26"/>
  <c r="MZ66" i="26"/>
  <c r="NX66" i="26"/>
  <c r="OV66" i="26"/>
  <c r="PT66" i="26"/>
  <c r="JA66" i="26"/>
  <c r="KC66" i="26"/>
  <c r="LF66" i="26"/>
  <c r="MD66" i="26"/>
  <c r="NB66" i="26"/>
  <c r="NZ66" i="26"/>
  <c r="OX66" i="26"/>
  <c r="JD66" i="26"/>
  <c r="KF66" i="26"/>
  <c r="LI66" i="26"/>
  <c r="MG66" i="26"/>
  <c r="NE66" i="26"/>
  <c r="OC66" i="26"/>
  <c r="PA66" i="26"/>
  <c r="OF66" i="26"/>
  <c r="IF66" i="26"/>
  <c r="OG66" i="26"/>
  <c r="JE66" i="26"/>
  <c r="PD66" i="26"/>
  <c r="JH66" i="26"/>
  <c r="PE66" i="26"/>
  <c r="KH66" i="26"/>
  <c r="KK66" i="26"/>
  <c r="LL66" i="26"/>
  <c r="LM66" i="26"/>
  <c r="MJ66" i="26"/>
  <c r="MK66" i="26"/>
  <c r="NH66" i="26"/>
  <c r="NI66" i="26"/>
  <c r="IG65" i="26"/>
  <c r="IS65" i="26"/>
  <c r="JE65" i="26"/>
  <c r="JQ65" i="26"/>
  <c r="KC65" i="26"/>
  <c r="KO65" i="26"/>
  <c r="LA65" i="26"/>
  <c r="LM65" i="26"/>
  <c r="LY65" i="26"/>
  <c r="MK65" i="26"/>
  <c r="MW65" i="26"/>
  <c r="NI65" i="26"/>
  <c r="NU65" i="26"/>
  <c r="OG65" i="26"/>
  <c r="OS65" i="26"/>
  <c r="PE65" i="26"/>
  <c r="PQ65" i="26"/>
  <c r="II65" i="26"/>
  <c r="IU65" i="26"/>
  <c r="JG65" i="26"/>
  <c r="JS65" i="26"/>
  <c r="KE65" i="26"/>
  <c r="KQ65" i="26"/>
  <c r="LC65" i="26"/>
  <c r="LO65" i="26"/>
  <c r="MA65" i="26"/>
  <c r="MM65" i="26"/>
  <c r="MY65" i="26"/>
  <c r="NK65" i="26"/>
  <c r="NW65" i="26"/>
  <c r="OI65" i="26"/>
  <c r="OU65" i="26"/>
  <c r="PG65" i="26"/>
  <c r="PS65" i="26"/>
  <c r="IJ65" i="26"/>
  <c r="IV65" i="26"/>
  <c r="JH65" i="26"/>
  <c r="JT65" i="26"/>
  <c r="KF65" i="26"/>
  <c r="KR65" i="26"/>
  <c r="LD65" i="26"/>
  <c r="LP65" i="26"/>
  <c r="MB65" i="26"/>
  <c r="MN65" i="26"/>
  <c r="MZ65" i="26"/>
  <c r="NL65" i="26"/>
  <c r="NX65" i="26"/>
  <c r="OJ65" i="26"/>
  <c r="OV65" i="26"/>
  <c r="PH65" i="26"/>
  <c r="PT65" i="26"/>
  <c r="IK65" i="26"/>
  <c r="IW65" i="26"/>
  <c r="JI65" i="26"/>
  <c r="JU65" i="26"/>
  <c r="KG65" i="26"/>
  <c r="KS65" i="26"/>
  <c r="LE65" i="26"/>
  <c r="LQ65" i="26"/>
  <c r="MC65" i="26"/>
  <c r="MO65" i="26"/>
  <c r="NA65" i="26"/>
  <c r="NM65" i="26"/>
  <c r="NY65" i="26"/>
  <c r="OK65" i="26"/>
  <c r="OW65" i="26"/>
  <c r="PI65" i="26"/>
  <c r="IL65" i="26"/>
  <c r="IX65" i="26"/>
  <c r="JJ65" i="26"/>
  <c r="JV65" i="26"/>
  <c r="KH65" i="26"/>
  <c r="KT65" i="26"/>
  <c r="LF65" i="26"/>
  <c r="LR65" i="26"/>
  <c r="MD65" i="26"/>
  <c r="MP65" i="26"/>
  <c r="NB65" i="26"/>
  <c r="NN65" i="26"/>
  <c r="NZ65" i="26"/>
  <c r="OL65" i="26"/>
  <c r="OX65" i="26"/>
  <c r="PJ65" i="26"/>
  <c r="IM65" i="26"/>
  <c r="IY65" i="26"/>
  <c r="JK65" i="26"/>
  <c r="JW65" i="26"/>
  <c r="KI65" i="26"/>
  <c r="KU65" i="26"/>
  <c r="LG65" i="26"/>
  <c r="LS65" i="26"/>
  <c r="ME65" i="26"/>
  <c r="MQ65" i="26"/>
  <c r="NC65" i="26"/>
  <c r="NO65" i="26"/>
  <c r="OA65" i="26"/>
  <c r="OM65" i="26"/>
  <c r="OY65" i="26"/>
  <c r="PK65" i="26"/>
  <c r="IN65" i="26"/>
  <c r="IZ65" i="26"/>
  <c r="JL65" i="26"/>
  <c r="JX65" i="26"/>
  <c r="KJ65" i="26"/>
  <c r="KV65" i="26"/>
  <c r="LH65" i="26"/>
  <c r="LT65" i="26"/>
  <c r="MF65" i="26"/>
  <c r="MR65" i="26"/>
  <c r="ND65" i="26"/>
  <c r="NP65" i="26"/>
  <c r="OB65" i="26"/>
  <c r="ON65" i="26"/>
  <c r="OZ65" i="26"/>
  <c r="IC65" i="26"/>
  <c r="IO65" i="26"/>
  <c r="JA65" i="26"/>
  <c r="JM65" i="26"/>
  <c r="JY65" i="26"/>
  <c r="KK65" i="26"/>
  <c r="KW65" i="26"/>
  <c r="LI65" i="26"/>
  <c r="LU65" i="26"/>
  <c r="MG65" i="26"/>
  <c r="MS65" i="26"/>
  <c r="NE65" i="26"/>
  <c r="NQ65" i="26"/>
  <c r="OC65" i="26"/>
  <c r="OO65" i="26"/>
  <c r="PA65" i="26"/>
  <c r="ID65" i="26"/>
  <c r="IP65" i="26"/>
  <c r="JB65" i="26"/>
  <c r="JN65" i="26"/>
  <c r="JZ65" i="26"/>
  <c r="KL65" i="26"/>
  <c r="KX65" i="26"/>
  <c r="LJ65" i="26"/>
  <c r="LV65" i="26"/>
  <c r="MH65" i="26"/>
  <c r="MT65" i="26"/>
  <c r="NF65" i="26"/>
  <c r="NR65" i="26"/>
  <c r="OD65" i="26"/>
  <c r="OP65" i="26"/>
  <c r="PB65" i="26"/>
  <c r="PN65" i="26"/>
  <c r="IE65" i="26"/>
  <c r="IQ65" i="26"/>
  <c r="JC65" i="26"/>
  <c r="JO65" i="26"/>
  <c r="KA65" i="26"/>
  <c r="KM65" i="26"/>
  <c r="KY65" i="26"/>
  <c r="LK65" i="26"/>
  <c r="LW65" i="26"/>
  <c r="MI65" i="26"/>
  <c r="MU65" i="26"/>
  <c r="NG65" i="26"/>
  <c r="NS65" i="26"/>
  <c r="OE65" i="26"/>
  <c r="OQ65" i="26"/>
  <c r="PC65" i="26"/>
  <c r="PO65" i="26"/>
  <c r="IH65" i="26"/>
  <c r="LB65" i="26"/>
  <c r="NV65" i="26"/>
  <c r="IR65" i="26"/>
  <c r="LL65" i="26"/>
  <c r="OF65" i="26"/>
  <c r="IT65" i="26"/>
  <c r="LN65" i="26"/>
  <c r="OH65" i="26"/>
  <c r="JD65" i="26"/>
  <c r="LX65" i="26"/>
  <c r="OR65" i="26"/>
  <c r="JF65" i="26"/>
  <c r="LZ65" i="26"/>
  <c r="OT65" i="26"/>
  <c r="JP65" i="26"/>
  <c r="MJ65" i="26"/>
  <c r="PD65" i="26"/>
  <c r="JR65" i="26"/>
  <c r="ML65" i="26"/>
  <c r="PF65" i="26"/>
  <c r="KB65" i="26"/>
  <c r="MV65" i="26"/>
  <c r="PL65" i="26"/>
  <c r="KD65" i="26"/>
  <c r="MX65" i="26"/>
  <c r="PM65" i="26"/>
  <c r="KN65" i="26"/>
  <c r="NH65" i="26"/>
  <c r="PP65" i="26"/>
  <c r="PR65" i="26"/>
  <c r="IF65" i="26"/>
  <c r="KP65" i="26"/>
  <c r="KZ65" i="26"/>
  <c r="NJ65" i="26"/>
  <c r="NT65" i="26"/>
  <c r="IF90" i="26"/>
  <c r="IR90" i="26"/>
  <c r="JD90" i="26"/>
  <c r="IG90" i="26"/>
  <c r="IS90" i="26"/>
  <c r="JE90" i="26"/>
  <c r="JQ90" i="26"/>
  <c r="KC90" i="26"/>
  <c r="KO90" i="26"/>
  <c r="LA90" i="26"/>
  <c r="LM90" i="26"/>
  <c r="LY90" i="26"/>
  <c r="MK90" i="26"/>
  <c r="MW90" i="26"/>
  <c r="NI90" i="26"/>
  <c r="NU90" i="26"/>
  <c r="OG90" i="26"/>
  <c r="OS90" i="26"/>
  <c r="PE90" i="26"/>
  <c r="PQ90" i="26"/>
  <c r="IH90" i="26"/>
  <c r="IT90" i="26"/>
  <c r="II90" i="26"/>
  <c r="IU90" i="26"/>
  <c r="IJ90" i="26"/>
  <c r="IK90" i="26"/>
  <c r="IL90" i="26"/>
  <c r="IX90" i="26"/>
  <c r="JJ90" i="26"/>
  <c r="JV90" i="26"/>
  <c r="KH90" i="26"/>
  <c r="KT90" i="26"/>
  <c r="LF90" i="26"/>
  <c r="LR90" i="26"/>
  <c r="MD90" i="26"/>
  <c r="MP90" i="26"/>
  <c r="NB90" i="26"/>
  <c r="NN90" i="26"/>
  <c r="NZ90" i="26"/>
  <c r="OL90" i="26"/>
  <c r="OX90" i="26"/>
  <c r="PJ90" i="26"/>
  <c r="IM90" i="26"/>
  <c r="IY90" i="26"/>
  <c r="JK90" i="26"/>
  <c r="JW90" i="26"/>
  <c r="KI90" i="26"/>
  <c r="KU90" i="26"/>
  <c r="LG90" i="26"/>
  <c r="LS90" i="26"/>
  <c r="ME90" i="26"/>
  <c r="MQ90" i="26"/>
  <c r="NC90" i="26"/>
  <c r="NO90" i="26"/>
  <c r="OA90" i="26"/>
  <c r="OM90" i="26"/>
  <c r="IN90" i="26"/>
  <c r="IZ90" i="26"/>
  <c r="JL90" i="26"/>
  <c r="ID90" i="26"/>
  <c r="IO90" i="26"/>
  <c r="JM90" i="26"/>
  <c r="KB90" i="26"/>
  <c r="KR90" i="26"/>
  <c r="LI90" i="26"/>
  <c r="LX90" i="26"/>
  <c r="MN90" i="26"/>
  <c r="NE90" i="26"/>
  <c r="NT90" i="26"/>
  <c r="OJ90" i="26"/>
  <c r="OZ90" i="26"/>
  <c r="PN90" i="26"/>
  <c r="IP90" i="26"/>
  <c r="JN90" i="26"/>
  <c r="KD90" i="26"/>
  <c r="KS90" i="26"/>
  <c r="LJ90" i="26"/>
  <c r="LZ90" i="26"/>
  <c r="MO90" i="26"/>
  <c r="NF90" i="26"/>
  <c r="NV90" i="26"/>
  <c r="OK90" i="26"/>
  <c r="PA90" i="26"/>
  <c r="PO90" i="26"/>
  <c r="IQ90" i="26"/>
  <c r="JO90" i="26"/>
  <c r="KE90" i="26"/>
  <c r="KV90" i="26"/>
  <c r="LK90" i="26"/>
  <c r="MA90" i="26"/>
  <c r="MR90" i="26"/>
  <c r="NG90" i="26"/>
  <c r="NW90" i="26"/>
  <c r="ON90" i="26"/>
  <c r="PB90" i="26"/>
  <c r="PP90" i="26"/>
  <c r="IV90" i="26"/>
  <c r="JP90" i="26"/>
  <c r="KF90" i="26"/>
  <c r="KW90" i="26"/>
  <c r="LL90" i="26"/>
  <c r="MB90" i="26"/>
  <c r="MS90" i="26"/>
  <c r="NH90" i="26"/>
  <c r="NX90" i="26"/>
  <c r="OO90" i="26"/>
  <c r="PC90" i="26"/>
  <c r="PR90" i="26"/>
  <c r="IW90" i="26"/>
  <c r="JR90" i="26"/>
  <c r="KG90" i="26"/>
  <c r="KX90" i="26"/>
  <c r="LN90" i="26"/>
  <c r="MC90" i="26"/>
  <c r="MT90" i="26"/>
  <c r="NJ90" i="26"/>
  <c r="NY90" i="26"/>
  <c r="OP90" i="26"/>
  <c r="PD90" i="26"/>
  <c r="PS90" i="26"/>
  <c r="JA90" i="26"/>
  <c r="JS90" i="26"/>
  <c r="KJ90" i="26"/>
  <c r="KY90" i="26"/>
  <c r="LO90" i="26"/>
  <c r="MF90" i="26"/>
  <c r="MU90" i="26"/>
  <c r="NK90" i="26"/>
  <c r="OB90" i="26"/>
  <c r="OQ90" i="26"/>
  <c r="PF90" i="26"/>
  <c r="PT90" i="26"/>
  <c r="JB90" i="26"/>
  <c r="JT90" i="26"/>
  <c r="KK90" i="26"/>
  <c r="KZ90" i="26"/>
  <c r="LP90" i="26"/>
  <c r="MG90" i="26"/>
  <c r="MV90" i="26"/>
  <c r="NL90" i="26"/>
  <c r="OC90" i="26"/>
  <c r="OR90" i="26"/>
  <c r="PG90" i="26"/>
  <c r="JC90" i="26"/>
  <c r="JU90" i="26"/>
  <c r="KL90" i="26"/>
  <c r="LB90" i="26"/>
  <c r="LQ90" i="26"/>
  <c r="MH90" i="26"/>
  <c r="MX90" i="26"/>
  <c r="NM90" i="26"/>
  <c r="OD90" i="26"/>
  <c r="OT90" i="26"/>
  <c r="PH90" i="26"/>
  <c r="JF90" i="26"/>
  <c r="JX90" i="26"/>
  <c r="KM90" i="26"/>
  <c r="LC90" i="26"/>
  <c r="LT90" i="26"/>
  <c r="MI90" i="26"/>
  <c r="MY90" i="26"/>
  <c r="NP90" i="26"/>
  <c r="OE90" i="26"/>
  <c r="OU90" i="26"/>
  <c r="PI90" i="26"/>
  <c r="IC90" i="26"/>
  <c r="JH90" i="26"/>
  <c r="JZ90" i="26"/>
  <c r="KP90" i="26"/>
  <c r="LE90" i="26"/>
  <c r="LV90" i="26"/>
  <c r="ML90" i="26"/>
  <c r="NA90" i="26"/>
  <c r="NR90" i="26"/>
  <c r="OH90" i="26"/>
  <c r="OW90" i="26"/>
  <c r="PL90" i="26"/>
  <c r="MJ90" i="26"/>
  <c r="IE90" i="26"/>
  <c r="MM90" i="26"/>
  <c r="JG90" i="26"/>
  <c r="MZ90" i="26"/>
  <c r="JI90" i="26"/>
  <c r="ND90" i="26"/>
  <c r="JY90" i="26"/>
  <c r="NQ90" i="26"/>
  <c r="KA90" i="26"/>
  <c r="NS90" i="26"/>
  <c r="KN90" i="26"/>
  <c r="OF90" i="26"/>
  <c r="KQ90" i="26"/>
  <c r="OI90" i="26"/>
  <c r="LD90" i="26"/>
  <c r="OV90" i="26"/>
  <c r="LH90" i="26"/>
  <c r="OY90" i="26"/>
  <c r="LU90" i="26"/>
  <c r="LW90" i="26"/>
  <c r="PK90" i="26"/>
  <c r="PM90" i="26"/>
  <c r="IJ88" i="26"/>
  <c r="IV88" i="26"/>
  <c r="JH88" i="26"/>
  <c r="JT88" i="26"/>
  <c r="KF88" i="26"/>
  <c r="KR88" i="26"/>
  <c r="LD88" i="26"/>
  <c r="LP88" i="26"/>
  <c r="MB88" i="26"/>
  <c r="MN88" i="26"/>
  <c r="MZ88" i="26"/>
  <c r="NL88" i="26"/>
  <c r="NX88" i="26"/>
  <c r="OJ88" i="26"/>
  <c r="OV88" i="26"/>
  <c r="PH88" i="26"/>
  <c r="PT88" i="26"/>
  <c r="IK88" i="26"/>
  <c r="IW88" i="26"/>
  <c r="JI88" i="26"/>
  <c r="JU88" i="26"/>
  <c r="KG88" i="26"/>
  <c r="KS88" i="26"/>
  <c r="LE88" i="26"/>
  <c r="LQ88" i="26"/>
  <c r="MC88" i="26"/>
  <c r="MO88" i="26"/>
  <c r="NA88" i="26"/>
  <c r="NM88" i="26"/>
  <c r="NY88" i="26"/>
  <c r="OK88" i="26"/>
  <c r="OW88" i="26"/>
  <c r="PI88" i="26"/>
  <c r="IL88" i="26"/>
  <c r="IX88" i="26"/>
  <c r="JJ88" i="26"/>
  <c r="JV88" i="26"/>
  <c r="KH88" i="26"/>
  <c r="KT88" i="26"/>
  <c r="LF88" i="26"/>
  <c r="LR88" i="26"/>
  <c r="MD88" i="26"/>
  <c r="MP88" i="26"/>
  <c r="NB88" i="26"/>
  <c r="NN88" i="26"/>
  <c r="NZ88" i="26"/>
  <c r="OL88" i="26"/>
  <c r="OX88" i="26"/>
  <c r="PJ88" i="26"/>
  <c r="IM88" i="26"/>
  <c r="IY88" i="26"/>
  <c r="JK88" i="26"/>
  <c r="JW88" i="26"/>
  <c r="KI88" i="26"/>
  <c r="KU88" i="26"/>
  <c r="LG88" i="26"/>
  <c r="LS88" i="26"/>
  <c r="ME88" i="26"/>
  <c r="MQ88" i="26"/>
  <c r="NC88" i="26"/>
  <c r="NO88" i="26"/>
  <c r="OA88" i="26"/>
  <c r="OM88" i="26"/>
  <c r="OY88" i="26"/>
  <c r="PK88" i="26"/>
  <c r="IN88" i="26"/>
  <c r="IZ88" i="26"/>
  <c r="JL88" i="26"/>
  <c r="JX88" i="26"/>
  <c r="KJ88" i="26"/>
  <c r="KV88" i="26"/>
  <c r="LH88" i="26"/>
  <c r="LT88" i="26"/>
  <c r="MF88" i="26"/>
  <c r="MR88" i="26"/>
  <c r="ND88" i="26"/>
  <c r="NP88" i="26"/>
  <c r="OB88" i="26"/>
  <c r="ON88" i="26"/>
  <c r="OZ88" i="26"/>
  <c r="PL88" i="26"/>
  <c r="IC88" i="26"/>
  <c r="IO88" i="26"/>
  <c r="JA88" i="26"/>
  <c r="JM88" i="26"/>
  <c r="JY88" i="26"/>
  <c r="KK88" i="26"/>
  <c r="KW88" i="26"/>
  <c r="LI88" i="26"/>
  <c r="LU88" i="26"/>
  <c r="MG88" i="26"/>
  <c r="MS88" i="26"/>
  <c r="NE88" i="26"/>
  <c r="NQ88" i="26"/>
  <c r="OC88" i="26"/>
  <c r="OO88" i="26"/>
  <c r="PA88" i="26"/>
  <c r="PM88" i="26"/>
  <c r="ID88" i="26"/>
  <c r="IP88" i="26"/>
  <c r="JB88" i="26"/>
  <c r="JN88" i="26"/>
  <c r="JZ88" i="26"/>
  <c r="KL88" i="26"/>
  <c r="KX88" i="26"/>
  <c r="LJ88" i="26"/>
  <c r="LV88" i="26"/>
  <c r="MH88" i="26"/>
  <c r="MT88" i="26"/>
  <c r="NF88" i="26"/>
  <c r="NR88" i="26"/>
  <c r="OD88" i="26"/>
  <c r="OP88" i="26"/>
  <c r="PB88" i="26"/>
  <c r="PN88" i="26"/>
  <c r="IE88" i="26"/>
  <c r="IQ88" i="26"/>
  <c r="JC88" i="26"/>
  <c r="JO88" i="26"/>
  <c r="KA88" i="26"/>
  <c r="KM88" i="26"/>
  <c r="KY88" i="26"/>
  <c r="LK88" i="26"/>
  <c r="LW88" i="26"/>
  <c r="MI88" i="26"/>
  <c r="MU88" i="26"/>
  <c r="NG88" i="26"/>
  <c r="NS88" i="26"/>
  <c r="OE88" i="26"/>
  <c r="OQ88" i="26"/>
  <c r="PC88" i="26"/>
  <c r="PO88" i="26"/>
  <c r="IF88" i="26"/>
  <c r="IR88" i="26"/>
  <c r="JD88" i="26"/>
  <c r="JP88" i="26"/>
  <c r="KB88" i="26"/>
  <c r="KN88" i="26"/>
  <c r="KZ88" i="26"/>
  <c r="LL88" i="26"/>
  <c r="LX88" i="26"/>
  <c r="MJ88" i="26"/>
  <c r="MV88" i="26"/>
  <c r="NH88" i="26"/>
  <c r="NT88" i="26"/>
  <c r="OF88" i="26"/>
  <c r="OR88" i="26"/>
  <c r="PD88" i="26"/>
  <c r="PP88" i="26"/>
  <c r="IH88" i="26"/>
  <c r="IT88" i="26"/>
  <c r="JF88" i="26"/>
  <c r="JR88" i="26"/>
  <c r="KD88" i="26"/>
  <c r="KP88" i="26"/>
  <c r="LB88" i="26"/>
  <c r="LN88" i="26"/>
  <c r="LZ88" i="26"/>
  <c r="ML88" i="26"/>
  <c r="MX88" i="26"/>
  <c r="NJ88" i="26"/>
  <c r="NV88" i="26"/>
  <c r="OH88" i="26"/>
  <c r="OT88" i="26"/>
  <c r="PF88" i="26"/>
  <c r="PR88" i="26"/>
  <c r="KC88" i="26"/>
  <c r="MW88" i="26"/>
  <c r="PQ88" i="26"/>
  <c r="KE88" i="26"/>
  <c r="MY88" i="26"/>
  <c r="PS88" i="26"/>
  <c r="KO88" i="26"/>
  <c r="NI88" i="26"/>
  <c r="KQ88" i="26"/>
  <c r="NK88" i="26"/>
  <c r="IG88" i="26"/>
  <c r="LA88" i="26"/>
  <c r="NU88" i="26"/>
  <c r="II88" i="26"/>
  <c r="LC88" i="26"/>
  <c r="NW88" i="26"/>
  <c r="IS88" i="26"/>
  <c r="LM88" i="26"/>
  <c r="OG88" i="26"/>
  <c r="IU88" i="26"/>
  <c r="LO88" i="26"/>
  <c r="OI88" i="26"/>
  <c r="JE88" i="26"/>
  <c r="LY88" i="26"/>
  <c r="OS88" i="26"/>
  <c r="JQ88" i="26"/>
  <c r="MK88" i="26"/>
  <c r="PE88" i="26"/>
  <c r="JG88" i="26"/>
  <c r="JS88" i="26"/>
  <c r="MA88" i="26"/>
  <c r="MM88" i="26"/>
  <c r="OU88" i="26"/>
  <c r="PG88" i="26"/>
  <c r="IK79" i="26"/>
  <c r="IW79" i="26"/>
  <c r="JI79" i="26"/>
  <c r="JU79" i="26"/>
  <c r="KG79" i="26"/>
  <c r="KS79" i="26"/>
  <c r="LE79" i="26"/>
  <c r="LQ79" i="26"/>
  <c r="MC79" i="26"/>
  <c r="MO79" i="26"/>
  <c r="NA79" i="26"/>
  <c r="NM79" i="26"/>
  <c r="NY79" i="26"/>
  <c r="OK79" i="26"/>
  <c r="OW79" i="26"/>
  <c r="PI79" i="26"/>
  <c r="IL79" i="26"/>
  <c r="IX79" i="26"/>
  <c r="JJ79" i="26"/>
  <c r="JV79" i="26"/>
  <c r="KH79" i="26"/>
  <c r="KT79" i="26"/>
  <c r="LF79" i="26"/>
  <c r="LR79" i="26"/>
  <c r="MD79" i="26"/>
  <c r="MP79" i="26"/>
  <c r="NB79" i="26"/>
  <c r="NN79" i="26"/>
  <c r="NZ79" i="26"/>
  <c r="OL79" i="26"/>
  <c r="OX79" i="26"/>
  <c r="PJ79" i="26"/>
  <c r="IM79" i="26"/>
  <c r="IY79" i="26"/>
  <c r="JK79" i="26"/>
  <c r="JW79" i="26"/>
  <c r="KI79" i="26"/>
  <c r="KU79" i="26"/>
  <c r="LG79" i="26"/>
  <c r="LS79" i="26"/>
  <c r="ME79" i="26"/>
  <c r="MQ79" i="26"/>
  <c r="NC79" i="26"/>
  <c r="NO79" i="26"/>
  <c r="OA79" i="26"/>
  <c r="OM79" i="26"/>
  <c r="OY79" i="26"/>
  <c r="PK79" i="26"/>
  <c r="IN79" i="26"/>
  <c r="IZ79" i="26"/>
  <c r="JL79" i="26"/>
  <c r="JX79" i="26"/>
  <c r="KJ79" i="26"/>
  <c r="KV79" i="26"/>
  <c r="LH79" i="26"/>
  <c r="LT79" i="26"/>
  <c r="MF79" i="26"/>
  <c r="MR79" i="26"/>
  <c r="ND79" i="26"/>
  <c r="NP79" i="26"/>
  <c r="OB79" i="26"/>
  <c r="ON79" i="26"/>
  <c r="OZ79" i="26"/>
  <c r="PL79" i="26"/>
  <c r="IC79" i="26"/>
  <c r="IO79" i="26"/>
  <c r="JA79" i="26"/>
  <c r="JM79" i="26"/>
  <c r="JY79" i="26"/>
  <c r="KK79" i="26"/>
  <c r="KW79" i="26"/>
  <c r="LI79" i="26"/>
  <c r="LU79" i="26"/>
  <c r="MG79" i="26"/>
  <c r="MS79" i="26"/>
  <c r="NE79" i="26"/>
  <c r="NQ79" i="26"/>
  <c r="OC79" i="26"/>
  <c r="OO79" i="26"/>
  <c r="PA79" i="26"/>
  <c r="PM79" i="26"/>
  <c r="ID79" i="26"/>
  <c r="IP79" i="26"/>
  <c r="JB79" i="26"/>
  <c r="JN79" i="26"/>
  <c r="JZ79" i="26"/>
  <c r="KL79" i="26"/>
  <c r="KX79" i="26"/>
  <c r="LJ79" i="26"/>
  <c r="LV79" i="26"/>
  <c r="MH79" i="26"/>
  <c r="MT79" i="26"/>
  <c r="NF79" i="26"/>
  <c r="NR79" i="26"/>
  <c r="OD79" i="26"/>
  <c r="OP79" i="26"/>
  <c r="PB79" i="26"/>
  <c r="PN79" i="26"/>
  <c r="IE79" i="26"/>
  <c r="IQ79" i="26"/>
  <c r="JC79" i="26"/>
  <c r="JO79" i="26"/>
  <c r="KA79" i="26"/>
  <c r="KM79" i="26"/>
  <c r="KY79" i="26"/>
  <c r="LK79" i="26"/>
  <c r="LW79" i="26"/>
  <c r="MI79" i="26"/>
  <c r="MU79" i="26"/>
  <c r="NG79" i="26"/>
  <c r="NS79" i="26"/>
  <c r="OE79" i="26"/>
  <c r="OQ79" i="26"/>
  <c r="PC79" i="26"/>
  <c r="PO79" i="26"/>
  <c r="IF79" i="26"/>
  <c r="IR79" i="26"/>
  <c r="JD79" i="26"/>
  <c r="JP79" i="26"/>
  <c r="KB79" i="26"/>
  <c r="KN79" i="26"/>
  <c r="KZ79" i="26"/>
  <c r="LL79" i="26"/>
  <c r="LX79" i="26"/>
  <c r="MJ79" i="26"/>
  <c r="MV79" i="26"/>
  <c r="NH79" i="26"/>
  <c r="NT79" i="26"/>
  <c r="OF79" i="26"/>
  <c r="OR79" i="26"/>
  <c r="PD79" i="26"/>
  <c r="PP79" i="26"/>
  <c r="IG79" i="26"/>
  <c r="IS79" i="26"/>
  <c r="JE79" i="26"/>
  <c r="JQ79" i="26"/>
  <c r="KC79" i="26"/>
  <c r="KO79" i="26"/>
  <c r="LA79" i="26"/>
  <c r="LM79" i="26"/>
  <c r="LY79" i="26"/>
  <c r="MK79" i="26"/>
  <c r="MW79" i="26"/>
  <c r="NI79" i="26"/>
  <c r="NU79" i="26"/>
  <c r="OG79" i="26"/>
  <c r="OS79" i="26"/>
  <c r="PE79" i="26"/>
  <c r="PQ79" i="26"/>
  <c r="IH79" i="26"/>
  <c r="IT79" i="26"/>
  <c r="JF79" i="26"/>
  <c r="JR79" i="26"/>
  <c r="KD79" i="26"/>
  <c r="KP79" i="26"/>
  <c r="LB79" i="26"/>
  <c r="LN79" i="26"/>
  <c r="LZ79" i="26"/>
  <c r="ML79" i="26"/>
  <c r="MX79" i="26"/>
  <c r="NJ79" i="26"/>
  <c r="NV79" i="26"/>
  <c r="OH79" i="26"/>
  <c r="OT79" i="26"/>
  <c r="PF79" i="26"/>
  <c r="PR79" i="26"/>
  <c r="JG79" i="26"/>
  <c r="MA79" i="26"/>
  <c r="OU79" i="26"/>
  <c r="JH79" i="26"/>
  <c r="MB79" i="26"/>
  <c r="OV79" i="26"/>
  <c r="JS79" i="26"/>
  <c r="MM79" i="26"/>
  <c r="PG79" i="26"/>
  <c r="JT79" i="26"/>
  <c r="MN79" i="26"/>
  <c r="PH79" i="26"/>
  <c r="KE79" i="26"/>
  <c r="MY79" i="26"/>
  <c r="PS79" i="26"/>
  <c r="KF79" i="26"/>
  <c r="MZ79" i="26"/>
  <c r="PT79" i="26"/>
  <c r="KQ79" i="26"/>
  <c r="NK79" i="26"/>
  <c r="KR79" i="26"/>
  <c r="NL79" i="26"/>
  <c r="II79" i="26"/>
  <c r="LC79" i="26"/>
  <c r="NW79" i="26"/>
  <c r="IU79" i="26"/>
  <c r="LO79" i="26"/>
  <c r="OI79" i="26"/>
  <c r="NX79" i="26"/>
  <c r="OJ79" i="26"/>
  <c r="IJ79" i="26"/>
  <c r="LD79" i="26"/>
  <c r="IV79" i="26"/>
  <c r="LP79" i="26"/>
  <c r="IG8" i="26"/>
  <c r="IS8" i="26"/>
  <c r="JE8" i="26"/>
  <c r="JQ8" i="26"/>
  <c r="KC8" i="26"/>
  <c r="KO8" i="26"/>
  <c r="LA8" i="26"/>
  <c r="IH8" i="26"/>
  <c r="IT8" i="26"/>
  <c r="JF8" i="26"/>
  <c r="JR8" i="26"/>
  <c r="KD8" i="26"/>
  <c r="KP8" i="26"/>
  <c r="LB8" i="26"/>
  <c r="LN8" i="26"/>
  <c r="LZ8" i="26"/>
  <c r="ML8" i="26"/>
  <c r="MX8" i="26"/>
  <c r="NJ8" i="26"/>
  <c r="NV8" i="26"/>
  <c r="OH8" i="26"/>
  <c r="OT8" i="26"/>
  <c r="PF8" i="26"/>
  <c r="PR8" i="26"/>
  <c r="IF8" i="26"/>
  <c r="IR8" i="26"/>
  <c r="JD8" i="26"/>
  <c r="JP8" i="26"/>
  <c r="KB8" i="26"/>
  <c r="KN8" i="26"/>
  <c r="KZ8" i="26"/>
  <c r="IM8" i="26"/>
  <c r="JB8" i="26"/>
  <c r="JT8" i="26"/>
  <c r="KI8" i="26"/>
  <c r="KX8" i="26"/>
  <c r="LM8" i="26"/>
  <c r="MA8" i="26"/>
  <c r="MN8" i="26"/>
  <c r="NA8" i="26"/>
  <c r="NN8" i="26"/>
  <c r="OA8" i="26"/>
  <c r="ON8" i="26"/>
  <c r="PA8" i="26"/>
  <c r="PN8" i="26"/>
  <c r="IN8" i="26"/>
  <c r="JC8" i="26"/>
  <c r="JU8" i="26"/>
  <c r="KJ8" i="26"/>
  <c r="KY8" i="26"/>
  <c r="LO8" i="26"/>
  <c r="MB8" i="26"/>
  <c r="MO8" i="26"/>
  <c r="NB8" i="26"/>
  <c r="NO8" i="26"/>
  <c r="OB8" i="26"/>
  <c r="OO8" i="26"/>
  <c r="PB8" i="26"/>
  <c r="PO8" i="26"/>
  <c r="IO8" i="26"/>
  <c r="JG8" i="26"/>
  <c r="JV8" i="26"/>
  <c r="KK8" i="26"/>
  <c r="LC8" i="26"/>
  <c r="LP8" i="26"/>
  <c r="MC8" i="26"/>
  <c r="MP8" i="26"/>
  <c r="NC8" i="26"/>
  <c r="NP8" i="26"/>
  <c r="OC8" i="26"/>
  <c r="OP8" i="26"/>
  <c r="PC8" i="26"/>
  <c r="PP8" i="26"/>
  <c r="IP8" i="26"/>
  <c r="JH8" i="26"/>
  <c r="JW8" i="26"/>
  <c r="KL8" i="26"/>
  <c r="LD8" i="26"/>
  <c r="LQ8" i="26"/>
  <c r="MD8" i="26"/>
  <c r="MQ8" i="26"/>
  <c r="ND8" i="26"/>
  <c r="NQ8" i="26"/>
  <c r="OD8" i="26"/>
  <c r="OQ8" i="26"/>
  <c r="PD8" i="26"/>
  <c r="PQ8" i="26"/>
  <c r="IQ8" i="26"/>
  <c r="JI8" i="26"/>
  <c r="JX8" i="26"/>
  <c r="KM8" i="26"/>
  <c r="LE8" i="26"/>
  <c r="LR8" i="26"/>
  <c r="ME8" i="26"/>
  <c r="MR8" i="26"/>
  <c r="NE8" i="26"/>
  <c r="NR8" i="26"/>
  <c r="OE8" i="26"/>
  <c r="OR8" i="26"/>
  <c r="PE8" i="26"/>
  <c r="PS8" i="26"/>
  <c r="IC8" i="26"/>
  <c r="IU8" i="26"/>
  <c r="JJ8" i="26"/>
  <c r="JY8" i="26"/>
  <c r="KQ8" i="26"/>
  <c r="LF8" i="26"/>
  <c r="LS8" i="26"/>
  <c r="MF8" i="26"/>
  <c r="MS8" i="26"/>
  <c r="NF8" i="26"/>
  <c r="NS8" i="26"/>
  <c r="OF8" i="26"/>
  <c r="OS8" i="26"/>
  <c r="PG8" i="26"/>
  <c r="PT8" i="26"/>
  <c r="ID8" i="26"/>
  <c r="IV8" i="26"/>
  <c r="JK8" i="26"/>
  <c r="JZ8" i="26"/>
  <c r="KR8" i="26"/>
  <c r="LG8" i="26"/>
  <c r="LT8" i="26"/>
  <c r="MG8" i="26"/>
  <c r="MT8" i="26"/>
  <c r="NG8" i="26"/>
  <c r="NT8" i="26"/>
  <c r="OG8" i="26"/>
  <c r="OU8" i="26"/>
  <c r="PH8" i="26"/>
  <c r="IE8" i="26"/>
  <c r="IW8" i="26"/>
  <c r="JL8" i="26"/>
  <c r="KA8" i="26"/>
  <c r="KS8" i="26"/>
  <c r="LH8" i="26"/>
  <c r="LU8" i="26"/>
  <c r="MH8" i="26"/>
  <c r="MU8" i="26"/>
  <c r="NH8" i="26"/>
  <c r="NU8" i="26"/>
  <c r="OI8" i="26"/>
  <c r="OV8" i="26"/>
  <c r="PI8" i="26"/>
  <c r="II8" i="26"/>
  <c r="IX8" i="26"/>
  <c r="JM8" i="26"/>
  <c r="KE8" i="26"/>
  <c r="KT8" i="26"/>
  <c r="LI8" i="26"/>
  <c r="LV8" i="26"/>
  <c r="MI8" i="26"/>
  <c r="MV8" i="26"/>
  <c r="NI8" i="26"/>
  <c r="NW8" i="26"/>
  <c r="OJ8" i="26"/>
  <c r="OW8" i="26"/>
  <c r="PJ8" i="26"/>
  <c r="IJ8" i="26"/>
  <c r="IY8" i="26"/>
  <c r="JN8" i="26"/>
  <c r="KF8" i="26"/>
  <c r="KU8" i="26"/>
  <c r="LJ8" i="26"/>
  <c r="LW8" i="26"/>
  <c r="MJ8" i="26"/>
  <c r="MW8" i="26"/>
  <c r="NK8" i="26"/>
  <c r="NX8" i="26"/>
  <c r="OK8" i="26"/>
  <c r="OX8" i="26"/>
  <c r="PK8" i="26"/>
  <c r="IK8" i="26"/>
  <c r="IZ8" i="26"/>
  <c r="JO8" i="26"/>
  <c r="KG8" i="26"/>
  <c r="KV8" i="26"/>
  <c r="LK8" i="26"/>
  <c r="LX8" i="26"/>
  <c r="MK8" i="26"/>
  <c r="MY8" i="26"/>
  <c r="NL8" i="26"/>
  <c r="NY8" i="26"/>
  <c r="OL8" i="26"/>
  <c r="OY8" i="26"/>
  <c r="PL8" i="26"/>
  <c r="KH8" i="26"/>
  <c r="KW8" i="26"/>
  <c r="LL8" i="26"/>
  <c r="LY8" i="26"/>
  <c r="MM8" i="26"/>
  <c r="MZ8" i="26"/>
  <c r="NM8" i="26"/>
  <c r="NZ8" i="26"/>
  <c r="OM8" i="26"/>
  <c r="IL8" i="26"/>
  <c r="OZ8" i="26"/>
  <c r="JA8" i="26"/>
  <c r="PM8" i="26"/>
  <c r="JS8" i="26"/>
  <c r="HW4" i="17"/>
  <c r="PO4" i="17"/>
  <c r="IW8" i="32"/>
  <c r="IX7" i="32"/>
  <c r="IX6" i="32"/>
  <c r="BF4" i="32"/>
  <c r="IX4" i="32"/>
  <c r="IX5" i="32" s="1"/>
  <c r="G75" i="30"/>
  <c r="F76" i="30"/>
  <c r="E75" i="30"/>
  <c r="D76" i="30"/>
  <c r="B71" i="30"/>
  <c r="C70" i="30"/>
  <c r="AX4" i="20"/>
  <c r="IP6" i="20"/>
  <c r="IP7" i="20"/>
  <c r="IB26" i="26"/>
  <c r="IB54" i="26"/>
  <c r="IB18" i="26"/>
  <c r="IB80" i="26"/>
  <c r="IB89" i="26"/>
  <c r="IB99" i="26"/>
  <c r="IB60" i="26"/>
  <c r="IB68" i="26"/>
  <c r="IB53" i="26"/>
  <c r="IB55" i="26"/>
  <c r="IB59" i="26"/>
  <c r="IB63" i="26"/>
  <c r="IB67" i="26"/>
  <c r="IB96" i="26"/>
  <c r="IB35" i="26"/>
  <c r="IB29" i="26"/>
  <c r="IB14" i="26"/>
  <c r="IB27" i="26"/>
  <c r="IB31" i="26"/>
  <c r="IB93" i="26"/>
  <c r="IB95" i="26"/>
  <c r="IB97" i="26"/>
  <c r="IB102" i="26"/>
  <c r="IB51" i="26"/>
  <c r="IB34" i="26"/>
  <c r="IB87" i="26"/>
  <c r="IB98" i="26"/>
  <c r="IB92" i="26"/>
  <c r="IB32" i="26"/>
  <c r="IB66" i="26"/>
  <c r="IB70" i="26"/>
  <c r="IB57" i="26"/>
  <c r="IB61" i="26"/>
  <c r="IB65" i="26"/>
  <c r="IB69" i="26"/>
  <c r="IB90" i="26"/>
  <c r="IB81" i="26"/>
  <c r="IB45" i="26"/>
  <c r="IB28" i="26"/>
  <c r="IB41" i="26"/>
  <c r="IB47" i="26"/>
  <c r="IB88" i="26"/>
  <c r="IB24" i="26"/>
  <c r="IB72" i="26"/>
  <c r="IB83" i="26"/>
  <c r="IB79" i="26"/>
  <c r="R6" i="26"/>
  <c r="IB6" i="26"/>
  <c r="R8" i="26"/>
  <c r="IB8" i="26"/>
  <c r="IB74" i="26"/>
  <c r="IB62" i="26"/>
  <c r="IB22" i="26"/>
  <c r="IB86" i="26"/>
  <c r="IB16" i="26"/>
  <c r="IB100" i="26"/>
  <c r="IB30" i="26"/>
  <c r="IB58" i="26"/>
  <c r="IB43" i="26"/>
  <c r="IB33" i="26"/>
  <c r="IB49" i="26"/>
  <c r="IB56" i="26"/>
  <c r="IB64" i="26"/>
  <c r="IB78" i="26"/>
  <c r="IB85" i="26"/>
  <c r="IB37" i="26"/>
  <c r="IB76" i="26"/>
  <c r="IB91" i="26"/>
  <c r="IB94" i="26"/>
  <c r="IB20" i="26"/>
  <c r="R4" i="26"/>
  <c r="IB4" i="26"/>
  <c r="IB39" i="26"/>
  <c r="IB48" i="26"/>
  <c r="IB50" i="26"/>
  <c r="IB52" i="26"/>
  <c r="V98" i="26"/>
  <c r="B77" i="28"/>
  <c r="C77" i="28" s="1"/>
  <c r="V90" i="26"/>
  <c r="V57" i="26"/>
  <c r="V61" i="26"/>
  <c r="V65" i="26"/>
  <c r="V69" i="26"/>
  <c r="V83" i="26"/>
  <c r="V96" i="26"/>
  <c r="V56" i="26"/>
  <c r="V64" i="26"/>
  <c r="V85" i="26"/>
  <c r="V87" i="26"/>
  <c r="V76" i="26"/>
  <c r="V28" i="26"/>
  <c r="V41" i="26"/>
  <c r="V91" i="26"/>
  <c r="V79" i="26"/>
  <c r="V30" i="26"/>
  <c r="V45" i="26"/>
  <c r="V24" i="26"/>
  <c r="V49" i="26"/>
  <c r="V92" i="26"/>
  <c r="V72" i="26"/>
  <c r="V88" i="26"/>
  <c r="AE8" i="26"/>
  <c r="V54" i="26"/>
  <c r="V62" i="26"/>
  <c r="V78" i="26"/>
  <c r="V81" i="26"/>
  <c r="V34" i="26"/>
  <c r="V50" i="26"/>
  <c r="V51" i="26"/>
  <c r="V94" i="26"/>
  <c r="V52" i="26"/>
  <c r="V26" i="26"/>
  <c r="V43" i="26"/>
  <c r="V33" i="26"/>
  <c r="V74" i="26"/>
  <c r="V60" i="26"/>
  <c r="V68" i="26"/>
  <c r="V70" i="26"/>
  <c r="V18" i="26"/>
  <c r="V22" i="26"/>
  <c r="V37" i="26"/>
  <c r="V20" i="26"/>
  <c r="V39" i="26"/>
  <c r="V31" i="26"/>
  <c r="V53" i="26"/>
  <c r="V55" i="26"/>
  <c r="V59" i="26"/>
  <c r="V63" i="26"/>
  <c r="V67" i="26"/>
  <c r="V102" i="26"/>
  <c r="V6" i="26"/>
  <c r="V86" i="26"/>
  <c r="V48" i="26"/>
  <c r="V35" i="26"/>
  <c r="V29" i="26"/>
  <c r="V58" i="26"/>
  <c r="V66" i="26"/>
  <c r="V14" i="26"/>
  <c r="V47" i="26"/>
  <c r="V80" i="26"/>
  <c r="V16" i="26"/>
  <c r="V32" i="26"/>
  <c r="V27" i="26"/>
  <c r="V89" i="26"/>
  <c r="V93" i="26"/>
  <c r="V95" i="26"/>
  <c r="V97" i="26"/>
  <c r="V99" i="26"/>
  <c r="AE4" i="26"/>
  <c r="V4" i="26"/>
  <c r="V8" i="26"/>
  <c r="Q10" i="26"/>
  <c r="T4" i="26"/>
  <c r="Z4" i="26"/>
  <c r="U4" i="26"/>
  <c r="AD4" i="26"/>
  <c r="AB4" i="26"/>
  <c r="W4" i="26"/>
  <c r="N9" i="26"/>
  <c r="M9" i="26"/>
  <c r="Q9" i="26"/>
  <c r="P9" i="26"/>
  <c r="X4" i="26"/>
  <c r="AF4" i="26"/>
  <c r="AA4" i="26"/>
  <c r="AC4" i="26"/>
  <c r="Y4" i="26"/>
  <c r="P7" i="26"/>
  <c r="N7" i="26"/>
  <c r="M7" i="26"/>
  <c r="Q7" i="26"/>
  <c r="P12" i="26"/>
  <c r="N12" i="26"/>
  <c r="M12" i="26"/>
  <c r="Q12" i="26"/>
  <c r="N5" i="26"/>
  <c r="M5" i="26"/>
  <c r="Q5" i="26"/>
  <c r="P5" i="26"/>
  <c r="M13" i="26"/>
  <c r="N13" i="26"/>
  <c r="Q13" i="26"/>
  <c r="P13" i="26"/>
  <c r="M11" i="26"/>
  <c r="Q11" i="26"/>
  <c r="N11" i="26"/>
  <c r="P11" i="26"/>
  <c r="N10" i="26"/>
  <c r="AD62" i="26"/>
  <c r="Z62" i="26"/>
  <c r="U62" i="26"/>
  <c r="AC62" i="26"/>
  <c r="Y62" i="26"/>
  <c r="AF62" i="26"/>
  <c r="AB62" i="26"/>
  <c r="X62" i="26"/>
  <c r="W62" i="26"/>
  <c r="AE62" i="26"/>
  <c r="AA62" i="26"/>
  <c r="T62" i="26"/>
  <c r="AD68" i="26"/>
  <c r="Z68" i="26"/>
  <c r="U68" i="26"/>
  <c r="AC68" i="26"/>
  <c r="Y68" i="26"/>
  <c r="AF68" i="26"/>
  <c r="AB68" i="26"/>
  <c r="X68" i="26"/>
  <c r="W68" i="26"/>
  <c r="AE68" i="26"/>
  <c r="AA68" i="26"/>
  <c r="T68" i="26"/>
  <c r="AC90" i="26"/>
  <c r="Y90" i="26"/>
  <c r="AF90" i="26"/>
  <c r="AA90" i="26"/>
  <c r="AE90" i="26"/>
  <c r="Z90" i="26"/>
  <c r="W90" i="26"/>
  <c r="AD90" i="26"/>
  <c r="U90" i="26"/>
  <c r="AB90" i="26"/>
  <c r="X90" i="26"/>
  <c r="T90" i="26"/>
  <c r="AE14" i="26"/>
  <c r="AA14" i="26"/>
  <c r="W14" i="26"/>
  <c r="AD14" i="26"/>
  <c r="Z14" i="26"/>
  <c r="U14" i="26"/>
  <c r="AC14" i="26"/>
  <c r="AF14" i="26"/>
  <c r="AB14" i="26"/>
  <c r="X14" i="26"/>
  <c r="Y14" i="26"/>
  <c r="T14" i="26"/>
  <c r="AC34" i="26"/>
  <c r="Y34" i="26"/>
  <c r="AF34" i="26"/>
  <c r="AB34" i="26"/>
  <c r="X34" i="26"/>
  <c r="AE34" i="26"/>
  <c r="AA34" i="26"/>
  <c r="W34" i="26"/>
  <c r="AD34" i="26"/>
  <c r="Z34" i="26"/>
  <c r="U34" i="26"/>
  <c r="T34" i="26"/>
  <c r="AD50" i="26"/>
  <c r="Z50" i="26"/>
  <c r="U50" i="26"/>
  <c r="AF50" i="26"/>
  <c r="AB50" i="26"/>
  <c r="X50" i="26"/>
  <c r="AC50" i="26"/>
  <c r="AA50" i="26"/>
  <c r="Y50" i="26"/>
  <c r="AE50" i="26"/>
  <c r="W50" i="26"/>
  <c r="T50" i="26"/>
  <c r="T8" i="26"/>
  <c r="AF8" i="26"/>
  <c r="AD8" i="26"/>
  <c r="M10" i="26"/>
  <c r="V10" i="26" s="1"/>
  <c r="P10" i="26"/>
  <c r="AE35" i="26"/>
  <c r="AA35" i="26"/>
  <c r="W35" i="26"/>
  <c r="AD35" i="26"/>
  <c r="Z35" i="26"/>
  <c r="U35" i="26"/>
  <c r="AC35" i="26"/>
  <c r="Y35" i="26"/>
  <c r="AF35" i="26"/>
  <c r="AB35" i="26"/>
  <c r="X35" i="26"/>
  <c r="T35" i="26"/>
  <c r="AE43" i="26"/>
  <c r="AA43" i="26"/>
  <c r="W43" i="26"/>
  <c r="AD43" i="26"/>
  <c r="Z43" i="26"/>
  <c r="U43" i="26"/>
  <c r="AC43" i="26"/>
  <c r="Y43" i="26"/>
  <c r="AF43" i="26"/>
  <c r="AB43" i="26"/>
  <c r="X43" i="26"/>
  <c r="T43" i="26"/>
  <c r="AD70" i="26"/>
  <c r="Z70" i="26"/>
  <c r="U70" i="26"/>
  <c r="AC70" i="26"/>
  <c r="Y70" i="26"/>
  <c r="AB70" i="26"/>
  <c r="AA70" i="26"/>
  <c r="AF70" i="26"/>
  <c r="X70" i="26"/>
  <c r="AE70" i="26"/>
  <c r="W70" i="26"/>
  <c r="T70" i="26"/>
  <c r="AD81" i="26"/>
  <c r="Z81" i="26"/>
  <c r="U81" i="26"/>
  <c r="AB81" i="26"/>
  <c r="W81" i="26"/>
  <c r="AF81" i="26"/>
  <c r="AA81" i="26"/>
  <c r="AE81" i="26"/>
  <c r="Y81" i="26"/>
  <c r="AC81" i="26"/>
  <c r="X81" i="26"/>
  <c r="T81" i="26"/>
  <c r="AF47" i="26"/>
  <c r="AB47" i="26"/>
  <c r="X47" i="26"/>
  <c r="AD47" i="26"/>
  <c r="Z47" i="26"/>
  <c r="U47" i="26"/>
  <c r="Y47" i="26"/>
  <c r="AE47" i="26"/>
  <c r="W47" i="26"/>
  <c r="AC47" i="26"/>
  <c r="AA47" i="26"/>
  <c r="T47" i="26"/>
  <c r="AF80" i="26"/>
  <c r="AB80" i="26"/>
  <c r="X80" i="26"/>
  <c r="AA80" i="26"/>
  <c r="U80" i="26"/>
  <c r="AE80" i="26"/>
  <c r="Z80" i="26"/>
  <c r="AD80" i="26"/>
  <c r="Y80" i="26"/>
  <c r="W80" i="26"/>
  <c r="AC80" i="26"/>
  <c r="T80" i="26"/>
  <c r="AC86" i="26"/>
  <c r="AB86" i="26"/>
  <c r="X86" i="26"/>
  <c r="AF86" i="26"/>
  <c r="AA86" i="26"/>
  <c r="W86" i="26"/>
  <c r="AE86" i="26"/>
  <c r="Z86" i="26"/>
  <c r="U86" i="26"/>
  <c r="AD86" i="26"/>
  <c r="Y86" i="26"/>
  <c r="T86" i="26"/>
  <c r="AE16" i="26"/>
  <c r="AA16" i="26"/>
  <c r="W16" i="26"/>
  <c r="AD16" i="26"/>
  <c r="Z16" i="26"/>
  <c r="U16" i="26"/>
  <c r="AC16" i="26"/>
  <c r="Y16" i="26"/>
  <c r="AF16" i="26"/>
  <c r="AB16" i="26"/>
  <c r="X16" i="26"/>
  <c r="T16" i="26"/>
  <c r="AE20" i="26"/>
  <c r="AA20" i="26"/>
  <c r="W20" i="26"/>
  <c r="AD20" i="26"/>
  <c r="Z20" i="26"/>
  <c r="U20" i="26"/>
  <c r="AC20" i="26"/>
  <c r="Y20" i="26"/>
  <c r="AF20" i="26"/>
  <c r="AB20" i="26"/>
  <c r="X20" i="26"/>
  <c r="T20" i="26"/>
  <c r="AE24" i="26"/>
  <c r="AA24" i="26"/>
  <c r="W24" i="26"/>
  <c r="AD24" i="26"/>
  <c r="Z24" i="26"/>
  <c r="U24" i="26"/>
  <c r="AC24" i="26"/>
  <c r="Y24" i="26"/>
  <c r="AF24" i="26"/>
  <c r="AB24" i="26"/>
  <c r="X24" i="26"/>
  <c r="T24" i="26"/>
  <c r="AC32" i="26"/>
  <c r="Y32" i="26"/>
  <c r="AE32" i="26"/>
  <c r="AA32" i="26"/>
  <c r="W32" i="26"/>
  <c r="AD32" i="26"/>
  <c r="U32" i="26"/>
  <c r="AB32" i="26"/>
  <c r="Z32" i="26"/>
  <c r="AF32" i="26"/>
  <c r="X32" i="26"/>
  <c r="T32" i="26"/>
  <c r="AE27" i="26"/>
  <c r="AA27" i="26"/>
  <c r="W27" i="26"/>
  <c r="AC27" i="26"/>
  <c r="Y27" i="26"/>
  <c r="Z27" i="26"/>
  <c r="AF27" i="26"/>
  <c r="X27" i="26"/>
  <c r="AD27" i="26"/>
  <c r="U27" i="26"/>
  <c r="AB27" i="26"/>
  <c r="T27" i="26"/>
  <c r="AE31" i="26"/>
  <c r="AA31" i="26"/>
  <c r="W31" i="26"/>
  <c r="AC31" i="26"/>
  <c r="Y31" i="26"/>
  <c r="Z31" i="26"/>
  <c r="AF31" i="26"/>
  <c r="X31" i="26"/>
  <c r="AD31" i="26"/>
  <c r="U31" i="26"/>
  <c r="AB31" i="26"/>
  <c r="T31" i="26"/>
  <c r="AF53" i="26"/>
  <c r="AB53" i="26"/>
  <c r="X53" i="26"/>
  <c r="AE53" i="26"/>
  <c r="AA53" i="26"/>
  <c r="W53" i="26"/>
  <c r="AD53" i="26"/>
  <c r="Z53" i="26"/>
  <c r="U53" i="26"/>
  <c r="AC53" i="26"/>
  <c r="Y53" i="26"/>
  <c r="T53" i="26"/>
  <c r="AF55" i="26"/>
  <c r="AB55" i="26"/>
  <c r="X55" i="26"/>
  <c r="AE55" i="26"/>
  <c r="AA55" i="26"/>
  <c r="W55" i="26"/>
  <c r="AD55" i="26"/>
  <c r="Z55" i="26"/>
  <c r="U55" i="26"/>
  <c r="T55" i="26"/>
  <c r="AC55" i="26"/>
  <c r="Y55" i="26"/>
  <c r="AF59" i="26"/>
  <c r="AB59" i="26"/>
  <c r="X59" i="26"/>
  <c r="AE59" i="26"/>
  <c r="AA59" i="26"/>
  <c r="W59" i="26"/>
  <c r="AD59" i="26"/>
  <c r="Z59" i="26"/>
  <c r="U59" i="26"/>
  <c r="T59" i="26"/>
  <c r="AC59" i="26"/>
  <c r="Y59" i="26"/>
  <c r="AF63" i="26"/>
  <c r="AB63" i="26"/>
  <c r="X63" i="26"/>
  <c r="AE63" i="26"/>
  <c r="AA63" i="26"/>
  <c r="W63" i="26"/>
  <c r="AD63" i="26"/>
  <c r="Z63" i="26"/>
  <c r="U63" i="26"/>
  <c r="T63" i="26"/>
  <c r="AC63" i="26"/>
  <c r="Y63" i="26"/>
  <c r="AF67" i="26"/>
  <c r="AB67" i="26"/>
  <c r="X67" i="26"/>
  <c r="AE67" i="26"/>
  <c r="AA67" i="26"/>
  <c r="W67" i="26"/>
  <c r="AD67" i="26"/>
  <c r="Z67" i="26"/>
  <c r="U67" i="26"/>
  <c r="T67" i="26"/>
  <c r="AC67" i="26"/>
  <c r="Y67" i="26"/>
  <c r="AF51" i="26"/>
  <c r="AB51" i="26"/>
  <c r="X51" i="26"/>
  <c r="AD51" i="26"/>
  <c r="Z51" i="26"/>
  <c r="U51" i="26"/>
  <c r="Y51" i="26"/>
  <c r="AE51" i="26"/>
  <c r="W51" i="26"/>
  <c r="AC51" i="26"/>
  <c r="AA51" i="26"/>
  <c r="T51" i="26"/>
  <c r="Y8" i="26"/>
  <c r="AC8" i="26"/>
  <c r="W8" i="26"/>
  <c r="AC30" i="26"/>
  <c r="Y30" i="26"/>
  <c r="AE30" i="26"/>
  <c r="AA30" i="26"/>
  <c r="W30" i="26"/>
  <c r="AD30" i="26"/>
  <c r="U30" i="26"/>
  <c r="AB30" i="26"/>
  <c r="Z30" i="26"/>
  <c r="X30" i="26"/>
  <c r="AF30" i="26"/>
  <c r="T30" i="26"/>
  <c r="AD74" i="26"/>
  <c r="Z74" i="26"/>
  <c r="U74" i="26"/>
  <c r="AC74" i="26"/>
  <c r="Y74" i="26"/>
  <c r="AF74" i="26"/>
  <c r="AB74" i="26"/>
  <c r="X74" i="26"/>
  <c r="AE74" i="26"/>
  <c r="AA74" i="26"/>
  <c r="W74" i="26"/>
  <c r="T74" i="26"/>
  <c r="AD58" i="26"/>
  <c r="Z58" i="26"/>
  <c r="U58" i="26"/>
  <c r="AC58" i="26"/>
  <c r="Y58" i="26"/>
  <c r="AF58" i="26"/>
  <c r="AB58" i="26"/>
  <c r="X58" i="26"/>
  <c r="W58" i="26"/>
  <c r="AE58" i="26"/>
  <c r="AA58" i="26"/>
  <c r="T58" i="26"/>
  <c r="AD64" i="26"/>
  <c r="Z64" i="26"/>
  <c r="U64" i="26"/>
  <c r="AC64" i="26"/>
  <c r="Y64" i="26"/>
  <c r="AF64" i="26"/>
  <c r="AB64" i="26"/>
  <c r="X64" i="26"/>
  <c r="W64" i="26"/>
  <c r="AE64" i="26"/>
  <c r="AA64" i="26"/>
  <c r="T64" i="26"/>
  <c r="AC100" i="26"/>
  <c r="Y100" i="26"/>
  <c r="AB100" i="26"/>
  <c r="W100" i="26"/>
  <c r="AF100" i="26"/>
  <c r="AA100" i="26"/>
  <c r="U100" i="26"/>
  <c r="AE100" i="26"/>
  <c r="Z100" i="26"/>
  <c r="AD100" i="26"/>
  <c r="X100" i="26"/>
  <c r="T100" i="26"/>
  <c r="AC92" i="26"/>
  <c r="Y92" i="26"/>
  <c r="AB92" i="26"/>
  <c r="AF92" i="26"/>
  <c r="AA92" i="26"/>
  <c r="U92" i="26"/>
  <c r="AE92" i="26"/>
  <c r="Z92" i="26"/>
  <c r="W92" i="26"/>
  <c r="AD92" i="26"/>
  <c r="X92" i="26"/>
  <c r="T92" i="26"/>
  <c r="AD52" i="26"/>
  <c r="Z52" i="26"/>
  <c r="U52" i="26"/>
  <c r="AF52" i="26"/>
  <c r="AB52" i="26"/>
  <c r="X52" i="26"/>
  <c r="AC52" i="26"/>
  <c r="AA52" i="26"/>
  <c r="Y52" i="26"/>
  <c r="AE52" i="26"/>
  <c r="W52" i="26"/>
  <c r="T52" i="26"/>
  <c r="AE37" i="26"/>
  <c r="AA37" i="26"/>
  <c r="W37" i="26"/>
  <c r="AD37" i="26"/>
  <c r="Z37" i="26"/>
  <c r="U37" i="26"/>
  <c r="AC37" i="26"/>
  <c r="Y37" i="26"/>
  <c r="AF37" i="26"/>
  <c r="AB37" i="26"/>
  <c r="X37" i="26"/>
  <c r="T37" i="26"/>
  <c r="AE45" i="26"/>
  <c r="AA45" i="26"/>
  <c r="W45" i="26"/>
  <c r="AD45" i="26"/>
  <c r="Z45" i="26"/>
  <c r="U45" i="26"/>
  <c r="AC45" i="26"/>
  <c r="Y45" i="26"/>
  <c r="AF45" i="26"/>
  <c r="AB45" i="26"/>
  <c r="X45" i="26"/>
  <c r="T45" i="26"/>
  <c r="AE87" i="26"/>
  <c r="AA87" i="26"/>
  <c r="W87" i="26"/>
  <c r="AB87" i="26"/>
  <c r="U87" i="26"/>
  <c r="AF87" i="26"/>
  <c r="Z87" i="26"/>
  <c r="AD87" i="26"/>
  <c r="Y87" i="26"/>
  <c r="X87" i="26"/>
  <c r="AC87" i="26"/>
  <c r="T87" i="26"/>
  <c r="AD76" i="26"/>
  <c r="Z76" i="26"/>
  <c r="U76" i="26"/>
  <c r="AC76" i="26"/>
  <c r="Y76" i="26"/>
  <c r="AF76" i="26"/>
  <c r="AB76" i="26"/>
  <c r="X76" i="26"/>
  <c r="W76" i="26"/>
  <c r="AE76" i="26"/>
  <c r="AA76" i="26"/>
  <c r="T76" i="26"/>
  <c r="AC98" i="26"/>
  <c r="Y98" i="26"/>
  <c r="AB98" i="26"/>
  <c r="W98" i="26"/>
  <c r="AF98" i="26"/>
  <c r="AA98" i="26"/>
  <c r="U98" i="26"/>
  <c r="AE98" i="26"/>
  <c r="Z98" i="26"/>
  <c r="AD98" i="26"/>
  <c r="X98" i="26"/>
  <c r="T98" i="26"/>
  <c r="AE41" i="26"/>
  <c r="AA41" i="26"/>
  <c r="W41" i="26"/>
  <c r="AD41" i="26"/>
  <c r="Z41" i="26"/>
  <c r="U41" i="26"/>
  <c r="AC41" i="26"/>
  <c r="Y41" i="26"/>
  <c r="AF41" i="26"/>
  <c r="AB41" i="26"/>
  <c r="X41" i="26"/>
  <c r="T41" i="26"/>
  <c r="AC88" i="26"/>
  <c r="Y88" i="26"/>
  <c r="AB88" i="26"/>
  <c r="W88" i="26"/>
  <c r="AF88" i="26"/>
  <c r="AA88" i="26"/>
  <c r="U88" i="26"/>
  <c r="AE88" i="26"/>
  <c r="Z88" i="26"/>
  <c r="AD88" i="26"/>
  <c r="X88" i="26"/>
  <c r="T88" i="26"/>
  <c r="AC94" i="26"/>
  <c r="Y94" i="26"/>
  <c r="AB94" i="26"/>
  <c r="W94" i="26"/>
  <c r="AF94" i="26"/>
  <c r="AA94" i="26"/>
  <c r="U94" i="26"/>
  <c r="AE94" i="26"/>
  <c r="Z94" i="26"/>
  <c r="AD94" i="26"/>
  <c r="X94" i="26"/>
  <c r="T94" i="26"/>
  <c r="AD72" i="26"/>
  <c r="Z72" i="26"/>
  <c r="U72" i="26"/>
  <c r="AC72" i="26"/>
  <c r="Y72" i="26"/>
  <c r="AB72" i="26"/>
  <c r="AA72" i="26"/>
  <c r="AF72" i="26"/>
  <c r="X72" i="26"/>
  <c r="W72" i="26"/>
  <c r="AE72" i="26"/>
  <c r="T72" i="26"/>
  <c r="AE89" i="26"/>
  <c r="AA89" i="26"/>
  <c r="W89" i="26"/>
  <c r="AB89" i="26"/>
  <c r="U89" i="26"/>
  <c r="AF89" i="26"/>
  <c r="Z89" i="26"/>
  <c r="AD89" i="26"/>
  <c r="Y89" i="26"/>
  <c r="X89" i="26"/>
  <c r="AC89" i="26"/>
  <c r="T89" i="26"/>
  <c r="AD83" i="26"/>
  <c r="Z83" i="26"/>
  <c r="U83" i="26"/>
  <c r="AC83" i="26"/>
  <c r="Y83" i="26"/>
  <c r="AF83" i="26"/>
  <c r="AB83" i="26"/>
  <c r="X83" i="26"/>
  <c r="AA83" i="26"/>
  <c r="W83" i="26"/>
  <c r="AE83" i="26"/>
  <c r="T83" i="26"/>
  <c r="AE93" i="26"/>
  <c r="AA93" i="26"/>
  <c r="W93" i="26"/>
  <c r="AB93" i="26"/>
  <c r="U93" i="26"/>
  <c r="AF93" i="26"/>
  <c r="Z93" i="26"/>
  <c r="AD93" i="26"/>
  <c r="Y93" i="26"/>
  <c r="AC93" i="26"/>
  <c r="X93" i="26"/>
  <c r="T93" i="26"/>
  <c r="AE95" i="26"/>
  <c r="AA95" i="26"/>
  <c r="W95" i="26"/>
  <c r="AB95" i="26"/>
  <c r="U95" i="26"/>
  <c r="AF95" i="26"/>
  <c r="Z95" i="26"/>
  <c r="AD95" i="26"/>
  <c r="Y95" i="26"/>
  <c r="AC95" i="26"/>
  <c r="X95" i="26"/>
  <c r="T95" i="26"/>
  <c r="AE97" i="26"/>
  <c r="AA97" i="26"/>
  <c r="W97" i="26"/>
  <c r="AB97" i="26"/>
  <c r="U97" i="26"/>
  <c r="AF97" i="26"/>
  <c r="Z97" i="26"/>
  <c r="AD97" i="26"/>
  <c r="Y97" i="26"/>
  <c r="AC97" i="26"/>
  <c r="X97" i="26"/>
  <c r="T97" i="26"/>
  <c r="AE99" i="26"/>
  <c r="AA99" i="26"/>
  <c r="W99" i="26"/>
  <c r="AB99" i="26"/>
  <c r="U99" i="26"/>
  <c r="AF99" i="26"/>
  <c r="Z99" i="26"/>
  <c r="AD99" i="26"/>
  <c r="Y99" i="26"/>
  <c r="AC99" i="26"/>
  <c r="X99" i="26"/>
  <c r="T99" i="26"/>
  <c r="AC96" i="26"/>
  <c r="Y96" i="26"/>
  <c r="AB96" i="26"/>
  <c r="W96" i="26"/>
  <c r="AF96" i="26"/>
  <c r="AA96" i="26"/>
  <c r="U96" i="26"/>
  <c r="AE96" i="26"/>
  <c r="Z96" i="26"/>
  <c r="AD96" i="26"/>
  <c r="X96" i="26"/>
  <c r="T96" i="26"/>
  <c r="AD102" i="26"/>
  <c r="Z102" i="26"/>
  <c r="U102" i="26"/>
  <c r="AC102" i="26"/>
  <c r="Y102" i="26"/>
  <c r="AA102" i="26"/>
  <c r="AF102" i="26"/>
  <c r="X102" i="26"/>
  <c r="AE102" i="26"/>
  <c r="W102" i="26"/>
  <c r="AB102" i="26"/>
  <c r="T102" i="26"/>
  <c r="AE6" i="26"/>
  <c r="AA6" i="26"/>
  <c r="W6" i="26"/>
  <c r="AD6" i="26"/>
  <c r="Y6" i="26"/>
  <c r="T6" i="26"/>
  <c r="AC6" i="26"/>
  <c r="X6" i="26"/>
  <c r="AF6" i="26"/>
  <c r="AB6" i="26"/>
  <c r="U6" i="26"/>
  <c r="Z6" i="26"/>
  <c r="AB8" i="26"/>
  <c r="U8" i="26"/>
  <c r="AA8" i="26"/>
  <c r="AD54" i="26"/>
  <c r="Z54" i="26"/>
  <c r="U54" i="26"/>
  <c r="AC54" i="26"/>
  <c r="Y54" i="26"/>
  <c r="AF54" i="26"/>
  <c r="AB54" i="26"/>
  <c r="X54" i="26"/>
  <c r="W54" i="26"/>
  <c r="AE54" i="26"/>
  <c r="AA54" i="26"/>
  <c r="T54" i="26"/>
  <c r="AD56" i="26"/>
  <c r="Z56" i="26"/>
  <c r="U56" i="26"/>
  <c r="AC56" i="26"/>
  <c r="Y56" i="26"/>
  <c r="AF56" i="26"/>
  <c r="AB56" i="26"/>
  <c r="X56" i="26"/>
  <c r="W56" i="26"/>
  <c r="AE56" i="26"/>
  <c r="AA56" i="26"/>
  <c r="T56" i="26"/>
  <c r="AD60" i="26"/>
  <c r="Z60" i="26"/>
  <c r="U60" i="26"/>
  <c r="AC60" i="26"/>
  <c r="Y60" i="26"/>
  <c r="AF60" i="26"/>
  <c r="AB60" i="26"/>
  <c r="X60" i="26"/>
  <c r="W60" i="26"/>
  <c r="AE60" i="26"/>
  <c r="AA60" i="26"/>
  <c r="T60" i="26"/>
  <c r="AD66" i="26"/>
  <c r="Z66" i="26"/>
  <c r="U66" i="26"/>
  <c r="AC66" i="26"/>
  <c r="Y66" i="26"/>
  <c r="AF66" i="26"/>
  <c r="AB66" i="26"/>
  <c r="X66" i="26"/>
  <c r="W66" i="26"/>
  <c r="AE66" i="26"/>
  <c r="AA66" i="26"/>
  <c r="T66" i="26"/>
  <c r="AF78" i="26"/>
  <c r="AB78" i="26"/>
  <c r="X78" i="26"/>
  <c r="AA78" i="26"/>
  <c r="U78" i="26"/>
  <c r="AE78" i="26"/>
  <c r="Z78" i="26"/>
  <c r="AD78" i="26"/>
  <c r="Y78" i="26"/>
  <c r="AC78" i="26"/>
  <c r="W78" i="26"/>
  <c r="T78" i="26"/>
  <c r="AD85" i="26"/>
  <c r="Z85" i="26"/>
  <c r="U85" i="26"/>
  <c r="AC85" i="26"/>
  <c r="Y85" i="26"/>
  <c r="AF85" i="26"/>
  <c r="AB85" i="26"/>
  <c r="X85" i="26"/>
  <c r="AE85" i="26"/>
  <c r="AA85" i="26"/>
  <c r="W85" i="26"/>
  <c r="T85" i="26"/>
  <c r="AE91" i="26"/>
  <c r="AA91" i="26"/>
  <c r="W91" i="26"/>
  <c r="AF91" i="26"/>
  <c r="Z91" i="26"/>
  <c r="AD91" i="26"/>
  <c r="Y91" i="26"/>
  <c r="AB91" i="26"/>
  <c r="X91" i="26"/>
  <c r="U91" i="26"/>
  <c r="AC91" i="26"/>
  <c r="T91" i="26"/>
  <c r="AD48" i="26"/>
  <c r="Z48" i="26"/>
  <c r="U48" i="26"/>
  <c r="AF48" i="26"/>
  <c r="AB48" i="26"/>
  <c r="X48" i="26"/>
  <c r="AC48" i="26"/>
  <c r="AA48" i="26"/>
  <c r="Y48" i="26"/>
  <c r="W48" i="26"/>
  <c r="AE48" i="26"/>
  <c r="T48" i="26"/>
  <c r="AC26" i="26"/>
  <c r="Y26" i="26"/>
  <c r="AE26" i="26"/>
  <c r="AA26" i="26"/>
  <c r="W26" i="26"/>
  <c r="AD26" i="26"/>
  <c r="U26" i="26"/>
  <c r="AB26" i="26"/>
  <c r="Z26" i="26"/>
  <c r="AF26" i="26"/>
  <c r="X26" i="26"/>
  <c r="T26" i="26"/>
  <c r="AE29" i="26"/>
  <c r="AA29" i="26"/>
  <c r="W29" i="26"/>
  <c r="AC29" i="26"/>
  <c r="Y29" i="26"/>
  <c r="Z29" i="26"/>
  <c r="AF29" i="26"/>
  <c r="X29" i="26"/>
  <c r="AD29" i="26"/>
  <c r="U29" i="26"/>
  <c r="AB29" i="26"/>
  <c r="T29" i="26"/>
  <c r="AE33" i="26"/>
  <c r="AA33" i="26"/>
  <c r="W33" i="26"/>
  <c r="AC33" i="26"/>
  <c r="Y33" i="26"/>
  <c r="Z33" i="26"/>
  <c r="AF33" i="26"/>
  <c r="X33" i="26"/>
  <c r="AD33" i="26"/>
  <c r="U33" i="26"/>
  <c r="AB33" i="26"/>
  <c r="T33" i="26"/>
  <c r="AF49" i="26"/>
  <c r="AB49" i="26"/>
  <c r="X49" i="26"/>
  <c r="AD49" i="26"/>
  <c r="Z49" i="26"/>
  <c r="U49" i="26"/>
  <c r="Y49" i="26"/>
  <c r="AE49" i="26"/>
  <c r="W49" i="26"/>
  <c r="AC49" i="26"/>
  <c r="AA49" i="26"/>
  <c r="T49" i="26"/>
  <c r="AF57" i="26"/>
  <c r="AB57" i="26"/>
  <c r="X57" i="26"/>
  <c r="AE57" i="26"/>
  <c r="AA57" i="26"/>
  <c r="W57" i="26"/>
  <c r="AD57" i="26"/>
  <c r="Z57" i="26"/>
  <c r="U57" i="26"/>
  <c r="T57" i="26"/>
  <c r="AC57" i="26"/>
  <c r="Y57" i="26"/>
  <c r="AF61" i="26"/>
  <c r="AB61" i="26"/>
  <c r="X61" i="26"/>
  <c r="AE61" i="26"/>
  <c r="AA61" i="26"/>
  <c r="W61" i="26"/>
  <c r="AD61" i="26"/>
  <c r="Z61" i="26"/>
  <c r="U61" i="26"/>
  <c r="T61" i="26"/>
  <c r="AC61" i="26"/>
  <c r="Y61" i="26"/>
  <c r="AF65" i="26"/>
  <c r="AB65" i="26"/>
  <c r="X65" i="26"/>
  <c r="AE65" i="26"/>
  <c r="AA65" i="26"/>
  <c r="W65" i="26"/>
  <c r="AD65" i="26"/>
  <c r="Z65" i="26"/>
  <c r="U65" i="26"/>
  <c r="T65" i="26"/>
  <c r="AC65" i="26"/>
  <c r="Y65" i="26"/>
  <c r="AF69" i="26"/>
  <c r="AB69" i="26"/>
  <c r="X69" i="26"/>
  <c r="AE69" i="26"/>
  <c r="AA69" i="26"/>
  <c r="W69" i="26"/>
  <c r="AD69" i="26"/>
  <c r="Z69" i="26"/>
  <c r="U69" i="26"/>
  <c r="T69" i="26"/>
  <c r="AC69" i="26"/>
  <c r="Y69" i="26"/>
  <c r="AE18" i="26"/>
  <c r="AA18" i="26"/>
  <c r="W18" i="26"/>
  <c r="AD18" i="26"/>
  <c r="Z18" i="26"/>
  <c r="U18" i="26"/>
  <c r="AC18" i="26"/>
  <c r="Y18" i="26"/>
  <c r="AF18" i="26"/>
  <c r="AB18" i="26"/>
  <c r="X18" i="26"/>
  <c r="T18" i="26"/>
  <c r="AE22" i="26"/>
  <c r="AA22" i="26"/>
  <c r="W22" i="26"/>
  <c r="AD22" i="26"/>
  <c r="Z22" i="26"/>
  <c r="U22" i="26"/>
  <c r="AC22" i="26"/>
  <c r="Y22" i="26"/>
  <c r="AF22" i="26"/>
  <c r="AB22" i="26"/>
  <c r="X22" i="26"/>
  <c r="T22" i="26"/>
  <c r="AC28" i="26"/>
  <c r="Y28" i="26"/>
  <c r="AE28" i="26"/>
  <c r="AA28" i="26"/>
  <c r="W28" i="26"/>
  <c r="AD28" i="26"/>
  <c r="U28" i="26"/>
  <c r="AB28" i="26"/>
  <c r="Z28" i="26"/>
  <c r="X28" i="26"/>
  <c r="AF28" i="26"/>
  <c r="T28" i="26"/>
  <c r="AE39" i="26"/>
  <c r="AA39" i="26"/>
  <c r="W39" i="26"/>
  <c r="AD39" i="26"/>
  <c r="Z39" i="26"/>
  <c r="U39" i="26"/>
  <c r="AC39" i="26"/>
  <c r="Y39" i="26"/>
  <c r="AF39" i="26"/>
  <c r="AB39" i="26"/>
  <c r="X39" i="26"/>
  <c r="T39" i="26"/>
  <c r="AD79" i="26"/>
  <c r="Z79" i="26"/>
  <c r="U79" i="26"/>
  <c r="AB79" i="26"/>
  <c r="W79" i="26"/>
  <c r="AF79" i="26"/>
  <c r="AA79" i="26"/>
  <c r="AE79" i="26"/>
  <c r="Y79" i="26"/>
  <c r="X79" i="26"/>
  <c r="AC79" i="26"/>
  <c r="T79" i="26"/>
  <c r="X8" i="26"/>
  <c r="Z8" i="26"/>
  <c r="IG5" i="26" l="1"/>
  <c r="IS5" i="26"/>
  <c r="JE5" i="26"/>
  <c r="JQ5" i="26"/>
  <c r="KC5" i="26"/>
  <c r="KO5" i="26"/>
  <c r="LA5" i="26"/>
  <c r="LM5" i="26"/>
  <c r="LY5" i="26"/>
  <c r="MK5" i="26"/>
  <c r="MW5" i="26"/>
  <c r="NI5" i="26"/>
  <c r="NU5" i="26"/>
  <c r="OG5" i="26"/>
  <c r="OS5" i="26"/>
  <c r="PE5" i="26"/>
  <c r="PQ5" i="26"/>
  <c r="IH5" i="26"/>
  <c r="IT5" i="26"/>
  <c r="JF5" i="26"/>
  <c r="JR5" i="26"/>
  <c r="KD5" i="26"/>
  <c r="KP5" i="26"/>
  <c r="LB5" i="26"/>
  <c r="LN5" i="26"/>
  <c r="LZ5" i="26"/>
  <c r="ML5" i="26"/>
  <c r="MX5" i="26"/>
  <c r="NJ5" i="26"/>
  <c r="NV5" i="26"/>
  <c r="OH5" i="26"/>
  <c r="OT5" i="26"/>
  <c r="PF5" i="26"/>
  <c r="PR5" i="26"/>
  <c r="IE5" i="26"/>
  <c r="IQ5" i="26"/>
  <c r="JC5" i="26"/>
  <c r="JO5" i="26"/>
  <c r="KA5" i="26"/>
  <c r="KM5" i="26"/>
  <c r="KY5" i="26"/>
  <c r="LK5" i="26"/>
  <c r="LW5" i="26"/>
  <c r="MI5" i="26"/>
  <c r="MU5" i="26"/>
  <c r="NG5" i="26"/>
  <c r="NS5" i="26"/>
  <c r="OE5" i="26"/>
  <c r="OQ5" i="26"/>
  <c r="PC5" i="26"/>
  <c r="PO5" i="26"/>
  <c r="IF5" i="26"/>
  <c r="IR5" i="26"/>
  <c r="JD5" i="26"/>
  <c r="JP5" i="26"/>
  <c r="KB5" i="26"/>
  <c r="KN5" i="26"/>
  <c r="KZ5" i="26"/>
  <c r="LL5" i="26"/>
  <c r="LX5" i="26"/>
  <c r="MJ5" i="26"/>
  <c r="MV5" i="26"/>
  <c r="NH5" i="26"/>
  <c r="NT5" i="26"/>
  <c r="OF5" i="26"/>
  <c r="OR5" i="26"/>
  <c r="PD5" i="26"/>
  <c r="PP5" i="26"/>
  <c r="IJ5" i="26"/>
  <c r="IZ5" i="26"/>
  <c r="JT5" i="26"/>
  <c r="KJ5" i="26"/>
  <c r="LD5" i="26"/>
  <c r="LT5" i="26"/>
  <c r="MN5" i="26"/>
  <c r="ND5" i="26"/>
  <c r="NX5" i="26"/>
  <c r="ON5" i="26"/>
  <c r="PH5" i="26"/>
  <c r="IK5" i="26"/>
  <c r="JA5" i="26"/>
  <c r="JU5" i="26"/>
  <c r="KK5" i="26"/>
  <c r="LE5" i="26"/>
  <c r="LU5" i="26"/>
  <c r="MO5" i="26"/>
  <c r="NE5" i="26"/>
  <c r="NY5" i="26"/>
  <c r="OO5" i="26"/>
  <c r="PI5" i="26"/>
  <c r="IL5" i="26"/>
  <c r="JB5" i="26"/>
  <c r="JV5" i="26"/>
  <c r="KL5" i="26"/>
  <c r="LF5" i="26"/>
  <c r="LV5" i="26"/>
  <c r="MP5" i="26"/>
  <c r="NF5" i="26"/>
  <c r="NZ5" i="26"/>
  <c r="OP5" i="26"/>
  <c r="PJ5" i="26"/>
  <c r="IM5" i="26"/>
  <c r="JG5" i="26"/>
  <c r="JW5" i="26"/>
  <c r="KQ5" i="26"/>
  <c r="LG5" i="26"/>
  <c r="MA5" i="26"/>
  <c r="MQ5" i="26"/>
  <c r="NK5" i="26"/>
  <c r="OA5" i="26"/>
  <c r="OU5" i="26"/>
  <c r="PK5" i="26"/>
  <c r="IN5" i="26"/>
  <c r="JH5" i="26"/>
  <c r="JX5" i="26"/>
  <c r="KR5" i="26"/>
  <c r="LH5" i="26"/>
  <c r="MB5" i="26"/>
  <c r="MR5" i="26"/>
  <c r="NL5" i="26"/>
  <c r="OB5" i="26"/>
  <c r="OV5" i="26"/>
  <c r="PL5" i="26"/>
  <c r="IO5" i="26"/>
  <c r="JI5" i="26"/>
  <c r="JY5" i="26"/>
  <c r="KS5" i="26"/>
  <c r="LI5" i="26"/>
  <c r="MC5" i="26"/>
  <c r="MS5" i="26"/>
  <c r="NM5" i="26"/>
  <c r="OC5" i="26"/>
  <c r="OW5" i="26"/>
  <c r="PM5" i="26"/>
  <c r="IP5" i="26"/>
  <c r="JJ5" i="26"/>
  <c r="JZ5" i="26"/>
  <c r="KT5" i="26"/>
  <c r="LJ5" i="26"/>
  <c r="MD5" i="26"/>
  <c r="MT5" i="26"/>
  <c r="NN5" i="26"/>
  <c r="OD5" i="26"/>
  <c r="OX5" i="26"/>
  <c r="PN5" i="26"/>
  <c r="IU5" i="26"/>
  <c r="JK5" i="26"/>
  <c r="KE5" i="26"/>
  <c r="KU5" i="26"/>
  <c r="LO5" i="26"/>
  <c r="ME5" i="26"/>
  <c r="MY5" i="26"/>
  <c r="NO5" i="26"/>
  <c r="OI5" i="26"/>
  <c r="OY5" i="26"/>
  <c r="PS5" i="26"/>
  <c r="IV5" i="26"/>
  <c r="JL5" i="26"/>
  <c r="KF5" i="26"/>
  <c r="KV5" i="26"/>
  <c r="LP5" i="26"/>
  <c r="MF5" i="26"/>
  <c r="MZ5" i="26"/>
  <c r="NP5" i="26"/>
  <c r="OJ5" i="26"/>
  <c r="OZ5" i="26"/>
  <c r="PT5" i="26"/>
  <c r="IC5" i="26"/>
  <c r="IW5" i="26"/>
  <c r="JM5" i="26"/>
  <c r="KG5" i="26"/>
  <c r="KW5" i="26"/>
  <c r="LQ5" i="26"/>
  <c r="MG5" i="26"/>
  <c r="NA5" i="26"/>
  <c r="NQ5" i="26"/>
  <c r="OK5" i="26"/>
  <c r="PA5" i="26"/>
  <c r="ID5" i="26"/>
  <c r="IX5" i="26"/>
  <c r="JN5" i="26"/>
  <c r="KH5" i="26"/>
  <c r="KX5" i="26"/>
  <c r="LR5" i="26"/>
  <c r="MH5" i="26"/>
  <c r="NB5" i="26"/>
  <c r="NR5" i="26"/>
  <c r="OL5" i="26"/>
  <c r="PB5" i="26"/>
  <c r="KI5" i="26"/>
  <c r="LC5" i="26"/>
  <c r="LS5" i="26"/>
  <c r="MM5" i="26"/>
  <c r="NC5" i="26"/>
  <c r="NW5" i="26"/>
  <c r="OM5" i="26"/>
  <c r="PG5" i="26"/>
  <c r="II5" i="26"/>
  <c r="IY5" i="26"/>
  <c r="JS5" i="26"/>
  <c r="IN10" i="26"/>
  <c r="IZ10" i="26"/>
  <c r="IC10" i="26"/>
  <c r="IO10" i="26"/>
  <c r="JA10" i="26"/>
  <c r="JM10" i="26"/>
  <c r="JY10" i="26"/>
  <c r="KK10" i="26"/>
  <c r="ID10" i="26"/>
  <c r="IP10" i="26"/>
  <c r="JB10" i="26"/>
  <c r="JN10" i="26"/>
  <c r="JZ10" i="26"/>
  <c r="KL10" i="26"/>
  <c r="KX10" i="26"/>
  <c r="LJ10" i="26"/>
  <c r="LV10" i="26"/>
  <c r="IE10" i="26"/>
  <c r="IQ10" i="26"/>
  <c r="JC10" i="26"/>
  <c r="IF10" i="26"/>
  <c r="IR10" i="26"/>
  <c r="JD10" i="26"/>
  <c r="JP10" i="26"/>
  <c r="KB10" i="26"/>
  <c r="KN10" i="26"/>
  <c r="KZ10" i="26"/>
  <c r="LL10" i="26"/>
  <c r="LX10" i="26"/>
  <c r="IG10" i="26"/>
  <c r="IS10" i="26"/>
  <c r="JE10" i="26"/>
  <c r="JQ10" i="26"/>
  <c r="KC10" i="26"/>
  <c r="IL10" i="26"/>
  <c r="JJ10" i="26"/>
  <c r="KD10" i="26"/>
  <c r="KS10" i="26"/>
  <c r="LG10" i="26"/>
  <c r="LU10" i="26"/>
  <c r="MI10" i="26"/>
  <c r="MU10" i="26"/>
  <c r="NG10" i="26"/>
  <c r="NS10" i="26"/>
  <c r="OE10" i="26"/>
  <c r="OQ10" i="26"/>
  <c r="PC10" i="26"/>
  <c r="PO10" i="26"/>
  <c r="IM10" i="26"/>
  <c r="JK10" i="26"/>
  <c r="KE10" i="26"/>
  <c r="KT10" i="26"/>
  <c r="LH10" i="26"/>
  <c r="LW10" i="26"/>
  <c r="MJ10" i="26"/>
  <c r="MV10" i="26"/>
  <c r="NH10" i="26"/>
  <c r="NT10" i="26"/>
  <c r="OF10" i="26"/>
  <c r="OR10" i="26"/>
  <c r="PD10" i="26"/>
  <c r="PP10" i="26"/>
  <c r="IT10" i="26"/>
  <c r="JL10" i="26"/>
  <c r="KF10" i="26"/>
  <c r="KU10" i="26"/>
  <c r="LI10" i="26"/>
  <c r="LY10" i="26"/>
  <c r="MK10" i="26"/>
  <c r="MW10" i="26"/>
  <c r="NI10" i="26"/>
  <c r="NU10" i="26"/>
  <c r="OG10" i="26"/>
  <c r="OS10" i="26"/>
  <c r="PE10" i="26"/>
  <c r="PQ10" i="26"/>
  <c r="IU10" i="26"/>
  <c r="JO10" i="26"/>
  <c r="KG10" i="26"/>
  <c r="KV10" i="26"/>
  <c r="LK10" i="26"/>
  <c r="LZ10" i="26"/>
  <c r="ML10" i="26"/>
  <c r="MX10" i="26"/>
  <c r="NJ10" i="26"/>
  <c r="NV10" i="26"/>
  <c r="OH10" i="26"/>
  <c r="OT10" i="26"/>
  <c r="PF10" i="26"/>
  <c r="PR10" i="26"/>
  <c r="IV10" i="26"/>
  <c r="JR10" i="26"/>
  <c r="KH10" i="26"/>
  <c r="KW10" i="26"/>
  <c r="LM10" i="26"/>
  <c r="MA10" i="26"/>
  <c r="MM10" i="26"/>
  <c r="MY10" i="26"/>
  <c r="NK10" i="26"/>
  <c r="NW10" i="26"/>
  <c r="OI10" i="26"/>
  <c r="OU10" i="26"/>
  <c r="PG10" i="26"/>
  <c r="PS10" i="26"/>
  <c r="IW10" i="26"/>
  <c r="JS10" i="26"/>
  <c r="KI10" i="26"/>
  <c r="KY10" i="26"/>
  <c r="LN10" i="26"/>
  <c r="MB10" i="26"/>
  <c r="MN10" i="26"/>
  <c r="MZ10" i="26"/>
  <c r="NL10" i="26"/>
  <c r="NX10" i="26"/>
  <c r="OJ10" i="26"/>
  <c r="OV10" i="26"/>
  <c r="PH10" i="26"/>
  <c r="PT10" i="26"/>
  <c r="IX10" i="26"/>
  <c r="JT10" i="26"/>
  <c r="KJ10" i="26"/>
  <c r="LA10" i="26"/>
  <c r="LO10" i="26"/>
  <c r="MC10" i="26"/>
  <c r="MO10" i="26"/>
  <c r="NA10" i="26"/>
  <c r="NM10" i="26"/>
  <c r="NY10" i="26"/>
  <c r="OK10" i="26"/>
  <c r="OW10" i="26"/>
  <c r="PI10" i="26"/>
  <c r="IY10" i="26"/>
  <c r="JU10" i="26"/>
  <c r="KM10" i="26"/>
  <c r="LB10" i="26"/>
  <c r="LP10" i="26"/>
  <c r="MD10" i="26"/>
  <c r="MP10" i="26"/>
  <c r="NB10" i="26"/>
  <c r="NN10" i="26"/>
  <c r="NZ10" i="26"/>
  <c r="OL10" i="26"/>
  <c r="OX10" i="26"/>
  <c r="PJ10" i="26"/>
  <c r="IH10" i="26"/>
  <c r="JF10" i="26"/>
  <c r="JV10" i="26"/>
  <c r="KO10" i="26"/>
  <c r="LC10" i="26"/>
  <c r="LQ10" i="26"/>
  <c r="ME10" i="26"/>
  <c r="MQ10" i="26"/>
  <c r="NC10" i="26"/>
  <c r="NO10" i="26"/>
  <c r="OA10" i="26"/>
  <c r="OM10" i="26"/>
  <c r="OY10" i="26"/>
  <c r="PK10" i="26"/>
  <c r="II10" i="26"/>
  <c r="JG10" i="26"/>
  <c r="JW10" i="26"/>
  <c r="KP10" i="26"/>
  <c r="LD10" i="26"/>
  <c r="LR10" i="26"/>
  <c r="MF10" i="26"/>
  <c r="MR10" i="26"/>
  <c r="ND10" i="26"/>
  <c r="NP10" i="26"/>
  <c r="OB10" i="26"/>
  <c r="ON10" i="26"/>
  <c r="OZ10" i="26"/>
  <c r="PL10" i="26"/>
  <c r="IJ10" i="26"/>
  <c r="JH10" i="26"/>
  <c r="JX10" i="26"/>
  <c r="KQ10" i="26"/>
  <c r="LE10" i="26"/>
  <c r="LS10" i="26"/>
  <c r="MG10" i="26"/>
  <c r="MS10" i="26"/>
  <c r="NE10" i="26"/>
  <c r="NQ10" i="26"/>
  <c r="OC10" i="26"/>
  <c r="OO10" i="26"/>
  <c r="PA10" i="26"/>
  <c r="PM10" i="26"/>
  <c r="KR10" i="26"/>
  <c r="LF10" i="26"/>
  <c r="LT10" i="26"/>
  <c r="MH10" i="26"/>
  <c r="MT10" i="26"/>
  <c r="NF10" i="26"/>
  <c r="NR10" i="26"/>
  <c r="OD10" i="26"/>
  <c r="OP10" i="26"/>
  <c r="IK10" i="26"/>
  <c r="PB10" i="26"/>
  <c r="JI10" i="26"/>
  <c r="PN10" i="26"/>
  <c r="KA10" i="26"/>
  <c r="IM12" i="26"/>
  <c r="IY12" i="26"/>
  <c r="JK12" i="26"/>
  <c r="JW12" i="26"/>
  <c r="KI12" i="26"/>
  <c r="KU12" i="26"/>
  <c r="LG12" i="26"/>
  <c r="LS12" i="26"/>
  <c r="ME12" i="26"/>
  <c r="MQ12" i="26"/>
  <c r="NC12" i="26"/>
  <c r="NO12" i="26"/>
  <c r="OA12" i="26"/>
  <c r="OM12" i="26"/>
  <c r="OY12" i="26"/>
  <c r="PK12" i="26"/>
  <c r="IN12" i="26"/>
  <c r="IZ12" i="26"/>
  <c r="JL12" i="26"/>
  <c r="JX12" i="26"/>
  <c r="KJ12" i="26"/>
  <c r="KV12" i="26"/>
  <c r="LH12" i="26"/>
  <c r="LT12" i="26"/>
  <c r="MF12" i="26"/>
  <c r="MR12" i="26"/>
  <c r="ND12" i="26"/>
  <c r="NP12" i="26"/>
  <c r="OB12" i="26"/>
  <c r="ON12" i="26"/>
  <c r="OZ12" i="26"/>
  <c r="PL12" i="26"/>
  <c r="IC12" i="26"/>
  <c r="IO12" i="26"/>
  <c r="JA12" i="26"/>
  <c r="JM12" i="26"/>
  <c r="JY12" i="26"/>
  <c r="KK12" i="26"/>
  <c r="KW12" i="26"/>
  <c r="LI12" i="26"/>
  <c r="LU12" i="26"/>
  <c r="MG12" i="26"/>
  <c r="MS12" i="26"/>
  <c r="NE12" i="26"/>
  <c r="NQ12" i="26"/>
  <c r="OC12" i="26"/>
  <c r="OO12" i="26"/>
  <c r="PA12" i="26"/>
  <c r="PM12" i="26"/>
  <c r="ID12" i="26"/>
  <c r="IP12" i="26"/>
  <c r="JB12" i="26"/>
  <c r="JN12" i="26"/>
  <c r="JZ12" i="26"/>
  <c r="KL12" i="26"/>
  <c r="KX12" i="26"/>
  <c r="LJ12" i="26"/>
  <c r="LV12" i="26"/>
  <c r="MH12" i="26"/>
  <c r="MT12" i="26"/>
  <c r="NF12" i="26"/>
  <c r="NR12" i="26"/>
  <c r="OD12" i="26"/>
  <c r="OP12" i="26"/>
  <c r="PB12" i="26"/>
  <c r="PN12" i="26"/>
  <c r="IE12" i="26"/>
  <c r="IQ12" i="26"/>
  <c r="JC12" i="26"/>
  <c r="JO12" i="26"/>
  <c r="KA12" i="26"/>
  <c r="KM12" i="26"/>
  <c r="KY12" i="26"/>
  <c r="LK12" i="26"/>
  <c r="LW12" i="26"/>
  <c r="MI12" i="26"/>
  <c r="MU12" i="26"/>
  <c r="NG12" i="26"/>
  <c r="NS12" i="26"/>
  <c r="OE12" i="26"/>
  <c r="OQ12" i="26"/>
  <c r="PC12" i="26"/>
  <c r="PO12" i="26"/>
  <c r="IF12" i="26"/>
  <c r="IR12" i="26"/>
  <c r="JD12" i="26"/>
  <c r="JP12" i="26"/>
  <c r="KB12" i="26"/>
  <c r="KN12" i="26"/>
  <c r="KZ12" i="26"/>
  <c r="LL12" i="26"/>
  <c r="LX12" i="26"/>
  <c r="MJ12" i="26"/>
  <c r="MV12" i="26"/>
  <c r="NH12" i="26"/>
  <c r="NT12" i="26"/>
  <c r="OF12" i="26"/>
  <c r="OR12" i="26"/>
  <c r="PD12" i="26"/>
  <c r="PP12" i="26"/>
  <c r="IG12" i="26"/>
  <c r="IS12" i="26"/>
  <c r="JE12" i="26"/>
  <c r="JQ12" i="26"/>
  <c r="KC12" i="26"/>
  <c r="KO12" i="26"/>
  <c r="LA12" i="26"/>
  <c r="LM12" i="26"/>
  <c r="LY12" i="26"/>
  <c r="MK12" i="26"/>
  <c r="MW12" i="26"/>
  <c r="NI12" i="26"/>
  <c r="NU12" i="26"/>
  <c r="OG12" i="26"/>
  <c r="OS12" i="26"/>
  <c r="PE12" i="26"/>
  <c r="PQ12" i="26"/>
  <c r="IH12" i="26"/>
  <c r="IT12" i="26"/>
  <c r="JF12" i="26"/>
  <c r="JR12" i="26"/>
  <c r="KD12" i="26"/>
  <c r="KP12" i="26"/>
  <c r="LB12" i="26"/>
  <c r="LN12" i="26"/>
  <c r="LZ12" i="26"/>
  <c r="ML12" i="26"/>
  <c r="MX12" i="26"/>
  <c r="NJ12" i="26"/>
  <c r="NV12" i="26"/>
  <c r="OH12" i="26"/>
  <c r="OT12" i="26"/>
  <c r="PF12" i="26"/>
  <c r="PR12" i="26"/>
  <c r="II12" i="26"/>
  <c r="IU12" i="26"/>
  <c r="JG12" i="26"/>
  <c r="JS12" i="26"/>
  <c r="KE12" i="26"/>
  <c r="KQ12" i="26"/>
  <c r="LC12" i="26"/>
  <c r="LO12" i="26"/>
  <c r="MA12" i="26"/>
  <c r="MM12" i="26"/>
  <c r="MY12" i="26"/>
  <c r="NK12" i="26"/>
  <c r="NW12" i="26"/>
  <c r="OI12" i="26"/>
  <c r="OU12" i="26"/>
  <c r="PG12" i="26"/>
  <c r="PS12" i="26"/>
  <c r="IJ12" i="26"/>
  <c r="IV12" i="26"/>
  <c r="JH12" i="26"/>
  <c r="JT12" i="26"/>
  <c r="KF12" i="26"/>
  <c r="KR12" i="26"/>
  <c r="LD12" i="26"/>
  <c r="LP12" i="26"/>
  <c r="MB12" i="26"/>
  <c r="MN12" i="26"/>
  <c r="MZ12" i="26"/>
  <c r="NL12" i="26"/>
  <c r="NX12" i="26"/>
  <c r="OJ12" i="26"/>
  <c r="OV12" i="26"/>
  <c r="PH12" i="26"/>
  <c r="PT12" i="26"/>
  <c r="IK12" i="26"/>
  <c r="IW12" i="26"/>
  <c r="JI12" i="26"/>
  <c r="JU12" i="26"/>
  <c r="KG12" i="26"/>
  <c r="KS12" i="26"/>
  <c r="LE12" i="26"/>
  <c r="LQ12" i="26"/>
  <c r="MC12" i="26"/>
  <c r="MO12" i="26"/>
  <c r="NA12" i="26"/>
  <c r="NM12" i="26"/>
  <c r="NY12" i="26"/>
  <c r="OK12" i="26"/>
  <c r="OW12" i="26"/>
  <c r="PI12" i="26"/>
  <c r="MD12" i="26"/>
  <c r="MP12" i="26"/>
  <c r="NB12" i="26"/>
  <c r="NN12" i="26"/>
  <c r="IL12" i="26"/>
  <c r="NZ12" i="26"/>
  <c r="IX12" i="26"/>
  <c r="OL12" i="26"/>
  <c r="JJ12" i="26"/>
  <c r="OX12" i="26"/>
  <c r="JV12" i="26"/>
  <c r="PJ12" i="26"/>
  <c r="KH12" i="26"/>
  <c r="KT12" i="26"/>
  <c r="LF12" i="26"/>
  <c r="LR12" i="26"/>
  <c r="II11" i="26"/>
  <c r="IU11" i="26"/>
  <c r="JG11" i="26"/>
  <c r="JS11" i="26"/>
  <c r="KE11" i="26"/>
  <c r="KQ11" i="26"/>
  <c r="LC11" i="26"/>
  <c r="LO11" i="26"/>
  <c r="MA11" i="26"/>
  <c r="MM11" i="26"/>
  <c r="MY11" i="26"/>
  <c r="NK11" i="26"/>
  <c r="NW11" i="26"/>
  <c r="OI11" i="26"/>
  <c r="OU11" i="26"/>
  <c r="PG11" i="26"/>
  <c r="PS11" i="26"/>
  <c r="IJ11" i="26"/>
  <c r="IV11" i="26"/>
  <c r="JH11" i="26"/>
  <c r="JT11" i="26"/>
  <c r="KF11" i="26"/>
  <c r="KR11" i="26"/>
  <c r="LD11" i="26"/>
  <c r="LP11" i="26"/>
  <c r="MB11" i="26"/>
  <c r="MN11" i="26"/>
  <c r="MZ11" i="26"/>
  <c r="NL11" i="26"/>
  <c r="NX11" i="26"/>
  <c r="OJ11" i="26"/>
  <c r="OV11" i="26"/>
  <c r="PH11" i="26"/>
  <c r="PT11" i="26"/>
  <c r="IK11" i="26"/>
  <c r="IW11" i="26"/>
  <c r="JI11" i="26"/>
  <c r="JU11" i="26"/>
  <c r="KG11" i="26"/>
  <c r="KS11" i="26"/>
  <c r="LE11" i="26"/>
  <c r="LQ11" i="26"/>
  <c r="MC11" i="26"/>
  <c r="MO11" i="26"/>
  <c r="NA11" i="26"/>
  <c r="NM11" i="26"/>
  <c r="NY11" i="26"/>
  <c r="OK11" i="26"/>
  <c r="OW11" i="26"/>
  <c r="PI11" i="26"/>
  <c r="IL11" i="26"/>
  <c r="IX11" i="26"/>
  <c r="JJ11" i="26"/>
  <c r="JV11" i="26"/>
  <c r="KH11" i="26"/>
  <c r="KT11" i="26"/>
  <c r="LF11" i="26"/>
  <c r="LR11" i="26"/>
  <c r="MD11" i="26"/>
  <c r="MP11" i="26"/>
  <c r="NB11" i="26"/>
  <c r="NN11" i="26"/>
  <c r="NZ11" i="26"/>
  <c r="OL11" i="26"/>
  <c r="OX11" i="26"/>
  <c r="PJ11" i="26"/>
  <c r="IM11" i="26"/>
  <c r="IY11" i="26"/>
  <c r="JK11" i="26"/>
  <c r="JW11" i="26"/>
  <c r="KI11" i="26"/>
  <c r="KU11" i="26"/>
  <c r="LG11" i="26"/>
  <c r="LS11" i="26"/>
  <c r="ME11" i="26"/>
  <c r="MQ11" i="26"/>
  <c r="NC11" i="26"/>
  <c r="NO11" i="26"/>
  <c r="OA11" i="26"/>
  <c r="OM11" i="26"/>
  <c r="OY11" i="26"/>
  <c r="PK11" i="26"/>
  <c r="IN11" i="26"/>
  <c r="IZ11" i="26"/>
  <c r="JL11" i="26"/>
  <c r="JX11" i="26"/>
  <c r="KJ11" i="26"/>
  <c r="KV11" i="26"/>
  <c r="LH11" i="26"/>
  <c r="LT11" i="26"/>
  <c r="MF11" i="26"/>
  <c r="MR11" i="26"/>
  <c r="ND11" i="26"/>
  <c r="NP11" i="26"/>
  <c r="OB11" i="26"/>
  <c r="ON11" i="26"/>
  <c r="OZ11" i="26"/>
  <c r="PL11" i="26"/>
  <c r="IC11" i="26"/>
  <c r="IO11" i="26"/>
  <c r="JA11" i="26"/>
  <c r="JM11" i="26"/>
  <c r="JY11" i="26"/>
  <c r="KK11" i="26"/>
  <c r="KW11" i="26"/>
  <c r="LI11" i="26"/>
  <c r="LU11" i="26"/>
  <c r="MG11" i="26"/>
  <c r="MS11" i="26"/>
  <c r="NE11" i="26"/>
  <c r="NQ11" i="26"/>
  <c r="OC11" i="26"/>
  <c r="OO11" i="26"/>
  <c r="PA11" i="26"/>
  <c r="PM11" i="26"/>
  <c r="ID11" i="26"/>
  <c r="IP11" i="26"/>
  <c r="JB11" i="26"/>
  <c r="JN11" i="26"/>
  <c r="JZ11" i="26"/>
  <c r="KL11" i="26"/>
  <c r="KX11" i="26"/>
  <c r="LJ11" i="26"/>
  <c r="LV11" i="26"/>
  <c r="MH11" i="26"/>
  <c r="MT11" i="26"/>
  <c r="NF11" i="26"/>
  <c r="NR11" i="26"/>
  <c r="OD11" i="26"/>
  <c r="OP11" i="26"/>
  <c r="PB11" i="26"/>
  <c r="PN11" i="26"/>
  <c r="IE11" i="26"/>
  <c r="IQ11" i="26"/>
  <c r="JC11" i="26"/>
  <c r="JO11" i="26"/>
  <c r="KA11" i="26"/>
  <c r="KM11" i="26"/>
  <c r="KY11" i="26"/>
  <c r="LK11" i="26"/>
  <c r="LW11" i="26"/>
  <c r="MI11" i="26"/>
  <c r="MU11" i="26"/>
  <c r="NG11" i="26"/>
  <c r="NS11" i="26"/>
  <c r="OE11" i="26"/>
  <c r="OQ11" i="26"/>
  <c r="PC11" i="26"/>
  <c r="PO11" i="26"/>
  <c r="IF11" i="26"/>
  <c r="IR11" i="26"/>
  <c r="JD11" i="26"/>
  <c r="JP11" i="26"/>
  <c r="KB11" i="26"/>
  <c r="KN11" i="26"/>
  <c r="KZ11" i="26"/>
  <c r="LL11" i="26"/>
  <c r="LX11" i="26"/>
  <c r="MJ11" i="26"/>
  <c r="MV11" i="26"/>
  <c r="NH11" i="26"/>
  <c r="NT11" i="26"/>
  <c r="OF11" i="26"/>
  <c r="OR11" i="26"/>
  <c r="PD11" i="26"/>
  <c r="PP11" i="26"/>
  <c r="IG11" i="26"/>
  <c r="IS11" i="26"/>
  <c r="JE11" i="26"/>
  <c r="JQ11" i="26"/>
  <c r="KC11" i="26"/>
  <c r="KO11" i="26"/>
  <c r="LA11" i="26"/>
  <c r="LM11" i="26"/>
  <c r="LY11" i="26"/>
  <c r="MK11" i="26"/>
  <c r="MW11" i="26"/>
  <c r="NI11" i="26"/>
  <c r="NU11" i="26"/>
  <c r="OG11" i="26"/>
  <c r="OS11" i="26"/>
  <c r="PE11" i="26"/>
  <c r="PQ11" i="26"/>
  <c r="IT11" i="26"/>
  <c r="OH11" i="26"/>
  <c r="JF11" i="26"/>
  <c r="OT11" i="26"/>
  <c r="JR11" i="26"/>
  <c r="PF11" i="26"/>
  <c r="KD11" i="26"/>
  <c r="PR11" i="26"/>
  <c r="KP11" i="26"/>
  <c r="LB11" i="26"/>
  <c r="LN11" i="26"/>
  <c r="LZ11" i="26"/>
  <c r="ML11" i="26"/>
  <c r="MX11" i="26"/>
  <c r="NJ11" i="26"/>
  <c r="IH11" i="26"/>
  <c r="NV11" i="26"/>
  <c r="IL9" i="26"/>
  <c r="II9" i="26"/>
  <c r="IV9" i="26"/>
  <c r="JH9" i="26"/>
  <c r="JT9" i="26"/>
  <c r="KF9" i="26"/>
  <c r="KR9" i="26"/>
  <c r="LD9" i="26"/>
  <c r="LP9" i="26"/>
  <c r="MB9" i="26"/>
  <c r="MN9" i="26"/>
  <c r="MZ9" i="26"/>
  <c r="NL9" i="26"/>
  <c r="NX9" i="26"/>
  <c r="OJ9" i="26"/>
  <c r="OV9" i="26"/>
  <c r="PH9" i="26"/>
  <c r="PT9" i="26"/>
  <c r="IJ9" i="26"/>
  <c r="IW9" i="26"/>
  <c r="JI9" i="26"/>
  <c r="JU9" i="26"/>
  <c r="KG9" i="26"/>
  <c r="KS9" i="26"/>
  <c r="LE9" i="26"/>
  <c r="LQ9" i="26"/>
  <c r="MC9" i="26"/>
  <c r="MO9" i="26"/>
  <c r="NA9" i="26"/>
  <c r="NM9" i="26"/>
  <c r="NY9" i="26"/>
  <c r="OK9" i="26"/>
  <c r="OW9" i="26"/>
  <c r="PI9" i="26"/>
  <c r="IK9" i="26"/>
  <c r="IX9" i="26"/>
  <c r="JJ9" i="26"/>
  <c r="JV9" i="26"/>
  <c r="KH9" i="26"/>
  <c r="KT9" i="26"/>
  <c r="LF9" i="26"/>
  <c r="LR9" i="26"/>
  <c r="MD9" i="26"/>
  <c r="MP9" i="26"/>
  <c r="NB9" i="26"/>
  <c r="NN9" i="26"/>
  <c r="NZ9" i="26"/>
  <c r="OL9" i="26"/>
  <c r="OX9" i="26"/>
  <c r="PJ9" i="26"/>
  <c r="IM9" i="26"/>
  <c r="IY9" i="26"/>
  <c r="JK9" i="26"/>
  <c r="JW9" i="26"/>
  <c r="KI9" i="26"/>
  <c r="KU9" i="26"/>
  <c r="LG9" i="26"/>
  <c r="LS9" i="26"/>
  <c r="ME9" i="26"/>
  <c r="MQ9" i="26"/>
  <c r="NC9" i="26"/>
  <c r="NO9" i="26"/>
  <c r="OA9" i="26"/>
  <c r="OM9" i="26"/>
  <c r="OY9" i="26"/>
  <c r="PK9" i="26"/>
  <c r="IN9" i="26"/>
  <c r="IZ9" i="26"/>
  <c r="JL9" i="26"/>
  <c r="JX9" i="26"/>
  <c r="KJ9" i="26"/>
  <c r="KV9" i="26"/>
  <c r="LH9" i="26"/>
  <c r="LT9" i="26"/>
  <c r="MF9" i="26"/>
  <c r="MR9" i="26"/>
  <c r="ND9" i="26"/>
  <c r="NP9" i="26"/>
  <c r="OB9" i="26"/>
  <c r="ON9" i="26"/>
  <c r="OZ9" i="26"/>
  <c r="PL9" i="26"/>
  <c r="IO9" i="26"/>
  <c r="JA9" i="26"/>
  <c r="JM9" i="26"/>
  <c r="JY9" i="26"/>
  <c r="KK9" i="26"/>
  <c r="KW9" i="26"/>
  <c r="LI9" i="26"/>
  <c r="LU9" i="26"/>
  <c r="MG9" i="26"/>
  <c r="MS9" i="26"/>
  <c r="NE9" i="26"/>
  <c r="NQ9" i="26"/>
  <c r="OC9" i="26"/>
  <c r="OO9" i="26"/>
  <c r="PA9" i="26"/>
  <c r="PM9" i="26"/>
  <c r="IC9" i="26"/>
  <c r="IP9" i="26"/>
  <c r="ID9" i="26"/>
  <c r="IQ9" i="26"/>
  <c r="JC9" i="26"/>
  <c r="JO9" i="26"/>
  <c r="KA9" i="26"/>
  <c r="KM9" i="26"/>
  <c r="KY9" i="26"/>
  <c r="LK9" i="26"/>
  <c r="LW9" i="26"/>
  <c r="MI9" i="26"/>
  <c r="MU9" i="26"/>
  <c r="NG9" i="26"/>
  <c r="NS9" i="26"/>
  <c r="OE9" i="26"/>
  <c r="IE9" i="26"/>
  <c r="IR9" i="26"/>
  <c r="JD9" i="26"/>
  <c r="JP9" i="26"/>
  <c r="KB9" i="26"/>
  <c r="KN9" i="26"/>
  <c r="KZ9" i="26"/>
  <c r="LL9" i="26"/>
  <c r="LX9" i="26"/>
  <c r="MJ9" i="26"/>
  <c r="MV9" i="26"/>
  <c r="NH9" i="26"/>
  <c r="IF9" i="26"/>
  <c r="IS9" i="26"/>
  <c r="JE9" i="26"/>
  <c r="IG9" i="26"/>
  <c r="IT9" i="26"/>
  <c r="JF9" i="26"/>
  <c r="JR9" i="26"/>
  <c r="KD9" i="26"/>
  <c r="KP9" i="26"/>
  <c r="LB9" i="26"/>
  <c r="LN9" i="26"/>
  <c r="LZ9" i="26"/>
  <c r="ML9" i="26"/>
  <c r="MX9" i="26"/>
  <c r="NJ9" i="26"/>
  <c r="NV9" i="26"/>
  <c r="OH9" i="26"/>
  <c r="IU9" i="26"/>
  <c r="KX9" i="26"/>
  <c r="MT9" i="26"/>
  <c r="OG9" i="26"/>
  <c r="PF9" i="26"/>
  <c r="JB9" i="26"/>
  <c r="LA9" i="26"/>
  <c r="MW9" i="26"/>
  <c r="OI9" i="26"/>
  <c r="PG9" i="26"/>
  <c r="JG9" i="26"/>
  <c r="LC9" i="26"/>
  <c r="MY9" i="26"/>
  <c r="OP9" i="26"/>
  <c r="PN9" i="26"/>
  <c r="JN9" i="26"/>
  <c r="LJ9" i="26"/>
  <c r="NF9" i="26"/>
  <c r="OQ9" i="26"/>
  <c r="PO9" i="26"/>
  <c r="JQ9" i="26"/>
  <c r="LM9" i="26"/>
  <c r="NI9" i="26"/>
  <c r="OR9" i="26"/>
  <c r="PP9" i="26"/>
  <c r="JS9" i="26"/>
  <c r="LO9" i="26"/>
  <c r="NK9" i="26"/>
  <c r="OS9" i="26"/>
  <c r="PQ9" i="26"/>
  <c r="JZ9" i="26"/>
  <c r="LV9" i="26"/>
  <c r="NR9" i="26"/>
  <c r="OT9" i="26"/>
  <c r="PR9" i="26"/>
  <c r="KC9" i="26"/>
  <c r="LY9" i="26"/>
  <c r="NT9" i="26"/>
  <c r="OU9" i="26"/>
  <c r="PS9" i="26"/>
  <c r="KE9" i="26"/>
  <c r="MA9" i="26"/>
  <c r="NU9" i="26"/>
  <c r="PB9" i="26"/>
  <c r="KL9" i="26"/>
  <c r="MH9" i="26"/>
  <c r="NW9" i="26"/>
  <c r="PC9" i="26"/>
  <c r="KO9" i="26"/>
  <c r="MK9" i="26"/>
  <c r="OD9" i="26"/>
  <c r="PD9" i="26"/>
  <c r="IH9" i="26"/>
  <c r="KQ9" i="26"/>
  <c r="MM9" i="26"/>
  <c r="OF9" i="26"/>
  <c r="PE9" i="26"/>
  <c r="IC7" i="26"/>
  <c r="IO7" i="26"/>
  <c r="JA7" i="26"/>
  <c r="JM7" i="26"/>
  <c r="JY7" i="26"/>
  <c r="KK7" i="26"/>
  <c r="KW7" i="26"/>
  <c r="LI7" i="26"/>
  <c r="LU7" i="26"/>
  <c r="MG7" i="26"/>
  <c r="MS7" i="26"/>
  <c r="NE7" i="26"/>
  <c r="NQ7" i="26"/>
  <c r="OC7" i="26"/>
  <c r="OO7" i="26"/>
  <c r="PA7" i="26"/>
  <c r="PM7" i="26"/>
  <c r="ID7" i="26"/>
  <c r="IP7" i="26"/>
  <c r="JB7" i="26"/>
  <c r="JN7" i="26"/>
  <c r="JZ7" i="26"/>
  <c r="KL7" i="26"/>
  <c r="KX7" i="26"/>
  <c r="LJ7" i="26"/>
  <c r="LV7" i="26"/>
  <c r="MH7" i="26"/>
  <c r="MT7" i="26"/>
  <c r="NF7" i="26"/>
  <c r="NR7" i="26"/>
  <c r="OD7" i="26"/>
  <c r="OP7" i="26"/>
  <c r="PB7" i="26"/>
  <c r="PN7" i="26"/>
  <c r="IN7" i="26"/>
  <c r="IZ7" i="26"/>
  <c r="JL7" i="26"/>
  <c r="JX7" i="26"/>
  <c r="KJ7" i="26"/>
  <c r="KV7" i="26"/>
  <c r="LH7" i="26"/>
  <c r="LT7" i="26"/>
  <c r="MF7" i="26"/>
  <c r="MR7" i="26"/>
  <c r="ND7" i="26"/>
  <c r="NP7" i="26"/>
  <c r="OB7" i="26"/>
  <c r="ON7" i="26"/>
  <c r="OZ7" i="26"/>
  <c r="PL7" i="26"/>
  <c r="IF7" i="26"/>
  <c r="IU7" i="26"/>
  <c r="JJ7" i="26"/>
  <c r="KB7" i="26"/>
  <c r="KQ7" i="26"/>
  <c r="LF7" i="26"/>
  <c r="LX7" i="26"/>
  <c r="MM7" i="26"/>
  <c r="NB7" i="26"/>
  <c r="NT7" i="26"/>
  <c r="OI7" i="26"/>
  <c r="OX7" i="26"/>
  <c r="PP7" i="26"/>
  <c r="IG7" i="26"/>
  <c r="IV7" i="26"/>
  <c r="JK7" i="26"/>
  <c r="KC7" i="26"/>
  <c r="KR7" i="26"/>
  <c r="LG7" i="26"/>
  <c r="LY7" i="26"/>
  <c r="MN7" i="26"/>
  <c r="NC7" i="26"/>
  <c r="NU7" i="26"/>
  <c r="OJ7" i="26"/>
  <c r="OY7" i="26"/>
  <c r="PQ7" i="26"/>
  <c r="IH7" i="26"/>
  <c r="IW7" i="26"/>
  <c r="JO7" i="26"/>
  <c r="KD7" i="26"/>
  <c r="KS7" i="26"/>
  <c r="LK7" i="26"/>
  <c r="LZ7" i="26"/>
  <c r="MO7" i="26"/>
  <c r="NG7" i="26"/>
  <c r="NV7" i="26"/>
  <c r="OK7" i="26"/>
  <c r="PC7" i="26"/>
  <c r="PR7" i="26"/>
  <c r="II7" i="26"/>
  <c r="IX7" i="26"/>
  <c r="JP7" i="26"/>
  <c r="KE7" i="26"/>
  <c r="KT7" i="26"/>
  <c r="LL7" i="26"/>
  <c r="MA7" i="26"/>
  <c r="MP7" i="26"/>
  <c r="NH7" i="26"/>
  <c r="NW7" i="26"/>
  <c r="OL7" i="26"/>
  <c r="PD7" i="26"/>
  <c r="PS7" i="26"/>
  <c r="IJ7" i="26"/>
  <c r="IY7" i="26"/>
  <c r="JQ7" i="26"/>
  <c r="KF7" i="26"/>
  <c r="KU7" i="26"/>
  <c r="LM7" i="26"/>
  <c r="MB7" i="26"/>
  <c r="MQ7" i="26"/>
  <c r="NI7" i="26"/>
  <c r="NX7" i="26"/>
  <c r="OM7" i="26"/>
  <c r="PE7" i="26"/>
  <c r="PT7" i="26"/>
  <c r="IK7" i="26"/>
  <c r="JC7" i="26"/>
  <c r="JR7" i="26"/>
  <c r="KG7" i="26"/>
  <c r="KY7" i="26"/>
  <c r="LN7" i="26"/>
  <c r="MC7" i="26"/>
  <c r="MU7" i="26"/>
  <c r="NJ7" i="26"/>
  <c r="NY7" i="26"/>
  <c r="OQ7" i="26"/>
  <c r="PF7" i="26"/>
  <c r="IL7" i="26"/>
  <c r="JD7" i="26"/>
  <c r="JS7" i="26"/>
  <c r="KH7" i="26"/>
  <c r="KZ7" i="26"/>
  <c r="LO7" i="26"/>
  <c r="MD7" i="26"/>
  <c r="MV7" i="26"/>
  <c r="NK7" i="26"/>
  <c r="NZ7" i="26"/>
  <c r="OR7" i="26"/>
  <c r="PG7" i="26"/>
  <c r="IM7" i="26"/>
  <c r="JE7" i="26"/>
  <c r="JT7" i="26"/>
  <c r="KI7" i="26"/>
  <c r="LA7" i="26"/>
  <c r="LP7" i="26"/>
  <c r="ME7" i="26"/>
  <c r="MW7" i="26"/>
  <c r="NL7" i="26"/>
  <c r="OA7" i="26"/>
  <c r="OS7" i="26"/>
  <c r="PH7" i="26"/>
  <c r="IQ7" i="26"/>
  <c r="JF7" i="26"/>
  <c r="JU7" i="26"/>
  <c r="KM7" i="26"/>
  <c r="LB7" i="26"/>
  <c r="LQ7" i="26"/>
  <c r="MI7" i="26"/>
  <c r="MX7" i="26"/>
  <c r="NM7" i="26"/>
  <c r="OE7" i="26"/>
  <c r="OT7" i="26"/>
  <c r="PI7" i="26"/>
  <c r="IR7" i="26"/>
  <c r="JG7" i="26"/>
  <c r="JV7" i="26"/>
  <c r="KN7" i="26"/>
  <c r="LC7" i="26"/>
  <c r="LR7" i="26"/>
  <c r="MJ7" i="26"/>
  <c r="MY7" i="26"/>
  <c r="NN7" i="26"/>
  <c r="OF7" i="26"/>
  <c r="OU7" i="26"/>
  <c r="PJ7" i="26"/>
  <c r="IS7" i="26"/>
  <c r="JH7" i="26"/>
  <c r="JW7" i="26"/>
  <c r="KO7" i="26"/>
  <c r="LD7" i="26"/>
  <c r="LS7" i="26"/>
  <c r="MK7" i="26"/>
  <c r="MZ7" i="26"/>
  <c r="NO7" i="26"/>
  <c r="OG7" i="26"/>
  <c r="OV7" i="26"/>
  <c r="PK7" i="26"/>
  <c r="KP7" i="26"/>
  <c r="LE7" i="26"/>
  <c r="LW7" i="26"/>
  <c r="ML7" i="26"/>
  <c r="NA7" i="26"/>
  <c r="NS7" i="26"/>
  <c r="OH7" i="26"/>
  <c r="OW7" i="26"/>
  <c r="IE7" i="26"/>
  <c r="PO7" i="26"/>
  <c r="IT7" i="26"/>
  <c r="JI7" i="26"/>
  <c r="KA7" i="26"/>
  <c r="IE13" i="26"/>
  <c r="IQ13" i="26"/>
  <c r="JC13" i="26"/>
  <c r="JO13" i="26"/>
  <c r="KA13" i="26"/>
  <c r="KM13" i="26"/>
  <c r="KY13" i="26"/>
  <c r="LK13" i="26"/>
  <c r="LW13" i="26"/>
  <c r="MI13" i="26"/>
  <c r="MU13" i="26"/>
  <c r="NG13" i="26"/>
  <c r="NS13" i="26"/>
  <c r="OE13" i="26"/>
  <c r="OQ13" i="26"/>
  <c r="PC13" i="26"/>
  <c r="PO13" i="26"/>
  <c r="IF13" i="26"/>
  <c r="IR13" i="26"/>
  <c r="JD13" i="26"/>
  <c r="JP13" i="26"/>
  <c r="KB13" i="26"/>
  <c r="KN13" i="26"/>
  <c r="KZ13" i="26"/>
  <c r="LL13" i="26"/>
  <c r="LX13" i="26"/>
  <c r="MJ13" i="26"/>
  <c r="MV13" i="26"/>
  <c r="NH13" i="26"/>
  <c r="NT13" i="26"/>
  <c r="OF13" i="26"/>
  <c r="OR13" i="26"/>
  <c r="PD13" i="26"/>
  <c r="PP13" i="26"/>
  <c r="IG13" i="26"/>
  <c r="IS13" i="26"/>
  <c r="JE13" i="26"/>
  <c r="JQ13" i="26"/>
  <c r="KC13" i="26"/>
  <c r="KO13" i="26"/>
  <c r="LA13" i="26"/>
  <c r="LM13" i="26"/>
  <c r="IH13" i="26"/>
  <c r="IT13" i="26"/>
  <c r="JF13" i="26"/>
  <c r="JR13" i="26"/>
  <c r="KD13" i="26"/>
  <c r="KP13" i="26"/>
  <c r="LB13" i="26"/>
  <c r="LN13" i="26"/>
  <c r="LZ13" i="26"/>
  <c r="ML13" i="26"/>
  <c r="MX13" i="26"/>
  <c r="NJ13" i="26"/>
  <c r="NV13" i="26"/>
  <c r="OH13" i="26"/>
  <c r="OT13" i="26"/>
  <c r="PF13" i="26"/>
  <c r="PR13" i="26"/>
  <c r="II13" i="26"/>
  <c r="IU13" i="26"/>
  <c r="JG13" i="26"/>
  <c r="JS13" i="26"/>
  <c r="KE13" i="26"/>
  <c r="KQ13" i="26"/>
  <c r="LC13" i="26"/>
  <c r="LO13" i="26"/>
  <c r="MA13" i="26"/>
  <c r="MM13" i="26"/>
  <c r="MY13" i="26"/>
  <c r="NK13" i="26"/>
  <c r="NW13" i="26"/>
  <c r="OI13" i="26"/>
  <c r="OU13" i="26"/>
  <c r="PG13" i="26"/>
  <c r="PS13" i="26"/>
  <c r="IJ13" i="26"/>
  <c r="IV13" i="26"/>
  <c r="JH13" i="26"/>
  <c r="JT13" i="26"/>
  <c r="KF13" i="26"/>
  <c r="KR13" i="26"/>
  <c r="LD13" i="26"/>
  <c r="LP13" i="26"/>
  <c r="MB13" i="26"/>
  <c r="MN13" i="26"/>
  <c r="MZ13" i="26"/>
  <c r="NL13" i="26"/>
  <c r="NX13" i="26"/>
  <c r="OJ13" i="26"/>
  <c r="OV13" i="26"/>
  <c r="PH13" i="26"/>
  <c r="PT13" i="26"/>
  <c r="IK13" i="26"/>
  <c r="IW13" i="26"/>
  <c r="JI13" i="26"/>
  <c r="JU13" i="26"/>
  <c r="KG13" i="26"/>
  <c r="KS13" i="26"/>
  <c r="LE13" i="26"/>
  <c r="LQ13" i="26"/>
  <c r="MC13" i="26"/>
  <c r="MO13" i="26"/>
  <c r="NA13" i="26"/>
  <c r="NM13" i="26"/>
  <c r="NY13" i="26"/>
  <c r="OK13" i="26"/>
  <c r="OW13" i="26"/>
  <c r="PI13" i="26"/>
  <c r="IL13" i="26"/>
  <c r="IX13" i="26"/>
  <c r="JJ13" i="26"/>
  <c r="JV13" i="26"/>
  <c r="KH13" i="26"/>
  <c r="KT13" i="26"/>
  <c r="LF13" i="26"/>
  <c r="LR13" i="26"/>
  <c r="MD13" i="26"/>
  <c r="MP13" i="26"/>
  <c r="NB13" i="26"/>
  <c r="NN13" i="26"/>
  <c r="NZ13" i="26"/>
  <c r="OL13" i="26"/>
  <c r="OX13" i="26"/>
  <c r="PJ13" i="26"/>
  <c r="IM13" i="26"/>
  <c r="IY13" i="26"/>
  <c r="JK13" i="26"/>
  <c r="JW13" i="26"/>
  <c r="KI13" i="26"/>
  <c r="KU13" i="26"/>
  <c r="LG13" i="26"/>
  <c r="LS13" i="26"/>
  <c r="ME13" i="26"/>
  <c r="MQ13" i="26"/>
  <c r="NC13" i="26"/>
  <c r="NO13" i="26"/>
  <c r="OA13" i="26"/>
  <c r="OM13" i="26"/>
  <c r="OY13" i="26"/>
  <c r="PK13" i="26"/>
  <c r="IN13" i="26"/>
  <c r="IZ13" i="26"/>
  <c r="JL13" i="26"/>
  <c r="JX13" i="26"/>
  <c r="KJ13" i="26"/>
  <c r="KV13" i="26"/>
  <c r="LH13" i="26"/>
  <c r="LT13" i="26"/>
  <c r="MF13" i="26"/>
  <c r="MR13" i="26"/>
  <c r="ND13" i="26"/>
  <c r="NP13" i="26"/>
  <c r="OB13" i="26"/>
  <c r="ON13" i="26"/>
  <c r="OZ13" i="26"/>
  <c r="PL13" i="26"/>
  <c r="IC13" i="26"/>
  <c r="IO13" i="26"/>
  <c r="JA13" i="26"/>
  <c r="JM13" i="26"/>
  <c r="JY13" i="26"/>
  <c r="KK13" i="26"/>
  <c r="KW13" i="26"/>
  <c r="LI13" i="26"/>
  <c r="LU13" i="26"/>
  <c r="MG13" i="26"/>
  <c r="MS13" i="26"/>
  <c r="NE13" i="26"/>
  <c r="JZ13" i="26"/>
  <c r="NQ13" i="26"/>
  <c r="PM13" i="26"/>
  <c r="KL13" i="26"/>
  <c r="NR13" i="26"/>
  <c r="PN13" i="26"/>
  <c r="KX13" i="26"/>
  <c r="NU13" i="26"/>
  <c r="PQ13" i="26"/>
  <c r="LJ13" i="26"/>
  <c r="OC13" i="26"/>
  <c r="LV13" i="26"/>
  <c r="OD13" i="26"/>
  <c r="LY13" i="26"/>
  <c r="OG13" i="26"/>
  <c r="MH13" i="26"/>
  <c r="OO13" i="26"/>
  <c r="MK13" i="26"/>
  <c r="OP13" i="26"/>
  <c r="ID13" i="26"/>
  <c r="MT13" i="26"/>
  <c r="OS13" i="26"/>
  <c r="IP13" i="26"/>
  <c r="MW13" i="26"/>
  <c r="PA13" i="26"/>
  <c r="JB13" i="26"/>
  <c r="NF13" i="26"/>
  <c r="PB13" i="26"/>
  <c r="JN13" i="26"/>
  <c r="NI13" i="26"/>
  <c r="PE13" i="26"/>
  <c r="HX4" i="17"/>
  <c r="PP4" i="17"/>
  <c r="IX8" i="32"/>
  <c r="IY7" i="32"/>
  <c r="IY6" i="32"/>
  <c r="BG4" i="32"/>
  <c r="IY4" i="32"/>
  <c r="IY5" i="32" s="1"/>
  <c r="F77" i="30"/>
  <c r="G76" i="30"/>
  <c r="D77" i="30"/>
  <c r="E76" i="30"/>
  <c r="C71" i="30"/>
  <c r="B72" i="30"/>
  <c r="AY4" i="20"/>
  <c r="IQ6" i="20"/>
  <c r="IQ7" i="20"/>
  <c r="R12" i="26"/>
  <c r="IB12" i="26"/>
  <c r="R7" i="26"/>
  <c r="IB7" i="26"/>
  <c r="R10" i="26"/>
  <c r="IB10" i="26"/>
  <c r="R13" i="26"/>
  <c r="IB13" i="26"/>
  <c r="R5" i="26"/>
  <c r="IB5" i="26"/>
  <c r="R11" i="26"/>
  <c r="IB11" i="26"/>
  <c r="R9" i="26"/>
  <c r="IB9" i="26"/>
  <c r="B78" i="28"/>
  <c r="C78" i="28" s="1"/>
  <c r="V11" i="26"/>
  <c r="V9" i="26"/>
  <c r="T9" i="26"/>
  <c r="V5" i="26"/>
  <c r="AB9" i="26"/>
  <c r="V13" i="26"/>
  <c r="V12" i="26"/>
  <c r="V7" i="26"/>
  <c r="AE9" i="26"/>
  <c r="AC9" i="26"/>
  <c r="U9" i="26"/>
  <c r="AA9" i="26"/>
  <c r="AF9" i="26"/>
  <c r="AD9" i="26"/>
  <c r="Z9" i="26"/>
  <c r="Y9" i="26"/>
  <c r="W9" i="26"/>
  <c r="X9" i="26"/>
  <c r="P104" i="26"/>
  <c r="AE12" i="26"/>
  <c r="AA12" i="26"/>
  <c r="W12" i="26"/>
  <c r="AD12" i="26"/>
  <c r="Z12" i="26"/>
  <c r="U12" i="26"/>
  <c r="AC12" i="26"/>
  <c r="AB12" i="26"/>
  <c r="X12" i="26"/>
  <c r="Y12" i="26"/>
  <c r="AF12" i="26"/>
  <c r="T12" i="26"/>
  <c r="AC7" i="26"/>
  <c r="Y7" i="26"/>
  <c r="AE7" i="26"/>
  <c r="Z7" i="26"/>
  <c r="AD7" i="26"/>
  <c r="X7" i="26"/>
  <c r="AB7" i="26"/>
  <c r="W7" i="26"/>
  <c r="AF7" i="26"/>
  <c r="AA7" i="26"/>
  <c r="U7" i="26"/>
  <c r="T7" i="26"/>
  <c r="AC5" i="26"/>
  <c r="Y5" i="26"/>
  <c r="AE5" i="26"/>
  <c r="Z5" i="26"/>
  <c r="AA5" i="26"/>
  <c r="AD5" i="26"/>
  <c r="X5" i="26"/>
  <c r="AB5" i="26"/>
  <c r="W5" i="26"/>
  <c r="AF5" i="26"/>
  <c r="U5" i="26"/>
  <c r="T5" i="26"/>
  <c r="AE10" i="26"/>
  <c r="AA10" i="26"/>
  <c r="W10" i="26"/>
  <c r="AD10" i="26"/>
  <c r="Z10" i="26"/>
  <c r="U10" i="26"/>
  <c r="AC10" i="26"/>
  <c r="AB10" i="26"/>
  <c r="AF10" i="26"/>
  <c r="X10" i="26"/>
  <c r="Y10" i="26"/>
  <c r="T10" i="26"/>
  <c r="AC11" i="26"/>
  <c r="Y11" i="26"/>
  <c r="AF11" i="26"/>
  <c r="AB11" i="26"/>
  <c r="X11" i="26"/>
  <c r="Z11" i="26"/>
  <c r="AE11" i="26"/>
  <c r="W11" i="26"/>
  <c r="AD11" i="26"/>
  <c r="U11" i="26"/>
  <c r="AA11" i="26"/>
  <c r="T11" i="26"/>
  <c r="AC13" i="26"/>
  <c r="Y13" i="26"/>
  <c r="AF13" i="26"/>
  <c r="AB13" i="26"/>
  <c r="X13" i="26"/>
  <c r="Z13" i="26"/>
  <c r="AE13" i="26"/>
  <c r="W13" i="26"/>
  <c r="AA13" i="26"/>
  <c r="AD13" i="26"/>
  <c r="U13" i="26"/>
  <c r="T13" i="26"/>
  <c r="HY4" i="17" l="1"/>
  <c r="PQ4" i="17"/>
  <c r="IY8" i="32"/>
  <c r="IZ7" i="32"/>
  <c r="IZ6" i="32"/>
  <c r="BH4" i="32"/>
  <c r="IZ4" i="32"/>
  <c r="IZ5" i="32" s="1"/>
  <c r="F78" i="30"/>
  <c r="G77" i="30"/>
  <c r="D78" i="30"/>
  <c r="E77" i="30"/>
  <c r="B73" i="30"/>
  <c r="C72" i="30"/>
  <c r="AZ4" i="20"/>
  <c r="IR6" i="20"/>
  <c r="IR7" i="20"/>
  <c r="R104" i="26"/>
  <c r="Q104" i="26" s="1"/>
  <c r="B79" i="28"/>
  <c r="C79" i="28" s="1"/>
  <c r="V104" i="26"/>
  <c r="W104" i="26"/>
  <c r="AA104" i="26"/>
  <c r="X104" i="26"/>
  <c r="AC104" i="26"/>
  <c r="AF104" i="26"/>
  <c r="Y104" i="26"/>
  <c r="AB104" i="26"/>
  <c r="Z104" i="26"/>
  <c r="U104" i="26"/>
  <c r="AE104" i="26"/>
  <c r="AD104" i="26"/>
  <c r="T104" i="26" l="1"/>
  <c r="HZ4" i="17"/>
  <c r="IA4" i="17" s="1"/>
  <c r="PR4" i="17"/>
  <c r="IZ8" i="32"/>
  <c r="JA6" i="32"/>
  <c r="JA7" i="32"/>
  <c r="BI4" i="32"/>
  <c r="JA4" i="32"/>
  <c r="JA5" i="32" s="1"/>
  <c r="F79" i="30"/>
  <c r="G78" i="30"/>
  <c r="D79" i="30"/>
  <c r="E78" i="30"/>
  <c r="D110" i="26"/>
  <c r="T106" i="26"/>
  <c r="AC106" i="26"/>
  <c r="B74" i="30"/>
  <c r="C73" i="30"/>
  <c r="Z106" i="26"/>
  <c r="AE106" i="26"/>
  <c r="D115" i="26"/>
  <c r="AB106" i="26"/>
  <c r="W106" i="26"/>
  <c r="D109" i="26"/>
  <c r="D114" i="26"/>
  <c r="U106" i="26"/>
  <c r="AF106" i="26"/>
  <c r="D116" i="26"/>
  <c r="V106" i="26"/>
  <c r="AD106" i="26"/>
  <c r="AA106" i="26"/>
  <c r="Y106" i="26"/>
  <c r="X106" i="26"/>
  <c r="AI104" i="26"/>
  <c r="IB104" i="26" s="1"/>
  <c r="BA4" i="20"/>
  <c r="IS6" i="20"/>
  <c r="IS7" i="20"/>
  <c r="B80" i="28"/>
  <c r="C80" i="28" s="1"/>
  <c r="IA104" i="26" l="1"/>
  <c r="IB108" i="26"/>
  <c r="IB107" i="26"/>
  <c r="IB106" i="26"/>
  <c r="AJ104" i="26"/>
  <c r="PT4" i="17"/>
  <c r="PS4" i="17"/>
  <c r="JA8" i="32"/>
  <c r="JB7" i="32"/>
  <c r="JB6" i="32"/>
  <c r="BJ4" i="32"/>
  <c r="JB4" i="32"/>
  <c r="JB5" i="32" s="1"/>
  <c r="G79" i="30"/>
  <c r="F80" i="30"/>
  <c r="E79" i="30"/>
  <c r="D80" i="30"/>
  <c r="C74" i="30"/>
  <c r="B75" i="30"/>
  <c r="BB4" i="20"/>
  <c r="IT6" i="20"/>
  <c r="IT7" i="20"/>
  <c r="B81" i="28"/>
  <c r="C81" i="28" s="1"/>
  <c r="E5" i="17"/>
  <c r="E6" i="17"/>
  <c r="E7" i="17"/>
  <c r="E8" i="17"/>
  <c r="E9" i="17"/>
  <c r="E10" i="17"/>
  <c r="E11" i="17"/>
  <c r="E12" i="17"/>
  <c r="E13" i="17"/>
  <c r="E4" i="17"/>
  <c r="E4" i="20"/>
  <c r="AK104" i="26" l="1"/>
  <c r="IC107" i="26"/>
  <c r="IC108" i="26"/>
  <c r="IC104" i="26"/>
  <c r="IC106" i="26" s="1"/>
  <c r="IC109" i="26" s="1"/>
  <c r="PT106" i="26"/>
  <c r="PT107" i="26"/>
  <c r="PT104" i="26"/>
  <c r="PT108" i="26" s="1"/>
  <c r="JB8" i="32"/>
  <c r="JC7" i="32"/>
  <c r="JC6" i="32"/>
  <c r="BK4" i="32"/>
  <c r="JC4" i="32"/>
  <c r="JC5" i="32" s="1"/>
  <c r="F81" i="30"/>
  <c r="G80" i="30"/>
  <c r="D81" i="30"/>
  <c r="E80" i="30"/>
  <c r="B76" i="30"/>
  <c r="C75" i="30"/>
  <c r="BC4" i="20"/>
  <c r="IU6" i="20"/>
  <c r="IU7" i="20"/>
  <c r="B82" i="28"/>
  <c r="C82" i="28" s="1"/>
  <c r="S104" i="17"/>
  <c r="F5" i="17"/>
  <c r="H5" i="17" s="1"/>
  <c r="I5" i="17" s="1"/>
  <c r="G5" i="17"/>
  <c r="J5" i="17"/>
  <c r="F6" i="17"/>
  <c r="L6" i="17" s="1"/>
  <c r="G6" i="17"/>
  <c r="J6" i="17"/>
  <c r="F7" i="17"/>
  <c r="L7" i="17" s="1"/>
  <c r="G7" i="17"/>
  <c r="J7" i="17"/>
  <c r="F8" i="17"/>
  <c r="H8" i="17" s="1"/>
  <c r="I8" i="17" s="1"/>
  <c r="G8" i="17"/>
  <c r="J8" i="17"/>
  <c r="F9" i="17"/>
  <c r="H9" i="17" s="1"/>
  <c r="I9" i="17" s="1"/>
  <c r="G9" i="17"/>
  <c r="J9" i="17"/>
  <c r="F10" i="17"/>
  <c r="L10" i="17" s="1"/>
  <c r="G10" i="17"/>
  <c r="J10" i="17"/>
  <c r="F11" i="17"/>
  <c r="L11" i="17" s="1"/>
  <c r="G11" i="17"/>
  <c r="J11" i="17"/>
  <c r="F12" i="17"/>
  <c r="L12" i="17" s="1"/>
  <c r="G12" i="17"/>
  <c r="J12" i="17"/>
  <c r="F13" i="17"/>
  <c r="H13" i="17" s="1"/>
  <c r="I13" i="17" s="1"/>
  <c r="G13" i="17"/>
  <c r="J13" i="17"/>
  <c r="F14" i="17"/>
  <c r="G14" i="17"/>
  <c r="J14" i="17"/>
  <c r="F15" i="17"/>
  <c r="L15" i="17" s="1"/>
  <c r="G15" i="17"/>
  <c r="J15" i="17"/>
  <c r="F16" i="17"/>
  <c r="P16" i="17" s="1"/>
  <c r="G16" i="17"/>
  <c r="J16" i="17"/>
  <c r="F17" i="17"/>
  <c r="L17" i="17" s="1"/>
  <c r="G17" i="17"/>
  <c r="J17" i="17"/>
  <c r="F18" i="17"/>
  <c r="R18" i="17" s="1"/>
  <c r="G18" i="17"/>
  <c r="J18" i="17"/>
  <c r="F19" i="17"/>
  <c r="L19" i="17" s="1"/>
  <c r="G19" i="17"/>
  <c r="J19" i="17"/>
  <c r="F20" i="17"/>
  <c r="L20" i="17" s="1"/>
  <c r="G20" i="17"/>
  <c r="J20" i="17"/>
  <c r="F21" i="17"/>
  <c r="M21" i="17" s="1"/>
  <c r="G21" i="17"/>
  <c r="J21" i="17"/>
  <c r="F22" i="17"/>
  <c r="L22" i="17" s="1"/>
  <c r="G22" i="17"/>
  <c r="J22" i="17"/>
  <c r="F23" i="17"/>
  <c r="H23" i="17" s="1"/>
  <c r="G23" i="17"/>
  <c r="J23" i="17"/>
  <c r="F24" i="17"/>
  <c r="G24" i="17"/>
  <c r="J24" i="17"/>
  <c r="F25" i="17"/>
  <c r="L25" i="17" s="1"/>
  <c r="G25" i="17"/>
  <c r="J25" i="17"/>
  <c r="F26" i="17"/>
  <c r="L26" i="17" s="1"/>
  <c r="G26" i="17"/>
  <c r="J26" i="17"/>
  <c r="F27" i="17"/>
  <c r="Q27" i="17" s="1"/>
  <c r="G27" i="17"/>
  <c r="J27" i="17"/>
  <c r="F28" i="17"/>
  <c r="R28" i="17" s="1"/>
  <c r="G28" i="17"/>
  <c r="J28" i="17"/>
  <c r="F29" i="17"/>
  <c r="G29" i="17"/>
  <c r="J29" i="17"/>
  <c r="F30" i="17"/>
  <c r="P30" i="17" s="1"/>
  <c r="G30" i="17"/>
  <c r="J30" i="17"/>
  <c r="F31" i="17"/>
  <c r="N31" i="17" s="1"/>
  <c r="G31" i="17"/>
  <c r="J31" i="17"/>
  <c r="F32" i="17"/>
  <c r="H32" i="17" s="1"/>
  <c r="G32" i="17"/>
  <c r="J32" i="17"/>
  <c r="F33" i="17"/>
  <c r="H33" i="17" s="1"/>
  <c r="G33" i="17"/>
  <c r="J33" i="17"/>
  <c r="F34" i="17"/>
  <c r="L34" i="17" s="1"/>
  <c r="G34" i="17"/>
  <c r="J34" i="17"/>
  <c r="F35" i="17"/>
  <c r="L35" i="17" s="1"/>
  <c r="G35" i="17"/>
  <c r="J35" i="17"/>
  <c r="F36" i="17"/>
  <c r="H36" i="17" s="1"/>
  <c r="G36" i="17"/>
  <c r="J36" i="17"/>
  <c r="F37" i="17"/>
  <c r="H37" i="17" s="1"/>
  <c r="G37" i="17"/>
  <c r="J37" i="17"/>
  <c r="F38" i="17"/>
  <c r="L38" i="17" s="1"/>
  <c r="G38" i="17"/>
  <c r="J38" i="17"/>
  <c r="F39" i="17"/>
  <c r="L39" i="17" s="1"/>
  <c r="G39" i="17"/>
  <c r="J39" i="17"/>
  <c r="F40" i="17"/>
  <c r="L40" i="17" s="1"/>
  <c r="G40" i="17"/>
  <c r="J40" i="17"/>
  <c r="F41" i="17"/>
  <c r="G41" i="17"/>
  <c r="J41" i="17"/>
  <c r="F42" i="17"/>
  <c r="G42" i="17"/>
  <c r="J42" i="17"/>
  <c r="F43" i="17"/>
  <c r="Q43" i="17" s="1"/>
  <c r="G43" i="17"/>
  <c r="J43" i="17"/>
  <c r="F44" i="17"/>
  <c r="N44" i="17" s="1"/>
  <c r="G44" i="17"/>
  <c r="J44" i="17"/>
  <c r="F45" i="17"/>
  <c r="L45" i="17" s="1"/>
  <c r="G45" i="17"/>
  <c r="J45" i="17"/>
  <c r="F46" i="17"/>
  <c r="L46" i="17" s="1"/>
  <c r="G46" i="17"/>
  <c r="J46" i="17"/>
  <c r="F47" i="17"/>
  <c r="P47" i="17" s="1"/>
  <c r="G47" i="17"/>
  <c r="J47" i="17"/>
  <c r="F48" i="17"/>
  <c r="L48" i="17" s="1"/>
  <c r="G48" i="17"/>
  <c r="J48" i="17"/>
  <c r="F49" i="17"/>
  <c r="M49" i="17" s="1"/>
  <c r="G49" i="17"/>
  <c r="J49" i="17"/>
  <c r="F50" i="17"/>
  <c r="L50" i="17" s="1"/>
  <c r="G50" i="17"/>
  <c r="J50" i="17"/>
  <c r="F51" i="17"/>
  <c r="R51" i="17" s="1"/>
  <c r="G51" i="17"/>
  <c r="J51" i="17"/>
  <c r="F52" i="17"/>
  <c r="G52" i="17"/>
  <c r="J52" i="17"/>
  <c r="F53" i="17"/>
  <c r="G53" i="17"/>
  <c r="J53" i="17"/>
  <c r="F54" i="17"/>
  <c r="H54" i="17" s="1"/>
  <c r="G54" i="17"/>
  <c r="J54" i="17"/>
  <c r="F55" i="17"/>
  <c r="L55" i="17" s="1"/>
  <c r="G55" i="17"/>
  <c r="J55" i="17"/>
  <c r="F56" i="17"/>
  <c r="H56" i="17" s="1"/>
  <c r="G56" i="17"/>
  <c r="J56" i="17"/>
  <c r="F57" i="17"/>
  <c r="Q57" i="17" s="1"/>
  <c r="G57" i="17"/>
  <c r="J57" i="17"/>
  <c r="F58" i="17"/>
  <c r="H58" i="17" s="1"/>
  <c r="G58" i="17"/>
  <c r="J58" i="17"/>
  <c r="F59" i="17"/>
  <c r="H59" i="17" s="1"/>
  <c r="G59" i="17"/>
  <c r="J59" i="17"/>
  <c r="F60" i="17"/>
  <c r="G60" i="17"/>
  <c r="J60" i="17"/>
  <c r="F61" i="17"/>
  <c r="M61" i="17" s="1"/>
  <c r="G61" i="17"/>
  <c r="J61" i="17"/>
  <c r="F62" i="17"/>
  <c r="N62" i="17" s="1"/>
  <c r="G62" i="17"/>
  <c r="J62" i="17"/>
  <c r="F63" i="17"/>
  <c r="L63" i="17" s="1"/>
  <c r="G63" i="17"/>
  <c r="J63" i="17"/>
  <c r="F64" i="17"/>
  <c r="L64" i="17" s="1"/>
  <c r="G64" i="17"/>
  <c r="J64" i="17"/>
  <c r="F65" i="17"/>
  <c r="P65" i="17" s="1"/>
  <c r="G65" i="17"/>
  <c r="J65" i="17"/>
  <c r="F66" i="17"/>
  <c r="M66" i="17" s="1"/>
  <c r="G66" i="17"/>
  <c r="J66" i="17"/>
  <c r="F67" i="17"/>
  <c r="H67" i="17" s="1"/>
  <c r="G67" i="17"/>
  <c r="J67" i="17"/>
  <c r="F68" i="17"/>
  <c r="H68" i="17" s="1"/>
  <c r="G68" i="17"/>
  <c r="J68" i="17"/>
  <c r="F69" i="17"/>
  <c r="H69" i="17" s="1"/>
  <c r="G69" i="17"/>
  <c r="J69" i="17"/>
  <c r="F70" i="17"/>
  <c r="Q70" i="17" s="1"/>
  <c r="G70" i="17"/>
  <c r="J70" i="17"/>
  <c r="F71" i="17"/>
  <c r="L71" i="17" s="1"/>
  <c r="G71" i="17"/>
  <c r="J71" i="17"/>
  <c r="F72" i="17"/>
  <c r="L72" i="17" s="1"/>
  <c r="G72" i="17"/>
  <c r="J72" i="17"/>
  <c r="F73" i="17"/>
  <c r="H73" i="17" s="1"/>
  <c r="G73" i="17"/>
  <c r="J73" i="17"/>
  <c r="F74" i="17"/>
  <c r="L74" i="17" s="1"/>
  <c r="G74" i="17"/>
  <c r="J74" i="17"/>
  <c r="F75" i="17"/>
  <c r="H75" i="17" s="1"/>
  <c r="G75" i="17"/>
  <c r="J75" i="17"/>
  <c r="F76" i="17"/>
  <c r="G76" i="17"/>
  <c r="J76" i="17"/>
  <c r="F77" i="17"/>
  <c r="Q77" i="17" s="1"/>
  <c r="G77" i="17"/>
  <c r="J77" i="17"/>
  <c r="F78" i="17"/>
  <c r="L78" i="17" s="1"/>
  <c r="G78" i="17"/>
  <c r="J78" i="17"/>
  <c r="F79" i="17"/>
  <c r="H79" i="17" s="1"/>
  <c r="G79" i="17"/>
  <c r="J79" i="17"/>
  <c r="F80" i="17"/>
  <c r="M80" i="17" s="1"/>
  <c r="G80" i="17"/>
  <c r="J80" i="17"/>
  <c r="F81" i="17"/>
  <c r="N81" i="17" s="1"/>
  <c r="G81" i="17"/>
  <c r="J81" i="17"/>
  <c r="F82" i="17"/>
  <c r="G82" i="17"/>
  <c r="J82" i="17"/>
  <c r="F83" i="17"/>
  <c r="H83" i="17" s="1"/>
  <c r="G83" i="17"/>
  <c r="J83" i="17"/>
  <c r="F84" i="17"/>
  <c r="L84" i="17" s="1"/>
  <c r="G84" i="17"/>
  <c r="J84" i="17"/>
  <c r="F85" i="17"/>
  <c r="G85" i="17"/>
  <c r="J85" i="17"/>
  <c r="F86" i="17"/>
  <c r="G86" i="17"/>
  <c r="J86" i="17"/>
  <c r="F87" i="17"/>
  <c r="G87" i="17"/>
  <c r="J87" i="17"/>
  <c r="F88" i="17"/>
  <c r="H88" i="17" s="1"/>
  <c r="G88" i="17"/>
  <c r="J88" i="17"/>
  <c r="F89" i="17"/>
  <c r="L89" i="17" s="1"/>
  <c r="G89" i="17"/>
  <c r="J89" i="17"/>
  <c r="F90" i="17"/>
  <c r="N90" i="17" s="1"/>
  <c r="G90" i="17"/>
  <c r="J90" i="17"/>
  <c r="F91" i="17"/>
  <c r="L91" i="17" s="1"/>
  <c r="G91" i="17"/>
  <c r="J91" i="17"/>
  <c r="F92" i="17"/>
  <c r="G92" i="17"/>
  <c r="J92" i="17"/>
  <c r="F93" i="17"/>
  <c r="Q93" i="17" s="1"/>
  <c r="G93" i="17"/>
  <c r="J93" i="17"/>
  <c r="F94" i="17"/>
  <c r="G94" i="17"/>
  <c r="J94" i="17"/>
  <c r="F95" i="17"/>
  <c r="H95" i="17" s="1"/>
  <c r="G95" i="17"/>
  <c r="J95" i="17"/>
  <c r="F96" i="17"/>
  <c r="L96" i="17" s="1"/>
  <c r="G96" i="17"/>
  <c r="J96" i="17"/>
  <c r="F97" i="17"/>
  <c r="L97" i="17" s="1"/>
  <c r="G97" i="17"/>
  <c r="J97" i="17"/>
  <c r="F98" i="17"/>
  <c r="M98" i="17" s="1"/>
  <c r="G98" i="17"/>
  <c r="J98" i="17"/>
  <c r="F99" i="17"/>
  <c r="G99" i="17"/>
  <c r="J99" i="17"/>
  <c r="F100" i="17"/>
  <c r="M100" i="17" s="1"/>
  <c r="G100" i="17"/>
  <c r="J100" i="17"/>
  <c r="F101" i="17"/>
  <c r="L101" i="17" s="1"/>
  <c r="G101" i="17"/>
  <c r="J101" i="17"/>
  <c r="F102" i="17"/>
  <c r="N102" i="17" s="1"/>
  <c r="G102" i="17"/>
  <c r="J102" i="17"/>
  <c r="F103" i="17"/>
  <c r="G103" i="17"/>
  <c r="J103" i="17"/>
  <c r="B104" i="17"/>
  <c r="C104" i="17"/>
  <c r="D104" i="17"/>
  <c r="L13" i="17"/>
  <c r="K17" i="19"/>
  <c r="J17" i="19"/>
  <c r="I17" i="19"/>
  <c r="H17" i="19"/>
  <c r="G17" i="19"/>
  <c r="F17" i="19"/>
  <c r="D17" i="19"/>
  <c r="C17" i="19"/>
  <c r="B17" i="19"/>
  <c r="L17" i="1"/>
  <c r="K17" i="1"/>
  <c r="J17" i="1"/>
  <c r="I17" i="1"/>
  <c r="H17" i="1"/>
  <c r="G17" i="1"/>
  <c r="F17" i="1"/>
  <c r="E17" i="1"/>
  <c r="D17" i="1"/>
  <c r="C17" i="1"/>
  <c r="K17" i="18"/>
  <c r="J17" i="18"/>
  <c r="I17" i="18"/>
  <c r="H17" i="18"/>
  <c r="G17" i="18"/>
  <c r="F17" i="18"/>
  <c r="D17" i="18"/>
  <c r="C17" i="18"/>
  <c r="B17" i="18"/>
  <c r="L15" i="1"/>
  <c r="K15" i="1"/>
  <c r="J15" i="1"/>
  <c r="I15" i="1"/>
  <c r="H15" i="1"/>
  <c r="G15" i="1"/>
  <c r="F15" i="1"/>
  <c r="E15" i="1"/>
  <c r="D15" i="1"/>
  <c r="C15" i="1"/>
  <c r="L13" i="1"/>
  <c r="K13" i="1"/>
  <c r="J13" i="1"/>
  <c r="I13" i="1"/>
  <c r="H13" i="1"/>
  <c r="G13" i="1"/>
  <c r="F13" i="1"/>
  <c r="E13" i="1"/>
  <c r="D13" i="1"/>
  <c r="C13" i="1"/>
  <c r="L11" i="1"/>
  <c r="K11" i="1"/>
  <c r="J11" i="1"/>
  <c r="I11" i="1"/>
  <c r="H11" i="1"/>
  <c r="G11" i="1"/>
  <c r="F11" i="1"/>
  <c r="E11" i="1"/>
  <c r="D11" i="1"/>
  <c r="C11" i="1"/>
  <c r="L9" i="1"/>
  <c r="K9" i="1"/>
  <c r="J9" i="1"/>
  <c r="I9" i="1"/>
  <c r="H9" i="1"/>
  <c r="G9" i="1"/>
  <c r="F9" i="1"/>
  <c r="E9" i="1"/>
  <c r="D9" i="1"/>
  <c r="C9" i="1"/>
  <c r="L7" i="1"/>
  <c r="K7" i="1"/>
  <c r="J7" i="1"/>
  <c r="I7" i="1"/>
  <c r="T10" i="27" s="1"/>
  <c r="B10" i="27" s="1"/>
  <c r="H7" i="1"/>
  <c r="G7" i="1"/>
  <c r="F7" i="1"/>
  <c r="E7" i="1"/>
  <c r="D7" i="1"/>
  <c r="C7" i="1"/>
  <c r="K5" i="1"/>
  <c r="J5" i="1"/>
  <c r="I5" i="1"/>
  <c r="H5" i="1"/>
  <c r="G5" i="1"/>
  <c r="T8" i="27" s="1"/>
  <c r="B8" i="27" s="1"/>
  <c r="C8" i="27" s="1"/>
  <c r="D8" i="27" s="1"/>
  <c r="F5" i="1"/>
  <c r="E5" i="1"/>
  <c r="D5" i="1"/>
  <c r="C5" i="1"/>
  <c r="L5" i="1"/>
  <c r="K15" i="19"/>
  <c r="J15" i="19"/>
  <c r="I15" i="19"/>
  <c r="H15" i="19"/>
  <c r="G15" i="19"/>
  <c r="F15" i="19"/>
  <c r="D15" i="19"/>
  <c r="C15" i="19"/>
  <c r="B15" i="19"/>
  <c r="K13" i="19"/>
  <c r="J13" i="19"/>
  <c r="I13" i="19"/>
  <c r="H13" i="19"/>
  <c r="G13" i="19"/>
  <c r="F13" i="19"/>
  <c r="D13" i="19"/>
  <c r="C13" i="19"/>
  <c r="B13" i="19"/>
  <c r="K11" i="19"/>
  <c r="J11" i="19"/>
  <c r="I11" i="19"/>
  <c r="H11" i="19"/>
  <c r="G11" i="19"/>
  <c r="F11" i="19"/>
  <c r="D11" i="19"/>
  <c r="C11" i="19"/>
  <c r="B11" i="19"/>
  <c r="K9" i="19"/>
  <c r="J9" i="19"/>
  <c r="I9" i="19"/>
  <c r="H9" i="19"/>
  <c r="G9" i="19"/>
  <c r="F9" i="19"/>
  <c r="D9" i="19"/>
  <c r="C9" i="19"/>
  <c r="B9" i="19"/>
  <c r="K7" i="19"/>
  <c r="J7" i="19"/>
  <c r="I7" i="19"/>
  <c r="H7" i="19"/>
  <c r="W10" i="27" s="1"/>
  <c r="G7" i="19"/>
  <c r="F7" i="19"/>
  <c r="D7" i="19"/>
  <c r="C7" i="19"/>
  <c r="B7" i="19"/>
  <c r="J5" i="19"/>
  <c r="I5" i="19"/>
  <c r="H5" i="19"/>
  <c r="G5" i="19"/>
  <c r="F5" i="19"/>
  <c r="W8" i="27" s="1"/>
  <c r="D5" i="19"/>
  <c r="C5" i="19"/>
  <c r="B5" i="19"/>
  <c r="K5" i="19"/>
  <c r="K15" i="18"/>
  <c r="J15" i="18"/>
  <c r="I15" i="18"/>
  <c r="H15" i="18"/>
  <c r="G15" i="18"/>
  <c r="F15" i="18"/>
  <c r="D15" i="18"/>
  <c r="C15" i="18"/>
  <c r="B15" i="18"/>
  <c r="K13" i="18"/>
  <c r="J13" i="18"/>
  <c r="I13" i="18"/>
  <c r="H13" i="18"/>
  <c r="G13" i="18"/>
  <c r="F13" i="18"/>
  <c r="D13" i="18"/>
  <c r="C13" i="18"/>
  <c r="B13" i="18"/>
  <c r="K11" i="18"/>
  <c r="J11" i="18"/>
  <c r="I11" i="18"/>
  <c r="H11" i="18"/>
  <c r="G11" i="18"/>
  <c r="F11" i="18"/>
  <c r="D11" i="18"/>
  <c r="C11" i="18"/>
  <c r="B11" i="18"/>
  <c r="K9" i="18"/>
  <c r="J9" i="18"/>
  <c r="I9" i="18"/>
  <c r="H9" i="18"/>
  <c r="G9" i="18"/>
  <c r="F9" i="18"/>
  <c r="D9" i="18"/>
  <c r="C9" i="18"/>
  <c r="B9" i="18"/>
  <c r="K7" i="18"/>
  <c r="J7" i="18"/>
  <c r="I7" i="18"/>
  <c r="H7" i="18"/>
  <c r="X10" i="27" s="1"/>
  <c r="G7" i="18"/>
  <c r="F7" i="18"/>
  <c r="D7" i="18"/>
  <c r="C7" i="18"/>
  <c r="B7" i="18"/>
  <c r="J5" i="18"/>
  <c r="I5" i="18"/>
  <c r="H5" i="18"/>
  <c r="G5" i="18"/>
  <c r="F5" i="18"/>
  <c r="X8" i="27" s="1"/>
  <c r="D5" i="18"/>
  <c r="C5" i="18"/>
  <c r="B5" i="18"/>
  <c r="K5" i="18"/>
  <c r="J4" i="20"/>
  <c r="G4" i="20"/>
  <c r="F4" i="20"/>
  <c r="J4" i="17"/>
  <c r="G4" i="17"/>
  <c r="F4" i="17"/>
  <c r="L4" i="17" s="1"/>
  <c r="C9" i="27" l="1"/>
  <c r="D9" i="27" s="1"/>
  <c r="IS8" i="27"/>
  <c r="JE8" i="27"/>
  <c r="JQ8" i="27"/>
  <c r="KC8" i="27"/>
  <c r="KO8" i="27"/>
  <c r="LA8" i="27"/>
  <c r="LM8" i="27"/>
  <c r="LY8" i="27"/>
  <c r="MK8" i="27"/>
  <c r="MW8" i="27"/>
  <c r="NI8" i="27"/>
  <c r="NU8" i="27"/>
  <c r="OG8" i="27"/>
  <c r="OS8" i="27"/>
  <c r="PE8" i="27"/>
  <c r="PQ8" i="27"/>
  <c r="IU8" i="27"/>
  <c r="JG8" i="27"/>
  <c r="JS8" i="27"/>
  <c r="KE8" i="27"/>
  <c r="KQ8" i="27"/>
  <c r="LC8" i="27"/>
  <c r="LO8" i="27"/>
  <c r="MA8" i="27"/>
  <c r="MM8" i="27"/>
  <c r="MY8" i="27"/>
  <c r="NK8" i="27"/>
  <c r="NW8" i="27"/>
  <c r="OI8" i="27"/>
  <c r="OU8" i="27"/>
  <c r="PG8" i="27"/>
  <c r="PS8" i="27"/>
  <c r="IK8" i="27"/>
  <c r="IW8" i="27"/>
  <c r="JI8" i="27"/>
  <c r="JU8" i="27"/>
  <c r="KG8" i="27"/>
  <c r="KS8" i="27"/>
  <c r="LE8" i="27"/>
  <c r="LQ8" i="27"/>
  <c r="MC8" i="27"/>
  <c r="MO8" i="27"/>
  <c r="NA8" i="27"/>
  <c r="NM8" i="27"/>
  <c r="NY8" i="27"/>
  <c r="OK8" i="27"/>
  <c r="OW8" i="27"/>
  <c r="PI8" i="27"/>
  <c r="PU8" i="27"/>
  <c r="IJ8" i="27"/>
  <c r="IZ8" i="27"/>
  <c r="JO8" i="27"/>
  <c r="KF8" i="27"/>
  <c r="KV8" i="27"/>
  <c r="LK8" i="27"/>
  <c r="MB8" i="27"/>
  <c r="MR8" i="27"/>
  <c r="NG8" i="27"/>
  <c r="NX8" i="27"/>
  <c r="ON8" i="27"/>
  <c r="PC8" i="27"/>
  <c r="PT8" i="27"/>
  <c r="IL8" i="27"/>
  <c r="JA8" i="27"/>
  <c r="JP8" i="27"/>
  <c r="KH8" i="27"/>
  <c r="KW8" i="27"/>
  <c r="LL8" i="27"/>
  <c r="MD8" i="27"/>
  <c r="MS8" i="27"/>
  <c r="NH8" i="27"/>
  <c r="NZ8" i="27"/>
  <c r="OO8" i="27"/>
  <c r="PD8" i="27"/>
  <c r="PV8" i="27"/>
  <c r="IO8" i="27"/>
  <c r="JD8" i="27"/>
  <c r="JV8" i="27"/>
  <c r="KK8" i="27"/>
  <c r="KZ8" i="27"/>
  <c r="LR8" i="27"/>
  <c r="MG8" i="27"/>
  <c r="MV8" i="27"/>
  <c r="NN8" i="27"/>
  <c r="OC8" i="27"/>
  <c r="OR8" i="27"/>
  <c r="PJ8" i="27"/>
  <c r="PY8" i="27"/>
  <c r="IM8" i="27"/>
  <c r="JH8" i="27"/>
  <c r="KA8" i="27"/>
  <c r="KX8" i="27"/>
  <c r="LT8" i="27"/>
  <c r="MN8" i="27"/>
  <c r="NJ8" i="27"/>
  <c r="OE8" i="27"/>
  <c r="OZ8" i="27"/>
  <c r="PW8" i="27"/>
  <c r="IP8" i="27"/>
  <c r="JK8" i="27"/>
  <c r="KD8" i="27"/>
  <c r="LB8" i="27"/>
  <c r="LV8" i="27"/>
  <c r="MQ8" i="27"/>
  <c r="NO8" i="27"/>
  <c r="OH8" i="27"/>
  <c r="PB8" i="27"/>
  <c r="PZ8" i="27"/>
  <c r="IR8" i="27"/>
  <c r="JM8" i="27"/>
  <c r="KJ8" i="27"/>
  <c r="LF8" i="27"/>
  <c r="LX8" i="27"/>
  <c r="MU8" i="27"/>
  <c r="NQ8" i="27"/>
  <c r="OL8" i="27"/>
  <c r="PH8" i="27"/>
  <c r="IT8" i="27"/>
  <c r="JN8" i="27"/>
  <c r="KL8" i="27"/>
  <c r="LG8" i="27"/>
  <c r="LZ8" i="27"/>
  <c r="MX8" i="27"/>
  <c r="NR8" i="27"/>
  <c r="OM8" i="27"/>
  <c r="PK8" i="27"/>
  <c r="IV8" i="27"/>
  <c r="JR8" i="27"/>
  <c r="KM8" i="27"/>
  <c r="LH8" i="27"/>
  <c r="ME8" i="27"/>
  <c r="MZ8" i="27"/>
  <c r="NS8" i="27"/>
  <c r="OP8" i="27"/>
  <c r="PL8" i="27"/>
  <c r="IY8" i="27"/>
  <c r="JW8" i="27"/>
  <c r="KP8" i="27"/>
  <c r="LJ8" i="27"/>
  <c r="MH8" i="27"/>
  <c r="NC8" i="27"/>
  <c r="NV8" i="27"/>
  <c r="OT8" i="27"/>
  <c r="PN8" i="27"/>
  <c r="JC8" i="27"/>
  <c r="JY8" i="27"/>
  <c r="KT8" i="27"/>
  <c r="LP8" i="27"/>
  <c r="MJ8" i="27"/>
  <c r="NE8" i="27"/>
  <c r="OB8" i="27"/>
  <c r="OX8" i="27"/>
  <c r="PP8" i="27"/>
  <c r="IQ8" i="27"/>
  <c r="KR8" i="27"/>
  <c r="MP8" i="27"/>
  <c r="OQ8" i="27"/>
  <c r="IX8" i="27"/>
  <c r="KU8" i="27"/>
  <c r="MT8" i="27"/>
  <c r="OV8" i="27"/>
  <c r="JB8" i="27"/>
  <c r="KY8" i="27"/>
  <c r="NB8" i="27"/>
  <c r="OY8" i="27"/>
  <c r="JF8" i="27"/>
  <c r="LD8" i="27"/>
  <c r="ND8" i="27"/>
  <c r="PA8" i="27"/>
  <c r="JJ8" i="27"/>
  <c r="LI8" i="27"/>
  <c r="NF8" i="27"/>
  <c r="PF8" i="27"/>
  <c r="JL8" i="27"/>
  <c r="LN8" i="27"/>
  <c r="NL8" i="27"/>
  <c r="PM8" i="27"/>
  <c r="JT8" i="27"/>
  <c r="LS8" i="27"/>
  <c r="NP8" i="27"/>
  <c r="PO8" i="27"/>
  <c r="JX8" i="27"/>
  <c r="LU8" i="27"/>
  <c r="NT8" i="27"/>
  <c r="PR8" i="27"/>
  <c r="JZ8" i="27"/>
  <c r="LW8" i="27"/>
  <c r="OA8" i="27"/>
  <c r="PX8" i="27"/>
  <c r="KB8" i="27"/>
  <c r="MF8" i="27"/>
  <c r="OD8" i="27"/>
  <c r="QA8" i="27"/>
  <c r="KI8" i="27"/>
  <c r="MI8" i="27"/>
  <c r="OF8" i="27"/>
  <c r="OJ8" i="27"/>
  <c r="IN8" i="27"/>
  <c r="KN8" i="27"/>
  <c r="ML8" i="27"/>
  <c r="IM10" i="27"/>
  <c r="IY10" i="27"/>
  <c r="JK10" i="27"/>
  <c r="JW10" i="27"/>
  <c r="KI10" i="27"/>
  <c r="KU10" i="27"/>
  <c r="LG10" i="27"/>
  <c r="LS10" i="27"/>
  <c r="ME10" i="27"/>
  <c r="MQ10" i="27"/>
  <c r="NC10" i="27"/>
  <c r="NO10" i="27"/>
  <c r="OA10" i="27"/>
  <c r="OM10" i="27"/>
  <c r="IQ10" i="27"/>
  <c r="JC10" i="27"/>
  <c r="JO10" i="27"/>
  <c r="KA10" i="27"/>
  <c r="KM10" i="27"/>
  <c r="KY10" i="27"/>
  <c r="LK10" i="27"/>
  <c r="LW10" i="27"/>
  <c r="MI10" i="27"/>
  <c r="MU10" i="27"/>
  <c r="NG10" i="27"/>
  <c r="NS10" i="27"/>
  <c r="OE10" i="27"/>
  <c r="OQ10" i="27"/>
  <c r="IL10" i="27"/>
  <c r="JA10" i="27"/>
  <c r="JP10" i="27"/>
  <c r="KD10" i="27"/>
  <c r="KR10" i="27"/>
  <c r="LF10" i="27"/>
  <c r="LU10" i="27"/>
  <c r="MJ10" i="27"/>
  <c r="MX10" i="27"/>
  <c r="NL10" i="27"/>
  <c r="NZ10" i="27"/>
  <c r="OO10" i="27"/>
  <c r="PB10" i="27"/>
  <c r="PN10" i="27"/>
  <c r="PZ10" i="27"/>
  <c r="IO10" i="27"/>
  <c r="JD10" i="27"/>
  <c r="JR10" i="27"/>
  <c r="KF10" i="27"/>
  <c r="KT10" i="27"/>
  <c r="LI10" i="27"/>
  <c r="LX10" i="27"/>
  <c r="ML10" i="27"/>
  <c r="MZ10" i="27"/>
  <c r="NN10" i="27"/>
  <c r="OC10" i="27"/>
  <c r="OR10" i="27"/>
  <c r="PD10" i="27"/>
  <c r="PP10" i="27"/>
  <c r="IR10" i="27"/>
  <c r="JF10" i="27"/>
  <c r="JT10" i="27"/>
  <c r="KH10" i="27"/>
  <c r="KW10" i="27"/>
  <c r="LL10" i="27"/>
  <c r="LZ10" i="27"/>
  <c r="MN10" i="27"/>
  <c r="NB10" i="27"/>
  <c r="IS10" i="27"/>
  <c r="JG10" i="27"/>
  <c r="JU10" i="27"/>
  <c r="KJ10" i="27"/>
  <c r="IJ10" i="27"/>
  <c r="IX10" i="27"/>
  <c r="JM10" i="27"/>
  <c r="KB10" i="27"/>
  <c r="KP10" i="27"/>
  <c r="LD10" i="27"/>
  <c r="LR10" i="27"/>
  <c r="MG10" i="27"/>
  <c r="IT10" i="27"/>
  <c r="JQ10" i="27"/>
  <c r="KO10" i="27"/>
  <c r="LM10" i="27"/>
  <c r="MF10" i="27"/>
  <c r="NA10" i="27"/>
  <c r="NT10" i="27"/>
  <c r="OJ10" i="27"/>
  <c r="OZ10" i="27"/>
  <c r="PO10" i="27"/>
  <c r="IU10" i="27"/>
  <c r="JS10" i="27"/>
  <c r="KQ10" i="27"/>
  <c r="LN10" i="27"/>
  <c r="MH10" i="27"/>
  <c r="ND10" i="27"/>
  <c r="NU10" i="27"/>
  <c r="OK10" i="27"/>
  <c r="PA10" i="27"/>
  <c r="PQ10" i="27"/>
  <c r="IV10" i="27"/>
  <c r="JV10" i="27"/>
  <c r="KS10" i="27"/>
  <c r="LO10" i="27"/>
  <c r="MK10" i="27"/>
  <c r="NE10" i="27"/>
  <c r="NV10" i="27"/>
  <c r="OL10" i="27"/>
  <c r="PC10" i="27"/>
  <c r="PR10" i="27"/>
  <c r="IW10" i="27"/>
  <c r="JX10" i="27"/>
  <c r="KV10" i="27"/>
  <c r="LP10" i="27"/>
  <c r="MM10" i="27"/>
  <c r="NF10" i="27"/>
  <c r="NW10" i="27"/>
  <c r="ON10" i="27"/>
  <c r="PE10" i="27"/>
  <c r="PS10" i="27"/>
  <c r="IZ10" i="27"/>
  <c r="JY10" i="27"/>
  <c r="KX10" i="27"/>
  <c r="LQ10" i="27"/>
  <c r="MO10" i="27"/>
  <c r="NH10" i="27"/>
  <c r="NX10" i="27"/>
  <c r="OP10" i="27"/>
  <c r="PF10" i="27"/>
  <c r="PT10" i="27"/>
  <c r="JB10" i="27"/>
  <c r="JZ10" i="27"/>
  <c r="KZ10" i="27"/>
  <c r="LT10" i="27"/>
  <c r="MP10" i="27"/>
  <c r="NI10" i="27"/>
  <c r="NY10" i="27"/>
  <c r="OS10" i="27"/>
  <c r="PG10" i="27"/>
  <c r="PU10" i="27"/>
  <c r="JE10" i="27"/>
  <c r="KC10" i="27"/>
  <c r="LA10" i="27"/>
  <c r="LV10" i="27"/>
  <c r="MR10" i="27"/>
  <c r="NJ10" i="27"/>
  <c r="OB10" i="27"/>
  <c r="OT10" i="27"/>
  <c r="PH10" i="27"/>
  <c r="PV10" i="27"/>
  <c r="JI10" i="27"/>
  <c r="KG10" i="27"/>
  <c r="LC10" i="27"/>
  <c r="MA10" i="27"/>
  <c r="MT10" i="27"/>
  <c r="NM10" i="27"/>
  <c r="OF10" i="27"/>
  <c r="OV10" i="27"/>
  <c r="PJ10" i="27"/>
  <c r="PX10" i="27"/>
  <c r="IK10" i="27"/>
  <c r="JJ10" i="27"/>
  <c r="KK10" i="27"/>
  <c r="LE10" i="27"/>
  <c r="MB10" i="27"/>
  <c r="MV10" i="27"/>
  <c r="NP10" i="27"/>
  <c r="OG10" i="27"/>
  <c r="OW10" i="27"/>
  <c r="PK10" i="27"/>
  <c r="PY10" i="27"/>
  <c r="LJ10" i="27"/>
  <c r="OI10" i="27"/>
  <c r="IN10" i="27"/>
  <c r="MC10" i="27"/>
  <c r="OX10" i="27"/>
  <c r="IP10" i="27"/>
  <c r="MD10" i="27"/>
  <c r="OY10" i="27"/>
  <c r="JH10" i="27"/>
  <c r="MS10" i="27"/>
  <c r="PI10" i="27"/>
  <c r="JL10" i="27"/>
  <c r="MW10" i="27"/>
  <c r="PL10" i="27"/>
  <c r="JN10" i="27"/>
  <c r="MY10" i="27"/>
  <c r="PM10" i="27"/>
  <c r="KE10" i="27"/>
  <c r="NK10" i="27"/>
  <c r="PW10" i="27"/>
  <c r="KN10" i="27"/>
  <c r="NR10" i="27"/>
  <c r="LB10" i="27"/>
  <c r="OD10" i="27"/>
  <c r="KL10" i="27"/>
  <c r="LH10" i="27"/>
  <c r="LY10" i="27"/>
  <c r="NQ10" i="27"/>
  <c r="OH10" i="27"/>
  <c r="OU10" i="27"/>
  <c r="QA10" i="27"/>
  <c r="PT109" i="26"/>
  <c r="AL104" i="26"/>
  <c r="ID108" i="26"/>
  <c r="ID107" i="26"/>
  <c r="ID104" i="26"/>
  <c r="ID106" i="26" s="1"/>
  <c r="IG93" i="17"/>
  <c r="IS93" i="17"/>
  <c r="JE93" i="17"/>
  <c r="JQ93" i="17"/>
  <c r="KC93" i="17"/>
  <c r="KO93" i="17"/>
  <c r="LA93" i="17"/>
  <c r="LM93" i="17"/>
  <c r="LY93" i="17"/>
  <c r="MK93" i="17"/>
  <c r="MW93" i="17"/>
  <c r="NI93" i="17"/>
  <c r="NU93" i="17"/>
  <c r="OG93" i="17"/>
  <c r="OS93" i="17"/>
  <c r="PE93" i="17"/>
  <c r="PQ93" i="17"/>
  <c r="IH93" i="17"/>
  <c r="IT93" i="17"/>
  <c r="JF93" i="17"/>
  <c r="JR93" i="17"/>
  <c r="KD93" i="17"/>
  <c r="KP93" i="17"/>
  <c r="LB93" i="17"/>
  <c r="LN93" i="17"/>
  <c r="LZ93" i="17"/>
  <c r="ML93" i="17"/>
  <c r="MX93" i="17"/>
  <c r="NJ93" i="17"/>
  <c r="NV93" i="17"/>
  <c r="OH93" i="17"/>
  <c r="OT93" i="17"/>
  <c r="PF93" i="17"/>
  <c r="PR93" i="17"/>
  <c r="II93" i="17"/>
  <c r="IU93" i="17"/>
  <c r="JG93" i="17"/>
  <c r="JS93" i="17"/>
  <c r="KE93" i="17"/>
  <c r="KQ93" i="17"/>
  <c r="LC93" i="17"/>
  <c r="LO93" i="17"/>
  <c r="MA93" i="17"/>
  <c r="MM93" i="17"/>
  <c r="MY93" i="17"/>
  <c r="NK93" i="17"/>
  <c r="NW93" i="17"/>
  <c r="OI93" i="17"/>
  <c r="OU93" i="17"/>
  <c r="PG93" i="17"/>
  <c r="PS93" i="17"/>
  <c r="IJ93" i="17"/>
  <c r="IV93" i="17"/>
  <c r="JH93" i="17"/>
  <c r="JT93" i="17"/>
  <c r="KF93" i="17"/>
  <c r="KR93" i="17"/>
  <c r="LD93" i="17"/>
  <c r="LP93" i="17"/>
  <c r="MB93" i="17"/>
  <c r="MN93" i="17"/>
  <c r="MZ93" i="17"/>
  <c r="NL93" i="17"/>
  <c r="NX93" i="17"/>
  <c r="OJ93" i="17"/>
  <c r="OV93" i="17"/>
  <c r="PH93" i="17"/>
  <c r="PT93" i="17"/>
  <c r="IK93" i="17"/>
  <c r="IW93" i="17"/>
  <c r="JI93" i="17"/>
  <c r="JU93" i="17"/>
  <c r="KG93" i="17"/>
  <c r="KS93" i="17"/>
  <c r="LE93" i="17"/>
  <c r="LQ93" i="17"/>
  <c r="MC93" i="17"/>
  <c r="MO93" i="17"/>
  <c r="NA93" i="17"/>
  <c r="NM93" i="17"/>
  <c r="NY93" i="17"/>
  <c r="OK93" i="17"/>
  <c r="OW93" i="17"/>
  <c r="PI93" i="17"/>
  <c r="IL93" i="17"/>
  <c r="IX93" i="17"/>
  <c r="JJ93" i="17"/>
  <c r="JV93" i="17"/>
  <c r="KH93" i="17"/>
  <c r="KT93" i="17"/>
  <c r="LF93" i="17"/>
  <c r="LR93" i="17"/>
  <c r="MD93" i="17"/>
  <c r="MP93" i="17"/>
  <c r="NB93" i="17"/>
  <c r="NN93" i="17"/>
  <c r="NZ93" i="17"/>
  <c r="OL93" i="17"/>
  <c r="OX93" i="17"/>
  <c r="PJ93" i="17"/>
  <c r="IM93" i="17"/>
  <c r="IY93" i="17"/>
  <c r="JK93" i="17"/>
  <c r="JW93" i="17"/>
  <c r="KI93" i="17"/>
  <c r="KU93" i="17"/>
  <c r="LG93" i="17"/>
  <c r="LS93" i="17"/>
  <c r="ME93" i="17"/>
  <c r="MQ93" i="17"/>
  <c r="NC93" i="17"/>
  <c r="NO93" i="17"/>
  <c r="OA93" i="17"/>
  <c r="OM93" i="17"/>
  <c r="OY93" i="17"/>
  <c r="PK93" i="17"/>
  <c r="IN93" i="17"/>
  <c r="IZ93" i="17"/>
  <c r="JL93" i="17"/>
  <c r="JX93" i="17"/>
  <c r="KJ93" i="17"/>
  <c r="KV93" i="17"/>
  <c r="LH93" i="17"/>
  <c r="LT93" i="17"/>
  <c r="MF93" i="17"/>
  <c r="MR93" i="17"/>
  <c r="ND93" i="17"/>
  <c r="NP93" i="17"/>
  <c r="OB93" i="17"/>
  <c r="ON93" i="17"/>
  <c r="OZ93" i="17"/>
  <c r="PL93" i="17"/>
  <c r="IC93" i="17"/>
  <c r="IO93" i="17"/>
  <c r="JA93" i="17"/>
  <c r="JM93" i="17"/>
  <c r="JY93" i="17"/>
  <c r="KK93" i="17"/>
  <c r="KW93" i="17"/>
  <c r="LI93" i="17"/>
  <c r="LU93" i="17"/>
  <c r="MG93" i="17"/>
  <c r="MS93" i="17"/>
  <c r="NE93" i="17"/>
  <c r="NQ93" i="17"/>
  <c r="OC93" i="17"/>
  <c r="OO93" i="17"/>
  <c r="PA93" i="17"/>
  <c r="PM93" i="17"/>
  <c r="IE93" i="17"/>
  <c r="IQ93" i="17"/>
  <c r="JC93" i="17"/>
  <c r="JO93" i="17"/>
  <c r="KA93" i="17"/>
  <c r="KM93" i="17"/>
  <c r="KY93" i="17"/>
  <c r="LK93" i="17"/>
  <c r="LW93" i="17"/>
  <c r="MI93" i="17"/>
  <c r="MU93" i="17"/>
  <c r="NG93" i="17"/>
  <c r="NS93" i="17"/>
  <c r="OE93" i="17"/>
  <c r="OQ93" i="17"/>
  <c r="PC93" i="17"/>
  <c r="PO93" i="17"/>
  <c r="IF93" i="17"/>
  <c r="IR93" i="17"/>
  <c r="JD93" i="17"/>
  <c r="JP93" i="17"/>
  <c r="KB93" i="17"/>
  <c r="KN93" i="17"/>
  <c r="KZ93" i="17"/>
  <c r="LL93" i="17"/>
  <c r="LX93" i="17"/>
  <c r="MJ93" i="17"/>
  <c r="MV93" i="17"/>
  <c r="NH93" i="17"/>
  <c r="NT93" i="17"/>
  <c r="OF93" i="17"/>
  <c r="OR93" i="17"/>
  <c r="PD93" i="17"/>
  <c r="PP93" i="17"/>
  <c r="JZ93" i="17"/>
  <c r="PN93" i="17"/>
  <c r="KL93" i="17"/>
  <c r="KX93" i="17"/>
  <c r="LJ93" i="17"/>
  <c r="LV93" i="17"/>
  <c r="MH93" i="17"/>
  <c r="MT93" i="17"/>
  <c r="NF93" i="17"/>
  <c r="ID93" i="17"/>
  <c r="NR93" i="17"/>
  <c r="IP93" i="17"/>
  <c r="OD93" i="17"/>
  <c r="JB93" i="17"/>
  <c r="OP93" i="17"/>
  <c r="JN93" i="17"/>
  <c r="PB93" i="17"/>
  <c r="IH43" i="17"/>
  <c r="IT43" i="17"/>
  <c r="JF43" i="17"/>
  <c r="IK43" i="17"/>
  <c r="IW43" i="17"/>
  <c r="JI43" i="17"/>
  <c r="IL43" i="17"/>
  <c r="IZ43" i="17"/>
  <c r="JN43" i="17"/>
  <c r="JZ43" i="17"/>
  <c r="KL43" i="17"/>
  <c r="KX43" i="17"/>
  <c r="LJ43" i="17"/>
  <c r="LV43" i="17"/>
  <c r="MH43" i="17"/>
  <c r="MT43" i="17"/>
  <c r="NF43" i="17"/>
  <c r="NR43" i="17"/>
  <c r="OD43" i="17"/>
  <c r="OP43" i="17"/>
  <c r="PB43" i="17"/>
  <c r="PN43" i="17"/>
  <c r="IM43" i="17"/>
  <c r="JA43" i="17"/>
  <c r="JO43" i="17"/>
  <c r="KA43" i="17"/>
  <c r="KM43" i="17"/>
  <c r="KY43" i="17"/>
  <c r="LK43" i="17"/>
  <c r="LW43" i="17"/>
  <c r="MI43" i="17"/>
  <c r="MU43" i="17"/>
  <c r="NG43" i="17"/>
  <c r="NS43" i="17"/>
  <c r="OE43" i="17"/>
  <c r="OQ43" i="17"/>
  <c r="PC43" i="17"/>
  <c r="PO43" i="17"/>
  <c r="IN43" i="17"/>
  <c r="JB43" i="17"/>
  <c r="JP43" i="17"/>
  <c r="KB43" i="17"/>
  <c r="KN43" i="17"/>
  <c r="KZ43" i="17"/>
  <c r="LL43" i="17"/>
  <c r="LX43" i="17"/>
  <c r="MJ43" i="17"/>
  <c r="MV43" i="17"/>
  <c r="NH43" i="17"/>
  <c r="NT43" i="17"/>
  <c r="OF43" i="17"/>
  <c r="OR43" i="17"/>
  <c r="PD43" i="17"/>
  <c r="PP43" i="17"/>
  <c r="IO43" i="17"/>
  <c r="JC43" i="17"/>
  <c r="JQ43" i="17"/>
  <c r="KC43" i="17"/>
  <c r="KO43" i="17"/>
  <c r="LA43" i="17"/>
  <c r="LM43" i="17"/>
  <c r="LY43" i="17"/>
  <c r="MK43" i="17"/>
  <c r="MW43" i="17"/>
  <c r="NI43" i="17"/>
  <c r="NU43" i="17"/>
  <c r="OG43" i="17"/>
  <c r="OS43" i="17"/>
  <c r="PE43" i="17"/>
  <c r="PQ43" i="17"/>
  <c r="IP43" i="17"/>
  <c r="JD43" i="17"/>
  <c r="JR43" i="17"/>
  <c r="KD43" i="17"/>
  <c r="KP43" i="17"/>
  <c r="LB43" i="17"/>
  <c r="LN43" i="17"/>
  <c r="LZ43" i="17"/>
  <c r="ML43" i="17"/>
  <c r="MX43" i="17"/>
  <c r="NJ43" i="17"/>
  <c r="NV43" i="17"/>
  <c r="OH43" i="17"/>
  <c r="OT43" i="17"/>
  <c r="PF43" i="17"/>
  <c r="PR43" i="17"/>
  <c r="IC43" i="17"/>
  <c r="IQ43" i="17"/>
  <c r="JE43" i="17"/>
  <c r="JS43" i="17"/>
  <c r="KE43" i="17"/>
  <c r="KQ43" i="17"/>
  <c r="LC43" i="17"/>
  <c r="LO43" i="17"/>
  <c r="MA43" i="17"/>
  <c r="MM43" i="17"/>
  <c r="MY43" i="17"/>
  <c r="NK43" i="17"/>
  <c r="NW43" i="17"/>
  <c r="OI43" i="17"/>
  <c r="OU43" i="17"/>
  <c r="PG43" i="17"/>
  <c r="PS43" i="17"/>
  <c r="ID43" i="17"/>
  <c r="IR43" i="17"/>
  <c r="JG43" i="17"/>
  <c r="JT43" i="17"/>
  <c r="KF43" i="17"/>
  <c r="KR43" i="17"/>
  <c r="LD43" i="17"/>
  <c r="LP43" i="17"/>
  <c r="MB43" i="17"/>
  <c r="MN43" i="17"/>
  <c r="MZ43" i="17"/>
  <c r="NL43" i="17"/>
  <c r="NX43" i="17"/>
  <c r="OJ43" i="17"/>
  <c r="OV43" i="17"/>
  <c r="PH43" i="17"/>
  <c r="PT43" i="17"/>
  <c r="IE43" i="17"/>
  <c r="IS43" i="17"/>
  <c r="JH43" i="17"/>
  <c r="JU43" i="17"/>
  <c r="KG43" i="17"/>
  <c r="KS43" i="17"/>
  <c r="LE43" i="17"/>
  <c r="LQ43" i="17"/>
  <c r="MC43" i="17"/>
  <c r="MO43" i="17"/>
  <c r="NA43" i="17"/>
  <c r="NM43" i="17"/>
  <c r="NY43" i="17"/>
  <c r="OK43" i="17"/>
  <c r="OW43" i="17"/>
  <c r="PI43" i="17"/>
  <c r="II43" i="17"/>
  <c r="IX43" i="17"/>
  <c r="JL43" i="17"/>
  <c r="JX43" i="17"/>
  <c r="KJ43" i="17"/>
  <c r="KV43" i="17"/>
  <c r="LH43" i="17"/>
  <c r="LT43" i="17"/>
  <c r="MF43" i="17"/>
  <c r="MR43" i="17"/>
  <c r="ND43" i="17"/>
  <c r="NP43" i="17"/>
  <c r="OB43" i="17"/>
  <c r="ON43" i="17"/>
  <c r="OZ43" i="17"/>
  <c r="PL43" i="17"/>
  <c r="IJ43" i="17"/>
  <c r="IY43" i="17"/>
  <c r="JM43" i="17"/>
  <c r="JY43" i="17"/>
  <c r="KK43" i="17"/>
  <c r="KW43" i="17"/>
  <c r="LI43" i="17"/>
  <c r="LU43" i="17"/>
  <c r="MG43" i="17"/>
  <c r="MS43" i="17"/>
  <c r="NE43" i="17"/>
  <c r="NQ43" i="17"/>
  <c r="OC43" i="17"/>
  <c r="OO43" i="17"/>
  <c r="PA43" i="17"/>
  <c r="PM43" i="17"/>
  <c r="KU43" i="17"/>
  <c r="NO43" i="17"/>
  <c r="IF43" i="17"/>
  <c r="LF43" i="17"/>
  <c r="NZ43" i="17"/>
  <c r="IG43" i="17"/>
  <c r="LG43" i="17"/>
  <c r="OA43" i="17"/>
  <c r="IU43" i="17"/>
  <c r="LR43" i="17"/>
  <c r="OL43" i="17"/>
  <c r="IV43" i="17"/>
  <c r="LS43" i="17"/>
  <c r="OM43" i="17"/>
  <c r="JJ43" i="17"/>
  <c r="MD43" i="17"/>
  <c r="OX43" i="17"/>
  <c r="JK43" i="17"/>
  <c r="ME43" i="17"/>
  <c r="OY43" i="17"/>
  <c r="JV43" i="17"/>
  <c r="MP43" i="17"/>
  <c r="PJ43" i="17"/>
  <c r="KI43" i="17"/>
  <c r="NC43" i="17"/>
  <c r="KT43" i="17"/>
  <c r="NN43" i="17"/>
  <c r="NB43" i="17"/>
  <c r="PK43" i="17"/>
  <c r="JW43" i="17"/>
  <c r="KH43" i="17"/>
  <c r="MQ43" i="17"/>
  <c r="IE27" i="17"/>
  <c r="IQ27" i="17"/>
  <c r="JC27" i="17"/>
  <c r="JO27" i="17"/>
  <c r="KA27" i="17"/>
  <c r="KM27" i="17"/>
  <c r="KY27" i="17"/>
  <c r="LK27" i="17"/>
  <c r="LW27" i="17"/>
  <c r="MI27" i="17"/>
  <c r="MU27" i="17"/>
  <c r="NG27" i="17"/>
  <c r="NS27" i="17"/>
  <c r="OE27" i="17"/>
  <c r="OQ27" i="17"/>
  <c r="PC27" i="17"/>
  <c r="PO27" i="17"/>
  <c r="IG27" i="17"/>
  <c r="IS27" i="17"/>
  <c r="JE27" i="17"/>
  <c r="JQ27" i="17"/>
  <c r="KC27" i="17"/>
  <c r="KO27" i="17"/>
  <c r="LA27" i="17"/>
  <c r="LM27" i="17"/>
  <c r="LY27" i="17"/>
  <c r="MK27" i="17"/>
  <c r="MW27" i="17"/>
  <c r="NI27" i="17"/>
  <c r="NU27" i="17"/>
  <c r="OG27" i="17"/>
  <c r="OS27" i="17"/>
  <c r="PE27" i="17"/>
  <c r="PQ27" i="17"/>
  <c r="IH27" i="17"/>
  <c r="IT27" i="17"/>
  <c r="JF27" i="17"/>
  <c r="JR27" i="17"/>
  <c r="KD27" i="17"/>
  <c r="KP27" i="17"/>
  <c r="LB27" i="17"/>
  <c r="LN27" i="17"/>
  <c r="LZ27" i="17"/>
  <c r="ML27" i="17"/>
  <c r="MX27" i="17"/>
  <c r="NJ27" i="17"/>
  <c r="NV27" i="17"/>
  <c r="OH27" i="17"/>
  <c r="OT27" i="17"/>
  <c r="PF27" i="17"/>
  <c r="PR27" i="17"/>
  <c r="IJ27" i="17"/>
  <c r="IV27" i="17"/>
  <c r="JH27" i="17"/>
  <c r="JT27" i="17"/>
  <c r="KF27" i="17"/>
  <c r="KR27" i="17"/>
  <c r="LD27" i="17"/>
  <c r="LP27" i="17"/>
  <c r="MB27" i="17"/>
  <c r="MN27" i="17"/>
  <c r="MZ27" i="17"/>
  <c r="NL27" i="17"/>
  <c r="NX27" i="17"/>
  <c r="OJ27" i="17"/>
  <c r="OV27" i="17"/>
  <c r="IK27" i="17"/>
  <c r="IW27" i="17"/>
  <c r="JI27" i="17"/>
  <c r="JU27" i="17"/>
  <c r="KG27" i="17"/>
  <c r="KS27" i="17"/>
  <c r="LE27" i="17"/>
  <c r="LQ27" i="17"/>
  <c r="MC27" i="17"/>
  <c r="MO27" i="17"/>
  <c r="NA27" i="17"/>
  <c r="NM27" i="17"/>
  <c r="IR27" i="17"/>
  <c r="JM27" i="17"/>
  <c r="KI27" i="17"/>
  <c r="LC27" i="17"/>
  <c r="LV27" i="17"/>
  <c r="MR27" i="17"/>
  <c r="NN27" i="17"/>
  <c r="OD27" i="17"/>
  <c r="OX27" i="17"/>
  <c r="PM27" i="17"/>
  <c r="IU27" i="17"/>
  <c r="JN27" i="17"/>
  <c r="KJ27" i="17"/>
  <c r="LF27" i="17"/>
  <c r="LX27" i="17"/>
  <c r="MS27" i="17"/>
  <c r="NO27" i="17"/>
  <c r="OF27" i="17"/>
  <c r="OY27" i="17"/>
  <c r="PN27" i="17"/>
  <c r="IX27" i="17"/>
  <c r="JP27" i="17"/>
  <c r="KK27" i="17"/>
  <c r="LG27" i="17"/>
  <c r="MA27" i="17"/>
  <c r="MT27" i="17"/>
  <c r="NP27" i="17"/>
  <c r="OI27" i="17"/>
  <c r="OZ27" i="17"/>
  <c r="PP27" i="17"/>
  <c r="IC27" i="17"/>
  <c r="IY27" i="17"/>
  <c r="JS27" i="17"/>
  <c r="KL27" i="17"/>
  <c r="LH27" i="17"/>
  <c r="MD27" i="17"/>
  <c r="MV27" i="17"/>
  <c r="NQ27" i="17"/>
  <c r="OK27" i="17"/>
  <c r="PA27" i="17"/>
  <c r="PS27" i="17"/>
  <c r="ID27" i="17"/>
  <c r="IZ27" i="17"/>
  <c r="JV27" i="17"/>
  <c r="KN27" i="17"/>
  <c r="LI27" i="17"/>
  <c r="ME27" i="17"/>
  <c r="MY27" i="17"/>
  <c r="NR27" i="17"/>
  <c r="OL27" i="17"/>
  <c r="PB27" i="17"/>
  <c r="PT27" i="17"/>
  <c r="IF27" i="17"/>
  <c r="JA27" i="17"/>
  <c r="JW27" i="17"/>
  <c r="KQ27" i="17"/>
  <c r="LJ27" i="17"/>
  <c r="MF27" i="17"/>
  <c r="NB27" i="17"/>
  <c r="NT27" i="17"/>
  <c r="OM27" i="17"/>
  <c r="PD27" i="17"/>
  <c r="II27" i="17"/>
  <c r="JB27" i="17"/>
  <c r="JX27" i="17"/>
  <c r="KT27" i="17"/>
  <c r="LL27" i="17"/>
  <c r="MG27" i="17"/>
  <c r="NC27" i="17"/>
  <c r="NW27" i="17"/>
  <c r="ON27" i="17"/>
  <c r="PG27" i="17"/>
  <c r="IM27" i="17"/>
  <c r="JG27" i="17"/>
  <c r="JZ27" i="17"/>
  <c r="KV27" i="17"/>
  <c r="LR27" i="17"/>
  <c r="MJ27" i="17"/>
  <c r="NE27" i="17"/>
  <c r="NZ27" i="17"/>
  <c r="OP27" i="17"/>
  <c r="PI27" i="17"/>
  <c r="KH27" i="17"/>
  <c r="MQ27" i="17"/>
  <c r="OW27" i="17"/>
  <c r="IL27" i="17"/>
  <c r="KU27" i="17"/>
  <c r="ND27" i="17"/>
  <c r="PH27" i="17"/>
  <c r="IN27" i="17"/>
  <c r="KW27" i="17"/>
  <c r="NF27" i="17"/>
  <c r="PJ27" i="17"/>
  <c r="IO27" i="17"/>
  <c r="KX27" i="17"/>
  <c r="NH27" i="17"/>
  <c r="PK27" i="17"/>
  <c r="IP27" i="17"/>
  <c r="KZ27" i="17"/>
  <c r="NK27" i="17"/>
  <c r="PL27" i="17"/>
  <c r="JD27" i="17"/>
  <c r="LO27" i="17"/>
  <c r="NY27" i="17"/>
  <c r="JJ27" i="17"/>
  <c r="LS27" i="17"/>
  <c r="OA27" i="17"/>
  <c r="JK27" i="17"/>
  <c r="LT27" i="17"/>
  <c r="OB27" i="17"/>
  <c r="JL27" i="17"/>
  <c r="LU27" i="17"/>
  <c r="OC27" i="17"/>
  <c r="KB27" i="17"/>
  <c r="MM27" i="17"/>
  <c r="OR27" i="17"/>
  <c r="MP27" i="17"/>
  <c r="OO27" i="17"/>
  <c r="OU27" i="17"/>
  <c r="JY27" i="17"/>
  <c r="KE27" i="17"/>
  <c r="MH27" i="17"/>
  <c r="P49" i="17"/>
  <c r="IF70" i="17"/>
  <c r="IR70" i="17"/>
  <c r="JD70" i="17"/>
  <c r="JP70" i="17"/>
  <c r="KB70" i="17"/>
  <c r="KN70" i="17"/>
  <c r="KZ70" i="17"/>
  <c r="LL70" i="17"/>
  <c r="LX70" i="17"/>
  <c r="MJ70" i="17"/>
  <c r="MV70" i="17"/>
  <c r="NH70" i="17"/>
  <c r="NT70" i="17"/>
  <c r="OF70" i="17"/>
  <c r="OR70" i="17"/>
  <c r="PD70" i="17"/>
  <c r="PP70" i="17"/>
  <c r="IG70" i="17"/>
  <c r="IS70" i="17"/>
  <c r="JE70" i="17"/>
  <c r="JQ70" i="17"/>
  <c r="KC70" i="17"/>
  <c r="KO70" i="17"/>
  <c r="LA70" i="17"/>
  <c r="LM70" i="17"/>
  <c r="LY70" i="17"/>
  <c r="MK70" i="17"/>
  <c r="MW70" i="17"/>
  <c r="NI70" i="17"/>
  <c r="NU70" i="17"/>
  <c r="OG70" i="17"/>
  <c r="OS70" i="17"/>
  <c r="PE70" i="17"/>
  <c r="PQ70" i="17"/>
  <c r="IH70" i="17"/>
  <c r="IT70" i="17"/>
  <c r="JF70" i="17"/>
  <c r="JR70" i="17"/>
  <c r="KD70" i="17"/>
  <c r="KP70" i="17"/>
  <c r="LB70" i="17"/>
  <c r="LN70" i="17"/>
  <c r="LZ70" i="17"/>
  <c r="ML70" i="17"/>
  <c r="MX70" i="17"/>
  <c r="NJ70" i="17"/>
  <c r="NV70" i="17"/>
  <c r="OH70" i="17"/>
  <c r="OT70" i="17"/>
  <c r="PF70" i="17"/>
  <c r="PR70" i="17"/>
  <c r="II70" i="17"/>
  <c r="IU70" i="17"/>
  <c r="JG70" i="17"/>
  <c r="JS70" i="17"/>
  <c r="KE70" i="17"/>
  <c r="KQ70" i="17"/>
  <c r="LC70" i="17"/>
  <c r="LO70" i="17"/>
  <c r="MA70" i="17"/>
  <c r="MM70" i="17"/>
  <c r="MY70" i="17"/>
  <c r="NK70" i="17"/>
  <c r="NW70" i="17"/>
  <c r="OI70" i="17"/>
  <c r="OU70" i="17"/>
  <c r="PG70" i="17"/>
  <c r="PS70" i="17"/>
  <c r="IJ70" i="17"/>
  <c r="IV70" i="17"/>
  <c r="JH70" i="17"/>
  <c r="JT70" i="17"/>
  <c r="KF70" i="17"/>
  <c r="KR70" i="17"/>
  <c r="LD70" i="17"/>
  <c r="LP70" i="17"/>
  <c r="MB70" i="17"/>
  <c r="MN70" i="17"/>
  <c r="MZ70" i="17"/>
  <c r="NL70" i="17"/>
  <c r="NX70" i="17"/>
  <c r="OJ70" i="17"/>
  <c r="OV70" i="17"/>
  <c r="PH70" i="17"/>
  <c r="PT70" i="17"/>
  <c r="IK70" i="17"/>
  <c r="IW70" i="17"/>
  <c r="JI70" i="17"/>
  <c r="JU70" i="17"/>
  <c r="KG70" i="17"/>
  <c r="KS70" i="17"/>
  <c r="LE70" i="17"/>
  <c r="LQ70" i="17"/>
  <c r="MC70" i="17"/>
  <c r="MO70" i="17"/>
  <c r="NA70" i="17"/>
  <c r="NM70" i="17"/>
  <c r="NY70" i="17"/>
  <c r="OK70" i="17"/>
  <c r="OW70" i="17"/>
  <c r="PI70" i="17"/>
  <c r="IL70" i="17"/>
  <c r="IX70" i="17"/>
  <c r="JJ70" i="17"/>
  <c r="JV70" i="17"/>
  <c r="KH70" i="17"/>
  <c r="KT70" i="17"/>
  <c r="LF70" i="17"/>
  <c r="LR70" i="17"/>
  <c r="MD70" i="17"/>
  <c r="MP70" i="17"/>
  <c r="NB70" i="17"/>
  <c r="NN70" i="17"/>
  <c r="NZ70" i="17"/>
  <c r="OL70" i="17"/>
  <c r="OX70" i="17"/>
  <c r="PJ70" i="17"/>
  <c r="IM70" i="17"/>
  <c r="IY70" i="17"/>
  <c r="JK70" i="17"/>
  <c r="JW70" i="17"/>
  <c r="KI70" i="17"/>
  <c r="KU70" i="17"/>
  <c r="LG70" i="17"/>
  <c r="LS70" i="17"/>
  <c r="ME70" i="17"/>
  <c r="MQ70" i="17"/>
  <c r="NC70" i="17"/>
  <c r="NO70" i="17"/>
  <c r="OA70" i="17"/>
  <c r="OM70" i="17"/>
  <c r="OY70" i="17"/>
  <c r="PK70" i="17"/>
  <c r="ID70" i="17"/>
  <c r="IP70" i="17"/>
  <c r="JB70" i="17"/>
  <c r="JN70" i="17"/>
  <c r="JZ70" i="17"/>
  <c r="KL70" i="17"/>
  <c r="KX70" i="17"/>
  <c r="LJ70" i="17"/>
  <c r="LV70" i="17"/>
  <c r="MH70" i="17"/>
  <c r="MT70" i="17"/>
  <c r="NF70" i="17"/>
  <c r="NR70" i="17"/>
  <c r="OD70" i="17"/>
  <c r="OP70" i="17"/>
  <c r="JM70" i="17"/>
  <c r="LI70" i="17"/>
  <c r="NE70" i="17"/>
  <c r="PA70" i="17"/>
  <c r="JO70" i="17"/>
  <c r="LK70" i="17"/>
  <c r="NG70" i="17"/>
  <c r="PB70" i="17"/>
  <c r="JX70" i="17"/>
  <c r="LT70" i="17"/>
  <c r="NP70" i="17"/>
  <c r="PC70" i="17"/>
  <c r="IC70" i="17"/>
  <c r="JY70" i="17"/>
  <c r="LU70" i="17"/>
  <c r="NQ70" i="17"/>
  <c r="PL70" i="17"/>
  <c r="IE70" i="17"/>
  <c r="KA70" i="17"/>
  <c r="LW70" i="17"/>
  <c r="NS70" i="17"/>
  <c r="PM70" i="17"/>
  <c r="IN70" i="17"/>
  <c r="KJ70" i="17"/>
  <c r="MF70" i="17"/>
  <c r="OB70" i="17"/>
  <c r="PN70" i="17"/>
  <c r="IO70" i="17"/>
  <c r="KK70" i="17"/>
  <c r="MG70" i="17"/>
  <c r="OC70" i="17"/>
  <c r="PO70" i="17"/>
  <c r="IQ70" i="17"/>
  <c r="KM70" i="17"/>
  <c r="MI70" i="17"/>
  <c r="OE70" i="17"/>
  <c r="IZ70" i="17"/>
  <c r="KV70" i="17"/>
  <c r="MR70" i="17"/>
  <c r="ON70" i="17"/>
  <c r="JC70" i="17"/>
  <c r="KY70" i="17"/>
  <c r="MU70" i="17"/>
  <c r="OQ70" i="17"/>
  <c r="JL70" i="17"/>
  <c r="LH70" i="17"/>
  <c r="ND70" i="17"/>
  <c r="OZ70" i="17"/>
  <c r="JA70" i="17"/>
  <c r="KW70" i="17"/>
  <c r="MS70" i="17"/>
  <c r="OO70" i="17"/>
  <c r="N48" i="17"/>
  <c r="II77" i="17"/>
  <c r="IU77" i="17"/>
  <c r="JG77" i="17"/>
  <c r="JS77" i="17"/>
  <c r="KE77" i="17"/>
  <c r="KQ77" i="17"/>
  <c r="LC77" i="17"/>
  <c r="LO77" i="17"/>
  <c r="MA77" i="17"/>
  <c r="MM77" i="17"/>
  <c r="MY77" i="17"/>
  <c r="NK77" i="17"/>
  <c r="NW77" i="17"/>
  <c r="OI77" i="17"/>
  <c r="OU77" i="17"/>
  <c r="PG77" i="17"/>
  <c r="PS77" i="17"/>
  <c r="IJ77" i="17"/>
  <c r="IV77" i="17"/>
  <c r="JH77" i="17"/>
  <c r="JT77" i="17"/>
  <c r="KF77" i="17"/>
  <c r="KR77" i="17"/>
  <c r="LD77" i="17"/>
  <c r="LP77" i="17"/>
  <c r="MB77" i="17"/>
  <c r="MN77" i="17"/>
  <c r="MZ77" i="17"/>
  <c r="NL77" i="17"/>
  <c r="NX77" i="17"/>
  <c r="OJ77" i="17"/>
  <c r="OV77" i="17"/>
  <c r="PH77" i="17"/>
  <c r="PT77" i="17"/>
  <c r="IK77" i="17"/>
  <c r="IW77" i="17"/>
  <c r="JI77" i="17"/>
  <c r="JU77" i="17"/>
  <c r="KG77" i="17"/>
  <c r="KS77" i="17"/>
  <c r="LE77" i="17"/>
  <c r="LQ77" i="17"/>
  <c r="MC77" i="17"/>
  <c r="MO77" i="17"/>
  <c r="NA77" i="17"/>
  <c r="NM77" i="17"/>
  <c r="NY77" i="17"/>
  <c r="OK77" i="17"/>
  <c r="OW77" i="17"/>
  <c r="PI77" i="17"/>
  <c r="IL77" i="17"/>
  <c r="IX77" i="17"/>
  <c r="JJ77" i="17"/>
  <c r="JV77" i="17"/>
  <c r="KH77" i="17"/>
  <c r="KT77" i="17"/>
  <c r="LF77" i="17"/>
  <c r="LR77" i="17"/>
  <c r="MD77" i="17"/>
  <c r="MP77" i="17"/>
  <c r="NB77" i="17"/>
  <c r="NN77" i="17"/>
  <c r="NZ77" i="17"/>
  <c r="OL77" i="17"/>
  <c r="OX77" i="17"/>
  <c r="PJ77" i="17"/>
  <c r="IM77" i="17"/>
  <c r="IY77" i="17"/>
  <c r="JK77" i="17"/>
  <c r="JW77" i="17"/>
  <c r="KI77" i="17"/>
  <c r="KU77" i="17"/>
  <c r="LG77" i="17"/>
  <c r="LS77" i="17"/>
  <c r="ME77" i="17"/>
  <c r="MQ77" i="17"/>
  <c r="NC77" i="17"/>
  <c r="NO77" i="17"/>
  <c r="OA77" i="17"/>
  <c r="OM77" i="17"/>
  <c r="OY77" i="17"/>
  <c r="PK77" i="17"/>
  <c r="IN77" i="17"/>
  <c r="IZ77" i="17"/>
  <c r="JL77" i="17"/>
  <c r="JX77" i="17"/>
  <c r="KJ77" i="17"/>
  <c r="KV77" i="17"/>
  <c r="LH77" i="17"/>
  <c r="LT77" i="17"/>
  <c r="MF77" i="17"/>
  <c r="MR77" i="17"/>
  <c r="ND77" i="17"/>
  <c r="NP77" i="17"/>
  <c r="OB77" i="17"/>
  <c r="ON77" i="17"/>
  <c r="OZ77" i="17"/>
  <c r="PL77" i="17"/>
  <c r="IC77" i="17"/>
  <c r="IO77" i="17"/>
  <c r="JA77" i="17"/>
  <c r="JM77" i="17"/>
  <c r="JY77" i="17"/>
  <c r="KK77" i="17"/>
  <c r="KW77" i="17"/>
  <c r="LI77" i="17"/>
  <c r="LU77" i="17"/>
  <c r="MG77" i="17"/>
  <c r="MS77" i="17"/>
  <c r="NE77" i="17"/>
  <c r="NQ77" i="17"/>
  <c r="OC77" i="17"/>
  <c r="OO77" i="17"/>
  <c r="PA77" i="17"/>
  <c r="PM77" i="17"/>
  <c r="ID77" i="17"/>
  <c r="IP77" i="17"/>
  <c r="JB77" i="17"/>
  <c r="JN77" i="17"/>
  <c r="JZ77" i="17"/>
  <c r="KL77" i="17"/>
  <c r="KX77" i="17"/>
  <c r="LJ77" i="17"/>
  <c r="LV77" i="17"/>
  <c r="MH77" i="17"/>
  <c r="MT77" i="17"/>
  <c r="NF77" i="17"/>
  <c r="NR77" i="17"/>
  <c r="OD77" i="17"/>
  <c r="OP77" i="17"/>
  <c r="PB77" i="17"/>
  <c r="PN77" i="17"/>
  <c r="IE77" i="17"/>
  <c r="IQ77" i="17"/>
  <c r="JC77" i="17"/>
  <c r="JO77" i="17"/>
  <c r="KA77" i="17"/>
  <c r="KM77" i="17"/>
  <c r="KY77" i="17"/>
  <c r="LK77" i="17"/>
  <c r="LW77" i="17"/>
  <c r="MI77" i="17"/>
  <c r="MU77" i="17"/>
  <c r="NG77" i="17"/>
  <c r="NS77" i="17"/>
  <c r="OE77" i="17"/>
  <c r="OQ77" i="17"/>
  <c r="PC77" i="17"/>
  <c r="PO77" i="17"/>
  <c r="IG77" i="17"/>
  <c r="IS77" i="17"/>
  <c r="JE77" i="17"/>
  <c r="JQ77" i="17"/>
  <c r="KC77" i="17"/>
  <c r="KO77" i="17"/>
  <c r="LA77" i="17"/>
  <c r="LM77" i="17"/>
  <c r="LY77" i="17"/>
  <c r="MK77" i="17"/>
  <c r="MW77" i="17"/>
  <c r="NI77" i="17"/>
  <c r="NU77" i="17"/>
  <c r="OG77" i="17"/>
  <c r="OS77" i="17"/>
  <c r="PE77" i="17"/>
  <c r="PQ77" i="17"/>
  <c r="IH77" i="17"/>
  <c r="IT77" i="17"/>
  <c r="JF77" i="17"/>
  <c r="JR77" i="17"/>
  <c r="KD77" i="17"/>
  <c r="KP77" i="17"/>
  <c r="LB77" i="17"/>
  <c r="LN77" i="17"/>
  <c r="LZ77" i="17"/>
  <c r="ML77" i="17"/>
  <c r="MX77" i="17"/>
  <c r="NJ77" i="17"/>
  <c r="NV77" i="17"/>
  <c r="OH77" i="17"/>
  <c r="OT77" i="17"/>
  <c r="PF77" i="17"/>
  <c r="PR77" i="17"/>
  <c r="LX77" i="17"/>
  <c r="MJ77" i="17"/>
  <c r="MV77" i="17"/>
  <c r="NH77" i="17"/>
  <c r="IF77" i="17"/>
  <c r="NT77" i="17"/>
  <c r="IR77" i="17"/>
  <c r="OF77" i="17"/>
  <c r="JD77" i="17"/>
  <c r="OR77" i="17"/>
  <c r="JP77" i="17"/>
  <c r="PD77" i="17"/>
  <c r="KB77" i="17"/>
  <c r="PP77" i="17"/>
  <c r="KN77" i="17"/>
  <c r="KZ77" i="17"/>
  <c r="LL77" i="17"/>
  <c r="ID57" i="17"/>
  <c r="IP57" i="17"/>
  <c r="JB57" i="17"/>
  <c r="JN57" i="17"/>
  <c r="JZ57" i="17"/>
  <c r="KL57" i="17"/>
  <c r="KX57" i="17"/>
  <c r="LJ57" i="17"/>
  <c r="LV57" i="17"/>
  <c r="MH57" i="17"/>
  <c r="MT57" i="17"/>
  <c r="NF57" i="17"/>
  <c r="NR57" i="17"/>
  <c r="OD57" i="17"/>
  <c r="OP57" i="17"/>
  <c r="PB57" i="17"/>
  <c r="PN57" i="17"/>
  <c r="IE57" i="17"/>
  <c r="IQ57" i="17"/>
  <c r="JC57" i="17"/>
  <c r="JO57" i="17"/>
  <c r="KA57" i="17"/>
  <c r="KM57" i="17"/>
  <c r="KY57" i="17"/>
  <c r="LK57" i="17"/>
  <c r="LW57" i="17"/>
  <c r="MI57" i="17"/>
  <c r="MU57" i="17"/>
  <c r="NG57" i="17"/>
  <c r="NS57" i="17"/>
  <c r="OE57" i="17"/>
  <c r="OQ57" i="17"/>
  <c r="PC57" i="17"/>
  <c r="PO57" i="17"/>
  <c r="IF57" i="17"/>
  <c r="IR57" i="17"/>
  <c r="JD57" i="17"/>
  <c r="JP57" i="17"/>
  <c r="KB57" i="17"/>
  <c r="KN57" i="17"/>
  <c r="KZ57" i="17"/>
  <c r="LL57" i="17"/>
  <c r="LX57" i="17"/>
  <c r="MJ57" i="17"/>
  <c r="MV57" i="17"/>
  <c r="NH57" i="17"/>
  <c r="NT57" i="17"/>
  <c r="OF57" i="17"/>
  <c r="OR57" i="17"/>
  <c r="PD57" i="17"/>
  <c r="PP57" i="17"/>
  <c r="IG57" i="17"/>
  <c r="IS57" i="17"/>
  <c r="JE57" i="17"/>
  <c r="JQ57" i="17"/>
  <c r="KC57" i="17"/>
  <c r="KO57" i="17"/>
  <c r="LA57" i="17"/>
  <c r="LM57" i="17"/>
  <c r="LY57" i="17"/>
  <c r="MK57" i="17"/>
  <c r="MW57" i="17"/>
  <c r="NI57" i="17"/>
  <c r="NU57" i="17"/>
  <c r="OG57" i="17"/>
  <c r="OS57" i="17"/>
  <c r="PE57" i="17"/>
  <c r="PQ57" i="17"/>
  <c r="IH57" i="17"/>
  <c r="IT57" i="17"/>
  <c r="JF57" i="17"/>
  <c r="JR57" i="17"/>
  <c r="KD57" i="17"/>
  <c r="KP57" i="17"/>
  <c r="LB57" i="17"/>
  <c r="LN57" i="17"/>
  <c r="LZ57" i="17"/>
  <c r="ML57" i="17"/>
  <c r="MX57" i="17"/>
  <c r="NJ57" i="17"/>
  <c r="NV57" i="17"/>
  <c r="OH57" i="17"/>
  <c r="OT57" i="17"/>
  <c r="PF57" i="17"/>
  <c r="PR57" i="17"/>
  <c r="II57" i="17"/>
  <c r="IU57" i="17"/>
  <c r="JG57" i="17"/>
  <c r="JS57" i="17"/>
  <c r="KE57" i="17"/>
  <c r="KQ57" i="17"/>
  <c r="LC57" i="17"/>
  <c r="LO57" i="17"/>
  <c r="MA57" i="17"/>
  <c r="MM57" i="17"/>
  <c r="MY57" i="17"/>
  <c r="NK57" i="17"/>
  <c r="NW57" i="17"/>
  <c r="OI57" i="17"/>
  <c r="OU57" i="17"/>
  <c r="PG57" i="17"/>
  <c r="PS57" i="17"/>
  <c r="IJ57" i="17"/>
  <c r="IV57" i="17"/>
  <c r="JH57" i="17"/>
  <c r="JT57" i="17"/>
  <c r="KF57" i="17"/>
  <c r="KR57" i="17"/>
  <c r="LD57" i="17"/>
  <c r="LP57" i="17"/>
  <c r="MB57" i="17"/>
  <c r="MN57" i="17"/>
  <c r="MZ57" i="17"/>
  <c r="NL57" i="17"/>
  <c r="NX57" i="17"/>
  <c r="OJ57" i="17"/>
  <c r="OV57" i="17"/>
  <c r="PH57" i="17"/>
  <c r="PT57" i="17"/>
  <c r="IK57" i="17"/>
  <c r="IW57" i="17"/>
  <c r="JI57" i="17"/>
  <c r="JU57" i="17"/>
  <c r="KG57" i="17"/>
  <c r="KS57" i="17"/>
  <c r="LE57" i="17"/>
  <c r="LQ57" i="17"/>
  <c r="MC57" i="17"/>
  <c r="MO57" i="17"/>
  <c r="NA57" i="17"/>
  <c r="NM57" i="17"/>
  <c r="NY57" i="17"/>
  <c r="OK57" i="17"/>
  <c r="OW57" i="17"/>
  <c r="PI57" i="17"/>
  <c r="IL57" i="17"/>
  <c r="IX57" i="17"/>
  <c r="JJ57" i="17"/>
  <c r="JV57" i="17"/>
  <c r="KH57" i="17"/>
  <c r="KT57" i="17"/>
  <c r="LF57" i="17"/>
  <c r="LR57" i="17"/>
  <c r="MD57" i="17"/>
  <c r="MP57" i="17"/>
  <c r="NB57" i="17"/>
  <c r="NN57" i="17"/>
  <c r="NZ57" i="17"/>
  <c r="OL57" i="17"/>
  <c r="OX57" i="17"/>
  <c r="PJ57" i="17"/>
  <c r="IN57" i="17"/>
  <c r="IZ57" i="17"/>
  <c r="JL57" i="17"/>
  <c r="JX57" i="17"/>
  <c r="KJ57" i="17"/>
  <c r="KV57" i="17"/>
  <c r="LH57" i="17"/>
  <c r="LT57" i="17"/>
  <c r="MF57" i="17"/>
  <c r="MR57" i="17"/>
  <c r="ND57" i="17"/>
  <c r="NP57" i="17"/>
  <c r="OB57" i="17"/>
  <c r="ON57" i="17"/>
  <c r="OZ57" i="17"/>
  <c r="PL57" i="17"/>
  <c r="IM57" i="17"/>
  <c r="LG57" i="17"/>
  <c r="OA57" i="17"/>
  <c r="IO57" i="17"/>
  <c r="LI57" i="17"/>
  <c r="OC57" i="17"/>
  <c r="IY57" i="17"/>
  <c r="LS57" i="17"/>
  <c r="OM57" i="17"/>
  <c r="JA57" i="17"/>
  <c r="LU57" i="17"/>
  <c r="OO57" i="17"/>
  <c r="JK57" i="17"/>
  <c r="ME57" i="17"/>
  <c r="OY57" i="17"/>
  <c r="JM57" i="17"/>
  <c r="MG57" i="17"/>
  <c r="PA57" i="17"/>
  <c r="JW57" i="17"/>
  <c r="MQ57" i="17"/>
  <c r="PK57" i="17"/>
  <c r="JY57" i="17"/>
  <c r="MS57" i="17"/>
  <c r="PM57" i="17"/>
  <c r="KI57" i="17"/>
  <c r="NC57" i="17"/>
  <c r="KK57" i="17"/>
  <c r="NE57" i="17"/>
  <c r="KU57" i="17"/>
  <c r="NO57" i="17"/>
  <c r="IC57" i="17"/>
  <c r="KW57" i="17"/>
  <c r="NQ57" i="17"/>
  <c r="JC8" i="32"/>
  <c r="D2" i="27"/>
  <c r="B104" i="27"/>
  <c r="D1" i="27" s="1"/>
  <c r="JD7" i="32"/>
  <c r="JD6" i="32"/>
  <c r="BL4" i="32"/>
  <c r="JD4" i="32"/>
  <c r="JD5" i="32" s="1"/>
  <c r="F82" i="30"/>
  <c r="G81" i="30"/>
  <c r="D82" i="30"/>
  <c r="E81" i="30"/>
  <c r="IB109" i="26"/>
  <c r="L4" i="20"/>
  <c r="C76" i="30"/>
  <c r="B77" i="30"/>
  <c r="BD4" i="20"/>
  <c r="IV6" i="20"/>
  <c r="IV7" i="20"/>
  <c r="Y8" i="27"/>
  <c r="II8" i="27"/>
  <c r="Y10" i="27"/>
  <c r="II10" i="27"/>
  <c r="R74" i="17"/>
  <c r="H6" i="17"/>
  <c r="I6" i="17" s="1"/>
  <c r="Q6" i="17" s="1"/>
  <c r="IB93" i="17"/>
  <c r="IB77" i="17"/>
  <c r="IB57" i="17"/>
  <c r="IB43" i="17"/>
  <c r="IB27" i="17"/>
  <c r="IB70" i="17"/>
  <c r="P48" i="17"/>
  <c r="R65" i="17"/>
  <c r="Q48" i="17"/>
  <c r="B83" i="28"/>
  <c r="C83" i="28" s="1"/>
  <c r="W104" i="27"/>
  <c r="AM8" i="27"/>
  <c r="AG8" i="27"/>
  <c r="AK8" i="27"/>
  <c r="AE8" i="27"/>
  <c r="AI8" i="27"/>
  <c r="AC8" i="27"/>
  <c r="AA8" i="27"/>
  <c r="AF8" i="27"/>
  <c r="AJ8" i="27"/>
  <c r="AB8" i="27"/>
  <c r="AH8" i="27"/>
  <c r="AD8" i="27"/>
  <c r="AL8" i="27"/>
  <c r="AM10" i="27"/>
  <c r="AL10" i="27"/>
  <c r="AC10" i="27"/>
  <c r="AA10" i="27"/>
  <c r="AI10" i="27"/>
  <c r="AD10" i="27"/>
  <c r="AB10" i="27"/>
  <c r="AH10" i="27"/>
  <c r="AF10" i="27"/>
  <c r="AJ10" i="27"/>
  <c r="AE10" i="27"/>
  <c r="AG10" i="27"/>
  <c r="AK10" i="27"/>
  <c r="N20" i="17"/>
  <c r="R32" i="17"/>
  <c r="Q32" i="17"/>
  <c r="M40" i="17"/>
  <c r="H11" i="17"/>
  <c r="I11" i="17" s="1"/>
  <c r="Q11" i="17" s="1"/>
  <c r="Q63" i="17"/>
  <c r="Q39" i="17"/>
  <c r="R67" i="17"/>
  <c r="P95" i="17"/>
  <c r="N35" i="17"/>
  <c r="H12" i="17"/>
  <c r="I12" i="17" s="1"/>
  <c r="M12" i="17" s="1"/>
  <c r="N45" i="17"/>
  <c r="Q45" i="17"/>
  <c r="P37" i="17"/>
  <c r="L9" i="17"/>
  <c r="M9" i="17" s="1"/>
  <c r="Q89" i="17"/>
  <c r="N33" i="17"/>
  <c r="M25" i="17"/>
  <c r="P21" i="17"/>
  <c r="L49" i="17"/>
  <c r="N21" i="17"/>
  <c r="AC21" i="17" s="1"/>
  <c r="L33" i="17"/>
  <c r="L77" i="17"/>
  <c r="L21" i="17"/>
  <c r="R21" i="17"/>
  <c r="I21" i="17"/>
  <c r="Q49" i="17"/>
  <c r="Q33" i="17"/>
  <c r="P73" i="17"/>
  <c r="P33" i="17"/>
  <c r="Q17" i="17"/>
  <c r="Q21" i="17"/>
  <c r="H21" i="17"/>
  <c r="P50" i="17"/>
  <c r="Q15" i="17"/>
  <c r="N78" i="17"/>
  <c r="N50" i="17"/>
  <c r="M15" i="17"/>
  <c r="N66" i="17"/>
  <c r="V66" i="17" s="1"/>
  <c r="H78" i="17"/>
  <c r="R83" i="17"/>
  <c r="N38" i="17"/>
  <c r="P74" i="17"/>
  <c r="R54" i="17"/>
  <c r="H50" i="17"/>
  <c r="P70" i="17"/>
  <c r="H71" i="17"/>
  <c r="H48" i="17"/>
  <c r="M91" i="17"/>
  <c r="M71" i="17"/>
  <c r="N95" i="17"/>
  <c r="L100" i="17"/>
  <c r="L95" i="17"/>
  <c r="I76" i="17"/>
  <c r="P75" i="17"/>
  <c r="N34" i="17"/>
  <c r="N96" i="17"/>
  <c r="Q55" i="17"/>
  <c r="Q38" i="17"/>
  <c r="N30" i="17"/>
  <c r="P87" i="17"/>
  <c r="Q71" i="17"/>
  <c r="M83" i="17"/>
  <c r="R75" i="17"/>
  <c r="R91" i="17"/>
  <c r="I73" i="17"/>
  <c r="I53" i="17"/>
  <c r="N26" i="17"/>
  <c r="N59" i="17"/>
  <c r="P83" i="17"/>
  <c r="Q83" i="17"/>
  <c r="P22" i="17"/>
  <c r="M67" i="17"/>
  <c r="P46" i="17"/>
  <c r="M38" i="17"/>
  <c r="P91" i="17"/>
  <c r="N87" i="17"/>
  <c r="Q75" i="17"/>
  <c r="L83" i="17"/>
  <c r="I37" i="17"/>
  <c r="I29" i="17"/>
  <c r="M43" i="17"/>
  <c r="N84" i="17"/>
  <c r="M18" i="17"/>
  <c r="N76" i="17"/>
  <c r="I32" i="17"/>
  <c r="M26" i="17"/>
  <c r="R14" i="17"/>
  <c r="H76" i="17"/>
  <c r="H43" i="17"/>
  <c r="M84" i="17"/>
  <c r="H14" i="17"/>
  <c r="I14" i="17" s="1"/>
  <c r="R80" i="17"/>
  <c r="P14" i="17"/>
  <c r="N43" i="17"/>
  <c r="N22" i="17"/>
  <c r="Q35" i="17"/>
  <c r="R56" i="17"/>
  <c r="P26" i="17"/>
  <c r="N89" i="17"/>
  <c r="Q30" i="17"/>
  <c r="Q14" i="17"/>
  <c r="M39" i="17"/>
  <c r="I18" i="17"/>
  <c r="L14" i="17"/>
  <c r="R26" i="17"/>
  <c r="I26" i="17"/>
  <c r="M93" i="17"/>
  <c r="M102" i="17"/>
  <c r="V102" i="17" s="1"/>
  <c r="M65" i="17"/>
  <c r="Q65" i="17"/>
  <c r="M22" i="17"/>
  <c r="R22" i="17"/>
  <c r="M69" i="17"/>
  <c r="Q69" i="17"/>
  <c r="Q68" i="17"/>
  <c r="M14" i="17"/>
  <c r="P39" i="17"/>
  <c r="N60" i="17"/>
  <c r="M19" i="17"/>
  <c r="L18" i="17"/>
  <c r="H22" i="17"/>
  <c r="N53" i="17"/>
  <c r="P43" i="17"/>
  <c r="M35" i="17"/>
  <c r="N61" i="17"/>
  <c r="AF61" i="17" s="1"/>
  <c r="Q26" i="17"/>
  <c r="H26" i="17"/>
  <c r="M89" i="17"/>
  <c r="H40" i="17"/>
  <c r="I75" i="17"/>
  <c r="R93" i="17"/>
  <c r="N39" i="17"/>
  <c r="I22" i="17"/>
  <c r="H35" i="17"/>
  <c r="P90" i="17"/>
  <c r="Q22" i="17"/>
  <c r="P77" i="17"/>
  <c r="M77" i="17"/>
  <c r="P35" i="17"/>
  <c r="N14" i="17"/>
  <c r="R39" i="17"/>
  <c r="H39" i="17"/>
  <c r="I39" i="17" s="1"/>
  <c r="L53" i="17"/>
  <c r="R35" i="17"/>
  <c r="I35" i="17"/>
  <c r="Q44" i="17"/>
  <c r="P99" i="17"/>
  <c r="N72" i="17"/>
  <c r="H77" i="17"/>
  <c r="I77" i="17" s="1"/>
  <c r="N99" i="17"/>
  <c r="L99" i="17"/>
  <c r="P97" i="17"/>
  <c r="N15" i="17"/>
  <c r="N19" i="17"/>
  <c r="P40" i="17"/>
  <c r="M36" i="17"/>
  <c r="P19" i="17"/>
  <c r="N54" i="17"/>
  <c r="Q19" i="17"/>
  <c r="H45" i="17"/>
  <c r="Q40" i="17"/>
  <c r="I33" i="17"/>
  <c r="H46" i="17"/>
  <c r="Q67" i="17"/>
  <c r="I31" i="17"/>
  <c r="M32" i="17"/>
  <c r="I54" i="17"/>
  <c r="P67" i="17"/>
  <c r="H89" i="17"/>
  <c r="I89" i="17" s="1"/>
  <c r="M75" i="17"/>
  <c r="Q58" i="17"/>
  <c r="R77" i="17"/>
  <c r="M88" i="17"/>
  <c r="I59" i="17"/>
  <c r="L75" i="17"/>
  <c r="N74" i="17"/>
  <c r="R88" i="17"/>
  <c r="Q101" i="17"/>
  <c r="P84" i="17"/>
  <c r="P54" i="17"/>
  <c r="R50" i="17"/>
  <c r="R19" i="17"/>
  <c r="I45" i="17"/>
  <c r="R40" i="17"/>
  <c r="Q80" i="17"/>
  <c r="R31" i="17"/>
  <c r="H84" i="17"/>
  <c r="I84" i="17" s="1"/>
  <c r="P15" i="17"/>
  <c r="Q74" i="17"/>
  <c r="N40" i="17"/>
  <c r="P98" i="17"/>
  <c r="M101" i="17"/>
  <c r="P89" i="17"/>
  <c r="Q23" i="17"/>
  <c r="N77" i="17"/>
  <c r="Q88" i="17"/>
  <c r="R84" i="17"/>
  <c r="M33" i="17"/>
  <c r="R27" i="17"/>
  <c r="N37" i="17"/>
  <c r="Q50" i="17"/>
  <c r="M20" i="17"/>
  <c r="R89" i="17"/>
  <c r="M85" i="17"/>
  <c r="M45" i="17"/>
  <c r="R15" i="17"/>
  <c r="P45" i="17"/>
  <c r="M74" i="17"/>
  <c r="N67" i="17"/>
  <c r="P88" i="17"/>
  <c r="Q84" i="17"/>
  <c r="R33" i="17"/>
  <c r="P92" i="17"/>
  <c r="M50" i="17"/>
  <c r="M55" i="17"/>
  <c r="H15" i="17"/>
  <c r="I15" i="17" s="1"/>
  <c r="H19" i="17"/>
  <c r="I19" i="17" s="1"/>
  <c r="P32" i="17"/>
  <c r="H41" i="17"/>
  <c r="I41" i="17" s="1"/>
  <c r="R45" i="17"/>
  <c r="I50" i="17"/>
  <c r="L67" i="17"/>
  <c r="N32" i="17"/>
  <c r="N88" i="17"/>
  <c r="R90" i="17"/>
  <c r="H97" i="17"/>
  <c r="M58" i="17"/>
  <c r="H74" i="17"/>
  <c r="I74" i="17" s="1"/>
  <c r="I40" i="17"/>
  <c r="L32" i="17"/>
  <c r="N75" i="17"/>
  <c r="N97" i="17"/>
  <c r="R78" i="17"/>
  <c r="M42" i="17"/>
  <c r="P64" i="17"/>
  <c r="N92" i="17"/>
  <c r="P20" i="17"/>
  <c r="H7" i="17"/>
  <c r="I7" i="17" s="1"/>
  <c r="P7" i="17" s="1"/>
  <c r="H20" i="17"/>
  <c r="I20" i="17" s="1"/>
  <c r="M34" i="17"/>
  <c r="H10" i="17"/>
  <c r="I10" i="17" s="1"/>
  <c r="P10" i="17" s="1"/>
  <c r="Q56" i="17"/>
  <c r="L8" i="17"/>
  <c r="M8" i="17" s="1"/>
  <c r="Q90" i="17"/>
  <c r="H82" i="17"/>
  <c r="I82" i="17" s="1"/>
  <c r="N28" i="17"/>
  <c r="R47" i="17"/>
  <c r="R34" i="17"/>
  <c r="R92" i="17"/>
  <c r="M92" i="17"/>
  <c r="H38" i="17"/>
  <c r="I38" i="17" s="1"/>
  <c r="N29" i="17"/>
  <c r="N56" i="17"/>
  <c r="M97" i="17"/>
  <c r="H24" i="17"/>
  <c r="I24" i="17" s="1"/>
  <c r="H90" i="17"/>
  <c r="I90" i="17" s="1"/>
  <c r="L90" i="17"/>
  <c r="R29" i="17"/>
  <c r="R97" i="17"/>
  <c r="M78" i="17"/>
  <c r="Q78" i="17"/>
  <c r="R20" i="17"/>
  <c r="P102" i="17"/>
  <c r="M90" i="17"/>
  <c r="V90" i="17" s="1"/>
  <c r="Q29" i="17"/>
  <c r="Q34" i="17"/>
  <c r="P34" i="17"/>
  <c r="Q97" i="17"/>
  <c r="P38" i="17"/>
  <c r="P78" i="17"/>
  <c r="N68" i="17"/>
  <c r="Q92" i="17"/>
  <c r="Q20" i="17"/>
  <c r="R38" i="17"/>
  <c r="H34" i="17"/>
  <c r="I34" i="17" s="1"/>
  <c r="Q24" i="17"/>
  <c r="P56" i="17"/>
  <c r="H92" i="17"/>
  <c r="I92" i="17" s="1"/>
  <c r="I97" i="17"/>
  <c r="R102" i="17"/>
  <c r="I78" i="17"/>
  <c r="H102" i="17"/>
  <c r="M73" i="17"/>
  <c r="M23" i="17"/>
  <c r="N41" i="17"/>
  <c r="R96" i="17"/>
  <c r="P96" i="17"/>
  <c r="P69" i="17"/>
  <c r="P101" i="17"/>
  <c r="P68" i="17"/>
  <c r="M37" i="17"/>
  <c r="N64" i="17"/>
  <c r="M64" i="17"/>
  <c r="P25" i="17"/>
  <c r="R60" i="17"/>
  <c r="N55" i="17"/>
  <c r="R46" i="17"/>
  <c r="N46" i="17"/>
  <c r="P36" i="17"/>
  <c r="P23" i="17"/>
  <c r="P41" i="17"/>
  <c r="N69" i="17"/>
  <c r="R36" i="17"/>
  <c r="Q31" i="17"/>
  <c r="N70" i="17"/>
  <c r="L82" i="17"/>
  <c r="H101" i="17"/>
  <c r="I101" i="17" s="1"/>
  <c r="M79" i="17"/>
  <c r="R79" i="17"/>
  <c r="R73" i="17"/>
  <c r="L73" i="17"/>
  <c r="R82" i="17"/>
  <c r="M96" i="17"/>
  <c r="L37" i="17"/>
  <c r="P72" i="17"/>
  <c r="H72" i="17"/>
  <c r="I72" i="17"/>
  <c r="L69" i="17"/>
  <c r="L68" i="17"/>
  <c r="N24" i="17"/>
  <c r="L23" i="17"/>
  <c r="R41" i="17"/>
  <c r="P31" i="17"/>
  <c r="M31" i="17"/>
  <c r="V31" i="17" s="1"/>
  <c r="N101" i="17"/>
  <c r="M68" i="17"/>
  <c r="R37" i="17"/>
  <c r="R64" i="17"/>
  <c r="R25" i="17"/>
  <c r="N25" i="17"/>
  <c r="M60" i="17"/>
  <c r="P55" i="17"/>
  <c r="Q46" i="17"/>
  <c r="P24" i="17"/>
  <c r="I23" i="17"/>
  <c r="M24" i="17"/>
  <c r="V24" i="17" s="1"/>
  <c r="L41" i="17"/>
  <c r="I69" i="17"/>
  <c r="H25" i="17"/>
  <c r="I25" i="17" s="1"/>
  <c r="Q36" i="17"/>
  <c r="H55" i="17"/>
  <c r="I55" i="17" s="1"/>
  <c r="R72" i="17"/>
  <c r="H31" i="17"/>
  <c r="M70" i="17"/>
  <c r="Q79" i="17"/>
  <c r="I68" i="17"/>
  <c r="Q73" i="17"/>
  <c r="Q82" i="17"/>
  <c r="H70" i="17"/>
  <c r="I70" i="17" s="1"/>
  <c r="L36" i="17"/>
  <c r="N71" i="17"/>
  <c r="N79" i="17"/>
  <c r="Q96" i="17"/>
  <c r="N82" i="17"/>
  <c r="Q41" i="17"/>
  <c r="M41" i="17"/>
  <c r="R23" i="17"/>
  <c r="N73" i="17"/>
  <c r="M82" i="17"/>
  <c r="P82" i="17"/>
  <c r="R69" i="17"/>
  <c r="R101" i="17"/>
  <c r="R68" i="17"/>
  <c r="M16" i="17"/>
  <c r="Q37" i="17"/>
  <c r="Q64" i="17"/>
  <c r="Q25" i="17"/>
  <c r="R55" i="17"/>
  <c r="M46" i="17"/>
  <c r="N23" i="17"/>
  <c r="R24" i="17"/>
  <c r="N36" i="17"/>
  <c r="I46" i="17"/>
  <c r="Q72" i="17"/>
  <c r="L31" i="17"/>
  <c r="M72" i="17"/>
  <c r="V72" i="17" s="1"/>
  <c r="H96" i="17"/>
  <c r="I96" i="17" s="1"/>
  <c r="P71" i="17"/>
  <c r="R71" i="17"/>
  <c r="H64" i="17"/>
  <c r="I64" i="17" s="1"/>
  <c r="P79" i="17"/>
  <c r="L24" i="17"/>
  <c r="N91" i="17"/>
  <c r="L70" i="17"/>
  <c r="I71" i="17"/>
  <c r="M95" i="17"/>
  <c r="L79" i="17"/>
  <c r="I79" i="17"/>
  <c r="R70" i="17"/>
  <c r="I36" i="17"/>
  <c r="L103" i="17"/>
  <c r="M103" i="17"/>
  <c r="Q103" i="17"/>
  <c r="N103" i="17"/>
  <c r="P103" i="17"/>
  <c r="H94" i="17"/>
  <c r="I94" i="17"/>
  <c r="H63" i="17"/>
  <c r="I63" i="17" s="1"/>
  <c r="N63" i="17"/>
  <c r="P63" i="17"/>
  <c r="P62" i="17"/>
  <c r="Q62" i="17"/>
  <c r="R62" i="17"/>
  <c r="H51" i="17"/>
  <c r="I51" i="17" s="1"/>
  <c r="N51" i="17"/>
  <c r="L51" i="17"/>
  <c r="P51" i="17"/>
  <c r="M81" i="17"/>
  <c r="V81" i="17" s="1"/>
  <c r="Q51" i="17"/>
  <c r="R100" i="17"/>
  <c r="H100" i="17"/>
  <c r="I100" i="17" s="1"/>
  <c r="P100" i="17"/>
  <c r="H98" i="17"/>
  <c r="I98" i="17" s="1"/>
  <c r="Q98" i="17"/>
  <c r="L94" i="17"/>
  <c r="L86" i="17"/>
  <c r="N86" i="17"/>
  <c r="Q86" i="17"/>
  <c r="R86" i="17"/>
  <c r="R57" i="17"/>
  <c r="L57" i="17"/>
  <c r="P57" i="17"/>
  <c r="N57" i="17"/>
  <c r="I52" i="17"/>
  <c r="H52" i="17"/>
  <c r="P52" i="17"/>
  <c r="N52" i="17"/>
  <c r="L42" i="17"/>
  <c r="P42" i="17"/>
  <c r="R42" i="17"/>
  <c r="H42" i="17"/>
  <c r="I42" i="17" s="1"/>
  <c r="N42" i="17"/>
  <c r="M94" i="17"/>
  <c r="M86" i="17"/>
  <c r="Q47" i="17"/>
  <c r="R61" i="17"/>
  <c r="P85" i="17"/>
  <c r="N100" i="17"/>
  <c r="X100" i="17" s="1"/>
  <c r="M57" i="17"/>
  <c r="M53" i="17"/>
  <c r="M52" i="17"/>
  <c r="R52" i="17"/>
  <c r="H57" i="17"/>
  <c r="I57" i="17" s="1"/>
  <c r="R94" i="17"/>
  <c r="I86" i="17"/>
  <c r="H86" i="17"/>
  <c r="L62" i="17"/>
  <c r="M99" i="17"/>
  <c r="Q99" i="17"/>
  <c r="R99" i="17"/>
  <c r="L87" i="17"/>
  <c r="H87" i="17"/>
  <c r="I87" i="17" s="1"/>
  <c r="Q87" i="17"/>
  <c r="R87" i="17"/>
  <c r="L76" i="17"/>
  <c r="P76" i="17"/>
  <c r="M76" i="17"/>
  <c r="Q76" i="17"/>
  <c r="R76" i="17"/>
  <c r="L65" i="17"/>
  <c r="H65" i="17"/>
  <c r="I65" i="17" s="1"/>
  <c r="N65" i="17"/>
  <c r="L59" i="17"/>
  <c r="P59" i="17"/>
  <c r="Q59" i="17"/>
  <c r="M59" i="17"/>
  <c r="R59" i="17"/>
  <c r="I58" i="17"/>
  <c r="L58" i="17"/>
  <c r="R58" i="17"/>
  <c r="P58" i="17"/>
  <c r="N58" i="17"/>
  <c r="L54" i="17"/>
  <c r="M54" i="17"/>
  <c r="Q54" i="17"/>
  <c r="L52" i="17"/>
  <c r="H49" i="17"/>
  <c r="N49" i="17"/>
  <c r="X49" i="17" s="1"/>
  <c r="I49" i="17"/>
  <c r="R49" i="17"/>
  <c r="I48" i="17"/>
  <c r="R48" i="17"/>
  <c r="M48" i="17"/>
  <c r="L43" i="17"/>
  <c r="I43" i="17"/>
  <c r="R43" i="17"/>
  <c r="L29" i="17"/>
  <c r="H29" i="17"/>
  <c r="P29" i="17"/>
  <c r="M29" i="17"/>
  <c r="L27" i="17"/>
  <c r="H27" i="17"/>
  <c r="P27" i="17"/>
  <c r="I27" i="17"/>
  <c r="M27" i="17"/>
  <c r="N27" i="17"/>
  <c r="N18" i="17"/>
  <c r="H18" i="17"/>
  <c r="P18" i="17"/>
  <c r="Q18" i="17"/>
  <c r="L85" i="17"/>
  <c r="R85" i="17"/>
  <c r="N85" i="17"/>
  <c r="H81" i="17"/>
  <c r="I81" i="17" s="1"/>
  <c r="P81" i="17"/>
  <c r="L61" i="17"/>
  <c r="P61" i="17"/>
  <c r="L16" i="17"/>
  <c r="H16" i="17"/>
  <c r="I16" i="17" s="1"/>
  <c r="R16" i="17"/>
  <c r="N16" i="17"/>
  <c r="M62" i="17"/>
  <c r="V62" i="17" s="1"/>
  <c r="Q81" i="17"/>
  <c r="H53" i="17"/>
  <c r="Q53" i="17"/>
  <c r="R53" i="17"/>
  <c r="P53" i="17"/>
  <c r="M47" i="17"/>
  <c r="L47" i="17"/>
  <c r="N47" i="17"/>
  <c r="I17" i="17"/>
  <c r="H17" i="17"/>
  <c r="M17" i="17"/>
  <c r="P94" i="17"/>
  <c r="P86" i="17"/>
  <c r="R63" i="17"/>
  <c r="M63" i="17"/>
  <c r="Q61" i="17"/>
  <c r="Q85" i="17"/>
  <c r="Q42" i="17"/>
  <c r="Q16" i="17"/>
  <c r="Q100" i="17"/>
  <c r="M51" i="17"/>
  <c r="P17" i="17"/>
  <c r="R17" i="17"/>
  <c r="Q52" i="17"/>
  <c r="H85" i="17"/>
  <c r="I85" i="17" s="1"/>
  <c r="Q94" i="17"/>
  <c r="N94" i="17"/>
  <c r="H47" i="17"/>
  <c r="I47" i="17" s="1"/>
  <c r="H99" i="17"/>
  <c r="I99" i="17" s="1"/>
  <c r="L93" i="17"/>
  <c r="H93" i="17"/>
  <c r="N93" i="17"/>
  <c r="I93" i="17"/>
  <c r="P93" i="17"/>
  <c r="M87" i="17"/>
  <c r="P80" i="17"/>
  <c r="H66" i="17"/>
  <c r="P66" i="17"/>
  <c r="H62" i="17"/>
  <c r="I62" i="17" s="1"/>
  <c r="H61" i="17"/>
  <c r="I61" i="17" s="1"/>
  <c r="L60" i="17"/>
  <c r="P60" i="17"/>
  <c r="H60" i="17"/>
  <c r="I60" i="17" s="1"/>
  <c r="Q60" i="17"/>
  <c r="L44" i="17"/>
  <c r="R44" i="17"/>
  <c r="P44" i="17"/>
  <c r="H44" i="17"/>
  <c r="I44" i="17" s="1"/>
  <c r="M44" i="17"/>
  <c r="V44" i="17" s="1"/>
  <c r="L30" i="17"/>
  <c r="M30" i="17"/>
  <c r="R30" i="17"/>
  <c r="H30" i="17"/>
  <c r="I30" i="17" s="1"/>
  <c r="M28" i="17"/>
  <c r="V28" i="17" s="1"/>
  <c r="L28" i="17"/>
  <c r="P28" i="17"/>
  <c r="I102" i="17"/>
  <c r="R95" i="17"/>
  <c r="I83" i="17"/>
  <c r="L92" i="17"/>
  <c r="R81" i="17"/>
  <c r="L81" i="17"/>
  <c r="I88" i="17"/>
  <c r="N98" i="17"/>
  <c r="W98" i="17" s="1"/>
  <c r="L88" i="17"/>
  <c r="Q91" i="17"/>
  <c r="H80" i="17"/>
  <c r="I80" i="17" s="1"/>
  <c r="N80" i="17"/>
  <c r="AE80" i="17" s="1"/>
  <c r="H103" i="17"/>
  <c r="L102" i="17"/>
  <c r="L98" i="17"/>
  <c r="I95" i="17"/>
  <c r="N83" i="17"/>
  <c r="L80" i="17"/>
  <c r="R66" i="17"/>
  <c r="Q28" i="17"/>
  <c r="I67" i="17"/>
  <c r="Q66" i="17"/>
  <c r="I66" i="17"/>
  <c r="M56" i="17"/>
  <c r="I56" i="17"/>
  <c r="H28" i="17"/>
  <c r="I28" i="17" s="1"/>
  <c r="N17" i="17"/>
  <c r="R98" i="17"/>
  <c r="Q102" i="17"/>
  <c r="Q95" i="17"/>
  <c r="H91" i="17"/>
  <c r="I91" i="17" s="1"/>
  <c r="R103" i="17"/>
  <c r="I103" i="17"/>
  <c r="L66" i="17"/>
  <c r="L56" i="17"/>
  <c r="H4" i="17"/>
  <c r="I4" i="17" s="1"/>
  <c r="M4" i="17" s="1"/>
  <c r="L5" i="17"/>
  <c r="M5" i="17" s="1"/>
  <c r="M13" i="17"/>
  <c r="N13" i="17"/>
  <c r="Q13" i="17"/>
  <c r="P13" i="17"/>
  <c r="H4" i="20"/>
  <c r="I4" i="20" s="1"/>
  <c r="M4" i="20" s="1"/>
  <c r="C10" i="27" l="1"/>
  <c r="D10" i="27" s="1"/>
  <c r="B106" i="27"/>
  <c r="ID109" i="26"/>
  <c r="AM104" i="26"/>
  <c r="IE108" i="26"/>
  <c r="IE107" i="26"/>
  <c r="IE104" i="26"/>
  <c r="IE106" i="26" s="1"/>
  <c r="IE109" i="26" s="1"/>
  <c r="V48" i="17"/>
  <c r="IL13" i="17"/>
  <c r="IX13" i="17"/>
  <c r="JJ13" i="17"/>
  <c r="IM13" i="17"/>
  <c r="IY13" i="17"/>
  <c r="JK13" i="17"/>
  <c r="JW13" i="17"/>
  <c r="KI13" i="17"/>
  <c r="KU13" i="17"/>
  <c r="LG13" i="17"/>
  <c r="LS13" i="17"/>
  <c r="ME13" i="17"/>
  <c r="MQ13" i="17"/>
  <c r="NC13" i="17"/>
  <c r="NO13" i="17"/>
  <c r="OA13" i="17"/>
  <c r="OM13" i="17"/>
  <c r="OY13" i="17"/>
  <c r="PK13" i="17"/>
  <c r="IN13" i="17"/>
  <c r="IZ13" i="17"/>
  <c r="JL13" i="17"/>
  <c r="JX13" i="17"/>
  <c r="KJ13" i="17"/>
  <c r="KV13" i="17"/>
  <c r="LH13" i="17"/>
  <c r="LT13" i="17"/>
  <c r="MF13" i="17"/>
  <c r="MR13" i="17"/>
  <c r="ND13" i="17"/>
  <c r="NP13" i="17"/>
  <c r="OB13" i="17"/>
  <c r="ON13" i="17"/>
  <c r="OZ13" i="17"/>
  <c r="PL13" i="17"/>
  <c r="IC13" i="17"/>
  <c r="IO13" i="17"/>
  <c r="JA13" i="17"/>
  <c r="JM13" i="17"/>
  <c r="JY13" i="17"/>
  <c r="KK13" i="17"/>
  <c r="KW13" i="17"/>
  <c r="LI13" i="17"/>
  <c r="LU13" i="17"/>
  <c r="MG13" i="17"/>
  <c r="MS13" i="17"/>
  <c r="NE13" i="17"/>
  <c r="NQ13" i="17"/>
  <c r="OC13" i="17"/>
  <c r="OO13" i="17"/>
  <c r="PA13" i="17"/>
  <c r="PM13" i="17"/>
  <c r="ID13" i="17"/>
  <c r="IP13" i="17"/>
  <c r="JB13" i="17"/>
  <c r="JN13" i="17"/>
  <c r="JZ13" i="17"/>
  <c r="KL13" i="17"/>
  <c r="KX13" i="17"/>
  <c r="LJ13" i="17"/>
  <c r="LV13" i="17"/>
  <c r="MH13" i="17"/>
  <c r="MT13" i="17"/>
  <c r="NF13" i="17"/>
  <c r="NR13" i="17"/>
  <c r="OD13" i="17"/>
  <c r="IE13" i="17"/>
  <c r="IQ13" i="17"/>
  <c r="JC13" i="17"/>
  <c r="JO13" i="17"/>
  <c r="KA13" i="17"/>
  <c r="KM13" i="17"/>
  <c r="KY13" i="17"/>
  <c r="LK13" i="17"/>
  <c r="LW13" i="17"/>
  <c r="MI13" i="17"/>
  <c r="MU13" i="17"/>
  <c r="NG13" i="17"/>
  <c r="NS13" i="17"/>
  <c r="OE13" i="17"/>
  <c r="OQ13" i="17"/>
  <c r="PC13" i="17"/>
  <c r="PO13" i="17"/>
  <c r="IF13" i="17"/>
  <c r="IR13" i="17"/>
  <c r="JD13" i="17"/>
  <c r="JP13" i="17"/>
  <c r="KB13" i="17"/>
  <c r="KN13" i="17"/>
  <c r="KZ13" i="17"/>
  <c r="LL13" i="17"/>
  <c r="LX13" i="17"/>
  <c r="MJ13" i="17"/>
  <c r="MV13" i="17"/>
  <c r="NH13" i="17"/>
  <c r="NT13" i="17"/>
  <c r="OF13" i="17"/>
  <c r="OR13" i="17"/>
  <c r="PD13" i="17"/>
  <c r="PP13" i="17"/>
  <c r="IG13" i="17"/>
  <c r="IS13" i="17"/>
  <c r="JE13" i="17"/>
  <c r="JQ13" i="17"/>
  <c r="KC13" i="17"/>
  <c r="KO13" i="17"/>
  <c r="LA13" i="17"/>
  <c r="LM13" i="17"/>
  <c r="LY13" i="17"/>
  <c r="MK13" i="17"/>
  <c r="MW13" i="17"/>
  <c r="NI13" i="17"/>
  <c r="NU13" i="17"/>
  <c r="OG13" i="17"/>
  <c r="OS13" i="17"/>
  <c r="PE13" i="17"/>
  <c r="PQ13" i="17"/>
  <c r="IJ13" i="17"/>
  <c r="IV13" i="17"/>
  <c r="JH13" i="17"/>
  <c r="JT13" i="17"/>
  <c r="KF13" i="17"/>
  <c r="KR13" i="17"/>
  <c r="LD13" i="17"/>
  <c r="LP13" i="17"/>
  <c r="MB13" i="17"/>
  <c r="MN13" i="17"/>
  <c r="MZ13" i="17"/>
  <c r="JU13" i="17"/>
  <c r="LE13" i="17"/>
  <c r="MO13" i="17"/>
  <c r="NW13" i="17"/>
  <c r="OV13" i="17"/>
  <c r="PT13" i="17"/>
  <c r="IH13" i="17"/>
  <c r="JV13" i="17"/>
  <c r="LF13" i="17"/>
  <c r="MP13" i="17"/>
  <c r="NX13" i="17"/>
  <c r="OW13" i="17"/>
  <c r="II13" i="17"/>
  <c r="KD13" i="17"/>
  <c r="LN13" i="17"/>
  <c r="MX13" i="17"/>
  <c r="NY13" i="17"/>
  <c r="OX13" i="17"/>
  <c r="IK13" i="17"/>
  <c r="KE13" i="17"/>
  <c r="LO13" i="17"/>
  <c r="MY13" i="17"/>
  <c r="NZ13" i="17"/>
  <c r="PB13" i="17"/>
  <c r="IT13" i="17"/>
  <c r="KG13" i="17"/>
  <c r="LQ13" i="17"/>
  <c r="NA13" i="17"/>
  <c r="OH13" i="17"/>
  <c r="PF13" i="17"/>
  <c r="IU13" i="17"/>
  <c r="KH13" i="17"/>
  <c r="LR13" i="17"/>
  <c r="NB13" i="17"/>
  <c r="OI13" i="17"/>
  <c r="PG13" i="17"/>
  <c r="IW13" i="17"/>
  <c r="KP13" i="17"/>
  <c r="LZ13" i="17"/>
  <c r="NJ13" i="17"/>
  <c r="OJ13" i="17"/>
  <c r="PH13" i="17"/>
  <c r="JF13" i="17"/>
  <c r="KQ13" i="17"/>
  <c r="MA13" i="17"/>
  <c r="NK13" i="17"/>
  <c r="OK13" i="17"/>
  <c r="PI13" i="17"/>
  <c r="JR13" i="17"/>
  <c r="LB13" i="17"/>
  <c r="ML13" i="17"/>
  <c r="NN13" i="17"/>
  <c r="OT13" i="17"/>
  <c r="PR13" i="17"/>
  <c r="NV13" i="17"/>
  <c r="JG13" i="17"/>
  <c r="OL13" i="17"/>
  <c r="JI13" i="17"/>
  <c r="OP13" i="17"/>
  <c r="JS13" i="17"/>
  <c r="OU13" i="17"/>
  <c r="KS13" i="17"/>
  <c r="PJ13" i="17"/>
  <c r="KT13" i="17"/>
  <c r="PN13" i="17"/>
  <c r="LC13" i="17"/>
  <c r="PS13" i="17"/>
  <c r="MD13" i="17"/>
  <c r="NL13" i="17"/>
  <c r="MC13" i="17"/>
  <c r="MM13" i="17"/>
  <c r="NM13" i="17"/>
  <c r="IH52" i="17"/>
  <c r="IT52" i="17"/>
  <c r="JF52" i="17"/>
  <c r="JR52" i="17"/>
  <c r="KD52" i="17"/>
  <c r="KP52" i="17"/>
  <c r="LB52" i="17"/>
  <c r="LN52" i="17"/>
  <c r="LZ52" i="17"/>
  <c r="ML52" i="17"/>
  <c r="MX52" i="17"/>
  <c r="NJ52" i="17"/>
  <c r="NV52" i="17"/>
  <c r="OH52" i="17"/>
  <c r="OT52" i="17"/>
  <c r="PF52" i="17"/>
  <c r="PR52" i="17"/>
  <c r="II52" i="17"/>
  <c r="IU52" i="17"/>
  <c r="JG52" i="17"/>
  <c r="JS52" i="17"/>
  <c r="KE52" i="17"/>
  <c r="KQ52" i="17"/>
  <c r="LC52" i="17"/>
  <c r="LO52" i="17"/>
  <c r="MA52" i="17"/>
  <c r="MM52" i="17"/>
  <c r="MY52" i="17"/>
  <c r="NK52" i="17"/>
  <c r="NW52" i="17"/>
  <c r="OI52" i="17"/>
  <c r="OU52" i="17"/>
  <c r="PG52" i="17"/>
  <c r="PS52" i="17"/>
  <c r="IJ52" i="17"/>
  <c r="IV52" i="17"/>
  <c r="JH52" i="17"/>
  <c r="JT52" i="17"/>
  <c r="KF52" i="17"/>
  <c r="KR52" i="17"/>
  <c r="LD52" i="17"/>
  <c r="LP52" i="17"/>
  <c r="MB52" i="17"/>
  <c r="MN52" i="17"/>
  <c r="MZ52" i="17"/>
  <c r="NL52" i="17"/>
  <c r="NX52" i="17"/>
  <c r="OJ52" i="17"/>
  <c r="OV52" i="17"/>
  <c r="PH52" i="17"/>
  <c r="PT52" i="17"/>
  <c r="IK52" i="17"/>
  <c r="IW52" i="17"/>
  <c r="JI52" i="17"/>
  <c r="JU52" i="17"/>
  <c r="KG52" i="17"/>
  <c r="KS52" i="17"/>
  <c r="LE52" i="17"/>
  <c r="LQ52" i="17"/>
  <c r="MC52" i="17"/>
  <c r="MO52" i="17"/>
  <c r="NA52" i="17"/>
  <c r="NM52" i="17"/>
  <c r="NY52" i="17"/>
  <c r="OK52" i="17"/>
  <c r="OW52" i="17"/>
  <c r="PI52" i="17"/>
  <c r="IL52" i="17"/>
  <c r="IX52" i="17"/>
  <c r="JJ52" i="17"/>
  <c r="JV52" i="17"/>
  <c r="KH52" i="17"/>
  <c r="KT52" i="17"/>
  <c r="LF52" i="17"/>
  <c r="LR52" i="17"/>
  <c r="MD52" i="17"/>
  <c r="MP52" i="17"/>
  <c r="NB52" i="17"/>
  <c r="NN52" i="17"/>
  <c r="NZ52" i="17"/>
  <c r="OL52" i="17"/>
  <c r="OX52" i="17"/>
  <c r="PJ52" i="17"/>
  <c r="IM52" i="17"/>
  <c r="IY52" i="17"/>
  <c r="JK52" i="17"/>
  <c r="JW52" i="17"/>
  <c r="KI52" i="17"/>
  <c r="KU52" i="17"/>
  <c r="LG52" i="17"/>
  <c r="LS52" i="17"/>
  <c r="ME52" i="17"/>
  <c r="MQ52" i="17"/>
  <c r="NC52" i="17"/>
  <c r="NO52" i="17"/>
  <c r="OA52" i="17"/>
  <c r="OM52" i="17"/>
  <c r="OY52" i="17"/>
  <c r="PK52" i="17"/>
  <c r="IN52" i="17"/>
  <c r="IZ52" i="17"/>
  <c r="JL52" i="17"/>
  <c r="JX52" i="17"/>
  <c r="KJ52" i="17"/>
  <c r="KV52" i="17"/>
  <c r="LH52" i="17"/>
  <c r="LT52" i="17"/>
  <c r="MF52" i="17"/>
  <c r="MR52" i="17"/>
  <c r="ND52" i="17"/>
  <c r="NP52" i="17"/>
  <c r="OB52" i="17"/>
  <c r="ON52" i="17"/>
  <c r="OZ52" i="17"/>
  <c r="PL52" i="17"/>
  <c r="IC52" i="17"/>
  <c r="IO52" i="17"/>
  <c r="JA52" i="17"/>
  <c r="JM52" i="17"/>
  <c r="JY52" i="17"/>
  <c r="KK52" i="17"/>
  <c r="KW52" i="17"/>
  <c r="LI52" i="17"/>
  <c r="LU52" i="17"/>
  <c r="MG52" i="17"/>
  <c r="MS52" i="17"/>
  <c r="NE52" i="17"/>
  <c r="NQ52" i="17"/>
  <c r="OC52" i="17"/>
  <c r="OO52" i="17"/>
  <c r="PA52" i="17"/>
  <c r="PM52" i="17"/>
  <c r="ID52" i="17"/>
  <c r="IP52" i="17"/>
  <c r="JB52" i="17"/>
  <c r="JN52" i="17"/>
  <c r="JZ52" i="17"/>
  <c r="KL52" i="17"/>
  <c r="KX52" i="17"/>
  <c r="LJ52" i="17"/>
  <c r="LV52" i="17"/>
  <c r="MH52" i="17"/>
  <c r="MT52" i="17"/>
  <c r="NF52" i="17"/>
  <c r="NR52" i="17"/>
  <c r="OD52" i="17"/>
  <c r="OP52" i="17"/>
  <c r="PB52" i="17"/>
  <c r="PN52" i="17"/>
  <c r="IF52" i="17"/>
  <c r="IR52" i="17"/>
  <c r="JD52" i="17"/>
  <c r="JP52" i="17"/>
  <c r="KB52" i="17"/>
  <c r="KN52" i="17"/>
  <c r="KZ52" i="17"/>
  <c r="LL52" i="17"/>
  <c r="LX52" i="17"/>
  <c r="MJ52" i="17"/>
  <c r="MV52" i="17"/>
  <c r="NH52" i="17"/>
  <c r="NT52" i="17"/>
  <c r="OF52" i="17"/>
  <c r="OR52" i="17"/>
  <c r="PD52" i="17"/>
  <c r="PP52" i="17"/>
  <c r="IE52" i="17"/>
  <c r="KY52" i="17"/>
  <c r="NS52" i="17"/>
  <c r="IG52" i="17"/>
  <c r="LA52" i="17"/>
  <c r="NU52" i="17"/>
  <c r="IQ52" i="17"/>
  <c r="LK52" i="17"/>
  <c r="OE52" i="17"/>
  <c r="IS52" i="17"/>
  <c r="LM52" i="17"/>
  <c r="OG52" i="17"/>
  <c r="JC52" i="17"/>
  <c r="LW52" i="17"/>
  <c r="OQ52" i="17"/>
  <c r="JE52" i="17"/>
  <c r="LY52" i="17"/>
  <c r="OS52" i="17"/>
  <c r="JO52" i="17"/>
  <c r="MI52" i="17"/>
  <c r="PC52" i="17"/>
  <c r="JQ52" i="17"/>
  <c r="MK52" i="17"/>
  <c r="PE52" i="17"/>
  <c r="KA52" i="17"/>
  <c r="MU52" i="17"/>
  <c r="PO52" i="17"/>
  <c r="KC52" i="17"/>
  <c r="MW52" i="17"/>
  <c r="PQ52" i="17"/>
  <c r="KM52" i="17"/>
  <c r="NG52" i="17"/>
  <c r="KO52" i="17"/>
  <c r="NI52" i="17"/>
  <c r="IC18" i="17"/>
  <c r="IO18" i="17"/>
  <c r="JA18" i="17"/>
  <c r="JM18" i="17"/>
  <c r="JY18" i="17"/>
  <c r="KK18" i="17"/>
  <c r="KW18" i="17"/>
  <c r="LI18" i="17"/>
  <c r="LU18" i="17"/>
  <c r="MG18" i="17"/>
  <c r="MS18" i="17"/>
  <c r="NE18" i="17"/>
  <c r="NQ18" i="17"/>
  <c r="OC18" i="17"/>
  <c r="OO18" i="17"/>
  <c r="PA18" i="17"/>
  <c r="PM18" i="17"/>
  <c r="ID18" i="17"/>
  <c r="IP18" i="17"/>
  <c r="JB18" i="17"/>
  <c r="JN18" i="17"/>
  <c r="JZ18" i="17"/>
  <c r="KL18" i="17"/>
  <c r="KX18" i="17"/>
  <c r="LJ18" i="17"/>
  <c r="LV18" i="17"/>
  <c r="MH18" i="17"/>
  <c r="MT18" i="17"/>
  <c r="NF18" i="17"/>
  <c r="NR18" i="17"/>
  <c r="OD18" i="17"/>
  <c r="OP18" i="17"/>
  <c r="PB18" i="17"/>
  <c r="PN18" i="17"/>
  <c r="IE18" i="17"/>
  <c r="IQ18" i="17"/>
  <c r="JC18" i="17"/>
  <c r="JO18" i="17"/>
  <c r="KA18" i="17"/>
  <c r="KM18" i="17"/>
  <c r="KY18" i="17"/>
  <c r="LK18" i="17"/>
  <c r="LW18" i="17"/>
  <c r="MI18" i="17"/>
  <c r="MU18" i="17"/>
  <c r="NG18" i="17"/>
  <c r="NS18" i="17"/>
  <c r="OE18" i="17"/>
  <c r="OQ18" i="17"/>
  <c r="PC18" i="17"/>
  <c r="PO18" i="17"/>
  <c r="IF18" i="17"/>
  <c r="IR18" i="17"/>
  <c r="JD18" i="17"/>
  <c r="JP18" i="17"/>
  <c r="KB18" i="17"/>
  <c r="KN18" i="17"/>
  <c r="KZ18" i="17"/>
  <c r="LL18" i="17"/>
  <c r="LX18" i="17"/>
  <c r="MJ18" i="17"/>
  <c r="MV18" i="17"/>
  <c r="NH18" i="17"/>
  <c r="NT18" i="17"/>
  <c r="OF18" i="17"/>
  <c r="OR18" i="17"/>
  <c r="PD18" i="17"/>
  <c r="PP18" i="17"/>
  <c r="IG18" i="17"/>
  <c r="IS18" i="17"/>
  <c r="JE18" i="17"/>
  <c r="JQ18" i="17"/>
  <c r="KC18" i="17"/>
  <c r="KO18" i="17"/>
  <c r="LA18" i="17"/>
  <c r="LM18" i="17"/>
  <c r="LY18" i="17"/>
  <c r="MK18" i="17"/>
  <c r="MW18" i="17"/>
  <c r="NI18" i="17"/>
  <c r="NU18" i="17"/>
  <c r="OG18" i="17"/>
  <c r="OS18" i="17"/>
  <c r="PE18" i="17"/>
  <c r="PQ18" i="17"/>
  <c r="IH18" i="17"/>
  <c r="IT18" i="17"/>
  <c r="JF18" i="17"/>
  <c r="JR18" i="17"/>
  <c r="KD18" i="17"/>
  <c r="KP18" i="17"/>
  <c r="LB18" i="17"/>
  <c r="LN18" i="17"/>
  <c r="LZ18" i="17"/>
  <c r="ML18" i="17"/>
  <c r="MX18" i="17"/>
  <c r="NJ18" i="17"/>
  <c r="NV18" i="17"/>
  <c r="OH18" i="17"/>
  <c r="OT18" i="17"/>
  <c r="PF18" i="17"/>
  <c r="PR18" i="17"/>
  <c r="II18" i="17"/>
  <c r="IU18" i="17"/>
  <c r="JG18" i="17"/>
  <c r="JS18" i="17"/>
  <c r="KE18" i="17"/>
  <c r="KQ18" i="17"/>
  <c r="LC18" i="17"/>
  <c r="LO18" i="17"/>
  <c r="MA18" i="17"/>
  <c r="MM18" i="17"/>
  <c r="MY18" i="17"/>
  <c r="NK18" i="17"/>
  <c r="NW18" i="17"/>
  <c r="OI18" i="17"/>
  <c r="OU18" i="17"/>
  <c r="PG18" i="17"/>
  <c r="PS18" i="17"/>
  <c r="IK18" i="17"/>
  <c r="IW18" i="17"/>
  <c r="JI18" i="17"/>
  <c r="JU18" i="17"/>
  <c r="KG18" i="17"/>
  <c r="KS18" i="17"/>
  <c r="LE18" i="17"/>
  <c r="LQ18" i="17"/>
  <c r="MC18" i="17"/>
  <c r="MO18" i="17"/>
  <c r="NA18" i="17"/>
  <c r="NM18" i="17"/>
  <c r="NY18" i="17"/>
  <c r="OK18" i="17"/>
  <c r="OW18" i="17"/>
  <c r="PI18" i="17"/>
  <c r="IM18" i="17"/>
  <c r="IY18" i="17"/>
  <c r="JK18" i="17"/>
  <c r="JW18" i="17"/>
  <c r="KI18" i="17"/>
  <c r="KU18" i="17"/>
  <c r="LG18" i="17"/>
  <c r="LS18" i="17"/>
  <c r="ME18" i="17"/>
  <c r="MQ18" i="17"/>
  <c r="NC18" i="17"/>
  <c r="NO18" i="17"/>
  <c r="OA18" i="17"/>
  <c r="OM18" i="17"/>
  <c r="OY18" i="17"/>
  <c r="PK18" i="17"/>
  <c r="IZ18" i="17"/>
  <c r="KV18" i="17"/>
  <c r="MR18" i="17"/>
  <c r="ON18" i="17"/>
  <c r="JH18" i="17"/>
  <c r="LD18" i="17"/>
  <c r="MZ18" i="17"/>
  <c r="OV18" i="17"/>
  <c r="JJ18" i="17"/>
  <c r="LF18" i="17"/>
  <c r="NB18" i="17"/>
  <c r="OX18" i="17"/>
  <c r="JL18" i="17"/>
  <c r="LH18" i="17"/>
  <c r="ND18" i="17"/>
  <c r="OZ18" i="17"/>
  <c r="JV18" i="17"/>
  <c r="LR18" i="17"/>
  <c r="NN18" i="17"/>
  <c r="PJ18" i="17"/>
  <c r="IJ18" i="17"/>
  <c r="KF18" i="17"/>
  <c r="MB18" i="17"/>
  <c r="NX18" i="17"/>
  <c r="PT18" i="17"/>
  <c r="IL18" i="17"/>
  <c r="KH18" i="17"/>
  <c r="MD18" i="17"/>
  <c r="NZ18" i="17"/>
  <c r="IN18" i="17"/>
  <c r="KJ18" i="17"/>
  <c r="MF18" i="17"/>
  <c r="OB18" i="17"/>
  <c r="IV18" i="17"/>
  <c r="KR18" i="17"/>
  <c r="MN18" i="17"/>
  <c r="OJ18" i="17"/>
  <c r="PL18" i="17"/>
  <c r="IX18" i="17"/>
  <c r="JT18" i="17"/>
  <c r="JX18" i="17"/>
  <c r="KT18" i="17"/>
  <c r="LP18" i="17"/>
  <c r="LT18" i="17"/>
  <c r="MP18" i="17"/>
  <c r="NL18" i="17"/>
  <c r="OL18" i="17"/>
  <c r="NP18" i="17"/>
  <c r="PH18" i="17"/>
  <c r="IC92" i="17"/>
  <c r="IO92" i="17"/>
  <c r="JA92" i="17"/>
  <c r="JM92" i="17"/>
  <c r="JY92" i="17"/>
  <c r="KK92" i="17"/>
  <c r="KW92" i="17"/>
  <c r="LI92" i="17"/>
  <c r="LU92" i="17"/>
  <c r="MG92" i="17"/>
  <c r="MS92" i="17"/>
  <c r="NE92" i="17"/>
  <c r="NQ92" i="17"/>
  <c r="OC92" i="17"/>
  <c r="OO92" i="17"/>
  <c r="PA92" i="17"/>
  <c r="PM92" i="17"/>
  <c r="ID92" i="17"/>
  <c r="IP92" i="17"/>
  <c r="JB92" i="17"/>
  <c r="JN92" i="17"/>
  <c r="JZ92" i="17"/>
  <c r="KL92" i="17"/>
  <c r="KX92" i="17"/>
  <c r="LJ92" i="17"/>
  <c r="LV92" i="17"/>
  <c r="MH92" i="17"/>
  <c r="MT92" i="17"/>
  <c r="NF92" i="17"/>
  <c r="NR92" i="17"/>
  <c r="OD92" i="17"/>
  <c r="OP92" i="17"/>
  <c r="PB92" i="17"/>
  <c r="PN92" i="17"/>
  <c r="IE92" i="17"/>
  <c r="IQ92" i="17"/>
  <c r="JC92" i="17"/>
  <c r="JO92" i="17"/>
  <c r="KA92" i="17"/>
  <c r="KM92" i="17"/>
  <c r="KY92" i="17"/>
  <c r="LK92" i="17"/>
  <c r="LW92" i="17"/>
  <c r="MI92" i="17"/>
  <c r="MU92" i="17"/>
  <c r="NG92" i="17"/>
  <c r="NS92" i="17"/>
  <c r="OE92" i="17"/>
  <c r="OQ92" i="17"/>
  <c r="PC92" i="17"/>
  <c r="PO92" i="17"/>
  <c r="IF92" i="17"/>
  <c r="IR92" i="17"/>
  <c r="JD92" i="17"/>
  <c r="JP92" i="17"/>
  <c r="KB92" i="17"/>
  <c r="KN92" i="17"/>
  <c r="KZ92" i="17"/>
  <c r="LL92" i="17"/>
  <c r="LX92" i="17"/>
  <c r="MJ92" i="17"/>
  <c r="MV92" i="17"/>
  <c r="NH92" i="17"/>
  <c r="NT92" i="17"/>
  <c r="OF92" i="17"/>
  <c r="OR92" i="17"/>
  <c r="PD92" i="17"/>
  <c r="PP92" i="17"/>
  <c r="IG92" i="17"/>
  <c r="IS92" i="17"/>
  <c r="JE92" i="17"/>
  <c r="JQ92" i="17"/>
  <c r="KC92" i="17"/>
  <c r="KO92" i="17"/>
  <c r="LA92" i="17"/>
  <c r="LM92" i="17"/>
  <c r="LY92" i="17"/>
  <c r="MK92" i="17"/>
  <c r="MW92" i="17"/>
  <c r="NI92" i="17"/>
  <c r="NU92" i="17"/>
  <c r="OG92" i="17"/>
  <c r="OS92" i="17"/>
  <c r="PE92" i="17"/>
  <c r="PQ92" i="17"/>
  <c r="IH92" i="17"/>
  <c r="IT92" i="17"/>
  <c r="JF92" i="17"/>
  <c r="JR92" i="17"/>
  <c r="KD92" i="17"/>
  <c r="KP92" i="17"/>
  <c r="LB92" i="17"/>
  <c r="LN92" i="17"/>
  <c r="LZ92" i="17"/>
  <c r="ML92" i="17"/>
  <c r="MX92" i="17"/>
  <c r="NJ92" i="17"/>
  <c r="NV92" i="17"/>
  <c r="OH92" i="17"/>
  <c r="OT92" i="17"/>
  <c r="PF92" i="17"/>
  <c r="PR92" i="17"/>
  <c r="II92" i="17"/>
  <c r="IU92" i="17"/>
  <c r="JG92" i="17"/>
  <c r="JS92" i="17"/>
  <c r="KE92" i="17"/>
  <c r="KQ92" i="17"/>
  <c r="LC92" i="17"/>
  <c r="LO92" i="17"/>
  <c r="MA92" i="17"/>
  <c r="MM92" i="17"/>
  <c r="MY92" i="17"/>
  <c r="NK92" i="17"/>
  <c r="NW92" i="17"/>
  <c r="OI92" i="17"/>
  <c r="OU92" i="17"/>
  <c r="PG92" i="17"/>
  <c r="PS92" i="17"/>
  <c r="IJ92" i="17"/>
  <c r="IV92" i="17"/>
  <c r="JH92" i="17"/>
  <c r="JT92" i="17"/>
  <c r="KF92" i="17"/>
  <c r="KR92" i="17"/>
  <c r="LD92" i="17"/>
  <c r="LP92" i="17"/>
  <c r="MB92" i="17"/>
  <c r="MN92" i="17"/>
  <c r="MZ92" i="17"/>
  <c r="NL92" i="17"/>
  <c r="NX92" i="17"/>
  <c r="OJ92" i="17"/>
  <c r="OV92" i="17"/>
  <c r="PH92" i="17"/>
  <c r="PT92" i="17"/>
  <c r="IK92" i="17"/>
  <c r="IW92" i="17"/>
  <c r="JI92" i="17"/>
  <c r="JU92" i="17"/>
  <c r="KG92" i="17"/>
  <c r="KS92" i="17"/>
  <c r="LE92" i="17"/>
  <c r="LQ92" i="17"/>
  <c r="MC92" i="17"/>
  <c r="MO92" i="17"/>
  <c r="NA92" i="17"/>
  <c r="NM92" i="17"/>
  <c r="NY92" i="17"/>
  <c r="OK92" i="17"/>
  <c r="OW92" i="17"/>
  <c r="PI92" i="17"/>
  <c r="IM92" i="17"/>
  <c r="IY92" i="17"/>
  <c r="JK92" i="17"/>
  <c r="JW92" i="17"/>
  <c r="KI92" i="17"/>
  <c r="KU92" i="17"/>
  <c r="LG92" i="17"/>
  <c r="LS92" i="17"/>
  <c r="ME92" i="17"/>
  <c r="MQ92" i="17"/>
  <c r="NC92" i="17"/>
  <c r="NO92" i="17"/>
  <c r="OA92" i="17"/>
  <c r="OM92" i="17"/>
  <c r="OY92" i="17"/>
  <c r="PK92" i="17"/>
  <c r="IN92" i="17"/>
  <c r="IZ92" i="17"/>
  <c r="JL92" i="17"/>
  <c r="JX92" i="17"/>
  <c r="KJ92" i="17"/>
  <c r="KV92" i="17"/>
  <c r="LH92" i="17"/>
  <c r="LT92" i="17"/>
  <c r="MF92" i="17"/>
  <c r="MR92" i="17"/>
  <c r="ND92" i="17"/>
  <c r="NP92" i="17"/>
  <c r="OB92" i="17"/>
  <c r="ON92" i="17"/>
  <c r="OZ92" i="17"/>
  <c r="PL92" i="17"/>
  <c r="MD92" i="17"/>
  <c r="MP92" i="17"/>
  <c r="NB92" i="17"/>
  <c r="NN92" i="17"/>
  <c r="IL92" i="17"/>
  <c r="NZ92" i="17"/>
  <c r="IX92" i="17"/>
  <c r="OL92" i="17"/>
  <c r="JJ92" i="17"/>
  <c r="OX92" i="17"/>
  <c r="JV92" i="17"/>
  <c r="PJ92" i="17"/>
  <c r="KH92" i="17"/>
  <c r="KT92" i="17"/>
  <c r="LF92" i="17"/>
  <c r="LR92" i="17"/>
  <c r="IC67" i="17"/>
  <c r="IO67" i="17"/>
  <c r="JA67" i="17"/>
  <c r="JM67" i="17"/>
  <c r="JY67" i="17"/>
  <c r="KK67" i="17"/>
  <c r="KW67" i="17"/>
  <c r="LI67" i="17"/>
  <c r="LU67" i="17"/>
  <c r="MG67" i="17"/>
  <c r="MS67" i="17"/>
  <c r="NE67" i="17"/>
  <c r="NQ67" i="17"/>
  <c r="OC67" i="17"/>
  <c r="OO67" i="17"/>
  <c r="PA67" i="17"/>
  <c r="PM67" i="17"/>
  <c r="ID67" i="17"/>
  <c r="IP67" i="17"/>
  <c r="JB67" i="17"/>
  <c r="JN67" i="17"/>
  <c r="JZ67" i="17"/>
  <c r="KL67" i="17"/>
  <c r="KX67" i="17"/>
  <c r="LJ67" i="17"/>
  <c r="LV67" i="17"/>
  <c r="MH67" i="17"/>
  <c r="MT67" i="17"/>
  <c r="NF67" i="17"/>
  <c r="IE67" i="17"/>
  <c r="IQ67" i="17"/>
  <c r="JC67" i="17"/>
  <c r="JO67" i="17"/>
  <c r="KA67" i="17"/>
  <c r="KM67" i="17"/>
  <c r="KY67" i="17"/>
  <c r="LK67" i="17"/>
  <c r="IG67" i="17"/>
  <c r="IS67" i="17"/>
  <c r="JE67" i="17"/>
  <c r="JQ67" i="17"/>
  <c r="KC67" i="17"/>
  <c r="KO67" i="17"/>
  <c r="LA67" i="17"/>
  <c r="LM67" i="17"/>
  <c r="LY67" i="17"/>
  <c r="MK67" i="17"/>
  <c r="MW67" i="17"/>
  <c r="NI67" i="17"/>
  <c r="NU67" i="17"/>
  <c r="OG67" i="17"/>
  <c r="OS67" i="17"/>
  <c r="PE67" i="17"/>
  <c r="PQ67" i="17"/>
  <c r="IH67" i="17"/>
  <c r="IT67" i="17"/>
  <c r="JF67" i="17"/>
  <c r="JR67" i="17"/>
  <c r="IN67" i="17"/>
  <c r="JJ67" i="17"/>
  <c r="KE67" i="17"/>
  <c r="KU67" i="17"/>
  <c r="LO67" i="17"/>
  <c r="MD67" i="17"/>
  <c r="MU67" i="17"/>
  <c r="NK67" i="17"/>
  <c r="NY67" i="17"/>
  <c r="OM67" i="17"/>
  <c r="PB67" i="17"/>
  <c r="PP67" i="17"/>
  <c r="IR67" i="17"/>
  <c r="JK67" i="17"/>
  <c r="KF67" i="17"/>
  <c r="KV67" i="17"/>
  <c r="LP67" i="17"/>
  <c r="ME67" i="17"/>
  <c r="MV67" i="17"/>
  <c r="NL67" i="17"/>
  <c r="NZ67" i="17"/>
  <c r="ON67" i="17"/>
  <c r="PC67" i="17"/>
  <c r="PR67" i="17"/>
  <c r="IU67" i="17"/>
  <c r="JL67" i="17"/>
  <c r="KG67" i="17"/>
  <c r="KZ67" i="17"/>
  <c r="LQ67" i="17"/>
  <c r="MF67" i="17"/>
  <c r="MX67" i="17"/>
  <c r="NM67" i="17"/>
  <c r="OA67" i="17"/>
  <c r="OP67" i="17"/>
  <c r="PD67" i="17"/>
  <c r="PS67" i="17"/>
  <c r="IV67" i="17"/>
  <c r="JP67" i="17"/>
  <c r="KH67" i="17"/>
  <c r="LB67" i="17"/>
  <c r="LR67" i="17"/>
  <c r="MI67" i="17"/>
  <c r="MY67" i="17"/>
  <c r="NN67" i="17"/>
  <c r="OB67" i="17"/>
  <c r="OQ67" i="17"/>
  <c r="PF67" i="17"/>
  <c r="PT67" i="17"/>
  <c r="IW67" i="17"/>
  <c r="JS67" i="17"/>
  <c r="KI67" i="17"/>
  <c r="LC67" i="17"/>
  <c r="LS67" i="17"/>
  <c r="MJ67" i="17"/>
  <c r="MZ67" i="17"/>
  <c r="NO67" i="17"/>
  <c r="OD67" i="17"/>
  <c r="OR67" i="17"/>
  <c r="PG67" i="17"/>
  <c r="IX67" i="17"/>
  <c r="JT67" i="17"/>
  <c r="KJ67" i="17"/>
  <c r="LD67" i="17"/>
  <c r="LT67" i="17"/>
  <c r="ML67" i="17"/>
  <c r="NA67" i="17"/>
  <c r="NP67" i="17"/>
  <c r="OE67" i="17"/>
  <c r="OT67" i="17"/>
  <c r="PH67" i="17"/>
  <c r="IF67" i="17"/>
  <c r="IY67" i="17"/>
  <c r="JU67" i="17"/>
  <c r="KN67" i="17"/>
  <c r="LE67" i="17"/>
  <c r="LW67" i="17"/>
  <c r="MM67" i="17"/>
  <c r="NB67" i="17"/>
  <c r="NR67" i="17"/>
  <c r="OF67" i="17"/>
  <c r="OU67" i="17"/>
  <c r="PI67" i="17"/>
  <c r="II67" i="17"/>
  <c r="IZ67" i="17"/>
  <c r="JV67" i="17"/>
  <c r="KP67" i="17"/>
  <c r="LF67" i="17"/>
  <c r="LX67" i="17"/>
  <c r="MN67" i="17"/>
  <c r="NC67" i="17"/>
  <c r="NS67" i="17"/>
  <c r="OH67" i="17"/>
  <c r="OV67" i="17"/>
  <c r="PJ67" i="17"/>
  <c r="IL67" i="17"/>
  <c r="JH67" i="17"/>
  <c r="KB67" i="17"/>
  <c r="KS67" i="17"/>
  <c r="LL67" i="17"/>
  <c r="MB67" i="17"/>
  <c r="MQ67" i="17"/>
  <c r="NH67" i="17"/>
  <c r="NW67" i="17"/>
  <c r="OK67" i="17"/>
  <c r="OY67" i="17"/>
  <c r="PN67" i="17"/>
  <c r="IM67" i="17"/>
  <c r="JI67" i="17"/>
  <c r="KD67" i="17"/>
  <c r="KT67" i="17"/>
  <c r="LN67" i="17"/>
  <c r="MC67" i="17"/>
  <c r="MR67" i="17"/>
  <c r="NJ67" i="17"/>
  <c r="NX67" i="17"/>
  <c r="OL67" i="17"/>
  <c r="OZ67" i="17"/>
  <c r="PO67" i="17"/>
  <c r="KR67" i="17"/>
  <c r="OJ67" i="17"/>
  <c r="LG67" i="17"/>
  <c r="OW67" i="17"/>
  <c r="LH67" i="17"/>
  <c r="OX67" i="17"/>
  <c r="LZ67" i="17"/>
  <c r="PK67" i="17"/>
  <c r="MA67" i="17"/>
  <c r="PL67" i="17"/>
  <c r="IJ67" i="17"/>
  <c r="MO67" i="17"/>
  <c r="IK67" i="17"/>
  <c r="MP67" i="17"/>
  <c r="JD67" i="17"/>
  <c r="ND67" i="17"/>
  <c r="JG67" i="17"/>
  <c r="NG67" i="17"/>
  <c r="JX67" i="17"/>
  <c r="NV67" i="17"/>
  <c r="KQ67" i="17"/>
  <c r="OI67" i="17"/>
  <c r="JW67" i="17"/>
  <c r="NT67" i="17"/>
  <c r="IJ74" i="17"/>
  <c r="IV74" i="17"/>
  <c r="JH74" i="17"/>
  <c r="JT74" i="17"/>
  <c r="KF74" i="17"/>
  <c r="KR74" i="17"/>
  <c r="LD74" i="17"/>
  <c r="LP74" i="17"/>
  <c r="MB74" i="17"/>
  <c r="MN74" i="17"/>
  <c r="MZ74" i="17"/>
  <c r="NL74" i="17"/>
  <c r="NX74" i="17"/>
  <c r="OJ74" i="17"/>
  <c r="OV74" i="17"/>
  <c r="PH74" i="17"/>
  <c r="PT74" i="17"/>
  <c r="IK74" i="17"/>
  <c r="IW74" i="17"/>
  <c r="JI74" i="17"/>
  <c r="JU74" i="17"/>
  <c r="KG74" i="17"/>
  <c r="KS74" i="17"/>
  <c r="LE74" i="17"/>
  <c r="LQ74" i="17"/>
  <c r="MC74" i="17"/>
  <c r="MO74" i="17"/>
  <c r="NA74" i="17"/>
  <c r="NM74" i="17"/>
  <c r="NY74" i="17"/>
  <c r="OK74" i="17"/>
  <c r="OW74" i="17"/>
  <c r="PI74" i="17"/>
  <c r="IL74" i="17"/>
  <c r="IX74" i="17"/>
  <c r="JJ74" i="17"/>
  <c r="JV74" i="17"/>
  <c r="KH74" i="17"/>
  <c r="KT74" i="17"/>
  <c r="LF74" i="17"/>
  <c r="LR74" i="17"/>
  <c r="MD74" i="17"/>
  <c r="MP74" i="17"/>
  <c r="NB74" i="17"/>
  <c r="NN74" i="17"/>
  <c r="NZ74" i="17"/>
  <c r="OL74" i="17"/>
  <c r="OX74" i="17"/>
  <c r="PJ74" i="17"/>
  <c r="IM74" i="17"/>
  <c r="IY74" i="17"/>
  <c r="JK74" i="17"/>
  <c r="JW74" i="17"/>
  <c r="KI74" i="17"/>
  <c r="KU74" i="17"/>
  <c r="LG74" i="17"/>
  <c r="LS74" i="17"/>
  <c r="ME74" i="17"/>
  <c r="MQ74" i="17"/>
  <c r="NC74" i="17"/>
  <c r="NO74" i="17"/>
  <c r="OA74" i="17"/>
  <c r="OM74" i="17"/>
  <c r="OY74" i="17"/>
  <c r="PK74" i="17"/>
  <c r="IN74" i="17"/>
  <c r="IZ74" i="17"/>
  <c r="JL74" i="17"/>
  <c r="JX74" i="17"/>
  <c r="KJ74" i="17"/>
  <c r="KV74" i="17"/>
  <c r="LH74" i="17"/>
  <c r="LT74" i="17"/>
  <c r="MF74" i="17"/>
  <c r="MR74" i="17"/>
  <c r="ND74" i="17"/>
  <c r="NP74" i="17"/>
  <c r="OB74" i="17"/>
  <c r="ON74" i="17"/>
  <c r="OZ74" i="17"/>
  <c r="PL74" i="17"/>
  <c r="IC74" i="17"/>
  <c r="IO74" i="17"/>
  <c r="JA74" i="17"/>
  <c r="JM74" i="17"/>
  <c r="JY74" i="17"/>
  <c r="KK74" i="17"/>
  <c r="KW74" i="17"/>
  <c r="LI74" i="17"/>
  <c r="LU74" i="17"/>
  <c r="MG74" i="17"/>
  <c r="MS74" i="17"/>
  <c r="NE74" i="17"/>
  <c r="NQ74" i="17"/>
  <c r="OC74" i="17"/>
  <c r="OO74" i="17"/>
  <c r="PA74" i="17"/>
  <c r="PM74" i="17"/>
  <c r="ID74" i="17"/>
  <c r="IP74" i="17"/>
  <c r="JB74" i="17"/>
  <c r="JN74" i="17"/>
  <c r="JZ74" i="17"/>
  <c r="KL74" i="17"/>
  <c r="KX74" i="17"/>
  <c r="LJ74" i="17"/>
  <c r="LV74" i="17"/>
  <c r="MH74" i="17"/>
  <c r="MT74" i="17"/>
  <c r="NF74" i="17"/>
  <c r="NR74" i="17"/>
  <c r="OD74" i="17"/>
  <c r="OP74" i="17"/>
  <c r="PB74" i="17"/>
  <c r="PN74" i="17"/>
  <c r="IE74" i="17"/>
  <c r="IQ74" i="17"/>
  <c r="JC74" i="17"/>
  <c r="JO74" i="17"/>
  <c r="KA74" i="17"/>
  <c r="KM74" i="17"/>
  <c r="KY74" i="17"/>
  <c r="LK74" i="17"/>
  <c r="LW74" i="17"/>
  <c r="MI74" i="17"/>
  <c r="MU74" i="17"/>
  <c r="NG74" i="17"/>
  <c r="NS74" i="17"/>
  <c r="OE74" i="17"/>
  <c r="OQ74" i="17"/>
  <c r="PC74" i="17"/>
  <c r="PO74" i="17"/>
  <c r="JE74" i="17"/>
  <c r="KO74" i="17"/>
  <c r="LY74" i="17"/>
  <c r="NI74" i="17"/>
  <c r="OS74" i="17"/>
  <c r="JF74" i="17"/>
  <c r="KP74" i="17"/>
  <c r="LZ74" i="17"/>
  <c r="NJ74" i="17"/>
  <c r="OT74" i="17"/>
  <c r="JG74" i="17"/>
  <c r="KQ74" i="17"/>
  <c r="MA74" i="17"/>
  <c r="NK74" i="17"/>
  <c r="OU74" i="17"/>
  <c r="IF74" i="17"/>
  <c r="JP74" i="17"/>
  <c r="KZ74" i="17"/>
  <c r="MJ74" i="17"/>
  <c r="NT74" i="17"/>
  <c r="PD74" i="17"/>
  <c r="IG74" i="17"/>
  <c r="JQ74" i="17"/>
  <c r="LA74" i="17"/>
  <c r="MK74" i="17"/>
  <c r="NU74" i="17"/>
  <c r="PE74" i="17"/>
  <c r="IH74" i="17"/>
  <c r="JR74" i="17"/>
  <c r="LB74" i="17"/>
  <c r="ML74" i="17"/>
  <c r="NV74" i="17"/>
  <c r="PF74" i="17"/>
  <c r="II74" i="17"/>
  <c r="JS74" i="17"/>
  <c r="LC74" i="17"/>
  <c r="MM74" i="17"/>
  <c r="NW74" i="17"/>
  <c r="PG74" i="17"/>
  <c r="IR74" i="17"/>
  <c r="KB74" i="17"/>
  <c r="LL74" i="17"/>
  <c r="MV74" i="17"/>
  <c r="OF74" i="17"/>
  <c r="PP74" i="17"/>
  <c r="IS74" i="17"/>
  <c r="KC74" i="17"/>
  <c r="LM74" i="17"/>
  <c r="MW74" i="17"/>
  <c r="OG74" i="17"/>
  <c r="PQ74" i="17"/>
  <c r="IU74" i="17"/>
  <c r="KE74" i="17"/>
  <c r="LO74" i="17"/>
  <c r="MY74" i="17"/>
  <c r="OI74" i="17"/>
  <c r="PS74" i="17"/>
  <c r="JD74" i="17"/>
  <c r="KN74" i="17"/>
  <c r="LX74" i="17"/>
  <c r="NH74" i="17"/>
  <c r="OR74" i="17"/>
  <c r="MX74" i="17"/>
  <c r="OH74" i="17"/>
  <c r="PR74" i="17"/>
  <c r="IT74" i="17"/>
  <c r="KD74" i="17"/>
  <c r="LN74" i="17"/>
  <c r="ID54" i="17"/>
  <c r="IP54" i="17"/>
  <c r="JB54" i="17"/>
  <c r="JN54" i="17"/>
  <c r="JZ54" i="17"/>
  <c r="KL54" i="17"/>
  <c r="KX54" i="17"/>
  <c r="LJ54" i="17"/>
  <c r="LV54" i="17"/>
  <c r="MH54" i="17"/>
  <c r="MT54" i="17"/>
  <c r="NF54" i="17"/>
  <c r="NR54" i="17"/>
  <c r="OD54" i="17"/>
  <c r="OP54" i="17"/>
  <c r="PB54" i="17"/>
  <c r="PN54" i="17"/>
  <c r="IE54" i="17"/>
  <c r="IQ54" i="17"/>
  <c r="JC54" i="17"/>
  <c r="JO54" i="17"/>
  <c r="KA54" i="17"/>
  <c r="KM54" i="17"/>
  <c r="KY54" i="17"/>
  <c r="LK54" i="17"/>
  <c r="LW54" i="17"/>
  <c r="MI54" i="17"/>
  <c r="MU54" i="17"/>
  <c r="NG54" i="17"/>
  <c r="NS54" i="17"/>
  <c r="OE54" i="17"/>
  <c r="OQ54" i="17"/>
  <c r="PC54" i="17"/>
  <c r="PO54" i="17"/>
  <c r="IF54" i="17"/>
  <c r="IR54" i="17"/>
  <c r="JD54" i="17"/>
  <c r="JP54" i="17"/>
  <c r="KB54" i="17"/>
  <c r="KN54" i="17"/>
  <c r="KZ54" i="17"/>
  <c r="LL54" i="17"/>
  <c r="LX54" i="17"/>
  <c r="MJ54" i="17"/>
  <c r="MV54" i="17"/>
  <c r="NH54" i="17"/>
  <c r="NT54" i="17"/>
  <c r="OF54" i="17"/>
  <c r="OR54" i="17"/>
  <c r="PD54" i="17"/>
  <c r="PP54" i="17"/>
  <c r="IG54" i="17"/>
  <c r="IS54" i="17"/>
  <c r="JE54" i="17"/>
  <c r="JQ54" i="17"/>
  <c r="KC54" i="17"/>
  <c r="KO54" i="17"/>
  <c r="LA54" i="17"/>
  <c r="LM54" i="17"/>
  <c r="LY54" i="17"/>
  <c r="MK54" i="17"/>
  <c r="MW54" i="17"/>
  <c r="NI54" i="17"/>
  <c r="NU54" i="17"/>
  <c r="OG54" i="17"/>
  <c r="OS54" i="17"/>
  <c r="PE54" i="17"/>
  <c r="PQ54" i="17"/>
  <c r="IH54" i="17"/>
  <c r="IT54" i="17"/>
  <c r="JF54" i="17"/>
  <c r="JR54" i="17"/>
  <c r="KD54" i="17"/>
  <c r="KP54" i="17"/>
  <c r="LB54" i="17"/>
  <c r="LN54" i="17"/>
  <c r="LZ54" i="17"/>
  <c r="ML54" i="17"/>
  <c r="MX54" i="17"/>
  <c r="NJ54" i="17"/>
  <c r="NV54" i="17"/>
  <c r="OH54" i="17"/>
  <c r="OT54" i="17"/>
  <c r="PF54" i="17"/>
  <c r="PR54" i="17"/>
  <c r="II54" i="17"/>
  <c r="IU54" i="17"/>
  <c r="JG54" i="17"/>
  <c r="JS54" i="17"/>
  <c r="KE54" i="17"/>
  <c r="KQ54" i="17"/>
  <c r="LC54" i="17"/>
  <c r="LO54" i="17"/>
  <c r="MA54" i="17"/>
  <c r="MM54" i="17"/>
  <c r="MY54" i="17"/>
  <c r="NK54" i="17"/>
  <c r="NW54" i="17"/>
  <c r="OI54" i="17"/>
  <c r="OU54" i="17"/>
  <c r="PG54" i="17"/>
  <c r="PS54" i="17"/>
  <c r="IJ54" i="17"/>
  <c r="IV54" i="17"/>
  <c r="JH54" i="17"/>
  <c r="JT54" i="17"/>
  <c r="KF54" i="17"/>
  <c r="KR54" i="17"/>
  <c r="LD54" i="17"/>
  <c r="LP54" i="17"/>
  <c r="MB54" i="17"/>
  <c r="MN54" i="17"/>
  <c r="MZ54" i="17"/>
  <c r="NL54" i="17"/>
  <c r="NX54" i="17"/>
  <c r="OJ54" i="17"/>
  <c r="OV54" i="17"/>
  <c r="PH54" i="17"/>
  <c r="PT54" i="17"/>
  <c r="IK54" i="17"/>
  <c r="IW54" i="17"/>
  <c r="JI54" i="17"/>
  <c r="JU54" i="17"/>
  <c r="KG54" i="17"/>
  <c r="KS54" i="17"/>
  <c r="LE54" i="17"/>
  <c r="LQ54" i="17"/>
  <c r="MC54" i="17"/>
  <c r="MO54" i="17"/>
  <c r="NA54" i="17"/>
  <c r="NM54" i="17"/>
  <c r="NY54" i="17"/>
  <c r="OK54" i="17"/>
  <c r="OW54" i="17"/>
  <c r="PI54" i="17"/>
  <c r="IL54" i="17"/>
  <c r="IX54" i="17"/>
  <c r="JJ54" i="17"/>
  <c r="JV54" i="17"/>
  <c r="KH54" i="17"/>
  <c r="KT54" i="17"/>
  <c r="LF54" i="17"/>
  <c r="LR54" i="17"/>
  <c r="MD54" i="17"/>
  <c r="MP54" i="17"/>
  <c r="NB54" i="17"/>
  <c r="NN54" i="17"/>
  <c r="NZ54" i="17"/>
  <c r="OL54" i="17"/>
  <c r="OX54" i="17"/>
  <c r="PJ54" i="17"/>
  <c r="IN54" i="17"/>
  <c r="IZ54" i="17"/>
  <c r="JL54" i="17"/>
  <c r="JX54" i="17"/>
  <c r="KJ54" i="17"/>
  <c r="KV54" i="17"/>
  <c r="LH54" i="17"/>
  <c r="LT54" i="17"/>
  <c r="MF54" i="17"/>
  <c r="MR54" i="17"/>
  <c r="ND54" i="17"/>
  <c r="NP54" i="17"/>
  <c r="OB54" i="17"/>
  <c r="ON54" i="17"/>
  <c r="OZ54" i="17"/>
  <c r="PL54" i="17"/>
  <c r="JK54" i="17"/>
  <c r="ME54" i="17"/>
  <c r="OY54" i="17"/>
  <c r="JM54" i="17"/>
  <c r="MG54" i="17"/>
  <c r="PA54" i="17"/>
  <c r="JW54" i="17"/>
  <c r="MQ54" i="17"/>
  <c r="PK54" i="17"/>
  <c r="JY54" i="17"/>
  <c r="MS54" i="17"/>
  <c r="PM54" i="17"/>
  <c r="KI54" i="17"/>
  <c r="NC54" i="17"/>
  <c r="KK54" i="17"/>
  <c r="NE54" i="17"/>
  <c r="KU54" i="17"/>
  <c r="NO54" i="17"/>
  <c r="IC54" i="17"/>
  <c r="KW54" i="17"/>
  <c r="NQ54" i="17"/>
  <c r="IM54" i="17"/>
  <c r="LG54" i="17"/>
  <c r="OA54" i="17"/>
  <c r="IO54" i="17"/>
  <c r="LI54" i="17"/>
  <c r="OC54" i="17"/>
  <c r="IY54" i="17"/>
  <c r="LS54" i="17"/>
  <c r="OM54" i="17"/>
  <c r="LU54" i="17"/>
  <c r="OO54" i="17"/>
  <c r="JA54" i="17"/>
  <c r="II25" i="17"/>
  <c r="IU25" i="17"/>
  <c r="JG25" i="17"/>
  <c r="JS25" i="17"/>
  <c r="KE25" i="17"/>
  <c r="KQ25" i="17"/>
  <c r="LC25" i="17"/>
  <c r="LO25" i="17"/>
  <c r="MA25" i="17"/>
  <c r="MM25" i="17"/>
  <c r="MY25" i="17"/>
  <c r="NK25" i="17"/>
  <c r="NW25" i="17"/>
  <c r="OI25" i="17"/>
  <c r="OU25" i="17"/>
  <c r="PG25" i="17"/>
  <c r="PS25" i="17"/>
  <c r="IJ25" i="17"/>
  <c r="IV25" i="17"/>
  <c r="JH25" i="17"/>
  <c r="JT25" i="17"/>
  <c r="KF25" i="17"/>
  <c r="KR25" i="17"/>
  <c r="LD25" i="17"/>
  <c r="LP25" i="17"/>
  <c r="MB25" i="17"/>
  <c r="MN25" i="17"/>
  <c r="MZ25" i="17"/>
  <c r="NL25" i="17"/>
  <c r="NX25" i="17"/>
  <c r="OJ25" i="17"/>
  <c r="IK25" i="17"/>
  <c r="IW25" i="17"/>
  <c r="JI25" i="17"/>
  <c r="JU25" i="17"/>
  <c r="KG25" i="17"/>
  <c r="KS25" i="17"/>
  <c r="LE25" i="17"/>
  <c r="LQ25" i="17"/>
  <c r="MC25" i="17"/>
  <c r="MO25" i="17"/>
  <c r="NA25" i="17"/>
  <c r="NM25" i="17"/>
  <c r="NY25" i="17"/>
  <c r="OK25" i="17"/>
  <c r="OW25" i="17"/>
  <c r="PI25" i="17"/>
  <c r="IL25" i="17"/>
  <c r="IX25" i="17"/>
  <c r="JJ25" i="17"/>
  <c r="JV25" i="17"/>
  <c r="KH25" i="17"/>
  <c r="KT25" i="17"/>
  <c r="LF25" i="17"/>
  <c r="LR25" i="17"/>
  <c r="MD25" i="17"/>
  <c r="MP25" i="17"/>
  <c r="NB25" i="17"/>
  <c r="NN25" i="17"/>
  <c r="NZ25" i="17"/>
  <c r="OL25" i="17"/>
  <c r="OX25" i="17"/>
  <c r="PJ25" i="17"/>
  <c r="IN25" i="17"/>
  <c r="IZ25" i="17"/>
  <c r="JL25" i="17"/>
  <c r="JX25" i="17"/>
  <c r="KJ25" i="17"/>
  <c r="KV25" i="17"/>
  <c r="LH25" i="17"/>
  <c r="LT25" i="17"/>
  <c r="MF25" i="17"/>
  <c r="MR25" i="17"/>
  <c r="ND25" i="17"/>
  <c r="NP25" i="17"/>
  <c r="OB25" i="17"/>
  <c r="ON25" i="17"/>
  <c r="OZ25" i="17"/>
  <c r="PL25" i="17"/>
  <c r="IC25" i="17"/>
  <c r="IO25" i="17"/>
  <c r="JA25" i="17"/>
  <c r="JM25" i="17"/>
  <c r="JY25" i="17"/>
  <c r="KK25" i="17"/>
  <c r="KW25" i="17"/>
  <c r="LI25" i="17"/>
  <c r="LU25" i="17"/>
  <c r="MG25" i="17"/>
  <c r="MS25" i="17"/>
  <c r="NE25" i="17"/>
  <c r="NQ25" i="17"/>
  <c r="OC25" i="17"/>
  <c r="OO25" i="17"/>
  <c r="PA25" i="17"/>
  <c r="PM25" i="17"/>
  <c r="IE25" i="17"/>
  <c r="ID25" i="17"/>
  <c r="JC25" i="17"/>
  <c r="KA25" i="17"/>
  <c r="KY25" i="17"/>
  <c r="LW25" i="17"/>
  <c r="MU25" i="17"/>
  <c r="NS25" i="17"/>
  <c r="OQ25" i="17"/>
  <c r="PK25" i="17"/>
  <c r="IF25" i="17"/>
  <c r="JD25" i="17"/>
  <c r="KB25" i="17"/>
  <c r="KZ25" i="17"/>
  <c r="LX25" i="17"/>
  <c r="MV25" i="17"/>
  <c r="NT25" i="17"/>
  <c r="OR25" i="17"/>
  <c r="PN25" i="17"/>
  <c r="IG25" i="17"/>
  <c r="JE25" i="17"/>
  <c r="KC25" i="17"/>
  <c r="LA25" i="17"/>
  <c r="LY25" i="17"/>
  <c r="MW25" i="17"/>
  <c r="NU25" i="17"/>
  <c r="OS25" i="17"/>
  <c r="PO25" i="17"/>
  <c r="IH25" i="17"/>
  <c r="JF25" i="17"/>
  <c r="KD25" i="17"/>
  <c r="LB25" i="17"/>
  <c r="LZ25" i="17"/>
  <c r="MX25" i="17"/>
  <c r="NV25" i="17"/>
  <c r="OT25" i="17"/>
  <c r="PP25" i="17"/>
  <c r="IM25" i="17"/>
  <c r="JK25" i="17"/>
  <c r="KI25" i="17"/>
  <c r="LG25" i="17"/>
  <c r="ME25" i="17"/>
  <c r="NC25" i="17"/>
  <c r="OA25" i="17"/>
  <c r="OV25" i="17"/>
  <c r="PQ25" i="17"/>
  <c r="IP25" i="17"/>
  <c r="JN25" i="17"/>
  <c r="KL25" i="17"/>
  <c r="LJ25" i="17"/>
  <c r="MH25" i="17"/>
  <c r="NF25" i="17"/>
  <c r="OD25" i="17"/>
  <c r="OY25" i="17"/>
  <c r="PR25" i="17"/>
  <c r="IQ25" i="17"/>
  <c r="JO25" i="17"/>
  <c r="KM25" i="17"/>
  <c r="LK25" i="17"/>
  <c r="MI25" i="17"/>
  <c r="NG25" i="17"/>
  <c r="OE25" i="17"/>
  <c r="PB25" i="17"/>
  <c r="PT25" i="17"/>
  <c r="IS25" i="17"/>
  <c r="JQ25" i="17"/>
  <c r="KO25" i="17"/>
  <c r="LM25" i="17"/>
  <c r="MK25" i="17"/>
  <c r="NI25" i="17"/>
  <c r="OG25" i="17"/>
  <c r="PD25" i="17"/>
  <c r="KX25" i="17"/>
  <c r="NR25" i="17"/>
  <c r="IR25" i="17"/>
  <c r="LL25" i="17"/>
  <c r="OF25" i="17"/>
  <c r="IT25" i="17"/>
  <c r="LN25" i="17"/>
  <c r="OH25" i="17"/>
  <c r="IY25" i="17"/>
  <c r="LS25" i="17"/>
  <c r="OM25" i="17"/>
  <c r="JB25" i="17"/>
  <c r="LV25" i="17"/>
  <c r="OP25" i="17"/>
  <c r="JP25" i="17"/>
  <c r="MJ25" i="17"/>
  <c r="PC25" i="17"/>
  <c r="JR25" i="17"/>
  <c r="ML25" i="17"/>
  <c r="PE25" i="17"/>
  <c r="JW25" i="17"/>
  <c r="MQ25" i="17"/>
  <c r="PF25" i="17"/>
  <c r="JZ25" i="17"/>
  <c r="MT25" i="17"/>
  <c r="PH25" i="17"/>
  <c r="KP25" i="17"/>
  <c r="NJ25" i="17"/>
  <c r="NO25" i="17"/>
  <c r="KN25" i="17"/>
  <c r="KU25" i="17"/>
  <c r="NH25" i="17"/>
  <c r="II41" i="17"/>
  <c r="IU41" i="17"/>
  <c r="JG41" i="17"/>
  <c r="JS41" i="17"/>
  <c r="KE41" i="17"/>
  <c r="KQ41" i="17"/>
  <c r="LC41" i="17"/>
  <c r="LO41" i="17"/>
  <c r="MA41" i="17"/>
  <c r="MM41" i="17"/>
  <c r="MY41" i="17"/>
  <c r="NK41" i="17"/>
  <c r="NW41" i="17"/>
  <c r="OI41" i="17"/>
  <c r="OU41" i="17"/>
  <c r="PG41" i="17"/>
  <c r="PS41" i="17"/>
  <c r="IJ41" i="17"/>
  <c r="IV41" i="17"/>
  <c r="JH41" i="17"/>
  <c r="JT41" i="17"/>
  <c r="KF41" i="17"/>
  <c r="KR41" i="17"/>
  <c r="LD41" i="17"/>
  <c r="LP41" i="17"/>
  <c r="MB41" i="17"/>
  <c r="MN41" i="17"/>
  <c r="MZ41" i="17"/>
  <c r="NL41" i="17"/>
  <c r="NX41" i="17"/>
  <c r="OJ41" i="17"/>
  <c r="OV41" i="17"/>
  <c r="PH41" i="17"/>
  <c r="PT41" i="17"/>
  <c r="IK41" i="17"/>
  <c r="IW41" i="17"/>
  <c r="JI41" i="17"/>
  <c r="JU41" i="17"/>
  <c r="KG41" i="17"/>
  <c r="KS41" i="17"/>
  <c r="LE41" i="17"/>
  <c r="LQ41" i="17"/>
  <c r="MC41" i="17"/>
  <c r="MO41" i="17"/>
  <c r="NA41" i="17"/>
  <c r="NM41" i="17"/>
  <c r="NY41" i="17"/>
  <c r="OK41" i="17"/>
  <c r="OW41" i="17"/>
  <c r="PI41" i="17"/>
  <c r="IL41" i="17"/>
  <c r="IX41" i="17"/>
  <c r="JJ41" i="17"/>
  <c r="JV41" i="17"/>
  <c r="KH41" i="17"/>
  <c r="KT41" i="17"/>
  <c r="LF41" i="17"/>
  <c r="LR41" i="17"/>
  <c r="MD41" i="17"/>
  <c r="MP41" i="17"/>
  <c r="NB41" i="17"/>
  <c r="NN41" i="17"/>
  <c r="NZ41" i="17"/>
  <c r="OL41" i="17"/>
  <c r="OX41" i="17"/>
  <c r="PJ41" i="17"/>
  <c r="IM41" i="17"/>
  <c r="IY41" i="17"/>
  <c r="JK41" i="17"/>
  <c r="JW41" i="17"/>
  <c r="KI41" i="17"/>
  <c r="KU41" i="17"/>
  <c r="LG41" i="17"/>
  <c r="LS41" i="17"/>
  <c r="ME41" i="17"/>
  <c r="MQ41" i="17"/>
  <c r="NC41" i="17"/>
  <c r="NO41" i="17"/>
  <c r="OA41" i="17"/>
  <c r="OM41" i="17"/>
  <c r="OY41" i="17"/>
  <c r="PK41" i="17"/>
  <c r="IN41" i="17"/>
  <c r="IZ41" i="17"/>
  <c r="JL41" i="17"/>
  <c r="JX41" i="17"/>
  <c r="KJ41" i="17"/>
  <c r="KV41" i="17"/>
  <c r="LH41" i="17"/>
  <c r="LT41" i="17"/>
  <c r="MF41" i="17"/>
  <c r="MR41" i="17"/>
  <c r="ND41" i="17"/>
  <c r="NP41" i="17"/>
  <c r="OB41" i="17"/>
  <c r="ON41" i="17"/>
  <c r="OZ41" i="17"/>
  <c r="PL41" i="17"/>
  <c r="IC41" i="17"/>
  <c r="IO41" i="17"/>
  <c r="JA41" i="17"/>
  <c r="JM41" i="17"/>
  <c r="JY41" i="17"/>
  <c r="KK41" i="17"/>
  <c r="KW41" i="17"/>
  <c r="LI41" i="17"/>
  <c r="LU41" i="17"/>
  <c r="MG41" i="17"/>
  <c r="MS41" i="17"/>
  <c r="NE41" i="17"/>
  <c r="NQ41" i="17"/>
  <c r="OC41" i="17"/>
  <c r="OO41" i="17"/>
  <c r="PA41" i="17"/>
  <c r="PM41" i="17"/>
  <c r="ID41" i="17"/>
  <c r="IP41" i="17"/>
  <c r="JB41" i="17"/>
  <c r="JN41" i="17"/>
  <c r="JZ41" i="17"/>
  <c r="KL41" i="17"/>
  <c r="KX41" i="17"/>
  <c r="LJ41" i="17"/>
  <c r="LV41" i="17"/>
  <c r="MH41" i="17"/>
  <c r="MT41" i="17"/>
  <c r="NF41" i="17"/>
  <c r="NR41" i="17"/>
  <c r="IE41" i="17"/>
  <c r="IQ41" i="17"/>
  <c r="JC41" i="17"/>
  <c r="JO41" i="17"/>
  <c r="KA41" i="17"/>
  <c r="KM41" i="17"/>
  <c r="KY41" i="17"/>
  <c r="LK41" i="17"/>
  <c r="LW41" i="17"/>
  <c r="MI41" i="17"/>
  <c r="MU41" i="17"/>
  <c r="NG41" i="17"/>
  <c r="NS41" i="17"/>
  <c r="OE41" i="17"/>
  <c r="OQ41" i="17"/>
  <c r="PC41" i="17"/>
  <c r="PO41" i="17"/>
  <c r="IG41" i="17"/>
  <c r="IS41" i="17"/>
  <c r="JE41" i="17"/>
  <c r="JQ41" i="17"/>
  <c r="KC41" i="17"/>
  <c r="KO41" i="17"/>
  <c r="LA41" i="17"/>
  <c r="LM41" i="17"/>
  <c r="LY41" i="17"/>
  <c r="MK41" i="17"/>
  <c r="MW41" i="17"/>
  <c r="NI41" i="17"/>
  <c r="KP41" i="17"/>
  <c r="NJ41" i="17"/>
  <c r="PB41" i="17"/>
  <c r="IF41" i="17"/>
  <c r="KZ41" i="17"/>
  <c r="NT41" i="17"/>
  <c r="PD41" i="17"/>
  <c r="IH41" i="17"/>
  <c r="LB41" i="17"/>
  <c r="NU41" i="17"/>
  <c r="PE41" i="17"/>
  <c r="IR41" i="17"/>
  <c r="LL41" i="17"/>
  <c r="NV41" i="17"/>
  <c r="PF41" i="17"/>
  <c r="IT41" i="17"/>
  <c r="LN41" i="17"/>
  <c r="OD41" i="17"/>
  <c r="PN41" i="17"/>
  <c r="JD41" i="17"/>
  <c r="LX41" i="17"/>
  <c r="OF41" i="17"/>
  <c r="PP41" i="17"/>
  <c r="JF41" i="17"/>
  <c r="LZ41" i="17"/>
  <c r="OG41" i="17"/>
  <c r="PQ41" i="17"/>
  <c r="JP41" i="17"/>
  <c r="MJ41" i="17"/>
  <c r="OH41" i="17"/>
  <c r="PR41" i="17"/>
  <c r="KD41" i="17"/>
  <c r="MX41" i="17"/>
  <c r="OS41" i="17"/>
  <c r="KN41" i="17"/>
  <c r="NH41" i="17"/>
  <c r="OT41" i="17"/>
  <c r="JR41" i="17"/>
  <c r="KB41" i="17"/>
  <c r="ML41" i="17"/>
  <c r="MV41" i="17"/>
  <c r="OP41" i="17"/>
  <c r="OR41" i="17"/>
  <c r="IH84" i="17"/>
  <c r="IT84" i="17"/>
  <c r="JF84" i="17"/>
  <c r="JR84" i="17"/>
  <c r="KD84" i="17"/>
  <c r="KP84" i="17"/>
  <c r="LB84" i="17"/>
  <c r="LN84" i="17"/>
  <c r="LZ84" i="17"/>
  <c r="ML84" i="17"/>
  <c r="MX84" i="17"/>
  <c r="NJ84" i="17"/>
  <c r="NV84" i="17"/>
  <c r="OH84" i="17"/>
  <c r="OT84" i="17"/>
  <c r="PF84" i="17"/>
  <c r="PR84" i="17"/>
  <c r="II84" i="17"/>
  <c r="IU84" i="17"/>
  <c r="JG84" i="17"/>
  <c r="JS84" i="17"/>
  <c r="KE84" i="17"/>
  <c r="KQ84" i="17"/>
  <c r="LC84" i="17"/>
  <c r="LO84" i="17"/>
  <c r="MA84" i="17"/>
  <c r="MM84" i="17"/>
  <c r="MY84" i="17"/>
  <c r="NK84" i="17"/>
  <c r="NW84" i="17"/>
  <c r="OI84" i="17"/>
  <c r="OU84" i="17"/>
  <c r="PG84" i="17"/>
  <c r="PS84" i="17"/>
  <c r="IJ84" i="17"/>
  <c r="IV84" i="17"/>
  <c r="JH84" i="17"/>
  <c r="JT84" i="17"/>
  <c r="KF84" i="17"/>
  <c r="KR84" i="17"/>
  <c r="LD84" i="17"/>
  <c r="LP84" i="17"/>
  <c r="MB84" i="17"/>
  <c r="MN84" i="17"/>
  <c r="MZ84" i="17"/>
  <c r="NL84" i="17"/>
  <c r="NX84" i="17"/>
  <c r="OJ84" i="17"/>
  <c r="OV84" i="17"/>
  <c r="PH84" i="17"/>
  <c r="PT84" i="17"/>
  <c r="IK84" i="17"/>
  <c r="IW84" i="17"/>
  <c r="JI84" i="17"/>
  <c r="JU84" i="17"/>
  <c r="KG84" i="17"/>
  <c r="KS84" i="17"/>
  <c r="LE84" i="17"/>
  <c r="LQ84" i="17"/>
  <c r="MC84" i="17"/>
  <c r="MO84" i="17"/>
  <c r="NA84" i="17"/>
  <c r="NM84" i="17"/>
  <c r="NY84" i="17"/>
  <c r="OK84" i="17"/>
  <c r="OW84" i="17"/>
  <c r="PI84" i="17"/>
  <c r="IL84" i="17"/>
  <c r="IX84" i="17"/>
  <c r="JJ84" i="17"/>
  <c r="JV84" i="17"/>
  <c r="KH84" i="17"/>
  <c r="KT84" i="17"/>
  <c r="LF84" i="17"/>
  <c r="LR84" i="17"/>
  <c r="MD84" i="17"/>
  <c r="MP84" i="17"/>
  <c r="NB84" i="17"/>
  <c r="NN84" i="17"/>
  <c r="NZ84" i="17"/>
  <c r="OL84" i="17"/>
  <c r="OX84" i="17"/>
  <c r="PJ84" i="17"/>
  <c r="IM84" i="17"/>
  <c r="IY84" i="17"/>
  <c r="JK84" i="17"/>
  <c r="JW84" i="17"/>
  <c r="KI84" i="17"/>
  <c r="KU84" i="17"/>
  <c r="LG84" i="17"/>
  <c r="LS84" i="17"/>
  <c r="ME84" i="17"/>
  <c r="MQ84" i="17"/>
  <c r="NC84" i="17"/>
  <c r="NO84" i="17"/>
  <c r="OA84" i="17"/>
  <c r="OM84" i="17"/>
  <c r="OY84" i="17"/>
  <c r="PK84" i="17"/>
  <c r="IN84" i="17"/>
  <c r="IZ84" i="17"/>
  <c r="JL84" i="17"/>
  <c r="JX84" i="17"/>
  <c r="KJ84" i="17"/>
  <c r="KV84" i="17"/>
  <c r="LH84" i="17"/>
  <c r="LT84" i="17"/>
  <c r="MF84" i="17"/>
  <c r="MR84" i="17"/>
  <c r="ND84" i="17"/>
  <c r="NP84" i="17"/>
  <c r="OB84" i="17"/>
  <c r="ON84" i="17"/>
  <c r="OZ84" i="17"/>
  <c r="PL84" i="17"/>
  <c r="IC84" i="17"/>
  <c r="IO84" i="17"/>
  <c r="JA84" i="17"/>
  <c r="JM84" i="17"/>
  <c r="JY84" i="17"/>
  <c r="KK84" i="17"/>
  <c r="KW84" i="17"/>
  <c r="LI84" i="17"/>
  <c r="LU84" i="17"/>
  <c r="MG84" i="17"/>
  <c r="MS84" i="17"/>
  <c r="NE84" i="17"/>
  <c r="NQ84" i="17"/>
  <c r="OC84" i="17"/>
  <c r="OO84" i="17"/>
  <c r="PA84" i="17"/>
  <c r="PM84" i="17"/>
  <c r="ID84" i="17"/>
  <c r="IP84" i="17"/>
  <c r="JB84" i="17"/>
  <c r="JN84" i="17"/>
  <c r="JZ84" i="17"/>
  <c r="KL84" i="17"/>
  <c r="KX84" i="17"/>
  <c r="LJ84" i="17"/>
  <c r="LV84" i="17"/>
  <c r="MH84" i="17"/>
  <c r="MT84" i="17"/>
  <c r="NF84" i="17"/>
  <c r="NR84" i="17"/>
  <c r="OD84" i="17"/>
  <c r="OP84" i="17"/>
  <c r="PB84" i="17"/>
  <c r="PN84" i="17"/>
  <c r="IE84" i="17"/>
  <c r="IQ84" i="17"/>
  <c r="JC84" i="17"/>
  <c r="JO84" i="17"/>
  <c r="KA84" i="17"/>
  <c r="KM84" i="17"/>
  <c r="KY84" i="17"/>
  <c r="LK84" i="17"/>
  <c r="LW84" i="17"/>
  <c r="MI84" i="17"/>
  <c r="MU84" i="17"/>
  <c r="NG84" i="17"/>
  <c r="NS84" i="17"/>
  <c r="OE84" i="17"/>
  <c r="OQ84" i="17"/>
  <c r="PC84" i="17"/>
  <c r="PO84" i="17"/>
  <c r="IF84" i="17"/>
  <c r="IR84" i="17"/>
  <c r="JD84" i="17"/>
  <c r="JP84" i="17"/>
  <c r="KB84" i="17"/>
  <c r="KN84" i="17"/>
  <c r="KZ84" i="17"/>
  <c r="LL84" i="17"/>
  <c r="LX84" i="17"/>
  <c r="MJ84" i="17"/>
  <c r="MV84" i="17"/>
  <c r="NH84" i="17"/>
  <c r="NT84" i="17"/>
  <c r="OF84" i="17"/>
  <c r="OR84" i="17"/>
  <c r="PD84" i="17"/>
  <c r="PP84" i="17"/>
  <c r="NI84" i="17"/>
  <c r="IG84" i="17"/>
  <c r="NU84" i="17"/>
  <c r="IS84" i="17"/>
  <c r="OG84" i="17"/>
  <c r="JE84" i="17"/>
  <c r="OS84" i="17"/>
  <c r="JQ84" i="17"/>
  <c r="PE84" i="17"/>
  <c r="KC84" i="17"/>
  <c r="PQ84" i="17"/>
  <c r="KO84" i="17"/>
  <c r="LA84" i="17"/>
  <c r="LM84" i="17"/>
  <c r="MK84" i="17"/>
  <c r="MW84" i="17"/>
  <c r="LY84" i="17"/>
  <c r="IG68" i="17"/>
  <c r="IS68" i="17"/>
  <c r="JE68" i="17"/>
  <c r="JQ68" i="17"/>
  <c r="KC68" i="17"/>
  <c r="KO68" i="17"/>
  <c r="LA68" i="17"/>
  <c r="LM68" i="17"/>
  <c r="LY68" i="17"/>
  <c r="MK68" i="17"/>
  <c r="MW68" i="17"/>
  <c r="NI68" i="17"/>
  <c r="IK68" i="17"/>
  <c r="IW68" i="17"/>
  <c r="JI68" i="17"/>
  <c r="JU68" i="17"/>
  <c r="KG68" i="17"/>
  <c r="KS68" i="17"/>
  <c r="LE68" i="17"/>
  <c r="LQ68" i="17"/>
  <c r="MC68" i="17"/>
  <c r="MO68" i="17"/>
  <c r="NA68" i="17"/>
  <c r="IM68" i="17"/>
  <c r="JA68" i="17"/>
  <c r="JO68" i="17"/>
  <c r="KD68" i="17"/>
  <c r="KR68" i="17"/>
  <c r="LG68" i="17"/>
  <c r="LU68" i="17"/>
  <c r="MI68" i="17"/>
  <c r="MX68" i="17"/>
  <c r="NL68" i="17"/>
  <c r="NX68" i="17"/>
  <c r="OJ68" i="17"/>
  <c r="OV68" i="17"/>
  <c r="PH68" i="17"/>
  <c r="PT68" i="17"/>
  <c r="IN68" i="17"/>
  <c r="JB68" i="17"/>
  <c r="JP68" i="17"/>
  <c r="KE68" i="17"/>
  <c r="KT68" i="17"/>
  <c r="LH68" i="17"/>
  <c r="LV68" i="17"/>
  <c r="MJ68" i="17"/>
  <c r="MY68" i="17"/>
  <c r="NM68" i="17"/>
  <c r="NY68" i="17"/>
  <c r="OK68" i="17"/>
  <c r="OW68" i="17"/>
  <c r="PI68" i="17"/>
  <c r="IO68" i="17"/>
  <c r="JC68" i="17"/>
  <c r="JR68" i="17"/>
  <c r="KF68" i="17"/>
  <c r="KU68" i="17"/>
  <c r="LI68" i="17"/>
  <c r="LW68" i="17"/>
  <c r="ML68" i="17"/>
  <c r="MZ68" i="17"/>
  <c r="NN68" i="17"/>
  <c r="NZ68" i="17"/>
  <c r="OL68" i="17"/>
  <c r="OX68" i="17"/>
  <c r="PJ68" i="17"/>
  <c r="IP68" i="17"/>
  <c r="JD68" i="17"/>
  <c r="JS68" i="17"/>
  <c r="KH68" i="17"/>
  <c r="KV68" i="17"/>
  <c r="LJ68" i="17"/>
  <c r="LX68" i="17"/>
  <c r="MM68" i="17"/>
  <c r="NB68" i="17"/>
  <c r="NO68" i="17"/>
  <c r="OA68" i="17"/>
  <c r="OM68" i="17"/>
  <c r="OY68" i="17"/>
  <c r="PK68" i="17"/>
  <c r="IC68" i="17"/>
  <c r="IQ68" i="17"/>
  <c r="JF68" i="17"/>
  <c r="JT68" i="17"/>
  <c r="KI68" i="17"/>
  <c r="KW68" i="17"/>
  <c r="LK68" i="17"/>
  <c r="LZ68" i="17"/>
  <c r="MN68" i="17"/>
  <c r="NC68" i="17"/>
  <c r="NP68" i="17"/>
  <c r="OB68" i="17"/>
  <c r="ON68" i="17"/>
  <c r="OZ68" i="17"/>
  <c r="PL68" i="17"/>
  <c r="ID68" i="17"/>
  <c r="IR68" i="17"/>
  <c r="JG68" i="17"/>
  <c r="JV68" i="17"/>
  <c r="KJ68" i="17"/>
  <c r="KX68" i="17"/>
  <c r="LL68" i="17"/>
  <c r="MA68" i="17"/>
  <c r="MP68" i="17"/>
  <c r="ND68" i="17"/>
  <c r="NQ68" i="17"/>
  <c r="OC68" i="17"/>
  <c r="OO68" i="17"/>
  <c r="PA68" i="17"/>
  <c r="PM68" i="17"/>
  <c r="IE68" i="17"/>
  <c r="IT68" i="17"/>
  <c r="JH68" i="17"/>
  <c r="JW68" i="17"/>
  <c r="KK68" i="17"/>
  <c r="KY68" i="17"/>
  <c r="LN68" i="17"/>
  <c r="MB68" i="17"/>
  <c r="MQ68" i="17"/>
  <c r="NE68" i="17"/>
  <c r="NR68" i="17"/>
  <c r="OD68" i="17"/>
  <c r="OP68" i="17"/>
  <c r="PB68" i="17"/>
  <c r="PN68" i="17"/>
  <c r="IF68" i="17"/>
  <c r="IU68" i="17"/>
  <c r="JJ68" i="17"/>
  <c r="JX68" i="17"/>
  <c r="KL68" i="17"/>
  <c r="KZ68" i="17"/>
  <c r="LO68" i="17"/>
  <c r="MD68" i="17"/>
  <c r="MR68" i="17"/>
  <c r="NF68" i="17"/>
  <c r="NS68" i="17"/>
  <c r="OE68" i="17"/>
  <c r="OQ68" i="17"/>
  <c r="PC68" i="17"/>
  <c r="PO68" i="17"/>
  <c r="IJ68" i="17"/>
  <c r="IY68" i="17"/>
  <c r="JM68" i="17"/>
  <c r="KA68" i="17"/>
  <c r="KP68" i="17"/>
  <c r="LD68" i="17"/>
  <c r="LS68" i="17"/>
  <c r="MG68" i="17"/>
  <c r="MU68" i="17"/>
  <c r="NJ68" i="17"/>
  <c r="NV68" i="17"/>
  <c r="OH68" i="17"/>
  <c r="OT68" i="17"/>
  <c r="PF68" i="17"/>
  <c r="PR68" i="17"/>
  <c r="IL68" i="17"/>
  <c r="IZ68" i="17"/>
  <c r="JN68" i="17"/>
  <c r="KB68" i="17"/>
  <c r="KQ68" i="17"/>
  <c r="LF68" i="17"/>
  <c r="LT68" i="17"/>
  <c r="MH68" i="17"/>
  <c r="MV68" i="17"/>
  <c r="NK68" i="17"/>
  <c r="NW68" i="17"/>
  <c r="OI68" i="17"/>
  <c r="OU68" i="17"/>
  <c r="PG68" i="17"/>
  <c r="PS68" i="17"/>
  <c r="JZ68" i="17"/>
  <c r="NH68" i="17"/>
  <c r="KM68" i="17"/>
  <c r="NT68" i="17"/>
  <c r="KN68" i="17"/>
  <c r="NU68" i="17"/>
  <c r="LB68" i="17"/>
  <c r="OF68" i="17"/>
  <c r="LC68" i="17"/>
  <c r="OG68" i="17"/>
  <c r="IH68" i="17"/>
  <c r="LP68" i="17"/>
  <c r="OR68" i="17"/>
  <c r="II68" i="17"/>
  <c r="LR68" i="17"/>
  <c r="OS68" i="17"/>
  <c r="IV68" i="17"/>
  <c r="ME68" i="17"/>
  <c r="PD68" i="17"/>
  <c r="IX68" i="17"/>
  <c r="MF68" i="17"/>
  <c r="PE68" i="17"/>
  <c r="JL68" i="17"/>
  <c r="MT68" i="17"/>
  <c r="PQ68" i="17"/>
  <c r="JY68" i="17"/>
  <c r="NG68" i="17"/>
  <c r="JK68" i="17"/>
  <c r="MS68" i="17"/>
  <c r="PP68" i="17"/>
  <c r="IC21" i="17"/>
  <c r="IO21" i="17"/>
  <c r="JA21" i="17"/>
  <c r="JM21" i="17"/>
  <c r="JY21" i="17"/>
  <c r="KK21" i="17"/>
  <c r="KW21" i="17"/>
  <c r="LI21" i="17"/>
  <c r="LU21" i="17"/>
  <c r="MG21" i="17"/>
  <c r="ID21" i="17"/>
  <c r="IP21" i="17"/>
  <c r="JB21" i="17"/>
  <c r="JN21" i="17"/>
  <c r="JZ21" i="17"/>
  <c r="KL21" i="17"/>
  <c r="KX21" i="17"/>
  <c r="LJ21" i="17"/>
  <c r="LV21" i="17"/>
  <c r="MH21" i="17"/>
  <c r="IG21" i="17"/>
  <c r="IM21" i="17"/>
  <c r="IJ21" i="17"/>
  <c r="IY21" i="17"/>
  <c r="JO21" i="17"/>
  <c r="KC21" i="17"/>
  <c r="KQ21" i="17"/>
  <c r="LE21" i="17"/>
  <c r="LS21" i="17"/>
  <c r="MI21" i="17"/>
  <c r="MU21" i="17"/>
  <c r="NG21" i="17"/>
  <c r="NS21" i="17"/>
  <c r="OE21" i="17"/>
  <c r="OQ21" i="17"/>
  <c r="PC21" i="17"/>
  <c r="PO21" i="17"/>
  <c r="IK21" i="17"/>
  <c r="IZ21" i="17"/>
  <c r="JP21" i="17"/>
  <c r="KD21" i="17"/>
  <c r="KR21" i="17"/>
  <c r="LF21" i="17"/>
  <c r="LT21" i="17"/>
  <c r="MJ21" i="17"/>
  <c r="MV21" i="17"/>
  <c r="NH21" i="17"/>
  <c r="NT21" i="17"/>
  <c r="OF21" i="17"/>
  <c r="OR21" i="17"/>
  <c r="PD21" i="17"/>
  <c r="PP21" i="17"/>
  <c r="IL21" i="17"/>
  <c r="JC21" i="17"/>
  <c r="JQ21" i="17"/>
  <c r="KE21" i="17"/>
  <c r="KS21" i="17"/>
  <c r="LG21" i="17"/>
  <c r="LW21" i="17"/>
  <c r="MK21" i="17"/>
  <c r="MW21" i="17"/>
  <c r="NI21" i="17"/>
  <c r="NU21" i="17"/>
  <c r="OG21" i="17"/>
  <c r="OS21" i="17"/>
  <c r="PE21" i="17"/>
  <c r="PQ21" i="17"/>
  <c r="IN21" i="17"/>
  <c r="IR21" i="17"/>
  <c r="JF21" i="17"/>
  <c r="JT21" i="17"/>
  <c r="KH21" i="17"/>
  <c r="KV21" i="17"/>
  <c r="LL21" i="17"/>
  <c r="LZ21" i="17"/>
  <c r="MN21" i="17"/>
  <c r="MZ21" i="17"/>
  <c r="NL21" i="17"/>
  <c r="NX21" i="17"/>
  <c r="OJ21" i="17"/>
  <c r="OV21" i="17"/>
  <c r="PH21" i="17"/>
  <c r="PT21" i="17"/>
  <c r="IT21" i="17"/>
  <c r="JH21" i="17"/>
  <c r="JV21" i="17"/>
  <c r="KJ21" i="17"/>
  <c r="KZ21" i="17"/>
  <c r="LN21" i="17"/>
  <c r="MB21" i="17"/>
  <c r="MP21" i="17"/>
  <c r="NB21" i="17"/>
  <c r="NN21" i="17"/>
  <c r="NZ21" i="17"/>
  <c r="OL21" i="17"/>
  <c r="OX21" i="17"/>
  <c r="PJ21" i="17"/>
  <c r="IE21" i="17"/>
  <c r="IU21" i="17"/>
  <c r="JI21" i="17"/>
  <c r="JW21" i="17"/>
  <c r="KM21" i="17"/>
  <c r="LA21" i="17"/>
  <c r="LO21" i="17"/>
  <c r="MC21" i="17"/>
  <c r="MQ21" i="17"/>
  <c r="NC21" i="17"/>
  <c r="NO21" i="17"/>
  <c r="OA21" i="17"/>
  <c r="OM21" i="17"/>
  <c r="OY21" i="17"/>
  <c r="PK21" i="17"/>
  <c r="IF21" i="17"/>
  <c r="IV21" i="17"/>
  <c r="JJ21" i="17"/>
  <c r="JX21" i="17"/>
  <c r="KN21" i="17"/>
  <c r="LB21" i="17"/>
  <c r="LP21" i="17"/>
  <c r="MD21" i="17"/>
  <c r="MR21" i="17"/>
  <c r="ND21" i="17"/>
  <c r="NP21" i="17"/>
  <c r="OB21" i="17"/>
  <c r="ON21" i="17"/>
  <c r="OZ21" i="17"/>
  <c r="PL21" i="17"/>
  <c r="IH21" i="17"/>
  <c r="IW21" i="17"/>
  <c r="JK21" i="17"/>
  <c r="KA21" i="17"/>
  <c r="KO21" i="17"/>
  <c r="LC21" i="17"/>
  <c r="LQ21" i="17"/>
  <c r="ME21" i="17"/>
  <c r="MS21" i="17"/>
  <c r="NE21" i="17"/>
  <c r="NQ21" i="17"/>
  <c r="OC21" i="17"/>
  <c r="OO21" i="17"/>
  <c r="PA21" i="17"/>
  <c r="PM21" i="17"/>
  <c r="IS21" i="17"/>
  <c r="KI21" i="17"/>
  <c r="MA21" i="17"/>
  <c r="NM21" i="17"/>
  <c r="OW21" i="17"/>
  <c r="IX21" i="17"/>
  <c r="KP21" i="17"/>
  <c r="MF21" i="17"/>
  <c r="NR21" i="17"/>
  <c r="PB21" i="17"/>
  <c r="JD21" i="17"/>
  <c r="KT21" i="17"/>
  <c r="ML21" i="17"/>
  <c r="NV21" i="17"/>
  <c r="PF21" i="17"/>
  <c r="JE21" i="17"/>
  <c r="KU21" i="17"/>
  <c r="MM21" i="17"/>
  <c r="NW21" i="17"/>
  <c r="PG21" i="17"/>
  <c r="JL21" i="17"/>
  <c r="LD21" i="17"/>
  <c r="MT21" i="17"/>
  <c r="OD21" i="17"/>
  <c r="PN21" i="17"/>
  <c r="JR21" i="17"/>
  <c r="LH21" i="17"/>
  <c r="MX21" i="17"/>
  <c r="OH21" i="17"/>
  <c r="PR21" i="17"/>
  <c r="JS21" i="17"/>
  <c r="LK21" i="17"/>
  <c r="MY21" i="17"/>
  <c r="OI21" i="17"/>
  <c r="JU21" i="17"/>
  <c r="LM21" i="17"/>
  <c r="NA21" i="17"/>
  <c r="OK21" i="17"/>
  <c r="KF21" i="17"/>
  <c r="OT21" i="17"/>
  <c r="KG21" i="17"/>
  <c r="OU21" i="17"/>
  <c r="KY21" i="17"/>
  <c r="PI21" i="17"/>
  <c r="LR21" i="17"/>
  <c r="PS21" i="17"/>
  <c r="LX21" i="17"/>
  <c r="LY21" i="17"/>
  <c r="MO21" i="17"/>
  <c r="II21" i="17"/>
  <c r="NJ21" i="17"/>
  <c r="OP21" i="17"/>
  <c r="IQ21" i="17"/>
  <c r="JG21" i="17"/>
  <c r="KB21" i="17"/>
  <c r="NK21" i="17"/>
  <c r="NF21" i="17"/>
  <c r="NY21" i="17"/>
  <c r="IF48" i="17"/>
  <c r="IR48" i="17"/>
  <c r="JD48" i="17"/>
  <c r="JP48" i="17"/>
  <c r="KB48" i="17"/>
  <c r="KN48" i="17"/>
  <c r="KZ48" i="17"/>
  <c r="LL48" i="17"/>
  <c r="LX48" i="17"/>
  <c r="MJ48" i="17"/>
  <c r="MV48" i="17"/>
  <c r="NH48" i="17"/>
  <c r="NT48" i="17"/>
  <c r="OF48" i="17"/>
  <c r="OR48" i="17"/>
  <c r="PD48" i="17"/>
  <c r="PP48" i="17"/>
  <c r="IG48" i="17"/>
  <c r="IS48" i="17"/>
  <c r="JE48" i="17"/>
  <c r="JQ48" i="17"/>
  <c r="KC48" i="17"/>
  <c r="KO48" i="17"/>
  <c r="LA48" i="17"/>
  <c r="LM48" i="17"/>
  <c r="LY48" i="17"/>
  <c r="MK48" i="17"/>
  <c r="MW48" i="17"/>
  <c r="NI48" i="17"/>
  <c r="NU48" i="17"/>
  <c r="OG48" i="17"/>
  <c r="OS48" i="17"/>
  <c r="PE48" i="17"/>
  <c r="PQ48" i="17"/>
  <c r="IH48" i="17"/>
  <c r="IT48" i="17"/>
  <c r="JF48" i="17"/>
  <c r="JR48" i="17"/>
  <c r="KD48" i="17"/>
  <c r="KP48" i="17"/>
  <c r="LB48" i="17"/>
  <c r="LN48" i="17"/>
  <c r="LZ48" i="17"/>
  <c r="ML48" i="17"/>
  <c r="MX48" i="17"/>
  <c r="NJ48" i="17"/>
  <c r="NV48" i="17"/>
  <c r="OH48" i="17"/>
  <c r="OT48" i="17"/>
  <c r="PF48" i="17"/>
  <c r="PR48" i="17"/>
  <c r="II48" i="17"/>
  <c r="IU48" i="17"/>
  <c r="JG48" i="17"/>
  <c r="JS48" i="17"/>
  <c r="KE48" i="17"/>
  <c r="KQ48" i="17"/>
  <c r="LC48" i="17"/>
  <c r="LO48" i="17"/>
  <c r="MA48" i="17"/>
  <c r="MM48" i="17"/>
  <c r="MY48" i="17"/>
  <c r="NK48" i="17"/>
  <c r="NW48" i="17"/>
  <c r="OI48" i="17"/>
  <c r="OU48" i="17"/>
  <c r="PG48" i="17"/>
  <c r="PS48" i="17"/>
  <c r="IJ48" i="17"/>
  <c r="IV48" i="17"/>
  <c r="JH48" i="17"/>
  <c r="JT48" i="17"/>
  <c r="KF48" i="17"/>
  <c r="KR48" i="17"/>
  <c r="LD48" i="17"/>
  <c r="LP48" i="17"/>
  <c r="MB48" i="17"/>
  <c r="MN48" i="17"/>
  <c r="MZ48" i="17"/>
  <c r="NL48" i="17"/>
  <c r="NX48" i="17"/>
  <c r="OJ48" i="17"/>
  <c r="OV48" i="17"/>
  <c r="PH48" i="17"/>
  <c r="PT48" i="17"/>
  <c r="IK48" i="17"/>
  <c r="IW48" i="17"/>
  <c r="JI48" i="17"/>
  <c r="JU48" i="17"/>
  <c r="KG48" i="17"/>
  <c r="KS48" i="17"/>
  <c r="LE48" i="17"/>
  <c r="LQ48" i="17"/>
  <c r="MC48" i="17"/>
  <c r="MO48" i="17"/>
  <c r="NA48" i="17"/>
  <c r="NM48" i="17"/>
  <c r="NY48" i="17"/>
  <c r="OK48" i="17"/>
  <c r="OW48" i="17"/>
  <c r="PI48" i="17"/>
  <c r="IL48" i="17"/>
  <c r="IX48" i="17"/>
  <c r="JJ48" i="17"/>
  <c r="JV48" i="17"/>
  <c r="KH48" i="17"/>
  <c r="KT48" i="17"/>
  <c r="LF48" i="17"/>
  <c r="LR48" i="17"/>
  <c r="MD48" i="17"/>
  <c r="MP48" i="17"/>
  <c r="NB48" i="17"/>
  <c r="NN48" i="17"/>
  <c r="NZ48" i="17"/>
  <c r="OL48" i="17"/>
  <c r="OX48" i="17"/>
  <c r="PJ48" i="17"/>
  <c r="IM48" i="17"/>
  <c r="IY48" i="17"/>
  <c r="JK48" i="17"/>
  <c r="JW48" i="17"/>
  <c r="KI48" i="17"/>
  <c r="KU48" i="17"/>
  <c r="LG48" i="17"/>
  <c r="LS48" i="17"/>
  <c r="ME48" i="17"/>
  <c r="MQ48" i="17"/>
  <c r="NC48" i="17"/>
  <c r="NO48" i="17"/>
  <c r="OA48" i="17"/>
  <c r="OM48" i="17"/>
  <c r="OY48" i="17"/>
  <c r="PK48" i="17"/>
  <c r="ID48" i="17"/>
  <c r="IP48" i="17"/>
  <c r="JB48" i="17"/>
  <c r="JN48" i="17"/>
  <c r="JZ48" i="17"/>
  <c r="KL48" i="17"/>
  <c r="KX48" i="17"/>
  <c r="LJ48" i="17"/>
  <c r="LV48" i="17"/>
  <c r="MH48" i="17"/>
  <c r="MT48" i="17"/>
  <c r="NF48" i="17"/>
  <c r="NR48" i="17"/>
  <c r="OD48" i="17"/>
  <c r="OP48" i="17"/>
  <c r="PB48" i="17"/>
  <c r="PN48" i="17"/>
  <c r="IE48" i="17"/>
  <c r="IQ48" i="17"/>
  <c r="JC48" i="17"/>
  <c r="JO48" i="17"/>
  <c r="KA48" i="17"/>
  <c r="KM48" i="17"/>
  <c r="KY48" i="17"/>
  <c r="LK48" i="17"/>
  <c r="LW48" i="17"/>
  <c r="MI48" i="17"/>
  <c r="MU48" i="17"/>
  <c r="NG48" i="17"/>
  <c r="NS48" i="17"/>
  <c r="OE48" i="17"/>
  <c r="OQ48" i="17"/>
  <c r="PC48" i="17"/>
  <c r="PO48" i="17"/>
  <c r="IO48" i="17"/>
  <c r="LI48" i="17"/>
  <c r="OC48" i="17"/>
  <c r="IZ48" i="17"/>
  <c r="LT48" i="17"/>
  <c r="ON48" i="17"/>
  <c r="JA48" i="17"/>
  <c r="LU48" i="17"/>
  <c r="OO48" i="17"/>
  <c r="JL48" i="17"/>
  <c r="MF48" i="17"/>
  <c r="OZ48" i="17"/>
  <c r="JM48" i="17"/>
  <c r="MG48" i="17"/>
  <c r="PA48" i="17"/>
  <c r="JX48" i="17"/>
  <c r="MR48" i="17"/>
  <c r="PL48" i="17"/>
  <c r="JY48" i="17"/>
  <c r="MS48" i="17"/>
  <c r="PM48" i="17"/>
  <c r="KJ48" i="17"/>
  <c r="ND48" i="17"/>
  <c r="KK48" i="17"/>
  <c r="NE48" i="17"/>
  <c r="KV48" i="17"/>
  <c r="NP48" i="17"/>
  <c r="IC48" i="17"/>
  <c r="KW48" i="17"/>
  <c r="NQ48" i="17"/>
  <c r="IN48" i="17"/>
  <c r="LH48" i="17"/>
  <c r="OB48" i="17"/>
  <c r="IN50" i="17"/>
  <c r="IZ50" i="17"/>
  <c r="JL50" i="17"/>
  <c r="JX50" i="17"/>
  <c r="KJ50" i="17"/>
  <c r="KV50" i="17"/>
  <c r="LH50" i="17"/>
  <c r="LT50" i="17"/>
  <c r="MF50" i="17"/>
  <c r="MR50" i="17"/>
  <c r="ND50" i="17"/>
  <c r="NP50" i="17"/>
  <c r="OB50" i="17"/>
  <c r="ON50" i="17"/>
  <c r="OZ50" i="17"/>
  <c r="PL50" i="17"/>
  <c r="IC50" i="17"/>
  <c r="IO50" i="17"/>
  <c r="JA50" i="17"/>
  <c r="JM50" i="17"/>
  <c r="JY50" i="17"/>
  <c r="KK50" i="17"/>
  <c r="KW50" i="17"/>
  <c r="LI50" i="17"/>
  <c r="LU50" i="17"/>
  <c r="MG50" i="17"/>
  <c r="MS50" i="17"/>
  <c r="NE50" i="17"/>
  <c r="NQ50" i="17"/>
  <c r="OC50" i="17"/>
  <c r="OO50" i="17"/>
  <c r="PA50" i="17"/>
  <c r="PM50" i="17"/>
  <c r="ID50" i="17"/>
  <c r="IP50" i="17"/>
  <c r="JB50" i="17"/>
  <c r="JN50" i="17"/>
  <c r="JZ50" i="17"/>
  <c r="KL50" i="17"/>
  <c r="KX50" i="17"/>
  <c r="LJ50" i="17"/>
  <c r="LV50" i="17"/>
  <c r="MH50" i="17"/>
  <c r="MT50" i="17"/>
  <c r="NF50" i="17"/>
  <c r="NR50" i="17"/>
  <c r="OD50" i="17"/>
  <c r="OP50" i="17"/>
  <c r="PB50" i="17"/>
  <c r="PN50" i="17"/>
  <c r="IE50" i="17"/>
  <c r="IQ50" i="17"/>
  <c r="JC50" i="17"/>
  <c r="JO50" i="17"/>
  <c r="KA50" i="17"/>
  <c r="KM50" i="17"/>
  <c r="KY50" i="17"/>
  <c r="LK50" i="17"/>
  <c r="LW50" i="17"/>
  <c r="MI50" i="17"/>
  <c r="MU50" i="17"/>
  <c r="NG50" i="17"/>
  <c r="NS50" i="17"/>
  <c r="OE50" i="17"/>
  <c r="OQ50" i="17"/>
  <c r="PC50" i="17"/>
  <c r="PO50" i="17"/>
  <c r="IF50" i="17"/>
  <c r="IR50" i="17"/>
  <c r="JD50" i="17"/>
  <c r="JP50" i="17"/>
  <c r="KB50" i="17"/>
  <c r="KN50" i="17"/>
  <c r="KZ50" i="17"/>
  <c r="LL50" i="17"/>
  <c r="LX50" i="17"/>
  <c r="MJ50" i="17"/>
  <c r="MV50" i="17"/>
  <c r="NH50" i="17"/>
  <c r="NT50" i="17"/>
  <c r="OF50" i="17"/>
  <c r="OR50" i="17"/>
  <c r="PD50" i="17"/>
  <c r="PP50" i="17"/>
  <c r="IG50" i="17"/>
  <c r="IS50" i="17"/>
  <c r="JE50" i="17"/>
  <c r="JQ50" i="17"/>
  <c r="KC50" i="17"/>
  <c r="KO50" i="17"/>
  <c r="LA50" i="17"/>
  <c r="LM50" i="17"/>
  <c r="LY50" i="17"/>
  <c r="MK50" i="17"/>
  <c r="MW50" i="17"/>
  <c r="NI50" i="17"/>
  <c r="NU50" i="17"/>
  <c r="OG50" i="17"/>
  <c r="OS50" i="17"/>
  <c r="PE50" i="17"/>
  <c r="PQ50" i="17"/>
  <c r="IH50" i="17"/>
  <c r="IT50" i="17"/>
  <c r="JF50" i="17"/>
  <c r="JR50" i="17"/>
  <c r="KD50" i="17"/>
  <c r="KP50" i="17"/>
  <c r="LB50" i="17"/>
  <c r="LN50" i="17"/>
  <c r="LZ50" i="17"/>
  <c r="ML50" i="17"/>
  <c r="MX50" i="17"/>
  <c r="NJ50" i="17"/>
  <c r="NV50" i="17"/>
  <c r="OH50" i="17"/>
  <c r="II50" i="17"/>
  <c r="IU50" i="17"/>
  <c r="JG50" i="17"/>
  <c r="JS50" i="17"/>
  <c r="KE50" i="17"/>
  <c r="KQ50" i="17"/>
  <c r="LC50" i="17"/>
  <c r="LO50" i="17"/>
  <c r="MA50" i="17"/>
  <c r="MM50" i="17"/>
  <c r="MY50" i="17"/>
  <c r="NK50" i="17"/>
  <c r="NW50" i="17"/>
  <c r="OI50" i="17"/>
  <c r="IL50" i="17"/>
  <c r="IX50" i="17"/>
  <c r="JJ50" i="17"/>
  <c r="JV50" i="17"/>
  <c r="KH50" i="17"/>
  <c r="KT50" i="17"/>
  <c r="LF50" i="17"/>
  <c r="LR50" i="17"/>
  <c r="MD50" i="17"/>
  <c r="MP50" i="17"/>
  <c r="NB50" i="17"/>
  <c r="NN50" i="17"/>
  <c r="NZ50" i="17"/>
  <c r="OL50" i="17"/>
  <c r="OX50" i="17"/>
  <c r="PJ50" i="17"/>
  <c r="IM50" i="17"/>
  <c r="IY50" i="17"/>
  <c r="JK50" i="17"/>
  <c r="JW50" i="17"/>
  <c r="KI50" i="17"/>
  <c r="KU50" i="17"/>
  <c r="LG50" i="17"/>
  <c r="LS50" i="17"/>
  <c r="ME50" i="17"/>
  <c r="MQ50" i="17"/>
  <c r="NC50" i="17"/>
  <c r="NO50" i="17"/>
  <c r="OA50" i="17"/>
  <c r="OM50" i="17"/>
  <c r="OY50" i="17"/>
  <c r="PK50" i="17"/>
  <c r="JU50" i="17"/>
  <c r="MO50" i="17"/>
  <c r="OW50" i="17"/>
  <c r="KF50" i="17"/>
  <c r="MZ50" i="17"/>
  <c r="PF50" i="17"/>
  <c r="KG50" i="17"/>
  <c r="NA50" i="17"/>
  <c r="PG50" i="17"/>
  <c r="KR50" i="17"/>
  <c r="NL50" i="17"/>
  <c r="PH50" i="17"/>
  <c r="KS50" i="17"/>
  <c r="NM50" i="17"/>
  <c r="PI50" i="17"/>
  <c r="IJ50" i="17"/>
  <c r="LD50" i="17"/>
  <c r="NX50" i="17"/>
  <c r="PR50" i="17"/>
  <c r="IK50" i="17"/>
  <c r="LE50" i="17"/>
  <c r="NY50" i="17"/>
  <c r="PS50" i="17"/>
  <c r="IV50" i="17"/>
  <c r="LP50" i="17"/>
  <c r="OJ50" i="17"/>
  <c r="PT50" i="17"/>
  <c r="IW50" i="17"/>
  <c r="LQ50" i="17"/>
  <c r="OK50" i="17"/>
  <c r="JH50" i="17"/>
  <c r="MB50" i="17"/>
  <c r="OT50" i="17"/>
  <c r="JI50" i="17"/>
  <c r="MC50" i="17"/>
  <c r="OU50" i="17"/>
  <c r="JT50" i="17"/>
  <c r="MN50" i="17"/>
  <c r="OV50" i="17"/>
  <c r="IC98" i="17"/>
  <c r="IO98" i="17"/>
  <c r="JA98" i="17"/>
  <c r="JM98" i="17"/>
  <c r="JY98" i="17"/>
  <c r="KK98" i="17"/>
  <c r="KW98" i="17"/>
  <c r="LI98" i="17"/>
  <c r="LU98" i="17"/>
  <c r="MG98" i="17"/>
  <c r="MS98" i="17"/>
  <c r="NE98" i="17"/>
  <c r="NQ98" i="17"/>
  <c r="OC98" i="17"/>
  <c r="OO98" i="17"/>
  <c r="PA98" i="17"/>
  <c r="PM98" i="17"/>
  <c r="ID98" i="17"/>
  <c r="IP98" i="17"/>
  <c r="JB98" i="17"/>
  <c r="JN98" i="17"/>
  <c r="JZ98" i="17"/>
  <c r="KL98" i="17"/>
  <c r="KX98" i="17"/>
  <c r="LJ98" i="17"/>
  <c r="LV98" i="17"/>
  <c r="MH98" i="17"/>
  <c r="MT98" i="17"/>
  <c r="NF98" i="17"/>
  <c r="NR98" i="17"/>
  <c r="OD98" i="17"/>
  <c r="OP98" i="17"/>
  <c r="PB98" i="17"/>
  <c r="PN98" i="17"/>
  <c r="IE98" i="17"/>
  <c r="IQ98" i="17"/>
  <c r="JC98" i="17"/>
  <c r="JO98" i="17"/>
  <c r="KA98" i="17"/>
  <c r="KM98" i="17"/>
  <c r="KY98" i="17"/>
  <c r="LK98" i="17"/>
  <c r="LW98" i="17"/>
  <c r="MI98" i="17"/>
  <c r="MU98" i="17"/>
  <c r="NG98" i="17"/>
  <c r="NS98" i="17"/>
  <c r="OE98" i="17"/>
  <c r="OQ98" i="17"/>
  <c r="PC98" i="17"/>
  <c r="PO98" i="17"/>
  <c r="IF98" i="17"/>
  <c r="IR98" i="17"/>
  <c r="JD98" i="17"/>
  <c r="JP98" i="17"/>
  <c r="KB98" i="17"/>
  <c r="KN98" i="17"/>
  <c r="KZ98" i="17"/>
  <c r="LL98" i="17"/>
  <c r="LX98" i="17"/>
  <c r="MJ98" i="17"/>
  <c r="MV98" i="17"/>
  <c r="NH98" i="17"/>
  <c r="NT98" i="17"/>
  <c r="OF98" i="17"/>
  <c r="OR98" i="17"/>
  <c r="PD98" i="17"/>
  <c r="PP98" i="17"/>
  <c r="IG98" i="17"/>
  <c r="IS98" i="17"/>
  <c r="JE98" i="17"/>
  <c r="JQ98" i="17"/>
  <c r="KC98" i="17"/>
  <c r="KO98" i="17"/>
  <c r="LA98" i="17"/>
  <c r="LM98" i="17"/>
  <c r="LY98" i="17"/>
  <c r="MK98" i="17"/>
  <c r="MW98" i="17"/>
  <c r="NI98" i="17"/>
  <c r="NU98" i="17"/>
  <c r="OG98" i="17"/>
  <c r="OS98" i="17"/>
  <c r="PE98" i="17"/>
  <c r="PQ98" i="17"/>
  <c r="IH98" i="17"/>
  <c r="IT98" i="17"/>
  <c r="JF98" i="17"/>
  <c r="JR98" i="17"/>
  <c r="KD98" i="17"/>
  <c r="KP98" i="17"/>
  <c r="LB98" i="17"/>
  <c r="LN98" i="17"/>
  <c r="LZ98" i="17"/>
  <c r="ML98" i="17"/>
  <c r="MX98" i="17"/>
  <c r="NJ98" i="17"/>
  <c r="NV98" i="17"/>
  <c r="OH98" i="17"/>
  <c r="OT98" i="17"/>
  <c r="PF98" i="17"/>
  <c r="PR98" i="17"/>
  <c r="II98" i="17"/>
  <c r="IU98" i="17"/>
  <c r="JG98" i="17"/>
  <c r="JS98" i="17"/>
  <c r="KE98" i="17"/>
  <c r="KQ98" i="17"/>
  <c r="LC98" i="17"/>
  <c r="LO98" i="17"/>
  <c r="MA98" i="17"/>
  <c r="MM98" i="17"/>
  <c r="MY98" i="17"/>
  <c r="NK98" i="17"/>
  <c r="NW98" i="17"/>
  <c r="OI98" i="17"/>
  <c r="OU98" i="17"/>
  <c r="PG98" i="17"/>
  <c r="PS98" i="17"/>
  <c r="IJ98" i="17"/>
  <c r="IV98" i="17"/>
  <c r="JH98" i="17"/>
  <c r="JT98" i="17"/>
  <c r="KF98" i="17"/>
  <c r="KR98" i="17"/>
  <c r="LD98" i="17"/>
  <c r="LP98" i="17"/>
  <c r="MB98" i="17"/>
  <c r="MN98" i="17"/>
  <c r="MZ98" i="17"/>
  <c r="NL98" i="17"/>
  <c r="NX98" i="17"/>
  <c r="OJ98" i="17"/>
  <c r="OV98" i="17"/>
  <c r="PH98" i="17"/>
  <c r="PT98" i="17"/>
  <c r="IK98" i="17"/>
  <c r="IW98" i="17"/>
  <c r="JI98" i="17"/>
  <c r="JU98" i="17"/>
  <c r="KG98" i="17"/>
  <c r="KS98" i="17"/>
  <c r="IM98" i="17"/>
  <c r="IY98" i="17"/>
  <c r="JK98" i="17"/>
  <c r="JW98" i="17"/>
  <c r="KI98" i="17"/>
  <c r="KU98" i="17"/>
  <c r="LG98" i="17"/>
  <c r="LS98" i="17"/>
  <c r="ME98" i="17"/>
  <c r="MQ98" i="17"/>
  <c r="NC98" i="17"/>
  <c r="NO98" i="17"/>
  <c r="OA98" i="17"/>
  <c r="OM98" i="17"/>
  <c r="IN98" i="17"/>
  <c r="IZ98" i="17"/>
  <c r="JL98" i="17"/>
  <c r="JX98" i="17"/>
  <c r="KJ98" i="17"/>
  <c r="KV98" i="17"/>
  <c r="LH98" i="17"/>
  <c r="LT98" i="17"/>
  <c r="MF98" i="17"/>
  <c r="MR98" i="17"/>
  <c r="ND98" i="17"/>
  <c r="NP98" i="17"/>
  <c r="OB98" i="17"/>
  <c r="ON98" i="17"/>
  <c r="OZ98" i="17"/>
  <c r="PL98" i="17"/>
  <c r="KH98" i="17"/>
  <c r="NM98" i="17"/>
  <c r="KT98" i="17"/>
  <c r="NN98" i="17"/>
  <c r="LE98" i="17"/>
  <c r="NY98" i="17"/>
  <c r="LF98" i="17"/>
  <c r="NZ98" i="17"/>
  <c r="LQ98" i="17"/>
  <c r="OK98" i="17"/>
  <c r="LR98" i="17"/>
  <c r="OL98" i="17"/>
  <c r="MC98" i="17"/>
  <c r="OW98" i="17"/>
  <c r="MD98" i="17"/>
  <c r="OX98" i="17"/>
  <c r="IL98" i="17"/>
  <c r="MO98" i="17"/>
  <c r="OY98" i="17"/>
  <c r="IX98" i="17"/>
  <c r="MP98" i="17"/>
  <c r="PI98" i="17"/>
  <c r="JJ98" i="17"/>
  <c r="NA98" i="17"/>
  <c r="PJ98" i="17"/>
  <c r="JV98" i="17"/>
  <c r="NB98" i="17"/>
  <c r="PK98" i="17"/>
  <c r="IG62" i="17"/>
  <c r="IS62" i="17"/>
  <c r="JE62" i="17"/>
  <c r="JQ62" i="17"/>
  <c r="KC62" i="17"/>
  <c r="KO62" i="17"/>
  <c r="LA62" i="17"/>
  <c r="LM62" i="17"/>
  <c r="LY62" i="17"/>
  <c r="MK62" i="17"/>
  <c r="MW62" i="17"/>
  <c r="NI62" i="17"/>
  <c r="NU62" i="17"/>
  <c r="OG62" i="17"/>
  <c r="OS62" i="17"/>
  <c r="PE62" i="17"/>
  <c r="PQ62" i="17"/>
  <c r="IH62" i="17"/>
  <c r="IT62" i="17"/>
  <c r="JF62" i="17"/>
  <c r="JR62" i="17"/>
  <c r="KD62" i="17"/>
  <c r="KP62" i="17"/>
  <c r="LB62" i="17"/>
  <c r="LN62" i="17"/>
  <c r="LZ62" i="17"/>
  <c r="ML62" i="17"/>
  <c r="MX62" i="17"/>
  <c r="NJ62" i="17"/>
  <c r="NV62" i="17"/>
  <c r="OH62" i="17"/>
  <c r="OT62" i="17"/>
  <c r="PF62" i="17"/>
  <c r="PR62" i="17"/>
  <c r="II62" i="17"/>
  <c r="IU62" i="17"/>
  <c r="JG62" i="17"/>
  <c r="JS62" i="17"/>
  <c r="KE62" i="17"/>
  <c r="KQ62" i="17"/>
  <c r="LC62" i="17"/>
  <c r="LO62" i="17"/>
  <c r="MA62" i="17"/>
  <c r="MM62" i="17"/>
  <c r="MY62" i="17"/>
  <c r="NK62" i="17"/>
  <c r="NW62" i="17"/>
  <c r="OI62" i="17"/>
  <c r="OU62" i="17"/>
  <c r="PG62" i="17"/>
  <c r="PS62" i="17"/>
  <c r="IJ62" i="17"/>
  <c r="IV62" i="17"/>
  <c r="JH62" i="17"/>
  <c r="JT62" i="17"/>
  <c r="KF62" i="17"/>
  <c r="KR62" i="17"/>
  <c r="LD62" i="17"/>
  <c r="LP62" i="17"/>
  <c r="MB62" i="17"/>
  <c r="MN62" i="17"/>
  <c r="MZ62" i="17"/>
  <c r="NL62" i="17"/>
  <c r="NX62" i="17"/>
  <c r="OJ62" i="17"/>
  <c r="OV62" i="17"/>
  <c r="PH62" i="17"/>
  <c r="PT62" i="17"/>
  <c r="IK62" i="17"/>
  <c r="IW62" i="17"/>
  <c r="JI62" i="17"/>
  <c r="JU62" i="17"/>
  <c r="KG62" i="17"/>
  <c r="KS62" i="17"/>
  <c r="LE62" i="17"/>
  <c r="LQ62" i="17"/>
  <c r="MC62" i="17"/>
  <c r="MO62" i="17"/>
  <c r="NA62" i="17"/>
  <c r="NM62" i="17"/>
  <c r="NY62" i="17"/>
  <c r="OK62" i="17"/>
  <c r="OW62" i="17"/>
  <c r="PI62" i="17"/>
  <c r="IL62" i="17"/>
  <c r="IX62" i="17"/>
  <c r="JJ62" i="17"/>
  <c r="JV62" i="17"/>
  <c r="KH62" i="17"/>
  <c r="KT62" i="17"/>
  <c r="LF62" i="17"/>
  <c r="LR62" i="17"/>
  <c r="MD62" i="17"/>
  <c r="MP62" i="17"/>
  <c r="NB62" i="17"/>
  <c r="NN62" i="17"/>
  <c r="NZ62" i="17"/>
  <c r="OL62" i="17"/>
  <c r="OX62" i="17"/>
  <c r="PJ62" i="17"/>
  <c r="IM62" i="17"/>
  <c r="IY62" i="17"/>
  <c r="JK62" i="17"/>
  <c r="JW62" i="17"/>
  <c r="KI62" i="17"/>
  <c r="KU62" i="17"/>
  <c r="LG62" i="17"/>
  <c r="LS62" i="17"/>
  <c r="ME62" i="17"/>
  <c r="MQ62" i="17"/>
  <c r="NC62" i="17"/>
  <c r="NO62" i="17"/>
  <c r="OA62" i="17"/>
  <c r="OM62" i="17"/>
  <c r="OY62" i="17"/>
  <c r="PK62" i="17"/>
  <c r="IN62" i="17"/>
  <c r="IZ62" i="17"/>
  <c r="JL62" i="17"/>
  <c r="JX62" i="17"/>
  <c r="KJ62" i="17"/>
  <c r="KV62" i="17"/>
  <c r="LH62" i="17"/>
  <c r="LT62" i="17"/>
  <c r="MF62" i="17"/>
  <c r="MR62" i="17"/>
  <c r="ND62" i="17"/>
  <c r="NP62" i="17"/>
  <c r="OB62" i="17"/>
  <c r="ON62" i="17"/>
  <c r="OZ62" i="17"/>
  <c r="PL62" i="17"/>
  <c r="IC62" i="17"/>
  <c r="IO62" i="17"/>
  <c r="JA62" i="17"/>
  <c r="JM62" i="17"/>
  <c r="JY62" i="17"/>
  <c r="KK62" i="17"/>
  <c r="KW62" i="17"/>
  <c r="LI62" i="17"/>
  <c r="LU62" i="17"/>
  <c r="MG62" i="17"/>
  <c r="MS62" i="17"/>
  <c r="NE62" i="17"/>
  <c r="NQ62" i="17"/>
  <c r="OC62" i="17"/>
  <c r="OO62" i="17"/>
  <c r="PA62" i="17"/>
  <c r="PM62" i="17"/>
  <c r="ID62" i="17"/>
  <c r="IP62" i="17"/>
  <c r="JB62" i="17"/>
  <c r="JN62" i="17"/>
  <c r="JZ62" i="17"/>
  <c r="KL62" i="17"/>
  <c r="KX62" i="17"/>
  <c r="LJ62" i="17"/>
  <c r="LV62" i="17"/>
  <c r="MH62" i="17"/>
  <c r="MT62" i="17"/>
  <c r="NF62" i="17"/>
  <c r="NR62" i="17"/>
  <c r="OD62" i="17"/>
  <c r="OP62" i="17"/>
  <c r="PB62" i="17"/>
  <c r="PN62" i="17"/>
  <c r="IE62" i="17"/>
  <c r="IQ62" i="17"/>
  <c r="JC62" i="17"/>
  <c r="JO62" i="17"/>
  <c r="KA62" i="17"/>
  <c r="KM62" i="17"/>
  <c r="KY62" i="17"/>
  <c r="LK62" i="17"/>
  <c r="LW62" i="17"/>
  <c r="MI62" i="17"/>
  <c r="MU62" i="17"/>
  <c r="NG62" i="17"/>
  <c r="NS62" i="17"/>
  <c r="OE62" i="17"/>
  <c r="OQ62" i="17"/>
  <c r="PC62" i="17"/>
  <c r="PO62" i="17"/>
  <c r="IR62" i="17"/>
  <c r="OF62" i="17"/>
  <c r="JD62" i="17"/>
  <c r="OR62" i="17"/>
  <c r="JP62" i="17"/>
  <c r="PD62" i="17"/>
  <c r="KB62" i="17"/>
  <c r="PP62" i="17"/>
  <c r="KN62" i="17"/>
  <c r="KZ62" i="17"/>
  <c r="LL62" i="17"/>
  <c r="LX62" i="17"/>
  <c r="NH62" i="17"/>
  <c r="IF62" i="17"/>
  <c r="NT62" i="17"/>
  <c r="MV62" i="17"/>
  <c r="MJ62" i="17"/>
  <c r="IC64" i="17"/>
  <c r="IO64" i="17"/>
  <c r="JA64" i="17"/>
  <c r="JM64" i="17"/>
  <c r="JY64" i="17"/>
  <c r="KK64" i="17"/>
  <c r="KW64" i="17"/>
  <c r="LI64" i="17"/>
  <c r="LU64" i="17"/>
  <c r="MG64" i="17"/>
  <c r="MS64" i="17"/>
  <c r="NE64" i="17"/>
  <c r="NQ64" i="17"/>
  <c r="OC64" i="17"/>
  <c r="OO64" i="17"/>
  <c r="PA64" i="17"/>
  <c r="PM64" i="17"/>
  <c r="ID64" i="17"/>
  <c r="IP64" i="17"/>
  <c r="JB64" i="17"/>
  <c r="JN64" i="17"/>
  <c r="JZ64" i="17"/>
  <c r="KL64" i="17"/>
  <c r="KX64" i="17"/>
  <c r="LJ64" i="17"/>
  <c r="LV64" i="17"/>
  <c r="MH64" i="17"/>
  <c r="MT64" i="17"/>
  <c r="NF64" i="17"/>
  <c r="NR64" i="17"/>
  <c r="OD64" i="17"/>
  <c r="OP64" i="17"/>
  <c r="PB64" i="17"/>
  <c r="PN64" i="17"/>
  <c r="IE64" i="17"/>
  <c r="IQ64" i="17"/>
  <c r="JC64" i="17"/>
  <c r="JO64" i="17"/>
  <c r="KA64" i="17"/>
  <c r="KM64" i="17"/>
  <c r="KY64" i="17"/>
  <c r="LK64" i="17"/>
  <c r="LW64" i="17"/>
  <c r="MI64" i="17"/>
  <c r="MU64" i="17"/>
  <c r="NG64" i="17"/>
  <c r="NS64" i="17"/>
  <c r="OE64" i="17"/>
  <c r="OQ64" i="17"/>
  <c r="PC64" i="17"/>
  <c r="PO64" i="17"/>
  <c r="IG64" i="17"/>
  <c r="IS64" i="17"/>
  <c r="JE64" i="17"/>
  <c r="JQ64" i="17"/>
  <c r="KC64" i="17"/>
  <c r="KO64" i="17"/>
  <c r="LA64" i="17"/>
  <c r="LM64" i="17"/>
  <c r="LY64" i="17"/>
  <c r="MK64" i="17"/>
  <c r="MW64" i="17"/>
  <c r="NI64" i="17"/>
  <c r="NU64" i="17"/>
  <c r="OG64" i="17"/>
  <c r="OS64" i="17"/>
  <c r="PE64" i="17"/>
  <c r="PQ64" i="17"/>
  <c r="IH64" i="17"/>
  <c r="IT64" i="17"/>
  <c r="JF64" i="17"/>
  <c r="JR64" i="17"/>
  <c r="KD64" i="17"/>
  <c r="KP64" i="17"/>
  <c r="LB64" i="17"/>
  <c r="LN64" i="17"/>
  <c r="LZ64" i="17"/>
  <c r="ML64" i="17"/>
  <c r="MX64" i="17"/>
  <c r="NJ64" i="17"/>
  <c r="NV64" i="17"/>
  <c r="OH64" i="17"/>
  <c r="OT64" i="17"/>
  <c r="PF64" i="17"/>
  <c r="PR64" i="17"/>
  <c r="II64" i="17"/>
  <c r="IU64" i="17"/>
  <c r="JG64" i="17"/>
  <c r="JS64" i="17"/>
  <c r="KE64" i="17"/>
  <c r="KQ64" i="17"/>
  <c r="LC64" i="17"/>
  <c r="LO64" i="17"/>
  <c r="MA64" i="17"/>
  <c r="MM64" i="17"/>
  <c r="MY64" i="17"/>
  <c r="NK64" i="17"/>
  <c r="NW64" i="17"/>
  <c r="OI64" i="17"/>
  <c r="OU64" i="17"/>
  <c r="PG64" i="17"/>
  <c r="PS64" i="17"/>
  <c r="IJ64" i="17"/>
  <c r="IV64" i="17"/>
  <c r="JH64" i="17"/>
  <c r="JT64" i="17"/>
  <c r="KF64" i="17"/>
  <c r="KR64" i="17"/>
  <c r="LD64" i="17"/>
  <c r="LP64" i="17"/>
  <c r="MB64" i="17"/>
  <c r="MN64" i="17"/>
  <c r="MZ64" i="17"/>
  <c r="NL64" i="17"/>
  <c r="NX64" i="17"/>
  <c r="OJ64" i="17"/>
  <c r="OV64" i="17"/>
  <c r="PH64" i="17"/>
  <c r="PT64" i="17"/>
  <c r="IK64" i="17"/>
  <c r="IW64" i="17"/>
  <c r="JI64" i="17"/>
  <c r="JU64" i="17"/>
  <c r="KG64" i="17"/>
  <c r="KS64" i="17"/>
  <c r="LE64" i="17"/>
  <c r="LQ64" i="17"/>
  <c r="MC64" i="17"/>
  <c r="MO64" i="17"/>
  <c r="NA64" i="17"/>
  <c r="NM64" i="17"/>
  <c r="NY64" i="17"/>
  <c r="OK64" i="17"/>
  <c r="OW64" i="17"/>
  <c r="PI64" i="17"/>
  <c r="IL64" i="17"/>
  <c r="IX64" i="17"/>
  <c r="JJ64" i="17"/>
  <c r="JV64" i="17"/>
  <c r="KH64" i="17"/>
  <c r="KT64" i="17"/>
  <c r="LF64" i="17"/>
  <c r="LR64" i="17"/>
  <c r="MD64" i="17"/>
  <c r="MP64" i="17"/>
  <c r="NB64" i="17"/>
  <c r="NN64" i="17"/>
  <c r="NZ64" i="17"/>
  <c r="OL64" i="17"/>
  <c r="OX64" i="17"/>
  <c r="PJ64" i="17"/>
  <c r="IM64" i="17"/>
  <c r="IY64" i="17"/>
  <c r="JK64" i="17"/>
  <c r="JW64" i="17"/>
  <c r="KI64" i="17"/>
  <c r="KU64" i="17"/>
  <c r="LG64" i="17"/>
  <c r="LS64" i="17"/>
  <c r="ME64" i="17"/>
  <c r="MQ64" i="17"/>
  <c r="NC64" i="17"/>
  <c r="NO64" i="17"/>
  <c r="OA64" i="17"/>
  <c r="OM64" i="17"/>
  <c r="OY64" i="17"/>
  <c r="PK64" i="17"/>
  <c r="IF64" i="17"/>
  <c r="KZ64" i="17"/>
  <c r="NT64" i="17"/>
  <c r="IN64" i="17"/>
  <c r="LH64" i="17"/>
  <c r="OB64" i="17"/>
  <c r="IR64" i="17"/>
  <c r="LL64" i="17"/>
  <c r="OF64" i="17"/>
  <c r="IZ64" i="17"/>
  <c r="LT64" i="17"/>
  <c r="ON64" i="17"/>
  <c r="JD64" i="17"/>
  <c r="LX64" i="17"/>
  <c r="OR64" i="17"/>
  <c r="JL64" i="17"/>
  <c r="MF64" i="17"/>
  <c r="OZ64" i="17"/>
  <c r="JP64" i="17"/>
  <c r="MJ64" i="17"/>
  <c r="PD64" i="17"/>
  <c r="JX64" i="17"/>
  <c r="MR64" i="17"/>
  <c r="PL64" i="17"/>
  <c r="KN64" i="17"/>
  <c r="NH64" i="17"/>
  <c r="KV64" i="17"/>
  <c r="NP64" i="17"/>
  <c r="KB64" i="17"/>
  <c r="KJ64" i="17"/>
  <c r="MV64" i="17"/>
  <c r="ND64" i="17"/>
  <c r="PP64" i="17"/>
  <c r="IM26" i="17"/>
  <c r="IY26" i="17"/>
  <c r="JK26" i="17"/>
  <c r="JW26" i="17"/>
  <c r="KI26" i="17"/>
  <c r="KU26" i="17"/>
  <c r="LG26" i="17"/>
  <c r="LS26" i="17"/>
  <c r="ME26" i="17"/>
  <c r="MQ26" i="17"/>
  <c r="NC26" i="17"/>
  <c r="NO26" i="17"/>
  <c r="OA26" i="17"/>
  <c r="OM26" i="17"/>
  <c r="OY26" i="17"/>
  <c r="PK26" i="17"/>
  <c r="IC26" i="17"/>
  <c r="IO26" i="17"/>
  <c r="JA26" i="17"/>
  <c r="JM26" i="17"/>
  <c r="JY26" i="17"/>
  <c r="KK26" i="17"/>
  <c r="KW26" i="17"/>
  <c r="LI26" i="17"/>
  <c r="LU26" i="17"/>
  <c r="MG26" i="17"/>
  <c r="MS26" i="17"/>
  <c r="NE26" i="17"/>
  <c r="NQ26" i="17"/>
  <c r="OC26" i="17"/>
  <c r="OO26" i="17"/>
  <c r="PA26" i="17"/>
  <c r="PM26" i="17"/>
  <c r="ID26" i="17"/>
  <c r="IP26" i="17"/>
  <c r="JB26" i="17"/>
  <c r="JN26" i="17"/>
  <c r="JZ26" i="17"/>
  <c r="KL26" i="17"/>
  <c r="KX26" i="17"/>
  <c r="LJ26" i="17"/>
  <c r="LV26" i="17"/>
  <c r="MH26" i="17"/>
  <c r="MT26" i="17"/>
  <c r="NF26" i="17"/>
  <c r="NR26" i="17"/>
  <c r="OD26" i="17"/>
  <c r="OP26" i="17"/>
  <c r="PB26" i="17"/>
  <c r="PN26" i="17"/>
  <c r="IF26" i="17"/>
  <c r="IR26" i="17"/>
  <c r="JD26" i="17"/>
  <c r="JP26" i="17"/>
  <c r="KB26" i="17"/>
  <c r="KN26" i="17"/>
  <c r="KZ26" i="17"/>
  <c r="LL26" i="17"/>
  <c r="LX26" i="17"/>
  <c r="MJ26" i="17"/>
  <c r="MV26" i="17"/>
  <c r="NH26" i="17"/>
  <c r="NT26" i="17"/>
  <c r="OF26" i="17"/>
  <c r="OR26" i="17"/>
  <c r="PD26" i="17"/>
  <c r="PP26" i="17"/>
  <c r="IG26" i="17"/>
  <c r="IS26" i="17"/>
  <c r="JE26" i="17"/>
  <c r="JQ26" i="17"/>
  <c r="KC26" i="17"/>
  <c r="KO26" i="17"/>
  <c r="LA26" i="17"/>
  <c r="LM26" i="17"/>
  <c r="LY26" i="17"/>
  <c r="MK26" i="17"/>
  <c r="MW26" i="17"/>
  <c r="NI26" i="17"/>
  <c r="NU26" i="17"/>
  <c r="OG26" i="17"/>
  <c r="OS26" i="17"/>
  <c r="PE26" i="17"/>
  <c r="PQ26" i="17"/>
  <c r="IL26" i="17"/>
  <c r="JH26" i="17"/>
  <c r="KD26" i="17"/>
  <c r="KV26" i="17"/>
  <c r="LQ26" i="17"/>
  <c r="MM26" i="17"/>
  <c r="NG26" i="17"/>
  <c r="NZ26" i="17"/>
  <c r="OV26" i="17"/>
  <c r="PR26" i="17"/>
  <c r="IN26" i="17"/>
  <c r="JI26" i="17"/>
  <c r="KE26" i="17"/>
  <c r="KY26" i="17"/>
  <c r="LR26" i="17"/>
  <c r="MN26" i="17"/>
  <c r="NJ26" i="17"/>
  <c r="OB26" i="17"/>
  <c r="OW26" i="17"/>
  <c r="PS26" i="17"/>
  <c r="IQ26" i="17"/>
  <c r="JJ26" i="17"/>
  <c r="KF26" i="17"/>
  <c r="LB26" i="17"/>
  <c r="LT26" i="17"/>
  <c r="MO26" i="17"/>
  <c r="NK26" i="17"/>
  <c r="OE26" i="17"/>
  <c r="OX26" i="17"/>
  <c r="PT26" i="17"/>
  <c r="IT26" i="17"/>
  <c r="JL26" i="17"/>
  <c r="KG26" i="17"/>
  <c r="LC26" i="17"/>
  <c r="LW26" i="17"/>
  <c r="MP26" i="17"/>
  <c r="NL26" i="17"/>
  <c r="OH26" i="17"/>
  <c r="OZ26" i="17"/>
  <c r="IU26" i="17"/>
  <c r="JO26" i="17"/>
  <c r="KH26" i="17"/>
  <c r="LD26" i="17"/>
  <c r="LZ26" i="17"/>
  <c r="MR26" i="17"/>
  <c r="NM26" i="17"/>
  <c r="OI26" i="17"/>
  <c r="PC26" i="17"/>
  <c r="IV26" i="17"/>
  <c r="JR26" i="17"/>
  <c r="KJ26" i="17"/>
  <c r="LE26" i="17"/>
  <c r="MA26" i="17"/>
  <c r="MU26" i="17"/>
  <c r="NN26" i="17"/>
  <c r="OJ26" i="17"/>
  <c r="PF26" i="17"/>
  <c r="IW26" i="17"/>
  <c r="JS26" i="17"/>
  <c r="KM26" i="17"/>
  <c r="LF26" i="17"/>
  <c r="MB26" i="17"/>
  <c r="MX26" i="17"/>
  <c r="NP26" i="17"/>
  <c r="OK26" i="17"/>
  <c r="PG26" i="17"/>
  <c r="IH26" i="17"/>
  <c r="IZ26" i="17"/>
  <c r="JU26" i="17"/>
  <c r="KQ26" i="17"/>
  <c r="LK26" i="17"/>
  <c r="MD26" i="17"/>
  <c r="MZ26" i="17"/>
  <c r="NV26" i="17"/>
  <c r="ON26" i="17"/>
  <c r="PI26" i="17"/>
  <c r="IK26" i="17"/>
  <c r="KT26" i="17"/>
  <c r="ND26" i="17"/>
  <c r="PO26" i="17"/>
  <c r="IX26" i="17"/>
  <c r="LH26" i="17"/>
  <c r="NS26" i="17"/>
  <c r="JC26" i="17"/>
  <c r="LN26" i="17"/>
  <c r="NW26" i="17"/>
  <c r="JF26" i="17"/>
  <c r="LO26" i="17"/>
  <c r="NX26" i="17"/>
  <c r="JG26" i="17"/>
  <c r="LP26" i="17"/>
  <c r="NY26" i="17"/>
  <c r="JT26" i="17"/>
  <c r="MC26" i="17"/>
  <c r="OL26" i="17"/>
  <c r="JV26" i="17"/>
  <c r="MF26" i="17"/>
  <c r="OQ26" i="17"/>
  <c r="JX26" i="17"/>
  <c r="MI26" i="17"/>
  <c r="OT26" i="17"/>
  <c r="KA26" i="17"/>
  <c r="ML26" i="17"/>
  <c r="OU26" i="17"/>
  <c r="II26" i="17"/>
  <c r="KR26" i="17"/>
  <c r="NA26" i="17"/>
  <c r="PJ26" i="17"/>
  <c r="IE26" i="17"/>
  <c r="IJ26" i="17"/>
  <c r="KP26" i="17"/>
  <c r="KS26" i="17"/>
  <c r="MY26" i="17"/>
  <c r="NB26" i="17"/>
  <c r="PH26" i="17"/>
  <c r="PL26" i="17"/>
  <c r="IN69" i="17"/>
  <c r="IZ69" i="17"/>
  <c r="JL69" i="17"/>
  <c r="JX69" i="17"/>
  <c r="KJ69" i="17"/>
  <c r="KV69" i="17"/>
  <c r="LH69" i="17"/>
  <c r="LT69" i="17"/>
  <c r="MF69" i="17"/>
  <c r="MR69" i="17"/>
  <c r="ND69" i="17"/>
  <c r="NP69" i="17"/>
  <c r="OB69" i="17"/>
  <c r="ON69" i="17"/>
  <c r="OZ69" i="17"/>
  <c r="PL69" i="17"/>
  <c r="IC69" i="17"/>
  <c r="IO69" i="17"/>
  <c r="JA69" i="17"/>
  <c r="JM69" i="17"/>
  <c r="JY69" i="17"/>
  <c r="KK69" i="17"/>
  <c r="KW69" i="17"/>
  <c r="LI69" i="17"/>
  <c r="LU69" i="17"/>
  <c r="MG69" i="17"/>
  <c r="MS69" i="17"/>
  <c r="NE69" i="17"/>
  <c r="NQ69" i="17"/>
  <c r="OC69" i="17"/>
  <c r="OO69" i="17"/>
  <c r="PA69" i="17"/>
  <c r="PM69" i="17"/>
  <c r="ID69" i="17"/>
  <c r="IP69" i="17"/>
  <c r="JB69" i="17"/>
  <c r="JN69" i="17"/>
  <c r="JZ69" i="17"/>
  <c r="KL69" i="17"/>
  <c r="KX69" i="17"/>
  <c r="LJ69" i="17"/>
  <c r="LV69" i="17"/>
  <c r="MH69" i="17"/>
  <c r="MT69" i="17"/>
  <c r="NF69" i="17"/>
  <c r="NR69" i="17"/>
  <c r="OD69" i="17"/>
  <c r="OP69" i="17"/>
  <c r="PB69" i="17"/>
  <c r="PN69" i="17"/>
  <c r="IE69" i="17"/>
  <c r="IQ69" i="17"/>
  <c r="JC69" i="17"/>
  <c r="JO69" i="17"/>
  <c r="KA69" i="17"/>
  <c r="KM69" i="17"/>
  <c r="KY69" i="17"/>
  <c r="LK69" i="17"/>
  <c r="LW69" i="17"/>
  <c r="MI69" i="17"/>
  <c r="MU69" i="17"/>
  <c r="NG69" i="17"/>
  <c r="NS69" i="17"/>
  <c r="OE69" i="17"/>
  <c r="OQ69" i="17"/>
  <c r="PC69" i="17"/>
  <c r="PO69" i="17"/>
  <c r="IF69" i="17"/>
  <c r="IR69" i="17"/>
  <c r="JD69" i="17"/>
  <c r="JP69" i="17"/>
  <c r="KB69" i="17"/>
  <c r="KN69" i="17"/>
  <c r="KZ69" i="17"/>
  <c r="LL69" i="17"/>
  <c r="LX69" i="17"/>
  <c r="MJ69" i="17"/>
  <c r="MV69" i="17"/>
  <c r="NH69" i="17"/>
  <c r="NT69" i="17"/>
  <c r="OF69" i="17"/>
  <c r="OR69" i="17"/>
  <c r="PD69" i="17"/>
  <c r="PP69" i="17"/>
  <c r="IG69" i="17"/>
  <c r="IS69" i="17"/>
  <c r="JE69" i="17"/>
  <c r="JQ69" i="17"/>
  <c r="KC69" i="17"/>
  <c r="KO69" i="17"/>
  <c r="LA69" i="17"/>
  <c r="LM69" i="17"/>
  <c r="LY69" i="17"/>
  <c r="MK69" i="17"/>
  <c r="MW69" i="17"/>
  <c r="NI69" i="17"/>
  <c r="NU69" i="17"/>
  <c r="OG69" i="17"/>
  <c r="OS69" i="17"/>
  <c r="PE69" i="17"/>
  <c r="PQ69" i="17"/>
  <c r="IH69" i="17"/>
  <c r="IT69" i="17"/>
  <c r="JF69" i="17"/>
  <c r="JR69" i="17"/>
  <c r="KD69" i="17"/>
  <c r="KP69" i="17"/>
  <c r="LB69" i="17"/>
  <c r="LN69" i="17"/>
  <c r="LZ69" i="17"/>
  <c r="ML69" i="17"/>
  <c r="MX69" i="17"/>
  <c r="NJ69" i="17"/>
  <c r="NV69" i="17"/>
  <c r="OH69" i="17"/>
  <c r="OT69" i="17"/>
  <c r="PF69" i="17"/>
  <c r="PR69" i="17"/>
  <c r="II69" i="17"/>
  <c r="IU69" i="17"/>
  <c r="JG69" i="17"/>
  <c r="JS69" i="17"/>
  <c r="KE69" i="17"/>
  <c r="KQ69" i="17"/>
  <c r="LC69" i="17"/>
  <c r="LO69" i="17"/>
  <c r="MA69" i="17"/>
  <c r="MM69" i="17"/>
  <c r="MY69" i="17"/>
  <c r="NK69" i="17"/>
  <c r="NW69" i="17"/>
  <c r="OI69" i="17"/>
  <c r="OU69" i="17"/>
  <c r="PG69" i="17"/>
  <c r="PS69" i="17"/>
  <c r="IL69" i="17"/>
  <c r="IX69" i="17"/>
  <c r="JJ69" i="17"/>
  <c r="JV69" i="17"/>
  <c r="KH69" i="17"/>
  <c r="KT69" i="17"/>
  <c r="LF69" i="17"/>
  <c r="LR69" i="17"/>
  <c r="MD69" i="17"/>
  <c r="MP69" i="17"/>
  <c r="NB69" i="17"/>
  <c r="NN69" i="17"/>
  <c r="NZ69" i="17"/>
  <c r="OL69" i="17"/>
  <c r="OX69" i="17"/>
  <c r="PJ69" i="17"/>
  <c r="IM69" i="17"/>
  <c r="IY69" i="17"/>
  <c r="JK69" i="17"/>
  <c r="JW69" i="17"/>
  <c r="KI69" i="17"/>
  <c r="KU69" i="17"/>
  <c r="LG69" i="17"/>
  <c r="LS69" i="17"/>
  <c r="ME69" i="17"/>
  <c r="IK69" i="17"/>
  <c r="LE69" i="17"/>
  <c r="NM69" i="17"/>
  <c r="PI69" i="17"/>
  <c r="IV69" i="17"/>
  <c r="LP69" i="17"/>
  <c r="NO69" i="17"/>
  <c r="PK69" i="17"/>
  <c r="IW69" i="17"/>
  <c r="LQ69" i="17"/>
  <c r="NX69" i="17"/>
  <c r="PT69" i="17"/>
  <c r="JH69" i="17"/>
  <c r="MB69" i="17"/>
  <c r="NY69" i="17"/>
  <c r="JI69" i="17"/>
  <c r="MC69" i="17"/>
  <c r="OA69" i="17"/>
  <c r="JT69" i="17"/>
  <c r="MN69" i="17"/>
  <c r="OJ69" i="17"/>
  <c r="JU69" i="17"/>
  <c r="MO69" i="17"/>
  <c r="OK69" i="17"/>
  <c r="KF69" i="17"/>
  <c r="MQ69" i="17"/>
  <c r="OM69" i="17"/>
  <c r="KG69" i="17"/>
  <c r="MZ69" i="17"/>
  <c r="OV69" i="17"/>
  <c r="KS69" i="17"/>
  <c r="NC69" i="17"/>
  <c r="OY69" i="17"/>
  <c r="IJ69" i="17"/>
  <c r="LD69" i="17"/>
  <c r="NL69" i="17"/>
  <c r="PH69" i="17"/>
  <c r="KR69" i="17"/>
  <c r="NA69" i="17"/>
  <c r="OW69" i="17"/>
  <c r="IJ17" i="17"/>
  <c r="IV17" i="17"/>
  <c r="JH17" i="17"/>
  <c r="JT17" i="17"/>
  <c r="KF17" i="17"/>
  <c r="KR17" i="17"/>
  <c r="LD17" i="17"/>
  <c r="LP17" i="17"/>
  <c r="MB17" i="17"/>
  <c r="MN17" i="17"/>
  <c r="MZ17" i="17"/>
  <c r="NL17" i="17"/>
  <c r="NX17" i="17"/>
  <c r="OJ17" i="17"/>
  <c r="OV17" i="17"/>
  <c r="IK17" i="17"/>
  <c r="IW17" i="17"/>
  <c r="JI17" i="17"/>
  <c r="JU17" i="17"/>
  <c r="KG17" i="17"/>
  <c r="KS17" i="17"/>
  <c r="LE17" i="17"/>
  <c r="LQ17" i="17"/>
  <c r="MC17" i="17"/>
  <c r="MO17" i="17"/>
  <c r="NA17" i="17"/>
  <c r="NM17" i="17"/>
  <c r="NY17" i="17"/>
  <c r="OK17" i="17"/>
  <c r="OW17" i="17"/>
  <c r="IL17" i="17"/>
  <c r="IX17" i="17"/>
  <c r="JJ17" i="17"/>
  <c r="JV17" i="17"/>
  <c r="KH17" i="17"/>
  <c r="KT17" i="17"/>
  <c r="LF17" i="17"/>
  <c r="LR17" i="17"/>
  <c r="MD17" i="17"/>
  <c r="MP17" i="17"/>
  <c r="NB17" i="17"/>
  <c r="NN17" i="17"/>
  <c r="NZ17" i="17"/>
  <c r="OL17" i="17"/>
  <c r="OX17" i="17"/>
  <c r="PJ17" i="17"/>
  <c r="IM17" i="17"/>
  <c r="IY17" i="17"/>
  <c r="IN17" i="17"/>
  <c r="IZ17" i="17"/>
  <c r="JL17" i="17"/>
  <c r="JX17" i="17"/>
  <c r="KJ17" i="17"/>
  <c r="KV17" i="17"/>
  <c r="IH17" i="17"/>
  <c r="IT17" i="17"/>
  <c r="JF17" i="17"/>
  <c r="JR17" i="17"/>
  <c r="KD17" i="17"/>
  <c r="KP17" i="17"/>
  <c r="IQ17" i="17"/>
  <c r="JN17" i="17"/>
  <c r="KI17" i="17"/>
  <c r="LA17" i="17"/>
  <c r="LS17" i="17"/>
  <c r="MH17" i="17"/>
  <c r="MW17" i="17"/>
  <c r="NO17" i="17"/>
  <c r="OD17" i="17"/>
  <c r="OS17" i="17"/>
  <c r="PH17" i="17"/>
  <c r="IR17" i="17"/>
  <c r="JO17" i="17"/>
  <c r="KK17" i="17"/>
  <c r="LB17" i="17"/>
  <c r="LT17" i="17"/>
  <c r="MI17" i="17"/>
  <c r="MX17" i="17"/>
  <c r="NP17" i="17"/>
  <c r="OE17" i="17"/>
  <c r="OT17" i="17"/>
  <c r="PI17" i="17"/>
  <c r="IS17" i="17"/>
  <c r="JP17" i="17"/>
  <c r="KL17" i="17"/>
  <c r="LC17" i="17"/>
  <c r="LU17" i="17"/>
  <c r="MJ17" i="17"/>
  <c r="MY17" i="17"/>
  <c r="NQ17" i="17"/>
  <c r="OF17" i="17"/>
  <c r="OU17" i="17"/>
  <c r="PK17" i="17"/>
  <c r="IU17" i="17"/>
  <c r="JQ17" i="17"/>
  <c r="KM17" i="17"/>
  <c r="LG17" i="17"/>
  <c r="LV17" i="17"/>
  <c r="MK17" i="17"/>
  <c r="NC17" i="17"/>
  <c r="NR17" i="17"/>
  <c r="OG17" i="17"/>
  <c r="OY17" i="17"/>
  <c r="PL17" i="17"/>
  <c r="IC17" i="17"/>
  <c r="JA17" i="17"/>
  <c r="JS17" i="17"/>
  <c r="KN17" i="17"/>
  <c r="LH17" i="17"/>
  <c r="LW17" i="17"/>
  <c r="ML17" i="17"/>
  <c r="ND17" i="17"/>
  <c r="NS17" i="17"/>
  <c r="OH17" i="17"/>
  <c r="OZ17" i="17"/>
  <c r="PM17" i="17"/>
  <c r="ID17" i="17"/>
  <c r="JB17" i="17"/>
  <c r="JW17" i="17"/>
  <c r="KO17" i="17"/>
  <c r="LI17" i="17"/>
  <c r="LX17" i="17"/>
  <c r="MM17" i="17"/>
  <c r="NE17" i="17"/>
  <c r="NT17" i="17"/>
  <c r="OI17" i="17"/>
  <c r="PA17" i="17"/>
  <c r="PN17" i="17"/>
  <c r="IE17" i="17"/>
  <c r="JC17" i="17"/>
  <c r="JY17" i="17"/>
  <c r="KQ17" i="17"/>
  <c r="LJ17" i="17"/>
  <c r="LY17" i="17"/>
  <c r="MQ17" i="17"/>
  <c r="NF17" i="17"/>
  <c r="NU17" i="17"/>
  <c r="OM17" i="17"/>
  <c r="PB17" i="17"/>
  <c r="PO17" i="17"/>
  <c r="IG17" i="17"/>
  <c r="JE17" i="17"/>
  <c r="KA17" i="17"/>
  <c r="KW17" i="17"/>
  <c r="LL17" i="17"/>
  <c r="MA17" i="17"/>
  <c r="MS17" i="17"/>
  <c r="NH17" i="17"/>
  <c r="NW17" i="17"/>
  <c r="OO17" i="17"/>
  <c r="PD17" i="17"/>
  <c r="PQ17" i="17"/>
  <c r="IO17" i="17"/>
  <c r="JK17" i="17"/>
  <c r="KC17" i="17"/>
  <c r="KY17" i="17"/>
  <c r="LN17" i="17"/>
  <c r="MF17" i="17"/>
  <c r="MU17" i="17"/>
  <c r="NJ17" i="17"/>
  <c r="OB17" i="17"/>
  <c r="OQ17" i="17"/>
  <c r="PF17" i="17"/>
  <c r="PS17" i="17"/>
  <c r="JM17" i="17"/>
  <c r="MG17" i="17"/>
  <c r="OR17" i="17"/>
  <c r="JZ17" i="17"/>
  <c r="MR17" i="17"/>
  <c r="PC17" i="17"/>
  <c r="KB17" i="17"/>
  <c r="MT17" i="17"/>
  <c r="PE17" i="17"/>
  <c r="KE17" i="17"/>
  <c r="MV17" i="17"/>
  <c r="PG17" i="17"/>
  <c r="KX17" i="17"/>
  <c r="NI17" i="17"/>
  <c r="PR17" i="17"/>
  <c r="IF17" i="17"/>
  <c r="LK17" i="17"/>
  <c r="NV17" i="17"/>
  <c r="II17" i="17"/>
  <c r="LM17" i="17"/>
  <c r="OA17" i="17"/>
  <c r="IP17" i="17"/>
  <c r="LO17" i="17"/>
  <c r="OC17" i="17"/>
  <c r="JD17" i="17"/>
  <c r="LZ17" i="17"/>
  <c r="ON17" i="17"/>
  <c r="PT17" i="17"/>
  <c r="JG17" i="17"/>
  <c r="KU17" i="17"/>
  <c r="KZ17" i="17"/>
  <c r="ME17" i="17"/>
  <c r="NG17" i="17"/>
  <c r="NK17" i="17"/>
  <c r="OP17" i="17"/>
  <c r="PP17" i="17"/>
  <c r="IM39" i="17"/>
  <c r="IY39" i="17"/>
  <c r="JK39" i="17"/>
  <c r="JW39" i="17"/>
  <c r="KI39" i="17"/>
  <c r="KU39" i="17"/>
  <c r="LG39" i="17"/>
  <c r="LS39" i="17"/>
  <c r="ME39" i="17"/>
  <c r="MQ39" i="17"/>
  <c r="NC39" i="17"/>
  <c r="NO39" i="17"/>
  <c r="OA39" i="17"/>
  <c r="OM39" i="17"/>
  <c r="OY39" i="17"/>
  <c r="PK39" i="17"/>
  <c r="IN39" i="17"/>
  <c r="IZ39" i="17"/>
  <c r="JL39" i="17"/>
  <c r="JX39" i="17"/>
  <c r="KJ39" i="17"/>
  <c r="KV39" i="17"/>
  <c r="LH39" i="17"/>
  <c r="LT39" i="17"/>
  <c r="MF39" i="17"/>
  <c r="MR39" i="17"/>
  <c r="ND39" i="17"/>
  <c r="NP39" i="17"/>
  <c r="OB39" i="17"/>
  <c r="ON39" i="17"/>
  <c r="OZ39" i="17"/>
  <c r="PL39" i="17"/>
  <c r="IC39" i="17"/>
  <c r="IO39" i="17"/>
  <c r="JA39" i="17"/>
  <c r="JM39" i="17"/>
  <c r="JY39" i="17"/>
  <c r="KK39" i="17"/>
  <c r="KW39" i="17"/>
  <c r="LI39" i="17"/>
  <c r="LU39" i="17"/>
  <c r="MG39" i="17"/>
  <c r="MS39" i="17"/>
  <c r="NE39" i="17"/>
  <c r="NQ39" i="17"/>
  <c r="OC39" i="17"/>
  <c r="OO39" i="17"/>
  <c r="PA39" i="17"/>
  <c r="PM39" i="17"/>
  <c r="ID39" i="17"/>
  <c r="IP39" i="17"/>
  <c r="JB39" i="17"/>
  <c r="JN39" i="17"/>
  <c r="JZ39" i="17"/>
  <c r="KL39" i="17"/>
  <c r="KX39" i="17"/>
  <c r="LJ39" i="17"/>
  <c r="LV39" i="17"/>
  <c r="MH39" i="17"/>
  <c r="MT39" i="17"/>
  <c r="NF39" i="17"/>
  <c r="NR39" i="17"/>
  <c r="OD39" i="17"/>
  <c r="OP39" i="17"/>
  <c r="PB39" i="17"/>
  <c r="PN39" i="17"/>
  <c r="IE39" i="17"/>
  <c r="IQ39" i="17"/>
  <c r="JC39" i="17"/>
  <c r="JO39" i="17"/>
  <c r="KA39" i="17"/>
  <c r="KM39" i="17"/>
  <c r="KY39" i="17"/>
  <c r="LK39" i="17"/>
  <c r="LW39" i="17"/>
  <c r="MI39" i="17"/>
  <c r="MU39" i="17"/>
  <c r="NG39" i="17"/>
  <c r="NS39" i="17"/>
  <c r="OE39" i="17"/>
  <c r="OQ39" i="17"/>
  <c r="PC39" i="17"/>
  <c r="PO39" i="17"/>
  <c r="IF39" i="17"/>
  <c r="IR39" i="17"/>
  <c r="JD39" i="17"/>
  <c r="JP39" i="17"/>
  <c r="KB39" i="17"/>
  <c r="KN39" i="17"/>
  <c r="KZ39" i="17"/>
  <c r="LL39" i="17"/>
  <c r="LX39" i="17"/>
  <c r="MJ39" i="17"/>
  <c r="MV39" i="17"/>
  <c r="NH39" i="17"/>
  <c r="NT39" i="17"/>
  <c r="OF39" i="17"/>
  <c r="OR39" i="17"/>
  <c r="PD39" i="17"/>
  <c r="PP39" i="17"/>
  <c r="IG39" i="17"/>
  <c r="IS39" i="17"/>
  <c r="JE39" i="17"/>
  <c r="JQ39" i="17"/>
  <c r="KC39" i="17"/>
  <c r="KO39" i="17"/>
  <c r="LA39" i="17"/>
  <c r="LM39" i="17"/>
  <c r="LY39" i="17"/>
  <c r="MK39" i="17"/>
  <c r="MW39" i="17"/>
  <c r="NI39" i="17"/>
  <c r="NU39" i="17"/>
  <c r="OG39" i="17"/>
  <c r="OS39" i="17"/>
  <c r="PE39" i="17"/>
  <c r="PQ39" i="17"/>
  <c r="IH39" i="17"/>
  <c r="IT39" i="17"/>
  <c r="JF39" i="17"/>
  <c r="JR39" i="17"/>
  <c r="KD39" i="17"/>
  <c r="KP39" i="17"/>
  <c r="LB39" i="17"/>
  <c r="LN39" i="17"/>
  <c r="LZ39" i="17"/>
  <c r="ML39" i="17"/>
  <c r="MX39" i="17"/>
  <c r="NJ39" i="17"/>
  <c r="NV39" i="17"/>
  <c r="OH39" i="17"/>
  <c r="OT39" i="17"/>
  <c r="PF39" i="17"/>
  <c r="PR39" i="17"/>
  <c r="II39" i="17"/>
  <c r="IU39" i="17"/>
  <c r="JG39" i="17"/>
  <c r="JS39" i="17"/>
  <c r="KE39" i="17"/>
  <c r="KQ39" i="17"/>
  <c r="LC39" i="17"/>
  <c r="LO39" i="17"/>
  <c r="MA39" i="17"/>
  <c r="MM39" i="17"/>
  <c r="MY39" i="17"/>
  <c r="NK39" i="17"/>
  <c r="NW39" i="17"/>
  <c r="OI39" i="17"/>
  <c r="OU39" i="17"/>
  <c r="PG39" i="17"/>
  <c r="PS39" i="17"/>
  <c r="IK39" i="17"/>
  <c r="IW39" i="17"/>
  <c r="JI39" i="17"/>
  <c r="JU39" i="17"/>
  <c r="KG39" i="17"/>
  <c r="KS39" i="17"/>
  <c r="LE39" i="17"/>
  <c r="LQ39" i="17"/>
  <c r="MC39" i="17"/>
  <c r="MO39" i="17"/>
  <c r="NA39" i="17"/>
  <c r="NM39" i="17"/>
  <c r="NY39" i="17"/>
  <c r="OK39" i="17"/>
  <c r="OW39" i="17"/>
  <c r="PI39" i="17"/>
  <c r="JJ39" i="17"/>
  <c r="MD39" i="17"/>
  <c r="OX39" i="17"/>
  <c r="JT39" i="17"/>
  <c r="MN39" i="17"/>
  <c r="PH39" i="17"/>
  <c r="JV39" i="17"/>
  <c r="MP39" i="17"/>
  <c r="PJ39" i="17"/>
  <c r="KF39" i="17"/>
  <c r="MZ39" i="17"/>
  <c r="PT39" i="17"/>
  <c r="KH39" i="17"/>
  <c r="NB39" i="17"/>
  <c r="KR39" i="17"/>
  <c r="NL39" i="17"/>
  <c r="KT39" i="17"/>
  <c r="NN39" i="17"/>
  <c r="IJ39" i="17"/>
  <c r="LD39" i="17"/>
  <c r="NX39" i="17"/>
  <c r="IX39" i="17"/>
  <c r="LR39" i="17"/>
  <c r="OL39" i="17"/>
  <c r="JH39" i="17"/>
  <c r="MB39" i="17"/>
  <c r="OV39" i="17"/>
  <c r="IL39" i="17"/>
  <c r="IV39" i="17"/>
  <c r="LF39" i="17"/>
  <c r="LP39" i="17"/>
  <c r="NZ39" i="17"/>
  <c r="OJ39" i="17"/>
  <c r="IK20" i="17"/>
  <c r="IW20" i="17"/>
  <c r="JI20" i="17"/>
  <c r="JU20" i="17"/>
  <c r="KG20" i="17"/>
  <c r="KS20" i="17"/>
  <c r="LE20" i="17"/>
  <c r="LQ20" i="17"/>
  <c r="MC20" i="17"/>
  <c r="MO20" i="17"/>
  <c r="NA20" i="17"/>
  <c r="NM20" i="17"/>
  <c r="NY20" i="17"/>
  <c r="OK20" i="17"/>
  <c r="OW20" i="17"/>
  <c r="PI20" i="17"/>
  <c r="IL20" i="17"/>
  <c r="IX20" i="17"/>
  <c r="JJ20" i="17"/>
  <c r="JV20" i="17"/>
  <c r="KH20" i="17"/>
  <c r="KT20" i="17"/>
  <c r="LF20" i="17"/>
  <c r="LR20" i="17"/>
  <c r="MD20" i="17"/>
  <c r="MP20" i="17"/>
  <c r="NB20" i="17"/>
  <c r="NN20" i="17"/>
  <c r="NZ20" i="17"/>
  <c r="OL20" i="17"/>
  <c r="OX20" i="17"/>
  <c r="PJ20" i="17"/>
  <c r="IM20" i="17"/>
  <c r="IY20" i="17"/>
  <c r="JK20" i="17"/>
  <c r="JW20" i="17"/>
  <c r="KI20" i="17"/>
  <c r="KU20" i="17"/>
  <c r="LG20" i="17"/>
  <c r="LS20" i="17"/>
  <c r="ME20" i="17"/>
  <c r="MQ20" i="17"/>
  <c r="NC20" i="17"/>
  <c r="IN20" i="17"/>
  <c r="IZ20" i="17"/>
  <c r="JL20" i="17"/>
  <c r="JX20" i="17"/>
  <c r="KJ20" i="17"/>
  <c r="KV20" i="17"/>
  <c r="LH20" i="17"/>
  <c r="LT20" i="17"/>
  <c r="MF20" i="17"/>
  <c r="MR20" i="17"/>
  <c r="ND20" i="17"/>
  <c r="IC20" i="17"/>
  <c r="IO20" i="17"/>
  <c r="JA20" i="17"/>
  <c r="JM20" i="17"/>
  <c r="JY20" i="17"/>
  <c r="KK20" i="17"/>
  <c r="KW20" i="17"/>
  <c r="LI20" i="17"/>
  <c r="LU20" i="17"/>
  <c r="MG20" i="17"/>
  <c r="MS20" i="17"/>
  <c r="NE20" i="17"/>
  <c r="NQ20" i="17"/>
  <c r="OC20" i="17"/>
  <c r="OO20" i="17"/>
  <c r="PA20" i="17"/>
  <c r="PM20" i="17"/>
  <c r="ID20" i="17"/>
  <c r="IP20" i="17"/>
  <c r="JB20" i="17"/>
  <c r="JN20" i="17"/>
  <c r="JZ20" i="17"/>
  <c r="KL20" i="17"/>
  <c r="KX20" i="17"/>
  <c r="LJ20" i="17"/>
  <c r="LV20" i="17"/>
  <c r="MH20" i="17"/>
  <c r="MT20" i="17"/>
  <c r="NF20" i="17"/>
  <c r="IE20" i="17"/>
  <c r="IQ20" i="17"/>
  <c r="JC20" i="17"/>
  <c r="JO20" i="17"/>
  <c r="KA20" i="17"/>
  <c r="KM20" i="17"/>
  <c r="KY20" i="17"/>
  <c r="LK20" i="17"/>
  <c r="LW20" i="17"/>
  <c r="MI20" i="17"/>
  <c r="MU20" i="17"/>
  <c r="IG20" i="17"/>
  <c r="IS20" i="17"/>
  <c r="JE20" i="17"/>
  <c r="JQ20" i="17"/>
  <c r="KC20" i="17"/>
  <c r="KO20" i="17"/>
  <c r="LA20" i="17"/>
  <c r="II20" i="17"/>
  <c r="IU20" i="17"/>
  <c r="JG20" i="17"/>
  <c r="JS20" i="17"/>
  <c r="KE20" i="17"/>
  <c r="KQ20" i="17"/>
  <c r="LC20" i="17"/>
  <c r="LO20" i="17"/>
  <c r="MA20" i="17"/>
  <c r="MM20" i="17"/>
  <c r="MY20" i="17"/>
  <c r="NK20" i="17"/>
  <c r="NW20" i="17"/>
  <c r="OI20" i="17"/>
  <c r="OU20" i="17"/>
  <c r="PG20" i="17"/>
  <c r="PS20" i="17"/>
  <c r="IJ20" i="17"/>
  <c r="KF20" i="17"/>
  <c r="LY20" i="17"/>
  <c r="NH20" i="17"/>
  <c r="OA20" i="17"/>
  <c r="OR20" i="17"/>
  <c r="PK20" i="17"/>
  <c r="IR20" i="17"/>
  <c r="KN20" i="17"/>
  <c r="LZ20" i="17"/>
  <c r="NI20" i="17"/>
  <c r="OB20" i="17"/>
  <c r="OS20" i="17"/>
  <c r="PL20" i="17"/>
  <c r="IT20" i="17"/>
  <c r="KP20" i="17"/>
  <c r="MB20" i="17"/>
  <c r="NJ20" i="17"/>
  <c r="OD20" i="17"/>
  <c r="OT20" i="17"/>
  <c r="PN20" i="17"/>
  <c r="IV20" i="17"/>
  <c r="KR20" i="17"/>
  <c r="MJ20" i="17"/>
  <c r="NL20" i="17"/>
  <c r="OE20" i="17"/>
  <c r="OV20" i="17"/>
  <c r="PO20" i="17"/>
  <c r="JF20" i="17"/>
  <c r="LB20" i="17"/>
  <c r="ML20" i="17"/>
  <c r="NP20" i="17"/>
  <c r="OG20" i="17"/>
  <c r="OZ20" i="17"/>
  <c r="PQ20" i="17"/>
  <c r="JP20" i="17"/>
  <c r="LL20" i="17"/>
  <c r="MV20" i="17"/>
  <c r="NS20" i="17"/>
  <c r="OJ20" i="17"/>
  <c r="PC20" i="17"/>
  <c r="PT20" i="17"/>
  <c r="JR20" i="17"/>
  <c r="LM20" i="17"/>
  <c r="MW20" i="17"/>
  <c r="NT20" i="17"/>
  <c r="OM20" i="17"/>
  <c r="PD20" i="17"/>
  <c r="JT20" i="17"/>
  <c r="LN20" i="17"/>
  <c r="MX20" i="17"/>
  <c r="NU20" i="17"/>
  <c r="ON20" i="17"/>
  <c r="PE20" i="17"/>
  <c r="IF20" i="17"/>
  <c r="KB20" i="17"/>
  <c r="LP20" i="17"/>
  <c r="MZ20" i="17"/>
  <c r="NV20" i="17"/>
  <c r="OP20" i="17"/>
  <c r="PF20" i="17"/>
  <c r="NR20" i="17"/>
  <c r="IH20" i="17"/>
  <c r="NX20" i="17"/>
  <c r="JD20" i="17"/>
  <c r="OF20" i="17"/>
  <c r="JH20" i="17"/>
  <c r="OH20" i="17"/>
  <c r="KZ20" i="17"/>
  <c r="OY20" i="17"/>
  <c r="LD20" i="17"/>
  <c r="PB20" i="17"/>
  <c r="LX20" i="17"/>
  <c r="PH20" i="17"/>
  <c r="MK20" i="17"/>
  <c r="PP20" i="17"/>
  <c r="KD20" i="17"/>
  <c r="MN20" i="17"/>
  <c r="NG20" i="17"/>
  <c r="NO20" i="17"/>
  <c r="OQ20" i="17"/>
  <c r="PR20" i="17"/>
  <c r="IH55" i="17"/>
  <c r="IT55" i="17"/>
  <c r="JF55" i="17"/>
  <c r="JR55" i="17"/>
  <c r="KD55" i="17"/>
  <c r="KP55" i="17"/>
  <c r="LB55" i="17"/>
  <c r="LN55" i="17"/>
  <c r="LZ55" i="17"/>
  <c r="ML55" i="17"/>
  <c r="MX55" i="17"/>
  <c r="NJ55" i="17"/>
  <c r="NV55" i="17"/>
  <c r="OH55" i="17"/>
  <c r="OT55" i="17"/>
  <c r="PF55" i="17"/>
  <c r="PR55" i="17"/>
  <c r="II55" i="17"/>
  <c r="IU55" i="17"/>
  <c r="JG55" i="17"/>
  <c r="JS55" i="17"/>
  <c r="KE55" i="17"/>
  <c r="KQ55" i="17"/>
  <c r="LC55" i="17"/>
  <c r="LO55" i="17"/>
  <c r="MA55" i="17"/>
  <c r="MM55" i="17"/>
  <c r="MY55" i="17"/>
  <c r="NK55" i="17"/>
  <c r="NW55" i="17"/>
  <c r="OI55" i="17"/>
  <c r="OU55" i="17"/>
  <c r="PG55" i="17"/>
  <c r="PS55" i="17"/>
  <c r="IJ55" i="17"/>
  <c r="IV55" i="17"/>
  <c r="JH55" i="17"/>
  <c r="JT55" i="17"/>
  <c r="KF55" i="17"/>
  <c r="KR55" i="17"/>
  <c r="LD55" i="17"/>
  <c r="LP55" i="17"/>
  <c r="MB55" i="17"/>
  <c r="MN55" i="17"/>
  <c r="MZ55" i="17"/>
  <c r="NL55" i="17"/>
  <c r="NX55" i="17"/>
  <c r="OJ55" i="17"/>
  <c r="OV55" i="17"/>
  <c r="PH55" i="17"/>
  <c r="PT55" i="17"/>
  <c r="IK55" i="17"/>
  <c r="IW55" i="17"/>
  <c r="JI55" i="17"/>
  <c r="JU55" i="17"/>
  <c r="KG55" i="17"/>
  <c r="KS55" i="17"/>
  <c r="LE55" i="17"/>
  <c r="LQ55" i="17"/>
  <c r="MC55" i="17"/>
  <c r="MO55" i="17"/>
  <c r="NA55" i="17"/>
  <c r="NM55" i="17"/>
  <c r="NY55" i="17"/>
  <c r="OK55" i="17"/>
  <c r="OW55" i="17"/>
  <c r="PI55" i="17"/>
  <c r="IL55" i="17"/>
  <c r="IX55" i="17"/>
  <c r="JJ55" i="17"/>
  <c r="JV55" i="17"/>
  <c r="KH55" i="17"/>
  <c r="KT55" i="17"/>
  <c r="LF55" i="17"/>
  <c r="LR55" i="17"/>
  <c r="MD55" i="17"/>
  <c r="MP55" i="17"/>
  <c r="NB55" i="17"/>
  <c r="NN55" i="17"/>
  <c r="NZ55" i="17"/>
  <c r="OL55" i="17"/>
  <c r="OX55" i="17"/>
  <c r="PJ55" i="17"/>
  <c r="IM55" i="17"/>
  <c r="IY55" i="17"/>
  <c r="JK55" i="17"/>
  <c r="JW55" i="17"/>
  <c r="KI55" i="17"/>
  <c r="KU55" i="17"/>
  <c r="LG55" i="17"/>
  <c r="LS55" i="17"/>
  <c r="ME55" i="17"/>
  <c r="MQ55" i="17"/>
  <c r="NC55" i="17"/>
  <c r="NO55" i="17"/>
  <c r="OA55" i="17"/>
  <c r="OM55" i="17"/>
  <c r="OY55" i="17"/>
  <c r="PK55" i="17"/>
  <c r="IN55" i="17"/>
  <c r="IZ55" i="17"/>
  <c r="JL55" i="17"/>
  <c r="JX55" i="17"/>
  <c r="KJ55" i="17"/>
  <c r="KV55" i="17"/>
  <c r="LH55" i="17"/>
  <c r="LT55" i="17"/>
  <c r="MF55" i="17"/>
  <c r="MR55" i="17"/>
  <c r="ND55" i="17"/>
  <c r="NP55" i="17"/>
  <c r="OB55" i="17"/>
  <c r="ON55" i="17"/>
  <c r="OZ55" i="17"/>
  <c r="PL55" i="17"/>
  <c r="IC55" i="17"/>
  <c r="IO55" i="17"/>
  <c r="JA55" i="17"/>
  <c r="JM55" i="17"/>
  <c r="JY55" i="17"/>
  <c r="KK55" i="17"/>
  <c r="KW55" i="17"/>
  <c r="LI55" i="17"/>
  <c r="LU55" i="17"/>
  <c r="MG55" i="17"/>
  <c r="MS55" i="17"/>
  <c r="NE55" i="17"/>
  <c r="NQ55" i="17"/>
  <c r="OC55" i="17"/>
  <c r="OO55" i="17"/>
  <c r="PA55" i="17"/>
  <c r="PM55" i="17"/>
  <c r="ID55" i="17"/>
  <c r="IP55" i="17"/>
  <c r="JB55" i="17"/>
  <c r="JN55" i="17"/>
  <c r="JZ55" i="17"/>
  <c r="KL55" i="17"/>
  <c r="KX55" i="17"/>
  <c r="LJ55" i="17"/>
  <c r="LV55" i="17"/>
  <c r="MH55" i="17"/>
  <c r="MT55" i="17"/>
  <c r="NF55" i="17"/>
  <c r="NR55" i="17"/>
  <c r="OD55" i="17"/>
  <c r="OP55" i="17"/>
  <c r="PB55" i="17"/>
  <c r="PN55" i="17"/>
  <c r="IF55" i="17"/>
  <c r="IR55" i="17"/>
  <c r="JD55" i="17"/>
  <c r="JP55" i="17"/>
  <c r="KB55" i="17"/>
  <c r="KN55" i="17"/>
  <c r="KZ55" i="17"/>
  <c r="LL55" i="17"/>
  <c r="LX55" i="17"/>
  <c r="MJ55" i="17"/>
  <c r="MV55" i="17"/>
  <c r="NH55" i="17"/>
  <c r="NT55" i="17"/>
  <c r="OF55" i="17"/>
  <c r="OR55" i="17"/>
  <c r="PD55" i="17"/>
  <c r="PP55" i="17"/>
  <c r="KA55" i="17"/>
  <c r="MU55" i="17"/>
  <c r="PO55" i="17"/>
  <c r="KC55" i="17"/>
  <c r="MW55" i="17"/>
  <c r="PQ55" i="17"/>
  <c r="KM55" i="17"/>
  <c r="NG55" i="17"/>
  <c r="KO55" i="17"/>
  <c r="NI55" i="17"/>
  <c r="IE55" i="17"/>
  <c r="KY55" i="17"/>
  <c r="NS55" i="17"/>
  <c r="IG55" i="17"/>
  <c r="LA55" i="17"/>
  <c r="NU55" i="17"/>
  <c r="IQ55" i="17"/>
  <c r="LK55" i="17"/>
  <c r="OE55" i="17"/>
  <c r="IS55" i="17"/>
  <c r="LM55" i="17"/>
  <c r="OG55" i="17"/>
  <c r="JC55" i="17"/>
  <c r="LW55" i="17"/>
  <c r="OQ55" i="17"/>
  <c r="JE55" i="17"/>
  <c r="LY55" i="17"/>
  <c r="OS55" i="17"/>
  <c r="JO55" i="17"/>
  <c r="MI55" i="17"/>
  <c r="PC55" i="17"/>
  <c r="JQ55" i="17"/>
  <c r="MK55" i="17"/>
  <c r="PE55" i="17"/>
  <c r="IG99" i="17"/>
  <c r="IS99" i="17"/>
  <c r="JE99" i="17"/>
  <c r="JQ99" i="17"/>
  <c r="KC99" i="17"/>
  <c r="KO99" i="17"/>
  <c r="LA99" i="17"/>
  <c r="LM99" i="17"/>
  <c r="LY99" i="17"/>
  <c r="MK99" i="17"/>
  <c r="MW99" i="17"/>
  <c r="NI99" i="17"/>
  <c r="NU99" i="17"/>
  <c r="OG99" i="17"/>
  <c r="OS99" i="17"/>
  <c r="PE99" i="17"/>
  <c r="PQ99" i="17"/>
  <c r="IH99" i="17"/>
  <c r="IT99" i="17"/>
  <c r="JF99" i="17"/>
  <c r="II99" i="17"/>
  <c r="IU99" i="17"/>
  <c r="IJ99" i="17"/>
  <c r="IV99" i="17"/>
  <c r="IK99" i="17"/>
  <c r="IW99" i="17"/>
  <c r="IL99" i="17"/>
  <c r="IX99" i="17"/>
  <c r="IM99" i="17"/>
  <c r="IY99" i="17"/>
  <c r="IN99" i="17"/>
  <c r="IZ99" i="17"/>
  <c r="IF99" i="17"/>
  <c r="IR99" i="17"/>
  <c r="IC99" i="17"/>
  <c r="JI99" i="17"/>
  <c r="JV99" i="17"/>
  <c r="KI99" i="17"/>
  <c r="KV99" i="17"/>
  <c r="LI99" i="17"/>
  <c r="LV99" i="17"/>
  <c r="MI99" i="17"/>
  <c r="MV99" i="17"/>
  <c r="NJ99" i="17"/>
  <c r="NW99" i="17"/>
  <c r="OJ99" i="17"/>
  <c r="OW99" i="17"/>
  <c r="PJ99" i="17"/>
  <c r="ID99" i="17"/>
  <c r="JJ99" i="17"/>
  <c r="JW99" i="17"/>
  <c r="KJ99" i="17"/>
  <c r="KW99" i="17"/>
  <c r="LJ99" i="17"/>
  <c r="LW99" i="17"/>
  <c r="MJ99" i="17"/>
  <c r="MX99" i="17"/>
  <c r="NK99" i="17"/>
  <c r="NX99" i="17"/>
  <c r="OK99" i="17"/>
  <c r="OX99" i="17"/>
  <c r="PK99" i="17"/>
  <c r="IE99" i="17"/>
  <c r="JK99" i="17"/>
  <c r="JX99" i="17"/>
  <c r="KK99" i="17"/>
  <c r="KX99" i="17"/>
  <c r="LK99" i="17"/>
  <c r="LX99" i="17"/>
  <c r="ML99" i="17"/>
  <c r="MY99" i="17"/>
  <c r="NL99" i="17"/>
  <c r="NY99" i="17"/>
  <c r="OL99" i="17"/>
  <c r="OY99" i="17"/>
  <c r="PL99" i="17"/>
  <c r="IO99" i="17"/>
  <c r="JL99" i="17"/>
  <c r="JY99" i="17"/>
  <c r="KL99" i="17"/>
  <c r="KY99" i="17"/>
  <c r="LL99" i="17"/>
  <c r="LZ99" i="17"/>
  <c r="MM99" i="17"/>
  <c r="MZ99" i="17"/>
  <c r="NM99" i="17"/>
  <c r="NZ99" i="17"/>
  <c r="OM99" i="17"/>
  <c r="OZ99" i="17"/>
  <c r="PM99" i="17"/>
  <c r="IP99" i="17"/>
  <c r="JM99" i="17"/>
  <c r="JZ99" i="17"/>
  <c r="KM99" i="17"/>
  <c r="KZ99" i="17"/>
  <c r="LN99" i="17"/>
  <c r="MA99" i="17"/>
  <c r="MN99" i="17"/>
  <c r="NA99" i="17"/>
  <c r="NN99" i="17"/>
  <c r="OA99" i="17"/>
  <c r="ON99" i="17"/>
  <c r="PA99" i="17"/>
  <c r="PN99" i="17"/>
  <c r="IQ99" i="17"/>
  <c r="JN99" i="17"/>
  <c r="KA99" i="17"/>
  <c r="KN99" i="17"/>
  <c r="LB99" i="17"/>
  <c r="LO99" i="17"/>
  <c r="MB99" i="17"/>
  <c r="MO99" i="17"/>
  <c r="NB99" i="17"/>
  <c r="NO99" i="17"/>
  <c r="OB99" i="17"/>
  <c r="OO99" i="17"/>
  <c r="PB99" i="17"/>
  <c r="PO99" i="17"/>
  <c r="JA99" i="17"/>
  <c r="JO99" i="17"/>
  <c r="KB99" i="17"/>
  <c r="KP99" i="17"/>
  <c r="LC99" i="17"/>
  <c r="LP99" i="17"/>
  <c r="MC99" i="17"/>
  <c r="MP99" i="17"/>
  <c r="NC99" i="17"/>
  <c r="NP99" i="17"/>
  <c r="OC99" i="17"/>
  <c r="OP99" i="17"/>
  <c r="PC99" i="17"/>
  <c r="PP99" i="17"/>
  <c r="JB99" i="17"/>
  <c r="JP99" i="17"/>
  <c r="KD99" i="17"/>
  <c r="KQ99" i="17"/>
  <c r="LD99" i="17"/>
  <c r="LQ99" i="17"/>
  <c r="MD99" i="17"/>
  <c r="MQ99" i="17"/>
  <c r="ND99" i="17"/>
  <c r="NQ99" i="17"/>
  <c r="OD99" i="17"/>
  <c r="OQ99" i="17"/>
  <c r="PD99" i="17"/>
  <c r="PR99" i="17"/>
  <c r="JC99" i="17"/>
  <c r="JR99" i="17"/>
  <c r="KE99" i="17"/>
  <c r="KR99" i="17"/>
  <c r="LE99" i="17"/>
  <c r="LR99" i="17"/>
  <c r="ME99" i="17"/>
  <c r="MR99" i="17"/>
  <c r="NE99" i="17"/>
  <c r="NR99" i="17"/>
  <c r="OE99" i="17"/>
  <c r="OR99" i="17"/>
  <c r="PF99" i="17"/>
  <c r="PS99" i="17"/>
  <c r="JD99" i="17"/>
  <c r="JS99" i="17"/>
  <c r="KF99" i="17"/>
  <c r="KS99" i="17"/>
  <c r="LF99" i="17"/>
  <c r="LS99" i="17"/>
  <c r="MF99" i="17"/>
  <c r="MS99" i="17"/>
  <c r="NF99" i="17"/>
  <c r="NS99" i="17"/>
  <c r="OF99" i="17"/>
  <c r="OT99" i="17"/>
  <c r="PG99" i="17"/>
  <c r="PT99" i="17"/>
  <c r="JG99" i="17"/>
  <c r="JT99" i="17"/>
  <c r="KG99" i="17"/>
  <c r="KT99" i="17"/>
  <c r="LG99" i="17"/>
  <c r="LT99" i="17"/>
  <c r="MG99" i="17"/>
  <c r="MT99" i="17"/>
  <c r="NG99" i="17"/>
  <c r="NT99" i="17"/>
  <c r="OH99" i="17"/>
  <c r="OU99" i="17"/>
  <c r="PH99" i="17"/>
  <c r="JH99" i="17"/>
  <c r="JU99" i="17"/>
  <c r="KH99" i="17"/>
  <c r="KU99" i="17"/>
  <c r="LH99" i="17"/>
  <c r="LU99" i="17"/>
  <c r="MH99" i="17"/>
  <c r="MU99" i="17"/>
  <c r="NH99" i="17"/>
  <c r="NV99" i="17"/>
  <c r="OI99" i="17"/>
  <c r="OV99" i="17"/>
  <c r="PI99" i="17"/>
  <c r="IN37" i="17"/>
  <c r="IZ37" i="17"/>
  <c r="JL37" i="17"/>
  <c r="JX37" i="17"/>
  <c r="KJ37" i="17"/>
  <c r="KV37" i="17"/>
  <c r="LH37" i="17"/>
  <c r="LT37" i="17"/>
  <c r="MF37" i="17"/>
  <c r="MR37" i="17"/>
  <c r="ND37" i="17"/>
  <c r="NP37" i="17"/>
  <c r="OB37" i="17"/>
  <c r="ON37" i="17"/>
  <c r="OZ37" i="17"/>
  <c r="IC37" i="17"/>
  <c r="IO37" i="17"/>
  <c r="JA37" i="17"/>
  <c r="JM37" i="17"/>
  <c r="JY37" i="17"/>
  <c r="KK37" i="17"/>
  <c r="KW37" i="17"/>
  <c r="LI37" i="17"/>
  <c r="LU37" i="17"/>
  <c r="MG37" i="17"/>
  <c r="MS37" i="17"/>
  <c r="NE37" i="17"/>
  <c r="NQ37" i="17"/>
  <c r="OC37" i="17"/>
  <c r="OO37" i="17"/>
  <c r="PA37" i="17"/>
  <c r="ID37" i="17"/>
  <c r="IP37" i="17"/>
  <c r="JB37" i="17"/>
  <c r="JN37" i="17"/>
  <c r="JZ37" i="17"/>
  <c r="KL37" i="17"/>
  <c r="KX37" i="17"/>
  <c r="LJ37" i="17"/>
  <c r="LV37" i="17"/>
  <c r="MH37" i="17"/>
  <c r="MT37" i="17"/>
  <c r="NF37" i="17"/>
  <c r="NR37" i="17"/>
  <c r="OD37" i="17"/>
  <c r="OP37" i="17"/>
  <c r="PB37" i="17"/>
  <c r="IG37" i="17"/>
  <c r="IS37" i="17"/>
  <c r="JE37" i="17"/>
  <c r="JQ37" i="17"/>
  <c r="KC37" i="17"/>
  <c r="KO37" i="17"/>
  <c r="LA37" i="17"/>
  <c r="LM37" i="17"/>
  <c r="LY37" i="17"/>
  <c r="MK37" i="17"/>
  <c r="MW37" i="17"/>
  <c r="NI37" i="17"/>
  <c r="IK37" i="17"/>
  <c r="IW37" i="17"/>
  <c r="JI37" i="17"/>
  <c r="JU37" i="17"/>
  <c r="KG37" i="17"/>
  <c r="KS37" i="17"/>
  <c r="LE37" i="17"/>
  <c r="LQ37" i="17"/>
  <c r="MC37" i="17"/>
  <c r="MO37" i="17"/>
  <c r="NA37" i="17"/>
  <c r="NM37" i="17"/>
  <c r="NY37" i="17"/>
  <c r="OK37" i="17"/>
  <c r="OW37" i="17"/>
  <c r="IM37" i="17"/>
  <c r="IY37" i="17"/>
  <c r="JK37" i="17"/>
  <c r="JW37" i="17"/>
  <c r="KI37" i="17"/>
  <c r="KU37" i="17"/>
  <c r="LG37" i="17"/>
  <c r="LS37" i="17"/>
  <c r="ME37" i="17"/>
  <c r="MQ37" i="17"/>
  <c r="NC37" i="17"/>
  <c r="NO37" i="17"/>
  <c r="IE37" i="17"/>
  <c r="JC37" i="17"/>
  <c r="KA37" i="17"/>
  <c r="KY37" i="17"/>
  <c r="LW37" i="17"/>
  <c r="MU37" i="17"/>
  <c r="NS37" i="17"/>
  <c r="OI37" i="17"/>
  <c r="PC37" i="17"/>
  <c r="PO37" i="17"/>
  <c r="IF37" i="17"/>
  <c r="JD37" i="17"/>
  <c r="KB37" i="17"/>
  <c r="KZ37" i="17"/>
  <c r="LX37" i="17"/>
  <c r="MV37" i="17"/>
  <c r="NT37" i="17"/>
  <c r="OJ37" i="17"/>
  <c r="PD37" i="17"/>
  <c r="PP37" i="17"/>
  <c r="IH37" i="17"/>
  <c r="JF37" i="17"/>
  <c r="KD37" i="17"/>
  <c r="LB37" i="17"/>
  <c r="LZ37" i="17"/>
  <c r="MX37" i="17"/>
  <c r="NU37" i="17"/>
  <c r="OL37" i="17"/>
  <c r="PE37" i="17"/>
  <c r="PQ37" i="17"/>
  <c r="II37" i="17"/>
  <c r="JG37" i="17"/>
  <c r="KE37" i="17"/>
  <c r="LC37" i="17"/>
  <c r="MA37" i="17"/>
  <c r="MY37" i="17"/>
  <c r="NV37" i="17"/>
  <c r="OM37" i="17"/>
  <c r="PF37" i="17"/>
  <c r="PR37" i="17"/>
  <c r="IJ37" i="17"/>
  <c r="JH37" i="17"/>
  <c r="KF37" i="17"/>
  <c r="LD37" i="17"/>
  <c r="MB37" i="17"/>
  <c r="MZ37" i="17"/>
  <c r="NW37" i="17"/>
  <c r="OQ37" i="17"/>
  <c r="PG37" i="17"/>
  <c r="PS37" i="17"/>
  <c r="IL37" i="17"/>
  <c r="JJ37" i="17"/>
  <c r="KH37" i="17"/>
  <c r="LF37" i="17"/>
  <c r="MD37" i="17"/>
  <c r="NB37" i="17"/>
  <c r="NX37" i="17"/>
  <c r="OR37" i="17"/>
  <c r="PH37" i="17"/>
  <c r="PT37" i="17"/>
  <c r="IQ37" i="17"/>
  <c r="JO37" i="17"/>
  <c r="KM37" i="17"/>
  <c r="LK37" i="17"/>
  <c r="MI37" i="17"/>
  <c r="NG37" i="17"/>
  <c r="NZ37" i="17"/>
  <c r="OS37" i="17"/>
  <c r="PI37" i="17"/>
  <c r="IR37" i="17"/>
  <c r="JP37" i="17"/>
  <c r="KN37" i="17"/>
  <c r="LL37" i="17"/>
  <c r="MJ37" i="17"/>
  <c r="NH37" i="17"/>
  <c r="OA37" i="17"/>
  <c r="OT37" i="17"/>
  <c r="PJ37" i="17"/>
  <c r="IT37" i="17"/>
  <c r="JR37" i="17"/>
  <c r="KP37" i="17"/>
  <c r="LN37" i="17"/>
  <c r="ML37" i="17"/>
  <c r="NJ37" i="17"/>
  <c r="OE37" i="17"/>
  <c r="OU37" i="17"/>
  <c r="PK37" i="17"/>
  <c r="IV37" i="17"/>
  <c r="JT37" i="17"/>
  <c r="KR37" i="17"/>
  <c r="LP37" i="17"/>
  <c r="MN37" i="17"/>
  <c r="NL37" i="17"/>
  <c r="OG37" i="17"/>
  <c r="OX37" i="17"/>
  <c r="PM37" i="17"/>
  <c r="MP37" i="17"/>
  <c r="NK37" i="17"/>
  <c r="NN37" i="17"/>
  <c r="IU37" i="17"/>
  <c r="OF37" i="17"/>
  <c r="IX37" i="17"/>
  <c r="OH37" i="17"/>
  <c r="JS37" i="17"/>
  <c r="OV37" i="17"/>
  <c r="JV37" i="17"/>
  <c r="OY37" i="17"/>
  <c r="KQ37" i="17"/>
  <c r="PL37" i="17"/>
  <c r="LR37" i="17"/>
  <c r="MM37" i="17"/>
  <c r="KT37" i="17"/>
  <c r="LO37" i="17"/>
  <c r="PN37" i="17"/>
  <c r="IG96" i="17"/>
  <c r="IS96" i="17"/>
  <c r="JE96" i="17"/>
  <c r="JQ96" i="17"/>
  <c r="KC96" i="17"/>
  <c r="KO96" i="17"/>
  <c r="LA96" i="17"/>
  <c r="LM96" i="17"/>
  <c r="LY96" i="17"/>
  <c r="MK96" i="17"/>
  <c r="MW96" i="17"/>
  <c r="NI96" i="17"/>
  <c r="NU96" i="17"/>
  <c r="OG96" i="17"/>
  <c r="OS96" i="17"/>
  <c r="PE96" i="17"/>
  <c r="PQ96" i="17"/>
  <c r="IH96" i="17"/>
  <c r="IT96" i="17"/>
  <c r="JF96" i="17"/>
  <c r="JR96" i="17"/>
  <c r="KD96" i="17"/>
  <c r="KP96" i="17"/>
  <c r="LB96" i="17"/>
  <c r="LN96" i="17"/>
  <c r="LZ96" i="17"/>
  <c r="ML96" i="17"/>
  <c r="MX96" i="17"/>
  <c r="NJ96" i="17"/>
  <c r="NV96" i="17"/>
  <c r="OH96" i="17"/>
  <c r="OT96" i="17"/>
  <c r="PF96" i="17"/>
  <c r="PR96" i="17"/>
  <c r="II96" i="17"/>
  <c r="IU96" i="17"/>
  <c r="JG96" i="17"/>
  <c r="JS96" i="17"/>
  <c r="KE96" i="17"/>
  <c r="KQ96" i="17"/>
  <c r="LC96" i="17"/>
  <c r="LO96" i="17"/>
  <c r="MA96" i="17"/>
  <c r="MM96" i="17"/>
  <c r="MY96" i="17"/>
  <c r="NK96" i="17"/>
  <c r="NW96" i="17"/>
  <c r="OI96" i="17"/>
  <c r="OU96" i="17"/>
  <c r="PG96" i="17"/>
  <c r="PS96" i="17"/>
  <c r="IJ96" i="17"/>
  <c r="IV96" i="17"/>
  <c r="JH96" i="17"/>
  <c r="JT96" i="17"/>
  <c r="KF96" i="17"/>
  <c r="KR96" i="17"/>
  <c r="LD96" i="17"/>
  <c r="LP96" i="17"/>
  <c r="MB96" i="17"/>
  <c r="MN96" i="17"/>
  <c r="MZ96" i="17"/>
  <c r="NL96" i="17"/>
  <c r="NX96" i="17"/>
  <c r="OJ96" i="17"/>
  <c r="OV96" i="17"/>
  <c r="PH96" i="17"/>
  <c r="PT96" i="17"/>
  <c r="IK96" i="17"/>
  <c r="IW96" i="17"/>
  <c r="JI96" i="17"/>
  <c r="JU96" i="17"/>
  <c r="KG96" i="17"/>
  <c r="KS96" i="17"/>
  <c r="LE96" i="17"/>
  <c r="LQ96" i="17"/>
  <c r="MC96" i="17"/>
  <c r="MO96" i="17"/>
  <c r="NA96" i="17"/>
  <c r="NM96" i="17"/>
  <c r="NY96" i="17"/>
  <c r="OK96" i="17"/>
  <c r="OW96" i="17"/>
  <c r="PI96" i="17"/>
  <c r="IL96" i="17"/>
  <c r="IX96" i="17"/>
  <c r="JJ96" i="17"/>
  <c r="JV96" i="17"/>
  <c r="KH96" i="17"/>
  <c r="KT96" i="17"/>
  <c r="LF96" i="17"/>
  <c r="LR96" i="17"/>
  <c r="MD96" i="17"/>
  <c r="MP96" i="17"/>
  <c r="NB96" i="17"/>
  <c r="NN96" i="17"/>
  <c r="NZ96" i="17"/>
  <c r="OL96" i="17"/>
  <c r="OX96" i="17"/>
  <c r="PJ96" i="17"/>
  <c r="IM96" i="17"/>
  <c r="IY96" i="17"/>
  <c r="JK96" i="17"/>
  <c r="JW96" i="17"/>
  <c r="KI96" i="17"/>
  <c r="KU96" i="17"/>
  <c r="LG96" i="17"/>
  <c r="LS96" i="17"/>
  <c r="ME96" i="17"/>
  <c r="MQ96" i="17"/>
  <c r="NC96" i="17"/>
  <c r="NO96" i="17"/>
  <c r="OA96" i="17"/>
  <c r="OM96" i="17"/>
  <c r="OY96" i="17"/>
  <c r="PK96" i="17"/>
  <c r="IN96" i="17"/>
  <c r="IZ96" i="17"/>
  <c r="JL96" i="17"/>
  <c r="JX96" i="17"/>
  <c r="KJ96" i="17"/>
  <c r="KV96" i="17"/>
  <c r="LH96" i="17"/>
  <c r="LT96" i="17"/>
  <c r="MF96" i="17"/>
  <c r="MR96" i="17"/>
  <c r="ND96" i="17"/>
  <c r="NP96" i="17"/>
  <c r="OB96" i="17"/>
  <c r="ON96" i="17"/>
  <c r="OZ96" i="17"/>
  <c r="PL96" i="17"/>
  <c r="IC96" i="17"/>
  <c r="IO96" i="17"/>
  <c r="JA96" i="17"/>
  <c r="JM96" i="17"/>
  <c r="JY96" i="17"/>
  <c r="KK96" i="17"/>
  <c r="KW96" i="17"/>
  <c r="LI96" i="17"/>
  <c r="LU96" i="17"/>
  <c r="MG96" i="17"/>
  <c r="MS96" i="17"/>
  <c r="NE96" i="17"/>
  <c r="NQ96" i="17"/>
  <c r="OC96" i="17"/>
  <c r="OO96" i="17"/>
  <c r="PA96" i="17"/>
  <c r="PM96" i="17"/>
  <c r="IE96" i="17"/>
  <c r="IQ96" i="17"/>
  <c r="JC96" i="17"/>
  <c r="JO96" i="17"/>
  <c r="KA96" i="17"/>
  <c r="KM96" i="17"/>
  <c r="KY96" i="17"/>
  <c r="LK96" i="17"/>
  <c r="LW96" i="17"/>
  <c r="MI96" i="17"/>
  <c r="MU96" i="17"/>
  <c r="NG96" i="17"/>
  <c r="NS96" i="17"/>
  <c r="OE96" i="17"/>
  <c r="OQ96" i="17"/>
  <c r="PC96" i="17"/>
  <c r="PO96" i="17"/>
  <c r="IF96" i="17"/>
  <c r="IR96" i="17"/>
  <c r="JD96" i="17"/>
  <c r="JP96" i="17"/>
  <c r="KB96" i="17"/>
  <c r="KN96" i="17"/>
  <c r="KZ96" i="17"/>
  <c r="LL96" i="17"/>
  <c r="LX96" i="17"/>
  <c r="MJ96" i="17"/>
  <c r="MV96" i="17"/>
  <c r="NH96" i="17"/>
  <c r="NT96" i="17"/>
  <c r="OF96" i="17"/>
  <c r="OR96" i="17"/>
  <c r="PD96" i="17"/>
  <c r="PP96" i="17"/>
  <c r="JB96" i="17"/>
  <c r="OP96" i="17"/>
  <c r="JN96" i="17"/>
  <c r="PB96" i="17"/>
  <c r="JZ96" i="17"/>
  <c r="PN96" i="17"/>
  <c r="KL96" i="17"/>
  <c r="KX96" i="17"/>
  <c r="LJ96" i="17"/>
  <c r="LV96" i="17"/>
  <c r="MH96" i="17"/>
  <c r="MT96" i="17"/>
  <c r="NF96" i="17"/>
  <c r="ID96" i="17"/>
  <c r="NR96" i="17"/>
  <c r="IP96" i="17"/>
  <c r="OD96" i="17"/>
  <c r="II80" i="17"/>
  <c r="IU80" i="17"/>
  <c r="JG80" i="17"/>
  <c r="JS80" i="17"/>
  <c r="KE80" i="17"/>
  <c r="KQ80" i="17"/>
  <c r="LC80" i="17"/>
  <c r="LO80" i="17"/>
  <c r="MA80" i="17"/>
  <c r="MM80" i="17"/>
  <c r="MY80" i="17"/>
  <c r="NK80" i="17"/>
  <c r="NW80" i="17"/>
  <c r="OI80" i="17"/>
  <c r="OU80" i="17"/>
  <c r="PG80" i="17"/>
  <c r="PS80" i="17"/>
  <c r="IJ80" i="17"/>
  <c r="IV80" i="17"/>
  <c r="JH80" i="17"/>
  <c r="JT80" i="17"/>
  <c r="KF80" i="17"/>
  <c r="KR80" i="17"/>
  <c r="LD80" i="17"/>
  <c r="LP80" i="17"/>
  <c r="MB80" i="17"/>
  <c r="MN80" i="17"/>
  <c r="MZ80" i="17"/>
  <c r="NL80" i="17"/>
  <c r="NX80" i="17"/>
  <c r="OJ80" i="17"/>
  <c r="OV80" i="17"/>
  <c r="PH80" i="17"/>
  <c r="PT80" i="17"/>
  <c r="IK80" i="17"/>
  <c r="IW80" i="17"/>
  <c r="JI80" i="17"/>
  <c r="JU80" i="17"/>
  <c r="KG80" i="17"/>
  <c r="KS80" i="17"/>
  <c r="LE80" i="17"/>
  <c r="LQ80" i="17"/>
  <c r="MC80" i="17"/>
  <c r="MO80" i="17"/>
  <c r="NA80" i="17"/>
  <c r="NM80" i="17"/>
  <c r="NY80" i="17"/>
  <c r="OK80" i="17"/>
  <c r="OW80" i="17"/>
  <c r="PI80" i="17"/>
  <c r="IL80" i="17"/>
  <c r="IX80" i="17"/>
  <c r="JJ80" i="17"/>
  <c r="JV80" i="17"/>
  <c r="KH80" i="17"/>
  <c r="KT80" i="17"/>
  <c r="LF80" i="17"/>
  <c r="LR80" i="17"/>
  <c r="MD80" i="17"/>
  <c r="MP80" i="17"/>
  <c r="NB80" i="17"/>
  <c r="NN80" i="17"/>
  <c r="NZ80" i="17"/>
  <c r="OL80" i="17"/>
  <c r="OX80" i="17"/>
  <c r="PJ80" i="17"/>
  <c r="IM80" i="17"/>
  <c r="IY80" i="17"/>
  <c r="JK80" i="17"/>
  <c r="JW80" i="17"/>
  <c r="KI80" i="17"/>
  <c r="KU80" i="17"/>
  <c r="LG80" i="17"/>
  <c r="LS80" i="17"/>
  <c r="ME80" i="17"/>
  <c r="MQ80" i="17"/>
  <c r="NC80" i="17"/>
  <c r="NO80" i="17"/>
  <c r="OA80" i="17"/>
  <c r="OM80" i="17"/>
  <c r="OY80" i="17"/>
  <c r="PK80" i="17"/>
  <c r="IN80" i="17"/>
  <c r="IZ80" i="17"/>
  <c r="JL80" i="17"/>
  <c r="JX80" i="17"/>
  <c r="KJ80" i="17"/>
  <c r="KV80" i="17"/>
  <c r="LH80" i="17"/>
  <c r="LT80" i="17"/>
  <c r="MF80" i="17"/>
  <c r="MR80" i="17"/>
  <c r="ND80" i="17"/>
  <c r="NP80" i="17"/>
  <c r="OB80" i="17"/>
  <c r="ON80" i="17"/>
  <c r="OZ80" i="17"/>
  <c r="PL80" i="17"/>
  <c r="IC80" i="17"/>
  <c r="IO80" i="17"/>
  <c r="JA80" i="17"/>
  <c r="JM80" i="17"/>
  <c r="JY80" i="17"/>
  <c r="KK80" i="17"/>
  <c r="KW80" i="17"/>
  <c r="LI80" i="17"/>
  <c r="LU80" i="17"/>
  <c r="MG80" i="17"/>
  <c r="MS80" i="17"/>
  <c r="NE80" i="17"/>
  <c r="NQ80" i="17"/>
  <c r="OC80" i="17"/>
  <c r="OO80" i="17"/>
  <c r="PA80" i="17"/>
  <c r="PM80" i="17"/>
  <c r="ID80" i="17"/>
  <c r="IP80" i="17"/>
  <c r="JB80" i="17"/>
  <c r="JN80" i="17"/>
  <c r="JZ80" i="17"/>
  <c r="KL80" i="17"/>
  <c r="KX80" i="17"/>
  <c r="LJ80" i="17"/>
  <c r="LV80" i="17"/>
  <c r="MH80" i="17"/>
  <c r="MT80" i="17"/>
  <c r="NF80" i="17"/>
  <c r="NR80" i="17"/>
  <c r="OD80" i="17"/>
  <c r="OP80" i="17"/>
  <c r="PB80" i="17"/>
  <c r="PN80" i="17"/>
  <c r="IE80" i="17"/>
  <c r="IQ80" i="17"/>
  <c r="JC80" i="17"/>
  <c r="JO80" i="17"/>
  <c r="KA80" i="17"/>
  <c r="KM80" i="17"/>
  <c r="KY80" i="17"/>
  <c r="LK80" i="17"/>
  <c r="LW80" i="17"/>
  <c r="MI80" i="17"/>
  <c r="MU80" i="17"/>
  <c r="NG80" i="17"/>
  <c r="NS80" i="17"/>
  <c r="OE80" i="17"/>
  <c r="OQ80" i="17"/>
  <c r="PC80" i="17"/>
  <c r="PO80" i="17"/>
  <c r="IG80" i="17"/>
  <c r="IS80" i="17"/>
  <c r="JE80" i="17"/>
  <c r="JQ80" i="17"/>
  <c r="KC80" i="17"/>
  <c r="KO80" i="17"/>
  <c r="LA80" i="17"/>
  <c r="LM80" i="17"/>
  <c r="LY80" i="17"/>
  <c r="MK80" i="17"/>
  <c r="MW80" i="17"/>
  <c r="NI80" i="17"/>
  <c r="NU80" i="17"/>
  <c r="OG80" i="17"/>
  <c r="OS80" i="17"/>
  <c r="PE80" i="17"/>
  <c r="PQ80" i="17"/>
  <c r="IH80" i="17"/>
  <c r="IT80" i="17"/>
  <c r="JF80" i="17"/>
  <c r="JR80" i="17"/>
  <c r="KD80" i="17"/>
  <c r="KP80" i="17"/>
  <c r="LB80" i="17"/>
  <c r="LN80" i="17"/>
  <c r="LZ80" i="17"/>
  <c r="ML80" i="17"/>
  <c r="MX80" i="17"/>
  <c r="NJ80" i="17"/>
  <c r="NV80" i="17"/>
  <c r="OH80" i="17"/>
  <c r="OT80" i="17"/>
  <c r="PF80" i="17"/>
  <c r="PR80" i="17"/>
  <c r="KZ80" i="17"/>
  <c r="LL80" i="17"/>
  <c r="LX80" i="17"/>
  <c r="MJ80" i="17"/>
  <c r="MV80" i="17"/>
  <c r="NH80" i="17"/>
  <c r="IF80" i="17"/>
  <c r="NT80" i="17"/>
  <c r="IR80" i="17"/>
  <c r="OF80" i="17"/>
  <c r="JD80" i="17"/>
  <c r="OR80" i="17"/>
  <c r="JP80" i="17"/>
  <c r="PD80" i="17"/>
  <c r="KB80" i="17"/>
  <c r="PP80" i="17"/>
  <c r="KN80" i="17"/>
  <c r="IE40" i="17"/>
  <c r="IQ40" i="17"/>
  <c r="JC40" i="17"/>
  <c r="JO40" i="17"/>
  <c r="KA40" i="17"/>
  <c r="KM40" i="17"/>
  <c r="KY40" i="17"/>
  <c r="LK40" i="17"/>
  <c r="LW40" i="17"/>
  <c r="MI40" i="17"/>
  <c r="MU40" i="17"/>
  <c r="NG40" i="17"/>
  <c r="NS40" i="17"/>
  <c r="OE40" i="17"/>
  <c r="OQ40" i="17"/>
  <c r="PC40" i="17"/>
  <c r="PO40" i="17"/>
  <c r="IF40" i="17"/>
  <c r="IR40" i="17"/>
  <c r="JD40" i="17"/>
  <c r="JP40" i="17"/>
  <c r="KB40" i="17"/>
  <c r="KN40" i="17"/>
  <c r="KZ40" i="17"/>
  <c r="LL40" i="17"/>
  <c r="LX40" i="17"/>
  <c r="MJ40" i="17"/>
  <c r="MV40" i="17"/>
  <c r="NH40" i="17"/>
  <c r="NT40" i="17"/>
  <c r="OF40" i="17"/>
  <c r="OR40" i="17"/>
  <c r="PD40" i="17"/>
  <c r="PP40" i="17"/>
  <c r="IG40" i="17"/>
  <c r="IS40" i="17"/>
  <c r="JE40" i="17"/>
  <c r="JQ40" i="17"/>
  <c r="KC40" i="17"/>
  <c r="KO40" i="17"/>
  <c r="LA40" i="17"/>
  <c r="LM40" i="17"/>
  <c r="LY40" i="17"/>
  <c r="MK40" i="17"/>
  <c r="MW40" i="17"/>
  <c r="NI40" i="17"/>
  <c r="NU40" i="17"/>
  <c r="OG40" i="17"/>
  <c r="OS40" i="17"/>
  <c r="PE40" i="17"/>
  <c r="PQ40" i="17"/>
  <c r="IH40" i="17"/>
  <c r="IT40" i="17"/>
  <c r="JF40" i="17"/>
  <c r="JR40" i="17"/>
  <c r="KD40" i="17"/>
  <c r="KP40" i="17"/>
  <c r="LB40" i="17"/>
  <c r="LN40" i="17"/>
  <c r="LZ40" i="17"/>
  <c r="ML40" i="17"/>
  <c r="MX40" i="17"/>
  <c r="NJ40" i="17"/>
  <c r="NV40" i="17"/>
  <c r="OH40" i="17"/>
  <c r="OT40" i="17"/>
  <c r="PF40" i="17"/>
  <c r="PR40" i="17"/>
  <c r="II40" i="17"/>
  <c r="IU40" i="17"/>
  <c r="JG40" i="17"/>
  <c r="JS40" i="17"/>
  <c r="KE40" i="17"/>
  <c r="KQ40" i="17"/>
  <c r="LC40" i="17"/>
  <c r="LO40" i="17"/>
  <c r="MA40" i="17"/>
  <c r="MM40" i="17"/>
  <c r="MY40" i="17"/>
  <c r="NK40" i="17"/>
  <c r="NW40" i="17"/>
  <c r="OI40" i="17"/>
  <c r="OU40" i="17"/>
  <c r="PG40" i="17"/>
  <c r="PS40" i="17"/>
  <c r="IJ40" i="17"/>
  <c r="IV40" i="17"/>
  <c r="JH40" i="17"/>
  <c r="JT40" i="17"/>
  <c r="KF40" i="17"/>
  <c r="KR40" i="17"/>
  <c r="LD40" i="17"/>
  <c r="LP40" i="17"/>
  <c r="MB40" i="17"/>
  <c r="MN40" i="17"/>
  <c r="MZ40" i="17"/>
  <c r="NL40" i="17"/>
  <c r="NX40" i="17"/>
  <c r="OJ40" i="17"/>
  <c r="OV40" i="17"/>
  <c r="PH40" i="17"/>
  <c r="PT40" i="17"/>
  <c r="IK40" i="17"/>
  <c r="IW40" i="17"/>
  <c r="JI40" i="17"/>
  <c r="JU40" i="17"/>
  <c r="KG40" i="17"/>
  <c r="KS40" i="17"/>
  <c r="LE40" i="17"/>
  <c r="LQ40" i="17"/>
  <c r="MC40" i="17"/>
  <c r="MO40" i="17"/>
  <c r="NA40" i="17"/>
  <c r="NM40" i="17"/>
  <c r="NY40" i="17"/>
  <c r="OK40" i="17"/>
  <c r="OW40" i="17"/>
  <c r="PI40" i="17"/>
  <c r="IL40" i="17"/>
  <c r="IX40" i="17"/>
  <c r="JJ40" i="17"/>
  <c r="JV40" i="17"/>
  <c r="KH40" i="17"/>
  <c r="KT40" i="17"/>
  <c r="LF40" i="17"/>
  <c r="LR40" i="17"/>
  <c r="MD40" i="17"/>
  <c r="MP40" i="17"/>
  <c r="NB40" i="17"/>
  <c r="NN40" i="17"/>
  <c r="NZ40" i="17"/>
  <c r="OL40" i="17"/>
  <c r="OX40" i="17"/>
  <c r="PJ40" i="17"/>
  <c r="IM40" i="17"/>
  <c r="IY40" i="17"/>
  <c r="JK40" i="17"/>
  <c r="JW40" i="17"/>
  <c r="KI40" i="17"/>
  <c r="KU40" i="17"/>
  <c r="LG40" i="17"/>
  <c r="LS40" i="17"/>
  <c r="ME40" i="17"/>
  <c r="MQ40" i="17"/>
  <c r="NC40" i="17"/>
  <c r="NO40" i="17"/>
  <c r="OA40" i="17"/>
  <c r="OM40" i="17"/>
  <c r="OY40" i="17"/>
  <c r="PK40" i="17"/>
  <c r="IC40" i="17"/>
  <c r="IO40" i="17"/>
  <c r="JA40" i="17"/>
  <c r="JM40" i="17"/>
  <c r="JY40" i="17"/>
  <c r="KK40" i="17"/>
  <c r="KW40" i="17"/>
  <c r="LI40" i="17"/>
  <c r="LU40" i="17"/>
  <c r="MG40" i="17"/>
  <c r="MS40" i="17"/>
  <c r="NE40" i="17"/>
  <c r="NQ40" i="17"/>
  <c r="OC40" i="17"/>
  <c r="OO40" i="17"/>
  <c r="PA40" i="17"/>
  <c r="PM40" i="17"/>
  <c r="JZ40" i="17"/>
  <c r="MT40" i="17"/>
  <c r="PN40" i="17"/>
  <c r="KJ40" i="17"/>
  <c r="ND40" i="17"/>
  <c r="KL40" i="17"/>
  <c r="NF40" i="17"/>
  <c r="KV40" i="17"/>
  <c r="NP40" i="17"/>
  <c r="ID40" i="17"/>
  <c r="KX40" i="17"/>
  <c r="NR40" i="17"/>
  <c r="IN40" i="17"/>
  <c r="LH40" i="17"/>
  <c r="OB40" i="17"/>
  <c r="IP40" i="17"/>
  <c r="LJ40" i="17"/>
  <c r="OD40" i="17"/>
  <c r="IZ40" i="17"/>
  <c r="LT40" i="17"/>
  <c r="ON40" i="17"/>
  <c r="JN40" i="17"/>
  <c r="MH40" i="17"/>
  <c r="PB40" i="17"/>
  <c r="JX40" i="17"/>
  <c r="MR40" i="17"/>
  <c r="PL40" i="17"/>
  <c r="OZ40" i="17"/>
  <c r="JB40" i="17"/>
  <c r="MF40" i="17"/>
  <c r="OP40" i="17"/>
  <c r="JL40" i="17"/>
  <c r="LV40" i="17"/>
  <c r="IE14" i="17"/>
  <c r="IQ14" i="17"/>
  <c r="JC14" i="17"/>
  <c r="JO14" i="17"/>
  <c r="IF14" i="17"/>
  <c r="IR14" i="17"/>
  <c r="JD14" i="17"/>
  <c r="JP14" i="17"/>
  <c r="IG14" i="17"/>
  <c r="IS14" i="17"/>
  <c r="JE14" i="17"/>
  <c r="JQ14" i="17"/>
  <c r="II14" i="17"/>
  <c r="IU14" i="17"/>
  <c r="IJ14" i="17"/>
  <c r="IV14" i="17"/>
  <c r="JH14" i="17"/>
  <c r="JT14" i="17"/>
  <c r="IK14" i="17"/>
  <c r="IW14" i="17"/>
  <c r="IZ14" i="17"/>
  <c r="JS14" i="17"/>
  <c r="KF14" i="17"/>
  <c r="KR14" i="17"/>
  <c r="LD14" i="17"/>
  <c r="LP14" i="17"/>
  <c r="MB14" i="17"/>
  <c r="MN14" i="17"/>
  <c r="MZ14" i="17"/>
  <c r="NL14" i="17"/>
  <c r="NX14" i="17"/>
  <c r="OJ14" i="17"/>
  <c r="OV14" i="17"/>
  <c r="PH14" i="17"/>
  <c r="PT14" i="17"/>
  <c r="IC14" i="17"/>
  <c r="JA14" i="17"/>
  <c r="JU14" i="17"/>
  <c r="KG14" i="17"/>
  <c r="KS14" i="17"/>
  <c r="LE14" i="17"/>
  <c r="LQ14" i="17"/>
  <c r="MC14" i="17"/>
  <c r="MO14" i="17"/>
  <c r="NA14" i="17"/>
  <c r="NM14" i="17"/>
  <c r="NY14" i="17"/>
  <c r="OK14" i="17"/>
  <c r="OW14" i="17"/>
  <c r="PI14" i="17"/>
  <c r="ID14" i="17"/>
  <c r="JB14" i="17"/>
  <c r="JV14" i="17"/>
  <c r="KH14" i="17"/>
  <c r="KT14" i="17"/>
  <c r="LF14" i="17"/>
  <c r="LR14" i="17"/>
  <c r="MD14" i="17"/>
  <c r="MP14" i="17"/>
  <c r="NB14" i="17"/>
  <c r="NN14" i="17"/>
  <c r="NZ14" i="17"/>
  <c r="OL14" i="17"/>
  <c r="OX14" i="17"/>
  <c r="PJ14" i="17"/>
  <c r="IH14" i="17"/>
  <c r="JF14" i="17"/>
  <c r="JW14" i="17"/>
  <c r="KI14" i="17"/>
  <c r="KU14" i="17"/>
  <c r="LG14" i="17"/>
  <c r="LS14" i="17"/>
  <c r="ME14" i="17"/>
  <c r="MQ14" i="17"/>
  <c r="NC14" i="17"/>
  <c r="NO14" i="17"/>
  <c r="OA14" i="17"/>
  <c r="OM14" i="17"/>
  <c r="OY14" i="17"/>
  <c r="PK14" i="17"/>
  <c r="IL14" i="17"/>
  <c r="JG14" i="17"/>
  <c r="JX14" i="17"/>
  <c r="KJ14" i="17"/>
  <c r="KV14" i="17"/>
  <c r="LH14" i="17"/>
  <c r="LT14" i="17"/>
  <c r="MF14" i="17"/>
  <c r="MR14" i="17"/>
  <c r="ND14" i="17"/>
  <c r="NP14" i="17"/>
  <c r="OB14" i="17"/>
  <c r="ON14" i="17"/>
  <c r="OZ14" i="17"/>
  <c r="PL14" i="17"/>
  <c r="IM14" i="17"/>
  <c r="JI14" i="17"/>
  <c r="JY14" i="17"/>
  <c r="KK14" i="17"/>
  <c r="KW14" i="17"/>
  <c r="LI14" i="17"/>
  <c r="LU14" i="17"/>
  <c r="MG14" i="17"/>
  <c r="MS14" i="17"/>
  <c r="NE14" i="17"/>
  <c r="NQ14" i="17"/>
  <c r="OC14" i="17"/>
  <c r="OO14" i="17"/>
  <c r="PA14" i="17"/>
  <c r="PM14" i="17"/>
  <c r="IN14" i="17"/>
  <c r="JJ14" i="17"/>
  <c r="JZ14" i="17"/>
  <c r="KL14" i="17"/>
  <c r="KX14" i="17"/>
  <c r="LJ14" i="17"/>
  <c r="LV14" i="17"/>
  <c r="MH14" i="17"/>
  <c r="MT14" i="17"/>
  <c r="NF14" i="17"/>
  <c r="NR14" i="17"/>
  <c r="OD14" i="17"/>
  <c r="OP14" i="17"/>
  <c r="PB14" i="17"/>
  <c r="PN14" i="17"/>
  <c r="IO14" i="17"/>
  <c r="JK14" i="17"/>
  <c r="KA14" i="17"/>
  <c r="KM14" i="17"/>
  <c r="KY14" i="17"/>
  <c r="LK14" i="17"/>
  <c r="LW14" i="17"/>
  <c r="MI14" i="17"/>
  <c r="MU14" i="17"/>
  <c r="NG14" i="17"/>
  <c r="NS14" i="17"/>
  <c r="OE14" i="17"/>
  <c r="OQ14" i="17"/>
  <c r="PC14" i="17"/>
  <c r="PO14" i="17"/>
  <c r="IX14" i="17"/>
  <c r="JN14" i="17"/>
  <c r="KD14" i="17"/>
  <c r="KP14" i="17"/>
  <c r="LB14" i="17"/>
  <c r="LN14" i="17"/>
  <c r="LZ14" i="17"/>
  <c r="ML14" i="17"/>
  <c r="MX14" i="17"/>
  <c r="NJ14" i="17"/>
  <c r="NV14" i="17"/>
  <c r="OH14" i="17"/>
  <c r="OT14" i="17"/>
  <c r="PF14" i="17"/>
  <c r="PR14" i="17"/>
  <c r="JR14" i="17"/>
  <c r="LO14" i="17"/>
  <c r="NK14" i="17"/>
  <c r="PG14" i="17"/>
  <c r="KB14" i="17"/>
  <c r="LX14" i="17"/>
  <c r="NT14" i="17"/>
  <c r="PP14" i="17"/>
  <c r="KC14" i="17"/>
  <c r="LY14" i="17"/>
  <c r="NU14" i="17"/>
  <c r="PQ14" i="17"/>
  <c r="KE14" i="17"/>
  <c r="MA14" i="17"/>
  <c r="NW14" i="17"/>
  <c r="PS14" i="17"/>
  <c r="KN14" i="17"/>
  <c r="MJ14" i="17"/>
  <c r="OF14" i="17"/>
  <c r="KO14" i="17"/>
  <c r="MK14" i="17"/>
  <c r="OG14" i="17"/>
  <c r="KQ14" i="17"/>
  <c r="MM14" i="17"/>
  <c r="OI14" i="17"/>
  <c r="IT14" i="17"/>
  <c r="LA14" i="17"/>
  <c r="MW14" i="17"/>
  <c r="OS14" i="17"/>
  <c r="JL14" i="17"/>
  <c r="LL14" i="17"/>
  <c r="NH14" i="17"/>
  <c r="PD14" i="17"/>
  <c r="NI14" i="17"/>
  <c r="OR14" i="17"/>
  <c r="OU14" i="17"/>
  <c r="PE14" i="17"/>
  <c r="IP14" i="17"/>
  <c r="IY14" i="17"/>
  <c r="KZ14" i="17"/>
  <c r="LC14" i="17"/>
  <c r="LM14" i="17"/>
  <c r="MV14" i="17"/>
  <c r="JM14" i="17"/>
  <c r="MY14" i="17"/>
  <c r="IN75" i="17"/>
  <c r="IZ75" i="17"/>
  <c r="JL75" i="17"/>
  <c r="JX75" i="17"/>
  <c r="KJ75" i="17"/>
  <c r="KV75" i="17"/>
  <c r="LH75" i="17"/>
  <c r="LT75" i="17"/>
  <c r="MF75" i="17"/>
  <c r="MR75" i="17"/>
  <c r="ND75" i="17"/>
  <c r="NP75" i="17"/>
  <c r="OB75" i="17"/>
  <c r="ON75" i="17"/>
  <c r="OZ75" i="17"/>
  <c r="PL75" i="17"/>
  <c r="IC75" i="17"/>
  <c r="IO75" i="17"/>
  <c r="JA75" i="17"/>
  <c r="JM75" i="17"/>
  <c r="JY75" i="17"/>
  <c r="KK75" i="17"/>
  <c r="KW75" i="17"/>
  <c r="ID75" i="17"/>
  <c r="IP75" i="17"/>
  <c r="JB75" i="17"/>
  <c r="JN75" i="17"/>
  <c r="JZ75" i="17"/>
  <c r="KL75" i="17"/>
  <c r="KX75" i="17"/>
  <c r="LJ75" i="17"/>
  <c r="LV75" i="17"/>
  <c r="MH75" i="17"/>
  <c r="MT75" i="17"/>
  <c r="NF75" i="17"/>
  <c r="NR75" i="17"/>
  <c r="OD75" i="17"/>
  <c r="OP75" i="17"/>
  <c r="PB75" i="17"/>
  <c r="PN75" i="17"/>
  <c r="IE75" i="17"/>
  <c r="IQ75" i="17"/>
  <c r="JC75" i="17"/>
  <c r="JO75" i="17"/>
  <c r="KA75" i="17"/>
  <c r="KM75" i="17"/>
  <c r="KY75" i="17"/>
  <c r="LK75" i="17"/>
  <c r="LW75" i="17"/>
  <c r="MI75" i="17"/>
  <c r="MU75" i="17"/>
  <c r="NG75" i="17"/>
  <c r="NS75" i="17"/>
  <c r="OE75" i="17"/>
  <c r="OQ75" i="17"/>
  <c r="PC75" i="17"/>
  <c r="PO75" i="17"/>
  <c r="IG75" i="17"/>
  <c r="IS75" i="17"/>
  <c r="JE75" i="17"/>
  <c r="JQ75" i="17"/>
  <c r="KC75" i="17"/>
  <c r="KO75" i="17"/>
  <c r="LA75" i="17"/>
  <c r="LM75" i="17"/>
  <c r="LY75" i="17"/>
  <c r="MK75" i="17"/>
  <c r="MW75" i="17"/>
  <c r="NI75" i="17"/>
  <c r="NU75" i="17"/>
  <c r="OG75" i="17"/>
  <c r="OS75" i="17"/>
  <c r="PE75" i="17"/>
  <c r="PQ75" i="17"/>
  <c r="IH75" i="17"/>
  <c r="II75" i="17"/>
  <c r="IU75" i="17"/>
  <c r="JG75" i="17"/>
  <c r="JS75" i="17"/>
  <c r="KE75" i="17"/>
  <c r="IJ75" i="17"/>
  <c r="JH75" i="17"/>
  <c r="KF75" i="17"/>
  <c r="LB75" i="17"/>
  <c r="LR75" i="17"/>
  <c r="ML75" i="17"/>
  <c r="NB75" i="17"/>
  <c r="NV75" i="17"/>
  <c r="OL75" i="17"/>
  <c r="PF75" i="17"/>
  <c r="IK75" i="17"/>
  <c r="JI75" i="17"/>
  <c r="KG75" i="17"/>
  <c r="LC75" i="17"/>
  <c r="LS75" i="17"/>
  <c r="MM75" i="17"/>
  <c r="NC75" i="17"/>
  <c r="NW75" i="17"/>
  <c r="OM75" i="17"/>
  <c r="PG75" i="17"/>
  <c r="IL75" i="17"/>
  <c r="JJ75" i="17"/>
  <c r="KH75" i="17"/>
  <c r="LD75" i="17"/>
  <c r="LU75" i="17"/>
  <c r="MN75" i="17"/>
  <c r="NE75" i="17"/>
  <c r="NX75" i="17"/>
  <c r="OO75" i="17"/>
  <c r="PH75" i="17"/>
  <c r="IM75" i="17"/>
  <c r="JK75" i="17"/>
  <c r="KI75" i="17"/>
  <c r="LE75" i="17"/>
  <c r="LX75" i="17"/>
  <c r="MO75" i="17"/>
  <c r="NH75" i="17"/>
  <c r="NY75" i="17"/>
  <c r="OR75" i="17"/>
  <c r="PI75" i="17"/>
  <c r="IR75" i="17"/>
  <c r="JP75" i="17"/>
  <c r="KN75" i="17"/>
  <c r="LF75" i="17"/>
  <c r="LZ75" i="17"/>
  <c r="MP75" i="17"/>
  <c r="NJ75" i="17"/>
  <c r="NZ75" i="17"/>
  <c r="OT75" i="17"/>
  <c r="PJ75" i="17"/>
  <c r="IT75" i="17"/>
  <c r="JR75" i="17"/>
  <c r="KP75" i="17"/>
  <c r="LG75" i="17"/>
  <c r="MA75" i="17"/>
  <c r="MQ75" i="17"/>
  <c r="NK75" i="17"/>
  <c r="OA75" i="17"/>
  <c r="OU75" i="17"/>
  <c r="PK75" i="17"/>
  <c r="IV75" i="17"/>
  <c r="JT75" i="17"/>
  <c r="KQ75" i="17"/>
  <c r="LI75" i="17"/>
  <c r="MB75" i="17"/>
  <c r="MS75" i="17"/>
  <c r="NL75" i="17"/>
  <c r="OC75" i="17"/>
  <c r="OV75" i="17"/>
  <c r="PM75" i="17"/>
  <c r="IW75" i="17"/>
  <c r="JU75" i="17"/>
  <c r="KR75" i="17"/>
  <c r="LL75" i="17"/>
  <c r="MC75" i="17"/>
  <c r="MV75" i="17"/>
  <c r="NM75" i="17"/>
  <c r="OF75" i="17"/>
  <c r="OW75" i="17"/>
  <c r="PP75" i="17"/>
  <c r="IX75" i="17"/>
  <c r="JV75" i="17"/>
  <c r="KS75" i="17"/>
  <c r="LN75" i="17"/>
  <c r="MD75" i="17"/>
  <c r="MX75" i="17"/>
  <c r="NN75" i="17"/>
  <c r="OH75" i="17"/>
  <c r="OX75" i="17"/>
  <c r="PR75" i="17"/>
  <c r="JD75" i="17"/>
  <c r="KB75" i="17"/>
  <c r="KU75" i="17"/>
  <c r="LP75" i="17"/>
  <c r="MG75" i="17"/>
  <c r="MZ75" i="17"/>
  <c r="NQ75" i="17"/>
  <c r="OJ75" i="17"/>
  <c r="PA75" i="17"/>
  <c r="PT75" i="17"/>
  <c r="IF75" i="17"/>
  <c r="JF75" i="17"/>
  <c r="KD75" i="17"/>
  <c r="KZ75" i="17"/>
  <c r="LQ75" i="17"/>
  <c r="MJ75" i="17"/>
  <c r="NA75" i="17"/>
  <c r="NT75" i="17"/>
  <c r="OK75" i="17"/>
  <c r="PD75" i="17"/>
  <c r="PS75" i="17"/>
  <c r="IY75" i="17"/>
  <c r="JW75" i="17"/>
  <c r="KT75" i="17"/>
  <c r="LO75" i="17"/>
  <c r="ME75" i="17"/>
  <c r="MY75" i="17"/>
  <c r="NO75" i="17"/>
  <c r="OI75" i="17"/>
  <c r="OY75" i="17"/>
  <c r="IK63" i="17"/>
  <c r="IW63" i="17"/>
  <c r="JI63" i="17"/>
  <c r="JU63" i="17"/>
  <c r="KG63" i="17"/>
  <c r="KS63" i="17"/>
  <c r="LE63" i="17"/>
  <c r="LQ63" i="17"/>
  <c r="MC63" i="17"/>
  <c r="MO63" i="17"/>
  <c r="NA63" i="17"/>
  <c r="NM63" i="17"/>
  <c r="NY63" i="17"/>
  <c r="OK63" i="17"/>
  <c r="OW63" i="17"/>
  <c r="PI63" i="17"/>
  <c r="IL63" i="17"/>
  <c r="IX63" i="17"/>
  <c r="JJ63" i="17"/>
  <c r="JV63" i="17"/>
  <c r="KH63" i="17"/>
  <c r="KT63" i="17"/>
  <c r="LF63" i="17"/>
  <c r="LR63" i="17"/>
  <c r="MD63" i="17"/>
  <c r="MP63" i="17"/>
  <c r="NB63" i="17"/>
  <c r="NN63" i="17"/>
  <c r="NZ63" i="17"/>
  <c r="OL63" i="17"/>
  <c r="OX63" i="17"/>
  <c r="PJ63" i="17"/>
  <c r="IM63" i="17"/>
  <c r="IY63" i="17"/>
  <c r="JK63" i="17"/>
  <c r="JW63" i="17"/>
  <c r="KI63" i="17"/>
  <c r="KU63" i="17"/>
  <c r="LG63" i="17"/>
  <c r="LS63" i="17"/>
  <c r="ME63" i="17"/>
  <c r="MQ63" i="17"/>
  <c r="NC63" i="17"/>
  <c r="NO63" i="17"/>
  <c r="OA63" i="17"/>
  <c r="OM63" i="17"/>
  <c r="OY63" i="17"/>
  <c r="PK63" i="17"/>
  <c r="IN63" i="17"/>
  <c r="IZ63" i="17"/>
  <c r="JL63" i="17"/>
  <c r="JX63" i="17"/>
  <c r="KJ63" i="17"/>
  <c r="KV63" i="17"/>
  <c r="LH63" i="17"/>
  <c r="LT63" i="17"/>
  <c r="MF63" i="17"/>
  <c r="MR63" i="17"/>
  <c r="ND63" i="17"/>
  <c r="NP63" i="17"/>
  <c r="OB63" i="17"/>
  <c r="IC63" i="17"/>
  <c r="IO63" i="17"/>
  <c r="JA63" i="17"/>
  <c r="JM63" i="17"/>
  <c r="JY63" i="17"/>
  <c r="KK63" i="17"/>
  <c r="KW63" i="17"/>
  <c r="LI63" i="17"/>
  <c r="LU63" i="17"/>
  <c r="MG63" i="17"/>
  <c r="MS63" i="17"/>
  <c r="NE63" i="17"/>
  <c r="NQ63" i="17"/>
  <c r="OC63" i="17"/>
  <c r="OO63" i="17"/>
  <c r="PA63" i="17"/>
  <c r="PM63" i="17"/>
  <c r="ID63" i="17"/>
  <c r="IP63" i="17"/>
  <c r="JB63" i="17"/>
  <c r="JN63" i="17"/>
  <c r="JZ63" i="17"/>
  <c r="KL63" i="17"/>
  <c r="KX63" i="17"/>
  <c r="LJ63" i="17"/>
  <c r="LV63" i="17"/>
  <c r="MH63" i="17"/>
  <c r="MT63" i="17"/>
  <c r="NF63" i="17"/>
  <c r="NR63" i="17"/>
  <c r="OD63" i="17"/>
  <c r="OP63" i="17"/>
  <c r="PB63" i="17"/>
  <c r="PN63" i="17"/>
  <c r="IE63" i="17"/>
  <c r="IQ63" i="17"/>
  <c r="JC63" i="17"/>
  <c r="JO63" i="17"/>
  <c r="KA63" i="17"/>
  <c r="KM63" i="17"/>
  <c r="KY63" i="17"/>
  <c r="LK63" i="17"/>
  <c r="LW63" i="17"/>
  <c r="MI63" i="17"/>
  <c r="MU63" i="17"/>
  <c r="NG63" i="17"/>
  <c r="NS63" i="17"/>
  <c r="OE63" i="17"/>
  <c r="OQ63" i="17"/>
  <c r="PC63" i="17"/>
  <c r="PO63" i="17"/>
  <c r="IF63" i="17"/>
  <c r="IR63" i="17"/>
  <c r="JD63" i="17"/>
  <c r="JP63" i="17"/>
  <c r="KB63" i="17"/>
  <c r="KN63" i="17"/>
  <c r="KZ63" i="17"/>
  <c r="LL63" i="17"/>
  <c r="LX63" i="17"/>
  <c r="MJ63" i="17"/>
  <c r="MV63" i="17"/>
  <c r="NH63" i="17"/>
  <c r="NT63" i="17"/>
  <c r="OF63" i="17"/>
  <c r="OR63" i="17"/>
  <c r="PD63" i="17"/>
  <c r="PP63" i="17"/>
  <c r="IG63" i="17"/>
  <c r="IS63" i="17"/>
  <c r="JE63" i="17"/>
  <c r="JQ63" i="17"/>
  <c r="KC63" i="17"/>
  <c r="KO63" i="17"/>
  <c r="LA63" i="17"/>
  <c r="LM63" i="17"/>
  <c r="LY63" i="17"/>
  <c r="MK63" i="17"/>
  <c r="MW63" i="17"/>
  <c r="NI63" i="17"/>
  <c r="NU63" i="17"/>
  <c r="OG63" i="17"/>
  <c r="OS63" i="17"/>
  <c r="PE63" i="17"/>
  <c r="PQ63" i="17"/>
  <c r="IH63" i="17"/>
  <c r="IT63" i="17"/>
  <c r="JF63" i="17"/>
  <c r="JR63" i="17"/>
  <c r="KD63" i="17"/>
  <c r="KP63" i="17"/>
  <c r="LB63" i="17"/>
  <c r="LN63" i="17"/>
  <c r="LZ63" i="17"/>
  <c r="ML63" i="17"/>
  <c r="MX63" i="17"/>
  <c r="NJ63" i="17"/>
  <c r="NV63" i="17"/>
  <c r="OH63" i="17"/>
  <c r="OT63" i="17"/>
  <c r="PF63" i="17"/>
  <c r="PR63" i="17"/>
  <c r="II63" i="17"/>
  <c r="IU63" i="17"/>
  <c r="JG63" i="17"/>
  <c r="JS63" i="17"/>
  <c r="KE63" i="17"/>
  <c r="KQ63" i="17"/>
  <c r="LC63" i="17"/>
  <c r="LO63" i="17"/>
  <c r="MA63" i="17"/>
  <c r="MM63" i="17"/>
  <c r="MY63" i="17"/>
  <c r="NK63" i="17"/>
  <c r="NW63" i="17"/>
  <c r="OI63" i="17"/>
  <c r="OU63" i="17"/>
  <c r="PG63" i="17"/>
  <c r="PS63" i="17"/>
  <c r="MB63" i="17"/>
  <c r="MN63" i="17"/>
  <c r="MZ63" i="17"/>
  <c r="NL63" i="17"/>
  <c r="IJ63" i="17"/>
  <c r="NX63" i="17"/>
  <c r="IV63" i="17"/>
  <c r="OJ63" i="17"/>
  <c r="JH63" i="17"/>
  <c r="ON63" i="17"/>
  <c r="JT63" i="17"/>
  <c r="OV63" i="17"/>
  <c r="LD63" i="17"/>
  <c r="PL63" i="17"/>
  <c r="LP63" i="17"/>
  <c r="PT63" i="17"/>
  <c r="KF63" i="17"/>
  <c r="KR63" i="17"/>
  <c r="OZ63" i="17"/>
  <c r="PH63" i="17"/>
  <c r="IK102" i="17"/>
  <c r="IW102" i="17"/>
  <c r="JI102" i="17"/>
  <c r="JU102" i="17"/>
  <c r="KG102" i="17"/>
  <c r="KS102" i="17"/>
  <c r="LE102" i="17"/>
  <c r="LQ102" i="17"/>
  <c r="MC102" i="17"/>
  <c r="MO102" i="17"/>
  <c r="NA102" i="17"/>
  <c r="NM102" i="17"/>
  <c r="NY102" i="17"/>
  <c r="OK102" i="17"/>
  <c r="OW102" i="17"/>
  <c r="PI102" i="17"/>
  <c r="IL102" i="17"/>
  <c r="IX102" i="17"/>
  <c r="JJ102" i="17"/>
  <c r="JV102" i="17"/>
  <c r="KH102" i="17"/>
  <c r="KT102" i="17"/>
  <c r="LF102" i="17"/>
  <c r="LR102" i="17"/>
  <c r="MD102" i="17"/>
  <c r="MP102" i="17"/>
  <c r="NB102" i="17"/>
  <c r="NN102" i="17"/>
  <c r="NZ102" i="17"/>
  <c r="OL102" i="17"/>
  <c r="OX102" i="17"/>
  <c r="PJ102" i="17"/>
  <c r="IM102" i="17"/>
  <c r="IY102" i="17"/>
  <c r="JK102" i="17"/>
  <c r="JW102" i="17"/>
  <c r="KI102" i="17"/>
  <c r="KU102" i="17"/>
  <c r="LG102" i="17"/>
  <c r="LS102" i="17"/>
  <c r="ME102" i="17"/>
  <c r="MQ102" i="17"/>
  <c r="NC102" i="17"/>
  <c r="NO102" i="17"/>
  <c r="OA102" i="17"/>
  <c r="OM102" i="17"/>
  <c r="OY102" i="17"/>
  <c r="PK102" i="17"/>
  <c r="IN102" i="17"/>
  <c r="IZ102" i="17"/>
  <c r="JL102" i="17"/>
  <c r="JX102" i="17"/>
  <c r="KJ102" i="17"/>
  <c r="KV102" i="17"/>
  <c r="LH102" i="17"/>
  <c r="LT102" i="17"/>
  <c r="MF102" i="17"/>
  <c r="MR102" i="17"/>
  <c r="ND102" i="17"/>
  <c r="NP102" i="17"/>
  <c r="OB102" i="17"/>
  <c r="ON102" i="17"/>
  <c r="OZ102" i="17"/>
  <c r="PL102" i="17"/>
  <c r="IC102" i="17"/>
  <c r="IO102" i="17"/>
  <c r="JA102" i="17"/>
  <c r="JM102" i="17"/>
  <c r="JY102" i="17"/>
  <c r="KK102" i="17"/>
  <c r="KW102" i="17"/>
  <c r="LI102" i="17"/>
  <c r="LU102" i="17"/>
  <c r="MG102" i="17"/>
  <c r="MS102" i="17"/>
  <c r="NE102" i="17"/>
  <c r="NQ102" i="17"/>
  <c r="OC102" i="17"/>
  <c r="OO102" i="17"/>
  <c r="PA102" i="17"/>
  <c r="PM102" i="17"/>
  <c r="ID102" i="17"/>
  <c r="IP102" i="17"/>
  <c r="JB102" i="17"/>
  <c r="JN102" i="17"/>
  <c r="JZ102" i="17"/>
  <c r="KL102" i="17"/>
  <c r="KX102" i="17"/>
  <c r="LJ102" i="17"/>
  <c r="LV102" i="17"/>
  <c r="MH102" i="17"/>
  <c r="MT102" i="17"/>
  <c r="NF102" i="17"/>
  <c r="NR102" i="17"/>
  <c r="OD102" i="17"/>
  <c r="OP102" i="17"/>
  <c r="PB102" i="17"/>
  <c r="PN102" i="17"/>
  <c r="IE102" i="17"/>
  <c r="IQ102" i="17"/>
  <c r="JC102" i="17"/>
  <c r="JO102" i="17"/>
  <c r="KA102" i="17"/>
  <c r="KM102" i="17"/>
  <c r="KY102" i="17"/>
  <c r="LK102" i="17"/>
  <c r="LW102" i="17"/>
  <c r="MI102" i="17"/>
  <c r="MU102" i="17"/>
  <c r="NG102" i="17"/>
  <c r="NS102" i="17"/>
  <c r="OE102" i="17"/>
  <c r="OQ102" i="17"/>
  <c r="PC102" i="17"/>
  <c r="PO102" i="17"/>
  <c r="IF102" i="17"/>
  <c r="IR102" i="17"/>
  <c r="JD102" i="17"/>
  <c r="JP102" i="17"/>
  <c r="KB102" i="17"/>
  <c r="KN102" i="17"/>
  <c r="KZ102" i="17"/>
  <c r="LL102" i="17"/>
  <c r="LX102" i="17"/>
  <c r="MJ102" i="17"/>
  <c r="MV102" i="17"/>
  <c r="NH102" i="17"/>
  <c r="NT102" i="17"/>
  <c r="OF102" i="17"/>
  <c r="OR102" i="17"/>
  <c r="PD102" i="17"/>
  <c r="PP102" i="17"/>
  <c r="IG102" i="17"/>
  <c r="IS102" i="17"/>
  <c r="JE102" i="17"/>
  <c r="JQ102" i="17"/>
  <c r="KC102" i="17"/>
  <c r="KO102" i="17"/>
  <c r="LA102" i="17"/>
  <c r="LM102" i="17"/>
  <c r="LY102" i="17"/>
  <c r="MK102" i="17"/>
  <c r="MW102" i="17"/>
  <c r="NI102" i="17"/>
  <c r="NU102" i="17"/>
  <c r="OG102" i="17"/>
  <c r="OS102" i="17"/>
  <c r="PE102" i="17"/>
  <c r="PQ102" i="17"/>
  <c r="IH102" i="17"/>
  <c r="IT102" i="17"/>
  <c r="JF102" i="17"/>
  <c r="JR102" i="17"/>
  <c r="KD102" i="17"/>
  <c r="KP102" i="17"/>
  <c r="LB102" i="17"/>
  <c r="LN102" i="17"/>
  <c r="LZ102" i="17"/>
  <c r="ML102" i="17"/>
  <c r="MX102" i="17"/>
  <c r="NJ102" i="17"/>
  <c r="NV102" i="17"/>
  <c r="OH102" i="17"/>
  <c r="OT102" i="17"/>
  <c r="PF102" i="17"/>
  <c r="PR102" i="17"/>
  <c r="II102" i="17"/>
  <c r="IU102" i="17"/>
  <c r="JG102" i="17"/>
  <c r="JS102" i="17"/>
  <c r="KE102" i="17"/>
  <c r="KQ102" i="17"/>
  <c r="LC102" i="17"/>
  <c r="LO102" i="17"/>
  <c r="MA102" i="17"/>
  <c r="MM102" i="17"/>
  <c r="MY102" i="17"/>
  <c r="NK102" i="17"/>
  <c r="NW102" i="17"/>
  <c r="OI102" i="17"/>
  <c r="OU102" i="17"/>
  <c r="PG102" i="17"/>
  <c r="PS102" i="17"/>
  <c r="IJ102" i="17"/>
  <c r="IV102" i="17"/>
  <c r="JH102" i="17"/>
  <c r="JT102" i="17"/>
  <c r="KF102" i="17"/>
  <c r="KR102" i="17"/>
  <c r="LD102" i="17"/>
  <c r="LP102" i="17"/>
  <c r="MB102" i="17"/>
  <c r="MN102" i="17"/>
  <c r="MZ102" i="17"/>
  <c r="NL102" i="17"/>
  <c r="NX102" i="17"/>
  <c r="OJ102" i="17"/>
  <c r="OV102" i="17"/>
  <c r="PH102" i="17"/>
  <c r="PT102" i="17"/>
  <c r="ID60" i="17"/>
  <c r="IP60" i="17"/>
  <c r="JB60" i="17"/>
  <c r="IE60" i="17"/>
  <c r="IQ60" i="17"/>
  <c r="JC60" i="17"/>
  <c r="IF60" i="17"/>
  <c r="IR60" i="17"/>
  <c r="JD60" i="17"/>
  <c r="JP60" i="17"/>
  <c r="KB60" i="17"/>
  <c r="KN60" i="17"/>
  <c r="IL60" i="17"/>
  <c r="IX60" i="17"/>
  <c r="JJ60" i="17"/>
  <c r="JV60" i="17"/>
  <c r="KH60" i="17"/>
  <c r="KT60" i="17"/>
  <c r="IH60" i="17"/>
  <c r="IY60" i="17"/>
  <c r="JO60" i="17"/>
  <c r="KD60" i="17"/>
  <c r="KR60" i="17"/>
  <c r="LE60" i="17"/>
  <c r="LQ60" i="17"/>
  <c r="MC60" i="17"/>
  <c r="MO60" i="17"/>
  <c r="NA60" i="17"/>
  <c r="NM60" i="17"/>
  <c r="NY60" i="17"/>
  <c r="OK60" i="17"/>
  <c r="OW60" i="17"/>
  <c r="PI60" i="17"/>
  <c r="II60" i="17"/>
  <c r="IZ60" i="17"/>
  <c r="JQ60" i="17"/>
  <c r="KE60" i="17"/>
  <c r="KS60" i="17"/>
  <c r="LF60" i="17"/>
  <c r="LR60" i="17"/>
  <c r="MD60" i="17"/>
  <c r="MP60" i="17"/>
  <c r="NB60" i="17"/>
  <c r="NN60" i="17"/>
  <c r="NZ60" i="17"/>
  <c r="OL60" i="17"/>
  <c r="OX60" i="17"/>
  <c r="PJ60" i="17"/>
  <c r="IJ60" i="17"/>
  <c r="JA60" i="17"/>
  <c r="JR60" i="17"/>
  <c r="KF60" i="17"/>
  <c r="KU60" i="17"/>
  <c r="LG60" i="17"/>
  <c r="LS60" i="17"/>
  <c r="ME60" i="17"/>
  <c r="MQ60" i="17"/>
  <c r="NC60" i="17"/>
  <c r="NO60" i="17"/>
  <c r="OA60" i="17"/>
  <c r="OM60" i="17"/>
  <c r="OY60" i="17"/>
  <c r="PK60" i="17"/>
  <c r="IK60" i="17"/>
  <c r="JE60" i="17"/>
  <c r="JS60" i="17"/>
  <c r="KG60" i="17"/>
  <c r="KV60" i="17"/>
  <c r="LH60" i="17"/>
  <c r="LT60" i="17"/>
  <c r="MF60" i="17"/>
  <c r="MR60" i="17"/>
  <c r="ND60" i="17"/>
  <c r="NP60" i="17"/>
  <c r="OB60" i="17"/>
  <c r="ON60" i="17"/>
  <c r="OZ60" i="17"/>
  <c r="PL60" i="17"/>
  <c r="IM60" i="17"/>
  <c r="JF60" i="17"/>
  <c r="JT60" i="17"/>
  <c r="KI60" i="17"/>
  <c r="KW60" i="17"/>
  <c r="LI60" i="17"/>
  <c r="LU60" i="17"/>
  <c r="MG60" i="17"/>
  <c r="MS60" i="17"/>
  <c r="NE60" i="17"/>
  <c r="NQ60" i="17"/>
  <c r="OC60" i="17"/>
  <c r="OO60" i="17"/>
  <c r="PA60" i="17"/>
  <c r="PM60" i="17"/>
  <c r="IN60" i="17"/>
  <c r="JG60" i="17"/>
  <c r="JU60" i="17"/>
  <c r="KJ60" i="17"/>
  <c r="KX60" i="17"/>
  <c r="LJ60" i="17"/>
  <c r="LV60" i="17"/>
  <c r="MH60" i="17"/>
  <c r="MT60" i="17"/>
  <c r="NF60" i="17"/>
  <c r="NR60" i="17"/>
  <c r="OD60" i="17"/>
  <c r="OP60" i="17"/>
  <c r="PB60" i="17"/>
  <c r="PN60" i="17"/>
  <c r="IO60" i="17"/>
  <c r="JH60" i="17"/>
  <c r="JW60" i="17"/>
  <c r="KK60" i="17"/>
  <c r="KY60" i="17"/>
  <c r="LK60" i="17"/>
  <c r="LW60" i="17"/>
  <c r="MI60" i="17"/>
  <c r="MU60" i="17"/>
  <c r="NG60" i="17"/>
  <c r="NS60" i="17"/>
  <c r="OE60" i="17"/>
  <c r="OQ60" i="17"/>
  <c r="PC60" i="17"/>
  <c r="PO60" i="17"/>
  <c r="IS60" i="17"/>
  <c r="JI60" i="17"/>
  <c r="JX60" i="17"/>
  <c r="KL60" i="17"/>
  <c r="KZ60" i="17"/>
  <c r="LL60" i="17"/>
  <c r="LX60" i="17"/>
  <c r="MJ60" i="17"/>
  <c r="MV60" i="17"/>
  <c r="NH60" i="17"/>
  <c r="NT60" i="17"/>
  <c r="OF60" i="17"/>
  <c r="OR60" i="17"/>
  <c r="PD60" i="17"/>
  <c r="PP60" i="17"/>
  <c r="IT60" i="17"/>
  <c r="JK60" i="17"/>
  <c r="JY60" i="17"/>
  <c r="KM60" i="17"/>
  <c r="LA60" i="17"/>
  <c r="LM60" i="17"/>
  <c r="LY60" i="17"/>
  <c r="MK60" i="17"/>
  <c r="MW60" i="17"/>
  <c r="NI60" i="17"/>
  <c r="NU60" i="17"/>
  <c r="OG60" i="17"/>
  <c r="OS60" i="17"/>
  <c r="PE60" i="17"/>
  <c r="PQ60" i="17"/>
  <c r="IU60" i="17"/>
  <c r="JL60" i="17"/>
  <c r="JZ60" i="17"/>
  <c r="KO60" i="17"/>
  <c r="LB60" i="17"/>
  <c r="LN60" i="17"/>
  <c r="LZ60" i="17"/>
  <c r="ML60" i="17"/>
  <c r="MX60" i="17"/>
  <c r="NJ60" i="17"/>
  <c r="NV60" i="17"/>
  <c r="OH60" i="17"/>
  <c r="OT60" i="17"/>
  <c r="PF60" i="17"/>
  <c r="PR60" i="17"/>
  <c r="IC60" i="17"/>
  <c r="IV60" i="17"/>
  <c r="JM60" i="17"/>
  <c r="KA60" i="17"/>
  <c r="KP60" i="17"/>
  <c r="LC60" i="17"/>
  <c r="LO60" i="17"/>
  <c r="MA60" i="17"/>
  <c r="MM60" i="17"/>
  <c r="MY60" i="17"/>
  <c r="NK60" i="17"/>
  <c r="NW60" i="17"/>
  <c r="OI60" i="17"/>
  <c r="OU60" i="17"/>
  <c r="PG60" i="17"/>
  <c r="PS60" i="17"/>
  <c r="MZ60" i="17"/>
  <c r="NL60" i="17"/>
  <c r="NX60" i="17"/>
  <c r="IG60" i="17"/>
  <c r="OJ60" i="17"/>
  <c r="IW60" i="17"/>
  <c r="OV60" i="17"/>
  <c r="JN60" i="17"/>
  <c r="PH60" i="17"/>
  <c r="KC60" i="17"/>
  <c r="PT60" i="17"/>
  <c r="KQ60" i="17"/>
  <c r="MB60" i="17"/>
  <c r="MN60" i="17"/>
  <c r="LD60" i="17"/>
  <c r="LP60" i="17"/>
  <c r="IK100" i="17"/>
  <c r="IW100" i="17"/>
  <c r="JI100" i="17"/>
  <c r="JU100" i="17"/>
  <c r="KG100" i="17"/>
  <c r="KS100" i="17"/>
  <c r="LE100" i="17"/>
  <c r="LQ100" i="17"/>
  <c r="MC100" i="17"/>
  <c r="MO100" i="17"/>
  <c r="IE100" i="17"/>
  <c r="IR100" i="17"/>
  <c r="JE100" i="17"/>
  <c r="JR100" i="17"/>
  <c r="KE100" i="17"/>
  <c r="KR100" i="17"/>
  <c r="LF100" i="17"/>
  <c r="LS100" i="17"/>
  <c r="MF100" i="17"/>
  <c r="MS100" i="17"/>
  <c r="NE100" i="17"/>
  <c r="NQ100" i="17"/>
  <c r="OC100" i="17"/>
  <c r="OO100" i="17"/>
  <c r="PA100" i="17"/>
  <c r="PM100" i="17"/>
  <c r="IF100" i="17"/>
  <c r="IS100" i="17"/>
  <c r="JF100" i="17"/>
  <c r="JS100" i="17"/>
  <c r="KF100" i="17"/>
  <c r="KT100" i="17"/>
  <c r="LG100" i="17"/>
  <c r="LT100" i="17"/>
  <c r="MG100" i="17"/>
  <c r="MT100" i="17"/>
  <c r="NF100" i="17"/>
  <c r="NR100" i="17"/>
  <c r="OD100" i="17"/>
  <c r="OP100" i="17"/>
  <c r="PB100" i="17"/>
  <c r="PN100" i="17"/>
  <c r="IG100" i="17"/>
  <c r="IT100" i="17"/>
  <c r="JG100" i="17"/>
  <c r="JT100" i="17"/>
  <c r="KH100" i="17"/>
  <c r="KU100" i="17"/>
  <c r="LH100" i="17"/>
  <c r="LU100" i="17"/>
  <c r="MH100" i="17"/>
  <c r="MU100" i="17"/>
  <c r="NG100" i="17"/>
  <c r="NS100" i="17"/>
  <c r="OE100" i="17"/>
  <c r="OQ100" i="17"/>
  <c r="PC100" i="17"/>
  <c r="PO100" i="17"/>
  <c r="IH100" i="17"/>
  <c r="IU100" i="17"/>
  <c r="JH100" i="17"/>
  <c r="JV100" i="17"/>
  <c r="KI100" i="17"/>
  <c r="KV100" i="17"/>
  <c r="LI100" i="17"/>
  <c r="LV100" i="17"/>
  <c r="MI100" i="17"/>
  <c r="MV100" i="17"/>
  <c r="NH100" i="17"/>
  <c r="NT100" i="17"/>
  <c r="OF100" i="17"/>
  <c r="OR100" i="17"/>
  <c r="PD100" i="17"/>
  <c r="PP100" i="17"/>
  <c r="II100" i="17"/>
  <c r="IV100" i="17"/>
  <c r="JJ100" i="17"/>
  <c r="JW100" i="17"/>
  <c r="KJ100" i="17"/>
  <c r="KW100" i="17"/>
  <c r="LJ100" i="17"/>
  <c r="LW100" i="17"/>
  <c r="MJ100" i="17"/>
  <c r="MW100" i="17"/>
  <c r="NI100" i="17"/>
  <c r="NU100" i="17"/>
  <c r="OG100" i="17"/>
  <c r="OS100" i="17"/>
  <c r="PE100" i="17"/>
  <c r="PQ100" i="17"/>
  <c r="IJ100" i="17"/>
  <c r="IX100" i="17"/>
  <c r="JK100" i="17"/>
  <c r="JX100" i="17"/>
  <c r="KK100" i="17"/>
  <c r="KX100" i="17"/>
  <c r="LK100" i="17"/>
  <c r="LX100" i="17"/>
  <c r="MK100" i="17"/>
  <c r="MX100" i="17"/>
  <c r="NJ100" i="17"/>
  <c r="NV100" i="17"/>
  <c r="OH100" i="17"/>
  <c r="OT100" i="17"/>
  <c r="PF100" i="17"/>
  <c r="PR100" i="17"/>
  <c r="IL100" i="17"/>
  <c r="IY100" i="17"/>
  <c r="JL100" i="17"/>
  <c r="JY100" i="17"/>
  <c r="KL100" i="17"/>
  <c r="KY100" i="17"/>
  <c r="LL100" i="17"/>
  <c r="LY100" i="17"/>
  <c r="ML100" i="17"/>
  <c r="MY100" i="17"/>
  <c r="NK100" i="17"/>
  <c r="NW100" i="17"/>
  <c r="OI100" i="17"/>
  <c r="OU100" i="17"/>
  <c r="PG100" i="17"/>
  <c r="PS100" i="17"/>
  <c r="IM100" i="17"/>
  <c r="IZ100" i="17"/>
  <c r="JM100" i="17"/>
  <c r="JZ100" i="17"/>
  <c r="KM100" i="17"/>
  <c r="KZ100" i="17"/>
  <c r="LM100" i="17"/>
  <c r="LZ100" i="17"/>
  <c r="MM100" i="17"/>
  <c r="MZ100" i="17"/>
  <c r="NL100" i="17"/>
  <c r="NX100" i="17"/>
  <c r="OJ100" i="17"/>
  <c r="OV100" i="17"/>
  <c r="PH100" i="17"/>
  <c r="PT100" i="17"/>
  <c r="IN100" i="17"/>
  <c r="JA100" i="17"/>
  <c r="JN100" i="17"/>
  <c r="KA100" i="17"/>
  <c r="KN100" i="17"/>
  <c r="LA100" i="17"/>
  <c r="LN100" i="17"/>
  <c r="MA100" i="17"/>
  <c r="MN100" i="17"/>
  <c r="NA100" i="17"/>
  <c r="NM100" i="17"/>
  <c r="NY100" i="17"/>
  <c r="OK100" i="17"/>
  <c r="OW100" i="17"/>
  <c r="PI100" i="17"/>
  <c r="IO100" i="17"/>
  <c r="JB100" i="17"/>
  <c r="JO100" i="17"/>
  <c r="KB100" i="17"/>
  <c r="KO100" i="17"/>
  <c r="LB100" i="17"/>
  <c r="LO100" i="17"/>
  <c r="MB100" i="17"/>
  <c r="MP100" i="17"/>
  <c r="NB100" i="17"/>
  <c r="NN100" i="17"/>
  <c r="NZ100" i="17"/>
  <c r="OL100" i="17"/>
  <c r="OX100" i="17"/>
  <c r="PJ100" i="17"/>
  <c r="IC100" i="17"/>
  <c r="IP100" i="17"/>
  <c r="JC100" i="17"/>
  <c r="JP100" i="17"/>
  <c r="KC100" i="17"/>
  <c r="KP100" i="17"/>
  <c r="LC100" i="17"/>
  <c r="LP100" i="17"/>
  <c r="MD100" i="17"/>
  <c r="MQ100" i="17"/>
  <c r="NC100" i="17"/>
  <c r="NO100" i="17"/>
  <c r="OA100" i="17"/>
  <c r="OM100" i="17"/>
  <c r="OY100" i="17"/>
  <c r="PK100" i="17"/>
  <c r="ID100" i="17"/>
  <c r="IQ100" i="17"/>
  <c r="JD100" i="17"/>
  <c r="JQ100" i="17"/>
  <c r="KD100" i="17"/>
  <c r="KQ100" i="17"/>
  <c r="LD100" i="17"/>
  <c r="LR100" i="17"/>
  <c r="ME100" i="17"/>
  <c r="MR100" i="17"/>
  <c r="ND100" i="17"/>
  <c r="NP100" i="17"/>
  <c r="OB100" i="17"/>
  <c r="ON100" i="17"/>
  <c r="OZ100" i="17"/>
  <c r="PL100" i="17"/>
  <c r="IJ36" i="17"/>
  <c r="IV36" i="17"/>
  <c r="JH36" i="17"/>
  <c r="JT36" i="17"/>
  <c r="KF36" i="17"/>
  <c r="KR36" i="17"/>
  <c r="LD36" i="17"/>
  <c r="LP36" i="17"/>
  <c r="MB36" i="17"/>
  <c r="MN36" i="17"/>
  <c r="MZ36" i="17"/>
  <c r="NL36" i="17"/>
  <c r="NX36" i="17"/>
  <c r="OJ36" i="17"/>
  <c r="OV36" i="17"/>
  <c r="PH36" i="17"/>
  <c r="PT36" i="17"/>
  <c r="IK36" i="17"/>
  <c r="IW36" i="17"/>
  <c r="JI36" i="17"/>
  <c r="JU36" i="17"/>
  <c r="KG36" i="17"/>
  <c r="KS36" i="17"/>
  <c r="LE36" i="17"/>
  <c r="LQ36" i="17"/>
  <c r="MC36" i="17"/>
  <c r="MO36" i="17"/>
  <c r="NA36" i="17"/>
  <c r="NM36" i="17"/>
  <c r="NY36" i="17"/>
  <c r="OK36" i="17"/>
  <c r="OW36" i="17"/>
  <c r="PI36" i="17"/>
  <c r="IL36" i="17"/>
  <c r="IX36" i="17"/>
  <c r="JJ36" i="17"/>
  <c r="JV36" i="17"/>
  <c r="KH36" i="17"/>
  <c r="KT36" i="17"/>
  <c r="LF36" i="17"/>
  <c r="LR36" i="17"/>
  <c r="MD36" i="17"/>
  <c r="MP36" i="17"/>
  <c r="NB36" i="17"/>
  <c r="NN36" i="17"/>
  <c r="NZ36" i="17"/>
  <c r="OL36" i="17"/>
  <c r="OX36" i="17"/>
  <c r="PJ36" i="17"/>
  <c r="IM36" i="17"/>
  <c r="IY36" i="17"/>
  <c r="JK36" i="17"/>
  <c r="JW36" i="17"/>
  <c r="KI36" i="17"/>
  <c r="KU36" i="17"/>
  <c r="LG36" i="17"/>
  <c r="LS36" i="17"/>
  <c r="ME36" i="17"/>
  <c r="MQ36" i="17"/>
  <c r="NC36" i="17"/>
  <c r="NO36" i="17"/>
  <c r="OA36" i="17"/>
  <c r="OM36" i="17"/>
  <c r="OY36" i="17"/>
  <c r="PK36" i="17"/>
  <c r="IN36" i="17"/>
  <c r="IZ36" i="17"/>
  <c r="JL36" i="17"/>
  <c r="JX36" i="17"/>
  <c r="KJ36" i="17"/>
  <c r="KV36" i="17"/>
  <c r="LH36" i="17"/>
  <c r="LT36" i="17"/>
  <c r="MF36" i="17"/>
  <c r="MR36" i="17"/>
  <c r="ND36" i="17"/>
  <c r="NP36" i="17"/>
  <c r="OB36" i="17"/>
  <c r="ON36" i="17"/>
  <c r="OZ36" i="17"/>
  <c r="IC36" i="17"/>
  <c r="IO36" i="17"/>
  <c r="JA36" i="17"/>
  <c r="JM36" i="17"/>
  <c r="JY36" i="17"/>
  <c r="KK36" i="17"/>
  <c r="KW36" i="17"/>
  <c r="LI36" i="17"/>
  <c r="LU36" i="17"/>
  <c r="MG36" i="17"/>
  <c r="MS36" i="17"/>
  <c r="NE36" i="17"/>
  <c r="NQ36" i="17"/>
  <c r="OC36" i="17"/>
  <c r="OO36" i="17"/>
  <c r="PA36" i="17"/>
  <c r="PM36" i="17"/>
  <c r="ID36" i="17"/>
  <c r="IP36" i="17"/>
  <c r="JB36" i="17"/>
  <c r="JN36" i="17"/>
  <c r="IG36" i="17"/>
  <c r="IS36" i="17"/>
  <c r="JE36" i="17"/>
  <c r="JQ36" i="17"/>
  <c r="KC36" i="17"/>
  <c r="KO36" i="17"/>
  <c r="LA36" i="17"/>
  <c r="LM36" i="17"/>
  <c r="LY36" i="17"/>
  <c r="MK36" i="17"/>
  <c r="MW36" i="17"/>
  <c r="NI36" i="17"/>
  <c r="NU36" i="17"/>
  <c r="OG36" i="17"/>
  <c r="OS36" i="17"/>
  <c r="PE36" i="17"/>
  <c r="PQ36" i="17"/>
  <c r="IH36" i="17"/>
  <c r="IT36" i="17"/>
  <c r="JF36" i="17"/>
  <c r="JR36" i="17"/>
  <c r="KD36" i="17"/>
  <c r="KP36" i="17"/>
  <c r="LB36" i="17"/>
  <c r="LN36" i="17"/>
  <c r="LZ36" i="17"/>
  <c r="ML36" i="17"/>
  <c r="MX36" i="17"/>
  <c r="NJ36" i="17"/>
  <c r="NV36" i="17"/>
  <c r="OH36" i="17"/>
  <c r="OT36" i="17"/>
  <c r="PF36" i="17"/>
  <c r="II36" i="17"/>
  <c r="IU36" i="17"/>
  <c r="JG36" i="17"/>
  <c r="JS36" i="17"/>
  <c r="KE36" i="17"/>
  <c r="KQ36" i="17"/>
  <c r="LC36" i="17"/>
  <c r="LO36" i="17"/>
  <c r="MA36" i="17"/>
  <c r="MM36" i="17"/>
  <c r="MY36" i="17"/>
  <c r="NK36" i="17"/>
  <c r="NW36" i="17"/>
  <c r="OI36" i="17"/>
  <c r="OU36" i="17"/>
  <c r="PG36" i="17"/>
  <c r="PS36" i="17"/>
  <c r="IF36" i="17"/>
  <c r="KN36" i="17"/>
  <c r="MJ36" i="17"/>
  <c r="OF36" i="17"/>
  <c r="IQ36" i="17"/>
  <c r="KX36" i="17"/>
  <c r="MT36" i="17"/>
  <c r="OP36" i="17"/>
  <c r="IR36" i="17"/>
  <c r="KY36" i="17"/>
  <c r="MU36" i="17"/>
  <c r="OQ36" i="17"/>
  <c r="JC36" i="17"/>
  <c r="KZ36" i="17"/>
  <c r="MV36" i="17"/>
  <c r="OR36" i="17"/>
  <c r="JD36" i="17"/>
  <c r="LJ36" i="17"/>
  <c r="NF36" i="17"/>
  <c r="PB36" i="17"/>
  <c r="JO36" i="17"/>
  <c r="LK36" i="17"/>
  <c r="NG36" i="17"/>
  <c r="PC36" i="17"/>
  <c r="JP36" i="17"/>
  <c r="LL36" i="17"/>
  <c r="NH36" i="17"/>
  <c r="PD36" i="17"/>
  <c r="JZ36" i="17"/>
  <c r="LV36" i="17"/>
  <c r="NR36" i="17"/>
  <c r="PL36" i="17"/>
  <c r="KA36" i="17"/>
  <c r="LW36" i="17"/>
  <c r="NS36" i="17"/>
  <c r="PN36" i="17"/>
  <c r="KL36" i="17"/>
  <c r="MH36" i="17"/>
  <c r="OD36" i="17"/>
  <c r="PP36" i="17"/>
  <c r="OE36" i="17"/>
  <c r="PO36" i="17"/>
  <c r="PR36" i="17"/>
  <c r="IE36" i="17"/>
  <c r="KB36" i="17"/>
  <c r="MI36" i="17"/>
  <c r="NT36" i="17"/>
  <c r="KM36" i="17"/>
  <c r="LX36" i="17"/>
  <c r="IJ31" i="17"/>
  <c r="IV31" i="17"/>
  <c r="JH31" i="17"/>
  <c r="JT31" i="17"/>
  <c r="KF31" i="17"/>
  <c r="KR31" i="17"/>
  <c r="LD31" i="17"/>
  <c r="LP31" i="17"/>
  <c r="IK31" i="17"/>
  <c r="IW31" i="17"/>
  <c r="JI31" i="17"/>
  <c r="JU31" i="17"/>
  <c r="KG31" i="17"/>
  <c r="KS31" i="17"/>
  <c r="LE31" i="17"/>
  <c r="LQ31" i="17"/>
  <c r="IL31" i="17"/>
  <c r="IX31" i="17"/>
  <c r="JJ31" i="17"/>
  <c r="JV31" i="17"/>
  <c r="KH31" i="17"/>
  <c r="KT31" i="17"/>
  <c r="LF31" i="17"/>
  <c r="LR31" i="17"/>
  <c r="IM31" i="17"/>
  <c r="IY31" i="17"/>
  <c r="JK31" i="17"/>
  <c r="JW31" i="17"/>
  <c r="KI31" i="17"/>
  <c r="KU31" i="17"/>
  <c r="LG31" i="17"/>
  <c r="LS31" i="17"/>
  <c r="IN31" i="17"/>
  <c r="IZ31" i="17"/>
  <c r="IP31" i="17"/>
  <c r="JG31" i="17"/>
  <c r="KA31" i="17"/>
  <c r="KQ31" i="17"/>
  <c r="LK31" i="17"/>
  <c r="IQ31" i="17"/>
  <c r="JL31" i="17"/>
  <c r="KB31" i="17"/>
  <c r="KV31" i="17"/>
  <c r="LL31" i="17"/>
  <c r="MB31" i="17"/>
  <c r="MN31" i="17"/>
  <c r="MZ31" i="17"/>
  <c r="NL31" i="17"/>
  <c r="NX31" i="17"/>
  <c r="OJ31" i="17"/>
  <c r="OV31" i="17"/>
  <c r="PH31" i="17"/>
  <c r="PT31" i="17"/>
  <c r="IR31" i="17"/>
  <c r="JM31" i="17"/>
  <c r="KC31" i="17"/>
  <c r="KW31" i="17"/>
  <c r="LM31" i="17"/>
  <c r="MC31" i="17"/>
  <c r="MO31" i="17"/>
  <c r="NA31" i="17"/>
  <c r="NM31" i="17"/>
  <c r="NY31" i="17"/>
  <c r="OK31" i="17"/>
  <c r="OW31" i="17"/>
  <c r="PI31" i="17"/>
  <c r="IS31" i="17"/>
  <c r="JN31" i="17"/>
  <c r="KD31" i="17"/>
  <c r="KX31" i="17"/>
  <c r="LN31" i="17"/>
  <c r="MD31" i="17"/>
  <c r="MP31" i="17"/>
  <c r="NB31" i="17"/>
  <c r="NN31" i="17"/>
  <c r="NZ31" i="17"/>
  <c r="OL31" i="17"/>
  <c r="OX31" i="17"/>
  <c r="PJ31" i="17"/>
  <c r="IC31" i="17"/>
  <c r="IT31" i="17"/>
  <c r="JO31" i="17"/>
  <c r="KE31" i="17"/>
  <c r="KY31" i="17"/>
  <c r="LO31" i="17"/>
  <c r="ME31" i="17"/>
  <c r="MQ31" i="17"/>
  <c r="NC31" i="17"/>
  <c r="NO31" i="17"/>
  <c r="OA31" i="17"/>
  <c r="OM31" i="17"/>
  <c r="OY31" i="17"/>
  <c r="PK31" i="17"/>
  <c r="ID31" i="17"/>
  <c r="IU31" i="17"/>
  <c r="JP31" i="17"/>
  <c r="KJ31" i="17"/>
  <c r="KZ31" i="17"/>
  <c r="LT31" i="17"/>
  <c r="MF31" i="17"/>
  <c r="MR31" i="17"/>
  <c r="ND31" i="17"/>
  <c r="NP31" i="17"/>
  <c r="OB31" i="17"/>
  <c r="ON31" i="17"/>
  <c r="OZ31" i="17"/>
  <c r="PL31" i="17"/>
  <c r="IE31" i="17"/>
  <c r="JA31" i="17"/>
  <c r="JQ31" i="17"/>
  <c r="KK31" i="17"/>
  <c r="LA31" i="17"/>
  <c r="LU31" i="17"/>
  <c r="MG31" i="17"/>
  <c r="MS31" i="17"/>
  <c r="NE31" i="17"/>
  <c r="NQ31" i="17"/>
  <c r="OC31" i="17"/>
  <c r="OO31" i="17"/>
  <c r="PA31" i="17"/>
  <c r="PM31" i="17"/>
  <c r="IG31" i="17"/>
  <c r="JC31" i="17"/>
  <c r="JS31" i="17"/>
  <c r="KM31" i="17"/>
  <c r="LC31" i="17"/>
  <c r="LW31" i="17"/>
  <c r="MI31" i="17"/>
  <c r="MU31" i="17"/>
  <c r="NG31" i="17"/>
  <c r="NS31" i="17"/>
  <c r="OE31" i="17"/>
  <c r="OQ31" i="17"/>
  <c r="PC31" i="17"/>
  <c r="PO31" i="17"/>
  <c r="II31" i="17"/>
  <c r="JE31" i="17"/>
  <c r="JY31" i="17"/>
  <c r="KO31" i="17"/>
  <c r="LI31" i="17"/>
  <c r="LY31" i="17"/>
  <c r="MK31" i="17"/>
  <c r="MW31" i="17"/>
  <c r="NI31" i="17"/>
  <c r="NU31" i="17"/>
  <c r="OG31" i="17"/>
  <c r="OS31" i="17"/>
  <c r="PE31" i="17"/>
  <c r="PQ31" i="17"/>
  <c r="JR31" i="17"/>
  <c r="MA31" i="17"/>
  <c r="NK31" i="17"/>
  <c r="OU31" i="17"/>
  <c r="JX31" i="17"/>
  <c r="MH31" i="17"/>
  <c r="NR31" i="17"/>
  <c r="PB31" i="17"/>
  <c r="JZ31" i="17"/>
  <c r="MJ31" i="17"/>
  <c r="NT31" i="17"/>
  <c r="PD31" i="17"/>
  <c r="KL31" i="17"/>
  <c r="ML31" i="17"/>
  <c r="NV31" i="17"/>
  <c r="PF31" i="17"/>
  <c r="KN31" i="17"/>
  <c r="MM31" i="17"/>
  <c r="NW31" i="17"/>
  <c r="PG31" i="17"/>
  <c r="KP31" i="17"/>
  <c r="MT31" i="17"/>
  <c r="OD31" i="17"/>
  <c r="PN31" i="17"/>
  <c r="IF31" i="17"/>
  <c r="LB31" i="17"/>
  <c r="MV31" i="17"/>
  <c r="OF31" i="17"/>
  <c r="PP31" i="17"/>
  <c r="JB31" i="17"/>
  <c r="LV31" i="17"/>
  <c r="NF31" i="17"/>
  <c r="OP31" i="17"/>
  <c r="JD31" i="17"/>
  <c r="LX31" i="17"/>
  <c r="NH31" i="17"/>
  <c r="OR31" i="17"/>
  <c r="JF31" i="17"/>
  <c r="LZ31" i="17"/>
  <c r="NJ31" i="17"/>
  <c r="OT31" i="17"/>
  <c r="IH31" i="17"/>
  <c r="IO31" i="17"/>
  <c r="LH31" i="17"/>
  <c r="LJ31" i="17"/>
  <c r="MX31" i="17"/>
  <c r="MY31" i="17"/>
  <c r="OH31" i="17"/>
  <c r="OI31" i="17"/>
  <c r="PS31" i="17"/>
  <c r="PR31" i="17"/>
  <c r="IK97" i="17"/>
  <c r="IW97" i="17"/>
  <c r="JI97" i="17"/>
  <c r="JU97" i="17"/>
  <c r="KG97" i="17"/>
  <c r="KS97" i="17"/>
  <c r="LE97" i="17"/>
  <c r="LQ97" i="17"/>
  <c r="MC97" i="17"/>
  <c r="MO97" i="17"/>
  <c r="NA97" i="17"/>
  <c r="NM97" i="17"/>
  <c r="NY97" i="17"/>
  <c r="OK97" i="17"/>
  <c r="OW97" i="17"/>
  <c r="PI97" i="17"/>
  <c r="IL97" i="17"/>
  <c r="IX97" i="17"/>
  <c r="JJ97" i="17"/>
  <c r="JV97" i="17"/>
  <c r="KH97" i="17"/>
  <c r="KT97" i="17"/>
  <c r="LF97" i="17"/>
  <c r="LR97" i="17"/>
  <c r="MD97" i="17"/>
  <c r="MP97" i="17"/>
  <c r="NB97" i="17"/>
  <c r="NN97" i="17"/>
  <c r="NZ97" i="17"/>
  <c r="OL97" i="17"/>
  <c r="OX97" i="17"/>
  <c r="PJ97" i="17"/>
  <c r="IM97" i="17"/>
  <c r="IY97" i="17"/>
  <c r="JK97" i="17"/>
  <c r="JW97" i="17"/>
  <c r="KI97" i="17"/>
  <c r="KU97" i="17"/>
  <c r="LG97" i="17"/>
  <c r="LS97" i="17"/>
  <c r="ME97" i="17"/>
  <c r="MQ97" i="17"/>
  <c r="NC97" i="17"/>
  <c r="NO97" i="17"/>
  <c r="OA97" i="17"/>
  <c r="OM97" i="17"/>
  <c r="OY97" i="17"/>
  <c r="PK97" i="17"/>
  <c r="IN97" i="17"/>
  <c r="IZ97" i="17"/>
  <c r="JL97" i="17"/>
  <c r="JX97" i="17"/>
  <c r="KJ97" i="17"/>
  <c r="KV97" i="17"/>
  <c r="LH97" i="17"/>
  <c r="LT97" i="17"/>
  <c r="MF97" i="17"/>
  <c r="MR97" i="17"/>
  <c r="ND97" i="17"/>
  <c r="NP97" i="17"/>
  <c r="OB97" i="17"/>
  <c r="ON97" i="17"/>
  <c r="OZ97" i="17"/>
  <c r="PL97" i="17"/>
  <c r="IC97" i="17"/>
  <c r="IO97" i="17"/>
  <c r="JA97" i="17"/>
  <c r="JM97" i="17"/>
  <c r="JY97" i="17"/>
  <c r="KK97" i="17"/>
  <c r="KW97" i="17"/>
  <c r="LI97" i="17"/>
  <c r="LU97" i="17"/>
  <c r="MG97" i="17"/>
  <c r="MS97" i="17"/>
  <c r="NE97" i="17"/>
  <c r="NQ97" i="17"/>
  <c r="OC97" i="17"/>
  <c r="OO97" i="17"/>
  <c r="PA97" i="17"/>
  <c r="PM97" i="17"/>
  <c r="ID97" i="17"/>
  <c r="IP97" i="17"/>
  <c r="JB97" i="17"/>
  <c r="JN97" i="17"/>
  <c r="JZ97" i="17"/>
  <c r="KL97" i="17"/>
  <c r="KX97" i="17"/>
  <c r="LJ97" i="17"/>
  <c r="LV97" i="17"/>
  <c r="MH97" i="17"/>
  <c r="MT97" i="17"/>
  <c r="NF97" i="17"/>
  <c r="NR97" i="17"/>
  <c r="OD97" i="17"/>
  <c r="OP97" i="17"/>
  <c r="PB97" i="17"/>
  <c r="PN97" i="17"/>
  <c r="IE97" i="17"/>
  <c r="IQ97" i="17"/>
  <c r="JC97" i="17"/>
  <c r="JO97" i="17"/>
  <c r="KA97" i="17"/>
  <c r="KM97" i="17"/>
  <c r="KY97" i="17"/>
  <c r="LK97" i="17"/>
  <c r="LW97" i="17"/>
  <c r="MI97" i="17"/>
  <c r="MU97" i="17"/>
  <c r="NG97" i="17"/>
  <c r="NS97" i="17"/>
  <c r="OE97" i="17"/>
  <c r="OQ97" i="17"/>
  <c r="PC97" i="17"/>
  <c r="PO97" i="17"/>
  <c r="IF97" i="17"/>
  <c r="IR97" i="17"/>
  <c r="JD97" i="17"/>
  <c r="JP97" i="17"/>
  <c r="KB97" i="17"/>
  <c r="KN97" i="17"/>
  <c r="KZ97" i="17"/>
  <c r="LL97" i="17"/>
  <c r="LX97" i="17"/>
  <c r="MJ97" i="17"/>
  <c r="MV97" i="17"/>
  <c r="NH97" i="17"/>
  <c r="NT97" i="17"/>
  <c r="OF97" i="17"/>
  <c r="OR97" i="17"/>
  <c r="PD97" i="17"/>
  <c r="PP97" i="17"/>
  <c r="IG97" i="17"/>
  <c r="IS97" i="17"/>
  <c r="JE97" i="17"/>
  <c r="JQ97" i="17"/>
  <c r="KC97" i="17"/>
  <c r="KO97" i="17"/>
  <c r="LA97" i="17"/>
  <c r="LM97" i="17"/>
  <c r="LY97" i="17"/>
  <c r="MK97" i="17"/>
  <c r="MW97" i="17"/>
  <c r="NI97" i="17"/>
  <c r="NU97" i="17"/>
  <c r="OG97" i="17"/>
  <c r="OS97" i="17"/>
  <c r="PE97" i="17"/>
  <c r="PQ97" i="17"/>
  <c r="II97" i="17"/>
  <c r="IU97" i="17"/>
  <c r="JG97" i="17"/>
  <c r="JS97" i="17"/>
  <c r="KE97" i="17"/>
  <c r="KQ97" i="17"/>
  <c r="LC97" i="17"/>
  <c r="LO97" i="17"/>
  <c r="MA97" i="17"/>
  <c r="MM97" i="17"/>
  <c r="MY97" i="17"/>
  <c r="NK97" i="17"/>
  <c r="NW97" i="17"/>
  <c r="OI97" i="17"/>
  <c r="OU97" i="17"/>
  <c r="PG97" i="17"/>
  <c r="PS97" i="17"/>
  <c r="IJ97" i="17"/>
  <c r="IV97" i="17"/>
  <c r="JH97" i="17"/>
  <c r="JT97" i="17"/>
  <c r="KF97" i="17"/>
  <c r="KR97" i="17"/>
  <c r="LD97" i="17"/>
  <c r="LP97" i="17"/>
  <c r="MB97" i="17"/>
  <c r="MN97" i="17"/>
  <c r="MZ97" i="17"/>
  <c r="NL97" i="17"/>
  <c r="NX97" i="17"/>
  <c r="OJ97" i="17"/>
  <c r="OV97" i="17"/>
  <c r="PH97" i="17"/>
  <c r="PT97" i="17"/>
  <c r="ML97" i="17"/>
  <c r="MX97" i="17"/>
  <c r="NJ97" i="17"/>
  <c r="IH97" i="17"/>
  <c r="NV97" i="17"/>
  <c r="IT97" i="17"/>
  <c r="OH97" i="17"/>
  <c r="JF97" i="17"/>
  <c r="OT97" i="17"/>
  <c r="JR97" i="17"/>
  <c r="PF97" i="17"/>
  <c r="KD97" i="17"/>
  <c r="PR97" i="17"/>
  <c r="KP97" i="17"/>
  <c r="LB97" i="17"/>
  <c r="LN97" i="17"/>
  <c r="LZ97" i="17"/>
  <c r="IH90" i="17"/>
  <c r="IT90" i="17"/>
  <c r="JF90" i="17"/>
  <c r="JR90" i="17"/>
  <c r="KD90" i="17"/>
  <c r="KP90" i="17"/>
  <c r="LB90" i="17"/>
  <c r="LN90" i="17"/>
  <c r="LZ90" i="17"/>
  <c r="ML90" i="17"/>
  <c r="MX90" i="17"/>
  <c r="NJ90" i="17"/>
  <c r="NV90" i="17"/>
  <c r="OH90" i="17"/>
  <c r="OT90" i="17"/>
  <c r="PF90" i="17"/>
  <c r="PR90" i="17"/>
  <c r="II90" i="17"/>
  <c r="IU90" i="17"/>
  <c r="JG90" i="17"/>
  <c r="JS90" i="17"/>
  <c r="KE90" i="17"/>
  <c r="KQ90" i="17"/>
  <c r="LC90" i="17"/>
  <c r="LO90" i="17"/>
  <c r="MA90" i="17"/>
  <c r="MM90" i="17"/>
  <c r="MY90" i="17"/>
  <c r="NK90" i="17"/>
  <c r="NW90" i="17"/>
  <c r="OI90" i="17"/>
  <c r="OU90" i="17"/>
  <c r="PG90" i="17"/>
  <c r="PS90" i="17"/>
  <c r="IJ90" i="17"/>
  <c r="IV90" i="17"/>
  <c r="JH90" i="17"/>
  <c r="JT90" i="17"/>
  <c r="KF90" i="17"/>
  <c r="KR90" i="17"/>
  <c r="LD90" i="17"/>
  <c r="LP90" i="17"/>
  <c r="MB90" i="17"/>
  <c r="MN90" i="17"/>
  <c r="MZ90" i="17"/>
  <c r="NL90" i="17"/>
  <c r="NX90" i="17"/>
  <c r="OJ90" i="17"/>
  <c r="OV90" i="17"/>
  <c r="PH90" i="17"/>
  <c r="PT90" i="17"/>
  <c r="IK90" i="17"/>
  <c r="IW90" i="17"/>
  <c r="JI90" i="17"/>
  <c r="JU90" i="17"/>
  <c r="KG90" i="17"/>
  <c r="KS90" i="17"/>
  <c r="LE90" i="17"/>
  <c r="LQ90" i="17"/>
  <c r="MC90" i="17"/>
  <c r="MO90" i="17"/>
  <c r="NA90" i="17"/>
  <c r="NM90" i="17"/>
  <c r="NY90" i="17"/>
  <c r="OK90" i="17"/>
  <c r="OW90" i="17"/>
  <c r="PI90" i="17"/>
  <c r="IM90" i="17"/>
  <c r="IY90" i="17"/>
  <c r="JK90" i="17"/>
  <c r="JW90" i="17"/>
  <c r="KI90" i="17"/>
  <c r="KU90" i="17"/>
  <c r="LG90" i="17"/>
  <c r="LS90" i="17"/>
  <c r="ME90" i="17"/>
  <c r="MQ90" i="17"/>
  <c r="NC90" i="17"/>
  <c r="NO90" i="17"/>
  <c r="OA90" i="17"/>
  <c r="OM90" i="17"/>
  <c r="OY90" i="17"/>
  <c r="PK90" i="17"/>
  <c r="IN90" i="17"/>
  <c r="IZ90" i="17"/>
  <c r="JL90" i="17"/>
  <c r="JX90" i="17"/>
  <c r="KJ90" i="17"/>
  <c r="KV90" i="17"/>
  <c r="LH90" i="17"/>
  <c r="LT90" i="17"/>
  <c r="MF90" i="17"/>
  <c r="MR90" i="17"/>
  <c r="ND90" i="17"/>
  <c r="NP90" i="17"/>
  <c r="OB90" i="17"/>
  <c r="ON90" i="17"/>
  <c r="OZ90" i="17"/>
  <c r="PL90" i="17"/>
  <c r="IC90" i="17"/>
  <c r="IO90" i="17"/>
  <c r="JA90" i="17"/>
  <c r="JM90" i="17"/>
  <c r="JY90" i="17"/>
  <c r="KK90" i="17"/>
  <c r="KW90" i="17"/>
  <c r="LI90" i="17"/>
  <c r="LU90" i="17"/>
  <c r="MG90" i="17"/>
  <c r="MS90" i="17"/>
  <c r="NE90" i="17"/>
  <c r="NQ90" i="17"/>
  <c r="OC90" i="17"/>
  <c r="OO90" i="17"/>
  <c r="PA90" i="17"/>
  <c r="PM90" i="17"/>
  <c r="ID90" i="17"/>
  <c r="IP90" i="17"/>
  <c r="JB90" i="17"/>
  <c r="JN90" i="17"/>
  <c r="JZ90" i="17"/>
  <c r="KL90" i="17"/>
  <c r="KX90" i="17"/>
  <c r="LJ90" i="17"/>
  <c r="LV90" i="17"/>
  <c r="MH90" i="17"/>
  <c r="MT90" i="17"/>
  <c r="NF90" i="17"/>
  <c r="NR90" i="17"/>
  <c r="OD90" i="17"/>
  <c r="OP90" i="17"/>
  <c r="PB90" i="17"/>
  <c r="PN90" i="17"/>
  <c r="IE90" i="17"/>
  <c r="IQ90" i="17"/>
  <c r="JC90" i="17"/>
  <c r="JO90" i="17"/>
  <c r="KA90" i="17"/>
  <c r="KM90" i="17"/>
  <c r="KY90" i="17"/>
  <c r="LK90" i="17"/>
  <c r="LW90" i="17"/>
  <c r="MI90" i="17"/>
  <c r="MU90" i="17"/>
  <c r="NG90" i="17"/>
  <c r="NS90" i="17"/>
  <c r="OE90" i="17"/>
  <c r="OQ90" i="17"/>
  <c r="PC90" i="17"/>
  <c r="PO90" i="17"/>
  <c r="IF90" i="17"/>
  <c r="IR90" i="17"/>
  <c r="JD90" i="17"/>
  <c r="JP90" i="17"/>
  <c r="KB90" i="17"/>
  <c r="KN90" i="17"/>
  <c r="KZ90" i="17"/>
  <c r="LL90" i="17"/>
  <c r="LX90" i="17"/>
  <c r="MJ90" i="17"/>
  <c r="MV90" i="17"/>
  <c r="NH90" i="17"/>
  <c r="NT90" i="17"/>
  <c r="OF90" i="17"/>
  <c r="OR90" i="17"/>
  <c r="PD90" i="17"/>
  <c r="PP90" i="17"/>
  <c r="JJ90" i="17"/>
  <c r="MD90" i="17"/>
  <c r="OX90" i="17"/>
  <c r="JQ90" i="17"/>
  <c r="MK90" i="17"/>
  <c r="PE90" i="17"/>
  <c r="JV90" i="17"/>
  <c r="MP90" i="17"/>
  <c r="PJ90" i="17"/>
  <c r="KC90" i="17"/>
  <c r="MW90" i="17"/>
  <c r="PQ90" i="17"/>
  <c r="KH90" i="17"/>
  <c r="NB90" i="17"/>
  <c r="KO90" i="17"/>
  <c r="NI90" i="17"/>
  <c r="KT90" i="17"/>
  <c r="NN90" i="17"/>
  <c r="IG90" i="17"/>
  <c r="LA90" i="17"/>
  <c r="NU90" i="17"/>
  <c r="IL90" i="17"/>
  <c r="LF90" i="17"/>
  <c r="NZ90" i="17"/>
  <c r="IX90" i="17"/>
  <c r="LR90" i="17"/>
  <c r="OL90" i="17"/>
  <c r="JE90" i="17"/>
  <c r="LY90" i="17"/>
  <c r="OS90" i="17"/>
  <c r="IS90" i="17"/>
  <c r="LM90" i="17"/>
  <c r="OG90" i="17"/>
  <c r="IL88" i="17"/>
  <c r="IX88" i="17"/>
  <c r="JJ88" i="17"/>
  <c r="JV88" i="17"/>
  <c r="KH88" i="17"/>
  <c r="KT88" i="17"/>
  <c r="LF88" i="17"/>
  <c r="LR88" i="17"/>
  <c r="MD88" i="17"/>
  <c r="MP88" i="17"/>
  <c r="NB88" i="17"/>
  <c r="NN88" i="17"/>
  <c r="NZ88" i="17"/>
  <c r="OL88" i="17"/>
  <c r="OX88" i="17"/>
  <c r="PJ88" i="17"/>
  <c r="IM88" i="17"/>
  <c r="IY88" i="17"/>
  <c r="JK88" i="17"/>
  <c r="JW88" i="17"/>
  <c r="KI88" i="17"/>
  <c r="KU88" i="17"/>
  <c r="LG88" i="17"/>
  <c r="LS88" i="17"/>
  <c r="ME88" i="17"/>
  <c r="MQ88" i="17"/>
  <c r="NC88" i="17"/>
  <c r="NO88" i="17"/>
  <c r="OA88" i="17"/>
  <c r="OM88" i="17"/>
  <c r="OY88" i="17"/>
  <c r="PK88" i="17"/>
  <c r="IN88" i="17"/>
  <c r="IZ88" i="17"/>
  <c r="JL88" i="17"/>
  <c r="JX88" i="17"/>
  <c r="KJ88" i="17"/>
  <c r="KV88" i="17"/>
  <c r="LH88" i="17"/>
  <c r="LT88" i="17"/>
  <c r="MF88" i="17"/>
  <c r="MR88" i="17"/>
  <c r="ND88" i="17"/>
  <c r="NP88" i="17"/>
  <c r="OB88" i="17"/>
  <c r="ON88" i="17"/>
  <c r="OZ88" i="17"/>
  <c r="PL88" i="17"/>
  <c r="IC88" i="17"/>
  <c r="IO88" i="17"/>
  <c r="JA88" i="17"/>
  <c r="JM88" i="17"/>
  <c r="JY88" i="17"/>
  <c r="KK88" i="17"/>
  <c r="KW88" i="17"/>
  <c r="LI88" i="17"/>
  <c r="LU88" i="17"/>
  <c r="MG88" i="17"/>
  <c r="MS88" i="17"/>
  <c r="NE88" i="17"/>
  <c r="NQ88" i="17"/>
  <c r="OC88" i="17"/>
  <c r="OO88" i="17"/>
  <c r="PA88" i="17"/>
  <c r="PM88" i="17"/>
  <c r="ID88" i="17"/>
  <c r="IP88" i="17"/>
  <c r="JB88" i="17"/>
  <c r="JN88" i="17"/>
  <c r="JZ88" i="17"/>
  <c r="KL88" i="17"/>
  <c r="KX88" i="17"/>
  <c r="LJ88" i="17"/>
  <c r="LV88" i="17"/>
  <c r="MH88" i="17"/>
  <c r="MT88" i="17"/>
  <c r="NF88" i="17"/>
  <c r="NR88" i="17"/>
  <c r="OD88" i="17"/>
  <c r="OP88" i="17"/>
  <c r="PB88" i="17"/>
  <c r="PN88" i="17"/>
  <c r="IE88" i="17"/>
  <c r="IQ88" i="17"/>
  <c r="JC88" i="17"/>
  <c r="JO88" i="17"/>
  <c r="KA88" i="17"/>
  <c r="KM88" i="17"/>
  <c r="KY88" i="17"/>
  <c r="LK88" i="17"/>
  <c r="LW88" i="17"/>
  <c r="MI88" i="17"/>
  <c r="MU88" i="17"/>
  <c r="NG88" i="17"/>
  <c r="NS88" i="17"/>
  <c r="OE88" i="17"/>
  <c r="OQ88" i="17"/>
  <c r="PC88" i="17"/>
  <c r="PO88" i="17"/>
  <c r="IF88" i="17"/>
  <c r="IR88" i="17"/>
  <c r="JD88" i="17"/>
  <c r="JP88" i="17"/>
  <c r="KB88" i="17"/>
  <c r="KN88" i="17"/>
  <c r="KZ88" i="17"/>
  <c r="LL88" i="17"/>
  <c r="LX88" i="17"/>
  <c r="MJ88" i="17"/>
  <c r="MV88" i="17"/>
  <c r="NH88" i="17"/>
  <c r="NT88" i="17"/>
  <c r="OF88" i="17"/>
  <c r="OR88" i="17"/>
  <c r="PD88" i="17"/>
  <c r="PP88" i="17"/>
  <c r="IG88" i="17"/>
  <c r="IS88" i="17"/>
  <c r="JE88" i="17"/>
  <c r="JQ88" i="17"/>
  <c r="KC88" i="17"/>
  <c r="KO88" i="17"/>
  <c r="LA88" i="17"/>
  <c r="LM88" i="17"/>
  <c r="LY88" i="17"/>
  <c r="MK88" i="17"/>
  <c r="MW88" i="17"/>
  <c r="NI88" i="17"/>
  <c r="NU88" i="17"/>
  <c r="OG88" i="17"/>
  <c r="OS88" i="17"/>
  <c r="PE88" i="17"/>
  <c r="PQ88" i="17"/>
  <c r="IH88" i="17"/>
  <c r="IT88" i="17"/>
  <c r="JF88" i="17"/>
  <c r="JR88" i="17"/>
  <c r="KD88" i="17"/>
  <c r="KP88" i="17"/>
  <c r="LB88" i="17"/>
  <c r="LN88" i="17"/>
  <c r="LZ88" i="17"/>
  <c r="ML88" i="17"/>
  <c r="MX88" i="17"/>
  <c r="NJ88" i="17"/>
  <c r="NV88" i="17"/>
  <c r="OH88" i="17"/>
  <c r="OT88" i="17"/>
  <c r="PF88" i="17"/>
  <c r="PR88" i="17"/>
  <c r="II88" i="17"/>
  <c r="IU88" i="17"/>
  <c r="JG88" i="17"/>
  <c r="JS88" i="17"/>
  <c r="KE88" i="17"/>
  <c r="KQ88" i="17"/>
  <c r="LC88" i="17"/>
  <c r="LO88" i="17"/>
  <c r="MA88" i="17"/>
  <c r="MM88" i="17"/>
  <c r="MY88" i="17"/>
  <c r="NK88" i="17"/>
  <c r="NW88" i="17"/>
  <c r="OI88" i="17"/>
  <c r="OU88" i="17"/>
  <c r="PG88" i="17"/>
  <c r="PS88" i="17"/>
  <c r="IJ88" i="17"/>
  <c r="IV88" i="17"/>
  <c r="JH88" i="17"/>
  <c r="JT88" i="17"/>
  <c r="KF88" i="17"/>
  <c r="KR88" i="17"/>
  <c r="LD88" i="17"/>
  <c r="LP88" i="17"/>
  <c r="MB88" i="17"/>
  <c r="MN88" i="17"/>
  <c r="MZ88" i="17"/>
  <c r="NL88" i="17"/>
  <c r="NX88" i="17"/>
  <c r="OJ88" i="17"/>
  <c r="OV88" i="17"/>
  <c r="PH88" i="17"/>
  <c r="PT88" i="17"/>
  <c r="KG88" i="17"/>
  <c r="KS88" i="17"/>
  <c r="LE88" i="17"/>
  <c r="LQ88" i="17"/>
  <c r="MC88" i="17"/>
  <c r="MO88" i="17"/>
  <c r="NA88" i="17"/>
  <c r="NM88" i="17"/>
  <c r="IK88" i="17"/>
  <c r="NY88" i="17"/>
  <c r="JI88" i="17"/>
  <c r="OW88" i="17"/>
  <c r="JU88" i="17"/>
  <c r="PI88" i="17"/>
  <c r="IW88" i="17"/>
  <c r="OK88" i="17"/>
  <c r="II22" i="17"/>
  <c r="IU22" i="17"/>
  <c r="JG22" i="17"/>
  <c r="JS22" i="17"/>
  <c r="KE22" i="17"/>
  <c r="KQ22" i="17"/>
  <c r="LC22" i="17"/>
  <c r="LO22" i="17"/>
  <c r="MA22" i="17"/>
  <c r="MM22" i="17"/>
  <c r="MY22" i="17"/>
  <c r="NK22" i="17"/>
  <c r="NW22" i="17"/>
  <c r="OI22" i="17"/>
  <c r="OU22" i="17"/>
  <c r="PG22" i="17"/>
  <c r="PS22" i="17"/>
  <c r="IJ22" i="17"/>
  <c r="IV22" i="17"/>
  <c r="JH22" i="17"/>
  <c r="JT22" i="17"/>
  <c r="KF22" i="17"/>
  <c r="KR22" i="17"/>
  <c r="LD22" i="17"/>
  <c r="LP22" i="17"/>
  <c r="MB22" i="17"/>
  <c r="MN22" i="17"/>
  <c r="MZ22" i="17"/>
  <c r="NL22" i="17"/>
  <c r="NX22" i="17"/>
  <c r="OJ22" i="17"/>
  <c r="OV22" i="17"/>
  <c r="PH22" i="17"/>
  <c r="PT22" i="17"/>
  <c r="IK22" i="17"/>
  <c r="IW22" i="17"/>
  <c r="JI22" i="17"/>
  <c r="JU22" i="17"/>
  <c r="KG22" i="17"/>
  <c r="KS22" i="17"/>
  <c r="LE22" i="17"/>
  <c r="LQ22" i="17"/>
  <c r="MC22" i="17"/>
  <c r="MO22" i="17"/>
  <c r="NA22" i="17"/>
  <c r="NM22" i="17"/>
  <c r="NY22" i="17"/>
  <c r="OK22" i="17"/>
  <c r="OW22" i="17"/>
  <c r="PI22" i="17"/>
  <c r="IN22" i="17"/>
  <c r="IZ22" i="17"/>
  <c r="JL22" i="17"/>
  <c r="JX22" i="17"/>
  <c r="KJ22" i="17"/>
  <c r="KV22" i="17"/>
  <c r="LH22" i="17"/>
  <c r="LT22" i="17"/>
  <c r="MF22" i="17"/>
  <c r="MR22" i="17"/>
  <c r="ND22" i="17"/>
  <c r="NP22" i="17"/>
  <c r="OB22" i="17"/>
  <c r="ON22" i="17"/>
  <c r="OZ22" i="17"/>
  <c r="PL22" i="17"/>
  <c r="ID22" i="17"/>
  <c r="IP22" i="17"/>
  <c r="JB22" i="17"/>
  <c r="JN22" i="17"/>
  <c r="JZ22" i="17"/>
  <c r="KL22" i="17"/>
  <c r="KX22" i="17"/>
  <c r="LJ22" i="17"/>
  <c r="LV22" i="17"/>
  <c r="MH22" i="17"/>
  <c r="MT22" i="17"/>
  <c r="NF22" i="17"/>
  <c r="NR22" i="17"/>
  <c r="OD22" i="17"/>
  <c r="OP22" i="17"/>
  <c r="PB22" i="17"/>
  <c r="PN22" i="17"/>
  <c r="IE22" i="17"/>
  <c r="IQ22" i="17"/>
  <c r="JC22" i="17"/>
  <c r="JO22" i="17"/>
  <c r="KA22" i="17"/>
  <c r="KM22" i="17"/>
  <c r="KY22" i="17"/>
  <c r="LK22" i="17"/>
  <c r="LW22" i="17"/>
  <c r="MI22" i="17"/>
  <c r="MU22" i="17"/>
  <c r="NG22" i="17"/>
  <c r="NS22" i="17"/>
  <c r="OE22" i="17"/>
  <c r="OQ22" i="17"/>
  <c r="PC22" i="17"/>
  <c r="PO22" i="17"/>
  <c r="IF22" i="17"/>
  <c r="IR22" i="17"/>
  <c r="JD22" i="17"/>
  <c r="JP22" i="17"/>
  <c r="KB22" i="17"/>
  <c r="KN22" i="17"/>
  <c r="KZ22" i="17"/>
  <c r="LL22" i="17"/>
  <c r="LX22" i="17"/>
  <c r="MJ22" i="17"/>
  <c r="MV22" i="17"/>
  <c r="NH22" i="17"/>
  <c r="NT22" i="17"/>
  <c r="OF22" i="17"/>
  <c r="OR22" i="17"/>
  <c r="PD22" i="17"/>
  <c r="PP22" i="17"/>
  <c r="IG22" i="17"/>
  <c r="IS22" i="17"/>
  <c r="JE22" i="17"/>
  <c r="JQ22" i="17"/>
  <c r="KC22" i="17"/>
  <c r="KO22" i="17"/>
  <c r="LA22" i="17"/>
  <c r="LM22" i="17"/>
  <c r="LY22" i="17"/>
  <c r="MK22" i="17"/>
  <c r="MW22" i="17"/>
  <c r="NI22" i="17"/>
  <c r="NU22" i="17"/>
  <c r="OG22" i="17"/>
  <c r="OS22" i="17"/>
  <c r="PE22" i="17"/>
  <c r="PQ22" i="17"/>
  <c r="IO22" i="17"/>
  <c r="JY22" i="17"/>
  <c r="LI22" i="17"/>
  <c r="MS22" i="17"/>
  <c r="OC22" i="17"/>
  <c r="PM22" i="17"/>
  <c r="IT22" i="17"/>
  <c r="KD22" i="17"/>
  <c r="LN22" i="17"/>
  <c r="MX22" i="17"/>
  <c r="OH22" i="17"/>
  <c r="PR22" i="17"/>
  <c r="IX22" i="17"/>
  <c r="KH22" i="17"/>
  <c r="LR22" i="17"/>
  <c r="NB22" i="17"/>
  <c r="OL22" i="17"/>
  <c r="IY22" i="17"/>
  <c r="KI22" i="17"/>
  <c r="LS22" i="17"/>
  <c r="NC22" i="17"/>
  <c r="OM22" i="17"/>
  <c r="JF22" i="17"/>
  <c r="KP22" i="17"/>
  <c r="LZ22" i="17"/>
  <c r="NJ22" i="17"/>
  <c r="OT22" i="17"/>
  <c r="JJ22" i="17"/>
  <c r="KT22" i="17"/>
  <c r="MD22" i="17"/>
  <c r="NN22" i="17"/>
  <c r="OX22" i="17"/>
  <c r="IC22" i="17"/>
  <c r="JM22" i="17"/>
  <c r="KW22" i="17"/>
  <c r="MG22" i="17"/>
  <c r="NQ22" i="17"/>
  <c r="PA22" i="17"/>
  <c r="KK22" i="17"/>
  <c r="NV22" i="17"/>
  <c r="KU22" i="17"/>
  <c r="NZ22" i="17"/>
  <c r="LB22" i="17"/>
  <c r="OA22" i="17"/>
  <c r="LF22" i="17"/>
  <c r="OO22" i="17"/>
  <c r="IH22" i="17"/>
  <c r="LG22" i="17"/>
  <c r="OY22" i="17"/>
  <c r="IL22" i="17"/>
  <c r="LU22" i="17"/>
  <c r="PF22" i="17"/>
  <c r="IM22" i="17"/>
  <c r="ME22" i="17"/>
  <c r="PJ22" i="17"/>
  <c r="JK22" i="17"/>
  <c r="MP22" i="17"/>
  <c r="JA22" i="17"/>
  <c r="JR22" i="17"/>
  <c r="JV22" i="17"/>
  <c r="JW22" i="17"/>
  <c r="ML22" i="17"/>
  <c r="MQ22" i="17"/>
  <c r="NE22" i="17"/>
  <c r="NO22" i="17"/>
  <c r="PK22" i="17"/>
  <c r="IF30" i="17"/>
  <c r="IR30" i="17"/>
  <c r="JD30" i="17"/>
  <c r="JP30" i="17"/>
  <c r="KB30" i="17"/>
  <c r="KN30" i="17"/>
  <c r="KZ30" i="17"/>
  <c r="LL30" i="17"/>
  <c r="LX30" i="17"/>
  <c r="MJ30" i="17"/>
  <c r="MV30" i="17"/>
  <c r="NH30" i="17"/>
  <c r="NT30" i="17"/>
  <c r="OF30" i="17"/>
  <c r="OR30" i="17"/>
  <c r="PD30" i="17"/>
  <c r="PP30" i="17"/>
  <c r="IG30" i="17"/>
  <c r="IS30" i="17"/>
  <c r="JE30" i="17"/>
  <c r="JQ30" i="17"/>
  <c r="KC30" i="17"/>
  <c r="KO30" i="17"/>
  <c r="LA30" i="17"/>
  <c r="LM30" i="17"/>
  <c r="LY30" i="17"/>
  <c r="MK30" i="17"/>
  <c r="MW30" i="17"/>
  <c r="NI30" i="17"/>
  <c r="NU30" i="17"/>
  <c r="OG30" i="17"/>
  <c r="OS30" i="17"/>
  <c r="PE30" i="17"/>
  <c r="PQ30" i="17"/>
  <c r="IH30" i="17"/>
  <c r="IT30" i="17"/>
  <c r="JF30" i="17"/>
  <c r="JR30" i="17"/>
  <c r="KD30" i="17"/>
  <c r="KP30" i="17"/>
  <c r="LB30" i="17"/>
  <c r="LN30" i="17"/>
  <c r="LZ30" i="17"/>
  <c r="ML30" i="17"/>
  <c r="MX30" i="17"/>
  <c r="NJ30" i="17"/>
  <c r="NV30" i="17"/>
  <c r="OH30" i="17"/>
  <c r="OT30" i="17"/>
  <c r="PF30" i="17"/>
  <c r="PR30" i="17"/>
  <c r="II30" i="17"/>
  <c r="IU30" i="17"/>
  <c r="JG30" i="17"/>
  <c r="JS30" i="17"/>
  <c r="KE30" i="17"/>
  <c r="KQ30" i="17"/>
  <c r="LC30" i="17"/>
  <c r="LO30" i="17"/>
  <c r="MA30" i="17"/>
  <c r="MM30" i="17"/>
  <c r="MY30" i="17"/>
  <c r="NK30" i="17"/>
  <c r="NW30" i="17"/>
  <c r="OI30" i="17"/>
  <c r="OU30" i="17"/>
  <c r="PG30" i="17"/>
  <c r="PS30" i="17"/>
  <c r="IJ30" i="17"/>
  <c r="IV30" i="17"/>
  <c r="JH30" i="17"/>
  <c r="JT30" i="17"/>
  <c r="KF30" i="17"/>
  <c r="KR30" i="17"/>
  <c r="LD30" i="17"/>
  <c r="LP30" i="17"/>
  <c r="MB30" i="17"/>
  <c r="MN30" i="17"/>
  <c r="MZ30" i="17"/>
  <c r="NL30" i="17"/>
  <c r="NX30" i="17"/>
  <c r="OJ30" i="17"/>
  <c r="OV30" i="17"/>
  <c r="PH30" i="17"/>
  <c r="PT30" i="17"/>
  <c r="IK30" i="17"/>
  <c r="IW30" i="17"/>
  <c r="JI30" i="17"/>
  <c r="JU30" i="17"/>
  <c r="KG30" i="17"/>
  <c r="KS30" i="17"/>
  <c r="LE30" i="17"/>
  <c r="LQ30" i="17"/>
  <c r="MC30" i="17"/>
  <c r="MO30" i="17"/>
  <c r="NA30" i="17"/>
  <c r="NM30" i="17"/>
  <c r="NY30" i="17"/>
  <c r="IL30" i="17"/>
  <c r="IX30" i="17"/>
  <c r="JJ30" i="17"/>
  <c r="JV30" i="17"/>
  <c r="KH30" i="17"/>
  <c r="KT30" i="17"/>
  <c r="LF30" i="17"/>
  <c r="LR30" i="17"/>
  <c r="MD30" i="17"/>
  <c r="MP30" i="17"/>
  <c r="NB30" i="17"/>
  <c r="NN30" i="17"/>
  <c r="IN30" i="17"/>
  <c r="IZ30" i="17"/>
  <c r="JL30" i="17"/>
  <c r="JX30" i="17"/>
  <c r="KJ30" i="17"/>
  <c r="KV30" i="17"/>
  <c r="LH30" i="17"/>
  <c r="LT30" i="17"/>
  <c r="MF30" i="17"/>
  <c r="MR30" i="17"/>
  <c r="ND30" i="17"/>
  <c r="NP30" i="17"/>
  <c r="IE30" i="17"/>
  <c r="JO30" i="17"/>
  <c r="KY30" i="17"/>
  <c r="MI30" i="17"/>
  <c r="NS30" i="17"/>
  <c r="OP30" i="17"/>
  <c r="PL30" i="17"/>
  <c r="IM30" i="17"/>
  <c r="JW30" i="17"/>
  <c r="LG30" i="17"/>
  <c r="MQ30" i="17"/>
  <c r="NZ30" i="17"/>
  <c r="OQ30" i="17"/>
  <c r="PM30" i="17"/>
  <c r="IO30" i="17"/>
  <c r="JY30" i="17"/>
  <c r="LI30" i="17"/>
  <c r="MS30" i="17"/>
  <c r="OA30" i="17"/>
  <c r="OW30" i="17"/>
  <c r="PN30" i="17"/>
  <c r="IP30" i="17"/>
  <c r="JZ30" i="17"/>
  <c r="LJ30" i="17"/>
  <c r="MT30" i="17"/>
  <c r="OB30" i="17"/>
  <c r="OX30" i="17"/>
  <c r="PO30" i="17"/>
  <c r="IQ30" i="17"/>
  <c r="KA30" i="17"/>
  <c r="LK30" i="17"/>
  <c r="MU30" i="17"/>
  <c r="OC30" i="17"/>
  <c r="OY30" i="17"/>
  <c r="IY30" i="17"/>
  <c r="KI30" i="17"/>
  <c r="LS30" i="17"/>
  <c r="NC30" i="17"/>
  <c r="OD30" i="17"/>
  <c r="OZ30" i="17"/>
  <c r="JA30" i="17"/>
  <c r="KK30" i="17"/>
  <c r="LU30" i="17"/>
  <c r="NE30" i="17"/>
  <c r="OE30" i="17"/>
  <c r="PA30" i="17"/>
  <c r="JC30" i="17"/>
  <c r="KM30" i="17"/>
  <c r="LW30" i="17"/>
  <c r="NG30" i="17"/>
  <c r="OL30" i="17"/>
  <c r="PC30" i="17"/>
  <c r="IC30" i="17"/>
  <c r="JM30" i="17"/>
  <c r="KW30" i="17"/>
  <c r="MG30" i="17"/>
  <c r="NQ30" i="17"/>
  <c r="ON30" i="17"/>
  <c r="PJ30" i="17"/>
  <c r="JB30" i="17"/>
  <c r="OK30" i="17"/>
  <c r="JK30" i="17"/>
  <c r="OM30" i="17"/>
  <c r="JN30" i="17"/>
  <c r="OO30" i="17"/>
  <c r="KL30" i="17"/>
  <c r="PB30" i="17"/>
  <c r="KU30" i="17"/>
  <c r="PI30" i="17"/>
  <c r="KX30" i="17"/>
  <c r="PK30" i="17"/>
  <c r="LV30" i="17"/>
  <c r="NF30" i="17"/>
  <c r="NO30" i="17"/>
  <c r="ID30" i="17"/>
  <c r="NR30" i="17"/>
  <c r="MH30" i="17"/>
  <c r="ME30" i="17"/>
  <c r="IL59" i="17"/>
  <c r="IX59" i="17"/>
  <c r="JJ59" i="17"/>
  <c r="JV59" i="17"/>
  <c r="KH59" i="17"/>
  <c r="KT59" i="17"/>
  <c r="LF59" i="17"/>
  <c r="LR59" i="17"/>
  <c r="MD59" i="17"/>
  <c r="MP59" i="17"/>
  <c r="NB59" i="17"/>
  <c r="NN59" i="17"/>
  <c r="NZ59" i="17"/>
  <c r="OL59" i="17"/>
  <c r="OX59" i="17"/>
  <c r="PJ59" i="17"/>
  <c r="IM59" i="17"/>
  <c r="IY59" i="17"/>
  <c r="JK59" i="17"/>
  <c r="JW59" i="17"/>
  <c r="KI59" i="17"/>
  <c r="KU59" i="17"/>
  <c r="LG59" i="17"/>
  <c r="LS59" i="17"/>
  <c r="ME59" i="17"/>
  <c r="MQ59" i="17"/>
  <c r="NC59" i="17"/>
  <c r="NO59" i="17"/>
  <c r="OA59" i="17"/>
  <c r="OM59" i="17"/>
  <c r="OY59" i="17"/>
  <c r="PK59" i="17"/>
  <c r="IN59" i="17"/>
  <c r="IZ59" i="17"/>
  <c r="JL59" i="17"/>
  <c r="JX59" i="17"/>
  <c r="KJ59" i="17"/>
  <c r="KV59" i="17"/>
  <c r="LH59" i="17"/>
  <c r="LT59" i="17"/>
  <c r="MF59" i="17"/>
  <c r="MR59" i="17"/>
  <c r="ND59" i="17"/>
  <c r="NP59" i="17"/>
  <c r="OB59" i="17"/>
  <c r="ON59" i="17"/>
  <c r="OZ59" i="17"/>
  <c r="PL59" i="17"/>
  <c r="IC59" i="17"/>
  <c r="IO59" i="17"/>
  <c r="JA59" i="17"/>
  <c r="JM59" i="17"/>
  <c r="JY59" i="17"/>
  <c r="KK59" i="17"/>
  <c r="KW59" i="17"/>
  <c r="LI59" i="17"/>
  <c r="LU59" i="17"/>
  <c r="MG59" i="17"/>
  <c r="MS59" i="17"/>
  <c r="NE59" i="17"/>
  <c r="NQ59" i="17"/>
  <c r="OC59" i="17"/>
  <c r="ID59" i="17"/>
  <c r="IP59" i="17"/>
  <c r="JB59" i="17"/>
  <c r="JN59" i="17"/>
  <c r="JZ59" i="17"/>
  <c r="KL59" i="17"/>
  <c r="KX59" i="17"/>
  <c r="LJ59" i="17"/>
  <c r="LV59" i="17"/>
  <c r="MH59" i="17"/>
  <c r="MT59" i="17"/>
  <c r="NF59" i="17"/>
  <c r="NR59" i="17"/>
  <c r="OD59" i="17"/>
  <c r="OP59" i="17"/>
  <c r="IE59" i="17"/>
  <c r="IQ59" i="17"/>
  <c r="JC59" i="17"/>
  <c r="JO59" i="17"/>
  <c r="KA59" i="17"/>
  <c r="KM59" i="17"/>
  <c r="KY59" i="17"/>
  <c r="LK59" i="17"/>
  <c r="LW59" i="17"/>
  <c r="MI59" i="17"/>
  <c r="MU59" i="17"/>
  <c r="NG59" i="17"/>
  <c r="NS59" i="17"/>
  <c r="OE59" i="17"/>
  <c r="OQ59" i="17"/>
  <c r="IF59" i="17"/>
  <c r="IR59" i="17"/>
  <c r="JD59" i="17"/>
  <c r="JP59" i="17"/>
  <c r="KB59" i="17"/>
  <c r="KN59" i="17"/>
  <c r="KZ59" i="17"/>
  <c r="LL59" i="17"/>
  <c r="LX59" i="17"/>
  <c r="MJ59" i="17"/>
  <c r="IG59" i="17"/>
  <c r="IS59" i="17"/>
  <c r="JE59" i="17"/>
  <c r="JQ59" i="17"/>
  <c r="KC59" i="17"/>
  <c r="KO59" i="17"/>
  <c r="LA59" i="17"/>
  <c r="LM59" i="17"/>
  <c r="LY59" i="17"/>
  <c r="MK59" i="17"/>
  <c r="MW59" i="17"/>
  <c r="NI59" i="17"/>
  <c r="NU59" i="17"/>
  <c r="OG59" i="17"/>
  <c r="IH59" i="17"/>
  <c r="IT59" i="17"/>
  <c r="JF59" i="17"/>
  <c r="JR59" i="17"/>
  <c r="KD59" i="17"/>
  <c r="KP59" i="17"/>
  <c r="LB59" i="17"/>
  <c r="LN59" i="17"/>
  <c r="LZ59" i="17"/>
  <c r="ML59" i="17"/>
  <c r="MX59" i="17"/>
  <c r="NJ59" i="17"/>
  <c r="NV59" i="17"/>
  <c r="OH59" i="17"/>
  <c r="OT59" i="17"/>
  <c r="PF59" i="17"/>
  <c r="PR59" i="17"/>
  <c r="IJ59" i="17"/>
  <c r="IV59" i="17"/>
  <c r="JH59" i="17"/>
  <c r="JT59" i="17"/>
  <c r="KF59" i="17"/>
  <c r="KR59" i="17"/>
  <c r="LD59" i="17"/>
  <c r="LP59" i="17"/>
  <c r="MB59" i="17"/>
  <c r="MN59" i="17"/>
  <c r="MZ59" i="17"/>
  <c r="NL59" i="17"/>
  <c r="NX59" i="17"/>
  <c r="OJ59" i="17"/>
  <c r="OV59" i="17"/>
  <c r="JS59" i="17"/>
  <c r="MM59" i="17"/>
  <c r="OI59" i="17"/>
  <c r="PG59" i="17"/>
  <c r="JU59" i="17"/>
  <c r="MO59" i="17"/>
  <c r="OK59" i="17"/>
  <c r="PH59" i="17"/>
  <c r="KE59" i="17"/>
  <c r="MV59" i="17"/>
  <c r="OO59" i="17"/>
  <c r="PI59" i="17"/>
  <c r="KG59" i="17"/>
  <c r="MY59" i="17"/>
  <c r="OR59" i="17"/>
  <c r="PM59" i="17"/>
  <c r="KQ59" i="17"/>
  <c r="NA59" i="17"/>
  <c r="OS59" i="17"/>
  <c r="PN59" i="17"/>
  <c r="KS59" i="17"/>
  <c r="NH59" i="17"/>
  <c r="OU59" i="17"/>
  <c r="PO59" i="17"/>
  <c r="II59" i="17"/>
  <c r="LC59" i="17"/>
  <c r="NK59" i="17"/>
  <c r="OW59" i="17"/>
  <c r="PP59" i="17"/>
  <c r="IK59" i="17"/>
  <c r="LE59" i="17"/>
  <c r="NM59" i="17"/>
  <c r="PA59" i="17"/>
  <c r="PQ59" i="17"/>
  <c r="IU59" i="17"/>
  <c r="LO59" i="17"/>
  <c r="NT59" i="17"/>
  <c r="PB59" i="17"/>
  <c r="PS59" i="17"/>
  <c r="IW59" i="17"/>
  <c r="LQ59" i="17"/>
  <c r="NW59" i="17"/>
  <c r="PC59" i="17"/>
  <c r="PT59" i="17"/>
  <c r="JG59" i="17"/>
  <c r="MA59" i="17"/>
  <c r="NY59" i="17"/>
  <c r="PD59" i="17"/>
  <c r="MC59" i="17"/>
  <c r="OF59" i="17"/>
  <c r="PE59" i="17"/>
  <c r="JI59" i="17"/>
  <c r="IF16" i="17"/>
  <c r="IR16" i="17"/>
  <c r="JD16" i="17"/>
  <c r="JP16" i="17"/>
  <c r="KB16" i="17"/>
  <c r="KN16" i="17"/>
  <c r="KZ16" i="17"/>
  <c r="LL16" i="17"/>
  <c r="LX16" i="17"/>
  <c r="MJ16" i="17"/>
  <c r="MV16" i="17"/>
  <c r="NH16" i="17"/>
  <c r="NT16" i="17"/>
  <c r="OF16" i="17"/>
  <c r="OR16" i="17"/>
  <c r="PD16" i="17"/>
  <c r="PP16" i="17"/>
  <c r="IG16" i="17"/>
  <c r="IS16" i="17"/>
  <c r="JE16" i="17"/>
  <c r="JQ16" i="17"/>
  <c r="KC16" i="17"/>
  <c r="KO16" i="17"/>
  <c r="LA16" i="17"/>
  <c r="LM16" i="17"/>
  <c r="LY16" i="17"/>
  <c r="MK16" i="17"/>
  <c r="MW16" i="17"/>
  <c r="NI16" i="17"/>
  <c r="NU16" i="17"/>
  <c r="OG16" i="17"/>
  <c r="OS16" i="17"/>
  <c r="PE16" i="17"/>
  <c r="PQ16" i="17"/>
  <c r="IH16" i="17"/>
  <c r="IT16" i="17"/>
  <c r="JF16" i="17"/>
  <c r="JR16" i="17"/>
  <c r="KD16" i="17"/>
  <c r="KP16" i="17"/>
  <c r="LB16" i="17"/>
  <c r="LN16" i="17"/>
  <c r="LZ16" i="17"/>
  <c r="ML16" i="17"/>
  <c r="MX16" i="17"/>
  <c r="NJ16" i="17"/>
  <c r="NV16" i="17"/>
  <c r="OH16" i="17"/>
  <c r="OT16" i="17"/>
  <c r="PF16" i="17"/>
  <c r="PR16" i="17"/>
  <c r="II16" i="17"/>
  <c r="IU16" i="17"/>
  <c r="JG16" i="17"/>
  <c r="JS16" i="17"/>
  <c r="KE16" i="17"/>
  <c r="KQ16" i="17"/>
  <c r="LC16" i="17"/>
  <c r="LO16" i="17"/>
  <c r="MA16" i="17"/>
  <c r="MM16" i="17"/>
  <c r="MY16" i="17"/>
  <c r="NK16" i="17"/>
  <c r="NW16" i="17"/>
  <c r="OI16" i="17"/>
  <c r="OU16" i="17"/>
  <c r="PG16" i="17"/>
  <c r="PS16" i="17"/>
  <c r="IJ16" i="17"/>
  <c r="IV16" i="17"/>
  <c r="JH16" i="17"/>
  <c r="JT16" i="17"/>
  <c r="KF16" i="17"/>
  <c r="KR16" i="17"/>
  <c r="LD16" i="17"/>
  <c r="LP16" i="17"/>
  <c r="MB16" i="17"/>
  <c r="MN16" i="17"/>
  <c r="MZ16" i="17"/>
  <c r="NL16" i="17"/>
  <c r="NX16" i="17"/>
  <c r="OJ16" i="17"/>
  <c r="OV16" i="17"/>
  <c r="PH16" i="17"/>
  <c r="PT16" i="17"/>
  <c r="ID16" i="17"/>
  <c r="IP16" i="17"/>
  <c r="JB16" i="17"/>
  <c r="JN16" i="17"/>
  <c r="JZ16" i="17"/>
  <c r="KL16" i="17"/>
  <c r="KX16" i="17"/>
  <c r="LJ16" i="17"/>
  <c r="LV16" i="17"/>
  <c r="MH16" i="17"/>
  <c r="MT16" i="17"/>
  <c r="NF16" i="17"/>
  <c r="NR16" i="17"/>
  <c r="OD16" i="17"/>
  <c r="OP16" i="17"/>
  <c r="PB16" i="17"/>
  <c r="PN16" i="17"/>
  <c r="IY16" i="17"/>
  <c r="JW16" i="17"/>
  <c r="KU16" i="17"/>
  <c r="LS16" i="17"/>
  <c r="MQ16" i="17"/>
  <c r="NO16" i="17"/>
  <c r="OM16" i="17"/>
  <c r="PK16" i="17"/>
  <c r="IZ16" i="17"/>
  <c r="JX16" i="17"/>
  <c r="KV16" i="17"/>
  <c r="LT16" i="17"/>
  <c r="MR16" i="17"/>
  <c r="NP16" i="17"/>
  <c r="ON16" i="17"/>
  <c r="PL16" i="17"/>
  <c r="IC16" i="17"/>
  <c r="JA16" i="17"/>
  <c r="JY16" i="17"/>
  <c r="KW16" i="17"/>
  <c r="LU16" i="17"/>
  <c r="MS16" i="17"/>
  <c r="NQ16" i="17"/>
  <c r="OO16" i="17"/>
  <c r="PM16" i="17"/>
  <c r="IE16" i="17"/>
  <c r="JC16" i="17"/>
  <c r="KA16" i="17"/>
  <c r="KY16" i="17"/>
  <c r="LW16" i="17"/>
  <c r="MU16" i="17"/>
  <c r="NS16" i="17"/>
  <c r="OQ16" i="17"/>
  <c r="PO16" i="17"/>
  <c r="IK16" i="17"/>
  <c r="JI16" i="17"/>
  <c r="KG16" i="17"/>
  <c r="LE16" i="17"/>
  <c r="MC16" i="17"/>
  <c r="NA16" i="17"/>
  <c r="NY16" i="17"/>
  <c r="OW16" i="17"/>
  <c r="IL16" i="17"/>
  <c r="JJ16" i="17"/>
  <c r="KH16" i="17"/>
  <c r="LF16" i="17"/>
  <c r="MD16" i="17"/>
  <c r="NB16" i="17"/>
  <c r="NZ16" i="17"/>
  <c r="OX16" i="17"/>
  <c r="IM16" i="17"/>
  <c r="JK16" i="17"/>
  <c r="KI16" i="17"/>
  <c r="LG16" i="17"/>
  <c r="ME16" i="17"/>
  <c r="NC16" i="17"/>
  <c r="OA16" i="17"/>
  <c r="OY16" i="17"/>
  <c r="IO16" i="17"/>
  <c r="JM16" i="17"/>
  <c r="KK16" i="17"/>
  <c r="LI16" i="17"/>
  <c r="MG16" i="17"/>
  <c r="NE16" i="17"/>
  <c r="OC16" i="17"/>
  <c r="PA16" i="17"/>
  <c r="IW16" i="17"/>
  <c r="JU16" i="17"/>
  <c r="KS16" i="17"/>
  <c r="LQ16" i="17"/>
  <c r="MO16" i="17"/>
  <c r="NM16" i="17"/>
  <c r="OK16" i="17"/>
  <c r="PI16" i="17"/>
  <c r="JV16" i="17"/>
  <c r="NN16" i="17"/>
  <c r="KJ16" i="17"/>
  <c r="OB16" i="17"/>
  <c r="KM16" i="17"/>
  <c r="OE16" i="17"/>
  <c r="KT16" i="17"/>
  <c r="OL16" i="17"/>
  <c r="LK16" i="17"/>
  <c r="PC16" i="17"/>
  <c r="IN16" i="17"/>
  <c r="MF16" i="17"/>
  <c r="IQ16" i="17"/>
  <c r="MI16" i="17"/>
  <c r="IX16" i="17"/>
  <c r="MP16" i="17"/>
  <c r="JL16" i="17"/>
  <c r="ND16" i="17"/>
  <c r="LR16" i="17"/>
  <c r="NG16" i="17"/>
  <c r="OZ16" i="17"/>
  <c r="PJ16" i="17"/>
  <c r="JO16" i="17"/>
  <c r="LH16" i="17"/>
  <c r="IH47" i="17"/>
  <c r="IT47" i="17"/>
  <c r="JF47" i="17"/>
  <c r="JR47" i="17"/>
  <c r="KD47" i="17"/>
  <c r="KP47" i="17"/>
  <c r="LB47" i="17"/>
  <c r="LN47" i="17"/>
  <c r="II47" i="17"/>
  <c r="IM47" i="17"/>
  <c r="IY47" i="17"/>
  <c r="JK47" i="17"/>
  <c r="JW47" i="17"/>
  <c r="KI47" i="17"/>
  <c r="KU47" i="17"/>
  <c r="LG47" i="17"/>
  <c r="IL47" i="17"/>
  <c r="JA47" i="17"/>
  <c r="JO47" i="17"/>
  <c r="KC47" i="17"/>
  <c r="KR47" i="17"/>
  <c r="LF47" i="17"/>
  <c r="LT47" i="17"/>
  <c r="MF47" i="17"/>
  <c r="MR47" i="17"/>
  <c r="ND47" i="17"/>
  <c r="NP47" i="17"/>
  <c r="OB47" i="17"/>
  <c r="ON47" i="17"/>
  <c r="OZ47" i="17"/>
  <c r="PL47" i="17"/>
  <c r="IN47" i="17"/>
  <c r="JB47" i="17"/>
  <c r="JP47" i="17"/>
  <c r="KE47" i="17"/>
  <c r="KS47" i="17"/>
  <c r="LH47" i="17"/>
  <c r="LU47" i="17"/>
  <c r="MG47" i="17"/>
  <c r="MS47" i="17"/>
  <c r="NE47" i="17"/>
  <c r="NQ47" i="17"/>
  <c r="OC47" i="17"/>
  <c r="OO47" i="17"/>
  <c r="PA47" i="17"/>
  <c r="PM47" i="17"/>
  <c r="IO47" i="17"/>
  <c r="JC47" i="17"/>
  <c r="JQ47" i="17"/>
  <c r="KF47" i="17"/>
  <c r="KT47" i="17"/>
  <c r="LI47" i="17"/>
  <c r="LV47" i="17"/>
  <c r="MH47" i="17"/>
  <c r="MT47" i="17"/>
  <c r="NF47" i="17"/>
  <c r="NR47" i="17"/>
  <c r="OD47" i="17"/>
  <c r="OP47" i="17"/>
  <c r="PB47" i="17"/>
  <c r="PN47" i="17"/>
  <c r="IP47" i="17"/>
  <c r="JD47" i="17"/>
  <c r="JS47" i="17"/>
  <c r="KG47" i="17"/>
  <c r="KV47" i="17"/>
  <c r="LJ47" i="17"/>
  <c r="LW47" i="17"/>
  <c r="MI47" i="17"/>
  <c r="MU47" i="17"/>
  <c r="NG47" i="17"/>
  <c r="NS47" i="17"/>
  <c r="OE47" i="17"/>
  <c r="OQ47" i="17"/>
  <c r="PC47" i="17"/>
  <c r="PO47" i="17"/>
  <c r="IQ47" i="17"/>
  <c r="JE47" i="17"/>
  <c r="JT47" i="17"/>
  <c r="KH47" i="17"/>
  <c r="KW47" i="17"/>
  <c r="LK47" i="17"/>
  <c r="LX47" i="17"/>
  <c r="MJ47" i="17"/>
  <c r="MV47" i="17"/>
  <c r="NH47" i="17"/>
  <c r="NT47" i="17"/>
  <c r="OF47" i="17"/>
  <c r="OR47" i="17"/>
  <c r="PD47" i="17"/>
  <c r="PP47" i="17"/>
  <c r="IC47" i="17"/>
  <c r="IR47" i="17"/>
  <c r="JG47" i="17"/>
  <c r="JU47" i="17"/>
  <c r="KJ47" i="17"/>
  <c r="KX47" i="17"/>
  <c r="LL47" i="17"/>
  <c r="LY47" i="17"/>
  <c r="MK47" i="17"/>
  <c r="MW47" i="17"/>
  <c r="NI47" i="17"/>
  <c r="NU47" i="17"/>
  <c r="OG47" i="17"/>
  <c r="OS47" i="17"/>
  <c r="PE47" i="17"/>
  <c r="PQ47" i="17"/>
  <c r="ID47" i="17"/>
  <c r="IS47" i="17"/>
  <c r="JH47" i="17"/>
  <c r="JV47" i="17"/>
  <c r="KK47" i="17"/>
  <c r="KY47" i="17"/>
  <c r="LM47" i="17"/>
  <c r="LZ47" i="17"/>
  <c r="ML47" i="17"/>
  <c r="MX47" i="17"/>
  <c r="NJ47" i="17"/>
  <c r="NV47" i="17"/>
  <c r="OH47" i="17"/>
  <c r="OT47" i="17"/>
  <c r="PF47" i="17"/>
  <c r="PR47" i="17"/>
  <c r="IE47" i="17"/>
  <c r="IU47" i="17"/>
  <c r="JI47" i="17"/>
  <c r="JX47" i="17"/>
  <c r="KL47" i="17"/>
  <c r="KZ47" i="17"/>
  <c r="LO47" i="17"/>
  <c r="MA47" i="17"/>
  <c r="MM47" i="17"/>
  <c r="MY47" i="17"/>
  <c r="NK47" i="17"/>
  <c r="NW47" i="17"/>
  <c r="OI47" i="17"/>
  <c r="OU47" i="17"/>
  <c r="PG47" i="17"/>
  <c r="PS47" i="17"/>
  <c r="IJ47" i="17"/>
  <c r="IX47" i="17"/>
  <c r="JM47" i="17"/>
  <c r="KA47" i="17"/>
  <c r="KO47" i="17"/>
  <c r="LD47" i="17"/>
  <c r="LR47" i="17"/>
  <c r="MD47" i="17"/>
  <c r="MP47" i="17"/>
  <c r="NB47" i="17"/>
  <c r="NN47" i="17"/>
  <c r="NZ47" i="17"/>
  <c r="OL47" i="17"/>
  <c r="OX47" i="17"/>
  <c r="PJ47" i="17"/>
  <c r="IK47" i="17"/>
  <c r="IZ47" i="17"/>
  <c r="JN47" i="17"/>
  <c r="KB47" i="17"/>
  <c r="KQ47" i="17"/>
  <c r="LE47" i="17"/>
  <c r="LS47" i="17"/>
  <c r="ME47" i="17"/>
  <c r="MQ47" i="17"/>
  <c r="NC47" i="17"/>
  <c r="NO47" i="17"/>
  <c r="OA47" i="17"/>
  <c r="OM47" i="17"/>
  <c r="OY47" i="17"/>
  <c r="PK47" i="17"/>
  <c r="KN47" i="17"/>
  <c r="NM47" i="17"/>
  <c r="LA47" i="17"/>
  <c r="NX47" i="17"/>
  <c r="LC47" i="17"/>
  <c r="NY47" i="17"/>
  <c r="IF47" i="17"/>
  <c r="LP47" i="17"/>
  <c r="OJ47" i="17"/>
  <c r="IG47" i="17"/>
  <c r="LQ47" i="17"/>
  <c r="OK47" i="17"/>
  <c r="IV47" i="17"/>
  <c r="MB47" i="17"/>
  <c r="OV47" i="17"/>
  <c r="IW47" i="17"/>
  <c r="MC47" i="17"/>
  <c r="OW47" i="17"/>
  <c r="JJ47" i="17"/>
  <c r="MN47" i="17"/>
  <c r="PH47" i="17"/>
  <c r="JL47" i="17"/>
  <c r="MO47" i="17"/>
  <c r="PI47" i="17"/>
  <c r="JY47" i="17"/>
  <c r="MZ47" i="17"/>
  <c r="PT47" i="17"/>
  <c r="JZ47" i="17"/>
  <c r="NA47" i="17"/>
  <c r="KM47" i="17"/>
  <c r="NL47" i="17"/>
  <c r="IH58" i="17"/>
  <c r="IT58" i="17"/>
  <c r="JF58" i="17"/>
  <c r="JR58" i="17"/>
  <c r="KD58" i="17"/>
  <c r="KP58" i="17"/>
  <c r="LB58" i="17"/>
  <c r="LN58" i="17"/>
  <c r="LZ58" i="17"/>
  <c r="ML58" i="17"/>
  <c r="MX58" i="17"/>
  <c r="NJ58" i="17"/>
  <c r="NV58" i="17"/>
  <c r="OH58" i="17"/>
  <c r="OT58" i="17"/>
  <c r="PF58" i="17"/>
  <c r="PR58" i="17"/>
  <c r="II58" i="17"/>
  <c r="IU58" i="17"/>
  <c r="JG58" i="17"/>
  <c r="JS58" i="17"/>
  <c r="KE58" i="17"/>
  <c r="KQ58" i="17"/>
  <c r="LC58" i="17"/>
  <c r="LO58" i="17"/>
  <c r="MA58" i="17"/>
  <c r="MM58" i="17"/>
  <c r="MY58" i="17"/>
  <c r="NK58" i="17"/>
  <c r="NW58" i="17"/>
  <c r="OI58" i="17"/>
  <c r="OU58" i="17"/>
  <c r="PG58" i="17"/>
  <c r="PS58" i="17"/>
  <c r="IJ58" i="17"/>
  <c r="IV58" i="17"/>
  <c r="JH58" i="17"/>
  <c r="JT58" i="17"/>
  <c r="KF58" i="17"/>
  <c r="KR58" i="17"/>
  <c r="LD58" i="17"/>
  <c r="LP58" i="17"/>
  <c r="MB58" i="17"/>
  <c r="MN58" i="17"/>
  <c r="MZ58" i="17"/>
  <c r="NL58" i="17"/>
  <c r="NX58" i="17"/>
  <c r="OJ58" i="17"/>
  <c r="OV58" i="17"/>
  <c r="PH58" i="17"/>
  <c r="PT58" i="17"/>
  <c r="IK58" i="17"/>
  <c r="IW58" i="17"/>
  <c r="JI58" i="17"/>
  <c r="JU58" i="17"/>
  <c r="KG58" i="17"/>
  <c r="KS58" i="17"/>
  <c r="LE58" i="17"/>
  <c r="LQ58" i="17"/>
  <c r="MC58" i="17"/>
  <c r="MO58" i="17"/>
  <c r="NA58" i="17"/>
  <c r="NM58" i="17"/>
  <c r="NY58" i="17"/>
  <c r="OK58" i="17"/>
  <c r="OW58" i="17"/>
  <c r="PI58" i="17"/>
  <c r="IL58" i="17"/>
  <c r="IX58" i="17"/>
  <c r="JJ58" i="17"/>
  <c r="JV58" i="17"/>
  <c r="KH58" i="17"/>
  <c r="KT58" i="17"/>
  <c r="LF58" i="17"/>
  <c r="LR58" i="17"/>
  <c r="MD58" i="17"/>
  <c r="MP58" i="17"/>
  <c r="NB58" i="17"/>
  <c r="NN58" i="17"/>
  <c r="NZ58" i="17"/>
  <c r="OL58" i="17"/>
  <c r="OX58" i="17"/>
  <c r="PJ58" i="17"/>
  <c r="IM58" i="17"/>
  <c r="IY58" i="17"/>
  <c r="JK58" i="17"/>
  <c r="JW58" i="17"/>
  <c r="KI58" i="17"/>
  <c r="KU58" i="17"/>
  <c r="LG58" i="17"/>
  <c r="LS58" i="17"/>
  <c r="ME58" i="17"/>
  <c r="MQ58" i="17"/>
  <c r="NC58" i="17"/>
  <c r="NO58" i="17"/>
  <c r="OA58" i="17"/>
  <c r="OM58" i="17"/>
  <c r="OY58" i="17"/>
  <c r="PK58" i="17"/>
  <c r="IN58" i="17"/>
  <c r="IZ58" i="17"/>
  <c r="JL58" i="17"/>
  <c r="JX58" i="17"/>
  <c r="KJ58" i="17"/>
  <c r="KV58" i="17"/>
  <c r="LH58" i="17"/>
  <c r="LT58" i="17"/>
  <c r="MF58" i="17"/>
  <c r="MR58" i="17"/>
  <c r="ND58" i="17"/>
  <c r="NP58" i="17"/>
  <c r="OB58" i="17"/>
  <c r="ON58" i="17"/>
  <c r="OZ58" i="17"/>
  <c r="PL58" i="17"/>
  <c r="IC58" i="17"/>
  <c r="IO58" i="17"/>
  <c r="JA58" i="17"/>
  <c r="JM58" i="17"/>
  <c r="JY58" i="17"/>
  <c r="KK58" i="17"/>
  <c r="KW58" i="17"/>
  <c r="LI58" i="17"/>
  <c r="LU58" i="17"/>
  <c r="MG58" i="17"/>
  <c r="MS58" i="17"/>
  <c r="NE58" i="17"/>
  <c r="NQ58" i="17"/>
  <c r="OC58" i="17"/>
  <c r="OO58" i="17"/>
  <c r="PA58" i="17"/>
  <c r="PM58" i="17"/>
  <c r="ID58" i="17"/>
  <c r="IP58" i="17"/>
  <c r="JB58" i="17"/>
  <c r="JN58" i="17"/>
  <c r="JZ58" i="17"/>
  <c r="KL58" i="17"/>
  <c r="KX58" i="17"/>
  <c r="LJ58" i="17"/>
  <c r="LV58" i="17"/>
  <c r="MH58" i="17"/>
  <c r="MT58" i="17"/>
  <c r="NF58" i="17"/>
  <c r="NR58" i="17"/>
  <c r="OD58" i="17"/>
  <c r="OP58" i="17"/>
  <c r="PB58" i="17"/>
  <c r="PN58" i="17"/>
  <c r="IF58" i="17"/>
  <c r="IR58" i="17"/>
  <c r="JD58" i="17"/>
  <c r="JP58" i="17"/>
  <c r="KB58" i="17"/>
  <c r="KN58" i="17"/>
  <c r="KZ58" i="17"/>
  <c r="LL58" i="17"/>
  <c r="LX58" i="17"/>
  <c r="MJ58" i="17"/>
  <c r="MV58" i="17"/>
  <c r="NH58" i="17"/>
  <c r="NT58" i="17"/>
  <c r="OF58" i="17"/>
  <c r="OR58" i="17"/>
  <c r="PD58" i="17"/>
  <c r="PP58" i="17"/>
  <c r="JC58" i="17"/>
  <c r="LW58" i="17"/>
  <c r="OQ58" i="17"/>
  <c r="JE58" i="17"/>
  <c r="LY58" i="17"/>
  <c r="OS58" i="17"/>
  <c r="JO58" i="17"/>
  <c r="MI58" i="17"/>
  <c r="PC58" i="17"/>
  <c r="JQ58" i="17"/>
  <c r="MK58" i="17"/>
  <c r="PE58" i="17"/>
  <c r="KA58" i="17"/>
  <c r="MU58" i="17"/>
  <c r="PO58" i="17"/>
  <c r="KC58" i="17"/>
  <c r="MW58" i="17"/>
  <c r="PQ58" i="17"/>
  <c r="KM58" i="17"/>
  <c r="NG58" i="17"/>
  <c r="KO58" i="17"/>
  <c r="NI58" i="17"/>
  <c r="IE58" i="17"/>
  <c r="KY58" i="17"/>
  <c r="NS58" i="17"/>
  <c r="IG58" i="17"/>
  <c r="LA58" i="17"/>
  <c r="NU58" i="17"/>
  <c r="IQ58" i="17"/>
  <c r="LK58" i="17"/>
  <c r="OE58" i="17"/>
  <c r="OG58" i="17"/>
  <c r="IS58" i="17"/>
  <c r="LM58" i="17"/>
  <c r="IG19" i="17"/>
  <c r="IS19" i="17"/>
  <c r="JE19" i="17"/>
  <c r="JQ19" i="17"/>
  <c r="KC19" i="17"/>
  <c r="KO19" i="17"/>
  <c r="LA19" i="17"/>
  <c r="LM19" i="17"/>
  <c r="LY19" i="17"/>
  <c r="MK19" i="17"/>
  <c r="MW19" i="17"/>
  <c r="NI19" i="17"/>
  <c r="NU19" i="17"/>
  <c r="OG19" i="17"/>
  <c r="OS19" i="17"/>
  <c r="PE19" i="17"/>
  <c r="PQ19" i="17"/>
  <c r="IH19" i="17"/>
  <c r="IT19" i="17"/>
  <c r="JF19" i="17"/>
  <c r="JR19" i="17"/>
  <c r="KD19" i="17"/>
  <c r="KP19" i="17"/>
  <c r="LB19" i="17"/>
  <c r="LN19" i="17"/>
  <c r="LZ19" i="17"/>
  <c r="ML19" i="17"/>
  <c r="MX19" i="17"/>
  <c r="NJ19" i="17"/>
  <c r="NV19" i="17"/>
  <c r="OH19" i="17"/>
  <c r="OT19" i="17"/>
  <c r="PF19" i="17"/>
  <c r="PR19" i="17"/>
  <c r="II19" i="17"/>
  <c r="IU19" i="17"/>
  <c r="JG19" i="17"/>
  <c r="JS19" i="17"/>
  <c r="KE19" i="17"/>
  <c r="KQ19" i="17"/>
  <c r="LC19" i="17"/>
  <c r="LO19" i="17"/>
  <c r="MA19" i="17"/>
  <c r="MM19" i="17"/>
  <c r="MY19" i="17"/>
  <c r="NK19" i="17"/>
  <c r="NW19" i="17"/>
  <c r="OI19" i="17"/>
  <c r="OU19" i="17"/>
  <c r="PG19" i="17"/>
  <c r="PS19" i="17"/>
  <c r="IJ19" i="17"/>
  <c r="IV19" i="17"/>
  <c r="JH19" i="17"/>
  <c r="JT19" i="17"/>
  <c r="KF19" i="17"/>
  <c r="KR19" i="17"/>
  <c r="LD19" i="17"/>
  <c r="LP19" i="17"/>
  <c r="MB19" i="17"/>
  <c r="MN19" i="17"/>
  <c r="MZ19" i="17"/>
  <c r="NL19" i="17"/>
  <c r="NX19" i="17"/>
  <c r="OJ19" i="17"/>
  <c r="OV19" i="17"/>
  <c r="PH19" i="17"/>
  <c r="PT19" i="17"/>
  <c r="IK19" i="17"/>
  <c r="IW19" i="17"/>
  <c r="JI19" i="17"/>
  <c r="JU19" i="17"/>
  <c r="KG19" i="17"/>
  <c r="KS19" i="17"/>
  <c r="LE19" i="17"/>
  <c r="LQ19" i="17"/>
  <c r="MC19" i="17"/>
  <c r="MO19" i="17"/>
  <c r="NA19" i="17"/>
  <c r="NM19" i="17"/>
  <c r="NY19" i="17"/>
  <c r="OK19" i="17"/>
  <c r="OW19" i="17"/>
  <c r="PI19" i="17"/>
  <c r="IL19" i="17"/>
  <c r="IX19" i="17"/>
  <c r="JJ19" i="17"/>
  <c r="JV19" i="17"/>
  <c r="KH19" i="17"/>
  <c r="KT19" i="17"/>
  <c r="LF19" i="17"/>
  <c r="LR19" i="17"/>
  <c r="MD19" i="17"/>
  <c r="MP19" i="17"/>
  <c r="NB19" i="17"/>
  <c r="NN19" i="17"/>
  <c r="NZ19" i="17"/>
  <c r="OL19" i="17"/>
  <c r="OX19" i="17"/>
  <c r="PJ19" i="17"/>
  <c r="IM19" i="17"/>
  <c r="IY19" i="17"/>
  <c r="JK19" i="17"/>
  <c r="JW19" i="17"/>
  <c r="KI19" i="17"/>
  <c r="KU19" i="17"/>
  <c r="LG19" i="17"/>
  <c r="LS19" i="17"/>
  <c r="ME19" i="17"/>
  <c r="MQ19" i="17"/>
  <c r="NC19" i="17"/>
  <c r="NO19" i="17"/>
  <c r="OA19" i="17"/>
  <c r="OM19" i="17"/>
  <c r="OY19" i="17"/>
  <c r="PK19" i="17"/>
  <c r="IC19" i="17"/>
  <c r="IO19" i="17"/>
  <c r="JA19" i="17"/>
  <c r="JM19" i="17"/>
  <c r="JY19" i="17"/>
  <c r="KK19" i="17"/>
  <c r="KW19" i="17"/>
  <c r="LI19" i="17"/>
  <c r="LU19" i="17"/>
  <c r="MG19" i="17"/>
  <c r="MS19" i="17"/>
  <c r="NE19" i="17"/>
  <c r="NQ19" i="17"/>
  <c r="OC19" i="17"/>
  <c r="OO19" i="17"/>
  <c r="PA19" i="17"/>
  <c r="PM19" i="17"/>
  <c r="IE19" i="17"/>
  <c r="IQ19" i="17"/>
  <c r="JC19" i="17"/>
  <c r="JO19" i="17"/>
  <c r="KA19" i="17"/>
  <c r="KM19" i="17"/>
  <c r="KY19" i="17"/>
  <c r="LK19" i="17"/>
  <c r="LW19" i="17"/>
  <c r="MI19" i="17"/>
  <c r="MU19" i="17"/>
  <c r="NG19" i="17"/>
  <c r="NS19" i="17"/>
  <c r="OE19" i="17"/>
  <c r="OQ19" i="17"/>
  <c r="PC19" i="17"/>
  <c r="PO19" i="17"/>
  <c r="IR19" i="17"/>
  <c r="KN19" i="17"/>
  <c r="MJ19" i="17"/>
  <c r="OF19" i="17"/>
  <c r="IZ19" i="17"/>
  <c r="KV19" i="17"/>
  <c r="MR19" i="17"/>
  <c r="ON19" i="17"/>
  <c r="JB19" i="17"/>
  <c r="KX19" i="17"/>
  <c r="MT19" i="17"/>
  <c r="OP19" i="17"/>
  <c r="JD19" i="17"/>
  <c r="KZ19" i="17"/>
  <c r="MV19" i="17"/>
  <c r="OR19" i="17"/>
  <c r="JN19" i="17"/>
  <c r="LJ19" i="17"/>
  <c r="NF19" i="17"/>
  <c r="PB19" i="17"/>
  <c r="JX19" i="17"/>
  <c r="LT19" i="17"/>
  <c r="NP19" i="17"/>
  <c r="PL19" i="17"/>
  <c r="ID19" i="17"/>
  <c r="JZ19" i="17"/>
  <c r="LV19" i="17"/>
  <c r="NR19" i="17"/>
  <c r="PN19" i="17"/>
  <c r="IF19" i="17"/>
  <c r="KB19" i="17"/>
  <c r="LX19" i="17"/>
  <c r="NT19" i="17"/>
  <c r="PP19" i="17"/>
  <c r="IN19" i="17"/>
  <c r="KJ19" i="17"/>
  <c r="MF19" i="17"/>
  <c r="OB19" i="17"/>
  <c r="PD19" i="17"/>
  <c r="IP19" i="17"/>
  <c r="JL19" i="17"/>
  <c r="JP19" i="17"/>
  <c r="LH19" i="17"/>
  <c r="LL19" i="17"/>
  <c r="MH19" i="17"/>
  <c r="ND19" i="17"/>
  <c r="OD19" i="17"/>
  <c r="OZ19" i="17"/>
  <c r="KL19" i="17"/>
  <c r="NH19" i="17"/>
  <c r="IF33" i="17"/>
  <c r="IR33" i="17"/>
  <c r="JD33" i="17"/>
  <c r="JP33" i="17"/>
  <c r="KB33" i="17"/>
  <c r="KN33" i="17"/>
  <c r="KZ33" i="17"/>
  <c r="LL33" i="17"/>
  <c r="LX33" i="17"/>
  <c r="MJ33" i="17"/>
  <c r="MV33" i="17"/>
  <c r="NH33" i="17"/>
  <c r="NT33" i="17"/>
  <c r="OF33" i="17"/>
  <c r="OR33" i="17"/>
  <c r="PD33" i="17"/>
  <c r="PP33" i="17"/>
  <c r="IG33" i="17"/>
  <c r="IS33" i="17"/>
  <c r="JE33" i="17"/>
  <c r="JQ33" i="17"/>
  <c r="KC33" i="17"/>
  <c r="KO33" i="17"/>
  <c r="LA33" i="17"/>
  <c r="LM33" i="17"/>
  <c r="LY33" i="17"/>
  <c r="MK33" i="17"/>
  <c r="MW33" i="17"/>
  <c r="NI33" i="17"/>
  <c r="NU33" i="17"/>
  <c r="OG33" i="17"/>
  <c r="OS33" i="17"/>
  <c r="PE33" i="17"/>
  <c r="PQ33" i="17"/>
  <c r="II33" i="17"/>
  <c r="IU33" i="17"/>
  <c r="JG33" i="17"/>
  <c r="JS33" i="17"/>
  <c r="KE33" i="17"/>
  <c r="KQ33" i="17"/>
  <c r="LC33" i="17"/>
  <c r="LO33" i="17"/>
  <c r="MA33" i="17"/>
  <c r="MM33" i="17"/>
  <c r="MY33" i="17"/>
  <c r="NK33" i="17"/>
  <c r="NW33" i="17"/>
  <c r="OI33" i="17"/>
  <c r="OU33" i="17"/>
  <c r="PG33" i="17"/>
  <c r="PS33" i="17"/>
  <c r="IJ33" i="17"/>
  <c r="IV33" i="17"/>
  <c r="JH33" i="17"/>
  <c r="JT33" i="17"/>
  <c r="KF33" i="17"/>
  <c r="KR33" i="17"/>
  <c r="LD33" i="17"/>
  <c r="LP33" i="17"/>
  <c r="MB33" i="17"/>
  <c r="MN33" i="17"/>
  <c r="MZ33" i="17"/>
  <c r="NL33" i="17"/>
  <c r="NX33" i="17"/>
  <c r="IK33" i="17"/>
  <c r="IW33" i="17"/>
  <c r="JI33" i="17"/>
  <c r="JU33" i="17"/>
  <c r="KG33" i="17"/>
  <c r="KS33" i="17"/>
  <c r="LE33" i="17"/>
  <c r="LQ33" i="17"/>
  <c r="MC33" i="17"/>
  <c r="MO33" i="17"/>
  <c r="NA33" i="17"/>
  <c r="NM33" i="17"/>
  <c r="NY33" i="17"/>
  <c r="OK33" i="17"/>
  <c r="OW33" i="17"/>
  <c r="PI33" i="17"/>
  <c r="IM33" i="17"/>
  <c r="IY33" i="17"/>
  <c r="JK33" i="17"/>
  <c r="JW33" i="17"/>
  <c r="KI33" i="17"/>
  <c r="KU33" i="17"/>
  <c r="LG33" i="17"/>
  <c r="LS33" i="17"/>
  <c r="ME33" i="17"/>
  <c r="MQ33" i="17"/>
  <c r="NC33" i="17"/>
  <c r="NO33" i="17"/>
  <c r="OA33" i="17"/>
  <c r="OM33" i="17"/>
  <c r="OY33" i="17"/>
  <c r="PK33" i="17"/>
  <c r="IC33" i="17"/>
  <c r="IN33" i="17"/>
  <c r="JL33" i="17"/>
  <c r="KJ33" i="17"/>
  <c r="LH33" i="17"/>
  <c r="MF33" i="17"/>
  <c r="ND33" i="17"/>
  <c r="OB33" i="17"/>
  <c r="OV33" i="17"/>
  <c r="PO33" i="17"/>
  <c r="IO33" i="17"/>
  <c r="JM33" i="17"/>
  <c r="KK33" i="17"/>
  <c r="LI33" i="17"/>
  <c r="MG33" i="17"/>
  <c r="NE33" i="17"/>
  <c r="OC33" i="17"/>
  <c r="OX33" i="17"/>
  <c r="PR33" i="17"/>
  <c r="IP33" i="17"/>
  <c r="JN33" i="17"/>
  <c r="KL33" i="17"/>
  <c r="LJ33" i="17"/>
  <c r="MH33" i="17"/>
  <c r="NF33" i="17"/>
  <c r="OD33" i="17"/>
  <c r="OZ33" i="17"/>
  <c r="PT33" i="17"/>
  <c r="IQ33" i="17"/>
  <c r="JO33" i="17"/>
  <c r="KM33" i="17"/>
  <c r="LK33" i="17"/>
  <c r="MI33" i="17"/>
  <c r="NG33" i="17"/>
  <c r="OE33" i="17"/>
  <c r="PA33" i="17"/>
  <c r="IT33" i="17"/>
  <c r="JR33" i="17"/>
  <c r="KP33" i="17"/>
  <c r="LN33" i="17"/>
  <c r="ML33" i="17"/>
  <c r="NJ33" i="17"/>
  <c r="OH33" i="17"/>
  <c r="PB33" i="17"/>
  <c r="IX33" i="17"/>
  <c r="JV33" i="17"/>
  <c r="KT33" i="17"/>
  <c r="LR33" i="17"/>
  <c r="MP33" i="17"/>
  <c r="NN33" i="17"/>
  <c r="OJ33" i="17"/>
  <c r="PC33" i="17"/>
  <c r="IZ33" i="17"/>
  <c r="JX33" i="17"/>
  <c r="KV33" i="17"/>
  <c r="LT33" i="17"/>
  <c r="MR33" i="17"/>
  <c r="NP33" i="17"/>
  <c r="OL33" i="17"/>
  <c r="PF33" i="17"/>
  <c r="IE33" i="17"/>
  <c r="JC33" i="17"/>
  <c r="KA33" i="17"/>
  <c r="KY33" i="17"/>
  <c r="LW33" i="17"/>
  <c r="MU33" i="17"/>
  <c r="NS33" i="17"/>
  <c r="OP33" i="17"/>
  <c r="PL33" i="17"/>
  <c r="IH33" i="17"/>
  <c r="JF33" i="17"/>
  <c r="KD33" i="17"/>
  <c r="LB33" i="17"/>
  <c r="LZ33" i="17"/>
  <c r="MX33" i="17"/>
  <c r="NV33" i="17"/>
  <c r="OQ33" i="17"/>
  <c r="PM33" i="17"/>
  <c r="IL33" i="17"/>
  <c r="JJ33" i="17"/>
  <c r="KH33" i="17"/>
  <c r="LF33" i="17"/>
  <c r="MD33" i="17"/>
  <c r="NB33" i="17"/>
  <c r="NZ33" i="17"/>
  <c r="OT33" i="17"/>
  <c r="PN33" i="17"/>
  <c r="JB33" i="17"/>
  <c r="OO33" i="17"/>
  <c r="JY33" i="17"/>
  <c r="PH33" i="17"/>
  <c r="JZ33" i="17"/>
  <c r="PJ33" i="17"/>
  <c r="KW33" i="17"/>
  <c r="KX33" i="17"/>
  <c r="LU33" i="17"/>
  <c r="LV33" i="17"/>
  <c r="MS33" i="17"/>
  <c r="MT33" i="17"/>
  <c r="ID33" i="17"/>
  <c r="NR33" i="17"/>
  <c r="JA33" i="17"/>
  <c r="NQ33" i="17"/>
  <c r="ON33" i="17"/>
  <c r="ID89" i="17"/>
  <c r="IP89" i="17"/>
  <c r="JB89" i="17"/>
  <c r="JN89" i="17"/>
  <c r="JZ89" i="17"/>
  <c r="KL89" i="17"/>
  <c r="KX89" i="17"/>
  <c r="LJ89" i="17"/>
  <c r="LV89" i="17"/>
  <c r="MH89" i="17"/>
  <c r="MT89" i="17"/>
  <c r="NF89" i="17"/>
  <c r="NR89" i="17"/>
  <c r="OD89" i="17"/>
  <c r="OP89" i="17"/>
  <c r="PB89" i="17"/>
  <c r="PN89" i="17"/>
  <c r="IE89" i="17"/>
  <c r="IQ89" i="17"/>
  <c r="JC89" i="17"/>
  <c r="JO89" i="17"/>
  <c r="KA89" i="17"/>
  <c r="KM89" i="17"/>
  <c r="KY89" i="17"/>
  <c r="LK89" i="17"/>
  <c r="LW89" i="17"/>
  <c r="MI89" i="17"/>
  <c r="MU89" i="17"/>
  <c r="NG89" i="17"/>
  <c r="NS89" i="17"/>
  <c r="OE89" i="17"/>
  <c r="OQ89" i="17"/>
  <c r="PC89" i="17"/>
  <c r="PO89" i="17"/>
  <c r="IF89" i="17"/>
  <c r="IR89" i="17"/>
  <c r="JD89" i="17"/>
  <c r="JP89" i="17"/>
  <c r="KB89" i="17"/>
  <c r="KN89" i="17"/>
  <c r="KZ89" i="17"/>
  <c r="LL89" i="17"/>
  <c r="LX89" i="17"/>
  <c r="MJ89" i="17"/>
  <c r="MV89" i="17"/>
  <c r="NH89" i="17"/>
  <c r="NT89" i="17"/>
  <c r="OF89" i="17"/>
  <c r="OR89" i="17"/>
  <c r="PD89" i="17"/>
  <c r="PP89" i="17"/>
  <c r="IG89" i="17"/>
  <c r="IS89" i="17"/>
  <c r="JE89" i="17"/>
  <c r="JQ89" i="17"/>
  <c r="KC89" i="17"/>
  <c r="KO89" i="17"/>
  <c r="LA89" i="17"/>
  <c r="LM89" i="17"/>
  <c r="LY89" i="17"/>
  <c r="MK89" i="17"/>
  <c r="MW89" i="17"/>
  <c r="NI89" i="17"/>
  <c r="NU89" i="17"/>
  <c r="OG89" i="17"/>
  <c r="OS89" i="17"/>
  <c r="PE89" i="17"/>
  <c r="PQ89" i="17"/>
  <c r="IH89" i="17"/>
  <c r="IT89" i="17"/>
  <c r="JF89" i="17"/>
  <c r="JR89" i="17"/>
  <c r="KD89" i="17"/>
  <c r="KP89" i="17"/>
  <c r="LB89" i="17"/>
  <c r="LN89" i="17"/>
  <c r="LZ89" i="17"/>
  <c r="ML89" i="17"/>
  <c r="MX89" i="17"/>
  <c r="NJ89" i="17"/>
  <c r="NV89" i="17"/>
  <c r="OH89" i="17"/>
  <c r="OT89" i="17"/>
  <c r="II89" i="17"/>
  <c r="IU89" i="17"/>
  <c r="JG89" i="17"/>
  <c r="JS89" i="17"/>
  <c r="KE89" i="17"/>
  <c r="KQ89" i="17"/>
  <c r="LC89" i="17"/>
  <c r="LO89" i="17"/>
  <c r="MA89" i="17"/>
  <c r="MM89" i="17"/>
  <c r="MY89" i="17"/>
  <c r="NK89" i="17"/>
  <c r="NW89" i="17"/>
  <c r="OI89" i="17"/>
  <c r="OU89" i="17"/>
  <c r="PG89" i="17"/>
  <c r="PS89" i="17"/>
  <c r="IJ89" i="17"/>
  <c r="IV89" i="17"/>
  <c r="JH89" i="17"/>
  <c r="JT89" i="17"/>
  <c r="KF89" i="17"/>
  <c r="KR89" i="17"/>
  <c r="LD89" i="17"/>
  <c r="LP89" i="17"/>
  <c r="MB89" i="17"/>
  <c r="MN89" i="17"/>
  <c r="MZ89" i="17"/>
  <c r="NL89" i="17"/>
  <c r="NX89" i="17"/>
  <c r="OJ89" i="17"/>
  <c r="OV89" i="17"/>
  <c r="PH89" i="17"/>
  <c r="PT89" i="17"/>
  <c r="IK89" i="17"/>
  <c r="IW89" i="17"/>
  <c r="JI89" i="17"/>
  <c r="JU89" i="17"/>
  <c r="KG89" i="17"/>
  <c r="KS89" i="17"/>
  <c r="LE89" i="17"/>
  <c r="LQ89" i="17"/>
  <c r="MC89" i="17"/>
  <c r="MO89" i="17"/>
  <c r="NA89" i="17"/>
  <c r="NM89" i="17"/>
  <c r="NY89" i="17"/>
  <c r="OK89" i="17"/>
  <c r="OW89" i="17"/>
  <c r="PI89" i="17"/>
  <c r="IL89" i="17"/>
  <c r="IX89" i="17"/>
  <c r="JJ89" i="17"/>
  <c r="JV89" i="17"/>
  <c r="KH89" i="17"/>
  <c r="KT89" i="17"/>
  <c r="LF89" i="17"/>
  <c r="LR89" i="17"/>
  <c r="MD89" i="17"/>
  <c r="MP89" i="17"/>
  <c r="NB89" i="17"/>
  <c r="NN89" i="17"/>
  <c r="NZ89" i="17"/>
  <c r="OL89" i="17"/>
  <c r="OX89" i="17"/>
  <c r="PJ89" i="17"/>
  <c r="IM89" i="17"/>
  <c r="IY89" i="17"/>
  <c r="JK89" i="17"/>
  <c r="JW89" i="17"/>
  <c r="KI89" i="17"/>
  <c r="KU89" i="17"/>
  <c r="LG89" i="17"/>
  <c r="LS89" i="17"/>
  <c r="ME89" i="17"/>
  <c r="MQ89" i="17"/>
  <c r="NC89" i="17"/>
  <c r="NO89" i="17"/>
  <c r="OA89" i="17"/>
  <c r="OM89" i="17"/>
  <c r="OY89" i="17"/>
  <c r="PK89" i="17"/>
  <c r="IN89" i="17"/>
  <c r="IZ89" i="17"/>
  <c r="JL89" i="17"/>
  <c r="JX89" i="17"/>
  <c r="KJ89" i="17"/>
  <c r="KV89" i="17"/>
  <c r="LH89" i="17"/>
  <c r="LT89" i="17"/>
  <c r="MF89" i="17"/>
  <c r="MR89" i="17"/>
  <c r="ND89" i="17"/>
  <c r="NP89" i="17"/>
  <c r="OB89" i="17"/>
  <c r="ON89" i="17"/>
  <c r="OZ89" i="17"/>
  <c r="PL89" i="17"/>
  <c r="IC89" i="17"/>
  <c r="NQ89" i="17"/>
  <c r="IO89" i="17"/>
  <c r="OC89" i="17"/>
  <c r="JA89" i="17"/>
  <c r="OO89" i="17"/>
  <c r="JM89" i="17"/>
  <c r="PA89" i="17"/>
  <c r="JY89" i="17"/>
  <c r="PF89" i="17"/>
  <c r="KK89" i="17"/>
  <c r="PM89" i="17"/>
  <c r="KW89" i="17"/>
  <c r="PR89" i="17"/>
  <c r="LI89" i="17"/>
  <c r="LU89" i="17"/>
  <c r="MS89" i="17"/>
  <c r="NE89" i="17"/>
  <c r="MG89" i="17"/>
  <c r="ID46" i="17"/>
  <c r="IP46" i="17"/>
  <c r="JB46" i="17"/>
  <c r="JN46" i="17"/>
  <c r="JZ46" i="17"/>
  <c r="KL46" i="17"/>
  <c r="KX46" i="17"/>
  <c r="LJ46" i="17"/>
  <c r="LV46" i="17"/>
  <c r="MH46" i="17"/>
  <c r="MT46" i="17"/>
  <c r="NF46" i="17"/>
  <c r="NR46" i="17"/>
  <c r="OD46" i="17"/>
  <c r="OP46" i="17"/>
  <c r="PB46" i="17"/>
  <c r="PN46" i="17"/>
  <c r="IE46" i="17"/>
  <c r="IQ46" i="17"/>
  <c r="JC46" i="17"/>
  <c r="JO46" i="17"/>
  <c r="KA46" i="17"/>
  <c r="KM46" i="17"/>
  <c r="KY46" i="17"/>
  <c r="LK46" i="17"/>
  <c r="LW46" i="17"/>
  <c r="MI46" i="17"/>
  <c r="MU46" i="17"/>
  <c r="NG46" i="17"/>
  <c r="NS46" i="17"/>
  <c r="OE46" i="17"/>
  <c r="OQ46" i="17"/>
  <c r="PC46" i="17"/>
  <c r="PO46" i="17"/>
  <c r="IF46" i="17"/>
  <c r="IR46" i="17"/>
  <c r="JD46" i="17"/>
  <c r="JP46" i="17"/>
  <c r="KB46" i="17"/>
  <c r="KN46" i="17"/>
  <c r="KZ46" i="17"/>
  <c r="LL46" i="17"/>
  <c r="LX46" i="17"/>
  <c r="MJ46" i="17"/>
  <c r="MV46" i="17"/>
  <c r="NH46" i="17"/>
  <c r="NT46" i="17"/>
  <c r="OF46" i="17"/>
  <c r="OR46" i="17"/>
  <c r="IG46" i="17"/>
  <c r="IS46" i="17"/>
  <c r="JE46" i="17"/>
  <c r="JQ46" i="17"/>
  <c r="KC46" i="17"/>
  <c r="KO46" i="17"/>
  <c r="LA46" i="17"/>
  <c r="LM46" i="17"/>
  <c r="LY46" i="17"/>
  <c r="MK46" i="17"/>
  <c r="MW46" i="17"/>
  <c r="NI46" i="17"/>
  <c r="NU46" i="17"/>
  <c r="OG46" i="17"/>
  <c r="OS46" i="17"/>
  <c r="IH46" i="17"/>
  <c r="IT46" i="17"/>
  <c r="JF46" i="17"/>
  <c r="JR46" i="17"/>
  <c r="KD46" i="17"/>
  <c r="KP46" i="17"/>
  <c r="LB46" i="17"/>
  <c r="LN46" i="17"/>
  <c r="LZ46" i="17"/>
  <c r="ML46" i="17"/>
  <c r="MX46" i="17"/>
  <c r="NJ46" i="17"/>
  <c r="NV46" i="17"/>
  <c r="OH46" i="17"/>
  <c r="OT46" i="17"/>
  <c r="II46" i="17"/>
  <c r="IU46" i="17"/>
  <c r="JG46" i="17"/>
  <c r="JS46" i="17"/>
  <c r="KE46" i="17"/>
  <c r="KQ46" i="17"/>
  <c r="LC46" i="17"/>
  <c r="LO46" i="17"/>
  <c r="MA46" i="17"/>
  <c r="MM46" i="17"/>
  <c r="MY46" i="17"/>
  <c r="NK46" i="17"/>
  <c r="NW46" i="17"/>
  <c r="OI46" i="17"/>
  <c r="OU46" i="17"/>
  <c r="PG46" i="17"/>
  <c r="PS46" i="17"/>
  <c r="IJ46" i="17"/>
  <c r="IV46" i="17"/>
  <c r="JH46" i="17"/>
  <c r="JT46" i="17"/>
  <c r="KF46" i="17"/>
  <c r="KR46" i="17"/>
  <c r="LD46" i="17"/>
  <c r="LP46" i="17"/>
  <c r="MB46" i="17"/>
  <c r="MN46" i="17"/>
  <c r="MZ46" i="17"/>
  <c r="NL46" i="17"/>
  <c r="NX46" i="17"/>
  <c r="OJ46" i="17"/>
  <c r="OV46" i="17"/>
  <c r="PH46" i="17"/>
  <c r="PT46" i="17"/>
  <c r="IN46" i="17"/>
  <c r="IZ46" i="17"/>
  <c r="JL46" i="17"/>
  <c r="IC46" i="17"/>
  <c r="IO46" i="17"/>
  <c r="JA46" i="17"/>
  <c r="JM46" i="17"/>
  <c r="JY46" i="17"/>
  <c r="KK46" i="17"/>
  <c r="KW46" i="17"/>
  <c r="LI46" i="17"/>
  <c r="LU46" i="17"/>
  <c r="MG46" i="17"/>
  <c r="MS46" i="17"/>
  <c r="NE46" i="17"/>
  <c r="JJ46" i="17"/>
  <c r="KU46" i="17"/>
  <c r="ME46" i="17"/>
  <c r="NO46" i="17"/>
  <c r="OO46" i="17"/>
  <c r="PL46" i="17"/>
  <c r="JK46" i="17"/>
  <c r="KV46" i="17"/>
  <c r="MF46" i="17"/>
  <c r="NP46" i="17"/>
  <c r="OW46" i="17"/>
  <c r="PM46" i="17"/>
  <c r="JU46" i="17"/>
  <c r="LE46" i="17"/>
  <c r="MO46" i="17"/>
  <c r="NQ46" i="17"/>
  <c r="OX46" i="17"/>
  <c r="PP46" i="17"/>
  <c r="JV46" i="17"/>
  <c r="LF46" i="17"/>
  <c r="MP46" i="17"/>
  <c r="NY46" i="17"/>
  <c r="OY46" i="17"/>
  <c r="PQ46" i="17"/>
  <c r="JW46" i="17"/>
  <c r="LG46" i="17"/>
  <c r="MQ46" i="17"/>
  <c r="NZ46" i="17"/>
  <c r="OZ46" i="17"/>
  <c r="PR46" i="17"/>
  <c r="IK46" i="17"/>
  <c r="JX46" i="17"/>
  <c r="LH46" i="17"/>
  <c r="MR46" i="17"/>
  <c r="OA46" i="17"/>
  <c r="PA46" i="17"/>
  <c r="IL46" i="17"/>
  <c r="KG46" i="17"/>
  <c r="LQ46" i="17"/>
  <c r="NA46" i="17"/>
  <c r="OB46" i="17"/>
  <c r="PD46" i="17"/>
  <c r="IM46" i="17"/>
  <c r="KH46" i="17"/>
  <c r="LR46" i="17"/>
  <c r="NB46" i="17"/>
  <c r="OC46" i="17"/>
  <c r="PE46" i="17"/>
  <c r="IY46" i="17"/>
  <c r="KS46" i="17"/>
  <c r="MC46" i="17"/>
  <c r="NM46" i="17"/>
  <c r="OM46" i="17"/>
  <c r="PJ46" i="17"/>
  <c r="JI46" i="17"/>
  <c r="KT46" i="17"/>
  <c r="MD46" i="17"/>
  <c r="NN46" i="17"/>
  <c r="ON46" i="17"/>
  <c r="PK46" i="17"/>
  <c r="OL46" i="17"/>
  <c r="PF46" i="17"/>
  <c r="PI46" i="17"/>
  <c r="IW46" i="17"/>
  <c r="IX46" i="17"/>
  <c r="KI46" i="17"/>
  <c r="KJ46" i="17"/>
  <c r="LS46" i="17"/>
  <c r="LT46" i="17"/>
  <c r="NC46" i="17"/>
  <c r="ND46" i="17"/>
  <c r="OK46" i="17"/>
  <c r="IK66" i="17"/>
  <c r="IW66" i="17"/>
  <c r="JI66" i="17"/>
  <c r="JU66" i="17"/>
  <c r="KG66" i="17"/>
  <c r="KS66" i="17"/>
  <c r="LE66" i="17"/>
  <c r="LQ66" i="17"/>
  <c r="MC66" i="17"/>
  <c r="MO66" i="17"/>
  <c r="NA66" i="17"/>
  <c r="NM66" i="17"/>
  <c r="NY66" i="17"/>
  <c r="OK66" i="17"/>
  <c r="OW66" i="17"/>
  <c r="PI66" i="17"/>
  <c r="IL66" i="17"/>
  <c r="IX66" i="17"/>
  <c r="JJ66" i="17"/>
  <c r="JV66" i="17"/>
  <c r="KH66" i="17"/>
  <c r="KT66" i="17"/>
  <c r="LF66" i="17"/>
  <c r="LR66" i="17"/>
  <c r="MD66" i="17"/>
  <c r="MP66" i="17"/>
  <c r="NB66" i="17"/>
  <c r="NN66" i="17"/>
  <c r="NZ66" i="17"/>
  <c r="OL66" i="17"/>
  <c r="OX66" i="17"/>
  <c r="PJ66" i="17"/>
  <c r="IM66" i="17"/>
  <c r="IY66" i="17"/>
  <c r="JK66" i="17"/>
  <c r="JW66" i="17"/>
  <c r="KI66" i="17"/>
  <c r="KU66" i="17"/>
  <c r="LG66" i="17"/>
  <c r="LS66" i="17"/>
  <c r="ME66" i="17"/>
  <c r="MQ66" i="17"/>
  <c r="NC66" i="17"/>
  <c r="NO66" i="17"/>
  <c r="OA66" i="17"/>
  <c r="OM66" i="17"/>
  <c r="OY66" i="17"/>
  <c r="PK66" i="17"/>
  <c r="IC66" i="17"/>
  <c r="IO66" i="17"/>
  <c r="JA66" i="17"/>
  <c r="JM66" i="17"/>
  <c r="JY66" i="17"/>
  <c r="KK66" i="17"/>
  <c r="KW66" i="17"/>
  <c r="LI66" i="17"/>
  <c r="LU66" i="17"/>
  <c r="MG66" i="17"/>
  <c r="MS66" i="17"/>
  <c r="NE66" i="17"/>
  <c r="NQ66" i="17"/>
  <c r="OC66" i="17"/>
  <c r="OO66" i="17"/>
  <c r="PA66" i="17"/>
  <c r="PM66" i="17"/>
  <c r="ID66" i="17"/>
  <c r="IP66" i="17"/>
  <c r="JB66" i="17"/>
  <c r="JN66" i="17"/>
  <c r="JZ66" i="17"/>
  <c r="KL66" i="17"/>
  <c r="KX66" i="17"/>
  <c r="LJ66" i="17"/>
  <c r="LV66" i="17"/>
  <c r="MH66" i="17"/>
  <c r="MT66" i="17"/>
  <c r="NF66" i="17"/>
  <c r="NR66" i="17"/>
  <c r="OD66" i="17"/>
  <c r="OP66" i="17"/>
  <c r="PB66" i="17"/>
  <c r="PN66" i="17"/>
  <c r="IE66" i="17"/>
  <c r="IQ66" i="17"/>
  <c r="JC66" i="17"/>
  <c r="JO66" i="17"/>
  <c r="KA66" i="17"/>
  <c r="KM66" i="17"/>
  <c r="KY66" i="17"/>
  <c r="LK66" i="17"/>
  <c r="LW66" i="17"/>
  <c r="MI66" i="17"/>
  <c r="IF66" i="17"/>
  <c r="IR66" i="17"/>
  <c r="JD66" i="17"/>
  <c r="JP66" i="17"/>
  <c r="KB66" i="17"/>
  <c r="KN66" i="17"/>
  <c r="KZ66" i="17"/>
  <c r="LL66" i="17"/>
  <c r="LX66" i="17"/>
  <c r="MJ66" i="17"/>
  <c r="IG66" i="17"/>
  <c r="IS66" i="17"/>
  <c r="JE66" i="17"/>
  <c r="JQ66" i="17"/>
  <c r="KC66" i="17"/>
  <c r="KO66" i="17"/>
  <c r="LA66" i="17"/>
  <c r="LM66" i="17"/>
  <c r="LY66" i="17"/>
  <c r="IH66" i="17"/>
  <c r="IT66" i="17"/>
  <c r="JF66" i="17"/>
  <c r="II66" i="17"/>
  <c r="IU66" i="17"/>
  <c r="JG66" i="17"/>
  <c r="JL66" i="17"/>
  <c r="KV66" i="17"/>
  <c r="MF66" i="17"/>
  <c r="ND66" i="17"/>
  <c r="NW66" i="17"/>
  <c r="OS66" i="17"/>
  <c r="PO66" i="17"/>
  <c r="JR66" i="17"/>
  <c r="LB66" i="17"/>
  <c r="MK66" i="17"/>
  <c r="NG66" i="17"/>
  <c r="NX66" i="17"/>
  <c r="OT66" i="17"/>
  <c r="PP66" i="17"/>
  <c r="JS66" i="17"/>
  <c r="LC66" i="17"/>
  <c r="ML66" i="17"/>
  <c r="NH66" i="17"/>
  <c r="OB66" i="17"/>
  <c r="OU66" i="17"/>
  <c r="PQ66" i="17"/>
  <c r="JT66" i="17"/>
  <c r="LD66" i="17"/>
  <c r="MM66" i="17"/>
  <c r="NI66" i="17"/>
  <c r="OE66" i="17"/>
  <c r="OV66" i="17"/>
  <c r="PR66" i="17"/>
  <c r="JX66" i="17"/>
  <c r="LH66" i="17"/>
  <c r="MN66" i="17"/>
  <c r="NJ66" i="17"/>
  <c r="OF66" i="17"/>
  <c r="OZ66" i="17"/>
  <c r="PS66" i="17"/>
  <c r="KD66" i="17"/>
  <c r="LN66" i="17"/>
  <c r="MR66" i="17"/>
  <c r="NK66" i="17"/>
  <c r="OG66" i="17"/>
  <c r="PC66" i="17"/>
  <c r="PT66" i="17"/>
  <c r="KE66" i="17"/>
  <c r="LO66" i="17"/>
  <c r="MU66" i="17"/>
  <c r="NL66" i="17"/>
  <c r="OH66" i="17"/>
  <c r="PD66" i="17"/>
  <c r="IJ66" i="17"/>
  <c r="KF66" i="17"/>
  <c r="LP66" i="17"/>
  <c r="MV66" i="17"/>
  <c r="NP66" i="17"/>
  <c r="OI66" i="17"/>
  <c r="PE66" i="17"/>
  <c r="IZ66" i="17"/>
  <c r="KQ66" i="17"/>
  <c r="MA66" i="17"/>
  <c r="MY66" i="17"/>
  <c r="NU66" i="17"/>
  <c r="OQ66" i="17"/>
  <c r="PH66" i="17"/>
  <c r="JH66" i="17"/>
  <c r="KR66" i="17"/>
  <c r="MB66" i="17"/>
  <c r="MZ66" i="17"/>
  <c r="NV66" i="17"/>
  <c r="OR66" i="17"/>
  <c r="PL66" i="17"/>
  <c r="NT66" i="17"/>
  <c r="OJ66" i="17"/>
  <c r="ON66" i="17"/>
  <c r="IN66" i="17"/>
  <c r="PF66" i="17"/>
  <c r="IV66" i="17"/>
  <c r="PG66" i="17"/>
  <c r="KJ66" i="17"/>
  <c r="KP66" i="17"/>
  <c r="LT66" i="17"/>
  <c r="LZ66" i="17"/>
  <c r="MX66" i="17"/>
  <c r="NS66" i="17"/>
  <c r="MW66" i="17"/>
  <c r="IM42" i="17"/>
  <c r="IY42" i="17"/>
  <c r="JK42" i="17"/>
  <c r="JW42" i="17"/>
  <c r="KI42" i="17"/>
  <c r="KU42" i="17"/>
  <c r="LG42" i="17"/>
  <c r="LS42" i="17"/>
  <c r="ME42" i="17"/>
  <c r="MQ42" i="17"/>
  <c r="NC42" i="17"/>
  <c r="NO42" i="17"/>
  <c r="OA42" i="17"/>
  <c r="IN42" i="17"/>
  <c r="IZ42" i="17"/>
  <c r="JL42" i="17"/>
  <c r="JX42" i="17"/>
  <c r="KJ42" i="17"/>
  <c r="KV42" i="17"/>
  <c r="LH42" i="17"/>
  <c r="LT42" i="17"/>
  <c r="MF42" i="17"/>
  <c r="MR42" i="17"/>
  <c r="ND42" i="17"/>
  <c r="NP42" i="17"/>
  <c r="IC42" i="17"/>
  <c r="IO42" i="17"/>
  <c r="JA42" i="17"/>
  <c r="JM42" i="17"/>
  <c r="JY42" i="17"/>
  <c r="KK42" i="17"/>
  <c r="KW42" i="17"/>
  <c r="LI42" i="17"/>
  <c r="LU42" i="17"/>
  <c r="MG42" i="17"/>
  <c r="MS42" i="17"/>
  <c r="NE42" i="17"/>
  <c r="NQ42" i="17"/>
  <c r="OC42" i="17"/>
  <c r="OO42" i="17"/>
  <c r="ID42" i="17"/>
  <c r="IP42" i="17"/>
  <c r="JB42" i="17"/>
  <c r="JN42" i="17"/>
  <c r="JZ42" i="17"/>
  <c r="KL42" i="17"/>
  <c r="KX42" i="17"/>
  <c r="LJ42" i="17"/>
  <c r="LV42" i="17"/>
  <c r="MH42" i="17"/>
  <c r="MT42" i="17"/>
  <c r="NF42" i="17"/>
  <c r="NR42" i="17"/>
  <c r="OD42" i="17"/>
  <c r="OP42" i="17"/>
  <c r="PB42" i="17"/>
  <c r="PN42" i="17"/>
  <c r="IF42" i="17"/>
  <c r="IR42" i="17"/>
  <c r="JD42" i="17"/>
  <c r="JP42" i="17"/>
  <c r="KB42" i="17"/>
  <c r="KN42" i="17"/>
  <c r="KZ42" i="17"/>
  <c r="LL42" i="17"/>
  <c r="LX42" i="17"/>
  <c r="MJ42" i="17"/>
  <c r="MV42" i="17"/>
  <c r="NH42" i="17"/>
  <c r="NT42" i="17"/>
  <c r="OF42" i="17"/>
  <c r="IG42" i="17"/>
  <c r="IS42" i="17"/>
  <c r="JE42" i="17"/>
  <c r="JQ42" i="17"/>
  <c r="KC42" i="17"/>
  <c r="KO42" i="17"/>
  <c r="LA42" i="17"/>
  <c r="LM42" i="17"/>
  <c r="LY42" i="17"/>
  <c r="MK42" i="17"/>
  <c r="MW42" i="17"/>
  <c r="NI42" i="17"/>
  <c r="NU42" i="17"/>
  <c r="OG42" i="17"/>
  <c r="OS42" i="17"/>
  <c r="PE42" i="17"/>
  <c r="PQ42" i="17"/>
  <c r="II42" i="17"/>
  <c r="IU42" i="17"/>
  <c r="JG42" i="17"/>
  <c r="JS42" i="17"/>
  <c r="KE42" i="17"/>
  <c r="KQ42" i="17"/>
  <c r="LC42" i="17"/>
  <c r="IL42" i="17"/>
  <c r="JR42" i="17"/>
  <c r="KS42" i="17"/>
  <c r="LR42" i="17"/>
  <c r="MP42" i="17"/>
  <c r="NN42" i="17"/>
  <c r="OK42" i="17"/>
  <c r="OZ42" i="17"/>
  <c r="PO42" i="17"/>
  <c r="IQ42" i="17"/>
  <c r="JT42" i="17"/>
  <c r="KT42" i="17"/>
  <c r="LW42" i="17"/>
  <c r="MU42" i="17"/>
  <c r="NS42" i="17"/>
  <c r="OL42" i="17"/>
  <c r="PA42" i="17"/>
  <c r="PP42" i="17"/>
  <c r="IT42" i="17"/>
  <c r="JU42" i="17"/>
  <c r="KY42" i="17"/>
  <c r="LZ42" i="17"/>
  <c r="MX42" i="17"/>
  <c r="NV42" i="17"/>
  <c r="OM42" i="17"/>
  <c r="PC42" i="17"/>
  <c r="PR42" i="17"/>
  <c r="IV42" i="17"/>
  <c r="JV42" i="17"/>
  <c r="LB42" i="17"/>
  <c r="MA42" i="17"/>
  <c r="MY42" i="17"/>
  <c r="NW42" i="17"/>
  <c r="ON42" i="17"/>
  <c r="PD42" i="17"/>
  <c r="PS42" i="17"/>
  <c r="IW42" i="17"/>
  <c r="KA42" i="17"/>
  <c r="LD42" i="17"/>
  <c r="MB42" i="17"/>
  <c r="MZ42" i="17"/>
  <c r="NX42" i="17"/>
  <c r="OQ42" i="17"/>
  <c r="PF42" i="17"/>
  <c r="PT42" i="17"/>
  <c r="IX42" i="17"/>
  <c r="KD42" i="17"/>
  <c r="LE42" i="17"/>
  <c r="MC42" i="17"/>
  <c r="NA42" i="17"/>
  <c r="NY42" i="17"/>
  <c r="OR42" i="17"/>
  <c r="PG42" i="17"/>
  <c r="JC42" i="17"/>
  <c r="KF42" i="17"/>
  <c r="LF42" i="17"/>
  <c r="MD42" i="17"/>
  <c r="NB42" i="17"/>
  <c r="NZ42" i="17"/>
  <c r="OT42" i="17"/>
  <c r="PH42" i="17"/>
  <c r="JF42" i="17"/>
  <c r="KG42" i="17"/>
  <c r="LK42" i="17"/>
  <c r="MI42" i="17"/>
  <c r="NG42" i="17"/>
  <c r="OB42" i="17"/>
  <c r="OU42" i="17"/>
  <c r="PI42" i="17"/>
  <c r="IJ42" i="17"/>
  <c r="JJ42" i="17"/>
  <c r="KP42" i="17"/>
  <c r="LP42" i="17"/>
  <c r="MN42" i="17"/>
  <c r="NL42" i="17"/>
  <c r="OI42" i="17"/>
  <c r="OX42" i="17"/>
  <c r="PL42" i="17"/>
  <c r="IK42" i="17"/>
  <c r="JO42" i="17"/>
  <c r="KR42" i="17"/>
  <c r="LQ42" i="17"/>
  <c r="MO42" i="17"/>
  <c r="NM42" i="17"/>
  <c r="OJ42" i="17"/>
  <c r="OY42" i="17"/>
  <c r="PM42" i="17"/>
  <c r="KM42" i="17"/>
  <c r="PK42" i="17"/>
  <c r="LN42" i="17"/>
  <c r="LO42" i="17"/>
  <c r="ML42" i="17"/>
  <c r="MM42" i="17"/>
  <c r="NJ42" i="17"/>
  <c r="NK42" i="17"/>
  <c r="IE42" i="17"/>
  <c r="OE42" i="17"/>
  <c r="JI42" i="17"/>
  <c r="OW42" i="17"/>
  <c r="KH42" i="17"/>
  <c r="PJ42" i="17"/>
  <c r="IH42" i="17"/>
  <c r="JH42" i="17"/>
  <c r="OH42" i="17"/>
  <c r="OV42" i="17"/>
  <c r="IF76" i="17"/>
  <c r="IR76" i="17"/>
  <c r="JD76" i="17"/>
  <c r="JP76" i="17"/>
  <c r="KB76" i="17"/>
  <c r="KN76" i="17"/>
  <c r="KZ76" i="17"/>
  <c r="IK76" i="17"/>
  <c r="IW76" i="17"/>
  <c r="JI76" i="17"/>
  <c r="JU76" i="17"/>
  <c r="KG76" i="17"/>
  <c r="KS76" i="17"/>
  <c r="ID76" i="17"/>
  <c r="IS76" i="17"/>
  <c r="JG76" i="17"/>
  <c r="JV76" i="17"/>
  <c r="KJ76" i="17"/>
  <c r="KX76" i="17"/>
  <c r="LK76" i="17"/>
  <c r="LW76" i="17"/>
  <c r="MI76" i="17"/>
  <c r="MU76" i="17"/>
  <c r="NG76" i="17"/>
  <c r="NS76" i="17"/>
  <c r="OE76" i="17"/>
  <c r="OQ76" i="17"/>
  <c r="PC76" i="17"/>
  <c r="PO76" i="17"/>
  <c r="IE76" i="17"/>
  <c r="IT76" i="17"/>
  <c r="JH76" i="17"/>
  <c r="JW76" i="17"/>
  <c r="KK76" i="17"/>
  <c r="KY76" i="17"/>
  <c r="LL76" i="17"/>
  <c r="LX76" i="17"/>
  <c r="MJ76" i="17"/>
  <c r="MV76" i="17"/>
  <c r="NH76" i="17"/>
  <c r="NT76" i="17"/>
  <c r="OF76" i="17"/>
  <c r="OR76" i="17"/>
  <c r="PD76" i="17"/>
  <c r="PP76" i="17"/>
  <c r="IG76" i="17"/>
  <c r="IU76" i="17"/>
  <c r="JJ76" i="17"/>
  <c r="JX76" i="17"/>
  <c r="KL76" i="17"/>
  <c r="LA76" i="17"/>
  <c r="LM76" i="17"/>
  <c r="LY76" i="17"/>
  <c r="MK76" i="17"/>
  <c r="MW76" i="17"/>
  <c r="NI76" i="17"/>
  <c r="NU76" i="17"/>
  <c r="OG76" i="17"/>
  <c r="OS76" i="17"/>
  <c r="PE76" i="17"/>
  <c r="PQ76" i="17"/>
  <c r="IH76" i="17"/>
  <c r="IV76" i="17"/>
  <c r="JK76" i="17"/>
  <c r="JY76" i="17"/>
  <c r="KM76" i="17"/>
  <c r="LB76" i="17"/>
  <c r="LN76" i="17"/>
  <c r="LZ76" i="17"/>
  <c r="ML76" i="17"/>
  <c r="MX76" i="17"/>
  <c r="NJ76" i="17"/>
  <c r="NV76" i="17"/>
  <c r="OH76" i="17"/>
  <c r="OT76" i="17"/>
  <c r="PF76" i="17"/>
  <c r="PR76" i="17"/>
  <c r="II76" i="17"/>
  <c r="IX76" i="17"/>
  <c r="JL76" i="17"/>
  <c r="JZ76" i="17"/>
  <c r="KO76" i="17"/>
  <c r="LC76" i="17"/>
  <c r="LO76" i="17"/>
  <c r="MA76" i="17"/>
  <c r="MM76" i="17"/>
  <c r="MY76" i="17"/>
  <c r="NK76" i="17"/>
  <c r="NW76" i="17"/>
  <c r="OI76" i="17"/>
  <c r="OU76" i="17"/>
  <c r="PG76" i="17"/>
  <c r="PS76" i="17"/>
  <c r="IJ76" i="17"/>
  <c r="IY76" i="17"/>
  <c r="JM76" i="17"/>
  <c r="KA76" i="17"/>
  <c r="KP76" i="17"/>
  <c r="LD76" i="17"/>
  <c r="LP76" i="17"/>
  <c r="MB76" i="17"/>
  <c r="MN76" i="17"/>
  <c r="MZ76" i="17"/>
  <c r="NL76" i="17"/>
  <c r="NX76" i="17"/>
  <c r="OJ76" i="17"/>
  <c r="OV76" i="17"/>
  <c r="PH76" i="17"/>
  <c r="PT76" i="17"/>
  <c r="IL76" i="17"/>
  <c r="IZ76" i="17"/>
  <c r="JN76" i="17"/>
  <c r="KC76" i="17"/>
  <c r="KQ76" i="17"/>
  <c r="LE76" i="17"/>
  <c r="LQ76" i="17"/>
  <c r="MC76" i="17"/>
  <c r="MO76" i="17"/>
  <c r="NA76" i="17"/>
  <c r="NM76" i="17"/>
  <c r="NY76" i="17"/>
  <c r="OK76" i="17"/>
  <c r="OW76" i="17"/>
  <c r="PI76" i="17"/>
  <c r="IM76" i="17"/>
  <c r="JA76" i="17"/>
  <c r="JO76" i="17"/>
  <c r="KD76" i="17"/>
  <c r="KR76" i="17"/>
  <c r="LF76" i="17"/>
  <c r="LR76" i="17"/>
  <c r="MD76" i="17"/>
  <c r="MP76" i="17"/>
  <c r="NB76" i="17"/>
  <c r="NN76" i="17"/>
  <c r="NZ76" i="17"/>
  <c r="OL76" i="17"/>
  <c r="OX76" i="17"/>
  <c r="PJ76" i="17"/>
  <c r="IN76" i="17"/>
  <c r="JB76" i="17"/>
  <c r="JQ76" i="17"/>
  <c r="KE76" i="17"/>
  <c r="KT76" i="17"/>
  <c r="LG76" i="17"/>
  <c r="LS76" i="17"/>
  <c r="ME76" i="17"/>
  <c r="MQ76" i="17"/>
  <c r="NC76" i="17"/>
  <c r="NO76" i="17"/>
  <c r="OA76" i="17"/>
  <c r="OM76" i="17"/>
  <c r="OY76" i="17"/>
  <c r="PK76" i="17"/>
  <c r="IP76" i="17"/>
  <c r="JE76" i="17"/>
  <c r="JS76" i="17"/>
  <c r="KH76" i="17"/>
  <c r="KV76" i="17"/>
  <c r="LI76" i="17"/>
  <c r="LU76" i="17"/>
  <c r="MG76" i="17"/>
  <c r="MS76" i="17"/>
  <c r="NE76" i="17"/>
  <c r="NQ76" i="17"/>
  <c r="OC76" i="17"/>
  <c r="OO76" i="17"/>
  <c r="PA76" i="17"/>
  <c r="PM76" i="17"/>
  <c r="IC76" i="17"/>
  <c r="IQ76" i="17"/>
  <c r="JF76" i="17"/>
  <c r="JT76" i="17"/>
  <c r="KI76" i="17"/>
  <c r="KW76" i="17"/>
  <c r="LJ76" i="17"/>
  <c r="LV76" i="17"/>
  <c r="MH76" i="17"/>
  <c r="MT76" i="17"/>
  <c r="NF76" i="17"/>
  <c r="NR76" i="17"/>
  <c r="OD76" i="17"/>
  <c r="OP76" i="17"/>
  <c r="PB76" i="17"/>
  <c r="PN76" i="17"/>
  <c r="OB76" i="17"/>
  <c r="IO76" i="17"/>
  <c r="ON76" i="17"/>
  <c r="JC76" i="17"/>
  <c r="OZ76" i="17"/>
  <c r="JR76" i="17"/>
  <c r="PL76" i="17"/>
  <c r="KF76" i="17"/>
  <c r="KU76" i="17"/>
  <c r="LH76" i="17"/>
  <c r="LT76" i="17"/>
  <c r="MF76" i="17"/>
  <c r="MR76" i="17"/>
  <c r="ND76" i="17"/>
  <c r="NP76" i="17"/>
  <c r="IN72" i="17"/>
  <c r="IZ72" i="17"/>
  <c r="JL72" i="17"/>
  <c r="JX72" i="17"/>
  <c r="KJ72" i="17"/>
  <c r="KV72" i="17"/>
  <c r="LH72" i="17"/>
  <c r="LT72" i="17"/>
  <c r="MF72" i="17"/>
  <c r="MR72" i="17"/>
  <c r="ND72" i="17"/>
  <c r="NP72" i="17"/>
  <c r="OB72" i="17"/>
  <c r="ON72" i="17"/>
  <c r="OZ72" i="17"/>
  <c r="PL72" i="17"/>
  <c r="IC72" i="17"/>
  <c r="IO72" i="17"/>
  <c r="JA72" i="17"/>
  <c r="JM72" i="17"/>
  <c r="JY72" i="17"/>
  <c r="KK72" i="17"/>
  <c r="KW72" i="17"/>
  <c r="LI72" i="17"/>
  <c r="LU72" i="17"/>
  <c r="MG72" i="17"/>
  <c r="MS72" i="17"/>
  <c r="NE72" i="17"/>
  <c r="NQ72" i="17"/>
  <c r="OC72" i="17"/>
  <c r="OO72" i="17"/>
  <c r="PA72" i="17"/>
  <c r="PM72" i="17"/>
  <c r="ID72" i="17"/>
  <c r="IP72" i="17"/>
  <c r="JB72" i="17"/>
  <c r="JN72" i="17"/>
  <c r="JZ72" i="17"/>
  <c r="KL72" i="17"/>
  <c r="KX72" i="17"/>
  <c r="LJ72" i="17"/>
  <c r="LV72" i="17"/>
  <c r="MH72" i="17"/>
  <c r="MT72" i="17"/>
  <c r="NF72" i="17"/>
  <c r="NR72" i="17"/>
  <c r="OD72" i="17"/>
  <c r="OP72" i="17"/>
  <c r="PB72" i="17"/>
  <c r="PN72" i="17"/>
  <c r="IE72" i="17"/>
  <c r="IQ72" i="17"/>
  <c r="JC72" i="17"/>
  <c r="JO72" i="17"/>
  <c r="KA72" i="17"/>
  <c r="KM72" i="17"/>
  <c r="KY72" i="17"/>
  <c r="LK72" i="17"/>
  <c r="LW72" i="17"/>
  <c r="MI72" i="17"/>
  <c r="MU72" i="17"/>
  <c r="NG72" i="17"/>
  <c r="NS72" i="17"/>
  <c r="OE72" i="17"/>
  <c r="OQ72" i="17"/>
  <c r="PC72" i="17"/>
  <c r="PO72" i="17"/>
  <c r="IF72" i="17"/>
  <c r="IR72" i="17"/>
  <c r="JD72" i="17"/>
  <c r="JP72" i="17"/>
  <c r="KB72" i="17"/>
  <c r="KN72" i="17"/>
  <c r="KZ72" i="17"/>
  <c r="LL72" i="17"/>
  <c r="LX72" i="17"/>
  <c r="MJ72" i="17"/>
  <c r="MV72" i="17"/>
  <c r="NH72" i="17"/>
  <c r="NT72" i="17"/>
  <c r="OF72" i="17"/>
  <c r="OR72" i="17"/>
  <c r="PD72" i="17"/>
  <c r="PP72" i="17"/>
  <c r="IG72" i="17"/>
  <c r="IS72" i="17"/>
  <c r="JE72" i="17"/>
  <c r="JQ72" i="17"/>
  <c r="KC72" i="17"/>
  <c r="KO72" i="17"/>
  <c r="LA72" i="17"/>
  <c r="LM72" i="17"/>
  <c r="LY72" i="17"/>
  <c r="MK72" i="17"/>
  <c r="MW72" i="17"/>
  <c r="NI72" i="17"/>
  <c r="NU72" i="17"/>
  <c r="OG72" i="17"/>
  <c r="OS72" i="17"/>
  <c r="PE72" i="17"/>
  <c r="PQ72" i="17"/>
  <c r="IH72" i="17"/>
  <c r="IT72" i="17"/>
  <c r="JF72" i="17"/>
  <c r="JR72" i="17"/>
  <c r="KD72" i="17"/>
  <c r="KP72" i="17"/>
  <c r="LB72" i="17"/>
  <c r="LN72" i="17"/>
  <c r="LZ72" i="17"/>
  <c r="ML72" i="17"/>
  <c r="MX72" i="17"/>
  <c r="NJ72" i="17"/>
  <c r="NV72" i="17"/>
  <c r="OH72" i="17"/>
  <c r="OT72" i="17"/>
  <c r="PF72" i="17"/>
  <c r="PR72" i="17"/>
  <c r="II72" i="17"/>
  <c r="IU72" i="17"/>
  <c r="JG72" i="17"/>
  <c r="JS72" i="17"/>
  <c r="KE72" i="17"/>
  <c r="KQ72" i="17"/>
  <c r="LC72" i="17"/>
  <c r="LO72" i="17"/>
  <c r="MA72" i="17"/>
  <c r="MM72" i="17"/>
  <c r="MY72" i="17"/>
  <c r="NK72" i="17"/>
  <c r="NW72" i="17"/>
  <c r="OI72" i="17"/>
  <c r="OU72" i="17"/>
  <c r="PG72" i="17"/>
  <c r="PS72" i="17"/>
  <c r="JI72" i="17"/>
  <c r="KS72" i="17"/>
  <c r="MC72" i="17"/>
  <c r="NM72" i="17"/>
  <c r="OW72" i="17"/>
  <c r="JJ72" i="17"/>
  <c r="KT72" i="17"/>
  <c r="MD72" i="17"/>
  <c r="NN72" i="17"/>
  <c r="OX72" i="17"/>
  <c r="JK72" i="17"/>
  <c r="KU72" i="17"/>
  <c r="ME72" i="17"/>
  <c r="NO72" i="17"/>
  <c r="OY72" i="17"/>
  <c r="IJ72" i="17"/>
  <c r="JT72" i="17"/>
  <c r="LD72" i="17"/>
  <c r="MN72" i="17"/>
  <c r="NX72" i="17"/>
  <c r="PH72" i="17"/>
  <c r="IK72" i="17"/>
  <c r="JU72" i="17"/>
  <c r="LE72" i="17"/>
  <c r="MO72" i="17"/>
  <c r="NY72" i="17"/>
  <c r="PI72" i="17"/>
  <c r="IL72" i="17"/>
  <c r="JV72" i="17"/>
  <c r="LF72" i="17"/>
  <c r="MP72" i="17"/>
  <c r="NZ72" i="17"/>
  <c r="PJ72" i="17"/>
  <c r="IM72" i="17"/>
  <c r="JW72" i="17"/>
  <c r="LG72" i="17"/>
  <c r="MQ72" i="17"/>
  <c r="OA72" i="17"/>
  <c r="PK72" i="17"/>
  <c r="IV72" i="17"/>
  <c r="KF72" i="17"/>
  <c r="LP72" i="17"/>
  <c r="MZ72" i="17"/>
  <c r="OJ72" i="17"/>
  <c r="PT72" i="17"/>
  <c r="IW72" i="17"/>
  <c r="KG72" i="17"/>
  <c r="LQ72" i="17"/>
  <c r="NA72" i="17"/>
  <c r="OK72" i="17"/>
  <c r="IY72" i="17"/>
  <c r="KI72" i="17"/>
  <c r="LS72" i="17"/>
  <c r="NC72" i="17"/>
  <c r="OM72" i="17"/>
  <c r="JH72" i="17"/>
  <c r="KR72" i="17"/>
  <c r="MB72" i="17"/>
  <c r="NL72" i="17"/>
  <c r="OV72" i="17"/>
  <c r="LR72" i="17"/>
  <c r="NB72" i="17"/>
  <c r="OL72" i="17"/>
  <c r="IX72" i="17"/>
  <c r="KH72" i="17"/>
  <c r="IJ34" i="17"/>
  <c r="IV34" i="17"/>
  <c r="JH34" i="17"/>
  <c r="JT34" i="17"/>
  <c r="KF34" i="17"/>
  <c r="KR34" i="17"/>
  <c r="LD34" i="17"/>
  <c r="LP34" i="17"/>
  <c r="MB34" i="17"/>
  <c r="MN34" i="17"/>
  <c r="MZ34" i="17"/>
  <c r="NL34" i="17"/>
  <c r="NX34" i="17"/>
  <c r="OJ34" i="17"/>
  <c r="OV34" i="17"/>
  <c r="PH34" i="17"/>
  <c r="IK34" i="17"/>
  <c r="IW34" i="17"/>
  <c r="JI34" i="17"/>
  <c r="JU34" i="17"/>
  <c r="KG34" i="17"/>
  <c r="KS34" i="17"/>
  <c r="LE34" i="17"/>
  <c r="LQ34" i="17"/>
  <c r="MC34" i="17"/>
  <c r="MO34" i="17"/>
  <c r="NA34" i="17"/>
  <c r="NM34" i="17"/>
  <c r="NY34" i="17"/>
  <c r="OK34" i="17"/>
  <c r="OW34" i="17"/>
  <c r="PI34" i="17"/>
  <c r="IM34" i="17"/>
  <c r="IY34" i="17"/>
  <c r="JK34" i="17"/>
  <c r="JW34" i="17"/>
  <c r="KI34" i="17"/>
  <c r="KU34" i="17"/>
  <c r="LG34" i="17"/>
  <c r="LS34" i="17"/>
  <c r="ME34" i="17"/>
  <c r="MQ34" i="17"/>
  <c r="NC34" i="17"/>
  <c r="NO34" i="17"/>
  <c r="IC34" i="17"/>
  <c r="IO34" i="17"/>
  <c r="JA34" i="17"/>
  <c r="JM34" i="17"/>
  <c r="JY34" i="17"/>
  <c r="KK34" i="17"/>
  <c r="KW34" i="17"/>
  <c r="LI34" i="17"/>
  <c r="IE34" i="17"/>
  <c r="IQ34" i="17"/>
  <c r="JC34" i="17"/>
  <c r="JO34" i="17"/>
  <c r="KA34" i="17"/>
  <c r="KM34" i="17"/>
  <c r="KY34" i="17"/>
  <c r="LK34" i="17"/>
  <c r="IS34" i="17"/>
  <c r="JN34" i="17"/>
  <c r="KH34" i="17"/>
  <c r="LB34" i="17"/>
  <c r="LV34" i="17"/>
  <c r="MK34" i="17"/>
  <c r="NB34" i="17"/>
  <c r="NR34" i="17"/>
  <c r="OF34" i="17"/>
  <c r="OT34" i="17"/>
  <c r="PJ34" i="17"/>
  <c r="IT34" i="17"/>
  <c r="JP34" i="17"/>
  <c r="KJ34" i="17"/>
  <c r="LC34" i="17"/>
  <c r="LW34" i="17"/>
  <c r="ML34" i="17"/>
  <c r="ND34" i="17"/>
  <c r="NS34" i="17"/>
  <c r="OG34" i="17"/>
  <c r="OU34" i="17"/>
  <c r="PK34" i="17"/>
  <c r="IU34" i="17"/>
  <c r="JQ34" i="17"/>
  <c r="KL34" i="17"/>
  <c r="LF34" i="17"/>
  <c r="LX34" i="17"/>
  <c r="MM34" i="17"/>
  <c r="NE34" i="17"/>
  <c r="NT34" i="17"/>
  <c r="OH34" i="17"/>
  <c r="OX34" i="17"/>
  <c r="PL34" i="17"/>
  <c r="ID34" i="17"/>
  <c r="IX34" i="17"/>
  <c r="JR34" i="17"/>
  <c r="KN34" i="17"/>
  <c r="LH34" i="17"/>
  <c r="LY34" i="17"/>
  <c r="MP34" i="17"/>
  <c r="NF34" i="17"/>
  <c r="NU34" i="17"/>
  <c r="OI34" i="17"/>
  <c r="OY34" i="17"/>
  <c r="PM34" i="17"/>
  <c r="IF34" i="17"/>
  <c r="IZ34" i="17"/>
  <c r="JS34" i="17"/>
  <c r="KO34" i="17"/>
  <c r="LJ34" i="17"/>
  <c r="LZ34" i="17"/>
  <c r="MR34" i="17"/>
  <c r="NG34" i="17"/>
  <c r="NV34" i="17"/>
  <c r="OL34" i="17"/>
  <c r="OZ34" i="17"/>
  <c r="PN34" i="17"/>
  <c r="IG34" i="17"/>
  <c r="JB34" i="17"/>
  <c r="JV34" i="17"/>
  <c r="KP34" i="17"/>
  <c r="LL34" i="17"/>
  <c r="MA34" i="17"/>
  <c r="MS34" i="17"/>
  <c r="NH34" i="17"/>
  <c r="NW34" i="17"/>
  <c r="OM34" i="17"/>
  <c r="PA34" i="17"/>
  <c r="PO34" i="17"/>
  <c r="IH34" i="17"/>
  <c r="JD34" i="17"/>
  <c r="JX34" i="17"/>
  <c r="KQ34" i="17"/>
  <c r="LM34" i="17"/>
  <c r="MD34" i="17"/>
  <c r="MT34" i="17"/>
  <c r="NI34" i="17"/>
  <c r="NZ34" i="17"/>
  <c r="ON34" i="17"/>
  <c r="PB34" i="17"/>
  <c r="PP34" i="17"/>
  <c r="IN34" i="17"/>
  <c r="JG34" i="17"/>
  <c r="KC34" i="17"/>
  <c r="KX34" i="17"/>
  <c r="LR34" i="17"/>
  <c r="MH34" i="17"/>
  <c r="MW34" i="17"/>
  <c r="NN34" i="17"/>
  <c r="OC34" i="17"/>
  <c r="OQ34" i="17"/>
  <c r="PE34" i="17"/>
  <c r="PS34" i="17"/>
  <c r="IP34" i="17"/>
  <c r="JJ34" i="17"/>
  <c r="KD34" i="17"/>
  <c r="KZ34" i="17"/>
  <c r="LT34" i="17"/>
  <c r="MI34" i="17"/>
  <c r="MX34" i="17"/>
  <c r="NP34" i="17"/>
  <c r="OD34" i="17"/>
  <c r="OR34" i="17"/>
  <c r="PF34" i="17"/>
  <c r="PT34" i="17"/>
  <c r="IR34" i="17"/>
  <c r="JL34" i="17"/>
  <c r="KE34" i="17"/>
  <c r="LA34" i="17"/>
  <c r="LU34" i="17"/>
  <c r="MJ34" i="17"/>
  <c r="MY34" i="17"/>
  <c r="NQ34" i="17"/>
  <c r="OE34" i="17"/>
  <c r="OS34" i="17"/>
  <c r="PG34" i="17"/>
  <c r="LO34" i="17"/>
  <c r="PD34" i="17"/>
  <c r="MF34" i="17"/>
  <c r="PQ34" i="17"/>
  <c r="MG34" i="17"/>
  <c r="PR34" i="17"/>
  <c r="II34" i="17"/>
  <c r="MU34" i="17"/>
  <c r="IL34" i="17"/>
  <c r="MV34" i="17"/>
  <c r="JE34" i="17"/>
  <c r="NJ34" i="17"/>
  <c r="JF34" i="17"/>
  <c r="NK34" i="17"/>
  <c r="JZ34" i="17"/>
  <c r="OA34" i="17"/>
  <c r="KB34" i="17"/>
  <c r="OB34" i="17"/>
  <c r="KV34" i="17"/>
  <c r="OP34" i="17"/>
  <c r="PC34" i="17"/>
  <c r="LN34" i="17"/>
  <c r="OO34" i="17"/>
  <c r="KT34" i="17"/>
  <c r="IL56" i="17"/>
  <c r="IX56" i="17"/>
  <c r="JJ56" i="17"/>
  <c r="JV56" i="17"/>
  <c r="KH56" i="17"/>
  <c r="KT56" i="17"/>
  <c r="LF56" i="17"/>
  <c r="LR56" i="17"/>
  <c r="MD56" i="17"/>
  <c r="MP56" i="17"/>
  <c r="NB56" i="17"/>
  <c r="NN56" i="17"/>
  <c r="NZ56" i="17"/>
  <c r="OL56" i="17"/>
  <c r="OX56" i="17"/>
  <c r="PJ56" i="17"/>
  <c r="IM56" i="17"/>
  <c r="IY56" i="17"/>
  <c r="JK56" i="17"/>
  <c r="JW56" i="17"/>
  <c r="KI56" i="17"/>
  <c r="KU56" i="17"/>
  <c r="LG56" i="17"/>
  <c r="LS56" i="17"/>
  <c r="ME56" i="17"/>
  <c r="MQ56" i="17"/>
  <c r="NC56" i="17"/>
  <c r="NO56" i="17"/>
  <c r="OA56" i="17"/>
  <c r="OM56" i="17"/>
  <c r="OY56" i="17"/>
  <c r="PK56" i="17"/>
  <c r="IN56" i="17"/>
  <c r="IZ56" i="17"/>
  <c r="JL56" i="17"/>
  <c r="JX56" i="17"/>
  <c r="KJ56" i="17"/>
  <c r="KV56" i="17"/>
  <c r="LH56" i="17"/>
  <c r="LT56" i="17"/>
  <c r="MF56" i="17"/>
  <c r="MR56" i="17"/>
  <c r="ND56" i="17"/>
  <c r="NP56" i="17"/>
  <c r="OB56" i="17"/>
  <c r="ON56" i="17"/>
  <c r="OZ56" i="17"/>
  <c r="PL56" i="17"/>
  <c r="IC56" i="17"/>
  <c r="IO56" i="17"/>
  <c r="JA56" i="17"/>
  <c r="JM56" i="17"/>
  <c r="JY56" i="17"/>
  <c r="KK56" i="17"/>
  <c r="KW56" i="17"/>
  <c r="LI56" i="17"/>
  <c r="LU56" i="17"/>
  <c r="MG56" i="17"/>
  <c r="MS56" i="17"/>
  <c r="NE56" i="17"/>
  <c r="NQ56" i="17"/>
  <c r="OC56" i="17"/>
  <c r="OO56" i="17"/>
  <c r="PA56" i="17"/>
  <c r="PM56" i="17"/>
  <c r="ID56" i="17"/>
  <c r="IP56" i="17"/>
  <c r="JB56" i="17"/>
  <c r="JN56" i="17"/>
  <c r="JZ56" i="17"/>
  <c r="KL56" i="17"/>
  <c r="KX56" i="17"/>
  <c r="LJ56" i="17"/>
  <c r="LV56" i="17"/>
  <c r="MH56" i="17"/>
  <c r="MT56" i="17"/>
  <c r="NF56" i="17"/>
  <c r="NR56" i="17"/>
  <c r="OD56" i="17"/>
  <c r="OP56" i="17"/>
  <c r="PB56" i="17"/>
  <c r="PN56" i="17"/>
  <c r="IE56" i="17"/>
  <c r="IQ56" i="17"/>
  <c r="JC56" i="17"/>
  <c r="JO56" i="17"/>
  <c r="KA56" i="17"/>
  <c r="KM56" i="17"/>
  <c r="KY56" i="17"/>
  <c r="LK56" i="17"/>
  <c r="LW56" i="17"/>
  <c r="MI56" i="17"/>
  <c r="MU56" i="17"/>
  <c r="NG56" i="17"/>
  <c r="NS56" i="17"/>
  <c r="OE56" i="17"/>
  <c r="OQ56" i="17"/>
  <c r="PC56" i="17"/>
  <c r="PO56" i="17"/>
  <c r="IF56" i="17"/>
  <c r="IR56" i="17"/>
  <c r="JD56" i="17"/>
  <c r="JP56" i="17"/>
  <c r="KB56" i="17"/>
  <c r="KN56" i="17"/>
  <c r="KZ56" i="17"/>
  <c r="LL56" i="17"/>
  <c r="LX56" i="17"/>
  <c r="MJ56" i="17"/>
  <c r="MV56" i="17"/>
  <c r="NH56" i="17"/>
  <c r="NT56" i="17"/>
  <c r="OF56" i="17"/>
  <c r="OR56" i="17"/>
  <c r="PD56" i="17"/>
  <c r="PP56" i="17"/>
  <c r="IG56" i="17"/>
  <c r="IS56" i="17"/>
  <c r="JE56" i="17"/>
  <c r="JQ56" i="17"/>
  <c r="KC56" i="17"/>
  <c r="KO56" i="17"/>
  <c r="LA56" i="17"/>
  <c r="LM56" i="17"/>
  <c r="LY56" i="17"/>
  <c r="MK56" i="17"/>
  <c r="MW56" i="17"/>
  <c r="NI56" i="17"/>
  <c r="NU56" i="17"/>
  <c r="OG56" i="17"/>
  <c r="OS56" i="17"/>
  <c r="PE56" i="17"/>
  <c r="PQ56" i="17"/>
  <c r="IH56" i="17"/>
  <c r="IT56" i="17"/>
  <c r="JF56" i="17"/>
  <c r="JR56" i="17"/>
  <c r="KD56" i="17"/>
  <c r="KP56" i="17"/>
  <c r="LB56" i="17"/>
  <c r="LN56" i="17"/>
  <c r="LZ56" i="17"/>
  <c r="ML56" i="17"/>
  <c r="MX56" i="17"/>
  <c r="NJ56" i="17"/>
  <c r="NV56" i="17"/>
  <c r="OH56" i="17"/>
  <c r="OT56" i="17"/>
  <c r="PF56" i="17"/>
  <c r="PR56" i="17"/>
  <c r="IJ56" i="17"/>
  <c r="IV56" i="17"/>
  <c r="JH56" i="17"/>
  <c r="JT56" i="17"/>
  <c r="KF56" i="17"/>
  <c r="KR56" i="17"/>
  <c r="LD56" i="17"/>
  <c r="LP56" i="17"/>
  <c r="MB56" i="17"/>
  <c r="MN56" i="17"/>
  <c r="MZ56" i="17"/>
  <c r="NL56" i="17"/>
  <c r="NX56" i="17"/>
  <c r="OJ56" i="17"/>
  <c r="OV56" i="17"/>
  <c r="PH56" i="17"/>
  <c r="PT56" i="17"/>
  <c r="KQ56" i="17"/>
  <c r="NK56" i="17"/>
  <c r="KS56" i="17"/>
  <c r="NM56" i="17"/>
  <c r="II56" i="17"/>
  <c r="LC56" i="17"/>
  <c r="NW56" i="17"/>
  <c r="IK56" i="17"/>
  <c r="LE56" i="17"/>
  <c r="NY56" i="17"/>
  <c r="IU56" i="17"/>
  <c r="LO56" i="17"/>
  <c r="OI56" i="17"/>
  <c r="IW56" i="17"/>
  <c r="LQ56" i="17"/>
  <c r="OK56" i="17"/>
  <c r="JG56" i="17"/>
  <c r="MA56" i="17"/>
  <c r="OU56" i="17"/>
  <c r="JI56" i="17"/>
  <c r="MC56" i="17"/>
  <c r="OW56" i="17"/>
  <c r="JS56" i="17"/>
  <c r="MM56" i="17"/>
  <c r="PG56" i="17"/>
  <c r="JU56" i="17"/>
  <c r="MO56" i="17"/>
  <c r="PI56" i="17"/>
  <c r="KE56" i="17"/>
  <c r="MY56" i="17"/>
  <c r="PS56" i="17"/>
  <c r="KG56" i="17"/>
  <c r="NA56" i="17"/>
  <c r="IM23" i="17"/>
  <c r="IY23" i="17"/>
  <c r="JK23" i="17"/>
  <c r="JW23" i="17"/>
  <c r="KI23" i="17"/>
  <c r="KU23" i="17"/>
  <c r="LG23" i="17"/>
  <c r="LS23" i="17"/>
  <c r="ME23" i="17"/>
  <c r="MQ23" i="17"/>
  <c r="NC23" i="17"/>
  <c r="NO23" i="17"/>
  <c r="OA23" i="17"/>
  <c r="OM23" i="17"/>
  <c r="OY23" i="17"/>
  <c r="PK23" i="17"/>
  <c r="IN23" i="17"/>
  <c r="IZ23" i="17"/>
  <c r="JL23" i="17"/>
  <c r="JX23" i="17"/>
  <c r="KJ23" i="17"/>
  <c r="KV23" i="17"/>
  <c r="LH23" i="17"/>
  <c r="LT23" i="17"/>
  <c r="MF23" i="17"/>
  <c r="MR23" i="17"/>
  <c r="ND23" i="17"/>
  <c r="NP23" i="17"/>
  <c r="OB23" i="17"/>
  <c r="ON23" i="17"/>
  <c r="OZ23" i="17"/>
  <c r="PL23" i="17"/>
  <c r="IC23" i="17"/>
  <c r="IO23" i="17"/>
  <c r="JA23" i="17"/>
  <c r="JM23" i="17"/>
  <c r="JY23" i="17"/>
  <c r="KK23" i="17"/>
  <c r="KW23" i="17"/>
  <c r="LI23" i="17"/>
  <c r="LU23" i="17"/>
  <c r="MG23" i="17"/>
  <c r="MS23" i="17"/>
  <c r="NE23" i="17"/>
  <c r="NQ23" i="17"/>
  <c r="OC23" i="17"/>
  <c r="OO23" i="17"/>
  <c r="PA23" i="17"/>
  <c r="PM23" i="17"/>
  <c r="IF23" i="17"/>
  <c r="IR23" i="17"/>
  <c r="JD23" i="17"/>
  <c r="JP23" i="17"/>
  <c r="KB23" i="17"/>
  <c r="KN23" i="17"/>
  <c r="KZ23" i="17"/>
  <c r="LL23" i="17"/>
  <c r="LX23" i="17"/>
  <c r="MJ23" i="17"/>
  <c r="MV23" i="17"/>
  <c r="NH23" i="17"/>
  <c r="NT23" i="17"/>
  <c r="OF23" i="17"/>
  <c r="OR23" i="17"/>
  <c r="PD23" i="17"/>
  <c r="PP23" i="17"/>
  <c r="IH23" i="17"/>
  <c r="IT23" i="17"/>
  <c r="JF23" i="17"/>
  <c r="JR23" i="17"/>
  <c r="KD23" i="17"/>
  <c r="KP23" i="17"/>
  <c r="LB23" i="17"/>
  <c r="LN23" i="17"/>
  <c r="LZ23" i="17"/>
  <c r="ML23" i="17"/>
  <c r="MX23" i="17"/>
  <c r="NJ23" i="17"/>
  <c r="NV23" i="17"/>
  <c r="OH23" i="17"/>
  <c r="OT23" i="17"/>
  <c r="PF23" i="17"/>
  <c r="PR23" i="17"/>
  <c r="II23" i="17"/>
  <c r="IU23" i="17"/>
  <c r="JG23" i="17"/>
  <c r="JS23" i="17"/>
  <c r="KE23" i="17"/>
  <c r="KQ23" i="17"/>
  <c r="LC23" i="17"/>
  <c r="LO23" i="17"/>
  <c r="MA23" i="17"/>
  <c r="MM23" i="17"/>
  <c r="MY23" i="17"/>
  <c r="NK23" i="17"/>
  <c r="NW23" i="17"/>
  <c r="OI23" i="17"/>
  <c r="OU23" i="17"/>
  <c r="PG23" i="17"/>
  <c r="PS23" i="17"/>
  <c r="IJ23" i="17"/>
  <c r="IV23" i="17"/>
  <c r="JH23" i="17"/>
  <c r="JT23" i="17"/>
  <c r="KF23" i="17"/>
  <c r="KR23" i="17"/>
  <c r="LD23" i="17"/>
  <c r="LP23" i="17"/>
  <c r="MB23" i="17"/>
  <c r="MN23" i="17"/>
  <c r="MZ23" i="17"/>
  <c r="NL23" i="17"/>
  <c r="NX23" i="17"/>
  <c r="OJ23" i="17"/>
  <c r="OV23" i="17"/>
  <c r="PH23" i="17"/>
  <c r="PT23" i="17"/>
  <c r="IK23" i="17"/>
  <c r="IW23" i="17"/>
  <c r="JI23" i="17"/>
  <c r="JU23" i="17"/>
  <c r="KG23" i="17"/>
  <c r="KS23" i="17"/>
  <c r="LE23" i="17"/>
  <c r="LQ23" i="17"/>
  <c r="MC23" i="17"/>
  <c r="MO23" i="17"/>
  <c r="NA23" i="17"/>
  <c r="NM23" i="17"/>
  <c r="NY23" i="17"/>
  <c r="OK23" i="17"/>
  <c r="OW23" i="17"/>
  <c r="PI23" i="17"/>
  <c r="JE23" i="17"/>
  <c r="KO23" i="17"/>
  <c r="LY23" i="17"/>
  <c r="NI23" i="17"/>
  <c r="OS23" i="17"/>
  <c r="JJ23" i="17"/>
  <c r="KT23" i="17"/>
  <c r="MD23" i="17"/>
  <c r="NN23" i="17"/>
  <c r="OX23" i="17"/>
  <c r="ID23" i="17"/>
  <c r="JN23" i="17"/>
  <c r="KX23" i="17"/>
  <c r="MH23" i="17"/>
  <c r="NR23" i="17"/>
  <c r="PB23" i="17"/>
  <c r="IE23" i="17"/>
  <c r="JO23" i="17"/>
  <c r="KY23" i="17"/>
  <c r="MI23" i="17"/>
  <c r="NS23" i="17"/>
  <c r="PC23" i="17"/>
  <c r="IL23" i="17"/>
  <c r="JV23" i="17"/>
  <c r="LF23" i="17"/>
  <c r="MP23" i="17"/>
  <c r="NZ23" i="17"/>
  <c r="PJ23" i="17"/>
  <c r="IP23" i="17"/>
  <c r="JZ23" i="17"/>
  <c r="LJ23" i="17"/>
  <c r="MT23" i="17"/>
  <c r="OD23" i="17"/>
  <c r="PN23" i="17"/>
  <c r="IS23" i="17"/>
  <c r="KC23" i="17"/>
  <c r="LM23" i="17"/>
  <c r="MW23" i="17"/>
  <c r="OG23" i="17"/>
  <c r="PQ23" i="17"/>
  <c r="JC23" i="17"/>
  <c r="MU23" i="17"/>
  <c r="JQ23" i="17"/>
  <c r="NB23" i="17"/>
  <c r="KA23" i="17"/>
  <c r="NF23" i="17"/>
  <c r="KH23" i="17"/>
  <c r="NG23" i="17"/>
  <c r="KL23" i="17"/>
  <c r="NU23" i="17"/>
  <c r="KM23" i="17"/>
  <c r="OE23" i="17"/>
  <c r="LA23" i="17"/>
  <c r="OL23" i="17"/>
  <c r="IG23" i="17"/>
  <c r="LR23" i="17"/>
  <c r="OQ23" i="17"/>
  <c r="JB23" i="17"/>
  <c r="LK23" i="17"/>
  <c r="LV23" i="17"/>
  <c r="LW23" i="17"/>
  <c r="MK23" i="17"/>
  <c r="OP23" i="17"/>
  <c r="PE23" i="17"/>
  <c r="PO23" i="17"/>
  <c r="IQ23" i="17"/>
  <c r="IX23" i="17"/>
  <c r="IH44" i="17"/>
  <c r="IT44" i="17"/>
  <c r="JF44" i="17"/>
  <c r="JR44" i="17"/>
  <c r="KD44" i="17"/>
  <c r="KP44" i="17"/>
  <c r="LB44" i="17"/>
  <c r="LN44" i="17"/>
  <c r="LZ44" i="17"/>
  <c r="ML44" i="17"/>
  <c r="MX44" i="17"/>
  <c r="NJ44" i="17"/>
  <c r="NV44" i="17"/>
  <c r="OH44" i="17"/>
  <c r="OT44" i="17"/>
  <c r="PF44" i="17"/>
  <c r="PR44" i="17"/>
  <c r="II44" i="17"/>
  <c r="IU44" i="17"/>
  <c r="JG44" i="17"/>
  <c r="JS44" i="17"/>
  <c r="KE44" i="17"/>
  <c r="KQ44" i="17"/>
  <c r="LC44" i="17"/>
  <c r="LO44" i="17"/>
  <c r="MA44" i="17"/>
  <c r="MM44" i="17"/>
  <c r="MY44" i="17"/>
  <c r="NK44" i="17"/>
  <c r="NW44" i="17"/>
  <c r="OI44" i="17"/>
  <c r="OU44" i="17"/>
  <c r="PG44" i="17"/>
  <c r="PS44" i="17"/>
  <c r="IJ44" i="17"/>
  <c r="IV44" i="17"/>
  <c r="JH44" i="17"/>
  <c r="JT44" i="17"/>
  <c r="KF44" i="17"/>
  <c r="KR44" i="17"/>
  <c r="LD44" i="17"/>
  <c r="LP44" i="17"/>
  <c r="MB44" i="17"/>
  <c r="MN44" i="17"/>
  <c r="MZ44" i="17"/>
  <c r="NL44" i="17"/>
  <c r="NX44" i="17"/>
  <c r="OJ44" i="17"/>
  <c r="OV44" i="17"/>
  <c r="PH44" i="17"/>
  <c r="PT44" i="17"/>
  <c r="IK44" i="17"/>
  <c r="IW44" i="17"/>
  <c r="JI44" i="17"/>
  <c r="JU44" i="17"/>
  <c r="KG44" i="17"/>
  <c r="KS44" i="17"/>
  <c r="LE44" i="17"/>
  <c r="LQ44" i="17"/>
  <c r="MC44" i="17"/>
  <c r="MO44" i="17"/>
  <c r="NA44" i="17"/>
  <c r="NM44" i="17"/>
  <c r="NY44" i="17"/>
  <c r="OK44" i="17"/>
  <c r="OW44" i="17"/>
  <c r="PI44" i="17"/>
  <c r="IL44" i="17"/>
  <c r="IX44" i="17"/>
  <c r="JJ44" i="17"/>
  <c r="JV44" i="17"/>
  <c r="KH44" i="17"/>
  <c r="KT44" i="17"/>
  <c r="LF44" i="17"/>
  <c r="LR44" i="17"/>
  <c r="MD44" i="17"/>
  <c r="MP44" i="17"/>
  <c r="NB44" i="17"/>
  <c r="NN44" i="17"/>
  <c r="NZ44" i="17"/>
  <c r="OL44" i="17"/>
  <c r="OX44" i="17"/>
  <c r="PJ44" i="17"/>
  <c r="IM44" i="17"/>
  <c r="IY44" i="17"/>
  <c r="JK44" i="17"/>
  <c r="JW44" i="17"/>
  <c r="KI44" i="17"/>
  <c r="KU44" i="17"/>
  <c r="LG44" i="17"/>
  <c r="LS44" i="17"/>
  <c r="ME44" i="17"/>
  <c r="MQ44" i="17"/>
  <c r="NC44" i="17"/>
  <c r="NO44" i="17"/>
  <c r="OA44" i="17"/>
  <c r="OM44" i="17"/>
  <c r="OY44" i="17"/>
  <c r="PK44" i="17"/>
  <c r="IN44" i="17"/>
  <c r="IZ44" i="17"/>
  <c r="JL44" i="17"/>
  <c r="JX44" i="17"/>
  <c r="KJ44" i="17"/>
  <c r="KV44" i="17"/>
  <c r="LH44" i="17"/>
  <c r="LT44" i="17"/>
  <c r="MF44" i="17"/>
  <c r="MR44" i="17"/>
  <c r="ND44" i="17"/>
  <c r="NP44" i="17"/>
  <c r="OB44" i="17"/>
  <c r="ON44" i="17"/>
  <c r="OZ44" i="17"/>
  <c r="PL44" i="17"/>
  <c r="IC44" i="17"/>
  <c r="IO44" i="17"/>
  <c r="JA44" i="17"/>
  <c r="JM44" i="17"/>
  <c r="JY44" i="17"/>
  <c r="KK44" i="17"/>
  <c r="KW44" i="17"/>
  <c r="LI44" i="17"/>
  <c r="LU44" i="17"/>
  <c r="MG44" i="17"/>
  <c r="MS44" i="17"/>
  <c r="NE44" i="17"/>
  <c r="NQ44" i="17"/>
  <c r="OC44" i="17"/>
  <c r="OO44" i="17"/>
  <c r="PA44" i="17"/>
  <c r="PM44" i="17"/>
  <c r="IF44" i="17"/>
  <c r="IR44" i="17"/>
  <c r="JD44" i="17"/>
  <c r="JP44" i="17"/>
  <c r="KB44" i="17"/>
  <c r="KN44" i="17"/>
  <c r="KZ44" i="17"/>
  <c r="LL44" i="17"/>
  <c r="LX44" i="17"/>
  <c r="MJ44" i="17"/>
  <c r="MV44" i="17"/>
  <c r="NH44" i="17"/>
  <c r="NT44" i="17"/>
  <c r="OF44" i="17"/>
  <c r="OR44" i="17"/>
  <c r="PD44" i="17"/>
  <c r="PP44" i="17"/>
  <c r="IG44" i="17"/>
  <c r="IS44" i="17"/>
  <c r="JE44" i="17"/>
  <c r="JQ44" i="17"/>
  <c r="KC44" i="17"/>
  <c r="KO44" i="17"/>
  <c r="LA44" i="17"/>
  <c r="LM44" i="17"/>
  <c r="LY44" i="17"/>
  <c r="MK44" i="17"/>
  <c r="MW44" i="17"/>
  <c r="NI44" i="17"/>
  <c r="NU44" i="17"/>
  <c r="OG44" i="17"/>
  <c r="OS44" i="17"/>
  <c r="PE44" i="17"/>
  <c r="PQ44" i="17"/>
  <c r="IQ44" i="17"/>
  <c r="LK44" i="17"/>
  <c r="OE44" i="17"/>
  <c r="JB44" i="17"/>
  <c r="LV44" i="17"/>
  <c r="OP44" i="17"/>
  <c r="JC44" i="17"/>
  <c r="LW44" i="17"/>
  <c r="OQ44" i="17"/>
  <c r="JN44" i="17"/>
  <c r="MH44" i="17"/>
  <c r="PB44" i="17"/>
  <c r="JO44" i="17"/>
  <c r="MI44" i="17"/>
  <c r="PC44" i="17"/>
  <c r="JZ44" i="17"/>
  <c r="MT44" i="17"/>
  <c r="PN44" i="17"/>
  <c r="KA44" i="17"/>
  <c r="MU44" i="17"/>
  <c r="PO44" i="17"/>
  <c r="KL44" i="17"/>
  <c r="NF44" i="17"/>
  <c r="IE44" i="17"/>
  <c r="KY44" i="17"/>
  <c r="NS44" i="17"/>
  <c r="IP44" i="17"/>
  <c r="LJ44" i="17"/>
  <c r="OD44" i="17"/>
  <c r="ID44" i="17"/>
  <c r="KM44" i="17"/>
  <c r="KX44" i="17"/>
  <c r="NG44" i="17"/>
  <c r="NR44" i="17"/>
  <c r="IG65" i="17"/>
  <c r="IS65" i="17"/>
  <c r="JE65" i="17"/>
  <c r="JQ65" i="17"/>
  <c r="KC65" i="17"/>
  <c r="KO65" i="17"/>
  <c r="LA65" i="17"/>
  <c r="LM65" i="17"/>
  <c r="LY65" i="17"/>
  <c r="MK65" i="17"/>
  <c r="MW65" i="17"/>
  <c r="NI65" i="17"/>
  <c r="NU65" i="17"/>
  <c r="OG65" i="17"/>
  <c r="OS65" i="17"/>
  <c r="PE65" i="17"/>
  <c r="PQ65" i="17"/>
  <c r="IH65" i="17"/>
  <c r="IT65" i="17"/>
  <c r="JF65" i="17"/>
  <c r="JR65" i="17"/>
  <c r="KD65" i="17"/>
  <c r="KP65" i="17"/>
  <c r="LB65" i="17"/>
  <c r="LN65" i="17"/>
  <c r="LZ65" i="17"/>
  <c r="ML65" i="17"/>
  <c r="MX65" i="17"/>
  <c r="NJ65" i="17"/>
  <c r="NV65" i="17"/>
  <c r="OH65" i="17"/>
  <c r="OT65" i="17"/>
  <c r="PF65" i="17"/>
  <c r="PR65" i="17"/>
  <c r="II65" i="17"/>
  <c r="IU65" i="17"/>
  <c r="JG65" i="17"/>
  <c r="JS65" i="17"/>
  <c r="KE65" i="17"/>
  <c r="KQ65" i="17"/>
  <c r="LC65" i="17"/>
  <c r="LO65" i="17"/>
  <c r="MA65" i="17"/>
  <c r="MM65" i="17"/>
  <c r="MY65" i="17"/>
  <c r="NK65" i="17"/>
  <c r="NW65" i="17"/>
  <c r="OI65" i="17"/>
  <c r="OU65" i="17"/>
  <c r="PG65" i="17"/>
  <c r="PS65" i="17"/>
  <c r="IK65" i="17"/>
  <c r="IW65" i="17"/>
  <c r="JI65" i="17"/>
  <c r="JU65" i="17"/>
  <c r="KG65" i="17"/>
  <c r="KS65" i="17"/>
  <c r="LE65" i="17"/>
  <c r="LQ65" i="17"/>
  <c r="MC65" i="17"/>
  <c r="MO65" i="17"/>
  <c r="NA65" i="17"/>
  <c r="NM65" i="17"/>
  <c r="NY65" i="17"/>
  <c r="OK65" i="17"/>
  <c r="OW65" i="17"/>
  <c r="PI65" i="17"/>
  <c r="IL65" i="17"/>
  <c r="IX65" i="17"/>
  <c r="JJ65" i="17"/>
  <c r="JV65" i="17"/>
  <c r="KH65" i="17"/>
  <c r="KT65" i="17"/>
  <c r="LF65" i="17"/>
  <c r="LR65" i="17"/>
  <c r="MD65" i="17"/>
  <c r="MP65" i="17"/>
  <c r="NB65" i="17"/>
  <c r="NN65" i="17"/>
  <c r="NZ65" i="17"/>
  <c r="OL65" i="17"/>
  <c r="OX65" i="17"/>
  <c r="PJ65" i="17"/>
  <c r="IM65" i="17"/>
  <c r="IY65" i="17"/>
  <c r="JK65" i="17"/>
  <c r="JW65" i="17"/>
  <c r="KI65" i="17"/>
  <c r="KU65" i="17"/>
  <c r="LG65" i="17"/>
  <c r="LS65" i="17"/>
  <c r="ME65" i="17"/>
  <c r="MQ65" i="17"/>
  <c r="NC65" i="17"/>
  <c r="NO65" i="17"/>
  <c r="OA65" i="17"/>
  <c r="OM65" i="17"/>
  <c r="OY65" i="17"/>
  <c r="PK65" i="17"/>
  <c r="IN65" i="17"/>
  <c r="IZ65" i="17"/>
  <c r="JL65" i="17"/>
  <c r="JX65" i="17"/>
  <c r="KJ65" i="17"/>
  <c r="KV65" i="17"/>
  <c r="LH65" i="17"/>
  <c r="LT65" i="17"/>
  <c r="MF65" i="17"/>
  <c r="MR65" i="17"/>
  <c r="ND65" i="17"/>
  <c r="NP65" i="17"/>
  <c r="OB65" i="17"/>
  <c r="ON65" i="17"/>
  <c r="OZ65" i="17"/>
  <c r="PL65" i="17"/>
  <c r="IC65" i="17"/>
  <c r="IO65" i="17"/>
  <c r="JA65" i="17"/>
  <c r="JM65" i="17"/>
  <c r="JY65" i="17"/>
  <c r="KK65" i="17"/>
  <c r="KW65" i="17"/>
  <c r="LI65" i="17"/>
  <c r="LU65" i="17"/>
  <c r="MG65" i="17"/>
  <c r="MS65" i="17"/>
  <c r="NE65" i="17"/>
  <c r="NQ65" i="17"/>
  <c r="OC65" i="17"/>
  <c r="OO65" i="17"/>
  <c r="PA65" i="17"/>
  <c r="PM65" i="17"/>
  <c r="ID65" i="17"/>
  <c r="IP65" i="17"/>
  <c r="JB65" i="17"/>
  <c r="JN65" i="17"/>
  <c r="JZ65" i="17"/>
  <c r="KL65" i="17"/>
  <c r="KX65" i="17"/>
  <c r="LJ65" i="17"/>
  <c r="LV65" i="17"/>
  <c r="MH65" i="17"/>
  <c r="MT65" i="17"/>
  <c r="NF65" i="17"/>
  <c r="NR65" i="17"/>
  <c r="OD65" i="17"/>
  <c r="OP65" i="17"/>
  <c r="PB65" i="17"/>
  <c r="PN65" i="17"/>
  <c r="IE65" i="17"/>
  <c r="IQ65" i="17"/>
  <c r="JC65" i="17"/>
  <c r="JO65" i="17"/>
  <c r="KA65" i="17"/>
  <c r="KM65" i="17"/>
  <c r="KY65" i="17"/>
  <c r="LK65" i="17"/>
  <c r="LW65" i="17"/>
  <c r="MI65" i="17"/>
  <c r="MU65" i="17"/>
  <c r="NG65" i="17"/>
  <c r="NS65" i="17"/>
  <c r="OE65" i="17"/>
  <c r="OQ65" i="17"/>
  <c r="PC65" i="17"/>
  <c r="PO65" i="17"/>
  <c r="IV65" i="17"/>
  <c r="LP65" i="17"/>
  <c r="OJ65" i="17"/>
  <c r="JD65" i="17"/>
  <c r="LX65" i="17"/>
  <c r="OR65" i="17"/>
  <c r="JH65" i="17"/>
  <c r="MB65" i="17"/>
  <c r="OV65" i="17"/>
  <c r="JP65" i="17"/>
  <c r="MJ65" i="17"/>
  <c r="PD65" i="17"/>
  <c r="JT65" i="17"/>
  <c r="MN65" i="17"/>
  <c r="PH65" i="17"/>
  <c r="KB65" i="17"/>
  <c r="MV65" i="17"/>
  <c r="PP65" i="17"/>
  <c r="KF65" i="17"/>
  <c r="MZ65" i="17"/>
  <c r="PT65" i="17"/>
  <c r="KN65" i="17"/>
  <c r="NH65" i="17"/>
  <c r="IJ65" i="17"/>
  <c r="LD65" i="17"/>
  <c r="NX65" i="17"/>
  <c r="IR65" i="17"/>
  <c r="LL65" i="17"/>
  <c r="OF65" i="17"/>
  <c r="KZ65" i="17"/>
  <c r="NL65" i="17"/>
  <c r="NT65" i="17"/>
  <c r="IF65" i="17"/>
  <c r="KR65" i="17"/>
  <c r="IJ49" i="17"/>
  <c r="IV49" i="17"/>
  <c r="JH49" i="17"/>
  <c r="JT49" i="17"/>
  <c r="KF49" i="17"/>
  <c r="KR49" i="17"/>
  <c r="LD49" i="17"/>
  <c r="LP49" i="17"/>
  <c r="MB49" i="17"/>
  <c r="MN49" i="17"/>
  <c r="MZ49" i="17"/>
  <c r="NL49" i="17"/>
  <c r="NX49" i="17"/>
  <c r="OJ49" i="17"/>
  <c r="OV49" i="17"/>
  <c r="PH49" i="17"/>
  <c r="PT49" i="17"/>
  <c r="IK49" i="17"/>
  <c r="IW49" i="17"/>
  <c r="JI49" i="17"/>
  <c r="JU49" i="17"/>
  <c r="KG49" i="17"/>
  <c r="KS49" i="17"/>
  <c r="LE49" i="17"/>
  <c r="LQ49" i="17"/>
  <c r="MC49" i="17"/>
  <c r="MO49" i="17"/>
  <c r="NA49" i="17"/>
  <c r="NM49" i="17"/>
  <c r="NY49" i="17"/>
  <c r="OK49" i="17"/>
  <c r="OW49" i="17"/>
  <c r="PI49" i="17"/>
  <c r="IL49" i="17"/>
  <c r="IX49" i="17"/>
  <c r="JJ49" i="17"/>
  <c r="JV49" i="17"/>
  <c r="KH49" i="17"/>
  <c r="KT49" i="17"/>
  <c r="LF49" i="17"/>
  <c r="LR49" i="17"/>
  <c r="MD49" i="17"/>
  <c r="MP49" i="17"/>
  <c r="NB49" i="17"/>
  <c r="NN49" i="17"/>
  <c r="NZ49" i="17"/>
  <c r="OL49" i="17"/>
  <c r="OX49" i="17"/>
  <c r="PJ49" i="17"/>
  <c r="IM49" i="17"/>
  <c r="IY49" i="17"/>
  <c r="JK49" i="17"/>
  <c r="JW49" i="17"/>
  <c r="KI49" i="17"/>
  <c r="KU49" i="17"/>
  <c r="LG49" i="17"/>
  <c r="LS49" i="17"/>
  <c r="ME49" i="17"/>
  <c r="MQ49" i="17"/>
  <c r="NC49" i="17"/>
  <c r="NO49" i="17"/>
  <c r="OA49" i="17"/>
  <c r="OM49" i="17"/>
  <c r="OY49" i="17"/>
  <c r="PK49" i="17"/>
  <c r="IN49" i="17"/>
  <c r="IZ49" i="17"/>
  <c r="JL49" i="17"/>
  <c r="JX49" i="17"/>
  <c r="KJ49" i="17"/>
  <c r="KV49" i="17"/>
  <c r="LH49" i="17"/>
  <c r="LT49" i="17"/>
  <c r="MF49" i="17"/>
  <c r="MR49" i="17"/>
  <c r="ND49" i="17"/>
  <c r="NP49" i="17"/>
  <c r="OB49" i="17"/>
  <c r="ON49" i="17"/>
  <c r="OZ49" i="17"/>
  <c r="PL49" i="17"/>
  <c r="IC49" i="17"/>
  <c r="IO49" i="17"/>
  <c r="JA49" i="17"/>
  <c r="JM49" i="17"/>
  <c r="JY49" i="17"/>
  <c r="KK49" i="17"/>
  <c r="KW49" i="17"/>
  <c r="LI49" i="17"/>
  <c r="LU49" i="17"/>
  <c r="MG49" i="17"/>
  <c r="MS49" i="17"/>
  <c r="NE49" i="17"/>
  <c r="NQ49" i="17"/>
  <c r="OC49" i="17"/>
  <c r="OO49" i="17"/>
  <c r="PA49" i="17"/>
  <c r="PM49" i="17"/>
  <c r="ID49" i="17"/>
  <c r="IP49" i="17"/>
  <c r="JB49" i="17"/>
  <c r="JN49" i="17"/>
  <c r="JZ49" i="17"/>
  <c r="KL49" i="17"/>
  <c r="KX49" i="17"/>
  <c r="LJ49" i="17"/>
  <c r="LV49" i="17"/>
  <c r="MH49" i="17"/>
  <c r="MT49" i="17"/>
  <c r="NF49" i="17"/>
  <c r="NR49" i="17"/>
  <c r="OD49" i="17"/>
  <c r="OP49" i="17"/>
  <c r="PB49" i="17"/>
  <c r="PN49" i="17"/>
  <c r="IE49" i="17"/>
  <c r="IQ49" i="17"/>
  <c r="JC49" i="17"/>
  <c r="JO49" i="17"/>
  <c r="KA49" i="17"/>
  <c r="KM49" i="17"/>
  <c r="KY49" i="17"/>
  <c r="LK49" i="17"/>
  <c r="LW49" i="17"/>
  <c r="MI49" i="17"/>
  <c r="MU49" i="17"/>
  <c r="NG49" i="17"/>
  <c r="NS49" i="17"/>
  <c r="OE49" i="17"/>
  <c r="OQ49" i="17"/>
  <c r="PC49" i="17"/>
  <c r="PO49" i="17"/>
  <c r="IH49" i="17"/>
  <c r="IT49" i="17"/>
  <c r="JF49" i="17"/>
  <c r="JR49" i="17"/>
  <c r="KD49" i="17"/>
  <c r="KP49" i="17"/>
  <c r="LB49" i="17"/>
  <c r="LN49" i="17"/>
  <c r="LZ49" i="17"/>
  <c r="ML49" i="17"/>
  <c r="MX49" i="17"/>
  <c r="NJ49" i="17"/>
  <c r="NV49" i="17"/>
  <c r="OH49" i="17"/>
  <c r="OT49" i="17"/>
  <c r="PF49" i="17"/>
  <c r="PR49" i="17"/>
  <c r="II49" i="17"/>
  <c r="IU49" i="17"/>
  <c r="JG49" i="17"/>
  <c r="JS49" i="17"/>
  <c r="KE49" i="17"/>
  <c r="KQ49" i="17"/>
  <c r="LC49" i="17"/>
  <c r="LO49" i="17"/>
  <c r="MA49" i="17"/>
  <c r="MM49" i="17"/>
  <c r="MY49" i="17"/>
  <c r="NK49" i="17"/>
  <c r="NW49" i="17"/>
  <c r="OI49" i="17"/>
  <c r="OU49" i="17"/>
  <c r="PG49" i="17"/>
  <c r="PS49" i="17"/>
  <c r="JE49" i="17"/>
  <c r="LY49" i="17"/>
  <c r="OS49" i="17"/>
  <c r="JP49" i="17"/>
  <c r="MJ49" i="17"/>
  <c r="PD49" i="17"/>
  <c r="JQ49" i="17"/>
  <c r="MK49" i="17"/>
  <c r="PE49" i="17"/>
  <c r="KB49" i="17"/>
  <c r="MV49" i="17"/>
  <c r="PP49" i="17"/>
  <c r="KC49" i="17"/>
  <c r="MW49" i="17"/>
  <c r="PQ49" i="17"/>
  <c r="KN49" i="17"/>
  <c r="NH49" i="17"/>
  <c r="KO49" i="17"/>
  <c r="NI49" i="17"/>
  <c r="IF49" i="17"/>
  <c r="KZ49" i="17"/>
  <c r="NT49" i="17"/>
  <c r="IG49" i="17"/>
  <c r="LA49" i="17"/>
  <c r="NU49" i="17"/>
  <c r="IR49" i="17"/>
  <c r="LL49" i="17"/>
  <c r="OF49" i="17"/>
  <c r="IS49" i="17"/>
  <c r="LM49" i="17"/>
  <c r="OG49" i="17"/>
  <c r="JD49" i="17"/>
  <c r="LX49" i="17"/>
  <c r="OR49" i="17"/>
  <c r="IN32" i="17"/>
  <c r="IZ32" i="17"/>
  <c r="JL32" i="17"/>
  <c r="JX32" i="17"/>
  <c r="KJ32" i="17"/>
  <c r="KV32" i="17"/>
  <c r="LH32" i="17"/>
  <c r="LT32" i="17"/>
  <c r="MF32" i="17"/>
  <c r="MR32" i="17"/>
  <c r="ND32" i="17"/>
  <c r="NP32" i="17"/>
  <c r="OB32" i="17"/>
  <c r="ON32" i="17"/>
  <c r="OZ32" i="17"/>
  <c r="PL32" i="17"/>
  <c r="IC32" i="17"/>
  <c r="IO32" i="17"/>
  <c r="JA32" i="17"/>
  <c r="JM32" i="17"/>
  <c r="JY32" i="17"/>
  <c r="KK32" i="17"/>
  <c r="KW32" i="17"/>
  <c r="LI32" i="17"/>
  <c r="LU32" i="17"/>
  <c r="MG32" i="17"/>
  <c r="MS32" i="17"/>
  <c r="NE32" i="17"/>
  <c r="NQ32" i="17"/>
  <c r="OC32" i="17"/>
  <c r="OO32" i="17"/>
  <c r="PA32" i="17"/>
  <c r="PM32" i="17"/>
  <c r="ID32" i="17"/>
  <c r="IP32" i="17"/>
  <c r="JB32" i="17"/>
  <c r="JN32" i="17"/>
  <c r="JZ32" i="17"/>
  <c r="KL32" i="17"/>
  <c r="KX32" i="17"/>
  <c r="LJ32" i="17"/>
  <c r="LV32" i="17"/>
  <c r="MH32" i="17"/>
  <c r="MT32" i="17"/>
  <c r="NF32" i="17"/>
  <c r="IE32" i="17"/>
  <c r="IQ32" i="17"/>
  <c r="JC32" i="17"/>
  <c r="JO32" i="17"/>
  <c r="KA32" i="17"/>
  <c r="KM32" i="17"/>
  <c r="KY32" i="17"/>
  <c r="LK32" i="17"/>
  <c r="LW32" i="17"/>
  <c r="MI32" i="17"/>
  <c r="MU32" i="17"/>
  <c r="NG32" i="17"/>
  <c r="NS32" i="17"/>
  <c r="OE32" i="17"/>
  <c r="OQ32" i="17"/>
  <c r="PC32" i="17"/>
  <c r="PO32" i="17"/>
  <c r="IF32" i="17"/>
  <c r="IR32" i="17"/>
  <c r="JD32" i="17"/>
  <c r="JP32" i="17"/>
  <c r="KB32" i="17"/>
  <c r="KN32" i="17"/>
  <c r="KZ32" i="17"/>
  <c r="LL32" i="17"/>
  <c r="LX32" i="17"/>
  <c r="MJ32" i="17"/>
  <c r="MV32" i="17"/>
  <c r="NH32" i="17"/>
  <c r="NT32" i="17"/>
  <c r="OF32" i="17"/>
  <c r="OR32" i="17"/>
  <c r="PD32" i="17"/>
  <c r="PP32" i="17"/>
  <c r="IG32" i="17"/>
  <c r="IS32" i="17"/>
  <c r="JE32" i="17"/>
  <c r="JQ32" i="17"/>
  <c r="KC32" i="17"/>
  <c r="KO32" i="17"/>
  <c r="LA32" i="17"/>
  <c r="LM32" i="17"/>
  <c r="LY32" i="17"/>
  <c r="MK32" i="17"/>
  <c r="MW32" i="17"/>
  <c r="NI32" i="17"/>
  <c r="NU32" i="17"/>
  <c r="OG32" i="17"/>
  <c r="OS32" i="17"/>
  <c r="PE32" i="17"/>
  <c r="PQ32" i="17"/>
  <c r="II32" i="17"/>
  <c r="IU32" i="17"/>
  <c r="JG32" i="17"/>
  <c r="JS32" i="17"/>
  <c r="KE32" i="17"/>
  <c r="KQ32" i="17"/>
  <c r="LC32" i="17"/>
  <c r="LO32" i="17"/>
  <c r="MA32" i="17"/>
  <c r="MM32" i="17"/>
  <c r="MY32" i="17"/>
  <c r="NK32" i="17"/>
  <c r="NW32" i="17"/>
  <c r="OI32" i="17"/>
  <c r="OU32" i="17"/>
  <c r="PG32" i="17"/>
  <c r="PS32" i="17"/>
  <c r="IK32" i="17"/>
  <c r="IW32" i="17"/>
  <c r="JI32" i="17"/>
  <c r="JU32" i="17"/>
  <c r="KG32" i="17"/>
  <c r="KS32" i="17"/>
  <c r="LE32" i="17"/>
  <c r="LQ32" i="17"/>
  <c r="MC32" i="17"/>
  <c r="MO32" i="17"/>
  <c r="NA32" i="17"/>
  <c r="NM32" i="17"/>
  <c r="NY32" i="17"/>
  <c r="OK32" i="17"/>
  <c r="OW32" i="17"/>
  <c r="PI32" i="17"/>
  <c r="IM32" i="17"/>
  <c r="JW32" i="17"/>
  <c r="LG32" i="17"/>
  <c r="MQ32" i="17"/>
  <c r="NZ32" i="17"/>
  <c r="PB32" i="17"/>
  <c r="IT32" i="17"/>
  <c r="KD32" i="17"/>
  <c r="LN32" i="17"/>
  <c r="MX32" i="17"/>
  <c r="OA32" i="17"/>
  <c r="PF32" i="17"/>
  <c r="IV32" i="17"/>
  <c r="KF32" i="17"/>
  <c r="LP32" i="17"/>
  <c r="MZ32" i="17"/>
  <c r="OD32" i="17"/>
  <c r="PH32" i="17"/>
  <c r="IX32" i="17"/>
  <c r="KH32" i="17"/>
  <c r="LR32" i="17"/>
  <c r="NB32" i="17"/>
  <c r="OH32" i="17"/>
  <c r="PJ32" i="17"/>
  <c r="IY32" i="17"/>
  <c r="KI32" i="17"/>
  <c r="LS32" i="17"/>
  <c r="NC32" i="17"/>
  <c r="OJ32" i="17"/>
  <c r="PK32" i="17"/>
  <c r="JF32" i="17"/>
  <c r="KP32" i="17"/>
  <c r="LZ32" i="17"/>
  <c r="NJ32" i="17"/>
  <c r="OL32" i="17"/>
  <c r="PN32" i="17"/>
  <c r="JH32" i="17"/>
  <c r="KR32" i="17"/>
  <c r="MB32" i="17"/>
  <c r="NL32" i="17"/>
  <c r="OM32" i="17"/>
  <c r="PR32" i="17"/>
  <c r="IH32" i="17"/>
  <c r="JR32" i="17"/>
  <c r="LB32" i="17"/>
  <c r="ML32" i="17"/>
  <c r="NR32" i="17"/>
  <c r="OV32" i="17"/>
  <c r="IJ32" i="17"/>
  <c r="JT32" i="17"/>
  <c r="LD32" i="17"/>
  <c r="MN32" i="17"/>
  <c r="NV32" i="17"/>
  <c r="OX32" i="17"/>
  <c r="IL32" i="17"/>
  <c r="JV32" i="17"/>
  <c r="LF32" i="17"/>
  <c r="MP32" i="17"/>
  <c r="NX32" i="17"/>
  <c r="OY32" i="17"/>
  <c r="JK32" i="17"/>
  <c r="KT32" i="17"/>
  <c r="KU32" i="17"/>
  <c r="MD32" i="17"/>
  <c r="ME32" i="17"/>
  <c r="NN32" i="17"/>
  <c r="NO32" i="17"/>
  <c r="OP32" i="17"/>
  <c r="OT32" i="17"/>
  <c r="JJ32" i="17"/>
  <c r="PT32" i="17"/>
  <c r="IM81" i="17"/>
  <c r="IY81" i="17"/>
  <c r="JK81" i="17"/>
  <c r="JW81" i="17"/>
  <c r="KI81" i="17"/>
  <c r="KU81" i="17"/>
  <c r="LG81" i="17"/>
  <c r="LS81" i="17"/>
  <c r="ME81" i="17"/>
  <c r="MQ81" i="17"/>
  <c r="NC81" i="17"/>
  <c r="NO81" i="17"/>
  <c r="OA81" i="17"/>
  <c r="OM81" i="17"/>
  <c r="OY81" i="17"/>
  <c r="PK81" i="17"/>
  <c r="IN81" i="17"/>
  <c r="IZ81" i="17"/>
  <c r="IC81" i="17"/>
  <c r="IO81" i="17"/>
  <c r="JA81" i="17"/>
  <c r="JM81" i="17"/>
  <c r="JY81" i="17"/>
  <c r="KK81" i="17"/>
  <c r="KW81" i="17"/>
  <c r="LI81" i="17"/>
  <c r="LU81" i="17"/>
  <c r="MG81" i="17"/>
  <c r="MS81" i="17"/>
  <c r="NE81" i="17"/>
  <c r="NQ81" i="17"/>
  <c r="OC81" i="17"/>
  <c r="OO81" i="17"/>
  <c r="PA81" i="17"/>
  <c r="PM81" i="17"/>
  <c r="ID81" i="17"/>
  <c r="IP81" i="17"/>
  <c r="JB81" i="17"/>
  <c r="JN81" i="17"/>
  <c r="JZ81" i="17"/>
  <c r="KL81" i="17"/>
  <c r="KX81" i="17"/>
  <c r="LJ81" i="17"/>
  <c r="LV81" i="17"/>
  <c r="MH81" i="17"/>
  <c r="MT81" i="17"/>
  <c r="NF81" i="17"/>
  <c r="NR81" i="17"/>
  <c r="OD81" i="17"/>
  <c r="OP81" i="17"/>
  <c r="PB81" i="17"/>
  <c r="PN81" i="17"/>
  <c r="IE81" i="17"/>
  <c r="IQ81" i="17"/>
  <c r="JC81" i="17"/>
  <c r="JO81" i="17"/>
  <c r="KA81" i="17"/>
  <c r="KM81" i="17"/>
  <c r="KY81" i="17"/>
  <c r="LK81" i="17"/>
  <c r="LW81" i="17"/>
  <c r="MI81" i="17"/>
  <c r="MU81" i="17"/>
  <c r="NG81" i="17"/>
  <c r="NS81" i="17"/>
  <c r="OE81" i="17"/>
  <c r="OQ81" i="17"/>
  <c r="PC81" i="17"/>
  <c r="PO81" i="17"/>
  <c r="IF81" i="17"/>
  <c r="IR81" i="17"/>
  <c r="JD81" i="17"/>
  <c r="JP81" i="17"/>
  <c r="KB81" i="17"/>
  <c r="KN81" i="17"/>
  <c r="KZ81" i="17"/>
  <c r="LL81" i="17"/>
  <c r="LX81" i="17"/>
  <c r="MJ81" i="17"/>
  <c r="MV81" i="17"/>
  <c r="NH81" i="17"/>
  <c r="NT81" i="17"/>
  <c r="OF81" i="17"/>
  <c r="OR81" i="17"/>
  <c r="PD81" i="17"/>
  <c r="PP81" i="17"/>
  <c r="IG81" i="17"/>
  <c r="IS81" i="17"/>
  <c r="JE81" i="17"/>
  <c r="JQ81" i="17"/>
  <c r="KC81" i="17"/>
  <c r="KO81" i="17"/>
  <c r="LA81" i="17"/>
  <c r="LM81" i="17"/>
  <c r="LY81" i="17"/>
  <c r="MK81" i="17"/>
  <c r="MW81" i="17"/>
  <c r="NI81" i="17"/>
  <c r="NU81" i="17"/>
  <c r="OG81" i="17"/>
  <c r="OS81" i="17"/>
  <c r="PE81" i="17"/>
  <c r="PQ81" i="17"/>
  <c r="IH81" i="17"/>
  <c r="IT81" i="17"/>
  <c r="JF81" i="17"/>
  <c r="JR81" i="17"/>
  <c r="KD81" i="17"/>
  <c r="KP81" i="17"/>
  <c r="LB81" i="17"/>
  <c r="LN81" i="17"/>
  <c r="LZ81" i="17"/>
  <c r="ML81" i="17"/>
  <c r="MX81" i="17"/>
  <c r="NJ81" i="17"/>
  <c r="NV81" i="17"/>
  <c r="OH81" i="17"/>
  <c r="OT81" i="17"/>
  <c r="PF81" i="17"/>
  <c r="PR81" i="17"/>
  <c r="II81" i="17"/>
  <c r="IU81" i="17"/>
  <c r="JG81" i="17"/>
  <c r="JS81" i="17"/>
  <c r="KE81" i="17"/>
  <c r="KQ81" i="17"/>
  <c r="LC81" i="17"/>
  <c r="LO81" i="17"/>
  <c r="MA81" i="17"/>
  <c r="MM81" i="17"/>
  <c r="MY81" i="17"/>
  <c r="NK81" i="17"/>
  <c r="NW81" i="17"/>
  <c r="OI81" i="17"/>
  <c r="OU81" i="17"/>
  <c r="PG81" i="17"/>
  <c r="PS81" i="17"/>
  <c r="IK81" i="17"/>
  <c r="IW81" i="17"/>
  <c r="JI81" i="17"/>
  <c r="JU81" i="17"/>
  <c r="KG81" i="17"/>
  <c r="KS81" i="17"/>
  <c r="LE81" i="17"/>
  <c r="LQ81" i="17"/>
  <c r="MC81" i="17"/>
  <c r="MO81" i="17"/>
  <c r="NA81" i="17"/>
  <c r="NM81" i="17"/>
  <c r="NY81" i="17"/>
  <c r="OK81" i="17"/>
  <c r="OW81" i="17"/>
  <c r="PI81" i="17"/>
  <c r="IL81" i="17"/>
  <c r="IX81" i="17"/>
  <c r="JJ81" i="17"/>
  <c r="JV81" i="17"/>
  <c r="KH81" i="17"/>
  <c r="KT81" i="17"/>
  <c r="LF81" i="17"/>
  <c r="LR81" i="17"/>
  <c r="MD81" i="17"/>
  <c r="MP81" i="17"/>
  <c r="NB81" i="17"/>
  <c r="NN81" i="17"/>
  <c r="NZ81" i="17"/>
  <c r="OL81" i="17"/>
  <c r="OX81" i="17"/>
  <c r="PJ81" i="17"/>
  <c r="IV81" i="17"/>
  <c r="LT81" i="17"/>
  <c r="ON81" i="17"/>
  <c r="JH81" i="17"/>
  <c r="MB81" i="17"/>
  <c r="OV81" i="17"/>
  <c r="JL81" i="17"/>
  <c r="MF81" i="17"/>
  <c r="OZ81" i="17"/>
  <c r="JT81" i="17"/>
  <c r="MN81" i="17"/>
  <c r="PH81" i="17"/>
  <c r="JX81" i="17"/>
  <c r="MR81" i="17"/>
  <c r="PL81" i="17"/>
  <c r="KF81" i="17"/>
  <c r="MZ81" i="17"/>
  <c r="PT81" i="17"/>
  <c r="KJ81" i="17"/>
  <c r="ND81" i="17"/>
  <c r="KR81" i="17"/>
  <c r="NL81" i="17"/>
  <c r="KV81" i="17"/>
  <c r="NP81" i="17"/>
  <c r="LD81" i="17"/>
  <c r="NX81" i="17"/>
  <c r="LH81" i="17"/>
  <c r="OB81" i="17"/>
  <c r="LP81" i="17"/>
  <c r="OJ81" i="17"/>
  <c r="IJ81" i="17"/>
  <c r="IC103" i="17"/>
  <c r="IO103" i="17"/>
  <c r="JA103" i="17"/>
  <c r="JM103" i="17"/>
  <c r="JY103" i="17"/>
  <c r="KK103" i="17"/>
  <c r="KW103" i="17"/>
  <c r="LI103" i="17"/>
  <c r="LU103" i="17"/>
  <c r="MG103" i="17"/>
  <c r="MS103" i="17"/>
  <c r="NE103" i="17"/>
  <c r="NQ103" i="17"/>
  <c r="OC103" i="17"/>
  <c r="OO103" i="17"/>
  <c r="PA103" i="17"/>
  <c r="PM103" i="17"/>
  <c r="ID103" i="17"/>
  <c r="IP103" i="17"/>
  <c r="JB103" i="17"/>
  <c r="JN103" i="17"/>
  <c r="JZ103" i="17"/>
  <c r="KL103" i="17"/>
  <c r="KX103" i="17"/>
  <c r="LJ103" i="17"/>
  <c r="LV103" i="17"/>
  <c r="MH103" i="17"/>
  <c r="MT103" i="17"/>
  <c r="NF103" i="17"/>
  <c r="NR103" i="17"/>
  <c r="OD103" i="17"/>
  <c r="OP103" i="17"/>
  <c r="PB103" i="17"/>
  <c r="PN103" i="17"/>
  <c r="IE103" i="17"/>
  <c r="IQ103" i="17"/>
  <c r="JC103" i="17"/>
  <c r="JO103" i="17"/>
  <c r="KA103" i="17"/>
  <c r="KM103" i="17"/>
  <c r="KY103" i="17"/>
  <c r="LK103" i="17"/>
  <c r="LW103" i="17"/>
  <c r="MI103" i="17"/>
  <c r="MU103" i="17"/>
  <c r="NG103" i="17"/>
  <c r="NS103" i="17"/>
  <c r="OE103" i="17"/>
  <c r="OQ103" i="17"/>
  <c r="PC103" i="17"/>
  <c r="PO103" i="17"/>
  <c r="IF103" i="17"/>
  <c r="IR103" i="17"/>
  <c r="JD103" i="17"/>
  <c r="JP103" i="17"/>
  <c r="KB103" i="17"/>
  <c r="KN103" i="17"/>
  <c r="KZ103" i="17"/>
  <c r="LL103" i="17"/>
  <c r="LX103" i="17"/>
  <c r="MJ103" i="17"/>
  <c r="MV103" i="17"/>
  <c r="NH103" i="17"/>
  <c r="NT103" i="17"/>
  <c r="OF103" i="17"/>
  <c r="OR103" i="17"/>
  <c r="PD103" i="17"/>
  <c r="PP103" i="17"/>
  <c r="IG103" i="17"/>
  <c r="IS103" i="17"/>
  <c r="JE103" i="17"/>
  <c r="JQ103" i="17"/>
  <c r="KC103" i="17"/>
  <c r="KO103" i="17"/>
  <c r="LA103" i="17"/>
  <c r="LM103" i="17"/>
  <c r="LY103" i="17"/>
  <c r="MK103" i="17"/>
  <c r="MW103" i="17"/>
  <c r="NI103" i="17"/>
  <c r="NU103" i="17"/>
  <c r="OG103" i="17"/>
  <c r="OS103" i="17"/>
  <c r="PE103" i="17"/>
  <c r="PQ103" i="17"/>
  <c r="IH103" i="17"/>
  <c r="IT103" i="17"/>
  <c r="JF103" i="17"/>
  <c r="JR103" i="17"/>
  <c r="KD103" i="17"/>
  <c r="KP103" i="17"/>
  <c r="LB103" i="17"/>
  <c r="LN103" i="17"/>
  <c r="LZ103" i="17"/>
  <c r="ML103" i="17"/>
  <c r="MX103" i="17"/>
  <c r="NJ103" i="17"/>
  <c r="NV103" i="17"/>
  <c r="OH103" i="17"/>
  <c r="OT103" i="17"/>
  <c r="PF103" i="17"/>
  <c r="PR103" i="17"/>
  <c r="II103" i="17"/>
  <c r="IU103" i="17"/>
  <c r="JG103" i="17"/>
  <c r="JS103" i="17"/>
  <c r="KE103" i="17"/>
  <c r="KQ103" i="17"/>
  <c r="LC103" i="17"/>
  <c r="LO103" i="17"/>
  <c r="MA103" i="17"/>
  <c r="MM103" i="17"/>
  <c r="MY103" i="17"/>
  <c r="NK103" i="17"/>
  <c r="NW103" i="17"/>
  <c r="OI103" i="17"/>
  <c r="OU103" i="17"/>
  <c r="PG103" i="17"/>
  <c r="PS103" i="17"/>
  <c r="IJ103" i="17"/>
  <c r="IV103" i="17"/>
  <c r="JH103" i="17"/>
  <c r="JT103" i="17"/>
  <c r="KF103" i="17"/>
  <c r="KR103" i="17"/>
  <c r="LD103" i="17"/>
  <c r="LP103" i="17"/>
  <c r="MB103" i="17"/>
  <c r="MN103" i="17"/>
  <c r="MZ103" i="17"/>
  <c r="NL103" i="17"/>
  <c r="NX103" i="17"/>
  <c r="OJ103" i="17"/>
  <c r="OV103" i="17"/>
  <c r="PH103" i="17"/>
  <c r="PT103" i="17"/>
  <c r="IK103" i="17"/>
  <c r="IW103" i="17"/>
  <c r="JI103" i="17"/>
  <c r="JU103" i="17"/>
  <c r="KG103" i="17"/>
  <c r="KS103" i="17"/>
  <c r="LE103" i="17"/>
  <c r="LQ103" i="17"/>
  <c r="MC103" i="17"/>
  <c r="MO103" i="17"/>
  <c r="NA103" i="17"/>
  <c r="NM103" i="17"/>
  <c r="NY103" i="17"/>
  <c r="OK103" i="17"/>
  <c r="OW103" i="17"/>
  <c r="PI103" i="17"/>
  <c r="IL103" i="17"/>
  <c r="IX103" i="17"/>
  <c r="JJ103" i="17"/>
  <c r="JV103" i="17"/>
  <c r="KH103" i="17"/>
  <c r="KT103" i="17"/>
  <c r="LF103" i="17"/>
  <c r="LR103" i="17"/>
  <c r="MD103" i="17"/>
  <c r="MP103" i="17"/>
  <c r="NB103" i="17"/>
  <c r="NN103" i="17"/>
  <c r="NZ103" i="17"/>
  <c r="OL103" i="17"/>
  <c r="OX103" i="17"/>
  <c r="PJ103" i="17"/>
  <c r="IM103" i="17"/>
  <c r="IY103" i="17"/>
  <c r="JK103" i="17"/>
  <c r="JW103" i="17"/>
  <c r="KI103" i="17"/>
  <c r="KU103" i="17"/>
  <c r="LG103" i="17"/>
  <c r="LS103" i="17"/>
  <c r="ME103" i="17"/>
  <c r="MQ103" i="17"/>
  <c r="NC103" i="17"/>
  <c r="NO103" i="17"/>
  <c r="OA103" i="17"/>
  <c r="OM103" i="17"/>
  <c r="OY103" i="17"/>
  <c r="PK103" i="17"/>
  <c r="IN103" i="17"/>
  <c r="IZ103" i="17"/>
  <c r="JL103" i="17"/>
  <c r="JX103" i="17"/>
  <c r="KJ103" i="17"/>
  <c r="KV103" i="17"/>
  <c r="LH103" i="17"/>
  <c r="LT103" i="17"/>
  <c r="MF103" i="17"/>
  <c r="MR103" i="17"/>
  <c r="ND103" i="17"/>
  <c r="NP103" i="17"/>
  <c r="OB103" i="17"/>
  <c r="ON103" i="17"/>
  <c r="OZ103" i="17"/>
  <c r="PL103" i="17"/>
  <c r="IM78" i="17"/>
  <c r="IY78" i="17"/>
  <c r="JK78" i="17"/>
  <c r="JW78" i="17"/>
  <c r="KI78" i="17"/>
  <c r="KU78" i="17"/>
  <c r="LG78" i="17"/>
  <c r="LS78" i="17"/>
  <c r="ME78" i="17"/>
  <c r="MQ78" i="17"/>
  <c r="NC78" i="17"/>
  <c r="NO78" i="17"/>
  <c r="OA78" i="17"/>
  <c r="OM78" i="17"/>
  <c r="OY78" i="17"/>
  <c r="PK78" i="17"/>
  <c r="IN78" i="17"/>
  <c r="IZ78" i="17"/>
  <c r="JL78" i="17"/>
  <c r="JX78" i="17"/>
  <c r="KJ78" i="17"/>
  <c r="KV78" i="17"/>
  <c r="LH78" i="17"/>
  <c r="LT78" i="17"/>
  <c r="MF78" i="17"/>
  <c r="MR78" i="17"/>
  <c r="ND78" i="17"/>
  <c r="NP78" i="17"/>
  <c r="OB78" i="17"/>
  <c r="ON78" i="17"/>
  <c r="OZ78" i="17"/>
  <c r="PL78" i="17"/>
  <c r="IC78" i="17"/>
  <c r="IO78" i="17"/>
  <c r="JA78" i="17"/>
  <c r="JM78" i="17"/>
  <c r="JY78" i="17"/>
  <c r="KK78" i="17"/>
  <c r="KW78" i="17"/>
  <c r="LI78" i="17"/>
  <c r="LU78" i="17"/>
  <c r="MG78" i="17"/>
  <c r="MS78" i="17"/>
  <c r="NE78" i="17"/>
  <c r="NQ78" i="17"/>
  <c r="OC78" i="17"/>
  <c r="OO78" i="17"/>
  <c r="PA78" i="17"/>
  <c r="PM78" i="17"/>
  <c r="ID78" i="17"/>
  <c r="IP78" i="17"/>
  <c r="JB78" i="17"/>
  <c r="JN78" i="17"/>
  <c r="JZ78" i="17"/>
  <c r="KL78" i="17"/>
  <c r="KX78" i="17"/>
  <c r="LJ78" i="17"/>
  <c r="LV78" i="17"/>
  <c r="MH78" i="17"/>
  <c r="MT78" i="17"/>
  <c r="NF78" i="17"/>
  <c r="NR78" i="17"/>
  <c r="OD78" i="17"/>
  <c r="OP78" i="17"/>
  <c r="PB78" i="17"/>
  <c r="PN78" i="17"/>
  <c r="IE78" i="17"/>
  <c r="IQ78" i="17"/>
  <c r="JC78" i="17"/>
  <c r="JO78" i="17"/>
  <c r="KA78" i="17"/>
  <c r="KM78" i="17"/>
  <c r="KY78" i="17"/>
  <c r="LK78" i="17"/>
  <c r="LW78" i="17"/>
  <c r="MI78" i="17"/>
  <c r="MU78" i="17"/>
  <c r="NG78" i="17"/>
  <c r="NS78" i="17"/>
  <c r="OE78" i="17"/>
  <c r="OQ78" i="17"/>
  <c r="PC78" i="17"/>
  <c r="PO78" i="17"/>
  <c r="IF78" i="17"/>
  <c r="IR78" i="17"/>
  <c r="JD78" i="17"/>
  <c r="JP78" i="17"/>
  <c r="KB78" i="17"/>
  <c r="KN78" i="17"/>
  <c r="KZ78" i="17"/>
  <c r="LL78" i="17"/>
  <c r="LX78" i="17"/>
  <c r="MJ78" i="17"/>
  <c r="MV78" i="17"/>
  <c r="NH78" i="17"/>
  <c r="NT78" i="17"/>
  <c r="OF78" i="17"/>
  <c r="OR78" i="17"/>
  <c r="PD78" i="17"/>
  <c r="PP78" i="17"/>
  <c r="IG78" i="17"/>
  <c r="IS78" i="17"/>
  <c r="JE78" i="17"/>
  <c r="JQ78" i="17"/>
  <c r="KC78" i="17"/>
  <c r="KO78" i="17"/>
  <c r="LA78" i="17"/>
  <c r="LM78" i="17"/>
  <c r="LY78" i="17"/>
  <c r="MK78" i="17"/>
  <c r="MW78" i="17"/>
  <c r="NI78" i="17"/>
  <c r="NU78" i="17"/>
  <c r="OG78" i="17"/>
  <c r="OS78" i="17"/>
  <c r="PE78" i="17"/>
  <c r="PQ78" i="17"/>
  <c r="IH78" i="17"/>
  <c r="IT78" i="17"/>
  <c r="JF78" i="17"/>
  <c r="JR78" i="17"/>
  <c r="KD78" i="17"/>
  <c r="KP78" i="17"/>
  <c r="LB78" i="17"/>
  <c r="LN78" i="17"/>
  <c r="LZ78" i="17"/>
  <c r="ML78" i="17"/>
  <c r="MX78" i="17"/>
  <c r="NJ78" i="17"/>
  <c r="NV78" i="17"/>
  <c r="OH78" i="17"/>
  <c r="OT78" i="17"/>
  <c r="PF78" i="17"/>
  <c r="PR78" i="17"/>
  <c r="II78" i="17"/>
  <c r="IU78" i="17"/>
  <c r="JG78" i="17"/>
  <c r="JS78" i="17"/>
  <c r="KE78" i="17"/>
  <c r="KQ78" i="17"/>
  <c r="LC78" i="17"/>
  <c r="LO78" i="17"/>
  <c r="MA78" i="17"/>
  <c r="MM78" i="17"/>
  <c r="MY78" i="17"/>
  <c r="NK78" i="17"/>
  <c r="NW78" i="17"/>
  <c r="OI78" i="17"/>
  <c r="OU78" i="17"/>
  <c r="PG78" i="17"/>
  <c r="PS78" i="17"/>
  <c r="IK78" i="17"/>
  <c r="IW78" i="17"/>
  <c r="JI78" i="17"/>
  <c r="JU78" i="17"/>
  <c r="KG78" i="17"/>
  <c r="KS78" i="17"/>
  <c r="LE78" i="17"/>
  <c r="LQ78" i="17"/>
  <c r="MC78" i="17"/>
  <c r="MO78" i="17"/>
  <c r="NA78" i="17"/>
  <c r="NM78" i="17"/>
  <c r="NY78" i="17"/>
  <c r="OK78" i="17"/>
  <c r="OW78" i="17"/>
  <c r="PI78" i="17"/>
  <c r="IL78" i="17"/>
  <c r="IX78" i="17"/>
  <c r="JJ78" i="17"/>
  <c r="JV78" i="17"/>
  <c r="KH78" i="17"/>
  <c r="KT78" i="17"/>
  <c r="LF78" i="17"/>
  <c r="LR78" i="17"/>
  <c r="MD78" i="17"/>
  <c r="MP78" i="17"/>
  <c r="NB78" i="17"/>
  <c r="NN78" i="17"/>
  <c r="NZ78" i="17"/>
  <c r="OL78" i="17"/>
  <c r="OX78" i="17"/>
  <c r="PJ78" i="17"/>
  <c r="JT78" i="17"/>
  <c r="PH78" i="17"/>
  <c r="KF78" i="17"/>
  <c r="PT78" i="17"/>
  <c r="KR78" i="17"/>
  <c r="LD78" i="17"/>
  <c r="LP78" i="17"/>
  <c r="MB78" i="17"/>
  <c r="MN78" i="17"/>
  <c r="MZ78" i="17"/>
  <c r="NL78" i="17"/>
  <c r="IJ78" i="17"/>
  <c r="NX78" i="17"/>
  <c r="IV78" i="17"/>
  <c r="OJ78" i="17"/>
  <c r="JH78" i="17"/>
  <c r="OV78" i="17"/>
  <c r="IL85" i="17"/>
  <c r="IX85" i="17"/>
  <c r="JJ85" i="17"/>
  <c r="JV85" i="17"/>
  <c r="KH85" i="17"/>
  <c r="KT85" i="17"/>
  <c r="LF85" i="17"/>
  <c r="LR85" i="17"/>
  <c r="MD85" i="17"/>
  <c r="MP85" i="17"/>
  <c r="NB85" i="17"/>
  <c r="NN85" i="17"/>
  <c r="NZ85" i="17"/>
  <c r="OL85" i="17"/>
  <c r="OX85" i="17"/>
  <c r="PJ85" i="17"/>
  <c r="IM85" i="17"/>
  <c r="IY85" i="17"/>
  <c r="JK85" i="17"/>
  <c r="JW85" i="17"/>
  <c r="KI85" i="17"/>
  <c r="KU85" i="17"/>
  <c r="LG85" i="17"/>
  <c r="LS85" i="17"/>
  <c r="ME85" i="17"/>
  <c r="MQ85" i="17"/>
  <c r="NC85" i="17"/>
  <c r="NO85" i="17"/>
  <c r="OA85" i="17"/>
  <c r="OM85" i="17"/>
  <c r="OY85" i="17"/>
  <c r="PK85" i="17"/>
  <c r="IN85" i="17"/>
  <c r="IZ85" i="17"/>
  <c r="JL85" i="17"/>
  <c r="JX85" i="17"/>
  <c r="KJ85" i="17"/>
  <c r="KV85" i="17"/>
  <c r="LH85" i="17"/>
  <c r="LT85" i="17"/>
  <c r="MF85" i="17"/>
  <c r="MR85" i="17"/>
  <c r="ND85" i="17"/>
  <c r="NP85" i="17"/>
  <c r="OB85" i="17"/>
  <c r="ON85" i="17"/>
  <c r="OZ85" i="17"/>
  <c r="PL85" i="17"/>
  <c r="IC85" i="17"/>
  <c r="IO85" i="17"/>
  <c r="JA85" i="17"/>
  <c r="JM85" i="17"/>
  <c r="JY85" i="17"/>
  <c r="KK85" i="17"/>
  <c r="KW85" i="17"/>
  <c r="LI85" i="17"/>
  <c r="LU85" i="17"/>
  <c r="MG85" i="17"/>
  <c r="MS85" i="17"/>
  <c r="NE85" i="17"/>
  <c r="NQ85" i="17"/>
  <c r="OC85" i="17"/>
  <c r="OO85" i="17"/>
  <c r="PA85" i="17"/>
  <c r="PM85" i="17"/>
  <c r="ID85" i="17"/>
  <c r="IP85" i="17"/>
  <c r="JB85" i="17"/>
  <c r="JN85" i="17"/>
  <c r="JZ85" i="17"/>
  <c r="KL85" i="17"/>
  <c r="KX85" i="17"/>
  <c r="LJ85" i="17"/>
  <c r="LV85" i="17"/>
  <c r="MH85" i="17"/>
  <c r="MT85" i="17"/>
  <c r="NF85" i="17"/>
  <c r="NR85" i="17"/>
  <c r="OD85" i="17"/>
  <c r="OP85" i="17"/>
  <c r="PB85" i="17"/>
  <c r="PN85" i="17"/>
  <c r="IE85" i="17"/>
  <c r="IQ85" i="17"/>
  <c r="JC85" i="17"/>
  <c r="JO85" i="17"/>
  <c r="KA85" i="17"/>
  <c r="KM85" i="17"/>
  <c r="KY85" i="17"/>
  <c r="LK85" i="17"/>
  <c r="LW85" i="17"/>
  <c r="MI85" i="17"/>
  <c r="MU85" i="17"/>
  <c r="NG85" i="17"/>
  <c r="NS85" i="17"/>
  <c r="OE85" i="17"/>
  <c r="OQ85" i="17"/>
  <c r="PC85" i="17"/>
  <c r="PO85" i="17"/>
  <c r="IF85" i="17"/>
  <c r="IR85" i="17"/>
  <c r="JD85" i="17"/>
  <c r="JP85" i="17"/>
  <c r="KB85" i="17"/>
  <c r="KN85" i="17"/>
  <c r="KZ85" i="17"/>
  <c r="LL85" i="17"/>
  <c r="LX85" i="17"/>
  <c r="MJ85" i="17"/>
  <c r="MV85" i="17"/>
  <c r="NH85" i="17"/>
  <c r="NT85" i="17"/>
  <c r="OF85" i="17"/>
  <c r="OR85" i="17"/>
  <c r="PD85" i="17"/>
  <c r="PP85" i="17"/>
  <c r="IG85" i="17"/>
  <c r="IS85" i="17"/>
  <c r="JE85" i="17"/>
  <c r="JQ85" i="17"/>
  <c r="KC85" i="17"/>
  <c r="KO85" i="17"/>
  <c r="LA85" i="17"/>
  <c r="LM85" i="17"/>
  <c r="LY85" i="17"/>
  <c r="MK85" i="17"/>
  <c r="MW85" i="17"/>
  <c r="NI85" i="17"/>
  <c r="NU85" i="17"/>
  <c r="OG85" i="17"/>
  <c r="OS85" i="17"/>
  <c r="PE85" i="17"/>
  <c r="PQ85" i="17"/>
  <c r="IH85" i="17"/>
  <c r="IT85" i="17"/>
  <c r="JF85" i="17"/>
  <c r="JR85" i="17"/>
  <c r="KD85" i="17"/>
  <c r="KP85" i="17"/>
  <c r="LB85" i="17"/>
  <c r="LN85" i="17"/>
  <c r="LZ85" i="17"/>
  <c r="ML85" i="17"/>
  <c r="MX85" i="17"/>
  <c r="NJ85" i="17"/>
  <c r="NV85" i="17"/>
  <c r="OH85" i="17"/>
  <c r="OT85" i="17"/>
  <c r="PF85" i="17"/>
  <c r="PR85" i="17"/>
  <c r="II85" i="17"/>
  <c r="IU85" i="17"/>
  <c r="JG85" i="17"/>
  <c r="JS85" i="17"/>
  <c r="KE85" i="17"/>
  <c r="KQ85" i="17"/>
  <c r="LC85" i="17"/>
  <c r="LO85" i="17"/>
  <c r="MA85" i="17"/>
  <c r="MM85" i="17"/>
  <c r="MY85" i="17"/>
  <c r="NK85" i="17"/>
  <c r="NW85" i="17"/>
  <c r="OI85" i="17"/>
  <c r="OU85" i="17"/>
  <c r="PG85" i="17"/>
  <c r="PS85" i="17"/>
  <c r="IJ85" i="17"/>
  <c r="IV85" i="17"/>
  <c r="JH85" i="17"/>
  <c r="JT85" i="17"/>
  <c r="KF85" i="17"/>
  <c r="KR85" i="17"/>
  <c r="LD85" i="17"/>
  <c r="LP85" i="17"/>
  <c r="MB85" i="17"/>
  <c r="MN85" i="17"/>
  <c r="MZ85" i="17"/>
  <c r="NL85" i="17"/>
  <c r="NX85" i="17"/>
  <c r="OJ85" i="17"/>
  <c r="OV85" i="17"/>
  <c r="PH85" i="17"/>
  <c r="PT85" i="17"/>
  <c r="LE85" i="17"/>
  <c r="LQ85" i="17"/>
  <c r="MC85" i="17"/>
  <c r="MO85" i="17"/>
  <c r="NA85" i="17"/>
  <c r="NM85" i="17"/>
  <c r="IK85" i="17"/>
  <c r="NY85" i="17"/>
  <c r="IW85" i="17"/>
  <c r="OK85" i="17"/>
  <c r="JI85" i="17"/>
  <c r="OW85" i="17"/>
  <c r="KG85" i="17"/>
  <c r="KS85" i="17"/>
  <c r="JU85" i="17"/>
  <c r="PI85" i="17"/>
  <c r="IF51" i="17"/>
  <c r="IG51" i="17"/>
  <c r="IH51" i="17"/>
  <c r="II51" i="17"/>
  <c r="IJ51" i="17"/>
  <c r="IK51" i="17"/>
  <c r="ID51" i="17"/>
  <c r="IE51" i="17"/>
  <c r="IQ51" i="17"/>
  <c r="IO51" i="17"/>
  <c r="JB51" i="17"/>
  <c r="JN51" i="17"/>
  <c r="JZ51" i="17"/>
  <c r="KL51" i="17"/>
  <c r="KX51" i="17"/>
  <c r="LJ51" i="17"/>
  <c r="LV51" i="17"/>
  <c r="MH51" i="17"/>
  <c r="MT51" i="17"/>
  <c r="NF51" i="17"/>
  <c r="NR51" i="17"/>
  <c r="OD51" i="17"/>
  <c r="OP51" i="17"/>
  <c r="PB51" i="17"/>
  <c r="PN51" i="17"/>
  <c r="IP51" i="17"/>
  <c r="JC51" i="17"/>
  <c r="JO51" i="17"/>
  <c r="KA51" i="17"/>
  <c r="KM51" i="17"/>
  <c r="KY51" i="17"/>
  <c r="LK51" i="17"/>
  <c r="LW51" i="17"/>
  <c r="MI51" i="17"/>
  <c r="MU51" i="17"/>
  <c r="NG51" i="17"/>
  <c r="NS51" i="17"/>
  <c r="OE51" i="17"/>
  <c r="OQ51" i="17"/>
  <c r="PC51" i="17"/>
  <c r="PO51" i="17"/>
  <c r="IR51" i="17"/>
  <c r="JD51" i="17"/>
  <c r="JP51" i="17"/>
  <c r="KB51" i="17"/>
  <c r="KN51" i="17"/>
  <c r="KZ51" i="17"/>
  <c r="LL51" i="17"/>
  <c r="LX51" i="17"/>
  <c r="MJ51" i="17"/>
  <c r="MV51" i="17"/>
  <c r="NH51" i="17"/>
  <c r="NT51" i="17"/>
  <c r="OF51" i="17"/>
  <c r="OR51" i="17"/>
  <c r="PD51" i="17"/>
  <c r="PP51" i="17"/>
  <c r="IS51" i="17"/>
  <c r="JE51" i="17"/>
  <c r="JQ51" i="17"/>
  <c r="KC51" i="17"/>
  <c r="KO51" i="17"/>
  <c r="LA51" i="17"/>
  <c r="LM51" i="17"/>
  <c r="LY51" i="17"/>
  <c r="MK51" i="17"/>
  <c r="MW51" i="17"/>
  <c r="NI51" i="17"/>
  <c r="NU51" i="17"/>
  <c r="OG51" i="17"/>
  <c r="OS51" i="17"/>
  <c r="PE51" i="17"/>
  <c r="PQ51" i="17"/>
  <c r="IT51" i="17"/>
  <c r="JF51" i="17"/>
  <c r="JR51" i="17"/>
  <c r="KD51" i="17"/>
  <c r="KP51" i="17"/>
  <c r="LB51" i="17"/>
  <c r="LN51" i="17"/>
  <c r="LZ51" i="17"/>
  <c r="ML51" i="17"/>
  <c r="MX51" i="17"/>
  <c r="NJ51" i="17"/>
  <c r="NV51" i="17"/>
  <c r="OH51" i="17"/>
  <c r="OT51" i="17"/>
  <c r="PF51" i="17"/>
  <c r="PR51" i="17"/>
  <c r="IU51" i="17"/>
  <c r="JG51" i="17"/>
  <c r="JS51" i="17"/>
  <c r="KE51" i="17"/>
  <c r="KQ51" i="17"/>
  <c r="LC51" i="17"/>
  <c r="LO51" i="17"/>
  <c r="MA51" i="17"/>
  <c r="MM51" i="17"/>
  <c r="MY51" i="17"/>
  <c r="NK51" i="17"/>
  <c r="NW51" i="17"/>
  <c r="OI51" i="17"/>
  <c r="OU51" i="17"/>
  <c r="PG51" i="17"/>
  <c r="PS51" i="17"/>
  <c r="IV51" i="17"/>
  <c r="JH51" i="17"/>
  <c r="JT51" i="17"/>
  <c r="KF51" i="17"/>
  <c r="KR51" i="17"/>
  <c r="LD51" i="17"/>
  <c r="LP51" i="17"/>
  <c r="MB51" i="17"/>
  <c r="MN51" i="17"/>
  <c r="MZ51" i="17"/>
  <c r="NL51" i="17"/>
  <c r="NX51" i="17"/>
  <c r="OJ51" i="17"/>
  <c r="OV51" i="17"/>
  <c r="PH51" i="17"/>
  <c r="PT51" i="17"/>
  <c r="IW51" i="17"/>
  <c r="JI51" i="17"/>
  <c r="JU51" i="17"/>
  <c r="KG51" i="17"/>
  <c r="KS51" i="17"/>
  <c r="LE51" i="17"/>
  <c r="LQ51" i="17"/>
  <c r="MC51" i="17"/>
  <c r="MO51" i="17"/>
  <c r="NA51" i="17"/>
  <c r="NM51" i="17"/>
  <c r="NY51" i="17"/>
  <c r="OK51" i="17"/>
  <c r="OW51" i="17"/>
  <c r="PI51" i="17"/>
  <c r="IC51" i="17"/>
  <c r="IX51" i="17"/>
  <c r="JJ51" i="17"/>
  <c r="JV51" i="17"/>
  <c r="KH51" i="17"/>
  <c r="KT51" i="17"/>
  <c r="LF51" i="17"/>
  <c r="LR51" i="17"/>
  <c r="MD51" i="17"/>
  <c r="MP51" i="17"/>
  <c r="NB51" i="17"/>
  <c r="NN51" i="17"/>
  <c r="NZ51" i="17"/>
  <c r="OL51" i="17"/>
  <c r="OX51" i="17"/>
  <c r="PJ51" i="17"/>
  <c r="IL51" i="17"/>
  <c r="IY51" i="17"/>
  <c r="JK51" i="17"/>
  <c r="JW51" i="17"/>
  <c r="KI51" i="17"/>
  <c r="KU51" i="17"/>
  <c r="LG51" i="17"/>
  <c r="LS51" i="17"/>
  <c r="ME51" i="17"/>
  <c r="MQ51" i="17"/>
  <c r="NC51" i="17"/>
  <c r="IM51" i="17"/>
  <c r="IZ51" i="17"/>
  <c r="JL51" i="17"/>
  <c r="JX51" i="17"/>
  <c r="KJ51" i="17"/>
  <c r="KV51" i="17"/>
  <c r="LH51" i="17"/>
  <c r="LT51" i="17"/>
  <c r="MF51" i="17"/>
  <c r="MR51" i="17"/>
  <c r="ND51" i="17"/>
  <c r="NP51" i="17"/>
  <c r="OB51" i="17"/>
  <c r="ON51" i="17"/>
  <c r="OZ51" i="17"/>
  <c r="PL51" i="17"/>
  <c r="MS51" i="17"/>
  <c r="NE51" i="17"/>
  <c r="NO51" i="17"/>
  <c r="IN51" i="17"/>
  <c r="NQ51" i="17"/>
  <c r="JA51" i="17"/>
  <c r="OA51" i="17"/>
  <c r="JM51" i="17"/>
  <c r="OC51" i="17"/>
  <c r="JY51" i="17"/>
  <c r="OM51" i="17"/>
  <c r="KK51" i="17"/>
  <c r="OO51" i="17"/>
  <c r="KW51" i="17"/>
  <c r="OY51" i="17"/>
  <c r="LI51" i="17"/>
  <c r="PA51" i="17"/>
  <c r="LU51" i="17"/>
  <c r="PK51" i="17"/>
  <c r="MG51" i="17"/>
  <c r="PM51" i="17"/>
  <c r="IM29" i="17"/>
  <c r="IN29" i="17"/>
  <c r="IZ29" i="17"/>
  <c r="JL29" i="17"/>
  <c r="JX29" i="17"/>
  <c r="KJ29" i="17"/>
  <c r="KV29" i="17"/>
  <c r="LH29" i="17"/>
  <c r="LT29" i="17"/>
  <c r="MF29" i="17"/>
  <c r="MR29" i="17"/>
  <c r="ND29" i="17"/>
  <c r="NP29" i="17"/>
  <c r="OB29" i="17"/>
  <c r="ON29" i="17"/>
  <c r="OZ29" i="17"/>
  <c r="PL29" i="17"/>
  <c r="IO29" i="17"/>
  <c r="JA29" i="17"/>
  <c r="JM29" i="17"/>
  <c r="JY29" i="17"/>
  <c r="KK29" i="17"/>
  <c r="KW29" i="17"/>
  <c r="LI29" i="17"/>
  <c r="LU29" i="17"/>
  <c r="MG29" i="17"/>
  <c r="MS29" i="17"/>
  <c r="NE29" i="17"/>
  <c r="NQ29" i="17"/>
  <c r="OC29" i="17"/>
  <c r="OO29" i="17"/>
  <c r="PA29" i="17"/>
  <c r="PM29" i="17"/>
  <c r="IC29" i="17"/>
  <c r="IP29" i="17"/>
  <c r="JB29" i="17"/>
  <c r="JN29" i="17"/>
  <c r="JZ29" i="17"/>
  <c r="KL29" i="17"/>
  <c r="KX29" i="17"/>
  <c r="LJ29" i="17"/>
  <c r="LV29" i="17"/>
  <c r="MH29" i="17"/>
  <c r="MT29" i="17"/>
  <c r="NF29" i="17"/>
  <c r="NR29" i="17"/>
  <c r="OD29" i="17"/>
  <c r="OP29" i="17"/>
  <c r="PB29" i="17"/>
  <c r="PN29" i="17"/>
  <c r="ID29" i="17"/>
  <c r="IQ29" i="17"/>
  <c r="JC29" i="17"/>
  <c r="JO29" i="17"/>
  <c r="KA29" i="17"/>
  <c r="KM29" i="17"/>
  <c r="KY29" i="17"/>
  <c r="LK29" i="17"/>
  <c r="LW29" i="17"/>
  <c r="MI29" i="17"/>
  <c r="MU29" i="17"/>
  <c r="NG29" i="17"/>
  <c r="NS29" i="17"/>
  <c r="OE29" i="17"/>
  <c r="OQ29" i="17"/>
  <c r="PC29" i="17"/>
  <c r="PO29" i="17"/>
  <c r="IE29" i="17"/>
  <c r="IR29" i="17"/>
  <c r="JD29" i="17"/>
  <c r="JP29" i="17"/>
  <c r="KB29" i="17"/>
  <c r="KN29" i="17"/>
  <c r="KZ29" i="17"/>
  <c r="LL29" i="17"/>
  <c r="LX29" i="17"/>
  <c r="MJ29" i="17"/>
  <c r="MV29" i="17"/>
  <c r="NH29" i="17"/>
  <c r="NT29" i="17"/>
  <c r="OF29" i="17"/>
  <c r="OR29" i="17"/>
  <c r="PD29" i="17"/>
  <c r="PP29" i="17"/>
  <c r="IF29" i="17"/>
  <c r="IS29" i="17"/>
  <c r="JE29" i="17"/>
  <c r="JQ29" i="17"/>
  <c r="KC29" i="17"/>
  <c r="KO29" i="17"/>
  <c r="LA29" i="17"/>
  <c r="LM29" i="17"/>
  <c r="LY29" i="17"/>
  <c r="MK29" i="17"/>
  <c r="MW29" i="17"/>
  <c r="NI29" i="17"/>
  <c r="NU29" i="17"/>
  <c r="OG29" i="17"/>
  <c r="OS29" i="17"/>
  <c r="PE29" i="17"/>
  <c r="PQ29" i="17"/>
  <c r="IG29" i="17"/>
  <c r="IT29" i="17"/>
  <c r="JF29" i="17"/>
  <c r="JR29" i="17"/>
  <c r="KD29" i="17"/>
  <c r="KP29" i="17"/>
  <c r="LB29" i="17"/>
  <c r="LN29" i="17"/>
  <c r="LZ29" i="17"/>
  <c r="ML29" i="17"/>
  <c r="MX29" i="17"/>
  <c r="NJ29" i="17"/>
  <c r="NV29" i="17"/>
  <c r="OH29" i="17"/>
  <c r="OT29" i="17"/>
  <c r="PF29" i="17"/>
  <c r="PR29" i="17"/>
  <c r="II29" i="17"/>
  <c r="IV29" i="17"/>
  <c r="JH29" i="17"/>
  <c r="JT29" i="17"/>
  <c r="KF29" i="17"/>
  <c r="KR29" i="17"/>
  <c r="LD29" i="17"/>
  <c r="LP29" i="17"/>
  <c r="MB29" i="17"/>
  <c r="MN29" i="17"/>
  <c r="MZ29" i="17"/>
  <c r="NL29" i="17"/>
  <c r="NX29" i="17"/>
  <c r="OJ29" i="17"/>
  <c r="OV29" i="17"/>
  <c r="PH29" i="17"/>
  <c r="PT29" i="17"/>
  <c r="IY29" i="17"/>
  <c r="KI29" i="17"/>
  <c r="LS29" i="17"/>
  <c r="NC29" i="17"/>
  <c r="OM29" i="17"/>
  <c r="JG29" i="17"/>
  <c r="KQ29" i="17"/>
  <c r="MA29" i="17"/>
  <c r="NK29" i="17"/>
  <c r="OU29" i="17"/>
  <c r="JI29" i="17"/>
  <c r="KS29" i="17"/>
  <c r="MC29" i="17"/>
  <c r="NM29" i="17"/>
  <c r="OW29" i="17"/>
  <c r="JJ29" i="17"/>
  <c r="KT29" i="17"/>
  <c r="MD29" i="17"/>
  <c r="NN29" i="17"/>
  <c r="OX29" i="17"/>
  <c r="JK29" i="17"/>
  <c r="KU29" i="17"/>
  <c r="ME29" i="17"/>
  <c r="NO29" i="17"/>
  <c r="OY29" i="17"/>
  <c r="IH29" i="17"/>
  <c r="JS29" i="17"/>
  <c r="LC29" i="17"/>
  <c r="MM29" i="17"/>
  <c r="NW29" i="17"/>
  <c r="PG29" i="17"/>
  <c r="IJ29" i="17"/>
  <c r="JU29" i="17"/>
  <c r="LE29" i="17"/>
  <c r="MO29" i="17"/>
  <c r="NY29" i="17"/>
  <c r="PI29" i="17"/>
  <c r="IL29" i="17"/>
  <c r="JW29" i="17"/>
  <c r="LG29" i="17"/>
  <c r="MQ29" i="17"/>
  <c r="OA29" i="17"/>
  <c r="PK29" i="17"/>
  <c r="IW29" i="17"/>
  <c r="KG29" i="17"/>
  <c r="LQ29" i="17"/>
  <c r="NA29" i="17"/>
  <c r="OK29" i="17"/>
  <c r="LF29" i="17"/>
  <c r="LO29" i="17"/>
  <c r="LR29" i="17"/>
  <c r="MP29" i="17"/>
  <c r="MY29" i="17"/>
  <c r="NB29" i="17"/>
  <c r="IK29" i="17"/>
  <c r="NZ29" i="17"/>
  <c r="JV29" i="17"/>
  <c r="PJ29" i="17"/>
  <c r="KE29" i="17"/>
  <c r="PS29" i="17"/>
  <c r="KH29" i="17"/>
  <c r="IU29" i="17"/>
  <c r="IX29" i="17"/>
  <c r="OL29" i="17"/>
  <c r="OI29" i="17"/>
  <c r="IJ71" i="17"/>
  <c r="IV71" i="17"/>
  <c r="JH71" i="17"/>
  <c r="JT71" i="17"/>
  <c r="KF71" i="17"/>
  <c r="KR71" i="17"/>
  <c r="LD71" i="17"/>
  <c r="LP71" i="17"/>
  <c r="MB71" i="17"/>
  <c r="MN71" i="17"/>
  <c r="MZ71" i="17"/>
  <c r="NL71" i="17"/>
  <c r="NX71" i="17"/>
  <c r="OJ71" i="17"/>
  <c r="OV71" i="17"/>
  <c r="PH71" i="17"/>
  <c r="PT71" i="17"/>
  <c r="IK71" i="17"/>
  <c r="IW71" i="17"/>
  <c r="JI71" i="17"/>
  <c r="JU71" i="17"/>
  <c r="KG71" i="17"/>
  <c r="KS71" i="17"/>
  <c r="LE71" i="17"/>
  <c r="LQ71" i="17"/>
  <c r="MC71" i="17"/>
  <c r="MO71" i="17"/>
  <c r="NA71" i="17"/>
  <c r="NM71" i="17"/>
  <c r="NY71" i="17"/>
  <c r="OK71" i="17"/>
  <c r="OW71" i="17"/>
  <c r="PI71" i="17"/>
  <c r="IL71" i="17"/>
  <c r="IX71" i="17"/>
  <c r="JJ71" i="17"/>
  <c r="JV71" i="17"/>
  <c r="KH71" i="17"/>
  <c r="KT71" i="17"/>
  <c r="LF71" i="17"/>
  <c r="LR71" i="17"/>
  <c r="MD71" i="17"/>
  <c r="MP71" i="17"/>
  <c r="NB71" i="17"/>
  <c r="NN71" i="17"/>
  <c r="NZ71" i="17"/>
  <c r="OL71" i="17"/>
  <c r="OX71" i="17"/>
  <c r="PJ71" i="17"/>
  <c r="IM71" i="17"/>
  <c r="IY71" i="17"/>
  <c r="JK71" i="17"/>
  <c r="JW71" i="17"/>
  <c r="KI71" i="17"/>
  <c r="KU71" i="17"/>
  <c r="LG71" i="17"/>
  <c r="LS71" i="17"/>
  <c r="ME71" i="17"/>
  <c r="MQ71" i="17"/>
  <c r="NC71" i="17"/>
  <c r="NO71" i="17"/>
  <c r="OA71" i="17"/>
  <c r="OM71" i="17"/>
  <c r="OY71" i="17"/>
  <c r="PK71" i="17"/>
  <c r="IN71" i="17"/>
  <c r="IZ71" i="17"/>
  <c r="JL71" i="17"/>
  <c r="JX71" i="17"/>
  <c r="KJ71" i="17"/>
  <c r="KV71" i="17"/>
  <c r="LH71" i="17"/>
  <c r="LT71" i="17"/>
  <c r="MF71" i="17"/>
  <c r="MR71" i="17"/>
  <c r="ND71" i="17"/>
  <c r="NP71" i="17"/>
  <c r="OB71" i="17"/>
  <c r="ON71" i="17"/>
  <c r="OZ71" i="17"/>
  <c r="PL71" i="17"/>
  <c r="IC71" i="17"/>
  <c r="IO71" i="17"/>
  <c r="JA71" i="17"/>
  <c r="JM71" i="17"/>
  <c r="JY71" i="17"/>
  <c r="KK71" i="17"/>
  <c r="KW71" i="17"/>
  <c r="LI71" i="17"/>
  <c r="LU71" i="17"/>
  <c r="MG71" i="17"/>
  <c r="MS71" i="17"/>
  <c r="NE71" i="17"/>
  <c r="NQ71" i="17"/>
  <c r="OC71" i="17"/>
  <c r="OO71" i="17"/>
  <c r="PA71" i="17"/>
  <c r="PM71" i="17"/>
  <c r="ID71" i="17"/>
  <c r="IP71" i="17"/>
  <c r="JB71" i="17"/>
  <c r="JN71" i="17"/>
  <c r="JZ71" i="17"/>
  <c r="KL71" i="17"/>
  <c r="KX71" i="17"/>
  <c r="LJ71" i="17"/>
  <c r="LV71" i="17"/>
  <c r="MH71" i="17"/>
  <c r="MT71" i="17"/>
  <c r="NF71" i="17"/>
  <c r="NR71" i="17"/>
  <c r="OD71" i="17"/>
  <c r="OP71" i="17"/>
  <c r="PB71" i="17"/>
  <c r="PN71" i="17"/>
  <c r="IE71" i="17"/>
  <c r="IQ71" i="17"/>
  <c r="JC71" i="17"/>
  <c r="JO71" i="17"/>
  <c r="KA71" i="17"/>
  <c r="KM71" i="17"/>
  <c r="KY71" i="17"/>
  <c r="LK71" i="17"/>
  <c r="LW71" i="17"/>
  <c r="MI71" i="17"/>
  <c r="MU71" i="17"/>
  <c r="NG71" i="17"/>
  <c r="NS71" i="17"/>
  <c r="OE71" i="17"/>
  <c r="OQ71" i="17"/>
  <c r="PC71" i="17"/>
  <c r="PO71" i="17"/>
  <c r="IS71" i="17"/>
  <c r="KC71" i="17"/>
  <c r="LM71" i="17"/>
  <c r="MW71" i="17"/>
  <c r="OG71" i="17"/>
  <c r="PQ71" i="17"/>
  <c r="IT71" i="17"/>
  <c r="KD71" i="17"/>
  <c r="LN71" i="17"/>
  <c r="MX71" i="17"/>
  <c r="OH71" i="17"/>
  <c r="PR71" i="17"/>
  <c r="IU71" i="17"/>
  <c r="KE71" i="17"/>
  <c r="LO71" i="17"/>
  <c r="MY71" i="17"/>
  <c r="OI71" i="17"/>
  <c r="PS71" i="17"/>
  <c r="JD71" i="17"/>
  <c r="KN71" i="17"/>
  <c r="LX71" i="17"/>
  <c r="NH71" i="17"/>
  <c r="OR71" i="17"/>
  <c r="JE71" i="17"/>
  <c r="KO71" i="17"/>
  <c r="LY71" i="17"/>
  <c r="NI71" i="17"/>
  <c r="OS71" i="17"/>
  <c r="JF71" i="17"/>
  <c r="KP71" i="17"/>
  <c r="LZ71" i="17"/>
  <c r="NJ71" i="17"/>
  <c r="OT71" i="17"/>
  <c r="JG71" i="17"/>
  <c r="KQ71" i="17"/>
  <c r="MA71" i="17"/>
  <c r="NK71" i="17"/>
  <c r="OU71" i="17"/>
  <c r="IF71" i="17"/>
  <c r="JP71" i="17"/>
  <c r="KZ71" i="17"/>
  <c r="MJ71" i="17"/>
  <c r="NT71" i="17"/>
  <c r="PD71" i="17"/>
  <c r="IG71" i="17"/>
  <c r="JQ71" i="17"/>
  <c r="LA71" i="17"/>
  <c r="MK71" i="17"/>
  <c r="NU71" i="17"/>
  <c r="PE71" i="17"/>
  <c r="II71" i="17"/>
  <c r="JS71" i="17"/>
  <c r="LC71" i="17"/>
  <c r="MM71" i="17"/>
  <c r="NW71" i="17"/>
  <c r="PG71" i="17"/>
  <c r="IR71" i="17"/>
  <c r="KB71" i="17"/>
  <c r="LL71" i="17"/>
  <c r="MV71" i="17"/>
  <c r="OF71" i="17"/>
  <c r="PP71" i="17"/>
  <c r="IH71" i="17"/>
  <c r="JR71" i="17"/>
  <c r="LB71" i="17"/>
  <c r="ML71" i="17"/>
  <c r="NV71" i="17"/>
  <c r="PF71" i="17"/>
  <c r="IH87" i="17"/>
  <c r="IT87" i="17"/>
  <c r="JF87" i="17"/>
  <c r="JR87" i="17"/>
  <c r="KD87" i="17"/>
  <c r="KP87" i="17"/>
  <c r="LB87" i="17"/>
  <c r="LN87" i="17"/>
  <c r="LZ87" i="17"/>
  <c r="ML87" i="17"/>
  <c r="MX87" i="17"/>
  <c r="NJ87" i="17"/>
  <c r="NV87" i="17"/>
  <c r="OH87" i="17"/>
  <c r="OT87" i="17"/>
  <c r="PF87" i="17"/>
  <c r="PR87" i="17"/>
  <c r="II87" i="17"/>
  <c r="IU87" i="17"/>
  <c r="JG87" i="17"/>
  <c r="JS87" i="17"/>
  <c r="KE87" i="17"/>
  <c r="KQ87" i="17"/>
  <c r="LC87" i="17"/>
  <c r="LO87" i="17"/>
  <c r="MA87" i="17"/>
  <c r="MM87" i="17"/>
  <c r="MY87" i="17"/>
  <c r="NK87" i="17"/>
  <c r="NW87" i="17"/>
  <c r="OI87" i="17"/>
  <c r="OU87" i="17"/>
  <c r="PG87" i="17"/>
  <c r="PS87" i="17"/>
  <c r="IJ87" i="17"/>
  <c r="IV87" i="17"/>
  <c r="JH87" i="17"/>
  <c r="JT87" i="17"/>
  <c r="KF87" i="17"/>
  <c r="KR87" i="17"/>
  <c r="LD87" i="17"/>
  <c r="LP87" i="17"/>
  <c r="MB87" i="17"/>
  <c r="MN87" i="17"/>
  <c r="MZ87" i="17"/>
  <c r="NL87" i="17"/>
  <c r="NX87" i="17"/>
  <c r="OJ87" i="17"/>
  <c r="OV87" i="17"/>
  <c r="PH87" i="17"/>
  <c r="PT87" i="17"/>
  <c r="IK87" i="17"/>
  <c r="IW87" i="17"/>
  <c r="JI87" i="17"/>
  <c r="JU87" i="17"/>
  <c r="KG87" i="17"/>
  <c r="KS87" i="17"/>
  <c r="LE87" i="17"/>
  <c r="LQ87" i="17"/>
  <c r="MC87" i="17"/>
  <c r="MO87" i="17"/>
  <c r="NA87" i="17"/>
  <c r="NM87" i="17"/>
  <c r="NY87" i="17"/>
  <c r="OK87" i="17"/>
  <c r="OW87" i="17"/>
  <c r="PI87" i="17"/>
  <c r="IL87" i="17"/>
  <c r="IX87" i="17"/>
  <c r="JJ87" i="17"/>
  <c r="JV87" i="17"/>
  <c r="KH87" i="17"/>
  <c r="KT87" i="17"/>
  <c r="LF87" i="17"/>
  <c r="LR87" i="17"/>
  <c r="MD87" i="17"/>
  <c r="MP87" i="17"/>
  <c r="NB87" i="17"/>
  <c r="NN87" i="17"/>
  <c r="NZ87" i="17"/>
  <c r="OL87" i="17"/>
  <c r="OX87" i="17"/>
  <c r="PJ87" i="17"/>
  <c r="IM87" i="17"/>
  <c r="IY87" i="17"/>
  <c r="JK87" i="17"/>
  <c r="JW87" i="17"/>
  <c r="KI87" i="17"/>
  <c r="KU87" i="17"/>
  <c r="LG87" i="17"/>
  <c r="LS87" i="17"/>
  <c r="ME87" i="17"/>
  <c r="MQ87" i="17"/>
  <c r="NC87" i="17"/>
  <c r="NO87" i="17"/>
  <c r="OA87" i="17"/>
  <c r="OM87" i="17"/>
  <c r="OY87" i="17"/>
  <c r="PK87" i="17"/>
  <c r="IN87" i="17"/>
  <c r="IZ87" i="17"/>
  <c r="JL87" i="17"/>
  <c r="JX87" i="17"/>
  <c r="KJ87" i="17"/>
  <c r="KV87" i="17"/>
  <c r="LH87" i="17"/>
  <c r="LT87" i="17"/>
  <c r="MF87" i="17"/>
  <c r="MR87" i="17"/>
  <c r="ND87" i="17"/>
  <c r="NP87" i="17"/>
  <c r="OB87" i="17"/>
  <c r="ON87" i="17"/>
  <c r="OZ87" i="17"/>
  <c r="PL87" i="17"/>
  <c r="IC87" i="17"/>
  <c r="IO87" i="17"/>
  <c r="JA87" i="17"/>
  <c r="JM87" i="17"/>
  <c r="JY87" i="17"/>
  <c r="KK87" i="17"/>
  <c r="KW87" i="17"/>
  <c r="LI87" i="17"/>
  <c r="LU87" i="17"/>
  <c r="MG87" i="17"/>
  <c r="MS87" i="17"/>
  <c r="NE87" i="17"/>
  <c r="NQ87" i="17"/>
  <c r="OC87" i="17"/>
  <c r="OO87" i="17"/>
  <c r="PA87" i="17"/>
  <c r="PM87" i="17"/>
  <c r="ID87" i="17"/>
  <c r="IP87" i="17"/>
  <c r="JB87" i="17"/>
  <c r="JN87" i="17"/>
  <c r="JZ87" i="17"/>
  <c r="KL87" i="17"/>
  <c r="KX87" i="17"/>
  <c r="LJ87" i="17"/>
  <c r="LV87" i="17"/>
  <c r="MH87" i="17"/>
  <c r="MT87" i="17"/>
  <c r="NF87" i="17"/>
  <c r="NR87" i="17"/>
  <c r="OD87" i="17"/>
  <c r="OP87" i="17"/>
  <c r="PB87" i="17"/>
  <c r="PN87" i="17"/>
  <c r="IE87" i="17"/>
  <c r="IQ87" i="17"/>
  <c r="JC87" i="17"/>
  <c r="JO87" i="17"/>
  <c r="KA87" i="17"/>
  <c r="KM87" i="17"/>
  <c r="KY87" i="17"/>
  <c r="LK87" i="17"/>
  <c r="LW87" i="17"/>
  <c r="MI87" i="17"/>
  <c r="MU87" i="17"/>
  <c r="NG87" i="17"/>
  <c r="NS87" i="17"/>
  <c r="OE87" i="17"/>
  <c r="OQ87" i="17"/>
  <c r="PC87" i="17"/>
  <c r="PO87" i="17"/>
  <c r="IF87" i="17"/>
  <c r="IR87" i="17"/>
  <c r="JD87" i="17"/>
  <c r="JP87" i="17"/>
  <c r="KB87" i="17"/>
  <c r="KN87" i="17"/>
  <c r="KZ87" i="17"/>
  <c r="LL87" i="17"/>
  <c r="LX87" i="17"/>
  <c r="MJ87" i="17"/>
  <c r="MV87" i="17"/>
  <c r="NH87" i="17"/>
  <c r="NT87" i="17"/>
  <c r="OF87" i="17"/>
  <c r="OR87" i="17"/>
  <c r="PD87" i="17"/>
  <c r="PP87" i="17"/>
  <c r="MK87" i="17"/>
  <c r="MW87" i="17"/>
  <c r="NI87" i="17"/>
  <c r="IG87" i="17"/>
  <c r="NU87" i="17"/>
  <c r="IS87" i="17"/>
  <c r="OG87" i="17"/>
  <c r="JE87" i="17"/>
  <c r="OS87" i="17"/>
  <c r="JQ87" i="17"/>
  <c r="PE87" i="17"/>
  <c r="KC87" i="17"/>
  <c r="PQ87" i="17"/>
  <c r="KO87" i="17"/>
  <c r="LM87" i="17"/>
  <c r="LY87" i="17"/>
  <c r="LA87" i="17"/>
  <c r="IE79" i="17"/>
  <c r="IQ79" i="17"/>
  <c r="JC79" i="17"/>
  <c r="JO79" i="17"/>
  <c r="KA79" i="17"/>
  <c r="KM79" i="17"/>
  <c r="KY79" i="17"/>
  <c r="LK79" i="17"/>
  <c r="LW79" i="17"/>
  <c r="MI79" i="17"/>
  <c r="MU79" i="17"/>
  <c r="NG79" i="17"/>
  <c r="NS79" i="17"/>
  <c r="OE79" i="17"/>
  <c r="OQ79" i="17"/>
  <c r="PC79" i="17"/>
  <c r="PO79" i="17"/>
  <c r="IF79" i="17"/>
  <c r="IR79" i="17"/>
  <c r="JD79" i="17"/>
  <c r="JP79" i="17"/>
  <c r="KB79" i="17"/>
  <c r="KN79" i="17"/>
  <c r="KZ79" i="17"/>
  <c r="LL79" i="17"/>
  <c r="LX79" i="17"/>
  <c r="MJ79" i="17"/>
  <c r="MV79" i="17"/>
  <c r="NH79" i="17"/>
  <c r="NT79" i="17"/>
  <c r="OF79" i="17"/>
  <c r="OR79" i="17"/>
  <c r="PD79" i="17"/>
  <c r="PP79" i="17"/>
  <c r="IG79" i="17"/>
  <c r="IS79" i="17"/>
  <c r="JE79" i="17"/>
  <c r="JQ79" i="17"/>
  <c r="KC79" i="17"/>
  <c r="KO79" i="17"/>
  <c r="LA79" i="17"/>
  <c r="LM79" i="17"/>
  <c r="LY79" i="17"/>
  <c r="MK79" i="17"/>
  <c r="MW79" i="17"/>
  <c r="NI79" i="17"/>
  <c r="NU79" i="17"/>
  <c r="OG79" i="17"/>
  <c r="OS79" i="17"/>
  <c r="PE79" i="17"/>
  <c r="PQ79" i="17"/>
  <c r="IH79" i="17"/>
  <c r="IT79" i="17"/>
  <c r="JF79" i="17"/>
  <c r="JR79" i="17"/>
  <c r="KD79" i="17"/>
  <c r="KP79" i="17"/>
  <c r="LB79" i="17"/>
  <c r="LN79" i="17"/>
  <c r="LZ79" i="17"/>
  <c r="ML79" i="17"/>
  <c r="MX79" i="17"/>
  <c r="NJ79" i="17"/>
  <c r="NV79" i="17"/>
  <c r="OH79" i="17"/>
  <c r="OT79" i="17"/>
  <c r="PF79" i="17"/>
  <c r="PR79" i="17"/>
  <c r="II79" i="17"/>
  <c r="IU79" i="17"/>
  <c r="JG79" i="17"/>
  <c r="JS79" i="17"/>
  <c r="KE79" i="17"/>
  <c r="KQ79" i="17"/>
  <c r="LC79" i="17"/>
  <c r="LO79" i="17"/>
  <c r="MA79" i="17"/>
  <c r="MM79" i="17"/>
  <c r="MY79" i="17"/>
  <c r="NK79" i="17"/>
  <c r="NW79" i="17"/>
  <c r="OI79" i="17"/>
  <c r="OU79" i="17"/>
  <c r="PG79" i="17"/>
  <c r="PS79" i="17"/>
  <c r="IJ79" i="17"/>
  <c r="IV79" i="17"/>
  <c r="JH79" i="17"/>
  <c r="JT79" i="17"/>
  <c r="KF79" i="17"/>
  <c r="KR79" i="17"/>
  <c r="LD79" i="17"/>
  <c r="LP79" i="17"/>
  <c r="MB79" i="17"/>
  <c r="MN79" i="17"/>
  <c r="MZ79" i="17"/>
  <c r="NL79" i="17"/>
  <c r="NX79" i="17"/>
  <c r="OJ79" i="17"/>
  <c r="OV79" i="17"/>
  <c r="PH79" i="17"/>
  <c r="PT79" i="17"/>
  <c r="IK79" i="17"/>
  <c r="IW79" i="17"/>
  <c r="JI79" i="17"/>
  <c r="JU79" i="17"/>
  <c r="KG79" i="17"/>
  <c r="KS79" i="17"/>
  <c r="LE79" i="17"/>
  <c r="LQ79" i="17"/>
  <c r="MC79" i="17"/>
  <c r="MO79" i="17"/>
  <c r="NA79" i="17"/>
  <c r="NM79" i="17"/>
  <c r="NY79" i="17"/>
  <c r="OK79" i="17"/>
  <c r="OW79" i="17"/>
  <c r="PI79" i="17"/>
  <c r="IL79" i="17"/>
  <c r="IX79" i="17"/>
  <c r="JJ79" i="17"/>
  <c r="JV79" i="17"/>
  <c r="KH79" i="17"/>
  <c r="KT79" i="17"/>
  <c r="LF79" i="17"/>
  <c r="LR79" i="17"/>
  <c r="MD79" i="17"/>
  <c r="MP79" i="17"/>
  <c r="NB79" i="17"/>
  <c r="NN79" i="17"/>
  <c r="NZ79" i="17"/>
  <c r="OL79" i="17"/>
  <c r="OX79" i="17"/>
  <c r="PJ79" i="17"/>
  <c r="IM79" i="17"/>
  <c r="IY79" i="17"/>
  <c r="JK79" i="17"/>
  <c r="JW79" i="17"/>
  <c r="KI79" i="17"/>
  <c r="KU79" i="17"/>
  <c r="LG79" i="17"/>
  <c r="LS79" i="17"/>
  <c r="ME79" i="17"/>
  <c r="MQ79" i="17"/>
  <c r="NC79" i="17"/>
  <c r="NO79" i="17"/>
  <c r="OA79" i="17"/>
  <c r="OM79" i="17"/>
  <c r="OY79" i="17"/>
  <c r="PK79" i="17"/>
  <c r="IC79" i="17"/>
  <c r="IO79" i="17"/>
  <c r="JA79" i="17"/>
  <c r="JM79" i="17"/>
  <c r="JY79" i="17"/>
  <c r="KK79" i="17"/>
  <c r="KW79" i="17"/>
  <c r="LI79" i="17"/>
  <c r="LU79" i="17"/>
  <c r="MG79" i="17"/>
  <c r="MS79" i="17"/>
  <c r="NE79" i="17"/>
  <c r="NQ79" i="17"/>
  <c r="OC79" i="17"/>
  <c r="OO79" i="17"/>
  <c r="PA79" i="17"/>
  <c r="PM79" i="17"/>
  <c r="ID79" i="17"/>
  <c r="IP79" i="17"/>
  <c r="JB79" i="17"/>
  <c r="JN79" i="17"/>
  <c r="JZ79" i="17"/>
  <c r="KL79" i="17"/>
  <c r="KX79" i="17"/>
  <c r="LJ79" i="17"/>
  <c r="LV79" i="17"/>
  <c r="MH79" i="17"/>
  <c r="MT79" i="17"/>
  <c r="NF79" i="17"/>
  <c r="NR79" i="17"/>
  <c r="OD79" i="17"/>
  <c r="OP79" i="17"/>
  <c r="PB79" i="17"/>
  <c r="PN79" i="17"/>
  <c r="ND79" i="17"/>
  <c r="NP79" i="17"/>
  <c r="IN79" i="17"/>
  <c r="OB79" i="17"/>
  <c r="IZ79" i="17"/>
  <c r="ON79" i="17"/>
  <c r="JL79" i="17"/>
  <c r="OZ79" i="17"/>
  <c r="JX79" i="17"/>
  <c r="PL79" i="17"/>
  <c r="KJ79" i="17"/>
  <c r="KV79" i="17"/>
  <c r="LH79" i="17"/>
  <c r="LT79" i="17"/>
  <c r="MF79" i="17"/>
  <c r="MR79" i="17"/>
  <c r="IL91" i="17"/>
  <c r="IM91" i="17"/>
  <c r="IN91" i="17"/>
  <c r="IC91" i="17"/>
  <c r="IO91" i="17"/>
  <c r="IE91" i="17"/>
  <c r="IQ91" i="17"/>
  <c r="IF91" i="17"/>
  <c r="IR91" i="17"/>
  <c r="JD91" i="17"/>
  <c r="JP91" i="17"/>
  <c r="KB91" i="17"/>
  <c r="KN91" i="17"/>
  <c r="KZ91" i="17"/>
  <c r="LL91" i="17"/>
  <c r="LX91" i="17"/>
  <c r="MJ91" i="17"/>
  <c r="MV91" i="17"/>
  <c r="NH91" i="17"/>
  <c r="NT91" i="17"/>
  <c r="OF91" i="17"/>
  <c r="OR91" i="17"/>
  <c r="PD91" i="17"/>
  <c r="PP91" i="17"/>
  <c r="IG91" i="17"/>
  <c r="IS91" i="17"/>
  <c r="IH91" i="17"/>
  <c r="II91" i="17"/>
  <c r="IU91" i="17"/>
  <c r="JG91" i="17"/>
  <c r="JS91" i="17"/>
  <c r="KE91" i="17"/>
  <c r="KQ91" i="17"/>
  <c r="LC91" i="17"/>
  <c r="LO91" i="17"/>
  <c r="MA91" i="17"/>
  <c r="MM91" i="17"/>
  <c r="MY91" i="17"/>
  <c r="NK91" i="17"/>
  <c r="NW91" i="17"/>
  <c r="OI91" i="17"/>
  <c r="OU91" i="17"/>
  <c r="PG91" i="17"/>
  <c r="PS91" i="17"/>
  <c r="IJ91" i="17"/>
  <c r="IV91" i="17"/>
  <c r="JH91" i="17"/>
  <c r="JT91" i="17"/>
  <c r="JA91" i="17"/>
  <c r="JQ91" i="17"/>
  <c r="KG91" i="17"/>
  <c r="KU91" i="17"/>
  <c r="LI91" i="17"/>
  <c r="LW91" i="17"/>
  <c r="ML91" i="17"/>
  <c r="NA91" i="17"/>
  <c r="NO91" i="17"/>
  <c r="OC91" i="17"/>
  <c r="OQ91" i="17"/>
  <c r="PF91" i="17"/>
  <c r="JB91" i="17"/>
  <c r="JR91" i="17"/>
  <c r="KH91" i="17"/>
  <c r="KV91" i="17"/>
  <c r="LJ91" i="17"/>
  <c r="LY91" i="17"/>
  <c r="MN91" i="17"/>
  <c r="NB91" i="17"/>
  <c r="NP91" i="17"/>
  <c r="OD91" i="17"/>
  <c r="OS91" i="17"/>
  <c r="PH91" i="17"/>
  <c r="JC91" i="17"/>
  <c r="JU91" i="17"/>
  <c r="KI91" i="17"/>
  <c r="KW91" i="17"/>
  <c r="LK91" i="17"/>
  <c r="LZ91" i="17"/>
  <c r="MO91" i="17"/>
  <c r="NC91" i="17"/>
  <c r="NQ91" i="17"/>
  <c r="OE91" i="17"/>
  <c r="OT91" i="17"/>
  <c r="PI91" i="17"/>
  <c r="JE91" i="17"/>
  <c r="JV91" i="17"/>
  <c r="KJ91" i="17"/>
  <c r="KX91" i="17"/>
  <c r="LM91" i="17"/>
  <c r="MB91" i="17"/>
  <c r="MP91" i="17"/>
  <c r="ND91" i="17"/>
  <c r="NR91" i="17"/>
  <c r="OG91" i="17"/>
  <c r="OV91" i="17"/>
  <c r="PJ91" i="17"/>
  <c r="ID91" i="17"/>
  <c r="JF91" i="17"/>
  <c r="JW91" i="17"/>
  <c r="KK91" i="17"/>
  <c r="KY91" i="17"/>
  <c r="LN91" i="17"/>
  <c r="MC91" i="17"/>
  <c r="MQ91" i="17"/>
  <c r="NE91" i="17"/>
  <c r="NS91" i="17"/>
  <c r="OH91" i="17"/>
  <c r="OW91" i="17"/>
  <c r="PK91" i="17"/>
  <c r="IK91" i="17"/>
  <c r="JI91" i="17"/>
  <c r="JX91" i="17"/>
  <c r="KL91" i="17"/>
  <c r="LA91" i="17"/>
  <c r="LP91" i="17"/>
  <c r="MD91" i="17"/>
  <c r="MR91" i="17"/>
  <c r="NF91" i="17"/>
  <c r="NU91" i="17"/>
  <c r="OJ91" i="17"/>
  <c r="OX91" i="17"/>
  <c r="PL91" i="17"/>
  <c r="IP91" i="17"/>
  <c r="JJ91" i="17"/>
  <c r="JY91" i="17"/>
  <c r="KM91" i="17"/>
  <c r="LB91" i="17"/>
  <c r="LQ91" i="17"/>
  <c r="ME91" i="17"/>
  <c r="MS91" i="17"/>
  <c r="NG91" i="17"/>
  <c r="NV91" i="17"/>
  <c r="OK91" i="17"/>
  <c r="OY91" i="17"/>
  <c r="PM91" i="17"/>
  <c r="IT91" i="17"/>
  <c r="JK91" i="17"/>
  <c r="JZ91" i="17"/>
  <c r="KO91" i="17"/>
  <c r="LD91" i="17"/>
  <c r="LR91" i="17"/>
  <c r="MF91" i="17"/>
  <c r="MT91" i="17"/>
  <c r="NI91" i="17"/>
  <c r="NX91" i="17"/>
  <c r="OL91" i="17"/>
  <c r="OZ91" i="17"/>
  <c r="PN91" i="17"/>
  <c r="IW91" i="17"/>
  <c r="JL91" i="17"/>
  <c r="KA91" i="17"/>
  <c r="KP91" i="17"/>
  <c r="LE91" i="17"/>
  <c r="LS91" i="17"/>
  <c r="MG91" i="17"/>
  <c r="MU91" i="17"/>
  <c r="NJ91" i="17"/>
  <c r="NY91" i="17"/>
  <c r="OM91" i="17"/>
  <c r="PA91" i="17"/>
  <c r="PO91" i="17"/>
  <c r="IY91" i="17"/>
  <c r="JN91" i="17"/>
  <c r="KD91" i="17"/>
  <c r="KS91" i="17"/>
  <c r="LG91" i="17"/>
  <c r="LU91" i="17"/>
  <c r="MI91" i="17"/>
  <c r="MX91" i="17"/>
  <c r="NM91" i="17"/>
  <c r="OA91" i="17"/>
  <c r="OO91" i="17"/>
  <c r="PC91" i="17"/>
  <c r="PR91" i="17"/>
  <c r="IZ91" i="17"/>
  <c r="JO91" i="17"/>
  <c r="KF91" i="17"/>
  <c r="KT91" i="17"/>
  <c r="LH91" i="17"/>
  <c r="LV91" i="17"/>
  <c r="MK91" i="17"/>
  <c r="MZ91" i="17"/>
  <c r="NN91" i="17"/>
  <c r="OB91" i="17"/>
  <c r="OP91" i="17"/>
  <c r="PE91" i="17"/>
  <c r="PT91" i="17"/>
  <c r="NZ91" i="17"/>
  <c r="ON91" i="17"/>
  <c r="PB91" i="17"/>
  <c r="IX91" i="17"/>
  <c r="PQ91" i="17"/>
  <c r="JM91" i="17"/>
  <c r="KC91" i="17"/>
  <c r="KR91" i="17"/>
  <c r="LF91" i="17"/>
  <c r="LT91" i="17"/>
  <c r="MH91" i="17"/>
  <c r="MW91" i="17"/>
  <c r="NL91" i="17"/>
  <c r="IC61" i="17"/>
  <c r="IO61" i="17"/>
  <c r="JA61" i="17"/>
  <c r="JM61" i="17"/>
  <c r="JY61" i="17"/>
  <c r="KK61" i="17"/>
  <c r="KW61" i="17"/>
  <c r="LI61" i="17"/>
  <c r="LU61" i="17"/>
  <c r="MG61" i="17"/>
  <c r="MS61" i="17"/>
  <c r="NE61" i="17"/>
  <c r="NQ61" i="17"/>
  <c r="OC61" i="17"/>
  <c r="OO61" i="17"/>
  <c r="PA61" i="17"/>
  <c r="PM61" i="17"/>
  <c r="ID61" i="17"/>
  <c r="IP61" i="17"/>
  <c r="JB61" i="17"/>
  <c r="JN61" i="17"/>
  <c r="JZ61" i="17"/>
  <c r="KL61" i="17"/>
  <c r="KX61" i="17"/>
  <c r="LJ61" i="17"/>
  <c r="LV61" i="17"/>
  <c r="MH61" i="17"/>
  <c r="MT61" i="17"/>
  <c r="NF61" i="17"/>
  <c r="NR61" i="17"/>
  <c r="OD61" i="17"/>
  <c r="OP61" i="17"/>
  <c r="PB61" i="17"/>
  <c r="PN61" i="17"/>
  <c r="IE61" i="17"/>
  <c r="IQ61" i="17"/>
  <c r="JC61" i="17"/>
  <c r="JO61" i="17"/>
  <c r="KA61" i="17"/>
  <c r="KM61" i="17"/>
  <c r="KY61" i="17"/>
  <c r="LK61" i="17"/>
  <c r="LW61" i="17"/>
  <c r="MI61" i="17"/>
  <c r="MU61" i="17"/>
  <c r="NG61" i="17"/>
  <c r="NS61" i="17"/>
  <c r="OE61" i="17"/>
  <c r="OQ61" i="17"/>
  <c r="PC61" i="17"/>
  <c r="PO61" i="17"/>
  <c r="IF61" i="17"/>
  <c r="IR61" i="17"/>
  <c r="JD61" i="17"/>
  <c r="JP61" i="17"/>
  <c r="KB61" i="17"/>
  <c r="KN61" i="17"/>
  <c r="KZ61" i="17"/>
  <c r="LL61" i="17"/>
  <c r="LX61" i="17"/>
  <c r="MJ61" i="17"/>
  <c r="MV61" i="17"/>
  <c r="NH61" i="17"/>
  <c r="NT61" i="17"/>
  <c r="OF61" i="17"/>
  <c r="OR61" i="17"/>
  <c r="PD61" i="17"/>
  <c r="PP61" i="17"/>
  <c r="IG61" i="17"/>
  <c r="IS61" i="17"/>
  <c r="JE61" i="17"/>
  <c r="JQ61" i="17"/>
  <c r="KC61" i="17"/>
  <c r="KO61" i="17"/>
  <c r="LA61" i="17"/>
  <c r="LM61" i="17"/>
  <c r="LY61" i="17"/>
  <c r="MK61" i="17"/>
  <c r="MW61" i="17"/>
  <c r="NI61" i="17"/>
  <c r="NU61" i="17"/>
  <c r="OG61" i="17"/>
  <c r="OS61" i="17"/>
  <c r="PE61" i="17"/>
  <c r="PQ61" i="17"/>
  <c r="IH61" i="17"/>
  <c r="IT61" i="17"/>
  <c r="JF61" i="17"/>
  <c r="JR61" i="17"/>
  <c r="KD61" i="17"/>
  <c r="KP61" i="17"/>
  <c r="LB61" i="17"/>
  <c r="LN61" i="17"/>
  <c r="LZ61" i="17"/>
  <c r="ML61" i="17"/>
  <c r="MX61" i="17"/>
  <c r="NJ61" i="17"/>
  <c r="NV61" i="17"/>
  <c r="OH61" i="17"/>
  <c r="OT61" i="17"/>
  <c r="PF61" i="17"/>
  <c r="PR61" i="17"/>
  <c r="II61" i="17"/>
  <c r="IU61" i="17"/>
  <c r="JG61" i="17"/>
  <c r="JS61" i="17"/>
  <c r="KE61" i="17"/>
  <c r="KQ61" i="17"/>
  <c r="LC61" i="17"/>
  <c r="LO61" i="17"/>
  <c r="MA61" i="17"/>
  <c r="MM61" i="17"/>
  <c r="MY61" i="17"/>
  <c r="NK61" i="17"/>
  <c r="NW61" i="17"/>
  <c r="OI61" i="17"/>
  <c r="OU61" i="17"/>
  <c r="PG61" i="17"/>
  <c r="PS61" i="17"/>
  <c r="IJ61" i="17"/>
  <c r="IV61" i="17"/>
  <c r="JH61" i="17"/>
  <c r="JT61" i="17"/>
  <c r="KF61" i="17"/>
  <c r="KR61" i="17"/>
  <c r="LD61" i="17"/>
  <c r="LP61" i="17"/>
  <c r="MB61" i="17"/>
  <c r="MN61" i="17"/>
  <c r="MZ61" i="17"/>
  <c r="NL61" i="17"/>
  <c r="NX61" i="17"/>
  <c r="OJ61" i="17"/>
  <c r="OV61" i="17"/>
  <c r="PH61" i="17"/>
  <c r="PT61" i="17"/>
  <c r="IK61" i="17"/>
  <c r="IW61" i="17"/>
  <c r="JI61" i="17"/>
  <c r="JU61" i="17"/>
  <c r="KG61" i="17"/>
  <c r="KS61" i="17"/>
  <c r="LE61" i="17"/>
  <c r="LQ61" i="17"/>
  <c r="MC61" i="17"/>
  <c r="MO61" i="17"/>
  <c r="NA61" i="17"/>
  <c r="NM61" i="17"/>
  <c r="NY61" i="17"/>
  <c r="OK61" i="17"/>
  <c r="OW61" i="17"/>
  <c r="PI61" i="17"/>
  <c r="IL61" i="17"/>
  <c r="IX61" i="17"/>
  <c r="JJ61" i="17"/>
  <c r="JV61" i="17"/>
  <c r="KH61" i="17"/>
  <c r="KT61" i="17"/>
  <c r="LF61" i="17"/>
  <c r="LR61" i="17"/>
  <c r="MD61" i="17"/>
  <c r="MP61" i="17"/>
  <c r="NB61" i="17"/>
  <c r="NN61" i="17"/>
  <c r="NZ61" i="17"/>
  <c r="OL61" i="17"/>
  <c r="OX61" i="17"/>
  <c r="PJ61" i="17"/>
  <c r="IM61" i="17"/>
  <c r="IY61" i="17"/>
  <c r="JK61" i="17"/>
  <c r="JW61" i="17"/>
  <c r="KI61" i="17"/>
  <c r="KU61" i="17"/>
  <c r="LG61" i="17"/>
  <c r="LS61" i="17"/>
  <c r="ME61" i="17"/>
  <c r="MQ61" i="17"/>
  <c r="NC61" i="17"/>
  <c r="NO61" i="17"/>
  <c r="OA61" i="17"/>
  <c r="OM61" i="17"/>
  <c r="OY61" i="17"/>
  <c r="PK61" i="17"/>
  <c r="KV61" i="17"/>
  <c r="LH61" i="17"/>
  <c r="LT61" i="17"/>
  <c r="MF61" i="17"/>
  <c r="MR61" i="17"/>
  <c r="ND61" i="17"/>
  <c r="NP61" i="17"/>
  <c r="IN61" i="17"/>
  <c r="OB61" i="17"/>
  <c r="JX61" i="17"/>
  <c r="PL61" i="17"/>
  <c r="KJ61" i="17"/>
  <c r="IZ61" i="17"/>
  <c r="JL61" i="17"/>
  <c r="OZ61" i="17"/>
  <c r="ON61" i="17"/>
  <c r="IE82" i="17"/>
  <c r="IQ82" i="17"/>
  <c r="JC82" i="17"/>
  <c r="JO82" i="17"/>
  <c r="KA82" i="17"/>
  <c r="KM82" i="17"/>
  <c r="KY82" i="17"/>
  <c r="LK82" i="17"/>
  <c r="LW82" i="17"/>
  <c r="MI82" i="17"/>
  <c r="MU82" i="17"/>
  <c r="NG82" i="17"/>
  <c r="NS82" i="17"/>
  <c r="OE82" i="17"/>
  <c r="IG82" i="17"/>
  <c r="IS82" i="17"/>
  <c r="JE82" i="17"/>
  <c r="JQ82" i="17"/>
  <c r="KC82" i="17"/>
  <c r="KO82" i="17"/>
  <c r="LA82" i="17"/>
  <c r="LM82" i="17"/>
  <c r="LY82" i="17"/>
  <c r="MK82" i="17"/>
  <c r="MW82" i="17"/>
  <c r="NI82" i="17"/>
  <c r="NU82" i="17"/>
  <c r="OG82" i="17"/>
  <c r="OS82" i="17"/>
  <c r="PE82" i="17"/>
  <c r="PQ82" i="17"/>
  <c r="IH82" i="17"/>
  <c r="IT82" i="17"/>
  <c r="JF82" i="17"/>
  <c r="JR82" i="17"/>
  <c r="KD82" i="17"/>
  <c r="KP82" i="17"/>
  <c r="LB82" i="17"/>
  <c r="LN82" i="17"/>
  <c r="LZ82" i="17"/>
  <c r="ML82" i="17"/>
  <c r="MX82" i="17"/>
  <c r="NJ82" i="17"/>
  <c r="NV82" i="17"/>
  <c r="OH82" i="17"/>
  <c r="OT82" i="17"/>
  <c r="PF82" i="17"/>
  <c r="PR82" i="17"/>
  <c r="II82" i="17"/>
  <c r="IU82" i="17"/>
  <c r="JG82" i="17"/>
  <c r="JS82" i="17"/>
  <c r="KE82" i="17"/>
  <c r="KQ82" i="17"/>
  <c r="LC82" i="17"/>
  <c r="LO82" i="17"/>
  <c r="MA82" i="17"/>
  <c r="MM82" i="17"/>
  <c r="MY82" i="17"/>
  <c r="NK82" i="17"/>
  <c r="NW82" i="17"/>
  <c r="OI82" i="17"/>
  <c r="IJ82" i="17"/>
  <c r="IV82" i="17"/>
  <c r="JH82" i="17"/>
  <c r="JT82" i="17"/>
  <c r="KF82" i="17"/>
  <c r="KR82" i="17"/>
  <c r="LD82" i="17"/>
  <c r="LP82" i="17"/>
  <c r="IK82" i="17"/>
  <c r="IW82" i="17"/>
  <c r="JI82" i="17"/>
  <c r="JU82" i="17"/>
  <c r="KG82" i="17"/>
  <c r="KS82" i="17"/>
  <c r="LE82" i="17"/>
  <c r="LQ82" i="17"/>
  <c r="IL82" i="17"/>
  <c r="IX82" i="17"/>
  <c r="JJ82" i="17"/>
  <c r="JV82" i="17"/>
  <c r="KH82" i="17"/>
  <c r="KT82" i="17"/>
  <c r="LF82" i="17"/>
  <c r="LR82" i="17"/>
  <c r="IM82" i="17"/>
  <c r="IY82" i="17"/>
  <c r="JK82" i="17"/>
  <c r="JW82" i="17"/>
  <c r="KI82" i="17"/>
  <c r="IC82" i="17"/>
  <c r="IO82" i="17"/>
  <c r="JA82" i="17"/>
  <c r="JM82" i="17"/>
  <c r="JY82" i="17"/>
  <c r="KK82" i="17"/>
  <c r="KW82" i="17"/>
  <c r="LI82" i="17"/>
  <c r="LU82" i="17"/>
  <c r="ID82" i="17"/>
  <c r="IP82" i="17"/>
  <c r="JB82" i="17"/>
  <c r="JN82" i="17"/>
  <c r="JZ82" i="17"/>
  <c r="KL82" i="17"/>
  <c r="KX82" i="17"/>
  <c r="LJ82" i="17"/>
  <c r="LV82" i="17"/>
  <c r="MH82" i="17"/>
  <c r="JP82" i="17"/>
  <c r="LT82" i="17"/>
  <c r="MQ82" i="17"/>
  <c r="NH82" i="17"/>
  <c r="OA82" i="17"/>
  <c r="OQ82" i="17"/>
  <c r="PG82" i="17"/>
  <c r="JX82" i="17"/>
  <c r="LX82" i="17"/>
  <c r="MR82" i="17"/>
  <c r="NL82" i="17"/>
  <c r="OB82" i="17"/>
  <c r="OR82" i="17"/>
  <c r="PH82" i="17"/>
  <c r="KB82" i="17"/>
  <c r="MB82" i="17"/>
  <c r="MS82" i="17"/>
  <c r="NM82" i="17"/>
  <c r="OC82" i="17"/>
  <c r="OU82" i="17"/>
  <c r="PI82" i="17"/>
  <c r="KJ82" i="17"/>
  <c r="MC82" i="17"/>
  <c r="MT82" i="17"/>
  <c r="NN82" i="17"/>
  <c r="OD82" i="17"/>
  <c r="OV82" i="17"/>
  <c r="PJ82" i="17"/>
  <c r="KN82" i="17"/>
  <c r="MD82" i="17"/>
  <c r="MV82" i="17"/>
  <c r="NO82" i="17"/>
  <c r="OF82" i="17"/>
  <c r="OW82" i="17"/>
  <c r="PK82" i="17"/>
  <c r="KU82" i="17"/>
  <c r="ME82" i="17"/>
  <c r="MZ82" i="17"/>
  <c r="NP82" i="17"/>
  <c r="OJ82" i="17"/>
  <c r="OX82" i="17"/>
  <c r="PL82" i="17"/>
  <c r="IF82" i="17"/>
  <c r="KV82" i="17"/>
  <c r="MF82" i="17"/>
  <c r="NA82" i="17"/>
  <c r="NQ82" i="17"/>
  <c r="OK82" i="17"/>
  <c r="OY82" i="17"/>
  <c r="PM82" i="17"/>
  <c r="IN82" i="17"/>
  <c r="KZ82" i="17"/>
  <c r="MG82" i="17"/>
  <c r="NB82" i="17"/>
  <c r="NR82" i="17"/>
  <c r="OL82" i="17"/>
  <c r="OZ82" i="17"/>
  <c r="PN82" i="17"/>
  <c r="IR82" i="17"/>
  <c r="LG82" i="17"/>
  <c r="MJ82" i="17"/>
  <c r="NC82" i="17"/>
  <c r="NT82" i="17"/>
  <c r="OM82" i="17"/>
  <c r="PA82" i="17"/>
  <c r="PO82" i="17"/>
  <c r="IZ82" i="17"/>
  <c r="LH82" i="17"/>
  <c r="MN82" i="17"/>
  <c r="ND82" i="17"/>
  <c r="NX82" i="17"/>
  <c r="ON82" i="17"/>
  <c r="PB82" i="17"/>
  <c r="PP82" i="17"/>
  <c r="JD82" i="17"/>
  <c r="LL82" i="17"/>
  <c r="MO82" i="17"/>
  <c r="NE82" i="17"/>
  <c r="NY82" i="17"/>
  <c r="OO82" i="17"/>
  <c r="PC82" i="17"/>
  <c r="PS82" i="17"/>
  <c r="JL82" i="17"/>
  <c r="LS82" i="17"/>
  <c r="MP82" i="17"/>
  <c r="NF82" i="17"/>
  <c r="NZ82" i="17"/>
  <c r="OP82" i="17"/>
  <c r="PD82" i="17"/>
  <c r="PT82" i="17"/>
  <c r="IE24" i="17"/>
  <c r="IQ24" i="17"/>
  <c r="JC24" i="17"/>
  <c r="JO24" i="17"/>
  <c r="KA24" i="17"/>
  <c r="KM24" i="17"/>
  <c r="KY24" i="17"/>
  <c r="LK24" i="17"/>
  <c r="LW24" i="17"/>
  <c r="MI24" i="17"/>
  <c r="MU24" i="17"/>
  <c r="NG24" i="17"/>
  <c r="NS24" i="17"/>
  <c r="IF24" i="17"/>
  <c r="IR24" i="17"/>
  <c r="JD24" i="17"/>
  <c r="JP24" i="17"/>
  <c r="KB24" i="17"/>
  <c r="KN24" i="17"/>
  <c r="KZ24" i="17"/>
  <c r="LL24" i="17"/>
  <c r="LX24" i="17"/>
  <c r="MJ24" i="17"/>
  <c r="MV24" i="17"/>
  <c r="NH24" i="17"/>
  <c r="NT24" i="17"/>
  <c r="IG24" i="17"/>
  <c r="IS24" i="17"/>
  <c r="JE24" i="17"/>
  <c r="JQ24" i="17"/>
  <c r="KC24" i="17"/>
  <c r="KO24" i="17"/>
  <c r="LA24" i="17"/>
  <c r="LM24" i="17"/>
  <c r="LY24" i="17"/>
  <c r="MK24" i="17"/>
  <c r="MW24" i="17"/>
  <c r="NI24" i="17"/>
  <c r="NU24" i="17"/>
  <c r="OG24" i="17"/>
  <c r="IJ24" i="17"/>
  <c r="IV24" i="17"/>
  <c r="JH24" i="17"/>
  <c r="JT24" i="17"/>
  <c r="KF24" i="17"/>
  <c r="KR24" i="17"/>
  <c r="LD24" i="17"/>
  <c r="IL24" i="17"/>
  <c r="IX24" i="17"/>
  <c r="JJ24" i="17"/>
  <c r="JV24" i="17"/>
  <c r="KH24" i="17"/>
  <c r="KT24" i="17"/>
  <c r="LF24" i="17"/>
  <c r="LR24" i="17"/>
  <c r="MD24" i="17"/>
  <c r="MP24" i="17"/>
  <c r="NB24" i="17"/>
  <c r="IM24" i="17"/>
  <c r="IY24" i="17"/>
  <c r="JK24" i="17"/>
  <c r="JW24" i="17"/>
  <c r="KI24" i="17"/>
  <c r="KU24" i="17"/>
  <c r="LG24" i="17"/>
  <c r="LS24" i="17"/>
  <c r="ME24" i="17"/>
  <c r="MQ24" i="17"/>
  <c r="NC24" i="17"/>
  <c r="NO24" i="17"/>
  <c r="OA24" i="17"/>
  <c r="IN24" i="17"/>
  <c r="IZ24" i="17"/>
  <c r="JL24" i="17"/>
  <c r="JX24" i="17"/>
  <c r="KJ24" i="17"/>
  <c r="KV24" i="17"/>
  <c r="LH24" i="17"/>
  <c r="LT24" i="17"/>
  <c r="MF24" i="17"/>
  <c r="MR24" i="17"/>
  <c r="ND24" i="17"/>
  <c r="IC24" i="17"/>
  <c r="IK24" i="17"/>
  <c r="JN24" i="17"/>
  <c r="KQ24" i="17"/>
  <c r="LQ24" i="17"/>
  <c r="MO24" i="17"/>
  <c r="NM24" i="17"/>
  <c r="OD24" i="17"/>
  <c r="OQ24" i="17"/>
  <c r="PC24" i="17"/>
  <c r="PO24" i="17"/>
  <c r="IO24" i="17"/>
  <c r="JR24" i="17"/>
  <c r="KS24" i="17"/>
  <c r="LU24" i="17"/>
  <c r="MS24" i="17"/>
  <c r="NN24" i="17"/>
  <c r="OE24" i="17"/>
  <c r="OR24" i="17"/>
  <c r="PD24" i="17"/>
  <c r="PP24" i="17"/>
  <c r="IP24" i="17"/>
  <c r="JS24" i="17"/>
  <c r="KW24" i="17"/>
  <c r="LV24" i="17"/>
  <c r="MT24" i="17"/>
  <c r="NP24" i="17"/>
  <c r="OF24" i="17"/>
  <c r="OS24" i="17"/>
  <c r="PE24" i="17"/>
  <c r="PQ24" i="17"/>
  <c r="IT24" i="17"/>
  <c r="JU24" i="17"/>
  <c r="KX24" i="17"/>
  <c r="LZ24" i="17"/>
  <c r="MX24" i="17"/>
  <c r="NQ24" i="17"/>
  <c r="OH24" i="17"/>
  <c r="OT24" i="17"/>
  <c r="PF24" i="17"/>
  <c r="PR24" i="17"/>
  <c r="IW24" i="17"/>
  <c r="JZ24" i="17"/>
  <c r="LC24" i="17"/>
  <c r="MB24" i="17"/>
  <c r="MZ24" i="17"/>
  <c r="NV24" i="17"/>
  <c r="OJ24" i="17"/>
  <c r="OV24" i="17"/>
  <c r="PH24" i="17"/>
  <c r="PT24" i="17"/>
  <c r="JA24" i="17"/>
  <c r="KD24" i="17"/>
  <c r="LE24" i="17"/>
  <c r="MC24" i="17"/>
  <c r="NA24" i="17"/>
  <c r="NW24" i="17"/>
  <c r="OK24" i="17"/>
  <c r="OW24" i="17"/>
  <c r="PI24" i="17"/>
  <c r="JF24" i="17"/>
  <c r="KG24" i="17"/>
  <c r="LJ24" i="17"/>
  <c r="MH24" i="17"/>
  <c r="NF24" i="17"/>
  <c r="NY24" i="17"/>
  <c r="OM24" i="17"/>
  <c r="OY24" i="17"/>
  <c r="PK24" i="17"/>
  <c r="IH24" i="17"/>
  <c r="LB24" i="17"/>
  <c r="NJ24" i="17"/>
  <c r="OP24" i="17"/>
  <c r="II24" i="17"/>
  <c r="LI24" i="17"/>
  <c r="NK24" i="17"/>
  <c r="OU24" i="17"/>
  <c r="IU24" i="17"/>
  <c r="LN24" i="17"/>
  <c r="NL24" i="17"/>
  <c r="OX24" i="17"/>
  <c r="JB24" i="17"/>
  <c r="LO24" i="17"/>
  <c r="NR24" i="17"/>
  <c r="OZ24" i="17"/>
  <c r="JG24" i="17"/>
  <c r="LP24" i="17"/>
  <c r="NX24" i="17"/>
  <c r="PA24" i="17"/>
  <c r="JI24" i="17"/>
  <c r="MA24" i="17"/>
  <c r="NZ24" i="17"/>
  <c r="PB24" i="17"/>
  <c r="JM24" i="17"/>
  <c r="MG24" i="17"/>
  <c r="OB24" i="17"/>
  <c r="PG24" i="17"/>
  <c r="KE24" i="17"/>
  <c r="MM24" i="17"/>
  <c r="OI24" i="17"/>
  <c r="PL24" i="17"/>
  <c r="KP24" i="17"/>
  <c r="PS24" i="17"/>
  <c r="ML24" i="17"/>
  <c r="MN24" i="17"/>
  <c r="MY24" i="17"/>
  <c r="NE24" i="17"/>
  <c r="OC24" i="17"/>
  <c r="OL24" i="17"/>
  <c r="ON24" i="17"/>
  <c r="ID24" i="17"/>
  <c r="OO24" i="17"/>
  <c r="KK24" i="17"/>
  <c r="PM24" i="17"/>
  <c r="JY24" i="17"/>
  <c r="KL24" i="17"/>
  <c r="PJ24" i="17"/>
  <c r="PN24" i="17"/>
  <c r="IC35" i="17"/>
  <c r="IO35" i="17"/>
  <c r="IE35" i="17"/>
  <c r="IR35" i="17"/>
  <c r="JD35" i="17"/>
  <c r="JP35" i="17"/>
  <c r="KB35" i="17"/>
  <c r="KN35" i="17"/>
  <c r="KZ35" i="17"/>
  <c r="LL35" i="17"/>
  <c r="LX35" i="17"/>
  <c r="MJ35" i="17"/>
  <c r="MV35" i="17"/>
  <c r="NH35" i="17"/>
  <c r="NT35" i="17"/>
  <c r="OF35" i="17"/>
  <c r="OR35" i="17"/>
  <c r="PD35" i="17"/>
  <c r="PP35" i="17"/>
  <c r="IF35" i="17"/>
  <c r="IS35" i="17"/>
  <c r="JE35" i="17"/>
  <c r="JQ35" i="17"/>
  <c r="KC35" i="17"/>
  <c r="KO35" i="17"/>
  <c r="LA35" i="17"/>
  <c r="LM35" i="17"/>
  <c r="LY35" i="17"/>
  <c r="MK35" i="17"/>
  <c r="MW35" i="17"/>
  <c r="NI35" i="17"/>
  <c r="NU35" i="17"/>
  <c r="OG35" i="17"/>
  <c r="OS35" i="17"/>
  <c r="PE35" i="17"/>
  <c r="PQ35" i="17"/>
  <c r="IG35" i="17"/>
  <c r="IT35" i="17"/>
  <c r="JF35" i="17"/>
  <c r="JR35" i="17"/>
  <c r="KD35" i="17"/>
  <c r="KP35" i="17"/>
  <c r="LB35" i="17"/>
  <c r="LN35" i="17"/>
  <c r="LZ35" i="17"/>
  <c r="ML35" i="17"/>
  <c r="MX35" i="17"/>
  <c r="NJ35" i="17"/>
  <c r="NV35" i="17"/>
  <c r="OH35" i="17"/>
  <c r="OT35" i="17"/>
  <c r="PF35" i="17"/>
  <c r="PR35" i="17"/>
  <c r="IH35" i="17"/>
  <c r="IU35" i="17"/>
  <c r="JG35" i="17"/>
  <c r="JS35" i="17"/>
  <c r="KE35" i="17"/>
  <c r="KQ35" i="17"/>
  <c r="LC35" i="17"/>
  <c r="LO35" i="17"/>
  <c r="MA35" i="17"/>
  <c r="MM35" i="17"/>
  <c r="MY35" i="17"/>
  <c r="NK35" i="17"/>
  <c r="NW35" i="17"/>
  <c r="OI35" i="17"/>
  <c r="OU35" i="17"/>
  <c r="PG35" i="17"/>
  <c r="PS35" i="17"/>
  <c r="II35" i="17"/>
  <c r="IV35" i="17"/>
  <c r="JH35" i="17"/>
  <c r="JT35" i="17"/>
  <c r="KF35" i="17"/>
  <c r="KR35" i="17"/>
  <c r="LD35" i="17"/>
  <c r="LP35" i="17"/>
  <c r="MB35" i="17"/>
  <c r="MN35" i="17"/>
  <c r="MZ35" i="17"/>
  <c r="NL35" i="17"/>
  <c r="NX35" i="17"/>
  <c r="OJ35" i="17"/>
  <c r="OV35" i="17"/>
  <c r="PH35" i="17"/>
  <c r="PT35" i="17"/>
  <c r="IJ35" i="17"/>
  <c r="IW35" i="17"/>
  <c r="JI35" i="17"/>
  <c r="JU35" i="17"/>
  <c r="KG35" i="17"/>
  <c r="KS35" i="17"/>
  <c r="LE35" i="17"/>
  <c r="LQ35" i="17"/>
  <c r="MC35" i="17"/>
  <c r="MO35" i="17"/>
  <c r="NA35" i="17"/>
  <c r="NM35" i="17"/>
  <c r="NY35" i="17"/>
  <c r="OK35" i="17"/>
  <c r="OW35" i="17"/>
  <c r="PI35" i="17"/>
  <c r="IK35" i="17"/>
  <c r="IX35" i="17"/>
  <c r="JJ35" i="17"/>
  <c r="JV35" i="17"/>
  <c r="KH35" i="17"/>
  <c r="KT35" i="17"/>
  <c r="LF35" i="17"/>
  <c r="LR35" i="17"/>
  <c r="MD35" i="17"/>
  <c r="MP35" i="17"/>
  <c r="NB35" i="17"/>
  <c r="NN35" i="17"/>
  <c r="NZ35" i="17"/>
  <c r="OL35" i="17"/>
  <c r="OX35" i="17"/>
  <c r="PJ35" i="17"/>
  <c r="IN35" i="17"/>
  <c r="JA35" i="17"/>
  <c r="JM35" i="17"/>
  <c r="JY35" i="17"/>
  <c r="KK35" i="17"/>
  <c r="KW35" i="17"/>
  <c r="LI35" i="17"/>
  <c r="LU35" i="17"/>
  <c r="MG35" i="17"/>
  <c r="MS35" i="17"/>
  <c r="NE35" i="17"/>
  <c r="NQ35" i="17"/>
  <c r="OC35" i="17"/>
  <c r="OO35" i="17"/>
  <c r="PA35" i="17"/>
  <c r="PM35" i="17"/>
  <c r="IP35" i="17"/>
  <c r="JB35" i="17"/>
  <c r="JN35" i="17"/>
  <c r="JZ35" i="17"/>
  <c r="KL35" i="17"/>
  <c r="KX35" i="17"/>
  <c r="LJ35" i="17"/>
  <c r="LV35" i="17"/>
  <c r="MH35" i="17"/>
  <c r="MT35" i="17"/>
  <c r="NF35" i="17"/>
  <c r="NR35" i="17"/>
  <c r="OD35" i="17"/>
  <c r="OP35" i="17"/>
  <c r="PB35" i="17"/>
  <c r="PN35" i="17"/>
  <c r="ID35" i="17"/>
  <c r="IQ35" i="17"/>
  <c r="JC35" i="17"/>
  <c r="JO35" i="17"/>
  <c r="KA35" i="17"/>
  <c r="KM35" i="17"/>
  <c r="KY35" i="17"/>
  <c r="LK35" i="17"/>
  <c r="LW35" i="17"/>
  <c r="MI35" i="17"/>
  <c r="MU35" i="17"/>
  <c r="NG35" i="17"/>
  <c r="NS35" i="17"/>
  <c r="OE35" i="17"/>
  <c r="OQ35" i="17"/>
  <c r="PC35" i="17"/>
  <c r="PO35" i="17"/>
  <c r="KJ35" i="17"/>
  <c r="ND35" i="17"/>
  <c r="KU35" i="17"/>
  <c r="NO35" i="17"/>
  <c r="KV35" i="17"/>
  <c r="NP35" i="17"/>
  <c r="IL35" i="17"/>
  <c r="LG35" i="17"/>
  <c r="OA35" i="17"/>
  <c r="IM35" i="17"/>
  <c r="LH35" i="17"/>
  <c r="OB35" i="17"/>
  <c r="IY35" i="17"/>
  <c r="LS35" i="17"/>
  <c r="OM35" i="17"/>
  <c r="IZ35" i="17"/>
  <c r="LT35" i="17"/>
  <c r="ON35" i="17"/>
  <c r="JK35" i="17"/>
  <c r="ME35" i="17"/>
  <c r="OY35" i="17"/>
  <c r="JL35" i="17"/>
  <c r="MF35" i="17"/>
  <c r="OZ35" i="17"/>
  <c r="JX35" i="17"/>
  <c r="MR35" i="17"/>
  <c r="PL35" i="17"/>
  <c r="JW35" i="17"/>
  <c r="KI35" i="17"/>
  <c r="MQ35" i="17"/>
  <c r="NC35" i="17"/>
  <c r="PK35" i="17"/>
  <c r="IL45" i="17"/>
  <c r="IX45" i="17"/>
  <c r="JJ45" i="17"/>
  <c r="JV45" i="17"/>
  <c r="KH45" i="17"/>
  <c r="KT45" i="17"/>
  <c r="LF45" i="17"/>
  <c r="LR45" i="17"/>
  <c r="MD45" i="17"/>
  <c r="MP45" i="17"/>
  <c r="NB45" i="17"/>
  <c r="NN45" i="17"/>
  <c r="NZ45" i="17"/>
  <c r="OL45" i="17"/>
  <c r="OX45" i="17"/>
  <c r="PJ45" i="17"/>
  <c r="IM45" i="17"/>
  <c r="IY45" i="17"/>
  <c r="JK45" i="17"/>
  <c r="JW45" i="17"/>
  <c r="KI45" i="17"/>
  <c r="KU45" i="17"/>
  <c r="LG45" i="17"/>
  <c r="LS45" i="17"/>
  <c r="ME45" i="17"/>
  <c r="MQ45" i="17"/>
  <c r="NC45" i="17"/>
  <c r="NO45" i="17"/>
  <c r="OA45" i="17"/>
  <c r="OM45" i="17"/>
  <c r="OY45" i="17"/>
  <c r="PK45" i="17"/>
  <c r="IN45" i="17"/>
  <c r="IZ45" i="17"/>
  <c r="JL45" i="17"/>
  <c r="JX45" i="17"/>
  <c r="KJ45" i="17"/>
  <c r="KV45" i="17"/>
  <c r="LH45" i="17"/>
  <c r="LT45" i="17"/>
  <c r="MF45" i="17"/>
  <c r="MR45" i="17"/>
  <c r="ND45" i="17"/>
  <c r="NP45" i="17"/>
  <c r="OB45" i="17"/>
  <c r="ON45" i="17"/>
  <c r="OZ45" i="17"/>
  <c r="PL45" i="17"/>
  <c r="IC45" i="17"/>
  <c r="IO45" i="17"/>
  <c r="JA45" i="17"/>
  <c r="JM45" i="17"/>
  <c r="JY45" i="17"/>
  <c r="KK45" i="17"/>
  <c r="KW45" i="17"/>
  <c r="LI45" i="17"/>
  <c r="LU45" i="17"/>
  <c r="MG45" i="17"/>
  <c r="MS45" i="17"/>
  <c r="NE45" i="17"/>
  <c r="NQ45" i="17"/>
  <c r="OC45" i="17"/>
  <c r="OO45" i="17"/>
  <c r="PA45" i="17"/>
  <c r="PM45" i="17"/>
  <c r="ID45" i="17"/>
  <c r="IP45" i="17"/>
  <c r="JB45" i="17"/>
  <c r="JN45" i="17"/>
  <c r="JZ45" i="17"/>
  <c r="KL45" i="17"/>
  <c r="KX45" i="17"/>
  <c r="LJ45" i="17"/>
  <c r="LV45" i="17"/>
  <c r="MH45" i="17"/>
  <c r="MT45" i="17"/>
  <c r="NF45" i="17"/>
  <c r="NR45" i="17"/>
  <c r="OD45" i="17"/>
  <c r="OP45" i="17"/>
  <c r="PB45" i="17"/>
  <c r="PN45" i="17"/>
  <c r="IE45" i="17"/>
  <c r="IQ45" i="17"/>
  <c r="JC45" i="17"/>
  <c r="JO45" i="17"/>
  <c r="KA45" i="17"/>
  <c r="KM45" i="17"/>
  <c r="KY45" i="17"/>
  <c r="LK45" i="17"/>
  <c r="LW45" i="17"/>
  <c r="MI45" i="17"/>
  <c r="MU45" i="17"/>
  <c r="NG45" i="17"/>
  <c r="NS45" i="17"/>
  <c r="OE45" i="17"/>
  <c r="OQ45" i="17"/>
  <c r="PC45" i="17"/>
  <c r="PO45" i="17"/>
  <c r="IF45" i="17"/>
  <c r="IR45" i="17"/>
  <c r="JD45" i="17"/>
  <c r="JP45" i="17"/>
  <c r="KB45" i="17"/>
  <c r="KN45" i="17"/>
  <c r="KZ45" i="17"/>
  <c r="LL45" i="17"/>
  <c r="LX45" i="17"/>
  <c r="MJ45" i="17"/>
  <c r="MV45" i="17"/>
  <c r="NH45" i="17"/>
  <c r="NT45" i="17"/>
  <c r="OF45" i="17"/>
  <c r="OR45" i="17"/>
  <c r="PD45" i="17"/>
  <c r="PP45" i="17"/>
  <c r="IG45" i="17"/>
  <c r="IS45" i="17"/>
  <c r="JE45" i="17"/>
  <c r="JQ45" i="17"/>
  <c r="KC45" i="17"/>
  <c r="IJ45" i="17"/>
  <c r="IV45" i="17"/>
  <c r="JH45" i="17"/>
  <c r="JT45" i="17"/>
  <c r="KF45" i="17"/>
  <c r="KR45" i="17"/>
  <c r="LD45" i="17"/>
  <c r="LP45" i="17"/>
  <c r="MB45" i="17"/>
  <c r="MN45" i="17"/>
  <c r="MZ45" i="17"/>
  <c r="NL45" i="17"/>
  <c r="NX45" i="17"/>
  <c r="OJ45" i="17"/>
  <c r="OV45" i="17"/>
  <c r="PH45" i="17"/>
  <c r="PT45" i="17"/>
  <c r="IK45" i="17"/>
  <c r="IW45" i="17"/>
  <c r="JI45" i="17"/>
  <c r="JU45" i="17"/>
  <c r="KG45" i="17"/>
  <c r="KS45" i="17"/>
  <c r="LE45" i="17"/>
  <c r="LQ45" i="17"/>
  <c r="MC45" i="17"/>
  <c r="MO45" i="17"/>
  <c r="NA45" i="17"/>
  <c r="NM45" i="17"/>
  <c r="NY45" i="17"/>
  <c r="OK45" i="17"/>
  <c r="OW45" i="17"/>
  <c r="PI45" i="17"/>
  <c r="JG45" i="17"/>
  <c r="LN45" i="17"/>
  <c r="NJ45" i="17"/>
  <c r="PF45" i="17"/>
  <c r="JR45" i="17"/>
  <c r="LO45" i="17"/>
  <c r="NK45" i="17"/>
  <c r="PG45" i="17"/>
  <c r="JS45" i="17"/>
  <c r="LY45" i="17"/>
  <c r="NU45" i="17"/>
  <c r="PQ45" i="17"/>
  <c r="KD45" i="17"/>
  <c r="LZ45" i="17"/>
  <c r="NV45" i="17"/>
  <c r="PR45" i="17"/>
  <c r="KE45" i="17"/>
  <c r="MA45" i="17"/>
  <c r="NW45" i="17"/>
  <c r="PS45" i="17"/>
  <c r="KO45" i="17"/>
  <c r="MK45" i="17"/>
  <c r="OG45" i="17"/>
  <c r="KP45" i="17"/>
  <c r="ML45" i="17"/>
  <c r="OH45" i="17"/>
  <c r="IH45" i="17"/>
  <c r="KQ45" i="17"/>
  <c r="MM45" i="17"/>
  <c r="OI45" i="17"/>
  <c r="IU45" i="17"/>
  <c r="LC45" i="17"/>
  <c r="MY45" i="17"/>
  <c r="OU45" i="17"/>
  <c r="JF45" i="17"/>
  <c r="LM45" i="17"/>
  <c r="NI45" i="17"/>
  <c r="PE45" i="17"/>
  <c r="MX45" i="17"/>
  <c r="OS45" i="17"/>
  <c r="OT45" i="17"/>
  <c r="II45" i="17"/>
  <c r="IT45" i="17"/>
  <c r="LA45" i="17"/>
  <c r="LB45" i="17"/>
  <c r="MW45" i="17"/>
  <c r="II28" i="17"/>
  <c r="IU28" i="17"/>
  <c r="JG28" i="17"/>
  <c r="JS28" i="17"/>
  <c r="KE28" i="17"/>
  <c r="KQ28" i="17"/>
  <c r="LC28" i="17"/>
  <c r="LO28" i="17"/>
  <c r="MA28" i="17"/>
  <c r="MM28" i="17"/>
  <c r="MY28" i="17"/>
  <c r="NK28" i="17"/>
  <c r="NW28" i="17"/>
  <c r="OI28" i="17"/>
  <c r="OU28" i="17"/>
  <c r="PG28" i="17"/>
  <c r="PS28" i="17"/>
  <c r="IK28" i="17"/>
  <c r="IW28" i="17"/>
  <c r="JI28" i="17"/>
  <c r="IL28" i="17"/>
  <c r="IX28" i="17"/>
  <c r="JJ28" i="17"/>
  <c r="IM28" i="17"/>
  <c r="JB28" i="17"/>
  <c r="JQ28" i="17"/>
  <c r="KD28" i="17"/>
  <c r="KR28" i="17"/>
  <c r="LE28" i="17"/>
  <c r="LR28" i="17"/>
  <c r="ME28" i="17"/>
  <c r="MR28" i="17"/>
  <c r="NE28" i="17"/>
  <c r="NR28" i="17"/>
  <c r="OE28" i="17"/>
  <c r="OR28" i="17"/>
  <c r="PE28" i="17"/>
  <c r="PR28" i="17"/>
  <c r="IN28" i="17"/>
  <c r="JC28" i="17"/>
  <c r="JR28" i="17"/>
  <c r="KF28" i="17"/>
  <c r="KS28" i="17"/>
  <c r="LF28" i="17"/>
  <c r="LS28" i="17"/>
  <c r="MF28" i="17"/>
  <c r="MS28" i="17"/>
  <c r="NF28" i="17"/>
  <c r="NS28" i="17"/>
  <c r="OF28" i="17"/>
  <c r="OS28" i="17"/>
  <c r="PF28" i="17"/>
  <c r="PT28" i="17"/>
  <c r="IO28" i="17"/>
  <c r="JD28" i="17"/>
  <c r="JT28" i="17"/>
  <c r="KG28" i="17"/>
  <c r="KT28" i="17"/>
  <c r="LG28" i="17"/>
  <c r="LT28" i="17"/>
  <c r="MG28" i="17"/>
  <c r="MT28" i="17"/>
  <c r="NG28" i="17"/>
  <c r="NT28" i="17"/>
  <c r="OG28" i="17"/>
  <c r="OT28" i="17"/>
  <c r="PH28" i="17"/>
  <c r="IP28" i="17"/>
  <c r="JE28" i="17"/>
  <c r="JU28" i="17"/>
  <c r="KH28" i="17"/>
  <c r="KU28" i="17"/>
  <c r="LH28" i="17"/>
  <c r="LU28" i="17"/>
  <c r="MH28" i="17"/>
  <c r="MU28" i="17"/>
  <c r="NH28" i="17"/>
  <c r="NU28" i="17"/>
  <c r="OH28" i="17"/>
  <c r="OV28" i="17"/>
  <c r="PI28" i="17"/>
  <c r="IQ28" i="17"/>
  <c r="JF28" i="17"/>
  <c r="JV28" i="17"/>
  <c r="KI28" i="17"/>
  <c r="KV28" i="17"/>
  <c r="LI28" i="17"/>
  <c r="LV28" i="17"/>
  <c r="MI28" i="17"/>
  <c r="MV28" i="17"/>
  <c r="NI28" i="17"/>
  <c r="NV28" i="17"/>
  <c r="OJ28" i="17"/>
  <c r="OW28" i="17"/>
  <c r="PJ28" i="17"/>
  <c r="IC28" i="17"/>
  <c r="IR28" i="17"/>
  <c r="JH28" i="17"/>
  <c r="JW28" i="17"/>
  <c r="KJ28" i="17"/>
  <c r="KW28" i="17"/>
  <c r="LJ28" i="17"/>
  <c r="LW28" i="17"/>
  <c r="MJ28" i="17"/>
  <c r="MW28" i="17"/>
  <c r="NJ28" i="17"/>
  <c r="NX28" i="17"/>
  <c r="OK28" i="17"/>
  <c r="OX28" i="17"/>
  <c r="PK28" i="17"/>
  <c r="ID28" i="17"/>
  <c r="IS28" i="17"/>
  <c r="JK28" i="17"/>
  <c r="JX28" i="17"/>
  <c r="KK28" i="17"/>
  <c r="KX28" i="17"/>
  <c r="LK28" i="17"/>
  <c r="LX28" i="17"/>
  <c r="MK28" i="17"/>
  <c r="MX28" i="17"/>
  <c r="NL28" i="17"/>
  <c r="NY28" i="17"/>
  <c r="OL28" i="17"/>
  <c r="OY28" i="17"/>
  <c r="PL28" i="17"/>
  <c r="IF28" i="17"/>
  <c r="IV28" i="17"/>
  <c r="JM28" i="17"/>
  <c r="JZ28" i="17"/>
  <c r="KM28" i="17"/>
  <c r="KZ28" i="17"/>
  <c r="LM28" i="17"/>
  <c r="LZ28" i="17"/>
  <c r="MN28" i="17"/>
  <c r="NA28" i="17"/>
  <c r="NN28" i="17"/>
  <c r="OA28" i="17"/>
  <c r="ON28" i="17"/>
  <c r="PA28" i="17"/>
  <c r="PN28" i="17"/>
  <c r="JA28" i="17"/>
  <c r="KP28" i="17"/>
  <c r="MD28" i="17"/>
  <c r="NQ28" i="17"/>
  <c r="PD28" i="17"/>
  <c r="JL28" i="17"/>
  <c r="KY28" i="17"/>
  <c r="ML28" i="17"/>
  <c r="NZ28" i="17"/>
  <c r="PM28" i="17"/>
  <c r="JN28" i="17"/>
  <c r="LA28" i="17"/>
  <c r="MO28" i="17"/>
  <c r="OB28" i="17"/>
  <c r="PO28" i="17"/>
  <c r="JO28" i="17"/>
  <c r="LB28" i="17"/>
  <c r="MP28" i="17"/>
  <c r="OC28" i="17"/>
  <c r="PP28" i="17"/>
  <c r="JP28" i="17"/>
  <c r="LD28" i="17"/>
  <c r="MQ28" i="17"/>
  <c r="OD28" i="17"/>
  <c r="PQ28" i="17"/>
  <c r="IE28" i="17"/>
  <c r="JY28" i="17"/>
  <c r="LL28" i="17"/>
  <c r="MZ28" i="17"/>
  <c r="OM28" i="17"/>
  <c r="IG28" i="17"/>
  <c r="KA28" i="17"/>
  <c r="LN28" i="17"/>
  <c r="NB28" i="17"/>
  <c r="OO28" i="17"/>
  <c r="IJ28" i="17"/>
  <c r="KC28" i="17"/>
  <c r="LQ28" i="17"/>
  <c r="ND28" i="17"/>
  <c r="OQ28" i="17"/>
  <c r="IY28" i="17"/>
  <c r="KN28" i="17"/>
  <c r="MB28" i="17"/>
  <c r="NO28" i="17"/>
  <c r="PB28" i="17"/>
  <c r="NC28" i="17"/>
  <c r="NM28" i="17"/>
  <c r="NP28" i="17"/>
  <c r="IH28" i="17"/>
  <c r="OP28" i="17"/>
  <c r="IT28" i="17"/>
  <c r="OZ28" i="17"/>
  <c r="IZ28" i="17"/>
  <c r="PC28" i="17"/>
  <c r="KB28" i="17"/>
  <c r="LP28" i="17"/>
  <c r="LY28" i="17"/>
  <c r="MC28" i="17"/>
  <c r="KL28" i="17"/>
  <c r="KO28" i="17"/>
  <c r="IL53" i="17"/>
  <c r="IX53" i="17"/>
  <c r="JJ53" i="17"/>
  <c r="JV53" i="17"/>
  <c r="KH53" i="17"/>
  <c r="KT53" i="17"/>
  <c r="LF53" i="17"/>
  <c r="LR53" i="17"/>
  <c r="MD53" i="17"/>
  <c r="MP53" i="17"/>
  <c r="NB53" i="17"/>
  <c r="NN53" i="17"/>
  <c r="NZ53" i="17"/>
  <c r="OL53" i="17"/>
  <c r="OX53" i="17"/>
  <c r="PJ53" i="17"/>
  <c r="IM53" i="17"/>
  <c r="IY53" i="17"/>
  <c r="JK53" i="17"/>
  <c r="JW53" i="17"/>
  <c r="KI53" i="17"/>
  <c r="KU53" i="17"/>
  <c r="LG53" i="17"/>
  <c r="LS53" i="17"/>
  <c r="ME53" i="17"/>
  <c r="MQ53" i="17"/>
  <c r="NC53" i="17"/>
  <c r="NO53" i="17"/>
  <c r="OA53" i="17"/>
  <c r="OM53" i="17"/>
  <c r="OY53" i="17"/>
  <c r="PK53" i="17"/>
  <c r="IN53" i="17"/>
  <c r="IZ53" i="17"/>
  <c r="JL53" i="17"/>
  <c r="JX53" i="17"/>
  <c r="KJ53" i="17"/>
  <c r="KV53" i="17"/>
  <c r="LH53" i="17"/>
  <c r="LT53" i="17"/>
  <c r="MF53" i="17"/>
  <c r="MR53" i="17"/>
  <c r="ND53" i="17"/>
  <c r="NP53" i="17"/>
  <c r="OB53" i="17"/>
  <c r="ON53" i="17"/>
  <c r="OZ53" i="17"/>
  <c r="PL53" i="17"/>
  <c r="IC53" i="17"/>
  <c r="IO53" i="17"/>
  <c r="JA53" i="17"/>
  <c r="JM53" i="17"/>
  <c r="JY53" i="17"/>
  <c r="KK53" i="17"/>
  <c r="KW53" i="17"/>
  <c r="LI53" i="17"/>
  <c r="LU53" i="17"/>
  <c r="MG53" i="17"/>
  <c r="MS53" i="17"/>
  <c r="NE53" i="17"/>
  <c r="NQ53" i="17"/>
  <c r="OC53" i="17"/>
  <c r="OO53" i="17"/>
  <c r="PA53" i="17"/>
  <c r="PM53" i="17"/>
  <c r="ID53" i="17"/>
  <c r="IP53" i="17"/>
  <c r="JB53" i="17"/>
  <c r="JN53" i="17"/>
  <c r="JZ53" i="17"/>
  <c r="KL53" i="17"/>
  <c r="KX53" i="17"/>
  <c r="LJ53" i="17"/>
  <c r="LV53" i="17"/>
  <c r="MH53" i="17"/>
  <c r="MT53" i="17"/>
  <c r="NF53" i="17"/>
  <c r="NR53" i="17"/>
  <c r="OD53" i="17"/>
  <c r="OP53" i="17"/>
  <c r="PB53" i="17"/>
  <c r="PN53" i="17"/>
  <c r="IE53" i="17"/>
  <c r="IQ53" i="17"/>
  <c r="JC53" i="17"/>
  <c r="JO53" i="17"/>
  <c r="KA53" i="17"/>
  <c r="KM53" i="17"/>
  <c r="KY53" i="17"/>
  <c r="LK53" i="17"/>
  <c r="LW53" i="17"/>
  <c r="MI53" i="17"/>
  <c r="MU53" i="17"/>
  <c r="NG53" i="17"/>
  <c r="NS53" i="17"/>
  <c r="OE53" i="17"/>
  <c r="OQ53" i="17"/>
  <c r="PC53" i="17"/>
  <c r="PO53" i="17"/>
  <c r="IF53" i="17"/>
  <c r="IR53" i="17"/>
  <c r="JD53" i="17"/>
  <c r="JP53" i="17"/>
  <c r="KB53" i="17"/>
  <c r="KN53" i="17"/>
  <c r="KZ53" i="17"/>
  <c r="LL53" i="17"/>
  <c r="LX53" i="17"/>
  <c r="MJ53" i="17"/>
  <c r="MV53" i="17"/>
  <c r="NH53" i="17"/>
  <c r="NT53" i="17"/>
  <c r="OF53" i="17"/>
  <c r="OR53" i="17"/>
  <c r="PD53" i="17"/>
  <c r="PP53" i="17"/>
  <c r="IG53" i="17"/>
  <c r="IS53" i="17"/>
  <c r="JE53" i="17"/>
  <c r="JQ53" i="17"/>
  <c r="KC53" i="17"/>
  <c r="KO53" i="17"/>
  <c r="LA53" i="17"/>
  <c r="LM53" i="17"/>
  <c r="LY53" i="17"/>
  <c r="MK53" i="17"/>
  <c r="MW53" i="17"/>
  <c r="NI53" i="17"/>
  <c r="NU53" i="17"/>
  <c r="OG53" i="17"/>
  <c r="OS53" i="17"/>
  <c r="PE53" i="17"/>
  <c r="PQ53" i="17"/>
  <c r="IH53" i="17"/>
  <c r="IT53" i="17"/>
  <c r="JF53" i="17"/>
  <c r="JR53" i="17"/>
  <c r="KD53" i="17"/>
  <c r="KP53" i="17"/>
  <c r="LB53" i="17"/>
  <c r="LN53" i="17"/>
  <c r="LZ53" i="17"/>
  <c r="ML53" i="17"/>
  <c r="MX53" i="17"/>
  <c r="NJ53" i="17"/>
  <c r="NV53" i="17"/>
  <c r="OH53" i="17"/>
  <c r="OT53" i="17"/>
  <c r="PF53" i="17"/>
  <c r="PR53" i="17"/>
  <c r="IJ53" i="17"/>
  <c r="IV53" i="17"/>
  <c r="JH53" i="17"/>
  <c r="JT53" i="17"/>
  <c r="KF53" i="17"/>
  <c r="KR53" i="17"/>
  <c r="LD53" i="17"/>
  <c r="LP53" i="17"/>
  <c r="MB53" i="17"/>
  <c r="MN53" i="17"/>
  <c r="MZ53" i="17"/>
  <c r="NL53" i="17"/>
  <c r="NX53" i="17"/>
  <c r="OJ53" i="17"/>
  <c r="OV53" i="17"/>
  <c r="PH53" i="17"/>
  <c r="PT53" i="17"/>
  <c r="IU53" i="17"/>
  <c r="LO53" i="17"/>
  <c r="OI53" i="17"/>
  <c r="IW53" i="17"/>
  <c r="LQ53" i="17"/>
  <c r="OK53" i="17"/>
  <c r="JG53" i="17"/>
  <c r="MA53" i="17"/>
  <c r="OU53" i="17"/>
  <c r="JI53" i="17"/>
  <c r="MC53" i="17"/>
  <c r="OW53" i="17"/>
  <c r="JS53" i="17"/>
  <c r="MM53" i="17"/>
  <c r="PG53" i="17"/>
  <c r="JU53" i="17"/>
  <c r="MO53" i="17"/>
  <c r="PI53" i="17"/>
  <c r="KE53" i="17"/>
  <c r="MY53" i="17"/>
  <c r="PS53" i="17"/>
  <c r="KG53" i="17"/>
  <c r="NA53" i="17"/>
  <c r="KQ53" i="17"/>
  <c r="NK53" i="17"/>
  <c r="KS53" i="17"/>
  <c r="NM53" i="17"/>
  <c r="II53" i="17"/>
  <c r="LC53" i="17"/>
  <c r="NW53" i="17"/>
  <c r="IK53" i="17"/>
  <c r="LE53" i="17"/>
  <c r="NY53" i="17"/>
  <c r="IF73" i="17"/>
  <c r="IR73" i="17"/>
  <c r="JD73" i="17"/>
  <c r="JP73" i="17"/>
  <c r="KB73" i="17"/>
  <c r="KN73" i="17"/>
  <c r="KZ73" i="17"/>
  <c r="LL73" i="17"/>
  <c r="LX73" i="17"/>
  <c r="MJ73" i="17"/>
  <c r="MV73" i="17"/>
  <c r="NH73" i="17"/>
  <c r="NT73" i="17"/>
  <c r="OF73" i="17"/>
  <c r="OR73" i="17"/>
  <c r="PD73" i="17"/>
  <c r="PP73" i="17"/>
  <c r="IG73" i="17"/>
  <c r="IS73" i="17"/>
  <c r="JE73" i="17"/>
  <c r="JQ73" i="17"/>
  <c r="KC73" i="17"/>
  <c r="KO73" i="17"/>
  <c r="LA73" i="17"/>
  <c r="LM73" i="17"/>
  <c r="LY73" i="17"/>
  <c r="MK73" i="17"/>
  <c r="MW73" i="17"/>
  <c r="NI73" i="17"/>
  <c r="NU73" i="17"/>
  <c r="OG73" i="17"/>
  <c r="OS73" i="17"/>
  <c r="PE73" i="17"/>
  <c r="PQ73" i="17"/>
  <c r="IH73" i="17"/>
  <c r="IT73" i="17"/>
  <c r="JF73" i="17"/>
  <c r="JR73" i="17"/>
  <c r="KD73" i="17"/>
  <c r="KP73" i="17"/>
  <c r="LB73" i="17"/>
  <c r="LN73" i="17"/>
  <c r="LZ73" i="17"/>
  <c r="ML73" i="17"/>
  <c r="MX73" i="17"/>
  <c r="NJ73" i="17"/>
  <c r="NV73" i="17"/>
  <c r="OH73" i="17"/>
  <c r="OT73" i="17"/>
  <c r="PF73" i="17"/>
  <c r="PR73" i="17"/>
  <c r="II73" i="17"/>
  <c r="IU73" i="17"/>
  <c r="JG73" i="17"/>
  <c r="JS73" i="17"/>
  <c r="KE73" i="17"/>
  <c r="KQ73" i="17"/>
  <c r="LC73" i="17"/>
  <c r="LO73" i="17"/>
  <c r="MA73" i="17"/>
  <c r="MM73" i="17"/>
  <c r="MY73" i="17"/>
  <c r="NK73" i="17"/>
  <c r="NW73" i="17"/>
  <c r="OI73" i="17"/>
  <c r="OU73" i="17"/>
  <c r="PG73" i="17"/>
  <c r="PS73" i="17"/>
  <c r="IJ73" i="17"/>
  <c r="IV73" i="17"/>
  <c r="JH73" i="17"/>
  <c r="JT73" i="17"/>
  <c r="KF73" i="17"/>
  <c r="KR73" i="17"/>
  <c r="LD73" i="17"/>
  <c r="LP73" i="17"/>
  <c r="MB73" i="17"/>
  <c r="MN73" i="17"/>
  <c r="MZ73" i="17"/>
  <c r="NL73" i="17"/>
  <c r="NX73" i="17"/>
  <c r="OJ73" i="17"/>
  <c r="OV73" i="17"/>
  <c r="PH73" i="17"/>
  <c r="PT73" i="17"/>
  <c r="IK73" i="17"/>
  <c r="IW73" i="17"/>
  <c r="JI73" i="17"/>
  <c r="JU73" i="17"/>
  <c r="KG73" i="17"/>
  <c r="KS73" i="17"/>
  <c r="LE73" i="17"/>
  <c r="LQ73" i="17"/>
  <c r="MC73" i="17"/>
  <c r="MO73" i="17"/>
  <c r="NA73" i="17"/>
  <c r="NM73" i="17"/>
  <c r="NY73" i="17"/>
  <c r="OK73" i="17"/>
  <c r="OW73" i="17"/>
  <c r="PI73" i="17"/>
  <c r="IL73" i="17"/>
  <c r="IX73" i="17"/>
  <c r="JJ73" i="17"/>
  <c r="JV73" i="17"/>
  <c r="KH73" i="17"/>
  <c r="KT73" i="17"/>
  <c r="LF73" i="17"/>
  <c r="LR73" i="17"/>
  <c r="MD73" i="17"/>
  <c r="MP73" i="17"/>
  <c r="NB73" i="17"/>
  <c r="NN73" i="17"/>
  <c r="NZ73" i="17"/>
  <c r="OL73" i="17"/>
  <c r="OX73" i="17"/>
  <c r="PJ73" i="17"/>
  <c r="IM73" i="17"/>
  <c r="IY73" i="17"/>
  <c r="JK73" i="17"/>
  <c r="JW73" i="17"/>
  <c r="KI73" i="17"/>
  <c r="KU73" i="17"/>
  <c r="LG73" i="17"/>
  <c r="LS73" i="17"/>
  <c r="ME73" i="17"/>
  <c r="MQ73" i="17"/>
  <c r="NC73" i="17"/>
  <c r="NO73" i="17"/>
  <c r="OA73" i="17"/>
  <c r="OM73" i="17"/>
  <c r="OY73" i="17"/>
  <c r="PK73" i="17"/>
  <c r="IO73" i="17"/>
  <c r="JY73" i="17"/>
  <c r="LI73" i="17"/>
  <c r="MS73" i="17"/>
  <c r="OC73" i="17"/>
  <c r="PM73" i="17"/>
  <c r="IP73" i="17"/>
  <c r="JZ73" i="17"/>
  <c r="LJ73" i="17"/>
  <c r="MT73" i="17"/>
  <c r="OD73" i="17"/>
  <c r="PN73" i="17"/>
  <c r="IQ73" i="17"/>
  <c r="KA73" i="17"/>
  <c r="LK73" i="17"/>
  <c r="MU73" i="17"/>
  <c r="OE73" i="17"/>
  <c r="PO73" i="17"/>
  <c r="IZ73" i="17"/>
  <c r="KJ73" i="17"/>
  <c r="LT73" i="17"/>
  <c r="ND73" i="17"/>
  <c r="ON73" i="17"/>
  <c r="JA73" i="17"/>
  <c r="KK73" i="17"/>
  <c r="LU73" i="17"/>
  <c r="NE73" i="17"/>
  <c r="OO73" i="17"/>
  <c r="JB73" i="17"/>
  <c r="KL73" i="17"/>
  <c r="LV73" i="17"/>
  <c r="NF73" i="17"/>
  <c r="OP73" i="17"/>
  <c r="JC73" i="17"/>
  <c r="KM73" i="17"/>
  <c r="LW73" i="17"/>
  <c r="NG73" i="17"/>
  <c r="OQ73" i="17"/>
  <c r="JL73" i="17"/>
  <c r="KV73" i="17"/>
  <c r="MF73" i="17"/>
  <c r="NP73" i="17"/>
  <c r="OZ73" i="17"/>
  <c r="IC73" i="17"/>
  <c r="JM73" i="17"/>
  <c r="KW73" i="17"/>
  <c r="MG73" i="17"/>
  <c r="NQ73" i="17"/>
  <c r="PA73" i="17"/>
  <c r="IE73" i="17"/>
  <c r="JO73" i="17"/>
  <c r="KY73" i="17"/>
  <c r="MI73" i="17"/>
  <c r="NS73" i="17"/>
  <c r="PC73" i="17"/>
  <c r="IN73" i="17"/>
  <c r="JX73" i="17"/>
  <c r="LH73" i="17"/>
  <c r="MR73" i="17"/>
  <c r="OB73" i="17"/>
  <c r="PL73" i="17"/>
  <c r="ID73" i="17"/>
  <c r="JN73" i="17"/>
  <c r="KX73" i="17"/>
  <c r="MH73" i="17"/>
  <c r="NR73" i="17"/>
  <c r="PB73" i="17"/>
  <c r="IC95" i="17"/>
  <c r="IO95" i="17"/>
  <c r="JA95" i="17"/>
  <c r="JM95" i="17"/>
  <c r="JY95" i="17"/>
  <c r="KK95" i="17"/>
  <c r="KW95" i="17"/>
  <c r="LI95" i="17"/>
  <c r="LU95" i="17"/>
  <c r="MG95" i="17"/>
  <c r="MS95" i="17"/>
  <c r="NE95" i="17"/>
  <c r="NQ95" i="17"/>
  <c r="OC95" i="17"/>
  <c r="OO95" i="17"/>
  <c r="PA95" i="17"/>
  <c r="PM95" i="17"/>
  <c r="ID95" i="17"/>
  <c r="IP95" i="17"/>
  <c r="JB95" i="17"/>
  <c r="JN95" i="17"/>
  <c r="JZ95" i="17"/>
  <c r="KL95" i="17"/>
  <c r="KX95" i="17"/>
  <c r="LJ95" i="17"/>
  <c r="LV95" i="17"/>
  <c r="MH95" i="17"/>
  <c r="MT95" i="17"/>
  <c r="NF95" i="17"/>
  <c r="NR95" i="17"/>
  <c r="OD95" i="17"/>
  <c r="OP95" i="17"/>
  <c r="PB95" i="17"/>
  <c r="PN95" i="17"/>
  <c r="IE95" i="17"/>
  <c r="IQ95" i="17"/>
  <c r="JC95" i="17"/>
  <c r="JO95" i="17"/>
  <c r="KA95" i="17"/>
  <c r="KM95" i="17"/>
  <c r="KY95" i="17"/>
  <c r="LK95" i="17"/>
  <c r="LW95" i="17"/>
  <c r="MI95" i="17"/>
  <c r="MU95" i="17"/>
  <c r="NG95" i="17"/>
  <c r="NS95" i="17"/>
  <c r="OE95" i="17"/>
  <c r="OQ95" i="17"/>
  <c r="PC95" i="17"/>
  <c r="PO95" i="17"/>
  <c r="IF95" i="17"/>
  <c r="IR95" i="17"/>
  <c r="JD95" i="17"/>
  <c r="JP95" i="17"/>
  <c r="KB95" i="17"/>
  <c r="KN95" i="17"/>
  <c r="KZ95" i="17"/>
  <c r="LL95" i="17"/>
  <c r="LX95" i="17"/>
  <c r="MJ95" i="17"/>
  <c r="MV95" i="17"/>
  <c r="NH95" i="17"/>
  <c r="NT95" i="17"/>
  <c r="OF95" i="17"/>
  <c r="OR95" i="17"/>
  <c r="PD95" i="17"/>
  <c r="PP95" i="17"/>
  <c r="IG95" i="17"/>
  <c r="IS95" i="17"/>
  <c r="JE95" i="17"/>
  <c r="JQ95" i="17"/>
  <c r="KC95" i="17"/>
  <c r="KO95" i="17"/>
  <c r="LA95" i="17"/>
  <c r="LM95" i="17"/>
  <c r="LY95" i="17"/>
  <c r="MK95" i="17"/>
  <c r="MW95" i="17"/>
  <c r="NI95" i="17"/>
  <c r="NU95" i="17"/>
  <c r="OG95" i="17"/>
  <c r="OS95" i="17"/>
  <c r="PE95" i="17"/>
  <c r="PQ95" i="17"/>
  <c r="IH95" i="17"/>
  <c r="IT95" i="17"/>
  <c r="JF95" i="17"/>
  <c r="JR95" i="17"/>
  <c r="KD95" i="17"/>
  <c r="KP95" i="17"/>
  <c r="LB95" i="17"/>
  <c r="LN95" i="17"/>
  <c r="LZ95" i="17"/>
  <c r="ML95" i="17"/>
  <c r="MX95" i="17"/>
  <c r="NJ95" i="17"/>
  <c r="NV95" i="17"/>
  <c r="OH95" i="17"/>
  <c r="OT95" i="17"/>
  <c r="PF95" i="17"/>
  <c r="PR95" i="17"/>
  <c r="II95" i="17"/>
  <c r="IU95" i="17"/>
  <c r="JG95" i="17"/>
  <c r="JS95" i="17"/>
  <c r="KE95" i="17"/>
  <c r="KQ95" i="17"/>
  <c r="LC95" i="17"/>
  <c r="LO95" i="17"/>
  <c r="MA95" i="17"/>
  <c r="MM95" i="17"/>
  <c r="MY95" i="17"/>
  <c r="NK95" i="17"/>
  <c r="NW95" i="17"/>
  <c r="OI95" i="17"/>
  <c r="OU95" i="17"/>
  <c r="PG95" i="17"/>
  <c r="PS95" i="17"/>
  <c r="IJ95" i="17"/>
  <c r="IV95" i="17"/>
  <c r="JH95" i="17"/>
  <c r="JT95" i="17"/>
  <c r="KF95" i="17"/>
  <c r="KR95" i="17"/>
  <c r="LD95" i="17"/>
  <c r="LP95" i="17"/>
  <c r="MB95" i="17"/>
  <c r="MN95" i="17"/>
  <c r="MZ95" i="17"/>
  <c r="NL95" i="17"/>
  <c r="NX95" i="17"/>
  <c r="OJ95" i="17"/>
  <c r="OV95" i="17"/>
  <c r="PH95" i="17"/>
  <c r="PT95" i="17"/>
  <c r="IK95" i="17"/>
  <c r="IW95" i="17"/>
  <c r="JI95" i="17"/>
  <c r="JU95" i="17"/>
  <c r="KG95" i="17"/>
  <c r="KS95" i="17"/>
  <c r="LE95" i="17"/>
  <c r="LQ95" i="17"/>
  <c r="MC95" i="17"/>
  <c r="MO95" i="17"/>
  <c r="NA95" i="17"/>
  <c r="NM95" i="17"/>
  <c r="NY95" i="17"/>
  <c r="OK95" i="17"/>
  <c r="OW95" i="17"/>
  <c r="PI95" i="17"/>
  <c r="IM95" i="17"/>
  <c r="IY95" i="17"/>
  <c r="JK95" i="17"/>
  <c r="JW95" i="17"/>
  <c r="KI95" i="17"/>
  <c r="KU95" i="17"/>
  <c r="LG95" i="17"/>
  <c r="LS95" i="17"/>
  <c r="ME95" i="17"/>
  <c r="MQ95" i="17"/>
  <c r="NC95" i="17"/>
  <c r="NO95" i="17"/>
  <c r="OA95" i="17"/>
  <c r="OM95" i="17"/>
  <c r="OY95" i="17"/>
  <c r="PK95" i="17"/>
  <c r="IN95" i="17"/>
  <c r="IZ95" i="17"/>
  <c r="JL95" i="17"/>
  <c r="JX95" i="17"/>
  <c r="KJ95" i="17"/>
  <c r="KV95" i="17"/>
  <c r="LH95" i="17"/>
  <c r="LT95" i="17"/>
  <c r="MF95" i="17"/>
  <c r="MR95" i="17"/>
  <c r="ND95" i="17"/>
  <c r="NP95" i="17"/>
  <c r="OB95" i="17"/>
  <c r="ON95" i="17"/>
  <c r="OZ95" i="17"/>
  <c r="PL95" i="17"/>
  <c r="LF95" i="17"/>
  <c r="LR95" i="17"/>
  <c r="MD95" i="17"/>
  <c r="MP95" i="17"/>
  <c r="NB95" i="17"/>
  <c r="NN95" i="17"/>
  <c r="IL95" i="17"/>
  <c r="NZ95" i="17"/>
  <c r="IX95" i="17"/>
  <c r="OL95" i="17"/>
  <c r="JJ95" i="17"/>
  <c r="OX95" i="17"/>
  <c r="JV95" i="17"/>
  <c r="PJ95" i="17"/>
  <c r="KH95" i="17"/>
  <c r="KT95" i="17"/>
  <c r="IK94" i="17"/>
  <c r="IW94" i="17"/>
  <c r="JI94" i="17"/>
  <c r="JU94" i="17"/>
  <c r="KG94" i="17"/>
  <c r="KS94" i="17"/>
  <c r="LE94" i="17"/>
  <c r="LQ94" i="17"/>
  <c r="MC94" i="17"/>
  <c r="MO94" i="17"/>
  <c r="NA94" i="17"/>
  <c r="NM94" i="17"/>
  <c r="NY94" i="17"/>
  <c r="OK94" i="17"/>
  <c r="OW94" i="17"/>
  <c r="PI94" i="17"/>
  <c r="IL94" i="17"/>
  <c r="IX94" i="17"/>
  <c r="JJ94" i="17"/>
  <c r="JV94" i="17"/>
  <c r="KH94" i="17"/>
  <c r="KT94" i="17"/>
  <c r="LF94" i="17"/>
  <c r="LR94" i="17"/>
  <c r="MD94" i="17"/>
  <c r="MP94" i="17"/>
  <c r="NB94" i="17"/>
  <c r="NN94" i="17"/>
  <c r="NZ94" i="17"/>
  <c r="OL94" i="17"/>
  <c r="OX94" i="17"/>
  <c r="PJ94" i="17"/>
  <c r="IM94" i="17"/>
  <c r="IY94" i="17"/>
  <c r="JK94" i="17"/>
  <c r="JW94" i="17"/>
  <c r="KI94" i="17"/>
  <c r="KU94" i="17"/>
  <c r="LG94" i="17"/>
  <c r="LS94" i="17"/>
  <c r="ME94" i="17"/>
  <c r="MQ94" i="17"/>
  <c r="NC94" i="17"/>
  <c r="NO94" i="17"/>
  <c r="OA94" i="17"/>
  <c r="OM94" i="17"/>
  <c r="OY94" i="17"/>
  <c r="PK94" i="17"/>
  <c r="IN94" i="17"/>
  <c r="IZ94" i="17"/>
  <c r="JL94" i="17"/>
  <c r="JX94" i="17"/>
  <c r="KJ94" i="17"/>
  <c r="KV94" i="17"/>
  <c r="LH94" i="17"/>
  <c r="LT94" i="17"/>
  <c r="MF94" i="17"/>
  <c r="MR94" i="17"/>
  <c r="ND94" i="17"/>
  <c r="NP94" i="17"/>
  <c r="OB94" i="17"/>
  <c r="ON94" i="17"/>
  <c r="OZ94" i="17"/>
  <c r="PL94" i="17"/>
  <c r="IC94" i="17"/>
  <c r="IO94" i="17"/>
  <c r="JA94" i="17"/>
  <c r="JM94" i="17"/>
  <c r="JY94" i="17"/>
  <c r="KK94" i="17"/>
  <c r="KW94" i="17"/>
  <c r="LI94" i="17"/>
  <c r="LU94" i="17"/>
  <c r="MG94" i="17"/>
  <c r="MS94" i="17"/>
  <c r="NE94" i="17"/>
  <c r="NQ94" i="17"/>
  <c r="OC94" i="17"/>
  <c r="OO94" i="17"/>
  <c r="PA94" i="17"/>
  <c r="PM94" i="17"/>
  <c r="ID94" i="17"/>
  <c r="IP94" i="17"/>
  <c r="JB94" i="17"/>
  <c r="JN94" i="17"/>
  <c r="JZ94" i="17"/>
  <c r="KL94" i="17"/>
  <c r="KX94" i="17"/>
  <c r="LJ94" i="17"/>
  <c r="LV94" i="17"/>
  <c r="MH94" i="17"/>
  <c r="MT94" i="17"/>
  <c r="NF94" i="17"/>
  <c r="NR94" i="17"/>
  <c r="OD94" i="17"/>
  <c r="OP94" i="17"/>
  <c r="PB94" i="17"/>
  <c r="PN94" i="17"/>
  <c r="IE94" i="17"/>
  <c r="IQ94" i="17"/>
  <c r="JC94" i="17"/>
  <c r="JO94" i="17"/>
  <c r="KA94" i="17"/>
  <c r="KM94" i="17"/>
  <c r="KY94" i="17"/>
  <c r="LK94" i="17"/>
  <c r="LW94" i="17"/>
  <c r="MI94" i="17"/>
  <c r="MU94" i="17"/>
  <c r="NG94" i="17"/>
  <c r="NS94" i="17"/>
  <c r="OE94" i="17"/>
  <c r="OQ94" i="17"/>
  <c r="PC94" i="17"/>
  <c r="PO94" i="17"/>
  <c r="IF94" i="17"/>
  <c r="IR94" i="17"/>
  <c r="JD94" i="17"/>
  <c r="JP94" i="17"/>
  <c r="KB94" i="17"/>
  <c r="KN94" i="17"/>
  <c r="KZ94" i="17"/>
  <c r="LL94" i="17"/>
  <c r="LX94" i="17"/>
  <c r="MJ94" i="17"/>
  <c r="MV94" i="17"/>
  <c r="NH94" i="17"/>
  <c r="NT94" i="17"/>
  <c r="OF94" i="17"/>
  <c r="OR94" i="17"/>
  <c r="PD94" i="17"/>
  <c r="PP94" i="17"/>
  <c r="IG94" i="17"/>
  <c r="IS94" i="17"/>
  <c r="JE94" i="17"/>
  <c r="JQ94" i="17"/>
  <c r="KC94" i="17"/>
  <c r="KO94" i="17"/>
  <c r="LA94" i="17"/>
  <c r="LM94" i="17"/>
  <c r="LY94" i="17"/>
  <c r="MK94" i="17"/>
  <c r="MW94" i="17"/>
  <c r="NI94" i="17"/>
  <c r="NU94" i="17"/>
  <c r="OG94" i="17"/>
  <c r="OS94" i="17"/>
  <c r="PE94" i="17"/>
  <c r="PQ94" i="17"/>
  <c r="II94" i="17"/>
  <c r="IU94" i="17"/>
  <c r="JG94" i="17"/>
  <c r="JS94" i="17"/>
  <c r="KE94" i="17"/>
  <c r="KQ94" i="17"/>
  <c r="LC94" i="17"/>
  <c r="LO94" i="17"/>
  <c r="MA94" i="17"/>
  <c r="MM94" i="17"/>
  <c r="MY94" i="17"/>
  <c r="NK94" i="17"/>
  <c r="NW94" i="17"/>
  <c r="OI94" i="17"/>
  <c r="OU94" i="17"/>
  <c r="PG94" i="17"/>
  <c r="PS94" i="17"/>
  <c r="IJ94" i="17"/>
  <c r="IV94" i="17"/>
  <c r="JH94" i="17"/>
  <c r="JT94" i="17"/>
  <c r="KF94" i="17"/>
  <c r="KR94" i="17"/>
  <c r="LD94" i="17"/>
  <c r="LP94" i="17"/>
  <c r="MB94" i="17"/>
  <c r="MN94" i="17"/>
  <c r="MZ94" i="17"/>
  <c r="NL94" i="17"/>
  <c r="NX94" i="17"/>
  <c r="OJ94" i="17"/>
  <c r="OV94" i="17"/>
  <c r="PH94" i="17"/>
  <c r="PT94" i="17"/>
  <c r="NJ94" i="17"/>
  <c r="IH94" i="17"/>
  <c r="NV94" i="17"/>
  <c r="IT94" i="17"/>
  <c r="OH94" i="17"/>
  <c r="JF94" i="17"/>
  <c r="OT94" i="17"/>
  <c r="JR94" i="17"/>
  <c r="PF94" i="17"/>
  <c r="KD94" i="17"/>
  <c r="PR94" i="17"/>
  <c r="KP94" i="17"/>
  <c r="LB94" i="17"/>
  <c r="LN94" i="17"/>
  <c r="LZ94" i="17"/>
  <c r="ML94" i="17"/>
  <c r="MX94" i="17"/>
  <c r="ID86" i="17"/>
  <c r="IP86" i="17"/>
  <c r="JB86" i="17"/>
  <c r="JN86" i="17"/>
  <c r="JZ86" i="17"/>
  <c r="KL86" i="17"/>
  <c r="KX86" i="17"/>
  <c r="LJ86" i="17"/>
  <c r="LV86" i="17"/>
  <c r="MH86" i="17"/>
  <c r="MT86" i="17"/>
  <c r="NF86" i="17"/>
  <c r="NR86" i="17"/>
  <c r="OD86" i="17"/>
  <c r="OP86" i="17"/>
  <c r="PB86" i="17"/>
  <c r="PN86" i="17"/>
  <c r="IE86" i="17"/>
  <c r="IQ86" i="17"/>
  <c r="JC86" i="17"/>
  <c r="JO86" i="17"/>
  <c r="KA86" i="17"/>
  <c r="KM86" i="17"/>
  <c r="KY86" i="17"/>
  <c r="LK86" i="17"/>
  <c r="LW86" i="17"/>
  <c r="MI86" i="17"/>
  <c r="MU86" i="17"/>
  <c r="NG86" i="17"/>
  <c r="NS86" i="17"/>
  <c r="OE86" i="17"/>
  <c r="OQ86" i="17"/>
  <c r="PC86" i="17"/>
  <c r="PO86" i="17"/>
  <c r="IF86" i="17"/>
  <c r="IR86" i="17"/>
  <c r="JD86" i="17"/>
  <c r="JP86" i="17"/>
  <c r="KB86" i="17"/>
  <c r="KN86" i="17"/>
  <c r="KZ86" i="17"/>
  <c r="LL86" i="17"/>
  <c r="LX86" i="17"/>
  <c r="MJ86" i="17"/>
  <c r="MV86" i="17"/>
  <c r="NH86" i="17"/>
  <c r="NT86" i="17"/>
  <c r="OF86" i="17"/>
  <c r="OR86" i="17"/>
  <c r="PD86" i="17"/>
  <c r="PP86" i="17"/>
  <c r="IG86" i="17"/>
  <c r="IS86" i="17"/>
  <c r="JE86" i="17"/>
  <c r="JQ86" i="17"/>
  <c r="KC86" i="17"/>
  <c r="KO86" i="17"/>
  <c r="LA86" i="17"/>
  <c r="LM86" i="17"/>
  <c r="LY86" i="17"/>
  <c r="MK86" i="17"/>
  <c r="MW86" i="17"/>
  <c r="NI86" i="17"/>
  <c r="NU86" i="17"/>
  <c r="OG86" i="17"/>
  <c r="OS86" i="17"/>
  <c r="PE86" i="17"/>
  <c r="PQ86" i="17"/>
  <c r="IH86" i="17"/>
  <c r="IT86" i="17"/>
  <c r="JF86" i="17"/>
  <c r="JR86" i="17"/>
  <c r="KD86" i="17"/>
  <c r="KP86" i="17"/>
  <c r="LB86" i="17"/>
  <c r="LN86" i="17"/>
  <c r="LZ86" i="17"/>
  <c r="ML86" i="17"/>
  <c r="MX86" i="17"/>
  <c r="NJ86" i="17"/>
  <c r="NV86" i="17"/>
  <c r="OH86" i="17"/>
  <c r="OT86" i="17"/>
  <c r="PF86" i="17"/>
  <c r="PR86" i="17"/>
  <c r="II86" i="17"/>
  <c r="IU86" i="17"/>
  <c r="JG86" i="17"/>
  <c r="JS86" i="17"/>
  <c r="KE86" i="17"/>
  <c r="KQ86" i="17"/>
  <c r="LC86" i="17"/>
  <c r="LO86" i="17"/>
  <c r="MA86" i="17"/>
  <c r="MM86" i="17"/>
  <c r="MY86" i="17"/>
  <c r="NK86" i="17"/>
  <c r="NW86" i="17"/>
  <c r="OI86" i="17"/>
  <c r="OU86" i="17"/>
  <c r="PG86" i="17"/>
  <c r="PS86" i="17"/>
  <c r="IJ86" i="17"/>
  <c r="IV86" i="17"/>
  <c r="JH86" i="17"/>
  <c r="JT86" i="17"/>
  <c r="KF86" i="17"/>
  <c r="KR86" i="17"/>
  <c r="LD86" i="17"/>
  <c r="LP86" i="17"/>
  <c r="MB86" i="17"/>
  <c r="MN86" i="17"/>
  <c r="MZ86" i="17"/>
  <c r="NL86" i="17"/>
  <c r="NX86" i="17"/>
  <c r="OJ86" i="17"/>
  <c r="OV86" i="17"/>
  <c r="PH86" i="17"/>
  <c r="PT86" i="17"/>
  <c r="IK86" i="17"/>
  <c r="IW86" i="17"/>
  <c r="JI86" i="17"/>
  <c r="JU86" i="17"/>
  <c r="KG86" i="17"/>
  <c r="KS86" i="17"/>
  <c r="LE86" i="17"/>
  <c r="LQ86" i="17"/>
  <c r="MC86" i="17"/>
  <c r="MO86" i="17"/>
  <c r="NA86" i="17"/>
  <c r="NM86" i="17"/>
  <c r="NY86" i="17"/>
  <c r="OK86" i="17"/>
  <c r="OW86" i="17"/>
  <c r="PI86" i="17"/>
  <c r="IL86" i="17"/>
  <c r="IX86" i="17"/>
  <c r="JJ86" i="17"/>
  <c r="JV86" i="17"/>
  <c r="KH86" i="17"/>
  <c r="KT86" i="17"/>
  <c r="LF86" i="17"/>
  <c r="LR86" i="17"/>
  <c r="MD86" i="17"/>
  <c r="MP86" i="17"/>
  <c r="NB86" i="17"/>
  <c r="NN86" i="17"/>
  <c r="NZ86" i="17"/>
  <c r="OL86" i="17"/>
  <c r="OX86" i="17"/>
  <c r="PJ86" i="17"/>
  <c r="IM86" i="17"/>
  <c r="IY86" i="17"/>
  <c r="JK86" i="17"/>
  <c r="JW86" i="17"/>
  <c r="KI86" i="17"/>
  <c r="KU86" i="17"/>
  <c r="LG86" i="17"/>
  <c r="LS86" i="17"/>
  <c r="ME86" i="17"/>
  <c r="MQ86" i="17"/>
  <c r="NC86" i="17"/>
  <c r="NO86" i="17"/>
  <c r="OA86" i="17"/>
  <c r="OM86" i="17"/>
  <c r="OY86" i="17"/>
  <c r="PK86" i="17"/>
  <c r="IN86" i="17"/>
  <c r="IZ86" i="17"/>
  <c r="JL86" i="17"/>
  <c r="JX86" i="17"/>
  <c r="KJ86" i="17"/>
  <c r="KV86" i="17"/>
  <c r="LH86" i="17"/>
  <c r="LT86" i="17"/>
  <c r="MF86" i="17"/>
  <c r="MR86" i="17"/>
  <c r="ND86" i="17"/>
  <c r="NP86" i="17"/>
  <c r="OB86" i="17"/>
  <c r="ON86" i="17"/>
  <c r="OZ86" i="17"/>
  <c r="PL86" i="17"/>
  <c r="JA86" i="17"/>
  <c r="OO86" i="17"/>
  <c r="JM86" i="17"/>
  <c r="PA86" i="17"/>
  <c r="JY86" i="17"/>
  <c r="PM86" i="17"/>
  <c r="KK86" i="17"/>
  <c r="KW86" i="17"/>
  <c r="LI86" i="17"/>
  <c r="LU86" i="17"/>
  <c r="MG86" i="17"/>
  <c r="MS86" i="17"/>
  <c r="IC86" i="17"/>
  <c r="NQ86" i="17"/>
  <c r="IO86" i="17"/>
  <c r="OC86" i="17"/>
  <c r="NE86" i="17"/>
  <c r="IG101" i="17"/>
  <c r="IS101" i="17"/>
  <c r="JE101" i="17"/>
  <c r="JQ101" i="17"/>
  <c r="KC101" i="17"/>
  <c r="KO101" i="17"/>
  <c r="LA101" i="17"/>
  <c r="LM101" i="17"/>
  <c r="LY101" i="17"/>
  <c r="MK101" i="17"/>
  <c r="MW101" i="17"/>
  <c r="NI101" i="17"/>
  <c r="NU101" i="17"/>
  <c r="OG101" i="17"/>
  <c r="OS101" i="17"/>
  <c r="PE101" i="17"/>
  <c r="PQ101" i="17"/>
  <c r="IH101" i="17"/>
  <c r="IT101" i="17"/>
  <c r="JF101" i="17"/>
  <c r="JR101" i="17"/>
  <c r="KD101" i="17"/>
  <c r="KP101" i="17"/>
  <c r="LB101" i="17"/>
  <c r="LN101" i="17"/>
  <c r="LZ101" i="17"/>
  <c r="ML101" i="17"/>
  <c r="MX101" i="17"/>
  <c r="NJ101" i="17"/>
  <c r="NV101" i="17"/>
  <c r="OH101" i="17"/>
  <c r="OT101" i="17"/>
  <c r="PF101" i="17"/>
  <c r="PR101" i="17"/>
  <c r="II101" i="17"/>
  <c r="IU101" i="17"/>
  <c r="JG101" i="17"/>
  <c r="JS101" i="17"/>
  <c r="KE101" i="17"/>
  <c r="KQ101" i="17"/>
  <c r="LC101" i="17"/>
  <c r="LO101" i="17"/>
  <c r="MA101" i="17"/>
  <c r="MM101" i="17"/>
  <c r="MY101" i="17"/>
  <c r="NK101" i="17"/>
  <c r="NW101" i="17"/>
  <c r="OI101" i="17"/>
  <c r="OU101" i="17"/>
  <c r="PG101" i="17"/>
  <c r="PS101" i="17"/>
  <c r="IJ101" i="17"/>
  <c r="IV101" i="17"/>
  <c r="JH101" i="17"/>
  <c r="JT101" i="17"/>
  <c r="KF101" i="17"/>
  <c r="KR101" i="17"/>
  <c r="LD101" i="17"/>
  <c r="LP101" i="17"/>
  <c r="MB101" i="17"/>
  <c r="MN101" i="17"/>
  <c r="MZ101" i="17"/>
  <c r="NL101" i="17"/>
  <c r="NX101" i="17"/>
  <c r="OJ101" i="17"/>
  <c r="OV101" i="17"/>
  <c r="PH101" i="17"/>
  <c r="PT101" i="17"/>
  <c r="IK101" i="17"/>
  <c r="IW101" i="17"/>
  <c r="JI101" i="17"/>
  <c r="JU101" i="17"/>
  <c r="KG101" i="17"/>
  <c r="KS101" i="17"/>
  <c r="LE101" i="17"/>
  <c r="LQ101" i="17"/>
  <c r="MC101" i="17"/>
  <c r="MO101" i="17"/>
  <c r="NA101" i="17"/>
  <c r="NM101" i="17"/>
  <c r="NY101" i="17"/>
  <c r="OK101" i="17"/>
  <c r="OW101" i="17"/>
  <c r="PI101" i="17"/>
  <c r="IL101" i="17"/>
  <c r="IX101" i="17"/>
  <c r="JJ101" i="17"/>
  <c r="JV101" i="17"/>
  <c r="KH101" i="17"/>
  <c r="KT101" i="17"/>
  <c r="LF101" i="17"/>
  <c r="LR101" i="17"/>
  <c r="MD101" i="17"/>
  <c r="MP101" i="17"/>
  <c r="NB101" i="17"/>
  <c r="NN101" i="17"/>
  <c r="NZ101" i="17"/>
  <c r="OL101" i="17"/>
  <c r="OX101" i="17"/>
  <c r="PJ101" i="17"/>
  <c r="IM101" i="17"/>
  <c r="IY101" i="17"/>
  <c r="JK101" i="17"/>
  <c r="JW101" i="17"/>
  <c r="KI101" i="17"/>
  <c r="KU101" i="17"/>
  <c r="LG101" i="17"/>
  <c r="LS101" i="17"/>
  <c r="ME101" i="17"/>
  <c r="MQ101" i="17"/>
  <c r="NC101" i="17"/>
  <c r="NO101" i="17"/>
  <c r="OA101" i="17"/>
  <c r="OM101" i="17"/>
  <c r="OY101" i="17"/>
  <c r="PK101" i="17"/>
  <c r="IN101" i="17"/>
  <c r="IZ101" i="17"/>
  <c r="JL101" i="17"/>
  <c r="JX101" i="17"/>
  <c r="KJ101" i="17"/>
  <c r="KV101" i="17"/>
  <c r="LH101" i="17"/>
  <c r="LT101" i="17"/>
  <c r="MF101" i="17"/>
  <c r="MR101" i="17"/>
  <c r="ND101" i="17"/>
  <c r="NP101" i="17"/>
  <c r="OB101" i="17"/>
  <c r="ON101" i="17"/>
  <c r="OZ101" i="17"/>
  <c r="PL101" i="17"/>
  <c r="IC101" i="17"/>
  <c r="IO101" i="17"/>
  <c r="JA101" i="17"/>
  <c r="JM101" i="17"/>
  <c r="JY101" i="17"/>
  <c r="KK101" i="17"/>
  <c r="KW101" i="17"/>
  <c r="LI101" i="17"/>
  <c r="LU101" i="17"/>
  <c r="MG101" i="17"/>
  <c r="MS101" i="17"/>
  <c r="NE101" i="17"/>
  <c r="NQ101" i="17"/>
  <c r="OC101" i="17"/>
  <c r="OO101" i="17"/>
  <c r="PA101" i="17"/>
  <c r="PM101" i="17"/>
  <c r="ID101" i="17"/>
  <c r="IP101" i="17"/>
  <c r="JB101" i="17"/>
  <c r="JN101" i="17"/>
  <c r="JZ101" i="17"/>
  <c r="KL101" i="17"/>
  <c r="KX101" i="17"/>
  <c r="LJ101" i="17"/>
  <c r="LV101" i="17"/>
  <c r="MH101" i="17"/>
  <c r="MT101" i="17"/>
  <c r="NF101" i="17"/>
  <c r="NR101" i="17"/>
  <c r="OD101" i="17"/>
  <c r="OP101" i="17"/>
  <c r="PB101" i="17"/>
  <c r="PN101" i="17"/>
  <c r="IE101" i="17"/>
  <c r="IQ101" i="17"/>
  <c r="JC101" i="17"/>
  <c r="JO101" i="17"/>
  <c r="KA101" i="17"/>
  <c r="KM101" i="17"/>
  <c r="KY101" i="17"/>
  <c r="LK101" i="17"/>
  <c r="LW101" i="17"/>
  <c r="MI101" i="17"/>
  <c r="MU101" i="17"/>
  <c r="NG101" i="17"/>
  <c r="NS101" i="17"/>
  <c r="OE101" i="17"/>
  <c r="OQ101" i="17"/>
  <c r="PC101" i="17"/>
  <c r="PO101" i="17"/>
  <c r="IF101" i="17"/>
  <c r="IR101" i="17"/>
  <c r="JD101" i="17"/>
  <c r="JP101" i="17"/>
  <c r="KB101" i="17"/>
  <c r="KN101" i="17"/>
  <c r="KZ101" i="17"/>
  <c r="LL101" i="17"/>
  <c r="LX101" i="17"/>
  <c r="MJ101" i="17"/>
  <c r="MV101" i="17"/>
  <c r="NH101" i="17"/>
  <c r="NT101" i="17"/>
  <c r="OF101" i="17"/>
  <c r="OR101" i="17"/>
  <c r="PD101" i="17"/>
  <c r="PP101" i="17"/>
  <c r="IK83" i="17"/>
  <c r="IW83" i="17"/>
  <c r="JI83" i="17"/>
  <c r="JU83" i="17"/>
  <c r="KG83" i="17"/>
  <c r="KS83" i="17"/>
  <c r="LE83" i="17"/>
  <c r="IL83" i="17"/>
  <c r="IX83" i="17"/>
  <c r="JJ83" i="17"/>
  <c r="JV83" i="17"/>
  <c r="KH83" i="17"/>
  <c r="KT83" i="17"/>
  <c r="IC83" i="17"/>
  <c r="IQ83" i="17"/>
  <c r="JE83" i="17"/>
  <c r="JS83" i="17"/>
  <c r="KI83" i="17"/>
  <c r="KW83" i="17"/>
  <c r="LJ83" i="17"/>
  <c r="LV83" i="17"/>
  <c r="MH83" i="17"/>
  <c r="MT83" i="17"/>
  <c r="NF83" i="17"/>
  <c r="NR83" i="17"/>
  <c r="OD83" i="17"/>
  <c r="OP83" i="17"/>
  <c r="PB83" i="17"/>
  <c r="PN83" i="17"/>
  <c r="ID83" i="17"/>
  <c r="IR83" i="17"/>
  <c r="JF83" i="17"/>
  <c r="JT83" i="17"/>
  <c r="KJ83" i="17"/>
  <c r="KX83" i="17"/>
  <c r="LK83" i="17"/>
  <c r="LW83" i="17"/>
  <c r="MI83" i="17"/>
  <c r="MU83" i="17"/>
  <c r="NG83" i="17"/>
  <c r="NS83" i="17"/>
  <c r="OE83" i="17"/>
  <c r="OQ83" i="17"/>
  <c r="PC83" i="17"/>
  <c r="PO83" i="17"/>
  <c r="IE83" i="17"/>
  <c r="IS83" i="17"/>
  <c r="JG83" i="17"/>
  <c r="JW83" i="17"/>
  <c r="KK83" i="17"/>
  <c r="KY83" i="17"/>
  <c r="LL83" i="17"/>
  <c r="LX83" i="17"/>
  <c r="MJ83" i="17"/>
  <c r="MV83" i="17"/>
  <c r="NH83" i="17"/>
  <c r="NT83" i="17"/>
  <c r="OF83" i="17"/>
  <c r="OR83" i="17"/>
  <c r="PD83" i="17"/>
  <c r="PP83" i="17"/>
  <c r="IF83" i="17"/>
  <c r="IT83" i="17"/>
  <c r="JH83" i="17"/>
  <c r="JX83" i="17"/>
  <c r="KL83" i="17"/>
  <c r="KZ83" i="17"/>
  <c r="LM83" i="17"/>
  <c r="LY83" i="17"/>
  <c r="MK83" i="17"/>
  <c r="MW83" i="17"/>
  <c r="NI83" i="17"/>
  <c r="NU83" i="17"/>
  <c r="OG83" i="17"/>
  <c r="OS83" i="17"/>
  <c r="PE83" i="17"/>
  <c r="PQ83" i="17"/>
  <c r="IG83" i="17"/>
  <c r="IU83" i="17"/>
  <c r="JK83" i="17"/>
  <c r="JY83" i="17"/>
  <c r="KM83" i="17"/>
  <c r="LA83" i="17"/>
  <c r="LN83" i="17"/>
  <c r="LZ83" i="17"/>
  <c r="ML83" i="17"/>
  <c r="MX83" i="17"/>
  <c r="NJ83" i="17"/>
  <c r="NV83" i="17"/>
  <c r="OH83" i="17"/>
  <c r="OT83" i="17"/>
  <c r="PF83" i="17"/>
  <c r="PR83" i="17"/>
  <c r="IH83" i="17"/>
  <c r="IV83" i="17"/>
  <c r="JL83" i="17"/>
  <c r="JZ83" i="17"/>
  <c r="KN83" i="17"/>
  <c r="LB83" i="17"/>
  <c r="LO83" i="17"/>
  <c r="MA83" i="17"/>
  <c r="MM83" i="17"/>
  <c r="MY83" i="17"/>
  <c r="NK83" i="17"/>
  <c r="NW83" i="17"/>
  <c r="OI83" i="17"/>
  <c r="OU83" i="17"/>
  <c r="PG83" i="17"/>
  <c r="PS83" i="17"/>
  <c r="II83" i="17"/>
  <c r="IY83" i="17"/>
  <c r="JM83" i="17"/>
  <c r="KA83" i="17"/>
  <c r="KO83" i="17"/>
  <c r="LC83" i="17"/>
  <c r="LP83" i="17"/>
  <c r="MB83" i="17"/>
  <c r="MN83" i="17"/>
  <c r="MZ83" i="17"/>
  <c r="NL83" i="17"/>
  <c r="NX83" i="17"/>
  <c r="OJ83" i="17"/>
  <c r="OV83" i="17"/>
  <c r="PH83" i="17"/>
  <c r="PT83" i="17"/>
  <c r="IJ83" i="17"/>
  <c r="IZ83" i="17"/>
  <c r="JN83" i="17"/>
  <c r="KB83" i="17"/>
  <c r="KP83" i="17"/>
  <c r="LD83" i="17"/>
  <c r="LQ83" i="17"/>
  <c r="MC83" i="17"/>
  <c r="MO83" i="17"/>
  <c r="NA83" i="17"/>
  <c r="NM83" i="17"/>
  <c r="NY83" i="17"/>
  <c r="OK83" i="17"/>
  <c r="OW83" i="17"/>
  <c r="PI83" i="17"/>
  <c r="IM83" i="17"/>
  <c r="JA83" i="17"/>
  <c r="JO83" i="17"/>
  <c r="KC83" i="17"/>
  <c r="KQ83" i="17"/>
  <c r="LF83" i="17"/>
  <c r="LR83" i="17"/>
  <c r="MD83" i="17"/>
  <c r="MP83" i="17"/>
  <c r="NB83" i="17"/>
  <c r="NN83" i="17"/>
  <c r="NZ83" i="17"/>
  <c r="OL83" i="17"/>
  <c r="OX83" i="17"/>
  <c r="PJ83" i="17"/>
  <c r="IN83" i="17"/>
  <c r="JB83" i="17"/>
  <c r="JP83" i="17"/>
  <c r="KD83" i="17"/>
  <c r="KR83" i="17"/>
  <c r="LG83" i="17"/>
  <c r="LS83" i="17"/>
  <c r="ME83" i="17"/>
  <c r="MQ83" i="17"/>
  <c r="NC83" i="17"/>
  <c r="NO83" i="17"/>
  <c r="OA83" i="17"/>
  <c r="OM83" i="17"/>
  <c r="OY83" i="17"/>
  <c r="PK83" i="17"/>
  <c r="IO83" i="17"/>
  <c r="JC83" i="17"/>
  <c r="JQ83" i="17"/>
  <c r="KE83" i="17"/>
  <c r="KU83" i="17"/>
  <c r="LH83" i="17"/>
  <c r="LT83" i="17"/>
  <c r="MF83" i="17"/>
  <c r="MR83" i="17"/>
  <c r="ND83" i="17"/>
  <c r="NP83" i="17"/>
  <c r="OB83" i="17"/>
  <c r="ON83" i="17"/>
  <c r="OZ83" i="17"/>
  <c r="PL83" i="17"/>
  <c r="JR83" i="17"/>
  <c r="PM83" i="17"/>
  <c r="KF83" i="17"/>
  <c r="KV83" i="17"/>
  <c r="LI83" i="17"/>
  <c r="LU83" i="17"/>
  <c r="MG83" i="17"/>
  <c r="MS83" i="17"/>
  <c r="NE83" i="17"/>
  <c r="NQ83" i="17"/>
  <c r="IP83" i="17"/>
  <c r="OO83" i="17"/>
  <c r="JD83" i="17"/>
  <c r="PA83" i="17"/>
  <c r="OC83" i="17"/>
  <c r="II38" i="17"/>
  <c r="IU38" i="17"/>
  <c r="JG38" i="17"/>
  <c r="JS38" i="17"/>
  <c r="KE38" i="17"/>
  <c r="KQ38" i="17"/>
  <c r="LC38" i="17"/>
  <c r="LO38" i="17"/>
  <c r="MA38" i="17"/>
  <c r="MM38" i="17"/>
  <c r="MY38" i="17"/>
  <c r="NK38" i="17"/>
  <c r="NW38" i="17"/>
  <c r="OI38" i="17"/>
  <c r="OU38" i="17"/>
  <c r="PG38" i="17"/>
  <c r="PS38" i="17"/>
  <c r="IJ38" i="17"/>
  <c r="IV38" i="17"/>
  <c r="JH38" i="17"/>
  <c r="JT38" i="17"/>
  <c r="KF38" i="17"/>
  <c r="KR38" i="17"/>
  <c r="LD38" i="17"/>
  <c r="LP38" i="17"/>
  <c r="MB38" i="17"/>
  <c r="MN38" i="17"/>
  <c r="MZ38" i="17"/>
  <c r="NL38" i="17"/>
  <c r="NX38" i="17"/>
  <c r="OJ38" i="17"/>
  <c r="OV38" i="17"/>
  <c r="PH38" i="17"/>
  <c r="PT38" i="17"/>
  <c r="IK38" i="17"/>
  <c r="IW38" i="17"/>
  <c r="JI38" i="17"/>
  <c r="JU38" i="17"/>
  <c r="KG38" i="17"/>
  <c r="KS38" i="17"/>
  <c r="LE38" i="17"/>
  <c r="LQ38" i="17"/>
  <c r="MC38" i="17"/>
  <c r="MO38" i="17"/>
  <c r="NA38" i="17"/>
  <c r="NM38" i="17"/>
  <c r="NY38" i="17"/>
  <c r="OK38" i="17"/>
  <c r="OW38" i="17"/>
  <c r="PI38" i="17"/>
  <c r="IL38" i="17"/>
  <c r="IX38" i="17"/>
  <c r="JJ38" i="17"/>
  <c r="JV38" i="17"/>
  <c r="KH38" i="17"/>
  <c r="KT38" i="17"/>
  <c r="LF38" i="17"/>
  <c r="LR38" i="17"/>
  <c r="MD38" i="17"/>
  <c r="MP38" i="17"/>
  <c r="NB38" i="17"/>
  <c r="NN38" i="17"/>
  <c r="NZ38" i="17"/>
  <c r="OL38" i="17"/>
  <c r="OX38" i="17"/>
  <c r="PJ38" i="17"/>
  <c r="IM38" i="17"/>
  <c r="IY38" i="17"/>
  <c r="JK38" i="17"/>
  <c r="JW38" i="17"/>
  <c r="KI38" i="17"/>
  <c r="KU38" i="17"/>
  <c r="LG38" i="17"/>
  <c r="LS38" i="17"/>
  <c r="ME38" i="17"/>
  <c r="MQ38" i="17"/>
  <c r="NC38" i="17"/>
  <c r="NO38" i="17"/>
  <c r="OA38" i="17"/>
  <c r="OM38" i="17"/>
  <c r="OY38" i="17"/>
  <c r="PK38" i="17"/>
  <c r="IN38" i="17"/>
  <c r="IZ38" i="17"/>
  <c r="JL38" i="17"/>
  <c r="JX38" i="17"/>
  <c r="KJ38" i="17"/>
  <c r="KV38" i="17"/>
  <c r="LH38" i="17"/>
  <c r="LT38" i="17"/>
  <c r="MF38" i="17"/>
  <c r="MR38" i="17"/>
  <c r="ND38" i="17"/>
  <c r="NP38" i="17"/>
  <c r="OB38" i="17"/>
  <c r="ON38" i="17"/>
  <c r="OZ38" i="17"/>
  <c r="PL38" i="17"/>
  <c r="IC38" i="17"/>
  <c r="IO38" i="17"/>
  <c r="JA38" i="17"/>
  <c r="JM38" i="17"/>
  <c r="JY38" i="17"/>
  <c r="KK38" i="17"/>
  <c r="KW38" i="17"/>
  <c r="LI38" i="17"/>
  <c r="LU38" i="17"/>
  <c r="MG38" i="17"/>
  <c r="MS38" i="17"/>
  <c r="NE38" i="17"/>
  <c r="NQ38" i="17"/>
  <c r="OC38" i="17"/>
  <c r="OO38" i="17"/>
  <c r="PA38" i="17"/>
  <c r="PM38" i="17"/>
  <c r="ID38" i="17"/>
  <c r="IP38" i="17"/>
  <c r="JB38" i="17"/>
  <c r="JN38" i="17"/>
  <c r="JZ38" i="17"/>
  <c r="KL38" i="17"/>
  <c r="KX38" i="17"/>
  <c r="LJ38" i="17"/>
  <c r="LV38" i="17"/>
  <c r="MH38" i="17"/>
  <c r="MT38" i="17"/>
  <c r="NF38" i="17"/>
  <c r="NR38" i="17"/>
  <c r="OD38" i="17"/>
  <c r="OP38" i="17"/>
  <c r="PB38" i="17"/>
  <c r="PN38" i="17"/>
  <c r="IE38" i="17"/>
  <c r="IQ38" i="17"/>
  <c r="JC38" i="17"/>
  <c r="JO38" i="17"/>
  <c r="KA38" i="17"/>
  <c r="KM38" i="17"/>
  <c r="KY38" i="17"/>
  <c r="LK38" i="17"/>
  <c r="LW38" i="17"/>
  <c r="MI38" i="17"/>
  <c r="MU38" i="17"/>
  <c r="NG38" i="17"/>
  <c r="NS38" i="17"/>
  <c r="OE38" i="17"/>
  <c r="OQ38" i="17"/>
  <c r="PC38" i="17"/>
  <c r="PO38" i="17"/>
  <c r="IG38" i="17"/>
  <c r="IS38" i="17"/>
  <c r="JE38" i="17"/>
  <c r="JQ38" i="17"/>
  <c r="KC38" i="17"/>
  <c r="KO38" i="17"/>
  <c r="LA38" i="17"/>
  <c r="LM38" i="17"/>
  <c r="LY38" i="17"/>
  <c r="MK38" i="17"/>
  <c r="MW38" i="17"/>
  <c r="NI38" i="17"/>
  <c r="NU38" i="17"/>
  <c r="OG38" i="17"/>
  <c r="OS38" i="17"/>
  <c r="PE38" i="17"/>
  <c r="PQ38" i="17"/>
  <c r="IT38" i="17"/>
  <c r="LN38" i="17"/>
  <c r="OH38" i="17"/>
  <c r="JD38" i="17"/>
  <c r="LX38" i="17"/>
  <c r="OR38" i="17"/>
  <c r="JF38" i="17"/>
  <c r="LZ38" i="17"/>
  <c r="OT38" i="17"/>
  <c r="JP38" i="17"/>
  <c r="MJ38" i="17"/>
  <c r="PD38" i="17"/>
  <c r="JR38" i="17"/>
  <c r="ML38" i="17"/>
  <c r="PF38" i="17"/>
  <c r="KB38" i="17"/>
  <c r="MV38" i="17"/>
  <c r="PP38" i="17"/>
  <c r="KD38" i="17"/>
  <c r="MX38" i="17"/>
  <c r="PR38" i="17"/>
  <c r="KN38" i="17"/>
  <c r="NH38" i="17"/>
  <c r="IH38" i="17"/>
  <c r="LB38" i="17"/>
  <c r="NV38" i="17"/>
  <c r="IR38" i="17"/>
  <c r="LL38" i="17"/>
  <c r="OF38" i="17"/>
  <c r="NT38" i="17"/>
  <c r="KZ38" i="17"/>
  <c r="NJ38" i="17"/>
  <c r="IF38" i="17"/>
  <c r="KP38" i="17"/>
  <c r="IN15" i="17"/>
  <c r="IZ15" i="17"/>
  <c r="JL15" i="17"/>
  <c r="JX15" i="17"/>
  <c r="KJ15" i="17"/>
  <c r="KV15" i="17"/>
  <c r="LH15" i="17"/>
  <c r="LT15" i="17"/>
  <c r="MF15" i="17"/>
  <c r="MR15" i="17"/>
  <c r="ND15" i="17"/>
  <c r="NP15" i="17"/>
  <c r="OB15" i="17"/>
  <c r="ON15" i="17"/>
  <c r="OZ15" i="17"/>
  <c r="PL15" i="17"/>
  <c r="IC15" i="17"/>
  <c r="IO15" i="17"/>
  <c r="JA15" i="17"/>
  <c r="JM15" i="17"/>
  <c r="JY15" i="17"/>
  <c r="KK15" i="17"/>
  <c r="KW15" i="17"/>
  <c r="LI15" i="17"/>
  <c r="LU15" i="17"/>
  <c r="MG15" i="17"/>
  <c r="MS15" i="17"/>
  <c r="NE15" i="17"/>
  <c r="NQ15" i="17"/>
  <c r="OC15" i="17"/>
  <c r="OO15" i="17"/>
  <c r="PA15" i="17"/>
  <c r="PM15" i="17"/>
  <c r="ID15" i="17"/>
  <c r="IP15" i="17"/>
  <c r="JB15" i="17"/>
  <c r="JN15" i="17"/>
  <c r="JZ15" i="17"/>
  <c r="KL15" i="17"/>
  <c r="KX15" i="17"/>
  <c r="LJ15" i="17"/>
  <c r="LV15" i="17"/>
  <c r="MH15" i="17"/>
  <c r="MT15" i="17"/>
  <c r="NF15" i="17"/>
  <c r="NR15" i="17"/>
  <c r="OD15" i="17"/>
  <c r="OP15" i="17"/>
  <c r="PB15" i="17"/>
  <c r="PN15" i="17"/>
  <c r="IE15" i="17"/>
  <c r="IQ15" i="17"/>
  <c r="JC15" i="17"/>
  <c r="JO15" i="17"/>
  <c r="KA15" i="17"/>
  <c r="KM15" i="17"/>
  <c r="KY15" i="17"/>
  <c r="LK15" i="17"/>
  <c r="LW15" i="17"/>
  <c r="MI15" i="17"/>
  <c r="MU15" i="17"/>
  <c r="NG15" i="17"/>
  <c r="NS15" i="17"/>
  <c r="OE15" i="17"/>
  <c r="OQ15" i="17"/>
  <c r="PC15" i="17"/>
  <c r="PO15" i="17"/>
  <c r="IF15" i="17"/>
  <c r="IR15" i="17"/>
  <c r="JD15" i="17"/>
  <c r="JP15" i="17"/>
  <c r="KB15" i="17"/>
  <c r="KN15" i="17"/>
  <c r="KZ15" i="17"/>
  <c r="LL15" i="17"/>
  <c r="LX15" i="17"/>
  <c r="MJ15" i="17"/>
  <c r="MV15" i="17"/>
  <c r="NH15" i="17"/>
  <c r="NT15" i="17"/>
  <c r="OF15" i="17"/>
  <c r="OR15" i="17"/>
  <c r="PD15" i="17"/>
  <c r="PP15" i="17"/>
  <c r="IG15" i="17"/>
  <c r="IS15" i="17"/>
  <c r="JE15" i="17"/>
  <c r="JQ15" i="17"/>
  <c r="KC15" i="17"/>
  <c r="KO15" i="17"/>
  <c r="LA15" i="17"/>
  <c r="LM15" i="17"/>
  <c r="LY15" i="17"/>
  <c r="MK15" i="17"/>
  <c r="MW15" i="17"/>
  <c r="NI15" i="17"/>
  <c r="NU15" i="17"/>
  <c r="OG15" i="17"/>
  <c r="IH15" i="17"/>
  <c r="IT15" i="17"/>
  <c r="JF15" i="17"/>
  <c r="JR15" i="17"/>
  <c r="KD15" i="17"/>
  <c r="KP15" i="17"/>
  <c r="LB15" i="17"/>
  <c r="LN15" i="17"/>
  <c r="LZ15" i="17"/>
  <c r="ML15" i="17"/>
  <c r="MX15" i="17"/>
  <c r="NJ15" i="17"/>
  <c r="NV15" i="17"/>
  <c r="OH15" i="17"/>
  <c r="II15" i="17"/>
  <c r="IU15" i="17"/>
  <c r="JG15" i="17"/>
  <c r="JS15" i="17"/>
  <c r="KE15" i="17"/>
  <c r="KQ15" i="17"/>
  <c r="LC15" i="17"/>
  <c r="LO15" i="17"/>
  <c r="MA15" i="17"/>
  <c r="MM15" i="17"/>
  <c r="MY15" i="17"/>
  <c r="NK15" i="17"/>
  <c r="NW15" i="17"/>
  <c r="OI15" i="17"/>
  <c r="IL15" i="17"/>
  <c r="IX15" i="17"/>
  <c r="JJ15" i="17"/>
  <c r="JV15" i="17"/>
  <c r="KH15" i="17"/>
  <c r="KT15" i="17"/>
  <c r="LF15" i="17"/>
  <c r="LR15" i="17"/>
  <c r="MD15" i="17"/>
  <c r="MP15" i="17"/>
  <c r="NB15" i="17"/>
  <c r="NN15" i="17"/>
  <c r="NZ15" i="17"/>
  <c r="OL15" i="17"/>
  <c r="OX15" i="17"/>
  <c r="PJ15" i="17"/>
  <c r="JK15" i="17"/>
  <c r="LG15" i="17"/>
  <c r="NC15" i="17"/>
  <c r="OU15" i="17"/>
  <c r="PS15" i="17"/>
  <c r="JT15" i="17"/>
  <c r="LP15" i="17"/>
  <c r="NL15" i="17"/>
  <c r="OV15" i="17"/>
  <c r="PT15" i="17"/>
  <c r="JU15" i="17"/>
  <c r="LQ15" i="17"/>
  <c r="NM15" i="17"/>
  <c r="OW15" i="17"/>
  <c r="JW15" i="17"/>
  <c r="LS15" i="17"/>
  <c r="NO15" i="17"/>
  <c r="OY15" i="17"/>
  <c r="IJ15" i="17"/>
  <c r="KF15" i="17"/>
  <c r="MB15" i="17"/>
  <c r="NX15" i="17"/>
  <c r="PE15" i="17"/>
  <c r="IK15" i="17"/>
  <c r="KG15" i="17"/>
  <c r="MC15" i="17"/>
  <c r="NY15" i="17"/>
  <c r="PF15" i="17"/>
  <c r="IM15" i="17"/>
  <c r="KI15" i="17"/>
  <c r="ME15" i="17"/>
  <c r="OA15" i="17"/>
  <c r="PG15" i="17"/>
  <c r="IW15" i="17"/>
  <c r="KS15" i="17"/>
  <c r="MO15" i="17"/>
  <c r="OK15" i="17"/>
  <c r="PI15" i="17"/>
  <c r="JH15" i="17"/>
  <c r="LD15" i="17"/>
  <c r="MZ15" i="17"/>
  <c r="OS15" i="17"/>
  <c r="PQ15" i="17"/>
  <c r="NA15" i="17"/>
  <c r="OJ15" i="17"/>
  <c r="OM15" i="17"/>
  <c r="OT15" i="17"/>
  <c r="IY15" i="17"/>
  <c r="PK15" i="17"/>
  <c r="KR15" i="17"/>
  <c r="KU15" i="17"/>
  <c r="LE15" i="17"/>
  <c r="MN15" i="17"/>
  <c r="IV15" i="17"/>
  <c r="JI15" i="17"/>
  <c r="MQ15" i="17"/>
  <c r="PH15" i="17"/>
  <c r="PR15" i="17"/>
  <c r="V51" i="17"/>
  <c r="V63" i="17"/>
  <c r="V54" i="17"/>
  <c r="V57" i="17"/>
  <c r="V84" i="17"/>
  <c r="V74" i="17"/>
  <c r="JD8" i="32"/>
  <c r="JE7" i="32"/>
  <c r="JE6" i="32"/>
  <c r="BM4" i="32"/>
  <c r="JE4" i="32"/>
  <c r="JE5" i="32" s="1"/>
  <c r="F83" i="30"/>
  <c r="G82" i="30"/>
  <c r="D83" i="30"/>
  <c r="E82" i="30"/>
  <c r="O4" i="20"/>
  <c r="C77" i="30"/>
  <c r="B78" i="30"/>
  <c r="P11" i="17"/>
  <c r="N6" i="17"/>
  <c r="P6" i="17"/>
  <c r="M6" i="17"/>
  <c r="BE4" i="20"/>
  <c r="IW6" i="20"/>
  <c r="IW7" i="20"/>
  <c r="Y104" i="27"/>
  <c r="X104" i="27" s="1"/>
  <c r="M11" i="17"/>
  <c r="IB59" i="17"/>
  <c r="IB87" i="17"/>
  <c r="IB103" i="17"/>
  <c r="IB85" i="17"/>
  <c r="IB30" i="17"/>
  <c r="IB35" i="17"/>
  <c r="IB45" i="17"/>
  <c r="R11" i="17"/>
  <c r="IB102" i="17"/>
  <c r="IB81" i="17"/>
  <c r="IB99" i="17"/>
  <c r="IB51" i="17"/>
  <c r="IB46" i="17"/>
  <c r="IB20" i="17"/>
  <c r="IB29" i="17"/>
  <c r="IB78" i="17"/>
  <c r="IB50" i="17"/>
  <c r="IB80" i="17"/>
  <c r="IB14" i="17"/>
  <c r="IB75" i="17"/>
  <c r="IB71" i="17"/>
  <c r="IB63" i="17"/>
  <c r="IB48" i="17"/>
  <c r="R13" i="17"/>
  <c r="IB13" i="17"/>
  <c r="IB28" i="17"/>
  <c r="IB52" i="17"/>
  <c r="IB61" i="17"/>
  <c r="IB18" i="17"/>
  <c r="IB82" i="17"/>
  <c r="IB36" i="17"/>
  <c r="IB31" i="17"/>
  <c r="IB24" i="17"/>
  <c r="IB97" i="17"/>
  <c r="IB67" i="17"/>
  <c r="IB22" i="17"/>
  <c r="IB16" i="17"/>
  <c r="IB53" i="17"/>
  <c r="IB54" i="17"/>
  <c r="IB47" i="17"/>
  <c r="IB25" i="17"/>
  <c r="IB41" i="17"/>
  <c r="IB73" i="17"/>
  <c r="IB84" i="17"/>
  <c r="IB58" i="17"/>
  <c r="IB19" i="17"/>
  <c r="IB68" i="17"/>
  <c r="IB21" i="17"/>
  <c r="IB33" i="17"/>
  <c r="IB89" i="17"/>
  <c r="IB37" i="17"/>
  <c r="IB96" i="17"/>
  <c r="IB79" i="17"/>
  <c r="IB74" i="17"/>
  <c r="IB40" i="17"/>
  <c r="IB55" i="17"/>
  <c r="IB60" i="17"/>
  <c r="IB100" i="17"/>
  <c r="IB92" i="17"/>
  <c r="IB90" i="17"/>
  <c r="IB88" i="17"/>
  <c r="R6" i="17"/>
  <c r="IB95" i="17"/>
  <c r="IB66" i="17"/>
  <c r="IB91" i="17"/>
  <c r="IB94" i="17"/>
  <c r="IB42" i="17"/>
  <c r="IB76" i="17"/>
  <c r="IB86" i="17"/>
  <c r="IB98" i="17"/>
  <c r="IB62" i="17"/>
  <c r="IB72" i="17"/>
  <c r="IB64" i="17"/>
  <c r="IB34" i="17"/>
  <c r="IB56" i="17"/>
  <c r="IB23" i="17"/>
  <c r="IB101" i="17"/>
  <c r="IB44" i="17"/>
  <c r="IB26" i="17"/>
  <c r="IB69" i="17"/>
  <c r="IB65" i="17"/>
  <c r="IB83" i="17"/>
  <c r="IB38" i="17"/>
  <c r="IB15" i="17"/>
  <c r="IB17" i="17"/>
  <c r="IB49" i="17"/>
  <c r="IB39" i="17"/>
  <c r="IB32" i="17"/>
  <c r="N10" i="17"/>
  <c r="N11" i="17"/>
  <c r="V20" i="17"/>
  <c r="B84" i="28"/>
  <c r="C84" i="28" s="1"/>
  <c r="AK104" i="27"/>
  <c r="AH104" i="27"/>
  <c r="Q12" i="17"/>
  <c r="AB104" i="27"/>
  <c r="AC104" i="27"/>
  <c r="AG104" i="27"/>
  <c r="AL104" i="27"/>
  <c r="AJ104" i="27"/>
  <c r="AI104" i="27"/>
  <c r="AM104" i="27"/>
  <c r="N9" i="17"/>
  <c r="V9" i="17" s="1"/>
  <c r="AD104" i="27"/>
  <c r="AF104" i="27"/>
  <c r="AE104" i="27"/>
  <c r="AB40" i="17"/>
  <c r="AF26" i="17"/>
  <c r="U84" i="17"/>
  <c r="W84" i="17"/>
  <c r="AE21" i="17"/>
  <c r="AD66" i="17"/>
  <c r="AC84" i="17"/>
  <c r="AB84" i="17"/>
  <c r="AB66" i="17"/>
  <c r="Y66" i="17"/>
  <c r="P9" i="17"/>
  <c r="T66" i="17"/>
  <c r="Z66" i="17"/>
  <c r="Z38" i="17"/>
  <c r="P12" i="17"/>
  <c r="V95" i="17"/>
  <c r="U83" i="17"/>
  <c r="T84" i="17"/>
  <c r="X84" i="17"/>
  <c r="AE66" i="17"/>
  <c r="V35" i="17"/>
  <c r="AE38" i="17"/>
  <c r="N12" i="17"/>
  <c r="V12" i="17" s="1"/>
  <c r="Q9" i="17"/>
  <c r="V99" i="17"/>
  <c r="V53" i="17"/>
  <c r="AD84" i="17"/>
  <c r="Y84" i="17"/>
  <c r="AE84" i="17"/>
  <c r="AF66" i="17"/>
  <c r="AA66" i="17"/>
  <c r="U66" i="17"/>
  <c r="Y38" i="17"/>
  <c r="Z84" i="17"/>
  <c r="AF84" i="17"/>
  <c r="AA84" i="17"/>
  <c r="X66" i="17"/>
  <c r="W66" i="17"/>
  <c r="AC66" i="17"/>
  <c r="V45" i="17"/>
  <c r="V56" i="17"/>
  <c r="V41" i="17"/>
  <c r="V78" i="17"/>
  <c r="V34" i="17"/>
  <c r="AD21" i="17"/>
  <c r="V30" i="17"/>
  <c r="V60" i="17"/>
  <c r="T21" i="17"/>
  <c r="Z21" i="17"/>
  <c r="V86" i="17"/>
  <c r="AF21" i="17"/>
  <c r="Y21" i="17"/>
  <c r="V22" i="17"/>
  <c r="V21" i="17"/>
  <c r="V87" i="17"/>
  <c r="V47" i="17"/>
  <c r="V29" i="17"/>
  <c r="V59" i="17"/>
  <c r="AC25" i="17"/>
  <c r="V97" i="17"/>
  <c r="V92" i="17"/>
  <c r="V50" i="17"/>
  <c r="AB21" i="17"/>
  <c r="U21" i="17"/>
  <c r="V26" i="17"/>
  <c r="V27" i="17"/>
  <c r="V37" i="17"/>
  <c r="V33" i="17"/>
  <c r="AA21" i="17"/>
  <c r="V76" i="17"/>
  <c r="V46" i="17"/>
  <c r="V96" i="17"/>
  <c r="X21" i="17"/>
  <c r="W21" i="17"/>
  <c r="T43" i="17"/>
  <c r="AD38" i="17"/>
  <c r="V68" i="17"/>
  <c r="AF38" i="17"/>
  <c r="AA38" i="17"/>
  <c r="U38" i="17"/>
  <c r="V52" i="17"/>
  <c r="V64" i="17"/>
  <c r="AE15" i="17"/>
  <c r="T38" i="17"/>
  <c r="AB38" i="17"/>
  <c r="W38" i="17"/>
  <c r="V89" i="17"/>
  <c r="AC38" i="17"/>
  <c r="X38" i="17"/>
  <c r="AD43" i="17"/>
  <c r="V38" i="17"/>
  <c r="V13" i="17"/>
  <c r="V17" i="17"/>
  <c r="V82" i="17"/>
  <c r="V73" i="17"/>
  <c r="V58" i="17"/>
  <c r="V55" i="17"/>
  <c r="V19" i="17"/>
  <c r="V93" i="17"/>
  <c r="X43" i="17"/>
  <c r="V18" i="17"/>
  <c r="U26" i="17"/>
  <c r="V61" i="17"/>
  <c r="V42" i="17"/>
  <c r="V75" i="17"/>
  <c r="V32" i="17"/>
  <c r="V77" i="17"/>
  <c r="V39" i="17"/>
  <c r="V83" i="17"/>
  <c r="V40" i="17"/>
  <c r="V98" i="17"/>
  <c r="V94" i="17"/>
  <c r="V88" i="17"/>
  <c r="V69" i="17"/>
  <c r="V65" i="17"/>
  <c r="V43" i="17"/>
  <c r="V71" i="17"/>
  <c r="V15" i="17"/>
  <c r="V80" i="17"/>
  <c r="V25" i="17"/>
  <c r="V103" i="17"/>
  <c r="V16" i="17"/>
  <c r="V70" i="17"/>
  <c r="V79" i="17"/>
  <c r="V23" i="17"/>
  <c r="V85" i="17"/>
  <c r="V101" i="17"/>
  <c r="V36" i="17"/>
  <c r="V14" i="17"/>
  <c r="V67" i="17"/>
  <c r="V91" i="17"/>
  <c r="V100" i="17"/>
  <c r="V49" i="17"/>
  <c r="Z18" i="17"/>
  <c r="AA26" i="17"/>
  <c r="AD67" i="17"/>
  <c r="U91" i="17"/>
  <c r="AB43" i="17"/>
  <c r="P8" i="17"/>
  <c r="Q8" i="17"/>
  <c r="AF43" i="17"/>
  <c r="AC43" i="17"/>
  <c r="AA43" i="17"/>
  <c r="U43" i="17"/>
  <c r="Y43" i="17"/>
  <c r="W43" i="17"/>
  <c r="Z26" i="17"/>
  <c r="U71" i="17"/>
  <c r="Z43" i="17"/>
  <c r="AE43" i="17"/>
  <c r="U80" i="17"/>
  <c r="AE67" i="17"/>
  <c r="T26" i="17"/>
  <c r="AB26" i="17"/>
  <c r="W26" i="17"/>
  <c r="AA80" i="17"/>
  <c r="W71" i="17"/>
  <c r="AC26" i="17"/>
  <c r="X26" i="17"/>
  <c r="AD26" i="17"/>
  <c r="AC100" i="17"/>
  <c r="AB18" i="17"/>
  <c r="Y26" i="17"/>
  <c r="AE26" i="17"/>
  <c r="AB83" i="17"/>
  <c r="W6" i="17"/>
  <c r="AD80" i="17"/>
  <c r="W80" i="17"/>
  <c r="AE40" i="17"/>
  <c r="X40" i="17"/>
  <c r="AA18" i="17"/>
  <c r="T91" i="17"/>
  <c r="AA67" i="17"/>
  <c r="W83" i="17"/>
  <c r="Y13" i="17"/>
  <c r="AC13" i="17"/>
  <c r="X13" i="17"/>
  <c r="U13" i="17"/>
  <c r="Z13" i="17"/>
  <c r="AD13" i="17"/>
  <c r="AB13" i="17"/>
  <c r="W13" i="17"/>
  <c r="AA13" i="17"/>
  <c r="AE13" i="17"/>
  <c r="AF13" i="17"/>
  <c r="T13" i="17"/>
  <c r="T40" i="17"/>
  <c r="Y40" i="17"/>
  <c r="Y49" i="17"/>
  <c r="Q5" i="17"/>
  <c r="AF80" i="17"/>
  <c r="AE100" i="17"/>
  <c r="AD40" i="17"/>
  <c r="T18" i="17"/>
  <c r="W18" i="17"/>
  <c r="T71" i="17"/>
  <c r="AB91" i="17"/>
  <c r="T67" i="17"/>
  <c r="Z67" i="17"/>
  <c r="T49" i="17"/>
  <c r="P5" i="17"/>
  <c r="AB80" i="17"/>
  <c r="AD100" i="17"/>
  <c r="AC40" i="17"/>
  <c r="AF18" i="17"/>
  <c r="U18" i="17"/>
  <c r="AB71" i="17"/>
  <c r="W91" i="17"/>
  <c r="AF67" i="17"/>
  <c r="U67" i="17"/>
  <c r="T83" i="17"/>
  <c r="AD49" i="17"/>
  <c r="X57" i="17"/>
  <c r="AB57" i="17"/>
  <c r="AF57" i="17"/>
  <c r="Y57" i="17"/>
  <c r="AC57" i="17"/>
  <c r="U57" i="17"/>
  <c r="Z57" i="17"/>
  <c r="AD57" i="17"/>
  <c r="AE57" i="17"/>
  <c r="W57" i="17"/>
  <c r="AA57" i="17"/>
  <c r="T57" i="17"/>
  <c r="AF103" i="17"/>
  <c r="X103" i="17"/>
  <c r="AB103" i="17"/>
  <c r="AA103" i="17"/>
  <c r="Y103" i="17"/>
  <c r="AC103" i="17"/>
  <c r="W103" i="17"/>
  <c r="T103" i="17"/>
  <c r="U103" i="17"/>
  <c r="Z103" i="17"/>
  <c r="AD103" i="17"/>
  <c r="AE103" i="17"/>
  <c r="Y41" i="17"/>
  <c r="AC41" i="17"/>
  <c r="U41" i="17"/>
  <c r="Z41" i="17"/>
  <c r="AD41" i="17"/>
  <c r="W41" i="17"/>
  <c r="AA41" i="17"/>
  <c r="AE41" i="17"/>
  <c r="X41" i="17"/>
  <c r="AB41" i="17"/>
  <c r="AF41" i="17"/>
  <c r="T41" i="17"/>
  <c r="Y74" i="17"/>
  <c r="AC74" i="17"/>
  <c r="U74" i="17"/>
  <c r="Z74" i="17"/>
  <c r="AD74" i="17"/>
  <c r="W74" i="17"/>
  <c r="AA74" i="17"/>
  <c r="AE74" i="17"/>
  <c r="X74" i="17"/>
  <c r="AF74" i="17"/>
  <c r="AB74" i="17"/>
  <c r="T74" i="17"/>
  <c r="W88" i="17"/>
  <c r="AA88" i="17"/>
  <c r="AE88" i="17"/>
  <c r="X88" i="17"/>
  <c r="AB88" i="17"/>
  <c r="AF88" i="17"/>
  <c r="Y88" i="17"/>
  <c r="AC88" i="17"/>
  <c r="Z88" i="17"/>
  <c r="U88" i="17"/>
  <c r="AD88" i="17"/>
  <c r="T88" i="17"/>
  <c r="W25" i="17"/>
  <c r="U51" i="17"/>
  <c r="Z51" i="17"/>
  <c r="AD51" i="17"/>
  <c r="W51" i="17"/>
  <c r="AA51" i="17"/>
  <c r="AE51" i="17"/>
  <c r="X51" i="17"/>
  <c r="AB51" i="17"/>
  <c r="AF51" i="17"/>
  <c r="AC51" i="17"/>
  <c r="Y51" i="17"/>
  <c r="T51" i="17"/>
  <c r="W27" i="17"/>
  <c r="AA27" i="17"/>
  <c r="AE27" i="17"/>
  <c r="X27" i="17"/>
  <c r="AB27" i="17"/>
  <c r="AF27" i="17"/>
  <c r="Y27" i="17"/>
  <c r="AC27" i="17"/>
  <c r="AD27" i="17"/>
  <c r="U27" i="17"/>
  <c r="Z27" i="17"/>
  <c r="T27" i="17"/>
  <c r="X99" i="17"/>
  <c r="AB99" i="17"/>
  <c r="AF99" i="17"/>
  <c r="AA99" i="17"/>
  <c r="Y99" i="17"/>
  <c r="AC99" i="17"/>
  <c r="AE99" i="17"/>
  <c r="U99" i="17"/>
  <c r="Z99" i="17"/>
  <c r="AD99" i="17"/>
  <c r="W99" i="17"/>
  <c r="T99" i="17"/>
  <c r="Y86" i="17"/>
  <c r="AC86" i="17"/>
  <c r="U86" i="17"/>
  <c r="Z86" i="17"/>
  <c r="AD86" i="17"/>
  <c r="W86" i="17"/>
  <c r="AA86" i="17"/>
  <c r="AE86" i="17"/>
  <c r="AF86" i="17"/>
  <c r="X86" i="17"/>
  <c r="AB86" i="17"/>
  <c r="T86" i="17"/>
  <c r="Y82" i="17"/>
  <c r="AC82" i="17"/>
  <c r="U82" i="17"/>
  <c r="Z82" i="17"/>
  <c r="AD82" i="17"/>
  <c r="W82" i="17"/>
  <c r="AA82" i="17"/>
  <c r="AE82" i="17"/>
  <c r="AB82" i="17"/>
  <c r="AF82" i="17"/>
  <c r="X82" i="17"/>
  <c r="T82" i="17"/>
  <c r="W23" i="17"/>
  <c r="AA23" i="17"/>
  <c r="AE23" i="17"/>
  <c r="X23" i="17"/>
  <c r="AB23" i="17"/>
  <c r="AF23" i="17"/>
  <c r="Y23" i="17"/>
  <c r="AC23" i="17"/>
  <c r="Z23" i="17"/>
  <c r="AD23" i="17"/>
  <c r="U23" i="17"/>
  <c r="T23" i="17"/>
  <c r="U55" i="17"/>
  <c r="Z55" i="17"/>
  <c r="AD55" i="17"/>
  <c r="W55" i="17"/>
  <c r="AA55" i="17"/>
  <c r="AE55" i="17"/>
  <c r="X55" i="17"/>
  <c r="AB55" i="17"/>
  <c r="AF55" i="17"/>
  <c r="T55" i="17"/>
  <c r="Y55" i="17"/>
  <c r="AC55" i="17"/>
  <c r="X36" i="17"/>
  <c r="AB36" i="17"/>
  <c r="AF36" i="17"/>
  <c r="Y36" i="17"/>
  <c r="AC36" i="17"/>
  <c r="U36" i="17"/>
  <c r="Z36" i="17"/>
  <c r="AD36" i="17"/>
  <c r="AA36" i="17"/>
  <c r="AE36" i="17"/>
  <c r="W36" i="17"/>
  <c r="T36" i="17"/>
  <c r="Z100" i="17"/>
  <c r="AD25" i="17"/>
  <c r="AF15" i="17"/>
  <c r="T98" i="17"/>
  <c r="AD98" i="17"/>
  <c r="Z98" i="17"/>
  <c r="U30" i="17"/>
  <c r="Z30" i="17"/>
  <c r="AD30" i="17"/>
  <c r="W30" i="17"/>
  <c r="AA30" i="17"/>
  <c r="AE30" i="17"/>
  <c r="X30" i="17"/>
  <c r="AB30" i="17"/>
  <c r="AF30" i="17"/>
  <c r="AC30" i="17"/>
  <c r="Y30" i="17"/>
  <c r="T30" i="17"/>
  <c r="Y62" i="17"/>
  <c r="AC62" i="17"/>
  <c r="U62" i="17"/>
  <c r="Z62" i="17"/>
  <c r="AD62" i="17"/>
  <c r="W62" i="17"/>
  <c r="AA62" i="17"/>
  <c r="AE62" i="17"/>
  <c r="X62" i="17"/>
  <c r="AB62" i="17"/>
  <c r="AF62" i="17"/>
  <c r="T62" i="17"/>
  <c r="W52" i="17"/>
  <c r="AA52" i="17"/>
  <c r="AE52" i="17"/>
  <c r="X52" i="17"/>
  <c r="AB52" i="17"/>
  <c r="AF52" i="17"/>
  <c r="Y52" i="17"/>
  <c r="AC52" i="17"/>
  <c r="U52" i="17"/>
  <c r="Z52" i="17"/>
  <c r="AD52" i="17"/>
  <c r="T52" i="17"/>
  <c r="Y94" i="17"/>
  <c r="AC94" i="17"/>
  <c r="U94" i="17"/>
  <c r="Z94" i="17"/>
  <c r="AD94" i="17"/>
  <c r="W94" i="17"/>
  <c r="AA94" i="17"/>
  <c r="AE94" i="17"/>
  <c r="X94" i="17"/>
  <c r="AB94" i="17"/>
  <c r="AF94" i="17"/>
  <c r="T94" i="17"/>
  <c r="U95" i="17"/>
  <c r="Z95" i="17"/>
  <c r="AD95" i="17"/>
  <c r="W95" i="17"/>
  <c r="AA95" i="17"/>
  <c r="AE95" i="17"/>
  <c r="X95" i="17"/>
  <c r="AB95" i="17"/>
  <c r="AF95" i="17"/>
  <c r="AC95" i="17"/>
  <c r="Y95" i="17"/>
  <c r="T95" i="17"/>
  <c r="Y70" i="17"/>
  <c r="AC70" i="17"/>
  <c r="U70" i="17"/>
  <c r="Z70" i="17"/>
  <c r="AD70" i="17"/>
  <c r="W70" i="17"/>
  <c r="AA70" i="17"/>
  <c r="AE70" i="17"/>
  <c r="AF70" i="17"/>
  <c r="X70" i="17"/>
  <c r="AB70" i="17"/>
  <c r="T70" i="17"/>
  <c r="X24" i="17"/>
  <c r="AB24" i="17"/>
  <c r="AF24" i="17"/>
  <c r="Y24" i="17"/>
  <c r="AC24" i="17"/>
  <c r="U24" i="17"/>
  <c r="Z24" i="17"/>
  <c r="AD24" i="17"/>
  <c r="AE24" i="17"/>
  <c r="W24" i="17"/>
  <c r="AA24" i="17"/>
  <c r="T24" i="17"/>
  <c r="W31" i="17"/>
  <c r="AA31" i="17"/>
  <c r="AE31" i="17"/>
  <c r="X31" i="17"/>
  <c r="AB31" i="17"/>
  <c r="AF31" i="17"/>
  <c r="Y31" i="17"/>
  <c r="AC31" i="17"/>
  <c r="U31" i="17"/>
  <c r="Z31" i="17"/>
  <c r="T31" i="17"/>
  <c r="AD31" i="17"/>
  <c r="W96" i="17"/>
  <c r="AA96" i="17"/>
  <c r="AE96" i="17"/>
  <c r="X96" i="17"/>
  <c r="AB96" i="17"/>
  <c r="AF96" i="17"/>
  <c r="Y96" i="17"/>
  <c r="AC96" i="17"/>
  <c r="U96" i="17"/>
  <c r="AD96" i="17"/>
  <c r="Z96" i="17"/>
  <c r="T96" i="17"/>
  <c r="Y37" i="17"/>
  <c r="AC37" i="17"/>
  <c r="U37" i="17"/>
  <c r="Z37" i="17"/>
  <c r="AD37" i="17"/>
  <c r="W37" i="17"/>
  <c r="AA37" i="17"/>
  <c r="AE37" i="17"/>
  <c r="AF37" i="17"/>
  <c r="X37" i="17"/>
  <c r="AB37" i="17"/>
  <c r="T37" i="17"/>
  <c r="X73" i="17"/>
  <c r="AB73" i="17"/>
  <c r="AF73" i="17"/>
  <c r="Y73" i="17"/>
  <c r="AC73" i="17"/>
  <c r="U73" i="17"/>
  <c r="Z73" i="17"/>
  <c r="AD73" i="17"/>
  <c r="AE73" i="17"/>
  <c r="W73" i="17"/>
  <c r="AA73" i="17"/>
  <c r="T73" i="17"/>
  <c r="Y50" i="17"/>
  <c r="AC50" i="17"/>
  <c r="U50" i="17"/>
  <c r="Z50" i="17"/>
  <c r="AD50" i="17"/>
  <c r="W50" i="17"/>
  <c r="AA50" i="17"/>
  <c r="AE50" i="17"/>
  <c r="AB50" i="17"/>
  <c r="AF50" i="17"/>
  <c r="X50" i="17"/>
  <c r="T50" i="17"/>
  <c r="X20" i="17"/>
  <c r="AB20" i="17"/>
  <c r="AF20" i="17"/>
  <c r="Y20" i="17"/>
  <c r="AC20" i="17"/>
  <c r="U20" i="17"/>
  <c r="Z20" i="17"/>
  <c r="AD20" i="17"/>
  <c r="AA20" i="17"/>
  <c r="AE20" i="17"/>
  <c r="W20" i="17"/>
  <c r="T20" i="17"/>
  <c r="Y33" i="17"/>
  <c r="AC33" i="17"/>
  <c r="U33" i="17"/>
  <c r="Z33" i="17"/>
  <c r="AD33" i="17"/>
  <c r="W33" i="17"/>
  <c r="AA33" i="17"/>
  <c r="AE33" i="17"/>
  <c r="AB33" i="17"/>
  <c r="AF33" i="17"/>
  <c r="X33" i="17"/>
  <c r="T33" i="17"/>
  <c r="T80" i="17"/>
  <c r="AC80" i="17"/>
  <c r="X80" i="17"/>
  <c r="T100" i="17"/>
  <c r="W100" i="17"/>
  <c r="U100" i="17"/>
  <c r="T25" i="17"/>
  <c r="AE25" i="17"/>
  <c r="Z25" i="17"/>
  <c r="U15" i="17"/>
  <c r="AB15" i="17"/>
  <c r="W15" i="17"/>
  <c r="U98" i="17"/>
  <c r="AF98" i="17"/>
  <c r="AE98" i="17"/>
  <c r="AA40" i="17"/>
  <c r="Z40" i="17"/>
  <c r="AF40" i="17"/>
  <c r="AC18" i="17"/>
  <c r="X18" i="17"/>
  <c r="AD18" i="17"/>
  <c r="Y71" i="17"/>
  <c r="AE71" i="17"/>
  <c r="Z71" i="17"/>
  <c r="Y91" i="17"/>
  <c r="AE91" i="17"/>
  <c r="Z91" i="17"/>
  <c r="U14" i="17"/>
  <c r="Z14" i="17"/>
  <c r="AD14" i="17"/>
  <c r="W14" i="17"/>
  <c r="AA14" i="17"/>
  <c r="AE14" i="17"/>
  <c r="X14" i="17"/>
  <c r="AB14" i="17"/>
  <c r="AF14" i="17"/>
  <c r="AC14" i="17"/>
  <c r="Y14" i="17"/>
  <c r="T14" i="17"/>
  <c r="AC67" i="17"/>
  <c r="AB67" i="17"/>
  <c r="W67" i="17"/>
  <c r="W102" i="17"/>
  <c r="AA102" i="17"/>
  <c r="AE102" i="17"/>
  <c r="Z102" i="17"/>
  <c r="X102" i="17"/>
  <c r="AB102" i="17"/>
  <c r="AF102" i="17"/>
  <c r="U102" i="17"/>
  <c r="Y102" i="17"/>
  <c r="AC102" i="17"/>
  <c r="AD102" i="17"/>
  <c r="T102" i="17"/>
  <c r="W61" i="17"/>
  <c r="AC61" i="17"/>
  <c r="X61" i="17"/>
  <c r="Y83" i="17"/>
  <c r="X83" i="17"/>
  <c r="AD83" i="17"/>
  <c r="AE49" i="17"/>
  <c r="Z49" i="17"/>
  <c r="AF49" i="17"/>
  <c r="X85" i="17"/>
  <c r="AB85" i="17"/>
  <c r="AF85" i="17"/>
  <c r="Y85" i="17"/>
  <c r="AC85" i="17"/>
  <c r="U85" i="17"/>
  <c r="Z85" i="17"/>
  <c r="AD85" i="17"/>
  <c r="AA85" i="17"/>
  <c r="AE85" i="17"/>
  <c r="W85" i="17"/>
  <c r="T85" i="17"/>
  <c r="U101" i="17"/>
  <c r="Z101" i="17"/>
  <c r="AD101" i="17"/>
  <c r="Y101" i="17"/>
  <c r="W101" i="17"/>
  <c r="AA101" i="17"/>
  <c r="AE101" i="17"/>
  <c r="X101" i="17"/>
  <c r="AB101" i="17"/>
  <c r="AF101" i="17"/>
  <c r="AC101" i="17"/>
  <c r="T101" i="17"/>
  <c r="U75" i="17"/>
  <c r="Z75" i="17"/>
  <c r="AD75" i="17"/>
  <c r="W75" i="17"/>
  <c r="AA75" i="17"/>
  <c r="AE75" i="17"/>
  <c r="X75" i="17"/>
  <c r="AB75" i="17"/>
  <c r="AF75" i="17"/>
  <c r="Y75" i="17"/>
  <c r="T75" i="17"/>
  <c r="AC75" i="17"/>
  <c r="X77" i="17"/>
  <c r="AB77" i="17"/>
  <c r="AF77" i="17"/>
  <c r="Y77" i="17"/>
  <c r="AC77" i="17"/>
  <c r="U77" i="17"/>
  <c r="Z77" i="17"/>
  <c r="AD77" i="17"/>
  <c r="W77" i="17"/>
  <c r="AA77" i="17"/>
  <c r="AE77" i="17"/>
  <c r="T77" i="17"/>
  <c r="Y15" i="17"/>
  <c r="W48" i="17"/>
  <c r="AA48" i="17"/>
  <c r="AE48" i="17"/>
  <c r="X48" i="17"/>
  <c r="AB48" i="17"/>
  <c r="AF48" i="17"/>
  <c r="Y48" i="17"/>
  <c r="AC48" i="17"/>
  <c r="U48" i="17"/>
  <c r="Z48" i="17"/>
  <c r="AD48" i="17"/>
  <c r="T48" i="17"/>
  <c r="X81" i="17"/>
  <c r="AB81" i="17"/>
  <c r="AF81" i="17"/>
  <c r="Y81" i="17"/>
  <c r="AC81" i="17"/>
  <c r="U81" i="17"/>
  <c r="Z81" i="17"/>
  <c r="AD81" i="17"/>
  <c r="W81" i="17"/>
  <c r="AA81" i="17"/>
  <c r="AE81" i="17"/>
  <c r="T81" i="17"/>
  <c r="Y90" i="17"/>
  <c r="AC90" i="17"/>
  <c r="U90" i="17"/>
  <c r="Z90" i="17"/>
  <c r="AD90" i="17"/>
  <c r="W90" i="17"/>
  <c r="AA90" i="17"/>
  <c r="AE90" i="17"/>
  <c r="AF90" i="17"/>
  <c r="X90" i="17"/>
  <c r="AB90" i="17"/>
  <c r="T90" i="17"/>
  <c r="Y78" i="17"/>
  <c r="AC78" i="17"/>
  <c r="U78" i="17"/>
  <c r="Z78" i="17"/>
  <c r="AD78" i="17"/>
  <c r="W78" i="17"/>
  <c r="AA78" i="17"/>
  <c r="AE78" i="17"/>
  <c r="X78" i="17"/>
  <c r="AB78" i="17"/>
  <c r="AF78" i="17"/>
  <c r="T78" i="17"/>
  <c r="U42" i="17"/>
  <c r="Z42" i="17"/>
  <c r="AD42" i="17"/>
  <c r="W42" i="17"/>
  <c r="AA42" i="17"/>
  <c r="AE42" i="17"/>
  <c r="X42" i="17"/>
  <c r="AB42" i="17"/>
  <c r="AF42" i="17"/>
  <c r="Y42" i="17"/>
  <c r="AC42" i="17"/>
  <c r="T42" i="17"/>
  <c r="Y58" i="17"/>
  <c r="AC58" i="17"/>
  <c r="U58" i="17"/>
  <c r="Z58" i="17"/>
  <c r="AD58" i="17"/>
  <c r="W58" i="17"/>
  <c r="AA58" i="17"/>
  <c r="AE58" i="17"/>
  <c r="AF58" i="17"/>
  <c r="X58" i="17"/>
  <c r="AB58" i="17"/>
  <c r="T58" i="17"/>
  <c r="AA100" i="17"/>
  <c r="Y100" i="17"/>
  <c r="X25" i="17"/>
  <c r="Y25" i="17"/>
  <c r="Z15" i="17"/>
  <c r="AA15" i="17"/>
  <c r="AC71" i="17"/>
  <c r="X71" i="17"/>
  <c r="AD71" i="17"/>
  <c r="AC91" i="17"/>
  <c r="X91" i="17"/>
  <c r="AD91" i="17"/>
  <c r="X89" i="17"/>
  <c r="AB89" i="17"/>
  <c r="AF89" i="17"/>
  <c r="Y89" i="17"/>
  <c r="AC89" i="17"/>
  <c r="U89" i="17"/>
  <c r="Z89" i="17"/>
  <c r="AD89" i="17"/>
  <c r="AE89" i="17"/>
  <c r="W89" i="17"/>
  <c r="AA89" i="17"/>
  <c r="T89" i="17"/>
  <c r="W35" i="17"/>
  <c r="AA35" i="17"/>
  <c r="AE35" i="17"/>
  <c r="X35" i="17"/>
  <c r="AB35" i="17"/>
  <c r="AF35" i="17"/>
  <c r="Y35" i="17"/>
  <c r="AC35" i="17"/>
  <c r="U35" i="17"/>
  <c r="Z35" i="17"/>
  <c r="AD35" i="17"/>
  <c r="T35" i="17"/>
  <c r="X69" i="17"/>
  <c r="AB69" i="17"/>
  <c r="AF69" i="17"/>
  <c r="Y69" i="17"/>
  <c r="AC69" i="17"/>
  <c r="U69" i="17"/>
  <c r="Z69" i="17"/>
  <c r="AD69" i="17"/>
  <c r="AA69" i="17"/>
  <c r="AE69" i="17"/>
  <c r="W69" i="17"/>
  <c r="T69" i="17"/>
  <c r="X65" i="17"/>
  <c r="AB65" i="17"/>
  <c r="AF65" i="17"/>
  <c r="Y65" i="17"/>
  <c r="AC65" i="17"/>
  <c r="U65" i="17"/>
  <c r="Z65" i="17"/>
  <c r="AD65" i="17"/>
  <c r="W65" i="17"/>
  <c r="AA65" i="17"/>
  <c r="AE65" i="17"/>
  <c r="T65" i="17"/>
  <c r="AA61" i="17"/>
  <c r="U61" i="17"/>
  <c r="AB61" i="17"/>
  <c r="W39" i="17"/>
  <c r="AA39" i="17"/>
  <c r="AE39" i="17"/>
  <c r="X39" i="17"/>
  <c r="AB39" i="17"/>
  <c r="AF39" i="17"/>
  <c r="Y39" i="17"/>
  <c r="AC39" i="17"/>
  <c r="Z39" i="17"/>
  <c r="AD39" i="17"/>
  <c r="U39" i="17"/>
  <c r="T39" i="17"/>
  <c r="X28" i="17"/>
  <c r="AB28" i="17"/>
  <c r="AF28" i="17"/>
  <c r="Y28" i="17"/>
  <c r="AC28" i="17"/>
  <c r="U28" i="17"/>
  <c r="Z28" i="17"/>
  <c r="AD28" i="17"/>
  <c r="W28" i="17"/>
  <c r="AA28" i="17"/>
  <c r="AE28" i="17"/>
  <c r="T28" i="17"/>
  <c r="Y29" i="17"/>
  <c r="AC29" i="17"/>
  <c r="U29" i="17"/>
  <c r="Z29" i="17"/>
  <c r="AD29" i="17"/>
  <c r="W29" i="17"/>
  <c r="AA29" i="17"/>
  <c r="AE29" i="17"/>
  <c r="X29" i="17"/>
  <c r="AB29" i="17"/>
  <c r="AF29" i="17"/>
  <c r="T29" i="17"/>
  <c r="Y54" i="17"/>
  <c r="AC54" i="17"/>
  <c r="U54" i="17"/>
  <c r="Z54" i="17"/>
  <c r="AD54" i="17"/>
  <c r="W54" i="17"/>
  <c r="AA54" i="17"/>
  <c r="AE54" i="17"/>
  <c r="AF54" i="17"/>
  <c r="AB54" i="17"/>
  <c r="X54" i="17"/>
  <c r="T54" i="17"/>
  <c r="U59" i="17"/>
  <c r="Z59" i="17"/>
  <c r="AD59" i="17"/>
  <c r="W59" i="17"/>
  <c r="AA59" i="17"/>
  <c r="AE59" i="17"/>
  <c r="X59" i="17"/>
  <c r="AB59" i="17"/>
  <c r="AF59" i="17"/>
  <c r="Y59" i="17"/>
  <c r="AC59" i="17"/>
  <c r="T59" i="17"/>
  <c r="W56" i="17"/>
  <c r="AA56" i="17"/>
  <c r="AE56" i="17"/>
  <c r="X56" i="17"/>
  <c r="AB56" i="17"/>
  <c r="AF56" i="17"/>
  <c r="Y56" i="17"/>
  <c r="AC56" i="17"/>
  <c r="Z56" i="17"/>
  <c r="AD56" i="17"/>
  <c r="U56" i="17"/>
  <c r="T56" i="17"/>
  <c r="U87" i="17"/>
  <c r="Z87" i="17"/>
  <c r="AD87" i="17"/>
  <c r="W87" i="17"/>
  <c r="AA87" i="17"/>
  <c r="AE87" i="17"/>
  <c r="X87" i="17"/>
  <c r="AB87" i="17"/>
  <c r="AF87" i="17"/>
  <c r="T87" i="17"/>
  <c r="Y87" i="17"/>
  <c r="AC87" i="17"/>
  <c r="U63" i="17"/>
  <c r="Z63" i="17"/>
  <c r="AD63" i="17"/>
  <c r="W63" i="17"/>
  <c r="AA63" i="17"/>
  <c r="AE63" i="17"/>
  <c r="X63" i="17"/>
  <c r="AB63" i="17"/>
  <c r="AF63" i="17"/>
  <c r="AC63" i="17"/>
  <c r="Y63" i="17"/>
  <c r="T63" i="17"/>
  <c r="Y17" i="17"/>
  <c r="AC17" i="17"/>
  <c r="U17" i="17"/>
  <c r="Z17" i="17"/>
  <c r="AD17" i="17"/>
  <c r="W17" i="17"/>
  <c r="AA17" i="17"/>
  <c r="AE17" i="17"/>
  <c r="AB17" i="17"/>
  <c r="AF17" i="17"/>
  <c r="X17" i="17"/>
  <c r="T17" i="17"/>
  <c r="X53" i="17"/>
  <c r="AB53" i="17"/>
  <c r="AF53" i="17"/>
  <c r="Y53" i="17"/>
  <c r="AC53" i="17"/>
  <c r="U53" i="17"/>
  <c r="Z53" i="17"/>
  <c r="AD53" i="17"/>
  <c r="AA53" i="17"/>
  <c r="AE53" i="17"/>
  <c r="W53" i="17"/>
  <c r="T53" i="17"/>
  <c r="Y46" i="17"/>
  <c r="AC46" i="17"/>
  <c r="U46" i="17"/>
  <c r="Z46" i="17"/>
  <c r="AD46" i="17"/>
  <c r="W46" i="17"/>
  <c r="AA46" i="17"/>
  <c r="AE46" i="17"/>
  <c r="X46" i="17"/>
  <c r="AB46" i="17"/>
  <c r="AF46" i="17"/>
  <c r="T46" i="17"/>
  <c r="W60" i="17"/>
  <c r="AA60" i="17"/>
  <c r="AE60" i="17"/>
  <c r="X60" i="17"/>
  <c r="AB60" i="17"/>
  <c r="AF60" i="17"/>
  <c r="Y60" i="17"/>
  <c r="AC60" i="17"/>
  <c r="AD60" i="17"/>
  <c r="Z60" i="17"/>
  <c r="U60" i="17"/>
  <c r="T60" i="17"/>
  <c r="U79" i="17"/>
  <c r="Z79" i="17"/>
  <c r="AD79" i="17"/>
  <c r="W79" i="17"/>
  <c r="AA79" i="17"/>
  <c r="AE79" i="17"/>
  <c r="X79" i="17"/>
  <c r="AB79" i="17"/>
  <c r="AF79" i="17"/>
  <c r="AC79" i="17"/>
  <c r="Y79" i="17"/>
  <c r="T79" i="17"/>
  <c r="X97" i="17"/>
  <c r="AB97" i="17"/>
  <c r="AF97" i="17"/>
  <c r="Y97" i="17"/>
  <c r="AC97" i="17"/>
  <c r="U97" i="17"/>
  <c r="Z97" i="17"/>
  <c r="AD97" i="17"/>
  <c r="W97" i="17"/>
  <c r="AA97" i="17"/>
  <c r="AE97" i="17"/>
  <c r="T97" i="17"/>
  <c r="U34" i="17"/>
  <c r="Z34" i="17"/>
  <c r="AD34" i="17"/>
  <c r="W34" i="17"/>
  <c r="AA34" i="17"/>
  <c r="AE34" i="17"/>
  <c r="X34" i="17"/>
  <c r="AB34" i="17"/>
  <c r="AF34" i="17"/>
  <c r="Y34" i="17"/>
  <c r="AC34" i="17"/>
  <c r="T34" i="17"/>
  <c r="X45" i="17"/>
  <c r="AB45" i="17"/>
  <c r="AF45" i="17"/>
  <c r="Y45" i="17"/>
  <c r="AC45" i="17"/>
  <c r="U45" i="17"/>
  <c r="Z45" i="17"/>
  <c r="AD45" i="17"/>
  <c r="AE45" i="17"/>
  <c r="W45" i="17"/>
  <c r="AA45" i="17"/>
  <c r="T45" i="17"/>
  <c r="Z80" i="17"/>
  <c r="Y80" i="17"/>
  <c r="AB100" i="17"/>
  <c r="AF100" i="17"/>
  <c r="AF25" i="17"/>
  <c r="AA25" i="17"/>
  <c r="U25" i="17"/>
  <c r="AD15" i="17"/>
  <c r="AC15" i="17"/>
  <c r="X15" i="17"/>
  <c r="AC98" i="17"/>
  <c r="AB98" i="17"/>
  <c r="AA98" i="17"/>
  <c r="W40" i="17"/>
  <c r="U40" i="17"/>
  <c r="Y18" i="17"/>
  <c r="AE18" i="17"/>
  <c r="AF71" i="17"/>
  <c r="AA71" i="17"/>
  <c r="AF91" i="17"/>
  <c r="AA91" i="17"/>
  <c r="W19" i="17"/>
  <c r="AA19" i="17"/>
  <c r="AE19" i="17"/>
  <c r="X19" i="17"/>
  <c r="AB19" i="17"/>
  <c r="AF19" i="17"/>
  <c r="Y19" i="17"/>
  <c r="AC19" i="17"/>
  <c r="U19" i="17"/>
  <c r="Z19" i="17"/>
  <c r="AD19" i="17"/>
  <c r="T19" i="17"/>
  <c r="Y67" i="17"/>
  <c r="X67" i="17"/>
  <c r="U22" i="17"/>
  <c r="Z22" i="17"/>
  <c r="AD22" i="17"/>
  <c r="W22" i="17"/>
  <c r="AA22" i="17"/>
  <c r="AE22" i="17"/>
  <c r="X22" i="17"/>
  <c r="AB22" i="17"/>
  <c r="AF22" i="17"/>
  <c r="Y22" i="17"/>
  <c r="AC22" i="17"/>
  <c r="T22" i="17"/>
  <c r="T61" i="17"/>
  <c r="AD61" i="17"/>
  <c r="Y61" i="17"/>
  <c r="X93" i="17"/>
  <c r="AB93" i="17"/>
  <c r="AF93" i="17"/>
  <c r="Y93" i="17"/>
  <c r="AC93" i="17"/>
  <c r="U93" i="17"/>
  <c r="Z93" i="17"/>
  <c r="AD93" i="17"/>
  <c r="W93" i="17"/>
  <c r="AA93" i="17"/>
  <c r="AE93" i="17"/>
  <c r="T93" i="17"/>
  <c r="AC83" i="17"/>
  <c r="AE83" i="17"/>
  <c r="Z83" i="17"/>
  <c r="AA49" i="17"/>
  <c r="U49" i="17"/>
  <c r="AB49" i="17"/>
  <c r="W44" i="17"/>
  <c r="AA44" i="17"/>
  <c r="AE44" i="17"/>
  <c r="X44" i="17"/>
  <c r="AB44" i="17"/>
  <c r="AF44" i="17"/>
  <c r="Y44" i="17"/>
  <c r="AC44" i="17"/>
  <c r="AD44" i="17"/>
  <c r="Z44" i="17"/>
  <c r="U44" i="17"/>
  <c r="T44" i="17"/>
  <c r="U47" i="17"/>
  <c r="Z47" i="17"/>
  <c r="AD47" i="17"/>
  <c r="W47" i="17"/>
  <c r="AA47" i="17"/>
  <c r="AE47" i="17"/>
  <c r="X47" i="17"/>
  <c r="AB47" i="17"/>
  <c r="AF47" i="17"/>
  <c r="AC47" i="17"/>
  <c r="T47" i="17"/>
  <c r="Y47" i="17"/>
  <c r="W76" i="17"/>
  <c r="AA76" i="17"/>
  <c r="AE76" i="17"/>
  <c r="X76" i="17"/>
  <c r="AB76" i="17"/>
  <c r="AF76" i="17"/>
  <c r="Y76" i="17"/>
  <c r="AC76" i="17"/>
  <c r="AD76" i="17"/>
  <c r="Z76" i="17"/>
  <c r="U76" i="17"/>
  <c r="T76" i="17"/>
  <c r="W72" i="17"/>
  <c r="AA72" i="17"/>
  <c r="AE72" i="17"/>
  <c r="X72" i="17"/>
  <c r="AB72" i="17"/>
  <c r="AF72" i="17"/>
  <c r="Y72" i="17"/>
  <c r="AC72" i="17"/>
  <c r="Z72" i="17"/>
  <c r="U72" i="17"/>
  <c r="AD72" i="17"/>
  <c r="T72" i="17"/>
  <c r="X16" i="17"/>
  <c r="AB16" i="17"/>
  <c r="AF16" i="17"/>
  <c r="Y16" i="17"/>
  <c r="AC16" i="17"/>
  <c r="U16" i="17"/>
  <c r="Z16" i="17"/>
  <c r="AD16" i="17"/>
  <c r="W16" i="17"/>
  <c r="AA16" i="17"/>
  <c r="AE16" i="17"/>
  <c r="T16" i="17"/>
  <c r="W68" i="17"/>
  <c r="AA68" i="17"/>
  <c r="AE68" i="17"/>
  <c r="X68" i="17"/>
  <c r="AB68" i="17"/>
  <c r="AF68" i="17"/>
  <c r="Y68" i="17"/>
  <c r="AC68" i="17"/>
  <c r="U68" i="17"/>
  <c r="Z68" i="17"/>
  <c r="AD68" i="17"/>
  <c r="T68" i="17"/>
  <c r="W64" i="17"/>
  <c r="AA64" i="17"/>
  <c r="AE64" i="17"/>
  <c r="X64" i="17"/>
  <c r="AB64" i="17"/>
  <c r="AF64" i="17"/>
  <c r="Y64" i="17"/>
  <c r="AC64" i="17"/>
  <c r="U64" i="17"/>
  <c r="AD64" i="17"/>
  <c r="Z64" i="17"/>
  <c r="T64" i="17"/>
  <c r="W92" i="17"/>
  <c r="AA92" i="17"/>
  <c r="AE92" i="17"/>
  <c r="X92" i="17"/>
  <c r="AB92" i="17"/>
  <c r="AF92" i="17"/>
  <c r="Y92" i="17"/>
  <c r="AC92" i="17"/>
  <c r="AD92" i="17"/>
  <c r="Z92" i="17"/>
  <c r="U92" i="17"/>
  <c r="T92" i="17"/>
  <c r="X32" i="17"/>
  <c r="AB32" i="17"/>
  <c r="AF32" i="17"/>
  <c r="Y32" i="17"/>
  <c r="AC32" i="17"/>
  <c r="U32" i="17"/>
  <c r="Z32" i="17"/>
  <c r="AD32" i="17"/>
  <c r="W32" i="17"/>
  <c r="AA32" i="17"/>
  <c r="AE32" i="17"/>
  <c r="T32" i="17"/>
  <c r="AB25" i="17"/>
  <c r="T15" i="17"/>
  <c r="Y98" i="17"/>
  <c r="X98" i="17"/>
  <c r="AE61" i="17"/>
  <c r="Z61" i="17"/>
  <c r="AF83" i="17"/>
  <c r="AA83" i="17"/>
  <c r="W49" i="17"/>
  <c r="AC49" i="17"/>
  <c r="N8" i="17"/>
  <c r="AE8" i="17" s="1"/>
  <c r="Q10" i="17"/>
  <c r="M7" i="17"/>
  <c r="N7" i="17"/>
  <c r="M10" i="17"/>
  <c r="Q7" i="17"/>
  <c r="Q4" i="17"/>
  <c r="P4" i="17"/>
  <c r="N4" i="17"/>
  <c r="AA4" i="17" s="1"/>
  <c r="N5" i="17"/>
  <c r="AC5" i="17" s="1"/>
  <c r="N4" i="20"/>
  <c r="P4" i="20"/>
  <c r="C11" i="27" l="1"/>
  <c r="D11" i="27" s="1"/>
  <c r="AN104" i="26"/>
  <c r="IF108" i="26"/>
  <c r="IF107" i="26"/>
  <c r="IF104" i="26"/>
  <c r="IF106" i="26" s="1"/>
  <c r="IF109" i="26" s="1"/>
  <c r="IC11" i="17"/>
  <c r="MC6" i="17"/>
  <c r="OJ11" i="17"/>
  <c r="NJ11" i="17"/>
  <c r="KC11" i="17"/>
  <c r="PT6" i="17"/>
  <c r="PQ11" i="17"/>
  <c r="PA6" i="17"/>
  <c r="IM11" i="17"/>
  <c r="MJ11" i="17"/>
  <c r="MT6" i="17"/>
  <c r="V6" i="17"/>
  <c r="JM6" i="17"/>
  <c r="JM11" i="17"/>
  <c r="OQ11" i="17"/>
  <c r="KP6" i="17"/>
  <c r="LT6" i="17"/>
  <c r="JA11" i="17"/>
  <c r="JC11" i="17"/>
  <c r="KD6" i="17"/>
  <c r="NO6" i="17"/>
  <c r="IO11" i="17"/>
  <c r="LJ11" i="17"/>
  <c r="Z6" i="17"/>
  <c r="KM6" i="17"/>
  <c r="JF6" i="17"/>
  <c r="PJ6" i="17"/>
  <c r="KJ11" i="17"/>
  <c r="OU6" i="17"/>
  <c r="JV6" i="17"/>
  <c r="MC11" i="17"/>
  <c r="JG6" i="17"/>
  <c r="LQ6" i="17"/>
  <c r="IF6" i="17"/>
  <c r="LV11" i="17"/>
  <c r="LM6" i="17"/>
  <c r="IV11" i="17"/>
  <c r="AB6" i="17"/>
  <c r="NT6" i="17"/>
  <c r="LC11" i="17"/>
  <c r="IH6" i="17"/>
  <c r="PH6" i="17"/>
  <c r="OJ6" i="17"/>
  <c r="OI6" i="17"/>
  <c r="IU6" i="17"/>
  <c r="LA6" i="17"/>
  <c r="NH6" i="17"/>
  <c r="PO6" i="17"/>
  <c r="KA6" i="17"/>
  <c r="MH6" i="17"/>
  <c r="OO6" i="17"/>
  <c r="JA6" i="17"/>
  <c r="LH6" i="17"/>
  <c r="NC6" i="17"/>
  <c r="OX6" i="17"/>
  <c r="JJ6" i="17"/>
  <c r="LE6" i="17"/>
  <c r="PM11" i="17"/>
  <c r="NZ11" i="17"/>
  <c r="OY11" i="17"/>
  <c r="OM11" i="17"/>
  <c r="PL11" i="17"/>
  <c r="JX11" i="17"/>
  <c r="LQ11" i="17"/>
  <c r="NX11" i="17"/>
  <c r="IJ11" i="17"/>
  <c r="KQ11" i="17"/>
  <c r="MX11" i="17"/>
  <c r="PE11" i="17"/>
  <c r="JQ11" i="17"/>
  <c r="LX11" i="17"/>
  <c r="OE11" i="17"/>
  <c r="IQ11" i="17"/>
  <c r="KX11" i="17"/>
  <c r="KF6" i="17"/>
  <c r="MN6" i="17"/>
  <c r="LP6" i="17"/>
  <c r="NW6" i="17"/>
  <c r="II6" i="17"/>
  <c r="KO6" i="17"/>
  <c r="MV6" i="17"/>
  <c r="PC6" i="17"/>
  <c r="JO6" i="17"/>
  <c r="LV6" i="17"/>
  <c r="OC6" i="17"/>
  <c r="IO6" i="17"/>
  <c r="KV6" i="17"/>
  <c r="MQ6" i="17"/>
  <c r="OL6" i="17"/>
  <c r="IX6" i="17"/>
  <c r="KS6" i="17"/>
  <c r="OA11" i="17"/>
  <c r="MD11" i="17"/>
  <c r="NC11" i="17"/>
  <c r="MQ11" i="17"/>
  <c r="OZ11" i="17"/>
  <c r="JL11" i="17"/>
  <c r="LE11" i="17"/>
  <c r="NL11" i="17"/>
  <c r="PS11" i="17"/>
  <c r="KE11" i="17"/>
  <c r="ML11" i="17"/>
  <c r="OS11" i="17"/>
  <c r="JE11" i="17"/>
  <c r="LL11" i="17"/>
  <c r="NS11" i="17"/>
  <c r="IE11" i="17"/>
  <c r="KL11" i="17"/>
  <c r="JT6" i="17"/>
  <c r="IV6" i="17"/>
  <c r="NK6" i="17"/>
  <c r="PQ6" i="17"/>
  <c r="KC6" i="17"/>
  <c r="MJ6" i="17"/>
  <c r="OQ6" i="17"/>
  <c r="JC6" i="17"/>
  <c r="LJ6" i="17"/>
  <c r="NQ6" i="17"/>
  <c r="IC6" i="17"/>
  <c r="KJ6" i="17"/>
  <c r="ME6" i="17"/>
  <c r="NZ6" i="17"/>
  <c r="IL6" i="17"/>
  <c r="KG6" i="17"/>
  <c r="NO11" i="17"/>
  <c r="KH11" i="17"/>
  <c r="LG11" i="17"/>
  <c r="KU11" i="17"/>
  <c r="ON11" i="17"/>
  <c r="IZ11" i="17"/>
  <c r="KS11" i="17"/>
  <c r="MZ11" i="17"/>
  <c r="PG11" i="17"/>
  <c r="JS11" i="17"/>
  <c r="LZ11" i="17"/>
  <c r="OG11" i="17"/>
  <c r="IS11" i="17"/>
  <c r="KZ11" i="17"/>
  <c r="NG11" i="17"/>
  <c r="PN11" i="17"/>
  <c r="JZ11" i="17"/>
  <c r="NV6" i="17"/>
  <c r="PF6" i="17"/>
  <c r="OH6" i="17"/>
  <c r="MY6" i="17"/>
  <c r="PE6" i="17"/>
  <c r="JQ6" i="17"/>
  <c r="LX6" i="17"/>
  <c r="OE6" i="17"/>
  <c r="IQ6" i="17"/>
  <c r="KX6" i="17"/>
  <c r="NE6" i="17"/>
  <c r="PL6" i="17"/>
  <c r="JX6" i="17"/>
  <c r="LS6" i="17"/>
  <c r="NN6" i="17"/>
  <c r="PI6" i="17"/>
  <c r="JU6" i="17"/>
  <c r="PK11" i="17"/>
  <c r="IL11" i="17"/>
  <c r="JK11" i="17"/>
  <c r="IY11" i="17"/>
  <c r="OB11" i="17"/>
  <c r="IN11" i="17"/>
  <c r="KG11" i="17"/>
  <c r="MN11" i="17"/>
  <c r="OU11" i="17"/>
  <c r="JG11" i="17"/>
  <c r="LN11" i="17"/>
  <c r="NU11" i="17"/>
  <c r="IG11" i="17"/>
  <c r="KN11" i="17"/>
  <c r="MU11" i="17"/>
  <c r="PB11" i="17"/>
  <c r="JN11" i="17"/>
  <c r="NJ6" i="17"/>
  <c r="ML6" i="17"/>
  <c r="LN6" i="17"/>
  <c r="MM6" i="17"/>
  <c r="OS6" i="17"/>
  <c r="JE6" i="17"/>
  <c r="LL6" i="17"/>
  <c r="NS6" i="17"/>
  <c r="IE6" i="17"/>
  <c r="KL6" i="17"/>
  <c r="MS6" i="17"/>
  <c r="OZ6" i="17"/>
  <c r="JL6" i="17"/>
  <c r="LG6" i="17"/>
  <c r="NB6" i="17"/>
  <c r="OW6" i="17"/>
  <c r="JI6" i="17"/>
  <c r="NQ11" i="17"/>
  <c r="PJ11" i="17"/>
  <c r="OX11" i="17"/>
  <c r="OL11" i="17"/>
  <c r="NP11" i="17"/>
  <c r="PI11" i="17"/>
  <c r="JU11" i="17"/>
  <c r="MB11" i="17"/>
  <c r="OI11" i="17"/>
  <c r="IU11" i="17"/>
  <c r="LB11" i="17"/>
  <c r="NI11" i="17"/>
  <c r="PP11" i="17"/>
  <c r="KB11" i="17"/>
  <c r="MI11" i="17"/>
  <c r="OP11" i="17"/>
  <c r="JB11" i="17"/>
  <c r="IG5" i="17"/>
  <c r="IS5" i="17"/>
  <c r="JE5" i="17"/>
  <c r="JQ5" i="17"/>
  <c r="KC5" i="17"/>
  <c r="KO5" i="17"/>
  <c r="LA5" i="17"/>
  <c r="LM5" i="17"/>
  <c r="LY5" i="17"/>
  <c r="MK5" i="17"/>
  <c r="MW5" i="17"/>
  <c r="NI5" i="17"/>
  <c r="NU5" i="17"/>
  <c r="OG5" i="17"/>
  <c r="OS5" i="17"/>
  <c r="PE5" i="17"/>
  <c r="PQ5" i="17"/>
  <c r="IH5" i="17"/>
  <c r="IT5" i="17"/>
  <c r="JF5" i="17"/>
  <c r="JR5" i="17"/>
  <c r="KD5" i="17"/>
  <c r="KP5" i="17"/>
  <c r="LB5" i="17"/>
  <c r="LN5" i="17"/>
  <c r="LZ5" i="17"/>
  <c r="ML5" i="17"/>
  <c r="MX5" i="17"/>
  <c r="NJ5" i="17"/>
  <c r="NV5" i="17"/>
  <c r="OH5" i="17"/>
  <c r="OT5" i="17"/>
  <c r="PF5" i="17"/>
  <c r="PR5" i="17"/>
  <c r="II5" i="17"/>
  <c r="IU5" i="17"/>
  <c r="JG5" i="17"/>
  <c r="JS5" i="17"/>
  <c r="KE5" i="17"/>
  <c r="KQ5" i="17"/>
  <c r="LC5" i="17"/>
  <c r="LO5" i="17"/>
  <c r="MA5" i="17"/>
  <c r="MM5" i="17"/>
  <c r="MY5" i="17"/>
  <c r="NK5" i="17"/>
  <c r="NW5" i="17"/>
  <c r="OI5" i="17"/>
  <c r="OU5" i="17"/>
  <c r="PG5" i="17"/>
  <c r="PS5" i="17"/>
  <c r="IJ5" i="17"/>
  <c r="IV5" i="17"/>
  <c r="JH5" i="17"/>
  <c r="JT5" i="17"/>
  <c r="KF5" i="17"/>
  <c r="KR5" i="17"/>
  <c r="LD5" i="17"/>
  <c r="LP5" i="17"/>
  <c r="MB5" i="17"/>
  <c r="MN5" i="17"/>
  <c r="MZ5" i="17"/>
  <c r="NL5" i="17"/>
  <c r="NX5" i="17"/>
  <c r="OJ5" i="17"/>
  <c r="OV5" i="17"/>
  <c r="PH5" i="17"/>
  <c r="PT5" i="17"/>
  <c r="IK5" i="17"/>
  <c r="IW5" i="17"/>
  <c r="JI5" i="17"/>
  <c r="JU5" i="17"/>
  <c r="KG5" i="17"/>
  <c r="KS5" i="17"/>
  <c r="LE5" i="17"/>
  <c r="LQ5" i="17"/>
  <c r="MC5" i="17"/>
  <c r="MO5" i="17"/>
  <c r="NA5" i="17"/>
  <c r="NM5" i="17"/>
  <c r="NY5" i="17"/>
  <c r="OK5" i="17"/>
  <c r="OW5" i="17"/>
  <c r="PI5" i="17"/>
  <c r="IL5" i="17"/>
  <c r="IX5" i="17"/>
  <c r="JJ5" i="17"/>
  <c r="JV5" i="17"/>
  <c r="KH5" i="17"/>
  <c r="KT5" i="17"/>
  <c r="LF5" i="17"/>
  <c r="LR5" i="17"/>
  <c r="MD5" i="17"/>
  <c r="MP5" i="17"/>
  <c r="NB5" i="17"/>
  <c r="NN5" i="17"/>
  <c r="NZ5" i="17"/>
  <c r="OL5" i="17"/>
  <c r="OX5" i="17"/>
  <c r="PJ5" i="17"/>
  <c r="IM5" i="17"/>
  <c r="IY5" i="17"/>
  <c r="JK5" i="17"/>
  <c r="JW5" i="17"/>
  <c r="KI5" i="17"/>
  <c r="KU5" i="17"/>
  <c r="LG5" i="17"/>
  <c r="LS5" i="17"/>
  <c r="ME5" i="17"/>
  <c r="MQ5" i="17"/>
  <c r="NC5" i="17"/>
  <c r="NO5" i="17"/>
  <c r="OA5" i="17"/>
  <c r="OM5" i="17"/>
  <c r="OY5" i="17"/>
  <c r="PK5" i="17"/>
  <c r="IN5" i="17"/>
  <c r="IZ5" i="17"/>
  <c r="JL5" i="17"/>
  <c r="JX5" i="17"/>
  <c r="KJ5" i="17"/>
  <c r="KV5" i="17"/>
  <c r="LH5" i="17"/>
  <c r="LT5" i="17"/>
  <c r="MF5" i="17"/>
  <c r="MR5" i="17"/>
  <c r="ND5" i="17"/>
  <c r="NP5" i="17"/>
  <c r="OB5" i="17"/>
  <c r="ON5" i="17"/>
  <c r="OZ5" i="17"/>
  <c r="PL5" i="17"/>
  <c r="IC5" i="17"/>
  <c r="IO5" i="17"/>
  <c r="JA5" i="17"/>
  <c r="JM5" i="17"/>
  <c r="JY5" i="17"/>
  <c r="KK5" i="17"/>
  <c r="KW5" i="17"/>
  <c r="LI5" i="17"/>
  <c r="LU5" i="17"/>
  <c r="MG5" i="17"/>
  <c r="MS5" i="17"/>
  <c r="NE5" i="17"/>
  <c r="NQ5" i="17"/>
  <c r="OC5" i="17"/>
  <c r="OO5" i="17"/>
  <c r="PA5" i="17"/>
  <c r="PM5" i="17"/>
  <c r="IE5" i="17"/>
  <c r="IQ5" i="17"/>
  <c r="JC5" i="17"/>
  <c r="JO5" i="17"/>
  <c r="KA5" i="17"/>
  <c r="KM5" i="17"/>
  <c r="KY5" i="17"/>
  <c r="LK5" i="17"/>
  <c r="LW5" i="17"/>
  <c r="MI5" i="17"/>
  <c r="MU5" i="17"/>
  <c r="NG5" i="17"/>
  <c r="NS5" i="17"/>
  <c r="OE5" i="17"/>
  <c r="OQ5" i="17"/>
  <c r="PC5" i="17"/>
  <c r="PO5" i="17"/>
  <c r="KN5" i="17"/>
  <c r="NH5" i="17"/>
  <c r="ID5" i="17"/>
  <c r="KX5" i="17"/>
  <c r="NR5" i="17"/>
  <c r="IF5" i="17"/>
  <c r="KZ5" i="17"/>
  <c r="NT5" i="17"/>
  <c r="IP5" i="17"/>
  <c r="LJ5" i="17"/>
  <c r="OD5" i="17"/>
  <c r="IR5" i="17"/>
  <c r="LL5" i="17"/>
  <c r="OF5" i="17"/>
  <c r="JB5" i="17"/>
  <c r="LV5" i="17"/>
  <c r="OP5" i="17"/>
  <c r="JD5" i="17"/>
  <c r="LX5" i="17"/>
  <c r="OR5" i="17"/>
  <c r="JN5" i="17"/>
  <c r="MH5" i="17"/>
  <c r="PB5" i="17"/>
  <c r="KB5" i="17"/>
  <c r="MV5" i="17"/>
  <c r="PP5" i="17"/>
  <c r="JP5" i="17"/>
  <c r="JZ5" i="17"/>
  <c r="KL5" i="17"/>
  <c r="MJ5" i="17"/>
  <c r="MT5" i="17"/>
  <c r="NF5" i="17"/>
  <c r="PD5" i="17"/>
  <c r="PN5" i="17"/>
  <c r="IH12" i="17"/>
  <c r="IT12" i="17"/>
  <c r="JF12" i="17"/>
  <c r="JR12" i="17"/>
  <c r="KD12" i="17"/>
  <c r="KP12" i="17"/>
  <c r="LB12" i="17"/>
  <c r="LN12" i="17"/>
  <c r="LZ12" i="17"/>
  <c r="ML12" i="17"/>
  <c r="MX12" i="17"/>
  <c r="NJ12" i="17"/>
  <c r="NV12" i="17"/>
  <c r="OH12" i="17"/>
  <c r="OT12" i="17"/>
  <c r="PF12" i="17"/>
  <c r="PR12" i="17"/>
  <c r="II12" i="17"/>
  <c r="IU12" i="17"/>
  <c r="JG12" i="17"/>
  <c r="JS12" i="17"/>
  <c r="KE12" i="17"/>
  <c r="KQ12" i="17"/>
  <c r="LC12" i="17"/>
  <c r="LO12" i="17"/>
  <c r="MA12" i="17"/>
  <c r="MM12" i="17"/>
  <c r="MY12" i="17"/>
  <c r="NK12" i="17"/>
  <c r="NW12" i="17"/>
  <c r="OI12" i="17"/>
  <c r="OU12" i="17"/>
  <c r="PG12" i="17"/>
  <c r="PS12" i="17"/>
  <c r="IJ12" i="17"/>
  <c r="IV12" i="17"/>
  <c r="JH12" i="17"/>
  <c r="JT12" i="17"/>
  <c r="KF12" i="17"/>
  <c r="KR12" i="17"/>
  <c r="LD12" i="17"/>
  <c r="LP12" i="17"/>
  <c r="MB12" i="17"/>
  <c r="MN12" i="17"/>
  <c r="MZ12" i="17"/>
  <c r="NL12" i="17"/>
  <c r="NX12" i="17"/>
  <c r="OJ12" i="17"/>
  <c r="OV12" i="17"/>
  <c r="PH12" i="17"/>
  <c r="PT12" i="17"/>
  <c r="IK12" i="17"/>
  <c r="IW12" i="17"/>
  <c r="JI12" i="17"/>
  <c r="JU12" i="17"/>
  <c r="KG12" i="17"/>
  <c r="KS12" i="17"/>
  <c r="LE12" i="17"/>
  <c r="LQ12" i="17"/>
  <c r="MC12" i="17"/>
  <c r="MO12" i="17"/>
  <c r="NA12" i="17"/>
  <c r="NM12" i="17"/>
  <c r="NY12" i="17"/>
  <c r="OK12" i="17"/>
  <c r="OW12" i="17"/>
  <c r="PI12" i="17"/>
  <c r="IL12" i="17"/>
  <c r="IX12" i="17"/>
  <c r="JJ12" i="17"/>
  <c r="JV12" i="17"/>
  <c r="KH12" i="17"/>
  <c r="KT12" i="17"/>
  <c r="LF12" i="17"/>
  <c r="LR12" i="17"/>
  <c r="MD12" i="17"/>
  <c r="MP12" i="17"/>
  <c r="NB12" i="17"/>
  <c r="NN12" i="17"/>
  <c r="NZ12" i="17"/>
  <c r="OL12" i="17"/>
  <c r="OX12" i="17"/>
  <c r="PJ12" i="17"/>
  <c r="IM12" i="17"/>
  <c r="IY12" i="17"/>
  <c r="JK12" i="17"/>
  <c r="JW12" i="17"/>
  <c r="KI12" i="17"/>
  <c r="KU12" i="17"/>
  <c r="LG12" i="17"/>
  <c r="LS12" i="17"/>
  <c r="ME12" i="17"/>
  <c r="MQ12" i="17"/>
  <c r="NC12" i="17"/>
  <c r="NO12" i="17"/>
  <c r="OA12" i="17"/>
  <c r="OM12" i="17"/>
  <c r="OY12" i="17"/>
  <c r="PK12" i="17"/>
  <c r="IN12" i="17"/>
  <c r="IZ12" i="17"/>
  <c r="JL12" i="17"/>
  <c r="JX12" i="17"/>
  <c r="KJ12" i="17"/>
  <c r="KV12" i="17"/>
  <c r="LH12" i="17"/>
  <c r="LT12" i="17"/>
  <c r="MF12" i="17"/>
  <c r="MR12" i="17"/>
  <c r="ND12" i="17"/>
  <c r="NP12" i="17"/>
  <c r="OB12" i="17"/>
  <c r="ON12" i="17"/>
  <c r="OZ12" i="17"/>
  <c r="PL12" i="17"/>
  <c r="IC12" i="17"/>
  <c r="IO12" i="17"/>
  <c r="JA12" i="17"/>
  <c r="JM12" i="17"/>
  <c r="JY12" i="17"/>
  <c r="KK12" i="17"/>
  <c r="KW12" i="17"/>
  <c r="LI12" i="17"/>
  <c r="LU12" i="17"/>
  <c r="MG12" i="17"/>
  <c r="MS12" i="17"/>
  <c r="NE12" i="17"/>
  <c r="NQ12" i="17"/>
  <c r="OC12" i="17"/>
  <c r="OO12" i="17"/>
  <c r="PA12" i="17"/>
  <c r="PM12" i="17"/>
  <c r="IF12" i="17"/>
  <c r="IR12" i="17"/>
  <c r="JD12" i="17"/>
  <c r="JP12" i="17"/>
  <c r="KB12" i="17"/>
  <c r="KN12" i="17"/>
  <c r="KZ12" i="17"/>
  <c r="LL12" i="17"/>
  <c r="LX12" i="17"/>
  <c r="MJ12" i="17"/>
  <c r="MV12" i="17"/>
  <c r="NH12" i="17"/>
  <c r="NT12" i="17"/>
  <c r="OF12" i="17"/>
  <c r="OR12" i="17"/>
  <c r="PD12" i="17"/>
  <c r="PP12" i="17"/>
  <c r="IG12" i="17"/>
  <c r="KC12" i="17"/>
  <c r="LY12" i="17"/>
  <c r="NU12" i="17"/>
  <c r="PQ12" i="17"/>
  <c r="IP12" i="17"/>
  <c r="KL12" i="17"/>
  <c r="MH12" i="17"/>
  <c r="OD12" i="17"/>
  <c r="IQ12" i="17"/>
  <c r="KM12" i="17"/>
  <c r="MI12" i="17"/>
  <c r="OE12" i="17"/>
  <c r="IS12" i="17"/>
  <c r="KO12" i="17"/>
  <c r="MK12" i="17"/>
  <c r="OG12" i="17"/>
  <c r="JB12" i="17"/>
  <c r="KX12" i="17"/>
  <c r="MT12" i="17"/>
  <c r="OP12" i="17"/>
  <c r="JC12" i="17"/>
  <c r="KY12" i="17"/>
  <c r="MU12" i="17"/>
  <c r="OQ12" i="17"/>
  <c r="JE12" i="17"/>
  <c r="LA12" i="17"/>
  <c r="MW12" i="17"/>
  <c r="OS12" i="17"/>
  <c r="JN12" i="17"/>
  <c r="LJ12" i="17"/>
  <c r="NF12" i="17"/>
  <c r="PB12" i="17"/>
  <c r="ID12" i="17"/>
  <c r="JZ12" i="17"/>
  <c r="LV12" i="17"/>
  <c r="NR12" i="17"/>
  <c r="PN12" i="17"/>
  <c r="IE12" i="17"/>
  <c r="PO12" i="17"/>
  <c r="JO12" i="17"/>
  <c r="JQ12" i="17"/>
  <c r="KA12" i="17"/>
  <c r="LK12" i="17"/>
  <c r="LM12" i="17"/>
  <c r="LW12" i="17"/>
  <c r="NI12" i="17"/>
  <c r="PC12" i="17"/>
  <c r="PE12" i="17"/>
  <c r="NG12" i="17"/>
  <c r="NS12" i="17"/>
  <c r="MZ6" i="17"/>
  <c r="JR6" i="17"/>
  <c r="IT6" i="17"/>
  <c r="MA6" i="17"/>
  <c r="OG6" i="17"/>
  <c r="IS6" i="17"/>
  <c r="KZ6" i="17"/>
  <c r="NG6" i="17"/>
  <c r="PN6" i="17"/>
  <c r="JZ6" i="17"/>
  <c r="MG6" i="17"/>
  <c r="ON6" i="17"/>
  <c r="IZ6" i="17"/>
  <c r="KU6" i="17"/>
  <c r="MP6" i="17"/>
  <c r="OK6" i="17"/>
  <c r="IW6" i="17"/>
  <c r="ME11" i="17"/>
  <c r="NN11" i="17"/>
  <c r="NB11" i="17"/>
  <c r="MP11" i="17"/>
  <c r="ND11" i="17"/>
  <c r="OW11" i="17"/>
  <c r="JI11" i="17"/>
  <c r="LP11" i="17"/>
  <c r="NW11" i="17"/>
  <c r="II11" i="17"/>
  <c r="KP11" i="17"/>
  <c r="MW11" i="17"/>
  <c r="PD11" i="17"/>
  <c r="JP11" i="17"/>
  <c r="LW11" i="17"/>
  <c r="OD11" i="17"/>
  <c r="IP11" i="17"/>
  <c r="IC7" i="17"/>
  <c r="IO7" i="17"/>
  <c r="JA7" i="17"/>
  <c r="JM7" i="17"/>
  <c r="JY7" i="17"/>
  <c r="KK7" i="17"/>
  <c r="KW7" i="17"/>
  <c r="LI7" i="17"/>
  <c r="LU7" i="17"/>
  <c r="MG7" i="17"/>
  <c r="MS7" i="17"/>
  <c r="NE7" i="17"/>
  <c r="NQ7" i="17"/>
  <c r="OC7" i="17"/>
  <c r="OO7" i="17"/>
  <c r="PA7" i="17"/>
  <c r="PM7" i="17"/>
  <c r="ID7" i="17"/>
  <c r="IP7" i="17"/>
  <c r="JB7" i="17"/>
  <c r="JN7" i="17"/>
  <c r="JZ7" i="17"/>
  <c r="KL7" i="17"/>
  <c r="KX7" i="17"/>
  <c r="LJ7" i="17"/>
  <c r="LV7" i="17"/>
  <c r="MH7" i="17"/>
  <c r="MT7" i="17"/>
  <c r="NF7" i="17"/>
  <c r="NR7" i="17"/>
  <c r="OD7" i="17"/>
  <c r="OP7" i="17"/>
  <c r="PB7" i="17"/>
  <c r="PN7" i="17"/>
  <c r="IE7" i="17"/>
  <c r="IQ7" i="17"/>
  <c r="JC7" i="17"/>
  <c r="JO7" i="17"/>
  <c r="KA7" i="17"/>
  <c r="KM7" i="17"/>
  <c r="KY7" i="17"/>
  <c r="LK7" i="17"/>
  <c r="LW7" i="17"/>
  <c r="MI7" i="17"/>
  <c r="MU7" i="17"/>
  <c r="NG7" i="17"/>
  <c r="NS7" i="17"/>
  <c r="OE7" i="17"/>
  <c r="OQ7" i="17"/>
  <c r="PC7" i="17"/>
  <c r="PO7" i="17"/>
  <c r="IF7" i="17"/>
  <c r="IR7" i="17"/>
  <c r="JD7" i="17"/>
  <c r="JP7" i="17"/>
  <c r="KB7" i="17"/>
  <c r="KN7" i="17"/>
  <c r="KZ7" i="17"/>
  <c r="LL7" i="17"/>
  <c r="LX7" i="17"/>
  <c r="MJ7" i="17"/>
  <c r="MV7" i="17"/>
  <c r="NH7" i="17"/>
  <c r="NT7" i="17"/>
  <c r="OF7" i="17"/>
  <c r="OR7" i="17"/>
  <c r="PD7" i="17"/>
  <c r="PP7" i="17"/>
  <c r="IG7" i="17"/>
  <c r="IS7" i="17"/>
  <c r="JE7" i="17"/>
  <c r="JQ7" i="17"/>
  <c r="KC7" i="17"/>
  <c r="KO7" i="17"/>
  <c r="LA7" i="17"/>
  <c r="LM7" i="17"/>
  <c r="LY7" i="17"/>
  <c r="MK7" i="17"/>
  <c r="MW7" i="17"/>
  <c r="NI7" i="17"/>
  <c r="NU7" i="17"/>
  <c r="OG7" i="17"/>
  <c r="OS7" i="17"/>
  <c r="PE7" i="17"/>
  <c r="PQ7" i="17"/>
  <c r="IH7" i="17"/>
  <c r="IT7" i="17"/>
  <c r="JF7" i="17"/>
  <c r="JR7" i="17"/>
  <c r="KD7" i="17"/>
  <c r="KP7" i="17"/>
  <c r="LB7" i="17"/>
  <c r="LN7" i="17"/>
  <c r="LZ7" i="17"/>
  <c r="ML7" i="17"/>
  <c r="MX7" i="17"/>
  <c r="NJ7" i="17"/>
  <c r="NV7" i="17"/>
  <c r="OH7" i="17"/>
  <c r="OT7" i="17"/>
  <c r="PF7" i="17"/>
  <c r="PR7" i="17"/>
  <c r="II7" i="17"/>
  <c r="IU7" i="17"/>
  <c r="JG7" i="17"/>
  <c r="JS7" i="17"/>
  <c r="KE7" i="17"/>
  <c r="KQ7" i="17"/>
  <c r="LC7" i="17"/>
  <c r="LO7" i="17"/>
  <c r="MA7" i="17"/>
  <c r="MM7" i="17"/>
  <c r="MY7" i="17"/>
  <c r="NK7" i="17"/>
  <c r="NW7" i="17"/>
  <c r="OI7" i="17"/>
  <c r="OU7" i="17"/>
  <c r="PG7" i="17"/>
  <c r="PS7" i="17"/>
  <c r="IJ7" i="17"/>
  <c r="IV7" i="17"/>
  <c r="JH7" i="17"/>
  <c r="JT7" i="17"/>
  <c r="KF7" i="17"/>
  <c r="KR7" i="17"/>
  <c r="LD7" i="17"/>
  <c r="LP7" i="17"/>
  <c r="MB7" i="17"/>
  <c r="MN7" i="17"/>
  <c r="MZ7" i="17"/>
  <c r="NL7" i="17"/>
  <c r="NX7" i="17"/>
  <c r="OJ7" i="17"/>
  <c r="OV7" i="17"/>
  <c r="PH7" i="17"/>
  <c r="PT7" i="17"/>
  <c r="IK7" i="17"/>
  <c r="IW7" i="17"/>
  <c r="JI7" i="17"/>
  <c r="JU7" i="17"/>
  <c r="KG7" i="17"/>
  <c r="KS7" i="17"/>
  <c r="LE7" i="17"/>
  <c r="LQ7" i="17"/>
  <c r="MC7" i="17"/>
  <c r="MO7" i="17"/>
  <c r="NA7" i="17"/>
  <c r="NM7" i="17"/>
  <c r="NY7" i="17"/>
  <c r="OK7" i="17"/>
  <c r="OW7" i="17"/>
  <c r="PI7" i="17"/>
  <c r="IM7" i="17"/>
  <c r="IY7" i="17"/>
  <c r="JK7" i="17"/>
  <c r="JW7" i="17"/>
  <c r="KI7" i="17"/>
  <c r="KU7" i="17"/>
  <c r="LG7" i="17"/>
  <c r="LS7" i="17"/>
  <c r="ME7" i="17"/>
  <c r="MQ7" i="17"/>
  <c r="NC7" i="17"/>
  <c r="NO7" i="17"/>
  <c r="OA7" i="17"/>
  <c r="OM7" i="17"/>
  <c r="OY7" i="17"/>
  <c r="PK7" i="17"/>
  <c r="IZ7" i="17"/>
  <c r="LT7" i="17"/>
  <c r="ON7" i="17"/>
  <c r="JJ7" i="17"/>
  <c r="MD7" i="17"/>
  <c r="OX7" i="17"/>
  <c r="JL7" i="17"/>
  <c r="MF7" i="17"/>
  <c r="OZ7" i="17"/>
  <c r="JV7" i="17"/>
  <c r="MP7" i="17"/>
  <c r="PJ7" i="17"/>
  <c r="JX7" i="17"/>
  <c r="MR7" i="17"/>
  <c r="PL7" i="17"/>
  <c r="KH7" i="17"/>
  <c r="NB7" i="17"/>
  <c r="KJ7" i="17"/>
  <c r="ND7" i="17"/>
  <c r="KT7" i="17"/>
  <c r="NN7" i="17"/>
  <c r="IN7" i="17"/>
  <c r="LH7" i="17"/>
  <c r="OB7" i="17"/>
  <c r="OL7" i="17"/>
  <c r="IL7" i="17"/>
  <c r="IX7" i="17"/>
  <c r="KV7" i="17"/>
  <c r="NP7" i="17"/>
  <c r="LF7" i="17"/>
  <c r="LR7" i="17"/>
  <c r="NZ7" i="17"/>
  <c r="IK9" i="17"/>
  <c r="IW9" i="17"/>
  <c r="JI9" i="17"/>
  <c r="JU9" i="17"/>
  <c r="KG9" i="17"/>
  <c r="KS9" i="17"/>
  <c r="LE9" i="17"/>
  <c r="LQ9" i="17"/>
  <c r="MC9" i="17"/>
  <c r="MO9" i="17"/>
  <c r="NA9" i="17"/>
  <c r="NM9" i="17"/>
  <c r="NY9" i="17"/>
  <c r="OK9" i="17"/>
  <c r="OW9" i="17"/>
  <c r="PI9" i="17"/>
  <c r="IL9" i="17"/>
  <c r="IX9" i="17"/>
  <c r="JJ9" i="17"/>
  <c r="JV9" i="17"/>
  <c r="KH9" i="17"/>
  <c r="KT9" i="17"/>
  <c r="LF9" i="17"/>
  <c r="LR9" i="17"/>
  <c r="MD9" i="17"/>
  <c r="MP9" i="17"/>
  <c r="NB9" i="17"/>
  <c r="NN9" i="17"/>
  <c r="NZ9" i="17"/>
  <c r="OL9" i="17"/>
  <c r="OX9" i="17"/>
  <c r="PJ9" i="17"/>
  <c r="IM9" i="17"/>
  <c r="IY9" i="17"/>
  <c r="JK9" i="17"/>
  <c r="JW9" i="17"/>
  <c r="KI9" i="17"/>
  <c r="KU9" i="17"/>
  <c r="LG9" i="17"/>
  <c r="LS9" i="17"/>
  <c r="ME9" i="17"/>
  <c r="MQ9" i="17"/>
  <c r="NC9" i="17"/>
  <c r="NO9" i="17"/>
  <c r="OA9" i="17"/>
  <c r="OM9" i="17"/>
  <c r="OY9" i="17"/>
  <c r="PK9" i="17"/>
  <c r="IN9" i="17"/>
  <c r="IZ9" i="17"/>
  <c r="JL9" i="17"/>
  <c r="JX9" i="17"/>
  <c r="KJ9" i="17"/>
  <c r="KV9" i="17"/>
  <c r="LH9" i="17"/>
  <c r="LT9" i="17"/>
  <c r="MF9" i="17"/>
  <c r="MR9" i="17"/>
  <c r="ND9" i="17"/>
  <c r="NP9" i="17"/>
  <c r="OB9" i="17"/>
  <c r="ON9" i="17"/>
  <c r="OZ9" i="17"/>
  <c r="PL9" i="17"/>
  <c r="IC9" i="17"/>
  <c r="IO9" i="17"/>
  <c r="JA9" i="17"/>
  <c r="JM9" i="17"/>
  <c r="JY9" i="17"/>
  <c r="KK9" i="17"/>
  <c r="KW9" i="17"/>
  <c r="LI9" i="17"/>
  <c r="LU9" i="17"/>
  <c r="MG9" i="17"/>
  <c r="MS9" i="17"/>
  <c r="NE9" i="17"/>
  <c r="NQ9" i="17"/>
  <c r="OC9" i="17"/>
  <c r="OO9" i="17"/>
  <c r="PA9" i="17"/>
  <c r="ID9" i="17"/>
  <c r="IP9" i="17"/>
  <c r="JB9" i="17"/>
  <c r="JN9" i="17"/>
  <c r="JZ9" i="17"/>
  <c r="KL9" i="17"/>
  <c r="KX9" i="17"/>
  <c r="LJ9" i="17"/>
  <c r="LV9" i="17"/>
  <c r="MH9" i="17"/>
  <c r="MT9" i="17"/>
  <c r="NF9" i="17"/>
  <c r="NR9" i="17"/>
  <c r="OD9" i="17"/>
  <c r="OP9" i="17"/>
  <c r="PB9" i="17"/>
  <c r="IE9" i="17"/>
  <c r="IQ9" i="17"/>
  <c r="JC9" i="17"/>
  <c r="JO9" i="17"/>
  <c r="KA9" i="17"/>
  <c r="KM9" i="17"/>
  <c r="KY9" i="17"/>
  <c r="LK9" i="17"/>
  <c r="LW9" i="17"/>
  <c r="MI9" i="17"/>
  <c r="MU9" i="17"/>
  <c r="NG9" i="17"/>
  <c r="NS9" i="17"/>
  <c r="OE9" i="17"/>
  <c r="OQ9" i="17"/>
  <c r="PC9" i="17"/>
  <c r="IF9" i="17"/>
  <c r="IR9" i="17"/>
  <c r="JD9" i="17"/>
  <c r="JP9" i="17"/>
  <c r="KB9" i="17"/>
  <c r="KN9" i="17"/>
  <c r="KZ9" i="17"/>
  <c r="LL9" i="17"/>
  <c r="LX9" i="17"/>
  <c r="MJ9" i="17"/>
  <c r="MV9" i="17"/>
  <c r="NH9" i="17"/>
  <c r="NT9" i="17"/>
  <c r="OF9" i="17"/>
  <c r="OR9" i="17"/>
  <c r="PD9" i="17"/>
  <c r="IG9" i="17"/>
  <c r="IS9" i="17"/>
  <c r="JE9" i="17"/>
  <c r="JQ9" i="17"/>
  <c r="KC9" i="17"/>
  <c r="KO9" i="17"/>
  <c r="LA9" i="17"/>
  <c r="LM9" i="17"/>
  <c r="LY9" i="17"/>
  <c r="MK9" i="17"/>
  <c r="MW9" i="17"/>
  <c r="NI9" i="17"/>
  <c r="NU9" i="17"/>
  <c r="OG9" i="17"/>
  <c r="OS9" i="17"/>
  <c r="PE9" i="17"/>
  <c r="PQ9" i="17"/>
  <c r="II9" i="17"/>
  <c r="IU9" i="17"/>
  <c r="JG9" i="17"/>
  <c r="JS9" i="17"/>
  <c r="KE9" i="17"/>
  <c r="KQ9" i="17"/>
  <c r="LC9" i="17"/>
  <c r="LO9" i="17"/>
  <c r="MA9" i="17"/>
  <c r="MM9" i="17"/>
  <c r="MY9" i="17"/>
  <c r="NK9" i="17"/>
  <c r="NW9" i="17"/>
  <c r="OI9" i="17"/>
  <c r="OU9" i="17"/>
  <c r="PG9" i="17"/>
  <c r="PS9" i="17"/>
  <c r="KF9" i="17"/>
  <c r="MZ9" i="17"/>
  <c r="PN9" i="17"/>
  <c r="KP9" i="17"/>
  <c r="NJ9" i="17"/>
  <c r="PO9" i="17"/>
  <c r="KR9" i="17"/>
  <c r="NL9" i="17"/>
  <c r="PP9" i="17"/>
  <c r="IH9" i="17"/>
  <c r="LB9" i="17"/>
  <c r="NV9" i="17"/>
  <c r="PR9" i="17"/>
  <c r="IJ9" i="17"/>
  <c r="LD9" i="17"/>
  <c r="NX9" i="17"/>
  <c r="PT9" i="17"/>
  <c r="IT9" i="17"/>
  <c r="LN9" i="17"/>
  <c r="OH9" i="17"/>
  <c r="IV9" i="17"/>
  <c r="LP9" i="17"/>
  <c r="OJ9" i="17"/>
  <c r="JF9" i="17"/>
  <c r="LZ9" i="17"/>
  <c r="OT9" i="17"/>
  <c r="JT9" i="17"/>
  <c r="MN9" i="17"/>
  <c r="PH9" i="17"/>
  <c r="KD9" i="17"/>
  <c r="MB9" i="17"/>
  <c r="ML9" i="17"/>
  <c r="MX9" i="17"/>
  <c r="OV9" i="17"/>
  <c r="PF9" i="17"/>
  <c r="PM9" i="17"/>
  <c r="JH9" i="17"/>
  <c r="JR9" i="17"/>
  <c r="LB6" i="17"/>
  <c r="OV6" i="17"/>
  <c r="NX6" i="17"/>
  <c r="LO6" i="17"/>
  <c r="NU6" i="17"/>
  <c r="IG6" i="17"/>
  <c r="KN6" i="17"/>
  <c r="MU6" i="17"/>
  <c r="PB6" i="17"/>
  <c r="JN6" i="17"/>
  <c r="LU6" i="17"/>
  <c r="OB6" i="17"/>
  <c r="IN6" i="17"/>
  <c r="KI6" i="17"/>
  <c r="MD6" i="17"/>
  <c r="NY6" i="17"/>
  <c r="IK6" i="17"/>
  <c r="LU11" i="17"/>
  <c r="LR11" i="17"/>
  <c r="LF11" i="17"/>
  <c r="KT11" i="17"/>
  <c r="MR11" i="17"/>
  <c r="OK11" i="17"/>
  <c r="IW11" i="17"/>
  <c r="LD11" i="17"/>
  <c r="NK11" i="17"/>
  <c r="PR11" i="17"/>
  <c r="KD11" i="17"/>
  <c r="MK11" i="17"/>
  <c r="OR11" i="17"/>
  <c r="JD11" i="17"/>
  <c r="LK11" i="17"/>
  <c r="NR11" i="17"/>
  <c r="ID11" i="17"/>
  <c r="NL6" i="17"/>
  <c r="MB6" i="17"/>
  <c r="LD6" i="17"/>
  <c r="LC6" i="17"/>
  <c r="NI6" i="17"/>
  <c r="PP6" i="17"/>
  <c r="KB6" i="17"/>
  <c r="MI6" i="17"/>
  <c r="OP6" i="17"/>
  <c r="JB6" i="17"/>
  <c r="LI6" i="17"/>
  <c r="NP6" i="17"/>
  <c r="PK6" i="17"/>
  <c r="JW6" i="17"/>
  <c r="LR6" i="17"/>
  <c r="NM6" i="17"/>
  <c r="LS11" i="17"/>
  <c r="JV11" i="17"/>
  <c r="JJ11" i="17"/>
  <c r="IX11" i="17"/>
  <c r="MF11" i="17"/>
  <c r="NY11" i="17"/>
  <c r="IK11" i="17"/>
  <c r="KR11" i="17"/>
  <c r="MY11" i="17"/>
  <c r="PF11" i="17"/>
  <c r="JR11" i="17"/>
  <c r="LY11" i="17"/>
  <c r="OF11" i="17"/>
  <c r="IR11" i="17"/>
  <c r="KY11" i="17"/>
  <c r="NF11" i="17"/>
  <c r="KR6" i="17"/>
  <c r="JH6" i="17"/>
  <c r="IJ6" i="17"/>
  <c r="KQ6" i="17"/>
  <c r="MW6" i="17"/>
  <c r="PD6" i="17"/>
  <c r="JP6" i="17"/>
  <c r="LW6" i="17"/>
  <c r="OD6" i="17"/>
  <c r="IP6" i="17"/>
  <c r="KW6" i="17"/>
  <c r="ND6" i="17"/>
  <c r="OY6" i="17"/>
  <c r="JK6" i="17"/>
  <c r="LF6" i="17"/>
  <c r="NA6" i="17"/>
  <c r="KI11" i="17"/>
  <c r="PA11" i="17"/>
  <c r="OO11" i="17"/>
  <c r="OC11" i="17"/>
  <c r="LT11" i="17"/>
  <c r="NM11" i="17"/>
  <c r="PT11" i="17"/>
  <c r="KF11" i="17"/>
  <c r="MM11" i="17"/>
  <c r="OT11" i="17"/>
  <c r="JF11" i="17"/>
  <c r="LM11" i="17"/>
  <c r="NT11" i="17"/>
  <c r="IF11" i="17"/>
  <c r="KM11" i="17"/>
  <c r="MT11" i="17"/>
  <c r="IE10" i="17"/>
  <c r="IM10" i="17"/>
  <c r="IK10" i="17"/>
  <c r="IX10" i="17"/>
  <c r="JJ10" i="17"/>
  <c r="JV10" i="17"/>
  <c r="KH10" i="17"/>
  <c r="KT10" i="17"/>
  <c r="LF10" i="17"/>
  <c r="LR10" i="17"/>
  <c r="MD10" i="17"/>
  <c r="MP10" i="17"/>
  <c r="NB10" i="17"/>
  <c r="NN10" i="17"/>
  <c r="NZ10" i="17"/>
  <c r="OL10" i="17"/>
  <c r="OX10" i="17"/>
  <c r="PJ10" i="17"/>
  <c r="IL10" i="17"/>
  <c r="IY10" i="17"/>
  <c r="JK10" i="17"/>
  <c r="JW10" i="17"/>
  <c r="KI10" i="17"/>
  <c r="KU10" i="17"/>
  <c r="LG10" i="17"/>
  <c r="LS10" i="17"/>
  <c r="ME10" i="17"/>
  <c r="MQ10" i="17"/>
  <c r="NC10" i="17"/>
  <c r="NO10" i="17"/>
  <c r="OA10" i="17"/>
  <c r="OM10" i="17"/>
  <c r="OY10" i="17"/>
  <c r="PK10" i="17"/>
  <c r="IN10" i="17"/>
  <c r="IZ10" i="17"/>
  <c r="JL10" i="17"/>
  <c r="JX10" i="17"/>
  <c r="KJ10" i="17"/>
  <c r="KV10" i="17"/>
  <c r="LH10" i="17"/>
  <c r="LT10" i="17"/>
  <c r="MF10" i="17"/>
  <c r="MR10" i="17"/>
  <c r="ND10" i="17"/>
  <c r="NP10" i="17"/>
  <c r="OB10" i="17"/>
  <c r="ON10" i="17"/>
  <c r="OZ10" i="17"/>
  <c r="PL10" i="17"/>
  <c r="IO10" i="17"/>
  <c r="JA10" i="17"/>
  <c r="JM10" i="17"/>
  <c r="JY10" i="17"/>
  <c r="KK10" i="17"/>
  <c r="KW10" i="17"/>
  <c r="LI10" i="17"/>
  <c r="LU10" i="17"/>
  <c r="MG10" i="17"/>
  <c r="MS10" i="17"/>
  <c r="NE10" i="17"/>
  <c r="NQ10" i="17"/>
  <c r="OC10" i="17"/>
  <c r="OO10" i="17"/>
  <c r="PA10" i="17"/>
  <c r="PM10" i="17"/>
  <c r="IP10" i="17"/>
  <c r="JB10" i="17"/>
  <c r="JN10" i="17"/>
  <c r="JZ10" i="17"/>
  <c r="KL10" i="17"/>
  <c r="KX10" i="17"/>
  <c r="LJ10" i="17"/>
  <c r="LV10" i="17"/>
  <c r="MH10" i="17"/>
  <c r="MT10" i="17"/>
  <c r="NF10" i="17"/>
  <c r="NR10" i="17"/>
  <c r="OD10" i="17"/>
  <c r="OP10" i="17"/>
  <c r="PB10" i="17"/>
  <c r="PN10" i="17"/>
  <c r="IC10" i="17"/>
  <c r="IQ10" i="17"/>
  <c r="JC10" i="17"/>
  <c r="JO10" i="17"/>
  <c r="KA10" i="17"/>
  <c r="KM10" i="17"/>
  <c r="KY10" i="17"/>
  <c r="LK10" i="17"/>
  <c r="LW10" i="17"/>
  <c r="MI10" i="17"/>
  <c r="MU10" i="17"/>
  <c r="NG10" i="17"/>
  <c r="NS10" i="17"/>
  <c r="OE10" i="17"/>
  <c r="OQ10" i="17"/>
  <c r="PC10" i="17"/>
  <c r="PO10" i="17"/>
  <c r="ID10" i="17"/>
  <c r="IR10" i="17"/>
  <c r="JD10" i="17"/>
  <c r="JP10" i="17"/>
  <c r="KB10" i="17"/>
  <c r="KN10" i="17"/>
  <c r="KZ10" i="17"/>
  <c r="LL10" i="17"/>
  <c r="LX10" i="17"/>
  <c r="MJ10" i="17"/>
  <c r="MV10" i="17"/>
  <c r="NH10" i="17"/>
  <c r="NT10" i="17"/>
  <c r="OF10" i="17"/>
  <c r="OR10" i="17"/>
  <c r="PD10" i="17"/>
  <c r="PP10" i="17"/>
  <c r="IF10" i="17"/>
  <c r="IS10" i="17"/>
  <c r="JE10" i="17"/>
  <c r="JQ10" i="17"/>
  <c r="KC10" i="17"/>
  <c r="KO10" i="17"/>
  <c r="LA10" i="17"/>
  <c r="LM10" i="17"/>
  <c r="LY10" i="17"/>
  <c r="MK10" i="17"/>
  <c r="MW10" i="17"/>
  <c r="NI10" i="17"/>
  <c r="NU10" i="17"/>
  <c r="OG10" i="17"/>
  <c r="OS10" i="17"/>
  <c r="PE10" i="17"/>
  <c r="PQ10" i="17"/>
  <c r="II10" i="17"/>
  <c r="IV10" i="17"/>
  <c r="JH10" i="17"/>
  <c r="JT10" i="17"/>
  <c r="KF10" i="17"/>
  <c r="KR10" i="17"/>
  <c r="LD10" i="17"/>
  <c r="LP10" i="17"/>
  <c r="MB10" i="17"/>
  <c r="MN10" i="17"/>
  <c r="MZ10" i="17"/>
  <c r="NL10" i="17"/>
  <c r="NX10" i="17"/>
  <c r="OJ10" i="17"/>
  <c r="OV10" i="17"/>
  <c r="PH10" i="17"/>
  <c r="PT10" i="17"/>
  <c r="IW10" i="17"/>
  <c r="KS10" i="17"/>
  <c r="MO10" i="17"/>
  <c r="OK10" i="17"/>
  <c r="JF10" i="17"/>
  <c r="LB10" i="17"/>
  <c r="MX10" i="17"/>
  <c r="OT10" i="17"/>
  <c r="JG10" i="17"/>
  <c r="LC10" i="17"/>
  <c r="MY10" i="17"/>
  <c r="OU10" i="17"/>
  <c r="JI10" i="17"/>
  <c r="LE10" i="17"/>
  <c r="NA10" i="17"/>
  <c r="OW10" i="17"/>
  <c r="JR10" i="17"/>
  <c r="LN10" i="17"/>
  <c r="NJ10" i="17"/>
  <c r="PF10" i="17"/>
  <c r="JS10" i="17"/>
  <c r="LO10" i="17"/>
  <c r="NK10" i="17"/>
  <c r="PG10" i="17"/>
  <c r="JU10" i="17"/>
  <c r="LQ10" i="17"/>
  <c r="NM10" i="17"/>
  <c r="PI10" i="17"/>
  <c r="IG10" i="17"/>
  <c r="KD10" i="17"/>
  <c r="LZ10" i="17"/>
  <c r="NV10" i="17"/>
  <c r="PR10" i="17"/>
  <c r="IT10" i="17"/>
  <c r="KP10" i="17"/>
  <c r="ML10" i="17"/>
  <c r="OH10" i="17"/>
  <c r="IU10" i="17"/>
  <c r="KE10" i="17"/>
  <c r="KG10" i="17"/>
  <c r="KQ10" i="17"/>
  <c r="MA10" i="17"/>
  <c r="MC10" i="17"/>
  <c r="MM10" i="17"/>
  <c r="NY10" i="17"/>
  <c r="IH10" i="17"/>
  <c r="PS10" i="17"/>
  <c r="IJ10" i="17"/>
  <c r="NW10" i="17"/>
  <c r="OI10" i="17"/>
  <c r="IG8" i="17"/>
  <c r="IS8" i="17"/>
  <c r="JE8" i="17"/>
  <c r="JQ8" i="17"/>
  <c r="KC8" i="17"/>
  <c r="KO8" i="17"/>
  <c r="LA8" i="17"/>
  <c r="LM8" i="17"/>
  <c r="LY8" i="17"/>
  <c r="MK8" i="17"/>
  <c r="MW8" i="17"/>
  <c r="NI8" i="17"/>
  <c r="NU8" i="17"/>
  <c r="OG8" i="17"/>
  <c r="OS8" i="17"/>
  <c r="PE8" i="17"/>
  <c r="PQ8" i="17"/>
  <c r="IH8" i="17"/>
  <c r="IT8" i="17"/>
  <c r="JF8" i="17"/>
  <c r="JR8" i="17"/>
  <c r="KD8" i="17"/>
  <c r="KP8" i="17"/>
  <c r="LB8" i="17"/>
  <c r="LN8" i="17"/>
  <c r="LZ8" i="17"/>
  <c r="ML8" i="17"/>
  <c r="MX8" i="17"/>
  <c r="NJ8" i="17"/>
  <c r="NV8" i="17"/>
  <c r="OH8" i="17"/>
  <c r="OT8" i="17"/>
  <c r="PF8" i="17"/>
  <c r="PR8" i="17"/>
  <c r="II8" i="17"/>
  <c r="IU8" i="17"/>
  <c r="JG8" i="17"/>
  <c r="JS8" i="17"/>
  <c r="KE8" i="17"/>
  <c r="KQ8" i="17"/>
  <c r="LC8" i="17"/>
  <c r="LO8" i="17"/>
  <c r="MA8" i="17"/>
  <c r="MM8" i="17"/>
  <c r="MY8" i="17"/>
  <c r="NK8" i="17"/>
  <c r="NW8" i="17"/>
  <c r="OI8" i="17"/>
  <c r="OU8" i="17"/>
  <c r="PG8" i="17"/>
  <c r="PS8" i="17"/>
  <c r="IJ8" i="17"/>
  <c r="IV8" i="17"/>
  <c r="JH8" i="17"/>
  <c r="JT8" i="17"/>
  <c r="KF8" i="17"/>
  <c r="KR8" i="17"/>
  <c r="LD8" i="17"/>
  <c r="LP8" i="17"/>
  <c r="MB8" i="17"/>
  <c r="MN8" i="17"/>
  <c r="MZ8" i="17"/>
  <c r="NL8" i="17"/>
  <c r="NX8" i="17"/>
  <c r="OJ8" i="17"/>
  <c r="OV8" i="17"/>
  <c r="PH8" i="17"/>
  <c r="PT8" i="17"/>
  <c r="IK8" i="17"/>
  <c r="IW8" i="17"/>
  <c r="JI8" i="17"/>
  <c r="JU8" i="17"/>
  <c r="KG8" i="17"/>
  <c r="KS8" i="17"/>
  <c r="LE8" i="17"/>
  <c r="LQ8" i="17"/>
  <c r="MC8" i="17"/>
  <c r="MO8" i="17"/>
  <c r="NA8" i="17"/>
  <c r="NM8" i="17"/>
  <c r="NY8" i="17"/>
  <c r="OK8" i="17"/>
  <c r="OW8" i="17"/>
  <c r="PI8" i="17"/>
  <c r="IL8" i="17"/>
  <c r="IX8" i="17"/>
  <c r="JJ8" i="17"/>
  <c r="JV8" i="17"/>
  <c r="KH8" i="17"/>
  <c r="KT8" i="17"/>
  <c r="LF8" i="17"/>
  <c r="LR8" i="17"/>
  <c r="MD8" i="17"/>
  <c r="MP8" i="17"/>
  <c r="NB8" i="17"/>
  <c r="NN8" i="17"/>
  <c r="NZ8" i="17"/>
  <c r="OL8" i="17"/>
  <c r="OX8" i="17"/>
  <c r="PJ8" i="17"/>
  <c r="IM8" i="17"/>
  <c r="IY8" i="17"/>
  <c r="JK8" i="17"/>
  <c r="JW8" i="17"/>
  <c r="KI8" i="17"/>
  <c r="KU8" i="17"/>
  <c r="LG8" i="17"/>
  <c r="LS8" i="17"/>
  <c r="ME8" i="17"/>
  <c r="MQ8" i="17"/>
  <c r="NC8" i="17"/>
  <c r="NO8" i="17"/>
  <c r="OA8" i="17"/>
  <c r="OM8" i="17"/>
  <c r="OY8" i="17"/>
  <c r="PK8" i="17"/>
  <c r="IN8" i="17"/>
  <c r="IZ8" i="17"/>
  <c r="JL8" i="17"/>
  <c r="JX8" i="17"/>
  <c r="KJ8" i="17"/>
  <c r="KV8" i="17"/>
  <c r="LH8" i="17"/>
  <c r="LT8" i="17"/>
  <c r="MF8" i="17"/>
  <c r="MR8" i="17"/>
  <c r="ND8" i="17"/>
  <c r="NP8" i="17"/>
  <c r="OB8" i="17"/>
  <c r="ON8" i="17"/>
  <c r="OZ8" i="17"/>
  <c r="PL8" i="17"/>
  <c r="IC8" i="17"/>
  <c r="IO8" i="17"/>
  <c r="JA8" i="17"/>
  <c r="JM8" i="17"/>
  <c r="JY8" i="17"/>
  <c r="KK8" i="17"/>
  <c r="KW8" i="17"/>
  <c r="LI8" i="17"/>
  <c r="LU8" i="17"/>
  <c r="MG8" i="17"/>
  <c r="MS8" i="17"/>
  <c r="NE8" i="17"/>
  <c r="NQ8" i="17"/>
  <c r="OC8" i="17"/>
  <c r="OO8" i="17"/>
  <c r="PA8" i="17"/>
  <c r="PM8" i="17"/>
  <c r="IE8" i="17"/>
  <c r="IQ8" i="17"/>
  <c r="JC8" i="17"/>
  <c r="JO8" i="17"/>
  <c r="KA8" i="17"/>
  <c r="KM8" i="17"/>
  <c r="KY8" i="17"/>
  <c r="LK8" i="17"/>
  <c r="LW8" i="17"/>
  <c r="MI8" i="17"/>
  <c r="MU8" i="17"/>
  <c r="NG8" i="17"/>
  <c r="NS8" i="17"/>
  <c r="OE8" i="17"/>
  <c r="OQ8" i="17"/>
  <c r="PC8" i="17"/>
  <c r="PO8" i="17"/>
  <c r="JP8" i="17"/>
  <c r="MJ8" i="17"/>
  <c r="PD8" i="17"/>
  <c r="JZ8" i="17"/>
  <c r="MT8" i="17"/>
  <c r="PN8" i="17"/>
  <c r="KB8" i="17"/>
  <c r="MV8" i="17"/>
  <c r="PP8" i="17"/>
  <c r="KL8" i="17"/>
  <c r="NF8" i="17"/>
  <c r="KN8" i="17"/>
  <c r="NH8" i="17"/>
  <c r="ID8" i="17"/>
  <c r="KX8" i="17"/>
  <c r="NR8" i="17"/>
  <c r="IF8" i="17"/>
  <c r="KZ8" i="17"/>
  <c r="NT8" i="17"/>
  <c r="IP8" i="17"/>
  <c r="LJ8" i="17"/>
  <c r="OD8" i="17"/>
  <c r="JD8" i="17"/>
  <c r="LX8" i="17"/>
  <c r="OR8" i="17"/>
  <c r="IR8" i="17"/>
  <c r="JB8" i="17"/>
  <c r="JN8" i="17"/>
  <c r="LL8" i="17"/>
  <c r="LV8" i="17"/>
  <c r="MH8" i="17"/>
  <c r="OF8" i="17"/>
  <c r="PB8" i="17"/>
  <c r="OP8" i="17"/>
  <c r="PR6" i="17"/>
  <c r="OT6" i="17"/>
  <c r="PS6" i="17"/>
  <c r="KE6" i="17"/>
  <c r="MK6" i="17"/>
  <c r="OR6" i="17"/>
  <c r="JD6" i="17"/>
  <c r="LK6" i="17"/>
  <c r="NR6" i="17"/>
  <c r="ID6" i="17"/>
  <c r="KK6" i="17"/>
  <c r="MR6" i="17"/>
  <c r="OM6" i="17"/>
  <c r="IY6" i="17"/>
  <c r="KT6" i="17"/>
  <c r="MO6" i="17"/>
  <c r="JY11" i="17"/>
  <c r="NE11" i="17"/>
  <c r="MS11" i="17"/>
  <c r="MG11" i="17"/>
  <c r="LH11" i="17"/>
  <c r="NA11" i="17"/>
  <c r="PH11" i="17"/>
  <c r="JT11" i="17"/>
  <c r="MA11" i="17"/>
  <c r="OH11" i="17"/>
  <c r="IT11" i="17"/>
  <c r="LA11" i="17"/>
  <c r="NH11" i="17"/>
  <c r="PO11" i="17"/>
  <c r="KA11" i="17"/>
  <c r="MH11" i="17"/>
  <c r="MX6" i="17"/>
  <c r="LZ6" i="17"/>
  <c r="PG6" i="17"/>
  <c r="JS6" i="17"/>
  <c r="LY6" i="17"/>
  <c r="OF6" i="17"/>
  <c r="IR6" i="17"/>
  <c r="KY6" i="17"/>
  <c r="NF6" i="17"/>
  <c r="PM6" i="17"/>
  <c r="JY6" i="17"/>
  <c r="MF6" i="17"/>
  <c r="OA6" i="17"/>
  <c r="IM6" i="17"/>
  <c r="KH6" i="17"/>
  <c r="JW11" i="17"/>
  <c r="LI11" i="17"/>
  <c r="KW11" i="17"/>
  <c r="KK11" i="17"/>
  <c r="KV11" i="17"/>
  <c r="MO11" i="17"/>
  <c r="OV11" i="17"/>
  <c r="JH11" i="17"/>
  <c r="LO11" i="17"/>
  <c r="NV11" i="17"/>
  <c r="IH11" i="17"/>
  <c r="KO11" i="17"/>
  <c r="MV11" i="17"/>
  <c r="PC11" i="17"/>
  <c r="JO11" i="17"/>
  <c r="X6" i="17"/>
  <c r="AC6" i="17"/>
  <c r="U6" i="17"/>
  <c r="Y6" i="17"/>
  <c r="AE6" i="17"/>
  <c r="T6" i="17"/>
  <c r="AF6" i="17"/>
  <c r="AA6" i="17"/>
  <c r="AD6" i="17"/>
  <c r="IB6" i="17"/>
  <c r="JE8" i="32"/>
  <c r="JF7" i="32"/>
  <c r="JF6" i="32"/>
  <c r="BN4" i="32"/>
  <c r="JF4" i="32"/>
  <c r="JF5" i="32" s="1"/>
  <c r="G83" i="30"/>
  <c r="F84" i="30"/>
  <c r="E83" i="30"/>
  <c r="D84" i="30"/>
  <c r="B79" i="30"/>
  <c r="C78" i="30"/>
  <c r="IB11" i="17"/>
  <c r="AG106" i="27"/>
  <c r="AP104" i="27"/>
  <c r="Q4" i="20"/>
  <c r="IX4" i="20" s="1"/>
  <c r="IX5" i="20" s="1"/>
  <c r="D17" i="20"/>
  <c r="D10" i="20"/>
  <c r="D15" i="20"/>
  <c r="D16" i="20"/>
  <c r="D11" i="20"/>
  <c r="BF4" i="20"/>
  <c r="IX6" i="20"/>
  <c r="IX7" i="20"/>
  <c r="I114" i="27"/>
  <c r="AJ106" i="27"/>
  <c r="AL106" i="27"/>
  <c r="AB106" i="27"/>
  <c r="I116" i="27"/>
  <c r="AC106" i="27"/>
  <c r="AH106" i="27"/>
  <c r="AA106" i="27"/>
  <c r="AD106" i="27"/>
  <c r="I109" i="27"/>
  <c r="AE106" i="27"/>
  <c r="I115" i="27"/>
  <c r="I110" i="27"/>
  <c r="AK106" i="27"/>
  <c r="AM106" i="27"/>
  <c r="AI106" i="27"/>
  <c r="AF106" i="27"/>
  <c r="AA104" i="27"/>
  <c r="T9" i="17"/>
  <c r="W11" i="17"/>
  <c r="AD11" i="17"/>
  <c r="AD9" i="17"/>
  <c r="AB11" i="17"/>
  <c r="Y11" i="17"/>
  <c r="X11" i="17"/>
  <c r="U11" i="17"/>
  <c r="Z11" i="17"/>
  <c r="T11" i="17"/>
  <c r="AA11" i="17"/>
  <c r="R7" i="17"/>
  <c r="IB7" i="17"/>
  <c r="R5" i="17"/>
  <c r="IB5" i="17"/>
  <c r="R8" i="17"/>
  <c r="IB8" i="17"/>
  <c r="R12" i="17"/>
  <c r="IB12" i="17"/>
  <c r="R4" i="17"/>
  <c r="R10" i="17"/>
  <c r="IB10" i="17"/>
  <c r="V10" i="17"/>
  <c r="W12" i="17"/>
  <c r="R9" i="17"/>
  <c r="IB9" i="17"/>
  <c r="V11" i="17"/>
  <c r="X9" i="17"/>
  <c r="AB9" i="17"/>
  <c r="AC11" i="17"/>
  <c r="AF11" i="17"/>
  <c r="AE11" i="17"/>
  <c r="AE9" i="17"/>
  <c r="AC9" i="17"/>
  <c r="AA9" i="17"/>
  <c r="Z9" i="17"/>
  <c r="Y9" i="17"/>
  <c r="AF9" i="17"/>
  <c r="W9" i="17"/>
  <c r="U9" i="17"/>
  <c r="B85" i="28"/>
  <c r="C85" i="28" s="1"/>
  <c r="AE12" i="17"/>
  <c r="U12" i="17"/>
  <c r="T12" i="17"/>
  <c r="AA12" i="17"/>
  <c r="AF12" i="17"/>
  <c r="AD12" i="17"/>
  <c r="AC12" i="17"/>
  <c r="AB12" i="17"/>
  <c r="Z12" i="17"/>
  <c r="Y12" i="17"/>
  <c r="X12" i="17"/>
  <c r="U4" i="20"/>
  <c r="V7" i="17"/>
  <c r="V4" i="17"/>
  <c r="V5" i="17"/>
  <c r="V8" i="17"/>
  <c r="W4" i="17"/>
  <c r="AC4" i="17"/>
  <c r="X4" i="17"/>
  <c r="T4" i="17"/>
  <c r="Y4" i="17"/>
  <c r="Z4" i="17"/>
  <c r="W5" i="17"/>
  <c r="AD4" i="17"/>
  <c r="AF4" i="17"/>
  <c r="AE4" i="17"/>
  <c r="Y5" i="17"/>
  <c r="T5" i="17"/>
  <c r="U4" i="17"/>
  <c r="AB4" i="17"/>
  <c r="T8" i="17"/>
  <c r="W8" i="17"/>
  <c r="AF8" i="17"/>
  <c r="P104" i="17"/>
  <c r="AB5" i="17"/>
  <c r="AD5" i="17"/>
  <c r="AF5" i="17"/>
  <c r="AD8" i="17"/>
  <c r="AC8" i="17"/>
  <c r="AB8" i="17"/>
  <c r="U10" i="17"/>
  <c r="Z10" i="17"/>
  <c r="AD10" i="17"/>
  <c r="T10" i="17"/>
  <c r="Y10" i="17"/>
  <c r="W10" i="17"/>
  <c r="AA10" i="17"/>
  <c r="AE10" i="17"/>
  <c r="X10" i="17"/>
  <c r="AB10" i="17"/>
  <c r="AF10" i="17"/>
  <c r="AC10" i="17"/>
  <c r="AE5" i="17"/>
  <c r="Z5" i="17"/>
  <c r="X5" i="17"/>
  <c r="Z8" i="17"/>
  <c r="Y8" i="17"/>
  <c r="X8" i="17"/>
  <c r="W7" i="17"/>
  <c r="AA7" i="17"/>
  <c r="AE7" i="17"/>
  <c r="Z7" i="17"/>
  <c r="X7" i="17"/>
  <c r="AB7" i="17"/>
  <c r="AF7" i="17"/>
  <c r="T7" i="17"/>
  <c r="Y7" i="17"/>
  <c r="AC7" i="17"/>
  <c r="U7" i="17"/>
  <c r="AD7" i="17"/>
  <c r="AA5" i="17"/>
  <c r="U5" i="17"/>
  <c r="AA8" i="17"/>
  <c r="U8" i="17"/>
  <c r="Y4" i="20"/>
  <c r="S4" i="20"/>
  <c r="AC4" i="20"/>
  <c r="T4" i="20"/>
  <c r="AE4" i="20"/>
  <c r="AD4" i="20"/>
  <c r="AB4" i="20"/>
  <c r="AA4" i="20"/>
  <c r="Z4" i="20"/>
  <c r="X4" i="20"/>
  <c r="W4" i="20"/>
  <c r="V4" i="20"/>
  <c r="C12" i="27" l="1"/>
  <c r="D12" i="27" s="1"/>
  <c r="II108" i="27"/>
  <c r="II107" i="27"/>
  <c r="II104" i="27"/>
  <c r="II106" i="27" s="1"/>
  <c r="AO104" i="26"/>
  <c r="IG107" i="26"/>
  <c r="IG108" i="26"/>
  <c r="IG104" i="26"/>
  <c r="IG106" i="26" s="1"/>
  <c r="IG109" i="26" s="1"/>
  <c r="JF8" i="32"/>
  <c r="JG7" i="32"/>
  <c r="JG6" i="32"/>
  <c r="BO4" i="32"/>
  <c r="JG4" i="32"/>
  <c r="JG5" i="32" s="1"/>
  <c r="F85" i="30"/>
  <c r="G84" i="30"/>
  <c r="D85" i="30"/>
  <c r="E84" i="30"/>
  <c r="C79" i="30"/>
  <c r="B80" i="30"/>
  <c r="IH104" i="27"/>
  <c r="IX8" i="20"/>
  <c r="BG4" i="20"/>
  <c r="IY7" i="20"/>
  <c r="PT4" i="20"/>
  <c r="IB4" i="20"/>
  <c r="IB5" i="20" s="1"/>
  <c r="IB8" i="20" s="1"/>
  <c r="IC4" i="20"/>
  <c r="IC5" i="20" s="1"/>
  <c r="IC8" i="20" s="1"/>
  <c r="ID4" i="20"/>
  <c r="ID5" i="20" s="1"/>
  <c r="ID8" i="20" s="1"/>
  <c r="IE4" i="20"/>
  <c r="IE5" i="20" s="1"/>
  <c r="IE8" i="20" s="1"/>
  <c r="IF4" i="20"/>
  <c r="IF5" i="20" s="1"/>
  <c r="IF8" i="20" s="1"/>
  <c r="IG4" i="20"/>
  <c r="IG5" i="20" s="1"/>
  <c r="IG8" i="20" s="1"/>
  <c r="IH4" i="20"/>
  <c r="IH5" i="20" s="1"/>
  <c r="IH8" i="20" s="1"/>
  <c r="II4" i="20"/>
  <c r="II5" i="20" s="1"/>
  <c r="II8" i="20" s="1"/>
  <c r="IJ4" i="20"/>
  <c r="IJ5" i="20" s="1"/>
  <c r="IJ8" i="20" s="1"/>
  <c r="IK4" i="20"/>
  <c r="IK5" i="20" s="1"/>
  <c r="IK8" i="20" s="1"/>
  <c r="IL4" i="20"/>
  <c r="IL5" i="20" s="1"/>
  <c r="IL8" i="20" s="1"/>
  <c r="IM4" i="20"/>
  <c r="IM5" i="20" s="1"/>
  <c r="IM8" i="20" s="1"/>
  <c r="IN4" i="20"/>
  <c r="IN5" i="20" s="1"/>
  <c r="IN8" i="20" s="1"/>
  <c r="IO4" i="20"/>
  <c r="IO5" i="20" s="1"/>
  <c r="IO8" i="20" s="1"/>
  <c r="IP4" i="20"/>
  <c r="IP5" i="20" s="1"/>
  <c r="IP8" i="20" s="1"/>
  <c r="IQ4" i="20"/>
  <c r="IQ5" i="20" s="1"/>
  <c r="IQ8" i="20" s="1"/>
  <c r="IR4" i="20"/>
  <c r="IR5" i="20" s="1"/>
  <c r="IR8" i="20" s="1"/>
  <c r="IS4" i="20"/>
  <c r="IS5" i="20" s="1"/>
  <c r="IS8" i="20" s="1"/>
  <c r="IT4" i="20"/>
  <c r="IT5" i="20" s="1"/>
  <c r="IT8" i="20" s="1"/>
  <c r="IU4" i="20"/>
  <c r="IU5" i="20" s="1"/>
  <c r="IU8" i="20" s="1"/>
  <c r="IV4" i="20"/>
  <c r="IV5" i="20" s="1"/>
  <c r="IV8" i="20" s="1"/>
  <c r="IW4" i="20"/>
  <c r="IW5" i="20" s="1"/>
  <c r="IW8" i="20" s="1"/>
  <c r="IY4" i="20"/>
  <c r="IY5" i="20" s="1"/>
  <c r="R104" i="17"/>
  <c r="Q104" i="17" s="1"/>
  <c r="B86" i="28"/>
  <c r="C86" i="28" s="1"/>
  <c r="V104" i="17"/>
  <c r="Y104" i="17"/>
  <c r="W104" i="17"/>
  <c r="AC104" i="17"/>
  <c r="AD104" i="17"/>
  <c r="AE104" i="17"/>
  <c r="X104" i="17"/>
  <c r="Z104" i="17"/>
  <c r="AB104" i="17"/>
  <c r="U104" i="17"/>
  <c r="AA104" i="17"/>
  <c r="AF104" i="17"/>
  <c r="C13" i="27" l="1"/>
  <c r="QA107" i="27"/>
  <c r="QA106" i="27"/>
  <c r="QA104" i="27"/>
  <c r="QA108" i="27" s="1"/>
  <c r="AQ104" i="27"/>
  <c r="AP104" i="26"/>
  <c r="IH107" i="26"/>
  <c r="IH108" i="26"/>
  <c r="IH104" i="26"/>
  <c r="IH106" i="26" s="1"/>
  <c r="IH109" i="26" s="1"/>
  <c r="AI104" i="17"/>
  <c r="JG8" i="32"/>
  <c r="JH6" i="32"/>
  <c r="JH7" i="32"/>
  <c r="BP4" i="32"/>
  <c r="JH4" i="32"/>
  <c r="JH5" i="32" s="1"/>
  <c r="JH8" i="32" s="1"/>
  <c r="G85" i="30"/>
  <c r="F86" i="30"/>
  <c r="D86" i="30"/>
  <c r="E85" i="30"/>
  <c r="C80" i="30"/>
  <c r="B81" i="30"/>
  <c r="T106" i="17"/>
  <c r="AE106" i="17"/>
  <c r="AD106" i="17"/>
  <c r="U106" i="17"/>
  <c r="T104" i="17"/>
  <c r="AF106" i="17"/>
  <c r="AC106" i="17"/>
  <c r="Z106" i="17"/>
  <c r="Y106" i="17"/>
  <c r="X106" i="17"/>
  <c r="W106" i="17"/>
  <c r="D109" i="17"/>
  <c r="V106" i="17"/>
  <c r="AB106" i="17"/>
  <c r="AA106" i="17"/>
  <c r="D110" i="17"/>
  <c r="D114" i="17"/>
  <c r="D115" i="17"/>
  <c r="D116" i="17"/>
  <c r="IY6" i="20"/>
  <c r="IY8" i="20" s="1"/>
  <c r="PT6" i="20"/>
  <c r="PT7" i="20"/>
  <c r="BH4" i="20"/>
  <c r="IZ7" i="20"/>
  <c r="IZ4" i="20"/>
  <c r="IZ5" i="20" s="1"/>
  <c r="B87" i="28"/>
  <c r="C87" i="28" s="1"/>
  <c r="D13" i="27" l="1"/>
  <c r="C14" i="27" s="1"/>
  <c r="IJ108" i="27"/>
  <c r="IJ107" i="27"/>
  <c r="IJ104" i="27"/>
  <c r="IJ106" i="27" s="1"/>
  <c r="AR104" i="27"/>
  <c r="QA109" i="27"/>
  <c r="AQ104" i="26"/>
  <c r="II107" i="26"/>
  <c r="II108" i="26"/>
  <c r="II104" i="26"/>
  <c r="II106" i="26" s="1"/>
  <c r="II109" i="26" s="1"/>
  <c r="PT106" i="17"/>
  <c r="PT107" i="17"/>
  <c r="PT104" i="17"/>
  <c r="PT108" i="17" s="1"/>
  <c r="IB104" i="17"/>
  <c r="IB106" i="17"/>
  <c r="AK104" i="17"/>
  <c r="IB108" i="17"/>
  <c r="IB107" i="17"/>
  <c r="JI6" i="32"/>
  <c r="JI7" i="32"/>
  <c r="BQ4" i="32"/>
  <c r="JI4" i="32"/>
  <c r="JI5" i="32" s="1"/>
  <c r="F87" i="30"/>
  <c r="G86" i="30"/>
  <c r="D87" i="30"/>
  <c r="E86" i="30"/>
  <c r="B82" i="30"/>
  <c r="C81" i="30"/>
  <c r="II109" i="27"/>
  <c r="IZ6" i="20"/>
  <c r="IZ8" i="20" s="1"/>
  <c r="PT8" i="20"/>
  <c r="BI4" i="20"/>
  <c r="JA7" i="20"/>
  <c r="JA4" i="20"/>
  <c r="JA5" i="20" s="1"/>
  <c r="B88" i="28"/>
  <c r="C88" i="28" s="1"/>
  <c r="IJ109" i="27" l="1"/>
  <c r="AS104" i="27"/>
  <c r="IK107" i="27"/>
  <c r="IK108" i="27"/>
  <c r="IK104" i="27"/>
  <c r="IK106" i="27" s="1"/>
  <c r="AR104" i="26"/>
  <c r="IJ107" i="26"/>
  <c r="IJ108" i="26"/>
  <c r="IJ104" i="26"/>
  <c r="IJ106" i="26" s="1"/>
  <c r="IJ109" i="26" s="1"/>
  <c r="AL104" i="17"/>
  <c r="ID107" i="17"/>
  <c r="ID108" i="17"/>
  <c r="ID104" i="17"/>
  <c r="ID106" i="17" s="1"/>
  <c r="IC107" i="17"/>
  <c r="IC108" i="17"/>
  <c r="IC104" i="17"/>
  <c r="IC106" i="17" s="1"/>
  <c r="IC109" i="17" s="1"/>
  <c r="PT109" i="17"/>
  <c r="JI8" i="32"/>
  <c r="JJ7" i="32"/>
  <c r="JJ6" i="32"/>
  <c r="BR4" i="32"/>
  <c r="JJ4" i="32"/>
  <c r="JJ5" i="32" s="1"/>
  <c r="G87" i="30"/>
  <c r="F88" i="30"/>
  <c r="E87" i="30"/>
  <c r="D88" i="30"/>
  <c r="C82" i="30"/>
  <c r="B83" i="30"/>
  <c r="JA6" i="20"/>
  <c r="JA8" i="20" s="1"/>
  <c r="BJ4" i="20"/>
  <c r="JB7" i="20"/>
  <c r="JB4" i="20"/>
  <c r="JB5" i="20" s="1"/>
  <c r="B89" i="28"/>
  <c r="C89" i="28" s="1"/>
  <c r="IK109" i="27" l="1"/>
  <c r="AT104" i="27"/>
  <c r="IL107" i="27"/>
  <c r="IL108" i="27"/>
  <c r="IL104" i="27"/>
  <c r="IL106" i="27" s="1"/>
  <c r="AS104" i="26"/>
  <c r="IK107" i="26"/>
  <c r="IK108" i="26"/>
  <c r="IK104" i="26"/>
  <c r="IK106" i="26" s="1"/>
  <c r="IK109" i="26" s="1"/>
  <c r="ID109" i="17"/>
  <c r="AM104" i="17"/>
  <c r="IE108" i="17"/>
  <c r="IE107" i="17"/>
  <c r="IE104" i="17"/>
  <c r="IE106" i="17" s="1"/>
  <c r="IE109" i="17" s="1"/>
  <c r="JJ8" i="32"/>
  <c r="JK7" i="32"/>
  <c r="JK6" i="32"/>
  <c r="BS4" i="32"/>
  <c r="JK4" i="32"/>
  <c r="JK5" i="32" s="1"/>
  <c r="F89" i="30"/>
  <c r="G88" i="30"/>
  <c r="D89" i="30"/>
  <c r="E88" i="30"/>
  <c r="B84" i="30"/>
  <c r="C83" i="30"/>
  <c r="JB6" i="20"/>
  <c r="JB8" i="20" s="1"/>
  <c r="BK4" i="20"/>
  <c r="JC7" i="20"/>
  <c r="JC4" i="20"/>
  <c r="JC5" i="20" s="1"/>
  <c r="B90" i="28"/>
  <c r="C90" i="28" s="1"/>
  <c r="IL109" i="27" l="1"/>
  <c r="AU104" i="27"/>
  <c r="IM107" i="27"/>
  <c r="IM108" i="27"/>
  <c r="IM104" i="27"/>
  <c r="IM106" i="27" s="1"/>
  <c r="IM109" i="27" s="1"/>
  <c r="AT104" i="26"/>
  <c r="IL107" i="26"/>
  <c r="IL108" i="26"/>
  <c r="IL104" i="26"/>
  <c r="IL106" i="26" s="1"/>
  <c r="AN104" i="17"/>
  <c r="IF108" i="17"/>
  <c r="IF107" i="17"/>
  <c r="IF104" i="17"/>
  <c r="IF106" i="17" s="1"/>
  <c r="JK8" i="32"/>
  <c r="JL6" i="32"/>
  <c r="JL7" i="32"/>
  <c r="BT4" i="32"/>
  <c r="JL4" i="32"/>
  <c r="JL5" i="32" s="1"/>
  <c r="F90" i="30"/>
  <c r="G89" i="30"/>
  <c r="D90" i="30"/>
  <c r="E89" i="30"/>
  <c r="C84" i="30"/>
  <c r="B85" i="30"/>
  <c r="JC6" i="20"/>
  <c r="JC8" i="20" s="1"/>
  <c r="BL4" i="20"/>
  <c r="JD7" i="20"/>
  <c r="JD4" i="20"/>
  <c r="JD5" i="20" s="1"/>
  <c r="B91" i="28"/>
  <c r="C91" i="28" s="1"/>
  <c r="AV104" i="27" l="1"/>
  <c r="IN107" i="27"/>
  <c r="IN108" i="27"/>
  <c r="IN104" i="27"/>
  <c r="IN106" i="27" s="1"/>
  <c r="IL109" i="26"/>
  <c r="AU104" i="26"/>
  <c r="IM107" i="26"/>
  <c r="IM108" i="26"/>
  <c r="IM104" i="26"/>
  <c r="IM106" i="26" s="1"/>
  <c r="IF109" i="17"/>
  <c r="AO104" i="17"/>
  <c r="IG107" i="17"/>
  <c r="IG108" i="17"/>
  <c r="IG104" i="17"/>
  <c r="IG106" i="17" s="1"/>
  <c r="JL8" i="32"/>
  <c r="JM6" i="32"/>
  <c r="JM7" i="32"/>
  <c r="BU4" i="32"/>
  <c r="JM4" i="32"/>
  <c r="JM5" i="32" s="1"/>
  <c r="F91" i="30"/>
  <c r="G90" i="30"/>
  <c r="D91" i="30"/>
  <c r="E90" i="30"/>
  <c r="B86" i="30"/>
  <c r="C85" i="30"/>
  <c r="JD6" i="20"/>
  <c r="JD8" i="20" s="1"/>
  <c r="BM4" i="20"/>
  <c r="JE7" i="20"/>
  <c r="JE4" i="20"/>
  <c r="JE5" i="20" s="1"/>
  <c r="B92" i="28"/>
  <c r="C92" i="28" s="1"/>
  <c r="AW104" i="27" l="1"/>
  <c r="IO107" i="27"/>
  <c r="IO108" i="27"/>
  <c r="IO104" i="27"/>
  <c r="IO106" i="27" s="1"/>
  <c r="IO109" i="27" s="1"/>
  <c r="IN109" i="27"/>
  <c r="IM109" i="26"/>
  <c r="AV104" i="26"/>
  <c r="IN107" i="26"/>
  <c r="IN108" i="26"/>
  <c r="IN104" i="26"/>
  <c r="IN106" i="26" s="1"/>
  <c r="IN109" i="26" s="1"/>
  <c r="AP104" i="17"/>
  <c r="IH107" i="17"/>
  <c r="IH108" i="17"/>
  <c r="IH104" i="17"/>
  <c r="IH106" i="17" s="1"/>
  <c r="IG109" i="17"/>
  <c r="JM8" i="32"/>
  <c r="JN7" i="32"/>
  <c r="JN6" i="32"/>
  <c r="BV4" i="32"/>
  <c r="JN4" i="32"/>
  <c r="JN5" i="32" s="1"/>
  <c r="G91" i="30"/>
  <c r="F92" i="30"/>
  <c r="E91" i="30"/>
  <c r="D92" i="30"/>
  <c r="C86" i="30"/>
  <c r="B87" i="30"/>
  <c r="JE6" i="20"/>
  <c r="JE8" i="20" s="1"/>
  <c r="BN4" i="20"/>
  <c r="JF7" i="20"/>
  <c r="JF4" i="20"/>
  <c r="JF5" i="20" s="1"/>
  <c r="B93" i="28"/>
  <c r="C93" i="28" s="1"/>
  <c r="AX104" i="27" l="1"/>
  <c r="IP107" i="27"/>
  <c r="IP108" i="27"/>
  <c r="IP104" i="27"/>
  <c r="IP106" i="27" s="1"/>
  <c r="AW104" i="26"/>
  <c r="IO107" i="26"/>
  <c r="IO108" i="26"/>
  <c r="IO104" i="26"/>
  <c r="IO106" i="26" s="1"/>
  <c r="IO109" i="26" s="1"/>
  <c r="IH109" i="17"/>
  <c r="AQ104" i="17"/>
  <c r="II107" i="17"/>
  <c r="II108" i="17"/>
  <c r="II104" i="17"/>
  <c r="II106" i="17" s="1"/>
  <c r="JN8" i="32"/>
  <c r="JO7" i="32"/>
  <c r="JO6" i="32"/>
  <c r="BW4" i="32"/>
  <c r="JO4" i="32"/>
  <c r="JO5" i="32" s="1"/>
  <c r="F93" i="30"/>
  <c r="G92" i="30"/>
  <c r="D93" i="30"/>
  <c r="E92" i="30"/>
  <c r="C87" i="30"/>
  <c r="B88" i="30"/>
  <c r="JF6" i="20"/>
  <c r="JF8" i="20" s="1"/>
  <c r="BO4" i="20"/>
  <c r="JG7" i="20"/>
  <c r="JG4" i="20"/>
  <c r="JG5" i="20" s="1"/>
  <c r="B94" i="28"/>
  <c r="C94" i="28" s="1"/>
  <c r="IP109" i="27" l="1"/>
  <c r="AY104" i="27"/>
  <c r="IQ107" i="27"/>
  <c r="IQ108" i="27"/>
  <c r="IQ104" i="27"/>
  <c r="IQ106" i="27" s="1"/>
  <c r="IQ109" i="27" s="1"/>
  <c r="AX104" i="26"/>
  <c r="IP108" i="26"/>
  <c r="IP107" i="26"/>
  <c r="IP104" i="26"/>
  <c r="IP106" i="26" s="1"/>
  <c r="IP109" i="26" s="1"/>
  <c r="II109" i="17"/>
  <c r="AR104" i="17"/>
  <c r="IJ107" i="17"/>
  <c r="IJ108" i="17"/>
  <c r="IJ104" i="17"/>
  <c r="IJ106" i="17" s="1"/>
  <c r="IJ109" i="17" s="1"/>
  <c r="JO8" i="32"/>
  <c r="JP7" i="32"/>
  <c r="JP6" i="32"/>
  <c r="BX4" i="32"/>
  <c r="JP4" i="32"/>
  <c r="JP5" i="32" s="1"/>
  <c r="F94" i="30"/>
  <c r="G93" i="30"/>
  <c r="D94" i="30"/>
  <c r="E93" i="30"/>
  <c r="C88" i="30"/>
  <c r="B89" i="30"/>
  <c r="JG6" i="20"/>
  <c r="JG8" i="20" s="1"/>
  <c r="BP4" i="20"/>
  <c r="JH7" i="20"/>
  <c r="JH4" i="20"/>
  <c r="JH5" i="20" s="1"/>
  <c r="B95" i="28"/>
  <c r="C95" i="28" s="1"/>
  <c r="AZ104" i="27" l="1"/>
  <c r="IR108" i="27"/>
  <c r="IR107" i="27"/>
  <c r="IR104" i="27"/>
  <c r="IR106" i="27" s="1"/>
  <c r="IR109" i="27" s="1"/>
  <c r="AY104" i="26"/>
  <c r="IQ107" i="26"/>
  <c r="IQ108" i="26"/>
  <c r="IQ104" i="26"/>
  <c r="IQ106" i="26" s="1"/>
  <c r="IQ109" i="26" s="1"/>
  <c r="AS104" i="17"/>
  <c r="IK107" i="17"/>
  <c r="IK108" i="17"/>
  <c r="IK104" i="17"/>
  <c r="IK106" i="17" s="1"/>
  <c r="IK109" i="17" s="1"/>
  <c r="JP8" i="32"/>
  <c r="JQ6" i="32"/>
  <c r="JQ7" i="32"/>
  <c r="BY4" i="32"/>
  <c r="JQ4" i="32"/>
  <c r="JQ5" i="32" s="1"/>
  <c r="F95" i="30"/>
  <c r="G94" i="30"/>
  <c r="D95" i="30"/>
  <c r="E94" i="30"/>
  <c r="B90" i="30"/>
  <c r="C89" i="30"/>
  <c r="JH6" i="20"/>
  <c r="JH8" i="20" s="1"/>
  <c r="BQ4" i="20"/>
  <c r="JI7" i="20"/>
  <c r="JI4" i="20"/>
  <c r="JI5" i="20" s="1"/>
  <c r="B96" i="28"/>
  <c r="C96" i="28" s="1"/>
  <c r="BA104" i="27" l="1"/>
  <c r="IS108" i="27"/>
  <c r="IS107" i="27"/>
  <c r="IS104" i="27"/>
  <c r="IS106" i="27" s="1"/>
  <c r="AZ104" i="26"/>
  <c r="IR108" i="26"/>
  <c r="IR107" i="26"/>
  <c r="IR104" i="26"/>
  <c r="IR106" i="26" s="1"/>
  <c r="IR109" i="26" s="1"/>
  <c r="AT104" i="17"/>
  <c r="IL107" i="17"/>
  <c r="IL108" i="17"/>
  <c r="IL104" i="17"/>
  <c r="IL106" i="17" s="1"/>
  <c r="IL109" i="17" s="1"/>
  <c r="JQ8" i="32"/>
  <c r="JR6" i="32"/>
  <c r="JR7" i="32"/>
  <c r="BZ4" i="32"/>
  <c r="JR4" i="32"/>
  <c r="JR5" i="32" s="1"/>
  <c r="G95" i="30"/>
  <c r="F96" i="30"/>
  <c r="E95" i="30"/>
  <c r="D96" i="30"/>
  <c r="C90" i="30"/>
  <c r="B91" i="30"/>
  <c r="JI6" i="20"/>
  <c r="JI8" i="20" s="1"/>
  <c r="BR4" i="20"/>
  <c r="JJ7" i="20"/>
  <c r="JJ4" i="20"/>
  <c r="JJ5" i="20" s="1"/>
  <c r="B97" i="28"/>
  <c r="C97" i="28" s="1"/>
  <c r="IS109" i="27" l="1"/>
  <c r="BB104" i="27"/>
  <c r="IT108" i="27"/>
  <c r="IT107" i="27"/>
  <c r="IT104" i="27"/>
  <c r="IT106" i="27" s="1"/>
  <c r="BA104" i="26"/>
  <c r="IS107" i="26"/>
  <c r="IS108" i="26"/>
  <c r="IS104" i="26"/>
  <c r="IS106" i="26" s="1"/>
  <c r="IS109" i="26" s="1"/>
  <c r="AU104" i="17"/>
  <c r="IM107" i="17"/>
  <c r="IM108" i="17"/>
  <c r="IM104" i="17"/>
  <c r="IM106" i="17" s="1"/>
  <c r="IM109" i="17" s="1"/>
  <c r="JR8" i="32"/>
  <c r="JS7" i="32"/>
  <c r="JS6" i="32"/>
  <c r="CA4" i="32"/>
  <c r="JS4" i="32"/>
  <c r="JS5" i="32" s="1"/>
  <c r="F97" i="30"/>
  <c r="G96" i="30"/>
  <c r="D97" i="30"/>
  <c r="E96" i="30"/>
  <c r="B92" i="30"/>
  <c r="C91" i="30"/>
  <c r="JJ6" i="20"/>
  <c r="JJ8" i="20" s="1"/>
  <c r="BS4" i="20"/>
  <c r="JK7" i="20"/>
  <c r="JK4" i="20"/>
  <c r="JK5" i="20" s="1"/>
  <c r="B98" i="28"/>
  <c r="C98" i="28" s="1"/>
  <c r="IT109" i="27" l="1"/>
  <c r="BC104" i="27"/>
  <c r="IU108" i="27"/>
  <c r="IU107" i="27"/>
  <c r="IU104" i="27"/>
  <c r="IU106" i="27" s="1"/>
  <c r="IU109" i="27" s="1"/>
  <c r="BB104" i="26"/>
  <c r="IT107" i="26"/>
  <c r="IT108" i="26"/>
  <c r="IT104" i="26"/>
  <c r="IT106" i="26" s="1"/>
  <c r="IT109" i="26" s="1"/>
  <c r="AV104" i="17"/>
  <c r="IN107" i="17"/>
  <c r="IN108" i="17"/>
  <c r="IN104" i="17"/>
  <c r="IN106" i="17" s="1"/>
  <c r="JS8" i="32"/>
  <c r="JT7" i="32"/>
  <c r="JT6" i="32"/>
  <c r="CB4" i="32"/>
  <c r="JT4" i="32"/>
  <c r="JT5" i="32" s="1"/>
  <c r="F98" i="30"/>
  <c r="G97" i="30"/>
  <c r="D98" i="30"/>
  <c r="E97" i="30"/>
  <c r="B93" i="30"/>
  <c r="C92" i="30"/>
  <c r="JK6" i="20"/>
  <c r="JK8" i="20" s="1"/>
  <c r="BT4" i="20"/>
  <c r="JL7" i="20"/>
  <c r="JL4" i="20"/>
  <c r="JL5" i="20" s="1"/>
  <c r="B99" i="28"/>
  <c r="C99" i="28" s="1"/>
  <c r="BD104" i="27" l="1"/>
  <c r="IV108" i="27"/>
  <c r="IV107" i="27"/>
  <c r="IV104" i="27"/>
  <c r="IV106" i="27" s="1"/>
  <c r="BC104" i="26"/>
  <c r="IU107" i="26"/>
  <c r="IU108" i="26"/>
  <c r="IU104" i="26"/>
  <c r="IU106" i="26" s="1"/>
  <c r="IU109" i="26" s="1"/>
  <c r="IN109" i="17"/>
  <c r="AW104" i="17"/>
  <c r="IO107" i="17"/>
  <c r="IO108" i="17"/>
  <c r="IO104" i="17"/>
  <c r="IO106" i="17" s="1"/>
  <c r="IO109" i="17" s="1"/>
  <c r="JT8" i="32"/>
  <c r="JU7" i="32"/>
  <c r="JU6" i="32"/>
  <c r="CC4" i="32"/>
  <c r="JU4" i="32"/>
  <c r="JU5" i="32" s="1"/>
  <c r="F99" i="30"/>
  <c r="G98" i="30"/>
  <c r="D99" i="30"/>
  <c r="E98" i="30"/>
  <c r="C93" i="30"/>
  <c r="B94" i="30"/>
  <c r="JL6" i="20"/>
  <c r="JL8" i="20" s="1"/>
  <c r="BU4" i="20"/>
  <c r="JM7" i="20"/>
  <c r="JM4" i="20"/>
  <c r="JM5" i="20" s="1"/>
  <c r="B100" i="28"/>
  <c r="C100" i="28" s="1"/>
  <c r="IV109" i="27" l="1"/>
  <c r="BE104" i="27"/>
  <c r="IW107" i="27"/>
  <c r="IW108" i="27"/>
  <c r="IW104" i="27"/>
  <c r="IW106" i="27" s="1"/>
  <c r="IW109" i="27" s="1"/>
  <c r="BD104" i="26"/>
  <c r="IV107" i="26"/>
  <c r="IV108" i="26"/>
  <c r="IV104" i="26"/>
  <c r="IV106" i="26" s="1"/>
  <c r="IV109" i="26" s="1"/>
  <c r="AX104" i="17"/>
  <c r="IP107" i="17"/>
  <c r="IP108" i="17"/>
  <c r="IP104" i="17"/>
  <c r="IP106" i="17" s="1"/>
  <c r="JU8" i="32"/>
  <c r="JV6" i="32"/>
  <c r="JV7" i="32"/>
  <c r="CD4" i="32"/>
  <c r="JV4" i="32"/>
  <c r="JV5" i="32" s="1"/>
  <c r="G99" i="30"/>
  <c r="F100" i="30"/>
  <c r="E99" i="30"/>
  <c r="D100" i="30"/>
  <c r="B95" i="30"/>
  <c r="C94" i="30"/>
  <c r="JM6" i="20"/>
  <c r="JM8" i="20" s="1"/>
  <c r="BV4" i="20"/>
  <c r="JN7" i="20"/>
  <c r="JN4" i="20"/>
  <c r="JN5" i="20" s="1"/>
  <c r="B101" i="28"/>
  <c r="C101" i="28" s="1"/>
  <c r="BF104" i="27" l="1"/>
  <c r="IX107" i="27"/>
  <c r="IX108" i="27"/>
  <c r="IX104" i="27"/>
  <c r="IX106" i="27" s="1"/>
  <c r="BE104" i="26"/>
  <c r="IW106" i="26"/>
  <c r="IW109" i="26" s="1"/>
  <c r="IW107" i="26"/>
  <c r="IW108" i="26"/>
  <c r="IW104" i="26"/>
  <c r="IP109" i="17"/>
  <c r="AY104" i="17"/>
  <c r="IQ108" i="17"/>
  <c r="IQ107" i="17"/>
  <c r="IQ104" i="17"/>
  <c r="IQ106" i="17" s="1"/>
  <c r="IQ109" i="17" s="1"/>
  <c r="JV8" i="32"/>
  <c r="JW7" i="32"/>
  <c r="JW5" i="32"/>
  <c r="CE4" i="32"/>
  <c r="JW4" i="32"/>
  <c r="JW6" i="32" s="1"/>
  <c r="F101" i="30"/>
  <c r="G100" i="30"/>
  <c r="D101" i="30"/>
  <c r="E100" i="30"/>
  <c r="C95" i="30"/>
  <c r="B96" i="30"/>
  <c r="JN6" i="20"/>
  <c r="JN8" i="20" s="1"/>
  <c r="BW4" i="20"/>
  <c r="JO7" i="20"/>
  <c r="JO4" i="20"/>
  <c r="JO5" i="20" s="1"/>
  <c r="B102" i="28"/>
  <c r="C102" i="28" s="1"/>
  <c r="IX109" i="27" l="1"/>
  <c r="BG104" i="27"/>
  <c r="IY107" i="27"/>
  <c r="IY108" i="27"/>
  <c r="IY104" i="27"/>
  <c r="IY106" i="27" s="1"/>
  <c r="BF104" i="26"/>
  <c r="IX107" i="26"/>
  <c r="IX108" i="26"/>
  <c r="IX104" i="26"/>
  <c r="IX106" i="26" s="1"/>
  <c r="AZ104" i="17"/>
  <c r="IR108" i="17"/>
  <c r="IR107" i="17"/>
  <c r="IR104" i="17"/>
  <c r="IR106" i="17" s="1"/>
  <c r="IR109" i="17" s="1"/>
  <c r="JX7" i="32"/>
  <c r="JX5" i="32"/>
  <c r="CF4" i="32"/>
  <c r="JX4" i="32"/>
  <c r="JX6" i="32" s="1"/>
  <c r="JW8" i="32"/>
  <c r="F102" i="30"/>
  <c r="G101" i="30"/>
  <c r="D102" i="30"/>
  <c r="E101" i="30"/>
  <c r="C96" i="30"/>
  <c r="B97" i="30"/>
  <c r="JO6" i="20"/>
  <c r="JO8" i="20" s="1"/>
  <c r="BX4" i="20"/>
  <c r="JP7" i="20"/>
  <c r="JP4" i="20"/>
  <c r="JP5" i="20" s="1"/>
  <c r="B103" i="28"/>
  <c r="C103" i="28" s="1"/>
  <c r="IY109" i="27" l="1"/>
  <c r="BH104" i="27"/>
  <c r="IZ107" i="27"/>
  <c r="IZ108" i="27"/>
  <c r="IZ104" i="27"/>
  <c r="IZ106" i="27" s="1"/>
  <c r="IX109" i="26"/>
  <c r="BG104" i="26"/>
  <c r="IY107" i="26"/>
  <c r="IY108" i="26"/>
  <c r="IY104" i="26"/>
  <c r="IY106" i="26" s="1"/>
  <c r="BA104" i="17"/>
  <c r="IS107" i="17"/>
  <c r="IS108" i="17"/>
  <c r="IS104" i="17"/>
  <c r="IS106" i="17" s="1"/>
  <c r="JY7" i="32"/>
  <c r="JY5" i="32"/>
  <c r="CG4" i="32"/>
  <c r="JY4" i="32"/>
  <c r="JY6" i="32" s="1"/>
  <c r="JX8" i="32"/>
  <c r="F103" i="30"/>
  <c r="G102" i="30"/>
  <c r="D103" i="30"/>
  <c r="E102" i="30"/>
  <c r="B98" i="30"/>
  <c r="C97" i="30"/>
  <c r="JP6" i="20"/>
  <c r="JP8" i="20" s="1"/>
  <c r="BY4" i="20"/>
  <c r="JQ7" i="20"/>
  <c r="JQ4" i="20"/>
  <c r="JQ5" i="20" s="1"/>
  <c r="B104" i="28"/>
  <c r="C104" i="28" s="1"/>
  <c r="IZ109" i="27" l="1"/>
  <c r="BI104" i="27"/>
  <c r="JA107" i="27"/>
  <c r="JA108" i="27"/>
  <c r="JA104" i="27"/>
  <c r="JA106" i="27" s="1"/>
  <c r="IY109" i="26"/>
  <c r="BH104" i="26"/>
  <c r="IZ107" i="26"/>
  <c r="IZ108" i="26"/>
  <c r="IZ104" i="26"/>
  <c r="IZ106" i="26" s="1"/>
  <c r="IZ109" i="26" s="1"/>
  <c r="IS109" i="17"/>
  <c r="BB104" i="17"/>
  <c r="IT107" i="17"/>
  <c r="IT108" i="17"/>
  <c r="IT104" i="17"/>
  <c r="IT106" i="17" s="1"/>
  <c r="IT109" i="17" s="1"/>
  <c r="JZ7" i="32"/>
  <c r="JZ5" i="32"/>
  <c r="CH4" i="32"/>
  <c r="JZ4" i="32"/>
  <c r="JZ6" i="32" s="1"/>
  <c r="JY8" i="32"/>
  <c r="G103" i="30"/>
  <c r="F104" i="30"/>
  <c r="E103" i="30"/>
  <c r="D104" i="30"/>
  <c r="C98" i="30"/>
  <c r="B99" i="30"/>
  <c r="JQ6" i="20"/>
  <c r="JQ8" i="20" s="1"/>
  <c r="BZ4" i="20"/>
  <c r="JR7" i="20"/>
  <c r="JR4" i="20"/>
  <c r="JR5" i="20" s="1"/>
  <c r="B105" i="28"/>
  <c r="C105" i="28" s="1"/>
  <c r="JA109" i="27" l="1"/>
  <c r="BJ104" i="27"/>
  <c r="JB107" i="27"/>
  <c r="JB108" i="27"/>
  <c r="JB104" i="27"/>
  <c r="JB106" i="27" s="1"/>
  <c r="BI104" i="26"/>
  <c r="JA107" i="26"/>
  <c r="JA108" i="26"/>
  <c r="JA104" i="26"/>
  <c r="JA106" i="26" s="1"/>
  <c r="JA109" i="26" s="1"/>
  <c r="BC104" i="17"/>
  <c r="IU107" i="17"/>
  <c r="IU108" i="17"/>
  <c r="IU104" i="17"/>
  <c r="IU106" i="17" s="1"/>
  <c r="IU109" i="17" s="1"/>
  <c r="KA7" i="32"/>
  <c r="KA5" i="32"/>
  <c r="CI4" i="32"/>
  <c r="KA4" i="32"/>
  <c r="KA6" i="32" s="1"/>
  <c r="JZ8" i="32"/>
  <c r="F105" i="30"/>
  <c r="G104" i="30"/>
  <c r="D105" i="30"/>
  <c r="E104" i="30"/>
  <c r="B100" i="30"/>
  <c r="C99" i="30"/>
  <c r="JR6" i="20"/>
  <c r="JR8" i="20" s="1"/>
  <c r="CA4" i="20"/>
  <c r="JS7" i="20"/>
  <c r="JS4" i="20"/>
  <c r="JS5" i="20" s="1"/>
  <c r="B106" i="28"/>
  <c r="C106" i="28" s="1"/>
  <c r="JB109" i="27" l="1"/>
  <c r="BK104" i="27"/>
  <c r="JC107" i="27"/>
  <c r="JC108" i="27"/>
  <c r="JC104" i="27"/>
  <c r="JC106" i="27" s="1"/>
  <c r="BJ104" i="26"/>
  <c r="JB108" i="26"/>
  <c r="JB107" i="26"/>
  <c r="JB104" i="26"/>
  <c r="JB106" i="26" s="1"/>
  <c r="JB109" i="26" s="1"/>
  <c r="BD104" i="17"/>
  <c r="IV107" i="17"/>
  <c r="IV108" i="17"/>
  <c r="IV104" i="17"/>
  <c r="IV106" i="17" s="1"/>
  <c r="IV109" i="17" s="1"/>
  <c r="KB7" i="32"/>
  <c r="KB5" i="32"/>
  <c r="CJ4" i="32"/>
  <c r="KB4" i="32"/>
  <c r="KB6" i="32" s="1"/>
  <c r="KA8" i="32"/>
  <c r="F106" i="30"/>
  <c r="G105" i="30"/>
  <c r="D106" i="30"/>
  <c r="E105" i="30"/>
  <c r="B101" i="30"/>
  <c r="C100" i="30"/>
  <c r="JS6" i="20"/>
  <c r="JS8" i="20" s="1"/>
  <c r="CB4" i="20"/>
  <c r="JT7" i="20"/>
  <c r="JT4" i="20"/>
  <c r="JT5" i="20" s="1"/>
  <c r="B107" i="28"/>
  <c r="C107" i="28" s="1"/>
  <c r="JC109" i="27" l="1"/>
  <c r="BL104" i="27"/>
  <c r="JD108" i="27"/>
  <c r="JD107" i="27"/>
  <c r="JD104" i="27"/>
  <c r="JD106" i="27" s="1"/>
  <c r="BK104" i="26"/>
  <c r="JC108" i="26"/>
  <c r="JC107" i="26"/>
  <c r="JC104" i="26"/>
  <c r="JC106" i="26" s="1"/>
  <c r="JC109" i="26" s="1"/>
  <c r="BE104" i="17"/>
  <c r="IW107" i="17"/>
  <c r="IW108" i="17"/>
  <c r="IW104" i="17"/>
  <c r="IW106" i="17" s="1"/>
  <c r="KC5" i="32"/>
  <c r="KC7" i="32"/>
  <c r="CK4" i="32"/>
  <c r="KC4" i="32"/>
  <c r="KC6" i="32" s="1"/>
  <c r="KB8" i="32"/>
  <c r="F107" i="30"/>
  <c r="G106" i="30"/>
  <c r="D107" i="30"/>
  <c r="E106" i="30"/>
  <c r="B102" i="30"/>
  <c r="C101" i="30"/>
  <c r="JT6" i="20"/>
  <c r="JT8" i="20" s="1"/>
  <c r="CC4" i="20"/>
  <c r="JU7" i="20"/>
  <c r="JU4" i="20"/>
  <c r="JU5" i="20" s="1"/>
  <c r="B108" i="28"/>
  <c r="C108" i="28" s="1"/>
  <c r="JD109" i="27" l="1"/>
  <c r="BM104" i="27"/>
  <c r="JE108" i="27"/>
  <c r="JE107" i="27"/>
  <c r="JE104" i="27"/>
  <c r="JE106" i="27" s="1"/>
  <c r="BL104" i="26"/>
  <c r="JD107" i="26"/>
  <c r="JD108" i="26"/>
  <c r="JD104" i="26"/>
  <c r="JD106" i="26" s="1"/>
  <c r="JD109" i="26" s="1"/>
  <c r="IW109" i="17"/>
  <c r="BF104" i="17"/>
  <c r="IX107" i="17"/>
  <c r="IX108" i="17"/>
  <c r="IX104" i="17"/>
  <c r="IX106" i="17" s="1"/>
  <c r="IX109" i="17" s="1"/>
  <c r="KD7" i="32"/>
  <c r="KD5" i="32"/>
  <c r="CL4" i="32"/>
  <c r="KD4" i="32"/>
  <c r="KD6" i="32" s="1"/>
  <c r="KC8" i="32"/>
  <c r="G107" i="30"/>
  <c r="F108" i="30"/>
  <c r="E107" i="30"/>
  <c r="D108" i="30"/>
  <c r="C102" i="30"/>
  <c r="B103" i="30"/>
  <c r="JU6" i="20"/>
  <c r="JU8" i="20" s="1"/>
  <c r="CD4" i="20"/>
  <c r="JV7" i="20"/>
  <c r="JV4" i="20"/>
  <c r="JV5" i="20" s="1"/>
  <c r="B109" i="28"/>
  <c r="C109" i="28" s="1"/>
  <c r="JE109" i="27" l="1"/>
  <c r="BN104" i="27"/>
  <c r="JF108" i="27"/>
  <c r="JF107" i="27"/>
  <c r="JF104" i="27"/>
  <c r="JF106" i="27" s="1"/>
  <c r="BM104" i="26"/>
  <c r="JE107" i="26"/>
  <c r="JE108" i="26"/>
  <c r="JE104" i="26"/>
  <c r="JE106" i="26" s="1"/>
  <c r="JE109" i="26" s="1"/>
  <c r="BG104" i="17"/>
  <c r="IY107" i="17"/>
  <c r="IY108" i="17"/>
  <c r="IY104" i="17"/>
  <c r="IY106" i="17" s="1"/>
  <c r="IY109" i="17" s="1"/>
  <c r="KE7" i="32"/>
  <c r="KE5" i="32"/>
  <c r="CM4" i="32"/>
  <c r="KE4" i="32"/>
  <c r="KE6" i="32" s="1"/>
  <c r="KD8" i="32"/>
  <c r="F109" i="30"/>
  <c r="G108" i="30"/>
  <c r="D109" i="30"/>
  <c r="E108" i="30"/>
  <c r="C103" i="30"/>
  <c r="B104" i="30"/>
  <c r="JV6" i="20"/>
  <c r="JV8" i="20" s="1"/>
  <c r="CE4" i="20"/>
  <c r="JW7" i="20"/>
  <c r="JW4" i="20"/>
  <c r="JW5" i="20" s="1"/>
  <c r="B110" i="28"/>
  <c r="C110" i="28" s="1"/>
  <c r="JF109" i="27" l="1"/>
  <c r="BO104" i="27"/>
  <c r="JG108" i="27"/>
  <c r="JG107" i="27"/>
  <c r="JG104" i="27"/>
  <c r="JG106" i="27" s="1"/>
  <c r="JG109" i="27" s="1"/>
  <c r="BN104" i="26"/>
  <c r="JF107" i="26"/>
  <c r="JF106" i="26"/>
  <c r="JF109" i="26" s="1"/>
  <c r="JF108" i="26"/>
  <c r="JF104" i="26"/>
  <c r="BH104" i="17"/>
  <c r="IZ107" i="17"/>
  <c r="IZ108" i="17"/>
  <c r="IZ104" i="17"/>
  <c r="IZ106" i="17" s="1"/>
  <c r="KF7" i="32"/>
  <c r="KF5" i="32"/>
  <c r="CN4" i="32"/>
  <c r="KF4" i="32"/>
  <c r="KF6" i="32" s="1"/>
  <c r="KE8" i="32"/>
  <c r="F110" i="30"/>
  <c r="G109" i="30"/>
  <c r="D110" i="30"/>
  <c r="E109" i="30"/>
  <c r="B105" i="30"/>
  <c r="C104" i="30"/>
  <c r="JW6" i="20"/>
  <c r="JW8" i="20" s="1"/>
  <c r="CF4" i="20"/>
  <c r="JX7" i="20"/>
  <c r="JX4" i="20"/>
  <c r="JX5" i="20" s="1"/>
  <c r="B111" i="28"/>
  <c r="C111" i="28" s="1"/>
  <c r="BP104" i="27" l="1"/>
  <c r="JH108" i="27"/>
  <c r="JH107" i="27"/>
  <c r="JH104" i="27"/>
  <c r="JH106" i="27" s="1"/>
  <c r="BO104" i="26"/>
  <c r="JG107" i="26"/>
  <c r="JG108" i="26"/>
  <c r="JG104" i="26"/>
  <c r="JG106" i="26" s="1"/>
  <c r="JG109" i="26" s="1"/>
  <c r="IZ109" i="17"/>
  <c r="BI104" i="17"/>
  <c r="JA107" i="17"/>
  <c r="JA108" i="17"/>
  <c r="JA104" i="17"/>
  <c r="JA106" i="17" s="1"/>
  <c r="JA109" i="17" s="1"/>
  <c r="KG5" i="32"/>
  <c r="KG7" i="32"/>
  <c r="CO4" i="32"/>
  <c r="KG4" i="32"/>
  <c r="KG6" i="32" s="1"/>
  <c r="KF8" i="32"/>
  <c r="F111" i="30"/>
  <c r="G110" i="30"/>
  <c r="D111" i="30"/>
  <c r="E110" i="30"/>
  <c r="B106" i="30"/>
  <c r="C105" i="30"/>
  <c r="JX6" i="20"/>
  <c r="JX8" i="20" s="1"/>
  <c r="CG4" i="20"/>
  <c r="JY4" i="20"/>
  <c r="JY5" i="20" s="1"/>
  <c r="B112" i="28"/>
  <c r="C112" i="28" s="1"/>
  <c r="JH109" i="27" l="1"/>
  <c r="BQ104" i="27"/>
  <c r="JI107" i="27"/>
  <c r="JI108" i="27"/>
  <c r="JI104" i="27"/>
  <c r="JI106" i="27" s="1"/>
  <c r="BP104" i="26"/>
  <c r="JH107" i="26"/>
  <c r="JH108" i="26"/>
  <c r="JH104" i="26"/>
  <c r="JH106" i="26" s="1"/>
  <c r="JH109" i="26" s="1"/>
  <c r="BJ104" i="17"/>
  <c r="JB107" i="17"/>
  <c r="JB108" i="17"/>
  <c r="JB104" i="17"/>
  <c r="JB106" i="17" s="1"/>
  <c r="KG8" i="32"/>
  <c r="KH7" i="32"/>
  <c r="KH5" i="32"/>
  <c r="CP4" i="32"/>
  <c r="KH4" i="32"/>
  <c r="KH6" i="32" s="1"/>
  <c r="G111" i="30"/>
  <c r="F112" i="30"/>
  <c r="E111" i="30"/>
  <c r="D112" i="30"/>
  <c r="C106" i="30"/>
  <c r="B107" i="30"/>
  <c r="JY7" i="20"/>
  <c r="JY6" i="20"/>
  <c r="CH4" i="20"/>
  <c r="JZ4" i="20"/>
  <c r="JZ5" i="20" s="1"/>
  <c r="B113" i="28"/>
  <c r="C113" i="28" s="1"/>
  <c r="JI109" i="27" l="1"/>
  <c r="BR104" i="27"/>
  <c r="JJ107" i="27"/>
  <c r="JJ108" i="27"/>
  <c r="JJ104" i="27"/>
  <c r="JJ106" i="27" s="1"/>
  <c r="BQ104" i="26"/>
  <c r="JI107" i="26"/>
  <c r="JI108" i="26"/>
  <c r="JI104" i="26"/>
  <c r="JI106" i="26" s="1"/>
  <c r="JI109" i="26" s="1"/>
  <c r="JB109" i="17"/>
  <c r="BK104" i="17"/>
  <c r="JC108" i="17"/>
  <c r="JC107" i="17"/>
  <c r="JC104" i="17"/>
  <c r="JC106" i="17" s="1"/>
  <c r="KI7" i="32"/>
  <c r="KI5" i="32"/>
  <c r="CQ4" i="32"/>
  <c r="KI4" i="32"/>
  <c r="KI6" i="32" s="1"/>
  <c r="KH8" i="32"/>
  <c r="F113" i="30"/>
  <c r="G112" i="30"/>
  <c r="D113" i="30"/>
  <c r="E112" i="30"/>
  <c r="JY8" i="20"/>
  <c r="B108" i="30"/>
  <c r="C107" i="30"/>
  <c r="JZ6" i="20"/>
  <c r="JZ7" i="20"/>
  <c r="CI4" i="20"/>
  <c r="KA7" i="20"/>
  <c r="KA4" i="20"/>
  <c r="KA5" i="20" s="1"/>
  <c r="B114" i="28"/>
  <c r="C114" i="28" s="1"/>
  <c r="JJ109" i="27" l="1"/>
  <c r="BS104" i="27"/>
  <c r="JK107" i="27"/>
  <c r="JK108" i="27"/>
  <c r="JK104" i="27"/>
  <c r="JK106" i="27" s="1"/>
  <c r="BR104" i="26"/>
  <c r="JJ107" i="26"/>
  <c r="JJ108" i="26"/>
  <c r="JJ104" i="26"/>
  <c r="JJ106" i="26" s="1"/>
  <c r="JC109" i="17"/>
  <c r="BL104" i="17"/>
  <c r="JD108" i="17"/>
  <c r="JD107" i="17"/>
  <c r="JD104" i="17"/>
  <c r="JD106" i="17" s="1"/>
  <c r="JD109" i="17" s="1"/>
  <c r="KI8" i="32"/>
  <c r="KJ7" i="32"/>
  <c r="KJ5" i="32"/>
  <c r="CR4" i="32"/>
  <c r="KJ4" i="32"/>
  <c r="KJ6" i="32" s="1"/>
  <c r="F114" i="30"/>
  <c r="G113" i="30"/>
  <c r="D114" i="30"/>
  <c r="E113" i="30"/>
  <c r="B109" i="30"/>
  <c r="C108" i="30"/>
  <c r="JZ8" i="20"/>
  <c r="KA6" i="20"/>
  <c r="KA8" i="20" s="1"/>
  <c r="CJ4" i="20"/>
  <c r="KB7" i="20"/>
  <c r="KB4" i="20"/>
  <c r="KB5" i="20" s="1"/>
  <c r="B115" i="28"/>
  <c r="C115" i="28" s="1"/>
  <c r="JK109" i="27" l="1"/>
  <c r="BT104" i="27"/>
  <c r="JL107" i="27"/>
  <c r="JL108" i="27"/>
  <c r="JL104" i="27"/>
  <c r="JL106" i="27" s="1"/>
  <c r="JJ109" i="26"/>
  <c r="BS104" i="26"/>
  <c r="JK107" i="26"/>
  <c r="JK108" i="26"/>
  <c r="JK104" i="26"/>
  <c r="JK106" i="26" s="1"/>
  <c r="BM104" i="17"/>
  <c r="JE107" i="17"/>
  <c r="JE108" i="17"/>
  <c r="JE104" i="17"/>
  <c r="JE106" i="17" s="1"/>
  <c r="KK7" i="32"/>
  <c r="KK5" i="32"/>
  <c r="CS4" i="32"/>
  <c r="KK4" i="32"/>
  <c r="KK6" i="32" s="1"/>
  <c r="KJ8" i="32"/>
  <c r="F115" i="30"/>
  <c r="G114" i="30"/>
  <c r="D115" i="30"/>
  <c r="E114" i="30"/>
  <c r="C109" i="30"/>
  <c r="B110" i="30"/>
  <c r="KB6" i="20"/>
  <c r="KB8" i="20" s="1"/>
  <c r="CK4" i="20"/>
  <c r="KC4" i="20"/>
  <c r="KC5" i="20" s="1"/>
  <c r="B116" i="28"/>
  <c r="C116" i="28" s="1"/>
  <c r="JL109" i="27" l="1"/>
  <c r="BU104" i="27"/>
  <c r="JM107" i="27"/>
  <c r="JM108" i="27"/>
  <c r="JM104" i="27"/>
  <c r="JM106" i="27" s="1"/>
  <c r="JK109" i="26"/>
  <c r="BT104" i="26"/>
  <c r="JL107" i="26"/>
  <c r="JL108" i="26"/>
  <c r="JL104" i="26"/>
  <c r="JL106" i="26" s="1"/>
  <c r="JL109" i="26" s="1"/>
  <c r="JE109" i="17"/>
  <c r="BN104" i="17"/>
  <c r="JF107" i="17"/>
  <c r="JF108" i="17"/>
  <c r="JF104" i="17"/>
  <c r="JF106" i="17" s="1"/>
  <c r="JF109" i="17" s="1"/>
  <c r="KL7" i="32"/>
  <c r="KL5" i="32"/>
  <c r="CT4" i="32"/>
  <c r="KL4" i="32"/>
  <c r="KL6" i="32" s="1"/>
  <c r="KK8" i="32"/>
  <c r="G115" i="30"/>
  <c r="F116" i="30"/>
  <c r="E115" i="30"/>
  <c r="D116" i="30"/>
  <c r="C110" i="30"/>
  <c r="B111" i="30"/>
  <c r="KC7" i="20"/>
  <c r="KC6" i="20"/>
  <c r="CL4" i="20"/>
  <c r="KD7" i="20"/>
  <c r="KD4" i="20"/>
  <c r="KD5" i="20" s="1"/>
  <c r="B117" i="28"/>
  <c r="C117" i="28" s="1"/>
  <c r="JM109" i="27" l="1"/>
  <c r="BV104" i="27"/>
  <c r="JN107" i="27"/>
  <c r="JN108" i="27"/>
  <c r="JN104" i="27"/>
  <c r="JN106" i="27" s="1"/>
  <c r="BU104" i="26"/>
  <c r="JM107" i="26"/>
  <c r="JM108" i="26"/>
  <c r="JM104" i="26"/>
  <c r="JM106" i="26" s="1"/>
  <c r="JM109" i="26" s="1"/>
  <c r="BO104" i="17"/>
  <c r="JG107" i="17"/>
  <c r="JG108" i="17"/>
  <c r="JG104" i="17"/>
  <c r="JG106" i="17" s="1"/>
  <c r="JG109" i="17" s="1"/>
  <c r="KM7" i="32"/>
  <c r="KM5" i="32"/>
  <c r="CU4" i="32"/>
  <c r="KM4" i="32"/>
  <c r="KM6" i="32" s="1"/>
  <c r="KL8" i="32"/>
  <c r="F117" i="30"/>
  <c r="G116" i="30"/>
  <c r="D117" i="30"/>
  <c r="E116" i="30"/>
  <c r="KC8" i="20"/>
  <c r="C111" i="30"/>
  <c r="B112" i="30"/>
  <c r="KD6" i="20"/>
  <c r="KD8" i="20" s="1"/>
  <c r="CM4" i="20"/>
  <c r="KE4" i="20"/>
  <c r="KE5" i="20" s="1"/>
  <c r="B118" i="28"/>
  <c r="C118" i="28" s="1"/>
  <c r="JN109" i="27" l="1"/>
  <c r="BW104" i="27"/>
  <c r="JO107" i="27"/>
  <c r="JO108" i="27"/>
  <c r="JO104" i="27"/>
  <c r="JO106" i="27" s="1"/>
  <c r="BV104" i="26"/>
  <c r="JN107" i="26"/>
  <c r="JN108" i="26"/>
  <c r="JN104" i="26"/>
  <c r="JN106" i="26" s="1"/>
  <c r="JN109" i="26" s="1"/>
  <c r="BP104" i="17"/>
  <c r="JH107" i="17"/>
  <c r="JH108" i="17"/>
  <c r="JH104" i="17"/>
  <c r="JH106" i="17" s="1"/>
  <c r="JH109" i="17" s="1"/>
  <c r="KN5" i="32"/>
  <c r="KN7" i="32"/>
  <c r="CV4" i="32"/>
  <c r="KN4" i="32"/>
  <c r="KN6" i="32" s="1"/>
  <c r="KM8" i="32"/>
  <c r="F118" i="30"/>
  <c r="G117" i="30"/>
  <c r="D118" i="30"/>
  <c r="E117" i="30"/>
  <c r="C112" i="30"/>
  <c r="B113" i="30"/>
  <c r="KE7" i="20"/>
  <c r="KE6" i="20"/>
  <c r="CN4" i="20"/>
  <c r="KF7" i="20"/>
  <c r="KF4" i="20"/>
  <c r="KF5" i="20" s="1"/>
  <c r="B119" i="28"/>
  <c r="C119" i="28" s="1"/>
  <c r="JO109" i="27" l="1"/>
  <c r="BX104" i="27"/>
  <c r="JP108" i="27"/>
  <c r="JP107" i="27"/>
  <c r="JP104" i="27"/>
  <c r="JP106" i="27" s="1"/>
  <c r="BW104" i="26"/>
  <c r="JO107" i="26"/>
  <c r="JO108" i="26"/>
  <c r="JO104" i="26"/>
  <c r="JO106" i="26" s="1"/>
  <c r="JO109" i="26" s="1"/>
  <c r="BQ104" i="17"/>
  <c r="JI107" i="17"/>
  <c r="JI108" i="17"/>
  <c r="JI104" i="17"/>
  <c r="JI106" i="17" s="1"/>
  <c r="KO7" i="32"/>
  <c r="KO5" i="32"/>
  <c r="CW4" i="32"/>
  <c r="KO4" i="32"/>
  <c r="KO6" i="32" s="1"/>
  <c r="KN8" i="32"/>
  <c r="F119" i="30"/>
  <c r="G118" i="30"/>
  <c r="D119" i="30"/>
  <c r="E118" i="30"/>
  <c r="KE8" i="20"/>
  <c r="B114" i="30"/>
  <c r="C113" i="30"/>
  <c r="KF6" i="20"/>
  <c r="KF8" i="20" s="1"/>
  <c r="CO4" i="20"/>
  <c r="KG7" i="20"/>
  <c r="KG4" i="20"/>
  <c r="KG5" i="20" s="1"/>
  <c r="B120" i="28"/>
  <c r="C120" i="28" s="1"/>
  <c r="JP109" i="27" l="1"/>
  <c r="BY104" i="27"/>
  <c r="JQ108" i="27"/>
  <c r="JQ107" i="27"/>
  <c r="JQ104" i="27"/>
  <c r="JQ106" i="27" s="1"/>
  <c r="BX104" i="26"/>
  <c r="JP107" i="26"/>
  <c r="JP108" i="26"/>
  <c r="JP104" i="26"/>
  <c r="JP106" i="26" s="1"/>
  <c r="JP109" i="26" s="1"/>
  <c r="JI109" i="17"/>
  <c r="BR104" i="17"/>
  <c r="JJ107" i="17"/>
  <c r="JJ108" i="17"/>
  <c r="JJ104" i="17"/>
  <c r="JJ106" i="17" s="1"/>
  <c r="JJ109" i="17" s="1"/>
  <c r="KO8" i="32"/>
  <c r="KP7" i="32"/>
  <c r="KP5" i="32"/>
  <c r="CX4" i="32"/>
  <c r="KP4" i="32"/>
  <c r="KP6" i="32" s="1"/>
  <c r="G119" i="30"/>
  <c r="F120" i="30"/>
  <c r="E119" i="30"/>
  <c r="D120" i="30"/>
  <c r="C114" i="30"/>
  <c r="B115" i="30"/>
  <c r="KG6" i="20"/>
  <c r="KG8" i="20" s="1"/>
  <c r="CP4" i="20"/>
  <c r="KH4" i="20"/>
  <c r="KH5" i="20" s="1"/>
  <c r="B121" i="28"/>
  <c r="C121" i="28" s="1"/>
  <c r="JQ109" i="27" l="1"/>
  <c r="BZ104" i="27"/>
  <c r="JR108" i="27"/>
  <c r="JR107" i="27"/>
  <c r="JR104" i="27"/>
  <c r="JR106" i="27" s="1"/>
  <c r="JR109" i="27" s="1"/>
  <c r="BY104" i="26"/>
  <c r="JQ107" i="26"/>
  <c r="JQ108" i="26"/>
  <c r="JQ104" i="26"/>
  <c r="JQ106" i="26" s="1"/>
  <c r="JQ109" i="26" s="1"/>
  <c r="BS104" i="17"/>
  <c r="JK107" i="17"/>
  <c r="JK108" i="17"/>
  <c r="JK104" i="17"/>
  <c r="JK106" i="17" s="1"/>
  <c r="KQ7" i="32"/>
  <c r="KQ5" i="32"/>
  <c r="CY4" i="32"/>
  <c r="KQ4" i="32"/>
  <c r="KQ6" i="32" s="1"/>
  <c r="KP8" i="32"/>
  <c r="F121" i="30"/>
  <c r="G120" i="30"/>
  <c r="D121" i="30"/>
  <c r="E120" i="30"/>
  <c r="B116" i="30"/>
  <c r="C115" i="30"/>
  <c r="KH7" i="20"/>
  <c r="KH6" i="20"/>
  <c r="CQ4" i="20"/>
  <c r="KI4" i="20"/>
  <c r="KI5" i="20" s="1"/>
  <c r="B122" i="28"/>
  <c r="C122" i="28" s="1"/>
  <c r="CA104" i="27" l="1"/>
  <c r="JS108" i="27"/>
  <c r="JS107" i="27"/>
  <c r="JS104" i="27"/>
  <c r="JS106" i="27" s="1"/>
  <c r="BZ104" i="26"/>
  <c r="JR107" i="26"/>
  <c r="JR108" i="26"/>
  <c r="JR104" i="26"/>
  <c r="JR106" i="26" s="1"/>
  <c r="JR109" i="26" s="1"/>
  <c r="JK109" i="17"/>
  <c r="BT104" i="17"/>
  <c r="JL107" i="17"/>
  <c r="JL108" i="17"/>
  <c r="JL104" i="17"/>
  <c r="JL106" i="17" s="1"/>
  <c r="KR7" i="32"/>
  <c r="KR5" i="32"/>
  <c r="CZ4" i="32"/>
  <c r="KR4" i="32"/>
  <c r="KR6" i="32" s="1"/>
  <c r="KQ8" i="32"/>
  <c r="G121" i="30"/>
  <c r="F122" i="30"/>
  <c r="D122" i="30"/>
  <c r="E121" i="30"/>
  <c r="KH8" i="20"/>
  <c r="B117" i="30"/>
  <c r="C116" i="30"/>
  <c r="KI7" i="20"/>
  <c r="KI6" i="20"/>
  <c r="CR4" i="20"/>
  <c r="KJ4" i="20"/>
  <c r="KJ5" i="20" s="1"/>
  <c r="B123" i="28"/>
  <c r="C123" i="28" s="1"/>
  <c r="JS109" i="27" l="1"/>
  <c r="CB104" i="27"/>
  <c r="JT108" i="27"/>
  <c r="JT107" i="27"/>
  <c r="JT104" i="27"/>
  <c r="JT106" i="27" s="1"/>
  <c r="CA104" i="26"/>
  <c r="JS107" i="26"/>
  <c r="JS108" i="26"/>
  <c r="JS104" i="26"/>
  <c r="JS106" i="26" s="1"/>
  <c r="JS109" i="26" s="1"/>
  <c r="JL109" i="17"/>
  <c r="BU104" i="17"/>
  <c r="JM107" i="17"/>
  <c r="JM108" i="17"/>
  <c r="JM104" i="17"/>
  <c r="JM106" i="17" s="1"/>
  <c r="JM109" i="17" s="1"/>
  <c r="KS7" i="32"/>
  <c r="KS5" i="32"/>
  <c r="DA4" i="32"/>
  <c r="KS4" i="32"/>
  <c r="KS6" i="32" s="1"/>
  <c r="KR8" i="32"/>
  <c r="F123" i="30"/>
  <c r="G122" i="30"/>
  <c r="D123" i="30"/>
  <c r="E122" i="30"/>
  <c r="B118" i="30"/>
  <c r="C117" i="30"/>
  <c r="KI8" i="20"/>
  <c r="KJ6" i="20"/>
  <c r="KJ7" i="20"/>
  <c r="CS4" i="20"/>
  <c r="KK7" i="20"/>
  <c r="KK4" i="20"/>
  <c r="KK5" i="20" s="1"/>
  <c r="B124" i="28"/>
  <c r="C124" i="28" s="1"/>
  <c r="JT109" i="27" l="1"/>
  <c r="CC104" i="27"/>
  <c r="JU107" i="27"/>
  <c r="JU108" i="27"/>
  <c r="JU104" i="27"/>
  <c r="JU106" i="27" s="1"/>
  <c r="JU109" i="27" s="1"/>
  <c r="CB104" i="26"/>
  <c r="JT107" i="26"/>
  <c r="JT108" i="26"/>
  <c r="JT104" i="26"/>
  <c r="JT106" i="26" s="1"/>
  <c r="JT109" i="26" s="1"/>
  <c r="BV104" i="17"/>
  <c r="JN107" i="17"/>
  <c r="JN108" i="17"/>
  <c r="JN104" i="17"/>
  <c r="JN106" i="17" s="1"/>
  <c r="JN109" i="17" s="1"/>
  <c r="KT7" i="32"/>
  <c r="KT5" i="32"/>
  <c r="DB4" i="32"/>
  <c r="KT4" i="32"/>
  <c r="KT6" i="32" s="1"/>
  <c r="KS8" i="32"/>
  <c r="F124" i="30"/>
  <c r="G123" i="30"/>
  <c r="E123" i="30"/>
  <c r="D124" i="30"/>
  <c r="KJ8" i="20"/>
  <c r="B119" i="30"/>
  <c r="C118" i="30"/>
  <c r="KK6" i="20"/>
  <c r="KK8" i="20" s="1"/>
  <c r="CT4" i="20"/>
  <c r="KL7" i="20"/>
  <c r="KL4" i="20"/>
  <c r="KL5" i="20" s="1"/>
  <c r="B125" i="28"/>
  <c r="C125" i="28" s="1"/>
  <c r="CD104" i="27" l="1"/>
  <c r="JV107" i="27"/>
  <c r="JV108" i="27"/>
  <c r="JV104" i="27"/>
  <c r="JV106" i="27" s="1"/>
  <c r="CC104" i="26"/>
  <c r="JU107" i="26"/>
  <c r="JU108" i="26"/>
  <c r="JU104" i="26"/>
  <c r="JU106" i="26" s="1"/>
  <c r="JU109" i="26" s="1"/>
  <c r="BW104" i="17"/>
  <c r="JO108" i="17"/>
  <c r="JO107" i="17"/>
  <c r="JO104" i="17"/>
  <c r="JO106" i="17" s="1"/>
  <c r="JO109" i="17" s="1"/>
  <c r="KU7" i="32"/>
  <c r="KU5" i="32"/>
  <c r="DC4" i="32"/>
  <c r="KU4" i="32"/>
  <c r="KU6" i="32" s="1"/>
  <c r="KT8" i="32"/>
  <c r="F125" i="30"/>
  <c r="G124" i="30"/>
  <c r="D125" i="30"/>
  <c r="E124" i="30"/>
  <c r="C119" i="30"/>
  <c r="B120" i="30"/>
  <c r="KL6" i="20"/>
  <c r="KL8" i="20" s="1"/>
  <c r="CU4" i="20"/>
  <c r="KM5" i="20"/>
  <c r="KM7" i="20"/>
  <c r="KM4" i="20"/>
  <c r="KM6" i="20" s="1"/>
  <c r="B126" i="28"/>
  <c r="C126" i="28" s="1"/>
  <c r="JV109" i="27" l="1"/>
  <c r="CE104" i="27"/>
  <c r="JW107" i="27"/>
  <c r="JW108" i="27"/>
  <c r="JW104" i="27"/>
  <c r="JW106" i="27" s="1"/>
  <c r="JW109" i="27" s="1"/>
  <c r="CD104" i="26"/>
  <c r="JV106" i="26"/>
  <c r="JV108" i="26"/>
  <c r="JV104" i="26"/>
  <c r="JV107" i="26" s="1"/>
  <c r="JV109" i="26" s="1"/>
  <c r="BX104" i="17"/>
  <c r="JP108" i="17"/>
  <c r="JP107" i="17"/>
  <c r="JP104" i="17"/>
  <c r="JP106" i="17" s="1"/>
  <c r="JP109" i="17" s="1"/>
  <c r="KV7" i="32"/>
  <c r="KV5" i="32"/>
  <c r="DD4" i="32"/>
  <c r="KV4" i="32"/>
  <c r="KV6" i="32" s="1"/>
  <c r="KU8" i="32"/>
  <c r="G125" i="30"/>
  <c r="F126" i="30"/>
  <c r="D126" i="30"/>
  <c r="E125" i="30"/>
  <c r="B121" i="30"/>
  <c r="C120" i="30"/>
  <c r="KM8" i="20"/>
  <c r="CV4" i="20"/>
  <c r="KN5" i="20"/>
  <c r="KN7" i="20"/>
  <c r="KN4" i="20"/>
  <c r="KN6" i="20" s="1"/>
  <c r="B127" i="28"/>
  <c r="C127" i="28" s="1"/>
  <c r="CF104" i="27" l="1"/>
  <c r="JX107" i="27"/>
  <c r="JX108" i="27"/>
  <c r="JX104" i="27"/>
  <c r="JX106" i="27" s="1"/>
  <c r="JX109" i="27" s="1"/>
  <c r="CE104" i="26"/>
  <c r="JW106" i="26"/>
  <c r="JW108" i="26"/>
  <c r="JW104" i="26"/>
  <c r="JW107" i="26" s="1"/>
  <c r="JW109" i="26" s="1"/>
  <c r="BY104" i="17"/>
  <c r="JQ107" i="17"/>
  <c r="JQ108" i="17"/>
  <c r="JQ104" i="17"/>
  <c r="JQ106" i="17" s="1"/>
  <c r="KW7" i="32"/>
  <c r="KW5" i="32"/>
  <c r="DE4" i="32"/>
  <c r="KW4" i="32"/>
  <c r="KW6" i="32" s="1"/>
  <c r="KV8" i="32"/>
  <c r="F127" i="30"/>
  <c r="G126" i="30"/>
  <c r="D127" i="30"/>
  <c r="E126" i="30"/>
  <c r="C121" i="30"/>
  <c r="B122" i="30"/>
  <c r="KN8" i="20"/>
  <c r="CW4" i="20"/>
  <c r="KO5" i="20"/>
  <c r="KO7" i="20"/>
  <c r="KO4" i="20"/>
  <c r="KO6" i="20" s="1"/>
  <c r="B128" i="28"/>
  <c r="C128" i="28" s="1"/>
  <c r="CG104" i="27" l="1"/>
  <c r="JY107" i="27"/>
  <c r="JY108" i="27"/>
  <c r="JY104" i="27"/>
  <c r="JY106" i="27" s="1"/>
  <c r="JY109" i="27" s="1"/>
  <c r="CF104" i="26"/>
  <c r="JX106" i="26"/>
  <c r="JX108" i="26"/>
  <c r="JX104" i="26"/>
  <c r="JX107" i="26" s="1"/>
  <c r="JX109" i="26" s="1"/>
  <c r="JQ109" i="17"/>
  <c r="BZ104" i="17"/>
  <c r="JR107" i="17"/>
  <c r="JR108" i="17"/>
  <c r="JR104" i="17"/>
  <c r="JR106" i="17" s="1"/>
  <c r="KW8" i="32"/>
  <c r="KX7" i="32"/>
  <c r="KX5" i="32"/>
  <c r="DF4" i="32"/>
  <c r="KX4" i="32"/>
  <c r="KX6" i="32" s="1"/>
  <c r="F128" i="30"/>
  <c r="G127" i="30"/>
  <c r="E127" i="30"/>
  <c r="D128" i="30"/>
  <c r="C122" i="30"/>
  <c r="B123" i="30"/>
  <c r="KO8" i="20"/>
  <c r="CX4" i="20"/>
  <c r="KP5" i="20"/>
  <c r="KP7" i="20"/>
  <c r="KP4" i="20"/>
  <c r="KP6" i="20" s="1"/>
  <c r="B129" i="28"/>
  <c r="C129" i="28" s="1"/>
  <c r="CH104" i="27" l="1"/>
  <c r="JZ108" i="27"/>
  <c r="JZ104" i="27"/>
  <c r="JZ106" i="27" s="1"/>
  <c r="CG104" i="26"/>
  <c r="JY106" i="26"/>
  <c r="JY108" i="26"/>
  <c r="JY104" i="26"/>
  <c r="JY107" i="26" s="1"/>
  <c r="JR109" i="17"/>
  <c r="CA104" i="17"/>
  <c r="JS107" i="17"/>
  <c r="JS108" i="17"/>
  <c r="JS104" i="17"/>
  <c r="JS106" i="17" s="1"/>
  <c r="JS109" i="17" s="1"/>
  <c r="KX8" i="32"/>
  <c r="KY7" i="32"/>
  <c r="KY5" i="32"/>
  <c r="DG4" i="32"/>
  <c r="KY4" i="32"/>
  <c r="KY6" i="32" s="1"/>
  <c r="F129" i="30"/>
  <c r="G128" i="30"/>
  <c r="D129" i="30"/>
  <c r="E128" i="30"/>
  <c r="B124" i="30"/>
  <c r="C123" i="30"/>
  <c r="KP8" i="20"/>
  <c r="CY4" i="20"/>
  <c r="KQ5" i="20"/>
  <c r="KQ7" i="20"/>
  <c r="KQ4" i="20"/>
  <c r="KQ6" i="20" s="1"/>
  <c r="B130" i="28"/>
  <c r="C130" i="28" s="1"/>
  <c r="JZ107" i="27" l="1"/>
  <c r="JZ109" i="27" s="1"/>
  <c r="CI104" i="27"/>
  <c r="KA107" i="27"/>
  <c r="KA108" i="27"/>
  <c r="KA104" i="27"/>
  <c r="KA106" i="27" s="1"/>
  <c r="KA109" i="27" s="1"/>
  <c r="JY109" i="26"/>
  <c r="CH104" i="26"/>
  <c r="JZ106" i="26"/>
  <c r="JZ108" i="26"/>
  <c r="JZ104" i="26"/>
  <c r="JZ107" i="26" s="1"/>
  <c r="JZ109" i="26" s="1"/>
  <c r="CB104" i="17"/>
  <c r="JT107" i="17"/>
  <c r="JT108" i="17"/>
  <c r="JT104" i="17"/>
  <c r="JT106" i="17" s="1"/>
  <c r="JT109" i="17" s="1"/>
  <c r="KY8" i="32"/>
  <c r="KZ5" i="32"/>
  <c r="KZ7" i="32"/>
  <c r="DH4" i="32"/>
  <c r="KZ4" i="32"/>
  <c r="KZ6" i="32" s="1"/>
  <c r="G129" i="30"/>
  <c r="F130" i="30"/>
  <c r="D130" i="30"/>
  <c r="E129" i="30"/>
  <c r="B125" i="30"/>
  <c r="C124" i="30"/>
  <c r="KQ8" i="20"/>
  <c r="CZ4" i="20"/>
  <c r="KR5" i="20"/>
  <c r="KR7" i="20"/>
  <c r="KR4" i="20"/>
  <c r="KR6" i="20" s="1"/>
  <c r="B131" i="28"/>
  <c r="C131" i="28" s="1"/>
  <c r="CJ104" i="27" l="1"/>
  <c r="KB108" i="27"/>
  <c r="KB106" i="27"/>
  <c r="KB104" i="27"/>
  <c r="KB107" i="27" s="1"/>
  <c r="CI104" i="26"/>
  <c r="KA106" i="26"/>
  <c r="KA108" i="26"/>
  <c r="KA104" i="26"/>
  <c r="KA107" i="26" s="1"/>
  <c r="KA109" i="26" s="1"/>
  <c r="CC104" i="17"/>
  <c r="JU107" i="17"/>
  <c r="JU108" i="17"/>
  <c r="JU104" i="17"/>
  <c r="JU106" i="17" s="1"/>
  <c r="JU109" i="17" s="1"/>
  <c r="KZ8" i="32"/>
  <c r="LA7" i="32"/>
  <c r="LA5" i="32"/>
  <c r="DI4" i="32"/>
  <c r="LA4" i="32"/>
  <c r="LA6" i="32" s="1"/>
  <c r="F131" i="30"/>
  <c r="G130" i="30"/>
  <c r="D131" i="30"/>
  <c r="E130" i="30"/>
  <c r="C125" i="30"/>
  <c r="B126" i="30"/>
  <c r="KR8" i="20"/>
  <c r="DA4" i="20"/>
  <c r="KS5" i="20"/>
  <c r="KS4" i="20"/>
  <c r="KS7" i="20" s="1"/>
  <c r="B132" i="28"/>
  <c r="C132" i="28" s="1"/>
  <c r="KB109" i="27" l="1"/>
  <c r="CK104" i="27"/>
  <c r="KC106" i="27"/>
  <c r="KC108" i="27"/>
  <c r="KC104" i="27"/>
  <c r="KC107" i="27" s="1"/>
  <c r="KC109" i="27" s="1"/>
  <c r="CJ104" i="26"/>
  <c r="KB106" i="26"/>
  <c r="KB108" i="26"/>
  <c r="KB104" i="26"/>
  <c r="KB107" i="26" s="1"/>
  <c r="KB109" i="26" s="1"/>
  <c r="CD104" i="17"/>
  <c r="JV108" i="17"/>
  <c r="JV106" i="17"/>
  <c r="JV104" i="17"/>
  <c r="JV107" i="17" s="1"/>
  <c r="LA8" i="32"/>
  <c r="LB7" i="32"/>
  <c r="LB5" i="32"/>
  <c r="DJ4" i="32"/>
  <c r="LB4" i="32"/>
  <c r="LB6" i="32" s="1"/>
  <c r="F132" i="30"/>
  <c r="G131" i="30"/>
  <c r="E131" i="30"/>
  <c r="D132" i="30"/>
  <c r="C126" i="30"/>
  <c r="B127" i="30"/>
  <c r="KS6" i="20"/>
  <c r="KS8" i="20" s="1"/>
  <c r="DB4" i="20"/>
  <c r="KT5" i="20"/>
  <c r="KT4" i="20"/>
  <c r="KT6" i="20" s="1"/>
  <c r="B133" i="28"/>
  <c r="C133" i="28" s="1"/>
  <c r="CL104" i="27" l="1"/>
  <c r="KD106" i="27"/>
  <c r="KD108" i="27"/>
  <c r="KD104" i="27"/>
  <c r="KD107" i="27" s="1"/>
  <c r="KD109" i="27" s="1"/>
  <c r="CK104" i="26"/>
  <c r="KC106" i="26"/>
  <c r="KC108" i="26"/>
  <c r="KC104" i="26"/>
  <c r="KC107" i="26" s="1"/>
  <c r="JV109" i="17"/>
  <c r="CE104" i="17"/>
  <c r="JW108" i="17"/>
  <c r="JW106" i="17"/>
  <c r="JW104" i="17"/>
  <c r="JW107" i="17" s="1"/>
  <c r="LB8" i="32"/>
  <c r="LC7" i="32"/>
  <c r="LC5" i="32"/>
  <c r="DK4" i="32"/>
  <c r="LC4" i="32"/>
  <c r="LC6" i="32" s="1"/>
  <c r="F133" i="30"/>
  <c r="G132" i="30"/>
  <c r="D133" i="30"/>
  <c r="E132" i="30"/>
  <c r="C127" i="30"/>
  <c r="B128" i="30"/>
  <c r="KT7" i="20"/>
  <c r="KT8" i="20" s="1"/>
  <c r="DC4" i="20"/>
  <c r="KU5" i="20"/>
  <c r="KU4" i="20"/>
  <c r="KU6" i="20" s="1"/>
  <c r="B134" i="28"/>
  <c r="C134" i="28" s="1"/>
  <c r="CM104" i="27" l="1"/>
  <c r="KE106" i="27"/>
  <c r="KE108" i="27"/>
  <c r="KE104" i="27"/>
  <c r="KE107" i="27" s="1"/>
  <c r="KE109" i="27" s="1"/>
  <c r="KC109" i="26"/>
  <c r="CL104" i="26"/>
  <c r="KD106" i="26"/>
  <c r="KD108" i="26"/>
  <c r="KD104" i="26"/>
  <c r="KD107" i="26" s="1"/>
  <c r="JW109" i="17"/>
  <c r="CF104" i="17"/>
  <c r="JX106" i="17"/>
  <c r="JX108" i="17"/>
  <c r="JX104" i="17"/>
  <c r="JX107" i="17" s="1"/>
  <c r="JX109" i="17" s="1"/>
  <c r="LC8" i="32"/>
  <c r="LD7" i="32"/>
  <c r="LD5" i="32"/>
  <c r="DL4" i="32"/>
  <c r="LD4" i="32"/>
  <c r="LD6" i="32" s="1"/>
  <c r="G133" i="30"/>
  <c r="F134" i="30"/>
  <c r="D134" i="30"/>
  <c r="E133" i="30"/>
  <c r="C128" i="30"/>
  <c r="B129" i="30"/>
  <c r="KU7" i="20"/>
  <c r="KU8" i="20" s="1"/>
  <c r="DD4" i="20"/>
  <c r="KV5" i="20"/>
  <c r="KV4" i="20"/>
  <c r="KV6" i="20" s="1"/>
  <c r="B135" i="28"/>
  <c r="C135" i="28" s="1"/>
  <c r="CN104" i="27" l="1"/>
  <c r="KF106" i="27"/>
  <c r="KF108" i="27"/>
  <c r="KF104" i="27"/>
  <c r="KF107" i="27" s="1"/>
  <c r="KD109" i="26"/>
  <c r="CM104" i="26"/>
  <c r="KE106" i="26"/>
  <c r="KE108" i="26"/>
  <c r="KE107" i="26"/>
  <c r="KE104" i="26"/>
  <c r="CG104" i="17"/>
  <c r="JY106" i="17"/>
  <c r="JY108" i="17"/>
  <c r="JY104" i="17"/>
  <c r="JY107" i="17" s="1"/>
  <c r="LD8" i="32"/>
  <c r="LE7" i="32"/>
  <c r="LE5" i="32"/>
  <c r="DM4" i="32"/>
  <c r="LE4" i="32"/>
  <c r="LE6" i="32" s="1"/>
  <c r="F135" i="30"/>
  <c r="G134" i="30"/>
  <c r="D135" i="30"/>
  <c r="E134" i="30"/>
  <c r="B130" i="30"/>
  <c r="C129" i="30"/>
  <c r="KV7" i="20"/>
  <c r="KV8" i="20" s="1"/>
  <c r="DE4" i="20"/>
  <c r="KW5" i="20"/>
  <c r="KW4" i="20"/>
  <c r="KW6" i="20" s="1"/>
  <c r="B136" i="28"/>
  <c r="C136" i="28" s="1"/>
  <c r="KF109" i="27" l="1"/>
  <c r="CO104" i="27"/>
  <c r="KG106" i="27"/>
  <c r="KG108" i="27"/>
  <c r="KG104" i="27"/>
  <c r="KG107" i="27" s="1"/>
  <c r="KG109" i="27" s="1"/>
  <c r="KE109" i="26"/>
  <c r="CN104" i="26"/>
  <c r="KF106" i="26"/>
  <c r="KF108" i="26"/>
  <c r="KF104" i="26"/>
  <c r="KF107" i="26" s="1"/>
  <c r="JY109" i="17"/>
  <c r="CH104" i="17"/>
  <c r="JZ106" i="17"/>
  <c r="JZ108" i="17"/>
  <c r="JZ104" i="17"/>
  <c r="JZ107" i="17" s="1"/>
  <c r="LF5" i="32"/>
  <c r="LF7" i="32"/>
  <c r="DN4" i="32"/>
  <c r="LF4" i="32"/>
  <c r="LF6" i="32" s="1"/>
  <c r="LE8" i="32"/>
  <c r="F136" i="30"/>
  <c r="G135" i="30"/>
  <c r="E135" i="30"/>
  <c r="D136" i="30"/>
  <c r="C130" i="30"/>
  <c r="B131" i="30"/>
  <c r="KW7" i="20"/>
  <c r="KW8" i="20" s="1"/>
  <c r="DF4" i="20"/>
  <c r="KX5" i="20"/>
  <c r="KX4" i="20"/>
  <c r="KX7" i="20" s="1"/>
  <c r="B137" i="28"/>
  <c r="C137" i="28" s="1"/>
  <c r="CP104" i="27" l="1"/>
  <c r="KH106" i="27"/>
  <c r="KH108" i="27"/>
  <c r="KH104" i="27"/>
  <c r="KH107" i="27" s="1"/>
  <c r="KH109" i="27" s="1"/>
  <c r="KF109" i="26"/>
  <c r="CO104" i="26"/>
  <c r="KG106" i="26"/>
  <c r="KG108" i="26"/>
  <c r="KG104" i="26"/>
  <c r="KG107" i="26" s="1"/>
  <c r="JZ109" i="17"/>
  <c r="CI104" i="17"/>
  <c r="KA108" i="17"/>
  <c r="KA106" i="17"/>
  <c r="KA104" i="17"/>
  <c r="KA107" i="17" s="1"/>
  <c r="LF8" i="32"/>
  <c r="LG7" i="32"/>
  <c r="LG5" i="32"/>
  <c r="DO4" i="32"/>
  <c r="LG4" i="32"/>
  <c r="LG6" i="32" s="1"/>
  <c r="F137" i="30"/>
  <c r="G136" i="30"/>
  <c r="D137" i="30"/>
  <c r="E136" i="30"/>
  <c r="B132" i="30"/>
  <c r="C131" i="30"/>
  <c r="KX6" i="20"/>
  <c r="KX8" i="20" s="1"/>
  <c r="DG4" i="20"/>
  <c r="KY5" i="20"/>
  <c r="KY4" i="20"/>
  <c r="KY7" i="20" s="1"/>
  <c r="B138" i="28"/>
  <c r="C138" i="28" s="1"/>
  <c r="CQ104" i="27" l="1"/>
  <c r="KI106" i="27"/>
  <c r="KI108" i="27"/>
  <c r="KI104" i="27"/>
  <c r="KI107" i="27" s="1"/>
  <c r="KI109" i="27" s="1"/>
  <c r="KG109" i="26"/>
  <c r="CP104" i="26"/>
  <c r="KH106" i="26"/>
  <c r="KH108" i="26"/>
  <c r="KH104" i="26"/>
  <c r="KH107" i="26" s="1"/>
  <c r="KH109" i="26" s="1"/>
  <c r="KA109" i="17"/>
  <c r="CJ104" i="17"/>
  <c r="KB108" i="17"/>
  <c r="KB106" i="17"/>
  <c r="KB104" i="17"/>
  <c r="KB107" i="17" s="1"/>
  <c r="KB109" i="17" s="1"/>
  <c r="LH7" i="32"/>
  <c r="LH5" i="32"/>
  <c r="DP4" i="32"/>
  <c r="LH4" i="32"/>
  <c r="LH6" i="32" s="1"/>
  <c r="LG8" i="32"/>
  <c r="G137" i="30"/>
  <c r="F138" i="30"/>
  <c r="D138" i="30"/>
  <c r="E137" i="30"/>
  <c r="C132" i="30"/>
  <c r="B133" i="30"/>
  <c r="KY6" i="20"/>
  <c r="KY8" i="20" s="1"/>
  <c r="DH4" i="20"/>
  <c r="KZ5" i="20"/>
  <c r="KZ7" i="20"/>
  <c r="KZ4" i="20"/>
  <c r="KZ6" i="20" s="1"/>
  <c r="B139" i="28"/>
  <c r="C139" i="28" s="1"/>
  <c r="CR104" i="27" l="1"/>
  <c r="KJ106" i="27"/>
  <c r="KJ108" i="27"/>
  <c r="KJ104" i="27"/>
  <c r="KJ107" i="27" s="1"/>
  <c r="CQ104" i="26"/>
  <c r="KI108" i="26"/>
  <c r="KI106" i="26"/>
  <c r="KI104" i="26"/>
  <c r="KI107" i="26" s="1"/>
  <c r="KI109" i="26" s="1"/>
  <c r="CK104" i="17"/>
  <c r="KC108" i="17"/>
  <c r="KC106" i="17"/>
  <c r="KC104" i="17"/>
  <c r="KC107" i="17" s="1"/>
  <c r="KC109" i="17" s="1"/>
  <c r="LI7" i="32"/>
  <c r="LI5" i="32"/>
  <c r="DQ4" i="32"/>
  <c r="LI4" i="32"/>
  <c r="LI6" i="32" s="1"/>
  <c r="LH8" i="32"/>
  <c r="F139" i="30"/>
  <c r="G138" i="30"/>
  <c r="D139" i="30"/>
  <c r="E138" i="30"/>
  <c r="C133" i="30"/>
  <c r="B134" i="30"/>
  <c r="KZ8" i="20"/>
  <c r="DI4" i="20"/>
  <c r="LA5" i="20"/>
  <c r="LA4" i="20"/>
  <c r="LA6" i="20" s="1"/>
  <c r="B140" i="28"/>
  <c r="C140" i="28" s="1"/>
  <c r="KJ109" i="27" l="1"/>
  <c r="CS104" i="27"/>
  <c r="KK106" i="27"/>
  <c r="KK108" i="27"/>
  <c r="KK104" i="27"/>
  <c r="KK107" i="27" s="1"/>
  <c r="CR104" i="26"/>
  <c r="KJ108" i="26"/>
  <c r="KJ106" i="26"/>
  <c r="KJ104" i="26"/>
  <c r="KJ107" i="26" s="1"/>
  <c r="KJ109" i="26" s="1"/>
  <c r="CL104" i="17"/>
  <c r="KD108" i="17"/>
  <c r="KD106" i="17"/>
  <c r="KD104" i="17"/>
  <c r="KD107" i="17" s="1"/>
  <c r="LJ7" i="32"/>
  <c r="LJ5" i="32"/>
  <c r="DR4" i="32"/>
  <c r="LJ4" i="32"/>
  <c r="LJ6" i="32" s="1"/>
  <c r="LI8" i="32"/>
  <c r="G139" i="30"/>
  <c r="F140" i="30"/>
  <c r="E139" i="30"/>
  <c r="D140" i="30"/>
  <c r="B135" i="30"/>
  <c r="C134" i="30"/>
  <c r="LA7" i="20"/>
  <c r="LA8" i="20" s="1"/>
  <c r="DJ4" i="20"/>
  <c r="LB5" i="20"/>
  <c r="LB4" i="20"/>
  <c r="LB6" i="20" s="1"/>
  <c r="B141" i="28"/>
  <c r="C141" i="28" s="1"/>
  <c r="CT104" i="27" l="1"/>
  <c r="KL106" i="27"/>
  <c r="KL108" i="27"/>
  <c r="KL104" i="27"/>
  <c r="KL107" i="27" s="1"/>
  <c r="KK109" i="27"/>
  <c r="CS104" i="26"/>
  <c r="KK106" i="26"/>
  <c r="KK108" i="26"/>
  <c r="KK104" i="26"/>
  <c r="KK107" i="26" s="1"/>
  <c r="KD109" i="17"/>
  <c r="CM104" i="17"/>
  <c r="KE108" i="17"/>
  <c r="KE106" i="17"/>
  <c r="KE104" i="17"/>
  <c r="KE107" i="17" s="1"/>
  <c r="LK7" i="32"/>
  <c r="LK5" i="32"/>
  <c r="DS4" i="32"/>
  <c r="LK4" i="32"/>
  <c r="LK6" i="32" s="1"/>
  <c r="LJ8" i="32"/>
  <c r="F141" i="30"/>
  <c r="G140" i="30"/>
  <c r="D141" i="30"/>
  <c r="E140" i="30"/>
  <c r="C135" i="30"/>
  <c r="B136" i="30"/>
  <c r="LB7" i="20"/>
  <c r="LB8" i="20" s="1"/>
  <c r="DK4" i="20"/>
  <c r="LC5" i="20"/>
  <c r="LC4" i="20"/>
  <c r="LC6" i="20" s="1"/>
  <c r="B142" i="28"/>
  <c r="C142" i="28" s="1"/>
  <c r="KL109" i="27" l="1"/>
  <c r="CU104" i="27"/>
  <c r="KM106" i="27"/>
  <c r="KM108" i="27"/>
  <c r="KM104" i="27"/>
  <c r="KM107" i="27" s="1"/>
  <c r="KK109" i="26"/>
  <c r="CT104" i="26"/>
  <c r="KL106" i="26"/>
  <c r="KL108" i="26"/>
  <c r="KL104" i="26"/>
  <c r="KL107" i="26" s="1"/>
  <c r="KL109" i="26" s="1"/>
  <c r="KE109" i="17"/>
  <c r="CN104" i="17"/>
  <c r="KF108" i="17"/>
  <c r="KF106" i="17"/>
  <c r="KF104" i="17"/>
  <c r="KF107" i="17" s="1"/>
  <c r="LL7" i="32"/>
  <c r="LL5" i="32"/>
  <c r="DT4" i="32"/>
  <c r="LL4" i="32"/>
  <c r="LL6" i="32" s="1"/>
  <c r="LK8" i="32"/>
  <c r="F142" i="30"/>
  <c r="G141" i="30"/>
  <c r="D142" i="30"/>
  <c r="E141" i="30"/>
  <c r="C136" i="30"/>
  <c r="B137" i="30"/>
  <c r="LC7" i="20"/>
  <c r="LC8" i="20" s="1"/>
  <c r="DL4" i="20"/>
  <c r="LD5" i="20"/>
  <c r="LD4" i="20"/>
  <c r="LD6" i="20" s="1"/>
  <c r="B143" i="28"/>
  <c r="C143" i="28" s="1"/>
  <c r="KM109" i="27" l="1"/>
  <c r="CV104" i="27"/>
  <c r="KN108" i="27"/>
  <c r="KN106" i="27"/>
  <c r="KN104" i="27"/>
  <c r="KN107" i="27" s="1"/>
  <c r="CU104" i="26"/>
  <c r="KM106" i="26"/>
  <c r="KM108" i="26"/>
  <c r="KM104" i="26"/>
  <c r="KM107" i="26" s="1"/>
  <c r="KM109" i="26" s="1"/>
  <c r="KF109" i="17"/>
  <c r="CO104" i="17"/>
  <c r="KG108" i="17"/>
  <c r="KG106" i="17"/>
  <c r="KG104" i="17"/>
  <c r="KG107" i="17" s="1"/>
  <c r="KG109" i="17" s="1"/>
  <c r="LM7" i="32"/>
  <c r="LM5" i="32"/>
  <c r="DU4" i="32"/>
  <c r="LM4" i="32"/>
  <c r="LM6" i="32" s="1"/>
  <c r="LL8" i="32"/>
  <c r="F143" i="30"/>
  <c r="G142" i="30"/>
  <c r="D143" i="30"/>
  <c r="E142" i="30"/>
  <c r="C137" i="30"/>
  <c r="B138" i="30"/>
  <c r="LD7" i="20"/>
  <c r="LD8" i="20" s="1"/>
  <c r="DM4" i="20"/>
  <c r="LE5" i="20"/>
  <c r="LE4" i="20"/>
  <c r="LE6" i="20" s="1"/>
  <c r="B144" i="28"/>
  <c r="C144" i="28" s="1"/>
  <c r="KN109" i="27" l="1"/>
  <c r="CW104" i="27"/>
  <c r="KO106" i="27"/>
  <c r="KO108" i="27"/>
  <c r="KO104" i="27"/>
  <c r="KO107" i="27" s="1"/>
  <c r="CV104" i="26"/>
  <c r="KN106" i="26"/>
  <c r="KN108" i="26"/>
  <c r="KN104" i="26"/>
  <c r="KN107" i="26" s="1"/>
  <c r="KN109" i="26" s="1"/>
  <c r="CP104" i="17"/>
  <c r="KH108" i="17"/>
  <c r="KH106" i="17"/>
  <c r="KH104" i="17"/>
  <c r="KH107" i="17" s="1"/>
  <c r="LN5" i="32"/>
  <c r="LN7" i="32"/>
  <c r="DV4" i="32"/>
  <c r="LN4" i="32"/>
  <c r="LN6" i="32" s="1"/>
  <c r="LM8" i="32"/>
  <c r="G143" i="30"/>
  <c r="F144" i="30"/>
  <c r="E143" i="30"/>
  <c r="D144" i="30"/>
  <c r="C138" i="30"/>
  <c r="B139" i="30"/>
  <c r="LE7" i="20"/>
  <c r="LE8" i="20" s="1"/>
  <c r="DN4" i="20"/>
  <c r="LF5" i="20"/>
  <c r="LF4" i="20"/>
  <c r="LF6" i="20" s="1"/>
  <c r="B145" i="28"/>
  <c r="C145" i="28" s="1"/>
  <c r="KO109" i="27" l="1"/>
  <c r="CX104" i="27"/>
  <c r="KP106" i="27"/>
  <c r="KP108" i="27"/>
  <c r="KP104" i="27"/>
  <c r="KP107" i="27" s="1"/>
  <c r="KP109" i="27" s="1"/>
  <c r="CW104" i="26"/>
  <c r="KO106" i="26"/>
  <c r="KO108" i="26"/>
  <c r="KO104" i="26"/>
  <c r="KO107" i="26" s="1"/>
  <c r="KH109" i="17"/>
  <c r="CQ104" i="17"/>
  <c r="KI108" i="17"/>
  <c r="KI106" i="17"/>
  <c r="KI104" i="17"/>
  <c r="KI107" i="17" s="1"/>
  <c r="LO5" i="32"/>
  <c r="LO7" i="32"/>
  <c r="DW4" i="32"/>
  <c r="LO4" i="32"/>
  <c r="LO6" i="32" s="1"/>
  <c r="LN8" i="32"/>
  <c r="F145" i="30"/>
  <c r="G144" i="30"/>
  <c r="D145" i="30"/>
  <c r="E144" i="30"/>
  <c r="B140" i="30"/>
  <c r="C139" i="30"/>
  <c r="LF7" i="20"/>
  <c r="LF8" i="20" s="1"/>
  <c r="DO4" i="20"/>
  <c r="LG5" i="20"/>
  <c r="LG4" i="20"/>
  <c r="LG6" i="20" s="1"/>
  <c r="B146" i="28"/>
  <c r="C146" i="28" s="1"/>
  <c r="CY104" i="27" l="1"/>
  <c r="KQ106" i="27"/>
  <c r="KQ108" i="27"/>
  <c r="KQ104" i="27"/>
  <c r="KQ107" i="27" s="1"/>
  <c r="KQ109" i="27" s="1"/>
  <c r="KO109" i="26"/>
  <c r="CX104" i="26"/>
  <c r="KP106" i="26"/>
  <c r="KP108" i="26"/>
  <c r="KP104" i="26"/>
  <c r="KP107" i="26" s="1"/>
  <c r="KI109" i="17"/>
  <c r="CR104" i="17"/>
  <c r="KJ106" i="17"/>
  <c r="KJ108" i="17"/>
  <c r="KJ104" i="17"/>
  <c r="KJ107" i="17" s="1"/>
  <c r="KJ109" i="17" s="1"/>
  <c r="LP7" i="32"/>
  <c r="LP5" i="32"/>
  <c r="DX4" i="32"/>
  <c r="LP4" i="32"/>
  <c r="LP6" i="32" s="1"/>
  <c r="LO8" i="32"/>
  <c r="F146" i="30"/>
  <c r="G145" i="30"/>
  <c r="D146" i="30"/>
  <c r="E145" i="30"/>
  <c r="C140" i="30"/>
  <c r="B141" i="30"/>
  <c r="LG7" i="20"/>
  <c r="LG8" i="20" s="1"/>
  <c r="DP4" i="20"/>
  <c r="LH5" i="20"/>
  <c r="LH4" i="20"/>
  <c r="LH6" i="20" s="1"/>
  <c r="B147" i="28"/>
  <c r="C147" i="28" s="1"/>
  <c r="CZ104" i="27" l="1"/>
  <c r="KR106" i="27"/>
  <c r="KR108" i="27"/>
  <c r="KR104" i="27"/>
  <c r="KR107" i="27" s="1"/>
  <c r="KP109" i="26"/>
  <c r="CY104" i="26"/>
  <c r="KQ106" i="26"/>
  <c r="KQ108" i="26"/>
  <c r="KQ104" i="26"/>
  <c r="KQ107" i="26" s="1"/>
  <c r="CS104" i="17"/>
  <c r="KK106" i="17"/>
  <c r="KK108" i="17"/>
  <c r="KK104" i="17"/>
  <c r="KK107" i="17" s="1"/>
  <c r="LP8" i="32"/>
  <c r="LQ7" i="32"/>
  <c r="LQ5" i="32"/>
  <c r="DY4" i="32"/>
  <c r="LQ4" i="32"/>
  <c r="LQ6" i="32" s="1"/>
  <c r="F147" i="30"/>
  <c r="G146" i="30"/>
  <c r="D147" i="30"/>
  <c r="E146" i="30"/>
  <c r="B142" i="30"/>
  <c r="C141" i="30"/>
  <c r="LH7" i="20"/>
  <c r="LH8" i="20" s="1"/>
  <c r="DQ4" i="20"/>
  <c r="LI5" i="20"/>
  <c r="LI4" i="20"/>
  <c r="LI7" i="20" s="1"/>
  <c r="B148" i="28"/>
  <c r="C148" i="28" s="1"/>
  <c r="KR109" i="27" l="1"/>
  <c r="DA104" i="27"/>
  <c r="KS106" i="27"/>
  <c r="KS108" i="27"/>
  <c r="KS104" i="27"/>
  <c r="KS107" i="27" s="1"/>
  <c r="KQ109" i="26"/>
  <c r="CZ104" i="26"/>
  <c r="KR106" i="26"/>
  <c r="KR108" i="26"/>
  <c r="KR104" i="26"/>
  <c r="KR107" i="26" s="1"/>
  <c r="KK109" i="17"/>
  <c r="CT104" i="17"/>
  <c r="KL106" i="17"/>
  <c r="KL108" i="17"/>
  <c r="KL104" i="17"/>
  <c r="KL107" i="17" s="1"/>
  <c r="LQ8" i="32"/>
  <c r="LR7" i="32"/>
  <c r="LR5" i="32"/>
  <c r="DZ4" i="32"/>
  <c r="LR4" i="32"/>
  <c r="LR6" i="32" s="1"/>
  <c r="F148" i="30"/>
  <c r="G147" i="30"/>
  <c r="E147" i="30"/>
  <c r="D148" i="30"/>
  <c r="C142" i="30"/>
  <c r="B143" i="30"/>
  <c r="LI6" i="20"/>
  <c r="LI8" i="20" s="1"/>
  <c r="DR4" i="20"/>
  <c r="LJ5" i="20"/>
  <c r="LJ4" i="20"/>
  <c r="LJ7" i="20" s="1"/>
  <c r="B149" i="28"/>
  <c r="C149" i="28" s="1"/>
  <c r="KS109" i="27" l="1"/>
  <c r="DB104" i="27"/>
  <c r="KT106" i="27"/>
  <c r="KT108" i="27"/>
  <c r="KT104" i="27"/>
  <c r="KT107" i="27" s="1"/>
  <c r="KR109" i="26"/>
  <c r="DA104" i="26"/>
  <c r="KS106" i="26"/>
  <c r="KS108" i="26"/>
  <c r="KS107" i="26"/>
  <c r="KS104" i="26"/>
  <c r="KL109" i="17"/>
  <c r="CU104" i="17"/>
  <c r="KM108" i="17"/>
  <c r="KM106" i="17"/>
  <c r="KM104" i="17"/>
  <c r="KM107" i="17" s="1"/>
  <c r="LR8" i="32"/>
  <c r="LS7" i="32"/>
  <c r="LS5" i="32"/>
  <c r="EA4" i="32"/>
  <c r="LS4" i="32"/>
  <c r="LS6" i="32" s="1"/>
  <c r="F149" i="30"/>
  <c r="G148" i="30"/>
  <c r="D149" i="30"/>
  <c r="E148" i="30"/>
  <c r="C143" i="30"/>
  <c r="B144" i="30"/>
  <c r="LJ6" i="20"/>
  <c r="LJ8" i="20" s="1"/>
  <c r="DS4" i="20"/>
  <c r="LK5" i="20"/>
  <c r="LK4" i="20"/>
  <c r="LK7" i="20" s="1"/>
  <c r="B150" i="28"/>
  <c r="C150" i="28" s="1"/>
  <c r="KT109" i="27" l="1"/>
  <c r="DC104" i="27"/>
  <c r="KU106" i="27"/>
  <c r="KU108" i="27"/>
  <c r="KU104" i="27"/>
  <c r="KU107" i="27" s="1"/>
  <c r="KU109" i="27" s="1"/>
  <c r="KS109" i="26"/>
  <c r="DB104" i="26"/>
  <c r="KT106" i="26"/>
  <c r="KT108" i="26"/>
  <c r="KT107" i="26"/>
  <c r="KT109" i="26" s="1"/>
  <c r="KT104" i="26"/>
  <c r="KM109" i="17"/>
  <c r="CV104" i="17"/>
  <c r="KN108" i="17"/>
  <c r="KN106" i="17"/>
  <c r="KN104" i="17"/>
  <c r="KN107" i="17" s="1"/>
  <c r="KN109" i="17" s="1"/>
  <c r="LS8" i="32"/>
  <c r="LT7" i="32"/>
  <c r="LT5" i="32"/>
  <c r="EB4" i="32"/>
  <c r="LT4" i="32"/>
  <c r="LT6" i="32" s="1"/>
  <c r="F150" i="30"/>
  <c r="G149" i="30"/>
  <c r="D150" i="30"/>
  <c r="E149" i="30"/>
  <c r="C144" i="30"/>
  <c r="B145" i="30"/>
  <c r="LK6" i="20"/>
  <c r="LK8" i="20" s="1"/>
  <c r="DT4" i="20"/>
  <c r="LL5" i="20"/>
  <c r="LL4" i="20"/>
  <c r="LL6" i="20" s="1"/>
  <c r="B151" i="28"/>
  <c r="C151" i="28" s="1"/>
  <c r="DD104" i="27" l="1"/>
  <c r="KV106" i="27"/>
  <c r="KV108" i="27"/>
  <c r="KV104" i="27"/>
  <c r="KV107" i="27" s="1"/>
  <c r="DC104" i="26"/>
  <c r="KU108" i="26"/>
  <c r="KU106" i="26"/>
  <c r="KU104" i="26"/>
  <c r="KU107" i="26" s="1"/>
  <c r="KU109" i="26" s="1"/>
  <c r="CW104" i="17"/>
  <c r="KO108" i="17"/>
  <c r="KO106" i="17"/>
  <c r="KO104" i="17"/>
  <c r="KO107" i="17" s="1"/>
  <c r="KO109" i="17" s="1"/>
  <c r="LU7" i="32"/>
  <c r="LU5" i="32"/>
  <c r="EC4" i="32"/>
  <c r="LU4" i="32"/>
  <c r="LU6" i="32" s="1"/>
  <c r="LT8" i="32"/>
  <c r="F151" i="30"/>
  <c r="G150" i="30"/>
  <c r="D151" i="30"/>
  <c r="E150" i="30"/>
  <c r="B146" i="30"/>
  <c r="C145" i="30"/>
  <c r="LL7" i="20"/>
  <c r="LL8" i="20" s="1"/>
  <c r="DU4" i="20"/>
  <c r="LM5" i="20"/>
  <c r="LM4" i="20"/>
  <c r="LM6" i="20" s="1"/>
  <c r="B152" i="28"/>
  <c r="C152" i="28" s="1"/>
  <c r="KV109" i="27" l="1"/>
  <c r="DE104" i="27"/>
  <c r="KW106" i="27"/>
  <c r="KW108" i="27"/>
  <c r="KW104" i="27"/>
  <c r="KW107" i="27" s="1"/>
  <c r="DD104" i="26"/>
  <c r="KV108" i="26"/>
  <c r="KV106" i="26"/>
  <c r="KV104" i="26"/>
  <c r="KV107" i="26" s="1"/>
  <c r="KV109" i="26" s="1"/>
  <c r="CX104" i="17"/>
  <c r="KP108" i="17"/>
  <c r="KP106" i="17"/>
  <c r="KP104" i="17"/>
  <c r="KP107" i="17" s="1"/>
  <c r="LV5" i="32"/>
  <c r="LV7" i="32"/>
  <c r="ED4" i="32"/>
  <c r="LV4" i="32"/>
  <c r="LV6" i="32" s="1"/>
  <c r="LU8" i="32"/>
  <c r="G151" i="30"/>
  <c r="F152" i="30"/>
  <c r="E151" i="30"/>
  <c r="D152" i="30"/>
  <c r="C146" i="30"/>
  <c r="B147" i="30"/>
  <c r="LM7" i="20"/>
  <c r="LM8" i="20" s="1"/>
  <c r="DV4" i="20"/>
  <c r="LN5" i="20"/>
  <c r="LN4" i="20"/>
  <c r="LN6" i="20" s="1"/>
  <c r="B153" i="28"/>
  <c r="C153" i="28" s="1"/>
  <c r="KW109" i="27" l="1"/>
  <c r="DF104" i="27"/>
  <c r="KX106" i="27"/>
  <c r="KX108" i="27"/>
  <c r="KX104" i="27"/>
  <c r="KX107" i="27" s="1"/>
  <c r="DE104" i="26"/>
  <c r="KW106" i="26"/>
  <c r="KW108" i="26"/>
  <c r="KW104" i="26"/>
  <c r="KW107" i="26" s="1"/>
  <c r="KP109" i="17"/>
  <c r="CY104" i="17"/>
  <c r="KQ108" i="17"/>
  <c r="KQ106" i="17"/>
  <c r="KQ104" i="17"/>
  <c r="KQ107" i="17" s="1"/>
  <c r="LW7" i="32"/>
  <c r="LW5" i="32"/>
  <c r="EE4" i="32"/>
  <c r="LW4" i="32"/>
  <c r="LW6" i="32" s="1"/>
  <c r="LV8" i="32"/>
  <c r="G152" i="30"/>
  <c r="F153" i="30"/>
  <c r="G153" i="30" s="1"/>
  <c r="E152" i="30"/>
  <c r="D153" i="30"/>
  <c r="E153" i="30" s="1"/>
  <c r="B148" i="30"/>
  <c r="C147" i="30"/>
  <c r="LN7" i="20"/>
  <c r="LN8" i="20" s="1"/>
  <c r="DW4" i="20"/>
  <c r="LO5" i="20"/>
  <c r="LO4" i="20"/>
  <c r="LO6" i="20" s="1"/>
  <c r="B154" i="28"/>
  <c r="C154" i="28" s="1"/>
  <c r="KX109" i="27" l="1"/>
  <c r="DG104" i="27"/>
  <c r="KY106" i="27"/>
  <c r="KY108" i="27"/>
  <c r="KY104" i="27"/>
  <c r="KY107" i="27" s="1"/>
  <c r="KW109" i="26"/>
  <c r="DF104" i="26"/>
  <c r="KX106" i="26"/>
  <c r="KX108" i="26"/>
  <c r="KX104" i="26"/>
  <c r="KX107" i="26" s="1"/>
  <c r="KX109" i="26" s="1"/>
  <c r="KQ109" i="17"/>
  <c r="CZ104" i="17"/>
  <c r="KR108" i="17"/>
  <c r="KR106" i="17"/>
  <c r="KR104" i="17"/>
  <c r="KR107" i="17" s="1"/>
  <c r="LX7" i="32"/>
  <c r="LX5" i="32"/>
  <c r="EF4" i="32"/>
  <c r="LX4" i="32"/>
  <c r="LX6" i="32" s="1"/>
  <c r="LW8" i="32"/>
  <c r="B149" i="30"/>
  <c r="C148" i="30"/>
  <c r="LO7" i="20"/>
  <c r="LO8" i="20" s="1"/>
  <c r="DX4" i="20"/>
  <c r="LP5" i="20"/>
  <c r="LP4" i="20"/>
  <c r="LP7" i="20" s="1"/>
  <c r="B155" i="28"/>
  <c r="C155" i="28" s="1"/>
  <c r="KY109" i="27" l="1"/>
  <c r="DH104" i="27"/>
  <c r="KZ108" i="27"/>
  <c r="KZ106" i="27"/>
  <c r="KZ104" i="27"/>
  <c r="KZ107" i="27" s="1"/>
  <c r="DG104" i="26"/>
  <c r="KY106" i="26"/>
  <c r="KY108" i="26"/>
  <c r="KY104" i="26"/>
  <c r="KY107" i="26" s="1"/>
  <c r="KY109" i="26" s="1"/>
  <c r="KR109" i="17"/>
  <c r="DA104" i="17"/>
  <c r="KS108" i="17"/>
  <c r="KS106" i="17"/>
  <c r="KS104" i="17"/>
  <c r="KS107" i="17" s="1"/>
  <c r="KS109" i="17" s="1"/>
  <c r="LY7" i="32"/>
  <c r="LY5" i="32"/>
  <c r="EG4" i="32"/>
  <c r="LY4" i="32"/>
  <c r="LY6" i="32" s="1"/>
  <c r="LX8" i="32"/>
  <c r="LP6" i="20"/>
  <c r="LP8" i="20" s="1"/>
  <c r="C149" i="30"/>
  <c r="B150" i="30"/>
  <c r="DY4" i="20"/>
  <c r="LQ5" i="20"/>
  <c r="LQ4" i="20"/>
  <c r="LQ6" i="20" s="1"/>
  <c r="B156" i="28"/>
  <c r="C156" i="28" s="1"/>
  <c r="DI104" i="27" l="1"/>
  <c r="LA106" i="27"/>
  <c r="LA108" i="27"/>
  <c r="LA104" i="27"/>
  <c r="LA107" i="27" s="1"/>
  <c r="LA109" i="27" s="1"/>
  <c r="KZ109" i="27"/>
  <c r="DH104" i="26"/>
  <c r="KZ106" i="26"/>
  <c r="KZ108" i="26"/>
  <c r="KZ104" i="26"/>
  <c r="KZ107" i="26" s="1"/>
  <c r="KZ109" i="26" s="1"/>
  <c r="DB104" i="17"/>
  <c r="KT108" i="17"/>
  <c r="KT106" i="17"/>
  <c r="KT104" i="17"/>
  <c r="KT107" i="17" s="1"/>
  <c r="LZ7" i="32"/>
  <c r="LZ5" i="32"/>
  <c r="EH4" i="32"/>
  <c r="LZ4" i="32"/>
  <c r="LZ6" i="32" s="1"/>
  <c r="LY8" i="32"/>
  <c r="B151" i="30"/>
  <c r="C150" i="30"/>
  <c r="LQ7" i="20"/>
  <c r="LQ8" i="20" s="1"/>
  <c r="DZ4" i="20"/>
  <c r="LR5" i="20"/>
  <c r="LR4" i="20"/>
  <c r="LR6" i="20" s="1"/>
  <c r="B157" i="28"/>
  <c r="C157" i="28" s="1"/>
  <c r="DJ104" i="27" l="1"/>
  <c r="LB106" i="27"/>
  <c r="LB108" i="27"/>
  <c r="LB104" i="27"/>
  <c r="LB107" i="27" s="1"/>
  <c r="DI104" i="26"/>
  <c r="LA106" i="26"/>
  <c r="LA108" i="26"/>
  <c r="LA104" i="26"/>
  <c r="LA107" i="26" s="1"/>
  <c r="KT109" i="17"/>
  <c r="DC104" i="17"/>
  <c r="KU108" i="17"/>
  <c r="KU106" i="17"/>
  <c r="KU104" i="17"/>
  <c r="KU107" i="17" s="1"/>
  <c r="LZ8" i="32"/>
  <c r="MA7" i="32"/>
  <c r="MA5" i="32"/>
  <c r="EI4" i="32"/>
  <c r="MA4" i="32"/>
  <c r="MA6" i="32" s="1"/>
  <c r="C151" i="30"/>
  <c r="B152" i="30"/>
  <c r="LR7" i="20"/>
  <c r="LR8" i="20" s="1"/>
  <c r="EA4" i="20"/>
  <c r="LS5" i="20"/>
  <c r="LS4" i="20"/>
  <c r="LS6" i="20" s="1"/>
  <c r="B158" i="28"/>
  <c r="C158" i="28" s="1"/>
  <c r="LB109" i="27" l="1"/>
  <c r="DK104" i="27"/>
  <c r="LC106" i="27"/>
  <c r="LC108" i="27"/>
  <c r="LC104" i="27"/>
  <c r="LC107" i="27" s="1"/>
  <c r="LC109" i="27" s="1"/>
  <c r="LA109" i="26"/>
  <c r="DJ104" i="26"/>
  <c r="LB106" i="26"/>
  <c r="LB108" i="26"/>
  <c r="LB104" i="26"/>
  <c r="LB107" i="26" s="1"/>
  <c r="KU109" i="17"/>
  <c r="DD104" i="17"/>
  <c r="KV108" i="17"/>
  <c r="KV106" i="17"/>
  <c r="KV104" i="17"/>
  <c r="KV107" i="17" s="1"/>
  <c r="KV109" i="17" s="1"/>
  <c r="MA8" i="32"/>
  <c r="MB7" i="32"/>
  <c r="MB5" i="32"/>
  <c r="EJ4" i="32"/>
  <c r="MB4" i="32"/>
  <c r="MB6" i="32" s="1"/>
  <c r="B153" i="30"/>
  <c r="C153" i="30" s="1"/>
  <c r="C152" i="30"/>
  <c r="LS7" i="20"/>
  <c r="LS8" i="20" s="1"/>
  <c r="EB4" i="20"/>
  <c r="LT5" i="20"/>
  <c r="LT4" i="20"/>
  <c r="LT7" i="20" s="1"/>
  <c r="B159" i="28"/>
  <c r="C159" i="28" s="1"/>
  <c r="DL104" i="27" l="1"/>
  <c r="LD106" i="27"/>
  <c r="LD108" i="27"/>
  <c r="LD104" i="27"/>
  <c r="LD107" i="27" s="1"/>
  <c r="LB109" i="26"/>
  <c r="DK104" i="26"/>
  <c r="LC106" i="26"/>
  <c r="LC108" i="26"/>
  <c r="LC104" i="26"/>
  <c r="LC107" i="26" s="1"/>
  <c r="DE104" i="17"/>
  <c r="KW106" i="17"/>
  <c r="KW108" i="17"/>
  <c r="KW104" i="17"/>
  <c r="KW107" i="17" s="1"/>
  <c r="MC7" i="32"/>
  <c r="MC5" i="32"/>
  <c r="EK4" i="32"/>
  <c r="MC4" i="32"/>
  <c r="MC6" i="32" s="1"/>
  <c r="MB8" i="32"/>
  <c r="LT6" i="20"/>
  <c r="LT8" i="20" s="1"/>
  <c r="EC4" i="20"/>
  <c r="LU5" i="20"/>
  <c r="LU4" i="20"/>
  <c r="LU6" i="20" s="1"/>
  <c r="B160" i="28"/>
  <c r="C160" i="28" s="1"/>
  <c r="LD109" i="27" l="1"/>
  <c r="DM104" i="27"/>
  <c r="LE106" i="27"/>
  <c r="LE108" i="27"/>
  <c r="LE104" i="27"/>
  <c r="LE107" i="27" s="1"/>
  <c r="LE109" i="27" s="1"/>
  <c r="LC109" i="26"/>
  <c r="DL104" i="26"/>
  <c r="LD106" i="26"/>
  <c r="LD108" i="26"/>
  <c r="LD104" i="26"/>
  <c r="LD107" i="26" s="1"/>
  <c r="KW109" i="17"/>
  <c r="DF104" i="17"/>
  <c r="KX106" i="17"/>
  <c r="KX108" i="17"/>
  <c r="KX104" i="17"/>
  <c r="KX107" i="17" s="1"/>
  <c r="KX109" i="17" s="1"/>
  <c r="MD5" i="32"/>
  <c r="MD7" i="32"/>
  <c r="EL4" i="32"/>
  <c r="MD4" i="32"/>
  <c r="MD6" i="32" s="1"/>
  <c r="MC8" i="32"/>
  <c r="LU7" i="20"/>
  <c r="LU8" i="20" s="1"/>
  <c r="ED4" i="20"/>
  <c r="LV5" i="20"/>
  <c r="LV4" i="20"/>
  <c r="LV6" i="20" s="1"/>
  <c r="B161" i="28"/>
  <c r="C161" i="28" s="1"/>
  <c r="DN104" i="27" l="1"/>
  <c r="LF106" i="27"/>
  <c r="LF108" i="27"/>
  <c r="LF104" i="27"/>
  <c r="LF107" i="27" s="1"/>
  <c r="LF109" i="27" s="1"/>
  <c r="LD109" i="26"/>
  <c r="DM104" i="26"/>
  <c r="LE106" i="26"/>
  <c r="LE108" i="26"/>
  <c r="LE107" i="26"/>
  <c r="LE104" i="26"/>
  <c r="DG104" i="17"/>
  <c r="KY108" i="17"/>
  <c r="KY106" i="17"/>
  <c r="KY104" i="17"/>
  <c r="KY107" i="17" s="1"/>
  <c r="ME7" i="32"/>
  <c r="ME5" i="32"/>
  <c r="EM4" i="32"/>
  <c r="ME4" i="32"/>
  <c r="ME6" i="32" s="1"/>
  <c r="MD8" i="32"/>
  <c r="LV7" i="20"/>
  <c r="LV8" i="20" s="1"/>
  <c r="EE4" i="20"/>
  <c r="LW5" i="20"/>
  <c r="LW4" i="20"/>
  <c r="LW6" i="20" s="1"/>
  <c r="B162" i="28"/>
  <c r="C162" i="28" s="1"/>
  <c r="DO104" i="27" l="1"/>
  <c r="LG106" i="27"/>
  <c r="LG108" i="27"/>
  <c r="LG104" i="27"/>
  <c r="LG107" i="27" s="1"/>
  <c r="LG109" i="27" s="1"/>
  <c r="LE109" i="26"/>
  <c r="DN104" i="26"/>
  <c r="LF106" i="26"/>
  <c r="LF108" i="26"/>
  <c r="LF104" i="26"/>
  <c r="LF107" i="26" s="1"/>
  <c r="LF109" i="26" s="1"/>
  <c r="KY109" i="17"/>
  <c r="DH104" i="17"/>
  <c r="KZ108" i="17"/>
  <c r="KZ106" i="17"/>
  <c r="KZ104" i="17"/>
  <c r="KZ107" i="17" s="1"/>
  <c r="KZ109" i="17" s="1"/>
  <c r="ME8" i="32"/>
  <c r="MF7" i="32"/>
  <c r="MF5" i="32"/>
  <c r="EN4" i="32"/>
  <c r="MF4" i="32"/>
  <c r="MF6" i="32" s="1"/>
  <c r="LW7" i="20"/>
  <c r="LW8" i="20" s="1"/>
  <c r="EF4" i="20"/>
  <c r="LX5" i="20"/>
  <c r="LX4" i="20"/>
  <c r="LX6" i="20" s="1"/>
  <c r="B163" i="28"/>
  <c r="C163" i="28" s="1"/>
  <c r="DP104" i="27" l="1"/>
  <c r="LH106" i="27"/>
  <c r="LH108" i="27"/>
  <c r="LH104" i="27"/>
  <c r="LH107" i="27" s="1"/>
  <c r="DO104" i="26"/>
  <c r="LG108" i="26"/>
  <c r="LG106" i="26"/>
  <c r="LG104" i="26"/>
  <c r="LG107" i="26" s="1"/>
  <c r="LG109" i="26" s="1"/>
  <c r="DI104" i="17"/>
  <c r="LA108" i="17"/>
  <c r="LA106" i="17"/>
  <c r="LA104" i="17"/>
  <c r="LA107" i="17" s="1"/>
  <c r="LA109" i="17" s="1"/>
  <c r="MG7" i="32"/>
  <c r="MG5" i="32"/>
  <c r="EO4" i="32"/>
  <c r="MG4" i="32"/>
  <c r="MG6" i="32" s="1"/>
  <c r="MF8" i="32"/>
  <c r="LX7" i="20"/>
  <c r="LX8" i="20" s="1"/>
  <c r="EG4" i="20"/>
  <c r="LY5" i="20"/>
  <c r="LY4" i="20"/>
  <c r="LY6" i="20" s="1"/>
  <c r="B164" i="28"/>
  <c r="C164" i="28" s="1"/>
  <c r="LH109" i="27" l="1"/>
  <c r="DQ104" i="27"/>
  <c r="LI106" i="27"/>
  <c r="LI108" i="27"/>
  <c r="LI104" i="27"/>
  <c r="LI107" i="27" s="1"/>
  <c r="DP104" i="26"/>
  <c r="LH108" i="26"/>
  <c r="LH106" i="26"/>
  <c r="LH107" i="26"/>
  <c r="LH109" i="26" s="1"/>
  <c r="LH104" i="26"/>
  <c r="DJ104" i="17"/>
  <c r="LB108" i="17"/>
  <c r="LB106" i="17"/>
  <c r="LB104" i="17"/>
  <c r="LB107" i="17" s="1"/>
  <c r="MH7" i="32"/>
  <c r="MH5" i="32"/>
  <c r="EP4" i="32"/>
  <c r="MH4" i="32"/>
  <c r="MH6" i="32" s="1"/>
  <c r="MG8" i="32"/>
  <c r="LY7" i="20"/>
  <c r="LY8" i="20" s="1"/>
  <c r="EH4" i="20"/>
  <c r="LZ5" i="20"/>
  <c r="LZ4" i="20"/>
  <c r="LZ6" i="20" s="1"/>
  <c r="B165" i="28"/>
  <c r="C165" i="28" s="1"/>
  <c r="DR104" i="27" l="1"/>
  <c r="LJ106" i="27"/>
  <c r="LJ108" i="27"/>
  <c r="LJ104" i="27"/>
  <c r="LJ107" i="27" s="1"/>
  <c r="LI109" i="27"/>
  <c r="DQ104" i="26"/>
  <c r="LI106" i="26"/>
  <c r="LI108" i="26"/>
  <c r="LI104" i="26"/>
  <c r="LI107" i="26" s="1"/>
  <c r="LB109" i="17"/>
  <c r="DK104" i="17"/>
  <c r="LC108" i="17"/>
  <c r="LC106" i="17"/>
  <c r="LC104" i="17"/>
  <c r="LC107" i="17" s="1"/>
  <c r="MH8" i="32"/>
  <c r="MI5" i="32"/>
  <c r="MI6" i="32"/>
  <c r="EQ4" i="32"/>
  <c r="MI4" i="32"/>
  <c r="MI7" i="32" s="1"/>
  <c r="LZ7" i="20"/>
  <c r="LZ8" i="20" s="1"/>
  <c r="EI4" i="20"/>
  <c r="MA5" i="20"/>
  <c r="MA4" i="20"/>
  <c r="MA7" i="20" s="1"/>
  <c r="LJ109" i="27" l="1"/>
  <c r="DS104" i="27"/>
  <c r="LK106" i="27"/>
  <c r="LK108" i="27"/>
  <c r="LK104" i="27"/>
  <c r="LK107" i="27" s="1"/>
  <c r="LI109" i="26"/>
  <c r="DR104" i="26"/>
  <c r="LJ106" i="26"/>
  <c r="LJ108" i="26"/>
  <c r="LJ104" i="26"/>
  <c r="LJ107" i="26" s="1"/>
  <c r="LJ109" i="26" s="1"/>
  <c r="DL104" i="17"/>
  <c r="LD108" i="17"/>
  <c r="LD106" i="17"/>
  <c r="LD104" i="17"/>
  <c r="LD107" i="17" s="1"/>
  <c r="LC109" i="17"/>
  <c r="MI8" i="32"/>
  <c r="MJ6" i="32"/>
  <c r="MJ5" i="32"/>
  <c r="ER4" i="32"/>
  <c r="MJ4" i="32"/>
  <c r="MJ7" i="32" s="1"/>
  <c r="MA6" i="20"/>
  <c r="MA8" i="20" s="1"/>
  <c r="EJ4" i="20"/>
  <c r="MB5" i="20"/>
  <c r="MB4" i="20"/>
  <c r="MB6" i="20" s="1"/>
  <c r="DT104" i="27" l="1"/>
  <c r="LL108" i="27"/>
  <c r="LL106" i="27"/>
  <c r="LL104" i="27"/>
  <c r="LL107" i="27" s="1"/>
  <c r="LK109" i="27"/>
  <c r="DS104" i="26"/>
  <c r="LK106" i="26"/>
  <c r="LK108" i="26"/>
  <c r="LK104" i="26"/>
  <c r="LK107" i="26" s="1"/>
  <c r="LK109" i="26" s="1"/>
  <c r="LD109" i="17"/>
  <c r="DM104" i="17"/>
  <c r="LE108" i="17"/>
  <c r="LE106" i="17"/>
  <c r="LE104" i="17"/>
  <c r="LE107" i="17" s="1"/>
  <c r="LE109" i="17" s="1"/>
  <c r="MJ8" i="32"/>
  <c r="MK6" i="32"/>
  <c r="MK5" i="32"/>
  <c r="ES4" i="32"/>
  <c r="MK4" i="32"/>
  <c r="MK7" i="32" s="1"/>
  <c r="MB7" i="20"/>
  <c r="EK4" i="20"/>
  <c r="MC5" i="20"/>
  <c r="MC4" i="20"/>
  <c r="MC6" i="20" s="1"/>
  <c r="MB8" i="20"/>
  <c r="LL109" i="27" l="1"/>
  <c r="DU104" i="27"/>
  <c r="LM106" i="27"/>
  <c r="LM108" i="27"/>
  <c r="LM104" i="27"/>
  <c r="LM107" i="27" s="1"/>
  <c r="LM109" i="27" s="1"/>
  <c r="DT104" i="26"/>
  <c r="LL106" i="26"/>
  <c r="LL108" i="26"/>
  <c r="LL104" i="26"/>
  <c r="LL107" i="26" s="1"/>
  <c r="LL109" i="26" s="1"/>
  <c r="DN104" i="17"/>
  <c r="LF108" i="17"/>
  <c r="LF106" i="17"/>
  <c r="LF104" i="17"/>
  <c r="LF107" i="17" s="1"/>
  <c r="MK8" i="32"/>
  <c r="ML5" i="32"/>
  <c r="ML6" i="32"/>
  <c r="ET4" i="32"/>
  <c r="ML4" i="32"/>
  <c r="ML7" i="32" s="1"/>
  <c r="MC7" i="20"/>
  <c r="MC8" i="20" s="1"/>
  <c r="EL4" i="20"/>
  <c r="MD5" i="20"/>
  <c r="MD4" i="20"/>
  <c r="MD6" i="20" s="1"/>
  <c r="DV104" i="27" l="1"/>
  <c r="LN106" i="27"/>
  <c r="LN108" i="27"/>
  <c r="LN104" i="27"/>
  <c r="LN107" i="27" s="1"/>
  <c r="LN109" i="27" s="1"/>
  <c r="DU104" i="26"/>
  <c r="LM106" i="26"/>
  <c r="LM108" i="26"/>
  <c r="LM104" i="26"/>
  <c r="LM107" i="26" s="1"/>
  <c r="LF109" i="17"/>
  <c r="DO104" i="17"/>
  <c r="LG108" i="17"/>
  <c r="LG106" i="17"/>
  <c r="LG104" i="17"/>
  <c r="LG107" i="17" s="1"/>
  <c r="ML8" i="32"/>
  <c r="MM6" i="32"/>
  <c r="MM5" i="32"/>
  <c r="EU4" i="32"/>
  <c r="MM4" i="32"/>
  <c r="MM7" i="32" s="1"/>
  <c r="MD7" i="20"/>
  <c r="MD8" i="20" s="1"/>
  <c r="EM4" i="20"/>
  <c r="ME5" i="20"/>
  <c r="ME4" i="20"/>
  <c r="ME6" i="20" s="1"/>
  <c r="DW104" i="27" l="1"/>
  <c r="LO106" i="27"/>
  <c r="LO108" i="27"/>
  <c r="LO104" i="27"/>
  <c r="LO107" i="27" s="1"/>
  <c r="LO109" i="27" s="1"/>
  <c r="LM109" i="26"/>
  <c r="DV104" i="26"/>
  <c r="LN106" i="26"/>
  <c r="LN108" i="26"/>
  <c r="LN104" i="26"/>
  <c r="LN107" i="26" s="1"/>
  <c r="LG109" i="17"/>
  <c r="DP104" i="17"/>
  <c r="LH108" i="17"/>
  <c r="LH106" i="17"/>
  <c r="LH104" i="17"/>
  <c r="LH107" i="17" s="1"/>
  <c r="LH109" i="17" s="1"/>
  <c r="MM8" i="32"/>
  <c r="MN6" i="32"/>
  <c r="MN5" i="32"/>
  <c r="EV4" i="32"/>
  <c r="MN4" i="32"/>
  <c r="MN7" i="32" s="1"/>
  <c r="ME7" i="20"/>
  <c r="ME8" i="20" s="1"/>
  <c r="EN4" i="20"/>
  <c r="MF5" i="20"/>
  <c r="MF4" i="20"/>
  <c r="MF6" i="20" s="1"/>
  <c r="DX104" i="27" l="1"/>
  <c r="LP106" i="27"/>
  <c r="LP108" i="27"/>
  <c r="LP104" i="27"/>
  <c r="LP107" i="27" s="1"/>
  <c r="LN109" i="26"/>
  <c r="DW104" i="26"/>
  <c r="LO106" i="26"/>
  <c r="LO108" i="26"/>
  <c r="LO104" i="26"/>
  <c r="LO107" i="26" s="1"/>
  <c r="DQ104" i="17"/>
  <c r="LI106" i="17"/>
  <c r="LI108" i="17"/>
  <c r="LI104" i="17"/>
  <c r="LI107" i="17" s="1"/>
  <c r="MN8" i="32"/>
  <c r="MO6" i="32"/>
  <c r="MO5" i="32"/>
  <c r="EW4" i="32"/>
  <c r="MO4" i="32"/>
  <c r="MO7" i="32" s="1"/>
  <c r="MF7" i="20"/>
  <c r="MF8" i="20" s="1"/>
  <c r="EO4" i="20"/>
  <c r="MG5" i="20"/>
  <c r="MG4" i="20"/>
  <c r="MG6" i="20" s="1"/>
  <c r="LP109" i="27" l="1"/>
  <c r="DY104" i="27"/>
  <c r="LQ106" i="27"/>
  <c r="LQ108" i="27"/>
  <c r="LQ104" i="27"/>
  <c r="LQ107" i="27" s="1"/>
  <c r="LQ109" i="27" s="1"/>
  <c r="LO109" i="26"/>
  <c r="DX104" i="26"/>
  <c r="LP106" i="26"/>
  <c r="LP108" i="26"/>
  <c r="LP104" i="26"/>
  <c r="LP107" i="26" s="1"/>
  <c r="LI109" i="17"/>
  <c r="DR104" i="17"/>
  <c r="LJ106" i="17"/>
  <c r="LJ108" i="17"/>
  <c r="LJ104" i="17"/>
  <c r="LJ107" i="17" s="1"/>
  <c r="LJ109" i="17" s="1"/>
  <c r="MO8" i="32"/>
  <c r="MP5" i="32"/>
  <c r="MP6" i="32"/>
  <c r="EX4" i="32"/>
  <c r="MP4" i="32"/>
  <c r="MP7" i="32" s="1"/>
  <c r="MG7" i="20"/>
  <c r="MG8" i="20" s="1"/>
  <c r="EP4" i="20"/>
  <c r="MH5" i="20"/>
  <c r="MH4" i="20"/>
  <c r="MH6" i="20" s="1"/>
  <c r="DZ104" i="27" l="1"/>
  <c r="LR106" i="27"/>
  <c r="LR108" i="27"/>
  <c r="LR104" i="27"/>
  <c r="LR107" i="27" s="1"/>
  <c r="LR109" i="27" s="1"/>
  <c r="LP109" i="26"/>
  <c r="DY104" i="26"/>
  <c r="LQ106" i="26"/>
  <c r="LQ108" i="26"/>
  <c r="LQ104" i="26"/>
  <c r="LQ107" i="26" s="1"/>
  <c r="DS104" i="17"/>
  <c r="LK108" i="17"/>
  <c r="LK106" i="17"/>
  <c r="LK104" i="17"/>
  <c r="LK107" i="17" s="1"/>
  <c r="MP8" i="32"/>
  <c r="MQ5" i="32"/>
  <c r="MQ6" i="32"/>
  <c r="EY4" i="32"/>
  <c r="MQ4" i="32"/>
  <c r="MQ7" i="32" s="1"/>
  <c r="MH7" i="20"/>
  <c r="MH8" i="20" s="1"/>
  <c r="EQ4" i="20"/>
  <c r="MI5" i="20"/>
  <c r="MI4" i="20"/>
  <c r="MI6" i="20" s="1"/>
  <c r="EA104" i="27" l="1"/>
  <c r="LS106" i="27"/>
  <c r="LS108" i="27"/>
  <c r="LS104" i="27"/>
  <c r="LS107" i="27" s="1"/>
  <c r="DZ104" i="26"/>
  <c r="LR106" i="26"/>
  <c r="LR108" i="26"/>
  <c r="LR104" i="26"/>
  <c r="LR107" i="26" s="1"/>
  <c r="LR109" i="26" s="1"/>
  <c r="LQ109" i="26"/>
  <c r="LK109" i="17"/>
  <c r="DT104" i="17"/>
  <c r="LL108" i="17"/>
  <c r="LL106" i="17"/>
  <c r="LL104" i="17"/>
  <c r="LL107" i="17" s="1"/>
  <c r="LL109" i="17" s="1"/>
  <c r="MQ8" i="32"/>
  <c r="MR6" i="32"/>
  <c r="MR5" i="32"/>
  <c r="EZ4" i="32"/>
  <c r="MR4" i="32"/>
  <c r="MR7" i="32" s="1"/>
  <c r="MI7" i="20"/>
  <c r="MI8" i="20" s="1"/>
  <c r="ER4" i="20"/>
  <c r="MJ5" i="20"/>
  <c r="MJ4" i="20"/>
  <c r="MJ6" i="20" s="1"/>
  <c r="LS109" i="27" l="1"/>
  <c r="EB104" i="27"/>
  <c r="LT106" i="27"/>
  <c r="LT108" i="27"/>
  <c r="LT104" i="27"/>
  <c r="LT107" i="27" s="1"/>
  <c r="EA104" i="26"/>
  <c r="LS106" i="26"/>
  <c r="LS108" i="26"/>
  <c r="LS104" i="26"/>
  <c r="LS107" i="26" s="1"/>
  <c r="LS109" i="26" s="1"/>
  <c r="DU104" i="17"/>
  <c r="LM108" i="17"/>
  <c r="LM106" i="17"/>
  <c r="LM104" i="17"/>
  <c r="LM107" i="17" s="1"/>
  <c r="LM109" i="17" s="1"/>
  <c r="MR8" i="32"/>
  <c r="MS6" i="32"/>
  <c r="MS5" i="32"/>
  <c r="FA4" i="32"/>
  <c r="MS4" i="32"/>
  <c r="MS7" i="32" s="1"/>
  <c r="MJ7" i="20"/>
  <c r="MJ8" i="20" s="1"/>
  <c r="ES4" i="20"/>
  <c r="MK5" i="20"/>
  <c r="MK6" i="20"/>
  <c r="MK4" i="20"/>
  <c r="MK7" i="20" s="1"/>
  <c r="LT109" i="27" l="1"/>
  <c r="EC104" i="27"/>
  <c r="LU106" i="27"/>
  <c r="LU108" i="27"/>
  <c r="LU104" i="27"/>
  <c r="LU107" i="27" s="1"/>
  <c r="EB104" i="26"/>
  <c r="LT106" i="26"/>
  <c r="LT108" i="26"/>
  <c r="LT104" i="26"/>
  <c r="LT107" i="26" s="1"/>
  <c r="LT109" i="26" s="1"/>
  <c r="DV104" i="17"/>
  <c r="LN108" i="17"/>
  <c r="LN106" i="17"/>
  <c r="LN104" i="17"/>
  <c r="LN107" i="17" s="1"/>
  <c r="MS8" i="32"/>
  <c r="MT5" i="32"/>
  <c r="MT6" i="32"/>
  <c r="FB4" i="32"/>
  <c r="MT4" i="32"/>
  <c r="MT7" i="32" s="1"/>
  <c r="MK8" i="20"/>
  <c r="ET4" i="20"/>
  <c r="ML5" i="20"/>
  <c r="ML6" i="20"/>
  <c r="ML4" i="20"/>
  <c r="ML7" i="20" s="1"/>
  <c r="ED104" i="27" l="1"/>
  <c r="LV106" i="27"/>
  <c r="LV108" i="27"/>
  <c r="LV104" i="27"/>
  <c r="LV107" i="27" s="1"/>
  <c r="LU109" i="27"/>
  <c r="EC104" i="26"/>
  <c r="LU106" i="26"/>
  <c r="LU108" i="26"/>
  <c r="LU104" i="26"/>
  <c r="LU107" i="26" s="1"/>
  <c r="LN109" i="17"/>
  <c r="DW104" i="17"/>
  <c r="LO108" i="17"/>
  <c r="LO106" i="17"/>
  <c r="LO104" i="17"/>
  <c r="LO107" i="17" s="1"/>
  <c r="MT8" i="32"/>
  <c r="MU6" i="32"/>
  <c r="MU5" i="32"/>
  <c r="FC4" i="32"/>
  <c r="MU4" i="32"/>
  <c r="MU7" i="32" s="1"/>
  <c r="ML8" i="20"/>
  <c r="EU4" i="20"/>
  <c r="MM5" i="20"/>
  <c r="MM4" i="20"/>
  <c r="MM6" i="20" s="1"/>
  <c r="LV109" i="27" l="1"/>
  <c r="EE104" i="27"/>
  <c r="LW106" i="27"/>
  <c r="LW108" i="27"/>
  <c r="LW104" i="27"/>
  <c r="LW107" i="27" s="1"/>
  <c r="LU109" i="26"/>
  <c r="ED104" i="26"/>
  <c r="LV106" i="26"/>
  <c r="LV108" i="26"/>
  <c r="LV104" i="26"/>
  <c r="LV107" i="26" s="1"/>
  <c r="LV109" i="26" s="1"/>
  <c r="LO109" i="17"/>
  <c r="DX104" i="17"/>
  <c r="LP108" i="17"/>
  <c r="LP106" i="17"/>
  <c r="LP104" i="17"/>
  <c r="LP107" i="17" s="1"/>
  <c r="MU8" i="32"/>
  <c r="MV6" i="32"/>
  <c r="MV5" i="32"/>
  <c r="FD4" i="32"/>
  <c r="MV4" i="32"/>
  <c r="MV7" i="32" s="1"/>
  <c r="MM7" i="20"/>
  <c r="MM8" i="20" s="1"/>
  <c r="EV4" i="20"/>
  <c r="MN5" i="20"/>
  <c r="MN6" i="20"/>
  <c r="MN4" i="20"/>
  <c r="MN7" i="20" s="1"/>
  <c r="EF104" i="27" l="1"/>
  <c r="LX108" i="27"/>
  <c r="LX106" i="27"/>
  <c r="LX104" i="27"/>
  <c r="LX107" i="27" s="1"/>
  <c r="LW109" i="27"/>
  <c r="EE104" i="26"/>
  <c r="LW106" i="26"/>
  <c r="LW108" i="26"/>
  <c r="LW104" i="26"/>
  <c r="LW107" i="26" s="1"/>
  <c r="LW109" i="26" s="1"/>
  <c r="LP109" i="17"/>
  <c r="DY104" i="17"/>
  <c r="LQ108" i="17"/>
  <c r="LQ106" i="17"/>
  <c r="LQ104" i="17"/>
  <c r="LQ107" i="17" s="1"/>
  <c r="MV8" i="32"/>
  <c r="MW6" i="32"/>
  <c r="MW5" i="32"/>
  <c r="FE4" i="32"/>
  <c r="MW4" i="32"/>
  <c r="MW7" i="32" s="1"/>
  <c r="MN8" i="20"/>
  <c r="EW4" i="20"/>
  <c r="MO5" i="20"/>
  <c r="MO4" i="20"/>
  <c r="MO6" i="20" s="1"/>
  <c r="LX109" i="27" l="1"/>
  <c r="EG104" i="27"/>
  <c r="LY106" i="27"/>
  <c r="LY108" i="27"/>
  <c r="LY104" i="27"/>
  <c r="LY107" i="27" s="1"/>
  <c r="EF104" i="26"/>
  <c r="LX106" i="26"/>
  <c r="LX108" i="26"/>
  <c r="LX104" i="26"/>
  <c r="LX107" i="26" s="1"/>
  <c r="LX109" i="26" s="1"/>
  <c r="LQ109" i="17"/>
  <c r="DZ104" i="17"/>
  <c r="LR108" i="17"/>
  <c r="LR106" i="17"/>
  <c r="LR104" i="17"/>
  <c r="LR107" i="17" s="1"/>
  <c r="MW8" i="32"/>
  <c r="MX5" i="32"/>
  <c r="MX6" i="32"/>
  <c r="FF4" i="32"/>
  <c r="MX4" i="32"/>
  <c r="MX7" i="32" s="1"/>
  <c r="MO7" i="20"/>
  <c r="MO8" i="20" s="1"/>
  <c r="EX4" i="20"/>
  <c r="MP5" i="20"/>
  <c r="MP4" i="20"/>
  <c r="MP6" i="20" s="1"/>
  <c r="LY109" i="27" l="1"/>
  <c r="EH104" i="27"/>
  <c r="LZ106" i="27"/>
  <c r="LZ108" i="27"/>
  <c r="LZ104" i="27"/>
  <c r="LZ107" i="27" s="1"/>
  <c r="LZ109" i="27" s="1"/>
  <c r="EG104" i="26"/>
  <c r="LY106" i="26"/>
  <c r="LY108" i="26"/>
  <c r="LY104" i="26"/>
  <c r="LY107" i="26" s="1"/>
  <c r="LR109" i="17"/>
  <c r="EA104" i="17"/>
  <c r="LS108" i="17"/>
  <c r="LS106" i="17"/>
  <c r="LS104" i="17"/>
  <c r="LS107" i="17" s="1"/>
  <c r="MX8" i="32"/>
  <c r="MY5" i="32"/>
  <c r="MY6" i="32"/>
  <c r="FG4" i="32"/>
  <c r="MY4" i="32"/>
  <c r="MY7" i="32" s="1"/>
  <c r="MP7" i="20"/>
  <c r="MP8" i="20" s="1"/>
  <c r="EY4" i="20"/>
  <c r="MQ5" i="20"/>
  <c r="MQ6" i="20"/>
  <c r="MQ4" i="20"/>
  <c r="MQ7" i="20" s="1"/>
  <c r="EI104" i="27" l="1"/>
  <c r="MA106" i="27"/>
  <c r="MA108" i="27"/>
  <c r="MA104" i="27"/>
  <c r="MA107" i="27" s="1"/>
  <c r="MA109" i="27" s="1"/>
  <c r="LY109" i="26"/>
  <c r="EH104" i="26"/>
  <c r="LZ106" i="26"/>
  <c r="LZ108" i="26"/>
  <c r="LZ104" i="26"/>
  <c r="LZ107" i="26" s="1"/>
  <c r="LS109" i="17"/>
  <c r="EB104" i="17"/>
  <c r="LT106" i="17"/>
  <c r="LT108" i="17"/>
  <c r="LT104" i="17"/>
  <c r="LT107" i="17" s="1"/>
  <c r="LT109" i="17" s="1"/>
  <c r="MY8" i="32"/>
  <c r="MZ6" i="32"/>
  <c r="MZ5" i="32"/>
  <c r="FH4" i="32"/>
  <c r="MZ4" i="32"/>
  <c r="MZ7" i="32" s="1"/>
  <c r="MQ8" i="20"/>
  <c r="EZ4" i="20"/>
  <c r="MR5" i="20"/>
  <c r="MR6" i="20"/>
  <c r="MR4" i="20"/>
  <c r="MR7" i="20" s="1"/>
  <c r="EJ104" i="27" l="1"/>
  <c r="MB106" i="27"/>
  <c r="MB108" i="27"/>
  <c r="MB104" i="27"/>
  <c r="MB107" i="27" s="1"/>
  <c r="LZ109" i="26"/>
  <c r="EI104" i="26"/>
  <c r="MA106" i="26"/>
  <c r="MA108" i="26"/>
  <c r="MA104" i="26"/>
  <c r="MA107" i="26" s="1"/>
  <c r="EC104" i="17"/>
  <c r="LU106" i="17"/>
  <c r="LU108" i="17"/>
  <c r="LU104" i="17"/>
  <c r="LU107" i="17" s="1"/>
  <c r="MZ8" i="32"/>
  <c r="NA6" i="32"/>
  <c r="NA5" i="32"/>
  <c r="FI4" i="32"/>
  <c r="NA4" i="32"/>
  <c r="NA7" i="32" s="1"/>
  <c r="MR8" i="20"/>
  <c r="FA4" i="20"/>
  <c r="MS5" i="20"/>
  <c r="MS6" i="20"/>
  <c r="MS4" i="20"/>
  <c r="MS7" i="20" s="1"/>
  <c r="MB109" i="27" l="1"/>
  <c r="EK104" i="27"/>
  <c r="MC106" i="27"/>
  <c r="MC108" i="27"/>
  <c r="MC104" i="27"/>
  <c r="MC107" i="27" s="1"/>
  <c r="MC109" i="27" s="1"/>
  <c r="MA109" i="26"/>
  <c r="EJ104" i="26"/>
  <c r="MB106" i="26"/>
  <c r="MB108" i="26"/>
  <c r="MB104" i="26"/>
  <c r="MB107" i="26" s="1"/>
  <c r="LU109" i="17"/>
  <c r="ED104" i="17"/>
  <c r="LV106" i="17"/>
  <c r="LV108" i="17"/>
  <c r="LV104" i="17"/>
  <c r="LV107" i="17" s="1"/>
  <c r="NA8" i="32"/>
  <c r="NB5" i="32"/>
  <c r="NB6" i="32"/>
  <c r="FJ4" i="32"/>
  <c r="NB4" i="32"/>
  <c r="NB7" i="32" s="1"/>
  <c r="MS8" i="20"/>
  <c r="FB4" i="20"/>
  <c r="MT5" i="20"/>
  <c r="MT6" i="20"/>
  <c r="MT4" i="20"/>
  <c r="MT7" i="20" s="1"/>
  <c r="EL104" i="27" l="1"/>
  <c r="MD106" i="27"/>
  <c r="MD108" i="27"/>
  <c r="MD104" i="27"/>
  <c r="MD107" i="27" s="1"/>
  <c r="MD109" i="27" s="1"/>
  <c r="MB109" i="26"/>
  <c r="EK104" i="26"/>
  <c r="MC106" i="26"/>
  <c r="MC108" i="26"/>
  <c r="MC107" i="26"/>
  <c r="MC104" i="26"/>
  <c r="LV109" i="17"/>
  <c r="EE104" i="17"/>
  <c r="LW108" i="17"/>
  <c r="LW106" i="17"/>
  <c r="LW104" i="17"/>
  <c r="LW107" i="17" s="1"/>
  <c r="NB8" i="32"/>
  <c r="NC6" i="32"/>
  <c r="NC5" i="32"/>
  <c r="FK4" i="32"/>
  <c r="NC4" i="32"/>
  <c r="NC7" i="32" s="1"/>
  <c r="MT8" i="20"/>
  <c r="FC4" i="20"/>
  <c r="MU5" i="20"/>
  <c r="MU6" i="20"/>
  <c r="MU4" i="20"/>
  <c r="MU7" i="20" s="1"/>
  <c r="EM104" i="27" l="1"/>
  <c r="ME106" i="27"/>
  <c r="ME108" i="27"/>
  <c r="ME104" i="27"/>
  <c r="ME107" i="27" s="1"/>
  <c r="ME109" i="27" s="1"/>
  <c r="MC109" i="26"/>
  <c r="EL104" i="26"/>
  <c r="MD106" i="26"/>
  <c r="MD108" i="26"/>
  <c r="MD104" i="26"/>
  <c r="MD107" i="26" s="1"/>
  <c r="MD109" i="26" s="1"/>
  <c r="LW109" i="17"/>
  <c r="EF104" i="17"/>
  <c r="LX108" i="17"/>
  <c r="LX106" i="17"/>
  <c r="LX104" i="17"/>
  <c r="LX107" i="17" s="1"/>
  <c r="LX109" i="17" s="1"/>
  <c r="NC8" i="32"/>
  <c r="ND6" i="32"/>
  <c r="ND5" i="32"/>
  <c r="FL4" i="32"/>
  <c r="ND4" i="32"/>
  <c r="ND7" i="32" s="1"/>
  <c r="MU8" i="20"/>
  <c r="FD4" i="20"/>
  <c r="MV5" i="20"/>
  <c r="MV6" i="20"/>
  <c r="MV4" i="20"/>
  <c r="MV7" i="20" s="1"/>
  <c r="EN104" i="27" l="1"/>
  <c r="MF106" i="27"/>
  <c r="MF108" i="27"/>
  <c r="MF104" i="27"/>
  <c r="MF107" i="27" s="1"/>
  <c r="EM104" i="26"/>
  <c r="ME106" i="26"/>
  <c r="ME108" i="26"/>
  <c r="ME107" i="26"/>
  <c r="ME109" i="26" s="1"/>
  <c r="ME104" i="26"/>
  <c r="EG104" i="17"/>
  <c r="LY108" i="17"/>
  <c r="LY106" i="17"/>
  <c r="LY104" i="17"/>
  <c r="LY107" i="17" s="1"/>
  <c r="LY109" i="17" s="1"/>
  <c r="ND8" i="32"/>
  <c r="NE6" i="32"/>
  <c r="NE5" i="32"/>
  <c r="FM4" i="32"/>
  <c r="NE4" i="32"/>
  <c r="NE7" i="32" s="1"/>
  <c r="MV8" i="20"/>
  <c r="FE4" i="20"/>
  <c r="MW5" i="20"/>
  <c r="MW6" i="20"/>
  <c r="MW4" i="20"/>
  <c r="MW7" i="20" s="1"/>
  <c r="MF109" i="27" l="1"/>
  <c r="EO104" i="27"/>
  <c r="MG106" i="27"/>
  <c r="MG108" i="27"/>
  <c r="MG104" i="27"/>
  <c r="MG107" i="27" s="1"/>
  <c r="EN104" i="26"/>
  <c r="MF106" i="26"/>
  <c r="MF108" i="26"/>
  <c r="MF104" i="26"/>
  <c r="MF107" i="26" s="1"/>
  <c r="MF109" i="26" s="1"/>
  <c r="EH104" i="17"/>
  <c r="LZ108" i="17"/>
  <c r="LZ106" i="17"/>
  <c r="LZ104" i="17"/>
  <c r="LZ107" i="17" s="1"/>
  <c r="NE8" i="32"/>
  <c r="NF6" i="32"/>
  <c r="NF5" i="32"/>
  <c r="FN4" i="32"/>
  <c r="NF4" i="32"/>
  <c r="NF7" i="32" s="1"/>
  <c r="MW8" i="20"/>
  <c r="FF4" i="20"/>
  <c r="MX5" i="20"/>
  <c r="MX6" i="20"/>
  <c r="MX4" i="20"/>
  <c r="MX7" i="20" s="1"/>
  <c r="MG109" i="27" l="1"/>
  <c r="EP104" i="27"/>
  <c r="MH106" i="27"/>
  <c r="MH108" i="27"/>
  <c r="MH104" i="27"/>
  <c r="MH107" i="27" s="1"/>
  <c r="EO104" i="26"/>
  <c r="MG106" i="26"/>
  <c r="MG108" i="26"/>
  <c r="MG104" i="26"/>
  <c r="MG107" i="26" s="1"/>
  <c r="LZ109" i="17"/>
  <c r="EI104" i="17"/>
  <c r="MA108" i="17"/>
  <c r="MA106" i="17"/>
  <c r="MA104" i="17"/>
  <c r="MA107" i="17" s="1"/>
  <c r="NF8" i="32"/>
  <c r="NG6" i="32"/>
  <c r="NG5" i="32"/>
  <c r="FO4" i="32"/>
  <c r="NG4" i="32"/>
  <c r="NG7" i="32" s="1"/>
  <c r="MX8" i="20"/>
  <c r="FG4" i="20"/>
  <c r="MY5" i="20"/>
  <c r="MY6" i="20"/>
  <c r="MY4" i="20"/>
  <c r="MY7" i="20" s="1"/>
  <c r="MH109" i="27" l="1"/>
  <c r="EQ104" i="27"/>
  <c r="MI106" i="27"/>
  <c r="MI108" i="27"/>
  <c r="MI104" i="27"/>
  <c r="MI107" i="27" s="1"/>
  <c r="MG109" i="26"/>
  <c r="EP104" i="26"/>
  <c r="MH106" i="26"/>
  <c r="MH108" i="26"/>
  <c r="MH104" i="26"/>
  <c r="MH107" i="26" s="1"/>
  <c r="MH109" i="26" s="1"/>
  <c r="MA109" i="17"/>
  <c r="EJ104" i="17"/>
  <c r="MB108" i="17"/>
  <c r="MB106" i="17"/>
  <c r="MB104" i="17"/>
  <c r="MB107" i="17" s="1"/>
  <c r="NG8" i="32"/>
  <c r="NH6" i="32"/>
  <c r="NH5" i="32"/>
  <c r="FP4" i="32"/>
  <c r="NH4" i="32"/>
  <c r="NH7" i="32" s="1"/>
  <c r="MY8" i="20"/>
  <c r="FH4" i="20"/>
  <c r="MZ5" i="20"/>
  <c r="MZ6" i="20"/>
  <c r="MZ4" i="20"/>
  <c r="MZ7" i="20" s="1"/>
  <c r="MI109" i="27" l="1"/>
  <c r="ER104" i="27"/>
  <c r="MJ108" i="27"/>
  <c r="MJ106" i="27"/>
  <c r="MJ104" i="27"/>
  <c r="MJ107" i="27" s="1"/>
  <c r="EQ104" i="26"/>
  <c r="MI106" i="26"/>
  <c r="MI108" i="26"/>
  <c r="MI104" i="26"/>
  <c r="MI107" i="26" s="1"/>
  <c r="MI109" i="26" s="1"/>
  <c r="MB109" i="17"/>
  <c r="EK104" i="17"/>
  <c r="MC108" i="17"/>
  <c r="MC106" i="17"/>
  <c r="MC104" i="17"/>
  <c r="MC107" i="17" s="1"/>
  <c r="MC109" i="17" s="1"/>
  <c r="NH8" i="32"/>
  <c r="NI5" i="32"/>
  <c r="NI6" i="32"/>
  <c r="FQ4" i="32"/>
  <c r="NI4" i="32"/>
  <c r="NI7" i="32" s="1"/>
  <c r="MZ8" i="20"/>
  <c r="FI4" i="20"/>
  <c r="NA5" i="20"/>
  <c r="NA6" i="20"/>
  <c r="NA4" i="20"/>
  <c r="NA7" i="20" s="1"/>
  <c r="MJ109" i="27" l="1"/>
  <c r="ES104" i="27"/>
  <c r="MK106" i="27"/>
  <c r="MK108" i="27"/>
  <c r="MK104" i="27"/>
  <c r="MK107" i="27" s="1"/>
  <c r="MK109" i="27" s="1"/>
  <c r="ER104" i="26"/>
  <c r="MJ106" i="26"/>
  <c r="MJ108" i="26"/>
  <c r="MJ104" i="26"/>
  <c r="MJ107" i="26" s="1"/>
  <c r="MJ109" i="26" s="1"/>
  <c r="EL104" i="17"/>
  <c r="MD108" i="17"/>
  <c r="MD106" i="17"/>
  <c r="MD104" i="17"/>
  <c r="MD107" i="17" s="1"/>
  <c r="NI8" i="32"/>
  <c r="NJ5" i="32"/>
  <c r="NJ6" i="32"/>
  <c r="FR4" i="32"/>
  <c r="NJ4" i="32"/>
  <c r="NJ7" i="32" s="1"/>
  <c r="NA8" i="20"/>
  <c r="FJ4" i="20"/>
  <c r="NB5" i="20"/>
  <c r="NB4" i="20"/>
  <c r="NB6" i="20" s="1"/>
  <c r="ET104" i="27" l="1"/>
  <c r="ML106" i="27"/>
  <c r="ML108" i="27"/>
  <c r="ML104" i="27"/>
  <c r="ML107" i="27" s="1"/>
  <c r="ML109" i="27" s="1"/>
  <c r="ES104" i="26"/>
  <c r="MK106" i="26"/>
  <c r="MK108" i="26"/>
  <c r="MK104" i="26"/>
  <c r="MK107" i="26" s="1"/>
  <c r="MD109" i="17"/>
  <c r="EM104" i="17"/>
  <c r="ME108" i="17"/>
  <c r="ME106" i="17"/>
  <c r="ME104" i="17"/>
  <c r="ME107" i="17" s="1"/>
  <c r="NJ8" i="32"/>
  <c r="NK6" i="32"/>
  <c r="NK5" i="32"/>
  <c r="FS4" i="32"/>
  <c r="NK4" i="32"/>
  <c r="NK7" i="32" s="1"/>
  <c r="NB7" i="20"/>
  <c r="NB8" i="20" s="1"/>
  <c r="FK4" i="20"/>
  <c r="NC5" i="20"/>
  <c r="NC6" i="20"/>
  <c r="NC4" i="20"/>
  <c r="NC7" i="20" s="1"/>
  <c r="EU104" i="27" l="1"/>
  <c r="MM106" i="27"/>
  <c r="MM108" i="27"/>
  <c r="MM107" i="27"/>
  <c r="MM109" i="27" s="1"/>
  <c r="MM104" i="27"/>
  <c r="MK109" i="26"/>
  <c r="ET104" i="26"/>
  <c r="ML106" i="26"/>
  <c r="ML108" i="26"/>
  <c r="ML104" i="26"/>
  <c r="ML107" i="26" s="1"/>
  <c r="ME109" i="17"/>
  <c r="EN104" i="17"/>
  <c r="MF108" i="17"/>
  <c r="MF106" i="17"/>
  <c r="MF104" i="17"/>
  <c r="MF107" i="17" s="1"/>
  <c r="MF109" i="17" s="1"/>
  <c r="NK8" i="32"/>
  <c r="NL6" i="32"/>
  <c r="NL5" i="32"/>
  <c r="FT4" i="32"/>
  <c r="NL4" i="32"/>
  <c r="NL7" i="32" s="1"/>
  <c r="NC8" i="20"/>
  <c r="FL4" i="20"/>
  <c r="ND5" i="20"/>
  <c r="ND6" i="20"/>
  <c r="ND4" i="20"/>
  <c r="ND7" i="20" s="1"/>
  <c r="EV104" i="27" l="1"/>
  <c r="MN106" i="27"/>
  <c r="MN108" i="27"/>
  <c r="MN104" i="27"/>
  <c r="MN107" i="27" s="1"/>
  <c r="ML109" i="26"/>
  <c r="EU104" i="26"/>
  <c r="MM106" i="26"/>
  <c r="MM108" i="26"/>
  <c r="MM104" i="26"/>
  <c r="MM107" i="26" s="1"/>
  <c r="EO104" i="17"/>
  <c r="MG106" i="17"/>
  <c r="MG108" i="17"/>
  <c r="MG104" i="17"/>
  <c r="MG107" i="17" s="1"/>
  <c r="NM5" i="32"/>
  <c r="NM6" i="32"/>
  <c r="FU4" i="32"/>
  <c r="NM4" i="32"/>
  <c r="NM7" i="32" s="1"/>
  <c r="NL8" i="32"/>
  <c r="ND8" i="20"/>
  <c r="FM4" i="20"/>
  <c r="NE5" i="20"/>
  <c r="NE6" i="20"/>
  <c r="NE4" i="20"/>
  <c r="NE7" i="20" s="1"/>
  <c r="MN109" i="27" l="1"/>
  <c r="EW104" i="27"/>
  <c r="MO106" i="27"/>
  <c r="MO108" i="27"/>
  <c r="MO104" i="27"/>
  <c r="MO107" i="27" s="1"/>
  <c r="MO109" i="27" s="1"/>
  <c r="MM109" i="26"/>
  <c r="EV104" i="26"/>
  <c r="MN106" i="26"/>
  <c r="MN108" i="26"/>
  <c r="MN104" i="26"/>
  <c r="MN107" i="26" s="1"/>
  <c r="MG109" i="17"/>
  <c r="EP104" i="17"/>
  <c r="MH106" i="17"/>
  <c r="MH108" i="17"/>
  <c r="MH104" i="17"/>
  <c r="MH107" i="17" s="1"/>
  <c r="MH109" i="17" s="1"/>
  <c r="NN5" i="32"/>
  <c r="NN6" i="32"/>
  <c r="FV4" i="32"/>
  <c r="NN4" i="32"/>
  <c r="NN7" i="32" s="1"/>
  <c r="NM8" i="32"/>
  <c r="NE8" i="20"/>
  <c r="FN4" i="20"/>
  <c r="NF5" i="20"/>
  <c r="NF6" i="20"/>
  <c r="NF4" i="20"/>
  <c r="NF7" i="20" s="1"/>
  <c r="EX104" i="27" l="1"/>
  <c r="MP106" i="27"/>
  <c r="MP108" i="27"/>
  <c r="MP104" i="27"/>
  <c r="MP107" i="27" s="1"/>
  <c r="MP109" i="27" s="1"/>
  <c r="MN109" i="26"/>
  <c r="EW104" i="26"/>
  <c r="MO106" i="26"/>
  <c r="MO108" i="26"/>
  <c r="MO104" i="26"/>
  <c r="MO107" i="26" s="1"/>
  <c r="EQ104" i="17"/>
  <c r="MI108" i="17"/>
  <c r="MI106" i="17"/>
  <c r="MI104" i="17"/>
  <c r="MI107" i="17" s="1"/>
  <c r="NO6" i="32"/>
  <c r="NO5" i="32"/>
  <c r="FW4" i="32"/>
  <c r="NO4" i="32"/>
  <c r="NO7" i="32" s="1"/>
  <c r="NN8" i="32"/>
  <c r="NF8" i="20"/>
  <c r="FO4" i="20"/>
  <c r="NG5" i="20"/>
  <c r="NG6" i="20"/>
  <c r="NG4" i="20"/>
  <c r="NG7" i="20" s="1"/>
  <c r="EY104" i="27" l="1"/>
  <c r="MQ106" i="27"/>
  <c r="MQ108" i="27"/>
  <c r="MQ104" i="27"/>
  <c r="MQ107" i="27" s="1"/>
  <c r="MQ109" i="27" s="1"/>
  <c r="EX104" i="26"/>
  <c r="MP106" i="26"/>
  <c r="MP108" i="26"/>
  <c r="MP104" i="26"/>
  <c r="MP107" i="26" s="1"/>
  <c r="MP109" i="26" s="1"/>
  <c r="MO109" i="26"/>
  <c r="MI109" i="17"/>
  <c r="ER104" i="17"/>
  <c r="MJ108" i="17"/>
  <c r="MJ106" i="17"/>
  <c r="MJ104" i="17"/>
  <c r="MJ107" i="17" s="1"/>
  <c r="MJ109" i="17" s="1"/>
  <c r="NP6" i="32"/>
  <c r="NP5" i="32"/>
  <c r="FX4" i="32"/>
  <c r="NP4" i="32"/>
  <c r="NP7" i="32" s="1"/>
  <c r="NO8" i="32"/>
  <c r="NG8" i="20"/>
  <c r="FP4" i="20"/>
  <c r="NH5" i="20"/>
  <c r="NH6" i="20"/>
  <c r="NH4" i="20"/>
  <c r="NH7" i="20" s="1"/>
  <c r="EZ104" i="27" l="1"/>
  <c r="MR106" i="27"/>
  <c r="MR108" i="27"/>
  <c r="MR104" i="27"/>
  <c r="MR107" i="27" s="1"/>
  <c r="EY104" i="26"/>
  <c r="MQ106" i="26"/>
  <c r="MQ108" i="26"/>
  <c r="MQ104" i="26"/>
  <c r="MQ107" i="26" s="1"/>
  <c r="MQ109" i="26" s="1"/>
  <c r="ES104" i="17"/>
  <c r="MK108" i="17"/>
  <c r="MK106" i="17"/>
  <c r="MK104" i="17"/>
  <c r="MK107" i="17" s="1"/>
  <c r="MK109" i="17" s="1"/>
  <c r="NP8" i="32"/>
  <c r="NQ6" i="32"/>
  <c r="NQ5" i="32"/>
  <c r="FY4" i="32"/>
  <c r="NQ4" i="32"/>
  <c r="NQ7" i="32" s="1"/>
  <c r="NH8" i="20"/>
  <c r="FQ4" i="20"/>
  <c r="NI5" i="20"/>
  <c r="NI6" i="20"/>
  <c r="NI4" i="20"/>
  <c r="NI7" i="20" s="1"/>
  <c r="MR109" i="27" l="1"/>
  <c r="FA104" i="27"/>
  <c r="MS106" i="27"/>
  <c r="MS108" i="27"/>
  <c r="MS104" i="27"/>
  <c r="MS107" i="27" s="1"/>
  <c r="EZ104" i="26"/>
  <c r="MR106" i="26"/>
  <c r="MR108" i="26"/>
  <c r="MR104" i="26"/>
  <c r="MR107" i="26" s="1"/>
  <c r="MR109" i="26" s="1"/>
  <c r="ET104" i="17"/>
  <c r="ML108" i="17"/>
  <c r="ML106" i="17"/>
  <c r="ML104" i="17"/>
  <c r="ML107" i="17" s="1"/>
  <c r="NQ8" i="32"/>
  <c r="NR5" i="32"/>
  <c r="NR6" i="32"/>
  <c r="FZ4" i="32"/>
  <c r="NR4" i="32"/>
  <c r="NR7" i="32" s="1"/>
  <c r="NI8" i="20"/>
  <c r="FR4" i="20"/>
  <c r="NJ5" i="20"/>
  <c r="NJ6" i="20"/>
  <c r="NJ4" i="20"/>
  <c r="NJ7" i="20" s="1"/>
  <c r="MS109" i="27" l="1"/>
  <c r="FB104" i="27"/>
  <c r="MT106" i="27"/>
  <c r="MT104" i="27"/>
  <c r="MT107" i="27" s="1"/>
  <c r="FA104" i="26"/>
  <c r="MS106" i="26"/>
  <c r="MS108" i="26"/>
  <c r="MS104" i="26"/>
  <c r="MS107" i="26" s="1"/>
  <c r="ML109" i="17"/>
  <c r="EU104" i="17"/>
  <c r="MM108" i="17"/>
  <c r="MM106" i="17"/>
  <c r="MM104" i="17"/>
  <c r="MM107" i="17" s="1"/>
  <c r="NR8" i="32"/>
  <c r="NS5" i="32"/>
  <c r="NS6" i="32"/>
  <c r="GA4" i="32"/>
  <c r="NS4" i="32"/>
  <c r="NS7" i="32" s="1"/>
  <c r="NJ8" i="20"/>
  <c r="FS4" i="20"/>
  <c r="NK5" i="20"/>
  <c r="NK4" i="20"/>
  <c r="NK6" i="20" s="1"/>
  <c r="MT108" i="27" l="1"/>
  <c r="MT109" i="27" s="1"/>
  <c r="FC104" i="27"/>
  <c r="MU106" i="27"/>
  <c r="MU104" i="27"/>
  <c r="MU107" i="27" s="1"/>
  <c r="MS109" i="26"/>
  <c r="FB104" i="26"/>
  <c r="MT106" i="26"/>
  <c r="MT108" i="26"/>
  <c r="MT104" i="26"/>
  <c r="MT107" i="26" s="1"/>
  <c r="MT109" i="26" s="1"/>
  <c r="MM109" i="17"/>
  <c r="EV104" i="17"/>
  <c r="MN108" i="17"/>
  <c r="MN106" i="17"/>
  <c r="MN104" i="17"/>
  <c r="MN107" i="17" s="1"/>
  <c r="NS8" i="32"/>
  <c r="NT6" i="32"/>
  <c r="NT5" i="32"/>
  <c r="GB4" i="32"/>
  <c r="NT4" i="32"/>
  <c r="NT7" i="32" s="1"/>
  <c r="NK7" i="20"/>
  <c r="NK8" i="20" s="1"/>
  <c r="FT4" i="20"/>
  <c r="NL5" i="20"/>
  <c r="NL4" i="20"/>
  <c r="NL6" i="20" s="1"/>
  <c r="MU108" i="27" l="1"/>
  <c r="FD104" i="27"/>
  <c r="MV106" i="27"/>
  <c r="MV104" i="27"/>
  <c r="MV107" i="27" s="1"/>
  <c r="MU109" i="27"/>
  <c r="FC104" i="26"/>
  <c r="MU106" i="26"/>
  <c r="MU108" i="26"/>
  <c r="MU104" i="26"/>
  <c r="MU107" i="26" s="1"/>
  <c r="MU109" i="26" s="1"/>
  <c r="MN109" i="17"/>
  <c r="EW104" i="17"/>
  <c r="MO108" i="17"/>
  <c r="MO106" i="17"/>
  <c r="MO104" i="17"/>
  <c r="MO107" i="17" s="1"/>
  <c r="MO109" i="17" s="1"/>
  <c r="NU6" i="32"/>
  <c r="NU5" i="32"/>
  <c r="GC4" i="32"/>
  <c r="NU4" i="32"/>
  <c r="NU7" i="32" s="1"/>
  <c r="NT8" i="32"/>
  <c r="NL7" i="20"/>
  <c r="NL8" i="20" s="1"/>
  <c r="FU4" i="20"/>
  <c r="NM5" i="20"/>
  <c r="NM6" i="20"/>
  <c r="NM4" i="20"/>
  <c r="NM7" i="20" s="1"/>
  <c r="MV108" i="27" l="1"/>
  <c r="MV109" i="27" s="1"/>
  <c r="FE104" i="27"/>
  <c r="MW106" i="27"/>
  <c r="MW104" i="27"/>
  <c r="MW107" i="27" s="1"/>
  <c r="FD104" i="26"/>
  <c r="MV106" i="26"/>
  <c r="MV108" i="26"/>
  <c r="MV104" i="26"/>
  <c r="MV107" i="26" s="1"/>
  <c r="MV109" i="26" s="1"/>
  <c r="EX104" i="17"/>
  <c r="MP108" i="17"/>
  <c r="MP106" i="17"/>
  <c r="MP104" i="17"/>
  <c r="MP107" i="17" s="1"/>
  <c r="NV6" i="32"/>
  <c r="NV5" i="32"/>
  <c r="GD4" i="32"/>
  <c r="NV4" i="32"/>
  <c r="NV7" i="32" s="1"/>
  <c r="NU8" i="32"/>
  <c r="NM8" i="20"/>
  <c r="FV4" i="20"/>
  <c r="NN5" i="20"/>
  <c r="NN4" i="20"/>
  <c r="NN6" i="20" s="1"/>
  <c r="MW108" i="27" l="1"/>
  <c r="MW109" i="27" s="1"/>
  <c r="FF104" i="27"/>
  <c r="MX106" i="27"/>
  <c r="MX108" i="27"/>
  <c r="MX104" i="27"/>
  <c r="MX107" i="27" s="1"/>
  <c r="MX109" i="27" s="1"/>
  <c r="FE104" i="26"/>
  <c r="MW106" i="26"/>
  <c r="MW108" i="26"/>
  <c r="MW104" i="26"/>
  <c r="MW107" i="26" s="1"/>
  <c r="MP109" i="17"/>
  <c r="EY104" i="17"/>
  <c r="MQ108" i="17"/>
  <c r="MQ106" i="17"/>
  <c r="MQ104" i="17"/>
  <c r="MQ107" i="17" s="1"/>
  <c r="NW5" i="32"/>
  <c r="NW6" i="32"/>
  <c r="GE4" i="32"/>
  <c r="NW4" i="32"/>
  <c r="NW7" i="32" s="1"/>
  <c r="NV8" i="32"/>
  <c r="NN7" i="20"/>
  <c r="NN8" i="20" s="1"/>
  <c r="FW4" i="20"/>
  <c r="NO5" i="20"/>
  <c r="NO4" i="20"/>
  <c r="NO6" i="20" s="1"/>
  <c r="FG104" i="27" l="1"/>
  <c r="MY106" i="27"/>
  <c r="MY108" i="27"/>
  <c r="MY104" i="27"/>
  <c r="MY107" i="27" s="1"/>
  <c r="MY109" i="27" s="1"/>
  <c r="MW109" i="26"/>
  <c r="FF104" i="26"/>
  <c r="MX106" i="26"/>
  <c r="MX108" i="26"/>
  <c r="MX104" i="26"/>
  <c r="MX107" i="26" s="1"/>
  <c r="MQ109" i="17"/>
  <c r="EZ104" i="17"/>
  <c r="MR108" i="17"/>
  <c r="MR106" i="17"/>
  <c r="MR104" i="17"/>
  <c r="MR107" i="17" s="1"/>
  <c r="MR109" i="17" s="1"/>
  <c r="NX6" i="32"/>
  <c r="NX5" i="32"/>
  <c r="GF4" i="32"/>
  <c r="NX4" i="32"/>
  <c r="NX7" i="32" s="1"/>
  <c r="NW8" i="32"/>
  <c r="NO7" i="20"/>
  <c r="NO8" i="20" s="1"/>
  <c r="FX4" i="20"/>
  <c r="NP5" i="20"/>
  <c r="NP6" i="20"/>
  <c r="NP4" i="20"/>
  <c r="NP7" i="20" s="1"/>
  <c r="FH104" i="27" l="1"/>
  <c r="MZ106" i="27"/>
  <c r="MZ108" i="27"/>
  <c r="MZ104" i="27"/>
  <c r="MZ107" i="27" s="1"/>
  <c r="MX109" i="26"/>
  <c r="FG104" i="26"/>
  <c r="MY106" i="26"/>
  <c r="MY108" i="26"/>
  <c r="MY104" i="26"/>
  <c r="MY107" i="26" s="1"/>
  <c r="FA104" i="17"/>
  <c r="MS106" i="17"/>
  <c r="MS108" i="17"/>
  <c r="MS104" i="17"/>
  <c r="MS107" i="17" s="1"/>
  <c r="NX8" i="32"/>
  <c r="NY5" i="32"/>
  <c r="NY6" i="32"/>
  <c r="GG4" i="32"/>
  <c r="NY4" i="32"/>
  <c r="NY7" i="32" s="1"/>
  <c r="NP8" i="20"/>
  <c r="FY4" i="20"/>
  <c r="NQ5" i="20"/>
  <c r="NQ4" i="20"/>
  <c r="NQ6" i="20" s="1"/>
  <c r="MZ109" i="27" l="1"/>
  <c r="FI104" i="27"/>
  <c r="NA106" i="27"/>
  <c r="NA108" i="27"/>
  <c r="NA104" i="27"/>
  <c r="NA107" i="27" s="1"/>
  <c r="NA109" i="27" s="1"/>
  <c r="FH104" i="26"/>
  <c r="MZ106" i="26"/>
  <c r="MZ108" i="26"/>
  <c r="MZ104" i="26"/>
  <c r="MZ107" i="26" s="1"/>
  <c r="MY109" i="26"/>
  <c r="MS109" i="17"/>
  <c r="FB104" i="17"/>
  <c r="MT106" i="17"/>
  <c r="MT108" i="17"/>
  <c r="MT104" i="17"/>
  <c r="MT107" i="17" s="1"/>
  <c r="MT109" i="17" s="1"/>
  <c r="NY8" i="32"/>
  <c r="NZ5" i="32"/>
  <c r="NZ6" i="32"/>
  <c r="GH4" i="32"/>
  <c r="NZ4" i="32"/>
  <c r="NZ7" i="32" s="1"/>
  <c r="NQ7" i="20"/>
  <c r="NQ8" i="20" s="1"/>
  <c r="FZ4" i="20"/>
  <c r="NR5" i="20"/>
  <c r="NR4" i="20"/>
  <c r="NR6" i="20" s="1"/>
  <c r="FJ104" i="27" l="1"/>
  <c r="NB106" i="27"/>
  <c r="NB108" i="27"/>
  <c r="NB104" i="27"/>
  <c r="NB107" i="27" s="1"/>
  <c r="NB109" i="27" s="1"/>
  <c r="MZ109" i="26"/>
  <c r="FI104" i="26"/>
  <c r="NA106" i="26"/>
  <c r="NA108" i="26"/>
  <c r="NA104" i="26"/>
  <c r="NA107" i="26" s="1"/>
  <c r="FC104" i="17"/>
  <c r="MU108" i="17"/>
  <c r="MU106" i="17"/>
  <c r="MU104" i="17"/>
  <c r="MU107" i="17" s="1"/>
  <c r="NZ8" i="32"/>
  <c r="OA6" i="32"/>
  <c r="OA5" i="32"/>
  <c r="GI4" i="32"/>
  <c r="OA4" i="32"/>
  <c r="OA7" i="32" s="1"/>
  <c r="NR7" i="20"/>
  <c r="NR8" i="20" s="1"/>
  <c r="GA4" i="20"/>
  <c r="NS5" i="20"/>
  <c r="NS4" i="20"/>
  <c r="NS6" i="20" s="1"/>
  <c r="FK104" i="27" l="1"/>
  <c r="NC106" i="27"/>
  <c r="NC108" i="27"/>
  <c r="NC104" i="27"/>
  <c r="NC107" i="27" s="1"/>
  <c r="FJ104" i="26"/>
  <c r="NB106" i="26"/>
  <c r="NB108" i="26"/>
  <c r="NB104" i="26"/>
  <c r="NB107" i="26" s="1"/>
  <c r="NB109" i="26" s="1"/>
  <c r="NA109" i="26"/>
  <c r="MU109" i="17"/>
  <c r="FD104" i="17"/>
  <c r="MV108" i="17"/>
  <c r="MV106" i="17"/>
  <c r="MV104" i="17"/>
  <c r="MV107" i="17" s="1"/>
  <c r="MV109" i="17" s="1"/>
  <c r="OA8" i="32"/>
  <c r="OB6" i="32"/>
  <c r="OB5" i="32"/>
  <c r="GJ4" i="32"/>
  <c r="OB4" i="32"/>
  <c r="OB7" i="32" s="1"/>
  <c r="NS7" i="20"/>
  <c r="NS8" i="20" s="1"/>
  <c r="GB4" i="20"/>
  <c r="NT5" i="20"/>
  <c r="NT4" i="20"/>
  <c r="NT6" i="20" s="1"/>
  <c r="NC109" i="27" l="1"/>
  <c r="FL104" i="27"/>
  <c r="ND106" i="27"/>
  <c r="ND104" i="27"/>
  <c r="ND107" i="27" s="1"/>
  <c r="FK104" i="26"/>
  <c r="NC108" i="26"/>
  <c r="NC106" i="26"/>
  <c r="NC104" i="26"/>
  <c r="NC107" i="26" s="1"/>
  <c r="NC109" i="26" s="1"/>
  <c r="FE104" i="17"/>
  <c r="MW108" i="17"/>
  <c r="MW106" i="17"/>
  <c r="MW104" i="17"/>
  <c r="MW107" i="17" s="1"/>
  <c r="MW109" i="17" s="1"/>
  <c r="OB8" i="32"/>
  <c r="OC5" i="32"/>
  <c r="OC6" i="32"/>
  <c r="GK4" i="32"/>
  <c r="OC4" i="32"/>
  <c r="OC7" i="32" s="1"/>
  <c r="NT7" i="20"/>
  <c r="NT8" i="20" s="1"/>
  <c r="GC4" i="20"/>
  <c r="NU5" i="20"/>
  <c r="NU4" i="20"/>
  <c r="NU6" i="20" s="1"/>
  <c r="ND108" i="27" l="1"/>
  <c r="ND109" i="27" s="1"/>
  <c r="FM104" i="27"/>
  <c r="NE106" i="27"/>
  <c r="NE104" i="27"/>
  <c r="NE107" i="27" s="1"/>
  <c r="FL104" i="26"/>
  <c r="ND108" i="26"/>
  <c r="ND106" i="26"/>
  <c r="ND104" i="26"/>
  <c r="ND107" i="26" s="1"/>
  <c r="ND109" i="26" s="1"/>
  <c r="FF104" i="17"/>
  <c r="MX108" i="17"/>
  <c r="MX106" i="17"/>
  <c r="MX104" i="17"/>
  <c r="MX107" i="17" s="1"/>
  <c r="OD5" i="32"/>
  <c r="OD6" i="32"/>
  <c r="GL4" i="32"/>
  <c r="OD4" i="32"/>
  <c r="OD7" i="32" s="1"/>
  <c r="OC8" i="32"/>
  <c r="NU7" i="20"/>
  <c r="NU8" i="20" s="1"/>
  <c r="GD4" i="20"/>
  <c r="NV5" i="20"/>
  <c r="NV4" i="20"/>
  <c r="NV6" i="20" s="1"/>
  <c r="NE108" i="27" l="1"/>
  <c r="NE109" i="27" s="1"/>
  <c r="FN104" i="27"/>
  <c r="NF106" i="27"/>
  <c r="NF104" i="27"/>
  <c r="NF107" i="27" s="1"/>
  <c r="FM104" i="26"/>
  <c r="NE106" i="26"/>
  <c r="NE108" i="26"/>
  <c r="NE104" i="26"/>
  <c r="NE107" i="26" s="1"/>
  <c r="MX109" i="17"/>
  <c r="FG104" i="17"/>
  <c r="MY108" i="17"/>
  <c r="MY106" i="17"/>
  <c r="MY104" i="17"/>
  <c r="MY107" i="17" s="1"/>
  <c r="OE6" i="32"/>
  <c r="OE5" i="32"/>
  <c r="GM4" i="32"/>
  <c r="OE4" i="32"/>
  <c r="OE7" i="32" s="1"/>
  <c r="OD8" i="32"/>
  <c r="NV7" i="20"/>
  <c r="NV8" i="20" s="1"/>
  <c r="GE4" i="20"/>
  <c r="NW5" i="20"/>
  <c r="NW4" i="20"/>
  <c r="NW6" i="20" s="1"/>
  <c r="NF108" i="27" l="1"/>
  <c r="NF109" i="27"/>
  <c r="FO104" i="27"/>
  <c r="NG106" i="27"/>
  <c r="NG104" i="27"/>
  <c r="NG107" i="27" s="1"/>
  <c r="NE109" i="26"/>
  <c r="FN104" i="26"/>
  <c r="NF106" i="26"/>
  <c r="NF108" i="26"/>
  <c r="NF104" i="26"/>
  <c r="NF107" i="26" s="1"/>
  <c r="NF109" i="26" s="1"/>
  <c r="MY109" i="17"/>
  <c r="FH104" i="17"/>
  <c r="MZ108" i="17"/>
  <c r="MZ106" i="17"/>
  <c r="MZ104" i="17"/>
  <c r="MZ107" i="17" s="1"/>
  <c r="OF6" i="32"/>
  <c r="OF5" i="32"/>
  <c r="GN4" i="32"/>
  <c r="OF4" i="32"/>
  <c r="OF7" i="32" s="1"/>
  <c r="OE8" i="32"/>
  <c r="NW7" i="20"/>
  <c r="NW8" i="20" s="1"/>
  <c r="GF4" i="20"/>
  <c r="NX5" i="20"/>
  <c r="NX4" i="20"/>
  <c r="NX6" i="20" s="1"/>
  <c r="NG108" i="27" l="1"/>
  <c r="FP104" i="27"/>
  <c r="NH106" i="27"/>
  <c r="NH104" i="27"/>
  <c r="NH107" i="27" s="1"/>
  <c r="NG109" i="27"/>
  <c r="FO104" i="26"/>
  <c r="NG106" i="26"/>
  <c r="NG108" i="26"/>
  <c r="NG104" i="26"/>
  <c r="NG107" i="26" s="1"/>
  <c r="NG109" i="26" s="1"/>
  <c r="MZ109" i="17"/>
  <c r="FI104" i="17"/>
  <c r="NA108" i="17"/>
  <c r="NA106" i="17"/>
  <c r="NA104" i="17"/>
  <c r="NA107" i="17" s="1"/>
  <c r="NA109" i="17" s="1"/>
  <c r="OF8" i="32"/>
  <c r="OG6" i="32"/>
  <c r="OG5" i="32"/>
  <c r="GO4" i="32"/>
  <c r="OG4" i="32"/>
  <c r="OG7" i="32" s="1"/>
  <c r="NX7" i="20"/>
  <c r="NX8" i="20" s="1"/>
  <c r="GG4" i="20"/>
  <c r="NY5" i="20"/>
  <c r="NY4" i="20"/>
  <c r="NY6" i="20" s="1"/>
  <c r="NH108" i="27" l="1"/>
  <c r="NH109" i="27"/>
  <c r="FQ104" i="27"/>
  <c r="NI106" i="27"/>
  <c r="NI104" i="27"/>
  <c r="NI107" i="27" s="1"/>
  <c r="FP104" i="26"/>
  <c r="NH106" i="26"/>
  <c r="NH108" i="26"/>
  <c r="NH104" i="26"/>
  <c r="NH107" i="26" s="1"/>
  <c r="NH109" i="26" s="1"/>
  <c r="FJ104" i="17"/>
  <c r="NB108" i="17"/>
  <c r="NB106" i="17"/>
  <c r="NB104" i="17"/>
  <c r="NB107" i="17" s="1"/>
  <c r="OG8" i="32"/>
  <c r="OH5" i="32"/>
  <c r="OH6" i="32"/>
  <c r="GP4" i="32"/>
  <c r="OH4" i="32"/>
  <c r="OH7" i="32" s="1"/>
  <c r="NY7" i="20"/>
  <c r="NY8" i="20" s="1"/>
  <c r="GH4" i="20"/>
  <c r="NZ5" i="20"/>
  <c r="NZ4" i="20"/>
  <c r="NZ6" i="20" s="1"/>
  <c r="NI108" i="27" l="1"/>
  <c r="NI109" i="27" s="1"/>
  <c r="FR104" i="27"/>
  <c r="NJ106" i="27"/>
  <c r="NJ104" i="27"/>
  <c r="NJ107" i="27" s="1"/>
  <c r="FQ104" i="26"/>
  <c r="NI106" i="26"/>
  <c r="NI108" i="26"/>
  <c r="NI104" i="26"/>
  <c r="NI107" i="26" s="1"/>
  <c r="NB109" i="17"/>
  <c r="FK104" i="17"/>
  <c r="NC108" i="17"/>
  <c r="NC106" i="17"/>
  <c r="NC104" i="17"/>
  <c r="NC107" i="17" s="1"/>
  <c r="OH8" i="32"/>
  <c r="OI6" i="32"/>
  <c r="OI5" i="32"/>
  <c r="GQ4" i="32"/>
  <c r="OI4" i="32"/>
  <c r="OI7" i="32" s="1"/>
  <c r="NZ7" i="20"/>
  <c r="NZ8" i="20" s="1"/>
  <c r="GI4" i="20"/>
  <c r="OA5" i="20"/>
  <c r="OA4" i="20"/>
  <c r="OA6" i="20" s="1"/>
  <c r="NJ108" i="27" l="1"/>
  <c r="NJ109" i="27" s="1"/>
  <c r="FS104" i="27"/>
  <c r="NK106" i="27"/>
  <c r="NK104" i="27"/>
  <c r="NK107" i="27" s="1"/>
  <c r="NI109" i="26"/>
  <c r="FR104" i="26"/>
  <c r="NJ106" i="26"/>
  <c r="NJ107" i="26"/>
  <c r="NJ108" i="26"/>
  <c r="NJ104" i="26"/>
  <c r="NC109" i="17"/>
  <c r="FL104" i="17"/>
  <c r="ND106" i="17"/>
  <c r="ND108" i="17"/>
  <c r="ND104" i="17"/>
  <c r="ND107" i="17" s="1"/>
  <c r="ND109" i="17" s="1"/>
  <c r="OI8" i="32"/>
  <c r="OJ6" i="32"/>
  <c r="OJ5" i="32"/>
  <c r="GR4" i="32"/>
  <c r="OJ4" i="32"/>
  <c r="OJ7" i="32" s="1"/>
  <c r="OA7" i="20"/>
  <c r="OA8" i="20" s="1"/>
  <c r="GJ4" i="20"/>
  <c r="OB5" i="20"/>
  <c r="OB6" i="20"/>
  <c r="OB4" i="20"/>
  <c r="OB7" i="20" s="1"/>
  <c r="NK108" i="27" l="1"/>
  <c r="NK109" i="27" s="1"/>
  <c r="FT104" i="27"/>
  <c r="NL106" i="27"/>
  <c r="NL108" i="27"/>
  <c r="NL104" i="27"/>
  <c r="NL107" i="27" s="1"/>
  <c r="FS104" i="26"/>
  <c r="NK106" i="26"/>
  <c r="NK108" i="26"/>
  <c r="NK104" i="26"/>
  <c r="NK107" i="26" s="1"/>
  <c r="NJ109" i="26"/>
  <c r="FM104" i="17"/>
  <c r="NE106" i="17"/>
  <c r="NE108" i="17"/>
  <c r="NE104" i="17"/>
  <c r="NE107" i="17" s="1"/>
  <c r="OJ8" i="32"/>
  <c r="OK6" i="32"/>
  <c r="OK5" i="32"/>
  <c r="GS4" i="32"/>
  <c r="OK4" i="32"/>
  <c r="OK7" i="32" s="1"/>
  <c r="OB8" i="20"/>
  <c r="GK4" i="20"/>
  <c r="OC5" i="20"/>
  <c r="OC6" i="20"/>
  <c r="OC4" i="20"/>
  <c r="OC7" i="20" s="1"/>
  <c r="NL109" i="27" l="1"/>
  <c r="FU104" i="27"/>
  <c r="NM106" i="27"/>
  <c r="NM104" i="27"/>
  <c r="NM107" i="27" s="1"/>
  <c r="NK109" i="26"/>
  <c r="FT104" i="26"/>
  <c r="NL106" i="26"/>
  <c r="NL108" i="26"/>
  <c r="NL104" i="26"/>
  <c r="NL107" i="26" s="1"/>
  <c r="NE109" i="17"/>
  <c r="FN104" i="17"/>
  <c r="NF106" i="17"/>
  <c r="NF108" i="17"/>
  <c r="NF104" i="17"/>
  <c r="NF107" i="17" s="1"/>
  <c r="OK8" i="32"/>
  <c r="OL6" i="32"/>
  <c r="OL5" i="32"/>
  <c r="GT4" i="32"/>
  <c r="OL4" i="32"/>
  <c r="OL7" i="32" s="1"/>
  <c r="OC8" i="20"/>
  <c r="GL4" i="20"/>
  <c r="OD5" i="20"/>
  <c r="OD6" i="20"/>
  <c r="OD4" i="20"/>
  <c r="OD7" i="20" s="1"/>
  <c r="NM108" i="27" l="1"/>
  <c r="NM109" i="27" s="1"/>
  <c r="FV104" i="27"/>
  <c r="NN106" i="27"/>
  <c r="NN104" i="27"/>
  <c r="NN107" i="27" s="1"/>
  <c r="FU104" i="26"/>
  <c r="NM106" i="26"/>
  <c r="NM108" i="26"/>
  <c r="NM107" i="26"/>
  <c r="NM104" i="26"/>
  <c r="NL109" i="26"/>
  <c r="NF109" i="17"/>
  <c r="FO104" i="17"/>
  <c r="NG108" i="17"/>
  <c r="NG106" i="17"/>
  <c r="NG104" i="17"/>
  <c r="NG107" i="17" s="1"/>
  <c r="OL8" i="32"/>
  <c r="OM6" i="32"/>
  <c r="OM5" i="32"/>
  <c r="GU4" i="32"/>
  <c r="OM4" i="32"/>
  <c r="OM7" i="32" s="1"/>
  <c r="OD8" i="20"/>
  <c r="GM4" i="20"/>
  <c r="OE5" i="20"/>
  <c r="OE6" i="20"/>
  <c r="OE4" i="20"/>
  <c r="OE7" i="20" s="1"/>
  <c r="NN108" i="27" l="1"/>
  <c r="NN109" i="27" s="1"/>
  <c r="FW104" i="27"/>
  <c r="NO106" i="27"/>
  <c r="NO104" i="27"/>
  <c r="NO107" i="27" s="1"/>
  <c r="NM109" i="26"/>
  <c r="FV104" i="26"/>
  <c r="NN106" i="26"/>
  <c r="NN108" i="26"/>
  <c r="NN104" i="26"/>
  <c r="NN107" i="26" s="1"/>
  <c r="NN109" i="26" s="1"/>
  <c r="FP104" i="17"/>
  <c r="NH108" i="17"/>
  <c r="NH106" i="17"/>
  <c r="NH104" i="17"/>
  <c r="NH107" i="17" s="1"/>
  <c r="NH109" i="17" s="1"/>
  <c r="NG109" i="17"/>
  <c r="OM8" i="32"/>
  <c r="ON6" i="32"/>
  <c r="ON5" i="32"/>
  <c r="GV4" i="32"/>
  <c r="ON4" i="32"/>
  <c r="ON7" i="32" s="1"/>
  <c r="OE8" i="20"/>
  <c r="GN4" i="20"/>
  <c r="OF5" i="20"/>
  <c r="OF6" i="20"/>
  <c r="OF4" i="20"/>
  <c r="OF7" i="20" s="1"/>
  <c r="NO108" i="27" l="1"/>
  <c r="NO109" i="27" s="1"/>
  <c r="FX104" i="27"/>
  <c r="NP106" i="27"/>
  <c r="NP108" i="27"/>
  <c r="NP104" i="27"/>
  <c r="NP107" i="27" s="1"/>
  <c r="FW104" i="26"/>
  <c r="NO108" i="26"/>
  <c r="NO106" i="26"/>
  <c r="NO104" i="26"/>
  <c r="NO107" i="26" s="1"/>
  <c r="NO109" i="26" s="1"/>
  <c r="FQ104" i="17"/>
  <c r="NI108" i="17"/>
  <c r="NI106" i="17"/>
  <c r="NI104" i="17"/>
  <c r="NI107" i="17" s="1"/>
  <c r="NI109" i="17" s="1"/>
  <c r="ON8" i="32"/>
  <c r="OO5" i="32"/>
  <c r="OO6" i="32"/>
  <c r="GW4" i="32"/>
  <c r="OO4" i="32"/>
  <c r="OO7" i="32" s="1"/>
  <c r="OF8" i="20"/>
  <c r="GO4" i="20"/>
  <c r="OG5" i="20"/>
  <c r="OG4" i="20"/>
  <c r="OG6" i="20" s="1"/>
  <c r="NP109" i="27" l="1"/>
  <c r="FY104" i="27"/>
  <c r="NQ106" i="27"/>
  <c r="NQ104" i="27"/>
  <c r="NQ107" i="27" s="1"/>
  <c r="FX104" i="26"/>
  <c r="NP108" i="26"/>
  <c r="NP106" i="26"/>
  <c r="NP107" i="26"/>
  <c r="NP109" i="26" s="1"/>
  <c r="NP104" i="26"/>
  <c r="FR104" i="17"/>
  <c r="NJ108" i="17"/>
  <c r="NJ106" i="17"/>
  <c r="NJ104" i="17"/>
  <c r="NJ107" i="17" s="1"/>
  <c r="OO8" i="32"/>
  <c r="OP5" i="32"/>
  <c r="OP6" i="32"/>
  <c r="GX4" i="32"/>
  <c r="OP4" i="32"/>
  <c r="OP7" i="32" s="1"/>
  <c r="OG7" i="20"/>
  <c r="OG8" i="20" s="1"/>
  <c r="GP4" i="20"/>
  <c r="OH5" i="20"/>
  <c r="OH4" i="20"/>
  <c r="OH6" i="20" s="1"/>
  <c r="NQ108" i="27" l="1"/>
  <c r="NQ109" i="27"/>
  <c r="FZ104" i="27"/>
  <c r="NR106" i="27"/>
  <c r="NR104" i="27"/>
  <c r="NR107" i="27" s="1"/>
  <c r="FY104" i="26"/>
  <c r="NQ106" i="26"/>
  <c r="NQ108" i="26"/>
  <c r="NQ107" i="26"/>
  <c r="NQ104" i="26"/>
  <c r="NJ109" i="17"/>
  <c r="FS104" i="17"/>
  <c r="NK108" i="17"/>
  <c r="NK106" i="17"/>
  <c r="NK104" i="17"/>
  <c r="NK107" i="17" s="1"/>
  <c r="OP8" i="32"/>
  <c r="OQ6" i="32"/>
  <c r="OQ5" i="32"/>
  <c r="GY4" i="32"/>
  <c r="OQ4" i="32"/>
  <c r="OQ7" i="32" s="1"/>
  <c r="OH7" i="20"/>
  <c r="OH8" i="20" s="1"/>
  <c r="GQ4" i="20"/>
  <c r="OI5" i="20"/>
  <c r="OI6" i="20"/>
  <c r="OI4" i="20"/>
  <c r="OI7" i="20" s="1"/>
  <c r="NR108" i="27" l="1"/>
  <c r="GA104" i="27"/>
  <c r="NS106" i="27"/>
  <c r="NS104" i="27"/>
  <c r="NS107" i="27" s="1"/>
  <c r="NR109" i="27"/>
  <c r="NQ109" i="26"/>
  <c r="FZ104" i="26"/>
  <c r="NR106" i="26"/>
  <c r="NR108" i="26"/>
  <c r="NR104" i="26"/>
  <c r="NR107" i="26" s="1"/>
  <c r="NR109" i="26" s="1"/>
  <c r="NK109" i="17"/>
  <c r="FT104" i="17"/>
  <c r="NL108" i="17"/>
  <c r="NL106" i="17"/>
  <c r="NL104" i="17"/>
  <c r="NL107" i="17" s="1"/>
  <c r="OQ8" i="32"/>
  <c r="OR6" i="32"/>
  <c r="OR5" i="32"/>
  <c r="GZ4" i="32"/>
  <c r="OR4" i="32"/>
  <c r="OR7" i="32" s="1"/>
  <c r="OI8" i="20"/>
  <c r="GR4" i="20"/>
  <c r="OJ5" i="20"/>
  <c r="OJ6" i="20"/>
  <c r="OJ4" i="20"/>
  <c r="OJ7" i="20" s="1"/>
  <c r="NS108" i="27" l="1"/>
  <c r="NS109" i="27" s="1"/>
  <c r="GB104" i="27"/>
  <c r="NT108" i="27"/>
  <c r="NT106" i="27"/>
  <c r="NT104" i="27"/>
  <c r="NT107" i="27" s="1"/>
  <c r="GA104" i="26"/>
  <c r="NS106" i="26"/>
  <c r="NS108" i="26"/>
  <c r="NS104" i="26"/>
  <c r="NS107" i="26" s="1"/>
  <c r="NS109" i="26" s="1"/>
  <c r="NL109" i="17"/>
  <c r="FU104" i="17"/>
  <c r="NM108" i="17"/>
  <c r="NM106" i="17"/>
  <c r="NM104" i="17"/>
  <c r="NM107" i="17" s="1"/>
  <c r="NM109" i="17" s="1"/>
  <c r="OR8" i="32"/>
  <c r="OS5" i="32"/>
  <c r="OS6" i="32"/>
  <c r="HA4" i="32"/>
  <c r="OS4" i="32"/>
  <c r="OS7" i="32" s="1"/>
  <c r="OJ8" i="20"/>
  <c r="GS4" i="20"/>
  <c r="OK5" i="20"/>
  <c r="OK6" i="20"/>
  <c r="OK4" i="20"/>
  <c r="OK7" i="20" s="1"/>
  <c r="NT109" i="27" l="1"/>
  <c r="GC104" i="27"/>
  <c r="NU106" i="27"/>
  <c r="NU108" i="27"/>
  <c r="NU104" i="27"/>
  <c r="NU107" i="27" s="1"/>
  <c r="GB104" i="26"/>
  <c r="NT106" i="26"/>
  <c r="NT108" i="26"/>
  <c r="NT104" i="26"/>
  <c r="NT107" i="26" s="1"/>
  <c r="NT109" i="26" s="1"/>
  <c r="FV104" i="17"/>
  <c r="NN108" i="17"/>
  <c r="NN106" i="17"/>
  <c r="NN104" i="17"/>
  <c r="NN107" i="17" s="1"/>
  <c r="OS8" i="32"/>
  <c r="OT5" i="32"/>
  <c r="OT6" i="32"/>
  <c r="HB4" i="32"/>
  <c r="OT4" i="32"/>
  <c r="OT7" i="32" s="1"/>
  <c r="OK8" i="20"/>
  <c r="GT4" i="20"/>
  <c r="OL5" i="20"/>
  <c r="OL6" i="20"/>
  <c r="OL4" i="20"/>
  <c r="OL7" i="20" s="1"/>
  <c r="NU109" i="27" l="1"/>
  <c r="GD104" i="27"/>
  <c r="NV106" i="27"/>
  <c r="NV108" i="27"/>
  <c r="NV104" i="27"/>
  <c r="NV107" i="27" s="1"/>
  <c r="NV109" i="27" s="1"/>
  <c r="GC104" i="26"/>
  <c r="NU106" i="26"/>
  <c r="NU108" i="26"/>
  <c r="NU104" i="26"/>
  <c r="NU107" i="26" s="1"/>
  <c r="NN109" i="17"/>
  <c r="FW104" i="17"/>
  <c r="NO108" i="17"/>
  <c r="NO106" i="17"/>
  <c r="NO104" i="17"/>
  <c r="NO107" i="17" s="1"/>
  <c r="OT8" i="32"/>
  <c r="OU6" i="32"/>
  <c r="OU5" i="32"/>
  <c r="HC4" i="32"/>
  <c r="OU4" i="32"/>
  <c r="OU7" i="32" s="1"/>
  <c r="OL8" i="20"/>
  <c r="GU4" i="20"/>
  <c r="OM5" i="20"/>
  <c r="OM4" i="20"/>
  <c r="OM6" i="20" s="1"/>
  <c r="GE104" i="27" l="1"/>
  <c r="NW106" i="27"/>
  <c r="NW108" i="27"/>
  <c r="NW104" i="27"/>
  <c r="NW107" i="27" s="1"/>
  <c r="NW109" i="27" s="1"/>
  <c r="NU109" i="26"/>
  <c r="GD104" i="26"/>
  <c r="NV106" i="26"/>
  <c r="NV108" i="26"/>
  <c r="NV104" i="26"/>
  <c r="NV107" i="26" s="1"/>
  <c r="NO109" i="17"/>
  <c r="FX104" i="17"/>
  <c r="NP108" i="17"/>
  <c r="NP106" i="17"/>
  <c r="NP104" i="17"/>
  <c r="NP107" i="17" s="1"/>
  <c r="NP109" i="17" s="1"/>
  <c r="OU8" i="32"/>
  <c r="OV6" i="32"/>
  <c r="OV5" i="32"/>
  <c r="HD4" i="32"/>
  <c r="OV4" i="32"/>
  <c r="OV7" i="32" s="1"/>
  <c r="OM7" i="20"/>
  <c r="OM8" i="20" s="1"/>
  <c r="GV4" i="20"/>
  <c r="ON5" i="20"/>
  <c r="ON4" i="20"/>
  <c r="ON6" i="20" s="1"/>
  <c r="GF104" i="27" l="1"/>
  <c r="NX106" i="27"/>
  <c r="NX104" i="27"/>
  <c r="NX107" i="27" s="1"/>
  <c r="NV109" i="26"/>
  <c r="GE104" i="26"/>
  <c r="NW106" i="26"/>
  <c r="NW108" i="26"/>
  <c r="NW104" i="26"/>
  <c r="NW107" i="26" s="1"/>
  <c r="FY104" i="17"/>
  <c r="NQ106" i="17"/>
  <c r="NQ108" i="17"/>
  <c r="NQ104" i="17"/>
  <c r="NQ107" i="17" s="1"/>
  <c r="OV8" i="32"/>
  <c r="OW6" i="32"/>
  <c r="OW5" i="32"/>
  <c r="HE4" i="32"/>
  <c r="OW4" i="32"/>
  <c r="OW7" i="32" s="1"/>
  <c r="ON7" i="20"/>
  <c r="ON8" i="20" s="1"/>
  <c r="GW4" i="20"/>
  <c r="OO5" i="20"/>
  <c r="OO4" i="20"/>
  <c r="OO6" i="20" s="1"/>
  <c r="NX108" i="27" l="1"/>
  <c r="NX109" i="27" s="1"/>
  <c r="GG104" i="27"/>
  <c r="NY106" i="27"/>
  <c r="NY104" i="27"/>
  <c r="NY107" i="27" s="1"/>
  <c r="NW109" i="26"/>
  <c r="GF104" i="26"/>
  <c r="NX107" i="26"/>
  <c r="NX106" i="26"/>
  <c r="NX108" i="26"/>
  <c r="NX104" i="26"/>
  <c r="NQ109" i="17"/>
  <c r="FZ104" i="17"/>
  <c r="NR106" i="17"/>
  <c r="NR108" i="17"/>
  <c r="NR104" i="17"/>
  <c r="NR107" i="17" s="1"/>
  <c r="NR109" i="17" s="1"/>
  <c r="OW8" i="32"/>
  <c r="OX5" i="32"/>
  <c r="OX6" i="32"/>
  <c r="HF4" i="32"/>
  <c r="OX4" i="32"/>
  <c r="OX7" i="32" s="1"/>
  <c r="OO7" i="20"/>
  <c r="OO8" i="20" s="1"/>
  <c r="GX4" i="20"/>
  <c r="OP5" i="20"/>
  <c r="OP4" i="20"/>
  <c r="OP6" i="20" s="1"/>
  <c r="NY108" i="27" l="1"/>
  <c r="NY109" i="27" s="1"/>
  <c r="GH104" i="27"/>
  <c r="NZ106" i="27"/>
  <c r="NZ104" i="27"/>
  <c r="NZ107" i="27" s="1"/>
  <c r="NX109" i="26"/>
  <c r="GG104" i="26"/>
  <c r="NY106" i="26"/>
  <c r="NY107" i="26"/>
  <c r="NY108" i="26"/>
  <c r="NY104" i="26"/>
  <c r="GA104" i="17"/>
  <c r="NS108" i="17"/>
  <c r="NS106" i="17"/>
  <c r="NS107" i="17"/>
  <c r="NS104" i="17"/>
  <c r="OX8" i="32"/>
  <c r="OY5" i="32"/>
  <c r="OY6" i="32"/>
  <c r="HG4" i="32"/>
  <c r="OY4" i="32"/>
  <c r="OY7" i="32" s="1"/>
  <c r="OP7" i="20"/>
  <c r="OP8" i="20" s="1"/>
  <c r="GY4" i="20"/>
  <c r="OQ5" i="20"/>
  <c r="OQ4" i="20"/>
  <c r="OQ6" i="20" s="1"/>
  <c r="NZ108" i="27" l="1"/>
  <c r="NZ109" i="27" s="1"/>
  <c r="GI104" i="27"/>
  <c r="OA106" i="27"/>
  <c r="OA104" i="27"/>
  <c r="OA107" i="27" s="1"/>
  <c r="NY109" i="26"/>
  <c r="GH104" i="26"/>
  <c r="NZ107" i="26"/>
  <c r="NZ109" i="26" s="1"/>
  <c r="NZ106" i="26"/>
  <c r="NZ108" i="26"/>
  <c r="NZ104" i="26"/>
  <c r="NS109" i="17"/>
  <c r="GB104" i="17"/>
  <c r="NT108" i="17"/>
  <c r="NT106" i="17"/>
  <c r="NT104" i="17"/>
  <c r="NT107" i="17" s="1"/>
  <c r="NT109" i="17" s="1"/>
  <c r="OY8" i="32"/>
  <c r="OZ6" i="32"/>
  <c r="OZ5" i="32"/>
  <c r="HH4" i="32"/>
  <c r="OZ4" i="32"/>
  <c r="OZ7" i="32" s="1"/>
  <c r="OQ7" i="20"/>
  <c r="OQ8" i="20" s="1"/>
  <c r="GZ4" i="20"/>
  <c r="OR5" i="20"/>
  <c r="OR4" i="20"/>
  <c r="OR6" i="20" s="1"/>
  <c r="OA108" i="27" l="1"/>
  <c r="OA109" i="27" s="1"/>
  <c r="GJ104" i="27"/>
  <c r="OB106" i="27"/>
  <c r="OB104" i="27"/>
  <c r="OB107" i="27" s="1"/>
  <c r="GI104" i="26"/>
  <c r="OA107" i="26"/>
  <c r="OA106" i="26"/>
  <c r="OA104" i="26"/>
  <c r="OA108" i="26" s="1"/>
  <c r="GC104" i="17"/>
  <c r="NU108" i="17"/>
  <c r="NU106" i="17"/>
  <c r="NU104" i="17"/>
  <c r="NU107" i="17" s="1"/>
  <c r="NU109" i="17" s="1"/>
  <c r="OZ8" i="32"/>
  <c r="PA6" i="32"/>
  <c r="PA5" i="32"/>
  <c r="HI4" i="32"/>
  <c r="PA4" i="32"/>
  <c r="PA7" i="32" s="1"/>
  <c r="OR7" i="20"/>
  <c r="OR8" i="20" s="1"/>
  <c r="HA4" i="20"/>
  <c r="OS5" i="20"/>
  <c r="OS4" i="20"/>
  <c r="OS6" i="20" s="1"/>
  <c r="OB108" i="27" l="1"/>
  <c r="OB109" i="27" s="1"/>
  <c r="GK104" i="27"/>
  <c r="OC106" i="27"/>
  <c r="OC108" i="27"/>
  <c r="OC104" i="27"/>
  <c r="OC107" i="27" s="1"/>
  <c r="OA109" i="26"/>
  <c r="GJ104" i="26"/>
  <c r="OB107" i="26"/>
  <c r="OB106" i="26"/>
  <c r="OB104" i="26"/>
  <c r="OB108" i="26" s="1"/>
  <c r="GD104" i="17"/>
  <c r="NV108" i="17"/>
  <c r="NV106" i="17"/>
  <c r="NV104" i="17"/>
  <c r="NV107" i="17" s="1"/>
  <c r="PA8" i="32"/>
  <c r="PB6" i="32"/>
  <c r="PB5" i="32"/>
  <c r="HJ4" i="32"/>
  <c r="PB4" i="32"/>
  <c r="PB7" i="32" s="1"/>
  <c r="OS7" i="20"/>
  <c r="OS8" i="20" s="1"/>
  <c r="HB4" i="20"/>
  <c r="OT5" i="20"/>
  <c r="OT4" i="20"/>
  <c r="OT6" i="20" s="1"/>
  <c r="GL104" i="27" l="1"/>
  <c r="OD106" i="27"/>
  <c r="OD104" i="27"/>
  <c r="OD107" i="27" s="1"/>
  <c r="OC109" i="27"/>
  <c r="OB109" i="26"/>
  <c r="GK104" i="26"/>
  <c r="OC106" i="26"/>
  <c r="OC107" i="26"/>
  <c r="OC104" i="26"/>
  <c r="OC108" i="26" s="1"/>
  <c r="NV109" i="17"/>
  <c r="GE104" i="17"/>
  <c r="NW108" i="17"/>
  <c r="NW106" i="17"/>
  <c r="NW107" i="17"/>
  <c r="NW104" i="17"/>
  <c r="PB8" i="32"/>
  <c r="PC5" i="32"/>
  <c r="PC6" i="32"/>
  <c r="HK4" i="32"/>
  <c r="PC4" i="32"/>
  <c r="PC7" i="32" s="1"/>
  <c r="OT7" i="20"/>
  <c r="OT8" i="20" s="1"/>
  <c r="HC4" i="20"/>
  <c r="OU5" i="20"/>
  <c r="OU4" i="20"/>
  <c r="OU6" i="20" s="1"/>
  <c r="OD108" i="27" l="1"/>
  <c r="OD109" i="27"/>
  <c r="GM104" i="27"/>
  <c r="OE106" i="27"/>
  <c r="OE104" i="27"/>
  <c r="OE107" i="27" s="1"/>
  <c r="OC109" i="26"/>
  <c r="GL104" i="26"/>
  <c r="OD106" i="26"/>
  <c r="OD107" i="26"/>
  <c r="OD108" i="26"/>
  <c r="OD109" i="26" s="1"/>
  <c r="OD104" i="26"/>
  <c r="NW109" i="17"/>
  <c r="GF104" i="17"/>
  <c r="NX108" i="17"/>
  <c r="NX106" i="17"/>
  <c r="NX104" i="17"/>
  <c r="NX107" i="17" s="1"/>
  <c r="PC8" i="32"/>
  <c r="PD6" i="32"/>
  <c r="PD5" i="32"/>
  <c r="HL4" i="32"/>
  <c r="PD4" i="32"/>
  <c r="PD7" i="32" s="1"/>
  <c r="OU7" i="20"/>
  <c r="OU8" i="20" s="1"/>
  <c r="HD4" i="20"/>
  <c r="OV5" i="20"/>
  <c r="OV4" i="20"/>
  <c r="OV6" i="20" s="1"/>
  <c r="OE108" i="27" l="1"/>
  <c r="GN104" i="27"/>
  <c r="OF106" i="27"/>
  <c r="OF104" i="27"/>
  <c r="OF107" i="27" s="1"/>
  <c r="OE109" i="27"/>
  <c r="GM104" i="26"/>
  <c r="OE106" i="26"/>
  <c r="OE107" i="26"/>
  <c r="OE108" i="26"/>
  <c r="OE109" i="26" s="1"/>
  <c r="OE104" i="26"/>
  <c r="NX109" i="17"/>
  <c r="GG104" i="17"/>
  <c r="NY108" i="17"/>
  <c r="NY106" i="17"/>
  <c r="NY104" i="17"/>
  <c r="NY107" i="17" s="1"/>
  <c r="NY109" i="17" s="1"/>
  <c r="PD8" i="32"/>
  <c r="PE5" i="32"/>
  <c r="PE6" i="32"/>
  <c r="HM4" i="32"/>
  <c r="PE4" i="32"/>
  <c r="PE7" i="32" s="1"/>
  <c r="OV7" i="20"/>
  <c r="OV8" i="20" s="1"/>
  <c r="HE4" i="20"/>
  <c r="OW5" i="20"/>
  <c r="OW4" i="20"/>
  <c r="OW6" i="20" s="1"/>
  <c r="OF108" i="27" l="1"/>
  <c r="OF109" i="27" s="1"/>
  <c r="GO104" i="27"/>
  <c r="OG106" i="27"/>
  <c r="OG104" i="27"/>
  <c r="OG107" i="27" s="1"/>
  <c r="GN104" i="26"/>
  <c r="OF106" i="26"/>
  <c r="OF107" i="26"/>
  <c r="OF104" i="26"/>
  <c r="OF108" i="26" s="1"/>
  <c r="OF109" i="26" s="1"/>
  <c r="GH104" i="17"/>
  <c r="NZ108" i="17"/>
  <c r="NZ106" i="17"/>
  <c r="NZ104" i="17"/>
  <c r="NZ107" i="17" s="1"/>
  <c r="PE8" i="32"/>
  <c r="PF5" i="32"/>
  <c r="PF6" i="32"/>
  <c r="HN4" i="32"/>
  <c r="PF4" i="32"/>
  <c r="PF7" i="32" s="1"/>
  <c r="OW7" i="20"/>
  <c r="OW8" i="20" s="1"/>
  <c r="HF4" i="20"/>
  <c r="OX5" i="20"/>
  <c r="OX4" i="20"/>
  <c r="OX6" i="20" s="1"/>
  <c r="OG108" i="27" l="1"/>
  <c r="OG109" i="27" s="1"/>
  <c r="GP104" i="27"/>
  <c r="OH106" i="27"/>
  <c r="OH104" i="27"/>
  <c r="OH108" i="27" s="1"/>
  <c r="GO104" i="26"/>
  <c r="OG106" i="26"/>
  <c r="OG107" i="26"/>
  <c r="OG104" i="26"/>
  <c r="OG108" i="26" s="1"/>
  <c r="NZ109" i="17"/>
  <c r="GI104" i="17"/>
  <c r="OA107" i="17"/>
  <c r="OA106" i="17"/>
  <c r="OA104" i="17"/>
  <c r="OA108" i="17" s="1"/>
  <c r="PF8" i="32"/>
  <c r="PG6" i="32"/>
  <c r="PG5" i="32"/>
  <c r="HO4" i="32"/>
  <c r="PG4" i="32"/>
  <c r="PG7" i="32" s="1"/>
  <c r="OX7" i="20"/>
  <c r="OX8" i="20" s="1"/>
  <c r="HG4" i="20"/>
  <c r="OY5" i="20"/>
  <c r="OY4" i="20"/>
  <c r="OY6" i="20" s="1"/>
  <c r="OH107" i="27" l="1"/>
  <c r="OH109" i="27" s="1"/>
  <c r="GQ104" i="27"/>
  <c r="OI106" i="27"/>
  <c r="OI107" i="27"/>
  <c r="OI104" i="27"/>
  <c r="OI108" i="27" s="1"/>
  <c r="OG109" i="26"/>
  <c r="GP104" i="26"/>
  <c r="OH106" i="26"/>
  <c r="OH107" i="26"/>
  <c r="OH104" i="26"/>
  <c r="OH108" i="26" s="1"/>
  <c r="GJ104" i="17"/>
  <c r="OB106" i="17"/>
  <c r="OB107" i="17"/>
  <c r="OB104" i="17"/>
  <c r="OB108" i="17" s="1"/>
  <c r="OA109" i="17"/>
  <c r="PG8" i="32"/>
  <c r="PH6" i="32"/>
  <c r="PH5" i="32"/>
  <c r="HP4" i="32"/>
  <c r="PH4" i="32"/>
  <c r="PH7" i="32" s="1"/>
  <c r="OY7" i="20"/>
  <c r="OY8" i="20" s="1"/>
  <c r="HH4" i="20"/>
  <c r="OZ5" i="20"/>
  <c r="OZ4" i="20"/>
  <c r="OZ6" i="20" s="1"/>
  <c r="OI109" i="27" l="1"/>
  <c r="GR104" i="27"/>
  <c r="OJ106" i="27"/>
  <c r="OJ107" i="27"/>
  <c r="OJ104" i="27"/>
  <c r="OJ108" i="27" s="1"/>
  <c r="OH109" i="26"/>
  <c r="GQ104" i="26"/>
  <c r="OI106" i="26"/>
  <c r="OI107" i="26"/>
  <c r="OI104" i="26"/>
  <c r="OI108" i="26" s="1"/>
  <c r="OB109" i="17"/>
  <c r="GK104" i="17"/>
  <c r="OC106" i="17"/>
  <c r="OC107" i="17"/>
  <c r="OC104" i="17"/>
  <c r="OC108" i="17" s="1"/>
  <c r="PH8" i="32"/>
  <c r="PI5" i="32"/>
  <c r="PI6" i="32"/>
  <c r="HQ4" i="32"/>
  <c r="PI4" i="32"/>
  <c r="PI7" i="32" s="1"/>
  <c r="OZ7" i="20"/>
  <c r="OZ8" i="20" s="1"/>
  <c r="HI4" i="20"/>
  <c r="PA5" i="20"/>
  <c r="PA4" i="20"/>
  <c r="PA6" i="20" s="1"/>
  <c r="OJ109" i="27" l="1"/>
  <c r="GS104" i="27"/>
  <c r="OK106" i="27"/>
  <c r="OK107" i="27"/>
  <c r="OK104" i="27"/>
  <c r="OK108" i="27" s="1"/>
  <c r="GR104" i="26"/>
  <c r="OJ107" i="26"/>
  <c r="OJ106" i="26"/>
  <c r="OJ104" i="26"/>
  <c r="OJ108" i="26" s="1"/>
  <c r="OI109" i="26"/>
  <c r="GL104" i="17"/>
  <c r="OD106" i="17"/>
  <c r="OD107" i="17"/>
  <c r="OD104" i="17"/>
  <c r="OD108" i="17" s="1"/>
  <c r="OC109" i="17"/>
  <c r="PI8" i="32"/>
  <c r="PJ5" i="32"/>
  <c r="PJ6" i="32"/>
  <c r="HR4" i="32"/>
  <c r="PJ4" i="32"/>
  <c r="PJ7" i="32" s="1"/>
  <c r="PA7" i="20"/>
  <c r="PA8" i="20" s="1"/>
  <c r="HJ4" i="20"/>
  <c r="PB5" i="20"/>
  <c r="PB4" i="20"/>
  <c r="PB6" i="20" s="1"/>
  <c r="OK109" i="27" l="1"/>
  <c r="GT104" i="27"/>
  <c r="OL106" i="27"/>
  <c r="OL107" i="27"/>
  <c r="OL104" i="27"/>
  <c r="OL108" i="27" s="1"/>
  <c r="OL109" i="27" s="1"/>
  <c r="OJ109" i="26"/>
  <c r="GS104" i="26"/>
  <c r="OK106" i="26"/>
  <c r="OK107" i="26"/>
  <c r="OK104" i="26"/>
  <c r="OK108" i="26" s="1"/>
  <c r="OD109" i="17"/>
  <c r="GM104" i="17"/>
  <c r="OE106" i="17"/>
  <c r="OE107" i="17"/>
  <c r="OE104" i="17"/>
  <c r="OE108" i="17" s="1"/>
  <c r="OE109" i="17" s="1"/>
  <c r="PJ8" i="32"/>
  <c r="PK6" i="32"/>
  <c r="PK5" i="32"/>
  <c r="HS4" i="32"/>
  <c r="PK4" i="32"/>
  <c r="PK7" i="32" s="1"/>
  <c r="PB7" i="20"/>
  <c r="PB8" i="20" s="1"/>
  <c r="HK4" i="20"/>
  <c r="PC5" i="20"/>
  <c r="PC4" i="20"/>
  <c r="PC6" i="20" s="1"/>
  <c r="GU104" i="27" l="1"/>
  <c r="OM106" i="27"/>
  <c r="OM107" i="27"/>
  <c r="OM104" i="27"/>
  <c r="OM108" i="27" s="1"/>
  <c r="OK109" i="26"/>
  <c r="GT104" i="26"/>
  <c r="OL107" i="26"/>
  <c r="OL106" i="26"/>
  <c r="OL108" i="26"/>
  <c r="OL104" i="26"/>
  <c r="GN104" i="17"/>
  <c r="OF106" i="17"/>
  <c r="OF107" i="17"/>
  <c r="OF104" i="17"/>
  <c r="OF108" i="17" s="1"/>
  <c r="OF109" i="17" s="1"/>
  <c r="PK8" i="32"/>
  <c r="PL6" i="32"/>
  <c r="PL5" i="32"/>
  <c r="HT4" i="32"/>
  <c r="PL4" i="32"/>
  <c r="PL7" i="32" s="1"/>
  <c r="PC7" i="20"/>
  <c r="PC8" i="20" s="1"/>
  <c r="HL4" i="20"/>
  <c r="PD5" i="20"/>
  <c r="PD4" i="20"/>
  <c r="PD6" i="20" s="1"/>
  <c r="OM109" i="27" l="1"/>
  <c r="GV104" i="27"/>
  <c r="ON107" i="27"/>
  <c r="ON106" i="27"/>
  <c r="ON104" i="27"/>
  <c r="ON108" i="27" s="1"/>
  <c r="GU104" i="26"/>
  <c r="OM106" i="26"/>
  <c r="OM107" i="26"/>
  <c r="OM104" i="26"/>
  <c r="OM108" i="26" s="1"/>
  <c r="OL109" i="26"/>
  <c r="GO104" i="17"/>
  <c r="OG106" i="17"/>
  <c r="OG107" i="17"/>
  <c r="OG104" i="17"/>
  <c r="OG108" i="17" s="1"/>
  <c r="PL8" i="32"/>
  <c r="PM6" i="32"/>
  <c r="PM5" i="32"/>
  <c r="HU4" i="32"/>
  <c r="PM4" i="32"/>
  <c r="PM7" i="32" s="1"/>
  <c r="PD7" i="20"/>
  <c r="PD8" i="20" s="1"/>
  <c r="HM4" i="20"/>
  <c r="PE5" i="20"/>
  <c r="PE4" i="20"/>
  <c r="PE6" i="20" s="1"/>
  <c r="ON109" i="27" l="1"/>
  <c r="GW104" i="27"/>
  <c r="OO107" i="27"/>
  <c r="OO106" i="27"/>
  <c r="OO104" i="27"/>
  <c r="OO108" i="27" s="1"/>
  <c r="OM109" i="26"/>
  <c r="GV104" i="26"/>
  <c r="ON106" i="26"/>
  <c r="ON107" i="26"/>
  <c r="ON104" i="26"/>
  <c r="ON108" i="26" s="1"/>
  <c r="OG109" i="17"/>
  <c r="GP104" i="17"/>
  <c r="OH106" i="17"/>
  <c r="OH107" i="17"/>
  <c r="OH104" i="17"/>
  <c r="OH108" i="17" s="1"/>
  <c r="PM8" i="32"/>
  <c r="PN5" i="32"/>
  <c r="PN6" i="32"/>
  <c r="HV4" i="32"/>
  <c r="PN4" i="32"/>
  <c r="PN7" i="32" s="1"/>
  <c r="PE7" i="20"/>
  <c r="PE8" i="20" s="1"/>
  <c r="HN4" i="20"/>
  <c r="PF5" i="20"/>
  <c r="PF4" i="20"/>
  <c r="PF6" i="20" s="1"/>
  <c r="GX104" i="27" l="1"/>
  <c r="OP107" i="27"/>
  <c r="OP106" i="27"/>
  <c r="OP104" i="27"/>
  <c r="OP108" i="27" s="1"/>
  <c r="OO109" i="27"/>
  <c r="ON109" i="26"/>
  <c r="GW104" i="26"/>
  <c r="OO106" i="26"/>
  <c r="OO107" i="26"/>
  <c r="OO104" i="26"/>
  <c r="OO108" i="26" s="1"/>
  <c r="OH109" i="17"/>
  <c r="GQ104" i="17"/>
  <c r="OI106" i="17"/>
  <c r="OI107" i="17"/>
  <c r="OI104" i="17"/>
  <c r="OI108" i="17" s="1"/>
  <c r="PN8" i="32"/>
  <c r="PO6" i="32"/>
  <c r="PO5" i="32"/>
  <c r="HW4" i="32"/>
  <c r="PO4" i="32"/>
  <c r="PO7" i="32" s="1"/>
  <c r="PF7" i="20"/>
  <c r="PF8" i="20" s="1"/>
  <c r="HO4" i="20"/>
  <c r="PG5" i="20"/>
  <c r="PG4" i="20"/>
  <c r="PG6" i="20" s="1"/>
  <c r="OP109" i="27" l="1"/>
  <c r="GY104" i="27"/>
  <c r="OQ107" i="27"/>
  <c r="OQ106" i="27"/>
  <c r="OQ104" i="27"/>
  <c r="OQ108" i="27" s="1"/>
  <c r="GX104" i="26"/>
  <c r="OP106" i="26"/>
  <c r="OP107" i="26"/>
  <c r="OP104" i="26"/>
  <c r="OP108" i="26" s="1"/>
  <c r="OP109" i="26" s="1"/>
  <c r="OO109" i="26"/>
  <c r="OI109" i="17"/>
  <c r="GR104" i="17"/>
  <c r="OJ106" i="17"/>
  <c r="OJ107" i="17"/>
  <c r="OJ104" i="17"/>
  <c r="OJ108" i="17" s="1"/>
  <c r="PO8" i="32"/>
  <c r="PP6" i="32"/>
  <c r="PP5" i="32"/>
  <c r="HX4" i="32"/>
  <c r="PP4" i="32"/>
  <c r="PP7" i="32" s="1"/>
  <c r="PG7" i="20"/>
  <c r="PG8" i="20" s="1"/>
  <c r="HP4" i="20"/>
  <c r="PH5" i="20"/>
  <c r="PH4" i="20"/>
  <c r="PH6" i="20" s="1"/>
  <c r="GZ104" i="27" l="1"/>
  <c r="OR107" i="27"/>
  <c r="OR106" i="27"/>
  <c r="OR104" i="27"/>
  <c r="OR108" i="27" s="1"/>
  <c r="OQ109" i="27"/>
  <c r="GY104" i="26"/>
  <c r="OQ106" i="26"/>
  <c r="OQ107" i="26"/>
  <c r="OQ104" i="26"/>
  <c r="OQ108" i="26" s="1"/>
  <c r="OQ109" i="26" s="1"/>
  <c r="OJ109" i="17"/>
  <c r="GS104" i="17"/>
  <c r="OK106" i="17"/>
  <c r="OK107" i="17"/>
  <c r="OK104" i="17"/>
  <c r="OK108" i="17" s="1"/>
  <c r="OK109" i="17" s="1"/>
  <c r="PP8" i="32"/>
  <c r="PQ6" i="32"/>
  <c r="PQ5" i="32"/>
  <c r="HY4" i="32"/>
  <c r="PQ4" i="32"/>
  <c r="PQ7" i="32" s="1"/>
  <c r="PH7" i="20"/>
  <c r="PH8" i="20" s="1"/>
  <c r="HQ4" i="20"/>
  <c r="PI5" i="20"/>
  <c r="PI4" i="20"/>
  <c r="PI6" i="20" s="1"/>
  <c r="OR109" i="27" l="1"/>
  <c r="HA104" i="27"/>
  <c r="OS106" i="27"/>
  <c r="OS107" i="27"/>
  <c r="OS104" i="27"/>
  <c r="OS108" i="27" s="1"/>
  <c r="GZ104" i="26"/>
  <c r="OR106" i="26"/>
  <c r="OR107" i="26"/>
  <c r="OR104" i="26"/>
  <c r="OR108" i="26" s="1"/>
  <c r="OR109" i="26" s="1"/>
  <c r="GT104" i="17"/>
  <c r="OL106" i="17"/>
  <c r="OL107" i="17"/>
  <c r="OL104" i="17"/>
  <c r="OL108" i="17" s="1"/>
  <c r="PQ8" i="32"/>
  <c r="PR6" i="32"/>
  <c r="PR5" i="32"/>
  <c r="HZ4" i="32"/>
  <c r="PR4" i="32"/>
  <c r="PR7" i="32" s="1"/>
  <c r="PI7" i="20"/>
  <c r="PI8" i="20" s="1"/>
  <c r="HR4" i="20"/>
  <c r="PJ5" i="20"/>
  <c r="PJ4" i="20"/>
  <c r="PJ6" i="20" s="1"/>
  <c r="OS109" i="27" l="1"/>
  <c r="HB104" i="27"/>
  <c r="OT106" i="27"/>
  <c r="OT107" i="27"/>
  <c r="OT104" i="27"/>
  <c r="OT108" i="27" s="1"/>
  <c r="HA104" i="26"/>
  <c r="OS106" i="26"/>
  <c r="OS107" i="26"/>
  <c r="OS104" i="26"/>
  <c r="OS108" i="26" s="1"/>
  <c r="OL109" i="17"/>
  <c r="GU104" i="17"/>
  <c r="OM107" i="17"/>
  <c r="OM106" i="17"/>
  <c r="OM104" i="17"/>
  <c r="OM108" i="17" s="1"/>
  <c r="PR8" i="32"/>
  <c r="PS6" i="32"/>
  <c r="PS5" i="32"/>
  <c r="IA4" i="32"/>
  <c r="PS4" i="32"/>
  <c r="PS7" i="32" s="1"/>
  <c r="PJ7" i="20"/>
  <c r="PJ8" i="20" s="1"/>
  <c r="HS4" i="20"/>
  <c r="PK5" i="20"/>
  <c r="PK4" i="20"/>
  <c r="PK6" i="20" s="1"/>
  <c r="OT109" i="27" l="1"/>
  <c r="HC104" i="27"/>
  <c r="OU106" i="27"/>
  <c r="OU107" i="27"/>
  <c r="OU104" i="27"/>
  <c r="OU108" i="27" s="1"/>
  <c r="OS109" i="26"/>
  <c r="HB104" i="26"/>
  <c r="OT106" i="26"/>
  <c r="OT107" i="26"/>
  <c r="OT104" i="26"/>
  <c r="OT108" i="26" s="1"/>
  <c r="OM109" i="17"/>
  <c r="GV104" i="17"/>
  <c r="ON107" i="17"/>
  <c r="ON106" i="17"/>
  <c r="ON104" i="17"/>
  <c r="ON108" i="17" s="1"/>
  <c r="PS8" i="32"/>
  <c r="PT6" i="32"/>
  <c r="PT5" i="32"/>
  <c r="IB4" i="32"/>
  <c r="PT4" i="32"/>
  <c r="PT7" i="32" s="1"/>
  <c r="PK7" i="20"/>
  <c r="PK8" i="20" s="1"/>
  <c r="HT4" i="20"/>
  <c r="PL5" i="20"/>
  <c r="PL4" i="20"/>
  <c r="PL6" i="20" s="1"/>
  <c r="OU109" i="27" l="1"/>
  <c r="HD104" i="27"/>
  <c r="OV106" i="27"/>
  <c r="OV107" i="27"/>
  <c r="OV104" i="27"/>
  <c r="OV108" i="27" s="1"/>
  <c r="OT109" i="26"/>
  <c r="HC104" i="26"/>
  <c r="OU106" i="26"/>
  <c r="OU107" i="26"/>
  <c r="OU104" i="26"/>
  <c r="OU108" i="26" s="1"/>
  <c r="GW104" i="17"/>
  <c r="OO106" i="17"/>
  <c r="OO107" i="17"/>
  <c r="OO104" i="17"/>
  <c r="OO108" i="17" s="1"/>
  <c r="ON109" i="17"/>
  <c r="PT8" i="32"/>
  <c r="PU5" i="32"/>
  <c r="PU6" i="32"/>
  <c r="PU4" i="32"/>
  <c r="PU7" i="32" s="1"/>
  <c r="PL7" i="20"/>
  <c r="PL8" i="20" s="1"/>
  <c r="HU4" i="20"/>
  <c r="PM5" i="20"/>
  <c r="PM4" i="20"/>
  <c r="PM6" i="20" s="1"/>
  <c r="OV109" i="27" l="1"/>
  <c r="HE104" i="27"/>
  <c r="OW106" i="27"/>
  <c r="OW107" i="27"/>
  <c r="OW104" i="27"/>
  <c r="OW108" i="27" s="1"/>
  <c r="HD104" i="26"/>
  <c r="OV107" i="26"/>
  <c r="OV106" i="26"/>
  <c r="OV104" i="26"/>
  <c r="OV108" i="26" s="1"/>
  <c r="OU109" i="26"/>
  <c r="OO109" i="17"/>
  <c r="GX104" i="17"/>
  <c r="OP106" i="17"/>
  <c r="OP107" i="17"/>
  <c r="OP104" i="17"/>
  <c r="OP108" i="17" s="1"/>
  <c r="PU8" i="32"/>
  <c r="PM7" i="20"/>
  <c r="PM8" i="20" s="1"/>
  <c r="HV4" i="20"/>
  <c r="PN5" i="20"/>
  <c r="PN4" i="20"/>
  <c r="PN6" i="20" s="1"/>
  <c r="OW109" i="27" l="1"/>
  <c r="HF104" i="27"/>
  <c r="OX106" i="27"/>
  <c r="OX107" i="27"/>
  <c r="OX104" i="27"/>
  <c r="OX108" i="27" s="1"/>
  <c r="OV109" i="26"/>
  <c r="HE104" i="26"/>
  <c r="OW106" i="26"/>
  <c r="OW107" i="26"/>
  <c r="OW104" i="26"/>
  <c r="OW108" i="26" s="1"/>
  <c r="OP109" i="17"/>
  <c r="GY104" i="17"/>
  <c r="OQ106" i="17"/>
  <c r="OQ107" i="17"/>
  <c r="OQ104" i="17"/>
  <c r="OQ108" i="17" s="1"/>
  <c r="OQ109" i="17" s="1"/>
  <c r="PN7" i="20"/>
  <c r="PN8" i="20" s="1"/>
  <c r="HW4" i="20"/>
  <c r="PO5" i="20"/>
  <c r="PO4" i="20"/>
  <c r="PO6" i="20" s="1"/>
  <c r="OX109" i="27" l="1"/>
  <c r="HG104" i="27"/>
  <c r="OY106" i="27"/>
  <c r="OY107" i="27"/>
  <c r="OY104" i="27"/>
  <c r="OY108" i="27" s="1"/>
  <c r="HF104" i="26"/>
  <c r="OX107" i="26"/>
  <c r="OX106" i="26"/>
  <c r="OX104" i="26"/>
  <c r="OX108" i="26" s="1"/>
  <c r="OW109" i="26"/>
  <c r="GZ104" i="17"/>
  <c r="OR106" i="17"/>
  <c r="OR107" i="17"/>
  <c r="OR104" i="17"/>
  <c r="OR108" i="17" s="1"/>
  <c r="OR109" i="17" s="1"/>
  <c r="PO7" i="20"/>
  <c r="PO8" i="20" s="1"/>
  <c r="HX4" i="20"/>
  <c r="PP5" i="20"/>
  <c r="PP4" i="20"/>
  <c r="PP6" i="20" s="1"/>
  <c r="OY109" i="27" l="1"/>
  <c r="HH104" i="27"/>
  <c r="OZ107" i="27"/>
  <c r="OZ106" i="27"/>
  <c r="OZ104" i="27"/>
  <c r="OZ108" i="27" s="1"/>
  <c r="OX109" i="26"/>
  <c r="HG104" i="26"/>
  <c r="OY106" i="26"/>
  <c r="OY107" i="26"/>
  <c r="OY104" i="26"/>
  <c r="OY108" i="26" s="1"/>
  <c r="HA104" i="17"/>
  <c r="OS106" i="17"/>
  <c r="OS107" i="17"/>
  <c r="OS104" i="17"/>
  <c r="OS108" i="17" s="1"/>
  <c r="PP7" i="20"/>
  <c r="PP8" i="20" s="1"/>
  <c r="HY4" i="20"/>
  <c r="PQ5" i="20"/>
  <c r="PQ4" i="20"/>
  <c r="PQ6" i="20" s="1"/>
  <c r="OZ109" i="27" l="1"/>
  <c r="HI104" i="27"/>
  <c r="PA107" i="27"/>
  <c r="PA106" i="27"/>
  <c r="PA104" i="27"/>
  <c r="PA108" i="27" s="1"/>
  <c r="OY109" i="26"/>
  <c r="HH104" i="26"/>
  <c r="OZ106" i="26"/>
  <c r="OZ107" i="26"/>
  <c r="OZ104" i="26"/>
  <c r="OZ108" i="26" s="1"/>
  <c r="OS109" i="17"/>
  <c r="HB104" i="17"/>
  <c r="OT106" i="17"/>
  <c r="OT107" i="17"/>
  <c r="OT104" i="17"/>
  <c r="OT108" i="17" s="1"/>
  <c r="PQ7" i="20"/>
  <c r="PQ8" i="20" s="1"/>
  <c r="HZ4" i="20"/>
  <c r="PR5" i="20"/>
  <c r="PR4" i="20"/>
  <c r="PR6" i="20" s="1"/>
  <c r="PA109" i="27" l="1"/>
  <c r="HJ104" i="27"/>
  <c r="PB107" i="27"/>
  <c r="PB106" i="27"/>
  <c r="PB104" i="27"/>
  <c r="PB108" i="27" s="1"/>
  <c r="OZ109" i="26"/>
  <c r="HI104" i="26"/>
  <c r="PA106" i="26"/>
  <c r="PA107" i="26"/>
  <c r="PA104" i="26"/>
  <c r="PA108" i="26" s="1"/>
  <c r="OT109" i="17"/>
  <c r="HC104" i="17"/>
  <c r="OU106" i="17"/>
  <c r="OU107" i="17"/>
  <c r="OU104" i="17"/>
  <c r="OU108" i="17" s="1"/>
  <c r="PR7" i="20"/>
  <c r="PR8" i="20" s="1"/>
  <c r="PS5" i="20"/>
  <c r="PS4" i="20"/>
  <c r="PS6" i="20" s="1"/>
  <c r="PB109" i="27" l="1"/>
  <c r="HK104" i="27"/>
  <c r="PC107" i="27"/>
  <c r="PC106" i="27"/>
  <c r="PC104" i="27"/>
  <c r="PC108" i="27" s="1"/>
  <c r="HJ104" i="26"/>
  <c r="PB106" i="26"/>
  <c r="PB107" i="26"/>
  <c r="PB104" i="26"/>
  <c r="PB108" i="26" s="1"/>
  <c r="PB109" i="26" s="1"/>
  <c r="PA109" i="26"/>
  <c r="OU109" i="17"/>
  <c r="HD104" i="17"/>
  <c r="OV106" i="17"/>
  <c r="OV107" i="17"/>
  <c r="OV104" i="17"/>
  <c r="OV108" i="17" s="1"/>
  <c r="PS7" i="20"/>
  <c r="PS8" i="20" s="1"/>
  <c r="PC109" i="27" l="1"/>
  <c r="HL104" i="27"/>
  <c r="PD107" i="27"/>
  <c r="PD106" i="27"/>
  <c r="PD104" i="27"/>
  <c r="PD108" i="27" s="1"/>
  <c r="HK104" i="26"/>
  <c r="PC106" i="26"/>
  <c r="PC107" i="26"/>
  <c r="PC104" i="26"/>
  <c r="PC108" i="26" s="1"/>
  <c r="PC109" i="26" s="1"/>
  <c r="OV109" i="17"/>
  <c r="HE104" i="17"/>
  <c r="OW106" i="17"/>
  <c r="OW107" i="17"/>
  <c r="OW104" i="17"/>
  <c r="OW108" i="17" s="1"/>
  <c r="OW109" i="17" s="1"/>
  <c r="IB109" i="17"/>
  <c r="PD109" i="27" l="1"/>
  <c r="HM104" i="27"/>
  <c r="PE106" i="27"/>
  <c r="PE107" i="27"/>
  <c r="PE104" i="27"/>
  <c r="PE108" i="27" s="1"/>
  <c r="HL104" i="26"/>
  <c r="PD106" i="26"/>
  <c r="PD107" i="26"/>
  <c r="PD104" i="26"/>
  <c r="PD108" i="26" s="1"/>
  <c r="PD109" i="26" s="1"/>
  <c r="HF104" i="17"/>
  <c r="OX107" i="17"/>
  <c r="OX106" i="17"/>
  <c r="OX104" i="17"/>
  <c r="OX108" i="17" s="1"/>
  <c r="PE109" i="27" l="1"/>
  <c r="HN104" i="27"/>
  <c r="PF106" i="27"/>
  <c r="PF107" i="27"/>
  <c r="PF104" i="27"/>
  <c r="PF108" i="27" s="1"/>
  <c r="HM104" i="26"/>
  <c r="PE106" i="26"/>
  <c r="PE107" i="26"/>
  <c r="PE104" i="26"/>
  <c r="PE108" i="26" s="1"/>
  <c r="OX109" i="17"/>
  <c r="HG104" i="17"/>
  <c r="OY107" i="17"/>
  <c r="OY106" i="17"/>
  <c r="OY104" i="17"/>
  <c r="OY108" i="17" s="1"/>
  <c r="HO104" i="27" l="1"/>
  <c r="PG106" i="27"/>
  <c r="PG107" i="27"/>
  <c r="PG104" i="27"/>
  <c r="PG108" i="27" s="1"/>
  <c r="PF109" i="27"/>
  <c r="PE109" i="26"/>
  <c r="HN104" i="26"/>
  <c r="PF106" i="26"/>
  <c r="PF107" i="26"/>
  <c r="PF104" i="26"/>
  <c r="PF108" i="26" s="1"/>
  <c r="OY109" i="17"/>
  <c r="HH104" i="17"/>
  <c r="OZ107" i="17"/>
  <c r="OZ106" i="17"/>
  <c r="OZ104" i="17"/>
  <c r="OZ108" i="17" s="1"/>
  <c r="PG109" i="27" l="1"/>
  <c r="HP104" i="27"/>
  <c r="PH106" i="27"/>
  <c r="PH107" i="27"/>
  <c r="PH104" i="27"/>
  <c r="PH108" i="27" s="1"/>
  <c r="HO104" i="26"/>
  <c r="PG106" i="26"/>
  <c r="PG107" i="26"/>
  <c r="PG104" i="26"/>
  <c r="PG108" i="26" s="1"/>
  <c r="PF109" i="26"/>
  <c r="HI104" i="17"/>
  <c r="PA106" i="17"/>
  <c r="PA107" i="17"/>
  <c r="PA104" i="17"/>
  <c r="PA108" i="17" s="1"/>
  <c r="OZ109" i="17"/>
  <c r="HQ104" i="27" l="1"/>
  <c r="PI106" i="27"/>
  <c r="PI107" i="27"/>
  <c r="PI104" i="27"/>
  <c r="PI108" i="27" s="1"/>
  <c r="PI109" i="27" s="1"/>
  <c r="PH109" i="27"/>
  <c r="PG109" i="26"/>
  <c r="HP104" i="26"/>
  <c r="PH106" i="26"/>
  <c r="PH107" i="26"/>
  <c r="PH104" i="26"/>
  <c r="PH108" i="26" s="1"/>
  <c r="PA109" i="17"/>
  <c r="HJ104" i="17"/>
  <c r="PB106" i="17"/>
  <c r="PB107" i="17"/>
  <c r="PB104" i="17"/>
  <c r="PB108" i="17" s="1"/>
  <c r="HR104" i="27" l="1"/>
  <c r="PJ106" i="27"/>
  <c r="PJ107" i="27"/>
  <c r="PJ104" i="27"/>
  <c r="PJ108" i="27" s="1"/>
  <c r="HQ104" i="26"/>
  <c r="PI106" i="26"/>
  <c r="PI107" i="26"/>
  <c r="PI104" i="26"/>
  <c r="PI108" i="26" s="1"/>
  <c r="PH109" i="26"/>
  <c r="HK104" i="17"/>
  <c r="PC106" i="17"/>
  <c r="PC107" i="17"/>
  <c r="PC104" i="17"/>
  <c r="PC108" i="17" s="1"/>
  <c r="PC109" i="17" s="1"/>
  <c r="PB109" i="17"/>
  <c r="PJ109" i="27" l="1"/>
  <c r="HS104" i="27"/>
  <c r="PK106" i="27"/>
  <c r="PK107" i="27"/>
  <c r="PK104" i="27"/>
  <c r="PK108" i="27" s="1"/>
  <c r="PI109" i="26"/>
  <c r="HR104" i="26"/>
  <c r="PJ107" i="26"/>
  <c r="PJ106" i="26"/>
  <c r="PJ104" i="26"/>
  <c r="PJ108" i="26" s="1"/>
  <c r="HL104" i="17"/>
  <c r="PD106" i="17"/>
  <c r="PD107" i="17"/>
  <c r="PD104" i="17"/>
  <c r="PD108" i="17" s="1"/>
  <c r="PD109" i="17" s="1"/>
  <c r="PK109" i="27" l="1"/>
  <c r="HT104" i="27"/>
  <c r="PL107" i="27"/>
  <c r="PL106" i="27"/>
  <c r="PL104" i="27"/>
  <c r="PL108" i="27" s="1"/>
  <c r="PJ109" i="26"/>
  <c r="HS104" i="26"/>
  <c r="PK107" i="26"/>
  <c r="PK106" i="26"/>
  <c r="PK104" i="26"/>
  <c r="PK108" i="26" s="1"/>
  <c r="HM104" i="17"/>
  <c r="PE106" i="17"/>
  <c r="PE107" i="17"/>
  <c r="PE104" i="17"/>
  <c r="PE108" i="17" s="1"/>
  <c r="PL109" i="27" l="1"/>
  <c r="HU104" i="27"/>
  <c r="PM107" i="27"/>
  <c r="PM106" i="27"/>
  <c r="PM104" i="27"/>
  <c r="PM108" i="27" s="1"/>
  <c r="HT104" i="26"/>
  <c r="PL107" i="26"/>
  <c r="PL106" i="26"/>
  <c r="PL104" i="26"/>
  <c r="PL108" i="26" s="1"/>
  <c r="PK109" i="26"/>
  <c r="PE109" i="17"/>
  <c r="HN104" i="17"/>
  <c r="PF106" i="17"/>
  <c r="PF107" i="17"/>
  <c r="PF104" i="17"/>
  <c r="PF108" i="17" s="1"/>
  <c r="PM109" i="27" l="1"/>
  <c r="HV104" i="27"/>
  <c r="PN107" i="27"/>
  <c r="PN106" i="27"/>
  <c r="PN104" i="27"/>
  <c r="PN108" i="27" s="1"/>
  <c r="PL109" i="26"/>
  <c r="HU104" i="26"/>
  <c r="PM106" i="26"/>
  <c r="PM107" i="26"/>
  <c r="PM104" i="26"/>
  <c r="PM108" i="26" s="1"/>
  <c r="PF109" i="17"/>
  <c r="HO104" i="17"/>
  <c r="PG106" i="17"/>
  <c r="PG107" i="17"/>
  <c r="PG104" i="17"/>
  <c r="PG108" i="17" s="1"/>
  <c r="PN109" i="27" l="1"/>
  <c r="HW104" i="27"/>
  <c r="PO107" i="27"/>
  <c r="PO106" i="27"/>
  <c r="PO104" i="27"/>
  <c r="PO108" i="27" s="1"/>
  <c r="HV104" i="26"/>
  <c r="PN106" i="26"/>
  <c r="PN107" i="26"/>
  <c r="PN108" i="26"/>
  <c r="PN109" i="26" s="1"/>
  <c r="PN104" i="26"/>
  <c r="PM109" i="26"/>
  <c r="PG109" i="17"/>
  <c r="HP104" i="17"/>
  <c r="PH106" i="17"/>
  <c r="PH107" i="17"/>
  <c r="PH104" i="17"/>
  <c r="PH108" i="17" s="1"/>
  <c r="HX104" i="27" l="1"/>
  <c r="PP107" i="27"/>
  <c r="PP106" i="27"/>
  <c r="PP104" i="27"/>
  <c r="PP108" i="27" s="1"/>
  <c r="PO109" i="27"/>
  <c r="HW104" i="26"/>
  <c r="PO106" i="26"/>
  <c r="PO107" i="26"/>
  <c r="PO104" i="26"/>
  <c r="PO108" i="26" s="1"/>
  <c r="PO109" i="26" s="1"/>
  <c r="PH109" i="17"/>
  <c r="HQ104" i="17"/>
  <c r="PI106" i="17"/>
  <c r="PI107" i="17"/>
  <c r="PI104" i="17"/>
  <c r="PI108" i="17" s="1"/>
  <c r="PI109" i="17" s="1"/>
  <c r="PP109" i="27" l="1"/>
  <c r="HY104" i="27"/>
  <c r="PQ106" i="27"/>
  <c r="PQ107" i="27"/>
  <c r="PQ104" i="27"/>
  <c r="PQ108" i="27" s="1"/>
  <c r="HX104" i="26"/>
  <c r="PP106" i="26"/>
  <c r="PP107" i="26"/>
  <c r="PP104" i="26"/>
  <c r="PP108" i="26" s="1"/>
  <c r="PP109" i="26" s="1"/>
  <c r="HR104" i="17"/>
  <c r="PJ107" i="17"/>
  <c r="PJ106" i="17"/>
  <c r="PJ104" i="17"/>
  <c r="PJ108" i="17" s="1"/>
  <c r="PQ109" i="27" l="1"/>
  <c r="HZ104" i="27"/>
  <c r="PR106" i="27"/>
  <c r="PR107" i="27"/>
  <c r="PR104" i="27"/>
  <c r="PR108" i="27" s="1"/>
  <c r="HY104" i="26"/>
  <c r="PQ106" i="26"/>
  <c r="PQ107" i="26"/>
  <c r="PQ104" i="26"/>
  <c r="PQ108" i="26" s="1"/>
  <c r="PJ109" i="17"/>
  <c r="HS104" i="17"/>
  <c r="PK107" i="17"/>
  <c r="PK106" i="17"/>
  <c r="PK104" i="17"/>
  <c r="PK108" i="17" s="1"/>
  <c r="IA104" i="27" l="1"/>
  <c r="PS106" i="27"/>
  <c r="PS107" i="27"/>
  <c r="PS104" i="27"/>
  <c r="PS108" i="27" s="1"/>
  <c r="PR109" i="27"/>
  <c r="PQ109" i="26"/>
  <c r="HZ104" i="26"/>
  <c r="PR106" i="26"/>
  <c r="PR107" i="26"/>
  <c r="PR104" i="26"/>
  <c r="PR108" i="26" s="1"/>
  <c r="PK109" i="17"/>
  <c r="HT104" i="17"/>
  <c r="PL107" i="17"/>
  <c r="PL106" i="17"/>
  <c r="PL104" i="17"/>
  <c r="PL108" i="17" s="1"/>
  <c r="PS109" i="27" l="1"/>
  <c r="IB104" i="27"/>
  <c r="PT106" i="27"/>
  <c r="PT107" i="27"/>
  <c r="PT104" i="27"/>
  <c r="PT108" i="27" s="1"/>
  <c r="PS106" i="26"/>
  <c r="PS107" i="26"/>
  <c r="PS104" i="26"/>
  <c r="PS108" i="26" s="1"/>
  <c r="PR109" i="26"/>
  <c r="PL109" i="17"/>
  <c r="HU104" i="17"/>
  <c r="PM106" i="17"/>
  <c r="PM107" i="17"/>
  <c r="PM104" i="17"/>
  <c r="PM108" i="17" s="1"/>
  <c r="IC104" i="27" l="1"/>
  <c r="PU106" i="27"/>
  <c r="PU107" i="27"/>
  <c r="PU104" i="27"/>
  <c r="PU108" i="27" s="1"/>
  <c r="PT109" i="27"/>
  <c r="PS109" i="26"/>
  <c r="HV104" i="17"/>
  <c r="PN106" i="17"/>
  <c r="PN107" i="17"/>
  <c r="PN104" i="17"/>
  <c r="PN108" i="17" s="1"/>
  <c r="PM109" i="17"/>
  <c r="PU109" i="27" l="1"/>
  <c r="ID104" i="27"/>
  <c r="PV106" i="27"/>
  <c r="PV107" i="27"/>
  <c r="PV104" i="27"/>
  <c r="PV108" i="27" s="1"/>
  <c r="PV109" i="27" s="1"/>
  <c r="PN109" i="17"/>
  <c r="HW104" i="17"/>
  <c r="PO106" i="17"/>
  <c r="PO107" i="17"/>
  <c r="PO104" i="17"/>
  <c r="PO108" i="17" s="1"/>
  <c r="PO109" i="17" s="1"/>
  <c r="IE104" i="27" l="1"/>
  <c r="PW106" i="27"/>
  <c r="PW107" i="27"/>
  <c r="PW104" i="27"/>
  <c r="PW108" i="27" s="1"/>
  <c r="HX104" i="17"/>
  <c r="PP106" i="17"/>
  <c r="PP107" i="17"/>
  <c r="PP104" i="17"/>
  <c r="PP108" i="17" s="1"/>
  <c r="PP109" i="17" s="1"/>
  <c r="PW109" i="27" l="1"/>
  <c r="IF104" i="27"/>
  <c r="PX107" i="27"/>
  <c r="PX106" i="27"/>
  <c r="PX104" i="27"/>
  <c r="PX108" i="27" s="1"/>
  <c r="HY104" i="17"/>
  <c r="PQ106" i="17"/>
  <c r="PQ107" i="17"/>
  <c r="PQ104" i="17"/>
  <c r="PQ108" i="17" s="1"/>
  <c r="PX109" i="27" l="1"/>
  <c r="IG104" i="27"/>
  <c r="PY107" i="27"/>
  <c r="PY106" i="27"/>
  <c r="PY104" i="27"/>
  <c r="PY108" i="27" s="1"/>
  <c r="PQ109" i="17"/>
  <c r="HZ104" i="17"/>
  <c r="PR106" i="17"/>
  <c r="PR107" i="17"/>
  <c r="PR104" i="17"/>
  <c r="PR108" i="17" s="1"/>
  <c r="PY109" i="27" l="1"/>
  <c r="PZ107" i="27"/>
  <c r="PZ106" i="27"/>
  <c r="PZ104" i="27"/>
  <c r="PZ108" i="27" s="1"/>
  <c r="PR109" i="17"/>
  <c r="PS106" i="17"/>
  <c r="PS107" i="17"/>
  <c r="PS104" i="17"/>
  <c r="PS108" i="17" s="1"/>
  <c r="PZ109" i="27" l="1"/>
  <c r="PS109" i="17"/>
  <c r="AN104" i="35"/>
  <c r="IG108" i="35" l="1"/>
  <c r="IG107" i="35"/>
  <c r="IG104" i="35"/>
  <c r="IG106" i="35" s="1"/>
  <c r="IG109" i="35" s="1"/>
  <c r="AO104" i="35"/>
  <c r="AP104" i="35" l="1"/>
  <c r="IH107" i="35"/>
  <c r="IH108" i="35"/>
  <c r="IH104" i="35"/>
  <c r="IH106" i="35" s="1"/>
  <c r="IH109" i="35" s="1"/>
  <c r="AQ104" i="35" l="1"/>
  <c r="II108" i="35"/>
  <c r="II107" i="35"/>
  <c r="II104" i="35"/>
  <c r="II106" i="35" s="1"/>
  <c r="II109" i="35" l="1"/>
  <c r="AR104" i="35"/>
  <c r="IJ108" i="35"/>
  <c r="IJ107" i="35"/>
  <c r="IJ104" i="35"/>
  <c r="IJ106" i="35" s="1"/>
  <c r="IJ109" i="35" s="1"/>
  <c r="AS104" i="35" l="1"/>
  <c r="IK108" i="35"/>
  <c r="IK107" i="35"/>
  <c r="IK104" i="35"/>
  <c r="IK106" i="35" s="1"/>
  <c r="IK109" i="35" s="1"/>
  <c r="AT104" i="35" l="1"/>
  <c r="IL108" i="35"/>
  <c r="IL107" i="35"/>
  <c r="IL104" i="35"/>
  <c r="IL106" i="35" s="1"/>
  <c r="IL109" i="35" l="1"/>
  <c r="AU104" i="35"/>
  <c r="IM108" i="35"/>
  <c r="IM107" i="35"/>
  <c r="IM104" i="35"/>
  <c r="IM106" i="35" s="1"/>
  <c r="IM109" i="35" l="1"/>
  <c r="AV104" i="35"/>
  <c r="IN108" i="35"/>
  <c r="IN107" i="35"/>
  <c r="IN104" i="35"/>
  <c r="IN106" i="35" s="1"/>
  <c r="IN109" i="35" l="1"/>
  <c r="AW104" i="35"/>
  <c r="IO108" i="35"/>
  <c r="IO107" i="35"/>
  <c r="IO104" i="35"/>
  <c r="IO106" i="35" s="1"/>
  <c r="IO109" i="35" l="1"/>
  <c r="AX104" i="35"/>
  <c r="IP108" i="35"/>
  <c r="IP107" i="35"/>
  <c r="IP104" i="35"/>
  <c r="IP106" i="35" s="1"/>
  <c r="IP109" i="35" l="1"/>
  <c r="AY104" i="35"/>
  <c r="IQ108" i="35"/>
  <c r="IQ107" i="35"/>
  <c r="IQ104" i="35"/>
  <c r="IQ106" i="35" s="1"/>
  <c r="IQ109" i="35" l="1"/>
  <c r="AZ104" i="35"/>
  <c r="IR108" i="35"/>
  <c r="IR107" i="35"/>
  <c r="IR104" i="35"/>
  <c r="IR106" i="35" s="1"/>
  <c r="IR109" i="35" s="1"/>
  <c r="BA104" i="35" l="1"/>
  <c r="IS108" i="35"/>
  <c r="IS107" i="35"/>
  <c r="IS104" i="35"/>
  <c r="IS106" i="35" s="1"/>
  <c r="IS109" i="35" l="1"/>
  <c r="BB104" i="35"/>
  <c r="IT107" i="35"/>
  <c r="IT108" i="35"/>
  <c r="IT104" i="35"/>
  <c r="IT106" i="35" s="1"/>
  <c r="IT109" i="35" s="1"/>
  <c r="BC104" i="35" l="1"/>
  <c r="IU108" i="35"/>
  <c r="IU107" i="35"/>
  <c r="IU104" i="35"/>
  <c r="IU106" i="35" s="1"/>
  <c r="IU109" i="35" l="1"/>
  <c r="BD104" i="35"/>
  <c r="IV108" i="35"/>
  <c r="IV107" i="35"/>
  <c r="IV104" i="35"/>
  <c r="IV106" i="35" s="1"/>
  <c r="IV109" i="35" s="1"/>
  <c r="BE104" i="35" l="1"/>
  <c r="IW108" i="35"/>
  <c r="IW107" i="35"/>
  <c r="IW104" i="35"/>
  <c r="IW106" i="35" s="1"/>
  <c r="IW109" i="35" s="1"/>
  <c r="BF104" i="35" l="1"/>
  <c r="IX108" i="35"/>
  <c r="IX107" i="35"/>
  <c r="IX104" i="35"/>
  <c r="IX106" i="35" s="1"/>
  <c r="IX109" i="35" l="1"/>
  <c r="BG104" i="35"/>
  <c r="IY108" i="35"/>
  <c r="IY107" i="35"/>
  <c r="IY104" i="35"/>
  <c r="IY106" i="35" s="1"/>
  <c r="IY109" i="35" s="1"/>
  <c r="BH104" i="35" l="1"/>
  <c r="IZ108" i="35"/>
  <c r="IZ107" i="35"/>
  <c r="IZ104" i="35"/>
  <c r="IZ106" i="35" s="1"/>
  <c r="IZ109" i="35" s="1"/>
  <c r="BI104" i="35" l="1"/>
  <c r="JA108" i="35"/>
  <c r="JA107" i="35"/>
  <c r="JA104" i="35"/>
  <c r="JA106" i="35" s="1"/>
  <c r="JA109" i="35" s="1"/>
  <c r="BJ104" i="35" l="1"/>
  <c r="JB108" i="35"/>
  <c r="JB107" i="35"/>
  <c r="JB104" i="35"/>
  <c r="JB106" i="35" s="1"/>
  <c r="JB109" i="35" s="1"/>
  <c r="BK104" i="35" l="1"/>
  <c r="JC108" i="35"/>
  <c r="JC107" i="35"/>
  <c r="JC104" i="35"/>
  <c r="JC106" i="35" s="1"/>
  <c r="JC109" i="35" s="1"/>
  <c r="BL104" i="35" l="1"/>
  <c r="JD108" i="35"/>
  <c r="JD107" i="35"/>
  <c r="JD104" i="35"/>
  <c r="JD106" i="35" s="1"/>
  <c r="JD109" i="35" s="1"/>
  <c r="BM104" i="35" l="1"/>
  <c r="JE108" i="35"/>
  <c r="JE107" i="35"/>
  <c r="JE104" i="35"/>
  <c r="JE106" i="35" s="1"/>
  <c r="JE109" i="35" l="1"/>
  <c r="BN104" i="35"/>
  <c r="JF107" i="35"/>
  <c r="JF108" i="35"/>
  <c r="JF104" i="35"/>
  <c r="JF106" i="35" s="1"/>
  <c r="JF109" i="35" s="1"/>
  <c r="BO104" i="35" l="1"/>
  <c r="JG108" i="35"/>
  <c r="JG107" i="35"/>
  <c r="JG104" i="35"/>
  <c r="JG106" i="35" s="1"/>
  <c r="JG109" i="35" l="1"/>
  <c r="BP104" i="35"/>
  <c r="JH108" i="35"/>
  <c r="JH107" i="35"/>
  <c r="JH104" i="35"/>
  <c r="JH106" i="35" s="1"/>
  <c r="JH109" i="35" s="1"/>
  <c r="BQ104" i="35" l="1"/>
  <c r="JI108" i="35"/>
  <c r="JI107" i="35"/>
  <c r="JI104" i="35"/>
  <c r="JI106" i="35" s="1"/>
  <c r="JI109" i="35" l="1"/>
  <c r="BR104" i="35"/>
  <c r="JJ108" i="35"/>
  <c r="JJ107" i="35"/>
  <c r="JJ104" i="35"/>
  <c r="JJ106" i="35" s="1"/>
  <c r="JJ109" i="35" s="1"/>
  <c r="BS104" i="35" l="1"/>
  <c r="JK108" i="35"/>
  <c r="JK107" i="35"/>
  <c r="JK104" i="35"/>
  <c r="JK106" i="35" s="1"/>
  <c r="JK109" i="35" s="1"/>
  <c r="BT104" i="35" l="1"/>
  <c r="JL108" i="35"/>
  <c r="JL107" i="35"/>
  <c r="JL104" i="35"/>
  <c r="JL106" i="35" s="1"/>
  <c r="JL109" i="35" s="1"/>
  <c r="BU104" i="35" l="1"/>
  <c r="JM108" i="35"/>
  <c r="JM107" i="35"/>
  <c r="JM104" i="35"/>
  <c r="JM106" i="35" s="1"/>
  <c r="JM109" i="35" s="1"/>
  <c r="BV104" i="35" l="1"/>
  <c r="JN108" i="35"/>
  <c r="JN107" i="35"/>
  <c r="JN104" i="35"/>
  <c r="JN106" i="35" s="1"/>
  <c r="JN109" i="35" l="1"/>
  <c r="BW104" i="35"/>
  <c r="JO108" i="35"/>
  <c r="JO107" i="35"/>
  <c r="JO104" i="35"/>
  <c r="JO106" i="35" s="1"/>
  <c r="JO109" i="35" s="1"/>
  <c r="BX104" i="35" l="1"/>
  <c r="JP108" i="35"/>
  <c r="JP107" i="35"/>
  <c r="JP104" i="35"/>
  <c r="JP106" i="35" s="1"/>
  <c r="JP109" i="35" s="1"/>
  <c r="BY104" i="35" l="1"/>
  <c r="JQ108" i="35"/>
  <c r="JQ107" i="35"/>
  <c r="JQ104" i="35"/>
  <c r="JQ106" i="35" s="1"/>
  <c r="JQ109" i="35" l="1"/>
  <c r="BZ104" i="35"/>
  <c r="JR107" i="35"/>
  <c r="JR108" i="35"/>
  <c r="JR104" i="35"/>
  <c r="JR106" i="35" s="1"/>
  <c r="JR109" i="35" s="1"/>
  <c r="CA104" i="35" l="1"/>
  <c r="JS108" i="35"/>
  <c r="JS107" i="35"/>
  <c r="JS104" i="35"/>
  <c r="JS106" i="35" s="1"/>
  <c r="JS109" i="35" s="1"/>
  <c r="CB104" i="35" l="1"/>
  <c r="JT108" i="35"/>
  <c r="JT107" i="35"/>
  <c r="JT104" i="35"/>
  <c r="JT106" i="35" s="1"/>
  <c r="JT109" i="35" s="1"/>
  <c r="CC104" i="35" l="1"/>
  <c r="JU108" i="35"/>
  <c r="JU107" i="35"/>
  <c r="JU104" i="35"/>
  <c r="JU106" i="35" s="1"/>
  <c r="JU109" i="35" s="1"/>
  <c r="CD104" i="35" l="1"/>
  <c r="JV108" i="35"/>
  <c r="JV107" i="35"/>
  <c r="JV104" i="35"/>
  <c r="JV106" i="35" s="1"/>
  <c r="JV109" i="35" s="1"/>
  <c r="CE104" i="35" l="1"/>
  <c r="JW108" i="35"/>
  <c r="JW107" i="35"/>
  <c r="JW104" i="35"/>
  <c r="JW106" i="35" s="1"/>
  <c r="JW109" i="35" s="1"/>
  <c r="CF104" i="35" l="1"/>
  <c r="JX108" i="35"/>
  <c r="JX104" i="35"/>
  <c r="JX106" i="35" s="1"/>
  <c r="JX107" i="35" l="1"/>
  <c r="JX109" i="35" s="1"/>
  <c r="CG104" i="35"/>
  <c r="JY108" i="35"/>
  <c r="JY106" i="35"/>
  <c r="JY104" i="35"/>
  <c r="JY107" i="35" s="1"/>
  <c r="JY109" i="35" l="1"/>
  <c r="CH104" i="35"/>
  <c r="JZ106" i="35"/>
  <c r="JZ108" i="35"/>
  <c r="JZ104" i="35"/>
  <c r="JZ107" i="35" s="1"/>
  <c r="JZ109" i="35" s="1"/>
  <c r="CI104" i="35" l="1"/>
  <c r="KA106" i="35"/>
  <c r="KA108" i="35"/>
  <c r="KA104" i="35"/>
  <c r="KA107" i="35" s="1"/>
  <c r="KA109" i="35" l="1"/>
  <c r="CJ104" i="35"/>
  <c r="KB106" i="35"/>
  <c r="KB108" i="35"/>
  <c r="KB107" i="35"/>
  <c r="KB109" i="35" s="1"/>
  <c r="KB104" i="35"/>
  <c r="CK104" i="35" l="1"/>
  <c r="KC106" i="35"/>
  <c r="KC108" i="35"/>
  <c r="KC107" i="35"/>
  <c r="KC109" i="35" s="1"/>
  <c r="KC104" i="35"/>
  <c r="CL104" i="35" l="1"/>
  <c r="KD106" i="35"/>
  <c r="KD108" i="35"/>
  <c r="KD104" i="35"/>
  <c r="KD107" i="35" s="1"/>
  <c r="KD109" i="35" s="1"/>
  <c r="CM104" i="35" l="1"/>
  <c r="KE108" i="35"/>
  <c r="KE106" i="35"/>
  <c r="KE104" i="35"/>
  <c r="KE107" i="35" s="1"/>
  <c r="KE109" i="35" s="1"/>
  <c r="CN104" i="35" l="1"/>
  <c r="KF108" i="35"/>
  <c r="KF106" i="35"/>
  <c r="KF104" i="35"/>
  <c r="KF107" i="35" s="1"/>
  <c r="KF109" i="35" s="1"/>
  <c r="CO104" i="35" l="1"/>
  <c r="KG108" i="35"/>
  <c r="KG106" i="35"/>
  <c r="KG104" i="35"/>
  <c r="KG107" i="35" s="1"/>
  <c r="KG109" i="35" s="1"/>
  <c r="CP104" i="35" l="1"/>
  <c r="KH108" i="35"/>
  <c r="KH106" i="35"/>
  <c r="KH104" i="35"/>
  <c r="KH107" i="35" s="1"/>
  <c r="KH109" i="35" l="1"/>
  <c r="CQ104" i="35"/>
  <c r="KI108" i="35"/>
  <c r="KI106" i="35"/>
  <c r="KI104" i="35"/>
  <c r="KI107" i="35" s="1"/>
  <c r="KI109" i="35" s="1"/>
  <c r="CR104" i="35" l="1"/>
  <c r="KJ108" i="35"/>
  <c r="KJ106" i="35"/>
  <c r="KJ104" i="35"/>
  <c r="KJ107" i="35" s="1"/>
  <c r="KJ109" i="35" l="1"/>
  <c r="CS104" i="35"/>
  <c r="KK108" i="35"/>
  <c r="KK106" i="35"/>
  <c r="KK104" i="35"/>
  <c r="KK107" i="35" s="1"/>
  <c r="KK109" i="35" l="1"/>
  <c r="CT104" i="35"/>
  <c r="KL106" i="35"/>
  <c r="KL108" i="35"/>
  <c r="KL104" i="35"/>
  <c r="KL107" i="35" s="1"/>
  <c r="KL109" i="35" s="1"/>
  <c r="CU104" i="35" l="1"/>
  <c r="KM106" i="35"/>
  <c r="KM108" i="35"/>
  <c r="KM104" i="35"/>
  <c r="KM107" i="35" s="1"/>
  <c r="KM109" i="35" l="1"/>
  <c r="CV104" i="35"/>
  <c r="KN106" i="35"/>
  <c r="KN108" i="35"/>
  <c r="KN104" i="35"/>
  <c r="KN107" i="35" s="1"/>
  <c r="KN109" i="35" s="1"/>
  <c r="CW104" i="35" l="1"/>
  <c r="KO106" i="35"/>
  <c r="KO108" i="35"/>
  <c r="KO104" i="35"/>
  <c r="KO107" i="35" s="1"/>
  <c r="KO109" i="35" s="1"/>
  <c r="CX104" i="35" l="1"/>
  <c r="KP106" i="35"/>
  <c r="KP108" i="35"/>
  <c r="KP104" i="35"/>
  <c r="KP107" i="35" s="1"/>
  <c r="KP109" i="35" s="1"/>
  <c r="CY104" i="35" l="1"/>
  <c r="KQ108" i="35"/>
  <c r="KQ106" i="35"/>
  <c r="KQ104" i="35"/>
  <c r="KQ107" i="35" s="1"/>
  <c r="KQ109" i="35" s="1"/>
  <c r="CZ104" i="35" l="1"/>
  <c r="KR108" i="35"/>
  <c r="KR106" i="35"/>
  <c r="KR104" i="35"/>
  <c r="KR107" i="35" s="1"/>
  <c r="KR109" i="35" s="1"/>
  <c r="DA104" i="35" l="1"/>
  <c r="KS108" i="35"/>
  <c r="KS106" i="35"/>
  <c r="KS104" i="35"/>
  <c r="KS107" i="35" s="1"/>
  <c r="KS109" i="35" s="1"/>
  <c r="DB104" i="35" l="1"/>
  <c r="KT108" i="35"/>
  <c r="KT106" i="35"/>
  <c r="KT104" i="35"/>
  <c r="KT107" i="35" s="1"/>
  <c r="KT109" i="35" l="1"/>
  <c r="DC104" i="35"/>
  <c r="KU108" i="35"/>
  <c r="KU106" i="35"/>
  <c r="KU104" i="35"/>
  <c r="KU107" i="35" s="1"/>
  <c r="KU109" i="35" s="1"/>
  <c r="DD104" i="35" l="1"/>
  <c r="KV108" i="35"/>
  <c r="KV106" i="35"/>
  <c r="KV107" i="35"/>
  <c r="KV104" i="35"/>
  <c r="KV109" i="35" l="1"/>
  <c r="DE104" i="35"/>
  <c r="KW108" i="35"/>
  <c r="KW106" i="35"/>
  <c r="KW104" i="35"/>
  <c r="KW107" i="35" s="1"/>
  <c r="KW109" i="35" l="1"/>
  <c r="DF104" i="35"/>
  <c r="KX106" i="35"/>
  <c r="KX108" i="35"/>
  <c r="KX104" i="35"/>
  <c r="KX107" i="35" s="1"/>
  <c r="KX109" i="35" s="1"/>
  <c r="DG104" i="35" l="1"/>
  <c r="KY106" i="35"/>
  <c r="KY108" i="35"/>
  <c r="KY104" i="35"/>
  <c r="KY107" i="35" s="1"/>
  <c r="KY109" i="35" l="1"/>
  <c r="DH104" i="35"/>
  <c r="KZ106" i="35"/>
  <c r="KZ108" i="35"/>
  <c r="KZ104" i="35"/>
  <c r="KZ107" i="35" s="1"/>
  <c r="KZ109" i="35" s="1"/>
  <c r="DI104" i="35" l="1"/>
  <c r="LA106" i="35"/>
  <c r="LA108" i="35"/>
  <c r="LA104" i="35"/>
  <c r="LA107" i="35" s="1"/>
  <c r="LA109" i="35" s="1"/>
  <c r="DJ104" i="35" l="1"/>
  <c r="LB106" i="35"/>
  <c r="LB108" i="35"/>
  <c r="LB104" i="35"/>
  <c r="LB107" i="35" s="1"/>
  <c r="LB109" i="35" s="1"/>
  <c r="DK104" i="35" l="1"/>
  <c r="LC108" i="35"/>
  <c r="LC106" i="35"/>
  <c r="LC104" i="35"/>
  <c r="LC107" i="35" s="1"/>
  <c r="LC109" i="35" s="1"/>
  <c r="DL104" i="35" l="1"/>
  <c r="LD108" i="35"/>
  <c r="LD106" i="35"/>
  <c r="LD104" i="35"/>
  <c r="LD107" i="35" s="1"/>
  <c r="LD109" i="35" s="1"/>
  <c r="DM104" i="35" l="1"/>
  <c r="LE108" i="35"/>
  <c r="LE106" i="35"/>
  <c r="LE104" i="35"/>
  <c r="LE107" i="35" s="1"/>
  <c r="LE109" i="35" s="1"/>
  <c r="DN104" i="35" l="1"/>
  <c r="LF108" i="35"/>
  <c r="LF106" i="35"/>
  <c r="LF104" i="35"/>
  <c r="LF107" i="35" s="1"/>
  <c r="LF109" i="35" l="1"/>
  <c r="DO104" i="35"/>
  <c r="LG108" i="35"/>
  <c r="LG106" i="35"/>
  <c r="LG104" i="35"/>
  <c r="LG107" i="35" s="1"/>
  <c r="LG109" i="35" s="1"/>
  <c r="DP104" i="35" l="1"/>
  <c r="LH108" i="35"/>
  <c r="LH106" i="35"/>
  <c r="LH104" i="35"/>
  <c r="LH107" i="35" s="1"/>
  <c r="LH109" i="35" l="1"/>
  <c r="DQ104" i="35"/>
  <c r="LI108" i="35"/>
  <c r="LI106" i="35"/>
  <c r="LI104" i="35"/>
  <c r="LI107" i="35" s="1"/>
  <c r="DR104" i="35" l="1"/>
  <c r="LJ106" i="35"/>
  <c r="LJ108" i="35"/>
  <c r="LJ107" i="35"/>
  <c r="LJ109" i="35" s="1"/>
  <c r="LJ104" i="35"/>
  <c r="LI109" i="35"/>
  <c r="DS104" i="35" l="1"/>
  <c r="LK106" i="35"/>
  <c r="LK108" i="35"/>
  <c r="LK107" i="35"/>
  <c r="LK104" i="35"/>
  <c r="LK109" i="35" l="1"/>
  <c r="DT104" i="35"/>
  <c r="LL106" i="35"/>
  <c r="LL108" i="35"/>
  <c r="LL104" i="35"/>
  <c r="LL107" i="35" s="1"/>
  <c r="LL109" i="35" s="1"/>
  <c r="DU104" i="35" l="1"/>
  <c r="LM106" i="35"/>
  <c r="LM108" i="35"/>
  <c r="LM107" i="35"/>
  <c r="LM109" i="35" s="1"/>
  <c r="LM104" i="35"/>
  <c r="DV104" i="35" l="1"/>
  <c r="LN106" i="35"/>
  <c r="LN108" i="35"/>
  <c r="LN104" i="35"/>
  <c r="LN107" i="35" s="1"/>
  <c r="LN109" i="35" s="1"/>
  <c r="DW104" i="35" l="1"/>
  <c r="LO108" i="35"/>
  <c r="LO106" i="35"/>
  <c r="LO104" i="35"/>
  <c r="LO107" i="35" s="1"/>
  <c r="LO109" i="35" s="1"/>
  <c r="DX104" i="35" l="1"/>
  <c r="LP108" i="35"/>
  <c r="LP106" i="35"/>
  <c r="LP104" i="35"/>
  <c r="LP107" i="35" s="1"/>
  <c r="LP109" i="35" s="1"/>
  <c r="DY104" i="35" l="1"/>
  <c r="LQ108" i="35"/>
  <c r="LQ106" i="35"/>
  <c r="LQ104" i="35"/>
  <c r="LQ107" i="35" s="1"/>
  <c r="LQ109" i="35" s="1"/>
  <c r="DZ104" i="35" l="1"/>
  <c r="LR108" i="35"/>
  <c r="LR106" i="35"/>
  <c r="LR104" i="35"/>
  <c r="LR107" i="35" s="1"/>
  <c r="LR109" i="35" l="1"/>
  <c r="EA104" i="35"/>
  <c r="LS108" i="35"/>
  <c r="LS106" i="35"/>
  <c r="LS104" i="35"/>
  <c r="LS107" i="35" s="1"/>
  <c r="LS109" i="35" s="1"/>
  <c r="EB104" i="35" l="1"/>
  <c r="LT108" i="35"/>
  <c r="LT106" i="35"/>
  <c r="LT104" i="35"/>
  <c r="LT107" i="35" s="1"/>
  <c r="LT109" i="35" l="1"/>
  <c r="EC104" i="35"/>
  <c r="LU108" i="35"/>
  <c r="LU106" i="35"/>
  <c r="LU104" i="35"/>
  <c r="LU107" i="35" s="1"/>
  <c r="LU109" i="35" l="1"/>
  <c r="ED104" i="35"/>
  <c r="LV106" i="35"/>
  <c r="LV108" i="35"/>
  <c r="LV104" i="35"/>
  <c r="LV107" i="35" s="1"/>
  <c r="LV109" i="35" s="1"/>
  <c r="EE104" i="35" l="1"/>
  <c r="LW106" i="35"/>
  <c r="LW108" i="35"/>
  <c r="LW104" i="35"/>
  <c r="LW107" i="35" s="1"/>
  <c r="LW109" i="35" l="1"/>
  <c r="EF104" i="35"/>
  <c r="LX106" i="35"/>
  <c r="LX108" i="35"/>
  <c r="LX104" i="35"/>
  <c r="LX107" i="35" s="1"/>
  <c r="LX109" i="35" s="1"/>
  <c r="EG104" i="35" l="1"/>
  <c r="LY106" i="35"/>
  <c r="LY108" i="35"/>
  <c r="LY104" i="35"/>
  <c r="LY107" i="35" s="1"/>
  <c r="LY109" i="35" s="1"/>
  <c r="EH104" i="35" l="1"/>
  <c r="LZ106" i="35"/>
  <c r="LZ108" i="35"/>
  <c r="LZ104" i="35"/>
  <c r="LZ107" i="35" s="1"/>
  <c r="LZ109" i="35" s="1"/>
  <c r="EI104" i="35" l="1"/>
  <c r="MA108" i="35"/>
  <c r="MA106" i="35"/>
  <c r="MA104" i="35"/>
  <c r="MA107" i="35" s="1"/>
  <c r="MA109" i="35" s="1"/>
  <c r="EJ104" i="35" l="1"/>
  <c r="MB108" i="35"/>
  <c r="MB106" i="35"/>
  <c r="MB104" i="35"/>
  <c r="MB107" i="35" s="1"/>
  <c r="MB109" i="35" s="1"/>
  <c r="EK104" i="35" l="1"/>
  <c r="MC108" i="35"/>
  <c r="MC106" i="35"/>
  <c r="MC104" i="35"/>
  <c r="MC107" i="35" s="1"/>
  <c r="MC109" i="35" s="1"/>
  <c r="EL104" i="35" l="1"/>
  <c r="MD108" i="35"/>
  <c r="MD106" i="35"/>
  <c r="MD104" i="35"/>
  <c r="MD107" i="35" s="1"/>
  <c r="MD109" i="35" l="1"/>
  <c r="EM104" i="35"/>
  <c r="ME108" i="35"/>
  <c r="ME106" i="35"/>
  <c r="ME104" i="35"/>
  <c r="ME107" i="35" s="1"/>
  <c r="ME109" i="35" s="1"/>
  <c r="EN104" i="35" l="1"/>
  <c r="MF108" i="35"/>
  <c r="MF106" i="35"/>
  <c r="MF104" i="35"/>
  <c r="MF107" i="35" s="1"/>
  <c r="MF109" i="35" l="1"/>
  <c r="EO104" i="35"/>
  <c r="MG108" i="35"/>
  <c r="MG106" i="35"/>
  <c r="MG104" i="35"/>
  <c r="MG107" i="35" s="1"/>
  <c r="MG109" i="35" l="1"/>
  <c r="EP104" i="35"/>
  <c r="MH106" i="35"/>
  <c r="MH108" i="35"/>
  <c r="MH104" i="35"/>
  <c r="MH107" i="35" s="1"/>
  <c r="MH109" i="35" s="1"/>
  <c r="EQ104" i="35" l="1"/>
  <c r="MI106" i="35"/>
  <c r="MI108" i="35"/>
  <c r="MI104" i="35"/>
  <c r="MI107" i="35" s="1"/>
  <c r="MI109" i="35" l="1"/>
  <c r="ER104" i="35"/>
  <c r="MJ106" i="35"/>
  <c r="MJ108" i="35"/>
  <c r="MJ104" i="35"/>
  <c r="MJ107" i="35" s="1"/>
  <c r="MJ109" i="35" s="1"/>
  <c r="ES104" i="35" l="1"/>
  <c r="MK106" i="35"/>
  <c r="MK108" i="35"/>
  <c r="MK104" i="35"/>
  <c r="MK107" i="35" s="1"/>
  <c r="MK109" i="35" s="1"/>
  <c r="ET104" i="35" l="1"/>
  <c r="ML106" i="35"/>
  <c r="ML108" i="35"/>
  <c r="ML104" i="35"/>
  <c r="ML107" i="35" s="1"/>
  <c r="ML109" i="35" s="1"/>
  <c r="EU104" i="35" l="1"/>
  <c r="MM108" i="35"/>
  <c r="MM106" i="35"/>
  <c r="MM104" i="35"/>
  <c r="MM107" i="35" s="1"/>
  <c r="MM109" i="35" s="1"/>
  <c r="EV104" i="35" l="1"/>
  <c r="MN108" i="35"/>
  <c r="MN106" i="35"/>
  <c r="MN104" i="35"/>
  <c r="MN107" i="35" s="1"/>
  <c r="MN109" i="35" s="1"/>
  <c r="EW104" i="35" l="1"/>
  <c r="MO108" i="35"/>
  <c r="MO106" i="35"/>
  <c r="MO104" i="35"/>
  <c r="MO107" i="35" s="1"/>
  <c r="MO109" i="35" s="1"/>
  <c r="EX104" i="35" l="1"/>
  <c r="MP108" i="35"/>
  <c r="MP106" i="35"/>
  <c r="MP104" i="35"/>
  <c r="MP107" i="35" s="1"/>
  <c r="MP109" i="35" l="1"/>
  <c r="EY104" i="35"/>
  <c r="MQ108" i="35"/>
  <c r="MQ106" i="35"/>
  <c r="MQ104" i="35"/>
  <c r="MQ107" i="35" s="1"/>
  <c r="MQ109" i="35" s="1"/>
  <c r="EZ104" i="35" l="1"/>
  <c r="MR106" i="35"/>
  <c r="MR104" i="35"/>
  <c r="MR107" i="35" s="1"/>
  <c r="MR108" i="35" l="1"/>
  <c r="MR109" i="35" s="1"/>
  <c r="FA104" i="35"/>
  <c r="MS106" i="35"/>
  <c r="MS104" i="35"/>
  <c r="MS107" i="35" s="1"/>
  <c r="MS108" i="35" l="1"/>
  <c r="MS109" i="35" s="1"/>
  <c r="FB104" i="35"/>
  <c r="MT106" i="35"/>
  <c r="MT104" i="35"/>
  <c r="MT107" i="35" s="1"/>
  <c r="MT108" i="35" l="1"/>
  <c r="MT109" i="35" s="1"/>
  <c r="FC104" i="35"/>
  <c r="MU106" i="35"/>
  <c r="MU107" i="35"/>
  <c r="MU104" i="35"/>
  <c r="MU108" i="35" s="1"/>
  <c r="MU109" i="35" l="1"/>
  <c r="FD104" i="35"/>
  <c r="MV106" i="35"/>
  <c r="MV108" i="35"/>
  <c r="MV104" i="35"/>
  <c r="MV107" i="35" s="1"/>
  <c r="MV109" i="35" s="1"/>
  <c r="FE104" i="35" l="1"/>
  <c r="MW106" i="35"/>
  <c r="MW104" i="35"/>
  <c r="MW107" i="35" s="1"/>
  <c r="MW108" i="35" l="1"/>
  <c r="MW109" i="35" s="1"/>
  <c r="FF104" i="35"/>
  <c r="MX106" i="35"/>
  <c r="MX108" i="35"/>
  <c r="MX104" i="35"/>
  <c r="MX107" i="35" s="1"/>
  <c r="MX109" i="35" s="1"/>
  <c r="FG104" i="35" l="1"/>
  <c r="MY106" i="35"/>
  <c r="MY104" i="35"/>
  <c r="MY107" i="35" s="1"/>
  <c r="MY108" i="35" l="1"/>
  <c r="MY109" i="35" s="1"/>
  <c r="FH104" i="35"/>
  <c r="MZ106" i="35"/>
  <c r="MZ104" i="35"/>
  <c r="MZ107" i="35" s="1"/>
  <c r="MZ108" i="35" l="1"/>
  <c r="MZ109" i="35" s="1"/>
  <c r="FI104" i="35"/>
  <c r="NA106" i="35"/>
  <c r="NA104" i="35"/>
  <c r="NA107" i="35" s="1"/>
  <c r="NA108" i="35" l="1"/>
  <c r="NA109" i="35" s="1"/>
  <c r="FJ104" i="35"/>
  <c r="NB106" i="35"/>
  <c r="NB104" i="35"/>
  <c r="NB107" i="35" s="1"/>
  <c r="NB108" i="35" l="1"/>
  <c r="NB109" i="35"/>
  <c r="FK104" i="35"/>
  <c r="NC106" i="35"/>
  <c r="NC104" i="35"/>
  <c r="NC107" i="35" s="1"/>
  <c r="NC108" i="35" l="1"/>
  <c r="NC109" i="35"/>
  <c r="FL104" i="35"/>
  <c r="ND106" i="35"/>
  <c r="ND104" i="35"/>
  <c r="ND107" i="35" s="1"/>
  <c r="ND108" i="35" l="1"/>
  <c r="ND109" i="35" s="1"/>
  <c r="FM104" i="35"/>
  <c r="NE108" i="35"/>
  <c r="NE106" i="35"/>
  <c r="NE104" i="35"/>
  <c r="NE107" i="35" s="1"/>
  <c r="NE109" i="35" l="1"/>
  <c r="FN104" i="35"/>
  <c r="NF106" i="35"/>
  <c r="NF104" i="35"/>
  <c r="NF107" i="35" s="1"/>
  <c r="NF108" i="35" l="1"/>
  <c r="NF109" i="35" s="1"/>
  <c r="FO104" i="35"/>
  <c r="NG106" i="35"/>
  <c r="NG108" i="35"/>
  <c r="NG104" i="35"/>
  <c r="NG107" i="35" s="1"/>
  <c r="NG109" i="35" l="1"/>
  <c r="FP104" i="35"/>
  <c r="NH106" i="35"/>
  <c r="NH104" i="35"/>
  <c r="NH107" i="35" s="1"/>
  <c r="NH108" i="35" l="1"/>
  <c r="NH109" i="35" s="1"/>
  <c r="FQ104" i="35"/>
  <c r="NI106" i="35"/>
  <c r="NI108" i="35"/>
  <c r="NI104" i="35"/>
  <c r="NI107" i="35" s="1"/>
  <c r="NI109" i="35" s="1"/>
  <c r="FR104" i="35" l="1"/>
  <c r="NJ106" i="35"/>
  <c r="NJ104" i="35"/>
  <c r="NJ107" i="35" s="1"/>
  <c r="NJ108" i="35" l="1"/>
  <c r="NJ109" i="35" s="1"/>
  <c r="FS104" i="35"/>
  <c r="NK106" i="35"/>
  <c r="NK107" i="35"/>
  <c r="NK104" i="35"/>
  <c r="NK108" i="35" s="1"/>
  <c r="NK109" i="35" l="1"/>
  <c r="FT104" i="35"/>
  <c r="NL106" i="35"/>
  <c r="NL104" i="35"/>
  <c r="NL107" i="35" s="1"/>
  <c r="NL108" i="35" l="1"/>
  <c r="NL109" i="35" s="1"/>
  <c r="FU104" i="35"/>
  <c r="NM106" i="35"/>
  <c r="NM104" i="35"/>
  <c r="NM107" i="35" s="1"/>
  <c r="NM108" i="35" l="1"/>
  <c r="NM109" i="35"/>
  <c r="FV104" i="35"/>
  <c r="NN106" i="35"/>
  <c r="NN104" i="35"/>
  <c r="NN107" i="35" s="1"/>
  <c r="NN108" i="35" l="1"/>
  <c r="NN109" i="35" s="1"/>
  <c r="FW104" i="35"/>
  <c r="NO106" i="35"/>
  <c r="NO104" i="35"/>
  <c r="NO107" i="35" s="1"/>
  <c r="NO108" i="35" l="1"/>
  <c r="NO109" i="35" s="1"/>
  <c r="FX104" i="35"/>
  <c r="NP106" i="35"/>
  <c r="NP104" i="35"/>
  <c r="NP107" i="35" s="1"/>
  <c r="NP108" i="35" l="1"/>
  <c r="NP109" i="35"/>
  <c r="FY104" i="35"/>
  <c r="NQ106" i="35"/>
  <c r="NQ104" i="35"/>
  <c r="NQ107" i="35" s="1"/>
  <c r="NQ108" i="35" l="1"/>
  <c r="NQ109" i="35"/>
  <c r="FZ104" i="35"/>
  <c r="NR106" i="35"/>
  <c r="NR104" i="35"/>
  <c r="NR107" i="35" s="1"/>
  <c r="NR108" i="35" l="1"/>
  <c r="NR109" i="35" s="1"/>
  <c r="GA104" i="35"/>
  <c r="NS106" i="35"/>
  <c r="NS104" i="35"/>
  <c r="NS107" i="35" s="1"/>
  <c r="NS108" i="35" l="1"/>
  <c r="NS109" i="35" s="1"/>
  <c r="GB104" i="35"/>
  <c r="NT106" i="35"/>
  <c r="NT108" i="35"/>
  <c r="NT104" i="35"/>
  <c r="NT107" i="35" s="1"/>
  <c r="NT109" i="35" s="1"/>
  <c r="GC104" i="35" l="1"/>
  <c r="NU106" i="35"/>
  <c r="NU104" i="35"/>
  <c r="NU107" i="35" s="1"/>
  <c r="NU108" i="35" l="1"/>
  <c r="NU109" i="35" s="1"/>
  <c r="GD104" i="35"/>
  <c r="NV106" i="35"/>
  <c r="NV104" i="35"/>
  <c r="NV107" i="35" s="1"/>
  <c r="NV108" i="35" l="1"/>
  <c r="NV109" i="35" s="1"/>
  <c r="GE104" i="35"/>
  <c r="NW106" i="35"/>
  <c r="NW104" i="35"/>
  <c r="NW107" i="35" s="1"/>
  <c r="NW108" i="35" l="1"/>
  <c r="NW109" i="35" s="1"/>
  <c r="GF104" i="35"/>
  <c r="NX106" i="35"/>
  <c r="NX104" i="35"/>
  <c r="NX107" i="35" s="1"/>
  <c r="NX108" i="35" l="1"/>
  <c r="NX109" i="35" s="1"/>
  <c r="GG104" i="35"/>
  <c r="NY106" i="35"/>
  <c r="NY104" i="35"/>
  <c r="NY107" i="35" s="1"/>
  <c r="NY108" i="35" l="1"/>
  <c r="NY109" i="35" s="1"/>
  <c r="GH104" i="35"/>
  <c r="NZ106" i="35"/>
  <c r="NZ104" i="35"/>
  <c r="NZ107" i="35" s="1"/>
  <c r="NZ108" i="35" l="1"/>
  <c r="NZ109" i="35"/>
  <c r="GI104" i="35"/>
  <c r="OA106" i="35"/>
  <c r="OA104" i="35"/>
  <c r="OA107" i="35" s="1"/>
  <c r="OA108" i="35" l="1"/>
  <c r="OA109" i="35" s="1"/>
  <c r="GJ104" i="35"/>
  <c r="OB106" i="35"/>
  <c r="OB104" i="35"/>
  <c r="OB107" i="35" s="1"/>
  <c r="OB108" i="35" l="1"/>
  <c r="OB109" i="35"/>
  <c r="GK104" i="35"/>
  <c r="OC106" i="35"/>
  <c r="OC104" i="35"/>
  <c r="OC107" i="35" s="1"/>
  <c r="OC108" i="35" l="1"/>
  <c r="OC109" i="35"/>
  <c r="GL104" i="35"/>
  <c r="OD106" i="35"/>
  <c r="OD107" i="35"/>
  <c r="OD104" i="35"/>
  <c r="OD108" i="35" s="1"/>
  <c r="GM104" i="35" l="1"/>
  <c r="OE107" i="35"/>
  <c r="OE106" i="35"/>
  <c r="OE104" i="35"/>
  <c r="OE108" i="35" s="1"/>
  <c r="OD109" i="35"/>
  <c r="OE109" i="35" l="1"/>
  <c r="GN104" i="35"/>
  <c r="OF107" i="35"/>
  <c r="OF106" i="35"/>
  <c r="OF104" i="35"/>
  <c r="OF108" i="35" s="1"/>
  <c r="GO104" i="35" l="1"/>
  <c r="OG107" i="35"/>
  <c r="OG106" i="35"/>
  <c r="OG104" i="35"/>
  <c r="OG108" i="35" s="1"/>
  <c r="OF109" i="35"/>
  <c r="OG109" i="35" l="1"/>
  <c r="GP104" i="35"/>
  <c r="OH107" i="35"/>
  <c r="OH106" i="35"/>
  <c r="OH104" i="35"/>
  <c r="OH108" i="35" s="1"/>
  <c r="OH109" i="35" s="1"/>
  <c r="GQ104" i="35" l="1"/>
  <c r="OI107" i="35"/>
  <c r="OI106" i="35"/>
  <c r="OI104" i="35"/>
  <c r="OI108" i="35" s="1"/>
  <c r="OI109" i="35" l="1"/>
  <c r="GR104" i="35"/>
  <c r="OJ107" i="35"/>
  <c r="OJ106" i="35"/>
  <c r="OJ104" i="35"/>
  <c r="OJ108" i="35" s="1"/>
  <c r="OJ109" i="35" s="1"/>
  <c r="GS104" i="35" l="1"/>
  <c r="OK107" i="35"/>
  <c r="OK106" i="35"/>
  <c r="OK104" i="35"/>
  <c r="OK108" i="35" s="1"/>
  <c r="OK109" i="35" l="1"/>
  <c r="GT104" i="35"/>
  <c r="OL107" i="35"/>
  <c r="OL106" i="35"/>
  <c r="OL104" i="35"/>
  <c r="OL108" i="35" s="1"/>
  <c r="GU104" i="35" l="1"/>
  <c r="OM107" i="35"/>
  <c r="OM106" i="35"/>
  <c r="OM104" i="35"/>
  <c r="OM108" i="35" s="1"/>
  <c r="OL109" i="35"/>
  <c r="OM109" i="35" l="1"/>
  <c r="GV104" i="35"/>
  <c r="ON107" i="35"/>
  <c r="ON106" i="35"/>
  <c r="ON104" i="35"/>
  <c r="ON108" i="35" s="1"/>
  <c r="ON109" i="35" l="1"/>
  <c r="GW104" i="35"/>
  <c r="OO107" i="35"/>
  <c r="OO106" i="35"/>
  <c r="OO104" i="35"/>
  <c r="OO108" i="35" s="1"/>
  <c r="OO109" i="35" l="1"/>
  <c r="GX104" i="35"/>
  <c r="OP106" i="35"/>
  <c r="OP107" i="35"/>
  <c r="OP104" i="35"/>
  <c r="OP108" i="35" s="1"/>
  <c r="OP109" i="35" l="1"/>
  <c r="GY104" i="35"/>
  <c r="OQ107" i="35"/>
  <c r="OQ106" i="35"/>
  <c r="OQ104" i="35"/>
  <c r="OQ108" i="35" s="1"/>
  <c r="GZ104" i="35" l="1"/>
  <c r="OR107" i="35"/>
  <c r="OR106" i="35"/>
  <c r="OR104" i="35"/>
  <c r="OR108" i="35" s="1"/>
  <c r="OQ109" i="35"/>
  <c r="OR109" i="35" l="1"/>
  <c r="HA104" i="35"/>
  <c r="OS107" i="35"/>
  <c r="OS106" i="35"/>
  <c r="OS104" i="35"/>
  <c r="OS108" i="35" s="1"/>
  <c r="OS109" i="35" l="1"/>
  <c r="HB104" i="35"/>
  <c r="OT107" i="35"/>
  <c r="OT106" i="35"/>
  <c r="OT104" i="35"/>
  <c r="OT108" i="35" s="1"/>
  <c r="OT109" i="35" s="1"/>
  <c r="HC104" i="35" l="1"/>
  <c r="OU107" i="35"/>
  <c r="OU106" i="35"/>
  <c r="OU104" i="35"/>
  <c r="OU108" i="35" s="1"/>
  <c r="OU109" i="35" l="1"/>
  <c r="HD104" i="35"/>
  <c r="OV107" i="35"/>
  <c r="OV106" i="35"/>
  <c r="OV104" i="35"/>
  <c r="OV108" i="35" s="1"/>
  <c r="OV109" i="35" s="1"/>
  <c r="HE104" i="35" l="1"/>
  <c r="OW107" i="35"/>
  <c r="OW106" i="35"/>
  <c r="OW104" i="35"/>
  <c r="OW108" i="35" s="1"/>
  <c r="OW109" i="35" l="1"/>
  <c r="HF104" i="35"/>
  <c r="OX107" i="35"/>
  <c r="OX106" i="35"/>
  <c r="OX104" i="35"/>
  <c r="OX108" i="35" s="1"/>
  <c r="OX109" i="35" l="1"/>
  <c r="HG104" i="35"/>
  <c r="OY107" i="35"/>
  <c r="OY106" i="35"/>
  <c r="OY104" i="35"/>
  <c r="OY108" i="35" s="1"/>
  <c r="OY109" i="35" l="1"/>
  <c r="HH104" i="35"/>
  <c r="OZ107" i="35"/>
  <c r="OZ106" i="35"/>
  <c r="OZ104" i="35"/>
  <c r="OZ108" i="35" s="1"/>
  <c r="HI104" i="35" l="1"/>
  <c r="PA107" i="35"/>
  <c r="PA106" i="35"/>
  <c r="PA104" i="35"/>
  <c r="PA108" i="35" s="1"/>
  <c r="OZ109" i="35"/>
  <c r="PA109" i="35" l="1"/>
  <c r="HJ104" i="35"/>
  <c r="PB106" i="35"/>
  <c r="PB107" i="35"/>
  <c r="PB104" i="35"/>
  <c r="PB108" i="35" s="1"/>
  <c r="PB109" i="35" l="1"/>
  <c r="HK104" i="35"/>
  <c r="PC107" i="35"/>
  <c r="PC106" i="35"/>
  <c r="PC104" i="35"/>
  <c r="PC108" i="35" s="1"/>
  <c r="PC109" i="35" l="1"/>
  <c r="HL104" i="35"/>
  <c r="PD107" i="35"/>
  <c r="PD106" i="35"/>
  <c r="PD104" i="35"/>
  <c r="PD108" i="35" s="1"/>
  <c r="PD109" i="35" l="1"/>
  <c r="HM104" i="35"/>
  <c r="PE107" i="35"/>
  <c r="PE106" i="35"/>
  <c r="PE104" i="35"/>
  <c r="PE108" i="35" s="1"/>
  <c r="HN104" i="35" l="1"/>
  <c r="PF107" i="35"/>
  <c r="PF106" i="35"/>
  <c r="PF104" i="35"/>
  <c r="PF108" i="35" s="1"/>
  <c r="PE109" i="35"/>
  <c r="PF109" i="35" l="1"/>
  <c r="HO104" i="35"/>
  <c r="PG107" i="35"/>
  <c r="PG106" i="35"/>
  <c r="PG104" i="35"/>
  <c r="PG108" i="35" s="1"/>
  <c r="PG109" i="35" l="1"/>
  <c r="HP104" i="35"/>
  <c r="PH107" i="35"/>
  <c r="PH106" i="35"/>
  <c r="PH104" i="35"/>
  <c r="PH108" i="35" s="1"/>
  <c r="PH109" i="35" l="1"/>
  <c r="HQ104" i="35"/>
  <c r="PI107" i="35"/>
  <c r="PI106" i="35"/>
  <c r="PI104" i="35"/>
  <c r="PI108" i="35" s="1"/>
  <c r="PI109" i="35" l="1"/>
  <c r="HR104" i="35"/>
  <c r="PJ107" i="35"/>
  <c r="PJ106" i="35"/>
  <c r="PJ104" i="35"/>
  <c r="PJ108" i="35" s="1"/>
  <c r="PJ109" i="35" l="1"/>
  <c r="HS104" i="35"/>
  <c r="PK107" i="35"/>
  <c r="PK106" i="35"/>
  <c r="PK104" i="35"/>
  <c r="PK108" i="35" s="1"/>
  <c r="HT104" i="35" l="1"/>
  <c r="PL107" i="35"/>
  <c r="PL106" i="35"/>
  <c r="PL104" i="35"/>
  <c r="PL108" i="35" s="1"/>
  <c r="PK109" i="35"/>
  <c r="PL109" i="35" l="1"/>
  <c r="HU104" i="35"/>
  <c r="PM107" i="35"/>
  <c r="PM106" i="35"/>
  <c r="PM104" i="35"/>
  <c r="PM108" i="35" s="1"/>
  <c r="HV104" i="35" l="1"/>
  <c r="PN106" i="35"/>
  <c r="PN107" i="35"/>
  <c r="PN104" i="35"/>
  <c r="PN108" i="35" s="1"/>
  <c r="PM109" i="35"/>
  <c r="PN109" i="35" l="1"/>
  <c r="HW104" i="35"/>
  <c r="PO107" i="35"/>
  <c r="PO106" i="35"/>
  <c r="PO104" i="35"/>
  <c r="PO108" i="35" s="1"/>
  <c r="HX104" i="35" l="1"/>
  <c r="PP107" i="35"/>
  <c r="PP106" i="35"/>
  <c r="PP104" i="35"/>
  <c r="PP108" i="35" s="1"/>
  <c r="PO109" i="35"/>
  <c r="PP109" i="35" l="1"/>
  <c r="HY104" i="35"/>
  <c r="PQ107" i="35"/>
  <c r="PQ106" i="35"/>
  <c r="PQ104" i="35"/>
  <c r="PQ108" i="35" s="1"/>
  <c r="HZ104" i="35" l="1"/>
  <c r="PR107" i="35"/>
  <c r="PR106" i="35"/>
  <c r="PR104" i="35"/>
  <c r="PR108" i="35" s="1"/>
  <c r="PQ109" i="35"/>
  <c r="PR109" i="35" l="1"/>
  <c r="IA104" i="35"/>
  <c r="PS107" i="35"/>
  <c r="PS106" i="35"/>
  <c r="PS104" i="35"/>
  <c r="PS108" i="35" s="1"/>
  <c r="PS109" i="35" l="1"/>
  <c r="IB104" i="35"/>
  <c r="PT107" i="35"/>
  <c r="PT106" i="35"/>
  <c r="PT104" i="35"/>
  <c r="PT108" i="35" s="1"/>
  <c r="PT109" i="35" s="1"/>
  <c r="IC104" i="35" l="1"/>
  <c r="PU107" i="35"/>
  <c r="PU106" i="35"/>
  <c r="PU104" i="35"/>
  <c r="PU108" i="35" s="1"/>
  <c r="PU109" i="35" l="1"/>
  <c r="ID104" i="35"/>
  <c r="PV107" i="35"/>
  <c r="PV106" i="35"/>
  <c r="PV104" i="35"/>
  <c r="PV108" i="35" s="1"/>
  <c r="PW107" i="35" l="1"/>
  <c r="PW106" i="35"/>
  <c r="PW104" i="35"/>
  <c r="PW108" i="35" s="1"/>
  <c r="PV109" i="35"/>
  <c r="PW109" i="3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Davis</author>
  </authors>
  <commentList>
    <comment ref="B4" authorId="0" shapeId="0" xr:uid="{00000000-0006-0000-0100-000001000000}">
      <text>
        <r>
          <rPr>
            <sz val="9"/>
            <color indexed="81"/>
            <rFont val="Tahoma"/>
            <family val="2"/>
          </rPr>
          <t>The Minimum point-estimate represents the smallest value that is feasible, but highly improbable.</t>
        </r>
      </text>
    </comment>
    <comment ref="C4" authorId="0" shapeId="0" xr:uid="{00000000-0006-0000-0100-000002000000}">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D4" authorId="0" shapeId="0" xr:uid="{00000000-0006-0000-0100-000003000000}">
      <text>
        <r>
          <rPr>
            <sz val="9"/>
            <color indexed="81"/>
            <rFont val="Tahoma"/>
            <family val="2"/>
          </rPr>
          <t>The Maximum point-estimate represents the largest value that is feasible, but highly improbable</t>
        </r>
      </text>
    </comment>
    <comment ref="N12" authorId="0" shapeId="0" xr:uid="{00000000-0006-0000-0100-000004000000}">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O15" authorId="0" shapeId="0" xr:uid="{751C72C1-5AB5-4E8A-BA59-4871BF68376B}">
      <text>
        <r>
          <rPr>
            <b/>
            <sz val="9"/>
            <color indexed="81"/>
            <rFont val="Tahoma"/>
            <family val="2"/>
          </rPr>
          <t>William Davis:</t>
        </r>
        <r>
          <rPr>
            <sz val="9"/>
            <color indexed="81"/>
            <rFont val="Tahoma"/>
            <family val="2"/>
          </rPr>
          <t xml:space="preserve">
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both centered and symmetrical, it fits a normal distribution.
The beta distribution can also show skewed bell-curves, dependent on your 3-point estimate and how likely the most likely outcome really is.
</t>
        </r>
      </text>
    </comment>
    <comment ref="V23" authorId="0" shapeId="0" xr:uid="{00000000-0006-0000-0100-000005000000}">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W23" authorId="0" shapeId="0" xr:uid="{00000000-0006-0000-0100-000006000000}">
      <text>
        <r>
          <rPr>
            <sz val="9"/>
            <color indexed="81"/>
            <rFont val="Tahoma"/>
            <family val="2"/>
          </rPr>
          <t>The SPERT Probability shows the cumulative probability of each Planning Estimate you entered in column R.  
If you select 'Show Left-Side Area' in cell R1, this column shows the likelihood that your Planning Estimate will be EQUAL TO or GREATER THAN the uncertainty you are estimating.  
If you select 'Show Right-Side Area' in cell R1, this column shows the likelihood that the uncertainty will EXCEED your Planning Estimate in column R.</t>
        </r>
      </text>
    </comment>
    <comment ref="B40" authorId="0" shapeId="0" xr:uid="{00000000-0006-0000-0100-000007000000}">
      <text>
        <r>
          <rPr>
            <sz val="9"/>
            <color indexed="81"/>
            <rFont val="Tahoma"/>
            <family val="2"/>
          </rPr>
          <t>Use a simple heuristic to quickly create MINIMUM point-estimates.  Do this by selecting a percentage in cell B2.  Minimum point-estimates are automatically created for you by taking the Most Likely point-estimate in column C and reducing it by the percentage value specified in cell B2.  
If you want, overwrite any cell formula in column B to manually enter a non-calculated, minimum value for a particular three-point estimate.  
(If you need to modify the dropdown choices in cell B2, you can do that in the Vlookups worksheet).</t>
        </r>
      </text>
    </comment>
    <comment ref="C40" authorId="0" shapeId="0" xr:uid="{00000000-0006-0000-0100-000008000000}">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D40" authorId="0" shapeId="0" xr:uid="{00000000-0006-0000-0100-000009000000}">
      <text>
        <r>
          <rPr>
            <sz val="9"/>
            <color indexed="81"/>
            <rFont val="Tahoma"/>
            <family val="2"/>
          </rPr>
          <t>Use a simple heuristic to quickly create MAXIMUM point-estimates.  Do this by selecting a percentage in cell D2.  Maximum point-estimates are automatically created for you by taking the Most Likely point-estimate in column C and increasing it by the percentage value specified in cell D2.  
If you want, overwrite any cell formula in column D to manually enter a non-calculated, maximum value for a particular three-point estimate.  
(If you need to modify the dropdown choices in cell D2, you can do that in the Vlookups worksheet).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Davis</author>
    <author>William W. Davis</author>
  </authors>
  <commentList>
    <comment ref="S2" authorId="0" shapeId="0" xr:uid="{00000000-0006-0000-0200-000001000000}">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T2" authorId="0" shapeId="0" xr:uid="{00000000-0006-0000-0200-000002000000}">
      <text>
        <r>
          <rPr>
            <sz val="9"/>
            <color indexed="81"/>
            <rFont val="Tahoma"/>
            <family val="2"/>
          </rPr>
          <t>The SPERT Probability shows the cumulative probability of each Planning Estimate you entered in column S.  
If you select 'Show Left-Side Area' in cell S1, this column shows the likelihood that your Planning Estimate will be EQUAL TO or GREATER THAN the uncertainty you are estimating.  
If you select 'Show Right-Side Area' in cell S1, this column shows the likelihood that the uncertainty will EXCEED your Planning Estimate in column S.</t>
        </r>
      </text>
    </comment>
    <comment ref="B3" authorId="0" shapeId="0" xr:uid="{00000000-0006-0000-0200-000003000000}">
      <text>
        <r>
          <rPr>
            <sz val="9"/>
            <color indexed="81"/>
            <rFont val="Tahoma"/>
            <family val="2"/>
          </rPr>
          <t>Use a simple heuristic to quickly create MINIMUM point-estimates.  Do this by selecting a percentage in cell B2.  Minimum point-estimates are automatically created for you by taking the Most Likely point-estimate in column C and reducing it by the percentage value specified in cell B2.  
If you want, overwrite any cell formula in column B to manually enter a non-calculated, minimum value for a particular three-point estimate.  
(If you need to modify the dropdown choices in cell B2, you can do that in the Vlookups worksheet).</t>
        </r>
      </text>
    </comment>
    <comment ref="C3" authorId="0" shapeId="0" xr:uid="{00000000-0006-0000-0200-000004000000}">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D3" authorId="0" shapeId="0" xr:uid="{00000000-0006-0000-0200-000005000000}">
      <text>
        <r>
          <rPr>
            <sz val="9"/>
            <color indexed="81"/>
            <rFont val="Tahoma"/>
            <family val="2"/>
          </rPr>
          <t>Use a simple heuristic to quickly create MAXIMUM point-estimates.  Do this by selecting a percentage in cell D2.  Maximum point-estimates are automatically created for you by taking the Most Likely point-estimate in column C and increasing it by the percentage value specified in cell D2.  
If you want, overwrite any cell formula in column D to manually enter a non-calculated, maximum value for a particular three-point estimate.  
(If you need to modify the dropdown choices in cell D2, you can do that in the Vlookups worksheet).</t>
        </r>
      </text>
    </comment>
    <comment ref="E3" authorId="0" shapeId="0" xr:uid="{00000000-0006-0000-0200-000006000000}">
      <text>
        <r>
          <rPr>
            <sz val="9"/>
            <color indexed="81"/>
            <rFont val="Tahoma"/>
            <family val="2"/>
          </rPr>
          <t>This checks that a proper 3-point estimate was entered:
Minimum value must be &gt; 0 and &lt; Most Likely
Most Likely must be &gt; Minimum and &lt; Maximum 
Maximum must be &gt; Most Likely</t>
        </r>
      </text>
    </comment>
    <comment ref="K3" authorId="0" shapeId="0" xr:uid="{00000000-0006-0000-0200-000007000000}">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O3" authorId="0" shapeId="0" xr:uid="{BCA998F3-34B4-406B-8023-6011F54A10AD}">
      <text>
        <r>
          <rPr>
            <b/>
            <sz val="9"/>
            <color indexed="81"/>
            <rFont val="Tahoma"/>
            <family val="2"/>
          </rPr>
          <t>William Davis:</t>
        </r>
        <r>
          <rPr>
            <sz val="9"/>
            <color indexed="81"/>
            <rFont val="Tahoma"/>
            <family val="2"/>
          </rPr>
          <t xml:space="preserve">
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both centered and symmetrical, it fits a normal distribution.
The beta distribution can also show skewed bell-curves, dependent on your 3-point estimate and how likely the most likely outcome really is.</t>
        </r>
      </text>
    </comment>
    <comment ref="A13" authorId="1" shapeId="0" xr:uid="{3627C634-2750-42E6-9824-6FB086CBD83E}">
      <text>
        <r>
          <rPr>
            <sz val="9"/>
            <color indexed="81"/>
            <rFont val="Tahoma"/>
            <family val="2"/>
          </rPr>
          <t xml:space="preserve">Need more than just 10 rows to enter your estimates?  Rows 14 through 103 are hidden.  Unhide these rows to display 90 more rows like rows 4 through 13.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William Davis</author>
    <author>William W. Davis</author>
  </authors>
  <commentList>
    <comment ref="S2" authorId="0" shapeId="0" xr:uid="{00000000-0006-0000-0300-000001000000}">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T2" authorId="0" shapeId="0" xr:uid="{00000000-0006-0000-0300-000002000000}">
      <text>
        <r>
          <rPr>
            <sz val="9"/>
            <color indexed="81"/>
            <rFont val="Tahoma"/>
            <family val="2"/>
          </rPr>
          <t>The SPERT Probability shows the cumulative probability of each Planning Estimate you entered in column S.  
If you select 'Show Left-Side Area' in cell S1, this column shows the likelihood that your Planning Estimate will be EQUAL TO or GREATER THAN the uncertainty you are estimating.  
If you select 'Show Right-Side Area' in cell S1, this column shows the likelihood that the uncertainty will EXCEED your Planning Estimate in column S.</t>
        </r>
      </text>
    </comment>
    <comment ref="B3" authorId="0" shapeId="0" xr:uid="{00000000-0006-0000-0300-000003000000}">
      <text>
        <r>
          <rPr>
            <sz val="9"/>
            <color indexed="81"/>
            <rFont val="Tahoma"/>
            <family val="2"/>
          </rPr>
          <t>The Minimum point-estimate represents the smallest value that is feasible, but highly improbable.</t>
        </r>
      </text>
    </comment>
    <comment ref="C3" authorId="0" shapeId="0" xr:uid="{00000000-0006-0000-0300-000004000000}">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D3" authorId="0" shapeId="0" xr:uid="{00000000-0006-0000-0300-000005000000}">
      <text>
        <r>
          <rPr>
            <sz val="9"/>
            <color indexed="81"/>
            <rFont val="Tahoma"/>
            <family val="2"/>
          </rPr>
          <t>The Maximum point-estimate represents the largest value that is feasible, but highly improbable</t>
        </r>
      </text>
    </comment>
    <comment ref="E3" authorId="0" shapeId="0" xr:uid="{00000000-0006-0000-0300-000006000000}">
      <text>
        <r>
          <rPr>
            <sz val="9"/>
            <color indexed="81"/>
            <rFont val="Tahoma"/>
            <family val="2"/>
          </rPr>
          <t>This checks that a proper 3-point estimate was entered:
Minimum value must be &gt; 0 and &lt; Most Likely
Most Likely must be &gt; Minimum and &lt; Maximum 
Maximum must be &gt; Most Likely</t>
        </r>
      </text>
    </comment>
    <comment ref="K3" authorId="0" shapeId="0" xr:uid="{00000000-0006-0000-0300-000007000000}">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O3" authorId="0" shapeId="0" xr:uid="{82351A31-1809-4EF7-B7E2-491B5CB62A5D}">
      <text>
        <r>
          <rPr>
            <b/>
            <sz val="9"/>
            <color indexed="81"/>
            <rFont val="Tahoma"/>
            <family val="2"/>
          </rPr>
          <t>William Davis:</t>
        </r>
        <r>
          <rPr>
            <sz val="9"/>
            <color indexed="81"/>
            <rFont val="Tahoma"/>
            <family val="2"/>
          </rPr>
          <t xml:space="preserve">
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both centered and symmetrical, it fits a normal distribution.
The beta distribution can also show skewed bell-curves, dependent on your 3-point estimate and how likely the most likely outcome really is.</t>
        </r>
      </text>
    </comment>
    <comment ref="A13" authorId="1" shapeId="0" xr:uid="{ED3B2C50-1CF0-4586-B24A-1C7DF065BFEE}">
      <text>
        <r>
          <rPr>
            <sz val="9"/>
            <color indexed="81"/>
            <rFont val="Tahoma"/>
            <family val="2"/>
          </rPr>
          <t xml:space="preserve">Need more than just 10 rows to enter your estimates?  Rows 14 through 103 are hidden.  Unhide these rows to display 90 more rows like rows 4 through 13.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William Davis</author>
  </authors>
  <commentList>
    <comment ref="W2" authorId="0" shapeId="0" xr:uid="{12FF10DF-9701-43D0-BEEF-1D6D68F656C0}">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X2" authorId="0" shapeId="0" xr:uid="{4E040AAA-FCF7-465C-B70E-D15B8D00E6C3}">
      <text>
        <r>
          <rPr>
            <sz val="9"/>
            <color indexed="81"/>
            <rFont val="Tahoma"/>
            <family val="2"/>
          </rPr>
          <t>The SPERT Probability shows the cumulative probability of each Planning Estimate you entered in column Z.  
If you select 'Show Left-Side Area' in cell Z1, this column shows the likelihood that your Planning Estimate will be EQUAL TO or GREATER THAN the uncertainty you are estimating.  
If you select 'Show Right-Side Area' in cell Z1, this column shows the likelihood that the uncertainty will EXCEED your Planning Estimate in column AA.</t>
        </r>
      </text>
    </comment>
    <comment ref="A3" authorId="0" shapeId="0" xr:uid="{511B98BF-3B05-4AC9-AED0-646A80B448A0}">
      <text>
        <r>
          <rPr>
            <sz val="9"/>
            <color indexed="81"/>
            <rFont val="Tahoma"/>
            <family val="2"/>
          </rPr>
          <t xml:space="preserve">Use this column to add critical path activities or tasks for a project.  The list of activities or tasks must be sequential, not concurrent.
</t>
        </r>
      </text>
    </comment>
    <comment ref="B3" authorId="0" shapeId="0" xr:uid="{02D75075-B4CA-4CF9-B25E-9DF1A6A82758}">
      <text>
        <r>
          <rPr>
            <sz val="9"/>
            <color indexed="81"/>
            <rFont val="Tahoma"/>
            <family val="2"/>
          </rPr>
          <t>Optionally, choose a minimum point-estimate for a single uncertainty by selecting a dropdown value in this column for any row.  The percentage you choose will reduce the row's Most Likely point-estimate, and it will override the minimum point-estimate calculated by the heuristic in cell G2.</t>
        </r>
      </text>
    </comment>
    <comment ref="C3" authorId="0" shapeId="0" xr:uid="{2F9F1F82-FDA1-4FA7-83BD-866E8E680B89}">
      <text>
        <r>
          <rPr>
            <sz val="9"/>
            <color indexed="81"/>
            <rFont val="Tahoma"/>
            <family val="2"/>
          </rPr>
          <t>Optionally, manually enter a minimum point-estimate for a single uncertainty by entering a specific value in this column for any row.  The value you enter will override the row's calculated, mininum point-estimate using percentage adjustments.</t>
        </r>
      </text>
    </comment>
    <comment ref="D3" authorId="0" shapeId="0" xr:uid="{7D74B75A-9193-4103-B88C-A405EE69A752}">
      <text>
        <r>
          <rPr>
            <sz val="9"/>
            <color indexed="81"/>
            <rFont val="Tahoma"/>
            <family val="2"/>
          </rPr>
          <t>Use a simple heuristic to quickly create MINIMUM point-estimates for all rows.  Do this by selecting a percentage in cell G2.  Minimum point-estimates are automatically created for you by taking the Most Likely point-estimate in column H and reducing it by the percentage value specified in cell G2.  
Optionally, choose a row-speciific heuristic by selecting a percentage in column E, or enter a specific minimum point-estimate in column F.  
(If you need to modify the dropdown choices in cell G2 or column E, you can do that in the Vlookups worksheet).</t>
        </r>
      </text>
    </comment>
    <comment ref="E3" authorId="0" shapeId="0" xr:uid="{721AB43B-97C7-4B76-BA2D-21298DDA590A}">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F3" authorId="0" shapeId="0" xr:uid="{1BC4A3DC-C6DC-42A9-AB56-ACB4B62EEB64}">
      <text>
        <r>
          <rPr>
            <sz val="9"/>
            <color indexed="81"/>
            <rFont val="Tahoma"/>
            <family val="2"/>
          </rPr>
          <t>Use a simple heuristic to quickly create MAXIMUM point-estimates for all rows.  Do this by selecting a percentage in cell I2.  Maximum point-estimates are automatically created for you by taking the Most Likely point-estimate in column H and increasing it by the percentage value specified in cell I2.  
Optionally, choose a row-speciific heuristic by selecting a percentage in column K, or enter a specific maximum point-estimate in column J.  
(If you need to modify the dropdown choices in cell I2 or column K, you can do that in the Vlookups worksheet).</t>
        </r>
      </text>
    </comment>
    <comment ref="G3" authorId="0" shapeId="0" xr:uid="{D34412E2-2D6E-409D-A049-8C92547A1DA2}">
      <text>
        <r>
          <rPr>
            <sz val="9"/>
            <color indexed="81"/>
            <rFont val="Tahoma"/>
            <family val="2"/>
          </rPr>
          <t>Optionally, manually enter a maximum point-estimate for a single uncertainty by entering a specific value in this column for any row.  The value you enter will override the row's calculated, maximum point-estimate using percentage adjustments.</t>
        </r>
      </text>
    </comment>
    <comment ref="H3" authorId="0" shapeId="0" xr:uid="{CD223C2A-419F-444A-ABA7-9B227113D9CC}">
      <text>
        <r>
          <rPr>
            <sz val="9"/>
            <color indexed="81"/>
            <rFont val="Tahoma"/>
            <family val="2"/>
          </rPr>
          <t>Optionally, choose a maximum point-estimate for a single uncertainty by selecting a dropdown value in this column for any row.  The percentage you choose will increase the row's Most Likely point-estimate, and it will override the maximum point-estimate calculated by the heuristic in cell I2.</t>
        </r>
      </text>
    </comment>
    <comment ref="I3" authorId="0" shapeId="0" xr:uid="{AA56514C-37D1-434F-9845-9535FF4465F3}">
      <text>
        <r>
          <rPr>
            <sz val="9"/>
            <color indexed="81"/>
            <rFont val="Tahoma"/>
            <family val="2"/>
          </rPr>
          <t>This checks that a proper 3-point estimate was entered:
Minimum value must be &gt; 0 and &lt; Most Likely
Most Likely must be &gt; Minimum and &lt; Maximum 
Maximum must be &gt; Most Likely</t>
        </r>
      </text>
    </comment>
    <comment ref="O3" authorId="0" shapeId="0" xr:uid="{7896C4CE-DF96-49C1-ADA9-E077B0B34452}">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S3" authorId="0" shapeId="0" xr:uid="{9581DA5D-B788-47B2-93B4-C9CA994DF36E}">
      <text>
        <r>
          <rPr>
            <b/>
            <sz val="9"/>
            <color indexed="81"/>
            <rFont val="Tahoma"/>
            <family val="2"/>
          </rPr>
          <t>William Davis:</t>
        </r>
        <r>
          <rPr>
            <sz val="9"/>
            <color indexed="81"/>
            <rFont val="Tahoma"/>
            <family val="2"/>
          </rPr>
          <t xml:space="preserve">
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both centered and symmetrical, it fits a normal distribution.
The beta distribution can also show skewed bell-curves, dependent on your 3-point estimate and how likely the most likely outcome really is.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William Davis</author>
    <author>William W. Davis</author>
  </authors>
  <commentList>
    <comment ref="B1" authorId="0" shapeId="0" xr:uid="{B6B58A29-9884-4F7E-83BC-BFA3C96F438A}">
      <text>
        <r>
          <rPr>
            <sz val="9"/>
            <color indexed="81"/>
            <rFont val="Tahoma"/>
            <family val="2"/>
          </rPr>
          <t xml:space="preserve">Enter the project start date is cell C1.  The project finish date in cell D2 is calculated based upon the activity duration estimates in column B, which are calculated based upon the specified reliability in cell B2.
</t>
        </r>
      </text>
    </comment>
    <comment ref="C1" authorId="0" shapeId="0" xr:uid="{06C9F2B0-3A64-470E-9B57-53FDC6ACE625}">
      <text>
        <r>
          <rPr>
            <sz val="9"/>
            <color indexed="81"/>
            <rFont val="Tahoma"/>
            <family val="2"/>
          </rPr>
          <t xml:space="preserve">Enter the starting date for the project, then enter the critical path activities in column A.  Note that this critical path analysis cannot have any concurrent activities; they must sequentially ordered for the correct finish date to be calculated.
</t>
        </r>
      </text>
    </comment>
    <comment ref="D1" authorId="0" shapeId="0" xr:uid="{8A1E704D-3DBD-4AE1-82FE-1FF585948EC9}">
      <text>
        <r>
          <rPr>
            <sz val="9"/>
            <color indexed="81"/>
            <rFont val="Tahoma"/>
            <family val="2"/>
          </rPr>
          <t>This finish date excludes weekend days and all other non-work days listed in the table below. It adds the optional schedule contingency value from cell B105 (if any).</t>
        </r>
      </text>
    </comment>
    <comment ref="A2" authorId="0" shapeId="0" xr:uid="{CD6ED432-BAAB-4956-8FCA-E6EBBA8EEA76}">
      <text>
        <r>
          <rPr>
            <sz val="9"/>
            <color indexed="81"/>
            <rFont val="Tahoma"/>
            <family val="2"/>
          </rPr>
          <t>SPERT Scheduler only works for a project's critical path, and the critical path must be sequentially ordered and have no concurrent tasks or activities.  
Be aware of the limitations of this approach to scheduling.  SPERT Scheduler cannot address merge bias, for instance.  Only a full Monte Carlo simulation of the entire project schedule can evaluate shifting critical paths (merge bias) and different kinds of probability distributions at the activity or task level.</t>
        </r>
      </text>
    </comment>
    <comment ref="B2" authorId="0" shapeId="0" xr:uid="{256BE6CB-4F0B-4868-8B12-95677F1AD9BC}">
      <text>
        <r>
          <rPr>
            <sz val="9"/>
            <color indexed="81"/>
            <rFont val="Tahoma"/>
            <family val="2"/>
          </rPr>
          <t xml:space="preserve">Choose any probability between 50% and 99% and SPERT will calculate the duration estimates needed to achieve your desired reliability level. Choosing more reliable estimates will increase the project timeline.  Choosing less reliable estimates will shrink the overall project schedule, but there will be an increased chance the project will finish late.
To buffer the project for instances where scheduled activities take longer to finish than you planned for, add a schedule contingency in cell B105. Use Soothsayer™ for Project Contingency to calculate how big that buffer should be. It's a bonus download on the Statistical PERT website.
</t>
        </r>
      </text>
    </comment>
    <comment ref="D2" authorId="0" shapeId="0" xr:uid="{23AA42A6-1FF6-4627-AAE8-15C650658D2C}">
      <text>
        <r>
          <rPr>
            <sz val="9"/>
            <color indexed="81"/>
            <rFont val="Tahoma"/>
            <family val="2"/>
          </rPr>
          <t>This calculates the likelihood of the project finishing on-time without a schedule contingency (cell B105).
This calculation assumes that Parkinson's Law applies to the project: "Work expands so as to fill the time available for its completion."
Commonly, project activities only finish on-time or late; they rarely finish early, even if a statistical model suggests that they should.</t>
        </r>
      </text>
    </comment>
    <comment ref="Z2" authorId="0" shapeId="0" xr:uid="{00000000-0006-0000-0400-000001000000}">
      <text>
        <r>
          <rPr>
            <sz val="9"/>
            <color indexed="81"/>
            <rFont val="Tahoma"/>
            <family val="2"/>
          </rPr>
          <t>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t>
        </r>
      </text>
    </comment>
    <comment ref="AA2" authorId="0" shapeId="0" xr:uid="{00000000-0006-0000-0400-000002000000}">
      <text>
        <r>
          <rPr>
            <sz val="9"/>
            <color indexed="81"/>
            <rFont val="Tahoma"/>
            <family val="2"/>
          </rPr>
          <t>The SPERT Probability shows the cumulative probability of each Planning Estimate you entered in column Z.  
If you select 'Show Left-Side Area' in cell Z1, this column shows the likelihood that your Planning Estimate will be EQUAL TO or GREATER THAN the uncertainty you are estimating.  
If you select 'Show Right-Side Area' in cell Z1, this column shows the likelihood that the uncertainty will EXCEED your Planning Estimate in column AA.</t>
        </r>
      </text>
    </comment>
    <comment ref="A3" authorId="0" shapeId="0" xr:uid="{BDE013B8-C1FB-45B7-916F-A4E99F9ED1CA}">
      <text>
        <r>
          <rPr>
            <sz val="9"/>
            <color indexed="81"/>
            <rFont val="Tahoma"/>
            <family val="2"/>
          </rPr>
          <t xml:space="preserve">Use this column to add critical path activities or tasks for a project.  The list of activities or tasks must be sequential, not concurrent.
</t>
        </r>
      </text>
    </comment>
    <comment ref="B3" authorId="0" shapeId="0" xr:uid="{5616B8D4-BFC8-4D1C-AB62-1572C1045852}">
      <text>
        <r>
          <rPr>
            <sz val="9"/>
            <color indexed="81"/>
            <rFont val="Tahoma"/>
            <family val="2"/>
          </rPr>
          <t xml:space="preserve">This column calculates the activity or task duration with the reliability specified in cell B2.
</t>
        </r>
      </text>
    </comment>
    <comment ref="E3" authorId="0" shapeId="0" xr:uid="{00000000-0006-0000-0400-000003000000}">
      <text>
        <r>
          <rPr>
            <sz val="9"/>
            <color indexed="81"/>
            <rFont val="Tahoma"/>
            <family val="2"/>
          </rPr>
          <t>Optionally, choose a minimum point-estimate for a single uncertainty by selecting a dropdown value in this column for any row.  The percentage you choose will reduce the row's Most Likely point-estimate, and it will override the minimum point-estimate calculated by the heuristic in cell G2.</t>
        </r>
      </text>
    </comment>
    <comment ref="F3" authorId="0" shapeId="0" xr:uid="{00000000-0006-0000-0400-000004000000}">
      <text>
        <r>
          <rPr>
            <sz val="9"/>
            <color indexed="81"/>
            <rFont val="Tahoma"/>
            <family val="2"/>
          </rPr>
          <t>Optionally, manually enter a minimum point-estimate for a single uncertainty by entering a specific value in this column for any row.  The value you enter will override the row's calculated, mininum point-estimate using percentage adjustments.</t>
        </r>
      </text>
    </comment>
    <comment ref="G3" authorId="0" shapeId="0" xr:uid="{00000000-0006-0000-0400-000005000000}">
      <text>
        <r>
          <rPr>
            <sz val="9"/>
            <color indexed="81"/>
            <rFont val="Tahoma"/>
            <family val="2"/>
          </rPr>
          <t>Use a simple heuristic to quickly create MINIMUM point-estimates for all rows.  Do this by selecting a percentage in cell G2.  Minimum point-estimates are automatically created for you by taking the Most Likely point-estimate in column H and reducing it by the percentage value specified in cell G2.  
Optionally, choose a row-speciific heuristic by selecting a percentage in column E, or enter a specific minimum point-estimate in column F.  
(If you need to modify the dropdown choices in cell G2 or column E, you can do that in the Vlookups worksheet).</t>
        </r>
      </text>
    </comment>
    <comment ref="H3" authorId="0" shapeId="0" xr:uid="{00000000-0006-0000-0400-000006000000}">
      <text>
        <r>
          <rPr>
            <sz val="9"/>
            <color indexed="81"/>
            <rFont val="Tahoma"/>
            <family val="2"/>
          </rPr>
          <t>The Most Likely point-estimate represents the value you believe will most likely occur for each uncertainty, although many other possible outcomes exist between the Minimum and Maximum point-estimates.</t>
        </r>
      </text>
    </comment>
    <comment ref="I3" authorId="0" shapeId="0" xr:uid="{00000000-0006-0000-0400-000007000000}">
      <text>
        <r>
          <rPr>
            <sz val="9"/>
            <color indexed="81"/>
            <rFont val="Tahoma"/>
            <family val="2"/>
          </rPr>
          <t>Use a simple heuristic to quickly create MAXIMUM point-estimates for all rows.  Do this by selecting a percentage in cell I2.  Maximum point-estimates are automatically created for you by taking the Most Likely point-estimate in column H and increasing it by the percentage value specified in cell I2.  
Optionally, choose a row-speciific heuristic by selecting a percentage in column K, or enter a specific maximum point-estimate in column J.  
(If you need to modify the dropdown choices in cell I2 or column K, you can do that in the Vlookups worksheet).</t>
        </r>
      </text>
    </comment>
    <comment ref="J3" authorId="0" shapeId="0" xr:uid="{00000000-0006-0000-0400-000008000000}">
      <text>
        <r>
          <rPr>
            <sz val="9"/>
            <color indexed="81"/>
            <rFont val="Tahoma"/>
            <family val="2"/>
          </rPr>
          <t>Optionally, manually enter a maximum point-estimate for a single uncertainty by entering a specific value in this column for any row.  The value you enter will override the row's calculated, maximum point-estimate using percentage adjustments.</t>
        </r>
      </text>
    </comment>
    <comment ref="K3" authorId="0" shapeId="0" xr:uid="{00000000-0006-0000-0400-000009000000}">
      <text>
        <r>
          <rPr>
            <sz val="9"/>
            <color indexed="81"/>
            <rFont val="Tahoma"/>
            <family val="2"/>
          </rPr>
          <t>Optionally, choose a maximum point-estimate for a single uncertainty by selecting a dropdown value in this column for any row.  The percentage you choose will increase the row's Most Likely point-estimate, and it will override the maximum point-estimate calculated by the heuristic in cell I2.</t>
        </r>
      </text>
    </comment>
    <comment ref="L3" authorId="0" shapeId="0" xr:uid="{00000000-0006-0000-0400-00000A000000}">
      <text>
        <r>
          <rPr>
            <sz val="9"/>
            <color indexed="81"/>
            <rFont val="Tahoma"/>
            <family val="2"/>
          </rPr>
          <t>This checks that a proper 3-point estimate was entered:
Minimum value must be &gt; 0 and &lt; Most Likely
Most Likely must be &gt; Minimum and &lt; Maximum 
Maximum must be &gt; Most Likely</t>
        </r>
      </text>
    </comment>
    <comment ref="R3" authorId="0" shapeId="0" xr:uid="{00000000-0006-0000-0400-00000B000000}">
      <text>
        <r>
          <rPr>
            <sz val="9"/>
            <color indexed="81"/>
            <rFont val="Tahoma"/>
            <family val="2"/>
          </rPr>
          <t>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t>
        </r>
      </text>
    </comment>
    <comment ref="V3" authorId="0" shapeId="0" xr:uid="{27DA03EC-074D-4599-9C79-B4F9F4DBBED7}">
      <text>
        <r>
          <rPr>
            <b/>
            <sz val="9"/>
            <color indexed="81"/>
            <rFont val="Tahoma"/>
            <family val="2"/>
          </rPr>
          <t>William Davis:</t>
        </r>
        <r>
          <rPr>
            <sz val="9"/>
            <color indexed="81"/>
            <rFont val="Tahoma"/>
            <family val="2"/>
          </rPr>
          <t xml:space="preserve">
SPERT builds an implied, bell-shaped curve to represent the risk characteristics for your uncertainty.  The flatter, wider the bell-curve curve is, the more uncertain the outcomes are over the feasible region.
If the bell-curve's vertical rise is steep, though, your uncertainty has much less volatility near the most likely outcome.  If the bell-curve is both centered and symmetrical, it fits a normal distribution.
The beta distribution can also show skewed bell-curves, dependent on your 3-point estimate and how likely the most likely outcome really is.</t>
        </r>
      </text>
    </comment>
    <comment ref="B105" authorId="0" shapeId="0" xr:uid="{8146DD47-FA22-4CAF-8444-83EB2697A345}">
      <text>
        <r>
          <rPr>
            <sz val="9"/>
            <color indexed="81"/>
            <rFont val="Tahoma"/>
            <family val="2"/>
          </rPr>
          <t xml:space="preserve">Download Soothsayer™ for Project Contingency from the Statistical PERT website and calculate a right-sized, risk-adjusted schedule contingency.  It's another free download!
</t>
        </r>
      </text>
    </comment>
    <comment ref="A108" authorId="1" shapeId="0" xr:uid="{8D5B3DCF-3CDD-42DC-9A45-1178F9C13148}">
      <text>
        <r>
          <rPr>
            <sz val="9"/>
            <color indexed="81"/>
            <rFont val="Tahoma"/>
            <family val="2"/>
          </rPr>
          <t>Enter upcoming non-work holidays or other non-work days where no work will be performed on your project. These dates will affect the start and finish date calculations in columns C and 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William Davis</author>
  </authors>
  <commentList>
    <comment ref="R2" authorId="0" shapeId="0" xr:uid="{846F04DA-547B-4394-86A1-587BFF1D1334}">
      <text>
        <r>
          <rPr>
            <sz val="9"/>
            <color indexed="81"/>
            <rFont val="Tahoma"/>
            <family val="2"/>
          </rPr>
          <t xml:space="preserve">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
</t>
        </r>
      </text>
    </comment>
    <comment ref="S2" authorId="0" shapeId="0" xr:uid="{4220A61F-7B36-40C3-B941-2AE761C5F10E}">
      <text>
        <r>
          <rPr>
            <sz val="9"/>
            <color indexed="81"/>
            <rFont val="Tahoma"/>
            <family val="2"/>
          </rPr>
          <t xml:space="preserve">The SPERT Probability shows the cumulative probability of each Planning Estimate you entered in column R.  
If you select 'Show Left-Side Area' in cell R1, this column shows the likelihood that your Planning Estimate will be EQUAL TO or GREATER THAN the uncertainty you are estimating.  
If you select 'Show Right-Side Area' in cell R1, this column shows the likelihood that the uncertainty will EXCEED your Planning Estimate in column R.
</t>
        </r>
      </text>
    </comment>
    <comment ref="B3" authorId="0" shapeId="0" xr:uid="{067218B9-9B80-40A4-B5EA-6D35642E08FB}">
      <text>
        <r>
          <rPr>
            <sz val="9"/>
            <color indexed="81"/>
            <rFont val="Tahoma"/>
            <family val="2"/>
          </rPr>
          <t>The Minimum point-estimate represents the smallest value that is feasible, but highly improbable.</t>
        </r>
      </text>
    </comment>
    <comment ref="C3" authorId="0" shapeId="0" xr:uid="{8C9C4C05-FC4F-4B1D-AE70-9EFDE3425654}">
      <text>
        <r>
          <rPr>
            <sz val="9"/>
            <color indexed="81"/>
            <rFont val="Tahoma"/>
            <family val="2"/>
          </rPr>
          <t xml:space="preserve">The Most Likely point-estimate represents the value you believe will most likely occur for each uncertainty, although many other possible outcomes exist between the Minimum and Maximum point-estimates.
</t>
        </r>
      </text>
    </comment>
    <comment ref="D3" authorId="0" shapeId="0" xr:uid="{64203C80-8533-41FA-B0E6-273E9FA0E7CE}">
      <text>
        <r>
          <rPr>
            <sz val="9"/>
            <color indexed="81"/>
            <rFont val="Tahoma"/>
            <family val="2"/>
          </rPr>
          <t xml:space="preserve">The Maximum point-estimate represents the largest value that is feasible, but highly improbable
</t>
        </r>
      </text>
    </comment>
    <comment ref="E3" authorId="0" shapeId="0" xr:uid="{00000000-0006-0000-0500-000001000000}">
      <text>
        <r>
          <rPr>
            <sz val="9"/>
            <color indexed="81"/>
            <rFont val="Tahoma"/>
            <family val="2"/>
          </rPr>
          <t>This checks that a proper 3-point estimate was entered:
Minimum value must be &gt; 0 and =&lt; Most Likely
Most Likely must be &gt;= Minimum and =&lt; Maximum Maximum must be &gt;= Most Likely</t>
        </r>
      </text>
    </comment>
    <comment ref="K3" authorId="0" shapeId="0" xr:uid="{76525EE1-ADAF-40FC-8869-433AA2C2E3BE}">
      <text>
        <r>
          <rPr>
            <sz val="9"/>
            <color indexed="81"/>
            <rFont val="Tahoma"/>
            <family val="2"/>
          </rPr>
          <t xml:space="preserve">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William Davis</author>
  </authors>
  <commentList>
    <comment ref="T2" authorId="0" shapeId="0" xr:uid="{DF78307C-624F-4D6E-AC19-0BF58A600B84}">
      <text>
        <r>
          <rPr>
            <sz val="9"/>
            <color indexed="81"/>
            <rFont val="Tahoma"/>
            <family val="2"/>
          </rPr>
          <t xml:space="preserve">You may optionally enter a planning estimate for each uncertainty you enter, and see its cumulative probability result in the 'SPERT Probability' column.  
The cumulative probability is the likelihood your planning estimate will be EQUAL TO or GREATER THAN the uncertainty you are estimating.  
Choosing a larger planning estimate will increase the cumulative probability, and choosing a smaller planning estimate will decrease the cumulative probability.
</t>
        </r>
      </text>
    </comment>
    <comment ref="U2" authorId="0" shapeId="0" xr:uid="{DA1BEFE2-77BA-41CF-A5A7-AEAF72375403}">
      <text>
        <r>
          <rPr>
            <sz val="9"/>
            <color indexed="81"/>
            <rFont val="Tahoma"/>
            <family val="2"/>
          </rPr>
          <t xml:space="preserve">The SPERT Probability shows the cumulative probability of each Planning Estimate you entered in column T4.  
If you select 'Show Left-Side Area' in cell T1, this column shows the likelihood that your Planning Estimate will be EQUAL TO or GREATER THAN the uncertainty you are estimating.  
If you select 'Show Right-Side Area' in cell T1, this column shows the likelihood that the uncertainty will EXCEED your Planning Estimate in column T4.
</t>
        </r>
      </text>
    </comment>
    <comment ref="B3" authorId="0" shapeId="0" xr:uid="{80E80D41-A516-4D7D-B62C-6FB05052C481}">
      <text>
        <r>
          <rPr>
            <sz val="9"/>
            <color indexed="81"/>
            <rFont val="Tahoma"/>
            <family val="2"/>
          </rPr>
          <t xml:space="preserve">The Minimum point-estimate represents the smallest value that is feasible, but highly improbable.
</t>
        </r>
      </text>
    </comment>
    <comment ref="C3" authorId="0" shapeId="0" xr:uid="{120A8300-9694-45C5-81A1-605A48AF483F}">
      <text>
        <r>
          <rPr>
            <sz val="9"/>
            <color indexed="81"/>
            <rFont val="Tahoma"/>
            <family val="2"/>
          </rPr>
          <t xml:space="preserve">he Most Likely point-estimate represents the value you believe will most likely occur for each uncertainty, although many other possible outcomes exist between the Minimum and Maximum point-estimates.
</t>
        </r>
      </text>
    </comment>
    <comment ref="D3" authorId="0" shapeId="0" xr:uid="{5C67EDA2-38F0-4E8E-90F3-A84BB90C42CB}">
      <text>
        <r>
          <rPr>
            <sz val="9"/>
            <color indexed="81"/>
            <rFont val="Tahoma"/>
            <family val="2"/>
          </rPr>
          <t>The Maximum point-estimate represents the largest value that is feasible, but highly improbable</t>
        </r>
      </text>
    </comment>
    <comment ref="E3" authorId="0" shapeId="0" xr:uid="{53E11329-1106-48B6-B42A-ED29E29992AC}">
      <text>
        <r>
          <rPr>
            <sz val="9"/>
            <color indexed="81"/>
            <rFont val="Tahoma"/>
            <family val="2"/>
          </rPr>
          <t xml:space="preserve">This checks that a proper 3-point estimate was entered:
Minimum value must be &gt; 0 and =&lt; Most Likely
Most Likely must be &gt;= Minimum and =&lt; Maximum Maximum must be &gt;= Most Likely
</t>
        </r>
      </text>
    </comment>
    <comment ref="K3" authorId="0" shapeId="0" xr:uid="{013F1624-127A-45E7-94EA-A2C3AE309975}">
      <text>
        <r>
          <rPr>
            <sz val="9"/>
            <color indexed="81"/>
            <rFont val="Tahoma"/>
            <family val="2"/>
          </rPr>
          <t xml:space="preserve">The shape of the bell-curve is heavily influenced by how confident you believe the Most Likely outcome will occur relative to other, possible outcomes between the Minimum and Maximum point-estimates.  
When you are more confident in the Most Likely outcome, the bell-curve grows taller, and there is a shrinking likelihood of other occurrences near the Minimum and Maximum point-estimates.  
Conversely, when you are less confident in the Most Likely outcome, the bell-curve grows flatter, and there is a rising likelihood of other occurrences near the Minimum and Maximum point-estimates.
(You can add to, remove, or modify the dropdown control options using the VLookups worksheet).
</t>
        </r>
      </text>
    </comment>
    <comment ref="S3" authorId="0" shapeId="0" xr:uid="{24F5EAD1-8563-4436-B934-A308CD011BA3}">
      <text>
        <r>
          <rPr>
            <sz val="9"/>
            <color indexed="81"/>
            <rFont val="Tahoma"/>
            <family val="2"/>
          </rPr>
          <t xml:space="preserve">The trial outcome is used to build a data table of 10,000 trials
</t>
        </r>
      </text>
    </comment>
    <comment ref="B9" authorId="0" shapeId="0" xr:uid="{6CE5A8BF-DF78-4231-9C62-57C9BD7EBAC4}">
      <text>
        <r>
          <rPr>
            <sz val="9"/>
            <color indexed="81"/>
            <rFont val="Tahoma"/>
            <family val="2"/>
          </rPr>
          <t>On the Formulas menu, under the Calculation group, press the Calculation Options button and  select "Automatic Except for Data Tables" to increase the speed and performance of all Excel spreadsheets.  This is an application-level setting change.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William W. Davis</author>
  </authors>
  <commentList>
    <comment ref="A3" authorId="0" shapeId="0" xr:uid="{387124F1-76D6-409E-B43C-D7EAAFEC3D67}">
      <text>
        <r>
          <rPr>
            <sz val="9"/>
            <color indexed="81"/>
            <rFont val="Tahoma"/>
            <family val="2"/>
          </rPr>
          <t>The date value in cell A3 is used to calculate the copyright year in all the worksheet footers.</t>
        </r>
      </text>
    </comment>
    <comment ref="B3" authorId="0" shapeId="0" xr:uid="{1D1C4257-34C9-4222-B01C-04487E6EBEA2}">
      <text>
        <r>
          <rPr>
            <sz val="9"/>
            <color indexed="81"/>
            <rFont val="Tahoma"/>
            <family val="2"/>
          </rPr>
          <t>The version number in cell B3 is used to calculate the SPERT version in all the worksheet footers.</t>
        </r>
      </text>
    </comment>
    <comment ref="C3" authorId="0" shapeId="0" xr:uid="{3C6BBAD4-F21A-4D40-B705-76DFEC1B2587}">
      <text>
        <r>
          <rPr>
            <sz val="9"/>
            <color indexed="81"/>
            <rFont val="Tahoma"/>
            <family val="2"/>
          </rPr>
          <t>The name appearing in cell C3 will appear as a "Modified by" user in all the worksheet footers ONLY IF IT IS NOT "William W. Davis" (the original SPERT creator)</t>
        </r>
      </text>
    </comment>
    <comment ref="D3" authorId="0" shapeId="0" xr:uid="{F10E0EA1-8FCD-415B-A36B-E4AB513B2F71}">
      <text>
        <r>
          <rPr>
            <sz val="9"/>
            <color indexed="81"/>
            <rFont val="Tahoma"/>
            <family val="2"/>
          </rPr>
          <t>Enter a short description of the change you've made to this SPERT spreadsheet.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<sst xmlns="http://schemas.openxmlformats.org/spreadsheetml/2006/main" count="1516" uniqueCount="864">
  <si>
    <t>BETA</t>
  </si>
  <si>
    <t>Low</t>
  </si>
  <si>
    <t>Medium-Low</t>
  </si>
  <si>
    <t>Medium-High</t>
  </si>
  <si>
    <t>High</t>
  </si>
  <si>
    <t>No skew</t>
  </si>
  <si>
    <t>Slight skew</t>
  </si>
  <si>
    <t>Severe skew</t>
  </si>
  <si>
    <t>ALPHA</t>
  </si>
  <si>
    <t>Range %</t>
  </si>
  <si>
    <t>Skew Analysis</t>
  </si>
  <si>
    <t>Alpha</t>
  </si>
  <si>
    <t>Beta</t>
  </si>
  <si>
    <t>X</t>
  </si>
  <si>
    <t>Y</t>
  </si>
  <si>
    <t>Planning Estimate</t>
  </si>
  <si>
    <t>To use this template:</t>
  </si>
  <si>
    <t>Optionally:</t>
  </si>
  <si>
    <t>ID</t>
  </si>
  <si>
    <t>Most Likely</t>
  </si>
  <si>
    <t>Most Likely Confidence</t>
  </si>
  <si>
    <t>Date</t>
  </si>
  <si>
    <t>Version</t>
  </si>
  <si>
    <t>Description</t>
  </si>
  <si>
    <t>R/L Skew</t>
  </si>
  <si>
    <t>Midpoint</t>
  </si>
  <si>
    <t>High Confidence</t>
  </si>
  <si>
    <t>Medium-High Confidence</t>
  </si>
  <si>
    <t>Low Confidence</t>
  </si>
  <si>
    <t>Medium-Low Confidence</t>
  </si>
  <si>
    <t>Minimum</t>
  </si>
  <si>
    <t>Maximum</t>
  </si>
  <si>
    <t>Triangular</t>
  </si>
  <si>
    <t>Variance</t>
  </si>
  <si>
    <t>Mean</t>
  </si>
  <si>
    <t>Guesstimate</t>
  </si>
  <si>
    <t>Medium</t>
  </si>
  <si>
    <t>Medium Confidence</t>
  </si>
  <si>
    <t>Very slight skew</t>
  </si>
  <si>
    <t>Very low skew</t>
  </si>
  <si>
    <t>Low skew</t>
  </si>
  <si>
    <t>Medium-low skew</t>
  </si>
  <si>
    <t>Medium skew</t>
  </si>
  <si>
    <t>Medium-high skew</t>
  </si>
  <si>
    <t>High skew</t>
  </si>
  <si>
    <t>Very high skew</t>
  </si>
  <si>
    <t>Very severe skew</t>
  </si>
  <si>
    <t>Extremely severe skew</t>
  </si>
  <si>
    <t>Near Certainty</t>
  </si>
  <si>
    <t>Very High Confidence</t>
  </si>
  <si>
    <t>Very High</t>
  </si>
  <si>
    <t>Very Low</t>
  </si>
  <si>
    <t>Very Low Confidence</t>
  </si>
  <si>
    <t>Extremely High Confidence</t>
  </si>
  <si>
    <t>Extremely High</t>
  </si>
  <si>
    <t>Near Triangular</t>
  </si>
  <si>
    <t xml:space="preserve">revenue, expenses, agile story points, project portfolios, event attendance, and more.  </t>
  </si>
  <si>
    <t>This example workbook is intended to help you quickly get started.  You can also download</t>
  </si>
  <si>
    <t>3) Select any probabilistic planning estimate, or make a risk-based forecast</t>
  </si>
  <si>
    <t>If you have any questions, suggestions, or comments, I'd love to hear from you!</t>
  </si>
  <si>
    <t>Contact me!</t>
  </si>
  <si>
    <t>With</t>
  </si>
  <si>
    <t>The lowerbound threshold is</t>
  </si>
  <si>
    <t>Between a lowerbound value of</t>
  </si>
  <si>
    <t>and an upperbound value of</t>
  </si>
  <si>
    <t>where, below the lowerbound, the % is</t>
  </si>
  <si>
    <t xml:space="preserve"> confidence</t>
  </si>
  <si>
    <t>1) Create a 3-point estimate (minimum, most likely, maximum)</t>
  </si>
  <si>
    <t>SPERT SD</t>
  </si>
  <si>
    <t>SPERT Beta Probability</t>
  </si>
  <si>
    <t>2) Render a subjective judgment about the most likely outcome</t>
  </si>
  <si>
    <t>and the upperbound threshold is</t>
  </si>
  <si>
    <t>the range probability is</t>
  </si>
  <si>
    <t>and above the upperbound, the % is</t>
  </si>
  <si>
    <r>
      <t xml:space="preserve">1) Create a 3-point estimate under the </t>
    </r>
    <r>
      <rPr>
        <b/>
        <sz val="11"/>
        <color theme="1"/>
        <rFont val="Calibri"/>
        <family val="2"/>
        <scheme val="minor"/>
      </rPr>
      <t>Minimum,</t>
    </r>
    <r>
      <rPr>
        <sz val="11"/>
        <color theme="1"/>
        <rFont val="Calibri"/>
        <family val="2"/>
        <scheme val="minor"/>
      </rPr>
      <t xml:space="preserve"> </t>
    </r>
    <r>
      <rPr>
        <b/>
        <sz val="11"/>
        <color theme="1"/>
        <rFont val="Calibri"/>
        <family val="2"/>
        <scheme val="minor"/>
      </rPr>
      <t>Most Likely</t>
    </r>
    <r>
      <rPr>
        <sz val="11"/>
        <color theme="1"/>
        <rFont val="Calibri"/>
        <family val="2"/>
        <scheme val="minor"/>
      </rPr>
      <t xml:space="preserve">, and </t>
    </r>
    <r>
      <rPr>
        <b/>
        <sz val="11"/>
        <color theme="1"/>
        <rFont val="Calibri"/>
        <family val="2"/>
        <scheme val="minor"/>
      </rPr>
      <t>Maximum</t>
    </r>
    <r>
      <rPr>
        <sz val="11"/>
        <color theme="1"/>
        <rFont val="Calibri"/>
        <family val="2"/>
        <scheme val="minor"/>
      </rPr>
      <t xml:space="preserve"> columns</t>
    </r>
  </si>
  <si>
    <t>3) Examine the SPERT probabilistic estimates for various confidence levels</t>
  </si>
  <si>
    <r>
      <t xml:space="preserve">Enter any desired estimate under the </t>
    </r>
    <r>
      <rPr>
        <b/>
        <sz val="11"/>
        <color theme="1"/>
        <rFont val="Calibri"/>
        <family val="2"/>
        <scheme val="minor"/>
      </rPr>
      <t>Planning Estimate</t>
    </r>
    <r>
      <rPr>
        <sz val="11"/>
        <color theme="1"/>
        <rFont val="Calibri"/>
        <family val="2"/>
        <scheme val="minor"/>
      </rPr>
      <t xml:space="preserve"> column to find the SPERT probability for the planning estimate</t>
    </r>
  </si>
  <si>
    <t>Show Left-Side Area</t>
  </si>
  <si>
    <t>Show the likelihood that the SPERT estimates will be EQUAL TO or GREATER THAN an uncertainty</t>
  </si>
  <si>
    <t>Show Right-Side Area</t>
  </si>
  <si>
    <t>Show the likelihood that an uncertainty will EXCEED the SPERT estimates shown below</t>
  </si>
  <si>
    <t>Choose whether to show currency formatting</t>
  </si>
  <si>
    <t>Show currency formatting</t>
  </si>
  <si>
    <t>Do not show currency formatting</t>
  </si>
  <si>
    <t>Whole project or portfolio planning estimate</t>
  </si>
  <si>
    <t>&lt;&lt; Heuristics &gt;&gt;</t>
  </si>
  <si>
    <r>
      <t xml:space="preserve">2) Render a subjective judgment about </t>
    </r>
    <r>
      <rPr>
        <i/>
        <sz val="11"/>
        <color theme="1"/>
        <rFont val="Calibri"/>
        <family val="2"/>
        <scheme val="minor"/>
      </rPr>
      <t>how likely</t>
    </r>
    <r>
      <rPr>
        <sz val="11"/>
        <color theme="1"/>
        <rFont val="Calibri"/>
        <family val="2"/>
        <scheme val="minor"/>
      </rPr>
      <t xml:space="preserve"> the Most Likely outcome is, under the </t>
    </r>
    <r>
      <rPr>
        <b/>
        <sz val="11"/>
        <color theme="1"/>
        <rFont val="Calibri"/>
        <family val="2"/>
        <scheme val="minor"/>
      </rPr>
      <t xml:space="preserve">Most Likely Confidence </t>
    </r>
    <r>
      <rPr>
        <sz val="11"/>
        <color theme="1"/>
        <rFont val="Calibri"/>
        <family val="2"/>
        <scheme val="minor"/>
      </rPr>
      <t>column</t>
    </r>
  </si>
  <si>
    <t xml:space="preserve">without even the implied warranty of MERCHANTABILITY or FITNESS FOR A PARTICULAR PURPOSE.  </t>
  </si>
  <si>
    <t>GNU General Public License as published by the Free Software Foundation, either version 3 of the License,</t>
  </si>
  <si>
    <t>to estimate uncertainties that have bell-shaped risk properties, like:  task duration, work effort,</t>
  </si>
  <si>
    <t xml:space="preserve">Watch Statistical PERT videos on YouTube </t>
  </si>
  <si>
    <t>BETA.INV to model uncertainty.  To easily model mild-to-moderately skewed uncertainties,</t>
  </si>
  <si>
    <t>NORMAL.DIST and NORMAL.INV.</t>
  </si>
  <si>
    <t>All Statistical PERT downloads share the same three steps for making a probablistic estimate:</t>
  </si>
  <si>
    <t>SPERT Probability</t>
  </si>
  <si>
    <t>Min %</t>
  </si>
  <si>
    <t>Min point</t>
  </si>
  <si>
    <t>Max point</t>
  </si>
  <si>
    <t>Max %</t>
  </si>
  <si>
    <t>&lt; Heuristics &gt;</t>
  </si>
  <si>
    <t>Use SPERT to estimate task duration, work effort, agile story points, cost, revenue, event attendance, etc.</t>
  </si>
  <si>
    <t>A green checkmark means you have correctly entered minimum, most likely and maximum point-estimates</t>
  </si>
  <si>
    <t>This analysis helps SPERT choose an implied bell-shaped curve for your uncertainty</t>
  </si>
  <si>
    <r>
      <t xml:space="preserve">the </t>
    </r>
    <r>
      <rPr>
        <b/>
        <sz val="14"/>
        <color theme="7" tint="-0.249977111117893"/>
        <rFont val="Calibri"/>
        <family val="2"/>
        <scheme val="minor"/>
      </rPr>
      <t>Most Likely</t>
    </r>
    <r>
      <rPr>
        <sz val="14"/>
        <color theme="7" tint="-0.249977111117893"/>
        <rFont val="Calibri"/>
        <family val="2"/>
        <scheme val="minor"/>
      </rPr>
      <t xml:space="preserve"> outcome really is</t>
    </r>
  </si>
  <si>
    <t>This choice influences the implied bell-shaped curve for the uncertainty you are estimating</t>
  </si>
  <si>
    <r>
      <t xml:space="preserve">This is the </t>
    </r>
    <r>
      <rPr>
        <b/>
        <sz val="14"/>
        <color theme="7" tint="-0.249977111117893"/>
        <rFont val="Calibri"/>
        <family val="2"/>
        <scheme val="minor"/>
      </rPr>
      <t>Mean</t>
    </r>
    <r>
      <rPr>
        <sz val="14"/>
        <color theme="7" tint="-0.249977111117893"/>
        <rFont val="Calibri"/>
        <family val="2"/>
        <scheme val="minor"/>
      </rPr>
      <t xml:space="preserve"> (average) and </t>
    </r>
    <r>
      <rPr>
        <b/>
        <sz val="14"/>
        <color theme="7" tint="-0.249977111117893"/>
        <rFont val="Calibri"/>
        <family val="2"/>
        <scheme val="minor"/>
      </rPr>
      <t>SPERT Standard Deviation</t>
    </r>
    <r>
      <rPr>
        <sz val="14"/>
        <color theme="7" tint="-0.249977111117893"/>
        <rFont val="Calibri"/>
        <family val="2"/>
        <scheme val="minor"/>
      </rPr>
      <t xml:space="preserve"> for your uncertainty</t>
    </r>
  </si>
  <si>
    <r>
      <t xml:space="preserve">Read the </t>
    </r>
    <r>
      <rPr>
        <b/>
        <i/>
        <sz val="11"/>
        <color rgb="FFFF0000"/>
        <rFont val="Calibri"/>
        <family val="2"/>
        <scheme val="minor"/>
      </rPr>
      <t>red text</t>
    </r>
    <r>
      <rPr>
        <i/>
        <sz val="11"/>
        <color theme="1" tint="0.34998626667073579"/>
        <rFont val="Calibri"/>
        <family val="2"/>
        <scheme val="minor"/>
      </rPr>
      <t xml:space="preserve"> below to see how this choice affects the SPERT estimates</t>
    </r>
  </si>
  <si>
    <r>
      <t xml:space="preserve">Enter a </t>
    </r>
    <r>
      <rPr>
        <b/>
        <sz val="14"/>
        <color theme="7" tint="-0.249977111117893"/>
        <rFont val="Calibri"/>
        <family val="2"/>
        <scheme val="minor"/>
      </rPr>
      <t>Planning Estimate</t>
    </r>
    <r>
      <rPr>
        <sz val="14"/>
        <color theme="7" tint="-0.249977111117893"/>
        <rFont val="Calibri"/>
        <family val="2"/>
        <scheme val="minor"/>
      </rPr>
      <t xml:space="preserve"> and see its likelihood of occurrence under </t>
    </r>
    <r>
      <rPr>
        <b/>
        <sz val="14"/>
        <color theme="7" tint="-0.249977111117893"/>
        <rFont val="Calibri"/>
        <family val="2"/>
        <scheme val="minor"/>
      </rPr>
      <t>SPERT Probability</t>
    </r>
  </si>
  <si>
    <t>Here, you'll see several SPERT estimates with different probabilities of occurrence</t>
  </si>
  <si>
    <r>
      <t>Find a</t>
    </r>
    <r>
      <rPr>
        <b/>
        <sz val="14"/>
        <color theme="7" tint="-0.249977111117893"/>
        <rFont val="Calibri"/>
        <family val="2"/>
        <scheme val="minor"/>
      </rPr>
      <t xml:space="preserve"> SPERT Probablistic Estimate</t>
    </r>
    <r>
      <rPr>
        <sz val="14"/>
        <color theme="7" tint="-0.249977111117893"/>
        <rFont val="Calibri"/>
        <family val="2"/>
        <scheme val="minor"/>
      </rPr>
      <t xml:space="preserve"> that best matches your risk propensity →</t>
    </r>
  </si>
  <si>
    <r>
      <t xml:space="preserve">Choose whether to </t>
    </r>
    <r>
      <rPr>
        <b/>
        <sz val="14"/>
        <color theme="7" tint="-0.249977111117893"/>
        <rFont val="Calibri"/>
        <family val="2"/>
        <scheme val="minor"/>
      </rPr>
      <t>show currency formatting</t>
    </r>
  </si>
  <si>
    <r>
      <t xml:space="preserve">Try selecting a different dropdown percentage by clicking </t>
    </r>
    <r>
      <rPr>
        <i/>
        <u/>
        <sz val="11"/>
        <color theme="1" tint="0.34998626667073579"/>
        <rFont val="Calibri"/>
        <family val="2"/>
        <scheme val="minor"/>
      </rPr>
      <t>above</t>
    </r>
    <r>
      <rPr>
        <i/>
        <sz val="11"/>
        <color theme="1" tint="0.34998626667073579"/>
        <rFont val="Calibri"/>
        <family val="2"/>
        <scheme val="minor"/>
      </rPr>
      <t xml:space="preserve"> the </t>
    </r>
    <r>
      <rPr>
        <b/>
        <i/>
        <sz val="11"/>
        <color theme="1" tint="0.34998626667073579"/>
        <rFont val="Calibri"/>
        <family val="2"/>
        <scheme val="minor"/>
      </rPr>
      <t>Minimum</t>
    </r>
    <r>
      <rPr>
        <i/>
        <sz val="11"/>
        <color theme="1" tint="0.34998626667073579"/>
        <rFont val="Calibri"/>
        <family val="2"/>
        <scheme val="minor"/>
      </rPr>
      <t xml:space="preserve"> and </t>
    </r>
    <r>
      <rPr>
        <b/>
        <i/>
        <sz val="11"/>
        <color theme="1" tint="0.34998626667073579"/>
        <rFont val="Calibri"/>
        <family val="2"/>
        <scheme val="minor"/>
      </rPr>
      <t>Maximum</t>
    </r>
    <r>
      <rPr>
        <i/>
        <sz val="11"/>
        <color theme="1" tint="0.34998626667073579"/>
        <rFont val="Calibri"/>
        <family val="2"/>
        <scheme val="minor"/>
      </rPr>
      <t xml:space="preserve"> cell headings,</t>
    </r>
  </si>
  <si>
    <t>and see the value changes for the minimum and maximum point-estimates in the green-shaded cells.</t>
  </si>
  <si>
    <r>
      <t xml:space="preserve">The rest of the </t>
    </r>
    <r>
      <rPr>
        <b/>
        <i/>
        <sz val="11"/>
        <color theme="1" tint="0.34998626667073579"/>
        <rFont val="Calibri"/>
        <family val="2"/>
        <scheme val="minor"/>
      </rPr>
      <t xml:space="preserve">(1-Point entry) </t>
    </r>
    <r>
      <rPr>
        <i/>
        <sz val="11"/>
        <color theme="1" tint="0.34998626667073579"/>
        <rFont val="Calibri"/>
        <family val="2"/>
        <scheme val="minor"/>
      </rPr>
      <t xml:space="preserve">worksheet works exactly the same way as the </t>
    </r>
    <r>
      <rPr>
        <b/>
        <i/>
        <sz val="11"/>
        <color theme="1" tint="0.34998626667073579"/>
        <rFont val="Calibri"/>
        <family val="2"/>
        <scheme val="minor"/>
      </rPr>
      <t xml:space="preserve">(3-Point entry) </t>
    </r>
    <r>
      <rPr>
        <i/>
        <sz val="11"/>
        <color theme="1" tint="0.34998626667073579"/>
        <rFont val="Calibri"/>
        <family val="2"/>
        <scheme val="minor"/>
      </rPr>
      <t>worksheet.</t>
    </r>
  </si>
  <si>
    <r>
      <t xml:space="preserve">Note:  This is a </t>
    </r>
    <r>
      <rPr>
        <i/>
        <u/>
        <sz val="12"/>
        <color theme="1" tint="0.34998626667073579"/>
        <rFont val="Calibri"/>
        <family val="2"/>
        <scheme val="minor"/>
      </rPr>
      <t>cumulative</t>
    </r>
    <r>
      <rPr>
        <i/>
        <sz val="12"/>
        <color theme="1" tint="0.34998626667073579"/>
        <rFont val="Calibri"/>
        <family val="2"/>
        <scheme val="minor"/>
      </rPr>
      <t xml:space="preserve"> probability, so the </t>
    </r>
    <r>
      <rPr>
        <b/>
        <i/>
        <sz val="12"/>
        <color theme="1" tint="0.34998626667073579"/>
        <rFont val="Calibri"/>
        <family val="2"/>
        <scheme val="minor"/>
      </rPr>
      <t>SPERT Probability</t>
    </r>
    <r>
      <rPr>
        <i/>
        <sz val="12"/>
        <color theme="1" tint="0.34998626667073579"/>
        <rFont val="Calibri"/>
        <family val="2"/>
        <scheme val="minor"/>
      </rPr>
      <t xml:space="preserve"> is the likelihood that</t>
    </r>
  </si>
  <si>
    <r>
      <t>You can change these cumulative probability choices (enter values between</t>
    </r>
    <r>
      <rPr>
        <b/>
        <sz val="11"/>
        <color rgb="FF0000FF"/>
        <rFont val="Calibri"/>
        <family val="2"/>
        <scheme val="minor"/>
      </rPr>
      <t xml:space="preserve"> 1%</t>
    </r>
    <r>
      <rPr>
        <sz val="11"/>
        <color theme="1" tint="0.34998626667073579"/>
        <rFont val="Calibri"/>
        <family val="2"/>
        <scheme val="minor"/>
      </rPr>
      <t xml:space="preserve"> and</t>
    </r>
    <r>
      <rPr>
        <sz val="11"/>
        <color rgb="FF0000FF"/>
        <rFont val="Calibri"/>
        <family val="2"/>
        <scheme val="minor"/>
      </rPr>
      <t xml:space="preserve"> </t>
    </r>
    <r>
      <rPr>
        <b/>
        <sz val="11"/>
        <color rgb="FF0000FF"/>
        <rFont val="Calibri"/>
        <family val="2"/>
        <scheme val="minor"/>
      </rPr>
      <t>99%</t>
    </r>
    <r>
      <rPr>
        <sz val="11"/>
        <color theme="1" tint="0.34998626667073579"/>
        <rFont val="Calibri"/>
        <family val="2"/>
        <scheme val="minor"/>
      </rPr>
      <t>) →</t>
    </r>
  </si>
  <si>
    <r>
      <rPr>
        <b/>
        <sz val="14"/>
        <color theme="7" tint="-0.249977111117893"/>
        <rFont val="Calibri"/>
        <family val="2"/>
        <scheme val="minor"/>
      </rPr>
      <t>Show</t>
    </r>
    <r>
      <rPr>
        <sz val="14"/>
        <color theme="7" tint="-0.249977111117893"/>
        <rFont val="Calibri"/>
        <family val="2"/>
        <scheme val="minor"/>
      </rPr>
      <t xml:space="preserve"> probabilities from either the </t>
    </r>
    <r>
      <rPr>
        <b/>
        <sz val="14"/>
        <color theme="7" tint="-0.249977111117893"/>
        <rFont val="Calibri"/>
        <family val="2"/>
        <scheme val="minor"/>
      </rPr>
      <t>left-side area</t>
    </r>
    <r>
      <rPr>
        <sz val="14"/>
        <color theme="7" tint="-0.249977111117893"/>
        <rFont val="Calibri"/>
        <family val="2"/>
        <scheme val="minor"/>
      </rPr>
      <t xml:space="preserve"> or </t>
    </r>
    <r>
      <rPr>
        <b/>
        <sz val="14"/>
        <color theme="7" tint="-0.249977111117893"/>
        <rFont val="Calibri"/>
        <family val="2"/>
        <scheme val="minor"/>
      </rPr>
      <t>right-side area</t>
    </r>
  </si>
  <si>
    <r>
      <t xml:space="preserve">* This is true if you choose </t>
    </r>
    <r>
      <rPr>
        <b/>
        <i/>
        <sz val="10"/>
        <color theme="1" tint="0.34998626667073579"/>
        <rFont val="Calibri"/>
        <family val="2"/>
        <scheme val="minor"/>
      </rPr>
      <t>Show Left-Side Area</t>
    </r>
    <r>
      <rPr>
        <i/>
        <sz val="10"/>
        <color theme="1" tint="0.34998626667073579"/>
        <rFont val="Calibri"/>
        <family val="2"/>
        <scheme val="minor"/>
      </rPr>
      <t xml:space="preserve"> in the dropdown control above.  If you choose </t>
    </r>
    <r>
      <rPr>
        <b/>
        <i/>
        <sz val="10"/>
        <color theme="1" tint="0.34998626667073579"/>
        <rFont val="Calibri"/>
        <family val="2"/>
        <scheme val="minor"/>
      </rPr>
      <t>Show Right-Side Area</t>
    </r>
    <r>
      <rPr>
        <i/>
        <sz val="10"/>
        <color theme="1" tint="0.34998626667073579"/>
        <rFont val="Calibri"/>
        <family val="2"/>
        <scheme val="minor"/>
      </rPr>
      <t>,</t>
    </r>
  </si>
  <si>
    <t>Validate your bell-shaped uncertainty</t>
  </si>
  <si>
    <r>
      <rPr>
        <sz val="14"/>
        <color theme="7" tint="-0.249977111117893"/>
        <rFont val="Calibri"/>
        <family val="2"/>
        <scheme val="minor"/>
      </rPr>
      <t xml:space="preserve">Examine SPERT's </t>
    </r>
    <r>
      <rPr>
        <b/>
        <sz val="14"/>
        <color theme="7" tint="-0.249977111117893"/>
        <rFont val="Calibri"/>
        <family val="2"/>
        <scheme val="minor"/>
      </rPr>
      <t>Skew Analysis</t>
    </r>
  </si>
  <si>
    <t>Render a subjective judgment about HOW LIKELY</t>
  </si>
  <si>
    <r>
      <t>First,</t>
    </r>
    <r>
      <rPr>
        <sz val="16"/>
        <color rgb="FFFF0000"/>
        <rFont val="Calibri"/>
        <family val="2"/>
        <scheme val="minor"/>
      </rPr>
      <t xml:space="preserve"> </t>
    </r>
    <r>
      <rPr>
        <sz val="16"/>
        <color theme="7" tint="-0.249977111117893"/>
        <rFont val="Calibri"/>
        <family val="2"/>
        <scheme val="minor"/>
      </rPr>
      <t>enter a</t>
    </r>
    <r>
      <rPr>
        <b/>
        <sz val="16"/>
        <color theme="7" tint="-0.249977111117893"/>
        <rFont val="Calibri"/>
        <family val="2"/>
        <scheme val="minor"/>
      </rPr>
      <t xml:space="preserve"> </t>
    </r>
    <r>
      <rPr>
        <sz val="16"/>
        <color theme="7" tint="-0.249977111117893"/>
        <rFont val="Calibri"/>
        <family val="2"/>
        <scheme val="minor"/>
      </rPr>
      <t>three-point estimate</t>
    </r>
    <r>
      <rPr>
        <b/>
        <sz val="16"/>
        <color theme="7" tint="-0.249977111117893"/>
        <rFont val="Calibri"/>
        <family val="2"/>
        <scheme val="minor"/>
      </rPr>
      <t xml:space="preserve"> </t>
    </r>
    <r>
      <rPr>
        <sz val="16"/>
        <color theme="7" tint="-0.249977111117893"/>
        <rFont val="Calibri"/>
        <family val="2"/>
        <scheme val="minor"/>
      </rPr>
      <t>for any uncertainty</t>
    </r>
  </si>
  <si>
    <r>
      <rPr>
        <b/>
        <sz val="14"/>
        <color rgb="FFFF0000"/>
        <rFont val="Calibri"/>
        <family val="2"/>
        <scheme val="minor"/>
      </rPr>
      <t>That's it!</t>
    </r>
    <r>
      <rPr>
        <sz val="14"/>
        <color theme="1"/>
        <rFont val="Calibri"/>
        <family val="2"/>
        <scheme val="minor"/>
      </rPr>
      <t xml:space="preserve">  </t>
    </r>
    <r>
      <rPr>
        <sz val="14"/>
        <color theme="7" tint="-0.249977111117893"/>
        <rFont val="Calibri"/>
        <family val="2"/>
        <scheme val="minor"/>
      </rPr>
      <t xml:space="preserve">Now try using the </t>
    </r>
    <r>
      <rPr>
        <b/>
        <sz val="14"/>
        <color theme="7" tint="-0.249977111117893"/>
        <rFont val="Calibri"/>
        <family val="2"/>
        <scheme val="minor"/>
      </rPr>
      <t>(3-Point entry)</t>
    </r>
    <r>
      <rPr>
        <sz val="14"/>
        <color theme="7" tint="-0.249977111117893"/>
        <rFont val="Calibri"/>
        <family val="2"/>
        <scheme val="minor"/>
      </rPr>
      <t xml:space="preserve"> worksheet!</t>
    </r>
  </si>
  <si>
    <r>
      <t xml:space="preserve">Or, use the </t>
    </r>
    <r>
      <rPr>
        <b/>
        <sz val="14"/>
        <color theme="7" tint="-0.249977111117893"/>
        <rFont val="Calibri"/>
        <family val="2"/>
        <scheme val="minor"/>
      </rPr>
      <t>(1-Point entry)</t>
    </r>
    <r>
      <rPr>
        <sz val="14"/>
        <color theme="7" tint="-0.249977111117893"/>
        <rFont val="Calibri"/>
        <family val="2"/>
        <scheme val="minor"/>
      </rPr>
      <t xml:space="preserve"> worksheet, where two heuristics automatically calculate the </t>
    </r>
    <r>
      <rPr>
        <b/>
        <sz val="14"/>
        <color theme="7" tint="-0.249977111117893"/>
        <rFont val="Calibri"/>
        <family val="2"/>
        <scheme val="minor"/>
      </rPr>
      <t>Minimum</t>
    </r>
    <r>
      <rPr>
        <sz val="14"/>
        <color theme="7" tint="-0.249977111117893"/>
        <rFont val="Calibri"/>
        <family val="2"/>
        <scheme val="minor"/>
      </rPr>
      <t xml:space="preserve"> and </t>
    </r>
    <r>
      <rPr>
        <b/>
        <sz val="14"/>
        <color theme="7" tint="-0.249977111117893"/>
        <rFont val="Calibri"/>
        <family val="2"/>
        <scheme val="minor"/>
      </rPr>
      <t>Maximum</t>
    </r>
    <r>
      <rPr>
        <sz val="14"/>
        <color theme="7" tint="-0.249977111117893"/>
        <rFont val="Calibri"/>
        <family val="2"/>
        <scheme val="minor"/>
      </rPr>
      <t xml:space="preserve"> point-estimates</t>
    </r>
  </si>
  <si>
    <r>
      <rPr>
        <b/>
        <i/>
        <sz val="22"/>
        <color theme="1" tint="0.34998626667073579"/>
        <rFont val="Calibri"/>
        <family val="2"/>
        <scheme val="minor"/>
      </rPr>
      <t>Welcome to</t>
    </r>
    <r>
      <rPr>
        <b/>
        <sz val="22"/>
        <color theme="1" tint="0.34998626667073579"/>
        <rFont val="Calibri"/>
        <family val="2"/>
        <scheme val="minor"/>
      </rPr>
      <t xml:space="preserve"> </t>
    </r>
    <r>
      <rPr>
        <b/>
        <sz val="22"/>
        <rFont val="Calibri"/>
        <family val="2"/>
        <scheme val="minor"/>
      </rPr>
      <t>Statistical PERT®</t>
    </r>
    <r>
      <rPr>
        <b/>
        <i/>
        <sz val="22"/>
        <color rgb="FFF1592A"/>
        <rFont val="Calibri"/>
        <family val="2"/>
        <scheme val="minor"/>
      </rPr>
      <t xml:space="preserve"> Beta Edition</t>
    </r>
  </si>
  <si>
    <r>
      <rPr>
        <b/>
        <sz val="11"/>
        <color theme="1"/>
        <rFont val="Calibri"/>
        <family val="2"/>
        <scheme val="minor"/>
      </rPr>
      <t>Statistical PERT® (SPERT®)</t>
    </r>
    <r>
      <rPr>
        <sz val="11"/>
        <color theme="1"/>
        <rFont val="Calibri"/>
        <family val="2"/>
        <scheme val="minor"/>
      </rPr>
      <t xml:space="preserve"> is a freely licensed, probabilistic, estimation technique.  Use Statistical PERT</t>
    </r>
  </si>
  <si>
    <r>
      <rPr>
        <b/>
        <sz val="11"/>
        <color theme="1"/>
        <rFont val="Calibri"/>
        <family val="2"/>
        <scheme val="minor"/>
      </rPr>
      <t>Statistical PERT®</t>
    </r>
    <r>
      <rPr>
        <b/>
        <i/>
        <sz val="11"/>
        <color theme="1"/>
        <rFont val="Calibri"/>
        <family val="2"/>
        <scheme val="minor"/>
      </rPr>
      <t xml:space="preserve"> </t>
    </r>
    <r>
      <rPr>
        <b/>
        <i/>
        <sz val="11"/>
        <color rgb="FFF1592A"/>
        <rFont val="Calibri"/>
        <family val="2"/>
        <scheme val="minor"/>
      </rPr>
      <t>Beta Edition</t>
    </r>
    <r>
      <rPr>
        <sz val="11"/>
        <color theme="1"/>
        <rFont val="Calibri"/>
        <family val="2"/>
        <scheme val="minor"/>
      </rPr>
      <t xml:space="preserve"> uses Excel's two beta distribution functions, BETA.DIST and</t>
    </r>
  </si>
  <si>
    <r>
      <t xml:space="preserve">try </t>
    </r>
    <r>
      <rPr>
        <b/>
        <sz val="11"/>
        <color theme="1"/>
        <rFont val="Calibri"/>
        <family val="2"/>
        <scheme val="minor"/>
      </rPr>
      <t>Statistical PERT®</t>
    </r>
    <r>
      <rPr>
        <b/>
        <i/>
        <sz val="11"/>
        <color theme="1"/>
        <rFont val="Calibri"/>
        <family val="2"/>
        <scheme val="minor"/>
      </rPr>
      <t xml:space="preserve"> </t>
    </r>
    <r>
      <rPr>
        <b/>
        <i/>
        <sz val="11"/>
        <color rgb="FFF1592A"/>
        <rFont val="Calibri"/>
        <family val="2"/>
        <scheme val="minor"/>
      </rPr>
      <t>Normal Edition</t>
    </r>
    <r>
      <rPr>
        <sz val="11"/>
        <color theme="1"/>
        <rFont val="Calibri"/>
        <family val="2"/>
        <scheme val="minor"/>
      </rPr>
      <t xml:space="preserve"> which uses Excel's two normal distribution functions</t>
    </r>
  </si>
  <si>
    <r>
      <t xml:space="preserve">essential things you need to know to use the </t>
    </r>
    <r>
      <rPr>
        <b/>
        <sz val="11"/>
        <color theme="1"/>
        <rFont val="Calibri"/>
        <family val="2"/>
        <scheme val="minor"/>
      </rPr>
      <t>Statistical PERT®</t>
    </r>
    <r>
      <rPr>
        <b/>
        <i/>
        <sz val="11"/>
        <color theme="1"/>
        <rFont val="Calibri"/>
        <family val="2"/>
        <scheme val="minor"/>
      </rPr>
      <t xml:space="preserve"> </t>
    </r>
    <r>
      <rPr>
        <b/>
        <i/>
        <sz val="11"/>
        <color rgb="FFF1592A"/>
        <rFont val="Calibri"/>
        <family val="2"/>
        <scheme val="minor"/>
      </rPr>
      <t>Beta Edition</t>
    </r>
    <r>
      <rPr>
        <sz val="11"/>
        <color theme="1"/>
        <rFont val="Calibri"/>
        <family val="2"/>
        <scheme val="minor"/>
      </rPr>
      <t xml:space="preserve"> spreadsheet.</t>
    </r>
  </si>
  <si>
    <r>
      <t xml:space="preserve">a Quick Start guide for </t>
    </r>
    <r>
      <rPr>
        <b/>
        <u/>
        <sz val="11"/>
        <color theme="10"/>
        <rFont val="Calibri"/>
        <family val="2"/>
        <scheme val="minor"/>
      </rPr>
      <t>Statistical PERT®</t>
    </r>
    <r>
      <rPr>
        <b/>
        <i/>
        <u/>
        <sz val="11"/>
        <color theme="10"/>
        <rFont val="Calibri"/>
        <family val="2"/>
        <scheme val="minor"/>
      </rPr>
      <t xml:space="preserve"> Beta Edition</t>
    </r>
    <r>
      <rPr>
        <u/>
        <sz val="11"/>
        <color theme="10"/>
        <rFont val="Calibri"/>
        <family val="2"/>
        <scheme val="minor"/>
      </rPr>
      <t>.  The Quick Start guide explains the</t>
    </r>
  </si>
  <si>
    <r>
      <t xml:space="preserve">Watch a Pluralsight course on </t>
    </r>
    <r>
      <rPr>
        <b/>
        <u/>
        <sz val="11"/>
        <color theme="10"/>
        <rFont val="Calibri"/>
        <family val="2"/>
        <scheme val="minor"/>
      </rPr>
      <t xml:space="preserve">Statistical PERT® </t>
    </r>
    <r>
      <rPr>
        <b/>
        <i/>
        <u/>
        <sz val="11"/>
        <color theme="10"/>
        <rFont val="Calibri"/>
        <family val="2"/>
        <scheme val="minor"/>
      </rPr>
      <t>Normal Edition</t>
    </r>
  </si>
  <si>
    <r>
      <t xml:space="preserve">Download more FREE </t>
    </r>
    <r>
      <rPr>
        <b/>
        <u/>
        <sz val="11"/>
        <color theme="10"/>
        <rFont val="Calibri"/>
        <family val="2"/>
        <scheme val="minor"/>
      </rPr>
      <t>Statistical PERT®</t>
    </r>
    <r>
      <rPr>
        <u/>
        <sz val="11"/>
        <color theme="10"/>
        <rFont val="Calibri"/>
        <family val="2"/>
        <scheme val="minor"/>
      </rPr>
      <t xml:space="preserve"> templates at https://www.statisticalpert.com</t>
    </r>
  </si>
  <si>
    <r>
      <t>Statistical PERT</t>
    </r>
    <r>
      <rPr>
        <b/>
        <sz val="18"/>
        <rFont val="Calibri"/>
        <family val="2"/>
      </rPr>
      <t>®</t>
    </r>
    <r>
      <rPr>
        <b/>
        <sz val="18"/>
        <rFont val="Calibri"/>
        <family val="2"/>
        <scheme val="minor"/>
      </rPr>
      <t xml:space="preserve"> (SPERT®) </t>
    </r>
    <r>
      <rPr>
        <b/>
        <i/>
        <sz val="18"/>
        <color rgb="FFF1592A"/>
        <rFont val="Calibri"/>
        <family val="2"/>
        <scheme val="minor"/>
      </rPr>
      <t>Beta Edition</t>
    </r>
    <r>
      <rPr>
        <b/>
        <i/>
        <sz val="18"/>
        <color rgb="FFC00000"/>
        <rFont val="Calibri"/>
        <family val="2"/>
        <scheme val="minor"/>
      </rPr>
      <t xml:space="preserve"> </t>
    </r>
    <r>
      <rPr>
        <b/>
        <i/>
        <sz val="18"/>
        <color theme="1" tint="0.34998626667073579"/>
        <rFont val="Calibri"/>
        <family val="2"/>
        <scheme val="minor"/>
      </rPr>
      <t>for Beginners</t>
    </r>
  </si>
  <si>
    <t>1.0</t>
  </si>
  <si>
    <t>Choose which side of the probability curve to display</t>
  </si>
  <si>
    <r>
      <t xml:space="preserve">These are the </t>
    </r>
    <r>
      <rPr>
        <b/>
        <sz val="11"/>
        <color theme="1"/>
        <rFont val="Calibri"/>
        <family val="2"/>
        <scheme val="minor"/>
      </rPr>
      <t>Minimum</t>
    </r>
    <r>
      <rPr>
        <sz val="11"/>
        <color theme="1"/>
        <rFont val="Calibri"/>
        <family val="2"/>
        <scheme val="minor"/>
      </rPr>
      <t xml:space="preserve"> heuristic percentages used in the 'SPERT Beta (1-Point entry)' and 'SPERT Beta (Mixed entry)' worksheets to create a </t>
    </r>
    <r>
      <rPr>
        <b/>
        <sz val="11"/>
        <color theme="1"/>
        <rFont val="Calibri"/>
        <family val="2"/>
        <scheme val="minor"/>
      </rPr>
      <t>minimum</t>
    </r>
    <r>
      <rPr>
        <sz val="11"/>
        <color theme="1"/>
        <rFont val="Calibri"/>
        <family val="2"/>
        <scheme val="minor"/>
      </rPr>
      <t xml:space="preserve"> value for a 3-point estimate.  You can add to, remove, or change this list.</t>
    </r>
  </si>
  <si>
    <r>
      <t xml:space="preserve">These are the </t>
    </r>
    <r>
      <rPr>
        <b/>
        <sz val="11"/>
        <color theme="1"/>
        <rFont val="Calibri"/>
        <family val="2"/>
        <scheme val="minor"/>
      </rPr>
      <t>Maximum</t>
    </r>
    <r>
      <rPr>
        <sz val="11"/>
        <color theme="1"/>
        <rFont val="Calibri"/>
        <family val="2"/>
        <scheme val="minor"/>
      </rPr>
      <t xml:space="preserve"> heuristic percentages used in the 'SPERT Beta (1-Point entry)' and 'SPERT Beta (Mixed entry)' worksheets to create a </t>
    </r>
    <r>
      <rPr>
        <b/>
        <sz val="11"/>
        <color theme="1"/>
        <rFont val="Calibri"/>
        <family val="2"/>
        <scheme val="minor"/>
      </rPr>
      <t>maximum</t>
    </r>
    <r>
      <rPr>
        <sz val="11"/>
        <color theme="1"/>
        <rFont val="Calibri"/>
        <family val="2"/>
        <scheme val="minor"/>
      </rPr>
      <t xml:space="preserve"> value for a 3-point estimate.  You can add to, remove, or change this list.</t>
    </r>
  </si>
  <si>
    <t>Initial release which includes a new Beginners worksheet, and fixes to pie charts linked to the wrong worksheet</t>
  </si>
  <si>
    <t>SPERT Probabilistic Estimates using the BETA distribution</t>
  </si>
  <si>
    <t>1.1</t>
  </si>
  <si>
    <t>Update the copyright to use a function</t>
  </si>
  <si>
    <t>1.2</t>
  </si>
  <si>
    <t>Update the bottom page links, license instructions, and no-warranty disclaimer</t>
  </si>
  <si>
    <t>Connect with or follow William W. Davis on LinkedIn</t>
  </si>
  <si>
    <t>Statistical PERT® is a free spreadsheet file; you can redistribute it and/or modify it under the terms of the</t>
  </si>
  <si>
    <t>or (at your option) any later version.  Statistical PERT® and SPERT® are federally-registered trademarks.  If you modify</t>
  </si>
  <si>
    <t>this spreadsheet in any material way, please remove these trademarked names from the modified spreadsheet.</t>
  </si>
  <si>
    <r>
      <t xml:space="preserve">All models are wrong, </t>
    </r>
    <r>
      <rPr>
        <i/>
        <sz val="13"/>
        <color theme="1" tint="0.34998626667073579"/>
        <rFont val="Candara"/>
        <family val="2"/>
      </rPr>
      <t>but some are useful.</t>
    </r>
  </si>
  <si>
    <t xml:space="preserve"> George E. P. Box, British statistician (1919-2013)</t>
  </si>
  <si>
    <r>
      <rPr>
        <b/>
        <i/>
        <sz val="13"/>
        <color theme="1" tint="0.34998626667073579"/>
        <rFont val="Candara"/>
        <family val="2"/>
      </rPr>
      <t>Facts are stubborn things,</t>
    </r>
    <r>
      <rPr>
        <i/>
        <sz val="13"/>
        <color theme="1" tint="0.34998626667073579"/>
        <rFont val="Candara"/>
        <family val="2"/>
      </rPr>
      <t xml:space="preserve"> but statistics are pliable.</t>
    </r>
  </si>
  <si>
    <t xml:space="preserve"> Mark Twain, American humorist (1835-1910)</t>
  </si>
  <si>
    <t>Plus:</t>
  </si>
  <si>
    <t xml:space="preserve">                    GNU GENERAL PUBLIC LICENSE</t>
  </si>
  <si>
    <t xml:space="preserve">                       Version 3, 29 June 2007</t>
  </si>
  <si>
    <t xml:space="preserve"> Copyright (C) 2007 Free Software Foundation, Inc. &lt;https://fsf.org/&gt;</t>
  </si>
  <si>
    <t xml:space="preserve"> Everyone is permitted to copy and distribute verbatim copies</t>
  </si>
  <si>
    <t xml:space="preserve"> of this license document, but changing it is not allowed.</t>
  </si>
  <si>
    <t xml:space="preserve">                            Preamble</t>
  </si>
  <si>
    <t xml:space="preserve">  The GNU General Public License is a free, copyleft license for</t>
  </si>
  <si>
    <t>software and other kinds of works.</t>
  </si>
  <si>
    <t xml:space="preserve">  The licenses for most software and other practical works are designed</t>
  </si>
  <si>
    <t>to take away your freedom to share and change the works.  By contrast,</t>
  </si>
  <si>
    <t>the GNU General Public License is intended to guarantee your freedom to</t>
  </si>
  <si>
    <t>share and change all versions of a program--to make sure it remains free</t>
  </si>
  <si>
    <t>software for all its users.  We, the Free Software Foundation, use the</t>
  </si>
  <si>
    <t>GNU General Public License for most of our software; it applies also to</t>
  </si>
  <si>
    <t>any other work released this way by its authors.  You can apply it to</t>
  </si>
  <si>
    <t>your programs, too.</t>
  </si>
  <si>
    <t xml:space="preserve">  When we speak of free software, we are referring to freedom, not</t>
  </si>
  <si>
    <t>price.  Our General Public Licenses are designed to make sure that you</t>
  </si>
  <si>
    <t>have the freedom to distribute copies of free software (and charge for</t>
  </si>
  <si>
    <t>them if you wish), that you receive source code or can get it if you</t>
  </si>
  <si>
    <t>want it, that you can change the software or use pieces of it in new</t>
  </si>
  <si>
    <t>free programs, and that you know you can do these things.</t>
  </si>
  <si>
    <t xml:space="preserve">  To protect your rights, we need to prevent others from denying you</t>
  </si>
  <si>
    <t>these rights or asking you to surrender the rights.  Therefore, you have</t>
  </si>
  <si>
    <t>certain responsibilities if you distribute copies of the software, or if</t>
  </si>
  <si>
    <t>you modify it: responsibilities to respect the freedom of others.</t>
  </si>
  <si>
    <t xml:space="preserve">  For example, if you distribute copies of such a program, whether</t>
  </si>
  <si>
    <t>gratis or for a fee, you must pass on to the recipients the same</t>
  </si>
  <si>
    <t>freedoms that you received.  You must make sure that they, too, receive</t>
  </si>
  <si>
    <t>or can get the source code.  And you must show them these terms so they</t>
  </si>
  <si>
    <t>know their rights.</t>
  </si>
  <si>
    <t xml:space="preserve">  Developers that use the GNU GPL protect your rights with two steps:</t>
  </si>
  <si>
    <t>(1) assert copyright on the software, and (2) offer you this License</t>
  </si>
  <si>
    <t>giving you legal permission to copy, distribute and/or modify it.</t>
  </si>
  <si>
    <t xml:space="preserve">  For the developers' and authors' protection, the GPL clearly explains</t>
  </si>
  <si>
    <t>that there is no warranty for this free software.  For both users' and</t>
  </si>
  <si>
    <t>authors' sake, the GPL requires that modified versions be marked as</t>
  </si>
  <si>
    <t>changed, so that their problems will not be attributed erroneously to</t>
  </si>
  <si>
    <t>authors of previous versions.</t>
  </si>
  <si>
    <t xml:space="preserve">  Some devices are designed to deny users access to install or run</t>
  </si>
  <si>
    <t>modified versions of the software inside them, although the manufacturer</t>
  </si>
  <si>
    <t>can do so.  This is fundamentally incompatible with the aim of</t>
  </si>
  <si>
    <t>protecting users' freedom to change the software.  The systematic</t>
  </si>
  <si>
    <t>pattern of such abuse occurs in the area of products for individuals to</t>
  </si>
  <si>
    <t>use, which is precisely where it is most unacceptable.  Therefore, we</t>
  </si>
  <si>
    <t>have designed this version of the GPL to prohibit the practice for those</t>
  </si>
  <si>
    <t>products.  If such problems arise substantially in other domains, we</t>
  </si>
  <si>
    <t>stand ready to extend this provision to those domains in future versions</t>
  </si>
  <si>
    <t>of the GPL, as needed to protect the freedom of users.</t>
  </si>
  <si>
    <t xml:space="preserve">  Finally, every program is threatened constantly by software patents.</t>
  </si>
  <si>
    <t>States should not allow patents to restrict development and use of</t>
  </si>
  <si>
    <t>software on general-purpose computers, but in those that do, we wish to</t>
  </si>
  <si>
    <t>avoid the special danger that patents applied to a free program could</t>
  </si>
  <si>
    <t>make it effectively proprietary.  To prevent this, the GPL assures that</t>
  </si>
  <si>
    <t>patents cannot be used to render the program non-free.</t>
  </si>
  <si>
    <t xml:space="preserve">  The precise terms and conditions for copying, distribution and</t>
  </si>
  <si>
    <t>modification follow.</t>
  </si>
  <si>
    <t xml:space="preserve">                       TERMS AND CONDITIONS</t>
  </si>
  <si>
    <t xml:space="preserve">  0. Definitions.</t>
  </si>
  <si>
    <t xml:space="preserve">  "This License" refers to version 3 of the GNU General Public License.</t>
  </si>
  <si>
    <t xml:space="preserve">  "Copyright" also means copyright-like laws that apply to other kinds of</t>
  </si>
  <si>
    <t>works, such as semiconductor masks.</t>
  </si>
  <si>
    <t xml:space="preserve">  "The Program" refers to any copyrightable work licensed under this</t>
  </si>
  <si>
    <t>License.  Each licensee is addressed as "you".  "Licensees" and</t>
  </si>
  <si>
    <t>"recipients" may be individuals or organizations.</t>
  </si>
  <si>
    <t xml:space="preserve">  To "modify" a work means to copy from or adapt all or part of the work</t>
  </si>
  <si>
    <t>in a fashion requiring copyright permission, other than the making of an</t>
  </si>
  <si>
    <t>exact copy.  The resulting work is called a "modified version" of the</t>
  </si>
  <si>
    <t>earlier work or a work "based on" the earlier work.</t>
  </si>
  <si>
    <t xml:space="preserve">  A "covered work" means either the unmodified Program or a work based</t>
  </si>
  <si>
    <t>on the Program.</t>
  </si>
  <si>
    <t xml:space="preserve">  To "propagate" a work means to do anything with it that, without</t>
  </si>
  <si>
    <t>permission, would make you directly or secondarily liable for</t>
  </si>
  <si>
    <t>infringement under applicable copyright law, except executing it on a</t>
  </si>
  <si>
    <t>computer or modifying a private copy.  Propagation includes copying,</t>
  </si>
  <si>
    <t>distribution (with or without modification), making available to the</t>
  </si>
  <si>
    <t>public, and in some countries other activities as well.</t>
  </si>
  <si>
    <t xml:space="preserve">  To "convey" a work means any kind of propagation that enables other</t>
  </si>
  <si>
    <t>parties to make or receive copies.  Mere interaction with a user through</t>
  </si>
  <si>
    <t>a computer network, with no transfer of a copy, is not conveying.</t>
  </si>
  <si>
    <t xml:space="preserve">  An interactive user interface displays "Appropriate Legal Notices"</t>
  </si>
  <si>
    <t>to the extent that it includes a convenient and prominently visible</t>
  </si>
  <si>
    <t>feature that (1) displays an appropriate copyright notice, and (2)</t>
  </si>
  <si>
    <t>tells the user that there is no warranty for the work (except to the</t>
  </si>
  <si>
    <t>extent that warranties are provided), that licensees may convey the</t>
  </si>
  <si>
    <t>work under this License, and how to view a copy of this License.  If</t>
  </si>
  <si>
    <t>the interface presents a list of user commands or options, such as a</t>
  </si>
  <si>
    <t>menu, a prominent item in the list meets this criterion.</t>
  </si>
  <si>
    <t xml:space="preserve">  1. Source Code.</t>
  </si>
  <si>
    <t xml:space="preserve">  The "source code" for a work means the preferred form of the work</t>
  </si>
  <si>
    <t>for making modifications to it.  "Object code" means any non-source</t>
  </si>
  <si>
    <t>form of a work.</t>
  </si>
  <si>
    <t xml:space="preserve">  A "Standard Interface" means an interface that either is an official</t>
  </si>
  <si>
    <t>standard defined by a recognized standards body, or, in the case of</t>
  </si>
  <si>
    <t>interfaces specified for a particular programming language, one that</t>
  </si>
  <si>
    <t>is widely used among developers working in that language.</t>
  </si>
  <si>
    <t xml:space="preserve">  The "System Libraries" of an executable work include anything, other</t>
  </si>
  <si>
    <t>than the work as a whole, that (a) is included in the normal form of</t>
  </si>
  <si>
    <t>packaging a Major Component, but which is not part of that Major</t>
  </si>
  <si>
    <t>Component, and (b) serves only to enable use of the work with that</t>
  </si>
  <si>
    <t>Major Component, or to implement a Standard Interface for which an</t>
  </si>
  <si>
    <t>implementation is available to the public in source code form.  A</t>
  </si>
  <si>
    <t>"Major Component", in this context, means a major essential component</t>
  </si>
  <si>
    <t>(kernel, window system, and so on) of the specific operating system</t>
  </si>
  <si>
    <t>(if any) on which the executable work runs, or a compiler used to</t>
  </si>
  <si>
    <t>produce the work, or an object code interpreter used to run it.</t>
  </si>
  <si>
    <t xml:space="preserve">  The "Corresponding Source" for a work in object code form means all</t>
  </si>
  <si>
    <t>the source code needed to generate, install, and (for an executable</t>
  </si>
  <si>
    <t>work) run the object code and to modify the work, including scripts to</t>
  </si>
  <si>
    <t>control those activities.  However, it does not include the work's</t>
  </si>
  <si>
    <t>System Libraries, or general-purpose tools or generally available free</t>
  </si>
  <si>
    <t>programs which are used unmodified in performing those activities but</t>
  </si>
  <si>
    <t>which are not part of the work.  For example, Corresponding Source</t>
  </si>
  <si>
    <t>includes interface definition files associated with source files for</t>
  </si>
  <si>
    <t>the work, and the source code for shared libraries and dynamically</t>
  </si>
  <si>
    <t>linked subprograms that the work is specifically designed to require,</t>
  </si>
  <si>
    <t>such as by intimate data communication or control flow between those</t>
  </si>
  <si>
    <t>subprograms and other parts of the work.</t>
  </si>
  <si>
    <t xml:space="preserve">  The Corresponding Source need not include anything that users</t>
  </si>
  <si>
    <t>can regenerate automatically from other parts of the Corresponding</t>
  </si>
  <si>
    <t>Source.</t>
  </si>
  <si>
    <t xml:space="preserve">  The Corresponding Source for a work in source code form is that</t>
  </si>
  <si>
    <t>same work.</t>
  </si>
  <si>
    <t xml:space="preserve">  2. Basic Permissions.</t>
  </si>
  <si>
    <t xml:space="preserve">  All rights granted under this License are granted for the term of</t>
  </si>
  <si>
    <t>copyright on the Program, and are irrevocable provided the stated</t>
  </si>
  <si>
    <t>conditions are met.  This License explicitly affirms your unlimited</t>
  </si>
  <si>
    <t>permission to run the unmodified Program.  The output from running a</t>
  </si>
  <si>
    <t>covered work is covered by this License only if the output, given its</t>
  </si>
  <si>
    <t>content, constitutes a covered work.  This License acknowledges your</t>
  </si>
  <si>
    <t>rights of fair use or other equivalent, as provided by copyright law.</t>
  </si>
  <si>
    <t xml:space="preserve">  You may make, run and propagate covered works that you do not</t>
  </si>
  <si>
    <t>convey, without conditions so long as your license otherwise remains</t>
  </si>
  <si>
    <t>in force.  You may convey covered works to others for the sole purpose</t>
  </si>
  <si>
    <t>of having them make modifications exclusively for you, or provide you</t>
  </si>
  <si>
    <t>with facilities for running those works, provided that you comply with</t>
  </si>
  <si>
    <t>the terms of this License in conveying all material for which you do</t>
  </si>
  <si>
    <t>not control copyright.  Those thus making or running the covered works</t>
  </si>
  <si>
    <t>for you must do so exclusively on your behalf, under your direction</t>
  </si>
  <si>
    <t>and control, on terms that prohibit them from making any copies of</t>
  </si>
  <si>
    <t>your copyrighted material outside their relationship with you.</t>
  </si>
  <si>
    <t xml:space="preserve">  Conveying under any other circumstances is permitted solely under</t>
  </si>
  <si>
    <t>the conditions stated below.  Sublicensing is not allowed; section 10</t>
  </si>
  <si>
    <t>makes it unnecessary.</t>
  </si>
  <si>
    <t xml:space="preserve">  3. Protecting Users' Legal Rights From Anti-Circumvention Law.</t>
  </si>
  <si>
    <t xml:space="preserve">  No covered work shall be deemed part of an effective technological</t>
  </si>
  <si>
    <t>measure under any applicable law fulfilling obligations under article</t>
  </si>
  <si>
    <t>11 of the WIPO copyright treaty adopted on 20 December 1996, or</t>
  </si>
  <si>
    <t>similar laws prohibiting or restricting circumvention of such</t>
  </si>
  <si>
    <t>measures.</t>
  </si>
  <si>
    <t xml:space="preserve">  When you convey a covered work, you waive any legal power to forbid</t>
  </si>
  <si>
    <t>circumvention of technological measures to the extent such circumvention</t>
  </si>
  <si>
    <t>is effected by exercising rights under this License with respect to</t>
  </si>
  <si>
    <t>the covered work, and you disclaim any intention to limit operation or</t>
  </si>
  <si>
    <t>modification of the work as a means of enforcing, against the work's</t>
  </si>
  <si>
    <t>users, your or third parties' legal rights to forbid circumvention of</t>
  </si>
  <si>
    <t>technological measures.</t>
  </si>
  <si>
    <t xml:space="preserve">  4. Conveying Verbatim Copies.</t>
  </si>
  <si>
    <t xml:space="preserve">  You may convey verbatim copies of the Program's source code as you</t>
  </si>
  <si>
    <t>receive it, in any medium, provided that you conspicuously and</t>
  </si>
  <si>
    <t>appropriately publish on each copy an appropriate copyright notice;</t>
  </si>
  <si>
    <t>keep intact all notices stating that this License and any</t>
  </si>
  <si>
    <t>non-permissive terms added in accord with section 7 apply to the code;</t>
  </si>
  <si>
    <t>keep intact all notices of the absence of any warranty; and give all</t>
  </si>
  <si>
    <t>recipients a copy of this License along with the Program.</t>
  </si>
  <si>
    <t xml:space="preserve">  You may charge any price or no price for each copy that you convey,</t>
  </si>
  <si>
    <t>and you may offer support or warranty protection for a fee.</t>
  </si>
  <si>
    <t xml:space="preserve">  5. Conveying Modified Source Versions.</t>
  </si>
  <si>
    <t xml:space="preserve">  You may convey a work based on the Program, or the modifications to</t>
  </si>
  <si>
    <t>produce it from the Program, in the form of source code under the</t>
  </si>
  <si>
    <t>terms of section 4, provided that you also meet all of these conditions:</t>
  </si>
  <si>
    <t xml:space="preserve">    a) The work must carry prominent notices stating that you modified</t>
  </si>
  <si>
    <t xml:space="preserve">    it, and giving a relevant date.</t>
  </si>
  <si>
    <t xml:space="preserve">    b) The work must carry prominent notices stating that it is</t>
  </si>
  <si>
    <t xml:space="preserve">    released under this License and any conditions added under section</t>
  </si>
  <si>
    <t xml:space="preserve">    7.  This requirement modifies the requirement in section 4 to</t>
  </si>
  <si>
    <t xml:space="preserve">    "keep intact all notices".</t>
  </si>
  <si>
    <t xml:space="preserve">    c) You must license the entire work, as a whole, under this</t>
  </si>
  <si>
    <t xml:space="preserve">    License to anyone who comes into possession of a copy.  This</t>
  </si>
  <si>
    <t xml:space="preserve">    License will therefore apply, along with any applicable section 7</t>
  </si>
  <si>
    <t xml:space="preserve">    additional terms, to the whole of the work, and all its parts,</t>
  </si>
  <si>
    <t xml:space="preserve">    regardless of how they are packaged.  This License gives no</t>
  </si>
  <si>
    <t xml:space="preserve">    permission to license the work in any other way, but it does not</t>
  </si>
  <si>
    <t xml:space="preserve">    invalidate such permission if you have separately received it.</t>
  </si>
  <si>
    <t xml:space="preserve">    d) If the work has interactive user interfaces, each must display</t>
  </si>
  <si>
    <t xml:space="preserve">    Appropriate Legal Notices; however, if the Program has interactive</t>
  </si>
  <si>
    <t xml:space="preserve">    interfaces that do not display Appropriate Legal Notices, your</t>
  </si>
  <si>
    <t xml:space="preserve">    work need not make them do so.</t>
  </si>
  <si>
    <t xml:space="preserve">  A compilation of a covered work with other separate and independent</t>
  </si>
  <si>
    <t>works, which are not by their nature extensions of the covered work,</t>
  </si>
  <si>
    <t>and which are not combined with it such as to form a larger program,</t>
  </si>
  <si>
    <t>in or on a volume of a storage or distribution medium, is called an</t>
  </si>
  <si>
    <t>"aggregate" if the compilation and its resulting copyright are not</t>
  </si>
  <si>
    <t>used to limit the access or legal rights of the compilation's users</t>
  </si>
  <si>
    <t>beyond what the individual works permit.  Inclusion of a covered work</t>
  </si>
  <si>
    <t>in an aggregate does not cause this License to apply to the other</t>
  </si>
  <si>
    <t>parts of the aggregate.</t>
  </si>
  <si>
    <t xml:space="preserve">  6. Conveying Non-Source Forms.</t>
  </si>
  <si>
    <t xml:space="preserve">  You may convey a covered work in object code form under the terms</t>
  </si>
  <si>
    <t>of sections 4 and 5, provided that you also convey the</t>
  </si>
  <si>
    <t>machine-readable Corresponding Source under the terms of this License,</t>
  </si>
  <si>
    <t>in one of these ways:</t>
  </si>
  <si>
    <t xml:space="preserve">    a) Convey the object code in, or embodied in, a physical product</t>
  </si>
  <si>
    <t xml:space="preserve">    (including a physical distribution medium), accompanied by the</t>
  </si>
  <si>
    <t xml:space="preserve">    Corresponding Source fixed on a durable physical medium</t>
  </si>
  <si>
    <t xml:space="preserve">    customarily used for software interchange.</t>
  </si>
  <si>
    <t xml:space="preserve">    b) Convey the object code in, or embodied in, a physical product</t>
  </si>
  <si>
    <t xml:space="preserve">    (including a physical distribution medium), accompanied by a</t>
  </si>
  <si>
    <t xml:space="preserve">    written offer, valid for at least three years and valid for as</t>
  </si>
  <si>
    <t xml:space="preserve">    long as you offer spare parts or customer support for that product</t>
  </si>
  <si>
    <t xml:space="preserve">    model, to give anyone who possesses the object code either (1) a</t>
  </si>
  <si>
    <t xml:space="preserve">    copy of the Corresponding Source for all the software in the</t>
  </si>
  <si>
    <t xml:space="preserve">    product that is covered by this License, on a durable physical</t>
  </si>
  <si>
    <t xml:space="preserve">    medium customarily used for software interchange, for a price no</t>
  </si>
  <si>
    <t xml:space="preserve">    more than your reasonable cost of physically performing this</t>
  </si>
  <si>
    <t xml:space="preserve">    conveying of source, or (2) access to copy the</t>
  </si>
  <si>
    <t xml:space="preserve">    Corresponding Source from a network server at no charge.</t>
  </si>
  <si>
    <t xml:space="preserve">    c) Convey individual copies of the object code with a copy of the</t>
  </si>
  <si>
    <t xml:space="preserve">    written offer to provide the Corresponding Source.  This</t>
  </si>
  <si>
    <t xml:space="preserve">    alternative is allowed only occasionally and noncommercially, and</t>
  </si>
  <si>
    <t xml:space="preserve">    only if you received the object code with such an offer, in accord</t>
  </si>
  <si>
    <t xml:space="preserve">    with subsection 6b.</t>
  </si>
  <si>
    <t xml:space="preserve">    d) Convey the object code by offering access from a designated</t>
  </si>
  <si>
    <t xml:space="preserve">    place (gratis or for a charge), and offer equivalent access to the</t>
  </si>
  <si>
    <t xml:space="preserve">    Corresponding Source in the same way through the same place at no</t>
  </si>
  <si>
    <t xml:space="preserve">    further charge.  You need not require recipients to copy the</t>
  </si>
  <si>
    <t xml:space="preserve">    Corresponding Source along with the object code.  If the place to</t>
  </si>
  <si>
    <t xml:space="preserve">    copy the object code is a network server, the Corresponding Source</t>
  </si>
  <si>
    <t xml:space="preserve">    may be on a different server (operated by you or a third party)</t>
  </si>
  <si>
    <t xml:space="preserve">    that supports equivalent copying facilities, provided you maintain</t>
  </si>
  <si>
    <t xml:space="preserve">    clear directions next to the object code saying where to find the</t>
  </si>
  <si>
    <t xml:space="preserve">    Corresponding Source.  Regardless of what server hosts the</t>
  </si>
  <si>
    <t xml:space="preserve">    Corresponding Source, you remain obligated to ensure that it is</t>
  </si>
  <si>
    <t xml:space="preserve">    available for as long as needed to satisfy these requirements.</t>
  </si>
  <si>
    <t xml:space="preserve">    e) Convey the object code using peer-to-peer transmission, provided</t>
  </si>
  <si>
    <t xml:space="preserve">    you inform other peers where the object code and Corresponding</t>
  </si>
  <si>
    <t xml:space="preserve">    Source of the work are being offered to the general public at no</t>
  </si>
  <si>
    <t xml:space="preserve">    charge under subsection 6d.</t>
  </si>
  <si>
    <t xml:space="preserve">  A separable portion of the object code, whose source code is excluded</t>
  </si>
  <si>
    <t>from the Corresponding Source as a System Library, need not be</t>
  </si>
  <si>
    <t>included in conveying the object code work.</t>
  </si>
  <si>
    <t xml:space="preserve">  A "User Product" is either (1) a "consumer product", which means any</t>
  </si>
  <si>
    <t>tangible personal property which is normally used for personal, family,</t>
  </si>
  <si>
    <t>or household purposes, or (2) anything designed or sold for incorporation</t>
  </si>
  <si>
    <t>into a dwelling.  In determining whether a product is a consumer product,</t>
  </si>
  <si>
    <t>doubtful cases shall be resolved in favor of coverage.  For a particular</t>
  </si>
  <si>
    <t>product received by a particular user, "normally used" refers to a</t>
  </si>
  <si>
    <t>typical or common use of that class of product, regardless of the status</t>
  </si>
  <si>
    <t>of the particular user or of the way in which the particular user</t>
  </si>
  <si>
    <t>actually uses, or expects or is expected to use, the product.  A product</t>
  </si>
  <si>
    <t>is a consumer product regardless of whether the product has substantial</t>
  </si>
  <si>
    <t>commercial, industrial or non-consumer uses, unless such uses represent</t>
  </si>
  <si>
    <t>the only significant mode of use of the product.</t>
  </si>
  <si>
    <t xml:space="preserve">  "Installation Information" for a User Product means any methods,</t>
  </si>
  <si>
    <t>procedures, authorization keys, or other information required to install</t>
  </si>
  <si>
    <t>and execute modified versions of a covered work in that User Product from</t>
  </si>
  <si>
    <t>a modified version of its Corresponding Source.  The information must</t>
  </si>
  <si>
    <t>suffice to ensure that the continued functioning of the modified object</t>
  </si>
  <si>
    <t>code is in no case prevented or interfered with solely because</t>
  </si>
  <si>
    <t>modification has been made.</t>
  </si>
  <si>
    <t xml:space="preserve">  If you convey an object code work under this section in, or with, or</t>
  </si>
  <si>
    <t>specifically for use in, a User Product, and the conveying occurs as</t>
  </si>
  <si>
    <t>part of a transaction in which the right of possession and use of the</t>
  </si>
  <si>
    <t>User Product is transferred to the recipient in perpetuity or for a</t>
  </si>
  <si>
    <t>fixed term (regardless of how the transaction is characterized), the</t>
  </si>
  <si>
    <t>Corresponding Source conveyed under this section must be accompanied</t>
  </si>
  <si>
    <t>by the Installation Information.  But this requirement does not apply</t>
  </si>
  <si>
    <t>if neither you nor any third party retains the ability to install</t>
  </si>
  <si>
    <t>modified object code on the User Product (for example, the work has</t>
  </si>
  <si>
    <t>been installed in ROM).</t>
  </si>
  <si>
    <t xml:space="preserve">  The requirement to provide Installation Information does not include a</t>
  </si>
  <si>
    <t>requirement to continue to provide support service, warranty, or updates</t>
  </si>
  <si>
    <t>for a work that has been modified or installed by the recipient, or for</t>
  </si>
  <si>
    <t>the User Product in which it has been modified or installed.  Access to a</t>
  </si>
  <si>
    <t>network may be denied when the modification itself materially and</t>
  </si>
  <si>
    <t>adversely affects the operation of the network or violates the rules and</t>
  </si>
  <si>
    <t>protocols for communication across the network.</t>
  </si>
  <si>
    <t xml:space="preserve">  Corresponding Source conveyed, and Installation Information provided,</t>
  </si>
  <si>
    <t>in accord with this section must be in a format that is publicly</t>
  </si>
  <si>
    <t>documented (and with an implementation available to the public in</t>
  </si>
  <si>
    <t>source code form), and must require no special password or key for</t>
  </si>
  <si>
    <t>unpacking, reading or copying.</t>
  </si>
  <si>
    <t xml:space="preserve">  7. Additional Terms.</t>
  </si>
  <si>
    <t xml:space="preserve">  "Additional permissions" are terms that supplement the terms of this</t>
  </si>
  <si>
    <t>License by making exceptions from one or more of its conditions.</t>
  </si>
  <si>
    <t>Additional permissions that are applicable to the entire Program shall</t>
  </si>
  <si>
    <t>be treated as though they were included in this License, to the extent</t>
  </si>
  <si>
    <t>that they are valid under applicable law.  If additional permissions</t>
  </si>
  <si>
    <t>apply only to part of the Program, that part may be used separately</t>
  </si>
  <si>
    <t>under those permissions, but the entire Program remains governed by</t>
  </si>
  <si>
    <t>this License without regard to the additional permissions.</t>
  </si>
  <si>
    <t xml:space="preserve">  When you convey a copy of a covered work, you may at your option</t>
  </si>
  <si>
    <t>remove any additional permissions from that copy, or from any part of</t>
  </si>
  <si>
    <t>it.  (Additional permissions may be written to require their own</t>
  </si>
  <si>
    <t>removal in certain cases when you modify the work.)  You may place</t>
  </si>
  <si>
    <t>additional permissions on material, added by you to a covered work,</t>
  </si>
  <si>
    <t>for which you have or can give appropriate copyright permission.</t>
  </si>
  <si>
    <t xml:space="preserve">  Notwithstanding any other provision of this License, for material you</t>
  </si>
  <si>
    <t>add to a covered work, you may (if authorized by the copyright holders of</t>
  </si>
  <si>
    <t>that material) supplement the terms of this License with terms:</t>
  </si>
  <si>
    <t xml:space="preserve">    a) Disclaiming warranty or limiting liability differently from the</t>
  </si>
  <si>
    <t xml:space="preserve">    terms of sections 15 and 16 of this License; or</t>
  </si>
  <si>
    <t xml:space="preserve">    b) Requiring preservation of specified reasonable legal notices or</t>
  </si>
  <si>
    <t xml:space="preserve">    author attributions in that material or in the Appropriate Legal</t>
  </si>
  <si>
    <t xml:space="preserve">    Notices displayed by works containing it; or</t>
  </si>
  <si>
    <t xml:space="preserve">    c) Prohibiting misrepresentation of the origin of that material, or</t>
  </si>
  <si>
    <t xml:space="preserve">    requiring that modified versions of such material be marked in</t>
  </si>
  <si>
    <t xml:space="preserve">    reasonable ways as different from the original version; or</t>
  </si>
  <si>
    <t xml:space="preserve">    d) Limiting the use for publicity purposes of names of licensors or</t>
  </si>
  <si>
    <t xml:space="preserve">    authors of the material; or</t>
  </si>
  <si>
    <t xml:space="preserve">    e) Declining to grant rights under trademark law for use of some</t>
  </si>
  <si>
    <t xml:space="preserve">    trade names, trademarks, or service marks; or</t>
  </si>
  <si>
    <t xml:space="preserve">    f) Requiring indemnification of licensors and authors of that</t>
  </si>
  <si>
    <t xml:space="preserve">    material by anyone who conveys the material (or modified versions of</t>
  </si>
  <si>
    <t xml:space="preserve">    it) with contractual assumptions of liability to the recipient, for</t>
  </si>
  <si>
    <t xml:space="preserve">    any liability that these contractual assumptions directly impose on</t>
  </si>
  <si>
    <t xml:space="preserve">    those licensors and authors.</t>
  </si>
  <si>
    <t xml:space="preserve">  All other non-permissive additional terms are considered "further</t>
  </si>
  <si>
    <t>restrictions" within the meaning of section 10.  If the Program as you</t>
  </si>
  <si>
    <t>received it, or any part of it, contains a notice stating that it is</t>
  </si>
  <si>
    <t>governed by this License along with a term that is a further</t>
  </si>
  <si>
    <t>restriction, you may remove that term.  If a license document contains</t>
  </si>
  <si>
    <t>a further restriction but permits relicensing or conveying under this</t>
  </si>
  <si>
    <t>License, you may add to a covered work material governed by the terms</t>
  </si>
  <si>
    <t>of that license document, provided that the further restriction does</t>
  </si>
  <si>
    <t>not survive such relicensing or conveying.</t>
  </si>
  <si>
    <t xml:space="preserve">  If you add terms to a covered work in accord with this section, you</t>
  </si>
  <si>
    <t>must place, in the relevant source files, a statement of the</t>
  </si>
  <si>
    <t>additional terms that apply to those files, or a notice indicating</t>
  </si>
  <si>
    <t>where to find the applicable terms.</t>
  </si>
  <si>
    <t xml:space="preserve">  Additional terms, permissive or non-permissive, may be stated in the</t>
  </si>
  <si>
    <t>form of a separately written license, or stated as exceptions;</t>
  </si>
  <si>
    <t>the above requirements apply either way.</t>
  </si>
  <si>
    <t xml:space="preserve">  8. Termination.</t>
  </si>
  <si>
    <t xml:space="preserve">  You may not propagate or modify a covered work except as expressly</t>
  </si>
  <si>
    <t>provided under this License.  Any attempt otherwise to propagate or</t>
  </si>
  <si>
    <t>modify it is void, and will automatically terminate your rights under</t>
  </si>
  <si>
    <t>this License (including any patent licenses granted under the third</t>
  </si>
  <si>
    <t>paragraph of section 11).</t>
  </si>
  <si>
    <t xml:space="preserve">  However, if you cease all violation of this License, then your</t>
  </si>
  <si>
    <t>license from a particular copyright holder is reinstated (a)</t>
  </si>
  <si>
    <t>provisionally, unless and until the copyright holder explicitly and</t>
  </si>
  <si>
    <t>finally terminates your license, and (b) permanently, if the copyright</t>
  </si>
  <si>
    <t>holder fails to notify you of the violation by some reasonable means</t>
  </si>
  <si>
    <t>prior to 60 days after the cessation.</t>
  </si>
  <si>
    <t xml:space="preserve">  Moreover, your license from a particular copyright holder is</t>
  </si>
  <si>
    <t>reinstated permanently if the copyright holder notifies you of the</t>
  </si>
  <si>
    <t>violation by some reasonable means, this is the first time you have</t>
  </si>
  <si>
    <t>received notice of violation of this License (for any work) from that</t>
  </si>
  <si>
    <t>copyright holder, and you cure the violation prior to 30 days after</t>
  </si>
  <si>
    <t>your receipt of the notice.</t>
  </si>
  <si>
    <t xml:space="preserve">  Termination of your rights under this section does not terminate the</t>
  </si>
  <si>
    <t>licenses of parties who have received copies or rights from you under</t>
  </si>
  <si>
    <t>this License.  If your rights have been terminated and not permanently</t>
  </si>
  <si>
    <t>reinstated, you do not qualify to receive new licenses for the same</t>
  </si>
  <si>
    <t>material under section 10.</t>
  </si>
  <si>
    <t xml:space="preserve">  9. Acceptance Not Required for Having Copies.</t>
  </si>
  <si>
    <t xml:space="preserve">  You are not required to accept this License in order to receive or</t>
  </si>
  <si>
    <t>run a copy of the Program.  Ancillary propagation of a covered work</t>
  </si>
  <si>
    <t>occurring solely as a consequence of using peer-to-peer transmission</t>
  </si>
  <si>
    <t>to receive a copy likewise does not require acceptance.  However,</t>
  </si>
  <si>
    <t>nothing other than this License grants you permission to propagate or</t>
  </si>
  <si>
    <t>modify any covered work.  These actions infringe copyright if you do</t>
  </si>
  <si>
    <t>not accept this License.  Therefore, by modifying or propagating a</t>
  </si>
  <si>
    <t>covered work, you indicate your acceptance of this License to do so.</t>
  </si>
  <si>
    <t xml:space="preserve">  10. Automatic Licensing of Downstream Recipients.</t>
  </si>
  <si>
    <t xml:space="preserve">  Each time you convey a covered work, the recipient automatically</t>
  </si>
  <si>
    <t>receives a license from the original licensors, to run, modify and</t>
  </si>
  <si>
    <t>propagate that work, subject to this License.  You are not responsible</t>
  </si>
  <si>
    <t>for enforcing compliance by third parties with this License.</t>
  </si>
  <si>
    <t xml:space="preserve">  An "entity transaction" is a transaction transferring control of an</t>
  </si>
  <si>
    <t>organization, or substantially all assets of one, or subdividing an</t>
  </si>
  <si>
    <t>organization, or merging organizations.  If propagation of a covered</t>
  </si>
  <si>
    <t>work results from an entity transaction, each party to that</t>
  </si>
  <si>
    <t>transaction who receives a copy of the work also receives whatever</t>
  </si>
  <si>
    <t>licenses to the work the party's predecessor in interest had or could</t>
  </si>
  <si>
    <t>give under the previous paragraph, plus a right to possession of the</t>
  </si>
  <si>
    <t>Corresponding Source of the work from the predecessor in interest, if</t>
  </si>
  <si>
    <t>the predecessor has it or can get it with reasonable efforts.</t>
  </si>
  <si>
    <t xml:space="preserve">  You may not impose any further restrictions on the exercise of the</t>
  </si>
  <si>
    <t>rights granted or affirmed under this License.  For example, you may</t>
  </si>
  <si>
    <t>not impose a license fee, royalty, or other charge for exercise of</t>
  </si>
  <si>
    <t>rights granted under this License, and you may not initiate litigation</t>
  </si>
  <si>
    <t>(including a cross-claim or counterclaim in a lawsuit) alleging that</t>
  </si>
  <si>
    <t>any patent claim is infringed by making, using, selling, offering for</t>
  </si>
  <si>
    <t>sale, or importing the Program or any portion of it.</t>
  </si>
  <si>
    <t xml:space="preserve">  11. Patents.</t>
  </si>
  <si>
    <t xml:space="preserve">  A "contributor" is a copyright holder who authorizes use under this</t>
  </si>
  <si>
    <t>License of the Program or a work on which the Program is based.  The</t>
  </si>
  <si>
    <t>work thus licensed is called the contributor's "contributor version".</t>
  </si>
  <si>
    <t xml:space="preserve">  A contributor's "essential patent claims" are all patent claims</t>
  </si>
  <si>
    <t>owned or controlled by the contributor, whether already acquired or</t>
  </si>
  <si>
    <t>hereafter acquired, that would be infringed by some manner, permitted</t>
  </si>
  <si>
    <t>by this License, of making, using, or selling its contributor version,</t>
  </si>
  <si>
    <t>but do not include claims that would be infringed only as a</t>
  </si>
  <si>
    <t>consequence of further modification of the contributor version.  For</t>
  </si>
  <si>
    <t>purposes of this definition, "control" includes the right to grant</t>
  </si>
  <si>
    <t>patent sublicenses in a manner consistent with the requirements of</t>
  </si>
  <si>
    <t>this License.</t>
  </si>
  <si>
    <t xml:space="preserve">  Each contributor grants you a non-exclusive, worldwide, royalty-free</t>
  </si>
  <si>
    <t>patent license under the contributor's essential patent claims, to</t>
  </si>
  <si>
    <t>make, use, sell, offer for sale, import and otherwise run, modify and</t>
  </si>
  <si>
    <t>propagate the contents of its contributor version.</t>
  </si>
  <si>
    <t xml:space="preserve">  In the following three paragraphs, a "patent license" is any express</t>
  </si>
  <si>
    <t>agreement or commitment, however denominated, not to enforce a patent</t>
  </si>
  <si>
    <t>(such as an express permission to practice a patent or covenant not to</t>
  </si>
  <si>
    <t>sue for patent infringement).  To "grant" such a patent license to a</t>
  </si>
  <si>
    <t>party means to make such an agreement or commitment not to enforce a</t>
  </si>
  <si>
    <t>patent against the party.</t>
  </si>
  <si>
    <t xml:space="preserve">  If you convey a covered work, knowingly relying on a patent license,</t>
  </si>
  <si>
    <t>and the Corresponding Source of the work is not available for anyone</t>
  </si>
  <si>
    <t>to copy, free of charge and under the terms of this License, through a</t>
  </si>
  <si>
    <t>publicly available network server or other readily accessible means,</t>
  </si>
  <si>
    <t>then you must either (1) cause the Corresponding Source to be so</t>
  </si>
  <si>
    <t>available, or (2) arrange to deprive yourself of the benefit of the</t>
  </si>
  <si>
    <t>patent license for this particular work, or (3) arrange, in a manner</t>
  </si>
  <si>
    <t>consistent with the requirements of this License, to extend the patent</t>
  </si>
  <si>
    <t>license to downstream recipients.  "Knowingly relying" means you have</t>
  </si>
  <si>
    <t>actual knowledge that, but for the patent license, your conveying the</t>
  </si>
  <si>
    <t>covered work in a country, or your recipient's use of the covered work</t>
  </si>
  <si>
    <t>in a country, would infringe one or more identifiable patents in that</t>
  </si>
  <si>
    <t>country that you have reason to believe are valid.</t>
  </si>
  <si>
    <t xml:space="preserve">  If, pursuant to or in connection with a single transaction or</t>
  </si>
  <si>
    <t>arrangement, you convey, or propagate by procuring conveyance of, a</t>
  </si>
  <si>
    <t>covered work, and grant a patent license to some of the parties</t>
  </si>
  <si>
    <t>receiving the covered work authorizing them to use, propagate, modify</t>
  </si>
  <si>
    <t>or convey a specific copy of the covered work, then the patent license</t>
  </si>
  <si>
    <t>you grant is automatically extended to all recipients of the covered</t>
  </si>
  <si>
    <t>work and works based on it.</t>
  </si>
  <si>
    <t xml:space="preserve">  A patent license is "discriminatory" if it does not include within</t>
  </si>
  <si>
    <t>the scope of its coverage, prohibits the exercise of, or is</t>
  </si>
  <si>
    <t>conditioned on the non-exercise of one or more of the rights that are</t>
  </si>
  <si>
    <t>specifically granted under this License.  You may not convey a covered</t>
  </si>
  <si>
    <t>work if you are a party to an arrangement with a third party that is</t>
  </si>
  <si>
    <t>in the business of distributing software, under which you make payment</t>
  </si>
  <si>
    <t>to the third party based on the extent of your activity of conveying</t>
  </si>
  <si>
    <t>the work, and under which the third party grants, to any of the</t>
  </si>
  <si>
    <t>parties who would receive the covered work from you, a discriminatory</t>
  </si>
  <si>
    <t>patent license (a) in connection with copies of the covered work</t>
  </si>
  <si>
    <t>conveyed by you (or copies made from those copies), or (b) primarily</t>
  </si>
  <si>
    <t>for and in connection with specific products or compilations that</t>
  </si>
  <si>
    <t>contain the covered work, unless you entered into that arrangement,</t>
  </si>
  <si>
    <t>or that patent license was granted, prior to 28 March 2007.</t>
  </si>
  <si>
    <t xml:space="preserve">  Nothing in this License shall be construed as excluding or limiting</t>
  </si>
  <si>
    <t>any implied license or other defenses to infringement that may</t>
  </si>
  <si>
    <t>otherwise be available to you under applicable patent law.</t>
  </si>
  <si>
    <t xml:space="preserve">  12. No Surrender of Others' Freedom.</t>
  </si>
  <si>
    <t xml:space="preserve">  If conditions are imposed on you (whether by court order, agreement or</t>
  </si>
  <si>
    <t>otherwise) that contradict the conditions of this License, they do not</t>
  </si>
  <si>
    <t>excuse you from the conditions of this License.  If you cannot convey a</t>
  </si>
  <si>
    <t>covered work so as to satisfy simultaneously your obligations under this</t>
  </si>
  <si>
    <t>License and any other pertinent obligations, then as a consequence you may</t>
  </si>
  <si>
    <t>not convey it at all.  For example, if you agree to terms that obligate you</t>
  </si>
  <si>
    <t>to collect a royalty for further conveying from those to whom you convey</t>
  </si>
  <si>
    <t>the Program, the only way you could satisfy both those terms and this</t>
  </si>
  <si>
    <t>License would be to refrain entirely from conveying the Program.</t>
  </si>
  <si>
    <t xml:space="preserve">  13. Use with the GNU Affero General Public License.</t>
  </si>
  <si>
    <t xml:space="preserve">  Notwithstanding any other provision of this License, you have</t>
  </si>
  <si>
    <t>permission to link or combine any covered work with a work licensed</t>
  </si>
  <si>
    <t>under version 3 of the GNU Affero General Public License into a single</t>
  </si>
  <si>
    <t>combined work, and to convey the resulting work.  The terms of this</t>
  </si>
  <si>
    <t>License will continue to apply to the part which is the covered work,</t>
  </si>
  <si>
    <t>but the special requirements of the GNU Affero General Public License,</t>
  </si>
  <si>
    <t>section 13, concerning interaction through a network will apply to the</t>
  </si>
  <si>
    <t>combination as such.</t>
  </si>
  <si>
    <t xml:space="preserve">  14. Revised Versions of this License.</t>
  </si>
  <si>
    <t xml:space="preserve">  The Free Software Foundation may publish revised and/or new versions of</t>
  </si>
  <si>
    <t>the GNU General Public License from time to time.  Such new versions will</t>
  </si>
  <si>
    <t>be similar in spirit to the present version, but may differ in detail to</t>
  </si>
  <si>
    <t>address new problems or concerns.</t>
  </si>
  <si>
    <t xml:space="preserve">  Each version is given a distinguishing version number.  If the</t>
  </si>
  <si>
    <t>Program specifies that a certain numbered version of the GNU General</t>
  </si>
  <si>
    <t>Public License "or any later version" applies to it, you have the</t>
  </si>
  <si>
    <t>option of following the terms and conditions either of that numbered</t>
  </si>
  <si>
    <t>version or of any later version published by the Free Software</t>
  </si>
  <si>
    <t>Foundation.  If the Program does not specify a version number of the</t>
  </si>
  <si>
    <t>GNU General Public License, you may choose any version ever published</t>
  </si>
  <si>
    <t>by the Free Software Foundation.</t>
  </si>
  <si>
    <t xml:space="preserve">  If the Program specifies that a proxy can decide which future</t>
  </si>
  <si>
    <t>versions of the GNU General Public License can be used, that proxy's</t>
  </si>
  <si>
    <t>public statement of acceptance of a version permanently authorizes you</t>
  </si>
  <si>
    <t>to choose that version for the Program.</t>
  </si>
  <si>
    <t xml:space="preserve">  Later license versions may give you additional or different</t>
  </si>
  <si>
    <t>permissions.  However, no additional obligations are imposed on any</t>
  </si>
  <si>
    <t>author or copyright holder as a result of your choosing to follow a</t>
  </si>
  <si>
    <t>later version.</t>
  </si>
  <si>
    <t xml:space="preserve">  15. Disclaimer of Warranty.</t>
  </si>
  <si>
    <t xml:space="preserve">  THERE IS NO WARRANTY FOR THE PROGRAM, TO THE EXTENT PERMITTED BY</t>
  </si>
  <si>
    <t>APPLICABLE LAW.  EXCEPT WHEN OTHERWISE STATED IN WRITING THE COPYRIGHT</t>
  </si>
  <si>
    <t>HOLDERS AND/OR OTHER PARTIES PROVIDE THE PROGRAM "AS IS" WITHOUT WARRANTY</t>
  </si>
  <si>
    <t>OF ANY KIND, EITHER EXPRESSED OR IMPLIED, INCLUDING, BUT NOT LIMITED TO,</t>
  </si>
  <si>
    <t>THE IMPLIED WARRANTIES OF MERCHANTABILITY AND FITNESS FOR A PARTICULAR</t>
  </si>
  <si>
    <t>PURPOSE.  THE ENTIRE RISK AS TO THE QUALITY AND PERFORMANCE OF THE PROGRAM</t>
  </si>
  <si>
    <t>IS WITH YOU.  SHOULD THE PROGRAM PROVE DEFECTIVE, YOU ASSUME THE COST OF</t>
  </si>
  <si>
    <t>ALL NECESSARY SERVICING, REPAIR OR CORRECTION.</t>
  </si>
  <si>
    <t xml:space="preserve">  16. Limitation of Liability.</t>
  </si>
  <si>
    <t xml:space="preserve">  IN NO EVENT UNLESS REQUIRED BY APPLICABLE LAW OR AGREED TO IN WRITING</t>
  </si>
  <si>
    <t>WILL ANY COPYRIGHT HOLDER, OR ANY OTHER PARTY WHO MODIFIES AND/OR CONVEYS</t>
  </si>
  <si>
    <t>THE PROGRAM AS PERMITTED ABOVE, BE LIABLE TO YOU FOR DAMAGES, INCLUDING ANY</t>
  </si>
  <si>
    <t>GENERAL, SPECIAL, INCIDENTAL OR CONSEQUENTIAL DAMAGES ARISING OUT OF THE</t>
  </si>
  <si>
    <t>USE OR INABILITY TO USE THE PROGRAM (INCLUDING BUT NOT LIMITED TO LOSS OF</t>
  </si>
  <si>
    <t>DATA OR DATA BEING RENDERED INACCURATE OR LOSSES SUSTAINED BY YOU OR THIRD</t>
  </si>
  <si>
    <t>PARTIES OR A FAILURE OF THE PROGRAM TO OPERATE WITH ANY OTHER PROGRAMS),</t>
  </si>
  <si>
    <t>EVEN IF SUCH HOLDER OR OTHER PARTY HAS BEEN ADVISED OF THE POSSIBILITY OF</t>
  </si>
  <si>
    <t>SUCH DAMAGES.</t>
  </si>
  <si>
    <t xml:space="preserve">  17. Interpretation of Sections 15 and 16.</t>
  </si>
  <si>
    <t xml:space="preserve">  If the disclaimer of warranty and limitation of liability provided</t>
  </si>
  <si>
    <t>above cannot be given local legal effect according to their terms,</t>
  </si>
  <si>
    <t>reviewing courts shall apply local law that most closely approximates</t>
  </si>
  <si>
    <t>an absolute waiver of all civil liability in connection with the</t>
  </si>
  <si>
    <t>Program, unless a warranty or assumption of liability accompanies a</t>
  </si>
  <si>
    <t>copy of the Program in return for a fee.</t>
  </si>
  <si>
    <t xml:space="preserve">                     END OF TERMS AND CONDITIONS</t>
  </si>
  <si>
    <t>X-axis increments</t>
  </si>
  <si>
    <t>This, along with the grayed-out table below, is only used to create a Sparkline</t>
  </si>
  <si>
    <t>Curve</t>
  </si>
  <si>
    <t>The bell-shaped curve will change depending on your 3-point estimate and your subjective judgment about the Most Likely outcome (above)</t>
  </si>
  <si>
    <t>Note:  If your 3-point estimate indicates skewing, SPERT Beta Edition fits your uncertainty into a beta-distributed, bell-shaped curve</t>
  </si>
  <si>
    <t>This beta distribution graph shows the bell-shaped curve for your uncertainty</t>
  </si>
  <si>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Rows 61 through 163 are hidden; they are used to create the bell-curve Sparkline</t>
    </r>
  </si>
  <si>
    <t>This section is only to build Line Sparklines to show the bell-shaped curve for each row, and the summary bell-curve chart.</t>
  </si>
  <si>
    <t>These are the y-axis values with which the bell-shaped curve is built (used only for the Line SparkLine column)</t>
  </si>
  <si>
    <t>x-axis increments (magenta in blue cells shows the increment, the next 101 columns are the x-axis values for the Line Sparkline column and summary bell-curve chart)</t>
  </si>
  <si>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Columns AH through PT are hidden; they are used to create Sparklines and the bell-curve bar chart</t>
    </r>
  </si>
  <si>
    <t>Miss the pie</t>
  </si>
  <si>
    <t>chart? Press</t>
  </si>
  <si>
    <t>CTRL and 6</t>
  </si>
  <si>
    <t>The lowerbound area covers</t>
  </si>
  <si>
    <t>to show the</t>
  </si>
  <si>
    <t>and the upperbound area covers</t>
  </si>
  <si>
    <t>pie chart</t>
  </si>
  <si>
    <t>On both verbatim and modified copies of this file, you must always retain the original copyright notice,</t>
  </si>
  <si>
    <t>including the author's name, copyright year, and a notice that this file is licensed under the GNU General Public License.</t>
  </si>
  <si>
    <t>This file is distributed in the hope that it will be useful, but WITHOUT ANY WARRANTY;</t>
  </si>
  <si>
    <r>
      <t>The</t>
    </r>
    <r>
      <rPr>
        <b/>
        <sz val="11"/>
        <color theme="1"/>
        <rFont val="Calibri"/>
        <family val="2"/>
        <scheme val="minor"/>
      </rPr>
      <t xml:space="preserve"> starting date</t>
    </r>
    <r>
      <rPr>
        <sz val="11"/>
        <color theme="1"/>
        <rFont val="Calibri"/>
        <family val="2"/>
        <scheme val="minor"/>
      </rPr>
      <t xml:space="preserve"> for our next release is</t>
    </r>
  </si>
  <si>
    <t>We'll use</t>
  </si>
  <si>
    <r>
      <t>We'll</t>
    </r>
    <r>
      <rPr>
        <b/>
        <i/>
        <sz val="11"/>
        <color theme="1"/>
        <rFont val="Calibri"/>
        <family val="2"/>
        <scheme val="minor"/>
      </rPr>
      <t xml:space="preserve"> most likely </t>
    </r>
    <r>
      <rPr>
        <sz val="11"/>
        <color theme="1"/>
        <rFont val="Calibri"/>
        <family val="2"/>
        <scheme val="minor"/>
      </rPr>
      <t>complete about</t>
    </r>
  </si>
  <si>
    <t>We have</t>
  </si>
  <si>
    <r>
      <t xml:space="preserve">In a </t>
    </r>
    <r>
      <rPr>
        <b/>
        <sz val="11"/>
        <color theme="1"/>
        <rFont val="Calibri"/>
        <family val="2"/>
        <scheme val="minor"/>
      </rPr>
      <t>worst-case scenario</t>
    </r>
    <r>
      <rPr>
        <sz val="11"/>
        <color theme="1"/>
        <rFont val="Calibri"/>
        <family val="2"/>
        <scheme val="minor"/>
      </rPr>
      <t>, we would complete only</t>
    </r>
  </si>
  <si>
    <r>
      <t xml:space="preserve">In a </t>
    </r>
    <r>
      <rPr>
        <b/>
        <sz val="11"/>
        <color theme="1"/>
        <rFont val="Calibri"/>
        <family val="2"/>
        <scheme val="minor"/>
      </rPr>
      <t>best-case scenario</t>
    </r>
    <r>
      <rPr>
        <sz val="11"/>
        <color theme="1"/>
        <rFont val="Calibri"/>
        <family val="2"/>
        <scheme val="minor"/>
      </rPr>
      <t>, we might possibly complete</t>
    </r>
  </si>
  <si>
    <t>Our Product Backlog or next release represents about</t>
  </si>
  <si>
    <t>We desire</t>
  </si>
  <si>
    <r>
      <t xml:space="preserve">So, on </t>
    </r>
    <r>
      <rPr>
        <b/>
        <sz val="11"/>
        <color theme="1"/>
        <rFont val="Calibri"/>
        <family val="2"/>
        <scheme val="minor"/>
      </rPr>
      <t>average,</t>
    </r>
    <r>
      <rPr>
        <sz val="11"/>
        <color theme="1"/>
        <rFont val="Calibri"/>
        <family val="2"/>
        <scheme val="minor"/>
      </rPr>
      <t xml:space="preserve"> we expect each sprint will finish</t>
    </r>
  </si>
  <si>
    <t>For this uncertainty, the SPERT standard deviation is</t>
  </si>
  <si>
    <r>
      <t>Given this, we forecast that we'll complete</t>
    </r>
    <r>
      <rPr>
        <b/>
        <i/>
        <sz val="11"/>
        <color theme="1"/>
        <rFont val="Calibri"/>
        <family val="2"/>
        <scheme val="minor"/>
      </rPr>
      <t xml:space="preserve"> at least</t>
    </r>
  </si>
  <si>
    <t>We'll need</t>
  </si>
  <si>
    <t>So, we'll need about</t>
  </si>
  <si>
    <t>In total, the number of days needed are</t>
  </si>
  <si>
    <r>
      <t>story points</t>
    </r>
    <r>
      <rPr>
        <sz val="11"/>
        <color theme="0" tint="-0.499984740745262"/>
        <rFont val="Calibri"/>
        <family val="2"/>
        <scheme val="minor"/>
      </rPr>
      <t xml:space="preserve"> </t>
    </r>
    <r>
      <rPr>
        <i/>
        <sz val="11"/>
        <color theme="0" tint="-0.499984740745262"/>
        <rFont val="Calibri"/>
        <family val="2"/>
        <scheme val="minor"/>
      </rPr>
      <t>(or user stories or features)</t>
    </r>
    <r>
      <rPr>
        <sz val="11"/>
        <color theme="1"/>
        <rFont val="Calibri"/>
        <family val="2"/>
        <scheme val="minor"/>
      </rPr>
      <t xml:space="preserve"> per sprint</t>
    </r>
  </si>
  <si>
    <r>
      <t xml:space="preserve">that the </t>
    </r>
    <r>
      <rPr>
        <b/>
        <i/>
        <sz val="11"/>
        <color theme="1"/>
        <rFont val="Calibri"/>
        <family val="2"/>
        <scheme val="minor"/>
      </rPr>
      <t>most likely</t>
    </r>
    <r>
      <rPr>
        <sz val="11"/>
        <color theme="1"/>
        <rFont val="Calibri"/>
        <family val="2"/>
        <scheme val="minor"/>
      </rPr>
      <t xml:space="preserve"> outcome will regularly occur</t>
    </r>
  </si>
  <si>
    <r>
      <t xml:space="preserve">story points </t>
    </r>
    <r>
      <rPr>
        <i/>
        <sz val="11"/>
        <color theme="0" tint="-0.499984740745262"/>
        <rFont val="Calibri"/>
        <family val="2"/>
        <scheme val="minor"/>
      </rPr>
      <t>(or user stories or features)</t>
    </r>
  </si>
  <si>
    <r>
      <t>story points</t>
    </r>
    <r>
      <rPr>
        <i/>
        <sz val="11"/>
        <color theme="0" tint="-0.499984740745262"/>
        <rFont val="Calibri"/>
        <family val="2"/>
        <scheme val="minor"/>
      </rPr>
      <t xml:space="preserve"> (or user stories or features)</t>
    </r>
  </si>
  <si>
    <r>
      <t>story points of effort</t>
    </r>
    <r>
      <rPr>
        <i/>
        <sz val="11"/>
        <color theme="0" tint="-0.499984740745262"/>
        <rFont val="Calibri"/>
        <family val="2"/>
        <scheme val="minor"/>
      </rPr>
      <t xml:space="preserve"> (or user stories or features)</t>
    </r>
  </si>
  <si>
    <t>confidence in each sprint iteration</t>
  </si>
  <si>
    <r>
      <t>story points</t>
    </r>
    <r>
      <rPr>
        <sz val="11"/>
        <color theme="0" tint="-0.499984740745262"/>
        <rFont val="Calibri"/>
        <family val="2"/>
        <scheme val="minor"/>
      </rPr>
      <t xml:space="preserve"> </t>
    </r>
    <r>
      <rPr>
        <i/>
        <sz val="11"/>
        <color theme="0" tint="-0.499984740745262"/>
        <rFont val="Calibri"/>
        <family val="2"/>
        <scheme val="minor"/>
      </rPr>
      <t xml:space="preserve">(or user stories or features) </t>
    </r>
    <r>
      <rPr>
        <sz val="11"/>
        <color theme="1"/>
        <rFont val="Calibri"/>
        <family val="2"/>
        <scheme val="minor"/>
      </rPr>
      <t>per sprint</t>
    </r>
  </si>
  <si>
    <r>
      <t>story points</t>
    </r>
    <r>
      <rPr>
        <sz val="11"/>
        <color theme="0" tint="-0.499984740745262"/>
        <rFont val="Calibri"/>
        <family val="2"/>
        <scheme val="minor"/>
      </rPr>
      <t xml:space="preserve"> </t>
    </r>
    <r>
      <rPr>
        <i/>
        <sz val="11"/>
        <color theme="0" tint="-0.499984740745262"/>
        <rFont val="Calibri"/>
        <family val="2"/>
        <scheme val="minor"/>
      </rPr>
      <t xml:space="preserve">(or user stories or features) </t>
    </r>
    <r>
      <rPr>
        <sz val="11"/>
        <color theme="1"/>
        <rFont val="Calibri"/>
        <family val="2"/>
        <scheme val="minor"/>
      </rPr>
      <t>each sprint</t>
    </r>
    <r>
      <rPr>
        <i/>
        <sz val="11"/>
        <color theme="0" tint="-0.499984740745262"/>
        <rFont val="Calibri"/>
        <family val="2"/>
        <scheme val="minor"/>
      </rPr>
      <t xml:space="preserve"> (for the confidence level expressed in cell C6)</t>
    </r>
  </si>
  <si>
    <t>sprints to do all the work of the Product Backlog or the next release</t>
  </si>
  <si>
    <t>business weeks</t>
  </si>
  <si>
    <t>which includes both working + non-working days</t>
  </si>
  <si>
    <r>
      <t xml:space="preserve">The </t>
    </r>
    <r>
      <rPr>
        <i/>
        <sz val="11"/>
        <color theme="1"/>
        <rFont val="Calibri"/>
        <family val="2"/>
        <scheme val="minor"/>
      </rPr>
      <t>alpha</t>
    </r>
    <r>
      <rPr>
        <sz val="11"/>
        <color theme="1"/>
        <rFont val="Calibri"/>
        <family val="2"/>
        <scheme val="minor"/>
      </rPr>
      <t xml:space="preserve"> shape argument is</t>
    </r>
  </si>
  <si>
    <r>
      <t xml:space="preserve">The </t>
    </r>
    <r>
      <rPr>
        <i/>
        <sz val="11"/>
        <color theme="1"/>
        <rFont val="Calibri"/>
        <family val="2"/>
        <scheme val="minor"/>
      </rPr>
      <t>beta</t>
    </r>
    <r>
      <rPr>
        <sz val="11"/>
        <color theme="1"/>
        <rFont val="Calibri"/>
        <family val="2"/>
        <scheme val="minor"/>
      </rPr>
      <t xml:space="preserve"> shape argument is</t>
    </r>
  </si>
  <si>
    <t>The bell-curve distribution looks like this</t>
  </si>
  <si>
    <t>Scenario 1</t>
  </si>
  <si>
    <t>Be sure there is a green checkmark; otherwise, check your 3-point estimate for correctness</t>
  </si>
  <si>
    <t>week iterations or sprints</t>
  </si>
  <si>
    <t>So, we will complete the Product Backlog or next release by</t>
  </si>
  <si>
    <t>See the GNU General Public License for more details (https://www.gnu.org/licenses/).</t>
  </si>
  <si>
    <t>- Other minor improvements, too!</t>
  </si>
  <si>
    <t>At the 2018 PMI Global Conference,</t>
  </si>
  <si>
    <r>
      <t xml:space="preserve">attendees experienced </t>
    </r>
    <r>
      <rPr>
        <b/>
        <sz val="12"/>
        <color theme="1"/>
        <rFont val="Calibri"/>
        <family val="2"/>
        <scheme val="minor"/>
      </rPr>
      <t>Collabinart®</t>
    </r>
    <r>
      <rPr>
        <i/>
        <sz val="11"/>
        <color theme="1"/>
        <rFont val="Calibri"/>
        <family val="2"/>
        <scheme val="minor"/>
      </rPr>
      <t xml:space="preserve">.  </t>
    </r>
  </si>
  <si>
    <r>
      <rPr>
        <b/>
        <sz val="11"/>
        <color theme="1"/>
        <rFont val="Calibri"/>
        <family val="2"/>
      </rPr>
      <t>Collabinart</t>
    </r>
    <r>
      <rPr>
        <i/>
        <sz val="11"/>
        <color theme="1"/>
        <rFont val="Calibri"/>
        <family val="2"/>
        <scheme val="minor"/>
      </rPr>
      <t xml:space="preserve"> is a freely-licensed </t>
    </r>
  </si>
  <si>
    <t>team-building and training</t>
  </si>
  <si>
    <t>framework to build collaboration</t>
  </si>
  <si>
    <t>skills using masterpiece artworks.</t>
  </si>
  <si>
    <t>Use Collabinart at any point in a</t>
  </si>
  <si>
    <t>team's journey together.  Develop</t>
  </si>
  <si>
    <t>team camaraderie, active listening</t>
  </si>
  <si>
    <t>skills, and collaboration skills.</t>
  </si>
  <si>
    <t>It's fun, free, and effective.</t>
  </si>
  <si>
    <t>Visit the Collabinart website</t>
  </si>
  <si>
    <t>to learn more.</t>
  </si>
  <si>
    <t>William-Adolphe Bouguereau</t>
  </si>
  <si>
    <t>San Diego Museum of Art</t>
  </si>
  <si>
    <r>
      <t>Collabinart®</t>
    </r>
    <r>
      <rPr>
        <i/>
        <sz val="22"/>
        <color theme="1" tint="0.34998626667073579"/>
        <rFont val="Calibri"/>
        <family val="2"/>
        <scheme val="minor"/>
      </rPr>
      <t xml:space="preserve"> </t>
    </r>
    <r>
      <rPr>
        <b/>
        <i/>
        <sz val="22"/>
        <color theme="1" tint="0.34998626667073579"/>
        <rFont val="Calibri"/>
        <family val="2"/>
        <scheme val="minor"/>
      </rPr>
      <t xml:space="preserve"> </t>
    </r>
    <r>
      <rPr>
        <b/>
        <i/>
        <sz val="11"/>
        <color theme="1" tint="0.34998626667073579"/>
        <rFont val="Calibri"/>
        <family val="2"/>
        <scheme val="minor"/>
      </rPr>
      <t>Experience Collaboration through Interpretive Art™</t>
    </r>
  </si>
  <si>
    <r>
      <t>The Young Shepherdess</t>
    </r>
    <r>
      <rPr>
        <sz val="11"/>
        <color theme="1" tint="0.499984740745262"/>
        <rFont val="Calibri"/>
        <family val="2"/>
        <scheme val="minor"/>
      </rPr>
      <t xml:space="preserve"> (1865)</t>
    </r>
  </si>
  <si>
    <t>2.0</t>
  </si>
  <si>
    <t>Add tri-color combo charts and pie charts, line Sparklines, an Agile Forecast tab (1 scenario only), and minor formatting updates</t>
  </si>
  <si>
    <t>2.1</t>
  </si>
  <si>
    <r>
      <t xml:space="preserve">          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 xml:space="preserve">Beta Edition </t>
    </r>
    <r>
      <rPr>
        <i/>
        <sz val="14"/>
        <color theme="1" tint="0.499984740745262"/>
        <rFont val="Calibri"/>
        <family val="2"/>
        <scheme val="minor"/>
      </rPr>
      <t>Change Log</t>
    </r>
  </si>
  <si>
    <r>
      <t xml:space="preserve">          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Beta Edition</t>
    </r>
    <r>
      <rPr>
        <b/>
        <sz val="14"/>
        <color theme="1"/>
        <rFont val="Calibri"/>
        <family val="2"/>
        <scheme val="minor"/>
      </rPr>
      <t xml:space="preserve"> </t>
    </r>
    <r>
      <rPr>
        <i/>
        <sz val="14"/>
        <color theme="1" tint="0.499984740745262"/>
        <rFont val="Calibri"/>
        <family val="2"/>
        <scheme val="minor"/>
      </rPr>
      <t>VLOOKUP lists of values</t>
    </r>
  </si>
  <si>
    <r>
      <t xml:space="preserve">          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Beta Edition</t>
    </r>
    <r>
      <rPr>
        <b/>
        <sz val="14"/>
        <color theme="1"/>
        <rFont val="Calibri"/>
        <family val="2"/>
        <scheme val="minor"/>
      </rPr>
      <t xml:space="preserve"> </t>
    </r>
    <r>
      <rPr>
        <i/>
        <sz val="14"/>
        <color theme="1" tint="0.499984740745262"/>
        <rFont val="Calibri"/>
        <family val="2"/>
        <scheme val="minor"/>
      </rPr>
      <t>List of Mean Ratios</t>
    </r>
  </si>
  <si>
    <r>
      <t xml:space="preserve">          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Beta Edition</t>
    </r>
    <r>
      <rPr>
        <b/>
        <sz val="14"/>
        <color theme="1"/>
        <rFont val="Calibri"/>
        <family val="2"/>
        <scheme val="minor"/>
      </rPr>
      <t xml:space="preserve"> </t>
    </r>
    <r>
      <rPr>
        <i/>
        <sz val="14"/>
        <color theme="1" tint="0.499984740745262"/>
        <rFont val="Calibri"/>
        <family val="2"/>
        <scheme val="minor"/>
      </rPr>
      <t>List of Standard Deviation Ratios</t>
    </r>
  </si>
  <si>
    <r>
      <t xml:space="preserve">          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Beta Edition</t>
    </r>
    <r>
      <rPr>
        <b/>
        <sz val="14"/>
        <color theme="1"/>
        <rFont val="Calibri"/>
        <family val="2"/>
        <scheme val="minor"/>
      </rPr>
      <t xml:space="preserve"> </t>
    </r>
    <r>
      <rPr>
        <i/>
        <sz val="14"/>
        <color theme="1" tint="0.499984740745262"/>
        <rFont val="Calibri"/>
        <family val="2"/>
        <scheme val="minor"/>
      </rPr>
      <t>List of Alpha and Beta Function Arguments</t>
    </r>
  </si>
  <si>
    <r>
      <t xml:space="preserve">          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Beta Edition</t>
    </r>
    <r>
      <rPr>
        <b/>
        <sz val="14"/>
        <color theme="1"/>
        <rFont val="Calibri"/>
        <family val="2"/>
        <scheme val="minor"/>
      </rPr>
      <t xml:space="preserve"> </t>
    </r>
    <r>
      <rPr>
        <i/>
        <sz val="14"/>
        <color theme="1" tint="0.499984740745262"/>
        <rFont val="Calibri"/>
        <family val="2"/>
        <scheme val="minor"/>
      </rPr>
      <t>List of Most Likely Confidence Judgments</t>
    </r>
  </si>
  <si>
    <r>
      <t xml:space="preserve">          Statistical PERT</t>
    </r>
    <r>
      <rPr>
        <b/>
        <sz val="14"/>
        <color theme="1"/>
        <rFont val="Calibri"/>
        <family val="2"/>
      </rPr>
      <t>®</t>
    </r>
    <r>
      <rPr>
        <b/>
        <sz val="14"/>
        <color theme="1"/>
        <rFont val="Calibri"/>
        <family val="2"/>
        <scheme val="minor"/>
      </rPr>
      <t xml:space="preserve"> (SPERT®) </t>
    </r>
    <r>
      <rPr>
        <b/>
        <i/>
        <sz val="14"/>
        <color rgb="FFF1592A"/>
        <rFont val="Calibri"/>
        <family val="2"/>
        <scheme val="minor"/>
      </rPr>
      <t>Beta Edition</t>
    </r>
    <r>
      <rPr>
        <b/>
        <sz val="14"/>
        <color theme="1"/>
        <rFont val="Calibri"/>
        <family val="2"/>
        <scheme val="minor"/>
      </rPr>
      <t xml:space="preserve"> </t>
    </r>
    <r>
      <rPr>
        <i/>
        <sz val="14"/>
        <color theme="1" tint="0.499984740745262"/>
        <rFont val="Calibri"/>
        <family val="2"/>
        <scheme val="minor"/>
      </rPr>
      <t>List of Skew Analysis Categories</t>
    </r>
  </si>
  <si>
    <t>Added tab headings to tabs that didn't have them.  Added "Click for help" buttons and formatting for the VLookups which are user-changeable.</t>
  </si>
  <si>
    <t>2.1.1</t>
  </si>
  <si>
    <t>Replaced Twitter footer link with a SPERT Newsletter link, other minor changes</t>
  </si>
  <si>
    <r>
      <t>Statistical PERT</t>
    </r>
    <r>
      <rPr>
        <b/>
        <sz val="14"/>
        <rFont val="Calibri"/>
        <family val="2"/>
      </rPr>
      <t>®</t>
    </r>
    <r>
      <rPr>
        <b/>
        <sz val="14"/>
        <rFont val="Calibri"/>
        <family val="2"/>
        <scheme val="minor"/>
      </rPr>
      <t xml:space="preserve"> (SPERT®) </t>
    </r>
    <r>
      <rPr>
        <b/>
        <i/>
        <sz val="14"/>
        <color rgb="FFF1592A"/>
        <rFont val="Calibri"/>
        <family val="2"/>
        <scheme val="minor"/>
      </rPr>
      <t>Beta Edition</t>
    </r>
    <r>
      <rPr>
        <b/>
        <sz val="14"/>
        <rFont val="Calibri"/>
        <family val="2"/>
        <scheme val="minor"/>
      </rPr>
      <t xml:space="preserve"> </t>
    </r>
    <r>
      <rPr>
        <i/>
        <sz val="14"/>
        <color theme="0" tint="-0.499984740745262"/>
        <rFont val="Calibri"/>
        <family val="2"/>
        <scheme val="minor"/>
      </rPr>
      <t>1-Point Entry</t>
    </r>
  </si>
  <si>
    <r>
      <t>Statistical PERT</t>
    </r>
    <r>
      <rPr>
        <b/>
        <sz val="14"/>
        <rFont val="Calibri"/>
        <family val="2"/>
      </rPr>
      <t>®</t>
    </r>
    <r>
      <rPr>
        <b/>
        <sz val="14"/>
        <rFont val="Calibri"/>
        <family val="2"/>
        <scheme val="minor"/>
      </rPr>
      <t xml:space="preserve"> (SPERT®) </t>
    </r>
    <r>
      <rPr>
        <b/>
        <i/>
        <sz val="14"/>
        <color rgb="FFF1592A"/>
        <rFont val="Calibri"/>
        <family val="2"/>
        <scheme val="minor"/>
      </rPr>
      <t>Beta Edition</t>
    </r>
    <r>
      <rPr>
        <b/>
        <sz val="14"/>
        <rFont val="Calibri"/>
        <family val="2"/>
        <scheme val="minor"/>
      </rPr>
      <t xml:space="preserve"> </t>
    </r>
    <r>
      <rPr>
        <i/>
        <sz val="14"/>
        <color theme="0" tint="-0.499984740745262"/>
        <rFont val="Calibri"/>
        <family val="2"/>
        <scheme val="minor"/>
      </rPr>
      <t>3-Point Entry</t>
    </r>
  </si>
  <si>
    <r>
      <t>Statistical PERT</t>
    </r>
    <r>
      <rPr>
        <b/>
        <sz val="14"/>
        <rFont val="Calibri"/>
        <family val="2"/>
      </rPr>
      <t>®</t>
    </r>
    <r>
      <rPr>
        <b/>
        <sz val="14"/>
        <rFont val="Calibri"/>
        <family val="2"/>
        <scheme val="minor"/>
      </rPr>
      <t xml:space="preserve"> (SPERT®) </t>
    </r>
    <r>
      <rPr>
        <b/>
        <i/>
        <sz val="14"/>
        <color rgb="FFF1592A"/>
        <rFont val="Calibri"/>
        <family val="2"/>
        <scheme val="minor"/>
      </rPr>
      <t>Beta Edition</t>
    </r>
    <r>
      <rPr>
        <b/>
        <sz val="14"/>
        <rFont val="Calibri"/>
        <family val="2"/>
        <scheme val="minor"/>
      </rPr>
      <t xml:space="preserve"> </t>
    </r>
    <r>
      <rPr>
        <i/>
        <sz val="14"/>
        <color theme="0" tint="-0.499984740745262"/>
        <rFont val="Calibri"/>
        <family val="2"/>
        <scheme val="minor"/>
      </rPr>
      <t>Beta Distribution Charts</t>
    </r>
  </si>
  <si>
    <r>
      <t>Statistical PERT</t>
    </r>
    <r>
      <rPr>
        <b/>
        <sz val="14"/>
        <rFont val="Calibri"/>
        <family val="2"/>
      </rPr>
      <t>®</t>
    </r>
    <r>
      <rPr>
        <b/>
        <sz val="14"/>
        <rFont val="Calibri"/>
        <family val="2"/>
        <scheme val="minor"/>
      </rPr>
      <t xml:space="preserve"> (SPERT®) </t>
    </r>
    <r>
      <rPr>
        <b/>
        <i/>
        <sz val="14"/>
        <color rgb="FFF1592A"/>
        <rFont val="Calibri"/>
        <family val="2"/>
        <scheme val="minor"/>
      </rPr>
      <t>Beta Edition</t>
    </r>
    <r>
      <rPr>
        <i/>
        <sz val="14"/>
        <color theme="0" tint="-0.499984740745262"/>
        <rFont val="Calibri"/>
        <family val="2"/>
        <scheme val="minor"/>
      </rPr>
      <t xml:space="preserve"> Agile Forecast</t>
    </r>
  </si>
  <si>
    <t>Scenario 2</t>
  </si>
  <si>
    <t>Scenario 3</t>
  </si>
  <si>
    <t>Optional:  During this time, there is/are</t>
  </si>
  <si>
    <t>extra days (working and non-working) to add to the date calculation</t>
  </si>
  <si>
    <t>Optional:  Choose a rounding decimal between 0.1 and 0.9</t>
  </si>
  <si>
    <t>You can round up or down the number of weeks needed based upon the fractional amount of sprints required</t>
  </si>
  <si>
    <t>Rand()</t>
  </si>
  <si>
    <t>Trial Outcome</t>
  </si>
  <si>
    <t>Simulation Data Table</t>
  </si>
  <si>
    <t>Trial</t>
  </si>
  <si>
    <t>Result</t>
  </si>
  <si>
    <t>To create the data table, select B67 to C10067, then from the Data menu, choose the What-If Analysis button and create a data table specifying a column input R3.  Cell R3 is not really used, but the result of this action is a random sampling of 10,000 values stored in column C.</t>
  </si>
  <si>
    <r>
      <rPr>
        <b/>
        <sz val="11"/>
        <color theme="1"/>
        <rFont val="Calibri"/>
        <family val="2"/>
        <scheme val="minor"/>
      </rPr>
      <t>MC Simulation</t>
    </r>
    <r>
      <rPr>
        <sz val="11"/>
        <color theme="1"/>
        <rFont val="Calibri"/>
        <family val="2"/>
        <scheme val="minor"/>
      </rPr>
      <t xml:space="preserve"> tab).  That is the only SPERT worksheet that uses Monte Carlo simulation to construct</t>
    </r>
  </si>
  <si>
    <t>Because SPERT now includes a data table to support Monte Carlo simulation, this SPERT workbook</t>
  </si>
  <si>
    <t>this workbook's calculations are sluggish, check the Excel setting for "Calculation Options" under the</t>
  </si>
  <si>
    <t>simulation, or if you want to reduce the file size of this SPERT spreadsheet file.</t>
  </si>
  <si>
    <r>
      <t>Statistical PERT</t>
    </r>
    <r>
      <rPr>
        <b/>
        <sz val="18"/>
        <color theme="1"/>
        <rFont val="Calibri"/>
        <family val="2"/>
      </rPr>
      <t>®</t>
    </r>
    <r>
      <rPr>
        <b/>
        <sz val="18"/>
        <color theme="1"/>
        <rFont val="Calibri"/>
        <family val="2"/>
        <scheme val="minor"/>
      </rPr>
      <t xml:space="preserve"> (SPERT®) </t>
    </r>
    <r>
      <rPr>
        <b/>
        <i/>
        <sz val="18"/>
        <color rgb="FFF1592A"/>
        <rFont val="Calibri"/>
        <family val="2"/>
        <scheme val="minor"/>
      </rPr>
      <t>Beta Edition</t>
    </r>
    <r>
      <rPr>
        <b/>
        <i/>
        <sz val="18"/>
        <color theme="1" tint="0.34998626667073579"/>
        <rFont val="Calibri"/>
        <family val="2"/>
        <scheme val="minor"/>
      </rPr>
      <t xml:space="preserve"> README for Version 3</t>
    </r>
  </si>
  <si>
    <r>
      <rPr>
        <b/>
        <sz val="11"/>
        <color theme="1"/>
        <rFont val="Calibri"/>
        <family val="2"/>
        <scheme val="minor"/>
      </rPr>
      <t>Statistical PERT®</t>
    </r>
    <r>
      <rPr>
        <b/>
        <i/>
        <sz val="11"/>
        <color theme="1"/>
        <rFont val="Calibri"/>
        <family val="2"/>
        <scheme val="minor"/>
      </rPr>
      <t xml:space="preserve"> </t>
    </r>
    <r>
      <rPr>
        <b/>
        <i/>
        <sz val="11"/>
        <color rgb="FFF1592A"/>
        <rFont val="Calibri"/>
        <family val="2"/>
        <scheme val="minor"/>
      </rPr>
      <t>Beta Edition</t>
    </r>
    <r>
      <rPr>
        <sz val="11"/>
        <color theme="1"/>
        <rFont val="Calibri"/>
        <family val="2"/>
        <scheme val="minor"/>
      </rPr>
      <t xml:space="preserve"> </t>
    </r>
    <r>
      <rPr>
        <b/>
        <i/>
        <sz val="11"/>
        <color theme="1"/>
        <rFont val="Calibri"/>
        <family val="2"/>
        <scheme val="minor"/>
      </rPr>
      <t xml:space="preserve">Version 3 </t>
    </r>
    <r>
      <rPr>
        <sz val="11"/>
        <color theme="1"/>
        <rFont val="Calibri"/>
        <family val="2"/>
        <scheme val="minor"/>
      </rPr>
      <t>introduces a real Monte Carlo simulation worksheet that</t>
    </r>
  </si>
  <si>
    <r>
      <t xml:space="preserve">will sample a single, random variable for 10,000 trials using an Excel data table (see the </t>
    </r>
    <r>
      <rPr>
        <b/>
        <sz val="11"/>
        <color theme="1"/>
        <rFont val="Calibri"/>
        <family val="2"/>
        <scheme val="minor"/>
      </rPr>
      <t>SPERT® Beta</t>
    </r>
  </si>
  <si>
    <t>probabilistic estimates using Excel's beta distribution functions, BETA.DIST and BETA.INV.</t>
  </si>
  <si>
    <t>may not have the same, speedy performance as it did in Version 2 and earlier versions.  If you find that</t>
  </si>
  <si>
    <r>
      <t xml:space="preserve">You may also delete the </t>
    </r>
    <r>
      <rPr>
        <b/>
        <sz val="11"/>
        <color theme="1"/>
        <rFont val="Calibri"/>
        <family val="2"/>
        <scheme val="minor"/>
      </rPr>
      <t xml:space="preserve">SPERT® Beta MC Simulation </t>
    </r>
    <r>
      <rPr>
        <sz val="11"/>
        <color theme="1"/>
        <rFont val="Calibri"/>
        <family val="2"/>
        <scheme val="minor"/>
      </rPr>
      <t>worksheet if you don't want to use Monte Carlo</t>
    </r>
  </si>
  <si>
    <t>New with Version 3 -- Monte Carlo simulation of a single, random variable!</t>
  </si>
  <si>
    <t>- Enhanced! Model three scenarios side-by-side on the Agile Forecast worksheet</t>
  </si>
  <si>
    <t>Start Date</t>
  </si>
  <si>
    <t>Finish Date</t>
  </si>
  <si>
    <t>Non-work Day Description</t>
  </si>
  <si>
    <t>Labor Day (USA)</t>
  </si>
  <si>
    <t>Thanksgiving Day (USA)</t>
  </si>
  <si>
    <t>Day after Thanksgiving Day (USA)</t>
  </si>
  <si>
    <t>Project initiation</t>
  </si>
  <si>
    <t>Prototype</t>
  </si>
  <si>
    <t>Migrate to QA</t>
  </si>
  <si>
    <t>QA UAT</t>
  </si>
  <si>
    <t>Pre-production prep</t>
  </si>
  <si>
    <t>Production migration</t>
  </si>
  <si>
    <t>Project closure</t>
  </si>
  <si>
    <t>Memorial Day (USA)</t>
  </si>
  <si>
    <t>Christmas Break</t>
  </si>
  <si>
    <t>Start &amp; Finish</t>
  </si>
  <si>
    <t xml:space="preserve">    SPERT® Scheduler</t>
  </si>
  <si>
    <t>New with Version 3 -- SPERT Scheduler for plan-driven projects</t>
  </si>
  <si>
    <r>
      <t xml:space="preserve">  Statistical PERT</t>
    </r>
    <r>
      <rPr>
        <b/>
        <sz val="14"/>
        <rFont val="Calibri"/>
        <family val="2"/>
      </rPr>
      <t>®</t>
    </r>
    <r>
      <rPr>
        <b/>
        <sz val="14"/>
        <rFont val="Calibri"/>
        <family val="2"/>
        <scheme val="minor"/>
      </rPr>
      <t xml:space="preserve"> (SPERT®) </t>
    </r>
    <r>
      <rPr>
        <b/>
        <i/>
        <sz val="14"/>
        <color rgb="FFF1592A"/>
        <rFont val="Calibri"/>
        <family val="2"/>
        <scheme val="minor"/>
      </rPr>
      <t>Beta Edition</t>
    </r>
    <r>
      <rPr>
        <i/>
        <sz val="14"/>
        <color theme="0" tint="-0.34998626667073579"/>
        <rFont val="Calibri"/>
        <family val="2"/>
        <scheme val="minor"/>
      </rPr>
      <t xml:space="preserve"> </t>
    </r>
    <r>
      <rPr>
        <i/>
        <sz val="14"/>
        <color theme="0" tint="-0.499984740745262"/>
        <rFont val="Calibri"/>
        <family val="2"/>
        <scheme val="minor"/>
      </rPr>
      <t>Scheduler &amp; Mixed Entry</t>
    </r>
  </si>
  <si>
    <t>For scheduling the critical path ONLY!</t>
  </si>
  <si>
    <t>Standard Deviation</t>
  </si>
  <si>
    <t>Mode</t>
  </si>
  <si>
    <t>Median</t>
  </si>
  <si>
    <t xml:space="preserve"> of the 10,000 trials</t>
  </si>
  <si>
    <r>
      <rPr>
        <b/>
        <sz val="12"/>
        <color theme="1"/>
        <rFont val="Calibri"/>
        <family val="2"/>
        <scheme val="minor"/>
      </rPr>
      <t xml:space="preserve">Press F9 </t>
    </r>
    <r>
      <rPr>
        <sz val="12"/>
        <color theme="1"/>
        <rFont val="Calibri"/>
        <family val="2"/>
        <scheme val="minor"/>
      </rPr>
      <t>to re-simulate 10,000 trials</t>
    </r>
  </si>
  <si>
    <r>
      <t>SPERT Monte Carlo Simulation (</t>
    </r>
    <r>
      <rPr>
        <b/>
        <sz val="12"/>
        <color rgb="FFC00000"/>
        <rFont val="Calibri"/>
        <family val="2"/>
        <scheme val="minor"/>
      </rPr>
      <t>PRESS F9</t>
    </r>
    <r>
      <rPr>
        <b/>
        <sz val="12"/>
        <color theme="1"/>
        <rFont val="Calibri"/>
        <family val="2"/>
        <scheme val="minor"/>
      </rPr>
      <t xml:space="preserve"> to simulate 10,000 trials)</t>
    </r>
  </si>
  <si>
    <t>Monte Carlo Simulation Probabilities and Values</t>
  </si>
  <si>
    <t>Show the percentage of simulated trials that were EQUAL TO or LESS THAN the SPERT estimates above</t>
  </si>
  <si>
    <t>Show the percentage of simulated trials that EXCEEDED the SPERT estimates above</t>
  </si>
  <si>
    <t xml:space="preserve"> Optional schedule contingency</t>
  </si>
  <si>
    <t>For Scenarios 1, 2, and 3, enter input values into all the brighter, yellow-shaded cells; the faded yellow-shaded cells are optional</t>
  </si>
  <si>
    <t>You don't have to know this or do anything with this, but SPERT shows these approximate values for your information only</t>
  </si>
  <si>
    <r>
      <t xml:space="preserve">the </t>
    </r>
    <r>
      <rPr>
        <b/>
        <i/>
        <sz val="12"/>
        <color theme="1" tint="0.34998626667073579"/>
        <rFont val="Calibri"/>
        <family val="2"/>
        <scheme val="minor"/>
      </rPr>
      <t>Planning Estimate</t>
    </r>
    <r>
      <rPr>
        <i/>
        <sz val="12"/>
        <color theme="1" tint="0.34998626667073579"/>
        <rFont val="Calibri"/>
        <family val="2"/>
        <scheme val="minor"/>
      </rPr>
      <t xml:space="preserve"> will be EQUAL TO or GREATER THAN the uncertainty's true outcome*</t>
    </r>
  </si>
  <si>
    <t>you'll see the SPERT Probability that your Planning Estimate will be EXCEEDED by the uncertainty's true outcome.</t>
  </si>
  <si>
    <t>3.0</t>
  </si>
  <si>
    <t>Add new Monte Carlo simulation tab, new SPERT Scheduler on the Mixed Entry tab, and Scenarios 2 &amp; 3 on the Agile Forecast tab</t>
  </si>
  <si>
    <t>If needed, unhide rows 16-103</t>
  </si>
  <si>
    <t>Business requirements analysis</t>
  </si>
  <si>
    <t>Detail design</t>
  </si>
  <si>
    <t>Build solution</t>
  </si>
  <si>
    <r>
      <t>Statistical PERT</t>
    </r>
    <r>
      <rPr>
        <b/>
        <sz val="14"/>
        <rFont val="Calibri"/>
        <family val="2"/>
      </rPr>
      <t>®</t>
    </r>
    <r>
      <rPr>
        <b/>
        <sz val="14"/>
        <rFont val="Calibri"/>
        <family val="2"/>
        <scheme val="minor"/>
      </rPr>
      <t xml:space="preserve"> (SPERT®) </t>
    </r>
    <r>
      <rPr>
        <b/>
        <i/>
        <sz val="14"/>
        <color rgb="FFF1592A"/>
        <rFont val="Calibri"/>
        <family val="2"/>
        <scheme val="minor"/>
      </rPr>
      <t xml:space="preserve">Beta Edition </t>
    </r>
    <r>
      <rPr>
        <i/>
        <sz val="14"/>
        <color theme="0" tint="-0.499984740745262"/>
        <rFont val="Calibri"/>
        <family val="2"/>
        <scheme val="minor"/>
      </rPr>
      <t>Monte Carlo Simulation</t>
    </r>
  </si>
  <si>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Columns AJ through PV are hidden; they are used to create Sparklines and the bell-curve bar chart</t>
    </r>
  </si>
  <si>
    <t>3.0.1</t>
  </si>
  <si>
    <t>Changed SPERT Scheduler so the finish date is end-of-work day not the start-of-the-next-work day</t>
  </si>
  <si>
    <t>3.0.2</t>
  </si>
  <si>
    <r>
      <t xml:space="preserve">Added a link just on the MC Simulation worksheet to my new Pluralsight course, </t>
    </r>
    <r>
      <rPr>
        <i/>
        <sz val="11"/>
        <color theme="1"/>
        <rFont val="Calibri"/>
        <family val="2"/>
        <scheme val="minor"/>
      </rPr>
      <t>Monte Carlo Simulation Fundamentals</t>
    </r>
    <r>
      <rPr>
        <sz val="11"/>
        <color theme="1"/>
        <rFont val="Calibri"/>
        <family val="2"/>
        <scheme val="minor"/>
      </rPr>
      <t>; update PS links</t>
    </r>
  </si>
  <si>
    <r>
      <t xml:space="preserve">Watch a NEW Pluralsight course on </t>
    </r>
    <r>
      <rPr>
        <b/>
        <i/>
        <u/>
        <sz val="11"/>
        <color theme="10"/>
        <rFont val="Calibri"/>
        <family val="2"/>
        <scheme val="minor"/>
      </rPr>
      <t>Monte Carlo Simulation Fundamentals</t>
    </r>
    <r>
      <rPr>
        <u/>
        <sz val="11"/>
        <color theme="10"/>
        <rFont val="Calibri"/>
        <family val="2"/>
        <scheme val="minor"/>
      </rPr>
      <t xml:space="preserve"> using</t>
    </r>
    <r>
      <rPr>
        <b/>
        <u/>
        <sz val="11"/>
        <color theme="10"/>
        <rFont val="Calibri"/>
        <family val="2"/>
        <scheme val="minor"/>
      </rPr>
      <t xml:space="preserve"> Statistical PERT®</t>
    </r>
  </si>
  <si>
    <r>
      <t xml:space="preserve">          Statistical PERT</t>
    </r>
    <r>
      <rPr>
        <b/>
        <sz val="14"/>
        <rFont val="Calibri"/>
        <family val="2"/>
      </rPr>
      <t>®</t>
    </r>
    <r>
      <rPr>
        <b/>
        <sz val="14"/>
        <rFont val="Calibri"/>
        <family val="2"/>
        <scheme val="minor"/>
      </rPr>
      <t xml:space="preserve"> (SPERT®) </t>
    </r>
    <r>
      <rPr>
        <b/>
        <i/>
        <sz val="14"/>
        <color rgb="FFF1592A"/>
        <rFont val="Calibri"/>
        <family val="2"/>
        <scheme val="minor"/>
      </rPr>
      <t>Beta Edition</t>
    </r>
    <r>
      <rPr>
        <i/>
        <sz val="14"/>
        <color theme="0" tint="-0.34998626667073579"/>
        <rFont val="Calibri"/>
        <family val="2"/>
        <scheme val="minor"/>
      </rPr>
      <t xml:space="preserve"> </t>
    </r>
    <r>
      <rPr>
        <i/>
        <sz val="14"/>
        <color theme="0" tint="-0.499984740745262"/>
        <rFont val="Calibri"/>
        <family val="2"/>
        <scheme val="minor"/>
      </rPr>
      <t>Mixed Entry</t>
    </r>
  </si>
  <si>
    <t>3.1</t>
  </si>
  <si>
    <t>Copied the SPERT Scheduler worksheet and created a separate Mixed entry worksheet. Updated the SPERT Scheduler to include 2021 dates.</t>
  </si>
  <si>
    <t>x-axis increments (magenta in blue cells shows the increment, the next 201 columns are the x-axis values for the Line Sparkline column and summary bell-curve chart)</t>
  </si>
  <si>
    <t xml:space="preserve">  If needed, unhide rows 16-103</t>
  </si>
  <si>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Columns AL through PX are hidden; they are used to create Sparklines and the bell-curve bar chart</t>
    </r>
  </si>
  <si>
    <r>
      <rPr>
        <sz val="11"/>
        <color theme="0" tint="-0.499984740745262"/>
        <rFont val="Calibri"/>
        <family val="2"/>
      </rPr>
      <t>←</t>
    </r>
    <r>
      <rPr>
        <i/>
        <sz val="11"/>
        <color theme="0" tint="-0.499984740745262"/>
        <rFont val="Calibri"/>
        <family val="2"/>
      </rPr>
      <t xml:space="preserve"> </t>
    </r>
    <r>
      <rPr>
        <i/>
        <sz val="11"/>
        <color theme="0" tint="-0.499984740745262"/>
        <rFont val="Calibri"/>
        <family val="2"/>
        <scheme val="minor"/>
      </rPr>
      <t>Columns AO through QA are hidden; they are used to create Sparklines and the bell-curve bar chart</t>
    </r>
  </si>
  <si>
    <t xml:space="preserve"> Total Project Duration</t>
  </si>
  <si>
    <t>Duration Days</t>
  </si>
  <si>
    <r>
      <t xml:space="preserve">Activity </t>
    </r>
    <r>
      <rPr>
        <i/>
        <sz val="11"/>
        <color theme="1"/>
        <rFont val="Calibri"/>
        <family val="2"/>
        <scheme val="minor"/>
      </rPr>
      <t>or</t>
    </r>
    <r>
      <rPr>
        <b/>
        <sz val="11"/>
        <color theme="1"/>
        <rFont val="Calibri"/>
        <family val="2"/>
        <scheme val="minor"/>
      </rPr>
      <t xml:space="preserve"> Task</t>
    </r>
  </si>
  <si>
    <t>William W. Davis</t>
  </si>
  <si>
    <t>Added 100 extra data points to build the tri-colored bar charts, made other little tweaks and improvements</t>
  </si>
  <si>
    <t>3.2</t>
  </si>
  <si>
    <t>Create a new version! Update row 3 above; insert a new row below this one; on the Insert Options action dropdown, choose "Format Same as Below"; copy cells A3:D3; only paste the Values into row 5</t>
  </si>
  <si>
    <t>3.3</t>
  </si>
  <si>
    <t>Changed copyright footer so modified SPERT spreadsheets done by other authors are easier to legally indicate; updated 2022-2023 USA holidays</t>
  </si>
  <si>
    <t>Change Date</t>
  </si>
  <si>
    <t>Authored By</t>
  </si>
  <si>
    <t>© 2015-2022, William W. Davis, MSPM, PMP</t>
  </si>
  <si>
    <t>Martin Luther King, Jr. Day (USA)</t>
  </si>
  <si>
    <t>Presidents' Day (USA)</t>
  </si>
  <si>
    <t>Juneteenth (USA)</t>
  </si>
  <si>
    <t>Columbus Day (USA)</t>
  </si>
  <si>
    <t>Veterans Day (USA)</t>
  </si>
  <si>
    <t>Subscribe to the SPERT® newsletter for free tips, free webinars, and new release notifications</t>
  </si>
  <si>
    <t>3.3.1</t>
  </si>
  <si>
    <t>Updated the SPERT Scheduler with updated USA holidays and updated other worksheets with dates, too</t>
  </si>
  <si>
    <t>New Year's Day</t>
  </si>
  <si>
    <t>3.3.2</t>
  </si>
  <si>
    <t>3.3.3</t>
  </si>
  <si>
    <t>3.4</t>
  </si>
  <si>
    <t>Deprecate the CONCATENATE function and replace it with CONCAT. Update the SPERT Scheduler with 2026 USA holidays. Minor updates to other worksheets.</t>
  </si>
  <si>
    <r>
      <rPr>
        <b/>
        <sz val="11"/>
        <color theme="1"/>
        <rFont val="Calibri"/>
        <family val="2"/>
        <scheme val="minor"/>
      </rPr>
      <t>for Data Tables</t>
    </r>
    <r>
      <rPr>
        <sz val="11"/>
        <color theme="1"/>
        <rFont val="Calibri"/>
        <family val="2"/>
        <scheme val="minor"/>
      </rPr>
      <t>" (older Excel version).  This will avoid SPERT performing a 10,000 trial simulation everything</t>
    </r>
  </si>
  <si>
    <t>you interact with any data entry cells on any worksheet. If you want to use the Monte Carlo simulation, press F9</t>
  </si>
  <si>
    <r>
      <t xml:space="preserve">to execute a simulation of 10,000 trials (this is only meaningful with the </t>
    </r>
    <r>
      <rPr>
        <b/>
        <sz val="11"/>
        <color theme="1"/>
        <rFont val="Calibri"/>
        <family val="2"/>
        <scheme val="minor"/>
      </rPr>
      <t xml:space="preserve">SPERT® Beta MC Simulation </t>
    </r>
    <r>
      <rPr>
        <sz val="11"/>
        <color theme="1"/>
        <rFont val="Calibri"/>
        <family val="2"/>
        <scheme val="minor"/>
      </rPr>
      <t>worksheet).</t>
    </r>
  </si>
  <si>
    <r>
      <t xml:space="preserve">Formulas </t>
    </r>
    <r>
      <rPr>
        <sz val="11"/>
        <color theme="1"/>
        <rFont val="Calibri"/>
        <family val="2"/>
        <scheme val="minor"/>
      </rPr>
      <t>tab on the Excel Ribbon and select the option, "</t>
    </r>
    <r>
      <rPr>
        <b/>
        <sz val="11"/>
        <color theme="1"/>
        <rFont val="Calibri"/>
        <family val="2"/>
        <scheme val="minor"/>
      </rPr>
      <t>Partial</t>
    </r>
    <r>
      <rPr>
        <sz val="11"/>
        <color theme="1"/>
        <rFont val="Calibri"/>
        <family val="2"/>
        <scheme val="minor"/>
      </rPr>
      <t>" (newer Excel versions) or "</t>
    </r>
    <r>
      <rPr>
        <b/>
        <sz val="11"/>
        <color theme="1"/>
        <rFont val="Calibri"/>
        <family val="2"/>
        <scheme val="minor"/>
      </rPr>
      <t>Automatic Except</t>
    </r>
  </si>
  <si>
    <t>Independence Day (USA, observed)</t>
  </si>
  <si>
    <t>Juneteenth (USA, observed)</t>
  </si>
  <si>
    <t>New Year's Day (observed)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</si>
</sst>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00"/>
    <numFmt numFmtId="165" formatCode="0.0%"/>
    <numFmt numFmtId="166" formatCode="0.0"/>
    <numFmt numFmtId="167" formatCode="#,##0.0000000"/>
  </numFmts>
  <fonts count="101" x14ac:knownFonts="1">
    <font>
      <sz val="11"/>
      <color theme="1"/>
      <name val="Calibri"/>
      <family val="2"/>
      <scheme val="minor"/>
    </font>
    <font>
      <b/>
      <sz val="11"/>
      <color theme="1"/>
      <name val="Calibri"/>
      <family val="2"/>
      <scheme val="minor"/>
    </font>
    <font>
      <b/>
      <i/>
      <sz val="11"/>
      <color theme="1"/>
      <name val="Calibri"/>
      <family val="2"/>
      <scheme val="minor"/>
    </font>
    <font>
      <sz val="10"/>
      <color theme="1"/>
      <name val="Calibri"/>
      <family val="2"/>
    </font>
    <font>
      <u/>
      <sz val="11"/>
      <color theme="10"/>
      <name val="Calibri"/>
      <family val="2"/>
      <scheme val="minor"/>
    </font>
    <font>
      <b/>
      <sz val="11"/>
      <color rgb="FFFF0000"/>
      <name val="Calibri"/>
      <family val="2"/>
      <scheme val="minor"/>
    </font>
    <font>
      <i/>
      <sz val="11"/>
      <color theme="1"/>
      <name val="Calibri"/>
      <family val="2"/>
      <scheme val="minor"/>
    </font>
    <font>
      <b/>
      <sz val="12"/>
      <color theme="1"/>
      <name val="Calibri"/>
      <family val="2"/>
      <scheme val="minor"/>
    </font>
    <font>
      <sz val="11"/>
      <name val="Calibri"/>
      <family val="2"/>
      <scheme val="minor"/>
    </font>
    <font>
      <b/>
      <sz val="14"/>
      <name val="Calibri"/>
      <family val="2"/>
      <scheme val="minor"/>
    </font>
    <font>
      <b/>
      <sz val="14"/>
      <name val="Calibri"/>
      <family val="2"/>
    </font>
    <font>
      <sz val="12"/>
      <color theme="1"/>
      <name val="Calibri"/>
      <family val="2"/>
      <scheme val="minor"/>
    </font>
    <font>
      <b/>
      <i/>
      <sz val="22"/>
      <color theme="1"/>
      <name val="Calibri"/>
      <family val="2"/>
      <scheme val="minor"/>
    </font>
    <font>
      <b/>
      <i/>
      <sz val="22"/>
      <color rgb="FFF1592A"/>
      <name val="Calibri"/>
      <family val="2"/>
      <scheme val="minor"/>
    </font>
    <font>
      <sz val="11"/>
      <color theme="1"/>
      <name val="Calibri"/>
      <family val="2"/>
      <scheme val="minor"/>
    </font>
    <font>
      <b/>
      <sz val="13"/>
      <color theme="1"/>
      <name val="Calibri"/>
      <family val="2"/>
      <scheme val="minor"/>
    </font>
    <font>
      <sz val="13"/>
      <color theme="1"/>
      <name val="Calibri"/>
      <family val="2"/>
      <scheme val="minor"/>
    </font>
    <font>
      <i/>
      <sz val="12"/>
      <color theme="1"/>
      <name val="Calibri"/>
      <family val="2"/>
      <scheme val="minor"/>
    </font>
    <font>
      <i/>
      <sz val="10"/>
      <color theme="1"/>
      <name val="Calibri"/>
      <family val="2"/>
      <scheme val="minor"/>
    </font>
    <font>
      <i/>
      <sz val="11"/>
      <color theme="0" tint="-0.499984740745262"/>
      <name val="Calibri"/>
      <family val="2"/>
      <scheme val="minor"/>
    </font>
    <font>
      <sz val="11"/>
      <color theme="0" tint="-0.499984740745262"/>
      <name val="Calibri"/>
      <family val="2"/>
      <scheme val="minor"/>
    </font>
    <font>
      <sz val="9"/>
      <color indexed="81"/>
      <name val="Tahoma"/>
      <family val="2"/>
    </font>
    <font>
      <b/>
      <sz val="9"/>
      <color indexed="81"/>
      <name val="Tahoma"/>
      <family val="2"/>
    </font>
    <font>
      <sz val="11"/>
      <color rgb="FFC00000"/>
      <name val="Calibri"/>
      <family val="2"/>
      <scheme val="minor"/>
    </font>
    <font>
      <sz val="11"/>
      <color rgb="FFFF0000"/>
      <name val="Calibri"/>
      <family val="2"/>
      <scheme val="minor"/>
    </font>
    <font>
      <sz val="9"/>
      <name val="Calibri"/>
      <family val="2"/>
      <scheme val="minor"/>
    </font>
    <font>
      <b/>
      <sz val="11"/>
      <color rgb="FF0000FF"/>
      <name val="Calibri"/>
      <family val="2"/>
      <scheme val="minor"/>
    </font>
    <font>
      <sz val="12"/>
      <color rgb="FFFF0000"/>
      <name val="Calibri"/>
      <family val="2"/>
      <scheme val="minor"/>
    </font>
    <font>
      <i/>
      <sz val="9"/>
      <color theme="1"/>
      <name val="Calibri"/>
      <family val="2"/>
      <scheme val="minor"/>
    </font>
    <font>
      <sz val="11"/>
      <color rgb="FF0000FF"/>
      <name val="Calibri"/>
      <family val="2"/>
      <scheme val="minor"/>
    </font>
    <font>
      <b/>
      <sz val="13"/>
      <color rgb="FF0000FF"/>
      <name val="Calibri"/>
      <family val="2"/>
      <scheme val="minor"/>
    </font>
    <font>
      <b/>
      <sz val="12"/>
      <color rgb="FF0000FF"/>
      <name val="Calibri"/>
      <family val="2"/>
      <scheme val="minor"/>
    </font>
    <font>
      <sz val="12"/>
      <color rgb="FF0000FF"/>
      <name val="Calibri"/>
      <family val="2"/>
      <scheme val="minor"/>
    </font>
    <font>
      <b/>
      <i/>
      <u/>
      <sz val="11"/>
      <color theme="10"/>
      <name val="Calibri"/>
      <family val="2"/>
      <scheme val="minor"/>
    </font>
    <font>
      <sz val="8.5"/>
      <name val="Calibri"/>
      <family val="2"/>
      <scheme val="minor"/>
    </font>
    <font>
      <sz val="9.5"/>
      <color theme="1"/>
      <name val="Calibri"/>
      <family val="2"/>
      <scheme val="minor"/>
    </font>
    <font>
      <sz val="10"/>
      <color theme="1" tint="0.34998626667073579"/>
      <name val="Calibri"/>
      <family val="2"/>
    </font>
    <font>
      <b/>
      <sz val="18"/>
      <name val="Calibri"/>
      <family val="2"/>
      <scheme val="minor"/>
    </font>
    <font>
      <b/>
      <sz val="18"/>
      <name val="Calibri"/>
      <family val="2"/>
    </font>
    <font>
      <b/>
      <i/>
      <sz val="18"/>
      <color rgb="FFC00000"/>
      <name val="Calibri"/>
      <family val="2"/>
      <scheme val="minor"/>
    </font>
    <font>
      <b/>
      <sz val="14"/>
      <color theme="7" tint="-0.249977111117893"/>
      <name val="Calibri"/>
      <family val="2"/>
      <scheme val="minor"/>
    </font>
    <font>
      <b/>
      <sz val="16"/>
      <color rgb="FFFF0000"/>
      <name val="Calibri"/>
      <family val="2"/>
      <scheme val="minor"/>
    </font>
    <font>
      <b/>
      <sz val="16"/>
      <color theme="7" tint="-0.249977111117893"/>
      <name val="Calibri"/>
      <family val="2"/>
      <scheme val="minor"/>
    </font>
    <font>
      <sz val="16"/>
      <color rgb="FFFF0000"/>
      <name val="Calibri"/>
      <family val="2"/>
      <scheme val="minor"/>
    </font>
    <font>
      <sz val="16"/>
      <color theme="7" tint="-0.249977111117893"/>
      <name val="Calibri"/>
      <family val="2"/>
      <scheme val="minor"/>
    </font>
    <font>
      <sz val="14"/>
      <color theme="7" tint="-0.249977111117893"/>
      <name val="Calibri"/>
      <family val="2"/>
      <scheme val="minor"/>
    </font>
    <font>
      <sz val="11"/>
      <color theme="1" tint="0.34998626667073579"/>
      <name val="Calibri"/>
      <family val="2"/>
      <scheme val="minor"/>
    </font>
    <font>
      <i/>
      <sz val="11"/>
      <color theme="1" tint="0.34998626667073579"/>
      <name val="Calibri"/>
      <family val="2"/>
      <scheme val="minor"/>
    </font>
    <font>
      <b/>
      <i/>
      <sz val="11"/>
      <color rgb="FFFF0000"/>
      <name val="Calibri"/>
      <family val="2"/>
      <scheme val="minor"/>
    </font>
    <font>
      <i/>
      <sz val="12"/>
      <color theme="1" tint="0.34998626667073579"/>
      <name val="Calibri"/>
      <family val="2"/>
      <scheme val="minor"/>
    </font>
    <font>
      <i/>
      <sz val="10"/>
      <color theme="1" tint="0.34998626667073579"/>
      <name val="Calibri"/>
      <family val="2"/>
      <scheme val="minor"/>
    </font>
    <font>
      <sz val="14"/>
      <color theme="1"/>
      <name val="Calibri"/>
      <family val="2"/>
      <scheme val="minor"/>
    </font>
    <font>
      <b/>
      <sz val="14"/>
      <color rgb="FFFF0000"/>
      <name val="Calibri"/>
      <family val="2"/>
      <scheme val="minor"/>
    </font>
    <font>
      <i/>
      <u/>
      <sz val="11"/>
      <color theme="1" tint="0.34998626667073579"/>
      <name val="Calibri"/>
      <family val="2"/>
      <scheme val="minor"/>
    </font>
    <font>
      <b/>
      <i/>
      <sz val="11"/>
      <color theme="1" tint="0.34998626667073579"/>
      <name val="Calibri"/>
      <family val="2"/>
      <scheme val="minor"/>
    </font>
    <font>
      <i/>
      <u/>
      <sz val="12"/>
      <color theme="1" tint="0.34998626667073579"/>
      <name val="Calibri"/>
      <family val="2"/>
      <scheme val="minor"/>
    </font>
    <font>
      <b/>
      <i/>
      <sz val="12"/>
      <color theme="1" tint="0.34998626667073579"/>
      <name val="Calibri"/>
      <family val="2"/>
      <scheme val="minor"/>
    </font>
    <font>
      <b/>
      <i/>
      <sz val="10"/>
      <color theme="1" tint="0.34998626667073579"/>
      <name val="Calibri"/>
      <family val="2"/>
      <scheme val="minor"/>
    </font>
    <font>
      <b/>
      <sz val="22"/>
      <name val="Calibri"/>
      <family val="2"/>
      <scheme val="minor"/>
    </font>
    <font>
      <b/>
      <i/>
      <sz val="18"/>
      <color rgb="FFF1592A"/>
      <name val="Calibri"/>
      <family val="2"/>
      <scheme val="minor"/>
    </font>
    <font>
      <b/>
      <i/>
      <sz val="14"/>
      <color rgb="FFF1592A"/>
      <name val="Calibri"/>
      <family val="2"/>
      <scheme val="minor"/>
    </font>
    <font>
      <b/>
      <i/>
      <sz val="22"/>
      <color theme="1" tint="0.34998626667073579"/>
      <name val="Calibri"/>
      <family val="2"/>
      <scheme val="minor"/>
    </font>
    <font>
      <b/>
      <sz val="22"/>
      <color theme="1" tint="0.34998626667073579"/>
      <name val="Calibri"/>
      <family val="2"/>
      <scheme val="minor"/>
    </font>
    <font>
      <b/>
      <i/>
      <sz val="11"/>
      <color rgb="FFF1592A"/>
      <name val="Calibri"/>
      <family val="2"/>
      <scheme val="minor"/>
    </font>
    <font>
      <b/>
      <u/>
      <sz val="11"/>
      <color theme="10"/>
      <name val="Calibri"/>
      <family val="2"/>
      <scheme val="minor"/>
    </font>
    <font>
      <b/>
      <i/>
      <sz val="18"/>
      <color theme="1" tint="0.34998626667073579"/>
      <name val="Calibri"/>
      <family val="2"/>
      <scheme val="minor"/>
    </font>
    <font>
      <b/>
      <i/>
      <sz val="13"/>
      <color theme="1" tint="0.34998626667073579"/>
      <name val="Candara"/>
      <family val="2"/>
    </font>
    <font>
      <i/>
      <sz val="13"/>
      <color theme="1" tint="0.34998626667073579"/>
      <name val="Candara"/>
      <family val="2"/>
    </font>
    <font>
      <sz val="10"/>
      <color theme="1" tint="0.34998626667073579"/>
      <name val="Candara"/>
      <family val="2"/>
    </font>
    <font>
      <i/>
      <sz val="10"/>
      <color theme="1" tint="0.34998626667073579"/>
      <name val="Candara"/>
      <family val="2"/>
    </font>
    <font>
      <sz val="10.5"/>
      <color theme="1"/>
      <name val="Courier New"/>
      <family val="3"/>
    </font>
    <font>
      <i/>
      <sz val="11"/>
      <color theme="0" tint="-0.34998626667073579"/>
      <name val="Calibri"/>
      <family val="2"/>
      <scheme val="minor"/>
    </font>
    <font>
      <sz val="11"/>
      <color theme="0" tint="-0.499984740745262"/>
      <name val="Calibri"/>
      <family val="2"/>
    </font>
    <font>
      <i/>
      <sz val="11"/>
      <color theme="0" tint="-0.499984740745262"/>
      <name val="Calibri"/>
      <family val="2"/>
    </font>
    <font>
      <b/>
      <sz val="11"/>
      <color rgb="FFC00000"/>
      <name val="Calibri"/>
      <family val="2"/>
      <scheme val="minor"/>
    </font>
    <font>
      <sz val="10"/>
      <color theme="1"/>
      <name val="Calibri"/>
      <family val="2"/>
      <scheme val="minor"/>
    </font>
    <font>
      <i/>
      <sz val="10"/>
      <color rgb="FFC00000"/>
      <name val="Calibri"/>
      <family val="2"/>
      <scheme val="minor"/>
    </font>
    <font>
      <sz val="11"/>
      <color theme="1" tint="0.499984740745262"/>
      <name val="Calibri"/>
      <family val="2"/>
      <scheme val="minor"/>
    </font>
    <font>
      <sz val="11"/>
      <color theme="5" tint="0.39997558519241921"/>
      <name val="Calibri"/>
      <family val="2"/>
      <scheme val="minor"/>
    </font>
    <font>
      <u/>
      <sz val="10"/>
      <color theme="10"/>
      <name val="Calibri"/>
      <family val="2"/>
      <scheme val="minor"/>
    </font>
    <font>
      <sz val="12"/>
      <name val="Calibri"/>
      <family val="2"/>
      <scheme val="minor"/>
    </font>
    <font>
      <sz val="8"/>
      <color theme="1"/>
      <name val="Calibri"/>
      <family val="2"/>
      <scheme val="minor"/>
    </font>
    <font>
      <b/>
      <sz val="14"/>
      <color rgb="FF0000FF"/>
      <name val="Calibri"/>
      <family val="2"/>
      <scheme val="minor"/>
    </font>
    <font>
      <b/>
      <sz val="14"/>
      <color theme="1"/>
      <name val="Calibri"/>
      <family val="2"/>
      <scheme val="minor"/>
    </font>
    <font>
      <i/>
      <sz val="22"/>
      <color theme="1" tint="0.34998626667073579"/>
      <name val="Calibri"/>
      <family val="2"/>
      <scheme val="minor"/>
    </font>
    <font>
      <b/>
      <sz val="11"/>
      <color theme="1"/>
      <name val="Calibri"/>
      <family val="2"/>
    </font>
    <font>
      <i/>
      <sz val="11"/>
      <color rgb="FFC00000"/>
      <name val="Calibri"/>
      <family val="2"/>
      <scheme val="minor"/>
    </font>
    <font>
      <i/>
      <u/>
      <sz val="11"/>
      <color theme="10"/>
      <name val="Calibri"/>
      <family val="2"/>
      <scheme val="minor"/>
    </font>
    <font>
      <i/>
      <sz val="11"/>
      <color theme="1" tint="0.499984740745262"/>
      <name val="Calibri"/>
      <family val="2"/>
      <scheme val="minor"/>
    </font>
    <font>
      <b/>
      <sz val="14"/>
      <color theme="1"/>
      <name val="Calibri"/>
      <family val="2"/>
    </font>
    <font>
      <i/>
      <sz val="14"/>
      <color theme="1" tint="0.499984740745262"/>
      <name val="Calibri"/>
      <family val="2"/>
      <scheme val="minor"/>
    </font>
    <font>
      <i/>
      <sz val="14"/>
      <color theme="0" tint="-0.499984740745262"/>
      <name val="Calibri"/>
      <family val="2"/>
      <scheme val="minor"/>
    </font>
    <font>
      <b/>
      <sz val="18"/>
      <color theme="1"/>
      <name val="Calibri"/>
      <family val="2"/>
      <scheme val="minor"/>
    </font>
    <font>
      <b/>
      <sz val="18"/>
      <color theme="1"/>
      <name val="Calibri"/>
      <family val="2"/>
    </font>
    <font>
      <b/>
      <sz val="14"/>
      <color rgb="FFC00000"/>
      <name val="Calibri"/>
      <family val="2"/>
      <scheme val="minor"/>
    </font>
    <font>
      <i/>
      <sz val="14"/>
      <color theme="0" tint="-0.34998626667073579"/>
      <name val="Calibri"/>
      <family val="2"/>
      <scheme val="minor"/>
    </font>
    <font>
      <sz val="12"/>
      <color theme="0" tint="-0.499984740745262"/>
      <name val="Calibri"/>
      <family val="2"/>
      <scheme val="minor"/>
    </font>
    <font>
      <b/>
      <sz val="12"/>
      <color rgb="FFC00000"/>
      <name val="Calibri"/>
      <family val="2"/>
      <scheme val="minor"/>
    </font>
    <font>
      <sz val="11"/>
      <color theme="0"/>
      <name val="Calibri"/>
      <family val="2"/>
      <scheme val="minor"/>
    </font>
    <font>
      <sz val="8"/>
      <color theme="0"/>
      <name val="Calibri"/>
      <family val="2"/>
      <scheme val="minor"/>
    </font>
    <font>
      <i/>
      <sz val="11"/>
      <color theme="0"/>
      <name val="Calibri"/>
      <family val="2"/>
      <scheme val="minor"/>
    </font>
  </fonts>
  <fills count="43">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99"/>
        <bgColor indexed="64"/>
      </patternFill>
    </fill>
    <fill>
      <patternFill patternType="solid">
        <fgColor rgb="FF99FF99"/>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FFFFCC"/>
        <bgColor indexed="64"/>
      </patternFill>
    </fill>
    <fill>
      <patternFill patternType="solid">
        <fgColor theme="4" tint="0.39997558519241921"/>
        <bgColor indexed="64"/>
      </patternFill>
    </fill>
    <fill>
      <patternFill patternType="solid">
        <fgColor theme="9"/>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rgb="FFF6903C"/>
        <bgColor indexed="64"/>
      </patternFill>
    </fill>
    <fill>
      <patternFill patternType="solid">
        <fgColor rgb="FFF8A764"/>
        <bgColor indexed="64"/>
      </patternFill>
    </fill>
    <fill>
      <patternFill patternType="solid">
        <fgColor theme="9" tint="0.79998168889431442"/>
        <bgColor indexed="64"/>
      </patternFill>
    </fill>
    <fill>
      <patternFill patternType="solid">
        <fgColor rgb="FFFEF4EC"/>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rgb="FFFFCCFF"/>
        <bgColor indexed="64"/>
      </patternFill>
    </fill>
    <fill>
      <patternFill patternType="solid">
        <fgColor theme="6" tint="0.79998168889431442"/>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rgb="FFFFC000"/>
        <bgColor indexed="64"/>
      </patternFill>
    </fill>
    <fill>
      <patternFill patternType="solid">
        <fgColor rgb="FFC00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4" fillId="0" borderId="0" applyNumberFormat="0" applyFill="0" applyBorder="0" applyAlignment="0" applyProtection="0"/>
    <xf numFmtId="44" fontId="14" fillId="0" borderId="0" applyFont="0" applyFill="0" applyBorder="0" applyAlignment="0" applyProtection="0"/>
    <xf numFmtId="9" fontId="14" fillId="0" borderId="0" applyFont="0" applyFill="0" applyBorder="0" applyAlignment="0" applyProtection="0"/>
  </cellStyleXfs>
  <cellXfs count="374">
    <xf numFmtId="0" fontId="0" fillId="0" borderId="0" xfId="0"/>
    <xf numFmtId="0" fontId="0" fillId="2" borderId="1" xfId="0" applyFill="1" applyBorder="1"/>
    <xf numFmtId="0" fontId="0" fillId="3" borderId="1" xfId="0" applyFill="1" applyBorder="1"/>
    <xf numFmtId="0" fontId="0" fillId="4" borderId="1" xfId="0" applyFill="1" applyBorder="1"/>
    <xf numFmtId="0" fontId="0" fillId="4" borderId="1" xfId="0" applyFill="1" applyBorder="1" applyAlignment="1">
      <alignment horizontal="center"/>
    </xf>
    <xf numFmtId="0" fontId="0" fillId="5" borderId="1" xfId="0" applyFill="1" applyBorder="1" applyAlignment="1">
      <alignment horizontal="center"/>
    </xf>
    <xf numFmtId="0" fontId="0" fillId="5" borderId="1" xfId="0" applyFill="1" applyBorder="1"/>
    <xf numFmtId="0" fontId="1" fillId="4" borderId="1" xfId="0" applyFont="1" applyFill="1" applyBorder="1"/>
    <xf numFmtId="0" fontId="1" fillId="5" borderId="1" xfId="0" applyFont="1" applyFill="1" applyBorder="1"/>
    <xf numFmtId="0" fontId="0" fillId="6" borderId="1" xfId="0" applyFill="1" applyBorder="1"/>
    <xf numFmtId="0" fontId="0" fillId="0" borderId="1" xfId="0" applyBorder="1"/>
    <xf numFmtId="0" fontId="1" fillId="12" borderId="1" xfId="0" applyFont="1" applyFill="1" applyBorder="1" applyAlignment="1">
      <alignment horizontal="center"/>
    </xf>
    <xf numFmtId="49" fontId="1" fillId="12" borderId="1" xfId="0" applyNumberFormat="1" applyFont="1" applyFill="1" applyBorder="1" applyAlignment="1">
      <alignment horizontal="center"/>
    </xf>
    <xf numFmtId="49" fontId="0" fillId="0" borderId="1" xfId="0" applyNumberFormat="1" applyBorder="1" applyAlignment="1">
      <alignment horizontal="center"/>
    </xf>
    <xf numFmtId="17" fontId="0" fillId="0" borderId="0" xfId="0" quotePrefix="1" applyNumberFormat="1"/>
    <xf numFmtId="0" fontId="0" fillId="10" borderId="0" xfId="0" applyFill="1" applyAlignment="1">
      <alignment vertical="center"/>
    </xf>
    <xf numFmtId="0" fontId="0" fillId="10" borderId="0" xfId="0" applyFill="1" applyAlignment="1">
      <alignment horizontal="center" vertical="center"/>
    </xf>
    <xf numFmtId="0" fontId="0" fillId="0" borderId="0" xfId="0" applyAlignment="1">
      <alignment vertical="center"/>
    </xf>
    <xf numFmtId="0" fontId="5" fillId="10" borderId="0" xfId="0" applyFont="1" applyFill="1" applyAlignment="1">
      <alignment vertical="center"/>
    </xf>
    <xf numFmtId="0" fontId="1" fillId="13" borderId="3" xfId="0" applyFont="1" applyFill="1" applyBorder="1" applyAlignment="1">
      <alignment horizontal="center" vertical="center"/>
    </xf>
    <xf numFmtId="0" fontId="0" fillId="10" borderId="1" xfId="0" applyFill="1" applyBorder="1" applyAlignment="1">
      <alignment horizontal="center" vertical="center"/>
    </xf>
    <xf numFmtId="0" fontId="0" fillId="11" borderId="1" xfId="0" applyFill="1" applyBorder="1" applyAlignment="1">
      <alignment vertical="center"/>
    </xf>
    <xf numFmtId="0" fontId="0" fillId="11" borderId="1" xfId="0" applyFill="1" applyBorder="1" applyAlignment="1">
      <alignment horizontal="center" vertical="center"/>
    </xf>
    <xf numFmtId="0" fontId="0" fillId="3" borderId="1" xfId="0" applyFill="1" applyBorder="1" applyAlignment="1">
      <alignment horizontal="center" vertical="center"/>
    </xf>
    <xf numFmtId="0" fontId="0" fillId="7" borderId="1" xfId="0" applyFill="1" applyBorder="1" applyAlignment="1">
      <alignment horizontal="center" vertical="center"/>
    </xf>
    <xf numFmtId="0" fontId="0" fillId="9" borderId="1" xfId="0" applyFill="1" applyBorder="1" applyAlignment="1">
      <alignment horizontal="center" vertical="center"/>
    </xf>
    <xf numFmtId="0" fontId="0" fillId="12" borderId="5" xfId="0" applyFill="1" applyBorder="1" applyAlignment="1">
      <alignment vertical="center"/>
    </xf>
    <xf numFmtId="0" fontId="0" fillId="12" borderId="5" xfId="0" applyFill="1" applyBorder="1" applyAlignment="1">
      <alignment horizontal="center" vertical="center"/>
    </xf>
    <xf numFmtId="0" fontId="0" fillId="12" borderId="6" xfId="0" applyFill="1" applyBorder="1" applyAlignment="1">
      <alignment vertical="center"/>
    </xf>
    <xf numFmtId="0" fontId="0" fillId="12" borderId="0" xfId="0" applyFill="1" applyAlignment="1">
      <alignment vertical="center"/>
    </xf>
    <xf numFmtId="0" fontId="0" fillId="12" borderId="0" xfId="0" applyFill="1" applyAlignment="1">
      <alignment horizontal="center" vertical="center"/>
    </xf>
    <xf numFmtId="0" fontId="0" fillId="12" borderId="8" xfId="0" applyFill="1" applyBorder="1" applyAlignment="1">
      <alignment vertical="center"/>
    </xf>
    <xf numFmtId="0" fontId="0" fillId="12" borderId="2" xfId="0" applyFill="1" applyBorder="1" applyAlignment="1">
      <alignment vertical="center"/>
    </xf>
    <xf numFmtId="0" fontId="0" fillId="12" borderId="2" xfId="0" applyFill="1" applyBorder="1" applyAlignment="1">
      <alignment horizontal="center" vertical="center"/>
    </xf>
    <xf numFmtId="0" fontId="0" fillId="12" borderId="10" xfId="0" applyFill="1" applyBorder="1" applyAlignment="1">
      <alignment vertical="center"/>
    </xf>
    <xf numFmtId="0" fontId="3" fillId="10" borderId="0" xfId="0" applyFont="1" applyFill="1" applyAlignment="1">
      <alignment horizontal="left" vertical="center"/>
    </xf>
    <xf numFmtId="0" fontId="0" fillId="0" borderId="0" xfId="0" applyAlignment="1">
      <alignment horizontal="center" vertical="center"/>
    </xf>
    <xf numFmtId="2" fontId="0" fillId="15" borderId="1" xfId="0" applyNumberFormat="1" applyFill="1" applyBorder="1" applyAlignment="1">
      <alignment horizontal="center" vertical="center"/>
    </xf>
    <xf numFmtId="0" fontId="6" fillId="10" borderId="0" xfId="0" applyFont="1" applyFill="1" applyAlignment="1">
      <alignment horizontal="right" vertical="center"/>
    </xf>
    <xf numFmtId="0" fontId="0" fillId="16" borderId="1" xfId="0" applyFill="1" applyBorder="1"/>
    <xf numFmtId="9" fontId="0" fillId="10" borderId="0" xfId="0" applyNumberFormat="1" applyFill="1" applyAlignment="1">
      <alignment vertical="center"/>
    </xf>
    <xf numFmtId="3" fontId="0" fillId="10" borderId="0" xfId="0" applyNumberFormat="1" applyFill="1" applyAlignment="1">
      <alignment vertical="center"/>
    </xf>
    <xf numFmtId="0" fontId="0" fillId="18" borderId="1" xfId="0" applyFill="1" applyBorder="1" applyAlignment="1">
      <alignment horizontal="center"/>
    </xf>
    <xf numFmtId="0" fontId="0" fillId="18" borderId="1" xfId="0" applyFill="1" applyBorder="1"/>
    <xf numFmtId="0" fontId="0" fillId="15" borderId="1" xfId="0" applyFill="1" applyBorder="1"/>
    <xf numFmtId="164" fontId="0" fillId="0" borderId="0" xfId="0" applyNumberFormat="1"/>
    <xf numFmtId="0" fontId="8" fillId="0" borderId="0" xfId="0" applyFont="1"/>
    <xf numFmtId="0" fontId="9" fillId="10" borderId="0" xfId="0" applyFont="1" applyFill="1" applyAlignment="1">
      <alignment horizontal="left" vertical="center"/>
    </xf>
    <xf numFmtId="0" fontId="0" fillId="10" borderId="0" xfId="0" applyFill="1"/>
    <xf numFmtId="0" fontId="6" fillId="10" borderId="0" xfId="0" applyFont="1" applyFill="1"/>
    <xf numFmtId="0" fontId="12" fillId="10" borderId="0" xfId="0" applyFont="1" applyFill="1"/>
    <xf numFmtId="0" fontId="4" fillId="10" borderId="0" xfId="1" applyFill="1"/>
    <xf numFmtId="0" fontId="3" fillId="10" borderId="0" xfId="0" applyFont="1" applyFill="1" applyAlignment="1">
      <alignment horizontal="left"/>
    </xf>
    <xf numFmtId="0" fontId="0" fillId="10" borderId="0" xfId="0" applyFill="1" applyAlignment="1">
      <alignment horizontal="center"/>
    </xf>
    <xf numFmtId="0" fontId="16" fillId="10" borderId="0" xfId="0" applyFont="1" applyFill="1" applyAlignment="1">
      <alignment horizontal="center"/>
    </xf>
    <xf numFmtId="9" fontId="15" fillId="20" borderId="1" xfId="3" applyFont="1" applyFill="1" applyBorder="1"/>
    <xf numFmtId="9" fontId="15" fillId="21" borderId="1" xfId="3" applyFont="1" applyFill="1" applyBorder="1"/>
    <xf numFmtId="9" fontId="15" fillId="22" borderId="1" xfId="3" applyFont="1" applyFill="1" applyBorder="1"/>
    <xf numFmtId="0" fontId="17" fillId="10" borderId="0" xfId="0" applyFont="1" applyFill="1" applyAlignment="1">
      <alignment horizontal="left"/>
    </xf>
    <xf numFmtId="0" fontId="18" fillId="10" borderId="0" xfId="0" applyFont="1" applyFill="1" applyAlignment="1">
      <alignment horizontal="right" vertical="center"/>
    </xf>
    <xf numFmtId="0" fontId="6" fillId="19" borderId="0" xfId="0" applyFont="1" applyFill="1" applyAlignment="1">
      <alignment horizontal="right"/>
    </xf>
    <xf numFmtId="0" fontId="20" fillId="11" borderId="1" xfId="0" applyFont="1" applyFill="1" applyBorder="1"/>
    <xf numFmtId="37" fontId="7" fillId="23" borderId="1" xfId="2" applyNumberFormat="1" applyFont="1" applyFill="1" applyBorder="1"/>
    <xf numFmtId="37" fontId="7" fillId="24" borderId="1" xfId="2" applyNumberFormat="1" applyFont="1" applyFill="1" applyBorder="1"/>
    <xf numFmtId="37" fontId="7" fillId="16" borderId="1" xfId="2" applyNumberFormat="1" applyFont="1" applyFill="1" applyBorder="1"/>
    <xf numFmtId="37" fontId="7" fillId="2" borderId="1" xfId="2" applyNumberFormat="1" applyFont="1" applyFill="1" applyBorder="1"/>
    <xf numFmtId="37" fontId="7" fillId="25" borderId="1" xfId="2" applyNumberFormat="1" applyFont="1" applyFill="1" applyBorder="1"/>
    <xf numFmtId="37" fontId="7" fillId="26" borderId="1" xfId="2" applyNumberFormat="1" applyFont="1" applyFill="1" applyBorder="1"/>
    <xf numFmtId="0" fontId="11" fillId="10" borderId="1" xfId="0" applyFont="1" applyFill="1" applyBorder="1" applyAlignment="1">
      <alignment horizontal="center" vertical="center"/>
    </xf>
    <xf numFmtId="0" fontId="11" fillId="11" borderId="1" xfId="0" applyFont="1" applyFill="1" applyBorder="1" applyAlignment="1">
      <alignment horizontal="center" vertical="center"/>
    </xf>
    <xf numFmtId="0" fontId="11" fillId="11" borderId="1" xfId="0" applyFont="1" applyFill="1" applyBorder="1" applyAlignment="1">
      <alignment vertical="center"/>
    </xf>
    <xf numFmtId="0" fontId="11" fillId="3" borderId="1" xfId="0" applyFont="1" applyFill="1" applyBorder="1" applyAlignment="1">
      <alignment horizontal="center" vertical="center"/>
    </xf>
    <xf numFmtId="0" fontId="11" fillId="7" borderId="1" xfId="0" applyFont="1" applyFill="1" applyBorder="1" applyAlignment="1">
      <alignment horizontal="center" vertical="center"/>
    </xf>
    <xf numFmtId="0" fontId="11" fillId="9" borderId="1" xfId="0" applyFont="1" applyFill="1" applyBorder="1" applyAlignment="1">
      <alignment horizontal="center" vertical="center"/>
    </xf>
    <xf numFmtId="0" fontId="11" fillId="10" borderId="0" xfId="0" applyFont="1" applyFill="1" applyAlignment="1">
      <alignment vertical="center"/>
    </xf>
    <xf numFmtId="0" fontId="11" fillId="0" borderId="0" xfId="0" applyFont="1"/>
    <xf numFmtId="0" fontId="1" fillId="11" borderId="1" xfId="0" applyFont="1" applyFill="1" applyBorder="1" applyAlignment="1">
      <alignment horizontal="center" vertical="center"/>
    </xf>
    <xf numFmtId="0" fontId="1" fillId="11" borderId="3" xfId="0" applyFont="1" applyFill="1" applyBorder="1" applyAlignment="1">
      <alignment horizontal="center" vertical="center"/>
    </xf>
    <xf numFmtId="0" fontId="6" fillId="10" borderId="0" xfId="0" applyFont="1" applyFill="1" applyAlignment="1">
      <alignment horizontal="left"/>
    </xf>
    <xf numFmtId="0" fontId="6" fillId="10" borderId="0" xfId="0" applyFont="1" applyFill="1" applyAlignment="1">
      <alignment horizontal="right"/>
    </xf>
    <xf numFmtId="0" fontId="25" fillId="10" borderId="0" xfId="0" applyFont="1" applyFill="1" applyAlignment="1">
      <alignment horizontal="center" vertical="center"/>
    </xf>
    <xf numFmtId="3" fontId="15" fillId="19" borderId="1" xfId="0" applyNumberFormat="1" applyFont="1" applyFill="1" applyBorder="1"/>
    <xf numFmtId="0" fontId="1" fillId="12" borderId="4" xfId="0" applyFont="1" applyFill="1" applyBorder="1"/>
    <xf numFmtId="0" fontId="0" fillId="12" borderId="7" xfId="0" applyFill="1" applyBorder="1"/>
    <xf numFmtId="0" fontId="1" fillId="12" borderId="7" xfId="0" applyFont="1" applyFill="1" applyBorder="1"/>
    <xf numFmtId="0" fontId="0" fillId="12" borderId="9" xfId="0" applyFill="1" applyBorder="1"/>
    <xf numFmtId="9" fontId="0" fillId="0" borderId="0" xfId="0" applyNumberFormat="1"/>
    <xf numFmtId="0" fontId="1" fillId="11" borderId="3" xfId="0" applyFont="1" applyFill="1" applyBorder="1"/>
    <xf numFmtId="0" fontId="0" fillId="11" borderId="14" xfId="0" applyFill="1" applyBorder="1"/>
    <xf numFmtId="0" fontId="0" fillId="28" borderId="1" xfId="0" applyFill="1" applyBorder="1"/>
    <xf numFmtId="0" fontId="24" fillId="28" borderId="1" xfId="0" applyFont="1" applyFill="1" applyBorder="1"/>
    <xf numFmtId="0" fontId="0" fillId="28" borderId="13" xfId="0" applyFill="1" applyBorder="1"/>
    <xf numFmtId="0" fontId="0" fillId="28" borderId="14" xfId="0" applyFill="1" applyBorder="1"/>
    <xf numFmtId="9" fontId="5" fillId="7" borderId="1" xfId="0" applyNumberFormat="1" applyFont="1" applyFill="1" applyBorder="1" applyAlignment="1">
      <alignment horizontal="center" vertical="center"/>
    </xf>
    <xf numFmtId="9" fontId="26" fillId="7" borderId="1" xfId="0" applyNumberFormat="1" applyFont="1" applyFill="1" applyBorder="1" applyAlignment="1">
      <alignment horizontal="center" vertical="center"/>
    </xf>
    <xf numFmtId="37" fontId="11" fillId="23" borderId="1" xfId="2" applyNumberFormat="1" applyFont="1" applyFill="1" applyBorder="1"/>
    <xf numFmtId="37" fontId="11" fillId="24" borderId="1" xfId="2" applyNumberFormat="1" applyFont="1" applyFill="1" applyBorder="1"/>
    <xf numFmtId="37" fontId="11" fillId="16" borderId="1" xfId="2" applyNumberFormat="1" applyFont="1" applyFill="1" applyBorder="1"/>
    <xf numFmtId="37" fontId="11" fillId="2" borderId="1" xfId="2" applyNumberFormat="1" applyFont="1" applyFill="1" applyBorder="1"/>
    <xf numFmtId="37" fontId="11" fillId="25" borderId="1" xfId="2" applyNumberFormat="1" applyFont="1" applyFill="1" applyBorder="1"/>
    <xf numFmtId="37" fontId="11" fillId="26" borderId="1" xfId="2" applyNumberFormat="1" applyFont="1" applyFill="1" applyBorder="1"/>
    <xf numFmtId="3" fontId="0" fillId="29" borderId="1" xfId="0" applyNumberFormat="1" applyFill="1" applyBorder="1" applyAlignment="1">
      <alignment vertical="center"/>
    </xf>
    <xf numFmtId="3" fontId="0" fillId="3" borderId="1" xfId="0" applyNumberFormat="1" applyFill="1" applyBorder="1" applyAlignment="1">
      <alignment horizontal="right" vertical="center"/>
    </xf>
    <xf numFmtId="1" fontId="11" fillId="3" borderId="1" xfId="0" applyNumberFormat="1" applyFont="1" applyFill="1" applyBorder="1" applyAlignment="1">
      <alignment horizontal="right" vertical="center"/>
    </xf>
    <xf numFmtId="0" fontId="9" fillId="10" borderId="0" xfId="0" applyFont="1" applyFill="1" applyAlignment="1">
      <alignment horizontal="left" vertical="top"/>
    </xf>
    <xf numFmtId="0" fontId="25" fillId="10" borderId="0" xfId="0" applyFont="1" applyFill="1" applyAlignment="1">
      <alignment horizontal="center" vertical="top"/>
    </xf>
    <xf numFmtId="3" fontId="1" fillId="30" borderId="1" xfId="0" applyNumberFormat="1" applyFont="1" applyFill="1" applyBorder="1" applyAlignment="1">
      <alignment vertical="center"/>
    </xf>
    <xf numFmtId="3" fontId="1" fillId="30" borderId="1" xfId="0" applyNumberFormat="1" applyFont="1" applyFill="1" applyBorder="1" applyAlignment="1">
      <alignment horizontal="right" vertical="center"/>
    </xf>
    <xf numFmtId="2" fontId="0" fillId="30" borderId="1" xfId="0" applyNumberFormat="1" applyFill="1" applyBorder="1" applyAlignment="1">
      <alignment horizontal="center" vertical="center"/>
    </xf>
    <xf numFmtId="9" fontId="1" fillId="7" borderId="1" xfId="0" applyNumberFormat="1" applyFont="1" applyFill="1" applyBorder="1" applyAlignment="1">
      <alignment horizontal="center" vertical="center"/>
    </xf>
    <xf numFmtId="0" fontId="0" fillId="27" borderId="1" xfId="0" applyFill="1" applyBorder="1" applyAlignment="1">
      <alignment horizontal="center" vertical="center"/>
    </xf>
    <xf numFmtId="0" fontId="11" fillId="27" borderId="1" xfId="0" applyFont="1" applyFill="1" applyBorder="1" applyAlignment="1">
      <alignment horizontal="center" vertical="center"/>
    </xf>
    <xf numFmtId="37" fontId="14" fillId="2" borderId="1" xfId="2" applyNumberFormat="1" applyFill="1" applyBorder="1"/>
    <xf numFmtId="37" fontId="14" fillId="25" borderId="1" xfId="2" applyNumberFormat="1" applyFill="1" applyBorder="1"/>
    <xf numFmtId="0" fontId="28" fillId="10" borderId="0" xfId="0" applyFont="1" applyFill="1" applyAlignment="1">
      <alignment horizontal="left" vertical="center"/>
    </xf>
    <xf numFmtId="3" fontId="29" fillId="7" borderId="1" xfId="0" applyNumberFormat="1" applyFont="1" applyFill="1" applyBorder="1" applyAlignment="1">
      <alignment vertical="center"/>
    </xf>
    <xf numFmtId="9" fontId="30" fillId="14" borderId="1" xfId="0" applyNumberFormat="1" applyFont="1" applyFill="1" applyBorder="1"/>
    <xf numFmtId="3" fontId="30" fillId="14" borderId="1" xfId="0" applyNumberFormat="1" applyFont="1" applyFill="1" applyBorder="1"/>
    <xf numFmtId="37" fontId="31" fillId="14" borderId="1" xfId="2" applyNumberFormat="1" applyFont="1" applyFill="1" applyBorder="1" applyAlignment="1">
      <alignment horizontal="right"/>
    </xf>
    <xf numFmtId="3" fontId="32" fillId="7" borderId="1" xfId="0" applyNumberFormat="1" applyFont="1" applyFill="1" applyBorder="1" applyAlignment="1">
      <alignment vertical="center"/>
    </xf>
    <xf numFmtId="1" fontId="11" fillId="15" borderId="1" xfId="0" applyNumberFormat="1" applyFont="1" applyFill="1" applyBorder="1" applyAlignment="1">
      <alignment horizontal="center" vertical="center"/>
    </xf>
    <xf numFmtId="1" fontId="32" fillId="7" borderId="1" xfId="0" applyNumberFormat="1" applyFont="1" applyFill="1" applyBorder="1" applyAlignment="1">
      <alignment vertical="center"/>
    </xf>
    <xf numFmtId="0" fontId="4" fillId="10" borderId="0" xfId="1" applyFill="1" applyAlignment="1">
      <alignment horizontal="left"/>
    </xf>
    <xf numFmtId="0" fontId="0" fillId="12" borderId="0" xfId="0" applyFill="1"/>
    <xf numFmtId="0" fontId="0" fillId="12" borderId="0" xfId="0" applyFill="1" applyAlignment="1">
      <alignment horizontal="center"/>
    </xf>
    <xf numFmtId="0" fontId="4" fillId="12" borderId="0" xfId="1" applyFill="1"/>
    <xf numFmtId="3" fontId="1" fillId="10" borderId="0" xfId="0" applyNumberFormat="1" applyFont="1" applyFill="1" applyAlignment="1">
      <alignment vertical="center"/>
    </xf>
    <xf numFmtId="9" fontId="30" fillId="10" borderId="0" xfId="0" applyNumberFormat="1" applyFont="1" applyFill="1"/>
    <xf numFmtId="3" fontId="15" fillId="10" borderId="0" xfId="0" applyNumberFormat="1" applyFont="1" applyFill="1"/>
    <xf numFmtId="3" fontId="30" fillId="10" borderId="0" xfId="0" applyNumberFormat="1" applyFont="1" applyFill="1"/>
    <xf numFmtId="9" fontId="15" fillId="10" borderId="0" xfId="3" applyFont="1" applyFill="1"/>
    <xf numFmtId="9" fontId="1" fillId="10" borderId="0" xfId="0" applyNumberFormat="1" applyFont="1" applyFill="1" applyAlignment="1">
      <alignment horizontal="center" vertical="center"/>
    </xf>
    <xf numFmtId="0" fontId="35" fillId="11" borderId="1" xfId="0" applyFont="1" applyFill="1" applyBorder="1" applyAlignment="1">
      <alignment horizontal="center" vertical="center"/>
    </xf>
    <xf numFmtId="0" fontId="34" fillId="10" borderId="0" xfId="0" applyFont="1" applyFill="1" applyAlignment="1">
      <alignment horizontal="center" vertical="center"/>
    </xf>
    <xf numFmtId="9" fontId="24" fillId="17" borderId="1" xfId="0" applyNumberFormat="1" applyFont="1" applyFill="1" applyBorder="1" applyAlignment="1">
      <alignment horizontal="center" vertical="center"/>
    </xf>
    <xf numFmtId="9" fontId="8" fillId="17" borderId="1" xfId="0" applyNumberFormat="1" applyFont="1" applyFill="1" applyBorder="1" applyAlignment="1">
      <alignment horizontal="center" vertical="center"/>
    </xf>
    <xf numFmtId="0" fontId="36" fillId="10" borderId="0" xfId="0" applyFont="1" applyFill="1" applyAlignment="1">
      <alignment horizontal="left"/>
    </xf>
    <xf numFmtId="2" fontId="0" fillId="10" borderId="1" xfId="0" applyNumberFormat="1" applyFill="1" applyBorder="1" applyAlignment="1">
      <alignment horizontal="center" vertical="center"/>
    </xf>
    <xf numFmtId="0" fontId="5" fillId="6" borderId="0" xfId="0" applyFont="1" applyFill="1" applyAlignment="1">
      <alignment vertical="center"/>
    </xf>
    <xf numFmtId="0" fontId="1" fillId="6" borderId="0" xfId="0" applyFont="1" applyFill="1" applyAlignment="1">
      <alignment horizontal="center" vertical="center"/>
    </xf>
    <xf numFmtId="0" fontId="25" fillId="6" borderId="0" xfId="0" applyFont="1" applyFill="1" applyAlignment="1">
      <alignment horizontal="center" vertical="center"/>
    </xf>
    <xf numFmtId="0" fontId="0" fillId="6" borderId="0" xfId="0" applyFill="1" applyAlignment="1">
      <alignment vertical="center"/>
    </xf>
    <xf numFmtId="0" fontId="0" fillId="6" borderId="0" xfId="0" applyFill="1" applyAlignment="1">
      <alignment horizontal="center" vertical="center"/>
    </xf>
    <xf numFmtId="0" fontId="1" fillId="6" borderId="3" xfId="0" applyFont="1" applyFill="1" applyBorder="1" applyAlignment="1">
      <alignment horizontal="center" vertical="center"/>
    </xf>
    <xf numFmtId="0" fontId="45" fillId="10" borderId="0" xfId="0" applyFont="1" applyFill="1" applyAlignment="1">
      <alignment horizontal="right" vertical="center" indent="1"/>
    </xf>
    <xf numFmtId="0" fontId="46" fillId="10" borderId="0" xfId="0" applyFont="1" applyFill="1" applyAlignment="1">
      <alignment vertical="center"/>
    </xf>
    <xf numFmtId="0" fontId="47" fillId="10" borderId="0" xfId="0" applyFont="1" applyFill="1" applyAlignment="1">
      <alignment horizontal="left" vertical="center" indent="1"/>
    </xf>
    <xf numFmtId="0" fontId="45" fillId="6" borderId="0" xfId="0" applyFont="1" applyFill="1" applyAlignment="1">
      <alignment horizontal="right" vertical="center" indent="1"/>
    </xf>
    <xf numFmtId="0" fontId="47" fillId="6" borderId="0" xfId="0" applyFont="1" applyFill="1" applyAlignment="1">
      <alignment horizontal="left" vertical="center" indent="1"/>
    </xf>
    <xf numFmtId="3" fontId="0" fillId="3" borderId="1" xfId="0" applyNumberFormat="1" applyFill="1" applyBorder="1" applyAlignment="1">
      <alignment horizontal="right" vertical="center" indent="1"/>
    </xf>
    <xf numFmtId="0" fontId="51" fillId="0" borderId="0" xfId="0" applyFont="1" applyAlignment="1">
      <alignment vertical="center"/>
    </xf>
    <xf numFmtId="0" fontId="0" fillId="15" borderId="0" xfId="0" applyFill="1"/>
    <xf numFmtId="0" fontId="0" fillId="15" borderId="0" xfId="0" applyFill="1" applyAlignment="1">
      <alignment horizontal="center"/>
    </xf>
    <xf numFmtId="0" fontId="47" fillId="15" borderId="0" xfId="0" applyFont="1" applyFill="1" applyAlignment="1">
      <alignment horizontal="left" vertical="center" indent="1"/>
    </xf>
    <xf numFmtId="0" fontId="0" fillId="15" borderId="0" xfId="0" applyFill="1" applyAlignment="1">
      <alignment vertical="center"/>
    </xf>
    <xf numFmtId="0" fontId="0" fillId="15" borderId="0" xfId="0" applyFill="1" applyAlignment="1">
      <alignment horizontal="center" vertical="center"/>
    </xf>
    <xf numFmtId="37" fontId="14" fillId="2" borderId="1" xfId="2" applyNumberFormat="1" applyFill="1" applyBorder="1" applyAlignment="1">
      <alignment horizontal="right"/>
    </xf>
    <xf numFmtId="37" fontId="14" fillId="25" borderId="1" xfId="2" applyNumberFormat="1" applyFill="1" applyBorder="1" applyAlignment="1">
      <alignment horizontal="right"/>
    </xf>
    <xf numFmtId="0" fontId="45" fillId="15" borderId="0" xfId="0" applyFont="1" applyFill="1" applyAlignment="1">
      <alignment horizontal="left" vertical="center" indent="1"/>
    </xf>
    <xf numFmtId="3" fontId="26" fillId="7" borderId="1" xfId="0" applyNumberFormat="1" applyFont="1" applyFill="1" applyBorder="1" applyAlignment="1">
      <alignment vertical="center"/>
    </xf>
    <xf numFmtId="3" fontId="26" fillId="7" borderId="1" xfId="0" applyNumberFormat="1" applyFont="1" applyFill="1" applyBorder="1" applyAlignment="1">
      <alignment horizontal="right" vertical="center" indent="1"/>
    </xf>
    <xf numFmtId="0" fontId="41" fillId="6" borderId="0" xfId="0" applyFont="1" applyFill="1" applyAlignment="1">
      <alignment horizontal="left" vertical="top" indent="1"/>
    </xf>
    <xf numFmtId="0" fontId="37" fillId="10" borderId="0" xfId="0" applyFont="1" applyFill="1" applyAlignment="1">
      <alignment horizontal="left" vertical="top" indent="2"/>
    </xf>
    <xf numFmtId="49" fontId="0" fillId="16" borderId="1" xfId="0" applyNumberFormat="1" applyFill="1" applyBorder="1" applyAlignment="1">
      <alignment horizontal="center"/>
    </xf>
    <xf numFmtId="0" fontId="3" fillId="10" borderId="0" xfId="0" applyFont="1" applyFill="1" applyAlignment="1">
      <alignment horizontal="left" vertical="center" indent="1"/>
    </xf>
    <xf numFmtId="0" fontId="36" fillId="10" borderId="0" xfId="0" applyFont="1" applyFill="1" applyAlignment="1">
      <alignment horizontal="left" indent="1"/>
    </xf>
    <xf numFmtId="0" fontId="66" fillId="12" borderId="0" xfId="0" applyFont="1" applyFill="1"/>
    <xf numFmtId="0" fontId="68" fillId="12" borderId="0" xfId="0" quotePrefix="1" applyFont="1" applyFill="1"/>
    <xf numFmtId="0" fontId="67" fillId="12" borderId="0" xfId="0" applyFont="1" applyFill="1"/>
    <xf numFmtId="0" fontId="69" fillId="12" borderId="0" xfId="0" quotePrefix="1" applyFont="1" applyFill="1"/>
    <xf numFmtId="49" fontId="0" fillId="31" borderId="1" xfId="0" applyNumberFormat="1" applyFill="1" applyBorder="1" applyAlignment="1">
      <alignment horizontal="center"/>
    </xf>
    <xf numFmtId="0" fontId="0" fillId="31" borderId="1" xfId="0" applyFill="1" applyBorder="1"/>
    <xf numFmtId="0" fontId="1" fillId="11" borderId="1" xfId="0" applyFont="1" applyFill="1" applyBorder="1" applyAlignment="1">
      <alignment horizontal="center"/>
    </xf>
    <xf numFmtId="0" fontId="0" fillId="0" borderId="0" xfId="0" applyAlignment="1">
      <alignment horizontal="center"/>
    </xf>
    <xf numFmtId="0" fontId="71" fillId="10" borderId="0" xfId="0" applyFont="1" applyFill="1" applyAlignment="1">
      <alignment horizontal="right"/>
    </xf>
    <xf numFmtId="39" fontId="46" fillId="16" borderId="1" xfId="0" applyNumberFormat="1" applyFont="1" applyFill="1" applyBorder="1"/>
    <xf numFmtId="0" fontId="71" fillId="10" borderId="0" xfId="0" applyFont="1" applyFill="1" applyAlignment="1">
      <alignment horizontal="left" indent="1"/>
    </xf>
    <xf numFmtId="37" fontId="20" fillId="11" borderId="1" xfId="0" applyNumberFormat="1" applyFont="1" applyFill="1" applyBorder="1"/>
    <xf numFmtId="0" fontId="19" fillId="0" borderId="0" xfId="0" applyFont="1"/>
    <xf numFmtId="0" fontId="1" fillId="10" borderId="1" xfId="0" applyFont="1" applyFill="1" applyBorder="1" applyAlignment="1">
      <alignment horizontal="center" vertical="center"/>
    </xf>
    <xf numFmtId="0" fontId="0" fillId="10" borderId="1" xfId="0" applyFill="1" applyBorder="1" applyAlignment="1">
      <alignment vertical="center"/>
    </xf>
    <xf numFmtId="0" fontId="49" fillId="10" borderId="0" xfId="0" applyFont="1" applyFill="1" applyAlignment="1">
      <alignment horizontal="left" vertical="center" indent="1"/>
    </xf>
    <xf numFmtId="0" fontId="45" fillId="10" borderId="0" xfId="0" applyFont="1" applyFill="1" applyAlignment="1">
      <alignment horizontal="right" indent="1"/>
    </xf>
    <xf numFmtId="0" fontId="50" fillId="10" borderId="0" xfId="0" applyFont="1" applyFill="1" applyAlignment="1">
      <alignment horizontal="left" vertical="center" indent="1"/>
    </xf>
    <xf numFmtId="0" fontId="46" fillId="6" borderId="0" xfId="0" applyFont="1" applyFill="1" applyAlignment="1">
      <alignment horizontal="right" vertical="center" indent="1"/>
    </xf>
    <xf numFmtId="0" fontId="45" fillId="10" borderId="0" xfId="0" applyFont="1" applyFill="1" applyAlignment="1">
      <alignment horizontal="left" vertical="center" indent="1"/>
    </xf>
    <xf numFmtId="0" fontId="51" fillId="6" borderId="0" xfId="0" applyFont="1" applyFill="1" applyAlignment="1">
      <alignment horizontal="left" vertical="center" indent="1"/>
    </xf>
    <xf numFmtId="0" fontId="51" fillId="6" borderId="0" xfId="0" applyFont="1" applyFill="1" applyAlignment="1">
      <alignment vertical="center"/>
    </xf>
    <xf numFmtId="0" fontId="51" fillId="6" borderId="0" xfId="0" applyFont="1" applyFill="1" applyAlignment="1">
      <alignment horizontal="center" vertical="center"/>
    </xf>
    <xf numFmtId="0" fontId="1" fillId="10" borderId="0" xfId="0" applyFont="1" applyFill="1" applyAlignment="1">
      <alignment horizontal="center" vertical="center"/>
    </xf>
    <xf numFmtId="0" fontId="47" fillId="6" borderId="7" xfId="0" applyFont="1" applyFill="1" applyBorder="1" applyAlignment="1">
      <alignment horizontal="left" vertical="center" indent="1"/>
    </xf>
    <xf numFmtId="0" fontId="74" fillId="11" borderId="1" xfId="0" applyFont="1" applyFill="1" applyBorder="1"/>
    <xf numFmtId="37" fontId="23" fillId="11" borderId="1" xfId="0" applyNumberFormat="1" applyFont="1" applyFill="1" applyBorder="1"/>
    <xf numFmtId="0" fontId="20" fillId="13" borderId="1" xfId="0" applyFont="1" applyFill="1" applyBorder="1"/>
    <xf numFmtId="37" fontId="74" fillId="32" borderId="1" xfId="0" applyNumberFormat="1" applyFont="1" applyFill="1" applyBorder="1"/>
    <xf numFmtId="0" fontId="71" fillId="10" borderId="0" xfId="0" applyFont="1" applyFill="1" applyAlignment="1">
      <alignment horizontal="left"/>
    </xf>
    <xf numFmtId="0" fontId="75" fillId="10" borderId="0" xfId="0" applyFont="1" applyFill="1" applyAlignment="1">
      <alignment horizontal="center"/>
    </xf>
    <xf numFmtId="0" fontId="76" fillId="10" borderId="0" xfId="0" applyFont="1" applyFill="1" applyAlignment="1">
      <alignment horizontal="center"/>
    </xf>
    <xf numFmtId="0" fontId="20" fillId="13" borderId="0" xfId="0" applyFont="1" applyFill="1"/>
    <xf numFmtId="0" fontId="77" fillId="33" borderId="0" xfId="0" applyFont="1" applyFill="1"/>
    <xf numFmtId="165" fontId="11" fillId="8" borderId="1" xfId="0" applyNumberFormat="1" applyFont="1" applyFill="1" applyBorder="1" applyAlignment="1">
      <alignment vertical="center"/>
    </xf>
    <xf numFmtId="37" fontId="23" fillId="34" borderId="1" xfId="0" applyNumberFormat="1" applyFont="1" applyFill="1" applyBorder="1"/>
    <xf numFmtId="37" fontId="78" fillId="4" borderId="1" xfId="0" applyNumberFormat="1" applyFont="1" applyFill="1" applyBorder="1"/>
    <xf numFmtId="0" fontId="79" fillId="10" borderId="0" xfId="1" applyFont="1" applyFill="1" applyAlignment="1">
      <alignment horizontal="left"/>
    </xf>
    <xf numFmtId="165" fontId="0" fillId="8" borderId="1" xfId="0" applyNumberFormat="1" applyFill="1" applyBorder="1" applyAlignment="1">
      <alignment vertical="center"/>
    </xf>
    <xf numFmtId="165" fontId="1" fillId="8" borderId="1" xfId="0" applyNumberFormat="1" applyFont="1" applyFill="1" applyBorder="1" applyAlignment="1">
      <alignment vertical="center"/>
    </xf>
    <xf numFmtId="165" fontId="0" fillId="10" borderId="0" xfId="0" applyNumberFormat="1" applyFill="1" applyAlignment="1">
      <alignment vertical="center"/>
    </xf>
    <xf numFmtId="165" fontId="7" fillId="8" borderId="1" xfId="0" applyNumberFormat="1" applyFont="1" applyFill="1" applyBorder="1"/>
    <xf numFmtId="165" fontId="0" fillId="0" borderId="0" xfId="0" applyNumberFormat="1" applyAlignment="1">
      <alignment vertical="center"/>
    </xf>
    <xf numFmtId="0" fontId="0" fillId="10" borderId="0" xfId="0" applyFill="1" applyAlignment="1">
      <alignment horizontal="left" indent="1"/>
    </xf>
    <xf numFmtId="0" fontId="6" fillId="10" borderId="0" xfId="0" applyFont="1" applyFill="1" applyAlignment="1">
      <alignment horizontal="left" indent="1"/>
    </xf>
    <xf numFmtId="14" fontId="0" fillId="10" borderId="0" xfId="0" applyNumberFormat="1" applyFill="1" applyAlignment="1">
      <alignment horizontal="left" indent="1"/>
    </xf>
    <xf numFmtId="0" fontId="80" fillId="35" borderId="1" xfId="0" applyFont="1" applyFill="1" applyBorder="1" applyAlignment="1">
      <alignment horizontal="center" vertical="center"/>
    </xf>
    <xf numFmtId="0" fontId="0" fillId="6" borderId="1" xfId="0" applyFill="1" applyBorder="1" applyAlignment="1">
      <alignment horizontal="center" vertical="center"/>
    </xf>
    <xf numFmtId="0" fontId="1" fillId="7" borderId="1" xfId="0" applyFont="1" applyFill="1" applyBorder="1" applyAlignment="1">
      <alignment horizontal="center" vertical="center"/>
    </xf>
    <xf numFmtId="0" fontId="81" fillId="7" borderId="3" xfId="0" applyFont="1" applyFill="1" applyBorder="1" applyAlignment="1">
      <alignment horizontal="center" vertical="center"/>
    </xf>
    <xf numFmtId="0" fontId="19" fillId="10" borderId="0" xfId="0" applyFont="1" applyFill="1" applyAlignment="1">
      <alignment horizontal="left" indent="1"/>
    </xf>
    <xf numFmtId="0" fontId="0" fillId="27" borderId="15" xfId="0" applyFill="1" applyBorder="1" applyAlignment="1">
      <alignment horizontal="center" vertical="center"/>
    </xf>
    <xf numFmtId="0" fontId="0" fillId="3" borderId="12" xfId="0" applyFill="1" applyBorder="1" applyAlignment="1">
      <alignment horizontal="center" vertical="center"/>
    </xf>
    <xf numFmtId="0" fontId="1" fillId="11" borderId="11" xfId="0" applyFont="1" applyFill="1" applyBorder="1" applyAlignment="1">
      <alignment horizontal="center"/>
    </xf>
    <xf numFmtId="3" fontId="11" fillId="35" borderId="15" xfId="0" applyNumberFormat="1" applyFont="1" applyFill="1" applyBorder="1" applyAlignment="1">
      <alignment horizontal="center" vertical="center"/>
    </xf>
    <xf numFmtId="37" fontId="11" fillId="35" borderId="15" xfId="2" applyNumberFormat="1" applyFont="1" applyFill="1" applyBorder="1" applyAlignment="1">
      <alignment horizontal="center"/>
    </xf>
    <xf numFmtId="166" fontId="11" fillId="35" borderId="15" xfId="0" applyNumberFormat="1" applyFont="1" applyFill="1" applyBorder="1" applyAlignment="1">
      <alignment horizontal="center" vertical="center"/>
    </xf>
    <xf numFmtId="0" fontId="80" fillId="35" borderId="12" xfId="0" applyFont="1" applyFill="1" applyBorder="1" applyAlignment="1">
      <alignment horizontal="center" vertical="center"/>
    </xf>
    <xf numFmtId="0" fontId="0" fillId="7" borderId="15" xfId="0" applyFill="1" applyBorder="1" applyAlignment="1">
      <alignment horizontal="center" vertical="center"/>
    </xf>
    <xf numFmtId="14" fontId="83" fillId="16" borderId="1" xfId="0" applyNumberFormat="1" applyFont="1" applyFill="1" applyBorder="1" applyAlignment="1">
      <alignment horizontal="center" vertical="center"/>
    </xf>
    <xf numFmtId="0" fontId="79" fillId="10" borderId="0" xfId="1" applyFont="1" applyFill="1" applyAlignment="1"/>
    <xf numFmtId="0" fontId="70" fillId="0" borderId="0" xfId="0" applyFont="1" applyAlignment="1">
      <alignment horizontal="left" vertical="center" indent="3"/>
    </xf>
    <xf numFmtId="0" fontId="0" fillId="0" borderId="0" xfId="0" applyAlignment="1">
      <alignment horizontal="left" vertical="center" indent="3"/>
    </xf>
    <xf numFmtId="0" fontId="0" fillId="0" borderId="0" xfId="0" applyAlignment="1">
      <alignment horizontal="left" indent="3"/>
    </xf>
    <xf numFmtId="0" fontId="61" fillId="12" borderId="0" xfId="0" applyFont="1" applyFill="1" applyAlignment="1">
      <alignment horizontal="left" indent="2"/>
    </xf>
    <xf numFmtId="0" fontId="6" fillId="12" borderId="0" xfId="0" applyFont="1" applyFill="1"/>
    <xf numFmtId="0" fontId="86" fillId="12" borderId="0" xfId="0" applyFont="1" applyFill="1"/>
    <xf numFmtId="0" fontId="88" fillId="12" borderId="0" xfId="0" applyFont="1" applyFill="1" applyAlignment="1">
      <alignment horizontal="left" indent="2"/>
    </xf>
    <xf numFmtId="0" fontId="77" fillId="12" borderId="0" xfId="0" applyFont="1" applyFill="1" applyAlignment="1">
      <alignment horizontal="left" indent="2"/>
    </xf>
    <xf numFmtId="0" fontId="83" fillId="10" borderId="0" xfId="0" applyFont="1" applyFill="1" applyAlignment="1">
      <alignment horizontal="left" vertical="top"/>
    </xf>
    <xf numFmtId="9" fontId="29" fillId="7" borderId="1" xfId="0" applyNumberFormat="1" applyFont="1" applyFill="1" applyBorder="1"/>
    <xf numFmtId="0" fontId="29" fillId="7" borderId="1" xfId="0" applyFont="1" applyFill="1" applyBorder="1"/>
    <xf numFmtId="0" fontId="4" fillId="10" borderId="0" xfId="1" applyFill="1" applyAlignment="1"/>
    <xf numFmtId="0" fontId="1" fillId="30" borderId="1" xfId="0" applyFont="1" applyFill="1" applyBorder="1" applyAlignment="1">
      <alignment horizontal="center"/>
    </xf>
    <xf numFmtId="49" fontId="0" fillId="36" borderId="1" xfId="0" applyNumberFormat="1" applyFill="1" applyBorder="1" applyAlignment="1">
      <alignment horizontal="center"/>
    </xf>
    <xf numFmtId="0" fontId="0" fillId="36" borderId="1" xfId="0" applyFill="1" applyBorder="1"/>
    <xf numFmtId="0" fontId="0" fillId="10" borderId="0" xfId="0" applyFill="1" applyAlignment="1">
      <alignment horizontal="left" vertical="center" indent="1"/>
    </xf>
    <xf numFmtId="0" fontId="19" fillId="10" borderId="0" xfId="0" applyFont="1" applyFill="1" applyAlignment="1">
      <alignment horizontal="left" vertical="center" indent="1"/>
    </xf>
    <xf numFmtId="0" fontId="6" fillId="10" borderId="0" xfId="0" applyFont="1" applyFill="1" applyAlignment="1">
      <alignment horizontal="left" vertical="center" indent="1"/>
    </xf>
    <xf numFmtId="0" fontId="88" fillId="10" borderId="0" xfId="0" applyFont="1" applyFill="1" applyAlignment="1">
      <alignment horizontal="left" vertical="center" indent="1"/>
    </xf>
    <xf numFmtId="14" fontId="0" fillId="10" borderId="0" xfId="0" applyNumberFormat="1" applyFill="1" applyAlignment="1">
      <alignment horizontal="left" vertical="center" indent="1"/>
    </xf>
    <xf numFmtId="0" fontId="0" fillId="10" borderId="0" xfId="0" applyFill="1" applyAlignment="1">
      <alignment horizontal="right" vertical="center" indent="1"/>
    </xf>
    <xf numFmtId="0" fontId="19" fillId="10" borderId="0" xfId="0" applyFont="1" applyFill="1" applyAlignment="1">
      <alignment horizontal="right" vertical="center" indent="1"/>
    </xf>
    <xf numFmtId="0" fontId="88" fillId="10" borderId="0" xfId="0" applyFont="1" applyFill="1" applyAlignment="1">
      <alignment horizontal="right" vertical="center" indent="1"/>
    </xf>
    <xf numFmtId="0" fontId="29" fillId="17" borderId="0" xfId="0" applyFont="1" applyFill="1" applyAlignment="1">
      <alignment vertical="center"/>
    </xf>
    <xf numFmtId="0" fontId="29" fillId="17" borderId="0" xfId="0" applyFont="1" applyFill="1" applyAlignment="1">
      <alignment horizontal="left" indent="1"/>
    </xf>
    <xf numFmtId="0" fontId="29" fillId="17" borderId="12" xfId="0" applyFont="1" applyFill="1" applyBorder="1" applyAlignment="1">
      <alignment horizontal="center" vertical="center"/>
    </xf>
    <xf numFmtId="49" fontId="6" fillId="0" borderId="0" xfId="0" applyNumberFormat="1" applyFont="1" applyAlignment="1">
      <alignment horizontal="right" vertical="center"/>
    </xf>
    <xf numFmtId="0" fontId="31" fillId="7" borderId="1" xfId="0" applyFont="1" applyFill="1" applyBorder="1" applyAlignment="1">
      <alignment vertical="center"/>
    </xf>
    <xf numFmtId="0" fontId="86" fillId="0" borderId="0" xfId="0" applyFont="1" applyAlignment="1">
      <alignment horizontal="right"/>
    </xf>
    <xf numFmtId="165" fontId="11" fillId="31" borderId="1" xfId="3" applyNumberFormat="1" applyFont="1" applyFill="1" applyBorder="1" applyAlignment="1">
      <alignment vertical="center"/>
    </xf>
    <xf numFmtId="3" fontId="31" fillId="7" borderId="1" xfId="0" applyNumberFormat="1" applyFont="1" applyFill="1" applyBorder="1" applyAlignment="1">
      <alignment horizontal="right" vertical="center"/>
    </xf>
    <xf numFmtId="164" fontId="0" fillId="38" borderId="1" xfId="0" applyNumberFormat="1" applyFill="1" applyBorder="1" applyAlignment="1">
      <alignment horizontal="right" vertical="center"/>
    </xf>
    <xf numFmtId="164" fontId="0" fillId="38" borderId="1" xfId="0" applyNumberFormat="1" applyFill="1" applyBorder="1" applyAlignment="1">
      <alignment vertical="center"/>
    </xf>
    <xf numFmtId="0" fontId="1" fillId="36" borderId="1" xfId="0" applyFont="1" applyFill="1" applyBorder="1" applyAlignment="1">
      <alignment horizontal="center"/>
    </xf>
    <xf numFmtId="167" fontId="11" fillId="33" borderId="1" xfId="0" applyNumberFormat="1" applyFont="1" applyFill="1" applyBorder="1"/>
    <xf numFmtId="3" fontId="11" fillId="28" borderId="1" xfId="0" applyNumberFormat="1" applyFont="1" applyFill="1" applyBorder="1"/>
    <xf numFmtId="0" fontId="0" fillId="34" borderId="0" xfId="0" applyFill="1" applyAlignment="1">
      <alignment horizontal="center"/>
    </xf>
    <xf numFmtId="0" fontId="8" fillId="39" borderId="0" xfId="0" applyFont="1" applyFill="1" applyAlignment="1">
      <alignment horizontal="center"/>
    </xf>
    <xf numFmtId="3" fontId="0" fillId="31" borderId="0" xfId="0" applyNumberFormat="1" applyFill="1"/>
    <xf numFmtId="0" fontId="0" fillId="4" borderId="0" xfId="0" applyFill="1" applyAlignment="1">
      <alignment horizontal="center"/>
    </xf>
    <xf numFmtId="0" fontId="0" fillId="4" borderId="0" xfId="0" applyFill="1"/>
    <xf numFmtId="0" fontId="71" fillId="0" borderId="0" xfId="0" applyFont="1"/>
    <xf numFmtId="0" fontId="54" fillId="12" borderId="0" xfId="0" applyFont="1" applyFill="1" applyAlignment="1">
      <alignment horizontal="left"/>
    </xf>
    <xf numFmtId="0" fontId="92" fillId="10" borderId="0" xfId="0" applyFont="1" applyFill="1" applyAlignment="1">
      <alignment horizontal="left" vertical="top" indent="2"/>
    </xf>
    <xf numFmtId="0" fontId="61" fillId="12" borderId="0" xfId="0" applyFont="1" applyFill="1" applyAlignment="1">
      <alignment horizontal="left"/>
    </xf>
    <xf numFmtId="0" fontId="1" fillId="10" borderId="0" xfId="0" applyFont="1" applyFill="1"/>
    <xf numFmtId="0" fontId="29" fillId="17" borderId="1" xfId="0" applyFont="1" applyFill="1" applyBorder="1" applyAlignment="1">
      <alignment vertical="center"/>
    </xf>
    <xf numFmtId="14" fontId="29" fillId="17" borderId="1" xfId="0" applyNumberFormat="1" applyFont="1" applyFill="1" applyBorder="1" applyAlignment="1">
      <alignment horizontal="center" vertical="center"/>
    </xf>
    <xf numFmtId="0" fontId="0" fillId="40" borderId="0" xfId="0" applyFill="1" applyAlignment="1">
      <alignment vertical="center"/>
    </xf>
    <xf numFmtId="0" fontId="29" fillId="17" borderId="1" xfId="0" applyFont="1" applyFill="1" applyBorder="1" applyAlignment="1">
      <alignment horizontal="left" vertical="center" indent="1"/>
    </xf>
    <xf numFmtId="37" fontId="14" fillId="6" borderId="1" xfId="2" applyNumberFormat="1" applyFill="1" applyBorder="1" applyAlignment="1">
      <alignment horizontal="center" vertical="center"/>
    </xf>
    <xf numFmtId="14" fontId="9" fillId="41" borderId="1" xfId="0" applyNumberFormat="1" applyFont="1" applyFill="1" applyBorder="1" applyAlignment="1">
      <alignment horizontal="center" vertical="center"/>
    </xf>
    <xf numFmtId="3" fontId="29" fillId="17" borderId="1" xfId="0" applyNumberFormat="1" applyFont="1" applyFill="1" applyBorder="1" applyAlignment="1">
      <alignment horizontal="right" vertical="center"/>
    </xf>
    <xf numFmtId="3" fontId="0" fillId="29" borderId="1" xfId="0" applyNumberFormat="1" applyFill="1" applyBorder="1" applyAlignment="1">
      <alignment horizontal="right" vertical="center"/>
    </xf>
    <xf numFmtId="3" fontId="29" fillId="7" borderId="1" xfId="0" applyNumberFormat="1" applyFont="1" applyFill="1" applyBorder="1" applyAlignment="1">
      <alignment horizontal="right" vertical="center"/>
    </xf>
    <xf numFmtId="0" fontId="0" fillId="10" borderId="0" xfId="0" applyFill="1" applyAlignment="1">
      <alignment horizontal="right" vertical="center"/>
    </xf>
    <xf numFmtId="3" fontId="1" fillId="10" borderId="0" xfId="0" applyNumberFormat="1" applyFont="1" applyFill="1" applyAlignment="1">
      <alignment horizontal="right" vertical="center"/>
    </xf>
    <xf numFmtId="14" fontId="82" fillId="7" borderId="1" xfId="0" applyNumberFormat="1" applyFont="1" applyFill="1" applyBorder="1" applyAlignment="1">
      <alignment horizontal="center" vertical="center"/>
    </xf>
    <xf numFmtId="0" fontId="94" fillId="25" borderId="0" xfId="0" applyFont="1" applyFill="1" applyAlignment="1">
      <alignment horizontal="center" vertical="center"/>
    </xf>
    <xf numFmtId="14" fontId="23" fillId="6" borderId="1" xfId="0" applyNumberFormat="1" applyFont="1" applyFill="1" applyBorder="1" applyAlignment="1">
      <alignment horizontal="right" vertical="center" indent="1"/>
    </xf>
    <xf numFmtId="14" fontId="8" fillId="6" borderId="1" xfId="0" applyNumberFormat="1" applyFont="1" applyFill="1" applyBorder="1" applyAlignment="1">
      <alignment horizontal="right" vertical="center" indent="1"/>
    </xf>
    <xf numFmtId="14" fontId="0" fillId="6" borderId="1" xfId="0" applyNumberFormat="1" applyFill="1" applyBorder="1" applyAlignment="1">
      <alignment horizontal="right" vertical="center" indent="1"/>
    </xf>
    <xf numFmtId="0" fontId="57" fillId="25" borderId="2" xfId="0" applyFont="1" applyFill="1" applyBorder="1" applyAlignment="1">
      <alignment horizontal="center" vertical="center"/>
    </xf>
    <xf numFmtId="1" fontId="0" fillId="38" borderId="1" xfId="0" applyNumberFormat="1" applyFill="1" applyBorder="1" applyAlignment="1">
      <alignment vertical="center"/>
    </xf>
    <xf numFmtId="0" fontId="6" fillId="0" borderId="0" xfId="0" applyFont="1" applyAlignment="1">
      <alignment horizontal="left"/>
    </xf>
    <xf numFmtId="165" fontId="11" fillId="36" borderId="1" xfId="3" applyNumberFormat="1" applyFont="1" applyFill="1" applyBorder="1"/>
    <xf numFmtId="0" fontId="11" fillId="10" borderId="0" xfId="0" applyFont="1" applyFill="1"/>
    <xf numFmtId="0" fontId="24" fillId="28" borderId="3" xfId="0" applyFont="1" applyFill="1" applyBorder="1"/>
    <xf numFmtId="9" fontId="29" fillId="17" borderId="1" xfId="0" applyNumberFormat="1" applyFont="1" applyFill="1" applyBorder="1"/>
    <xf numFmtId="164" fontId="0" fillId="36" borderId="1" xfId="0" applyNumberFormat="1" applyFill="1" applyBorder="1"/>
    <xf numFmtId="0" fontId="6" fillId="0" borderId="0" xfId="0" applyFont="1" applyAlignment="1">
      <alignment horizontal="left" vertical="center"/>
    </xf>
    <xf numFmtId="0" fontId="9" fillId="11" borderId="1" xfId="0" applyFont="1" applyFill="1" applyBorder="1" applyAlignment="1">
      <alignment horizontal="center" vertical="center"/>
    </xf>
    <xf numFmtId="165" fontId="0" fillId="34" borderId="1" xfId="3" applyNumberFormat="1" applyFont="1" applyFill="1" applyBorder="1" applyAlignment="1">
      <alignment horizontal="center" vertical="center"/>
    </xf>
    <xf numFmtId="0" fontId="99" fillId="10" borderId="0" xfId="0" applyFont="1" applyFill="1" applyAlignment="1">
      <alignment vertical="center"/>
    </xf>
    <xf numFmtId="0" fontId="98" fillId="10" borderId="0" xfId="0" applyFont="1" applyFill="1" applyAlignment="1">
      <alignment vertical="center"/>
    </xf>
    <xf numFmtId="0" fontId="24" fillId="10" borderId="2" xfId="0" applyFont="1" applyFill="1" applyBorder="1"/>
    <xf numFmtId="0" fontId="86" fillId="0" borderId="0" xfId="0" applyFont="1" applyAlignment="1">
      <alignment horizontal="center" vertical="center"/>
    </xf>
    <xf numFmtId="0" fontId="96" fillId="0" borderId="0" xfId="0" applyFont="1"/>
    <xf numFmtId="0" fontId="20" fillId="0" borderId="0" xfId="0" applyFont="1"/>
    <xf numFmtId="0" fontId="1" fillId="0" borderId="0" xfId="0" applyFont="1" applyAlignment="1">
      <alignment horizontal="center" vertical="center"/>
    </xf>
    <xf numFmtId="0" fontId="29" fillId="0" borderId="0" xfId="0" applyFont="1" applyAlignment="1">
      <alignment horizontal="left" vertical="center" indent="1"/>
    </xf>
    <xf numFmtId="0" fontId="57" fillId="0" borderId="2" xfId="0" applyFont="1" applyBorder="1" applyAlignment="1">
      <alignment horizontal="center" vertical="center"/>
    </xf>
    <xf numFmtId="0" fontId="0" fillId="39" borderId="1" xfId="0" applyFill="1" applyBorder="1" applyAlignment="1">
      <alignment vertical="center"/>
    </xf>
    <xf numFmtId="0" fontId="76" fillId="0" borderId="0" xfId="0" applyFont="1" applyAlignment="1">
      <alignment horizontal="left" vertical="center"/>
    </xf>
    <xf numFmtId="3" fontId="1" fillId="41" borderId="1" xfId="0" applyNumberFormat="1" applyFont="1" applyFill="1" applyBorder="1" applyAlignment="1">
      <alignment vertical="center"/>
    </xf>
    <xf numFmtId="0" fontId="2" fillId="0" borderId="0" xfId="0" applyFont="1" applyAlignment="1">
      <alignment horizontal="left" vertical="center"/>
    </xf>
    <xf numFmtId="9" fontId="0" fillId="0" borderId="0" xfId="0" applyNumberFormat="1" applyAlignment="1">
      <alignment vertical="center"/>
    </xf>
    <xf numFmtId="3" fontId="0" fillId="0" borderId="0" xfId="0" applyNumberFormat="1" applyAlignment="1">
      <alignment vertical="center"/>
    </xf>
    <xf numFmtId="0" fontId="32" fillId="7" borderId="15" xfId="0" applyFont="1" applyFill="1" applyBorder="1" applyAlignment="1">
      <alignment horizontal="center" vertical="center"/>
    </xf>
    <xf numFmtId="0" fontId="11" fillId="10" borderId="0" xfId="0" applyFont="1" applyFill="1" applyAlignment="1">
      <alignment horizontal="left" indent="1"/>
    </xf>
    <xf numFmtId="3" fontId="31" fillId="7" borderId="15" xfId="0" applyNumberFormat="1" applyFont="1" applyFill="1" applyBorder="1" applyAlignment="1">
      <alignment horizontal="center" vertical="center"/>
    </xf>
    <xf numFmtId="3" fontId="32" fillId="7" borderId="15" xfId="0" applyNumberFormat="1" applyFont="1" applyFill="1" applyBorder="1" applyAlignment="1">
      <alignment horizontal="center" vertical="center"/>
    </xf>
    <xf numFmtId="3" fontId="32" fillId="7" borderId="12" xfId="0" applyNumberFormat="1" applyFont="1" applyFill="1" applyBorder="1" applyAlignment="1">
      <alignment horizontal="center" vertical="center"/>
    </xf>
    <xf numFmtId="3" fontId="31" fillId="7" borderId="11" xfId="0" applyNumberFormat="1" applyFont="1" applyFill="1" applyBorder="1" applyAlignment="1">
      <alignment horizontal="center" vertical="center"/>
    </xf>
    <xf numFmtId="0" fontId="11" fillId="0" borderId="0" xfId="0" applyFont="1" applyAlignment="1">
      <alignment vertical="center"/>
    </xf>
    <xf numFmtId="9" fontId="31" fillId="7" borderId="12" xfId="0" applyNumberFormat="1" applyFont="1" applyFill="1" applyBorder="1" applyAlignment="1">
      <alignment horizontal="center" vertical="center"/>
    </xf>
    <xf numFmtId="49" fontId="0" fillId="42" borderId="1" xfId="0" applyNumberFormat="1" applyFill="1" applyBorder="1" applyAlignment="1">
      <alignment horizontal="center"/>
    </xf>
    <xf numFmtId="0" fontId="0" fillId="42" borderId="1" xfId="0" applyFill="1" applyBorder="1"/>
    <xf numFmtId="49" fontId="29" fillId="7" borderId="1" xfId="0" applyNumberFormat="1" applyFont="1" applyFill="1" applyBorder="1" applyAlignment="1">
      <alignment horizontal="center"/>
    </xf>
    <xf numFmtId="0" fontId="4" fillId="10" borderId="0" xfId="1" applyFill="1" applyAlignment="1">
      <alignment horizontal="left" indent="1"/>
    </xf>
    <xf numFmtId="14" fontId="83" fillId="10" borderId="0" xfId="0" applyNumberFormat="1" applyFont="1" applyFill="1" applyAlignment="1">
      <alignment horizontal="left" vertical="top"/>
    </xf>
    <xf numFmtId="14" fontId="1" fillId="12" borderId="1" xfId="0" applyNumberFormat="1" applyFont="1" applyFill="1" applyBorder="1" applyAlignment="1">
      <alignment horizontal="center"/>
    </xf>
    <xf numFmtId="14" fontId="29" fillId="7" borderId="1" xfId="0" applyNumberFormat="1" applyFont="1" applyFill="1" applyBorder="1"/>
    <xf numFmtId="14" fontId="100" fillId="42" borderId="1" xfId="0" applyNumberFormat="1" applyFont="1" applyFill="1" applyBorder="1" applyAlignment="1">
      <alignment horizontal="left" indent="1"/>
    </xf>
    <xf numFmtId="14" fontId="0" fillId="36" borderId="1" xfId="0" applyNumberFormat="1" applyFill="1" applyBorder="1"/>
    <xf numFmtId="14" fontId="0" fillId="31" borderId="1" xfId="0" applyNumberFormat="1" applyFill="1" applyBorder="1"/>
    <xf numFmtId="14" fontId="0" fillId="16" borderId="1" xfId="0" applyNumberFormat="1" applyFill="1" applyBorder="1"/>
    <xf numFmtId="14" fontId="0" fillId="0" borderId="1" xfId="0" applyNumberFormat="1" applyBorder="1"/>
    <xf numFmtId="0" fontId="87" fillId="12" borderId="0" xfId="1" applyFont="1" applyFill="1" applyAlignment="1">
      <alignment horizontal="left"/>
    </xf>
    <xf numFmtId="0" fontId="40" fillId="6" borderId="0" xfId="0" applyFont="1" applyFill="1" applyAlignment="1">
      <alignment horizontal="right" vertical="center" indent="1"/>
    </xf>
    <xf numFmtId="0" fontId="0" fillId="7" borderId="3" xfId="0" applyFill="1" applyBorder="1" applyAlignment="1">
      <alignment horizontal="center" vertical="center"/>
    </xf>
    <xf numFmtId="0" fontId="0" fillId="7" borderId="13" xfId="0" applyFill="1" applyBorder="1" applyAlignment="1">
      <alignment horizontal="center" vertical="center"/>
    </xf>
    <xf numFmtId="0" fontId="0" fillId="7" borderId="14" xfId="0" applyFill="1" applyBorder="1" applyAlignment="1">
      <alignment horizontal="center" vertical="center"/>
    </xf>
    <xf numFmtId="0" fontId="47" fillId="6" borderId="0" xfId="0" applyFont="1" applyFill="1" applyAlignment="1">
      <alignment horizontal="left" vertical="center" indent="1"/>
    </xf>
    <xf numFmtId="0" fontId="1" fillId="7" borderId="3" xfId="0" applyFont="1" applyFill="1" applyBorder="1" applyAlignment="1">
      <alignment horizontal="center" vertical="center"/>
    </xf>
    <xf numFmtId="0" fontId="1" fillId="7" borderId="14" xfId="0" applyFont="1" applyFill="1" applyBorder="1" applyAlignment="1">
      <alignment horizontal="center" vertical="center"/>
    </xf>
    <xf numFmtId="0" fontId="27" fillId="6" borderId="2" xfId="0" applyFont="1" applyFill="1" applyBorder="1" applyAlignment="1">
      <alignment horizontal="center" vertical="center"/>
    </xf>
    <xf numFmtId="0" fontId="1" fillId="11" borderId="1" xfId="0" applyFont="1" applyFill="1" applyBorder="1" applyAlignment="1">
      <alignment horizontal="center" vertical="center" wrapText="1"/>
    </xf>
    <xf numFmtId="0" fontId="7" fillId="11" borderId="1" xfId="0" applyFont="1" applyFill="1" applyBorder="1" applyAlignment="1">
      <alignment horizontal="center" vertical="center"/>
    </xf>
    <xf numFmtId="0" fontId="45" fillId="6" borderId="0" xfId="0" applyFont="1" applyFill="1" applyAlignment="1">
      <alignment horizontal="right" vertical="center" indent="1"/>
    </xf>
    <xf numFmtId="0" fontId="45" fillId="6" borderId="8" xfId="0" applyFont="1" applyFill="1" applyBorder="1" applyAlignment="1">
      <alignment horizontal="right" vertical="center" indent="1"/>
    </xf>
    <xf numFmtId="0" fontId="79" fillId="10" borderId="0" xfId="1" applyFont="1" applyFill="1" applyAlignment="1">
      <alignment horizontal="left"/>
    </xf>
    <xf numFmtId="0" fontId="4" fillId="10" borderId="0" xfId="1" applyFill="1" applyAlignment="1">
      <alignment horizontal="left"/>
    </xf>
    <xf numFmtId="0" fontId="27" fillId="10" borderId="2" xfId="0" applyFont="1" applyFill="1" applyBorder="1" applyAlignment="1">
      <alignment horizontal="center" vertical="center"/>
    </xf>
    <xf numFmtId="165" fontId="1" fillId="11" borderId="1" xfId="0" applyNumberFormat="1" applyFont="1" applyFill="1" applyBorder="1" applyAlignment="1">
      <alignment horizontal="center" vertical="center" wrapText="1"/>
    </xf>
    <xf numFmtId="0" fontId="1" fillId="11" borderId="11" xfId="0" applyFont="1" applyFill="1" applyBorder="1" applyAlignment="1">
      <alignment horizontal="center" vertical="center" wrapText="1"/>
    </xf>
    <xf numFmtId="0" fontId="1" fillId="11" borderId="12" xfId="0" applyFont="1" applyFill="1" applyBorder="1" applyAlignment="1">
      <alignment horizontal="center" vertical="center" wrapText="1"/>
    </xf>
    <xf numFmtId="0" fontId="1" fillId="34" borderId="0" xfId="0" applyFont="1" applyFill="1" applyAlignment="1">
      <alignment horizontal="center"/>
    </xf>
    <xf numFmtId="0" fontId="11" fillId="37" borderId="3" xfId="0" applyFont="1" applyFill="1" applyBorder="1" applyAlignment="1">
      <alignment horizontal="center" vertical="center"/>
    </xf>
    <xf numFmtId="0" fontId="11" fillId="37" borderId="13" xfId="0" applyFont="1" applyFill="1" applyBorder="1" applyAlignment="1">
      <alignment horizontal="center" vertical="center"/>
    </xf>
    <xf numFmtId="0" fontId="11" fillId="37" borderId="14" xfId="0" applyFont="1" applyFill="1" applyBorder="1" applyAlignment="1">
      <alignment horizontal="center" vertical="center"/>
    </xf>
    <xf numFmtId="0" fontId="7" fillId="29" borderId="3" xfId="0" applyFont="1" applyFill="1" applyBorder="1" applyAlignment="1">
      <alignment horizontal="center"/>
    </xf>
    <xf numFmtId="0" fontId="7" fillId="29" borderId="13" xfId="0" applyFont="1" applyFill="1" applyBorder="1" applyAlignment="1">
      <alignment horizontal="center"/>
    </xf>
    <xf numFmtId="0" fontId="7" fillId="29" borderId="14" xfId="0" applyFont="1" applyFill="1" applyBorder="1" applyAlignment="1">
      <alignment horizontal="center"/>
    </xf>
    <xf numFmtId="0" fontId="24" fillId="10" borderId="2" xfId="0" applyFont="1" applyFill="1" applyBorder="1" applyAlignment="1">
      <alignment horizontal="center"/>
    </xf>
    <xf numFmtId="0" fontId="1" fillId="29" borderId="3" xfId="0" applyFont="1" applyFill="1" applyBorder="1" applyAlignment="1">
      <alignment horizontal="center"/>
    </xf>
    <xf numFmtId="0" fontId="1" fillId="29" borderId="13" xfId="0" applyFont="1" applyFill="1" applyBorder="1" applyAlignment="1">
      <alignment horizontal="center"/>
    </xf>
    <xf numFmtId="0" fontId="1" fillId="29" borderId="14" xfId="0" applyFont="1" applyFill="1" applyBorder="1" applyAlignment="1">
      <alignment horizontal="center"/>
    </xf>
    <xf numFmtId="0" fontId="79" fillId="10" borderId="0" xfId="1" applyFont="1" applyFill="1" applyAlignment="1">
      <alignment horizontal="left" indent="1"/>
    </xf>
    <xf numFmtId="0" fontId="4" fillId="10" borderId="0" xfId="1" applyFill="1" applyAlignment="1">
      <alignment horizontal="left" indent="1"/>
    </xf>
    <xf numFmtId="0" fontId="0" fillId="27" borderId="11" xfId="0" applyFill="1" applyBorder="1" applyAlignment="1">
      <alignment horizontal="center" vertical="center" wrapText="1"/>
    </xf>
    <xf numFmtId="0" fontId="0" fillId="27" borderId="15" xfId="0" applyFill="1" applyBorder="1" applyAlignment="1">
      <alignment horizontal="center" vertical="center" wrapText="1"/>
    </xf>
    <xf numFmtId="0" fontId="0" fillId="27" borderId="12" xfId="0" applyFill="1" applyBorder="1" applyAlignment="1">
      <alignment horizontal="center" vertical="center" wrapText="1"/>
    </xf>
    <xf numFmtId="0" fontId="0" fillId="27" borderId="1" xfId="0" applyFill="1" applyBorder="1" applyAlignment="1">
      <alignment horizontal="center" vertical="center" wrapText="1"/>
    </xf>
    <xf numFmtId="0" fontId="0" fillId="10" borderId="0" xfId="0" applyFont="1" applyFill="1"/>
    <xf numFmtId="14" fontId="31" fillId="7" borderId="11" xfId="0" applyNumberFormat="1" applyFont="1" applyFill="1" applyBorder="1" applyAlignment="1">
      <alignment horizontal="center" vertical="center"/>
    </xf>
    <xf numFmtId="0" fontId="7" fillId="10" borderId="0" xfId="0" applyFont="1" applyFill="1" applyAlignment="1">
      <alignment vertical="center"/>
    </xf>
  </cellXfs>
  <cellStyles count="4">
    <cellStyle name="Currency" xfId="2" builtinId="4"/>
    <cellStyle name="Hyperlink" xfId="1" builtinId="8"/>
    <cellStyle name="Normal" xfId="0" builtinId="0"/>
    <cellStyle name="Percent" xfId="3" builtinId="5"/>
  </cellStyles>
  <dxfs count="27">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
      <numFmt numFmtId="168" formatCode="&quot;$&quot;#,##0"/>
    </dxf>
  </dxfs>
  <tableStyles count="0" defaultTableStyle="TableStyleMedium2" defaultPivotStyle="PivotStyleLight16"/>
  <colors>
    <mruColors>
      <color rgb="FF0000FF"/>
      <color rgb="FFFFFF99"/>
      <color rgb="FFFFFFCC"/>
      <color rgb="FFCCCCFF"/>
      <color rgb="FFF1592A"/>
      <color rgb="FF99FF99"/>
      <color rgb="FFCC3300"/>
      <color rgb="FF008000"/>
      <color rgb="FFCC99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6E0-407D-BA6E-248CE8EAFEF1}"/>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A-4577-45F9-A3E7-04B9E3DA0662}"/>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31-4577-45F9-A3E7-04B9E3DA0662}"/>
              </c:ext>
            </c:extLst>
          </c:dPt>
          <c:val>
            <c:numRef>
              <c:f>'SPERT® Beta (1-Point entry)'!$D$114:$D$116</c:f>
              <c:numCache>
                <c:formatCode>0%</c:formatCode>
                <c:ptCount val="3"/>
                <c:pt idx="0">
                  <c:v>0.89953124422039665</c:v>
                </c:pt>
                <c:pt idx="1">
                  <c:v>5.0323095365551497E-2</c:v>
                </c:pt>
                <c:pt idx="2">
                  <c:v>5.0145660414051885E-2</c:v>
                </c:pt>
              </c:numCache>
            </c:numRef>
          </c:val>
          <c:extLst>
            <c:ext xmlns:c16="http://schemas.microsoft.com/office/drawing/2014/chart" uri="{C3380CC4-5D6E-409C-BE32-E72D297353CC}">
              <c16:uniqueId val="{00000000-4577-45F9-A3E7-04B9E3DA066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Beta Distribution Bell-Curve</a:t>
            </a:r>
          </a:p>
        </c:rich>
      </c:tx>
      <c:layout>
        <c:manualLayout>
          <c:xMode val="edge"/>
          <c:yMode val="edge"/>
          <c:x val="0.31070045489596815"/>
          <c:y val="4.376015832245568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Beta - Charts'!$AI$4:$IA$4</c:f>
              <c:numCache>
                <c:formatCode>#,##0_);\(#,##0\)</c:formatCode>
                <c:ptCount val="201"/>
                <c:pt idx="0">
                  <c:v>60</c:v>
                </c:pt>
                <c:pt idx="1">
                  <c:v>60.9</c:v>
                </c:pt>
                <c:pt idx="2">
                  <c:v>61.8</c:v>
                </c:pt>
                <c:pt idx="3">
                  <c:v>62.699999999999996</c:v>
                </c:pt>
                <c:pt idx="4">
                  <c:v>63.599999999999994</c:v>
                </c:pt>
                <c:pt idx="5">
                  <c:v>64.5</c:v>
                </c:pt>
                <c:pt idx="6">
                  <c:v>65.400000000000006</c:v>
                </c:pt>
                <c:pt idx="7">
                  <c:v>66.300000000000011</c:v>
                </c:pt>
                <c:pt idx="8">
                  <c:v>67.200000000000017</c:v>
                </c:pt>
                <c:pt idx="9">
                  <c:v>68.100000000000023</c:v>
                </c:pt>
                <c:pt idx="10">
                  <c:v>69.000000000000028</c:v>
                </c:pt>
                <c:pt idx="11">
                  <c:v>69.900000000000034</c:v>
                </c:pt>
                <c:pt idx="12">
                  <c:v>70.80000000000004</c:v>
                </c:pt>
                <c:pt idx="13">
                  <c:v>71.700000000000045</c:v>
                </c:pt>
                <c:pt idx="14">
                  <c:v>72.600000000000051</c:v>
                </c:pt>
                <c:pt idx="15">
                  <c:v>73.500000000000057</c:v>
                </c:pt>
                <c:pt idx="16">
                  <c:v>74.400000000000063</c:v>
                </c:pt>
                <c:pt idx="17">
                  <c:v>75.300000000000068</c:v>
                </c:pt>
                <c:pt idx="18">
                  <c:v>76.200000000000074</c:v>
                </c:pt>
                <c:pt idx="19">
                  <c:v>77.10000000000008</c:v>
                </c:pt>
                <c:pt idx="20">
                  <c:v>78.000000000000085</c:v>
                </c:pt>
                <c:pt idx="21">
                  <c:v>78.900000000000091</c:v>
                </c:pt>
                <c:pt idx="22">
                  <c:v>79.800000000000097</c:v>
                </c:pt>
                <c:pt idx="23">
                  <c:v>80.700000000000102</c:v>
                </c:pt>
                <c:pt idx="24">
                  <c:v>81.600000000000108</c:v>
                </c:pt>
                <c:pt idx="25">
                  <c:v>82.500000000000114</c:v>
                </c:pt>
                <c:pt idx="26">
                  <c:v>83.400000000000119</c:v>
                </c:pt>
                <c:pt idx="27">
                  <c:v>84.300000000000125</c:v>
                </c:pt>
                <c:pt idx="28">
                  <c:v>85.200000000000131</c:v>
                </c:pt>
                <c:pt idx="29">
                  <c:v>86.100000000000136</c:v>
                </c:pt>
                <c:pt idx="30">
                  <c:v>87.000000000000142</c:v>
                </c:pt>
                <c:pt idx="31">
                  <c:v>87.900000000000148</c:v>
                </c:pt>
                <c:pt idx="32">
                  <c:v>88.800000000000153</c:v>
                </c:pt>
                <c:pt idx="33">
                  <c:v>89.700000000000159</c:v>
                </c:pt>
                <c:pt idx="34">
                  <c:v>90.600000000000165</c:v>
                </c:pt>
                <c:pt idx="35">
                  <c:v>91.500000000000171</c:v>
                </c:pt>
                <c:pt idx="36">
                  <c:v>92.400000000000176</c:v>
                </c:pt>
                <c:pt idx="37">
                  <c:v>93.300000000000182</c:v>
                </c:pt>
                <c:pt idx="38">
                  <c:v>94.200000000000188</c:v>
                </c:pt>
                <c:pt idx="39">
                  <c:v>95.100000000000193</c:v>
                </c:pt>
                <c:pt idx="40">
                  <c:v>96.000000000000199</c:v>
                </c:pt>
                <c:pt idx="41">
                  <c:v>96.900000000000205</c:v>
                </c:pt>
                <c:pt idx="42">
                  <c:v>97.80000000000021</c:v>
                </c:pt>
                <c:pt idx="43">
                  <c:v>98.700000000000216</c:v>
                </c:pt>
                <c:pt idx="44">
                  <c:v>99.600000000000222</c:v>
                </c:pt>
                <c:pt idx="45">
                  <c:v>100.50000000000023</c:v>
                </c:pt>
                <c:pt idx="46">
                  <c:v>101.40000000000023</c:v>
                </c:pt>
                <c:pt idx="47">
                  <c:v>102.30000000000024</c:v>
                </c:pt>
                <c:pt idx="48">
                  <c:v>103.20000000000024</c:v>
                </c:pt>
                <c:pt idx="49">
                  <c:v>104.10000000000025</c:v>
                </c:pt>
                <c:pt idx="50">
                  <c:v>105.00000000000026</c:v>
                </c:pt>
                <c:pt idx="51">
                  <c:v>105.90000000000026</c:v>
                </c:pt>
                <c:pt idx="52">
                  <c:v>106.80000000000027</c:v>
                </c:pt>
                <c:pt idx="53">
                  <c:v>107.70000000000027</c:v>
                </c:pt>
                <c:pt idx="54">
                  <c:v>108.60000000000028</c:v>
                </c:pt>
                <c:pt idx="55">
                  <c:v>109.50000000000028</c:v>
                </c:pt>
                <c:pt idx="56">
                  <c:v>110.40000000000029</c:v>
                </c:pt>
                <c:pt idx="57">
                  <c:v>111.3000000000003</c:v>
                </c:pt>
                <c:pt idx="58">
                  <c:v>112.2000000000003</c:v>
                </c:pt>
                <c:pt idx="59">
                  <c:v>113.10000000000031</c:v>
                </c:pt>
                <c:pt idx="60">
                  <c:v>114.00000000000031</c:v>
                </c:pt>
                <c:pt idx="61">
                  <c:v>114.90000000000032</c:v>
                </c:pt>
                <c:pt idx="62">
                  <c:v>115.80000000000032</c:v>
                </c:pt>
                <c:pt idx="63">
                  <c:v>116.70000000000033</c:v>
                </c:pt>
                <c:pt idx="64">
                  <c:v>117.60000000000034</c:v>
                </c:pt>
                <c:pt idx="65">
                  <c:v>118.50000000000034</c:v>
                </c:pt>
                <c:pt idx="66">
                  <c:v>119.40000000000035</c:v>
                </c:pt>
                <c:pt idx="67">
                  <c:v>120.30000000000035</c:v>
                </c:pt>
                <c:pt idx="68">
                  <c:v>121.20000000000036</c:v>
                </c:pt>
                <c:pt idx="69">
                  <c:v>122.10000000000036</c:v>
                </c:pt>
                <c:pt idx="70">
                  <c:v>123.00000000000037</c:v>
                </c:pt>
                <c:pt idx="71">
                  <c:v>123.90000000000038</c:v>
                </c:pt>
                <c:pt idx="72">
                  <c:v>124.80000000000038</c:v>
                </c:pt>
                <c:pt idx="73">
                  <c:v>125.70000000000039</c:v>
                </c:pt>
                <c:pt idx="74">
                  <c:v>126.60000000000039</c:v>
                </c:pt>
                <c:pt idx="75">
                  <c:v>127.5000000000004</c:v>
                </c:pt>
                <c:pt idx="76">
                  <c:v>128.4000000000004</c:v>
                </c:pt>
                <c:pt idx="77">
                  <c:v>129.30000000000041</c:v>
                </c:pt>
                <c:pt idx="78">
                  <c:v>130.20000000000041</c:v>
                </c:pt>
                <c:pt idx="79">
                  <c:v>131.10000000000042</c:v>
                </c:pt>
                <c:pt idx="80">
                  <c:v>132.00000000000043</c:v>
                </c:pt>
                <c:pt idx="81">
                  <c:v>132.90000000000043</c:v>
                </c:pt>
                <c:pt idx="82">
                  <c:v>133.80000000000044</c:v>
                </c:pt>
                <c:pt idx="83">
                  <c:v>134.70000000000044</c:v>
                </c:pt>
                <c:pt idx="84">
                  <c:v>135.60000000000045</c:v>
                </c:pt>
                <c:pt idx="85">
                  <c:v>136.50000000000045</c:v>
                </c:pt>
                <c:pt idx="86">
                  <c:v>137.40000000000046</c:v>
                </c:pt>
                <c:pt idx="87">
                  <c:v>138.30000000000047</c:v>
                </c:pt>
                <c:pt idx="88">
                  <c:v>139.20000000000047</c:v>
                </c:pt>
                <c:pt idx="89">
                  <c:v>140.10000000000048</c:v>
                </c:pt>
                <c:pt idx="90">
                  <c:v>141.00000000000048</c:v>
                </c:pt>
                <c:pt idx="91">
                  <c:v>141.90000000000049</c:v>
                </c:pt>
                <c:pt idx="92">
                  <c:v>142.80000000000049</c:v>
                </c:pt>
                <c:pt idx="93">
                  <c:v>143.7000000000005</c:v>
                </c:pt>
                <c:pt idx="94">
                  <c:v>144.60000000000051</c:v>
                </c:pt>
                <c:pt idx="95">
                  <c:v>145.50000000000051</c:v>
                </c:pt>
                <c:pt idx="96">
                  <c:v>146.40000000000052</c:v>
                </c:pt>
                <c:pt idx="97">
                  <c:v>147.30000000000052</c:v>
                </c:pt>
                <c:pt idx="98">
                  <c:v>148.20000000000053</c:v>
                </c:pt>
                <c:pt idx="99">
                  <c:v>149.10000000000053</c:v>
                </c:pt>
                <c:pt idx="100">
                  <c:v>150.00000000000054</c:v>
                </c:pt>
                <c:pt idx="101">
                  <c:v>150.90000000000055</c:v>
                </c:pt>
                <c:pt idx="102">
                  <c:v>151.80000000000055</c:v>
                </c:pt>
                <c:pt idx="103">
                  <c:v>152.70000000000056</c:v>
                </c:pt>
                <c:pt idx="104">
                  <c:v>153.60000000000056</c:v>
                </c:pt>
                <c:pt idx="105">
                  <c:v>154.50000000000057</c:v>
                </c:pt>
                <c:pt idx="106">
                  <c:v>155.40000000000057</c:v>
                </c:pt>
                <c:pt idx="107">
                  <c:v>156.30000000000058</c:v>
                </c:pt>
                <c:pt idx="108">
                  <c:v>157.20000000000059</c:v>
                </c:pt>
                <c:pt idx="109">
                  <c:v>158.10000000000059</c:v>
                </c:pt>
                <c:pt idx="110">
                  <c:v>159.0000000000006</c:v>
                </c:pt>
                <c:pt idx="111">
                  <c:v>159.9000000000006</c:v>
                </c:pt>
                <c:pt idx="112">
                  <c:v>160.80000000000061</c:v>
                </c:pt>
                <c:pt idx="113">
                  <c:v>161.70000000000061</c:v>
                </c:pt>
                <c:pt idx="114">
                  <c:v>162.60000000000062</c:v>
                </c:pt>
                <c:pt idx="115">
                  <c:v>163.50000000000063</c:v>
                </c:pt>
                <c:pt idx="116">
                  <c:v>164.40000000000063</c:v>
                </c:pt>
                <c:pt idx="117">
                  <c:v>165.30000000000064</c:v>
                </c:pt>
                <c:pt idx="118">
                  <c:v>166.20000000000064</c:v>
                </c:pt>
                <c:pt idx="119">
                  <c:v>167.10000000000065</c:v>
                </c:pt>
                <c:pt idx="120">
                  <c:v>168.00000000000065</c:v>
                </c:pt>
                <c:pt idx="121">
                  <c:v>168.90000000000066</c:v>
                </c:pt>
                <c:pt idx="122">
                  <c:v>169.80000000000067</c:v>
                </c:pt>
                <c:pt idx="123">
                  <c:v>170.70000000000067</c:v>
                </c:pt>
                <c:pt idx="124">
                  <c:v>171.60000000000068</c:v>
                </c:pt>
                <c:pt idx="125">
                  <c:v>172.50000000000068</c:v>
                </c:pt>
                <c:pt idx="126">
                  <c:v>173.40000000000069</c:v>
                </c:pt>
                <c:pt idx="127">
                  <c:v>174.30000000000069</c:v>
                </c:pt>
                <c:pt idx="128">
                  <c:v>175.2000000000007</c:v>
                </c:pt>
                <c:pt idx="129">
                  <c:v>176.1000000000007</c:v>
                </c:pt>
                <c:pt idx="130">
                  <c:v>177.00000000000071</c:v>
                </c:pt>
                <c:pt idx="131">
                  <c:v>177.90000000000072</c:v>
                </c:pt>
                <c:pt idx="132">
                  <c:v>178.80000000000072</c:v>
                </c:pt>
                <c:pt idx="133">
                  <c:v>179.70000000000073</c:v>
                </c:pt>
                <c:pt idx="134">
                  <c:v>180.60000000000073</c:v>
                </c:pt>
                <c:pt idx="135">
                  <c:v>181.50000000000074</c:v>
                </c:pt>
                <c:pt idx="136">
                  <c:v>182.40000000000074</c:v>
                </c:pt>
                <c:pt idx="137">
                  <c:v>183.30000000000075</c:v>
                </c:pt>
                <c:pt idx="138">
                  <c:v>184.20000000000076</c:v>
                </c:pt>
                <c:pt idx="139">
                  <c:v>185.10000000000076</c:v>
                </c:pt>
                <c:pt idx="140">
                  <c:v>186.00000000000077</c:v>
                </c:pt>
                <c:pt idx="141">
                  <c:v>186.90000000000077</c:v>
                </c:pt>
                <c:pt idx="142">
                  <c:v>187.80000000000078</c:v>
                </c:pt>
                <c:pt idx="143">
                  <c:v>188.70000000000078</c:v>
                </c:pt>
                <c:pt idx="144">
                  <c:v>189.60000000000079</c:v>
                </c:pt>
                <c:pt idx="145">
                  <c:v>190.5000000000008</c:v>
                </c:pt>
                <c:pt idx="146">
                  <c:v>191.4000000000008</c:v>
                </c:pt>
                <c:pt idx="147">
                  <c:v>192.30000000000081</c:v>
                </c:pt>
                <c:pt idx="148">
                  <c:v>193.20000000000081</c:v>
                </c:pt>
                <c:pt idx="149">
                  <c:v>194.10000000000082</c:v>
                </c:pt>
                <c:pt idx="150">
                  <c:v>195.00000000000082</c:v>
                </c:pt>
                <c:pt idx="151">
                  <c:v>195.90000000000083</c:v>
                </c:pt>
                <c:pt idx="152">
                  <c:v>196.80000000000084</c:v>
                </c:pt>
                <c:pt idx="153">
                  <c:v>197.70000000000084</c:v>
                </c:pt>
                <c:pt idx="154">
                  <c:v>198.60000000000085</c:v>
                </c:pt>
                <c:pt idx="155">
                  <c:v>199.50000000000085</c:v>
                </c:pt>
                <c:pt idx="156">
                  <c:v>200.40000000000086</c:v>
                </c:pt>
                <c:pt idx="157">
                  <c:v>201.30000000000086</c:v>
                </c:pt>
                <c:pt idx="158">
                  <c:v>202.20000000000087</c:v>
                </c:pt>
                <c:pt idx="159">
                  <c:v>203.10000000000088</c:v>
                </c:pt>
                <c:pt idx="160">
                  <c:v>204.00000000000088</c:v>
                </c:pt>
                <c:pt idx="161">
                  <c:v>204.90000000000089</c:v>
                </c:pt>
                <c:pt idx="162">
                  <c:v>205.80000000000089</c:v>
                </c:pt>
                <c:pt idx="163">
                  <c:v>206.7000000000009</c:v>
                </c:pt>
                <c:pt idx="164">
                  <c:v>207.6000000000009</c:v>
                </c:pt>
                <c:pt idx="165">
                  <c:v>208.50000000000091</c:v>
                </c:pt>
                <c:pt idx="166">
                  <c:v>209.40000000000092</c:v>
                </c:pt>
                <c:pt idx="167">
                  <c:v>210.30000000000092</c:v>
                </c:pt>
                <c:pt idx="168">
                  <c:v>211.20000000000093</c:v>
                </c:pt>
                <c:pt idx="169">
                  <c:v>212.10000000000093</c:v>
                </c:pt>
                <c:pt idx="170">
                  <c:v>213.00000000000094</c:v>
                </c:pt>
                <c:pt idx="171">
                  <c:v>213.90000000000094</c:v>
                </c:pt>
                <c:pt idx="172">
                  <c:v>214.80000000000095</c:v>
                </c:pt>
                <c:pt idx="173">
                  <c:v>215.70000000000095</c:v>
                </c:pt>
                <c:pt idx="174">
                  <c:v>216.60000000000096</c:v>
                </c:pt>
                <c:pt idx="175">
                  <c:v>217.50000000000097</c:v>
                </c:pt>
                <c:pt idx="176">
                  <c:v>218.40000000000097</c:v>
                </c:pt>
                <c:pt idx="177">
                  <c:v>219.30000000000098</c:v>
                </c:pt>
                <c:pt idx="178">
                  <c:v>220.20000000000098</c:v>
                </c:pt>
                <c:pt idx="179">
                  <c:v>221.10000000000099</c:v>
                </c:pt>
                <c:pt idx="180">
                  <c:v>222.00000000000099</c:v>
                </c:pt>
                <c:pt idx="181">
                  <c:v>222.900000000001</c:v>
                </c:pt>
                <c:pt idx="182">
                  <c:v>223.80000000000101</c:v>
                </c:pt>
                <c:pt idx="183">
                  <c:v>224.70000000000101</c:v>
                </c:pt>
                <c:pt idx="184">
                  <c:v>225.60000000000102</c:v>
                </c:pt>
                <c:pt idx="185">
                  <c:v>226.50000000000102</c:v>
                </c:pt>
                <c:pt idx="186">
                  <c:v>227.40000000000103</c:v>
                </c:pt>
                <c:pt idx="187">
                  <c:v>228.30000000000103</c:v>
                </c:pt>
                <c:pt idx="188">
                  <c:v>229.20000000000104</c:v>
                </c:pt>
                <c:pt idx="189">
                  <c:v>230.10000000000105</c:v>
                </c:pt>
                <c:pt idx="190">
                  <c:v>231.00000000000105</c:v>
                </c:pt>
                <c:pt idx="191">
                  <c:v>231.90000000000106</c:v>
                </c:pt>
                <c:pt idx="192">
                  <c:v>232.80000000000106</c:v>
                </c:pt>
                <c:pt idx="193">
                  <c:v>233.70000000000107</c:v>
                </c:pt>
                <c:pt idx="194">
                  <c:v>234.60000000000107</c:v>
                </c:pt>
                <c:pt idx="195">
                  <c:v>235.50000000000108</c:v>
                </c:pt>
                <c:pt idx="196">
                  <c:v>236.40000000000109</c:v>
                </c:pt>
                <c:pt idx="197">
                  <c:v>237.30000000000109</c:v>
                </c:pt>
                <c:pt idx="198">
                  <c:v>238.2000000000011</c:v>
                </c:pt>
                <c:pt idx="199">
                  <c:v>239.1000000000011</c:v>
                </c:pt>
                <c:pt idx="200">
                  <c:v>239.999</c:v>
                </c:pt>
              </c:numCache>
            </c:numRef>
          </c:cat>
          <c:val>
            <c:numRef>
              <c:f>'SPERT® Beta - Charts'!$IB$5:$PT$5</c:f>
              <c:numCache>
                <c:formatCode>General</c:formatCode>
                <c:ptCount val="201"/>
                <c:pt idx="0">
                  <c:v>0</c:v>
                </c:pt>
                <c:pt idx="1">
                  <c:v>6.9836706451630363E-5</c:v>
                </c:pt>
                <c:pt idx="2">
                  <c:v>1.9456516406249967E-4</c:v>
                </c:pt>
                <c:pt idx="3">
                  <c:v>3.5205059356209934E-4</c:v>
                </c:pt>
                <c:pt idx="4">
                  <c:v>5.3380510324048587E-4</c:v>
                </c:pt>
                <c:pt idx="5">
                  <c:v>7.3465486838336527E-4</c:v>
                </c:pt>
                <c:pt idx="6">
                  <c:v>9.5094759777825067E-4</c:v>
                </c:pt>
                <c:pt idx="7">
                  <c:v>1.1798953983468475E-3</c:v>
                </c:pt>
                <c:pt idx="8">
                  <c:v>1.4192640000000047E-3</c:v>
                </c:pt>
                <c:pt idx="9">
                  <c:v>1.6672026280915252E-3</c:v>
                </c:pt>
                <c:pt idx="10">
                  <c:v>1.9221413571625591E-3</c:v>
                </c:pt>
                <c:pt idx="11">
                  <c:v>2.1827246877764621E-3</c:v>
                </c:pt>
                <c:pt idx="12">
                  <c:v>2.4477662205629244E-3</c:v>
                </c:pt>
                <c:pt idx="13">
                  <c:v>2.7162164082067874E-3</c:v>
                </c:pt>
                <c:pt idx="14">
                  <c:v>2.9871388243808373E-3</c:v>
                </c:pt>
                <c:pt idx="15">
                  <c:v>3.2596922062817662E-3</c:v>
                </c:pt>
                <c:pt idx="16">
                  <c:v>3.5331165435501378E-3</c:v>
                </c:pt>
                <c:pt idx="17">
                  <c:v>3.806722083879166E-3</c:v>
                </c:pt>
                <c:pt idx="18">
                  <c:v>4.0798804921875244E-3</c:v>
                </c:pt>
                <c:pt idx="19">
                  <c:v>4.3520176333624004E-3</c:v>
                </c:pt>
                <c:pt idx="20">
                  <c:v>4.6226076015164789E-3</c:v>
                </c:pt>
                <c:pt idx="21">
                  <c:v>4.8911677217810577E-3</c:v>
                </c:pt>
                <c:pt idx="22">
                  <c:v>5.1572543218014666E-3</c:v>
                </c:pt>
                <c:pt idx="23">
                  <c:v>5.4204591202497137E-3</c:v>
                </c:pt>
                <c:pt idx="24">
                  <c:v>5.6804061156900025E-3</c:v>
                </c:pt>
                <c:pt idx="25">
                  <c:v>5.9367488854465533E-3</c:v>
                </c:pt>
                <c:pt idx="26">
                  <c:v>6.1891682236417302E-3</c:v>
                </c:pt>
                <c:pt idx="27">
                  <c:v>6.4373700622530582E-3</c:v>
                </c:pt>
                <c:pt idx="28">
                  <c:v>6.6810836302199144E-3</c:v>
                </c:pt>
                <c:pt idx="29">
                  <c:v>6.9200598142476321E-3</c:v>
                </c:pt>
                <c:pt idx="30">
                  <c:v>7.1540696916680673E-3</c:v>
                </c:pt>
                <c:pt idx="31">
                  <c:v>7.3829032109946711E-3</c:v>
                </c:pt>
                <c:pt idx="32">
                  <c:v>7.6063680000000395E-3</c:v>
                </c:pt>
                <c:pt idx="33">
                  <c:v>7.8242882844982951E-3</c:v>
                </c:pt>
                <c:pt idx="34">
                  <c:v>8.0365039037207566E-3</c:v>
                </c:pt>
                <c:pt idx="35">
                  <c:v>8.2428694103730601E-3</c:v>
                </c:pt>
                <c:pt idx="36">
                  <c:v>8.4432532452619231E-3</c:v>
                </c:pt>
                <c:pt idx="37">
                  <c:v>8.6375369778624693E-3</c:v>
                </c:pt>
                <c:pt idx="38">
                  <c:v>8.825614605425804E-3</c:v>
                </c:pt>
                <c:pt idx="39">
                  <c:v>9.0073919042504176E-3</c:v>
                </c:pt>
                <c:pt idx="40">
                  <c:v>9.1827858275991773E-3</c:v>
                </c:pt>
                <c:pt idx="41">
                  <c:v>9.3517239454662237E-3</c:v>
                </c:pt>
                <c:pt idx="42">
                  <c:v>9.514143922009527E-3</c:v>
                </c:pt>
                <c:pt idx="43">
                  <c:v>9.6699930269848345E-3</c:v>
                </c:pt>
                <c:pt idx="44">
                  <c:v>9.8192276779604671E-3</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D095-4430-985B-5F09D6C61DAB}"/>
            </c:ext>
          </c:extLst>
        </c:ser>
        <c:ser>
          <c:idx val="1"/>
          <c:order val="1"/>
          <c:spPr>
            <a:solidFill>
              <a:schemeClr val="accent1"/>
            </a:solidFill>
            <a:ln>
              <a:noFill/>
            </a:ln>
            <a:effectLst/>
          </c:spPr>
          <c:invertIfNegative val="0"/>
          <c:cat>
            <c:numRef>
              <c:f>'SPERT® Beta - Charts'!$AI$4:$IA$4</c:f>
              <c:numCache>
                <c:formatCode>#,##0_);\(#,##0\)</c:formatCode>
                <c:ptCount val="201"/>
                <c:pt idx="0">
                  <c:v>60</c:v>
                </c:pt>
                <c:pt idx="1">
                  <c:v>60.9</c:v>
                </c:pt>
                <c:pt idx="2">
                  <c:v>61.8</c:v>
                </c:pt>
                <c:pt idx="3">
                  <c:v>62.699999999999996</c:v>
                </c:pt>
                <c:pt idx="4">
                  <c:v>63.599999999999994</c:v>
                </c:pt>
                <c:pt idx="5">
                  <c:v>64.5</c:v>
                </c:pt>
                <c:pt idx="6">
                  <c:v>65.400000000000006</c:v>
                </c:pt>
                <c:pt idx="7">
                  <c:v>66.300000000000011</c:v>
                </c:pt>
                <c:pt idx="8">
                  <c:v>67.200000000000017</c:v>
                </c:pt>
                <c:pt idx="9">
                  <c:v>68.100000000000023</c:v>
                </c:pt>
                <c:pt idx="10">
                  <c:v>69.000000000000028</c:v>
                </c:pt>
                <c:pt idx="11">
                  <c:v>69.900000000000034</c:v>
                </c:pt>
                <c:pt idx="12">
                  <c:v>70.80000000000004</c:v>
                </c:pt>
                <c:pt idx="13">
                  <c:v>71.700000000000045</c:v>
                </c:pt>
                <c:pt idx="14">
                  <c:v>72.600000000000051</c:v>
                </c:pt>
                <c:pt idx="15">
                  <c:v>73.500000000000057</c:v>
                </c:pt>
                <c:pt idx="16">
                  <c:v>74.400000000000063</c:v>
                </c:pt>
                <c:pt idx="17">
                  <c:v>75.300000000000068</c:v>
                </c:pt>
                <c:pt idx="18">
                  <c:v>76.200000000000074</c:v>
                </c:pt>
                <c:pt idx="19">
                  <c:v>77.10000000000008</c:v>
                </c:pt>
                <c:pt idx="20">
                  <c:v>78.000000000000085</c:v>
                </c:pt>
                <c:pt idx="21">
                  <c:v>78.900000000000091</c:v>
                </c:pt>
                <c:pt idx="22">
                  <c:v>79.800000000000097</c:v>
                </c:pt>
                <c:pt idx="23">
                  <c:v>80.700000000000102</c:v>
                </c:pt>
                <c:pt idx="24">
                  <c:v>81.600000000000108</c:v>
                </c:pt>
                <c:pt idx="25">
                  <c:v>82.500000000000114</c:v>
                </c:pt>
                <c:pt idx="26">
                  <c:v>83.400000000000119</c:v>
                </c:pt>
                <c:pt idx="27">
                  <c:v>84.300000000000125</c:v>
                </c:pt>
                <c:pt idx="28">
                  <c:v>85.200000000000131</c:v>
                </c:pt>
                <c:pt idx="29">
                  <c:v>86.100000000000136</c:v>
                </c:pt>
                <c:pt idx="30">
                  <c:v>87.000000000000142</c:v>
                </c:pt>
                <c:pt idx="31">
                  <c:v>87.900000000000148</c:v>
                </c:pt>
                <c:pt idx="32">
                  <c:v>88.800000000000153</c:v>
                </c:pt>
                <c:pt idx="33">
                  <c:v>89.700000000000159</c:v>
                </c:pt>
                <c:pt idx="34">
                  <c:v>90.600000000000165</c:v>
                </c:pt>
                <c:pt idx="35">
                  <c:v>91.500000000000171</c:v>
                </c:pt>
                <c:pt idx="36">
                  <c:v>92.400000000000176</c:v>
                </c:pt>
                <c:pt idx="37">
                  <c:v>93.300000000000182</c:v>
                </c:pt>
                <c:pt idx="38">
                  <c:v>94.200000000000188</c:v>
                </c:pt>
                <c:pt idx="39">
                  <c:v>95.100000000000193</c:v>
                </c:pt>
                <c:pt idx="40">
                  <c:v>96.000000000000199</c:v>
                </c:pt>
                <c:pt idx="41">
                  <c:v>96.900000000000205</c:v>
                </c:pt>
                <c:pt idx="42">
                  <c:v>97.80000000000021</c:v>
                </c:pt>
                <c:pt idx="43">
                  <c:v>98.700000000000216</c:v>
                </c:pt>
                <c:pt idx="44">
                  <c:v>99.600000000000222</c:v>
                </c:pt>
                <c:pt idx="45">
                  <c:v>100.50000000000023</c:v>
                </c:pt>
                <c:pt idx="46">
                  <c:v>101.40000000000023</c:v>
                </c:pt>
                <c:pt idx="47">
                  <c:v>102.30000000000024</c:v>
                </c:pt>
                <c:pt idx="48">
                  <c:v>103.20000000000024</c:v>
                </c:pt>
                <c:pt idx="49">
                  <c:v>104.10000000000025</c:v>
                </c:pt>
                <c:pt idx="50">
                  <c:v>105.00000000000026</c:v>
                </c:pt>
                <c:pt idx="51">
                  <c:v>105.90000000000026</c:v>
                </c:pt>
                <c:pt idx="52">
                  <c:v>106.80000000000027</c:v>
                </c:pt>
                <c:pt idx="53">
                  <c:v>107.70000000000027</c:v>
                </c:pt>
                <c:pt idx="54">
                  <c:v>108.60000000000028</c:v>
                </c:pt>
                <c:pt idx="55">
                  <c:v>109.50000000000028</c:v>
                </c:pt>
                <c:pt idx="56">
                  <c:v>110.40000000000029</c:v>
                </c:pt>
                <c:pt idx="57">
                  <c:v>111.3000000000003</c:v>
                </c:pt>
                <c:pt idx="58">
                  <c:v>112.2000000000003</c:v>
                </c:pt>
                <c:pt idx="59">
                  <c:v>113.10000000000031</c:v>
                </c:pt>
                <c:pt idx="60">
                  <c:v>114.00000000000031</c:v>
                </c:pt>
                <c:pt idx="61">
                  <c:v>114.90000000000032</c:v>
                </c:pt>
                <c:pt idx="62">
                  <c:v>115.80000000000032</c:v>
                </c:pt>
                <c:pt idx="63">
                  <c:v>116.70000000000033</c:v>
                </c:pt>
                <c:pt idx="64">
                  <c:v>117.60000000000034</c:v>
                </c:pt>
                <c:pt idx="65">
                  <c:v>118.50000000000034</c:v>
                </c:pt>
                <c:pt idx="66">
                  <c:v>119.40000000000035</c:v>
                </c:pt>
                <c:pt idx="67">
                  <c:v>120.30000000000035</c:v>
                </c:pt>
                <c:pt idx="68">
                  <c:v>121.20000000000036</c:v>
                </c:pt>
                <c:pt idx="69">
                  <c:v>122.10000000000036</c:v>
                </c:pt>
                <c:pt idx="70">
                  <c:v>123.00000000000037</c:v>
                </c:pt>
                <c:pt idx="71">
                  <c:v>123.90000000000038</c:v>
                </c:pt>
                <c:pt idx="72">
                  <c:v>124.80000000000038</c:v>
                </c:pt>
                <c:pt idx="73">
                  <c:v>125.70000000000039</c:v>
                </c:pt>
                <c:pt idx="74">
                  <c:v>126.60000000000039</c:v>
                </c:pt>
                <c:pt idx="75">
                  <c:v>127.5000000000004</c:v>
                </c:pt>
                <c:pt idx="76">
                  <c:v>128.4000000000004</c:v>
                </c:pt>
                <c:pt idx="77">
                  <c:v>129.30000000000041</c:v>
                </c:pt>
                <c:pt idx="78">
                  <c:v>130.20000000000041</c:v>
                </c:pt>
                <c:pt idx="79">
                  <c:v>131.10000000000042</c:v>
                </c:pt>
                <c:pt idx="80">
                  <c:v>132.00000000000043</c:v>
                </c:pt>
                <c:pt idx="81">
                  <c:v>132.90000000000043</c:v>
                </c:pt>
                <c:pt idx="82">
                  <c:v>133.80000000000044</c:v>
                </c:pt>
                <c:pt idx="83">
                  <c:v>134.70000000000044</c:v>
                </c:pt>
                <c:pt idx="84">
                  <c:v>135.60000000000045</c:v>
                </c:pt>
                <c:pt idx="85">
                  <c:v>136.50000000000045</c:v>
                </c:pt>
                <c:pt idx="86">
                  <c:v>137.40000000000046</c:v>
                </c:pt>
                <c:pt idx="87">
                  <c:v>138.30000000000047</c:v>
                </c:pt>
                <c:pt idx="88">
                  <c:v>139.20000000000047</c:v>
                </c:pt>
                <c:pt idx="89">
                  <c:v>140.10000000000048</c:v>
                </c:pt>
                <c:pt idx="90">
                  <c:v>141.00000000000048</c:v>
                </c:pt>
                <c:pt idx="91">
                  <c:v>141.90000000000049</c:v>
                </c:pt>
                <c:pt idx="92">
                  <c:v>142.80000000000049</c:v>
                </c:pt>
                <c:pt idx="93">
                  <c:v>143.7000000000005</c:v>
                </c:pt>
                <c:pt idx="94">
                  <c:v>144.60000000000051</c:v>
                </c:pt>
                <c:pt idx="95">
                  <c:v>145.50000000000051</c:v>
                </c:pt>
                <c:pt idx="96">
                  <c:v>146.40000000000052</c:v>
                </c:pt>
                <c:pt idx="97">
                  <c:v>147.30000000000052</c:v>
                </c:pt>
                <c:pt idx="98">
                  <c:v>148.20000000000053</c:v>
                </c:pt>
                <c:pt idx="99">
                  <c:v>149.10000000000053</c:v>
                </c:pt>
                <c:pt idx="100">
                  <c:v>150.00000000000054</c:v>
                </c:pt>
                <c:pt idx="101">
                  <c:v>150.90000000000055</c:v>
                </c:pt>
                <c:pt idx="102">
                  <c:v>151.80000000000055</c:v>
                </c:pt>
                <c:pt idx="103">
                  <c:v>152.70000000000056</c:v>
                </c:pt>
                <c:pt idx="104">
                  <c:v>153.60000000000056</c:v>
                </c:pt>
                <c:pt idx="105">
                  <c:v>154.50000000000057</c:v>
                </c:pt>
                <c:pt idx="106">
                  <c:v>155.40000000000057</c:v>
                </c:pt>
                <c:pt idx="107">
                  <c:v>156.30000000000058</c:v>
                </c:pt>
                <c:pt idx="108">
                  <c:v>157.20000000000059</c:v>
                </c:pt>
                <c:pt idx="109">
                  <c:v>158.10000000000059</c:v>
                </c:pt>
                <c:pt idx="110">
                  <c:v>159.0000000000006</c:v>
                </c:pt>
                <c:pt idx="111">
                  <c:v>159.9000000000006</c:v>
                </c:pt>
                <c:pt idx="112">
                  <c:v>160.80000000000061</c:v>
                </c:pt>
                <c:pt idx="113">
                  <c:v>161.70000000000061</c:v>
                </c:pt>
                <c:pt idx="114">
                  <c:v>162.60000000000062</c:v>
                </c:pt>
                <c:pt idx="115">
                  <c:v>163.50000000000063</c:v>
                </c:pt>
                <c:pt idx="116">
                  <c:v>164.40000000000063</c:v>
                </c:pt>
                <c:pt idx="117">
                  <c:v>165.30000000000064</c:v>
                </c:pt>
                <c:pt idx="118">
                  <c:v>166.20000000000064</c:v>
                </c:pt>
                <c:pt idx="119">
                  <c:v>167.10000000000065</c:v>
                </c:pt>
                <c:pt idx="120">
                  <c:v>168.00000000000065</c:v>
                </c:pt>
                <c:pt idx="121">
                  <c:v>168.90000000000066</c:v>
                </c:pt>
                <c:pt idx="122">
                  <c:v>169.80000000000067</c:v>
                </c:pt>
                <c:pt idx="123">
                  <c:v>170.70000000000067</c:v>
                </c:pt>
                <c:pt idx="124">
                  <c:v>171.60000000000068</c:v>
                </c:pt>
                <c:pt idx="125">
                  <c:v>172.50000000000068</c:v>
                </c:pt>
                <c:pt idx="126">
                  <c:v>173.40000000000069</c:v>
                </c:pt>
                <c:pt idx="127">
                  <c:v>174.30000000000069</c:v>
                </c:pt>
                <c:pt idx="128">
                  <c:v>175.2000000000007</c:v>
                </c:pt>
                <c:pt idx="129">
                  <c:v>176.1000000000007</c:v>
                </c:pt>
                <c:pt idx="130">
                  <c:v>177.00000000000071</c:v>
                </c:pt>
                <c:pt idx="131">
                  <c:v>177.90000000000072</c:v>
                </c:pt>
                <c:pt idx="132">
                  <c:v>178.80000000000072</c:v>
                </c:pt>
                <c:pt idx="133">
                  <c:v>179.70000000000073</c:v>
                </c:pt>
                <c:pt idx="134">
                  <c:v>180.60000000000073</c:v>
                </c:pt>
                <c:pt idx="135">
                  <c:v>181.50000000000074</c:v>
                </c:pt>
                <c:pt idx="136">
                  <c:v>182.40000000000074</c:v>
                </c:pt>
                <c:pt idx="137">
                  <c:v>183.30000000000075</c:v>
                </c:pt>
                <c:pt idx="138">
                  <c:v>184.20000000000076</c:v>
                </c:pt>
                <c:pt idx="139">
                  <c:v>185.10000000000076</c:v>
                </c:pt>
                <c:pt idx="140">
                  <c:v>186.00000000000077</c:v>
                </c:pt>
                <c:pt idx="141">
                  <c:v>186.90000000000077</c:v>
                </c:pt>
                <c:pt idx="142">
                  <c:v>187.80000000000078</c:v>
                </c:pt>
                <c:pt idx="143">
                  <c:v>188.70000000000078</c:v>
                </c:pt>
                <c:pt idx="144">
                  <c:v>189.60000000000079</c:v>
                </c:pt>
                <c:pt idx="145">
                  <c:v>190.5000000000008</c:v>
                </c:pt>
                <c:pt idx="146">
                  <c:v>191.4000000000008</c:v>
                </c:pt>
                <c:pt idx="147">
                  <c:v>192.30000000000081</c:v>
                </c:pt>
                <c:pt idx="148">
                  <c:v>193.20000000000081</c:v>
                </c:pt>
                <c:pt idx="149">
                  <c:v>194.10000000000082</c:v>
                </c:pt>
                <c:pt idx="150">
                  <c:v>195.00000000000082</c:v>
                </c:pt>
                <c:pt idx="151">
                  <c:v>195.90000000000083</c:v>
                </c:pt>
                <c:pt idx="152">
                  <c:v>196.80000000000084</c:v>
                </c:pt>
                <c:pt idx="153">
                  <c:v>197.70000000000084</c:v>
                </c:pt>
                <c:pt idx="154">
                  <c:v>198.60000000000085</c:v>
                </c:pt>
                <c:pt idx="155">
                  <c:v>199.50000000000085</c:v>
                </c:pt>
                <c:pt idx="156">
                  <c:v>200.40000000000086</c:v>
                </c:pt>
                <c:pt idx="157">
                  <c:v>201.30000000000086</c:v>
                </c:pt>
                <c:pt idx="158">
                  <c:v>202.20000000000087</c:v>
                </c:pt>
                <c:pt idx="159">
                  <c:v>203.10000000000088</c:v>
                </c:pt>
                <c:pt idx="160">
                  <c:v>204.00000000000088</c:v>
                </c:pt>
                <c:pt idx="161">
                  <c:v>204.90000000000089</c:v>
                </c:pt>
                <c:pt idx="162">
                  <c:v>205.80000000000089</c:v>
                </c:pt>
                <c:pt idx="163">
                  <c:v>206.7000000000009</c:v>
                </c:pt>
                <c:pt idx="164">
                  <c:v>207.6000000000009</c:v>
                </c:pt>
                <c:pt idx="165">
                  <c:v>208.50000000000091</c:v>
                </c:pt>
                <c:pt idx="166">
                  <c:v>209.40000000000092</c:v>
                </c:pt>
                <c:pt idx="167">
                  <c:v>210.30000000000092</c:v>
                </c:pt>
                <c:pt idx="168">
                  <c:v>211.20000000000093</c:v>
                </c:pt>
                <c:pt idx="169">
                  <c:v>212.10000000000093</c:v>
                </c:pt>
                <c:pt idx="170">
                  <c:v>213.00000000000094</c:v>
                </c:pt>
                <c:pt idx="171">
                  <c:v>213.90000000000094</c:v>
                </c:pt>
                <c:pt idx="172">
                  <c:v>214.80000000000095</c:v>
                </c:pt>
                <c:pt idx="173">
                  <c:v>215.70000000000095</c:v>
                </c:pt>
                <c:pt idx="174">
                  <c:v>216.60000000000096</c:v>
                </c:pt>
                <c:pt idx="175">
                  <c:v>217.50000000000097</c:v>
                </c:pt>
                <c:pt idx="176">
                  <c:v>218.40000000000097</c:v>
                </c:pt>
                <c:pt idx="177">
                  <c:v>219.30000000000098</c:v>
                </c:pt>
                <c:pt idx="178">
                  <c:v>220.20000000000098</c:v>
                </c:pt>
                <c:pt idx="179">
                  <c:v>221.10000000000099</c:v>
                </c:pt>
                <c:pt idx="180">
                  <c:v>222.00000000000099</c:v>
                </c:pt>
                <c:pt idx="181">
                  <c:v>222.900000000001</c:v>
                </c:pt>
                <c:pt idx="182">
                  <c:v>223.80000000000101</c:v>
                </c:pt>
                <c:pt idx="183">
                  <c:v>224.70000000000101</c:v>
                </c:pt>
                <c:pt idx="184">
                  <c:v>225.60000000000102</c:v>
                </c:pt>
                <c:pt idx="185">
                  <c:v>226.50000000000102</c:v>
                </c:pt>
                <c:pt idx="186">
                  <c:v>227.40000000000103</c:v>
                </c:pt>
                <c:pt idx="187">
                  <c:v>228.30000000000103</c:v>
                </c:pt>
                <c:pt idx="188">
                  <c:v>229.20000000000104</c:v>
                </c:pt>
                <c:pt idx="189">
                  <c:v>230.10000000000105</c:v>
                </c:pt>
                <c:pt idx="190">
                  <c:v>231.00000000000105</c:v>
                </c:pt>
                <c:pt idx="191">
                  <c:v>231.90000000000106</c:v>
                </c:pt>
                <c:pt idx="192">
                  <c:v>232.80000000000106</c:v>
                </c:pt>
                <c:pt idx="193">
                  <c:v>233.70000000000107</c:v>
                </c:pt>
                <c:pt idx="194">
                  <c:v>234.60000000000107</c:v>
                </c:pt>
                <c:pt idx="195">
                  <c:v>235.50000000000108</c:v>
                </c:pt>
                <c:pt idx="196">
                  <c:v>236.40000000000109</c:v>
                </c:pt>
                <c:pt idx="197">
                  <c:v>237.30000000000109</c:v>
                </c:pt>
                <c:pt idx="198">
                  <c:v>238.2000000000011</c:v>
                </c:pt>
                <c:pt idx="199">
                  <c:v>239.1000000000011</c:v>
                </c:pt>
                <c:pt idx="200">
                  <c:v>239.999</c:v>
                </c:pt>
              </c:numCache>
            </c:numRef>
          </c:cat>
          <c:val>
            <c:numRef>
              <c:f>'SPERT® Beta - Charts'!$IB$6:$PT$6</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9.9618130104728794E-3</c:v>
                </c:pt>
                <c:pt idx="46">
                  <c:v>1.0097722473610463E-2</c:v>
                </c:pt>
                <c:pt idx="47">
                  <c:v>1.0226937448795805E-2</c:v>
                </c:pt>
                <c:pt idx="48">
                  <c:v>1.0349446889781925E-2</c:v>
                </c:pt>
                <c:pt idx="49">
                  <c:v>1.0465246982091288E-2</c:v>
                </c:pt>
                <c:pt idx="50">
                  <c:v>1.0574340820312535E-2</c:v>
                </c:pt>
                <c:pt idx="51">
                  <c:v>1.0676738101832801E-2</c:v>
                </c:pt>
                <c:pt idx="52">
                  <c:v>1.0772454835726589E-2</c:v>
                </c:pt>
                <c:pt idx="53">
                  <c:v>1.0861513065648079E-2</c:v>
                </c:pt>
                <c:pt idx="54">
                  <c:v>1.094394060568501E-2</c:v>
                </c:pt>
                <c:pt idx="55">
                  <c:v>1.1019770788230663E-2</c:v>
                </c:pt>
                <c:pt idx="56">
                  <c:v>1.1089042223017848E-2</c:v>
                </c:pt>
                <c:pt idx="57">
                  <c:v>1.1151798566536522E-2</c:v>
                </c:pt>
                <c:pt idx="58">
                  <c:v>1.1208088301125928E-2</c:v>
                </c:pt>
                <c:pt idx="59">
                  <c:v>1.1257964523094039E-2</c:v>
                </c:pt>
                <c:pt idx="60">
                  <c:v>1.1301484739272631E-2</c:v>
                </c:pt>
                <c:pt idx="61">
                  <c:v>1.1338710671465926E-2</c:v>
                </c:pt>
                <c:pt idx="62">
                  <c:v>1.1369708068295667E-2</c:v>
                </c:pt>
                <c:pt idx="63">
                  <c:v>1.1394546523985638E-2</c:v>
                </c:pt>
                <c:pt idx="64">
                  <c:v>1.1413299303665168E-2</c:v>
                </c:pt>
                <c:pt idx="65">
                  <c:v>1.1426043174803965E-2</c:v>
                </c:pt>
                <c:pt idx="66">
                  <c:v>1.1432858244420531E-2</c:v>
                </c:pt>
                <c:pt idx="67">
                  <c:v>1.1433827801733411E-2</c:v>
                </c:pt>
                <c:pt idx="68">
                  <c:v>1.1429038165949073E-2</c:v>
                </c:pt>
                <c:pt idx="69">
                  <c:v>1.1418578538902749E-2</c:v>
                </c:pt>
                <c:pt idx="70">
                  <c:v>1.1402540862288821E-2</c:v>
                </c:pt>
                <c:pt idx="71">
                  <c:v>1.1381019679236045E-2</c:v>
                </c:pt>
                <c:pt idx="72">
                  <c:v>1.1354111999999993E-2</c:v>
                </c:pt>
                <c:pt idx="73">
                  <c:v>1.1321917171560595E-2</c:v>
                </c:pt>
                <c:pt idx="74">
                  <c:v>1.1284536750927075E-2</c:v>
                </c:pt>
                <c:pt idx="75">
                  <c:v>1.1242074381965665E-2</c:v>
                </c:pt>
                <c:pt idx="76">
                  <c:v>1.1194635675577588E-2</c:v>
                </c:pt>
                <c:pt idx="77">
                  <c:v>1.1142328093065916E-2</c:v>
                </c:pt>
                <c:pt idx="78">
                  <c:v>1.1085260832540144E-2</c:v>
                </c:pt>
                <c:pt idx="79">
                  <c:v>1.102354471821684E-2</c:v>
                </c:pt>
                <c:pt idx="80">
                  <c:v>1.0957292092483407E-2</c:v>
                </c:pt>
                <c:pt idx="81">
                  <c:v>1.0886616710600103E-2</c:v>
                </c:pt>
                <c:pt idx="82">
                  <c:v>1.0811633637922988E-2</c:v>
                </c:pt>
                <c:pt idx="83">
                  <c:v>1.0732459149537315E-2</c:v>
                </c:pt>
                <c:pt idx="84">
                  <c:v>1.0649210632197457E-2</c:v>
                </c:pt>
                <c:pt idx="85">
                  <c:v>1.0562006488475273E-2</c:v>
                </c:pt>
                <c:pt idx="86">
                  <c:v>1.0470966043024544E-2</c:v>
                </c:pt>
                <c:pt idx="87">
                  <c:v>1.0376209450874151E-2</c:v>
                </c:pt>
                <c:pt idx="88">
                  <c:v>1.0277857607667591E-2</c:v>
                </c:pt>
                <c:pt idx="89">
                  <c:v>1.0176032061770816E-2</c:v>
                </c:pt>
                <c:pt idx="90">
                  <c:v>1.0070854928174697E-2</c:v>
                </c:pt>
                <c:pt idx="91">
                  <c:v>9.9624488041221947E-3</c:v>
                </c:pt>
                <c:pt idx="92">
                  <c:v>9.8509366863941336E-3</c:v>
                </c:pt>
                <c:pt idx="93">
                  <c:v>9.7364418901907286E-3</c:v>
                </c:pt>
                <c:pt idx="94">
                  <c:v>9.6190879695494096E-3</c:v>
                </c:pt>
                <c:pt idx="95">
                  <c:v>9.4989986392422995E-3</c:v>
                </c:pt>
                <c:pt idx="96">
                  <c:v>9.3762976980997538E-3</c:v>
                </c:pt>
                <c:pt idx="97">
                  <c:v>9.2511089537087032E-3</c:v>
                </c:pt>
                <c:pt idx="98">
                  <c:v>9.123556148437427E-3</c:v>
                </c:pt>
                <c:pt idx="99">
                  <c:v>8.9937628867402843E-3</c:v>
                </c:pt>
                <c:pt idx="100">
                  <c:v>8.8618525636985183E-3</c:v>
                </c:pt>
                <c:pt idx="101">
                  <c:v>8.7279482947550686E-3</c:v>
                </c:pt>
                <c:pt idx="102">
                  <c:v>8.5921728466033208E-3</c:v>
                </c:pt>
                <c:pt idx="103">
                  <c:v>8.4546485691917271E-3</c:v>
                </c:pt>
                <c:pt idx="104">
                  <c:v>8.3154973288076146E-3</c:v>
                </c:pt>
                <c:pt idx="105">
                  <c:v>8.1748404422055908E-3</c:v>
                </c:pt>
                <c:pt idx="106">
                  <c:v>8.0327986117470565E-3</c:v>
                </c:pt>
                <c:pt idx="107">
                  <c:v>7.8894918615191323E-3</c:v>
                </c:pt>
                <c:pt idx="108">
                  <c:v>7.7450394744025142E-3</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1-D095-4430-985B-5F09D6C61DAB}"/>
            </c:ext>
          </c:extLst>
        </c:ser>
        <c:ser>
          <c:idx val="2"/>
          <c:order val="2"/>
          <c:spPr>
            <a:solidFill>
              <a:schemeClr val="accent2"/>
            </a:solidFill>
            <a:ln>
              <a:noFill/>
            </a:ln>
            <a:effectLst/>
          </c:spPr>
          <c:invertIfNegative val="0"/>
          <c:cat>
            <c:numRef>
              <c:f>'SPERT® Beta - Charts'!$AI$4:$IA$4</c:f>
              <c:numCache>
                <c:formatCode>#,##0_);\(#,##0\)</c:formatCode>
                <c:ptCount val="201"/>
                <c:pt idx="0">
                  <c:v>60</c:v>
                </c:pt>
                <c:pt idx="1">
                  <c:v>60.9</c:v>
                </c:pt>
                <c:pt idx="2">
                  <c:v>61.8</c:v>
                </c:pt>
                <c:pt idx="3">
                  <c:v>62.699999999999996</c:v>
                </c:pt>
                <c:pt idx="4">
                  <c:v>63.599999999999994</c:v>
                </c:pt>
                <c:pt idx="5">
                  <c:v>64.5</c:v>
                </c:pt>
                <c:pt idx="6">
                  <c:v>65.400000000000006</c:v>
                </c:pt>
                <c:pt idx="7">
                  <c:v>66.300000000000011</c:v>
                </c:pt>
                <c:pt idx="8">
                  <c:v>67.200000000000017</c:v>
                </c:pt>
                <c:pt idx="9">
                  <c:v>68.100000000000023</c:v>
                </c:pt>
                <c:pt idx="10">
                  <c:v>69.000000000000028</c:v>
                </c:pt>
                <c:pt idx="11">
                  <c:v>69.900000000000034</c:v>
                </c:pt>
                <c:pt idx="12">
                  <c:v>70.80000000000004</c:v>
                </c:pt>
                <c:pt idx="13">
                  <c:v>71.700000000000045</c:v>
                </c:pt>
                <c:pt idx="14">
                  <c:v>72.600000000000051</c:v>
                </c:pt>
                <c:pt idx="15">
                  <c:v>73.500000000000057</c:v>
                </c:pt>
                <c:pt idx="16">
                  <c:v>74.400000000000063</c:v>
                </c:pt>
                <c:pt idx="17">
                  <c:v>75.300000000000068</c:v>
                </c:pt>
                <c:pt idx="18">
                  <c:v>76.200000000000074</c:v>
                </c:pt>
                <c:pt idx="19">
                  <c:v>77.10000000000008</c:v>
                </c:pt>
                <c:pt idx="20">
                  <c:v>78.000000000000085</c:v>
                </c:pt>
                <c:pt idx="21">
                  <c:v>78.900000000000091</c:v>
                </c:pt>
                <c:pt idx="22">
                  <c:v>79.800000000000097</c:v>
                </c:pt>
                <c:pt idx="23">
                  <c:v>80.700000000000102</c:v>
                </c:pt>
                <c:pt idx="24">
                  <c:v>81.600000000000108</c:v>
                </c:pt>
                <c:pt idx="25">
                  <c:v>82.500000000000114</c:v>
                </c:pt>
                <c:pt idx="26">
                  <c:v>83.400000000000119</c:v>
                </c:pt>
                <c:pt idx="27">
                  <c:v>84.300000000000125</c:v>
                </c:pt>
                <c:pt idx="28">
                  <c:v>85.200000000000131</c:v>
                </c:pt>
                <c:pt idx="29">
                  <c:v>86.100000000000136</c:v>
                </c:pt>
                <c:pt idx="30">
                  <c:v>87.000000000000142</c:v>
                </c:pt>
                <c:pt idx="31">
                  <c:v>87.900000000000148</c:v>
                </c:pt>
                <c:pt idx="32">
                  <c:v>88.800000000000153</c:v>
                </c:pt>
                <c:pt idx="33">
                  <c:v>89.700000000000159</c:v>
                </c:pt>
                <c:pt idx="34">
                  <c:v>90.600000000000165</c:v>
                </c:pt>
                <c:pt idx="35">
                  <c:v>91.500000000000171</c:v>
                </c:pt>
                <c:pt idx="36">
                  <c:v>92.400000000000176</c:v>
                </c:pt>
                <c:pt idx="37">
                  <c:v>93.300000000000182</c:v>
                </c:pt>
                <c:pt idx="38">
                  <c:v>94.200000000000188</c:v>
                </c:pt>
                <c:pt idx="39">
                  <c:v>95.100000000000193</c:v>
                </c:pt>
                <c:pt idx="40">
                  <c:v>96.000000000000199</c:v>
                </c:pt>
                <c:pt idx="41">
                  <c:v>96.900000000000205</c:v>
                </c:pt>
                <c:pt idx="42">
                  <c:v>97.80000000000021</c:v>
                </c:pt>
                <c:pt idx="43">
                  <c:v>98.700000000000216</c:v>
                </c:pt>
                <c:pt idx="44">
                  <c:v>99.600000000000222</c:v>
                </c:pt>
                <c:pt idx="45">
                  <c:v>100.50000000000023</c:v>
                </c:pt>
                <c:pt idx="46">
                  <c:v>101.40000000000023</c:v>
                </c:pt>
                <c:pt idx="47">
                  <c:v>102.30000000000024</c:v>
                </c:pt>
                <c:pt idx="48">
                  <c:v>103.20000000000024</c:v>
                </c:pt>
                <c:pt idx="49">
                  <c:v>104.10000000000025</c:v>
                </c:pt>
                <c:pt idx="50">
                  <c:v>105.00000000000026</c:v>
                </c:pt>
                <c:pt idx="51">
                  <c:v>105.90000000000026</c:v>
                </c:pt>
                <c:pt idx="52">
                  <c:v>106.80000000000027</c:v>
                </c:pt>
                <c:pt idx="53">
                  <c:v>107.70000000000027</c:v>
                </c:pt>
                <c:pt idx="54">
                  <c:v>108.60000000000028</c:v>
                </c:pt>
                <c:pt idx="55">
                  <c:v>109.50000000000028</c:v>
                </c:pt>
                <c:pt idx="56">
                  <c:v>110.40000000000029</c:v>
                </c:pt>
                <c:pt idx="57">
                  <c:v>111.3000000000003</c:v>
                </c:pt>
                <c:pt idx="58">
                  <c:v>112.2000000000003</c:v>
                </c:pt>
                <c:pt idx="59">
                  <c:v>113.10000000000031</c:v>
                </c:pt>
                <c:pt idx="60">
                  <c:v>114.00000000000031</c:v>
                </c:pt>
                <c:pt idx="61">
                  <c:v>114.90000000000032</c:v>
                </c:pt>
                <c:pt idx="62">
                  <c:v>115.80000000000032</c:v>
                </c:pt>
                <c:pt idx="63">
                  <c:v>116.70000000000033</c:v>
                </c:pt>
                <c:pt idx="64">
                  <c:v>117.60000000000034</c:v>
                </c:pt>
                <c:pt idx="65">
                  <c:v>118.50000000000034</c:v>
                </c:pt>
                <c:pt idx="66">
                  <c:v>119.40000000000035</c:v>
                </c:pt>
                <c:pt idx="67">
                  <c:v>120.30000000000035</c:v>
                </c:pt>
                <c:pt idx="68">
                  <c:v>121.20000000000036</c:v>
                </c:pt>
                <c:pt idx="69">
                  <c:v>122.10000000000036</c:v>
                </c:pt>
                <c:pt idx="70">
                  <c:v>123.00000000000037</c:v>
                </c:pt>
                <c:pt idx="71">
                  <c:v>123.90000000000038</c:v>
                </c:pt>
                <c:pt idx="72">
                  <c:v>124.80000000000038</c:v>
                </c:pt>
                <c:pt idx="73">
                  <c:v>125.70000000000039</c:v>
                </c:pt>
                <c:pt idx="74">
                  <c:v>126.60000000000039</c:v>
                </c:pt>
                <c:pt idx="75">
                  <c:v>127.5000000000004</c:v>
                </c:pt>
                <c:pt idx="76">
                  <c:v>128.4000000000004</c:v>
                </c:pt>
                <c:pt idx="77">
                  <c:v>129.30000000000041</c:v>
                </c:pt>
                <c:pt idx="78">
                  <c:v>130.20000000000041</c:v>
                </c:pt>
                <c:pt idx="79">
                  <c:v>131.10000000000042</c:v>
                </c:pt>
                <c:pt idx="80">
                  <c:v>132.00000000000043</c:v>
                </c:pt>
                <c:pt idx="81">
                  <c:v>132.90000000000043</c:v>
                </c:pt>
                <c:pt idx="82">
                  <c:v>133.80000000000044</c:v>
                </c:pt>
                <c:pt idx="83">
                  <c:v>134.70000000000044</c:v>
                </c:pt>
                <c:pt idx="84">
                  <c:v>135.60000000000045</c:v>
                </c:pt>
                <c:pt idx="85">
                  <c:v>136.50000000000045</c:v>
                </c:pt>
                <c:pt idx="86">
                  <c:v>137.40000000000046</c:v>
                </c:pt>
                <c:pt idx="87">
                  <c:v>138.30000000000047</c:v>
                </c:pt>
                <c:pt idx="88">
                  <c:v>139.20000000000047</c:v>
                </c:pt>
                <c:pt idx="89">
                  <c:v>140.10000000000048</c:v>
                </c:pt>
                <c:pt idx="90">
                  <c:v>141.00000000000048</c:v>
                </c:pt>
                <c:pt idx="91">
                  <c:v>141.90000000000049</c:v>
                </c:pt>
                <c:pt idx="92">
                  <c:v>142.80000000000049</c:v>
                </c:pt>
                <c:pt idx="93">
                  <c:v>143.7000000000005</c:v>
                </c:pt>
                <c:pt idx="94">
                  <c:v>144.60000000000051</c:v>
                </c:pt>
                <c:pt idx="95">
                  <c:v>145.50000000000051</c:v>
                </c:pt>
                <c:pt idx="96">
                  <c:v>146.40000000000052</c:v>
                </c:pt>
                <c:pt idx="97">
                  <c:v>147.30000000000052</c:v>
                </c:pt>
                <c:pt idx="98">
                  <c:v>148.20000000000053</c:v>
                </c:pt>
                <c:pt idx="99">
                  <c:v>149.10000000000053</c:v>
                </c:pt>
                <c:pt idx="100">
                  <c:v>150.00000000000054</c:v>
                </c:pt>
                <c:pt idx="101">
                  <c:v>150.90000000000055</c:v>
                </c:pt>
                <c:pt idx="102">
                  <c:v>151.80000000000055</c:v>
                </c:pt>
                <c:pt idx="103">
                  <c:v>152.70000000000056</c:v>
                </c:pt>
                <c:pt idx="104">
                  <c:v>153.60000000000056</c:v>
                </c:pt>
                <c:pt idx="105">
                  <c:v>154.50000000000057</c:v>
                </c:pt>
                <c:pt idx="106">
                  <c:v>155.40000000000057</c:v>
                </c:pt>
                <c:pt idx="107">
                  <c:v>156.30000000000058</c:v>
                </c:pt>
                <c:pt idx="108">
                  <c:v>157.20000000000059</c:v>
                </c:pt>
                <c:pt idx="109">
                  <c:v>158.10000000000059</c:v>
                </c:pt>
                <c:pt idx="110">
                  <c:v>159.0000000000006</c:v>
                </c:pt>
                <c:pt idx="111">
                  <c:v>159.9000000000006</c:v>
                </c:pt>
                <c:pt idx="112">
                  <c:v>160.80000000000061</c:v>
                </c:pt>
                <c:pt idx="113">
                  <c:v>161.70000000000061</c:v>
                </c:pt>
                <c:pt idx="114">
                  <c:v>162.60000000000062</c:v>
                </c:pt>
                <c:pt idx="115">
                  <c:v>163.50000000000063</c:v>
                </c:pt>
                <c:pt idx="116">
                  <c:v>164.40000000000063</c:v>
                </c:pt>
                <c:pt idx="117">
                  <c:v>165.30000000000064</c:v>
                </c:pt>
                <c:pt idx="118">
                  <c:v>166.20000000000064</c:v>
                </c:pt>
                <c:pt idx="119">
                  <c:v>167.10000000000065</c:v>
                </c:pt>
                <c:pt idx="120">
                  <c:v>168.00000000000065</c:v>
                </c:pt>
                <c:pt idx="121">
                  <c:v>168.90000000000066</c:v>
                </c:pt>
                <c:pt idx="122">
                  <c:v>169.80000000000067</c:v>
                </c:pt>
                <c:pt idx="123">
                  <c:v>170.70000000000067</c:v>
                </c:pt>
                <c:pt idx="124">
                  <c:v>171.60000000000068</c:v>
                </c:pt>
                <c:pt idx="125">
                  <c:v>172.50000000000068</c:v>
                </c:pt>
                <c:pt idx="126">
                  <c:v>173.40000000000069</c:v>
                </c:pt>
                <c:pt idx="127">
                  <c:v>174.30000000000069</c:v>
                </c:pt>
                <c:pt idx="128">
                  <c:v>175.2000000000007</c:v>
                </c:pt>
                <c:pt idx="129">
                  <c:v>176.1000000000007</c:v>
                </c:pt>
                <c:pt idx="130">
                  <c:v>177.00000000000071</c:v>
                </c:pt>
                <c:pt idx="131">
                  <c:v>177.90000000000072</c:v>
                </c:pt>
                <c:pt idx="132">
                  <c:v>178.80000000000072</c:v>
                </c:pt>
                <c:pt idx="133">
                  <c:v>179.70000000000073</c:v>
                </c:pt>
                <c:pt idx="134">
                  <c:v>180.60000000000073</c:v>
                </c:pt>
                <c:pt idx="135">
                  <c:v>181.50000000000074</c:v>
                </c:pt>
                <c:pt idx="136">
                  <c:v>182.40000000000074</c:v>
                </c:pt>
                <c:pt idx="137">
                  <c:v>183.30000000000075</c:v>
                </c:pt>
                <c:pt idx="138">
                  <c:v>184.20000000000076</c:v>
                </c:pt>
                <c:pt idx="139">
                  <c:v>185.10000000000076</c:v>
                </c:pt>
                <c:pt idx="140">
                  <c:v>186.00000000000077</c:v>
                </c:pt>
                <c:pt idx="141">
                  <c:v>186.90000000000077</c:v>
                </c:pt>
                <c:pt idx="142">
                  <c:v>187.80000000000078</c:v>
                </c:pt>
                <c:pt idx="143">
                  <c:v>188.70000000000078</c:v>
                </c:pt>
                <c:pt idx="144">
                  <c:v>189.60000000000079</c:v>
                </c:pt>
                <c:pt idx="145">
                  <c:v>190.5000000000008</c:v>
                </c:pt>
                <c:pt idx="146">
                  <c:v>191.4000000000008</c:v>
                </c:pt>
                <c:pt idx="147">
                  <c:v>192.30000000000081</c:v>
                </c:pt>
                <c:pt idx="148">
                  <c:v>193.20000000000081</c:v>
                </c:pt>
                <c:pt idx="149">
                  <c:v>194.10000000000082</c:v>
                </c:pt>
                <c:pt idx="150">
                  <c:v>195.00000000000082</c:v>
                </c:pt>
                <c:pt idx="151">
                  <c:v>195.90000000000083</c:v>
                </c:pt>
                <c:pt idx="152">
                  <c:v>196.80000000000084</c:v>
                </c:pt>
                <c:pt idx="153">
                  <c:v>197.70000000000084</c:v>
                </c:pt>
                <c:pt idx="154">
                  <c:v>198.60000000000085</c:v>
                </c:pt>
                <c:pt idx="155">
                  <c:v>199.50000000000085</c:v>
                </c:pt>
                <c:pt idx="156">
                  <c:v>200.40000000000086</c:v>
                </c:pt>
                <c:pt idx="157">
                  <c:v>201.30000000000086</c:v>
                </c:pt>
                <c:pt idx="158">
                  <c:v>202.20000000000087</c:v>
                </c:pt>
                <c:pt idx="159">
                  <c:v>203.10000000000088</c:v>
                </c:pt>
                <c:pt idx="160">
                  <c:v>204.00000000000088</c:v>
                </c:pt>
                <c:pt idx="161">
                  <c:v>204.90000000000089</c:v>
                </c:pt>
                <c:pt idx="162">
                  <c:v>205.80000000000089</c:v>
                </c:pt>
                <c:pt idx="163">
                  <c:v>206.7000000000009</c:v>
                </c:pt>
                <c:pt idx="164">
                  <c:v>207.6000000000009</c:v>
                </c:pt>
                <c:pt idx="165">
                  <c:v>208.50000000000091</c:v>
                </c:pt>
                <c:pt idx="166">
                  <c:v>209.40000000000092</c:v>
                </c:pt>
                <c:pt idx="167">
                  <c:v>210.30000000000092</c:v>
                </c:pt>
                <c:pt idx="168">
                  <c:v>211.20000000000093</c:v>
                </c:pt>
                <c:pt idx="169">
                  <c:v>212.10000000000093</c:v>
                </c:pt>
                <c:pt idx="170">
                  <c:v>213.00000000000094</c:v>
                </c:pt>
                <c:pt idx="171">
                  <c:v>213.90000000000094</c:v>
                </c:pt>
                <c:pt idx="172">
                  <c:v>214.80000000000095</c:v>
                </c:pt>
                <c:pt idx="173">
                  <c:v>215.70000000000095</c:v>
                </c:pt>
                <c:pt idx="174">
                  <c:v>216.60000000000096</c:v>
                </c:pt>
                <c:pt idx="175">
                  <c:v>217.50000000000097</c:v>
                </c:pt>
                <c:pt idx="176">
                  <c:v>218.40000000000097</c:v>
                </c:pt>
                <c:pt idx="177">
                  <c:v>219.30000000000098</c:v>
                </c:pt>
                <c:pt idx="178">
                  <c:v>220.20000000000098</c:v>
                </c:pt>
                <c:pt idx="179">
                  <c:v>221.10000000000099</c:v>
                </c:pt>
                <c:pt idx="180">
                  <c:v>222.00000000000099</c:v>
                </c:pt>
                <c:pt idx="181">
                  <c:v>222.900000000001</c:v>
                </c:pt>
                <c:pt idx="182">
                  <c:v>223.80000000000101</c:v>
                </c:pt>
                <c:pt idx="183">
                  <c:v>224.70000000000101</c:v>
                </c:pt>
                <c:pt idx="184">
                  <c:v>225.60000000000102</c:v>
                </c:pt>
                <c:pt idx="185">
                  <c:v>226.50000000000102</c:v>
                </c:pt>
                <c:pt idx="186">
                  <c:v>227.40000000000103</c:v>
                </c:pt>
                <c:pt idx="187">
                  <c:v>228.30000000000103</c:v>
                </c:pt>
                <c:pt idx="188">
                  <c:v>229.20000000000104</c:v>
                </c:pt>
                <c:pt idx="189">
                  <c:v>230.10000000000105</c:v>
                </c:pt>
                <c:pt idx="190">
                  <c:v>231.00000000000105</c:v>
                </c:pt>
                <c:pt idx="191">
                  <c:v>231.90000000000106</c:v>
                </c:pt>
                <c:pt idx="192">
                  <c:v>232.80000000000106</c:v>
                </c:pt>
                <c:pt idx="193">
                  <c:v>233.70000000000107</c:v>
                </c:pt>
                <c:pt idx="194">
                  <c:v>234.60000000000107</c:v>
                </c:pt>
                <c:pt idx="195">
                  <c:v>235.50000000000108</c:v>
                </c:pt>
                <c:pt idx="196">
                  <c:v>236.40000000000109</c:v>
                </c:pt>
                <c:pt idx="197">
                  <c:v>237.30000000000109</c:v>
                </c:pt>
                <c:pt idx="198">
                  <c:v>238.2000000000011</c:v>
                </c:pt>
                <c:pt idx="199">
                  <c:v>239.1000000000011</c:v>
                </c:pt>
                <c:pt idx="200">
                  <c:v>239.999</c:v>
                </c:pt>
              </c:numCache>
            </c:numRef>
          </c:cat>
          <c:val>
            <c:numRef>
              <c:f>'SPERT® Beta - Charts'!$IB$7:$PT$7</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7.5995599300590017E-3</c:v>
                </c:pt>
                <c:pt idx="110">
                  <c:v>7.4531708438110239E-3</c:v>
                </c:pt>
                <c:pt idx="111">
                  <c:v>7.3059889063862111E-3</c:v>
                </c:pt>
                <c:pt idx="112">
                  <c:v>7.1581298245015209E-3</c:v>
                </c:pt>
                <c:pt idx="113">
                  <c:v>7.00970826226227E-3</c:v>
                </c:pt>
                <c:pt idx="114">
                  <c:v>6.8608377833525528E-3</c:v>
                </c:pt>
                <c:pt idx="115">
                  <c:v>6.7116307939943769E-3</c:v>
                </c:pt>
                <c:pt idx="116">
                  <c:v>6.56219848665385E-3</c:v>
                </c:pt>
                <c:pt idx="117">
                  <c:v>6.4126507844734478E-3</c:v>
                </c:pt>
                <c:pt idx="118">
                  <c:v>6.2630962864104606E-3</c:v>
                </c:pt>
                <c:pt idx="119">
                  <c:v>6.1136422130621598E-3</c:v>
                </c:pt>
                <c:pt idx="120">
                  <c:v>5.9643943531593156E-3</c:v>
                </c:pt>
                <c:pt idx="121">
                  <c:v>5.8154570107100539E-3</c:v>
                </c:pt>
                <c:pt idx="122">
                  <c:v>5.666932952777046E-3</c:v>
                </c:pt>
                <c:pt idx="123">
                  <c:v>5.5189233578713352E-3</c:v>
                </c:pt>
                <c:pt idx="124">
                  <c:v>5.3715277649470086E-3</c:v>
                </c:pt>
                <c:pt idx="125">
                  <c:v>5.2248440229812664E-3</c:v>
                </c:pt>
                <c:pt idx="126">
                  <c:v>5.0789682411251239E-3</c:v>
                </c:pt>
                <c:pt idx="127">
                  <c:v>4.9339947394104978E-3</c:v>
                </c:pt>
                <c:pt idx="128">
                  <c:v>4.7900159999998883E-3</c:v>
                </c:pt>
                <c:pt idx="129">
                  <c:v>4.6471226189653504E-3</c:v>
                </c:pt>
                <c:pt idx="130">
                  <c:v>4.5054032585839874E-3</c:v>
                </c:pt>
                <c:pt idx="131">
                  <c:v>4.3649446001375446E-3</c:v>
                </c:pt>
                <c:pt idx="132">
                  <c:v>4.2258312972041495E-3</c:v>
                </c:pt>
                <c:pt idx="133">
                  <c:v>4.0881459294306423E-3</c:v>
                </c:pt>
                <c:pt idx="134">
                  <c:v>3.9519689567743274E-3</c:v>
                </c:pt>
                <c:pt idx="135">
                  <c:v>3.8173786742033331E-3</c:v>
                </c:pt>
                <c:pt idx="136">
                  <c:v>3.6844511668451714E-3</c:v>
                </c:pt>
                <c:pt idx="137">
                  <c:v>3.5532602655733159E-3</c:v>
                </c:pt>
                <c:pt idx="138">
                  <c:v>3.423877503022088E-3</c:v>
                </c:pt>
                <c:pt idx="139">
                  <c:v>3.2963720700203598E-3</c:v>
                </c:pt>
                <c:pt idx="140">
                  <c:v>3.1708107724348956E-3</c:v>
                </c:pt>
                <c:pt idx="141">
                  <c:v>3.047257988414427E-3</c:v>
                </c:pt>
                <c:pt idx="142">
                  <c:v>2.9257756260259288E-3</c:v>
                </c:pt>
                <c:pt idx="143">
                  <c:v>2.8064230812746794E-3</c:v>
                </c:pt>
                <c:pt idx="144">
                  <c:v>2.6892571965000784E-3</c:v>
                </c:pt>
                <c:pt idx="145">
                  <c:v>2.574332219139319E-3</c:v>
                </c:pt>
                <c:pt idx="146">
                  <c:v>2.4616997608514048E-3</c:v>
                </c:pt>
                <c:pt idx="147">
                  <c:v>2.3514087569940288E-3</c:v>
                </c:pt>
                <c:pt idx="148">
                  <c:v>2.2435054264462518E-3</c:v>
                </c:pt>
                <c:pt idx="149">
                  <c:v>2.1380332317699458E-3</c:v>
                </c:pt>
                <c:pt idx="150">
                  <c:v>2.0350328397033329E-3</c:v>
                </c:pt>
                <c:pt idx="151">
                  <c:v>1.9345420819800022E-3</c:v>
                </c:pt>
                <c:pt idx="152">
                  <c:v>1.8365959164671126E-3</c:v>
                </c:pt>
                <c:pt idx="153">
                  <c:v>1.7412263886165103E-3</c:v>
                </c:pt>
                <c:pt idx="154">
                  <c:v>1.6484625932228322E-3</c:v>
                </c:pt>
                <c:pt idx="155">
                  <c:v>1.5583306364826985E-3</c:v>
                </c:pt>
                <c:pt idx="156">
                  <c:v>1.4708535983493491E-3</c:v>
                </c:pt>
                <c:pt idx="157">
                  <c:v>1.386051495177188E-3</c:v>
                </c:pt>
                <c:pt idx="158">
                  <c:v>1.303941242650847E-3</c:v>
                </c:pt>
                <c:pt idx="159">
                  <c:v>1.2245366189935724E-3</c:v>
                </c:pt>
                <c:pt idx="160">
                  <c:v>1.147848228449818E-3</c:v>
                </c:pt>
                <c:pt idx="161">
                  <c:v>1.0738834650371261E-3</c:v>
                </c:pt>
                <c:pt idx="162">
                  <c:v>1.0026464765624317E-3</c:v>
                </c:pt>
                <c:pt idx="163">
                  <c:v>9.3413812889813191E-4</c:v>
                </c:pt>
                <c:pt idx="164">
                  <c:v>8.6835597051334223E-4</c:v>
                </c:pt>
                <c:pt idx="165">
                  <c:v>8.0529419725587973E-4</c:v>
                </c:pt>
                <c:pt idx="166">
                  <c:v>7.4494361738062012E-4</c:v>
                </c:pt>
                <c:pt idx="167">
                  <c:v>6.8729161682002933E-4</c:v>
                </c:pt>
                <c:pt idx="168">
                  <c:v>6.3232212469273123E-4</c:v>
                </c:pt>
                <c:pt idx="169">
                  <c:v>5.8001557904609072E-4</c:v>
                </c:pt>
                <c:pt idx="170">
                  <c:v>5.3034889282889267E-4</c:v>
                </c:pt>
                <c:pt idx="171">
                  <c:v>4.832954200903114E-4</c:v>
                </c:pt>
                <c:pt idx="172">
                  <c:v>4.3882492240141668E-4</c:v>
                </c:pt>
                <c:pt idx="173">
                  <c:v>3.9690353549560678E-4</c:v>
                </c:pt>
                <c:pt idx="174">
                  <c:v>3.5749373612439279E-4</c:v>
                </c:pt>
                <c:pt idx="175">
                  <c:v>3.2055430912509219E-4</c:v>
                </c:pt>
                <c:pt idx="176">
                  <c:v>2.8604031469703595E-4</c:v>
                </c:pt>
                <c:pt idx="177">
                  <c:v>2.5390305588299906E-4</c:v>
                </c:pt>
                <c:pt idx="178">
                  <c:v>2.2409004625261627E-4</c:v>
                </c:pt>
                <c:pt idx="179">
                  <c:v>1.9654497778465025E-4</c:v>
                </c:pt>
                <c:pt idx="180">
                  <c:v>1.712076889450268E-4</c:v>
                </c:pt>
                <c:pt idx="181">
                  <c:v>1.4801413295763698E-4</c:v>
                </c:pt>
                <c:pt idx="182">
                  <c:v>1.2689634626496466E-4</c:v>
                </c:pt>
                <c:pt idx="183">
                  <c:v>1.0778241717567791E-4</c:v>
                </c:pt>
                <c:pt idx="184">
                  <c:v>9.059645469637426E-5</c:v>
                </c:pt>
                <c:pt idx="185">
                  <c:v>7.5258557544739818E-5</c:v>
                </c:pt>
                <c:pt idx="186">
                  <c:v>6.1684783341439675E-5</c:v>
                </c:pt>
                <c:pt idx="187">
                  <c:v>4.9787117978121551E-5</c:v>
                </c:pt>
                <c:pt idx="188">
                  <c:v>3.9473445158965706E-5</c:v>
                </c:pt>
                <c:pt idx="189">
                  <c:v>3.0647516113274256E-5</c:v>
                </c:pt>
                <c:pt idx="190">
                  <c:v>2.3208919476644944E-5</c:v>
                </c:pt>
                <c:pt idx="191">
                  <c:v>1.7053051338330089E-5</c:v>
                </c:pt>
                <c:pt idx="192">
                  <c:v>1.2071085452430203E-5</c:v>
                </c:pt>
                <c:pt idx="193">
                  <c:v>8.1499436106226591E-6</c:v>
                </c:pt>
                <c:pt idx="194">
                  <c:v>5.1722661741730233E-6</c:v>
                </c:pt>
                <c:pt idx="195">
                  <c:v>3.0163827630272921E-6</c:v>
                </c:pt>
                <c:pt idx="196">
                  <c:v>1.5562830998251105E-6</c:v>
                </c:pt>
                <c:pt idx="197">
                  <c:v>6.6158800672104596E-7</c:v>
                </c:pt>
                <c:pt idx="198">
                  <c:v>1.9752055294400951E-7</c:v>
                </c:pt>
                <c:pt idx="199">
                  <c:v>2.4877351066866582E-8</c:v>
                </c:pt>
                <c:pt idx="200">
                  <c:v>3.4382572416435196E-17</c:v>
                </c:pt>
              </c:numCache>
            </c:numRef>
          </c:val>
          <c:extLst>
            <c:ext xmlns:c16="http://schemas.microsoft.com/office/drawing/2014/chart" uri="{C3380CC4-5D6E-409C-BE32-E72D297353CC}">
              <c16:uniqueId val="{00000002-D095-4430-985B-5F09D6C61DAB}"/>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Beta - Charts'!$AI$4:$IA$4</c:f>
              <c:numCache>
                <c:formatCode>#,##0_);\(#,##0\)</c:formatCode>
                <c:ptCount val="201"/>
                <c:pt idx="0">
                  <c:v>60</c:v>
                </c:pt>
                <c:pt idx="1">
                  <c:v>60.9</c:v>
                </c:pt>
                <c:pt idx="2">
                  <c:v>61.8</c:v>
                </c:pt>
                <c:pt idx="3">
                  <c:v>62.699999999999996</c:v>
                </c:pt>
                <c:pt idx="4">
                  <c:v>63.599999999999994</c:v>
                </c:pt>
                <c:pt idx="5">
                  <c:v>64.5</c:v>
                </c:pt>
                <c:pt idx="6">
                  <c:v>65.400000000000006</c:v>
                </c:pt>
                <c:pt idx="7">
                  <c:v>66.300000000000011</c:v>
                </c:pt>
                <c:pt idx="8">
                  <c:v>67.200000000000017</c:v>
                </c:pt>
                <c:pt idx="9">
                  <c:v>68.100000000000023</c:v>
                </c:pt>
                <c:pt idx="10">
                  <c:v>69.000000000000028</c:v>
                </c:pt>
                <c:pt idx="11">
                  <c:v>69.900000000000034</c:v>
                </c:pt>
                <c:pt idx="12">
                  <c:v>70.80000000000004</c:v>
                </c:pt>
                <c:pt idx="13">
                  <c:v>71.700000000000045</c:v>
                </c:pt>
                <c:pt idx="14">
                  <c:v>72.600000000000051</c:v>
                </c:pt>
                <c:pt idx="15">
                  <c:v>73.500000000000057</c:v>
                </c:pt>
                <c:pt idx="16">
                  <c:v>74.400000000000063</c:v>
                </c:pt>
                <c:pt idx="17">
                  <c:v>75.300000000000068</c:v>
                </c:pt>
                <c:pt idx="18">
                  <c:v>76.200000000000074</c:v>
                </c:pt>
                <c:pt idx="19">
                  <c:v>77.10000000000008</c:v>
                </c:pt>
                <c:pt idx="20">
                  <c:v>78.000000000000085</c:v>
                </c:pt>
                <c:pt idx="21">
                  <c:v>78.900000000000091</c:v>
                </c:pt>
                <c:pt idx="22">
                  <c:v>79.800000000000097</c:v>
                </c:pt>
                <c:pt idx="23">
                  <c:v>80.700000000000102</c:v>
                </c:pt>
                <c:pt idx="24">
                  <c:v>81.600000000000108</c:v>
                </c:pt>
                <c:pt idx="25">
                  <c:v>82.500000000000114</c:v>
                </c:pt>
                <c:pt idx="26">
                  <c:v>83.400000000000119</c:v>
                </c:pt>
                <c:pt idx="27">
                  <c:v>84.300000000000125</c:v>
                </c:pt>
                <c:pt idx="28">
                  <c:v>85.200000000000131</c:v>
                </c:pt>
                <c:pt idx="29">
                  <c:v>86.100000000000136</c:v>
                </c:pt>
                <c:pt idx="30">
                  <c:v>87.000000000000142</c:v>
                </c:pt>
                <c:pt idx="31">
                  <c:v>87.900000000000148</c:v>
                </c:pt>
                <c:pt idx="32">
                  <c:v>88.800000000000153</c:v>
                </c:pt>
                <c:pt idx="33">
                  <c:v>89.700000000000159</c:v>
                </c:pt>
                <c:pt idx="34">
                  <c:v>90.600000000000165</c:v>
                </c:pt>
                <c:pt idx="35">
                  <c:v>91.500000000000171</c:v>
                </c:pt>
                <c:pt idx="36">
                  <c:v>92.400000000000176</c:v>
                </c:pt>
                <c:pt idx="37">
                  <c:v>93.300000000000182</c:v>
                </c:pt>
                <c:pt idx="38">
                  <c:v>94.200000000000188</c:v>
                </c:pt>
                <c:pt idx="39">
                  <c:v>95.100000000000193</c:v>
                </c:pt>
                <c:pt idx="40">
                  <c:v>96.000000000000199</c:v>
                </c:pt>
                <c:pt idx="41">
                  <c:v>96.900000000000205</c:v>
                </c:pt>
                <c:pt idx="42">
                  <c:v>97.80000000000021</c:v>
                </c:pt>
                <c:pt idx="43">
                  <c:v>98.700000000000216</c:v>
                </c:pt>
                <c:pt idx="44">
                  <c:v>99.600000000000222</c:v>
                </c:pt>
                <c:pt idx="45">
                  <c:v>100.50000000000023</c:v>
                </c:pt>
                <c:pt idx="46">
                  <c:v>101.40000000000023</c:v>
                </c:pt>
                <c:pt idx="47">
                  <c:v>102.30000000000024</c:v>
                </c:pt>
                <c:pt idx="48">
                  <c:v>103.20000000000024</c:v>
                </c:pt>
                <c:pt idx="49">
                  <c:v>104.10000000000025</c:v>
                </c:pt>
                <c:pt idx="50">
                  <c:v>105.00000000000026</c:v>
                </c:pt>
                <c:pt idx="51">
                  <c:v>105.90000000000026</c:v>
                </c:pt>
                <c:pt idx="52">
                  <c:v>106.80000000000027</c:v>
                </c:pt>
                <c:pt idx="53">
                  <c:v>107.70000000000027</c:v>
                </c:pt>
                <c:pt idx="54">
                  <c:v>108.60000000000028</c:v>
                </c:pt>
                <c:pt idx="55">
                  <c:v>109.50000000000028</c:v>
                </c:pt>
                <c:pt idx="56">
                  <c:v>110.40000000000029</c:v>
                </c:pt>
                <c:pt idx="57">
                  <c:v>111.3000000000003</c:v>
                </c:pt>
                <c:pt idx="58">
                  <c:v>112.2000000000003</c:v>
                </c:pt>
                <c:pt idx="59">
                  <c:v>113.10000000000031</c:v>
                </c:pt>
                <c:pt idx="60">
                  <c:v>114.00000000000031</c:v>
                </c:pt>
                <c:pt idx="61">
                  <c:v>114.90000000000032</c:v>
                </c:pt>
                <c:pt idx="62">
                  <c:v>115.80000000000032</c:v>
                </c:pt>
                <c:pt idx="63">
                  <c:v>116.70000000000033</c:v>
                </c:pt>
                <c:pt idx="64">
                  <c:v>117.60000000000034</c:v>
                </c:pt>
                <c:pt idx="65">
                  <c:v>118.50000000000034</c:v>
                </c:pt>
                <c:pt idx="66">
                  <c:v>119.40000000000035</c:v>
                </c:pt>
                <c:pt idx="67">
                  <c:v>120.30000000000035</c:v>
                </c:pt>
                <c:pt idx="68">
                  <c:v>121.20000000000036</c:v>
                </c:pt>
                <c:pt idx="69">
                  <c:v>122.10000000000036</c:v>
                </c:pt>
                <c:pt idx="70">
                  <c:v>123.00000000000037</c:v>
                </c:pt>
                <c:pt idx="71">
                  <c:v>123.90000000000038</c:v>
                </c:pt>
                <c:pt idx="72">
                  <c:v>124.80000000000038</c:v>
                </c:pt>
                <c:pt idx="73">
                  <c:v>125.70000000000039</c:v>
                </c:pt>
                <c:pt idx="74">
                  <c:v>126.60000000000039</c:v>
                </c:pt>
                <c:pt idx="75">
                  <c:v>127.5000000000004</c:v>
                </c:pt>
                <c:pt idx="76">
                  <c:v>128.4000000000004</c:v>
                </c:pt>
                <c:pt idx="77">
                  <c:v>129.30000000000041</c:v>
                </c:pt>
                <c:pt idx="78">
                  <c:v>130.20000000000041</c:v>
                </c:pt>
                <c:pt idx="79">
                  <c:v>131.10000000000042</c:v>
                </c:pt>
                <c:pt idx="80">
                  <c:v>132.00000000000043</c:v>
                </c:pt>
                <c:pt idx="81">
                  <c:v>132.90000000000043</c:v>
                </c:pt>
                <c:pt idx="82">
                  <c:v>133.80000000000044</c:v>
                </c:pt>
                <c:pt idx="83">
                  <c:v>134.70000000000044</c:v>
                </c:pt>
                <c:pt idx="84">
                  <c:v>135.60000000000045</c:v>
                </c:pt>
                <c:pt idx="85">
                  <c:v>136.50000000000045</c:v>
                </c:pt>
                <c:pt idx="86">
                  <c:v>137.40000000000046</c:v>
                </c:pt>
                <c:pt idx="87">
                  <c:v>138.30000000000047</c:v>
                </c:pt>
                <c:pt idx="88">
                  <c:v>139.20000000000047</c:v>
                </c:pt>
                <c:pt idx="89">
                  <c:v>140.10000000000048</c:v>
                </c:pt>
                <c:pt idx="90">
                  <c:v>141.00000000000048</c:v>
                </c:pt>
                <c:pt idx="91">
                  <c:v>141.90000000000049</c:v>
                </c:pt>
                <c:pt idx="92">
                  <c:v>142.80000000000049</c:v>
                </c:pt>
                <c:pt idx="93">
                  <c:v>143.7000000000005</c:v>
                </c:pt>
                <c:pt idx="94">
                  <c:v>144.60000000000051</c:v>
                </c:pt>
                <c:pt idx="95">
                  <c:v>145.50000000000051</c:v>
                </c:pt>
                <c:pt idx="96">
                  <c:v>146.40000000000052</c:v>
                </c:pt>
                <c:pt idx="97">
                  <c:v>147.30000000000052</c:v>
                </c:pt>
                <c:pt idx="98">
                  <c:v>148.20000000000053</c:v>
                </c:pt>
                <c:pt idx="99">
                  <c:v>149.10000000000053</c:v>
                </c:pt>
                <c:pt idx="100">
                  <c:v>150.00000000000054</c:v>
                </c:pt>
                <c:pt idx="101">
                  <c:v>150.90000000000055</c:v>
                </c:pt>
                <c:pt idx="102">
                  <c:v>151.80000000000055</c:v>
                </c:pt>
                <c:pt idx="103">
                  <c:v>152.70000000000056</c:v>
                </c:pt>
                <c:pt idx="104">
                  <c:v>153.60000000000056</c:v>
                </c:pt>
                <c:pt idx="105">
                  <c:v>154.50000000000057</c:v>
                </c:pt>
                <c:pt idx="106">
                  <c:v>155.40000000000057</c:v>
                </c:pt>
                <c:pt idx="107">
                  <c:v>156.30000000000058</c:v>
                </c:pt>
                <c:pt idx="108">
                  <c:v>157.20000000000059</c:v>
                </c:pt>
                <c:pt idx="109">
                  <c:v>158.10000000000059</c:v>
                </c:pt>
                <c:pt idx="110">
                  <c:v>159.0000000000006</c:v>
                </c:pt>
                <c:pt idx="111">
                  <c:v>159.9000000000006</c:v>
                </c:pt>
                <c:pt idx="112">
                  <c:v>160.80000000000061</c:v>
                </c:pt>
                <c:pt idx="113">
                  <c:v>161.70000000000061</c:v>
                </c:pt>
                <c:pt idx="114">
                  <c:v>162.60000000000062</c:v>
                </c:pt>
                <c:pt idx="115">
                  <c:v>163.50000000000063</c:v>
                </c:pt>
                <c:pt idx="116">
                  <c:v>164.40000000000063</c:v>
                </c:pt>
                <c:pt idx="117">
                  <c:v>165.30000000000064</c:v>
                </c:pt>
                <c:pt idx="118">
                  <c:v>166.20000000000064</c:v>
                </c:pt>
                <c:pt idx="119">
                  <c:v>167.10000000000065</c:v>
                </c:pt>
                <c:pt idx="120">
                  <c:v>168.00000000000065</c:v>
                </c:pt>
                <c:pt idx="121">
                  <c:v>168.90000000000066</c:v>
                </c:pt>
                <c:pt idx="122">
                  <c:v>169.80000000000067</c:v>
                </c:pt>
                <c:pt idx="123">
                  <c:v>170.70000000000067</c:v>
                </c:pt>
                <c:pt idx="124">
                  <c:v>171.60000000000068</c:v>
                </c:pt>
                <c:pt idx="125">
                  <c:v>172.50000000000068</c:v>
                </c:pt>
                <c:pt idx="126">
                  <c:v>173.40000000000069</c:v>
                </c:pt>
                <c:pt idx="127">
                  <c:v>174.30000000000069</c:v>
                </c:pt>
                <c:pt idx="128">
                  <c:v>175.2000000000007</c:v>
                </c:pt>
                <c:pt idx="129">
                  <c:v>176.1000000000007</c:v>
                </c:pt>
                <c:pt idx="130">
                  <c:v>177.00000000000071</c:v>
                </c:pt>
                <c:pt idx="131">
                  <c:v>177.90000000000072</c:v>
                </c:pt>
                <c:pt idx="132">
                  <c:v>178.80000000000072</c:v>
                </c:pt>
                <c:pt idx="133">
                  <c:v>179.70000000000073</c:v>
                </c:pt>
                <c:pt idx="134">
                  <c:v>180.60000000000073</c:v>
                </c:pt>
                <c:pt idx="135">
                  <c:v>181.50000000000074</c:v>
                </c:pt>
                <c:pt idx="136">
                  <c:v>182.40000000000074</c:v>
                </c:pt>
                <c:pt idx="137">
                  <c:v>183.30000000000075</c:v>
                </c:pt>
                <c:pt idx="138">
                  <c:v>184.20000000000076</c:v>
                </c:pt>
                <c:pt idx="139">
                  <c:v>185.10000000000076</c:v>
                </c:pt>
                <c:pt idx="140">
                  <c:v>186.00000000000077</c:v>
                </c:pt>
                <c:pt idx="141">
                  <c:v>186.90000000000077</c:v>
                </c:pt>
                <c:pt idx="142">
                  <c:v>187.80000000000078</c:v>
                </c:pt>
                <c:pt idx="143">
                  <c:v>188.70000000000078</c:v>
                </c:pt>
                <c:pt idx="144">
                  <c:v>189.60000000000079</c:v>
                </c:pt>
                <c:pt idx="145">
                  <c:v>190.5000000000008</c:v>
                </c:pt>
                <c:pt idx="146">
                  <c:v>191.4000000000008</c:v>
                </c:pt>
                <c:pt idx="147">
                  <c:v>192.30000000000081</c:v>
                </c:pt>
                <c:pt idx="148">
                  <c:v>193.20000000000081</c:v>
                </c:pt>
                <c:pt idx="149">
                  <c:v>194.10000000000082</c:v>
                </c:pt>
                <c:pt idx="150">
                  <c:v>195.00000000000082</c:v>
                </c:pt>
                <c:pt idx="151">
                  <c:v>195.90000000000083</c:v>
                </c:pt>
                <c:pt idx="152">
                  <c:v>196.80000000000084</c:v>
                </c:pt>
                <c:pt idx="153">
                  <c:v>197.70000000000084</c:v>
                </c:pt>
                <c:pt idx="154">
                  <c:v>198.60000000000085</c:v>
                </c:pt>
                <c:pt idx="155">
                  <c:v>199.50000000000085</c:v>
                </c:pt>
                <c:pt idx="156">
                  <c:v>200.40000000000086</c:v>
                </c:pt>
                <c:pt idx="157">
                  <c:v>201.30000000000086</c:v>
                </c:pt>
                <c:pt idx="158">
                  <c:v>202.20000000000087</c:v>
                </c:pt>
                <c:pt idx="159">
                  <c:v>203.10000000000088</c:v>
                </c:pt>
                <c:pt idx="160">
                  <c:v>204.00000000000088</c:v>
                </c:pt>
                <c:pt idx="161">
                  <c:v>204.90000000000089</c:v>
                </c:pt>
                <c:pt idx="162">
                  <c:v>205.80000000000089</c:v>
                </c:pt>
                <c:pt idx="163">
                  <c:v>206.7000000000009</c:v>
                </c:pt>
                <c:pt idx="164">
                  <c:v>207.6000000000009</c:v>
                </c:pt>
                <c:pt idx="165">
                  <c:v>208.50000000000091</c:v>
                </c:pt>
                <c:pt idx="166">
                  <c:v>209.40000000000092</c:v>
                </c:pt>
                <c:pt idx="167">
                  <c:v>210.30000000000092</c:v>
                </c:pt>
                <c:pt idx="168">
                  <c:v>211.20000000000093</c:v>
                </c:pt>
                <c:pt idx="169">
                  <c:v>212.10000000000093</c:v>
                </c:pt>
                <c:pt idx="170">
                  <c:v>213.00000000000094</c:v>
                </c:pt>
                <c:pt idx="171">
                  <c:v>213.90000000000094</c:v>
                </c:pt>
                <c:pt idx="172">
                  <c:v>214.80000000000095</c:v>
                </c:pt>
                <c:pt idx="173">
                  <c:v>215.70000000000095</c:v>
                </c:pt>
                <c:pt idx="174">
                  <c:v>216.60000000000096</c:v>
                </c:pt>
                <c:pt idx="175">
                  <c:v>217.50000000000097</c:v>
                </c:pt>
                <c:pt idx="176">
                  <c:v>218.40000000000097</c:v>
                </c:pt>
                <c:pt idx="177">
                  <c:v>219.30000000000098</c:v>
                </c:pt>
                <c:pt idx="178">
                  <c:v>220.20000000000098</c:v>
                </c:pt>
                <c:pt idx="179">
                  <c:v>221.10000000000099</c:v>
                </c:pt>
                <c:pt idx="180">
                  <c:v>222.00000000000099</c:v>
                </c:pt>
                <c:pt idx="181">
                  <c:v>222.900000000001</c:v>
                </c:pt>
                <c:pt idx="182">
                  <c:v>223.80000000000101</c:v>
                </c:pt>
                <c:pt idx="183">
                  <c:v>224.70000000000101</c:v>
                </c:pt>
                <c:pt idx="184">
                  <c:v>225.60000000000102</c:v>
                </c:pt>
                <c:pt idx="185">
                  <c:v>226.50000000000102</c:v>
                </c:pt>
                <c:pt idx="186">
                  <c:v>227.40000000000103</c:v>
                </c:pt>
                <c:pt idx="187">
                  <c:v>228.30000000000103</c:v>
                </c:pt>
                <c:pt idx="188">
                  <c:v>229.20000000000104</c:v>
                </c:pt>
                <c:pt idx="189">
                  <c:v>230.10000000000105</c:v>
                </c:pt>
                <c:pt idx="190">
                  <c:v>231.00000000000105</c:v>
                </c:pt>
                <c:pt idx="191">
                  <c:v>231.90000000000106</c:v>
                </c:pt>
                <c:pt idx="192">
                  <c:v>232.80000000000106</c:v>
                </c:pt>
                <c:pt idx="193">
                  <c:v>233.70000000000107</c:v>
                </c:pt>
                <c:pt idx="194">
                  <c:v>234.60000000000107</c:v>
                </c:pt>
                <c:pt idx="195">
                  <c:v>235.50000000000108</c:v>
                </c:pt>
                <c:pt idx="196">
                  <c:v>236.40000000000109</c:v>
                </c:pt>
                <c:pt idx="197">
                  <c:v>237.30000000000109</c:v>
                </c:pt>
                <c:pt idx="198">
                  <c:v>238.2000000000011</c:v>
                </c:pt>
                <c:pt idx="199">
                  <c:v>239.1000000000011</c:v>
                </c:pt>
                <c:pt idx="200">
                  <c:v>239.999</c:v>
                </c:pt>
              </c:numCache>
            </c:numRef>
          </c:cat>
          <c:val>
            <c:numRef>
              <c:f>'SPERT® Beta - Charts'!$IB$8:$PT$8</c:f>
              <c:numCache>
                <c:formatCode>General</c:formatCode>
                <c:ptCount val="201"/>
                <c:pt idx="0">
                  <c:v>0</c:v>
                </c:pt>
                <c:pt idx="1">
                  <c:v>6.9836706451630363E-5</c:v>
                </c:pt>
                <c:pt idx="2">
                  <c:v>1.9456516406249967E-4</c:v>
                </c:pt>
                <c:pt idx="3">
                  <c:v>3.5205059356209934E-4</c:v>
                </c:pt>
                <c:pt idx="4">
                  <c:v>5.3380510324048587E-4</c:v>
                </c:pt>
                <c:pt idx="5">
                  <c:v>7.3465486838336527E-4</c:v>
                </c:pt>
                <c:pt idx="6">
                  <c:v>9.5094759777825067E-4</c:v>
                </c:pt>
                <c:pt idx="7">
                  <c:v>1.1798953983468475E-3</c:v>
                </c:pt>
                <c:pt idx="8">
                  <c:v>1.4192640000000047E-3</c:v>
                </c:pt>
                <c:pt idx="9">
                  <c:v>1.6672026280915252E-3</c:v>
                </c:pt>
                <c:pt idx="10">
                  <c:v>1.9221413571625591E-3</c:v>
                </c:pt>
                <c:pt idx="11">
                  <c:v>2.1827246877764621E-3</c:v>
                </c:pt>
                <c:pt idx="12">
                  <c:v>2.4477662205629244E-3</c:v>
                </c:pt>
                <c:pt idx="13">
                  <c:v>2.7162164082067874E-3</c:v>
                </c:pt>
                <c:pt idx="14">
                  <c:v>2.9871388243808373E-3</c:v>
                </c:pt>
                <c:pt idx="15">
                  <c:v>3.2596922062817662E-3</c:v>
                </c:pt>
                <c:pt idx="16">
                  <c:v>3.5331165435501378E-3</c:v>
                </c:pt>
                <c:pt idx="17">
                  <c:v>3.806722083879166E-3</c:v>
                </c:pt>
                <c:pt idx="18">
                  <c:v>4.0798804921875244E-3</c:v>
                </c:pt>
                <c:pt idx="19">
                  <c:v>4.3520176333624004E-3</c:v>
                </c:pt>
                <c:pt idx="20">
                  <c:v>4.6226076015164789E-3</c:v>
                </c:pt>
                <c:pt idx="21">
                  <c:v>4.8911677217810577E-3</c:v>
                </c:pt>
                <c:pt idx="22">
                  <c:v>5.1572543218014666E-3</c:v>
                </c:pt>
                <c:pt idx="23">
                  <c:v>5.4204591202497137E-3</c:v>
                </c:pt>
                <c:pt idx="24">
                  <c:v>5.6804061156900025E-3</c:v>
                </c:pt>
                <c:pt idx="25">
                  <c:v>5.9367488854465533E-3</c:v>
                </c:pt>
                <c:pt idx="26">
                  <c:v>6.1891682236417302E-3</c:v>
                </c:pt>
                <c:pt idx="27">
                  <c:v>6.4373700622530582E-3</c:v>
                </c:pt>
                <c:pt idx="28">
                  <c:v>6.6810836302199144E-3</c:v>
                </c:pt>
                <c:pt idx="29">
                  <c:v>6.9200598142476321E-3</c:v>
                </c:pt>
                <c:pt idx="30">
                  <c:v>7.1540696916680673E-3</c:v>
                </c:pt>
                <c:pt idx="31">
                  <c:v>7.3829032109946711E-3</c:v>
                </c:pt>
                <c:pt idx="32">
                  <c:v>7.6063680000000395E-3</c:v>
                </c:pt>
                <c:pt idx="33">
                  <c:v>7.8242882844982951E-3</c:v>
                </c:pt>
                <c:pt idx="34">
                  <c:v>8.0365039037207566E-3</c:v>
                </c:pt>
                <c:pt idx="35">
                  <c:v>8.2428694103730601E-3</c:v>
                </c:pt>
                <c:pt idx="36">
                  <c:v>8.4432532452619231E-3</c:v>
                </c:pt>
                <c:pt idx="37">
                  <c:v>8.6375369778624693E-3</c:v>
                </c:pt>
                <c:pt idx="38">
                  <c:v>8.825614605425804E-3</c:v>
                </c:pt>
                <c:pt idx="39">
                  <c:v>9.0073919042504176E-3</c:v>
                </c:pt>
                <c:pt idx="40">
                  <c:v>9.1827858275991773E-3</c:v>
                </c:pt>
                <c:pt idx="41">
                  <c:v>9.3517239454662237E-3</c:v>
                </c:pt>
                <c:pt idx="42">
                  <c:v>9.514143922009527E-3</c:v>
                </c:pt>
                <c:pt idx="43">
                  <c:v>9.6699930269848345E-3</c:v>
                </c:pt>
                <c:pt idx="44">
                  <c:v>9.8192276779604671E-3</c:v>
                </c:pt>
                <c:pt idx="45">
                  <c:v>9.9618130104728794E-3</c:v>
                </c:pt>
                <c:pt idx="46">
                  <c:v>1.0097722473610463E-2</c:v>
                </c:pt>
                <c:pt idx="47">
                  <c:v>1.0226937448795805E-2</c:v>
                </c:pt>
                <c:pt idx="48">
                  <c:v>1.0349446889781925E-2</c:v>
                </c:pt>
                <c:pt idx="49">
                  <c:v>1.0465246982091288E-2</c:v>
                </c:pt>
                <c:pt idx="50">
                  <c:v>1.0574340820312535E-2</c:v>
                </c:pt>
                <c:pt idx="51">
                  <c:v>1.0676738101832801E-2</c:v>
                </c:pt>
                <c:pt idx="52">
                  <c:v>1.0772454835726589E-2</c:v>
                </c:pt>
                <c:pt idx="53">
                  <c:v>1.0861513065648079E-2</c:v>
                </c:pt>
                <c:pt idx="54">
                  <c:v>1.094394060568501E-2</c:v>
                </c:pt>
                <c:pt idx="55">
                  <c:v>1.1019770788230663E-2</c:v>
                </c:pt>
                <c:pt idx="56">
                  <c:v>1.1089042223017848E-2</c:v>
                </c:pt>
                <c:pt idx="57">
                  <c:v>1.1151798566536522E-2</c:v>
                </c:pt>
                <c:pt idx="58">
                  <c:v>1.1208088301125928E-2</c:v>
                </c:pt>
                <c:pt idx="59">
                  <c:v>1.1257964523094039E-2</c:v>
                </c:pt>
                <c:pt idx="60">
                  <c:v>1.1301484739272631E-2</c:v>
                </c:pt>
                <c:pt idx="61">
                  <c:v>1.1338710671465926E-2</c:v>
                </c:pt>
                <c:pt idx="62">
                  <c:v>1.1369708068295667E-2</c:v>
                </c:pt>
                <c:pt idx="63">
                  <c:v>1.1394546523985638E-2</c:v>
                </c:pt>
                <c:pt idx="64">
                  <c:v>1.1413299303665168E-2</c:v>
                </c:pt>
                <c:pt idx="65">
                  <c:v>1.1426043174803965E-2</c:v>
                </c:pt>
                <c:pt idx="66">
                  <c:v>1.1432858244420531E-2</c:v>
                </c:pt>
                <c:pt idx="67">
                  <c:v>1.1433827801733411E-2</c:v>
                </c:pt>
                <c:pt idx="68">
                  <c:v>1.1429038165949073E-2</c:v>
                </c:pt>
                <c:pt idx="69">
                  <c:v>1.1418578538902749E-2</c:v>
                </c:pt>
                <c:pt idx="70">
                  <c:v>1.1402540862288821E-2</c:v>
                </c:pt>
                <c:pt idx="71">
                  <c:v>1.1381019679236045E-2</c:v>
                </c:pt>
                <c:pt idx="72">
                  <c:v>1.1354111999999993E-2</c:v>
                </c:pt>
                <c:pt idx="73">
                  <c:v>1.1321917171560595E-2</c:v>
                </c:pt>
                <c:pt idx="74">
                  <c:v>1.1284536750927075E-2</c:v>
                </c:pt>
                <c:pt idx="75">
                  <c:v>1.1242074381965665E-2</c:v>
                </c:pt>
                <c:pt idx="76">
                  <c:v>1.1194635675577588E-2</c:v>
                </c:pt>
                <c:pt idx="77">
                  <c:v>1.1142328093065916E-2</c:v>
                </c:pt>
                <c:pt idx="78">
                  <c:v>1.1085260832540144E-2</c:v>
                </c:pt>
                <c:pt idx="79">
                  <c:v>1.102354471821684E-2</c:v>
                </c:pt>
                <c:pt idx="80">
                  <c:v>1.0957292092483407E-2</c:v>
                </c:pt>
                <c:pt idx="81">
                  <c:v>1.0886616710600103E-2</c:v>
                </c:pt>
                <c:pt idx="82">
                  <c:v>1.0811633637922988E-2</c:v>
                </c:pt>
                <c:pt idx="83">
                  <c:v>1.0732459149537315E-2</c:v>
                </c:pt>
                <c:pt idx="84">
                  <c:v>1.0649210632197457E-2</c:v>
                </c:pt>
                <c:pt idx="85">
                  <c:v>1.0562006488475273E-2</c:v>
                </c:pt>
                <c:pt idx="86">
                  <c:v>1.0470966043024544E-2</c:v>
                </c:pt>
                <c:pt idx="87">
                  <c:v>1.0376209450874151E-2</c:v>
                </c:pt>
                <c:pt idx="88">
                  <c:v>1.0277857607667591E-2</c:v>
                </c:pt>
                <c:pt idx="89">
                  <c:v>1.0176032061770816E-2</c:v>
                </c:pt>
                <c:pt idx="90">
                  <c:v>1.0070854928174697E-2</c:v>
                </c:pt>
                <c:pt idx="91">
                  <c:v>9.9624488041221947E-3</c:v>
                </c:pt>
                <c:pt idx="92">
                  <c:v>9.8509366863941336E-3</c:v>
                </c:pt>
                <c:pt idx="93">
                  <c:v>9.7364418901907286E-3</c:v>
                </c:pt>
                <c:pt idx="94">
                  <c:v>9.6190879695494096E-3</c:v>
                </c:pt>
                <c:pt idx="95">
                  <c:v>9.4989986392422995E-3</c:v>
                </c:pt>
                <c:pt idx="96">
                  <c:v>9.3762976980997538E-3</c:v>
                </c:pt>
                <c:pt idx="97">
                  <c:v>9.2511089537087032E-3</c:v>
                </c:pt>
                <c:pt idx="98">
                  <c:v>9.123556148437427E-3</c:v>
                </c:pt>
                <c:pt idx="99">
                  <c:v>8.9937628867402843E-3</c:v>
                </c:pt>
                <c:pt idx="100">
                  <c:v>8.8618525636985183E-3</c:v>
                </c:pt>
                <c:pt idx="101">
                  <c:v>8.7279482947550686E-3</c:v>
                </c:pt>
                <c:pt idx="102">
                  <c:v>8.5921728466033208E-3</c:v>
                </c:pt>
                <c:pt idx="103">
                  <c:v>8.4546485691917271E-3</c:v>
                </c:pt>
                <c:pt idx="104">
                  <c:v>8.3154973288076146E-3</c:v>
                </c:pt>
                <c:pt idx="105">
                  <c:v>8.1748404422055908E-3</c:v>
                </c:pt>
                <c:pt idx="106">
                  <c:v>8.0327986117470565E-3</c:v>
                </c:pt>
                <c:pt idx="107">
                  <c:v>7.8894918615191323E-3</c:v>
                </c:pt>
                <c:pt idx="108">
                  <c:v>7.7450394744025142E-3</c:v>
                </c:pt>
                <c:pt idx="109">
                  <c:v>7.5995599300590017E-3</c:v>
                </c:pt>
                <c:pt idx="110">
                  <c:v>7.4531708438110239E-3</c:v>
                </c:pt>
                <c:pt idx="111">
                  <c:v>7.3059889063862111E-3</c:v>
                </c:pt>
                <c:pt idx="112">
                  <c:v>7.1581298245015209E-3</c:v>
                </c:pt>
                <c:pt idx="113">
                  <c:v>7.00970826226227E-3</c:v>
                </c:pt>
                <c:pt idx="114">
                  <c:v>6.8608377833525528E-3</c:v>
                </c:pt>
                <c:pt idx="115">
                  <c:v>6.7116307939943769E-3</c:v>
                </c:pt>
                <c:pt idx="116">
                  <c:v>6.56219848665385E-3</c:v>
                </c:pt>
                <c:pt idx="117">
                  <c:v>6.4126507844734478E-3</c:v>
                </c:pt>
                <c:pt idx="118">
                  <c:v>6.2630962864104606E-3</c:v>
                </c:pt>
                <c:pt idx="119">
                  <c:v>6.1136422130621598E-3</c:v>
                </c:pt>
                <c:pt idx="120">
                  <c:v>5.9643943531593156E-3</c:v>
                </c:pt>
                <c:pt idx="121">
                  <c:v>5.8154570107100539E-3</c:v>
                </c:pt>
                <c:pt idx="122">
                  <c:v>5.666932952777046E-3</c:v>
                </c:pt>
                <c:pt idx="123">
                  <c:v>5.5189233578713352E-3</c:v>
                </c:pt>
                <c:pt idx="124">
                  <c:v>5.3715277649470086E-3</c:v>
                </c:pt>
                <c:pt idx="125">
                  <c:v>5.2248440229812664E-3</c:v>
                </c:pt>
                <c:pt idx="126">
                  <c:v>5.0789682411251239E-3</c:v>
                </c:pt>
                <c:pt idx="127">
                  <c:v>4.9339947394104978E-3</c:v>
                </c:pt>
                <c:pt idx="128">
                  <c:v>4.7900159999998883E-3</c:v>
                </c:pt>
                <c:pt idx="129">
                  <c:v>4.6471226189653504E-3</c:v>
                </c:pt>
                <c:pt idx="130">
                  <c:v>4.5054032585839874E-3</c:v>
                </c:pt>
                <c:pt idx="131">
                  <c:v>4.3649446001375446E-3</c:v>
                </c:pt>
                <c:pt idx="132">
                  <c:v>4.2258312972041495E-3</c:v>
                </c:pt>
                <c:pt idx="133">
                  <c:v>4.0881459294306423E-3</c:v>
                </c:pt>
                <c:pt idx="134">
                  <c:v>3.9519689567743274E-3</c:v>
                </c:pt>
                <c:pt idx="135">
                  <c:v>3.8173786742033331E-3</c:v>
                </c:pt>
                <c:pt idx="136">
                  <c:v>3.6844511668451714E-3</c:v>
                </c:pt>
                <c:pt idx="137">
                  <c:v>3.5532602655733159E-3</c:v>
                </c:pt>
                <c:pt idx="138">
                  <c:v>3.423877503022088E-3</c:v>
                </c:pt>
                <c:pt idx="139">
                  <c:v>3.2963720700203598E-3</c:v>
                </c:pt>
                <c:pt idx="140">
                  <c:v>3.1708107724348956E-3</c:v>
                </c:pt>
                <c:pt idx="141">
                  <c:v>3.047257988414427E-3</c:v>
                </c:pt>
                <c:pt idx="142">
                  <c:v>2.9257756260259288E-3</c:v>
                </c:pt>
                <c:pt idx="143">
                  <c:v>2.8064230812746794E-3</c:v>
                </c:pt>
                <c:pt idx="144">
                  <c:v>2.6892571965000784E-3</c:v>
                </c:pt>
                <c:pt idx="145">
                  <c:v>2.574332219139319E-3</c:v>
                </c:pt>
                <c:pt idx="146">
                  <c:v>2.4616997608514048E-3</c:v>
                </c:pt>
                <c:pt idx="147">
                  <c:v>2.3514087569940288E-3</c:v>
                </c:pt>
                <c:pt idx="148">
                  <c:v>2.2435054264462518E-3</c:v>
                </c:pt>
                <c:pt idx="149">
                  <c:v>2.1380332317699458E-3</c:v>
                </c:pt>
                <c:pt idx="150">
                  <c:v>2.0350328397033329E-3</c:v>
                </c:pt>
                <c:pt idx="151">
                  <c:v>1.9345420819800022E-3</c:v>
                </c:pt>
                <c:pt idx="152">
                  <c:v>1.8365959164671126E-3</c:v>
                </c:pt>
                <c:pt idx="153">
                  <c:v>1.7412263886165103E-3</c:v>
                </c:pt>
                <c:pt idx="154">
                  <c:v>1.6484625932228322E-3</c:v>
                </c:pt>
                <c:pt idx="155">
                  <c:v>1.5583306364826985E-3</c:v>
                </c:pt>
                <c:pt idx="156">
                  <c:v>1.4708535983493491E-3</c:v>
                </c:pt>
                <c:pt idx="157">
                  <c:v>1.386051495177188E-3</c:v>
                </c:pt>
                <c:pt idx="158">
                  <c:v>1.303941242650847E-3</c:v>
                </c:pt>
                <c:pt idx="159">
                  <c:v>1.2245366189935724E-3</c:v>
                </c:pt>
                <c:pt idx="160">
                  <c:v>1.147848228449818E-3</c:v>
                </c:pt>
                <c:pt idx="161">
                  <c:v>1.0738834650371261E-3</c:v>
                </c:pt>
                <c:pt idx="162">
                  <c:v>1.0026464765624317E-3</c:v>
                </c:pt>
                <c:pt idx="163">
                  <c:v>9.3413812889813191E-4</c:v>
                </c:pt>
                <c:pt idx="164">
                  <c:v>8.6835597051334223E-4</c:v>
                </c:pt>
                <c:pt idx="165">
                  <c:v>8.0529419725587973E-4</c:v>
                </c:pt>
                <c:pt idx="166">
                  <c:v>7.4494361738062012E-4</c:v>
                </c:pt>
                <c:pt idx="167">
                  <c:v>6.8729161682002933E-4</c:v>
                </c:pt>
                <c:pt idx="168">
                  <c:v>6.3232212469273123E-4</c:v>
                </c:pt>
                <c:pt idx="169">
                  <c:v>5.8001557904609072E-4</c:v>
                </c:pt>
                <c:pt idx="170">
                  <c:v>5.3034889282889267E-4</c:v>
                </c:pt>
                <c:pt idx="171">
                  <c:v>4.832954200903114E-4</c:v>
                </c:pt>
                <c:pt idx="172">
                  <c:v>4.3882492240141668E-4</c:v>
                </c:pt>
                <c:pt idx="173">
                  <c:v>3.9690353549560678E-4</c:v>
                </c:pt>
                <c:pt idx="174">
                  <c:v>3.5749373612439279E-4</c:v>
                </c:pt>
                <c:pt idx="175">
                  <c:v>3.2055430912509219E-4</c:v>
                </c:pt>
                <c:pt idx="176">
                  <c:v>2.8604031469703595E-4</c:v>
                </c:pt>
                <c:pt idx="177">
                  <c:v>2.5390305588299906E-4</c:v>
                </c:pt>
                <c:pt idx="178">
                  <c:v>2.2409004625261627E-4</c:v>
                </c:pt>
                <c:pt idx="179">
                  <c:v>1.9654497778465025E-4</c:v>
                </c:pt>
                <c:pt idx="180">
                  <c:v>1.712076889450268E-4</c:v>
                </c:pt>
                <c:pt idx="181">
                  <c:v>1.4801413295763698E-4</c:v>
                </c:pt>
                <c:pt idx="182">
                  <c:v>1.2689634626496466E-4</c:v>
                </c:pt>
                <c:pt idx="183">
                  <c:v>1.0778241717567791E-4</c:v>
                </c:pt>
                <c:pt idx="184">
                  <c:v>9.059645469637426E-5</c:v>
                </c:pt>
                <c:pt idx="185">
                  <c:v>7.5258557544739818E-5</c:v>
                </c:pt>
                <c:pt idx="186">
                  <c:v>6.1684783341439675E-5</c:v>
                </c:pt>
                <c:pt idx="187">
                  <c:v>4.9787117978121551E-5</c:v>
                </c:pt>
                <c:pt idx="188">
                  <c:v>3.9473445158965706E-5</c:v>
                </c:pt>
                <c:pt idx="189">
                  <c:v>3.0647516113274256E-5</c:v>
                </c:pt>
                <c:pt idx="190">
                  <c:v>2.3208919476644944E-5</c:v>
                </c:pt>
                <c:pt idx="191">
                  <c:v>1.7053051338330089E-5</c:v>
                </c:pt>
                <c:pt idx="192">
                  <c:v>1.2071085452430203E-5</c:v>
                </c:pt>
                <c:pt idx="193">
                  <c:v>8.1499436106226591E-6</c:v>
                </c:pt>
                <c:pt idx="194">
                  <c:v>5.1722661741730233E-6</c:v>
                </c:pt>
                <c:pt idx="195">
                  <c:v>3.0163827630272921E-6</c:v>
                </c:pt>
                <c:pt idx="196">
                  <c:v>1.5562830998251105E-6</c:v>
                </c:pt>
                <c:pt idx="197">
                  <c:v>6.6158800672104596E-7</c:v>
                </c:pt>
                <c:pt idx="198">
                  <c:v>1.9752055294400951E-7</c:v>
                </c:pt>
                <c:pt idx="199">
                  <c:v>2.4877351066866582E-8</c:v>
                </c:pt>
                <c:pt idx="200">
                  <c:v>3.4382572416435196E-17</c:v>
                </c:pt>
              </c:numCache>
            </c:numRef>
          </c:val>
          <c:smooth val="0"/>
          <c:extLst>
            <c:ext xmlns:c16="http://schemas.microsoft.com/office/drawing/2014/chart" uri="{C3380CC4-5D6E-409C-BE32-E72D297353CC}">
              <c16:uniqueId val="{00000003-D095-4430-985B-5F09D6C61DAB}"/>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a:gsLst>
        <a:gs pos="1500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954-446B-8352-139D9D8B2C4B}"/>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8954-446B-8352-139D9D8B2C4B}"/>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8954-446B-8352-139D9D8B2C4B}"/>
              </c:ext>
            </c:extLst>
          </c:dPt>
          <c:val>
            <c:numRef>
              <c:f>'SPERT® Beta - MC Simulation'!$D$36:$D$38</c:f>
              <c:numCache>
                <c:formatCode>0%</c:formatCode>
                <c:ptCount val="3"/>
                <c:pt idx="0">
                  <c:v>0.60006146168815144</c:v>
                </c:pt>
                <c:pt idx="1">
                  <c:v>0.20203478566595262</c:v>
                </c:pt>
                <c:pt idx="2">
                  <c:v>0.19790375264589588</c:v>
                </c:pt>
              </c:numCache>
            </c:numRef>
          </c:val>
          <c:extLst>
            <c:ext xmlns:c16="http://schemas.microsoft.com/office/drawing/2014/chart" uri="{C3380CC4-5D6E-409C-BE32-E72D297353CC}">
              <c16:uniqueId val="{00000006-8954-446B-8352-139D9D8B2C4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Beta Distribution Bell-Curve</a:t>
            </a:r>
          </a:p>
        </c:rich>
      </c:tx>
      <c:layout>
        <c:manualLayout>
          <c:xMode val="edge"/>
          <c:yMode val="edge"/>
          <c:x val="0.32002890942979956"/>
          <c:y val="3.663003878246562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Beta - MC Simulation'!$AK$4:$IC$4</c:f>
              <c:numCache>
                <c:formatCode>#,##0_);\(#,##0\)</c:formatCode>
                <c:ptCount val="201"/>
                <c:pt idx="0">
                  <c:v>60</c:v>
                </c:pt>
                <c:pt idx="1">
                  <c:v>60.9</c:v>
                </c:pt>
                <c:pt idx="2">
                  <c:v>61.8</c:v>
                </c:pt>
                <c:pt idx="3">
                  <c:v>62.699999999999996</c:v>
                </c:pt>
                <c:pt idx="4">
                  <c:v>63.599999999999994</c:v>
                </c:pt>
                <c:pt idx="5">
                  <c:v>64.5</c:v>
                </c:pt>
                <c:pt idx="6">
                  <c:v>65.400000000000006</c:v>
                </c:pt>
                <c:pt idx="7">
                  <c:v>66.300000000000011</c:v>
                </c:pt>
                <c:pt idx="8">
                  <c:v>67.200000000000017</c:v>
                </c:pt>
                <c:pt idx="9">
                  <c:v>68.100000000000023</c:v>
                </c:pt>
                <c:pt idx="10">
                  <c:v>69.000000000000028</c:v>
                </c:pt>
                <c:pt idx="11">
                  <c:v>69.900000000000034</c:v>
                </c:pt>
                <c:pt idx="12">
                  <c:v>70.80000000000004</c:v>
                </c:pt>
                <c:pt idx="13">
                  <c:v>71.700000000000045</c:v>
                </c:pt>
                <c:pt idx="14">
                  <c:v>72.600000000000051</c:v>
                </c:pt>
                <c:pt idx="15">
                  <c:v>73.500000000000057</c:v>
                </c:pt>
                <c:pt idx="16">
                  <c:v>74.400000000000063</c:v>
                </c:pt>
                <c:pt idx="17">
                  <c:v>75.300000000000068</c:v>
                </c:pt>
                <c:pt idx="18">
                  <c:v>76.200000000000074</c:v>
                </c:pt>
                <c:pt idx="19">
                  <c:v>77.10000000000008</c:v>
                </c:pt>
                <c:pt idx="20">
                  <c:v>78.000000000000085</c:v>
                </c:pt>
                <c:pt idx="21">
                  <c:v>78.900000000000091</c:v>
                </c:pt>
                <c:pt idx="22">
                  <c:v>79.800000000000097</c:v>
                </c:pt>
                <c:pt idx="23">
                  <c:v>80.700000000000102</c:v>
                </c:pt>
                <c:pt idx="24">
                  <c:v>81.600000000000108</c:v>
                </c:pt>
                <c:pt idx="25">
                  <c:v>82.500000000000114</c:v>
                </c:pt>
                <c:pt idx="26">
                  <c:v>83.400000000000119</c:v>
                </c:pt>
                <c:pt idx="27">
                  <c:v>84.300000000000125</c:v>
                </c:pt>
                <c:pt idx="28">
                  <c:v>85.200000000000131</c:v>
                </c:pt>
                <c:pt idx="29">
                  <c:v>86.100000000000136</c:v>
                </c:pt>
                <c:pt idx="30">
                  <c:v>87.000000000000142</c:v>
                </c:pt>
                <c:pt idx="31">
                  <c:v>87.900000000000148</c:v>
                </c:pt>
                <c:pt idx="32">
                  <c:v>88.800000000000153</c:v>
                </c:pt>
                <c:pt idx="33">
                  <c:v>89.700000000000159</c:v>
                </c:pt>
                <c:pt idx="34">
                  <c:v>90.600000000000165</c:v>
                </c:pt>
                <c:pt idx="35">
                  <c:v>91.500000000000171</c:v>
                </c:pt>
                <c:pt idx="36">
                  <c:v>92.400000000000176</c:v>
                </c:pt>
                <c:pt idx="37">
                  <c:v>93.300000000000182</c:v>
                </c:pt>
                <c:pt idx="38">
                  <c:v>94.200000000000188</c:v>
                </c:pt>
                <c:pt idx="39">
                  <c:v>95.100000000000193</c:v>
                </c:pt>
                <c:pt idx="40">
                  <c:v>96.000000000000199</c:v>
                </c:pt>
                <c:pt idx="41">
                  <c:v>96.900000000000205</c:v>
                </c:pt>
                <c:pt idx="42">
                  <c:v>97.80000000000021</c:v>
                </c:pt>
                <c:pt idx="43">
                  <c:v>98.700000000000216</c:v>
                </c:pt>
                <c:pt idx="44">
                  <c:v>99.600000000000222</c:v>
                </c:pt>
                <c:pt idx="45">
                  <c:v>100.50000000000023</c:v>
                </c:pt>
                <c:pt idx="46">
                  <c:v>101.40000000000023</c:v>
                </c:pt>
                <c:pt idx="47">
                  <c:v>102.30000000000024</c:v>
                </c:pt>
                <c:pt idx="48">
                  <c:v>103.20000000000024</c:v>
                </c:pt>
                <c:pt idx="49">
                  <c:v>104.10000000000025</c:v>
                </c:pt>
                <c:pt idx="50">
                  <c:v>105.00000000000026</c:v>
                </c:pt>
                <c:pt idx="51">
                  <c:v>105.90000000000026</c:v>
                </c:pt>
                <c:pt idx="52">
                  <c:v>106.80000000000027</c:v>
                </c:pt>
                <c:pt idx="53">
                  <c:v>107.70000000000027</c:v>
                </c:pt>
                <c:pt idx="54">
                  <c:v>108.60000000000028</c:v>
                </c:pt>
                <c:pt idx="55">
                  <c:v>109.50000000000028</c:v>
                </c:pt>
                <c:pt idx="56">
                  <c:v>110.40000000000029</c:v>
                </c:pt>
                <c:pt idx="57">
                  <c:v>111.3000000000003</c:v>
                </c:pt>
                <c:pt idx="58">
                  <c:v>112.2000000000003</c:v>
                </c:pt>
                <c:pt idx="59">
                  <c:v>113.10000000000031</c:v>
                </c:pt>
                <c:pt idx="60">
                  <c:v>114.00000000000031</c:v>
                </c:pt>
                <c:pt idx="61">
                  <c:v>114.90000000000032</c:v>
                </c:pt>
                <c:pt idx="62">
                  <c:v>115.80000000000032</c:v>
                </c:pt>
                <c:pt idx="63">
                  <c:v>116.70000000000033</c:v>
                </c:pt>
                <c:pt idx="64">
                  <c:v>117.60000000000034</c:v>
                </c:pt>
                <c:pt idx="65">
                  <c:v>118.50000000000034</c:v>
                </c:pt>
                <c:pt idx="66">
                  <c:v>119.40000000000035</c:v>
                </c:pt>
                <c:pt idx="67">
                  <c:v>120.30000000000035</c:v>
                </c:pt>
                <c:pt idx="68">
                  <c:v>121.20000000000036</c:v>
                </c:pt>
                <c:pt idx="69">
                  <c:v>122.10000000000036</c:v>
                </c:pt>
                <c:pt idx="70">
                  <c:v>123.00000000000037</c:v>
                </c:pt>
                <c:pt idx="71">
                  <c:v>123.90000000000038</c:v>
                </c:pt>
                <c:pt idx="72">
                  <c:v>124.80000000000038</c:v>
                </c:pt>
                <c:pt idx="73">
                  <c:v>125.70000000000039</c:v>
                </c:pt>
                <c:pt idx="74">
                  <c:v>126.60000000000039</c:v>
                </c:pt>
                <c:pt idx="75">
                  <c:v>127.5000000000004</c:v>
                </c:pt>
                <c:pt idx="76">
                  <c:v>128.4000000000004</c:v>
                </c:pt>
                <c:pt idx="77">
                  <c:v>129.30000000000041</c:v>
                </c:pt>
                <c:pt idx="78">
                  <c:v>130.20000000000041</c:v>
                </c:pt>
                <c:pt idx="79">
                  <c:v>131.10000000000042</c:v>
                </c:pt>
                <c:pt idx="80">
                  <c:v>132.00000000000043</c:v>
                </c:pt>
                <c:pt idx="81">
                  <c:v>132.90000000000043</c:v>
                </c:pt>
                <c:pt idx="82">
                  <c:v>133.80000000000044</c:v>
                </c:pt>
                <c:pt idx="83">
                  <c:v>134.70000000000044</c:v>
                </c:pt>
                <c:pt idx="84">
                  <c:v>135.60000000000045</c:v>
                </c:pt>
                <c:pt idx="85">
                  <c:v>136.50000000000045</c:v>
                </c:pt>
                <c:pt idx="86">
                  <c:v>137.40000000000046</c:v>
                </c:pt>
                <c:pt idx="87">
                  <c:v>138.30000000000047</c:v>
                </c:pt>
                <c:pt idx="88">
                  <c:v>139.20000000000047</c:v>
                </c:pt>
                <c:pt idx="89">
                  <c:v>140.10000000000048</c:v>
                </c:pt>
                <c:pt idx="90">
                  <c:v>141.00000000000048</c:v>
                </c:pt>
                <c:pt idx="91">
                  <c:v>141.90000000000049</c:v>
                </c:pt>
                <c:pt idx="92">
                  <c:v>142.80000000000049</c:v>
                </c:pt>
                <c:pt idx="93">
                  <c:v>143.7000000000005</c:v>
                </c:pt>
                <c:pt idx="94">
                  <c:v>144.60000000000051</c:v>
                </c:pt>
                <c:pt idx="95">
                  <c:v>145.50000000000051</c:v>
                </c:pt>
                <c:pt idx="96">
                  <c:v>146.40000000000052</c:v>
                </c:pt>
                <c:pt idx="97">
                  <c:v>147.30000000000052</c:v>
                </c:pt>
                <c:pt idx="98">
                  <c:v>148.20000000000053</c:v>
                </c:pt>
                <c:pt idx="99">
                  <c:v>149.10000000000053</c:v>
                </c:pt>
                <c:pt idx="100">
                  <c:v>150.00000000000054</c:v>
                </c:pt>
                <c:pt idx="101">
                  <c:v>150.90000000000055</c:v>
                </c:pt>
                <c:pt idx="102">
                  <c:v>151.80000000000055</c:v>
                </c:pt>
                <c:pt idx="103">
                  <c:v>152.70000000000056</c:v>
                </c:pt>
                <c:pt idx="104">
                  <c:v>153.60000000000056</c:v>
                </c:pt>
                <c:pt idx="105">
                  <c:v>154.50000000000057</c:v>
                </c:pt>
                <c:pt idx="106">
                  <c:v>155.40000000000057</c:v>
                </c:pt>
                <c:pt idx="107">
                  <c:v>156.30000000000058</c:v>
                </c:pt>
                <c:pt idx="108">
                  <c:v>157.20000000000059</c:v>
                </c:pt>
                <c:pt idx="109">
                  <c:v>158.10000000000059</c:v>
                </c:pt>
                <c:pt idx="110">
                  <c:v>159.0000000000006</c:v>
                </c:pt>
                <c:pt idx="111">
                  <c:v>159.9000000000006</c:v>
                </c:pt>
                <c:pt idx="112">
                  <c:v>160.80000000000061</c:v>
                </c:pt>
                <c:pt idx="113">
                  <c:v>161.70000000000061</c:v>
                </c:pt>
                <c:pt idx="114">
                  <c:v>162.60000000000062</c:v>
                </c:pt>
                <c:pt idx="115">
                  <c:v>163.50000000000063</c:v>
                </c:pt>
                <c:pt idx="116">
                  <c:v>164.40000000000063</c:v>
                </c:pt>
                <c:pt idx="117">
                  <c:v>165.30000000000064</c:v>
                </c:pt>
                <c:pt idx="118">
                  <c:v>166.20000000000064</c:v>
                </c:pt>
                <c:pt idx="119">
                  <c:v>167.10000000000065</c:v>
                </c:pt>
                <c:pt idx="120">
                  <c:v>168.00000000000065</c:v>
                </c:pt>
                <c:pt idx="121">
                  <c:v>168.90000000000066</c:v>
                </c:pt>
                <c:pt idx="122">
                  <c:v>169.80000000000067</c:v>
                </c:pt>
                <c:pt idx="123">
                  <c:v>170.70000000000067</c:v>
                </c:pt>
                <c:pt idx="124">
                  <c:v>171.60000000000068</c:v>
                </c:pt>
                <c:pt idx="125">
                  <c:v>172.50000000000068</c:v>
                </c:pt>
                <c:pt idx="126">
                  <c:v>173.40000000000069</c:v>
                </c:pt>
                <c:pt idx="127">
                  <c:v>174.30000000000069</c:v>
                </c:pt>
                <c:pt idx="128">
                  <c:v>175.2000000000007</c:v>
                </c:pt>
                <c:pt idx="129">
                  <c:v>176.1000000000007</c:v>
                </c:pt>
                <c:pt idx="130">
                  <c:v>177.00000000000071</c:v>
                </c:pt>
                <c:pt idx="131">
                  <c:v>177.90000000000072</c:v>
                </c:pt>
                <c:pt idx="132">
                  <c:v>178.80000000000072</c:v>
                </c:pt>
                <c:pt idx="133">
                  <c:v>179.70000000000073</c:v>
                </c:pt>
                <c:pt idx="134">
                  <c:v>180.60000000000073</c:v>
                </c:pt>
                <c:pt idx="135">
                  <c:v>181.50000000000074</c:v>
                </c:pt>
                <c:pt idx="136">
                  <c:v>182.40000000000074</c:v>
                </c:pt>
                <c:pt idx="137">
                  <c:v>183.30000000000075</c:v>
                </c:pt>
                <c:pt idx="138">
                  <c:v>184.20000000000076</c:v>
                </c:pt>
                <c:pt idx="139">
                  <c:v>185.10000000000076</c:v>
                </c:pt>
                <c:pt idx="140">
                  <c:v>186.00000000000077</c:v>
                </c:pt>
                <c:pt idx="141">
                  <c:v>186.90000000000077</c:v>
                </c:pt>
                <c:pt idx="142">
                  <c:v>187.80000000000078</c:v>
                </c:pt>
                <c:pt idx="143">
                  <c:v>188.70000000000078</c:v>
                </c:pt>
                <c:pt idx="144">
                  <c:v>189.60000000000079</c:v>
                </c:pt>
                <c:pt idx="145">
                  <c:v>190.5000000000008</c:v>
                </c:pt>
                <c:pt idx="146">
                  <c:v>191.4000000000008</c:v>
                </c:pt>
                <c:pt idx="147">
                  <c:v>192.30000000000081</c:v>
                </c:pt>
                <c:pt idx="148">
                  <c:v>193.20000000000081</c:v>
                </c:pt>
                <c:pt idx="149">
                  <c:v>194.10000000000082</c:v>
                </c:pt>
                <c:pt idx="150">
                  <c:v>195.00000000000082</c:v>
                </c:pt>
                <c:pt idx="151">
                  <c:v>195.90000000000083</c:v>
                </c:pt>
                <c:pt idx="152">
                  <c:v>196.80000000000084</c:v>
                </c:pt>
                <c:pt idx="153">
                  <c:v>197.70000000000084</c:v>
                </c:pt>
                <c:pt idx="154">
                  <c:v>198.60000000000085</c:v>
                </c:pt>
                <c:pt idx="155">
                  <c:v>199.50000000000085</c:v>
                </c:pt>
                <c:pt idx="156">
                  <c:v>200.40000000000086</c:v>
                </c:pt>
                <c:pt idx="157">
                  <c:v>201.30000000000086</c:v>
                </c:pt>
                <c:pt idx="158">
                  <c:v>202.20000000000087</c:v>
                </c:pt>
                <c:pt idx="159">
                  <c:v>203.10000000000088</c:v>
                </c:pt>
                <c:pt idx="160">
                  <c:v>204.00000000000088</c:v>
                </c:pt>
                <c:pt idx="161">
                  <c:v>204.90000000000089</c:v>
                </c:pt>
                <c:pt idx="162">
                  <c:v>205.80000000000089</c:v>
                </c:pt>
                <c:pt idx="163">
                  <c:v>206.7000000000009</c:v>
                </c:pt>
                <c:pt idx="164">
                  <c:v>207.6000000000009</c:v>
                </c:pt>
                <c:pt idx="165">
                  <c:v>208.50000000000091</c:v>
                </c:pt>
                <c:pt idx="166">
                  <c:v>209.40000000000092</c:v>
                </c:pt>
                <c:pt idx="167">
                  <c:v>210.30000000000092</c:v>
                </c:pt>
                <c:pt idx="168">
                  <c:v>211.20000000000093</c:v>
                </c:pt>
                <c:pt idx="169">
                  <c:v>212.10000000000093</c:v>
                </c:pt>
                <c:pt idx="170">
                  <c:v>213.00000000000094</c:v>
                </c:pt>
                <c:pt idx="171">
                  <c:v>213.90000000000094</c:v>
                </c:pt>
                <c:pt idx="172">
                  <c:v>214.80000000000095</c:v>
                </c:pt>
                <c:pt idx="173">
                  <c:v>215.70000000000095</c:v>
                </c:pt>
                <c:pt idx="174">
                  <c:v>216.60000000000096</c:v>
                </c:pt>
                <c:pt idx="175">
                  <c:v>217.50000000000097</c:v>
                </c:pt>
                <c:pt idx="176">
                  <c:v>218.40000000000097</c:v>
                </c:pt>
                <c:pt idx="177">
                  <c:v>219.30000000000098</c:v>
                </c:pt>
                <c:pt idx="178">
                  <c:v>220.20000000000098</c:v>
                </c:pt>
                <c:pt idx="179">
                  <c:v>221.10000000000099</c:v>
                </c:pt>
                <c:pt idx="180">
                  <c:v>222.00000000000099</c:v>
                </c:pt>
                <c:pt idx="181">
                  <c:v>222.900000000001</c:v>
                </c:pt>
                <c:pt idx="182">
                  <c:v>223.80000000000101</c:v>
                </c:pt>
                <c:pt idx="183">
                  <c:v>224.70000000000101</c:v>
                </c:pt>
                <c:pt idx="184">
                  <c:v>225.60000000000102</c:v>
                </c:pt>
                <c:pt idx="185">
                  <c:v>226.50000000000102</c:v>
                </c:pt>
                <c:pt idx="186">
                  <c:v>227.40000000000103</c:v>
                </c:pt>
                <c:pt idx="187">
                  <c:v>228.30000000000103</c:v>
                </c:pt>
                <c:pt idx="188">
                  <c:v>229.20000000000104</c:v>
                </c:pt>
                <c:pt idx="189">
                  <c:v>230.10000000000105</c:v>
                </c:pt>
                <c:pt idx="190">
                  <c:v>231.00000000000105</c:v>
                </c:pt>
                <c:pt idx="191">
                  <c:v>231.90000000000106</c:v>
                </c:pt>
                <c:pt idx="192">
                  <c:v>232.80000000000106</c:v>
                </c:pt>
                <c:pt idx="193">
                  <c:v>233.70000000000107</c:v>
                </c:pt>
                <c:pt idx="194">
                  <c:v>234.60000000000107</c:v>
                </c:pt>
                <c:pt idx="195">
                  <c:v>235.50000000000108</c:v>
                </c:pt>
                <c:pt idx="196">
                  <c:v>236.40000000000109</c:v>
                </c:pt>
                <c:pt idx="197">
                  <c:v>237.30000000000109</c:v>
                </c:pt>
                <c:pt idx="198">
                  <c:v>238.2000000000011</c:v>
                </c:pt>
                <c:pt idx="199">
                  <c:v>239.1000000000011</c:v>
                </c:pt>
                <c:pt idx="200">
                  <c:v>239.999</c:v>
                </c:pt>
              </c:numCache>
            </c:numRef>
          </c:cat>
          <c:val>
            <c:numRef>
              <c:f>'SPERT® Beta - MC Simulation'!$ID$5:$PV$5</c:f>
              <c:numCache>
                <c:formatCode>General</c:formatCode>
                <c:ptCount val="201"/>
                <c:pt idx="0">
                  <c:v>0</c:v>
                </c:pt>
                <c:pt idx="1">
                  <c:v>6.9836706451630363E-5</c:v>
                </c:pt>
                <c:pt idx="2">
                  <c:v>1.9456516406249967E-4</c:v>
                </c:pt>
                <c:pt idx="3">
                  <c:v>3.5205059356209934E-4</c:v>
                </c:pt>
                <c:pt idx="4">
                  <c:v>5.3380510324048587E-4</c:v>
                </c:pt>
                <c:pt idx="5">
                  <c:v>7.3465486838336527E-4</c:v>
                </c:pt>
                <c:pt idx="6">
                  <c:v>9.5094759777825067E-4</c:v>
                </c:pt>
                <c:pt idx="7">
                  <c:v>1.1798953983468475E-3</c:v>
                </c:pt>
                <c:pt idx="8">
                  <c:v>1.4192640000000047E-3</c:v>
                </c:pt>
                <c:pt idx="9">
                  <c:v>1.6672026280915252E-3</c:v>
                </c:pt>
                <c:pt idx="10">
                  <c:v>1.9221413571625591E-3</c:v>
                </c:pt>
                <c:pt idx="11">
                  <c:v>2.1827246877764621E-3</c:v>
                </c:pt>
                <c:pt idx="12">
                  <c:v>2.4477662205629244E-3</c:v>
                </c:pt>
                <c:pt idx="13">
                  <c:v>2.7162164082067874E-3</c:v>
                </c:pt>
                <c:pt idx="14">
                  <c:v>2.9871388243808373E-3</c:v>
                </c:pt>
                <c:pt idx="15">
                  <c:v>3.2596922062817662E-3</c:v>
                </c:pt>
                <c:pt idx="16">
                  <c:v>3.5331165435501378E-3</c:v>
                </c:pt>
                <c:pt idx="17">
                  <c:v>3.806722083879166E-3</c:v>
                </c:pt>
                <c:pt idx="18">
                  <c:v>4.0798804921875244E-3</c:v>
                </c:pt>
                <c:pt idx="19">
                  <c:v>4.3520176333624004E-3</c:v>
                </c:pt>
                <c:pt idx="20">
                  <c:v>4.6226076015164789E-3</c:v>
                </c:pt>
                <c:pt idx="21">
                  <c:v>4.8911677217810577E-3</c:v>
                </c:pt>
                <c:pt idx="22">
                  <c:v>5.1572543218014666E-3</c:v>
                </c:pt>
                <c:pt idx="23">
                  <c:v>5.4204591202497137E-3</c:v>
                </c:pt>
                <c:pt idx="24">
                  <c:v>5.6804061156900025E-3</c:v>
                </c:pt>
                <c:pt idx="25">
                  <c:v>5.9367488854465533E-3</c:v>
                </c:pt>
                <c:pt idx="26">
                  <c:v>6.1891682236417302E-3</c:v>
                </c:pt>
                <c:pt idx="27">
                  <c:v>6.4373700622530582E-3</c:v>
                </c:pt>
                <c:pt idx="28">
                  <c:v>6.6810836302199144E-3</c:v>
                </c:pt>
                <c:pt idx="29">
                  <c:v>6.9200598142476321E-3</c:v>
                </c:pt>
                <c:pt idx="30">
                  <c:v>7.1540696916680673E-3</c:v>
                </c:pt>
                <c:pt idx="31">
                  <c:v>7.3829032109946711E-3</c:v>
                </c:pt>
                <c:pt idx="32">
                  <c:v>7.6063680000000395E-3</c:v>
                </c:pt>
                <c:pt idx="33">
                  <c:v>7.8242882844982951E-3</c:v>
                </c:pt>
                <c:pt idx="34">
                  <c:v>8.0365039037207566E-3</c:v>
                </c:pt>
                <c:pt idx="35">
                  <c:v>8.2428694103730601E-3</c:v>
                </c:pt>
                <c:pt idx="36">
                  <c:v>8.4432532452619231E-3</c:v>
                </c:pt>
                <c:pt idx="37">
                  <c:v>8.6375369778624693E-3</c:v>
                </c:pt>
                <c:pt idx="38">
                  <c:v>8.825614605425804E-3</c:v>
                </c:pt>
                <c:pt idx="39">
                  <c:v>9.0073919042504176E-3</c:v>
                </c:pt>
                <c:pt idx="40">
                  <c:v>9.1827858275991773E-3</c:v>
                </c:pt>
                <c:pt idx="41">
                  <c:v>9.3517239454662237E-3</c:v>
                </c:pt>
                <c:pt idx="42">
                  <c:v>9.514143922009527E-3</c:v>
                </c:pt>
                <c:pt idx="43">
                  <c:v>9.6699930269848345E-3</c:v>
                </c:pt>
                <c:pt idx="44">
                  <c:v>9.8192276779604671E-3</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2A16-4C77-B5AC-FD8F7189B152}"/>
            </c:ext>
          </c:extLst>
        </c:ser>
        <c:ser>
          <c:idx val="1"/>
          <c:order val="1"/>
          <c:spPr>
            <a:solidFill>
              <a:schemeClr val="accent1"/>
            </a:solidFill>
            <a:ln>
              <a:noFill/>
            </a:ln>
            <a:effectLst/>
          </c:spPr>
          <c:invertIfNegative val="0"/>
          <c:cat>
            <c:numRef>
              <c:f>'SPERT® Beta - MC Simulation'!$AK$4:$IC$4</c:f>
              <c:numCache>
                <c:formatCode>#,##0_);\(#,##0\)</c:formatCode>
                <c:ptCount val="201"/>
                <c:pt idx="0">
                  <c:v>60</c:v>
                </c:pt>
                <c:pt idx="1">
                  <c:v>60.9</c:v>
                </c:pt>
                <c:pt idx="2">
                  <c:v>61.8</c:v>
                </c:pt>
                <c:pt idx="3">
                  <c:v>62.699999999999996</c:v>
                </c:pt>
                <c:pt idx="4">
                  <c:v>63.599999999999994</c:v>
                </c:pt>
                <c:pt idx="5">
                  <c:v>64.5</c:v>
                </c:pt>
                <c:pt idx="6">
                  <c:v>65.400000000000006</c:v>
                </c:pt>
                <c:pt idx="7">
                  <c:v>66.300000000000011</c:v>
                </c:pt>
                <c:pt idx="8">
                  <c:v>67.200000000000017</c:v>
                </c:pt>
                <c:pt idx="9">
                  <c:v>68.100000000000023</c:v>
                </c:pt>
                <c:pt idx="10">
                  <c:v>69.000000000000028</c:v>
                </c:pt>
                <c:pt idx="11">
                  <c:v>69.900000000000034</c:v>
                </c:pt>
                <c:pt idx="12">
                  <c:v>70.80000000000004</c:v>
                </c:pt>
                <c:pt idx="13">
                  <c:v>71.700000000000045</c:v>
                </c:pt>
                <c:pt idx="14">
                  <c:v>72.600000000000051</c:v>
                </c:pt>
                <c:pt idx="15">
                  <c:v>73.500000000000057</c:v>
                </c:pt>
                <c:pt idx="16">
                  <c:v>74.400000000000063</c:v>
                </c:pt>
                <c:pt idx="17">
                  <c:v>75.300000000000068</c:v>
                </c:pt>
                <c:pt idx="18">
                  <c:v>76.200000000000074</c:v>
                </c:pt>
                <c:pt idx="19">
                  <c:v>77.10000000000008</c:v>
                </c:pt>
                <c:pt idx="20">
                  <c:v>78.000000000000085</c:v>
                </c:pt>
                <c:pt idx="21">
                  <c:v>78.900000000000091</c:v>
                </c:pt>
                <c:pt idx="22">
                  <c:v>79.800000000000097</c:v>
                </c:pt>
                <c:pt idx="23">
                  <c:v>80.700000000000102</c:v>
                </c:pt>
                <c:pt idx="24">
                  <c:v>81.600000000000108</c:v>
                </c:pt>
                <c:pt idx="25">
                  <c:v>82.500000000000114</c:v>
                </c:pt>
                <c:pt idx="26">
                  <c:v>83.400000000000119</c:v>
                </c:pt>
                <c:pt idx="27">
                  <c:v>84.300000000000125</c:v>
                </c:pt>
                <c:pt idx="28">
                  <c:v>85.200000000000131</c:v>
                </c:pt>
                <c:pt idx="29">
                  <c:v>86.100000000000136</c:v>
                </c:pt>
                <c:pt idx="30">
                  <c:v>87.000000000000142</c:v>
                </c:pt>
                <c:pt idx="31">
                  <c:v>87.900000000000148</c:v>
                </c:pt>
                <c:pt idx="32">
                  <c:v>88.800000000000153</c:v>
                </c:pt>
                <c:pt idx="33">
                  <c:v>89.700000000000159</c:v>
                </c:pt>
                <c:pt idx="34">
                  <c:v>90.600000000000165</c:v>
                </c:pt>
                <c:pt idx="35">
                  <c:v>91.500000000000171</c:v>
                </c:pt>
                <c:pt idx="36">
                  <c:v>92.400000000000176</c:v>
                </c:pt>
                <c:pt idx="37">
                  <c:v>93.300000000000182</c:v>
                </c:pt>
                <c:pt idx="38">
                  <c:v>94.200000000000188</c:v>
                </c:pt>
                <c:pt idx="39">
                  <c:v>95.100000000000193</c:v>
                </c:pt>
                <c:pt idx="40">
                  <c:v>96.000000000000199</c:v>
                </c:pt>
                <c:pt idx="41">
                  <c:v>96.900000000000205</c:v>
                </c:pt>
                <c:pt idx="42">
                  <c:v>97.80000000000021</c:v>
                </c:pt>
                <c:pt idx="43">
                  <c:v>98.700000000000216</c:v>
                </c:pt>
                <c:pt idx="44">
                  <c:v>99.600000000000222</c:v>
                </c:pt>
                <c:pt idx="45">
                  <c:v>100.50000000000023</c:v>
                </c:pt>
                <c:pt idx="46">
                  <c:v>101.40000000000023</c:v>
                </c:pt>
                <c:pt idx="47">
                  <c:v>102.30000000000024</c:v>
                </c:pt>
                <c:pt idx="48">
                  <c:v>103.20000000000024</c:v>
                </c:pt>
                <c:pt idx="49">
                  <c:v>104.10000000000025</c:v>
                </c:pt>
                <c:pt idx="50">
                  <c:v>105.00000000000026</c:v>
                </c:pt>
                <c:pt idx="51">
                  <c:v>105.90000000000026</c:v>
                </c:pt>
                <c:pt idx="52">
                  <c:v>106.80000000000027</c:v>
                </c:pt>
                <c:pt idx="53">
                  <c:v>107.70000000000027</c:v>
                </c:pt>
                <c:pt idx="54">
                  <c:v>108.60000000000028</c:v>
                </c:pt>
                <c:pt idx="55">
                  <c:v>109.50000000000028</c:v>
                </c:pt>
                <c:pt idx="56">
                  <c:v>110.40000000000029</c:v>
                </c:pt>
                <c:pt idx="57">
                  <c:v>111.3000000000003</c:v>
                </c:pt>
                <c:pt idx="58">
                  <c:v>112.2000000000003</c:v>
                </c:pt>
                <c:pt idx="59">
                  <c:v>113.10000000000031</c:v>
                </c:pt>
                <c:pt idx="60">
                  <c:v>114.00000000000031</c:v>
                </c:pt>
                <c:pt idx="61">
                  <c:v>114.90000000000032</c:v>
                </c:pt>
                <c:pt idx="62">
                  <c:v>115.80000000000032</c:v>
                </c:pt>
                <c:pt idx="63">
                  <c:v>116.70000000000033</c:v>
                </c:pt>
                <c:pt idx="64">
                  <c:v>117.60000000000034</c:v>
                </c:pt>
                <c:pt idx="65">
                  <c:v>118.50000000000034</c:v>
                </c:pt>
                <c:pt idx="66">
                  <c:v>119.40000000000035</c:v>
                </c:pt>
                <c:pt idx="67">
                  <c:v>120.30000000000035</c:v>
                </c:pt>
                <c:pt idx="68">
                  <c:v>121.20000000000036</c:v>
                </c:pt>
                <c:pt idx="69">
                  <c:v>122.10000000000036</c:v>
                </c:pt>
                <c:pt idx="70">
                  <c:v>123.00000000000037</c:v>
                </c:pt>
                <c:pt idx="71">
                  <c:v>123.90000000000038</c:v>
                </c:pt>
                <c:pt idx="72">
                  <c:v>124.80000000000038</c:v>
                </c:pt>
                <c:pt idx="73">
                  <c:v>125.70000000000039</c:v>
                </c:pt>
                <c:pt idx="74">
                  <c:v>126.60000000000039</c:v>
                </c:pt>
                <c:pt idx="75">
                  <c:v>127.5000000000004</c:v>
                </c:pt>
                <c:pt idx="76">
                  <c:v>128.4000000000004</c:v>
                </c:pt>
                <c:pt idx="77">
                  <c:v>129.30000000000041</c:v>
                </c:pt>
                <c:pt idx="78">
                  <c:v>130.20000000000041</c:v>
                </c:pt>
                <c:pt idx="79">
                  <c:v>131.10000000000042</c:v>
                </c:pt>
                <c:pt idx="80">
                  <c:v>132.00000000000043</c:v>
                </c:pt>
                <c:pt idx="81">
                  <c:v>132.90000000000043</c:v>
                </c:pt>
                <c:pt idx="82">
                  <c:v>133.80000000000044</c:v>
                </c:pt>
                <c:pt idx="83">
                  <c:v>134.70000000000044</c:v>
                </c:pt>
                <c:pt idx="84">
                  <c:v>135.60000000000045</c:v>
                </c:pt>
                <c:pt idx="85">
                  <c:v>136.50000000000045</c:v>
                </c:pt>
                <c:pt idx="86">
                  <c:v>137.40000000000046</c:v>
                </c:pt>
                <c:pt idx="87">
                  <c:v>138.30000000000047</c:v>
                </c:pt>
                <c:pt idx="88">
                  <c:v>139.20000000000047</c:v>
                </c:pt>
                <c:pt idx="89">
                  <c:v>140.10000000000048</c:v>
                </c:pt>
                <c:pt idx="90">
                  <c:v>141.00000000000048</c:v>
                </c:pt>
                <c:pt idx="91">
                  <c:v>141.90000000000049</c:v>
                </c:pt>
                <c:pt idx="92">
                  <c:v>142.80000000000049</c:v>
                </c:pt>
                <c:pt idx="93">
                  <c:v>143.7000000000005</c:v>
                </c:pt>
                <c:pt idx="94">
                  <c:v>144.60000000000051</c:v>
                </c:pt>
                <c:pt idx="95">
                  <c:v>145.50000000000051</c:v>
                </c:pt>
                <c:pt idx="96">
                  <c:v>146.40000000000052</c:v>
                </c:pt>
                <c:pt idx="97">
                  <c:v>147.30000000000052</c:v>
                </c:pt>
                <c:pt idx="98">
                  <c:v>148.20000000000053</c:v>
                </c:pt>
                <c:pt idx="99">
                  <c:v>149.10000000000053</c:v>
                </c:pt>
                <c:pt idx="100">
                  <c:v>150.00000000000054</c:v>
                </c:pt>
                <c:pt idx="101">
                  <c:v>150.90000000000055</c:v>
                </c:pt>
                <c:pt idx="102">
                  <c:v>151.80000000000055</c:v>
                </c:pt>
                <c:pt idx="103">
                  <c:v>152.70000000000056</c:v>
                </c:pt>
                <c:pt idx="104">
                  <c:v>153.60000000000056</c:v>
                </c:pt>
                <c:pt idx="105">
                  <c:v>154.50000000000057</c:v>
                </c:pt>
                <c:pt idx="106">
                  <c:v>155.40000000000057</c:v>
                </c:pt>
                <c:pt idx="107">
                  <c:v>156.30000000000058</c:v>
                </c:pt>
                <c:pt idx="108">
                  <c:v>157.20000000000059</c:v>
                </c:pt>
                <c:pt idx="109">
                  <c:v>158.10000000000059</c:v>
                </c:pt>
                <c:pt idx="110">
                  <c:v>159.0000000000006</c:v>
                </c:pt>
                <c:pt idx="111">
                  <c:v>159.9000000000006</c:v>
                </c:pt>
                <c:pt idx="112">
                  <c:v>160.80000000000061</c:v>
                </c:pt>
                <c:pt idx="113">
                  <c:v>161.70000000000061</c:v>
                </c:pt>
                <c:pt idx="114">
                  <c:v>162.60000000000062</c:v>
                </c:pt>
                <c:pt idx="115">
                  <c:v>163.50000000000063</c:v>
                </c:pt>
                <c:pt idx="116">
                  <c:v>164.40000000000063</c:v>
                </c:pt>
                <c:pt idx="117">
                  <c:v>165.30000000000064</c:v>
                </c:pt>
                <c:pt idx="118">
                  <c:v>166.20000000000064</c:v>
                </c:pt>
                <c:pt idx="119">
                  <c:v>167.10000000000065</c:v>
                </c:pt>
                <c:pt idx="120">
                  <c:v>168.00000000000065</c:v>
                </c:pt>
                <c:pt idx="121">
                  <c:v>168.90000000000066</c:v>
                </c:pt>
                <c:pt idx="122">
                  <c:v>169.80000000000067</c:v>
                </c:pt>
                <c:pt idx="123">
                  <c:v>170.70000000000067</c:v>
                </c:pt>
                <c:pt idx="124">
                  <c:v>171.60000000000068</c:v>
                </c:pt>
                <c:pt idx="125">
                  <c:v>172.50000000000068</c:v>
                </c:pt>
                <c:pt idx="126">
                  <c:v>173.40000000000069</c:v>
                </c:pt>
                <c:pt idx="127">
                  <c:v>174.30000000000069</c:v>
                </c:pt>
                <c:pt idx="128">
                  <c:v>175.2000000000007</c:v>
                </c:pt>
                <c:pt idx="129">
                  <c:v>176.1000000000007</c:v>
                </c:pt>
                <c:pt idx="130">
                  <c:v>177.00000000000071</c:v>
                </c:pt>
                <c:pt idx="131">
                  <c:v>177.90000000000072</c:v>
                </c:pt>
                <c:pt idx="132">
                  <c:v>178.80000000000072</c:v>
                </c:pt>
                <c:pt idx="133">
                  <c:v>179.70000000000073</c:v>
                </c:pt>
                <c:pt idx="134">
                  <c:v>180.60000000000073</c:v>
                </c:pt>
                <c:pt idx="135">
                  <c:v>181.50000000000074</c:v>
                </c:pt>
                <c:pt idx="136">
                  <c:v>182.40000000000074</c:v>
                </c:pt>
                <c:pt idx="137">
                  <c:v>183.30000000000075</c:v>
                </c:pt>
                <c:pt idx="138">
                  <c:v>184.20000000000076</c:v>
                </c:pt>
                <c:pt idx="139">
                  <c:v>185.10000000000076</c:v>
                </c:pt>
                <c:pt idx="140">
                  <c:v>186.00000000000077</c:v>
                </c:pt>
                <c:pt idx="141">
                  <c:v>186.90000000000077</c:v>
                </c:pt>
                <c:pt idx="142">
                  <c:v>187.80000000000078</c:v>
                </c:pt>
                <c:pt idx="143">
                  <c:v>188.70000000000078</c:v>
                </c:pt>
                <c:pt idx="144">
                  <c:v>189.60000000000079</c:v>
                </c:pt>
                <c:pt idx="145">
                  <c:v>190.5000000000008</c:v>
                </c:pt>
                <c:pt idx="146">
                  <c:v>191.4000000000008</c:v>
                </c:pt>
                <c:pt idx="147">
                  <c:v>192.30000000000081</c:v>
                </c:pt>
                <c:pt idx="148">
                  <c:v>193.20000000000081</c:v>
                </c:pt>
                <c:pt idx="149">
                  <c:v>194.10000000000082</c:v>
                </c:pt>
                <c:pt idx="150">
                  <c:v>195.00000000000082</c:v>
                </c:pt>
                <c:pt idx="151">
                  <c:v>195.90000000000083</c:v>
                </c:pt>
                <c:pt idx="152">
                  <c:v>196.80000000000084</c:v>
                </c:pt>
                <c:pt idx="153">
                  <c:v>197.70000000000084</c:v>
                </c:pt>
                <c:pt idx="154">
                  <c:v>198.60000000000085</c:v>
                </c:pt>
                <c:pt idx="155">
                  <c:v>199.50000000000085</c:v>
                </c:pt>
                <c:pt idx="156">
                  <c:v>200.40000000000086</c:v>
                </c:pt>
                <c:pt idx="157">
                  <c:v>201.30000000000086</c:v>
                </c:pt>
                <c:pt idx="158">
                  <c:v>202.20000000000087</c:v>
                </c:pt>
                <c:pt idx="159">
                  <c:v>203.10000000000088</c:v>
                </c:pt>
                <c:pt idx="160">
                  <c:v>204.00000000000088</c:v>
                </c:pt>
                <c:pt idx="161">
                  <c:v>204.90000000000089</c:v>
                </c:pt>
                <c:pt idx="162">
                  <c:v>205.80000000000089</c:v>
                </c:pt>
                <c:pt idx="163">
                  <c:v>206.7000000000009</c:v>
                </c:pt>
                <c:pt idx="164">
                  <c:v>207.6000000000009</c:v>
                </c:pt>
                <c:pt idx="165">
                  <c:v>208.50000000000091</c:v>
                </c:pt>
                <c:pt idx="166">
                  <c:v>209.40000000000092</c:v>
                </c:pt>
                <c:pt idx="167">
                  <c:v>210.30000000000092</c:v>
                </c:pt>
                <c:pt idx="168">
                  <c:v>211.20000000000093</c:v>
                </c:pt>
                <c:pt idx="169">
                  <c:v>212.10000000000093</c:v>
                </c:pt>
                <c:pt idx="170">
                  <c:v>213.00000000000094</c:v>
                </c:pt>
                <c:pt idx="171">
                  <c:v>213.90000000000094</c:v>
                </c:pt>
                <c:pt idx="172">
                  <c:v>214.80000000000095</c:v>
                </c:pt>
                <c:pt idx="173">
                  <c:v>215.70000000000095</c:v>
                </c:pt>
                <c:pt idx="174">
                  <c:v>216.60000000000096</c:v>
                </c:pt>
                <c:pt idx="175">
                  <c:v>217.50000000000097</c:v>
                </c:pt>
                <c:pt idx="176">
                  <c:v>218.40000000000097</c:v>
                </c:pt>
                <c:pt idx="177">
                  <c:v>219.30000000000098</c:v>
                </c:pt>
                <c:pt idx="178">
                  <c:v>220.20000000000098</c:v>
                </c:pt>
                <c:pt idx="179">
                  <c:v>221.10000000000099</c:v>
                </c:pt>
                <c:pt idx="180">
                  <c:v>222.00000000000099</c:v>
                </c:pt>
                <c:pt idx="181">
                  <c:v>222.900000000001</c:v>
                </c:pt>
                <c:pt idx="182">
                  <c:v>223.80000000000101</c:v>
                </c:pt>
                <c:pt idx="183">
                  <c:v>224.70000000000101</c:v>
                </c:pt>
                <c:pt idx="184">
                  <c:v>225.60000000000102</c:v>
                </c:pt>
                <c:pt idx="185">
                  <c:v>226.50000000000102</c:v>
                </c:pt>
                <c:pt idx="186">
                  <c:v>227.40000000000103</c:v>
                </c:pt>
                <c:pt idx="187">
                  <c:v>228.30000000000103</c:v>
                </c:pt>
                <c:pt idx="188">
                  <c:v>229.20000000000104</c:v>
                </c:pt>
                <c:pt idx="189">
                  <c:v>230.10000000000105</c:v>
                </c:pt>
                <c:pt idx="190">
                  <c:v>231.00000000000105</c:v>
                </c:pt>
                <c:pt idx="191">
                  <c:v>231.90000000000106</c:v>
                </c:pt>
                <c:pt idx="192">
                  <c:v>232.80000000000106</c:v>
                </c:pt>
                <c:pt idx="193">
                  <c:v>233.70000000000107</c:v>
                </c:pt>
                <c:pt idx="194">
                  <c:v>234.60000000000107</c:v>
                </c:pt>
                <c:pt idx="195">
                  <c:v>235.50000000000108</c:v>
                </c:pt>
                <c:pt idx="196">
                  <c:v>236.40000000000109</c:v>
                </c:pt>
                <c:pt idx="197">
                  <c:v>237.30000000000109</c:v>
                </c:pt>
                <c:pt idx="198">
                  <c:v>238.2000000000011</c:v>
                </c:pt>
                <c:pt idx="199">
                  <c:v>239.1000000000011</c:v>
                </c:pt>
                <c:pt idx="200">
                  <c:v>239.999</c:v>
                </c:pt>
              </c:numCache>
            </c:numRef>
          </c:cat>
          <c:val>
            <c:numRef>
              <c:f>'SPERT® Beta - MC Simulation'!$ID$6:$PV$6</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9.9618130104728794E-3</c:v>
                </c:pt>
                <c:pt idx="46">
                  <c:v>1.0097722473610463E-2</c:v>
                </c:pt>
                <c:pt idx="47">
                  <c:v>1.0226937448795805E-2</c:v>
                </c:pt>
                <c:pt idx="48">
                  <c:v>1.0349446889781925E-2</c:v>
                </c:pt>
                <c:pt idx="49">
                  <c:v>1.0465246982091288E-2</c:v>
                </c:pt>
                <c:pt idx="50">
                  <c:v>1.0574340820312535E-2</c:v>
                </c:pt>
                <c:pt idx="51">
                  <c:v>1.0676738101832801E-2</c:v>
                </c:pt>
                <c:pt idx="52">
                  <c:v>1.0772454835726589E-2</c:v>
                </c:pt>
                <c:pt idx="53">
                  <c:v>1.0861513065648079E-2</c:v>
                </c:pt>
                <c:pt idx="54">
                  <c:v>1.094394060568501E-2</c:v>
                </c:pt>
                <c:pt idx="55">
                  <c:v>1.1019770788230663E-2</c:v>
                </c:pt>
                <c:pt idx="56">
                  <c:v>1.1089042223017848E-2</c:v>
                </c:pt>
                <c:pt idx="57">
                  <c:v>1.1151798566536522E-2</c:v>
                </c:pt>
                <c:pt idx="58">
                  <c:v>1.1208088301125928E-2</c:v>
                </c:pt>
                <c:pt idx="59">
                  <c:v>1.1257964523094039E-2</c:v>
                </c:pt>
                <c:pt idx="60">
                  <c:v>1.1301484739272631E-2</c:v>
                </c:pt>
                <c:pt idx="61">
                  <c:v>1.1338710671465926E-2</c:v>
                </c:pt>
                <c:pt idx="62">
                  <c:v>1.1369708068295667E-2</c:v>
                </c:pt>
                <c:pt idx="63">
                  <c:v>1.1394546523985638E-2</c:v>
                </c:pt>
                <c:pt idx="64">
                  <c:v>1.1413299303665168E-2</c:v>
                </c:pt>
                <c:pt idx="65">
                  <c:v>1.1426043174803965E-2</c:v>
                </c:pt>
                <c:pt idx="66">
                  <c:v>1.1432858244420531E-2</c:v>
                </c:pt>
                <c:pt idx="67">
                  <c:v>1.1433827801733411E-2</c:v>
                </c:pt>
                <c:pt idx="68">
                  <c:v>1.1429038165949073E-2</c:v>
                </c:pt>
                <c:pt idx="69">
                  <c:v>1.1418578538902749E-2</c:v>
                </c:pt>
                <c:pt idx="70">
                  <c:v>1.1402540862288821E-2</c:v>
                </c:pt>
                <c:pt idx="71">
                  <c:v>1.1381019679236045E-2</c:v>
                </c:pt>
                <c:pt idx="72">
                  <c:v>1.1354111999999993E-2</c:v>
                </c:pt>
                <c:pt idx="73">
                  <c:v>1.1321917171560595E-2</c:v>
                </c:pt>
                <c:pt idx="74">
                  <c:v>1.1284536750927075E-2</c:v>
                </c:pt>
                <c:pt idx="75">
                  <c:v>1.1242074381965665E-2</c:v>
                </c:pt>
                <c:pt idx="76">
                  <c:v>1.1194635675577588E-2</c:v>
                </c:pt>
                <c:pt idx="77">
                  <c:v>1.1142328093065916E-2</c:v>
                </c:pt>
                <c:pt idx="78">
                  <c:v>1.1085260832540144E-2</c:v>
                </c:pt>
                <c:pt idx="79">
                  <c:v>1.102354471821684E-2</c:v>
                </c:pt>
                <c:pt idx="80">
                  <c:v>1.0957292092483407E-2</c:v>
                </c:pt>
                <c:pt idx="81">
                  <c:v>1.0886616710600103E-2</c:v>
                </c:pt>
                <c:pt idx="82">
                  <c:v>1.0811633637922988E-2</c:v>
                </c:pt>
                <c:pt idx="83">
                  <c:v>1.0732459149537315E-2</c:v>
                </c:pt>
                <c:pt idx="84">
                  <c:v>1.0649210632197457E-2</c:v>
                </c:pt>
                <c:pt idx="85">
                  <c:v>1.0562006488475273E-2</c:v>
                </c:pt>
                <c:pt idx="86">
                  <c:v>1.0470966043024544E-2</c:v>
                </c:pt>
                <c:pt idx="87">
                  <c:v>1.0376209450874151E-2</c:v>
                </c:pt>
                <c:pt idx="88">
                  <c:v>1.0277857607667591E-2</c:v>
                </c:pt>
                <c:pt idx="89">
                  <c:v>1.0176032061770816E-2</c:v>
                </c:pt>
                <c:pt idx="90">
                  <c:v>1.0070854928174697E-2</c:v>
                </c:pt>
                <c:pt idx="91">
                  <c:v>9.9624488041221947E-3</c:v>
                </c:pt>
                <c:pt idx="92">
                  <c:v>9.8509366863941336E-3</c:v>
                </c:pt>
                <c:pt idx="93">
                  <c:v>9.7364418901907286E-3</c:v>
                </c:pt>
                <c:pt idx="94">
                  <c:v>9.6190879695494096E-3</c:v>
                </c:pt>
                <c:pt idx="95">
                  <c:v>9.4989986392422995E-3</c:v>
                </c:pt>
                <c:pt idx="96">
                  <c:v>9.3762976980997538E-3</c:v>
                </c:pt>
                <c:pt idx="97">
                  <c:v>9.2511089537087032E-3</c:v>
                </c:pt>
                <c:pt idx="98">
                  <c:v>9.123556148437427E-3</c:v>
                </c:pt>
                <c:pt idx="99">
                  <c:v>8.9937628867402843E-3</c:v>
                </c:pt>
                <c:pt idx="100">
                  <c:v>8.8618525636985183E-3</c:v>
                </c:pt>
                <c:pt idx="101">
                  <c:v>8.7279482947550686E-3</c:v>
                </c:pt>
                <c:pt idx="102">
                  <c:v>8.5921728466033208E-3</c:v>
                </c:pt>
                <c:pt idx="103">
                  <c:v>8.4546485691917271E-3</c:v>
                </c:pt>
                <c:pt idx="104">
                  <c:v>8.3154973288076146E-3</c:v>
                </c:pt>
                <c:pt idx="105">
                  <c:v>8.1748404422055908E-3</c:v>
                </c:pt>
                <c:pt idx="106">
                  <c:v>8.0327986117470565E-3</c:v>
                </c:pt>
                <c:pt idx="107">
                  <c:v>7.8894918615191323E-3</c:v>
                </c:pt>
                <c:pt idx="108">
                  <c:v>7.7450394744025142E-3</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1-2A16-4C77-B5AC-FD8F7189B152}"/>
            </c:ext>
          </c:extLst>
        </c:ser>
        <c:ser>
          <c:idx val="2"/>
          <c:order val="2"/>
          <c:spPr>
            <a:solidFill>
              <a:schemeClr val="accent2"/>
            </a:solidFill>
            <a:ln>
              <a:noFill/>
            </a:ln>
            <a:effectLst/>
          </c:spPr>
          <c:invertIfNegative val="0"/>
          <c:cat>
            <c:numRef>
              <c:f>'SPERT® Beta - MC Simulation'!$AK$4:$IC$4</c:f>
              <c:numCache>
                <c:formatCode>#,##0_);\(#,##0\)</c:formatCode>
                <c:ptCount val="201"/>
                <c:pt idx="0">
                  <c:v>60</c:v>
                </c:pt>
                <c:pt idx="1">
                  <c:v>60.9</c:v>
                </c:pt>
                <c:pt idx="2">
                  <c:v>61.8</c:v>
                </c:pt>
                <c:pt idx="3">
                  <c:v>62.699999999999996</c:v>
                </c:pt>
                <c:pt idx="4">
                  <c:v>63.599999999999994</c:v>
                </c:pt>
                <c:pt idx="5">
                  <c:v>64.5</c:v>
                </c:pt>
                <c:pt idx="6">
                  <c:v>65.400000000000006</c:v>
                </c:pt>
                <c:pt idx="7">
                  <c:v>66.300000000000011</c:v>
                </c:pt>
                <c:pt idx="8">
                  <c:v>67.200000000000017</c:v>
                </c:pt>
                <c:pt idx="9">
                  <c:v>68.100000000000023</c:v>
                </c:pt>
                <c:pt idx="10">
                  <c:v>69.000000000000028</c:v>
                </c:pt>
                <c:pt idx="11">
                  <c:v>69.900000000000034</c:v>
                </c:pt>
                <c:pt idx="12">
                  <c:v>70.80000000000004</c:v>
                </c:pt>
                <c:pt idx="13">
                  <c:v>71.700000000000045</c:v>
                </c:pt>
                <c:pt idx="14">
                  <c:v>72.600000000000051</c:v>
                </c:pt>
                <c:pt idx="15">
                  <c:v>73.500000000000057</c:v>
                </c:pt>
                <c:pt idx="16">
                  <c:v>74.400000000000063</c:v>
                </c:pt>
                <c:pt idx="17">
                  <c:v>75.300000000000068</c:v>
                </c:pt>
                <c:pt idx="18">
                  <c:v>76.200000000000074</c:v>
                </c:pt>
                <c:pt idx="19">
                  <c:v>77.10000000000008</c:v>
                </c:pt>
                <c:pt idx="20">
                  <c:v>78.000000000000085</c:v>
                </c:pt>
                <c:pt idx="21">
                  <c:v>78.900000000000091</c:v>
                </c:pt>
                <c:pt idx="22">
                  <c:v>79.800000000000097</c:v>
                </c:pt>
                <c:pt idx="23">
                  <c:v>80.700000000000102</c:v>
                </c:pt>
                <c:pt idx="24">
                  <c:v>81.600000000000108</c:v>
                </c:pt>
                <c:pt idx="25">
                  <c:v>82.500000000000114</c:v>
                </c:pt>
                <c:pt idx="26">
                  <c:v>83.400000000000119</c:v>
                </c:pt>
                <c:pt idx="27">
                  <c:v>84.300000000000125</c:v>
                </c:pt>
                <c:pt idx="28">
                  <c:v>85.200000000000131</c:v>
                </c:pt>
                <c:pt idx="29">
                  <c:v>86.100000000000136</c:v>
                </c:pt>
                <c:pt idx="30">
                  <c:v>87.000000000000142</c:v>
                </c:pt>
                <c:pt idx="31">
                  <c:v>87.900000000000148</c:v>
                </c:pt>
                <c:pt idx="32">
                  <c:v>88.800000000000153</c:v>
                </c:pt>
                <c:pt idx="33">
                  <c:v>89.700000000000159</c:v>
                </c:pt>
                <c:pt idx="34">
                  <c:v>90.600000000000165</c:v>
                </c:pt>
                <c:pt idx="35">
                  <c:v>91.500000000000171</c:v>
                </c:pt>
                <c:pt idx="36">
                  <c:v>92.400000000000176</c:v>
                </c:pt>
                <c:pt idx="37">
                  <c:v>93.300000000000182</c:v>
                </c:pt>
                <c:pt idx="38">
                  <c:v>94.200000000000188</c:v>
                </c:pt>
                <c:pt idx="39">
                  <c:v>95.100000000000193</c:v>
                </c:pt>
                <c:pt idx="40">
                  <c:v>96.000000000000199</c:v>
                </c:pt>
                <c:pt idx="41">
                  <c:v>96.900000000000205</c:v>
                </c:pt>
                <c:pt idx="42">
                  <c:v>97.80000000000021</c:v>
                </c:pt>
                <c:pt idx="43">
                  <c:v>98.700000000000216</c:v>
                </c:pt>
                <c:pt idx="44">
                  <c:v>99.600000000000222</c:v>
                </c:pt>
                <c:pt idx="45">
                  <c:v>100.50000000000023</c:v>
                </c:pt>
                <c:pt idx="46">
                  <c:v>101.40000000000023</c:v>
                </c:pt>
                <c:pt idx="47">
                  <c:v>102.30000000000024</c:v>
                </c:pt>
                <c:pt idx="48">
                  <c:v>103.20000000000024</c:v>
                </c:pt>
                <c:pt idx="49">
                  <c:v>104.10000000000025</c:v>
                </c:pt>
                <c:pt idx="50">
                  <c:v>105.00000000000026</c:v>
                </c:pt>
                <c:pt idx="51">
                  <c:v>105.90000000000026</c:v>
                </c:pt>
                <c:pt idx="52">
                  <c:v>106.80000000000027</c:v>
                </c:pt>
                <c:pt idx="53">
                  <c:v>107.70000000000027</c:v>
                </c:pt>
                <c:pt idx="54">
                  <c:v>108.60000000000028</c:v>
                </c:pt>
                <c:pt idx="55">
                  <c:v>109.50000000000028</c:v>
                </c:pt>
                <c:pt idx="56">
                  <c:v>110.40000000000029</c:v>
                </c:pt>
                <c:pt idx="57">
                  <c:v>111.3000000000003</c:v>
                </c:pt>
                <c:pt idx="58">
                  <c:v>112.2000000000003</c:v>
                </c:pt>
                <c:pt idx="59">
                  <c:v>113.10000000000031</c:v>
                </c:pt>
                <c:pt idx="60">
                  <c:v>114.00000000000031</c:v>
                </c:pt>
                <c:pt idx="61">
                  <c:v>114.90000000000032</c:v>
                </c:pt>
                <c:pt idx="62">
                  <c:v>115.80000000000032</c:v>
                </c:pt>
                <c:pt idx="63">
                  <c:v>116.70000000000033</c:v>
                </c:pt>
                <c:pt idx="64">
                  <c:v>117.60000000000034</c:v>
                </c:pt>
                <c:pt idx="65">
                  <c:v>118.50000000000034</c:v>
                </c:pt>
                <c:pt idx="66">
                  <c:v>119.40000000000035</c:v>
                </c:pt>
                <c:pt idx="67">
                  <c:v>120.30000000000035</c:v>
                </c:pt>
                <c:pt idx="68">
                  <c:v>121.20000000000036</c:v>
                </c:pt>
                <c:pt idx="69">
                  <c:v>122.10000000000036</c:v>
                </c:pt>
                <c:pt idx="70">
                  <c:v>123.00000000000037</c:v>
                </c:pt>
                <c:pt idx="71">
                  <c:v>123.90000000000038</c:v>
                </c:pt>
                <c:pt idx="72">
                  <c:v>124.80000000000038</c:v>
                </c:pt>
                <c:pt idx="73">
                  <c:v>125.70000000000039</c:v>
                </c:pt>
                <c:pt idx="74">
                  <c:v>126.60000000000039</c:v>
                </c:pt>
                <c:pt idx="75">
                  <c:v>127.5000000000004</c:v>
                </c:pt>
                <c:pt idx="76">
                  <c:v>128.4000000000004</c:v>
                </c:pt>
                <c:pt idx="77">
                  <c:v>129.30000000000041</c:v>
                </c:pt>
                <c:pt idx="78">
                  <c:v>130.20000000000041</c:v>
                </c:pt>
                <c:pt idx="79">
                  <c:v>131.10000000000042</c:v>
                </c:pt>
                <c:pt idx="80">
                  <c:v>132.00000000000043</c:v>
                </c:pt>
                <c:pt idx="81">
                  <c:v>132.90000000000043</c:v>
                </c:pt>
                <c:pt idx="82">
                  <c:v>133.80000000000044</c:v>
                </c:pt>
                <c:pt idx="83">
                  <c:v>134.70000000000044</c:v>
                </c:pt>
                <c:pt idx="84">
                  <c:v>135.60000000000045</c:v>
                </c:pt>
                <c:pt idx="85">
                  <c:v>136.50000000000045</c:v>
                </c:pt>
                <c:pt idx="86">
                  <c:v>137.40000000000046</c:v>
                </c:pt>
                <c:pt idx="87">
                  <c:v>138.30000000000047</c:v>
                </c:pt>
                <c:pt idx="88">
                  <c:v>139.20000000000047</c:v>
                </c:pt>
                <c:pt idx="89">
                  <c:v>140.10000000000048</c:v>
                </c:pt>
                <c:pt idx="90">
                  <c:v>141.00000000000048</c:v>
                </c:pt>
                <c:pt idx="91">
                  <c:v>141.90000000000049</c:v>
                </c:pt>
                <c:pt idx="92">
                  <c:v>142.80000000000049</c:v>
                </c:pt>
                <c:pt idx="93">
                  <c:v>143.7000000000005</c:v>
                </c:pt>
                <c:pt idx="94">
                  <c:v>144.60000000000051</c:v>
                </c:pt>
                <c:pt idx="95">
                  <c:v>145.50000000000051</c:v>
                </c:pt>
                <c:pt idx="96">
                  <c:v>146.40000000000052</c:v>
                </c:pt>
                <c:pt idx="97">
                  <c:v>147.30000000000052</c:v>
                </c:pt>
                <c:pt idx="98">
                  <c:v>148.20000000000053</c:v>
                </c:pt>
                <c:pt idx="99">
                  <c:v>149.10000000000053</c:v>
                </c:pt>
                <c:pt idx="100">
                  <c:v>150.00000000000054</c:v>
                </c:pt>
                <c:pt idx="101">
                  <c:v>150.90000000000055</c:v>
                </c:pt>
                <c:pt idx="102">
                  <c:v>151.80000000000055</c:v>
                </c:pt>
                <c:pt idx="103">
                  <c:v>152.70000000000056</c:v>
                </c:pt>
                <c:pt idx="104">
                  <c:v>153.60000000000056</c:v>
                </c:pt>
                <c:pt idx="105">
                  <c:v>154.50000000000057</c:v>
                </c:pt>
                <c:pt idx="106">
                  <c:v>155.40000000000057</c:v>
                </c:pt>
                <c:pt idx="107">
                  <c:v>156.30000000000058</c:v>
                </c:pt>
                <c:pt idx="108">
                  <c:v>157.20000000000059</c:v>
                </c:pt>
                <c:pt idx="109">
                  <c:v>158.10000000000059</c:v>
                </c:pt>
                <c:pt idx="110">
                  <c:v>159.0000000000006</c:v>
                </c:pt>
                <c:pt idx="111">
                  <c:v>159.9000000000006</c:v>
                </c:pt>
                <c:pt idx="112">
                  <c:v>160.80000000000061</c:v>
                </c:pt>
                <c:pt idx="113">
                  <c:v>161.70000000000061</c:v>
                </c:pt>
                <c:pt idx="114">
                  <c:v>162.60000000000062</c:v>
                </c:pt>
                <c:pt idx="115">
                  <c:v>163.50000000000063</c:v>
                </c:pt>
                <c:pt idx="116">
                  <c:v>164.40000000000063</c:v>
                </c:pt>
                <c:pt idx="117">
                  <c:v>165.30000000000064</c:v>
                </c:pt>
                <c:pt idx="118">
                  <c:v>166.20000000000064</c:v>
                </c:pt>
                <c:pt idx="119">
                  <c:v>167.10000000000065</c:v>
                </c:pt>
                <c:pt idx="120">
                  <c:v>168.00000000000065</c:v>
                </c:pt>
                <c:pt idx="121">
                  <c:v>168.90000000000066</c:v>
                </c:pt>
                <c:pt idx="122">
                  <c:v>169.80000000000067</c:v>
                </c:pt>
                <c:pt idx="123">
                  <c:v>170.70000000000067</c:v>
                </c:pt>
                <c:pt idx="124">
                  <c:v>171.60000000000068</c:v>
                </c:pt>
                <c:pt idx="125">
                  <c:v>172.50000000000068</c:v>
                </c:pt>
                <c:pt idx="126">
                  <c:v>173.40000000000069</c:v>
                </c:pt>
                <c:pt idx="127">
                  <c:v>174.30000000000069</c:v>
                </c:pt>
                <c:pt idx="128">
                  <c:v>175.2000000000007</c:v>
                </c:pt>
                <c:pt idx="129">
                  <c:v>176.1000000000007</c:v>
                </c:pt>
                <c:pt idx="130">
                  <c:v>177.00000000000071</c:v>
                </c:pt>
                <c:pt idx="131">
                  <c:v>177.90000000000072</c:v>
                </c:pt>
                <c:pt idx="132">
                  <c:v>178.80000000000072</c:v>
                </c:pt>
                <c:pt idx="133">
                  <c:v>179.70000000000073</c:v>
                </c:pt>
                <c:pt idx="134">
                  <c:v>180.60000000000073</c:v>
                </c:pt>
                <c:pt idx="135">
                  <c:v>181.50000000000074</c:v>
                </c:pt>
                <c:pt idx="136">
                  <c:v>182.40000000000074</c:v>
                </c:pt>
                <c:pt idx="137">
                  <c:v>183.30000000000075</c:v>
                </c:pt>
                <c:pt idx="138">
                  <c:v>184.20000000000076</c:v>
                </c:pt>
                <c:pt idx="139">
                  <c:v>185.10000000000076</c:v>
                </c:pt>
                <c:pt idx="140">
                  <c:v>186.00000000000077</c:v>
                </c:pt>
                <c:pt idx="141">
                  <c:v>186.90000000000077</c:v>
                </c:pt>
                <c:pt idx="142">
                  <c:v>187.80000000000078</c:v>
                </c:pt>
                <c:pt idx="143">
                  <c:v>188.70000000000078</c:v>
                </c:pt>
                <c:pt idx="144">
                  <c:v>189.60000000000079</c:v>
                </c:pt>
                <c:pt idx="145">
                  <c:v>190.5000000000008</c:v>
                </c:pt>
                <c:pt idx="146">
                  <c:v>191.4000000000008</c:v>
                </c:pt>
                <c:pt idx="147">
                  <c:v>192.30000000000081</c:v>
                </c:pt>
                <c:pt idx="148">
                  <c:v>193.20000000000081</c:v>
                </c:pt>
                <c:pt idx="149">
                  <c:v>194.10000000000082</c:v>
                </c:pt>
                <c:pt idx="150">
                  <c:v>195.00000000000082</c:v>
                </c:pt>
                <c:pt idx="151">
                  <c:v>195.90000000000083</c:v>
                </c:pt>
                <c:pt idx="152">
                  <c:v>196.80000000000084</c:v>
                </c:pt>
                <c:pt idx="153">
                  <c:v>197.70000000000084</c:v>
                </c:pt>
                <c:pt idx="154">
                  <c:v>198.60000000000085</c:v>
                </c:pt>
                <c:pt idx="155">
                  <c:v>199.50000000000085</c:v>
                </c:pt>
                <c:pt idx="156">
                  <c:v>200.40000000000086</c:v>
                </c:pt>
                <c:pt idx="157">
                  <c:v>201.30000000000086</c:v>
                </c:pt>
                <c:pt idx="158">
                  <c:v>202.20000000000087</c:v>
                </c:pt>
                <c:pt idx="159">
                  <c:v>203.10000000000088</c:v>
                </c:pt>
                <c:pt idx="160">
                  <c:v>204.00000000000088</c:v>
                </c:pt>
                <c:pt idx="161">
                  <c:v>204.90000000000089</c:v>
                </c:pt>
                <c:pt idx="162">
                  <c:v>205.80000000000089</c:v>
                </c:pt>
                <c:pt idx="163">
                  <c:v>206.7000000000009</c:v>
                </c:pt>
                <c:pt idx="164">
                  <c:v>207.6000000000009</c:v>
                </c:pt>
                <c:pt idx="165">
                  <c:v>208.50000000000091</c:v>
                </c:pt>
                <c:pt idx="166">
                  <c:v>209.40000000000092</c:v>
                </c:pt>
                <c:pt idx="167">
                  <c:v>210.30000000000092</c:v>
                </c:pt>
                <c:pt idx="168">
                  <c:v>211.20000000000093</c:v>
                </c:pt>
                <c:pt idx="169">
                  <c:v>212.10000000000093</c:v>
                </c:pt>
                <c:pt idx="170">
                  <c:v>213.00000000000094</c:v>
                </c:pt>
                <c:pt idx="171">
                  <c:v>213.90000000000094</c:v>
                </c:pt>
                <c:pt idx="172">
                  <c:v>214.80000000000095</c:v>
                </c:pt>
                <c:pt idx="173">
                  <c:v>215.70000000000095</c:v>
                </c:pt>
                <c:pt idx="174">
                  <c:v>216.60000000000096</c:v>
                </c:pt>
                <c:pt idx="175">
                  <c:v>217.50000000000097</c:v>
                </c:pt>
                <c:pt idx="176">
                  <c:v>218.40000000000097</c:v>
                </c:pt>
                <c:pt idx="177">
                  <c:v>219.30000000000098</c:v>
                </c:pt>
                <c:pt idx="178">
                  <c:v>220.20000000000098</c:v>
                </c:pt>
                <c:pt idx="179">
                  <c:v>221.10000000000099</c:v>
                </c:pt>
                <c:pt idx="180">
                  <c:v>222.00000000000099</c:v>
                </c:pt>
                <c:pt idx="181">
                  <c:v>222.900000000001</c:v>
                </c:pt>
                <c:pt idx="182">
                  <c:v>223.80000000000101</c:v>
                </c:pt>
                <c:pt idx="183">
                  <c:v>224.70000000000101</c:v>
                </c:pt>
                <c:pt idx="184">
                  <c:v>225.60000000000102</c:v>
                </c:pt>
                <c:pt idx="185">
                  <c:v>226.50000000000102</c:v>
                </c:pt>
                <c:pt idx="186">
                  <c:v>227.40000000000103</c:v>
                </c:pt>
                <c:pt idx="187">
                  <c:v>228.30000000000103</c:v>
                </c:pt>
                <c:pt idx="188">
                  <c:v>229.20000000000104</c:v>
                </c:pt>
                <c:pt idx="189">
                  <c:v>230.10000000000105</c:v>
                </c:pt>
                <c:pt idx="190">
                  <c:v>231.00000000000105</c:v>
                </c:pt>
                <c:pt idx="191">
                  <c:v>231.90000000000106</c:v>
                </c:pt>
                <c:pt idx="192">
                  <c:v>232.80000000000106</c:v>
                </c:pt>
                <c:pt idx="193">
                  <c:v>233.70000000000107</c:v>
                </c:pt>
                <c:pt idx="194">
                  <c:v>234.60000000000107</c:v>
                </c:pt>
                <c:pt idx="195">
                  <c:v>235.50000000000108</c:v>
                </c:pt>
                <c:pt idx="196">
                  <c:v>236.40000000000109</c:v>
                </c:pt>
                <c:pt idx="197">
                  <c:v>237.30000000000109</c:v>
                </c:pt>
                <c:pt idx="198">
                  <c:v>238.2000000000011</c:v>
                </c:pt>
                <c:pt idx="199">
                  <c:v>239.1000000000011</c:v>
                </c:pt>
                <c:pt idx="200">
                  <c:v>239.999</c:v>
                </c:pt>
              </c:numCache>
            </c:numRef>
          </c:cat>
          <c:val>
            <c:numRef>
              <c:f>'SPERT® Beta - MC Simulation'!$ID$7:$PV$7</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7.5995599300590017E-3</c:v>
                </c:pt>
                <c:pt idx="110">
                  <c:v>7.4531708438110239E-3</c:v>
                </c:pt>
                <c:pt idx="111">
                  <c:v>7.3059889063862111E-3</c:v>
                </c:pt>
                <c:pt idx="112">
                  <c:v>7.1581298245015209E-3</c:v>
                </c:pt>
                <c:pt idx="113">
                  <c:v>7.00970826226227E-3</c:v>
                </c:pt>
                <c:pt idx="114">
                  <c:v>6.8608377833525528E-3</c:v>
                </c:pt>
                <c:pt idx="115">
                  <c:v>6.7116307939943769E-3</c:v>
                </c:pt>
                <c:pt idx="116">
                  <c:v>6.56219848665385E-3</c:v>
                </c:pt>
                <c:pt idx="117">
                  <c:v>6.4126507844734478E-3</c:v>
                </c:pt>
                <c:pt idx="118">
                  <c:v>6.2630962864104606E-3</c:v>
                </c:pt>
                <c:pt idx="119">
                  <c:v>6.1136422130621598E-3</c:v>
                </c:pt>
                <c:pt idx="120">
                  <c:v>5.9643943531593156E-3</c:v>
                </c:pt>
                <c:pt idx="121">
                  <c:v>5.8154570107100539E-3</c:v>
                </c:pt>
                <c:pt idx="122">
                  <c:v>5.666932952777046E-3</c:v>
                </c:pt>
                <c:pt idx="123">
                  <c:v>5.5189233578713352E-3</c:v>
                </c:pt>
                <c:pt idx="124">
                  <c:v>5.3715277649470086E-3</c:v>
                </c:pt>
                <c:pt idx="125">
                  <c:v>5.2248440229812664E-3</c:v>
                </c:pt>
                <c:pt idx="126">
                  <c:v>5.0789682411251239E-3</c:v>
                </c:pt>
                <c:pt idx="127">
                  <c:v>4.9339947394104978E-3</c:v>
                </c:pt>
                <c:pt idx="128">
                  <c:v>4.7900159999998883E-3</c:v>
                </c:pt>
                <c:pt idx="129">
                  <c:v>4.6471226189653504E-3</c:v>
                </c:pt>
                <c:pt idx="130">
                  <c:v>4.5054032585839874E-3</c:v>
                </c:pt>
                <c:pt idx="131">
                  <c:v>4.3649446001375446E-3</c:v>
                </c:pt>
                <c:pt idx="132">
                  <c:v>4.2258312972041495E-3</c:v>
                </c:pt>
                <c:pt idx="133">
                  <c:v>4.0881459294306423E-3</c:v>
                </c:pt>
                <c:pt idx="134">
                  <c:v>3.9519689567743274E-3</c:v>
                </c:pt>
                <c:pt idx="135">
                  <c:v>3.8173786742033331E-3</c:v>
                </c:pt>
                <c:pt idx="136">
                  <c:v>3.6844511668451714E-3</c:v>
                </c:pt>
                <c:pt idx="137">
                  <c:v>3.5532602655733159E-3</c:v>
                </c:pt>
                <c:pt idx="138">
                  <c:v>3.423877503022088E-3</c:v>
                </c:pt>
                <c:pt idx="139">
                  <c:v>3.2963720700203598E-3</c:v>
                </c:pt>
                <c:pt idx="140">
                  <c:v>3.1708107724348956E-3</c:v>
                </c:pt>
                <c:pt idx="141">
                  <c:v>3.047257988414427E-3</c:v>
                </c:pt>
                <c:pt idx="142">
                  <c:v>2.9257756260259288E-3</c:v>
                </c:pt>
                <c:pt idx="143">
                  <c:v>2.8064230812746794E-3</c:v>
                </c:pt>
                <c:pt idx="144">
                  <c:v>2.6892571965000784E-3</c:v>
                </c:pt>
                <c:pt idx="145">
                  <c:v>2.574332219139319E-3</c:v>
                </c:pt>
                <c:pt idx="146">
                  <c:v>2.4616997608514048E-3</c:v>
                </c:pt>
                <c:pt idx="147">
                  <c:v>2.3514087569940288E-3</c:v>
                </c:pt>
                <c:pt idx="148">
                  <c:v>2.2435054264462518E-3</c:v>
                </c:pt>
                <c:pt idx="149">
                  <c:v>2.1380332317699458E-3</c:v>
                </c:pt>
                <c:pt idx="150">
                  <c:v>2.0350328397033329E-3</c:v>
                </c:pt>
                <c:pt idx="151">
                  <c:v>1.9345420819800022E-3</c:v>
                </c:pt>
                <c:pt idx="152">
                  <c:v>1.8365959164671126E-3</c:v>
                </c:pt>
                <c:pt idx="153">
                  <c:v>1.7412263886165103E-3</c:v>
                </c:pt>
                <c:pt idx="154">
                  <c:v>1.6484625932228322E-3</c:v>
                </c:pt>
                <c:pt idx="155">
                  <c:v>1.5583306364826985E-3</c:v>
                </c:pt>
                <c:pt idx="156">
                  <c:v>1.4708535983493491E-3</c:v>
                </c:pt>
                <c:pt idx="157">
                  <c:v>1.386051495177188E-3</c:v>
                </c:pt>
                <c:pt idx="158">
                  <c:v>1.303941242650847E-3</c:v>
                </c:pt>
                <c:pt idx="159">
                  <c:v>1.2245366189935724E-3</c:v>
                </c:pt>
                <c:pt idx="160">
                  <c:v>1.147848228449818E-3</c:v>
                </c:pt>
                <c:pt idx="161">
                  <c:v>1.0738834650371261E-3</c:v>
                </c:pt>
                <c:pt idx="162">
                  <c:v>1.0026464765624317E-3</c:v>
                </c:pt>
                <c:pt idx="163">
                  <c:v>9.3413812889813191E-4</c:v>
                </c:pt>
                <c:pt idx="164">
                  <c:v>8.6835597051334223E-4</c:v>
                </c:pt>
                <c:pt idx="165">
                  <c:v>8.0529419725587973E-4</c:v>
                </c:pt>
                <c:pt idx="166">
                  <c:v>7.4494361738062012E-4</c:v>
                </c:pt>
                <c:pt idx="167">
                  <c:v>6.8729161682002933E-4</c:v>
                </c:pt>
                <c:pt idx="168">
                  <c:v>6.3232212469273123E-4</c:v>
                </c:pt>
                <c:pt idx="169">
                  <c:v>5.8001557904609072E-4</c:v>
                </c:pt>
                <c:pt idx="170">
                  <c:v>5.3034889282889267E-4</c:v>
                </c:pt>
                <c:pt idx="171">
                  <c:v>4.832954200903114E-4</c:v>
                </c:pt>
                <c:pt idx="172">
                  <c:v>4.3882492240141668E-4</c:v>
                </c:pt>
                <c:pt idx="173">
                  <c:v>3.9690353549560678E-4</c:v>
                </c:pt>
                <c:pt idx="174">
                  <c:v>3.5749373612439279E-4</c:v>
                </c:pt>
                <c:pt idx="175">
                  <c:v>3.2055430912509219E-4</c:v>
                </c:pt>
                <c:pt idx="176">
                  <c:v>2.8604031469703595E-4</c:v>
                </c:pt>
                <c:pt idx="177">
                  <c:v>2.5390305588299906E-4</c:v>
                </c:pt>
                <c:pt idx="178">
                  <c:v>2.2409004625261627E-4</c:v>
                </c:pt>
                <c:pt idx="179">
                  <c:v>1.9654497778465025E-4</c:v>
                </c:pt>
                <c:pt idx="180">
                  <c:v>1.712076889450268E-4</c:v>
                </c:pt>
                <c:pt idx="181">
                  <c:v>1.4801413295763698E-4</c:v>
                </c:pt>
                <c:pt idx="182">
                  <c:v>1.2689634626496466E-4</c:v>
                </c:pt>
                <c:pt idx="183">
                  <c:v>1.0778241717567791E-4</c:v>
                </c:pt>
                <c:pt idx="184">
                  <c:v>9.059645469637426E-5</c:v>
                </c:pt>
                <c:pt idx="185">
                  <c:v>7.5258557544739818E-5</c:v>
                </c:pt>
                <c:pt idx="186">
                  <c:v>6.1684783341439675E-5</c:v>
                </c:pt>
                <c:pt idx="187">
                  <c:v>4.9787117978121551E-5</c:v>
                </c:pt>
                <c:pt idx="188">
                  <c:v>3.9473445158965706E-5</c:v>
                </c:pt>
                <c:pt idx="189">
                  <c:v>3.0647516113274256E-5</c:v>
                </c:pt>
                <c:pt idx="190">
                  <c:v>2.3208919476644944E-5</c:v>
                </c:pt>
                <c:pt idx="191">
                  <c:v>1.7053051338330089E-5</c:v>
                </c:pt>
                <c:pt idx="192">
                  <c:v>1.2071085452430203E-5</c:v>
                </c:pt>
                <c:pt idx="193">
                  <c:v>8.1499436106226591E-6</c:v>
                </c:pt>
                <c:pt idx="194">
                  <c:v>5.1722661741730233E-6</c:v>
                </c:pt>
                <c:pt idx="195">
                  <c:v>3.0163827630272921E-6</c:v>
                </c:pt>
                <c:pt idx="196">
                  <c:v>1.5562830998251105E-6</c:v>
                </c:pt>
                <c:pt idx="197">
                  <c:v>6.6158800672104596E-7</c:v>
                </c:pt>
                <c:pt idx="198">
                  <c:v>1.9752055294400951E-7</c:v>
                </c:pt>
                <c:pt idx="199">
                  <c:v>2.4877351066866582E-8</c:v>
                </c:pt>
                <c:pt idx="200">
                  <c:v>3.4382572416435196E-17</c:v>
                </c:pt>
              </c:numCache>
            </c:numRef>
          </c:val>
          <c:extLst>
            <c:ext xmlns:c16="http://schemas.microsoft.com/office/drawing/2014/chart" uri="{C3380CC4-5D6E-409C-BE32-E72D297353CC}">
              <c16:uniqueId val="{00000002-2A16-4C77-B5AC-FD8F7189B152}"/>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Beta - MC Simulation'!$AK$4:$IC$4</c:f>
              <c:numCache>
                <c:formatCode>#,##0_);\(#,##0\)</c:formatCode>
                <c:ptCount val="201"/>
                <c:pt idx="0">
                  <c:v>60</c:v>
                </c:pt>
                <c:pt idx="1">
                  <c:v>60.9</c:v>
                </c:pt>
                <c:pt idx="2">
                  <c:v>61.8</c:v>
                </c:pt>
                <c:pt idx="3">
                  <c:v>62.699999999999996</c:v>
                </c:pt>
                <c:pt idx="4">
                  <c:v>63.599999999999994</c:v>
                </c:pt>
                <c:pt idx="5">
                  <c:v>64.5</c:v>
                </c:pt>
                <c:pt idx="6">
                  <c:v>65.400000000000006</c:v>
                </c:pt>
                <c:pt idx="7">
                  <c:v>66.300000000000011</c:v>
                </c:pt>
                <c:pt idx="8">
                  <c:v>67.200000000000017</c:v>
                </c:pt>
                <c:pt idx="9">
                  <c:v>68.100000000000023</c:v>
                </c:pt>
                <c:pt idx="10">
                  <c:v>69.000000000000028</c:v>
                </c:pt>
                <c:pt idx="11">
                  <c:v>69.900000000000034</c:v>
                </c:pt>
                <c:pt idx="12">
                  <c:v>70.80000000000004</c:v>
                </c:pt>
                <c:pt idx="13">
                  <c:v>71.700000000000045</c:v>
                </c:pt>
                <c:pt idx="14">
                  <c:v>72.600000000000051</c:v>
                </c:pt>
                <c:pt idx="15">
                  <c:v>73.500000000000057</c:v>
                </c:pt>
                <c:pt idx="16">
                  <c:v>74.400000000000063</c:v>
                </c:pt>
                <c:pt idx="17">
                  <c:v>75.300000000000068</c:v>
                </c:pt>
                <c:pt idx="18">
                  <c:v>76.200000000000074</c:v>
                </c:pt>
                <c:pt idx="19">
                  <c:v>77.10000000000008</c:v>
                </c:pt>
                <c:pt idx="20">
                  <c:v>78.000000000000085</c:v>
                </c:pt>
                <c:pt idx="21">
                  <c:v>78.900000000000091</c:v>
                </c:pt>
                <c:pt idx="22">
                  <c:v>79.800000000000097</c:v>
                </c:pt>
                <c:pt idx="23">
                  <c:v>80.700000000000102</c:v>
                </c:pt>
                <c:pt idx="24">
                  <c:v>81.600000000000108</c:v>
                </c:pt>
                <c:pt idx="25">
                  <c:v>82.500000000000114</c:v>
                </c:pt>
                <c:pt idx="26">
                  <c:v>83.400000000000119</c:v>
                </c:pt>
                <c:pt idx="27">
                  <c:v>84.300000000000125</c:v>
                </c:pt>
                <c:pt idx="28">
                  <c:v>85.200000000000131</c:v>
                </c:pt>
                <c:pt idx="29">
                  <c:v>86.100000000000136</c:v>
                </c:pt>
                <c:pt idx="30">
                  <c:v>87.000000000000142</c:v>
                </c:pt>
                <c:pt idx="31">
                  <c:v>87.900000000000148</c:v>
                </c:pt>
                <c:pt idx="32">
                  <c:v>88.800000000000153</c:v>
                </c:pt>
                <c:pt idx="33">
                  <c:v>89.700000000000159</c:v>
                </c:pt>
                <c:pt idx="34">
                  <c:v>90.600000000000165</c:v>
                </c:pt>
                <c:pt idx="35">
                  <c:v>91.500000000000171</c:v>
                </c:pt>
                <c:pt idx="36">
                  <c:v>92.400000000000176</c:v>
                </c:pt>
                <c:pt idx="37">
                  <c:v>93.300000000000182</c:v>
                </c:pt>
                <c:pt idx="38">
                  <c:v>94.200000000000188</c:v>
                </c:pt>
                <c:pt idx="39">
                  <c:v>95.100000000000193</c:v>
                </c:pt>
                <c:pt idx="40">
                  <c:v>96.000000000000199</c:v>
                </c:pt>
                <c:pt idx="41">
                  <c:v>96.900000000000205</c:v>
                </c:pt>
                <c:pt idx="42">
                  <c:v>97.80000000000021</c:v>
                </c:pt>
                <c:pt idx="43">
                  <c:v>98.700000000000216</c:v>
                </c:pt>
                <c:pt idx="44">
                  <c:v>99.600000000000222</c:v>
                </c:pt>
                <c:pt idx="45">
                  <c:v>100.50000000000023</c:v>
                </c:pt>
                <c:pt idx="46">
                  <c:v>101.40000000000023</c:v>
                </c:pt>
                <c:pt idx="47">
                  <c:v>102.30000000000024</c:v>
                </c:pt>
                <c:pt idx="48">
                  <c:v>103.20000000000024</c:v>
                </c:pt>
                <c:pt idx="49">
                  <c:v>104.10000000000025</c:v>
                </c:pt>
                <c:pt idx="50">
                  <c:v>105.00000000000026</c:v>
                </c:pt>
                <c:pt idx="51">
                  <c:v>105.90000000000026</c:v>
                </c:pt>
                <c:pt idx="52">
                  <c:v>106.80000000000027</c:v>
                </c:pt>
                <c:pt idx="53">
                  <c:v>107.70000000000027</c:v>
                </c:pt>
                <c:pt idx="54">
                  <c:v>108.60000000000028</c:v>
                </c:pt>
                <c:pt idx="55">
                  <c:v>109.50000000000028</c:v>
                </c:pt>
                <c:pt idx="56">
                  <c:v>110.40000000000029</c:v>
                </c:pt>
                <c:pt idx="57">
                  <c:v>111.3000000000003</c:v>
                </c:pt>
                <c:pt idx="58">
                  <c:v>112.2000000000003</c:v>
                </c:pt>
                <c:pt idx="59">
                  <c:v>113.10000000000031</c:v>
                </c:pt>
                <c:pt idx="60">
                  <c:v>114.00000000000031</c:v>
                </c:pt>
                <c:pt idx="61">
                  <c:v>114.90000000000032</c:v>
                </c:pt>
                <c:pt idx="62">
                  <c:v>115.80000000000032</c:v>
                </c:pt>
                <c:pt idx="63">
                  <c:v>116.70000000000033</c:v>
                </c:pt>
                <c:pt idx="64">
                  <c:v>117.60000000000034</c:v>
                </c:pt>
                <c:pt idx="65">
                  <c:v>118.50000000000034</c:v>
                </c:pt>
                <c:pt idx="66">
                  <c:v>119.40000000000035</c:v>
                </c:pt>
                <c:pt idx="67">
                  <c:v>120.30000000000035</c:v>
                </c:pt>
                <c:pt idx="68">
                  <c:v>121.20000000000036</c:v>
                </c:pt>
                <c:pt idx="69">
                  <c:v>122.10000000000036</c:v>
                </c:pt>
                <c:pt idx="70">
                  <c:v>123.00000000000037</c:v>
                </c:pt>
                <c:pt idx="71">
                  <c:v>123.90000000000038</c:v>
                </c:pt>
                <c:pt idx="72">
                  <c:v>124.80000000000038</c:v>
                </c:pt>
                <c:pt idx="73">
                  <c:v>125.70000000000039</c:v>
                </c:pt>
                <c:pt idx="74">
                  <c:v>126.60000000000039</c:v>
                </c:pt>
                <c:pt idx="75">
                  <c:v>127.5000000000004</c:v>
                </c:pt>
                <c:pt idx="76">
                  <c:v>128.4000000000004</c:v>
                </c:pt>
                <c:pt idx="77">
                  <c:v>129.30000000000041</c:v>
                </c:pt>
                <c:pt idx="78">
                  <c:v>130.20000000000041</c:v>
                </c:pt>
                <c:pt idx="79">
                  <c:v>131.10000000000042</c:v>
                </c:pt>
                <c:pt idx="80">
                  <c:v>132.00000000000043</c:v>
                </c:pt>
                <c:pt idx="81">
                  <c:v>132.90000000000043</c:v>
                </c:pt>
                <c:pt idx="82">
                  <c:v>133.80000000000044</c:v>
                </c:pt>
                <c:pt idx="83">
                  <c:v>134.70000000000044</c:v>
                </c:pt>
                <c:pt idx="84">
                  <c:v>135.60000000000045</c:v>
                </c:pt>
                <c:pt idx="85">
                  <c:v>136.50000000000045</c:v>
                </c:pt>
                <c:pt idx="86">
                  <c:v>137.40000000000046</c:v>
                </c:pt>
                <c:pt idx="87">
                  <c:v>138.30000000000047</c:v>
                </c:pt>
                <c:pt idx="88">
                  <c:v>139.20000000000047</c:v>
                </c:pt>
                <c:pt idx="89">
                  <c:v>140.10000000000048</c:v>
                </c:pt>
                <c:pt idx="90">
                  <c:v>141.00000000000048</c:v>
                </c:pt>
                <c:pt idx="91">
                  <c:v>141.90000000000049</c:v>
                </c:pt>
                <c:pt idx="92">
                  <c:v>142.80000000000049</c:v>
                </c:pt>
                <c:pt idx="93">
                  <c:v>143.7000000000005</c:v>
                </c:pt>
                <c:pt idx="94">
                  <c:v>144.60000000000051</c:v>
                </c:pt>
                <c:pt idx="95">
                  <c:v>145.50000000000051</c:v>
                </c:pt>
                <c:pt idx="96">
                  <c:v>146.40000000000052</c:v>
                </c:pt>
                <c:pt idx="97">
                  <c:v>147.30000000000052</c:v>
                </c:pt>
                <c:pt idx="98">
                  <c:v>148.20000000000053</c:v>
                </c:pt>
                <c:pt idx="99">
                  <c:v>149.10000000000053</c:v>
                </c:pt>
                <c:pt idx="100">
                  <c:v>150.00000000000054</c:v>
                </c:pt>
                <c:pt idx="101">
                  <c:v>150.90000000000055</c:v>
                </c:pt>
                <c:pt idx="102">
                  <c:v>151.80000000000055</c:v>
                </c:pt>
                <c:pt idx="103">
                  <c:v>152.70000000000056</c:v>
                </c:pt>
                <c:pt idx="104">
                  <c:v>153.60000000000056</c:v>
                </c:pt>
                <c:pt idx="105">
                  <c:v>154.50000000000057</c:v>
                </c:pt>
                <c:pt idx="106">
                  <c:v>155.40000000000057</c:v>
                </c:pt>
                <c:pt idx="107">
                  <c:v>156.30000000000058</c:v>
                </c:pt>
                <c:pt idx="108">
                  <c:v>157.20000000000059</c:v>
                </c:pt>
                <c:pt idx="109">
                  <c:v>158.10000000000059</c:v>
                </c:pt>
                <c:pt idx="110">
                  <c:v>159.0000000000006</c:v>
                </c:pt>
                <c:pt idx="111">
                  <c:v>159.9000000000006</c:v>
                </c:pt>
                <c:pt idx="112">
                  <c:v>160.80000000000061</c:v>
                </c:pt>
                <c:pt idx="113">
                  <c:v>161.70000000000061</c:v>
                </c:pt>
                <c:pt idx="114">
                  <c:v>162.60000000000062</c:v>
                </c:pt>
                <c:pt idx="115">
                  <c:v>163.50000000000063</c:v>
                </c:pt>
                <c:pt idx="116">
                  <c:v>164.40000000000063</c:v>
                </c:pt>
                <c:pt idx="117">
                  <c:v>165.30000000000064</c:v>
                </c:pt>
                <c:pt idx="118">
                  <c:v>166.20000000000064</c:v>
                </c:pt>
                <c:pt idx="119">
                  <c:v>167.10000000000065</c:v>
                </c:pt>
                <c:pt idx="120">
                  <c:v>168.00000000000065</c:v>
                </c:pt>
                <c:pt idx="121">
                  <c:v>168.90000000000066</c:v>
                </c:pt>
                <c:pt idx="122">
                  <c:v>169.80000000000067</c:v>
                </c:pt>
                <c:pt idx="123">
                  <c:v>170.70000000000067</c:v>
                </c:pt>
                <c:pt idx="124">
                  <c:v>171.60000000000068</c:v>
                </c:pt>
                <c:pt idx="125">
                  <c:v>172.50000000000068</c:v>
                </c:pt>
                <c:pt idx="126">
                  <c:v>173.40000000000069</c:v>
                </c:pt>
                <c:pt idx="127">
                  <c:v>174.30000000000069</c:v>
                </c:pt>
                <c:pt idx="128">
                  <c:v>175.2000000000007</c:v>
                </c:pt>
                <c:pt idx="129">
                  <c:v>176.1000000000007</c:v>
                </c:pt>
                <c:pt idx="130">
                  <c:v>177.00000000000071</c:v>
                </c:pt>
                <c:pt idx="131">
                  <c:v>177.90000000000072</c:v>
                </c:pt>
                <c:pt idx="132">
                  <c:v>178.80000000000072</c:v>
                </c:pt>
                <c:pt idx="133">
                  <c:v>179.70000000000073</c:v>
                </c:pt>
                <c:pt idx="134">
                  <c:v>180.60000000000073</c:v>
                </c:pt>
                <c:pt idx="135">
                  <c:v>181.50000000000074</c:v>
                </c:pt>
                <c:pt idx="136">
                  <c:v>182.40000000000074</c:v>
                </c:pt>
                <c:pt idx="137">
                  <c:v>183.30000000000075</c:v>
                </c:pt>
                <c:pt idx="138">
                  <c:v>184.20000000000076</c:v>
                </c:pt>
                <c:pt idx="139">
                  <c:v>185.10000000000076</c:v>
                </c:pt>
                <c:pt idx="140">
                  <c:v>186.00000000000077</c:v>
                </c:pt>
                <c:pt idx="141">
                  <c:v>186.90000000000077</c:v>
                </c:pt>
                <c:pt idx="142">
                  <c:v>187.80000000000078</c:v>
                </c:pt>
                <c:pt idx="143">
                  <c:v>188.70000000000078</c:v>
                </c:pt>
                <c:pt idx="144">
                  <c:v>189.60000000000079</c:v>
                </c:pt>
                <c:pt idx="145">
                  <c:v>190.5000000000008</c:v>
                </c:pt>
                <c:pt idx="146">
                  <c:v>191.4000000000008</c:v>
                </c:pt>
                <c:pt idx="147">
                  <c:v>192.30000000000081</c:v>
                </c:pt>
                <c:pt idx="148">
                  <c:v>193.20000000000081</c:v>
                </c:pt>
                <c:pt idx="149">
                  <c:v>194.10000000000082</c:v>
                </c:pt>
                <c:pt idx="150">
                  <c:v>195.00000000000082</c:v>
                </c:pt>
                <c:pt idx="151">
                  <c:v>195.90000000000083</c:v>
                </c:pt>
                <c:pt idx="152">
                  <c:v>196.80000000000084</c:v>
                </c:pt>
                <c:pt idx="153">
                  <c:v>197.70000000000084</c:v>
                </c:pt>
                <c:pt idx="154">
                  <c:v>198.60000000000085</c:v>
                </c:pt>
                <c:pt idx="155">
                  <c:v>199.50000000000085</c:v>
                </c:pt>
                <c:pt idx="156">
                  <c:v>200.40000000000086</c:v>
                </c:pt>
                <c:pt idx="157">
                  <c:v>201.30000000000086</c:v>
                </c:pt>
                <c:pt idx="158">
                  <c:v>202.20000000000087</c:v>
                </c:pt>
                <c:pt idx="159">
                  <c:v>203.10000000000088</c:v>
                </c:pt>
                <c:pt idx="160">
                  <c:v>204.00000000000088</c:v>
                </c:pt>
                <c:pt idx="161">
                  <c:v>204.90000000000089</c:v>
                </c:pt>
                <c:pt idx="162">
                  <c:v>205.80000000000089</c:v>
                </c:pt>
                <c:pt idx="163">
                  <c:v>206.7000000000009</c:v>
                </c:pt>
                <c:pt idx="164">
                  <c:v>207.6000000000009</c:v>
                </c:pt>
                <c:pt idx="165">
                  <c:v>208.50000000000091</c:v>
                </c:pt>
                <c:pt idx="166">
                  <c:v>209.40000000000092</c:v>
                </c:pt>
                <c:pt idx="167">
                  <c:v>210.30000000000092</c:v>
                </c:pt>
                <c:pt idx="168">
                  <c:v>211.20000000000093</c:v>
                </c:pt>
                <c:pt idx="169">
                  <c:v>212.10000000000093</c:v>
                </c:pt>
                <c:pt idx="170">
                  <c:v>213.00000000000094</c:v>
                </c:pt>
                <c:pt idx="171">
                  <c:v>213.90000000000094</c:v>
                </c:pt>
                <c:pt idx="172">
                  <c:v>214.80000000000095</c:v>
                </c:pt>
                <c:pt idx="173">
                  <c:v>215.70000000000095</c:v>
                </c:pt>
                <c:pt idx="174">
                  <c:v>216.60000000000096</c:v>
                </c:pt>
                <c:pt idx="175">
                  <c:v>217.50000000000097</c:v>
                </c:pt>
                <c:pt idx="176">
                  <c:v>218.40000000000097</c:v>
                </c:pt>
                <c:pt idx="177">
                  <c:v>219.30000000000098</c:v>
                </c:pt>
                <c:pt idx="178">
                  <c:v>220.20000000000098</c:v>
                </c:pt>
                <c:pt idx="179">
                  <c:v>221.10000000000099</c:v>
                </c:pt>
                <c:pt idx="180">
                  <c:v>222.00000000000099</c:v>
                </c:pt>
                <c:pt idx="181">
                  <c:v>222.900000000001</c:v>
                </c:pt>
                <c:pt idx="182">
                  <c:v>223.80000000000101</c:v>
                </c:pt>
                <c:pt idx="183">
                  <c:v>224.70000000000101</c:v>
                </c:pt>
                <c:pt idx="184">
                  <c:v>225.60000000000102</c:v>
                </c:pt>
                <c:pt idx="185">
                  <c:v>226.50000000000102</c:v>
                </c:pt>
                <c:pt idx="186">
                  <c:v>227.40000000000103</c:v>
                </c:pt>
                <c:pt idx="187">
                  <c:v>228.30000000000103</c:v>
                </c:pt>
                <c:pt idx="188">
                  <c:v>229.20000000000104</c:v>
                </c:pt>
                <c:pt idx="189">
                  <c:v>230.10000000000105</c:v>
                </c:pt>
                <c:pt idx="190">
                  <c:v>231.00000000000105</c:v>
                </c:pt>
                <c:pt idx="191">
                  <c:v>231.90000000000106</c:v>
                </c:pt>
                <c:pt idx="192">
                  <c:v>232.80000000000106</c:v>
                </c:pt>
                <c:pt idx="193">
                  <c:v>233.70000000000107</c:v>
                </c:pt>
                <c:pt idx="194">
                  <c:v>234.60000000000107</c:v>
                </c:pt>
                <c:pt idx="195">
                  <c:v>235.50000000000108</c:v>
                </c:pt>
                <c:pt idx="196">
                  <c:v>236.40000000000109</c:v>
                </c:pt>
                <c:pt idx="197">
                  <c:v>237.30000000000109</c:v>
                </c:pt>
                <c:pt idx="198">
                  <c:v>238.2000000000011</c:v>
                </c:pt>
                <c:pt idx="199">
                  <c:v>239.1000000000011</c:v>
                </c:pt>
                <c:pt idx="200">
                  <c:v>239.999</c:v>
                </c:pt>
              </c:numCache>
            </c:numRef>
          </c:cat>
          <c:val>
            <c:numRef>
              <c:f>'SPERT® Beta - MC Simulation'!$ID$8:$PV$8</c:f>
              <c:numCache>
                <c:formatCode>General</c:formatCode>
                <c:ptCount val="201"/>
                <c:pt idx="0">
                  <c:v>0</c:v>
                </c:pt>
                <c:pt idx="1">
                  <c:v>6.9836706451630363E-5</c:v>
                </c:pt>
                <c:pt idx="2">
                  <c:v>1.9456516406249967E-4</c:v>
                </c:pt>
                <c:pt idx="3">
                  <c:v>3.5205059356209934E-4</c:v>
                </c:pt>
                <c:pt idx="4">
                  <c:v>5.3380510324048587E-4</c:v>
                </c:pt>
                <c:pt idx="5">
                  <c:v>7.3465486838336527E-4</c:v>
                </c:pt>
                <c:pt idx="6">
                  <c:v>9.5094759777825067E-4</c:v>
                </c:pt>
                <c:pt idx="7">
                  <c:v>1.1798953983468475E-3</c:v>
                </c:pt>
                <c:pt idx="8">
                  <c:v>1.4192640000000047E-3</c:v>
                </c:pt>
                <c:pt idx="9">
                  <c:v>1.6672026280915252E-3</c:v>
                </c:pt>
                <c:pt idx="10">
                  <c:v>1.9221413571625591E-3</c:v>
                </c:pt>
                <c:pt idx="11">
                  <c:v>2.1827246877764621E-3</c:v>
                </c:pt>
                <c:pt idx="12">
                  <c:v>2.4477662205629244E-3</c:v>
                </c:pt>
                <c:pt idx="13">
                  <c:v>2.7162164082067874E-3</c:v>
                </c:pt>
                <c:pt idx="14">
                  <c:v>2.9871388243808373E-3</c:v>
                </c:pt>
                <c:pt idx="15">
                  <c:v>3.2596922062817662E-3</c:v>
                </c:pt>
                <c:pt idx="16">
                  <c:v>3.5331165435501378E-3</c:v>
                </c:pt>
                <c:pt idx="17">
                  <c:v>3.806722083879166E-3</c:v>
                </c:pt>
                <c:pt idx="18">
                  <c:v>4.0798804921875244E-3</c:v>
                </c:pt>
                <c:pt idx="19">
                  <c:v>4.3520176333624004E-3</c:v>
                </c:pt>
                <c:pt idx="20">
                  <c:v>4.6226076015164789E-3</c:v>
                </c:pt>
                <c:pt idx="21">
                  <c:v>4.8911677217810577E-3</c:v>
                </c:pt>
                <c:pt idx="22">
                  <c:v>5.1572543218014666E-3</c:v>
                </c:pt>
                <c:pt idx="23">
                  <c:v>5.4204591202497137E-3</c:v>
                </c:pt>
                <c:pt idx="24">
                  <c:v>5.6804061156900025E-3</c:v>
                </c:pt>
                <c:pt idx="25">
                  <c:v>5.9367488854465533E-3</c:v>
                </c:pt>
                <c:pt idx="26">
                  <c:v>6.1891682236417302E-3</c:v>
                </c:pt>
                <c:pt idx="27">
                  <c:v>6.4373700622530582E-3</c:v>
                </c:pt>
                <c:pt idx="28">
                  <c:v>6.6810836302199144E-3</c:v>
                </c:pt>
                <c:pt idx="29">
                  <c:v>6.9200598142476321E-3</c:v>
                </c:pt>
                <c:pt idx="30">
                  <c:v>7.1540696916680673E-3</c:v>
                </c:pt>
                <c:pt idx="31">
                  <c:v>7.3829032109946711E-3</c:v>
                </c:pt>
                <c:pt idx="32">
                  <c:v>7.6063680000000395E-3</c:v>
                </c:pt>
                <c:pt idx="33">
                  <c:v>7.8242882844982951E-3</c:v>
                </c:pt>
                <c:pt idx="34">
                  <c:v>8.0365039037207566E-3</c:v>
                </c:pt>
                <c:pt idx="35">
                  <c:v>8.2428694103730601E-3</c:v>
                </c:pt>
                <c:pt idx="36">
                  <c:v>8.4432532452619231E-3</c:v>
                </c:pt>
                <c:pt idx="37">
                  <c:v>8.6375369778624693E-3</c:v>
                </c:pt>
                <c:pt idx="38">
                  <c:v>8.825614605425804E-3</c:v>
                </c:pt>
                <c:pt idx="39">
                  <c:v>9.0073919042504176E-3</c:v>
                </c:pt>
                <c:pt idx="40">
                  <c:v>9.1827858275991773E-3</c:v>
                </c:pt>
                <c:pt idx="41">
                  <c:v>9.3517239454662237E-3</c:v>
                </c:pt>
                <c:pt idx="42">
                  <c:v>9.514143922009527E-3</c:v>
                </c:pt>
                <c:pt idx="43">
                  <c:v>9.6699930269848345E-3</c:v>
                </c:pt>
                <c:pt idx="44">
                  <c:v>9.8192276779604671E-3</c:v>
                </c:pt>
                <c:pt idx="45">
                  <c:v>9.9618130104728794E-3</c:v>
                </c:pt>
                <c:pt idx="46">
                  <c:v>1.0097722473610463E-2</c:v>
                </c:pt>
                <c:pt idx="47">
                  <c:v>1.0226937448795805E-2</c:v>
                </c:pt>
                <c:pt idx="48">
                  <c:v>1.0349446889781925E-2</c:v>
                </c:pt>
                <c:pt idx="49">
                  <c:v>1.0465246982091288E-2</c:v>
                </c:pt>
                <c:pt idx="50">
                  <c:v>1.0574340820312535E-2</c:v>
                </c:pt>
                <c:pt idx="51">
                  <c:v>1.0676738101832801E-2</c:v>
                </c:pt>
                <c:pt idx="52">
                  <c:v>1.0772454835726589E-2</c:v>
                </c:pt>
                <c:pt idx="53">
                  <c:v>1.0861513065648079E-2</c:v>
                </c:pt>
                <c:pt idx="54">
                  <c:v>1.094394060568501E-2</c:v>
                </c:pt>
                <c:pt idx="55">
                  <c:v>1.1019770788230663E-2</c:v>
                </c:pt>
                <c:pt idx="56">
                  <c:v>1.1089042223017848E-2</c:v>
                </c:pt>
                <c:pt idx="57">
                  <c:v>1.1151798566536522E-2</c:v>
                </c:pt>
                <c:pt idx="58">
                  <c:v>1.1208088301125928E-2</c:v>
                </c:pt>
                <c:pt idx="59">
                  <c:v>1.1257964523094039E-2</c:v>
                </c:pt>
                <c:pt idx="60">
                  <c:v>1.1301484739272631E-2</c:v>
                </c:pt>
                <c:pt idx="61">
                  <c:v>1.1338710671465926E-2</c:v>
                </c:pt>
                <c:pt idx="62">
                  <c:v>1.1369708068295667E-2</c:v>
                </c:pt>
                <c:pt idx="63">
                  <c:v>1.1394546523985638E-2</c:v>
                </c:pt>
                <c:pt idx="64">
                  <c:v>1.1413299303665168E-2</c:v>
                </c:pt>
                <c:pt idx="65">
                  <c:v>1.1426043174803965E-2</c:v>
                </c:pt>
                <c:pt idx="66">
                  <c:v>1.1432858244420531E-2</c:v>
                </c:pt>
                <c:pt idx="67">
                  <c:v>1.1433827801733411E-2</c:v>
                </c:pt>
                <c:pt idx="68">
                  <c:v>1.1429038165949073E-2</c:v>
                </c:pt>
                <c:pt idx="69">
                  <c:v>1.1418578538902749E-2</c:v>
                </c:pt>
                <c:pt idx="70">
                  <c:v>1.1402540862288821E-2</c:v>
                </c:pt>
                <c:pt idx="71">
                  <c:v>1.1381019679236045E-2</c:v>
                </c:pt>
                <c:pt idx="72">
                  <c:v>1.1354111999999993E-2</c:v>
                </c:pt>
                <c:pt idx="73">
                  <c:v>1.1321917171560595E-2</c:v>
                </c:pt>
                <c:pt idx="74">
                  <c:v>1.1284536750927075E-2</c:v>
                </c:pt>
                <c:pt idx="75">
                  <c:v>1.1242074381965665E-2</c:v>
                </c:pt>
                <c:pt idx="76">
                  <c:v>1.1194635675577588E-2</c:v>
                </c:pt>
                <c:pt idx="77">
                  <c:v>1.1142328093065916E-2</c:v>
                </c:pt>
                <c:pt idx="78">
                  <c:v>1.1085260832540144E-2</c:v>
                </c:pt>
                <c:pt idx="79">
                  <c:v>1.102354471821684E-2</c:v>
                </c:pt>
                <c:pt idx="80">
                  <c:v>1.0957292092483407E-2</c:v>
                </c:pt>
                <c:pt idx="81">
                  <c:v>1.0886616710600103E-2</c:v>
                </c:pt>
                <c:pt idx="82">
                  <c:v>1.0811633637922988E-2</c:v>
                </c:pt>
                <c:pt idx="83">
                  <c:v>1.0732459149537315E-2</c:v>
                </c:pt>
                <c:pt idx="84">
                  <c:v>1.0649210632197457E-2</c:v>
                </c:pt>
                <c:pt idx="85">
                  <c:v>1.0562006488475273E-2</c:v>
                </c:pt>
                <c:pt idx="86">
                  <c:v>1.0470966043024544E-2</c:v>
                </c:pt>
                <c:pt idx="87">
                  <c:v>1.0376209450874151E-2</c:v>
                </c:pt>
                <c:pt idx="88">
                  <c:v>1.0277857607667591E-2</c:v>
                </c:pt>
                <c:pt idx="89">
                  <c:v>1.0176032061770816E-2</c:v>
                </c:pt>
                <c:pt idx="90">
                  <c:v>1.0070854928174697E-2</c:v>
                </c:pt>
                <c:pt idx="91">
                  <c:v>9.9624488041221947E-3</c:v>
                </c:pt>
                <c:pt idx="92">
                  <c:v>9.8509366863941336E-3</c:v>
                </c:pt>
                <c:pt idx="93">
                  <c:v>9.7364418901907286E-3</c:v>
                </c:pt>
                <c:pt idx="94">
                  <c:v>9.6190879695494096E-3</c:v>
                </c:pt>
                <c:pt idx="95">
                  <c:v>9.4989986392422995E-3</c:v>
                </c:pt>
                <c:pt idx="96">
                  <c:v>9.3762976980997538E-3</c:v>
                </c:pt>
                <c:pt idx="97">
                  <c:v>9.2511089537087032E-3</c:v>
                </c:pt>
                <c:pt idx="98">
                  <c:v>9.123556148437427E-3</c:v>
                </c:pt>
                <c:pt idx="99">
                  <c:v>8.9937628867402843E-3</c:v>
                </c:pt>
                <c:pt idx="100">
                  <c:v>8.8618525636985183E-3</c:v>
                </c:pt>
                <c:pt idx="101">
                  <c:v>8.7279482947550686E-3</c:v>
                </c:pt>
                <c:pt idx="102">
                  <c:v>8.5921728466033208E-3</c:v>
                </c:pt>
                <c:pt idx="103">
                  <c:v>8.4546485691917271E-3</c:v>
                </c:pt>
                <c:pt idx="104">
                  <c:v>8.3154973288076146E-3</c:v>
                </c:pt>
                <c:pt idx="105">
                  <c:v>8.1748404422055908E-3</c:v>
                </c:pt>
                <c:pt idx="106">
                  <c:v>8.0327986117470565E-3</c:v>
                </c:pt>
                <c:pt idx="107">
                  <c:v>7.8894918615191323E-3</c:v>
                </c:pt>
                <c:pt idx="108">
                  <c:v>7.7450394744025142E-3</c:v>
                </c:pt>
                <c:pt idx="109">
                  <c:v>7.5995599300590017E-3</c:v>
                </c:pt>
                <c:pt idx="110">
                  <c:v>7.4531708438110239E-3</c:v>
                </c:pt>
                <c:pt idx="111">
                  <c:v>7.3059889063862111E-3</c:v>
                </c:pt>
                <c:pt idx="112">
                  <c:v>7.1581298245015209E-3</c:v>
                </c:pt>
                <c:pt idx="113">
                  <c:v>7.00970826226227E-3</c:v>
                </c:pt>
                <c:pt idx="114">
                  <c:v>6.8608377833525528E-3</c:v>
                </c:pt>
                <c:pt idx="115">
                  <c:v>6.7116307939943769E-3</c:v>
                </c:pt>
                <c:pt idx="116">
                  <c:v>6.56219848665385E-3</c:v>
                </c:pt>
                <c:pt idx="117">
                  <c:v>6.4126507844734478E-3</c:v>
                </c:pt>
                <c:pt idx="118">
                  <c:v>6.2630962864104606E-3</c:v>
                </c:pt>
                <c:pt idx="119">
                  <c:v>6.1136422130621598E-3</c:v>
                </c:pt>
                <c:pt idx="120">
                  <c:v>5.9643943531593156E-3</c:v>
                </c:pt>
                <c:pt idx="121">
                  <c:v>5.8154570107100539E-3</c:v>
                </c:pt>
                <c:pt idx="122">
                  <c:v>5.666932952777046E-3</c:v>
                </c:pt>
                <c:pt idx="123">
                  <c:v>5.5189233578713352E-3</c:v>
                </c:pt>
                <c:pt idx="124">
                  <c:v>5.3715277649470086E-3</c:v>
                </c:pt>
                <c:pt idx="125">
                  <c:v>5.2248440229812664E-3</c:v>
                </c:pt>
                <c:pt idx="126">
                  <c:v>5.0789682411251239E-3</c:v>
                </c:pt>
                <c:pt idx="127">
                  <c:v>4.9339947394104978E-3</c:v>
                </c:pt>
                <c:pt idx="128">
                  <c:v>4.7900159999998883E-3</c:v>
                </c:pt>
                <c:pt idx="129">
                  <c:v>4.6471226189653504E-3</c:v>
                </c:pt>
                <c:pt idx="130">
                  <c:v>4.5054032585839874E-3</c:v>
                </c:pt>
                <c:pt idx="131">
                  <c:v>4.3649446001375446E-3</c:v>
                </c:pt>
                <c:pt idx="132">
                  <c:v>4.2258312972041495E-3</c:v>
                </c:pt>
                <c:pt idx="133">
                  <c:v>4.0881459294306423E-3</c:v>
                </c:pt>
                <c:pt idx="134">
                  <c:v>3.9519689567743274E-3</c:v>
                </c:pt>
                <c:pt idx="135">
                  <c:v>3.8173786742033331E-3</c:v>
                </c:pt>
                <c:pt idx="136">
                  <c:v>3.6844511668451714E-3</c:v>
                </c:pt>
                <c:pt idx="137">
                  <c:v>3.5532602655733159E-3</c:v>
                </c:pt>
                <c:pt idx="138">
                  <c:v>3.423877503022088E-3</c:v>
                </c:pt>
                <c:pt idx="139">
                  <c:v>3.2963720700203598E-3</c:v>
                </c:pt>
                <c:pt idx="140">
                  <c:v>3.1708107724348956E-3</c:v>
                </c:pt>
                <c:pt idx="141">
                  <c:v>3.047257988414427E-3</c:v>
                </c:pt>
                <c:pt idx="142">
                  <c:v>2.9257756260259288E-3</c:v>
                </c:pt>
                <c:pt idx="143">
                  <c:v>2.8064230812746794E-3</c:v>
                </c:pt>
                <c:pt idx="144">
                  <c:v>2.6892571965000784E-3</c:v>
                </c:pt>
                <c:pt idx="145">
                  <c:v>2.574332219139319E-3</c:v>
                </c:pt>
                <c:pt idx="146">
                  <c:v>2.4616997608514048E-3</c:v>
                </c:pt>
                <c:pt idx="147">
                  <c:v>2.3514087569940288E-3</c:v>
                </c:pt>
                <c:pt idx="148">
                  <c:v>2.2435054264462518E-3</c:v>
                </c:pt>
                <c:pt idx="149">
                  <c:v>2.1380332317699458E-3</c:v>
                </c:pt>
                <c:pt idx="150">
                  <c:v>2.0350328397033329E-3</c:v>
                </c:pt>
                <c:pt idx="151">
                  <c:v>1.9345420819800022E-3</c:v>
                </c:pt>
                <c:pt idx="152">
                  <c:v>1.8365959164671126E-3</c:v>
                </c:pt>
                <c:pt idx="153">
                  <c:v>1.7412263886165103E-3</c:v>
                </c:pt>
                <c:pt idx="154">
                  <c:v>1.6484625932228322E-3</c:v>
                </c:pt>
                <c:pt idx="155">
                  <c:v>1.5583306364826985E-3</c:v>
                </c:pt>
                <c:pt idx="156">
                  <c:v>1.4708535983493491E-3</c:v>
                </c:pt>
                <c:pt idx="157">
                  <c:v>1.386051495177188E-3</c:v>
                </c:pt>
                <c:pt idx="158">
                  <c:v>1.303941242650847E-3</c:v>
                </c:pt>
                <c:pt idx="159">
                  <c:v>1.2245366189935724E-3</c:v>
                </c:pt>
                <c:pt idx="160">
                  <c:v>1.147848228449818E-3</c:v>
                </c:pt>
                <c:pt idx="161">
                  <c:v>1.0738834650371261E-3</c:v>
                </c:pt>
                <c:pt idx="162">
                  <c:v>1.0026464765624317E-3</c:v>
                </c:pt>
                <c:pt idx="163">
                  <c:v>9.3413812889813191E-4</c:v>
                </c:pt>
                <c:pt idx="164">
                  <c:v>8.6835597051334223E-4</c:v>
                </c:pt>
                <c:pt idx="165">
                  <c:v>8.0529419725587973E-4</c:v>
                </c:pt>
                <c:pt idx="166">
                  <c:v>7.4494361738062012E-4</c:v>
                </c:pt>
                <c:pt idx="167">
                  <c:v>6.8729161682002933E-4</c:v>
                </c:pt>
                <c:pt idx="168">
                  <c:v>6.3232212469273123E-4</c:v>
                </c:pt>
                <c:pt idx="169">
                  <c:v>5.8001557904609072E-4</c:v>
                </c:pt>
                <c:pt idx="170">
                  <c:v>5.3034889282889267E-4</c:v>
                </c:pt>
                <c:pt idx="171">
                  <c:v>4.832954200903114E-4</c:v>
                </c:pt>
                <c:pt idx="172">
                  <c:v>4.3882492240141668E-4</c:v>
                </c:pt>
                <c:pt idx="173">
                  <c:v>3.9690353549560678E-4</c:v>
                </c:pt>
                <c:pt idx="174">
                  <c:v>3.5749373612439279E-4</c:v>
                </c:pt>
                <c:pt idx="175">
                  <c:v>3.2055430912509219E-4</c:v>
                </c:pt>
                <c:pt idx="176">
                  <c:v>2.8604031469703595E-4</c:v>
                </c:pt>
                <c:pt idx="177">
                  <c:v>2.5390305588299906E-4</c:v>
                </c:pt>
                <c:pt idx="178">
                  <c:v>2.2409004625261627E-4</c:v>
                </c:pt>
                <c:pt idx="179">
                  <c:v>1.9654497778465025E-4</c:v>
                </c:pt>
                <c:pt idx="180">
                  <c:v>1.712076889450268E-4</c:v>
                </c:pt>
                <c:pt idx="181">
                  <c:v>1.4801413295763698E-4</c:v>
                </c:pt>
                <c:pt idx="182">
                  <c:v>1.2689634626496466E-4</c:v>
                </c:pt>
                <c:pt idx="183">
                  <c:v>1.0778241717567791E-4</c:v>
                </c:pt>
                <c:pt idx="184">
                  <c:v>9.059645469637426E-5</c:v>
                </c:pt>
                <c:pt idx="185">
                  <c:v>7.5258557544739818E-5</c:v>
                </c:pt>
                <c:pt idx="186">
                  <c:v>6.1684783341439675E-5</c:v>
                </c:pt>
                <c:pt idx="187">
                  <c:v>4.9787117978121551E-5</c:v>
                </c:pt>
                <c:pt idx="188">
                  <c:v>3.9473445158965706E-5</c:v>
                </c:pt>
                <c:pt idx="189">
                  <c:v>3.0647516113274256E-5</c:v>
                </c:pt>
                <c:pt idx="190">
                  <c:v>2.3208919476644944E-5</c:v>
                </c:pt>
                <c:pt idx="191">
                  <c:v>1.7053051338330089E-5</c:v>
                </c:pt>
                <c:pt idx="192">
                  <c:v>1.2071085452430203E-5</c:v>
                </c:pt>
                <c:pt idx="193">
                  <c:v>8.1499436106226591E-6</c:v>
                </c:pt>
                <c:pt idx="194">
                  <c:v>5.1722661741730233E-6</c:v>
                </c:pt>
                <c:pt idx="195">
                  <c:v>3.0163827630272921E-6</c:v>
                </c:pt>
                <c:pt idx="196">
                  <c:v>1.5562830998251105E-6</c:v>
                </c:pt>
                <c:pt idx="197">
                  <c:v>6.6158800672104596E-7</c:v>
                </c:pt>
                <c:pt idx="198">
                  <c:v>1.9752055294400951E-7</c:v>
                </c:pt>
                <c:pt idx="199">
                  <c:v>2.4877351066866582E-8</c:v>
                </c:pt>
                <c:pt idx="200">
                  <c:v>3.4382572416435196E-17</c:v>
                </c:pt>
              </c:numCache>
            </c:numRef>
          </c:val>
          <c:smooth val="0"/>
          <c:extLst>
            <c:ext xmlns:c16="http://schemas.microsoft.com/office/drawing/2014/chart" uri="{C3380CC4-5D6E-409C-BE32-E72D297353CC}">
              <c16:uniqueId val="{00000003-2A16-4C77-B5AC-FD8F7189B152}"/>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a:gsLst>
        <a:gs pos="1500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Normal</a:t>
            </a:r>
            <a:r>
              <a:rPr lang="en-US" baseline="0"/>
              <a:t> Distribution of All Rows Combined</a:t>
            </a:r>
            <a:endParaRPr lang="en-US"/>
          </a:p>
        </c:rich>
      </c:tx>
      <c:layout>
        <c:manualLayout>
          <c:xMode val="edge"/>
          <c:yMode val="edge"/>
          <c:x val="0.28976907298352411"/>
          <c:y val="3.29669555518048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Beta (1-Point entry)'!$AI$104:$IA$104</c:f>
              <c:numCache>
                <c:formatCode>#,##0_);\(#,##0\)</c:formatCode>
                <c:ptCount val="201"/>
                <c:pt idx="0">
                  <c:v>991.35799200766883</c:v>
                </c:pt>
                <c:pt idx="1">
                  <c:v>994.50851208759218</c:v>
                </c:pt>
                <c:pt idx="2">
                  <c:v>997.65903216751553</c:v>
                </c:pt>
                <c:pt idx="3">
                  <c:v>1000.8095522474389</c:v>
                </c:pt>
                <c:pt idx="4">
                  <c:v>1003.9600723273622</c:v>
                </c:pt>
                <c:pt idx="5">
                  <c:v>1007.1105924072856</c:v>
                </c:pt>
                <c:pt idx="6">
                  <c:v>1010.2611124872089</c:v>
                </c:pt>
                <c:pt idx="7">
                  <c:v>1013.4116325671323</c:v>
                </c:pt>
                <c:pt idx="8">
                  <c:v>1016.5621526470557</c:v>
                </c:pt>
                <c:pt idx="9">
                  <c:v>1019.712672726979</c:v>
                </c:pt>
                <c:pt idx="10">
                  <c:v>1022.8631928069024</c:v>
                </c:pt>
                <c:pt idx="11">
                  <c:v>1026.0137128868257</c:v>
                </c:pt>
                <c:pt idx="12">
                  <c:v>1029.1642329667491</c:v>
                </c:pt>
                <c:pt idx="13">
                  <c:v>1032.3147530466724</c:v>
                </c:pt>
                <c:pt idx="14">
                  <c:v>1035.4652731265958</c:v>
                </c:pt>
                <c:pt idx="15">
                  <c:v>1038.6157932065191</c:v>
                </c:pt>
                <c:pt idx="16">
                  <c:v>1041.7663132864425</c:v>
                </c:pt>
                <c:pt idx="17">
                  <c:v>1044.9168333663658</c:v>
                </c:pt>
                <c:pt idx="18">
                  <c:v>1048.0673534462892</c:v>
                </c:pt>
                <c:pt idx="19">
                  <c:v>1051.2178735262125</c:v>
                </c:pt>
                <c:pt idx="20">
                  <c:v>1054.3683936061359</c:v>
                </c:pt>
                <c:pt idx="21">
                  <c:v>1057.5189136860592</c:v>
                </c:pt>
                <c:pt idx="22">
                  <c:v>1060.6694337659826</c:v>
                </c:pt>
                <c:pt idx="23">
                  <c:v>1063.819953845906</c:v>
                </c:pt>
                <c:pt idx="24">
                  <c:v>1066.9704739258293</c:v>
                </c:pt>
                <c:pt idx="25">
                  <c:v>1070.1209940057527</c:v>
                </c:pt>
                <c:pt idx="26">
                  <c:v>1073.271514085676</c:v>
                </c:pt>
                <c:pt idx="27">
                  <c:v>1076.4220341655994</c:v>
                </c:pt>
                <c:pt idx="28">
                  <c:v>1079.5725542455227</c:v>
                </c:pt>
                <c:pt idx="29">
                  <c:v>1082.7230743254461</c:v>
                </c:pt>
                <c:pt idx="30">
                  <c:v>1085.8735944053694</c:v>
                </c:pt>
                <c:pt idx="31">
                  <c:v>1089.0241144852928</c:v>
                </c:pt>
                <c:pt idx="32">
                  <c:v>1092.1746345652161</c:v>
                </c:pt>
                <c:pt idx="33">
                  <c:v>1095.3251546451395</c:v>
                </c:pt>
                <c:pt idx="34">
                  <c:v>1098.4756747250628</c:v>
                </c:pt>
                <c:pt idx="35">
                  <c:v>1101.6261948049862</c:v>
                </c:pt>
                <c:pt idx="36">
                  <c:v>1104.7767148849096</c:v>
                </c:pt>
                <c:pt idx="37">
                  <c:v>1107.9272349648329</c:v>
                </c:pt>
                <c:pt idx="38">
                  <c:v>1111.0777550447563</c:v>
                </c:pt>
                <c:pt idx="39">
                  <c:v>1114.2282751246796</c:v>
                </c:pt>
                <c:pt idx="40">
                  <c:v>1117.378795204603</c:v>
                </c:pt>
                <c:pt idx="41">
                  <c:v>1120.5293152845263</c:v>
                </c:pt>
                <c:pt idx="42">
                  <c:v>1123.6798353644497</c:v>
                </c:pt>
                <c:pt idx="43">
                  <c:v>1126.830355444373</c:v>
                </c:pt>
                <c:pt idx="44">
                  <c:v>1129.9808755242964</c:v>
                </c:pt>
                <c:pt idx="45">
                  <c:v>1133.1313956042197</c:v>
                </c:pt>
                <c:pt idx="46">
                  <c:v>1136.2819156841431</c:v>
                </c:pt>
                <c:pt idx="47">
                  <c:v>1139.4324357640664</c:v>
                </c:pt>
                <c:pt idx="48">
                  <c:v>1142.5829558439898</c:v>
                </c:pt>
                <c:pt idx="49">
                  <c:v>1145.7334759239131</c:v>
                </c:pt>
                <c:pt idx="50">
                  <c:v>1148.8839960038365</c:v>
                </c:pt>
                <c:pt idx="51">
                  <c:v>1152.0345160837599</c:v>
                </c:pt>
                <c:pt idx="52">
                  <c:v>1155.1850361636832</c:v>
                </c:pt>
                <c:pt idx="53">
                  <c:v>1158.3355562436066</c:v>
                </c:pt>
                <c:pt idx="54">
                  <c:v>1161.4860763235299</c:v>
                </c:pt>
                <c:pt idx="55">
                  <c:v>1164.6365964034533</c:v>
                </c:pt>
                <c:pt idx="56">
                  <c:v>1167.7871164833766</c:v>
                </c:pt>
                <c:pt idx="57">
                  <c:v>1170.9376365633</c:v>
                </c:pt>
                <c:pt idx="58">
                  <c:v>1174.0881566432233</c:v>
                </c:pt>
                <c:pt idx="59">
                  <c:v>1177.2386767231467</c:v>
                </c:pt>
                <c:pt idx="60">
                  <c:v>1180.38919680307</c:v>
                </c:pt>
                <c:pt idx="61">
                  <c:v>1183.5397168829934</c:v>
                </c:pt>
                <c:pt idx="62">
                  <c:v>1186.6902369629167</c:v>
                </c:pt>
                <c:pt idx="63">
                  <c:v>1189.8407570428401</c:v>
                </c:pt>
                <c:pt idx="64">
                  <c:v>1192.9912771227634</c:v>
                </c:pt>
                <c:pt idx="65">
                  <c:v>1196.1417972026868</c:v>
                </c:pt>
                <c:pt idx="66">
                  <c:v>1199.2923172826102</c:v>
                </c:pt>
                <c:pt idx="67">
                  <c:v>1202.4428373625335</c:v>
                </c:pt>
                <c:pt idx="68">
                  <c:v>1205.5933574424569</c:v>
                </c:pt>
                <c:pt idx="69">
                  <c:v>1208.7438775223802</c:v>
                </c:pt>
                <c:pt idx="70">
                  <c:v>1211.8943976023036</c:v>
                </c:pt>
                <c:pt idx="71">
                  <c:v>1215.0449176822269</c:v>
                </c:pt>
                <c:pt idx="72">
                  <c:v>1218.1954377621503</c:v>
                </c:pt>
                <c:pt idx="73">
                  <c:v>1221.3459578420736</c:v>
                </c:pt>
                <c:pt idx="74">
                  <c:v>1224.496477921997</c:v>
                </c:pt>
                <c:pt idx="75">
                  <c:v>1227.6469980019203</c:v>
                </c:pt>
                <c:pt idx="76">
                  <c:v>1230.7975180818437</c:v>
                </c:pt>
                <c:pt idx="77">
                  <c:v>1233.948038161767</c:v>
                </c:pt>
                <c:pt idx="78">
                  <c:v>1237.0985582416904</c:v>
                </c:pt>
                <c:pt idx="79">
                  <c:v>1240.2490783216138</c:v>
                </c:pt>
                <c:pt idx="80">
                  <c:v>1243.3995984015371</c:v>
                </c:pt>
                <c:pt idx="81">
                  <c:v>1246.5501184814605</c:v>
                </c:pt>
                <c:pt idx="82">
                  <c:v>1249.7006385613838</c:v>
                </c:pt>
                <c:pt idx="83">
                  <c:v>1252.8511586413072</c:v>
                </c:pt>
                <c:pt idx="84">
                  <c:v>1256.0016787212305</c:v>
                </c:pt>
                <c:pt idx="85">
                  <c:v>1259.1521988011539</c:v>
                </c:pt>
                <c:pt idx="86">
                  <c:v>1262.3027188810772</c:v>
                </c:pt>
                <c:pt idx="87">
                  <c:v>1265.4532389610006</c:v>
                </c:pt>
                <c:pt idx="88">
                  <c:v>1268.6037590409239</c:v>
                </c:pt>
                <c:pt idx="89">
                  <c:v>1271.7542791208473</c:v>
                </c:pt>
                <c:pt idx="90">
                  <c:v>1274.9047992007706</c:v>
                </c:pt>
                <c:pt idx="91">
                  <c:v>1278.055319280694</c:v>
                </c:pt>
                <c:pt idx="92">
                  <c:v>1281.2058393606173</c:v>
                </c:pt>
                <c:pt idx="93">
                  <c:v>1284.3563594405407</c:v>
                </c:pt>
                <c:pt idx="94">
                  <c:v>1287.5068795204641</c:v>
                </c:pt>
                <c:pt idx="95">
                  <c:v>1290.6573996003874</c:v>
                </c:pt>
                <c:pt idx="96">
                  <c:v>1293.8079196803108</c:v>
                </c:pt>
                <c:pt idx="97">
                  <c:v>1296.9584397602341</c:v>
                </c:pt>
                <c:pt idx="98">
                  <c:v>1300.1089598401575</c:v>
                </c:pt>
                <c:pt idx="99">
                  <c:v>1303.2594799200808</c:v>
                </c:pt>
                <c:pt idx="100">
                  <c:v>1306.4100000000042</c:v>
                </c:pt>
                <c:pt idx="101">
                  <c:v>1309.5605200799275</c:v>
                </c:pt>
                <c:pt idx="102">
                  <c:v>1312.7110401598509</c:v>
                </c:pt>
                <c:pt idx="103">
                  <c:v>1315.8615602397742</c:v>
                </c:pt>
                <c:pt idx="104">
                  <c:v>1319.0120803196976</c:v>
                </c:pt>
                <c:pt idx="105">
                  <c:v>1322.1626003996209</c:v>
                </c:pt>
                <c:pt idx="106">
                  <c:v>1325.3131204795443</c:v>
                </c:pt>
                <c:pt idx="107">
                  <c:v>1328.4636405594676</c:v>
                </c:pt>
                <c:pt idx="108">
                  <c:v>1331.614160639391</c:v>
                </c:pt>
                <c:pt idx="109">
                  <c:v>1334.7646807193144</c:v>
                </c:pt>
                <c:pt idx="110">
                  <c:v>1337.9152007992377</c:v>
                </c:pt>
                <c:pt idx="111">
                  <c:v>1341.0657208791611</c:v>
                </c:pt>
                <c:pt idx="112">
                  <c:v>1344.2162409590844</c:v>
                </c:pt>
                <c:pt idx="113">
                  <c:v>1347.3667610390078</c:v>
                </c:pt>
                <c:pt idx="114">
                  <c:v>1350.5172811189311</c:v>
                </c:pt>
                <c:pt idx="115">
                  <c:v>1353.6678011988545</c:v>
                </c:pt>
                <c:pt idx="116">
                  <c:v>1356.8183212787778</c:v>
                </c:pt>
                <c:pt idx="117">
                  <c:v>1359.9688413587012</c:v>
                </c:pt>
                <c:pt idx="118">
                  <c:v>1363.1193614386245</c:v>
                </c:pt>
                <c:pt idx="119">
                  <c:v>1366.2698815185479</c:v>
                </c:pt>
                <c:pt idx="120">
                  <c:v>1369.4204015984712</c:v>
                </c:pt>
                <c:pt idx="121">
                  <c:v>1372.5709216783946</c:v>
                </c:pt>
                <c:pt idx="122">
                  <c:v>1375.721441758318</c:v>
                </c:pt>
                <c:pt idx="123">
                  <c:v>1378.8719618382413</c:v>
                </c:pt>
                <c:pt idx="124">
                  <c:v>1382.0224819181647</c:v>
                </c:pt>
                <c:pt idx="125">
                  <c:v>1385.173001998088</c:v>
                </c:pt>
                <c:pt idx="126">
                  <c:v>1388.3235220780114</c:v>
                </c:pt>
                <c:pt idx="127">
                  <c:v>1391.4740421579347</c:v>
                </c:pt>
                <c:pt idx="128">
                  <c:v>1394.6245622378581</c:v>
                </c:pt>
                <c:pt idx="129">
                  <c:v>1397.7750823177814</c:v>
                </c:pt>
                <c:pt idx="130">
                  <c:v>1400.9256023977048</c:v>
                </c:pt>
                <c:pt idx="131">
                  <c:v>1404.0761224776281</c:v>
                </c:pt>
                <c:pt idx="132">
                  <c:v>1407.2266425575515</c:v>
                </c:pt>
                <c:pt idx="133">
                  <c:v>1410.3771626374748</c:v>
                </c:pt>
                <c:pt idx="134">
                  <c:v>1413.5276827173982</c:v>
                </c:pt>
                <c:pt idx="135">
                  <c:v>1416.6782027973215</c:v>
                </c:pt>
                <c:pt idx="136">
                  <c:v>1419.8287228772449</c:v>
                </c:pt>
                <c:pt idx="137">
                  <c:v>1422.9792429571683</c:v>
                </c:pt>
                <c:pt idx="138">
                  <c:v>1426.1297630370916</c:v>
                </c:pt>
                <c:pt idx="139">
                  <c:v>1429.280283117015</c:v>
                </c:pt>
                <c:pt idx="140">
                  <c:v>1432.4308031969383</c:v>
                </c:pt>
                <c:pt idx="141">
                  <c:v>1435.5813232768617</c:v>
                </c:pt>
                <c:pt idx="142">
                  <c:v>1438.731843356785</c:v>
                </c:pt>
                <c:pt idx="143">
                  <c:v>1441.8823634367084</c:v>
                </c:pt>
                <c:pt idx="144">
                  <c:v>1445.0328835166317</c:v>
                </c:pt>
                <c:pt idx="145">
                  <c:v>1448.1834035965551</c:v>
                </c:pt>
                <c:pt idx="146">
                  <c:v>1451.3339236764784</c:v>
                </c:pt>
                <c:pt idx="147">
                  <c:v>1454.4844437564018</c:v>
                </c:pt>
                <c:pt idx="148">
                  <c:v>1457.6349638363251</c:v>
                </c:pt>
                <c:pt idx="149">
                  <c:v>1460.7854839162485</c:v>
                </c:pt>
                <c:pt idx="150">
                  <c:v>1463.9360039961718</c:v>
                </c:pt>
                <c:pt idx="151">
                  <c:v>1467.0865240760952</c:v>
                </c:pt>
                <c:pt idx="152">
                  <c:v>1470.2370441560186</c:v>
                </c:pt>
                <c:pt idx="153">
                  <c:v>1473.3875642359419</c:v>
                </c:pt>
                <c:pt idx="154">
                  <c:v>1476.5380843158653</c:v>
                </c:pt>
                <c:pt idx="155">
                  <c:v>1479.6886043957886</c:v>
                </c:pt>
                <c:pt idx="156">
                  <c:v>1482.839124475712</c:v>
                </c:pt>
                <c:pt idx="157">
                  <c:v>1485.9896445556353</c:v>
                </c:pt>
                <c:pt idx="158">
                  <c:v>1489.1401646355587</c:v>
                </c:pt>
                <c:pt idx="159">
                  <c:v>1492.290684715482</c:v>
                </c:pt>
                <c:pt idx="160">
                  <c:v>1495.4412047954054</c:v>
                </c:pt>
                <c:pt idx="161">
                  <c:v>1498.5917248753287</c:v>
                </c:pt>
                <c:pt idx="162">
                  <c:v>1501.7422449552521</c:v>
                </c:pt>
                <c:pt idx="163">
                  <c:v>1504.8927650351754</c:v>
                </c:pt>
                <c:pt idx="164">
                  <c:v>1508.0432851150988</c:v>
                </c:pt>
                <c:pt idx="165">
                  <c:v>1511.1938051950222</c:v>
                </c:pt>
                <c:pt idx="166">
                  <c:v>1514.3443252749455</c:v>
                </c:pt>
                <c:pt idx="167">
                  <c:v>1517.4948453548689</c:v>
                </c:pt>
                <c:pt idx="168">
                  <c:v>1520.6453654347922</c:v>
                </c:pt>
                <c:pt idx="169">
                  <c:v>1523.7958855147156</c:v>
                </c:pt>
                <c:pt idx="170">
                  <c:v>1526.9464055946389</c:v>
                </c:pt>
                <c:pt idx="171">
                  <c:v>1530.0969256745623</c:v>
                </c:pt>
                <c:pt idx="172">
                  <c:v>1533.2474457544856</c:v>
                </c:pt>
                <c:pt idx="173">
                  <c:v>1536.397965834409</c:v>
                </c:pt>
                <c:pt idx="174">
                  <c:v>1539.5484859143323</c:v>
                </c:pt>
                <c:pt idx="175">
                  <c:v>1542.6990059942557</c:v>
                </c:pt>
                <c:pt idx="176">
                  <c:v>1545.849526074179</c:v>
                </c:pt>
                <c:pt idx="177">
                  <c:v>1549.0000461541024</c:v>
                </c:pt>
                <c:pt idx="178">
                  <c:v>1552.1505662340257</c:v>
                </c:pt>
                <c:pt idx="179">
                  <c:v>1555.3010863139491</c:v>
                </c:pt>
                <c:pt idx="180">
                  <c:v>1558.4516063938725</c:v>
                </c:pt>
                <c:pt idx="181">
                  <c:v>1561.6021264737958</c:v>
                </c:pt>
                <c:pt idx="182">
                  <c:v>1564.7526465537192</c:v>
                </c:pt>
                <c:pt idx="183">
                  <c:v>1567.9031666336425</c:v>
                </c:pt>
                <c:pt idx="184">
                  <c:v>1571.0536867135659</c:v>
                </c:pt>
                <c:pt idx="185">
                  <c:v>1574.2042067934892</c:v>
                </c:pt>
                <c:pt idx="186">
                  <c:v>1577.3547268734126</c:v>
                </c:pt>
                <c:pt idx="187">
                  <c:v>1580.5052469533359</c:v>
                </c:pt>
                <c:pt idx="188">
                  <c:v>1583.6557670332593</c:v>
                </c:pt>
                <c:pt idx="189">
                  <c:v>1586.8062871131826</c:v>
                </c:pt>
                <c:pt idx="190">
                  <c:v>1589.956807193106</c:v>
                </c:pt>
                <c:pt idx="191">
                  <c:v>1593.1073272730293</c:v>
                </c:pt>
                <c:pt idx="192">
                  <c:v>1596.2578473529527</c:v>
                </c:pt>
                <c:pt idx="193">
                  <c:v>1599.408367432876</c:v>
                </c:pt>
                <c:pt idx="194">
                  <c:v>1602.5588875127994</c:v>
                </c:pt>
                <c:pt idx="195">
                  <c:v>1605.7094075927228</c:v>
                </c:pt>
                <c:pt idx="196">
                  <c:v>1608.8599276726461</c:v>
                </c:pt>
                <c:pt idx="197">
                  <c:v>1612.0104477525695</c:v>
                </c:pt>
                <c:pt idx="198">
                  <c:v>1615.1609678324928</c:v>
                </c:pt>
                <c:pt idx="199">
                  <c:v>1618.3114879124162</c:v>
                </c:pt>
                <c:pt idx="200">
                  <c:v>1621.4620079923313</c:v>
                </c:pt>
              </c:numCache>
            </c:numRef>
          </c:cat>
          <c:val>
            <c:numRef>
              <c:f>'SPERT® Beta (1-Point entry)'!$IB$106:$PT$106</c:f>
              <c:numCache>
                <c:formatCode>General</c:formatCode>
                <c:ptCount val="201"/>
                <c:pt idx="0">
                  <c:v>4.2201112510089683E-5</c:v>
                </c:pt>
                <c:pt idx="1">
                  <c:v>4.6154597809422054E-5</c:v>
                </c:pt>
                <c:pt idx="2">
                  <c:v>5.043304341142264E-5</c:v>
                </c:pt>
                <c:pt idx="3">
                  <c:v>5.5058518012780722E-5</c:v>
                </c:pt>
                <c:pt idx="4">
                  <c:v>6.005414569285469E-5</c:v>
                </c:pt>
                <c:pt idx="5">
                  <c:v>6.5444115729438272E-5</c:v>
                </c:pt>
                <c:pt idx="6">
                  <c:v>7.125368830497434E-5</c:v>
                </c:pt>
                <c:pt idx="7">
                  <c:v>7.7509195698358092E-5</c:v>
                </c:pt>
                <c:pt idx="8">
                  <c:v>8.4238038550631643E-5</c:v>
                </c:pt>
                <c:pt idx="9">
                  <c:v>9.1468676788501895E-5</c:v>
                </c:pt>
                <c:pt idx="10">
                  <c:v>9.9230614787984827E-5</c:v>
                </c:pt>
                <c:pt idx="11">
                  <c:v>1.075543803618405E-4</c:v>
                </c:pt>
                <c:pt idx="12">
                  <c:v>1.1647149715905832E-4</c:v>
                </c:pt>
                <c:pt idx="13">
                  <c:v>1.2601445007273538E-4</c:v>
                </c:pt>
                <c:pt idx="14">
                  <c:v>1.3621664326448073E-4</c:v>
                </c:pt>
                <c:pt idx="15">
                  <c:v>1.471123504291851E-4</c:v>
                </c:pt>
                <c:pt idx="16">
                  <c:v>1.587366569438317E-4</c:v>
                </c:pt>
                <c:pt idx="17">
                  <c:v>1.7112539356813799E-4</c:v>
                </c:pt>
                <c:pt idx="18">
                  <c:v>1.843150613933727E-4</c:v>
                </c:pt>
                <c:pt idx="19">
                  <c:v>1.9834274776880259E-4</c:v>
                </c:pt>
                <c:pt idx="20">
                  <c:v>2.1324603297296016E-4</c:v>
                </c:pt>
                <c:pt idx="21">
                  <c:v>2.2906288743935565E-4</c:v>
                </c:pt>
                <c:pt idx="22">
                  <c:v>2.4583155939336183E-4</c:v>
                </c:pt>
                <c:pt idx="23">
                  <c:v>2.6359045280877205E-4</c:v>
                </c:pt>
                <c:pt idx="24">
                  <c:v>2.823779956488682E-4</c:v>
                </c:pt>
                <c:pt idx="25">
                  <c:v>3.0223249841760156E-4</c:v>
                </c:pt>
                <c:pt idx="26">
                  <c:v>3.2319200311152566E-4</c:v>
                </c:pt>
                <c:pt idx="27">
                  <c:v>3.4529412273217182E-4</c:v>
                </c:pt>
                <c:pt idx="28">
                  <c:v>3.6857587159132217E-4</c:v>
                </c:pt>
                <c:pt idx="29">
                  <c:v>3.9307348671781408E-4</c:v>
                </c:pt>
                <c:pt idx="30">
                  <c:v>4.1882224075364945E-4</c:v>
                </c:pt>
                <c:pt idx="31">
                  <c:v>4.4585624680885103E-4</c:v>
                </c:pt>
                <c:pt idx="32">
                  <c:v>4.742082558282021E-4</c:v>
                </c:pt>
                <c:pt idx="33">
                  <c:v>5.039094471081402E-4</c:v>
                </c:pt>
                <c:pt idx="34">
                  <c:v>5.3498921268805666E-4</c:v>
                </c:pt>
                <c:pt idx="35">
                  <c:v>5.6747493642638467E-4</c:v>
                </c:pt>
                <c:pt idx="36">
                  <c:v>6.0139176865748787E-4</c:v>
                </c:pt>
                <c:pt idx="37">
                  <c:v>6.3676239740966889E-4</c:v>
                </c:pt>
                <c:pt idx="38">
                  <c:v>6.7360681724689016E-4</c:v>
                </c:pt>
                <c:pt idx="39">
                  <c:v>7.1194209687617301E-4</c:v>
                </c:pt>
                <c:pt idx="40">
                  <c:v>7.517821467383077E-4</c:v>
                </c:pt>
                <c:pt idx="41">
                  <c:v>7.9313748787061518E-4</c:v>
                </c:pt>
                <c:pt idx="42">
                  <c:v>8.3601502339618696E-4</c:v>
                </c:pt>
                <c:pt idx="43">
                  <c:v>8.8041781405342361E-4</c:v>
                </c:pt>
                <c:pt idx="44">
                  <c:v>9.2634485923198727E-4</c:v>
                </c:pt>
                <c:pt idx="45">
                  <c:v>9.7379088502559479E-4</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FCFA-4047-B879-A7E280A74932}"/>
            </c:ext>
          </c:extLst>
        </c:ser>
        <c:ser>
          <c:idx val="1"/>
          <c:order val="1"/>
          <c:spPr>
            <a:solidFill>
              <a:schemeClr val="accent1"/>
            </a:solidFill>
            <a:ln>
              <a:noFill/>
            </a:ln>
            <a:effectLst/>
          </c:spPr>
          <c:invertIfNegative val="0"/>
          <c:cat>
            <c:numRef>
              <c:f>'SPERT® Beta (1-Point entry)'!$AI$104:$IA$104</c:f>
              <c:numCache>
                <c:formatCode>#,##0_);\(#,##0\)</c:formatCode>
                <c:ptCount val="201"/>
                <c:pt idx="0">
                  <c:v>991.35799200766883</c:v>
                </c:pt>
                <c:pt idx="1">
                  <c:v>994.50851208759218</c:v>
                </c:pt>
                <c:pt idx="2">
                  <c:v>997.65903216751553</c:v>
                </c:pt>
                <c:pt idx="3">
                  <c:v>1000.8095522474389</c:v>
                </c:pt>
                <c:pt idx="4">
                  <c:v>1003.9600723273622</c:v>
                </c:pt>
                <c:pt idx="5">
                  <c:v>1007.1105924072856</c:v>
                </c:pt>
                <c:pt idx="6">
                  <c:v>1010.2611124872089</c:v>
                </c:pt>
                <c:pt idx="7">
                  <c:v>1013.4116325671323</c:v>
                </c:pt>
                <c:pt idx="8">
                  <c:v>1016.5621526470557</c:v>
                </c:pt>
                <c:pt idx="9">
                  <c:v>1019.712672726979</c:v>
                </c:pt>
                <c:pt idx="10">
                  <c:v>1022.8631928069024</c:v>
                </c:pt>
                <c:pt idx="11">
                  <c:v>1026.0137128868257</c:v>
                </c:pt>
                <c:pt idx="12">
                  <c:v>1029.1642329667491</c:v>
                </c:pt>
                <c:pt idx="13">
                  <c:v>1032.3147530466724</c:v>
                </c:pt>
                <c:pt idx="14">
                  <c:v>1035.4652731265958</c:v>
                </c:pt>
                <c:pt idx="15">
                  <c:v>1038.6157932065191</c:v>
                </c:pt>
                <c:pt idx="16">
                  <c:v>1041.7663132864425</c:v>
                </c:pt>
                <c:pt idx="17">
                  <c:v>1044.9168333663658</c:v>
                </c:pt>
                <c:pt idx="18">
                  <c:v>1048.0673534462892</c:v>
                </c:pt>
                <c:pt idx="19">
                  <c:v>1051.2178735262125</c:v>
                </c:pt>
                <c:pt idx="20">
                  <c:v>1054.3683936061359</c:v>
                </c:pt>
                <c:pt idx="21">
                  <c:v>1057.5189136860592</c:v>
                </c:pt>
                <c:pt idx="22">
                  <c:v>1060.6694337659826</c:v>
                </c:pt>
                <c:pt idx="23">
                  <c:v>1063.819953845906</c:v>
                </c:pt>
                <c:pt idx="24">
                  <c:v>1066.9704739258293</c:v>
                </c:pt>
                <c:pt idx="25">
                  <c:v>1070.1209940057527</c:v>
                </c:pt>
                <c:pt idx="26">
                  <c:v>1073.271514085676</c:v>
                </c:pt>
                <c:pt idx="27">
                  <c:v>1076.4220341655994</c:v>
                </c:pt>
                <c:pt idx="28">
                  <c:v>1079.5725542455227</c:v>
                </c:pt>
                <c:pt idx="29">
                  <c:v>1082.7230743254461</c:v>
                </c:pt>
                <c:pt idx="30">
                  <c:v>1085.8735944053694</c:v>
                </c:pt>
                <c:pt idx="31">
                  <c:v>1089.0241144852928</c:v>
                </c:pt>
                <c:pt idx="32">
                  <c:v>1092.1746345652161</c:v>
                </c:pt>
                <c:pt idx="33">
                  <c:v>1095.3251546451395</c:v>
                </c:pt>
                <c:pt idx="34">
                  <c:v>1098.4756747250628</c:v>
                </c:pt>
                <c:pt idx="35">
                  <c:v>1101.6261948049862</c:v>
                </c:pt>
                <c:pt idx="36">
                  <c:v>1104.7767148849096</c:v>
                </c:pt>
                <c:pt idx="37">
                  <c:v>1107.9272349648329</c:v>
                </c:pt>
                <c:pt idx="38">
                  <c:v>1111.0777550447563</c:v>
                </c:pt>
                <c:pt idx="39">
                  <c:v>1114.2282751246796</c:v>
                </c:pt>
                <c:pt idx="40">
                  <c:v>1117.378795204603</c:v>
                </c:pt>
                <c:pt idx="41">
                  <c:v>1120.5293152845263</c:v>
                </c:pt>
                <c:pt idx="42">
                  <c:v>1123.6798353644497</c:v>
                </c:pt>
                <c:pt idx="43">
                  <c:v>1126.830355444373</c:v>
                </c:pt>
                <c:pt idx="44">
                  <c:v>1129.9808755242964</c:v>
                </c:pt>
                <c:pt idx="45">
                  <c:v>1133.1313956042197</c:v>
                </c:pt>
                <c:pt idx="46">
                  <c:v>1136.2819156841431</c:v>
                </c:pt>
                <c:pt idx="47">
                  <c:v>1139.4324357640664</c:v>
                </c:pt>
                <c:pt idx="48">
                  <c:v>1142.5829558439898</c:v>
                </c:pt>
                <c:pt idx="49">
                  <c:v>1145.7334759239131</c:v>
                </c:pt>
                <c:pt idx="50">
                  <c:v>1148.8839960038365</c:v>
                </c:pt>
                <c:pt idx="51">
                  <c:v>1152.0345160837599</c:v>
                </c:pt>
                <c:pt idx="52">
                  <c:v>1155.1850361636832</c:v>
                </c:pt>
                <c:pt idx="53">
                  <c:v>1158.3355562436066</c:v>
                </c:pt>
                <c:pt idx="54">
                  <c:v>1161.4860763235299</c:v>
                </c:pt>
                <c:pt idx="55">
                  <c:v>1164.6365964034533</c:v>
                </c:pt>
                <c:pt idx="56">
                  <c:v>1167.7871164833766</c:v>
                </c:pt>
                <c:pt idx="57">
                  <c:v>1170.9376365633</c:v>
                </c:pt>
                <c:pt idx="58">
                  <c:v>1174.0881566432233</c:v>
                </c:pt>
                <c:pt idx="59">
                  <c:v>1177.2386767231467</c:v>
                </c:pt>
                <c:pt idx="60">
                  <c:v>1180.38919680307</c:v>
                </c:pt>
                <c:pt idx="61">
                  <c:v>1183.5397168829934</c:v>
                </c:pt>
                <c:pt idx="62">
                  <c:v>1186.6902369629167</c:v>
                </c:pt>
                <c:pt idx="63">
                  <c:v>1189.8407570428401</c:v>
                </c:pt>
                <c:pt idx="64">
                  <c:v>1192.9912771227634</c:v>
                </c:pt>
                <c:pt idx="65">
                  <c:v>1196.1417972026868</c:v>
                </c:pt>
                <c:pt idx="66">
                  <c:v>1199.2923172826102</c:v>
                </c:pt>
                <c:pt idx="67">
                  <c:v>1202.4428373625335</c:v>
                </c:pt>
                <c:pt idx="68">
                  <c:v>1205.5933574424569</c:v>
                </c:pt>
                <c:pt idx="69">
                  <c:v>1208.7438775223802</c:v>
                </c:pt>
                <c:pt idx="70">
                  <c:v>1211.8943976023036</c:v>
                </c:pt>
                <c:pt idx="71">
                  <c:v>1215.0449176822269</c:v>
                </c:pt>
                <c:pt idx="72">
                  <c:v>1218.1954377621503</c:v>
                </c:pt>
                <c:pt idx="73">
                  <c:v>1221.3459578420736</c:v>
                </c:pt>
                <c:pt idx="74">
                  <c:v>1224.496477921997</c:v>
                </c:pt>
                <c:pt idx="75">
                  <c:v>1227.6469980019203</c:v>
                </c:pt>
                <c:pt idx="76">
                  <c:v>1230.7975180818437</c:v>
                </c:pt>
                <c:pt idx="77">
                  <c:v>1233.948038161767</c:v>
                </c:pt>
                <c:pt idx="78">
                  <c:v>1237.0985582416904</c:v>
                </c:pt>
                <c:pt idx="79">
                  <c:v>1240.2490783216138</c:v>
                </c:pt>
                <c:pt idx="80">
                  <c:v>1243.3995984015371</c:v>
                </c:pt>
                <c:pt idx="81">
                  <c:v>1246.5501184814605</c:v>
                </c:pt>
                <c:pt idx="82">
                  <c:v>1249.7006385613838</c:v>
                </c:pt>
                <c:pt idx="83">
                  <c:v>1252.8511586413072</c:v>
                </c:pt>
                <c:pt idx="84">
                  <c:v>1256.0016787212305</c:v>
                </c:pt>
                <c:pt idx="85">
                  <c:v>1259.1521988011539</c:v>
                </c:pt>
                <c:pt idx="86">
                  <c:v>1262.3027188810772</c:v>
                </c:pt>
                <c:pt idx="87">
                  <c:v>1265.4532389610006</c:v>
                </c:pt>
                <c:pt idx="88">
                  <c:v>1268.6037590409239</c:v>
                </c:pt>
                <c:pt idx="89">
                  <c:v>1271.7542791208473</c:v>
                </c:pt>
                <c:pt idx="90">
                  <c:v>1274.9047992007706</c:v>
                </c:pt>
                <c:pt idx="91">
                  <c:v>1278.055319280694</c:v>
                </c:pt>
                <c:pt idx="92">
                  <c:v>1281.2058393606173</c:v>
                </c:pt>
                <c:pt idx="93">
                  <c:v>1284.3563594405407</c:v>
                </c:pt>
                <c:pt idx="94">
                  <c:v>1287.5068795204641</c:v>
                </c:pt>
                <c:pt idx="95">
                  <c:v>1290.6573996003874</c:v>
                </c:pt>
                <c:pt idx="96">
                  <c:v>1293.8079196803108</c:v>
                </c:pt>
                <c:pt idx="97">
                  <c:v>1296.9584397602341</c:v>
                </c:pt>
                <c:pt idx="98">
                  <c:v>1300.1089598401575</c:v>
                </c:pt>
                <c:pt idx="99">
                  <c:v>1303.2594799200808</c:v>
                </c:pt>
                <c:pt idx="100">
                  <c:v>1306.4100000000042</c:v>
                </c:pt>
                <c:pt idx="101">
                  <c:v>1309.5605200799275</c:v>
                </c:pt>
                <c:pt idx="102">
                  <c:v>1312.7110401598509</c:v>
                </c:pt>
                <c:pt idx="103">
                  <c:v>1315.8615602397742</c:v>
                </c:pt>
                <c:pt idx="104">
                  <c:v>1319.0120803196976</c:v>
                </c:pt>
                <c:pt idx="105">
                  <c:v>1322.1626003996209</c:v>
                </c:pt>
                <c:pt idx="106">
                  <c:v>1325.3131204795443</c:v>
                </c:pt>
                <c:pt idx="107">
                  <c:v>1328.4636405594676</c:v>
                </c:pt>
                <c:pt idx="108">
                  <c:v>1331.614160639391</c:v>
                </c:pt>
                <c:pt idx="109">
                  <c:v>1334.7646807193144</c:v>
                </c:pt>
                <c:pt idx="110">
                  <c:v>1337.9152007992377</c:v>
                </c:pt>
                <c:pt idx="111">
                  <c:v>1341.0657208791611</c:v>
                </c:pt>
                <c:pt idx="112">
                  <c:v>1344.2162409590844</c:v>
                </c:pt>
                <c:pt idx="113">
                  <c:v>1347.3667610390078</c:v>
                </c:pt>
                <c:pt idx="114">
                  <c:v>1350.5172811189311</c:v>
                </c:pt>
                <c:pt idx="115">
                  <c:v>1353.6678011988545</c:v>
                </c:pt>
                <c:pt idx="116">
                  <c:v>1356.8183212787778</c:v>
                </c:pt>
                <c:pt idx="117">
                  <c:v>1359.9688413587012</c:v>
                </c:pt>
                <c:pt idx="118">
                  <c:v>1363.1193614386245</c:v>
                </c:pt>
                <c:pt idx="119">
                  <c:v>1366.2698815185479</c:v>
                </c:pt>
                <c:pt idx="120">
                  <c:v>1369.4204015984712</c:v>
                </c:pt>
                <c:pt idx="121">
                  <c:v>1372.5709216783946</c:v>
                </c:pt>
                <c:pt idx="122">
                  <c:v>1375.721441758318</c:v>
                </c:pt>
                <c:pt idx="123">
                  <c:v>1378.8719618382413</c:v>
                </c:pt>
                <c:pt idx="124">
                  <c:v>1382.0224819181647</c:v>
                </c:pt>
                <c:pt idx="125">
                  <c:v>1385.173001998088</c:v>
                </c:pt>
                <c:pt idx="126">
                  <c:v>1388.3235220780114</c:v>
                </c:pt>
                <c:pt idx="127">
                  <c:v>1391.4740421579347</c:v>
                </c:pt>
                <c:pt idx="128">
                  <c:v>1394.6245622378581</c:v>
                </c:pt>
                <c:pt idx="129">
                  <c:v>1397.7750823177814</c:v>
                </c:pt>
                <c:pt idx="130">
                  <c:v>1400.9256023977048</c:v>
                </c:pt>
                <c:pt idx="131">
                  <c:v>1404.0761224776281</c:v>
                </c:pt>
                <c:pt idx="132">
                  <c:v>1407.2266425575515</c:v>
                </c:pt>
                <c:pt idx="133">
                  <c:v>1410.3771626374748</c:v>
                </c:pt>
                <c:pt idx="134">
                  <c:v>1413.5276827173982</c:v>
                </c:pt>
                <c:pt idx="135">
                  <c:v>1416.6782027973215</c:v>
                </c:pt>
                <c:pt idx="136">
                  <c:v>1419.8287228772449</c:v>
                </c:pt>
                <c:pt idx="137">
                  <c:v>1422.9792429571683</c:v>
                </c:pt>
                <c:pt idx="138">
                  <c:v>1426.1297630370916</c:v>
                </c:pt>
                <c:pt idx="139">
                  <c:v>1429.280283117015</c:v>
                </c:pt>
                <c:pt idx="140">
                  <c:v>1432.4308031969383</c:v>
                </c:pt>
                <c:pt idx="141">
                  <c:v>1435.5813232768617</c:v>
                </c:pt>
                <c:pt idx="142">
                  <c:v>1438.731843356785</c:v>
                </c:pt>
                <c:pt idx="143">
                  <c:v>1441.8823634367084</c:v>
                </c:pt>
                <c:pt idx="144">
                  <c:v>1445.0328835166317</c:v>
                </c:pt>
                <c:pt idx="145">
                  <c:v>1448.1834035965551</c:v>
                </c:pt>
                <c:pt idx="146">
                  <c:v>1451.3339236764784</c:v>
                </c:pt>
                <c:pt idx="147">
                  <c:v>1454.4844437564018</c:v>
                </c:pt>
                <c:pt idx="148">
                  <c:v>1457.6349638363251</c:v>
                </c:pt>
                <c:pt idx="149">
                  <c:v>1460.7854839162485</c:v>
                </c:pt>
                <c:pt idx="150">
                  <c:v>1463.9360039961718</c:v>
                </c:pt>
                <c:pt idx="151">
                  <c:v>1467.0865240760952</c:v>
                </c:pt>
                <c:pt idx="152">
                  <c:v>1470.2370441560186</c:v>
                </c:pt>
                <c:pt idx="153">
                  <c:v>1473.3875642359419</c:v>
                </c:pt>
                <c:pt idx="154">
                  <c:v>1476.5380843158653</c:v>
                </c:pt>
                <c:pt idx="155">
                  <c:v>1479.6886043957886</c:v>
                </c:pt>
                <c:pt idx="156">
                  <c:v>1482.839124475712</c:v>
                </c:pt>
                <c:pt idx="157">
                  <c:v>1485.9896445556353</c:v>
                </c:pt>
                <c:pt idx="158">
                  <c:v>1489.1401646355587</c:v>
                </c:pt>
                <c:pt idx="159">
                  <c:v>1492.290684715482</c:v>
                </c:pt>
                <c:pt idx="160">
                  <c:v>1495.4412047954054</c:v>
                </c:pt>
                <c:pt idx="161">
                  <c:v>1498.5917248753287</c:v>
                </c:pt>
                <c:pt idx="162">
                  <c:v>1501.7422449552521</c:v>
                </c:pt>
                <c:pt idx="163">
                  <c:v>1504.8927650351754</c:v>
                </c:pt>
                <c:pt idx="164">
                  <c:v>1508.0432851150988</c:v>
                </c:pt>
                <c:pt idx="165">
                  <c:v>1511.1938051950222</c:v>
                </c:pt>
                <c:pt idx="166">
                  <c:v>1514.3443252749455</c:v>
                </c:pt>
                <c:pt idx="167">
                  <c:v>1517.4948453548689</c:v>
                </c:pt>
                <c:pt idx="168">
                  <c:v>1520.6453654347922</c:v>
                </c:pt>
                <c:pt idx="169">
                  <c:v>1523.7958855147156</c:v>
                </c:pt>
                <c:pt idx="170">
                  <c:v>1526.9464055946389</c:v>
                </c:pt>
                <c:pt idx="171">
                  <c:v>1530.0969256745623</c:v>
                </c:pt>
                <c:pt idx="172">
                  <c:v>1533.2474457544856</c:v>
                </c:pt>
                <c:pt idx="173">
                  <c:v>1536.397965834409</c:v>
                </c:pt>
                <c:pt idx="174">
                  <c:v>1539.5484859143323</c:v>
                </c:pt>
                <c:pt idx="175">
                  <c:v>1542.6990059942557</c:v>
                </c:pt>
                <c:pt idx="176">
                  <c:v>1545.849526074179</c:v>
                </c:pt>
                <c:pt idx="177">
                  <c:v>1549.0000461541024</c:v>
                </c:pt>
                <c:pt idx="178">
                  <c:v>1552.1505662340257</c:v>
                </c:pt>
                <c:pt idx="179">
                  <c:v>1555.3010863139491</c:v>
                </c:pt>
                <c:pt idx="180">
                  <c:v>1558.4516063938725</c:v>
                </c:pt>
                <c:pt idx="181">
                  <c:v>1561.6021264737958</c:v>
                </c:pt>
                <c:pt idx="182">
                  <c:v>1564.7526465537192</c:v>
                </c:pt>
                <c:pt idx="183">
                  <c:v>1567.9031666336425</c:v>
                </c:pt>
                <c:pt idx="184">
                  <c:v>1571.0536867135659</c:v>
                </c:pt>
                <c:pt idx="185">
                  <c:v>1574.2042067934892</c:v>
                </c:pt>
                <c:pt idx="186">
                  <c:v>1577.3547268734126</c:v>
                </c:pt>
                <c:pt idx="187">
                  <c:v>1580.5052469533359</c:v>
                </c:pt>
                <c:pt idx="188">
                  <c:v>1583.6557670332593</c:v>
                </c:pt>
                <c:pt idx="189">
                  <c:v>1586.8062871131826</c:v>
                </c:pt>
                <c:pt idx="190">
                  <c:v>1589.956807193106</c:v>
                </c:pt>
                <c:pt idx="191">
                  <c:v>1593.1073272730293</c:v>
                </c:pt>
                <c:pt idx="192">
                  <c:v>1596.2578473529527</c:v>
                </c:pt>
                <c:pt idx="193">
                  <c:v>1599.408367432876</c:v>
                </c:pt>
                <c:pt idx="194">
                  <c:v>1602.5588875127994</c:v>
                </c:pt>
                <c:pt idx="195">
                  <c:v>1605.7094075927228</c:v>
                </c:pt>
                <c:pt idx="196">
                  <c:v>1608.8599276726461</c:v>
                </c:pt>
                <c:pt idx="197">
                  <c:v>1612.0104477525695</c:v>
                </c:pt>
                <c:pt idx="198">
                  <c:v>1615.1609678324928</c:v>
                </c:pt>
                <c:pt idx="199">
                  <c:v>1618.3114879124162</c:v>
                </c:pt>
                <c:pt idx="200">
                  <c:v>1621.4620079923313</c:v>
                </c:pt>
              </c:numCache>
            </c:numRef>
          </c:cat>
          <c:val>
            <c:numRef>
              <c:f>'SPERT® Beta (1-Point entry)'!$IB$107:$PT$107</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1.0227461408476534E-3</c:v>
                </c:pt>
                <c:pt idx="47">
                  <c:v>1.0731962061817798E-3</c:v>
                </c:pt>
                <c:pt idx="48">
                  <c:v>1.1251218090550482E-3</c:v>
                </c:pt>
                <c:pt idx="49">
                  <c:v>1.1784986578267354E-3</c:v>
                </c:pt>
                <c:pt idx="50">
                  <c:v>1.2332972878787193E-3</c:v>
                </c:pt>
                <c:pt idx="51">
                  <c:v>1.28948292477512E-3</c:v>
                </c:pt>
                <c:pt idx="52">
                  <c:v>1.3470153654277259E-3</c:v>
                </c:pt>
                <c:pt idx="53">
                  <c:v>1.40584887875992E-3</c:v>
                </c:pt>
                <c:pt idx="54">
                  <c:v>1.4659321273050143E-3</c:v>
                </c:pt>
                <c:pt idx="55">
                  <c:v>1.5272081111048963E-3</c:v>
                </c:pt>
                <c:pt idx="56">
                  <c:v>1.5896141351917558E-3</c:v>
                </c:pt>
                <c:pt idx="57">
                  <c:v>1.6530818018394952E-3</c:v>
                </c:pt>
                <c:pt idx="58">
                  <c:v>1.7175370286623528E-3</c:v>
                </c:pt>
                <c:pt idx="59">
                  <c:v>1.7829000935168681E-3</c:v>
                </c:pt>
                <c:pt idx="60">
                  <c:v>1.8490857070297914E-3</c:v>
                </c:pt>
                <c:pt idx="61">
                  <c:v>1.9160031134297746E-3</c:v>
                </c:pt>
                <c:pt idx="62">
                  <c:v>1.9835562202052482E-3</c:v>
                </c:pt>
                <c:pt idx="63">
                  <c:v>2.0516437569457115E-3</c:v>
                </c:pt>
                <c:pt idx="64">
                  <c:v>2.1201594635497779E-3</c:v>
                </c:pt>
                <c:pt idx="65">
                  <c:v>2.1889923078017778E-3</c:v>
                </c:pt>
                <c:pt idx="66">
                  <c:v>2.2580267321307586E-3</c:v>
                </c:pt>
                <c:pt idx="67">
                  <c:v>2.3271429291727096E-3</c:v>
                </c:pt>
                <c:pt idx="68">
                  <c:v>2.3962171455601277E-3</c:v>
                </c:pt>
                <c:pt idx="69">
                  <c:v>2.4651220131641578E-3</c:v>
                </c:pt>
                <c:pt idx="70">
                  <c:v>2.5337269068150632E-3</c:v>
                </c:pt>
                <c:pt idx="71">
                  <c:v>2.6018983273282982E-3</c:v>
                </c:pt>
                <c:pt idx="72">
                  <c:v>2.669500308467652E-3</c:v>
                </c:pt>
                <c:pt idx="73">
                  <c:v>2.7363948462854728E-3</c:v>
                </c:pt>
                <c:pt idx="74">
                  <c:v>2.8024423490945866E-3</c:v>
                </c:pt>
                <c:pt idx="75">
                  <c:v>2.8675021061488459E-3</c:v>
                </c:pt>
                <c:pt idx="76">
                  <c:v>2.9314327729409641E-3</c:v>
                </c:pt>
                <c:pt idx="77">
                  <c:v>2.9940928708690291E-3</c:v>
                </c:pt>
                <c:pt idx="78">
                  <c:v>3.0553412988783982E-3</c:v>
                </c:pt>
                <c:pt idx="79">
                  <c:v>3.1150378545550194E-3</c:v>
                </c:pt>
                <c:pt idx="80">
                  <c:v>3.1730437620310324E-3</c:v>
                </c:pt>
                <c:pt idx="81">
                  <c:v>3.2292222039650002E-3</c:v>
                </c:pt>
                <c:pt idx="82">
                  <c:v>3.2834388547785345E-3</c:v>
                </c:pt>
                <c:pt idx="83">
                  <c:v>3.3355624122693235E-3</c:v>
                </c:pt>
                <c:pt idx="84">
                  <c:v>3.3854651246786223E-3</c:v>
                </c:pt>
                <c:pt idx="85">
                  <c:v>3.4330233102697343E-3</c:v>
                </c:pt>
                <c:pt idx="86">
                  <c:v>3.478117866473493E-3</c:v>
                </c:pt>
                <c:pt idx="87">
                  <c:v>3.5206347656775148E-3</c:v>
                </c:pt>
                <c:pt idx="88">
                  <c:v>3.5604655347783189E-3</c:v>
                </c:pt>
                <c:pt idx="89">
                  <c:v>3.5975077156791043E-3</c:v>
                </c:pt>
                <c:pt idx="90">
                  <c:v>3.6316653040009651E-3</c:v>
                </c:pt>
                <c:pt idx="91">
                  <c:v>3.6628491633810779E-3</c:v>
                </c:pt>
                <c:pt idx="92">
                  <c:v>3.6909774128573635E-3</c:v>
                </c:pt>
                <c:pt idx="93">
                  <c:v>3.7159757849844544E-3</c:v>
                </c:pt>
                <c:pt idx="94">
                  <c:v>3.7377779524895407E-3</c:v>
                </c:pt>
                <c:pt idx="95">
                  <c:v>3.7563258214576411E-3</c:v>
                </c:pt>
                <c:pt idx="96">
                  <c:v>3.7715697892326929E-3</c:v>
                </c:pt>
                <c:pt idx="97">
                  <c:v>3.783468965432156E-3</c:v>
                </c:pt>
                <c:pt idx="98">
                  <c:v>3.7919913546969144E-3</c:v>
                </c:pt>
                <c:pt idx="99">
                  <c:v>3.7971140000333512E-3</c:v>
                </c:pt>
                <c:pt idx="100">
                  <c:v>3.7988230858488296E-3</c:v>
                </c:pt>
                <c:pt idx="101">
                  <c:v>3.7971140000333421E-3</c:v>
                </c:pt>
                <c:pt idx="102">
                  <c:v>3.7919913546968966E-3</c:v>
                </c:pt>
                <c:pt idx="103">
                  <c:v>3.7834689654321295E-3</c:v>
                </c:pt>
                <c:pt idx="104">
                  <c:v>3.7715697892326577E-3</c:v>
                </c:pt>
                <c:pt idx="105">
                  <c:v>3.7563258214575977E-3</c:v>
                </c:pt>
                <c:pt idx="106">
                  <c:v>3.7377779524894882E-3</c:v>
                </c:pt>
                <c:pt idx="107">
                  <c:v>3.7159757849843937E-3</c:v>
                </c:pt>
                <c:pt idx="108">
                  <c:v>3.6909774128572942E-3</c:v>
                </c:pt>
                <c:pt idx="109">
                  <c:v>3.6628491633810011E-3</c:v>
                </c:pt>
                <c:pt idx="110">
                  <c:v>3.6316653040008801E-3</c:v>
                </c:pt>
                <c:pt idx="111">
                  <c:v>3.5975077156790119E-3</c:v>
                </c:pt>
                <c:pt idx="112">
                  <c:v>3.5604655347782187E-3</c:v>
                </c:pt>
                <c:pt idx="113">
                  <c:v>3.5206347656774081E-3</c:v>
                </c:pt>
                <c:pt idx="114">
                  <c:v>3.4781178664733785E-3</c:v>
                </c:pt>
                <c:pt idx="115">
                  <c:v>3.4330233102696137E-3</c:v>
                </c:pt>
                <c:pt idx="116">
                  <c:v>3.3854651246784948E-3</c:v>
                </c:pt>
                <c:pt idx="117">
                  <c:v>3.3355624122691908E-3</c:v>
                </c:pt>
                <c:pt idx="118">
                  <c:v>3.283438854778397E-3</c:v>
                </c:pt>
                <c:pt idx="119">
                  <c:v>3.2292222039648566E-3</c:v>
                </c:pt>
                <c:pt idx="120">
                  <c:v>3.1730437620308837E-3</c:v>
                </c:pt>
                <c:pt idx="121">
                  <c:v>3.1150378545548667E-3</c:v>
                </c:pt>
                <c:pt idx="122">
                  <c:v>3.0553412988782408E-3</c:v>
                </c:pt>
                <c:pt idx="123">
                  <c:v>2.9940928708688682E-3</c:v>
                </c:pt>
                <c:pt idx="124">
                  <c:v>2.9314327729407998E-3</c:v>
                </c:pt>
                <c:pt idx="125">
                  <c:v>2.8675021061486785E-3</c:v>
                </c:pt>
                <c:pt idx="126">
                  <c:v>2.8024423490944162E-3</c:v>
                </c:pt>
                <c:pt idx="127">
                  <c:v>2.7363948462852997E-3</c:v>
                </c:pt>
                <c:pt idx="128">
                  <c:v>2.6695003084674773E-3</c:v>
                </c:pt>
                <c:pt idx="129">
                  <c:v>2.6018983273281221E-3</c:v>
                </c:pt>
                <c:pt idx="130">
                  <c:v>2.5337269068148854E-3</c:v>
                </c:pt>
                <c:pt idx="131">
                  <c:v>2.4651220131639792E-3</c:v>
                </c:pt>
                <c:pt idx="132">
                  <c:v>2.3962171455599482E-3</c:v>
                </c:pt>
                <c:pt idx="133">
                  <c:v>2.3271429291725301E-3</c:v>
                </c:pt>
                <c:pt idx="134">
                  <c:v>2.2580267321305795E-3</c:v>
                </c:pt>
                <c:pt idx="135">
                  <c:v>2.1889923078015992E-3</c:v>
                </c:pt>
                <c:pt idx="136">
                  <c:v>2.1201594635495997E-3</c:v>
                </c:pt>
                <c:pt idx="137">
                  <c:v>2.0516437569455337E-3</c:v>
                </c:pt>
                <c:pt idx="138">
                  <c:v>1.9835562202050725E-3</c:v>
                </c:pt>
                <c:pt idx="139">
                  <c:v>1.9160031134295998E-3</c:v>
                </c:pt>
                <c:pt idx="140">
                  <c:v>1.8490857070296179E-3</c:v>
                </c:pt>
                <c:pt idx="141">
                  <c:v>1.7829000935166972E-3</c:v>
                </c:pt>
                <c:pt idx="142">
                  <c:v>1.7175370286621843E-3</c:v>
                </c:pt>
                <c:pt idx="143">
                  <c:v>1.6530818018393287E-3</c:v>
                </c:pt>
                <c:pt idx="144">
                  <c:v>1.5896141351915926E-3</c:v>
                </c:pt>
                <c:pt idx="145">
                  <c:v>1.5272081111047354E-3</c:v>
                </c:pt>
                <c:pt idx="146">
                  <c:v>1.4659321273048566E-3</c:v>
                </c:pt>
                <c:pt idx="147">
                  <c:v>1.4058488787597649E-3</c:v>
                </c:pt>
                <c:pt idx="148">
                  <c:v>1.3470153654275743E-3</c:v>
                </c:pt>
                <c:pt idx="149">
                  <c:v>1.2894829247749719E-3</c:v>
                </c:pt>
                <c:pt idx="150">
                  <c:v>1.2332972878785747E-3</c:v>
                </c:pt>
                <c:pt idx="151">
                  <c:v>1.1784986578265949E-3</c:v>
                </c:pt>
                <c:pt idx="152">
                  <c:v>1.1251218090549114E-3</c:v>
                </c:pt>
                <c:pt idx="153">
                  <c:v>1.0731962061816464E-3</c:v>
                </c:pt>
                <c:pt idx="154">
                  <c:v>1.0227461408475246E-3</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1-FCFA-4047-B879-A7E280A74932}"/>
            </c:ext>
          </c:extLst>
        </c:ser>
        <c:ser>
          <c:idx val="2"/>
          <c:order val="2"/>
          <c:spPr>
            <a:solidFill>
              <a:schemeClr val="accent2"/>
            </a:solidFill>
            <a:ln>
              <a:noFill/>
            </a:ln>
            <a:effectLst/>
          </c:spPr>
          <c:invertIfNegative val="0"/>
          <c:cat>
            <c:numRef>
              <c:f>'SPERT® Beta (1-Point entry)'!$AI$104:$IA$104</c:f>
              <c:numCache>
                <c:formatCode>#,##0_);\(#,##0\)</c:formatCode>
                <c:ptCount val="201"/>
                <c:pt idx="0">
                  <c:v>991.35799200766883</c:v>
                </c:pt>
                <c:pt idx="1">
                  <c:v>994.50851208759218</c:v>
                </c:pt>
                <c:pt idx="2">
                  <c:v>997.65903216751553</c:v>
                </c:pt>
                <c:pt idx="3">
                  <c:v>1000.8095522474389</c:v>
                </c:pt>
                <c:pt idx="4">
                  <c:v>1003.9600723273622</c:v>
                </c:pt>
                <c:pt idx="5">
                  <c:v>1007.1105924072856</c:v>
                </c:pt>
                <c:pt idx="6">
                  <c:v>1010.2611124872089</c:v>
                </c:pt>
                <c:pt idx="7">
                  <c:v>1013.4116325671323</c:v>
                </c:pt>
                <c:pt idx="8">
                  <c:v>1016.5621526470557</c:v>
                </c:pt>
                <c:pt idx="9">
                  <c:v>1019.712672726979</c:v>
                </c:pt>
                <c:pt idx="10">
                  <c:v>1022.8631928069024</c:v>
                </c:pt>
                <c:pt idx="11">
                  <c:v>1026.0137128868257</c:v>
                </c:pt>
                <c:pt idx="12">
                  <c:v>1029.1642329667491</c:v>
                </c:pt>
                <c:pt idx="13">
                  <c:v>1032.3147530466724</c:v>
                </c:pt>
                <c:pt idx="14">
                  <c:v>1035.4652731265958</c:v>
                </c:pt>
                <c:pt idx="15">
                  <c:v>1038.6157932065191</c:v>
                </c:pt>
                <c:pt idx="16">
                  <c:v>1041.7663132864425</c:v>
                </c:pt>
                <c:pt idx="17">
                  <c:v>1044.9168333663658</c:v>
                </c:pt>
                <c:pt idx="18">
                  <c:v>1048.0673534462892</c:v>
                </c:pt>
                <c:pt idx="19">
                  <c:v>1051.2178735262125</c:v>
                </c:pt>
                <c:pt idx="20">
                  <c:v>1054.3683936061359</c:v>
                </c:pt>
                <c:pt idx="21">
                  <c:v>1057.5189136860592</c:v>
                </c:pt>
                <c:pt idx="22">
                  <c:v>1060.6694337659826</c:v>
                </c:pt>
                <c:pt idx="23">
                  <c:v>1063.819953845906</c:v>
                </c:pt>
                <c:pt idx="24">
                  <c:v>1066.9704739258293</c:v>
                </c:pt>
                <c:pt idx="25">
                  <c:v>1070.1209940057527</c:v>
                </c:pt>
                <c:pt idx="26">
                  <c:v>1073.271514085676</c:v>
                </c:pt>
                <c:pt idx="27">
                  <c:v>1076.4220341655994</c:v>
                </c:pt>
                <c:pt idx="28">
                  <c:v>1079.5725542455227</c:v>
                </c:pt>
                <c:pt idx="29">
                  <c:v>1082.7230743254461</c:v>
                </c:pt>
                <c:pt idx="30">
                  <c:v>1085.8735944053694</c:v>
                </c:pt>
                <c:pt idx="31">
                  <c:v>1089.0241144852928</c:v>
                </c:pt>
                <c:pt idx="32">
                  <c:v>1092.1746345652161</c:v>
                </c:pt>
                <c:pt idx="33">
                  <c:v>1095.3251546451395</c:v>
                </c:pt>
                <c:pt idx="34">
                  <c:v>1098.4756747250628</c:v>
                </c:pt>
                <c:pt idx="35">
                  <c:v>1101.6261948049862</c:v>
                </c:pt>
                <c:pt idx="36">
                  <c:v>1104.7767148849096</c:v>
                </c:pt>
                <c:pt idx="37">
                  <c:v>1107.9272349648329</c:v>
                </c:pt>
                <c:pt idx="38">
                  <c:v>1111.0777550447563</c:v>
                </c:pt>
                <c:pt idx="39">
                  <c:v>1114.2282751246796</c:v>
                </c:pt>
                <c:pt idx="40">
                  <c:v>1117.378795204603</c:v>
                </c:pt>
                <c:pt idx="41">
                  <c:v>1120.5293152845263</c:v>
                </c:pt>
                <c:pt idx="42">
                  <c:v>1123.6798353644497</c:v>
                </c:pt>
                <c:pt idx="43">
                  <c:v>1126.830355444373</c:v>
                </c:pt>
                <c:pt idx="44">
                  <c:v>1129.9808755242964</c:v>
                </c:pt>
                <c:pt idx="45">
                  <c:v>1133.1313956042197</c:v>
                </c:pt>
                <c:pt idx="46">
                  <c:v>1136.2819156841431</c:v>
                </c:pt>
                <c:pt idx="47">
                  <c:v>1139.4324357640664</c:v>
                </c:pt>
                <c:pt idx="48">
                  <c:v>1142.5829558439898</c:v>
                </c:pt>
                <c:pt idx="49">
                  <c:v>1145.7334759239131</c:v>
                </c:pt>
                <c:pt idx="50">
                  <c:v>1148.8839960038365</c:v>
                </c:pt>
                <c:pt idx="51">
                  <c:v>1152.0345160837599</c:v>
                </c:pt>
                <c:pt idx="52">
                  <c:v>1155.1850361636832</c:v>
                </c:pt>
                <c:pt idx="53">
                  <c:v>1158.3355562436066</c:v>
                </c:pt>
                <c:pt idx="54">
                  <c:v>1161.4860763235299</c:v>
                </c:pt>
                <c:pt idx="55">
                  <c:v>1164.6365964034533</c:v>
                </c:pt>
                <c:pt idx="56">
                  <c:v>1167.7871164833766</c:v>
                </c:pt>
                <c:pt idx="57">
                  <c:v>1170.9376365633</c:v>
                </c:pt>
                <c:pt idx="58">
                  <c:v>1174.0881566432233</c:v>
                </c:pt>
                <c:pt idx="59">
                  <c:v>1177.2386767231467</c:v>
                </c:pt>
                <c:pt idx="60">
                  <c:v>1180.38919680307</c:v>
                </c:pt>
                <c:pt idx="61">
                  <c:v>1183.5397168829934</c:v>
                </c:pt>
                <c:pt idx="62">
                  <c:v>1186.6902369629167</c:v>
                </c:pt>
                <c:pt idx="63">
                  <c:v>1189.8407570428401</c:v>
                </c:pt>
                <c:pt idx="64">
                  <c:v>1192.9912771227634</c:v>
                </c:pt>
                <c:pt idx="65">
                  <c:v>1196.1417972026868</c:v>
                </c:pt>
                <c:pt idx="66">
                  <c:v>1199.2923172826102</c:v>
                </c:pt>
                <c:pt idx="67">
                  <c:v>1202.4428373625335</c:v>
                </c:pt>
                <c:pt idx="68">
                  <c:v>1205.5933574424569</c:v>
                </c:pt>
                <c:pt idx="69">
                  <c:v>1208.7438775223802</c:v>
                </c:pt>
                <c:pt idx="70">
                  <c:v>1211.8943976023036</c:v>
                </c:pt>
                <c:pt idx="71">
                  <c:v>1215.0449176822269</c:v>
                </c:pt>
                <c:pt idx="72">
                  <c:v>1218.1954377621503</c:v>
                </c:pt>
                <c:pt idx="73">
                  <c:v>1221.3459578420736</c:v>
                </c:pt>
                <c:pt idx="74">
                  <c:v>1224.496477921997</c:v>
                </c:pt>
                <c:pt idx="75">
                  <c:v>1227.6469980019203</c:v>
                </c:pt>
                <c:pt idx="76">
                  <c:v>1230.7975180818437</c:v>
                </c:pt>
                <c:pt idx="77">
                  <c:v>1233.948038161767</c:v>
                </c:pt>
                <c:pt idx="78">
                  <c:v>1237.0985582416904</c:v>
                </c:pt>
                <c:pt idx="79">
                  <c:v>1240.2490783216138</c:v>
                </c:pt>
                <c:pt idx="80">
                  <c:v>1243.3995984015371</c:v>
                </c:pt>
                <c:pt idx="81">
                  <c:v>1246.5501184814605</c:v>
                </c:pt>
                <c:pt idx="82">
                  <c:v>1249.7006385613838</c:v>
                </c:pt>
                <c:pt idx="83">
                  <c:v>1252.8511586413072</c:v>
                </c:pt>
                <c:pt idx="84">
                  <c:v>1256.0016787212305</c:v>
                </c:pt>
                <c:pt idx="85">
                  <c:v>1259.1521988011539</c:v>
                </c:pt>
                <c:pt idx="86">
                  <c:v>1262.3027188810772</c:v>
                </c:pt>
                <c:pt idx="87">
                  <c:v>1265.4532389610006</c:v>
                </c:pt>
                <c:pt idx="88">
                  <c:v>1268.6037590409239</c:v>
                </c:pt>
                <c:pt idx="89">
                  <c:v>1271.7542791208473</c:v>
                </c:pt>
                <c:pt idx="90">
                  <c:v>1274.9047992007706</c:v>
                </c:pt>
                <c:pt idx="91">
                  <c:v>1278.055319280694</c:v>
                </c:pt>
                <c:pt idx="92">
                  <c:v>1281.2058393606173</c:v>
                </c:pt>
                <c:pt idx="93">
                  <c:v>1284.3563594405407</c:v>
                </c:pt>
                <c:pt idx="94">
                  <c:v>1287.5068795204641</c:v>
                </c:pt>
                <c:pt idx="95">
                  <c:v>1290.6573996003874</c:v>
                </c:pt>
                <c:pt idx="96">
                  <c:v>1293.8079196803108</c:v>
                </c:pt>
                <c:pt idx="97">
                  <c:v>1296.9584397602341</c:v>
                </c:pt>
                <c:pt idx="98">
                  <c:v>1300.1089598401575</c:v>
                </c:pt>
                <c:pt idx="99">
                  <c:v>1303.2594799200808</c:v>
                </c:pt>
                <c:pt idx="100">
                  <c:v>1306.4100000000042</c:v>
                </c:pt>
                <c:pt idx="101">
                  <c:v>1309.5605200799275</c:v>
                </c:pt>
                <c:pt idx="102">
                  <c:v>1312.7110401598509</c:v>
                </c:pt>
                <c:pt idx="103">
                  <c:v>1315.8615602397742</c:v>
                </c:pt>
                <c:pt idx="104">
                  <c:v>1319.0120803196976</c:v>
                </c:pt>
                <c:pt idx="105">
                  <c:v>1322.1626003996209</c:v>
                </c:pt>
                <c:pt idx="106">
                  <c:v>1325.3131204795443</c:v>
                </c:pt>
                <c:pt idx="107">
                  <c:v>1328.4636405594676</c:v>
                </c:pt>
                <c:pt idx="108">
                  <c:v>1331.614160639391</c:v>
                </c:pt>
                <c:pt idx="109">
                  <c:v>1334.7646807193144</c:v>
                </c:pt>
                <c:pt idx="110">
                  <c:v>1337.9152007992377</c:v>
                </c:pt>
                <c:pt idx="111">
                  <c:v>1341.0657208791611</c:v>
                </c:pt>
                <c:pt idx="112">
                  <c:v>1344.2162409590844</c:v>
                </c:pt>
                <c:pt idx="113">
                  <c:v>1347.3667610390078</c:v>
                </c:pt>
                <c:pt idx="114">
                  <c:v>1350.5172811189311</c:v>
                </c:pt>
                <c:pt idx="115">
                  <c:v>1353.6678011988545</c:v>
                </c:pt>
                <c:pt idx="116">
                  <c:v>1356.8183212787778</c:v>
                </c:pt>
                <c:pt idx="117">
                  <c:v>1359.9688413587012</c:v>
                </c:pt>
                <c:pt idx="118">
                  <c:v>1363.1193614386245</c:v>
                </c:pt>
                <c:pt idx="119">
                  <c:v>1366.2698815185479</c:v>
                </c:pt>
                <c:pt idx="120">
                  <c:v>1369.4204015984712</c:v>
                </c:pt>
                <c:pt idx="121">
                  <c:v>1372.5709216783946</c:v>
                </c:pt>
                <c:pt idx="122">
                  <c:v>1375.721441758318</c:v>
                </c:pt>
                <c:pt idx="123">
                  <c:v>1378.8719618382413</c:v>
                </c:pt>
                <c:pt idx="124">
                  <c:v>1382.0224819181647</c:v>
                </c:pt>
                <c:pt idx="125">
                  <c:v>1385.173001998088</c:v>
                </c:pt>
                <c:pt idx="126">
                  <c:v>1388.3235220780114</c:v>
                </c:pt>
                <c:pt idx="127">
                  <c:v>1391.4740421579347</c:v>
                </c:pt>
                <c:pt idx="128">
                  <c:v>1394.6245622378581</c:v>
                </c:pt>
                <c:pt idx="129">
                  <c:v>1397.7750823177814</c:v>
                </c:pt>
                <c:pt idx="130">
                  <c:v>1400.9256023977048</c:v>
                </c:pt>
                <c:pt idx="131">
                  <c:v>1404.0761224776281</c:v>
                </c:pt>
                <c:pt idx="132">
                  <c:v>1407.2266425575515</c:v>
                </c:pt>
                <c:pt idx="133">
                  <c:v>1410.3771626374748</c:v>
                </c:pt>
                <c:pt idx="134">
                  <c:v>1413.5276827173982</c:v>
                </c:pt>
                <c:pt idx="135">
                  <c:v>1416.6782027973215</c:v>
                </c:pt>
                <c:pt idx="136">
                  <c:v>1419.8287228772449</c:v>
                </c:pt>
                <c:pt idx="137">
                  <c:v>1422.9792429571683</c:v>
                </c:pt>
                <c:pt idx="138">
                  <c:v>1426.1297630370916</c:v>
                </c:pt>
                <c:pt idx="139">
                  <c:v>1429.280283117015</c:v>
                </c:pt>
                <c:pt idx="140">
                  <c:v>1432.4308031969383</c:v>
                </c:pt>
                <c:pt idx="141">
                  <c:v>1435.5813232768617</c:v>
                </c:pt>
                <c:pt idx="142">
                  <c:v>1438.731843356785</c:v>
                </c:pt>
                <c:pt idx="143">
                  <c:v>1441.8823634367084</c:v>
                </c:pt>
                <c:pt idx="144">
                  <c:v>1445.0328835166317</c:v>
                </c:pt>
                <c:pt idx="145">
                  <c:v>1448.1834035965551</c:v>
                </c:pt>
                <c:pt idx="146">
                  <c:v>1451.3339236764784</c:v>
                </c:pt>
                <c:pt idx="147">
                  <c:v>1454.4844437564018</c:v>
                </c:pt>
                <c:pt idx="148">
                  <c:v>1457.6349638363251</c:v>
                </c:pt>
                <c:pt idx="149">
                  <c:v>1460.7854839162485</c:v>
                </c:pt>
                <c:pt idx="150">
                  <c:v>1463.9360039961718</c:v>
                </c:pt>
                <c:pt idx="151">
                  <c:v>1467.0865240760952</c:v>
                </c:pt>
                <c:pt idx="152">
                  <c:v>1470.2370441560186</c:v>
                </c:pt>
                <c:pt idx="153">
                  <c:v>1473.3875642359419</c:v>
                </c:pt>
                <c:pt idx="154">
                  <c:v>1476.5380843158653</c:v>
                </c:pt>
                <c:pt idx="155">
                  <c:v>1479.6886043957886</c:v>
                </c:pt>
                <c:pt idx="156">
                  <c:v>1482.839124475712</c:v>
                </c:pt>
                <c:pt idx="157">
                  <c:v>1485.9896445556353</c:v>
                </c:pt>
                <c:pt idx="158">
                  <c:v>1489.1401646355587</c:v>
                </c:pt>
                <c:pt idx="159">
                  <c:v>1492.290684715482</c:v>
                </c:pt>
                <c:pt idx="160">
                  <c:v>1495.4412047954054</c:v>
                </c:pt>
                <c:pt idx="161">
                  <c:v>1498.5917248753287</c:v>
                </c:pt>
                <c:pt idx="162">
                  <c:v>1501.7422449552521</c:v>
                </c:pt>
                <c:pt idx="163">
                  <c:v>1504.8927650351754</c:v>
                </c:pt>
                <c:pt idx="164">
                  <c:v>1508.0432851150988</c:v>
                </c:pt>
                <c:pt idx="165">
                  <c:v>1511.1938051950222</c:v>
                </c:pt>
                <c:pt idx="166">
                  <c:v>1514.3443252749455</c:v>
                </c:pt>
                <c:pt idx="167">
                  <c:v>1517.4948453548689</c:v>
                </c:pt>
                <c:pt idx="168">
                  <c:v>1520.6453654347922</c:v>
                </c:pt>
                <c:pt idx="169">
                  <c:v>1523.7958855147156</c:v>
                </c:pt>
                <c:pt idx="170">
                  <c:v>1526.9464055946389</c:v>
                </c:pt>
                <c:pt idx="171">
                  <c:v>1530.0969256745623</c:v>
                </c:pt>
                <c:pt idx="172">
                  <c:v>1533.2474457544856</c:v>
                </c:pt>
                <c:pt idx="173">
                  <c:v>1536.397965834409</c:v>
                </c:pt>
                <c:pt idx="174">
                  <c:v>1539.5484859143323</c:v>
                </c:pt>
                <c:pt idx="175">
                  <c:v>1542.6990059942557</c:v>
                </c:pt>
                <c:pt idx="176">
                  <c:v>1545.849526074179</c:v>
                </c:pt>
                <c:pt idx="177">
                  <c:v>1549.0000461541024</c:v>
                </c:pt>
                <c:pt idx="178">
                  <c:v>1552.1505662340257</c:v>
                </c:pt>
                <c:pt idx="179">
                  <c:v>1555.3010863139491</c:v>
                </c:pt>
                <c:pt idx="180">
                  <c:v>1558.4516063938725</c:v>
                </c:pt>
                <c:pt idx="181">
                  <c:v>1561.6021264737958</c:v>
                </c:pt>
                <c:pt idx="182">
                  <c:v>1564.7526465537192</c:v>
                </c:pt>
                <c:pt idx="183">
                  <c:v>1567.9031666336425</c:v>
                </c:pt>
                <c:pt idx="184">
                  <c:v>1571.0536867135659</c:v>
                </c:pt>
                <c:pt idx="185">
                  <c:v>1574.2042067934892</c:v>
                </c:pt>
                <c:pt idx="186">
                  <c:v>1577.3547268734126</c:v>
                </c:pt>
                <c:pt idx="187">
                  <c:v>1580.5052469533359</c:v>
                </c:pt>
                <c:pt idx="188">
                  <c:v>1583.6557670332593</c:v>
                </c:pt>
                <c:pt idx="189">
                  <c:v>1586.8062871131826</c:v>
                </c:pt>
                <c:pt idx="190">
                  <c:v>1589.956807193106</c:v>
                </c:pt>
                <c:pt idx="191">
                  <c:v>1593.1073272730293</c:v>
                </c:pt>
                <c:pt idx="192">
                  <c:v>1596.2578473529527</c:v>
                </c:pt>
                <c:pt idx="193">
                  <c:v>1599.408367432876</c:v>
                </c:pt>
                <c:pt idx="194">
                  <c:v>1602.5588875127994</c:v>
                </c:pt>
                <c:pt idx="195">
                  <c:v>1605.7094075927228</c:v>
                </c:pt>
                <c:pt idx="196">
                  <c:v>1608.8599276726461</c:v>
                </c:pt>
                <c:pt idx="197">
                  <c:v>1612.0104477525695</c:v>
                </c:pt>
                <c:pt idx="198">
                  <c:v>1615.1609678324928</c:v>
                </c:pt>
                <c:pt idx="199">
                  <c:v>1618.3114879124162</c:v>
                </c:pt>
                <c:pt idx="200">
                  <c:v>1621.4620079923313</c:v>
                </c:pt>
              </c:numCache>
            </c:numRef>
          </c:cat>
          <c:val>
            <c:numRef>
              <c:f>'SPERT® Beta (1-Point entry)'!$IB$108:$PT$108</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9.7379088502546956E-4</c:v>
                </c:pt>
                <c:pt idx="156">
                  <c:v>9.2634485923186584E-4</c:v>
                </c:pt>
                <c:pt idx="157">
                  <c:v>8.8041781405330608E-4</c:v>
                </c:pt>
                <c:pt idx="158">
                  <c:v>8.3601502339607356E-4</c:v>
                </c:pt>
                <c:pt idx="159">
                  <c:v>7.9313748787050557E-4</c:v>
                </c:pt>
                <c:pt idx="160">
                  <c:v>7.5178214673820188E-4</c:v>
                </c:pt>
                <c:pt idx="161">
                  <c:v>7.1194209687607153E-4</c:v>
                </c:pt>
                <c:pt idx="162">
                  <c:v>6.7360681724679247E-4</c:v>
                </c:pt>
                <c:pt idx="163">
                  <c:v>6.3676239740957522E-4</c:v>
                </c:pt>
                <c:pt idx="164">
                  <c:v>6.0139176865739788E-4</c:v>
                </c:pt>
                <c:pt idx="165">
                  <c:v>5.6747493642629837E-4</c:v>
                </c:pt>
                <c:pt idx="166">
                  <c:v>5.3498921268797415E-4</c:v>
                </c:pt>
                <c:pt idx="167">
                  <c:v>5.0390944710806149E-4</c:v>
                </c:pt>
                <c:pt idx="168">
                  <c:v>4.7420825582812653E-4</c:v>
                </c:pt>
                <c:pt idx="169">
                  <c:v>4.4585624680877942E-4</c:v>
                </c:pt>
                <c:pt idx="170">
                  <c:v>4.188222407535812E-4</c:v>
                </c:pt>
                <c:pt idx="171">
                  <c:v>3.9307348671774859E-4</c:v>
                </c:pt>
                <c:pt idx="172">
                  <c:v>3.6857587159126E-4</c:v>
                </c:pt>
                <c:pt idx="173">
                  <c:v>3.4529412273211311E-4</c:v>
                </c:pt>
                <c:pt idx="174">
                  <c:v>3.231920031114695E-4</c:v>
                </c:pt>
                <c:pt idx="175">
                  <c:v>3.0223249841754838E-4</c:v>
                </c:pt>
                <c:pt idx="176">
                  <c:v>2.8237799564881822E-4</c:v>
                </c:pt>
                <c:pt idx="177">
                  <c:v>2.6359045280872456E-4</c:v>
                </c:pt>
                <c:pt idx="178">
                  <c:v>2.4583155939331689E-4</c:v>
                </c:pt>
                <c:pt idx="179">
                  <c:v>2.2906288743931342E-4</c:v>
                </c:pt>
                <c:pt idx="180">
                  <c:v>2.1324603297292037E-4</c:v>
                </c:pt>
                <c:pt idx="181">
                  <c:v>1.9834274776876502E-4</c:v>
                </c:pt>
                <c:pt idx="182">
                  <c:v>1.8431506139333752E-4</c:v>
                </c:pt>
                <c:pt idx="183">
                  <c:v>1.7112539356810486E-4</c:v>
                </c:pt>
                <c:pt idx="184">
                  <c:v>1.5873665694380047E-4</c:v>
                </c:pt>
                <c:pt idx="185">
                  <c:v>1.4711235042915577E-4</c:v>
                </c:pt>
                <c:pt idx="186">
                  <c:v>1.3621664326445335E-4</c:v>
                </c:pt>
                <c:pt idx="187">
                  <c:v>1.2601445007270971E-4</c:v>
                </c:pt>
                <c:pt idx="188">
                  <c:v>1.1647149715903427E-4</c:v>
                </c:pt>
                <c:pt idx="189">
                  <c:v>1.0755438036181821E-4</c:v>
                </c:pt>
                <c:pt idx="190">
                  <c:v>9.9230614787963902E-5</c:v>
                </c:pt>
                <c:pt idx="191">
                  <c:v>9.1468676788482393E-5</c:v>
                </c:pt>
                <c:pt idx="192">
                  <c:v>8.4238038550613591E-5</c:v>
                </c:pt>
                <c:pt idx="193">
                  <c:v>7.75091956983413E-5</c:v>
                </c:pt>
                <c:pt idx="194">
                  <c:v>7.125368830495866E-5</c:v>
                </c:pt>
                <c:pt idx="195">
                  <c:v>6.5444115729423798E-5</c:v>
                </c:pt>
                <c:pt idx="196">
                  <c:v>6.0054145692841253E-5</c:v>
                </c:pt>
                <c:pt idx="197">
                  <c:v>5.5058518012768199E-5</c:v>
                </c:pt>
                <c:pt idx="198">
                  <c:v>5.0433043411411032E-5</c:v>
                </c:pt>
                <c:pt idx="199">
                  <c:v>4.6154597809411388E-5</c:v>
                </c:pt>
                <c:pt idx="200">
                  <c:v>4.2201112510089683E-5</c:v>
                </c:pt>
              </c:numCache>
            </c:numRef>
          </c:val>
          <c:extLst>
            <c:ext xmlns:c16="http://schemas.microsoft.com/office/drawing/2014/chart" uri="{C3380CC4-5D6E-409C-BE32-E72D297353CC}">
              <c16:uniqueId val="{00000002-FCFA-4047-B879-A7E280A74932}"/>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Beta (1-Point entry)'!$AI$104:$IA$104</c:f>
              <c:numCache>
                <c:formatCode>#,##0_);\(#,##0\)</c:formatCode>
                <c:ptCount val="201"/>
                <c:pt idx="0">
                  <c:v>991.35799200766883</c:v>
                </c:pt>
                <c:pt idx="1">
                  <c:v>994.50851208759218</c:v>
                </c:pt>
                <c:pt idx="2">
                  <c:v>997.65903216751553</c:v>
                </c:pt>
                <c:pt idx="3">
                  <c:v>1000.8095522474389</c:v>
                </c:pt>
                <c:pt idx="4">
                  <c:v>1003.9600723273622</c:v>
                </c:pt>
                <c:pt idx="5">
                  <c:v>1007.1105924072856</c:v>
                </c:pt>
                <c:pt idx="6">
                  <c:v>1010.2611124872089</c:v>
                </c:pt>
                <c:pt idx="7">
                  <c:v>1013.4116325671323</c:v>
                </c:pt>
                <c:pt idx="8">
                  <c:v>1016.5621526470557</c:v>
                </c:pt>
                <c:pt idx="9">
                  <c:v>1019.712672726979</c:v>
                </c:pt>
                <c:pt idx="10">
                  <c:v>1022.8631928069024</c:v>
                </c:pt>
                <c:pt idx="11">
                  <c:v>1026.0137128868257</c:v>
                </c:pt>
                <c:pt idx="12">
                  <c:v>1029.1642329667491</c:v>
                </c:pt>
                <c:pt idx="13">
                  <c:v>1032.3147530466724</c:v>
                </c:pt>
                <c:pt idx="14">
                  <c:v>1035.4652731265958</c:v>
                </c:pt>
                <c:pt idx="15">
                  <c:v>1038.6157932065191</c:v>
                </c:pt>
                <c:pt idx="16">
                  <c:v>1041.7663132864425</c:v>
                </c:pt>
                <c:pt idx="17">
                  <c:v>1044.9168333663658</c:v>
                </c:pt>
                <c:pt idx="18">
                  <c:v>1048.0673534462892</c:v>
                </c:pt>
                <c:pt idx="19">
                  <c:v>1051.2178735262125</c:v>
                </c:pt>
                <c:pt idx="20">
                  <c:v>1054.3683936061359</c:v>
                </c:pt>
                <c:pt idx="21">
                  <c:v>1057.5189136860592</c:v>
                </c:pt>
                <c:pt idx="22">
                  <c:v>1060.6694337659826</c:v>
                </c:pt>
                <c:pt idx="23">
                  <c:v>1063.819953845906</c:v>
                </c:pt>
                <c:pt idx="24">
                  <c:v>1066.9704739258293</c:v>
                </c:pt>
                <c:pt idx="25">
                  <c:v>1070.1209940057527</c:v>
                </c:pt>
                <c:pt idx="26">
                  <c:v>1073.271514085676</c:v>
                </c:pt>
                <c:pt idx="27">
                  <c:v>1076.4220341655994</c:v>
                </c:pt>
                <c:pt idx="28">
                  <c:v>1079.5725542455227</c:v>
                </c:pt>
                <c:pt idx="29">
                  <c:v>1082.7230743254461</c:v>
                </c:pt>
                <c:pt idx="30">
                  <c:v>1085.8735944053694</c:v>
                </c:pt>
                <c:pt idx="31">
                  <c:v>1089.0241144852928</c:v>
                </c:pt>
                <c:pt idx="32">
                  <c:v>1092.1746345652161</c:v>
                </c:pt>
                <c:pt idx="33">
                  <c:v>1095.3251546451395</c:v>
                </c:pt>
                <c:pt idx="34">
                  <c:v>1098.4756747250628</c:v>
                </c:pt>
                <c:pt idx="35">
                  <c:v>1101.6261948049862</c:v>
                </c:pt>
                <c:pt idx="36">
                  <c:v>1104.7767148849096</c:v>
                </c:pt>
                <c:pt idx="37">
                  <c:v>1107.9272349648329</c:v>
                </c:pt>
                <c:pt idx="38">
                  <c:v>1111.0777550447563</c:v>
                </c:pt>
                <c:pt idx="39">
                  <c:v>1114.2282751246796</c:v>
                </c:pt>
                <c:pt idx="40">
                  <c:v>1117.378795204603</c:v>
                </c:pt>
                <c:pt idx="41">
                  <c:v>1120.5293152845263</c:v>
                </c:pt>
                <c:pt idx="42">
                  <c:v>1123.6798353644497</c:v>
                </c:pt>
                <c:pt idx="43">
                  <c:v>1126.830355444373</c:v>
                </c:pt>
                <c:pt idx="44">
                  <c:v>1129.9808755242964</c:v>
                </c:pt>
                <c:pt idx="45">
                  <c:v>1133.1313956042197</c:v>
                </c:pt>
                <c:pt idx="46">
                  <c:v>1136.2819156841431</c:v>
                </c:pt>
                <c:pt idx="47">
                  <c:v>1139.4324357640664</c:v>
                </c:pt>
                <c:pt idx="48">
                  <c:v>1142.5829558439898</c:v>
                </c:pt>
                <c:pt idx="49">
                  <c:v>1145.7334759239131</c:v>
                </c:pt>
                <c:pt idx="50">
                  <c:v>1148.8839960038365</c:v>
                </c:pt>
                <c:pt idx="51">
                  <c:v>1152.0345160837599</c:v>
                </c:pt>
                <c:pt idx="52">
                  <c:v>1155.1850361636832</c:v>
                </c:pt>
                <c:pt idx="53">
                  <c:v>1158.3355562436066</c:v>
                </c:pt>
                <c:pt idx="54">
                  <c:v>1161.4860763235299</c:v>
                </c:pt>
                <c:pt idx="55">
                  <c:v>1164.6365964034533</c:v>
                </c:pt>
                <c:pt idx="56">
                  <c:v>1167.7871164833766</c:v>
                </c:pt>
                <c:pt idx="57">
                  <c:v>1170.9376365633</c:v>
                </c:pt>
                <c:pt idx="58">
                  <c:v>1174.0881566432233</c:v>
                </c:pt>
                <c:pt idx="59">
                  <c:v>1177.2386767231467</c:v>
                </c:pt>
                <c:pt idx="60">
                  <c:v>1180.38919680307</c:v>
                </c:pt>
                <c:pt idx="61">
                  <c:v>1183.5397168829934</c:v>
                </c:pt>
                <c:pt idx="62">
                  <c:v>1186.6902369629167</c:v>
                </c:pt>
                <c:pt idx="63">
                  <c:v>1189.8407570428401</c:v>
                </c:pt>
                <c:pt idx="64">
                  <c:v>1192.9912771227634</c:v>
                </c:pt>
                <c:pt idx="65">
                  <c:v>1196.1417972026868</c:v>
                </c:pt>
                <c:pt idx="66">
                  <c:v>1199.2923172826102</c:v>
                </c:pt>
                <c:pt idx="67">
                  <c:v>1202.4428373625335</c:v>
                </c:pt>
                <c:pt idx="68">
                  <c:v>1205.5933574424569</c:v>
                </c:pt>
                <c:pt idx="69">
                  <c:v>1208.7438775223802</c:v>
                </c:pt>
                <c:pt idx="70">
                  <c:v>1211.8943976023036</c:v>
                </c:pt>
                <c:pt idx="71">
                  <c:v>1215.0449176822269</c:v>
                </c:pt>
                <c:pt idx="72">
                  <c:v>1218.1954377621503</c:v>
                </c:pt>
                <c:pt idx="73">
                  <c:v>1221.3459578420736</c:v>
                </c:pt>
                <c:pt idx="74">
                  <c:v>1224.496477921997</c:v>
                </c:pt>
                <c:pt idx="75">
                  <c:v>1227.6469980019203</c:v>
                </c:pt>
                <c:pt idx="76">
                  <c:v>1230.7975180818437</c:v>
                </c:pt>
                <c:pt idx="77">
                  <c:v>1233.948038161767</c:v>
                </c:pt>
                <c:pt idx="78">
                  <c:v>1237.0985582416904</c:v>
                </c:pt>
                <c:pt idx="79">
                  <c:v>1240.2490783216138</c:v>
                </c:pt>
                <c:pt idx="80">
                  <c:v>1243.3995984015371</c:v>
                </c:pt>
                <c:pt idx="81">
                  <c:v>1246.5501184814605</c:v>
                </c:pt>
                <c:pt idx="82">
                  <c:v>1249.7006385613838</c:v>
                </c:pt>
                <c:pt idx="83">
                  <c:v>1252.8511586413072</c:v>
                </c:pt>
                <c:pt idx="84">
                  <c:v>1256.0016787212305</c:v>
                </c:pt>
                <c:pt idx="85">
                  <c:v>1259.1521988011539</c:v>
                </c:pt>
                <c:pt idx="86">
                  <c:v>1262.3027188810772</c:v>
                </c:pt>
                <c:pt idx="87">
                  <c:v>1265.4532389610006</c:v>
                </c:pt>
                <c:pt idx="88">
                  <c:v>1268.6037590409239</c:v>
                </c:pt>
                <c:pt idx="89">
                  <c:v>1271.7542791208473</c:v>
                </c:pt>
                <c:pt idx="90">
                  <c:v>1274.9047992007706</c:v>
                </c:pt>
                <c:pt idx="91">
                  <c:v>1278.055319280694</c:v>
                </c:pt>
                <c:pt idx="92">
                  <c:v>1281.2058393606173</c:v>
                </c:pt>
                <c:pt idx="93">
                  <c:v>1284.3563594405407</c:v>
                </c:pt>
                <c:pt idx="94">
                  <c:v>1287.5068795204641</c:v>
                </c:pt>
                <c:pt idx="95">
                  <c:v>1290.6573996003874</c:v>
                </c:pt>
                <c:pt idx="96">
                  <c:v>1293.8079196803108</c:v>
                </c:pt>
                <c:pt idx="97">
                  <c:v>1296.9584397602341</c:v>
                </c:pt>
                <c:pt idx="98">
                  <c:v>1300.1089598401575</c:v>
                </c:pt>
                <c:pt idx="99">
                  <c:v>1303.2594799200808</c:v>
                </c:pt>
                <c:pt idx="100">
                  <c:v>1306.4100000000042</c:v>
                </c:pt>
                <c:pt idx="101">
                  <c:v>1309.5605200799275</c:v>
                </c:pt>
                <c:pt idx="102">
                  <c:v>1312.7110401598509</c:v>
                </c:pt>
                <c:pt idx="103">
                  <c:v>1315.8615602397742</c:v>
                </c:pt>
                <c:pt idx="104">
                  <c:v>1319.0120803196976</c:v>
                </c:pt>
                <c:pt idx="105">
                  <c:v>1322.1626003996209</c:v>
                </c:pt>
                <c:pt idx="106">
                  <c:v>1325.3131204795443</c:v>
                </c:pt>
                <c:pt idx="107">
                  <c:v>1328.4636405594676</c:v>
                </c:pt>
                <c:pt idx="108">
                  <c:v>1331.614160639391</c:v>
                </c:pt>
                <c:pt idx="109">
                  <c:v>1334.7646807193144</c:v>
                </c:pt>
                <c:pt idx="110">
                  <c:v>1337.9152007992377</c:v>
                </c:pt>
                <c:pt idx="111">
                  <c:v>1341.0657208791611</c:v>
                </c:pt>
                <c:pt idx="112">
                  <c:v>1344.2162409590844</c:v>
                </c:pt>
                <c:pt idx="113">
                  <c:v>1347.3667610390078</c:v>
                </c:pt>
                <c:pt idx="114">
                  <c:v>1350.5172811189311</c:v>
                </c:pt>
                <c:pt idx="115">
                  <c:v>1353.6678011988545</c:v>
                </c:pt>
                <c:pt idx="116">
                  <c:v>1356.8183212787778</c:v>
                </c:pt>
                <c:pt idx="117">
                  <c:v>1359.9688413587012</c:v>
                </c:pt>
                <c:pt idx="118">
                  <c:v>1363.1193614386245</c:v>
                </c:pt>
                <c:pt idx="119">
                  <c:v>1366.2698815185479</c:v>
                </c:pt>
                <c:pt idx="120">
                  <c:v>1369.4204015984712</c:v>
                </c:pt>
                <c:pt idx="121">
                  <c:v>1372.5709216783946</c:v>
                </c:pt>
                <c:pt idx="122">
                  <c:v>1375.721441758318</c:v>
                </c:pt>
                <c:pt idx="123">
                  <c:v>1378.8719618382413</c:v>
                </c:pt>
                <c:pt idx="124">
                  <c:v>1382.0224819181647</c:v>
                </c:pt>
                <c:pt idx="125">
                  <c:v>1385.173001998088</c:v>
                </c:pt>
                <c:pt idx="126">
                  <c:v>1388.3235220780114</c:v>
                </c:pt>
                <c:pt idx="127">
                  <c:v>1391.4740421579347</c:v>
                </c:pt>
                <c:pt idx="128">
                  <c:v>1394.6245622378581</c:v>
                </c:pt>
                <c:pt idx="129">
                  <c:v>1397.7750823177814</c:v>
                </c:pt>
                <c:pt idx="130">
                  <c:v>1400.9256023977048</c:v>
                </c:pt>
                <c:pt idx="131">
                  <c:v>1404.0761224776281</c:v>
                </c:pt>
                <c:pt idx="132">
                  <c:v>1407.2266425575515</c:v>
                </c:pt>
                <c:pt idx="133">
                  <c:v>1410.3771626374748</c:v>
                </c:pt>
                <c:pt idx="134">
                  <c:v>1413.5276827173982</c:v>
                </c:pt>
                <c:pt idx="135">
                  <c:v>1416.6782027973215</c:v>
                </c:pt>
                <c:pt idx="136">
                  <c:v>1419.8287228772449</c:v>
                </c:pt>
                <c:pt idx="137">
                  <c:v>1422.9792429571683</c:v>
                </c:pt>
                <c:pt idx="138">
                  <c:v>1426.1297630370916</c:v>
                </c:pt>
                <c:pt idx="139">
                  <c:v>1429.280283117015</c:v>
                </c:pt>
                <c:pt idx="140">
                  <c:v>1432.4308031969383</c:v>
                </c:pt>
                <c:pt idx="141">
                  <c:v>1435.5813232768617</c:v>
                </c:pt>
                <c:pt idx="142">
                  <c:v>1438.731843356785</c:v>
                </c:pt>
                <c:pt idx="143">
                  <c:v>1441.8823634367084</c:v>
                </c:pt>
                <c:pt idx="144">
                  <c:v>1445.0328835166317</c:v>
                </c:pt>
                <c:pt idx="145">
                  <c:v>1448.1834035965551</c:v>
                </c:pt>
                <c:pt idx="146">
                  <c:v>1451.3339236764784</c:v>
                </c:pt>
                <c:pt idx="147">
                  <c:v>1454.4844437564018</c:v>
                </c:pt>
                <c:pt idx="148">
                  <c:v>1457.6349638363251</c:v>
                </c:pt>
                <c:pt idx="149">
                  <c:v>1460.7854839162485</c:v>
                </c:pt>
                <c:pt idx="150">
                  <c:v>1463.9360039961718</c:v>
                </c:pt>
                <c:pt idx="151">
                  <c:v>1467.0865240760952</c:v>
                </c:pt>
                <c:pt idx="152">
                  <c:v>1470.2370441560186</c:v>
                </c:pt>
                <c:pt idx="153">
                  <c:v>1473.3875642359419</c:v>
                </c:pt>
                <c:pt idx="154">
                  <c:v>1476.5380843158653</c:v>
                </c:pt>
                <c:pt idx="155">
                  <c:v>1479.6886043957886</c:v>
                </c:pt>
                <c:pt idx="156">
                  <c:v>1482.839124475712</c:v>
                </c:pt>
                <c:pt idx="157">
                  <c:v>1485.9896445556353</c:v>
                </c:pt>
                <c:pt idx="158">
                  <c:v>1489.1401646355587</c:v>
                </c:pt>
                <c:pt idx="159">
                  <c:v>1492.290684715482</c:v>
                </c:pt>
                <c:pt idx="160">
                  <c:v>1495.4412047954054</c:v>
                </c:pt>
                <c:pt idx="161">
                  <c:v>1498.5917248753287</c:v>
                </c:pt>
                <c:pt idx="162">
                  <c:v>1501.7422449552521</c:v>
                </c:pt>
                <c:pt idx="163">
                  <c:v>1504.8927650351754</c:v>
                </c:pt>
                <c:pt idx="164">
                  <c:v>1508.0432851150988</c:v>
                </c:pt>
                <c:pt idx="165">
                  <c:v>1511.1938051950222</c:v>
                </c:pt>
                <c:pt idx="166">
                  <c:v>1514.3443252749455</c:v>
                </c:pt>
                <c:pt idx="167">
                  <c:v>1517.4948453548689</c:v>
                </c:pt>
                <c:pt idx="168">
                  <c:v>1520.6453654347922</c:v>
                </c:pt>
                <c:pt idx="169">
                  <c:v>1523.7958855147156</c:v>
                </c:pt>
                <c:pt idx="170">
                  <c:v>1526.9464055946389</c:v>
                </c:pt>
                <c:pt idx="171">
                  <c:v>1530.0969256745623</c:v>
                </c:pt>
                <c:pt idx="172">
                  <c:v>1533.2474457544856</c:v>
                </c:pt>
                <c:pt idx="173">
                  <c:v>1536.397965834409</c:v>
                </c:pt>
                <c:pt idx="174">
                  <c:v>1539.5484859143323</c:v>
                </c:pt>
                <c:pt idx="175">
                  <c:v>1542.6990059942557</c:v>
                </c:pt>
                <c:pt idx="176">
                  <c:v>1545.849526074179</c:v>
                </c:pt>
                <c:pt idx="177">
                  <c:v>1549.0000461541024</c:v>
                </c:pt>
                <c:pt idx="178">
                  <c:v>1552.1505662340257</c:v>
                </c:pt>
                <c:pt idx="179">
                  <c:v>1555.3010863139491</c:v>
                </c:pt>
                <c:pt idx="180">
                  <c:v>1558.4516063938725</c:v>
                </c:pt>
                <c:pt idx="181">
                  <c:v>1561.6021264737958</c:v>
                </c:pt>
                <c:pt idx="182">
                  <c:v>1564.7526465537192</c:v>
                </c:pt>
                <c:pt idx="183">
                  <c:v>1567.9031666336425</c:v>
                </c:pt>
                <c:pt idx="184">
                  <c:v>1571.0536867135659</c:v>
                </c:pt>
                <c:pt idx="185">
                  <c:v>1574.2042067934892</c:v>
                </c:pt>
                <c:pt idx="186">
                  <c:v>1577.3547268734126</c:v>
                </c:pt>
                <c:pt idx="187">
                  <c:v>1580.5052469533359</c:v>
                </c:pt>
                <c:pt idx="188">
                  <c:v>1583.6557670332593</c:v>
                </c:pt>
                <c:pt idx="189">
                  <c:v>1586.8062871131826</c:v>
                </c:pt>
                <c:pt idx="190">
                  <c:v>1589.956807193106</c:v>
                </c:pt>
                <c:pt idx="191">
                  <c:v>1593.1073272730293</c:v>
                </c:pt>
                <c:pt idx="192">
                  <c:v>1596.2578473529527</c:v>
                </c:pt>
                <c:pt idx="193">
                  <c:v>1599.408367432876</c:v>
                </c:pt>
                <c:pt idx="194">
                  <c:v>1602.5588875127994</c:v>
                </c:pt>
                <c:pt idx="195">
                  <c:v>1605.7094075927228</c:v>
                </c:pt>
                <c:pt idx="196">
                  <c:v>1608.8599276726461</c:v>
                </c:pt>
                <c:pt idx="197">
                  <c:v>1612.0104477525695</c:v>
                </c:pt>
                <c:pt idx="198">
                  <c:v>1615.1609678324928</c:v>
                </c:pt>
                <c:pt idx="199">
                  <c:v>1618.3114879124162</c:v>
                </c:pt>
                <c:pt idx="200">
                  <c:v>1621.4620079923313</c:v>
                </c:pt>
              </c:numCache>
            </c:numRef>
          </c:cat>
          <c:val>
            <c:numRef>
              <c:f>'SPERT® Beta (1-Point entry)'!$IB$109:$PT$109</c:f>
              <c:numCache>
                <c:formatCode>General</c:formatCode>
                <c:ptCount val="201"/>
                <c:pt idx="0">
                  <c:v>4.2201112510089683E-5</c:v>
                </c:pt>
                <c:pt idx="1">
                  <c:v>4.6154597809422054E-5</c:v>
                </c:pt>
                <c:pt idx="2">
                  <c:v>5.043304341142264E-5</c:v>
                </c:pt>
                <c:pt idx="3">
                  <c:v>5.5058518012780722E-5</c:v>
                </c:pt>
                <c:pt idx="4">
                  <c:v>6.005414569285469E-5</c:v>
                </c:pt>
                <c:pt idx="5">
                  <c:v>6.5444115729438272E-5</c:v>
                </c:pt>
                <c:pt idx="6">
                  <c:v>7.125368830497434E-5</c:v>
                </c:pt>
                <c:pt idx="7">
                  <c:v>7.7509195698358092E-5</c:v>
                </c:pt>
                <c:pt idx="8">
                  <c:v>8.4238038550631643E-5</c:v>
                </c:pt>
                <c:pt idx="9">
                  <c:v>9.1468676788501895E-5</c:v>
                </c:pt>
                <c:pt idx="10">
                  <c:v>9.9230614787984827E-5</c:v>
                </c:pt>
                <c:pt idx="11">
                  <c:v>1.075543803618405E-4</c:v>
                </c:pt>
                <c:pt idx="12">
                  <c:v>1.1647149715905832E-4</c:v>
                </c:pt>
                <c:pt idx="13">
                  <c:v>1.2601445007273538E-4</c:v>
                </c:pt>
                <c:pt idx="14">
                  <c:v>1.3621664326448073E-4</c:v>
                </c:pt>
                <c:pt idx="15">
                  <c:v>1.471123504291851E-4</c:v>
                </c:pt>
                <c:pt idx="16">
                  <c:v>1.587366569438317E-4</c:v>
                </c:pt>
                <c:pt idx="17">
                  <c:v>1.7112539356813799E-4</c:v>
                </c:pt>
                <c:pt idx="18">
                  <c:v>1.843150613933727E-4</c:v>
                </c:pt>
                <c:pt idx="19">
                  <c:v>1.9834274776880259E-4</c:v>
                </c:pt>
                <c:pt idx="20">
                  <c:v>2.1324603297296016E-4</c:v>
                </c:pt>
                <c:pt idx="21">
                  <c:v>2.2906288743935565E-4</c:v>
                </c:pt>
                <c:pt idx="22">
                  <c:v>2.4583155939336183E-4</c:v>
                </c:pt>
                <c:pt idx="23">
                  <c:v>2.6359045280877205E-4</c:v>
                </c:pt>
                <c:pt idx="24">
                  <c:v>2.823779956488682E-4</c:v>
                </c:pt>
                <c:pt idx="25">
                  <c:v>3.0223249841760156E-4</c:v>
                </c:pt>
                <c:pt idx="26">
                  <c:v>3.2319200311152566E-4</c:v>
                </c:pt>
                <c:pt idx="27">
                  <c:v>3.4529412273217182E-4</c:v>
                </c:pt>
                <c:pt idx="28">
                  <c:v>3.6857587159132217E-4</c:v>
                </c:pt>
                <c:pt idx="29">
                  <c:v>3.9307348671781408E-4</c:v>
                </c:pt>
                <c:pt idx="30">
                  <c:v>4.1882224075364945E-4</c:v>
                </c:pt>
                <c:pt idx="31">
                  <c:v>4.4585624680885103E-4</c:v>
                </c:pt>
                <c:pt idx="32">
                  <c:v>4.742082558282021E-4</c:v>
                </c:pt>
                <c:pt idx="33">
                  <c:v>5.039094471081402E-4</c:v>
                </c:pt>
                <c:pt idx="34">
                  <c:v>5.3498921268805666E-4</c:v>
                </c:pt>
                <c:pt idx="35">
                  <c:v>5.6747493642638467E-4</c:v>
                </c:pt>
                <c:pt idx="36">
                  <c:v>6.0139176865748787E-4</c:v>
                </c:pt>
                <c:pt idx="37">
                  <c:v>6.3676239740966889E-4</c:v>
                </c:pt>
                <c:pt idx="38">
                  <c:v>6.7360681724689016E-4</c:v>
                </c:pt>
                <c:pt idx="39">
                  <c:v>7.1194209687617301E-4</c:v>
                </c:pt>
                <c:pt idx="40">
                  <c:v>7.517821467383077E-4</c:v>
                </c:pt>
                <c:pt idx="41">
                  <c:v>7.9313748787061518E-4</c:v>
                </c:pt>
                <c:pt idx="42">
                  <c:v>8.3601502339618696E-4</c:v>
                </c:pt>
                <c:pt idx="43">
                  <c:v>8.8041781405342361E-4</c:v>
                </c:pt>
                <c:pt idx="44">
                  <c:v>9.2634485923198727E-4</c:v>
                </c:pt>
                <c:pt idx="45">
                  <c:v>9.7379088502559479E-4</c:v>
                </c:pt>
                <c:pt idx="46">
                  <c:v>1.0227461408476534E-3</c:v>
                </c:pt>
                <c:pt idx="47">
                  <c:v>1.0731962061817798E-3</c:v>
                </c:pt>
                <c:pt idx="48">
                  <c:v>1.1251218090550482E-3</c:v>
                </c:pt>
                <c:pt idx="49">
                  <c:v>1.1784986578267354E-3</c:v>
                </c:pt>
                <c:pt idx="50">
                  <c:v>1.2332972878787193E-3</c:v>
                </c:pt>
                <c:pt idx="51">
                  <c:v>1.28948292477512E-3</c:v>
                </c:pt>
                <c:pt idx="52">
                  <c:v>1.3470153654277259E-3</c:v>
                </c:pt>
                <c:pt idx="53">
                  <c:v>1.40584887875992E-3</c:v>
                </c:pt>
                <c:pt idx="54">
                  <c:v>1.4659321273050143E-3</c:v>
                </c:pt>
                <c:pt idx="55">
                  <c:v>1.5272081111048963E-3</c:v>
                </c:pt>
                <c:pt idx="56">
                  <c:v>1.5896141351917558E-3</c:v>
                </c:pt>
                <c:pt idx="57">
                  <c:v>1.6530818018394952E-3</c:v>
                </c:pt>
                <c:pt idx="58">
                  <c:v>1.7175370286623528E-3</c:v>
                </c:pt>
                <c:pt idx="59">
                  <c:v>1.7829000935168681E-3</c:v>
                </c:pt>
                <c:pt idx="60">
                  <c:v>1.8490857070297914E-3</c:v>
                </c:pt>
                <c:pt idx="61">
                  <c:v>1.9160031134297746E-3</c:v>
                </c:pt>
                <c:pt idx="62">
                  <c:v>1.9835562202052482E-3</c:v>
                </c:pt>
                <c:pt idx="63">
                  <c:v>2.0516437569457115E-3</c:v>
                </c:pt>
                <c:pt idx="64">
                  <c:v>2.1201594635497779E-3</c:v>
                </c:pt>
                <c:pt idx="65">
                  <c:v>2.1889923078017778E-3</c:v>
                </c:pt>
                <c:pt idx="66">
                  <c:v>2.2580267321307586E-3</c:v>
                </c:pt>
                <c:pt idx="67">
                  <c:v>2.3271429291727096E-3</c:v>
                </c:pt>
                <c:pt idx="68">
                  <c:v>2.3962171455601277E-3</c:v>
                </c:pt>
                <c:pt idx="69">
                  <c:v>2.4651220131641578E-3</c:v>
                </c:pt>
                <c:pt idx="70">
                  <c:v>2.5337269068150632E-3</c:v>
                </c:pt>
                <c:pt idx="71">
                  <c:v>2.6018983273282982E-3</c:v>
                </c:pt>
                <c:pt idx="72">
                  <c:v>2.669500308467652E-3</c:v>
                </c:pt>
                <c:pt idx="73">
                  <c:v>2.7363948462854728E-3</c:v>
                </c:pt>
                <c:pt idx="74">
                  <c:v>2.8024423490945866E-3</c:v>
                </c:pt>
                <c:pt idx="75">
                  <c:v>2.8675021061488459E-3</c:v>
                </c:pt>
                <c:pt idx="76">
                  <c:v>2.9314327729409641E-3</c:v>
                </c:pt>
                <c:pt idx="77">
                  <c:v>2.9940928708690291E-3</c:v>
                </c:pt>
                <c:pt idx="78">
                  <c:v>3.0553412988783982E-3</c:v>
                </c:pt>
                <c:pt idx="79">
                  <c:v>3.1150378545550194E-3</c:v>
                </c:pt>
                <c:pt idx="80">
                  <c:v>3.1730437620310324E-3</c:v>
                </c:pt>
                <c:pt idx="81">
                  <c:v>3.2292222039650002E-3</c:v>
                </c:pt>
                <c:pt idx="82">
                  <c:v>3.2834388547785345E-3</c:v>
                </c:pt>
                <c:pt idx="83">
                  <c:v>3.3355624122693235E-3</c:v>
                </c:pt>
                <c:pt idx="84">
                  <c:v>3.3854651246786223E-3</c:v>
                </c:pt>
                <c:pt idx="85">
                  <c:v>3.4330233102697343E-3</c:v>
                </c:pt>
                <c:pt idx="86">
                  <c:v>3.478117866473493E-3</c:v>
                </c:pt>
                <c:pt idx="87">
                  <c:v>3.5206347656775148E-3</c:v>
                </c:pt>
                <c:pt idx="88">
                  <c:v>3.5604655347783189E-3</c:v>
                </c:pt>
                <c:pt idx="89">
                  <c:v>3.5975077156791043E-3</c:v>
                </c:pt>
                <c:pt idx="90">
                  <c:v>3.6316653040009651E-3</c:v>
                </c:pt>
                <c:pt idx="91">
                  <c:v>3.6628491633810779E-3</c:v>
                </c:pt>
                <c:pt idx="92">
                  <c:v>3.6909774128573635E-3</c:v>
                </c:pt>
                <c:pt idx="93">
                  <c:v>3.7159757849844544E-3</c:v>
                </c:pt>
                <c:pt idx="94">
                  <c:v>3.7377779524895407E-3</c:v>
                </c:pt>
                <c:pt idx="95">
                  <c:v>3.7563258214576411E-3</c:v>
                </c:pt>
                <c:pt idx="96">
                  <c:v>3.7715697892326929E-3</c:v>
                </c:pt>
                <c:pt idx="97">
                  <c:v>3.783468965432156E-3</c:v>
                </c:pt>
                <c:pt idx="98">
                  <c:v>3.7919913546969144E-3</c:v>
                </c:pt>
                <c:pt idx="99">
                  <c:v>3.7971140000333512E-3</c:v>
                </c:pt>
                <c:pt idx="100">
                  <c:v>3.7988230858488296E-3</c:v>
                </c:pt>
                <c:pt idx="101">
                  <c:v>3.7971140000333421E-3</c:v>
                </c:pt>
                <c:pt idx="102">
                  <c:v>3.7919913546968966E-3</c:v>
                </c:pt>
                <c:pt idx="103">
                  <c:v>3.7834689654321295E-3</c:v>
                </c:pt>
                <c:pt idx="104">
                  <c:v>3.7715697892326577E-3</c:v>
                </c:pt>
                <c:pt idx="105">
                  <c:v>3.7563258214575977E-3</c:v>
                </c:pt>
                <c:pt idx="106">
                  <c:v>3.7377779524894882E-3</c:v>
                </c:pt>
                <c:pt idx="107">
                  <c:v>3.7159757849843937E-3</c:v>
                </c:pt>
                <c:pt idx="108">
                  <c:v>3.6909774128572942E-3</c:v>
                </c:pt>
                <c:pt idx="109">
                  <c:v>3.6628491633810011E-3</c:v>
                </c:pt>
                <c:pt idx="110">
                  <c:v>3.6316653040008801E-3</c:v>
                </c:pt>
                <c:pt idx="111">
                  <c:v>3.5975077156790119E-3</c:v>
                </c:pt>
                <c:pt idx="112">
                  <c:v>3.5604655347782187E-3</c:v>
                </c:pt>
                <c:pt idx="113">
                  <c:v>3.5206347656774081E-3</c:v>
                </c:pt>
                <c:pt idx="114">
                  <c:v>3.4781178664733785E-3</c:v>
                </c:pt>
                <c:pt idx="115">
                  <c:v>3.4330233102696137E-3</c:v>
                </c:pt>
                <c:pt idx="116">
                  <c:v>3.3854651246784948E-3</c:v>
                </c:pt>
                <c:pt idx="117">
                  <c:v>3.3355624122691908E-3</c:v>
                </c:pt>
                <c:pt idx="118">
                  <c:v>3.283438854778397E-3</c:v>
                </c:pt>
                <c:pt idx="119">
                  <c:v>3.2292222039648566E-3</c:v>
                </c:pt>
                <c:pt idx="120">
                  <c:v>3.1730437620308837E-3</c:v>
                </c:pt>
                <c:pt idx="121">
                  <c:v>3.1150378545548667E-3</c:v>
                </c:pt>
                <c:pt idx="122">
                  <c:v>3.0553412988782408E-3</c:v>
                </c:pt>
                <c:pt idx="123">
                  <c:v>2.9940928708688682E-3</c:v>
                </c:pt>
                <c:pt idx="124">
                  <c:v>2.9314327729407998E-3</c:v>
                </c:pt>
                <c:pt idx="125">
                  <c:v>2.8675021061486785E-3</c:v>
                </c:pt>
                <c:pt idx="126">
                  <c:v>2.8024423490944162E-3</c:v>
                </c:pt>
                <c:pt idx="127">
                  <c:v>2.7363948462852997E-3</c:v>
                </c:pt>
                <c:pt idx="128">
                  <c:v>2.6695003084674773E-3</c:v>
                </c:pt>
                <c:pt idx="129">
                  <c:v>2.6018983273281221E-3</c:v>
                </c:pt>
                <c:pt idx="130">
                  <c:v>2.5337269068148854E-3</c:v>
                </c:pt>
                <c:pt idx="131">
                  <c:v>2.4651220131639792E-3</c:v>
                </c:pt>
                <c:pt idx="132">
                  <c:v>2.3962171455599482E-3</c:v>
                </c:pt>
                <c:pt idx="133">
                  <c:v>2.3271429291725301E-3</c:v>
                </c:pt>
                <c:pt idx="134">
                  <c:v>2.2580267321305795E-3</c:v>
                </c:pt>
                <c:pt idx="135">
                  <c:v>2.1889923078015992E-3</c:v>
                </c:pt>
                <c:pt idx="136">
                  <c:v>2.1201594635495997E-3</c:v>
                </c:pt>
                <c:pt idx="137">
                  <c:v>2.0516437569455337E-3</c:v>
                </c:pt>
                <c:pt idx="138">
                  <c:v>1.9835562202050725E-3</c:v>
                </c:pt>
                <c:pt idx="139">
                  <c:v>1.9160031134295998E-3</c:v>
                </c:pt>
                <c:pt idx="140">
                  <c:v>1.8490857070296179E-3</c:v>
                </c:pt>
                <c:pt idx="141">
                  <c:v>1.7829000935166972E-3</c:v>
                </c:pt>
                <c:pt idx="142">
                  <c:v>1.7175370286621843E-3</c:v>
                </c:pt>
                <c:pt idx="143">
                  <c:v>1.6530818018393287E-3</c:v>
                </c:pt>
                <c:pt idx="144">
                  <c:v>1.5896141351915926E-3</c:v>
                </c:pt>
                <c:pt idx="145">
                  <c:v>1.5272081111047354E-3</c:v>
                </c:pt>
                <c:pt idx="146">
                  <c:v>1.4659321273048566E-3</c:v>
                </c:pt>
                <c:pt idx="147">
                  <c:v>1.4058488787597649E-3</c:v>
                </c:pt>
                <c:pt idx="148">
                  <c:v>1.3470153654275743E-3</c:v>
                </c:pt>
                <c:pt idx="149">
                  <c:v>1.2894829247749719E-3</c:v>
                </c:pt>
                <c:pt idx="150">
                  <c:v>1.2332972878785747E-3</c:v>
                </c:pt>
                <c:pt idx="151">
                  <c:v>1.1784986578265949E-3</c:v>
                </c:pt>
                <c:pt idx="152">
                  <c:v>1.1251218090549114E-3</c:v>
                </c:pt>
                <c:pt idx="153">
                  <c:v>1.0731962061816464E-3</c:v>
                </c:pt>
                <c:pt idx="154">
                  <c:v>1.0227461408475246E-3</c:v>
                </c:pt>
                <c:pt idx="155">
                  <c:v>9.7379088502546956E-4</c:v>
                </c:pt>
                <c:pt idx="156">
                  <c:v>9.2634485923186584E-4</c:v>
                </c:pt>
                <c:pt idx="157">
                  <c:v>8.8041781405330608E-4</c:v>
                </c:pt>
                <c:pt idx="158">
                  <c:v>8.3601502339607356E-4</c:v>
                </c:pt>
                <c:pt idx="159">
                  <c:v>7.9313748787050557E-4</c:v>
                </c:pt>
                <c:pt idx="160">
                  <c:v>7.5178214673820188E-4</c:v>
                </c:pt>
                <c:pt idx="161">
                  <c:v>7.1194209687607153E-4</c:v>
                </c:pt>
                <c:pt idx="162">
                  <c:v>6.7360681724679247E-4</c:v>
                </c:pt>
                <c:pt idx="163">
                  <c:v>6.3676239740957522E-4</c:v>
                </c:pt>
                <c:pt idx="164">
                  <c:v>6.0139176865739788E-4</c:v>
                </c:pt>
                <c:pt idx="165">
                  <c:v>5.6747493642629837E-4</c:v>
                </c:pt>
                <c:pt idx="166">
                  <c:v>5.3498921268797415E-4</c:v>
                </c:pt>
                <c:pt idx="167">
                  <c:v>5.0390944710806149E-4</c:v>
                </c:pt>
                <c:pt idx="168">
                  <c:v>4.7420825582812653E-4</c:v>
                </c:pt>
                <c:pt idx="169">
                  <c:v>4.4585624680877942E-4</c:v>
                </c:pt>
                <c:pt idx="170">
                  <c:v>4.188222407535812E-4</c:v>
                </c:pt>
                <c:pt idx="171">
                  <c:v>3.9307348671774859E-4</c:v>
                </c:pt>
                <c:pt idx="172">
                  <c:v>3.6857587159126E-4</c:v>
                </c:pt>
                <c:pt idx="173">
                  <c:v>3.4529412273211311E-4</c:v>
                </c:pt>
                <c:pt idx="174">
                  <c:v>3.231920031114695E-4</c:v>
                </c:pt>
                <c:pt idx="175">
                  <c:v>3.0223249841754838E-4</c:v>
                </c:pt>
                <c:pt idx="176">
                  <c:v>2.8237799564881822E-4</c:v>
                </c:pt>
                <c:pt idx="177">
                  <c:v>2.6359045280872456E-4</c:v>
                </c:pt>
                <c:pt idx="178">
                  <c:v>2.4583155939331689E-4</c:v>
                </c:pt>
                <c:pt idx="179">
                  <c:v>2.2906288743931342E-4</c:v>
                </c:pt>
                <c:pt idx="180">
                  <c:v>2.1324603297292037E-4</c:v>
                </c:pt>
                <c:pt idx="181">
                  <c:v>1.9834274776876502E-4</c:v>
                </c:pt>
                <c:pt idx="182">
                  <c:v>1.8431506139333752E-4</c:v>
                </c:pt>
                <c:pt idx="183">
                  <c:v>1.7112539356810486E-4</c:v>
                </c:pt>
                <c:pt idx="184">
                  <c:v>1.5873665694380047E-4</c:v>
                </c:pt>
                <c:pt idx="185">
                  <c:v>1.4711235042915577E-4</c:v>
                </c:pt>
                <c:pt idx="186">
                  <c:v>1.3621664326445335E-4</c:v>
                </c:pt>
                <c:pt idx="187">
                  <c:v>1.2601445007270971E-4</c:v>
                </c:pt>
                <c:pt idx="188">
                  <c:v>1.1647149715903427E-4</c:v>
                </c:pt>
                <c:pt idx="189">
                  <c:v>1.0755438036181821E-4</c:v>
                </c:pt>
                <c:pt idx="190">
                  <c:v>9.9230614787963902E-5</c:v>
                </c:pt>
                <c:pt idx="191">
                  <c:v>9.1468676788482393E-5</c:v>
                </c:pt>
                <c:pt idx="192">
                  <c:v>8.4238038550613591E-5</c:v>
                </c:pt>
                <c:pt idx="193">
                  <c:v>7.75091956983413E-5</c:v>
                </c:pt>
                <c:pt idx="194">
                  <c:v>7.125368830495866E-5</c:v>
                </c:pt>
                <c:pt idx="195">
                  <c:v>6.5444115729423798E-5</c:v>
                </c:pt>
                <c:pt idx="196">
                  <c:v>6.0054145692841253E-5</c:v>
                </c:pt>
                <c:pt idx="197">
                  <c:v>5.5058518012768199E-5</c:v>
                </c:pt>
                <c:pt idx="198">
                  <c:v>5.0433043411411032E-5</c:v>
                </c:pt>
                <c:pt idx="199">
                  <c:v>4.6154597809411388E-5</c:v>
                </c:pt>
                <c:pt idx="200">
                  <c:v>4.2201112510089683E-5</c:v>
                </c:pt>
              </c:numCache>
            </c:numRef>
          </c:val>
          <c:smooth val="0"/>
          <c:extLst>
            <c:ext xmlns:c16="http://schemas.microsoft.com/office/drawing/2014/chart" uri="{C3380CC4-5D6E-409C-BE32-E72D297353CC}">
              <c16:uniqueId val="{00000003-FCFA-4047-B879-A7E280A74932}"/>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6CA-4808-A546-E6F9A51A81E2}"/>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86CA-4808-A546-E6F9A51A81E2}"/>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86CA-4808-A546-E6F9A51A81E2}"/>
              </c:ext>
            </c:extLst>
          </c:dPt>
          <c:val>
            <c:numRef>
              <c:f>'SPERT® Beta (3-Point entry)'!$D$114:$D$116</c:f>
              <c:numCache>
                <c:formatCode>0%</c:formatCode>
                <c:ptCount val="3"/>
                <c:pt idx="0">
                  <c:v>0.89953124422039665</c:v>
                </c:pt>
                <c:pt idx="1">
                  <c:v>5.0323095365551497E-2</c:v>
                </c:pt>
                <c:pt idx="2">
                  <c:v>5.0145660414051885E-2</c:v>
                </c:pt>
              </c:numCache>
            </c:numRef>
          </c:val>
          <c:extLst>
            <c:ext xmlns:c16="http://schemas.microsoft.com/office/drawing/2014/chart" uri="{C3380CC4-5D6E-409C-BE32-E72D297353CC}">
              <c16:uniqueId val="{00000006-86CA-4808-A546-E6F9A51A81E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SPERT® </a:t>
            </a:r>
            <a:r>
              <a:rPr lang="en-US"/>
              <a:t>Normal</a:t>
            </a:r>
            <a:r>
              <a:rPr lang="en-US" baseline="0"/>
              <a:t> Distribution of All Rows Combined</a:t>
            </a:r>
            <a:endParaRPr lang="en-US"/>
          </a:p>
        </c:rich>
      </c:tx>
      <c:layout>
        <c:manualLayout>
          <c:xMode val="edge"/>
          <c:yMode val="edge"/>
          <c:x val="0.28225277697120832"/>
          <c:y val="3.29670523028196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Beta (3-Point entry)'!$AI$104:$IA$104</c:f>
              <c:numCache>
                <c:formatCode>#,##0_);\(#,##0\)</c:formatCode>
                <c:ptCount val="201"/>
                <c:pt idx="0">
                  <c:v>991.35799200766883</c:v>
                </c:pt>
                <c:pt idx="1">
                  <c:v>994.50851208759218</c:v>
                </c:pt>
                <c:pt idx="2">
                  <c:v>997.65903216751553</c:v>
                </c:pt>
                <c:pt idx="3">
                  <c:v>1000.8095522474389</c:v>
                </c:pt>
                <c:pt idx="4">
                  <c:v>1003.9600723273622</c:v>
                </c:pt>
                <c:pt idx="5">
                  <c:v>1007.1105924072856</c:v>
                </c:pt>
                <c:pt idx="6">
                  <c:v>1010.2611124872089</c:v>
                </c:pt>
                <c:pt idx="7">
                  <c:v>1013.4116325671323</c:v>
                </c:pt>
                <c:pt idx="8">
                  <c:v>1016.5621526470557</c:v>
                </c:pt>
                <c:pt idx="9">
                  <c:v>1019.712672726979</c:v>
                </c:pt>
                <c:pt idx="10">
                  <c:v>1022.8631928069024</c:v>
                </c:pt>
                <c:pt idx="11">
                  <c:v>1026.0137128868257</c:v>
                </c:pt>
                <c:pt idx="12">
                  <c:v>1029.1642329667491</c:v>
                </c:pt>
                <c:pt idx="13">
                  <c:v>1032.3147530466724</c:v>
                </c:pt>
                <c:pt idx="14">
                  <c:v>1035.4652731265958</c:v>
                </c:pt>
                <c:pt idx="15">
                  <c:v>1038.6157932065191</c:v>
                </c:pt>
                <c:pt idx="16">
                  <c:v>1041.7663132864425</c:v>
                </c:pt>
                <c:pt idx="17">
                  <c:v>1044.9168333663658</c:v>
                </c:pt>
                <c:pt idx="18">
                  <c:v>1048.0673534462892</c:v>
                </c:pt>
                <c:pt idx="19">
                  <c:v>1051.2178735262125</c:v>
                </c:pt>
                <c:pt idx="20">
                  <c:v>1054.3683936061359</c:v>
                </c:pt>
                <c:pt idx="21">
                  <c:v>1057.5189136860592</c:v>
                </c:pt>
                <c:pt idx="22">
                  <c:v>1060.6694337659826</c:v>
                </c:pt>
                <c:pt idx="23">
                  <c:v>1063.819953845906</c:v>
                </c:pt>
                <c:pt idx="24">
                  <c:v>1066.9704739258293</c:v>
                </c:pt>
                <c:pt idx="25">
                  <c:v>1070.1209940057527</c:v>
                </c:pt>
                <c:pt idx="26">
                  <c:v>1073.271514085676</c:v>
                </c:pt>
                <c:pt idx="27">
                  <c:v>1076.4220341655994</c:v>
                </c:pt>
                <c:pt idx="28">
                  <c:v>1079.5725542455227</c:v>
                </c:pt>
                <c:pt idx="29">
                  <c:v>1082.7230743254461</c:v>
                </c:pt>
                <c:pt idx="30">
                  <c:v>1085.8735944053694</c:v>
                </c:pt>
                <c:pt idx="31">
                  <c:v>1089.0241144852928</c:v>
                </c:pt>
                <c:pt idx="32">
                  <c:v>1092.1746345652161</c:v>
                </c:pt>
                <c:pt idx="33">
                  <c:v>1095.3251546451395</c:v>
                </c:pt>
                <c:pt idx="34">
                  <c:v>1098.4756747250628</c:v>
                </c:pt>
                <c:pt idx="35">
                  <c:v>1101.6261948049862</c:v>
                </c:pt>
                <c:pt idx="36">
                  <c:v>1104.7767148849096</c:v>
                </c:pt>
                <c:pt idx="37">
                  <c:v>1107.9272349648329</c:v>
                </c:pt>
                <c:pt idx="38">
                  <c:v>1111.0777550447563</c:v>
                </c:pt>
                <c:pt idx="39">
                  <c:v>1114.2282751246796</c:v>
                </c:pt>
                <c:pt idx="40">
                  <c:v>1117.378795204603</c:v>
                </c:pt>
                <c:pt idx="41">
                  <c:v>1120.5293152845263</c:v>
                </c:pt>
                <c:pt idx="42">
                  <c:v>1123.6798353644497</c:v>
                </c:pt>
                <c:pt idx="43">
                  <c:v>1126.830355444373</c:v>
                </c:pt>
                <c:pt idx="44">
                  <c:v>1129.9808755242964</c:v>
                </c:pt>
                <c:pt idx="45">
                  <c:v>1133.1313956042197</c:v>
                </c:pt>
                <c:pt idx="46">
                  <c:v>1136.2819156841431</c:v>
                </c:pt>
                <c:pt idx="47">
                  <c:v>1139.4324357640664</c:v>
                </c:pt>
                <c:pt idx="48">
                  <c:v>1142.5829558439898</c:v>
                </c:pt>
                <c:pt idx="49">
                  <c:v>1145.7334759239131</c:v>
                </c:pt>
                <c:pt idx="50">
                  <c:v>1148.8839960038365</c:v>
                </c:pt>
                <c:pt idx="51">
                  <c:v>1152.0345160837599</c:v>
                </c:pt>
                <c:pt idx="52">
                  <c:v>1155.1850361636832</c:v>
                </c:pt>
                <c:pt idx="53">
                  <c:v>1158.3355562436066</c:v>
                </c:pt>
                <c:pt idx="54">
                  <c:v>1161.4860763235299</c:v>
                </c:pt>
                <c:pt idx="55">
                  <c:v>1164.6365964034533</c:v>
                </c:pt>
                <c:pt idx="56">
                  <c:v>1167.7871164833766</c:v>
                </c:pt>
                <c:pt idx="57">
                  <c:v>1170.9376365633</c:v>
                </c:pt>
                <c:pt idx="58">
                  <c:v>1174.0881566432233</c:v>
                </c:pt>
                <c:pt idx="59">
                  <c:v>1177.2386767231467</c:v>
                </c:pt>
                <c:pt idx="60">
                  <c:v>1180.38919680307</c:v>
                </c:pt>
                <c:pt idx="61">
                  <c:v>1183.5397168829934</c:v>
                </c:pt>
                <c:pt idx="62">
                  <c:v>1186.6902369629167</c:v>
                </c:pt>
                <c:pt idx="63">
                  <c:v>1189.8407570428401</c:v>
                </c:pt>
                <c:pt idx="64">
                  <c:v>1192.9912771227634</c:v>
                </c:pt>
                <c:pt idx="65">
                  <c:v>1196.1417972026868</c:v>
                </c:pt>
                <c:pt idx="66">
                  <c:v>1199.2923172826102</c:v>
                </c:pt>
                <c:pt idx="67">
                  <c:v>1202.4428373625335</c:v>
                </c:pt>
                <c:pt idx="68">
                  <c:v>1205.5933574424569</c:v>
                </c:pt>
                <c:pt idx="69">
                  <c:v>1208.7438775223802</c:v>
                </c:pt>
                <c:pt idx="70">
                  <c:v>1211.8943976023036</c:v>
                </c:pt>
                <c:pt idx="71">
                  <c:v>1215.0449176822269</c:v>
                </c:pt>
                <c:pt idx="72">
                  <c:v>1218.1954377621503</c:v>
                </c:pt>
                <c:pt idx="73">
                  <c:v>1221.3459578420736</c:v>
                </c:pt>
                <c:pt idx="74">
                  <c:v>1224.496477921997</c:v>
                </c:pt>
                <c:pt idx="75">
                  <c:v>1227.6469980019203</c:v>
                </c:pt>
                <c:pt idx="76">
                  <c:v>1230.7975180818437</c:v>
                </c:pt>
                <c:pt idx="77">
                  <c:v>1233.948038161767</c:v>
                </c:pt>
                <c:pt idx="78">
                  <c:v>1237.0985582416904</c:v>
                </c:pt>
                <c:pt idx="79">
                  <c:v>1240.2490783216138</c:v>
                </c:pt>
                <c:pt idx="80">
                  <c:v>1243.3995984015371</c:v>
                </c:pt>
                <c:pt idx="81">
                  <c:v>1246.5501184814605</c:v>
                </c:pt>
                <c:pt idx="82">
                  <c:v>1249.7006385613838</c:v>
                </c:pt>
                <c:pt idx="83">
                  <c:v>1252.8511586413072</c:v>
                </c:pt>
                <c:pt idx="84">
                  <c:v>1256.0016787212305</c:v>
                </c:pt>
                <c:pt idx="85">
                  <c:v>1259.1521988011539</c:v>
                </c:pt>
                <c:pt idx="86">
                  <c:v>1262.3027188810772</c:v>
                </c:pt>
                <c:pt idx="87">
                  <c:v>1265.4532389610006</c:v>
                </c:pt>
                <c:pt idx="88">
                  <c:v>1268.6037590409239</c:v>
                </c:pt>
                <c:pt idx="89">
                  <c:v>1271.7542791208473</c:v>
                </c:pt>
                <c:pt idx="90">
                  <c:v>1274.9047992007706</c:v>
                </c:pt>
                <c:pt idx="91">
                  <c:v>1278.055319280694</c:v>
                </c:pt>
                <c:pt idx="92">
                  <c:v>1281.2058393606173</c:v>
                </c:pt>
                <c:pt idx="93">
                  <c:v>1284.3563594405407</c:v>
                </c:pt>
                <c:pt idx="94">
                  <c:v>1287.5068795204641</c:v>
                </c:pt>
                <c:pt idx="95">
                  <c:v>1290.6573996003874</c:v>
                </c:pt>
                <c:pt idx="96">
                  <c:v>1293.8079196803108</c:v>
                </c:pt>
                <c:pt idx="97">
                  <c:v>1296.9584397602341</c:v>
                </c:pt>
                <c:pt idx="98">
                  <c:v>1300.1089598401575</c:v>
                </c:pt>
                <c:pt idx="99">
                  <c:v>1303.2594799200808</c:v>
                </c:pt>
                <c:pt idx="100">
                  <c:v>1306.4100000000042</c:v>
                </c:pt>
                <c:pt idx="101">
                  <c:v>1309.5605200799275</c:v>
                </c:pt>
                <c:pt idx="102">
                  <c:v>1312.7110401598509</c:v>
                </c:pt>
                <c:pt idx="103">
                  <c:v>1315.8615602397742</c:v>
                </c:pt>
                <c:pt idx="104">
                  <c:v>1319.0120803196976</c:v>
                </c:pt>
                <c:pt idx="105">
                  <c:v>1322.1626003996209</c:v>
                </c:pt>
                <c:pt idx="106">
                  <c:v>1325.3131204795443</c:v>
                </c:pt>
                <c:pt idx="107">
                  <c:v>1328.4636405594676</c:v>
                </c:pt>
                <c:pt idx="108">
                  <c:v>1331.614160639391</c:v>
                </c:pt>
                <c:pt idx="109">
                  <c:v>1334.7646807193144</c:v>
                </c:pt>
                <c:pt idx="110">
                  <c:v>1337.9152007992377</c:v>
                </c:pt>
                <c:pt idx="111">
                  <c:v>1341.0657208791611</c:v>
                </c:pt>
                <c:pt idx="112">
                  <c:v>1344.2162409590844</c:v>
                </c:pt>
                <c:pt idx="113">
                  <c:v>1347.3667610390078</c:v>
                </c:pt>
                <c:pt idx="114">
                  <c:v>1350.5172811189311</c:v>
                </c:pt>
                <c:pt idx="115">
                  <c:v>1353.6678011988545</c:v>
                </c:pt>
                <c:pt idx="116">
                  <c:v>1356.8183212787778</c:v>
                </c:pt>
                <c:pt idx="117">
                  <c:v>1359.9688413587012</c:v>
                </c:pt>
                <c:pt idx="118">
                  <c:v>1363.1193614386245</c:v>
                </c:pt>
                <c:pt idx="119">
                  <c:v>1366.2698815185479</c:v>
                </c:pt>
                <c:pt idx="120">
                  <c:v>1369.4204015984712</c:v>
                </c:pt>
                <c:pt idx="121">
                  <c:v>1372.5709216783946</c:v>
                </c:pt>
                <c:pt idx="122">
                  <c:v>1375.721441758318</c:v>
                </c:pt>
                <c:pt idx="123">
                  <c:v>1378.8719618382413</c:v>
                </c:pt>
                <c:pt idx="124">
                  <c:v>1382.0224819181647</c:v>
                </c:pt>
                <c:pt idx="125">
                  <c:v>1385.173001998088</c:v>
                </c:pt>
                <c:pt idx="126">
                  <c:v>1388.3235220780114</c:v>
                </c:pt>
                <c:pt idx="127">
                  <c:v>1391.4740421579347</c:v>
                </c:pt>
                <c:pt idx="128">
                  <c:v>1394.6245622378581</c:v>
                </c:pt>
                <c:pt idx="129">
                  <c:v>1397.7750823177814</c:v>
                </c:pt>
                <c:pt idx="130">
                  <c:v>1400.9256023977048</c:v>
                </c:pt>
                <c:pt idx="131">
                  <c:v>1404.0761224776281</c:v>
                </c:pt>
                <c:pt idx="132">
                  <c:v>1407.2266425575515</c:v>
                </c:pt>
                <c:pt idx="133">
                  <c:v>1410.3771626374748</c:v>
                </c:pt>
                <c:pt idx="134">
                  <c:v>1413.5276827173982</c:v>
                </c:pt>
                <c:pt idx="135">
                  <c:v>1416.6782027973215</c:v>
                </c:pt>
                <c:pt idx="136">
                  <c:v>1419.8287228772449</c:v>
                </c:pt>
                <c:pt idx="137">
                  <c:v>1422.9792429571683</c:v>
                </c:pt>
                <c:pt idx="138">
                  <c:v>1426.1297630370916</c:v>
                </c:pt>
                <c:pt idx="139">
                  <c:v>1429.280283117015</c:v>
                </c:pt>
                <c:pt idx="140">
                  <c:v>1432.4308031969383</c:v>
                </c:pt>
                <c:pt idx="141">
                  <c:v>1435.5813232768617</c:v>
                </c:pt>
                <c:pt idx="142">
                  <c:v>1438.731843356785</c:v>
                </c:pt>
                <c:pt idx="143">
                  <c:v>1441.8823634367084</c:v>
                </c:pt>
                <c:pt idx="144">
                  <c:v>1445.0328835166317</c:v>
                </c:pt>
                <c:pt idx="145">
                  <c:v>1448.1834035965551</c:v>
                </c:pt>
                <c:pt idx="146">
                  <c:v>1451.3339236764784</c:v>
                </c:pt>
                <c:pt idx="147">
                  <c:v>1454.4844437564018</c:v>
                </c:pt>
                <c:pt idx="148">
                  <c:v>1457.6349638363251</c:v>
                </c:pt>
                <c:pt idx="149">
                  <c:v>1460.7854839162485</c:v>
                </c:pt>
                <c:pt idx="150">
                  <c:v>1463.9360039961718</c:v>
                </c:pt>
                <c:pt idx="151">
                  <c:v>1467.0865240760952</c:v>
                </c:pt>
                <c:pt idx="152">
                  <c:v>1470.2370441560186</c:v>
                </c:pt>
                <c:pt idx="153">
                  <c:v>1473.3875642359419</c:v>
                </c:pt>
                <c:pt idx="154">
                  <c:v>1476.5380843158653</c:v>
                </c:pt>
                <c:pt idx="155">
                  <c:v>1479.6886043957886</c:v>
                </c:pt>
                <c:pt idx="156">
                  <c:v>1482.839124475712</c:v>
                </c:pt>
                <c:pt idx="157">
                  <c:v>1485.9896445556353</c:v>
                </c:pt>
                <c:pt idx="158">
                  <c:v>1489.1401646355587</c:v>
                </c:pt>
                <c:pt idx="159">
                  <c:v>1492.290684715482</c:v>
                </c:pt>
                <c:pt idx="160">
                  <c:v>1495.4412047954054</c:v>
                </c:pt>
                <c:pt idx="161">
                  <c:v>1498.5917248753287</c:v>
                </c:pt>
                <c:pt idx="162">
                  <c:v>1501.7422449552521</c:v>
                </c:pt>
                <c:pt idx="163">
                  <c:v>1504.8927650351754</c:v>
                </c:pt>
                <c:pt idx="164">
                  <c:v>1508.0432851150988</c:v>
                </c:pt>
                <c:pt idx="165">
                  <c:v>1511.1938051950222</c:v>
                </c:pt>
                <c:pt idx="166">
                  <c:v>1514.3443252749455</c:v>
                </c:pt>
                <c:pt idx="167">
                  <c:v>1517.4948453548689</c:v>
                </c:pt>
                <c:pt idx="168">
                  <c:v>1520.6453654347922</c:v>
                </c:pt>
                <c:pt idx="169">
                  <c:v>1523.7958855147156</c:v>
                </c:pt>
                <c:pt idx="170">
                  <c:v>1526.9464055946389</c:v>
                </c:pt>
                <c:pt idx="171">
                  <c:v>1530.0969256745623</c:v>
                </c:pt>
                <c:pt idx="172">
                  <c:v>1533.2474457544856</c:v>
                </c:pt>
                <c:pt idx="173">
                  <c:v>1536.397965834409</c:v>
                </c:pt>
                <c:pt idx="174">
                  <c:v>1539.5484859143323</c:v>
                </c:pt>
                <c:pt idx="175">
                  <c:v>1542.6990059942557</c:v>
                </c:pt>
                <c:pt idx="176">
                  <c:v>1545.849526074179</c:v>
                </c:pt>
                <c:pt idx="177">
                  <c:v>1549.0000461541024</c:v>
                </c:pt>
                <c:pt idx="178">
                  <c:v>1552.1505662340257</c:v>
                </c:pt>
                <c:pt idx="179">
                  <c:v>1555.3010863139491</c:v>
                </c:pt>
                <c:pt idx="180">
                  <c:v>1558.4516063938725</c:v>
                </c:pt>
                <c:pt idx="181">
                  <c:v>1561.6021264737958</c:v>
                </c:pt>
                <c:pt idx="182">
                  <c:v>1564.7526465537192</c:v>
                </c:pt>
                <c:pt idx="183">
                  <c:v>1567.9031666336425</c:v>
                </c:pt>
                <c:pt idx="184">
                  <c:v>1571.0536867135659</c:v>
                </c:pt>
                <c:pt idx="185">
                  <c:v>1574.2042067934892</c:v>
                </c:pt>
                <c:pt idx="186">
                  <c:v>1577.3547268734126</c:v>
                </c:pt>
                <c:pt idx="187">
                  <c:v>1580.5052469533359</c:v>
                </c:pt>
                <c:pt idx="188">
                  <c:v>1583.6557670332593</c:v>
                </c:pt>
                <c:pt idx="189">
                  <c:v>1586.8062871131826</c:v>
                </c:pt>
                <c:pt idx="190">
                  <c:v>1589.956807193106</c:v>
                </c:pt>
                <c:pt idx="191">
                  <c:v>1593.1073272730293</c:v>
                </c:pt>
                <c:pt idx="192">
                  <c:v>1596.2578473529527</c:v>
                </c:pt>
                <c:pt idx="193">
                  <c:v>1599.408367432876</c:v>
                </c:pt>
                <c:pt idx="194">
                  <c:v>1602.5588875127994</c:v>
                </c:pt>
                <c:pt idx="195">
                  <c:v>1605.7094075927228</c:v>
                </c:pt>
                <c:pt idx="196">
                  <c:v>1608.8599276726461</c:v>
                </c:pt>
                <c:pt idx="197">
                  <c:v>1612.0104477525695</c:v>
                </c:pt>
                <c:pt idx="198">
                  <c:v>1615.1609678324928</c:v>
                </c:pt>
                <c:pt idx="199">
                  <c:v>1618.3114879124162</c:v>
                </c:pt>
                <c:pt idx="200">
                  <c:v>1621.4620079923313</c:v>
                </c:pt>
              </c:numCache>
            </c:numRef>
          </c:cat>
          <c:val>
            <c:numRef>
              <c:f>'SPERT® Beta (3-Point entry)'!$IB$106:$PT$106</c:f>
              <c:numCache>
                <c:formatCode>General</c:formatCode>
                <c:ptCount val="201"/>
                <c:pt idx="0">
                  <c:v>4.2201112510089683E-5</c:v>
                </c:pt>
                <c:pt idx="1">
                  <c:v>4.6154597809422054E-5</c:v>
                </c:pt>
                <c:pt idx="2">
                  <c:v>5.043304341142264E-5</c:v>
                </c:pt>
                <c:pt idx="3">
                  <c:v>5.5058518012780722E-5</c:v>
                </c:pt>
                <c:pt idx="4">
                  <c:v>6.005414569285469E-5</c:v>
                </c:pt>
                <c:pt idx="5">
                  <c:v>6.5444115729438272E-5</c:v>
                </c:pt>
                <c:pt idx="6">
                  <c:v>7.125368830497434E-5</c:v>
                </c:pt>
                <c:pt idx="7">
                  <c:v>7.7509195698358092E-5</c:v>
                </c:pt>
                <c:pt idx="8">
                  <c:v>8.4238038550631643E-5</c:v>
                </c:pt>
                <c:pt idx="9">
                  <c:v>9.1468676788501895E-5</c:v>
                </c:pt>
                <c:pt idx="10">
                  <c:v>9.9230614787984827E-5</c:v>
                </c:pt>
                <c:pt idx="11">
                  <c:v>1.075543803618405E-4</c:v>
                </c:pt>
                <c:pt idx="12">
                  <c:v>1.1647149715905832E-4</c:v>
                </c:pt>
                <c:pt idx="13">
                  <c:v>1.2601445007273538E-4</c:v>
                </c:pt>
                <c:pt idx="14">
                  <c:v>1.3621664326448073E-4</c:v>
                </c:pt>
                <c:pt idx="15">
                  <c:v>1.471123504291851E-4</c:v>
                </c:pt>
                <c:pt idx="16">
                  <c:v>1.587366569438317E-4</c:v>
                </c:pt>
                <c:pt idx="17">
                  <c:v>1.7112539356813799E-4</c:v>
                </c:pt>
                <c:pt idx="18">
                  <c:v>1.843150613933727E-4</c:v>
                </c:pt>
                <c:pt idx="19">
                  <c:v>1.9834274776880259E-4</c:v>
                </c:pt>
                <c:pt idx="20">
                  <c:v>2.1324603297296016E-4</c:v>
                </c:pt>
                <c:pt idx="21">
                  <c:v>2.2906288743935565E-4</c:v>
                </c:pt>
                <c:pt idx="22">
                  <c:v>2.4583155939336183E-4</c:v>
                </c:pt>
                <c:pt idx="23">
                  <c:v>2.6359045280877205E-4</c:v>
                </c:pt>
                <c:pt idx="24">
                  <c:v>2.823779956488682E-4</c:v>
                </c:pt>
                <c:pt idx="25">
                  <c:v>3.0223249841760156E-4</c:v>
                </c:pt>
                <c:pt idx="26">
                  <c:v>3.2319200311152566E-4</c:v>
                </c:pt>
                <c:pt idx="27">
                  <c:v>3.4529412273217182E-4</c:v>
                </c:pt>
                <c:pt idx="28">
                  <c:v>3.6857587159132217E-4</c:v>
                </c:pt>
                <c:pt idx="29">
                  <c:v>3.9307348671781408E-4</c:v>
                </c:pt>
                <c:pt idx="30">
                  <c:v>4.1882224075364945E-4</c:v>
                </c:pt>
                <c:pt idx="31">
                  <c:v>4.4585624680885103E-4</c:v>
                </c:pt>
                <c:pt idx="32">
                  <c:v>4.742082558282021E-4</c:v>
                </c:pt>
                <c:pt idx="33">
                  <c:v>5.039094471081402E-4</c:v>
                </c:pt>
                <c:pt idx="34">
                  <c:v>5.3498921268805666E-4</c:v>
                </c:pt>
                <c:pt idx="35">
                  <c:v>5.6747493642638467E-4</c:v>
                </c:pt>
                <c:pt idx="36">
                  <c:v>6.0139176865748787E-4</c:v>
                </c:pt>
                <c:pt idx="37">
                  <c:v>6.3676239740966889E-4</c:v>
                </c:pt>
                <c:pt idx="38">
                  <c:v>6.7360681724689016E-4</c:v>
                </c:pt>
                <c:pt idx="39">
                  <c:v>7.1194209687617301E-4</c:v>
                </c:pt>
                <c:pt idx="40">
                  <c:v>7.517821467383077E-4</c:v>
                </c:pt>
                <c:pt idx="41">
                  <c:v>7.9313748787061518E-4</c:v>
                </c:pt>
                <c:pt idx="42">
                  <c:v>8.3601502339618696E-4</c:v>
                </c:pt>
                <c:pt idx="43">
                  <c:v>8.8041781405342361E-4</c:v>
                </c:pt>
                <c:pt idx="44">
                  <c:v>9.2634485923198727E-4</c:v>
                </c:pt>
                <c:pt idx="45">
                  <c:v>9.7379088502559479E-4</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B387-4EB1-ACC7-38E9D72D63B5}"/>
            </c:ext>
          </c:extLst>
        </c:ser>
        <c:ser>
          <c:idx val="1"/>
          <c:order val="1"/>
          <c:spPr>
            <a:solidFill>
              <a:schemeClr val="accent1"/>
            </a:solidFill>
            <a:ln>
              <a:noFill/>
            </a:ln>
            <a:effectLst/>
          </c:spPr>
          <c:invertIfNegative val="0"/>
          <c:cat>
            <c:numRef>
              <c:f>'SPERT® Beta (3-Point entry)'!$AI$104:$IA$104</c:f>
              <c:numCache>
                <c:formatCode>#,##0_);\(#,##0\)</c:formatCode>
                <c:ptCount val="201"/>
                <c:pt idx="0">
                  <c:v>991.35799200766883</c:v>
                </c:pt>
                <c:pt idx="1">
                  <c:v>994.50851208759218</c:v>
                </c:pt>
                <c:pt idx="2">
                  <c:v>997.65903216751553</c:v>
                </c:pt>
                <c:pt idx="3">
                  <c:v>1000.8095522474389</c:v>
                </c:pt>
                <c:pt idx="4">
                  <c:v>1003.9600723273622</c:v>
                </c:pt>
                <c:pt idx="5">
                  <c:v>1007.1105924072856</c:v>
                </c:pt>
                <c:pt idx="6">
                  <c:v>1010.2611124872089</c:v>
                </c:pt>
                <c:pt idx="7">
                  <c:v>1013.4116325671323</c:v>
                </c:pt>
                <c:pt idx="8">
                  <c:v>1016.5621526470557</c:v>
                </c:pt>
                <c:pt idx="9">
                  <c:v>1019.712672726979</c:v>
                </c:pt>
                <c:pt idx="10">
                  <c:v>1022.8631928069024</c:v>
                </c:pt>
                <c:pt idx="11">
                  <c:v>1026.0137128868257</c:v>
                </c:pt>
                <c:pt idx="12">
                  <c:v>1029.1642329667491</c:v>
                </c:pt>
                <c:pt idx="13">
                  <c:v>1032.3147530466724</c:v>
                </c:pt>
                <c:pt idx="14">
                  <c:v>1035.4652731265958</c:v>
                </c:pt>
                <c:pt idx="15">
                  <c:v>1038.6157932065191</c:v>
                </c:pt>
                <c:pt idx="16">
                  <c:v>1041.7663132864425</c:v>
                </c:pt>
                <c:pt idx="17">
                  <c:v>1044.9168333663658</c:v>
                </c:pt>
                <c:pt idx="18">
                  <c:v>1048.0673534462892</c:v>
                </c:pt>
                <c:pt idx="19">
                  <c:v>1051.2178735262125</c:v>
                </c:pt>
                <c:pt idx="20">
                  <c:v>1054.3683936061359</c:v>
                </c:pt>
                <c:pt idx="21">
                  <c:v>1057.5189136860592</c:v>
                </c:pt>
                <c:pt idx="22">
                  <c:v>1060.6694337659826</c:v>
                </c:pt>
                <c:pt idx="23">
                  <c:v>1063.819953845906</c:v>
                </c:pt>
                <c:pt idx="24">
                  <c:v>1066.9704739258293</c:v>
                </c:pt>
                <c:pt idx="25">
                  <c:v>1070.1209940057527</c:v>
                </c:pt>
                <c:pt idx="26">
                  <c:v>1073.271514085676</c:v>
                </c:pt>
                <c:pt idx="27">
                  <c:v>1076.4220341655994</c:v>
                </c:pt>
                <c:pt idx="28">
                  <c:v>1079.5725542455227</c:v>
                </c:pt>
                <c:pt idx="29">
                  <c:v>1082.7230743254461</c:v>
                </c:pt>
                <c:pt idx="30">
                  <c:v>1085.8735944053694</c:v>
                </c:pt>
                <c:pt idx="31">
                  <c:v>1089.0241144852928</c:v>
                </c:pt>
                <c:pt idx="32">
                  <c:v>1092.1746345652161</c:v>
                </c:pt>
                <c:pt idx="33">
                  <c:v>1095.3251546451395</c:v>
                </c:pt>
                <c:pt idx="34">
                  <c:v>1098.4756747250628</c:v>
                </c:pt>
                <c:pt idx="35">
                  <c:v>1101.6261948049862</c:v>
                </c:pt>
                <c:pt idx="36">
                  <c:v>1104.7767148849096</c:v>
                </c:pt>
                <c:pt idx="37">
                  <c:v>1107.9272349648329</c:v>
                </c:pt>
                <c:pt idx="38">
                  <c:v>1111.0777550447563</c:v>
                </c:pt>
                <c:pt idx="39">
                  <c:v>1114.2282751246796</c:v>
                </c:pt>
                <c:pt idx="40">
                  <c:v>1117.378795204603</c:v>
                </c:pt>
                <c:pt idx="41">
                  <c:v>1120.5293152845263</c:v>
                </c:pt>
                <c:pt idx="42">
                  <c:v>1123.6798353644497</c:v>
                </c:pt>
                <c:pt idx="43">
                  <c:v>1126.830355444373</c:v>
                </c:pt>
                <c:pt idx="44">
                  <c:v>1129.9808755242964</c:v>
                </c:pt>
                <c:pt idx="45">
                  <c:v>1133.1313956042197</c:v>
                </c:pt>
                <c:pt idx="46">
                  <c:v>1136.2819156841431</c:v>
                </c:pt>
                <c:pt idx="47">
                  <c:v>1139.4324357640664</c:v>
                </c:pt>
                <c:pt idx="48">
                  <c:v>1142.5829558439898</c:v>
                </c:pt>
                <c:pt idx="49">
                  <c:v>1145.7334759239131</c:v>
                </c:pt>
                <c:pt idx="50">
                  <c:v>1148.8839960038365</c:v>
                </c:pt>
                <c:pt idx="51">
                  <c:v>1152.0345160837599</c:v>
                </c:pt>
                <c:pt idx="52">
                  <c:v>1155.1850361636832</c:v>
                </c:pt>
                <c:pt idx="53">
                  <c:v>1158.3355562436066</c:v>
                </c:pt>
                <c:pt idx="54">
                  <c:v>1161.4860763235299</c:v>
                </c:pt>
                <c:pt idx="55">
                  <c:v>1164.6365964034533</c:v>
                </c:pt>
                <c:pt idx="56">
                  <c:v>1167.7871164833766</c:v>
                </c:pt>
                <c:pt idx="57">
                  <c:v>1170.9376365633</c:v>
                </c:pt>
                <c:pt idx="58">
                  <c:v>1174.0881566432233</c:v>
                </c:pt>
                <c:pt idx="59">
                  <c:v>1177.2386767231467</c:v>
                </c:pt>
                <c:pt idx="60">
                  <c:v>1180.38919680307</c:v>
                </c:pt>
                <c:pt idx="61">
                  <c:v>1183.5397168829934</c:v>
                </c:pt>
                <c:pt idx="62">
                  <c:v>1186.6902369629167</c:v>
                </c:pt>
                <c:pt idx="63">
                  <c:v>1189.8407570428401</c:v>
                </c:pt>
                <c:pt idx="64">
                  <c:v>1192.9912771227634</c:v>
                </c:pt>
                <c:pt idx="65">
                  <c:v>1196.1417972026868</c:v>
                </c:pt>
                <c:pt idx="66">
                  <c:v>1199.2923172826102</c:v>
                </c:pt>
                <c:pt idx="67">
                  <c:v>1202.4428373625335</c:v>
                </c:pt>
                <c:pt idx="68">
                  <c:v>1205.5933574424569</c:v>
                </c:pt>
                <c:pt idx="69">
                  <c:v>1208.7438775223802</c:v>
                </c:pt>
                <c:pt idx="70">
                  <c:v>1211.8943976023036</c:v>
                </c:pt>
                <c:pt idx="71">
                  <c:v>1215.0449176822269</c:v>
                </c:pt>
                <c:pt idx="72">
                  <c:v>1218.1954377621503</c:v>
                </c:pt>
                <c:pt idx="73">
                  <c:v>1221.3459578420736</c:v>
                </c:pt>
                <c:pt idx="74">
                  <c:v>1224.496477921997</c:v>
                </c:pt>
                <c:pt idx="75">
                  <c:v>1227.6469980019203</c:v>
                </c:pt>
                <c:pt idx="76">
                  <c:v>1230.7975180818437</c:v>
                </c:pt>
                <c:pt idx="77">
                  <c:v>1233.948038161767</c:v>
                </c:pt>
                <c:pt idx="78">
                  <c:v>1237.0985582416904</c:v>
                </c:pt>
                <c:pt idx="79">
                  <c:v>1240.2490783216138</c:v>
                </c:pt>
                <c:pt idx="80">
                  <c:v>1243.3995984015371</c:v>
                </c:pt>
                <c:pt idx="81">
                  <c:v>1246.5501184814605</c:v>
                </c:pt>
                <c:pt idx="82">
                  <c:v>1249.7006385613838</c:v>
                </c:pt>
                <c:pt idx="83">
                  <c:v>1252.8511586413072</c:v>
                </c:pt>
                <c:pt idx="84">
                  <c:v>1256.0016787212305</c:v>
                </c:pt>
                <c:pt idx="85">
                  <c:v>1259.1521988011539</c:v>
                </c:pt>
                <c:pt idx="86">
                  <c:v>1262.3027188810772</c:v>
                </c:pt>
                <c:pt idx="87">
                  <c:v>1265.4532389610006</c:v>
                </c:pt>
                <c:pt idx="88">
                  <c:v>1268.6037590409239</c:v>
                </c:pt>
                <c:pt idx="89">
                  <c:v>1271.7542791208473</c:v>
                </c:pt>
                <c:pt idx="90">
                  <c:v>1274.9047992007706</c:v>
                </c:pt>
                <c:pt idx="91">
                  <c:v>1278.055319280694</c:v>
                </c:pt>
                <c:pt idx="92">
                  <c:v>1281.2058393606173</c:v>
                </c:pt>
                <c:pt idx="93">
                  <c:v>1284.3563594405407</c:v>
                </c:pt>
                <c:pt idx="94">
                  <c:v>1287.5068795204641</c:v>
                </c:pt>
                <c:pt idx="95">
                  <c:v>1290.6573996003874</c:v>
                </c:pt>
                <c:pt idx="96">
                  <c:v>1293.8079196803108</c:v>
                </c:pt>
                <c:pt idx="97">
                  <c:v>1296.9584397602341</c:v>
                </c:pt>
                <c:pt idx="98">
                  <c:v>1300.1089598401575</c:v>
                </c:pt>
                <c:pt idx="99">
                  <c:v>1303.2594799200808</c:v>
                </c:pt>
                <c:pt idx="100">
                  <c:v>1306.4100000000042</c:v>
                </c:pt>
                <c:pt idx="101">
                  <c:v>1309.5605200799275</c:v>
                </c:pt>
                <c:pt idx="102">
                  <c:v>1312.7110401598509</c:v>
                </c:pt>
                <c:pt idx="103">
                  <c:v>1315.8615602397742</c:v>
                </c:pt>
                <c:pt idx="104">
                  <c:v>1319.0120803196976</c:v>
                </c:pt>
                <c:pt idx="105">
                  <c:v>1322.1626003996209</c:v>
                </c:pt>
                <c:pt idx="106">
                  <c:v>1325.3131204795443</c:v>
                </c:pt>
                <c:pt idx="107">
                  <c:v>1328.4636405594676</c:v>
                </c:pt>
                <c:pt idx="108">
                  <c:v>1331.614160639391</c:v>
                </c:pt>
                <c:pt idx="109">
                  <c:v>1334.7646807193144</c:v>
                </c:pt>
                <c:pt idx="110">
                  <c:v>1337.9152007992377</c:v>
                </c:pt>
                <c:pt idx="111">
                  <c:v>1341.0657208791611</c:v>
                </c:pt>
                <c:pt idx="112">
                  <c:v>1344.2162409590844</c:v>
                </c:pt>
                <c:pt idx="113">
                  <c:v>1347.3667610390078</c:v>
                </c:pt>
                <c:pt idx="114">
                  <c:v>1350.5172811189311</c:v>
                </c:pt>
                <c:pt idx="115">
                  <c:v>1353.6678011988545</c:v>
                </c:pt>
                <c:pt idx="116">
                  <c:v>1356.8183212787778</c:v>
                </c:pt>
                <c:pt idx="117">
                  <c:v>1359.9688413587012</c:v>
                </c:pt>
                <c:pt idx="118">
                  <c:v>1363.1193614386245</c:v>
                </c:pt>
                <c:pt idx="119">
                  <c:v>1366.2698815185479</c:v>
                </c:pt>
                <c:pt idx="120">
                  <c:v>1369.4204015984712</c:v>
                </c:pt>
                <c:pt idx="121">
                  <c:v>1372.5709216783946</c:v>
                </c:pt>
                <c:pt idx="122">
                  <c:v>1375.721441758318</c:v>
                </c:pt>
                <c:pt idx="123">
                  <c:v>1378.8719618382413</c:v>
                </c:pt>
                <c:pt idx="124">
                  <c:v>1382.0224819181647</c:v>
                </c:pt>
                <c:pt idx="125">
                  <c:v>1385.173001998088</c:v>
                </c:pt>
                <c:pt idx="126">
                  <c:v>1388.3235220780114</c:v>
                </c:pt>
                <c:pt idx="127">
                  <c:v>1391.4740421579347</c:v>
                </c:pt>
                <c:pt idx="128">
                  <c:v>1394.6245622378581</c:v>
                </c:pt>
                <c:pt idx="129">
                  <c:v>1397.7750823177814</c:v>
                </c:pt>
                <c:pt idx="130">
                  <c:v>1400.9256023977048</c:v>
                </c:pt>
                <c:pt idx="131">
                  <c:v>1404.0761224776281</c:v>
                </c:pt>
                <c:pt idx="132">
                  <c:v>1407.2266425575515</c:v>
                </c:pt>
                <c:pt idx="133">
                  <c:v>1410.3771626374748</c:v>
                </c:pt>
                <c:pt idx="134">
                  <c:v>1413.5276827173982</c:v>
                </c:pt>
                <c:pt idx="135">
                  <c:v>1416.6782027973215</c:v>
                </c:pt>
                <c:pt idx="136">
                  <c:v>1419.8287228772449</c:v>
                </c:pt>
                <c:pt idx="137">
                  <c:v>1422.9792429571683</c:v>
                </c:pt>
                <c:pt idx="138">
                  <c:v>1426.1297630370916</c:v>
                </c:pt>
                <c:pt idx="139">
                  <c:v>1429.280283117015</c:v>
                </c:pt>
                <c:pt idx="140">
                  <c:v>1432.4308031969383</c:v>
                </c:pt>
                <c:pt idx="141">
                  <c:v>1435.5813232768617</c:v>
                </c:pt>
                <c:pt idx="142">
                  <c:v>1438.731843356785</c:v>
                </c:pt>
                <c:pt idx="143">
                  <c:v>1441.8823634367084</c:v>
                </c:pt>
                <c:pt idx="144">
                  <c:v>1445.0328835166317</c:v>
                </c:pt>
                <c:pt idx="145">
                  <c:v>1448.1834035965551</c:v>
                </c:pt>
                <c:pt idx="146">
                  <c:v>1451.3339236764784</c:v>
                </c:pt>
                <c:pt idx="147">
                  <c:v>1454.4844437564018</c:v>
                </c:pt>
                <c:pt idx="148">
                  <c:v>1457.6349638363251</c:v>
                </c:pt>
                <c:pt idx="149">
                  <c:v>1460.7854839162485</c:v>
                </c:pt>
                <c:pt idx="150">
                  <c:v>1463.9360039961718</c:v>
                </c:pt>
                <c:pt idx="151">
                  <c:v>1467.0865240760952</c:v>
                </c:pt>
                <c:pt idx="152">
                  <c:v>1470.2370441560186</c:v>
                </c:pt>
                <c:pt idx="153">
                  <c:v>1473.3875642359419</c:v>
                </c:pt>
                <c:pt idx="154">
                  <c:v>1476.5380843158653</c:v>
                </c:pt>
                <c:pt idx="155">
                  <c:v>1479.6886043957886</c:v>
                </c:pt>
                <c:pt idx="156">
                  <c:v>1482.839124475712</c:v>
                </c:pt>
                <c:pt idx="157">
                  <c:v>1485.9896445556353</c:v>
                </c:pt>
                <c:pt idx="158">
                  <c:v>1489.1401646355587</c:v>
                </c:pt>
                <c:pt idx="159">
                  <c:v>1492.290684715482</c:v>
                </c:pt>
                <c:pt idx="160">
                  <c:v>1495.4412047954054</c:v>
                </c:pt>
                <c:pt idx="161">
                  <c:v>1498.5917248753287</c:v>
                </c:pt>
                <c:pt idx="162">
                  <c:v>1501.7422449552521</c:v>
                </c:pt>
                <c:pt idx="163">
                  <c:v>1504.8927650351754</c:v>
                </c:pt>
                <c:pt idx="164">
                  <c:v>1508.0432851150988</c:v>
                </c:pt>
                <c:pt idx="165">
                  <c:v>1511.1938051950222</c:v>
                </c:pt>
                <c:pt idx="166">
                  <c:v>1514.3443252749455</c:v>
                </c:pt>
                <c:pt idx="167">
                  <c:v>1517.4948453548689</c:v>
                </c:pt>
                <c:pt idx="168">
                  <c:v>1520.6453654347922</c:v>
                </c:pt>
                <c:pt idx="169">
                  <c:v>1523.7958855147156</c:v>
                </c:pt>
                <c:pt idx="170">
                  <c:v>1526.9464055946389</c:v>
                </c:pt>
                <c:pt idx="171">
                  <c:v>1530.0969256745623</c:v>
                </c:pt>
                <c:pt idx="172">
                  <c:v>1533.2474457544856</c:v>
                </c:pt>
                <c:pt idx="173">
                  <c:v>1536.397965834409</c:v>
                </c:pt>
                <c:pt idx="174">
                  <c:v>1539.5484859143323</c:v>
                </c:pt>
                <c:pt idx="175">
                  <c:v>1542.6990059942557</c:v>
                </c:pt>
                <c:pt idx="176">
                  <c:v>1545.849526074179</c:v>
                </c:pt>
                <c:pt idx="177">
                  <c:v>1549.0000461541024</c:v>
                </c:pt>
                <c:pt idx="178">
                  <c:v>1552.1505662340257</c:v>
                </c:pt>
                <c:pt idx="179">
                  <c:v>1555.3010863139491</c:v>
                </c:pt>
                <c:pt idx="180">
                  <c:v>1558.4516063938725</c:v>
                </c:pt>
                <c:pt idx="181">
                  <c:v>1561.6021264737958</c:v>
                </c:pt>
                <c:pt idx="182">
                  <c:v>1564.7526465537192</c:v>
                </c:pt>
                <c:pt idx="183">
                  <c:v>1567.9031666336425</c:v>
                </c:pt>
                <c:pt idx="184">
                  <c:v>1571.0536867135659</c:v>
                </c:pt>
                <c:pt idx="185">
                  <c:v>1574.2042067934892</c:v>
                </c:pt>
                <c:pt idx="186">
                  <c:v>1577.3547268734126</c:v>
                </c:pt>
                <c:pt idx="187">
                  <c:v>1580.5052469533359</c:v>
                </c:pt>
                <c:pt idx="188">
                  <c:v>1583.6557670332593</c:v>
                </c:pt>
                <c:pt idx="189">
                  <c:v>1586.8062871131826</c:v>
                </c:pt>
                <c:pt idx="190">
                  <c:v>1589.956807193106</c:v>
                </c:pt>
                <c:pt idx="191">
                  <c:v>1593.1073272730293</c:v>
                </c:pt>
                <c:pt idx="192">
                  <c:v>1596.2578473529527</c:v>
                </c:pt>
                <c:pt idx="193">
                  <c:v>1599.408367432876</c:v>
                </c:pt>
                <c:pt idx="194">
                  <c:v>1602.5588875127994</c:v>
                </c:pt>
                <c:pt idx="195">
                  <c:v>1605.7094075927228</c:v>
                </c:pt>
                <c:pt idx="196">
                  <c:v>1608.8599276726461</c:v>
                </c:pt>
                <c:pt idx="197">
                  <c:v>1612.0104477525695</c:v>
                </c:pt>
                <c:pt idx="198">
                  <c:v>1615.1609678324928</c:v>
                </c:pt>
                <c:pt idx="199">
                  <c:v>1618.3114879124162</c:v>
                </c:pt>
                <c:pt idx="200">
                  <c:v>1621.4620079923313</c:v>
                </c:pt>
              </c:numCache>
            </c:numRef>
          </c:cat>
          <c:val>
            <c:numRef>
              <c:f>'SPERT® Beta (3-Point entry)'!$IB$107:$PT$107</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1.0227461408476534E-3</c:v>
                </c:pt>
                <c:pt idx="47">
                  <c:v>1.0731962061817798E-3</c:v>
                </c:pt>
                <c:pt idx="48">
                  <c:v>1.1251218090550482E-3</c:v>
                </c:pt>
                <c:pt idx="49">
                  <c:v>1.1784986578267354E-3</c:v>
                </c:pt>
                <c:pt idx="50">
                  <c:v>1.2332972878787193E-3</c:v>
                </c:pt>
                <c:pt idx="51">
                  <c:v>1.28948292477512E-3</c:v>
                </c:pt>
                <c:pt idx="52">
                  <c:v>1.3470153654277259E-3</c:v>
                </c:pt>
                <c:pt idx="53">
                  <c:v>1.40584887875992E-3</c:v>
                </c:pt>
                <c:pt idx="54">
                  <c:v>1.4659321273050143E-3</c:v>
                </c:pt>
                <c:pt idx="55">
                  <c:v>1.5272081111048963E-3</c:v>
                </c:pt>
                <c:pt idx="56">
                  <c:v>1.5896141351917558E-3</c:v>
                </c:pt>
                <c:pt idx="57">
                  <c:v>1.6530818018394952E-3</c:v>
                </c:pt>
                <c:pt idx="58">
                  <c:v>1.7175370286623528E-3</c:v>
                </c:pt>
                <c:pt idx="59">
                  <c:v>1.7829000935168681E-3</c:v>
                </c:pt>
                <c:pt idx="60">
                  <c:v>1.8490857070297914E-3</c:v>
                </c:pt>
                <c:pt idx="61">
                  <c:v>1.9160031134297746E-3</c:v>
                </c:pt>
                <c:pt idx="62">
                  <c:v>1.9835562202052482E-3</c:v>
                </c:pt>
                <c:pt idx="63">
                  <c:v>2.0516437569457115E-3</c:v>
                </c:pt>
                <c:pt idx="64">
                  <c:v>2.1201594635497779E-3</c:v>
                </c:pt>
                <c:pt idx="65">
                  <c:v>2.1889923078017778E-3</c:v>
                </c:pt>
                <c:pt idx="66">
                  <c:v>2.2580267321307586E-3</c:v>
                </c:pt>
                <c:pt idx="67">
                  <c:v>2.3271429291727096E-3</c:v>
                </c:pt>
                <c:pt idx="68">
                  <c:v>2.3962171455601277E-3</c:v>
                </c:pt>
                <c:pt idx="69">
                  <c:v>2.4651220131641578E-3</c:v>
                </c:pt>
                <c:pt idx="70">
                  <c:v>2.5337269068150632E-3</c:v>
                </c:pt>
                <c:pt idx="71">
                  <c:v>2.6018983273282982E-3</c:v>
                </c:pt>
                <c:pt idx="72">
                  <c:v>2.669500308467652E-3</c:v>
                </c:pt>
                <c:pt idx="73">
                  <c:v>2.7363948462854728E-3</c:v>
                </c:pt>
                <c:pt idx="74">
                  <c:v>2.8024423490945866E-3</c:v>
                </c:pt>
                <c:pt idx="75">
                  <c:v>2.8675021061488459E-3</c:v>
                </c:pt>
                <c:pt idx="76">
                  <c:v>2.9314327729409641E-3</c:v>
                </c:pt>
                <c:pt idx="77">
                  <c:v>2.9940928708690291E-3</c:v>
                </c:pt>
                <c:pt idx="78">
                  <c:v>3.0553412988783982E-3</c:v>
                </c:pt>
                <c:pt idx="79">
                  <c:v>3.1150378545550194E-3</c:v>
                </c:pt>
                <c:pt idx="80">
                  <c:v>3.1730437620310324E-3</c:v>
                </c:pt>
                <c:pt idx="81">
                  <c:v>3.2292222039650002E-3</c:v>
                </c:pt>
                <c:pt idx="82">
                  <c:v>3.2834388547785345E-3</c:v>
                </c:pt>
                <c:pt idx="83">
                  <c:v>3.3355624122693235E-3</c:v>
                </c:pt>
                <c:pt idx="84">
                  <c:v>3.3854651246786223E-3</c:v>
                </c:pt>
                <c:pt idx="85">
                  <c:v>3.4330233102697343E-3</c:v>
                </c:pt>
                <c:pt idx="86">
                  <c:v>3.478117866473493E-3</c:v>
                </c:pt>
                <c:pt idx="87">
                  <c:v>3.5206347656775148E-3</c:v>
                </c:pt>
                <c:pt idx="88">
                  <c:v>3.5604655347783189E-3</c:v>
                </c:pt>
                <c:pt idx="89">
                  <c:v>3.5975077156791043E-3</c:v>
                </c:pt>
                <c:pt idx="90">
                  <c:v>3.6316653040009651E-3</c:v>
                </c:pt>
                <c:pt idx="91">
                  <c:v>3.6628491633810779E-3</c:v>
                </c:pt>
                <c:pt idx="92">
                  <c:v>3.6909774128573635E-3</c:v>
                </c:pt>
                <c:pt idx="93">
                  <c:v>3.7159757849844544E-3</c:v>
                </c:pt>
                <c:pt idx="94">
                  <c:v>3.7377779524895407E-3</c:v>
                </c:pt>
                <c:pt idx="95">
                  <c:v>3.7563258214576411E-3</c:v>
                </c:pt>
                <c:pt idx="96">
                  <c:v>3.7715697892326929E-3</c:v>
                </c:pt>
                <c:pt idx="97">
                  <c:v>3.783468965432156E-3</c:v>
                </c:pt>
                <c:pt idx="98">
                  <c:v>3.7919913546969144E-3</c:v>
                </c:pt>
                <c:pt idx="99">
                  <c:v>3.7971140000333512E-3</c:v>
                </c:pt>
                <c:pt idx="100">
                  <c:v>3.7988230858488296E-3</c:v>
                </c:pt>
                <c:pt idx="101">
                  <c:v>3.7971140000333421E-3</c:v>
                </c:pt>
                <c:pt idx="102">
                  <c:v>3.7919913546968966E-3</c:v>
                </c:pt>
                <c:pt idx="103">
                  <c:v>3.7834689654321295E-3</c:v>
                </c:pt>
                <c:pt idx="104">
                  <c:v>3.7715697892326577E-3</c:v>
                </c:pt>
                <c:pt idx="105">
                  <c:v>3.7563258214575977E-3</c:v>
                </c:pt>
                <c:pt idx="106">
                  <c:v>3.7377779524894882E-3</c:v>
                </c:pt>
                <c:pt idx="107">
                  <c:v>3.7159757849843937E-3</c:v>
                </c:pt>
                <c:pt idx="108">
                  <c:v>3.6909774128572942E-3</c:v>
                </c:pt>
                <c:pt idx="109">
                  <c:v>3.6628491633810011E-3</c:v>
                </c:pt>
                <c:pt idx="110">
                  <c:v>3.6316653040008801E-3</c:v>
                </c:pt>
                <c:pt idx="111">
                  <c:v>3.5975077156790119E-3</c:v>
                </c:pt>
                <c:pt idx="112">
                  <c:v>3.5604655347782187E-3</c:v>
                </c:pt>
                <c:pt idx="113">
                  <c:v>3.5206347656774081E-3</c:v>
                </c:pt>
                <c:pt idx="114">
                  <c:v>3.4781178664733785E-3</c:v>
                </c:pt>
                <c:pt idx="115">
                  <c:v>3.4330233102696137E-3</c:v>
                </c:pt>
                <c:pt idx="116">
                  <c:v>3.3854651246784948E-3</c:v>
                </c:pt>
                <c:pt idx="117">
                  <c:v>3.3355624122691908E-3</c:v>
                </c:pt>
                <c:pt idx="118">
                  <c:v>3.283438854778397E-3</c:v>
                </c:pt>
                <c:pt idx="119">
                  <c:v>3.2292222039648566E-3</c:v>
                </c:pt>
                <c:pt idx="120">
                  <c:v>3.1730437620308837E-3</c:v>
                </c:pt>
                <c:pt idx="121">
                  <c:v>3.1150378545548667E-3</c:v>
                </c:pt>
                <c:pt idx="122">
                  <c:v>3.0553412988782408E-3</c:v>
                </c:pt>
                <c:pt idx="123">
                  <c:v>2.9940928708688682E-3</c:v>
                </c:pt>
                <c:pt idx="124">
                  <c:v>2.9314327729407998E-3</c:v>
                </c:pt>
                <c:pt idx="125">
                  <c:v>2.8675021061486785E-3</c:v>
                </c:pt>
                <c:pt idx="126">
                  <c:v>2.8024423490944162E-3</c:v>
                </c:pt>
                <c:pt idx="127">
                  <c:v>2.7363948462852997E-3</c:v>
                </c:pt>
                <c:pt idx="128">
                  <c:v>2.6695003084674773E-3</c:v>
                </c:pt>
                <c:pt idx="129">
                  <c:v>2.6018983273281221E-3</c:v>
                </c:pt>
                <c:pt idx="130">
                  <c:v>2.5337269068148854E-3</c:v>
                </c:pt>
                <c:pt idx="131">
                  <c:v>2.4651220131639792E-3</c:v>
                </c:pt>
                <c:pt idx="132">
                  <c:v>2.3962171455599482E-3</c:v>
                </c:pt>
                <c:pt idx="133">
                  <c:v>2.3271429291725301E-3</c:v>
                </c:pt>
                <c:pt idx="134">
                  <c:v>2.2580267321305795E-3</c:v>
                </c:pt>
                <c:pt idx="135">
                  <c:v>2.1889923078015992E-3</c:v>
                </c:pt>
                <c:pt idx="136">
                  <c:v>2.1201594635495997E-3</c:v>
                </c:pt>
                <c:pt idx="137">
                  <c:v>2.0516437569455337E-3</c:v>
                </c:pt>
                <c:pt idx="138">
                  <c:v>1.9835562202050725E-3</c:v>
                </c:pt>
                <c:pt idx="139">
                  <c:v>1.9160031134295998E-3</c:v>
                </c:pt>
                <c:pt idx="140">
                  <c:v>1.8490857070296179E-3</c:v>
                </c:pt>
                <c:pt idx="141">
                  <c:v>1.7829000935166972E-3</c:v>
                </c:pt>
                <c:pt idx="142">
                  <c:v>1.7175370286621843E-3</c:v>
                </c:pt>
                <c:pt idx="143">
                  <c:v>1.6530818018393287E-3</c:v>
                </c:pt>
                <c:pt idx="144">
                  <c:v>1.5896141351915926E-3</c:v>
                </c:pt>
                <c:pt idx="145">
                  <c:v>1.5272081111047354E-3</c:v>
                </c:pt>
                <c:pt idx="146">
                  <c:v>1.4659321273048566E-3</c:v>
                </c:pt>
                <c:pt idx="147">
                  <c:v>1.4058488787597649E-3</c:v>
                </c:pt>
                <c:pt idx="148">
                  <c:v>1.3470153654275743E-3</c:v>
                </c:pt>
                <c:pt idx="149">
                  <c:v>1.2894829247749719E-3</c:v>
                </c:pt>
                <c:pt idx="150">
                  <c:v>1.2332972878785747E-3</c:v>
                </c:pt>
                <c:pt idx="151">
                  <c:v>1.1784986578265949E-3</c:v>
                </c:pt>
                <c:pt idx="152">
                  <c:v>1.1251218090549114E-3</c:v>
                </c:pt>
                <c:pt idx="153">
                  <c:v>1.0731962061816464E-3</c:v>
                </c:pt>
                <c:pt idx="154">
                  <c:v>1.0227461408475246E-3</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1-B387-4EB1-ACC7-38E9D72D63B5}"/>
            </c:ext>
          </c:extLst>
        </c:ser>
        <c:ser>
          <c:idx val="2"/>
          <c:order val="2"/>
          <c:spPr>
            <a:solidFill>
              <a:schemeClr val="accent2"/>
            </a:solidFill>
            <a:ln>
              <a:noFill/>
            </a:ln>
            <a:effectLst/>
          </c:spPr>
          <c:invertIfNegative val="0"/>
          <c:cat>
            <c:numRef>
              <c:f>'SPERT® Beta (3-Point entry)'!$AI$104:$IA$104</c:f>
              <c:numCache>
                <c:formatCode>#,##0_);\(#,##0\)</c:formatCode>
                <c:ptCount val="201"/>
                <c:pt idx="0">
                  <c:v>991.35799200766883</c:v>
                </c:pt>
                <c:pt idx="1">
                  <c:v>994.50851208759218</c:v>
                </c:pt>
                <c:pt idx="2">
                  <c:v>997.65903216751553</c:v>
                </c:pt>
                <c:pt idx="3">
                  <c:v>1000.8095522474389</c:v>
                </c:pt>
                <c:pt idx="4">
                  <c:v>1003.9600723273622</c:v>
                </c:pt>
                <c:pt idx="5">
                  <c:v>1007.1105924072856</c:v>
                </c:pt>
                <c:pt idx="6">
                  <c:v>1010.2611124872089</c:v>
                </c:pt>
                <c:pt idx="7">
                  <c:v>1013.4116325671323</c:v>
                </c:pt>
                <c:pt idx="8">
                  <c:v>1016.5621526470557</c:v>
                </c:pt>
                <c:pt idx="9">
                  <c:v>1019.712672726979</c:v>
                </c:pt>
                <c:pt idx="10">
                  <c:v>1022.8631928069024</c:v>
                </c:pt>
                <c:pt idx="11">
                  <c:v>1026.0137128868257</c:v>
                </c:pt>
                <c:pt idx="12">
                  <c:v>1029.1642329667491</c:v>
                </c:pt>
                <c:pt idx="13">
                  <c:v>1032.3147530466724</c:v>
                </c:pt>
                <c:pt idx="14">
                  <c:v>1035.4652731265958</c:v>
                </c:pt>
                <c:pt idx="15">
                  <c:v>1038.6157932065191</c:v>
                </c:pt>
                <c:pt idx="16">
                  <c:v>1041.7663132864425</c:v>
                </c:pt>
                <c:pt idx="17">
                  <c:v>1044.9168333663658</c:v>
                </c:pt>
                <c:pt idx="18">
                  <c:v>1048.0673534462892</c:v>
                </c:pt>
                <c:pt idx="19">
                  <c:v>1051.2178735262125</c:v>
                </c:pt>
                <c:pt idx="20">
                  <c:v>1054.3683936061359</c:v>
                </c:pt>
                <c:pt idx="21">
                  <c:v>1057.5189136860592</c:v>
                </c:pt>
                <c:pt idx="22">
                  <c:v>1060.6694337659826</c:v>
                </c:pt>
                <c:pt idx="23">
                  <c:v>1063.819953845906</c:v>
                </c:pt>
                <c:pt idx="24">
                  <c:v>1066.9704739258293</c:v>
                </c:pt>
                <c:pt idx="25">
                  <c:v>1070.1209940057527</c:v>
                </c:pt>
                <c:pt idx="26">
                  <c:v>1073.271514085676</c:v>
                </c:pt>
                <c:pt idx="27">
                  <c:v>1076.4220341655994</c:v>
                </c:pt>
                <c:pt idx="28">
                  <c:v>1079.5725542455227</c:v>
                </c:pt>
                <c:pt idx="29">
                  <c:v>1082.7230743254461</c:v>
                </c:pt>
                <c:pt idx="30">
                  <c:v>1085.8735944053694</c:v>
                </c:pt>
                <c:pt idx="31">
                  <c:v>1089.0241144852928</c:v>
                </c:pt>
                <c:pt idx="32">
                  <c:v>1092.1746345652161</c:v>
                </c:pt>
                <c:pt idx="33">
                  <c:v>1095.3251546451395</c:v>
                </c:pt>
                <c:pt idx="34">
                  <c:v>1098.4756747250628</c:v>
                </c:pt>
                <c:pt idx="35">
                  <c:v>1101.6261948049862</c:v>
                </c:pt>
                <c:pt idx="36">
                  <c:v>1104.7767148849096</c:v>
                </c:pt>
                <c:pt idx="37">
                  <c:v>1107.9272349648329</c:v>
                </c:pt>
                <c:pt idx="38">
                  <c:v>1111.0777550447563</c:v>
                </c:pt>
                <c:pt idx="39">
                  <c:v>1114.2282751246796</c:v>
                </c:pt>
                <c:pt idx="40">
                  <c:v>1117.378795204603</c:v>
                </c:pt>
                <c:pt idx="41">
                  <c:v>1120.5293152845263</c:v>
                </c:pt>
                <c:pt idx="42">
                  <c:v>1123.6798353644497</c:v>
                </c:pt>
                <c:pt idx="43">
                  <c:v>1126.830355444373</c:v>
                </c:pt>
                <c:pt idx="44">
                  <c:v>1129.9808755242964</c:v>
                </c:pt>
                <c:pt idx="45">
                  <c:v>1133.1313956042197</c:v>
                </c:pt>
                <c:pt idx="46">
                  <c:v>1136.2819156841431</c:v>
                </c:pt>
                <c:pt idx="47">
                  <c:v>1139.4324357640664</c:v>
                </c:pt>
                <c:pt idx="48">
                  <c:v>1142.5829558439898</c:v>
                </c:pt>
                <c:pt idx="49">
                  <c:v>1145.7334759239131</c:v>
                </c:pt>
                <c:pt idx="50">
                  <c:v>1148.8839960038365</c:v>
                </c:pt>
                <c:pt idx="51">
                  <c:v>1152.0345160837599</c:v>
                </c:pt>
                <c:pt idx="52">
                  <c:v>1155.1850361636832</c:v>
                </c:pt>
                <c:pt idx="53">
                  <c:v>1158.3355562436066</c:v>
                </c:pt>
                <c:pt idx="54">
                  <c:v>1161.4860763235299</c:v>
                </c:pt>
                <c:pt idx="55">
                  <c:v>1164.6365964034533</c:v>
                </c:pt>
                <c:pt idx="56">
                  <c:v>1167.7871164833766</c:v>
                </c:pt>
                <c:pt idx="57">
                  <c:v>1170.9376365633</c:v>
                </c:pt>
                <c:pt idx="58">
                  <c:v>1174.0881566432233</c:v>
                </c:pt>
                <c:pt idx="59">
                  <c:v>1177.2386767231467</c:v>
                </c:pt>
                <c:pt idx="60">
                  <c:v>1180.38919680307</c:v>
                </c:pt>
                <c:pt idx="61">
                  <c:v>1183.5397168829934</c:v>
                </c:pt>
                <c:pt idx="62">
                  <c:v>1186.6902369629167</c:v>
                </c:pt>
                <c:pt idx="63">
                  <c:v>1189.8407570428401</c:v>
                </c:pt>
                <c:pt idx="64">
                  <c:v>1192.9912771227634</c:v>
                </c:pt>
                <c:pt idx="65">
                  <c:v>1196.1417972026868</c:v>
                </c:pt>
                <c:pt idx="66">
                  <c:v>1199.2923172826102</c:v>
                </c:pt>
                <c:pt idx="67">
                  <c:v>1202.4428373625335</c:v>
                </c:pt>
                <c:pt idx="68">
                  <c:v>1205.5933574424569</c:v>
                </c:pt>
                <c:pt idx="69">
                  <c:v>1208.7438775223802</c:v>
                </c:pt>
                <c:pt idx="70">
                  <c:v>1211.8943976023036</c:v>
                </c:pt>
                <c:pt idx="71">
                  <c:v>1215.0449176822269</c:v>
                </c:pt>
                <c:pt idx="72">
                  <c:v>1218.1954377621503</c:v>
                </c:pt>
                <c:pt idx="73">
                  <c:v>1221.3459578420736</c:v>
                </c:pt>
                <c:pt idx="74">
                  <c:v>1224.496477921997</c:v>
                </c:pt>
                <c:pt idx="75">
                  <c:v>1227.6469980019203</c:v>
                </c:pt>
                <c:pt idx="76">
                  <c:v>1230.7975180818437</c:v>
                </c:pt>
                <c:pt idx="77">
                  <c:v>1233.948038161767</c:v>
                </c:pt>
                <c:pt idx="78">
                  <c:v>1237.0985582416904</c:v>
                </c:pt>
                <c:pt idx="79">
                  <c:v>1240.2490783216138</c:v>
                </c:pt>
                <c:pt idx="80">
                  <c:v>1243.3995984015371</c:v>
                </c:pt>
                <c:pt idx="81">
                  <c:v>1246.5501184814605</c:v>
                </c:pt>
                <c:pt idx="82">
                  <c:v>1249.7006385613838</c:v>
                </c:pt>
                <c:pt idx="83">
                  <c:v>1252.8511586413072</c:v>
                </c:pt>
                <c:pt idx="84">
                  <c:v>1256.0016787212305</c:v>
                </c:pt>
                <c:pt idx="85">
                  <c:v>1259.1521988011539</c:v>
                </c:pt>
                <c:pt idx="86">
                  <c:v>1262.3027188810772</c:v>
                </c:pt>
                <c:pt idx="87">
                  <c:v>1265.4532389610006</c:v>
                </c:pt>
                <c:pt idx="88">
                  <c:v>1268.6037590409239</c:v>
                </c:pt>
                <c:pt idx="89">
                  <c:v>1271.7542791208473</c:v>
                </c:pt>
                <c:pt idx="90">
                  <c:v>1274.9047992007706</c:v>
                </c:pt>
                <c:pt idx="91">
                  <c:v>1278.055319280694</c:v>
                </c:pt>
                <c:pt idx="92">
                  <c:v>1281.2058393606173</c:v>
                </c:pt>
                <c:pt idx="93">
                  <c:v>1284.3563594405407</c:v>
                </c:pt>
                <c:pt idx="94">
                  <c:v>1287.5068795204641</c:v>
                </c:pt>
                <c:pt idx="95">
                  <c:v>1290.6573996003874</c:v>
                </c:pt>
                <c:pt idx="96">
                  <c:v>1293.8079196803108</c:v>
                </c:pt>
                <c:pt idx="97">
                  <c:v>1296.9584397602341</c:v>
                </c:pt>
                <c:pt idx="98">
                  <c:v>1300.1089598401575</c:v>
                </c:pt>
                <c:pt idx="99">
                  <c:v>1303.2594799200808</c:v>
                </c:pt>
                <c:pt idx="100">
                  <c:v>1306.4100000000042</c:v>
                </c:pt>
                <c:pt idx="101">
                  <c:v>1309.5605200799275</c:v>
                </c:pt>
                <c:pt idx="102">
                  <c:v>1312.7110401598509</c:v>
                </c:pt>
                <c:pt idx="103">
                  <c:v>1315.8615602397742</c:v>
                </c:pt>
                <c:pt idx="104">
                  <c:v>1319.0120803196976</c:v>
                </c:pt>
                <c:pt idx="105">
                  <c:v>1322.1626003996209</c:v>
                </c:pt>
                <c:pt idx="106">
                  <c:v>1325.3131204795443</c:v>
                </c:pt>
                <c:pt idx="107">
                  <c:v>1328.4636405594676</c:v>
                </c:pt>
                <c:pt idx="108">
                  <c:v>1331.614160639391</c:v>
                </c:pt>
                <c:pt idx="109">
                  <c:v>1334.7646807193144</c:v>
                </c:pt>
                <c:pt idx="110">
                  <c:v>1337.9152007992377</c:v>
                </c:pt>
                <c:pt idx="111">
                  <c:v>1341.0657208791611</c:v>
                </c:pt>
                <c:pt idx="112">
                  <c:v>1344.2162409590844</c:v>
                </c:pt>
                <c:pt idx="113">
                  <c:v>1347.3667610390078</c:v>
                </c:pt>
                <c:pt idx="114">
                  <c:v>1350.5172811189311</c:v>
                </c:pt>
                <c:pt idx="115">
                  <c:v>1353.6678011988545</c:v>
                </c:pt>
                <c:pt idx="116">
                  <c:v>1356.8183212787778</c:v>
                </c:pt>
                <c:pt idx="117">
                  <c:v>1359.9688413587012</c:v>
                </c:pt>
                <c:pt idx="118">
                  <c:v>1363.1193614386245</c:v>
                </c:pt>
                <c:pt idx="119">
                  <c:v>1366.2698815185479</c:v>
                </c:pt>
                <c:pt idx="120">
                  <c:v>1369.4204015984712</c:v>
                </c:pt>
                <c:pt idx="121">
                  <c:v>1372.5709216783946</c:v>
                </c:pt>
                <c:pt idx="122">
                  <c:v>1375.721441758318</c:v>
                </c:pt>
                <c:pt idx="123">
                  <c:v>1378.8719618382413</c:v>
                </c:pt>
                <c:pt idx="124">
                  <c:v>1382.0224819181647</c:v>
                </c:pt>
                <c:pt idx="125">
                  <c:v>1385.173001998088</c:v>
                </c:pt>
                <c:pt idx="126">
                  <c:v>1388.3235220780114</c:v>
                </c:pt>
                <c:pt idx="127">
                  <c:v>1391.4740421579347</c:v>
                </c:pt>
                <c:pt idx="128">
                  <c:v>1394.6245622378581</c:v>
                </c:pt>
                <c:pt idx="129">
                  <c:v>1397.7750823177814</c:v>
                </c:pt>
                <c:pt idx="130">
                  <c:v>1400.9256023977048</c:v>
                </c:pt>
                <c:pt idx="131">
                  <c:v>1404.0761224776281</c:v>
                </c:pt>
                <c:pt idx="132">
                  <c:v>1407.2266425575515</c:v>
                </c:pt>
                <c:pt idx="133">
                  <c:v>1410.3771626374748</c:v>
                </c:pt>
                <c:pt idx="134">
                  <c:v>1413.5276827173982</c:v>
                </c:pt>
                <c:pt idx="135">
                  <c:v>1416.6782027973215</c:v>
                </c:pt>
                <c:pt idx="136">
                  <c:v>1419.8287228772449</c:v>
                </c:pt>
                <c:pt idx="137">
                  <c:v>1422.9792429571683</c:v>
                </c:pt>
                <c:pt idx="138">
                  <c:v>1426.1297630370916</c:v>
                </c:pt>
                <c:pt idx="139">
                  <c:v>1429.280283117015</c:v>
                </c:pt>
                <c:pt idx="140">
                  <c:v>1432.4308031969383</c:v>
                </c:pt>
                <c:pt idx="141">
                  <c:v>1435.5813232768617</c:v>
                </c:pt>
                <c:pt idx="142">
                  <c:v>1438.731843356785</c:v>
                </c:pt>
                <c:pt idx="143">
                  <c:v>1441.8823634367084</c:v>
                </c:pt>
                <c:pt idx="144">
                  <c:v>1445.0328835166317</c:v>
                </c:pt>
                <c:pt idx="145">
                  <c:v>1448.1834035965551</c:v>
                </c:pt>
                <c:pt idx="146">
                  <c:v>1451.3339236764784</c:v>
                </c:pt>
                <c:pt idx="147">
                  <c:v>1454.4844437564018</c:v>
                </c:pt>
                <c:pt idx="148">
                  <c:v>1457.6349638363251</c:v>
                </c:pt>
                <c:pt idx="149">
                  <c:v>1460.7854839162485</c:v>
                </c:pt>
                <c:pt idx="150">
                  <c:v>1463.9360039961718</c:v>
                </c:pt>
                <c:pt idx="151">
                  <c:v>1467.0865240760952</c:v>
                </c:pt>
                <c:pt idx="152">
                  <c:v>1470.2370441560186</c:v>
                </c:pt>
                <c:pt idx="153">
                  <c:v>1473.3875642359419</c:v>
                </c:pt>
                <c:pt idx="154">
                  <c:v>1476.5380843158653</c:v>
                </c:pt>
                <c:pt idx="155">
                  <c:v>1479.6886043957886</c:v>
                </c:pt>
                <c:pt idx="156">
                  <c:v>1482.839124475712</c:v>
                </c:pt>
                <c:pt idx="157">
                  <c:v>1485.9896445556353</c:v>
                </c:pt>
                <c:pt idx="158">
                  <c:v>1489.1401646355587</c:v>
                </c:pt>
                <c:pt idx="159">
                  <c:v>1492.290684715482</c:v>
                </c:pt>
                <c:pt idx="160">
                  <c:v>1495.4412047954054</c:v>
                </c:pt>
                <c:pt idx="161">
                  <c:v>1498.5917248753287</c:v>
                </c:pt>
                <c:pt idx="162">
                  <c:v>1501.7422449552521</c:v>
                </c:pt>
                <c:pt idx="163">
                  <c:v>1504.8927650351754</c:v>
                </c:pt>
                <c:pt idx="164">
                  <c:v>1508.0432851150988</c:v>
                </c:pt>
                <c:pt idx="165">
                  <c:v>1511.1938051950222</c:v>
                </c:pt>
                <c:pt idx="166">
                  <c:v>1514.3443252749455</c:v>
                </c:pt>
                <c:pt idx="167">
                  <c:v>1517.4948453548689</c:v>
                </c:pt>
                <c:pt idx="168">
                  <c:v>1520.6453654347922</c:v>
                </c:pt>
                <c:pt idx="169">
                  <c:v>1523.7958855147156</c:v>
                </c:pt>
                <c:pt idx="170">
                  <c:v>1526.9464055946389</c:v>
                </c:pt>
                <c:pt idx="171">
                  <c:v>1530.0969256745623</c:v>
                </c:pt>
                <c:pt idx="172">
                  <c:v>1533.2474457544856</c:v>
                </c:pt>
                <c:pt idx="173">
                  <c:v>1536.397965834409</c:v>
                </c:pt>
                <c:pt idx="174">
                  <c:v>1539.5484859143323</c:v>
                </c:pt>
                <c:pt idx="175">
                  <c:v>1542.6990059942557</c:v>
                </c:pt>
                <c:pt idx="176">
                  <c:v>1545.849526074179</c:v>
                </c:pt>
                <c:pt idx="177">
                  <c:v>1549.0000461541024</c:v>
                </c:pt>
                <c:pt idx="178">
                  <c:v>1552.1505662340257</c:v>
                </c:pt>
                <c:pt idx="179">
                  <c:v>1555.3010863139491</c:v>
                </c:pt>
                <c:pt idx="180">
                  <c:v>1558.4516063938725</c:v>
                </c:pt>
                <c:pt idx="181">
                  <c:v>1561.6021264737958</c:v>
                </c:pt>
                <c:pt idx="182">
                  <c:v>1564.7526465537192</c:v>
                </c:pt>
                <c:pt idx="183">
                  <c:v>1567.9031666336425</c:v>
                </c:pt>
                <c:pt idx="184">
                  <c:v>1571.0536867135659</c:v>
                </c:pt>
                <c:pt idx="185">
                  <c:v>1574.2042067934892</c:v>
                </c:pt>
                <c:pt idx="186">
                  <c:v>1577.3547268734126</c:v>
                </c:pt>
                <c:pt idx="187">
                  <c:v>1580.5052469533359</c:v>
                </c:pt>
                <c:pt idx="188">
                  <c:v>1583.6557670332593</c:v>
                </c:pt>
                <c:pt idx="189">
                  <c:v>1586.8062871131826</c:v>
                </c:pt>
                <c:pt idx="190">
                  <c:v>1589.956807193106</c:v>
                </c:pt>
                <c:pt idx="191">
                  <c:v>1593.1073272730293</c:v>
                </c:pt>
                <c:pt idx="192">
                  <c:v>1596.2578473529527</c:v>
                </c:pt>
                <c:pt idx="193">
                  <c:v>1599.408367432876</c:v>
                </c:pt>
                <c:pt idx="194">
                  <c:v>1602.5588875127994</c:v>
                </c:pt>
                <c:pt idx="195">
                  <c:v>1605.7094075927228</c:v>
                </c:pt>
                <c:pt idx="196">
                  <c:v>1608.8599276726461</c:v>
                </c:pt>
                <c:pt idx="197">
                  <c:v>1612.0104477525695</c:v>
                </c:pt>
                <c:pt idx="198">
                  <c:v>1615.1609678324928</c:v>
                </c:pt>
                <c:pt idx="199">
                  <c:v>1618.3114879124162</c:v>
                </c:pt>
                <c:pt idx="200">
                  <c:v>1621.4620079923313</c:v>
                </c:pt>
              </c:numCache>
            </c:numRef>
          </c:cat>
          <c:val>
            <c:numRef>
              <c:f>'SPERT® Beta (3-Point entry)'!$IB$108:$PT$108</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9.7379088502546956E-4</c:v>
                </c:pt>
                <c:pt idx="156">
                  <c:v>9.2634485923186584E-4</c:v>
                </c:pt>
                <c:pt idx="157">
                  <c:v>8.8041781405330608E-4</c:v>
                </c:pt>
                <c:pt idx="158">
                  <c:v>8.3601502339607356E-4</c:v>
                </c:pt>
                <c:pt idx="159">
                  <c:v>7.9313748787050557E-4</c:v>
                </c:pt>
                <c:pt idx="160">
                  <c:v>7.5178214673820188E-4</c:v>
                </c:pt>
                <c:pt idx="161">
                  <c:v>7.1194209687607153E-4</c:v>
                </c:pt>
                <c:pt idx="162">
                  <c:v>6.7360681724679247E-4</c:v>
                </c:pt>
                <c:pt idx="163">
                  <c:v>6.3676239740957522E-4</c:v>
                </c:pt>
                <c:pt idx="164">
                  <c:v>6.0139176865739788E-4</c:v>
                </c:pt>
                <c:pt idx="165">
                  <c:v>5.6747493642629837E-4</c:v>
                </c:pt>
                <c:pt idx="166">
                  <c:v>5.3498921268797415E-4</c:v>
                </c:pt>
                <c:pt idx="167">
                  <c:v>5.0390944710806149E-4</c:v>
                </c:pt>
                <c:pt idx="168">
                  <c:v>4.7420825582812653E-4</c:v>
                </c:pt>
                <c:pt idx="169">
                  <c:v>4.4585624680877942E-4</c:v>
                </c:pt>
                <c:pt idx="170">
                  <c:v>4.188222407535812E-4</c:v>
                </c:pt>
                <c:pt idx="171">
                  <c:v>3.9307348671774859E-4</c:v>
                </c:pt>
                <c:pt idx="172">
                  <c:v>3.6857587159126E-4</c:v>
                </c:pt>
                <c:pt idx="173">
                  <c:v>3.4529412273211311E-4</c:v>
                </c:pt>
                <c:pt idx="174">
                  <c:v>3.231920031114695E-4</c:v>
                </c:pt>
                <c:pt idx="175">
                  <c:v>3.0223249841754838E-4</c:v>
                </c:pt>
                <c:pt idx="176">
                  <c:v>2.8237799564881822E-4</c:v>
                </c:pt>
                <c:pt idx="177">
                  <c:v>2.6359045280872456E-4</c:v>
                </c:pt>
                <c:pt idx="178">
                  <c:v>2.4583155939331689E-4</c:v>
                </c:pt>
                <c:pt idx="179">
                  <c:v>2.2906288743931342E-4</c:v>
                </c:pt>
                <c:pt idx="180">
                  <c:v>2.1324603297292037E-4</c:v>
                </c:pt>
                <c:pt idx="181">
                  <c:v>1.9834274776876502E-4</c:v>
                </c:pt>
                <c:pt idx="182">
                  <c:v>1.8431506139333752E-4</c:v>
                </c:pt>
                <c:pt idx="183">
                  <c:v>1.7112539356810486E-4</c:v>
                </c:pt>
                <c:pt idx="184">
                  <c:v>1.5873665694380047E-4</c:v>
                </c:pt>
                <c:pt idx="185">
                  <c:v>1.4711235042915577E-4</c:v>
                </c:pt>
                <c:pt idx="186">
                  <c:v>1.3621664326445335E-4</c:v>
                </c:pt>
                <c:pt idx="187">
                  <c:v>1.2601445007270971E-4</c:v>
                </c:pt>
                <c:pt idx="188">
                  <c:v>1.1647149715903427E-4</c:v>
                </c:pt>
                <c:pt idx="189">
                  <c:v>1.0755438036181821E-4</c:v>
                </c:pt>
                <c:pt idx="190">
                  <c:v>9.9230614787963902E-5</c:v>
                </c:pt>
                <c:pt idx="191">
                  <c:v>9.1468676788482393E-5</c:v>
                </c:pt>
                <c:pt idx="192">
                  <c:v>8.4238038550613591E-5</c:v>
                </c:pt>
                <c:pt idx="193">
                  <c:v>7.75091956983413E-5</c:v>
                </c:pt>
                <c:pt idx="194">
                  <c:v>7.125368830495866E-5</c:v>
                </c:pt>
                <c:pt idx="195">
                  <c:v>6.5444115729423798E-5</c:v>
                </c:pt>
                <c:pt idx="196">
                  <c:v>6.0054145692841253E-5</c:v>
                </c:pt>
                <c:pt idx="197">
                  <c:v>5.5058518012768199E-5</c:v>
                </c:pt>
                <c:pt idx="198">
                  <c:v>5.0433043411411032E-5</c:v>
                </c:pt>
                <c:pt idx="199">
                  <c:v>4.6154597809411388E-5</c:v>
                </c:pt>
                <c:pt idx="200">
                  <c:v>4.2201112510089683E-5</c:v>
                </c:pt>
              </c:numCache>
            </c:numRef>
          </c:val>
          <c:extLst>
            <c:ext xmlns:c16="http://schemas.microsoft.com/office/drawing/2014/chart" uri="{C3380CC4-5D6E-409C-BE32-E72D297353CC}">
              <c16:uniqueId val="{00000002-B387-4EB1-ACC7-38E9D72D63B5}"/>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Beta (3-Point entry)'!$AI$104:$IA$104</c:f>
              <c:numCache>
                <c:formatCode>#,##0_);\(#,##0\)</c:formatCode>
                <c:ptCount val="201"/>
                <c:pt idx="0">
                  <c:v>991.35799200766883</c:v>
                </c:pt>
                <c:pt idx="1">
                  <c:v>994.50851208759218</c:v>
                </c:pt>
                <c:pt idx="2">
                  <c:v>997.65903216751553</c:v>
                </c:pt>
                <c:pt idx="3">
                  <c:v>1000.8095522474389</c:v>
                </c:pt>
                <c:pt idx="4">
                  <c:v>1003.9600723273622</c:v>
                </c:pt>
                <c:pt idx="5">
                  <c:v>1007.1105924072856</c:v>
                </c:pt>
                <c:pt idx="6">
                  <c:v>1010.2611124872089</c:v>
                </c:pt>
                <c:pt idx="7">
                  <c:v>1013.4116325671323</c:v>
                </c:pt>
                <c:pt idx="8">
                  <c:v>1016.5621526470557</c:v>
                </c:pt>
                <c:pt idx="9">
                  <c:v>1019.712672726979</c:v>
                </c:pt>
                <c:pt idx="10">
                  <c:v>1022.8631928069024</c:v>
                </c:pt>
                <c:pt idx="11">
                  <c:v>1026.0137128868257</c:v>
                </c:pt>
                <c:pt idx="12">
                  <c:v>1029.1642329667491</c:v>
                </c:pt>
                <c:pt idx="13">
                  <c:v>1032.3147530466724</c:v>
                </c:pt>
                <c:pt idx="14">
                  <c:v>1035.4652731265958</c:v>
                </c:pt>
                <c:pt idx="15">
                  <c:v>1038.6157932065191</c:v>
                </c:pt>
                <c:pt idx="16">
                  <c:v>1041.7663132864425</c:v>
                </c:pt>
                <c:pt idx="17">
                  <c:v>1044.9168333663658</c:v>
                </c:pt>
                <c:pt idx="18">
                  <c:v>1048.0673534462892</c:v>
                </c:pt>
                <c:pt idx="19">
                  <c:v>1051.2178735262125</c:v>
                </c:pt>
                <c:pt idx="20">
                  <c:v>1054.3683936061359</c:v>
                </c:pt>
                <c:pt idx="21">
                  <c:v>1057.5189136860592</c:v>
                </c:pt>
                <c:pt idx="22">
                  <c:v>1060.6694337659826</c:v>
                </c:pt>
                <c:pt idx="23">
                  <c:v>1063.819953845906</c:v>
                </c:pt>
                <c:pt idx="24">
                  <c:v>1066.9704739258293</c:v>
                </c:pt>
                <c:pt idx="25">
                  <c:v>1070.1209940057527</c:v>
                </c:pt>
                <c:pt idx="26">
                  <c:v>1073.271514085676</c:v>
                </c:pt>
                <c:pt idx="27">
                  <c:v>1076.4220341655994</c:v>
                </c:pt>
                <c:pt idx="28">
                  <c:v>1079.5725542455227</c:v>
                </c:pt>
                <c:pt idx="29">
                  <c:v>1082.7230743254461</c:v>
                </c:pt>
                <c:pt idx="30">
                  <c:v>1085.8735944053694</c:v>
                </c:pt>
                <c:pt idx="31">
                  <c:v>1089.0241144852928</c:v>
                </c:pt>
                <c:pt idx="32">
                  <c:v>1092.1746345652161</c:v>
                </c:pt>
                <c:pt idx="33">
                  <c:v>1095.3251546451395</c:v>
                </c:pt>
                <c:pt idx="34">
                  <c:v>1098.4756747250628</c:v>
                </c:pt>
                <c:pt idx="35">
                  <c:v>1101.6261948049862</c:v>
                </c:pt>
                <c:pt idx="36">
                  <c:v>1104.7767148849096</c:v>
                </c:pt>
                <c:pt idx="37">
                  <c:v>1107.9272349648329</c:v>
                </c:pt>
                <c:pt idx="38">
                  <c:v>1111.0777550447563</c:v>
                </c:pt>
                <c:pt idx="39">
                  <c:v>1114.2282751246796</c:v>
                </c:pt>
                <c:pt idx="40">
                  <c:v>1117.378795204603</c:v>
                </c:pt>
                <c:pt idx="41">
                  <c:v>1120.5293152845263</c:v>
                </c:pt>
                <c:pt idx="42">
                  <c:v>1123.6798353644497</c:v>
                </c:pt>
                <c:pt idx="43">
                  <c:v>1126.830355444373</c:v>
                </c:pt>
                <c:pt idx="44">
                  <c:v>1129.9808755242964</c:v>
                </c:pt>
                <c:pt idx="45">
                  <c:v>1133.1313956042197</c:v>
                </c:pt>
                <c:pt idx="46">
                  <c:v>1136.2819156841431</c:v>
                </c:pt>
                <c:pt idx="47">
                  <c:v>1139.4324357640664</c:v>
                </c:pt>
                <c:pt idx="48">
                  <c:v>1142.5829558439898</c:v>
                </c:pt>
                <c:pt idx="49">
                  <c:v>1145.7334759239131</c:v>
                </c:pt>
                <c:pt idx="50">
                  <c:v>1148.8839960038365</c:v>
                </c:pt>
                <c:pt idx="51">
                  <c:v>1152.0345160837599</c:v>
                </c:pt>
                <c:pt idx="52">
                  <c:v>1155.1850361636832</c:v>
                </c:pt>
                <c:pt idx="53">
                  <c:v>1158.3355562436066</c:v>
                </c:pt>
                <c:pt idx="54">
                  <c:v>1161.4860763235299</c:v>
                </c:pt>
                <c:pt idx="55">
                  <c:v>1164.6365964034533</c:v>
                </c:pt>
                <c:pt idx="56">
                  <c:v>1167.7871164833766</c:v>
                </c:pt>
                <c:pt idx="57">
                  <c:v>1170.9376365633</c:v>
                </c:pt>
                <c:pt idx="58">
                  <c:v>1174.0881566432233</c:v>
                </c:pt>
                <c:pt idx="59">
                  <c:v>1177.2386767231467</c:v>
                </c:pt>
                <c:pt idx="60">
                  <c:v>1180.38919680307</c:v>
                </c:pt>
                <c:pt idx="61">
                  <c:v>1183.5397168829934</c:v>
                </c:pt>
                <c:pt idx="62">
                  <c:v>1186.6902369629167</c:v>
                </c:pt>
                <c:pt idx="63">
                  <c:v>1189.8407570428401</c:v>
                </c:pt>
                <c:pt idx="64">
                  <c:v>1192.9912771227634</c:v>
                </c:pt>
                <c:pt idx="65">
                  <c:v>1196.1417972026868</c:v>
                </c:pt>
                <c:pt idx="66">
                  <c:v>1199.2923172826102</c:v>
                </c:pt>
                <c:pt idx="67">
                  <c:v>1202.4428373625335</c:v>
                </c:pt>
                <c:pt idx="68">
                  <c:v>1205.5933574424569</c:v>
                </c:pt>
                <c:pt idx="69">
                  <c:v>1208.7438775223802</c:v>
                </c:pt>
                <c:pt idx="70">
                  <c:v>1211.8943976023036</c:v>
                </c:pt>
                <c:pt idx="71">
                  <c:v>1215.0449176822269</c:v>
                </c:pt>
                <c:pt idx="72">
                  <c:v>1218.1954377621503</c:v>
                </c:pt>
                <c:pt idx="73">
                  <c:v>1221.3459578420736</c:v>
                </c:pt>
                <c:pt idx="74">
                  <c:v>1224.496477921997</c:v>
                </c:pt>
                <c:pt idx="75">
                  <c:v>1227.6469980019203</c:v>
                </c:pt>
                <c:pt idx="76">
                  <c:v>1230.7975180818437</c:v>
                </c:pt>
                <c:pt idx="77">
                  <c:v>1233.948038161767</c:v>
                </c:pt>
                <c:pt idx="78">
                  <c:v>1237.0985582416904</c:v>
                </c:pt>
                <c:pt idx="79">
                  <c:v>1240.2490783216138</c:v>
                </c:pt>
                <c:pt idx="80">
                  <c:v>1243.3995984015371</c:v>
                </c:pt>
                <c:pt idx="81">
                  <c:v>1246.5501184814605</c:v>
                </c:pt>
                <c:pt idx="82">
                  <c:v>1249.7006385613838</c:v>
                </c:pt>
                <c:pt idx="83">
                  <c:v>1252.8511586413072</c:v>
                </c:pt>
                <c:pt idx="84">
                  <c:v>1256.0016787212305</c:v>
                </c:pt>
                <c:pt idx="85">
                  <c:v>1259.1521988011539</c:v>
                </c:pt>
                <c:pt idx="86">
                  <c:v>1262.3027188810772</c:v>
                </c:pt>
                <c:pt idx="87">
                  <c:v>1265.4532389610006</c:v>
                </c:pt>
                <c:pt idx="88">
                  <c:v>1268.6037590409239</c:v>
                </c:pt>
                <c:pt idx="89">
                  <c:v>1271.7542791208473</c:v>
                </c:pt>
                <c:pt idx="90">
                  <c:v>1274.9047992007706</c:v>
                </c:pt>
                <c:pt idx="91">
                  <c:v>1278.055319280694</c:v>
                </c:pt>
                <c:pt idx="92">
                  <c:v>1281.2058393606173</c:v>
                </c:pt>
                <c:pt idx="93">
                  <c:v>1284.3563594405407</c:v>
                </c:pt>
                <c:pt idx="94">
                  <c:v>1287.5068795204641</c:v>
                </c:pt>
                <c:pt idx="95">
                  <c:v>1290.6573996003874</c:v>
                </c:pt>
                <c:pt idx="96">
                  <c:v>1293.8079196803108</c:v>
                </c:pt>
                <c:pt idx="97">
                  <c:v>1296.9584397602341</c:v>
                </c:pt>
                <c:pt idx="98">
                  <c:v>1300.1089598401575</c:v>
                </c:pt>
                <c:pt idx="99">
                  <c:v>1303.2594799200808</c:v>
                </c:pt>
                <c:pt idx="100">
                  <c:v>1306.4100000000042</c:v>
                </c:pt>
                <c:pt idx="101">
                  <c:v>1309.5605200799275</c:v>
                </c:pt>
                <c:pt idx="102">
                  <c:v>1312.7110401598509</c:v>
                </c:pt>
                <c:pt idx="103">
                  <c:v>1315.8615602397742</c:v>
                </c:pt>
                <c:pt idx="104">
                  <c:v>1319.0120803196976</c:v>
                </c:pt>
                <c:pt idx="105">
                  <c:v>1322.1626003996209</c:v>
                </c:pt>
                <c:pt idx="106">
                  <c:v>1325.3131204795443</c:v>
                </c:pt>
                <c:pt idx="107">
                  <c:v>1328.4636405594676</c:v>
                </c:pt>
                <c:pt idx="108">
                  <c:v>1331.614160639391</c:v>
                </c:pt>
                <c:pt idx="109">
                  <c:v>1334.7646807193144</c:v>
                </c:pt>
                <c:pt idx="110">
                  <c:v>1337.9152007992377</c:v>
                </c:pt>
                <c:pt idx="111">
                  <c:v>1341.0657208791611</c:v>
                </c:pt>
                <c:pt idx="112">
                  <c:v>1344.2162409590844</c:v>
                </c:pt>
                <c:pt idx="113">
                  <c:v>1347.3667610390078</c:v>
                </c:pt>
                <c:pt idx="114">
                  <c:v>1350.5172811189311</c:v>
                </c:pt>
                <c:pt idx="115">
                  <c:v>1353.6678011988545</c:v>
                </c:pt>
                <c:pt idx="116">
                  <c:v>1356.8183212787778</c:v>
                </c:pt>
                <c:pt idx="117">
                  <c:v>1359.9688413587012</c:v>
                </c:pt>
                <c:pt idx="118">
                  <c:v>1363.1193614386245</c:v>
                </c:pt>
                <c:pt idx="119">
                  <c:v>1366.2698815185479</c:v>
                </c:pt>
                <c:pt idx="120">
                  <c:v>1369.4204015984712</c:v>
                </c:pt>
                <c:pt idx="121">
                  <c:v>1372.5709216783946</c:v>
                </c:pt>
                <c:pt idx="122">
                  <c:v>1375.721441758318</c:v>
                </c:pt>
                <c:pt idx="123">
                  <c:v>1378.8719618382413</c:v>
                </c:pt>
                <c:pt idx="124">
                  <c:v>1382.0224819181647</c:v>
                </c:pt>
                <c:pt idx="125">
                  <c:v>1385.173001998088</c:v>
                </c:pt>
                <c:pt idx="126">
                  <c:v>1388.3235220780114</c:v>
                </c:pt>
                <c:pt idx="127">
                  <c:v>1391.4740421579347</c:v>
                </c:pt>
                <c:pt idx="128">
                  <c:v>1394.6245622378581</c:v>
                </c:pt>
                <c:pt idx="129">
                  <c:v>1397.7750823177814</c:v>
                </c:pt>
                <c:pt idx="130">
                  <c:v>1400.9256023977048</c:v>
                </c:pt>
                <c:pt idx="131">
                  <c:v>1404.0761224776281</c:v>
                </c:pt>
                <c:pt idx="132">
                  <c:v>1407.2266425575515</c:v>
                </c:pt>
                <c:pt idx="133">
                  <c:v>1410.3771626374748</c:v>
                </c:pt>
                <c:pt idx="134">
                  <c:v>1413.5276827173982</c:v>
                </c:pt>
                <c:pt idx="135">
                  <c:v>1416.6782027973215</c:v>
                </c:pt>
                <c:pt idx="136">
                  <c:v>1419.8287228772449</c:v>
                </c:pt>
                <c:pt idx="137">
                  <c:v>1422.9792429571683</c:v>
                </c:pt>
                <c:pt idx="138">
                  <c:v>1426.1297630370916</c:v>
                </c:pt>
                <c:pt idx="139">
                  <c:v>1429.280283117015</c:v>
                </c:pt>
                <c:pt idx="140">
                  <c:v>1432.4308031969383</c:v>
                </c:pt>
                <c:pt idx="141">
                  <c:v>1435.5813232768617</c:v>
                </c:pt>
                <c:pt idx="142">
                  <c:v>1438.731843356785</c:v>
                </c:pt>
                <c:pt idx="143">
                  <c:v>1441.8823634367084</c:v>
                </c:pt>
                <c:pt idx="144">
                  <c:v>1445.0328835166317</c:v>
                </c:pt>
                <c:pt idx="145">
                  <c:v>1448.1834035965551</c:v>
                </c:pt>
                <c:pt idx="146">
                  <c:v>1451.3339236764784</c:v>
                </c:pt>
                <c:pt idx="147">
                  <c:v>1454.4844437564018</c:v>
                </c:pt>
                <c:pt idx="148">
                  <c:v>1457.6349638363251</c:v>
                </c:pt>
                <c:pt idx="149">
                  <c:v>1460.7854839162485</c:v>
                </c:pt>
                <c:pt idx="150">
                  <c:v>1463.9360039961718</c:v>
                </c:pt>
                <c:pt idx="151">
                  <c:v>1467.0865240760952</c:v>
                </c:pt>
                <c:pt idx="152">
                  <c:v>1470.2370441560186</c:v>
                </c:pt>
                <c:pt idx="153">
                  <c:v>1473.3875642359419</c:v>
                </c:pt>
                <c:pt idx="154">
                  <c:v>1476.5380843158653</c:v>
                </c:pt>
                <c:pt idx="155">
                  <c:v>1479.6886043957886</c:v>
                </c:pt>
                <c:pt idx="156">
                  <c:v>1482.839124475712</c:v>
                </c:pt>
                <c:pt idx="157">
                  <c:v>1485.9896445556353</c:v>
                </c:pt>
                <c:pt idx="158">
                  <c:v>1489.1401646355587</c:v>
                </c:pt>
                <c:pt idx="159">
                  <c:v>1492.290684715482</c:v>
                </c:pt>
                <c:pt idx="160">
                  <c:v>1495.4412047954054</c:v>
                </c:pt>
                <c:pt idx="161">
                  <c:v>1498.5917248753287</c:v>
                </c:pt>
                <c:pt idx="162">
                  <c:v>1501.7422449552521</c:v>
                </c:pt>
                <c:pt idx="163">
                  <c:v>1504.8927650351754</c:v>
                </c:pt>
                <c:pt idx="164">
                  <c:v>1508.0432851150988</c:v>
                </c:pt>
                <c:pt idx="165">
                  <c:v>1511.1938051950222</c:v>
                </c:pt>
                <c:pt idx="166">
                  <c:v>1514.3443252749455</c:v>
                </c:pt>
                <c:pt idx="167">
                  <c:v>1517.4948453548689</c:v>
                </c:pt>
                <c:pt idx="168">
                  <c:v>1520.6453654347922</c:v>
                </c:pt>
                <c:pt idx="169">
                  <c:v>1523.7958855147156</c:v>
                </c:pt>
                <c:pt idx="170">
                  <c:v>1526.9464055946389</c:v>
                </c:pt>
                <c:pt idx="171">
                  <c:v>1530.0969256745623</c:v>
                </c:pt>
                <c:pt idx="172">
                  <c:v>1533.2474457544856</c:v>
                </c:pt>
                <c:pt idx="173">
                  <c:v>1536.397965834409</c:v>
                </c:pt>
                <c:pt idx="174">
                  <c:v>1539.5484859143323</c:v>
                </c:pt>
                <c:pt idx="175">
                  <c:v>1542.6990059942557</c:v>
                </c:pt>
                <c:pt idx="176">
                  <c:v>1545.849526074179</c:v>
                </c:pt>
                <c:pt idx="177">
                  <c:v>1549.0000461541024</c:v>
                </c:pt>
                <c:pt idx="178">
                  <c:v>1552.1505662340257</c:v>
                </c:pt>
                <c:pt idx="179">
                  <c:v>1555.3010863139491</c:v>
                </c:pt>
                <c:pt idx="180">
                  <c:v>1558.4516063938725</c:v>
                </c:pt>
                <c:pt idx="181">
                  <c:v>1561.6021264737958</c:v>
                </c:pt>
                <c:pt idx="182">
                  <c:v>1564.7526465537192</c:v>
                </c:pt>
                <c:pt idx="183">
                  <c:v>1567.9031666336425</c:v>
                </c:pt>
                <c:pt idx="184">
                  <c:v>1571.0536867135659</c:v>
                </c:pt>
                <c:pt idx="185">
                  <c:v>1574.2042067934892</c:v>
                </c:pt>
                <c:pt idx="186">
                  <c:v>1577.3547268734126</c:v>
                </c:pt>
                <c:pt idx="187">
                  <c:v>1580.5052469533359</c:v>
                </c:pt>
                <c:pt idx="188">
                  <c:v>1583.6557670332593</c:v>
                </c:pt>
                <c:pt idx="189">
                  <c:v>1586.8062871131826</c:v>
                </c:pt>
                <c:pt idx="190">
                  <c:v>1589.956807193106</c:v>
                </c:pt>
                <c:pt idx="191">
                  <c:v>1593.1073272730293</c:v>
                </c:pt>
                <c:pt idx="192">
                  <c:v>1596.2578473529527</c:v>
                </c:pt>
                <c:pt idx="193">
                  <c:v>1599.408367432876</c:v>
                </c:pt>
                <c:pt idx="194">
                  <c:v>1602.5588875127994</c:v>
                </c:pt>
                <c:pt idx="195">
                  <c:v>1605.7094075927228</c:v>
                </c:pt>
                <c:pt idx="196">
                  <c:v>1608.8599276726461</c:v>
                </c:pt>
                <c:pt idx="197">
                  <c:v>1612.0104477525695</c:v>
                </c:pt>
                <c:pt idx="198">
                  <c:v>1615.1609678324928</c:v>
                </c:pt>
                <c:pt idx="199">
                  <c:v>1618.3114879124162</c:v>
                </c:pt>
                <c:pt idx="200">
                  <c:v>1621.4620079923313</c:v>
                </c:pt>
              </c:numCache>
            </c:numRef>
          </c:cat>
          <c:val>
            <c:numRef>
              <c:f>'SPERT® Beta (3-Point entry)'!$IB$109:$PT$109</c:f>
              <c:numCache>
                <c:formatCode>General</c:formatCode>
                <c:ptCount val="201"/>
                <c:pt idx="0">
                  <c:v>4.2201112510089683E-5</c:v>
                </c:pt>
                <c:pt idx="1">
                  <c:v>4.6154597809422054E-5</c:v>
                </c:pt>
                <c:pt idx="2">
                  <c:v>5.043304341142264E-5</c:v>
                </c:pt>
                <c:pt idx="3">
                  <c:v>5.5058518012780722E-5</c:v>
                </c:pt>
                <c:pt idx="4">
                  <c:v>6.005414569285469E-5</c:v>
                </c:pt>
                <c:pt idx="5">
                  <c:v>6.5444115729438272E-5</c:v>
                </c:pt>
                <c:pt idx="6">
                  <c:v>7.125368830497434E-5</c:v>
                </c:pt>
                <c:pt idx="7">
                  <c:v>7.7509195698358092E-5</c:v>
                </c:pt>
                <c:pt idx="8">
                  <c:v>8.4238038550631643E-5</c:v>
                </c:pt>
                <c:pt idx="9">
                  <c:v>9.1468676788501895E-5</c:v>
                </c:pt>
                <c:pt idx="10">
                  <c:v>9.9230614787984827E-5</c:v>
                </c:pt>
                <c:pt idx="11">
                  <c:v>1.075543803618405E-4</c:v>
                </c:pt>
                <c:pt idx="12">
                  <c:v>1.1647149715905832E-4</c:v>
                </c:pt>
                <c:pt idx="13">
                  <c:v>1.2601445007273538E-4</c:v>
                </c:pt>
                <c:pt idx="14">
                  <c:v>1.3621664326448073E-4</c:v>
                </c:pt>
                <c:pt idx="15">
                  <c:v>1.471123504291851E-4</c:v>
                </c:pt>
                <c:pt idx="16">
                  <c:v>1.587366569438317E-4</c:v>
                </c:pt>
                <c:pt idx="17">
                  <c:v>1.7112539356813799E-4</c:v>
                </c:pt>
                <c:pt idx="18">
                  <c:v>1.843150613933727E-4</c:v>
                </c:pt>
                <c:pt idx="19">
                  <c:v>1.9834274776880259E-4</c:v>
                </c:pt>
                <c:pt idx="20">
                  <c:v>2.1324603297296016E-4</c:v>
                </c:pt>
                <c:pt idx="21">
                  <c:v>2.2906288743935565E-4</c:v>
                </c:pt>
                <c:pt idx="22">
                  <c:v>2.4583155939336183E-4</c:v>
                </c:pt>
                <c:pt idx="23">
                  <c:v>2.6359045280877205E-4</c:v>
                </c:pt>
                <c:pt idx="24">
                  <c:v>2.823779956488682E-4</c:v>
                </c:pt>
                <c:pt idx="25">
                  <c:v>3.0223249841760156E-4</c:v>
                </c:pt>
                <c:pt idx="26">
                  <c:v>3.2319200311152566E-4</c:v>
                </c:pt>
                <c:pt idx="27">
                  <c:v>3.4529412273217182E-4</c:v>
                </c:pt>
                <c:pt idx="28">
                  <c:v>3.6857587159132217E-4</c:v>
                </c:pt>
                <c:pt idx="29">
                  <c:v>3.9307348671781408E-4</c:v>
                </c:pt>
                <c:pt idx="30">
                  <c:v>4.1882224075364945E-4</c:v>
                </c:pt>
                <c:pt idx="31">
                  <c:v>4.4585624680885103E-4</c:v>
                </c:pt>
                <c:pt idx="32">
                  <c:v>4.742082558282021E-4</c:v>
                </c:pt>
                <c:pt idx="33">
                  <c:v>5.039094471081402E-4</c:v>
                </c:pt>
                <c:pt idx="34">
                  <c:v>5.3498921268805666E-4</c:v>
                </c:pt>
                <c:pt idx="35">
                  <c:v>5.6747493642638467E-4</c:v>
                </c:pt>
                <c:pt idx="36">
                  <c:v>6.0139176865748787E-4</c:v>
                </c:pt>
                <c:pt idx="37">
                  <c:v>6.3676239740966889E-4</c:v>
                </c:pt>
                <c:pt idx="38">
                  <c:v>6.7360681724689016E-4</c:v>
                </c:pt>
                <c:pt idx="39">
                  <c:v>7.1194209687617301E-4</c:v>
                </c:pt>
                <c:pt idx="40">
                  <c:v>7.517821467383077E-4</c:v>
                </c:pt>
                <c:pt idx="41">
                  <c:v>7.9313748787061518E-4</c:v>
                </c:pt>
                <c:pt idx="42">
                  <c:v>8.3601502339618696E-4</c:v>
                </c:pt>
                <c:pt idx="43">
                  <c:v>8.8041781405342361E-4</c:v>
                </c:pt>
                <c:pt idx="44">
                  <c:v>9.2634485923198727E-4</c:v>
                </c:pt>
                <c:pt idx="45">
                  <c:v>9.7379088502559479E-4</c:v>
                </c:pt>
                <c:pt idx="46">
                  <c:v>1.0227461408476534E-3</c:v>
                </c:pt>
                <c:pt idx="47">
                  <c:v>1.0731962061817798E-3</c:v>
                </c:pt>
                <c:pt idx="48">
                  <c:v>1.1251218090550482E-3</c:v>
                </c:pt>
                <c:pt idx="49">
                  <c:v>1.1784986578267354E-3</c:v>
                </c:pt>
                <c:pt idx="50">
                  <c:v>1.2332972878787193E-3</c:v>
                </c:pt>
                <c:pt idx="51">
                  <c:v>1.28948292477512E-3</c:v>
                </c:pt>
                <c:pt idx="52">
                  <c:v>1.3470153654277259E-3</c:v>
                </c:pt>
                <c:pt idx="53">
                  <c:v>1.40584887875992E-3</c:v>
                </c:pt>
                <c:pt idx="54">
                  <c:v>1.4659321273050143E-3</c:v>
                </c:pt>
                <c:pt idx="55">
                  <c:v>1.5272081111048963E-3</c:v>
                </c:pt>
                <c:pt idx="56">
                  <c:v>1.5896141351917558E-3</c:v>
                </c:pt>
                <c:pt idx="57">
                  <c:v>1.6530818018394952E-3</c:v>
                </c:pt>
                <c:pt idx="58">
                  <c:v>1.7175370286623528E-3</c:v>
                </c:pt>
                <c:pt idx="59">
                  <c:v>1.7829000935168681E-3</c:v>
                </c:pt>
                <c:pt idx="60">
                  <c:v>1.8490857070297914E-3</c:v>
                </c:pt>
                <c:pt idx="61">
                  <c:v>1.9160031134297746E-3</c:v>
                </c:pt>
                <c:pt idx="62">
                  <c:v>1.9835562202052482E-3</c:v>
                </c:pt>
                <c:pt idx="63">
                  <c:v>2.0516437569457115E-3</c:v>
                </c:pt>
                <c:pt idx="64">
                  <c:v>2.1201594635497779E-3</c:v>
                </c:pt>
                <c:pt idx="65">
                  <c:v>2.1889923078017778E-3</c:v>
                </c:pt>
                <c:pt idx="66">
                  <c:v>2.2580267321307586E-3</c:v>
                </c:pt>
                <c:pt idx="67">
                  <c:v>2.3271429291727096E-3</c:v>
                </c:pt>
                <c:pt idx="68">
                  <c:v>2.3962171455601277E-3</c:v>
                </c:pt>
                <c:pt idx="69">
                  <c:v>2.4651220131641578E-3</c:v>
                </c:pt>
                <c:pt idx="70">
                  <c:v>2.5337269068150632E-3</c:v>
                </c:pt>
                <c:pt idx="71">
                  <c:v>2.6018983273282982E-3</c:v>
                </c:pt>
                <c:pt idx="72">
                  <c:v>2.669500308467652E-3</c:v>
                </c:pt>
                <c:pt idx="73">
                  <c:v>2.7363948462854728E-3</c:v>
                </c:pt>
                <c:pt idx="74">
                  <c:v>2.8024423490945866E-3</c:v>
                </c:pt>
                <c:pt idx="75">
                  <c:v>2.8675021061488459E-3</c:v>
                </c:pt>
                <c:pt idx="76">
                  <c:v>2.9314327729409641E-3</c:v>
                </c:pt>
                <c:pt idx="77">
                  <c:v>2.9940928708690291E-3</c:v>
                </c:pt>
                <c:pt idx="78">
                  <c:v>3.0553412988783982E-3</c:v>
                </c:pt>
                <c:pt idx="79">
                  <c:v>3.1150378545550194E-3</c:v>
                </c:pt>
                <c:pt idx="80">
                  <c:v>3.1730437620310324E-3</c:v>
                </c:pt>
                <c:pt idx="81">
                  <c:v>3.2292222039650002E-3</c:v>
                </c:pt>
                <c:pt idx="82">
                  <c:v>3.2834388547785345E-3</c:v>
                </c:pt>
                <c:pt idx="83">
                  <c:v>3.3355624122693235E-3</c:v>
                </c:pt>
                <c:pt idx="84">
                  <c:v>3.3854651246786223E-3</c:v>
                </c:pt>
                <c:pt idx="85">
                  <c:v>3.4330233102697343E-3</c:v>
                </c:pt>
                <c:pt idx="86">
                  <c:v>3.478117866473493E-3</c:v>
                </c:pt>
                <c:pt idx="87">
                  <c:v>3.5206347656775148E-3</c:v>
                </c:pt>
                <c:pt idx="88">
                  <c:v>3.5604655347783189E-3</c:v>
                </c:pt>
                <c:pt idx="89">
                  <c:v>3.5975077156791043E-3</c:v>
                </c:pt>
                <c:pt idx="90">
                  <c:v>3.6316653040009651E-3</c:v>
                </c:pt>
                <c:pt idx="91">
                  <c:v>3.6628491633810779E-3</c:v>
                </c:pt>
                <c:pt idx="92">
                  <c:v>3.6909774128573635E-3</c:v>
                </c:pt>
                <c:pt idx="93">
                  <c:v>3.7159757849844544E-3</c:v>
                </c:pt>
                <c:pt idx="94">
                  <c:v>3.7377779524895407E-3</c:v>
                </c:pt>
                <c:pt idx="95">
                  <c:v>3.7563258214576411E-3</c:v>
                </c:pt>
                <c:pt idx="96">
                  <c:v>3.7715697892326929E-3</c:v>
                </c:pt>
                <c:pt idx="97">
                  <c:v>3.783468965432156E-3</c:v>
                </c:pt>
                <c:pt idx="98">
                  <c:v>3.7919913546969144E-3</c:v>
                </c:pt>
                <c:pt idx="99">
                  <c:v>3.7971140000333512E-3</c:v>
                </c:pt>
                <c:pt idx="100">
                  <c:v>3.7988230858488296E-3</c:v>
                </c:pt>
                <c:pt idx="101">
                  <c:v>3.7971140000333421E-3</c:v>
                </c:pt>
                <c:pt idx="102">
                  <c:v>3.7919913546968966E-3</c:v>
                </c:pt>
                <c:pt idx="103">
                  <c:v>3.7834689654321295E-3</c:v>
                </c:pt>
                <c:pt idx="104">
                  <c:v>3.7715697892326577E-3</c:v>
                </c:pt>
                <c:pt idx="105">
                  <c:v>3.7563258214575977E-3</c:v>
                </c:pt>
                <c:pt idx="106">
                  <c:v>3.7377779524894882E-3</c:v>
                </c:pt>
                <c:pt idx="107">
                  <c:v>3.7159757849843937E-3</c:v>
                </c:pt>
                <c:pt idx="108">
                  <c:v>3.6909774128572942E-3</c:v>
                </c:pt>
                <c:pt idx="109">
                  <c:v>3.6628491633810011E-3</c:v>
                </c:pt>
                <c:pt idx="110">
                  <c:v>3.6316653040008801E-3</c:v>
                </c:pt>
                <c:pt idx="111">
                  <c:v>3.5975077156790119E-3</c:v>
                </c:pt>
                <c:pt idx="112">
                  <c:v>3.5604655347782187E-3</c:v>
                </c:pt>
                <c:pt idx="113">
                  <c:v>3.5206347656774081E-3</c:v>
                </c:pt>
                <c:pt idx="114">
                  <c:v>3.4781178664733785E-3</c:v>
                </c:pt>
                <c:pt idx="115">
                  <c:v>3.4330233102696137E-3</c:v>
                </c:pt>
                <c:pt idx="116">
                  <c:v>3.3854651246784948E-3</c:v>
                </c:pt>
                <c:pt idx="117">
                  <c:v>3.3355624122691908E-3</c:v>
                </c:pt>
                <c:pt idx="118">
                  <c:v>3.283438854778397E-3</c:v>
                </c:pt>
                <c:pt idx="119">
                  <c:v>3.2292222039648566E-3</c:v>
                </c:pt>
                <c:pt idx="120">
                  <c:v>3.1730437620308837E-3</c:v>
                </c:pt>
                <c:pt idx="121">
                  <c:v>3.1150378545548667E-3</c:v>
                </c:pt>
                <c:pt idx="122">
                  <c:v>3.0553412988782408E-3</c:v>
                </c:pt>
                <c:pt idx="123">
                  <c:v>2.9940928708688682E-3</c:v>
                </c:pt>
                <c:pt idx="124">
                  <c:v>2.9314327729407998E-3</c:v>
                </c:pt>
                <c:pt idx="125">
                  <c:v>2.8675021061486785E-3</c:v>
                </c:pt>
                <c:pt idx="126">
                  <c:v>2.8024423490944162E-3</c:v>
                </c:pt>
                <c:pt idx="127">
                  <c:v>2.7363948462852997E-3</c:v>
                </c:pt>
                <c:pt idx="128">
                  <c:v>2.6695003084674773E-3</c:v>
                </c:pt>
                <c:pt idx="129">
                  <c:v>2.6018983273281221E-3</c:v>
                </c:pt>
                <c:pt idx="130">
                  <c:v>2.5337269068148854E-3</c:v>
                </c:pt>
                <c:pt idx="131">
                  <c:v>2.4651220131639792E-3</c:v>
                </c:pt>
                <c:pt idx="132">
                  <c:v>2.3962171455599482E-3</c:v>
                </c:pt>
                <c:pt idx="133">
                  <c:v>2.3271429291725301E-3</c:v>
                </c:pt>
                <c:pt idx="134">
                  <c:v>2.2580267321305795E-3</c:v>
                </c:pt>
                <c:pt idx="135">
                  <c:v>2.1889923078015992E-3</c:v>
                </c:pt>
                <c:pt idx="136">
                  <c:v>2.1201594635495997E-3</c:v>
                </c:pt>
                <c:pt idx="137">
                  <c:v>2.0516437569455337E-3</c:v>
                </c:pt>
                <c:pt idx="138">
                  <c:v>1.9835562202050725E-3</c:v>
                </c:pt>
                <c:pt idx="139">
                  <c:v>1.9160031134295998E-3</c:v>
                </c:pt>
                <c:pt idx="140">
                  <c:v>1.8490857070296179E-3</c:v>
                </c:pt>
                <c:pt idx="141">
                  <c:v>1.7829000935166972E-3</c:v>
                </c:pt>
                <c:pt idx="142">
                  <c:v>1.7175370286621843E-3</c:v>
                </c:pt>
                <c:pt idx="143">
                  <c:v>1.6530818018393287E-3</c:v>
                </c:pt>
                <c:pt idx="144">
                  <c:v>1.5896141351915926E-3</c:v>
                </c:pt>
                <c:pt idx="145">
                  <c:v>1.5272081111047354E-3</c:v>
                </c:pt>
                <c:pt idx="146">
                  <c:v>1.4659321273048566E-3</c:v>
                </c:pt>
                <c:pt idx="147">
                  <c:v>1.4058488787597649E-3</c:v>
                </c:pt>
                <c:pt idx="148">
                  <c:v>1.3470153654275743E-3</c:v>
                </c:pt>
                <c:pt idx="149">
                  <c:v>1.2894829247749719E-3</c:v>
                </c:pt>
                <c:pt idx="150">
                  <c:v>1.2332972878785747E-3</c:v>
                </c:pt>
                <c:pt idx="151">
                  <c:v>1.1784986578265949E-3</c:v>
                </c:pt>
                <c:pt idx="152">
                  <c:v>1.1251218090549114E-3</c:v>
                </c:pt>
                <c:pt idx="153">
                  <c:v>1.0731962061816464E-3</c:v>
                </c:pt>
                <c:pt idx="154">
                  <c:v>1.0227461408475246E-3</c:v>
                </c:pt>
                <c:pt idx="155">
                  <c:v>9.7379088502546956E-4</c:v>
                </c:pt>
                <c:pt idx="156">
                  <c:v>9.2634485923186584E-4</c:v>
                </c:pt>
                <c:pt idx="157">
                  <c:v>8.8041781405330608E-4</c:v>
                </c:pt>
                <c:pt idx="158">
                  <c:v>8.3601502339607356E-4</c:v>
                </c:pt>
                <c:pt idx="159">
                  <c:v>7.9313748787050557E-4</c:v>
                </c:pt>
                <c:pt idx="160">
                  <c:v>7.5178214673820188E-4</c:v>
                </c:pt>
                <c:pt idx="161">
                  <c:v>7.1194209687607153E-4</c:v>
                </c:pt>
                <c:pt idx="162">
                  <c:v>6.7360681724679247E-4</c:v>
                </c:pt>
                <c:pt idx="163">
                  <c:v>6.3676239740957522E-4</c:v>
                </c:pt>
                <c:pt idx="164">
                  <c:v>6.0139176865739788E-4</c:v>
                </c:pt>
                <c:pt idx="165">
                  <c:v>5.6747493642629837E-4</c:v>
                </c:pt>
                <c:pt idx="166">
                  <c:v>5.3498921268797415E-4</c:v>
                </c:pt>
                <c:pt idx="167">
                  <c:v>5.0390944710806149E-4</c:v>
                </c:pt>
                <c:pt idx="168">
                  <c:v>4.7420825582812653E-4</c:v>
                </c:pt>
                <c:pt idx="169">
                  <c:v>4.4585624680877942E-4</c:v>
                </c:pt>
                <c:pt idx="170">
                  <c:v>4.188222407535812E-4</c:v>
                </c:pt>
                <c:pt idx="171">
                  <c:v>3.9307348671774859E-4</c:v>
                </c:pt>
                <c:pt idx="172">
                  <c:v>3.6857587159126E-4</c:v>
                </c:pt>
                <c:pt idx="173">
                  <c:v>3.4529412273211311E-4</c:v>
                </c:pt>
                <c:pt idx="174">
                  <c:v>3.231920031114695E-4</c:v>
                </c:pt>
                <c:pt idx="175">
                  <c:v>3.0223249841754838E-4</c:v>
                </c:pt>
                <c:pt idx="176">
                  <c:v>2.8237799564881822E-4</c:v>
                </c:pt>
                <c:pt idx="177">
                  <c:v>2.6359045280872456E-4</c:v>
                </c:pt>
                <c:pt idx="178">
                  <c:v>2.4583155939331689E-4</c:v>
                </c:pt>
                <c:pt idx="179">
                  <c:v>2.2906288743931342E-4</c:v>
                </c:pt>
                <c:pt idx="180">
                  <c:v>2.1324603297292037E-4</c:v>
                </c:pt>
                <c:pt idx="181">
                  <c:v>1.9834274776876502E-4</c:v>
                </c:pt>
                <c:pt idx="182">
                  <c:v>1.8431506139333752E-4</c:v>
                </c:pt>
                <c:pt idx="183">
                  <c:v>1.7112539356810486E-4</c:v>
                </c:pt>
                <c:pt idx="184">
                  <c:v>1.5873665694380047E-4</c:v>
                </c:pt>
                <c:pt idx="185">
                  <c:v>1.4711235042915577E-4</c:v>
                </c:pt>
                <c:pt idx="186">
                  <c:v>1.3621664326445335E-4</c:v>
                </c:pt>
                <c:pt idx="187">
                  <c:v>1.2601445007270971E-4</c:v>
                </c:pt>
                <c:pt idx="188">
                  <c:v>1.1647149715903427E-4</c:v>
                </c:pt>
                <c:pt idx="189">
                  <c:v>1.0755438036181821E-4</c:v>
                </c:pt>
                <c:pt idx="190">
                  <c:v>9.9230614787963902E-5</c:v>
                </c:pt>
                <c:pt idx="191">
                  <c:v>9.1468676788482393E-5</c:v>
                </c:pt>
                <c:pt idx="192">
                  <c:v>8.4238038550613591E-5</c:v>
                </c:pt>
                <c:pt idx="193">
                  <c:v>7.75091956983413E-5</c:v>
                </c:pt>
                <c:pt idx="194">
                  <c:v>7.125368830495866E-5</c:v>
                </c:pt>
                <c:pt idx="195">
                  <c:v>6.5444115729423798E-5</c:v>
                </c:pt>
                <c:pt idx="196">
                  <c:v>6.0054145692841253E-5</c:v>
                </c:pt>
                <c:pt idx="197">
                  <c:v>5.5058518012768199E-5</c:v>
                </c:pt>
                <c:pt idx="198">
                  <c:v>5.0433043411411032E-5</c:v>
                </c:pt>
                <c:pt idx="199">
                  <c:v>4.6154597809411388E-5</c:v>
                </c:pt>
                <c:pt idx="200">
                  <c:v>4.2201112510089683E-5</c:v>
                </c:pt>
              </c:numCache>
            </c:numRef>
          </c:val>
          <c:smooth val="0"/>
          <c:extLst>
            <c:ext xmlns:c16="http://schemas.microsoft.com/office/drawing/2014/chart" uri="{C3380CC4-5D6E-409C-BE32-E72D297353CC}">
              <c16:uniqueId val="{00000003-B387-4EB1-ACC7-38E9D72D63B5}"/>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6F4-4F86-86A4-AA76F30D00CB}"/>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C6F4-4F86-86A4-AA76F30D00CB}"/>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C6F4-4F86-86A4-AA76F30D00CB}"/>
              </c:ext>
            </c:extLst>
          </c:dPt>
          <c:val>
            <c:numRef>
              <c:f>'SPERT® Beta (Mixed entry)'!$F$114:$F$116</c:f>
              <c:numCache>
                <c:formatCode>0%</c:formatCode>
                <c:ptCount val="3"/>
                <c:pt idx="0">
                  <c:v>0.90001482442561564</c:v>
                </c:pt>
                <c:pt idx="1">
                  <c:v>4.8590914541284107E-2</c:v>
                </c:pt>
                <c:pt idx="2">
                  <c:v>5.1394261033100297E-2</c:v>
                </c:pt>
              </c:numCache>
            </c:numRef>
          </c:val>
          <c:extLst>
            <c:ext xmlns:c16="http://schemas.microsoft.com/office/drawing/2014/chart" uri="{C3380CC4-5D6E-409C-BE32-E72D297353CC}">
              <c16:uniqueId val="{00000006-C6F4-4F86-86A4-AA76F30D00C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Normal</a:t>
            </a:r>
            <a:r>
              <a:rPr lang="en-US" baseline="0"/>
              <a:t> Distribution of All Rows Combined</a:t>
            </a:r>
            <a:endParaRPr lang="en-US"/>
          </a:p>
        </c:rich>
      </c:tx>
      <c:layout>
        <c:manualLayout>
          <c:xMode val="edge"/>
          <c:yMode val="edge"/>
          <c:x val="0.29093982599416601"/>
          <c:y val="2.92426575169723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Beta (Mixed entry)'!$AM$104:$IE$104</c:f>
              <c:numCache>
                <c:formatCode>#,##0_);\(#,##0\)</c:formatCode>
                <c:ptCount val="201"/>
                <c:pt idx="0">
                  <c:v>159.27781717533253</c:v>
                </c:pt>
                <c:pt idx="1">
                  <c:v>159.89784875357921</c:v>
                </c:pt>
                <c:pt idx="2">
                  <c:v>160.51788033182589</c:v>
                </c:pt>
                <c:pt idx="3">
                  <c:v>161.13791191007257</c:v>
                </c:pt>
                <c:pt idx="4">
                  <c:v>161.75794348831926</c:v>
                </c:pt>
                <c:pt idx="5">
                  <c:v>162.37797506656594</c:v>
                </c:pt>
                <c:pt idx="6">
                  <c:v>162.99800664481262</c:v>
                </c:pt>
                <c:pt idx="7">
                  <c:v>163.6180382230593</c:v>
                </c:pt>
                <c:pt idx="8">
                  <c:v>164.23806980130598</c:v>
                </c:pt>
                <c:pt idx="9">
                  <c:v>164.85810137955266</c:v>
                </c:pt>
                <c:pt idx="10">
                  <c:v>165.47813295779935</c:v>
                </c:pt>
                <c:pt idx="11">
                  <c:v>166.09816453604603</c:v>
                </c:pt>
                <c:pt idx="12">
                  <c:v>166.71819611429271</c:v>
                </c:pt>
                <c:pt idx="13">
                  <c:v>167.33822769253939</c:v>
                </c:pt>
                <c:pt idx="14">
                  <c:v>167.95825927078607</c:v>
                </c:pt>
                <c:pt idx="15">
                  <c:v>168.57829084903275</c:v>
                </c:pt>
                <c:pt idx="16">
                  <c:v>169.19832242727944</c:v>
                </c:pt>
                <c:pt idx="17">
                  <c:v>169.81835400552612</c:v>
                </c:pt>
                <c:pt idx="18">
                  <c:v>170.4383855837728</c:v>
                </c:pt>
                <c:pt idx="19">
                  <c:v>171.05841716201948</c:v>
                </c:pt>
                <c:pt idx="20">
                  <c:v>171.67844874026616</c:v>
                </c:pt>
                <c:pt idx="21">
                  <c:v>172.29848031851284</c:v>
                </c:pt>
                <c:pt idx="22">
                  <c:v>172.91851189675953</c:v>
                </c:pt>
                <c:pt idx="23">
                  <c:v>173.53854347500621</c:v>
                </c:pt>
                <c:pt idx="24">
                  <c:v>174.15857505325289</c:v>
                </c:pt>
                <c:pt idx="25">
                  <c:v>174.77860663149957</c:v>
                </c:pt>
                <c:pt idx="26">
                  <c:v>175.39863820974625</c:v>
                </c:pt>
                <c:pt idx="27">
                  <c:v>176.01866978799293</c:v>
                </c:pt>
                <c:pt idx="28">
                  <c:v>176.63870136623962</c:v>
                </c:pt>
                <c:pt idx="29">
                  <c:v>177.2587329444863</c:v>
                </c:pt>
                <c:pt idx="30">
                  <c:v>177.87876452273298</c:v>
                </c:pt>
                <c:pt idx="31">
                  <c:v>178.49879610097966</c:v>
                </c:pt>
                <c:pt idx="32">
                  <c:v>179.11882767922634</c:v>
                </c:pt>
                <c:pt idx="33">
                  <c:v>179.73885925747302</c:v>
                </c:pt>
                <c:pt idx="34">
                  <c:v>180.35889083571971</c:v>
                </c:pt>
                <c:pt idx="35">
                  <c:v>180.97892241396639</c:v>
                </c:pt>
                <c:pt idx="36">
                  <c:v>181.59895399221307</c:v>
                </c:pt>
                <c:pt idx="37">
                  <c:v>182.21898557045975</c:v>
                </c:pt>
                <c:pt idx="38">
                  <c:v>182.83901714870643</c:v>
                </c:pt>
                <c:pt idx="39">
                  <c:v>183.45904872695311</c:v>
                </c:pt>
                <c:pt idx="40">
                  <c:v>184.0790803051998</c:v>
                </c:pt>
                <c:pt idx="41">
                  <c:v>184.69911188344648</c:v>
                </c:pt>
                <c:pt idx="42">
                  <c:v>185.31914346169316</c:v>
                </c:pt>
                <c:pt idx="43">
                  <c:v>185.93917503993984</c:v>
                </c:pt>
                <c:pt idx="44">
                  <c:v>186.55920661818652</c:v>
                </c:pt>
                <c:pt idx="45">
                  <c:v>187.1792381964332</c:v>
                </c:pt>
                <c:pt idx="46">
                  <c:v>187.79926977467989</c:v>
                </c:pt>
                <c:pt idx="47">
                  <c:v>188.41930135292657</c:v>
                </c:pt>
                <c:pt idx="48">
                  <c:v>189.03933293117325</c:v>
                </c:pt>
                <c:pt idx="49">
                  <c:v>189.65936450941993</c:v>
                </c:pt>
                <c:pt idx="50">
                  <c:v>190.27939608766661</c:v>
                </c:pt>
                <c:pt idx="51">
                  <c:v>190.89942766591329</c:v>
                </c:pt>
                <c:pt idx="52">
                  <c:v>191.51945924415998</c:v>
                </c:pt>
                <c:pt idx="53">
                  <c:v>192.13949082240666</c:v>
                </c:pt>
                <c:pt idx="54">
                  <c:v>192.75952240065334</c:v>
                </c:pt>
                <c:pt idx="55">
                  <c:v>193.37955397890002</c:v>
                </c:pt>
                <c:pt idx="56">
                  <c:v>193.9995855571467</c:v>
                </c:pt>
                <c:pt idx="57">
                  <c:v>194.61961713539338</c:v>
                </c:pt>
                <c:pt idx="58">
                  <c:v>195.23964871364007</c:v>
                </c:pt>
                <c:pt idx="59">
                  <c:v>195.85968029188675</c:v>
                </c:pt>
                <c:pt idx="60">
                  <c:v>196.47971187013343</c:v>
                </c:pt>
                <c:pt idx="61">
                  <c:v>197.09974344838011</c:v>
                </c:pt>
                <c:pt idx="62">
                  <c:v>197.71977502662679</c:v>
                </c:pt>
                <c:pt idx="63">
                  <c:v>198.33980660487347</c:v>
                </c:pt>
                <c:pt idx="64">
                  <c:v>198.95983818312016</c:v>
                </c:pt>
                <c:pt idx="65">
                  <c:v>199.57986976136684</c:v>
                </c:pt>
                <c:pt idx="66">
                  <c:v>200.19990133961352</c:v>
                </c:pt>
                <c:pt idx="67">
                  <c:v>200.8199329178602</c:v>
                </c:pt>
                <c:pt idx="68">
                  <c:v>201.43996449610688</c:v>
                </c:pt>
                <c:pt idx="69">
                  <c:v>202.05999607435356</c:v>
                </c:pt>
                <c:pt idx="70">
                  <c:v>202.68002765260024</c:v>
                </c:pt>
                <c:pt idx="71">
                  <c:v>203.30005923084693</c:v>
                </c:pt>
                <c:pt idx="72">
                  <c:v>203.92009080909361</c:v>
                </c:pt>
                <c:pt idx="73">
                  <c:v>204.54012238734029</c:v>
                </c:pt>
                <c:pt idx="74">
                  <c:v>205.16015396558697</c:v>
                </c:pt>
                <c:pt idx="75">
                  <c:v>205.78018554383365</c:v>
                </c:pt>
                <c:pt idx="76">
                  <c:v>206.40021712208033</c:v>
                </c:pt>
                <c:pt idx="77">
                  <c:v>207.02024870032702</c:v>
                </c:pt>
                <c:pt idx="78">
                  <c:v>207.6402802785737</c:v>
                </c:pt>
                <c:pt idx="79">
                  <c:v>208.26031185682038</c:v>
                </c:pt>
                <c:pt idx="80">
                  <c:v>208.88034343506706</c:v>
                </c:pt>
                <c:pt idx="81">
                  <c:v>209.50037501331374</c:v>
                </c:pt>
                <c:pt idx="82">
                  <c:v>210.12040659156042</c:v>
                </c:pt>
                <c:pt idx="83">
                  <c:v>210.74043816980711</c:v>
                </c:pt>
                <c:pt idx="84">
                  <c:v>211.36046974805379</c:v>
                </c:pt>
                <c:pt idx="85">
                  <c:v>211.98050132630047</c:v>
                </c:pt>
                <c:pt idx="86">
                  <c:v>212.60053290454715</c:v>
                </c:pt>
                <c:pt idx="87">
                  <c:v>213.22056448279383</c:v>
                </c:pt>
                <c:pt idx="88">
                  <c:v>213.84059606104051</c:v>
                </c:pt>
                <c:pt idx="89">
                  <c:v>214.4606276392872</c:v>
                </c:pt>
                <c:pt idx="90">
                  <c:v>215.08065921753388</c:v>
                </c:pt>
                <c:pt idx="91">
                  <c:v>215.70069079578056</c:v>
                </c:pt>
                <c:pt idx="92">
                  <c:v>216.32072237402724</c:v>
                </c:pt>
                <c:pt idx="93">
                  <c:v>216.94075395227392</c:v>
                </c:pt>
                <c:pt idx="94">
                  <c:v>217.5607855305206</c:v>
                </c:pt>
                <c:pt idx="95">
                  <c:v>218.18081710876729</c:v>
                </c:pt>
                <c:pt idx="96">
                  <c:v>218.80084868701397</c:v>
                </c:pt>
                <c:pt idx="97">
                  <c:v>219.42088026526065</c:v>
                </c:pt>
                <c:pt idx="98">
                  <c:v>220.04091184350733</c:v>
                </c:pt>
                <c:pt idx="99">
                  <c:v>220.66094342175401</c:v>
                </c:pt>
                <c:pt idx="100">
                  <c:v>221.28097500000069</c:v>
                </c:pt>
                <c:pt idx="101">
                  <c:v>221.90100657824738</c:v>
                </c:pt>
                <c:pt idx="102">
                  <c:v>222.52103815649406</c:v>
                </c:pt>
                <c:pt idx="103">
                  <c:v>223.14106973474074</c:v>
                </c:pt>
                <c:pt idx="104">
                  <c:v>223.76110131298742</c:v>
                </c:pt>
                <c:pt idx="105">
                  <c:v>224.3811328912341</c:v>
                </c:pt>
                <c:pt idx="106">
                  <c:v>225.00116446948078</c:v>
                </c:pt>
                <c:pt idx="107">
                  <c:v>225.62119604772747</c:v>
                </c:pt>
                <c:pt idx="108">
                  <c:v>226.24122762597415</c:v>
                </c:pt>
                <c:pt idx="109">
                  <c:v>226.86125920422083</c:v>
                </c:pt>
                <c:pt idx="110">
                  <c:v>227.48129078246751</c:v>
                </c:pt>
                <c:pt idx="111">
                  <c:v>228.10132236071419</c:v>
                </c:pt>
                <c:pt idx="112">
                  <c:v>228.72135393896087</c:v>
                </c:pt>
                <c:pt idx="113">
                  <c:v>229.34138551720756</c:v>
                </c:pt>
                <c:pt idx="114">
                  <c:v>229.96141709545424</c:v>
                </c:pt>
                <c:pt idx="115">
                  <c:v>230.58144867370092</c:v>
                </c:pt>
                <c:pt idx="116">
                  <c:v>231.2014802519476</c:v>
                </c:pt>
                <c:pt idx="117">
                  <c:v>231.82151183019428</c:v>
                </c:pt>
                <c:pt idx="118">
                  <c:v>232.44154340844096</c:v>
                </c:pt>
                <c:pt idx="119">
                  <c:v>233.06157498668765</c:v>
                </c:pt>
                <c:pt idx="120">
                  <c:v>233.68160656493433</c:v>
                </c:pt>
                <c:pt idx="121">
                  <c:v>234.30163814318101</c:v>
                </c:pt>
                <c:pt idx="122">
                  <c:v>234.92166972142769</c:v>
                </c:pt>
                <c:pt idx="123">
                  <c:v>235.54170129967437</c:v>
                </c:pt>
                <c:pt idx="124">
                  <c:v>236.16173287792105</c:v>
                </c:pt>
                <c:pt idx="125">
                  <c:v>236.78176445616774</c:v>
                </c:pt>
                <c:pt idx="126">
                  <c:v>237.40179603441442</c:v>
                </c:pt>
                <c:pt idx="127">
                  <c:v>238.0218276126611</c:v>
                </c:pt>
                <c:pt idx="128">
                  <c:v>238.64185919090778</c:v>
                </c:pt>
                <c:pt idx="129">
                  <c:v>239.26189076915446</c:v>
                </c:pt>
                <c:pt idx="130">
                  <c:v>239.88192234740114</c:v>
                </c:pt>
                <c:pt idx="131">
                  <c:v>240.50195392564783</c:v>
                </c:pt>
                <c:pt idx="132">
                  <c:v>241.12198550389451</c:v>
                </c:pt>
                <c:pt idx="133">
                  <c:v>241.74201708214119</c:v>
                </c:pt>
                <c:pt idx="134">
                  <c:v>242.36204866038787</c:v>
                </c:pt>
                <c:pt idx="135">
                  <c:v>242.98208023863455</c:v>
                </c:pt>
                <c:pt idx="136">
                  <c:v>243.60211181688123</c:v>
                </c:pt>
                <c:pt idx="137">
                  <c:v>244.22214339512792</c:v>
                </c:pt>
                <c:pt idx="138">
                  <c:v>244.8421749733746</c:v>
                </c:pt>
                <c:pt idx="139">
                  <c:v>245.46220655162128</c:v>
                </c:pt>
                <c:pt idx="140">
                  <c:v>246.08223812986796</c:v>
                </c:pt>
                <c:pt idx="141">
                  <c:v>246.70226970811464</c:v>
                </c:pt>
                <c:pt idx="142">
                  <c:v>247.32230128636132</c:v>
                </c:pt>
                <c:pt idx="143">
                  <c:v>247.94233286460801</c:v>
                </c:pt>
                <c:pt idx="144">
                  <c:v>248.56236444285469</c:v>
                </c:pt>
                <c:pt idx="145">
                  <c:v>249.18239602110137</c:v>
                </c:pt>
                <c:pt idx="146">
                  <c:v>249.80242759934805</c:v>
                </c:pt>
                <c:pt idx="147">
                  <c:v>250.42245917759473</c:v>
                </c:pt>
                <c:pt idx="148">
                  <c:v>251.04249075584141</c:v>
                </c:pt>
                <c:pt idx="149">
                  <c:v>251.6625223340881</c:v>
                </c:pt>
                <c:pt idx="150">
                  <c:v>252.28255391233478</c:v>
                </c:pt>
                <c:pt idx="151">
                  <c:v>252.90258549058146</c:v>
                </c:pt>
                <c:pt idx="152">
                  <c:v>253.52261706882814</c:v>
                </c:pt>
                <c:pt idx="153">
                  <c:v>254.14264864707482</c:v>
                </c:pt>
                <c:pt idx="154">
                  <c:v>254.7626802253215</c:v>
                </c:pt>
                <c:pt idx="155">
                  <c:v>255.38271180356818</c:v>
                </c:pt>
                <c:pt idx="156">
                  <c:v>256.00274338181487</c:v>
                </c:pt>
                <c:pt idx="157">
                  <c:v>256.62277496006152</c:v>
                </c:pt>
                <c:pt idx="158">
                  <c:v>257.24280653830817</c:v>
                </c:pt>
                <c:pt idx="159">
                  <c:v>257.86283811655483</c:v>
                </c:pt>
                <c:pt idx="160">
                  <c:v>258.48286969480148</c:v>
                </c:pt>
                <c:pt idx="161">
                  <c:v>259.10290127304813</c:v>
                </c:pt>
                <c:pt idx="162">
                  <c:v>259.72293285129479</c:v>
                </c:pt>
                <c:pt idx="163">
                  <c:v>260.34296442954144</c:v>
                </c:pt>
                <c:pt idx="164">
                  <c:v>260.96299600778809</c:v>
                </c:pt>
                <c:pt idx="165">
                  <c:v>261.58302758603475</c:v>
                </c:pt>
                <c:pt idx="166">
                  <c:v>262.2030591642814</c:v>
                </c:pt>
                <c:pt idx="167">
                  <c:v>262.82309074252805</c:v>
                </c:pt>
                <c:pt idx="168">
                  <c:v>263.44312232077471</c:v>
                </c:pt>
                <c:pt idx="169">
                  <c:v>264.06315389902136</c:v>
                </c:pt>
                <c:pt idx="170">
                  <c:v>264.68318547726801</c:v>
                </c:pt>
                <c:pt idx="171">
                  <c:v>265.30321705551466</c:v>
                </c:pt>
                <c:pt idx="172">
                  <c:v>265.92324863376132</c:v>
                </c:pt>
                <c:pt idx="173">
                  <c:v>266.54328021200797</c:v>
                </c:pt>
                <c:pt idx="174">
                  <c:v>267.16331179025462</c:v>
                </c:pt>
                <c:pt idx="175">
                  <c:v>267.78334336850128</c:v>
                </c:pt>
                <c:pt idx="176">
                  <c:v>268.40337494674793</c:v>
                </c:pt>
                <c:pt idx="177">
                  <c:v>269.02340652499458</c:v>
                </c:pt>
                <c:pt idx="178">
                  <c:v>269.64343810324124</c:v>
                </c:pt>
                <c:pt idx="179">
                  <c:v>270.26346968148789</c:v>
                </c:pt>
                <c:pt idx="180">
                  <c:v>270.88350125973454</c:v>
                </c:pt>
                <c:pt idx="181">
                  <c:v>271.5035328379812</c:v>
                </c:pt>
                <c:pt idx="182">
                  <c:v>272.12356441622785</c:v>
                </c:pt>
                <c:pt idx="183">
                  <c:v>272.7435959944745</c:v>
                </c:pt>
                <c:pt idx="184">
                  <c:v>273.36362757272116</c:v>
                </c:pt>
                <c:pt idx="185">
                  <c:v>273.98365915096781</c:v>
                </c:pt>
                <c:pt idx="186">
                  <c:v>274.60369072921446</c:v>
                </c:pt>
                <c:pt idx="187">
                  <c:v>275.22372230746112</c:v>
                </c:pt>
                <c:pt idx="188">
                  <c:v>275.84375388570777</c:v>
                </c:pt>
                <c:pt idx="189">
                  <c:v>276.46378546395442</c:v>
                </c:pt>
                <c:pt idx="190">
                  <c:v>277.08381704220108</c:v>
                </c:pt>
                <c:pt idx="191">
                  <c:v>277.70384862044773</c:v>
                </c:pt>
                <c:pt idx="192">
                  <c:v>278.32388019869438</c:v>
                </c:pt>
                <c:pt idx="193">
                  <c:v>278.94391177694104</c:v>
                </c:pt>
                <c:pt idx="194">
                  <c:v>279.56394335518769</c:v>
                </c:pt>
                <c:pt idx="195">
                  <c:v>280.18397493343434</c:v>
                </c:pt>
                <c:pt idx="196">
                  <c:v>280.804006511681</c:v>
                </c:pt>
                <c:pt idx="197">
                  <c:v>281.42403808992765</c:v>
                </c:pt>
                <c:pt idx="198">
                  <c:v>282.0440696681743</c:v>
                </c:pt>
                <c:pt idx="199">
                  <c:v>282.66410124642096</c:v>
                </c:pt>
                <c:pt idx="200">
                  <c:v>283.28413282466749</c:v>
                </c:pt>
              </c:numCache>
            </c:numRef>
          </c:cat>
          <c:val>
            <c:numRef>
              <c:f>'SPERT® Beta (Mixed entry)'!$IF$106:$PX$106</c:f>
              <c:numCache>
                <c:formatCode>General</c:formatCode>
                <c:ptCount val="201"/>
                <c:pt idx="0">
                  <c:v>2.1443335633664274E-4</c:v>
                </c:pt>
                <c:pt idx="1">
                  <c:v>2.3452190546578591E-4</c:v>
                </c:pt>
                <c:pt idx="2">
                  <c:v>2.5626165107370984E-4</c:v>
                </c:pt>
                <c:pt idx="3">
                  <c:v>2.7976472917815492E-4</c:v>
                </c:pt>
                <c:pt idx="4">
                  <c:v>3.0514863843387352E-4</c:v>
                </c:pt>
                <c:pt idx="5">
                  <c:v>3.3253629000875163E-4</c:v>
                </c:pt>
                <c:pt idx="6">
                  <c:v>3.6205603657836255E-4</c:v>
                </c:pt>
                <c:pt idx="7">
                  <c:v>3.9384167838179309E-4</c:v>
                </c:pt>
                <c:pt idx="8">
                  <c:v>4.2803244424678959E-4</c:v>
                </c:pt>
                <c:pt idx="9">
                  <c:v>4.6477294547011313E-4</c:v>
                </c:pt>
                <c:pt idx="10">
                  <c:v>5.0421310043067527E-4</c:v>
                </c:pt>
                <c:pt idx="11">
                  <c:v>5.4650802781995979E-4</c:v>
                </c:pt>
                <c:pt idx="12">
                  <c:v>5.9181790639759447E-4</c:v>
                </c:pt>
                <c:pt idx="13">
                  <c:v>6.4030779922099061E-4</c:v>
                </c:pt>
                <c:pt idx="14">
                  <c:v>6.9214744035788584E-4</c:v>
                </c:pt>
                <c:pt idx="15">
                  <c:v>7.4751098217044204E-4</c:v>
                </c:pt>
                <c:pt idx="16">
                  <c:v>8.0657670136032391E-4</c:v>
                </c:pt>
                <c:pt idx="17">
                  <c:v>8.6952666208672715E-4</c:v>
                </c:pt>
                <c:pt idx="18">
                  <c:v>9.365463346144205E-4</c:v>
                </c:pt>
                <c:pt idx="19">
                  <c:v>1.0078241681170804E-3</c:v>
                </c:pt>
                <c:pt idx="20">
                  <c:v>1.0835511164529962E-3</c:v>
                </c:pt>
                <c:pt idx="21">
                  <c:v>1.1639201159457583E-3</c:v>
                </c:pt>
                <c:pt idx="22">
                  <c:v>1.2491255144419689E-3</c:v>
                </c:pt>
                <c:pt idx="23">
                  <c:v>1.3393624511810352E-3</c:v>
                </c:pt>
                <c:pt idx="24">
                  <c:v>1.4348261872983493E-3</c:v>
                </c:pt>
                <c:pt idx="25">
                  <c:v>1.5357113870919962E-3</c:v>
                </c:pt>
                <c:pt idx="26">
                  <c:v>1.6422113505135103E-3</c:v>
                </c:pt>
                <c:pt idx="27">
                  <c:v>1.754517197694103E-3</c:v>
                </c:pt>
                <c:pt idx="28">
                  <c:v>1.8728170066875441E-3</c:v>
                </c:pt>
                <c:pt idx="29">
                  <c:v>1.9972949059979261E-3</c:v>
                </c:pt>
                <c:pt idx="30">
                  <c:v>2.1281301238626395E-3</c:v>
                </c:pt>
                <c:pt idx="31">
                  <c:v>2.2654959966759689E-3</c:v>
                </c:pt>
                <c:pt idx="32">
                  <c:v>2.4095589393638562E-3</c:v>
                </c:pt>
                <c:pt idx="33">
                  <c:v>2.5604773809530679E-3</c:v>
                </c:pt>
                <c:pt idx="34">
                  <c:v>2.718400669014825E-3</c:v>
                </c:pt>
                <c:pt idx="35">
                  <c:v>2.8834679471006612E-3</c:v>
                </c:pt>
                <c:pt idx="36">
                  <c:v>3.0558070097233213E-3</c:v>
                </c:pt>
                <c:pt idx="37">
                  <c:v>3.2355331398639447E-3</c:v>
                </c:pt>
                <c:pt idx="38">
                  <c:v>3.4227479344047943E-3</c:v>
                </c:pt>
                <c:pt idx="39">
                  <c:v>3.6175381232901108E-3</c:v>
                </c:pt>
                <c:pt idx="40">
                  <c:v>3.8199743886021716E-3</c:v>
                </c:pt>
                <c:pt idx="41">
                  <c:v>4.0301101901009419E-3</c:v>
                </c:pt>
                <c:pt idx="42">
                  <c:v>4.2479806041094302E-3</c:v>
                </c:pt>
                <c:pt idx="43">
                  <c:v>4.4736011829287223E-3</c:v>
                </c:pt>
                <c:pt idx="44">
                  <c:v>4.7069668422323584E-3</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12CE-45F5-A719-CDD582251C52}"/>
            </c:ext>
          </c:extLst>
        </c:ser>
        <c:ser>
          <c:idx val="1"/>
          <c:order val="1"/>
          <c:spPr>
            <a:solidFill>
              <a:schemeClr val="accent1"/>
            </a:solidFill>
            <a:ln>
              <a:noFill/>
            </a:ln>
            <a:effectLst/>
          </c:spPr>
          <c:invertIfNegative val="0"/>
          <c:cat>
            <c:numRef>
              <c:f>'SPERT® Beta (Mixed entry)'!$AM$104:$IE$104</c:f>
              <c:numCache>
                <c:formatCode>#,##0_);\(#,##0\)</c:formatCode>
                <c:ptCount val="201"/>
                <c:pt idx="0">
                  <c:v>159.27781717533253</c:v>
                </c:pt>
                <c:pt idx="1">
                  <c:v>159.89784875357921</c:v>
                </c:pt>
                <c:pt idx="2">
                  <c:v>160.51788033182589</c:v>
                </c:pt>
                <c:pt idx="3">
                  <c:v>161.13791191007257</c:v>
                </c:pt>
                <c:pt idx="4">
                  <c:v>161.75794348831926</c:v>
                </c:pt>
                <c:pt idx="5">
                  <c:v>162.37797506656594</c:v>
                </c:pt>
                <c:pt idx="6">
                  <c:v>162.99800664481262</c:v>
                </c:pt>
                <c:pt idx="7">
                  <c:v>163.6180382230593</c:v>
                </c:pt>
                <c:pt idx="8">
                  <c:v>164.23806980130598</c:v>
                </c:pt>
                <c:pt idx="9">
                  <c:v>164.85810137955266</c:v>
                </c:pt>
                <c:pt idx="10">
                  <c:v>165.47813295779935</c:v>
                </c:pt>
                <c:pt idx="11">
                  <c:v>166.09816453604603</c:v>
                </c:pt>
                <c:pt idx="12">
                  <c:v>166.71819611429271</c:v>
                </c:pt>
                <c:pt idx="13">
                  <c:v>167.33822769253939</c:v>
                </c:pt>
                <c:pt idx="14">
                  <c:v>167.95825927078607</c:v>
                </c:pt>
                <c:pt idx="15">
                  <c:v>168.57829084903275</c:v>
                </c:pt>
                <c:pt idx="16">
                  <c:v>169.19832242727944</c:v>
                </c:pt>
                <c:pt idx="17">
                  <c:v>169.81835400552612</c:v>
                </c:pt>
                <c:pt idx="18">
                  <c:v>170.4383855837728</c:v>
                </c:pt>
                <c:pt idx="19">
                  <c:v>171.05841716201948</c:v>
                </c:pt>
                <c:pt idx="20">
                  <c:v>171.67844874026616</c:v>
                </c:pt>
                <c:pt idx="21">
                  <c:v>172.29848031851284</c:v>
                </c:pt>
                <c:pt idx="22">
                  <c:v>172.91851189675953</c:v>
                </c:pt>
                <c:pt idx="23">
                  <c:v>173.53854347500621</c:v>
                </c:pt>
                <c:pt idx="24">
                  <c:v>174.15857505325289</c:v>
                </c:pt>
                <c:pt idx="25">
                  <c:v>174.77860663149957</c:v>
                </c:pt>
                <c:pt idx="26">
                  <c:v>175.39863820974625</c:v>
                </c:pt>
                <c:pt idx="27">
                  <c:v>176.01866978799293</c:v>
                </c:pt>
                <c:pt idx="28">
                  <c:v>176.63870136623962</c:v>
                </c:pt>
                <c:pt idx="29">
                  <c:v>177.2587329444863</c:v>
                </c:pt>
                <c:pt idx="30">
                  <c:v>177.87876452273298</c:v>
                </c:pt>
                <c:pt idx="31">
                  <c:v>178.49879610097966</c:v>
                </c:pt>
                <c:pt idx="32">
                  <c:v>179.11882767922634</c:v>
                </c:pt>
                <c:pt idx="33">
                  <c:v>179.73885925747302</c:v>
                </c:pt>
                <c:pt idx="34">
                  <c:v>180.35889083571971</c:v>
                </c:pt>
                <c:pt idx="35">
                  <c:v>180.97892241396639</c:v>
                </c:pt>
                <c:pt idx="36">
                  <c:v>181.59895399221307</c:v>
                </c:pt>
                <c:pt idx="37">
                  <c:v>182.21898557045975</c:v>
                </c:pt>
                <c:pt idx="38">
                  <c:v>182.83901714870643</c:v>
                </c:pt>
                <c:pt idx="39">
                  <c:v>183.45904872695311</c:v>
                </c:pt>
                <c:pt idx="40">
                  <c:v>184.0790803051998</c:v>
                </c:pt>
                <c:pt idx="41">
                  <c:v>184.69911188344648</c:v>
                </c:pt>
                <c:pt idx="42">
                  <c:v>185.31914346169316</c:v>
                </c:pt>
                <c:pt idx="43">
                  <c:v>185.93917503993984</c:v>
                </c:pt>
                <c:pt idx="44">
                  <c:v>186.55920661818652</c:v>
                </c:pt>
                <c:pt idx="45">
                  <c:v>187.1792381964332</c:v>
                </c:pt>
                <c:pt idx="46">
                  <c:v>187.79926977467989</c:v>
                </c:pt>
                <c:pt idx="47">
                  <c:v>188.41930135292657</c:v>
                </c:pt>
                <c:pt idx="48">
                  <c:v>189.03933293117325</c:v>
                </c:pt>
                <c:pt idx="49">
                  <c:v>189.65936450941993</c:v>
                </c:pt>
                <c:pt idx="50">
                  <c:v>190.27939608766661</c:v>
                </c:pt>
                <c:pt idx="51">
                  <c:v>190.89942766591329</c:v>
                </c:pt>
                <c:pt idx="52">
                  <c:v>191.51945924415998</c:v>
                </c:pt>
                <c:pt idx="53">
                  <c:v>192.13949082240666</c:v>
                </c:pt>
                <c:pt idx="54">
                  <c:v>192.75952240065334</c:v>
                </c:pt>
                <c:pt idx="55">
                  <c:v>193.37955397890002</c:v>
                </c:pt>
                <c:pt idx="56">
                  <c:v>193.9995855571467</c:v>
                </c:pt>
                <c:pt idx="57">
                  <c:v>194.61961713539338</c:v>
                </c:pt>
                <c:pt idx="58">
                  <c:v>195.23964871364007</c:v>
                </c:pt>
                <c:pt idx="59">
                  <c:v>195.85968029188675</c:v>
                </c:pt>
                <c:pt idx="60">
                  <c:v>196.47971187013343</c:v>
                </c:pt>
                <c:pt idx="61">
                  <c:v>197.09974344838011</c:v>
                </c:pt>
                <c:pt idx="62">
                  <c:v>197.71977502662679</c:v>
                </c:pt>
                <c:pt idx="63">
                  <c:v>198.33980660487347</c:v>
                </c:pt>
                <c:pt idx="64">
                  <c:v>198.95983818312016</c:v>
                </c:pt>
                <c:pt idx="65">
                  <c:v>199.57986976136684</c:v>
                </c:pt>
                <c:pt idx="66">
                  <c:v>200.19990133961352</c:v>
                </c:pt>
                <c:pt idx="67">
                  <c:v>200.8199329178602</c:v>
                </c:pt>
                <c:pt idx="68">
                  <c:v>201.43996449610688</c:v>
                </c:pt>
                <c:pt idx="69">
                  <c:v>202.05999607435356</c:v>
                </c:pt>
                <c:pt idx="70">
                  <c:v>202.68002765260024</c:v>
                </c:pt>
                <c:pt idx="71">
                  <c:v>203.30005923084693</c:v>
                </c:pt>
                <c:pt idx="72">
                  <c:v>203.92009080909361</c:v>
                </c:pt>
                <c:pt idx="73">
                  <c:v>204.54012238734029</c:v>
                </c:pt>
                <c:pt idx="74">
                  <c:v>205.16015396558697</c:v>
                </c:pt>
                <c:pt idx="75">
                  <c:v>205.78018554383365</c:v>
                </c:pt>
                <c:pt idx="76">
                  <c:v>206.40021712208033</c:v>
                </c:pt>
                <c:pt idx="77">
                  <c:v>207.02024870032702</c:v>
                </c:pt>
                <c:pt idx="78">
                  <c:v>207.6402802785737</c:v>
                </c:pt>
                <c:pt idx="79">
                  <c:v>208.26031185682038</c:v>
                </c:pt>
                <c:pt idx="80">
                  <c:v>208.88034343506706</c:v>
                </c:pt>
                <c:pt idx="81">
                  <c:v>209.50037501331374</c:v>
                </c:pt>
                <c:pt idx="82">
                  <c:v>210.12040659156042</c:v>
                </c:pt>
                <c:pt idx="83">
                  <c:v>210.74043816980711</c:v>
                </c:pt>
                <c:pt idx="84">
                  <c:v>211.36046974805379</c:v>
                </c:pt>
                <c:pt idx="85">
                  <c:v>211.98050132630047</c:v>
                </c:pt>
                <c:pt idx="86">
                  <c:v>212.60053290454715</c:v>
                </c:pt>
                <c:pt idx="87">
                  <c:v>213.22056448279383</c:v>
                </c:pt>
                <c:pt idx="88">
                  <c:v>213.84059606104051</c:v>
                </c:pt>
                <c:pt idx="89">
                  <c:v>214.4606276392872</c:v>
                </c:pt>
                <c:pt idx="90">
                  <c:v>215.08065921753388</c:v>
                </c:pt>
                <c:pt idx="91">
                  <c:v>215.70069079578056</c:v>
                </c:pt>
                <c:pt idx="92">
                  <c:v>216.32072237402724</c:v>
                </c:pt>
                <c:pt idx="93">
                  <c:v>216.94075395227392</c:v>
                </c:pt>
                <c:pt idx="94">
                  <c:v>217.5607855305206</c:v>
                </c:pt>
                <c:pt idx="95">
                  <c:v>218.18081710876729</c:v>
                </c:pt>
                <c:pt idx="96">
                  <c:v>218.80084868701397</c:v>
                </c:pt>
                <c:pt idx="97">
                  <c:v>219.42088026526065</c:v>
                </c:pt>
                <c:pt idx="98">
                  <c:v>220.04091184350733</c:v>
                </c:pt>
                <c:pt idx="99">
                  <c:v>220.66094342175401</c:v>
                </c:pt>
                <c:pt idx="100">
                  <c:v>221.28097500000069</c:v>
                </c:pt>
                <c:pt idx="101">
                  <c:v>221.90100657824738</c:v>
                </c:pt>
                <c:pt idx="102">
                  <c:v>222.52103815649406</c:v>
                </c:pt>
                <c:pt idx="103">
                  <c:v>223.14106973474074</c:v>
                </c:pt>
                <c:pt idx="104">
                  <c:v>223.76110131298742</c:v>
                </c:pt>
                <c:pt idx="105">
                  <c:v>224.3811328912341</c:v>
                </c:pt>
                <c:pt idx="106">
                  <c:v>225.00116446948078</c:v>
                </c:pt>
                <c:pt idx="107">
                  <c:v>225.62119604772747</c:v>
                </c:pt>
                <c:pt idx="108">
                  <c:v>226.24122762597415</c:v>
                </c:pt>
                <c:pt idx="109">
                  <c:v>226.86125920422083</c:v>
                </c:pt>
                <c:pt idx="110">
                  <c:v>227.48129078246751</c:v>
                </c:pt>
                <c:pt idx="111">
                  <c:v>228.10132236071419</c:v>
                </c:pt>
                <c:pt idx="112">
                  <c:v>228.72135393896087</c:v>
                </c:pt>
                <c:pt idx="113">
                  <c:v>229.34138551720756</c:v>
                </c:pt>
                <c:pt idx="114">
                  <c:v>229.96141709545424</c:v>
                </c:pt>
                <c:pt idx="115">
                  <c:v>230.58144867370092</c:v>
                </c:pt>
                <c:pt idx="116">
                  <c:v>231.2014802519476</c:v>
                </c:pt>
                <c:pt idx="117">
                  <c:v>231.82151183019428</c:v>
                </c:pt>
                <c:pt idx="118">
                  <c:v>232.44154340844096</c:v>
                </c:pt>
                <c:pt idx="119">
                  <c:v>233.06157498668765</c:v>
                </c:pt>
                <c:pt idx="120">
                  <c:v>233.68160656493433</c:v>
                </c:pt>
                <c:pt idx="121">
                  <c:v>234.30163814318101</c:v>
                </c:pt>
                <c:pt idx="122">
                  <c:v>234.92166972142769</c:v>
                </c:pt>
                <c:pt idx="123">
                  <c:v>235.54170129967437</c:v>
                </c:pt>
                <c:pt idx="124">
                  <c:v>236.16173287792105</c:v>
                </c:pt>
                <c:pt idx="125">
                  <c:v>236.78176445616774</c:v>
                </c:pt>
                <c:pt idx="126">
                  <c:v>237.40179603441442</c:v>
                </c:pt>
                <c:pt idx="127">
                  <c:v>238.0218276126611</c:v>
                </c:pt>
                <c:pt idx="128">
                  <c:v>238.64185919090778</c:v>
                </c:pt>
                <c:pt idx="129">
                  <c:v>239.26189076915446</c:v>
                </c:pt>
                <c:pt idx="130">
                  <c:v>239.88192234740114</c:v>
                </c:pt>
                <c:pt idx="131">
                  <c:v>240.50195392564783</c:v>
                </c:pt>
                <c:pt idx="132">
                  <c:v>241.12198550389451</c:v>
                </c:pt>
                <c:pt idx="133">
                  <c:v>241.74201708214119</c:v>
                </c:pt>
                <c:pt idx="134">
                  <c:v>242.36204866038787</c:v>
                </c:pt>
                <c:pt idx="135">
                  <c:v>242.98208023863455</c:v>
                </c:pt>
                <c:pt idx="136">
                  <c:v>243.60211181688123</c:v>
                </c:pt>
                <c:pt idx="137">
                  <c:v>244.22214339512792</c:v>
                </c:pt>
                <c:pt idx="138">
                  <c:v>244.8421749733746</c:v>
                </c:pt>
                <c:pt idx="139">
                  <c:v>245.46220655162128</c:v>
                </c:pt>
                <c:pt idx="140">
                  <c:v>246.08223812986796</c:v>
                </c:pt>
                <c:pt idx="141">
                  <c:v>246.70226970811464</c:v>
                </c:pt>
                <c:pt idx="142">
                  <c:v>247.32230128636132</c:v>
                </c:pt>
                <c:pt idx="143">
                  <c:v>247.94233286460801</c:v>
                </c:pt>
                <c:pt idx="144">
                  <c:v>248.56236444285469</c:v>
                </c:pt>
                <c:pt idx="145">
                  <c:v>249.18239602110137</c:v>
                </c:pt>
                <c:pt idx="146">
                  <c:v>249.80242759934805</c:v>
                </c:pt>
                <c:pt idx="147">
                  <c:v>250.42245917759473</c:v>
                </c:pt>
                <c:pt idx="148">
                  <c:v>251.04249075584141</c:v>
                </c:pt>
                <c:pt idx="149">
                  <c:v>251.6625223340881</c:v>
                </c:pt>
                <c:pt idx="150">
                  <c:v>252.28255391233478</c:v>
                </c:pt>
                <c:pt idx="151">
                  <c:v>252.90258549058146</c:v>
                </c:pt>
                <c:pt idx="152">
                  <c:v>253.52261706882814</c:v>
                </c:pt>
                <c:pt idx="153">
                  <c:v>254.14264864707482</c:v>
                </c:pt>
                <c:pt idx="154">
                  <c:v>254.7626802253215</c:v>
                </c:pt>
                <c:pt idx="155">
                  <c:v>255.38271180356818</c:v>
                </c:pt>
                <c:pt idx="156">
                  <c:v>256.00274338181487</c:v>
                </c:pt>
                <c:pt idx="157">
                  <c:v>256.62277496006152</c:v>
                </c:pt>
                <c:pt idx="158">
                  <c:v>257.24280653830817</c:v>
                </c:pt>
                <c:pt idx="159">
                  <c:v>257.86283811655483</c:v>
                </c:pt>
                <c:pt idx="160">
                  <c:v>258.48286969480148</c:v>
                </c:pt>
                <c:pt idx="161">
                  <c:v>259.10290127304813</c:v>
                </c:pt>
                <c:pt idx="162">
                  <c:v>259.72293285129479</c:v>
                </c:pt>
                <c:pt idx="163">
                  <c:v>260.34296442954144</c:v>
                </c:pt>
                <c:pt idx="164">
                  <c:v>260.96299600778809</c:v>
                </c:pt>
                <c:pt idx="165">
                  <c:v>261.58302758603475</c:v>
                </c:pt>
                <c:pt idx="166">
                  <c:v>262.2030591642814</c:v>
                </c:pt>
                <c:pt idx="167">
                  <c:v>262.82309074252805</c:v>
                </c:pt>
                <c:pt idx="168">
                  <c:v>263.44312232077471</c:v>
                </c:pt>
                <c:pt idx="169">
                  <c:v>264.06315389902136</c:v>
                </c:pt>
                <c:pt idx="170">
                  <c:v>264.68318547726801</c:v>
                </c:pt>
                <c:pt idx="171">
                  <c:v>265.30321705551466</c:v>
                </c:pt>
                <c:pt idx="172">
                  <c:v>265.92324863376132</c:v>
                </c:pt>
                <c:pt idx="173">
                  <c:v>266.54328021200797</c:v>
                </c:pt>
                <c:pt idx="174">
                  <c:v>267.16331179025462</c:v>
                </c:pt>
                <c:pt idx="175">
                  <c:v>267.78334336850128</c:v>
                </c:pt>
                <c:pt idx="176">
                  <c:v>268.40337494674793</c:v>
                </c:pt>
                <c:pt idx="177">
                  <c:v>269.02340652499458</c:v>
                </c:pt>
                <c:pt idx="178">
                  <c:v>269.64343810324124</c:v>
                </c:pt>
                <c:pt idx="179">
                  <c:v>270.26346968148789</c:v>
                </c:pt>
                <c:pt idx="180">
                  <c:v>270.88350125973454</c:v>
                </c:pt>
                <c:pt idx="181">
                  <c:v>271.5035328379812</c:v>
                </c:pt>
                <c:pt idx="182">
                  <c:v>272.12356441622785</c:v>
                </c:pt>
                <c:pt idx="183">
                  <c:v>272.7435959944745</c:v>
                </c:pt>
                <c:pt idx="184">
                  <c:v>273.36362757272116</c:v>
                </c:pt>
                <c:pt idx="185">
                  <c:v>273.98365915096781</c:v>
                </c:pt>
                <c:pt idx="186">
                  <c:v>274.60369072921446</c:v>
                </c:pt>
                <c:pt idx="187">
                  <c:v>275.22372230746112</c:v>
                </c:pt>
                <c:pt idx="188">
                  <c:v>275.84375388570777</c:v>
                </c:pt>
                <c:pt idx="189">
                  <c:v>276.46378546395442</c:v>
                </c:pt>
                <c:pt idx="190">
                  <c:v>277.08381704220108</c:v>
                </c:pt>
                <c:pt idx="191">
                  <c:v>277.70384862044773</c:v>
                </c:pt>
                <c:pt idx="192">
                  <c:v>278.32388019869438</c:v>
                </c:pt>
                <c:pt idx="193">
                  <c:v>278.94391177694104</c:v>
                </c:pt>
                <c:pt idx="194">
                  <c:v>279.56394335518769</c:v>
                </c:pt>
                <c:pt idx="195">
                  <c:v>280.18397493343434</c:v>
                </c:pt>
                <c:pt idx="196">
                  <c:v>280.804006511681</c:v>
                </c:pt>
                <c:pt idx="197">
                  <c:v>281.42403808992765</c:v>
                </c:pt>
                <c:pt idx="198">
                  <c:v>282.0440696681743</c:v>
                </c:pt>
                <c:pt idx="199">
                  <c:v>282.66410124642096</c:v>
                </c:pt>
                <c:pt idx="200">
                  <c:v>283.28413282466749</c:v>
                </c:pt>
              </c:numCache>
            </c:numRef>
          </c:cat>
          <c:val>
            <c:numRef>
              <c:f>'SPERT® Beta (Mixed entry)'!$IF$107:$PX$107</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4.9480507841148319E-3</c:v>
                </c:pt>
                <c:pt idx="46">
                  <c:v>5.1968034636498362E-3</c:v>
                </c:pt>
                <c:pt idx="47">
                  <c:v>5.4531516069461312E-3</c:v>
                </c:pt>
                <c:pt idx="48">
                  <c:v>5.7169972887692452E-3</c:v>
                </c:pt>
                <c:pt idx="49">
                  <c:v>5.9882170778221928E-3</c:v>
                </c:pt>
                <c:pt idx="50">
                  <c:v>6.2666612577448773E-3</c:v>
                </c:pt>
                <c:pt idx="51">
                  <c:v>6.552153131797407E-3</c:v>
                </c:pt>
                <c:pt idx="52">
                  <c:v>6.844488419034853E-3</c:v>
                </c:pt>
                <c:pt idx="53">
                  <c:v>7.1434347495583153E-3</c:v>
                </c:pt>
                <c:pt idx="54">
                  <c:v>7.4487312661383684E-3</c:v>
                </c:pt>
                <c:pt idx="55">
                  <c:v>7.7600883391514717E-3</c:v>
                </c:pt>
                <c:pt idx="56">
                  <c:v>8.0771874013473213E-3</c:v>
                </c:pt>
                <c:pt idx="57">
                  <c:v>8.39968090847645E-3</c:v>
                </c:pt>
                <c:pt idx="58">
                  <c:v>8.7271924312534981E-3</c:v>
                </c:pt>
                <c:pt idx="59">
                  <c:v>9.0593168835141416E-3</c:v>
                </c:pt>
                <c:pt idx="60">
                  <c:v>9.3956208907457674E-3</c:v>
                </c:pt>
                <c:pt idx="61">
                  <c:v>9.735643302436002E-3</c:v>
                </c:pt>
                <c:pt idx="62">
                  <c:v>1.007889585089356E-2</c:v>
                </c:pt>
                <c:pt idx="63">
                  <c:v>1.0424863958356631E-2</c:v>
                </c:pt>
                <c:pt idx="64">
                  <c:v>1.077300769332035E-2</c:v>
                </c:pt>
                <c:pt idx="65">
                  <c:v>1.1122762876092481E-2</c:v>
                </c:pt>
                <c:pt idx="66">
                  <c:v>1.1473542332631502E-2</c:v>
                </c:pt>
                <c:pt idx="67">
                  <c:v>1.1824737294740305E-2</c:v>
                </c:pt>
                <c:pt idx="68">
                  <c:v>1.2175718943689401E-2</c:v>
                </c:pt>
                <c:pt idx="69">
                  <c:v>1.2525840093332829E-2</c:v>
                </c:pt>
                <c:pt idx="70">
                  <c:v>1.2874437007766418E-2</c:v>
                </c:pt>
                <c:pt idx="71">
                  <c:v>1.322083134756954E-2</c:v>
                </c:pt>
                <c:pt idx="72">
                  <c:v>1.356433223767646E-2</c:v>
                </c:pt>
                <c:pt idx="73">
                  <c:v>1.3904238448950727E-2</c:v>
                </c:pt>
                <c:pt idx="74">
                  <c:v>1.423984068459383E-2</c:v>
                </c:pt>
                <c:pt idx="75">
                  <c:v>1.4570423961616587E-2</c:v>
                </c:pt>
                <c:pt idx="76">
                  <c:v>1.4895270076746746E-2</c:v>
                </c:pt>
                <c:pt idx="77">
                  <c:v>1.5213660145347075E-2</c:v>
                </c:pt>
                <c:pt idx="78">
                  <c:v>1.5524877201183037E-2</c:v>
                </c:pt>
                <c:pt idx="79">
                  <c:v>1.5828208844215309E-2</c:v>
                </c:pt>
                <c:pt idx="80">
                  <c:v>1.6122949923007023E-2</c:v>
                </c:pt>
                <c:pt idx="81">
                  <c:v>1.6408405237835131E-2</c:v>
                </c:pt>
                <c:pt idx="82">
                  <c:v>1.6683892250185774E-2</c:v>
                </c:pt>
                <c:pt idx="83">
                  <c:v>1.6948743783999808E-2</c:v>
                </c:pt>
                <c:pt idx="84">
                  <c:v>1.7202310703821406E-2</c:v>
                </c:pt>
                <c:pt idx="85">
                  <c:v>1.7443964554893346E-2</c:v>
                </c:pt>
                <c:pt idx="86">
                  <c:v>1.7673100150239828E-2</c:v>
                </c:pt>
                <c:pt idx="87">
                  <c:v>1.7889138089883374E-2</c:v>
                </c:pt>
                <c:pt idx="88">
                  <c:v>1.8091527197557099E-2</c:v>
                </c:pt>
                <c:pt idx="89">
                  <c:v>1.8279746860597631E-2</c:v>
                </c:pt>
                <c:pt idx="90">
                  <c:v>1.8453309259135603E-2</c:v>
                </c:pt>
                <c:pt idx="91">
                  <c:v>1.8611761471238039E-2</c:v>
                </c:pt>
                <c:pt idx="92">
                  <c:v>1.875468744129706E-2</c:v>
                </c:pt>
                <c:pt idx="93">
                  <c:v>1.8881709799697752E-2</c:v>
                </c:pt>
                <c:pt idx="94">
                  <c:v>1.8992491522630099E-2</c:v>
                </c:pt>
                <c:pt idx="95">
                  <c:v>1.9086737421829352E-2</c:v>
                </c:pt>
                <c:pt idx="96">
                  <c:v>1.9164195455029554E-2</c:v>
                </c:pt>
                <c:pt idx="97">
                  <c:v>1.9224657848988531E-2</c:v>
                </c:pt>
                <c:pt idx="98">
                  <c:v>1.926796202808127E-2</c:v>
                </c:pt>
                <c:pt idx="99">
                  <c:v>1.9293991342653291E-2</c:v>
                </c:pt>
                <c:pt idx="100">
                  <c:v>1.930267559256715E-2</c:v>
                </c:pt>
                <c:pt idx="101">
                  <c:v>1.9293991342653256E-2</c:v>
                </c:pt>
                <c:pt idx="102">
                  <c:v>1.926796202808119E-2</c:v>
                </c:pt>
                <c:pt idx="103">
                  <c:v>1.9224657848988417E-2</c:v>
                </c:pt>
                <c:pt idx="104">
                  <c:v>1.9164195455029401E-2</c:v>
                </c:pt>
                <c:pt idx="105">
                  <c:v>1.9086737421829161E-2</c:v>
                </c:pt>
                <c:pt idx="106">
                  <c:v>1.899249152262987E-2</c:v>
                </c:pt>
                <c:pt idx="107">
                  <c:v>1.8881709799697489E-2</c:v>
                </c:pt>
                <c:pt idx="108">
                  <c:v>1.8754687441296766E-2</c:v>
                </c:pt>
                <c:pt idx="109">
                  <c:v>1.8611761471237706E-2</c:v>
                </c:pt>
                <c:pt idx="110">
                  <c:v>1.8453309259135235E-2</c:v>
                </c:pt>
                <c:pt idx="111">
                  <c:v>1.8279746860597232E-2</c:v>
                </c:pt>
                <c:pt idx="112">
                  <c:v>1.8091527197556665E-2</c:v>
                </c:pt>
                <c:pt idx="113">
                  <c:v>1.7889138089882912E-2</c:v>
                </c:pt>
                <c:pt idx="114">
                  <c:v>1.7673100150239339E-2</c:v>
                </c:pt>
                <c:pt idx="115">
                  <c:v>1.7443964554892825E-2</c:v>
                </c:pt>
                <c:pt idx="116">
                  <c:v>1.7202310703820861E-2</c:v>
                </c:pt>
                <c:pt idx="117">
                  <c:v>1.6948743783999239E-2</c:v>
                </c:pt>
                <c:pt idx="118">
                  <c:v>1.6683892250185177E-2</c:v>
                </c:pt>
                <c:pt idx="119">
                  <c:v>1.640840523783451E-2</c:v>
                </c:pt>
                <c:pt idx="120">
                  <c:v>1.6122949923006381E-2</c:v>
                </c:pt>
                <c:pt idx="121">
                  <c:v>1.5828208844214653E-2</c:v>
                </c:pt>
                <c:pt idx="122">
                  <c:v>1.5524877201182362E-2</c:v>
                </c:pt>
                <c:pt idx="123">
                  <c:v>1.5213660145346383E-2</c:v>
                </c:pt>
                <c:pt idx="124">
                  <c:v>1.4895270076746039E-2</c:v>
                </c:pt>
                <c:pt idx="125">
                  <c:v>1.4570423961615864E-2</c:v>
                </c:pt>
                <c:pt idx="126">
                  <c:v>1.4239840684593096E-2</c:v>
                </c:pt>
                <c:pt idx="127">
                  <c:v>1.3904238448949982E-2</c:v>
                </c:pt>
                <c:pt idx="128">
                  <c:v>1.3564332237675707E-2</c:v>
                </c:pt>
                <c:pt idx="129">
                  <c:v>1.3220831347568782E-2</c:v>
                </c:pt>
                <c:pt idx="130">
                  <c:v>1.2874437007765655E-2</c:v>
                </c:pt>
                <c:pt idx="131">
                  <c:v>1.2525840093332059E-2</c:v>
                </c:pt>
                <c:pt idx="132">
                  <c:v>1.2175718943688629E-2</c:v>
                </c:pt>
                <c:pt idx="133">
                  <c:v>1.1824737294739533E-2</c:v>
                </c:pt>
                <c:pt idx="134">
                  <c:v>1.1473542332630728E-2</c:v>
                </c:pt>
                <c:pt idx="135">
                  <c:v>1.1122762876091713E-2</c:v>
                </c:pt>
                <c:pt idx="136">
                  <c:v>1.077300769331958E-2</c:v>
                </c:pt>
                <c:pt idx="137">
                  <c:v>1.042486395835587E-2</c:v>
                </c:pt>
                <c:pt idx="138">
                  <c:v>1.0078895850892803E-2</c:v>
                </c:pt>
                <c:pt idx="139">
                  <c:v>9.7356433024352474E-3</c:v>
                </c:pt>
                <c:pt idx="140">
                  <c:v>9.3956208907450232E-3</c:v>
                </c:pt>
                <c:pt idx="141">
                  <c:v>9.0593168835134061E-3</c:v>
                </c:pt>
                <c:pt idx="142">
                  <c:v>8.7271924312527695E-3</c:v>
                </c:pt>
                <c:pt idx="143">
                  <c:v>8.3996809084757335E-3</c:v>
                </c:pt>
                <c:pt idx="144">
                  <c:v>8.077187401346617E-3</c:v>
                </c:pt>
                <c:pt idx="145">
                  <c:v>7.7600883391507813E-3</c:v>
                </c:pt>
                <c:pt idx="146">
                  <c:v>7.4487312661376901E-3</c:v>
                </c:pt>
                <c:pt idx="147">
                  <c:v>7.1434347495576492E-3</c:v>
                </c:pt>
                <c:pt idx="148">
                  <c:v>6.8444884190342042E-3</c:v>
                </c:pt>
                <c:pt idx="149">
                  <c:v>6.5521531317967721E-3</c:v>
                </c:pt>
                <c:pt idx="150">
                  <c:v>6.2666612577442554E-3</c:v>
                </c:pt>
                <c:pt idx="151">
                  <c:v>5.9882170778215891E-3</c:v>
                </c:pt>
                <c:pt idx="152">
                  <c:v>5.7169972887686571E-3</c:v>
                </c:pt>
                <c:pt idx="153">
                  <c:v>5.4531516069455579E-3</c:v>
                </c:pt>
                <c:pt idx="154">
                  <c:v>5.1968034636492811E-3</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1-12CE-45F5-A719-CDD582251C52}"/>
            </c:ext>
          </c:extLst>
        </c:ser>
        <c:ser>
          <c:idx val="2"/>
          <c:order val="2"/>
          <c:spPr>
            <a:solidFill>
              <a:schemeClr val="accent2"/>
            </a:solidFill>
            <a:ln>
              <a:noFill/>
            </a:ln>
            <a:effectLst/>
          </c:spPr>
          <c:invertIfNegative val="0"/>
          <c:cat>
            <c:numRef>
              <c:f>'SPERT® Beta (Mixed entry)'!$AM$104:$IE$104</c:f>
              <c:numCache>
                <c:formatCode>#,##0_);\(#,##0\)</c:formatCode>
                <c:ptCount val="201"/>
                <c:pt idx="0">
                  <c:v>159.27781717533253</c:v>
                </c:pt>
                <c:pt idx="1">
                  <c:v>159.89784875357921</c:v>
                </c:pt>
                <c:pt idx="2">
                  <c:v>160.51788033182589</c:v>
                </c:pt>
                <c:pt idx="3">
                  <c:v>161.13791191007257</c:v>
                </c:pt>
                <c:pt idx="4">
                  <c:v>161.75794348831926</c:v>
                </c:pt>
                <c:pt idx="5">
                  <c:v>162.37797506656594</c:v>
                </c:pt>
                <c:pt idx="6">
                  <c:v>162.99800664481262</c:v>
                </c:pt>
                <c:pt idx="7">
                  <c:v>163.6180382230593</c:v>
                </c:pt>
                <c:pt idx="8">
                  <c:v>164.23806980130598</c:v>
                </c:pt>
                <c:pt idx="9">
                  <c:v>164.85810137955266</c:v>
                </c:pt>
                <c:pt idx="10">
                  <c:v>165.47813295779935</c:v>
                </c:pt>
                <c:pt idx="11">
                  <c:v>166.09816453604603</c:v>
                </c:pt>
                <c:pt idx="12">
                  <c:v>166.71819611429271</c:v>
                </c:pt>
                <c:pt idx="13">
                  <c:v>167.33822769253939</c:v>
                </c:pt>
                <c:pt idx="14">
                  <c:v>167.95825927078607</c:v>
                </c:pt>
                <c:pt idx="15">
                  <c:v>168.57829084903275</c:v>
                </c:pt>
                <c:pt idx="16">
                  <c:v>169.19832242727944</c:v>
                </c:pt>
                <c:pt idx="17">
                  <c:v>169.81835400552612</c:v>
                </c:pt>
                <c:pt idx="18">
                  <c:v>170.4383855837728</c:v>
                </c:pt>
                <c:pt idx="19">
                  <c:v>171.05841716201948</c:v>
                </c:pt>
                <c:pt idx="20">
                  <c:v>171.67844874026616</c:v>
                </c:pt>
                <c:pt idx="21">
                  <c:v>172.29848031851284</c:v>
                </c:pt>
                <c:pt idx="22">
                  <c:v>172.91851189675953</c:v>
                </c:pt>
                <c:pt idx="23">
                  <c:v>173.53854347500621</c:v>
                </c:pt>
                <c:pt idx="24">
                  <c:v>174.15857505325289</c:v>
                </c:pt>
                <c:pt idx="25">
                  <c:v>174.77860663149957</c:v>
                </c:pt>
                <c:pt idx="26">
                  <c:v>175.39863820974625</c:v>
                </c:pt>
                <c:pt idx="27">
                  <c:v>176.01866978799293</c:v>
                </c:pt>
                <c:pt idx="28">
                  <c:v>176.63870136623962</c:v>
                </c:pt>
                <c:pt idx="29">
                  <c:v>177.2587329444863</c:v>
                </c:pt>
                <c:pt idx="30">
                  <c:v>177.87876452273298</c:v>
                </c:pt>
                <c:pt idx="31">
                  <c:v>178.49879610097966</c:v>
                </c:pt>
                <c:pt idx="32">
                  <c:v>179.11882767922634</c:v>
                </c:pt>
                <c:pt idx="33">
                  <c:v>179.73885925747302</c:v>
                </c:pt>
                <c:pt idx="34">
                  <c:v>180.35889083571971</c:v>
                </c:pt>
                <c:pt idx="35">
                  <c:v>180.97892241396639</c:v>
                </c:pt>
                <c:pt idx="36">
                  <c:v>181.59895399221307</c:v>
                </c:pt>
                <c:pt idx="37">
                  <c:v>182.21898557045975</c:v>
                </c:pt>
                <c:pt idx="38">
                  <c:v>182.83901714870643</c:v>
                </c:pt>
                <c:pt idx="39">
                  <c:v>183.45904872695311</c:v>
                </c:pt>
                <c:pt idx="40">
                  <c:v>184.0790803051998</c:v>
                </c:pt>
                <c:pt idx="41">
                  <c:v>184.69911188344648</c:v>
                </c:pt>
                <c:pt idx="42">
                  <c:v>185.31914346169316</c:v>
                </c:pt>
                <c:pt idx="43">
                  <c:v>185.93917503993984</c:v>
                </c:pt>
                <c:pt idx="44">
                  <c:v>186.55920661818652</c:v>
                </c:pt>
                <c:pt idx="45">
                  <c:v>187.1792381964332</c:v>
                </c:pt>
                <c:pt idx="46">
                  <c:v>187.79926977467989</c:v>
                </c:pt>
                <c:pt idx="47">
                  <c:v>188.41930135292657</c:v>
                </c:pt>
                <c:pt idx="48">
                  <c:v>189.03933293117325</c:v>
                </c:pt>
                <c:pt idx="49">
                  <c:v>189.65936450941993</c:v>
                </c:pt>
                <c:pt idx="50">
                  <c:v>190.27939608766661</c:v>
                </c:pt>
                <c:pt idx="51">
                  <c:v>190.89942766591329</c:v>
                </c:pt>
                <c:pt idx="52">
                  <c:v>191.51945924415998</c:v>
                </c:pt>
                <c:pt idx="53">
                  <c:v>192.13949082240666</c:v>
                </c:pt>
                <c:pt idx="54">
                  <c:v>192.75952240065334</c:v>
                </c:pt>
                <c:pt idx="55">
                  <c:v>193.37955397890002</c:v>
                </c:pt>
                <c:pt idx="56">
                  <c:v>193.9995855571467</c:v>
                </c:pt>
                <c:pt idx="57">
                  <c:v>194.61961713539338</c:v>
                </c:pt>
                <c:pt idx="58">
                  <c:v>195.23964871364007</c:v>
                </c:pt>
                <c:pt idx="59">
                  <c:v>195.85968029188675</c:v>
                </c:pt>
                <c:pt idx="60">
                  <c:v>196.47971187013343</c:v>
                </c:pt>
                <c:pt idx="61">
                  <c:v>197.09974344838011</c:v>
                </c:pt>
                <c:pt idx="62">
                  <c:v>197.71977502662679</c:v>
                </c:pt>
                <c:pt idx="63">
                  <c:v>198.33980660487347</c:v>
                </c:pt>
                <c:pt idx="64">
                  <c:v>198.95983818312016</c:v>
                </c:pt>
                <c:pt idx="65">
                  <c:v>199.57986976136684</c:v>
                </c:pt>
                <c:pt idx="66">
                  <c:v>200.19990133961352</c:v>
                </c:pt>
                <c:pt idx="67">
                  <c:v>200.8199329178602</c:v>
                </c:pt>
                <c:pt idx="68">
                  <c:v>201.43996449610688</c:v>
                </c:pt>
                <c:pt idx="69">
                  <c:v>202.05999607435356</c:v>
                </c:pt>
                <c:pt idx="70">
                  <c:v>202.68002765260024</c:v>
                </c:pt>
                <c:pt idx="71">
                  <c:v>203.30005923084693</c:v>
                </c:pt>
                <c:pt idx="72">
                  <c:v>203.92009080909361</c:v>
                </c:pt>
                <c:pt idx="73">
                  <c:v>204.54012238734029</c:v>
                </c:pt>
                <c:pt idx="74">
                  <c:v>205.16015396558697</c:v>
                </c:pt>
                <c:pt idx="75">
                  <c:v>205.78018554383365</c:v>
                </c:pt>
                <c:pt idx="76">
                  <c:v>206.40021712208033</c:v>
                </c:pt>
                <c:pt idx="77">
                  <c:v>207.02024870032702</c:v>
                </c:pt>
                <c:pt idx="78">
                  <c:v>207.6402802785737</c:v>
                </c:pt>
                <c:pt idx="79">
                  <c:v>208.26031185682038</c:v>
                </c:pt>
                <c:pt idx="80">
                  <c:v>208.88034343506706</c:v>
                </c:pt>
                <c:pt idx="81">
                  <c:v>209.50037501331374</c:v>
                </c:pt>
                <c:pt idx="82">
                  <c:v>210.12040659156042</c:v>
                </c:pt>
                <c:pt idx="83">
                  <c:v>210.74043816980711</c:v>
                </c:pt>
                <c:pt idx="84">
                  <c:v>211.36046974805379</c:v>
                </c:pt>
                <c:pt idx="85">
                  <c:v>211.98050132630047</c:v>
                </c:pt>
                <c:pt idx="86">
                  <c:v>212.60053290454715</c:v>
                </c:pt>
                <c:pt idx="87">
                  <c:v>213.22056448279383</c:v>
                </c:pt>
                <c:pt idx="88">
                  <c:v>213.84059606104051</c:v>
                </c:pt>
                <c:pt idx="89">
                  <c:v>214.4606276392872</c:v>
                </c:pt>
                <c:pt idx="90">
                  <c:v>215.08065921753388</c:v>
                </c:pt>
                <c:pt idx="91">
                  <c:v>215.70069079578056</c:v>
                </c:pt>
                <c:pt idx="92">
                  <c:v>216.32072237402724</c:v>
                </c:pt>
                <c:pt idx="93">
                  <c:v>216.94075395227392</c:v>
                </c:pt>
                <c:pt idx="94">
                  <c:v>217.5607855305206</c:v>
                </c:pt>
                <c:pt idx="95">
                  <c:v>218.18081710876729</c:v>
                </c:pt>
                <c:pt idx="96">
                  <c:v>218.80084868701397</c:v>
                </c:pt>
                <c:pt idx="97">
                  <c:v>219.42088026526065</c:v>
                </c:pt>
                <c:pt idx="98">
                  <c:v>220.04091184350733</c:v>
                </c:pt>
                <c:pt idx="99">
                  <c:v>220.66094342175401</c:v>
                </c:pt>
                <c:pt idx="100">
                  <c:v>221.28097500000069</c:v>
                </c:pt>
                <c:pt idx="101">
                  <c:v>221.90100657824738</c:v>
                </c:pt>
                <c:pt idx="102">
                  <c:v>222.52103815649406</c:v>
                </c:pt>
                <c:pt idx="103">
                  <c:v>223.14106973474074</c:v>
                </c:pt>
                <c:pt idx="104">
                  <c:v>223.76110131298742</c:v>
                </c:pt>
                <c:pt idx="105">
                  <c:v>224.3811328912341</c:v>
                </c:pt>
                <c:pt idx="106">
                  <c:v>225.00116446948078</c:v>
                </c:pt>
                <c:pt idx="107">
                  <c:v>225.62119604772747</c:v>
                </c:pt>
                <c:pt idx="108">
                  <c:v>226.24122762597415</c:v>
                </c:pt>
                <c:pt idx="109">
                  <c:v>226.86125920422083</c:v>
                </c:pt>
                <c:pt idx="110">
                  <c:v>227.48129078246751</c:v>
                </c:pt>
                <c:pt idx="111">
                  <c:v>228.10132236071419</c:v>
                </c:pt>
                <c:pt idx="112">
                  <c:v>228.72135393896087</c:v>
                </c:pt>
                <c:pt idx="113">
                  <c:v>229.34138551720756</c:v>
                </c:pt>
                <c:pt idx="114">
                  <c:v>229.96141709545424</c:v>
                </c:pt>
                <c:pt idx="115">
                  <c:v>230.58144867370092</c:v>
                </c:pt>
                <c:pt idx="116">
                  <c:v>231.2014802519476</c:v>
                </c:pt>
                <c:pt idx="117">
                  <c:v>231.82151183019428</c:v>
                </c:pt>
                <c:pt idx="118">
                  <c:v>232.44154340844096</c:v>
                </c:pt>
                <c:pt idx="119">
                  <c:v>233.06157498668765</c:v>
                </c:pt>
                <c:pt idx="120">
                  <c:v>233.68160656493433</c:v>
                </c:pt>
                <c:pt idx="121">
                  <c:v>234.30163814318101</c:v>
                </c:pt>
                <c:pt idx="122">
                  <c:v>234.92166972142769</c:v>
                </c:pt>
                <c:pt idx="123">
                  <c:v>235.54170129967437</c:v>
                </c:pt>
                <c:pt idx="124">
                  <c:v>236.16173287792105</c:v>
                </c:pt>
                <c:pt idx="125">
                  <c:v>236.78176445616774</c:v>
                </c:pt>
                <c:pt idx="126">
                  <c:v>237.40179603441442</c:v>
                </c:pt>
                <c:pt idx="127">
                  <c:v>238.0218276126611</c:v>
                </c:pt>
                <c:pt idx="128">
                  <c:v>238.64185919090778</c:v>
                </c:pt>
                <c:pt idx="129">
                  <c:v>239.26189076915446</c:v>
                </c:pt>
                <c:pt idx="130">
                  <c:v>239.88192234740114</c:v>
                </c:pt>
                <c:pt idx="131">
                  <c:v>240.50195392564783</c:v>
                </c:pt>
                <c:pt idx="132">
                  <c:v>241.12198550389451</c:v>
                </c:pt>
                <c:pt idx="133">
                  <c:v>241.74201708214119</c:v>
                </c:pt>
                <c:pt idx="134">
                  <c:v>242.36204866038787</c:v>
                </c:pt>
                <c:pt idx="135">
                  <c:v>242.98208023863455</c:v>
                </c:pt>
                <c:pt idx="136">
                  <c:v>243.60211181688123</c:v>
                </c:pt>
                <c:pt idx="137">
                  <c:v>244.22214339512792</c:v>
                </c:pt>
                <c:pt idx="138">
                  <c:v>244.8421749733746</c:v>
                </c:pt>
                <c:pt idx="139">
                  <c:v>245.46220655162128</c:v>
                </c:pt>
                <c:pt idx="140">
                  <c:v>246.08223812986796</c:v>
                </c:pt>
                <c:pt idx="141">
                  <c:v>246.70226970811464</c:v>
                </c:pt>
                <c:pt idx="142">
                  <c:v>247.32230128636132</c:v>
                </c:pt>
                <c:pt idx="143">
                  <c:v>247.94233286460801</c:v>
                </c:pt>
                <c:pt idx="144">
                  <c:v>248.56236444285469</c:v>
                </c:pt>
                <c:pt idx="145">
                  <c:v>249.18239602110137</c:v>
                </c:pt>
                <c:pt idx="146">
                  <c:v>249.80242759934805</c:v>
                </c:pt>
                <c:pt idx="147">
                  <c:v>250.42245917759473</c:v>
                </c:pt>
                <c:pt idx="148">
                  <c:v>251.04249075584141</c:v>
                </c:pt>
                <c:pt idx="149">
                  <c:v>251.6625223340881</c:v>
                </c:pt>
                <c:pt idx="150">
                  <c:v>252.28255391233478</c:v>
                </c:pt>
                <c:pt idx="151">
                  <c:v>252.90258549058146</c:v>
                </c:pt>
                <c:pt idx="152">
                  <c:v>253.52261706882814</c:v>
                </c:pt>
                <c:pt idx="153">
                  <c:v>254.14264864707482</c:v>
                </c:pt>
                <c:pt idx="154">
                  <c:v>254.7626802253215</c:v>
                </c:pt>
                <c:pt idx="155">
                  <c:v>255.38271180356818</c:v>
                </c:pt>
                <c:pt idx="156">
                  <c:v>256.00274338181487</c:v>
                </c:pt>
                <c:pt idx="157">
                  <c:v>256.62277496006152</c:v>
                </c:pt>
                <c:pt idx="158">
                  <c:v>257.24280653830817</c:v>
                </c:pt>
                <c:pt idx="159">
                  <c:v>257.86283811655483</c:v>
                </c:pt>
                <c:pt idx="160">
                  <c:v>258.48286969480148</c:v>
                </c:pt>
                <c:pt idx="161">
                  <c:v>259.10290127304813</c:v>
                </c:pt>
                <c:pt idx="162">
                  <c:v>259.72293285129479</c:v>
                </c:pt>
                <c:pt idx="163">
                  <c:v>260.34296442954144</c:v>
                </c:pt>
                <c:pt idx="164">
                  <c:v>260.96299600778809</c:v>
                </c:pt>
                <c:pt idx="165">
                  <c:v>261.58302758603475</c:v>
                </c:pt>
                <c:pt idx="166">
                  <c:v>262.2030591642814</c:v>
                </c:pt>
                <c:pt idx="167">
                  <c:v>262.82309074252805</c:v>
                </c:pt>
                <c:pt idx="168">
                  <c:v>263.44312232077471</c:v>
                </c:pt>
                <c:pt idx="169">
                  <c:v>264.06315389902136</c:v>
                </c:pt>
                <c:pt idx="170">
                  <c:v>264.68318547726801</c:v>
                </c:pt>
                <c:pt idx="171">
                  <c:v>265.30321705551466</c:v>
                </c:pt>
                <c:pt idx="172">
                  <c:v>265.92324863376132</c:v>
                </c:pt>
                <c:pt idx="173">
                  <c:v>266.54328021200797</c:v>
                </c:pt>
                <c:pt idx="174">
                  <c:v>267.16331179025462</c:v>
                </c:pt>
                <c:pt idx="175">
                  <c:v>267.78334336850128</c:v>
                </c:pt>
                <c:pt idx="176">
                  <c:v>268.40337494674793</c:v>
                </c:pt>
                <c:pt idx="177">
                  <c:v>269.02340652499458</c:v>
                </c:pt>
                <c:pt idx="178">
                  <c:v>269.64343810324124</c:v>
                </c:pt>
                <c:pt idx="179">
                  <c:v>270.26346968148789</c:v>
                </c:pt>
                <c:pt idx="180">
                  <c:v>270.88350125973454</c:v>
                </c:pt>
                <c:pt idx="181">
                  <c:v>271.5035328379812</c:v>
                </c:pt>
                <c:pt idx="182">
                  <c:v>272.12356441622785</c:v>
                </c:pt>
                <c:pt idx="183">
                  <c:v>272.7435959944745</c:v>
                </c:pt>
                <c:pt idx="184">
                  <c:v>273.36362757272116</c:v>
                </c:pt>
                <c:pt idx="185">
                  <c:v>273.98365915096781</c:v>
                </c:pt>
                <c:pt idx="186">
                  <c:v>274.60369072921446</c:v>
                </c:pt>
                <c:pt idx="187">
                  <c:v>275.22372230746112</c:v>
                </c:pt>
                <c:pt idx="188">
                  <c:v>275.84375388570777</c:v>
                </c:pt>
                <c:pt idx="189">
                  <c:v>276.46378546395442</c:v>
                </c:pt>
                <c:pt idx="190">
                  <c:v>277.08381704220108</c:v>
                </c:pt>
                <c:pt idx="191">
                  <c:v>277.70384862044773</c:v>
                </c:pt>
                <c:pt idx="192">
                  <c:v>278.32388019869438</c:v>
                </c:pt>
                <c:pt idx="193">
                  <c:v>278.94391177694104</c:v>
                </c:pt>
                <c:pt idx="194">
                  <c:v>279.56394335518769</c:v>
                </c:pt>
                <c:pt idx="195">
                  <c:v>280.18397493343434</c:v>
                </c:pt>
                <c:pt idx="196">
                  <c:v>280.804006511681</c:v>
                </c:pt>
                <c:pt idx="197">
                  <c:v>281.42403808992765</c:v>
                </c:pt>
                <c:pt idx="198">
                  <c:v>282.0440696681743</c:v>
                </c:pt>
                <c:pt idx="199">
                  <c:v>282.66410124642096</c:v>
                </c:pt>
                <c:pt idx="200">
                  <c:v>283.28413282466749</c:v>
                </c:pt>
              </c:numCache>
            </c:numRef>
          </c:cat>
          <c:val>
            <c:numRef>
              <c:f>'SPERT® Beta (Mixed entry)'!$IF$108:$PX$108</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4.9480507841142924E-3</c:v>
                </c:pt>
                <c:pt idx="156">
                  <c:v>4.7069668422318354E-3</c:v>
                </c:pt>
                <c:pt idx="157">
                  <c:v>4.4736011829282279E-3</c:v>
                </c:pt>
                <c:pt idx="158">
                  <c:v>4.2479806041089618E-3</c:v>
                </c:pt>
                <c:pt idx="159">
                  <c:v>4.0301101901005021E-3</c:v>
                </c:pt>
                <c:pt idx="160">
                  <c:v>3.8199743886017574E-3</c:v>
                </c:pt>
                <c:pt idx="161">
                  <c:v>3.6175381232897191E-3</c:v>
                </c:pt>
                <c:pt idx="162">
                  <c:v>3.4227479344044274E-3</c:v>
                </c:pt>
                <c:pt idx="163">
                  <c:v>3.2355331398635999E-3</c:v>
                </c:pt>
                <c:pt idx="164">
                  <c:v>3.0558070097229982E-3</c:v>
                </c:pt>
                <c:pt idx="165">
                  <c:v>2.8834679471003597E-3</c:v>
                </c:pt>
                <c:pt idx="166">
                  <c:v>2.7184006690145453E-3</c:v>
                </c:pt>
                <c:pt idx="167">
                  <c:v>2.5604773809528077E-3</c:v>
                </c:pt>
                <c:pt idx="168">
                  <c:v>2.4095589393636129E-3</c:v>
                </c:pt>
                <c:pt idx="169">
                  <c:v>2.2654959966757439E-3</c:v>
                </c:pt>
                <c:pt idx="170">
                  <c:v>2.1281301238624288E-3</c:v>
                </c:pt>
                <c:pt idx="171">
                  <c:v>1.9972949059977314E-3</c:v>
                </c:pt>
                <c:pt idx="172">
                  <c:v>1.8728170066873663E-3</c:v>
                </c:pt>
                <c:pt idx="173">
                  <c:v>1.7545171976939395E-3</c:v>
                </c:pt>
                <c:pt idx="174">
                  <c:v>1.6422113505133605E-3</c:v>
                </c:pt>
                <c:pt idx="175">
                  <c:v>1.5357113870918579E-3</c:v>
                </c:pt>
                <c:pt idx="176">
                  <c:v>1.4348261872982231E-3</c:v>
                </c:pt>
                <c:pt idx="177">
                  <c:v>1.3393624511809199E-3</c:v>
                </c:pt>
                <c:pt idx="178">
                  <c:v>1.249125514441865E-3</c:v>
                </c:pt>
                <c:pt idx="179">
                  <c:v>1.1639201159456636E-3</c:v>
                </c:pt>
                <c:pt idx="180">
                  <c:v>1.083551116452911E-3</c:v>
                </c:pt>
                <c:pt idx="181">
                  <c:v>1.0078241681170034E-3</c:v>
                </c:pt>
                <c:pt idx="182">
                  <c:v>9.3654633461434991E-4</c:v>
                </c:pt>
                <c:pt idx="183">
                  <c:v>8.695266620866647E-4</c:v>
                </c:pt>
                <c:pt idx="184">
                  <c:v>8.0657670136026764E-4</c:v>
                </c:pt>
                <c:pt idx="185">
                  <c:v>7.4751098217039195E-4</c:v>
                </c:pt>
                <c:pt idx="186">
                  <c:v>6.9214744035784128E-4</c:v>
                </c:pt>
                <c:pt idx="187">
                  <c:v>6.4030779922095136E-4</c:v>
                </c:pt>
                <c:pt idx="188">
                  <c:v>5.9181790639755978E-4</c:v>
                </c:pt>
                <c:pt idx="189">
                  <c:v>5.4650802781992986E-4</c:v>
                </c:pt>
                <c:pt idx="190">
                  <c:v>5.0421310043064903E-4</c:v>
                </c:pt>
                <c:pt idx="191">
                  <c:v>4.6477294547009074E-4</c:v>
                </c:pt>
                <c:pt idx="192">
                  <c:v>4.2803244424677019E-4</c:v>
                </c:pt>
                <c:pt idx="193">
                  <c:v>3.9384167838177651E-4</c:v>
                </c:pt>
                <c:pt idx="194">
                  <c:v>3.6205603657834862E-4</c:v>
                </c:pt>
                <c:pt idx="195">
                  <c:v>3.3253629000873976E-4</c:v>
                </c:pt>
                <c:pt idx="196">
                  <c:v>3.051486384338637E-4</c:v>
                </c:pt>
                <c:pt idx="197">
                  <c:v>2.797647291781469E-4</c:v>
                </c:pt>
                <c:pt idx="198">
                  <c:v>2.562616510737035E-4</c:v>
                </c:pt>
                <c:pt idx="199">
                  <c:v>2.3452190546578112E-4</c:v>
                </c:pt>
                <c:pt idx="200">
                  <c:v>2.1443335633664274E-4</c:v>
                </c:pt>
              </c:numCache>
            </c:numRef>
          </c:val>
          <c:extLst>
            <c:ext xmlns:c16="http://schemas.microsoft.com/office/drawing/2014/chart" uri="{C3380CC4-5D6E-409C-BE32-E72D297353CC}">
              <c16:uniqueId val="{00000002-12CE-45F5-A719-CDD582251C52}"/>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Beta (Mixed entry)'!$AM$104:$IE$104</c:f>
              <c:numCache>
                <c:formatCode>#,##0_);\(#,##0\)</c:formatCode>
                <c:ptCount val="201"/>
                <c:pt idx="0">
                  <c:v>159.27781717533253</c:v>
                </c:pt>
                <c:pt idx="1">
                  <c:v>159.89784875357921</c:v>
                </c:pt>
                <c:pt idx="2">
                  <c:v>160.51788033182589</c:v>
                </c:pt>
                <c:pt idx="3">
                  <c:v>161.13791191007257</c:v>
                </c:pt>
                <c:pt idx="4">
                  <c:v>161.75794348831926</c:v>
                </c:pt>
                <c:pt idx="5">
                  <c:v>162.37797506656594</c:v>
                </c:pt>
                <c:pt idx="6">
                  <c:v>162.99800664481262</c:v>
                </c:pt>
                <c:pt idx="7">
                  <c:v>163.6180382230593</c:v>
                </c:pt>
                <c:pt idx="8">
                  <c:v>164.23806980130598</c:v>
                </c:pt>
                <c:pt idx="9">
                  <c:v>164.85810137955266</c:v>
                </c:pt>
                <c:pt idx="10">
                  <c:v>165.47813295779935</c:v>
                </c:pt>
                <c:pt idx="11">
                  <c:v>166.09816453604603</c:v>
                </c:pt>
                <c:pt idx="12">
                  <c:v>166.71819611429271</c:v>
                </c:pt>
                <c:pt idx="13">
                  <c:v>167.33822769253939</c:v>
                </c:pt>
                <c:pt idx="14">
                  <c:v>167.95825927078607</c:v>
                </c:pt>
                <c:pt idx="15">
                  <c:v>168.57829084903275</c:v>
                </c:pt>
                <c:pt idx="16">
                  <c:v>169.19832242727944</c:v>
                </c:pt>
                <c:pt idx="17">
                  <c:v>169.81835400552612</c:v>
                </c:pt>
                <c:pt idx="18">
                  <c:v>170.4383855837728</c:v>
                </c:pt>
                <c:pt idx="19">
                  <c:v>171.05841716201948</c:v>
                </c:pt>
                <c:pt idx="20">
                  <c:v>171.67844874026616</c:v>
                </c:pt>
                <c:pt idx="21">
                  <c:v>172.29848031851284</c:v>
                </c:pt>
                <c:pt idx="22">
                  <c:v>172.91851189675953</c:v>
                </c:pt>
                <c:pt idx="23">
                  <c:v>173.53854347500621</c:v>
                </c:pt>
                <c:pt idx="24">
                  <c:v>174.15857505325289</c:v>
                </c:pt>
                <c:pt idx="25">
                  <c:v>174.77860663149957</c:v>
                </c:pt>
                <c:pt idx="26">
                  <c:v>175.39863820974625</c:v>
                </c:pt>
                <c:pt idx="27">
                  <c:v>176.01866978799293</c:v>
                </c:pt>
                <c:pt idx="28">
                  <c:v>176.63870136623962</c:v>
                </c:pt>
                <c:pt idx="29">
                  <c:v>177.2587329444863</c:v>
                </c:pt>
                <c:pt idx="30">
                  <c:v>177.87876452273298</c:v>
                </c:pt>
                <c:pt idx="31">
                  <c:v>178.49879610097966</c:v>
                </c:pt>
                <c:pt idx="32">
                  <c:v>179.11882767922634</c:v>
                </c:pt>
                <c:pt idx="33">
                  <c:v>179.73885925747302</c:v>
                </c:pt>
                <c:pt idx="34">
                  <c:v>180.35889083571971</c:v>
                </c:pt>
                <c:pt idx="35">
                  <c:v>180.97892241396639</c:v>
                </c:pt>
                <c:pt idx="36">
                  <c:v>181.59895399221307</c:v>
                </c:pt>
                <c:pt idx="37">
                  <c:v>182.21898557045975</c:v>
                </c:pt>
                <c:pt idx="38">
                  <c:v>182.83901714870643</c:v>
                </c:pt>
                <c:pt idx="39">
                  <c:v>183.45904872695311</c:v>
                </c:pt>
                <c:pt idx="40">
                  <c:v>184.0790803051998</c:v>
                </c:pt>
                <c:pt idx="41">
                  <c:v>184.69911188344648</c:v>
                </c:pt>
                <c:pt idx="42">
                  <c:v>185.31914346169316</c:v>
                </c:pt>
                <c:pt idx="43">
                  <c:v>185.93917503993984</c:v>
                </c:pt>
                <c:pt idx="44">
                  <c:v>186.55920661818652</c:v>
                </c:pt>
                <c:pt idx="45">
                  <c:v>187.1792381964332</c:v>
                </c:pt>
                <c:pt idx="46">
                  <c:v>187.79926977467989</c:v>
                </c:pt>
                <c:pt idx="47">
                  <c:v>188.41930135292657</c:v>
                </c:pt>
                <c:pt idx="48">
                  <c:v>189.03933293117325</c:v>
                </c:pt>
                <c:pt idx="49">
                  <c:v>189.65936450941993</c:v>
                </c:pt>
                <c:pt idx="50">
                  <c:v>190.27939608766661</c:v>
                </c:pt>
                <c:pt idx="51">
                  <c:v>190.89942766591329</c:v>
                </c:pt>
                <c:pt idx="52">
                  <c:v>191.51945924415998</c:v>
                </c:pt>
                <c:pt idx="53">
                  <c:v>192.13949082240666</c:v>
                </c:pt>
                <c:pt idx="54">
                  <c:v>192.75952240065334</c:v>
                </c:pt>
                <c:pt idx="55">
                  <c:v>193.37955397890002</c:v>
                </c:pt>
                <c:pt idx="56">
                  <c:v>193.9995855571467</c:v>
                </c:pt>
                <c:pt idx="57">
                  <c:v>194.61961713539338</c:v>
                </c:pt>
                <c:pt idx="58">
                  <c:v>195.23964871364007</c:v>
                </c:pt>
                <c:pt idx="59">
                  <c:v>195.85968029188675</c:v>
                </c:pt>
                <c:pt idx="60">
                  <c:v>196.47971187013343</c:v>
                </c:pt>
                <c:pt idx="61">
                  <c:v>197.09974344838011</c:v>
                </c:pt>
                <c:pt idx="62">
                  <c:v>197.71977502662679</c:v>
                </c:pt>
                <c:pt idx="63">
                  <c:v>198.33980660487347</c:v>
                </c:pt>
                <c:pt idx="64">
                  <c:v>198.95983818312016</c:v>
                </c:pt>
                <c:pt idx="65">
                  <c:v>199.57986976136684</c:v>
                </c:pt>
                <c:pt idx="66">
                  <c:v>200.19990133961352</c:v>
                </c:pt>
                <c:pt idx="67">
                  <c:v>200.8199329178602</c:v>
                </c:pt>
                <c:pt idx="68">
                  <c:v>201.43996449610688</c:v>
                </c:pt>
                <c:pt idx="69">
                  <c:v>202.05999607435356</c:v>
                </c:pt>
                <c:pt idx="70">
                  <c:v>202.68002765260024</c:v>
                </c:pt>
                <c:pt idx="71">
                  <c:v>203.30005923084693</c:v>
                </c:pt>
                <c:pt idx="72">
                  <c:v>203.92009080909361</c:v>
                </c:pt>
                <c:pt idx="73">
                  <c:v>204.54012238734029</c:v>
                </c:pt>
                <c:pt idx="74">
                  <c:v>205.16015396558697</c:v>
                </c:pt>
                <c:pt idx="75">
                  <c:v>205.78018554383365</c:v>
                </c:pt>
                <c:pt idx="76">
                  <c:v>206.40021712208033</c:v>
                </c:pt>
                <c:pt idx="77">
                  <c:v>207.02024870032702</c:v>
                </c:pt>
                <c:pt idx="78">
                  <c:v>207.6402802785737</c:v>
                </c:pt>
                <c:pt idx="79">
                  <c:v>208.26031185682038</c:v>
                </c:pt>
                <c:pt idx="80">
                  <c:v>208.88034343506706</c:v>
                </c:pt>
                <c:pt idx="81">
                  <c:v>209.50037501331374</c:v>
                </c:pt>
                <c:pt idx="82">
                  <c:v>210.12040659156042</c:v>
                </c:pt>
                <c:pt idx="83">
                  <c:v>210.74043816980711</c:v>
                </c:pt>
                <c:pt idx="84">
                  <c:v>211.36046974805379</c:v>
                </c:pt>
                <c:pt idx="85">
                  <c:v>211.98050132630047</c:v>
                </c:pt>
                <c:pt idx="86">
                  <c:v>212.60053290454715</c:v>
                </c:pt>
                <c:pt idx="87">
                  <c:v>213.22056448279383</c:v>
                </c:pt>
                <c:pt idx="88">
                  <c:v>213.84059606104051</c:v>
                </c:pt>
                <c:pt idx="89">
                  <c:v>214.4606276392872</c:v>
                </c:pt>
                <c:pt idx="90">
                  <c:v>215.08065921753388</c:v>
                </c:pt>
                <c:pt idx="91">
                  <c:v>215.70069079578056</c:v>
                </c:pt>
                <c:pt idx="92">
                  <c:v>216.32072237402724</c:v>
                </c:pt>
                <c:pt idx="93">
                  <c:v>216.94075395227392</c:v>
                </c:pt>
                <c:pt idx="94">
                  <c:v>217.5607855305206</c:v>
                </c:pt>
                <c:pt idx="95">
                  <c:v>218.18081710876729</c:v>
                </c:pt>
                <c:pt idx="96">
                  <c:v>218.80084868701397</c:v>
                </c:pt>
                <c:pt idx="97">
                  <c:v>219.42088026526065</c:v>
                </c:pt>
                <c:pt idx="98">
                  <c:v>220.04091184350733</c:v>
                </c:pt>
                <c:pt idx="99">
                  <c:v>220.66094342175401</c:v>
                </c:pt>
                <c:pt idx="100">
                  <c:v>221.28097500000069</c:v>
                </c:pt>
                <c:pt idx="101">
                  <c:v>221.90100657824738</c:v>
                </c:pt>
                <c:pt idx="102">
                  <c:v>222.52103815649406</c:v>
                </c:pt>
                <c:pt idx="103">
                  <c:v>223.14106973474074</c:v>
                </c:pt>
                <c:pt idx="104">
                  <c:v>223.76110131298742</c:v>
                </c:pt>
                <c:pt idx="105">
                  <c:v>224.3811328912341</c:v>
                </c:pt>
                <c:pt idx="106">
                  <c:v>225.00116446948078</c:v>
                </c:pt>
                <c:pt idx="107">
                  <c:v>225.62119604772747</c:v>
                </c:pt>
                <c:pt idx="108">
                  <c:v>226.24122762597415</c:v>
                </c:pt>
                <c:pt idx="109">
                  <c:v>226.86125920422083</c:v>
                </c:pt>
                <c:pt idx="110">
                  <c:v>227.48129078246751</c:v>
                </c:pt>
                <c:pt idx="111">
                  <c:v>228.10132236071419</c:v>
                </c:pt>
                <c:pt idx="112">
                  <c:v>228.72135393896087</c:v>
                </c:pt>
                <c:pt idx="113">
                  <c:v>229.34138551720756</c:v>
                </c:pt>
                <c:pt idx="114">
                  <c:v>229.96141709545424</c:v>
                </c:pt>
                <c:pt idx="115">
                  <c:v>230.58144867370092</c:v>
                </c:pt>
                <c:pt idx="116">
                  <c:v>231.2014802519476</c:v>
                </c:pt>
                <c:pt idx="117">
                  <c:v>231.82151183019428</c:v>
                </c:pt>
                <c:pt idx="118">
                  <c:v>232.44154340844096</c:v>
                </c:pt>
                <c:pt idx="119">
                  <c:v>233.06157498668765</c:v>
                </c:pt>
                <c:pt idx="120">
                  <c:v>233.68160656493433</c:v>
                </c:pt>
                <c:pt idx="121">
                  <c:v>234.30163814318101</c:v>
                </c:pt>
                <c:pt idx="122">
                  <c:v>234.92166972142769</c:v>
                </c:pt>
                <c:pt idx="123">
                  <c:v>235.54170129967437</c:v>
                </c:pt>
                <c:pt idx="124">
                  <c:v>236.16173287792105</c:v>
                </c:pt>
                <c:pt idx="125">
                  <c:v>236.78176445616774</c:v>
                </c:pt>
                <c:pt idx="126">
                  <c:v>237.40179603441442</c:v>
                </c:pt>
                <c:pt idx="127">
                  <c:v>238.0218276126611</c:v>
                </c:pt>
                <c:pt idx="128">
                  <c:v>238.64185919090778</c:v>
                </c:pt>
                <c:pt idx="129">
                  <c:v>239.26189076915446</c:v>
                </c:pt>
                <c:pt idx="130">
                  <c:v>239.88192234740114</c:v>
                </c:pt>
                <c:pt idx="131">
                  <c:v>240.50195392564783</c:v>
                </c:pt>
                <c:pt idx="132">
                  <c:v>241.12198550389451</c:v>
                </c:pt>
                <c:pt idx="133">
                  <c:v>241.74201708214119</c:v>
                </c:pt>
                <c:pt idx="134">
                  <c:v>242.36204866038787</c:v>
                </c:pt>
                <c:pt idx="135">
                  <c:v>242.98208023863455</c:v>
                </c:pt>
                <c:pt idx="136">
                  <c:v>243.60211181688123</c:v>
                </c:pt>
                <c:pt idx="137">
                  <c:v>244.22214339512792</c:v>
                </c:pt>
                <c:pt idx="138">
                  <c:v>244.8421749733746</c:v>
                </c:pt>
                <c:pt idx="139">
                  <c:v>245.46220655162128</c:v>
                </c:pt>
                <c:pt idx="140">
                  <c:v>246.08223812986796</c:v>
                </c:pt>
                <c:pt idx="141">
                  <c:v>246.70226970811464</c:v>
                </c:pt>
                <c:pt idx="142">
                  <c:v>247.32230128636132</c:v>
                </c:pt>
                <c:pt idx="143">
                  <c:v>247.94233286460801</c:v>
                </c:pt>
                <c:pt idx="144">
                  <c:v>248.56236444285469</c:v>
                </c:pt>
                <c:pt idx="145">
                  <c:v>249.18239602110137</c:v>
                </c:pt>
                <c:pt idx="146">
                  <c:v>249.80242759934805</c:v>
                </c:pt>
                <c:pt idx="147">
                  <c:v>250.42245917759473</c:v>
                </c:pt>
                <c:pt idx="148">
                  <c:v>251.04249075584141</c:v>
                </c:pt>
                <c:pt idx="149">
                  <c:v>251.6625223340881</c:v>
                </c:pt>
                <c:pt idx="150">
                  <c:v>252.28255391233478</c:v>
                </c:pt>
                <c:pt idx="151">
                  <c:v>252.90258549058146</c:v>
                </c:pt>
                <c:pt idx="152">
                  <c:v>253.52261706882814</c:v>
                </c:pt>
                <c:pt idx="153">
                  <c:v>254.14264864707482</c:v>
                </c:pt>
                <c:pt idx="154">
                  <c:v>254.7626802253215</c:v>
                </c:pt>
                <c:pt idx="155">
                  <c:v>255.38271180356818</c:v>
                </c:pt>
                <c:pt idx="156">
                  <c:v>256.00274338181487</c:v>
                </c:pt>
                <c:pt idx="157">
                  <c:v>256.62277496006152</c:v>
                </c:pt>
                <c:pt idx="158">
                  <c:v>257.24280653830817</c:v>
                </c:pt>
                <c:pt idx="159">
                  <c:v>257.86283811655483</c:v>
                </c:pt>
                <c:pt idx="160">
                  <c:v>258.48286969480148</c:v>
                </c:pt>
                <c:pt idx="161">
                  <c:v>259.10290127304813</c:v>
                </c:pt>
                <c:pt idx="162">
                  <c:v>259.72293285129479</c:v>
                </c:pt>
                <c:pt idx="163">
                  <c:v>260.34296442954144</c:v>
                </c:pt>
                <c:pt idx="164">
                  <c:v>260.96299600778809</c:v>
                </c:pt>
                <c:pt idx="165">
                  <c:v>261.58302758603475</c:v>
                </c:pt>
                <c:pt idx="166">
                  <c:v>262.2030591642814</c:v>
                </c:pt>
                <c:pt idx="167">
                  <c:v>262.82309074252805</c:v>
                </c:pt>
                <c:pt idx="168">
                  <c:v>263.44312232077471</c:v>
                </c:pt>
                <c:pt idx="169">
                  <c:v>264.06315389902136</c:v>
                </c:pt>
                <c:pt idx="170">
                  <c:v>264.68318547726801</c:v>
                </c:pt>
                <c:pt idx="171">
                  <c:v>265.30321705551466</c:v>
                </c:pt>
                <c:pt idx="172">
                  <c:v>265.92324863376132</c:v>
                </c:pt>
                <c:pt idx="173">
                  <c:v>266.54328021200797</c:v>
                </c:pt>
                <c:pt idx="174">
                  <c:v>267.16331179025462</c:v>
                </c:pt>
                <c:pt idx="175">
                  <c:v>267.78334336850128</c:v>
                </c:pt>
                <c:pt idx="176">
                  <c:v>268.40337494674793</c:v>
                </c:pt>
                <c:pt idx="177">
                  <c:v>269.02340652499458</c:v>
                </c:pt>
                <c:pt idx="178">
                  <c:v>269.64343810324124</c:v>
                </c:pt>
                <c:pt idx="179">
                  <c:v>270.26346968148789</c:v>
                </c:pt>
                <c:pt idx="180">
                  <c:v>270.88350125973454</c:v>
                </c:pt>
                <c:pt idx="181">
                  <c:v>271.5035328379812</c:v>
                </c:pt>
                <c:pt idx="182">
                  <c:v>272.12356441622785</c:v>
                </c:pt>
                <c:pt idx="183">
                  <c:v>272.7435959944745</c:v>
                </c:pt>
                <c:pt idx="184">
                  <c:v>273.36362757272116</c:v>
                </c:pt>
                <c:pt idx="185">
                  <c:v>273.98365915096781</c:v>
                </c:pt>
                <c:pt idx="186">
                  <c:v>274.60369072921446</c:v>
                </c:pt>
                <c:pt idx="187">
                  <c:v>275.22372230746112</c:v>
                </c:pt>
                <c:pt idx="188">
                  <c:v>275.84375388570777</c:v>
                </c:pt>
                <c:pt idx="189">
                  <c:v>276.46378546395442</c:v>
                </c:pt>
                <c:pt idx="190">
                  <c:v>277.08381704220108</c:v>
                </c:pt>
                <c:pt idx="191">
                  <c:v>277.70384862044773</c:v>
                </c:pt>
                <c:pt idx="192">
                  <c:v>278.32388019869438</c:v>
                </c:pt>
                <c:pt idx="193">
                  <c:v>278.94391177694104</c:v>
                </c:pt>
                <c:pt idx="194">
                  <c:v>279.56394335518769</c:v>
                </c:pt>
                <c:pt idx="195">
                  <c:v>280.18397493343434</c:v>
                </c:pt>
                <c:pt idx="196">
                  <c:v>280.804006511681</c:v>
                </c:pt>
                <c:pt idx="197">
                  <c:v>281.42403808992765</c:v>
                </c:pt>
                <c:pt idx="198">
                  <c:v>282.0440696681743</c:v>
                </c:pt>
                <c:pt idx="199">
                  <c:v>282.66410124642096</c:v>
                </c:pt>
                <c:pt idx="200">
                  <c:v>283.28413282466749</c:v>
                </c:pt>
              </c:numCache>
            </c:numRef>
          </c:cat>
          <c:val>
            <c:numRef>
              <c:f>'SPERT® Beta (Mixed entry)'!$IF$109:$PX$109</c:f>
              <c:numCache>
                <c:formatCode>General</c:formatCode>
                <c:ptCount val="201"/>
                <c:pt idx="0">
                  <c:v>2.1443335633664274E-4</c:v>
                </c:pt>
                <c:pt idx="1">
                  <c:v>2.3452190546578591E-4</c:v>
                </c:pt>
                <c:pt idx="2">
                  <c:v>2.5626165107370984E-4</c:v>
                </c:pt>
                <c:pt idx="3">
                  <c:v>2.7976472917815492E-4</c:v>
                </c:pt>
                <c:pt idx="4">
                  <c:v>3.0514863843387352E-4</c:v>
                </c:pt>
                <c:pt idx="5">
                  <c:v>3.3253629000875163E-4</c:v>
                </c:pt>
                <c:pt idx="6">
                  <c:v>3.6205603657836255E-4</c:v>
                </c:pt>
                <c:pt idx="7">
                  <c:v>3.9384167838179309E-4</c:v>
                </c:pt>
                <c:pt idx="8">
                  <c:v>4.2803244424678959E-4</c:v>
                </c:pt>
                <c:pt idx="9">
                  <c:v>4.6477294547011313E-4</c:v>
                </c:pt>
                <c:pt idx="10">
                  <c:v>5.0421310043067527E-4</c:v>
                </c:pt>
                <c:pt idx="11">
                  <c:v>5.4650802781995979E-4</c:v>
                </c:pt>
                <c:pt idx="12">
                  <c:v>5.9181790639759447E-4</c:v>
                </c:pt>
                <c:pt idx="13">
                  <c:v>6.4030779922099061E-4</c:v>
                </c:pt>
                <c:pt idx="14">
                  <c:v>6.9214744035788584E-4</c:v>
                </c:pt>
                <c:pt idx="15">
                  <c:v>7.4751098217044204E-4</c:v>
                </c:pt>
                <c:pt idx="16">
                  <c:v>8.0657670136032391E-4</c:v>
                </c:pt>
                <c:pt idx="17">
                  <c:v>8.6952666208672715E-4</c:v>
                </c:pt>
                <c:pt idx="18">
                  <c:v>9.365463346144205E-4</c:v>
                </c:pt>
                <c:pt idx="19">
                  <c:v>1.0078241681170804E-3</c:v>
                </c:pt>
                <c:pt idx="20">
                  <c:v>1.0835511164529962E-3</c:v>
                </c:pt>
                <c:pt idx="21">
                  <c:v>1.1639201159457583E-3</c:v>
                </c:pt>
                <c:pt idx="22">
                  <c:v>1.2491255144419689E-3</c:v>
                </c:pt>
                <c:pt idx="23">
                  <c:v>1.3393624511810352E-3</c:v>
                </c:pt>
                <c:pt idx="24">
                  <c:v>1.4348261872983493E-3</c:v>
                </c:pt>
                <c:pt idx="25">
                  <c:v>1.5357113870919962E-3</c:v>
                </c:pt>
                <c:pt idx="26">
                  <c:v>1.6422113505135103E-3</c:v>
                </c:pt>
                <c:pt idx="27">
                  <c:v>1.754517197694103E-3</c:v>
                </c:pt>
                <c:pt idx="28">
                  <c:v>1.8728170066875441E-3</c:v>
                </c:pt>
                <c:pt idx="29">
                  <c:v>1.9972949059979261E-3</c:v>
                </c:pt>
                <c:pt idx="30">
                  <c:v>2.1281301238626395E-3</c:v>
                </c:pt>
                <c:pt idx="31">
                  <c:v>2.2654959966759689E-3</c:v>
                </c:pt>
                <c:pt idx="32">
                  <c:v>2.4095589393638562E-3</c:v>
                </c:pt>
                <c:pt idx="33">
                  <c:v>2.5604773809530679E-3</c:v>
                </c:pt>
                <c:pt idx="34">
                  <c:v>2.718400669014825E-3</c:v>
                </c:pt>
                <c:pt idx="35">
                  <c:v>2.8834679471006612E-3</c:v>
                </c:pt>
                <c:pt idx="36">
                  <c:v>3.0558070097233213E-3</c:v>
                </c:pt>
                <c:pt idx="37">
                  <c:v>3.2355331398639447E-3</c:v>
                </c:pt>
                <c:pt idx="38">
                  <c:v>3.4227479344047943E-3</c:v>
                </c:pt>
                <c:pt idx="39">
                  <c:v>3.6175381232901108E-3</c:v>
                </c:pt>
                <c:pt idx="40">
                  <c:v>3.8199743886021716E-3</c:v>
                </c:pt>
                <c:pt idx="41">
                  <c:v>4.0301101901009419E-3</c:v>
                </c:pt>
                <c:pt idx="42">
                  <c:v>4.2479806041094302E-3</c:v>
                </c:pt>
                <c:pt idx="43">
                  <c:v>4.4736011829287223E-3</c:v>
                </c:pt>
                <c:pt idx="44">
                  <c:v>4.7069668422323584E-3</c:v>
                </c:pt>
                <c:pt idx="45">
                  <c:v>4.9480507841148319E-3</c:v>
                </c:pt>
                <c:pt idx="46">
                  <c:v>5.1968034636498362E-3</c:v>
                </c:pt>
                <c:pt idx="47">
                  <c:v>5.4531516069461312E-3</c:v>
                </c:pt>
                <c:pt idx="48">
                  <c:v>5.7169972887692452E-3</c:v>
                </c:pt>
                <c:pt idx="49">
                  <c:v>5.9882170778221928E-3</c:v>
                </c:pt>
                <c:pt idx="50">
                  <c:v>6.2666612577448773E-3</c:v>
                </c:pt>
                <c:pt idx="51">
                  <c:v>6.552153131797407E-3</c:v>
                </c:pt>
                <c:pt idx="52">
                  <c:v>6.844488419034853E-3</c:v>
                </c:pt>
                <c:pt idx="53">
                  <c:v>7.1434347495583153E-3</c:v>
                </c:pt>
                <c:pt idx="54">
                  <c:v>7.4487312661383684E-3</c:v>
                </c:pt>
                <c:pt idx="55">
                  <c:v>7.7600883391514717E-3</c:v>
                </c:pt>
                <c:pt idx="56">
                  <c:v>8.0771874013473213E-3</c:v>
                </c:pt>
                <c:pt idx="57">
                  <c:v>8.39968090847645E-3</c:v>
                </c:pt>
                <c:pt idx="58">
                  <c:v>8.7271924312534981E-3</c:v>
                </c:pt>
                <c:pt idx="59">
                  <c:v>9.0593168835141416E-3</c:v>
                </c:pt>
                <c:pt idx="60">
                  <c:v>9.3956208907457674E-3</c:v>
                </c:pt>
                <c:pt idx="61">
                  <c:v>9.735643302436002E-3</c:v>
                </c:pt>
                <c:pt idx="62">
                  <c:v>1.007889585089356E-2</c:v>
                </c:pt>
                <c:pt idx="63">
                  <c:v>1.0424863958356631E-2</c:v>
                </c:pt>
                <c:pt idx="64">
                  <c:v>1.077300769332035E-2</c:v>
                </c:pt>
                <c:pt idx="65">
                  <c:v>1.1122762876092481E-2</c:v>
                </c:pt>
                <c:pt idx="66">
                  <c:v>1.1473542332631502E-2</c:v>
                </c:pt>
                <c:pt idx="67">
                  <c:v>1.1824737294740305E-2</c:v>
                </c:pt>
                <c:pt idx="68">
                  <c:v>1.2175718943689401E-2</c:v>
                </c:pt>
                <c:pt idx="69">
                  <c:v>1.2525840093332829E-2</c:v>
                </c:pt>
                <c:pt idx="70">
                  <c:v>1.2874437007766418E-2</c:v>
                </c:pt>
                <c:pt idx="71">
                  <c:v>1.322083134756954E-2</c:v>
                </c:pt>
                <c:pt idx="72">
                  <c:v>1.356433223767646E-2</c:v>
                </c:pt>
                <c:pt idx="73">
                  <c:v>1.3904238448950727E-2</c:v>
                </c:pt>
                <c:pt idx="74">
                  <c:v>1.423984068459383E-2</c:v>
                </c:pt>
                <c:pt idx="75">
                  <c:v>1.4570423961616587E-2</c:v>
                </c:pt>
                <c:pt idx="76">
                  <c:v>1.4895270076746746E-2</c:v>
                </c:pt>
                <c:pt idx="77">
                  <c:v>1.5213660145347075E-2</c:v>
                </c:pt>
                <c:pt idx="78">
                  <c:v>1.5524877201183037E-2</c:v>
                </c:pt>
                <c:pt idx="79">
                  <c:v>1.5828208844215309E-2</c:v>
                </c:pt>
                <c:pt idx="80">
                  <c:v>1.6122949923007023E-2</c:v>
                </c:pt>
                <c:pt idx="81">
                  <c:v>1.6408405237835131E-2</c:v>
                </c:pt>
                <c:pt idx="82">
                  <c:v>1.6683892250185774E-2</c:v>
                </c:pt>
                <c:pt idx="83">
                  <c:v>1.6948743783999808E-2</c:v>
                </c:pt>
                <c:pt idx="84">
                  <c:v>1.7202310703821406E-2</c:v>
                </c:pt>
                <c:pt idx="85">
                  <c:v>1.7443964554893346E-2</c:v>
                </c:pt>
                <c:pt idx="86">
                  <c:v>1.7673100150239828E-2</c:v>
                </c:pt>
                <c:pt idx="87">
                  <c:v>1.7889138089883374E-2</c:v>
                </c:pt>
                <c:pt idx="88">
                  <c:v>1.8091527197557099E-2</c:v>
                </c:pt>
                <c:pt idx="89">
                  <c:v>1.8279746860597631E-2</c:v>
                </c:pt>
                <c:pt idx="90">
                  <c:v>1.8453309259135603E-2</c:v>
                </c:pt>
                <c:pt idx="91">
                  <c:v>1.8611761471238039E-2</c:v>
                </c:pt>
                <c:pt idx="92">
                  <c:v>1.875468744129706E-2</c:v>
                </c:pt>
                <c:pt idx="93">
                  <c:v>1.8881709799697752E-2</c:v>
                </c:pt>
                <c:pt idx="94">
                  <c:v>1.8992491522630099E-2</c:v>
                </c:pt>
                <c:pt idx="95">
                  <c:v>1.9086737421829352E-2</c:v>
                </c:pt>
                <c:pt idx="96">
                  <c:v>1.9164195455029554E-2</c:v>
                </c:pt>
                <c:pt idx="97">
                  <c:v>1.9224657848988531E-2</c:v>
                </c:pt>
                <c:pt idx="98">
                  <c:v>1.926796202808127E-2</c:v>
                </c:pt>
                <c:pt idx="99">
                  <c:v>1.9293991342653291E-2</c:v>
                </c:pt>
                <c:pt idx="100">
                  <c:v>1.930267559256715E-2</c:v>
                </c:pt>
                <c:pt idx="101">
                  <c:v>1.9293991342653256E-2</c:v>
                </c:pt>
                <c:pt idx="102">
                  <c:v>1.926796202808119E-2</c:v>
                </c:pt>
                <c:pt idx="103">
                  <c:v>1.9224657848988417E-2</c:v>
                </c:pt>
                <c:pt idx="104">
                  <c:v>1.9164195455029401E-2</c:v>
                </c:pt>
                <c:pt idx="105">
                  <c:v>1.9086737421829161E-2</c:v>
                </c:pt>
                <c:pt idx="106">
                  <c:v>1.899249152262987E-2</c:v>
                </c:pt>
                <c:pt idx="107">
                  <c:v>1.8881709799697489E-2</c:v>
                </c:pt>
                <c:pt idx="108">
                  <c:v>1.8754687441296766E-2</c:v>
                </c:pt>
                <c:pt idx="109">
                  <c:v>1.8611761471237706E-2</c:v>
                </c:pt>
                <c:pt idx="110">
                  <c:v>1.8453309259135235E-2</c:v>
                </c:pt>
                <c:pt idx="111">
                  <c:v>1.8279746860597232E-2</c:v>
                </c:pt>
                <c:pt idx="112">
                  <c:v>1.8091527197556665E-2</c:v>
                </c:pt>
                <c:pt idx="113">
                  <c:v>1.7889138089882912E-2</c:v>
                </c:pt>
                <c:pt idx="114">
                  <c:v>1.7673100150239339E-2</c:v>
                </c:pt>
                <c:pt idx="115">
                  <c:v>1.7443964554892825E-2</c:v>
                </c:pt>
                <c:pt idx="116">
                  <c:v>1.7202310703820861E-2</c:v>
                </c:pt>
                <c:pt idx="117">
                  <c:v>1.6948743783999239E-2</c:v>
                </c:pt>
                <c:pt idx="118">
                  <c:v>1.6683892250185177E-2</c:v>
                </c:pt>
                <c:pt idx="119">
                  <c:v>1.640840523783451E-2</c:v>
                </c:pt>
                <c:pt idx="120">
                  <c:v>1.6122949923006381E-2</c:v>
                </c:pt>
                <c:pt idx="121">
                  <c:v>1.5828208844214653E-2</c:v>
                </c:pt>
                <c:pt idx="122">
                  <c:v>1.5524877201182362E-2</c:v>
                </c:pt>
                <c:pt idx="123">
                  <c:v>1.5213660145346383E-2</c:v>
                </c:pt>
                <c:pt idx="124">
                  <c:v>1.4895270076746039E-2</c:v>
                </c:pt>
                <c:pt idx="125">
                  <c:v>1.4570423961615864E-2</c:v>
                </c:pt>
                <c:pt idx="126">
                  <c:v>1.4239840684593096E-2</c:v>
                </c:pt>
                <c:pt idx="127">
                  <c:v>1.3904238448949982E-2</c:v>
                </c:pt>
                <c:pt idx="128">
                  <c:v>1.3564332237675707E-2</c:v>
                </c:pt>
                <c:pt idx="129">
                  <c:v>1.3220831347568782E-2</c:v>
                </c:pt>
                <c:pt idx="130">
                  <c:v>1.2874437007765655E-2</c:v>
                </c:pt>
                <c:pt idx="131">
                  <c:v>1.2525840093332059E-2</c:v>
                </c:pt>
                <c:pt idx="132">
                  <c:v>1.2175718943688629E-2</c:v>
                </c:pt>
                <c:pt idx="133">
                  <c:v>1.1824737294739533E-2</c:v>
                </c:pt>
                <c:pt idx="134">
                  <c:v>1.1473542332630728E-2</c:v>
                </c:pt>
                <c:pt idx="135">
                  <c:v>1.1122762876091713E-2</c:v>
                </c:pt>
                <c:pt idx="136">
                  <c:v>1.077300769331958E-2</c:v>
                </c:pt>
                <c:pt idx="137">
                  <c:v>1.042486395835587E-2</c:v>
                </c:pt>
                <c:pt idx="138">
                  <c:v>1.0078895850892803E-2</c:v>
                </c:pt>
                <c:pt idx="139">
                  <c:v>9.7356433024352474E-3</c:v>
                </c:pt>
                <c:pt idx="140">
                  <c:v>9.3956208907450232E-3</c:v>
                </c:pt>
                <c:pt idx="141">
                  <c:v>9.0593168835134061E-3</c:v>
                </c:pt>
                <c:pt idx="142">
                  <c:v>8.7271924312527695E-3</c:v>
                </c:pt>
                <c:pt idx="143">
                  <c:v>8.3996809084757335E-3</c:v>
                </c:pt>
                <c:pt idx="144">
                  <c:v>8.077187401346617E-3</c:v>
                </c:pt>
                <c:pt idx="145">
                  <c:v>7.7600883391507813E-3</c:v>
                </c:pt>
                <c:pt idx="146">
                  <c:v>7.4487312661376901E-3</c:v>
                </c:pt>
                <c:pt idx="147">
                  <c:v>7.1434347495576492E-3</c:v>
                </c:pt>
                <c:pt idx="148">
                  <c:v>6.8444884190342042E-3</c:v>
                </c:pt>
                <c:pt idx="149">
                  <c:v>6.5521531317967721E-3</c:v>
                </c:pt>
                <c:pt idx="150">
                  <c:v>6.2666612577442554E-3</c:v>
                </c:pt>
                <c:pt idx="151">
                  <c:v>5.9882170778215891E-3</c:v>
                </c:pt>
                <c:pt idx="152">
                  <c:v>5.7169972887686571E-3</c:v>
                </c:pt>
                <c:pt idx="153">
                  <c:v>5.4531516069455579E-3</c:v>
                </c:pt>
                <c:pt idx="154">
                  <c:v>5.1968034636492811E-3</c:v>
                </c:pt>
                <c:pt idx="155">
                  <c:v>4.9480507841142924E-3</c:v>
                </c:pt>
                <c:pt idx="156">
                  <c:v>4.7069668422318354E-3</c:v>
                </c:pt>
                <c:pt idx="157">
                  <c:v>4.4736011829282279E-3</c:v>
                </c:pt>
                <c:pt idx="158">
                  <c:v>4.2479806041089618E-3</c:v>
                </c:pt>
                <c:pt idx="159">
                  <c:v>4.0301101901005021E-3</c:v>
                </c:pt>
                <c:pt idx="160">
                  <c:v>3.8199743886017574E-3</c:v>
                </c:pt>
                <c:pt idx="161">
                  <c:v>3.6175381232897191E-3</c:v>
                </c:pt>
                <c:pt idx="162">
                  <c:v>3.4227479344044274E-3</c:v>
                </c:pt>
                <c:pt idx="163">
                  <c:v>3.2355331398635999E-3</c:v>
                </c:pt>
                <c:pt idx="164">
                  <c:v>3.0558070097229982E-3</c:v>
                </c:pt>
                <c:pt idx="165">
                  <c:v>2.8834679471003597E-3</c:v>
                </c:pt>
                <c:pt idx="166">
                  <c:v>2.7184006690145453E-3</c:v>
                </c:pt>
                <c:pt idx="167">
                  <c:v>2.5604773809528077E-3</c:v>
                </c:pt>
                <c:pt idx="168">
                  <c:v>2.4095589393636129E-3</c:v>
                </c:pt>
                <c:pt idx="169">
                  <c:v>2.2654959966757439E-3</c:v>
                </c:pt>
                <c:pt idx="170">
                  <c:v>2.1281301238624288E-3</c:v>
                </c:pt>
                <c:pt idx="171">
                  <c:v>1.9972949059977314E-3</c:v>
                </c:pt>
                <c:pt idx="172">
                  <c:v>1.8728170066873663E-3</c:v>
                </c:pt>
                <c:pt idx="173">
                  <c:v>1.7545171976939395E-3</c:v>
                </c:pt>
                <c:pt idx="174">
                  <c:v>1.6422113505133605E-3</c:v>
                </c:pt>
                <c:pt idx="175">
                  <c:v>1.5357113870918579E-3</c:v>
                </c:pt>
                <c:pt idx="176">
                  <c:v>1.4348261872982231E-3</c:v>
                </c:pt>
                <c:pt idx="177">
                  <c:v>1.3393624511809199E-3</c:v>
                </c:pt>
                <c:pt idx="178">
                  <c:v>1.249125514441865E-3</c:v>
                </c:pt>
                <c:pt idx="179">
                  <c:v>1.1639201159456636E-3</c:v>
                </c:pt>
                <c:pt idx="180">
                  <c:v>1.083551116452911E-3</c:v>
                </c:pt>
                <c:pt idx="181">
                  <c:v>1.0078241681170034E-3</c:v>
                </c:pt>
                <c:pt idx="182">
                  <c:v>9.3654633461434991E-4</c:v>
                </c:pt>
                <c:pt idx="183">
                  <c:v>8.695266620866647E-4</c:v>
                </c:pt>
                <c:pt idx="184">
                  <c:v>8.0657670136026764E-4</c:v>
                </c:pt>
                <c:pt idx="185">
                  <c:v>7.4751098217039195E-4</c:v>
                </c:pt>
                <c:pt idx="186">
                  <c:v>6.9214744035784128E-4</c:v>
                </c:pt>
                <c:pt idx="187">
                  <c:v>6.4030779922095136E-4</c:v>
                </c:pt>
                <c:pt idx="188">
                  <c:v>5.9181790639755978E-4</c:v>
                </c:pt>
                <c:pt idx="189">
                  <c:v>5.4650802781992986E-4</c:v>
                </c:pt>
                <c:pt idx="190">
                  <c:v>5.0421310043064903E-4</c:v>
                </c:pt>
                <c:pt idx="191">
                  <c:v>4.6477294547009074E-4</c:v>
                </c:pt>
                <c:pt idx="192">
                  <c:v>4.2803244424677019E-4</c:v>
                </c:pt>
                <c:pt idx="193">
                  <c:v>3.9384167838177651E-4</c:v>
                </c:pt>
                <c:pt idx="194">
                  <c:v>3.6205603657834862E-4</c:v>
                </c:pt>
                <c:pt idx="195">
                  <c:v>3.3253629000873976E-4</c:v>
                </c:pt>
                <c:pt idx="196">
                  <c:v>3.051486384338637E-4</c:v>
                </c:pt>
                <c:pt idx="197">
                  <c:v>2.797647291781469E-4</c:v>
                </c:pt>
                <c:pt idx="198">
                  <c:v>2.562616510737035E-4</c:v>
                </c:pt>
                <c:pt idx="199">
                  <c:v>2.3452190546578112E-4</c:v>
                </c:pt>
                <c:pt idx="200">
                  <c:v>2.1443335633664274E-4</c:v>
                </c:pt>
              </c:numCache>
            </c:numRef>
          </c:val>
          <c:smooth val="0"/>
          <c:extLst>
            <c:ext xmlns:c16="http://schemas.microsoft.com/office/drawing/2014/chart" uri="{C3380CC4-5D6E-409C-BE32-E72D297353CC}">
              <c16:uniqueId val="{00000003-12CE-45F5-A719-CDD582251C52}"/>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D2A-4C91-B917-DFD744AAFE8E}"/>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4D2A-4C91-B917-DFD744AAFE8E}"/>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4D2A-4C91-B917-DFD744AAFE8E}"/>
              </c:ext>
            </c:extLst>
          </c:dPt>
          <c:val>
            <c:numRef>
              <c:f>'SPERT® Beta Scheduler'!$I$114:$I$116</c:f>
              <c:numCache>
                <c:formatCode>0%</c:formatCode>
                <c:ptCount val="3"/>
                <c:pt idx="0">
                  <c:v>0.90288121524995824</c:v>
                </c:pt>
                <c:pt idx="1">
                  <c:v>4.8323290138039772E-2</c:v>
                </c:pt>
                <c:pt idx="2">
                  <c:v>4.8795494612001944E-2</c:v>
                </c:pt>
              </c:numCache>
            </c:numRef>
          </c:val>
          <c:extLst>
            <c:ext xmlns:c16="http://schemas.microsoft.com/office/drawing/2014/chart" uri="{C3380CC4-5D6E-409C-BE32-E72D297353CC}">
              <c16:uniqueId val="{00000006-4D2A-4C91-B917-DFD744AAFE8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SPERT® Normal</a:t>
            </a:r>
            <a:r>
              <a:rPr lang="en-US" baseline="0"/>
              <a:t> Distribution of All Rows Combined</a:t>
            </a:r>
            <a:endParaRPr lang="en-US"/>
          </a:p>
        </c:rich>
      </c:tx>
      <c:layout>
        <c:manualLayout>
          <c:xMode val="edge"/>
          <c:yMode val="edge"/>
          <c:x val="0.32409696665465554"/>
          <c:y val="3.669144708866699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3"/>
            </a:solidFill>
            <a:ln>
              <a:noFill/>
            </a:ln>
            <a:effectLst/>
          </c:spPr>
          <c:invertIfNegative val="0"/>
          <c:cat>
            <c:numRef>
              <c:f>'SPERT® Beta Scheduler'!$AP$104:$IH$104</c:f>
              <c:numCache>
                <c:formatCode>#,##0_);\(#,##0\)</c:formatCode>
                <c:ptCount val="201"/>
                <c:pt idx="0">
                  <c:v>156.56482247578919</c:v>
                </c:pt>
                <c:pt idx="1">
                  <c:v>157.17965450103128</c:v>
                </c:pt>
                <c:pt idx="2">
                  <c:v>157.79448652627337</c:v>
                </c:pt>
                <c:pt idx="3">
                  <c:v>158.40931855151547</c:v>
                </c:pt>
                <c:pt idx="4">
                  <c:v>159.02415057675756</c:v>
                </c:pt>
                <c:pt idx="5">
                  <c:v>159.63898260199966</c:v>
                </c:pt>
                <c:pt idx="6">
                  <c:v>160.25381462724175</c:v>
                </c:pt>
                <c:pt idx="7">
                  <c:v>160.86864665248385</c:v>
                </c:pt>
                <c:pt idx="8">
                  <c:v>161.48347867772594</c:v>
                </c:pt>
                <c:pt idx="9">
                  <c:v>162.09831070296804</c:v>
                </c:pt>
                <c:pt idx="10">
                  <c:v>162.71314272821013</c:v>
                </c:pt>
                <c:pt idx="11">
                  <c:v>163.32797475345222</c:v>
                </c:pt>
                <c:pt idx="12">
                  <c:v>163.94280677869432</c:v>
                </c:pt>
                <c:pt idx="13">
                  <c:v>164.55763880393641</c:v>
                </c:pt>
                <c:pt idx="14">
                  <c:v>165.17247082917851</c:v>
                </c:pt>
                <c:pt idx="15">
                  <c:v>165.7873028544206</c:v>
                </c:pt>
                <c:pt idx="16">
                  <c:v>166.4021348796627</c:v>
                </c:pt>
                <c:pt idx="17">
                  <c:v>167.01696690490479</c:v>
                </c:pt>
                <c:pt idx="18">
                  <c:v>167.63179893014689</c:v>
                </c:pt>
                <c:pt idx="19">
                  <c:v>168.24663095538898</c:v>
                </c:pt>
                <c:pt idx="20">
                  <c:v>168.86146298063107</c:v>
                </c:pt>
                <c:pt idx="21">
                  <c:v>169.47629500587317</c:v>
                </c:pt>
                <c:pt idx="22">
                  <c:v>170.09112703111526</c:v>
                </c:pt>
                <c:pt idx="23">
                  <c:v>170.70595905635736</c:v>
                </c:pt>
                <c:pt idx="24">
                  <c:v>171.32079108159945</c:v>
                </c:pt>
                <c:pt idx="25">
                  <c:v>171.93562310684155</c:v>
                </c:pt>
                <c:pt idx="26">
                  <c:v>172.55045513208364</c:v>
                </c:pt>
                <c:pt idx="27">
                  <c:v>173.16528715732574</c:v>
                </c:pt>
                <c:pt idx="28">
                  <c:v>173.78011918256783</c:v>
                </c:pt>
                <c:pt idx="29">
                  <c:v>174.39495120780992</c:v>
                </c:pt>
                <c:pt idx="30">
                  <c:v>175.00978323305202</c:v>
                </c:pt>
                <c:pt idx="31">
                  <c:v>175.62461525829411</c:v>
                </c:pt>
                <c:pt idx="32">
                  <c:v>176.23944728353621</c:v>
                </c:pt>
                <c:pt idx="33">
                  <c:v>176.8542793087783</c:v>
                </c:pt>
                <c:pt idx="34">
                  <c:v>177.4691113340204</c:v>
                </c:pt>
                <c:pt idx="35">
                  <c:v>178.08394335926249</c:v>
                </c:pt>
                <c:pt idx="36">
                  <c:v>178.69877538450459</c:v>
                </c:pt>
                <c:pt idx="37">
                  <c:v>179.31360740974668</c:v>
                </c:pt>
                <c:pt idx="38">
                  <c:v>179.92843943498877</c:v>
                </c:pt>
                <c:pt idx="39">
                  <c:v>180.54327146023087</c:v>
                </c:pt>
                <c:pt idx="40">
                  <c:v>181.15810348547296</c:v>
                </c:pt>
                <c:pt idx="41">
                  <c:v>181.77293551071506</c:v>
                </c:pt>
                <c:pt idx="42">
                  <c:v>182.38776753595715</c:v>
                </c:pt>
                <c:pt idx="43">
                  <c:v>183.00259956119925</c:v>
                </c:pt>
                <c:pt idx="44">
                  <c:v>183.61743158644134</c:v>
                </c:pt>
                <c:pt idx="45">
                  <c:v>184.23226361168344</c:v>
                </c:pt>
                <c:pt idx="46">
                  <c:v>184.84709563692553</c:v>
                </c:pt>
                <c:pt idx="47">
                  <c:v>185.46192766216762</c:v>
                </c:pt>
                <c:pt idx="48">
                  <c:v>186.07675968740972</c:v>
                </c:pt>
                <c:pt idx="49">
                  <c:v>186.69159171265181</c:v>
                </c:pt>
                <c:pt idx="50">
                  <c:v>187.30642373789391</c:v>
                </c:pt>
                <c:pt idx="51">
                  <c:v>187.921255763136</c:v>
                </c:pt>
                <c:pt idx="52">
                  <c:v>188.5360877883781</c:v>
                </c:pt>
                <c:pt idx="53">
                  <c:v>189.15091981362019</c:v>
                </c:pt>
                <c:pt idx="54">
                  <c:v>189.76575183886229</c:v>
                </c:pt>
                <c:pt idx="55">
                  <c:v>190.38058386410438</c:v>
                </c:pt>
                <c:pt idx="56">
                  <c:v>190.99541588934648</c:v>
                </c:pt>
                <c:pt idx="57">
                  <c:v>191.61024791458857</c:v>
                </c:pt>
                <c:pt idx="58">
                  <c:v>192.22507993983066</c:v>
                </c:pt>
                <c:pt idx="59">
                  <c:v>192.83991196507276</c:v>
                </c:pt>
                <c:pt idx="60">
                  <c:v>193.45474399031485</c:v>
                </c:pt>
                <c:pt idx="61">
                  <c:v>194.06957601555695</c:v>
                </c:pt>
                <c:pt idx="62">
                  <c:v>194.68440804079904</c:v>
                </c:pt>
                <c:pt idx="63">
                  <c:v>195.29924006604114</c:v>
                </c:pt>
                <c:pt idx="64">
                  <c:v>195.91407209128323</c:v>
                </c:pt>
                <c:pt idx="65">
                  <c:v>196.52890411652533</c:v>
                </c:pt>
                <c:pt idx="66">
                  <c:v>197.14373614176742</c:v>
                </c:pt>
                <c:pt idx="67">
                  <c:v>197.75856816700951</c:v>
                </c:pt>
                <c:pt idx="68">
                  <c:v>198.37340019225161</c:v>
                </c:pt>
                <c:pt idx="69">
                  <c:v>198.9882322174937</c:v>
                </c:pt>
                <c:pt idx="70">
                  <c:v>199.6030642427358</c:v>
                </c:pt>
                <c:pt idx="71">
                  <c:v>200.21789626797789</c:v>
                </c:pt>
                <c:pt idx="72">
                  <c:v>200.83272829321999</c:v>
                </c:pt>
                <c:pt idx="73">
                  <c:v>201.44756031846208</c:v>
                </c:pt>
                <c:pt idx="74">
                  <c:v>202.06239234370418</c:v>
                </c:pt>
                <c:pt idx="75">
                  <c:v>202.67722436894627</c:v>
                </c:pt>
                <c:pt idx="76">
                  <c:v>203.29205639418836</c:v>
                </c:pt>
                <c:pt idx="77">
                  <c:v>203.90688841943046</c:v>
                </c:pt>
                <c:pt idx="78">
                  <c:v>204.52172044467255</c:v>
                </c:pt>
                <c:pt idx="79">
                  <c:v>205.13655246991465</c:v>
                </c:pt>
                <c:pt idx="80">
                  <c:v>205.75138449515674</c:v>
                </c:pt>
                <c:pt idx="81">
                  <c:v>206.36621652039884</c:v>
                </c:pt>
                <c:pt idx="82">
                  <c:v>206.98104854564093</c:v>
                </c:pt>
                <c:pt idx="83">
                  <c:v>207.59588057088303</c:v>
                </c:pt>
                <c:pt idx="84">
                  <c:v>208.21071259612512</c:v>
                </c:pt>
                <c:pt idx="85">
                  <c:v>208.82554462136721</c:v>
                </c:pt>
                <c:pt idx="86">
                  <c:v>209.44037664660931</c:v>
                </c:pt>
                <c:pt idx="87">
                  <c:v>210.0552086718514</c:v>
                </c:pt>
                <c:pt idx="88">
                  <c:v>210.6700406970935</c:v>
                </c:pt>
                <c:pt idx="89">
                  <c:v>211.28487272233559</c:v>
                </c:pt>
                <c:pt idx="90">
                  <c:v>211.89970474757769</c:v>
                </c:pt>
                <c:pt idx="91">
                  <c:v>212.51453677281978</c:v>
                </c:pt>
                <c:pt idx="92">
                  <c:v>213.12936879806188</c:v>
                </c:pt>
                <c:pt idx="93">
                  <c:v>213.74420082330397</c:v>
                </c:pt>
                <c:pt idx="94">
                  <c:v>214.35903284854606</c:v>
                </c:pt>
                <c:pt idx="95">
                  <c:v>214.97386487378816</c:v>
                </c:pt>
                <c:pt idx="96">
                  <c:v>215.58869689903025</c:v>
                </c:pt>
                <c:pt idx="97">
                  <c:v>216.20352892427235</c:v>
                </c:pt>
                <c:pt idx="98">
                  <c:v>216.81836094951444</c:v>
                </c:pt>
                <c:pt idx="99">
                  <c:v>217.43319297475654</c:v>
                </c:pt>
                <c:pt idx="100">
                  <c:v>218.04802499999863</c:v>
                </c:pt>
                <c:pt idx="101">
                  <c:v>218.66285702524073</c:v>
                </c:pt>
                <c:pt idx="102">
                  <c:v>219.27768905048282</c:v>
                </c:pt>
                <c:pt idx="103">
                  <c:v>219.89252107572491</c:v>
                </c:pt>
                <c:pt idx="104">
                  <c:v>220.50735310096701</c:v>
                </c:pt>
                <c:pt idx="105">
                  <c:v>221.1221851262091</c:v>
                </c:pt>
                <c:pt idx="106">
                  <c:v>221.7370171514512</c:v>
                </c:pt>
                <c:pt idx="107">
                  <c:v>222.35184917669329</c:v>
                </c:pt>
                <c:pt idx="108">
                  <c:v>222.96668120193539</c:v>
                </c:pt>
                <c:pt idx="109">
                  <c:v>223.58151322717748</c:v>
                </c:pt>
                <c:pt idx="110">
                  <c:v>224.19634525241958</c:v>
                </c:pt>
                <c:pt idx="111">
                  <c:v>224.81117727766167</c:v>
                </c:pt>
                <c:pt idx="112">
                  <c:v>225.42600930290376</c:v>
                </c:pt>
                <c:pt idx="113">
                  <c:v>226.04084132814586</c:v>
                </c:pt>
                <c:pt idx="114">
                  <c:v>226.65567335338795</c:v>
                </c:pt>
                <c:pt idx="115">
                  <c:v>227.27050537863005</c:v>
                </c:pt>
                <c:pt idx="116">
                  <c:v>227.88533740387214</c:v>
                </c:pt>
                <c:pt idx="117">
                  <c:v>228.50016942911424</c:v>
                </c:pt>
                <c:pt idx="118">
                  <c:v>229.11500145435633</c:v>
                </c:pt>
                <c:pt idx="119">
                  <c:v>229.72983347959843</c:v>
                </c:pt>
                <c:pt idx="120">
                  <c:v>230.34466550484052</c:v>
                </c:pt>
                <c:pt idx="121">
                  <c:v>230.95949753008261</c:v>
                </c:pt>
                <c:pt idx="122">
                  <c:v>231.57432955532471</c:v>
                </c:pt>
                <c:pt idx="123">
                  <c:v>232.1891615805668</c:v>
                </c:pt>
                <c:pt idx="124">
                  <c:v>232.8039936058089</c:v>
                </c:pt>
                <c:pt idx="125">
                  <c:v>233.41882563105099</c:v>
                </c:pt>
                <c:pt idx="126">
                  <c:v>234.03365765629309</c:v>
                </c:pt>
                <c:pt idx="127">
                  <c:v>234.64848968153518</c:v>
                </c:pt>
                <c:pt idx="128">
                  <c:v>235.26332170677728</c:v>
                </c:pt>
                <c:pt idx="129">
                  <c:v>235.87815373201937</c:v>
                </c:pt>
                <c:pt idx="130">
                  <c:v>236.49298575726147</c:v>
                </c:pt>
                <c:pt idx="131">
                  <c:v>237.10781778250356</c:v>
                </c:pt>
                <c:pt idx="132">
                  <c:v>237.72264980774565</c:v>
                </c:pt>
                <c:pt idx="133">
                  <c:v>238.33748183298775</c:v>
                </c:pt>
                <c:pt idx="134">
                  <c:v>238.95231385822984</c:v>
                </c:pt>
                <c:pt idx="135">
                  <c:v>239.56714588347194</c:v>
                </c:pt>
                <c:pt idx="136">
                  <c:v>240.18197790871403</c:v>
                </c:pt>
                <c:pt idx="137">
                  <c:v>240.79680993395613</c:v>
                </c:pt>
                <c:pt idx="138">
                  <c:v>241.41164195919822</c:v>
                </c:pt>
                <c:pt idx="139">
                  <c:v>242.02647398444032</c:v>
                </c:pt>
                <c:pt idx="140">
                  <c:v>242.64130600968241</c:v>
                </c:pt>
                <c:pt idx="141">
                  <c:v>243.2561380349245</c:v>
                </c:pt>
                <c:pt idx="142">
                  <c:v>243.8709700601666</c:v>
                </c:pt>
                <c:pt idx="143">
                  <c:v>244.48580208540869</c:v>
                </c:pt>
                <c:pt idx="144">
                  <c:v>245.10063411065079</c:v>
                </c:pt>
                <c:pt idx="145">
                  <c:v>245.71546613589288</c:v>
                </c:pt>
                <c:pt idx="146">
                  <c:v>246.33029816113498</c:v>
                </c:pt>
                <c:pt idx="147">
                  <c:v>246.94513018637707</c:v>
                </c:pt>
                <c:pt idx="148">
                  <c:v>247.55996221161917</c:v>
                </c:pt>
                <c:pt idx="149">
                  <c:v>248.17479423686126</c:v>
                </c:pt>
                <c:pt idx="150">
                  <c:v>248.78962626210335</c:v>
                </c:pt>
                <c:pt idx="151">
                  <c:v>249.40445828734545</c:v>
                </c:pt>
                <c:pt idx="152">
                  <c:v>250.01929031258754</c:v>
                </c:pt>
                <c:pt idx="153">
                  <c:v>250.63412233782964</c:v>
                </c:pt>
                <c:pt idx="154">
                  <c:v>251.24895436307173</c:v>
                </c:pt>
                <c:pt idx="155">
                  <c:v>251.86378638831383</c:v>
                </c:pt>
                <c:pt idx="156">
                  <c:v>252.47861841355592</c:v>
                </c:pt>
                <c:pt idx="157">
                  <c:v>253.09345043879802</c:v>
                </c:pt>
                <c:pt idx="158">
                  <c:v>253.70828246404011</c:v>
                </c:pt>
                <c:pt idx="159">
                  <c:v>254.3231144892822</c:v>
                </c:pt>
                <c:pt idx="160">
                  <c:v>254.9379465145243</c:v>
                </c:pt>
                <c:pt idx="161">
                  <c:v>255.55277853976639</c:v>
                </c:pt>
                <c:pt idx="162">
                  <c:v>256.16761056500849</c:v>
                </c:pt>
                <c:pt idx="163">
                  <c:v>256.78244259025058</c:v>
                </c:pt>
                <c:pt idx="164">
                  <c:v>257.39727461549268</c:v>
                </c:pt>
                <c:pt idx="165">
                  <c:v>258.01210664073477</c:v>
                </c:pt>
                <c:pt idx="166">
                  <c:v>258.62693866597687</c:v>
                </c:pt>
                <c:pt idx="167">
                  <c:v>259.24177069121896</c:v>
                </c:pt>
                <c:pt idx="168">
                  <c:v>259.85660271646105</c:v>
                </c:pt>
                <c:pt idx="169">
                  <c:v>260.47143474170315</c:v>
                </c:pt>
                <c:pt idx="170">
                  <c:v>261.08626676694524</c:v>
                </c:pt>
                <c:pt idx="171">
                  <c:v>261.70109879218734</c:v>
                </c:pt>
                <c:pt idx="172">
                  <c:v>262.31593081742943</c:v>
                </c:pt>
                <c:pt idx="173">
                  <c:v>262.93076284267153</c:v>
                </c:pt>
                <c:pt idx="174">
                  <c:v>263.54559486791362</c:v>
                </c:pt>
                <c:pt idx="175">
                  <c:v>264.16042689315572</c:v>
                </c:pt>
                <c:pt idx="176">
                  <c:v>264.77525891839781</c:v>
                </c:pt>
                <c:pt idx="177">
                  <c:v>265.3900909436399</c:v>
                </c:pt>
                <c:pt idx="178">
                  <c:v>266.004922968882</c:v>
                </c:pt>
                <c:pt idx="179">
                  <c:v>266.61975499412409</c:v>
                </c:pt>
                <c:pt idx="180">
                  <c:v>267.23458701936619</c:v>
                </c:pt>
                <c:pt idx="181">
                  <c:v>267.84941904460828</c:v>
                </c:pt>
                <c:pt idx="182">
                  <c:v>268.46425106985038</c:v>
                </c:pt>
                <c:pt idx="183">
                  <c:v>269.07908309509247</c:v>
                </c:pt>
                <c:pt idx="184">
                  <c:v>269.69391512033457</c:v>
                </c:pt>
                <c:pt idx="185">
                  <c:v>270.30874714557666</c:v>
                </c:pt>
                <c:pt idx="186">
                  <c:v>270.92357917081875</c:v>
                </c:pt>
                <c:pt idx="187">
                  <c:v>271.53841119606085</c:v>
                </c:pt>
                <c:pt idx="188">
                  <c:v>272.15324322130294</c:v>
                </c:pt>
                <c:pt idx="189">
                  <c:v>272.76807524654504</c:v>
                </c:pt>
                <c:pt idx="190">
                  <c:v>273.38290727178713</c:v>
                </c:pt>
                <c:pt idx="191">
                  <c:v>273.99773929702923</c:v>
                </c:pt>
                <c:pt idx="192">
                  <c:v>274.61257132227132</c:v>
                </c:pt>
                <c:pt idx="193">
                  <c:v>275.22740334751342</c:v>
                </c:pt>
                <c:pt idx="194">
                  <c:v>275.84223537275551</c:v>
                </c:pt>
                <c:pt idx="195">
                  <c:v>276.4570673979976</c:v>
                </c:pt>
                <c:pt idx="196">
                  <c:v>277.0718994232397</c:v>
                </c:pt>
                <c:pt idx="197">
                  <c:v>277.68673144848179</c:v>
                </c:pt>
                <c:pt idx="198">
                  <c:v>278.30156347372389</c:v>
                </c:pt>
                <c:pt idx="199">
                  <c:v>278.91639549896598</c:v>
                </c:pt>
                <c:pt idx="200">
                  <c:v>279.53122752421086</c:v>
                </c:pt>
              </c:numCache>
            </c:numRef>
          </c:cat>
          <c:val>
            <c:numRef>
              <c:f>'SPERT® Beta Scheduler'!$II$106:$QA$106</c:f>
              <c:numCache>
                <c:formatCode>General</c:formatCode>
                <c:ptCount val="201"/>
                <c:pt idx="0">
                  <c:v>2.1624679083003987E-4</c:v>
                </c:pt>
                <c:pt idx="1">
                  <c:v>2.3650522615849113E-4</c:v>
                </c:pt>
                <c:pt idx="2">
                  <c:v>2.5842882191564758E-4</c:v>
                </c:pt>
                <c:pt idx="3">
                  <c:v>2.8213066243869928E-4</c:v>
                </c:pt>
                <c:pt idx="4">
                  <c:v>3.0772924005295974E-4</c:v>
                </c:pt>
                <c:pt idx="5">
                  <c:v>3.3534850536978206E-4</c:v>
                </c:pt>
                <c:pt idx="6">
                  <c:v>3.6511789652631709E-4</c:v>
                </c:pt>
                <c:pt idx="7">
                  <c:v>3.9717234529255149E-4</c:v>
                </c:pt>
                <c:pt idx="8">
                  <c:v>4.3165225793598841E-4</c:v>
                </c:pt>
                <c:pt idx="9">
                  <c:v>4.6870346871197115E-4</c:v>
                </c:pt>
                <c:pt idx="10">
                  <c:v>5.0847716383928634E-4</c:v>
                </c:pt>
                <c:pt idx="11">
                  <c:v>5.511297738276463E-4</c:v>
                </c:pt>
                <c:pt idx="12">
                  <c:v>5.9682283204723309E-4</c:v>
                </c:pt>
                <c:pt idx="13">
                  <c:v>6.4572279747187309E-4</c:v>
                </c:pt>
                <c:pt idx="14">
                  <c:v>6.9800083958783388E-4</c:v>
                </c:pt>
                <c:pt idx="15">
                  <c:v>7.5383258354073794E-4</c:v>
                </c:pt>
                <c:pt idx="16">
                  <c:v>8.1339781369470362E-4</c:v>
                </c:pt>
                <c:pt idx="17">
                  <c:v>8.7688013390140734E-4</c:v>
                </c:pt>
                <c:pt idx="18">
                  <c:v>9.4446658292308028E-4</c:v>
                </c:pt>
                <c:pt idx="19">
                  <c:v>1.0163472036231029E-3</c:v>
                </c:pt>
                <c:pt idx="20">
                  <c:v>1.0927145647312527E-3</c:v>
                </c:pt>
                <c:pt idx="21">
                  <c:v>1.1737632342080522E-3</c:v>
                </c:pt>
                <c:pt idx="22">
                  <c:v>1.2596892034741057E-3</c:v>
                </c:pt>
                <c:pt idx="23">
                  <c:v>1.3506892620355185E-3</c:v>
                </c:pt>
                <c:pt idx="24">
                  <c:v>1.4469603223252454E-3</c:v>
                </c:pt>
                <c:pt idx="25">
                  <c:v>1.548698694891556E-3</c:v>
                </c:pt>
                <c:pt idx="26">
                  <c:v>1.6560993143980745E-3</c:v>
                </c:pt>
                <c:pt idx="27">
                  <c:v>1.7693549172536462E-3</c:v>
                </c:pt>
                <c:pt idx="28">
                  <c:v>1.8886551720632336E-3</c:v>
                </c:pt>
                <c:pt idx="29">
                  <c:v>2.0141857644812963E-3</c:v>
                </c:pt>
                <c:pt idx="30">
                  <c:v>2.146127438454696E-3</c:v>
                </c:pt>
                <c:pt idx="31">
                  <c:v>2.284654996260644E-3</c:v>
                </c:pt>
                <c:pt idx="32">
                  <c:v>2.4299362601740678E-3</c:v>
                </c:pt>
                <c:pt idx="33">
                  <c:v>2.5821309990350311E-3</c:v>
                </c:pt>
                <c:pt idx="34">
                  <c:v>2.7413898234273826E-3</c:v>
                </c:pt>
                <c:pt idx="35">
                  <c:v>2.9078530536212439E-3</c:v>
                </c:pt>
                <c:pt idx="36">
                  <c:v>3.0816495648706278E-3</c:v>
                </c:pt>
                <c:pt idx="37">
                  <c:v>3.2628956150895744E-3</c:v>
                </c:pt>
                <c:pt idx="38">
                  <c:v>3.4516936603517282E-3</c:v>
                </c:pt>
                <c:pt idx="39">
                  <c:v>3.6481311640649758E-3</c:v>
                </c:pt>
                <c:pt idx="40">
                  <c:v>3.8522794060606054E-3</c:v>
                </c:pt>
                <c:pt idx="41">
                  <c:v>4.0641922982006928E-3</c:v>
                </c:pt>
                <c:pt idx="42">
                  <c:v>4.2839052134440603E-3</c:v>
                </c:pt>
                <c:pt idx="43">
                  <c:v>4.5114338356155477E-3</c:v>
                </c:pt>
                <c:pt idx="44">
                  <c:v>4.7467730373912196E-3</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D0B8-407E-8D77-B5F97D1A7CC9}"/>
            </c:ext>
          </c:extLst>
        </c:ser>
        <c:ser>
          <c:idx val="1"/>
          <c:order val="1"/>
          <c:spPr>
            <a:solidFill>
              <a:schemeClr val="accent1"/>
            </a:solidFill>
            <a:ln>
              <a:noFill/>
            </a:ln>
            <a:effectLst/>
          </c:spPr>
          <c:invertIfNegative val="0"/>
          <c:cat>
            <c:numRef>
              <c:f>'SPERT® Beta Scheduler'!$AP$104:$IH$104</c:f>
              <c:numCache>
                <c:formatCode>#,##0_);\(#,##0\)</c:formatCode>
                <c:ptCount val="201"/>
                <c:pt idx="0">
                  <c:v>156.56482247578919</c:v>
                </c:pt>
                <c:pt idx="1">
                  <c:v>157.17965450103128</c:v>
                </c:pt>
                <c:pt idx="2">
                  <c:v>157.79448652627337</c:v>
                </c:pt>
                <c:pt idx="3">
                  <c:v>158.40931855151547</c:v>
                </c:pt>
                <c:pt idx="4">
                  <c:v>159.02415057675756</c:v>
                </c:pt>
                <c:pt idx="5">
                  <c:v>159.63898260199966</c:v>
                </c:pt>
                <c:pt idx="6">
                  <c:v>160.25381462724175</c:v>
                </c:pt>
                <c:pt idx="7">
                  <c:v>160.86864665248385</c:v>
                </c:pt>
                <c:pt idx="8">
                  <c:v>161.48347867772594</c:v>
                </c:pt>
                <c:pt idx="9">
                  <c:v>162.09831070296804</c:v>
                </c:pt>
                <c:pt idx="10">
                  <c:v>162.71314272821013</c:v>
                </c:pt>
                <c:pt idx="11">
                  <c:v>163.32797475345222</c:v>
                </c:pt>
                <c:pt idx="12">
                  <c:v>163.94280677869432</c:v>
                </c:pt>
                <c:pt idx="13">
                  <c:v>164.55763880393641</c:v>
                </c:pt>
                <c:pt idx="14">
                  <c:v>165.17247082917851</c:v>
                </c:pt>
                <c:pt idx="15">
                  <c:v>165.7873028544206</c:v>
                </c:pt>
                <c:pt idx="16">
                  <c:v>166.4021348796627</c:v>
                </c:pt>
                <c:pt idx="17">
                  <c:v>167.01696690490479</c:v>
                </c:pt>
                <c:pt idx="18">
                  <c:v>167.63179893014689</c:v>
                </c:pt>
                <c:pt idx="19">
                  <c:v>168.24663095538898</c:v>
                </c:pt>
                <c:pt idx="20">
                  <c:v>168.86146298063107</c:v>
                </c:pt>
                <c:pt idx="21">
                  <c:v>169.47629500587317</c:v>
                </c:pt>
                <c:pt idx="22">
                  <c:v>170.09112703111526</c:v>
                </c:pt>
                <c:pt idx="23">
                  <c:v>170.70595905635736</c:v>
                </c:pt>
                <c:pt idx="24">
                  <c:v>171.32079108159945</c:v>
                </c:pt>
                <c:pt idx="25">
                  <c:v>171.93562310684155</c:v>
                </c:pt>
                <c:pt idx="26">
                  <c:v>172.55045513208364</c:v>
                </c:pt>
                <c:pt idx="27">
                  <c:v>173.16528715732574</c:v>
                </c:pt>
                <c:pt idx="28">
                  <c:v>173.78011918256783</c:v>
                </c:pt>
                <c:pt idx="29">
                  <c:v>174.39495120780992</c:v>
                </c:pt>
                <c:pt idx="30">
                  <c:v>175.00978323305202</c:v>
                </c:pt>
                <c:pt idx="31">
                  <c:v>175.62461525829411</c:v>
                </c:pt>
                <c:pt idx="32">
                  <c:v>176.23944728353621</c:v>
                </c:pt>
                <c:pt idx="33">
                  <c:v>176.8542793087783</c:v>
                </c:pt>
                <c:pt idx="34">
                  <c:v>177.4691113340204</c:v>
                </c:pt>
                <c:pt idx="35">
                  <c:v>178.08394335926249</c:v>
                </c:pt>
                <c:pt idx="36">
                  <c:v>178.69877538450459</c:v>
                </c:pt>
                <c:pt idx="37">
                  <c:v>179.31360740974668</c:v>
                </c:pt>
                <c:pt idx="38">
                  <c:v>179.92843943498877</c:v>
                </c:pt>
                <c:pt idx="39">
                  <c:v>180.54327146023087</c:v>
                </c:pt>
                <c:pt idx="40">
                  <c:v>181.15810348547296</c:v>
                </c:pt>
                <c:pt idx="41">
                  <c:v>181.77293551071506</c:v>
                </c:pt>
                <c:pt idx="42">
                  <c:v>182.38776753595715</c:v>
                </c:pt>
                <c:pt idx="43">
                  <c:v>183.00259956119925</c:v>
                </c:pt>
                <c:pt idx="44">
                  <c:v>183.61743158644134</c:v>
                </c:pt>
                <c:pt idx="45">
                  <c:v>184.23226361168344</c:v>
                </c:pt>
                <c:pt idx="46">
                  <c:v>184.84709563692553</c:v>
                </c:pt>
                <c:pt idx="47">
                  <c:v>185.46192766216762</c:v>
                </c:pt>
                <c:pt idx="48">
                  <c:v>186.07675968740972</c:v>
                </c:pt>
                <c:pt idx="49">
                  <c:v>186.69159171265181</c:v>
                </c:pt>
                <c:pt idx="50">
                  <c:v>187.30642373789391</c:v>
                </c:pt>
                <c:pt idx="51">
                  <c:v>187.921255763136</c:v>
                </c:pt>
                <c:pt idx="52">
                  <c:v>188.5360877883781</c:v>
                </c:pt>
                <c:pt idx="53">
                  <c:v>189.15091981362019</c:v>
                </c:pt>
                <c:pt idx="54">
                  <c:v>189.76575183886229</c:v>
                </c:pt>
                <c:pt idx="55">
                  <c:v>190.38058386410438</c:v>
                </c:pt>
                <c:pt idx="56">
                  <c:v>190.99541588934648</c:v>
                </c:pt>
                <c:pt idx="57">
                  <c:v>191.61024791458857</c:v>
                </c:pt>
                <c:pt idx="58">
                  <c:v>192.22507993983066</c:v>
                </c:pt>
                <c:pt idx="59">
                  <c:v>192.83991196507276</c:v>
                </c:pt>
                <c:pt idx="60">
                  <c:v>193.45474399031485</c:v>
                </c:pt>
                <c:pt idx="61">
                  <c:v>194.06957601555695</c:v>
                </c:pt>
                <c:pt idx="62">
                  <c:v>194.68440804079904</c:v>
                </c:pt>
                <c:pt idx="63">
                  <c:v>195.29924006604114</c:v>
                </c:pt>
                <c:pt idx="64">
                  <c:v>195.91407209128323</c:v>
                </c:pt>
                <c:pt idx="65">
                  <c:v>196.52890411652533</c:v>
                </c:pt>
                <c:pt idx="66">
                  <c:v>197.14373614176742</c:v>
                </c:pt>
                <c:pt idx="67">
                  <c:v>197.75856816700951</c:v>
                </c:pt>
                <c:pt idx="68">
                  <c:v>198.37340019225161</c:v>
                </c:pt>
                <c:pt idx="69">
                  <c:v>198.9882322174937</c:v>
                </c:pt>
                <c:pt idx="70">
                  <c:v>199.6030642427358</c:v>
                </c:pt>
                <c:pt idx="71">
                  <c:v>200.21789626797789</c:v>
                </c:pt>
                <c:pt idx="72">
                  <c:v>200.83272829321999</c:v>
                </c:pt>
                <c:pt idx="73">
                  <c:v>201.44756031846208</c:v>
                </c:pt>
                <c:pt idx="74">
                  <c:v>202.06239234370418</c:v>
                </c:pt>
                <c:pt idx="75">
                  <c:v>202.67722436894627</c:v>
                </c:pt>
                <c:pt idx="76">
                  <c:v>203.29205639418836</c:v>
                </c:pt>
                <c:pt idx="77">
                  <c:v>203.90688841943046</c:v>
                </c:pt>
                <c:pt idx="78">
                  <c:v>204.52172044467255</c:v>
                </c:pt>
                <c:pt idx="79">
                  <c:v>205.13655246991465</c:v>
                </c:pt>
                <c:pt idx="80">
                  <c:v>205.75138449515674</c:v>
                </c:pt>
                <c:pt idx="81">
                  <c:v>206.36621652039884</c:v>
                </c:pt>
                <c:pt idx="82">
                  <c:v>206.98104854564093</c:v>
                </c:pt>
                <c:pt idx="83">
                  <c:v>207.59588057088303</c:v>
                </c:pt>
                <c:pt idx="84">
                  <c:v>208.21071259612512</c:v>
                </c:pt>
                <c:pt idx="85">
                  <c:v>208.82554462136721</c:v>
                </c:pt>
                <c:pt idx="86">
                  <c:v>209.44037664660931</c:v>
                </c:pt>
                <c:pt idx="87">
                  <c:v>210.0552086718514</c:v>
                </c:pt>
                <c:pt idx="88">
                  <c:v>210.6700406970935</c:v>
                </c:pt>
                <c:pt idx="89">
                  <c:v>211.28487272233559</c:v>
                </c:pt>
                <c:pt idx="90">
                  <c:v>211.89970474757769</c:v>
                </c:pt>
                <c:pt idx="91">
                  <c:v>212.51453677281978</c:v>
                </c:pt>
                <c:pt idx="92">
                  <c:v>213.12936879806188</c:v>
                </c:pt>
                <c:pt idx="93">
                  <c:v>213.74420082330397</c:v>
                </c:pt>
                <c:pt idx="94">
                  <c:v>214.35903284854606</c:v>
                </c:pt>
                <c:pt idx="95">
                  <c:v>214.97386487378816</c:v>
                </c:pt>
                <c:pt idx="96">
                  <c:v>215.58869689903025</c:v>
                </c:pt>
                <c:pt idx="97">
                  <c:v>216.20352892427235</c:v>
                </c:pt>
                <c:pt idx="98">
                  <c:v>216.81836094951444</c:v>
                </c:pt>
                <c:pt idx="99">
                  <c:v>217.43319297475654</c:v>
                </c:pt>
                <c:pt idx="100">
                  <c:v>218.04802499999863</c:v>
                </c:pt>
                <c:pt idx="101">
                  <c:v>218.66285702524073</c:v>
                </c:pt>
                <c:pt idx="102">
                  <c:v>219.27768905048282</c:v>
                </c:pt>
                <c:pt idx="103">
                  <c:v>219.89252107572491</c:v>
                </c:pt>
                <c:pt idx="104">
                  <c:v>220.50735310096701</c:v>
                </c:pt>
                <c:pt idx="105">
                  <c:v>221.1221851262091</c:v>
                </c:pt>
                <c:pt idx="106">
                  <c:v>221.7370171514512</c:v>
                </c:pt>
                <c:pt idx="107">
                  <c:v>222.35184917669329</c:v>
                </c:pt>
                <c:pt idx="108">
                  <c:v>222.96668120193539</c:v>
                </c:pt>
                <c:pt idx="109">
                  <c:v>223.58151322717748</c:v>
                </c:pt>
                <c:pt idx="110">
                  <c:v>224.19634525241958</c:v>
                </c:pt>
                <c:pt idx="111">
                  <c:v>224.81117727766167</c:v>
                </c:pt>
                <c:pt idx="112">
                  <c:v>225.42600930290376</c:v>
                </c:pt>
                <c:pt idx="113">
                  <c:v>226.04084132814586</c:v>
                </c:pt>
                <c:pt idx="114">
                  <c:v>226.65567335338795</c:v>
                </c:pt>
                <c:pt idx="115">
                  <c:v>227.27050537863005</c:v>
                </c:pt>
                <c:pt idx="116">
                  <c:v>227.88533740387214</c:v>
                </c:pt>
                <c:pt idx="117">
                  <c:v>228.50016942911424</c:v>
                </c:pt>
                <c:pt idx="118">
                  <c:v>229.11500145435633</c:v>
                </c:pt>
                <c:pt idx="119">
                  <c:v>229.72983347959843</c:v>
                </c:pt>
                <c:pt idx="120">
                  <c:v>230.34466550484052</c:v>
                </c:pt>
                <c:pt idx="121">
                  <c:v>230.95949753008261</c:v>
                </c:pt>
                <c:pt idx="122">
                  <c:v>231.57432955532471</c:v>
                </c:pt>
                <c:pt idx="123">
                  <c:v>232.1891615805668</c:v>
                </c:pt>
                <c:pt idx="124">
                  <c:v>232.8039936058089</c:v>
                </c:pt>
                <c:pt idx="125">
                  <c:v>233.41882563105099</c:v>
                </c:pt>
                <c:pt idx="126">
                  <c:v>234.03365765629309</c:v>
                </c:pt>
                <c:pt idx="127">
                  <c:v>234.64848968153518</c:v>
                </c:pt>
                <c:pt idx="128">
                  <c:v>235.26332170677728</c:v>
                </c:pt>
                <c:pt idx="129">
                  <c:v>235.87815373201937</c:v>
                </c:pt>
                <c:pt idx="130">
                  <c:v>236.49298575726147</c:v>
                </c:pt>
                <c:pt idx="131">
                  <c:v>237.10781778250356</c:v>
                </c:pt>
                <c:pt idx="132">
                  <c:v>237.72264980774565</c:v>
                </c:pt>
                <c:pt idx="133">
                  <c:v>238.33748183298775</c:v>
                </c:pt>
                <c:pt idx="134">
                  <c:v>238.95231385822984</c:v>
                </c:pt>
                <c:pt idx="135">
                  <c:v>239.56714588347194</c:v>
                </c:pt>
                <c:pt idx="136">
                  <c:v>240.18197790871403</c:v>
                </c:pt>
                <c:pt idx="137">
                  <c:v>240.79680993395613</c:v>
                </c:pt>
                <c:pt idx="138">
                  <c:v>241.41164195919822</c:v>
                </c:pt>
                <c:pt idx="139">
                  <c:v>242.02647398444032</c:v>
                </c:pt>
                <c:pt idx="140">
                  <c:v>242.64130600968241</c:v>
                </c:pt>
                <c:pt idx="141">
                  <c:v>243.2561380349245</c:v>
                </c:pt>
                <c:pt idx="142">
                  <c:v>243.8709700601666</c:v>
                </c:pt>
                <c:pt idx="143">
                  <c:v>244.48580208540869</c:v>
                </c:pt>
                <c:pt idx="144">
                  <c:v>245.10063411065079</c:v>
                </c:pt>
                <c:pt idx="145">
                  <c:v>245.71546613589288</c:v>
                </c:pt>
                <c:pt idx="146">
                  <c:v>246.33029816113498</c:v>
                </c:pt>
                <c:pt idx="147">
                  <c:v>246.94513018637707</c:v>
                </c:pt>
                <c:pt idx="148">
                  <c:v>247.55996221161917</c:v>
                </c:pt>
                <c:pt idx="149">
                  <c:v>248.17479423686126</c:v>
                </c:pt>
                <c:pt idx="150">
                  <c:v>248.78962626210335</c:v>
                </c:pt>
                <c:pt idx="151">
                  <c:v>249.40445828734545</c:v>
                </c:pt>
                <c:pt idx="152">
                  <c:v>250.01929031258754</c:v>
                </c:pt>
                <c:pt idx="153">
                  <c:v>250.63412233782964</c:v>
                </c:pt>
                <c:pt idx="154">
                  <c:v>251.24895436307173</c:v>
                </c:pt>
                <c:pt idx="155">
                  <c:v>251.86378638831383</c:v>
                </c:pt>
                <c:pt idx="156">
                  <c:v>252.47861841355592</c:v>
                </c:pt>
                <c:pt idx="157">
                  <c:v>253.09345043879802</c:v>
                </c:pt>
                <c:pt idx="158">
                  <c:v>253.70828246404011</c:v>
                </c:pt>
                <c:pt idx="159">
                  <c:v>254.3231144892822</c:v>
                </c:pt>
                <c:pt idx="160">
                  <c:v>254.9379465145243</c:v>
                </c:pt>
                <c:pt idx="161">
                  <c:v>255.55277853976639</c:v>
                </c:pt>
                <c:pt idx="162">
                  <c:v>256.16761056500849</c:v>
                </c:pt>
                <c:pt idx="163">
                  <c:v>256.78244259025058</c:v>
                </c:pt>
                <c:pt idx="164">
                  <c:v>257.39727461549268</c:v>
                </c:pt>
                <c:pt idx="165">
                  <c:v>258.01210664073477</c:v>
                </c:pt>
                <c:pt idx="166">
                  <c:v>258.62693866597687</c:v>
                </c:pt>
                <c:pt idx="167">
                  <c:v>259.24177069121896</c:v>
                </c:pt>
                <c:pt idx="168">
                  <c:v>259.85660271646105</c:v>
                </c:pt>
                <c:pt idx="169">
                  <c:v>260.47143474170315</c:v>
                </c:pt>
                <c:pt idx="170">
                  <c:v>261.08626676694524</c:v>
                </c:pt>
                <c:pt idx="171">
                  <c:v>261.70109879218734</c:v>
                </c:pt>
                <c:pt idx="172">
                  <c:v>262.31593081742943</c:v>
                </c:pt>
                <c:pt idx="173">
                  <c:v>262.93076284267153</c:v>
                </c:pt>
                <c:pt idx="174">
                  <c:v>263.54559486791362</c:v>
                </c:pt>
                <c:pt idx="175">
                  <c:v>264.16042689315572</c:v>
                </c:pt>
                <c:pt idx="176">
                  <c:v>264.77525891839781</c:v>
                </c:pt>
                <c:pt idx="177">
                  <c:v>265.3900909436399</c:v>
                </c:pt>
                <c:pt idx="178">
                  <c:v>266.004922968882</c:v>
                </c:pt>
                <c:pt idx="179">
                  <c:v>266.61975499412409</c:v>
                </c:pt>
                <c:pt idx="180">
                  <c:v>267.23458701936619</c:v>
                </c:pt>
                <c:pt idx="181">
                  <c:v>267.84941904460828</c:v>
                </c:pt>
                <c:pt idx="182">
                  <c:v>268.46425106985038</c:v>
                </c:pt>
                <c:pt idx="183">
                  <c:v>269.07908309509247</c:v>
                </c:pt>
                <c:pt idx="184">
                  <c:v>269.69391512033457</c:v>
                </c:pt>
                <c:pt idx="185">
                  <c:v>270.30874714557666</c:v>
                </c:pt>
                <c:pt idx="186">
                  <c:v>270.92357917081875</c:v>
                </c:pt>
                <c:pt idx="187">
                  <c:v>271.53841119606085</c:v>
                </c:pt>
                <c:pt idx="188">
                  <c:v>272.15324322130294</c:v>
                </c:pt>
                <c:pt idx="189">
                  <c:v>272.76807524654504</c:v>
                </c:pt>
                <c:pt idx="190">
                  <c:v>273.38290727178713</c:v>
                </c:pt>
                <c:pt idx="191">
                  <c:v>273.99773929702923</c:v>
                </c:pt>
                <c:pt idx="192">
                  <c:v>274.61257132227132</c:v>
                </c:pt>
                <c:pt idx="193">
                  <c:v>275.22740334751342</c:v>
                </c:pt>
                <c:pt idx="194">
                  <c:v>275.84223537275551</c:v>
                </c:pt>
                <c:pt idx="195">
                  <c:v>276.4570673979976</c:v>
                </c:pt>
                <c:pt idx="196">
                  <c:v>277.0718994232397</c:v>
                </c:pt>
                <c:pt idx="197">
                  <c:v>277.68673144848179</c:v>
                </c:pt>
                <c:pt idx="198">
                  <c:v>278.30156347372389</c:v>
                </c:pt>
                <c:pt idx="199">
                  <c:v>278.91639549896598</c:v>
                </c:pt>
                <c:pt idx="200">
                  <c:v>279.53122752421086</c:v>
                </c:pt>
              </c:numCache>
            </c:numRef>
          </c:cat>
          <c:val>
            <c:numRef>
              <c:f>'SPERT® Beta Scheduler'!$II$107:$QA$107</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4.9898957942392302E-3</c:v>
                </c:pt>
                <c:pt idx="46">
                  <c:v>5.2407521422383968E-3</c:v>
                </c:pt>
                <c:pt idx="47">
                  <c:v>5.4992681878298809E-3</c:v>
                </c:pt>
                <c:pt idx="48">
                  <c:v>5.7653451776384776E-3</c:v>
                </c:pt>
                <c:pt idx="49">
                  <c:v>6.0388586365250655E-3</c:v>
                </c:pt>
                <c:pt idx="50">
                  <c:v>6.3196575819981253E-3</c:v>
                </c:pt>
                <c:pt idx="51">
                  <c:v>6.607563823016839E-3</c:v>
                </c:pt>
                <c:pt idx="52">
                  <c:v>6.9023713510593821E-3</c:v>
                </c:pt>
                <c:pt idx="53">
                  <c:v>7.2038458311053906E-3</c:v>
                </c:pt>
                <c:pt idx="54">
                  <c:v>7.5117241998904098E-3</c:v>
                </c:pt>
                <c:pt idx="55">
                  <c:v>7.8257143784315284E-3</c:v>
                </c:pt>
                <c:pt idx="56">
                  <c:v>8.1454951053973965E-3</c:v>
                </c:pt>
                <c:pt idx="57">
                  <c:v>8.4707158974028692E-3</c:v>
                </c:pt>
                <c:pt idx="58">
                  <c:v>8.8009971417499708E-3</c:v>
                </c:pt>
                <c:pt idx="59">
                  <c:v>9.135930326514342E-3</c:v>
                </c:pt>
                <c:pt idx="60">
                  <c:v>9.4750784121925141E-3</c:v>
                </c:pt>
                <c:pt idx="61">
                  <c:v>9.8179763483833057E-3</c:v>
                </c:pt>
                <c:pt idx="62">
                  <c:v>1.0164131738180242E-2</c:v>
                </c:pt>
                <c:pt idx="63">
                  <c:v>1.0513025652105535E-2</c:v>
                </c:pt>
                <c:pt idx="64">
                  <c:v>1.0864113592525091E-2</c:v>
                </c:pt>
                <c:pt idx="65">
                  <c:v>1.121682660855375E-2</c:v>
                </c:pt>
                <c:pt idx="66">
                  <c:v>1.1570572560496878E-2</c:v>
                </c:pt>
                <c:pt idx="67">
                  <c:v>1.192473753188536E-2</c:v>
                </c:pt>
                <c:pt idx="68">
                  <c:v>1.2278687386153E-2</c:v>
                </c:pt>
                <c:pt idx="69">
                  <c:v>1.2631769463986314E-2</c:v>
                </c:pt>
                <c:pt idx="70">
                  <c:v>1.2983314416354507E-2</c:v>
                </c:pt>
                <c:pt idx="71">
                  <c:v>1.3332638167210305E-2</c:v>
                </c:pt>
                <c:pt idx="72">
                  <c:v>1.3679043998849052E-2</c:v>
                </c:pt>
                <c:pt idx="73">
                  <c:v>1.4021824751932371E-2</c:v>
                </c:pt>
                <c:pt idx="74">
                  <c:v>1.4360265131232661E-2</c:v>
                </c:pt>
                <c:pt idx="75">
                  <c:v>1.4693644107244304E-2</c:v>
                </c:pt>
                <c:pt idx="76">
                  <c:v>1.5021237402945101E-2</c:v>
                </c:pt>
                <c:pt idx="77">
                  <c:v>1.5342320054185654E-2</c:v>
                </c:pt>
                <c:pt idx="78">
                  <c:v>1.5656169031442936E-2</c:v>
                </c:pt>
                <c:pt idx="79">
                  <c:v>1.5962065910004857E-2</c:v>
                </c:pt>
                <c:pt idx="80">
                  <c:v>1.6259299575062232E-2</c:v>
                </c:pt>
                <c:pt idx="81">
                  <c:v>1.654716894768004E-2</c:v>
                </c:pt>
                <c:pt idx="82">
                  <c:v>1.6824985717206614E-2</c:v>
                </c:pt>
                <c:pt idx="83">
                  <c:v>1.709207706536324E-2</c:v>
                </c:pt>
                <c:pt idx="84">
                  <c:v>1.7347788367041511E-2</c:v>
                </c:pt>
                <c:pt idx="85">
                  <c:v>1.7591485852725564E-2</c:v>
                </c:pt>
                <c:pt idx="86">
                  <c:v>1.7822559217453512E-2</c:v>
                </c:pt>
                <c:pt idx="87">
                  <c:v>1.804042416133899E-2</c:v>
                </c:pt>
                <c:pt idx="88">
                  <c:v>1.8244524846890431E-2</c:v>
                </c:pt>
                <c:pt idx="89">
                  <c:v>1.8434336258692129E-2</c:v>
                </c:pt>
                <c:pt idx="90">
                  <c:v>1.8609366451446688E-2</c:v>
                </c:pt>
                <c:pt idx="91">
                  <c:v>1.8769158672920335E-2</c:v>
                </c:pt>
                <c:pt idx="92">
                  <c:v>1.8913293348978014E-2</c:v>
                </c:pt>
                <c:pt idx="93">
                  <c:v>1.9041389918639965E-2</c:v>
                </c:pt>
                <c:pt idx="94">
                  <c:v>1.9153108507930446E-2</c:v>
                </c:pt>
                <c:pt idx="95">
                  <c:v>1.9248151432216653E-2</c:v>
                </c:pt>
                <c:pt idx="96">
                  <c:v>1.9326264517744565E-2</c:v>
                </c:pt>
                <c:pt idx="97">
                  <c:v>1.9387238234161219E-2</c:v>
                </c:pt>
                <c:pt idx="98">
                  <c:v>1.9430908630961075E-2</c:v>
                </c:pt>
                <c:pt idx="99">
                  <c:v>1.9457158071998978E-2</c:v>
                </c:pt>
                <c:pt idx="100">
                  <c:v>1.9465915763464209E-2</c:v>
                </c:pt>
                <c:pt idx="101">
                  <c:v>1.9457158071999058E-2</c:v>
                </c:pt>
                <c:pt idx="102">
                  <c:v>1.9430908630961231E-2</c:v>
                </c:pt>
                <c:pt idx="103">
                  <c:v>1.9387238234161459E-2</c:v>
                </c:pt>
                <c:pt idx="104">
                  <c:v>1.9326264517744881E-2</c:v>
                </c:pt>
                <c:pt idx="105">
                  <c:v>1.9248151432217045E-2</c:v>
                </c:pt>
                <c:pt idx="106">
                  <c:v>1.9153108507930915E-2</c:v>
                </c:pt>
                <c:pt idx="107">
                  <c:v>1.9041389918640506E-2</c:v>
                </c:pt>
                <c:pt idx="108">
                  <c:v>1.8913293348978632E-2</c:v>
                </c:pt>
                <c:pt idx="109">
                  <c:v>1.8769158672921022E-2</c:v>
                </c:pt>
                <c:pt idx="110">
                  <c:v>1.8609366451447448E-2</c:v>
                </c:pt>
                <c:pt idx="111">
                  <c:v>1.8434336258692955E-2</c:v>
                </c:pt>
                <c:pt idx="112">
                  <c:v>1.8244524846891326E-2</c:v>
                </c:pt>
                <c:pt idx="113">
                  <c:v>1.8040424161339948E-2</c:v>
                </c:pt>
                <c:pt idx="114">
                  <c:v>1.7822559217454528E-2</c:v>
                </c:pt>
                <c:pt idx="115">
                  <c:v>1.7591485852726643E-2</c:v>
                </c:pt>
                <c:pt idx="116">
                  <c:v>1.7347788367042646E-2</c:v>
                </c:pt>
                <c:pt idx="117">
                  <c:v>1.7092077065364426E-2</c:v>
                </c:pt>
                <c:pt idx="118">
                  <c:v>1.6824985717207849E-2</c:v>
                </c:pt>
                <c:pt idx="119">
                  <c:v>1.6547168947681323E-2</c:v>
                </c:pt>
                <c:pt idx="120">
                  <c:v>1.6259299575063557E-2</c:v>
                </c:pt>
                <c:pt idx="121">
                  <c:v>1.5962065910006224E-2</c:v>
                </c:pt>
                <c:pt idx="122">
                  <c:v>1.5656169031444341E-2</c:v>
                </c:pt>
                <c:pt idx="123">
                  <c:v>1.5342320054187094E-2</c:v>
                </c:pt>
                <c:pt idx="124">
                  <c:v>1.502123740294657E-2</c:v>
                </c:pt>
                <c:pt idx="125">
                  <c:v>1.4693644107245803E-2</c:v>
                </c:pt>
                <c:pt idx="126">
                  <c:v>1.4360265131234184E-2</c:v>
                </c:pt>
                <c:pt idx="127">
                  <c:v>1.4021824751933915E-2</c:v>
                </c:pt>
                <c:pt idx="128">
                  <c:v>1.3679043998850613E-2</c:v>
                </c:pt>
                <c:pt idx="129">
                  <c:v>1.3332638167211881E-2</c:v>
                </c:pt>
                <c:pt idx="130">
                  <c:v>1.2983314416356095E-2</c:v>
                </c:pt>
                <c:pt idx="131">
                  <c:v>1.2631769463987912E-2</c:v>
                </c:pt>
                <c:pt idx="132">
                  <c:v>1.2278687386154601E-2</c:v>
                </c:pt>
                <c:pt idx="133">
                  <c:v>1.1924737531886965E-2</c:v>
                </c:pt>
                <c:pt idx="134">
                  <c:v>1.1570572560498482E-2</c:v>
                </c:pt>
                <c:pt idx="135">
                  <c:v>1.1216826608555349E-2</c:v>
                </c:pt>
                <c:pt idx="136">
                  <c:v>1.0864113592526687E-2</c:v>
                </c:pt>
                <c:pt idx="137">
                  <c:v>1.0513025652107121E-2</c:v>
                </c:pt>
                <c:pt idx="138">
                  <c:v>1.0164131738181818E-2</c:v>
                </c:pt>
                <c:pt idx="139">
                  <c:v>9.8179763483848669E-3</c:v>
                </c:pt>
                <c:pt idx="140">
                  <c:v>9.475078412194058E-3</c:v>
                </c:pt>
                <c:pt idx="141">
                  <c:v>9.1359303265158686E-3</c:v>
                </c:pt>
                <c:pt idx="142">
                  <c:v>8.8009971417514765E-3</c:v>
                </c:pt>
                <c:pt idx="143">
                  <c:v>8.4707158974043541E-3</c:v>
                </c:pt>
                <c:pt idx="144">
                  <c:v>8.1454951053988589E-3</c:v>
                </c:pt>
                <c:pt idx="145">
                  <c:v>7.8257143784329648E-3</c:v>
                </c:pt>
                <c:pt idx="146">
                  <c:v>7.5117241998918192E-3</c:v>
                </c:pt>
                <c:pt idx="147">
                  <c:v>7.2038458311067715E-3</c:v>
                </c:pt>
                <c:pt idx="148">
                  <c:v>6.9023713510607335E-3</c:v>
                </c:pt>
                <c:pt idx="149">
                  <c:v>6.6075638230181592E-3</c:v>
                </c:pt>
                <c:pt idx="150">
                  <c:v>6.3196575819994142E-3</c:v>
                </c:pt>
                <c:pt idx="151">
                  <c:v>6.0388586365263223E-3</c:v>
                </c:pt>
                <c:pt idx="152">
                  <c:v>5.7653451776396988E-3</c:v>
                </c:pt>
                <c:pt idx="153">
                  <c:v>5.4992681878310683E-3</c:v>
                </c:pt>
                <c:pt idx="154">
                  <c:v>5.2407521422395496E-3</c:v>
                </c:pt>
                <c:pt idx="155">
                  <c:v>4.9898957942403482E-3</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1-D0B8-407E-8D77-B5F97D1A7CC9}"/>
            </c:ext>
          </c:extLst>
        </c:ser>
        <c:ser>
          <c:idx val="2"/>
          <c:order val="2"/>
          <c:spPr>
            <a:solidFill>
              <a:schemeClr val="accent2"/>
            </a:solidFill>
            <a:ln>
              <a:noFill/>
            </a:ln>
            <a:effectLst/>
          </c:spPr>
          <c:invertIfNegative val="0"/>
          <c:cat>
            <c:numRef>
              <c:f>'SPERT® Beta Scheduler'!$AP$104:$IH$104</c:f>
              <c:numCache>
                <c:formatCode>#,##0_);\(#,##0\)</c:formatCode>
                <c:ptCount val="201"/>
                <c:pt idx="0">
                  <c:v>156.56482247578919</c:v>
                </c:pt>
                <c:pt idx="1">
                  <c:v>157.17965450103128</c:v>
                </c:pt>
                <c:pt idx="2">
                  <c:v>157.79448652627337</c:v>
                </c:pt>
                <c:pt idx="3">
                  <c:v>158.40931855151547</c:v>
                </c:pt>
                <c:pt idx="4">
                  <c:v>159.02415057675756</c:v>
                </c:pt>
                <c:pt idx="5">
                  <c:v>159.63898260199966</c:v>
                </c:pt>
                <c:pt idx="6">
                  <c:v>160.25381462724175</c:v>
                </c:pt>
                <c:pt idx="7">
                  <c:v>160.86864665248385</c:v>
                </c:pt>
                <c:pt idx="8">
                  <c:v>161.48347867772594</c:v>
                </c:pt>
                <c:pt idx="9">
                  <c:v>162.09831070296804</c:v>
                </c:pt>
                <c:pt idx="10">
                  <c:v>162.71314272821013</c:v>
                </c:pt>
                <c:pt idx="11">
                  <c:v>163.32797475345222</c:v>
                </c:pt>
                <c:pt idx="12">
                  <c:v>163.94280677869432</c:v>
                </c:pt>
                <c:pt idx="13">
                  <c:v>164.55763880393641</c:v>
                </c:pt>
                <c:pt idx="14">
                  <c:v>165.17247082917851</c:v>
                </c:pt>
                <c:pt idx="15">
                  <c:v>165.7873028544206</c:v>
                </c:pt>
                <c:pt idx="16">
                  <c:v>166.4021348796627</c:v>
                </c:pt>
                <c:pt idx="17">
                  <c:v>167.01696690490479</c:v>
                </c:pt>
                <c:pt idx="18">
                  <c:v>167.63179893014689</c:v>
                </c:pt>
                <c:pt idx="19">
                  <c:v>168.24663095538898</c:v>
                </c:pt>
                <c:pt idx="20">
                  <c:v>168.86146298063107</c:v>
                </c:pt>
                <c:pt idx="21">
                  <c:v>169.47629500587317</c:v>
                </c:pt>
                <c:pt idx="22">
                  <c:v>170.09112703111526</c:v>
                </c:pt>
                <c:pt idx="23">
                  <c:v>170.70595905635736</c:v>
                </c:pt>
                <c:pt idx="24">
                  <c:v>171.32079108159945</c:v>
                </c:pt>
                <c:pt idx="25">
                  <c:v>171.93562310684155</c:v>
                </c:pt>
                <c:pt idx="26">
                  <c:v>172.55045513208364</c:v>
                </c:pt>
                <c:pt idx="27">
                  <c:v>173.16528715732574</c:v>
                </c:pt>
                <c:pt idx="28">
                  <c:v>173.78011918256783</c:v>
                </c:pt>
                <c:pt idx="29">
                  <c:v>174.39495120780992</c:v>
                </c:pt>
                <c:pt idx="30">
                  <c:v>175.00978323305202</c:v>
                </c:pt>
                <c:pt idx="31">
                  <c:v>175.62461525829411</c:v>
                </c:pt>
                <c:pt idx="32">
                  <c:v>176.23944728353621</c:v>
                </c:pt>
                <c:pt idx="33">
                  <c:v>176.8542793087783</c:v>
                </c:pt>
                <c:pt idx="34">
                  <c:v>177.4691113340204</c:v>
                </c:pt>
                <c:pt idx="35">
                  <c:v>178.08394335926249</c:v>
                </c:pt>
                <c:pt idx="36">
                  <c:v>178.69877538450459</c:v>
                </c:pt>
                <c:pt idx="37">
                  <c:v>179.31360740974668</c:v>
                </c:pt>
                <c:pt idx="38">
                  <c:v>179.92843943498877</c:v>
                </c:pt>
                <c:pt idx="39">
                  <c:v>180.54327146023087</c:v>
                </c:pt>
                <c:pt idx="40">
                  <c:v>181.15810348547296</c:v>
                </c:pt>
                <c:pt idx="41">
                  <c:v>181.77293551071506</c:v>
                </c:pt>
                <c:pt idx="42">
                  <c:v>182.38776753595715</c:v>
                </c:pt>
                <c:pt idx="43">
                  <c:v>183.00259956119925</c:v>
                </c:pt>
                <c:pt idx="44">
                  <c:v>183.61743158644134</c:v>
                </c:pt>
                <c:pt idx="45">
                  <c:v>184.23226361168344</c:v>
                </c:pt>
                <c:pt idx="46">
                  <c:v>184.84709563692553</c:v>
                </c:pt>
                <c:pt idx="47">
                  <c:v>185.46192766216762</c:v>
                </c:pt>
                <c:pt idx="48">
                  <c:v>186.07675968740972</c:v>
                </c:pt>
                <c:pt idx="49">
                  <c:v>186.69159171265181</c:v>
                </c:pt>
                <c:pt idx="50">
                  <c:v>187.30642373789391</c:v>
                </c:pt>
                <c:pt idx="51">
                  <c:v>187.921255763136</c:v>
                </c:pt>
                <c:pt idx="52">
                  <c:v>188.5360877883781</c:v>
                </c:pt>
                <c:pt idx="53">
                  <c:v>189.15091981362019</c:v>
                </c:pt>
                <c:pt idx="54">
                  <c:v>189.76575183886229</c:v>
                </c:pt>
                <c:pt idx="55">
                  <c:v>190.38058386410438</c:v>
                </c:pt>
                <c:pt idx="56">
                  <c:v>190.99541588934648</c:v>
                </c:pt>
                <c:pt idx="57">
                  <c:v>191.61024791458857</c:v>
                </c:pt>
                <c:pt idx="58">
                  <c:v>192.22507993983066</c:v>
                </c:pt>
                <c:pt idx="59">
                  <c:v>192.83991196507276</c:v>
                </c:pt>
                <c:pt idx="60">
                  <c:v>193.45474399031485</c:v>
                </c:pt>
                <c:pt idx="61">
                  <c:v>194.06957601555695</c:v>
                </c:pt>
                <c:pt idx="62">
                  <c:v>194.68440804079904</c:v>
                </c:pt>
                <c:pt idx="63">
                  <c:v>195.29924006604114</c:v>
                </c:pt>
                <c:pt idx="64">
                  <c:v>195.91407209128323</c:v>
                </c:pt>
                <c:pt idx="65">
                  <c:v>196.52890411652533</c:v>
                </c:pt>
                <c:pt idx="66">
                  <c:v>197.14373614176742</c:v>
                </c:pt>
                <c:pt idx="67">
                  <c:v>197.75856816700951</c:v>
                </c:pt>
                <c:pt idx="68">
                  <c:v>198.37340019225161</c:v>
                </c:pt>
                <c:pt idx="69">
                  <c:v>198.9882322174937</c:v>
                </c:pt>
                <c:pt idx="70">
                  <c:v>199.6030642427358</c:v>
                </c:pt>
                <c:pt idx="71">
                  <c:v>200.21789626797789</c:v>
                </c:pt>
                <c:pt idx="72">
                  <c:v>200.83272829321999</c:v>
                </c:pt>
                <c:pt idx="73">
                  <c:v>201.44756031846208</c:v>
                </c:pt>
                <c:pt idx="74">
                  <c:v>202.06239234370418</c:v>
                </c:pt>
                <c:pt idx="75">
                  <c:v>202.67722436894627</c:v>
                </c:pt>
                <c:pt idx="76">
                  <c:v>203.29205639418836</c:v>
                </c:pt>
                <c:pt idx="77">
                  <c:v>203.90688841943046</c:v>
                </c:pt>
                <c:pt idx="78">
                  <c:v>204.52172044467255</c:v>
                </c:pt>
                <c:pt idx="79">
                  <c:v>205.13655246991465</c:v>
                </c:pt>
                <c:pt idx="80">
                  <c:v>205.75138449515674</c:v>
                </c:pt>
                <c:pt idx="81">
                  <c:v>206.36621652039884</c:v>
                </c:pt>
                <c:pt idx="82">
                  <c:v>206.98104854564093</c:v>
                </c:pt>
                <c:pt idx="83">
                  <c:v>207.59588057088303</c:v>
                </c:pt>
                <c:pt idx="84">
                  <c:v>208.21071259612512</c:v>
                </c:pt>
                <c:pt idx="85">
                  <c:v>208.82554462136721</c:v>
                </c:pt>
                <c:pt idx="86">
                  <c:v>209.44037664660931</c:v>
                </c:pt>
                <c:pt idx="87">
                  <c:v>210.0552086718514</c:v>
                </c:pt>
                <c:pt idx="88">
                  <c:v>210.6700406970935</c:v>
                </c:pt>
                <c:pt idx="89">
                  <c:v>211.28487272233559</c:v>
                </c:pt>
                <c:pt idx="90">
                  <c:v>211.89970474757769</c:v>
                </c:pt>
                <c:pt idx="91">
                  <c:v>212.51453677281978</c:v>
                </c:pt>
                <c:pt idx="92">
                  <c:v>213.12936879806188</c:v>
                </c:pt>
                <c:pt idx="93">
                  <c:v>213.74420082330397</c:v>
                </c:pt>
                <c:pt idx="94">
                  <c:v>214.35903284854606</c:v>
                </c:pt>
                <c:pt idx="95">
                  <c:v>214.97386487378816</c:v>
                </c:pt>
                <c:pt idx="96">
                  <c:v>215.58869689903025</c:v>
                </c:pt>
                <c:pt idx="97">
                  <c:v>216.20352892427235</c:v>
                </c:pt>
                <c:pt idx="98">
                  <c:v>216.81836094951444</c:v>
                </c:pt>
                <c:pt idx="99">
                  <c:v>217.43319297475654</c:v>
                </c:pt>
                <c:pt idx="100">
                  <c:v>218.04802499999863</c:v>
                </c:pt>
                <c:pt idx="101">
                  <c:v>218.66285702524073</c:v>
                </c:pt>
                <c:pt idx="102">
                  <c:v>219.27768905048282</c:v>
                </c:pt>
                <c:pt idx="103">
                  <c:v>219.89252107572491</c:v>
                </c:pt>
                <c:pt idx="104">
                  <c:v>220.50735310096701</c:v>
                </c:pt>
                <c:pt idx="105">
                  <c:v>221.1221851262091</c:v>
                </c:pt>
                <c:pt idx="106">
                  <c:v>221.7370171514512</c:v>
                </c:pt>
                <c:pt idx="107">
                  <c:v>222.35184917669329</c:v>
                </c:pt>
                <c:pt idx="108">
                  <c:v>222.96668120193539</c:v>
                </c:pt>
                <c:pt idx="109">
                  <c:v>223.58151322717748</c:v>
                </c:pt>
                <c:pt idx="110">
                  <c:v>224.19634525241958</c:v>
                </c:pt>
                <c:pt idx="111">
                  <c:v>224.81117727766167</c:v>
                </c:pt>
                <c:pt idx="112">
                  <c:v>225.42600930290376</c:v>
                </c:pt>
                <c:pt idx="113">
                  <c:v>226.04084132814586</c:v>
                </c:pt>
                <c:pt idx="114">
                  <c:v>226.65567335338795</c:v>
                </c:pt>
                <c:pt idx="115">
                  <c:v>227.27050537863005</c:v>
                </c:pt>
                <c:pt idx="116">
                  <c:v>227.88533740387214</c:v>
                </c:pt>
                <c:pt idx="117">
                  <c:v>228.50016942911424</c:v>
                </c:pt>
                <c:pt idx="118">
                  <c:v>229.11500145435633</c:v>
                </c:pt>
                <c:pt idx="119">
                  <c:v>229.72983347959843</c:v>
                </c:pt>
                <c:pt idx="120">
                  <c:v>230.34466550484052</c:v>
                </c:pt>
                <c:pt idx="121">
                  <c:v>230.95949753008261</c:v>
                </c:pt>
                <c:pt idx="122">
                  <c:v>231.57432955532471</c:v>
                </c:pt>
                <c:pt idx="123">
                  <c:v>232.1891615805668</c:v>
                </c:pt>
                <c:pt idx="124">
                  <c:v>232.8039936058089</c:v>
                </c:pt>
                <c:pt idx="125">
                  <c:v>233.41882563105099</c:v>
                </c:pt>
                <c:pt idx="126">
                  <c:v>234.03365765629309</c:v>
                </c:pt>
                <c:pt idx="127">
                  <c:v>234.64848968153518</c:v>
                </c:pt>
                <c:pt idx="128">
                  <c:v>235.26332170677728</c:v>
                </c:pt>
                <c:pt idx="129">
                  <c:v>235.87815373201937</c:v>
                </c:pt>
                <c:pt idx="130">
                  <c:v>236.49298575726147</c:v>
                </c:pt>
                <c:pt idx="131">
                  <c:v>237.10781778250356</c:v>
                </c:pt>
                <c:pt idx="132">
                  <c:v>237.72264980774565</c:v>
                </c:pt>
                <c:pt idx="133">
                  <c:v>238.33748183298775</c:v>
                </c:pt>
                <c:pt idx="134">
                  <c:v>238.95231385822984</c:v>
                </c:pt>
                <c:pt idx="135">
                  <c:v>239.56714588347194</c:v>
                </c:pt>
                <c:pt idx="136">
                  <c:v>240.18197790871403</c:v>
                </c:pt>
                <c:pt idx="137">
                  <c:v>240.79680993395613</c:v>
                </c:pt>
                <c:pt idx="138">
                  <c:v>241.41164195919822</c:v>
                </c:pt>
                <c:pt idx="139">
                  <c:v>242.02647398444032</c:v>
                </c:pt>
                <c:pt idx="140">
                  <c:v>242.64130600968241</c:v>
                </c:pt>
                <c:pt idx="141">
                  <c:v>243.2561380349245</c:v>
                </c:pt>
                <c:pt idx="142">
                  <c:v>243.8709700601666</c:v>
                </c:pt>
                <c:pt idx="143">
                  <c:v>244.48580208540869</c:v>
                </c:pt>
                <c:pt idx="144">
                  <c:v>245.10063411065079</c:v>
                </c:pt>
                <c:pt idx="145">
                  <c:v>245.71546613589288</c:v>
                </c:pt>
                <c:pt idx="146">
                  <c:v>246.33029816113498</c:v>
                </c:pt>
                <c:pt idx="147">
                  <c:v>246.94513018637707</c:v>
                </c:pt>
                <c:pt idx="148">
                  <c:v>247.55996221161917</c:v>
                </c:pt>
                <c:pt idx="149">
                  <c:v>248.17479423686126</c:v>
                </c:pt>
                <c:pt idx="150">
                  <c:v>248.78962626210335</c:v>
                </c:pt>
                <c:pt idx="151">
                  <c:v>249.40445828734545</c:v>
                </c:pt>
                <c:pt idx="152">
                  <c:v>250.01929031258754</c:v>
                </c:pt>
                <c:pt idx="153">
                  <c:v>250.63412233782964</c:v>
                </c:pt>
                <c:pt idx="154">
                  <c:v>251.24895436307173</c:v>
                </c:pt>
                <c:pt idx="155">
                  <c:v>251.86378638831383</c:v>
                </c:pt>
                <c:pt idx="156">
                  <c:v>252.47861841355592</c:v>
                </c:pt>
                <c:pt idx="157">
                  <c:v>253.09345043879802</c:v>
                </c:pt>
                <c:pt idx="158">
                  <c:v>253.70828246404011</c:v>
                </c:pt>
                <c:pt idx="159">
                  <c:v>254.3231144892822</c:v>
                </c:pt>
                <c:pt idx="160">
                  <c:v>254.9379465145243</c:v>
                </c:pt>
                <c:pt idx="161">
                  <c:v>255.55277853976639</c:v>
                </c:pt>
                <c:pt idx="162">
                  <c:v>256.16761056500849</c:v>
                </c:pt>
                <c:pt idx="163">
                  <c:v>256.78244259025058</c:v>
                </c:pt>
                <c:pt idx="164">
                  <c:v>257.39727461549268</c:v>
                </c:pt>
                <c:pt idx="165">
                  <c:v>258.01210664073477</c:v>
                </c:pt>
                <c:pt idx="166">
                  <c:v>258.62693866597687</c:v>
                </c:pt>
                <c:pt idx="167">
                  <c:v>259.24177069121896</c:v>
                </c:pt>
                <c:pt idx="168">
                  <c:v>259.85660271646105</c:v>
                </c:pt>
                <c:pt idx="169">
                  <c:v>260.47143474170315</c:v>
                </c:pt>
                <c:pt idx="170">
                  <c:v>261.08626676694524</c:v>
                </c:pt>
                <c:pt idx="171">
                  <c:v>261.70109879218734</c:v>
                </c:pt>
                <c:pt idx="172">
                  <c:v>262.31593081742943</c:v>
                </c:pt>
                <c:pt idx="173">
                  <c:v>262.93076284267153</c:v>
                </c:pt>
                <c:pt idx="174">
                  <c:v>263.54559486791362</c:v>
                </c:pt>
                <c:pt idx="175">
                  <c:v>264.16042689315572</c:v>
                </c:pt>
                <c:pt idx="176">
                  <c:v>264.77525891839781</c:v>
                </c:pt>
                <c:pt idx="177">
                  <c:v>265.3900909436399</c:v>
                </c:pt>
                <c:pt idx="178">
                  <c:v>266.004922968882</c:v>
                </c:pt>
                <c:pt idx="179">
                  <c:v>266.61975499412409</c:v>
                </c:pt>
                <c:pt idx="180">
                  <c:v>267.23458701936619</c:v>
                </c:pt>
                <c:pt idx="181">
                  <c:v>267.84941904460828</c:v>
                </c:pt>
                <c:pt idx="182">
                  <c:v>268.46425106985038</c:v>
                </c:pt>
                <c:pt idx="183">
                  <c:v>269.07908309509247</c:v>
                </c:pt>
                <c:pt idx="184">
                  <c:v>269.69391512033457</c:v>
                </c:pt>
                <c:pt idx="185">
                  <c:v>270.30874714557666</c:v>
                </c:pt>
                <c:pt idx="186">
                  <c:v>270.92357917081875</c:v>
                </c:pt>
                <c:pt idx="187">
                  <c:v>271.53841119606085</c:v>
                </c:pt>
                <c:pt idx="188">
                  <c:v>272.15324322130294</c:v>
                </c:pt>
                <c:pt idx="189">
                  <c:v>272.76807524654504</c:v>
                </c:pt>
                <c:pt idx="190">
                  <c:v>273.38290727178713</c:v>
                </c:pt>
                <c:pt idx="191">
                  <c:v>273.99773929702923</c:v>
                </c:pt>
                <c:pt idx="192">
                  <c:v>274.61257132227132</c:v>
                </c:pt>
                <c:pt idx="193">
                  <c:v>275.22740334751342</c:v>
                </c:pt>
                <c:pt idx="194">
                  <c:v>275.84223537275551</c:v>
                </c:pt>
                <c:pt idx="195">
                  <c:v>276.4570673979976</c:v>
                </c:pt>
                <c:pt idx="196">
                  <c:v>277.0718994232397</c:v>
                </c:pt>
                <c:pt idx="197">
                  <c:v>277.68673144848179</c:v>
                </c:pt>
                <c:pt idx="198">
                  <c:v>278.30156347372389</c:v>
                </c:pt>
                <c:pt idx="199">
                  <c:v>278.91639549896598</c:v>
                </c:pt>
                <c:pt idx="200">
                  <c:v>279.53122752421086</c:v>
                </c:pt>
              </c:numCache>
            </c:numRef>
          </c:cat>
          <c:val>
            <c:numRef>
              <c:f>'SPERT® Beta Scheduler'!$II$108:$QA$108</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4.7467730373923029E-3</c:v>
                </c:pt>
                <c:pt idx="157">
                  <c:v>4.5114338356165963E-3</c:v>
                </c:pt>
                <c:pt idx="158">
                  <c:v>4.2839052134450734E-3</c:v>
                </c:pt>
                <c:pt idx="159">
                  <c:v>4.0641922982016703E-3</c:v>
                </c:pt>
                <c:pt idx="160">
                  <c:v>3.8522794060615474E-3</c:v>
                </c:pt>
                <c:pt idx="161">
                  <c:v>3.6481311640658822E-3</c:v>
                </c:pt>
                <c:pt idx="162">
                  <c:v>3.4516936603526003E-3</c:v>
                </c:pt>
                <c:pt idx="163">
                  <c:v>3.2628956150904131E-3</c:v>
                </c:pt>
                <c:pt idx="164">
                  <c:v>3.0816495648714319E-3</c:v>
                </c:pt>
                <c:pt idx="165">
                  <c:v>2.907853053622015E-3</c:v>
                </c:pt>
                <c:pt idx="166">
                  <c:v>2.7413898234281207E-3</c:v>
                </c:pt>
                <c:pt idx="167">
                  <c:v>2.5821309990357371E-3</c:v>
                </c:pt>
                <c:pt idx="168">
                  <c:v>2.4299362601747413E-3</c:v>
                </c:pt>
                <c:pt idx="169">
                  <c:v>2.2846549962612863E-3</c:v>
                </c:pt>
                <c:pt idx="170">
                  <c:v>2.1461274384553088E-3</c:v>
                </c:pt>
                <c:pt idx="171">
                  <c:v>2.0141857644818796E-3</c:v>
                </c:pt>
                <c:pt idx="172">
                  <c:v>1.8886551720637878E-3</c:v>
                </c:pt>
                <c:pt idx="173">
                  <c:v>1.7693549172541725E-3</c:v>
                </c:pt>
                <c:pt idx="174">
                  <c:v>1.6560993143985737E-3</c:v>
                </c:pt>
                <c:pt idx="175">
                  <c:v>1.5486986948920298E-3</c:v>
                </c:pt>
                <c:pt idx="176">
                  <c:v>1.446960322325693E-3</c:v>
                </c:pt>
                <c:pt idx="177">
                  <c:v>1.350689262035942E-3</c:v>
                </c:pt>
                <c:pt idx="178">
                  <c:v>1.2596892034745059E-3</c:v>
                </c:pt>
                <c:pt idx="179">
                  <c:v>1.1737632342084317E-3</c:v>
                </c:pt>
                <c:pt idx="180">
                  <c:v>1.0927145647316088E-3</c:v>
                </c:pt>
                <c:pt idx="181">
                  <c:v>1.0163472036234388E-3</c:v>
                </c:pt>
                <c:pt idx="182">
                  <c:v>9.4446658292339611E-4</c:v>
                </c:pt>
                <c:pt idx="183">
                  <c:v>8.7688013390170398E-4</c:v>
                </c:pt>
                <c:pt idx="184">
                  <c:v>8.1339781369498237E-4</c:v>
                </c:pt>
                <c:pt idx="185">
                  <c:v>7.5383258354099945E-4</c:v>
                </c:pt>
                <c:pt idx="186">
                  <c:v>6.9800083958807869E-4</c:v>
                </c:pt>
                <c:pt idx="187">
                  <c:v>6.4572279747210229E-4</c:v>
                </c:pt>
                <c:pt idx="188">
                  <c:v>5.9682283204744711E-4</c:v>
                </c:pt>
                <c:pt idx="189">
                  <c:v>5.5112977382784623E-4</c:v>
                </c:pt>
                <c:pt idx="190">
                  <c:v>5.0847716383947293E-4</c:v>
                </c:pt>
                <c:pt idx="191">
                  <c:v>4.6870346871214554E-4</c:v>
                </c:pt>
                <c:pt idx="192">
                  <c:v>4.3165225793615023E-4</c:v>
                </c:pt>
                <c:pt idx="193">
                  <c:v>3.9717234529270193E-4</c:v>
                </c:pt>
                <c:pt idx="194">
                  <c:v>3.6511789652645706E-4</c:v>
                </c:pt>
                <c:pt idx="195">
                  <c:v>3.353485053699119E-4</c:v>
                </c:pt>
                <c:pt idx="196">
                  <c:v>3.077292400530803E-4</c:v>
                </c:pt>
                <c:pt idx="197">
                  <c:v>2.8213066243881079E-4</c:v>
                </c:pt>
                <c:pt idx="198">
                  <c:v>2.5842882191575085E-4</c:v>
                </c:pt>
                <c:pt idx="199">
                  <c:v>2.365052261585867E-4</c:v>
                </c:pt>
                <c:pt idx="200">
                  <c:v>2.1624679083003987E-4</c:v>
                </c:pt>
              </c:numCache>
            </c:numRef>
          </c:val>
          <c:extLst>
            <c:ext xmlns:c16="http://schemas.microsoft.com/office/drawing/2014/chart" uri="{C3380CC4-5D6E-409C-BE32-E72D297353CC}">
              <c16:uniqueId val="{00000002-D0B8-407E-8D77-B5F97D1A7CC9}"/>
            </c:ext>
          </c:extLst>
        </c:ser>
        <c:dLbls>
          <c:showLegendKey val="0"/>
          <c:showVal val="0"/>
          <c:showCatName val="0"/>
          <c:showSerName val="0"/>
          <c:showPercent val="0"/>
          <c:showBubbleSize val="0"/>
        </c:dLbls>
        <c:gapWidth val="0"/>
        <c:overlap val="100"/>
        <c:axId val="613283808"/>
        <c:axId val="613280200"/>
      </c:barChart>
      <c:lineChart>
        <c:grouping val="standard"/>
        <c:varyColors val="0"/>
        <c:ser>
          <c:idx val="3"/>
          <c:order val="3"/>
          <c:spPr>
            <a:ln w="50800" cap="rnd">
              <a:solidFill>
                <a:schemeClr val="tx1">
                  <a:lumMod val="50000"/>
                  <a:lumOff val="50000"/>
                </a:schemeClr>
              </a:solidFill>
              <a:round/>
            </a:ln>
            <a:effectLst/>
          </c:spPr>
          <c:marker>
            <c:symbol val="none"/>
          </c:marker>
          <c:cat>
            <c:numRef>
              <c:f>'SPERT® Beta Scheduler'!$AP$104:$IH$104</c:f>
              <c:numCache>
                <c:formatCode>#,##0_);\(#,##0\)</c:formatCode>
                <c:ptCount val="201"/>
                <c:pt idx="0">
                  <c:v>156.56482247578919</c:v>
                </c:pt>
                <c:pt idx="1">
                  <c:v>157.17965450103128</c:v>
                </c:pt>
                <c:pt idx="2">
                  <c:v>157.79448652627337</c:v>
                </c:pt>
                <c:pt idx="3">
                  <c:v>158.40931855151547</c:v>
                </c:pt>
                <c:pt idx="4">
                  <c:v>159.02415057675756</c:v>
                </c:pt>
                <c:pt idx="5">
                  <c:v>159.63898260199966</c:v>
                </c:pt>
                <c:pt idx="6">
                  <c:v>160.25381462724175</c:v>
                </c:pt>
                <c:pt idx="7">
                  <c:v>160.86864665248385</c:v>
                </c:pt>
                <c:pt idx="8">
                  <c:v>161.48347867772594</c:v>
                </c:pt>
                <c:pt idx="9">
                  <c:v>162.09831070296804</c:v>
                </c:pt>
                <c:pt idx="10">
                  <c:v>162.71314272821013</c:v>
                </c:pt>
                <c:pt idx="11">
                  <c:v>163.32797475345222</c:v>
                </c:pt>
                <c:pt idx="12">
                  <c:v>163.94280677869432</c:v>
                </c:pt>
                <c:pt idx="13">
                  <c:v>164.55763880393641</c:v>
                </c:pt>
                <c:pt idx="14">
                  <c:v>165.17247082917851</c:v>
                </c:pt>
                <c:pt idx="15">
                  <c:v>165.7873028544206</c:v>
                </c:pt>
                <c:pt idx="16">
                  <c:v>166.4021348796627</c:v>
                </c:pt>
                <c:pt idx="17">
                  <c:v>167.01696690490479</c:v>
                </c:pt>
                <c:pt idx="18">
                  <c:v>167.63179893014689</c:v>
                </c:pt>
                <c:pt idx="19">
                  <c:v>168.24663095538898</c:v>
                </c:pt>
                <c:pt idx="20">
                  <c:v>168.86146298063107</c:v>
                </c:pt>
                <c:pt idx="21">
                  <c:v>169.47629500587317</c:v>
                </c:pt>
                <c:pt idx="22">
                  <c:v>170.09112703111526</c:v>
                </c:pt>
                <c:pt idx="23">
                  <c:v>170.70595905635736</c:v>
                </c:pt>
                <c:pt idx="24">
                  <c:v>171.32079108159945</c:v>
                </c:pt>
                <c:pt idx="25">
                  <c:v>171.93562310684155</c:v>
                </c:pt>
                <c:pt idx="26">
                  <c:v>172.55045513208364</c:v>
                </c:pt>
                <c:pt idx="27">
                  <c:v>173.16528715732574</c:v>
                </c:pt>
                <c:pt idx="28">
                  <c:v>173.78011918256783</c:v>
                </c:pt>
                <c:pt idx="29">
                  <c:v>174.39495120780992</c:v>
                </c:pt>
                <c:pt idx="30">
                  <c:v>175.00978323305202</c:v>
                </c:pt>
                <c:pt idx="31">
                  <c:v>175.62461525829411</c:v>
                </c:pt>
                <c:pt idx="32">
                  <c:v>176.23944728353621</c:v>
                </c:pt>
                <c:pt idx="33">
                  <c:v>176.8542793087783</c:v>
                </c:pt>
                <c:pt idx="34">
                  <c:v>177.4691113340204</c:v>
                </c:pt>
                <c:pt idx="35">
                  <c:v>178.08394335926249</c:v>
                </c:pt>
                <c:pt idx="36">
                  <c:v>178.69877538450459</c:v>
                </c:pt>
                <c:pt idx="37">
                  <c:v>179.31360740974668</c:v>
                </c:pt>
                <c:pt idx="38">
                  <c:v>179.92843943498877</c:v>
                </c:pt>
                <c:pt idx="39">
                  <c:v>180.54327146023087</c:v>
                </c:pt>
                <c:pt idx="40">
                  <c:v>181.15810348547296</c:v>
                </c:pt>
                <c:pt idx="41">
                  <c:v>181.77293551071506</c:v>
                </c:pt>
                <c:pt idx="42">
                  <c:v>182.38776753595715</c:v>
                </c:pt>
                <c:pt idx="43">
                  <c:v>183.00259956119925</c:v>
                </c:pt>
                <c:pt idx="44">
                  <c:v>183.61743158644134</c:v>
                </c:pt>
                <c:pt idx="45">
                  <c:v>184.23226361168344</c:v>
                </c:pt>
                <c:pt idx="46">
                  <c:v>184.84709563692553</c:v>
                </c:pt>
                <c:pt idx="47">
                  <c:v>185.46192766216762</c:v>
                </c:pt>
                <c:pt idx="48">
                  <c:v>186.07675968740972</c:v>
                </c:pt>
                <c:pt idx="49">
                  <c:v>186.69159171265181</c:v>
                </c:pt>
                <c:pt idx="50">
                  <c:v>187.30642373789391</c:v>
                </c:pt>
                <c:pt idx="51">
                  <c:v>187.921255763136</c:v>
                </c:pt>
                <c:pt idx="52">
                  <c:v>188.5360877883781</c:v>
                </c:pt>
                <c:pt idx="53">
                  <c:v>189.15091981362019</c:v>
                </c:pt>
                <c:pt idx="54">
                  <c:v>189.76575183886229</c:v>
                </c:pt>
                <c:pt idx="55">
                  <c:v>190.38058386410438</c:v>
                </c:pt>
                <c:pt idx="56">
                  <c:v>190.99541588934648</c:v>
                </c:pt>
                <c:pt idx="57">
                  <c:v>191.61024791458857</c:v>
                </c:pt>
                <c:pt idx="58">
                  <c:v>192.22507993983066</c:v>
                </c:pt>
                <c:pt idx="59">
                  <c:v>192.83991196507276</c:v>
                </c:pt>
                <c:pt idx="60">
                  <c:v>193.45474399031485</c:v>
                </c:pt>
                <c:pt idx="61">
                  <c:v>194.06957601555695</c:v>
                </c:pt>
                <c:pt idx="62">
                  <c:v>194.68440804079904</c:v>
                </c:pt>
                <c:pt idx="63">
                  <c:v>195.29924006604114</c:v>
                </c:pt>
                <c:pt idx="64">
                  <c:v>195.91407209128323</c:v>
                </c:pt>
                <c:pt idx="65">
                  <c:v>196.52890411652533</c:v>
                </c:pt>
                <c:pt idx="66">
                  <c:v>197.14373614176742</c:v>
                </c:pt>
                <c:pt idx="67">
                  <c:v>197.75856816700951</c:v>
                </c:pt>
                <c:pt idx="68">
                  <c:v>198.37340019225161</c:v>
                </c:pt>
                <c:pt idx="69">
                  <c:v>198.9882322174937</c:v>
                </c:pt>
                <c:pt idx="70">
                  <c:v>199.6030642427358</c:v>
                </c:pt>
                <c:pt idx="71">
                  <c:v>200.21789626797789</c:v>
                </c:pt>
                <c:pt idx="72">
                  <c:v>200.83272829321999</c:v>
                </c:pt>
                <c:pt idx="73">
                  <c:v>201.44756031846208</c:v>
                </c:pt>
                <c:pt idx="74">
                  <c:v>202.06239234370418</c:v>
                </c:pt>
                <c:pt idx="75">
                  <c:v>202.67722436894627</c:v>
                </c:pt>
                <c:pt idx="76">
                  <c:v>203.29205639418836</c:v>
                </c:pt>
                <c:pt idx="77">
                  <c:v>203.90688841943046</c:v>
                </c:pt>
                <c:pt idx="78">
                  <c:v>204.52172044467255</c:v>
                </c:pt>
                <c:pt idx="79">
                  <c:v>205.13655246991465</c:v>
                </c:pt>
                <c:pt idx="80">
                  <c:v>205.75138449515674</c:v>
                </c:pt>
                <c:pt idx="81">
                  <c:v>206.36621652039884</c:v>
                </c:pt>
                <c:pt idx="82">
                  <c:v>206.98104854564093</c:v>
                </c:pt>
                <c:pt idx="83">
                  <c:v>207.59588057088303</c:v>
                </c:pt>
                <c:pt idx="84">
                  <c:v>208.21071259612512</c:v>
                </c:pt>
                <c:pt idx="85">
                  <c:v>208.82554462136721</c:v>
                </c:pt>
                <c:pt idx="86">
                  <c:v>209.44037664660931</c:v>
                </c:pt>
                <c:pt idx="87">
                  <c:v>210.0552086718514</c:v>
                </c:pt>
                <c:pt idx="88">
                  <c:v>210.6700406970935</c:v>
                </c:pt>
                <c:pt idx="89">
                  <c:v>211.28487272233559</c:v>
                </c:pt>
                <c:pt idx="90">
                  <c:v>211.89970474757769</c:v>
                </c:pt>
                <c:pt idx="91">
                  <c:v>212.51453677281978</c:v>
                </c:pt>
                <c:pt idx="92">
                  <c:v>213.12936879806188</c:v>
                </c:pt>
                <c:pt idx="93">
                  <c:v>213.74420082330397</c:v>
                </c:pt>
                <c:pt idx="94">
                  <c:v>214.35903284854606</c:v>
                </c:pt>
                <c:pt idx="95">
                  <c:v>214.97386487378816</c:v>
                </c:pt>
                <c:pt idx="96">
                  <c:v>215.58869689903025</c:v>
                </c:pt>
                <c:pt idx="97">
                  <c:v>216.20352892427235</c:v>
                </c:pt>
                <c:pt idx="98">
                  <c:v>216.81836094951444</c:v>
                </c:pt>
                <c:pt idx="99">
                  <c:v>217.43319297475654</c:v>
                </c:pt>
                <c:pt idx="100">
                  <c:v>218.04802499999863</c:v>
                </c:pt>
                <c:pt idx="101">
                  <c:v>218.66285702524073</c:v>
                </c:pt>
                <c:pt idx="102">
                  <c:v>219.27768905048282</c:v>
                </c:pt>
                <c:pt idx="103">
                  <c:v>219.89252107572491</c:v>
                </c:pt>
                <c:pt idx="104">
                  <c:v>220.50735310096701</c:v>
                </c:pt>
                <c:pt idx="105">
                  <c:v>221.1221851262091</c:v>
                </c:pt>
                <c:pt idx="106">
                  <c:v>221.7370171514512</c:v>
                </c:pt>
                <c:pt idx="107">
                  <c:v>222.35184917669329</c:v>
                </c:pt>
                <c:pt idx="108">
                  <c:v>222.96668120193539</c:v>
                </c:pt>
                <c:pt idx="109">
                  <c:v>223.58151322717748</c:v>
                </c:pt>
                <c:pt idx="110">
                  <c:v>224.19634525241958</c:v>
                </c:pt>
                <c:pt idx="111">
                  <c:v>224.81117727766167</c:v>
                </c:pt>
                <c:pt idx="112">
                  <c:v>225.42600930290376</c:v>
                </c:pt>
                <c:pt idx="113">
                  <c:v>226.04084132814586</c:v>
                </c:pt>
                <c:pt idx="114">
                  <c:v>226.65567335338795</c:v>
                </c:pt>
                <c:pt idx="115">
                  <c:v>227.27050537863005</c:v>
                </c:pt>
                <c:pt idx="116">
                  <c:v>227.88533740387214</c:v>
                </c:pt>
                <c:pt idx="117">
                  <c:v>228.50016942911424</c:v>
                </c:pt>
                <c:pt idx="118">
                  <c:v>229.11500145435633</c:v>
                </c:pt>
                <c:pt idx="119">
                  <c:v>229.72983347959843</c:v>
                </c:pt>
                <c:pt idx="120">
                  <c:v>230.34466550484052</c:v>
                </c:pt>
                <c:pt idx="121">
                  <c:v>230.95949753008261</c:v>
                </c:pt>
                <c:pt idx="122">
                  <c:v>231.57432955532471</c:v>
                </c:pt>
                <c:pt idx="123">
                  <c:v>232.1891615805668</c:v>
                </c:pt>
                <c:pt idx="124">
                  <c:v>232.8039936058089</c:v>
                </c:pt>
                <c:pt idx="125">
                  <c:v>233.41882563105099</c:v>
                </c:pt>
                <c:pt idx="126">
                  <c:v>234.03365765629309</c:v>
                </c:pt>
                <c:pt idx="127">
                  <c:v>234.64848968153518</c:v>
                </c:pt>
                <c:pt idx="128">
                  <c:v>235.26332170677728</c:v>
                </c:pt>
                <c:pt idx="129">
                  <c:v>235.87815373201937</c:v>
                </c:pt>
                <c:pt idx="130">
                  <c:v>236.49298575726147</c:v>
                </c:pt>
                <c:pt idx="131">
                  <c:v>237.10781778250356</c:v>
                </c:pt>
                <c:pt idx="132">
                  <c:v>237.72264980774565</c:v>
                </c:pt>
                <c:pt idx="133">
                  <c:v>238.33748183298775</c:v>
                </c:pt>
                <c:pt idx="134">
                  <c:v>238.95231385822984</c:v>
                </c:pt>
                <c:pt idx="135">
                  <c:v>239.56714588347194</c:v>
                </c:pt>
                <c:pt idx="136">
                  <c:v>240.18197790871403</c:v>
                </c:pt>
                <c:pt idx="137">
                  <c:v>240.79680993395613</c:v>
                </c:pt>
                <c:pt idx="138">
                  <c:v>241.41164195919822</c:v>
                </c:pt>
                <c:pt idx="139">
                  <c:v>242.02647398444032</c:v>
                </c:pt>
                <c:pt idx="140">
                  <c:v>242.64130600968241</c:v>
                </c:pt>
                <c:pt idx="141">
                  <c:v>243.2561380349245</c:v>
                </c:pt>
                <c:pt idx="142">
                  <c:v>243.8709700601666</c:v>
                </c:pt>
                <c:pt idx="143">
                  <c:v>244.48580208540869</c:v>
                </c:pt>
                <c:pt idx="144">
                  <c:v>245.10063411065079</c:v>
                </c:pt>
                <c:pt idx="145">
                  <c:v>245.71546613589288</c:v>
                </c:pt>
                <c:pt idx="146">
                  <c:v>246.33029816113498</c:v>
                </c:pt>
                <c:pt idx="147">
                  <c:v>246.94513018637707</c:v>
                </c:pt>
                <c:pt idx="148">
                  <c:v>247.55996221161917</c:v>
                </c:pt>
                <c:pt idx="149">
                  <c:v>248.17479423686126</c:v>
                </c:pt>
                <c:pt idx="150">
                  <c:v>248.78962626210335</c:v>
                </c:pt>
                <c:pt idx="151">
                  <c:v>249.40445828734545</c:v>
                </c:pt>
                <c:pt idx="152">
                  <c:v>250.01929031258754</c:v>
                </c:pt>
                <c:pt idx="153">
                  <c:v>250.63412233782964</c:v>
                </c:pt>
                <c:pt idx="154">
                  <c:v>251.24895436307173</c:v>
                </c:pt>
                <c:pt idx="155">
                  <c:v>251.86378638831383</c:v>
                </c:pt>
                <c:pt idx="156">
                  <c:v>252.47861841355592</c:v>
                </c:pt>
                <c:pt idx="157">
                  <c:v>253.09345043879802</c:v>
                </c:pt>
                <c:pt idx="158">
                  <c:v>253.70828246404011</c:v>
                </c:pt>
                <c:pt idx="159">
                  <c:v>254.3231144892822</c:v>
                </c:pt>
                <c:pt idx="160">
                  <c:v>254.9379465145243</c:v>
                </c:pt>
                <c:pt idx="161">
                  <c:v>255.55277853976639</c:v>
                </c:pt>
                <c:pt idx="162">
                  <c:v>256.16761056500849</c:v>
                </c:pt>
                <c:pt idx="163">
                  <c:v>256.78244259025058</c:v>
                </c:pt>
                <c:pt idx="164">
                  <c:v>257.39727461549268</c:v>
                </c:pt>
                <c:pt idx="165">
                  <c:v>258.01210664073477</c:v>
                </c:pt>
                <c:pt idx="166">
                  <c:v>258.62693866597687</c:v>
                </c:pt>
                <c:pt idx="167">
                  <c:v>259.24177069121896</c:v>
                </c:pt>
                <c:pt idx="168">
                  <c:v>259.85660271646105</c:v>
                </c:pt>
                <c:pt idx="169">
                  <c:v>260.47143474170315</c:v>
                </c:pt>
                <c:pt idx="170">
                  <c:v>261.08626676694524</c:v>
                </c:pt>
                <c:pt idx="171">
                  <c:v>261.70109879218734</c:v>
                </c:pt>
                <c:pt idx="172">
                  <c:v>262.31593081742943</c:v>
                </c:pt>
                <c:pt idx="173">
                  <c:v>262.93076284267153</c:v>
                </c:pt>
                <c:pt idx="174">
                  <c:v>263.54559486791362</c:v>
                </c:pt>
                <c:pt idx="175">
                  <c:v>264.16042689315572</c:v>
                </c:pt>
                <c:pt idx="176">
                  <c:v>264.77525891839781</c:v>
                </c:pt>
                <c:pt idx="177">
                  <c:v>265.3900909436399</c:v>
                </c:pt>
                <c:pt idx="178">
                  <c:v>266.004922968882</c:v>
                </c:pt>
                <c:pt idx="179">
                  <c:v>266.61975499412409</c:v>
                </c:pt>
                <c:pt idx="180">
                  <c:v>267.23458701936619</c:v>
                </c:pt>
                <c:pt idx="181">
                  <c:v>267.84941904460828</c:v>
                </c:pt>
                <c:pt idx="182">
                  <c:v>268.46425106985038</c:v>
                </c:pt>
                <c:pt idx="183">
                  <c:v>269.07908309509247</c:v>
                </c:pt>
                <c:pt idx="184">
                  <c:v>269.69391512033457</c:v>
                </c:pt>
                <c:pt idx="185">
                  <c:v>270.30874714557666</c:v>
                </c:pt>
                <c:pt idx="186">
                  <c:v>270.92357917081875</c:v>
                </c:pt>
                <c:pt idx="187">
                  <c:v>271.53841119606085</c:v>
                </c:pt>
                <c:pt idx="188">
                  <c:v>272.15324322130294</c:v>
                </c:pt>
                <c:pt idx="189">
                  <c:v>272.76807524654504</c:v>
                </c:pt>
                <c:pt idx="190">
                  <c:v>273.38290727178713</c:v>
                </c:pt>
                <c:pt idx="191">
                  <c:v>273.99773929702923</c:v>
                </c:pt>
                <c:pt idx="192">
                  <c:v>274.61257132227132</c:v>
                </c:pt>
                <c:pt idx="193">
                  <c:v>275.22740334751342</c:v>
                </c:pt>
                <c:pt idx="194">
                  <c:v>275.84223537275551</c:v>
                </c:pt>
                <c:pt idx="195">
                  <c:v>276.4570673979976</c:v>
                </c:pt>
                <c:pt idx="196">
                  <c:v>277.0718994232397</c:v>
                </c:pt>
                <c:pt idx="197">
                  <c:v>277.68673144848179</c:v>
                </c:pt>
                <c:pt idx="198">
                  <c:v>278.30156347372389</c:v>
                </c:pt>
                <c:pt idx="199">
                  <c:v>278.91639549896598</c:v>
                </c:pt>
                <c:pt idx="200">
                  <c:v>279.53122752421086</c:v>
                </c:pt>
              </c:numCache>
            </c:numRef>
          </c:cat>
          <c:val>
            <c:numRef>
              <c:f>'SPERT® Beta Scheduler'!$II$109:$QA$109</c:f>
              <c:numCache>
                <c:formatCode>General</c:formatCode>
                <c:ptCount val="201"/>
                <c:pt idx="0">
                  <c:v>2.1624679083003987E-4</c:v>
                </c:pt>
                <c:pt idx="1">
                  <c:v>2.3650522615849113E-4</c:v>
                </c:pt>
                <c:pt idx="2">
                  <c:v>2.5842882191564758E-4</c:v>
                </c:pt>
                <c:pt idx="3">
                  <c:v>2.8213066243869928E-4</c:v>
                </c:pt>
                <c:pt idx="4">
                  <c:v>3.0772924005295974E-4</c:v>
                </c:pt>
                <c:pt idx="5">
                  <c:v>3.3534850536978206E-4</c:v>
                </c:pt>
                <c:pt idx="6">
                  <c:v>3.6511789652631709E-4</c:v>
                </c:pt>
                <c:pt idx="7">
                  <c:v>3.9717234529255149E-4</c:v>
                </c:pt>
                <c:pt idx="8">
                  <c:v>4.3165225793598841E-4</c:v>
                </c:pt>
                <c:pt idx="9">
                  <c:v>4.6870346871197115E-4</c:v>
                </c:pt>
                <c:pt idx="10">
                  <c:v>5.0847716383928634E-4</c:v>
                </c:pt>
                <c:pt idx="11">
                  <c:v>5.511297738276463E-4</c:v>
                </c:pt>
                <c:pt idx="12">
                  <c:v>5.9682283204723309E-4</c:v>
                </c:pt>
                <c:pt idx="13">
                  <c:v>6.4572279747187309E-4</c:v>
                </c:pt>
                <c:pt idx="14">
                  <c:v>6.9800083958783388E-4</c:v>
                </c:pt>
                <c:pt idx="15">
                  <c:v>7.5383258354073794E-4</c:v>
                </c:pt>
                <c:pt idx="16">
                  <c:v>8.1339781369470362E-4</c:v>
                </c:pt>
                <c:pt idx="17">
                  <c:v>8.7688013390140734E-4</c:v>
                </c:pt>
                <c:pt idx="18">
                  <c:v>9.4446658292308028E-4</c:v>
                </c:pt>
                <c:pt idx="19">
                  <c:v>1.0163472036231029E-3</c:v>
                </c:pt>
                <c:pt idx="20">
                  <c:v>1.0927145647312527E-3</c:v>
                </c:pt>
                <c:pt idx="21">
                  <c:v>1.1737632342080522E-3</c:v>
                </c:pt>
                <c:pt idx="22">
                  <c:v>1.2596892034741057E-3</c:v>
                </c:pt>
                <c:pt idx="23">
                  <c:v>1.3506892620355185E-3</c:v>
                </c:pt>
                <c:pt idx="24">
                  <c:v>1.4469603223252454E-3</c:v>
                </c:pt>
                <c:pt idx="25">
                  <c:v>1.548698694891556E-3</c:v>
                </c:pt>
                <c:pt idx="26">
                  <c:v>1.6560993143980745E-3</c:v>
                </c:pt>
                <c:pt idx="27">
                  <c:v>1.7693549172536462E-3</c:v>
                </c:pt>
                <c:pt idx="28">
                  <c:v>1.8886551720632336E-3</c:v>
                </c:pt>
                <c:pt idx="29">
                  <c:v>2.0141857644812963E-3</c:v>
                </c:pt>
                <c:pt idx="30">
                  <c:v>2.146127438454696E-3</c:v>
                </c:pt>
                <c:pt idx="31">
                  <c:v>2.284654996260644E-3</c:v>
                </c:pt>
                <c:pt idx="32">
                  <c:v>2.4299362601740678E-3</c:v>
                </c:pt>
                <c:pt idx="33">
                  <c:v>2.5821309990350311E-3</c:v>
                </c:pt>
                <c:pt idx="34">
                  <c:v>2.7413898234273826E-3</c:v>
                </c:pt>
                <c:pt idx="35">
                  <c:v>2.9078530536212439E-3</c:v>
                </c:pt>
                <c:pt idx="36">
                  <c:v>3.0816495648706278E-3</c:v>
                </c:pt>
                <c:pt idx="37">
                  <c:v>3.2628956150895744E-3</c:v>
                </c:pt>
                <c:pt idx="38">
                  <c:v>3.4516936603517282E-3</c:v>
                </c:pt>
                <c:pt idx="39">
                  <c:v>3.6481311640649758E-3</c:v>
                </c:pt>
                <c:pt idx="40">
                  <c:v>3.8522794060606054E-3</c:v>
                </c:pt>
                <c:pt idx="41">
                  <c:v>4.0641922982006928E-3</c:v>
                </c:pt>
                <c:pt idx="42">
                  <c:v>4.2839052134440603E-3</c:v>
                </c:pt>
                <c:pt idx="43">
                  <c:v>4.5114338356155477E-3</c:v>
                </c:pt>
                <c:pt idx="44">
                  <c:v>4.7467730373912196E-3</c:v>
                </c:pt>
                <c:pt idx="45">
                  <c:v>4.9898957942392302E-3</c:v>
                </c:pt>
                <c:pt idx="46">
                  <c:v>5.2407521422383968E-3</c:v>
                </c:pt>
                <c:pt idx="47">
                  <c:v>5.4992681878298809E-3</c:v>
                </c:pt>
                <c:pt idx="48">
                  <c:v>5.7653451776384776E-3</c:v>
                </c:pt>
                <c:pt idx="49">
                  <c:v>6.0388586365250655E-3</c:v>
                </c:pt>
                <c:pt idx="50">
                  <c:v>6.3196575819981253E-3</c:v>
                </c:pt>
                <c:pt idx="51">
                  <c:v>6.607563823016839E-3</c:v>
                </c:pt>
                <c:pt idx="52">
                  <c:v>6.9023713510593821E-3</c:v>
                </c:pt>
                <c:pt idx="53">
                  <c:v>7.2038458311053906E-3</c:v>
                </c:pt>
                <c:pt idx="54">
                  <c:v>7.5117241998904098E-3</c:v>
                </c:pt>
                <c:pt idx="55">
                  <c:v>7.8257143784315284E-3</c:v>
                </c:pt>
                <c:pt idx="56">
                  <c:v>8.1454951053973965E-3</c:v>
                </c:pt>
                <c:pt idx="57">
                  <c:v>8.4707158974028692E-3</c:v>
                </c:pt>
                <c:pt idx="58">
                  <c:v>8.8009971417499708E-3</c:v>
                </c:pt>
                <c:pt idx="59">
                  <c:v>9.135930326514342E-3</c:v>
                </c:pt>
                <c:pt idx="60">
                  <c:v>9.4750784121925141E-3</c:v>
                </c:pt>
                <c:pt idx="61">
                  <c:v>9.8179763483833057E-3</c:v>
                </c:pt>
                <c:pt idx="62">
                  <c:v>1.0164131738180242E-2</c:v>
                </c:pt>
                <c:pt idx="63">
                  <c:v>1.0513025652105535E-2</c:v>
                </c:pt>
                <c:pt idx="64">
                  <c:v>1.0864113592525091E-2</c:v>
                </c:pt>
                <c:pt idx="65">
                  <c:v>1.121682660855375E-2</c:v>
                </c:pt>
                <c:pt idx="66">
                  <c:v>1.1570572560496878E-2</c:v>
                </c:pt>
                <c:pt idx="67">
                  <c:v>1.192473753188536E-2</c:v>
                </c:pt>
                <c:pt idx="68">
                  <c:v>1.2278687386153E-2</c:v>
                </c:pt>
                <c:pt idx="69">
                  <c:v>1.2631769463986314E-2</c:v>
                </c:pt>
                <c:pt idx="70">
                  <c:v>1.2983314416354507E-2</c:v>
                </c:pt>
                <c:pt idx="71">
                  <c:v>1.3332638167210305E-2</c:v>
                </c:pt>
                <c:pt idx="72">
                  <c:v>1.3679043998849052E-2</c:v>
                </c:pt>
                <c:pt idx="73">
                  <c:v>1.4021824751932371E-2</c:v>
                </c:pt>
                <c:pt idx="74">
                  <c:v>1.4360265131232661E-2</c:v>
                </c:pt>
                <c:pt idx="75">
                  <c:v>1.4693644107244304E-2</c:v>
                </c:pt>
                <c:pt idx="76">
                  <c:v>1.5021237402945101E-2</c:v>
                </c:pt>
                <c:pt idx="77">
                  <c:v>1.5342320054185654E-2</c:v>
                </c:pt>
                <c:pt idx="78">
                  <c:v>1.5656169031442936E-2</c:v>
                </c:pt>
                <c:pt idx="79">
                  <c:v>1.5962065910004857E-2</c:v>
                </c:pt>
                <c:pt idx="80">
                  <c:v>1.6259299575062232E-2</c:v>
                </c:pt>
                <c:pt idx="81">
                  <c:v>1.654716894768004E-2</c:v>
                </c:pt>
                <c:pt idx="82">
                  <c:v>1.6824985717206614E-2</c:v>
                </c:pt>
                <c:pt idx="83">
                  <c:v>1.709207706536324E-2</c:v>
                </c:pt>
                <c:pt idx="84">
                  <c:v>1.7347788367041511E-2</c:v>
                </c:pt>
                <c:pt idx="85">
                  <c:v>1.7591485852725564E-2</c:v>
                </c:pt>
                <c:pt idx="86">
                  <c:v>1.7822559217453512E-2</c:v>
                </c:pt>
                <c:pt idx="87">
                  <c:v>1.804042416133899E-2</c:v>
                </c:pt>
                <c:pt idx="88">
                  <c:v>1.8244524846890431E-2</c:v>
                </c:pt>
                <c:pt idx="89">
                  <c:v>1.8434336258692129E-2</c:v>
                </c:pt>
                <c:pt idx="90">
                  <c:v>1.8609366451446688E-2</c:v>
                </c:pt>
                <c:pt idx="91">
                  <c:v>1.8769158672920335E-2</c:v>
                </c:pt>
                <c:pt idx="92">
                  <c:v>1.8913293348978014E-2</c:v>
                </c:pt>
                <c:pt idx="93">
                  <c:v>1.9041389918639965E-2</c:v>
                </c:pt>
                <c:pt idx="94">
                  <c:v>1.9153108507930446E-2</c:v>
                </c:pt>
                <c:pt idx="95">
                  <c:v>1.9248151432216653E-2</c:v>
                </c:pt>
                <c:pt idx="96">
                  <c:v>1.9326264517744565E-2</c:v>
                </c:pt>
                <c:pt idx="97">
                  <c:v>1.9387238234161219E-2</c:v>
                </c:pt>
                <c:pt idx="98">
                  <c:v>1.9430908630961075E-2</c:v>
                </c:pt>
                <c:pt idx="99">
                  <c:v>1.9457158071998978E-2</c:v>
                </c:pt>
                <c:pt idx="100">
                  <c:v>1.9465915763464209E-2</c:v>
                </c:pt>
                <c:pt idx="101">
                  <c:v>1.9457158071999058E-2</c:v>
                </c:pt>
                <c:pt idx="102">
                  <c:v>1.9430908630961231E-2</c:v>
                </c:pt>
                <c:pt idx="103">
                  <c:v>1.9387238234161459E-2</c:v>
                </c:pt>
                <c:pt idx="104">
                  <c:v>1.9326264517744881E-2</c:v>
                </c:pt>
                <c:pt idx="105">
                  <c:v>1.9248151432217045E-2</c:v>
                </c:pt>
                <c:pt idx="106">
                  <c:v>1.9153108507930915E-2</c:v>
                </c:pt>
                <c:pt idx="107">
                  <c:v>1.9041389918640506E-2</c:v>
                </c:pt>
                <c:pt idx="108">
                  <c:v>1.8913293348978632E-2</c:v>
                </c:pt>
                <c:pt idx="109">
                  <c:v>1.8769158672921022E-2</c:v>
                </c:pt>
                <c:pt idx="110">
                  <c:v>1.8609366451447448E-2</c:v>
                </c:pt>
                <c:pt idx="111">
                  <c:v>1.8434336258692955E-2</c:v>
                </c:pt>
                <c:pt idx="112">
                  <c:v>1.8244524846891326E-2</c:v>
                </c:pt>
                <c:pt idx="113">
                  <c:v>1.8040424161339948E-2</c:v>
                </c:pt>
                <c:pt idx="114">
                  <c:v>1.7822559217454528E-2</c:v>
                </c:pt>
                <c:pt idx="115">
                  <c:v>1.7591485852726643E-2</c:v>
                </c:pt>
                <c:pt idx="116">
                  <c:v>1.7347788367042646E-2</c:v>
                </c:pt>
                <c:pt idx="117">
                  <c:v>1.7092077065364426E-2</c:v>
                </c:pt>
                <c:pt idx="118">
                  <c:v>1.6824985717207849E-2</c:v>
                </c:pt>
                <c:pt idx="119">
                  <c:v>1.6547168947681323E-2</c:v>
                </c:pt>
                <c:pt idx="120">
                  <c:v>1.6259299575063557E-2</c:v>
                </c:pt>
                <c:pt idx="121">
                  <c:v>1.5962065910006224E-2</c:v>
                </c:pt>
                <c:pt idx="122">
                  <c:v>1.5656169031444341E-2</c:v>
                </c:pt>
                <c:pt idx="123">
                  <c:v>1.5342320054187094E-2</c:v>
                </c:pt>
                <c:pt idx="124">
                  <c:v>1.502123740294657E-2</c:v>
                </c:pt>
                <c:pt idx="125">
                  <c:v>1.4693644107245803E-2</c:v>
                </c:pt>
                <c:pt idx="126">
                  <c:v>1.4360265131234184E-2</c:v>
                </c:pt>
                <c:pt idx="127">
                  <c:v>1.4021824751933915E-2</c:v>
                </c:pt>
                <c:pt idx="128">
                  <c:v>1.3679043998850613E-2</c:v>
                </c:pt>
                <c:pt idx="129">
                  <c:v>1.3332638167211881E-2</c:v>
                </c:pt>
                <c:pt idx="130">
                  <c:v>1.2983314416356095E-2</c:v>
                </c:pt>
                <c:pt idx="131">
                  <c:v>1.2631769463987912E-2</c:v>
                </c:pt>
                <c:pt idx="132">
                  <c:v>1.2278687386154601E-2</c:v>
                </c:pt>
                <c:pt idx="133">
                  <c:v>1.1924737531886965E-2</c:v>
                </c:pt>
                <c:pt idx="134">
                  <c:v>1.1570572560498482E-2</c:v>
                </c:pt>
                <c:pt idx="135">
                  <c:v>1.1216826608555349E-2</c:v>
                </c:pt>
                <c:pt idx="136">
                  <c:v>1.0864113592526687E-2</c:v>
                </c:pt>
                <c:pt idx="137">
                  <c:v>1.0513025652107121E-2</c:v>
                </c:pt>
                <c:pt idx="138">
                  <c:v>1.0164131738181818E-2</c:v>
                </c:pt>
                <c:pt idx="139">
                  <c:v>9.8179763483848669E-3</c:v>
                </c:pt>
                <c:pt idx="140">
                  <c:v>9.475078412194058E-3</c:v>
                </c:pt>
                <c:pt idx="141">
                  <c:v>9.1359303265158686E-3</c:v>
                </c:pt>
                <c:pt idx="142">
                  <c:v>8.8009971417514765E-3</c:v>
                </c:pt>
                <c:pt idx="143">
                  <c:v>8.4707158974043541E-3</c:v>
                </c:pt>
                <c:pt idx="144">
                  <c:v>8.1454951053988589E-3</c:v>
                </c:pt>
                <c:pt idx="145">
                  <c:v>7.8257143784329648E-3</c:v>
                </c:pt>
                <c:pt idx="146">
                  <c:v>7.5117241998918192E-3</c:v>
                </c:pt>
                <c:pt idx="147">
                  <c:v>7.2038458311067715E-3</c:v>
                </c:pt>
                <c:pt idx="148">
                  <c:v>6.9023713510607335E-3</c:v>
                </c:pt>
                <c:pt idx="149">
                  <c:v>6.6075638230181592E-3</c:v>
                </c:pt>
                <c:pt idx="150">
                  <c:v>6.3196575819994142E-3</c:v>
                </c:pt>
                <c:pt idx="151">
                  <c:v>6.0388586365263223E-3</c:v>
                </c:pt>
                <c:pt idx="152">
                  <c:v>5.7653451776396988E-3</c:v>
                </c:pt>
                <c:pt idx="153">
                  <c:v>5.4992681878310683E-3</c:v>
                </c:pt>
                <c:pt idx="154">
                  <c:v>5.2407521422395496E-3</c:v>
                </c:pt>
                <c:pt idx="155">
                  <c:v>4.9898957942403482E-3</c:v>
                </c:pt>
                <c:pt idx="156">
                  <c:v>4.7467730373923029E-3</c:v>
                </c:pt>
                <c:pt idx="157">
                  <c:v>4.5114338356165963E-3</c:v>
                </c:pt>
                <c:pt idx="158">
                  <c:v>4.2839052134450734E-3</c:v>
                </c:pt>
                <c:pt idx="159">
                  <c:v>4.0641922982016703E-3</c:v>
                </c:pt>
                <c:pt idx="160">
                  <c:v>3.8522794060615474E-3</c:v>
                </c:pt>
                <c:pt idx="161">
                  <c:v>3.6481311640658822E-3</c:v>
                </c:pt>
                <c:pt idx="162">
                  <c:v>3.4516936603526003E-3</c:v>
                </c:pt>
                <c:pt idx="163">
                  <c:v>3.2628956150904131E-3</c:v>
                </c:pt>
                <c:pt idx="164">
                  <c:v>3.0816495648714319E-3</c:v>
                </c:pt>
                <c:pt idx="165">
                  <c:v>2.907853053622015E-3</c:v>
                </c:pt>
                <c:pt idx="166">
                  <c:v>2.7413898234281207E-3</c:v>
                </c:pt>
                <c:pt idx="167">
                  <c:v>2.5821309990357371E-3</c:v>
                </c:pt>
                <c:pt idx="168">
                  <c:v>2.4299362601747413E-3</c:v>
                </c:pt>
                <c:pt idx="169">
                  <c:v>2.2846549962612863E-3</c:v>
                </c:pt>
                <c:pt idx="170">
                  <c:v>2.1461274384553088E-3</c:v>
                </c:pt>
                <c:pt idx="171">
                  <c:v>2.0141857644818796E-3</c:v>
                </c:pt>
                <c:pt idx="172">
                  <c:v>1.8886551720637878E-3</c:v>
                </c:pt>
                <c:pt idx="173">
                  <c:v>1.7693549172541725E-3</c:v>
                </c:pt>
                <c:pt idx="174">
                  <c:v>1.6560993143985737E-3</c:v>
                </c:pt>
                <c:pt idx="175">
                  <c:v>1.5486986948920298E-3</c:v>
                </c:pt>
                <c:pt idx="176">
                  <c:v>1.446960322325693E-3</c:v>
                </c:pt>
                <c:pt idx="177">
                  <c:v>1.350689262035942E-3</c:v>
                </c:pt>
                <c:pt idx="178">
                  <c:v>1.2596892034745059E-3</c:v>
                </c:pt>
                <c:pt idx="179">
                  <c:v>1.1737632342084317E-3</c:v>
                </c:pt>
                <c:pt idx="180">
                  <c:v>1.0927145647316088E-3</c:v>
                </c:pt>
                <c:pt idx="181">
                  <c:v>1.0163472036234388E-3</c:v>
                </c:pt>
                <c:pt idx="182">
                  <c:v>9.4446658292339611E-4</c:v>
                </c:pt>
                <c:pt idx="183">
                  <c:v>8.7688013390170398E-4</c:v>
                </c:pt>
                <c:pt idx="184">
                  <c:v>8.1339781369498237E-4</c:v>
                </c:pt>
                <c:pt idx="185">
                  <c:v>7.5383258354099945E-4</c:v>
                </c:pt>
                <c:pt idx="186">
                  <c:v>6.9800083958807869E-4</c:v>
                </c:pt>
                <c:pt idx="187">
                  <c:v>6.4572279747210229E-4</c:v>
                </c:pt>
                <c:pt idx="188">
                  <c:v>5.9682283204744711E-4</c:v>
                </c:pt>
                <c:pt idx="189">
                  <c:v>5.5112977382784623E-4</c:v>
                </c:pt>
                <c:pt idx="190">
                  <c:v>5.0847716383947293E-4</c:v>
                </c:pt>
                <c:pt idx="191">
                  <c:v>4.6870346871214554E-4</c:v>
                </c:pt>
                <c:pt idx="192">
                  <c:v>4.3165225793615023E-4</c:v>
                </c:pt>
                <c:pt idx="193">
                  <c:v>3.9717234529270193E-4</c:v>
                </c:pt>
                <c:pt idx="194">
                  <c:v>3.6511789652645706E-4</c:v>
                </c:pt>
                <c:pt idx="195">
                  <c:v>3.353485053699119E-4</c:v>
                </c:pt>
                <c:pt idx="196">
                  <c:v>3.077292400530803E-4</c:v>
                </c:pt>
                <c:pt idx="197">
                  <c:v>2.8213066243881079E-4</c:v>
                </c:pt>
                <c:pt idx="198">
                  <c:v>2.5842882191575085E-4</c:v>
                </c:pt>
                <c:pt idx="199">
                  <c:v>2.365052261585867E-4</c:v>
                </c:pt>
                <c:pt idx="200">
                  <c:v>2.1624679083003987E-4</c:v>
                </c:pt>
              </c:numCache>
            </c:numRef>
          </c:val>
          <c:smooth val="0"/>
          <c:extLst>
            <c:ext xmlns:c16="http://schemas.microsoft.com/office/drawing/2014/chart" uri="{C3380CC4-5D6E-409C-BE32-E72D297353CC}">
              <c16:uniqueId val="{00000003-D0B8-407E-8D77-B5F97D1A7CC9}"/>
            </c:ext>
          </c:extLst>
        </c:ser>
        <c:dLbls>
          <c:showLegendKey val="0"/>
          <c:showVal val="0"/>
          <c:showCatName val="0"/>
          <c:showSerName val="0"/>
          <c:showPercent val="0"/>
          <c:showBubbleSize val="0"/>
        </c:dLbls>
        <c:marker val="1"/>
        <c:smooth val="0"/>
        <c:axId val="613283808"/>
        <c:axId val="613280200"/>
      </c:lineChart>
      <c:catAx>
        <c:axId val="613283808"/>
        <c:scaling>
          <c:orientation val="minMax"/>
        </c:scaling>
        <c:delete val="0"/>
        <c:axPos val="b"/>
        <c:numFmt formatCode="#,##0_);\(#,##0\)"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0200"/>
        <c:crosses val="autoZero"/>
        <c:auto val="1"/>
        <c:lblAlgn val="ctr"/>
        <c:lblOffset val="100"/>
        <c:noMultiLvlLbl val="0"/>
      </c:catAx>
      <c:valAx>
        <c:axId val="6132802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28380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A6A-457B-AD83-2C16BD6B5232}"/>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3A6A-457B-AD83-2C16BD6B5232}"/>
              </c:ext>
            </c:extLst>
          </c:dPt>
          <c:dPt>
            <c:idx val="2"/>
            <c:bubble3D val="0"/>
            <c:spPr>
              <a:solidFill>
                <a:schemeClr val="accent2"/>
              </a:solidFill>
              <a:ln w="19050">
                <a:solidFill>
                  <a:schemeClr val="lt1"/>
                </a:solidFill>
              </a:ln>
              <a:effectLst/>
            </c:spPr>
            <c:extLst>
              <c:ext xmlns:c16="http://schemas.microsoft.com/office/drawing/2014/chart" uri="{C3380CC4-5D6E-409C-BE32-E72D297353CC}">
                <c16:uniqueId val="{00000005-3A6A-457B-AD83-2C16BD6B5232}"/>
              </c:ext>
            </c:extLst>
          </c:dPt>
          <c:val>
            <c:numRef>
              <c:f>'SPERT® Beta - Charts'!$D$15:$D$17</c:f>
              <c:numCache>
                <c:formatCode>0%</c:formatCode>
                <c:ptCount val="3"/>
                <c:pt idx="0">
                  <c:v>0.60006146168815144</c:v>
                </c:pt>
                <c:pt idx="1">
                  <c:v>0.20203478566595262</c:v>
                </c:pt>
                <c:pt idx="2">
                  <c:v>0.19790375264589588</c:v>
                </c:pt>
              </c:numCache>
            </c:numRef>
          </c:val>
          <c:extLst>
            <c:ext xmlns:c16="http://schemas.microsoft.com/office/drawing/2014/chart" uri="{C3380CC4-5D6E-409C-BE32-E72D297353CC}">
              <c16:uniqueId val="{00000006-3A6A-457B-AD83-2C16BD6B523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_xlchart.v1.0</cx:f>
      </cx:numDim>
    </cx:data>
  </cx:chartData>
  <cx:chart>
    <cx:title pos="t" align="ctr" overlay="0">
      <cx:tx>
        <cx:txData>
          <cx:v>SPERT® Beta Edition Monte Carlo Simulation</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SPERT® Beta Edition Monte Carlo Simulation</a:t>
          </a:r>
        </a:p>
      </cx:txPr>
    </cx:title>
    <cx:plotArea>
      <cx:plotAreaRegion>
        <cx:series layoutId="clusteredColumn" uniqueId="{C42D41A2-4C4D-498B-83D2-C6082F5C453E}">
          <cx:dataId val="0"/>
          <cx:layoutPr>
            <cx:binning intervalClosed="r"/>
          </cx:layoutPr>
        </cx:series>
      </cx:plotAreaRegion>
      <cx:axis id="0">
        <cx:catScaling gapWidth="0"/>
        <cx:tickLabels/>
        <cx:numFmt formatCode="#,##0" sourceLinked="0"/>
      </cx:axis>
      <cx:axis id="1">
        <cx:valScaling/>
        <cx:majorGridlines/>
        <cx:tickLabels/>
      </cx:axis>
    </cx:plotArea>
  </cx:chart>
  <cx:spPr>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hyperlink" Target="https://www.statisticalpert.com/contact-me/" TargetMode="External"/><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8.jpeg"/><Relationship Id="rId1" Type="http://schemas.openxmlformats.org/officeDocument/2006/relationships/chart" Target="../charts/chart1.xml"/><Relationship Id="rId4" Type="http://schemas.openxmlformats.org/officeDocument/2006/relationships/hyperlink" Target="https://www.statisticalpert.com/contact-me/" TargetMode="External"/></Relationships>
</file>

<file path=xl/drawings/_rels/drawing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9.jpeg"/><Relationship Id="rId1" Type="http://schemas.openxmlformats.org/officeDocument/2006/relationships/chart" Target="../charts/chart3.xml"/><Relationship Id="rId4" Type="http://schemas.openxmlformats.org/officeDocument/2006/relationships/hyperlink" Target="https://www.statisticalpert.com/contact-me/"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https://www.statisticalpert.com/contact-me/" TargetMode="Externa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9.jpeg"/></Relationships>
</file>

<file path=xl/drawings/_rels/drawing7.xml.rels><?xml version="1.0" encoding="UTF-8" standalone="yes"?>
<Relationships xmlns="http://schemas.openxmlformats.org/package/2006/relationships"><Relationship Id="rId3" Type="http://schemas.openxmlformats.org/officeDocument/2006/relationships/hyperlink" Target="https://www.statisticalpert.com/contact-me/" TargetMode="Externa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image" Target="../media/image9.jpeg"/></Relationships>
</file>

<file path=xl/drawings/_rels/drawing8.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image" Target="../media/image9.jpeg"/><Relationship Id="rId4" Type="http://schemas.openxmlformats.org/officeDocument/2006/relationships/hyperlink" Target="https://www.statisticalpert.com/contact-me/" TargetMode="External"/></Relationships>
</file>

<file path=xl/drawings/_rels/drawing9.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image" Target="../media/image9.jpeg"/><Relationship Id="rId5" Type="http://schemas.microsoft.com/office/2014/relationships/chartEx" Target="../charts/chartEx1.xml"/><Relationship Id="rId4" Type="http://schemas.openxmlformats.org/officeDocument/2006/relationships/hyperlink" Target="https://www.statisticalpert.com/contact-m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73126</xdr:colOff>
      <xdr:row>1</xdr:row>
      <xdr:rowOff>9525</xdr:rowOff>
    </xdr:from>
    <xdr:to>
      <xdr:col>0</xdr:col>
      <xdr:colOff>561975</xdr:colOff>
      <xdr:row>1</xdr:row>
      <xdr:rowOff>342900</xdr:rowOff>
    </xdr:to>
    <xdr:pic>
      <xdr:nvPicPr>
        <xdr:cNvPr id="2" name="Picture 1">
          <a:extLst>
            <a:ext uri="{FF2B5EF4-FFF2-40B4-BE49-F238E27FC236}">
              <a16:creationId xmlns:a16="http://schemas.microsoft.com/office/drawing/2014/main" id="{7961F5F4-531F-4116-B8FE-DD16606248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126" y="200025"/>
          <a:ext cx="488849" cy="333375"/>
        </a:xfrm>
        <a:prstGeom prst="rect">
          <a:avLst/>
        </a:prstGeom>
      </xdr:spPr>
    </xdr:pic>
    <xdr:clientData/>
  </xdr:twoCellAnchor>
  <xdr:twoCellAnchor editAs="oneCell">
    <xdr:from>
      <xdr:col>3</xdr:col>
      <xdr:colOff>10456</xdr:colOff>
      <xdr:row>9</xdr:row>
      <xdr:rowOff>190499</xdr:rowOff>
    </xdr:from>
    <xdr:to>
      <xdr:col>9</xdr:col>
      <xdr:colOff>95249</xdr:colOff>
      <xdr:row>20</xdr:row>
      <xdr:rowOff>107148</xdr:rowOff>
    </xdr:to>
    <xdr:pic>
      <xdr:nvPicPr>
        <xdr:cNvPr id="3" name="Picture 2">
          <a:extLst>
            <a:ext uri="{FF2B5EF4-FFF2-40B4-BE49-F238E27FC236}">
              <a16:creationId xmlns:a16="http://schemas.microsoft.com/office/drawing/2014/main" id="{A6EC7AD1-08A1-4AA6-9698-202545CE9141}"/>
            </a:ext>
          </a:extLst>
        </xdr:cNvPr>
        <xdr:cNvPicPr>
          <a:picLocks noChangeAspect="1"/>
        </xdr:cNvPicPr>
      </xdr:nvPicPr>
      <xdr:blipFill>
        <a:blip xmlns:r="http://schemas.openxmlformats.org/officeDocument/2006/relationships" r:embed="rId2"/>
        <a:stretch>
          <a:fillRect/>
        </a:stretch>
      </xdr:blipFill>
      <xdr:spPr>
        <a:xfrm>
          <a:off x="7716181" y="2133599"/>
          <a:ext cx="3685243" cy="2012149"/>
        </a:xfrm>
        <a:prstGeom prst="rect">
          <a:avLst/>
        </a:prstGeom>
      </xdr:spPr>
    </xdr:pic>
    <xdr:clientData/>
  </xdr:twoCellAnchor>
  <xdr:twoCellAnchor editAs="oneCell">
    <xdr:from>
      <xdr:col>2</xdr:col>
      <xdr:colOff>633411</xdr:colOff>
      <xdr:row>22</xdr:row>
      <xdr:rowOff>118337</xdr:rowOff>
    </xdr:from>
    <xdr:to>
      <xdr:col>9</xdr:col>
      <xdr:colOff>566777</xdr:colOff>
      <xdr:row>33</xdr:row>
      <xdr:rowOff>85743</xdr:rowOff>
    </xdr:to>
    <xdr:pic>
      <xdr:nvPicPr>
        <xdr:cNvPr id="6" name="Picture 5">
          <a:extLst>
            <a:ext uri="{FF2B5EF4-FFF2-40B4-BE49-F238E27FC236}">
              <a16:creationId xmlns:a16="http://schemas.microsoft.com/office/drawing/2014/main" id="{145F6A2F-998E-652C-11FA-B08497F80731}"/>
            </a:ext>
          </a:extLst>
        </xdr:cNvPr>
        <xdr:cNvPicPr>
          <a:picLocks noChangeAspect="1"/>
        </xdr:cNvPicPr>
      </xdr:nvPicPr>
      <xdr:blipFill>
        <a:blip xmlns:r="http://schemas.openxmlformats.org/officeDocument/2006/relationships" r:embed="rId3"/>
        <a:stretch>
          <a:fillRect/>
        </a:stretch>
      </xdr:blipFill>
      <xdr:spPr>
        <a:xfrm>
          <a:off x="8243886" y="4347437"/>
          <a:ext cx="4433929" cy="1958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76200</xdr:colOff>
      <xdr:row>0</xdr:row>
      <xdr:rowOff>28576</xdr:rowOff>
    </xdr:from>
    <xdr:to>
      <xdr:col>1</xdr:col>
      <xdr:colOff>0</xdr:colOff>
      <xdr:row>0</xdr:row>
      <xdr:rowOff>227693</xdr:rowOff>
    </xdr:to>
    <xdr:pic>
      <xdr:nvPicPr>
        <xdr:cNvPr id="2" name="Picture 1">
          <a:extLst>
            <a:ext uri="{FF2B5EF4-FFF2-40B4-BE49-F238E27FC236}">
              <a16:creationId xmlns:a16="http://schemas.microsoft.com/office/drawing/2014/main" id="{7AFB500F-7B90-4B43-961D-A47A6AD6FE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28576"/>
          <a:ext cx="304800" cy="195942"/>
        </a:xfrm>
        <a:prstGeom prst="rect">
          <a:avLst/>
        </a:prstGeom>
      </xdr:spPr>
    </xdr:pic>
    <xdr:clientData/>
  </xdr:twoCellAnchor>
  <xdr:twoCellAnchor>
    <xdr:from>
      <xdr:col>7</xdr:col>
      <xdr:colOff>114300</xdr:colOff>
      <xdr:row>0</xdr:row>
      <xdr:rowOff>38100</xdr:rowOff>
    </xdr:from>
    <xdr:to>
      <xdr:col>8</xdr:col>
      <xdr:colOff>523875</xdr:colOff>
      <xdr:row>0</xdr:row>
      <xdr:rowOff>276225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F84D2B24-1D6B-4FB7-97AA-0B1D0B1DC039}"/>
            </a:ext>
          </a:extLst>
        </xdr:cNvPr>
        <xdr:cNvSpPr/>
      </xdr:nvSpPr>
      <xdr:spPr>
        <a:xfrm>
          <a:off x="9182100" y="38100"/>
          <a:ext cx="990600" cy="238125"/>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47625</xdr:colOff>
      <xdr:row>0</xdr:row>
      <xdr:rowOff>28575</xdr:rowOff>
    </xdr:from>
    <xdr:to>
      <xdr:col>0</xdr:col>
      <xdr:colOff>352427</xdr:colOff>
      <xdr:row>1</xdr:row>
      <xdr:rowOff>0</xdr:rowOff>
    </xdr:to>
    <xdr:pic>
      <xdr:nvPicPr>
        <xdr:cNvPr id="2" name="Picture 1">
          <a:extLst>
            <a:ext uri="{FF2B5EF4-FFF2-40B4-BE49-F238E27FC236}">
              <a16:creationId xmlns:a16="http://schemas.microsoft.com/office/drawing/2014/main" id="{1790D796-B38A-467E-833F-4FA97B5901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28575"/>
          <a:ext cx="304802" cy="2095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47625</xdr:colOff>
      <xdr:row>0</xdr:row>
      <xdr:rowOff>28575</xdr:rowOff>
    </xdr:from>
    <xdr:to>
      <xdr:col>0</xdr:col>
      <xdr:colOff>352427</xdr:colOff>
      <xdr:row>1</xdr:row>
      <xdr:rowOff>0</xdr:rowOff>
    </xdr:to>
    <xdr:pic>
      <xdr:nvPicPr>
        <xdr:cNvPr id="2" name="Picture 1">
          <a:extLst>
            <a:ext uri="{FF2B5EF4-FFF2-40B4-BE49-F238E27FC236}">
              <a16:creationId xmlns:a16="http://schemas.microsoft.com/office/drawing/2014/main" id="{EBFFDB97-6057-4072-BBE6-BFA9B24979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28575"/>
          <a:ext cx="304802" cy="2095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47625</xdr:colOff>
      <xdr:row>0</xdr:row>
      <xdr:rowOff>28575</xdr:rowOff>
    </xdr:from>
    <xdr:to>
      <xdr:col>0</xdr:col>
      <xdr:colOff>352427</xdr:colOff>
      <xdr:row>1</xdr:row>
      <xdr:rowOff>0</xdr:rowOff>
    </xdr:to>
    <xdr:pic>
      <xdr:nvPicPr>
        <xdr:cNvPr id="2" name="Picture 1">
          <a:extLst>
            <a:ext uri="{FF2B5EF4-FFF2-40B4-BE49-F238E27FC236}">
              <a16:creationId xmlns:a16="http://schemas.microsoft.com/office/drawing/2014/main" id="{26AA956C-4AAB-4F7F-B423-9C2C1B757A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28575"/>
          <a:ext cx="304802" cy="2095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47625</xdr:colOff>
      <xdr:row>0</xdr:row>
      <xdr:rowOff>28575</xdr:rowOff>
    </xdr:from>
    <xdr:to>
      <xdr:col>0</xdr:col>
      <xdr:colOff>352427</xdr:colOff>
      <xdr:row>1</xdr:row>
      <xdr:rowOff>0</xdr:rowOff>
    </xdr:to>
    <xdr:pic>
      <xdr:nvPicPr>
        <xdr:cNvPr id="2" name="Picture 1">
          <a:extLst>
            <a:ext uri="{FF2B5EF4-FFF2-40B4-BE49-F238E27FC236}">
              <a16:creationId xmlns:a16="http://schemas.microsoft.com/office/drawing/2014/main" id="{777D7629-32F3-477E-8424-FBD8CD4564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28575"/>
          <a:ext cx="304802" cy="2095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47625</xdr:colOff>
      <xdr:row>0</xdr:row>
      <xdr:rowOff>28575</xdr:rowOff>
    </xdr:from>
    <xdr:to>
      <xdr:col>0</xdr:col>
      <xdr:colOff>352427</xdr:colOff>
      <xdr:row>1</xdr:row>
      <xdr:rowOff>0</xdr:rowOff>
    </xdr:to>
    <xdr:pic>
      <xdr:nvPicPr>
        <xdr:cNvPr id="2" name="Picture 1">
          <a:extLst>
            <a:ext uri="{FF2B5EF4-FFF2-40B4-BE49-F238E27FC236}">
              <a16:creationId xmlns:a16="http://schemas.microsoft.com/office/drawing/2014/main" id="{3C2E6FF9-B2D0-40DE-9765-EFAD87F092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28575"/>
          <a:ext cx="304802" cy="2095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28575</xdr:rowOff>
    </xdr:from>
    <xdr:to>
      <xdr:col>0</xdr:col>
      <xdr:colOff>352427</xdr:colOff>
      <xdr:row>1</xdr:row>
      <xdr:rowOff>0</xdr:rowOff>
    </xdr:to>
    <xdr:pic>
      <xdr:nvPicPr>
        <xdr:cNvPr id="2" name="Picture 1">
          <a:extLst>
            <a:ext uri="{FF2B5EF4-FFF2-40B4-BE49-F238E27FC236}">
              <a16:creationId xmlns:a16="http://schemas.microsoft.com/office/drawing/2014/main" id="{5CBDD37B-1968-49A4-A649-3FD492B579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28575"/>
          <a:ext cx="304802" cy="2095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47625</xdr:colOff>
      <xdr:row>2</xdr:row>
      <xdr:rowOff>19050</xdr:rowOff>
    </xdr:from>
    <xdr:to>
      <xdr:col>3</xdr:col>
      <xdr:colOff>539774</xdr:colOff>
      <xdr:row>28</xdr:row>
      <xdr:rowOff>180975</xdr:rowOff>
    </xdr:to>
    <xdr:pic>
      <xdr:nvPicPr>
        <xdr:cNvPr id="2" name="Picture 1">
          <a:extLst>
            <a:ext uri="{FF2B5EF4-FFF2-40B4-BE49-F238E27FC236}">
              <a16:creationId xmlns:a16="http://schemas.microsoft.com/office/drawing/2014/main" id="{3FB83D1F-096E-4423-975C-78C608784A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571500"/>
          <a:ext cx="2320949" cy="51244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47625</xdr:colOff>
      <xdr:row>0</xdr:row>
      <xdr:rowOff>38101</xdr:rowOff>
    </xdr:from>
    <xdr:to>
      <xdr:col>0</xdr:col>
      <xdr:colOff>352427</xdr:colOff>
      <xdr:row>0</xdr:row>
      <xdr:rowOff>238125</xdr:rowOff>
    </xdr:to>
    <xdr:pic>
      <xdr:nvPicPr>
        <xdr:cNvPr id="2" name="Picture 1">
          <a:extLst>
            <a:ext uri="{FF2B5EF4-FFF2-40B4-BE49-F238E27FC236}">
              <a16:creationId xmlns:a16="http://schemas.microsoft.com/office/drawing/2014/main" id="{4F0F5604-F19D-45A2-83B6-81D2FC44EF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8101"/>
          <a:ext cx="304802" cy="2000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111227</xdr:colOff>
      <xdr:row>0</xdr:row>
      <xdr:rowOff>181091</xdr:rowOff>
    </xdr:from>
    <xdr:to>
      <xdr:col>1</xdr:col>
      <xdr:colOff>28575</xdr:colOff>
      <xdr:row>1</xdr:row>
      <xdr:rowOff>313207</xdr:rowOff>
    </xdr:to>
    <xdr:pic>
      <xdr:nvPicPr>
        <xdr:cNvPr id="2" name="Picture 1">
          <a:extLst>
            <a:ext uri="{FF2B5EF4-FFF2-40B4-BE49-F238E27FC236}">
              <a16:creationId xmlns:a16="http://schemas.microsoft.com/office/drawing/2014/main" id="{832FF919-15BB-4DF1-8442-CF12F19C34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27" y="181091"/>
          <a:ext cx="517423" cy="322616"/>
        </a:xfrm>
        <a:prstGeom prst="rect">
          <a:avLst/>
        </a:prstGeom>
      </xdr:spPr>
    </xdr:pic>
    <xdr:clientData/>
  </xdr:twoCellAnchor>
  <xdr:twoCellAnchor editAs="oneCell">
    <xdr:from>
      <xdr:col>0</xdr:col>
      <xdr:colOff>600074</xdr:colOff>
      <xdr:row>18</xdr:row>
      <xdr:rowOff>88083</xdr:rowOff>
    </xdr:from>
    <xdr:to>
      <xdr:col>1</xdr:col>
      <xdr:colOff>6591300</xdr:colOff>
      <xdr:row>22</xdr:row>
      <xdr:rowOff>171254</xdr:rowOff>
    </xdr:to>
    <xdr:pic>
      <xdr:nvPicPr>
        <xdr:cNvPr id="3" name="Picture 2">
          <a:extLst>
            <a:ext uri="{FF2B5EF4-FFF2-40B4-BE49-F238E27FC236}">
              <a16:creationId xmlns:a16="http://schemas.microsoft.com/office/drawing/2014/main" id="{C1C4EAE1-81EA-48AA-836C-0C0B655C19BE}"/>
            </a:ext>
          </a:extLst>
        </xdr:cNvPr>
        <xdr:cNvPicPr>
          <a:picLocks noChangeAspect="1"/>
        </xdr:cNvPicPr>
      </xdr:nvPicPr>
      <xdr:blipFill>
        <a:blip xmlns:r="http://schemas.openxmlformats.org/officeDocument/2006/relationships" r:embed="rId2"/>
        <a:stretch>
          <a:fillRect/>
        </a:stretch>
      </xdr:blipFill>
      <xdr:spPr>
        <a:xfrm>
          <a:off x="600074" y="3745683"/>
          <a:ext cx="6591301" cy="845171"/>
        </a:xfrm>
        <a:prstGeom prst="rect">
          <a:avLst/>
        </a:prstGeom>
      </xdr:spPr>
    </xdr:pic>
    <xdr:clientData/>
  </xdr:twoCellAnchor>
  <xdr:twoCellAnchor>
    <xdr:from>
      <xdr:col>2</xdr:col>
      <xdr:colOff>247650</xdr:colOff>
      <xdr:row>3</xdr:row>
      <xdr:rowOff>19047</xdr:rowOff>
    </xdr:from>
    <xdr:to>
      <xdr:col>8</xdr:col>
      <xdr:colOff>269875</xdr:colOff>
      <xdr:row>28</xdr:row>
      <xdr:rowOff>142874</xdr:rowOff>
    </xdr:to>
    <xdr:sp macro="" textlink="">
      <xdr:nvSpPr>
        <xdr:cNvPr id="4" name="Rectangle 3">
          <a:extLst>
            <a:ext uri="{FF2B5EF4-FFF2-40B4-BE49-F238E27FC236}">
              <a16:creationId xmlns:a16="http://schemas.microsoft.com/office/drawing/2014/main" id="{232BCCBD-297A-448C-B4EC-DBD17918488B}"/>
            </a:ext>
          </a:extLst>
        </xdr:cNvPr>
        <xdr:cNvSpPr/>
      </xdr:nvSpPr>
      <xdr:spPr>
        <a:xfrm>
          <a:off x="7972425" y="742947"/>
          <a:ext cx="3879850" cy="4714877"/>
        </a:xfrm>
        <a:prstGeom prst="rect">
          <a:avLst/>
        </a:prstGeom>
        <a:gradFill flip="none" rotWithShape="1">
          <a:gsLst>
            <a:gs pos="0">
              <a:schemeClr val="accent2">
                <a:lumMod val="5000"/>
                <a:lumOff val="95000"/>
              </a:schemeClr>
            </a:gs>
            <a:gs pos="74000">
              <a:schemeClr val="accent2">
                <a:lumMod val="45000"/>
                <a:lumOff val="55000"/>
              </a:schemeClr>
            </a:gs>
            <a:gs pos="83000">
              <a:schemeClr val="accent2">
                <a:lumMod val="45000"/>
                <a:lumOff val="55000"/>
              </a:schemeClr>
            </a:gs>
            <a:gs pos="100000">
              <a:schemeClr val="accent2">
                <a:lumMod val="30000"/>
                <a:lumOff val="70000"/>
              </a:schemeClr>
            </a:gs>
          </a:gsLst>
          <a:lin ang="54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solidFill>
                <a:srgbClr val="C00000"/>
              </a:solidFill>
            </a:rPr>
            <a:t>TL;DR</a:t>
          </a:r>
        </a:p>
        <a:p>
          <a:pPr algn="ctr"/>
          <a:r>
            <a:rPr lang="en-US" sz="1600" b="0">
              <a:solidFill>
                <a:sysClr val="windowText" lastClr="000000"/>
              </a:solidFill>
            </a:rPr>
            <a:t>On the Excel</a:t>
          </a:r>
          <a:r>
            <a:rPr lang="en-US" sz="1600" b="0" baseline="0">
              <a:solidFill>
                <a:sysClr val="windowText" lastClr="000000"/>
              </a:solidFill>
            </a:rPr>
            <a:t> Ribbon, look for the "Calculation" group under the "Formulas" menu selection. Then, click the "Calculation Options" button and select "</a:t>
          </a:r>
          <a:r>
            <a:rPr lang="en-US" sz="1600" b="1" baseline="0">
              <a:solidFill>
                <a:srgbClr val="C00000"/>
              </a:solidFill>
            </a:rPr>
            <a:t>Partial</a:t>
          </a:r>
          <a:r>
            <a:rPr lang="en-US" sz="1600" b="0" baseline="0">
              <a:solidFill>
                <a:sysClr val="windowText" lastClr="000000"/>
              </a:solidFill>
            </a:rPr>
            <a:t>" (newer Excel versions) or "</a:t>
          </a:r>
          <a:r>
            <a:rPr lang="en-US" sz="1600" b="1" baseline="0">
              <a:solidFill>
                <a:srgbClr val="C00000"/>
              </a:solidFill>
            </a:rPr>
            <a:t>Automatic Except for Data Tables</a:t>
          </a:r>
          <a:r>
            <a:rPr lang="en-US" sz="1600" b="0" baseline="0">
              <a:solidFill>
                <a:sysClr val="windowText" lastClr="000000"/>
              </a:solidFill>
            </a:rPr>
            <a:t>" (older Excel versions) to increase the speed and calculation performance of all SPERT worksheets.</a:t>
          </a:r>
        </a:p>
        <a:p>
          <a:pPr algn="ctr"/>
          <a:endParaRPr lang="en-US" sz="1600" b="0" baseline="0">
            <a:solidFill>
              <a:sysClr val="windowText" lastClr="000000"/>
            </a:solidFill>
          </a:endParaRPr>
        </a:p>
        <a:p>
          <a:pPr algn="ctr"/>
          <a:r>
            <a:rPr lang="en-US" sz="1600" b="0" baseline="0">
              <a:solidFill>
                <a:sysClr val="windowText" lastClr="000000"/>
              </a:solidFill>
            </a:rPr>
            <a:t>Or, simply delete the </a:t>
          </a:r>
          <a:r>
            <a:rPr lang="en-US" sz="1600" b="1" baseline="0">
              <a:solidFill>
                <a:sysClr val="windowText" lastClr="000000"/>
              </a:solidFill>
            </a:rPr>
            <a:t>SPERT® Beta MC Simulation </a:t>
          </a:r>
          <a:r>
            <a:rPr lang="en-US" sz="1600" b="0" baseline="0">
              <a:solidFill>
                <a:sysClr val="windowText" lastClr="000000"/>
              </a:solidFill>
            </a:rPr>
            <a:t>worksheet from this Excel workbook.</a:t>
          </a:r>
        </a:p>
        <a:p>
          <a:pPr algn="ctr"/>
          <a:endParaRPr lang="en-US" sz="1600" b="0" baseline="0">
            <a:solidFill>
              <a:sysClr val="windowText" lastClr="00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Deleting the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SPERT® Beta MC Simulation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worksheet may improve any performance issues you may encounter using Excel.</a:t>
          </a:r>
        </a:p>
        <a:p>
          <a:pPr algn="ctr"/>
          <a:endParaRPr lang="en-US" sz="1600" b="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28576</xdr:rowOff>
    </xdr:from>
    <xdr:to>
      <xdr:col>1</xdr:col>
      <xdr:colOff>95250</xdr:colOff>
      <xdr:row>0</xdr:row>
      <xdr:rowOff>295274</xdr:rowOff>
    </xdr:to>
    <xdr:pic>
      <xdr:nvPicPr>
        <xdr:cNvPr id="3" name="Picture 2">
          <a:extLst>
            <a:ext uri="{FF2B5EF4-FFF2-40B4-BE49-F238E27FC236}">
              <a16:creationId xmlns:a16="http://schemas.microsoft.com/office/drawing/2014/main" id="{13C25B00-0663-4A46-A1BD-50DE407F92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28576"/>
          <a:ext cx="400050" cy="266698"/>
        </a:xfrm>
        <a:prstGeom prst="rect">
          <a:avLst/>
        </a:prstGeom>
      </xdr:spPr>
    </xdr:pic>
    <xdr:clientData/>
  </xdr:twoCellAnchor>
  <xdr:twoCellAnchor editAs="oneCell">
    <xdr:from>
      <xdr:col>7</xdr:col>
      <xdr:colOff>1019175</xdr:colOff>
      <xdr:row>35</xdr:row>
      <xdr:rowOff>0</xdr:rowOff>
    </xdr:from>
    <xdr:to>
      <xdr:col>13</xdr:col>
      <xdr:colOff>1514224</xdr:colOff>
      <xdr:row>36</xdr:row>
      <xdr:rowOff>9493</xdr:rowOff>
    </xdr:to>
    <xdr:pic>
      <xdr:nvPicPr>
        <xdr:cNvPr id="2" name="Picture 1">
          <a:extLst>
            <a:ext uri="{FF2B5EF4-FFF2-40B4-BE49-F238E27FC236}">
              <a16:creationId xmlns:a16="http://schemas.microsoft.com/office/drawing/2014/main" id="{576A0EC5-078C-4232-83B7-DC862EA8C81E}"/>
            </a:ext>
          </a:extLst>
        </xdr:cNvPr>
        <xdr:cNvPicPr>
          <a:picLocks noChangeAspect="1"/>
        </xdr:cNvPicPr>
      </xdr:nvPicPr>
      <xdr:blipFill>
        <a:blip xmlns:r="http://schemas.openxmlformats.org/officeDocument/2006/relationships" r:embed="rId2"/>
        <a:stretch>
          <a:fillRect/>
        </a:stretch>
      </xdr:blipFill>
      <xdr:spPr>
        <a:xfrm>
          <a:off x="4457700" y="6877050"/>
          <a:ext cx="2009524" cy="257143"/>
        </a:xfrm>
        <a:prstGeom prst="rect">
          <a:avLst/>
        </a:prstGeom>
      </xdr:spPr>
    </xdr:pic>
    <xdr:clientData/>
  </xdr:twoCellAnchor>
  <xdr:twoCellAnchor editAs="oneCell">
    <xdr:from>
      <xdr:col>21</xdr:col>
      <xdr:colOff>847725</xdr:colOff>
      <xdr:row>37</xdr:row>
      <xdr:rowOff>19050</xdr:rowOff>
    </xdr:from>
    <xdr:to>
      <xdr:col>24</xdr:col>
      <xdr:colOff>295026</xdr:colOff>
      <xdr:row>38</xdr:row>
      <xdr:rowOff>19019</xdr:rowOff>
    </xdr:to>
    <xdr:pic>
      <xdr:nvPicPr>
        <xdr:cNvPr id="4" name="Picture 3">
          <a:extLst>
            <a:ext uri="{FF2B5EF4-FFF2-40B4-BE49-F238E27FC236}">
              <a16:creationId xmlns:a16="http://schemas.microsoft.com/office/drawing/2014/main" id="{38481ED8-8CFE-4A1C-AB13-2E7EF9BD6A17}"/>
            </a:ext>
          </a:extLst>
        </xdr:cNvPr>
        <xdr:cNvPicPr>
          <a:picLocks noChangeAspect="1"/>
        </xdr:cNvPicPr>
      </xdr:nvPicPr>
      <xdr:blipFill>
        <a:blip xmlns:r="http://schemas.openxmlformats.org/officeDocument/2006/relationships" r:embed="rId3"/>
        <a:stretch>
          <a:fillRect/>
        </a:stretch>
      </xdr:blipFill>
      <xdr:spPr>
        <a:xfrm>
          <a:off x="9658350" y="7181850"/>
          <a:ext cx="1990476" cy="2476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114301</xdr:colOff>
      <xdr:row>110</xdr:row>
      <xdr:rowOff>66675</xdr:rowOff>
    </xdr:from>
    <xdr:to>
      <xdr:col>7</xdr:col>
      <xdr:colOff>1219200</xdr:colOff>
      <xdr:row>116</xdr:row>
      <xdr:rowOff>180974</xdr:rowOff>
    </xdr:to>
    <xdr:graphicFrame macro="">
      <xdr:nvGraphicFramePr>
        <xdr:cNvPr id="2" name="Chart 1">
          <a:extLst>
            <a:ext uri="{FF2B5EF4-FFF2-40B4-BE49-F238E27FC236}">
              <a16:creationId xmlns:a16="http://schemas.microsoft.com/office/drawing/2014/main" id="{8E3F8797-6409-4216-8DE0-B891DCD217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76201</xdr:colOff>
      <xdr:row>0</xdr:row>
      <xdr:rowOff>47625</xdr:rowOff>
    </xdr:from>
    <xdr:to>
      <xdr:col>0</xdr:col>
      <xdr:colOff>361951</xdr:colOff>
      <xdr:row>0</xdr:row>
      <xdr:rowOff>228600</xdr:rowOff>
    </xdr:to>
    <xdr:pic>
      <xdr:nvPicPr>
        <xdr:cNvPr id="3" name="Picture 2">
          <a:extLst>
            <a:ext uri="{FF2B5EF4-FFF2-40B4-BE49-F238E27FC236}">
              <a16:creationId xmlns:a16="http://schemas.microsoft.com/office/drawing/2014/main" id="{89541FEA-A841-42D6-9A2E-67A1E8C894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1" y="47625"/>
          <a:ext cx="285750" cy="180975"/>
        </a:xfrm>
        <a:prstGeom prst="rect">
          <a:avLst/>
        </a:prstGeom>
      </xdr:spPr>
    </xdr:pic>
    <xdr:clientData/>
  </xdr:twoCellAnchor>
  <xdr:twoCellAnchor>
    <xdr:from>
      <xdr:col>10</xdr:col>
      <xdr:colOff>304799</xdr:colOff>
      <xdr:row>107</xdr:row>
      <xdr:rowOff>0</xdr:rowOff>
    </xdr:from>
    <xdr:to>
      <xdr:col>18</xdr:col>
      <xdr:colOff>57150</xdr:colOff>
      <xdr:row>117</xdr:row>
      <xdr:rowOff>76200</xdr:rowOff>
    </xdr:to>
    <xdr:sp macro="" textlink="">
      <xdr:nvSpPr>
        <xdr:cNvPr id="4" name="TextBox 3">
          <a:extLst>
            <a:ext uri="{FF2B5EF4-FFF2-40B4-BE49-F238E27FC236}">
              <a16:creationId xmlns:a16="http://schemas.microsoft.com/office/drawing/2014/main" id="{F1BAB8B5-F21A-4A9B-951F-C0E242873BD4}"/>
            </a:ext>
          </a:extLst>
        </xdr:cNvPr>
        <xdr:cNvSpPr txBox="1"/>
      </xdr:nvSpPr>
      <xdr:spPr>
        <a:xfrm>
          <a:off x="5257799" y="3362325"/>
          <a:ext cx="3609976" cy="2238375"/>
        </a:xfrm>
        <a:prstGeom prst="rect">
          <a:avLst/>
        </a:prstGeom>
        <a:solidFill>
          <a:schemeClr val="lt1"/>
        </a:solidFill>
        <a:ln w="1905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After you</a:t>
          </a:r>
          <a:r>
            <a:rPr lang="en-US" sz="1100" baseline="0">
              <a:solidFill>
                <a:schemeClr val="dk1"/>
              </a:solidFill>
              <a:effectLst/>
              <a:latin typeface="+mn-lt"/>
              <a:ea typeface="+mn-ea"/>
              <a:cs typeface="+mn-cs"/>
            </a:rPr>
            <a:t> finish entering your estimates above, use this area to calculate the probability of all uncertainties together.  This is especially useful for creating a forecast for an entire project, for example.</a:t>
          </a:r>
        </a:p>
        <a:p>
          <a:endParaRPr lang="en-US">
            <a:effectLst/>
          </a:endParaRPr>
        </a:p>
        <a:p>
          <a:r>
            <a:rPr lang="en-US" sz="1100">
              <a:solidFill>
                <a:schemeClr val="dk1"/>
              </a:solidFill>
              <a:effectLst/>
              <a:latin typeface="+mn-lt"/>
              <a:ea typeface="+mn-ea"/>
              <a:cs typeface="+mn-cs"/>
            </a:rPr>
            <a:t>Choose the confidence you want for</a:t>
          </a:r>
          <a:r>
            <a:rPr lang="en-US" sz="1100" baseline="0">
              <a:solidFill>
                <a:schemeClr val="dk1"/>
              </a:solidFill>
              <a:effectLst/>
              <a:latin typeface="+mn-lt"/>
              <a:ea typeface="+mn-ea"/>
              <a:cs typeface="+mn-cs"/>
            </a:rPr>
            <a:t> the confidence interval in cell D108, and/or choose the confidence lower and upperbound thresholds in cells D112 and D113.</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Both the pie chart and tri-colored, bell-curve combo chart below represent the uncertainty of summary row #104 and assume that the </a:t>
          </a:r>
          <a:r>
            <a:rPr lang="en-US" sz="1100" i="1" baseline="0">
              <a:solidFill>
                <a:schemeClr val="dk1"/>
              </a:solidFill>
              <a:effectLst/>
              <a:latin typeface="+mn-lt"/>
              <a:ea typeface="+mn-ea"/>
              <a:cs typeface="+mn-cs"/>
            </a:rPr>
            <a:t>Central Limit Theorem</a:t>
          </a:r>
          <a:r>
            <a:rPr lang="en-US" sz="1100" i="0" baseline="0">
              <a:solidFill>
                <a:schemeClr val="dk1"/>
              </a:solidFill>
              <a:effectLst/>
              <a:latin typeface="+mn-lt"/>
              <a:ea typeface="+mn-ea"/>
              <a:cs typeface="+mn-cs"/>
            </a:rPr>
            <a:t> applies to that row.</a:t>
          </a:r>
          <a:endParaRPr lang="en-US">
            <a:effectLst/>
          </a:endParaRPr>
        </a:p>
      </xdr:txBody>
    </xdr:sp>
    <xdr:clientData/>
  </xdr:twoCellAnchor>
  <xdr:twoCellAnchor>
    <xdr:from>
      <xdr:col>8</xdr:col>
      <xdr:colOff>0</xdr:colOff>
      <xdr:row>108</xdr:row>
      <xdr:rowOff>0</xdr:rowOff>
    </xdr:from>
    <xdr:to>
      <xdr:col>10</xdr:col>
      <xdr:colOff>161925</xdr:colOff>
      <xdr:row>116</xdr:row>
      <xdr:rowOff>76200</xdr:rowOff>
    </xdr:to>
    <xdr:sp macro="" textlink="">
      <xdr:nvSpPr>
        <xdr:cNvPr id="5" name="Right Brace 4">
          <a:extLst>
            <a:ext uri="{FF2B5EF4-FFF2-40B4-BE49-F238E27FC236}">
              <a16:creationId xmlns:a16="http://schemas.microsoft.com/office/drawing/2014/main" id="{3E8468F8-D06B-40F9-B369-6F77493CF779}"/>
            </a:ext>
          </a:extLst>
        </xdr:cNvPr>
        <xdr:cNvSpPr/>
      </xdr:nvSpPr>
      <xdr:spPr>
        <a:xfrm>
          <a:off x="4953000" y="3590925"/>
          <a:ext cx="161925" cy="1828800"/>
        </a:xfrm>
        <a:prstGeom prst="rightBrace">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0</xdr:col>
      <xdr:colOff>228600</xdr:colOff>
      <xdr:row>117</xdr:row>
      <xdr:rowOff>171450</xdr:rowOff>
    </xdr:from>
    <xdr:to>
      <xdr:col>18</xdr:col>
      <xdr:colOff>57150</xdr:colOff>
      <xdr:row>136</xdr:row>
      <xdr:rowOff>19050</xdr:rowOff>
    </xdr:to>
    <xdr:graphicFrame macro="">
      <xdr:nvGraphicFramePr>
        <xdr:cNvPr id="6" name="Chart 5">
          <a:extLst>
            <a:ext uri="{FF2B5EF4-FFF2-40B4-BE49-F238E27FC236}">
              <a16:creationId xmlns:a16="http://schemas.microsoft.com/office/drawing/2014/main" id="{1055E06F-A33E-4A3B-86E4-1195EB559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133350</xdr:colOff>
      <xdr:row>107</xdr:row>
      <xdr:rowOff>1</xdr:rowOff>
    </xdr:from>
    <xdr:to>
      <xdr:col>21</xdr:col>
      <xdr:colOff>9525</xdr:colOff>
      <xdr:row>117</xdr:row>
      <xdr:rowOff>57150</xdr:rowOff>
    </xdr:to>
    <xdr:sp macro="" textlink="">
      <xdr:nvSpPr>
        <xdr:cNvPr id="7" name="Rectangle 6">
          <a:extLst>
            <a:ext uri="{FF2B5EF4-FFF2-40B4-BE49-F238E27FC236}">
              <a16:creationId xmlns:a16="http://schemas.microsoft.com/office/drawing/2014/main" id="{4A8CB979-5619-49D4-A215-105073AFA7D5}"/>
            </a:ext>
          </a:extLst>
        </xdr:cNvPr>
        <xdr:cNvSpPr/>
      </xdr:nvSpPr>
      <xdr:spPr>
        <a:xfrm>
          <a:off x="8943975" y="3362326"/>
          <a:ext cx="2419350" cy="2219324"/>
        </a:xfrm>
        <a:prstGeom prst="rect">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IMPORTANT</a:t>
          </a:r>
          <a:r>
            <a:rPr lang="en-US" sz="1200" b="1" baseline="0">
              <a:solidFill>
                <a:sysClr val="windowText" lastClr="000000"/>
              </a:solidFill>
            </a:rPr>
            <a:t> DISCLOSURE!</a:t>
          </a:r>
        </a:p>
        <a:p>
          <a:pPr algn="l"/>
          <a:r>
            <a:rPr lang="en-US" sz="1000">
              <a:solidFill>
                <a:sysClr val="windowText" lastClr="000000"/>
              </a:solidFill>
            </a:rPr>
            <a:t>The charts on this worksheet assume that the </a:t>
          </a:r>
          <a:r>
            <a:rPr lang="en-US" sz="1000" b="1" i="1">
              <a:solidFill>
                <a:sysClr val="windowText" lastClr="000000"/>
              </a:solidFill>
            </a:rPr>
            <a:t>Central Limit Theorem </a:t>
          </a:r>
          <a:r>
            <a:rPr lang="en-US" sz="1000">
              <a:solidFill>
                <a:sysClr val="windowText" lastClr="000000"/>
              </a:solidFill>
            </a:rPr>
            <a:t>applies to summary row</a:t>
          </a:r>
          <a:r>
            <a:rPr lang="en-US" sz="1000" baseline="0">
              <a:solidFill>
                <a:sysClr val="windowText" lastClr="000000"/>
              </a:solidFill>
            </a:rPr>
            <a:t> #104</a:t>
          </a:r>
          <a:r>
            <a:rPr lang="en-US" sz="1000">
              <a:solidFill>
                <a:sysClr val="windowText" lastClr="000000"/>
              </a:solidFill>
            </a:rPr>
            <a:t>,</a:t>
          </a:r>
          <a:r>
            <a:rPr lang="en-US" sz="1000" baseline="0">
              <a:solidFill>
                <a:sysClr val="windowText" lastClr="000000"/>
              </a:solidFill>
            </a:rPr>
            <a:t> which may or may not be true.</a:t>
          </a:r>
        </a:p>
        <a:p>
          <a:pPr algn="l"/>
          <a:endParaRPr lang="en-US" sz="1000" baseline="0">
            <a:solidFill>
              <a:sysClr val="windowText" lastClr="000000"/>
            </a:solidFill>
          </a:endParaRPr>
        </a:p>
        <a:p>
          <a:pPr algn="l"/>
          <a:r>
            <a:rPr lang="en-US" sz="1000" baseline="0">
              <a:solidFill>
                <a:sysClr val="windowText" lastClr="000000"/>
              </a:solidFill>
            </a:rPr>
            <a:t>Be sure to understand the </a:t>
          </a:r>
          <a:r>
            <a:rPr lang="en-US" sz="1000" i="1" baseline="0">
              <a:solidFill>
                <a:sysClr val="windowText" lastClr="000000"/>
              </a:solidFill>
            </a:rPr>
            <a:t>Central Limit Theorem </a:t>
          </a:r>
          <a:r>
            <a:rPr lang="en-US" sz="1000" baseline="0">
              <a:solidFill>
                <a:sysClr val="windowText" lastClr="000000"/>
              </a:solidFill>
            </a:rPr>
            <a:t>and validate that it applies to your estimated uncertainties in rows 4-103 before relying on the probabilities shown in row 106 or the the summary charts in this worksheet.</a:t>
          </a:r>
          <a:endParaRPr lang="en-US" sz="1000">
            <a:solidFill>
              <a:sysClr val="windowText" lastClr="000000"/>
            </a:solidFill>
          </a:endParaRPr>
        </a:p>
      </xdr:txBody>
    </xdr:sp>
    <xdr:clientData/>
  </xdr:twoCellAnchor>
  <xdr:twoCellAnchor>
    <xdr:from>
      <xdr:col>15</xdr:col>
      <xdr:colOff>247650</xdr:colOff>
      <xdr:row>0</xdr:row>
      <xdr:rowOff>95250</xdr:rowOff>
    </xdr:from>
    <xdr:to>
      <xdr:col>16</xdr:col>
      <xdr:colOff>457201</xdr:colOff>
      <xdr:row>1</xdr:row>
      <xdr:rowOff>28575</xdr:rowOff>
    </xdr:to>
    <xdr:sp macro="" textlink="">
      <xdr:nvSpPr>
        <xdr:cNvPr id="9" name="Rectangle: Rounded Corners 8">
          <a:hlinkClick xmlns:r="http://schemas.openxmlformats.org/officeDocument/2006/relationships" r:id="rId4"/>
          <a:extLst>
            <a:ext uri="{FF2B5EF4-FFF2-40B4-BE49-F238E27FC236}">
              <a16:creationId xmlns:a16="http://schemas.microsoft.com/office/drawing/2014/main" id="{61F0AFB7-28AC-4295-AFBC-8E97CF44B8BA}"/>
            </a:ext>
          </a:extLst>
        </xdr:cNvPr>
        <xdr:cNvSpPr/>
      </xdr:nvSpPr>
      <xdr:spPr>
        <a:xfrm>
          <a:off x="7496175" y="95250"/>
          <a:ext cx="990601" cy="238125"/>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114301</xdr:colOff>
      <xdr:row>110</xdr:row>
      <xdr:rowOff>66675</xdr:rowOff>
    </xdr:from>
    <xdr:to>
      <xdr:col>7</xdr:col>
      <xdr:colOff>1219200</xdr:colOff>
      <xdr:row>116</xdr:row>
      <xdr:rowOff>180974</xdr:rowOff>
    </xdr:to>
    <xdr:graphicFrame macro="">
      <xdr:nvGraphicFramePr>
        <xdr:cNvPr id="2" name="Chart 1">
          <a:extLst>
            <a:ext uri="{FF2B5EF4-FFF2-40B4-BE49-F238E27FC236}">
              <a16:creationId xmlns:a16="http://schemas.microsoft.com/office/drawing/2014/main" id="{4E2AE404-AB48-4E1C-974F-958BA8B60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76201</xdr:colOff>
      <xdr:row>0</xdr:row>
      <xdr:rowOff>47626</xdr:rowOff>
    </xdr:from>
    <xdr:to>
      <xdr:col>0</xdr:col>
      <xdr:colOff>361951</xdr:colOff>
      <xdr:row>0</xdr:row>
      <xdr:rowOff>219075</xdr:rowOff>
    </xdr:to>
    <xdr:pic>
      <xdr:nvPicPr>
        <xdr:cNvPr id="3" name="Picture 2">
          <a:extLst>
            <a:ext uri="{FF2B5EF4-FFF2-40B4-BE49-F238E27FC236}">
              <a16:creationId xmlns:a16="http://schemas.microsoft.com/office/drawing/2014/main" id="{2C1E7E87-1C94-44D3-8224-594EE0EB95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1" y="47626"/>
          <a:ext cx="285750" cy="171449"/>
        </a:xfrm>
        <a:prstGeom prst="rect">
          <a:avLst/>
        </a:prstGeom>
      </xdr:spPr>
    </xdr:pic>
    <xdr:clientData/>
  </xdr:twoCellAnchor>
  <xdr:twoCellAnchor>
    <xdr:from>
      <xdr:col>8</xdr:col>
      <xdr:colOff>0</xdr:colOff>
      <xdr:row>108</xdr:row>
      <xdr:rowOff>0</xdr:rowOff>
    </xdr:from>
    <xdr:to>
      <xdr:col>10</xdr:col>
      <xdr:colOff>161925</xdr:colOff>
      <xdr:row>116</xdr:row>
      <xdr:rowOff>76200</xdr:rowOff>
    </xdr:to>
    <xdr:sp macro="" textlink="">
      <xdr:nvSpPr>
        <xdr:cNvPr id="5" name="Right Brace 4">
          <a:extLst>
            <a:ext uri="{FF2B5EF4-FFF2-40B4-BE49-F238E27FC236}">
              <a16:creationId xmlns:a16="http://schemas.microsoft.com/office/drawing/2014/main" id="{4CA965CE-B9A1-4812-B806-433CAA0AE714}"/>
            </a:ext>
          </a:extLst>
        </xdr:cNvPr>
        <xdr:cNvSpPr/>
      </xdr:nvSpPr>
      <xdr:spPr>
        <a:xfrm>
          <a:off x="4953000" y="20735925"/>
          <a:ext cx="161925" cy="1828800"/>
        </a:xfrm>
        <a:prstGeom prst="rightBrace">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xdr:col>
      <xdr:colOff>0</xdr:colOff>
      <xdr:row>118</xdr:row>
      <xdr:rowOff>0</xdr:rowOff>
    </xdr:from>
    <xdr:to>
      <xdr:col>16</xdr:col>
      <xdr:colOff>762000</xdr:colOff>
      <xdr:row>136</xdr:row>
      <xdr:rowOff>38100</xdr:rowOff>
    </xdr:to>
    <xdr:graphicFrame macro="">
      <xdr:nvGraphicFramePr>
        <xdr:cNvPr id="6" name="Chart 5">
          <a:extLst>
            <a:ext uri="{FF2B5EF4-FFF2-40B4-BE49-F238E27FC236}">
              <a16:creationId xmlns:a16="http://schemas.microsoft.com/office/drawing/2014/main" id="{6AD84AE1-A40B-45A9-B7FF-AA46A5A828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238125</xdr:colOff>
      <xdr:row>106</xdr:row>
      <xdr:rowOff>142876</xdr:rowOff>
    </xdr:from>
    <xdr:to>
      <xdr:col>16</xdr:col>
      <xdr:colOff>771526</xdr:colOff>
      <xdr:row>117</xdr:row>
      <xdr:rowOff>1</xdr:rowOff>
    </xdr:to>
    <xdr:sp macro="" textlink="">
      <xdr:nvSpPr>
        <xdr:cNvPr id="8" name="TextBox 7">
          <a:extLst>
            <a:ext uri="{FF2B5EF4-FFF2-40B4-BE49-F238E27FC236}">
              <a16:creationId xmlns:a16="http://schemas.microsoft.com/office/drawing/2014/main" id="{0AACEA5E-3A98-4C67-B2AD-884E6BDD37DA}"/>
            </a:ext>
          </a:extLst>
        </xdr:cNvPr>
        <xdr:cNvSpPr txBox="1"/>
      </xdr:nvSpPr>
      <xdr:spPr>
        <a:xfrm>
          <a:off x="5191125" y="3314701"/>
          <a:ext cx="3609976" cy="2209800"/>
        </a:xfrm>
        <a:prstGeom prst="rect">
          <a:avLst/>
        </a:prstGeom>
        <a:solidFill>
          <a:schemeClr val="lt1"/>
        </a:solidFill>
        <a:ln w="1905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After you</a:t>
          </a:r>
          <a:r>
            <a:rPr lang="en-US" sz="1100" baseline="0">
              <a:solidFill>
                <a:schemeClr val="dk1"/>
              </a:solidFill>
              <a:effectLst/>
              <a:latin typeface="+mn-lt"/>
              <a:ea typeface="+mn-ea"/>
              <a:cs typeface="+mn-cs"/>
            </a:rPr>
            <a:t> finish entering your estimates above, use this area to calculate the probability of all uncertainties together.  This is especially useful for creating a forecast for an entire project, for example.</a:t>
          </a:r>
        </a:p>
        <a:p>
          <a:endParaRPr lang="en-US">
            <a:effectLst/>
          </a:endParaRPr>
        </a:p>
        <a:p>
          <a:r>
            <a:rPr lang="en-US" sz="1100">
              <a:solidFill>
                <a:schemeClr val="dk1"/>
              </a:solidFill>
              <a:effectLst/>
              <a:latin typeface="+mn-lt"/>
              <a:ea typeface="+mn-ea"/>
              <a:cs typeface="+mn-cs"/>
            </a:rPr>
            <a:t>Choose the confidence you want for</a:t>
          </a:r>
          <a:r>
            <a:rPr lang="en-US" sz="1100" baseline="0">
              <a:solidFill>
                <a:schemeClr val="dk1"/>
              </a:solidFill>
              <a:effectLst/>
              <a:latin typeface="+mn-lt"/>
              <a:ea typeface="+mn-ea"/>
              <a:cs typeface="+mn-cs"/>
            </a:rPr>
            <a:t> the confidence interval in cell D108, and/or choose the confidence lower and upperbound thresholds in cells D112 and D113.</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Both the pie chart and tri-colored, bell-curve combo chart below represent the uncertainty of summary row #104 and assume that the </a:t>
          </a:r>
          <a:r>
            <a:rPr lang="en-US" sz="1100" i="1" baseline="0">
              <a:solidFill>
                <a:schemeClr val="dk1"/>
              </a:solidFill>
              <a:effectLst/>
              <a:latin typeface="+mn-lt"/>
              <a:ea typeface="+mn-ea"/>
              <a:cs typeface="+mn-cs"/>
            </a:rPr>
            <a:t>Central Limit Theorem</a:t>
          </a:r>
          <a:r>
            <a:rPr lang="en-US" sz="1100" i="0" baseline="0">
              <a:solidFill>
                <a:schemeClr val="dk1"/>
              </a:solidFill>
              <a:effectLst/>
              <a:latin typeface="+mn-lt"/>
              <a:ea typeface="+mn-ea"/>
              <a:cs typeface="+mn-cs"/>
            </a:rPr>
            <a:t> applies to that row.</a:t>
          </a:r>
          <a:endParaRPr lang="en-US">
            <a:effectLst/>
          </a:endParaRPr>
        </a:p>
      </xdr:txBody>
    </xdr:sp>
    <xdr:clientData/>
  </xdr:twoCellAnchor>
  <xdr:twoCellAnchor>
    <xdr:from>
      <xdr:col>18</xdr:col>
      <xdr:colOff>66675</xdr:colOff>
      <xdr:row>106</xdr:row>
      <xdr:rowOff>161926</xdr:rowOff>
    </xdr:from>
    <xdr:to>
      <xdr:col>20</xdr:col>
      <xdr:colOff>857250</xdr:colOff>
      <xdr:row>116</xdr:row>
      <xdr:rowOff>180975</xdr:rowOff>
    </xdr:to>
    <xdr:sp macro="" textlink="">
      <xdr:nvSpPr>
        <xdr:cNvPr id="9" name="Rectangle 8">
          <a:extLst>
            <a:ext uri="{FF2B5EF4-FFF2-40B4-BE49-F238E27FC236}">
              <a16:creationId xmlns:a16="http://schemas.microsoft.com/office/drawing/2014/main" id="{119CF2D9-A1DA-4334-BB8E-DB6CFE6AA052}"/>
            </a:ext>
          </a:extLst>
        </xdr:cNvPr>
        <xdr:cNvSpPr/>
      </xdr:nvSpPr>
      <xdr:spPr>
        <a:xfrm>
          <a:off x="8877300" y="3333751"/>
          <a:ext cx="2419350" cy="2181224"/>
        </a:xfrm>
        <a:prstGeom prst="rect">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IMPORTANT</a:t>
          </a:r>
          <a:r>
            <a:rPr lang="en-US" sz="1200" b="1" baseline="0">
              <a:solidFill>
                <a:sysClr val="windowText" lastClr="000000"/>
              </a:solidFill>
            </a:rPr>
            <a:t> DISCLOSURE!</a:t>
          </a:r>
        </a:p>
        <a:p>
          <a:pPr algn="l"/>
          <a:r>
            <a:rPr lang="en-US" sz="1000">
              <a:solidFill>
                <a:sysClr val="windowText" lastClr="000000"/>
              </a:solidFill>
            </a:rPr>
            <a:t>The charts on this worksheet assume that the </a:t>
          </a:r>
          <a:r>
            <a:rPr lang="en-US" sz="1000" b="1" i="1">
              <a:solidFill>
                <a:sysClr val="windowText" lastClr="000000"/>
              </a:solidFill>
            </a:rPr>
            <a:t>Central Limit Theorem </a:t>
          </a:r>
          <a:r>
            <a:rPr lang="en-US" sz="1000">
              <a:solidFill>
                <a:sysClr val="windowText" lastClr="000000"/>
              </a:solidFill>
            </a:rPr>
            <a:t>applies to summary row</a:t>
          </a:r>
          <a:r>
            <a:rPr lang="en-US" sz="1000" baseline="0">
              <a:solidFill>
                <a:sysClr val="windowText" lastClr="000000"/>
              </a:solidFill>
            </a:rPr>
            <a:t> #104</a:t>
          </a:r>
          <a:r>
            <a:rPr lang="en-US" sz="1000">
              <a:solidFill>
                <a:sysClr val="windowText" lastClr="000000"/>
              </a:solidFill>
            </a:rPr>
            <a:t>,</a:t>
          </a:r>
          <a:r>
            <a:rPr lang="en-US" sz="1000" baseline="0">
              <a:solidFill>
                <a:sysClr val="windowText" lastClr="000000"/>
              </a:solidFill>
            </a:rPr>
            <a:t> which may or may not be true.</a:t>
          </a:r>
        </a:p>
        <a:p>
          <a:pPr algn="l"/>
          <a:endParaRPr lang="en-US" sz="1000" baseline="0">
            <a:solidFill>
              <a:sysClr val="windowText" lastClr="000000"/>
            </a:solidFill>
          </a:endParaRPr>
        </a:p>
        <a:p>
          <a:pPr algn="l"/>
          <a:r>
            <a:rPr lang="en-US" sz="1000" baseline="0">
              <a:solidFill>
                <a:sysClr val="windowText" lastClr="000000"/>
              </a:solidFill>
            </a:rPr>
            <a:t>Be sure to understand the </a:t>
          </a:r>
          <a:r>
            <a:rPr lang="en-US" sz="1000" i="1" baseline="0">
              <a:solidFill>
                <a:sysClr val="windowText" lastClr="000000"/>
              </a:solidFill>
            </a:rPr>
            <a:t>Central Limit Theorem </a:t>
          </a:r>
          <a:r>
            <a:rPr lang="en-US" sz="1000" baseline="0">
              <a:solidFill>
                <a:sysClr val="windowText" lastClr="000000"/>
              </a:solidFill>
            </a:rPr>
            <a:t>and validate that it applies to your estimated uncertainties in rows 4-103 before relying on the probabilities shown in row 106 or the the summary charts in this worksheet.</a:t>
          </a:r>
          <a:endParaRPr lang="en-US" sz="1000">
            <a:solidFill>
              <a:sysClr val="windowText" lastClr="000000"/>
            </a:solidFill>
          </a:endParaRPr>
        </a:p>
      </xdr:txBody>
    </xdr:sp>
    <xdr:clientData/>
  </xdr:twoCellAnchor>
  <xdr:twoCellAnchor>
    <xdr:from>
      <xdr:col>15</xdr:col>
      <xdr:colOff>247650</xdr:colOff>
      <xdr:row>0</xdr:row>
      <xdr:rowOff>85725</xdr:rowOff>
    </xdr:from>
    <xdr:to>
      <xdr:col>16</xdr:col>
      <xdr:colOff>457201</xdr:colOff>
      <xdr:row>1</xdr:row>
      <xdr:rowOff>19050</xdr:rowOff>
    </xdr:to>
    <xdr:sp macro="" textlink="">
      <xdr:nvSpPr>
        <xdr:cNvPr id="10" name="Rectangle: Rounded Corners 9">
          <a:hlinkClick xmlns:r="http://schemas.openxmlformats.org/officeDocument/2006/relationships" r:id="rId4"/>
          <a:extLst>
            <a:ext uri="{FF2B5EF4-FFF2-40B4-BE49-F238E27FC236}">
              <a16:creationId xmlns:a16="http://schemas.microsoft.com/office/drawing/2014/main" id="{8CD96D05-CDCE-4E78-8A46-4312F7BB7031}"/>
            </a:ext>
          </a:extLst>
        </xdr:cNvPr>
        <xdr:cNvSpPr/>
      </xdr:nvSpPr>
      <xdr:spPr>
        <a:xfrm>
          <a:off x="7496175" y="85725"/>
          <a:ext cx="990601" cy="238125"/>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28577</xdr:colOff>
      <xdr:row>110</xdr:row>
      <xdr:rowOff>28575</xdr:rowOff>
    </xdr:from>
    <xdr:to>
      <xdr:col>8</xdr:col>
      <xdr:colOff>0</xdr:colOff>
      <xdr:row>116</xdr:row>
      <xdr:rowOff>180974</xdr:rowOff>
    </xdr:to>
    <xdr:graphicFrame macro="">
      <xdr:nvGraphicFramePr>
        <xdr:cNvPr id="2" name="Chart 1">
          <a:extLst>
            <a:ext uri="{FF2B5EF4-FFF2-40B4-BE49-F238E27FC236}">
              <a16:creationId xmlns:a16="http://schemas.microsoft.com/office/drawing/2014/main" id="{42A39558-4C76-451E-B286-B7ABD752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66675</xdr:colOff>
      <xdr:row>108</xdr:row>
      <xdr:rowOff>0</xdr:rowOff>
    </xdr:from>
    <xdr:to>
      <xdr:col>8</xdr:col>
      <xdr:colOff>247650</xdr:colOff>
      <xdr:row>116</xdr:row>
      <xdr:rowOff>76200</xdr:rowOff>
    </xdr:to>
    <xdr:sp macro="" textlink="">
      <xdr:nvSpPr>
        <xdr:cNvPr id="3" name="Right Brace 2">
          <a:extLst>
            <a:ext uri="{FF2B5EF4-FFF2-40B4-BE49-F238E27FC236}">
              <a16:creationId xmlns:a16="http://schemas.microsoft.com/office/drawing/2014/main" id="{85082153-E31C-48FD-A417-A18907007B78}"/>
            </a:ext>
          </a:extLst>
        </xdr:cNvPr>
        <xdr:cNvSpPr/>
      </xdr:nvSpPr>
      <xdr:spPr>
        <a:xfrm>
          <a:off x="10893425" y="3914775"/>
          <a:ext cx="180975" cy="1828800"/>
        </a:xfrm>
        <a:prstGeom prst="rightBrace">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xdr:col>
      <xdr:colOff>66676</xdr:colOff>
      <xdr:row>118</xdr:row>
      <xdr:rowOff>0</xdr:rowOff>
    </xdr:from>
    <xdr:to>
      <xdr:col>22</xdr:col>
      <xdr:colOff>66675</xdr:colOff>
      <xdr:row>136</xdr:row>
      <xdr:rowOff>38100</xdr:rowOff>
    </xdr:to>
    <xdr:graphicFrame macro="">
      <xdr:nvGraphicFramePr>
        <xdr:cNvPr id="4" name="Chart 3">
          <a:extLst>
            <a:ext uri="{FF2B5EF4-FFF2-40B4-BE49-F238E27FC236}">
              <a16:creationId xmlns:a16="http://schemas.microsoft.com/office/drawing/2014/main" id="{D5D1207B-C8D8-470E-AF82-20946C3DE3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314324</xdr:colOff>
      <xdr:row>107</xdr:row>
      <xdr:rowOff>19050</xdr:rowOff>
    </xdr:from>
    <xdr:to>
      <xdr:col>24</xdr:col>
      <xdr:colOff>561975</xdr:colOff>
      <xdr:row>117</xdr:row>
      <xdr:rowOff>0</xdr:rowOff>
    </xdr:to>
    <xdr:sp macro="" textlink="">
      <xdr:nvSpPr>
        <xdr:cNvPr id="5" name="TextBox 4">
          <a:extLst>
            <a:ext uri="{FF2B5EF4-FFF2-40B4-BE49-F238E27FC236}">
              <a16:creationId xmlns:a16="http://schemas.microsoft.com/office/drawing/2014/main" id="{6EEDDFBF-1D7E-4433-8BBE-12A2B72DC0C3}"/>
            </a:ext>
          </a:extLst>
        </xdr:cNvPr>
        <xdr:cNvSpPr txBox="1"/>
      </xdr:nvSpPr>
      <xdr:spPr>
        <a:xfrm>
          <a:off x="11141074" y="3714750"/>
          <a:ext cx="4483101" cy="2139950"/>
        </a:xfrm>
        <a:prstGeom prst="rect">
          <a:avLst/>
        </a:prstGeom>
        <a:solidFill>
          <a:schemeClr val="lt1"/>
        </a:solidFill>
        <a:ln w="1905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After you</a:t>
          </a:r>
          <a:r>
            <a:rPr lang="en-US" sz="1100" baseline="0">
              <a:solidFill>
                <a:schemeClr val="dk1"/>
              </a:solidFill>
              <a:effectLst/>
              <a:latin typeface="+mn-lt"/>
              <a:ea typeface="+mn-ea"/>
              <a:cs typeface="+mn-cs"/>
            </a:rPr>
            <a:t> finish entering your estimates above, use this area to calculate the probability of all uncertainties together.  This is especially useful for creating a forecast for an entire project, for example.</a:t>
          </a:r>
        </a:p>
        <a:p>
          <a:endParaRPr lang="en-US">
            <a:effectLst/>
          </a:endParaRPr>
        </a:p>
        <a:p>
          <a:r>
            <a:rPr lang="en-US" sz="1100">
              <a:solidFill>
                <a:schemeClr val="dk1"/>
              </a:solidFill>
              <a:effectLst/>
              <a:latin typeface="+mn-lt"/>
              <a:ea typeface="+mn-ea"/>
              <a:cs typeface="+mn-cs"/>
            </a:rPr>
            <a:t>Choose the confidence you want for</a:t>
          </a:r>
          <a:r>
            <a:rPr lang="en-US" sz="1100" baseline="0">
              <a:solidFill>
                <a:schemeClr val="dk1"/>
              </a:solidFill>
              <a:effectLst/>
              <a:latin typeface="+mn-lt"/>
              <a:ea typeface="+mn-ea"/>
              <a:cs typeface="+mn-cs"/>
            </a:rPr>
            <a:t> the confidence interval in cell D108, and/or choose the confidence lower and upperbound thresholds in cells D112 and D113.</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Both the pie chart and tri-colored, bell-curve combo chart below represent the uncertainty of summary row #104 and assume that the </a:t>
          </a:r>
          <a:r>
            <a:rPr lang="en-US" sz="1100" i="1" baseline="0">
              <a:solidFill>
                <a:schemeClr val="dk1"/>
              </a:solidFill>
              <a:effectLst/>
              <a:latin typeface="+mn-lt"/>
              <a:ea typeface="+mn-ea"/>
              <a:cs typeface="+mn-cs"/>
            </a:rPr>
            <a:t>Central Limit Theorem</a:t>
          </a:r>
          <a:r>
            <a:rPr lang="en-US" sz="1100" i="0" baseline="0">
              <a:solidFill>
                <a:schemeClr val="dk1"/>
              </a:solidFill>
              <a:effectLst/>
              <a:latin typeface="+mn-lt"/>
              <a:ea typeface="+mn-ea"/>
              <a:cs typeface="+mn-cs"/>
            </a:rPr>
            <a:t> applies to that row.</a:t>
          </a:r>
          <a:endParaRPr lang="en-US">
            <a:effectLst/>
          </a:endParaRPr>
        </a:p>
      </xdr:txBody>
    </xdr:sp>
    <xdr:clientData/>
  </xdr:twoCellAnchor>
  <xdr:twoCellAnchor>
    <xdr:from>
      <xdr:col>25</xdr:col>
      <xdr:colOff>38100</xdr:colOff>
      <xdr:row>107</xdr:row>
      <xdr:rowOff>9525</xdr:rowOff>
    </xdr:from>
    <xdr:to>
      <xdr:col>28</xdr:col>
      <xdr:colOff>209550</xdr:colOff>
      <xdr:row>116</xdr:row>
      <xdr:rowOff>171449</xdr:rowOff>
    </xdr:to>
    <xdr:sp macro="" textlink="">
      <xdr:nvSpPr>
        <xdr:cNvPr id="6" name="Rectangle 5">
          <a:extLst>
            <a:ext uri="{FF2B5EF4-FFF2-40B4-BE49-F238E27FC236}">
              <a16:creationId xmlns:a16="http://schemas.microsoft.com/office/drawing/2014/main" id="{C3E05A0E-45A0-45AE-86C6-30E46D02FD60}"/>
            </a:ext>
          </a:extLst>
        </xdr:cNvPr>
        <xdr:cNvSpPr/>
      </xdr:nvSpPr>
      <xdr:spPr>
        <a:xfrm>
          <a:off x="15849600" y="3705225"/>
          <a:ext cx="2419350" cy="2133599"/>
        </a:xfrm>
        <a:prstGeom prst="rect">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IMPORTANT</a:t>
          </a:r>
          <a:r>
            <a:rPr lang="en-US" sz="1200" b="1" baseline="0">
              <a:solidFill>
                <a:sysClr val="windowText" lastClr="000000"/>
              </a:solidFill>
            </a:rPr>
            <a:t> DISCLOSURE!</a:t>
          </a:r>
        </a:p>
        <a:p>
          <a:pPr algn="l"/>
          <a:r>
            <a:rPr lang="en-US" sz="1000">
              <a:solidFill>
                <a:sysClr val="windowText" lastClr="000000"/>
              </a:solidFill>
            </a:rPr>
            <a:t>The charts on this worksheet assume that the </a:t>
          </a:r>
          <a:r>
            <a:rPr lang="en-US" sz="1000" b="1" i="1">
              <a:solidFill>
                <a:sysClr val="windowText" lastClr="000000"/>
              </a:solidFill>
            </a:rPr>
            <a:t>Central Limit Theorem </a:t>
          </a:r>
          <a:r>
            <a:rPr lang="en-US" sz="1000">
              <a:solidFill>
                <a:sysClr val="windowText" lastClr="000000"/>
              </a:solidFill>
            </a:rPr>
            <a:t>applies to summary row</a:t>
          </a:r>
          <a:r>
            <a:rPr lang="en-US" sz="1000" baseline="0">
              <a:solidFill>
                <a:sysClr val="windowText" lastClr="000000"/>
              </a:solidFill>
            </a:rPr>
            <a:t> #104</a:t>
          </a:r>
          <a:r>
            <a:rPr lang="en-US" sz="1000">
              <a:solidFill>
                <a:sysClr val="windowText" lastClr="000000"/>
              </a:solidFill>
            </a:rPr>
            <a:t>,</a:t>
          </a:r>
          <a:r>
            <a:rPr lang="en-US" sz="1000" baseline="0">
              <a:solidFill>
                <a:sysClr val="windowText" lastClr="000000"/>
              </a:solidFill>
            </a:rPr>
            <a:t> which may or may not be true.</a:t>
          </a:r>
        </a:p>
        <a:p>
          <a:pPr algn="l"/>
          <a:endParaRPr lang="en-US" sz="1000" baseline="0">
            <a:solidFill>
              <a:sysClr val="windowText" lastClr="000000"/>
            </a:solidFill>
          </a:endParaRPr>
        </a:p>
        <a:p>
          <a:pPr algn="l"/>
          <a:r>
            <a:rPr lang="en-US" sz="1000" baseline="0">
              <a:solidFill>
                <a:sysClr val="windowText" lastClr="000000"/>
              </a:solidFill>
            </a:rPr>
            <a:t>Be sure to understand the </a:t>
          </a:r>
          <a:r>
            <a:rPr lang="en-US" sz="1000" i="1" baseline="0">
              <a:solidFill>
                <a:sysClr val="windowText" lastClr="000000"/>
              </a:solidFill>
            </a:rPr>
            <a:t>Central Limit Theorem </a:t>
          </a:r>
          <a:r>
            <a:rPr lang="en-US" sz="1000" baseline="0">
              <a:solidFill>
                <a:sysClr val="windowText" lastClr="000000"/>
              </a:solidFill>
            </a:rPr>
            <a:t>and validate that it applies to your estimated uncertainties in rows 4-103 before relying on the probabilities shown in row 106 or the the summary charts in this worksheet.</a:t>
          </a:r>
          <a:endParaRPr lang="en-US" sz="1000">
            <a:solidFill>
              <a:sysClr val="windowText" lastClr="000000"/>
            </a:solidFill>
          </a:endParaRPr>
        </a:p>
      </xdr:txBody>
    </xdr:sp>
    <xdr:clientData/>
  </xdr:twoCellAnchor>
  <xdr:twoCellAnchor>
    <xdr:from>
      <xdr:col>14</xdr:col>
      <xdr:colOff>742950</xdr:colOff>
      <xdr:row>0</xdr:row>
      <xdr:rowOff>85725</xdr:rowOff>
    </xdr:from>
    <xdr:to>
      <xdr:col>14</xdr:col>
      <xdr:colOff>1733551</xdr:colOff>
      <xdr:row>1</xdr:row>
      <xdr:rowOff>19050</xdr:rowOff>
    </xdr:to>
    <xdr:sp macro="" textlink="">
      <xdr:nvSpPr>
        <xdr:cNvPr id="7" name="Rectangle: Rounded Corners 6">
          <a:hlinkClick xmlns:r="http://schemas.openxmlformats.org/officeDocument/2006/relationships" r:id="rId3"/>
          <a:extLst>
            <a:ext uri="{FF2B5EF4-FFF2-40B4-BE49-F238E27FC236}">
              <a16:creationId xmlns:a16="http://schemas.microsoft.com/office/drawing/2014/main" id="{8DA79F62-2B67-4AA6-8F5A-FD68980B423F}"/>
            </a:ext>
          </a:extLst>
        </xdr:cNvPr>
        <xdr:cNvSpPr/>
      </xdr:nvSpPr>
      <xdr:spPr>
        <a:xfrm>
          <a:off x="11899900" y="85725"/>
          <a:ext cx="990601" cy="238125"/>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twoCellAnchor editAs="oneCell">
    <xdr:from>
      <xdr:col>0</xdr:col>
      <xdr:colOff>76200</xdr:colOff>
      <xdr:row>0</xdr:row>
      <xdr:rowOff>66675</xdr:rowOff>
    </xdr:from>
    <xdr:to>
      <xdr:col>0</xdr:col>
      <xdr:colOff>361950</xdr:colOff>
      <xdr:row>0</xdr:row>
      <xdr:rowOff>238124</xdr:rowOff>
    </xdr:to>
    <xdr:pic>
      <xdr:nvPicPr>
        <xdr:cNvPr id="8" name="Picture 7">
          <a:extLst>
            <a:ext uri="{FF2B5EF4-FFF2-40B4-BE49-F238E27FC236}">
              <a16:creationId xmlns:a16="http://schemas.microsoft.com/office/drawing/2014/main" id="{0E223C14-CFF6-41EF-958B-5EF78850461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6200" y="66675"/>
          <a:ext cx="285750" cy="1714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28577</xdr:colOff>
      <xdr:row>110</xdr:row>
      <xdr:rowOff>82550</xdr:rowOff>
    </xdr:from>
    <xdr:to>
      <xdr:col>11</xdr:col>
      <xdr:colOff>0</xdr:colOff>
      <xdr:row>117</xdr:row>
      <xdr:rowOff>15874</xdr:rowOff>
    </xdr:to>
    <xdr:graphicFrame macro="">
      <xdr:nvGraphicFramePr>
        <xdr:cNvPr id="2" name="Chart 1">
          <a:extLst>
            <a:ext uri="{FF2B5EF4-FFF2-40B4-BE49-F238E27FC236}">
              <a16:creationId xmlns:a16="http://schemas.microsoft.com/office/drawing/2014/main" id="{4DBC89D1-517A-4169-8F24-DC243C5762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109</xdr:row>
      <xdr:rowOff>0</xdr:rowOff>
    </xdr:from>
    <xdr:to>
      <xdr:col>11</xdr:col>
      <xdr:colOff>247650</xdr:colOff>
      <xdr:row>117</xdr:row>
      <xdr:rowOff>76200</xdr:rowOff>
    </xdr:to>
    <xdr:sp macro="" textlink="">
      <xdr:nvSpPr>
        <xdr:cNvPr id="5" name="Right Brace 4">
          <a:extLst>
            <a:ext uri="{FF2B5EF4-FFF2-40B4-BE49-F238E27FC236}">
              <a16:creationId xmlns:a16="http://schemas.microsoft.com/office/drawing/2014/main" id="{B1C10154-BA0C-4588-B9C8-FB207C1206F4}"/>
            </a:ext>
          </a:extLst>
        </xdr:cNvPr>
        <xdr:cNvSpPr/>
      </xdr:nvSpPr>
      <xdr:spPr>
        <a:xfrm>
          <a:off x="5048250" y="3581400"/>
          <a:ext cx="180975" cy="1828800"/>
        </a:xfrm>
        <a:prstGeom prst="rightBrace">
          <a:avLst/>
        </a:prstGeom>
        <a:ln w="317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4</xdr:col>
      <xdr:colOff>66676</xdr:colOff>
      <xdr:row>119</xdr:row>
      <xdr:rowOff>0</xdr:rowOff>
    </xdr:from>
    <xdr:to>
      <xdr:col>25</xdr:col>
      <xdr:colOff>66675</xdr:colOff>
      <xdr:row>137</xdr:row>
      <xdr:rowOff>38100</xdr:rowOff>
    </xdr:to>
    <xdr:graphicFrame macro="">
      <xdr:nvGraphicFramePr>
        <xdr:cNvPr id="6" name="Chart 5">
          <a:extLst>
            <a:ext uri="{FF2B5EF4-FFF2-40B4-BE49-F238E27FC236}">
              <a16:creationId xmlns:a16="http://schemas.microsoft.com/office/drawing/2014/main" id="{880689D8-D9B4-4FE3-8D86-F4AFBB403E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314324</xdr:colOff>
      <xdr:row>108</xdr:row>
      <xdr:rowOff>19050</xdr:rowOff>
    </xdr:from>
    <xdr:to>
      <xdr:col>27</xdr:col>
      <xdr:colOff>561975</xdr:colOff>
      <xdr:row>118</xdr:row>
      <xdr:rowOff>0</xdr:rowOff>
    </xdr:to>
    <xdr:sp macro="" textlink="">
      <xdr:nvSpPr>
        <xdr:cNvPr id="8" name="TextBox 7">
          <a:extLst>
            <a:ext uri="{FF2B5EF4-FFF2-40B4-BE49-F238E27FC236}">
              <a16:creationId xmlns:a16="http://schemas.microsoft.com/office/drawing/2014/main" id="{11D904BD-E647-4A2E-99B6-8829901B44DD}"/>
            </a:ext>
          </a:extLst>
        </xdr:cNvPr>
        <xdr:cNvSpPr txBox="1"/>
      </xdr:nvSpPr>
      <xdr:spPr>
        <a:xfrm>
          <a:off x="10639424" y="3762375"/>
          <a:ext cx="4286251" cy="2143125"/>
        </a:xfrm>
        <a:prstGeom prst="rect">
          <a:avLst/>
        </a:prstGeom>
        <a:solidFill>
          <a:schemeClr val="lt1"/>
        </a:solidFill>
        <a:ln w="1905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After you</a:t>
          </a:r>
          <a:r>
            <a:rPr lang="en-US" sz="1100" baseline="0">
              <a:solidFill>
                <a:schemeClr val="dk1"/>
              </a:solidFill>
              <a:effectLst/>
              <a:latin typeface="+mn-lt"/>
              <a:ea typeface="+mn-ea"/>
              <a:cs typeface="+mn-cs"/>
            </a:rPr>
            <a:t> finish entering your estimates above, use this area to calculate the probability of all uncertainties together.  This is especially useful for creating a forecast for an entire project, for example.</a:t>
          </a:r>
        </a:p>
        <a:p>
          <a:endParaRPr lang="en-US">
            <a:effectLst/>
          </a:endParaRPr>
        </a:p>
        <a:p>
          <a:r>
            <a:rPr lang="en-US" sz="1100">
              <a:solidFill>
                <a:schemeClr val="dk1"/>
              </a:solidFill>
              <a:effectLst/>
              <a:latin typeface="+mn-lt"/>
              <a:ea typeface="+mn-ea"/>
              <a:cs typeface="+mn-cs"/>
            </a:rPr>
            <a:t>Choose the confidence you want for</a:t>
          </a:r>
          <a:r>
            <a:rPr lang="en-US" sz="1100" baseline="0">
              <a:solidFill>
                <a:schemeClr val="dk1"/>
              </a:solidFill>
              <a:effectLst/>
              <a:latin typeface="+mn-lt"/>
              <a:ea typeface="+mn-ea"/>
              <a:cs typeface="+mn-cs"/>
            </a:rPr>
            <a:t> the confidence interval in cell D108, and/or choose the confidence lower and upperbound thresholds in cells D112 and D113.</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Both the pie chart and tri-colored, bell-curve combo chart below represent the uncertainty of summary row #104 and assume that the </a:t>
          </a:r>
          <a:r>
            <a:rPr lang="en-US" sz="1100" i="1" baseline="0">
              <a:solidFill>
                <a:schemeClr val="dk1"/>
              </a:solidFill>
              <a:effectLst/>
              <a:latin typeface="+mn-lt"/>
              <a:ea typeface="+mn-ea"/>
              <a:cs typeface="+mn-cs"/>
            </a:rPr>
            <a:t>Central Limit Theorem</a:t>
          </a:r>
          <a:r>
            <a:rPr lang="en-US" sz="1100" i="0" baseline="0">
              <a:solidFill>
                <a:schemeClr val="dk1"/>
              </a:solidFill>
              <a:effectLst/>
              <a:latin typeface="+mn-lt"/>
              <a:ea typeface="+mn-ea"/>
              <a:cs typeface="+mn-cs"/>
            </a:rPr>
            <a:t> applies to that row.</a:t>
          </a:r>
          <a:endParaRPr lang="en-US">
            <a:effectLst/>
          </a:endParaRPr>
        </a:p>
      </xdr:txBody>
    </xdr:sp>
    <xdr:clientData/>
  </xdr:twoCellAnchor>
  <xdr:twoCellAnchor>
    <xdr:from>
      <xdr:col>28</xdr:col>
      <xdr:colOff>38100</xdr:colOff>
      <xdr:row>108</xdr:row>
      <xdr:rowOff>9525</xdr:rowOff>
    </xdr:from>
    <xdr:to>
      <xdr:col>31</xdr:col>
      <xdr:colOff>209550</xdr:colOff>
      <xdr:row>117</xdr:row>
      <xdr:rowOff>171449</xdr:rowOff>
    </xdr:to>
    <xdr:sp macro="" textlink="">
      <xdr:nvSpPr>
        <xdr:cNvPr id="9" name="Rectangle 8">
          <a:extLst>
            <a:ext uri="{FF2B5EF4-FFF2-40B4-BE49-F238E27FC236}">
              <a16:creationId xmlns:a16="http://schemas.microsoft.com/office/drawing/2014/main" id="{E8B3F6F2-405B-4CA2-9236-ED522D28EA77}"/>
            </a:ext>
          </a:extLst>
        </xdr:cNvPr>
        <xdr:cNvSpPr/>
      </xdr:nvSpPr>
      <xdr:spPr>
        <a:xfrm>
          <a:off x="15116175" y="3752850"/>
          <a:ext cx="2314575" cy="2133599"/>
        </a:xfrm>
        <a:prstGeom prst="rect">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IMPORTANT</a:t>
          </a:r>
          <a:r>
            <a:rPr lang="en-US" sz="1200" b="1" baseline="0">
              <a:solidFill>
                <a:sysClr val="windowText" lastClr="000000"/>
              </a:solidFill>
            </a:rPr>
            <a:t> DISCLOSURE!</a:t>
          </a:r>
        </a:p>
        <a:p>
          <a:pPr algn="l"/>
          <a:r>
            <a:rPr lang="en-US" sz="1000">
              <a:solidFill>
                <a:sysClr val="windowText" lastClr="000000"/>
              </a:solidFill>
            </a:rPr>
            <a:t>The charts on this worksheet assume that the </a:t>
          </a:r>
          <a:r>
            <a:rPr lang="en-US" sz="1000" b="1" i="1">
              <a:solidFill>
                <a:sysClr val="windowText" lastClr="000000"/>
              </a:solidFill>
            </a:rPr>
            <a:t>Central Limit Theorem </a:t>
          </a:r>
          <a:r>
            <a:rPr lang="en-US" sz="1000">
              <a:solidFill>
                <a:sysClr val="windowText" lastClr="000000"/>
              </a:solidFill>
            </a:rPr>
            <a:t>applies to summary row</a:t>
          </a:r>
          <a:r>
            <a:rPr lang="en-US" sz="1000" baseline="0">
              <a:solidFill>
                <a:sysClr val="windowText" lastClr="000000"/>
              </a:solidFill>
            </a:rPr>
            <a:t> #104</a:t>
          </a:r>
          <a:r>
            <a:rPr lang="en-US" sz="1000">
              <a:solidFill>
                <a:sysClr val="windowText" lastClr="000000"/>
              </a:solidFill>
            </a:rPr>
            <a:t>,</a:t>
          </a:r>
          <a:r>
            <a:rPr lang="en-US" sz="1000" baseline="0">
              <a:solidFill>
                <a:sysClr val="windowText" lastClr="000000"/>
              </a:solidFill>
            </a:rPr>
            <a:t> which may or may not be true.</a:t>
          </a:r>
        </a:p>
        <a:p>
          <a:pPr algn="l"/>
          <a:endParaRPr lang="en-US" sz="1000" baseline="0">
            <a:solidFill>
              <a:sysClr val="windowText" lastClr="000000"/>
            </a:solidFill>
          </a:endParaRPr>
        </a:p>
        <a:p>
          <a:pPr algn="l"/>
          <a:r>
            <a:rPr lang="en-US" sz="1000" baseline="0">
              <a:solidFill>
                <a:sysClr val="windowText" lastClr="000000"/>
              </a:solidFill>
            </a:rPr>
            <a:t>Be sure to understand the </a:t>
          </a:r>
          <a:r>
            <a:rPr lang="en-US" sz="1000" i="1" baseline="0">
              <a:solidFill>
                <a:sysClr val="windowText" lastClr="000000"/>
              </a:solidFill>
            </a:rPr>
            <a:t>Central Limit Theorem </a:t>
          </a:r>
          <a:r>
            <a:rPr lang="en-US" sz="1000" baseline="0">
              <a:solidFill>
                <a:sysClr val="windowText" lastClr="000000"/>
              </a:solidFill>
            </a:rPr>
            <a:t>and validate that it applies to your estimated uncertainties in rows 4-103 before relying on the probabilities shown in row 106 or the the summary charts in this worksheet.</a:t>
          </a:r>
          <a:endParaRPr lang="en-US" sz="1000">
            <a:solidFill>
              <a:sysClr val="windowText" lastClr="000000"/>
            </a:solidFill>
          </a:endParaRPr>
        </a:p>
      </xdr:txBody>
    </xdr:sp>
    <xdr:clientData/>
  </xdr:twoCellAnchor>
  <xdr:twoCellAnchor>
    <xdr:from>
      <xdr:col>17</xdr:col>
      <xdr:colOff>742950</xdr:colOff>
      <xdr:row>0</xdr:row>
      <xdr:rowOff>85725</xdr:rowOff>
    </xdr:from>
    <xdr:to>
      <xdr:col>17</xdr:col>
      <xdr:colOff>1733551</xdr:colOff>
      <xdr:row>1</xdr:row>
      <xdr:rowOff>19050</xdr:rowOff>
    </xdr:to>
    <xdr:sp macro="" textlink="">
      <xdr:nvSpPr>
        <xdr:cNvPr id="10" name="Rectangle: Rounded Corners 9">
          <a:hlinkClick xmlns:r="http://schemas.openxmlformats.org/officeDocument/2006/relationships" r:id="rId3"/>
          <a:extLst>
            <a:ext uri="{FF2B5EF4-FFF2-40B4-BE49-F238E27FC236}">
              <a16:creationId xmlns:a16="http://schemas.microsoft.com/office/drawing/2014/main" id="{DE41CD10-1238-44C7-BAAA-A7F777D21647}"/>
            </a:ext>
          </a:extLst>
        </xdr:cNvPr>
        <xdr:cNvSpPr/>
      </xdr:nvSpPr>
      <xdr:spPr>
        <a:xfrm>
          <a:off x="7486650" y="85725"/>
          <a:ext cx="990601" cy="238125"/>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twoCellAnchor editAs="oneCell">
    <xdr:from>
      <xdr:col>0</xdr:col>
      <xdr:colOff>76200</xdr:colOff>
      <xdr:row>0</xdr:row>
      <xdr:rowOff>66675</xdr:rowOff>
    </xdr:from>
    <xdr:to>
      <xdr:col>0</xdr:col>
      <xdr:colOff>361950</xdr:colOff>
      <xdr:row>0</xdr:row>
      <xdr:rowOff>238124</xdr:rowOff>
    </xdr:to>
    <xdr:pic>
      <xdr:nvPicPr>
        <xdr:cNvPr id="12" name="Picture 11">
          <a:extLst>
            <a:ext uri="{FF2B5EF4-FFF2-40B4-BE49-F238E27FC236}">
              <a16:creationId xmlns:a16="http://schemas.microsoft.com/office/drawing/2014/main" id="{723843E6-B9CB-46AC-8E65-8013ACA8EB2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6200" y="66675"/>
          <a:ext cx="285750" cy="1714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57151</xdr:rowOff>
    </xdr:from>
    <xdr:to>
      <xdr:col>0</xdr:col>
      <xdr:colOff>352425</xdr:colOff>
      <xdr:row>0</xdr:row>
      <xdr:rowOff>228601</xdr:rowOff>
    </xdr:to>
    <xdr:pic>
      <xdr:nvPicPr>
        <xdr:cNvPr id="3" name="Picture 2">
          <a:extLst>
            <a:ext uri="{FF2B5EF4-FFF2-40B4-BE49-F238E27FC236}">
              <a16:creationId xmlns:a16="http://schemas.microsoft.com/office/drawing/2014/main" id="{D834552C-6488-416E-A908-A16E34EEC7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57151"/>
          <a:ext cx="285750" cy="171450"/>
        </a:xfrm>
        <a:prstGeom prst="rect">
          <a:avLst/>
        </a:prstGeom>
      </xdr:spPr>
    </xdr:pic>
    <xdr:clientData/>
  </xdr:twoCellAnchor>
  <xdr:twoCellAnchor>
    <xdr:from>
      <xdr:col>4</xdr:col>
      <xdr:colOff>47626</xdr:colOff>
      <xdr:row>11</xdr:row>
      <xdr:rowOff>100695</xdr:rowOff>
    </xdr:from>
    <xdr:to>
      <xdr:col>7</xdr:col>
      <xdr:colOff>1209675</xdr:colOff>
      <xdr:row>17</xdr:row>
      <xdr:rowOff>95250</xdr:rowOff>
    </xdr:to>
    <xdr:graphicFrame macro="">
      <xdr:nvGraphicFramePr>
        <xdr:cNvPr id="4" name="Chart 3">
          <a:extLst>
            <a:ext uri="{FF2B5EF4-FFF2-40B4-BE49-F238E27FC236}">
              <a16:creationId xmlns:a16="http://schemas.microsoft.com/office/drawing/2014/main" id="{14817804-E415-4473-90CB-9A296A2D9E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1219200</xdr:colOff>
      <xdr:row>6</xdr:row>
      <xdr:rowOff>142875</xdr:rowOff>
    </xdr:from>
    <xdr:to>
      <xdr:col>20</xdr:col>
      <xdr:colOff>885825</xdr:colOff>
      <xdr:row>24</xdr:row>
      <xdr:rowOff>19050</xdr:rowOff>
    </xdr:to>
    <xdr:graphicFrame macro="">
      <xdr:nvGraphicFramePr>
        <xdr:cNvPr id="5" name="Chart 4">
          <a:extLst>
            <a:ext uri="{FF2B5EF4-FFF2-40B4-BE49-F238E27FC236}">
              <a16:creationId xmlns:a16="http://schemas.microsoft.com/office/drawing/2014/main" id="{17D277B2-0685-48AE-894D-AA73CB7D09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295275</xdr:colOff>
      <xdr:row>0</xdr:row>
      <xdr:rowOff>76200</xdr:rowOff>
    </xdr:from>
    <xdr:to>
      <xdr:col>15</xdr:col>
      <xdr:colOff>504825</xdr:colOff>
      <xdr:row>1</xdr:row>
      <xdr:rowOff>9525</xdr:rowOff>
    </xdr:to>
    <xdr:sp macro="" textlink="">
      <xdr:nvSpPr>
        <xdr:cNvPr id="6" name="Rectangle: Rounded Corners 5">
          <a:hlinkClick xmlns:r="http://schemas.openxmlformats.org/officeDocument/2006/relationships" r:id="rId4"/>
          <a:extLst>
            <a:ext uri="{FF2B5EF4-FFF2-40B4-BE49-F238E27FC236}">
              <a16:creationId xmlns:a16="http://schemas.microsoft.com/office/drawing/2014/main" id="{6472DF62-8BC1-43E9-BF75-DCF7817DABDA}"/>
            </a:ext>
          </a:extLst>
        </xdr:cNvPr>
        <xdr:cNvSpPr/>
      </xdr:nvSpPr>
      <xdr:spPr>
        <a:xfrm>
          <a:off x="7029450" y="76200"/>
          <a:ext cx="990600" cy="238125"/>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57151</xdr:rowOff>
    </xdr:from>
    <xdr:to>
      <xdr:col>0</xdr:col>
      <xdr:colOff>352425</xdr:colOff>
      <xdr:row>0</xdr:row>
      <xdr:rowOff>228601</xdr:rowOff>
    </xdr:to>
    <xdr:pic>
      <xdr:nvPicPr>
        <xdr:cNvPr id="2" name="Picture 1">
          <a:extLst>
            <a:ext uri="{FF2B5EF4-FFF2-40B4-BE49-F238E27FC236}">
              <a16:creationId xmlns:a16="http://schemas.microsoft.com/office/drawing/2014/main" id="{E95DFDFC-5F9F-4EB9-88AB-4002E833B8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57151"/>
          <a:ext cx="285750" cy="171450"/>
        </a:xfrm>
        <a:prstGeom prst="rect">
          <a:avLst/>
        </a:prstGeom>
      </xdr:spPr>
    </xdr:pic>
    <xdr:clientData/>
  </xdr:twoCellAnchor>
  <xdr:twoCellAnchor>
    <xdr:from>
      <xdr:col>4</xdr:col>
      <xdr:colOff>19051</xdr:colOff>
      <xdr:row>32</xdr:row>
      <xdr:rowOff>100695</xdr:rowOff>
    </xdr:from>
    <xdr:to>
      <xdr:col>7</xdr:col>
      <xdr:colOff>1181100</xdr:colOff>
      <xdr:row>38</xdr:row>
      <xdr:rowOff>95250</xdr:rowOff>
    </xdr:to>
    <xdr:graphicFrame macro="">
      <xdr:nvGraphicFramePr>
        <xdr:cNvPr id="3" name="Chart 2">
          <a:extLst>
            <a:ext uri="{FF2B5EF4-FFF2-40B4-BE49-F238E27FC236}">
              <a16:creationId xmlns:a16="http://schemas.microsoft.com/office/drawing/2014/main" id="{8E9F4FA3-6249-46F2-A533-1C27C751C9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1019176</xdr:colOff>
      <xdr:row>28</xdr:row>
      <xdr:rowOff>66675</xdr:rowOff>
    </xdr:from>
    <xdr:to>
      <xdr:col>20</xdr:col>
      <xdr:colOff>581026</xdr:colOff>
      <xdr:row>45</xdr:row>
      <xdr:rowOff>0</xdr:rowOff>
    </xdr:to>
    <xdr:graphicFrame macro="">
      <xdr:nvGraphicFramePr>
        <xdr:cNvPr id="4" name="Chart 3">
          <a:extLst>
            <a:ext uri="{FF2B5EF4-FFF2-40B4-BE49-F238E27FC236}">
              <a16:creationId xmlns:a16="http://schemas.microsoft.com/office/drawing/2014/main" id="{8E3483EF-C25F-4CB7-90D3-2C51A2E288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295275</xdr:colOff>
      <xdr:row>0</xdr:row>
      <xdr:rowOff>76200</xdr:rowOff>
    </xdr:from>
    <xdr:to>
      <xdr:col>15</xdr:col>
      <xdr:colOff>504825</xdr:colOff>
      <xdr:row>1</xdr:row>
      <xdr:rowOff>9525</xdr:rowOff>
    </xdr:to>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A7A80B32-C201-4140-B624-30F9A700388B}"/>
            </a:ext>
          </a:extLst>
        </xdr:cNvPr>
        <xdr:cNvSpPr/>
      </xdr:nvSpPr>
      <xdr:spPr>
        <a:xfrm>
          <a:off x="7029450" y="76200"/>
          <a:ext cx="990600" cy="238125"/>
        </a:xfrm>
        <a:prstGeom prst="roundRect">
          <a:avLst/>
        </a:prstGeom>
        <a:solidFill>
          <a:srgbClr val="F15928"/>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Click for</a:t>
          </a:r>
          <a:r>
            <a:rPr lang="en-US" sz="1100" baseline="0">
              <a:solidFill>
                <a:schemeClr val="bg1"/>
              </a:solidFill>
            </a:rPr>
            <a:t> help</a:t>
          </a:r>
          <a:endParaRPr lang="en-US" sz="1100">
            <a:solidFill>
              <a:schemeClr val="bg1"/>
            </a:solidFill>
          </a:endParaRPr>
        </a:p>
      </xdr:txBody>
    </xdr:sp>
    <xdr:clientData/>
  </xdr:twoCellAnchor>
  <xdr:twoCellAnchor>
    <xdr:from>
      <xdr:col>7</xdr:col>
      <xdr:colOff>1009650</xdr:colOff>
      <xdr:row>6</xdr:row>
      <xdr:rowOff>128587</xdr:rowOff>
    </xdr:from>
    <xdr:to>
      <xdr:col>20</xdr:col>
      <xdr:colOff>504825</xdr:colOff>
      <xdr:row>26</xdr:row>
      <xdr:rowOff>85725</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02F667DF-7504-4EA8-A623-A71EE53FC56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4700588" y="1014412"/>
              <a:ext cx="6667500" cy="374808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theme/theme1.xml><?xml version="1.0" encoding="utf-8"?>
<a:theme xmlns:a="http://schemas.openxmlformats.org/drawingml/2006/main" name="SPERT">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nu.org/licenses/" TargetMode="External"/><Relationship Id="rId3" Type="http://schemas.openxmlformats.org/officeDocument/2006/relationships/hyperlink" Target="https://www.statisticalpert.com/" TargetMode="External"/><Relationship Id="rId7" Type="http://schemas.openxmlformats.org/officeDocument/2006/relationships/hyperlink" Target="https://www.linkedin.com/in/famousdavis/" TargetMode="External"/><Relationship Id="rId2" Type="http://schemas.openxmlformats.org/officeDocument/2006/relationships/hyperlink" Target="https://www.statisticalpert.com/download/755/" TargetMode="External"/><Relationship Id="rId1" Type="http://schemas.openxmlformats.org/officeDocument/2006/relationships/hyperlink" Target="https://www.statisticalpert.com/contact-me/" TargetMode="External"/><Relationship Id="rId6" Type="http://schemas.openxmlformats.org/officeDocument/2006/relationships/hyperlink" Target="https://www.statisticalpert.com/download-free-templates/" TargetMode="External"/><Relationship Id="rId5" Type="http://schemas.openxmlformats.org/officeDocument/2006/relationships/hyperlink" Target="https://www.youtube.com/statisticalpert" TargetMode="External"/><Relationship Id="rId4" Type="http://schemas.openxmlformats.org/officeDocument/2006/relationships/hyperlink" Target="https://www.pluralsight.com/courses/estimate-projects-products"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https://www.statisticalpert.com/download-free-templates/" TargetMode="External"/><Relationship Id="rId3" Type="http://schemas.openxmlformats.org/officeDocument/2006/relationships/hyperlink" Target="http://www.pluralsight.com/courses/estimate-projects-using-statistics-and-excel" TargetMode="External"/><Relationship Id="rId7" Type="http://schemas.openxmlformats.org/officeDocument/2006/relationships/hyperlink" Target="https://www.linkedin.com/in/famousdavis/" TargetMode="External"/><Relationship Id="rId2" Type="http://schemas.openxmlformats.org/officeDocument/2006/relationships/hyperlink" Target="https://www.youtube.com/statisticalpert/" TargetMode="External"/><Relationship Id="rId1" Type="http://schemas.openxmlformats.org/officeDocument/2006/relationships/hyperlink" Target="https://twitter.com/StatisticalPERT" TargetMode="External"/><Relationship Id="rId6" Type="http://schemas.openxmlformats.org/officeDocument/2006/relationships/hyperlink" Target="https://www.gnu.org/licenses/" TargetMode="External"/><Relationship Id="rId5" Type="http://schemas.openxmlformats.org/officeDocument/2006/relationships/hyperlink" Target="http://www.gnu.org/licenses/" TargetMode="External"/><Relationship Id="rId10" Type="http://schemas.openxmlformats.org/officeDocument/2006/relationships/drawing" Target="../drawings/drawing10.xml"/><Relationship Id="rId4" Type="http://schemas.openxmlformats.org/officeDocument/2006/relationships/hyperlink" Target="https://www.statisticalpert.com/" TargetMode="External"/><Relationship Id="rId9"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hyperlink" Target="https://www.gnu.org/licenses/" TargetMode="Externa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2" Type="http://schemas.openxmlformats.org/officeDocument/2006/relationships/hyperlink" Target="https://twitter.com/StatisticalPERT" TargetMode="External"/><Relationship Id="rId1" Type="http://schemas.openxmlformats.org/officeDocument/2006/relationships/hyperlink" Target="https://www.youtube.com/statisticalpert" TargetMode="External"/><Relationship Id="rId6" Type="http://schemas.openxmlformats.org/officeDocument/2006/relationships/hyperlink" Target="https://www.linkedin.com/in/famousdavis/" TargetMode="External"/><Relationship Id="rId5" Type="http://schemas.openxmlformats.org/officeDocument/2006/relationships/hyperlink" Target="https://www.statisticalpert.com/" TargetMode="External"/><Relationship Id="rId10" Type="http://schemas.openxmlformats.org/officeDocument/2006/relationships/drawing" Target="../drawings/drawing11.xml"/><Relationship Id="rId4" Type="http://schemas.openxmlformats.org/officeDocument/2006/relationships/hyperlink" Target="http://www.pluralsight.com/courses/estimate-projects-using-statistics-and-excel" TargetMode="External"/><Relationship Id="rId9" Type="http://schemas.openxmlformats.org/officeDocument/2006/relationships/hyperlink" Target="https://www.statisticalpert.com/download-free-templates/"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www.gnu.org/licenses/" TargetMode="Externa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2" Type="http://schemas.openxmlformats.org/officeDocument/2006/relationships/hyperlink" Target="https://twitter.com/StatisticalPERT" TargetMode="External"/><Relationship Id="rId1" Type="http://schemas.openxmlformats.org/officeDocument/2006/relationships/hyperlink" Target="https://www.youtube.com/statisticalpert" TargetMode="External"/><Relationship Id="rId6" Type="http://schemas.openxmlformats.org/officeDocument/2006/relationships/hyperlink" Target="https://www.linkedin.com/in/famousdavis/" TargetMode="External"/><Relationship Id="rId5" Type="http://schemas.openxmlformats.org/officeDocument/2006/relationships/hyperlink" Target="https://www.statisticalpert.com/" TargetMode="External"/><Relationship Id="rId10" Type="http://schemas.openxmlformats.org/officeDocument/2006/relationships/drawing" Target="../drawings/drawing12.xml"/><Relationship Id="rId4" Type="http://schemas.openxmlformats.org/officeDocument/2006/relationships/hyperlink" Target="http://www.pluralsight.com/courses/estimate-projects-using-statistics-and-excel" TargetMode="External"/><Relationship Id="rId9" Type="http://schemas.openxmlformats.org/officeDocument/2006/relationships/hyperlink" Target="https://www.statisticalpert.com/download-free-templates/"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gnu.org/licenses/" TargetMode="Externa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12" Type="http://schemas.openxmlformats.org/officeDocument/2006/relationships/drawing" Target="../drawings/drawing13.xml"/><Relationship Id="rId2" Type="http://schemas.openxmlformats.org/officeDocument/2006/relationships/hyperlink" Target="https://twitter.com/StatisticalPERT" TargetMode="External"/><Relationship Id="rId1" Type="http://schemas.openxmlformats.org/officeDocument/2006/relationships/hyperlink" Target="https://www.youtube.com/statisticalpert" TargetMode="External"/><Relationship Id="rId6" Type="http://schemas.openxmlformats.org/officeDocument/2006/relationships/hyperlink" Target="https://www.linkedin.com/in/famousdavis/" TargetMode="External"/><Relationship Id="rId11" Type="http://schemas.openxmlformats.org/officeDocument/2006/relationships/printerSettings" Target="../printerSettings/printerSettings10.bin"/><Relationship Id="rId5" Type="http://schemas.openxmlformats.org/officeDocument/2006/relationships/hyperlink" Target="https://www.statisticalpert.com/" TargetMode="External"/><Relationship Id="rId10" Type="http://schemas.openxmlformats.org/officeDocument/2006/relationships/hyperlink" Target="https://www.statisticalpert.com/download-free-templates/" TargetMode="External"/><Relationship Id="rId4" Type="http://schemas.openxmlformats.org/officeDocument/2006/relationships/hyperlink" Target="http://www.pluralsight.com/courses/estimate-projects-using-statistics-and-excel" TargetMode="External"/><Relationship Id="rId9" Type="http://schemas.openxmlformats.org/officeDocument/2006/relationships/hyperlink" Target="https://twitter.com/StatisticalPERT"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statisticalpert.com/download-free-templates/" TargetMode="External"/><Relationship Id="rId3" Type="http://schemas.openxmlformats.org/officeDocument/2006/relationships/hyperlink" Target="http://www.pluralsight.com/courses/estimate-projects-using-statistics-and-excel" TargetMode="External"/><Relationship Id="rId7" Type="http://schemas.openxmlformats.org/officeDocument/2006/relationships/hyperlink" Target="https://www.linkedin.com/in/famousdavis/" TargetMode="External"/><Relationship Id="rId2" Type="http://schemas.openxmlformats.org/officeDocument/2006/relationships/hyperlink" Target="https://www.youtube.com/statisticalpert/" TargetMode="External"/><Relationship Id="rId1" Type="http://schemas.openxmlformats.org/officeDocument/2006/relationships/hyperlink" Target="https://twitter.com/StatisticalPERT" TargetMode="External"/><Relationship Id="rId6" Type="http://schemas.openxmlformats.org/officeDocument/2006/relationships/hyperlink" Target="https://twitter.com/StatisticalPERT" TargetMode="External"/><Relationship Id="rId5" Type="http://schemas.openxmlformats.org/officeDocument/2006/relationships/hyperlink" Target="https://www.gnu.org/licenses/" TargetMode="External"/><Relationship Id="rId4" Type="http://schemas.openxmlformats.org/officeDocument/2006/relationships/hyperlink" Target="https://www.statisticalpert.com/" TargetMode="External"/><Relationship Id="rId9"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8" Type="http://schemas.openxmlformats.org/officeDocument/2006/relationships/hyperlink" Target="https://www.statisticalpert.com/download-free-templates/" TargetMode="External"/><Relationship Id="rId3" Type="http://schemas.openxmlformats.org/officeDocument/2006/relationships/hyperlink" Target="http://www.pluralsight.com/courses/estimate-projects-using-statistics-and-excel" TargetMode="External"/><Relationship Id="rId7" Type="http://schemas.openxmlformats.org/officeDocument/2006/relationships/hyperlink" Target="https://www.linkedin.com/in/famousdavis/" TargetMode="External"/><Relationship Id="rId2" Type="http://schemas.openxmlformats.org/officeDocument/2006/relationships/hyperlink" Target="https://www.youtube.com/statisticalpert/" TargetMode="External"/><Relationship Id="rId1" Type="http://schemas.openxmlformats.org/officeDocument/2006/relationships/hyperlink" Target="https://twitter.com/StatisticalPERT" TargetMode="External"/><Relationship Id="rId6" Type="http://schemas.openxmlformats.org/officeDocument/2006/relationships/hyperlink" Target="https://twitter.com/StatisticalPERT" TargetMode="External"/><Relationship Id="rId5" Type="http://schemas.openxmlformats.org/officeDocument/2006/relationships/hyperlink" Target="https://www.gnu.org/licenses/" TargetMode="External"/><Relationship Id="rId4" Type="http://schemas.openxmlformats.org/officeDocument/2006/relationships/hyperlink" Target="https://www.statisticalpert.com/" TargetMode="External"/><Relationship Id="rId9"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8" Type="http://schemas.openxmlformats.org/officeDocument/2006/relationships/hyperlink" Target="https://www.statisticalpert.com/download-free-templates/" TargetMode="External"/><Relationship Id="rId3" Type="http://schemas.openxmlformats.org/officeDocument/2006/relationships/hyperlink" Target="http://www.pluralsight.com/courses/estimate-projects-using-statistics-and-excel" TargetMode="External"/><Relationship Id="rId7" Type="http://schemas.openxmlformats.org/officeDocument/2006/relationships/hyperlink" Target="https://www.linkedin.com/in/famousdavis/" TargetMode="External"/><Relationship Id="rId2" Type="http://schemas.openxmlformats.org/officeDocument/2006/relationships/hyperlink" Target="https://www.youtube.com/statisticalpert/" TargetMode="External"/><Relationship Id="rId1" Type="http://schemas.openxmlformats.org/officeDocument/2006/relationships/hyperlink" Target="https://twitter.com/StatisticalPERT" TargetMode="External"/><Relationship Id="rId6" Type="http://schemas.openxmlformats.org/officeDocument/2006/relationships/hyperlink" Target="https://twitter.com/StatisticalPERT" TargetMode="External"/><Relationship Id="rId5" Type="http://schemas.openxmlformats.org/officeDocument/2006/relationships/hyperlink" Target="https://www.gnu.org/licenses/" TargetMode="External"/><Relationship Id="rId4" Type="http://schemas.openxmlformats.org/officeDocument/2006/relationships/hyperlink" Target="https://www.statisticalpert.com/" TargetMode="External"/><Relationship Id="rId9"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collabinart.com/" TargetMode="External"/><Relationship Id="rId1" Type="http://schemas.openxmlformats.org/officeDocument/2006/relationships/hyperlink" Target="http://www.pluralsight.com/courses/estimate-projects-using-statistics-and-excel"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youtube.com/statisticalpert" TargetMode="External"/><Relationship Id="rId7" Type="http://schemas.openxmlformats.org/officeDocument/2006/relationships/hyperlink" Target="https://www.statisticalpert.com/download-free-templates/" TargetMode="External"/><Relationship Id="rId2" Type="http://schemas.openxmlformats.org/officeDocument/2006/relationships/hyperlink" Target="http://www.pluralsight.com/courses/estimate-projects-using-statistics-and-excel" TargetMode="External"/><Relationship Id="rId1" Type="http://schemas.openxmlformats.org/officeDocument/2006/relationships/hyperlink" Target="https://www.statisticalpert.com/" TargetMode="External"/><Relationship Id="rId6" Type="http://schemas.openxmlformats.org/officeDocument/2006/relationships/hyperlink" Target="https://www.gnu.org/licenses/" TargetMode="External"/><Relationship Id="rId5" Type="http://schemas.openxmlformats.org/officeDocument/2006/relationships/hyperlink" Target="https://www.pluralsight.com/courses/estimate-projects-products" TargetMode="External"/><Relationship Id="rId4" Type="http://schemas.openxmlformats.org/officeDocument/2006/relationships/hyperlink" Target="https://www.linkedin.com/in/famousdavis/"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gnu.org/licenses/" TargetMode="External"/><Relationship Id="rId13" Type="http://schemas.openxmlformats.org/officeDocument/2006/relationships/comments" Target="../comments1.xml"/><Relationship Id="rId3" Type="http://schemas.openxmlformats.org/officeDocument/2006/relationships/hyperlink" Target="https://www.youtube.com/statisticalpert/" TargetMode="External"/><Relationship Id="rId7" Type="http://schemas.openxmlformats.org/officeDocument/2006/relationships/hyperlink" Target="https://www.pluralsight.com/courses/estimate-projects-products" TargetMode="External"/><Relationship Id="rId12" Type="http://schemas.openxmlformats.org/officeDocument/2006/relationships/vmlDrawing" Target="../drawings/vmlDrawing1.vml"/><Relationship Id="rId2" Type="http://schemas.openxmlformats.org/officeDocument/2006/relationships/hyperlink" Target="https://twitter.com/StatisticalPERT" TargetMode="External"/><Relationship Id="rId1" Type="http://schemas.openxmlformats.org/officeDocument/2006/relationships/hyperlink" Target="https://www.youtube.com/statisticalpert" TargetMode="External"/><Relationship Id="rId6" Type="http://schemas.openxmlformats.org/officeDocument/2006/relationships/hyperlink" Target="https://www.linkedin.com/in/famousdavis/" TargetMode="External"/><Relationship Id="rId11" Type="http://schemas.openxmlformats.org/officeDocument/2006/relationships/drawing" Target="../drawings/drawing3.xml"/><Relationship Id="rId5" Type="http://schemas.openxmlformats.org/officeDocument/2006/relationships/hyperlink" Target="https://www.statisticalpert.com/" TargetMode="External"/><Relationship Id="rId10" Type="http://schemas.openxmlformats.org/officeDocument/2006/relationships/printerSettings" Target="../printerSettings/printerSettings2.bin"/><Relationship Id="rId4" Type="http://schemas.openxmlformats.org/officeDocument/2006/relationships/hyperlink" Target="http://www.pluralsight.com/courses/estimate-projects-using-statistics-and-excel" TargetMode="External"/><Relationship Id="rId9" Type="http://schemas.openxmlformats.org/officeDocument/2006/relationships/hyperlink" Target="https://www.statisticalpert.com/download-free-template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pluralsight.com/courses/estimate-projects-products" TargetMode="External"/><Relationship Id="rId13" Type="http://schemas.openxmlformats.org/officeDocument/2006/relationships/comments" Target="../comments2.xml"/><Relationship Id="rId3" Type="http://schemas.openxmlformats.org/officeDocument/2006/relationships/hyperlink" Target="https://www.youtube.com/statisticalpert/" TargetMode="External"/><Relationship Id="rId7" Type="http://schemas.openxmlformats.org/officeDocument/2006/relationships/hyperlink" Target="https://www.linkedin.com/in/famousdavis/" TargetMode="External"/><Relationship Id="rId12" Type="http://schemas.openxmlformats.org/officeDocument/2006/relationships/vmlDrawing" Target="../drawings/vmlDrawing2.vml"/><Relationship Id="rId2" Type="http://schemas.openxmlformats.org/officeDocument/2006/relationships/hyperlink" Target="https://twitter.com/StatisticalPERT" TargetMode="External"/><Relationship Id="rId1" Type="http://schemas.openxmlformats.org/officeDocument/2006/relationships/hyperlink" Target="https://www.youtube.com/statisticalpert" TargetMode="External"/><Relationship Id="rId6" Type="http://schemas.openxmlformats.org/officeDocument/2006/relationships/hyperlink" Target="https://www.statisticalpert.com/download-free-templates/" TargetMode="External"/><Relationship Id="rId11" Type="http://schemas.openxmlformats.org/officeDocument/2006/relationships/drawing" Target="../drawings/drawing4.xml"/><Relationship Id="rId5" Type="http://schemas.openxmlformats.org/officeDocument/2006/relationships/hyperlink" Target="https://www.statisticalpert.com/" TargetMode="External"/><Relationship Id="rId10" Type="http://schemas.openxmlformats.org/officeDocument/2006/relationships/printerSettings" Target="../printerSettings/printerSettings3.bin"/><Relationship Id="rId4" Type="http://schemas.openxmlformats.org/officeDocument/2006/relationships/hyperlink" Target="http://www.pluralsight.com/courses/estimate-projects-using-statistics-and-excel" TargetMode="External"/><Relationship Id="rId9" Type="http://schemas.openxmlformats.org/officeDocument/2006/relationships/hyperlink" Target="https://www.gnu.org/license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pluralsight.com/courses/estimate-projects-products" TargetMode="External"/><Relationship Id="rId13" Type="http://schemas.openxmlformats.org/officeDocument/2006/relationships/comments" Target="../comments3.xml"/><Relationship Id="rId3" Type="http://schemas.openxmlformats.org/officeDocument/2006/relationships/hyperlink" Target="https://www.youtube.com/statisticalpert/" TargetMode="External"/><Relationship Id="rId7" Type="http://schemas.openxmlformats.org/officeDocument/2006/relationships/hyperlink" Target="https://www.linkedin.com/in/famousdavis/" TargetMode="External"/><Relationship Id="rId12" Type="http://schemas.openxmlformats.org/officeDocument/2006/relationships/vmlDrawing" Target="../drawings/vmlDrawing3.vml"/><Relationship Id="rId2" Type="http://schemas.openxmlformats.org/officeDocument/2006/relationships/hyperlink" Target="https://twitter.com/StatisticalPERT" TargetMode="External"/><Relationship Id="rId1" Type="http://schemas.openxmlformats.org/officeDocument/2006/relationships/hyperlink" Target="https://www.youtube.com/statisticalpert" TargetMode="External"/><Relationship Id="rId6" Type="http://schemas.openxmlformats.org/officeDocument/2006/relationships/hyperlink" Target="https://www.statisticalpert.com/download-free-templates/" TargetMode="External"/><Relationship Id="rId11" Type="http://schemas.openxmlformats.org/officeDocument/2006/relationships/drawing" Target="../drawings/drawing5.xml"/><Relationship Id="rId5" Type="http://schemas.openxmlformats.org/officeDocument/2006/relationships/hyperlink" Target="https://www.statisticalpert.com/" TargetMode="External"/><Relationship Id="rId10" Type="http://schemas.openxmlformats.org/officeDocument/2006/relationships/printerSettings" Target="../printerSettings/printerSettings4.bin"/><Relationship Id="rId4" Type="http://schemas.openxmlformats.org/officeDocument/2006/relationships/hyperlink" Target="http://www.pluralsight.com/courses/estimate-projects-using-statistics-and-excel" TargetMode="External"/><Relationship Id="rId9" Type="http://schemas.openxmlformats.org/officeDocument/2006/relationships/hyperlink" Target="https://www.gnu.org/license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linkedin.com/in/famousdavis/" TargetMode="External"/><Relationship Id="rId13" Type="http://schemas.openxmlformats.org/officeDocument/2006/relationships/vmlDrawing" Target="../drawings/vmlDrawing4.vml"/><Relationship Id="rId3" Type="http://schemas.openxmlformats.org/officeDocument/2006/relationships/hyperlink" Target="http://www.pluralsight.com/courses/estimate-projects-using-statistics-and-excel" TargetMode="External"/><Relationship Id="rId7" Type="http://schemas.openxmlformats.org/officeDocument/2006/relationships/hyperlink" Target="https://twitter.com/StatisticalPERT" TargetMode="External"/><Relationship Id="rId12" Type="http://schemas.openxmlformats.org/officeDocument/2006/relationships/drawing" Target="../drawings/drawing6.xml"/><Relationship Id="rId2" Type="http://schemas.openxmlformats.org/officeDocument/2006/relationships/hyperlink" Target="https://www.statisticalpert.com/" TargetMode="External"/><Relationship Id="rId1" Type="http://schemas.openxmlformats.org/officeDocument/2006/relationships/hyperlink" Target="https://www.youtube.com/statisticalpert" TargetMode="External"/><Relationship Id="rId6" Type="http://schemas.openxmlformats.org/officeDocument/2006/relationships/hyperlink" Target="https://www.pluralsight.com/courses/estimate-projects-products" TargetMode="External"/><Relationship Id="rId11" Type="http://schemas.openxmlformats.org/officeDocument/2006/relationships/printerSettings" Target="../printerSettings/printerSettings5.bin"/><Relationship Id="rId5" Type="http://schemas.openxmlformats.org/officeDocument/2006/relationships/hyperlink" Target="https://twitter.com/StatisticalPERT" TargetMode="External"/><Relationship Id="rId10" Type="http://schemas.openxmlformats.org/officeDocument/2006/relationships/hyperlink" Target="https://www.statisticalpert.com/download-free-templates/" TargetMode="External"/><Relationship Id="rId4" Type="http://schemas.openxmlformats.org/officeDocument/2006/relationships/hyperlink" Target="https://www.youtube.com/statisticalpert" TargetMode="External"/><Relationship Id="rId9" Type="http://schemas.openxmlformats.org/officeDocument/2006/relationships/hyperlink" Target="https://www.gnu.org/licenses/" TargetMode="External"/><Relationship Id="rId1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8" Type="http://schemas.openxmlformats.org/officeDocument/2006/relationships/hyperlink" Target="https://www.linkedin.com/in/famousdavis/" TargetMode="External"/><Relationship Id="rId13" Type="http://schemas.openxmlformats.org/officeDocument/2006/relationships/vmlDrawing" Target="../drawings/vmlDrawing5.vml"/><Relationship Id="rId3" Type="http://schemas.openxmlformats.org/officeDocument/2006/relationships/hyperlink" Target="http://www.pluralsight.com/courses/estimate-projects-using-statistics-and-excel" TargetMode="External"/><Relationship Id="rId7" Type="http://schemas.openxmlformats.org/officeDocument/2006/relationships/hyperlink" Target="https://twitter.com/StatisticalPERT" TargetMode="External"/><Relationship Id="rId12" Type="http://schemas.openxmlformats.org/officeDocument/2006/relationships/drawing" Target="../drawings/drawing7.xml"/><Relationship Id="rId2" Type="http://schemas.openxmlformats.org/officeDocument/2006/relationships/hyperlink" Target="https://www.statisticalpert.com/" TargetMode="External"/><Relationship Id="rId1" Type="http://schemas.openxmlformats.org/officeDocument/2006/relationships/hyperlink" Target="https://www.youtube.com/statisticalpert" TargetMode="External"/><Relationship Id="rId6" Type="http://schemas.openxmlformats.org/officeDocument/2006/relationships/hyperlink" Target="https://www.pluralsight.com/courses/estimate-projects-products" TargetMode="External"/><Relationship Id="rId11" Type="http://schemas.openxmlformats.org/officeDocument/2006/relationships/printerSettings" Target="../printerSettings/printerSettings6.bin"/><Relationship Id="rId5" Type="http://schemas.openxmlformats.org/officeDocument/2006/relationships/hyperlink" Target="https://twitter.com/StatisticalPERT" TargetMode="External"/><Relationship Id="rId10" Type="http://schemas.openxmlformats.org/officeDocument/2006/relationships/hyperlink" Target="https://www.statisticalpert.com/download-free-templates/" TargetMode="External"/><Relationship Id="rId4" Type="http://schemas.openxmlformats.org/officeDocument/2006/relationships/hyperlink" Target="https://www.youtube.com/statisticalpert" TargetMode="External"/><Relationship Id="rId9" Type="http://schemas.openxmlformats.org/officeDocument/2006/relationships/hyperlink" Target="https://www.gnu.org/licenses/" TargetMode="External"/><Relationship Id="rId1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8" Type="http://schemas.openxmlformats.org/officeDocument/2006/relationships/hyperlink" Target="https://www.pluralsight.com/courses/estimate-projects-products" TargetMode="External"/><Relationship Id="rId13" Type="http://schemas.openxmlformats.org/officeDocument/2006/relationships/comments" Target="../comments6.xml"/><Relationship Id="rId3" Type="http://schemas.openxmlformats.org/officeDocument/2006/relationships/hyperlink" Target="https://www.youtube.com/statisticalpert/" TargetMode="External"/><Relationship Id="rId7" Type="http://schemas.openxmlformats.org/officeDocument/2006/relationships/hyperlink" Target="https://www.linkedin.com/in/famousdavis/" TargetMode="External"/><Relationship Id="rId12" Type="http://schemas.openxmlformats.org/officeDocument/2006/relationships/vmlDrawing" Target="../drawings/vmlDrawing6.vml"/><Relationship Id="rId2" Type="http://schemas.openxmlformats.org/officeDocument/2006/relationships/hyperlink" Target="https://twitter.com/StatisticalPERT" TargetMode="External"/><Relationship Id="rId1" Type="http://schemas.openxmlformats.org/officeDocument/2006/relationships/hyperlink" Target="https://www.youtube.com/statisticalpert" TargetMode="External"/><Relationship Id="rId6" Type="http://schemas.openxmlformats.org/officeDocument/2006/relationships/hyperlink" Target="https://www.statisticalpert.com/download-free-templates/" TargetMode="External"/><Relationship Id="rId11" Type="http://schemas.openxmlformats.org/officeDocument/2006/relationships/drawing" Target="../drawings/drawing8.xml"/><Relationship Id="rId5" Type="http://schemas.openxmlformats.org/officeDocument/2006/relationships/hyperlink" Target="https://www.statisticalpert.com/" TargetMode="External"/><Relationship Id="rId10" Type="http://schemas.openxmlformats.org/officeDocument/2006/relationships/printerSettings" Target="../printerSettings/printerSettings7.bin"/><Relationship Id="rId4" Type="http://schemas.openxmlformats.org/officeDocument/2006/relationships/hyperlink" Target="http://www.pluralsight.com/courses/estimate-projects-using-statistics-and-excel" TargetMode="External"/><Relationship Id="rId9" Type="http://schemas.openxmlformats.org/officeDocument/2006/relationships/hyperlink" Target="https://www.gnu.org/licenses/"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pluralsight.com/courses/fundamentals-monte-carlo-simulation" TargetMode="External"/><Relationship Id="rId13" Type="http://schemas.openxmlformats.org/officeDocument/2006/relationships/comments" Target="../comments7.xml"/><Relationship Id="rId3" Type="http://schemas.openxmlformats.org/officeDocument/2006/relationships/hyperlink" Target="https://www.youtube.com/statisticalpert/" TargetMode="External"/><Relationship Id="rId7" Type="http://schemas.openxmlformats.org/officeDocument/2006/relationships/hyperlink" Target="https://www.linkedin.com/in/famousdavis/" TargetMode="External"/><Relationship Id="rId12" Type="http://schemas.openxmlformats.org/officeDocument/2006/relationships/vmlDrawing" Target="../drawings/vmlDrawing7.vml"/><Relationship Id="rId2" Type="http://schemas.openxmlformats.org/officeDocument/2006/relationships/hyperlink" Target="https://twitter.com/StatisticalPERT" TargetMode="External"/><Relationship Id="rId1" Type="http://schemas.openxmlformats.org/officeDocument/2006/relationships/hyperlink" Target="https://www.youtube.com/statisticalpert" TargetMode="External"/><Relationship Id="rId6" Type="http://schemas.openxmlformats.org/officeDocument/2006/relationships/hyperlink" Target="https://www.statisticalpert.com/download-free-templates/" TargetMode="External"/><Relationship Id="rId11" Type="http://schemas.openxmlformats.org/officeDocument/2006/relationships/drawing" Target="../drawings/drawing9.xml"/><Relationship Id="rId5" Type="http://schemas.openxmlformats.org/officeDocument/2006/relationships/hyperlink" Target="https://www.statisticalpert.com/" TargetMode="External"/><Relationship Id="rId10" Type="http://schemas.openxmlformats.org/officeDocument/2006/relationships/printerSettings" Target="../printerSettings/printerSettings8.bin"/><Relationship Id="rId4" Type="http://schemas.openxmlformats.org/officeDocument/2006/relationships/hyperlink" Target="http://www.pluralsight.com/courses/estimate-projects-using-statistics-and-excel" TargetMode="External"/><Relationship Id="rId9" Type="http://schemas.openxmlformats.org/officeDocument/2006/relationships/hyperlink" Target="https://www.gnu.org/licen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1"/>
  <sheetViews>
    <sheetView showGridLines="0" showRowColHeaders="0" tabSelected="1" workbookViewId="0">
      <pane ySplit="2" topLeftCell="A3" activePane="bottomLeft" state="frozen"/>
      <selection pane="bottomLeft" activeCell="B41" sqref="B41"/>
    </sheetView>
  </sheetViews>
  <sheetFormatPr defaultColWidth="9" defaultRowHeight="14.25" x14ac:dyDescent="0.45"/>
  <cols>
    <col min="1" max="1" width="9" style="123"/>
    <col min="2" max="2" width="97.53125" style="123" customWidth="1"/>
    <col min="3" max="16384" width="9" style="123"/>
  </cols>
  <sheetData>
    <row r="1" spans="1:4" x14ac:dyDescent="0.45">
      <c r="A1" s="48"/>
      <c r="B1" s="48"/>
    </row>
    <row r="2" spans="1:4" ht="28.5" x14ac:dyDescent="0.85">
      <c r="A2" s="48"/>
      <c r="B2" s="50" t="s">
        <v>124</v>
      </c>
    </row>
    <row r="3" spans="1:4" x14ac:dyDescent="0.45">
      <c r="A3" s="48"/>
      <c r="B3" s="48"/>
    </row>
    <row r="4" spans="1:4" ht="16.899999999999999" x14ac:dyDescent="0.5">
      <c r="A4" s="48"/>
      <c r="B4" s="48" t="s">
        <v>125</v>
      </c>
      <c r="D4" s="166" t="s">
        <v>147</v>
      </c>
    </row>
    <row r="5" spans="1:4" x14ac:dyDescent="0.45">
      <c r="A5" s="48"/>
      <c r="B5" s="48" t="s">
        <v>89</v>
      </c>
      <c r="D5" s="167" t="s">
        <v>148</v>
      </c>
    </row>
    <row r="6" spans="1:4" x14ac:dyDescent="0.45">
      <c r="A6" s="48"/>
      <c r="B6" s="48" t="s">
        <v>56</v>
      </c>
    </row>
    <row r="7" spans="1:4" x14ac:dyDescent="0.45">
      <c r="A7" s="48"/>
      <c r="B7" s="48"/>
    </row>
    <row r="8" spans="1:4" ht="16.899999999999999" x14ac:dyDescent="0.5">
      <c r="A8" s="48"/>
      <c r="B8" s="48" t="s">
        <v>126</v>
      </c>
      <c r="D8" s="168" t="s">
        <v>149</v>
      </c>
    </row>
    <row r="9" spans="1:4" x14ac:dyDescent="0.45">
      <c r="A9" s="48"/>
      <c r="B9" s="48" t="s">
        <v>91</v>
      </c>
      <c r="D9" s="167" t="s">
        <v>150</v>
      </c>
    </row>
    <row r="10" spans="1:4" x14ac:dyDescent="0.45">
      <c r="A10" s="48"/>
      <c r="B10" s="48" t="s">
        <v>127</v>
      </c>
    </row>
    <row r="11" spans="1:4" x14ac:dyDescent="0.45">
      <c r="A11" s="48"/>
      <c r="B11" s="48" t="s">
        <v>92</v>
      </c>
    </row>
    <row r="12" spans="1:4" x14ac:dyDescent="0.45">
      <c r="A12" s="48"/>
      <c r="B12" s="48"/>
    </row>
    <row r="13" spans="1:4" x14ac:dyDescent="0.45">
      <c r="A13" s="48"/>
      <c r="B13" s="48" t="s">
        <v>57</v>
      </c>
    </row>
    <row r="14" spans="1:4" x14ac:dyDescent="0.45">
      <c r="A14" s="48"/>
      <c r="B14" s="51" t="s">
        <v>129</v>
      </c>
    </row>
    <row r="15" spans="1:4" x14ac:dyDescent="0.45">
      <c r="A15" s="48"/>
      <c r="B15" s="48" t="s">
        <v>128</v>
      </c>
    </row>
    <row r="16" spans="1:4" x14ac:dyDescent="0.45">
      <c r="A16" s="48"/>
      <c r="B16" s="48" t="s">
        <v>93</v>
      </c>
    </row>
    <row r="17" spans="1:8" x14ac:dyDescent="0.45">
      <c r="A17" s="48"/>
      <c r="B17" s="48"/>
    </row>
    <row r="18" spans="1:8" x14ac:dyDescent="0.45">
      <c r="A18" s="48"/>
      <c r="B18" s="48" t="s">
        <v>67</v>
      </c>
    </row>
    <row r="19" spans="1:8" x14ac:dyDescent="0.45">
      <c r="A19" s="48"/>
      <c r="B19" s="48" t="s">
        <v>70</v>
      </c>
    </row>
    <row r="20" spans="1:8" x14ac:dyDescent="0.45">
      <c r="A20" s="48"/>
      <c r="B20" s="48" t="s">
        <v>58</v>
      </c>
    </row>
    <row r="21" spans="1:8" x14ac:dyDescent="0.45">
      <c r="A21" s="48"/>
      <c r="B21" s="48"/>
    </row>
    <row r="22" spans="1:8" x14ac:dyDescent="0.45">
      <c r="A22" s="48"/>
      <c r="B22" s="48" t="s">
        <v>59</v>
      </c>
      <c r="D22" s="169" t="s">
        <v>776</v>
      </c>
    </row>
    <row r="23" spans="1:8" x14ac:dyDescent="0.45">
      <c r="A23" s="48"/>
      <c r="B23" s="51" t="s">
        <v>60</v>
      </c>
      <c r="D23" s="169"/>
    </row>
    <row r="24" spans="1:8" x14ac:dyDescent="0.45">
      <c r="A24" s="48"/>
      <c r="B24" s="48"/>
    </row>
    <row r="25" spans="1:8" x14ac:dyDescent="0.45">
      <c r="A25" s="48"/>
      <c r="B25" s="52" t="str">
        <f>_xlfn.CONCAT("Version ",'Change Log'!$B$3," – © 2017-",YEAR('Change Log'!$A$3),IF('Change Log'!$C$3="William W. Davis",", William W. Davis, MSPM, PMP",_xlfn.CONCAT(", original copyright holder is William W. Davis, MSPM, PMP; later modified by ",'Change Log'!$C$3)))</f>
        <v>Version 3.4 – © 2017-2025, William W. Davis, MSPM, PMP</v>
      </c>
      <c r="C25" s="124"/>
      <c r="H25" s="124"/>
    </row>
    <row r="26" spans="1:8" x14ac:dyDescent="0.45">
      <c r="A26" s="48"/>
      <c r="B26" s="122" t="s">
        <v>131</v>
      </c>
      <c r="C26" s="125"/>
      <c r="E26" s="125"/>
      <c r="F26" s="125"/>
      <c r="G26" s="125"/>
      <c r="H26" s="125"/>
    </row>
    <row r="27" spans="1:8" x14ac:dyDescent="0.45">
      <c r="A27" s="48"/>
      <c r="B27" s="122" t="s">
        <v>130</v>
      </c>
      <c r="C27" s="125"/>
      <c r="D27" s="169"/>
      <c r="H27" s="124"/>
    </row>
    <row r="28" spans="1:8" x14ac:dyDescent="0.45">
      <c r="A28" s="48"/>
      <c r="B28" s="122" t="s">
        <v>90</v>
      </c>
      <c r="C28" s="125"/>
      <c r="D28" s="169"/>
      <c r="H28" s="124"/>
    </row>
    <row r="29" spans="1:8" x14ac:dyDescent="0.45">
      <c r="A29" s="48"/>
      <c r="B29" s="122" t="s">
        <v>143</v>
      </c>
      <c r="C29" s="125"/>
      <c r="D29" s="169"/>
      <c r="H29" s="124"/>
    </row>
    <row r="30" spans="1:8" x14ac:dyDescent="0.45">
      <c r="A30" s="48"/>
      <c r="B30" s="122" t="s">
        <v>849</v>
      </c>
      <c r="C30" s="125"/>
      <c r="D30" s="125"/>
      <c r="H30" s="124"/>
    </row>
    <row r="31" spans="1:8" x14ac:dyDescent="0.45">
      <c r="A31" s="48"/>
      <c r="B31" s="136" t="s">
        <v>144</v>
      </c>
      <c r="C31" s="125"/>
      <c r="D31" s="125"/>
      <c r="H31" s="124"/>
    </row>
    <row r="32" spans="1:8" x14ac:dyDescent="0.45">
      <c r="A32" s="48"/>
      <c r="B32" s="136" t="s">
        <v>88</v>
      </c>
      <c r="C32" s="124"/>
      <c r="H32" s="124"/>
    </row>
    <row r="33" spans="1:8" x14ac:dyDescent="0.45">
      <c r="A33" s="48"/>
      <c r="B33" s="136" t="s">
        <v>145</v>
      </c>
      <c r="C33" s="124"/>
      <c r="H33" s="124"/>
    </row>
    <row r="34" spans="1:8" x14ac:dyDescent="0.45">
      <c r="A34" s="48"/>
      <c r="B34" s="136" t="s">
        <v>146</v>
      </c>
      <c r="C34" s="124"/>
      <c r="H34" s="124"/>
    </row>
    <row r="35" spans="1:8" x14ac:dyDescent="0.45">
      <c r="A35" s="48"/>
      <c r="B35" s="136" t="s">
        <v>683</v>
      </c>
      <c r="C35" s="124"/>
      <c r="D35" s="169" t="s">
        <v>795</v>
      </c>
      <c r="H35" s="124"/>
    </row>
    <row r="36" spans="1:8" x14ac:dyDescent="0.45">
      <c r="A36" s="48"/>
      <c r="B36" s="136" t="s">
        <v>684</v>
      </c>
      <c r="C36" s="124"/>
      <c r="H36" s="124"/>
    </row>
    <row r="37" spans="1:8" x14ac:dyDescent="0.45">
      <c r="A37" s="48"/>
      <c r="B37" s="136"/>
      <c r="C37" s="124"/>
      <c r="D37" s="169" t="s">
        <v>151</v>
      </c>
      <c r="H37" s="124"/>
    </row>
    <row r="38" spans="1:8" x14ac:dyDescent="0.45">
      <c r="A38" s="48"/>
      <c r="B38" s="136" t="s">
        <v>685</v>
      </c>
      <c r="C38" s="124"/>
      <c r="D38" s="169" t="s">
        <v>777</v>
      </c>
      <c r="H38" s="124"/>
    </row>
    <row r="39" spans="1:8" x14ac:dyDescent="0.45">
      <c r="A39" s="52"/>
      <c r="B39" s="136" t="s">
        <v>87</v>
      </c>
      <c r="C39" s="124"/>
      <c r="D39" s="169" t="s">
        <v>719</v>
      </c>
      <c r="H39" s="124"/>
    </row>
    <row r="40" spans="1:8" x14ac:dyDescent="0.45">
      <c r="A40" s="48"/>
      <c r="B40" s="203" t="s">
        <v>718</v>
      </c>
    </row>
    <row r="41" spans="1:8" x14ac:dyDescent="0.45">
      <c r="A41" s="48"/>
      <c r="B41" s="48"/>
    </row>
  </sheetData>
  <hyperlinks>
    <hyperlink ref="B23" r:id="rId1" xr:uid="{00000000-0004-0000-0000-000002000000}"/>
    <hyperlink ref="B14" r:id="rId2" display="a Quick Start guide for Statistical PERT® - Beta Edition.  The Quick Start guide explains the" xr:uid="{00000000-0004-0000-0000-000005000000}"/>
    <hyperlink ref="B26" r:id="rId3" display="Download more FREE Statistical PERT templates at https://www.statisticalpert.com" xr:uid="{E48E2655-9B33-4236-9813-AE598E60F39D}"/>
    <hyperlink ref="B27" r:id="rId4" xr:uid="{E31B6D7C-CB51-4743-A2E7-7C53BA357E0C}"/>
    <hyperlink ref="B28" r:id="rId5" xr:uid="{0D998F28-5A27-47C8-B2B1-02BFD6EE354A}"/>
    <hyperlink ref="B30" r:id="rId6" location="newsletter" xr:uid="{E71E39B7-EE9A-4F37-98C0-9F72BF5312F6}"/>
    <hyperlink ref="B29" r:id="rId7" display="Connect with me on LinkedIn" xr:uid="{960B1E18-E160-4D92-8838-83F2864E275D}"/>
    <hyperlink ref="B40" r:id="rId8" display="See the GNU General Public License for more details (http://www.gnu.org/licenses/)." xr:uid="{09F55D51-5665-4FE8-A1E6-E1B6379C7C06}"/>
  </hyperlinks>
  <pageMargins left="0.7" right="0.7" top="0.75" bottom="0.75" header="0.3" footer="0.3"/>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A9B78-3021-4626-98D1-CE4082AE025E}">
  <dimension ref="A1:AN154"/>
  <sheetViews>
    <sheetView showGridLines="0" workbookViewId="0">
      <selection activeCell="C3" sqref="C3"/>
    </sheetView>
  </sheetViews>
  <sheetFormatPr defaultColWidth="8.73046875" defaultRowHeight="14.25" x14ac:dyDescent="0.45"/>
  <cols>
    <col min="1" max="1" width="5.73046875" style="17" customWidth="1"/>
    <col min="2" max="2" width="53.1328125" style="17" customWidth="1"/>
    <col min="3" max="3" width="25.73046875" style="17" customWidth="1"/>
    <col min="4" max="4" width="13.73046875" style="17" hidden="1" customWidth="1"/>
    <col min="5" max="5" width="25.73046875" style="17" customWidth="1"/>
    <col min="6" max="6" width="13.73046875" style="17" hidden="1" customWidth="1"/>
    <col min="7" max="7" width="25.73046875" style="17" customWidth="1"/>
    <col min="8" max="8" width="8.73046875" style="17" customWidth="1"/>
    <col min="9" max="9" width="8.73046875" style="36" customWidth="1"/>
    <col min="10" max="10" width="22.73046875" style="17" customWidth="1"/>
    <col min="11" max="11" width="4.73046875" style="17" customWidth="1"/>
    <col min="12" max="15" width="8.53125" style="17" customWidth="1"/>
    <col min="16" max="16" width="26.73046875" style="36" customWidth="1"/>
    <col min="17" max="17" width="7.73046875" style="36" customWidth="1"/>
    <col min="18" max="18" width="4.73046875" style="17" customWidth="1"/>
    <col min="19" max="20" width="6.53125" style="17" customWidth="1"/>
    <col min="21" max="22" width="11.73046875" style="17" customWidth="1"/>
    <col min="23" max="23" width="12.53125" style="17" customWidth="1"/>
    <col min="24" max="24" width="13.73046875" style="17" customWidth="1"/>
    <col min="25" max="25" width="10.73046875" style="17" customWidth="1"/>
    <col min="26" max="37" width="13.73046875" style="17" customWidth="1"/>
    <col min="38" max="16384" width="8.73046875" style="17"/>
  </cols>
  <sheetData>
    <row r="1" spans="1:40" ht="24" customHeight="1" x14ac:dyDescent="0.45">
      <c r="A1" s="47"/>
      <c r="B1" s="104" t="s">
        <v>753</v>
      </c>
      <c r="C1" s="15"/>
      <c r="D1" s="15"/>
      <c r="E1" s="15"/>
      <c r="F1" s="15"/>
      <c r="G1" s="15"/>
      <c r="H1" s="15"/>
      <c r="I1" s="15"/>
      <c r="J1" s="15"/>
      <c r="K1" s="15"/>
      <c r="L1" s="15"/>
      <c r="M1" s="15"/>
      <c r="N1" s="15"/>
      <c r="O1" s="15"/>
      <c r="P1" s="16"/>
      <c r="Q1" s="16"/>
      <c r="R1" s="15"/>
      <c r="S1" s="15"/>
      <c r="T1" s="15"/>
      <c r="U1" s="15"/>
      <c r="V1" s="15"/>
      <c r="W1" s="15"/>
      <c r="X1" s="15"/>
      <c r="Y1" s="15"/>
      <c r="Z1" s="15"/>
      <c r="AA1" s="15"/>
      <c r="AB1" s="15"/>
      <c r="AC1" s="15"/>
      <c r="AD1" s="15"/>
      <c r="AE1" s="15"/>
      <c r="AF1" s="15"/>
      <c r="AG1" s="15"/>
      <c r="AH1" s="15"/>
      <c r="AI1" s="15"/>
      <c r="AJ1" s="15"/>
      <c r="AK1" s="15"/>
      <c r="AL1" s="15"/>
      <c r="AM1" s="15"/>
      <c r="AN1" s="15"/>
    </row>
    <row r="2" spans="1:40" ht="15" customHeight="1" x14ac:dyDescent="0.45">
      <c r="A2" s="18"/>
      <c r="B2" s="300"/>
      <c r="C2" s="239" t="s">
        <v>714</v>
      </c>
      <c r="D2" s="15"/>
      <c r="E2" s="239" t="s">
        <v>754</v>
      </c>
      <c r="F2" s="15"/>
      <c r="G2" s="239" t="s">
        <v>755</v>
      </c>
      <c r="H2" s="245" t="s">
        <v>808</v>
      </c>
      <c r="I2" s="16"/>
      <c r="J2" s="15"/>
      <c r="K2" s="15"/>
      <c r="L2" s="15"/>
      <c r="M2" s="15"/>
      <c r="N2" s="15"/>
      <c r="O2" s="15"/>
      <c r="P2" s="16"/>
      <c r="Q2" s="16"/>
      <c r="R2" s="15"/>
      <c r="S2" s="15"/>
      <c r="T2" s="15"/>
      <c r="U2" s="15"/>
      <c r="V2" s="15"/>
      <c r="W2" s="15"/>
      <c r="X2" s="15"/>
      <c r="Y2" s="15"/>
      <c r="Z2" s="15"/>
      <c r="AA2" s="15"/>
      <c r="AB2" s="15"/>
      <c r="AC2" s="15"/>
      <c r="AD2" s="15"/>
      <c r="AE2" s="15"/>
      <c r="AF2" s="15"/>
      <c r="AG2" s="15"/>
      <c r="AH2" s="15"/>
      <c r="AI2" s="15"/>
      <c r="AJ2" s="15"/>
      <c r="AK2" s="15"/>
      <c r="AL2" s="15"/>
      <c r="AM2" s="15"/>
      <c r="AN2" s="15"/>
    </row>
    <row r="3" spans="1:40" ht="18" customHeight="1" x14ac:dyDescent="0.45">
      <c r="A3" s="18"/>
      <c r="B3" s="247" t="s">
        <v>686</v>
      </c>
      <c r="C3" s="372">
        <v>46146</v>
      </c>
      <c r="D3" s="372">
        <v>43984</v>
      </c>
      <c r="E3" s="372">
        <v>46146</v>
      </c>
      <c r="F3" s="373"/>
      <c r="G3" s="372">
        <v>46146</v>
      </c>
      <c r="H3" s="15"/>
      <c r="I3" s="16"/>
      <c r="J3" s="15"/>
      <c r="K3" s="15"/>
      <c r="L3" s="15"/>
      <c r="M3" s="15"/>
      <c r="N3" s="15"/>
      <c r="O3" s="15"/>
      <c r="P3" s="16"/>
      <c r="Q3" s="16"/>
      <c r="R3" s="15"/>
      <c r="S3" s="15"/>
      <c r="T3" s="15"/>
      <c r="U3" s="15"/>
      <c r="V3" s="15"/>
      <c r="W3" s="15"/>
      <c r="X3" s="15"/>
      <c r="Y3" s="15"/>
      <c r="Z3" s="15"/>
      <c r="AA3" s="15"/>
      <c r="AB3" s="15"/>
      <c r="AC3" s="15"/>
      <c r="AD3" s="15"/>
      <c r="AE3" s="15"/>
      <c r="AF3" s="15"/>
      <c r="AG3" s="15"/>
      <c r="AH3" s="15"/>
      <c r="AI3" s="15"/>
      <c r="AJ3" s="15"/>
      <c r="AK3" s="15"/>
      <c r="AL3" s="15"/>
      <c r="AM3" s="15"/>
      <c r="AN3" s="15"/>
    </row>
    <row r="4" spans="1:40" ht="18" customHeight="1" x14ac:dyDescent="0.5">
      <c r="A4" s="18"/>
      <c r="B4" s="247" t="s">
        <v>687</v>
      </c>
      <c r="C4" s="315">
        <v>2</v>
      </c>
      <c r="D4" s="315">
        <v>2</v>
      </c>
      <c r="E4" s="315">
        <v>2</v>
      </c>
      <c r="F4" s="316"/>
      <c r="G4" s="315">
        <v>2</v>
      </c>
      <c r="H4" s="242" t="s">
        <v>716</v>
      </c>
      <c r="I4" s="16"/>
      <c r="J4" s="15"/>
      <c r="K4" s="15"/>
      <c r="L4" s="15"/>
      <c r="M4" s="15"/>
      <c r="N4" s="15"/>
      <c r="O4" s="15"/>
      <c r="P4" s="16"/>
      <c r="Q4" s="16"/>
      <c r="R4" s="15"/>
      <c r="S4" s="15"/>
      <c r="T4" s="15"/>
      <c r="U4" s="15"/>
      <c r="V4" s="15"/>
      <c r="W4" s="15"/>
      <c r="X4" s="15"/>
      <c r="Y4" s="15"/>
      <c r="Z4" s="15"/>
      <c r="AA4" s="15"/>
      <c r="AB4" s="15"/>
      <c r="AC4" s="15"/>
      <c r="AD4" s="15"/>
      <c r="AE4" s="15"/>
      <c r="AF4" s="15"/>
      <c r="AG4" s="15"/>
      <c r="AH4" s="15"/>
      <c r="AI4" s="15"/>
      <c r="AJ4" s="15"/>
      <c r="AK4" s="15"/>
      <c r="AL4" s="15"/>
      <c r="AM4" s="15"/>
      <c r="AN4" s="15"/>
    </row>
    <row r="5" spans="1:40" ht="18" customHeight="1" x14ac:dyDescent="0.5">
      <c r="A5" s="18"/>
      <c r="B5" s="247" t="s">
        <v>688</v>
      </c>
      <c r="C5" s="317">
        <v>40</v>
      </c>
      <c r="D5" s="317">
        <v>40</v>
      </c>
      <c r="E5" s="317">
        <v>40</v>
      </c>
      <c r="F5" s="316"/>
      <c r="G5" s="317">
        <v>40</v>
      </c>
      <c r="H5" s="242" t="s">
        <v>700</v>
      </c>
      <c r="I5" s="16"/>
      <c r="J5" s="15"/>
      <c r="K5" s="15"/>
      <c r="L5" s="15"/>
      <c r="M5" s="15"/>
      <c r="N5" s="15"/>
      <c r="O5" s="15"/>
      <c r="P5" s="16"/>
      <c r="Q5" s="16"/>
      <c r="R5" s="15"/>
      <c r="S5" s="15"/>
      <c r="T5" s="15"/>
      <c r="U5" s="15"/>
      <c r="V5" s="15"/>
      <c r="W5" s="15"/>
      <c r="X5" s="15"/>
      <c r="Y5" s="15"/>
      <c r="Z5" s="15"/>
      <c r="AA5" s="15"/>
      <c r="AB5" s="15"/>
      <c r="AC5" s="15"/>
      <c r="AD5" s="15"/>
      <c r="AE5" s="15"/>
      <c r="AF5" s="15"/>
      <c r="AG5" s="15"/>
      <c r="AH5" s="15"/>
      <c r="AI5" s="15"/>
      <c r="AJ5" s="15"/>
      <c r="AK5" s="15"/>
      <c r="AL5" s="15"/>
      <c r="AM5" s="15"/>
      <c r="AN5" s="15"/>
    </row>
    <row r="6" spans="1:40" ht="15" customHeight="1" x14ac:dyDescent="0.45">
      <c r="A6" s="18"/>
      <c r="B6" s="247" t="s">
        <v>689</v>
      </c>
      <c r="C6" s="224" t="s">
        <v>28</v>
      </c>
      <c r="D6" s="224" t="s">
        <v>28</v>
      </c>
      <c r="E6" s="224" t="s">
        <v>37</v>
      </c>
      <c r="F6" s="209"/>
      <c r="G6" s="224" t="s">
        <v>26</v>
      </c>
      <c r="H6" s="242" t="s">
        <v>701</v>
      </c>
      <c r="I6" s="16"/>
      <c r="J6" s="15"/>
      <c r="K6" s="15"/>
      <c r="L6" s="15"/>
      <c r="M6" s="15"/>
      <c r="N6" s="15"/>
      <c r="O6" s="15"/>
      <c r="P6" s="16"/>
      <c r="Q6" s="16"/>
      <c r="R6" s="15"/>
      <c r="S6" s="15"/>
      <c r="T6" s="15"/>
      <c r="U6" s="15"/>
      <c r="V6" s="15"/>
      <c r="W6" s="15"/>
      <c r="X6" s="15"/>
      <c r="Y6" s="15"/>
      <c r="Z6" s="15"/>
      <c r="AA6" s="15"/>
      <c r="AB6" s="15"/>
      <c r="AC6" s="15"/>
      <c r="AD6" s="15"/>
      <c r="AE6" s="15"/>
      <c r="AF6" s="15"/>
      <c r="AG6" s="15"/>
      <c r="AH6" s="15"/>
      <c r="AI6" s="15"/>
      <c r="AJ6" s="15"/>
      <c r="AK6" s="15"/>
      <c r="AL6" s="15"/>
      <c r="AM6" s="15"/>
      <c r="AN6" s="15"/>
    </row>
    <row r="7" spans="1:40" ht="18" customHeight="1" x14ac:dyDescent="0.5">
      <c r="A7" s="18"/>
      <c r="B7" s="247" t="s">
        <v>690</v>
      </c>
      <c r="C7" s="318">
        <v>10</v>
      </c>
      <c r="D7" s="318">
        <v>10</v>
      </c>
      <c r="E7" s="318">
        <v>10</v>
      </c>
      <c r="F7" s="316"/>
      <c r="G7" s="318">
        <v>10</v>
      </c>
      <c r="H7" s="242" t="s">
        <v>702</v>
      </c>
      <c r="I7" s="16"/>
      <c r="J7" s="15"/>
      <c r="K7" s="15"/>
      <c r="L7" s="15"/>
      <c r="M7" s="15"/>
      <c r="N7" s="15"/>
      <c r="O7" s="15"/>
      <c r="P7" s="16"/>
      <c r="Q7" s="16"/>
      <c r="R7" s="15"/>
      <c r="S7" s="15"/>
      <c r="T7" s="15"/>
      <c r="U7" s="15"/>
      <c r="V7" s="15"/>
      <c r="W7" s="15"/>
      <c r="X7" s="15"/>
      <c r="Y7" s="15"/>
      <c r="Z7" s="15"/>
      <c r="AA7" s="15"/>
      <c r="AB7" s="15"/>
      <c r="AC7" s="15"/>
      <c r="AD7" s="15"/>
      <c r="AE7" s="15"/>
      <c r="AF7" s="15"/>
      <c r="AG7" s="15"/>
      <c r="AH7" s="15"/>
      <c r="AI7" s="15"/>
      <c r="AJ7" s="15"/>
      <c r="AK7" s="15"/>
      <c r="AL7" s="15"/>
      <c r="AM7" s="15"/>
      <c r="AN7" s="15"/>
    </row>
    <row r="8" spans="1:40" ht="18" customHeight="1" x14ac:dyDescent="0.5">
      <c r="A8" s="18"/>
      <c r="B8" s="247" t="s">
        <v>691</v>
      </c>
      <c r="C8" s="319">
        <v>70</v>
      </c>
      <c r="D8" s="319">
        <v>70</v>
      </c>
      <c r="E8" s="319">
        <v>70</v>
      </c>
      <c r="F8" s="316"/>
      <c r="G8" s="319">
        <v>70</v>
      </c>
      <c r="H8" s="242" t="s">
        <v>703</v>
      </c>
      <c r="I8" s="16"/>
      <c r="J8" s="15"/>
      <c r="K8" s="15"/>
      <c r="L8" s="15"/>
      <c r="M8" s="15"/>
      <c r="N8" s="15"/>
      <c r="O8" s="15"/>
      <c r="P8" s="16"/>
      <c r="Q8" s="16"/>
      <c r="R8" s="15"/>
      <c r="S8" s="15"/>
      <c r="T8" s="15"/>
      <c r="U8" s="15"/>
      <c r="V8" s="15"/>
      <c r="W8" s="15"/>
      <c r="X8" s="15"/>
      <c r="Y8" s="15"/>
      <c r="Z8" s="15"/>
      <c r="AA8" s="15"/>
      <c r="AB8" s="15"/>
      <c r="AC8" s="15"/>
      <c r="AD8" s="15"/>
      <c r="AE8" s="15"/>
      <c r="AF8" s="15"/>
      <c r="AG8" s="15"/>
      <c r="AH8" s="15"/>
      <c r="AI8" s="15"/>
      <c r="AJ8" s="15"/>
      <c r="AK8" s="15"/>
      <c r="AL8" s="15"/>
      <c r="AM8" s="15"/>
      <c r="AN8" s="15"/>
    </row>
    <row r="9" spans="1:40" ht="15" customHeight="1" x14ac:dyDescent="0.45">
      <c r="A9" s="18"/>
      <c r="B9" s="247"/>
      <c r="C9" s="217">
        <f>IF(OR(ISBLANK(C5),ISBLANK(C8),ISBLANK(C7)),"",IF(OR(C7=0,C5=0,C8=0),-1,IF(AND(C7&gt;0,C5&gt;0,C8&gt;0),IF(OR(C5&gt;C7,C5=C7),IF(OR(C8&gt;C5,C8=C5),1,-1),-1))))</f>
        <v>1</v>
      </c>
      <c r="E9" s="217">
        <f>IF(OR(ISBLANK(E5),ISBLANK(E8),ISBLANK(E7)),"",IF(OR(E7=0,E5=0,E8=0),-1,IF(AND(E7&gt;0,E5&gt;0,E8&gt;0),IF(OR(E5&gt;E7,E5=E7),IF(OR(E8&gt;E5,E8=E5),1,-1),-1))))</f>
        <v>1</v>
      </c>
      <c r="F9" s="216"/>
      <c r="G9" s="217">
        <f>IF(OR(ISBLANK(G5),ISBLANK(G8),ISBLANK(G7)),"",IF(OR(G7=0,G5=0,G8=0),-1,IF(AND(G7&gt;0,G5&gt;0,G8&gt;0),IF(OR(G5&gt;G7,G5=G7),IF(OR(G8&gt;G5,G8=G5),1,-1),-1))))</f>
        <v>1</v>
      </c>
      <c r="H9" s="243" t="s">
        <v>715</v>
      </c>
      <c r="I9" s="16"/>
      <c r="J9" s="15"/>
      <c r="K9" s="15"/>
      <c r="L9" s="15"/>
      <c r="M9" s="15"/>
      <c r="N9" s="15"/>
      <c r="O9" s="15"/>
      <c r="P9" s="16"/>
      <c r="Q9" s="16"/>
      <c r="R9" s="15"/>
      <c r="S9" s="15"/>
      <c r="T9" s="15"/>
      <c r="U9" s="15"/>
      <c r="V9" s="15"/>
      <c r="W9" s="15"/>
      <c r="X9" s="15"/>
      <c r="Y9" s="15"/>
      <c r="Z9" s="15"/>
      <c r="AA9" s="15"/>
      <c r="AB9" s="15"/>
      <c r="AC9" s="15"/>
      <c r="AD9" s="15"/>
      <c r="AE9" s="15"/>
      <c r="AF9" s="15"/>
      <c r="AG9" s="15"/>
      <c r="AH9" s="15"/>
      <c r="AI9" s="15"/>
      <c r="AJ9" s="15"/>
      <c r="AK9" s="15"/>
      <c r="AL9" s="15"/>
      <c r="AM9" s="15"/>
      <c r="AN9" s="15"/>
    </row>
    <row r="10" spans="1:40" ht="18" customHeight="1" x14ac:dyDescent="0.5">
      <c r="A10" s="18"/>
      <c r="B10" s="247" t="s">
        <v>692</v>
      </c>
      <c r="C10" s="320">
        <v>200</v>
      </c>
      <c r="D10" s="321"/>
      <c r="E10" s="320">
        <v>200</v>
      </c>
      <c r="F10" s="316"/>
      <c r="G10" s="320">
        <v>200</v>
      </c>
      <c r="H10" s="242" t="s">
        <v>704</v>
      </c>
      <c r="I10" s="16"/>
      <c r="J10" s="15"/>
      <c r="K10" s="15"/>
      <c r="L10" s="15"/>
      <c r="M10" s="15"/>
      <c r="N10" s="15"/>
      <c r="O10" s="15"/>
      <c r="P10" s="16"/>
      <c r="Q10" s="16"/>
      <c r="R10" s="15"/>
      <c r="S10" s="15"/>
      <c r="T10" s="15"/>
      <c r="U10" s="15"/>
      <c r="V10" s="15"/>
      <c r="W10" s="15"/>
      <c r="X10" s="15"/>
      <c r="Y10" s="15"/>
      <c r="Z10" s="15"/>
      <c r="AA10" s="15"/>
      <c r="AB10" s="15"/>
      <c r="AC10" s="15"/>
      <c r="AD10" s="15"/>
      <c r="AE10" s="15"/>
      <c r="AF10" s="15"/>
      <c r="AG10" s="15"/>
      <c r="AH10" s="15"/>
      <c r="AI10" s="15"/>
      <c r="AJ10" s="15"/>
      <c r="AK10" s="15"/>
      <c r="AL10" s="15"/>
      <c r="AM10" s="15"/>
      <c r="AN10" s="15"/>
    </row>
    <row r="11" spans="1:40" ht="18" customHeight="1" x14ac:dyDescent="0.5">
      <c r="A11" s="18"/>
      <c r="B11" s="247" t="s">
        <v>693</v>
      </c>
      <c r="C11" s="322">
        <v>0.8</v>
      </c>
      <c r="D11" s="321"/>
      <c r="E11" s="322">
        <v>0.8</v>
      </c>
      <c r="F11" s="316"/>
      <c r="G11" s="322">
        <v>0.8</v>
      </c>
      <c r="H11" s="242" t="s">
        <v>705</v>
      </c>
      <c r="I11" s="16"/>
      <c r="J11" s="15"/>
      <c r="K11" s="15"/>
      <c r="L11" s="15"/>
      <c r="M11" s="15"/>
      <c r="N11" s="15"/>
      <c r="O11" s="15"/>
      <c r="P11" s="16"/>
      <c r="Q11" s="16"/>
      <c r="R11" s="15"/>
      <c r="S11" s="15"/>
      <c r="T11" s="15"/>
      <c r="U11" s="15"/>
      <c r="V11" s="15"/>
      <c r="W11" s="15"/>
      <c r="X11" s="15"/>
      <c r="Y11" s="15"/>
      <c r="Z11" s="15"/>
      <c r="AA11" s="15"/>
      <c r="AB11" s="15"/>
      <c r="AC11" s="15"/>
      <c r="AD11" s="15"/>
      <c r="AE11" s="15"/>
      <c r="AF11" s="15"/>
      <c r="AG11" s="15"/>
      <c r="AH11" s="15"/>
      <c r="AI11" s="15"/>
      <c r="AJ11" s="15"/>
      <c r="AK11" s="15"/>
      <c r="AL11" s="15"/>
      <c r="AM11" s="15"/>
      <c r="AN11" s="15"/>
    </row>
    <row r="12" spans="1:40" ht="15" hidden="1" customHeight="1" x14ac:dyDescent="0.45">
      <c r="A12" s="18"/>
      <c r="B12" s="247"/>
      <c r="C12" s="218" t="str">
        <f>IF(C13="","",IF(OR(C13&lt;Skew!$B$3,C13=Skew!$B$3),IF(C13&gt;Skew!$C$3,Skew!$A$3,IF(C13&gt;Skew!$C$4,Skew!$A$4,IF(C13&gt;Skew!$C$5,Skew!$A$5,IF(C13&gt;Skew!$C$6,Skew!$A$6,IF(C13&gt;Skew!$C$7,Skew!$A$7,IF(C13&gt;Skew!$C$8,Skew!$A$8,IF(C13&gt;Skew!$C$9,Skew!$A$9,IF(C13&gt;Skew!$C$10,Skew!$A$10,IF(C13&gt;Skew!$C$11,Skew!$A$11,IF(C13&gt;Skew!$C$12,Skew!$A$12,IF(C13&gt;Skew!$C$13,Skew!$A$13,IF(C13&gt;Skew!$C$14,Skew!$A$14,IF(C13&gt;Skew!$C$15,Skew!$A$15,IF(C13&gt;Skew!$C$16,Skew!$A$16,Skew!$A$17)
)))))))))))))))</f>
        <v>No skew</v>
      </c>
      <c r="D12" s="218" t="str">
        <f>IF(D13="","",IF(OR(D13&lt;Skew!$B$3,D13=Skew!$B$3),IF(D13&gt;Skew!$C$3,Skew!$A$3,IF(D13&gt;Skew!$C$4,Skew!$A$4,IF(D13&gt;Skew!$C$5,Skew!$A$5,IF(D13&gt;Skew!$C$6,Skew!$A$6,IF(D13&gt;Skew!$C$7,Skew!$A$7,IF(D13&gt;Skew!$C$8,Skew!$A$8,IF(D13&gt;Skew!$C$9,Skew!$A$9,IF(D13&gt;Skew!$C$10,Skew!$A$10,IF(D13&gt;Skew!$C$11,Skew!$A$11,IF(D13&gt;Skew!$C$12,Skew!$A$12,IF(D13&gt;Skew!$C$13,Skew!$A$13,IF(D13&gt;Skew!$C$14,Skew!$A$14,IF(D13&gt;Skew!$C$15,Skew!$A$15,IF(D13&gt;Skew!$C$16,Skew!$A$16,Skew!$A$17)
)))))))))))))))</f>
        <v/>
      </c>
      <c r="E12" s="218" t="str">
        <f>IF(E13="","",IF(OR(E13&lt;Skew!$B$3,E13=Skew!$B$3),IF(E13&gt;Skew!$C$3,Skew!$A$3,IF(E13&gt;Skew!$C$4,Skew!$A$4,IF(E13&gt;Skew!$C$5,Skew!$A$5,IF(E13&gt;Skew!$C$6,Skew!$A$6,IF(E13&gt;Skew!$C$7,Skew!$A$7,IF(E13&gt;Skew!$C$8,Skew!$A$8,IF(E13&gt;Skew!$C$9,Skew!$A$9,IF(E13&gt;Skew!$C$10,Skew!$A$10,IF(E13&gt;Skew!$C$11,Skew!$A$11,IF(E13&gt;Skew!$C$12,Skew!$A$12,IF(E13&gt;Skew!$C$13,Skew!$A$13,IF(E13&gt;Skew!$C$14,Skew!$A$14,IF(E13&gt;Skew!$C$15,Skew!$A$15,IF(E13&gt;Skew!$C$16,Skew!$A$16,Skew!$A$17)
)))))))))))))))</f>
        <v>No skew</v>
      </c>
      <c r="F12" s="218" t="str">
        <f>IF(F13="","",IF(OR(F13&lt;Skew!$B$3,F13=Skew!$B$3),IF(F13&gt;Skew!$C$3,Skew!$A$3,IF(F13&gt;Skew!$C$4,Skew!$A$4,IF(F13&gt;Skew!$C$5,Skew!$A$5,IF(F13&gt;Skew!$C$6,Skew!$A$6,IF(F13&gt;Skew!$C$7,Skew!$A$7,IF(F13&gt;Skew!$C$8,Skew!$A$8,IF(F13&gt;Skew!$C$9,Skew!$A$9,IF(F13&gt;Skew!$C$10,Skew!$A$10,IF(F13&gt;Skew!$C$11,Skew!$A$11,IF(F13&gt;Skew!$C$12,Skew!$A$12,IF(F13&gt;Skew!$C$13,Skew!$A$13,IF(F13&gt;Skew!$C$14,Skew!$A$14,IF(F13&gt;Skew!$C$15,Skew!$A$15,IF(F13&gt;Skew!$C$16,Skew!$A$16,Skew!$A$17)
)))))))))))))))</f>
        <v/>
      </c>
      <c r="G12" s="218" t="str">
        <f>IF(G13="","",IF(OR(G13&lt;Skew!$B$3,G13=Skew!$B$3),IF(G13&gt;Skew!$C$3,Skew!$A$3,IF(G13&gt;Skew!$C$4,Skew!$A$4,IF(G13&gt;Skew!$C$5,Skew!$A$5,IF(G13&gt;Skew!$C$6,Skew!$A$6,IF(G13&gt;Skew!$C$7,Skew!$A$7,IF(G13&gt;Skew!$C$8,Skew!$A$8,IF(G13&gt;Skew!$C$9,Skew!$A$9,IF(G13&gt;Skew!$C$10,Skew!$A$10,IF(G13&gt;Skew!$C$11,Skew!$A$11,IF(G13&gt;Skew!$C$12,Skew!$A$12,IF(G13&gt;Skew!$C$13,Skew!$A$13,IF(G13&gt;Skew!$C$14,Skew!$A$14,IF(G13&gt;Skew!$C$15,Skew!$A$15,IF(G13&gt;Skew!$C$16,Skew!$A$16,Skew!$A$17)
)))))))))))))))</f>
        <v>No skew</v>
      </c>
      <c r="H12" s="242"/>
      <c r="I12" s="16"/>
      <c r="J12" s="15"/>
      <c r="K12" s="15"/>
      <c r="L12" s="15"/>
      <c r="M12" s="15"/>
      <c r="N12" s="15"/>
      <c r="O12" s="15"/>
      <c r="P12" s="16"/>
      <c r="Q12" s="16"/>
      <c r="R12" s="15"/>
      <c r="S12" s="15"/>
      <c r="T12" s="15"/>
      <c r="U12" s="15"/>
      <c r="V12" s="15"/>
      <c r="W12" s="15"/>
      <c r="X12" s="15"/>
      <c r="Y12" s="15"/>
      <c r="Z12" s="15"/>
      <c r="AA12" s="15"/>
      <c r="AB12" s="15"/>
      <c r="AC12" s="15"/>
      <c r="AD12" s="15"/>
      <c r="AE12" s="15"/>
      <c r="AF12" s="15"/>
      <c r="AG12" s="15"/>
      <c r="AH12" s="15"/>
      <c r="AI12" s="15"/>
      <c r="AJ12" s="15"/>
      <c r="AK12" s="15"/>
      <c r="AL12" s="15"/>
      <c r="AM12" s="15"/>
      <c r="AN12" s="15"/>
    </row>
    <row r="13" spans="1:40" ht="15" hidden="1" customHeight="1" x14ac:dyDescent="0.45">
      <c r="A13" s="18"/>
      <c r="B13" s="247"/>
      <c r="C13" s="213">
        <f>IF(AND(C7&gt;0,C5&gt;0,C8&gt;0),MIN(((C5-C7)/(C8-C7))*100,((C8-C5)/(C8-C7))*100),"")</f>
        <v>50</v>
      </c>
      <c r="E13" s="213">
        <f>IF(AND(E7&gt;0,E5&gt;0,E8&gt;0),MIN(((E5-E7)/(E8-E7))*100,((E8-E5)/(E8-E7))*100),"")</f>
        <v>50</v>
      </c>
      <c r="F13" s="209"/>
      <c r="G13" s="213">
        <f>IF(AND(G7&gt;0,G5&gt;0,G8&gt;0),MIN(((G5-G7)/(G8-G7))*100,((G8-G5)/(G8-G7))*100),"")</f>
        <v>50</v>
      </c>
      <c r="H13" s="242"/>
      <c r="I13" s="16"/>
      <c r="J13" s="15"/>
      <c r="K13" s="15"/>
      <c r="L13" s="15"/>
      <c r="M13" s="15"/>
      <c r="N13" s="15"/>
      <c r="O13" s="15"/>
      <c r="P13" s="16"/>
      <c r="Q13" s="16"/>
      <c r="R13" s="15"/>
      <c r="S13" s="15"/>
      <c r="T13" s="15"/>
      <c r="U13" s="15"/>
      <c r="V13" s="15"/>
      <c r="W13" s="15"/>
      <c r="X13" s="15"/>
      <c r="Y13" s="15"/>
      <c r="Z13" s="15"/>
      <c r="AA13" s="15"/>
      <c r="AB13" s="15"/>
      <c r="AC13" s="15"/>
      <c r="AD13" s="15"/>
      <c r="AE13" s="15"/>
      <c r="AF13" s="15"/>
      <c r="AG13" s="15"/>
      <c r="AH13" s="15"/>
      <c r="AI13" s="15"/>
      <c r="AJ13" s="15"/>
      <c r="AK13" s="15"/>
      <c r="AL13" s="15"/>
      <c r="AM13" s="15"/>
      <c r="AN13" s="15"/>
    </row>
    <row r="14" spans="1:40" ht="15" hidden="1" customHeight="1" x14ac:dyDescent="0.45">
      <c r="A14" s="18"/>
      <c r="B14" s="247"/>
      <c r="C14" s="213" t="str">
        <f>IF(AND(C7&gt;0,C5&gt;0,C8&gt;0),IF((C5-C7)&gt;(C8-C5),"L",IF((C5-C7)=(C8-C5),"EQ","R")),"")</f>
        <v>EQ</v>
      </c>
      <c r="E14" s="213" t="str">
        <f>IF(AND(E7&gt;0,E5&gt;0,E8&gt;0),IF((E5-E7)&gt;(E8-E5),"L",IF((E5-E7)=(E8-E5),"EQ","R")),"")</f>
        <v>EQ</v>
      </c>
      <c r="F14" s="209"/>
      <c r="G14" s="213" t="str">
        <f>IF(AND(G7&gt;0,G5&gt;0,G8&gt;0),IF((G5-G7)&gt;(G8-G5),"L",IF((G5-G7)=(G8-G5),"EQ","R")),"")</f>
        <v>EQ</v>
      </c>
      <c r="H14" s="242"/>
      <c r="I14" s="16"/>
      <c r="J14" s="15"/>
      <c r="K14" s="15"/>
      <c r="L14" s="15"/>
      <c r="M14" s="15"/>
      <c r="N14" s="15"/>
      <c r="O14" s="15"/>
      <c r="P14" s="16"/>
      <c r="Q14" s="16"/>
      <c r="R14" s="15"/>
      <c r="S14" s="15"/>
      <c r="T14" s="15"/>
      <c r="U14" s="15"/>
      <c r="V14" s="15"/>
      <c r="W14" s="15"/>
      <c r="X14" s="15"/>
      <c r="Y14" s="15"/>
      <c r="Z14" s="15"/>
      <c r="AA14" s="15"/>
      <c r="AB14" s="15"/>
      <c r="AC14" s="15"/>
      <c r="AD14" s="15"/>
      <c r="AE14" s="15"/>
      <c r="AF14" s="15"/>
      <c r="AG14" s="15"/>
      <c r="AH14" s="15"/>
      <c r="AI14" s="15"/>
      <c r="AJ14" s="15"/>
      <c r="AK14" s="15"/>
      <c r="AL14" s="15"/>
      <c r="AM14" s="15"/>
      <c r="AN14" s="15"/>
    </row>
    <row r="15" spans="1:40" ht="15" hidden="1" customHeight="1" x14ac:dyDescent="0.45">
      <c r="A15" s="18"/>
      <c r="B15" s="247"/>
      <c r="C15" s="213">
        <f>IF(C13="","",MATCH(C12,Skew!$A$3:$A$17,0))</f>
        <v>1</v>
      </c>
      <c r="E15" s="213">
        <f>IF(E13="","",MATCH(E12,Skew!$A$3:$A$17,0))</f>
        <v>1</v>
      </c>
      <c r="F15" s="209"/>
      <c r="G15" s="213">
        <f>IF(G13="","",MATCH(G12,Skew!$A$3:$A$17,0))</f>
        <v>1</v>
      </c>
      <c r="H15" s="242"/>
      <c r="I15" s="16"/>
      <c r="J15" s="15"/>
      <c r="K15" s="15"/>
      <c r="L15" s="15"/>
      <c r="M15" s="15"/>
      <c r="N15" s="15"/>
      <c r="O15" s="15"/>
      <c r="P15" s="16"/>
      <c r="Q15" s="16"/>
      <c r="R15" s="15"/>
      <c r="S15" s="15"/>
      <c r="T15" s="15"/>
      <c r="U15" s="15"/>
      <c r="V15" s="15"/>
      <c r="W15" s="15"/>
      <c r="X15" s="15"/>
      <c r="Y15" s="15"/>
      <c r="Z15" s="15"/>
      <c r="AA15" s="15"/>
      <c r="AB15" s="15"/>
      <c r="AC15" s="15"/>
      <c r="AD15" s="15"/>
      <c r="AE15" s="15"/>
      <c r="AF15" s="15"/>
      <c r="AG15" s="15"/>
      <c r="AH15" s="15"/>
      <c r="AI15" s="15"/>
      <c r="AJ15" s="15"/>
      <c r="AK15" s="15"/>
      <c r="AL15" s="15"/>
      <c r="AM15" s="15"/>
      <c r="AN15" s="15"/>
    </row>
    <row r="16" spans="1:40" ht="15" hidden="1" customHeight="1" x14ac:dyDescent="0.45">
      <c r="A16" s="18"/>
      <c r="B16" s="247"/>
      <c r="C16" s="213">
        <f>IF(AND(C7&gt;0,C5&gt;0,C8&gt;0),C7+((C8-C7)/2),"")</f>
        <v>40</v>
      </c>
      <c r="E16" s="213">
        <f>IF(AND(E7&gt;0,E5&gt;0,E8&gt;0),E7+((E8-E7)/2),"")</f>
        <v>40</v>
      </c>
      <c r="F16" s="209"/>
      <c r="G16" s="213">
        <f>IF(AND(G7&gt;0,G5&gt;0,G8&gt;0),G7+((G8-G7)/2),"")</f>
        <v>40</v>
      </c>
      <c r="H16" s="242"/>
      <c r="I16" s="16"/>
      <c r="J16" s="15"/>
      <c r="K16" s="15"/>
      <c r="L16" s="15"/>
      <c r="M16" s="15"/>
      <c r="N16" s="15"/>
      <c r="O16" s="15"/>
      <c r="P16" s="16"/>
      <c r="Q16" s="16"/>
      <c r="R16" s="15"/>
      <c r="S16" s="15"/>
      <c r="T16" s="15"/>
      <c r="U16" s="15"/>
      <c r="V16" s="15"/>
      <c r="W16" s="15"/>
      <c r="X16" s="15"/>
      <c r="Y16" s="15"/>
      <c r="Z16" s="15"/>
      <c r="AA16" s="15"/>
      <c r="AB16" s="15"/>
      <c r="AC16" s="15"/>
      <c r="AD16" s="15"/>
      <c r="AE16" s="15"/>
      <c r="AF16" s="15"/>
      <c r="AG16" s="15"/>
      <c r="AH16" s="15"/>
      <c r="AI16" s="15"/>
      <c r="AJ16" s="15"/>
      <c r="AK16" s="15"/>
      <c r="AL16" s="15"/>
      <c r="AM16" s="15"/>
      <c r="AN16" s="15"/>
    </row>
    <row r="17" spans="1:40" ht="15" hidden="1" customHeight="1" x14ac:dyDescent="0.45">
      <c r="A17" s="18"/>
      <c r="B17" s="247"/>
      <c r="C17" s="213">
        <f>IF(OR(C13="",C6=""),"",MATCH(C6,Confidence!$A$3:$A$12,0))</f>
        <v>8</v>
      </c>
      <c r="E17" s="213">
        <f>IF(OR(E13="",E6=""),"",MATCH(E6,Confidence!$A$3:$A$12,0))</f>
        <v>6</v>
      </c>
      <c r="F17" s="209"/>
      <c r="G17" s="213">
        <f>IF(OR(G13="",G6=""),"",MATCH(G6,Confidence!$A$3:$A$12,0))</f>
        <v>4</v>
      </c>
      <c r="H17" s="242"/>
      <c r="I17" s="16"/>
      <c r="J17" s="15"/>
      <c r="K17" s="15"/>
      <c r="L17" s="15"/>
      <c r="M17" s="15"/>
      <c r="N17" s="15"/>
      <c r="O17" s="15"/>
      <c r="P17" s="16"/>
      <c r="Q17" s="16"/>
      <c r="R17" s="15"/>
      <c r="S17" s="15"/>
      <c r="T17" s="15"/>
      <c r="U17" s="15"/>
      <c r="V17" s="15"/>
      <c r="W17" s="15"/>
      <c r="X17" s="15"/>
      <c r="Y17" s="15"/>
      <c r="Z17" s="15"/>
      <c r="AA17" s="15"/>
      <c r="AB17" s="15"/>
      <c r="AC17" s="15"/>
      <c r="AD17" s="15"/>
      <c r="AE17" s="15"/>
      <c r="AF17" s="15"/>
      <c r="AG17" s="15"/>
      <c r="AH17" s="15"/>
      <c r="AI17" s="15"/>
      <c r="AJ17" s="15"/>
      <c r="AK17" s="15"/>
      <c r="AL17" s="15"/>
      <c r="AM17" s="15"/>
      <c r="AN17" s="15"/>
    </row>
    <row r="18" spans="1:40" ht="15" hidden="1" customHeight="1" x14ac:dyDescent="0.45">
      <c r="A18" s="18"/>
      <c r="B18" s="247" t="s">
        <v>711</v>
      </c>
      <c r="C18" s="25">
        <f>IF(OR(C13="",C6=""),"",INDEX(Alpha_Chart,C15,C17))</f>
        <v>2</v>
      </c>
      <c r="E18" s="25">
        <f>IF(OR(E13="",E6=""),"",INDEX(Alpha_Chart,E15,E17))</f>
        <v>4</v>
      </c>
      <c r="F18" s="209"/>
      <c r="G18" s="25">
        <f>IF(OR(G13="",G6=""),"",INDEX(Alpha_Chart,G15,G17))</f>
        <v>7</v>
      </c>
      <c r="H18" s="242"/>
      <c r="I18" s="16"/>
      <c r="J18" s="15"/>
      <c r="K18" s="15"/>
      <c r="L18" s="15"/>
      <c r="M18" s="15"/>
      <c r="N18" s="15"/>
      <c r="O18" s="15"/>
      <c r="P18" s="16"/>
      <c r="Q18" s="16"/>
      <c r="R18" s="15"/>
      <c r="S18" s="15"/>
      <c r="T18" s="15"/>
      <c r="U18" s="15"/>
      <c r="V18" s="15"/>
      <c r="W18" s="15"/>
      <c r="X18" s="15"/>
      <c r="Y18" s="15"/>
      <c r="Z18" s="15"/>
      <c r="AA18" s="15"/>
      <c r="AB18" s="15"/>
      <c r="AC18" s="15"/>
      <c r="AD18" s="15"/>
      <c r="AE18" s="15"/>
      <c r="AF18" s="15"/>
      <c r="AG18" s="15"/>
      <c r="AH18" s="15"/>
      <c r="AI18" s="15"/>
      <c r="AJ18" s="15"/>
      <c r="AK18" s="15"/>
      <c r="AL18" s="15"/>
      <c r="AM18" s="15"/>
      <c r="AN18" s="15"/>
    </row>
    <row r="19" spans="1:40" ht="15" hidden="1" customHeight="1" x14ac:dyDescent="0.45">
      <c r="A19" s="18"/>
      <c r="B19" s="247" t="s">
        <v>712</v>
      </c>
      <c r="C19" s="25">
        <f>IF(OR(C13="",C6=""),"",INDEX(Beta_Chart,C15,C17))</f>
        <v>2</v>
      </c>
      <c r="E19" s="25">
        <f>IF(OR(E13="",E6=""),"",INDEX(Beta_Chart,E15,E17))</f>
        <v>4</v>
      </c>
      <c r="F19" s="209"/>
      <c r="G19" s="25">
        <f>IF(OR(G13="",G6=""),"",INDEX(Beta_Chart,G15,G17))</f>
        <v>7</v>
      </c>
      <c r="H19" s="242"/>
      <c r="I19" s="16"/>
      <c r="J19" s="15"/>
      <c r="K19" s="15"/>
      <c r="L19" s="15"/>
      <c r="M19" s="15"/>
      <c r="N19" s="15"/>
      <c r="O19" s="15"/>
      <c r="P19" s="16"/>
      <c r="Q19" s="16"/>
      <c r="R19" s="15"/>
      <c r="S19" s="15"/>
      <c r="T19" s="15"/>
      <c r="U19" s="15"/>
      <c r="V19" s="15"/>
      <c r="W19" s="15"/>
      <c r="X19" s="15"/>
      <c r="Y19" s="15"/>
      <c r="Z19" s="15"/>
      <c r="AA19" s="15"/>
      <c r="AB19" s="15"/>
      <c r="AC19" s="15"/>
      <c r="AD19" s="15"/>
      <c r="AE19" s="15"/>
      <c r="AF19" s="15"/>
      <c r="AG19" s="15"/>
      <c r="AH19" s="15"/>
      <c r="AI19" s="15"/>
      <c r="AJ19" s="15"/>
      <c r="AK19" s="15"/>
      <c r="AL19" s="15"/>
      <c r="AM19" s="15"/>
      <c r="AN19" s="15"/>
    </row>
    <row r="20" spans="1:40" ht="15" hidden="1" customHeight="1" x14ac:dyDescent="0.45">
      <c r="A20" s="18"/>
      <c r="B20" s="247"/>
      <c r="C20" s="214" t="s">
        <v>79</v>
      </c>
      <c r="E20" s="214" t="s">
        <v>79</v>
      </c>
      <c r="F20" s="209"/>
      <c r="G20" s="214" t="s">
        <v>79</v>
      </c>
      <c r="H20" s="242"/>
      <c r="I20" s="16"/>
      <c r="J20" s="15"/>
      <c r="K20" s="15"/>
      <c r="L20" s="15"/>
      <c r="M20" s="15"/>
      <c r="N20" s="15"/>
      <c r="O20" s="15"/>
      <c r="P20" s="16"/>
      <c r="Q20" s="16"/>
      <c r="R20" s="15"/>
      <c r="S20" s="15"/>
      <c r="T20" s="15"/>
      <c r="U20" s="15"/>
      <c r="V20" s="15"/>
      <c r="W20" s="15"/>
      <c r="X20" s="15"/>
      <c r="Y20" s="15"/>
      <c r="Z20" s="15"/>
      <c r="AA20" s="15"/>
      <c r="AB20" s="15"/>
      <c r="AC20" s="15"/>
      <c r="AD20" s="15"/>
      <c r="AE20" s="15"/>
      <c r="AF20" s="15"/>
      <c r="AG20" s="15"/>
      <c r="AH20" s="15"/>
      <c r="AI20" s="15"/>
      <c r="AJ20" s="15"/>
      <c r="AK20" s="15"/>
      <c r="AL20" s="15"/>
      <c r="AM20" s="15"/>
      <c r="AN20" s="15"/>
    </row>
    <row r="21" spans="1:40" ht="15" hidden="1" customHeight="1" x14ac:dyDescent="0.45">
      <c r="A21" s="18"/>
      <c r="B21" s="247"/>
      <c r="C21" s="215" t="s">
        <v>83</v>
      </c>
      <c r="E21" s="215" t="s">
        <v>83</v>
      </c>
      <c r="F21" s="209"/>
      <c r="G21" s="215" t="s">
        <v>83</v>
      </c>
      <c r="H21" s="242"/>
      <c r="I21" s="16"/>
      <c r="J21" s="15"/>
      <c r="K21" s="15"/>
      <c r="L21" s="15"/>
      <c r="M21" s="15"/>
      <c r="N21" s="15"/>
      <c r="O21" s="15"/>
      <c r="P21" s="16"/>
      <c r="Q21" s="16"/>
      <c r="R21" s="15"/>
      <c r="S21" s="15"/>
      <c r="T21" s="15"/>
      <c r="U21" s="15"/>
      <c r="V21" s="15"/>
      <c r="W21" s="15"/>
      <c r="X21" s="15"/>
      <c r="Y21" s="15"/>
      <c r="Z21" s="15"/>
      <c r="AA21" s="15"/>
      <c r="AB21" s="15"/>
      <c r="AC21" s="15"/>
      <c r="AD21" s="15"/>
      <c r="AE21" s="15"/>
      <c r="AF21" s="15"/>
      <c r="AG21" s="15"/>
      <c r="AH21" s="15"/>
      <c r="AI21" s="15"/>
      <c r="AJ21" s="15"/>
      <c r="AK21" s="15"/>
      <c r="AL21" s="15"/>
      <c r="AM21" s="15"/>
      <c r="AN21" s="15"/>
    </row>
    <row r="22" spans="1:40" ht="15" customHeight="1" x14ac:dyDescent="0.45">
      <c r="A22" s="18"/>
      <c r="B22" s="248"/>
      <c r="C22" s="219"/>
      <c r="E22" s="219"/>
      <c r="F22" s="216"/>
      <c r="G22" s="219"/>
      <c r="H22" s="243" t="s">
        <v>713</v>
      </c>
      <c r="I22" s="16"/>
      <c r="J22" s="15"/>
      <c r="K22" s="15"/>
      <c r="L22" s="15"/>
      <c r="M22" s="15"/>
      <c r="N22" s="15"/>
      <c r="O22" s="15"/>
      <c r="P22" s="16"/>
      <c r="Q22" s="16"/>
      <c r="R22" s="15"/>
      <c r="S22" s="15"/>
      <c r="T22" s="15"/>
      <c r="U22" s="15"/>
      <c r="V22" s="15"/>
      <c r="W22" s="15"/>
      <c r="X22" s="15"/>
      <c r="Y22" s="15"/>
      <c r="Z22" s="15"/>
      <c r="AA22" s="15"/>
      <c r="AB22" s="15"/>
      <c r="AC22" s="15"/>
      <c r="AD22" s="15"/>
      <c r="AE22" s="15"/>
      <c r="AF22" s="15"/>
      <c r="AG22" s="15"/>
      <c r="AH22" s="15"/>
      <c r="AI22" s="15"/>
      <c r="AJ22" s="15"/>
      <c r="AK22" s="15"/>
      <c r="AL22" s="15"/>
      <c r="AM22" s="15"/>
      <c r="AN22" s="15"/>
    </row>
    <row r="23" spans="1:40" ht="15" customHeight="1" x14ac:dyDescent="0.45">
      <c r="A23" s="18"/>
      <c r="B23" s="247" t="s">
        <v>694</v>
      </c>
      <c r="C23" s="220">
        <f>IF(OR(C13="",C6=""),"",IF(C14="R",((C8-C7)*(INDEX(Mean_Ratios,C15,C17)))+C7,((C8-C7)*(1-INDEX(Mean_Ratios,C15,C17)))+C7))</f>
        <v>40</v>
      </c>
      <c r="E23" s="220">
        <f>IF(OR(E13="",E6=""),"",IF(E14="R",((E8-E7)*(INDEX(Mean_Ratios,E15,E17)))+E7,((E8-E7)*(1-INDEX(Mean_Ratios,E15,E17)))+E7))</f>
        <v>40</v>
      </c>
      <c r="F23" s="209"/>
      <c r="G23" s="220">
        <f>IF(OR(G13="",G6=""),"",IF(G14="R",((G8-G7)*(INDEX(Mean_Ratios,G15,G17)))+G7,((G8-G7)*(1-INDEX(Mean_Ratios,G15,G17)))+G7))</f>
        <v>40</v>
      </c>
      <c r="H23" s="242" t="s">
        <v>706</v>
      </c>
      <c r="I23" s="16"/>
      <c r="J23" s="15"/>
      <c r="K23" s="15"/>
      <c r="L23" s="15"/>
      <c r="M23" s="15"/>
      <c r="N23" s="15"/>
      <c r="O23" s="15"/>
      <c r="P23" s="16"/>
      <c r="Q23" s="16"/>
      <c r="R23" s="15"/>
      <c r="S23" s="15"/>
      <c r="T23" s="15"/>
      <c r="U23" s="15"/>
      <c r="V23" s="15"/>
      <c r="W23" s="15"/>
      <c r="X23" s="15"/>
      <c r="Y23" s="15"/>
      <c r="Z23" s="15"/>
      <c r="AA23" s="15"/>
      <c r="AB23" s="15"/>
      <c r="AC23" s="15"/>
      <c r="AD23" s="15"/>
      <c r="AE23" s="15"/>
      <c r="AF23" s="15"/>
      <c r="AG23" s="15"/>
      <c r="AH23" s="15"/>
      <c r="AI23" s="15"/>
      <c r="AJ23" s="15"/>
      <c r="AK23" s="15"/>
      <c r="AL23" s="15"/>
      <c r="AM23" s="15"/>
      <c r="AN23" s="15"/>
    </row>
    <row r="24" spans="1:40" ht="15" customHeight="1" x14ac:dyDescent="0.45">
      <c r="A24" s="18"/>
      <c r="B24" s="247" t="s">
        <v>695</v>
      </c>
      <c r="C24" s="220">
        <f>IF(OR(C13="",C6=""),"",(C8-C7)*INDEX(Standard_Deviation_Ratios,C15,C17))</f>
        <v>13.416</v>
      </c>
      <c r="E24" s="220">
        <f>IF(OR(E13="",E6=""),"",(E8-E7)*INDEX(Standard_Deviation_Ratios,E15,E17))</f>
        <v>10.001999999999999</v>
      </c>
      <c r="F24" s="210"/>
      <c r="G24" s="220">
        <f>IF(OR(G13="",G6=""),"",(G8-G7)*INDEX(Standard_Deviation_Ratios,G15,G17))</f>
        <v>7.5</v>
      </c>
      <c r="H24" s="244"/>
      <c r="I24" s="16"/>
      <c r="J24" s="15"/>
      <c r="K24" s="15"/>
      <c r="L24" s="15"/>
      <c r="M24" s="15"/>
      <c r="N24" s="15"/>
      <c r="O24" s="15"/>
      <c r="P24" s="16"/>
      <c r="Q24" s="16"/>
      <c r="R24" s="15"/>
      <c r="S24" s="15"/>
      <c r="T24" s="15"/>
      <c r="U24" s="15"/>
      <c r="V24" s="15"/>
      <c r="W24" s="15"/>
      <c r="X24" s="15"/>
      <c r="Y24" s="15"/>
      <c r="Z24" s="15"/>
      <c r="AA24" s="15"/>
      <c r="AB24" s="15"/>
      <c r="AC24" s="15"/>
      <c r="AD24" s="15"/>
      <c r="AE24" s="15"/>
      <c r="AF24" s="15"/>
      <c r="AG24" s="15"/>
      <c r="AH24" s="15"/>
      <c r="AI24" s="15"/>
      <c r="AJ24" s="15"/>
      <c r="AK24" s="15"/>
      <c r="AL24" s="15"/>
      <c r="AM24" s="15"/>
      <c r="AN24" s="15"/>
    </row>
    <row r="25" spans="1:40" ht="15" customHeight="1" x14ac:dyDescent="0.5">
      <c r="A25" s="18"/>
      <c r="B25" s="247" t="s">
        <v>696</v>
      </c>
      <c r="C25" s="221">
        <f>IF(OR(C18="",C19=""),"",_xlfn.BETA.INV(ABS(VLOOKUP($C$20,VLookups!$A$30:$B$31,2,FALSE)-C$11),IF(C14="L",C19,C18),IF(C14="L",C18,C19),C7,C8))</f>
        <v>27.228443525004426</v>
      </c>
      <c r="E25" s="221">
        <f>IF(OR(E18="",E19=""),"",_xlfn.BETA.INV(ABS(VLOOKUP($C$20,VLookups!$A$30:$B$31,2,FALSE)-E$11),IF(E14="L",E19,E18),IF(E14="L",E18,E19),E7,E8))</f>
        <v>31.005613940627406</v>
      </c>
      <c r="F25" s="209"/>
      <c r="G25" s="221">
        <f>IF(OR(G18="",G19=""),"",_xlfn.BETA.INV(ABS(VLOOKUP($C$20,VLookups!$A$30:$B$31,2,FALSE)-G$11),IF(G14="L",G19,G18),IF(G14="L",G18,G19),G7,G8))</f>
        <v>33.220142331239202</v>
      </c>
      <c r="H25" s="242" t="s">
        <v>707</v>
      </c>
      <c r="I25" s="16"/>
      <c r="J25" s="15"/>
      <c r="K25" s="15"/>
      <c r="L25" s="15"/>
      <c r="M25" s="15"/>
      <c r="N25" s="15"/>
      <c r="O25" s="15"/>
      <c r="P25" s="16"/>
      <c r="Q25" s="16"/>
      <c r="R25" s="15"/>
      <c r="S25" s="15"/>
      <c r="T25" s="15"/>
      <c r="U25" s="15"/>
      <c r="V25" s="15"/>
      <c r="W25" s="15"/>
      <c r="X25" s="15"/>
      <c r="Y25" s="15"/>
      <c r="Z25" s="15"/>
      <c r="AA25" s="15"/>
      <c r="AB25" s="15"/>
      <c r="AC25" s="15"/>
      <c r="AD25" s="15"/>
      <c r="AE25" s="15"/>
      <c r="AF25" s="15"/>
      <c r="AG25" s="15"/>
      <c r="AH25" s="15"/>
      <c r="AI25" s="15"/>
      <c r="AJ25" s="15"/>
      <c r="AK25" s="15"/>
      <c r="AL25" s="15"/>
      <c r="AM25" s="15"/>
      <c r="AN25" s="15"/>
    </row>
    <row r="26" spans="1:40" ht="15" customHeight="1" x14ac:dyDescent="0.45">
      <c r="A26" s="18"/>
      <c r="B26" s="247" t="s">
        <v>697</v>
      </c>
      <c r="C26" s="222">
        <f>IF(OR(C10="",C25=""),"",C10/C25)</f>
        <v>7.345260107003031</v>
      </c>
      <c r="E26" s="222">
        <f>IF(OR(E10="",E25=""),"",E10/E25)</f>
        <v>6.4504447608416866</v>
      </c>
      <c r="F26" s="209"/>
      <c r="G26" s="222">
        <f>IF(OR(G10="",G25=""),"",G10/G25)</f>
        <v>6.0204438020100275</v>
      </c>
      <c r="H26" s="242" t="s">
        <v>708</v>
      </c>
      <c r="I26" s="16"/>
      <c r="J26" s="15"/>
      <c r="K26" s="15"/>
      <c r="L26" s="15"/>
      <c r="M26" s="15"/>
      <c r="N26" s="15"/>
      <c r="O26" s="15"/>
      <c r="P26" s="16"/>
      <c r="Q26" s="16"/>
      <c r="R26" s="15"/>
      <c r="S26" s="15"/>
      <c r="T26" s="15"/>
      <c r="U26" s="15"/>
      <c r="V26" s="15"/>
      <c r="W26" s="15"/>
      <c r="X26" s="15"/>
      <c r="Y26" s="15"/>
      <c r="Z26" s="15"/>
      <c r="AA26" s="15"/>
      <c r="AB26" s="15"/>
      <c r="AC26" s="15"/>
      <c r="AD26" s="15"/>
      <c r="AE26" s="15"/>
      <c r="AF26" s="15"/>
      <c r="AG26" s="15"/>
      <c r="AH26" s="15"/>
      <c r="AI26" s="15"/>
      <c r="AJ26" s="15"/>
      <c r="AK26" s="15"/>
      <c r="AL26" s="15"/>
      <c r="AM26" s="15"/>
      <c r="AN26" s="15"/>
    </row>
    <row r="27" spans="1:40" ht="15" customHeight="1" x14ac:dyDescent="0.45">
      <c r="A27" s="18"/>
      <c r="B27" s="249" t="s">
        <v>758</v>
      </c>
      <c r="C27" s="252">
        <v>0.3</v>
      </c>
      <c r="D27" s="250"/>
      <c r="E27" s="252">
        <v>0.3</v>
      </c>
      <c r="F27" s="251"/>
      <c r="G27" s="252">
        <v>0.3</v>
      </c>
      <c r="H27" s="245" t="s">
        <v>759</v>
      </c>
      <c r="I27" s="16"/>
      <c r="J27" s="15"/>
      <c r="K27" s="15"/>
      <c r="L27" s="15"/>
      <c r="M27" s="15"/>
      <c r="N27" s="15"/>
      <c r="O27" s="15"/>
      <c r="P27" s="16"/>
      <c r="Q27" s="16"/>
      <c r="R27" s="15"/>
      <c r="S27" s="15"/>
      <c r="T27" s="15"/>
      <c r="U27" s="15"/>
      <c r="V27" s="15"/>
      <c r="W27" s="15"/>
      <c r="X27" s="15"/>
      <c r="Y27" s="15"/>
      <c r="Z27" s="15"/>
      <c r="AA27" s="15"/>
      <c r="AB27" s="15"/>
      <c r="AC27" s="15"/>
      <c r="AD27" s="15"/>
      <c r="AE27" s="15"/>
      <c r="AF27" s="15"/>
      <c r="AG27" s="15"/>
      <c r="AH27" s="15"/>
      <c r="AI27" s="15"/>
      <c r="AJ27" s="15"/>
      <c r="AK27" s="15"/>
      <c r="AL27" s="15"/>
      <c r="AM27" s="15"/>
      <c r="AN27" s="15"/>
    </row>
    <row r="28" spans="1:40" ht="15" customHeight="1" x14ac:dyDescent="0.45">
      <c r="A28" s="18"/>
      <c r="B28" s="247" t="s">
        <v>698</v>
      </c>
      <c r="C28" s="223">
        <f>IF(OR(C4="",C26=""),"",C4*ROUND(C26+C27,0))</f>
        <v>16</v>
      </c>
      <c r="E28" s="223">
        <f>IF(OR(E4="",E26=""),"",E4*ROUND(E26+0.3,0))</f>
        <v>14</v>
      </c>
      <c r="F28" s="209"/>
      <c r="G28" s="223">
        <f>IF(OR(G4="",G26=""),"",G4*ROUND(G26+0.3,0))</f>
        <v>12</v>
      </c>
      <c r="H28" s="242" t="s">
        <v>709</v>
      </c>
      <c r="I28" s="16"/>
      <c r="J28" s="15"/>
      <c r="K28" s="15"/>
      <c r="L28" s="15"/>
      <c r="M28" s="15"/>
      <c r="N28" s="15"/>
      <c r="O28" s="15"/>
      <c r="P28" s="16"/>
      <c r="Q28" s="16"/>
      <c r="R28" s="15"/>
      <c r="S28" s="15"/>
      <c r="T28" s="15"/>
      <c r="U28" s="15"/>
      <c r="V28" s="15"/>
      <c r="W28" s="15"/>
      <c r="X28" s="15"/>
      <c r="Y28" s="15"/>
      <c r="Z28" s="15"/>
      <c r="AA28" s="15"/>
      <c r="AB28" s="15"/>
      <c r="AC28" s="15"/>
      <c r="AD28" s="15"/>
      <c r="AE28" s="15"/>
      <c r="AF28" s="15"/>
      <c r="AG28" s="15"/>
      <c r="AH28" s="15"/>
      <c r="AI28" s="15"/>
      <c r="AJ28" s="15"/>
      <c r="AK28" s="15"/>
      <c r="AL28" s="15"/>
      <c r="AM28" s="15"/>
      <c r="AN28" s="15"/>
    </row>
    <row r="29" spans="1:40" ht="15" customHeight="1" x14ac:dyDescent="0.45">
      <c r="A29" s="18"/>
      <c r="B29" s="249" t="s">
        <v>756</v>
      </c>
      <c r="C29" s="252">
        <v>14</v>
      </c>
      <c r="D29" s="250"/>
      <c r="E29" s="252">
        <v>14</v>
      </c>
      <c r="F29" s="251"/>
      <c r="G29" s="252">
        <v>14</v>
      </c>
      <c r="H29" s="245" t="s">
        <v>757</v>
      </c>
      <c r="I29" s="16"/>
      <c r="J29" s="15"/>
      <c r="K29" s="15"/>
      <c r="L29" s="15"/>
      <c r="M29" s="15"/>
      <c r="N29" s="15"/>
      <c r="O29" s="15"/>
      <c r="P29" s="16"/>
      <c r="Q29" s="16"/>
      <c r="R29" s="15"/>
      <c r="S29" s="15"/>
      <c r="T29" s="15"/>
      <c r="U29" s="15"/>
      <c r="V29" s="15"/>
      <c r="W29" s="15"/>
      <c r="X29" s="15"/>
      <c r="Y29" s="15"/>
      <c r="Z29" s="15"/>
      <c r="AA29" s="15"/>
      <c r="AB29" s="15"/>
      <c r="AC29" s="15"/>
      <c r="AD29" s="15"/>
      <c r="AE29" s="15"/>
      <c r="AF29" s="15"/>
      <c r="AG29" s="15"/>
      <c r="AH29" s="15"/>
      <c r="AI29" s="15"/>
      <c r="AJ29" s="15"/>
      <c r="AK29" s="15"/>
      <c r="AL29" s="15"/>
      <c r="AM29" s="15"/>
      <c r="AN29" s="15"/>
    </row>
    <row r="30" spans="1:40" ht="15" customHeight="1" x14ac:dyDescent="0.45">
      <c r="A30" s="18"/>
      <c r="B30" s="247" t="s">
        <v>699</v>
      </c>
      <c r="C30" s="212">
        <f>IF(C28="","",C28*7+C29)</f>
        <v>126</v>
      </c>
      <c r="E30" s="212">
        <f>IF(E28="","",E28*7+E29)</f>
        <v>112</v>
      </c>
      <c r="F30" s="211"/>
      <c r="G30" s="212">
        <f>IF(G28="","",G28*7+G29)</f>
        <v>98</v>
      </c>
      <c r="H30" s="246" t="s">
        <v>710</v>
      </c>
      <c r="I30" s="16"/>
      <c r="J30" s="15"/>
      <c r="K30" s="15"/>
      <c r="L30" s="15"/>
      <c r="M30" s="15"/>
      <c r="N30" s="15"/>
      <c r="O30" s="15"/>
      <c r="P30" s="16"/>
      <c r="Q30" s="16"/>
      <c r="R30" s="15"/>
      <c r="S30" s="15"/>
      <c r="T30" s="15"/>
      <c r="U30" s="15"/>
      <c r="V30" s="15"/>
      <c r="W30" s="15"/>
      <c r="X30" s="15"/>
      <c r="Y30" s="15"/>
      <c r="Z30" s="15"/>
      <c r="AA30" s="15"/>
      <c r="AB30" s="15"/>
      <c r="AC30" s="15"/>
      <c r="AD30" s="15"/>
      <c r="AE30" s="15"/>
      <c r="AF30" s="15"/>
      <c r="AG30" s="15"/>
      <c r="AH30" s="15"/>
      <c r="AI30" s="15"/>
      <c r="AJ30" s="15"/>
      <c r="AK30" s="15"/>
      <c r="AL30" s="15"/>
      <c r="AM30" s="15"/>
      <c r="AN30" s="15"/>
    </row>
    <row r="31" spans="1:40" ht="18" customHeight="1" x14ac:dyDescent="0.45">
      <c r="A31" s="18"/>
      <c r="B31" s="247" t="s">
        <v>717</v>
      </c>
      <c r="C31" s="225">
        <f>IF(OR(C3="",C30=""),"",C3+C30)</f>
        <v>46272</v>
      </c>
      <c r="D31" s="209"/>
      <c r="E31" s="225">
        <f>IF(OR(E3="",E30=""),"",E3+E30)</f>
        <v>46258</v>
      </c>
      <c r="F31" s="209"/>
      <c r="G31" s="225">
        <f>IF(OR(G3="",G30=""),"",G3+G30)</f>
        <v>46244</v>
      </c>
      <c r="H31" s="301" t="s">
        <v>843</v>
      </c>
      <c r="I31" s="16"/>
      <c r="J31" s="15"/>
      <c r="K31" s="15"/>
      <c r="L31" s="15"/>
      <c r="M31" s="15"/>
      <c r="N31" s="15"/>
      <c r="O31" s="15"/>
      <c r="P31" s="16"/>
      <c r="Q31" s="16"/>
      <c r="R31" s="15"/>
      <c r="S31" s="15"/>
      <c r="T31" s="15"/>
      <c r="U31" s="15"/>
      <c r="V31" s="15"/>
      <c r="W31" s="15"/>
      <c r="X31" s="15"/>
      <c r="Y31" s="15"/>
      <c r="Z31" s="15"/>
      <c r="AA31" s="15"/>
      <c r="AB31" s="15"/>
      <c r="AC31" s="15"/>
      <c r="AD31" s="15"/>
      <c r="AE31" s="15"/>
      <c r="AF31" s="15"/>
      <c r="AG31" s="15"/>
      <c r="AH31" s="15"/>
      <c r="AI31" s="15"/>
      <c r="AJ31" s="15"/>
      <c r="AK31" s="15"/>
      <c r="AL31" s="15"/>
      <c r="AM31" s="15"/>
      <c r="AN31" s="15"/>
    </row>
    <row r="32" spans="1:40" ht="15" customHeight="1" x14ac:dyDescent="0.45">
      <c r="A32" s="18"/>
      <c r="B32" s="80"/>
      <c r="C32" s="80"/>
      <c r="D32" s="15"/>
      <c r="E32" s="15"/>
      <c r="F32" s="15"/>
      <c r="G32" s="15"/>
      <c r="H32" s="15"/>
      <c r="I32" s="16"/>
      <c r="J32" s="15"/>
      <c r="K32" s="15"/>
      <c r="L32" s="15"/>
      <c r="M32" s="15"/>
      <c r="N32" s="15"/>
      <c r="O32" s="15"/>
      <c r="P32" s="16"/>
      <c r="Q32" s="16"/>
      <c r="R32" s="15"/>
      <c r="S32" s="15"/>
      <c r="T32" s="15"/>
      <c r="U32" s="15"/>
      <c r="V32" s="15"/>
      <c r="W32" s="15"/>
      <c r="X32" s="15"/>
      <c r="Y32" s="15"/>
      <c r="Z32" s="15"/>
      <c r="AA32" s="15"/>
      <c r="AB32" s="15"/>
      <c r="AC32" s="15"/>
      <c r="AD32" s="15"/>
      <c r="AE32" s="15"/>
      <c r="AF32" s="15"/>
      <c r="AG32" s="15"/>
      <c r="AH32" s="15"/>
      <c r="AI32" s="15"/>
      <c r="AJ32" s="15"/>
      <c r="AK32" s="15"/>
      <c r="AL32" s="15"/>
      <c r="AM32" s="15"/>
      <c r="AN32" s="15"/>
    </row>
    <row r="33" spans="1:40" x14ac:dyDescent="0.45">
      <c r="A33" s="16"/>
      <c r="B33" s="15"/>
      <c r="C33" s="15"/>
      <c r="D33" s="15"/>
      <c r="E33" s="15"/>
      <c r="F33" s="15"/>
      <c r="G33" s="15"/>
      <c r="H33" s="15"/>
      <c r="I33" s="16"/>
      <c r="J33" s="15"/>
      <c r="K33" s="15"/>
      <c r="L33" s="15"/>
      <c r="M33" s="15"/>
      <c r="N33" s="15"/>
      <c r="O33" s="15"/>
      <c r="P33" s="15"/>
      <c r="Q33" s="15"/>
      <c r="R33" s="16"/>
      <c r="S33" s="15"/>
      <c r="T33" s="15"/>
      <c r="U33" s="15"/>
      <c r="V33" s="15"/>
      <c r="W33" s="15"/>
      <c r="X33" s="15"/>
      <c r="Y33" s="15"/>
      <c r="Z33" s="15"/>
      <c r="AA33" s="15"/>
      <c r="AB33" s="15"/>
      <c r="AC33" s="15"/>
      <c r="AD33" s="15"/>
      <c r="AE33" s="15"/>
      <c r="AF33" s="15"/>
      <c r="AG33" s="15"/>
      <c r="AH33" s="15"/>
      <c r="AI33" s="15"/>
      <c r="AJ33" s="15"/>
      <c r="AK33" s="15"/>
      <c r="AL33" s="15"/>
      <c r="AM33" s="15"/>
      <c r="AN33" s="15"/>
    </row>
    <row r="34" spans="1:40" x14ac:dyDescent="0.45">
      <c r="A34" s="15"/>
      <c r="B34" s="35" t="str">
        <f>_xlfn.CONCAT("Version ",'Change Log'!$B$3," – © 2017-",YEAR('Change Log'!$A$3),IF('Change Log'!$C$3="William W. Davis",", William W. Davis, MSPM, PMP",_xlfn.CONCAT(", original copyright holder is William W. Davis, MSPM, PMP; later modified by ",'Change Log'!$C$3)))</f>
        <v>Version 3.4 – © 2017-2025, William W. Davis, MSPM, PMP</v>
      </c>
      <c r="C34" s="15"/>
      <c r="D34" s="15"/>
      <c r="E34" s="15"/>
      <c r="F34" s="15"/>
      <c r="G34" s="15"/>
      <c r="H34" s="15"/>
      <c r="I34" s="16"/>
      <c r="J34" s="15"/>
      <c r="K34" s="15"/>
      <c r="L34" s="15"/>
      <c r="M34" s="15"/>
      <c r="N34" s="15"/>
      <c r="O34" s="15"/>
      <c r="P34" s="15"/>
      <c r="Q34" s="15"/>
      <c r="R34" s="16"/>
      <c r="S34" s="15"/>
      <c r="T34" s="15"/>
      <c r="U34" s="15"/>
      <c r="V34" s="15"/>
      <c r="W34" s="15"/>
      <c r="X34" s="15"/>
      <c r="Y34" s="15"/>
      <c r="Z34" s="15"/>
      <c r="AA34" s="15"/>
      <c r="AB34" s="15"/>
      <c r="AC34" s="15"/>
      <c r="AD34" s="15"/>
      <c r="AE34" s="15"/>
      <c r="AF34" s="15"/>
      <c r="AG34" s="15"/>
      <c r="AH34" s="15"/>
      <c r="AI34" s="15"/>
      <c r="AJ34" s="15"/>
      <c r="AK34" s="15"/>
      <c r="AL34" s="15"/>
      <c r="AM34" s="15"/>
      <c r="AN34" s="15"/>
    </row>
    <row r="35" spans="1:40" x14ac:dyDescent="0.45">
      <c r="A35" s="15"/>
      <c r="B35" s="349" t="s">
        <v>131</v>
      </c>
      <c r="C35" s="349"/>
      <c r="D35" s="122"/>
      <c r="E35" s="122"/>
      <c r="F35" s="122"/>
      <c r="G35" s="122"/>
      <c r="H35" s="122"/>
      <c r="I35" s="122"/>
      <c r="J35" s="122"/>
      <c r="K35" s="122"/>
      <c r="L35" s="122"/>
      <c r="M35" s="122"/>
      <c r="N35" s="122"/>
      <c r="O35" s="122"/>
      <c r="P35" s="122"/>
      <c r="Q35" s="122"/>
      <c r="R35" s="16"/>
      <c r="S35" s="15"/>
      <c r="T35" s="15"/>
      <c r="U35" s="15"/>
      <c r="V35" s="15"/>
      <c r="W35" s="15"/>
      <c r="X35" s="15"/>
      <c r="Y35" s="15"/>
      <c r="Z35" s="15"/>
      <c r="AA35" s="15"/>
      <c r="AB35" s="15"/>
      <c r="AC35" s="15"/>
      <c r="AD35" s="15"/>
      <c r="AE35" s="15"/>
      <c r="AF35" s="15"/>
      <c r="AG35" s="15"/>
      <c r="AH35" s="15"/>
      <c r="AI35" s="15"/>
      <c r="AJ35" s="15"/>
      <c r="AK35" s="15"/>
      <c r="AL35" s="15"/>
      <c r="AM35" s="15"/>
      <c r="AN35" s="15"/>
    </row>
    <row r="36" spans="1:40" x14ac:dyDescent="0.45">
      <c r="A36" s="15"/>
      <c r="B36" s="349" t="s">
        <v>130</v>
      </c>
      <c r="C36" s="349"/>
      <c r="D36" s="122"/>
      <c r="E36" s="122"/>
      <c r="F36" s="122"/>
      <c r="G36" s="122"/>
      <c r="H36" s="122"/>
      <c r="I36" s="122"/>
      <c r="J36" s="122"/>
      <c r="K36" s="122"/>
      <c r="L36" s="122"/>
      <c r="M36" s="122"/>
      <c r="N36" s="122"/>
      <c r="O36" s="122"/>
      <c r="P36" s="122"/>
      <c r="Q36" s="122"/>
      <c r="R36" s="16"/>
      <c r="S36" s="15"/>
      <c r="T36" s="15"/>
      <c r="U36" s="15"/>
      <c r="V36" s="15"/>
      <c r="W36" s="15"/>
      <c r="X36" s="15"/>
      <c r="Y36" s="15"/>
      <c r="Z36" s="15"/>
      <c r="AA36" s="15"/>
      <c r="AB36" s="15"/>
      <c r="AC36" s="15"/>
      <c r="AD36" s="15"/>
      <c r="AE36" s="15"/>
      <c r="AF36" s="15"/>
      <c r="AG36" s="15"/>
      <c r="AH36" s="15"/>
      <c r="AI36" s="15"/>
      <c r="AJ36" s="15"/>
      <c r="AK36" s="15"/>
      <c r="AL36" s="15"/>
      <c r="AM36" s="15"/>
      <c r="AN36" s="15"/>
    </row>
    <row r="37" spans="1:40" x14ac:dyDescent="0.45">
      <c r="A37" s="15"/>
      <c r="B37" s="349" t="s">
        <v>90</v>
      </c>
      <c r="C37" s="349"/>
      <c r="D37" s="122"/>
      <c r="E37" s="122"/>
      <c r="F37" s="122"/>
      <c r="G37" s="122"/>
      <c r="H37" s="122"/>
      <c r="I37" s="122"/>
      <c r="J37" s="122"/>
      <c r="K37" s="122"/>
      <c r="L37" s="122"/>
      <c r="M37" s="122"/>
      <c r="N37" s="122"/>
      <c r="O37" s="122"/>
      <c r="P37" s="122"/>
      <c r="Q37" s="122"/>
      <c r="R37" s="16"/>
      <c r="S37" s="15"/>
      <c r="T37" s="15"/>
      <c r="U37" s="15"/>
      <c r="V37" s="15"/>
      <c r="W37" s="15"/>
      <c r="X37" s="15"/>
      <c r="Y37" s="15"/>
      <c r="Z37" s="15"/>
      <c r="AA37" s="15"/>
      <c r="AB37" s="15"/>
      <c r="AC37" s="15"/>
      <c r="AD37" s="15"/>
      <c r="AE37" s="15"/>
      <c r="AF37" s="15"/>
      <c r="AG37" s="15"/>
      <c r="AH37" s="15"/>
      <c r="AI37" s="15"/>
      <c r="AJ37" s="15"/>
      <c r="AK37" s="15"/>
      <c r="AL37" s="15"/>
      <c r="AM37" s="15"/>
      <c r="AN37" s="15"/>
    </row>
    <row r="38" spans="1:40" x14ac:dyDescent="0.45">
      <c r="A38" s="15"/>
      <c r="B38" s="349" t="s">
        <v>143</v>
      </c>
      <c r="C38" s="349"/>
      <c r="D38" s="122"/>
      <c r="E38" s="122"/>
      <c r="F38" s="122"/>
      <c r="G38" s="122"/>
      <c r="H38" s="122"/>
      <c r="I38" s="122"/>
      <c r="J38" s="122"/>
      <c r="K38" s="122"/>
      <c r="L38" s="122"/>
      <c r="M38" s="122"/>
      <c r="N38" s="122"/>
      <c r="O38" s="122"/>
      <c r="P38" s="122"/>
      <c r="Q38" s="122"/>
      <c r="R38" s="16"/>
      <c r="S38" s="15"/>
      <c r="T38" s="15"/>
      <c r="U38" s="15"/>
      <c r="V38" s="15"/>
      <c r="W38" s="15"/>
      <c r="X38" s="15"/>
      <c r="Y38" s="15"/>
      <c r="Z38" s="15"/>
      <c r="AA38" s="15"/>
      <c r="AB38" s="15"/>
      <c r="AC38" s="15"/>
      <c r="AD38" s="15"/>
      <c r="AE38" s="15"/>
      <c r="AF38" s="15"/>
      <c r="AG38" s="15"/>
      <c r="AH38" s="15"/>
      <c r="AI38" s="15"/>
      <c r="AJ38" s="15"/>
      <c r="AK38" s="15"/>
      <c r="AL38" s="15"/>
      <c r="AM38" s="15"/>
      <c r="AN38" s="15"/>
    </row>
    <row r="39" spans="1:40" x14ac:dyDescent="0.45">
      <c r="A39" s="15"/>
      <c r="B39" s="349" t="s">
        <v>849</v>
      </c>
      <c r="C39" s="349"/>
      <c r="D39" s="122"/>
      <c r="E39" s="122"/>
      <c r="F39" s="122"/>
      <c r="G39" s="122"/>
      <c r="H39" s="122"/>
      <c r="I39" s="122"/>
      <c r="J39" s="122"/>
      <c r="K39" s="122"/>
      <c r="L39" s="122"/>
      <c r="M39" s="122"/>
      <c r="N39" s="238"/>
      <c r="O39" s="238"/>
      <c r="P39" s="238"/>
      <c r="Q39" s="122"/>
      <c r="R39" s="16"/>
      <c r="S39" s="15"/>
      <c r="T39" s="15"/>
      <c r="U39" s="15"/>
      <c r="V39" s="15"/>
      <c r="W39" s="15"/>
      <c r="X39" s="15"/>
      <c r="Y39" s="15"/>
      <c r="Z39" s="15"/>
      <c r="AA39" s="15"/>
      <c r="AB39" s="15"/>
      <c r="AC39" s="15"/>
      <c r="AD39" s="15"/>
      <c r="AE39" s="15"/>
      <c r="AF39" s="15"/>
      <c r="AG39" s="15"/>
      <c r="AH39" s="15"/>
      <c r="AI39" s="15"/>
      <c r="AJ39" s="15"/>
      <c r="AK39" s="15"/>
      <c r="AL39" s="15"/>
      <c r="AM39" s="15"/>
      <c r="AN39" s="15"/>
    </row>
    <row r="40" spans="1:40" x14ac:dyDescent="0.45">
      <c r="A40" s="15"/>
      <c r="B40" s="136" t="s">
        <v>144</v>
      </c>
      <c r="C40" s="122"/>
      <c r="D40" s="122"/>
      <c r="E40" s="122"/>
      <c r="F40" s="122"/>
      <c r="G40" s="122"/>
      <c r="H40" s="122"/>
      <c r="I40" s="122"/>
      <c r="J40" s="122"/>
      <c r="K40" s="122"/>
      <c r="L40" s="122"/>
      <c r="M40" s="122"/>
      <c r="N40" s="122"/>
      <c r="O40" s="122"/>
      <c r="P40" s="122"/>
      <c r="Q40" s="122"/>
      <c r="R40" s="16"/>
      <c r="S40" s="15"/>
      <c r="T40" s="15"/>
      <c r="U40" s="15"/>
      <c r="V40" s="15"/>
      <c r="W40" s="15"/>
      <c r="X40" s="15"/>
      <c r="Y40" s="15"/>
      <c r="Z40" s="15"/>
      <c r="AA40" s="15"/>
      <c r="AB40" s="15"/>
      <c r="AC40" s="15"/>
      <c r="AD40" s="15"/>
      <c r="AE40" s="15"/>
      <c r="AF40" s="15"/>
      <c r="AG40" s="15"/>
      <c r="AH40" s="15"/>
      <c r="AI40" s="15"/>
      <c r="AJ40" s="15"/>
      <c r="AK40" s="15"/>
      <c r="AL40" s="15"/>
      <c r="AM40" s="15"/>
      <c r="AN40" s="15"/>
    </row>
    <row r="41" spans="1:40" x14ac:dyDescent="0.4">
      <c r="A41" s="15"/>
      <c r="B41" s="136" t="s">
        <v>88</v>
      </c>
      <c r="C41" s="15"/>
      <c r="D41" s="15"/>
      <c r="E41" s="15"/>
      <c r="F41" s="15"/>
      <c r="G41" s="15"/>
      <c r="H41" s="15"/>
      <c r="I41" s="16"/>
      <c r="J41" s="15"/>
      <c r="K41" s="15"/>
      <c r="L41" s="15"/>
      <c r="M41" s="15"/>
      <c r="N41" s="15"/>
      <c r="O41" s="15"/>
      <c r="P41" s="15"/>
      <c r="Q41" s="15"/>
      <c r="R41" s="16"/>
      <c r="S41" s="15"/>
      <c r="T41" s="15"/>
      <c r="U41" s="15"/>
      <c r="V41" s="15"/>
      <c r="W41" s="15"/>
      <c r="X41" s="15"/>
      <c r="Y41" s="15"/>
      <c r="Z41" s="15"/>
      <c r="AA41" s="15"/>
      <c r="AB41" s="15"/>
      <c r="AC41" s="15"/>
      <c r="AD41" s="15"/>
      <c r="AE41" s="15"/>
      <c r="AF41" s="15"/>
      <c r="AG41" s="15"/>
      <c r="AH41" s="15"/>
      <c r="AI41" s="15"/>
      <c r="AJ41" s="15"/>
      <c r="AK41" s="15"/>
      <c r="AL41" s="15"/>
      <c r="AM41" s="15"/>
      <c r="AN41" s="15"/>
    </row>
    <row r="42" spans="1:40" x14ac:dyDescent="0.4">
      <c r="A42" s="15"/>
      <c r="B42" s="136" t="s">
        <v>145</v>
      </c>
      <c r="C42" s="15"/>
      <c r="D42" s="15"/>
      <c r="E42" s="15"/>
      <c r="F42" s="15"/>
      <c r="G42" s="15"/>
      <c r="H42" s="15"/>
      <c r="I42" s="16"/>
      <c r="J42" s="15"/>
      <c r="K42" s="15"/>
      <c r="L42" s="15"/>
      <c r="M42" s="15"/>
      <c r="N42" s="15"/>
      <c r="O42" s="15"/>
      <c r="P42" s="15"/>
      <c r="Q42" s="15"/>
      <c r="R42" s="16"/>
      <c r="S42" s="15"/>
      <c r="T42" s="15"/>
      <c r="U42" s="15"/>
      <c r="V42" s="15"/>
      <c r="W42" s="15"/>
      <c r="X42" s="15"/>
      <c r="Y42" s="15"/>
      <c r="Z42" s="15"/>
      <c r="AA42" s="15"/>
      <c r="AB42" s="15"/>
      <c r="AC42" s="15"/>
      <c r="AD42" s="15"/>
      <c r="AE42" s="15"/>
      <c r="AF42" s="15"/>
      <c r="AG42" s="15"/>
      <c r="AH42" s="15"/>
      <c r="AI42" s="15"/>
      <c r="AJ42" s="15"/>
      <c r="AK42" s="15"/>
      <c r="AL42" s="15"/>
      <c r="AM42" s="15"/>
      <c r="AN42" s="15"/>
    </row>
    <row r="43" spans="1:40" x14ac:dyDescent="0.4">
      <c r="A43" s="15"/>
      <c r="B43" s="136" t="s">
        <v>146</v>
      </c>
      <c r="C43" s="15"/>
      <c r="D43" s="15"/>
      <c r="E43" s="15"/>
      <c r="F43" s="15"/>
      <c r="G43" s="15"/>
      <c r="H43" s="15"/>
      <c r="I43" s="16"/>
      <c r="J43" s="15"/>
      <c r="K43" s="15"/>
      <c r="L43" s="15"/>
      <c r="M43" s="15"/>
      <c r="N43" s="15"/>
      <c r="O43" s="15"/>
      <c r="P43" s="15"/>
      <c r="Q43" s="15"/>
      <c r="R43" s="16"/>
      <c r="S43" s="15"/>
      <c r="T43" s="15"/>
      <c r="U43" s="15"/>
      <c r="V43" s="15"/>
      <c r="W43" s="15"/>
      <c r="X43" s="15"/>
      <c r="Y43" s="15"/>
      <c r="Z43" s="15"/>
      <c r="AA43" s="15"/>
      <c r="AB43" s="15"/>
      <c r="AC43" s="15"/>
      <c r="AD43" s="15"/>
      <c r="AE43" s="15"/>
      <c r="AF43" s="15"/>
      <c r="AG43" s="15"/>
      <c r="AH43" s="15"/>
      <c r="AI43" s="15"/>
      <c r="AJ43" s="15"/>
      <c r="AK43" s="15"/>
      <c r="AL43" s="15"/>
      <c r="AM43" s="15"/>
      <c r="AN43" s="15"/>
    </row>
    <row r="44" spans="1:40" x14ac:dyDescent="0.4">
      <c r="A44" s="15"/>
      <c r="B44" s="136" t="s">
        <v>683</v>
      </c>
      <c r="C44" s="15"/>
      <c r="D44" s="15"/>
      <c r="E44" s="15"/>
      <c r="F44" s="15"/>
      <c r="G44" s="15"/>
      <c r="H44" s="15"/>
      <c r="I44" s="16"/>
      <c r="J44" s="15"/>
      <c r="K44" s="15"/>
      <c r="L44" s="15"/>
      <c r="M44" s="15"/>
      <c r="N44" s="15"/>
      <c r="O44" s="15"/>
      <c r="P44" s="15"/>
      <c r="Q44" s="15"/>
      <c r="R44" s="16"/>
      <c r="S44" s="15"/>
      <c r="T44" s="15"/>
      <c r="U44" s="15"/>
      <c r="V44" s="15"/>
      <c r="W44" s="15"/>
      <c r="X44" s="15"/>
      <c r="Y44" s="15"/>
      <c r="Z44" s="15"/>
      <c r="AA44" s="15"/>
      <c r="AB44" s="15"/>
      <c r="AC44" s="15"/>
      <c r="AD44" s="15"/>
      <c r="AE44" s="15"/>
      <c r="AF44" s="15"/>
      <c r="AG44" s="15"/>
      <c r="AH44" s="15"/>
      <c r="AI44" s="15"/>
      <c r="AJ44" s="15"/>
      <c r="AK44" s="15"/>
      <c r="AL44" s="15"/>
      <c r="AM44" s="15"/>
      <c r="AN44" s="15"/>
    </row>
    <row r="45" spans="1:40" x14ac:dyDescent="0.4">
      <c r="A45" s="15"/>
      <c r="B45" s="136" t="s">
        <v>684</v>
      </c>
      <c r="C45" s="15"/>
      <c r="D45" s="15"/>
      <c r="E45" s="15"/>
      <c r="F45" s="15"/>
      <c r="G45" s="15"/>
      <c r="H45" s="15"/>
      <c r="I45" s="16"/>
      <c r="J45" s="15"/>
      <c r="K45" s="15"/>
      <c r="L45" s="15"/>
      <c r="M45" s="15"/>
      <c r="N45" s="15"/>
      <c r="O45" s="15"/>
      <c r="P45" s="15"/>
      <c r="Q45" s="15"/>
      <c r="R45" s="16"/>
      <c r="S45" s="15"/>
      <c r="T45" s="15"/>
      <c r="U45" s="15"/>
      <c r="V45" s="15"/>
      <c r="W45" s="15"/>
      <c r="X45" s="15"/>
      <c r="Y45" s="15"/>
      <c r="Z45" s="15"/>
      <c r="AA45" s="15"/>
      <c r="AB45" s="15"/>
      <c r="AC45" s="15"/>
      <c r="AD45" s="15"/>
      <c r="AE45" s="15"/>
      <c r="AF45" s="15"/>
      <c r="AG45" s="15"/>
      <c r="AH45" s="15"/>
      <c r="AI45" s="15"/>
      <c r="AJ45" s="15"/>
      <c r="AK45" s="15"/>
      <c r="AL45" s="15"/>
      <c r="AM45" s="15"/>
      <c r="AN45" s="15"/>
    </row>
    <row r="46" spans="1:40" x14ac:dyDescent="0.4">
      <c r="A46" s="15"/>
      <c r="B46" s="136"/>
      <c r="C46" s="15"/>
      <c r="D46" s="15"/>
      <c r="E46" s="15"/>
      <c r="F46" s="15"/>
      <c r="G46" s="15"/>
      <c r="H46" s="15"/>
      <c r="I46" s="16"/>
      <c r="J46" s="15"/>
      <c r="K46" s="15"/>
      <c r="L46" s="15"/>
      <c r="M46" s="15"/>
      <c r="N46" s="15"/>
      <c r="O46" s="15"/>
      <c r="P46" s="15"/>
      <c r="Q46" s="15"/>
      <c r="R46" s="16"/>
      <c r="S46" s="15"/>
      <c r="T46" s="15"/>
      <c r="U46" s="15"/>
      <c r="V46" s="15"/>
      <c r="W46" s="15"/>
      <c r="X46" s="15"/>
      <c r="Y46" s="15"/>
      <c r="Z46" s="15"/>
      <c r="AA46" s="15"/>
      <c r="AB46" s="15"/>
      <c r="AC46" s="15"/>
      <c r="AD46" s="15"/>
      <c r="AE46" s="15"/>
      <c r="AF46" s="15"/>
      <c r="AG46" s="15"/>
      <c r="AH46" s="15"/>
      <c r="AI46" s="15"/>
      <c r="AJ46" s="15"/>
      <c r="AK46" s="15"/>
      <c r="AL46" s="15"/>
      <c r="AM46" s="15"/>
      <c r="AN46" s="15"/>
    </row>
    <row r="47" spans="1:40" x14ac:dyDescent="0.4">
      <c r="A47" s="15"/>
      <c r="B47" s="136" t="s">
        <v>685</v>
      </c>
      <c r="C47" s="15"/>
      <c r="D47" s="15"/>
      <c r="E47" s="15"/>
      <c r="F47" s="15"/>
      <c r="G47" s="15"/>
      <c r="H47" s="15"/>
      <c r="I47" s="16"/>
      <c r="J47" s="15"/>
      <c r="K47" s="15"/>
      <c r="L47" s="15"/>
      <c r="M47" s="15"/>
      <c r="N47" s="15"/>
      <c r="O47" s="15"/>
      <c r="P47" s="15"/>
      <c r="Q47" s="15"/>
      <c r="R47" s="16"/>
      <c r="S47" s="15"/>
      <c r="T47" s="15"/>
      <c r="U47" s="15"/>
      <c r="V47" s="15"/>
      <c r="W47" s="15"/>
      <c r="X47" s="15"/>
      <c r="Y47" s="15"/>
      <c r="Z47" s="15"/>
      <c r="AA47" s="15"/>
      <c r="AB47" s="15"/>
      <c r="AC47" s="15"/>
      <c r="AD47" s="15"/>
      <c r="AE47" s="15"/>
      <c r="AF47" s="15"/>
      <c r="AG47" s="15"/>
      <c r="AH47" s="15"/>
      <c r="AI47" s="15"/>
      <c r="AJ47" s="15"/>
      <c r="AK47" s="15"/>
      <c r="AL47" s="15"/>
      <c r="AM47" s="15"/>
      <c r="AN47" s="15"/>
    </row>
    <row r="48" spans="1:40" x14ac:dyDescent="0.4">
      <c r="A48" s="15"/>
      <c r="B48" s="136" t="s">
        <v>87</v>
      </c>
      <c r="C48" s="15"/>
      <c r="D48" s="15"/>
      <c r="E48" s="15"/>
      <c r="F48" s="15"/>
      <c r="G48" s="15"/>
      <c r="H48" s="15"/>
      <c r="I48" s="16"/>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row>
    <row r="49" spans="1:40" x14ac:dyDescent="0.4">
      <c r="A49" s="15"/>
      <c r="B49" s="348" t="s">
        <v>718</v>
      </c>
      <c r="C49" s="348"/>
      <c r="D49" s="15"/>
      <c r="E49" s="15"/>
      <c r="F49" s="15"/>
      <c r="G49" s="15"/>
      <c r="H49" s="15"/>
      <c r="I49" s="16"/>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row>
    <row r="50" spans="1:40" x14ac:dyDescent="0.45">
      <c r="A50" s="15"/>
      <c r="B50" s="15"/>
      <c r="C50" s="15"/>
      <c r="D50" s="15"/>
      <c r="E50" s="15"/>
      <c r="F50" s="15"/>
      <c r="G50" s="15"/>
      <c r="H50" s="15"/>
      <c r="I50" s="16"/>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row>
    <row r="51" spans="1:40" hidden="1" x14ac:dyDescent="0.45">
      <c r="A51" s="173"/>
      <c r="B51" s="174" t="s">
        <v>665</v>
      </c>
      <c r="C51" s="175">
        <f>IF(AND(C7&gt;0,C5&gt;0,C8&gt;0),ABS(C7-C8)/100,"")</f>
        <v>0.6</v>
      </c>
      <c r="D51" s="174" t="s">
        <v>665</v>
      </c>
      <c r="E51" s="175">
        <f>IF(AND(E7&gt;0,E5&gt;0,E8&gt;0),ABS(E7-E8)/100,"")</f>
        <v>0.6</v>
      </c>
      <c r="F51" s="174" t="s">
        <v>665</v>
      </c>
      <c r="G51" s="175">
        <f>IF(AND(G7&gt;0,G5&gt;0,G8&gt;0),ABS(G7-G8)/100,"")</f>
        <v>0.6</v>
      </c>
      <c r="H51" s="176" t="s">
        <v>666</v>
      </c>
      <c r="I51" s="16"/>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row>
    <row r="52" spans="1:40" hidden="1" x14ac:dyDescent="0.45">
      <c r="A52" s="173"/>
      <c r="B52" s="48"/>
      <c r="C52" s="48"/>
      <c r="D52" s="48"/>
      <c r="E52" s="48"/>
      <c r="F52" s="48"/>
      <c r="G52" s="48"/>
      <c r="H52" s="15"/>
      <c r="I52" s="16"/>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row>
    <row r="53" spans="1:40" hidden="1" x14ac:dyDescent="0.45">
      <c r="A53" s="173"/>
      <c r="B53" s="177">
        <f>IF(ISNONTEXT($C$51),C7,"")</f>
        <v>10</v>
      </c>
      <c r="C53" s="191">
        <f>IF($C$14="R",_xlfn.BETA.DIST(B53+0.001,$C$18,$C$19,FALSE,$C$7,$C$8),_xlfn.BETA.DIST(B53+0.001,$C$19,$C$18,FALSE,$C$7,$C$8))</f>
        <v>1.6666388888879655E-6</v>
      </c>
      <c r="D53" s="177">
        <f>IF(ISNONTEXT($E$51),E7,"")</f>
        <v>10</v>
      </c>
      <c r="E53" s="191">
        <f>IF($E$14="R",_xlfn.BETA.DIST(D53+0.001,$E$18,$E$19,FALSE,$E$7,$E$8),_xlfn.BETA.DIST(D53+0.001,$E$19,$E$18,FALSE,$E$7,$E$8))</f>
        <v>1.0801929021329736E-14</v>
      </c>
      <c r="F53" s="177">
        <f>IF(ISNONTEXT($G$51),G7,"")</f>
        <v>10</v>
      </c>
      <c r="G53" s="191">
        <f>IF($G$14="R",_xlfn.BETA.DIST(F53+0.001,$G$18,$G$19,FALSE,$G$7,$G$8),_xlfn.BETA.DIST(F53+0.001,$G$19,$G$18,FALSE,$G$7,$G$8))</f>
        <v>4.2905517153952702E-27</v>
      </c>
      <c r="H53" s="15"/>
      <c r="I53" s="16"/>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row>
    <row r="54" spans="1:40" hidden="1" x14ac:dyDescent="0.45">
      <c r="A54" s="173"/>
      <c r="B54" s="177">
        <f>IF(ISNONTEXT($C$51),B53+$C$51,"")</f>
        <v>10.6</v>
      </c>
      <c r="C54" s="61">
        <f t="shared" ref="C54:C85" si="0">IF($C$14="R",_xlfn.BETA.DIST(B54,$C$18,$C$19,FALSE,$C$7,$C$8),_xlfn.BETA.DIST(B54,$C$19,$C$18,FALSE,$C$7,$C$8))</f>
        <v>9.8999999999999891E-4</v>
      </c>
      <c r="D54" s="177">
        <f>IF(ISNONTEXT($E$51),D53+$E$51,"")</f>
        <v>10.6</v>
      </c>
      <c r="E54" s="61">
        <f>IF($E$14="R",_xlfn.BETA.DIST(D54,$E$18,$E$19,FALSE,$E$7,$E$8),_xlfn.BETA.DIST(D54,$E$19,$E$18,FALSE,$E$7,$E$8))</f>
        <v>2.2640309999999907E-6</v>
      </c>
      <c r="F54" s="177">
        <f>IF(ISNONTEXT($G$51),F53+$G$51,"")</f>
        <v>10.6</v>
      </c>
      <c r="G54" s="61">
        <f>IF($G$14="R",_xlfn.BETA.DIST(F54,$G$18,$G$19,FALSE,$G$7,$G$8),_xlfn.BETA.DIST(F54,$G$19,$G$18,FALSE,$G$7,$G$8))</f>
        <v>1.8848432591007904E-10</v>
      </c>
      <c r="H54" s="15"/>
      <c r="I54" s="16"/>
      <c r="J54" s="15"/>
      <c r="K54" s="15"/>
      <c r="L54" s="15"/>
      <c r="M54" s="15"/>
      <c r="N54" s="15"/>
      <c r="O54" s="15"/>
      <c r="P54" s="16"/>
      <c r="Q54" s="16"/>
      <c r="R54" s="15"/>
      <c r="S54" s="15"/>
      <c r="T54" s="15"/>
      <c r="U54" s="15"/>
      <c r="V54" s="15"/>
      <c r="W54" s="15"/>
      <c r="X54" s="15"/>
      <c r="Y54" s="15"/>
      <c r="Z54" s="15"/>
      <c r="AA54" s="15"/>
      <c r="AB54" s="15"/>
      <c r="AC54" s="15"/>
      <c r="AD54" s="15"/>
      <c r="AE54" s="15"/>
      <c r="AF54" s="15"/>
      <c r="AG54" s="15"/>
      <c r="AH54" s="15"/>
      <c r="AI54" s="15"/>
      <c r="AJ54" s="15"/>
      <c r="AK54" s="15"/>
      <c r="AL54" s="15"/>
      <c r="AM54" s="15"/>
      <c r="AN54" s="15"/>
    </row>
    <row r="55" spans="1:40" hidden="1" x14ac:dyDescent="0.45">
      <c r="A55" s="173"/>
      <c r="B55" s="177">
        <f t="shared" ref="B55:B118" si="1">IF(ISNONTEXT($C$51),B54+$C$51,"")</f>
        <v>11.2</v>
      </c>
      <c r="C55" s="61">
        <f t="shared" si="0"/>
        <v>1.9599999999999982E-3</v>
      </c>
      <c r="D55" s="177">
        <f t="shared" ref="D55:D118" si="2">IF(ISNONTEXT($E$51),D54+$E$51,"")</f>
        <v>11.2</v>
      </c>
      <c r="E55" s="61">
        <f t="shared" ref="E55:E118" si="3">IF($E$14="R",_xlfn.BETA.DIST(D55,$E$18,$E$19,FALSE,$E$7,$E$8),_xlfn.BETA.DIST(D55,$E$19,$E$18,FALSE,$E$7,$E$8))</f>
        <v>1.7568917333333283E-5</v>
      </c>
      <c r="F55" s="177">
        <f t="shared" ref="F55:F118" si="4">IF(ISNONTEXT($G$51),F54+$G$51,"")</f>
        <v>11.2</v>
      </c>
      <c r="G55" s="61">
        <f t="shared" ref="G55:G118" si="5">IF($G$14="R",_xlfn.BETA.DIST(F55,$G$18,$G$19,FALSE,$G$7,$G$8),_xlfn.BETA.DIST(F55,$G$19,$G$18,FALSE,$G$7,$G$8))</f>
        <v>1.135012125753417E-8</v>
      </c>
    </row>
    <row r="56" spans="1:40" hidden="1" x14ac:dyDescent="0.45">
      <c r="A56" s="173"/>
      <c r="B56" s="177">
        <f t="shared" si="1"/>
        <v>11.799999999999999</v>
      </c>
      <c r="C56" s="61">
        <f t="shared" si="0"/>
        <v>2.9099999999999972E-3</v>
      </c>
      <c r="D56" s="177">
        <f t="shared" si="2"/>
        <v>11.799999999999999</v>
      </c>
      <c r="E56" s="61">
        <f t="shared" si="3"/>
        <v>5.7498398999999853E-5</v>
      </c>
      <c r="F56" s="177">
        <f t="shared" si="4"/>
        <v>11.799999999999999</v>
      </c>
      <c r="G56" s="61">
        <f t="shared" si="5"/>
        <v>1.2156876563696601E-7</v>
      </c>
    </row>
    <row r="57" spans="1:40" hidden="1" x14ac:dyDescent="0.45">
      <c r="A57" s="173"/>
      <c r="B57" s="177">
        <f t="shared" si="1"/>
        <v>12.399999999999999</v>
      </c>
      <c r="C57" s="61">
        <f t="shared" si="0"/>
        <v>3.8399999999999975E-3</v>
      </c>
      <c r="D57" s="177">
        <f t="shared" si="2"/>
        <v>12.399999999999999</v>
      </c>
      <c r="E57" s="61">
        <f t="shared" si="3"/>
        <v>1.3212057599999957E-4</v>
      </c>
      <c r="F57" s="177">
        <f t="shared" si="4"/>
        <v>12.399999999999999</v>
      </c>
      <c r="G57" s="61">
        <f t="shared" si="5"/>
        <v>6.4187641650027783E-7</v>
      </c>
    </row>
    <row r="58" spans="1:40" hidden="1" x14ac:dyDescent="0.45">
      <c r="A58" s="173"/>
      <c r="B58" s="177">
        <f t="shared" si="1"/>
        <v>12.999999999999998</v>
      </c>
      <c r="C58" s="61">
        <f t="shared" si="0"/>
        <v>4.7499999999999955E-3</v>
      </c>
      <c r="D58" s="177">
        <f t="shared" si="2"/>
        <v>12.999999999999998</v>
      </c>
      <c r="E58" s="61">
        <f t="shared" si="3"/>
        <v>2.5006770833333277E-4</v>
      </c>
      <c r="F58" s="177">
        <f t="shared" si="4"/>
        <v>12.999999999999998</v>
      </c>
      <c r="G58" s="61">
        <f t="shared" si="5"/>
        <v>2.299459320361321E-6</v>
      </c>
    </row>
    <row r="59" spans="1:40" hidden="1" x14ac:dyDescent="0.45">
      <c r="A59" s="173"/>
      <c r="B59" s="177">
        <f t="shared" si="1"/>
        <v>13.599999999999998</v>
      </c>
      <c r="C59" s="61">
        <f t="shared" si="0"/>
        <v>5.6399999999999957E-3</v>
      </c>
      <c r="D59" s="177">
        <f t="shared" si="2"/>
        <v>13.599999999999998</v>
      </c>
      <c r="E59" s="61">
        <f t="shared" si="3"/>
        <v>4.186143359999987E-4</v>
      </c>
      <c r="F59" s="177">
        <f t="shared" si="4"/>
        <v>13.599999999999998</v>
      </c>
      <c r="G59" s="61">
        <f t="shared" si="5"/>
        <v>6.443750213890704E-6</v>
      </c>
    </row>
    <row r="60" spans="1:40" hidden="1" x14ac:dyDescent="0.45">
      <c r="A60" s="173"/>
      <c r="B60" s="177">
        <f t="shared" si="1"/>
        <v>14.199999999999998</v>
      </c>
      <c r="C60" s="61">
        <f t="shared" si="0"/>
        <v>6.5099999999999976E-3</v>
      </c>
      <c r="D60" s="177">
        <f t="shared" si="2"/>
        <v>14.199999999999998</v>
      </c>
      <c r="E60" s="61">
        <f t="shared" si="3"/>
        <v>6.4375371899999924E-4</v>
      </c>
      <c r="F60" s="177">
        <f t="shared" si="4"/>
        <v>14.199999999999998</v>
      </c>
      <c r="G60" s="61">
        <f t="shared" si="5"/>
        <v>1.5238773168136762E-5</v>
      </c>
    </row>
    <row r="61" spans="1:40" hidden="1" x14ac:dyDescent="0.45">
      <c r="A61"/>
      <c r="B61" s="177">
        <f t="shared" si="1"/>
        <v>14.799999999999997</v>
      </c>
      <c r="C61" s="61">
        <f t="shared" si="0"/>
        <v>7.3599999999999942E-3</v>
      </c>
      <c r="D61" s="177">
        <f t="shared" si="2"/>
        <v>14.799999999999997</v>
      </c>
      <c r="E61" s="61">
        <f t="shared" si="3"/>
        <v>9.3027259733333134E-4</v>
      </c>
      <c r="F61" s="177">
        <f t="shared" si="4"/>
        <v>14.799999999999997</v>
      </c>
      <c r="G61" s="61">
        <f t="shared" si="5"/>
        <v>3.1822255559558624E-5</v>
      </c>
    </row>
    <row r="62" spans="1:40" hidden="1" x14ac:dyDescent="0.45">
      <c r="A62"/>
      <c r="B62" s="177">
        <f t="shared" si="1"/>
        <v>15.399999999999997</v>
      </c>
      <c r="C62" s="61">
        <f t="shared" si="0"/>
        <v>8.1899999999999959E-3</v>
      </c>
      <c r="D62" s="177">
        <f t="shared" si="2"/>
        <v>15.399999999999997</v>
      </c>
      <c r="E62" s="61">
        <f t="shared" si="3"/>
        <v>1.2818242709999967E-3</v>
      </c>
      <c r="F62" s="177">
        <f t="shared" si="4"/>
        <v>15.399999999999997</v>
      </c>
      <c r="G62" s="61">
        <f t="shared" si="5"/>
        <v>6.0418158435418691E-5</v>
      </c>
    </row>
    <row r="63" spans="1:40" hidden="1" x14ac:dyDescent="0.45">
      <c r="A63"/>
      <c r="B63" s="177">
        <f t="shared" si="1"/>
        <v>15.999999999999996</v>
      </c>
      <c r="C63" s="61">
        <f t="shared" si="0"/>
        <v>8.9999999999999924E-3</v>
      </c>
      <c r="D63" s="177">
        <f t="shared" si="2"/>
        <v>15.999999999999996</v>
      </c>
      <c r="E63" s="61">
        <f t="shared" si="3"/>
        <v>1.7009999999999987E-3</v>
      </c>
      <c r="F63" s="177">
        <f t="shared" si="4"/>
        <v>15.999999999999996</v>
      </c>
      <c r="G63" s="61">
        <f t="shared" si="5"/>
        <v>1.0639448819999985E-4</v>
      </c>
    </row>
    <row r="64" spans="1:40" hidden="1" x14ac:dyDescent="0.45">
      <c r="A64"/>
      <c r="B64" s="177">
        <f t="shared" si="1"/>
        <v>16.599999999999998</v>
      </c>
      <c r="C64" s="61">
        <f t="shared" si="0"/>
        <v>9.7899999999999966E-3</v>
      </c>
      <c r="D64" s="177">
        <f t="shared" si="2"/>
        <v>16.599999999999998</v>
      </c>
      <c r="E64" s="61">
        <f t="shared" si="3"/>
        <v>2.1893987243333302E-3</v>
      </c>
      <c r="F64" s="177">
        <f t="shared" si="4"/>
        <v>16.599999999999998</v>
      </c>
      <c r="G64" s="61">
        <f t="shared" si="5"/>
        <v>1.7626262109379074E-4</v>
      </c>
    </row>
    <row r="65" spans="1:7" hidden="1" x14ac:dyDescent="0.45">
      <c r="A65"/>
      <c r="B65" s="177">
        <f t="shared" si="1"/>
        <v>17.2</v>
      </c>
      <c r="C65" s="61">
        <f t="shared" si="0"/>
        <v>1.0559999999999998E-2</v>
      </c>
      <c r="D65" s="177">
        <f t="shared" si="2"/>
        <v>17.2</v>
      </c>
      <c r="E65" s="61">
        <f t="shared" si="3"/>
        <v>2.7476951040000001E-3</v>
      </c>
      <c r="F65" s="177">
        <f t="shared" si="4"/>
        <v>17.2</v>
      </c>
      <c r="G65" s="61">
        <f t="shared" si="5"/>
        <v>2.7761797516886137E-4</v>
      </c>
    </row>
    <row r="66" spans="1:7" hidden="1" x14ac:dyDescent="0.45">
      <c r="A66"/>
      <c r="B66" s="177">
        <f t="shared" si="1"/>
        <v>17.8</v>
      </c>
      <c r="C66" s="61">
        <f t="shared" si="0"/>
        <v>1.1310000000000002E-2</v>
      </c>
      <c r="D66" s="177">
        <f t="shared" si="2"/>
        <v>17.8</v>
      </c>
      <c r="E66" s="61">
        <f t="shared" si="3"/>
        <v>3.3757058789999988E-3</v>
      </c>
      <c r="F66" s="177">
        <f t="shared" si="4"/>
        <v>17.8</v>
      </c>
      <c r="G66" s="61">
        <f t="shared" si="5"/>
        <v>4.1902477610314322E-4</v>
      </c>
    </row>
    <row r="67" spans="1:7" hidden="1" x14ac:dyDescent="0.45">
      <c r="A67"/>
      <c r="B67" s="177">
        <f t="shared" si="1"/>
        <v>18.400000000000002</v>
      </c>
      <c r="C67" s="61">
        <f t="shared" si="0"/>
        <v>1.2040000000000004E-2</v>
      </c>
      <c r="D67" s="177">
        <f t="shared" si="2"/>
        <v>18.400000000000002</v>
      </c>
      <c r="E67" s="61">
        <f t="shared" si="3"/>
        <v>4.0724545493333337E-3</v>
      </c>
      <c r="F67" s="177">
        <f t="shared" si="4"/>
        <v>18.400000000000002</v>
      </c>
      <c r="G67" s="61">
        <f t="shared" si="5"/>
        <v>6.0984995298767118E-4</v>
      </c>
    </row>
    <row r="68" spans="1:7" hidden="1" x14ac:dyDescent="0.45">
      <c r="A68"/>
      <c r="B68" s="177">
        <f t="shared" si="1"/>
        <v>19.000000000000004</v>
      </c>
      <c r="C68" s="61">
        <f t="shared" si="0"/>
        <v>1.2750000000000006E-2</v>
      </c>
      <c r="D68" s="177">
        <f t="shared" si="2"/>
        <v>19.000000000000004</v>
      </c>
      <c r="E68" s="61">
        <f t="shared" si="3"/>
        <v>4.8362343750000059E-3</v>
      </c>
      <c r="F68" s="177">
        <f t="shared" si="4"/>
        <v>19.000000000000004</v>
      </c>
      <c r="G68" s="61">
        <f t="shared" si="5"/>
        <v>8.6005293402348826E-4</v>
      </c>
    </row>
    <row r="69" spans="1:7" hidden="1" x14ac:dyDescent="0.45">
      <c r="A69"/>
      <c r="B69" s="177">
        <f t="shared" si="1"/>
        <v>19.600000000000005</v>
      </c>
      <c r="C69" s="61">
        <f t="shared" si="0"/>
        <v>1.3440000000000009E-2</v>
      </c>
      <c r="D69" s="177">
        <f t="shared" si="2"/>
        <v>19.600000000000005</v>
      </c>
      <c r="E69" s="61">
        <f t="shared" si="3"/>
        <v>5.6646696960000083E-3</v>
      </c>
      <c r="F69" s="177">
        <f t="shared" si="4"/>
        <v>19.600000000000005</v>
      </c>
      <c r="G69" s="61">
        <f t="shared" si="5"/>
        <v>1.179939351950656E-3</v>
      </c>
    </row>
    <row r="70" spans="1:7" hidden="1" x14ac:dyDescent="0.45">
      <c r="A70"/>
      <c r="B70" s="177">
        <f t="shared" si="1"/>
        <v>20.200000000000006</v>
      </c>
      <c r="C70" s="61">
        <f t="shared" si="0"/>
        <v>1.411000000000001E-2</v>
      </c>
      <c r="D70" s="177">
        <f t="shared" si="2"/>
        <v>20.200000000000006</v>
      </c>
      <c r="E70" s="61">
        <f t="shared" si="3"/>
        <v>6.5547755723333401E-3</v>
      </c>
      <c r="F70" s="177">
        <f t="shared" si="4"/>
        <v>20.200000000000006</v>
      </c>
      <c r="G70" s="61">
        <f t="shared" si="5"/>
        <v>1.5798874733802199E-3</v>
      </c>
    </row>
    <row r="71" spans="1:7" hidden="1" x14ac:dyDescent="0.45">
      <c r="A71"/>
      <c r="B71" s="177">
        <f t="shared" si="1"/>
        <v>20.800000000000008</v>
      </c>
      <c r="C71" s="61">
        <f t="shared" si="0"/>
        <v>1.4760000000000006E-2</v>
      </c>
      <c r="D71" s="177">
        <f t="shared" si="2"/>
        <v>20.800000000000008</v>
      </c>
      <c r="E71" s="61">
        <f t="shared" si="3"/>
        <v>7.5030157440000109E-3</v>
      </c>
      <c r="F71" s="177">
        <f t="shared" si="4"/>
        <v>20.800000000000008</v>
      </c>
      <c r="G71" s="61">
        <f t="shared" si="5"/>
        <v>2.0700565897946981E-3</v>
      </c>
    </row>
    <row r="72" spans="1:7" hidden="1" x14ac:dyDescent="0.45">
      <c r="A72"/>
      <c r="B72" s="177">
        <f t="shared" si="1"/>
        <v>21.400000000000009</v>
      </c>
      <c r="C72" s="61">
        <f t="shared" si="0"/>
        <v>1.539000000000001E-2</v>
      </c>
      <c r="D72" s="177">
        <f t="shared" si="2"/>
        <v>21.400000000000009</v>
      </c>
      <c r="E72" s="61">
        <f t="shared" si="3"/>
        <v>8.5053589110000126E-3</v>
      </c>
      <c r="F72" s="177">
        <f t="shared" si="4"/>
        <v>21.400000000000009</v>
      </c>
      <c r="G72" s="61">
        <f t="shared" si="5"/>
        <v>2.6600867021069007E-3</v>
      </c>
    </row>
    <row r="73" spans="1:7" hidden="1" x14ac:dyDescent="0.45">
      <c r="A73"/>
      <c r="B73" s="177">
        <f t="shared" si="1"/>
        <v>22.000000000000011</v>
      </c>
      <c r="C73" s="61">
        <f t="shared" si="0"/>
        <v>1.6000000000000011E-2</v>
      </c>
      <c r="D73" s="177">
        <f t="shared" si="2"/>
        <v>22.000000000000011</v>
      </c>
      <c r="E73" s="61">
        <f t="shared" si="3"/>
        <v>9.5573333333333517E-3</v>
      </c>
      <c r="F73" s="177">
        <f t="shared" si="4"/>
        <v>22.000000000000011</v>
      </c>
      <c r="G73" s="61">
        <f t="shared" si="5"/>
        <v>3.3587986432000146E-3</v>
      </c>
    </row>
    <row r="74" spans="1:7" hidden="1" x14ac:dyDescent="0.45">
      <c r="A74"/>
      <c r="B74" s="177">
        <f t="shared" si="1"/>
        <v>22.600000000000012</v>
      </c>
      <c r="C74" s="61">
        <f t="shared" si="0"/>
        <v>1.6590000000000011E-2</v>
      </c>
      <c r="D74" s="177">
        <f t="shared" si="2"/>
        <v>22.600000000000012</v>
      </c>
      <c r="E74" s="61">
        <f t="shared" si="3"/>
        <v>1.0654079751000023E-2</v>
      </c>
      <c r="F74" s="177">
        <f t="shared" si="4"/>
        <v>22.600000000000012</v>
      </c>
      <c r="G74" s="61">
        <f t="shared" si="5"/>
        <v>4.1739033583840209E-3</v>
      </c>
    </row>
    <row r="75" spans="1:7" hidden="1" x14ac:dyDescent="0.45">
      <c r="A75"/>
      <c r="B75" s="177">
        <f t="shared" si="1"/>
        <v>23.200000000000014</v>
      </c>
      <c r="C75" s="61">
        <f t="shared" si="0"/>
        <v>1.7160000000000012E-2</v>
      </c>
      <c r="D75" s="177">
        <f t="shared" si="2"/>
        <v>23.200000000000014</v>
      </c>
      <c r="E75" s="61">
        <f t="shared" si="3"/>
        <v>1.1790402624000024E-2</v>
      </c>
      <c r="F75" s="177">
        <f t="shared" si="4"/>
        <v>23.200000000000014</v>
      </c>
      <c r="G75" s="61">
        <f t="shared" si="5"/>
        <v>5.1117284435533263E-3</v>
      </c>
    </row>
    <row r="76" spans="1:7" hidden="1" x14ac:dyDescent="0.45">
      <c r="A76"/>
      <c r="B76" s="177">
        <f t="shared" si="1"/>
        <v>23.800000000000015</v>
      </c>
      <c r="C76" s="61">
        <f t="shared" si="0"/>
        <v>1.771000000000001E-2</v>
      </c>
      <c r="D76" s="177">
        <f t="shared" si="2"/>
        <v>23.800000000000015</v>
      </c>
      <c r="E76" s="61">
        <f t="shared" si="3"/>
        <v>1.2960819692333359E-2</v>
      </c>
      <c r="F76" s="177">
        <f t="shared" si="4"/>
        <v>23.800000000000015</v>
      </c>
      <c r="G76" s="61">
        <f t="shared" si="5"/>
        <v>6.1769692632590257E-3</v>
      </c>
    </row>
    <row r="77" spans="1:7" hidden="1" x14ac:dyDescent="0.45">
      <c r="A77"/>
      <c r="B77" s="177">
        <f t="shared" si="1"/>
        <v>24.400000000000016</v>
      </c>
      <c r="C77" s="61">
        <f t="shared" si="0"/>
        <v>1.824000000000002E-2</v>
      </c>
      <c r="D77" s="177">
        <f t="shared" si="2"/>
        <v>24.400000000000016</v>
      </c>
      <c r="E77" s="61">
        <f t="shared" si="3"/>
        <v>1.4159609856000035E-2</v>
      </c>
      <c r="F77" s="177">
        <f t="shared" si="4"/>
        <v>24.400000000000016</v>
      </c>
      <c r="G77" s="61">
        <f t="shared" si="5"/>
        <v>7.3724710711374217E-3</v>
      </c>
    </row>
    <row r="78" spans="1:7" hidden="1" x14ac:dyDescent="0.45">
      <c r="A78"/>
      <c r="B78" s="177">
        <f t="shared" si="1"/>
        <v>25.000000000000018</v>
      </c>
      <c r="C78" s="61">
        <f t="shared" si="0"/>
        <v>1.8750000000000013E-2</v>
      </c>
      <c r="D78" s="177">
        <f t="shared" si="2"/>
        <v>25.000000000000018</v>
      </c>
      <c r="E78" s="61">
        <f t="shared" si="3"/>
        <v>1.5380859375000035E-2</v>
      </c>
      <c r="F78" s="177">
        <f t="shared" si="4"/>
        <v>25.000000000000018</v>
      </c>
      <c r="G78" s="61">
        <f t="shared" si="5"/>
        <v>8.6990475654602512E-3</v>
      </c>
    </row>
    <row r="79" spans="1:7" hidden="1" x14ac:dyDescent="0.45">
      <c r="A79"/>
      <c r="B79" s="177">
        <f t="shared" si="1"/>
        <v>25.600000000000019</v>
      </c>
      <c r="C79" s="61">
        <f t="shared" si="0"/>
        <v>1.9240000000000021E-2</v>
      </c>
      <c r="D79" s="177">
        <f t="shared" si="2"/>
        <v>25.600000000000019</v>
      </c>
      <c r="E79" s="61">
        <f t="shared" si="3"/>
        <v>1.661850638933338E-2</v>
      </c>
      <c r="F79" s="177">
        <f t="shared" si="4"/>
        <v>25.600000000000019</v>
      </c>
      <c r="G79" s="61">
        <f t="shared" si="5"/>
        <v>1.0155340262458535E-2</v>
      </c>
    </row>
    <row r="80" spans="1:7" hidden="1" x14ac:dyDescent="0.45">
      <c r="A80"/>
      <c r="B80" s="177">
        <f t="shared" si="1"/>
        <v>26.200000000000021</v>
      </c>
      <c r="C80" s="61">
        <f t="shared" si="0"/>
        <v>1.9710000000000019E-2</v>
      </c>
      <c r="D80" s="177">
        <f t="shared" si="2"/>
        <v>26.200000000000021</v>
      </c>
      <c r="E80" s="61">
        <f t="shared" si="3"/>
        <v>1.7866383759000039E-2</v>
      </c>
      <c r="F80" s="177">
        <f t="shared" si="4"/>
        <v>26.200000000000021</v>
      </c>
      <c r="G80" s="61">
        <f t="shared" si="5"/>
        <v>1.1737721986254534E-2</v>
      </c>
    </row>
    <row r="81" spans="1:7" hidden="1" x14ac:dyDescent="0.45">
      <c r="A81"/>
      <c r="B81" s="177">
        <f t="shared" si="1"/>
        <v>26.800000000000022</v>
      </c>
      <c r="C81" s="61">
        <f t="shared" si="0"/>
        <v>2.0160000000000018E-2</v>
      </c>
      <c r="D81" s="177">
        <f t="shared" si="2"/>
        <v>26.800000000000022</v>
      </c>
      <c r="E81" s="61">
        <f t="shared" si="3"/>
        <v>1.9118260224000046E-2</v>
      </c>
      <c r="F81" s="177">
        <f t="shared" si="4"/>
        <v>26.800000000000022</v>
      </c>
      <c r="G81" s="61">
        <f t="shared" si="5"/>
        <v>1.3440246680812958E-2</v>
      </c>
    </row>
    <row r="82" spans="1:7" hidden="1" x14ac:dyDescent="0.45">
      <c r="A82"/>
      <c r="B82" s="177">
        <f t="shared" si="1"/>
        <v>27.400000000000023</v>
      </c>
      <c r="C82" s="61">
        <f t="shared" si="0"/>
        <v>2.0590000000000015E-2</v>
      </c>
      <c r="D82" s="177">
        <f t="shared" si="2"/>
        <v>27.400000000000023</v>
      </c>
      <c r="E82" s="61">
        <f t="shared" si="3"/>
        <v>2.0367879884333369E-2</v>
      </c>
      <c r="F82" s="177">
        <f t="shared" si="4"/>
        <v>27.400000000000023</v>
      </c>
      <c r="G82" s="61">
        <f t="shared" si="5"/>
        <v>1.5254646667847071E-2</v>
      </c>
    </row>
    <row r="83" spans="1:7" hidden="1" x14ac:dyDescent="0.45">
      <c r="A83"/>
      <c r="B83" s="177">
        <f t="shared" si="1"/>
        <v>28.000000000000025</v>
      </c>
      <c r="C83" s="61">
        <f t="shared" si="0"/>
        <v>2.1000000000000019E-2</v>
      </c>
      <c r="D83" s="177">
        <f t="shared" si="2"/>
        <v>28.000000000000025</v>
      </c>
      <c r="E83" s="61">
        <f t="shared" si="3"/>
        <v>2.1609000000000045E-2</v>
      </c>
      <c r="F83" s="177">
        <f t="shared" si="4"/>
        <v>28.000000000000025</v>
      </c>
      <c r="G83" s="61">
        <f t="shared" si="5"/>
        <v>1.7170377424200085E-2</v>
      </c>
    </row>
    <row r="84" spans="1:7" hidden="1" x14ac:dyDescent="0.45">
      <c r="A84"/>
      <c r="B84" s="177">
        <f t="shared" si="1"/>
        <v>28.600000000000026</v>
      </c>
      <c r="C84" s="61">
        <f t="shared" si="0"/>
        <v>2.139000000000002E-2</v>
      </c>
      <c r="D84" s="177">
        <f t="shared" si="2"/>
        <v>28.600000000000026</v>
      </c>
      <c r="E84" s="61">
        <f t="shared" si="3"/>
        <v>2.2835427111000048E-2</v>
      </c>
      <c r="F84" s="177">
        <f t="shared" si="4"/>
        <v>28.600000000000026</v>
      </c>
      <c r="G84" s="61">
        <f t="shared" si="5"/>
        <v>1.9174708949625474E-2</v>
      </c>
    </row>
    <row r="85" spans="1:7" hidden="1" x14ac:dyDescent="0.45">
      <c r="A85"/>
      <c r="B85" s="177">
        <f t="shared" si="1"/>
        <v>29.200000000000028</v>
      </c>
      <c r="C85" s="61">
        <f t="shared" si="0"/>
        <v>2.1760000000000019E-2</v>
      </c>
      <c r="D85" s="177">
        <f t="shared" si="2"/>
        <v>29.200000000000028</v>
      </c>
      <c r="E85" s="61">
        <f t="shared" si="3"/>
        <v>2.4041051477333389E-2</v>
      </c>
      <c r="F85" s="177">
        <f t="shared" si="4"/>
        <v>29.200000000000028</v>
      </c>
      <c r="G85" s="61">
        <f t="shared" si="5"/>
        <v>2.1252861855621922E-2</v>
      </c>
    </row>
    <row r="86" spans="1:7" hidden="1" x14ac:dyDescent="0.45">
      <c r="A86"/>
      <c r="B86" s="177">
        <f t="shared" si="1"/>
        <v>29.800000000000029</v>
      </c>
      <c r="C86" s="61">
        <f t="shared" ref="C86:C117" si="6">IF($C$14="R",_xlfn.BETA.DIST(B86,$C$18,$C$19,FALSE,$C$7,$C$8),_xlfn.BETA.DIST(B86,$C$19,$C$18,FALSE,$C$7,$C$8))</f>
        <v>2.2110000000000015E-2</v>
      </c>
      <c r="D86" s="177">
        <f t="shared" si="2"/>
        <v>29.800000000000029</v>
      </c>
      <c r="E86" s="61">
        <f t="shared" si="3"/>
        <v>2.5219879839000044E-2</v>
      </c>
      <c r="F86" s="177">
        <f t="shared" si="4"/>
        <v>29.800000000000029</v>
      </c>
      <c r="G86" s="61">
        <f t="shared" si="5"/>
        <v>2.33881854403847E-2</v>
      </c>
    </row>
    <row r="87" spans="1:7" hidden="1" x14ac:dyDescent="0.45">
      <c r="A87"/>
      <c r="B87" s="177">
        <f t="shared" si="1"/>
        <v>30.400000000000031</v>
      </c>
      <c r="C87" s="61">
        <f t="shared" si="6"/>
        <v>2.2440000000000019E-2</v>
      </c>
      <c r="D87" s="177">
        <f t="shared" si="2"/>
        <v>30.400000000000031</v>
      </c>
      <c r="E87" s="61">
        <f t="shared" si="3"/>
        <v>2.6366066496000051E-2</v>
      </c>
      <c r="F87" s="177">
        <f t="shared" si="4"/>
        <v>30.400000000000031</v>
      </c>
      <c r="G87" s="61">
        <f t="shared" si="5"/>
        <v>2.5562374234309033E-2</v>
      </c>
    </row>
    <row r="88" spans="1:7" hidden="1" x14ac:dyDescent="0.45">
      <c r="A88"/>
      <c r="B88" s="177">
        <f t="shared" si="1"/>
        <v>31.000000000000032</v>
      </c>
      <c r="C88" s="61">
        <f t="shared" si="6"/>
        <v>2.2750000000000013E-2</v>
      </c>
      <c r="D88" s="177">
        <f t="shared" si="2"/>
        <v>31.000000000000032</v>
      </c>
      <c r="E88" s="61">
        <f t="shared" si="3"/>
        <v>2.7473942708333386E-2</v>
      </c>
      <c r="F88" s="177">
        <f t="shared" si="4"/>
        <v>31.000000000000032</v>
      </c>
      <c r="G88" s="61">
        <f t="shared" si="5"/>
        <v>2.7755718813136883E-2</v>
      </c>
    </row>
    <row r="89" spans="1:7" hidden="1" x14ac:dyDescent="0.45">
      <c r="A89"/>
      <c r="B89" s="177">
        <f t="shared" si="1"/>
        <v>31.600000000000033</v>
      </c>
      <c r="C89" s="61">
        <f t="shared" si="6"/>
        <v>2.3040000000000015E-2</v>
      </c>
      <c r="D89" s="177">
        <f t="shared" si="2"/>
        <v>31.600000000000033</v>
      </c>
      <c r="E89" s="61">
        <f t="shared" si="3"/>
        <v>2.8538044416000045E-2</v>
      </c>
      <c r="F89" s="177">
        <f t="shared" si="4"/>
        <v>31.600000000000033</v>
      </c>
      <c r="G89" s="61">
        <f t="shared" si="5"/>
        <v>2.9947386088237278E-2</v>
      </c>
    </row>
    <row r="90" spans="1:7" hidden="1" x14ac:dyDescent="0.45">
      <c r="A90"/>
      <c r="B90" s="177">
        <f t="shared" si="1"/>
        <v>32.200000000000031</v>
      </c>
      <c r="C90" s="61">
        <f t="shared" si="6"/>
        <v>2.3310000000000015E-2</v>
      </c>
      <c r="D90" s="177">
        <f t="shared" si="2"/>
        <v>32.200000000000031</v>
      </c>
      <c r="E90" s="61">
        <f t="shared" si="3"/>
        <v>2.9553138279000041E-2</v>
      </c>
      <c r="F90" s="177">
        <f t="shared" si="4"/>
        <v>32.200000000000031</v>
      </c>
      <c r="G90" s="61">
        <f t="shared" si="5"/>
        <v>3.2115723800320496E-2</v>
      </c>
    </row>
    <row r="91" spans="1:7" hidden="1" x14ac:dyDescent="0.45">
      <c r="A91"/>
      <c r="B91" s="177">
        <f t="shared" si="1"/>
        <v>32.800000000000033</v>
      </c>
      <c r="C91" s="61">
        <f t="shared" si="6"/>
        <v>2.3560000000000015E-2</v>
      </c>
      <c r="D91" s="177">
        <f t="shared" si="2"/>
        <v>32.800000000000033</v>
      </c>
      <c r="E91" s="61">
        <f t="shared" si="3"/>
        <v>3.0514246037333381E-2</v>
      </c>
      <c r="F91" s="177">
        <f t="shared" si="4"/>
        <v>32.800000000000033</v>
      </c>
      <c r="G91" s="61">
        <f t="shared" si="5"/>
        <v>3.4238583567115469E-2</v>
      </c>
    </row>
    <row r="92" spans="1:7" hidden="1" x14ac:dyDescent="0.45">
      <c r="A92"/>
      <c r="B92" s="177">
        <f t="shared" si="1"/>
        <v>33.400000000000034</v>
      </c>
      <c r="C92" s="61">
        <f t="shared" si="6"/>
        <v>2.3790000000000016E-2</v>
      </c>
      <c r="D92" s="177">
        <f t="shared" si="2"/>
        <v>33.400000000000034</v>
      </c>
      <c r="E92" s="61">
        <f t="shared" si="3"/>
        <v>3.1416667191000044E-2</v>
      </c>
      <c r="F92" s="177">
        <f t="shared" si="4"/>
        <v>33.400000000000034</v>
      </c>
      <c r="G92" s="61">
        <f t="shared" si="5"/>
        <v>3.6293656568600161E-2</v>
      </c>
    </row>
    <row r="93" spans="1:7" hidden="1" x14ac:dyDescent="0.45">
      <c r="A93"/>
      <c r="B93" s="177">
        <f t="shared" si="1"/>
        <v>34.000000000000036</v>
      </c>
      <c r="C93" s="61">
        <f t="shared" si="6"/>
        <v>2.4000000000000014E-2</v>
      </c>
      <c r="D93" s="177">
        <f t="shared" si="2"/>
        <v>34.000000000000036</v>
      </c>
      <c r="E93" s="61">
        <f t="shared" si="3"/>
        <v>3.2256000000000035E-2</v>
      </c>
      <c r="F93" s="177">
        <f t="shared" si="4"/>
        <v>34.000000000000036</v>
      </c>
      <c r="G93" s="61">
        <f t="shared" si="5"/>
        <v>3.8258815795200109E-2</v>
      </c>
    </row>
    <row r="94" spans="1:7" hidden="1" x14ac:dyDescent="0.45">
      <c r="A94"/>
      <c r="B94" s="177">
        <f t="shared" si="1"/>
        <v>34.600000000000037</v>
      </c>
      <c r="C94" s="61">
        <f t="shared" si="6"/>
        <v>2.419000000000001E-2</v>
      </c>
      <c r="D94" s="177">
        <f t="shared" si="2"/>
        <v>34.600000000000037</v>
      </c>
      <c r="E94" s="61">
        <f t="shared" si="3"/>
        <v>3.3028160804333379E-2</v>
      </c>
      <c r="F94" s="177">
        <f t="shared" si="4"/>
        <v>34.600000000000037</v>
      </c>
      <c r="G94" s="61">
        <f t="shared" si="5"/>
        <v>4.0112458733498717E-2</v>
      </c>
    </row>
    <row r="95" spans="1:7" hidden="1" x14ac:dyDescent="0.45">
      <c r="A95"/>
      <c r="B95" s="177">
        <f t="shared" si="1"/>
        <v>35.200000000000038</v>
      </c>
      <c r="C95" s="61">
        <f t="shared" si="6"/>
        <v>2.436000000000001E-2</v>
      </c>
      <c r="D95" s="177">
        <f t="shared" si="2"/>
        <v>35.200000000000038</v>
      </c>
      <c r="E95" s="61">
        <f t="shared" si="3"/>
        <v>3.3729401664000035E-2</v>
      </c>
      <c r="F95" s="177">
        <f t="shared" si="4"/>
        <v>35.200000000000038</v>
      </c>
      <c r="G95" s="61">
        <f t="shared" si="5"/>
        <v>4.1833844417683862E-2</v>
      </c>
    </row>
    <row r="96" spans="1:7" hidden="1" x14ac:dyDescent="0.45">
      <c r="A96"/>
      <c r="B96" s="177">
        <f t="shared" si="1"/>
        <v>35.80000000000004</v>
      </c>
      <c r="C96" s="61">
        <f t="shared" si="6"/>
        <v>2.4510000000000014E-2</v>
      </c>
      <c r="D96" s="177">
        <f t="shared" si="2"/>
        <v>35.80000000000004</v>
      </c>
      <c r="E96" s="61">
        <f t="shared" si="3"/>
        <v>3.4356326319000027E-2</v>
      </c>
      <c r="F96" s="177">
        <f t="shared" si="4"/>
        <v>35.80000000000004</v>
      </c>
      <c r="G96" s="61">
        <f t="shared" si="5"/>
        <v>4.3403418929231725E-2</v>
      </c>
    </row>
    <row r="97" spans="1:7" hidden="1" x14ac:dyDescent="0.45">
      <c r="A97"/>
      <c r="B97" s="177">
        <f t="shared" si="1"/>
        <v>36.400000000000041</v>
      </c>
      <c r="C97" s="61">
        <f t="shared" si="6"/>
        <v>2.4640000000000009E-2</v>
      </c>
      <c r="D97" s="177">
        <f t="shared" si="2"/>
        <v>36.400000000000041</v>
      </c>
      <c r="E97" s="61">
        <f t="shared" si="3"/>
        <v>3.4905904469333358E-2</v>
      </c>
      <c r="F97" s="177">
        <f t="shared" si="4"/>
        <v>36.400000000000041</v>
      </c>
      <c r="G97" s="61">
        <f t="shared" si="5"/>
        <v>4.4803123677148761E-2</v>
      </c>
    </row>
    <row r="98" spans="1:7" hidden="1" x14ac:dyDescent="0.45">
      <c r="A98"/>
      <c r="B98" s="177">
        <f t="shared" si="1"/>
        <v>37.000000000000043</v>
      </c>
      <c r="C98" s="61">
        <f t="shared" si="6"/>
        <v>2.4750000000000008E-2</v>
      </c>
      <c r="D98" s="177">
        <f t="shared" si="2"/>
        <v>37.000000000000043</v>
      </c>
      <c r="E98" s="61">
        <f t="shared" si="3"/>
        <v>3.5375484375000023E-2</v>
      </c>
      <c r="F98" s="177">
        <f t="shared" si="4"/>
        <v>37.000000000000043</v>
      </c>
      <c r="G98" s="61">
        <f t="shared" si="5"/>
        <v>4.6016681130390771E-2</v>
      </c>
    </row>
    <row r="99" spans="1:7" hidden="1" x14ac:dyDescent="0.45">
      <c r="A99"/>
      <c r="B99" s="177">
        <f t="shared" si="1"/>
        <v>37.600000000000044</v>
      </c>
      <c r="C99" s="61">
        <f t="shared" si="6"/>
        <v>2.4840000000000008E-2</v>
      </c>
      <c r="D99" s="177">
        <f t="shared" si="2"/>
        <v>37.600000000000044</v>
      </c>
      <c r="E99" s="61">
        <f t="shared" si="3"/>
        <v>3.5762803776000017E-2</v>
      </c>
      <c r="F99" s="177">
        <f t="shared" si="4"/>
        <v>37.600000000000044</v>
      </c>
      <c r="G99" s="61">
        <f t="shared" si="5"/>
        <v>4.702985309588336E-2</v>
      </c>
    </row>
    <row r="100" spans="1:7" hidden="1" x14ac:dyDescent="0.45">
      <c r="A100"/>
      <c r="B100" s="177">
        <f t="shared" si="1"/>
        <v>38.200000000000045</v>
      </c>
      <c r="C100" s="61">
        <f t="shared" si="6"/>
        <v>2.4910000000000002E-2</v>
      </c>
      <c r="D100" s="177">
        <f t="shared" si="2"/>
        <v>38.200000000000045</v>
      </c>
      <c r="E100" s="61">
        <f t="shared" si="3"/>
        <v>3.6065999132333347E-2</v>
      </c>
      <c r="F100" s="177">
        <f t="shared" si="4"/>
        <v>38.200000000000045</v>
      </c>
      <c r="G100" s="61">
        <f t="shared" si="5"/>
        <v>4.783066713208961E-2</v>
      </c>
    </row>
    <row r="101" spans="1:7" hidden="1" x14ac:dyDescent="0.45">
      <c r="A101"/>
      <c r="B101" s="177">
        <f t="shared" si="1"/>
        <v>38.800000000000047</v>
      </c>
      <c r="C101" s="61">
        <f t="shared" si="6"/>
        <v>2.4960000000000003E-2</v>
      </c>
      <c r="D101" s="177">
        <f t="shared" si="2"/>
        <v>38.800000000000047</v>
      </c>
      <c r="E101" s="61">
        <f t="shared" si="3"/>
        <v>3.6283613184000002E-2</v>
      </c>
      <c r="F101" s="177">
        <f t="shared" si="4"/>
        <v>38.800000000000047</v>
      </c>
      <c r="G101" s="61">
        <f t="shared" si="5"/>
        <v>4.8409607250801762E-2</v>
      </c>
    </row>
    <row r="102" spans="1:7" hidden="1" x14ac:dyDescent="0.45">
      <c r="A102"/>
      <c r="B102" s="177">
        <f t="shared" si="1"/>
        <v>39.400000000000048</v>
      </c>
      <c r="C102" s="61">
        <f t="shared" si="6"/>
        <v>2.4990000000000002E-2</v>
      </c>
      <c r="D102" s="177">
        <f t="shared" si="2"/>
        <v>39.400000000000048</v>
      </c>
      <c r="E102" s="61">
        <f t="shared" si="3"/>
        <v>3.6414600830999996E-2</v>
      </c>
      <c r="F102" s="177">
        <f t="shared" si="4"/>
        <v>39.400000000000048</v>
      </c>
      <c r="G102" s="61">
        <f t="shared" si="5"/>
        <v>4.8759765679643789E-2</v>
      </c>
    </row>
    <row r="103" spans="1:7" hidden="1" x14ac:dyDescent="0.45">
      <c r="A103"/>
      <c r="B103" s="177">
        <f t="shared" si="1"/>
        <v>40.00000000000005</v>
      </c>
      <c r="C103" s="61">
        <f t="shared" si="6"/>
        <v>2.5000000000000001E-2</v>
      </c>
      <c r="D103" s="177">
        <f t="shared" si="2"/>
        <v>40.00000000000005</v>
      </c>
      <c r="E103" s="61">
        <f t="shared" si="3"/>
        <v>3.6458333333333329E-2</v>
      </c>
      <c r="F103" s="177">
        <f t="shared" si="4"/>
        <v>40.00000000000005</v>
      </c>
      <c r="G103" s="61">
        <f t="shared" si="5"/>
        <v>4.8876953125000004E-2</v>
      </c>
    </row>
    <row r="104" spans="1:7" hidden="1" x14ac:dyDescent="0.45">
      <c r="A104"/>
      <c r="B104" s="177">
        <f t="shared" si="1"/>
        <v>40.600000000000051</v>
      </c>
      <c r="C104" s="61">
        <f t="shared" si="6"/>
        <v>2.4990000000000002E-2</v>
      </c>
      <c r="D104" s="177">
        <f t="shared" si="2"/>
        <v>40.600000000000051</v>
      </c>
      <c r="E104" s="61">
        <f t="shared" si="3"/>
        <v>3.6414600830999982E-2</v>
      </c>
      <c r="F104" s="177">
        <f t="shared" si="4"/>
        <v>40.600000000000051</v>
      </c>
      <c r="G104" s="61">
        <f t="shared" si="5"/>
        <v>4.8759765679643748E-2</v>
      </c>
    </row>
    <row r="105" spans="1:7" hidden="1" x14ac:dyDescent="0.45">
      <c r="A105"/>
      <c r="B105" s="177">
        <f t="shared" si="1"/>
        <v>41.200000000000053</v>
      </c>
      <c r="C105" s="61">
        <f t="shared" si="6"/>
        <v>2.4959999999999996E-2</v>
      </c>
      <c r="D105" s="177">
        <f t="shared" si="2"/>
        <v>41.200000000000053</v>
      </c>
      <c r="E105" s="61">
        <f t="shared" si="3"/>
        <v>3.6283613183999974E-2</v>
      </c>
      <c r="F105" s="177">
        <f t="shared" si="4"/>
        <v>41.200000000000053</v>
      </c>
      <c r="G105" s="61">
        <f t="shared" si="5"/>
        <v>4.8409607250801692E-2</v>
      </c>
    </row>
    <row r="106" spans="1:7" hidden="1" x14ac:dyDescent="0.45">
      <c r="A106"/>
      <c r="B106" s="177">
        <f t="shared" si="1"/>
        <v>41.800000000000054</v>
      </c>
      <c r="C106" s="61">
        <f t="shared" si="6"/>
        <v>2.4909999999999995E-2</v>
      </c>
      <c r="D106" s="177">
        <f t="shared" si="2"/>
        <v>41.800000000000054</v>
      </c>
      <c r="E106" s="61">
        <f t="shared" si="3"/>
        <v>3.6065999132333305E-2</v>
      </c>
      <c r="F106" s="177">
        <f t="shared" si="4"/>
        <v>41.800000000000054</v>
      </c>
      <c r="G106" s="61">
        <f t="shared" si="5"/>
        <v>4.7830667132089492E-2</v>
      </c>
    </row>
    <row r="107" spans="1:7" hidden="1" x14ac:dyDescent="0.45">
      <c r="A107"/>
      <c r="B107" s="177">
        <f t="shared" si="1"/>
        <v>42.400000000000055</v>
      </c>
      <c r="C107" s="61">
        <f t="shared" si="6"/>
        <v>2.4839999999999994E-2</v>
      </c>
      <c r="D107" s="177">
        <f t="shared" si="2"/>
        <v>42.400000000000055</v>
      </c>
      <c r="E107" s="61">
        <f t="shared" si="3"/>
        <v>3.5762803775999961E-2</v>
      </c>
      <c r="F107" s="177">
        <f t="shared" si="4"/>
        <v>42.400000000000055</v>
      </c>
      <c r="G107" s="61">
        <f t="shared" si="5"/>
        <v>4.7029853095883208E-2</v>
      </c>
    </row>
    <row r="108" spans="1:7" hidden="1" x14ac:dyDescent="0.45">
      <c r="A108"/>
      <c r="B108" s="177">
        <f t="shared" si="1"/>
        <v>43.000000000000057</v>
      </c>
      <c r="C108" s="61">
        <f t="shared" si="6"/>
        <v>2.4749999999999991E-2</v>
      </c>
      <c r="D108" s="177">
        <f t="shared" si="2"/>
        <v>43.000000000000057</v>
      </c>
      <c r="E108" s="61">
        <f t="shared" si="3"/>
        <v>3.5375484374999953E-2</v>
      </c>
      <c r="F108" s="177">
        <f t="shared" si="4"/>
        <v>43.000000000000057</v>
      </c>
      <c r="G108" s="61">
        <f t="shared" si="5"/>
        <v>4.6016681130390577E-2</v>
      </c>
    </row>
    <row r="109" spans="1:7" hidden="1" x14ac:dyDescent="0.45">
      <c r="A109"/>
      <c r="B109" s="177">
        <f t="shared" si="1"/>
        <v>43.600000000000058</v>
      </c>
      <c r="C109" s="61">
        <f t="shared" si="6"/>
        <v>2.4639999999999988E-2</v>
      </c>
      <c r="D109" s="177">
        <f t="shared" si="2"/>
        <v>43.600000000000058</v>
      </c>
      <c r="E109" s="61">
        <f t="shared" si="3"/>
        <v>3.4905904469333282E-2</v>
      </c>
      <c r="F109" s="177">
        <f t="shared" si="4"/>
        <v>43.600000000000058</v>
      </c>
      <c r="G109" s="61">
        <f t="shared" si="5"/>
        <v>4.480312367714856E-2</v>
      </c>
    </row>
    <row r="110" spans="1:7" hidden="1" x14ac:dyDescent="0.45">
      <c r="A110"/>
      <c r="B110" s="177">
        <f t="shared" si="1"/>
        <v>44.20000000000006</v>
      </c>
      <c r="C110" s="61">
        <f t="shared" si="6"/>
        <v>2.4509999999999987E-2</v>
      </c>
      <c r="D110" s="177">
        <f t="shared" si="2"/>
        <v>44.20000000000006</v>
      </c>
      <c r="E110" s="61">
        <f t="shared" si="3"/>
        <v>3.4356326318999937E-2</v>
      </c>
      <c r="F110" s="177">
        <f t="shared" si="4"/>
        <v>44.20000000000006</v>
      </c>
      <c r="G110" s="61">
        <f t="shared" si="5"/>
        <v>4.340341892923149E-2</v>
      </c>
    </row>
    <row r="111" spans="1:7" hidden="1" x14ac:dyDescent="0.45">
      <c r="A111"/>
      <c r="B111" s="177">
        <f t="shared" si="1"/>
        <v>44.800000000000061</v>
      </c>
      <c r="C111" s="61">
        <f t="shared" si="6"/>
        <v>2.4359999999999986E-2</v>
      </c>
      <c r="D111" s="177">
        <f t="shared" si="2"/>
        <v>44.800000000000061</v>
      </c>
      <c r="E111" s="61">
        <f t="shared" si="3"/>
        <v>3.3729401663999924E-2</v>
      </c>
      <c r="F111" s="177">
        <f t="shared" si="4"/>
        <v>44.800000000000061</v>
      </c>
      <c r="G111" s="61">
        <f t="shared" si="5"/>
        <v>4.183384441768357E-2</v>
      </c>
    </row>
    <row r="112" spans="1:7" hidden="1" x14ac:dyDescent="0.45">
      <c r="A112"/>
      <c r="B112" s="177">
        <f t="shared" si="1"/>
        <v>45.400000000000063</v>
      </c>
      <c r="C112" s="61">
        <f t="shared" si="6"/>
        <v>2.4189999999999982E-2</v>
      </c>
      <c r="D112" s="177">
        <f t="shared" si="2"/>
        <v>45.400000000000063</v>
      </c>
      <c r="E112" s="61">
        <f t="shared" si="3"/>
        <v>3.3028160804333254E-2</v>
      </c>
      <c r="F112" s="177">
        <f t="shared" si="4"/>
        <v>45.400000000000063</v>
      </c>
      <c r="G112" s="61">
        <f t="shared" si="5"/>
        <v>4.0112458733498425E-2</v>
      </c>
    </row>
    <row r="113" spans="1:7" hidden="1" x14ac:dyDescent="0.45">
      <c r="A113"/>
      <c r="B113" s="177">
        <f t="shared" si="1"/>
        <v>46.000000000000064</v>
      </c>
      <c r="C113" s="61">
        <f t="shared" si="6"/>
        <v>2.399999999999998E-2</v>
      </c>
      <c r="D113" s="177">
        <f t="shared" si="2"/>
        <v>46.000000000000064</v>
      </c>
      <c r="E113" s="61">
        <f t="shared" si="3"/>
        <v>3.225599999999991E-2</v>
      </c>
      <c r="F113" s="177">
        <f t="shared" si="4"/>
        <v>46.000000000000064</v>
      </c>
      <c r="G113" s="61">
        <f t="shared" si="5"/>
        <v>3.8258815795199803E-2</v>
      </c>
    </row>
    <row r="114" spans="1:7" hidden="1" x14ac:dyDescent="0.45">
      <c r="A114"/>
      <c r="B114" s="177">
        <f t="shared" si="1"/>
        <v>46.600000000000065</v>
      </c>
      <c r="C114" s="61">
        <f t="shared" si="6"/>
        <v>2.3789999999999978E-2</v>
      </c>
      <c r="D114" s="177">
        <f t="shared" si="2"/>
        <v>46.600000000000065</v>
      </c>
      <c r="E114" s="61">
        <f t="shared" si="3"/>
        <v>3.1416667190999899E-2</v>
      </c>
      <c r="F114" s="177">
        <f t="shared" si="4"/>
        <v>46.600000000000065</v>
      </c>
      <c r="G114" s="61">
        <f t="shared" si="5"/>
        <v>3.6293656568599841E-2</v>
      </c>
    </row>
    <row r="115" spans="1:7" hidden="1" x14ac:dyDescent="0.45">
      <c r="A115"/>
      <c r="B115" s="177">
        <f t="shared" si="1"/>
        <v>47.200000000000067</v>
      </c>
      <c r="C115" s="61">
        <f t="shared" si="6"/>
        <v>2.3559999999999973E-2</v>
      </c>
      <c r="D115" s="177">
        <f t="shared" si="2"/>
        <v>47.200000000000067</v>
      </c>
      <c r="E115" s="61">
        <f t="shared" si="3"/>
        <v>3.0514246037333222E-2</v>
      </c>
      <c r="F115" s="177">
        <f t="shared" si="4"/>
        <v>47.200000000000067</v>
      </c>
      <c r="G115" s="61">
        <f t="shared" si="5"/>
        <v>3.4238583567115108E-2</v>
      </c>
    </row>
    <row r="116" spans="1:7" hidden="1" x14ac:dyDescent="0.45">
      <c r="A116"/>
      <c r="B116" s="177">
        <f t="shared" si="1"/>
        <v>47.800000000000068</v>
      </c>
      <c r="C116" s="61">
        <f t="shared" si="6"/>
        <v>2.3309999999999973E-2</v>
      </c>
      <c r="D116" s="177">
        <f t="shared" si="2"/>
        <v>47.800000000000068</v>
      </c>
      <c r="E116" s="61">
        <f t="shared" si="3"/>
        <v>2.9553138278999878E-2</v>
      </c>
      <c r="F116" s="177">
        <f t="shared" si="4"/>
        <v>47.800000000000068</v>
      </c>
      <c r="G116" s="61">
        <f t="shared" si="5"/>
        <v>3.2115723800320149E-2</v>
      </c>
    </row>
    <row r="117" spans="1:7" hidden="1" x14ac:dyDescent="0.45">
      <c r="A117"/>
      <c r="B117" s="177">
        <f t="shared" si="1"/>
        <v>48.40000000000007</v>
      </c>
      <c r="C117" s="61">
        <f t="shared" si="6"/>
        <v>2.3039999999999967E-2</v>
      </c>
      <c r="D117" s="177">
        <f t="shared" si="2"/>
        <v>48.40000000000007</v>
      </c>
      <c r="E117" s="61">
        <f t="shared" si="3"/>
        <v>2.8538044415999868E-2</v>
      </c>
      <c r="F117" s="177">
        <f t="shared" si="4"/>
        <v>48.40000000000007</v>
      </c>
      <c r="G117" s="61">
        <f t="shared" si="5"/>
        <v>2.9947386088236914E-2</v>
      </c>
    </row>
    <row r="118" spans="1:7" hidden="1" x14ac:dyDescent="0.45">
      <c r="A118"/>
      <c r="B118" s="177">
        <f t="shared" si="1"/>
        <v>49.000000000000071</v>
      </c>
      <c r="C118" s="61">
        <f t="shared" ref="C118:C149" si="7">IF($C$14="R",_xlfn.BETA.DIST(B118,$C$18,$C$19,FALSE,$C$7,$C$8),_xlfn.BETA.DIST(B118,$C$19,$C$18,FALSE,$C$7,$C$8))</f>
        <v>2.2749999999999968E-2</v>
      </c>
      <c r="D118" s="177">
        <f t="shared" si="2"/>
        <v>49.000000000000071</v>
      </c>
      <c r="E118" s="61">
        <f t="shared" si="3"/>
        <v>2.7473942708333209E-2</v>
      </c>
      <c r="F118" s="177">
        <f t="shared" si="4"/>
        <v>49.000000000000071</v>
      </c>
      <c r="G118" s="61">
        <f t="shared" si="5"/>
        <v>2.7755718813136529E-2</v>
      </c>
    </row>
    <row r="119" spans="1:7" hidden="1" x14ac:dyDescent="0.45">
      <c r="A119"/>
      <c r="B119" s="177">
        <f t="shared" ref="B119:B153" si="8">IF(ISNONTEXT($C$51),B118+$C$51,"")</f>
        <v>49.600000000000072</v>
      </c>
      <c r="C119" s="61">
        <f t="shared" si="7"/>
        <v>2.243999999999996E-2</v>
      </c>
      <c r="D119" s="177">
        <f t="shared" ref="D119:D153" si="9">IF(ISNONTEXT($E$51),D118+$E$51,"")</f>
        <v>49.600000000000072</v>
      </c>
      <c r="E119" s="61">
        <f t="shared" ref="E119:E152" si="10">IF($E$14="R",_xlfn.BETA.DIST(D119,$E$18,$E$19,FALSE,$E$7,$E$8),_xlfn.BETA.DIST(D119,$E$19,$E$18,FALSE,$E$7,$E$8))</f>
        <v>2.6366066495999853E-2</v>
      </c>
      <c r="F119" s="177">
        <f t="shared" ref="F119:F153" si="11">IF(ISNONTEXT($G$51),F118+$G$51,"")</f>
        <v>49.600000000000072</v>
      </c>
      <c r="G119" s="61">
        <f t="shared" ref="G119:G152" si="12">IF($G$14="R",_xlfn.BETA.DIST(F119,$G$18,$G$19,FALSE,$G$7,$G$8),_xlfn.BETA.DIST(F119,$G$19,$G$18,FALSE,$G$7,$G$8))</f>
        <v>2.5562374234308658E-2</v>
      </c>
    </row>
    <row r="120" spans="1:7" hidden="1" x14ac:dyDescent="0.45">
      <c r="A120"/>
      <c r="B120" s="177">
        <f t="shared" si="8"/>
        <v>50.200000000000074</v>
      </c>
      <c r="C120" s="61">
        <f t="shared" si="7"/>
        <v>2.210999999999996E-2</v>
      </c>
      <c r="D120" s="177">
        <f t="shared" si="9"/>
        <v>50.200000000000074</v>
      </c>
      <c r="E120" s="61">
        <f t="shared" si="10"/>
        <v>2.5219879838999853E-2</v>
      </c>
      <c r="F120" s="177">
        <f t="shared" si="11"/>
        <v>50.200000000000074</v>
      </c>
      <c r="G120" s="61">
        <f t="shared" si="12"/>
        <v>2.3388185440384346E-2</v>
      </c>
    </row>
    <row r="121" spans="1:7" hidden="1" x14ac:dyDescent="0.45">
      <c r="A121"/>
      <c r="B121" s="177">
        <f t="shared" si="8"/>
        <v>50.800000000000075</v>
      </c>
      <c r="C121" s="61">
        <f t="shared" si="7"/>
        <v>2.1759999999999956E-2</v>
      </c>
      <c r="D121" s="177">
        <f t="shared" si="9"/>
        <v>50.800000000000075</v>
      </c>
      <c r="E121" s="61">
        <f t="shared" si="10"/>
        <v>2.4041051477333177E-2</v>
      </c>
      <c r="F121" s="177">
        <f t="shared" si="11"/>
        <v>50.800000000000075</v>
      </c>
      <c r="G121" s="61">
        <f t="shared" si="12"/>
        <v>2.1252861855621547E-2</v>
      </c>
    </row>
    <row r="122" spans="1:7" hidden="1" x14ac:dyDescent="0.45">
      <c r="A122"/>
      <c r="B122" s="177">
        <f t="shared" si="8"/>
        <v>51.400000000000077</v>
      </c>
      <c r="C122" s="61">
        <f t="shared" si="7"/>
        <v>2.1389999999999954E-2</v>
      </c>
      <c r="D122" s="177">
        <f t="shared" si="9"/>
        <v>51.400000000000077</v>
      </c>
      <c r="E122" s="61">
        <f t="shared" si="10"/>
        <v>2.2835427110999836E-2</v>
      </c>
      <c r="F122" s="177">
        <f t="shared" si="11"/>
        <v>51.400000000000077</v>
      </c>
      <c r="G122" s="61">
        <f t="shared" si="12"/>
        <v>1.9174708949625131E-2</v>
      </c>
    </row>
    <row r="123" spans="1:7" hidden="1" x14ac:dyDescent="0.45">
      <c r="A123"/>
      <c r="B123" s="177">
        <f t="shared" si="8"/>
        <v>52.000000000000078</v>
      </c>
      <c r="C123" s="61">
        <f t="shared" si="7"/>
        <v>2.0999999999999949E-2</v>
      </c>
      <c r="D123" s="177">
        <f t="shared" si="9"/>
        <v>52.000000000000078</v>
      </c>
      <c r="E123" s="61">
        <f t="shared" si="10"/>
        <v>2.1608999999999837E-2</v>
      </c>
      <c r="F123" s="177">
        <f t="shared" si="11"/>
        <v>52.000000000000078</v>
      </c>
      <c r="G123" s="61">
        <f t="shared" si="12"/>
        <v>1.7170377424199749E-2</v>
      </c>
    </row>
    <row r="124" spans="1:7" hidden="1" x14ac:dyDescent="0.45">
      <c r="A124"/>
      <c r="B124" s="177">
        <f t="shared" si="8"/>
        <v>52.60000000000008</v>
      </c>
      <c r="C124" s="61">
        <f t="shared" si="7"/>
        <v>2.0589999999999949E-2</v>
      </c>
      <c r="D124" s="177">
        <f t="shared" si="9"/>
        <v>52.60000000000008</v>
      </c>
      <c r="E124" s="61">
        <f t="shared" si="10"/>
        <v>2.0367879884333164E-2</v>
      </c>
      <c r="F124" s="177">
        <f t="shared" si="11"/>
        <v>52.60000000000008</v>
      </c>
      <c r="G124" s="61">
        <f t="shared" si="12"/>
        <v>1.5254646667846766E-2</v>
      </c>
    </row>
    <row r="125" spans="1:7" hidden="1" x14ac:dyDescent="0.45">
      <c r="A125"/>
      <c r="B125" s="177">
        <f t="shared" si="8"/>
        <v>53.200000000000081</v>
      </c>
      <c r="C125" s="61">
        <f t="shared" si="7"/>
        <v>2.0159999999999945E-2</v>
      </c>
      <c r="D125" s="177">
        <f t="shared" si="9"/>
        <v>53.200000000000081</v>
      </c>
      <c r="E125" s="61">
        <f t="shared" si="10"/>
        <v>1.9118260223999834E-2</v>
      </c>
      <c r="F125" s="177">
        <f t="shared" si="11"/>
        <v>53.200000000000081</v>
      </c>
      <c r="G125" s="61">
        <f t="shared" si="12"/>
        <v>1.3440246680812664E-2</v>
      </c>
    </row>
    <row r="126" spans="1:7" hidden="1" x14ac:dyDescent="0.45">
      <c r="A126"/>
      <c r="B126" s="177">
        <f t="shared" si="8"/>
        <v>53.800000000000082</v>
      </c>
      <c r="C126" s="61">
        <f t="shared" si="7"/>
        <v>1.9709999999999936E-2</v>
      </c>
      <c r="D126" s="177">
        <f t="shared" si="9"/>
        <v>53.800000000000082</v>
      </c>
      <c r="E126" s="61">
        <f t="shared" si="10"/>
        <v>1.786638375899981E-2</v>
      </c>
      <c r="F126" s="177">
        <f t="shared" si="11"/>
        <v>53.800000000000082</v>
      </c>
      <c r="G126" s="61">
        <f t="shared" si="12"/>
        <v>1.1737721986254231E-2</v>
      </c>
    </row>
    <row r="127" spans="1:7" hidden="1" x14ac:dyDescent="0.45">
      <c r="A127"/>
      <c r="B127" s="177">
        <f t="shared" si="8"/>
        <v>54.400000000000084</v>
      </c>
      <c r="C127" s="61">
        <f t="shared" si="7"/>
        <v>1.9239999999999931E-2</v>
      </c>
      <c r="D127" s="177">
        <f t="shared" si="9"/>
        <v>54.400000000000084</v>
      </c>
      <c r="E127" s="61">
        <f t="shared" si="10"/>
        <v>1.6618506389333147E-2</v>
      </c>
      <c r="F127" s="177">
        <f t="shared" si="11"/>
        <v>54.400000000000084</v>
      </c>
      <c r="G127" s="61">
        <f t="shared" si="12"/>
        <v>1.0155340262458255E-2</v>
      </c>
    </row>
    <row r="128" spans="1:7" hidden="1" x14ac:dyDescent="0.45">
      <c r="A128"/>
      <c r="B128" s="177">
        <f t="shared" si="8"/>
        <v>55.000000000000085</v>
      </c>
      <c r="C128" s="61">
        <f t="shared" si="7"/>
        <v>1.8749999999999926E-2</v>
      </c>
      <c r="D128" s="177">
        <f t="shared" si="9"/>
        <v>55.000000000000085</v>
      </c>
      <c r="E128" s="61">
        <f t="shared" si="10"/>
        <v>1.5380859374999825E-2</v>
      </c>
      <c r="F128" s="177">
        <f t="shared" si="11"/>
        <v>55.000000000000085</v>
      </c>
      <c r="G128" s="61">
        <f t="shared" si="12"/>
        <v>8.6990475654600118E-3</v>
      </c>
    </row>
    <row r="129" spans="1:7" hidden="1" x14ac:dyDescent="0.45">
      <c r="A129"/>
      <c r="B129" s="177">
        <f t="shared" si="8"/>
        <v>55.600000000000087</v>
      </c>
      <c r="C129" s="61">
        <f t="shared" si="7"/>
        <v>1.823999999999993E-2</v>
      </c>
      <c r="D129" s="177">
        <f t="shared" si="9"/>
        <v>55.600000000000087</v>
      </c>
      <c r="E129" s="61">
        <f t="shared" si="10"/>
        <v>1.415960985599982E-2</v>
      </c>
      <c r="F129" s="177">
        <f t="shared" si="11"/>
        <v>55.600000000000087</v>
      </c>
      <c r="G129" s="61">
        <f t="shared" si="12"/>
        <v>7.3724710711371988E-3</v>
      </c>
    </row>
    <row r="130" spans="1:7" hidden="1" x14ac:dyDescent="0.45">
      <c r="A130"/>
      <c r="B130" s="177">
        <f t="shared" si="8"/>
        <v>56.200000000000088</v>
      </c>
      <c r="C130" s="61">
        <f t="shared" si="7"/>
        <v>1.7709999999999924E-2</v>
      </c>
      <c r="D130" s="177">
        <f t="shared" si="9"/>
        <v>56.200000000000088</v>
      </c>
      <c r="E130" s="61">
        <f t="shared" si="10"/>
        <v>1.2960819692333155E-2</v>
      </c>
      <c r="F130" s="177">
        <f t="shared" si="11"/>
        <v>56.200000000000088</v>
      </c>
      <c r="G130" s="61">
        <f t="shared" si="12"/>
        <v>6.1769692632588323E-3</v>
      </c>
    </row>
    <row r="131" spans="1:7" hidden="1" x14ac:dyDescent="0.45">
      <c r="A131"/>
      <c r="B131" s="177">
        <f t="shared" si="8"/>
        <v>56.80000000000009</v>
      </c>
      <c r="C131" s="61">
        <f t="shared" si="7"/>
        <v>1.7159999999999918E-2</v>
      </c>
      <c r="D131" s="177">
        <f t="shared" si="9"/>
        <v>56.80000000000009</v>
      </c>
      <c r="E131" s="61">
        <f t="shared" si="10"/>
        <v>1.1790402623999829E-2</v>
      </c>
      <c r="F131" s="177">
        <f t="shared" si="11"/>
        <v>56.80000000000009</v>
      </c>
      <c r="G131" s="61">
        <f t="shared" si="12"/>
        <v>5.111728443553158E-3</v>
      </c>
    </row>
    <row r="132" spans="1:7" hidden="1" x14ac:dyDescent="0.45">
      <c r="A132"/>
      <c r="B132" s="177">
        <f t="shared" si="8"/>
        <v>57.400000000000091</v>
      </c>
      <c r="C132" s="61">
        <f t="shared" si="7"/>
        <v>1.6589999999999917E-2</v>
      </c>
      <c r="D132" s="177">
        <f t="shared" si="9"/>
        <v>57.400000000000091</v>
      </c>
      <c r="E132" s="61">
        <f t="shared" si="10"/>
        <v>1.0654079750999827E-2</v>
      </c>
      <c r="F132" s="177">
        <f t="shared" si="11"/>
        <v>57.400000000000091</v>
      </c>
      <c r="G132" s="61">
        <f t="shared" si="12"/>
        <v>4.1739033583838674E-3</v>
      </c>
    </row>
    <row r="133" spans="1:7" hidden="1" x14ac:dyDescent="0.45">
      <c r="A133"/>
      <c r="B133" s="177">
        <f t="shared" si="8"/>
        <v>58.000000000000092</v>
      </c>
      <c r="C133" s="61">
        <f t="shared" si="7"/>
        <v>1.599999999999991E-2</v>
      </c>
      <c r="D133" s="177">
        <f t="shared" si="9"/>
        <v>58.000000000000092</v>
      </c>
      <c r="E133" s="61">
        <f t="shared" si="10"/>
        <v>9.5573333333331695E-3</v>
      </c>
      <c r="F133" s="177">
        <f t="shared" si="11"/>
        <v>58.000000000000092</v>
      </c>
      <c r="G133" s="61">
        <f t="shared" si="12"/>
        <v>3.3587986431998875E-3</v>
      </c>
    </row>
    <row r="134" spans="1:7" hidden="1" x14ac:dyDescent="0.45">
      <c r="A134"/>
      <c r="B134" s="177">
        <f t="shared" si="8"/>
        <v>58.600000000000094</v>
      </c>
      <c r="C134" s="61">
        <f t="shared" si="7"/>
        <v>1.53899999999999E-2</v>
      </c>
      <c r="D134" s="177">
        <f t="shared" si="9"/>
        <v>58.600000000000094</v>
      </c>
      <c r="E134" s="61">
        <f t="shared" si="10"/>
        <v>8.505358910999827E-3</v>
      </c>
      <c r="F134" s="177">
        <f t="shared" si="11"/>
        <v>58.600000000000094</v>
      </c>
      <c r="G134" s="61">
        <f t="shared" si="12"/>
        <v>2.6600867021067853E-3</v>
      </c>
    </row>
    <row r="135" spans="1:7" hidden="1" x14ac:dyDescent="0.45">
      <c r="A135"/>
      <c r="B135" s="177">
        <f t="shared" si="8"/>
        <v>59.200000000000095</v>
      </c>
      <c r="C135" s="61">
        <f t="shared" si="7"/>
        <v>1.47599999999999E-2</v>
      </c>
      <c r="D135" s="177">
        <f t="shared" si="9"/>
        <v>59.200000000000095</v>
      </c>
      <c r="E135" s="61">
        <f t="shared" si="10"/>
        <v>7.5030157439998418E-3</v>
      </c>
      <c r="F135" s="177">
        <f t="shared" si="11"/>
        <v>59.200000000000095</v>
      </c>
      <c r="G135" s="61">
        <f t="shared" si="12"/>
        <v>2.0700565897946053E-3</v>
      </c>
    </row>
    <row r="136" spans="1:7" hidden="1" x14ac:dyDescent="0.45">
      <c r="A136"/>
      <c r="B136" s="177">
        <f t="shared" si="8"/>
        <v>59.800000000000097</v>
      </c>
      <c r="C136" s="61">
        <f t="shared" si="7"/>
        <v>1.4109999999999893E-2</v>
      </c>
      <c r="D136" s="177">
        <f t="shared" si="9"/>
        <v>59.800000000000097</v>
      </c>
      <c r="E136" s="61">
        <f t="shared" si="10"/>
        <v>6.5547755723331848E-3</v>
      </c>
      <c r="F136" s="177">
        <f t="shared" si="11"/>
        <v>59.800000000000097</v>
      </c>
      <c r="G136" s="61">
        <f t="shared" si="12"/>
        <v>1.5798874733801457E-3</v>
      </c>
    </row>
    <row r="137" spans="1:7" hidden="1" x14ac:dyDescent="0.45">
      <c r="A137"/>
      <c r="B137" s="177">
        <f t="shared" si="8"/>
        <v>60.400000000000098</v>
      </c>
      <c r="C137" s="61">
        <f t="shared" si="7"/>
        <v>1.3439999999999888E-2</v>
      </c>
      <c r="D137" s="177">
        <f t="shared" si="9"/>
        <v>60.400000000000098</v>
      </c>
      <c r="E137" s="61">
        <f t="shared" si="10"/>
        <v>5.6646696959998565E-3</v>
      </c>
      <c r="F137" s="177">
        <f t="shared" si="11"/>
        <v>60.400000000000098</v>
      </c>
      <c r="G137" s="61">
        <f t="shared" si="12"/>
        <v>1.1799393519505924E-3</v>
      </c>
    </row>
    <row r="138" spans="1:7" hidden="1" x14ac:dyDescent="0.45">
      <c r="A138"/>
      <c r="B138" s="177">
        <f t="shared" si="8"/>
        <v>61.000000000000099</v>
      </c>
      <c r="C138" s="61">
        <f t="shared" si="7"/>
        <v>1.2749999999999883E-2</v>
      </c>
      <c r="D138" s="177">
        <f t="shared" si="9"/>
        <v>61.000000000000099</v>
      </c>
      <c r="E138" s="61">
        <f t="shared" si="10"/>
        <v>4.8362343749998688E-3</v>
      </c>
      <c r="F138" s="177">
        <f t="shared" si="11"/>
        <v>61.000000000000099</v>
      </c>
      <c r="G138" s="61">
        <f t="shared" si="12"/>
        <v>8.6005293402343925E-4</v>
      </c>
    </row>
    <row r="139" spans="1:7" hidden="1" x14ac:dyDescent="0.45">
      <c r="A139"/>
      <c r="B139" s="177">
        <f t="shared" si="8"/>
        <v>61.600000000000101</v>
      </c>
      <c r="C139" s="61">
        <f t="shared" si="7"/>
        <v>1.2039999999999882E-2</v>
      </c>
      <c r="D139" s="177">
        <f t="shared" si="9"/>
        <v>61.600000000000101</v>
      </c>
      <c r="E139" s="61">
        <f t="shared" si="10"/>
        <v>4.0724545493332123E-3</v>
      </c>
      <c r="F139" s="177">
        <f t="shared" si="11"/>
        <v>61.600000000000101</v>
      </c>
      <c r="G139" s="61">
        <f t="shared" si="12"/>
        <v>6.0984995298763443E-4</v>
      </c>
    </row>
    <row r="140" spans="1:7" hidden="1" x14ac:dyDescent="0.45">
      <c r="A140"/>
      <c r="B140" s="177">
        <f t="shared" si="8"/>
        <v>62.200000000000102</v>
      </c>
      <c r="C140" s="61">
        <f t="shared" si="7"/>
        <v>1.1309999999999877E-2</v>
      </c>
      <c r="D140" s="177">
        <f t="shared" si="9"/>
        <v>62.200000000000102</v>
      </c>
      <c r="E140" s="61">
        <f t="shared" si="10"/>
        <v>3.3757058789998912E-3</v>
      </c>
      <c r="F140" s="177">
        <f t="shared" si="11"/>
        <v>62.200000000000102</v>
      </c>
      <c r="G140" s="61">
        <f t="shared" si="12"/>
        <v>4.1902477610311606E-4</v>
      </c>
    </row>
    <row r="141" spans="1:7" hidden="1" x14ac:dyDescent="0.45">
      <c r="A141"/>
      <c r="B141" s="177">
        <f t="shared" si="8"/>
        <v>62.800000000000104</v>
      </c>
      <c r="C141" s="61">
        <f t="shared" si="7"/>
        <v>1.0559999999999866E-2</v>
      </c>
      <c r="D141" s="177">
        <f t="shared" si="9"/>
        <v>62.800000000000104</v>
      </c>
      <c r="E141" s="61">
        <f t="shared" si="10"/>
        <v>2.7476951039998952E-3</v>
      </c>
      <c r="F141" s="177">
        <f t="shared" si="11"/>
        <v>62.800000000000104</v>
      </c>
      <c r="G141" s="61">
        <f t="shared" si="12"/>
        <v>2.7761797516884045E-4</v>
      </c>
    </row>
    <row r="142" spans="1:7" hidden="1" x14ac:dyDescent="0.45">
      <c r="A142"/>
      <c r="B142" s="177">
        <f t="shared" si="8"/>
        <v>63.400000000000105</v>
      </c>
      <c r="C142" s="61">
        <f t="shared" si="7"/>
        <v>9.7899999999998613E-3</v>
      </c>
      <c r="D142" s="177">
        <f t="shared" si="9"/>
        <v>63.400000000000105</v>
      </c>
      <c r="E142" s="61">
        <f t="shared" si="10"/>
        <v>2.1893987243332387E-3</v>
      </c>
      <c r="F142" s="177">
        <f t="shared" si="11"/>
        <v>63.400000000000105</v>
      </c>
      <c r="G142" s="61">
        <f t="shared" si="12"/>
        <v>1.7626262109377616E-4</v>
      </c>
    </row>
    <row r="143" spans="1:7" hidden="1" x14ac:dyDescent="0.45">
      <c r="A143"/>
      <c r="B143" s="177">
        <f t="shared" si="8"/>
        <v>64.000000000000099</v>
      </c>
      <c r="C143" s="61">
        <f t="shared" si="7"/>
        <v>8.9999999999998657E-3</v>
      </c>
      <c r="D143" s="177">
        <f t="shared" si="9"/>
        <v>64.000000000000099</v>
      </c>
      <c r="E143" s="61">
        <f t="shared" si="10"/>
        <v>1.7009999999999239E-3</v>
      </c>
      <c r="F143" s="177">
        <f t="shared" si="11"/>
        <v>64.000000000000099</v>
      </c>
      <c r="G143" s="61">
        <f t="shared" si="12"/>
        <v>1.0639448819999066E-4</v>
      </c>
    </row>
    <row r="144" spans="1:7" hidden="1" x14ac:dyDescent="0.45">
      <c r="A144"/>
      <c r="B144" s="177">
        <f t="shared" si="8"/>
        <v>64.600000000000094</v>
      </c>
      <c r="C144" s="61">
        <f t="shared" si="7"/>
        <v>8.189999999999871E-3</v>
      </c>
      <c r="D144" s="177">
        <f t="shared" si="9"/>
        <v>64.600000000000094</v>
      </c>
      <c r="E144" s="61">
        <f t="shared" si="10"/>
        <v>1.2818242709999386E-3</v>
      </c>
      <c r="F144" s="177">
        <f t="shared" si="11"/>
        <v>64.600000000000094</v>
      </c>
      <c r="G144" s="61">
        <f t="shared" si="12"/>
        <v>6.0418158435413331E-5</v>
      </c>
    </row>
    <row r="145" spans="1:7" hidden="1" x14ac:dyDescent="0.45">
      <c r="A145"/>
      <c r="B145" s="177">
        <f t="shared" si="8"/>
        <v>65.200000000000088</v>
      </c>
      <c r="C145" s="61">
        <f t="shared" si="7"/>
        <v>7.3599999999998753E-3</v>
      </c>
      <c r="D145" s="177">
        <f t="shared" si="9"/>
        <v>65.200000000000088</v>
      </c>
      <c r="E145" s="61">
        <f t="shared" si="10"/>
        <v>9.3027259733328592E-4</v>
      </c>
      <c r="F145" s="177">
        <f t="shared" si="11"/>
        <v>65.200000000000088</v>
      </c>
      <c r="G145" s="61">
        <f t="shared" si="12"/>
        <v>3.1822255559555574E-5</v>
      </c>
    </row>
    <row r="146" spans="1:7" hidden="1" x14ac:dyDescent="0.45">
      <c r="A146"/>
      <c r="B146" s="177">
        <f t="shared" si="8"/>
        <v>65.800000000000082</v>
      </c>
      <c r="C146" s="61">
        <f t="shared" si="7"/>
        <v>6.5099999999998813E-3</v>
      </c>
      <c r="D146" s="177">
        <f t="shared" si="9"/>
        <v>65.800000000000082</v>
      </c>
      <c r="E146" s="61">
        <f t="shared" si="10"/>
        <v>6.4375371899996487E-4</v>
      </c>
      <c r="F146" s="177">
        <f t="shared" si="11"/>
        <v>65.800000000000082</v>
      </c>
      <c r="G146" s="61">
        <f t="shared" si="12"/>
        <v>1.5238773168135139E-5</v>
      </c>
    </row>
    <row r="147" spans="1:7" hidden="1" x14ac:dyDescent="0.45">
      <c r="A147"/>
      <c r="B147" s="177">
        <f t="shared" si="8"/>
        <v>66.400000000000077</v>
      </c>
      <c r="C147" s="61">
        <f t="shared" si="7"/>
        <v>5.6399999999998864E-3</v>
      </c>
      <c r="D147" s="177">
        <f t="shared" si="9"/>
        <v>66.400000000000077</v>
      </c>
      <c r="E147" s="61">
        <f t="shared" si="10"/>
        <v>4.1861433599997485E-4</v>
      </c>
      <c r="F147" s="177">
        <f t="shared" si="11"/>
        <v>66.400000000000077</v>
      </c>
      <c r="G147" s="61">
        <f t="shared" si="12"/>
        <v>6.4437502138899595E-6</v>
      </c>
    </row>
    <row r="148" spans="1:7" hidden="1" x14ac:dyDescent="0.45">
      <c r="A148"/>
      <c r="B148" s="177">
        <f t="shared" si="8"/>
        <v>67.000000000000071</v>
      </c>
      <c r="C148" s="61">
        <f t="shared" si="7"/>
        <v>4.7499999999998958E-3</v>
      </c>
      <c r="D148" s="177">
        <f t="shared" si="9"/>
        <v>67.000000000000071</v>
      </c>
      <c r="E148" s="61">
        <f t="shared" si="10"/>
        <v>2.5006770833331678E-4</v>
      </c>
      <c r="F148" s="177">
        <f t="shared" si="11"/>
        <v>67.000000000000071</v>
      </c>
      <c r="G148" s="61">
        <f t="shared" si="12"/>
        <v>2.299459320361027E-6</v>
      </c>
    </row>
    <row r="149" spans="1:7" hidden="1" x14ac:dyDescent="0.45">
      <c r="A149"/>
      <c r="B149" s="177">
        <f t="shared" si="8"/>
        <v>67.600000000000065</v>
      </c>
      <c r="C149" s="61">
        <f t="shared" si="7"/>
        <v>3.8399999999999008E-3</v>
      </c>
      <c r="D149" s="177">
        <f t="shared" si="9"/>
        <v>67.600000000000065</v>
      </c>
      <c r="E149" s="61">
        <f t="shared" si="10"/>
        <v>1.3212057599998981E-4</v>
      </c>
      <c r="F149" s="177">
        <f t="shared" si="11"/>
        <v>67.600000000000065</v>
      </c>
      <c r="G149" s="61">
        <f t="shared" si="12"/>
        <v>6.4187641650018317E-7</v>
      </c>
    </row>
    <row r="150" spans="1:7" hidden="1" x14ac:dyDescent="0.45">
      <c r="A150"/>
      <c r="B150" s="177">
        <f t="shared" si="8"/>
        <v>68.20000000000006</v>
      </c>
      <c r="C150" s="61">
        <f t="shared" ref="C150:C152" si="13">IF($C$14="R",_xlfn.BETA.DIST(B150,$C$18,$C$19,FALSE,$C$7,$C$8),_xlfn.BETA.DIST(B150,$C$19,$C$18,FALSE,$C$7,$C$8))</f>
        <v>2.9099999999999096E-3</v>
      </c>
      <c r="D150" s="177">
        <f t="shared" si="9"/>
        <v>68.20000000000006</v>
      </c>
      <c r="E150" s="61">
        <f t="shared" si="10"/>
        <v>5.7498398999994602E-5</v>
      </c>
      <c r="F150" s="177">
        <f t="shared" si="11"/>
        <v>68.20000000000006</v>
      </c>
      <c r="G150" s="61">
        <f t="shared" si="12"/>
        <v>1.2156876563694396E-7</v>
      </c>
    </row>
    <row r="151" spans="1:7" hidden="1" x14ac:dyDescent="0.45">
      <c r="A151"/>
      <c r="B151" s="177">
        <f t="shared" si="8"/>
        <v>68.800000000000054</v>
      </c>
      <c r="C151" s="61">
        <f t="shared" si="13"/>
        <v>1.9599999999999162E-3</v>
      </c>
      <c r="D151" s="177">
        <f t="shared" si="9"/>
        <v>68.800000000000054</v>
      </c>
      <c r="E151" s="61">
        <f t="shared" si="10"/>
        <v>1.756891733333108E-5</v>
      </c>
      <c r="F151" s="177">
        <f t="shared" si="11"/>
        <v>68.800000000000054</v>
      </c>
      <c r="G151" s="61">
        <f t="shared" si="12"/>
        <v>1.1350121257531348E-8</v>
      </c>
    </row>
    <row r="152" spans="1:7" hidden="1" x14ac:dyDescent="0.45">
      <c r="A152"/>
      <c r="B152" s="177">
        <f t="shared" si="8"/>
        <v>69.400000000000048</v>
      </c>
      <c r="C152" s="61">
        <f t="shared" si="13"/>
        <v>9.8999999999992453E-4</v>
      </c>
      <c r="D152" s="177">
        <f t="shared" si="9"/>
        <v>69.400000000000048</v>
      </c>
      <c r="E152" s="61">
        <f t="shared" si="10"/>
        <v>2.2640309999994846E-6</v>
      </c>
      <c r="F152" s="177">
        <f t="shared" si="11"/>
        <v>69.400000000000048</v>
      </c>
      <c r="G152" s="61">
        <f t="shared" si="12"/>
        <v>1.8848432590999467E-10</v>
      </c>
    </row>
    <row r="153" spans="1:7" hidden="1" x14ac:dyDescent="0.45">
      <c r="A153"/>
      <c r="B153" s="177">
        <f t="shared" si="8"/>
        <v>70.000000000000043</v>
      </c>
      <c r="C153" s="191">
        <f>IF($C$14="R",_xlfn.BETA.DIST(B153-0.001,$C$18,$C$19,FALSE,$C$7,$C$8),_xlfn.BETA.DIST(B153-0.001,$C$19,$C$18,FALSE,$C$7,$C$8))</f>
        <v>1.6666388888220932E-6</v>
      </c>
      <c r="D153" s="177">
        <f t="shared" si="9"/>
        <v>70.000000000000043</v>
      </c>
      <c r="E153" s="191">
        <f>IF($E$14="R",_xlfn.BETA.DIST(D153-0.001,$E$18,$E$19,FALSE,$E$7,$E$8),_xlfn.BETA.DIST(D153-0.001,$E$19,$E$18,FALSE,$E$7,$E$8))</f>
        <v>1.0801929020048932E-14</v>
      </c>
      <c r="F153" s="177">
        <f t="shared" si="11"/>
        <v>70.000000000000043</v>
      </c>
      <c r="G153" s="191">
        <f>IF($G$14="R",_xlfn.BETA.DIST(F153-0.001,$G$18,$G$19,FALSE,$G$7,$G$8),_xlfn.BETA.DIST(F153-0.001,$G$19,$G$18,FALSE,$G$7,$G$8))</f>
        <v>4.2905517143777924E-27</v>
      </c>
    </row>
    <row r="154" spans="1:7" x14ac:dyDescent="0.45">
      <c r="A154"/>
      <c r="B154" s="178" t="s">
        <v>671</v>
      </c>
      <c r="C154"/>
    </row>
  </sheetData>
  <mergeCells count="6">
    <mergeCell ref="B49:C49"/>
    <mergeCell ref="B35:C35"/>
    <mergeCell ref="B36:C36"/>
    <mergeCell ref="B37:C37"/>
    <mergeCell ref="B38:C38"/>
    <mergeCell ref="B39:C39"/>
  </mergeCells>
  <conditionalFormatting sqref="C9">
    <cfRule type="iconSet" priority="6">
      <iconSet iconSet="3Symbols2" showValue="0">
        <cfvo type="percent" val="0"/>
        <cfvo type="percent" val="0.5"/>
        <cfvo type="num" val="1"/>
      </iconSet>
    </cfRule>
  </conditionalFormatting>
  <conditionalFormatting sqref="E9">
    <cfRule type="iconSet" priority="3">
      <iconSet iconSet="3Symbols2" showValue="0">
        <cfvo type="percent" val="0"/>
        <cfvo type="percent" val="0.5"/>
        <cfvo type="num" val="1"/>
      </iconSet>
    </cfRule>
  </conditionalFormatting>
  <conditionalFormatting sqref="G9">
    <cfRule type="iconSet" priority="1">
      <iconSet iconSet="3Symbols2" showValue="0">
        <cfvo type="percent" val="0"/>
        <cfvo type="percent" val="0.5"/>
        <cfvo type="num" val="1"/>
      </iconSet>
    </cfRule>
  </conditionalFormatting>
  <hyperlinks>
    <hyperlink ref="B38" r:id="rId1" display="Follow Statistical PERT on Twitter to learn when new updates are released" xr:uid="{5B283C70-F941-4AF6-AAF8-9C04FCF736F5}"/>
    <hyperlink ref="B37" r:id="rId2" xr:uid="{F4EDCC05-605B-471D-8FC8-D3AD58B07AF1}"/>
    <hyperlink ref="B36" r:id="rId3" display="Take a Pluralsight course on Statistical PERT" xr:uid="{57C884D7-8BB1-412F-80BA-70031D8DDB4E}"/>
    <hyperlink ref="B35" r:id="rId4" display="Download more FREE Statistical PERT templates at https://www.statisticalpert.com" xr:uid="{CA7A0D40-8AE3-44FA-ADA0-5E83258987E5}"/>
    <hyperlink ref="B49" r:id="rId5" display="See the GNU General Public License for more details (http://www.gnu.org/licenses/)." xr:uid="{B6114B2E-DF36-41E9-B722-9A9B760177E5}"/>
    <hyperlink ref="B49:C49" r:id="rId6" display="See the GNU General Public License for more details (https://www.gnu.org/licenses/)." xr:uid="{B00C125C-792B-4C00-B41B-CC905BDD0CD5}"/>
    <hyperlink ref="B38:C38" r:id="rId7" display="Connect with or follow William W. Davis on LinkedIn" xr:uid="{636D2770-6570-4AA1-82FB-732DFA8669A6}"/>
    <hyperlink ref="B39:C39" r:id="rId8" location="newsletter" display="Subscribe to the SPERT® newsletter for free tips, free webinars, and new release notifications" xr:uid="{E041ACCB-24AC-4342-9B76-B2B915935579}"/>
  </hyperlinks>
  <pageMargins left="0.7" right="0.7" top="0.75" bottom="0.75" header="0.3" footer="0.3"/>
  <pageSetup orientation="portrait" horizontalDpi="0" verticalDpi="0" r:id="rId9"/>
  <drawing r:id="rId10"/>
  <extLst>
    <ext xmlns:x14="http://schemas.microsoft.com/office/spreadsheetml/2009/9/main" uri="{78C0D931-6437-407d-A8EE-F0AAD7539E65}">
      <x14:conditionalFormattings>
        <x14:conditionalFormatting xmlns:xm="http://schemas.microsoft.com/office/excel/2006/main">
          <x14:cfRule type="expression" priority="4" id="{096EB55C-66AC-4D17-9DA4-041B0EA14B5A}">
            <xm:f>IF($C$21=VLookups!$A$35,TRUE,FALSE)</xm:f>
            <x14:dxf>
              <numFmt numFmtId="168" formatCode="&quot;$&quot;#,##0"/>
            </x14:dxf>
          </x14:cfRule>
          <xm:sqref>C5:E5 E7:E10 E15:E20 E23:E25</xm:sqref>
        </x14:conditionalFormatting>
        <x14:conditionalFormatting xmlns:xm="http://schemas.microsoft.com/office/excel/2006/main">
          <x14:cfRule type="expression" priority="19" id="{08F57452-4C94-4648-8783-9A7F909FC067}">
            <xm:f>IF($C$21=VLookups!$A$35,TRUE,FALSE)</xm:f>
            <x14:dxf>
              <numFmt numFmtId="168" formatCode="&quot;$&quot;#,##0"/>
            </x14:dxf>
          </x14:cfRule>
          <xm:sqref>D7:D8 C7:C10 C15:C20 C23:C25</xm:sqref>
        </x14:conditionalFormatting>
        <x14:conditionalFormatting xmlns:xm="http://schemas.microsoft.com/office/excel/2006/main">
          <x14:cfRule type="expression" priority="2" id="{6B66C9E6-47BD-4C02-BB40-7DC3F6E6382A}">
            <xm:f>IF($C$21=VLookups!$A$35,TRUE,FALSE)</xm:f>
            <x14:dxf>
              <numFmt numFmtId="168" formatCode="&quot;$&quot;#,##0"/>
            </x14:dxf>
          </x14:cfRule>
          <xm:sqref>G5 G7:G10 G15:G20 G23:G25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0C932A8-3812-4288-9CA2-A88A67FB16EB}">
          <x14:formula1>
            <xm:f>Confidence!$A$3:$A$12</xm:f>
          </x14:formula1>
          <xm:sqref>C6:E6 G6</xm:sqref>
        </x14:dataValidation>
        <x14:dataValidation type="list" allowBlank="1" showInputMessage="1" showErrorMessage="1" xr:uid="{CDB770CD-63E9-4C42-ADB2-C20EABFCFEC1}">
          <x14:formula1>
            <xm:f>VLookups!$A$30:$A$31</xm:f>
          </x14:formula1>
          <xm:sqref>C20:C21 E20:E21 G20:G21</xm:sqref>
        </x14:dataValidation>
        <x14:dataValidation type="list" allowBlank="1" showInputMessage="1" showErrorMessage="1" xr:uid="{73BD1C2D-3616-4784-A8CD-C2A9EB139531}">
          <x14:formula1>
            <xm:f>VLookups!$A$35:$A$36</xm:f>
          </x14:formula1>
          <xm:sqref>C21 E21 G21</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AECBF379-7A47-47AC-879D-7C562C5CE9D2}">
          <x14:colorSeries rgb="FF000000"/>
          <x14:colorNegative rgb="FF0070C0"/>
          <x14:colorAxis rgb="FF000000"/>
          <x14:colorMarkers rgb="FF0070C0"/>
          <x14:colorFirst rgb="FF0070C0"/>
          <x14:colorLast rgb="FF0070C0"/>
          <x14:colorHigh rgb="FF0070C0"/>
          <x14:colorLow rgb="FF0070C0"/>
          <x14:sparklines>
            <x14:sparkline>
              <xm:f>'SPERT® Beta - Agile Forecast'!C53:C153</xm:f>
              <xm:sqref>C22</xm:sqref>
            </x14:sparkline>
          </x14:sparklines>
        </x14:sparklineGroup>
        <x14:sparklineGroup displayEmptyCellsAs="gap" displayHidden="1" xr2:uid="{2FE70F74-2037-435D-90FC-1C21E1EE0443}">
          <x14:colorSeries rgb="FF000000"/>
          <x14:colorNegative rgb="FF0070C0"/>
          <x14:colorAxis rgb="FF000000"/>
          <x14:colorMarkers rgb="FF0070C0"/>
          <x14:colorFirst rgb="FF0070C0"/>
          <x14:colorLast rgb="FF0070C0"/>
          <x14:colorHigh rgb="FF0070C0"/>
          <x14:colorLow rgb="FF0070C0"/>
          <x14:sparklines>
            <x14:sparkline>
              <xm:f>'SPERT® Beta - Agile Forecast'!E53:E153</xm:f>
              <xm:sqref>E22</xm:sqref>
            </x14:sparkline>
          </x14:sparklines>
        </x14:sparklineGroup>
        <x14:sparklineGroup displayEmptyCellsAs="gap" displayHidden="1" xr2:uid="{425B04CF-C293-4BB5-983A-34F0F88D8C7B}">
          <x14:colorSeries rgb="FF000000"/>
          <x14:colorNegative rgb="FF0070C0"/>
          <x14:colorAxis rgb="FF000000"/>
          <x14:colorMarkers rgb="FF0070C0"/>
          <x14:colorFirst rgb="FF0070C0"/>
          <x14:colorLast rgb="FF0070C0"/>
          <x14:colorHigh rgb="FF0070C0"/>
          <x14:colorLow rgb="FF0070C0"/>
          <x14:sparklines>
            <x14:sparkline>
              <xm:f>'SPERT® Beta - Agile Forecast'!G53:G153</xm:f>
              <xm:sqref>G22</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4"/>
  <sheetViews>
    <sheetView showGridLines="0" workbookViewId="0">
      <selection activeCell="A18" sqref="A18"/>
    </sheetView>
  </sheetViews>
  <sheetFormatPr defaultRowHeight="14.25" x14ac:dyDescent="0.45"/>
  <cols>
    <col min="1" max="1" width="25.73046875" customWidth="1"/>
  </cols>
  <sheetData>
    <row r="1" spans="1:3" ht="18.75" customHeight="1" x14ac:dyDescent="0.45">
      <c r="A1" s="235" t="s">
        <v>746</v>
      </c>
    </row>
    <row r="3" spans="1:3" x14ac:dyDescent="0.45">
      <c r="A3" s="9" t="s">
        <v>5</v>
      </c>
      <c r="B3" s="2">
        <v>50</v>
      </c>
      <c r="C3" s="2">
        <v>45.833500000000001</v>
      </c>
    </row>
    <row r="4" spans="1:3" x14ac:dyDescent="0.45">
      <c r="A4" s="9" t="s">
        <v>38</v>
      </c>
      <c r="B4" s="2">
        <v>45.833500000000001</v>
      </c>
      <c r="C4" s="2">
        <v>37.500500000000002</v>
      </c>
    </row>
    <row r="5" spans="1:3" x14ac:dyDescent="0.45">
      <c r="A5" s="9" t="s">
        <v>6</v>
      </c>
      <c r="B5" s="2">
        <v>37.500500000000002</v>
      </c>
      <c r="C5" s="2">
        <v>31.250500000000002</v>
      </c>
    </row>
    <row r="6" spans="1:3" x14ac:dyDescent="0.45">
      <c r="A6" s="9" t="s">
        <v>39</v>
      </c>
      <c r="B6" s="2">
        <v>31.250500000000002</v>
      </c>
      <c r="C6" s="2">
        <v>27.083500000000001</v>
      </c>
    </row>
    <row r="7" spans="1:3" x14ac:dyDescent="0.45">
      <c r="A7" s="9" t="s">
        <v>40</v>
      </c>
      <c r="B7" s="2">
        <v>27.083500000000001</v>
      </c>
      <c r="C7" s="2">
        <v>23.75</v>
      </c>
    </row>
    <row r="8" spans="1:3" x14ac:dyDescent="0.45">
      <c r="A8" s="9" t="s">
        <v>41</v>
      </c>
      <c r="B8" s="2">
        <v>23.75</v>
      </c>
      <c r="C8" s="2">
        <v>21.25</v>
      </c>
    </row>
    <row r="9" spans="1:3" x14ac:dyDescent="0.45">
      <c r="A9" s="9" t="s">
        <v>42</v>
      </c>
      <c r="B9" s="2">
        <v>21.25</v>
      </c>
      <c r="C9" s="2">
        <v>19.16675</v>
      </c>
    </row>
    <row r="10" spans="1:3" x14ac:dyDescent="0.45">
      <c r="A10" s="9" t="s">
        <v>43</v>
      </c>
      <c r="B10" s="2">
        <v>19.16675</v>
      </c>
      <c r="C10" s="2">
        <v>17.500250000000001</v>
      </c>
    </row>
    <row r="11" spans="1:3" x14ac:dyDescent="0.45">
      <c r="A11" s="9" t="s">
        <v>44</v>
      </c>
      <c r="B11" s="2">
        <v>17.500250000000001</v>
      </c>
      <c r="C11" s="2">
        <v>15.625250000000001</v>
      </c>
    </row>
    <row r="12" spans="1:3" x14ac:dyDescent="0.45">
      <c r="A12" s="9" t="s">
        <v>45</v>
      </c>
      <c r="B12" s="2">
        <v>15.625250000000001</v>
      </c>
      <c r="C12" s="2">
        <v>13.54175</v>
      </c>
    </row>
    <row r="13" spans="1:3" x14ac:dyDescent="0.45">
      <c r="A13" s="9" t="s">
        <v>7</v>
      </c>
      <c r="B13" s="2">
        <v>13.54175</v>
      </c>
      <c r="C13" s="2">
        <v>11.875</v>
      </c>
    </row>
    <row r="14" spans="1:3" x14ac:dyDescent="0.45">
      <c r="A14" s="9" t="s">
        <v>46</v>
      </c>
      <c r="B14" s="2">
        <v>11.875</v>
      </c>
      <c r="C14" s="2">
        <v>10.625</v>
      </c>
    </row>
    <row r="15" spans="1:3" x14ac:dyDescent="0.45">
      <c r="A15" s="9" t="s">
        <v>47</v>
      </c>
      <c r="B15" s="2">
        <v>10.625</v>
      </c>
      <c r="C15" s="2">
        <v>8</v>
      </c>
    </row>
    <row r="16" spans="1:3" x14ac:dyDescent="0.45">
      <c r="A16" s="9" t="s">
        <v>55</v>
      </c>
      <c r="B16" s="2">
        <v>8</v>
      </c>
      <c r="C16" s="2">
        <v>4</v>
      </c>
    </row>
    <row r="17" spans="1:10" x14ac:dyDescent="0.45">
      <c r="A17" s="9" t="s">
        <v>32</v>
      </c>
      <c r="B17" s="2">
        <v>4</v>
      </c>
      <c r="C17" s="2">
        <v>0</v>
      </c>
    </row>
    <row r="18" spans="1:10" x14ac:dyDescent="0.45">
      <c r="A18" s="300" t="s">
        <v>843</v>
      </c>
    </row>
    <row r="19" spans="1:10" x14ac:dyDescent="0.45">
      <c r="A19" s="164" t="str">
        <f>_xlfn.CONCAT("Version ",'Change Log'!$B$3," – © 2017-",YEAR('Change Log'!$A$3),IF('Change Log'!$C$3="William W. Davis",", William W. Davis, MSPM, PMP",_xlfn.CONCAT(", original copyright holder is William W. Davis, MSPM, PMP; later modified by ",'Change Log'!$C$3)))</f>
        <v>Version 3.4 – © 2017-2025, William W. Davis, MSPM, PMP</v>
      </c>
    </row>
    <row r="20" spans="1:10" x14ac:dyDescent="0.45">
      <c r="A20" s="366" t="s">
        <v>131</v>
      </c>
      <c r="B20" s="366"/>
      <c r="C20" s="366"/>
      <c r="D20" s="366"/>
      <c r="E20" s="366"/>
      <c r="F20" s="366"/>
      <c r="G20" s="366"/>
      <c r="H20" s="366"/>
      <c r="I20" s="366"/>
      <c r="J20" s="366"/>
    </row>
    <row r="21" spans="1:10" x14ac:dyDescent="0.45">
      <c r="A21" s="366" t="s">
        <v>130</v>
      </c>
      <c r="B21" s="366"/>
      <c r="C21" s="366"/>
      <c r="D21" s="366"/>
      <c r="E21" s="366"/>
      <c r="F21" s="366"/>
      <c r="G21" s="366"/>
      <c r="H21" s="366"/>
      <c r="I21" s="366"/>
      <c r="J21" s="366"/>
    </row>
    <row r="22" spans="1:10" x14ac:dyDescent="0.45">
      <c r="A22" s="366" t="s">
        <v>90</v>
      </c>
      <c r="B22" s="366"/>
      <c r="C22" s="366"/>
      <c r="D22" s="366"/>
      <c r="E22" s="366"/>
      <c r="F22" s="366"/>
      <c r="G22" s="366"/>
      <c r="H22" s="366"/>
      <c r="I22" s="366"/>
      <c r="J22" s="366"/>
    </row>
    <row r="23" spans="1:10" x14ac:dyDescent="0.45">
      <c r="A23" s="366" t="s">
        <v>143</v>
      </c>
      <c r="B23" s="366"/>
      <c r="C23" s="366"/>
      <c r="D23" s="366"/>
      <c r="E23" s="366"/>
      <c r="F23" s="366"/>
      <c r="G23" s="366"/>
      <c r="H23" s="366"/>
      <c r="I23" s="366"/>
      <c r="J23" s="366"/>
    </row>
    <row r="24" spans="1:10" x14ac:dyDescent="0.45">
      <c r="A24" s="366" t="s">
        <v>849</v>
      </c>
      <c r="B24" s="366"/>
      <c r="C24" s="366"/>
      <c r="D24" s="366"/>
      <c r="E24" s="366"/>
      <c r="F24" s="366"/>
      <c r="G24" s="366"/>
      <c r="H24" s="366"/>
      <c r="I24" s="366"/>
      <c r="J24" s="366"/>
    </row>
    <row r="25" spans="1:10" x14ac:dyDescent="0.45">
      <c r="A25" s="165" t="s">
        <v>144</v>
      </c>
      <c r="B25" s="122"/>
      <c r="C25" s="122"/>
      <c r="D25" s="122"/>
      <c r="E25" s="122"/>
      <c r="F25" s="122"/>
      <c r="G25" s="122"/>
      <c r="H25" s="122"/>
      <c r="I25" s="122"/>
      <c r="J25" s="122"/>
    </row>
    <row r="26" spans="1:10" x14ac:dyDescent="0.45">
      <c r="A26" s="165" t="s">
        <v>88</v>
      </c>
      <c r="B26" s="15"/>
      <c r="C26" s="15"/>
      <c r="D26" s="15"/>
      <c r="E26" s="15"/>
      <c r="F26" s="16"/>
      <c r="G26" s="15"/>
      <c r="H26" s="15"/>
      <c r="I26" s="15"/>
      <c r="J26" s="15"/>
    </row>
    <row r="27" spans="1:10" x14ac:dyDescent="0.45">
      <c r="A27" s="165" t="s">
        <v>145</v>
      </c>
      <c r="B27" s="15"/>
      <c r="C27" s="15"/>
      <c r="D27" s="15"/>
      <c r="E27" s="15"/>
      <c r="F27" s="16"/>
      <c r="G27" s="15"/>
      <c r="H27" s="15"/>
      <c r="I27" s="15"/>
      <c r="J27" s="15"/>
    </row>
    <row r="28" spans="1:10" x14ac:dyDescent="0.45">
      <c r="A28" s="165" t="s">
        <v>146</v>
      </c>
      <c r="B28" s="15"/>
      <c r="C28" s="15"/>
      <c r="D28" s="15"/>
      <c r="E28" s="15"/>
      <c r="F28" s="16"/>
      <c r="G28" s="15"/>
      <c r="H28" s="15"/>
      <c r="I28" s="15"/>
      <c r="J28" s="15"/>
    </row>
    <row r="29" spans="1:10" x14ac:dyDescent="0.45">
      <c r="A29" s="165" t="s">
        <v>683</v>
      </c>
      <c r="B29" s="15"/>
      <c r="C29" s="15"/>
      <c r="D29" s="15"/>
      <c r="E29" s="15"/>
      <c r="F29" s="16"/>
      <c r="G29" s="15"/>
      <c r="H29" s="15"/>
      <c r="I29" s="15"/>
      <c r="J29" s="15"/>
    </row>
    <row r="30" spans="1:10" x14ac:dyDescent="0.45">
      <c r="A30" s="165" t="s">
        <v>684</v>
      </c>
      <c r="B30" s="15"/>
      <c r="C30" s="15"/>
      <c r="D30" s="15"/>
      <c r="E30" s="15"/>
      <c r="F30" s="16"/>
      <c r="G30" s="15"/>
      <c r="H30" s="15"/>
      <c r="I30" s="15"/>
      <c r="J30" s="15"/>
    </row>
    <row r="31" spans="1:10" x14ac:dyDescent="0.45">
      <c r="A31" s="165"/>
      <c r="B31" s="15"/>
      <c r="C31" s="15"/>
      <c r="D31" s="15"/>
      <c r="E31" s="15"/>
      <c r="F31" s="16"/>
      <c r="G31" s="15"/>
      <c r="H31" s="15"/>
      <c r="I31" s="15"/>
      <c r="J31" s="15"/>
    </row>
    <row r="32" spans="1:10" x14ac:dyDescent="0.45">
      <c r="A32" s="165" t="s">
        <v>685</v>
      </c>
      <c r="B32" s="15"/>
      <c r="C32" s="15"/>
      <c r="D32" s="15"/>
      <c r="E32" s="15"/>
      <c r="F32" s="16"/>
      <c r="G32" s="15"/>
      <c r="H32" s="15"/>
      <c r="I32" s="15"/>
      <c r="J32" s="15"/>
    </row>
    <row r="33" spans="1:7" x14ac:dyDescent="0.45">
      <c r="A33" s="165" t="s">
        <v>87</v>
      </c>
    </row>
    <row r="34" spans="1:7" x14ac:dyDescent="0.45">
      <c r="A34" s="365" t="s">
        <v>718</v>
      </c>
      <c r="B34" s="365"/>
      <c r="C34" s="365"/>
      <c r="D34" s="365"/>
      <c r="E34" s="365"/>
      <c r="F34" s="365"/>
      <c r="G34" s="226"/>
    </row>
  </sheetData>
  <mergeCells count="6">
    <mergeCell ref="A34:F34"/>
    <mergeCell ref="A20:J20"/>
    <mergeCell ref="A21:J21"/>
    <mergeCell ref="A22:J22"/>
    <mergeCell ref="A23:J23"/>
    <mergeCell ref="A24:J24"/>
  </mergeCells>
  <hyperlinks>
    <hyperlink ref="A22:J22" r:id="rId1" display="Watch Statistical PERT videos on YouTube " xr:uid="{EA84AD9D-587E-4713-BF46-3E401E5AC73E}"/>
    <hyperlink ref="A23" r:id="rId2" display="Follow Statistical PERT on Twitter to learn when new updates are released" xr:uid="{C1D82528-E9A4-4F45-8C4B-97D2A11438F0}"/>
    <hyperlink ref="A22" r:id="rId3" xr:uid="{D46520BA-4ABC-4754-AA35-FC821A393C08}"/>
    <hyperlink ref="A21" r:id="rId4" display="Take a Pluralsight course on Statistical PERT" xr:uid="{44F64A2A-74F8-4F8B-8331-8E7446EBC943}"/>
    <hyperlink ref="A20" r:id="rId5" display="Download more FREE Statistical PERT templates at https://www.statisticalpert.com" xr:uid="{6183492E-2744-454F-952C-141BA672B4D4}"/>
    <hyperlink ref="A23:J23" r:id="rId6" display="Connect with or follow William W. Davis on LinkedIn" xr:uid="{62D1FAA1-DD33-4168-8721-501E2C77C386}"/>
    <hyperlink ref="A21:J21" r:id="rId7" display="Watch a Pluralsight course on Statistical PERT® Normal Edition" xr:uid="{82493662-216C-4F2A-B086-C973E2F87846}"/>
    <hyperlink ref="A34" r:id="rId8" xr:uid="{A1A7CD83-32A7-418D-B0AA-CD17CF2D3FC0}"/>
    <hyperlink ref="A24:J24" r:id="rId9" location="newsletter" display="Subscribe to the SPERT® newsletter for monthly tips, free webinars, and new release notifications" xr:uid="{29D5051B-9F93-4147-AFCA-4A64FF576BA1}"/>
  </hyperlinks>
  <pageMargins left="0.7" right="0.7" top="0.75" bottom="0.75" header="0.3" footer="0.3"/>
  <drawing r:id="rId1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9"/>
  <sheetViews>
    <sheetView showGridLines="0" workbookViewId="0">
      <selection activeCell="A13" sqref="A13"/>
    </sheetView>
  </sheetViews>
  <sheetFormatPr defaultRowHeight="14.25" x14ac:dyDescent="0.45"/>
  <cols>
    <col min="1" max="1" width="26.265625" customWidth="1"/>
    <col min="2" max="2" width="17.53125" customWidth="1"/>
    <col min="3" max="3" width="23.3984375" customWidth="1"/>
    <col min="4" max="4" width="9.265625" customWidth="1"/>
  </cols>
  <sheetData>
    <row r="1" spans="1:10" ht="18.75" customHeight="1" x14ac:dyDescent="0.45">
      <c r="A1" s="235" t="s">
        <v>745</v>
      </c>
    </row>
    <row r="3" spans="1:10" x14ac:dyDescent="0.45">
      <c r="A3" s="1" t="s">
        <v>48</v>
      </c>
      <c r="D3" s="14"/>
    </row>
    <row r="4" spans="1:10" x14ac:dyDescent="0.45">
      <c r="A4" s="1" t="s">
        <v>53</v>
      </c>
      <c r="D4" s="14"/>
    </row>
    <row r="5" spans="1:10" x14ac:dyDescent="0.45">
      <c r="A5" s="1" t="s">
        <v>49</v>
      </c>
      <c r="D5" s="14"/>
    </row>
    <row r="6" spans="1:10" x14ac:dyDescent="0.45">
      <c r="A6" s="1" t="s">
        <v>26</v>
      </c>
      <c r="D6" s="14"/>
    </row>
    <row r="7" spans="1:10" x14ac:dyDescent="0.45">
      <c r="A7" s="1" t="s">
        <v>27</v>
      </c>
    </row>
    <row r="8" spans="1:10" x14ac:dyDescent="0.45">
      <c r="A8" s="1" t="s">
        <v>37</v>
      </c>
    </row>
    <row r="9" spans="1:10" x14ac:dyDescent="0.45">
      <c r="A9" s="1" t="s">
        <v>29</v>
      </c>
    </row>
    <row r="10" spans="1:10" x14ac:dyDescent="0.45">
      <c r="A10" s="1" t="s">
        <v>28</v>
      </c>
    </row>
    <row r="11" spans="1:10" x14ac:dyDescent="0.45">
      <c r="A11" s="1" t="s">
        <v>52</v>
      </c>
    </row>
    <row r="12" spans="1:10" x14ac:dyDescent="0.45">
      <c r="A12" s="1" t="s">
        <v>35</v>
      </c>
    </row>
    <row r="13" spans="1:10" x14ac:dyDescent="0.45">
      <c r="A13" s="300" t="s">
        <v>843</v>
      </c>
    </row>
    <row r="14" spans="1:10" x14ac:dyDescent="0.45">
      <c r="A14" s="164" t="str">
        <f>_xlfn.CONCAT("Version ",'Change Log'!$B$3," – © 2017-",YEAR('Change Log'!$A$3),IF('Change Log'!$C$3="William W. Davis",", William W. Davis, MSPM, PMP",_xlfn.CONCAT(", original copyright holder is William W. Davis, MSPM, PMP; later modified by ",'Change Log'!$C$3)))</f>
        <v>Version 3.4 – © 2017-2025, William W. Davis, MSPM, PMP</v>
      </c>
    </row>
    <row r="15" spans="1:10" x14ac:dyDescent="0.45">
      <c r="A15" s="366" t="s">
        <v>131</v>
      </c>
      <c r="B15" s="366"/>
      <c r="C15" s="366"/>
      <c r="D15" s="366"/>
      <c r="E15" s="366"/>
      <c r="F15" s="366"/>
      <c r="G15" s="366"/>
      <c r="H15" s="366"/>
      <c r="I15" s="366"/>
      <c r="J15" s="366"/>
    </row>
    <row r="16" spans="1:10" x14ac:dyDescent="0.45">
      <c r="A16" s="366" t="s">
        <v>130</v>
      </c>
      <c r="B16" s="366"/>
      <c r="C16" s="366"/>
      <c r="D16" s="366"/>
      <c r="E16" s="366"/>
      <c r="F16" s="366"/>
      <c r="G16" s="366"/>
      <c r="H16" s="366"/>
      <c r="I16" s="366"/>
      <c r="J16" s="366"/>
    </row>
    <row r="17" spans="1:10" x14ac:dyDescent="0.45">
      <c r="A17" s="366" t="s">
        <v>90</v>
      </c>
      <c r="B17" s="366"/>
      <c r="C17" s="366"/>
      <c r="D17" s="366"/>
      <c r="E17" s="366"/>
      <c r="F17" s="366"/>
      <c r="G17" s="366"/>
      <c r="H17" s="366"/>
      <c r="I17" s="366"/>
      <c r="J17" s="366"/>
    </row>
    <row r="18" spans="1:10" x14ac:dyDescent="0.45">
      <c r="A18" s="366" t="s">
        <v>143</v>
      </c>
      <c r="B18" s="366"/>
      <c r="C18" s="366"/>
      <c r="D18" s="366"/>
      <c r="E18" s="366"/>
      <c r="F18" s="366"/>
      <c r="G18" s="366"/>
      <c r="H18" s="366"/>
      <c r="I18" s="366"/>
      <c r="J18" s="366"/>
    </row>
    <row r="19" spans="1:10" x14ac:dyDescent="0.45">
      <c r="A19" s="366" t="s">
        <v>849</v>
      </c>
      <c r="B19" s="366"/>
      <c r="C19" s="366"/>
      <c r="D19" s="366"/>
      <c r="E19" s="366"/>
      <c r="F19" s="366"/>
      <c r="G19" s="366"/>
      <c r="H19" s="366"/>
      <c r="I19" s="366"/>
      <c r="J19" s="366"/>
    </row>
    <row r="20" spans="1:10" x14ac:dyDescent="0.45">
      <c r="A20" s="165" t="s">
        <v>144</v>
      </c>
      <c r="B20" s="122"/>
      <c r="C20" s="122"/>
      <c r="D20" s="122"/>
      <c r="E20" s="122"/>
      <c r="F20" s="122"/>
      <c r="G20" s="122"/>
      <c r="H20" s="122"/>
      <c r="I20" s="122"/>
      <c r="J20" s="122"/>
    </row>
    <row r="21" spans="1:10" x14ac:dyDescent="0.45">
      <c r="A21" s="165" t="s">
        <v>88</v>
      </c>
      <c r="B21" s="15"/>
      <c r="C21" s="15"/>
      <c r="D21" s="15"/>
      <c r="E21" s="15"/>
      <c r="F21" s="16"/>
      <c r="G21" s="15"/>
      <c r="H21" s="15"/>
      <c r="I21" s="15"/>
      <c r="J21" s="15"/>
    </row>
    <row r="22" spans="1:10" x14ac:dyDescent="0.45">
      <c r="A22" s="165" t="s">
        <v>145</v>
      </c>
      <c r="B22" s="15"/>
      <c r="C22" s="15"/>
      <c r="D22" s="15"/>
      <c r="E22" s="15"/>
      <c r="F22" s="16"/>
      <c r="G22" s="15"/>
      <c r="H22" s="15"/>
      <c r="I22" s="15"/>
      <c r="J22" s="15"/>
    </row>
    <row r="23" spans="1:10" x14ac:dyDescent="0.45">
      <c r="A23" s="165" t="s">
        <v>146</v>
      </c>
      <c r="B23" s="15"/>
      <c r="C23" s="15"/>
      <c r="D23" s="15"/>
      <c r="E23" s="15"/>
      <c r="F23" s="16"/>
      <c r="G23" s="15"/>
      <c r="H23" s="15"/>
      <c r="I23" s="15"/>
      <c r="J23" s="15"/>
    </row>
    <row r="24" spans="1:10" x14ac:dyDescent="0.45">
      <c r="A24" s="165" t="s">
        <v>683</v>
      </c>
      <c r="B24" s="15"/>
      <c r="C24" s="15"/>
      <c r="D24" s="15"/>
      <c r="E24" s="15"/>
      <c r="F24" s="16"/>
      <c r="G24" s="15"/>
      <c r="H24" s="15"/>
      <c r="I24" s="15"/>
      <c r="J24" s="15"/>
    </row>
    <row r="25" spans="1:10" x14ac:dyDescent="0.45">
      <c r="A25" s="165" t="s">
        <v>684</v>
      </c>
      <c r="B25" s="15"/>
      <c r="C25" s="15"/>
      <c r="D25" s="15"/>
      <c r="E25" s="15"/>
      <c r="F25" s="16"/>
      <c r="G25" s="15"/>
      <c r="H25" s="15"/>
      <c r="I25" s="15"/>
      <c r="J25" s="15"/>
    </row>
    <row r="26" spans="1:10" x14ac:dyDescent="0.45">
      <c r="A26" s="165"/>
      <c r="B26" s="15"/>
      <c r="C26" s="15"/>
      <c r="D26" s="15"/>
      <c r="E26" s="15"/>
      <c r="F26" s="16"/>
      <c r="G26" s="15"/>
      <c r="H26" s="15"/>
      <c r="I26" s="15"/>
      <c r="J26" s="15"/>
    </row>
    <row r="27" spans="1:10" x14ac:dyDescent="0.45">
      <c r="A27" s="165" t="s">
        <v>685</v>
      </c>
      <c r="B27" s="15"/>
      <c r="C27" s="15"/>
      <c r="D27" s="15"/>
      <c r="E27" s="15"/>
      <c r="F27" s="16"/>
      <c r="G27" s="15"/>
      <c r="H27" s="15"/>
      <c r="I27" s="15"/>
      <c r="J27" s="15"/>
    </row>
    <row r="28" spans="1:10" x14ac:dyDescent="0.45">
      <c r="A28" s="165" t="s">
        <v>87</v>
      </c>
    </row>
    <row r="29" spans="1:10" x14ac:dyDescent="0.45">
      <c r="A29" s="365" t="s">
        <v>718</v>
      </c>
      <c r="B29" s="365"/>
      <c r="C29" s="365"/>
      <c r="D29" s="226"/>
      <c r="E29" s="226"/>
      <c r="F29" s="226"/>
    </row>
  </sheetData>
  <mergeCells count="6">
    <mergeCell ref="A29:C29"/>
    <mergeCell ref="A15:J15"/>
    <mergeCell ref="A16:J16"/>
    <mergeCell ref="A17:J17"/>
    <mergeCell ref="A18:J18"/>
    <mergeCell ref="A19:J19"/>
  </mergeCells>
  <hyperlinks>
    <hyperlink ref="A17:J17" r:id="rId1" display="Watch Statistical PERT videos on YouTube " xr:uid="{D556CCB2-0406-46CD-8926-BF97CC6C52AC}"/>
    <hyperlink ref="A18" r:id="rId2" display="Follow Statistical PERT on Twitter to learn when new updates are released" xr:uid="{CB0BFCA8-BA22-4C2F-B9A3-434372D13E0F}"/>
    <hyperlink ref="A17" r:id="rId3" xr:uid="{254DD76E-2303-4FD3-8E6E-EF30E33D9BB9}"/>
    <hyperlink ref="A16" r:id="rId4" display="Take a Pluralsight course on Statistical PERT" xr:uid="{EDB2F722-63E6-48D0-BF27-A5AB2908C74D}"/>
    <hyperlink ref="A15" r:id="rId5" display="Download more FREE Statistical PERT templates at https://www.statisticalpert.com" xr:uid="{ECEDBF16-7A84-4976-BCC9-A27C6850E695}"/>
    <hyperlink ref="A18:J18" r:id="rId6" display="Connect with or follow William W. Davis on LinkedIn" xr:uid="{6D8D2FAC-5F65-4AEE-B28F-81A80BD5DC34}"/>
    <hyperlink ref="A16:J16" r:id="rId7" display="Watch a Pluralsight course on Statistical PERT® Normal Edition" xr:uid="{5948903D-AF7B-49F5-8F64-6EC6F58502D6}"/>
    <hyperlink ref="A29" r:id="rId8" xr:uid="{FACA351B-0110-421A-B7F6-EF8D77A50574}"/>
    <hyperlink ref="A19:J19" r:id="rId9" location="newsletter" display="Subscribe to the SPERT® newsletter for monthly tips, free webinars, and new release notifications" xr:uid="{EB91BCE5-A3CD-40D7-94E2-33D4C2EF7725}"/>
  </hyperlinks>
  <pageMargins left="0.7" right="0.7" top="0.75" bottom="0.75" header="0.3" footer="0.3"/>
  <drawing r:id="rId1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53"/>
  <sheetViews>
    <sheetView showGridLines="0" workbookViewId="0">
      <selection activeCell="A4" sqref="A4"/>
    </sheetView>
  </sheetViews>
  <sheetFormatPr defaultRowHeight="14.25" x14ac:dyDescent="0.45"/>
  <cols>
    <col min="1" max="1" width="10.53125" customWidth="1"/>
    <col min="2" max="2" width="25.53125" customWidth="1"/>
    <col min="3" max="12" width="13.86328125" customWidth="1"/>
  </cols>
  <sheetData>
    <row r="1" spans="1:12" ht="18.75" customHeight="1" x14ac:dyDescent="0.45">
      <c r="A1" s="235" t="s">
        <v>744</v>
      </c>
    </row>
    <row r="3" spans="1:12" x14ac:dyDescent="0.45">
      <c r="A3" s="8" t="s">
        <v>8</v>
      </c>
      <c r="B3" s="6"/>
      <c r="C3" s="5" t="s">
        <v>48</v>
      </c>
      <c r="D3" s="5" t="s">
        <v>54</v>
      </c>
      <c r="E3" s="5" t="s">
        <v>50</v>
      </c>
      <c r="F3" s="5" t="s">
        <v>4</v>
      </c>
      <c r="G3" s="5" t="s">
        <v>3</v>
      </c>
      <c r="H3" s="5" t="s">
        <v>36</v>
      </c>
      <c r="I3" s="5" t="s">
        <v>2</v>
      </c>
      <c r="J3" s="5" t="s">
        <v>1</v>
      </c>
      <c r="K3" s="5" t="s">
        <v>51</v>
      </c>
      <c r="L3" s="5" t="s">
        <v>35</v>
      </c>
    </row>
    <row r="4" spans="1:12" x14ac:dyDescent="0.45">
      <c r="B4" s="9" t="s">
        <v>5</v>
      </c>
      <c r="C4" s="44">
        <v>25</v>
      </c>
      <c r="D4" s="44">
        <v>15</v>
      </c>
      <c r="E4" s="44">
        <v>10</v>
      </c>
      <c r="F4" s="44">
        <v>7</v>
      </c>
      <c r="G4" s="39">
        <v>5</v>
      </c>
      <c r="H4" s="6">
        <v>4</v>
      </c>
      <c r="I4" s="6">
        <v>3</v>
      </c>
      <c r="J4" s="6">
        <v>2</v>
      </c>
      <c r="K4" s="6">
        <v>1.5</v>
      </c>
      <c r="L4" s="6">
        <v>1.25</v>
      </c>
    </row>
    <row r="5" spans="1:12" x14ac:dyDescent="0.45">
      <c r="B5" s="9" t="s">
        <v>38</v>
      </c>
      <c r="C5" s="43">
        <f t="shared" ref="C5:K5" si="0">AVERAGE(C4,C6)</f>
        <v>19</v>
      </c>
      <c r="D5" s="43">
        <f t="shared" si="0"/>
        <v>11.5</v>
      </c>
      <c r="E5" s="43">
        <f t="shared" si="0"/>
        <v>7.75</v>
      </c>
      <c r="F5" s="43">
        <f t="shared" si="0"/>
        <v>5.5</v>
      </c>
      <c r="G5" s="43">
        <f t="shared" si="0"/>
        <v>4</v>
      </c>
      <c r="H5" s="43">
        <f t="shared" si="0"/>
        <v>3.25</v>
      </c>
      <c r="I5" s="43">
        <f t="shared" si="0"/>
        <v>2.5</v>
      </c>
      <c r="J5" s="43">
        <f t="shared" si="0"/>
        <v>1.75</v>
      </c>
      <c r="K5" s="43">
        <f t="shared" si="0"/>
        <v>1.375</v>
      </c>
      <c r="L5" s="43">
        <f>AVERAGE(L4,L6)</f>
        <v>1.1875</v>
      </c>
    </row>
    <row r="6" spans="1:12" x14ac:dyDescent="0.45">
      <c r="B6" s="9" t="s">
        <v>6</v>
      </c>
      <c r="C6" s="44">
        <v>13</v>
      </c>
      <c r="D6" s="44">
        <v>8</v>
      </c>
      <c r="E6" s="44">
        <v>5.5</v>
      </c>
      <c r="F6" s="44">
        <v>4</v>
      </c>
      <c r="G6" s="39">
        <v>3</v>
      </c>
      <c r="H6" s="6">
        <v>2.5</v>
      </c>
      <c r="I6" s="6">
        <v>2</v>
      </c>
      <c r="J6" s="6">
        <v>1.5</v>
      </c>
      <c r="K6" s="6">
        <v>1.25</v>
      </c>
      <c r="L6" s="6">
        <v>1.125</v>
      </c>
    </row>
    <row r="7" spans="1:12" x14ac:dyDescent="0.45">
      <c r="B7" s="9" t="s">
        <v>39</v>
      </c>
      <c r="C7" s="43">
        <f t="shared" ref="C7:L7" si="1">AVERAGE(C6,C8)</f>
        <v>11</v>
      </c>
      <c r="D7" s="43">
        <f t="shared" si="1"/>
        <v>6.835</v>
      </c>
      <c r="E7" s="43">
        <f t="shared" si="1"/>
        <v>4.75</v>
      </c>
      <c r="F7" s="43">
        <f t="shared" si="1"/>
        <v>3.5</v>
      </c>
      <c r="G7" s="43">
        <f t="shared" si="1"/>
        <v>2.6749999999999998</v>
      </c>
      <c r="H7" s="43">
        <f t="shared" si="1"/>
        <v>2.25</v>
      </c>
      <c r="I7" s="43">
        <f t="shared" si="1"/>
        <v>1.835</v>
      </c>
      <c r="J7" s="43">
        <f t="shared" si="1"/>
        <v>1.415</v>
      </c>
      <c r="K7" s="43">
        <f t="shared" si="1"/>
        <v>1.21</v>
      </c>
      <c r="L7" s="43">
        <f t="shared" si="1"/>
        <v>1.1040000000000001</v>
      </c>
    </row>
    <row r="8" spans="1:12" x14ac:dyDescent="0.45">
      <c r="B8" s="9" t="s">
        <v>40</v>
      </c>
      <c r="C8" s="44">
        <v>9</v>
      </c>
      <c r="D8" s="44">
        <v>5.67</v>
      </c>
      <c r="E8" s="44">
        <v>4</v>
      </c>
      <c r="F8" s="44">
        <v>3</v>
      </c>
      <c r="G8" s="39">
        <v>2.35</v>
      </c>
      <c r="H8" s="6">
        <v>2</v>
      </c>
      <c r="I8" s="6">
        <v>1.67</v>
      </c>
      <c r="J8" s="6">
        <v>1.33</v>
      </c>
      <c r="K8" s="6">
        <v>1.17</v>
      </c>
      <c r="L8" s="6">
        <v>1.083</v>
      </c>
    </row>
    <row r="9" spans="1:12" x14ac:dyDescent="0.45">
      <c r="B9" s="9" t="s">
        <v>41</v>
      </c>
      <c r="C9" s="43">
        <f t="shared" ref="C9:L9" si="2">AVERAGE(C8,C10)</f>
        <v>8</v>
      </c>
      <c r="D9" s="43">
        <f t="shared" si="2"/>
        <v>5.085</v>
      </c>
      <c r="E9" s="43">
        <f t="shared" si="2"/>
        <v>3.625</v>
      </c>
      <c r="F9" s="43">
        <f t="shared" si="2"/>
        <v>2.75</v>
      </c>
      <c r="G9" s="43">
        <f t="shared" si="2"/>
        <v>2.1749999999999998</v>
      </c>
      <c r="H9" s="43">
        <f t="shared" si="2"/>
        <v>1.875</v>
      </c>
      <c r="I9" s="43">
        <f t="shared" si="2"/>
        <v>1.585</v>
      </c>
      <c r="J9" s="43">
        <f t="shared" si="2"/>
        <v>1.29</v>
      </c>
      <c r="K9" s="43">
        <f t="shared" si="2"/>
        <v>1.1475</v>
      </c>
      <c r="L9" s="43">
        <f t="shared" si="2"/>
        <v>1.0727500000000001</v>
      </c>
    </row>
    <row r="10" spans="1:12" x14ac:dyDescent="0.45">
      <c r="B10" s="9" t="s">
        <v>42</v>
      </c>
      <c r="C10" s="44">
        <v>7</v>
      </c>
      <c r="D10" s="44">
        <v>4.5</v>
      </c>
      <c r="E10" s="44">
        <v>3.25</v>
      </c>
      <c r="F10" s="44">
        <v>2.5</v>
      </c>
      <c r="G10" s="39">
        <v>2</v>
      </c>
      <c r="H10" s="6">
        <v>1.75</v>
      </c>
      <c r="I10" s="6">
        <v>1.5</v>
      </c>
      <c r="J10" s="6">
        <v>1.25</v>
      </c>
      <c r="K10" s="6">
        <v>1.125</v>
      </c>
      <c r="L10" s="6">
        <v>1.0625</v>
      </c>
    </row>
    <row r="11" spans="1:12" x14ac:dyDescent="0.45">
      <c r="B11" s="9" t="s">
        <v>43</v>
      </c>
      <c r="C11" s="43">
        <f t="shared" ref="C11:L11" si="3">AVERAGE(C10,C12)</f>
        <v>6.4</v>
      </c>
      <c r="D11" s="43">
        <f t="shared" si="3"/>
        <v>4.1500000000000004</v>
      </c>
      <c r="E11" s="43">
        <f t="shared" si="3"/>
        <v>3.0249999999999999</v>
      </c>
      <c r="F11" s="43">
        <f t="shared" si="3"/>
        <v>2.35</v>
      </c>
      <c r="G11" s="43">
        <f t="shared" si="3"/>
        <v>1.9</v>
      </c>
      <c r="H11" s="43">
        <f t="shared" si="3"/>
        <v>1.675</v>
      </c>
      <c r="I11" s="43">
        <f t="shared" si="3"/>
        <v>1.45</v>
      </c>
      <c r="J11" s="43">
        <f t="shared" si="3"/>
        <v>1.2250000000000001</v>
      </c>
      <c r="K11" s="43">
        <f t="shared" si="3"/>
        <v>1.1125</v>
      </c>
      <c r="L11" s="43">
        <f t="shared" si="3"/>
        <v>1.0562499999999999</v>
      </c>
    </row>
    <row r="12" spans="1:12" x14ac:dyDescent="0.45">
      <c r="B12" s="9" t="s">
        <v>44</v>
      </c>
      <c r="C12" s="44">
        <v>5.8</v>
      </c>
      <c r="D12" s="44">
        <v>3.8</v>
      </c>
      <c r="E12" s="44">
        <v>2.8</v>
      </c>
      <c r="F12" s="44">
        <v>2.2000000000000002</v>
      </c>
      <c r="G12" s="39">
        <v>1.8</v>
      </c>
      <c r="H12" s="6">
        <v>1.6</v>
      </c>
      <c r="I12" s="6">
        <v>1.4</v>
      </c>
      <c r="J12" s="6">
        <v>1.2</v>
      </c>
      <c r="K12" s="6">
        <v>1.1000000000000001</v>
      </c>
      <c r="L12" s="6">
        <v>1.05</v>
      </c>
    </row>
    <row r="13" spans="1:12" x14ac:dyDescent="0.45">
      <c r="B13" s="9" t="s">
        <v>45</v>
      </c>
      <c r="C13" s="43">
        <f t="shared" ref="C13:L13" si="4">AVERAGE(C12,C14)</f>
        <v>5.1150000000000002</v>
      </c>
      <c r="D13" s="43">
        <f t="shared" si="4"/>
        <v>3.4</v>
      </c>
      <c r="E13" s="43">
        <f t="shared" si="4"/>
        <v>2.5425</v>
      </c>
      <c r="F13" s="43">
        <f t="shared" si="4"/>
        <v>2.0285000000000002</v>
      </c>
      <c r="G13" s="43">
        <f t="shared" si="4"/>
        <v>1.6875</v>
      </c>
      <c r="H13" s="43">
        <f t="shared" si="4"/>
        <v>1.5125000000000002</v>
      </c>
      <c r="I13" s="43">
        <f t="shared" si="4"/>
        <v>1.3424999999999998</v>
      </c>
      <c r="J13" s="43">
        <f t="shared" si="4"/>
        <v>1.1724999999999999</v>
      </c>
      <c r="K13" s="43">
        <f t="shared" si="4"/>
        <v>1.085</v>
      </c>
      <c r="L13" s="43">
        <f t="shared" si="4"/>
        <v>1.0425</v>
      </c>
    </row>
    <row r="14" spans="1:12" x14ac:dyDescent="0.45">
      <c r="B14" s="9" t="s">
        <v>7</v>
      </c>
      <c r="C14" s="44">
        <v>4.43</v>
      </c>
      <c r="D14" s="44">
        <v>3</v>
      </c>
      <c r="E14" s="44">
        <v>2.2850000000000001</v>
      </c>
      <c r="F14" s="44">
        <v>1.857</v>
      </c>
      <c r="G14" s="39">
        <v>1.575</v>
      </c>
      <c r="H14" s="6">
        <v>1.425</v>
      </c>
      <c r="I14" s="6">
        <v>1.2849999999999999</v>
      </c>
      <c r="J14" s="6">
        <v>1.145</v>
      </c>
      <c r="K14" s="6">
        <v>1.07</v>
      </c>
      <c r="L14" s="6">
        <v>1.0349999999999999</v>
      </c>
    </row>
    <row r="15" spans="1:12" x14ac:dyDescent="0.45">
      <c r="B15" s="9" t="s">
        <v>46</v>
      </c>
      <c r="C15" s="43">
        <f t="shared" ref="C15:L17" si="5">AVERAGE(C14,C16)</f>
        <v>4.05</v>
      </c>
      <c r="D15" s="43">
        <f t="shared" si="5"/>
        <v>2.7800000000000002</v>
      </c>
      <c r="E15" s="43">
        <f t="shared" si="5"/>
        <v>2.1425000000000001</v>
      </c>
      <c r="F15" s="43">
        <f t="shared" si="5"/>
        <v>1.762</v>
      </c>
      <c r="G15" s="43">
        <f t="shared" si="5"/>
        <v>1.5125</v>
      </c>
      <c r="H15" s="43">
        <f t="shared" si="5"/>
        <v>1.375</v>
      </c>
      <c r="I15" s="43">
        <f t="shared" si="5"/>
        <v>1.2549999999999999</v>
      </c>
      <c r="J15" s="43">
        <f t="shared" si="5"/>
        <v>1.1274999999999999</v>
      </c>
      <c r="K15" s="43">
        <f t="shared" si="5"/>
        <v>1.0625</v>
      </c>
      <c r="L15" s="43">
        <f t="shared" si="5"/>
        <v>1.0299999999999998</v>
      </c>
    </row>
    <row r="16" spans="1:12" x14ac:dyDescent="0.45">
      <c r="B16" s="9" t="s">
        <v>47</v>
      </c>
      <c r="C16" s="44">
        <v>3.67</v>
      </c>
      <c r="D16" s="44">
        <v>2.56</v>
      </c>
      <c r="E16" s="44">
        <v>2</v>
      </c>
      <c r="F16" s="44">
        <v>1.667</v>
      </c>
      <c r="G16" s="39">
        <v>1.45</v>
      </c>
      <c r="H16" s="6">
        <v>1.325</v>
      </c>
      <c r="I16" s="6">
        <v>1.2250000000000001</v>
      </c>
      <c r="J16" s="6">
        <v>1.1100000000000001</v>
      </c>
      <c r="K16" s="6">
        <v>1.0549999999999999</v>
      </c>
      <c r="L16" s="6">
        <v>1.0249999999999999</v>
      </c>
    </row>
    <row r="17" spans="1:12" x14ac:dyDescent="0.45">
      <c r="B17" s="9" t="s">
        <v>55</v>
      </c>
      <c r="C17" s="43">
        <f t="shared" si="5"/>
        <v>2.335</v>
      </c>
      <c r="D17" s="43">
        <f t="shared" si="5"/>
        <v>1.78</v>
      </c>
      <c r="E17" s="43">
        <f t="shared" si="5"/>
        <v>1.5</v>
      </c>
      <c r="F17" s="43">
        <f t="shared" si="5"/>
        <v>1.3334999999999999</v>
      </c>
      <c r="G17" s="43">
        <f t="shared" si="5"/>
        <v>1.2250000000000001</v>
      </c>
      <c r="H17" s="43">
        <f t="shared" si="5"/>
        <v>1.1625000000000001</v>
      </c>
      <c r="I17" s="43">
        <f t="shared" si="5"/>
        <v>1.1125</v>
      </c>
      <c r="J17" s="43">
        <f t="shared" si="5"/>
        <v>1.0550000000000002</v>
      </c>
      <c r="K17" s="43">
        <f t="shared" si="5"/>
        <v>1.0274999999999999</v>
      </c>
      <c r="L17" s="43">
        <f t="shared" si="5"/>
        <v>1.0125</v>
      </c>
    </row>
    <row r="18" spans="1:12" x14ac:dyDescent="0.45">
      <c r="B18" s="9" t="s">
        <v>32</v>
      </c>
      <c r="C18" s="6">
        <v>1</v>
      </c>
      <c r="D18" s="6">
        <v>1</v>
      </c>
      <c r="E18" s="6">
        <v>1</v>
      </c>
      <c r="F18" s="6">
        <v>1</v>
      </c>
      <c r="G18" s="6">
        <v>1</v>
      </c>
      <c r="H18" s="6">
        <v>1</v>
      </c>
      <c r="I18" s="6">
        <v>1</v>
      </c>
      <c r="J18" s="6">
        <v>1</v>
      </c>
      <c r="K18" s="6">
        <v>1</v>
      </c>
      <c r="L18" s="6">
        <v>1</v>
      </c>
    </row>
    <row r="21" spans="1:12" x14ac:dyDescent="0.45">
      <c r="A21" s="7" t="s">
        <v>0</v>
      </c>
      <c r="B21" s="3"/>
      <c r="C21" s="4" t="s">
        <v>48</v>
      </c>
      <c r="D21" s="4" t="s">
        <v>54</v>
      </c>
      <c r="E21" s="4" t="s">
        <v>50</v>
      </c>
      <c r="F21" s="4" t="s">
        <v>4</v>
      </c>
      <c r="G21" s="4" t="s">
        <v>3</v>
      </c>
      <c r="H21" s="4" t="s">
        <v>36</v>
      </c>
      <c r="I21" s="4" t="s">
        <v>2</v>
      </c>
      <c r="J21" s="4" t="s">
        <v>1</v>
      </c>
      <c r="K21" s="4" t="s">
        <v>51</v>
      </c>
      <c r="L21" s="4" t="s">
        <v>35</v>
      </c>
    </row>
    <row r="22" spans="1:12" x14ac:dyDescent="0.45">
      <c r="B22" s="3" t="s">
        <v>5</v>
      </c>
      <c r="C22" s="3">
        <v>25</v>
      </c>
      <c r="D22" s="3">
        <v>15</v>
      </c>
      <c r="E22" s="3">
        <v>10</v>
      </c>
      <c r="F22" s="3">
        <v>7</v>
      </c>
      <c r="G22" s="3">
        <v>5</v>
      </c>
      <c r="H22" s="3">
        <v>4</v>
      </c>
      <c r="I22" s="3">
        <v>3</v>
      </c>
      <c r="J22" s="3">
        <v>2</v>
      </c>
      <c r="K22" s="3">
        <v>1.5</v>
      </c>
      <c r="L22" s="3">
        <v>1.25</v>
      </c>
    </row>
    <row r="23" spans="1:12" x14ac:dyDescent="0.45">
      <c r="B23" s="3" t="s">
        <v>38</v>
      </c>
      <c r="C23" s="3">
        <v>25</v>
      </c>
      <c r="D23" s="3">
        <v>15</v>
      </c>
      <c r="E23" s="3">
        <v>10</v>
      </c>
      <c r="F23" s="3">
        <v>7</v>
      </c>
      <c r="G23" s="3">
        <v>5</v>
      </c>
      <c r="H23" s="3">
        <v>4</v>
      </c>
      <c r="I23" s="3">
        <v>3</v>
      </c>
      <c r="J23" s="3">
        <v>2</v>
      </c>
      <c r="K23" s="3">
        <v>1.5</v>
      </c>
      <c r="L23" s="3">
        <v>1.25</v>
      </c>
    </row>
    <row r="24" spans="1:12" x14ac:dyDescent="0.45">
      <c r="B24" s="3" t="s">
        <v>6</v>
      </c>
      <c r="C24" s="3">
        <v>25</v>
      </c>
      <c r="D24" s="3">
        <v>15</v>
      </c>
      <c r="E24" s="3">
        <v>10</v>
      </c>
      <c r="F24" s="3">
        <v>7</v>
      </c>
      <c r="G24" s="3">
        <v>5</v>
      </c>
      <c r="H24" s="3">
        <v>4</v>
      </c>
      <c r="I24" s="3">
        <v>3</v>
      </c>
      <c r="J24" s="3">
        <v>2</v>
      </c>
      <c r="K24" s="3">
        <v>1.5</v>
      </c>
      <c r="L24" s="3">
        <v>1.25</v>
      </c>
    </row>
    <row r="25" spans="1:12" x14ac:dyDescent="0.45">
      <c r="B25" s="3" t="s">
        <v>39</v>
      </c>
      <c r="C25" s="3">
        <v>25</v>
      </c>
      <c r="D25" s="3">
        <v>15</v>
      </c>
      <c r="E25" s="3">
        <v>10</v>
      </c>
      <c r="F25" s="3">
        <v>7</v>
      </c>
      <c r="G25" s="3">
        <v>5</v>
      </c>
      <c r="H25" s="3">
        <v>4</v>
      </c>
      <c r="I25" s="3">
        <v>3</v>
      </c>
      <c r="J25" s="3">
        <v>2</v>
      </c>
      <c r="K25" s="3">
        <v>1.5</v>
      </c>
      <c r="L25" s="3">
        <v>1.25</v>
      </c>
    </row>
    <row r="26" spans="1:12" x14ac:dyDescent="0.45">
      <c r="B26" s="3" t="s">
        <v>40</v>
      </c>
      <c r="C26" s="3">
        <v>25</v>
      </c>
      <c r="D26" s="3">
        <v>15</v>
      </c>
      <c r="E26" s="3">
        <v>10</v>
      </c>
      <c r="F26" s="3">
        <v>7</v>
      </c>
      <c r="G26" s="3">
        <v>5</v>
      </c>
      <c r="H26" s="3">
        <v>4</v>
      </c>
      <c r="I26" s="3">
        <v>3</v>
      </c>
      <c r="J26" s="3">
        <v>2</v>
      </c>
      <c r="K26" s="3">
        <v>1.5</v>
      </c>
      <c r="L26" s="3">
        <v>1.25</v>
      </c>
    </row>
    <row r="27" spans="1:12" x14ac:dyDescent="0.45">
      <c r="B27" s="3" t="s">
        <v>41</v>
      </c>
      <c r="C27" s="3">
        <v>25</v>
      </c>
      <c r="D27" s="3">
        <v>15</v>
      </c>
      <c r="E27" s="3">
        <v>10</v>
      </c>
      <c r="F27" s="3">
        <v>7</v>
      </c>
      <c r="G27" s="3">
        <v>5</v>
      </c>
      <c r="H27" s="3">
        <v>4</v>
      </c>
      <c r="I27" s="3">
        <v>3</v>
      </c>
      <c r="J27" s="3">
        <v>2</v>
      </c>
      <c r="K27" s="3">
        <v>1.5</v>
      </c>
      <c r="L27" s="3">
        <v>1.25</v>
      </c>
    </row>
    <row r="28" spans="1:12" x14ac:dyDescent="0.45">
      <c r="B28" s="3" t="s">
        <v>42</v>
      </c>
      <c r="C28" s="3">
        <v>25</v>
      </c>
      <c r="D28" s="3">
        <v>15</v>
      </c>
      <c r="E28" s="3">
        <v>10</v>
      </c>
      <c r="F28" s="3">
        <v>7</v>
      </c>
      <c r="G28" s="3">
        <v>5</v>
      </c>
      <c r="H28" s="3">
        <v>4</v>
      </c>
      <c r="I28" s="3">
        <v>3</v>
      </c>
      <c r="J28" s="3">
        <v>2</v>
      </c>
      <c r="K28" s="3">
        <v>1.5</v>
      </c>
      <c r="L28" s="3">
        <v>1.25</v>
      </c>
    </row>
    <row r="29" spans="1:12" x14ac:dyDescent="0.45">
      <c r="B29" s="3" t="s">
        <v>43</v>
      </c>
      <c r="C29" s="3">
        <v>25</v>
      </c>
      <c r="D29" s="3">
        <v>15</v>
      </c>
      <c r="E29" s="3">
        <v>10</v>
      </c>
      <c r="F29" s="3">
        <v>7</v>
      </c>
      <c r="G29" s="3">
        <v>5</v>
      </c>
      <c r="H29" s="3">
        <v>4</v>
      </c>
      <c r="I29" s="3">
        <v>3</v>
      </c>
      <c r="J29" s="3">
        <v>2</v>
      </c>
      <c r="K29" s="3">
        <v>1.5</v>
      </c>
      <c r="L29" s="3">
        <v>1.25</v>
      </c>
    </row>
    <row r="30" spans="1:12" x14ac:dyDescent="0.45">
      <c r="B30" s="3" t="s">
        <v>44</v>
      </c>
      <c r="C30" s="3">
        <v>25</v>
      </c>
      <c r="D30" s="3">
        <v>15</v>
      </c>
      <c r="E30" s="3">
        <v>10</v>
      </c>
      <c r="F30" s="3">
        <v>7</v>
      </c>
      <c r="G30" s="3">
        <v>5</v>
      </c>
      <c r="H30" s="3">
        <v>4</v>
      </c>
      <c r="I30" s="3">
        <v>3</v>
      </c>
      <c r="J30" s="3">
        <v>2</v>
      </c>
      <c r="K30" s="3">
        <v>1.5</v>
      </c>
      <c r="L30" s="3">
        <v>1.25</v>
      </c>
    </row>
    <row r="31" spans="1:12" x14ac:dyDescent="0.45">
      <c r="B31" s="3" t="s">
        <v>45</v>
      </c>
      <c r="C31" s="3">
        <v>25</v>
      </c>
      <c r="D31" s="3">
        <v>15</v>
      </c>
      <c r="E31" s="3">
        <v>10</v>
      </c>
      <c r="F31" s="3">
        <v>7</v>
      </c>
      <c r="G31" s="3">
        <v>5</v>
      </c>
      <c r="H31" s="3">
        <v>4</v>
      </c>
      <c r="I31" s="3">
        <v>3</v>
      </c>
      <c r="J31" s="3">
        <v>2</v>
      </c>
      <c r="K31" s="3">
        <v>1.5</v>
      </c>
      <c r="L31" s="3">
        <v>1.25</v>
      </c>
    </row>
    <row r="32" spans="1:12" x14ac:dyDescent="0.45">
      <c r="B32" s="3" t="s">
        <v>7</v>
      </c>
      <c r="C32" s="3">
        <v>25</v>
      </c>
      <c r="D32" s="3">
        <v>15</v>
      </c>
      <c r="E32" s="3">
        <v>10</v>
      </c>
      <c r="F32" s="3">
        <v>7</v>
      </c>
      <c r="G32" s="3">
        <v>5</v>
      </c>
      <c r="H32" s="3">
        <v>4</v>
      </c>
      <c r="I32" s="3">
        <v>3</v>
      </c>
      <c r="J32" s="3">
        <v>2</v>
      </c>
      <c r="K32" s="3">
        <v>1.5</v>
      </c>
      <c r="L32" s="3">
        <v>1.25</v>
      </c>
    </row>
    <row r="33" spans="1:12" x14ac:dyDescent="0.45">
      <c r="B33" s="3" t="s">
        <v>46</v>
      </c>
      <c r="C33" s="3">
        <v>25</v>
      </c>
      <c r="D33" s="3">
        <v>15</v>
      </c>
      <c r="E33" s="3">
        <v>10</v>
      </c>
      <c r="F33" s="3">
        <v>7</v>
      </c>
      <c r="G33" s="3">
        <v>5</v>
      </c>
      <c r="H33" s="3">
        <v>4</v>
      </c>
      <c r="I33" s="3">
        <v>3</v>
      </c>
      <c r="J33" s="3">
        <v>2</v>
      </c>
      <c r="K33" s="3">
        <v>1.5</v>
      </c>
      <c r="L33" s="3">
        <v>1.25</v>
      </c>
    </row>
    <row r="34" spans="1:12" x14ac:dyDescent="0.45">
      <c r="B34" s="3" t="s">
        <v>47</v>
      </c>
      <c r="C34" s="3">
        <v>25</v>
      </c>
      <c r="D34" s="3">
        <v>15</v>
      </c>
      <c r="E34" s="3">
        <v>10</v>
      </c>
      <c r="F34" s="3">
        <v>7</v>
      </c>
      <c r="G34" s="3">
        <v>5</v>
      </c>
      <c r="H34" s="3">
        <v>4</v>
      </c>
      <c r="I34" s="3">
        <v>3</v>
      </c>
      <c r="J34" s="3">
        <v>2</v>
      </c>
      <c r="K34" s="3">
        <v>1.5</v>
      </c>
      <c r="L34" s="3">
        <v>1.25</v>
      </c>
    </row>
    <row r="35" spans="1:12" x14ac:dyDescent="0.45">
      <c r="B35" s="3" t="s">
        <v>55</v>
      </c>
      <c r="C35" s="3">
        <v>25</v>
      </c>
      <c r="D35" s="3">
        <v>15</v>
      </c>
      <c r="E35" s="3">
        <v>10</v>
      </c>
      <c r="F35" s="3">
        <v>7</v>
      </c>
      <c r="G35" s="3">
        <v>5</v>
      </c>
      <c r="H35" s="3">
        <v>4</v>
      </c>
      <c r="I35" s="3">
        <v>3</v>
      </c>
      <c r="J35" s="3">
        <v>2</v>
      </c>
      <c r="K35" s="3">
        <v>1.5</v>
      </c>
      <c r="L35" s="3">
        <v>1.25</v>
      </c>
    </row>
    <row r="36" spans="1:12" x14ac:dyDescent="0.45">
      <c r="B36" s="3" t="s">
        <v>32</v>
      </c>
      <c r="C36" s="3">
        <v>25</v>
      </c>
      <c r="D36" s="3">
        <v>15</v>
      </c>
      <c r="E36" s="3">
        <v>10</v>
      </c>
      <c r="F36" s="3">
        <v>7</v>
      </c>
      <c r="G36" s="3">
        <v>5</v>
      </c>
      <c r="H36" s="3">
        <v>4</v>
      </c>
      <c r="I36" s="3">
        <v>3</v>
      </c>
      <c r="J36" s="3">
        <v>2</v>
      </c>
      <c r="K36" s="3">
        <v>1.5</v>
      </c>
      <c r="L36" s="3">
        <v>1.25</v>
      </c>
    </row>
    <row r="37" spans="1:12" x14ac:dyDescent="0.45">
      <c r="B37" s="300" t="s">
        <v>843</v>
      </c>
    </row>
    <row r="38" spans="1:12" x14ac:dyDescent="0.45">
      <c r="A38" s="164" t="str">
        <f>_xlfn.CONCAT("Version ",'Change Log'!$B$3," – © 2017-",YEAR('Change Log'!$A$3),IF('Change Log'!$C$3="William W. Davis",", William W. Davis, MSPM, PMP",_xlfn.CONCAT(", original copyright holder is William W. Davis, MSPM, PMP; later modified by ",'Change Log'!$C$3)))</f>
        <v>Version 3.4 – © 2017-2025, William W. Davis, MSPM, PMP</v>
      </c>
    </row>
    <row r="39" spans="1:12" x14ac:dyDescent="0.45">
      <c r="A39" s="366" t="s">
        <v>131</v>
      </c>
      <c r="B39" s="366"/>
      <c r="C39" s="366"/>
      <c r="D39" s="366"/>
      <c r="E39" s="366"/>
      <c r="F39" s="366"/>
      <c r="G39" s="366"/>
      <c r="H39" s="366"/>
      <c r="I39" s="366"/>
      <c r="J39" s="366"/>
    </row>
    <row r="40" spans="1:12" x14ac:dyDescent="0.45">
      <c r="A40" s="366" t="s">
        <v>130</v>
      </c>
      <c r="B40" s="366"/>
      <c r="C40" s="366"/>
      <c r="D40" s="366"/>
      <c r="E40" s="366"/>
      <c r="F40" s="366"/>
      <c r="G40" s="366"/>
      <c r="H40" s="366"/>
      <c r="I40" s="366"/>
      <c r="J40" s="366"/>
    </row>
    <row r="41" spans="1:12" x14ac:dyDescent="0.45">
      <c r="A41" s="366" t="s">
        <v>90</v>
      </c>
      <c r="B41" s="366"/>
      <c r="C41" s="366"/>
      <c r="D41" s="366"/>
      <c r="E41" s="366"/>
      <c r="F41" s="366"/>
      <c r="G41" s="366"/>
      <c r="H41" s="366"/>
      <c r="I41" s="366"/>
      <c r="J41" s="366"/>
    </row>
    <row r="42" spans="1:12" x14ac:dyDescent="0.45">
      <c r="A42" s="366" t="s">
        <v>143</v>
      </c>
      <c r="B42" s="366"/>
      <c r="C42" s="366"/>
      <c r="D42" s="366"/>
      <c r="E42" s="366"/>
      <c r="F42" s="366"/>
      <c r="G42" s="366"/>
      <c r="H42" s="366"/>
      <c r="I42" s="366"/>
      <c r="J42" s="366"/>
    </row>
    <row r="43" spans="1:12" x14ac:dyDescent="0.45">
      <c r="A43" s="366" t="s">
        <v>849</v>
      </c>
      <c r="B43" s="366"/>
      <c r="C43" s="366"/>
      <c r="D43" s="366"/>
      <c r="E43" s="366"/>
      <c r="F43" s="366"/>
      <c r="G43" s="366"/>
      <c r="H43" s="366"/>
      <c r="I43" s="366"/>
      <c r="J43" s="366"/>
      <c r="K43" s="366"/>
    </row>
    <row r="44" spans="1:12" x14ac:dyDescent="0.45">
      <c r="A44" s="165" t="s">
        <v>144</v>
      </c>
      <c r="B44" s="122"/>
      <c r="C44" s="122"/>
      <c r="D44" s="122"/>
      <c r="E44" s="122"/>
      <c r="F44" s="122"/>
      <c r="G44" s="122"/>
      <c r="H44" s="122"/>
      <c r="I44" s="122"/>
      <c r="J44" s="122"/>
    </row>
    <row r="45" spans="1:12" x14ac:dyDescent="0.45">
      <c r="A45" s="165" t="s">
        <v>88</v>
      </c>
      <c r="B45" s="15"/>
      <c r="C45" s="15"/>
      <c r="D45" s="15"/>
      <c r="E45" s="15"/>
      <c r="F45" s="16"/>
      <c r="G45" s="15"/>
      <c r="H45" s="15"/>
      <c r="I45" s="15"/>
      <c r="J45" s="15"/>
    </row>
    <row r="46" spans="1:12" x14ac:dyDescent="0.45">
      <c r="A46" s="165" t="s">
        <v>145</v>
      </c>
      <c r="B46" s="15"/>
      <c r="C46" s="15"/>
      <c r="D46" s="15"/>
      <c r="E46" s="15"/>
      <c r="F46" s="16"/>
      <c r="G46" s="15"/>
      <c r="H46" s="15"/>
      <c r="I46" s="15"/>
      <c r="J46" s="15"/>
    </row>
    <row r="47" spans="1:12" x14ac:dyDescent="0.45">
      <c r="A47" s="165" t="s">
        <v>146</v>
      </c>
      <c r="B47" s="15"/>
      <c r="C47" s="15"/>
      <c r="D47" s="15"/>
      <c r="E47" s="15"/>
      <c r="F47" s="16"/>
      <c r="G47" s="15"/>
      <c r="H47" s="15"/>
      <c r="I47" s="15"/>
      <c r="J47" s="15"/>
    </row>
    <row r="48" spans="1:12" x14ac:dyDescent="0.45">
      <c r="A48" s="165" t="s">
        <v>683</v>
      </c>
      <c r="B48" s="15"/>
      <c r="C48" s="15"/>
      <c r="D48" s="15"/>
      <c r="E48" s="15"/>
      <c r="F48" s="16"/>
      <c r="G48" s="15"/>
      <c r="H48" s="15"/>
      <c r="I48" s="15"/>
      <c r="J48" s="15"/>
    </row>
    <row r="49" spans="1:10" x14ac:dyDescent="0.45">
      <c r="A49" s="165" t="s">
        <v>684</v>
      </c>
      <c r="B49" s="15"/>
      <c r="C49" s="15"/>
      <c r="D49" s="15"/>
      <c r="E49" s="15"/>
      <c r="F49" s="16"/>
      <c r="G49" s="15"/>
      <c r="H49" s="15"/>
      <c r="I49" s="15"/>
      <c r="J49" s="15"/>
    </row>
    <row r="50" spans="1:10" x14ac:dyDescent="0.45">
      <c r="A50" s="165"/>
      <c r="B50" s="15"/>
      <c r="C50" s="15"/>
      <c r="D50" s="15"/>
      <c r="E50" s="15"/>
      <c r="F50" s="16"/>
      <c r="G50" s="15"/>
      <c r="H50" s="15"/>
      <c r="I50" s="15"/>
      <c r="J50" s="15"/>
    </row>
    <row r="51" spans="1:10" x14ac:dyDescent="0.45">
      <c r="A51" s="165" t="s">
        <v>685</v>
      </c>
      <c r="B51" s="15"/>
      <c r="C51" s="15"/>
      <c r="D51" s="15"/>
      <c r="E51" s="15"/>
      <c r="F51" s="16"/>
      <c r="G51" s="15"/>
      <c r="H51" s="15"/>
      <c r="I51" s="15"/>
      <c r="J51" s="15"/>
    </row>
    <row r="52" spans="1:10" x14ac:dyDescent="0.45">
      <c r="A52" s="165" t="s">
        <v>87</v>
      </c>
    </row>
    <row r="53" spans="1:10" x14ac:dyDescent="0.45">
      <c r="A53" s="365" t="s">
        <v>718</v>
      </c>
      <c r="B53" s="365"/>
      <c r="C53" s="365"/>
      <c r="D53" s="365"/>
      <c r="E53" s="365"/>
    </row>
  </sheetData>
  <mergeCells count="6">
    <mergeCell ref="A53:E53"/>
    <mergeCell ref="A39:J39"/>
    <mergeCell ref="A40:J40"/>
    <mergeCell ref="A41:J41"/>
    <mergeCell ref="A42:J42"/>
    <mergeCell ref="A43:K43"/>
  </mergeCells>
  <hyperlinks>
    <hyperlink ref="A41:J41" r:id="rId1" display="Watch Statistical PERT videos on YouTube " xr:uid="{8F852142-8A52-4504-8B8A-F9EF893DF34A}"/>
    <hyperlink ref="A42" r:id="rId2" display="Follow Statistical PERT on Twitter to learn when new updates are released" xr:uid="{B8E4979F-7642-45AF-B1AE-6B140A5B578D}"/>
    <hyperlink ref="A41" r:id="rId3" xr:uid="{59EE005D-90AC-462B-916E-0399005B33B6}"/>
    <hyperlink ref="A40" r:id="rId4" display="Take a Pluralsight course on Statistical PERT" xr:uid="{1A420819-4F94-440F-8B73-4F1542B52974}"/>
    <hyperlink ref="A39" r:id="rId5" display="Download more FREE Statistical PERT templates at https://www.statisticalpert.com" xr:uid="{CE83376E-F133-4100-8838-8FC2C9EFF602}"/>
    <hyperlink ref="A42:J42" r:id="rId6" display="Connect with or follow William W. Davis on LinkedIn" xr:uid="{C6127CEA-EC64-4DFB-AFA9-B2A640BBFF3A}"/>
    <hyperlink ref="A40:J40" r:id="rId7" display="Watch a Pluralsight course on Statistical PERT® Normal Edition" xr:uid="{D1F40C23-0CF2-47C7-ADBD-3E188F9757E8}"/>
    <hyperlink ref="A53" r:id="rId8" xr:uid="{76F46557-DCF3-4F4E-A849-EA1CC2E418E0}"/>
    <hyperlink ref="A43" r:id="rId9" display="Follow Statistical PERT on Twitter to learn when new updates are released" xr:uid="{B13E38DF-C4A1-4DAD-84C3-617BD05EA666}"/>
    <hyperlink ref="A43:K43" r:id="rId10" location="newsletter" display="Subscribe to the SPERT® newsletter for monthly tips, free webinars, and new release notifications" xr:uid="{C8741A89-3CBE-4E9B-8C39-966A1C9340BB}"/>
  </hyperlinks>
  <pageMargins left="0.7" right="0.7" top="0.75" bottom="0.75" header="0.3" footer="0.3"/>
  <pageSetup orientation="portrait" r:id="rId11"/>
  <drawing r:id="rId1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5"/>
  <sheetViews>
    <sheetView showGridLines="0" workbookViewId="0">
      <selection activeCell="A19" sqref="A19"/>
    </sheetView>
  </sheetViews>
  <sheetFormatPr defaultRowHeight="14.25" x14ac:dyDescent="0.45"/>
  <cols>
    <col min="1" max="1" width="25.53125" customWidth="1"/>
    <col min="2" max="11" width="13.73046875" customWidth="1"/>
  </cols>
  <sheetData>
    <row r="1" spans="1:11" ht="18.75" customHeight="1" x14ac:dyDescent="0.45">
      <c r="A1" s="235" t="s">
        <v>743</v>
      </c>
    </row>
    <row r="3" spans="1:11" x14ac:dyDescent="0.45">
      <c r="A3" s="6"/>
      <c r="B3" s="5" t="s">
        <v>48</v>
      </c>
      <c r="C3" s="5" t="s">
        <v>54</v>
      </c>
      <c r="D3" s="5" t="s">
        <v>50</v>
      </c>
      <c r="E3" s="5" t="s">
        <v>4</v>
      </c>
      <c r="F3" s="5" t="s">
        <v>3</v>
      </c>
      <c r="G3" s="5" t="s">
        <v>36</v>
      </c>
      <c r="H3" s="5" t="s">
        <v>2</v>
      </c>
      <c r="I3" s="5" t="s">
        <v>1</v>
      </c>
      <c r="J3" s="5" t="s">
        <v>51</v>
      </c>
      <c r="K3" s="5" t="s">
        <v>35</v>
      </c>
    </row>
    <row r="4" spans="1:11" x14ac:dyDescent="0.45">
      <c r="A4" s="6" t="s">
        <v>5</v>
      </c>
      <c r="B4" s="5">
        <v>7.0000000000000007E-2</v>
      </c>
      <c r="C4" s="5">
        <v>8.9800000000000005E-2</v>
      </c>
      <c r="D4" s="5">
        <v>0.1091</v>
      </c>
      <c r="E4" s="5">
        <v>0.125</v>
      </c>
      <c r="F4" s="5">
        <v>0.15079999999999999</v>
      </c>
      <c r="G4" s="5">
        <v>0.16669999999999999</v>
      </c>
      <c r="H4" s="5">
        <v>0.189</v>
      </c>
      <c r="I4" s="5">
        <v>0.22359999999999999</v>
      </c>
      <c r="J4" s="5">
        <v>0.25</v>
      </c>
      <c r="K4" s="5">
        <v>0.26729999999999998</v>
      </c>
    </row>
    <row r="5" spans="1:11" x14ac:dyDescent="0.45">
      <c r="A5" s="6" t="s">
        <v>38</v>
      </c>
      <c r="B5" s="42">
        <f t="shared" ref="B5:J5" si="0">AVERAGE(B4,B6)</f>
        <v>7.3000000000000009E-2</v>
      </c>
      <c r="C5" s="42">
        <f t="shared" si="0"/>
        <v>9.35E-2</v>
      </c>
      <c r="D5" s="42">
        <f t="shared" si="0"/>
        <v>0.11345</v>
      </c>
      <c r="E5" s="42">
        <v>0.13195000000000001</v>
      </c>
      <c r="F5" s="42">
        <f t="shared" si="0"/>
        <v>0.15609999999999999</v>
      </c>
      <c r="G5" s="42">
        <f t="shared" si="0"/>
        <v>0.17215</v>
      </c>
      <c r="H5" s="42">
        <f t="shared" si="0"/>
        <v>0.19450000000000001</v>
      </c>
      <c r="I5" s="42">
        <f t="shared" si="0"/>
        <v>0.22844999999999999</v>
      </c>
      <c r="J5" s="42">
        <f t="shared" si="0"/>
        <v>0.25355</v>
      </c>
      <c r="K5" s="42">
        <f>AVERAGE(K4,K6)</f>
        <v>0.26954999999999996</v>
      </c>
    </row>
    <row r="6" spans="1:11" x14ac:dyDescent="0.45">
      <c r="A6" s="6" t="s">
        <v>6</v>
      </c>
      <c r="B6" s="5">
        <v>7.5999999999999998E-2</v>
      </c>
      <c r="C6" s="5">
        <v>9.7199999999999995E-2</v>
      </c>
      <c r="D6" s="5">
        <v>0.1178</v>
      </c>
      <c r="E6" s="5">
        <v>0.1389</v>
      </c>
      <c r="F6" s="5">
        <v>0.16139999999999999</v>
      </c>
      <c r="G6" s="5">
        <v>0.17760000000000001</v>
      </c>
      <c r="H6" s="5">
        <v>0.2</v>
      </c>
      <c r="I6" s="5">
        <v>0.23330000000000001</v>
      </c>
      <c r="J6" s="5">
        <v>0.2571</v>
      </c>
      <c r="K6" s="5">
        <v>0.27179999999999999</v>
      </c>
    </row>
    <row r="7" spans="1:11" x14ac:dyDescent="0.45">
      <c r="A7" s="6" t="s">
        <v>39</v>
      </c>
      <c r="B7" s="42">
        <f t="shared" ref="B7:K7" si="1">AVERAGE(B6,B8)</f>
        <v>7.5300000000000006E-2</v>
      </c>
      <c r="C7" s="42">
        <f t="shared" si="1"/>
        <v>9.6500000000000002E-2</v>
      </c>
      <c r="D7" s="42">
        <f t="shared" si="1"/>
        <v>0.1172</v>
      </c>
      <c r="E7" s="42">
        <v>0.13855000000000001</v>
      </c>
      <c r="F7" s="42">
        <f t="shared" si="1"/>
        <v>0.16139999999999999</v>
      </c>
      <c r="G7" s="42">
        <f t="shared" si="1"/>
        <v>0.1779</v>
      </c>
      <c r="H7" s="42">
        <f t="shared" si="1"/>
        <v>0.20065</v>
      </c>
      <c r="I7" s="42">
        <f t="shared" si="1"/>
        <v>0.23435</v>
      </c>
      <c r="J7" s="42">
        <f t="shared" si="1"/>
        <v>0.25800000000000001</v>
      </c>
      <c r="K7" s="42">
        <f t="shared" si="1"/>
        <v>0.27249999999999996</v>
      </c>
    </row>
    <row r="8" spans="1:11" x14ac:dyDescent="0.45">
      <c r="A8" s="6" t="s">
        <v>40</v>
      </c>
      <c r="B8" s="5">
        <v>7.46E-2</v>
      </c>
      <c r="C8" s="5">
        <v>9.5799999999999996E-2</v>
      </c>
      <c r="D8" s="5">
        <v>0.1166</v>
      </c>
      <c r="E8" s="5">
        <v>0.13819999999999999</v>
      </c>
      <c r="F8" s="5">
        <v>0.16139999999999999</v>
      </c>
      <c r="G8" s="5">
        <v>0.1782</v>
      </c>
      <c r="H8" s="5">
        <v>0.20130000000000001</v>
      </c>
      <c r="I8" s="5">
        <v>0.2354</v>
      </c>
      <c r="J8" s="5">
        <v>0.25890000000000002</v>
      </c>
      <c r="K8" s="5">
        <v>0.2732</v>
      </c>
    </row>
    <row r="9" spans="1:11" x14ac:dyDescent="0.45">
      <c r="A9" s="6" t="s">
        <v>41</v>
      </c>
      <c r="B9" s="42">
        <f t="shared" ref="B9:K9" si="2">AVERAGE(B8,B10)</f>
        <v>7.3300000000000004E-2</v>
      </c>
      <c r="C9" s="42">
        <f t="shared" si="2"/>
        <v>9.4450000000000006E-2</v>
      </c>
      <c r="D9" s="42">
        <f t="shared" si="2"/>
        <v>0.1153</v>
      </c>
      <c r="E9" s="42">
        <v>0.13705000000000001</v>
      </c>
      <c r="F9" s="42">
        <f t="shared" si="2"/>
        <v>0.16055</v>
      </c>
      <c r="G9" s="42">
        <f t="shared" si="2"/>
        <v>0.17765</v>
      </c>
      <c r="H9" s="42">
        <f t="shared" si="2"/>
        <v>0.20115</v>
      </c>
      <c r="I9" s="42">
        <f t="shared" si="2"/>
        <v>0.23569999999999999</v>
      </c>
      <c r="J9" s="42">
        <f t="shared" si="2"/>
        <v>0.25940000000000002</v>
      </c>
      <c r="K9" s="42">
        <f t="shared" si="2"/>
        <v>0.27349999999999997</v>
      </c>
    </row>
    <row r="10" spans="1:11" x14ac:dyDescent="0.45">
      <c r="A10" s="6" t="s">
        <v>42</v>
      </c>
      <c r="B10" s="5">
        <v>7.1999999999999995E-2</v>
      </c>
      <c r="C10" s="5">
        <v>9.3100000000000002E-2</v>
      </c>
      <c r="D10" s="5">
        <v>0.114</v>
      </c>
      <c r="E10" s="5">
        <v>0.13589999999999999</v>
      </c>
      <c r="F10" s="5">
        <v>0.15970000000000001</v>
      </c>
      <c r="G10" s="5">
        <v>0.17710000000000001</v>
      </c>
      <c r="H10" s="5">
        <v>0.20100000000000001</v>
      </c>
      <c r="I10" s="5">
        <v>0.23599999999999999</v>
      </c>
      <c r="J10" s="5">
        <v>0.25990000000000002</v>
      </c>
      <c r="K10" s="5">
        <v>0.27379999999999999</v>
      </c>
    </row>
    <row r="11" spans="1:11" x14ac:dyDescent="0.45">
      <c r="A11" s="6" t="s">
        <v>43</v>
      </c>
      <c r="B11" s="42">
        <f t="shared" ref="B11:K11" si="3">AVERAGE(B10,B12)</f>
        <v>7.0649999999999991E-2</v>
      </c>
      <c r="C11" s="42">
        <f t="shared" si="3"/>
        <v>9.1700000000000004E-2</v>
      </c>
      <c r="D11" s="42">
        <f t="shared" si="3"/>
        <v>0.11265</v>
      </c>
      <c r="E11" s="42">
        <v>0.13474999999999998</v>
      </c>
      <c r="F11" s="42">
        <f t="shared" si="3"/>
        <v>0.15884999999999999</v>
      </c>
      <c r="G11" s="42">
        <f t="shared" si="3"/>
        <v>0.17645</v>
      </c>
      <c r="H11" s="42">
        <f t="shared" si="3"/>
        <v>0.20069999999999999</v>
      </c>
      <c r="I11" s="42">
        <f t="shared" si="3"/>
        <v>0.23609999999999998</v>
      </c>
      <c r="J11" s="42">
        <f t="shared" si="3"/>
        <v>0.26014999999999999</v>
      </c>
      <c r="K11" s="42">
        <f t="shared" si="3"/>
        <v>0.27400000000000002</v>
      </c>
    </row>
    <row r="12" spans="1:11" x14ac:dyDescent="0.45">
      <c r="A12" s="6" t="s">
        <v>44</v>
      </c>
      <c r="B12" s="5">
        <v>6.93E-2</v>
      </c>
      <c r="C12" s="5">
        <v>9.0300000000000005E-2</v>
      </c>
      <c r="D12" s="5">
        <v>0.1113</v>
      </c>
      <c r="E12" s="5">
        <v>0.1336</v>
      </c>
      <c r="F12" s="5">
        <v>0.158</v>
      </c>
      <c r="G12" s="5">
        <v>0.17580000000000001</v>
      </c>
      <c r="H12" s="5">
        <v>0.20039999999999999</v>
      </c>
      <c r="I12" s="5">
        <v>0.23619999999999999</v>
      </c>
      <c r="J12" s="5">
        <v>0.26040000000000002</v>
      </c>
      <c r="K12" s="5">
        <v>0.2742</v>
      </c>
    </row>
    <row r="13" spans="1:11" x14ac:dyDescent="0.45">
      <c r="A13" s="6" t="s">
        <v>45</v>
      </c>
      <c r="B13" s="42">
        <f t="shared" ref="B13:K13" si="4">AVERAGE(B12,B14)</f>
        <v>6.7049999999999998E-2</v>
      </c>
      <c r="C13" s="42">
        <f t="shared" si="4"/>
        <v>8.7900000000000006E-2</v>
      </c>
      <c r="D13" s="42">
        <f t="shared" si="4"/>
        <v>0.10905000000000001</v>
      </c>
      <c r="E13" s="42">
        <v>0.13164999999999999</v>
      </c>
      <c r="F13" s="42">
        <f t="shared" si="4"/>
        <v>0.15654999999999999</v>
      </c>
      <c r="G13" s="42">
        <f t="shared" si="4"/>
        <v>0.17470000000000002</v>
      </c>
      <c r="H13" s="42">
        <f t="shared" si="4"/>
        <v>0.19985</v>
      </c>
      <c r="I13" s="42">
        <f t="shared" si="4"/>
        <v>0.23625000000000002</v>
      </c>
      <c r="J13" s="42">
        <f t="shared" si="4"/>
        <v>0.26065000000000005</v>
      </c>
      <c r="K13" s="42">
        <f t="shared" si="4"/>
        <v>0.27439999999999998</v>
      </c>
    </row>
    <row r="14" spans="1:11" x14ac:dyDescent="0.45">
      <c r="A14" s="6" t="s">
        <v>7</v>
      </c>
      <c r="B14" s="5">
        <v>6.4799999999999996E-2</v>
      </c>
      <c r="C14" s="5">
        <v>8.5500000000000007E-2</v>
      </c>
      <c r="D14" s="5">
        <v>0.10680000000000001</v>
      </c>
      <c r="E14" s="5">
        <v>0.12970000000000001</v>
      </c>
      <c r="F14" s="5">
        <v>0.15509999999999999</v>
      </c>
      <c r="G14" s="5">
        <v>0.1736</v>
      </c>
      <c r="H14" s="5">
        <v>0.1993</v>
      </c>
      <c r="I14" s="5">
        <v>0.23630000000000001</v>
      </c>
      <c r="J14" s="5">
        <v>0.26090000000000002</v>
      </c>
      <c r="K14" s="5">
        <v>0.27460000000000001</v>
      </c>
    </row>
    <row r="15" spans="1:11" x14ac:dyDescent="0.45">
      <c r="A15" s="6" t="s">
        <v>46</v>
      </c>
      <c r="B15" s="42">
        <f t="shared" ref="B15:K17" si="5">AVERAGE(B14,B16)</f>
        <v>6.3049999999999995E-2</v>
      </c>
      <c r="C15" s="42">
        <f t="shared" si="5"/>
        <v>8.3750000000000005E-2</v>
      </c>
      <c r="D15" s="42">
        <f t="shared" si="5"/>
        <v>0.1051</v>
      </c>
      <c r="E15" s="42">
        <v>0.12825</v>
      </c>
      <c r="F15" s="42">
        <f t="shared" si="5"/>
        <v>0.154</v>
      </c>
      <c r="G15" s="42">
        <f t="shared" si="5"/>
        <v>0.17275000000000001</v>
      </c>
      <c r="H15" s="42">
        <f t="shared" si="5"/>
        <v>0.19890000000000002</v>
      </c>
      <c r="I15" s="42">
        <f t="shared" si="5"/>
        <v>0.23630000000000001</v>
      </c>
      <c r="J15" s="42">
        <f t="shared" si="5"/>
        <v>0.26100000000000001</v>
      </c>
      <c r="K15" s="42">
        <f t="shared" si="5"/>
        <v>0.27474999999999999</v>
      </c>
    </row>
    <row r="16" spans="1:11" x14ac:dyDescent="0.45">
      <c r="A16" s="6" t="s">
        <v>47</v>
      </c>
      <c r="B16" s="5">
        <v>6.13E-2</v>
      </c>
      <c r="C16" s="5">
        <v>8.2000000000000003E-2</v>
      </c>
      <c r="D16" s="5">
        <v>0.10340000000000001</v>
      </c>
      <c r="E16" s="5">
        <v>0.1268</v>
      </c>
      <c r="F16" s="5">
        <v>0.15290000000000001</v>
      </c>
      <c r="G16" s="5">
        <v>0.1719</v>
      </c>
      <c r="H16" s="5">
        <v>0.19850000000000001</v>
      </c>
      <c r="I16" s="5">
        <v>0.23630000000000001</v>
      </c>
      <c r="J16" s="5">
        <v>0.2611</v>
      </c>
      <c r="K16" s="5">
        <v>0.27489999999999998</v>
      </c>
    </row>
    <row r="17" spans="1:11" x14ac:dyDescent="0.45">
      <c r="A17" s="6" t="s">
        <v>55</v>
      </c>
      <c r="B17" s="42">
        <f t="shared" si="5"/>
        <v>4.9149999999999999E-2</v>
      </c>
      <c r="C17" s="42">
        <f t="shared" si="5"/>
        <v>7.0349999999999996E-2</v>
      </c>
      <c r="D17" s="42">
        <f t="shared" si="5"/>
        <v>9.3200000000000005E-2</v>
      </c>
      <c r="E17" s="42">
        <v>0.11849999999999999</v>
      </c>
      <c r="F17" s="42">
        <f t="shared" si="5"/>
        <v>0.1469</v>
      </c>
      <c r="G17" s="42">
        <f t="shared" si="5"/>
        <v>0.1676</v>
      </c>
      <c r="H17" s="42">
        <f t="shared" si="5"/>
        <v>0.19605</v>
      </c>
      <c r="I17" s="42">
        <f t="shared" si="5"/>
        <v>0.23599999999999999</v>
      </c>
      <c r="J17" s="42">
        <f t="shared" si="5"/>
        <v>0.26150000000000001</v>
      </c>
      <c r="K17" s="42">
        <f t="shared" si="5"/>
        <v>0.27524999999999999</v>
      </c>
    </row>
    <row r="18" spans="1:11" x14ac:dyDescent="0.45">
      <c r="A18" s="6" t="s">
        <v>32</v>
      </c>
      <c r="B18" s="5">
        <v>3.6999999999999998E-2</v>
      </c>
      <c r="C18" s="5">
        <v>5.8700000000000002E-2</v>
      </c>
      <c r="D18" s="5">
        <v>8.3000000000000004E-2</v>
      </c>
      <c r="E18" s="5">
        <v>0.11020000000000001</v>
      </c>
      <c r="F18" s="5">
        <v>0.1409</v>
      </c>
      <c r="G18" s="5">
        <v>0.1633</v>
      </c>
      <c r="H18" s="5">
        <v>0.19359999999999999</v>
      </c>
      <c r="I18" s="5">
        <v>0.23569999999999999</v>
      </c>
      <c r="J18" s="5">
        <v>0.26190000000000002</v>
      </c>
      <c r="K18" s="5">
        <v>0.27560000000000001</v>
      </c>
    </row>
    <row r="19" spans="1:11" x14ac:dyDescent="0.45">
      <c r="A19" s="300" t="s">
        <v>843</v>
      </c>
    </row>
    <row r="20" spans="1:11" x14ac:dyDescent="0.45">
      <c r="A20" s="164" t="str">
        <f>_xlfn.CONCAT("Version ",'Change Log'!$B$3," – © 2017-",YEAR('Change Log'!$A$3),IF('Change Log'!$C$3="William W. Davis",", William W. Davis, MSPM, PMP",_xlfn.CONCAT(", original copyright holder is William W. Davis, MSPM, PMP; later modified by ",'Change Log'!$C$3)))</f>
        <v>Version 3.4 – © 2017-2025, William W. Davis, MSPM, PMP</v>
      </c>
      <c r="B20" s="45"/>
      <c r="C20" s="45"/>
      <c r="D20" s="45"/>
      <c r="E20" s="45"/>
      <c r="F20" s="45"/>
      <c r="G20" s="45"/>
      <c r="H20" s="45"/>
      <c r="I20" s="45"/>
      <c r="J20" s="45"/>
      <c r="K20" s="45"/>
    </row>
    <row r="21" spans="1:11" x14ac:dyDescent="0.45">
      <c r="A21" s="366" t="s">
        <v>131</v>
      </c>
      <c r="B21" s="366"/>
      <c r="C21" s="366"/>
      <c r="D21" s="366"/>
      <c r="E21" s="366"/>
      <c r="F21" s="326"/>
      <c r="G21" s="326"/>
      <c r="H21" s="326"/>
      <c r="I21" s="326"/>
      <c r="J21" s="326"/>
    </row>
    <row r="22" spans="1:11" x14ac:dyDescent="0.45">
      <c r="A22" s="366" t="s">
        <v>130</v>
      </c>
      <c r="B22" s="366"/>
      <c r="C22" s="366"/>
      <c r="D22" s="366"/>
      <c r="E22" s="366"/>
      <c r="F22" s="326"/>
      <c r="G22" s="326"/>
      <c r="H22" s="326"/>
      <c r="I22" s="326"/>
      <c r="J22" s="326"/>
    </row>
    <row r="23" spans="1:11" x14ac:dyDescent="0.45">
      <c r="A23" s="366" t="s">
        <v>90</v>
      </c>
      <c r="B23" s="366"/>
      <c r="C23" s="366"/>
      <c r="D23" s="366"/>
      <c r="E23" s="366"/>
      <c r="F23" s="326"/>
      <c r="G23" s="326"/>
      <c r="H23" s="326"/>
      <c r="I23" s="326"/>
      <c r="J23" s="326"/>
    </row>
    <row r="24" spans="1:11" x14ac:dyDescent="0.45">
      <c r="A24" s="366" t="s">
        <v>143</v>
      </c>
      <c r="B24" s="366"/>
      <c r="C24" s="366"/>
      <c r="D24" s="366"/>
      <c r="E24" s="366"/>
      <c r="F24" s="326"/>
      <c r="G24" s="326"/>
      <c r="H24" s="326"/>
      <c r="I24" s="326"/>
      <c r="J24" s="326"/>
    </row>
    <row r="25" spans="1:11" x14ac:dyDescent="0.45">
      <c r="A25" s="366" t="s">
        <v>849</v>
      </c>
      <c r="B25" s="366"/>
      <c r="C25" s="366"/>
      <c r="D25" s="366"/>
      <c r="E25" s="366"/>
      <c r="F25" s="326"/>
      <c r="G25" s="326"/>
      <c r="H25" s="326"/>
      <c r="I25" s="326"/>
      <c r="J25" s="326"/>
      <c r="K25" s="326"/>
    </row>
    <row r="26" spans="1:11" x14ac:dyDescent="0.45">
      <c r="A26" s="165" t="s">
        <v>144</v>
      </c>
      <c r="B26" s="122"/>
      <c r="C26" s="122"/>
      <c r="D26" s="122"/>
      <c r="E26" s="122"/>
      <c r="F26" s="122"/>
      <c r="G26" s="122"/>
      <c r="H26" s="122"/>
      <c r="I26" s="122"/>
      <c r="J26" s="122"/>
    </row>
    <row r="27" spans="1:11" x14ac:dyDescent="0.45">
      <c r="A27" s="165" t="s">
        <v>88</v>
      </c>
      <c r="B27" s="15"/>
      <c r="C27" s="15"/>
      <c r="D27" s="15"/>
      <c r="E27" s="15"/>
      <c r="F27" s="16"/>
      <c r="G27" s="15"/>
      <c r="H27" s="15"/>
      <c r="I27" s="15"/>
      <c r="J27" s="15"/>
    </row>
    <row r="28" spans="1:11" x14ac:dyDescent="0.45">
      <c r="A28" s="165" t="s">
        <v>145</v>
      </c>
      <c r="B28" s="15"/>
      <c r="C28" s="15"/>
      <c r="D28" s="15"/>
      <c r="E28" s="15"/>
      <c r="F28" s="16"/>
      <c r="G28" s="15"/>
      <c r="H28" s="15"/>
      <c r="I28" s="15"/>
      <c r="J28" s="15"/>
    </row>
    <row r="29" spans="1:11" x14ac:dyDescent="0.45">
      <c r="A29" s="165" t="s">
        <v>146</v>
      </c>
      <c r="B29" s="15"/>
      <c r="C29" s="15"/>
      <c r="D29" s="15"/>
      <c r="E29" s="15"/>
      <c r="F29" s="16"/>
      <c r="G29" s="15"/>
      <c r="H29" s="15"/>
      <c r="I29" s="15"/>
      <c r="J29" s="15"/>
    </row>
    <row r="30" spans="1:11" x14ac:dyDescent="0.45">
      <c r="A30" s="165" t="s">
        <v>683</v>
      </c>
      <c r="B30" s="15"/>
      <c r="C30" s="15"/>
      <c r="D30" s="15"/>
      <c r="E30" s="15"/>
      <c r="F30" s="16"/>
      <c r="G30" s="15"/>
      <c r="H30" s="15"/>
      <c r="I30" s="15"/>
      <c r="J30" s="15"/>
    </row>
    <row r="31" spans="1:11" x14ac:dyDescent="0.45">
      <c r="A31" s="165" t="s">
        <v>684</v>
      </c>
      <c r="B31" s="15"/>
      <c r="C31" s="15"/>
      <c r="D31" s="15"/>
      <c r="E31" s="15"/>
      <c r="F31" s="16"/>
      <c r="G31" s="15"/>
      <c r="H31" s="15"/>
      <c r="I31" s="15"/>
      <c r="J31" s="15"/>
    </row>
    <row r="32" spans="1:11" x14ac:dyDescent="0.45">
      <c r="A32" s="165"/>
      <c r="B32" s="15"/>
      <c r="C32" s="15"/>
      <c r="D32" s="15"/>
      <c r="E32" s="15"/>
      <c r="F32" s="16"/>
      <c r="G32" s="15"/>
      <c r="H32" s="15"/>
      <c r="I32" s="15"/>
      <c r="J32" s="15"/>
    </row>
    <row r="33" spans="1:10" x14ac:dyDescent="0.45">
      <c r="A33" s="165" t="s">
        <v>685</v>
      </c>
      <c r="B33" s="15"/>
      <c r="C33" s="15"/>
      <c r="D33" s="15"/>
      <c r="E33" s="15"/>
      <c r="F33" s="16"/>
      <c r="G33" s="15"/>
      <c r="H33" s="15"/>
      <c r="I33" s="15"/>
      <c r="J33" s="15"/>
    </row>
    <row r="34" spans="1:10" x14ac:dyDescent="0.45">
      <c r="A34" s="165" t="s">
        <v>87</v>
      </c>
    </row>
    <row r="35" spans="1:10" x14ac:dyDescent="0.45">
      <c r="A35" s="365" t="s">
        <v>718</v>
      </c>
      <c r="B35" s="365"/>
      <c r="C35" s="365"/>
      <c r="D35" s="365"/>
      <c r="E35" s="365"/>
    </row>
  </sheetData>
  <mergeCells count="6">
    <mergeCell ref="A35:E35"/>
    <mergeCell ref="A21:E21"/>
    <mergeCell ref="A22:E22"/>
    <mergeCell ref="A23:E23"/>
    <mergeCell ref="A24:E24"/>
    <mergeCell ref="A25:E25"/>
  </mergeCells>
  <hyperlinks>
    <hyperlink ref="A24" r:id="rId1" display="Follow Statistical PERT on Twitter to learn when new updates are released" xr:uid="{ED806D94-8AF4-47DC-9523-191F68850536}"/>
    <hyperlink ref="A23" r:id="rId2" xr:uid="{B970ACE7-D645-4826-B91E-05A563547CBA}"/>
    <hyperlink ref="A22" r:id="rId3" display="Take a Pluralsight course on Statistical PERT" xr:uid="{4FFCF50A-7557-4827-BEA6-8656C74918BE}"/>
    <hyperlink ref="A21" r:id="rId4" display="Download more FREE Statistical PERT templates at https://www.statisticalpert.com" xr:uid="{14B38F70-F7D8-42B6-BA63-E4CF5A74CD51}"/>
    <hyperlink ref="A35" r:id="rId5" xr:uid="{5FF62681-F62F-42AC-B621-2ACBBAC7CEB7}"/>
    <hyperlink ref="A25" r:id="rId6" display="Follow Statistical PERT on Twitter to learn when new updates are released" xr:uid="{B5928472-5D44-469D-807A-A107AC24C0A1}"/>
    <hyperlink ref="A24:E24" r:id="rId7" display="Connect with or follow William W. Davis on LinkedIn" xr:uid="{1AE3F79A-6FFC-4524-938C-24BF065DB1EF}"/>
    <hyperlink ref="A25:E25" r:id="rId8" location="newsletter" display="Subscribe to the SPERT® newsletter for free tips, free webinars, and new release notifications" xr:uid="{F604DBC7-94DC-4DA7-8702-B330E19D6383}"/>
  </hyperlinks>
  <pageMargins left="0.7" right="0.7" top="0.75" bottom="0.75" header="0.3" footer="0.3"/>
  <drawing r:id="rId9"/>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35"/>
  <sheetViews>
    <sheetView showGridLines="0" workbookViewId="0">
      <selection activeCell="A19" sqref="A19"/>
    </sheetView>
  </sheetViews>
  <sheetFormatPr defaultRowHeight="14.25" x14ac:dyDescent="0.45"/>
  <cols>
    <col min="1" max="1" width="25.53125" customWidth="1"/>
    <col min="2" max="11" width="13.73046875" customWidth="1"/>
    <col min="14" max="14" width="10.53125" customWidth="1"/>
  </cols>
  <sheetData>
    <row r="1" spans="1:11" ht="18.75" customHeight="1" x14ac:dyDescent="0.45">
      <c r="A1" s="235" t="s">
        <v>742</v>
      </c>
    </row>
    <row r="3" spans="1:11" x14ac:dyDescent="0.45">
      <c r="A3" s="6"/>
      <c r="B3" s="5" t="s">
        <v>48</v>
      </c>
      <c r="C3" s="5" t="s">
        <v>54</v>
      </c>
      <c r="D3" s="5" t="s">
        <v>50</v>
      </c>
      <c r="E3" s="5" t="s">
        <v>4</v>
      </c>
      <c r="F3" s="5" t="s">
        <v>3</v>
      </c>
      <c r="G3" s="5" t="s">
        <v>36</v>
      </c>
      <c r="H3" s="5" t="s">
        <v>2</v>
      </c>
      <c r="I3" s="5" t="s">
        <v>1</v>
      </c>
      <c r="J3" s="5" t="s">
        <v>51</v>
      </c>
      <c r="K3" s="5" t="s">
        <v>35</v>
      </c>
    </row>
    <row r="4" spans="1:11" x14ac:dyDescent="0.45">
      <c r="A4" s="6" t="s">
        <v>5</v>
      </c>
      <c r="B4" s="5">
        <v>0.5</v>
      </c>
      <c r="C4" s="5">
        <v>0.5</v>
      </c>
      <c r="D4" s="5">
        <v>0.5</v>
      </c>
      <c r="E4" s="5">
        <v>0.5</v>
      </c>
      <c r="F4" s="5">
        <v>0.5</v>
      </c>
      <c r="G4" s="5">
        <v>0.5</v>
      </c>
      <c r="H4" s="5">
        <v>0.5</v>
      </c>
      <c r="I4" s="5">
        <v>0.5</v>
      </c>
      <c r="J4" s="5">
        <v>0.5</v>
      </c>
      <c r="K4" s="5">
        <v>0.5</v>
      </c>
    </row>
    <row r="5" spans="1:11" x14ac:dyDescent="0.45">
      <c r="A5" s="6" t="s">
        <v>38</v>
      </c>
      <c r="B5" s="42">
        <f t="shared" ref="B5:J5" si="0">AVERAGE(B4,B6)</f>
        <v>0.42105000000000004</v>
      </c>
      <c r="C5" s="42">
        <f t="shared" si="0"/>
        <v>0.4239</v>
      </c>
      <c r="D5" s="42">
        <f t="shared" si="0"/>
        <v>0.4274</v>
      </c>
      <c r="E5" s="42">
        <v>0.43179999999999996</v>
      </c>
      <c r="F5" s="42">
        <f t="shared" si="0"/>
        <v>0.4375</v>
      </c>
      <c r="G5" s="42">
        <f t="shared" si="0"/>
        <v>0.44230000000000003</v>
      </c>
      <c r="H5" s="42">
        <f t="shared" si="0"/>
        <v>0.45</v>
      </c>
      <c r="I5" s="42">
        <f t="shared" si="0"/>
        <v>0.46425</v>
      </c>
      <c r="J5" s="42">
        <f t="shared" si="0"/>
        <v>0.47725000000000001</v>
      </c>
      <c r="K5" s="42">
        <f>AVERAGE(K4,K6)</f>
        <v>0.48680000000000001</v>
      </c>
    </row>
    <row r="6" spans="1:11" x14ac:dyDescent="0.45">
      <c r="A6" s="6" t="s">
        <v>6</v>
      </c>
      <c r="B6" s="5">
        <v>0.34210000000000002</v>
      </c>
      <c r="C6" s="5">
        <v>0.3478</v>
      </c>
      <c r="D6" s="5">
        <v>0.3548</v>
      </c>
      <c r="E6" s="5">
        <v>0.36359999999999998</v>
      </c>
      <c r="F6" s="5">
        <v>0.375</v>
      </c>
      <c r="G6" s="5">
        <v>0.3846</v>
      </c>
      <c r="H6" s="5">
        <v>0.4</v>
      </c>
      <c r="I6" s="5">
        <v>0.42849999999999999</v>
      </c>
      <c r="J6" s="5">
        <v>0.45450000000000002</v>
      </c>
      <c r="K6" s="5">
        <v>0.47360000000000002</v>
      </c>
    </row>
    <row r="7" spans="1:11" x14ac:dyDescent="0.45">
      <c r="A7" s="6" t="s">
        <v>39</v>
      </c>
      <c r="B7" s="42">
        <f t="shared" ref="B7:K7" si="1">AVERAGE(B6,B8)</f>
        <v>0.3034</v>
      </c>
      <c r="C7" s="42">
        <f t="shared" si="1"/>
        <v>0.31104999999999999</v>
      </c>
      <c r="D7" s="42">
        <f t="shared" si="1"/>
        <v>0.32025000000000003</v>
      </c>
      <c r="E7" s="42">
        <v>0.33179999999999998</v>
      </c>
      <c r="F7" s="42">
        <f t="shared" si="1"/>
        <v>0.34734999999999999</v>
      </c>
      <c r="G7" s="42">
        <f t="shared" si="1"/>
        <v>0.35894999999999999</v>
      </c>
      <c r="H7" s="42">
        <f t="shared" si="1"/>
        <v>0.37880000000000003</v>
      </c>
      <c r="I7" s="42">
        <f t="shared" si="1"/>
        <v>0.41389999999999999</v>
      </c>
      <c r="J7" s="42">
        <f t="shared" si="1"/>
        <v>0.44635000000000002</v>
      </c>
      <c r="K7" s="42">
        <f t="shared" si="1"/>
        <v>0.46889999999999998</v>
      </c>
    </row>
    <row r="8" spans="1:11" x14ac:dyDescent="0.45">
      <c r="A8" s="6" t="s">
        <v>40</v>
      </c>
      <c r="B8" s="5">
        <v>0.26469999999999999</v>
      </c>
      <c r="C8" s="5">
        <v>0.27429999999999999</v>
      </c>
      <c r="D8" s="5">
        <v>0.28570000000000001</v>
      </c>
      <c r="E8" s="5">
        <v>0.3</v>
      </c>
      <c r="F8" s="5">
        <v>0.31969999999999998</v>
      </c>
      <c r="G8" s="5">
        <v>0.33329999999999999</v>
      </c>
      <c r="H8" s="5">
        <v>0.35759999999999997</v>
      </c>
      <c r="I8" s="5">
        <v>0.39929999999999999</v>
      </c>
      <c r="J8" s="5">
        <v>0.43819999999999998</v>
      </c>
      <c r="K8" s="5">
        <v>0.4642</v>
      </c>
    </row>
    <row r="9" spans="1:11" x14ac:dyDescent="0.45">
      <c r="A9" s="6" t="s">
        <v>41</v>
      </c>
      <c r="B9" s="42">
        <f t="shared" ref="B9:K9" si="2">AVERAGE(B8,B10)</f>
        <v>0.24174999999999999</v>
      </c>
      <c r="C9" s="42">
        <f t="shared" si="2"/>
        <v>0.25255</v>
      </c>
      <c r="D9" s="42">
        <f t="shared" si="2"/>
        <v>0.26550000000000001</v>
      </c>
      <c r="E9" s="42">
        <v>0.28159999999999996</v>
      </c>
      <c r="F9" s="42">
        <f t="shared" si="2"/>
        <v>0.30269999999999997</v>
      </c>
      <c r="G9" s="42">
        <f t="shared" si="2"/>
        <v>0.31879999999999997</v>
      </c>
      <c r="H9" s="42">
        <f t="shared" si="2"/>
        <v>0.34544999999999998</v>
      </c>
      <c r="I9" s="42">
        <f t="shared" si="2"/>
        <v>0.39195000000000002</v>
      </c>
      <c r="J9" s="42">
        <f t="shared" si="2"/>
        <v>0.43335000000000001</v>
      </c>
      <c r="K9" s="42">
        <f t="shared" si="2"/>
        <v>0.46179999999999999</v>
      </c>
    </row>
    <row r="10" spans="1:11" x14ac:dyDescent="0.45">
      <c r="A10" s="6" t="s">
        <v>42</v>
      </c>
      <c r="B10" s="5">
        <v>0.21879999999999999</v>
      </c>
      <c r="C10" s="5">
        <v>0.23080000000000001</v>
      </c>
      <c r="D10" s="5">
        <v>0.24529999999999999</v>
      </c>
      <c r="E10" s="5">
        <v>0.26319999999999999</v>
      </c>
      <c r="F10" s="5">
        <v>0.28570000000000001</v>
      </c>
      <c r="G10" s="5">
        <v>0.30430000000000001</v>
      </c>
      <c r="H10" s="5">
        <v>0.33329999999999999</v>
      </c>
      <c r="I10" s="5">
        <v>0.3846</v>
      </c>
      <c r="J10" s="5">
        <v>0.42849999999999999</v>
      </c>
      <c r="K10" s="5">
        <v>0.45939999999999998</v>
      </c>
    </row>
    <row r="11" spans="1:11" x14ac:dyDescent="0.45">
      <c r="A11" s="6" t="s">
        <v>43</v>
      </c>
      <c r="B11" s="42">
        <f t="shared" ref="B11:K11" si="3">AVERAGE(B10,B12)</f>
        <v>0.20355000000000001</v>
      </c>
      <c r="C11" s="42">
        <f t="shared" si="3"/>
        <v>0.21645</v>
      </c>
      <c r="D11" s="42">
        <f t="shared" si="3"/>
        <v>0.23204999999999998</v>
      </c>
      <c r="E11" s="42">
        <v>0.25114999999999998</v>
      </c>
      <c r="F11" s="42">
        <f t="shared" si="3"/>
        <v>0.2752</v>
      </c>
      <c r="G11" s="42">
        <f t="shared" si="3"/>
        <v>0.29500000000000004</v>
      </c>
      <c r="H11" s="42">
        <f t="shared" si="3"/>
        <v>0.32569999999999999</v>
      </c>
      <c r="I11" s="42">
        <f t="shared" si="3"/>
        <v>0.37980000000000003</v>
      </c>
      <c r="J11" s="42">
        <f t="shared" si="3"/>
        <v>0.42574999999999996</v>
      </c>
      <c r="K11" s="42">
        <f t="shared" si="3"/>
        <v>0.45794999999999997</v>
      </c>
    </row>
    <row r="12" spans="1:11" x14ac:dyDescent="0.45">
      <c r="A12" s="6" t="s">
        <v>44</v>
      </c>
      <c r="B12" s="5">
        <v>0.1883</v>
      </c>
      <c r="C12" s="5">
        <v>0.2021</v>
      </c>
      <c r="D12" s="5">
        <v>0.21879999999999999</v>
      </c>
      <c r="E12" s="5">
        <v>0.23910000000000001</v>
      </c>
      <c r="F12" s="5">
        <v>0.26469999999999999</v>
      </c>
      <c r="G12" s="5">
        <v>0.28570000000000001</v>
      </c>
      <c r="H12" s="5">
        <v>0.31809999999999999</v>
      </c>
      <c r="I12" s="5">
        <v>0.375</v>
      </c>
      <c r="J12" s="5">
        <v>0.42299999999999999</v>
      </c>
      <c r="K12" s="5">
        <v>0.45650000000000002</v>
      </c>
    </row>
    <row r="13" spans="1:11" x14ac:dyDescent="0.45">
      <c r="A13" s="6" t="s">
        <v>45</v>
      </c>
      <c r="B13" s="42">
        <f t="shared" ref="B13:K13" si="4">AVERAGE(B12,B14)</f>
        <v>0.1694</v>
      </c>
      <c r="C13" s="42">
        <f t="shared" si="4"/>
        <v>0.18440000000000001</v>
      </c>
      <c r="D13" s="42">
        <f t="shared" si="4"/>
        <v>0.2024</v>
      </c>
      <c r="E13" s="42">
        <v>0.22439999999999999</v>
      </c>
      <c r="F13" s="42">
        <f t="shared" si="4"/>
        <v>0.25209999999999999</v>
      </c>
      <c r="G13" s="42">
        <f t="shared" si="4"/>
        <v>0.2742</v>
      </c>
      <c r="H13" s="42">
        <f t="shared" si="4"/>
        <v>0.29244999999999999</v>
      </c>
      <c r="I13" s="42">
        <f t="shared" si="4"/>
        <v>0.36954999999999999</v>
      </c>
      <c r="J13" s="42">
        <f t="shared" si="4"/>
        <v>0.41964999999999997</v>
      </c>
      <c r="K13" s="42">
        <f t="shared" si="4"/>
        <v>0.45474999999999999</v>
      </c>
    </row>
    <row r="14" spans="1:11" x14ac:dyDescent="0.45">
      <c r="A14" s="6" t="s">
        <v>7</v>
      </c>
      <c r="B14" s="5">
        <v>0.15049999999999999</v>
      </c>
      <c r="C14" s="5">
        <v>0.16669999999999999</v>
      </c>
      <c r="D14" s="5">
        <v>0.186</v>
      </c>
      <c r="E14" s="5">
        <v>0.2097</v>
      </c>
      <c r="F14" s="5">
        <v>0.23949999999999999</v>
      </c>
      <c r="G14" s="5">
        <v>0.26269999999999999</v>
      </c>
      <c r="H14" s="5">
        <v>0.26679999999999998</v>
      </c>
      <c r="I14" s="5">
        <v>0.36409999999999998</v>
      </c>
      <c r="J14" s="5">
        <v>0.4163</v>
      </c>
      <c r="K14" s="5">
        <v>0.45300000000000001</v>
      </c>
    </row>
    <row r="15" spans="1:11" x14ac:dyDescent="0.45">
      <c r="A15" s="6" t="s">
        <v>46</v>
      </c>
      <c r="B15" s="42">
        <f t="shared" ref="B15:K17" si="5">AVERAGE(B14,B16)</f>
        <v>0.13924999999999998</v>
      </c>
      <c r="C15" s="42">
        <f t="shared" si="5"/>
        <v>0.15625</v>
      </c>
      <c r="D15" s="42">
        <f t="shared" si="5"/>
        <v>0.17635000000000001</v>
      </c>
      <c r="E15" s="42">
        <v>0.20100000000000001</v>
      </c>
      <c r="F15" s="42">
        <f t="shared" si="5"/>
        <v>0.23215</v>
      </c>
      <c r="G15" s="42">
        <f t="shared" si="5"/>
        <v>0.25574999999999998</v>
      </c>
      <c r="H15" s="42">
        <f t="shared" si="5"/>
        <v>0.27834999999999999</v>
      </c>
      <c r="I15" s="42">
        <f t="shared" si="5"/>
        <v>0.36049999999999999</v>
      </c>
      <c r="J15" s="42">
        <f t="shared" si="5"/>
        <v>0.41459999999999997</v>
      </c>
      <c r="K15" s="42">
        <f t="shared" si="5"/>
        <v>0.45174999999999998</v>
      </c>
    </row>
    <row r="16" spans="1:11" x14ac:dyDescent="0.45">
      <c r="A16" s="6" t="s">
        <v>47</v>
      </c>
      <c r="B16" s="5">
        <v>0.128</v>
      </c>
      <c r="C16" s="5">
        <v>0.14580000000000001</v>
      </c>
      <c r="D16" s="5">
        <v>0.16669999999999999</v>
      </c>
      <c r="E16" s="5">
        <v>0.1923</v>
      </c>
      <c r="F16" s="5">
        <v>0.2248</v>
      </c>
      <c r="G16" s="5">
        <v>0.24879999999999999</v>
      </c>
      <c r="H16" s="5">
        <v>0.28989999999999999</v>
      </c>
      <c r="I16" s="5">
        <v>0.3569</v>
      </c>
      <c r="J16" s="5">
        <v>0.41289999999999999</v>
      </c>
      <c r="K16" s="5">
        <v>0.45050000000000001</v>
      </c>
    </row>
    <row r="17" spans="1:15" x14ac:dyDescent="0.45">
      <c r="A17" s="6" t="s">
        <v>55</v>
      </c>
      <c r="B17" s="42">
        <f t="shared" si="5"/>
        <v>8.3250000000000005E-2</v>
      </c>
      <c r="C17" s="42">
        <f t="shared" si="5"/>
        <v>0.10415000000000001</v>
      </c>
      <c r="D17" s="42">
        <f t="shared" si="5"/>
        <v>0.1288</v>
      </c>
      <c r="E17" s="42">
        <v>0.15865000000000001</v>
      </c>
      <c r="F17" s="42">
        <f t="shared" si="5"/>
        <v>0.19574999999999998</v>
      </c>
      <c r="G17" s="42">
        <f t="shared" si="5"/>
        <v>0.22439999999999999</v>
      </c>
      <c r="H17" s="42">
        <f t="shared" si="5"/>
        <v>0.26995000000000002</v>
      </c>
      <c r="I17" s="42">
        <f t="shared" si="5"/>
        <v>0.34509999999999996</v>
      </c>
      <c r="J17" s="42">
        <f t="shared" si="5"/>
        <v>0.40644999999999998</v>
      </c>
      <c r="K17" s="42">
        <f t="shared" si="5"/>
        <v>0.44745000000000001</v>
      </c>
    </row>
    <row r="18" spans="1:15" x14ac:dyDescent="0.45">
      <c r="A18" s="6" t="s">
        <v>32</v>
      </c>
      <c r="B18" s="5">
        <v>3.85E-2</v>
      </c>
      <c r="C18" s="5">
        <v>6.25E-2</v>
      </c>
      <c r="D18" s="5">
        <v>9.0899999999999995E-2</v>
      </c>
      <c r="E18" s="5">
        <v>0.125</v>
      </c>
      <c r="F18" s="5">
        <v>0.16669999999999999</v>
      </c>
      <c r="G18" s="5">
        <v>0.2</v>
      </c>
      <c r="H18" s="5">
        <v>0.25</v>
      </c>
      <c r="I18" s="5">
        <v>0.33329999999999999</v>
      </c>
      <c r="J18" s="5">
        <v>0.4</v>
      </c>
      <c r="K18" s="5">
        <v>0.44440000000000002</v>
      </c>
      <c r="L18" s="46"/>
      <c r="M18" s="46"/>
      <c r="N18" s="46"/>
      <c r="O18" s="46"/>
    </row>
    <row r="19" spans="1:15" x14ac:dyDescent="0.45">
      <c r="A19" s="300" t="s">
        <v>843</v>
      </c>
    </row>
    <row r="20" spans="1:15" x14ac:dyDescent="0.45">
      <c r="A20" s="164" t="str">
        <f>_xlfn.CONCAT("Version ",'Change Log'!$B$3," – © 2017-",YEAR('Change Log'!$A$3),IF('Change Log'!$C$3="William W. Davis",", William W. Davis, MSPM, PMP",_xlfn.CONCAT(", original copyright holder is William W. Davis, MSPM, PMP; later modified by ",'Change Log'!$C$3)))</f>
        <v>Version 3.4 – © 2017-2025, William W. Davis, MSPM, PMP</v>
      </c>
    </row>
    <row r="21" spans="1:15" x14ac:dyDescent="0.45">
      <c r="A21" s="366" t="s">
        <v>131</v>
      </c>
      <c r="B21" s="366"/>
      <c r="C21" s="366"/>
      <c r="D21" s="366"/>
      <c r="E21" s="366"/>
      <c r="F21" s="326"/>
      <c r="G21" s="326"/>
      <c r="H21" s="326"/>
      <c r="I21" s="326"/>
      <c r="J21" s="326"/>
    </row>
    <row r="22" spans="1:15" x14ac:dyDescent="0.45">
      <c r="A22" s="366" t="s">
        <v>130</v>
      </c>
      <c r="B22" s="366"/>
      <c r="C22" s="366"/>
      <c r="D22" s="366"/>
      <c r="E22" s="366"/>
      <c r="F22" s="326"/>
      <c r="G22" s="326"/>
      <c r="H22" s="326"/>
      <c r="I22" s="326"/>
      <c r="J22" s="326"/>
    </row>
    <row r="23" spans="1:15" x14ac:dyDescent="0.45">
      <c r="A23" s="366" t="s">
        <v>90</v>
      </c>
      <c r="B23" s="366"/>
      <c r="C23" s="366"/>
      <c r="D23" s="366"/>
      <c r="E23" s="366"/>
      <c r="F23" s="326"/>
      <c r="G23" s="326"/>
      <c r="H23" s="326"/>
      <c r="I23" s="326"/>
      <c r="J23" s="326"/>
    </row>
    <row r="24" spans="1:15" x14ac:dyDescent="0.45">
      <c r="A24" s="366" t="s">
        <v>143</v>
      </c>
      <c r="B24" s="366"/>
      <c r="C24" s="366"/>
      <c r="D24" s="366"/>
      <c r="E24" s="366"/>
      <c r="F24" s="326"/>
      <c r="G24" s="326"/>
      <c r="H24" s="326"/>
      <c r="I24" s="326"/>
      <c r="J24" s="326"/>
    </row>
    <row r="25" spans="1:15" x14ac:dyDescent="0.45">
      <c r="A25" s="366" t="s">
        <v>849</v>
      </c>
      <c r="B25" s="366"/>
      <c r="C25" s="366"/>
      <c r="D25" s="366"/>
      <c r="E25" s="366"/>
      <c r="F25" s="326"/>
      <c r="G25" s="326"/>
      <c r="H25" s="326"/>
      <c r="I25" s="326"/>
      <c r="J25" s="326"/>
      <c r="K25" s="326"/>
    </row>
    <row r="26" spans="1:15" x14ac:dyDescent="0.45">
      <c r="A26" s="165" t="s">
        <v>144</v>
      </c>
      <c r="B26" s="122"/>
      <c r="C26" s="122"/>
      <c r="D26" s="122"/>
      <c r="E26" s="122"/>
      <c r="F26" s="122"/>
      <c r="G26" s="122"/>
      <c r="H26" s="122"/>
      <c r="I26" s="122"/>
      <c r="J26" s="122"/>
    </row>
    <row r="27" spans="1:15" x14ac:dyDescent="0.45">
      <c r="A27" s="165" t="s">
        <v>88</v>
      </c>
      <c r="B27" s="15"/>
      <c r="C27" s="15"/>
      <c r="D27" s="15"/>
      <c r="E27" s="15"/>
      <c r="F27" s="16"/>
      <c r="G27" s="15"/>
      <c r="H27" s="15"/>
      <c r="I27" s="15"/>
      <c r="J27" s="15"/>
    </row>
    <row r="28" spans="1:15" x14ac:dyDescent="0.45">
      <c r="A28" s="165" t="s">
        <v>145</v>
      </c>
      <c r="B28" s="15"/>
      <c r="C28" s="15"/>
      <c r="D28" s="15"/>
      <c r="E28" s="15"/>
      <c r="F28" s="16"/>
      <c r="G28" s="15"/>
      <c r="H28" s="15"/>
      <c r="I28" s="15"/>
      <c r="J28" s="15"/>
    </row>
    <row r="29" spans="1:15" x14ac:dyDescent="0.45">
      <c r="A29" s="165" t="s">
        <v>146</v>
      </c>
      <c r="B29" s="15"/>
      <c r="C29" s="15"/>
      <c r="D29" s="15"/>
      <c r="E29" s="15"/>
      <c r="F29" s="16"/>
      <c r="G29" s="15"/>
      <c r="H29" s="15"/>
      <c r="I29" s="15"/>
      <c r="J29" s="15"/>
    </row>
    <row r="30" spans="1:15" x14ac:dyDescent="0.45">
      <c r="A30" s="165" t="s">
        <v>683</v>
      </c>
      <c r="B30" s="15"/>
      <c r="C30" s="15"/>
      <c r="D30" s="15"/>
      <c r="E30" s="15"/>
      <c r="F30" s="16"/>
      <c r="G30" s="15"/>
      <c r="H30" s="15"/>
      <c r="I30" s="15"/>
      <c r="J30" s="15"/>
    </row>
    <row r="31" spans="1:15" x14ac:dyDescent="0.45">
      <c r="A31" s="165" t="s">
        <v>684</v>
      </c>
      <c r="B31" s="15"/>
      <c r="C31" s="15"/>
      <c r="D31" s="15"/>
      <c r="E31" s="15"/>
      <c r="F31" s="16"/>
      <c r="G31" s="15"/>
      <c r="H31" s="15"/>
      <c r="I31" s="15"/>
      <c r="J31" s="15"/>
    </row>
    <row r="32" spans="1:15" x14ac:dyDescent="0.45">
      <c r="A32" s="165"/>
      <c r="B32" s="15"/>
      <c r="C32" s="15"/>
      <c r="D32" s="15"/>
      <c r="E32" s="15"/>
      <c r="F32" s="16"/>
      <c r="G32" s="15"/>
      <c r="H32" s="15"/>
      <c r="I32" s="15"/>
      <c r="J32" s="15"/>
    </row>
    <row r="33" spans="1:10" x14ac:dyDescent="0.45">
      <c r="A33" s="165" t="s">
        <v>685</v>
      </c>
      <c r="B33" s="15"/>
      <c r="C33" s="15"/>
      <c r="D33" s="15"/>
      <c r="E33" s="15"/>
      <c r="F33" s="16"/>
      <c r="G33" s="15"/>
      <c r="H33" s="15"/>
      <c r="I33" s="15"/>
      <c r="J33" s="15"/>
    </row>
    <row r="34" spans="1:10" x14ac:dyDescent="0.45">
      <c r="A34" s="165" t="s">
        <v>87</v>
      </c>
    </row>
    <row r="35" spans="1:10" x14ac:dyDescent="0.45">
      <c r="A35" s="365" t="s">
        <v>718</v>
      </c>
      <c r="B35" s="365"/>
      <c r="C35" s="365"/>
      <c r="D35" s="365"/>
      <c r="E35" s="365"/>
    </row>
  </sheetData>
  <mergeCells count="6">
    <mergeCell ref="A35:E35"/>
    <mergeCell ref="A21:E21"/>
    <mergeCell ref="A22:E22"/>
    <mergeCell ref="A23:E23"/>
    <mergeCell ref="A24:E24"/>
    <mergeCell ref="A25:E25"/>
  </mergeCells>
  <hyperlinks>
    <hyperlink ref="A24" r:id="rId1" display="Follow Statistical PERT on Twitter to learn when new updates are released" xr:uid="{6D1E7708-A58A-4761-9914-C8C624DADB9A}"/>
    <hyperlink ref="A23" r:id="rId2" xr:uid="{96F08C02-C8F8-455A-9D1D-774C326DB97D}"/>
    <hyperlink ref="A22" r:id="rId3" display="Take a Pluralsight course on Statistical PERT" xr:uid="{9AB2DF59-304B-49A4-A3A0-7E647673F6F1}"/>
    <hyperlink ref="A21" r:id="rId4" display="Download more FREE Statistical PERT templates at https://www.statisticalpert.com" xr:uid="{F639FCAB-8E12-4A68-B198-E30BCA081F7E}"/>
    <hyperlink ref="A35" r:id="rId5" xr:uid="{45FA4925-88D7-4620-86EC-63CA30997D2A}"/>
    <hyperlink ref="A25" r:id="rId6" display="Follow Statistical PERT on Twitter to learn when new updates are released" xr:uid="{443191B7-65F9-4ACF-A9E0-1D257CD8AB41}"/>
    <hyperlink ref="A24:E24" r:id="rId7" display="Connect with or follow William W. Davis on LinkedIn" xr:uid="{E5E4A784-2AD2-43DA-BB2C-9C94F9D6F44E}"/>
    <hyperlink ref="A25:E25" r:id="rId8" location="newsletter" display="Subscribe to the SPERT® newsletter for free tips, free webinars, and new release notifications" xr:uid="{AABECED1-DF2A-4FCA-AE74-F64042E9F409}"/>
  </hyperlinks>
  <pageMargins left="0.7" right="0.7" top="0.75" bottom="0.75" header="0.3" footer="0.3"/>
  <drawing r:id="rId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53"/>
  <sheetViews>
    <sheetView showGridLines="0" workbookViewId="0">
      <selection activeCell="B3" sqref="B3"/>
    </sheetView>
  </sheetViews>
  <sheetFormatPr defaultRowHeight="14.25" x14ac:dyDescent="0.45"/>
  <cols>
    <col min="1" max="1" width="35.73046875" customWidth="1"/>
    <col min="2" max="2" width="13.53125" customWidth="1"/>
    <col min="3" max="11" width="10.73046875" customWidth="1"/>
  </cols>
  <sheetData>
    <row r="1" spans="1:2" ht="18.75" customHeight="1" x14ac:dyDescent="0.45">
      <c r="A1" s="235" t="s">
        <v>741</v>
      </c>
    </row>
    <row r="2" spans="1:2" ht="15" customHeight="1" x14ac:dyDescent="0.45"/>
    <row r="3" spans="1:2" x14ac:dyDescent="0.45">
      <c r="A3" s="367" t="s">
        <v>135</v>
      </c>
      <c r="B3" s="236">
        <v>-0.05</v>
      </c>
    </row>
    <row r="4" spans="1:2" x14ac:dyDescent="0.45">
      <c r="A4" s="368"/>
      <c r="B4" s="236">
        <v>-0.1</v>
      </c>
    </row>
    <row r="5" spans="1:2" x14ac:dyDescent="0.45">
      <c r="A5" s="368"/>
      <c r="B5" s="236">
        <v>-0.15</v>
      </c>
    </row>
    <row r="6" spans="1:2" x14ac:dyDescent="0.45">
      <c r="A6" s="368"/>
      <c r="B6" s="236">
        <v>-0.2</v>
      </c>
    </row>
    <row r="7" spans="1:2" x14ac:dyDescent="0.45">
      <c r="A7" s="368"/>
      <c r="B7" s="236">
        <v>-0.25</v>
      </c>
    </row>
    <row r="8" spans="1:2" x14ac:dyDescent="0.45">
      <c r="A8" s="368"/>
      <c r="B8" s="236">
        <v>-0.3</v>
      </c>
    </row>
    <row r="9" spans="1:2" x14ac:dyDescent="0.45">
      <c r="A9" s="368"/>
      <c r="B9" s="236">
        <v>-0.35</v>
      </c>
    </row>
    <row r="10" spans="1:2" x14ac:dyDescent="0.45">
      <c r="A10" s="368"/>
      <c r="B10" s="236">
        <v>-0.4</v>
      </c>
    </row>
    <row r="11" spans="1:2" x14ac:dyDescent="0.45">
      <c r="A11" s="368"/>
      <c r="B11" s="236">
        <v>-0.5</v>
      </c>
    </row>
    <row r="12" spans="1:2" x14ac:dyDescent="0.45">
      <c r="A12" s="368"/>
      <c r="B12" s="236">
        <v>-0.6</v>
      </c>
    </row>
    <row r="13" spans="1:2" x14ac:dyDescent="0.45">
      <c r="A13" s="369"/>
      <c r="B13" s="236">
        <v>-0.7</v>
      </c>
    </row>
    <row r="14" spans="1:2" x14ac:dyDescent="0.45">
      <c r="B14" s="86"/>
    </row>
    <row r="16" spans="1:2" x14ac:dyDescent="0.45">
      <c r="A16" s="370" t="s">
        <v>136</v>
      </c>
      <c r="B16" s="236">
        <v>0.1</v>
      </c>
    </row>
    <row r="17" spans="1:22" x14ac:dyDescent="0.45">
      <c r="A17" s="370"/>
      <c r="B17" s="236">
        <v>0.2</v>
      </c>
    </row>
    <row r="18" spans="1:22" x14ac:dyDescent="0.45">
      <c r="A18" s="370"/>
      <c r="B18" s="236">
        <v>0.3</v>
      </c>
    </row>
    <row r="19" spans="1:22" x14ac:dyDescent="0.45">
      <c r="A19" s="370"/>
      <c r="B19" s="236">
        <v>0.4</v>
      </c>
    </row>
    <row r="20" spans="1:22" x14ac:dyDescent="0.45">
      <c r="A20" s="370"/>
      <c r="B20" s="236">
        <v>0.5</v>
      </c>
    </row>
    <row r="21" spans="1:22" x14ac:dyDescent="0.45">
      <c r="A21" s="370"/>
      <c r="B21" s="236">
        <v>0.75</v>
      </c>
    </row>
    <row r="22" spans="1:22" x14ac:dyDescent="0.45">
      <c r="A22" s="370"/>
      <c r="B22" s="236">
        <v>1</v>
      </c>
    </row>
    <row r="23" spans="1:22" x14ac:dyDescent="0.45">
      <c r="A23" s="370"/>
      <c r="B23" s="236">
        <v>1.25</v>
      </c>
    </row>
    <row r="24" spans="1:22" x14ac:dyDescent="0.45">
      <c r="A24" s="370"/>
      <c r="B24" s="236">
        <v>1.5</v>
      </c>
    </row>
    <row r="25" spans="1:22" x14ac:dyDescent="0.45">
      <c r="A25" s="370"/>
      <c r="B25" s="236">
        <v>1.75</v>
      </c>
    </row>
    <row r="26" spans="1:22" x14ac:dyDescent="0.45">
      <c r="A26" s="370"/>
      <c r="B26" s="236">
        <v>2</v>
      </c>
    </row>
    <row r="29" spans="1:22" x14ac:dyDescent="0.45">
      <c r="A29" s="87" t="s">
        <v>134</v>
      </c>
      <c r="B29" s="88"/>
    </row>
    <row r="30" spans="1:22" x14ac:dyDescent="0.45">
      <c r="A30" s="237" t="s">
        <v>77</v>
      </c>
      <c r="B30" s="89" t="b">
        <f>FALSE</f>
        <v>0</v>
      </c>
      <c r="C30" s="90" t="s">
        <v>78</v>
      </c>
      <c r="D30" s="91"/>
      <c r="E30" s="91"/>
      <c r="F30" s="91"/>
      <c r="G30" s="91"/>
      <c r="H30" s="91"/>
      <c r="I30" s="91"/>
      <c r="J30" s="91"/>
      <c r="K30" s="91"/>
      <c r="L30" s="294" t="s">
        <v>805</v>
      </c>
      <c r="M30" s="91"/>
      <c r="N30" s="91"/>
      <c r="O30" s="91"/>
      <c r="P30" s="91"/>
      <c r="Q30" s="91"/>
      <c r="R30" s="91"/>
      <c r="S30" s="91"/>
      <c r="T30" s="91"/>
      <c r="U30" s="91"/>
      <c r="V30" s="92"/>
    </row>
    <row r="31" spans="1:22" x14ac:dyDescent="0.45">
      <c r="A31" s="237" t="s">
        <v>79</v>
      </c>
      <c r="B31" s="89" t="b">
        <f>TRUE</f>
        <v>1</v>
      </c>
      <c r="C31" s="90" t="s">
        <v>80</v>
      </c>
      <c r="D31" s="91"/>
      <c r="E31" s="91"/>
      <c r="F31" s="91"/>
      <c r="G31" s="91"/>
      <c r="H31" s="91"/>
      <c r="I31" s="91"/>
      <c r="J31" s="91"/>
      <c r="K31" s="91"/>
      <c r="L31" s="294" t="s">
        <v>806</v>
      </c>
      <c r="M31" s="91"/>
      <c r="N31" s="91"/>
      <c r="O31" s="91"/>
      <c r="P31" s="91"/>
      <c r="Q31" s="91"/>
      <c r="R31" s="91"/>
      <c r="S31" s="91"/>
      <c r="T31" s="91"/>
      <c r="U31" s="91"/>
      <c r="V31" s="92"/>
    </row>
    <row r="34" spans="1:11" x14ac:dyDescent="0.45">
      <c r="A34" s="87" t="s">
        <v>81</v>
      </c>
      <c r="B34" s="88"/>
    </row>
    <row r="35" spans="1:11" x14ac:dyDescent="0.45">
      <c r="A35" s="237" t="s">
        <v>82</v>
      </c>
      <c r="B35" s="89" t="b">
        <f>TRUE</f>
        <v>1</v>
      </c>
    </row>
    <row r="36" spans="1:11" x14ac:dyDescent="0.45">
      <c r="A36" s="237" t="s">
        <v>83</v>
      </c>
      <c r="B36" s="89" t="b">
        <f>FALSE</f>
        <v>0</v>
      </c>
    </row>
    <row r="37" spans="1:11" x14ac:dyDescent="0.45">
      <c r="A37" s="300" t="s">
        <v>843</v>
      </c>
    </row>
    <row r="38" spans="1:11" x14ac:dyDescent="0.45">
      <c r="A38" s="164" t="str">
        <f>_xlfn.CONCAT("Version ",'Change Log'!$B$3," – © 2017-",YEAR('Change Log'!$A$3),IF('Change Log'!$C$3="William W. Davis",", William W. Davis, MSPM, PMP",_xlfn.CONCAT(", original copyright holder is William W. Davis, MSPM, PMP; later modified by ",'Change Log'!$C$3)))</f>
        <v>Version 3.4 – © 2017-2025, William W. Davis, MSPM, PMP</v>
      </c>
    </row>
    <row r="39" spans="1:11" x14ac:dyDescent="0.45">
      <c r="A39" s="366" t="s">
        <v>131</v>
      </c>
      <c r="B39" s="366"/>
      <c r="C39" s="366"/>
      <c r="D39" s="366"/>
      <c r="E39" s="366"/>
      <c r="F39" s="326"/>
      <c r="G39" s="326"/>
      <c r="H39" s="326"/>
      <c r="I39" s="326"/>
      <c r="J39" s="326"/>
    </row>
    <row r="40" spans="1:11" x14ac:dyDescent="0.45">
      <c r="A40" s="366" t="s">
        <v>130</v>
      </c>
      <c r="B40" s="366"/>
      <c r="C40" s="366"/>
      <c r="D40" s="366"/>
      <c r="E40" s="366"/>
      <c r="F40" s="326"/>
      <c r="G40" s="326"/>
      <c r="H40" s="326"/>
      <c r="I40" s="326"/>
      <c r="J40" s="326"/>
    </row>
    <row r="41" spans="1:11" x14ac:dyDescent="0.45">
      <c r="A41" s="366" t="s">
        <v>90</v>
      </c>
      <c r="B41" s="366"/>
      <c r="C41" s="366"/>
      <c r="D41" s="366"/>
      <c r="E41" s="366"/>
      <c r="F41" s="326"/>
      <c r="G41" s="326"/>
      <c r="H41" s="326"/>
      <c r="I41" s="326"/>
      <c r="J41" s="326"/>
    </row>
    <row r="42" spans="1:11" x14ac:dyDescent="0.45">
      <c r="A42" s="366" t="s">
        <v>143</v>
      </c>
      <c r="B42" s="366"/>
      <c r="C42" s="366"/>
      <c r="D42" s="366"/>
      <c r="E42" s="366"/>
      <c r="F42" s="326"/>
      <c r="G42" s="326"/>
      <c r="H42" s="326"/>
      <c r="I42" s="326"/>
      <c r="J42" s="326"/>
    </row>
    <row r="43" spans="1:11" x14ac:dyDescent="0.45">
      <c r="A43" s="366" t="s">
        <v>849</v>
      </c>
      <c r="B43" s="366"/>
      <c r="C43" s="366"/>
      <c r="D43" s="366"/>
      <c r="E43" s="366"/>
      <c r="F43" s="326"/>
      <c r="G43" s="326"/>
      <c r="H43" s="326"/>
      <c r="I43" s="326"/>
      <c r="J43" s="326"/>
      <c r="K43" s="326"/>
    </row>
    <row r="44" spans="1:11" x14ac:dyDescent="0.45">
      <c r="A44" s="165" t="s">
        <v>144</v>
      </c>
      <c r="B44" s="122"/>
      <c r="C44" s="122"/>
      <c r="D44" s="122"/>
      <c r="E44" s="122"/>
      <c r="F44" s="122"/>
      <c r="G44" s="122"/>
      <c r="H44" s="122"/>
      <c r="I44" s="122"/>
      <c r="J44" s="122"/>
    </row>
    <row r="45" spans="1:11" x14ac:dyDescent="0.45">
      <c r="A45" s="165" t="s">
        <v>88</v>
      </c>
      <c r="B45" s="15"/>
      <c r="C45" s="15"/>
      <c r="D45" s="15"/>
      <c r="E45" s="15"/>
      <c r="F45" s="16"/>
      <c r="G45" s="15"/>
      <c r="H45" s="15"/>
      <c r="I45" s="15"/>
      <c r="J45" s="15"/>
    </row>
    <row r="46" spans="1:11" x14ac:dyDescent="0.45">
      <c r="A46" s="165" t="s">
        <v>145</v>
      </c>
      <c r="B46" s="15"/>
      <c r="C46" s="15"/>
      <c r="D46" s="15"/>
      <c r="E46" s="15"/>
      <c r="F46" s="16"/>
      <c r="G46" s="15"/>
      <c r="H46" s="15"/>
      <c r="I46" s="15"/>
      <c r="J46" s="15"/>
    </row>
    <row r="47" spans="1:11" x14ac:dyDescent="0.45">
      <c r="A47" s="165" t="s">
        <v>146</v>
      </c>
      <c r="B47" s="15"/>
      <c r="C47" s="15"/>
      <c r="D47" s="15"/>
      <c r="E47" s="15"/>
      <c r="F47" s="16"/>
      <c r="G47" s="15"/>
      <c r="H47" s="15"/>
      <c r="I47" s="15"/>
      <c r="J47" s="15"/>
    </row>
    <row r="48" spans="1:11" x14ac:dyDescent="0.45">
      <c r="A48" s="165" t="s">
        <v>683</v>
      </c>
      <c r="B48" s="15"/>
      <c r="C48" s="15"/>
      <c r="D48" s="15"/>
      <c r="E48" s="15"/>
      <c r="F48" s="16"/>
      <c r="G48" s="15"/>
      <c r="H48" s="15"/>
      <c r="I48" s="15"/>
      <c r="J48" s="15"/>
    </row>
    <row r="49" spans="1:10" x14ac:dyDescent="0.45">
      <c r="A49" s="165" t="s">
        <v>684</v>
      </c>
      <c r="B49" s="15"/>
      <c r="C49" s="15"/>
      <c r="D49" s="15"/>
      <c r="E49" s="15"/>
      <c r="F49" s="16"/>
      <c r="G49" s="15"/>
      <c r="H49" s="15"/>
      <c r="I49" s="15"/>
      <c r="J49" s="15"/>
    </row>
    <row r="50" spans="1:10" x14ac:dyDescent="0.45">
      <c r="A50" s="165"/>
      <c r="B50" s="15"/>
      <c r="C50" s="15"/>
      <c r="D50" s="15"/>
      <c r="E50" s="15"/>
      <c r="F50" s="16"/>
      <c r="G50" s="15"/>
      <c r="H50" s="15"/>
      <c r="I50" s="15"/>
      <c r="J50" s="15"/>
    </row>
    <row r="51" spans="1:10" x14ac:dyDescent="0.45">
      <c r="A51" s="165" t="s">
        <v>685</v>
      </c>
      <c r="B51" s="15"/>
      <c r="C51" s="15"/>
      <c r="D51" s="15"/>
      <c r="E51" s="15"/>
      <c r="F51" s="16"/>
      <c r="G51" s="15"/>
      <c r="H51" s="15"/>
      <c r="I51" s="15"/>
      <c r="J51" s="15"/>
    </row>
    <row r="52" spans="1:10" x14ac:dyDescent="0.45">
      <c r="A52" s="165" t="s">
        <v>87</v>
      </c>
    </row>
    <row r="53" spans="1:10" x14ac:dyDescent="0.45">
      <c r="A53" s="365" t="s">
        <v>718</v>
      </c>
      <c r="B53" s="365"/>
      <c r="C53" s="365"/>
      <c r="D53" s="365"/>
      <c r="E53" s="365"/>
    </row>
  </sheetData>
  <mergeCells count="8">
    <mergeCell ref="A53:E53"/>
    <mergeCell ref="A3:A13"/>
    <mergeCell ref="A16:A26"/>
    <mergeCell ref="A39:E39"/>
    <mergeCell ref="A40:E40"/>
    <mergeCell ref="A41:E41"/>
    <mergeCell ref="A42:E42"/>
    <mergeCell ref="A43:E43"/>
  </mergeCells>
  <hyperlinks>
    <hyperlink ref="A42" r:id="rId1" display="Follow Statistical PERT on Twitter to learn when new updates are released" xr:uid="{2FDE3621-CC1F-4A6F-B1C6-C7EC15EDA578}"/>
    <hyperlink ref="A41" r:id="rId2" xr:uid="{ABE9884C-5BB4-443D-A761-B44C3B45A737}"/>
    <hyperlink ref="A40" r:id="rId3" display="Take a Pluralsight course on Statistical PERT" xr:uid="{2A57D7B9-0A30-4F9B-BE50-10172243B388}"/>
    <hyperlink ref="A39" r:id="rId4" display="Download more FREE Statistical PERT templates at https://www.statisticalpert.com" xr:uid="{E10769C3-C168-43D0-B188-FDD38938D33A}"/>
    <hyperlink ref="A53" r:id="rId5" xr:uid="{EB966996-75EE-4A16-8EAA-0DAD108F2098}"/>
    <hyperlink ref="A43" r:id="rId6" display="Follow Statistical PERT on Twitter to learn when new updates are released" xr:uid="{E907DAA7-B705-480E-8030-465DAF213883}"/>
    <hyperlink ref="A42:E42" r:id="rId7" display="Connect with or follow William W. Davis on LinkedIn" xr:uid="{6F95F408-A63A-4964-93D6-CDA690292926}"/>
    <hyperlink ref="A43:E43" r:id="rId8" location="newsletter" display="Subscribe to the SPERT® newsletter for free tips, free webinars, and new release notifications" xr:uid="{9969BD78-26B9-4CB0-A90F-23685E5D2C04}"/>
  </hyperlinks>
  <pageMargins left="0.7" right="0.7" top="0.75" bottom="0.75" header="0.3" footer="0.3"/>
  <drawing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62874-5ABD-466D-866A-E96C275E7FE0}">
  <dimension ref="A1:G32"/>
  <sheetViews>
    <sheetView showRowColHeaders="0" workbookViewId="0">
      <selection activeCell="A33" sqref="A33"/>
    </sheetView>
  </sheetViews>
  <sheetFormatPr defaultColWidth="9.1328125" defaultRowHeight="14.25" x14ac:dyDescent="0.45"/>
  <cols>
    <col min="1" max="16384" width="9.1328125" style="123"/>
  </cols>
  <sheetData>
    <row r="1" spans="1:5" ht="28.5" x14ac:dyDescent="0.85">
      <c r="A1" s="230" t="s">
        <v>735</v>
      </c>
    </row>
    <row r="3" spans="1:5" x14ac:dyDescent="0.45">
      <c r="E3" s="231" t="s">
        <v>720</v>
      </c>
    </row>
    <row r="4" spans="1:5" ht="15.75" x14ac:dyDescent="0.5">
      <c r="E4" s="231" t="s">
        <v>721</v>
      </c>
    </row>
    <row r="5" spans="1:5" x14ac:dyDescent="0.45">
      <c r="E5" s="231"/>
    </row>
    <row r="6" spans="1:5" x14ac:dyDescent="0.45">
      <c r="E6" s="231" t="s">
        <v>722</v>
      </c>
    </row>
    <row r="7" spans="1:5" x14ac:dyDescent="0.45">
      <c r="E7" s="231" t="s">
        <v>723</v>
      </c>
    </row>
    <row r="8" spans="1:5" x14ac:dyDescent="0.45">
      <c r="E8" s="231" t="s">
        <v>724</v>
      </c>
    </row>
    <row r="9" spans="1:5" x14ac:dyDescent="0.45">
      <c r="E9" s="231" t="s">
        <v>725</v>
      </c>
    </row>
    <row r="10" spans="1:5" x14ac:dyDescent="0.45">
      <c r="E10" s="231"/>
    </row>
    <row r="11" spans="1:5" x14ac:dyDescent="0.45">
      <c r="E11" s="231" t="s">
        <v>726</v>
      </c>
    </row>
    <row r="12" spans="1:5" x14ac:dyDescent="0.45">
      <c r="E12" s="231" t="s">
        <v>727</v>
      </c>
    </row>
    <row r="13" spans="1:5" x14ac:dyDescent="0.45">
      <c r="E13" s="231" t="s">
        <v>728</v>
      </c>
    </row>
    <row r="14" spans="1:5" x14ac:dyDescent="0.45">
      <c r="E14" s="231" t="s">
        <v>729</v>
      </c>
    </row>
    <row r="15" spans="1:5" x14ac:dyDescent="0.45">
      <c r="E15" s="232" t="s">
        <v>730</v>
      </c>
    </row>
    <row r="16" spans="1:5" x14ac:dyDescent="0.45">
      <c r="E16" s="231"/>
    </row>
    <row r="17" spans="1:7" x14ac:dyDescent="0.45">
      <c r="E17" s="335" t="s">
        <v>731</v>
      </c>
      <c r="F17" s="335"/>
      <c r="G17" s="335"/>
    </row>
    <row r="18" spans="1:7" x14ac:dyDescent="0.45">
      <c r="E18" s="231" t="s">
        <v>732</v>
      </c>
    </row>
    <row r="24" spans="1:7" x14ac:dyDescent="0.45">
      <c r="A24" s="124"/>
      <c r="F24" s="124"/>
    </row>
    <row r="25" spans="1:7" x14ac:dyDescent="0.45">
      <c r="A25" s="125"/>
      <c r="B25" s="125"/>
      <c r="C25" s="125"/>
      <c r="D25" s="125"/>
      <c r="E25" s="125"/>
      <c r="F25" s="125"/>
    </row>
    <row r="26" spans="1:7" x14ac:dyDescent="0.45">
      <c r="A26" s="125"/>
      <c r="B26" s="125"/>
      <c r="F26" s="124"/>
    </row>
    <row r="27" spans="1:7" x14ac:dyDescent="0.45">
      <c r="A27" s="125"/>
      <c r="B27" s="125"/>
      <c r="F27" s="124"/>
    </row>
    <row r="28" spans="1:7" x14ac:dyDescent="0.45">
      <c r="A28" s="125"/>
      <c r="B28" s="125"/>
      <c r="F28" s="124"/>
    </row>
    <row r="30" spans="1:7" x14ac:dyDescent="0.45">
      <c r="A30" s="233" t="s">
        <v>736</v>
      </c>
    </row>
    <row r="31" spans="1:7" x14ac:dyDescent="0.45">
      <c r="A31" s="234" t="s">
        <v>733</v>
      </c>
    </row>
    <row r="32" spans="1:7" x14ac:dyDescent="0.45">
      <c r="A32" s="234" t="s">
        <v>734</v>
      </c>
    </row>
  </sheetData>
  <mergeCells count="1">
    <mergeCell ref="E17:G17"/>
  </mergeCells>
  <hyperlinks>
    <hyperlink ref="A26:B26" r:id="rId1" display="Take a Pluralsight course on Statistical PERT" xr:uid="{8E2B553B-C1A6-4146-947F-A5864B92D460}"/>
    <hyperlink ref="E17:G17" r:id="rId2" display="Visit the Collabinart website" xr:uid="{7C5DD4ED-307B-457A-A367-71FDA7028A6D}"/>
  </hyperlinks>
  <pageMargins left="0.7" right="0.7" top="0.75" bottom="0.75" header="0.3" footer="0.3"/>
  <pageSetup orientation="portrait" horizontalDpi="0" verticalDpi="0" r:id="rId3"/>
  <drawing r:id="rId4"/>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0"/>
  <sheetViews>
    <sheetView showGridLines="0" workbookViewId="0">
      <selection activeCell="C26" sqref="C26"/>
    </sheetView>
  </sheetViews>
  <sheetFormatPr defaultRowHeight="14.25" x14ac:dyDescent="0.45"/>
  <cols>
    <col min="1" max="1" width="11.73046875" style="334" customWidth="1"/>
    <col min="2" max="2" width="10.1328125" style="13" customWidth="1"/>
    <col min="3" max="3" width="18.33203125" style="13" customWidth="1"/>
    <col min="4" max="4" width="126.86328125" style="10" customWidth="1"/>
  </cols>
  <sheetData>
    <row r="1" spans="1:4" ht="24.75" customHeight="1" x14ac:dyDescent="0.45">
      <c r="A1" s="327" t="s">
        <v>740</v>
      </c>
    </row>
    <row r="2" spans="1:4" x14ac:dyDescent="0.45">
      <c r="A2" s="328" t="s">
        <v>841</v>
      </c>
      <c r="B2" s="12" t="s">
        <v>22</v>
      </c>
      <c r="C2" s="12" t="s">
        <v>842</v>
      </c>
      <c r="D2" s="11" t="s">
        <v>23</v>
      </c>
    </row>
    <row r="3" spans="1:4" x14ac:dyDescent="0.45">
      <c r="A3" s="329">
        <v>45954</v>
      </c>
      <c r="B3" s="325" t="s">
        <v>855</v>
      </c>
      <c r="C3" s="325" t="s">
        <v>835</v>
      </c>
      <c r="D3" s="237" t="s">
        <v>856</v>
      </c>
    </row>
    <row r="4" spans="1:4" x14ac:dyDescent="0.45">
      <c r="A4" s="330" t="s">
        <v>838</v>
      </c>
      <c r="B4" s="323"/>
      <c r="C4" s="323"/>
      <c r="D4" s="324"/>
    </row>
    <row r="5" spans="1:4" x14ac:dyDescent="0.45">
      <c r="A5" s="331">
        <v>45954</v>
      </c>
      <c r="B5" s="240" t="s">
        <v>855</v>
      </c>
      <c r="C5" s="240" t="s">
        <v>835</v>
      </c>
      <c r="D5" s="241" t="s">
        <v>856</v>
      </c>
    </row>
    <row r="6" spans="1:4" x14ac:dyDescent="0.45">
      <c r="A6" s="331">
        <v>45660</v>
      </c>
      <c r="B6" s="240" t="s">
        <v>854</v>
      </c>
      <c r="C6" s="240" t="s">
        <v>835</v>
      </c>
      <c r="D6" s="241" t="s">
        <v>851</v>
      </c>
    </row>
    <row r="7" spans="1:4" x14ac:dyDescent="0.45">
      <c r="A7" s="331">
        <v>45302</v>
      </c>
      <c r="B7" s="240" t="s">
        <v>853</v>
      </c>
      <c r="C7" s="240" t="s">
        <v>835</v>
      </c>
      <c r="D7" s="241" t="s">
        <v>851</v>
      </c>
    </row>
    <row r="8" spans="1:4" x14ac:dyDescent="0.45">
      <c r="A8" s="331">
        <v>44989</v>
      </c>
      <c r="B8" s="240" t="s">
        <v>850</v>
      </c>
      <c r="C8" s="240" t="s">
        <v>835</v>
      </c>
      <c r="D8" s="241" t="s">
        <v>851</v>
      </c>
    </row>
    <row r="9" spans="1:4" x14ac:dyDescent="0.45">
      <c r="A9" s="331">
        <v>44562</v>
      </c>
      <c r="B9" s="240" t="s">
        <v>839</v>
      </c>
      <c r="C9" s="240" t="s">
        <v>835</v>
      </c>
      <c r="D9" s="241" t="s">
        <v>840</v>
      </c>
    </row>
    <row r="10" spans="1:4" x14ac:dyDescent="0.45">
      <c r="A10" s="331">
        <v>44356</v>
      </c>
      <c r="B10" s="240" t="s">
        <v>837</v>
      </c>
      <c r="C10" s="240" t="s">
        <v>835</v>
      </c>
      <c r="D10" s="241" t="s">
        <v>836</v>
      </c>
    </row>
    <row r="11" spans="1:4" x14ac:dyDescent="0.45">
      <c r="A11" s="331">
        <v>44310</v>
      </c>
      <c r="B11" s="240" t="s">
        <v>826</v>
      </c>
      <c r="C11" s="240" t="s">
        <v>835</v>
      </c>
      <c r="D11" s="241" t="s">
        <v>827</v>
      </c>
    </row>
    <row r="12" spans="1:4" x14ac:dyDescent="0.45">
      <c r="A12" s="331">
        <v>44134</v>
      </c>
      <c r="B12" s="240" t="s">
        <v>822</v>
      </c>
      <c r="C12" s="240" t="s">
        <v>835</v>
      </c>
      <c r="D12" s="241" t="s">
        <v>823</v>
      </c>
    </row>
    <row r="13" spans="1:4" x14ac:dyDescent="0.45">
      <c r="A13" s="331">
        <v>44056</v>
      </c>
      <c r="B13" s="240" t="s">
        <v>820</v>
      </c>
      <c r="C13" s="240" t="s">
        <v>835</v>
      </c>
      <c r="D13" s="241" t="s">
        <v>821</v>
      </c>
    </row>
    <row r="14" spans="1:4" x14ac:dyDescent="0.45">
      <c r="A14" s="331">
        <v>43955</v>
      </c>
      <c r="B14" s="240" t="s">
        <v>812</v>
      </c>
      <c r="C14" s="240" t="s">
        <v>835</v>
      </c>
      <c r="D14" s="241" t="s">
        <v>813</v>
      </c>
    </row>
    <row r="15" spans="1:4" x14ac:dyDescent="0.45">
      <c r="A15" s="332">
        <v>43944</v>
      </c>
      <c r="B15" s="170" t="s">
        <v>748</v>
      </c>
      <c r="C15" s="170" t="s">
        <v>835</v>
      </c>
      <c r="D15" s="171" t="s">
        <v>749</v>
      </c>
    </row>
    <row r="16" spans="1:4" x14ac:dyDescent="0.45">
      <c r="A16" s="332">
        <v>43876</v>
      </c>
      <c r="B16" s="170" t="s">
        <v>739</v>
      </c>
      <c r="C16" s="170" t="s">
        <v>835</v>
      </c>
      <c r="D16" s="171" t="s">
        <v>747</v>
      </c>
    </row>
    <row r="17" spans="1:4" x14ac:dyDescent="0.45">
      <c r="A17" s="332">
        <v>43659</v>
      </c>
      <c r="B17" s="170" t="s">
        <v>737</v>
      </c>
      <c r="C17" s="170" t="s">
        <v>835</v>
      </c>
      <c r="D17" s="171" t="s">
        <v>738</v>
      </c>
    </row>
    <row r="18" spans="1:4" x14ac:dyDescent="0.45">
      <c r="A18" s="333">
        <v>43543</v>
      </c>
      <c r="B18" s="163" t="s">
        <v>141</v>
      </c>
      <c r="C18" s="163" t="s">
        <v>835</v>
      </c>
      <c r="D18" s="39" t="s">
        <v>142</v>
      </c>
    </row>
    <row r="19" spans="1:4" x14ac:dyDescent="0.45">
      <c r="A19" s="333">
        <v>43365</v>
      </c>
      <c r="B19" s="163" t="s">
        <v>139</v>
      </c>
      <c r="C19" s="163" t="s">
        <v>835</v>
      </c>
      <c r="D19" s="39" t="s">
        <v>140</v>
      </c>
    </row>
    <row r="20" spans="1:4" x14ac:dyDescent="0.45">
      <c r="A20" s="333">
        <v>42795</v>
      </c>
      <c r="B20" s="163" t="s">
        <v>133</v>
      </c>
      <c r="C20" s="163" t="s">
        <v>835</v>
      </c>
      <c r="D20" s="39" t="s">
        <v>137</v>
      </c>
    </row>
  </sheetData>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76F17-FD6E-41C5-84AB-7F251F6572AF}">
  <dimension ref="A1:A676"/>
  <sheetViews>
    <sheetView showGridLines="0" showRowColHeaders="0" workbookViewId="0"/>
  </sheetViews>
  <sheetFormatPr defaultRowHeight="14.25" x14ac:dyDescent="0.45"/>
  <cols>
    <col min="1" max="1" width="9.1328125" style="229"/>
  </cols>
  <sheetData>
    <row r="1" spans="1:1" x14ac:dyDescent="0.45">
      <c r="A1" s="227" t="s">
        <v>152</v>
      </c>
    </row>
    <row r="2" spans="1:1" x14ac:dyDescent="0.45">
      <c r="A2" s="227" t="s">
        <v>153</v>
      </c>
    </row>
    <row r="3" spans="1:1" x14ac:dyDescent="0.45">
      <c r="A3" s="227"/>
    </row>
    <row r="4" spans="1:1" x14ac:dyDescent="0.45">
      <c r="A4" s="227" t="s">
        <v>154</v>
      </c>
    </row>
    <row r="5" spans="1:1" x14ac:dyDescent="0.45">
      <c r="A5" s="227" t="s">
        <v>155</v>
      </c>
    </row>
    <row r="6" spans="1:1" x14ac:dyDescent="0.45">
      <c r="A6" s="227" t="s">
        <v>156</v>
      </c>
    </row>
    <row r="7" spans="1:1" x14ac:dyDescent="0.45">
      <c r="A7" s="227"/>
    </row>
    <row r="8" spans="1:1" x14ac:dyDescent="0.45">
      <c r="A8" s="227" t="s">
        <v>157</v>
      </c>
    </row>
    <row r="9" spans="1:1" x14ac:dyDescent="0.45">
      <c r="A9" s="227"/>
    </row>
    <row r="10" spans="1:1" x14ac:dyDescent="0.45">
      <c r="A10" s="227" t="s">
        <v>158</v>
      </c>
    </row>
    <row r="11" spans="1:1" x14ac:dyDescent="0.45">
      <c r="A11" s="227" t="s">
        <v>159</v>
      </c>
    </row>
    <row r="12" spans="1:1" x14ac:dyDescent="0.45">
      <c r="A12" s="227"/>
    </row>
    <row r="13" spans="1:1" x14ac:dyDescent="0.45">
      <c r="A13" s="227" t="s">
        <v>160</v>
      </c>
    </row>
    <row r="14" spans="1:1" x14ac:dyDescent="0.45">
      <c r="A14" s="227" t="s">
        <v>161</v>
      </c>
    </row>
    <row r="15" spans="1:1" x14ac:dyDescent="0.45">
      <c r="A15" s="227" t="s">
        <v>162</v>
      </c>
    </row>
    <row r="16" spans="1:1" x14ac:dyDescent="0.45">
      <c r="A16" s="227" t="s">
        <v>163</v>
      </c>
    </row>
    <row r="17" spans="1:1" x14ac:dyDescent="0.45">
      <c r="A17" s="227" t="s">
        <v>164</v>
      </c>
    </row>
    <row r="18" spans="1:1" x14ac:dyDescent="0.45">
      <c r="A18" s="227" t="s">
        <v>165</v>
      </c>
    </row>
    <row r="19" spans="1:1" x14ac:dyDescent="0.45">
      <c r="A19" s="227" t="s">
        <v>166</v>
      </c>
    </row>
    <row r="20" spans="1:1" x14ac:dyDescent="0.45">
      <c r="A20" s="227" t="s">
        <v>167</v>
      </c>
    </row>
    <row r="21" spans="1:1" x14ac:dyDescent="0.45">
      <c r="A21" s="227"/>
    </row>
    <row r="22" spans="1:1" x14ac:dyDescent="0.45">
      <c r="A22" s="227" t="s">
        <v>168</v>
      </c>
    </row>
    <row r="23" spans="1:1" x14ac:dyDescent="0.45">
      <c r="A23" s="227" t="s">
        <v>169</v>
      </c>
    </row>
    <row r="24" spans="1:1" x14ac:dyDescent="0.45">
      <c r="A24" s="227" t="s">
        <v>170</v>
      </c>
    </row>
    <row r="25" spans="1:1" x14ac:dyDescent="0.45">
      <c r="A25" s="227" t="s">
        <v>171</v>
      </c>
    </row>
    <row r="26" spans="1:1" x14ac:dyDescent="0.45">
      <c r="A26" s="227" t="s">
        <v>172</v>
      </c>
    </row>
    <row r="27" spans="1:1" x14ac:dyDescent="0.45">
      <c r="A27" s="227" t="s">
        <v>173</v>
      </c>
    </row>
    <row r="28" spans="1:1" x14ac:dyDescent="0.45">
      <c r="A28" s="227"/>
    </row>
    <row r="29" spans="1:1" x14ac:dyDescent="0.45">
      <c r="A29" s="227" t="s">
        <v>174</v>
      </c>
    </row>
    <row r="30" spans="1:1" x14ac:dyDescent="0.45">
      <c r="A30" s="227" t="s">
        <v>175</v>
      </c>
    </row>
    <row r="31" spans="1:1" x14ac:dyDescent="0.45">
      <c r="A31" s="227" t="s">
        <v>176</v>
      </c>
    </row>
    <row r="32" spans="1:1" x14ac:dyDescent="0.45">
      <c r="A32" s="227" t="s">
        <v>177</v>
      </c>
    </row>
    <row r="33" spans="1:1" x14ac:dyDescent="0.45">
      <c r="A33" s="227"/>
    </row>
    <row r="34" spans="1:1" x14ac:dyDescent="0.45">
      <c r="A34" s="227" t="s">
        <v>178</v>
      </c>
    </row>
    <row r="35" spans="1:1" x14ac:dyDescent="0.45">
      <c r="A35" s="227" t="s">
        <v>179</v>
      </c>
    </row>
    <row r="36" spans="1:1" x14ac:dyDescent="0.45">
      <c r="A36" s="227" t="s">
        <v>180</v>
      </c>
    </row>
    <row r="37" spans="1:1" x14ac:dyDescent="0.45">
      <c r="A37" s="227" t="s">
        <v>181</v>
      </c>
    </row>
    <row r="38" spans="1:1" x14ac:dyDescent="0.45">
      <c r="A38" s="227" t="s">
        <v>182</v>
      </c>
    </row>
    <row r="39" spans="1:1" x14ac:dyDescent="0.45">
      <c r="A39" s="227"/>
    </row>
    <row r="40" spans="1:1" x14ac:dyDescent="0.45">
      <c r="A40" s="227" t="s">
        <v>183</v>
      </c>
    </row>
    <row r="41" spans="1:1" x14ac:dyDescent="0.45">
      <c r="A41" s="227" t="s">
        <v>184</v>
      </c>
    </row>
    <row r="42" spans="1:1" x14ac:dyDescent="0.45">
      <c r="A42" s="227" t="s">
        <v>185</v>
      </c>
    </row>
    <row r="43" spans="1:1" x14ac:dyDescent="0.45">
      <c r="A43" s="227"/>
    </row>
    <row r="44" spans="1:1" x14ac:dyDescent="0.45">
      <c r="A44" s="227" t="s">
        <v>186</v>
      </c>
    </row>
    <row r="45" spans="1:1" x14ac:dyDescent="0.45">
      <c r="A45" s="227" t="s">
        <v>187</v>
      </c>
    </row>
    <row r="46" spans="1:1" x14ac:dyDescent="0.45">
      <c r="A46" s="227" t="s">
        <v>188</v>
      </c>
    </row>
    <row r="47" spans="1:1" x14ac:dyDescent="0.45">
      <c r="A47" s="227" t="s">
        <v>189</v>
      </c>
    </row>
    <row r="48" spans="1:1" x14ac:dyDescent="0.45">
      <c r="A48" s="227" t="s">
        <v>190</v>
      </c>
    </row>
    <row r="49" spans="1:1" x14ac:dyDescent="0.45">
      <c r="A49" s="227"/>
    </row>
    <row r="50" spans="1:1" x14ac:dyDescent="0.45">
      <c r="A50" s="227" t="s">
        <v>191</v>
      </c>
    </row>
    <row r="51" spans="1:1" x14ac:dyDescent="0.45">
      <c r="A51" s="227" t="s">
        <v>192</v>
      </c>
    </row>
    <row r="52" spans="1:1" x14ac:dyDescent="0.45">
      <c r="A52" s="227" t="s">
        <v>193</v>
      </c>
    </row>
    <row r="53" spans="1:1" x14ac:dyDescent="0.45">
      <c r="A53" s="227" t="s">
        <v>194</v>
      </c>
    </row>
    <row r="54" spans="1:1" x14ac:dyDescent="0.45">
      <c r="A54" s="227" t="s">
        <v>195</v>
      </c>
    </row>
    <row r="55" spans="1:1" x14ac:dyDescent="0.45">
      <c r="A55" s="227" t="s">
        <v>196</v>
      </c>
    </row>
    <row r="56" spans="1:1" x14ac:dyDescent="0.45">
      <c r="A56" s="227" t="s">
        <v>197</v>
      </c>
    </row>
    <row r="57" spans="1:1" x14ac:dyDescent="0.45">
      <c r="A57" s="227" t="s">
        <v>198</v>
      </c>
    </row>
    <row r="58" spans="1:1" x14ac:dyDescent="0.45">
      <c r="A58" s="227" t="s">
        <v>199</v>
      </c>
    </row>
    <row r="59" spans="1:1" x14ac:dyDescent="0.45">
      <c r="A59" s="227" t="s">
        <v>200</v>
      </c>
    </row>
    <row r="60" spans="1:1" x14ac:dyDescent="0.45">
      <c r="A60" s="227"/>
    </row>
    <row r="61" spans="1:1" x14ac:dyDescent="0.45">
      <c r="A61" s="227" t="s">
        <v>201</v>
      </c>
    </row>
    <row r="62" spans="1:1" x14ac:dyDescent="0.45">
      <c r="A62" s="227" t="s">
        <v>202</v>
      </c>
    </row>
    <row r="63" spans="1:1" x14ac:dyDescent="0.45">
      <c r="A63" s="227" t="s">
        <v>203</v>
      </c>
    </row>
    <row r="64" spans="1:1" x14ac:dyDescent="0.45">
      <c r="A64" s="227" t="s">
        <v>204</v>
      </c>
    </row>
    <row r="65" spans="1:1" x14ac:dyDescent="0.45">
      <c r="A65" s="227" t="s">
        <v>205</v>
      </c>
    </row>
    <row r="66" spans="1:1" x14ac:dyDescent="0.45">
      <c r="A66" s="227" t="s">
        <v>206</v>
      </c>
    </row>
    <row r="67" spans="1:1" x14ac:dyDescent="0.45">
      <c r="A67" s="227"/>
    </row>
    <row r="68" spans="1:1" x14ac:dyDescent="0.45">
      <c r="A68" s="227" t="s">
        <v>207</v>
      </c>
    </row>
    <row r="69" spans="1:1" x14ac:dyDescent="0.45">
      <c r="A69" s="227" t="s">
        <v>208</v>
      </c>
    </row>
    <row r="70" spans="1:1" x14ac:dyDescent="0.45">
      <c r="A70" s="227"/>
    </row>
    <row r="71" spans="1:1" x14ac:dyDescent="0.45">
      <c r="A71" s="227" t="s">
        <v>209</v>
      </c>
    </row>
    <row r="72" spans="1:1" x14ac:dyDescent="0.45">
      <c r="A72" s="227"/>
    </row>
    <row r="73" spans="1:1" x14ac:dyDescent="0.45">
      <c r="A73" s="227" t="s">
        <v>210</v>
      </c>
    </row>
    <row r="74" spans="1:1" x14ac:dyDescent="0.45">
      <c r="A74" s="227"/>
    </row>
    <row r="75" spans="1:1" x14ac:dyDescent="0.45">
      <c r="A75" s="227" t="s">
        <v>211</v>
      </c>
    </row>
    <row r="76" spans="1:1" x14ac:dyDescent="0.45">
      <c r="A76" s="227"/>
    </row>
    <row r="77" spans="1:1" x14ac:dyDescent="0.45">
      <c r="A77" s="227" t="s">
        <v>212</v>
      </c>
    </row>
    <row r="78" spans="1:1" x14ac:dyDescent="0.45">
      <c r="A78" s="227" t="s">
        <v>213</v>
      </c>
    </row>
    <row r="79" spans="1:1" x14ac:dyDescent="0.45">
      <c r="A79" s="227"/>
    </row>
    <row r="80" spans="1:1" x14ac:dyDescent="0.45">
      <c r="A80" s="227" t="s">
        <v>214</v>
      </c>
    </row>
    <row r="81" spans="1:1" x14ac:dyDescent="0.45">
      <c r="A81" s="227" t="s">
        <v>215</v>
      </c>
    </row>
    <row r="82" spans="1:1" x14ac:dyDescent="0.45">
      <c r="A82" s="227" t="s">
        <v>216</v>
      </c>
    </row>
    <row r="83" spans="1:1" x14ac:dyDescent="0.45">
      <c r="A83" s="227"/>
    </row>
    <row r="84" spans="1:1" x14ac:dyDescent="0.45">
      <c r="A84" s="227" t="s">
        <v>217</v>
      </c>
    </row>
    <row r="85" spans="1:1" x14ac:dyDescent="0.45">
      <c r="A85" s="227" t="s">
        <v>218</v>
      </c>
    </row>
    <row r="86" spans="1:1" x14ac:dyDescent="0.45">
      <c r="A86" s="227" t="s">
        <v>219</v>
      </c>
    </row>
    <row r="87" spans="1:1" x14ac:dyDescent="0.45">
      <c r="A87" s="227" t="s">
        <v>220</v>
      </c>
    </row>
    <row r="88" spans="1:1" x14ac:dyDescent="0.45">
      <c r="A88" s="227"/>
    </row>
    <row r="89" spans="1:1" x14ac:dyDescent="0.45">
      <c r="A89" s="227" t="s">
        <v>221</v>
      </c>
    </row>
    <row r="90" spans="1:1" x14ac:dyDescent="0.45">
      <c r="A90" s="227" t="s">
        <v>222</v>
      </c>
    </row>
    <row r="91" spans="1:1" x14ac:dyDescent="0.45">
      <c r="A91" s="227"/>
    </row>
    <row r="92" spans="1:1" x14ac:dyDescent="0.45">
      <c r="A92" s="227" t="s">
        <v>223</v>
      </c>
    </row>
    <row r="93" spans="1:1" x14ac:dyDescent="0.45">
      <c r="A93" s="227" t="s">
        <v>224</v>
      </c>
    </row>
    <row r="94" spans="1:1" x14ac:dyDescent="0.45">
      <c r="A94" s="227" t="s">
        <v>225</v>
      </c>
    </row>
    <row r="95" spans="1:1" x14ac:dyDescent="0.45">
      <c r="A95" s="227" t="s">
        <v>226</v>
      </c>
    </row>
    <row r="96" spans="1:1" x14ac:dyDescent="0.45">
      <c r="A96" s="227" t="s">
        <v>227</v>
      </c>
    </row>
    <row r="97" spans="1:1" x14ac:dyDescent="0.45">
      <c r="A97" s="227" t="s">
        <v>228</v>
      </c>
    </row>
    <row r="98" spans="1:1" x14ac:dyDescent="0.45">
      <c r="A98" s="227"/>
    </row>
    <row r="99" spans="1:1" x14ac:dyDescent="0.45">
      <c r="A99" s="227" t="s">
        <v>229</v>
      </c>
    </row>
    <row r="100" spans="1:1" x14ac:dyDescent="0.45">
      <c r="A100" s="227" t="s">
        <v>230</v>
      </c>
    </row>
    <row r="101" spans="1:1" x14ac:dyDescent="0.45">
      <c r="A101" s="227" t="s">
        <v>231</v>
      </c>
    </row>
    <row r="102" spans="1:1" x14ac:dyDescent="0.45">
      <c r="A102" s="227"/>
    </row>
    <row r="103" spans="1:1" x14ac:dyDescent="0.45">
      <c r="A103" s="227" t="s">
        <v>232</v>
      </c>
    </row>
    <row r="104" spans="1:1" x14ac:dyDescent="0.45">
      <c r="A104" s="227" t="s">
        <v>233</v>
      </c>
    </row>
    <row r="105" spans="1:1" x14ac:dyDescent="0.45">
      <c r="A105" s="227" t="s">
        <v>234</v>
      </c>
    </row>
    <row r="106" spans="1:1" x14ac:dyDescent="0.45">
      <c r="A106" s="227" t="s">
        <v>235</v>
      </c>
    </row>
    <row r="107" spans="1:1" x14ac:dyDescent="0.45">
      <c r="A107" s="227" t="s">
        <v>236</v>
      </c>
    </row>
    <row r="108" spans="1:1" x14ac:dyDescent="0.45">
      <c r="A108" s="227" t="s">
        <v>237</v>
      </c>
    </row>
    <row r="109" spans="1:1" x14ac:dyDescent="0.45">
      <c r="A109" s="227" t="s">
        <v>238</v>
      </c>
    </row>
    <row r="110" spans="1:1" x14ac:dyDescent="0.45">
      <c r="A110" s="227" t="s">
        <v>239</v>
      </c>
    </row>
    <row r="111" spans="1:1" x14ac:dyDescent="0.45">
      <c r="A111" s="227"/>
    </row>
    <row r="112" spans="1:1" x14ac:dyDescent="0.45">
      <c r="A112" s="227" t="s">
        <v>240</v>
      </c>
    </row>
    <row r="113" spans="1:1" x14ac:dyDescent="0.45">
      <c r="A113" s="227"/>
    </row>
    <row r="114" spans="1:1" x14ac:dyDescent="0.45">
      <c r="A114" s="227" t="s">
        <v>241</v>
      </c>
    </row>
    <row r="115" spans="1:1" x14ac:dyDescent="0.45">
      <c r="A115" s="227" t="s">
        <v>242</v>
      </c>
    </row>
    <row r="116" spans="1:1" x14ac:dyDescent="0.45">
      <c r="A116" s="227" t="s">
        <v>243</v>
      </c>
    </row>
    <row r="117" spans="1:1" x14ac:dyDescent="0.45">
      <c r="A117" s="227"/>
    </row>
    <row r="118" spans="1:1" x14ac:dyDescent="0.45">
      <c r="A118" s="227" t="s">
        <v>244</v>
      </c>
    </row>
    <row r="119" spans="1:1" x14ac:dyDescent="0.45">
      <c r="A119" s="227" t="s">
        <v>245</v>
      </c>
    </row>
    <row r="120" spans="1:1" x14ac:dyDescent="0.45">
      <c r="A120" s="227" t="s">
        <v>246</v>
      </c>
    </row>
    <row r="121" spans="1:1" x14ac:dyDescent="0.45">
      <c r="A121" s="227" t="s">
        <v>247</v>
      </c>
    </row>
    <row r="122" spans="1:1" x14ac:dyDescent="0.45">
      <c r="A122" s="227"/>
    </row>
    <row r="123" spans="1:1" x14ac:dyDescent="0.45">
      <c r="A123" s="227" t="s">
        <v>248</v>
      </c>
    </row>
    <row r="124" spans="1:1" x14ac:dyDescent="0.45">
      <c r="A124" s="227" t="s">
        <v>249</v>
      </c>
    </row>
    <row r="125" spans="1:1" x14ac:dyDescent="0.45">
      <c r="A125" s="227" t="s">
        <v>250</v>
      </c>
    </row>
    <row r="126" spans="1:1" x14ac:dyDescent="0.45">
      <c r="A126" s="227" t="s">
        <v>251</v>
      </c>
    </row>
    <row r="127" spans="1:1" x14ac:dyDescent="0.45">
      <c r="A127" s="227" t="s">
        <v>252</v>
      </c>
    </row>
    <row r="128" spans="1:1" x14ac:dyDescent="0.45">
      <c r="A128" s="227" t="s">
        <v>253</v>
      </c>
    </row>
    <row r="129" spans="1:1" x14ac:dyDescent="0.45">
      <c r="A129" s="227" t="s">
        <v>254</v>
      </c>
    </row>
    <row r="130" spans="1:1" x14ac:dyDescent="0.45">
      <c r="A130" s="227" t="s">
        <v>255</v>
      </c>
    </row>
    <row r="131" spans="1:1" x14ac:dyDescent="0.45">
      <c r="A131" s="227" t="s">
        <v>256</v>
      </c>
    </row>
    <row r="132" spans="1:1" x14ac:dyDescent="0.45">
      <c r="A132" s="227" t="s">
        <v>257</v>
      </c>
    </row>
    <row r="133" spans="1:1" x14ac:dyDescent="0.45">
      <c r="A133" s="227"/>
    </row>
    <row r="134" spans="1:1" x14ac:dyDescent="0.45">
      <c r="A134" s="227" t="s">
        <v>258</v>
      </c>
    </row>
    <row r="135" spans="1:1" x14ac:dyDescent="0.45">
      <c r="A135" s="227" t="s">
        <v>259</v>
      </c>
    </row>
    <row r="136" spans="1:1" x14ac:dyDescent="0.45">
      <c r="A136" s="227" t="s">
        <v>260</v>
      </c>
    </row>
    <row r="137" spans="1:1" x14ac:dyDescent="0.45">
      <c r="A137" s="227" t="s">
        <v>261</v>
      </c>
    </row>
    <row r="138" spans="1:1" x14ac:dyDescent="0.45">
      <c r="A138" s="227" t="s">
        <v>262</v>
      </c>
    </row>
    <row r="139" spans="1:1" x14ac:dyDescent="0.45">
      <c r="A139" s="227" t="s">
        <v>263</v>
      </c>
    </row>
    <row r="140" spans="1:1" x14ac:dyDescent="0.45">
      <c r="A140" s="227" t="s">
        <v>264</v>
      </c>
    </row>
    <row r="141" spans="1:1" x14ac:dyDescent="0.45">
      <c r="A141" s="227" t="s">
        <v>265</v>
      </c>
    </row>
    <row r="142" spans="1:1" x14ac:dyDescent="0.45">
      <c r="A142" s="227" t="s">
        <v>266</v>
      </c>
    </row>
    <row r="143" spans="1:1" x14ac:dyDescent="0.45">
      <c r="A143" s="227" t="s">
        <v>267</v>
      </c>
    </row>
    <row r="144" spans="1:1" x14ac:dyDescent="0.45">
      <c r="A144" s="227" t="s">
        <v>268</v>
      </c>
    </row>
    <row r="145" spans="1:1" x14ac:dyDescent="0.45">
      <c r="A145" s="227" t="s">
        <v>269</v>
      </c>
    </row>
    <row r="146" spans="1:1" x14ac:dyDescent="0.45">
      <c r="A146" s="227"/>
    </row>
    <row r="147" spans="1:1" x14ac:dyDescent="0.45">
      <c r="A147" s="227" t="s">
        <v>270</v>
      </c>
    </row>
    <row r="148" spans="1:1" x14ac:dyDescent="0.45">
      <c r="A148" s="227" t="s">
        <v>271</v>
      </c>
    </row>
    <row r="149" spans="1:1" x14ac:dyDescent="0.45">
      <c r="A149" s="227" t="s">
        <v>272</v>
      </c>
    </row>
    <row r="150" spans="1:1" x14ac:dyDescent="0.45">
      <c r="A150" s="227"/>
    </row>
    <row r="151" spans="1:1" x14ac:dyDescent="0.45">
      <c r="A151" s="227" t="s">
        <v>273</v>
      </c>
    </row>
    <row r="152" spans="1:1" x14ac:dyDescent="0.45">
      <c r="A152" s="227" t="s">
        <v>274</v>
      </c>
    </row>
    <row r="153" spans="1:1" x14ac:dyDescent="0.45">
      <c r="A153" s="227"/>
    </row>
    <row r="154" spans="1:1" x14ac:dyDescent="0.45">
      <c r="A154" s="227" t="s">
        <v>275</v>
      </c>
    </row>
    <row r="155" spans="1:1" x14ac:dyDescent="0.45">
      <c r="A155" s="227"/>
    </row>
    <row r="156" spans="1:1" x14ac:dyDescent="0.45">
      <c r="A156" s="227" t="s">
        <v>276</v>
      </c>
    </row>
    <row r="157" spans="1:1" x14ac:dyDescent="0.45">
      <c r="A157" s="227" t="s">
        <v>277</v>
      </c>
    </row>
    <row r="158" spans="1:1" x14ac:dyDescent="0.45">
      <c r="A158" s="227" t="s">
        <v>278</v>
      </c>
    </row>
    <row r="159" spans="1:1" x14ac:dyDescent="0.45">
      <c r="A159" s="227" t="s">
        <v>279</v>
      </c>
    </row>
    <row r="160" spans="1:1" x14ac:dyDescent="0.45">
      <c r="A160" s="227" t="s">
        <v>280</v>
      </c>
    </row>
    <row r="161" spans="1:1" x14ac:dyDescent="0.45">
      <c r="A161" s="227" t="s">
        <v>281</v>
      </c>
    </row>
    <row r="162" spans="1:1" x14ac:dyDescent="0.45">
      <c r="A162" s="227" t="s">
        <v>282</v>
      </c>
    </row>
    <row r="163" spans="1:1" x14ac:dyDescent="0.45">
      <c r="A163" s="227"/>
    </row>
    <row r="164" spans="1:1" x14ac:dyDescent="0.45">
      <c r="A164" s="227" t="s">
        <v>283</v>
      </c>
    </row>
    <row r="165" spans="1:1" x14ac:dyDescent="0.45">
      <c r="A165" s="227" t="s">
        <v>284</v>
      </c>
    </row>
    <row r="166" spans="1:1" x14ac:dyDescent="0.45">
      <c r="A166" s="227" t="s">
        <v>285</v>
      </c>
    </row>
    <row r="167" spans="1:1" x14ac:dyDescent="0.45">
      <c r="A167" s="227" t="s">
        <v>286</v>
      </c>
    </row>
    <row r="168" spans="1:1" x14ac:dyDescent="0.45">
      <c r="A168" s="227" t="s">
        <v>287</v>
      </c>
    </row>
    <row r="169" spans="1:1" x14ac:dyDescent="0.45">
      <c r="A169" s="227" t="s">
        <v>288</v>
      </c>
    </row>
    <row r="170" spans="1:1" x14ac:dyDescent="0.45">
      <c r="A170" s="227" t="s">
        <v>289</v>
      </c>
    </row>
    <row r="171" spans="1:1" x14ac:dyDescent="0.45">
      <c r="A171" s="227" t="s">
        <v>290</v>
      </c>
    </row>
    <row r="172" spans="1:1" x14ac:dyDescent="0.45">
      <c r="A172" s="227" t="s">
        <v>291</v>
      </c>
    </row>
    <row r="173" spans="1:1" x14ac:dyDescent="0.45">
      <c r="A173" s="227" t="s">
        <v>292</v>
      </c>
    </row>
    <row r="174" spans="1:1" x14ac:dyDescent="0.45">
      <c r="A174" s="227"/>
    </row>
    <row r="175" spans="1:1" x14ac:dyDescent="0.45">
      <c r="A175" s="227" t="s">
        <v>293</v>
      </c>
    </row>
    <row r="176" spans="1:1" x14ac:dyDescent="0.45">
      <c r="A176" s="227" t="s">
        <v>294</v>
      </c>
    </row>
    <row r="177" spans="1:1" x14ac:dyDescent="0.45">
      <c r="A177" s="227" t="s">
        <v>295</v>
      </c>
    </row>
    <row r="178" spans="1:1" x14ac:dyDescent="0.45">
      <c r="A178" s="227"/>
    </row>
    <row r="179" spans="1:1" x14ac:dyDescent="0.45">
      <c r="A179" s="227" t="s">
        <v>296</v>
      </c>
    </row>
    <row r="180" spans="1:1" x14ac:dyDescent="0.45">
      <c r="A180" s="227"/>
    </row>
    <row r="181" spans="1:1" x14ac:dyDescent="0.45">
      <c r="A181" s="227" t="s">
        <v>297</v>
      </c>
    </row>
    <row r="182" spans="1:1" x14ac:dyDescent="0.45">
      <c r="A182" s="227" t="s">
        <v>298</v>
      </c>
    </row>
    <row r="183" spans="1:1" x14ac:dyDescent="0.45">
      <c r="A183" s="227" t="s">
        <v>299</v>
      </c>
    </row>
    <row r="184" spans="1:1" x14ac:dyDescent="0.45">
      <c r="A184" s="227" t="s">
        <v>300</v>
      </c>
    </row>
    <row r="185" spans="1:1" x14ac:dyDescent="0.45">
      <c r="A185" s="227" t="s">
        <v>301</v>
      </c>
    </row>
    <row r="186" spans="1:1" x14ac:dyDescent="0.45">
      <c r="A186" s="227"/>
    </row>
    <row r="187" spans="1:1" x14ac:dyDescent="0.45">
      <c r="A187" s="227" t="s">
        <v>302</v>
      </c>
    </row>
    <row r="188" spans="1:1" x14ac:dyDescent="0.45">
      <c r="A188" s="227" t="s">
        <v>303</v>
      </c>
    </row>
    <row r="189" spans="1:1" x14ac:dyDescent="0.45">
      <c r="A189" s="227" t="s">
        <v>304</v>
      </c>
    </row>
    <row r="190" spans="1:1" x14ac:dyDescent="0.45">
      <c r="A190" s="227" t="s">
        <v>305</v>
      </c>
    </row>
    <row r="191" spans="1:1" x14ac:dyDescent="0.45">
      <c r="A191" s="227" t="s">
        <v>306</v>
      </c>
    </row>
    <row r="192" spans="1:1" x14ac:dyDescent="0.45">
      <c r="A192" s="227" t="s">
        <v>307</v>
      </c>
    </row>
    <row r="193" spans="1:1" x14ac:dyDescent="0.45">
      <c r="A193" s="227" t="s">
        <v>308</v>
      </c>
    </row>
    <row r="194" spans="1:1" x14ac:dyDescent="0.45">
      <c r="A194" s="227"/>
    </row>
    <row r="195" spans="1:1" x14ac:dyDescent="0.45">
      <c r="A195" s="227" t="s">
        <v>309</v>
      </c>
    </row>
    <row r="196" spans="1:1" x14ac:dyDescent="0.45">
      <c r="A196" s="227"/>
    </row>
    <row r="197" spans="1:1" x14ac:dyDescent="0.45">
      <c r="A197" s="227" t="s">
        <v>310</v>
      </c>
    </row>
    <row r="198" spans="1:1" x14ac:dyDescent="0.45">
      <c r="A198" s="227" t="s">
        <v>311</v>
      </c>
    </row>
    <row r="199" spans="1:1" x14ac:dyDescent="0.45">
      <c r="A199" s="227" t="s">
        <v>312</v>
      </c>
    </row>
    <row r="200" spans="1:1" x14ac:dyDescent="0.45">
      <c r="A200" s="227" t="s">
        <v>313</v>
      </c>
    </row>
    <row r="201" spans="1:1" x14ac:dyDescent="0.45">
      <c r="A201" s="227" t="s">
        <v>314</v>
      </c>
    </row>
    <row r="202" spans="1:1" x14ac:dyDescent="0.45">
      <c r="A202" s="227" t="s">
        <v>315</v>
      </c>
    </row>
    <row r="203" spans="1:1" x14ac:dyDescent="0.45">
      <c r="A203" s="227" t="s">
        <v>316</v>
      </c>
    </row>
    <row r="204" spans="1:1" x14ac:dyDescent="0.45">
      <c r="A204" s="227"/>
    </row>
    <row r="205" spans="1:1" x14ac:dyDescent="0.45">
      <c r="A205" s="227" t="s">
        <v>317</v>
      </c>
    </row>
    <row r="206" spans="1:1" x14ac:dyDescent="0.45">
      <c r="A206" s="227" t="s">
        <v>318</v>
      </c>
    </row>
    <row r="207" spans="1:1" x14ac:dyDescent="0.45">
      <c r="A207" s="227"/>
    </row>
    <row r="208" spans="1:1" x14ac:dyDescent="0.45">
      <c r="A208" s="227" t="s">
        <v>319</v>
      </c>
    </row>
    <row r="209" spans="1:1" x14ac:dyDescent="0.45">
      <c r="A209" s="227"/>
    </row>
    <row r="210" spans="1:1" x14ac:dyDescent="0.45">
      <c r="A210" s="227" t="s">
        <v>320</v>
      </c>
    </row>
    <row r="211" spans="1:1" x14ac:dyDescent="0.45">
      <c r="A211" s="227" t="s">
        <v>321</v>
      </c>
    </row>
    <row r="212" spans="1:1" x14ac:dyDescent="0.45">
      <c r="A212" s="227" t="s">
        <v>322</v>
      </c>
    </row>
    <row r="213" spans="1:1" x14ac:dyDescent="0.45">
      <c r="A213" s="227"/>
    </row>
    <row r="214" spans="1:1" x14ac:dyDescent="0.45">
      <c r="A214" s="227" t="s">
        <v>323</v>
      </c>
    </row>
    <row r="215" spans="1:1" x14ac:dyDescent="0.45">
      <c r="A215" s="227" t="s">
        <v>324</v>
      </c>
    </row>
    <row r="216" spans="1:1" x14ac:dyDescent="0.45">
      <c r="A216" s="227"/>
    </row>
    <row r="217" spans="1:1" x14ac:dyDescent="0.45">
      <c r="A217" s="227" t="s">
        <v>325</v>
      </c>
    </row>
    <row r="218" spans="1:1" x14ac:dyDescent="0.45">
      <c r="A218" s="227" t="s">
        <v>326</v>
      </c>
    </row>
    <row r="219" spans="1:1" x14ac:dyDescent="0.45">
      <c r="A219" s="227" t="s">
        <v>327</v>
      </c>
    </row>
    <row r="220" spans="1:1" x14ac:dyDescent="0.45">
      <c r="A220" s="227" t="s">
        <v>328</v>
      </c>
    </row>
    <row r="221" spans="1:1" x14ac:dyDescent="0.45">
      <c r="A221" s="227"/>
    </row>
    <row r="222" spans="1:1" x14ac:dyDescent="0.45">
      <c r="A222" s="227" t="s">
        <v>329</v>
      </c>
    </row>
    <row r="223" spans="1:1" x14ac:dyDescent="0.45">
      <c r="A223" s="227" t="s">
        <v>330</v>
      </c>
    </row>
    <row r="224" spans="1:1" x14ac:dyDescent="0.45">
      <c r="A224" s="227" t="s">
        <v>331</v>
      </c>
    </row>
    <row r="225" spans="1:1" x14ac:dyDescent="0.45">
      <c r="A225" s="227" t="s">
        <v>332</v>
      </c>
    </row>
    <row r="226" spans="1:1" x14ac:dyDescent="0.45">
      <c r="A226" s="227" t="s">
        <v>333</v>
      </c>
    </row>
    <row r="227" spans="1:1" x14ac:dyDescent="0.45">
      <c r="A227" s="227" t="s">
        <v>334</v>
      </c>
    </row>
    <row r="228" spans="1:1" x14ac:dyDescent="0.45">
      <c r="A228" s="227" t="s">
        <v>335</v>
      </c>
    </row>
    <row r="229" spans="1:1" x14ac:dyDescent="0.45">
      <c r="A229" s="227"/>
    </row>
    <row r="230" spans="1:1" x14ac:dyDescent="0.45">
      <c r="A230" s="227" t="s">
        <v>336</v>
      </c>
    </row>
    <row r="231" spans="1:1" x14ac:dyDescent="0.45">
      <c r="A231" s="227" t="s">
        <v>337</v>
      </c>
    </row>
    <row r="232" spans="1:1" x14ac:dyDescent="0.45">
      <c r="A232" s="227" t="s">
        <v>338</v>
      </c>
    </row>
    <row r="233" spans="1:1" x14ac:dyDescent="0.45">
      <c r="A233" s="227" t="s">
        <v>339</v>
      </c>
    </row>
    <row r="234" spans="1:1" x14ac:dyDescent="0.45">
      <c r="A234" s="227"/>
    </row>
    <row r="235" spans="1:1" x14ac:dyDescent="0.45">
      <c r="A235" s="227" t="s">
        <v>340</v>
      </c>
    </row>
    <row r="236" spans="1:1" x14ac:dyDescent="0.45">
      <c r="A236" s="227" t="s">
        <v>341</v>
      </c>
    </row>
    <row r="237" spans="1:1" x14ac:dyDescent="0.45">
      <c r="A237" s="227" t="s">
        <v>342</v>
      </c>
    </row>
    <row r="238" spans="1:1" x14ac:dyDescent="0.45">
      <c r="A238" s="227" t="s">
        <v>343</v>
      </c>
    </row>
    <row r="239" spans="1:1" x14ac:dyDescent="0.45">
      <c r="A239" s="227" t="s">
        <v>344</v>
      </c>
    </row>
    <row r="240" spans="1:1" x14ac:dyDescent="0.45">
      <c r="A240" s="227" t="s">
        <v>345</v>
      </c>
    </row>
    <row r="241" spans="1:1" x14ac:dyDescent="0.45">
      <c r="A241" s="227" t="s">
        <v>346</v>
      </c>
    </row>
    <row r="242" spans="1:1" x14ac:dyDescent="0.45">
      <c r="A242" s="227" t="s">
        <v>347</v>
      </c>
    </row>
    <row r="243" spans="1:1" x14ac:dyDescent="0.45">
      <c r="A243" s="227" t="s">
        <v>348</v>
      </c>
    </row>
    <row r="244" spans="1:1" x14ac:dyDescent="0.45">
      <c r="A244" s="227"/>
    </row>
    <row r="245" spans="1:1" x14ac:dyDescent="0.45">
      <c r="A245" s="227" t="s">
        <v>349</v>
      </c>
    </row>
    <row r="246" spans="1:1" x14ac:dyDescent="0.45">
      <c r="A246" s="227"/>
    </row>
    <row r="247" spans="1:1" x14ac:dyDescent="0.45">
      <c r="A247" s="227" t="s">
        <v>350</v>
      </c>
    </row>
    <row r="248" spans="1:1" x14ac:dyDescent="0.45">
      <c r="A248" s="227" t="s">
        <v>351</v>
      </c>
    </row>
    <row r="249" spans="1:1" x14ac:dyDescent="0.45">
      <c r="A249" s="227" t="s">
        <v>352</v>
      </c>
    </row>
    <row r="250" spans="1:1" x14ac:dyDescent="0.45">
      <c r="A250" s="227" t="s">
        <v>353</v>
      </c>
    </row>
    <row r="251" spans="1:1" x14ac:dyDescent="0.45">
      <c r="A251" s="227"/>
    </row>
    <row r="252" spans="1:1" x14ac:dyDescent="0.45">
      <c r="A252" s="227" t="s">
        <v>354</v>
      </c>
    </row>
    <row r="253" spans="1:1" x14ac:dyDescent="0.45">
      <c r="A253" s="227" t="s">
        <v>355</v>
      </c>
    </row>
    <row r="254" spans="1:1" x14ac:dyDescent="0.45">
      <c r="A254" s="227" t="s">
        <v>356</v>
      </c>
    </row>
    <row r="255" spans="1:1" x14ac:dyDescent="0.45">
      <c r="A255" s="227" t="s">
        <v>357</v>
      </c>
    </row>
    <row r="256" spans="1:1" x14ac:dyDescent="0.45">
      <c r="A256" s="227"/>
    </row>
    <row r="257" spans="1:1" x14ac:dyDescent="0.45">
      <c r="A257" s="227" t="s">
        <v>358</v>
      </c>
    </row>
    <row r="258" spans="1:1" x14ac:dyDescent="0.45">
      <c r="A258" s="227" t="s">
        <v>359</v>
      </c>
    </row>
    <row r="259" spans="1:1" x14ac:dyDescent="0.45">
      <c r="A259" s="227" t="s">
        <v>360</v>
      </c>
    </row>
    <row r="260" spans="1:1" x14ac:dyDescent="0.45">
      <c r="A260" s="227" t="s">
        <v>361</v>
      </c>
    </row>
    <row r="261" spans="1:1" x14ac:dyDescent="0.45">
      <c r="A261" s="227" t="s">
        <v>362</v>
      </c>
    </row>
    <row r="262" spans="1:1" x14ac:dyDescent="0.45">
      <c r="A262" s="227" t="s">
        <v>363</v>
      </c>
    </row>
    <row r="263" spans="1:1" x14ac:dyDescent="0.45">
      <c r="A263" s="227" t="s">
        <v>364</v>
      </c>
    </row>
    <row r="264" spans="1:1" x14ac:dyDescent="0.45">
      <c r="A264" s="227" t="s">
        <v>365</v>
      </c>
    </row>
    <row r="265" spans="1:1" x14ac:dyDescent="0.45">
      <c r="A265" s="227" t="s">
        <v>366</v>
      </c>
    </row>
    <row r="266" spans="1:1" x14ac:dyDescent="0.45">
      <c r="A266" s="227" t="s">
        <v>367</v>
      </c>
    </row>
    <row r="267" spans="1:1" x14ac:dyDescent="0.45">
      <c r="A267" s="227" t="s">
        <v>368</v>
      </c>
    </row>
    <row r="268" spans="1:1" x14ac:dyDescent="0.45">
      <c r="A268" s="227"/>
    </row>
    <row r="269" spans="1:1" x14ac:dyDescent="0.45">
      <c r="A269" s="227" t="s">
        <v>369</v>
      </c>
    </row>
    <row r="270" spans="1:1" x14ac:dyDescent="0.45">
      <c r="A270" s="227" t="s">
        <v>370</v>
      </c>
    </row>
    <row r="271" spans="1:1" x14ac:dyDescent="0.45">
      <c r="A271" s="227" t="s">
        <v>371</v>
      </c>
    </row>
    <row r="272" spans="1:1" x14ac:dyDescent="0.45">
      <c r="A272" s="227" t="s">
        <v>372</v>
      </c>
    </row>
    <row r="273" spans="1:1" x14ac:dyDescent="0.45">
      <c r="A273" s="227" t="s">
        <v>373</v>
      </c>
    </row>
    <row r="274" spans="1:1" x14ac:dyDescent="0.45">
      <c r="A274" s="227"/>
    </row>
    <row r="275" spans="1:1" x14ac:dyDescent="0.45">
      <c r="A275" s="227" t="s">
        <v>374</v>
      </c>
    </row>
    <row r="276" spans="1:1" x14ac:dyDescent="0.45">
      <c r="A276" s="227" t="s">
        <v>375</v>
      </c>
    </row>
    <row r="277" spans="1:1" x14ac:dyDescent="0.45">
      <c r="A277" s="227" t="s">
        <v>376</v>
      </c>
    </row>
    <row r="278" spans="1:1" x14ac:dyDescent="0.45">
      <c r="A278" s="227" t="s">
        <v>377</v>
      </c>
    </row>
    <row r="279" spans="1:1" x14ac:dyDescent="0.45">
      <c r="A279" s="227" t="s">
        <v>378</v>
      </c>
    </row>
    <row r="280" spans="1:1" x14ac:dyDescent="0.45">
      <c r="A280" s="227" t="s">
        <v>379</v>
      </c>
    </row>
    <row r="281" spans="1:1" x14ac:dyDescent="0.45">
      <c r="A281" s="227" t="s">
        <v>380</v>
      </c>
    </row>
    <row r="282" spans="1:1" x14ac:dyDescent="0.45">
      <c r="A282" s="227" t="s">
        <v>381</v>
      </c>
    </row>
    <row r="283" spans="1:1" x14ac:dyDescent="0.45">
      <c r="A283" s="227" t="s">
        <v>382</v>
      </c>
    </row>
    <row r="284" spans="1:1" x14ac:dyDescent="0.45">
      <c r="A284" s="227" t="s">
        <v>383</v>
      </c>
    </row>
    <row r="285" spans="1:1" x14ac:dyDescent="0.45">
      <c r="A285" s="227" t="s">
        <v>384</v>
      </c>
    </row>
    <row r="286" spans="1:1" x14ac:dyDescent="0.45">
      <c r="A286" s="227" t="s">
        <v>385</v>
      </c>
    </row>
    <row r="287" spans="1:1" x14ac:dyDescent="0.45">
      <c r="A287" s="227"/>
    </row>
    <row r="288" spans="1:1" x14ac:dyDescent="0.45">
      <c r="A288" s="227" t="s">
        <v>386</v>
      </c>
    </row>
    <row r="289" spans="1:1" x14ac:dyDescent="0.45">
      <c r="A289" s="227" t="s">
        <v>387</v>
      </c>
    </row>
    <row r="290" spans="1:1" x14ac:dyDescent="0.45">
      <c r="A290" s="227" t="s">
        <v>388</v>
      </c>
    </row>
    <row r="291" spans="1:1" x14ac:dyDescent="0.45">
      <c r="A291" s="227" t="s">
        <v>389</v>
      </c>
    </row>
    <row r="292" spans="1:1" x14ac:dyDescent="0.45">
      <c r="A292" s="227"/>
    </row>
    <row r="293" spans="1:1" x14ac:dyDescent="0.45">
      <c r="A293" s="227" t="s">
        <v>390</v>
      </c>
    </row>
    <row r="294" spans="1:1" x14ac:dyDescent="0.45">
      <c r="A294" s="227" t="s">
        <v>391</v>
      </c>
    </row>
    <row r="295" spans="1:1" x14ac:dyDescent="0.45">
      <c r="A295" s="227" t="s">
        <v>392</v>
      </c>
    </row>
    <row r="296" spans="1:1" x14ac:dyDescent="0.45">
      <c r="A296" s="227"/>
    </row>
    <row r="297" spans="1:1" x14ac:dyDescent="0.45">
      <c r="A297" s="227" t="s">
        <v>393</v>
      </c>
    </row>
    <row r="298" spans="1:1" x14ac:dyDescent="0.45">
      <c r="A298" s="227" t="s">
        <v>394</v>
      </c>
    </row>
    <row r="299" spans="1:1" x14ac:dyDescent="0.45">
      <c r="A299" s="227" t="s">
        <v>395</v>
      </c>
    </row>
    <row r="300" spans="1:1" x14ac:dyDescent="0.45">
      <c r="A300" s="227" t="s">
        <v>396</v>
      </c>
    </row>
    <row r="301" spans="1:1" x14ac:dyDescent="0.45">
      <c r="A301" s="227" t="s">
        <v>397</v>
      </c>
    </row>
    <row r="302" spans="1:1" x14ac:dyDescent="0.45">
      <c r="A302" s="227" t="s">
        <v>398</v>
      </c>
    </row>
    <row r="303" spans="1:1" x14ac:dyDescent="0.45">
      <c r="A303" s="227" t="s">
        <v>399</v>
      </c>
    </row>
    <row r="304" spans="1:1" x14ac:dyDescent="0.45">
      <c r="A304" s="227" t="s">
        <v>400</v>
      </c>
    </row>
    <row r="305" spans="1:1" x14ac:dyDescent="0.45">
      <c r="A305" s="227" t="s">
        <v>401</v>
      </c>
    </row>
    <row r="306" spans="1:1" x14ac:dyDescent="0.45">
      <c r="A306" s="227" t="s">
        <v>402</v>
      </c>
    </row>
    <row r="307" spans="1:1" x14ac:dyDescent="0.45">
      <c r="A307" s="227" t="s">
        <v>403</v>
      </c>
    </row>
    <row r="308" spans="1:1" x14ac:dyDescent="0.45">
      <c r="A308" s="227" t="s">
        <v>404</v>
      </c>
    </row>
    <row r="309" spans="1:1" x14ac:dyDescent="0.45">
      <c r="A309" s="227"/>
    </row>
    <row r="310" spans="1:1" x14ac:dyDescent="0.45">
      <c r="A310" s="227" t="s">
        <v>405</v>
      </c>
    </row>
    <row r="311" spans="1:1" x14ac:dyDescent="0.45">
      <c r="A311" s="227" t="s">
        <v>406</v>
      </c>
    </row>
    <row r="312" spans="1:1" x14ac:dyDescent="0.45">
      <c r="A312" s="227" t="s">
        <v>407</v>
      </c>
    </row>
    <row r="313" spans="1:1" x14ac:dyDescent="0.45">
      <c r="A313" s="227" t="s">
        <v>408</v>
      </c>
    </row>
    <row r="314" spans="1:1" x14ac:dyDescent="0.45">
      <c r="A314" s="227" t="s">
        <v>409</v>
      </c>
    </row>
    <row r="315" spans="1:1" x14ac:dyDescent="0.45">
      <c r="A315" s="227" t="s">
        <v>410</v>
      </c>
    </row>
    <row r="316" spans="1:1" x14ac:dyDescent="0.45">
      <c r="A316" s="227" t="s">
        <v>411</v>
      </c>
    </row>
    <row r="317" spans="1:1" x14ac:dyDescent="0.45">
      <c r="A317" s="227"/>
    </row>
    <row r="318" spans="1:1" x14ac:dyDescent="0.45">
      <c r="A318" s="227" t="s">
        <v>412</v>
      </c>
    </row>
    <row r="319" spans="1:1" x14ac:dyDescent="0.45">
      <c r="A319" s="227" t="s">
        <v>413</v>
      </c>
    </row>
    <row r="320" spans="1:1" x14ac:dyDescent="0.45">
      <c r="A320" s="227" t="s">
        <v>414</v>
      </c>
    </row>
    <row r="321" spans="1:1" x14ac:dyDescent="0.45">
      <c r="A321" s="227" t="s">
        <v>415</v>
      </c>
    </row>
    <row r="322" spans="1:1" x14ac:dyDescent="0.45">
      <c r="A322" s="227" t="s">
        <v>416</v>
      </c>
    </row>
    <row r="323" spans="1:1" x14ac:dyDescent="0.45">
      <c r="A323" s="227" t="s">
        <v>417</v>
      </c>
    </row>
    <row r="324" spans="1:1" x14ac:dyDescent="0.45">
      <c r="A324" s="227" t="s">
        <v>418</v>
      </c>
    </row>
    <row r="325" spans="1:1" x14ac:dyDescent="0.45">
      <c r="A325" s="227" t="s">
        <v>419</v>
      </c>
    </row>
    <row r="326" spans="1:1" x14ac:dyDescent="0.45">
      <c r="A326" s="227" t="s">
        <v>420</v>
      </c>
    </row>
    <row r="327" spans="1:1" x14ac:dyDescent="0.45">
      <c r="A327" s="227" t="s">
        <v>421</v>
      </c>
    </row>
    <row r="328" spans="1:1" x14ac:dyDescent="0.45">
      <c r="A328" s="227"/>
    </row>
    <row r="329" spans="1:1" x14ac:dyDescent="0.45">
      <c r="A329" s="227" t="s">
        <v>422</v>
      </c>
    </row>
    <row r="330" spans="1:1" x14ac:dyDescent="0.45">
      <c r="A330" s="227" t="s">
        <v>423</v>
      </c>
    </row>
    <row r="331" spans="1:1" x14ac:dyDescent="0.45">
      <c r="A331" s="227" t="s">
        <v>424</v>
      </c>
    </row>
    <row r="332" spans="1:1" x14ac:dyDescent="0.45">
      <c r="A332" s="227" t="s">
        <v>425</v>
      </c>
    </row>
    <row r="333" spans="1:1" x14ac:dyDescent="0.45">
      <c r="A333" s="227" t="s">
        <v>426</v>
      </c>
    </row>
    <row r="334" spans="1:1" x14ac:dyDescent="0.45">
      <c r="A334" s="227" t="s">
        <v>427</v>
      </c>
    </row>
    <row r="335" spans="1:1" x14ac:dyDescent="0.45">
      <c r="A335" s="227" t="s">
        <v>428</v>
      </c>
    </row>
    <row r="336" spans="1:1" x14ac:dyDescent="0.45">
      <c r="A336" s="227"/>
    </row>
    <row r="337" spans="1:1" x14ac:dyDescent="0.45">
      <c r="A337" s="227" t="s">
        <v>429</v>
      </c>
    </row>
    <row r="338" spans="1:1" x14ac:dyDescent="0.45">
      <c r="A338" s="227" t="s">
        <v>430</v>
      </c>
    </row>
    <row r="339" spans="1:1" x14ac:dyDescent="0.45">
      <c r="A339" s="227" t="s">
        <v>431</v>
      </c>
    </row>
    <row r="340" spans="1:1" x14ac:dyDescent="0.45">
      <c r="A340" s="227" t="s">
        <v>432</v>
      </c>
    </row>
    <row r="341" spans="1:1" x14ac:dyDescent="0.45">
      <c r="A341" s="227" t="s">
        <v>433</v>
      </c>
    </row>
    <row r="342" spans="1:1" x14ac:dyDescent="0.45">
      <c r="A342" s="227"/>
    </row>
    <row r="343" spans="1:1" x14ac:dyDescent="0.45">
      <c r="A343" s="227" t="s">
        <v>434</v>
      </c>
    </row>
    <row r="344" spans="1:1" x14ac:dyDescent="0.45">
      <c r="A344" s="227"/>
    </row>
    <row r="345" spans="1:1" x14ac:dyDescent="0.45">
      <c r="A345" s="227" t="s">
        <v>435</v>
      </c>
    </row>
    <row r="346" spans="1:1" x14ac:dyDescent="0.45">
      <c r="A346" s="227" t="s">
        <v>436</v>
      </c>
    </row>
    <row r="347" spans="1:1" x14ac:dyDescent="0.45">
      <c r="A347" s="227" t="s">
        <v>437</v>
      </c>
    </row>
    <row r="348" spans="1:1" x14ac:dyDescent="0.45">
      <c r="A348" s="227" t="s">
        <v>438</v>
      </c>
    </row>
    <row r="349" spans="1:1" x14ac:dyDescent="0.45">
      <c r="A349" s="227" t="s">
        <v>439</v>
      </c>
    </row>
    <row r="350" spans="1:1" x14ac:dyDescent="0.45">
      <c r="A350" s="227" t="s">
        <v>440</v>
      </c>
    </row>
    <row r="351" spans="1:1" x14ac:dyDescent="0.45">
      <c r="A351" s="227" t="s">
        <v>441</v>
      </c>
    </row>
    <row r="352" spans="1:1" x14ac:dyDescent="0.45">
      <c r="A352" s="227" t="s">
        <v>442</v>
      </c>
    </row>
    <row r="353" spans="1:1" x14ac:dyDescent="0.45">
      <c r="A353" s="227"/>
    </row>
    <row r="354" spans="1:1" x14ac:dyDescent="0.45">
      <c r="A354" s="227" t="s">
        <v>443</v>
      </c>
    </row>
    <row r="355" spans="1:1" x14ac:dyDescent="0.45">
      <c r="A355" s="227" t="s">
        <v>444</v>
      </c>
    </row>
    <row r="356" spans="1:1" x14ac:dyDescent="0.45">
      <c r="A356" s="227" t="s">
        <v>445</v>
      </c>
    </row>
    <row r="357" spans="1:1" x14ac:dyDescent="0.45">
      <c r="A357" s="227" t="s">
        <v>446</v>
      </c>
    </row>
    <row r="358" spans="1:1" x14ac:dyDescent="0.45">
      <c r="A358" s="227" t="s">
        <v>447</v>
      </c>
    </row>
    <row r="359" spans="1:1" x14ac:dyDescent="0.45">
      <c r="A359" s="227" t="s">
        <v>448</v>
      </c>
    </row>
    <row r="360" spans="1:1" x14ac:dyDescent="0.45">
      <c r="A360" s="227"/>
    </row>
    <row r="361" spans="1:1" x14ac:dyDescent="0.45">
      <c r="A361" s="227" t="s">
        <v>449</v>
      </c>
    </row>
    <row r="362" spans="1:1" x14ac:dyDescent="0.45">
      <c r="A362" s="227" t="s">
        <v>450</v>
      </c>
    </row>
    <row r="363" spans="1:1" x14ac:dyDescent="0.45">
      <c r="A363" s="227" t="s">
        <v>451</v>
      </c>
    </row>
    <row r="364" spans="1:1" x14ac:dyDescent="0.45">
      <c r="A364" s="227"/>
    </row>
    <row r="365" spans="1:1" x14ac:dyDescent="0.45">
      <c r="A365" s="227" t="s">
        <v>452</v>
      </c>
    </row>
    <row r="366" spans="1:1" x14ac:dyDescent="0.45">
      <c r="A366" s="227" t="s">
        <v>453</v>
      </c>
    </row>
    <row r="367" spans="1:1" x14ac:dyDescent="0.45">
      <c r="A367" s="227"/>
    </row>
    <row r="368" spans="1:1" x14ac:dyDescent="0.45">
      <c r="A368" s="227" t="s">
        <v>454</v>
      </c>
    </row>
    <row r="369" spans="1:1" x14ac:dyDescent="0.45">
      <c r="A369" s="227" t="s">
        <v>455</v>
      </c>
    </row>
    <row r="370" spans="1:1" x14ac:dyDescent="0.45">
      <c r="A370" s="227" t="s">
        <v>456</v>
      </c>
    </row>
    <row r="371" spans="1:1" x14ac:dyDescent="0.45">
      <c r="A371" s="227"/>
    </row>
    <row r="372" spans="1:1" x14ac:dyDescent="0.45">
      <c r="A372" s="227" t="s">
        <v>457</v>
      </c>
    </row>
    <row r="373" spans="1:1" x14ac:dyDescent="0.45">
      <c r="A373" s="227" t="s">
        <v>458</v>
      </c>
    </row>
    <row r="374" spans="1:1" x14ac:dyDescent="0.45">
      <c r="A374" s="227" t="s">
        <v>459</v>
      </c>
    </row>
    <row r="375" spans="1:1" x14ac:dyDescent="0.45">
      <c r="A375" s="227"/>
    </row>
    <row r="376" spans="1:1" x14ac:dyDescent="0.45">
      <c r="A376" s="227" t="s">
        <v>460</v>
      </c>
    </row>
    <row r="377" spans="1:1" x14ac:dyDescent="0.45">
      <c r="A377" s="227" t="s">
        <v>461</v>
      </c>
    </row>
    <row r="378" spans="1:1" x14ac:dyDescent="0.45">
      <c r="A378" s="227"/>
    </row>
    <row r="379" spans="1:1" x14ac:dyDescent="0.45">
      <c r="A379" s="227" t="s">
        <v>462</v>
      </c>
    </row>
    <row r="380" spans="1:1" x14ac:dyDescent="0.45">
      <c r="A380" s="227" t="s">
        <v>463</v>
      </c>
    </row>
    <row r="381" spans="1:1" x14ac:dyDescent="0.45">
      <c r="A381" s="227"/>
    </row>
    <row r="382" spans="1:1" x14ac:dyDescent="0.45">
      <c r="A382" s="227" t="s">
        <v>464</v>
      </c>
    </row>
    <row r="383" spans="1:1" x14ac:dyDescent="0.45">
      <c r="A383" s="227" t="s">
        <v>465</v>
      </c>
    </row>
    <row r="384" spans="1:1" x14ac:dyDescent="0.45">
      <c r="A384" s="227" t="s">
        <v>466</v>
      </c>
    </row>
    <row r="385" spans="1:1" x14ac:dyDescent="0.45">
      <c r="A385" s="227" t="s">
        <v>467</v>
      </c>
    </row>
    <row r="386" spans="1:1" x14ac:dyDescent="0.45">
      <c r="A386" s="227" t="s">
        <v>468</v>
      </c>
    </row>
    <row r="387" spans="1:1" x14ac:dyDescent="0.45">
      <c r="A387" s="227"/>
    </row>
    <row r="388" spans="1:1" x14ac:dyDescent="0.45">
      <c r="A388" s="227" t="s">
        <v>469</v>
      </c>
    </row>
    <row r="389" spans="1:1" x14ac:dyDescent="0.45">
      <c r="A389" s="227" t="s">
        <v>470</v>
      </c>
    </row>
    <row r="390" spans="1:1" x14ac:dyDescent="0.45">
      <c r="A390" s="227" t="s">
        <v>471</v>
      </c>
    </row>
    <row r="391" spans="1:1" x14ac:dyDescent="0.45">
      <c r="A391" s="227" t="s">
        <v>472</v>
      </c>
    </row>
    <row r="392" spans="1:1" x14ac:dyDescent="0.45">
      <c r="A392" s="227" t="s">
        <v>473</v>
      </c>
    </row>
    <row r="393" spans="1:1" x14ac:dyDescent="0.45">
      <c r="A393" s="227" t="s">
        <v>474</v>
      </c>
    </row>
    <row r="394" spans="1:1" x14ac:dyDescent="0.45">
      <c r="A394" s="227" t="s">
        <v>475</v>
      </c>
    </row>
    <row r="395" spans="1:1" x14ac:dyDescent="0.45">
      <c r="A395" s="227" t="s">
        <v>476</v>
      </c>
    </row>
    <row r="396" spans="1:1" x14ac:dyDescent="0.45">
      <c r="A396" s="227" t="s">
        <v>477</v>
      </c>
    </row>
    <row r="397" spans="1:1" x14ac:dyDescent="0.45">
      <c r="A397" s="227"/>
    </row>
    <row r="398" spans="1:1" x14ac:dyDescent="0.45">
      <c r="A398" s="227" t="s">
        <v>478</v>
      </c>
    </row>
    <row r="399" spans="1:1" x14ac:dyDescent="0.45">
      <c r="A399" s="227" t="s">
        <v>479</v>
      </c>
    </row>
    <row r="400" spans="1:1" x14ac:dyDescent="0.45">
      <c r="A400" s="227" t="s">
        <v>480</v>
      </c>
    </row>
    <row r="401" spans="1:1" x14ac:dyDescent="0.45">
      <c r="A401" s="227" t="s">
        <v>481</v>
      </c>
    </row>
    <row r="402" spans="1:1" x14ac:dyDescent="0.45">
      <c r="A402" s="227"/>
    </row>
    <row r="403" spans="1:1" x14ac:dyDescent="0.45">
      <c r="A403" s="227" t="s">
        <v>482</v>
      </c>
    </row>
    <row r="404" spans="1:1" x14ac:dyDescent="0.45">
      <c r="A404" s="227" t="s">
        <v>483</v>
      </c>
    </row>
    <row r="405" spans="1:1" x14ac:dyDescent="0.45">
      <c r="A405" s="227" t="s">
        <v>484</v>
      </c>
    </row>
    <row r="406" spans="1:1" x14ac:dyDescent="0.45">
      <c r="A406" s="227"/>
    </row>
    <row r="407" spans="1:1" x14ac:dyDescent="0.45">
      <c r="A407" s="227" t="s">
        <v>485</v>
      </c>
    </row>
    <row r="408" spans="1:1" x14ac:dyDescent="0.45">
      <c r="A408" s="227"/>
    </row>
    <row r="409" spans="1:1" x14ac:dyDescent="0.45">
      <c r="A409" s="227" t="s">
        <v>486</v>
      </c>
    </row>
    <row r="410" spans="1:1" x14ac:dyDescent="0.45">
      <c r="A410" s="227" t="s">
        <v>487</v>
      </c>
    </row>
    <row r="411" spans="1:1" x14ac:dyDescent="0.45">
      <c r="A411" s="227" t="s">
        <v>488</v>
      </c>
    </row>
    <row r="412" spans="1:1" x14ac:dyDescent="0.45">
      <c r="A412" s="227" t="s">
        <v>489</v>
      </c>
    </row>
    <row r="413" spans="1:1" x14ac:dyDescent="0.45">
      <c r="A413" s="227" t="s">
        <v>490</v>
      </c>
    </row>
    <row r="414" spans="1:1" x14ac:dyDescent="0.45">
      <c r="A414" s="227"/>
    </row>
    <row r="415" spans="1:1" x14ac:dyDescent="0.45">
      <c r="A415" s="227" t="s">
        <v>491</v>
      </c>
    </row>
    <row r="416" spans="1:1" x14ac:dyDescent="0.45">
      <c r="A416" s="227" t="s">
        <v>492</v>
      </c>
    </row>
    <row r="417" spans="1:1" x14ac:dyDescent="0.45">
      <c r="A417" s="227" t="s">
        <v>493</v>
      </c>
    </row>
    <row r="418" spans="1:1" x14ac:dyDescent="0.45">
      <c r="A418" s="227" t="s">
        <v>494</v>
      </c>
    </row>
    <row r="419" spans="1:1" x14ac:dyDescent="0.45">
      <c r="A419" s="227" t="s">
        <v>495</v>
      </c>
    </row>
    <row r="420" spans="1:1" x14ac:dyDescent="0.45">
      <c r="A420" s="227" t="s">
        <v>496</v>
      </c>
    </row>
    <row r="421" spans="1:1" x14ac:dyDescent="0.45">
      <c r="A421" s="227"/>
    </row>
    <row r="422" spans="1:1" x14ac:dyDescent="0.45">
      <c r="A422" s="227" t="s">
        <v>497</v>
      </c>
    </row>
    <row r="423" spans="1:1" x14ac:dyDescent="0.45">
      <c r="A423" s="227" t="s">
        <v>498</v>
      </c>
    </row>
    <row r="424" spans="1:1" x14ac:dyDescent="0.45">
      <c r="A424" s="227" t="s">
        <v>499</v>
      </c>
    </row>
    <row r="425" spans="1:1" x14ac:dyDescent="0.45">
      <c r="A425" s="227" t="s">
        <v>500</v>
      </c>
    </row>
    <row r="426" spans="1:1" x14ac:dyDescent="0.45">
      <c r="A426" s="227" t="s">
        <v>501</v>
      </c>
    </row>
    <row r="427" spans="1:1" x14ac:dyDescent="0.45">
      <c r="A427" s="227" t="s">
        <v>502</v>
      </c>
    </row>
    <row r="428" spans="1:1" x14ac:dyDescent="0.45">
      <c r="A428" s="227"/>
    </row>
    <row r="429" spans="1:1" x14ac:dyDescent="0.45">
      <c r="A429" s="227" t="s">
        <v>503</v>
      </c>
    </row>
    <row r="430" spans="1:1" x14ac:dyDescent="0.45">
      <c r="A430" s="227" t="s">
        <v>504</v>
      </c>
    </row>
    <row r="431" spans="1:1" x14ac:dyDescent="0.45">
      <c r="A431" s="227" t="s">
        <v>505</v>
      </c>
    </row>
    <row r="432" spans="1:1" x14ac:dyDescent="0.45">
      <c r="A432" s="227" t="s">
        <v>506</v>
      </c>
    </row>
    <row r="433" spans="1:1" x14ac:dyDescent="0.45">
      <c r="A433" s="227" t="s">
        <v>507</v>
      </c>
    </row>
    <row r="434" spans="1:1" x14ac:dyDescent="0.45">
      <c r="A434" s="227"/>
    </row>
    <row r="435" spans="1:1" x14ac:dyDescent="0.45">
      <c r="A435" s="227" t="s">
        <v>508</v>
      </c>
    </row>
    <row r="436" spans="1:1" x14ac:dyDescent="0.45">
      <c r="A436" s="227"/>
    </row>
    <row r="437" spans="1:1" x14ac:dyDescent="0.45">
      <c r="A437" s="227" t="s">
        <v>509</v>
      </c>
    </row>
    <row r="438" spans="1:1" x14ac:dyDescent="0.45">
      <c r="A438" s="227" t="s">
        <v>510</v>
      </c>
    </row>
    <row r="439" spans="1:1" x14ac:dyDescent="0.45">
      <c r="A439" s="227" t="s">
        <v>511</v>
      </c>
    </row>
    <row r="440" spans="1:1" x14ac:dyDescent="0.45">
      <c r="A440" s="227" t="s">
        <v>512</v>
      </c>
    </row>
    <row r="441" spans="1:1" x14ac:dyDescent="0.45">
      <c r="A441" s="227" t="s">
        <v>513</v>
      </c>
    </row>
    <row r="442" spans="1:1" x14ac:dyDescent="0.45">
      <c r="A442" s="227" t="s">
        <v>514</v>
      </c>
    </row>
    <row r="443" spans="1:1" x14ac:dyDescent="0.45">
      <c r="A443" s="227" t="s">
        <v>515</v>
      </c>
    </row>
    <row r="444" spans="1:1" x14ac:dyDescent="0.45">
      <c r="A444" s="227" t="s">
        <v>516</v>
      </c>
    </row>
    <row r="445" spans="1:1" x14ac:dyDescent="0.45">
      <c r="A445" s="227"/>
    </row>
    <row r="446" spans="1:1" x14ac:dyDescent="0.45">
      <c r="A446" s="227" t="s">
        <v>517</v>
      </c>
    </row>
    <row r="447" spans="1:1" x14ac:dyDescent="0.45">
      <c r="A447" s="227"/>
    </row>
    <row r="448" spans="1:1" x14ac:dyDescent="0.45">
      <c r="A448" s="227" t="s">
        <v>518</v>
      </c>
    </row>
    <row r="449" spans="1:1" x14ac:dyDescent="0.45">
      <c r="A449" s="227" t="s">
        <v>519</v>
      </c>
    </row>
    <row r="450" spans="1:1" x14ac:dyDescent="0.45">
      <c r="A450" s="227" t="s">
        <v>520</v>
      </c>
    </row>
    <row r="451" spans="1:1" x14ac:dyDescent="0.45">
      <c r="A451" s="227" t="s">
        <v>521</v>
      </c>
    </row>
    <row r="452" spans="1:1" x14ac:dyDescent="0.45">
      <c r="A452" s="227"/>
    </row>
    <row r="453" spans="1:1" x14ac:dyDescent="0.45">
      <c r="A453" s="227" t="s">
        <v>522</v>
      </c>
    </row>
    <row r="454" spans="1:1" x14ac:dyDescent="0.45">
      <c r="A454" s="227" t="s">
        <v>523</v>
      </c>
    </row>
    <row r="455" spans="1:1" x14ac:dyDescent="0.45">
      <c r="A455" s="227" t="s">
        <v>524</v>
      </c>
    </row>
    <row r="456" spans="1:1" x14ac:dyDescent="0.45">
      <c r="A456" s="227" t="s">
        <v>525</v>
      </c>
    </row>
    <row r="457" spans="1:1" x14ac:dyDescent="0.45">
      <c r="A457" s="227" t="s">
        <v>526</v>
      </c>
    </row>
    <row r="458" spans="1:1" x14ac:dyDescent="0.45">
      <c r="A458" s="227" t="s">
        <v>527</v>
      </c>
    </row>
    <row r="459" spans="1:1" x14ac:dyDescent="0.45">
      <c r="A459" s="227" t="s">
        <v>528</v>
      </c>
    </row>
    <row r="460" spans="1:1" x14ac:dyDescent="0.45">
      <c r="A460" s="227" t="s">
        <v>529</v>
      </c>
    </row>
    <row r="461" spans="1:1" x14ac:dyDescent="0.45">
      <c r="A461" s="227" t="s">
        <v>530</v>
      </c>
    </row>
    <row r="462" spans="1:1" x14ac:dyDescent="0.45">
      <c r="A462" s="227"/>
    </row>
    <row r="463" spans="1:1" x14ac:dyDescent="0.45">
      <c r="A463" s="227" t="s">
        <v>531</v>
      </c>
    </row>
    <row r="464" spans="1:1" x14ac:dyDescent="0.45">
      <c r="A464" s="227" t="s">
        <v>532</v>
      </c>
    </row>
    <row r="465" spans="1:1" x14ac:dyDescent="0.45">
      <c r="A465" s="227" t="s">
        <v>533</v>
      </c>
    </row>
    <row r="466" spans="1:1" x14ac:dyDescent="0.45">
      <c r="A466" s="227" t="s">
        <v>534</v>
      </c>
    </row>
    <row r="467" spans="1:1" x14ac:dyDescent="0.45">
      <c r="A467" s="227" t="s">
        <v>535</v>
      </c>
    </row>
    <row r="468" spans="1:1" x14ac:dyDescent="0.45">
      <c r="A468" s="227" t="s">
        <v>536</v>
      </c>
    </row>
    <row r="469" spans="1:1" x14ac:dyDescent="0.45">
      <c r="A469" s="227" t="s">
        <v>537</v>
      </c>
    </row>
    <row r="470" spans="1:1" x14ac:dyDescent="0.45">
      <c r="A470" s="227"/>
    </row>
    <row r="471" spans="1:1" x14ac:dyDescent="0.45">
      <c r="A471" s="227" t="s">
        <v>538</v>
      </c>
    </row>
    <row r="472" spans="1:1" x14ac:dyDescent="0.45">
      <c r="A472" s="227"/>
    </row>
    <row r="473" spans="1:1" x14ac:dyDescent="0.45">
      <c r="A473" s="227" t="s">
        <v>539</v>
      </c>
    </row>
    <row r="474" spans="1:1" x14ac:dyDescent="0.45">
      <c r="A474" s="227" t="s">
        <v>540</v>
      </c>
    </row>
    <row r="475" spans="1:1" x14ac:dyDescent="0.45">
      <c r="A475" s="227" t="s">
        <v>541</v>
      </c>
    </row>
    <row r="476" spans="1:1" x14ac:dyDescent="0.45">
      <c r="A476" s="227"/>
    </row>
    <row r="477" spans="1:1" x14ac:dyDescent="0.45">
      <c r="A477" s="227" t="s">
        <v>542</v>
      </c>
    </row>
    <row r="478" spans="1:1" x14ac:dyDescent="0.45">
      <c r="A478" s="227" t="s">
        <v>543</v>
      </c>
    </row>
    <row r="479" spans="1:1" x14ac:dyDescent="0.45">
      <c r="A479" s="227" t="s">
        <v>544</v>
      </c>
    </row>
    <row r="480" spans="1:1" x14ac:dyDescent="0.45">
      <c r="A480" s="227" t="s">
        <v>545</v>
      </c>
    </row>
    <row r="481" spans="1:1" x14ac:dyDescent="0.45">
      <c r="A481" s="227" t="s">
        <v>546</v>
      </c>
    </row>
    <row r="482" spans="1:1" x14ac:dyDescent="0.45">
      <c r="A482" s="227" t="s">
        <v>547</v>
      </c>
    </row>
    <row r="483" spans="1:1" x14ac:dyDescent="0.45">
      <c r="A483" s="227" t="s">
        <v>548</v>
      </c>
    </row>
    <row r="484" spans="1:1" x14ac:dyDescent="0.45">
      <c r="A484" s="227" t="s">
        <v>549</v>
      </c>
    </row>
    <row r="485" spans="1:1" x14ac:dyDescent="0.45">
      <c r="A485" s="227" t="s">
        <v>550</v>
      </c>
    </row>
    <row r="486" spans="1:1" x14ac:dyDescent="0.45">
      <c r="A486" s="227"/>
    </row>
    <row r="487" spans="1:1" x14ac:dyDescent="0.45">
      <c r="A487" s="227" t="s">
        <v>551</v>
      </c>
    </row>
    <row r="488" spans="1:1" x14ac:dyDescent="0.45">
      <c r="A488" s="227" t="s">
        <v>552</v>
      </c>
    </row>
    <row r="489" spans="1:1" x14ac:dyDescent="0.45">
      <c r="A489" s="227" t="s">
        <v>553</v>
      </c>
    </row>
    <row r="490" spans="1:1" x14ac:dyDescent="0.45">
      <c r="A490" s="227" t="s">
        <v>554</v>
      </c>
    </row>
    <row r="491" spans="1:1" x14ac:dyDescent="0.45">
      <c r="A491" s="227"/>
    </row>
    <row r="492" spans="1:1" x14ac:dyDescent="0.45">
      <c r="A492" s="227" t="s">
        <v>555</v>
      </c>
    </row>
    <row r="493" spans="1:1" x14ac:dyDescent="0.45">
      <c r="A493" s="227" t="s">
        <v>556</v>
      </c>
    </row>
    <row r="494" spans="1:1" x14ac:dyDescent="0.45">
      <c r="A494" s="227" t="s">
        <v>557</v>
      </c>
    </row>
    <row r="495" spans="1:1" x14ac:dyDescent="0.45">
      <c r="A495" s="227" t="s">
        <v>558</v>
      </c>
    </row>
    <row r="496" spans="1:1" x14ac:dyDescent="0.45">
      <c r="A496" s="227" t="s">
        <v>559</v>
      </c>
    </row>
    <row r="497" spans="1:1" x14ac:dyDescent="0.45">
      <c r="A497" s="227" t="s">
        <v>560</v>
      </c>
    </row>
    <row r="498" spans="1:1" x14ac:dyDescent="0.45">
      <c r="A498" s="227"/>
    </row>
    <row r="499" spans="1:1" x14ac:dyDescent="0.45">
      <c r="A499" s="227" t="s">
        <v>561</v>
      </c>
    </row>
    <row r="500" spans="1:1" x14ac:dyDescent="0.45">
      <c r="A500" s="227" t="s">
        <v>562</v>
      </c>
    </row>
    <row r="501" spans="1:1" x14ac:dyDescent="0.45">
      <c r="A501" s="227" t="s">
        <v>563</v>
      </c>
    </row>
    <row r="502" spans="1:1" x14ac:dyDescent="0.45">
      <c r="A502" s="227" t="s">
        <v>564</v>
      </c>
    </row>
    <row r="503" spans="1:1" x14ac:dyDescent="0.45">
      <c r="A503" s="227" t="s">
        <v>565</v>
      </c>
    </row>
    <row r="504" spans="1:1" x14ac:dyDescent="0.45">
      <c r="A504" s="227" t="s">
        <v>566</v>
      </c>
    </row>
    <row r="505" spans="1:1" x14ac:dyDescent="0.45">
      <c r="A505" s="227" t="s">
        <v>567</v>
      </c>
    </row>
    <row r="506" spans="1:1" x14ac:dyDescent="0.45">
      <c r="A506" s="227" t="s">
        <v>568</v>
      </c>
    </row>
    <row r="507" spans="1:1" x14ac:dyDescent="0.45">
      <c r="A507" s="227" t="s">
        <v>569</v>
      </c>
    </row>
    <row r="508" spans="1:1" x14ac:dyDescent="0.45">
      <c r="A508" s="227" t="s">
        <v>570</v>
      </c>
    </row>
    <row r="509" spans="1:1" x14ac:dyDescent="0.45">
      <c r="A509" s="227" t="s">
        <v>571</v>
      </c>
    </row>
    <row r="510" spans="1:1" x14ac:dyDescent="0.45">
      <c r="A510" s="227" t="s">
        <v>572</v>
      </c>
    </row>
    <row r="511" spans="1:1" x14ac:dyDescent="0.45">
      <c r="A511" s="227" t="s">
        <v>573</v>
      </c>
    </row>
    <row r="512" spans="1:1" x14ac:dyDescent="0.45">
      <c r="A512" s="227"/>
    </row>
    <row r="513" spans="1:1" x14ac:dyDescent="0.45">
      <c r="A513" s="227" t="s">
        <v>574</v>
      </c>
    </row>
    <row r="514" spans="1:1" x14ac:dyDescent="0.45">
      <c r="A514" s="227" t="s">
        <v>575</v>
      </c>
    </row>
    <row r="515" spans="1:1" x14ac:dyDescent="0.45">
      <c r="A515" s="227" t="s">
        <v>576</v>
      </c>
    </row>
    <row r="516" spans="1:1" x14ac:dyDescent="0.45">
      <c r="A516" s="227" t="s">
        <v>577</v>
      </c>
    </row>
    <row r="517" spans="1:1" x14ac:dyDescent="0.45">
      <c r="A517" s="227" t="s">
        <v>578</v>
      </c>
    </row>
    <row r="518" spans="1:1" x14ac:dyDescent="0.45">
      <c r="A518" s="227" t="s">
        <v>579</v>
      </c>
    </row>
    <row r="519" spans="1:1" x14ac:dyDescent="0.45">
      <c r="A519" s="227" t="s">
        <v>580</v>
      </c>
    </row>
    <row r="520" spans="1:1" x14ac:dyDescent="0.45">
      <c r="A520" s="227"/>
    </row>
    <row r="521" spans="1:1" x14ac:dyDescent="0.45">
      <c r="A521" s="227" t="s">
        <v>581</v>
      </c>
    </row>
    <row r="522" spans="1:1" x14ac:dyDescent="0.45">
      <c r="A522" s="227" t="s">
        <v>582</v>
      </c>
    </row>
    <row r="523" spans="1:1" x14ac:dyDescent="0.45">
      <c r="A523" s="227" t="s">
        <v>583</v>
      </c>
    </row>
    <row r="524" spans="1:1" x14ac:dyDescent="0.45">
      <c r="A524" s="227" t="s">
        <v>584</v>
      </c>
    </row>
    <row r="525" spans="1:1" x14ac:dyDescent="0.45">
      <c r="A525" s="227" t="s">
        <v>585</v>
      </c>
    </row>
    <row r="526" spans="1:1" x14ac:dyDescent="0.45">
      <c r="A526" s="227" t="s">
        <v>586</v>
      </c>
    </row>
    <row r="527" spans="1:1" x14ac:dyDescent="0.45">
      <c r="A527" s="227" t="s">
        <v>587</v>
      </c>
    </row>
    <row r="528" spans="1:1" x14ac:dyDescent="0.45">
      <c r="A528" s="227" t="s">
        <v>588</v>
      </c>
    </row>
    <row r="529" spans="1:1" x14ac:dyDescent="0.45">
      <c r="A529" s="227" t="s">
        <v>589</v>
      </c>
    </row>
    <row r="530" spans="1:1" x14ac:dyDescent="0.45">
      <c r="A530" s="227" t="s">
        <v>590</v>
      </c>
    </row>
    <row r="531" spans="1:1" x14ac:dyDescent="0.45">
      <c r="A531" s="227" t="s">
        <v>591</v>
      </c>
    </row>
    <row r="532" spans="1:1" x14ac:dyDescent="0.45">
      <c r="A532" s="227" t="s">
        <v>592</v>
      </c>
    </row>
    <row r="533" spans="1:1" x14ac:dyDescent="0.45">
      <c r="A533" s="227" t="s">
        <v>593</v>
      </c>
    </row>
    <row r="534" spans="1:1" x14ac:dyDescent="0.45">
      <c r="A534" s="227" t="s">
        <v>594</v>
      </c>
    </row>
    <row r="535" spans="1:1" x14ac:dyDescent="0.45">
      <c r="A535" s="227"/>
    </row>
    <row r="536" spans="1:1" x14ac:dyDescent="0.45">
      <c r="A536" s="227" t="s">
        <v>595</v>
      </c>
    </row>
    <row r="537" spans="1:1" x14ac:dyDescent="0.45">
      <c r="A537" s="227" t="s">
        <v>596</v>
      </c>
    </row>
    <row r="538" spans="1:1" x14ac:dyDescent="0.45">
      <c r="A538" s="227" t="s">
        <v>597</v>
      </c>
    </row>
    <row r="539" spans="1:1" x14ac:dyDescent="0.45">
      <c r="A539" s="227"/>
    </row>
    <row r="540" spans="1:1" x14ac:dyDescent="0.45">
      <c r="A540" s="227" t="s">
        <v>598</v>
      </c>
    </row>
    <row r="541" spans="1:1" x14ac:dyDescent="0.45">
      <c r="A541" s="227"/>
    </row>
    <row r="542" spans="1:1" x14ac:dyDescent="0.45">
      <c r="A542" s="227" t="s">
        <v>599</v>
      </c>
    </row>
    <row r="543" spans="1:1" x14ac:dyDescent="0.45">
      <c r="A543" s="227" t="s">
        <v>600</v>
      </c>
    </row>
    <row r="544" spans="1:1" x14ac:dyDescent="0.45">
      <c r="A544" s="227" t="s">
        <v>601</v>
      </c>
    </row>
    <row r="545" spans="1:1" x14ac:dyDescent="0.45">
      <c r="A545" s="227" t="s">
        <v>602</v>
      </c>
    </row>
    <row r="546" spans="1:1" x14ac:dyDescent="0.45">
      <c r="A546" s="227" t="s">
        <v>603</v>
      </c>
    </row>
    <row r="547" spans="1:1" x14ac:dyDescent="0.45">
      <c r="A547" s="227" t="s">
        <v>604</v>
      </c>
    </row>
    <row r="548" spans="1:1" x14ac:dyDescent="0.45">
      <c r="A548" s="227" t="s">
        <v>605</v>
      </c>
    </row>
    <row r="549" spans="1:1" x14ac:dyDescent="0.45">
      <c r="A549" s="227" t="s">
        <v>606</v>
      </c>
    </row>
    <row r="550" spans="1:1" x14ac:dyDescent="0.45">
      <c r="A550" s="227" t="s">
        <v>607</v>
      </c>
    </row>
    <row r="551" spans="1:1" x14ac:dyDescent="0.45">
      <c r="A551" s="227"/>
    </row>
    <row r="552" spans="1:1" x14ac:dyDescent="0.45">
      <c r="A552" s="227" t="s">
        <v>608</v>
      </c>
    </row>
    <row r="553" spans="1:1" x14ac:dyDescent="0.45">
      <c r="A553" s="227"/>
    </row>
    <row r="554" spans="1:1" x14ac:dyDescent="0.45">
      <c r="A554" s="227" t="s">
        <v>609</v>
      </c>
    </row>
    <row r="555" spans="1:1" x14ac:dyDescent="0.45">
      <c r="A555" s="227" t="s">
        <v>610</v>
      </c>
    </row>
    <row r="556" spans="1:1" x14ac:dyDescent="0.45">
      <c r="A556" s="227" t="s">
        <v>611</v>
      </c>
    </row>
    <row r="557" spans="1:1" x14ac:dyDescent="0.45">
      <c r="A557" s="227" t="s">
        <v>612</v>
      </c>
    </row>
    <row r="558" spans="1:1" x14ac:dyDescent="0.45">
      <c r="A558" s="227" t="s">
        <v>613</v>
      </c>
    </row>
    <row r="559" spans="1:1" x14ac:dyDescent="0.45">
      <c r="A559" s="227" t="s">
        <v>614</v>
      </c>
    </row>
    <row r="560" spans="1:1" x14ac:dyDescent="0.45">
      <c r="A560" s="227" t="s">
        <v>615</v>
      </c>
    </row>
    <row r="561" spans="1:1" x14ac:dyDescent="0.45">
      <c r="A561" s="227" t="s">
        <v>616</v>
      </c>
    </row>
    <row r="562" spans="1:1" x14ac:dyDescent="0.45">
      <c r="A562" s="227"/>
    </row>
    <row r="563" spans="1:1" x14ac:dyDescent="0.45">
      <c r="A563" s="227" t="s">
        <v>617</v>
      </c>
    </row>
    <row r="564" spans="1:1" x14ac:dyDescent="0.45">
      <c r="A564" s="227"/>
    </row>
    <row r="565" spans="1:1" x14ac:dyDescent="0.45">
      <c r="A565" s="227" t="s">
        <v>618</v>
      </c>
    </row>
    <row r="566" spans="1:1" x14ac:dyDescent="0.45">
      <c r="A566" s="227" t="s">
        <v>619</v>
      </c>
    </row>
    <row r="567" spans="1:1" x14ac:dyDescent="0.45">
      <c r="A567" s="227" t="s">
        <v>620</v>
      </c>
    </row>
    <row r="568" spans="1:1" x14ac:dyDescent="0.45">
      <c r="A568" s="227" t="s">
        <v>621</v>
      </c>
    </row>
    <row r="569" spans="1:1" x14ac:dyDescent="0.45">
      <c r="A569" s="227"/>
    </row>
    <row r="570" spans="1:1" x14ac:dyDescent="0.45">
      <c r="A570" s="227" t="s">
        <v>622</v>
      </c>
    </row>
    <row r="571" spans="1:1" x14ac:dyDescent="0.45">
      <c r="A571" s="227" t="s">
        <v>623</v>
      </c>
    </row>
    <row r="572" spans="1:1" x14ac:dyDescent="0.45">
      <c r="A572" s="227" t="s">
        <v>624</v>
      </c>
    </row>
    <row r="573" spans="1:1" x14ac:dyDescent="0.45">
      <c r="A573" s="227" t="s">
        <v>625</v>
      </c>
    </row>
    <row r="574" spans="1:1" x14ac:dyDescent="0.45">
      <c r="A574" s="227" t="s">
        <v>626</v>
      </c>
    </row>
    <row r="575" spans="1:1" x14ac:dyDescent="0.45">
      <c r="A575" s="227" t="s">
        <v>627</v>
      </c>
    </row>
    <row r="576" spans="1:1" x14ac:dyDescent="0.45">
      <c r="A576" s="227" t="s">
        <v>628</v>
      </c>
    </row>
    <row r="577" spans="1:1" x14ac:dyDescent="0.45">
      <c r="A577" s="227" t="s">
        <v>629</v>
      </c>
    </row>
    <row r="578" spans="1:1" x14ac:dyDescent="0.45">
      <c r="A578" s="227"/>
    </row>
    <row r="579" spans="1:1" x14ac:dyDescent="0.45">
      <c r="A579" s="227" t="s">
        <v>630</v>
      </c>
    </row>
    <row r="580" spans="1:1" x14ac:dyDescent="0.45">
      <c r="A580" s="227" t="s">
        <v>631</v>
      </c>
    </row>
    <row r="581" spans="1:1" x14ac:dyDescent="0.45">
      <c r="A581" s="227" t="s">
        <v>632</v>
      </c>
    </row>
    <row r="582" spans="1:1" x14ac:dyDescent="0.45">
      <c r="A582" s="227" t="s">
        <v>633</v>
      </c>
    </row>
    <row r="583" spans="1:1" x14ac:dyDescent="0.45">
      <c r="A583" s="227"/>
    </row>
    <row r="584" spans="1:1" x14ac:dyDescent="0.45">
      <c r="A584" s="227" t="s">
        <v>634</v>
      </c>
    </row>
    <row r="585" spans="1:1" x14ac:dyDescent="0.45">
      <c r="A585" s="227" t="s">
        <v>635</v>
      </c>
    </row>
    <row r="586" spans="1:1" x14ac:dyDescent="0.45">
      <c r="A586" s="227" t="s">
        <v>636</v>
      </c>
    </row>
    <row r="587" spans="1:1" x14ac:dyDescent="0.45">
      <c r="A587" s="227" t="s">
        <v>637</v>
      </c>
    </row>
    <row r="588" spans="1:1" x14ac:dyDescent="0.45">
      <c r="A588" s="227"/>
    </row>
    <row r="589" spans="1:1" x14ac:dyDescent="0.45">
      <c r="A589" s="227" t="s">
        <v>638</v>
      </c>
    </row>
    <row r="590" spans="1:1" x14ac:dyDescent="0.45">
      <c r="A590" s="227"/>
    </row>
    <row r="591" spans="1:1" x14ac:dyDescent="0.45">
      <c r="A591" s="227" t="s">
        <v>639</v>
      </c>
    </row>
    <row r="592" spans="1:1" x14ac:dyDescent="0.45">
      <c r="A592" s="227" t="s">
        <v>640</v>
      </c>
    </row>
    <row r="593" spans="1:1" x14ac:dyDescent="0.45">
      <c r="A593" s="227" t="s">
        <v>641</v>
      </c>
    </row>
    <row r="594" spans="1:1" x14ac:dyDescent="0.45">
      <c r="A594" s="227" t="s">
        <v>642</v>
      </c>
    </row>
    <row r="595" spans="1:1" x14ac:dyDescent="0.45">
      <c r="A595" s="227" t="s">
        <v>643</v>
      </c>
    </row>
    <row r="596" spans="1:1" x14ac:dyDescent="0.45">
      <c r="A596" s="227" t="s">
        <v>644</v>
      </c>
    </row>
    <row r="597" spans="1:1" x14ac:dyDescent="0.45">
      <c r="A597" s="227" t="s">
        <v>645</v>
      </c>
    </row>
    <row r="598" spans="1:1" x14ac:dyDescent="0.45">
      <c r="A598" s="227" t="s">
        <v>646</v>
      </c>
    </row>
    <row r="599" spans="1:1" x14ac:dyDescent="0.45">
      <c r="A599" s="227"/>
    </row>
    <row r="600" spans="1:1" x14ac:dyDescent="0.45">
      <c r="A600" s="227" t="s">
        <v>647</v>
      </c>
    </row>
    <row r="601" spans="1:1" x14ac:dyDescent="0.45">
      <c r="A601" s="227"/>
    </row>
    <row r="602" spans="1:1" x14ac:dyDescent="0.45">
      <c r="A602" s="227" t="s">
        <v>648</v>
      </c>
    </row>
    <row r="603" spans="1:1" x14ac:dyDescent="0.45">
      <c r="A603" s="227" t="s">
        <v>649</v>
      </c>
    </row>
    <row r="604" spans="1:1" x14ac:dyDescent="0.45">
      <c r="A604" s="227" t="s">
        <v>650</v>
      </c>
    </row>
    <row r="605" spans="1:1" x14ac:dyDescent="0.45">
      <c r="A605" s="227" t="s">
        <v>651</v>
      </c>
    </row>
    <row r="606" spans="1:1" x14ac:dyDescent="0.45">
      <c r="A606" s="227" t="s">
        <v>652</v>
      </c>
    </row>
    <row r="607" spans="1:1" x14ac:dyDescent="0.45">
      <c r="A607" s="227" t="s">
        <v>653</v>
      </c>
    </row>
    <row r="608" spans="1:1" x14ac:dyDescent="0.45">
      <c r="A608" s="227" t="s">
        <v>654</v>
      </c>
    </row>
    <row r="609" spans="1:1" x14ac:dyDescent="0.45">
      <c r="A609" s="227" t="s">
        <v>655</v>
      </c>
    </row>
    <row r="610" spans="1:1" x14ac:dyDescent="0.45">
      <c r="A610" s="227" t="s">
        <v>656</v>
      </c>
    </row>
    <row r="611" spans="1:1" x14ac:dyDescent="0.45">
      <c r="A611" s="227"/>
    </row>
    <row r="612" spans="1:1" x14ac:dyDescent="0.45">
      <c r="A612" s="227" t="s">
        <v>657</v>
      </c>
    </row>
    <row r="613" spans="1:1" x14ac:dyDescent="0.45">
      <c r="A613" s="227"/>
    </row>
    <row r="614" spans="1:1" x14ac:dyDescent="0.45">
      <c r="A614" s="227" t="s">
        <v>658</v>
      </c>
    </row>
    <row r="615" spans="1:1" x14ac:dyDescent="0.45">
      <c r="A615" s="227" t="s">
        <v>659</v>
      </c>
    </row>
    <row r="616" spans="1:1" x14ac:dyDescent="0.45">
      <c r="A616" s="227" t="s">
        <v>660</v>
      </c>
    </row>
    <row r="617" spans="1:1" x14ac:dyDescent="0.45">
      <c r="A617" s="227" t="s">
        <v>661</v>
      </c>
    </row>
    <row r="618" spans="1:1" x14ac:dyDescent="0.45">
      <c r="A618" s="227" t="s">
        <v>662</v>
      </c>
    </row>
    <row r="619" spans="1:1" x14ac:dyDescent="0.45">
      <c r="A619" s="227" t="s">
        <v>663</v>
      </c>
    </row>
    <row r="620" spans="1:1" x14ac:dyDescent="0.45">
      <c r="A620" s="227"/>
    </row>
    <row r="621" spans="1:1" x14ac:dyDescent="0.45">
      <c r="A621" s="227" t="s">
        <v>664</v>
      </c>
    </row>
    <row r="622" spans="1:1" x14ac:dyDescent="0.45">
      <c r="A622" s="227"/>
    </row>
    <row r="623" spans="1:1" x14ac:dyDescent="0.45">
      <c r="A623" s="227"/>
    </row>
    <row r="624" spans="1:1" x14ac:dyDescent="0.45">
      <c r="A624" s="227"/>
    </row>
    <row r="625" spans="1:1" x14ac:dyDescent="0.45">
      <c r="A625" s="227"/>
    </row>
    <row r="626" spans="1:1" x14ac:dyDescent="0.45">
      <c r="A626" s="227"/>
    </row>
    <row r="627" spans="1:1" x14ac:dyDescent="0.45">
      <c r="A627" s="227"/>
    </row>
    <row r="628" spans="1:1" x14ac:dyDescent="0.45">
      <c r="A628" s="227"/>
    </row>
    <row r="629" spans="1:1" x14ac:dyDescent="0.45">
      <c r="A629" s="227"/>
    </row>
    <row r="630" spans="1:1" x14ac:dyDescent="0.45">
      <c r="A630" s="227"/>
    </row>
    <row r="631" spans="1:1" x14ac:dyDescent="0.45">
      <c r="A631" s="227"/>
    </row>
    <row r="632" spans="1:1" x14ac:dyDescent="0.45">
      <c r="A632" s="227"/>
    </row>
    <row r="633" spans="1:1" x14ac:dyDescent="0.45">
      <c r="A633" s="227"/>
    </row>
    <row r="634" spans="1:1" x14ac:dyDescent="0.45">
      <c r="A634" s="227"/>
    </row>
    <row r="635" spans="1:1" x14ac:dyDescent="0.45">
      <c r="A635" s="227"/>
    </row>
    <row r="636" spans="1:1" x14ac:dyDescent="0.45">
      <c r="A636" s="227"/>
    </row>
    <row r="637" spans="1:1" x14ac:dyDescent="0.45">
      <c r="A637" s="227"/>
    </row>
    <row r="638" spans="1:1" x14ac:dyDescent="0.45">
      <c r="A638" s="227"/>
    </row>
    <row r="639" spans="1:1" x14ac:dyDescent="0.45">
      <c r="A639" s="227"/>
    </row>
    <row r="640" spans="1:1" x14ac:dyDescent="0.45">
      <c r="A640" s="227"/>
    </row>
    <row r="641" spans="1:1" x14ac:dyDescent="0.45">
      <c r="A641" s="227"/>
    </row>
    <row r="642" spans="1:1" x14ac:dyDescent="0.45">
      <c r="A642" s="227"/>
    </row>
    <row r="643" spans="1:1" x14ac:dyDescent="0.45">
      <c r="A643" s="227"/>
    </row>
    <row r="644" spans="1:1" x14ac:dyDescent="0.45">
      <c r="A644" s="227"/>
    </row>
    <row r="645" spans="1:1" x14ac:dyDescent="0.45">
      <c r="A645" s="227"/>
    </row>
    <row r="646" spans="1:1" x14ac:dyDescent="0.45">
      <c r="A646" s="227"/>
    </row>
    <row r="647" spans="1:1" x14ac:dyDescent="0.45">
      <c r="A647" s="227"/>
    </row>
    <row r="648" spans="1:1" x14ac:dyDescent="0.45">
      <c r="A648" s="227"/>
    </row>
    <row r="649" spans="1:1" x14ac:dyDescent="0.45">
      <c r="A649" s="227"/>
    </row>
    <row r="650" spans="1:1" x14ac:dyDescent="0.45">
      <c r="A650" s="227"/>
    </row>
    <row r="651" spans="1:1" x14ac:dyDescent="0.45">
      <c r="A651" s="227"/>
    </row>
    <row r="652" spans="1:1" x14ac:dyDescent="0.45">
      <c r="A652" s="227"/>
    </row>
    <row r="653" spans="1:1" x14ac:dyDescent="0.45">
      <c r="A653" s="227"/>
    </row>
    <row r="654" spans="1:1" x14ac:dyDescent="0.45">
      <c r="A654" s="227"/>
    </row>
    <row r="655" spans="1:1" x14ac:dyDescent="0.45">
      <c r="A655" s="227"/>
    </row>
    <row r="656" spans="1:1" x14ac:dyDescent="0.45">
      <c r="A656" s="227"/>
    </row>
    <row r="657" spans="1:1" x14ac:dyDescent="0.45">
      <c r="A657" s="227"/>
    </row>
    <row r="658" spans="1:1" x14ac:dyDescent="0.45">
      <c r="A658" s="227"/>
    </row>
    <row r="659" spans="1:1" x14ac:dyDescent="0.45">
      <c r="A659" s="227"/>
    </row>
    <row r="660" spans="1:1" x14ac:dyDescent="0.45">
      <c r="A660" s="227"/>
    </row>
    <row r="661" spans="1:1" x14ac:dyDescent="0.45">
      <c r="A661" s="227"/>
    </row>
    <row r="662" spans="1:1" x14ac:dyDescent="0.45">
      <c r="A662" s="227"/>
    </row>
    <row r="663" spans="1:1" x14ac:dyDescent="0.45">
      <c r="A663" s="227"/>
    </row>
    <row r="664" spans="1:1" x14ac:dyDescent="0.45">
      <c r="A664" s="227"/>
    </row>
    <row r="665" spans="1:1" x14ac:dyDescent="0.45">
      <c r="A665" s="227"/>
    </row>
    <row r="666" spans="1:1" x14ac:dyDescent="0.45">
      <c r="A666" s="227"/>
    </row>
    <row r="667" spans="1:1" x14ac:dyDescent="0.45">
      <c r="A667" s="227"/>
    </row>
    <row r="668" spans="1:1" x14ac:dyDescent="0.45">
      <c r="A668" s="227"/>
    </row>
    <row r="669" spans="1:1" x14ac:dyDescent="0.45">
      <c r="A669" s="227"/>
    </row>
    <row r="670" spans="1:1" x14ac:dyDescent="0.45">
      <c r="A670" s="227"/>
    </row>
    <row r="671" spans="1:1" x14ac:dyDescent="0.45">
      <c r="A671" s="227"/>
    </row>
    <row r="672" spans="1:1" x14ac:dyDescent="0.45">
      <c r="A672" s="227"/>
    </row>
    <row r="673" spans="1:1" x14ac:dyDescent="0.45">
      <c r="A673" s="227"/>
    </row>
    <row r="674" spans="1:1" x14ac:dyDescent="0.45">
      <c r="A674" s="227"/>
    </row>
    <row r="675" spans="1:1" x14ac:dyDescent="0.45">
      <c r="A675" s="228"/>
    </row>
    <row r="676" spans="1:1" x14ac:dyDescent="0.45">
      <c r="A676" s="227"/>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5259E-7AC5-4060-9221-F76689A95F76}">
  <dimension ref="A1:I41"/>
  <sheetViews>
    <sheetView showRowColHeaders="0" workbookViewId="0">
      <pane ySplit="2" topLeftCell="A3" activePane="bottomLeft" state="frozen"/>
      <selection pane="bottomLeft" activeCell="B42" sqref="B42"/>
    </sheetView>
  </sheetViews>
  <sheetFormatPr defaultColWidth="9" defaultRowHeight="14.25" x14ac:dyDescent="0.45"/>
  <cols>
    <col min="1" max="1" width="9" style="123"/>
    <col min="2" max="2" width="99.1328125" style="123" customWidth="1"/>
    <col min="3" max="16384" width="9" style="123"/>
  </cols>
  <sheetData>
    <row r="1" spans="1:7" x14ac:dyDescent="0.45">
      <c r="A1" s="48"/>
      <c r="B1" s="48"/>
      <c r="C1" s="269"/>
    </row>
    <row r="2" spans="1:7" ht="28.5" x14ac:dyDescent="0.85">
      <c r="A2" s="48"/>
      <c r="B2" s="270" t="s">
        <v>770</v>
      </c>
      <c r="C2" s="271"/>
    </row>
    <row r="3" spans="1:7" x14ac:dyDescent="0.45">
      <c r="A3" s="48"/>
      <c r="B3" s="48"/>
    </row>
    <row r="4" spans="1:7" ht="16.899999999999999" x14ac:dyDescent="0.5">
      <c r="A4" s="48"/>
      <c r="B4" s="48" t="s">
        <v>771</v>
      </c>
      <c r="D4" s="166"/>
      <c r="G4" s="231"/>
    </row>
    <row r="5" spans="1:7" x14ac:dyDescent="0.45">
      <c r="A5" s="48"/>
      <c r="B5" s="48" t="s">
        <v>772</v>
      </c>
      <c r="D5" s="167"/>
      <c r="G5" s="231"/>
    </row>
    <row r="6" spans="1:7" x14ac:dyDescent="0.45">
      <c r="A6" s="48"/>
      <c r="B6" s="48" t="s">
        <v>766</v>
      </c>
      <c r="G6" s="231"/>
    </row>
    <row r="7" spans="1:7" x14ac:dyDescent="0.45">
      <c r="A7" s="48"/>
      <c r="B7" s="48" t="s">
        <v>773</v>
      </c>
      <c r="G7" s="231"/>
    </row>
    <row r="8" spans="1:7" ht="16.899999999999999" x14ac:dyDescent="0.5">
      <c r="A8" s="48"/>
      <c r="B8" s="48"/>
      <c r="D8" s="168"/>
      <c r="G8" s="231"/>
    </row>
    <row r="9" spans="1:7" x14ac:dyDescent="0.45">
      <c r="A9" s="48"/>
      <c r="B9" s="48" t="s">
        <v>767</v>
      </c>
      <c r="D9" s="167"/>
      <c r="G9" s="231"/>
    </row>
    <row r="10" spans="1:7" x14ac:dyDescent="0.45">
      <c r="A10" s="48"/>
      <c r="B10" s="48" t="s">
        <v>774</v>
      </c>
      <c r="G10" s="231"/>
    </row>
    <row r="11" spans="1:7" x14ac:dyDescent="0.45">
      <c r="A11" s="48"/>
      <c r="B11" s="48" t="s">
        <v>768</v>
      </c>
      <c r="G11" s="231"/>
    </row>
    <row r="12" spans="1:7" x14ac:dyDescent="0.45">
      <c r="A12" s="48"/>
      <c r="B12" s="272" t="s">
        <v>860</v>
      </c>
      <c r="G12" s="231"/>
    </row>
    <row r="13" spans="1:7" x14ac:dyDescent="0.45">
      <c r="A13" s="48"/>
      <c r="B13" s="371" t="s">
        <v>857</v>
      </c>
      <c r="G13" s="231"/>
    </row>
    <row r="14" spans="1:7" x14ac:dyDescent="0.45">
      <c r="A14" s="48"/>
      <c r="B14" s="48" t="s">
        <v>858</v>
      </c>
      <c r="G14" s="231"/>
    </row>
    <row r="15" spans="1:7" x14ac:dyDescent="0.45">
      <c r="A15" s="48"/>
      <c r="B15" s="48" t="s">
        <v>859</v>
      </c>
      <c r="G15" s="231"/>
    </row>
    <row r="16" spans="1:7" x14ac:dyDescent="0.45">
      <c r="A16" s="48"/>
      <c r="B16" s="48"/>
      <c r="G16" s="232"/>
    </row>
    <row r="17" spans="1:9" x14ac:dyDescent="0.45">
      <c r="A17" s="48"/>
      <c r="B17" s="48" t="s">
        <v>775</v>
      </c>
      <c r="G17" s="231"/>
    </row>
    <row r="18" spans="1:9" x14ac:dyDescent="0.45">
      <c r="A18" s="48"/>
      <c r="B18" s="48" t="s">
        <v>769</v>
      </c>
      <c r="G18" s="335"/>
      <c r="H18" s="335"/>
      <c r="I18" s="335"/>
    </row>
    <row r="19" spans="1:9" x14ac:dyDescent="0.45">
      <c r="A19" s="48"/>
      <c r="B19" s="48"/>
      <c r="G19" s="231"/>
    </row>
    <row r="20" spans="1:9" x14ac:dyDescent="0.45">
      <c r="A20" s="48"/>
      <c r="B20" s="48"/>
    </row>
    <row r="21" spans="1:9" x14ac:dyDescent="0.45">
      <c r="A21" s="48"/>
      <c r="B21" s="48"/>
    </row>
    <row r="22" spans="1:9" x14ac:dyDescent="0.45">
      <c r="A22" s="48"/>
      <c r="B22" s="48"/>
      <c r="D22" s="169"/>
    </row>
    <row r="23" spans="1:9" x14ac:dyDescent="0.45">
      <c r="A23" s="48"/>
      <c r="B23" s="48"/>
    </row>
    <row r="24" spans="1:9" x14ac:dyDescent="0.45">
      <c r="A24" s="48"/>
      <c r="B24" s="48"/>
      <c r="D24" s="169"/>
    </row>
    <row r="25" spans="1:9" x14ac:dyDescent="0.45">
      <c r="A25" s="48"/>
      <c r="B25" s="52" t="str">
        <f>_xlfn.CONCAT("Version ",'Change Log'!$B$3," – © 2017-",YEAR('Change Log'!$A$3),IF('Change Log'!$C$3="William W. Davis",", William W. Davis, MSPM, PMP",_xlfn.CONCAT(", original copyright holder is William W. Davis, MSPM, PMP; later modified by ",'Change Log'!$C$3)))</f>
        <v>Version 3.4 – © 2017-2025, William W. Davis, MSPM, PMP</v>
      </c>
      <c r="C25" s="124"/>
      <c r="D25" s="124"/>
      <c r="E25" s="124"/>
      <c r="F25" s="124"/>
      <c r="G25" s="124"/>
      <c r="H25" s="124"/>
      <c r="I25" s="124"/>
    </row>
    <row r="26" spans="1:9" x14ac:dyDescent="0.45">
      <c r="A26" s="48"/>
      <c r="B26" s="122" t="s">
        <v>131</v>
      </c>
      <c r="C26" s="124"/>
      <c r="D26" s="124"/>
      <c r="E26" s="124"/>
      <c r="F26" s="124"/>
      <c r="G26" s="124"/>
      <c r="H26" s="124"/>
      <c r="I26" s="124"/>
    </row>
    <row r="27" spans="1:9" x14ac:dyDescent="0.45">
      <c r="A27" s="48"/>
      <c r="B27" s="122" t="s">
        <v>130</v>
      </c>
      <c r="C27" s="124"/>
      <c r="D27" s="124"/>
      <c r="E27" s="124"/>
      <c r="F27" s="124"/>
      <c r="G27" s="124"/>
      <c r="H27" s="124"/>
      <c r="I27" s="124"/>
    </row>
    <row r="28" spans="1:9" x14ac:dyDescent="0.45">
      <c r="A28" s="48"/>
      <c r="B28" s="122" t="s">
        <v>90</v>
      </c>
      <c r="C28" s="124"/>
      <c r="D28" s="124"/>
      <c r="E28" s="124"/>
      <c r="F28" s="124"/>
      <c r="G28" s="124"/>
      <c r="H28" s="124"/>
      <c r="I28" s="124"/>
    </row>
    <row r="29" spans="1:9" x14ac:dyDescent="0.45">
      <c r="A29" s="48"/>
      <c r="B29" s="122" t="s">
        <v>143</v>
      </c>
      <c r="C29" s="124"/>
      <c r="D29" s="124"/>
      <c r="E29" s="124"/>
      <c r="F29" s="124"/>
      <c r="G29" s="124"/>
      <c r="H29" s="124"/>
      <c r="I29" s="124"/>
    </row>
    <row r="30" spans="1:9" x14ac:dyDescent="0.45">
      <c r="A30" s="48"/>
      <c r="B30" s="122" t="s">
        <v>849</v>
      </c>
      <c r="C30" s="124"/>
      <c r="D30" s="124"/>
      <c r="E30" s="124"/>
      <c r="F30" s="124"/>
      <c r="G30" s="124"/>
      <c r="H30" s="124"/>
      <c r="I30" s="124"/>
    </row>
    <row r="31" spans="1:9" x14ac:dyDescent="0.45">
      <c r="A31" s="48"/>
      <c r="B31" s="136" t="s">
        <v>144</v>
      </c>
      <c r="C31" s="124"/>
      <c r="D31" s="169"/>
      <c r="H31" s="124"/>
    </row>
    <row r="32" spans="1:9" x14ac:dyDescent="0.45">
      <c r="A32" s="48"/>
      <c r="B32" s="136" t="s">
        <v>88</v>
      </c>
      <c r="C32" s="124"/>
      <c r="D32" s="169"/>
      <c r="H32" s="124"/>
    </row>
    <row r="33" spans="1:8" x14ac:dyDescent="0.45">
      <c r="A33" s="48"/>
      <c r="B33" s="136" t="s">
        <v>145</v>
      </c>
      <c r="C33" s="124"/>
      <c r="H33" s="124"/>
    </row>
    <row r="34" spans="1:8" x14ac:dyDescent="0.45">
      <c r="A34" s="48"/>
      <c r="B34" s="136" t="s">
        <v>146</v>
      </c>
      <c r="C34" s="124"/>
      <c r="D34" s="169"/>
      <c r="H34" s="124"/>
    </row>
    <row r="35" spans="1:8" x14ac:dyDescent="0.45">
      <c r="A35" s="48"/>
      <c r="B35" s="136" t="s">
        <v>683</v>
      </c>
      <c r="C35" s="124"/>
      <c r="H35" s="124"/>
    </row>
    <row r="36" spans="1:8" x14ac:dyDescent="0.45">
      <c r="A36" s="48"/>
      <c r="B36" s="136" t="s">
        <v>684</v>
      </c>
      <c r="C36" s="124"/>
      <c r="D36" s="169"/>
      <c r="H36" s="124"/>
    </row>
    <row r="37" spans="1:8" x14ac:dyDescent="0.45">
      <c r="A37" s="48"/>
      <c r="B37" s="136"/>
      <c r="C37" s="124"/>
      <c r="D37" s="169"/>
      <c r="H37" s="124"/>
    </row>
    <row r="38" spans="1:8" x14ac:dyDescent="0.45">
      <c r="A38" s="48"/>
      <c r="B38" s="136" t="s">
        <v>685</v>
      </c>
      <c r="C38" s="124"/>
      <c r="D38" s="169"/>
      <c r="H38" s="124"/>
    </row>
    <row r="39" spans="1:8" x14ac:dyDescent="0.45">
      <c r="A39" s="52"/>
      <c r="B39" s="136" t="s">
        <v>87</v>
      </c>
      <c r="C39" s="124"/>
      <c r="D39" s="169"/>
      <c r="H39" s="124"/>
    </row>
    <row r="40" spans="1:8" x14ac:dyDescent="0.45">
      <c r="A40" s="48"/>
      <c r="B40" s="203" t="s">
        <v>718</v>
      </c>
      <c r="D40" s="169"/>
    </row>
    <row r="41" spans="1:8" x14ac:dyDescent="0.45">
      <c r="A41" s="48"/>
      <c r="B41" s="48"/>
    </row>
  </sheetData>
  <mergeCells count="1">
    <mergeCell ref="G18:I18"/>
  </mergeCells>
  <hyperlinks>
    <hyperlink ref="B26" r:id="rId1" display="Download more FREE Statistical PERT templates at https://www.statisticalpert.com" xr:uid="{593345DE-40C6-4731-B3D5-3A2B9DD36B33}"/>
    <hyperlink ref="B27:D27" r:id="rId2" display="Take a Pluralsight course on Statistical PERT" xr:uid="{E8F255E4-5A38-4D26-BDF9-44128B4087C8}"/>
    <hyperlink ref="B28" r:id="rId3" xr:uid="{5C1940C0-DF22-45E2-84C2-17E4B3796607}"/>
    <hyperlink ref="B29" r:id="rId4" display="Connect with me on LinkedIn" xr:uid="{E1ACF68B-61AA-4B20-880F-B16938FC61D3}"/>
    <hyperlink ref="B27" r:id="rId5" xr:uid="{B19C6E4C-2218-46E0-82BE-F7BDB68D22CF}"/>
    <hyperlink ref="B40" r:id="rId6" display="See the GNU General Public License for more details (http://www.gnu.org/licenses/)." xr:uid="{42BD71CF-FCCA-48BC-9966-BC8284D4B666}"/>
    <hyperlink ref="B30" r:id="rId7" location="newsletter" display="Subscribe to the SPERT® newsletter for monthly tips, free webinars, and new release notifications" xr:uid="{F340D19A-458F-4081-8DA5-5AA0016A1CA9}"/>
  </hyperlinks>
  <pageMargins left="0.7" right="0.7" top="0.75" bottom="0.75" header="0.3" footer="0.3"/>
  <pageSetup orientation="portrait" horizontalDpi="0" verticalDpi="0" r:id="rId8"/>
  <drawing r:id="rId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66"/>
  <sheetViews>
    <sheetView showGridLines="0" workbookViewId="0">
      <pane ySplit="1" topLeftCell="A2" activePane="bottomLeft" state="frozen"/>
      <selection pane="bottomLeft" activeCell="B5" sqref="B5"/>
    </sheetView>
  </sheetViews>
  <sheetFormatPr defaultColWidth="8.73046875" defaultRowHeight="14.25" x14ac:dyDescent="0.45"/>
  <cols>
    <col min="1" max="1" width="5.73046875" style="17" customWidth="1"/>
    <col min="2" max="4" width="13.73046875" style="17" customWidth="1"/>
    <col min="5" max="5" width="4.73046875" style="17" customWidth="1"/>
    <col min="6" max="6" width="8.73046875" style="17" hidden="1" customWidth="1"/>
    <col min="7" max="7" width="8.73046875" style="36" hidden="1" customWidth="1"/>
    <col min="8" max="8" width="22.73046875" style="17" customWidth="1"/>
    <col min="9" max="9" width="4.73046875" style="17" hidden="1" customWidth="1"/>
    <col min="10" max="13" width="8.53125" style="17" hidden="1" customWidth="1"/>
    <col min="14" max="14" width="26.73046875" style="36" customWidth="1"/>
    <col min="15" max="15" width="7.73046875" style="36" customWidth="1"/>
    <col min="16" max="16" width="4.73046875" style="17" hidden="1" customWidth="1"/>
    <col min="17" max="18" width="6.53125" style="17" hidden="1" customWidth="1"/>
    <col min="19" max="20" width="11.73046875" style="17" customWidth="1"/>
    <col min="21" max="21" width="12.53125" style="17" hidden="1" customWidth="1"/>
    <col min="22" max="22" width="13.73046875" style="17" customWidth="1"/>
    <col min="23" max="23" width="10.73046875" style="17" customWidth="1"/>
    <col min="24" max="35" width="13.73046875" style="17" customWidth="1"/>
    <col min="36" max="16384" width="8.73046875" style="17"/>
  </cols>
  <sheetData>
    <row r="1" spans="1:38" ht="24" customHeight="1" x14ac:dyDescent="0.45">
      <c r="A1" s="47"/>
      <c r="B1" s="162" t="s">
        <v>132</v>
      </c>
      <c r="C1" s="15"/>
      <c r="D1" s="15"/>
      <c r="E1" s="15"/>
      <c r="F1" s="15"/>
      <c r="G1" s="16"/>
      <c r="H1" s="15"/>
      <c r="I1" s="15"/>
      <c r="J1" s="15"/>
      <c r="K1" s="15"/>
      <c r="L1" s="15"/>
      <c r="M1" s="15"/>
      <c r="N1" s="16"/>
      <c r="O1" s="16"/>
      <c r="P1" s="15"/>
      <c r="Q1" s="15"/>
      <c r="R1" s="15"/>
      <c r="S1" s="15"/>
      <c r="T1" s="15"/>
      <c r="U1" s="15"/>
      <c r="V1" s="15"/>
      <c r="W1" s="15"/>
      <c r="X1" s="15"/>
      <c r="Y1" s="15"/>
      <c r="Z1" s="15"/>
      <c r="AA1" s="15"/>
      <c r="AB1" s="15"/>
      <c r="AC1" s="15"/>
      <c r="AD1" s="15"/>
      <c r="AE1" s="15"/>
      <c r="AF1" s="15"/>
      <c r="AG1" s="15"/>
      <c r="AH1" s="15"/>
      <c r="AI1" s="15"/>
      <c r="AJ1" s="15"/>
      <c r="AK1" s="15"/>
      <c r="AL1" s="15"/>
    </row>
    <row r="2" spans="1:38" ht="15" customHeight="1" x14ac:dyDescent="0.45">
      <c r="A2" s="18"/>
      <c r="B2" s="80"/>
      <c r="C2" s="80"/>
      <c r="D2" s="80"/>
      <c r="E2" s="15"/>
      <c r="F2" s="15"/>
      <c r="G2" s="16"/>
      <c r="H2" s="15"/>
      <c r="I2" s="15"/>
      <c r="J2" s="15"/>
      <c r="K2" s="15"/>
      <c r="L2" s="15"/>
      <c r="M2" s="15"/>
      <c r="N2" s="16"/>
      <c r="O2" s="16"/>
      <c r="P2" s="15"/>
      <c r="Q2" s="15"/>
      <c r="R2" s="15"/>
      <c r="S2" s="15"/>
      <c r="T2" s="15"/>
      <c r="U2" s="15"/>
      <c r="V2" s="15"/>
      <c r="W2" s="15"/>
      <c r="X2" s="15"/>
      <c r="Y2" s="15"/>
      <c r="Z2" s="15"/>
      <c r="AA2" s="15"/>
      <c r="AB2" s="15"/>
      <c r="AC2" s="15"/>
      <c r="AD2" s="15"/>
      <c r="AE2" s="15"/>
      <c r="AF2" s="15"/>
      <c r="AG2" s="15"/>
      <c r="AH2" s="15"/>
      <c r="AI2" s="15"/>
      <c r="AJ2" s="15"/>
      <c r="AK2" s="15"/>
      <c r="AL2" s="15"/>
    </row>
    <row r="3" spans="1:38" ht="24.95" customHeight="1" x14ac:dyDescent="0.45">
      <c r="A3" s="161" t="s">
        <v>121</v>
      </c>
      <c r="B3" s="140"/>
      <c r="C3" s="140"/>
      <c r="D3" s="140"/>
      <c r="E3" s="141"/>
      <c r="F3" s="141"/>
      <c r="G3" s="142"/>
      <c r="H3" s="141"/>
      <c r="I3" s="15"/>
      <c r="J3" s="15"/>
      <c r="K3" s="15"/>
      <c r="L3" s="15"/>
      <c r="M3" s="15"/>
      <c r="N3" s="142"/>
      <c r="O3" s="142"/>
      <c r="P3" s="141"/>
      <c r="Q3" s="141"/>
      <c r="R3" s="141"/>
      <c r="S3" s="141"/>
      <c r="T3" s="141"/>
      <c r="U3" s="141"/>
      <c r="V3" s="141"/>
      <c r="W3" s="141"/>
      <c r="X3" s="141"/>
      <c r="Y3" s="141"/>
      <c r="Z3" s="141"/>
      <c r="AA3" s="141"/>
      <c r="AB3" s="141"/>
      <c r="AC3" s="141"/>
      <c r="AD3" s="141"/>
      <c r="AE3" s="141"/>
      <c r="AF3" s="141"/>
      <c r="AG3" s="141"/>
      <c r="AH3" s="141"/>
      <c r="AI3" s="141"/>
      <c r="AJ3" s="141"/>
      <c r="AK3" s="141"/>
      <c r="AL3" s="141"/>
    </row>
    <row r="4" spans="1:38" ht="15" customHeight="1" x14ac:dyDescent="0.45">
      <c r="A4" s="138"/>
      <c r="B4" s="76" t="s">
        <v>30</v>
      </c>
      <c r="C4" s="76" t="s">
        <v>19</v>
      </c>
      <c r="D4" s="76" t="s">
        <v>31</v>
      </c>
      <c r="E4" s="141"/>
      <c r="F4" s="141"/>
      <c r="G4" s="142"/>
      <c r="H4" s="141"/>
      <c r="I4" s="15"/>
      <c r="J4" s="15"/>
      <c r="K4" s="15"/>
      <c r="L4" s="15"/>
      <c r="M4" s="15"/>
      <c r="N4" s="142"/>
      <c r="O4" s="142"/>
      <c r="P4" s="141"/>
      <c r="Q4" s="141"/>
      <c r="R4" s="141"/>
      <c r="S4" s="141"/>
      <c r="T4" s="141"/>
      <c r="U4" s="141"/>
      <c r="V4" s="141"/>
      <c r="W4" s="141"/>
      <c r="X4" s="141"/>
      <c r="Y4" s="141"/>
      <c r="Z4" s="141"/>
      <c r="AA4" s="141"/>
      <c r="AB4" s="141"/>
      <c r="AC4" s="141"/>
      <c r="AD4" s="141"/>
      <c r="AE4" s="141"/>
      <c r="AF4" s="141"/>
      <c r="AG4" s="141"/>
      <c r="AH4" s="141"/>
      <c r="AI4" s="141"/>
      <c r="AJ4" s="141"/>
      <c r="AK4" s="141"/>
      <c r="AL4" s="141"/>
    </row>
    <row r="5" spans="1:38" x14ac:dyDescent="0.45">
      <c r="A5" s="139"/>
      <c r="B5" s="159">
        <v>60</v>
      </c>
      <c r="C5" s="159">
        <v>120</v>
      </c>
      <c r="D5" s="159">
        <v>240</v>
      </c>
      <c r="E5" s="148" t="s">
        <v>100</v>
      </c>
      <c r="F5" s="141"/>
      <c r="G5" s="141"/>
      <c r="H5" s="141"/>
      <c r="I5" s="15"/>
      <c r="J5" s="15"/>
      <c r="K5" s="15"/>
      <c r="L5" s="15"/>
      <c r="M5" s="15"/>
      <c r="N5" s="141"/>
      <c r="O5" s="141"/>
      <c r="P5" s="141"/>
      <c r="Q5" s="141"/>
      <c r="R5" s="141"/>
      <c r="S5" s="141"/>
      <c r="T5" s="141"/>
      <c r="U5" s="143" t="s">
        <v>33</v>
      </c>
      <c r="V5" s="141"/>
      <c r="W5" s="141"/>
      <c r="X5" s="141"/>
      <c r="Y5" s="141"/>
      <c r="Z5" s="141"/>
      <c r="AA5" s="141"/>
      <c r="AB5" s="141"/>
      <c r="AC5" s="141"/>
      <c r="AD5" s="141"/>
      <c r="AE5" s="141"/>
      <c r="AF5" s="141"/>
      <c r="AG5" s="141"/>
      <c r="AH5" s="141"/>
      <c r="AI5" s="141"/>
      <c r="AJ5" s="141"/>
      <c r="AK5" s="141"/>
      <c r="AL5" s="141"/>
    </row>
    <row r="6" spans="1:38" ht="9.9499999999999993" customHeight="1" x14ac:dyDescent="0.45">
      <c r="A6" s="16"/>
      <c r="B6" s="15"/>
      <c r="C6" s="15"/>
      <c r="D6" s="15"/>
      <c r="E6" s="15"/>
      <c r="F6" s="15"/>
      <c r="G6" s="15"/>
      <c r="H6" s="15"/>
      <c r="I6" s="15"/>
      <c r="J6" s="15"/>
      <c r="K6" s="15"/>
      <c r="L6" s="15"/>
      <c r="M6" s="15"/>
      <c r="N6" s="15"/>
      <c r="O6" s="15"/>
      <c r="P6" s="15"/>
      <c r="Q6" s="15"/>
      <c r="R6" s="15"/>
      <c r="S6" s="15"/>
      <c r="T6" s="15"/>
      <c r="U6" s="137">
        <f>IF(OR(F19="",N13=""),"",T19^2)</f>
        <v>1021.953024</v>
      </c>
      <c r="V6" s="15"/>
      <c r="W6" s="15"/>
      <c r="X6" s="15"/>
      <c r="Y6" s="15"/>
      <c r="Z6" s="15"/>
      <c r="AA6" s="15"/>
      <c r="AB6" s="15"/>
      <c r="AC6" s="15"/>
      <c r="AD6" s="15"/>
      <c r="AE6" s="15"/>
      <c r="AF6" s="15"/>
      <c r="AG6" s="15"/>
      <c r="AH6" s="15"/>
      <c r="AI6" s="15"/>
      <c r="AJ6" s="15"/>
      <c r="AK6" s="15"/>
      <c r="AL6" s="15"/>
    </row>
    <row r="7" spans="1:38" ht="20.2" customHeight="1" x14ac:dyDescent="0.45">
      <c r="A7" s="15"/>
      <c r="B7" s="15"/>
      <c r="C7" s="15"/>
      <c r="D7" s="144" t="s">
        <v>118</v>
      </c>
      <c r="E7" s="110">
        <f>IF(OR(ISBLANK(C5),ISBLANK(D5),ISBLANK(B5)),"",IF(OR(B5=0,C5=0,D5=0),-1,IF(AND(B5&gt;0,C5&gt;0,D5&gt;0),IF(OR(C5&gt;B5,C5=B5),IF(OR(D5&gt;C5,D5=C5),1,-1),-1))))</f>
        <v>1</v>
      </c>
      <c r="F7" s="15"/>
      <c r="G7" s="16"/>
      <c r="H7" s="146" t="s">
        <v>101</v>
      </c>
      <c r="I7" s="145"/>
      <c r="J7" s="145"/>
      <c r="K7" s="145"/>
      <c r="L7" s="145"/>
      <c r="M7" s="145"/>
      <c r="N7" s="145"/>
      <c r="O7" s="145"/>
      <c r="P7" s="145"/>
      <c r="Q7" s="145"/>
      <c r="R7" s="145"/>
      <c r="S7" s="145"/>
      <c r="T7" s="145"/>
      <c r="U7" s="15"/>
      <c r="V7" s="15"/>
      <c r="W7" s="15"/>
      <c r="X7" s="15"/>
      <c r="Y7" s="15"/>
      <c r="Z7" s="15"/>
      <c r="AA7" s="15"/>
      <c r="AB7" s="15"/>
      <c r="AC7" s="15"/>
      <c r="AD7" s="15"/>
      <c r="AE7" s="15"/>
      <c r="AF7" s="15"/>
      <c r="AG7" s="15"/>
      <c r="AH7" s="15"/>
      <c r="AI7" s="15"/>
      <c r="AJ7" s="15"/>
      <c r="AK7" s="15"/>
      <c r="AL7" s="15"/>
    </row>
    <row r="8" spans="1:38" ht="9.9499999999999993" customHeight="1" x14ac:dyDescent="0.45">
      <c r="A8" s="15"/>
      <c r="B8" s="15"/>
      <c r="C8" s="15"/>
      <c r="D8" s="15"/>
      <c r="E8" s="15"/>
      <c r="F8" s="15"/>
      <c r="G8" s="16"/>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row>
    <row r="9" spans="1:38" x14ac:dyDescent="0.45">
      <c r="A9" s="336" t="s">
        <v>119</v>
      </c>
      <c r="B9" s="336"/>
      <c r="C9" s="336"/>
      <c r="D9" s="336"/>
      <c r="E9" s="336"/>
      <c r="F9" s="15"/>
      <c r="G9" s="16"/>
      <c r="H9" s="76" t="s">
        <v>10</v>
      </c>
      <c r="I9" s="15"/>
      <c r="J9" s="15"/>
      <c r="K9" s="15"/>
      <c r="L9" s="15"/>
      <c r="M9" s="15"/>
      <c r="N9" s="340" t="s">
        <v>102</v>
      </c>
      <c r="O9" s="340"/>
      <c r="P9" s="340"/>
      <c r="Q9" s="340"/>
      <c r="R9" s="340"/>
      <c r="S9" s="340"/>
      <c r="T9" s="340"/>
      <c r="U9" s="340"/>
      <c r="V9" s="340"/>
      <c r="W9" s="340"/>
      <c r="X9" s="340"/>
      <c r="Y9" s="141"/>
      <c r="Z9" s="141"/>
      <c r="AA9" s="141"/>
      <c r="AB9" s="141"/>
      <c r="AC9" s="141"/>
      <c r="AD9" s="141"/>
      <c r="AE9" s="141"/>
      <c r="AF9" s="141"/>
      <c r="AG9" s="141"/>
      <c r="AH9" s="141"/>
      <c r="AI9" s="141"/>
      <c r="AJ9" s="141"/>
      <c r="AK9" s="141"/>
      <c r="AL9" s="141"/>
    </row>
    <row r="10" spans="1:38" x14ac:dyDescent="0.45">
      <c r="A10" s="336"/>
      <c r="B10" s="336"/>
      <c r="C10" s="336"/>
      <c r="D10" s="336"/>
      <c r="E10" s="336"/>
      <c r="F10" s="15"/>
      <c r="G10" s="16"/>
      <c r="H10" s="23" t="str">
        <f>IF(F19="","",IF(OR($F19&lt;Skew!$B$3,$F19=Skew!$B$3),IF($F19&gt;Skew!$C$3,Skew!$A$3,IF($F19&gt;Skew!$C$4,Skew!$A$4,IF($F19&gt;Skew!$C$5,Skew!$A$5,IF($F19&gt;Skew!$C$6,Skew!$A$6,IF($F19&gt;Skew!$C$7,Skew!$A$7,IF($F19&gt;Skew!$C$8,Skew!$A$8,IF($F19&gt;Skew!$C$9,Skew!$A$9,IF($F19&gt;Skew!$C$10,Skew!$A$10,IF($F19&gt;Skew!$C$11,Skew!$A$11,IF($F19&gt;Skew!$C$12,Skew!$A$12,IF($F19&gt;Skew!$C$13,Skew!$A$13,IF($F19&gt;Skew!$C$14,Skew!$A$14,IF($F19&gt;Skew!$C$15,Skew!$A$15,IF($F19&gt;Skew!$C$16,Skew!$A$16,Skew!$A$17)
)))))))))))))))</f>
        <v>Slight skew</v>
      </c>
      <c r="I10" s="15"/>
      <c r="J10" s="15"/>
      <c r="K10" s="15"/>
      <c r="L10" s="15"/>
      <c r="M10" s="15"/>
      <c r="N10" s="340"/>
      <c r="O10" s="340"/>
      <c r="P10" s="340"/>
      <c r="Q10" s="340"/>
      <c r="R10" s="340"/>
      <c r="S10" s="340"/>
      <c r="T10" s="340"/>
      <c r="U10" s="340"/>
      <c r="V10" s="340"/>
      <c r="W10" s="340"/>
      <c r="X10" s="340"/>
      <c r="Y10" s="141"/>
      <c r="Z10" s="141"/>
      <c r="AA10" s="141"/>
      <c r="AB10" s="141"/>
      <c r="AC10" s="141"/>
      <c r="AD10" s="141"/>
      <c r="AE10" s="141"/>
      <c r="AF10" s="141"/>
      <c r="AG10" s="141"/>
      <c r="AH10" s="141"/>
      <c r="AI10" s="141"/>
      <c r="AJ10" s="141"/>
      <c r="AK10" s="141"/>
      <c r="AL10" s="141"/>
    </row>
    <row r="11" spans="1:38" ht="9.9499999999999993" customHeight="1" x14ac:dyDescent="0.45">
      <c r="A11" s="15"/>
      <c r="B11" s="15"/>
      <c r="C11" s="15"/>
      <c r="D11" s="15"/>
      <c r="E11" s="15"/>
      <c r="F11" s="15"/>
      <c r="G11" s="16"/>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row>
    <row r="12" spans="1:38" ht="20.2" customHeight="1" x14ac:dyDescent="0.45">
      <c r="A12" s="15"/>
      <c r="B12" s="15"/>
      <c r="C12" s="15"/>
      <c r="D12" s="15"/>
      <c r="E12" s="15"/>
      <c r="F12" s="15"/>
      <c r="G12" s="16"/>
      <c r="H12" s="144" t="s">
        <v>120</v>
      </c>
      <c r="I12" s="15"/>
      <c r="J12" s="15"/>
      <c r="K12" s="15"/>
      <c r="L12" s="15"/>
      <c r="M12" s="15"/>
      <c r="N12" s="76" t="s">
        <v>20</v>
      </c>
      <c r="O12" s="15"/>
      <c r="P12" s="15"/>
      <c r="Q12" s="15"/>
      <c r="R12" s="15"/>
      <c r="S12" s="15"/>
      <c r="T12" s="15"/>
      <c r="U12" s="15"/>
      <c r="V12" s="15"/>
      <c r="W12" s="15"/>
      <c r="X12" s="15"/>
      <c r="Y12" s="15"/>
      <c r="Z12" s="15"/>
      <c r="AA12" s="15"/>
      <c r="AB12" s="15"/>
      <c r="AC12" s="15"/>
      <c r="AD12" s="15"/>
      <c r="AE12" s="15"/>
      <c r="AF12" s="15"/>
      <c r="AG12" s="15"/>
      <c r="AH12" s="15"/>
      <c r="AI12" s="15"/>
      <c r="AJ12" s="15"/>
      <c r="AK12" s="15"/>
      <c r="AL12" s="15"/>
    </row>
    <row r="13" spans="1:38" ht="20.2" customHeight="1" x14ac:dyDescent="0.45">
      <c r="A13" s="15"/>
      <c r="B13" s="15"/>
      <c r="C13" s="15"/>
      <c r="D13" s="15"/>
      <c r="E13" s="15"/>
      <c r="F13" s="15"/>
      <c r="G13" s="16"/>
      <c r="H13" s="144" t="s">
        <v>103</v>
      </c>
      <c r="I13" s="15"/>
      <c r="J13" s="15"/>
      <c r="K13" s="15"/>
      <c r="L13" s="15"/>
      <c r="M13" s="15"/>
      <c r="N13" s="24" t="s">
        <v>37</v>
      </c>
      <c r="O13" s="146" t="s">
        <v>104</v>
      </c>
      <c r="P13" s="15"/>
      <c r="Q13" s="15"/>
      <c r="R13" s="15"/>
      <c r="T13" s="15"/>
      <c r="U13" s="15"/>
      <c r="V13" s="15"/>
      <c r="W13" s="15"/>
      <c r="X13" s="15"/>
      <c r="Y13" s="15"/>
      <c r="Z13" s="15"/>
      <c r="AA13" s="15"/>
      <c r="AB13" s="15"/>
      <c r="AC13" s="15"/>
      <c r="AD13" s="15"/>
      <c r="AE13" s="15"/>
      <c r="AF13" s="15"/>
      <c r="AG13" s="15"/>
      <c r="AH13" s="15"/>
      <c r="AI13" s="15"/>
      <c r="AJ13" s="15"/>
      <c r="AK13" s="15"/>
      <c r="AL13" s="15"/>
    </row>
    <row r="14" spans="1:38" ht="9.9499999999999993" customHeight="1" x14ac:dyDescent="0.45">
      <c r="A14" s="15"/>
      <c r="B14" s="15"/>
      <c r="C14" s="15"/>
      <c r="D14" s="15"/>
      <c r="E14" s="15"/>
      <c r="F14" s="15"/>
      <c r="G14" s="16"/>
      <c r="H14" s="15"/>
      <c r="I14" s="15"/>
      <c r="J14" s="15"/>
      <c r="K14" s="15"/>
      <c r="L14" s="15"/>
      <c r="M14" s="15"/>
      <c r="N14" s="300" t="s">
        <v>843</v>
      </c>
      <c r="O14" s="15"/>
      <c r="P14" s="15"/>
      <c r="Q14" s="15"/>
      <c r="R14" s="15"/>
      <c r="S14" s="15"/>
      <c r="T14" s="15"/>
      <c r="U14" s="15"/>
      <c r="V14" s="15"/>
      <c r="W14" s="15"/>
      <c r="X14" s="15"/>
      <c r="Y14" s="15"/>
      <c r="Z14" s="15"/>
      <c r="AA14" s="15"/>
      <c r="AB14" s="15"/>
      <c r="AC14" s="15"/>
      <c r="AD14" s="15"/>
      <c r="AE14" s="15"/>
      <c r="AF14" s="15"/>
      <c r="AG14" s="15"/>
      <c r="AH14" s="15"/>
      <c r="AI14" s="15"/>
      <c r="AJ14" s="15"/>
      <c r="AK14" s="15"/>
      <c r="AL14" s="15"/>
    </row>
    <row r="15" spans="1:38" ht="15" customHeight="1" x14ac:dyDescent="0.45">
      <c r="A15" s="346" t="s">
        <v>670</v>
      </c>
      <c r="B15" s="346"/>
      <c r="C15" s="346"/>
      <c r="D15" s="346"/>
      <c r="E15" s="346"/>
      <c r="F15" s="346"/>
      <c r="G15" s="346"/>
      <c r="H15" s="346"/>
      <c r="I15" s="346"/>
      <c r="J15" s="346"/>
      <c r="K15" s="346"/>
      <c r="L15" s="346"/>
      <c r="M15" s="346"/>
      <c r="N15" s="347"/>
      <c r="O15" s="172" t="s">
        <v>667</v>
      </c>
      <c r="P15" s="190" t="s">
        <v>668</v>
      </c>
      <c r="Q15" s="141"/>
      <c r="R15" s="141"/>
      <c r="S15" s="190" t="s">
        <v>668</v>
      </c>
      <c r="T15" s="141"/>
      <c r="U15" s="141"/>
      <c r="V15" s="141"/>
      <c r="W15" s="141"/>
      <c r="X15" s="141"/>
      <c r="Y15" s="141"/>
      <c r="Z15" s="141"/>
      <c r="AA15" s="141"/>
      <c r="AB15" s="141"/>
      <c r="AC15" s="141"/>
      <c r="AD15" s="141"/>
      <c r="AE15" s="141"/>
      <c r="AF15" s="141"/>
      <c r="AG15" s="141"/>
      <c r="AH15" s="141"/>
      <c r="AI15" s="141"/>
      <c r="AJ15" s="141"/>
      <c r="AK15" s="141"/>
      <c r="AL15" s="141"/>
    </row>
    <row r="16" spans="1:38" ht="20.2" customHeight="1" x14ac:dyDescent="0.45">
      <c r="A16" s="346"/>
      <c r="B16" s="346"/>
      <c r="C16" s="346"/>
      <c r="D16" s="346"/>
      <c r="E16" s="346"/>
      <c r="F16" s="346"/>
      <c r="G16" s="346"/>
      <c r="H16" s="346"/>
      <c r="I16" s="346"/>
      <c r="J16" s="346"/>
      <c r="K16" s="346"/>
      <c r="L16" s="346"/>
      <c r="M16" s="346"/>
      <c r="N16" s="347"/>
      <c r="O16" s="172"/>
      <c r="P16" s="190" t="s">
        <v>669</v>
      </c>
      <c r="Q16" s="141"/>
      <c r="R16" s="141"/>
      <c r="S16" s="190" t="s">
        <v>669</v>
      </c>
      <c r="T16" s="141"/>
      <c r="U16" s="141"/>
      <c r="V16" s="141"/>
      <c r="W16" s="141"/>
      <c r="X16" s="141"/>
      <c r="Y16" s="141"/>
      <c r="Z16" s="141"/>
      <c r="AA16" s="141"/>
      <c r="AB16" s="141"/>
      <c r="AC16" s="141"/>
      <c r="AD16" s="141"/>
      <c r="AE16" s="141"/>
      <c r="AF16" s="141"/>
      <c r="AG16" s="141"/>
      <c r="AH16" s="141"/>
      <c r="AI16" s="141"/>
      <c r="AJ16" s="141"/>
      <c r="AK16" s="141"/>
      <c r="AL16" s="141"/>
    </row>
    <row r="17" spans="1:38" ht="9.9499999999999993" customHeight="1" x14ac:dyDescent="0.45">
      <c r="A17" s="15"/>
      <c r="B17" s="15"/>
      <c r="C17" s="15"/>
      <c r="D17" s="15"/>
      <c r="E17" s="15"/>
      <c r="F17" s="15"/>
      <c r="G17" s="16"/>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row>
    <row r="18" spans="1:38" ht="15" customHeight="1" x14ac:dyDescent="0.45">
      <c r="A18" s="15"/>
      <c r="B18" s="15"/>
      <c r="C18" s="15"/>
      <c r="D18" s="15"/>
      <c r="E18" s="15"/>
      <c r="F18" s="179" t="s">
        <v>9</v>
      </c>
      <c r="G18" s="179" t="s">
        <v>24</v>
      </c>
      <c r="H18" s="15"/>
      <c r="I18" s="179" t="s">
        <v>13</v>
      </c>
      <c r="J18" s="179" t="s">
        <v>25</v>
      </c>
      <c r="K18" s="189"/>
      <c r="L18" s="189"/>
      <c r="M18" s="189"/>
      <c r="N18" s="15"/>
      <c r="O18" s="15"/>
      <c r="P18" s="76" t="s">
        <v>14</v>
      </c>
      <c r="Q18" s="76" t="s">
        <v>11</v>
      </c>
      <c r="R18" s="77" t="s">
        <v>12</v>
      </c>
      <c r="S18" s="76" t="s">
        <v>34</v>
      </c>
      <c r="T18" s="76" t="s">
        <v>68</v>
      </c>
      <c r="U18" s="15"/>
      <c r="V18" s="15"/>
      <c r="W18" s="15"/>
      <c r="X18" s="15"/>
      <c r="Y18" s="15"/>
      <c r="Z18" s="15"/>
      <c r="AA18" s="15"/>
      <c r="AB18" s="15"/>
      <c r="AC18" s="15"/>
      <c r="AD18" s="15"/>
      <c r="AE18" s="15"/>
      <c r="AF18" s="15"/>
      <c r="AG18" s="15"/>
      <c r="AH18" s="15"/>
      <c r="AI18" s="15"/>
      <c r="AJ18" s="15"/>
      <c r="AK18" s="15"/>
      <c r="AL18" s="15"/>
    </row>
    <row r="19" spans="1:38" ht="20.2" customHeight="1" x14ac:dyDescent="0.45">
      <c r="A19" s="15"/>
      <c r="B19" s="15"/>
      <c r="C19" s="15"/>
      <c r="D19" s="15"/>
      <c r="E19" s="15"/>
      <c r="F19" s="180">
        <f>IF(AND(B5&gt;0,C5&gt;0,D5&gt;0),MIN(((C5-B5)/(D5-B5))*100,((D5-C5)/(D5-B5))*100),"")</f>
        <v>33.333333333333329</v>
      </c>
      <c r="G19" s="20" t="str">
        <f>IF(AND(B5&gt;0,C5&gt;0,D5&gt;0),IF((C5-B5)&gt;(D5-C5),"L",IF((C5-B5)=(D5-C5),"EQ","R")),"")</f>
        <v>R</v>
      </c>
      <c r="H19" s="15"/>
      <c r="I19" s="20">
        <f>IF(F19="","",MATCH(H10,Skew!$A$3:$A$17,0))</f>
        <v>3</v>
      </c>
      <c r="J19" s="20">
        <f>IF(AND(B5&gt;0,C5&gt;0,D5&gt;0),B5+((D5-B5)/2),"")</f>
        <v>150</v>
      </c>
      <c r="K19" s="16"/>
      <c r="L19" s="16"/>
      <c r="M19" s="16"/>
      <c r="N19" s="144"/>
      <c r="O19" s="144" t="s">
        <v>105</v>
      </c>
      <c r="P19" s="22">
        <f>IF(OR(F19="",N13=""),"",MATCH(N13,Confidence!$A$3:$A$12,0))</f>
        <v>6</v>
      </c>
      <c r="Q19" s="25">
        <f>IF(OR(F19="",N13=""),"",INDEX(Alpha_Chart,I19,P19))</f>
        <v>2.5</v>
      </c>
      <c r="R19" s="25">
        <f>IF(OR(F19="",N13=""),"",INDEX(Beta_Chart,I19,P19))</f>
        <v>4</v>
      </c>
      <c r="S19" s="149">
        <f>IF(OR(F19="",N13=""),"",IF(G19="R",((D5-B5)*(INDEX(Mean_Ratios,I19,P19)))+B5,((D5-B5)*(1-INDEX(Mean_Ratios,I19,P19)))+B5))</f>
        <v>129.22800000000001</v>
      </c>
      <c r="T19" s="149">
        <f>IF(OR(F19="",N13=""),"",(D5-B5)*INDEX(Standard_Deviation_Ratios,I19,P19))</f>
        <v>31.968</v>
      </c>
      <c r="U19" s="15"/>
      <c r="V19" s="146" t="s">
        <v>809</v>
      </c>
      <c r="W19" s="15"/>
      <c r="X19" s="15"/>
      <c r="Y19" s="15"/>
      <c r="Z19" s="15"/>
      <c r="AA19" s="15"/>
      <c r="AB19" s="15"/>
      <c r="AC19" s="15"/>
      <c r="AD19" s="15"/>
      <c r="AE19" s="15"/>
      <c r="AF19" s="15"/>
      <c r="AG19" s="15"/>
      <c r="AH19" s="15"/>
      <c r="AI19" s="15"/>
      <c r="AJ19" s="15"/>
      <c r="AK19" s="15"/>
      <c r="AL19" s="15"/>
    </row>
    <row r="20" spans="1:38" ht="9.9499999999999993" customHeight="1" x14ac:dyDescent="0.45">
      <c r="A20" s="15"/>
      <c r="B20" s="15"/>
      <c r="C20" s="15"/>
      <c r="D20" s="15"/>
      <c r="E20" s="15"/>
      <c r="F20" s="15"/>
      <c r="G20" s="16"/>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row>
    <row r="21" spans="1:38" ht="20.2" customHeight="1" x14ac:dyDescent="0.45">
      <c r="A21" s="141"/>
      <c r="B21" s="141"/>
      <c r="C21" s="141"/>
      <c r="D21" s="141"/>
      <c r="E21" s="141"/>
      <c r="F21" s="141"/>
      <c r="G21" s="142"/>
      <c r="H21" s="141"/>
      <c r="I21" s="141"/>
      <c r="J21" s="141"/>
      <c r="K21" s="141"/>
      <c r="L21" s="141"/>
      <c r="M21" s="141"/>
      <c r="N21" s="141"/>
      <c r="O21" s="141"/>
      <c r="P21" s="141"/>
      <c r="Q21" s="141"/>
      <c r="R21" s="141"/>
      <c r="S21" s="141"/>
      <c r="T21" s="147" t="s">
        <v>116</v>
      </c>
      <c r="U21" s="15"/>
      <c r="V21" s="341" t="s">
        <v>77</v>
      </c>
      <c r="W21" s="342"/>
      <c r="X21" s="148" t="s">
        <v>106</v>
      </c>
      <c r="Y21" s="141"/>
      <c r="Z21" s="141"/>
      <c r="AA21" s="141"/>
      <c r="AB21" s="141"/>
      <c r="AC21" s="141"/>
      <c r="AD21" s="141"/>
      <c r="AE21" s="141"/>
      <c r="AF21" s="141"/>
      <c r="AG21" s="141"/>
      <c r="AH21" s="141"/>
      <c r="AI21" s="141"/>
      <c r="AJ21" s="141"/>
      <c r="AK21" s="141"/>
      <c r="AL21" s="141"/>
    </row>
    <row r="22" spans="1:38" ht="9.9499999999999993" customHeight="1" x14ac:dyDescent="0.45">
      <c r="A22" s="15"/>
      <c r="B22" s="15"/>
      <c r="C22" s="15"/>
      <c r="D22" s="15"/>
      <c r="E22" s="15"/>
      <c r="F22" s="15"/>
      <c r="G22" s="16"/>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row>
    <row r="23" spans="1:38" ht="15.75" x14ac:dyDescent="0.45">
      <c r="A23" s="15"/>
      <c r="B23" s="15"/>
      <c r="C23" s="15"/>
      <c r="D23" s="15"/>
      <c r="E23" s="15"/>
      <c r="F23" s="15"/>
      <c r="G23" s="16"/>
      <c r="H23" s="15"/>
      <c r="I23" s="15"/>
      <c r="J23" s="15"/>
      <c r="K23" s="15"/>
      <c r="L23" s="15"/>
      <c r="M23" s="15"/>
      <c r="N23" s="15"/>
      <c r="O23" s="15"/>
      <c r="P23" s="15"/>
      <c r="Q23" s="15"/>
      <c r="R23" s="15"/>
      <c r="S23" s="15"/>
      <c r="T23" s="15"/>
      <c r="U23" s="15"/>
      <c r="V23" s="344" t="s">
        <v>15</v>
      </c>
      <c r="W23" s="344" t="s">
        <v>94</v>
      </c>
      <c r="X23" s="181" t="s">
        <v>114</v>
      </c>
      <c r="Y23" s="15"/>
      <c r="Z23" s="15"/>
      <c r="AA23" s="15"/>
      <c r="AB23" s="15"/>
      <c r="AC23" s="15"/>
      <c r="AD23" s="15"/>
      <c r="AE23" s="15"/>
      <c r="AF23" s="15"/>
      <c r="AG23" s="15"/>
      <c r="AH23" s="15"/>
      <c r="AI23" s="15"/>
      <c r="AJ23" s="15"/>
      <c r="AK23" s="15"/>
      <c r="AL23" s="15"/>
    </row>
    <row r="24" spans="1:38" ht="15.75" x14ac:dyDescent="0.45">
      <c r="A24" s="15"/>
      <c r="B24" s="15"/>
      <c r="C24" s="15"/>
      <c r="D24" s="15"/>
      <c r="E24" s="15"/>
      <c r="F24" s="15"/>
      <c r="G24" s="16"/>
      <c r="H24" s="15"/>
      <c r="I24" s="15"/>
      <c r="J24" s="15"/>
      <c r="K24" s="15"/>
      <c r="L24" s="15"/>
      <c r="M24" s="15"/>
      <c r="N24" s="15"/>
      <c r="O24" s="15"/>
      <c r="P24" s="15"/>
      <c r="Q24" s="15"/>
      <c r="R24" s="15"/>
      <c r="S24" s="15"/>
      <c r="T24" s="15"/>
      <c r="U24" s="15"/>
      <c r="V24" s="344"/>
      <c r="W24" s="344"/>
      <c r="X24" s="181" t="s">
        <v>810</v>
      </c>
      <c r="Y24" s="15"/>
      <c r="Z24" s="15"/>
      <c r="AA24" s="15"/>
      <c r="AB24" s="15"/>
      <c r="AC24" s="15"/>
      <c r="AD24" s="15"/>
      <c r="AE24" s="15"/>
      <c r="AF24" s="15"/>
      <c r="AG24" s="15"/>
      <c r="AH24" s="15"/>
      <c r="AI24" s="15"/>
      <c r="AJ24" s="15"/>
      <c r="AK24" s="15"/>
      <c r="AL24" s="15"/>
    </row>
    <row r="25" spans="1:38" ht="20.2" customHeight="1" x14ac:dyDescent="0.55000000000000004">
      <c r="A25" s="78"/>
      <c r="B25" s="15"/>
      <c r="C25" s="15"/>
      <c r="D25" s="15"/>
      <c r="E25" s="53"/>
      <c r="F25" s="53"/>
      <c r="G25" s="48"/>
      <c r="H25" s="48"/>
      <c r="I25" s="48"/>
      <c r="J25" s="48"/>
      <c r="K25" s="48"/>
      <c r="L25" s="48"/>
      <c r="M25" s="48"/>
      <c r="N25" s="79"/>
      <c r="O25" s="79"/>
      <c r="P25" s="79"/>
      <c r="Q25" s="79"/>
      <c r="R25" s="79"/>
      <c r="S25" s="79"/>
      <c r="T25" s="182" t="s">
        <v>107</v>
      </c>
      <c r="U25" s="79"/>
      <c r="V25" s="160">
        <v>150</v>
      </c>
      <c r="W25" s="204">
        <f>IF(AND(B5&gt;0,C5&gt;0,D5&gt;0,Q19&gt;0,R19&gt;0,V25&gt;0,NOT(N13="")),ABS(VLOOKUP($V$21,VLookups!$A$30:$B$31,2,FALSE)-_xlfn.BETA.DIST(V25,IF(G19="L",R19,Q19),IF(G19="L",Q19,R19),TRUE,B5,D5)),"")</f>
        <v>0.73610920775865196</v>
      </c>
      <c r="X25" s="183" t="s">
        <v>117</v>
      </c>
      <c r="Y25" s="15"/>
      <c r="Z25" s="15"/>
      <c r="AA25" s="15"/>
      <c r="AB25" s="15"/>
      <c r="AC25" s="15"/>
      <c r="AD25" s="15"/>
      <c r="AE25" s="15"/>
      <c r="AF25" s="15"/>
      <c r="AG25" s="15"/>
      <c r="AH25" s="15"/>
      <c r="AI25" s="15"/>
      <c r="AJ25" s="15"/>
      <c r="AK25" s="15"/>
      <c r="AL25" s="15"/>
    </row>
    <row r="26" spans="1:38" x14ac:dyDescent="0.45">
      <c r="A26" s="15"/>
      <c r="B26" s="15"/>
      <c r="C26" s="15"/>
      <c r="D26" s="15"/>
      <c r="E26" s="15"/>
      <c r="F26" s="15"/>
      <c r="G26" s="16"/>
      <c r="H26" s="15"/>
      <c r="I26" s="15"/>
      <c r="J26" s="15"/>
      <c r="K26" s="15"/>
      <c r="L26" s="15"/>
      <c r="M26" s="15"/>
      <c r="N26" s="15"/>
      <c r="O26" s="15"/>
      <c r="P26" s="15"/>
      <c r="Q26" s="15"/>
      <c r="R26" s="15"/>
      <c r="S26" s="15"/>
      <c r="T26" s="15"/>
      <c r="U26" s="15"/>
      <c r="V26" s="15"/>
      <c r="W26" s="15"/>
      <c r="X26" s="183" t="s">
        <v>811</v>
      </c>
      <c r="Y26" s="15"/>
      <c r="Z26" s="15"/>
      <c r="AA26" s="15"/>
      <c r="AB26" s="15"/>
      <c r="AC26" s="15"/>
      <c r="AD26" s="15"/>
      <c r="AE26" s="15"/>
      <c r="AF26" s="15"/>
      <c r="AG26" s="15"/>
      <c r="AH26" s="15"/>
      <c r="AI26" s="15"/>
      <c r="AJ26" s="15"/>
      <c r="AK26" s="15"/>
      <c r="AL26" s="15"/>
    </row>
    <row r="27" spans="1:38" ht="9.9499999999999993" customHeight="1" x14ac:dyDescent="0.45">
      <c r="A27" s="15"/>
      <c r="B27" s="15"/>
      <c r="C27" s="15"/>
      <c r="D27" s="15"/>
      <c r="E27" s="15"/>
      <c r="F27" s="15"/>
      <c r="G27" s="16"/>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row>
    <row r="28" spans="1:38" ht="15.75" x14ac:dyDescent="0.45">
      <c r="A28" s="142"/>
      <c r="B28" s="141"/>
      <c r="C28" s="141"/>
      <c r="D28" s="141"/>
      <c r="E28" s="141"/>
      <c r="F28" s="141"/>
      <c r="G28" s="142"/>
      <c r="H28" s="141"/>
      <c r="I28" s="141"/>
      <c r="J28" s="141"/>
      <c r="K28" s="141"/>
      <c r="L28" s="141"/>
      <c r="M28" s="141"/>
      <c r="N28" s="141"/>
      <c r="O28" s="141"/>
      <c r="P28" s="142"/>
      <c r="Q28" s="141"/>
      <c r="R28" s="141"/>
      <c r="S28" s="141"/>
      <c r="T28" s="141"/>
      <c r="U28" s="141"/>
      <c r="V28" s="141"/>
      <c r="W28" s="141"/>
      <c r="X28" s="343" t="str">
        <f>VLOOKUP(V21,VLookups!A30:C31,3,FALSE)</f>
        <v>Show the likelihood that the SPERT estimates will be EQUAL TO or GREATER THAN an uncertainty</v>
      </c>
      <c r="Y28" s="343"/>
      <c r="Z28" s="343"/>
      <c r="AA28" s="343"/>
      <c r="AB28" s="343"/>
      <c r="AC28" s="343"/>
      <c r="AD28" s="343"/>
      <c r="AE28" s="343"/>
      <c r="AF28" s="343"/>
      <c r="AG28" s="343"/>
      <c r="AH28" s="343"/>
      <c r="AI28" s="343"/>
      <c r="AJ28" s="141"/>
      <c r="AK28" s="141"/>
      <c r="AL28" s="141"/>
    </row>
    <row r="29" spans="1:38" ht="15.75" x14ac:dyDescent="0.45">
      <c r="A29" s="142"/>
      <c r="B29" s="141"/>
      <c r="C29" s="141"/>
      <c r="D29" s="141"/>
      <c r="E29" s="141"/>
      <c r="F29" s="141"/>
      <c r="G29" s="142"/>
      <c r="H29" s="141"/>
      <c r="I29" s="141"/>
      <c r="J29" s="141"/>
      <c r="K29" s="141"/>
      <c r="L29" s="141"/>
      <c r="M29" s="141"/>
      <c r="N29" s="141"/>
      <c r="O29" s="141"/>
      <c r="P29" s="142"/>
      <c r="Q29" s="141"/>
      <c r="R29" s="141"/>
      <c r="S29" s="141"/>
      <c r="T29" s="141"/>
      <c r="U29" s="141"/>
      <c r="V29" s="141"/>
      <c r="W29" s="184" t="s">
        <v>108</v>
      </c>
      <c r="X29" s="345" t="s">
        <v>138</v>
      </c>
      <c r="Y29" s="345"/>
      <c r="Z29" s="345"/>
      <c r="AA29" s="345"/>
      <c r="AB29" s="345"/>
      <c r="AC29" s="345"/>
      <c r="AD29" s="345"/>
      <c r="AE29" s="345"/>
      <c r="AF29" s="345"/>
      <c r="AG29" s="345"/>
      <c r="AH29" s="345"/>
      <c r="AI29" s="345"/>
      <c r="AJ29" s="141"/>
      <c r="AK29" s="141"/>
      <c r="AL29" s="141"/>
    </row>
    <row r="30" spans="1:38" x14ac:dyDescent="0.45">
      <c r="A30" s="142"/>
      <c r="B30" s="141"/>
      <c r="C30" s="141"/>
      <c r="D30" s="141"/>
      <c r="E30" s="141"/>
      <c r="F30" s="141"/>
      <c r="G30" s="142"/>
      <c r="H30" s="141"/>
      <c r="I30" s="141"/>
      <c r="J30" s="141"/>
      <c r="K30" s="141"/>
      <c r="L30" s="141"/>
      <c r="M30" s="141"/>
      <c r="N30" s="141"/>
      <c r="O30" s="141"/>
      <c r="P30" s="142"/>
      <c r="Q30" s="141"/>
      <c r="R30" s="141"/>
      <c r="S30" s="141"/>
      <c r="T30" s="141"/>
      <c r="U30" s="141"/>
      <c r="V30" s="141"/>
      <c r="W30" s="184" t="s">
        <v>115</v>
      </c>
      <c r="X30" s="94">
        <v>0.05</v>
      </c>
      <c r="Y30" s="94">
        <v>0.95</v>
      </c>
      <c r="Z30" s="94">
        <v>0.1</v>
      </c>
      <c r="AA30" s="94">
        <v>0.2</v>
      </c>
      <c r="AB30" s="94">
        <v>0.3</v>
      </c>
      <c r="AC30" s="94">
        <v>0.4</v>
      </c>
      <c r="AD30" s="94">
        <v>0.5</v>
      </c>
      <c r="AE30" s="94">
        <v>0.6</v>
      </c>
      <c r="AF30" s="94">
        <v>0.7</v>
      </c>
      <c r="AG30" s="94">
        <v>0.8</v>
      </c>
      <c r="AH30" s="94">
        <v>0.9</v>
      </c>
      <c r="AI30" s="94">
        <v>0.99</v>
      </c>
      <c r="AJ30" s="141"/>
      <c r="AK30" s="141"/>
      <c r="AL30" s="141"/>
    </row>
    <row r="31" spans="1:38" ht="20.2" customHeight="1" x14ac:dyDescent="0.45">
      <c r="A31" s="142"/>
      <c r="B31" s="141"/>
      <c r="C31" s="141"/>
      <c r="D31" s="141"/>
      <c r="E31" s="141"/>
      <c r="F31" s="141"/>
      <c r="G31" s="142"/>
      <c r="H31" s="141"/>
      <c r="I31" s="141"/>
      <c r="J31" s="141"/>
      <c r="K31" s="141"/>
      <c r="L31" s="141"/>
      <c r="M31" s="141"/>
      <c r="N31" s="141"/>
      <c r="O31" s="141"/>
      <c r="P31" s="142"/>
      <c r="Q31" s="141"/>
      <c r="R31" s="141"/>
      <c r="S31" s="141"/>
      <c r="T31" s="141"/>
      <c r="U31" s="141"/>
      <c r="V31" s="141"/>
      <c r="W31" s="147" t="s">
        <v>109</v>
      </c>
      <c r="X31" s="156">
        <f>IF(OR($Q19="",$R19=""),"",_xlfn.BETA.INV(ABS(VLOOKUP($V$21,VLookups!$A$30:$B$31,2,FALSE)-X$30),IF($G19="L",$R19,$Q19),IF($G19="L",$Q19,$R19),$B5,$D5))</f>
        <v>80.667535547575412</v>
      </c>
      <c r="Y31" s="157">
        <f>IF(OR($Q19="",$R19=""),"",_xlfn.BETA.INV(ABS(VLOOKUP($V$21,VLookups!$A$30:$B$31,2,FALSE)-Y$30),IF($G19="L",$R19,$Q19),IF($G19="L",$Q19,$R19),$B5,$D5))</f>
        <v>185.53190115519183</v>
      </c>
      <c r="Z31" s="156">
        <f>IF(OR($Q19="",$R19=""),"",_xlfn.BETA.INV(ABS(VLOOKUP($V$21,VLookups!$A$30:$B$31,2,FALSE)-Z$30),IF($G19="L",$R19,$Q19),IF($G19="L",$Q19,$R19),$B5,$D5))</f>
        <v>88.37844998607369</v>
      </c>
      <c r="AA31" s="157">
        <f>IF(OR($Q19="",$R19=""),"",_xlfn.BETA.INV(ABS(VLOOKUP($V$21,VLookups!$A$30:$B$31,2,FALSE)-AA$30),IF($G19="L",$R19,$Q19),IF($G19="L",$Q19,$R19),$B5,$D5))</f>
        <v>99.793778379062246</v>
      </c>
      <c r="AB31" s="156">
        <f>IF(OR($Q19="",$R19=""),"",_xlfn.BETA.INV(ABS(VLOOKUP($V$21,VLookups!$A$30:$B$31,2,FALSE)-AB$30),IF($G19="L",$R19,$Q19),IF($G19="L",$Q19,$R19),$B5,$D5))</f>
        <v>109.32616444218004</v>
      </c>
      <c r="AC31" s="157">
        <f>IF(OR($Q19="",$R19=""),"",_xlfn.BETA.INV(ABS(VLOOKUP($V$21,VLookups!$A$30:$B$31,2,FALSE)-AC$30),IF($G19="L",$R19,$Q19),IF($G19="L",$Q19,$R19),$B5,$D5))</f>
        <v>118.20309786864193</v>
      </c>
      <c r="AD31" s="156">
        <f>IF(OR($Q19="",$R19=""),"",_xlfn.BETA.INV(ABS(VLOOKUP($V$21,VLookups!$A$30:$B$31,2,FALSE)-AD$30),IF($G19="L",$R19,$Q19),IF($G19="L",$Q19,$R19),$B5,$D5))</f>
        <v>126.98383761016913</v>
      </c>
      <c r="AE31" s="157">
        <f>IF(OR($Q19="",$R19=""),"",_xlfn.BETA.INV(ABS(VLOOKUP($V$21,VLookups!$A$30:$B$31,2,FALSE)-AE$30),IF($G19="L",$R19,$Q19),IF($G19="L",$Q19,$R19),$B5,$D5))</f>
        <v>136.09750901724996</v>
      </c>
      <c r="AF31" s="156">
        <f>IF(OR($Q19="",$R19=""),"",_xlfn.BETA.INV(ABS(VLOOKUP($V$21,VLookups!$A$30:$B$31,2,FALSE)-AF$30),IF($G19="L",$R19,$Q19),IF($G19="L",$Q19,$R19),$B5,$D5))</f>
        <v>146.05215784544049</v>
      </c>
      <c r="AG31" s="157">
        <f>IF(OR($Q19="",$R19=""),"",_xlfn.BETA.INV(ABS(VLOOKUP($V$21,VLookups!$A$30:$B$31,2,FALSE)-AG$30),IF($G19="L",$R19,$Q19),IF($G19="L",$Q19,$R19),$B5,$D5))</f>
        <v>157.72555006081433</v>
      </c>
      <c r="AH31" s="156">
        <f>IF(OR($Q19="",$R19=""),"",_xlfn.BETA.INV(ABS(VLOOKUP($V$21,VLookups!$A$30:$B$31,2,FALSE)-AH$30),IF($G19="L",$R19,$Q19),IF($G19="L",$Q19,$R19),$B5,$D5))</f>
        <v>173.43267451739814</v>
      </c>
      <c r="AI31" s="157">
        <f>IF(OR($Q19="",$R19=""),"",_xlfn.BETA.INV(ABS(VLOOKUP($V$21,VLookups!$A$30:$B$31,2,FALSE)-AI$30),IF($G19="L",$R19,$Q19),IF($G19="L",$Q19,$R19),$B5,$D5))</f>
        <v>205.01383420511974</v>
      </c>
      <c r="AJ31" s="141"/>
      <c r="AK31" s="141"/>
      <c r="AL31" s="141"/>
    </row>
    <row r="32" spans="1:38" ht="9.9499999999999993" customHeight="1" x14ac:dyDescent="0.45">
      <c r="A32" s="16"/>
      <c r="B32" s="15"/>
      <c r="C32" s="15"/>
      <c r="D32" s="15"/>
      <c r="E32" s="15"/>
      <c r="F32" s="15"/>
      <c r="G32" s="16"/>
      <c r="H32" s="15"/>
      <c r="I32" s="15"/>
      <c r="J32" s="15"/>
      <c r="K32" s="15"/>
      <c r="L32" s="15"/>
      <c r="M32" s="15"/>
      <c r="N32" s="15"/>
      <c r="O32" s="15"/>
      <c r="P32" s="16"/>
      <c r="Q32" s="15"/>
      <c r="R32" s="15"/>
      <c r="S32" s="15"/>
      <c r="T32" s="15"/>
      <c r="U32" s="15"/>
      <c r="V32" s="15"/>
      <c r="W32" s="15"/>
      <c r="X32" s="15"/>
      <c r="Y32" s="15"/>
      <c r="Z32" s="15"/>
      <c r="AA32" s="15"/>
      <c r="AB32" s="15"/>
      <c r="AC32" s="15"/>
      <c r="AD32" s="15"/>
      <c r="AE32" s="15"/>
      <c r="AF32" s="15"/>
      <c r="AG32" s="15"/>
      <c r="AH32" s="15"/>
      <c r="AI32" s="15"/>
      <c r="AJ32" s="15"/>
      <c r="AK32" s="15"/>
      <c r="AL32" s="15"/>
    </row>
    <row r="33" spans="1:38" ht="20.2" customHeight="1" x14ac:dyDescent="0.45">
      <c r="A33" s="185" t="s">
        <v>110</v>
      </c>
      <c r="B33" s="15"/>
      <c r="C33" s="15"/>
      <c r="D33" s="15"/>
      <c r="E33" s="15"/>
      <c r="F33" s="15"/>
      <c r="G33" s="15"/>
      <c r="H33" s="15"/>
      <c r="I33" s="15"/>
      <c r="J33" s="15"/>
      <c r="K33" s="15"/>
      <c r="L33" s="15"/>
      <c r="M33" s="15"/>
      <c r="N33" s="15"/>
      <c r="O33" s="15"/>
      <c r="P33" s="16"/>
      <c r="Q33" s="15"/>
      <c r="R33" s="15"/>
      <c r="S33" s="15"/>
      <c r="T33" s="15"/>
      <c r="U33" s="15"/>
      <c r="V33" s="15"/>
      <c r="W33" s="15"/>
      <c r="X33" s="15"/>
      <c r="Y33" s="15"/>
      <c r="Z33" s="15"/>
      <c r="AA33" s="15"/>
      <c r="AB33" s="15"/>
      <c r="AC33" s="15"/>
      <c r="AD33" s="15"/>
      <c r="AE33" s="15"/>
      <c r="AF33" s="15"/>
      <c r="AG33" s="15"/>
      <c r="AH33" s="15"/>
      <c r="AI33" s="15"/>
      <c r="AJ33" s="15"/>
      <c r="AK33" s="15"/>
      <c r="AL33" s="15"/>
    </row>
    <row r="34" spans="1:38" x14ac:dyDescent="0.45">
      <c r="A34" s="16"/>
      <c r="B34" s="337" t="s">
        <v>83</v>
      </c>
      <c r="C34" s="338"/>
      <c r="D34" s="339"/>
      <c r="E34" s="15"/>
      <c r="F34" s="15"/>
      <c r="G34" s="16"/>
      <c r="H34" s="15"/>
      <c r="I34" s="15"/>
      <c r="J34" s="15"/>
      <c r="K34" s="15"/>
      <c r="L34" s="15"/>
      <c r="M34" s="15"/>
      <c r="N34" s="15"/>
      <c r="O34" s="15"/>
      <c r="P34" s="16"/>
      <c r="Q34" s="15"/>
      <c r="R34" s="15"/>
      <c r="S34" s="15"/>
      <c r="T34" s="15"/>
      <c r="U34" s="15"/>
      <c r="V34" s="15"/>
      <c r="W34" s="15"/>
      <c r="X34" s="15"/>
      <c r="Y34" s="15"/>
      <c r="Z34" s="15"/>
      <c r="AA34" s="15"/>
      <c r="AB34" s="15"/>
      <c r="AC34" s="15"/>
      <c r="AD34" s="15"/>
      <c r="AE34" s="15"/>
      <c r="AF34" s="15"/>
      <c r="AG34" s="15"/>
      <c r="AH34" s="15"/>
      <c r="AI34" s="15"/>
      <c r="AJ34" s="15"/>
      <c r="AK34" s="15"/>
      <c r="AL34" s="15"/>
    </row>
    <row r="35" spans="1:38" ht="9.9499999999999993" customHeight="1" x14ac:dyDescent="0.45">
      <c r="A35" s="16"/>
      <c r="B35" s="15"/>
      <c r="C35" s="15"/>
      <c r="D35" s="15"/>
      <c r="E35" s="15"/>
      <c r="F35" s="15"/>
      <c r="G35" s="16"/>
      <c r="H35" s="15"/>
      <c r="I35" s="15"/>
      <c r="J35" s="15"/>
      <c r="K35" s="15"/>
      <c r="L35" s="15"/>
      <c r="M35" s="15"/>
      <c r="N35" s="15"/>
      <c r="O35" s="15"/>
      <c r="P35" s="16"/>
      <c r="Q35" s="15"/>
      <c r="R35" s="15"/>
      <c r="S35" s="15"/>
      <c r="T35" s="15"/>
      <c r="U35" s="15"/>
      <c r="V35" s="15"/>
      <c r="W35" s="15"/>
      <c r="X35" s="15"/>
      <c r="Y35" s="15"/>
      <c r="Z35" s="15"/>
      <c r="AA35" s="15"/>
      <c r="AB35" s="15"/>
      <c r="AC35" s="15"/>
      <c r="AD35" s="15"/>
      <c r="AE35" s="15"/>
      <c r="AF35" s="15"/>
      <c r="AG35" s="15"/>
      <c r="AH35" s="15"/>
      <c r="AI35" s="15"/>
      <c r="AJ35" s="15"/>
      <c r="AK35" s="15"/>
      <c r="AL35" s="15"/>
    </row>
    <row r="36" spans="1:38" s="150" customFormat="1" ht="20.2" customHeight="1" x14ac:dyDescent="0.45">
      <c r="A36" s="186" t="s">
        <v>122</v>
      </c>
      <c r="B36" s="187"/>
      <c r="C36" s="187"/>
      <c r="D36" s="187"/>
      <c r="E36" s="187"/>
      <c r="F36" s="187"/>
      <c r="G36" s="188"/>
      <c r="H36" s="187"/>
      <c r="I36" s="187"/>
      <c r="J36" s="187"/>
      <c r="K36" s="187"/>
      <c r="L36" s="187"/>
      <c r="M36" s="187"/>
      <c r="N36" s="187"/>
      <c r="O36" s="187"/>
      <c r="P36" s="188"/>
      <c r="Q36" s="187"/>
      <c r="R36" s="187"/>
      <c r="S36" s="187"/>
      <c r="T36" s="187"/>
      <c r="U36" s="187"/>
      <c r="V36" s="187"/>
      <c r="W36" s="187"/>
      <c r="X36" s="187"/>
      <c r="Y36" s="187"/>
      <c r="Z36" s="187"/>
      <c r="AA36" s="187"/>
      <c r="AB36" s="187"/>
      <c r="AC36" s="187"/>
      <c r="AD36" s="187"/>
      <c r="AE36" s="187"/>
      <c r="AF36" s="187"/>
      <c r="AG36" s="187"/>
      <c r="AH36" s="187"/>
      <c r="AI36" s="187"/>
      <c r="AJ36" s="187"/>
      <c r="AK36" s="187"/>
      <c r="AL36" s="187"/>
    </row>
    <row r="37" spans="1:38" ht="9.9499999999999993" customHeight="1" x14ac:dyDescent="0.45">
      <c r="A37" s="16"/>
      <c r="B37" s="15"/>
      <c r="C37" s="15"/>
      <c r="D37" s="15"/>
      <c r="E37" s="15"/>
      <c r="F37" s="15"/>
      <c r="G37" s="16"/>
      <c r="H37" s="15"/>
      <c r="I37" s="15"/>
      <c r="J37" s="15"/>
      <c r="K37" s="15"/>
      <c r="L37" s="15"/>
      <c r="M37" s="15"/>
      <c r="N37" s="15"/>
      <c r="O37" s="15"/>
      <c r="P37" s="16"/>
      <c r="Q37" s="15"/>
      <c r="R37" s="15"/>
      <c r="S37" s="15"/>
      <c r="T37" s="15"/>
      <c r="U37" s="15"/>
      <c r="V37" s="15"/>
      <c r="W37" s="15"/>
      <c r="X37" s="15"/>
      <c r="Y37" s="15"/>
      <c r="Z37" s="15"/>
      <c r="AA37" s="15"/>
      <c r="AB37" s="15"/>
      <c r="AC37" s="15"/>
      <c r="AD37" s="15"/>
      <c r="AE37" s="15"/>
      <c r="AF37" s="15"/>
      <c r="AG37" s="15"/>
      <c r="AH37" s="15"/>
      <c r="AI37" s="15"/>
      <c r="AJ37" s="15"/>
      <c r="AK37" s="15"/>
      <c r="AL37" s="15"/>
    </row>
    <row r="38" spans="1:38" ht="20.2" customHeight="1" x14ac:dyDescent="0.45">
      <c r="A38" s="158" t="s">
        <v>123</v>
      </c>
      <c r="B38" s="154"/>
      <c r="C38" s="154"/>
      <c r="D38" s="154"/>
      <c r="E38" s="154"/>
      <c r="F38" s="154"/>
      <c r="G38" s="155"/>
      <c r="H38" s="154"/>
      <c r="I38" s="154"/>
      <c r="J38" s="154"/>
      <c r="K38" s="154"/>
      <c r="L38" s="154"/>
      <c r="M38" s="154"/>
      <c r="N38" s="154"/>
      <c r="O38" s="154"/>
      <c r="P38" s="155"/>
      <c r="Q38" s="154"/>
      <c r="R38" s="154"/>
      <c r="S38" s="154"/>
      <c r="T38" s="154"/>
      <c r="U38" s="154"/>
      <c r="V38" s="154"/>
      <c r="W38" s="154"/>
      <c r="X38" s="154"/>
      <c r="Y38" s="154"/>
      <c r="Z38" s="154"/>
      <c r="AA38" s="154"/>
      <c r="AB38" s="154"/>
      <c r="AC38" s="154"/>
      <c r="AD38" s="154"/>
      <c r="AE38" s="154"/>
      <c r="AF38" s="154"/>
      <c r="AG38" s="154"/>
      <c r="AH38" s="154"/>
      <c r="AI38" s="154"/>
      <c r="AJ38" s="154"/>
      <c r="AK38" s="154"/>
      <c r="AL38" s="154"/>
    </row>
    <row r="39" spans="1:38" ht="15" customHeight="1" x14ac:dyDescent="0.45">
      <c r="A39" s="158"/>
      <c r="B39" s="93">
        <v>-0.5</v>
      </c>
      <c r="C39" s="105" t="s">
        <v>85</v>
      </c>
      <c r="D39" s="109">
        <v>1</v>
      </c>
      <c r="E39" s="154"/>
      <c r="F39" s="154"/>
      <c r="G39" s="155"/>
      <c r="H39" s="154"/>
      <c r="I39" s="154"/>
      <c r="J39" s="154"/>
      <c r="K39" s="154"/>
      <c r="L39" s="154"/>
      <c r="M39" s="154"/>
      <c r="N39" s="154"/>
      <c r="O39" s="154"/>
      <c r="P39" s="155"/>
      <c r="Q39" s="154"/>
      <c r="R39" s="154"/>
      <c r="S39" s="154"/>
      <c r="T39" s="154"/>
      <c r="U39" s="154"/>
      <c r="V39" s="154"/>
      <c r="W39" s="154"/>
      <c r="X39" s="154"/>
      <c r="Y39" s="154"/>
      <c r="Z39" s="154"/>
      <c r="AA39" s="154"/>
      <c r="AB39" s="154"/>
      <c r="AC39" s="154"/>
      <c r="AD39" s="154"/>
      <c r="AE39" s="154"/>
      <c r="AF39" s="154"/>
      <c r="AG39" s="154"/>
      <c r="AH39" s="154"/>
      <c r="AI39" s="154"/>
      <c r="AJ39" s="154"/>
      <c r="AK39" s="154"/>
      <c r="AL39" s="154"/>
    </row>
    <row r="40" spans="1:38" ht="15" customHeight="1" x14ac:dyDescent="0.45">
      <c r="A40" s="158"/>
      <c r="B40" s="76" t="s">
        <v>30</v>
      </c>
      <c r="C40" s="76" t="s">
        <v>19</v>
      </c>
      <c r="D40" s="76" t="s">
        <v>31</v>
      </c>
      <c r="E40" s="154"/>
      <c r="F40" s="154"/>
      <c r="G40" s="155"/>
      <c r="H40" s="154"/>
      <c r="I40" s="154"/>
      <c r="J40" s="154"/>
      <c r="K40" s="154"/>
      <c r="L40" s="154"/>
      <c r="M40" s="154"/>
      <c r="N40" s="154"/>
      <c r="O40" s="154"/>
      <c r="P40" s="155"/>
      <c r="Q40" s="154"/>
      <c r="R40" s="154"/>
      <c r="S40" s="154"/>
      <c r="T40" s="154"/>
      <c r="U40" s="154"/>
      <c r="V40" s="154"/>
      <c r="W40" s="154"/>
      <c r="X40" s="154"/>
      <c r="Y40" s="154"/>
      <c r="Z40" s="154"/>
      <c r="AA40" s="154"/>
      <c r="AB40" s="154"/>
      <c r="AC40" s="154"/>
      <c r="AD40" s="154"/>
      <c r="AE40" s="154"/>
      <c r="AF40" s="154"/>
      <c r="AG40" s="154"/>
      <c r="AH40" s="154"/>
      <c r="AI40" s="154"/>
      <c r="AJ40" s="154"/>
      <c r="AK40" s="154"/>
      <c r="AL40" s="154"/>
    </row>
    <row r="41" spans="1:38" ht="15" customHeight="1" x14ac:dyDescent="0.45">
      <c r="A41" s="158"/>
      <c r="B41" s="101">
        <f>IF(C41&gt;0,C41*(1+$B$39),"")</f>
        <v>60</v>
      </c>
      <c r="C41" s="159">
        <v>120</v>
      </c>
      <c r="D41" s="101">
        <f>IF(C41&gt;0,C41*(1+$D$39),"")</f>
        <v>240</v>
      </c>
      <c r="E41" s="154"/>
      <c r="F41" s="154"/>
      <c r="G41" s="155"/>
      <c r="H41" s="154"/>
      <c r="I41" s="154"/>
      <c r="J41" s="154"/>
      <c r="K41" s="154"/>
      <c r="L41" s="154"/>
      <c r="M41" s="154"/>
      <c r="N41" s="154"/>
      <c r="O41" s="154"/>
      <c r="P41" s="155"/>
      <c r="Q41" s="154"/>
      <c r="R41" s="154"/>
      <c r="S41" s="154"/>
      <c r="T41" s="154"/>
      <c r="U41" s="154"/>
      <c r="V41" s="154"/>
      <c r="W41" s="154"/>
      <c r="X41" s="154"/>
      <c r="Y41" s="154"/>
      <c r="Z41" s="154"/>
      <c r="AA41" s="154"/>
      <c r="AB41" s="154"/>
      <c r="AC41" s="154"/>
      <c r="AD41" s="154"/>
      <c r="AE41" s="154"/>
      <c r="AF41" s="154"/>
      <c r="AG41" s="154"/>
      <c r="AH41" s="154"/>
      <c r="AI41" s="154"/>
      <c r="AJ41" s="154"/>
      <c r="AK41" s="154"/>
      <c r="AL41" s="154"/>
    </row>
    <row r="42" spans="1:38" x14ac:dyDescent="0.45">
      <c r="A42" s="153" t="s">
        <v>111</v>
      </c>
      <c r="B42" s="151"/>
      <c r="C42" s="151"/>
      <c r="D42" s="151"/>
      <c r="E42" s="152"/>
      <c r="F42" s="152"/>
      <c r="G42" s="151"/>
      <c r="H42" s="152"/>
      <c r="I42" s="15"/>
      <c r="J42" s="15"/>
      <c r="K42" s="15"/>
      <c r="L42" s="15"/>
      <c r="M42" s="15"/>
      <c r="N42" s="154"/>
      <c r="O42" s="154"/>
      <c r="P42" s="155"/>
      <c r="Q42" s="154"/>
      <c r="R42" s="154"/>
      <c r="S42" s="154"/>
      <c r="T42" s="154"/>
      <c r="U42" s="154"/>
      <c r="V42" s="154"/>
      <c r="W42" s="154"/>
      <c r="X42" s="154"/>
      <c r="Y42" s="154"/>
      <c r="Z42" s="154"/>
      <c r="AA42" s="154"/>
      <c r="AB42" s="154"/>
      <c r="AC42" s="154"/>
      <c r="AD42" s="154"/>
      <c r="AE42" s="154"/>
      <c r="AF42" s="154"/>
      <c r="AG42" s="154"/>
      <c r="AH42" s="154"/>
      <c r="AI42" s="154"/>
      <c r="AJ42" s="154"/>
      <c r="AK42" s="154"/>
      <c r="AL42" s="154"/>
    </row>
    <row r="43" spans="1:38" x14ac:dyDescent="0.45">
      <c r="A43" s="153" t="s">
        <v>112</v>
      </c>
      <c r="B43" s="151"/>
      <c r="C43" s="151"/>
      <c r="D43" s="151"/>
      <c r="E43" s="152"/>
      <c r="F43" s="152"/>
      <c r="G43" s="151"/>
      <c r="H43" s="152"/>
      <c r="I43" s="15"/>
      <c r="J43" s="15"/>
      <c r="K43" s="15"/>
      <c r="L43" s="15"/>
      <c r="M43" s="15"/>
      <c r="N43" s="154"/>
      <c r="O43" s="154"/>
      <c r="P43" s="155"/>
      <c r="Q43" s="154"/>
      <c r="R43" s="154"/>
      <c r="S43" s="154"/>
      <c r="T43" s="154"/>
      <c r="U43" s="154"/>
      <c r="V43" s="154"/>
      <c r="W43" s="154"/>
      <c r="X43" s="154"/>
      <c r="Y43" s="154"/>
      <c r="Z43" s="154"/>
      <c r="AA43" s="154"/>
      <c r="AB43" s="154"/>
      <c r="AC43" s="154"/>
      <c r="AD43" s="154"/>
      <c r="AE43" s="154"/>
      <c r="AF43" s="154"/>
      <c r="AG43" s="154"/>
      <c r="AH43" s="154"/>
      <c r="AI43" s="154"/>
      <c r="AJ43" s="154"/>
      <c r="AK43" s="154"/>
      <c r="AL43" s="154"/>
    </row>
    <row r="44" spans="1:38" x14ac:dyDescent="0.45">
      <c r="A44" s="153" t="s">
        <v>113</v>
      </c>
      <c r="B44" s="151"/>
      <c r="C44" s="151"/>
      <c r="D44" s="151"/>
      <c r="E44" s="152"/>
      <c r="F44" s="152"/>
      <c r="G44" s="151"/>
      <c r="H44" s="152"/>
      <c r="I44" s="15"/>
      <c r="J44" s="15"/>
      <c r="K44" s="15"/>
      <c r="L44" s="15"/>
      <c r="M44" s="15"/>
      <c r="N44" s="154"/>
      <c r="O44" s="154"/>
      <c r="P44" s="155"/>
      <c r="Q44" s="154"/>
      <c r="R44" s="154"/>
      <c r="S44" s="154"/>
      <c r="T44" s="154"/>
      <c r="U44" s="154"/>
      <c r="V44" s="154"/>
      <c r="W44" s="154"/>
      <c r="X44" s="154"/>
      <c r="Y44" s="154"/>
      <c r="Z44" s="154"/>
      <c r="AA44" s="154"/>
      <c r="AB44" s="154"/>
      <c r="AC44" s="154"/>
      <c r="AD44" s="154"/>
      <c r="AE44" s="154"/>
      <c r="AF44" s="154"/>
      <c r="AG44" s="154"/>
      <c r="AH44" s="154"/>
      <c r="AI44" s="154"/>
      <c r="AJ44" s="154"/>
      <c r="AK44" s="154"/>
      <c r="AL44" s="154"/>
    </row>
    <row r="45" spans="1:38" x14ac:dyDescent="0.45">
      <c r="A45" s="16"/>
      <c r="B45" s="15"/>
      <c r="C45" s="15"/>
      <c r="D45" s="15"/>
      <c r="E45" s="15"/>
      <c r="F45" s="15"/>
      <c r="G45" s="16"/>
      <c r="H45" s="15"/>
      <c r="I45" s="15"/>
      <c r="J45" s="15"/>
      <c r="K45" s="15"/>
      <c r="L45" s="15"/>
      <c r="M45" s="15"/>
      <c r="N45" s="15"/>
      <c r="O45" s="15"/>
      <c r="P45" s="16"/>
      <c r="Q45" s="15"/>
      <c r="R45" s="15"/>
      <c r="S45" s="15"/>
      <c r="T45" s="15"/>
      <c r="U45" s="15"/>
      <c r="V45" s="15"/>
      <c r="W45" s="15"/>
      <c r="X45" s="15"/>
      <c r="Y45" s="15"/>
      <c r="Z45" s="15"/>
      <c r="AA45" s="15"/>
      <c r="AB45" s="15"/>
      <c r="AC45" s="15"/>
      <c r="AD45" s="15"/>
      <c r="AE45" s="15"/>
      <c r="AF45" s="15"/>
      <c r="AG45" s="15"/>
      <c r="AH45" s="15"/>
      <c r="AI45" s="15"/>
      <c r="AJ45" s="15"/>
      <c r="AK45" s="15"/>
      <c r="AL45" s="15"/>
    </row>
    <row r="46" spans="1:38" x14ac:dyDescent="0.45">
      <c r="A46" s="15"/>
      <c r="B46" s="35" t="str">
        <f>_xlfn.CONCAT("Version ",'Change Log'!$B$3," – © 2017-",YEAR('Change Log'!$A$3),IF('Change Log'!$C$3="William W. Davis",", William W. Davis, MSPM, PMP",_xlfn.CONCAT(", original copyright holder is William W. Davis, MSPM, PMP; later modified by ",'Change Log'!$C$3)))</f>
        <v>Version 3.4 – © 2017-2025, William W. Davis, MSPM, PMP</v>
      </c>
      <c r="C46" s="15"/>
      <c r="D46" s="15"/>
      <c r="E46" s="15"/>
      <c r="F46" s="15"/>
      <c r="G46" s="16"/>
      <c r="H46" s="15"/>
      <c r="I46" s="15"/>
      <c r="J46" s="15"/>
      <c r="K46" s="15"/>
      <c r="L46" s="15"/>
      <c r="M46" s="15"/>
      <c r="N46" s="15"/>
      <c r="O46" s="15"/>
      <c r="P46" s="16"/>
      <c r="Q46" s="15"/>
      <c r="R46" s="15"/>
      <c r="S46" s="15"/>
      <c r="T46" s="15"/>
      <c r="U46" s="15"/>
      <c r="V46" s="15"/>
      <c r="W46" s="15"/>
      <c r="X46" s="15"/>
      <c r="Y46" s="15"/>
      <c r="Z46" s="15"/>
      <c r="AA46" s="15"/>
      <c r="AB46" s="15"/>
      <c r="AC46" s="15"/>
      <c r="AD46" s="15"/>
      <c r="AE46" s="15"/>
      <c r="AF46" s="15"/>
      <c r="AG46" s="15"/>
      <c r="AH46" s="15"/>
      <c r="AI46" s="15"/>
      <c r="AJ46" s="15"/>
      <c r="AK46" s="15"/>
      <c r="AL46" s="15"/>
    </row>
    <row r="47" spans="1:38" x14ac:dyDescent="0.45">
      <c r="A47" s="15"/>
      <c r="B47" s="349" t="s">
        <v>131</v>
      </c>
      <c r="C47" s="349"/>
      <c r="D47" s="349"/>
      <c r="E47" s="349"/>
      <c r="F47" s="349"/>
      <c r="G47" s="349"/>
      <c r="H47" s="349"/>
      <c r="I47" s="349"/>
      <c r="J47" s="349"/>
      <c r="K47" s="349"/>
      <c r="L47" s="349"/>
      <c r="M47" s="349"/>
      <c r="N47" s="349"/>
      <c r="O47" s="122"/>
      <c r="P47" s="16"/>
      <c r="Q47" s="15"/>
      <c r="R47" s="15"/>
      <c r="S47" s="15"/>
      <c r="T47" s="15"/>
      <c r="U47" s="15"/>
      <c r="V47" s="15"/>
      <c r="W47" s="15"/>
      <c r="X47" s="15"/>
      <c r="Y47" s="15"/>
      <c r="Z47" s="15"/>
      <c r="AA47" s="15"/>
      <c r="AB47" s="15"/>
      <c r="AC47" s="15"/>
      <c r="AD47" s="15"/>
      <c r="AE47" s="15"/>
      <c r="AF47" s="15"/>
      <c r="AG47" s="15"/>
      <c r="AH47" s="15"/>
      <c r="AI47" s="15"/>
      <c r="AJ47" s="15"/>
      <c r="AK47" s="15"/>
      <c r="AL47" s="15"/>
    </row>
    <row r="48" spans="1:38" x14ac:dyDescent="0.45">
      <c r="A48" s="15"/>
      <c r="B48" s="349" t="s">
        <v>130</v>
      </c>
      <c r="C48" s="349"/>
      <c r="D48" s="349"/>
      <c r="E48" s="349"/>
      <c r="F48" s="349"/>
      <c r="G48" s="349"/>
      <c r="H48" s="349"/>
      <c r="I48" s="349"/>
      <c r="J48" s="349"/>
      <c r="K48" s="349"/>
      <c r="L48" s="349"/>
      <c r="M48" s="349"/>
      <c r="N48" s="349"/>
      <c r="O48" s="122"/>
      <c r="P48" s="16"/>
      <c r="Q48" s="15"/>
      <c r="R48" s="15"/>
      <c r="S48" s="15"/>
      <c r="T48" s="15"/>
      <c r="U48" s="15"/>
      <c r="V48" s="15"/>
      <c r="W48" s="15"/>
      <c r="X48" s="15"/>
      <c r="Y48" s="15"/>
      <c r="Z48" s="15"/>
      <c r="AA48" s="15"/>
      <c r="AB48" s="15"/>
      <c r="AC48" s="15"/>
      <c r="AD48" s="15"/>
      <c r="AE48" s="15"/>
      <c r="AF48" s="15"/>
      <c r="AG48" s="15"/>
      <c r="AH48" s="15"/>
      <c r="AI48" s="15"/>
      <c r="AJ48" s="15"/>
      <c r="AK48" s="15"/>
      <c r="AL48" s="15"/>
    </row>
    <row r="49" spans="1:38" x14ac:dyDescent="0.45">
      <c r="A49" s="15"/>
      <c r="B49" s="349" t="s">
        <v>90</v>
      </c>
      <c r="C49" s="349"/>
      <c r="D49" s="349"/>
      <c r="E49" s="349"/>
      <c r="F49" s="349"/>
      <c r="G49" s="349"/>
      <c r="H49" s="349"/>
      <c r="I49" s="349"/>
      <c r="J49" s="349"/>
      <c r="K49" s="349"/>
      <c r="L49" s="349"/>
      <c r="M49" s="349"/>
      <c r="N49" s="349"/>
      <c r="O49" s="122"/>
      <c r="P49" s="16"/>
      <c r="Q49" s="15"/>
      <c r="R49" s="15"/>
      <c r="S49" s="15"/>
      <c r="T49" s="15"/>
      <c r="U49" s="15"/>
      <c r="V49" s="15"/>
      <c r="W49" s="15"/>
      <c r="X49" s="15"/>
      <c r="Y49" s="15"/>
      <c r="Z49" s="15"/>
      <c r="AA49" s="15"/>
      <c r="AB49" s="15"/>
      <c r="AC49" s="15"/>
      <c r="AD49" s="15"/>
      <c r="AE49" s="15"/>
      <c r="AF49" s="15"/>
      <c r="AG49" s="15"/>
      <c r="AH49" s="15"/>
      <c r="AI49" s="15"/>
      <c r="AJ49" s="15"/>
      <c r="AK49" s="15"/>
      <c r="AL49" s="15"/>
    </row>
    <row r="50" spans="1:38" x14ac:dyDescent="0.45">
      <c r="A50" s="15"/>
      <c r="B50" s="349" t="s">
        <v>143</v>
      </c>
      <c r="C50" s="349"/>
      <c r="D50" s="349"/>
      <c r="E50" s="349"/>
      <c r="F50" s="349"/>
      <c r="G50" s="349"/>
      <c r="H50" s="349"/>
      <c r="I50" s="349"/>
      <c r="J50" s="349"/>
      <c r="K50" s="349"/>
      <c r="L50" s="349"/>
      <c r="M50" s="349"/>
      <c r="N50" s="349"/>
      <c r="O50" s="122"/>
      <c r="P50" s="16"/>
      <c r="Q50" s="15"/>
      <c r="R50" s="15"/>
      <c r="S50" s="15"/>
      <c r="T50" s="15"/>
      <c r="U50" s="15"/>
      <c r="V50" s="15"/>
      <c r="W50" s="15"/>
      <c r="X50" s="15"/>
      <c r="Y50" s="15"/>
      <c r="Z50" s="15"/>
      <c r="AA50" s="15"/>
      <c r="AB50" s="15"/>
      <c r="AC50" s="15"/>
      <c r="AD50" s="15"/>
      <c r="AE50" s="15"/>
      <c r="AF50" s="15"/>
      <c r="AG50" s="15"/>
      <c r="AH50" s="15"/>
      <c r="AI50" s="15"/>
      <c r="AJ50" s="15"/>
      <c r="AK50" s="15"/>
      <c r="AL50" s="15"/>
    </row>
    <row r="51" spans="1:38" x14ac:dyDescent="0.45">
      <c r="A51" s="15"/>
      <c r="B51" s="349" t="s">
        <v>849</v>
      </c>
      <c r="C51" s="349"/>
      <c r="D51" s="349"/>
      <c r="E51" s="349"/>
      <c r="F51" s="349"/>
      <c r="G51" s="349"/>
      <c r="H51" s="349"/>
      <c r="I51" s="349"/>
      <c r="J51" s="349"/>
      <c r="K51" s="349"/>
      <c r="L51" s="349"/>
      <c r="M51" s="349"/>
      <c r="N51" s="349"/>
      <c r="O51" s="122"/>
      <c r="P51" s="16"/>
      <c r="Q51" s="15"/>
      <c r="R51" s="15"/>
      <c r="S51" s="15"/>
      <c r="T51" s="15"/>
      <c r="U51" s="15"/>
      <c r="V51" s="15"/>
      <c r="W51" s="15"/>
      <c r="X51" s="15"/>
      <c r="Y51" s="15"/>
      <c r="Z51" s="15"/>
      <c r="AA51" s="15"/>
      <c r="AB51" s="15"/>
      <c r="AC51" s="15"/>
      <c r="AD51" s="15"/>
      <c r="AE51" s="15"/>
      <c r="AF51" s="15"/>
      <c r="AG51" s="15"/>
      <c r="AH51" s="15"/>
      <c r="AI51" s="15"/>
      <c r="AJ51" s="15"/>
      <c r="AK51" s="15"/>
      <c r="AL51" s="15"/>
    </row>
    <row r="52" spans="1:38" x14ac:dyDescent="0.45">
      <c r="A52" s="15"/>
      <c r="B52" s="136" t="s">
        <v>144</v>
      </c>
      <c r="C52" s="122"/>
      <c r="D52" s="122"/>
      <c r="E52" s="122"/>
      <c r="F52" s="122"/>
      <c r="G52" s="122"/>
      <c r="H52" s="122"/>
      <c r="I52" s="122"/>
      <c r="J52" s="122"/>
      <c r="K52" s="122"/>
      <c r="L52" s="122"/>
      <c r="M52" s="122"/>
      <c r="N52" s="122"/>
      <c r="O52" s="122"/>
      <c r="P52" s="16"/>
      <c r="Q52" s="15"/>
      <c r="R52" s="15"/>
      <c r="S52" s="15"/>
      <c r="T52" s="15"/>
      <c r="U52" s="15"/>
      <c r="V52" s="15"/>
      <c r="W52" s="15"/>
      <c r="X52" s="15"/>
      <c r="Y52" s="15"/>
      <c r="Z52" s="15"/>
      <c r="AA52" s="15"/>
      <c r="AB52" s="15"/>
      <c r="AC52" s="15"/>
      <c r="AD52" s="15"/>
      <c r="AE52" s="15"/>
      <c r="AF52" s="15"/>
      <c r="AG52" s="15"/>
      <c r="AH52" s="15"/>
      <c r="AI52" s="15"/>
      <c r="AJ52" s="15"/>
      <c r="AK52" s="15"/>
      <c r="AL52" s="15"/>
    </row>
    <row r="53" spans="1:38" x14ac:dyDescent="0.4">
      <c r="A53" s="15"/>
      <c r="B53" s="136" t="s">
        <v>88</v>
      </c>
      <c r="C53" s="15"/>
      <c r="D53" s="15"/>
      <c r="E53" s="15"/>
      <c r="F53" s="15"/>
      <c r="G53" s="16"/>
      <c r="H53" s="15"/>
      <c r="I53" s="15"/>
      <c r="J53" s="15"/>
      <c r="K53" s="15"/>
      <c r="L53" s="15"/>
      <c r="M53" s="15"/>
      <c r="N53" s="15"/>
      <c r="O53" s="15"/>
      <c r="P53" s="16"/>
      <c r="Q53" s="15"/>
      <c r="R53" s="15"/>
      <c r="S53" s="15"/>
      <c r="T53" s="15"/>
      <c r="U53" s="15"/>
      <c r="V53" s="15"/>
      <c r="W53" s="15"/>
      <c r="X53" s="15"/>
      <c r="Y53" s="15"/>
      <c r="Z53" s="15"/>
      <c r="AA53" s="15"/>
      <c r="AB53" s="15"/>
      <c r="AC53" s="15"/>
      <c r="AD53" s="15"/>
      <c r="AE53" s="15"/>
      <c r="AF53" s="15"/>
      <c r="AG53" s="15"/>
      <c r="AH53" s="15"/>
      <c r="AI53" s="15"/>
      <c r="AJ53" s="15"/>
      <c r="AK53" s="15"/>
      <c r="AL53" s="15"/>
    </row>
    <row r="54" spans="1:38" x14ac:dyDescent="0.4">
      <c r="A54" s="15"/>
      <c r="B54" s="136" t="s">
        <v>145</v>
      </c>
      <c r="C54" s="15"/>
      <c r="D54" s="15"/>
      <c r="E54" s="15"/>
      <c r="F54" s="15"/>
      <c r="G54" s="16"/>
      <c r="H54" s="15"/>
      <c r="I54" s="15"/>
      <c r="J54" s="15"/>
      <c r="K54" s="15"/>
      <c r="L54" s="15"/>
      <c r="M54" s="15"/>
      <c r="N54" s="15"/>
      <c r="O54" s="15"/>
      <c r="P54" s="16"/>
      <c r="Q54" s="15"/>
      <c r="R54" s="15"/>
      <c r="S54" s="15"/>
      <c r="T54" s="15"/>
      <c r="U54" s="15"/>
      <c r="V54" s="15"/>
      <c r="W54" s="15"/>
      <c r="X54" s="15"/>
      <c r="Y54" s="15"/>
      <c r="Z54" s="15"/>
      <c r="AA54" s="15"/>
      <c r="AB54" s="15"/>
      <c r="AC54" s="15"/>
      <c r="AD54" s="15"/>
      <c r="AE54" s="15"/>
      <c r="AF54" s="15"/>
      <c r="AG54" s="15"/>
      <c r="AH54" s="15"/>
      <c r="AI54" s="15"/>
      <c r="AJ54" s="15"/>
      <c r="AK54" s="15"/>
      <c r="AL54" s="15"/>
    </row>
    <row r="55" spans="1:38" x14ac:dyDescent="0.4">
      <c r="A55" s="15"/>
      <c r="B55" s="136" t="s">
        <v>146</v>
      </c>
      <c r="C55" s="15"/>
      <c r="D55" s="15"/>
      <c r="E55" s="15"/>
      <c r="F55" s="15"/>
      <c r="G55" s="16"/>
      <c r="H55" s="15"/>
      <c r="I55" s="15"/>
      <c r="J55" s="15"/>
      <c r="K55" s="15"/>
      <c r="L55" s="15"/>
      <c r="M55" s="15"/>
      <c r="N55" s="15"/>
      <c r="O55" s="15"/>
      <c r="P55" s="16"/>
      <c r="Q55" s="15"/>
      <c r="R55" s="15"/>
      <c r="S55" s="15"/>
      <c r="T55" s="15"/>
      <c r="U55" s="15"/>
      <c r="V55" s="15"/>
      <c r="W55" s="15"/>
      <c r="X55" s="15"/>
      <c r="Y55" s="15"/>
      <c r="Z55" s="15"/>
      <c r="AA55" s="15"/>
      <c r="AB55" s="15"/>
      <c r="AC55" s="15"/>
      <c r="AD55" s="15"/>
      <c r="AE55" s="15"/>
      <c r="AF55" s="15"/>
      <c r="AG55" s="15"/>
      <c r="AH55" s="15"/>
      <c r="AI55" s="15"/>
      <c r="AJ55" s="15"/>
      <c r="AK55" s="15"/>
      <c r="AL55" s="15"/>
    </row>
    <row r="56" spans="1:38" x14ac:dyDescent="0.4">
      <c r="A56" s="15"/>
      <c r="B56" s="136" t="s">
        <v>683</v>
      </c>
      <c r="C56" s="15"/>
      <c r="D56" s="15"/>
      <c r="E56" s="15"/>
      <c r="F56" s="15"/>
      <c r="G56" s="16"/>
      <c r="H56" s="15"/>
      <c r="I56" s="15"/>
      <c r="J56" s="15"/>
      <c r="K56" s="15"/>
      <c r="L56" s="15"/>
      <c r="M56" s="15"/>
      <c r="N56" s="15"/>
      <c r="O56" s="15"/>
      <c r="P56" s="16"/>
      <c r="Q56" s="15"/>
      <c r="R56" s="15"/>
      <c r="S56" s="15"/>
      <c r="T56" s="15"/>
      <c r="U56" s="15"/>
      <c r="V56" s="15"/>
      <c r="W56" s="15"/>
      <c r="X56" s="15"/>
      <c r="Y56" s="15"/>
      <c r="Z56" s="15"/>
      <c r="AA56" s="15"/>
      <c r="AB56" s="15"/>
      <c r="AC56" s="15"/>
      <c r="AD56" s="15"/>
      <c r="AE56" s="15"/>
      <c r="AF56" s="15"/>
      <c r="AG56" s="15"/>
      <c r="AH56" s="15"/>
      <c r="AI56" s="15"/>
      <c r="AJ56" s="15"/>
      <c r="AK56" s="15"/>
      <c r="AL56" s="15"/>
    </row>
    <row r="57" spans="1:38" x14ac:dyDescent="0.4">
      <c r="A57" s="15"/>
      <c r="B57" s="136" t="s">
        <v>684</v>
      </c>
      <c r="C57" s="15"/>
      <c r="D57" s="15"/>
      <c r="E57" s="15"/>
      <c r="F57" s="15"/>
      <c r="G57" s="16"/>
      <c r="H57" s="15"/>
      <c r="I57" s="15"/>
      <c r="J57" s="15"/>
      <c r="K57" s="15"/>
      <c r="L57" s="15"/>
      <c r="M57" s="15"/>
      <c r="N57" s="15"/>
      <c r="O57" s="15"/>
      <c r="P57" s="16"/>
      <c r="Q57" s="15"/>
      <c r="R57" s="15"/>
      <c r="S57" s="15"/>
      <c r="T57" s="15"/>
      <c r="U57" s="15"/>
      <c r="V57" s="15"/>
      <c r="W57" s="15"/>
      <c r="X57" s="15"/>
      <c r="Y57" s="15"/>
      <c r="Z57" s="15"/>
      <c r="AA57" s="15"/>
      <c r="AB57" s="15"/>
      <c r="AC57" s="15"/>
      <c r="AD57" s="15"/>
      <c r="AE57" s="15"/>
      <c r="AF57" s="15"/>
      <c r="AG57" s="15"/>
      <c r="AH57" s="15"/>
      <c r="AI57" s="15"/>
      <c r="AJ57" s="15"/>
      <c r="AK57" s="15"/>
      <c r="AL57" s="15"/>
    </row>
    <row r="58" spans="1:38" x14ac:dyDescent="0.4">
      <c r="A58" s="15"/>
      <c r="B58" s="136"/>
      <c r="C58" s="15"/>
      <c r="D58" s="15"/>
      <c r="E58" s="15"/>
      <c r="F58" s="15"/>
      <c r="G58" s="16"/>
      <c r="H58" s="15"/>
      <c r="I58" s="15"/>
      <c r="J58" s="15"/>
      <c r="K58" s="15"/>
      <c r="L58" s="15"/>
      <c r="M58" s="15"/>
      <c r="N58" s="15"/>
      <c r="O58" s="15"/>
      <c r="P58" s="16"/>
      <c r="Q58" s="15"/>
      <c r="R58" s="15"/>
      <c r="S58" s="15"/>
      <c r="T58" s="15"/>
      <c r="U58" s="15"/>
      <c r="V58" s="15"/>
      <c r="W58" s="15"/>
      <c r="X58" s="15"/>
      <c r="Y58" s="15"/>
      <c r="Z58" s="15"/>
      <c r="AA58" s="15"/>
      <c r="AB58" s="15"/>
      <c r="AC58" s="15"/>
      <c r="AD58" s="15"/>
      <c r="AE58" s="15"/>
      <c r="AF58" s="15"/>
      <c r="AG58" s="15"/>
      <c r="AH58" s="15"/>
      <c r="AI58" s="15"/>
      <c r="AJ58" s="15"/>
      <c r="AK58" s="15"/>
      <c r="AL58" s="15"/>
    </row>
    <row r="59" spans="1:38" x14ac:dyDescent="0.4">
      <c r="A59" s="15"/>
      <c r="B59" s="136" t="s">
        <v>685</v>
      </c>
      <c r="C59" s="15"/>
      <c r="D59" s="15"/>
      <c r="E59" s="15"/>
      <c r="F59" s="15"/>
      <c r="G59" s="16"/>
      <c r="H59" s="15"/>
      <c r="I59" s="15"/>
      <c r="J59" s="15"/>
      <c r="K59" s="15"/>
      <c r="L59" s="15"/>
      <c r="M59" s="15"/>
      <c r="N59" s="15"/>
      <c r="O59" s="15"/>
      <c r="P59" s="16"/>
      <c r="Q59" s="15"/>
      <c r="R59" s="15"/>
      <c r="S59" s="15"/>
      <c r="T59" s="15"/>
      <c r="U59" s="15"/>
      <c r="V59" s="15"/>
      <c r="W59" s="15"/>
      <c r="X59" s="15"/>
      <c r="Y59" s="15"/>
      <c r="Z59" s="15"/>
      <c r="AA59" s="15"/>
      <c r="AB59" s="15"/>
      <c r="AC59" s="15"/>
      <c r="AD59" s="15"/>
      <c r="AE59" s="15"/>
      <c r="AF59" s="15"/>
      <c r="AG59" s="15"/>
      <c r="AH59" s="15"/>
      <c r="AI59" s="15"/>
      <c r="AJ59" s="15"/>
      <c r="AK59" s="15"/>
      <c r="AL59" s="15"/>
    </row>
    <row r="60" spans="1:38" x14ac:dyDescent="0.4">
      <c r="A60" s="15"/>
      <c r="B60" s="136" t="s">
        <v>87</v>
      </c>
      <c r="C60" s="15"/>
      <c r="D60" s="15"/>
      <c r="E60" s="15"/>
      <c r="F60" s="15"/>
      <c r="G60" s="16"/>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row>
    <row r="61" spans="1:38" x14ac:dyDescent="0.4">
      <c r="A61" s="15"/>
      <c r="B61" s="348" t="s">
        <v>718</v>
      </c>
      <c r="C61" s="348"/>
      <c r="D61" s="348"/>
      <c r="E61" s="348"/>
      <c r="F61" s="348"/>
      <c r="G61" s="348"/>
      <c r="H61" s="348"/>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row>
    <row r="62" spans="1:38" x14ac:dyDescent="0.45">
      <c r="A62" s="15"/>
      <c r="B62" s="15"/>
      <c r="C62" s="15"/>
      <c r="D62" s="15"/>
      <c r="E62" s="15"/>
      <c r="F62" s="15"/>
      <c r="G62" s="16"/>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row>
    <row r="63" spans="1:38" hidden="1" x14ac:dyDescent="0.45">
      <c r="A63" s="173"/>
      <c r="B63" s="174" t="s">
        <v>665</v>
      </c>
      <c r="C63" s="175">
        <f>IF(AND(B5&gt;0,C5&gt;0,D5&gt;0),ABS(B5-D5)/100,"")</f>
        <v>1.8</v>
      </c>
      <c r="D63" s="176" t="s">
        <v>666</v>
      </c>
      <c r="E63" s="15"/>
      <c r="F63" s="15"/>
      <c r="G63" s="16"/>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row>
    <row r="64" spans="1:38" hidden="1" x14ac:dyDescent="0.45">
      <c r="A64" s="173"/>
      <c r="B64" s="48"/>
      <c r="C64" s="48"/>
      <c r="D64" s="15"/>
      <c r="E64" s="15"/>
      <c r="F64" s="15"/>
      <c r="G64" s="16"/>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row>
    <row r="65" spans="1:38" hidden="1" x14ac:dyDescent="0.45">
      <c r="A65" s="173"/>
      <c r="B65" s="177">
        <f>IF(ISNONTEXT($C$63),B5,"")</f>
        <v>60</v>
      </c>
      <c r="C65" s="191">
        <f>IF($G$19="R",_xlfn.BETA.DIST(B65+0.001,$Q$19,$R$19,FALSE,$B$5,$D$5),_xlfn.BETA.DIST(B65+0.001,$R$19,$Q$19,FALSE,$B$5,$D$5))</f>
        <v>2.625690330946797E-9</v>
      </c>
      <c r="D65" s="15"/>
      <c r="E65" s="15"/>
      <c r="F65" s="15"/>
      <c r="G65" s="16"/>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row>
    <row r="66" spans="1:38" hidden="1" x14ac:dyDescent="0.45">
      <c r="A66" s="173"/>
      <c r="B66" s="177">
        <f>IF(ISNONTEXT($C$63),B65+$C$63,"")</f>
        <v>61.8</v>
      </c>
      <c r="C66" s="61">
        <f>IF($G$19="R",_xlfn.BETA.DIST(B66,$Q$19,$R$19,FALSE,$B$5,$D$5),_xlfn.BETA.DIST(B66,$R$19,$Q$19,FALSE,$B$5,$D$5))</f>
        <v>1.9456516406249967E-4</v>
      </c>
      <c r="D66" s="15"/>
      <c r="E66" s="15"/>
      <c r="F66" s="15"/>
      <c r="G66" s="16"/>
      <c r="H66" s="15"/>
      <c r="I66" s="15"/>
      <c r="J66" s="15"/>
      <c r="K66" s="15"/>
      <c r="L66" s="15"/>
      <c r="M66" s="15"/>
      <c r="N66" s="16"/>
      <c r="O66" s="16"/>
      <c r="P66" s="15"/>
      <c r="Q66" s="15"/>
      <c r="R66" s="15"/>
      <c r="S66" s="15"/>
      <c r="T66" s="15"/>
      <c r="U66" s="15"/>
      <c r="V66" s="15"/>
      <c r="W66" s="15"/>
      <c r="X66" s="15"/>
      <c r="Y66" s="15"/>
      <c r="Z66" s="15"/>
      <c r="AA66" s="15"/>
      <c r="AB66" s="15"/>
      <c r="AC66" s="15"/>
      <c r="AD66" s="15"/>
      <c r="AE66" s="15"/>
      <c r="AF66" s="15"/>
      <c r="AG66" s="15"/>
      <c r="AH66" s="15"/>
      <c r="AI66" s="15"/>
      <c r="AJ66" s="15"/>
      <c r="AK66" s="15"/>
      <c r="AL66" s="15"/>
    </row>
    <row r="67" spans="1:38" hidden="1" x14ac:dyDescent="0.45">
      <c r="A67" s="173"/>
      <c r="B67" s="177">
        <f t="shared" ref="B67:B130" si="0">IF(ISNONTEXT($C$63),B66+$C$63,"")</f>
        <v>63.599999999999994</v>
      </c>
      <c r="C67" s="61">
        <f t="shared" ref="C67:C130" si="1">IF($G$19="R",_xlfn.BETA.DIST(B67,$Q$19,$R$19,FALSE,$B$5,$D$5),_xlfn.BETA.DIST(B67,$R$19,$Q$19,FALSE,$B$5,$D$5))</f>
        <v>5.3380510324048587E-4</v>
      </c>
    </row>
    <row r="68" spans="1:38" hidden="1" x14ac:dyDescent="0.45">
      <c r="A68" s="173"/>
      <c r="B68" s="177">
        <f t="shared" si="0"/>
        <v>65.399999999999991</v>
      </c>
      <c r="C68" s="61">
        <f t="shared" si="1"/>
        <v>9.509475977782472E-4</v>
      </c>
    </row>
    <row r="69" spans="1:38" hidden="1" x14ac:dyDescent="0.45">
      <c r="A69" s="173"/>
      <c r="B69" s="177">
        <f t="shared" si="0"/>
        <v>67.199999999999989</v>
      </c>
      <c r="C69" s="61">
        <f t="shared" si="1"/>
        <v>1.4192639999999967E-3</v>
      </c>
    </row>
    <row r="70" spans="1:38" hidden="1" x14ac:dyDescent="0.45">
      <c r="A70" s="173"/>
      <c r="B70" s="177">
        <f t="shared" si="0"/>
        <v>68.999999999999986</v>
      </c>
      <c r="C70" s="61">
        <f t="shared" si="1"/>
        <v>1.9221413571625481E-3</v>
      </c>
    </row>
    <row r="71" spans="1:38" hidden="1" x14ac:dyDescent="0.45">
      <c r="A71" s="173"/>
      <c r="B71" s="177">
        <f t="shared" si="0"/>
        <v>70.799999999999983</v>
      </c>
      <c r="C71" s="61">
        <f t="shared" si="1"/>
        <v>2.4477662205629079E-3</v>
      </c>
    </row>
    <row r="72" spans="1:38" hidden="1" x14ac:dyDescent="0.45">
      <c r="A72" s="173"/>
      <c r="B72" s="177">
        <f t="shared" si="0"/>
        <v>72.59999999999998</v>
      </c>
      <c r="C72" s="61">
        <f t="shared" si="1"/>
        <v>2.9871388243808165E-3</v>
      </c>
    </row>
    <row r="73" spans="1:38" hidden="1" x14ac:dyDescent="0.45">
      <c r="A73"/>
      <c r="B73" s="177">
        <f t="shared" si="0"/>
        <v>74.399999999999977</v>
      </c>
      <c r="C73" s="61">
        <f t="shared" si="1"/>
        <v>3.5331165435501153E-3</v>
      </c>
    </row>
    <row r="74" spans="1:38" hidden="1" x14ac:dyDescent="0.45">
      <c r="A74"/>
      <c r="B74" s="177">
        <f t="shared" si="0"/>
        <v>76.199999999999974</v>
      </c>
      <c r="C74" s="61">
        <f t="shared" si="1"/>
        <v>4.0798804921874932E-3</v>
      </c>
    </row>
    <row r="75" spans="1:38" hidden="1" x14ac:dyDescent="0.45">
      <c r="A75"/>
      <c r="B75" s="177">
        <f t="shared" si="0"/>
        <v>77.999999999999972</v>
      </c>
      <c r="C75" s="61">
        <f t="shared" si="1"/>
        <v>4.6226076015164408E-3</v>
      </c>
    </row>
    <row r="76" spans="1:38" hidden="1" x14ac:dyDescent="0.45">
      <c r="A76"/>
      <c r="B76" s="177">
        <f t="shared" si="0"/>
        <v>79.799999999999969</v>
      </c>
      <c r="C76" s="61">
        <f t="shared" si="1"/>
        <v>5.1572543218014293E-3</v>
      </c>
    </row>
    <row r="77" spans="1:38" hidden="1" x14ac:dyDescent="0.45">
      <c r="A77"/>
      <c r="B77" s="177">
        <f t="shared" si="0"/>
        <v>81.599999999999966</v>
      </c>
      <c r="C77" s="61">
        <f t="shared" si="1"/>
        <v>5.6804061156899609E-3</v>
      </c>
    </row>
    <row r="78" spans="1:38" hidden="1" x14ac:dyDescent="0.45">
      <c r="A78"/>
      <c r="B78" s="177">
        <f t="shared" si="0"/>
        <v>83.399999999999963</v>
      </c>
      <c r="C78" s="61">
        <f t="shared" si="1"/>
        <v>6.1891682236416825E-3</v>
      </c>
    </row>
    <row r="79" spans="1:38" hidden="1" x14ac:dyDescent="0.45">
      <c r="A79"/>
      <c r="B79" s="177">
        <f t="shared" si="0"/>
        <v>85.19999999999996</v>
      </c>
      <c r="C79" s="61">
        <f t="shared" si="1"/>
        <v>6.6810836302198702E-3</v>
      </c>
    </row>
    <row r="80" spans="1:38" hidden="1" x14ac:dyDescent="0.45">
      <c r="A80"/>
      <c r="B80" s="177">
        <f t="shared" si="0"/>
        <v>86.999999999999957</v>
      </c>
      <c r="C80" s="61">
        <f t="shared" si="1"/>
        <v>7.1540696916680179E-3</v>
      </c>
    </row>
    <row r="81" spans="1:3" hidden="1" x14ac:dyDescent="0.45">
      <c r="A81"/>
      <c r="B81" s="177">
        <f t="shared" si="0"/>
        <v>88.799999999999955</v>
      </c>
      <c r="C81" s="61">
        <f t="shared" si="1"/>
        <v>7.6063679999999944E-3</v>
      </c>
    </row>
    <row r="82" spans="1:3" hidden="1" x14ac:dyDescent="0.45">
      <c r="A82"/>
      <c r="B82" s="177">
        <f t="shared" si="0"/>
        <v>90.599999999999952</v>
      </c>
      <c r="C82" s="61">
        <f t="shared" si="1"/>
        <v>8.036503903720708E-3</v>
      </c>
    </row>
    <row r="83" spans="1:3" hidden="1" x14ac:dyDescent="0.45">
      <c r="A83"/>
      <c r="B83" s="177">
        <f t="shared" si="0"/>
        <v>92.399999999999949</v>
      </c>
      <c r="C83" s="61">
        <f t="shared" si="1"/>
        <v>8.4432532452618746E-3</v>
      </c>
    </row>
    <row r="84" spans="1:3" hidden="1" x14ac:dyDescent="0.45">
      <c r="A84"/>
      <c r="B84" s="177">
        <f t="shared" si="0"/>
        <v>94.199999999999946</v>
      </c>
      <c r="C84" s="61">
        <f t="shared" si="1"/>
        <v>8.8256146054257571E-3</v>
      </c>
    </row>
    <row r="85" spans="1:3" hidden="1" x14ac:dyDescent="0.45">
      <c r="A85"/>
      <c r="B85" s="177">
        <f t="shared" si="0"/>
        <v>95.999999999999943</v>
      </c>
      <c r="C85" s="61">
        <f t="shared" si="1"/>
        <v>9.1827858275991305E-3</v>
      </c>
    </row>
    <row r="86" spans="1:3" hidden="1" x14ac:dyDescent="0.45">
      <c r="A86"/>
      <c r="B86" s="177">
        <f t="shared" si="0"/>
        <v>97.79999999999994</v>
      </c>
      <c r="C86" s="61">
        <f t="shared" si="1"/>
        <v>9.5141439220094801E-3</v>
      </c>
    </row>
    <row r="87" spans="1:3" hidden="1" x14ac:dyDescent="0.45">
      <c r="A87"/>
      <c r="B87" s="177">
        <f t="shared" si="0"/>
        <v>99.599999999999937</v>
      </c>
      <c r="C87" s="61">
        <f t="shared" si="1"/>
        <v>9.8192276779604203E-3</v>
      </c>
    </row>
    <row r="88" spans="1:3" hidden="1" x14ac:dyDescent="0.45">
      <c r="A88"/>
      <c r="B88" s="177">
        <f t="shared" si="0"/>
        <v>101.39999999999993</v>
      </c>
      <c r="C88" s="61">
        <f t="shared" si="1"/>
        <v>1.009772247361042E-2</v>
      </c>
    </row>
    <row r="89" spans="1:3" hidden="1" x14ac:dyDescent="0.45">
      <c r="A89"/>
      <c r="B89" s="177">
        <f t="shared" si="0"/>
        <v>103.19999999999993</v>
      </c>
      <c r="C89" s="61">
        <f t="shared" si="1"/>
        <v>1.0349446889781884E-2</v>
      </c>
    </row>
    <row r="90" spans="1:3" hidden="1" x14ac:dyDescent="0.45">
      <c r="A90"/>
      <c r="B90" s="177">
        <f t="shared" si="0"/>
        <v>104.99999999999993</v>
      </c>
      <c r="C90" s="61">
        <f t="shared" si="1"/>
        <v>1.0574340820312495E-2</v>
      </c>
    </row>
    <row r="91" spans="1:3" hidden="1" x14ac:dyDescent="0.45">
      <c r="A91"/>
      <c r="B91" s="177">
        <f t="shared" si="0"/>
        <v>106.79999999999993</v>
      </c>
      <c r="C91" s="61">
        <f t="shared" si="1"/>
        <v>1.0772454835726555E-2</v>
      </c>
    </row>
    <row r="92" spans="1:3" hidden="1" x14ac:dyDescent="0.45">
      <c r="A92"/>
      <c r="B92" s="177">
        <f t="shared" si="0"/>
        <v>108.59999999999992</v>
      </c>
      <c r="C92" s="61">
        <f t="shared" si="1"/>
        <v>1.0943940605684981E-2</v>
      </c>
    </row>
    <row r="93" spans="1:3" hidden="1" x14ac:dyDescent="0.45">
      <c r="A93"/>
      <c r="B93" s="177">
        <f t="shared" si="0"/>
        <v>110.39999999999992</v>
      </c>
      <c r="C93" s="61">
        <f t="shared" si="1"/>
        <v>1.108904222301782E-2</v>
      </c>
    </row>
    <row r="94" spans="1:3" hidden="1" x14ac:dyDescent="0.45">
      <c r="A94"/>
      <c r="B94" s="177">
        <f t="shared" si="0"/>
        <v>112.19999999999992</v>
      </c>
      <c r="C94" s="61">
        <f t="shared" si="1"/>
        <v>1.1208088301125903E-2</v>
      </c>
    </row>
    <row r="95" spans="1:3" hidden="1" x14ac:dyDescent="0.45">
      <c r="A95"/>
      <c r="B95" s="177">
        <f t="shared" si="0"/>
        <v>113.99999999999991</v>
      </c>
      <c r="C95" s="61">
        <f t="shared" si="1"/>
        <v>1.1301484739272614E-2</v>
      </c>
    </row>
    <row r="96" spans="1:3" hidden="1" x14ac:dyDescent="0.45">
      <c r="A96"/>
      <c r="B96" s="177">
        <f t="shared" si="0"/>
        <v>115.79999999999991</v>
      </c>
      <c r="C96" s="61">
        <f t="shared" si="1"/>
        <v>1.1369708068295655E-2</v>
      </c>
    </row>
    <row r="97" spans="1:3" hidden="1" x14ac:dyDescent="0.45">
      <c r="A97"/>
      <c r="B97" s="177">
        <f t="shared" si="0"/>
        <v>117.59999999999991</v>
      </c>
      <c r="C97" s="61">
        <f t="shared" si="1"/>
        <v>1.1413299303665161E-2</v>
      </c>
    </row>
    <row r="98" spans="1:3" hidden="1" x14ac:dyDescent="0.45">
      <c r="A98"/>
      <c r="B98" s="177">
        <f t="shared" si="0"/>
        <v>119.39999999999991</v>
      </c>
      <c r="C98" s="61">
        <f t="shared" si="1"/>
        <v>1.1432858244420531E-2</v>
      </c>
    </row>
    <row r="99" spans="1:3" hidden="1" x14ac:dyDescent="0.45">
      <c r="A99"/>
      <c r="B99" s="177">
        <f t="shared" si="0"/>
        <v>121.1999999999999</v>
      </c>
      <c r="C99" s="61">
        <f t="shared" si="1"/>
        <v>1.1429038165949078E-2</v>
      </c>
    </row>
    <row r="100" spans="1:3" hidden="1" x14ac:dyDescent="0.45">
      <c r="A100"/>
      <c r="B100" s="177">
        <f t="shared" si="0"/>
        <v>122.9999999999999</v>
      </c>
      <c r="C100" s="61">
        <f t="shared" si="1"/>
        <v>1.1402540862288828E-2</v>
      </c>
    </row>
    <row r="101" spans="1:3" hidden="1" x14ac:dyDescent="0.45">
      <c r="A101"/>
      <c r="B101" s="177">
        <f t="shared" si="0"/>
        <v>124.7999999999999</v>
      </c>
      <c r="C101" s="61">
        <f t="shared" si="1"/>
        <v>1.1354112000000008E-2</v>
      </c>
    </row>
    <row r="102" spans="1:3" hidden="1" x14ac:dyDescent="0.45">
      <c r="A102"/>
      <c r="B102" s="177">
        <f t="shared" si="0"/>
        <v>126.59999999999989</v>
      </c>
      <c r="C102" s="61">
        <f t="shared" si="1"/>
        <v>1.1284536750927098E-2</v>
      </c>
    </row>
    <row r="103" spans="1:3" hidden="1" x14ac:dyDescent="0.45">
      <c r="A103"/>
      <c r="B103" s="177">
        <f t="shared" si="0"/>
        <v>128.39999999999989</v>
      </c>
      <c r="C103" s="61">
        <f t="shared" si="1"/>
        <v>1.1194635675577618E-2</v>
      </c>
    </row>
    <row r="104" spans="1:3" hidden="1" x14ac:dyDescent="0.45">
      <c r="A104"/>
      <c r="B104" s="177">
        <f t="shared" si="0"/>
        <v>130.1999999999999</v>
      </c>
      <c r="C104" s="61">
        <f t="shared" si="1"/>
        <v>1.1085260832540177E-2</v>
      </c>
    </row>
    <row r="105" spans="1:3" hidden="1" x14ac:dyDescent="0.45">
      <c r="A105"/>
      <c r="B105" s="177">
        <f t="shared" si="0"/>
        <v>131.99999999999991</v>
      </c>
      <c r="C105" s="61">
        <f t="shared" si="1"/>
        <v>1.0957292092483445E-2</v>
      </c>
    </row>
    <row r="106" spans="1:3" hidden="1" x14ac:dyDescent="0.45">
      <c r="A106"/>
      <c r="B106" s="177">
        <f t="shared" si="0"/>
        <v>133.79999999999993</v>
      </c>
      <c r="C106" s="61">
        <f t="shared" si="1"/>
        <v>1.0811633637923031E-2</v>
      </c>
    </row>
    <row r="107" spans="1:3" hidden="1" x14ac:dyDescent="0.45">
      <c r="A107"/>
      <c r="B107" s="177">
        <f t="shared" si="0"/>
        <v>135.59999999999994</v>
      </c>
      <c r="C107" s="61">
        <f t="shared" si="1"/>
        <v>1.0649210632197505E-2</v>
      </c>
    </row>
    <row r="108" spans="1:3" hidden="1" x14ac:dyDescent="0.45">
      <c r="A108"/>
      <c r="B108" s="177">
        <f t="shared" si="0"/>
        <v>137.39999999999995</v>
      </c>
      <c r="C108" s="61">
        <f t="shared" si="1"/>
        <v>1.0470966043024594E-2</v>
      </c>
    </row>
    <row r="109" spans="1:3" hidden="1" x14ac:dyDescent="0.45">
      <c r="A109"/>
      <c r="B109" s="177">
        <f t="shared" si="0"/>
        <v>139.19999999999996</v>
      </c>
      <c r="C109" s="61">
        <f t="shared" si="1"/>
        <v>1.0277857607667648E-2</v>
      </c>
    </row>
    <row r="110" spans="1:3" hidden="1" x14ac:dyDescent="0.45">
      <c r="A110"/>
      <c r="B110" s="177">
        <f t="shared" si="0"/>
        <v>140.99999999999997</v>
      </c>
      <c r="C110" s="61">
        <f t="shared" si="1"/>
        <v>1.0070854928174755E-2</v>
      </c>
    </row>
    <row r="111" spans="1:3" hidden="1" x14ac:dyDescent="0.45">
      <c r="A111"/>
      <c r="B111" s="177">
        <f t="shared" si="0"/>
        <v>142.79999999999998</v>
      </c>
      <c r="C111" s="61">
        <f t="shared" si="1"/>
        <v>9.8509366863941978E-3</v>
      </c>
    </row>
    <row r="112" spans="1:3" hidden="1" x14ac:dyDescent="0.45">
      <c r="A112"/>
      <c r="B112" s="177">
        <f t="shared" si="0"/>
        <v>144.6</v>
      </c>
      <c r="C112" s="61">
        <f t="shared" si="1"/>
        <v>9.6190879695494756E-3</v>
      </c>
    </row>
    <row r="113" spans="1:3" hidden="1" x14ac:dyDescent="0.45">
      <c r="A113"/>
      <c r="B113" s="177">
        <f t="shared" si="0"/>
        <v>146.4</v>
      </c>
      <c r="C113" s="61">
        <f t="shared" si="1"/>
        <v>9.3762976980998232E-3</v>
      </c>
    </row>
    <row r="114" spans="1:3" hidden="1" x14ac:dyDescent="0.45">
      <c r="A114"/>
      <c r="B114" s="177">
        <f t="shared" si="0"/>
        <v>148.20000000000002</v>
      </c>
      <c r="C114" s="61">
        <f t="shared" si="1"/>
        <v>9.1235561484375016E-3</v>
      </c>
    </row>
    <row r="115" spans="1:3" hidden="1" x14ac:dyDescent="0.45">
      <c r="A115"/>
      <c r="B115" s="177">
        <f t="shared" si="0"/>
        <v>150.00000000000003</v>
      </c>
      <c r="C115" s="61">
        <f t="shared" si="1"/>
        <v>8.8618525636985947E-3</v>
      </c>
    </row>
    <row r="116" spans="1:3" hidden="1" x14ac:dyDescent="0.45">
      <c r="A116"/>
      <c r="B116" s="177">
        <f t="shared" si="0"/>
        <v>151.80000000000004</v>
      </c>
      <c r="C116" s="61">
        <f t="shared" si="1"/>
        <v>8.5921728466034041E-3</v>
      </c>
    </row>
    <row r="117" spans="1:3" hidden="1" x14ac:dyDescent="0.45">
      <c r="A117"/>
      <c r="B117" s="177">
        <f t="shared" si="0"/>
        <v>153.60000000000005</v>
      </c>
      <c r="C117" s="61">
        <f t="shared" si="1"/>
        <v>8.3154973288076962E-3</v>
      </c>
    </row>
    <row r="118" spans="1:3" hidden="1" x14ac:dyDescent="0.45">
      <c r="A118"/>
      <c r="B118" s="177">
        <f t="shared" si="0"/>
        <v>155.40000000000006</v>
      </c>
      <c r="C118" s="61">
        <f t="shared" si="1"/>
        <v>8.0327986117471346E-3</v>
      </c>
    </row>
    <row r="119" spans="1:3" hidden="1" x14ac:dyDescent="0.45">
      <c r="A119"/>
      <c r="B119" s="177">
        <f t="shared" si="0"/>
        <v>157.20000000000007</v>
      </c>
      <c r="C119" s="61">
        <f t="shared" si="1"/>
        <v>7.7450394744025992E-3</v>
      </c>
    </row>
    <row r="120" spans="1:3" hidden="1" x14ac:dyDescent="0.45">
      <c r="A120"/>
      <c r="B120" s="177">
        <f t="shared" si="0"/>
        <v>159.00000000000009</v>
      </c>
      <c r="C120" s="61">
        <f t="shared" si="1"/>
        <v>7.4531708438111029E-3</v>
      </c>
    </row>
    <row r="121" spans="1:3" hidden="1" x14ac:dyDescent="0.45">
      <c r="A121"/>
      <c r="B121" s="177">
        <f t="shared" si="0"/>
        <v>160.8000000000001</v>
      </c>
      <c r="C121" s="61">
        <f t="shared" si="1"/>
        <v>7.1581298245016059E-3</v>
      </c>
    </row>
    <row r="122" spans="1:3" hidden="1" x14ac:dyDescent="0.45">
      <c r="A122"/>
      <c r="B122" s="177">
        <f t="shared" si="0"/>
        <v>162.60000000000011</v>
      </c>
      <c r="C122" s="61">
        <f t="shared" si="1"/>
        <v>6.8608377833526395E-3</v>
      </c>
    </row>
    <row r="123" spans="1:3" hidden="1" x14ac:dyDescent="0.45">
      <c r="A123"/>
      <c r="B123" s="177">
        <f t="shared" si="0"/>
        <v>164.40000000000012</v>
      </c>
      <c r="C123" s="61">
        <f t="shared" si="1"/>
        <v>6.5621984866539342E-3</v>
      </c>
    </row>
    <row r="124" spans="1:3" hidden="1" x14ac:dyDescent="0.45">
      <c r="A124"/>
      <c r="B124" s="177">
        <f t="shared" si="0"/>
        <v>166.20000000000013</v>
      </c>
      <c r="C124" s="61">
        <f t="shared" si="1"/>
        <v>6.2630962864105456E-3</v>
      </c>
    </row>
    <row r="125" spans="1:3" hidden="1" x14ac:dyDescent="0.45">
      <c r="A125"/>
      <c r="B125" s="177">
        <f t="shared" si="0"/>
        <v>168.00000000000014</v>
      </c>
      <c r="C125" s="61">
        <f t="shared" si="1"/>
        <v>5.9643943531594015E-3</v>
      </c>
    </row>
    <row r="126" spans="1:3" hidden="1" x14ac:dyDescent="0.45">
      <c r="A126"/>
      <c r="B126" s="177">
        <f t="shared" si="0"/>
        <v>169.80000000000015</v>
      </c>
      <c r="C126" s="61">
        <f t="shared" si="1"/>
        <v>5.666932952777131E-3</v>
      </c>
    </row>
    <row r="127" spans="1:3" hidden="1" x14ac:dyDescent="0.45">
      <c r="A127"/>
      <c r="B127" s="177">
        <f t="shared" si="0"/>
        <v>171.60000000000016</v>
      </c>
      <c r="C127" s="61">
        <f t="shared" si="1"/>
        <v>5.3715277649470953E-3</v>
      </c>
    </row>
    <row r="128" spans="1:3" hidden="1" x14ac:dyDescent="0.45">
      <c r="A128"/>
      <c r="B128" s="177">
        <f t="shared" si="0"/>
        <v>173.40000000000018</v>
      </c>
      <c r="C128" s="61">
        <f t="shared" si="1"/>
        <v>5.0789682411252054E-3</v>
      </c>
    </row>
    <row r="129" spans="1:3" hidden="1" x14ac:dyDescent="0.45">
      <c r="A129"/>
      <c r="B129" s="177">
        <f t="shared" si="0"/>
        <v>175.20000000000019</v>
      </c>
      <c r="C129" s="61">
        <f t="shared" si="1"/>
        <v>4.7900159999999742E-3</v>
      </c>
    </row>
    <row r="130" spans="1:3" hidden="1" x14ac:dyDescent="0.45">
      <c r="A130"/>
      <c r="B130" s="177">
        <f t="shared" si="0"/>
        <v>177.0000000000002</v>
      </c>
      <c r="C130" s="61">
        <f t="shared" si="1"/>
        <v>4.5054032585840655E-3</v>
      </c>
    </row>
    <row r="131" spans="1:3" hidden="1" x14ac:dyDescent="0.45">
      <c r="A131"/>
      <c r="B131" s="177">
        <f t="shared" ref="B131:B165" si="2">IF(ISNONTEXT($C$63),B130+$C$63,"")</f>
        <v>178.80000000000021</v>
      </c>
      <c r="C131" s="61">
        <f t="shared" ref="C131:C164" si="3">IF($G$19="R",_xlfn.BETA.DIST(B131,$Q$19,$R$19,FALSE,$B$5,$D$5),_xlfn.BETA.DIST(B131,$R$19,$Q$19,FALSE,$B$5,$D$5))</f>
        <v>4.225831297204231E-3</v>
      </c>
    </row>
    <row r="132" spans="1:3" hidden="1" x14ac:dyDescent="0.45">
      <c r="A132"/>
      <c r="B132" s="177">
        <f t="shared" si="2"/>
        <v>180.60000000000022</v>
      </c>
      <c r="C132" s="61">
        <f t="shared" si="3"/>
        <v>3.9519689567744038E-3</v>
      </c>
    </row>
    <row r="133" spans="1:3" hidden="1" x14ac:dyDescent="0.45">
      <c r="A133"/>
      <c r="B133" s="177">
        <f t="shared" si="2"/>
        <v>182.40000000000023</v>
      </c>
      <c r="C133" s="61">
        <f t="shared" si="3"/>
        <v>3.6844511668452486E-3</v>
      </c>
    </row>
    <row r="134" spans="1:3" hidden="1" x14ac:dyDescent="0.45">
      <c r="A134"/>
      <c r="B134" s="177">
        <f t="shared" si="2"/>
        <v>184.20000000000024</v>
      </c>
      <c r="C134" s="61">
        <f t="shared" si="3"/>
        <v>3.4238775030221579E-3</v>
      </c>
    </row>
    <row r="135" spans="1:3" hidden="1" x14ac:dyDescent="0.45">
      <c r="A135"/>
      <c r="B135" s="177">
        <f t="shared" si="2"/>
        <v>186.00000000000026</v>
      </c>
      <c r="C135" s="61">
        <f t="shared" si="3"/>
        <v>3.1708107724349659E-3</v>
      </c>
    </row>
    <row r="136" spans="1:3" hidden="1" x14ac:dyDescent="0.45">
      <c r="A136"/>
      <c r="B136" s="177">
        <f t="shared" si="2"/>
        <v>187.80000000000027</v>
      </c>
      <c r="C136" s="61">
        <f t="shared" si="3"/>
        <v>2.925775626025996E-3</v>
      </c>
    </row>
    <row r="137" spans="1:3" hidden="1" x14ac:dyDescent="0.45">
      <c r="A137"/>
      <c r="B137" s="177">
        <f t="shared" si="2"/>
        <v>189.60000000000028</v>
      </c>
      <c r="C137" s="61">
        <f t="shared" si="3"/>
        <v>2.6892571965001439E-3</v>
      </c>
    </row>
    <row r="138" spans="1:3" hidden="1" x14ac:dyDescent="0.45">
      <c r="A138"/>
      <c r="B138" s="177">
        <f t="shared" si="2"/>
        <v>191.40000000000029</v>
      </c>
      <c r="C138" s="61">
        <f t="shared" si="3"/>
        <v>2.4616997608514664E-3</v>
      </c>
    </row>
    <row r="139" spans="1:3" hidden="1" x14ac:dyDescent="0.45">
      <c r="A139"/>
      <c r="B139" s="177">
        <f t="shared" si="2"/>
        <v>193.2000000000003</v>
      </c>
      <c r="C139" s="61">
        <f t="shared" si="3"/>
        <v>2.2435054264463147E-3</v>
      </c>
    </row>
    <row r="140" spans="1:3" hidden="1" x14ac:dyDescent="0.45">
      <c r="A140"/>
      <c r="B140" s="177">
        <f t="shared" si="2"/>
        <v>195.00000000000031</v>
      </c>
      <c r="C140" s="61">
        <f t="shared" si="3"/>
        <v>2.0350328397033884E-3</v>
      </c>
    </row>
    <row r="141" spans="1:3" hidden="1" x14ac:dyDescent="0.45">
      <c r="A141"/>
      <c r="B141" s="177">
        <f t="shared" si="2"/>
        <v>196.80000000000032</v>
      </c>
      <c r="C141" s="61">
        <f t="shared" si="3"/>
        <v>1.8365959164671677E-3</v>
      </c>
    </row>
    <row r="142" spans="1:3" hidden="1" x14ac:dyDescent="0.45">
      <c r="A142"/>
      <c r="B142" s="177">
        <f t="shared" si="2"/>
        <v>198.60000000000034</v>
      </c>
      <c r="C142" s="61">
        <f t="shared" si="3"/>
        <v>1.6484625932228834E-3</v>
      </c>
    </row>
    <row r="143" spans="1:3" hidden="1" x14ac:dyDescent="0.45">
      <c r="A143"/>
      <c r="B143" s="177">
        <f t="shared" si="2"/>
        <v>200.40000000000035</v>
      </c>
      <c r="C143" s="61">
        <f t="shared" si="3"/>
        <v>1.4708535983493976E-3</v>
      </c>
    </row>
    <row r="144" spans="1:3" hidden="1" x14ac:dyDescent="0.45">
      <c r="A144"/>
      <c r="B144" s="177">
        <f t="shared" si="2"/>
        <v>202.20000000000036</v>
      </c>
      <c r="C144" s="61">
        <f t="shared" si="3"/>
        <v>1.3039412426508923E-3</v>
      </c>
    </row>
    <row r="145" spans="1:3" hidden="1" x14ac:dyDescent="0.45">
      <c r="A145"/>
      <c r="B145" s="177">
        <f t="shared" si="2"/>
        <v>204.00000000000037</v>
      </c>
      <c r="C145" s="61">
        <f t="shared" si="3"/>
        <v>1.1478482284498622E-3</v>
      </c>
    </row>
    <row r="146" spans="1:3" hidden="1" x14ac:dyDescent="0.45">
      <c r="A146"/>
      <c r="B146" s="177">
        <f t="shared" si="2"/>
        <v>205.80000000000038</v>
      </c>
      <c r="C146" s="61">
        <f t="shared" si="3"/>
        <v>1.0026464765624697E-3</v>
      </c>
    </row>
    <row r="147" spans="1:3" hidden="1" x14ac:dyDescent="0.45">
      <c r="A147"/>
      <c r="B147" s="177">
        <f t="shared" si="2"/>
        <v>207.60000000000039</v>
      </c>
      <c r="C147" s="61">
        <f t="shared" si="3"/>
        <v>8.6835597051337996E-4</v>
      </c>
    </row>
    <row r="148" spans="1:3" hidden="1" x14ac:dyDescent="0.45">
      <c r="A148"/>
      <c r="B148" s="177">
        <f t="shared" si="2"/>
        <v>209.4000000000004</v>
      </c>
      <c r="C148" s="61">
        <f t="shared" si="3"/>
        <v>7.4494361738065319E-4</v>
      </c>
    </row>
    <row r="149" spans="1:3" hidden="1" x14ac:dyDescent="0.45">
      <c r="A149"/>
      <c r="B149" s="177">
        <f t="shared" si="2"/>
        <v>211.20000000000041</v>
      </c>
      <c r="C149" s="61">
        <f t="shared" si="3"/>
        <v>6.3232212469276246E-4</v>
      </c>
    </row>
    <row r="150" spans="1:3" hidden="1" x14ac:dyDescent="0.45">
      <c r="A150"/>
      <c r="B150" s="177">
        <f t="shared" si="2"/>
        <v>213.00000000000043</v>
      </c>
      <c r="C150" s="61">
        <f t="shared" si="3"/>
        <v>5.303488928289201E-4</v>
      </c>
    </row>
    <row r="151" spans="1:3" hidden="1" x14ac:dyDescent="0.45">
      <c r="A151"/>
      <c r="B151" s="177">
        <f t="shared" si="2"/>
        <v>214.80000000000044</v>
      </c>
      <c r="C151" s="61">
        <f t="shared" si="3"/>
        <v>4.3882492240144118E-4</v>
      </c>
    </row>
    <row r="152" spans="1:3" hidden="1" x14ac:dyDescent="0.45">
      <c r="A152"/>
      <c r="B152" s="177">
        <f t="shared" si="2"/>
        <v>216.60000000000045</v>
      </c>
      <c r="C152" s="61">
        <f t="shared" si="3"/>
        <v>3.5749373612441366E-4</v>
      </c>
    </row>
    <row r="153" spans="1:3" hidden="1" x14ac:dyDescent="0.45">
      <c r="A153"/>
      <c r="B153" s="177">
        <f t="shared" si="2"/>
        <v>218.40000000000046</v>
      </c>
      <c r="C153" s="61">
        <f t="shared" si="3"/>
        <v>2.8604031469705487E-4</v>
      </c>
    </row>
    <row r="154" spans="1:3" hidden="1" x14ac:dyDescent="0.45">
      <c r="A154"/>
      <c r="B154" s="177">
        <f t="shared" si="2"/>
        <v>220.20000000000047</v>
      </c>
      <c r="C154" s="61">
        <f t="shared" si="3"/>
        <v>2.2409004625263264E-4</v>
      </c>
    </row>
    <row r="155" spans="1:3" hidden="1" x14ac:dyDescent="0.45">
      <c r="A155"/>
      <c r="B155" s="177">
        <f t="shared" si="2"/>
        <v>222.00000000000048</v>
      </c>
      <c r="C155" s="61">
        <f t="shared" si="3"/>
        <v>1.7120768894504063E-4</v>
      </c>
    </row>
    <row r="156" spans="1:3" hidden="1" x14ac:dyDescent="0.45">
      <c r="A156"/>
      <c r="B156" s="177">
        <f t="shared" si="2"/>
        <v>223.80000000000049</v>
      </c>
      <c r="C156" s="61">
        <f t="shared" si="3"/>
        <v>1.2689634626497639E-4</v>
      </c>
    </row>
    <row r="157" spans="1:3" hidden="1" x14ac:dyDescent="0.45">
      <c r="A157"/>
      <c r="B157" s="177">
        <f t="shared" si="2"/>
        <v>225.60000000000051</v>
      </c>
      <c r="C157" s="61">
        <f t="shared" si="3"/>
        <v>9.0596454696383692E-5</v>
      </c>
    </row>
    <row r="158" spans="1:3" hidden="1" x14ac:dyDescent="0.45">
      <c r="A158"/>
      <c r="B158" s="177">
        <f t="shared" si="2"/>
        <v>227.40000000000052</v>
      </c>
      <c r="C158" s="61">
        <f t="shared" si="3"/>
        <v>6.1684783341446966E-5</v>
      </c>
    </row>
    <row r="159" spans="1:3" hidden="1" x14ac:dyDescent="0.45">
      <c r="A159"/>
      <c r="B159" s="177">
        <f t="shared" si="2"/>
        <v>229.20000000000053</v>
      </c>
      <c r="C159" s="61">
        <f t="shared" si="3"/>
        <v>3.9473445158971208E-5</v>
      </c>
    </row>
    <row r="160" spans="1:3" hidden="1" x14ac:dyDescent="0.45">
      <c r="A160"/>
      <c r="B160" s="177">
        <f t="shared" si="2"/>
        <v>231.00000000000054</v>
      </c>
      <c r="C160" s="61">
        <f t="shared" si="3"/>
        <v>2.3208919476648817E-5</v>
      </c>
    </row>
    <row r="161" spans="1:4" hidden="1" x14ac:dyDescent="0.45">
      <c r="A161"/>
      <c r="B161" s="177">
        <f t="shared" si="2"/>
        <v>232.80000000000055</v>
      </c>
      <c r="C161" s="61">
        <f t="shared" si="3"/>
        <v>1.2071085452432787E-5</v>
      </c>
    </row>
    <row r="162" spans="1:4" hidden="1" x14ac:dyDescent="0.45">
      <c r="A162"/>
      <c r="B162" s="177">
        <f t="shared" si="2"/>
        <v>234.60000000000056</v>
      </c>
      <c r="C162" s="61">
        <f t="shared" si="3"/>
        <v>5.1722661741744938E-6</v>
      </c>
    </row>
    <row r="163" spans="1:4" hidden="1" x14ac:dyDescent="0.45">
      <c r="A163"/>
      <c r="B163" s="177">
        <f t="shared" si="2"/>
        <v>236.40000000000057</v>
      </c>
      <c r="C163" s="61">
        <f t="shared" si="3"/>
        <v>1.5562830998257547E-6</v>
      </c>
    </row>
    <row r="164" spans="1:4" hidden="1" x14ac:dyDescent="0.45">
      <c r="A164"/>
      <c r="B164" s="177">
        <f t="shared" si="2"/>
        <v>238.20000000000059</v>
      </c>
      <c r="C164" s="61">
        <f t="shared" si="3"/>
        <v>1.9752055294417969E-7</v>
      </c>
    </row>
    <row r="165" spans="1:4" hidden="1" x14ac:dyDescent="0.45">
      <c r="A165"/>
      <c r="B165" s="177">
        <f t="shared" si="2"/>
        <v>240.0000000000006</v>
      </c>
      <c r="C165" s="191">
        <f>IF($G$19="R",_xlfn.BETA.DIST(B165-0.001,$Q$19,$R$19,FALSE,$B$5,$D$5),_xlfn.BETA.DIST(B165-0.001,$R$19,$Q$19,FALSE,$B$5,$D$5))</f>
        <v>3.4382572354596279E-17</v>
      </c>
      <c r="D165" s="15"/>
    </row>
    <row r="166" spans="1:4" x14ac:dyDescent="0.45">
      <c r="A166"/>
      <c r="B166" s="178" t="s">
        <v>671</v>
      </c>
      <c r="C166"/>
    </row>
  </sheetData>
  <mergeCells count="15">
    <mergeCell ref="B61:H61"/>
    <mergeCell ref="B51:N51"/>
    <mergeCell ref="B47:N47"/>
    <mergeCell ref="B48:N48"/>
    <mergeCell ref="B49:N49"/>
    <mergeCell ref="B50:N50"/>
    <mergeCell ref="A9:E10"/>
    <mergeCell ref="B34:D34"/>
    <mergeCell ref="N9:X10"/>
    <mergeCell ref="V21:W21"/>
    <mergeCell ref="X28:AI28"/>
    <mergeCell ref="V23:V24"/>
    <mergeCell ref="W23:W24"/>
    <mergeCell ref="X29:AI29"/>
    <mergeCell ref="A15:N16"/>
  </mergeCells>
  <conditionalFormatting sqref="E7">
    <cfRule type="iconSet" priority="13">
      <iconSet iconSet="3Symbols2" showValue="0">
        <cfvo type="percent" val="0"/>
        <cfvo type="percent" val="0.5"/>
        <cfvo type="num" val="1"/>
      </iconSet>
    </cfRule>
  </conditionalFormatting>
  <hyperlinks>
    <hyperlink ref="B49:N49" r:id="rId1" display="Watch Statistical PERT videos on YouTube " xr:uid="{00000000-0004-0000-0100-000004000000}"/>
    <hyperlink ref="B50" r:id="rId2" display="Follow Statistical PERT on Twitter to learn when new updates are released" xr:uid="{00000000-0004-0000-0100-000003000000}"/>
    <hyperlink ref="B49" r:id="rId3" xr:uid="{00000000-0004-0000-0100-000002000000}"/>
    <hyperlink ref="B48" r:id="rId4" display="Take a Pluralsight course on Statistical PERT" xr:uid="{00000000-0004-0000-0100-000001000000}"/>
    <hyperlink ref="B47" r:id="rId5" display="Download more FREE Statistical PERT templates at https://www.statisticalpert.com" xr:uid="{00000000-0004-0000-0100-000000000000}"/>
    <hyperlink ref="B50:N50" r:id="rId6" display="Connect with or follow William W. Davis on LinkedIn" xr:uid="{307B6AD0-2A7B-4637-B2CE-68C3E92632EF}"/>
    <hyperlink ref="B48:N48" r:id="rId7" display="Watch a Pluralsight course on Statistical PERT® Normal Edition" xr:uid="{4FBCC89F-D398-453A-AD5C-2C834F99FF7A}"/>
    <hyperlink ref="B61" r:id="rId8" xr:uid="{FFDA3F5A-006F-4E96-9047-D75F3B6CA21D}"/>
    <hyperlink ref="B51:N51" r:id="rId9" location="newsletter" display="Subscribe to the SPERT® newsletter for monthly tips, free webinars, and new release notifications" xr:uid="{3799931F-8C6D-4627-9BF7-B3D2F65EF2F8}"/>
  </hyperlinks>
  <pageMargins left="0.7" right="0.7" top="0.75" bottom="0.75" header="0.3" footer="0.3"/>
  <pageSetup orientation="portrait" r:id="rId10"/>
  <drawing r:id="rId11"/>
  <legacyDrawing r:id="rId12"/>
  <extLst>
    <ext xmlns:x14="http://schemas.microsoft.com/office/spreadsheetml/2009/9/main" uri="{78C0D931-6437-407d-A8EE-F0AAD7539E65}">
      <x14:conditionalFormattings>
        <x14:conditionalFormatting xmlns:xm="http://schemas.microsoft.com/office/excel/2006/main">
          <x14:cfRule type="expression" priority="14" id="{AE5E2AFF-17FB-4592-A0EE-3FD3C8196C60}">
            <xm:f>IF($B$34=VLookups!$A$35,TRUE,FALSE)</xm:f>
            <x14:dxf>
              <numFmt numFmtId="168" formatCode="&quot;$&quot;#,##0"/>
            </x14:dxf>
          </x14:cfRule>
          <xm:sqref>B5:D5 U6 S19:T19 V25 X31:AI31</xm:sqref>
        </x14:conditionalFormatting>
        <x14:conditionalFormatting xmlns:xm="http://schemas.microsoft.com/office/excel/2006/main">
          <x14:cfRule type="expression" priority="1" id="{F055332C-E7DD-4FB8-A9F3-A905F5334110}">
            <xm:f>IF($B$113=VLookups!$A$35,TRUE,FALSE)</xm:f>
            <x14:dxf>
              <numFmt numFmtId="168" formatCode="&quot;$&quot;#,##0"/>
            </x14:dxf>
          </x14:cfRule>
          <xm:sqref>B41:D41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Confidence!$A$3:$A$12</xm:f>
          </x14:formula1>
          <xm:sqref>N13</xm:sqref>
        </x14:dataValidation>
        <x14:dataValidation type="list" allowBlank="1" showInputMessage="1" showErrorMessage="1" xr:uid="{00000000-0002-0000-0100-000001000000}">
          <x14:formula1>
            <xm:f>VLookups!$B$3:$B$13</xm:f>
          </x14:formula1>
          <xm:sqref>B2:B3 B39</xm:sqref>
        </x14:dataValidation>
        <x14:dataValidation type="list" allowBlank="1" showInputMessage="1" showErrorMessage="1" xr:uid="{00000000-0002-0000-0100-000002000000}">
          <x14:formula1>
            <xm:f>VLookups!$B$16:$B$26</xm:f>
          </x14:formula1>
          <xm:sqref>D2:D3 D39</xm:sqref>
        </x14:dataValidation>
        <x14:dataValidation type="list" allowBlank="1" showInputMessage="1" showErrorMessage="1" xr:uid="{00000000-0002-0000-0100-000003000000}">
          <x14:formula1>
            <xm:f>VLookups!$A$30:$A$31</xm:f>
          </x14:formula1>
          <xm:sqref>V21:W21</xm:sqref>
        </x14:dataValidation>
        <x14:dataValidation type="list" allowBlank="1" showInputMessage="1" showErrorMessage="1" xr:uid="{00000000-0002-0000-0100-000004000000}">
          <x14:formula1>
            <xm:f>VLookups!$A$35:$A$36</xm:f>
          </x14:formula1>
          <xm:sqref>B34:D34</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5C9BA663-EFB3-4074-863F-10EE5EE9DA1F}">
          <x14:colorSeries rgb="FF000000"/>
          <x14:colorNegative rgb="FF0070C0"/>
          <x14:colorAxis rgb="FF000000"/>
          <x14:colorMarkers rgb="FF0070C0"/>
          <x14:colorFirst rgb="FF0070C0"/>
          <x14:colorLast rgb="FF0070C0"/>
          <x14:colorHigh rgb="FF0070C0"/>
          <x14:colorLow rgb="FF0070C0"/>
          <x14:sparklines>
            <x14:sparkline>
              <xm:f>'SPERT® Beta for Beginners'!C65:C165</xm:f>
              <xm:sqref>O16</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U166"/>
  <sheetViews>
    <sheetView showGridLines="0" zoomScaleNormal="100" workbookViewId="0">
      <pane ySplit="3" topLeftCell="A4" activePane="bottomLeft" state="frozen"/>
      <selection pane="bottomLeft" activeCell="C4" sqref="C4"/>
    </sheetView>
  </sheetViews>
  <sheetFormatPr defaultColWidth="8.73046875" defaultRowHeight="14.25" x14ac:dyDescent="0.45"/>
  <cols>
    <col min="1" max="1" width="5.73046875" style="17" customWidth="1"/>
    <col min="2" max="4" width="13.73046875" style="17" customWidth="1"/>
    <col min="5" max="5" width="4.73046875" style="17" customWidth="1"/>
    <col min="6" max="6" width="8.73046875" style="17" hidden="1" customWidth="1"/>
    <col min="7" max="7" width="8.73046875" style="36" hidden="1" customWidth="1"/>
    <col min="8" max="8" width="22.73046875" style="17" customWidth="1"/>
    <col min="9" max="9" width="4.73046875" style="17" hidden="1" customWidth="1"/>
    <col min="10" max="10" width="8.53125" style="17" hidden="1" customWidth="1"/>
    <col min="11" max="11" width="26.73046875" style="36" customWidth="1"/>
    <col min="12" max="12" width="4.73046875" style="17" hidden="1" customWidth="1"/>
    <col min="13" max="14" width="6.53125" style="17" hidden="1" customWidth="1"/>
    <col min="15" max="15" width="7.73046875" style="17" customWidth="1"/>
    <col min="16" max="17" width="11.73046875" style="17" customWidth="1"/>
    <col min="18" max="18" width="12.53125" style="17" hidden="1" customWidth="1"/>
    <col min="19" max="19" width="13.73046875" style="17" customWidth="1"/>
    <col min="20" max="20" width="10.73046875" style="17" customWidth="1"/>
    <col min="21" max="32" width="13.73046875" style="17" customWidth="1"/>
    <col min="33" max="33" width="8.73046875" style="17"/>
    <col min="34" max="436" width="8.73046875" style="17" hidden="1" customWidth="1"/>
    <col min="437" max="16384" width="8.73046875" style="17"/>
  </cols>
  <sheetData>
    <row r="1" spans="1:437" ht="24" customHeight="1" x14ac:dyDescent="0.45">
      <c r="A1" s="47"/>
      <c r="B1" s="104" t="s">
        <v>750</v>
      </c>
      <c r="C1" s="15"/>
      <c r="D1" s="15"/>
      <c r="E1" s="15"/>
      <c r="F1" s="15"/>
      <c r="G1" s="16"/>
      <c r="H1" s="15"/>
      <c r="I1" s="15"/>
      <c r="J1" s="15"/>
      <c r="K1" s="16"/>
      <c r="L1" s="15"/>
      <c r="M1" s="15"/>
      <c r="N1" s="15"/>
      <c r="O1" s="15"/>
      <c r="P1" s="48"/>
      <c r="Q1" s="48"/>
      <c r="R1" s="15"/>
      <c r="S1" s="341" t="s">
        <v>77</v>
      </c>
      <c r="T1" s="342"/>
      <c r="U1" s="350" t="str">
        <f>VLOOKUP(S1,VLookups!A30:C31,3,FALSE)</f>
        <v>Show the likelihood that the SPERT estimates will be EQUAL TO or GREATER THAN an uncertainty</v>
      </c>
      <c r="V1" s="350"/>
      <c r="W1" s="350"/>
      <c r="X1" s="350"/>
      <c r="Y1" s="350"/>
      <c r="Z1" s="350"/>
      <c r="AA1" s="350"/>
      <c r="AB1" s="350"/>
      <c r="AC1" s="350"/>
      <c r="AD1" s="350"/>
      <c r="AE1" s="350"/>
      <c r="AF1" s="350"/>
      <c r="AG1" s="15"/>
      <c r="AH1" s="15"/>
      <c r="AI1" s="15"/>
      <c r="AL1" s="15"/>
      <c r="AO1" s="15"/>
      <c r="AR1" s="15"/>
      <c r="AU1" s="15"/>
      <c r="AX1" s="15"/>
      <c r="BA1" s="15"/>
      <c r="BD1" s="15"/>
      <c r="BG1" s="15"/>
      <c r="BJ1" s="15"/>
      <c r="BM1" s="15"/>
      <c r="BP1" s="15"/>
      <c r="BS1" s="15"/>
      <c r="BV1" s="15"/>
      <c r="BY1" s="15"/>
      <c r="CB1" s="15"/>
      <c r="CE1" s="15"/>
      <c r="CH1" s="15"/>
      <c r="CK1" s="15"/>
      <c r="CN1" s="15"/>
      <c r="CQ1" s="15"/>
      <c r="CT1" s="15"/>
      <c r="CW1" s="15"/>
      <c r="CZ1" s="15"/>
      <c r="DC1" s="15"/>
      <c r="DF1" s="15"/>
      <c r="DI1" s="15"/>
      <c r="DL1" s="15"/>
      <c r="DO1" s="15"/>
      <c r="DR1" s="15"/>
      <c r="DU1" s="15"/>
      <c r="DX1" s="15"/>
      <c r="EA1" s="15"/>
      <c r="ED1" s="15"/>
      <c r="EG1" s="15"/>
      <c r="EJ1" s="15"/>
      <c r="EM1" s="15"/>
      <c r="EP1" s="15"/>
      <c r="ES1" s="15"/>
      <c r="EV1" s="15"/>
      <c r="EY1" s="15"/>
      <c r="FB1" s="15"/>
      <c r="FE1" s="15"/>
      <c r="FH1" s="15"/>
      <c r="FK1" s="15"/>
      <c r="FN1" s="15"/>
      <c r="FQ1" s="15"/>
      <c r="FT1" s="15"/>
      <c r="FW1" s="15"/>
      <c r="FZ1" s="15"/>
      <c r="GC1" s="15"/>
      <c r="GF1" s="15"/>
      <c r="GI1" s="15"/>
      <c r="GL1" s="15"/>
      <c r="GO1" s="15"/>
      <c r="GR1" s="15"/>
      <c r="GU1" s="15"/>
      <c r="GX1" s="15"/>
      <c r="HA1" s="15"/>
      <c r="HD1" s="15"/>
      <c r="HG1" s="15"/>
      <c r="HJ1" s="15"/>
      <c r="HM1" s="15"/>
      <c r="HP1" s="15"/>
      <c r="HS1" s="15"/>
      <c r="HV1" s="15"/>
      <c r="HY1" s="15"/>
      <c r="IB1" s="15"/>
      <c r="ID1" s="15"/>
      <c r="IF1" s="15"/>
      <c r="IH1" s="15"/>
      <c r="IJ1" s="15"/>
      <c r="IL1" s="15"/>
      <c r="IN1" s="15"/>
      <c r="IP1" s="15"/>
      <c r="IR1" s="15"/>
      <c r="IT1" s="15"/>
      <c r="IV1" s="15"/>
      <c r="IX1" s="15"/>
      <c r="IZ1" s="15"/>
      <c r="JB1" s="15"/>
      <c r="JD1" s="15"/>
      <c r="JF1" s="15"/>
      <c r="JH1" s="15"/>
      <c r="JJ1" s="15"/>
      <c r="JL1" s="15"/>
      <c r="JN1" s="15"/>
      <c r="JP1" s="15"/>
      <c r="JR1" s="15"/>
      <c r="JT1" s="15"/>
      <c r="JV1" s="15"/>
      <c r="JX1" s="15"/>
      <c r="JZ1" s="15"/>
      <c r="KB1" s="15"/>
      <c r="KD1" s="15"/>
      <c r="KF1" s="15"/>
      <c r="KH1" s="15"/>
      <c r="KJ1" s="15"/>
      <c r="KL1" s="15"/>
      <c r="KN1" s="15"/>
      <c r="KP1" s="15"/>
      <c r="KR1" s="15"/>
      <c r="KT1" s="15"/>
      <c r="KV1" s="15"/>
      <c r="KX1" s="15"/>
      <c r="KZ1" s="15"/>
      <c r="LB1" s="15"/>
      <c r="LD1" s="15"/>
      <c r="LF1" s="15"/>
      <c r="LH1" s="15"/>
      <c r="LJ1" s="15"/>
      <c r="LL1" s="15"/>
      <c r="LN1" s="15"/>
      <c r="LP1" s="15"/>
      <c r="LR1" s="15"/>
      <c r="LT1" s="15"/>
      <c r="LV1" s="15"/>
      <c r="LX1" s="15"/>
      <c r="LZ1" s="15"/>
      <c r="MB1" s="15"/>
      <c r="MD1" s="15"/>
      <c r="MF1" s="15"/>
      <c r="MH1" s="15"/>
      <c r="MJ1" s="15"/>
      <c r="ML1" s="15"/>
      <c r="MN1" s="15"/>
      <c r="MP1" s="15"/>
      <c r="MR1" s="15"/>
      <c r="MT1" s="15"/>
      <c r="MV1" s="15"/>
      <c r="MX1" s="15"/>
      <c r="MZ1" s="15"/>
      <c r="NB1" s="15"/>
      <c r="ND1" s="15"/>
      <c r="NF1" s="15"/>
      <c r="NG1" s="15"/>
      <c r="NI1" s="15"/>
      <c r="NK1" s="15"/>
      <c r="NM1" s="15"/>
      <c r="NO1" s="15"/>
      <c r="NQ1" s="15"/>
      <c r="NS1" s="15"/>
      <c r="NU1" s="15"/>
      <c r="NW1" s="15"/>
      <c r="NY1" s="15"/>
      <c r="OA1" s="15"/>
      <c r="OC1" s="15"/>
      <c r="OE1" s="15"/>
      <c r="OG1" s="15"/>
      <c r="OI1" s="15"/>
      <c r="OK1" s="15"/>
      <c r="OM1" s="15"/>
      <c r="OO1" s="15"/>
      <c r="OQ1" s="15"/>
      <c r="OS1" s="15"/>
      <c r="OU1" s="15"/>
      <c r="OW1" s="15"/>
      <c r="OY1" s="15"/>
      <c r="PA1" s="15"/>
      <c r="PC1" s="15"/>
      <c r="PE1" s="15"/>
      <c r="PG1" s="15"/>
      <c r="PI1" s="15"/>
      <c r="PK1" s="15"/>
      <c r="PM1" s="15"/>
      <c r="PO1" s="15"/>
      <c r="PQ1" s="15"/>
      <c r="PS1" s="15"/>
      <c r="PT1" s="15"/>
    </row>
    <row r="2" spans="1:437" ht="15" customHeight="1" x14ac:dyDescent="0.45">
      <c r="A2" s="18"/>
      <c r="B2" s="93">
        <v>-0.5</v>
      </c>
      <c r="C2" s="105" t="s">
        <v>85</v>
      </c>
      <c r="D2" s="109">
        <v>1</v>
      </c>
      <c r="E2" s="15"/>
      <c r="F2" s="15"/>
      <c r="G2" s="16"/>
      <c r="H2" s="15"/>
      <c r="I2" s="15"/>
      <c r="J2" s="15"/>
      <c r="K2" s="16"/>
      <c r="L2" s="15"/>
      <c r="M2" s="15"/>
      <c r="N2" s="15"/>
      <c r="O2" s="15"/>
      <c r="P2" s="15"/>
      <c r="Q2" s="15"/>
      <c r="R2" s="15"/>
      <c r="S2" s="344" t="s">
        <v>15</v>
      </c>
      <c r="T2" s="344" t="s">
        <v>94</v>
      </c>
      <c r="U2" s="345" t="s">
        <v>138</v>
      </c>
      <c r="V2" s="345"/>
      <c r="W2" s="345"/>
      <c r="X2" s="345"/>
      <c r="Y2" s="345"/>
      <c r="Z2" s="345"/>
      <c r="AA2" s="345"/>
      <c r="AB2" s="345"/>
      <c r="AC2" s="345"/>
      <c r="AD2" s="345"/>
      <c r="AE2" s="345"/>
      <c r="AF2" s="345"/>
      <c r="AG2" s="15"/>
      <c r="AH2" s="195" t="s">
        <v>672</v>
      </c>
      <c r="AI2" s="15"/>
    </row>
    <row r="3" spans="1:437" x14ac:dyDescent="0.45">
      <c r="A3" s="76" t="s">
        <v>18</v>
      </c>
      <c r="B3" s="76" t="s">
        <v>30</v>
      </c>
      <c r="C3" s="76" t="s">
        <v>19</v>
      </c>
      <c r="D3" s="76" t="s">
        <v>31</v>
      </c>
      <c r="E3" s="76"/>
      <c r="F3" s="76" t="s">
        <v>9</v>
      </c>
      <c r="G3" s="76" t="s">
        <v>24</v>
      </c>
      <c r="H3" s="76" t="s">
        <v>10</v>
      </c>
      <c r="I3" s="76" t="s">
        <v>13</v>
      </c>
      <c r="J3" s="76" t="s">
        <v>25</v>
      </c>
      <c r="K3" s="76" t="s">
        <v>20</v>
      </c>
      <c r="L3" s="76" t="s">
        <v>14</v>
      </c>
      <c r="M3" s="76" t="s">
        <v>11</v>
      </c>
      <c r="N3" s="77" t="s">
        <v>12</v>
      </c>
      <c r="O3" s="77" t="s">
        <v>667</v>
      </c>
      <c r="P3" s="77" t="s">
        <v>34</v>
      </c>
      <c r="Q3" s="77" t="s">
        <v>68</v>
      </c>
      <c r="R3" s="19" t="s">
        <v>33</v>
      </c>
      <c r="S3" s="344"/>
      <c r="T3" s="344"/>
      <c r="U3" s="94">
        <v>0.05</v>
      </c>
      <c r="V3" s="94">
        <v>0.95</v>
      </c>
      <c r="W3" s="94">
        <v>0.1</v>
      </c>
      <c r="X3" s="94">
        <v>0.2</v>
      </c>
      <c r="Y3" s="94">
        <v>0.3</v>
      </c>
      <c r="Z3" s="94">
        <v>0.4</v>
      </c>
      <c r="AA3" s="94">
        <v>0.5</v>
      </c>
      <c r="AB3" s="94">
        <v>0.6</v>
      </c>
      <c r="AC3" s="94">
        <v>0.7</v>
      </c>
      <c r="AD3" s="94">
        <v>0.8</v>
      </c>
      <c r="AE3" s="94">
        <v>0.9</v>
      </c>
      <c r="AF3" s="94">
        <v>0.99</v>
      </c>
      <c r="AG3" s="15"/>
      <c r="AH3" s="195" t="s">
        <v>828</v>
      </c>
      <c r="AI3" s="15"/>
      <c r="IB3" s="195" t="s">
        <v>673</v>
      </c>
      <c r="PU3" s="178" t="s">
        <v>675</v>
      </c>
    </row>
    <row r="4" spans="1:437" x14ac:dyDescent="0.45">
      <c r="A4" s="20">
        <v>1</v>
      </c>
      <c r="B4" s="101">
        <f>IF(C4&gt;0,C4*(1+$B$2),"")</f>
        <v>60</v>
      </c>
      <c r="C4" s="115">
        <v>120</v>
      </c>
      <c r="D4" s="101">
        <f>IF(C4&gt;0,C4*(1+$D$2),"")</f>
        <v>240</v>
      </c>
      <c r="E4" s="110">
        <f>IF(OR(ISBLANK(C4),ISBLANK(D4),ISBLANK(B4)),"",IF(OR(B4=0,C4=0,D4=0),-1,IF(AND(B4&gt;0,C4&gt;0,D4&gt;0),IF(OR(C4&gt;B4,C4=B4),IF(OR(D4&gt;C4,D4=C4),1,-1),-1))))</f>
        <v>1</v>
      </c>
      <c r="F4" s="21">
        <f>IF(AND(B4&gt;0,C4&gt;0,D4&gt;0),MIN(((C4-B4)/(D4-B4))*100,((D4-C4)/(D4-B4))*100),"")</f>
        <v>33.333333333333329</v>
      </c>
      <c r="G4" s="22" t="str">
        <f>IF(AND(B4&gt;0,C4&gt;0,D4&gt;0),IF((C4-B4)&gt;(D4-C4),"L",IF((C4-B4)=(D4-C4),"EQ","R")),"")</f>
        <v>R</v>
      </c>
      <c r="H4" s="23" t="str">
        <f>IF(F4="","",IF(OR($F4&lt;Skew!$B$3,$F4=Skew!$B$3),IF($F4&gt;Skew!$C$3,Skew!$A$3,IF($F4&gt;Skew!$C$4,Skew!$A$4,IF($F4&gt;Skew!$C$5,Skew!$A$5,IF($F4&gt;Skew!$C$6,Skew!$A$6,IF($F4&gt;Skew!$C$7,Skew!$A$7,IF($F4&gt;Skew!$C$8,Skew!$A$8,IF($F4&gt;Skew!$C$9,Skew!$A$9,IF($F4&gt;Skew!$C$10,Skew!$A$10,IF($F4&gt;Skew!$C$11,Skew!$A$11,IF($F4&gt;Skew!$C$12,Skew!$A$12,IF($F4&gt;Skew!$C$13,Skew!$A$13,IF($F4&gt;Skew!$C$14,Skew!$A$14,IF($F4&gt;Skew!$C$15,Skew!$A$15,IF($F4&gt;Skew!$C$16,Skew!$A$16,Skew!$A$17)
)))))))))))))))</f>
        <v>Slight skew</v>
      </c>
      <c r="I4" s="22">
        <f>IF(F4="","",MATCH(H4,Skew!$A$3:$A$17,0))</f>
        <v>3</v>
      </c>
      <c r="J4" s="22">
        <f t="shared" ref="J4" si="0">IF(AND(B4&gt;0,C4&gt;0,D4&gt;0),B4+((D4-B4)/2),"")</f>
        <v>150</v>
      </c>
      <c r="K4" s="24" t="s">
        <v>48</v>
      </c>
      <c r="L4" s="22">
        <f>IF(OR(F4="",K4=""),"",MATCH(K4,Confidence!$A$3:$A$12,0))</f>
        <v>1</v>
      </c>
      <c r="M4" s="25">
        <f t="shared" ref="M4" si="1">IF(OR(F4="",K4=""),"",INDEX(Alpha_Chart,I4,L4))</f>
        <v>13</v>
      </c>
      <c r="N4" s="25">
        <f t="shared" ref="N4" si="2">IF(OR(F4="",K4=""),"",INDEX(Beta_Chart,I4,L4))</f>
        <v>25</v>
      </c>
      <c r="O4" s="22"/>
      <c r="P4" s="102">
        <f t="shared" ref="P4" si="3">IF(OR(F4="",K4=""),"",IF(G4="R",((D4-B4)*(INDEX(Mean_Ratios,I4,L4)))+B4,((D4-B4)*(1-INDEX(Mean_Ratios,I4,L4)))+B4))</f>
        <v>121.578</v>
      </c>
      <c r="Q4" s="102">
        <f t="shared" ref="Q4" si="4">IF(OR(F4="",K4=""),"",(D4-B4)*INDEX(Standard_Deviation_Ratios,I4,L4))</f>
        <v>13.68</v>
      </c>
      <c r="R4" s="37">
        <f t="shared" ref="R4" si="5">IF(OR(F4="",K4=""),"",Q4^2)</f>
        <v>187.14239999999998</v>
      </c>
      <c r="S4" s="115">
        <v>150</v>
      </c>
      <c r="T4" s="204">
        <f>IF(AND(B4&gt;0,C4&gt;0,D4&gt;0,M4&gt;0,N4&gt;0,S4&gt;0,NOT(K4="")),ABS(VLOOKUP($S$1,VLookups!$A$30:$B$31,2,FALSE)-_xlfn.BETA.DIST(S4,IF(G4="L",N4,M4),IF(G4="L",M4,N4),TRUE,B4,D4)),"")</f>
        <v>0.97648448628024198</v>
      </c>
      <c r="U4" s="112">
        <f>IF(OR($M4="",$N4=""),"",_xlfn.BETA.INV(ABS(VLOOKUP($S$1,VLookups!$A$30:$B$31,2,FALSE)-U$3),IF($G4="L",$N4,$M4),IF($G4="L",$M4,$N4),$B4,$D4))</f>
        <v>99.943646204746429</v>
      </c>
      <c r="V4" s="113">
        <f>IF(OR($M4="",$N4=""),"",_xlfn.BETA.INV(ABS(VLOOKUP($S$1,VLookups!$A$30:$B$31,2,FALSE)-V$3),IF($G4="L",$N4,$M4),IF($G4="L",$M4,$N4),$B4,$D4))</f>
        <v>144.93746205571773</v>
      </c>
      <c r="W4" s="112">
        <f>IF(OR($M4="",$N4=""),"",_xlfn.BETA.INV(ABS(VLOOKUP($S$1,VLookups!$A$30:$B$31,2,FALSE)-W$3),IF($G4="L",$N4,$M4),IF($G4="L",$M4,$N4),$B4,$D4))</f>
        <v>104.26635312689848</v>
      </c>
      <c r="X4" s="113">
        <f>IF(OR($M4="",$N4=""),"",_xlfn.BETA.INV(ABS(VLOOKUP($S$1,VLookups!$A$30:$B$31,2,FALSE)-X$3),IF($G4="L",$N4,$M4),IF($G4="L",$M4,$N4),$B4,$D4))</f>
        <v>109.78261561041265</v>
      </c>
      <c r="Y4" s="112">
        <f>IF(OR($M4="",$N4=""),"",_xlfn.BETA.INV(ABS(VLOOKUP($S$1,VLookups!$A$30:$B$31,2,FALSE)-Y$3),IF($G4="L",$N4,$M4),IF($G4="L",$M4,$N4),$B4,$D4))</f>
        <v>113.93438050146428</v>
      </c>
      <c r="Z4" s="113">
        <f>IF(OR($M4="",$N4=""),"",_xlfn.BETA.INV(ABS(VLOOKUP($S$1,VLookups!$A$30:$B$31,2,FALSE)-Z$3),IF($G4="L",$N4,$M4),IF($G4="L",$M4,$N4),$B4,$D4))</f>
        <v>117.58552267583816</v>
      </c>
      <c r="AA4" s="112">
        <f>IF(OR($M4="",$N4=""),"",_xlfn.BETA.INV(ABS(VLOOKUP($S$1,VLookups!$A$30:$B$31,2,FALSE)-AA$3),IF($G4="L",$N4,$M4),IF($G4="L",$M4,$N4),$B4,$D4))</f>
        <v>121.07550464406154</v>
      </c>
      <c r="AB4" s="113">
        <f>IF(OR($M4="",$N4=""),"",_xlfn.BETA.INV(ABS(VLOOKUP($S$1,VLookups!$A$30:$B$31,2,FALSE)-AB$3),IF($G4="L",$N4,$M4),IF($G4="L",$M4,$N4),$B4,$D4))</f>
        <v>124.63166923999299</v>
      </c>
      <c r="AC4" s="112">
        <f>IF(OR($M4="",$N4=""),"",_xlfn.BETA.INV(ABS(VLOOKUP($S$1,VLookups!$A$30:$B$31,2,FALSE)-AC$3),IF($G4="L",$N4,$M4),IF($G4="L",$M4,$N4),$B4,$D4))</f>
        <v>128.49969484413137</v>
      </c>
      <c r="AD4" s="113">
        <f>IF(OR($M4="",$N4=""),"",_xlfn.BETA.INV(ABS(VLOOKUP($S$1,VLookups!$A$30:$B$31,2,FALSE)-AD$3),IF($G4="L",$N4,$M4),IF($G4="L",$M4,$N4),$B4,$D4))</f>
        <v>133.09492252036921</v>
      </c>
      <c r="AE4" s="112">
        <f>IF(OR($M4="",$N4=""),"",_xlfn.BETA.INV(ABS(VLOOKUP($S$1,VLookups!$A$30:$B$31,2,FALSE)-AE$3),IF($G4="L",$N4,$M4),IF($G4="L",$M4,$N4),$B4,$D4))</f>
        <v>139.55640405151203</v>
      </c>
      <c r="AF4" s="113">
        <f>IF(OR($M4="",$N4=""),"",_xlfn.BETA.INV(ABS(VLOOKUP($S$1,VLookups!$A$30:$B$31,2,FALSE)-AF$3),IF($G4="L",$N4,$M4),IF($G4="L",$M4,$N4),$B4,$D4))</f>
        <v>155.03470565199729</v>
      </c>
      <c r="AG4" s="15"/>
      <c r="AH4" s="194">
        <f>IF(AND(B4&gt;0,C4&gt;0,D4&gt;0),ABS(D4-B4)/200,"")</f>
        <v>0.9</v>
      </c>
      <c r="AI4" s="192">
        <f>IF(ISNONTEXT($AH4),B4,"")</f>
        <v>60</v>
      </c>
      <c r="AJ4" s="177">
        <f>IF(ISNONTEXT($AH4),AI4+$AH4,"")</f>
        <v>60.9</v>
      </c>
      <c r="AK4" s="177">
        <f t="shared" ref="AK4:CV7" si="6">IF(ISNONTEXT($AH4),AJ4+$AH4,"")</f>
        <v>61.8</v>
      </c>
      <c r="AL4" s="177">
        <f t="shared" si="6"/>
        <v>62.699999999999996</v>
      </c>
      <c r="AM4" s="177">
        <f t="shared" si="6"/>
        <v>63.599999999999994</v>
      </c>
      <c r="AN4" s="177">
        <f t="shared" si="6"/>
        <v>64.5</v>
      </c>
      <c r="AO4" s="177">
        <f t="shared" si="6"/>
        <v>65.400000000000006</v>
      </c>
      <c r="AP4" s="177">
        <f t="shared" si="6"/>
        <v>66.300000000000011</v>
      </c>
      <c r="AQ4" s="177">
        <f t="shared" si="6"/>
        <v>67.200000000000017</v>
      </c>
      <c r="AR4" s="177">
        <f t="shared" si="6"/>
        <v>68.100000000000023</v>
      </c>
      <c r="AS4" s="177">
        <f t="shared" si="6"/>
        <v>69.000000000000028</v>
      </c>
      <c r="AT4" s="177">
        <f t="shared" si="6"/>
        <v>69.900000000000034</v>
      </c>
      <c r="AU4" s="177">
        <f t="shared" si="6"/>
        <v>70.80000000000004</v>
      </c>
      <c r="AV4" s="177">
        <f t="shared" si="6"/>
        <v>71.700000000000045</v>
      </c>
      <c r="AW4" s="177">
        <f t="shared" si="6"/>
        <v>72.600000000000051</v>
      </c>
      <c r="AX4" s="177">
        <f t="shared" si="6"/>
        <v>73.500000000000057</v>
      </c>
      <c r="AY4" s="177">
        <f t="shared" si="6"/>
        <v>74.400000000000063</v>
      </c>
      <c r="AZ4" s="177">
        <f t="shared" si="6"/>
        <v>75.300000000000068</v>
      </c>
      <c r="BA4" s="177">
        <f t="shared" si="6"/>
        <v>76.200000000000074</v>
      </c>
      <c r="BB4" s="177">
        <f t="shared" si="6"/>
        <v>77.10000000000008</v>
      </c>
      <c r="BC4" s="177">
        <f t="shared" si="6"/>
        <v>78.000000000000085</v>
      </c>
      <c r="BD4" s="177">
        <f t="shared" si="6"/>
        <v>78.900000000000091</v>
      </c>
      <c r="BE4" s="177">
        <f t="shared" si="6"/>
        <v>79.800000000000097</v>
      </c>
      <c r="BF4" s="177">
        <f t="shared" si="6"/>
        <v>80.700000000000102</v>
      </c>
      <c r="BG4" s="177">
        <f t="shared" si="6"/>
        <v>81.600000000000108</v>
      </c>
      <c r="BH4" s="177">
        <f t="shared" si="6"/>
        <v>82.500000000000114</v>
      </c>
      <c r="BI4" s="177">
        <f t="shared" si="6"/>
        <v>83.400000000000119</v>
      </c>
      <c r="BJ4" s="177">
        <f t="shared" si="6"/>
        <v>84.300000000000125</v>
      </c>
      <c r="BK4" s="177">
        <f t="shared" si="6"/>
        <v>85.200000000000131</v>
      </c>
      <c r="BL4" s="177">
        <f t="shared" si="6"/>
        <v>86.100000000000136</v>
      </c>
      <c r="BM4" s="177">
        <f t="shared" si="6"/>
        <v>87.000000000000142</v>
      </c>
      <c r="BN4" s="177">
        <f t="shared" si="6"/>
        <v>87.900000000000148</v>
      </c>
      <c r="BO4" s="177">
        <f t="shared" si="6"/>
        <v>88.800000000000153</v>
      </c>
      <c r="BP4" s="177">
        <f t="shared" si="6"/>
        <v>89.700000000000159</v>
      </c>
      <c r="BQ4" s="177">
        <f t="shared" si="6"/>
        <v>90.600000000000165</v>
      </c>
      <c r="BR4" s="177">
        <f t="shared" si="6"/>
        <v>91.500000000000171</v>
      </c>
      <c r="BS4" s="177">
        <f t="shared" si="6"/>
        <v>92.400000000000176</v>
      </c>
      <c r="BT4" s="177">
        <f t="shared" si="6"/>
        <v>93.300000000000182</v>
      </c>
      <c r="BU4" s="177">
        <f t="shared" si="6"/>
        <v>94.200000000000188</v>
      </c>
      <c r="BV4" s="177">
        <f t="shared" si="6"/>
        <v>95.100000000000193</v>
      </c>
      <c r="BW4" s="177">
        <f t="shared" si="6"/>
        <v>96.000000000000199</v>
      </c>
      <c r="BX4" s="177">
        <f t="shared" si="6"/>
        <v>96.900000000000205</v>
      </c>
      <c r="BY4" s="177">
        <f t="shared" si="6"/>
        <v>97.80000000000021</v>
      </c>
      <c r="BZ4" s="177">
        <f t="shared" si="6"/>
        <v>98.700000000000216</v>
      </c>
      <c r="CA4" s="177">
        <f t="shared" si="6"/>
        <v>99.600000000000222</v>
      </c>
      <c r="CB4" s="177">
        <f t="shared" si="6"/>
        <v>100.50000000000023</v>
      </c>
      <c r="CC4" s="177">
        <f t="shared" si="6"/>
        <v>101.40000000000023</v>
      </c>
      <c r="CD4" s="177">
        <f t="shared" si="6"/>
        <v>102.30000000000024</v>
      </c>
      <c r="CE4" s="177">
        <f t="shared" si="6"/>
        <v>103.20000000000024</v>
      </c>
      <c r="CF4" s="177">
        <f t="shared" si="6"/>
        <v>104.10000000000025</v>
      </c>
      <c r="CG4" s="177">
        <f t="shared" si="6"/>
        <v>105.00000000000026</v>
      </c>
      <c r="CH4" s="177">
        <f t="shared" si="6"/>
        <v>105.90000000000026</v>
      </c>
      <c r="CI4" s="177">
        <f t="shared" si="6"/>
        <v>106.80000000000027</v>
      </c>
      <c r="CJ4" s="177">
        <f t="shared" si="6"/>
        <v>107.70000000000027</v>
      </c>
      <c r="CK4" s="177">
        <f t="shared" si="6"/>
        <v>108.60000000000028</v>
      </c>
      <c r="CL4" s="177">
        <f t="shared" si="6"/>
        <v>109.50000000000028</v>
      </c>
      <c r="CM4" s="177">
        <f t="shared" si="6"/>
        <v>110.40000000000029</v>
      </c>
      <c r="CN4" s="177">
        <f t="shared" si="6"/>
        <v>111.3000000000003</v>
      </c>
      <c r="CO4" s="177">
        <f t="shared" si="6"/>
        <v>112.2000000000003</v>
      </c>
      <c r="CP4" s="177">
        <f t="shared" si="6"/>
        <v>113.10000000000031</v>
      </c>
      <c r="CQ4" s="177">
        <f t="shared" si="6"/>
        <v>114.00000000000031</v>
      </c>
      <c r="CR4" s="177">
        <f t="shared" si="6"/>
        <v>114.90000000000032</v>
      </c>
      <c r="CS4" s="177">
        <f t="shared" si="6"/>
        <v>115.80000000000032</v>
      </c>
      <c r="CT4" s="177">
        <f t="shared" si="6"/>
        <v>116.70000000000033</v>
      </c>
      <c r="CU4" s="177">
        <f t="shared" si="6"/>
        <v>117.60000000000034</v>
      </c>
      <c r="CV4" s="177">
        <f t="shared" si="6"/>
        <v>118.50000000000034</v>
      </c>
      <c r="CW4" s="177">
        <f t="shared" ref="CW4:FH7" si="7">IF(ISNONTEXT($AH4),CV4+$AH4,"")</f>
        <v>119.40000000000035</v>
      </c>
      <c r="CX4" s="177">
        <f t="shared" si="7"/>
        <v>120.30000000000035</v>
      </c>
      <c r="CY4" s="177">
        <f t="shared" si="7"/>
        <v>121.20000000000036</v>
      </c>
      <c r="CZ4" s="177">
        <f t="shared" si="7"/>
        <v>122.10000000000036</v>
      </c>
      <c r="DA4" s="177">
        <f t="shared" si="7"/>
        <v>123.00000000000037</v>
      </c>
      <c r="DB4" s="177">
        <f t="shared" si="7"/>
        <v>123.90000000000038</v>
      </c>
      <c r="DC4" s="177">
        <f t="shared" si="7"/>
        <v>124.80000000000038</v>
      </c>
      <c r="DD4" s="177">
        <f t="shared" si="7"/>
        <v>125.70000000000039</v>
      </c>
      <c r="DE4" s="177">
        <f t="shared" si="7"/>
        <v>126.60000000000039</v>
      </c>
      <c r="DF4" s="177">
        <f t="shared" si="7"/>
        <v>127.5000000000004</v>
      </c>
      <c r="DG4" s="177">
        <f t="shared" si="7"/>
        <v>128.4000000000004</v>
      </c>
      <c r="DH4" s="177">
        <f t="shared" si="7"/>
        <v>129.30000000000041</v>
      </c>
      <c r="DI4" s="177">
        <f t="shared" si="7"/>
        <v>130.20000000000041</v>
      </c>
      <c r="DJ4" s="177">
        <f t="shared" si="7"/>
        <v>131.10000000000042</v>
      </c>
      <c r="DK4" s="177">
        <f t="shared" si="7"/>
        <v>132.00000000000043</v>
      </c>
      <c r="DL4" s="177">
        <f t="shared" si="7"/>
        <v>132.90000000000043</v>
      </c>
      <c r="DM4" s="177">
        <f t="shared" si="7"/>
        <v>133.80000000000044</v>
      </c>
      <c r="DN4" s="177">
        <f t="shared" si="7"/>
        <v>134.70000000000044</v>
      </c>
      <c r="DO4" s="177">
        <f t="shared" si="7"/>
        <v>135.60000000000045</v>
      </c>
      <c r="DP4" s="177">
        <f t="shared" si="7"/>
        <v>136.50000000000045</v>
      </c>
      <c r="DQ4" s="177">
        <f t="shared" si="7"/>
        <v>137.40000000000046</v>
      </c>
      <c r="DR4" s="177">
        <f t="shared" si="7"/>
        <v>138.30000000000047</v>
      </c>
      <c r="DS4" s="177">
        <f t="shared" si="7"/>
        <v>139.20000000000047</v>
      </c>
      <c r="DT4" s="177">
        <f t="shared" si="7"/>
        <v>140.10000000000048</v>
      </c>
      <c r="DU4" s="177">
        <f t="shared" si="7"/>
        <v>141.00000000000048</v>
      </c>
      <c r="DV4" s="177">
        <f t="shared" si="7"/>
        <v>141.90000000000049</v>
      </c>
      <c r="DW4" s="177">
        <f t="shared" si="7"/>
        <v>142.80000000000049</v>
      </c>
      <c r="DX4" s="177">
        <f t="shared" si="7"/>
        <v>143.7000000000005</v>
      </c>
      <c r="DY4" s="177">
        <f t="shared" si="7"/>
        <v>144.60000000000051</v>
      </c>
      <c r="DZ4" s="177">
        <f t="shared" si="7"/>
        <v>145.50000000000051</v>
      </c>
      <c r="EA4" s="177">
        <f t="shared" si="7"/>
        <v>146.40000000000052</v>
      </c>
      <c r="EB4" s="177">
        <f t="shared" si="7"/>
        <v>147.30000000000052</v>
      </c>
      <c r="EC4" s="177">
        <f t="shared" si="7"/>
        <v>148.20000000000053</v>
      </c>
      <c r="ED4" s="177">
        <f t="shared" si="7"/>
        <v>149.10000000000053</v>
      </c>
      <c r="EE4" s="177">
        <f t="shared" si="7"/>
        <v>150.00000000000054</v>
      </c>
      <c r="EF4" s="177">
        <f t="shared" si="7"/>
        <v>150.90000000000055</v>
      </c>
      <c r="EG4" s="177">
        <f t="shared" si="7"/>
        <v>151.80000000000055</v>
      </c>
      <c r="EH4" s="177">
        <f t="shared" si="7"/>
        <v>152.70000000000056</v>
      </c>
      <c r="EI4" s="177">
        <f t="shared" si="7"/>
        <v>153.60000000000056</v>
      </c>
      <c r="EJ4" s="177">
        <f t="shared" si="7"/>
        <v>154.50000000000057</v>
      </c>
      <c r="EK4" s="177">
        <f t="shared" si="7"/>
        <v>155.40000000000057</v>
      </c>
      <c r="EL4" s="177">
        <f t="shared" si="7"/>
        <v>156.30000000000058</v>
      </c>
      <c r="EM4" s="177">
        <f t="shared" si="7"/>
        <v>157.20000000000059</v>
      </c>
      <c r="EN4" s="177">
        <f t="shared" si="7"/>
        <v>158.10000000000059</v>
      </c>
      <c r="EO4" s="177">
        <f t="shared" si="7"/>
        <v>159.0000000000006</v>
      </c>
      <c r="EP4" s="177">
        <f t="shared" si="7"/>
        <v>159.9000000000006</v>
      </c>
      <c r="EQ4" s="177">
        <f t="shared" si="7"/>
        <v>160.80000000000061</v>
      </c>
      <c r="ER4" s="177">
        <f t="shared" si="7"/>
        <v>161.70000000000061</v>
      </c>
      <c r="ES4" s="177">
        <f t="shared" si="7"/>
        <v>162.60000000000062</v>
      </c>
      <c r="ET4" s="177">
        <f t="shared" si="7"/>
        <v>163.50000000000063</v>
      </c>
      <c r="EU4" s="177">
        <f t="shared" si="7"/>
        <v>164.40000000000063</v>
      </c>
      <c r="EV4" s="177">
        <f t="shared" si="7"/>
        <v>165.30000000000064</v>
      </c>
      <c r="EW4" s="177">
        <f t="shared" si="7"/>
        <v>166.20000000000064</v>
      </c>
      <c r="EX4" s="177">
        <f t="shared" si="7"/>
        <v>167.10000000000065</v>
      </c>
      <c r="EY4" s="177">
        <f t="shared" si="7"/>
        <v>168.00000000000065</v>
      </c>
      <c r="EZ4" s="177">
        <f t="shared" si="7"/>
        <v>168.90000000000066</v>
      </c>
      <c r="FA4" s="177">
        <f t="shared" si="7"/>
        <v>169.80000000000067</v>
      </c>
      <c r="FB4" s="177">
        <f t="shared" si="7"/>
        <v>170.70000000000067</v>
      </c>
      <c r="FC4" s="177">
        <f t="shared" si="7"/>
        <v>171.60000000000068</v>
      </c>
      <c r="FD4" s="177">
        <f t="shared" si="7"/>
        <v>172.50000000000068</v>
      </c>
      <c r="FE4" s="177">
        <f t="shared" si="7"/>
        <v>173.40000000000069</v>
      </c>
      <c r="FF4" s="177">
        <f t="shared" si="7"/>
        <v>174.30000000000069</v>
      </c>
      <c r="FG4" s="177">
        <f t="shared" si="7"/>
        <v>175.2000000000007</v>
      </c>
      <c r="FH4" s="177">
        <f t="shared" si="7"/>
        <v>176.1000000000007</v>
      </c>
      <c r="FI4" s="177">
        <f t="shared" ref="FI4:HT7" si="8">IF(ISNONTEXT($AH4),FH4+$AH4,"")</f>
        <v>177.00000000000071</v>
      </c>
      <c r="FJ4" s="177">
        <f t="shared" si="8"/>
        <v>177.90000000000072</v>
      </c>
      <c r="FK4" s="177">
        <f t="shared" si="8"/>
        <v>178.80000000000072</v>
      </c>
      <c r="FL4" s="177">
        <f t="shared" si="8"/>
        <v>179.70000000000073</v>
      </c>
      <c r="FM4" s="177">
        <f t="shared" si="8"/>
        <v>180.60000000000073</v>
      </c>
      <c r="FN4" s="177">
        <f t="shared" si="8"/>
        <v>181.50000000000074</v>
      </c>
      <c r="FO4" s="177">
        <f t="shared" si="8"/>
        <v>182.40000000000074</v>
      </c>
      <c r="FP4" s="177">
        <f t="shared" si="8"/>
        <v>183.30000000000075</v>
      </c>
      <c r="FQ4" s="177">
        <f t="shared" si="8"/>
        <v>184.20000000000076</v>
      </c>
      <c r="FR4" s="177">
        <f t="shared" si="8"/>
        <v>185.10000000000076</v>
      </c>
      <c r="FS4" s="177">
        <f t="shared" si="8"/>
        <v>186.00000000000077</v>
      </c>
      <c r="FT4" s="177">
        <f t="shared" si="8"/>
        <v>186.90000000000077</v>
      </c>
      <c r="FU4" s="177">
        <f t="shared" si="8"/>
        <v>187.80000000000078</v>
      </c>
      <c r="FV4" s="177">
        <f t="shared" si="8"/>
        <v>188.70000000000078</v>
      </c>
      <c r="FW4" s="177">
        <f t="shared" si="8"/>
        <v>189.60000000000079</v>
      </c>
      <c r="FX4" s="177">
        <f t="shared" si="8"/>
        <v>190.5000000000008</v>
      </c>
      <c r="FY4" s="177">
        <f t="shared" si="8"/>
        <v>191.4000000000008</v>
      </c>
      <c r="FZ4" s="177">
        <f t="shared" si="8"/>
        <v>192.30000000000081</v>
      </c>
      <c r="GA4" s="177">
        <f t="shared" si="8"/>
        <v>193.20000000000081</v>
      </c>
      <c r="GB4" s="177">
        <f t="shared" si="8"/>
        <v>194.10000000000082</v>
      </c>
      <c r="GC4" s="177">
        <f t="shared" si="8"/>
        <v>195.00000000000082</v>
      </c>
      <c r="GD4" s="177">
        <f t="shared" si="8"/>
        <v>195.90000000000083</v>
      </c>
      <c r="GE4" s="177">
        <f t="shared" si="8"/>
        <v>196.80000000000084</v>
      </c>
      <c r="GF4" s="177">
        <f t="shared" si="8"/>
        <v>197.70000000000084</v>
      </c>
      <c r="GG4" s="177">
        <f t="shared" si="8"/>
        <v>198.60000000000085</v>
      </c>
      <c r="GH4" s="177">
        <f t="shared" si="8"/>
        <v>199.50000000000085</v>
      </c>
      <c r="GI4" s="177">
        <f t="shared" si="8"/>
        <v>200.40000000000086</v>
      </c>
      <c r="GJ4" s="177">
        <f t="shared" si="8"/>
        <v>201.30000000000086</v>
      </c>
      <c r="GK4" s="177">
        <f t="shared" si="8"/>
        <v>202.20000000000087</v>
      </c>
      <c r="GL4" s="177">
        <f t="shared" si="8"/>
        <v>203.10000000000088</v>
      </c>
      <c r="GM4" s="177">
        <f t="shared" si="8"/>
        <v>204.00000000000088</v>
      </c>
      <c r="GN4" s="177">
        <f t="shared" si="8"/>
        <v>204.90000000000089</v>
      </c>
      <c r="GO4" s="177">
        <f t="shared" si="8"/>
        <v>205.80000000000089</v>
      </c>
      <c r="GP4" s="177">
        <f t="shared" si="8"/>
        <v>206.7000000000009</v>
      </c>
      <c r="GQ4" s="177">
        <f t="shared" si="8"/>
        <v>207.6000000000009</v>
      </c>
      <c r="GR4" s="177">
        <f t="shared" si="8"/>
        <v>208.50000000000091</v>
      </c>
      <c r="GS4" s="177">
        <f t="shared" si="8"/>
        <v>209.40000000000092</v>
      </c>
      <c r="GT4" s="177">
        <f t="shared" si="8"/>
        <v>210.30000000000092</v>
      </c>
      <c r="GU4" s="177">
        <f t="shared" si="8"/>
        <v>211.20000000000093</v>
      </c>
      <c r="GV4" s="177">
        <f t="shared" si="8"/>
        <v>212.10000000000093</v>
      </c>
      <c r="GW4" s="177">
        <f t="shared" si="8"/>
        <v>213.00000000000094</v>
      </c>
      <c r="GX4" s="177">
        <f t="shared" si="8"/>
        <v>213.90000000000094</v>
      </c>
      <c r="GY4" s="177">
        <f t="shared" si="8"/>
        <v>214.80000000000095</v>
      </c>
      <c r="GZ4" s="177">
        <f t="shared" si="8"/>
        <v>215.70000000000095</v>
      </c>
      <c r="HA4" s="177">
        <f t="shared" si="8"/>
        <v>216.60000000000096</v>
      </c>
      <c r="HB4" s="177">
        <f t="shared" si="8"/>
        <v>217.50000000000097</v>
      </c>
      <c r="HC4" s="177">
        <f t="shared" si="8"/>
        <v>218.40000000000097</v>
      </c>
      <c r="HD4" s="177">
        <f t="shared" si="8"/>
        <v>219.30000000000098</v>
      </c>
      <c r="HE4" s="177">
        <f t="shared" si="8"/>
        <v>220.20000000000098</v>
      </c>
      <c r="HF4" s="177">
        <f t="shared" si="8"/>
        <v>221.10000000000099</v>
      </c>
      <c r="HG4" s="177">
        <f t="shared" si="8"/>
        <v>222.00000000000099</v>
      </c>
      <c r="HH4" s="177">
        <f t="shared" si="8"/>
        <v>222.900000000001</v>
      </c>
      <c r="HI4" s="177">
        <f t="shared" si="8"/>
        <v>223.80000000000101</v>
      </c>
      <c r="HJ4" s="177">
        <f t="shared" si="8"/>
        <v>224.70000000000101</v>
      </c>
      <c r="HK4" s="177">
        <f t="shared" si="8"/>
        <v>225.60000000000102</v>
      </c>
      <c r="HL4" s="177">
        <f t="shared" si="8"/>
        <v>226.50000000000102</v>
      </c>
      <c r="HM4" s="177">
        <f t="shared" si="8"/>
        <v>227.40000000000103</v>
      </c>
      <c r="HN4" s="177">
        <f t="shared" si="8"/>
        <v>228.30000000000103</v>
      </c>
      <c r="HO4" s="177">
        <f t="shared" si="8"/>
        <v>229.20000000000104</v>
      </c>
      <c r="HP4" s="177">
        <f t="shared" si="8"/>
        <v>230.10000000000105</v>
      </c>
      <c r="HQ4" s="177">
        <f t="shared" si="8"/>
        <v>231.00000000000105</v>
      </c>
      <c r="HR4" s="177">
        <f t="shared" si="8"/>
        <v>231.90000000000106</v>
      </c>
      <c r="HS4" s="177">
        <f t="shared" si="8"/>
        <v>232.80000000000106</v>
      </c>
      <c r="HT4" s="177">
        <f t="shared" si="8"/>
        <v>233.70000000000107</v>
      </c>
      <c r="HU4" s="177">
        <f t="shared" ref="HU4:HZ19" si="9">IF(ISNONTEXT($AH4),HT4+$AH4,"")</f>
        <v>234.60000000000107</v>
      </c>
      <c r="HV4" s="177">
        <f t="shared" si="9"/>
        <v>235.50000000000108</v>
      </c>
      <c r="HW4" s="177">
        <f t="shared" si="9"/>
        <v>236.40000000000109</v>
      </c>
      <c r="HX4" s="177">
        <f t="shared" si="9"/>
        <v>237.30000000000109</v>
      </c>
      <c r="HY4" s="177">
        <f t="shared" si="9"/>
        <v>238.2000000000011</v>
      </c>
      <c r="HZ4" s="177">
        <f t="shared" si="9"/>
        <v>239.1000000000011</v>
      </c>
      <c r="IA4" s="192">
        <f>IF(ISNONTEXT($AH4),HZ4+$AH4-0.001,"")</f>
        <v>239.9990000000011</v>
      </c>
      <c r="IB4" s="193">
        <f t="shared" ref="IB4:IB35" si="10">IF(ISNONTEXT($Q4),IF($G4="R",_xlfn.BETA.DIST(AI4,$M4,$N4,FALSE,$B4,$D4),_xlfn.BETA.DIST(AI4,$N4,$M4,FALSE,$B4,$D4)),NA())</f>
        <v>0</v>
      </c>
      <c r="IC4" s="193">
        <f t="shared" ref="IC4:KN7" si="11">IF(ISNONTEXT($Q4),IF($G4="R",_xlfn.BETA.DIST(AJ4,$M4,$N4,FALSE,$B4,$D4),_xlfn.BETA.DIST(AJ4,$N4,$M4,FALSE,$B4,$D4)),NA())</f>
        <v>5.5694937864425559E-20</v>
      </c>
      <c r="ID4" s="193">
        <f t="shared" si="11"/>
        <v>2.0214658280197804E-16</v>
      </c>
      <c r="IE4" s="193">
        <f t="shared" si="11"/>
        <v>2.3226639239642111E-14</v>
      </c>
      <c r="IF4" s="193">
        <f t="shared" si="11"/>
        <v>6.4894441395439252E-13</v>
      </c>
      <c r="IG4" s="193">
        <f t="shared" si="11"/>
        <v>8.3524255779912233E-12</v>
      </c>
      <c r="IH4" s="193">
        <f t="shared" si="11"/>
        <v>6.5826143600587806E-11</v>
      </c>
      <c r="II4" s="193">
        <f t="shared" si="11"/>
        <v>3.6973774340194273E-10</v>
      </c>
      <c r="IJ4" s="193">
        <f t="shared" si="11"/>
        <v>1.6205081617748642E-9</v>
      </c>
      <c r="IK4" s="193">
        <f t="shared" si="11"/>
        <v>5.8756080496877111E-9</v>
      </c>
      <c r="IL4" s="193">
        <f t="shared" si="11"/>
        <v>1.8341223911072559E-8</v>
      </c>
      <c r="IM4" s="193">
        <f t="shared" si="11"/>
        <v>5.0715114693321486E-8</v>
      </c>
      <c r="IN4" s="193">
        <f t="shared" si="11"/>
        <v>1.2685430925263664E-7</v>
      </c>
      <c r="IO4" s="193">
        <f t="shared" si="11"/>
        <v>2.9164912277324546E-7</v>
      </c>
      <c r="IP4" s="193">
        <f t="shared" si="11"/>
        <v>6.2400630709355763E-7</v>
      </c>
      <c r="IQ4" s="193">
        <f t="shared" si="11"/>
        <v>1.2547536863497642E-6</v>
      </c>
      <c r="IR4" s="193">
        <f t="shared" si="11"/>
        <v>2.3900634694619313E-6</v>
      </c>
      <c r="IS4" s="193">
        <f t="shared" si="11"/>
        <v>4.3406533108037801E-6</v>
      </c>
      <c r="IT4" s="193">
        <f t="shared" si="11"/>
        <v>7.5565796227086411E-6</v>
      </c>
      <c r="IU4" s="193">
        <f t="shared" si="11"/>
        <v>1.2666916223698267E-5</v>
      </c>
      <c r="IV4" s="193">
        <f t="shared" si="11"/>
        <v>2.0523052701571592E-5</v>
      </c>
      <c r="IW4" s="193">
        <f t="shared" si="11"/>
        <v>3.2243796405444274E-5</v>
      </c>
      <c r="IX4" s="193">
        <f t="shared" si="11"/>
        <v>4.9259966846821927E-5</v>
      </c>
      <c r="IY4" s="193">
        <f t="shared" si="11"/>
        <v>7.3355775857058522E-5</v>
      </c>
      <c r="IZ4" s="193">
        <f t="shared" si="11"/>
        <v>1.0670402897644075E-4</v>
      </c>
      <c r="JA4" s="193">
        <f t="shared" si="11"/>
        <v>1.5189209158387461E-4</v>
      </c>
      <c r="JB4" s="193">
        <f t="shared" si="11"/>
        <v>2.1193565400669243E-4</v>
      </c>
      <c r="JC4" s="193">
        <f t="shared" si="11"/>
        <v>2.9027760750663243E-4</v>
      </c>
      <c r="JD4" s="193">
        <f t="shared" si="11"/>
        <v>3.9076979928898717E-4</v>
      </c>
      <c r="JE4" s="193">
        <f t="shared" si="11"/>
        <v>5.1763604954502371E-4</v>
      </c>
      <c r="JF4" s="193">
        <f t="shared" si="11"/>
        <v>6.7541555704470221E-4</v>
      </c>
      <c r="JG4" s="193">
        <f t="shared" si="11"/>
        <v>8.6888665422283132E-4</v>
      </c>
      <c r="JH4" s="193">
        <f t="shared" si="11"/>
        <v>1.1029717551561586E-3</v>
      </c>
      <c r="JI4" s="193">
        <f t="shared" si="11"/>
        <v>1.3826252250021492E-3</v>
      </c>
      <c r="JJ4" s="193">
        <f t="shared" si="11"/>
        <v>1.7127067423491006E-3</v>
      </c>
      <c r="JK4" s="193">
        <f t="shared" si="11"/>
        <v>2.0978434843149101E-3</v>
      </c>
      <c r="JL4" s="193">
        <f t="shared" si="11"/>
        <v>2.5422851009376606E-3</v>
      </c>
      <c r="JM4" s="193">
        <f t="shared" si="11"/>
        <v>3.0497559300071884E-3</v>
      </c>
      <c r="JN4" s="193">
        <f t="shared" si="11"/>
        <v>3.6233092136253105E-3</v>
      </c>
      <c r="JO4" s="193">
        <f t="shared" si="11"/>
        <v>4.2651881999005428E-3</v>
      </c>
      <c r="JP4" s="193">
        <f t="shared" si="11"/>
        <v>4.9766989428034081E-3</v>
      </c>
      <c r="JQ4" s="193">
        <f t="shared" si="11"/>
        <v>5.7580993547045314E-3</v>
      </c>
      <c r="JR4" s="193">
        <f t="shared" si="11"/>
        <v>6.6085086320795995E-3</v>
      </c>
      <c r="JS4" s="193">
        <f t="shared" si="11"/>
        <v>7.5258405851040917E-3</v>
      </c>
      <c r="JT4" s="193">
        <f t="shared" si="11"/>
        <v>8.506763682141278E-3</v>
      </c>
      <c r="JU4" s="193">
        <f t="shared" si="11"/>
        <v>9.5466898007241698E-3</v>
      </c>
      <c r="JV4" s="193">
        <f t="shared" si="11"/>
        <v>1.0639792790769138E-2</v>
      </c>
      <c r="JW4" s="193">
        <f t="shared" si="11"/>
        <v>1.1779057038041637E-2</v>
      </c>
      <c r="JX4" s="193">
        <f t="shared" si="11"/>
        <v>1.2956355300784981E-2</v>
      </c>
      <c r="JY4" s="193">
        <f t="shared" si="11"/>
        <v>1.4162554212842732E-2</v>
      </c>
      <c r="JZ4" s="193">
        <f t="shared" si="11"/>
        <v>1.5387645032689879E-2</v>
      </c>
      <c r="KA4" s="193">
        <f t="shared" si="11"/>
        <v>1.6620896495867114E-2</v>
      </c>
      <c r="KB4" s="193">
        <f t="shared" si="11"/>
        <v>1.7851026020106461E-2</v>
      </c>
      <c r="KC4" s="193">
        <f t="shared" si="11"/>
        <v>1.9066385034504973E-2</v>
      </c>
      <c r="KD4" s="193">
        <f t="shared" si="11"/>
        <v>2.0255153867541197E-2</v>
      </c>
      <c r="KE4" s="193">
        <f t="shared" si="11"/>
        <v>2.1405541439095784E-2</v>
      </c>
      <c r="KF4" s="193">
        <f t="shared" si="11"/>
        <v>2.2505984959106669E-2</v>
      </c>
      <c r="KG4" s="193">
        <f t="shared" si="11"/>
        <v>2.3545344935192059E-2</v>
      </c>
      <c r="KH4" s="193">
        <f t="shared" si="11"/>
        <v>2.4513091024106832E-2</v>
      </c>
      <c r="KI4" s="193">
        <f t="shared" si="11"/>
        <v>2.5399474613952661E-2</v>
      </c>
      <c r="KJ4" s="193">
        <f t="shared" si="11"/>
        <v>2.6195684479162734E-2</v>
      </c>
      <c r="KK4" s="193">
        <f t="shared" si="11"/>
        <v>2.6893982389558937E-2</v>
      </c>
      <c r="KL4" s="193">
        <f t="shared" si="11"/>
        <v>2.7487816157792153E-2</v>
      </c>
      <c r="KM4" s="193">
        <f t="shared" si="11"/>
        <v>2.7971908255000327E-2</v>
      </c>
      <c r="KN4" s="193">
        <f t="shared" si="11"/>
        <v>2.8342318791318273E-2</v>
      </c>
      <c r="KO4" s="193">
        <f t="shared" ref="KO4:MZ7" si="12">IF(ISNONTEXT($Q4),IF($G4="R",_xlfn.BETA.DIST(CV4,$M4,$N4,FALSE,$B4,$D4),_xlfn.BETA.DIST(CV4,$N4,$M4,FALSE,$B4,$D4)),NA())</f>
        <v>2.8596482325398315E-2</v>
      </c>
      <c r="KP4" s="193">
        <f t="shared" si="12"/>
        <v>2.8733218616110303E-2</v>
      </c>
      <c r="KQ4" s="193">
        <f t="shared" si="12"/>
        <v>2.8752718042676446E-2</v>
      </c>
      <c r="KR4" s="193">
        <f t="shared" si="12"/>
        <v>2.865650298150826E-2</v>
      </c>
      <c r="KS4" s="193">
        <f t="shared" si="12"/>
        <v>2.8447366926363956E-2</v>
      </c>
      <c r="KT4" s="193">
        <f t="shared" si="12"/>
        <v>2.8129293563312265E-2</v>
      </c>
      <c r="KU4" s="193">
        <f t="shared" si="12"/>
        <v>2.7707358356409785E-2</v>
      </c>
      <c r="KV4" s="193">
        <f t="shared" si="12"/>
        <v>2.7187615459858941E-2</v>
      </c>
      <c r="KW4" s="193">
        <f t="shared" si="12"/>
        <v>2.6576972946347196E-2</v>
      </c>
      <c r="KX4" s="193">
        <f t="shared" si="12"/>
        <v>2.5883059430483395E-2</v>
      </c>
      <c r="KY4" s="193">
        <f t="shared" si="12"/>
        <v>2.5114085174275269E-2</v>
      </c>
      <c r="KZ4" s="193">
        <f t="shared" si="12"/>
        <v>2.4278700693998904E-2</v>
      </c>
      <c r="LA4" s="193">
        <f t="shared" si="12"/>
        <v>2.3385855751852994E-2</v>
      </c>
      <c r="LB4" s="193">
        <f t="shared" si="12"/>
        <v>2.2444661420069251E-2</v>
      </c>
      <c r="LC4" s="193">
        <f t="shared" si="12"/>
        <v>2.1464257659234386E-2</v>
      </c>
      <c r="LD4" s="193">
        <f t="shared" si="12"/>
        <v>2.045368856665114E-2</v>
      </c>
      <c r="LE4" s="193">
        <f t="shared" si="12"/>
        <v>1.9421787135067817E-2</v>
      </c>
      <c r="LF4" s="193">
        <f t="shared" si="12"/>
        <v>1.8377071027416935E-2</v>
      </c>
      <c r="LG4" s="193">
        <f t="shared" si="12"/>
        <v>1.7327650529344114E-2</v>
      </c>
      <c r="LH4" s="193">
        <f t="shared" si="12"/>
        <v>1.6281149497695293E-2</v>
      </c>
      <c r="LI4" s="193">
        <f t="shared" si="12"/>
        <v>1.5244639788342907E-2</v>
      </c>
      <c r="LJ4" s="193">
        <f t="shared" si="12"/>
        <v>1.4224589328376938E-2</v>
      </c>
      <c r="LK4" s="193">
        <f t="shared" si="12"/>
        <v>1.322682370223591E-2</v>
      </c>
      <c r="LL4" s="193">
        <f t="shared" si="12"/>
        <v>1.2256500854104015E-2</v>
      </c>
      <c r="LM4" s="193">
        <f t="shared" si="12"/>
        <v>1.1318098273909302E-2</v>
      </c>
      <c r="LN4" s="193">
        <f t="shared" si="12"/>
        <v>1.0415411834364697E-2</v>
      </c>
      <c r="LO4" s="193">
        <f t="shared" si="12"/>
        <v>9.5515652833488389E-3</v>
      </c>
      <c r="LP4" s="193">
        <f t="shared" si="12"/>
        <v>8.729029270064843E-3</v>
      </c>
      <c r="LQ4" s="193">
        <f t="shared" si="12"/>
        <v>7.9496486943553303E-3</v>
      </c>
      <c r="LR4" s="193">
        <f t="shared" si="12"/>
        <v>7.2146771149043717E-3</v>
      </c>
      <c r="LS4" s="193">
        <f t="shared" si="12"/>
        <v>6.52481693164842E-3</v>
      </c>
      <c r="LT4" s="193">
        <f t="shared" si="12"/>
        <v>5.8802640677459821E-3</v>
      </c>
      <c r="LU4" s="193">
        <f t="shared" si="12"/>
        <v>5.280755913611059E-3</v>
      </c>
      <c r="LV4" s="193">
        <f t="shared" si="12"/>
        <v>4.7256213561415843E-3</v>
      </c>
      <c r="LW4" s="193">
        <f t="shared" si="12"/>
        <v>4.21383179648632E-3</v>
      </c>
      <c r="LX4" s="193">
        <f t="shared" si="12"/>
        <v>3.744052155525153E-3</v>
      </c>
      <c r="LY4" s="193">
        <f t="shared" si="12"/>
        <v>3.314690973739215E-3</v>
      </c>
      <c r="LZ4" s="193">
        <f t="shared" si="12"/>
        <v>2.9239488275038836E-3</v>
      </c>
      <c r="MA4" s="193">
        <f t="shared" si="12"/>
        <v>2.5698644034522137E-3</v>
      </c>
      <c r="MB4" s="193">
        <f t="shared" si="12"/>
        <v>2.2503576931179681E-3</v>
      </c>
      <c r="MC4" s="193">
        <f t="shared" si="12"/>
        <v>1.9632698886206247E-3</v>
      </c>
      <c r="MD4" s="193">
        <f t="shared" si="12"/>
        <v>1.7063996741213767E-3</v>
      </c>
      <c r="ME4" s="193">
        <f t="shared" si="12"/>
        <v>1.4775357150028812E-3</v>
      </c>
      <c r="MF4" s="193">
        <f t="shared" si="12"/>
        <v>1.2744852454656583E-3</v>
      </c>
      <c r="MG4" s="193">
        <f t="shared" si="12"/>
        <v>1.0950987441731938E-3</v>
      </c>
      <c r="MH4" s="193">
        <f t="shared" si="12"/>
        <v>9.3729076580410992E-4</v>
      </c>
      <c r="MI4" s="193">
        <f t="shared" si="12"/>
        <v>7.9905706335043952E-4</v>
      </c>
      <c r="MJ4" s="193">
        <f t="shared" si="12"/>
        <v>6.7848819155729822E-4</v>
      </c>
      <c r="MK4" s="193">
        <f t="shared" si="12"/>
        <v>5.7377982615985544E-4</v>
      </c>
      <c r="ML4" s="193">
        <f t="shared" si="12"/>
        <v>4.8324006694063859E-4</v>
      </c>
      <c r="MM4" s="193">
        <f t="shared" si="12"/>
        <v>4.0529401572895335E-4</v>
      </c>
      <c r="MN4" s="193">
        <f t="shared" si="12"/>
        <v>3.3848593410125009E-4</v>
      </c>
      <c r="MO4" s="193">
        <f t="shared" si="12"/>
        <v>2.8147929065747553E-4</v>
      </c>
      <c r="MP4" s="193">
        <f t="shared" si="12"/>
        <v>2.3305500537793239E-4</v>
      </c>
      <c r="MQ4" s="193">
        <f t="shared" si="12"/>
        <v>1.9210818979333569E-4</v>
      </c>
      <c r="MR4" s="193">
        <f t="shared" si="12"/>
        <v>1.5764366763007146E-4</v>
      </c>
      <c r="MS4" s="193">
        <f t="shared" si="12"/>
        <v>1.2877054230846753E-4</v>
      </c>
      <c r="MT4" s="193">
        <f t="shared" si="12"/>
        <v>1.0469605621694172E-4</v>
      </c>
      <c r="MU4" s="193">
        <f t="shared" si="12"/>
        <v>8.4718963035416574E-5</v>
      </c>
      <c r="MV4" s="193">
        <f t="shared" si="12"/>
        <v>6.822260943077307E-5</v>
      </c>
      <c r="MW4" s="193">
        <f t="shared" si="12"/>
        <v>5.4667896992153436E-5</v>
      </c>
      <c r="MX4" s="193">
        <f t="shared" si="12"/>
        <v>4.358627000747549E-5</v>
      </c>
      <c r="MY4" s="193">
        <f t="shared" si="12"/>
        <v>3.457285018889351E-5</v>
      </c>
      <c r="MZ4" s="193">
        <f t="shared" si="12"/>
        <v>2.7279816209891674E-5</v>
      </c>
      <c r="NA4" s="193">
        <f t="shared" ref="NA4:PL7" si="13">IF(ISNONTEXT($Q4),IF($G4="R",_xlfn.BETA.DIST(FH4,$M4,$N4,FALSE,$B4,$D4),_xlfn.BETA.DIST(FH4,$N4,$M4,FALSE,$B4,$D4)),NA())</f>
        <v>2.1410104290244138E-5</v>
      </c>
      <c r="NB4" s="193">
        <f t="shared" si="13"/>
        <v>1.6711486327057845E-5</v>
      </c>
      <c r="NC4" s="193">
        <f t="shared" si="13"/>
        <v>1.2971064397896676E-5</v>
      </c>
      <c r="ND4" s="193">
        <f t="shared" si="13"/>
        <v>1.0010204949777385E-5</v>
      </c>
      <c r="NE4" s="193">
        <f t="shared" si="13"/>
        <v>7.6799226569710639E-6</v>
      </c>
      <c r="NF4" s="193">
        <f t="shared" si="13"/>
        <v>5.8567127404948852E-6</v>
      </c>
      <c r="NG4" s="193">
        <f t="shared" si="13"/>
        <v>4.4388214015921859E-6</v>
      </c>
      <c r="NH4" s="193">
        <f t="shared" si="13"/>
        <v>3.3429367991248454E-6</v>
      </c>
      <c r="NI4" s="193">
        <f t="shared" si="13"/>
        <v>2.5012775358530397E-6</v>
      </c>
      <c r="NJ4" s="193">
        <f t="shared" si="13"/>
        <v>1.8590517303450877E-6</v>
      </c>
      <c r="NK4" s="193">
        <f t="shared" si="13"/>
        <v>1.3722572477463527E-6</v>
      </c>
      <c r="NL4" s="193">
        <f t="shared" si="13"/>
        <v>1.005792348148161E-6</v>
      </c>
      <c r="NM4" s="193">
        <f t="shared" si="13"/>
        <v>7.3184569284500639E-7</v>
      </c>
      <c r="NN4" s="193">
        <f t="shared" si="13"/>
        <v>5.2853514132284925E-7</v>
      </c>
      <c r="NO4" s="193">
        <f t="shared" si="13"/>
        <v>3.7876590240419359E-7</v>
      </c>
      <c r="NP4" s="193">
        <f t="shared" si="13"/>
        <v>2.6928021366108012E-7</v>
      </c>
      <c r="NQ4" s="193">
        <f t="shared" si="13"/>
        <v>1.8987267310563589E-7</v>
      </c>
      <c r="NR4" s="193">
        <f t="shared" si="13"/>
        <v>1.3274751351759962E-7</v>
      </c>
      <c r="NS4" s="193">
        <f t="shared" si="13"/>
        <v>9.1996388232454405E-8</v>
      </c>
      <c r="NT4" s="193">
        <f t="shared" si="13"/>
        <v>6.3177541530145032E-8</v>
      </c>
      <c r="NU4" s="193">
        <f t="shared" si="13"/>
        <v>4.2979497861348598E-8</v>
      </c>
      <c r="NV4" s="193">
        <f t="shared" si="13"/>
        <v>2.8954568865939962E-8</v>
      </c>
      <c r="NW4" s="193">
        <f t="shared" si="13"/>
        <v>1.9309506661550692E-8</v>
      </c>
      <c r="NX4" s="193">
        <f t="shared" si="13"/>
        <v>1.2742500000667071E-8</v>
      </c>
      <c r="NY4" s="193">
        <f t="shared" si="13"/>
        <v>8.3174011901826778E-9</v>
      </c>
      <c r="NZ4" s="193">
        <f t="shared" si="13"/>
        <v>5.3675796825820261E-9</v>
      </c>
      <c r="OA4" s="193">
        <f t="shared" si="13"/>
        <v>3.4231237413255894E-9</v>
      </c>
      <c r="OB4" s="193">
        <f t="shared" si="13"/>
        <v>2.1562608903294902E-9</v>
      </c>
      <c r="OC4" s="193">
        <f t="shared" si="13"/>
        <v>1.3408514091603435E-9</v>
      </c>
      <c r="OD4" s="193">
        <f t="shared" si="13"/>
        <v>8.2264015179787893E-10</v>
      </c>
      <c r="OE4" s="193">
        <f t="shared" si="13"/>
        <v>4.9764534160766125E-10</v>
      </c>
      <c r="OF4" s="193">
        <f t="shared" si="13"/>
        <v>2.9663437263969584E-10</v>
      </c>
      <c r="OG4" s="193">
        <f t="shared" si="13"/>
        <v>1.7410168363742481E-10</v>
      </c>
      <c r="OH4" s="193">
        <f t="shared" si="13"/>
        <v>1.0053756980455487E-10</v>
      </c>
      <c r="OI4" s="193">
        <f t="shared" si="13"/>
        <v>5.7073501860747047E-11</v>
      </c>
      <c r="OJ4" s="193">
        <f t="shared" si="13"/>
        <v>3.1822044954111765E-11</v>
      </c>
      <c r="OK4" s="193">
        <f t="shared" si="13"/>
        <v>1.7409339113177718E-11</v>
      </c>
      <c r="OL4" s="193">
        <f t="shared" si="13"/>
        <v>9.3354005211128023E-12</v>
      </c>
      <c r="OM4" s="193">
        <f t="shared" si="13"/>
        <v>4.9008803611435242E-12</v>
      </c>
      <c r="ON4" s="193">
        <f t="shared" si="13"/>
        <v>2.5156646685223737E-12</v>
      </c>
      <c r="OO4" s="193">
        <f t="shared" si="13"/>
        <v>1.2608487648043034E-12</v>
      </c>
      <c r="OP4" s="193">
        <f t="shared" si="13"/>
        <v>6.1608276532286584E-13</v>
      </c>
      <c r="OQ4" s="193">
        <f t="shared" si="13"/>
        <v>2.9298619943720787E-13</v>
      </c>
      <c r="OR4" s="193">
        <f t="shared" si="13"/>
        <v>1.3535553040699763E-13</v>
      </c>
      <c r="OS4" s="193">
        <f t="shared" si="13"/>
        <v>6.0621330972242438E-14</v>
      </c>
      <c r="OT4" s="193">
        <f t="shared" si="13"/>
        <v>2.6259909232958735E-14</v>
      </c>
      <c r="OU4" s="193">
        <f t="shared" si="13"/>
        <v>1.0973841477167649E-14</v>
      </c>
      <c r="OV4" s="193">
        <f t="shared" si="13"/>
        <v>4.4112706539819863E-15</v>
      </c>
      <c r="OW4" s="193">
        <f t="shared" si="13"/>
        <v>1.700157480719085E-15</v>
      </c>
      <c r="OX4" s="193">
        <f t="shared" si="13"/>
        <v>6.2593070644290328E-16</v>
      </c>
      <c r="OY4" s="193">
        <f t="shared" si="13"/>
        <v>2.1920039645922075E-16</v>
      </c>
      <c r="OZ4" s="193">
        <f t="shared" si="13"/>
        <v>7.2666099152577098E-17</v>
      </c>
      <c r="PA4" s="193">
        <f t="shared" si="13"/>
        <v>2.2676248689228023E-17</v>
      </c>
      <c r="PB4" s="193">
        <f t="shared" si="13"/>
        <v>6.6181814231447007E-18</v>
      </c>
      <c r="PC4" s="193">
        <f t="shared" si="13"/>
        <v>1.7927885910634467E-18</v>
      </c>
      <c r="PD4" s="193">
        <f t="shared" si="13"/>
        <v>4.4671995184163637E-19</v>
      </c>
      <c r="PE4" s="193">
        <f t="shared" si="13"/>
        <v>1.0129612873292017E-19</v>
      </c>
      <c r="PF4" s="193">
        <f t="shared" si="13"/>
        <v>2.0633365760064799E-20</v>
      </c>
      <c r="PG4" s="193">
        <f t="shared" si="13"/>
        <v>3.7160506406810841E-21</v>
      </c>
      <c r="PH4" s="193">
        <f t="shared" si="13"/>
        <v>5.8021103750059571E-22</v>
      </c>
      <c r="PI4" s="193">
        <f t="shared" si="13"/>
        <v>7.6613972913454956E-23</v>
      </c>
      <c r="PJ4" s="193">
        <f t="shared" si="13"/>
        <v>8.2867664935636203E-24</v>
      </c>
      <c r="PK4" s="193">
        <f t="shared" si="13"/>
        <v>7.0398357002899096E-25</v>
      </c>
      <c r="PL4" s="193">
        <f t="shared" si="13"/>
        <v>4.4372747674607303E-26</v>
      </c>
      <c r="PM4" s="193">
        <f t="shared" ref="PM4:PT19" si="14">IF(ISNONTEXT($Q4),IF($G4="R",_xlfn.BETA.DIST(HT4,$M4,$N4,FALSE,$B4,$D4),_xlfn.BETA.DIST(HT4,$N4,$M4,FALSE,$B4,$D4)),NA())</f>
        <v>1.9159428846352716E-27</v>
      </c>
      <c r="PN4" s="193">
        <f t="shared" si="14"/>
        <v>5.0418817800179083E-29</v>
      </c>
      <c r="PO4" s="193">
        <f t="shared" si="14"/>
        <v>6.745860101198347E-31</v>
      </c>
      <c r="PP4" s="193">
        <f t="shared" si="14"/>
        <v>3.3873068320596484E-33</v>
      </c>
      <c r="PQ4" s="193">
        <f t="shared" si="14"/>
        <v>3.6128232668210696E-36</v>
      </c>
      <c r="PR4" s="193">
        <f t="shared" si="14"/>
        <v>2.2805734760303723E-40</v>
      </c>
      <c r="PS4" s="193">
        <f t="shared" si="14"/>
        <v>1.4440386149648985E-47</v>
      </c>
      <c r="PT4" s="193">
        <f t="shared" si="14"/>
        <v>1.9224393471070972E-118</v>
      </c>
    </row>
    <row r="5" spans="1:437" x14ac:dyDescent="0.45">
      <c r="A5" s="20">
        <v>2</v>
      </c>
      <c r="B5" s="101">
        <f t="shared" ref="B5:B68" si="15">IF(C5&gt;0,C5*(1+$B$2),"")</f>
        <v>60</v>
      </c>
      <c r="C5" s="115">
        <v>120</v>
      </c>
      <c r="D5" s="101">
        <f t="shared" ref="D5:D68" si="16">IF(C5&gt;0,C5*(1+$D$2),"")</f>
        <v>240</v>
      </c>
      <c r="E5" s="110">
        <f t="shared" ref="E5:E68" si="17">IF(OR(ISBLANK(C5),ISBLANK(D5),ISBLANK(B5)),"",IF(OR(B5=0,C5=0,D5=0),-1,IF(AND(B5&gt;0,C5&gt;0,D5&gt;0),IF(OR(C5&gt;B5,C5=B5),IF(OR(D5&gt;C5,D5=C5),1,-1),-1))))</f>
        <v>1</v>
      </c>
      <c r="F5" s="21">
        <f t="shared" ref="F5:F68" si="18">IF(AND(B5&gt;0,C5&gt;0,D5&gt;0),MIN(((C5-B5)/(D5-B5))*100,((D5-C5)/(D5-B5))*100),"")</f>
        <v>33.333333333333329</v>
      </c>
      <c r="G5" s="22" t="str">
        <f t="shared" ref="G5:G68" si="19">IF(AND(B5&gt;0,C5&gt;0,D5&gt;0),IF((C5-B5)&gt;(D5-C5),"L",IF((C5-B5)=(D5-C5),"EQ","R")),"")</f>
        <v>R</v>
      </c>
      <c r="H5" s="23" t="str">
        <f>IF(F5="","",IF(OR($F5&lt;Skew!$B$3,$F5=Skew!$B$3),IF($F5&gt;Skew!$C$3,Skew!$A$3,IF($F5&gt;Skew!$C$4,Skew!$A$4,IF($F5&gt;Skew!$C$5,Skew!$A$5,IF($F5&gt;Skew!$C$6,Skew!$A$6,IF($F5&gt;Skew!$C$7,Skew!$A$7,IF($F5&gt;Skew!$C$8,Skew!$A$8,IF($F5&gt;Skew!$C$9,Skew!$A$9,IF($F5&gt;Skew!$C$10,Skew!$A$10,IF($F5&gt;Skew!$C$11,Skew!$A$11,IF($F5&gt;Skew!$C$12,Skew!$A$12,IF($F5&gt;Skew!$C$13,Skew!$A$13,IF($F5&gt;Skew!$C$14,Skew!$A$14,IF($F5&gt;Skew!$C$15,Skew!$A$15,IF($F5&gt;Skew!$C$16,Skew!$A$16,Skew!$A$17)
)))))))))))))))</f>
        <v>Slight skew</v>
      </c>
      <c r="I5" s="22">
        <f>IF(F5="","",MATCH(H5,Skew!$A$3:$A$17,0))</f>
        <v>3</v>
      </c>
      <c r="J5" s="22">
        <f t="shared" ref="J5:J68" si="20">IF(AND(B5&gt;0,C5&gt;0,D5&gt;0),B5+((D5-B5)/2),"")</f>
        <v>150</v>
      </c>
      <c r="K5" s="24" t="s">
        <v>53</v>
      </c>
      <c r="L5" s="22">
        <f>IF(OR(F5="",K5=""),"",MATCH(K5,Confidence!$A$3:$A$12,0))</f>
        <v>2</v>
      </c>
      <c r="M5" s="25">
        <f t="shared" ref="M5:M68" si="21">IF(OR(F5="",K5=""),"",INDEX(Alpha_Chart,I5,L5))</f>
        <v>8</v>
      </c>
      <c r="N5" s="25">
        <f t="shared" ref="N5:N68" si="22">IF(OR(F5="",K5=""),"",INDEX(Beta_Chart,I5,L5))</f>
        <v>15</v>
      </c>
      <c r="O5" s="22"/>
      <c r="P5" s="102">
        <f t="shared" ref="P5:P68" si="23">IF(OR(F5="",K5=""),"",IF(G5="R",((D5-B5)*(INDEX(Mean_Ratios,I5,L5)))+B5,((D5-B5)*(1-INDEX(Mean_Ratios,I5,L5)))+B5))</f>
        <v>122.604</v>
      </c>
      <c r="Q5" s="102">
        <f t="shared" ref="Q5:Q68" si="24">IF(OR(F5="",K5=""),"",(D5-B5)*INDEX(Standard_Deviation_Ratios,I5,L5))</f>
        <v>17.495999999999999</v>
      </c>
      <c r="R5" s="37">
        <f t="shared" ref="R5:R68" si="25">IF(OR(F5="",K5=""),"",Q5^2)</f>
        <v>306.11001599999997</v>
      </c>
      <c r="S5" s="115">
        <v>150</v>
      </c>
      <c r="T5" s="204">
        <f>IF(AND(B5&gt;0,C5&gt;0,D5&gt;0,M5&gt;0,N5&gt;0,S5&gt;0,NOT(K5="")),ABS(VLOOKUP($S$1,VLookups!$A$30:$B$31,2,FALSE)-_xlfn.BETA.DIST(S5,IF(G5="L",N5,M5),IF(G5="L",M5,N5),TRUE,B5,D5)),"")</f>
        <v>0.93309974670410156</v>
      </c>
      <c r="U5" s="112">
        <f>IF(OR($M5="",$N5=""),"",_xlfn.BETA.INV(ABS(VLOOKUP($S$1,VLookups!$A$30:$B$31,2,FALSE)-U$3),IF($G5="L",$N5,$M5),IF($G5="L",$M5,$N5),$B5,$D5))</f>
        <v>95.201270978667964</v>
      </c>
      <c r="V5" s="113">
        <f>IF(OR($M5="",$N5=""),"",_xlfn.BETA.INV(ABS(VLOOKUP($S$1,VLookups!$A$30:$B$31,2,FALSE)-V$3),IF($G5="L",$N5,$M5),IF($G5="L",$M5,$N5),$B5,$D5))</f>
        <v>152.78221366951715</v>
      </c>
      <c r="W5" s="112">
        <f>IF(OR($M5="",$N5=""),"",_xlfn.BETA.INV(ABS(VLOOKUP($S$1,VLookups!$A$30:$B$31,2,FALSE)-W$3),IF($G5="L",$N5,$M5),IF($G5="L",$M5,$N5),$B5,$D5))</f>
        <v>100.4700391827996</v>
      </c>
      <c r="X5" s="113">
        <f>IF(OR($M5="",$N5=""),"",_xlfn.BETA.INV(ABS(VLOOKUP($S$1,VLookups!$A$30:$B$31,2,FALSE)-X$3),IF($G5="L",$N5,$M5),IF($G5="L",$M5,$N5),$B5,$D5))</f>
        <v>107.34981510054132</v>
      </c>
      <c r="Y5" s="112">
        <f>IF(OR($M5="",$N5=""),"",_xlfn.BETA.INV(ABS(VLOOKUP($S$1,VLookups!$A$30:$B$31,2,FALSE)-Y$3),IF($G5="L",$N5,$M5),IF($G5="L",$M5,$N5),$B5,$D5))</f>
        <v>112.61721533634409</v>
      </c>
      <c r="Z5" s="113">
        <f>IF(OR($M5="",$N5=""),"",_xlfn.BETA.INV(ABS(VLOOKUP($S$1,VLookups!$A$30:$B$31,2,FALSE)-Z$3),IF($G5="L",$N5,$M5),IF($G5="L",$M5,$N5),$B5,$D5))</f>
        <v>117.29727531339105</v>
      </c>
      <c r="AA5" s="112">
        <f>IF(OR($M5="",$N5=""),"",_xlfn.BETA.INV(ABS(VLOOKUP($S$1,VLookups!$A$30:$B$31,2,FALSE)-AA$3),IF($G5="L",$N5,$M5),IF($G5="L",$M5,$N5),$B5,$D5))</f>
        <v>121.80209921791996</v>
      </c>
      <c r="AB5" s="113">
        <f>IF(OR($M5="",$N5=""),"",_xlfn.BETA.INV(ABS(VLOOKUP($S$1,VLookups!$A$30:$B$31,2,FALSE)-AB$3),IF($G5="L",$N5,$M5),IF($G5="L",$M5,$N5),$B5,$D5))</f>
        <v>126.41463678294049</v>
      </c>
      <c r="AC5" s="112">
        <f>IF(OR($M5="",$N5=""),"",_xlfn.BETA.INV(ABS(VLOOKUP($S$1,VLookups!$A$30:$B$31,2,FALSE)-AC$3),IF($G5="L",$N5,$M5),IF($G5="L",$M5,$N5),$B5,$D5))</f>
        <v>131.44714348435019</v>
      </c>
      <c r="AD5" s="113">
        <f>IF(OR($M5="",$N5=""),"",_xlfn.BETA.INV(ABS(VLOOKUP($S$1,VLookups!$A$30:$B$31,2,FALSE)-AD$3),IF($G5="L",$N5,$M5),IF($G5="L",$M5,$N5),$B5,$D5))</f>
        <v>137.4326316097264</v>
      </c>
      <c r="AE5" s="112">
        <f>IF(OR($M5="",$N5=""),"",_xlfn.BETA.INV(ABS(VLOOKUP($S$1,VLookups!$A$30:$B$31,2,FALSE)-AE$3),IF($G5="L",$N5,$M5),IF($G5="L",$M5,$N5),$B5,$D5))</f>
        <v>145.83142893346945</v>
      </c>
      <c r="AF5" s="113">
        <f>IF(OR($M5="",$N5=""),"",_xlfn.BETA.INV(ABS(VLOOKUP($S$1,VLookups!$A$30:$B$31,2,FALSE)-AF$3),IF($G5="L",$N5,$M5),IF($G5="L",$M5,$N5),$B5,$D5))</f>
        <v>165.63111284481965</v>
      </c>
      <c r="AG5" s="15"/>
      <c r="AH5" s="194">
        <f t="shared" ref="AH5:AH68" si="26">IF(AND(B5&gt;0,C5&gt;0,D5&gt;0),ABS(D5-B5)/200,"")</f>
        <v>0.9</v>
      </c>
      <c r="AI5" s="192">
        <f t="shared" ref="AI5:AI68" si="27">IF(ISNONTEXT($AH5),B5,"")</f>
        <v>60</v>
      </c>
      <c r="AJ5" s="177">
        <f t="shared" ref="AJ5" si="28">IF(ISNONTEXT($AH5),AI5+$AH5,"")</f>
        <v>60.9</v>
      </c>
      <c r="AK5" s="177">
        <f t="shared" si="6"/>
        <v>61.8</v>
      </c>
      <c r="AL5" s="177">
        <f t="shared" si="6"/>
        <v>62.699999999999996</v>
      </c>
      <c r="AM5" s="177">
        <f t="shared" si="6"/>
        <v>63.599999999999994</v>
      </c>
      <c r="AN5" s="177">
        <f t="shared" si="6"/>
        <v>64.5</v>
      </c>
      <c r="AO5" s="177">
        <f t="shared" si="6"/>
        <v>65.400000000000006</v>
      </c>
      <c r="AP5" s="177">
        <f t="shared" si="6"/>
        <v>66.300000000000011</v>
      </c>
      <c r="AQ5" s="177">
        <f t="shared" si="6"/>
        <v>67.200000000000017</v>
      </c>
      <c r="AR5" s="177">
        <f t="shared" si="6"/>
        <v>68.100000000000023</v>
      </c>
      <c r="AS5" s="177">
        <f t="shared" si="6"/>
        <v>69.000000000000028</v>
      </c>
      <c r="AT5" s="177">
        <f t="shared" si="6"/>
        <v>69.900000000000034</v>
      </c>
      <c r="AU5" s="177">
        <f t="shared" si="6"/>
        <v>70.80000000000004</v>
      </c>
      <c r="AV5" s="177">
        <f t="shared" si="6"/>
        <v>71.700000000000045</v>
      </c>
      <c r="AW5" s="177">
        <f t="shared" si="6"/>
        <v>72.600000000000051</v>
      </c>
      <c r="AX5" s="177">
        <f t="shared" si="6"/>
        <v>73.500000000000057</v>
      </c>
      <c r="AY5" s="177">
        <f t="shared" si="6"/>
        <v>74.400000000000063</v>
      </c>
      <c r="AZ5" s="177">
        <f t="shared" si="6"/>
        <v>75.300000000000068</v>
      </c>
      <c r="BA5" s="177">
        <f t="shared" si="6"/>
        <v>76.200000000000074</v>
      </c>
      <c r="BB5" s="177">
        <f t="shared" si="6"/>
        <v>77.10000000000008</v>
      </c>
      <c r="BC5" s="177">
        <f t="shared" si="6"/>
        <v>78.000000000000085</v>
      </c>
      <c r="BD5" s="177">
        <f t="shared" si="6"/>
        <v>78.900000000000091</v>
      </c>
      <c r="BE5" s="177">
        <f t="shared" si="6"/>
        <v>79.800000000000097</v>
      </c>
      <c r="BF5" s="177">
        <f t="shared" si="6"/>
        <v>80.700000000000102</v>
      </c>
      <c r="BG5" s="177">
        <f t="shared" si="6"/>
        <v>81.600000000000108</v>
      </c>
      <c r="BH5" s="177">
        <f t="shared" si="6"/>
        <v>82.500000000000114</v>
      </c>
      <c r="BI5" s="177">
        <f t="shared" si="6"/>
        <v>83.400000000000119</v>
      </c>
      <c r="BJ5" s="177">
        <f t="shared" si="6"/>
        <v>84.300000000000125</v>
      </c>
      <c r="BK5" s="177">
        <f t="shared" si="6"/>
        <v>85.200000000000131</v>
      </c>
      <c r="BL5" s="177">
        <f t="shared" si="6"/>
        <v>86.100000000000136</v>
      </c>
      <c r="BM5" s="177">
        <f t="shared" si="6"/>
        <v>87.000000000000142</v>
      </c>
      <c r="BN5" s="177">
        <f t="shared" si="6"/>
        <v>87.900000000000148</v>
      </c>
      <c r="BO5" s="177">
        <f t="shared" si="6"/>
        <v>88.800000000000153</v>
      </c>
      <c r="BP5" s="177">
        <f t="shared" si="6"/>
        <v>89.700000000000159</v>
      </c>
      <c r="BQ5" s="177">
        <f t="shared" si="6"/>
        <v>90.600000000000165</v>
      </c>
      <c r="BR5" s="177">
        <f t="shared" si="6"/>
        <v>91.500000000000171</v>
      </c>
      <c r="BS5" s="177">
        <f t="shared" si="6"/>
        <v>92.400000000000176</v>
      </c>
      <c r="BT5" s="177">
        <f t="shared" si="6"/>
        <v>93.300000000000182</v>
      </c>
      <c r="BU5" s="177">
        <f t="shared" si="6"/>
        <v>94.200000000000188</v>
      </c>
      <c r="BV5" s="177">
        <f t="shared" si="6"/>
        <v>95.100000000000193</v>
      </c>
      <c r="BW5" s="177">
        <f t="shared" si="6"/>
        <v>96.000000000000199</v>
      </c>
      <c r="BX5" s="177">
        <f t="shared" si="6"/>
        <v>96.900000000000205</v>
      </c>
      <c r="BY5" s="177">
        <f t="shared" si="6"/>
        <v>97.80000000000021</v>
      </c>
      <c r="BZ5" s="177">
        <f t="shared" si="6"/>
        <v>98.700000000000216</v>
      </c>
      <c r="CA5" s="177">
        <f t="shared" si="6"/>
        <v>99.600000000000222</v>
      </c>
      <c r="CB5" s="177">
        <f t="shared" si="6"/>
        <v>100.50000000000023</v>
      </c>
      <c r="CC5" s="177">
        <f t="shared" si="6"/>
        <v>101.40000000000023</v>
      </c>
      <c r="CD5" s="177">
        <f t="shared" si="6"/>
        <v>102.30000000000024</v>
      </c>
      <c r="CE5" s="177">
        <f t="shared" si="6"/>
        <v>103.20000000000024</v>
      </c>
      <c r="CF5" s="177">
        <f t="shared" si="6"/>
        <v>104.10000000000025</v>
      </c>
      <c r="CG5" s="177">
        <f t="shared" si="6"/>
        <v>105.00000000000026</v>
      </c>
      <c r="CH5" s="177">
        <f t="shared" si="6"/>
        <v>105.90000000000026</v>
      </c>
      <c r="CI5" s="177">
        <f t="shared" si="6"/>
        <v>106.80000000000027</v>
      </c>
      <c r="CJ5" s="177">
        <f t="shared" si="6"/>
        <v>107.70000000000027</v>
      </c>
      <c r="CK5" s="177">
        <f t="shared" si="6"/>
        <v>108.60000000000028</v>
      </c>
      <c r="CL5" s="177">
        <f t="shared" si="6"/>
        <v>109.50000000000028</v>
      </c>
      <c r="CM5" s="177">
        <f t="shared" si="6"/>
        <v>110.40000000000029</v>
      </c>
      <c r="CN5" s="177">
        <f t="shared" si="6"/>
        <v>111.3000000000003</v>
      </c>
      <c r="CO5" s="177">
        <f t="shared" si="6"/>
        <v>112.2000000000003</v>
      </c>
      <c r="CP5" s="177">
        <f t="shared" si="6"/>
        <v>113.10000000000031</v>
      </c>
      <c r="CQ5" s="177">
        <f t="shared" si="6"/>
        <v>114.00000000000031</v>
      </c>
      <c r="CR5" s="177">
        <f t="shared" si="6"/>
        <v>114.90000000000032</v>
      </c>
      <c r="CS5" s="177">
        <f t="shared" si="6"/>
        <v>115.80000000000032</v>
      </c>
      <c r="CT5" s="177">
        <f t="shared" si="6"/>
        <v>116.70000000000033</v>
      </c>
      <c r="CU5" s="177">
        <f t="shared" si="6"/>
        <v>117.60000000000034</v>
      </c>
      <c r="CV5" s="177">
        <f t="shared" si="6"/>
        <v>118.50000000000034</v>
      </c>
      <c r="CW5" s="177">
        <f t="shared" si="7"/>
        <v>119.40000000000035</v>
      </c>
      <c r="CX5" s="177">
        <f t="shared" si="7"/>
        <v>120.30000000000035</v>
      </c>
      <c r="CY5" s="177">
        <f t="shared" si="7"/>
        <v>121.20000000000036</v>
      </c>
      <c r="CZ5" s="177">
        <f t="shared" si="7"/>
        <v>122.10000000000036</v>
      </c>
      <c r="DA5" s="177">
        <f t="shared" si="7"/>
        <v>123.00000000000037</v>
      </c>
      <c r="DB5" s="177">
        <f t="shared" si="7"/>
        <v>123.90000000000038</v>
      </c>
      <c r="DC5" s="177">
        <f t="shared" si="7"/>
        <v>124.80000000000038</v>
      </c>
      <c r="DD5" s="177">
        <f t="shared" si="7"/>
        <v>125.70000000000039</v>
      </c>
      <c r="DE5" s="177">
        <f t="shared" si="7"/>
        <v>126.60000000000039</v>
      </c>
      <c r="DF5" s="177">
        <f t="shared" si="7"/>
        <v>127.5000000000004</v>
      </c>
      <c r="DG5" s="177">
        <f t="shared" si="7"/>
        <v>128.4000000000004</v>
      </c>
      <c r="DH5" s="177">
        <f t="shared" si="7"/>
        <v>129.30000000000041</v>
      </c>
      <c r="DI5" s="177">
        <f t="shared" si="7"/>
        <v>130.20000000000041</v>
      </c>
      <c r="DJ5" s="177">
        <f t="shared" si="7"/>
        <v>131.10000000000042</v>
      </c>
      <c r="DK5" s="177">
        <f t="shared" si="7"/>
        <v>132.00000000000043</v>
      </c>
      <c r="DL5" s="177">
        <f t="shared" si="7"/>
        <v>132.90000000000043</v>
      </c>
      <c r="DM5" s="177">
        <f t="shared" si="7"/>
        <v>133.80000000000044</v>
      </c>
      <c r="DN5" s="177">
        <f t="shared" si="7"/>
        <v>134.70000000000044</v>
      </c>
      <c r="DO5" s="177">
        <f t="shared" si="7"/>
        <v>135.60000000000045</v>
      </c>
      <c r="DP5" s="177">
        <f t="shared" si="7"/>
        <v>136.50000000000045</v>
      </c>
      <c r="DQ5" s="177">
        <f t="shared" si="7"/>
        <v>137.40000000000046</v>
      </c>
      <c r="DR5" s="177">
        <f t="shared" si="7"/>
        <v>138.30000000000047</v>
      </c>
      <c r="DS5" s="177">
        <f t="shared" si="7"/>
        <v>139.20000000000047</v>
      </c>
      <c r="DT5" s="177">
        <f t="shared" si="7"/>
        <v>140.10000000000048</v>
      </c>
      <c r="DU5" s="177">
        <f t="shared" si="7"/>
        <v>141.00000000000048</v>
      </c>
      <c r="DV5" s="177">
        <f t="shared" si="7"/>
        <v>141.90000000000049</v>
      </c>
      <c r="DW5" s="177">
        <f t="shared" si="7"/>
        <v>142.80000000000049</v>
      </c>
      <c r="DX5" s="177">
        <f t="shared" si="7"/>
        <v>143.7000000000005</v>
      </c>
      <c r="DY5" s="177">
        <f t="shared" si="7"/>
        <v>144.60000000000051</v>
      </c>
      <c r="DZ5" s="177">
        <f t="shared" si="7"/>
        <v>145.50000000000051</v>
      </c>
      <c r="EA5" s="177">
        <f t="shared" si="7"/>
        <v>146.40000000000052</v>
      </c>
      <c r="EB5" s="177">
        <f t="shared" si="7"/>
        <v>147.30000000000052</v>
      </c>
      <c r="EC5" s="177">
        <f t="shared" si="7"/>
        <v>148.20000000000053</v>
      </c>
      <c r="ED5" s="177">
        <f t="shared" si="7"/>
        <v>149.10000000000053</v>
      </c>
      <c r="EE5" s="177">
        <f t="shared" si="7"/>
        <v>150.00000000000054</v>
      </c>
      <c r="EF5" s="177">
        <f t="shared" si="7"/>
        <v>150.90000000000055</v>
      </c>
      <c r="EG5" s="177">
        <f t="shared" si="7"/>
        <v>151.80000000000055</v>
      </c>
      <c r="EH5" s="177">
        <f t="shared" si="7"/>
        <v>152.70000000000056</v>
      </c>
      <c r="EI5" s="177">
        <f t="shared" si="7"/>
        <v>153.60000000000056</v>
      </c>
      <c r="EJ5" s="177">
        <f t="shared" si="7"/>
        <v>154.50000000000057</v>
      </c>
      <c r="EK5" s="177">
        <f t="shared" si="7"/>
        <v>155.40000000000057</v>
      </c>
      <c r="EL5" s="177">
        <f t="shared" si="7"/>
        <v>156.30000000000058</v>
      </c>
      <c r="EM5" s="177">
        <f t="shared" si="7"/>
        <v>157.20000000000059</v>
      </c>
      <c r="EN5" s="177">
        <f t="shared" si="7"/>
        <v>158.10000000000059</v>
      </c>
      <c r="EO5" s="177">
        <f t="shared" si="7"/>
        <v>159.0000000000006</v>
      </c>
      <c r="EP5" s="177">
        <f t="shared" si="7"/>
        <v>159.9000000000006</v>
      </c>
      <c r="EQ5" s="177">
        <f t="shared" si="7"/>
        <v>160.80000000000061</v>
      </c>
      <c r="ER5" s="177">
        <f t="shared" si="7"/>
        <v>161.70000000000061</v>
      </c>
      <c r="ES5" s="177">
        <f t="shared" si="7"/>
        <v>162.60000000000062</v>
      </c>
      <c r="ET5" s="177">
        <f t="shared" si="7"/>
        <v>163.50000000000063</v>
      </c>
      <c r="EU5" s="177">
        <f t="shared" si="7"/>
        <v>164.40000000000063</v>
      </c>
      <c r="EV5" s="177">
        <f t="shared" si="7"/>
        <v>165.30000000000064</v>
      </c>
      <c r="EW5" s="177">
        <f t="shared" si="7"/>
        <v>166.20000000000064</v>
      </c>
      <c r="EX5" s="177">
        <f t="shared" si="7"/>
        <v>167.10000000000065</v>
      </c>
      <c r="EY5" s="177">
        <f t="shared" si="7"/>
        <v>168.00000000000065</v>
      </c>
      <c r="EZ5" s="177">
        <f t="shared" si="7"/>
        <v>168.90000000000066</v>
      </c>
      <c r="FA5" s="177">
        <f t="shared" si="7"/>
        <v>169.80000000000067</v>
      </c>
      <c r="FB5" s="177">
        <f t="shared" si="7"/>
        <v>170.70000000000067</v>
      </c>
      <c r="FC5" s="177">
        <f t="shared" si="7"/>
        <v>171.60000000000068</v>
      </c>
      <c r="FD5" s="177">
        <f t="shared" si="7"/>
        <v>172.50000000000068</v>
      </c>
      <c r="FE5" s="177">
        <f t="shared" si="7"/>
        <v>173.40000000000069</v>
      </c>
      <c r="FF5" s="177">
        <f t="shared" si="7"/>
        <v>174.30000000000069</v>
      </c>
      <c r="FG5" s="177">
        <f t="shared" si="7"/>
        <v>175.2000000000007</v>
      </c>
      <c r="FH5" s="177">
        <f t="shared" si="7"/>
        <v>176.1000000000007</v>
      </c>
      <c r="FI5" s="177">
        <f t="shared" si="8"/>
        <v>177.00000000000071</v>
      </c>
      <c r="FJ5" s="177">
        <f t="shared" si="8"/>
        <v>177.90000000000072</v>
      </c>
      <c r="FK5" s="177">
        <f t="shared" si="8"/>
        <v>178.80000000000072</v>
      </c>
      <c r="FL5" s="177">
        <f t="shared" si="8"/>
        <v>179.70000000000073</v>
      </c>
      <c r="FM5" s="177">
        <f t="shared" si="8"/>
        <v>180.60000000000073</v>
      </c>
      <c r="FN5" s="177">
        <f t="shared" si="8"/>
        <v>181.50000000000074</v>
      </c>
      <c r="FO5" s="177">
        <f t="shared" si="8"/>
        <v>182.40000000000074</v>
      </c>
      <c r="FP5" s="177">
        <f t="shared" si="8"/>
        <v>183.30000000000075</v>
      </c>
      <c r="FQ5" s="177">
        <f t="shared" si="8"/>
        <v>184.20000000000076</v>
      </c>
      <c r="FR5" s="177">
        <f t="shared" si="8"/>
        <v>185.10000000000076</v>
      </c>
      <c r="FS5" s="177">
        <f t="shared" si="8"/>
        <v>186.00000000000077</v>
      </c>
      <c r="FT5" s="177">
        <f t="shared" si="8"/>
        <v>186.90000000000077</v>
      </c>
      <c r="FU5" s="177">
        <f t="shared" si="8"/>
        <v>187.80000000000078</v>
      </c>
      <c r="FV5" s="177">
        <f t="shared" si="8"/>
        <v>188.70000000000078</v>
      </c>
      <c r="FW5" s="177">
        <f t="shared" si="8"/>
        <v>189.60000000000079</v>
      </c>
      <c r="FX5" s="177">
        <f t="shared" si="8"/>
        <v>190.5000000000008</v>
      </c>
      <c r="FY5" s="177">
        <f t="shared" si="8"/>
        <v>191.4000000000008</v>
      </c>
      <c r="FZ5" s="177">
        <f t="shared" si="8"/>
        <v>192.30000000000081</v>
      </c>
      <c r="GA5" s="177">
        <f t="shared" si="8"/>
        <v>193.20000000000081</v>
      </c>
      <c r="GB5" s="177">
        <f t="shared" si="8"/>
        <v>194.10000000000082</v>
      </c>
      <c r="GC5" s="177">
        <f t="shared" si="8"/>
        <v>195.00000000000082</v>
      </c>
      <c r="GD5" s="177">
        <f t="shared" si="8"/>
        <v>195.90000000000083</v>
      </c>
      <c r="GE5" s="177">
        <f t="shared" si="8"/>
        <v>196.80000000000084</v>
      </c>
      <c r="GF5" s="177">
        <f t="shared" si="8"/>
        <v>197.70000000000084</v>
      </c>
      <c r="GG5" s="177">
        <f t="shared" si="8"/>
        <v>198.60000000000085</v>
      </c>
      <c r="GH5" s="177">
        <f t="shared" si="8"/>
        <v>199.50000000000085</v>
      </c>
      <c r="GI5" s="177">
        <f t="shared" si="8"/>
        <v>200.40000000000086</v>
      </c>
      <c r="GJ5" s="177">
        <f t="shared" si="8"/>
        <v>201.30000000000086</v>
      </c>
      <c r="GK5" s="177">
        <f t="shared" si="8"/>
        <v>202.20000000000087</v>
      </c>
      <c r="GL5" s="177">
        <f t="shared" si="8"/>
        <v>203.10000000000088</v>
      </c>
      <c r="GM5" s="177">
        <f t="shared" si="8"/>
        <v>204.00000000000088</v>
      </c>
      <c r="GN5" s="177">
        <f t="shared" si="8"/>
        <v>204.90000000000089</v>
      </c>
      <c r="GO5" s="177">
        <f t="shared" si="8"/>
        <v>205.80000000000089</v>
      </c>
      <c r="GP5" s="177">
        <f t="shared" si="8"/>
        <v>206.7000000000009</v>
      </c>
      <c r="GQ5" s="177">
        <f t="shared" si="8"/>
        <v>207.6000000000009</v>
      </c>
      <c r="GR5" s="177">
        <f t="shared" si="8"/>
        <v>208.50000000000091</v>
      </c>
      <c r="GS5" s="177">
        <f t="shared" si="8"/>
        <v>209.40000000000092</v>
      </c>
      <c r="GT5" s="177">
        <f t="shared" si="8"/>
        <v>210.30000000000092</v>
      </c>
      <c r="GU5" s="177">
        <f t="shared" si="8"/>
        <v>211.20000000000093</v>
      </c>
      <c r="GV5" s="177">
        <f t="shared" si="8"/>
        <v>212.10000000000093</v>
      </c>
      <c r="GW5" s="177">
        <f t="shared" si="8"/>
        <v>213.00000000000094</v>
      </c>
      <c r="GX5" s="177">
        <f t="shared" si="8"/>
        <v>213.90000000000094</v>
      </c>
      <c r="GY5" s="177">
        <f t="shared" si="8"/>
        <v>214.80000000000095</v>
      </c>
      <c r="GZ5" s="177">
        <f t="shared" si="8"/>
        <v>215.70000000000095</v>
      </c>
      <c r="HA5" s="177">
        <f t="shared" si="8"/>
        <v>216.60000000000096</v>
      </c>
      <c r="HB5" s="177">
        <f t="shared" si="8"/>
        <v>217.50000000000097</v>
      </c>
      <c r="HC5" s="177">
        <f t="shared" si="8"/>
        <v>218.40000000000097</v>
      </c>
      <c r="HD5" s="177">
        <f t="shared" si="8"/>
        <v>219.30000000000098</v>
      </c>
      <c r="HE5" s="177">
        <f t="shared" si="8"/>
        <v>220.20000000000098</v>
      </c>
      <c r="HF5" s="177">
        <f t="shared" si="8"/>
        <v>221.10000000000099</v>
      </c>
      <c r="HG5" s="177">
        <f t="shared" si="8"/>
        <v>222.00000000000099</v>
      </c>
      <c r="HH5" s="177">
        <f t="shared" si="8"/>
        <v>222.900000000001</v>
      </c>
      <c r="HI5" s="177">
        <f t="shared" si="8"/>
        <v>223.80000000000101</v>
      </c>
      <c r="HJ5" s="177">
        <f t="shared" si="8"/>
        <v>224.70000000000101</v>
      </c>
      <c r="HK5" s="177">
        <f t="shared" si="8"/>
        <v>225.60000000000102</v>
      </c>
      <c r="HL5" s="177">
        <f t="shared" si="8"/>
        <v>226.50000000000102</v>
      </c>
      <c r="HM5" s="177">
        <f t="shared" si="8"/>
        <v>227.40000000000103</v>
      </c>
      <c r="HN5" s="177">
        <f t="shared" si="8"/>
        <v>228.30000000000103</v>
      </c>
      <c r="HO5" s="177">
        <f t="shared" si="8"/>
        <v>229.20000000000104</v>
      </c>
      <c r="HP5" s="177">
        <f t="shared" si="8"/>
        <v>230.10000000000105</v>
      </c>
      <c r="HQ5" s="177">
        <f t="shared" si="8"/>
        <v>231.00000000000105</v>
      </c>
      <c r="HR5" s="177">
        <f t="shared" si="8"/>
        <v>231.90000000000106</v>
      </c>
      <c r="HS5" s="177">
        <f t="shared" si="8"/>
        <v>232.80000000000106</v>
      </c>
      <c r="HT5" s="177">
        <f t="shared" si="8"/>
        <v>233.70000000000107</v>
      </c>
      <c r="HU5" s="177">
        <f t="shared" si="9"/>
        <v>234.60000000000107</v>
      </c>
      <c r="HV5" s="177">
        <f t="shared" si="9"/>
        <v>235.50000000000108</v>
      </c>
      <c r="HW5" s="177">
        <f t="shared" si="9"/>
        <v>236.40000000000109</v>
      </c>
      <c r="HX5" s="177">
        <f t="shared" si="9"/>
        <v>237.30000000000109</v>
      </c>
      <c r="HY5" s="177">
        <f t="shared" si="9"/>
        <v>238.2000000000011</v>
      </c>
      <c r="HZ5" s="177">
        <f t="shared" si="9"/>
        <v>239.1000000000011</v>
      </c>
      <c r="IA5" s="192">
        <f t="shared" ref="IA5:IA68" si="29">IF(ISNONTEXT($AH5),HZ5+$AH5-0.001,"")</f>
        <v>239.9990000000011</v>
      </c>
      <c r="IB5" s="193">
        <f t="shared" si="10"/>
        <v>0</v>
      </c>
      <c r="IC5" s="193">
        <f t="shared" si="11"/>
        <v>1.0350667544634057E-12</v>
      </c>
      <c r="ID5" s="193">
        <f t="shared" si="11"/>
        <v>1.2346615491072609E-10</v>
      </c>
      <c r="IE5" s="193">
        <f t="shared" si="11"/>
        <v>1.9651750387281625E-9</v>
      </c>
      <c r="IF5" s="193">
        <f t="shared" si="11"/>
        <v>1.3709771868468783E-8</v>
      </c>
      <c r="IG5" s="193">
        <f t="shared" si="11"/>
        <v>6.085550620514375E-8</v>
      </c>
      <c r="IH5" s="193">
        <f t="shared" si="11"/>
        <v>2.029122476631596E-7</v>
      </c>
      <c r="II5" s="193">
        <f t="shared" si="11"/>
        <v>5.5528238415689776E-7</v>
      </c>
      <c r="IJ5" s="193">
        <f t="shared" si="11"/>
        <v>1.3148384649528929E-6</v>
      </c>
      <c r="IK5" s="193">
        <f t="shared" si="11"/>
        <v>2.7873403221247797E-6</v>
      </c>
      <c r="IL5" s="193">
        <f t="shared" si="11"/>
        <v>5.4147162524922186E-6</v>
      </c>
      <c r="IM5" s="193">
        <f t="shared" si="11"/>
        <v>9.8002994175402773E-6</v>
      </c>
      <c r="IN5" s="193">
        <f t="shared" si="11"/>
        <v>1.6730306675973903E-5</v>
      </c>
      <c r="IO5" s="193">
        <f t="shared" si="11"/>
        <v>2.7190127715727831E-5</v>
      </c>
      <c r="IP5" s="193">
        <f t="shared" si="11"/>
        <v>4.2374321631998505E-5</v>
      </c>
      <c r="IQ5" s="193">
        <f t="shared" si="11"/>
        <v>6.3689567675351651E-5</v>
      </c>
      <c r="IR5" s="193">
        <f t="shared" si="11"/>
        <v>9.2750164938693147E-5</v>
      </c>
      <c r="IS5" s="193">
        <f t="shared" si="11"/>
        <v>1.3136600592512945E-4</v>
      </c>
      <c r="IT5" s="193">
        <f t="shared" si="11"/>
        <v>1.8152324950449124E-4</v>
      </c>
      <c r="IU5" s="193">
        <f t="shared" si="11"/>
        <v>2.4535818180990908E-4</v>
      </c>
      <c r="IV5" s="193">
        <f t="shared" si="11"/>
        <v>3.2512497436991438E-4</v>
      </c>
      <c r="IW5" s="193">
        <f t="shared" si="11"/>
        <v>4.2315822497972043E-4</v>
      </c>
      <c r="IX5" s="193">
        <f t="shared" si="11"/>
        <v>5.4183129827509256E-4</v>
      </c>
      <c r="IY5" s="193">
        <f t="shared" si="11"/>
        <v>6.8351157104900575E-4</v>
      </c>
      <c r="IZ5" s="193">
        <f t="shared" si="11"/>
        <v>8.5051373460599778E-4</v>
      </c>
      <c r="JA5" s="193">
        <f t="shared" si="11"/>
        <v>1.0450523163128482E-3</v>
      </c>
      <c r="JB5" s="193">
        <f t="shared" si="11"/>
        <v>1.2691945590035383E-3</v>
      </c>
      <c r="JC5" s="193">
        <f t="shared" si="11"/>
        <v>1.5248147444233162E-3</v>
      </c>
      <c r="JD5" s="193">
        <f t="shared" si="11"/>
        <v>1.8135509700192231E-3</v>
      </c>
      <c r="JE5" s="193">
        <f t="shared" si="11"/>
        <v>2.1367652916908695E-3</v>
      </c>
      <c r="JF5" s="193">
        <f t="shared" si="11"/>
        <v>2.4955080330911488E-3</v>
      </c>
      <c r="JG5" s="193">
        <f t="shared" si="11"/>
        <v>2.8904869389958835E-3</v>
      </c>
      <c r="JH5" s="193">
        <f t="shared" si="11"/>
        <v>3.3220417201534681E-3</v>
      </c>
      <c r="JI5" s="193">
        <f t="shared" si="11"/>
        <v>3.79012440356112E-3</v>
      </c>
      <c r="JJ5" s="193">
        <f t="shared" si="11"/>
        <v>4.2942857686064E-3</v>
      </c>
      <c r="JK5" s="193">
        <f t="shared" si="11"/>
        <v>4.8336680188884066E-3</v>
      </c>
      <c r="JL5" s="193">
        <f t="shared" si="11"/>
        <v>5.4070037143182292E-3</v>
      </c>
      <c r="JM5" s="193">
        <f t="shared" si="11"/>
        <v>6.0126208704222705E-3</v>
      </c>
      <c r="JN5" s="193">
        <f t="shared" si="11"/>
        <v>6.6484540233731123E-3</v>
      </c>
      <c r="JO5" s="193">
        <f t="shared" si="11"/>
        <v>7.3120609615129305E-3</v>
      </c>
      <c r="JP5" s="193">
        <f t="shared" si="11"/>
        <v>8.0006447380238446E-3</v>
      </c>
      <c r="JQ5" s="193">
        <f t="shared" si="11"/>
        <v>8.711080505612926E-3</v>
      </c>
      <c r="JR5" s="193">
        <f t="shared" si="11"/>
        <v>9.4399466529927235E-3</v>
      </c>
      <c r="JS5" s="193">
        <f t="shared" si="11"/>
        <v>1.0183559674648558E-2</v>
      </c>
      <c r="JT5" s="193">
        <f t="shared" si="11"/>
        <v>1.0938012169746629E-2</v>
      </c>
      <c r="JU5" s="193">
        <f t="shared" si="11"/>
        <v>1.1699213342692607E-2</v>
      </c>
      <c r="JV5" s="193">
        <f t="shared" si="11"/>
        <v>1.2462931366255222E-2</v>
      </c>
      <c r="JW5" s="193">
        <f t="shared" si="11"/>
        <v>1.3224836967627919E-2</v>
      </c>
      <c r="JX5" s="193">
        <f t="shared" si="11"/>
        <v>1.3980547607488965E-2</v>
      </c>
      <c r="JY5" s="193">
        <f t="shared" si="11"/>
        <v>1.4725671641120217E-2</v>
      </c>
      <c r="JZ5" s="193">
        <f t="shared" si="11"/>
        <v>1.5455851877959713E-2</v>
      </c>
      <c r="KA5" s="193">
        <f t="shared" si="11"/>
        <v>1.6166807990556163E-2</v>
      </c>
      <c r="KB5" s="193">
        <f t="shared" si="11"/>
        <v>1.6854377264693247E-2</v>
      </c>
      <c r="KC5" s="193">
        <f t="shared" si="11"/>
        <v>1.7514553228384307E-2</v>
      </c>
      <c r="KD5" s="193">
        <f t="shared" si="11"/>
        <v>1.8143521747438419E-2</v>
      </c>
      <c r="KE5" s="193">
        <f t="shared" si="11"/>
        <v>1.8737694228327578E-2</v>
      </c>
      <c r="KF5" s="193">
        <f t="shared" si="11"/>
        <v>1.9293737624144075E-2</v>
      </c>
      <c r="KG5" s="193">
        <f t="shared" si="11"/>
        <v>1.9808600995576648E-2</v>
      </c>
      <c r="KH5" s="193">
        <f t="shared" si="11"/>
        <v>2.0279538435167999E-2</v>
      </c>
      <c r="KI5" s="193">
        <f t="shared" si="11"/>
        <v>2.070412821882375E-2</v>
      </c>
      <c r="KJ5" s="193">
        <f t="shared" si="11"/>
        <v>2.1080288102878812E-2</v>
      </c>
      <c r="KK5" s="193">
        <f t="shared" si="11"/>
        <v>2.1406286737323345E-2</v>
      </c>
      <c r="KL5" s="193">
        <f t="shared" si="11"/>
        <v>2.1680751215461279E-2</v>
      </c>
      <c r="KM5" s="193">
        <f t="shared" si="11"/>
        <v>2.1902670826814054E-2</v>
      </c>
      <c r="KN5" s="193">
        <f t="shared" si="11"/>
        <v>2.207139712306937E-2</v>
      </c>
      <c r="KO5" s="193">
        <f t="shared" si="12"/>
        <v>2.2186640445967312E-2</v>
      </c>
      <c r="KP5" s="193">
        <f t="shared" si="12"/>
        <v>2.2248463100952388E-2</v>
      </c>
      <c r="KQ5" s="193">
        <f t="shared" si="12"/>
        <v>2.2257269391012604E-2</v>
      </c>
      <c r="KR5" s="193">
        <f t="shared" si="12"/>
        <v>2.2213792751261872E-2</v>
      </c>
      <c r="KS5" s="193">
        <f t="shared" si="12"/>
        <v>2.2119080246453031E-2</v>
      </c>
      <c r="KT5" s="193">
        <f t="shared" si="12"/>
        <v>2.1974474710751746E-2</v>
      </c>
      <c r="KU5" s="193">
        <f t="shared" si="12"/>
        <v>2.1781594821831066E-2</v>
      </c>
      <c r="KV5" s="193">
        <f t="shared" si="12"/>
        <v>2.1542313409787767E-2</v>
      </c>
      <c r="KW5" s="193">
        <f t="shared" si="12"/>
        <v>2.1258734305708269E-2</v>
      </c>
      <c r="KX5" s="193">
        <f t="shared" si="12"/>
        <v>2.0933168035135834E-2</v>
      </c>
      <c r="KY5" s="193">
        <f t="shared" si="12"/>
        <v>2.0568106658459945E-2</v>
      </c>
      <c r="KZ5" s="193">
        <f t="shared" si="12"/>
        <v>2.0166198053639867E-2</v>
      </c>
      <c r="LA5" s="193">
        <f t="shared" si="12"/>
        <v>1.9730219926985652E-2</v>
      </c>
      <c r="LB5" s="193">
        <f t="shared" si="12"/>
        <v>1.9263053825269643E-2</v>
      </c>
      <c r="LC5" s="193">
        <f t="shared" si="12"/>
        <v>1.876765940755758E-2</v>
      </c>
      <c r="LD5" s="193">
        <f t="shared" si="12"/>
        <v>1.8247049218168207E-2</v>
      </c>
      <c r="LE5" s="193">
        <f t="shared" si="12"/>
        <v>1.7704264183431486E-2</v>
      </c>
      <c r="LF5" s="193">
        <f t="shared" si="12"/>
        <v>1.7142350034756868E-2</v>
      </c>
      <c r="LG5" s="193">
        <f t="shared" si="12"/>
        <v>1.6564334839272919E-2</v>
      </c>
      <c r="LH5" s="193">
        <f t="shared" si="12"/>
        <v>1.5973207797283222E-2</v>
      </c>
      <c r="LI5" s="193">
        <f t="shared" si="12"/>
        <v>1.5371899443305387E-2</v>
      </c>
      <c r="LJ5" s="193">
        <f t="shared" si="12"/>
        <v>1.4763263364817897E-2</v>
      </c>
      <c r="LK5" s="193">
        <f t="shared" si="12"/>
        <v>1.4150059530305379E-2</v>
      </c>
      <c r="LL5" s="193">
        <f t="shared" si="12"/>
        <v>1.3534939296023398E-2</v>
      </c>
      <c r="LM5" s="193">
        <f t="shared" si="12"/>
        <v>1.2920432139333174E-2</v>
      </c>
      <c r="LN5" s="193">
        <f t="shared" si="12"/>
        <v>1.2308934145694115E-2</v>
      </c>
      <c r="LO5" s="193">
        <f t="shared" si="12"/>
        <v>1.1702698256635611E-2</v>
      </c>
      <c r="LP5" s="193">
        <f t="shared" si="12"/>
        <v>1.110382626742188E-2</v>
      </c>
      <c r="LQ5" s="193">
        <f t="shared" si="12"/>
        <v>1.0514262545811556E-2</v>
      </c>
      <c r="LR5" s="193">
        <f t="shared" si="12"/>
        <v>9.9357894274118667E-3</v>
      </c>
      <c r="LS5" s="193">
        <f t="shared" si="12"/>
        <v>9.370024228724648E-3</v>
      </c>
      <c r="LT5" s="193">
        <f t="shared" si="12"/>
        <v>8.8184178061431751E-3</v>
      </c>
      <c r="LU5" s="193">
        <f t="shared" si="12"/>
        <v>8.2822545779289384E-3</v>
      </c>
      <c r="LV5" s="193">
        <f t="shared" si="12"/>
        <v>7.7626539165967564E-3</v>
      </c>
      <c r="LW5" s="193">
        <f t="shared" si="12"/>
        <v>7.2605728111665019E-3</v>
      </c>
      <c r="LX5" s="193">
        <f t="shared" si="12"/>
        <v>6.7768096923825358E-3</v>
      </c>
      <c r="LY5" s="193">
        <f t="shared" si="12"/>
        <v>6.3120093092205783E-3</v>
      </c>
      <c r="LZ5" s="193">
        <f t="shared" si="12"/>
        <v>5.8666685417483608E-3</v>
      </c>
      <c r="MA5" s="193">
        <f t="shared" si="12"/>
        <v>5.4411430336107833E-3</v>
      </c>
      <c r="MB5" s="193">
        <f t="shared" si="12"/>
        <v>5.0356545269986102E-3</v>
      </c>
      <c r="MC5" s="193">
        <f t="shared" si="12"/>
        <v>4.650298783840906E-3</v>
      </c>
      <c r="MD5" s="193">
        <f t="shared" si="12"/>
        <v>4.285053979037814E-3</v>
      </c>
      <c r="ME5" s="193">
        <f t="shared" si="12"/>
        <v>3.9397894547180019E-3</v>
      </c>
      <c r="MF5" s="193">
        <f t="shared" si="12"/>
        <v>3.6142747286526779E-3</v>
      </c>
      <c r="MG5" s="193">
        <f t="shared" si="12"/>
        <v>3.308188654971499E-3</v>
      </c>
      <c r="MH5" s="193">
        <f t="shared" si="12"/>
        <v>3.0211286410887668E-3</v>
      </c>
      <c r="MI5" s="193">
        <f t="shared" si="12"/>
        <v>2.7526198311429691E-3</v>
      </c>
      <c r="MJ5" s="193">
        <f t="shared" si="12"/>
        <v>2.5021241731630183E-3</v>
      </c>
      <c r="MK5" s="193">
        <f t="shared" si="12"/>
        <v>2.2690492944857361E-3</v>
      </c>
      <c r="ML5" s="193">
        <f t="shared" si="12"/>
        <v>2.0527571175494273E-3</v>
      </c>
      <c r="MM5" s="193">
        <f t="shared" si="12"/>
        <v>1.8525721559713862E-3</v>
      </c>
      <c r="MN5" s="193">
        <f t="shared" si="12"/>
        <v>1.6677894386806066E-3</v>
      </c>
      <c r="MO5" s="193">
        <f t="shared" si="12"/>
        <v>1.4976820177252696E-3</v>
      </c>
      <c r="MP5" s="193">
        <f t="shared" si="12"/>
        <v>1.3415080231194408E-3</v>
      </c>
      <c r="MQ5" s="193">
        <f t="shared" si="12"/>
        <v>1.1985172356526552E-3</v>
      </c>
      <c r="MR5" s="193">
        <f t="shared" si="12"/>
        <v>1.067957155887225E-3</v>
      </c>
      <c r="MS5" s="193">
        <f t="shared" si="12"/>
        <v>9.4907855454513877E-4</v>
      </c>
      <c r="MT5" s="193">
        <f t="shared" si="12"/>
        <v>8.4114049608341533E-4</v>
      </c>
      <c r="MU5" s="193">
        <f t="shared" si="12"/>
        <v>7.434148334250169E-4</v>
      </c>
      <c r="MV5" s="193">
        <f t="shared" si="12"/>
        <v>6.5519017751267811E-4</v>
      </c>
      <c r="MW5" s="193">
        <f t="shared" si="12"/>
        <v>5.7577535055421223E-4</v>
      </c>
      <c r="MX5" s="193">
        <f t="shared" si="12"/>
        <v>5.0450233650704661E-4</v>
      </c>
      <c r="MY5" s="193">
        <f t="shared" si="12"/>
        <v>4.4072874649227358E-4</v>
      </c>
      <c r="MZ5" s="193">
        <f t="shared" si="12"/>
        <v>3.8383982042703178E-4</v>
      </c>
      <c r="NA5" s="193">
        <f t="shared" si="13"/>
        <v>3.3324998921856701E-4</v>
      </c>
      <c r="NB5" s="193">
        <f t="shared" si="13"/>
        <v>2.88404024380602E-4</v>
      </c>
      <c r="NC5" s="193">
        <f t="shared" si="13"/>
        <v>2.4877780392518412E-4</v>
      </c>
      <c r="ND5" s="193">
        <f t="shared" si="13"/>
        <v>2.1387872486960442E-4</v>
      </c>
      <c r="NE5" s="193">
        <f t="shared" si="13"/>
        <v>1.8324579370126648E-4</v>
      </c>
      <c r="NF5" s="193">
        <f t="shared" si="13"/>
        <v>1.5644942669123621E-4</v>
      </c>
      <c r="NG5" s="193">
        <f t="shared" si="13"/>
        <v>1.3309099207063158E-4</v>
      </c>
      <c r="NH5" s="193">
        <f t="shared" si="13"/>
        <v>1.1280212581725768E-4</v>
      </c>
      <c r="NI5" s="193">
        <f t="shared" si="13"/>
        <v>9.524385217931924E-5</v>
      </c>
      <c r="NJ5" s="193">
        <f t="shared" si="13"/>
        <v>8.0105539126833461E-5</v>
      </c>
      <c r="NK5" s="193">
        <f t="shared" si="13"/>
        <v>6.7103717708691792E-5</v>
      </c>
      <c r="NL5" s="193">
        <f t="shared" si="13"/>
        <v>5.5980792843832663E-5</v>
      </c>
      <c r="NM5" s="193">
        <f t="shared" si="13"/>
        <v>4.6503671428286246E-5</v>
      </c>
      <c r="NN5" s="193">
        <f t="shared" si="13"/>
        <v>3.8462331834886363E-5</v>
      </c>
      <c r="NO5" s="193">
        <f t="shared" si="13"/>
        <v>3.1668356957061114E-5</v>
      </c>
      <c r="NP5" s="193">
        <f t="shared" si="13"/>
        <v>2.5953450938693847E-5</v>
      </c>
      <c r="NQ5" s="193">
        <f t="shared" si="13"/>
        <v>2.1167957672980603E-5</v>
      </c>
      <c r="NR5" s="193">
        <f t="shared" si="13"/>
        <v>1.7179397076733083E-5</v>
      </c>
      <c r="NS5" s="193">
        <f t="shared" si="13"/>
        <v>1.3871033082317996E-5</v>
      </c>
      <c r="NT5" s="193">
        <f t="shared" si="13"/>
        <v>1.1140485264355495E-5</v>
      </c>
      <c r="NU5" s="193">
        <f t="shared" si="13"/>
        <v>8.8983940563985094E-6</v>
      </c>
      <c r="NV5" s="193">
        <f t="shared" si="13"/>
        <v>7.0671476350965852E-6</v>
      </c>
      <c r="NW5" s="193">
        <f t="shared" si="13"/>
        <v>5.5796767736676937E-6</v>
      </c>
      <c r="NX5" s="193">
        <f t="shared" si="13"/>
        <v>4.3783223076583536E-6</v>
      </c>
      <c r="NY5" s="193">
        <f t="shared" si="13"/>
        <v>3.4137783256339803E-6</v>
      </c>
      <c r="NZ5" s="193">
        <f t="shared" si="13"/>
        <v>2.6441128043022926E-6</v>
      </c>
      <c r="OA5" s="193">
        <f t="shared" si="13"/>
        <v>2.0338661574182311E-6</v>
      </c>
      <c r="OB5" s="193">
        <f t="shared" si="13"/>
        <v>1.553227063694581E-6</v>
      </c>
      <c r="OC5" s="193">
        <f t="shared" si="13"/>
        <v>1.1772839813439017E-6</v>
      </c>
      <c r="OD5" s="193">
        <f t="shared" si="13"/>
        <v>8.8534994394139425E-7</v>
      </c>
      <c r="OE5" s="193">
        <f t="shared" si="13"/>
        <v>6.6035756005390301E-7</v>
      </c>
      <c r="OF5" s="193">
        <f t="shared" si="13"/>
        <v>4.8832060168586834E-7</v>
      </c>
      <c r="OG5" s="193">
        <f t="shared" si="13"/>
        <v>3.5785815660376782E-7</v>
      </c>
      <c r="OH5" s="193">
        <f t="shared" si="13"/>
        <v>2.5977702823646061E-7</v>
      </c>
      <c r="OI5" s="193">
        <f t="shared" si="13"/>
        <v>1.8670788426420547E-7</v>
      </c>
      <c r="OJ5" s="193">
        <f t="shared" si="13"/>
        <v>1.3279057056412245E-7</v>
      </c>
      <c r="OK5" s="193">
        <f t="shared" si="13"/>
        <v>9.3404009701297117E-8</v>
      </c>
      <c r="OL5" s="193">
        <f t="shared" si="13"/>
        <v>6.4936181187366694E-8</v>
      </c>
      <c r="OM5" s="193">
        <f t="shared" si="13"/>
        <v>4.4589822772349186E-8</v>
      </c>
      <c r="ON5" s="193">
        <f t="shared" si="13"/>
        <v>3.0219686763845101E-8</v>
      </c>
      <c r="OO5" s="193">
        <f t="shared" si="13"/>
        <v>2.0197421824919078E-8</v>
      </c>
      <c r="OP5" s="193">
        <f t="shared" si="13"/>
        <v>1.3300418477416561E-8</v>
      </c>
      <c r="OQ5" s="193">
        <f t="shared" si="13"/>
        <v>8.6212459147698414E-9</v>
      </c>
      <c r="OR5" s="193">
        <f t="shared" si="13"/>
        <v>5.4946098076921414E-9</v>
      </c>
      <c r="OS5" s="193">
        <f t="shared" si="13"/>
        <v>3.4390675793283647E-9</v>
      </c>
      <c r="OT5" s="193">
        <f t="shared" si="13"/>
        <v>2.1110421243999607E-9</v>
      </c>
      <c r="OU5" s="193">
        <f t="shared" si="13"/>
        <v>1.2689711603550021E-9</v>
      </c>
      <c r="OV5" s="193">
        <f t="shared" si="13"/>
        <v>7.4571237212218709E-10</v>
      </c>
      <c r="OW5" s="193">
        <f t="shared" si="13"/>
        <v>4.2759031387252313E-10</v>
      </c>
      <c r="OX5" s="193">
        <f t="shared" si="13"/>
        <v>2.3871671943816564E-10</v>
      </c>
      <c r="OY5" s="193">
        <f t="shared" si="13"/>
        <v>1.2943944227828868E-10</v>
      </c>
      <c r="OZ5" s="193">
        <f t="shared" si="13"/>
        <v>6.7975555427949962E-11</v>
      </c>
      <c r="PA5" s="193">
        <f t="shared" si="13"/>
        <v>3.4460829519080162E-11</v>
      </c>
      <c r="PB5" s="193">
        <f t="shared" si="13"/>
        <v>1.6801191317377261E-11</v>
      </c>
      <c r="PC5" s="193">
        <f t="shared" si="13"/>
        <v>7.8427399932229712E-12</v>
      </c>
      <c r="PD5" s="193">
        <f t="shared" si="13"/>
        <v>3.4868222459396664E-12</v>
      </c>
      <c r="PE5" s="193">
        <f t="shared" si="13"/>
        <v>1.4672530314627986E-12</v>
      </c>
      <c r="PF5" s="193">
        <f t="shared" si="13"/>
        <v>5.7997383192256831E-13</v>
      </c>
      <c r="PG5" s="193">
        <f t="shared" si="13"/>
        <v>2.1336514142165619E-13</v>
      </c>
      <c r="PH5" s="193">
        <f t="shared" si="13"/>
        <v>7.2221695422955358E-14</v>
      </c>
      <c r="PI5" s="193">
        <f t="shared" si="13"/>
        <v>2.2169480241701801E-14</v>
      </c>
      <c r="PJ5" s="193">
        <f t="shared" si="13"/>
        <v>6.0575986645926416E-15</v>
      </c>
      <c r="PK5" s="193">
        <f t="shared" si="13"/>
        <v>1.4376527279476883E-15</v>
      </c>
      <c r="PL5" s="193">
        <f t="shared" si="13"/>
        <v>2.8667756612848825E-16</v>
      </c>
      <c r="PM5" s="193">
        <f t="shared" si="14"/>
        <v>4.5845742746791305E-17</v>
      </c>
      <c r="PN5" s="193">
        <f t="shared" si="14"/>
        <v>5.4923082650142624E-18</v>
      </c>
      <c r="PO5" s="193">
        <f t="shared" si="14"/>
        <v>4.4345303352099578E-19</v>
      </c>
      <c r="PP5" s="193">
        <f t="shared" si="14"/>
        <v>2.0214251648534574E-20</v>
      </c>
      <c r="PQ5" s="193">
        <f t="shared" si="14"/>
        <v>3.7323850317520269E-22</v>
      </c>
      <c r="PR5" s="193">
        <f t="shared" si="14"/>
        <v>1.3246512724341663E-24</v>
      </c>
      <c r="PS5" s="193">
        <f t="shared" si="14"/>
        <v>8.3752315870498499E-29</v>
      </c>
      <c r="PT5" s="193">
        <f t="shared" si="14"/>
        <v>3.7916062574414774E-70</v>
      </c>
    </row>
    <row r="6" spans="1:437" x14ac:dyDescent="0.45">
      <c r="A6" s="20">
        <v>3</v>
      </c>
      <c r="B6" s="101">
        <f t="shared" si="15"/>
        <v>60</v>
      </c>
      <c r="C6" s="115">
        <v>120</v>
      </c>
      <c r="D6" s="101">
        <f t="shared" si="16"/>
        <v>240</v>
      </c>
      <c r="E6" s="110">
        <f t="shared" si="17"/>
        <v>1</v>
      </c>
      <c r="F6" s="21">
        <f t="shared" si="18"/>
        <v>33.333333333333329</v>
      </c>
      <c r="G6" s="22" t="str">
        <f t="shared" si="19"/>
        <v>R</v>
      </c>
      <c r="H6" s="23" t="str">
        <f>IF(F6="","",IF(OR($F6&lt;Skew!$B$3,$F6=Skew!$B$3),IF($F6&gt;Skew!$C$3,Skew!$A$3,IF($F6&gt;Skew!$C$4,Skew!$A$4,IF($F6&gt;Skew!$C$5,Skew!$A$5,IF($F6&gt;Skew!$C$6,Skew!$A$6,IF($F6&gt;Skew!$C$7,Skew!$A$7,IF($F6&gt;Skew!$C$8,Skew!$A$8,IF($F6&gt;Skew!$C$9,Skew!$A$9,IF($F6&gt;Skew!$C$10,Skew!$A$10,IF($F6&gt;Skew!$C$11,Skew!$A$11,IF($F6&gt;Skew!$C$12,Skew!$A$12,IF($F6&gt;Skew!$C$13,Skew!$A$13,IF($F6&gt;Skew!$C$14,Skew!$A$14,IF($F6&gt;Skew!$C$15,Skew!$A$15,IF($F6&gt;Skew!$C$16,Skew!$A$16,Skew!$A$17)
)))))))))))))))</f>
        <v>Slight skew</v>
      </c>
      <c r="I6" s="22">
        <f>IF(F6="","",MATCH(H6,Skew!$A$3:$A$17,0))</f>
        <v>3</v>
      </c>
      <c r="J6" s="22">
        <f t="shared" si="20"/>
        <v>150</v>
      </c>
      <c r="K6" s="24" t="s">
        <v>49</v>
      </c>
      <c r="L6" s="22">
        <f>IF(OR(F6="",K6=""),"",MATCH(K6,Confidence!$A$3:$A$12,0))</f>
        <v>3</v>
      </c>
      <c r="M6" s="25">
        <f t="shared" si="21"/>
        <v>5.5</v>
      </c>
      <c r="N6" s="25">
        <f t="shared" si="22"/>
        <v>10</v>
      </c>
      <c r="O6" s="22"/>
      <c r="P6" s="102">
        <f t="shared" si="23"/>
        <v>123.864</v>
      </c>
      <c r="Q6" s="102">
        <f t="shared" si="24"/>
        <v>21.204000000000001</v>
      </c>
      <c r="R6" s="37">
        <f t="shared" si="25"/>
        <v>449.60961600000002</v>
      </c>
      <c r="S6" s="115">
        <v>150</v>
      </c>
      <c r="T6" s="204">
        <f>IF(AND(B6&gt;0,C6&gt;0,D6&gt;0,M6&gt;0,N6&gt;0,S6&gt;0,NOT(K6="")),ABS(VLOOKUP($S$1,VLookups!$A$30:$B$31,2,FALSE)-_xlfn.BETA.DIST(S6,IF(G6="L",N6,M6),IF(G6="L",M6,N6),TRUE,B6,D6)),"")</f>
        <v>0.88177702243418099</v>
      </c>
      <c r="U6" s="112">
        <f>IF(OR($M6="",$N6=""),"",_xlfn.BETA.INV(ABS(VLOOKUP($S$1,VLookups!$A$30:$B$31,2,FALSE)-U$3),IF($G6="L",$N6,$M6),IF($G6="L",$M6,$N6),$B6,$D6))</f>
        <v>90.971906364313924</v>
      </c>
      <c r="V6" s="113">
        <f>IF(OR($M6="",$N6=""),"",_xlfn.BETA.INV(ABS(VLOOKUP($S$1,VLookups!$A$30:$B$31,2,FALSE)-V$3),IF($G6="L",$N6,$M6),IF($G6="L",$M6,$N6),$B6,$D6))</f>
        <v>160.72213906389902</v>
      </c>
      <c r="W6" s="112">
        <f>IF(OR($M6="",$N6=""),"",_xlfn.BETA.INV(ABS(VLOOKUP($S$1,VLookups!$A$30:$B$31,2,FALSE)-W$3),IF($G6="L",$N6,$M6),IF($G6="L",$M6,$N6),$B6,$D6))</f>
        <v>97.036400121737103</v>
      </c>
      <c r="X6" s="113">
        <f>IF(OR($M6="",$N6=""),"",_xlfn.BETA.INV(ABS(VLOOKUP($S$1,VLookups!$A$30:$B$31,2,FALSE)-X$3),IF($G6="L",$N6,$M6),IF($G6="L",$M6,$N6),$B6,$D6))</f>
        <v>105.16414707623944</v>
      </c>
      <c r="Y6" s="112">
        <f>IF(OR($M6="",$N6=""),"",_xlfn.BETA.INV(ABS(VLOOKUP($S$1,VLookups!$A$30:$B$31,2,FALSE)-Y$3),IF($G6="L",$N6,$M6),IF($G6="L",$M6,$N6),$B6,$D6))</f>
        <v>111.50517922738426</v>
      </c>
      <c r="Z6" s="113">
        <f>IF(OR($M6="",$N6=""),"",_xlfn.BETA.INV(ABS(VLOOKUP($S$1,VLookups!$A$30:$B$31,2,FALSE)-Z$3),IF($G6="L",$N6,$M6),IF($G6="L",$M6,$N6),$B6,$D6))</f>
        <v>117.20047249381531</v>
      </c>
      <c r="AA6" s="112">
        <f>IF(OR($M6="",$N6=""),"",_xlfn.BETA.INV(ABS(VLOOKUP($S$1,VLookups!$A$30:$B$31,2,FALSE)-AA$3),IF($G6="L",$N6,$M6),IF($G6="L",$M6,$N6),$B6,$D6))</f>
        <v>122.72071931788261</v>
      </c>
      <c r="AB6" s="113">
        <f>IF(OR($M6="",$N6=""),"",_xlfn.BETA.INV(ABS(VLOOKUP($S$1,VLookups!$A$30:$B$31,2,FALSE)-AB$3),IF($G6="L",$N6,$M6),IF($G6="L",$M6,$N6),$B6,$D6))</f>
        <v>128.39758684409776</v>
      </c>
      <c r="AC6" s="112">
        <f>IF(OR($M6="",$N6=""),"",_xlfn.BETA.INV(ABS(VLOOKUP($S$1,VLookups!$A$30:$B$31,2,FALSE)-AC$3),IF($G6="L",$N6,$M6),IF($G6="L",$M6,$N6),$B6,$D6))</f>
        <v>134.60437320108977</v>
      </c>
      <c r="AD6" s="113">
        <f>IF(OR($M6="",$N6=""),"",_xlfn.BETA.INV(ABS(VLOOKUP($S$1,VLookups!$A$30:$B$31,2,FALSE)-AD$3),IF($G6="L",$N6,$M6),IF($G6="L",$M6,$N6),$B6,$D6))</f>
        <v>141.98286713115343</v>
      </c>
      <c r="AE6" s="112">
        <f>IF(OR($M6="",$N6=""),"",_xlfn.BETA.INV(ABS(VLOOKUP($S$1,VLookups!$A$30:$B$31,2,FALSE)-AE$3),IF($G6="L",$N6,$M6),IF($G6="L",$M6,$N6),$B6,$D6))</f>
        <v>152.28434062539679</v>
      </c>
      <c r="AF6" s="113">
        <f>IF(OR($M6="",$N6=""),"",_xlfn.BETA.INV(ABS(VLOOKUP($S$1,VLookups!$A$30:$B$31,2,FALSE)-AF$3),IF($G6="L",$N6,$M6),IF($G6="L",$M6,$N6),$B6,$D6))</f>
        <v>175.98314816516046</v>
      </c>
      <c r="AG6" s="15"/>
      <c r="AH6" s="194">
        <f t="shared" si="26"/>
        <v>0.9</v>
      </c>
      <c r="AI6" s="192">
        <f t="shared" si="27"/>
        <v>60</v>
      </c>
      <c r="AJ6" s="177">
        <f t="shared" ref="AJ6" si="30">IF(ISNONTEXT($AH6),AI6+$AH6,"")</f>
        <v>60.9</v>
      </c>
      <c r="AK6" s="177">
        <f t="shared" si="6"/>
        <v>61.8</v>
      </c>
      <c r="AL6" s="177">
        <f t="shared" si="6"/>
        <v>62.699999999999996</v>
      </c>
      <c r="AM6" s="177">
        <f t="shared" si="6"/>
        <v>63.599999999999994</v>
      </c>
      <c r="AN6" s="177">
        <f t="shared" si="6"/>
        <v>64.5</v>
      </c>
      <c r="AO6" s="177">
        <f t="shared" si="6"/>
        <v>65.400000000000006</v>
      </c>
      <c r="AP6" s="177">
        <f t="shared" si="6"/>
        <v>66.300000000000011</v>
      </c>
      <c r="AQ6" s="177">
        <f t="shared" si="6"/>
        <v>67.200000000000017</v>
      </c>
      <c r="AR6" s="177">
        <f t="shared" si="6"/>
        <v>68.100000000000023</v>
      </c>
      <c r="AS6" s="177">
        <f t="shared" si="6"/>
        <v>69.000000000000028</v>
      </c>
      <c r="AT6" s="177">
        <f t="shared" si="6"/>
        <v>69.900000000000034</v>
      </c>
      <c r="AU6" s="177">
        <f t="shared" si="6"/>
        <v>70.80000000000004</v>
      </c>
      <c r="AV6" s="177">
        <f t="shared" si="6"/>
        <v>71.700000000000045</v>
      </c>
      <c r="AW6" s="177">
        <f t="shared" si="6"/>
        <v>72.600000000000051</v>
      </c>
      <c r="AX6" s="177">
        <f t="shared" si="6"/>
        <v>73.500000000000057</v>
      </c>
      <c r="AY6" s="177">
        <f t="shared" si="6"/>
        <v>74.400000000000063</v>
      </c>
      <c r="AZ6" s="177">
        <f t="shared" si="6"/>
        <v>75.300000000000068</v>
      </c>
      <c r="BA6" s="177">
        <f t="shared" si="6"/>
        <v>76.200000000000074</v>
      </c>
      <c r="BB6" s="177">
        <f t="shared" si="6"/>
        <v>77.10000000000008</v>
      </c>
      <c r="BC6" s="177">
        <f t="shared" si="6"/>
        <v>78.000000000000085</v>
      </c>
      <c r="BD6" s="177">
        <f t="shared" si="6"/>
        <v>78.900000000000091</v>
      </c>
      <c r="BE6" s="177">
        <f t="shared" si="6"/>
        <v>79.800000000000097</v>
      </c>
      <c r="BF6" s="177">
        <f t="shared" si="6"/>
        <v>80.700000000000102</v>
      </c>
      <c r="BG6" s="177">
        <f t="shared" si="6"/>
        <v>81.600000000000108</v>
      </c>
      <c r="BH6" s="177">
        <f t="shared" si="6"/>
        <v>82.500000000000114</v>
      </c>
      <c r="BI6" s="177">
        <f t="shared" si="6"/>
        <v>83.400000000000119</v>
      </c>
      <c r="BJ6" s="177">
        <f t="shared" si="6"/>
        <v>84.300000000000125</v>
      </c>
      <c r="BK6" s="177">
        <f t="shared" si="6"/>
        <v>85.200000000000131</v>
      </c>
      <c r="BL6" s="177">
        <f t="shared" si="6"/>
        <v>86.100000000000136</v>
      </c>
      <c r="BM6" s="177">
        <f t="shared" si="6"/>
        <v>87.000000000000142</v>
      </c>
      <c r="BN6" s="177">
        <f t="shared" si="6"/>
        <v>87.900000000000148</v>
      </c>
      <c r="BO6" s="177">
        <f t="shared" si="6"/>
        <v>88.800000000000153</v>
      </c>
      <c r="BP6" s="177">
        <f t="shared" si="6"/>
        <v>89.700000000000159</v>
      </c>
      <c r="BQ6" s="177">
        <f t="shared" si="6"/>
        <v>90.600000000000165</v>
      </c>
      <c r="BR6" s="177">
        <f t="shared" si="6"/>
        <v>91.500000000000171</v>
      </c>
      <c r="BS6" s="177">
        <f t="shared" si="6"/>
        <v>92.400000000000176</v>
      </c>
      <c r="BT6" s="177">
        <f t="shared" si="6"/>
        <v>93.300000000000182</v>
      </c>
      <c r="BU6" s="177">
        <f t="shared" si="6"/>
        <v>94.200000000000188</v>
      </c>
      <c r="BV6" s="177">
        <f t="shared" si="6"/>
        <v>95.100000000000193</v>
      </c>
      <c r="BW6" s="177">
        <f t="shared" si="6"/>
        <v>96.000000000000199</v>
      </c>
      <c r="BX6" s="177">
        <f t="shared" si="6"/>
        <v>96.900000000000205</v>
      </c>
      <c r="BY6" s="177">
        <f t="shared" si="6"/>
        <v>97.80000000000021</v>
      </c>
      <c r="BZ6" s="177">
        <f t="shared" si="6"/>
        <v>98.700000000000216</v>
      </c>
      <c r="CA6" s="177">
        <f t="shared" si="6"/>
        <v>99.600000000000222</v>
      </c>
      <c r="CB6" s="177">
        <f t="shared" si="6"/>
        <v>100.50000000000023</v>
      </c>
      <c r="CC6" s="177">
        <f t="shared" si="6"/>
        <v>101.40000000000023</v>
      </c>
      <c r="CD6" s="177">
        <f t="shared" si="6"/>
        <v>102.30000000000024</v>
      </c>
      <c r="CE6" s="177">
        <f t="shared" si="6"/>
        <v>103.20000000000024</v>
      </c>
      <c r="CF6" s="177">
        <f t="shared" si="6"/>
        <v>104.10000000000025</v>
      </c>
      <c r="CG6" s="177">
        <f t="shared" si="6"/>
        <v>105.00000000000026</v>
      </c>
      <c r="CH6" s="177">
        <f t="shared" si="6"/>
        <v>105.90000000000026</v>
      </c>
      <c r="CI6" s="177">
        <f t="shared" si="6"/>
        <v>106.80000000000027</v>
      </c>
      <c r="CJ6" s="177">
        <f t="shared" si="6"/>
        <v>107.70000000000027</v>
      </c>
      <c r="CK6" s="177">
        <f t="shared" si="6"/>
        <v>108.60000000000028</v>
      </c>
      <c r="CL6" s="177">
        <f t="shared" si="6"/>
        <v>109.50000000000028</v>
      </c>
      <c r="CM6" s="177">
        <f t="shared" si="6"/>
        <v>110.40000000000029</v>
      </c>
      <c r="CN6" s="177">
        <f t="shared" si="6"/>
        <v>111.3000000000003</v>
      </c>
      <c r="CO6" s="177">
        <f t="shared" si="6"/>
        <v>112.2000000000003</v>
      </c>
      <c r="CP6" s="177">
        <f t="shared" si="6"/>
        <v>113.10000000000031</v>
      </c>
      <c r="CQ6" s="177">
        <f t="shared" si="6"/>
        <v>114.00000000000031</v>
      </c>
      <c r="CR6" s="177">
        <f t="shared" si="6"/>
        <v>114.90000000000032</v>
      </c>
      <c r="CS6" s="177">
        <f t="shared" si="6"/>
        <v>115.80000000000032</v>
      </c>
      <c r="CT6" s="177">
        <f t="shared" si="6"/>
        <v>116.70000000000033</v>
      </c>
      <c r="CU6" s="177">
        <f t="shared" si="6"/>
        <v>117.60000000000034</v>
      </c>
      <c r="CV6" s="177">
        <f t="shared" si="6"/>
        <v>118.50000000000034</v>
      </c>
      <c r="CW6" s="177">
        <f t="shared" si="7"/>
        <v>119.40000000000035</v>
      </c>
      <c r="CX6" s="177">
        <f t="shared" si="7"/>
        <v>120.30000000000035</v>
      </c>
      <c r="CY6" s="177">
        <f t="shared" si="7"/>
        <v>121.20000000000036</v>
      </c>
      <c r="CZ6" s="177">
        <f t="shared" si="7"/>
        <v>122.10000000000036</v>
      </c>
      <c r="DA6" s="177">
        <f t="shared" si="7"/>
        <v>123.00000000000037</v>
      </c>
      <c r="DB6" s="177">
        <f t="shared" si="7"/>
        <v>123.90000000000038</v>
      </c>
      <c r="DC6" s="177">
        <f t="shared" si="7"/>
        <v>124.80000000000038</v>
      </c>
      <c r="DD6" s="177">
        <f t="shared" si="7"/>
        <v>125.70000000000039</v>
      </c>
      <c r="DE6" s="177">
        <f t="shared" si="7"/>
        <v>126.60000000000039</v>
      </c>
      <c r="DF6" s="177">
        <f t="shared" si="7"/>
        <v>127.5000000000004</v>
      </c>
      <c r="DG6" s="177">
        <f t="shared" si="7"/>
        <v>128.4000000000004</v>
      </c>
      <c r="DH6" s="177">
        <f t="shared" si="7"/>
        <v>129.30000000000041</v>
      </c>
      <c r="DI6" s="177">
        <f t="shared" si="7"/>
        <v>130.20000000000041</v>
      </c>
      <c r="DJ6" s="177">
        <f t="shared" si="7"/>
        <v>131.10000000000042</v>
      </c>
      <c r="DK6" s="177">
        <f t="shared" si="7"/>
        <v>132.00000000000043</v>
      </c>
      <c r="DL6" s="177">
        <f t="shared" si="7"/>
        <v>132.90000000000043</v>
      </c>
      <c r="DM6" s="177">
        <f t="shared" si="7"/>
        <v>133.80000000000044</v>
      </c>
      <c r="DN6" s="177">
        <f t="shared" si="7"/>
        <v>134.70000000000044</v>
      </c>
      <c r="DO6" s="177">
        <f t="shared" si="7"/>
        <v>135.60000000000045</v>
      </c>
      <c r="DP6" s="177">
        <f t="shared" si="7"/>
        <v>136.50000000000045</v>
      </c>
      <c r="DQ6" s="177">
        <f t="shared" si="7"/>
        <v>137.40000000000046</v>
      </c>
      <c r="DR6" s="177">
        <f t="shared" si="7"/>
        <v>138.30000000000047</v>
      </c>
      <c r="DS6" s="177">
        <f t="shared" si="7"/>
        <v>139.20000000000047</v>
      </c>
      <c r="DT6" s="177">
        <f t="shared" si="7"/>
        <v>140.10000000000048</v>
      </c>
      <c r="DU6" s="177">
        <f t="shared" si="7"/>
        <v>141.00000000000048</v>
      </c>
      <c r="DV6" s="177">
        <f t="shared" si="7"/>
        <v>141.90000000000049</v>
      </c>
      <c r="DW6" s="177">
        <f t="shared" si="7"/>
        <v>142.80000000000049</v>
      </c>
      <c r="DX6" s="177">
        <f t="shared" si="7"/>
        <v>143.7000000000005</v>
      </c>
      <c r="DY6" s="177">
        <f t="shared" si="7"/>
        <v>144.60000000000051</v>
      </c>
      <c r="DZ6" s="177">
        <f t="shared" si="7"/>
        <v>145.50000000000051</v>
      </c>
      <c r="EA6" s="177">
        <f t="shared" si="7"/>
        <v>146.40000000000052</v>
      </c>
      <c r="EB6" s="177">
        <f t="shared" si="7"/>
        <v>147.30000000000052</v>
      </c>
      <c r="EC6" s="177">
        <f t="shared" si="7"/>
        <v>148.20000000000053</v>
      </c>
      <c r="ED6" s="177">
        <f t="shared" si="7"/>
        <v>149.10000000000053</v>
      </c>
      <c r="EE6" s="177">
        <f t="shared" si="7"/>
        <v>150.00000000000054</v>
      </c>
      <c r="EF6" s="177">
        <f t="shared" si="7"/>
        <v>150.90000000000055</v>
      </c>
      <c r="EG6" s="177">
        <f t="shared" si="7"/>
        <v>151.80000000000055</v>
      </c>
      <c r="EH6" s="177">
        <f t="shared" si="7"/>
        <v>152.70000000000056</v>
      </c>
      <c r="EI6" s="177">
        <f t="shared" si="7"/>
        <v>153.60000000000056</v>
      </c>
      <c r="EJ6" s="177">
        <f t="shared" si="7"/>
        <v>154.50000000000057</v>
      </c>
      <c r="EK6" s="177">
        <f t="shared" si="7"/>
        <v>155.40000000000057</v>
      </c>
      <c r="EL6" s="177">
        <f t="shared" si="7"/>
        <v>156.30000000000058</v>
      </c>
      <c r="EM6" s="177">
        <f t="shared" si="7"/>
        <v>157.20000000000059</v>
      </c>
      <c r="EN6" s="177">
        <f t="shared" si="7"/>
        <v>158.10000000000059</v>
      </c>
      <c r="EO6" s="177">
        <f t="shared" si="7"/>
        <v>159.0000000000006</v>
      </c>
      <c r="EP6" s="177">
        <f t="shared" si="7"/>
        <v>159.9000000000006</v>
      </c>
      <c r="EQ6" s="177">
        <f t="shared" si="7"/>
        <v>160.80000000000061</v>
      </c>
      <c r="ER6" s="177">
        <f t="shared" si="7"/>
        <v>161.70000000000061</v>
      </c>
      <c r="ES6" s="177">
        <f t="shared" si="7"/>
        <v>162.60000000000062</v>
      </c>
      <c r="ET6" s="177">
        <f t="shared" si="7"/>
        <v>163.50000000000063</v>
      </c>
      <c r="EU6" s="177">
        <f t="shared" si="7"/>
        <v>164.40000000000063</v>
      </c>
      <c r="EV6" s="177">
        <f t="shared" si="7"/>
        <v>165.30000000000064</v>
      </c>
      <c r="EW6" s="177">
        <f t="shared" si="7"/>
        <v>166.20000000000064</v>
      </c>
      <c r="EX6" s="177">
        <f t="shared" si="7"/>
        <v>167.10000000000065</v>
      </c>
      <c r="EY6" s="177">
        <f t="shared" si="7"/>
        <v>168.00000000000065</v>
      </c>
      <c r="EZ6" s="177">
        <f t="shared" si="7"/>
        <v>168.90000000000066</v>
      </c>
      <c r="FA6" s="177">
        <f t="shared" si="7"/>
        <v>169.80000000000067</v>
      </c>
      <c r="FB6" s="177">
        <f t="shared" si="7"/>
        <v>170.70000000000067</v>
      </c>
      <c r="FC6" s="177">
        <f t="shared" si="7"/>
        <v>171.60000000000068</v>
      </c>
      <c r="FD6" s="177">
        <f t="shared" si="7"/>
        <v>172.50000000000068</v>
      </c>
      <c r="FE6" s="177">
        <f t="shared" si="7"/>
        <v>173.40000000000069</v>
      </c>
      <c r="FF6" s="177">
        <f t="shared" si="7"/>
        <v>174.30000000000069</v>
      </c>
      <c r="FG6" s="177">
        <f t="shared" si="7"/>
        <v>175.2000000000007</v>
      </c>
      <c r="FH6" s="177">
        <f t="shared" si="7"/>
        <v>176.1000000000007</v>
      </c>
      <c r="FI6" s="177">
        <f t="shared" si="8"/>
        <v>177.00000000000071</v>
      </c>
      <c r="FJ6" s="177">
        <f t="shared" si="8"/>
        <v>177.90000000000072</v>
      </c>
      <c r="FK6" s="177">
        <f t="shared" si="8"/>
        <v>178.80000000000072</v>
      </c>
      <c r="FL6" s="177">
        <f t="shared" si="8"/>
        <v>179.70000000000073</v>
      </c>
      <c r="FM6" s="177">
        <f t="shared" si="8"/>
        <v>180.60000000000073</v>
      </c>
      <c r="FN6" s="177">
        <f t="shared" si="8"/>
        <v>181.50000000000074</v>
      </c>
      <c r="FO6" s="177">
        <f t="shared" si="8"/>
        <v>182.40000000000074</v>
      </c>
      <c r="FP6" s="177">
        <f t="shared" si="8"/>
        <v>183.30000000000075</v>
      </c>
      <c r="FQ6" s="177">
        <f t="shared" si="8"/>
        <v>184.20000000000076</v>
      </c>
      <c r="FR6" s="177">
        <f t="shared" si="8"/>
        <v>185.10000000000076</v>
      </c>
      <c r="FS6" s="177">
        <f t="shared" si="8"/>
        <v>186.00000000000077</v>
      </c>
      <c r="FT6" s="177">
        <f t="shared" si="8"/>
        <v>186.90000000000077</v>
      </c>
      <c r="FU6" s="177">
        <f t="shared" si="8"/>
        <v>187.80000000000078</v>
      </c>
      <c r="FV6" s="177">
        <f t="shared" si="8"/>
        <v>188.70000000000078</v>
      </c>
      <c r="FW6" s="177">
        <f t="shared" si="8"/>
        <v>189.60000000000079</v>
      </c>
      <c r="FX6" s="177">
        <f t="shared" si="8"/>
        <v>190.5000000000008</v>
      </c>
      <c r="FY6" s="177">
        <f t="shared" si="8"/>
        <v>191.4000000000008</v>
      </c>
      <c r="FZ6" s="177">
        <f t="shared" si="8"/>
        <v>192.30000000000081</v>
      </c>
      <c r="GA6" s="177">
        <f t="shared" si="8"/>
        <v>193.20000000000081</v>
      </c>
      <c r="GB6" s="177">
        <f t="shared" si="8"/>
        <v>194.10000000000082</v>
      </c>
      <c r="GC6" s="177">
        <f t="shared" si="8"/>
        <v>195.00000000000082</v>
      </c>
      <c r="GD6" s="177">
        <f t="shared" si="8"/>
        <v>195.90000000000083</v>
      </c>
      <c r="GE6" s="177">
        <f t="shared" si="8"/>
        <v>196.80000000000084</v>
      </c>
      <c r="GF6" s="177">
        <f t="shared" si="8"/>
        <v>197.70000000000084</v>
      </c>
      <c r="GG6" s="177">
        <f t="shared" si="8"/>
        <v>198.60000000000085</v>
      </c>
      <c r="GH6" s="177">
        <f t="shared" si="8"/>
        <v>199.50000000000085</v>
      </c>
      <c r="GI6" s="177">
        <f t="shared" si="8"/>
        <v>200.40000000000086</v>
      </c>
      <c r="GJ6" s="177">
        <f t="shared" si="8"/>
        <v>201.30000000000086</v>
      </c>
      <c r="GK6" s="177">
        <f t="shared" si="8"/>
        <v>202.20000000000087</v>
      </c>
      <c r="GL6" s="177">
        <f t="shared" si="8"/>
        <v>203.10000000000088</v>
      </c>
      <c r="GM6" s="177">
        <f t="shared" si="8"/>
        <v>204.00000000000088</v>
      </c>
      <c r="GN6" s="177">
        <f t="shared" si="8"/>
        <v>204.90000000000089</v>
      </c>
      <c r="GO6" s="177">
        <f t="shared" si="8"/>
        <v>205.80000000000089</v>
      </c>
      <c r="GP6" s="177">
        <f t="shared" si="8"/>
        <v>206.7000000000009</v>
      </c>
      <c r="GQ6" s="177">
        <f t="shared" si="8"/>
        <v>207.6000000000009</v>
      </c>
      <c r="GR6" s="177">
        <f t="shared" si="8"/>
        <v>208.50000000000091</v>
      </c>
      <c r="GS6" s="177">
        <f t="shared" si="8"/>
        <v>209.40000000000092</v>
      </c>
      <c r="GT6" s="177">
        <f t="shared" si="8"/>
        <v>210.30000000000092</v>
      </c>
      <c r="GU6" s="177">
        <f t="shared" si="8"/>
        <v>211.20000000000093</v>
      </c>
      <c r="GV6" s="177">
        <f t="shared" si="8"/>
        <v>212.10000000000093</v>
      </c>
      <c r="GW6" s="177">
        <f t="shared" si="8"/>
        <v>213.00000000000094</v>
      </c>
      <c r="GX6" s="177">
        <f t="shared" si="8"/>
        <v>213.90000000000094</v>
      </c>
      <c r="GY6" s="177">
        <f t="shared" si="8"/>
        <v>214.80000000000095</v>
      </c>
      <c r="GZ6" s="177">
        <f t="shared" si="8"/>
        <v>215.70000000000095</v>
      </c>
      <c r="HA6" s="177">
        <f t="shared" si="8"/>
        <v>216.60000000000096</v>
      </c>
      <c r="HB6" s="177">
        <f t="shared" si="8"/>
        <v>217.50000000000097</v>
      </c>
      <c r="HC6" s="177">
        <f t="shared" si="8"/>
        <v>218.40000000000097</v>
      </c>
      <c r="HD6" s="177">
        <f t="shared" si="8"/>
        <v>219.30000000000098</v>
      </c>
      <c r="HE6" s="177">
        <f t="shared" si="8"/>
        <v>220.20000000000098</v>
      </c>
      <c r="HF6" s="177">
        <f t="shared" si="8"/>
        <v>221.10000000000099</v>
      </c>
      <c r="HG6" s="177">
        <f t="shared" si="8"/>
        <v>222.00000000000099</v>
      </c>
      <c r="HH6" s="177">
        <f t="shared" si="8"/>
        <v>222.900000000001</v>
      </c>
      <c r="HI6" s="177">
        <f t="shared" si="8"/>
        <v>223.80000000000101</v>
      </c>
      <c r="HJ6" s="177">
        <f t="shared" si="8"/>
        <v>224.70000000000101</v>
      </c>
      <c r="HK6" s="177">
        <f t="shared" si="8"/>
        <v>225.60000000000102</v>
      </c>
      <c r="HL6" s="177">
        <f t="shared" si="8"/>
        <v>226.50000000000102</v>
      </c>
      <c r="HM6" s="177">
        <f t="shared" si="8"/>
        <v>227.40000000000103</v>
      </c>
      <c r="HN6" s="177">
        <f t="shared" si="8"/>
        <v>228.30000000000103</v>
      </c>
      <c r="HO6" s="177">
        <f t="shared" si="8"/>
        <v>229.20000000000104</v>
      </c>
      <c r="HP6" s="177">
        <f t="shared" si="8"/>
        <v>230.10000000000105</v>
      </c>
      <c r="HQ6" s="177">
        <f t="shared" si="8"/>
        <v>231.00000000000105</v>
      </c>
      <c r="HR6" s="177">
        <f t="shared" si="8"/>
        <v>231.90000000000106</v>
      </c>
      <c r="HS6" s="177">
        <f t="shared" si="8"/>
        <v>232.80000000000106</v>
      </c>
      <c r="HT6" s="177">
        <f t="shared" si="8"/>
        <v>233.70000000000107</v>
      </c>
      <c r="HU6" s="177">
        <f t="shared" si="9"/>
        <v>234.60000000000107</v>
      </c>
      <c r="HV6" s="177">
        <f t="shared" si="9"/>
        <v>235.50000000000108</v>
      </c>
      <c r="HW6" s="177">
        <f t="shared" si="9"/>
        <v>236.40000000000109</v>
      </c>
      <c r="HX6" s="177">
        <f t="shared" si="9"/>
        <v>237.30000000000109</v>
      </c>
      <c r="HY6" s="177">
        <f t="shared" si="9"/>
        <v>238.2000000000011</v>
      </c>
      <c r="HZ6" s="177">
        <f t="shared" si="9"/>
        <v>239.1000000000011</v>
      </c>
      <c r="IA6" s="192">
        <f t="shared" si="29"/>
        <v>239.9990000000011</v>
      </c>
      <c r="IB6" s="193">
        <f t="shared" si="10"/>
        <v>0</v>
      </c>
      <c r="IC6" s="193">
        <f t="shared" si="11"/>
        <v>4.1372900805343283E-9</v>
      </c>
      <c r="ID6" s="193">
        <f t="shared" si="11"/>
        <v>8.9466403045852694E-8</v>
      </c>
      <c r="IE6" s="193">
        <f t="shared" si="11"/>
        <v>5.3000499907650977E-7</v>
      </c>
      <c r="IF6" s="193">
        <f t="shared" si="11"/>
        <v>1.8476209900207678E-6</v>
      </c>
      <c r="IG6" s="193">
        <f t="shared" si="11"/>
        <v>4.8163141440149396E-6</v>
      </c>
      <c r="IH6" s="193">
        <f t="shared" si="11"/>
        <v>1.0445626198386387E-5</v>
      </c>
      <c r="II6" s="193">
        <f t="shared" si="11"/>
        <v>1.995240471139439E-5</v>
      </c>
      <c r="IJ6" s="193">
        <f t="shared" si="11"/>
        <v>3.4725961870121296E-5</v>
      </c>
      <c r="IK6" s="193">
        <f t="shared" si="11"/>
        <v>5.6289822858335333E-5</v>
      </c>
      <c r="IL6" s="193">
        <f t="shared" si="11"/>
        <v>8.626223233321466E-5</v>
      </c>
      <c r="IM6" s="193">
        <f t="shared" si="11"/>
        <v>1.2631694249589753E-4</v>
      </c>
      <c r="IN6" s="193">
        <f t="shared" si="11"/>
        <v>1.7814536808088776E-4</v>
      </c>
      <c r="IO6" s="193">
        <f t="shared" si="11"/>
        <v>2.4342088018708391E-4</v>
      </c>
      <c r="IP6" s="193">
        <f t="shared" si="11"/>
        <v>3.2376577858832218E-4</v>
      </c>
      <c r="IQ6" s="193">
        <f t="shared" si="11"/>
        <v>4.2072130569594099E-4</v>
      </c>
      <c r="IR6" s="193">
        <f t="shared" si="11"/>
        <v>5.3572092900998846E-4</v>
      </c>
      <c r="IS6" s="193">
        <f t="shared" si="11"/>
        <v>6.700670124172996E-4</v>
      </c>
      <c r="IT6" s="193">
        <f t="shared" si="11"/>
        <v>8.2491091304402915E-4</v>
      </c>
      <c r="IU6" s="193">
        <f t="shared" si="11"/>
        <v>1.0012364745554008E-3</v>
      </c>
      <c r="IV6" s="193">
        <f t="shared" si="11"/>
        <v>1.1998468361592131E-3</v>
      </c>
      <c r="IW6" s="193">
        <f t="shared" si="11"/>
        <v>1.4213544363609202E-3</v>
      </c>
      <c r="IX6" s="193">
        <f t="shared" si="11"/>
        <v>1.6661740596196452E-3</v>
      </c>
      <c r="IY6" s="193">
        <f t="shared" si="11"/>
        <v>1.9345187508048925E-3</v>
      </c>
      <c r="IZ6" s="193">
        <f t="shared" si="11"/>
        <v>2.2263984054271832E-3</v>
      </c>
      <c r="JA6" s="193">
        <f t="shared" si="11"/>
        <v>2.5416208319392988E-3</v>
      </c>
      <c r="JB6" s="193">
        <f t="shared" si="11"/>
        <v>2.8797950750977476E-3</v>
      </c>
      <c r="JC6" s="193">
        <f t="shared" si="11"/>
        <v>3.2403367857079613E-3</v>
      </c>
      <c r="JD6" s="193">
        <f t="shared" si="11"/>
        <v>3.6224754214414221E-3</v>
      </c>
      <c r="JE6" s="193">
        <f t="shared" si="11"/>
        <v>4.0252630652945287E-3</v>
      </c>
      <c r="JF6" s="193">
        <f t="shared" si="11"/>
        <v>4.4475846522215919E-3</v>
      </c>
      <c r="JG6" s="193">
        <f t="shared" si="11"/>
        <v>4.8881694001455195E-3</v>
      </c>
      <c r="JH6" s="193">
        <f t="shared" si="11"/>
        <v>5.3456032486109443E-3</v>
      </c>
      <c r="JI6" s="193">
        <f t="shared" si="11"/>
        <v>5.8183421165210712E-3</v>
      </c>
      <c r="JJ6" s="193">
        <f t="shared" si="11"/>
        <v>6.3047257994546619E-3</v>
      </c>
      <c r="JK6" s="193">
        <f t="shared" si="11"/>
        <v>6.8029923367890245E-3</v>
      </c>
      <c r="JL6" s="193">
        <f t="shared" si="11"/>
        <v>7.3112926890807712E-3</v>
      </c>
      <c r="JM6" s="193">
        <f t="shared" si="11"/>
        <v>7.8277055767258987E-3</v>
      </c>
      <c r="JN6" s="193">
        <f t="shared" si="11"/>
        <v>8.3502523417004846E-3</v>
      </c>
      <c r="JO6" s="193">
        <f t="shared" si="11"/>
        <v>8.8769117050591581E-3</v>
      </c>
      <c r="JP6" s="193">
        <f t="shared" si="11"/>
        <v>9.4056343037401662E-3</v>
      </c>
      <c r="JQ6" s="193">
        <f t="shared" si="11"/>
        <v>9.9343569010089273E-3</v>
      </c>
      <c r="JR6" s="193">
        <f t="shared" si="11"/>
        <v>1.0461016175491776E-2</v>
      </c>
      <c r="JS6" s="193">
        <f t="shared" si="11"/>
        <v>1.098356200414761E-2</v>
      </c>
      <c r="JT6" s="193">
        <f t="shared" si="11"/>
        <v>1.1499970164641953E-2</v>
      </c>
      <c r="JU6" s="193">
        <f t="shared" si="11"/>
        <v>1.2008254392383188E-2</v>
      </c>
      <c r="JV6" s="193">
        <f t="shared" si="11"/>
        <v>1.2506477736915928E-2</v>
      </c>
      <c r="JW6" s="193">
        <f t="shared" si="11"/>
        <v>1.2992763171412239E-2</v>
      </c>
      <c r="JX6" s="193">
        <f t="shared" si="11"/>
        <v>1.3465303417632961E-2</v>
      </c>
      <c r="JY6" s="193">
        <f t="shared" si="11"/>
        <v>1.3922369956929718E-2</v>
      </c>
      <c r="JZ6" s="193">
        <f t="shared" si="11"/>
        <v>1.436232120561E-2</v>
      </c>
      <c r="KA6" s="193">
        <f t="shared" si="11"/>
        <v>1.4783609840281155E-2</v>
      </c>
      <c r="KB6" s="193">
        <f t="shared" si="11"/>
        <v>1.5184789265620835E-2</v>
      </c>
      <c r="KC6" s="193">
        <f t="shared" si="11"/>
        <v>1.556451922338517E-2</v>
      </c>
      <c r="KD6" s="193">
        <f t="shared" si="11"/>
        <v>1.5921570547365808E-2</v>
      </c>
      <c r="KE6" s="193">
        <f t="shared" si="11"/>
        <v>1.6254829074441729E-2</v>
      </c>
      <c r="KF6" s="193">
        <f t="shared" si="11"/>
        <v>1.6563298726850514E-2</v>
      </c>
      <c r="KG6" s="193">
        <f t="shared" si="11"/>
        <v>1.6846103785330583E-2</v>
      </c>
      <c r="KH6" s="193">
        <f t="shared" si="11"/>
        <v>1.7102490376872021E-2</v>
      </c>
      <c r="KI6" s="193">
        <f t="shared" si="11"/>
        <v>1.7331827204468929E-2</v>
      </c>
      <c r="KJ6" s="193">
        <f t="shared" si="11"/>
        <v>1.7533605549502441E-2</v>
      </c>
      <c r="KK6" s="193">
        <f t="shared" si="11"/>
        <v>1.7707438580214622E-2</v>
      </c>
      <c r="KL6" s="193">
        <f t="shared" si="11"/>
        <v>1.7853060002173387E-2</v>
      </c>
      <c r="KM6" s="193">
        <f t="shared" si="11"/>
        <v>1.7970322088692089E-2</v>
      </c>
      <c r="KN6" s="193">
        <f t="shared" si="11"/>
        <v>1.805919313087085E-2</v>
      </c>
      <c r="KO6" s="193">
        <f t="shared" si="12"/>
        <v>1.8119754348286245E-2</v>
      </c>
      <c r="KP6" s="193">
        <f t="shared" si="12"/>
        <v>1.8152196302388166E-2</v>
      </c>
      <c r="KQ6" s="193">
        <f t="shared" si="12"/>
        <v>1.8156814855385082E-2</v>
      </c>
      <c r="KR6" s="193">
        <f t="shared" si="12"/>
        <v>1.8134006717828801E-2</v>
      </c>
      <c r="KS6" s="193">
        <f t="shared" si="12"/>
        <v>1.808426462826437E-2</v>
      </c>
      <c r="KT6" s="193">
        <f t="shared" si="12"/>
        <v>1.8008172208208106E-2</v>
      </c>
      <c r="KU6" s="193">
        <f t="shared" si="12"/>
        <v>1.7906398535373787E-2</v>
      </c>
      <c r="KV6" s="193">
        <f t="shared" si="12"/>
        <v>1.7779692477501875E-2</v>
      </c>
      <c r="KW6" s="193">
        <f t="shared" si="12"/>
        <v>1.7628876828376015E-2</v>
      </c>
      <c r="KX6" s="193">
        <f t="shared" si="12"/>
        <v>1.7454842286652103E-2</v>
      </c>
      <c r="KY6" s="193">
        <f t="shared" si="12"/>
        <v>1.7258541316995168E-2</v>
      </c>
      <c r="KZ6" s="193">
        <f t="shared" si="12"/>
        <v>1.7040981931734117E-2</v>
      </c>
      <c r="LA6" s="193">
        <f t="shared" si="12"/>
        <v>1.6803221429819933E-2</v>
      </c>
      <c r="LB6" s="193">
        <f t="shared" si="12"/>
        <v>1.6546360128326065E-2</v>
      </c>
      <c r="LC6" s="193">
        <f t="shared" si="12"/>
        <v>1.627153512007417E-2</v>
      </c>
      <c r="LD6" s="193">
        <f t="shared" si="12"/>
        <v>1.5979914089219747E-2</v>
      </c>
      <c r="LE6" s="193">
        <f t="shared" si="12"/>
        <v>1.5672689214805292E-2</v>
      </c>
      <c r="LF6" s="193">
        <f t="shared" si="12"/>
        <v>1.5351071190395429E-2</v>
      </c>
      <c r="LG6" s="193">
        <f t="shared" si="12"/>
        <v>1.5016283385964491E-2</v>
      </c>
      <c r="LH6" s="193">
        <f t="shared" si="12"/>
        <v>1.466955617622304E-2</v>
      </c>
      <c r="LI6" s="193">
        <f t="shared" si="12"/>
        <v>1.4312121457558774E-2</v>
      </c>
      <c r="LJ6" s="193">
        <f t="shared" si="12"/>
        <v>1.394520737374118E-2</v>
      </c>
      <c r="LK6" s="193">
        <f t="shared" si="12"/>
        <v>1.3570033268507337E-2</v>
      </c>
      <c r="LL6" s="193">
        <f t="shared" si="12"/>
        <v>1.3187804881121177E-2</v>
      </c>
      <c r="LM6" s="193">
        <f t="shared" si="12"/>
        <v>1.2799709798987782E-2</v>
      </c>
      <c r="LN6" s="193">
        <f t="shared" si="12"/>
        <v>1.2406913179418614E-2</v>
      </c>
      <c r="LO6" s="193">
        <f t="shared" si="12"/>
        <v>1.2010553750690487E-2</v>
      </c>
      <c r="LP6" s="193">
        <f t="shared" si="12"/>
        <v>1.1611740100629328E-2</v>
      </c>
      <c r="LQ6" s="193">
        <f t="shared" si="12"/>
        <v>1.1211547259085701E-2</v>
      </c>
      <c r="LR6" s="193">
        <f t="shared" si="12"/>
        <v>1.0811013578860482E-2</v>
      </c>
      <c r="LS6" s="193">
        <f t="shared" si="12"/>
        <v>1.0411137917891311E-2</v>
      </c>
      <c r="LT6" s="193">
        <f t="shared" si="12"/>
        <v>1.0012877123829225E-2</v>
      </c>
      <c r="LU6" s="193">
        <f t="shared" si="12"/>
        <v>9.6171438205256456E-3</v>
      </c>
      <c r="LV6" s="193">
        <f t="shared" si="12"/>
        <v>9.2248044944166253E-3</v>
      </c>
      <c r="LW6" s="193">
        <f t="shared" si="12"/>
        <v>8.8366778773374417E-3</v>
      </c>
      <c r="LX6" s="193">
        <f t="shared" si="12"/>
        <v>8.4535336209312761E-3</v>
      </c>
      <c r="LY6" s="193">
        <f t="shared" si="12"/>
        <v>8.0760912565311111E-3</v>
      </c>
      <c r="LZ6" s="193">
        <f t="shared" si="12"/>
        <v>7.70501943319886E-3</v>
      </c>
      <c r="MA6" s="193">
        <f t="shared" si="12"/>
        <v>7.3409354255004429E-3</v>
      </c>
      <c r="MB6" s="193">
        <f t="shared" si="12"/>
        <v>6.9844049015816648E-3</v>
      </c>
      <c r="MC6" s="193">
        <f t="shared" si="12"/>
        <v>6.6359419411888988E-3</v>
      </c>
      <c r="MD6" s="193">
        <f t="shared" si="12"/>
        <v>6.2960092924499306E-3</v>
      </c>
      <c r="ME6" s="193">
        <f t="shared" si="12"/>
        <v>5.9650188554951642E-3</v>
      </c>
      <c r="MF6" s="193">
        <f t="shared" si="12"/>
        <v>5.6433323803563532E-3</v>
      </c>
      <c r="MG6" s="193">
        <f t="shared" si="12"/>
        <v>5.3312623660287323E-3</v>
      </c>
      <c r="MH6" s="193">
        <f t="shared" si="12"/>
        <v>5.0290731471219772E-3</v>
      </c>
      <c r="MI6" s="193">
        <f t="shared" si="12"/>
        <v>4.7369821541533453E-3</v>
      </c>
      <c r="MJ6" s="193">
        <f t="shared" si="12"/>
        <v>4.4551613332521065E-3</v>
      </c>
      <c r="MK6" s="193">
        <f t="shared" si="12"/>
        <v>4.1837387108444746E-3</v>
      </c>
      <c r="ML6" s="193">
        <f t="shared" si="12"/>
        <v>3.9228000887713433E-3</v>
      </c>
      <c r="MM6" s="193">
        <f t="shared" si="12"/>
        <v>3.6723908552538549E-3</v>
      </c>
      <c r="MN6" s="193">
        <f t="shared" si="12"/>
        <v>3.4325178971609895E-3</v>
      </c>
      <c r="MO6" s="193">
        <f t="shared" si="12"/>
        <v>3.2031515991466637E-3</v>
      </c>
      <c r="MP6" s="193">
        <f t="shared" si="12"/>
        <v>2.9842279154068852E-3</v>
      </c>
      <c r="MQ6" s="193">
        <f t="shared" si="12"/>
        <v>2.7756505000571512E-3</v>
      </c>
      <c r="MR6" s="193">
        <f t="shared" si="12"/>
        <v>2.5772928824426915E-3</v>
      </c>
      <c r="MS6" s="193">
        <f t="shared" si="12"/>
        <v>2.3890006740651887E-3</v>
      </c>
      <c r="MT6" s="193">
        <f t="shared" si="12"/>
        <v>2.2105937942356844E-3</v>
      </c>
      <c r="MU6" s="193">
        <f t="shared" si="12"/>
        <v>2.0418687020395082E-3</v>
      </c>
      <c r="MV6" s="193">
        <f t="shared" si="12"/>
        <v>1.8826006227217486E-3</v>
      </c>
      <c r="MW6" s="193">
        <f t="shared" si="12"/>
        <v>1.7325457571662818E-3</v>
      </c>
      <c r="MX6" s="193">
        <f t="shared" si="12"/>
        <v>1.5914434637433091E-3</v>
      </c>
      <c r="MY6" s="193">
        <f t="shared" si="12"/>
        <v>1.4590184024353779E-3</v>
      </c>
      <c r="MZ6" s="193">
        <f t="shared" si="12"/>
        <v>1.3349826318155137E-3</v>
      </c>
      <c r="NA6" s="193">
        <f t="shared" si="13"/>
        <v>1.2190376501388109E-3</v>
      </c>
      <c r="NB6" s="193">
        <f t="shared" si="13"/>
        <v>1.1108763725164992E-3</v>
      </c>
      <c r="NC6" s="193">
        <f t="shared" si="13"/>
        <v>1.0101850368642439E-3</v>
      </c>
      <c r="ND6" s="193">
        <f t="shared" si="13"/>
        <v>9.1664503205050917E-4</v>
      </c>
      <c r="NE6" s="193">
        <f t="shared" si="13"/>
        <v>8.2993464241138933E-4</v>
      </c>
      <c r="NF6" s="193">
        <f t="shared" si="13"/>
        <v>7.497307035417471E-4</v>
      </c>
      <c r="NG6" s="193">
        <f t="shared" si="13"/>
        <v>6.7571016501430695E-4</v>
      </c>
      <c r="NH6" s="193">
        <f t="shared" si="13"/>
        <v>6.0755155641481419E-4</v>
      </c>
      <c r="NI6" s="193">
        <f t="shared" si="13"/>
        <v>5.4493635380867289E-4</v>
      </c>
      <c r="NJ6" s="193">
        <f t="shared" si="13"/>
        <v>4.8755024446885407E-4</v>
      </c>
      <c r="NK6" s="193">
        <f t="shared" si="13"/>
        <v>4.3508428839288073E-4</v>
      </c>
      <c r="NL6" s="193">
        <f t="shared" si="13"/>
        <v>3.8723597581500794E-4</v>
      </c>
      <c r="NM6" s="193">
        <f t="shared" si="13"/>
        <v>3.437101805751353E-4</v>
      </c>
      <c r="NN6" s="193">
        <f t="shared" si="13"/>
        <v>3.0422000983565802E-4</v>
      </c>
      <c r="NO6" s="193">
        <f t="shared" si="13"/>
        <v>2.684875512384378E-4</v>
      </c>
      <c r="NP6" s="193">
        <f t="shared" si="13"/>
        <v>2.3624451916407144E-4</v>
      </c>
      <c r="NQ6" s="193">
        <f t="shared" si="13"/>
        <v>2.0723280229207361E-4</v>
      </c>
      <c r="NR6" s="193">
        <f t="shared" si="13"/>
        <v>1.8120491516159624E-4</v>
      </c>
      <c r="NS6" s="193">
        <f t="shared" si="13"/>
        <v>1.5792435689588965E-4</v>
      </c>
      <c r="NT6" s="193">
        <f t="shared" si="13"/>
        <v>1.371658806782978E-4</v>
      </c>
      <c r="NU6" s="193">
        <f t="shared" si="13"/>
        <v>1.1871567795185959E-4</v>
      </c>
      <c r="NV6" s="193">
        <f t="shared" si="13"/>
        <v>1.0237148165735324E-4</v>
      </c>
      <c r="NW6" s="193">
        <f t="shared" si="13"/>
        <v>8.7942593125098684E-5</v>
      </c>
      <c r="NX6" s="193">
        <f t="shared" si="13"/>
        <v>7.5249837493370238E-5</v>
      </c>
      <c r="NY6" s="193">
        <f t="shared" si="13"/>
        <v>6.4125452740539693E-5</v>
      </c>
      <c r="NZ6" s="193">
        <f t="shared" si="13"/>
        <v>5.4412917589006547E-5</v>
      </c>
      <c r="OA6" s="193">
        <f t="shared" si="13"/>
        <v>4.5966723666709876E-5</v>
      </c>
      <c r="OB6" s="193">
        <f t="shared" si="13"/>
        <v>3.8652097397018322E-5</v>
      </c>
      <c r="OC6" s="193">
        <f t="shared" si="13"/>
        <v>3.2344677130726768E-5</v>
      </c>
      <c r="OD6" s="193">
        <f t="shared" si="13"/>
        <v>2.693015103568515E-5</v>
      </c>
      <c r="OE6" s="193">
        <f t="shared" si="13"/>
        <v>2.2303861221431118E-5</v>
      </c>
      <c r="OF6" s="193">
        <f t="shared" si="13"/>
        <v>1.8370379499488755E-5</v>
      </c>
      <c r="OG6" s="193">
        <f t="shared" si="13"/>
        <v>1.504306006639787E-5</v>
      </c>
      <c r="OH6" s="193">
        <f t="shared" si="13"/>
        <v>1.2243574247902408E-5</v>
      </c>
      <c r="OI6" s="193">
        <f t="shared" si="13"/>
        <v>9.9014322611436922E-6</v>
      </c>
      <c r="OJ6" s="193">
        <f t="shared" si="13"/>
        <v>7.9534967394504202E-6</v>
      </c>
      <c r="OK6" s="193">
        <f t="shared" si="13"/>
        <v>6.3434925238698448E-6</v>
      </c>
      <c r="OL6" s="193">
        <f t="shared" si="13"/>
        <v>5.0215169595894844E-6</v>
      </c>
      <c r="OM6" s="193">
        <f t="shared" si="13"/>
        <v>3.9435546466749301E-6</v>
      </c>
      <c r="ON6" s="193">
        <f t="shared" si="13"/>
        <v>3.0710002860460035E-6</v>
      </c>
      <c r="OO6" s="193">
        <f t="shared" si="13"/>
        <v>2.3701929364321164E-6</v>
      </c>
      <c r="OP6" s="193">
        <f t="shared" si="13"/>
        <v>1.8119646593784069E-6</v>
      </c>
      <c r="OQ6" s="193">
        <f t="shared" si="13"/>
        <v>1.3712061805190657E-6</v>
      </c>
      <c r="OR6" s="193">
        <f t="shared" si="13"/>
        <v>1.0264518396500696E-6</v>
      </c>
      <c r="OS6" s="193">
        <f t="shared" si="13"/>
        <v>7.5948574303977439E-7</v>
      </c>
      <c r="OT6" s="193">
        <f t="shared" si="13"/>
        <v>5.549706723466206E-7</v>
      </c>
      <c r="OU6" s="193">
        <f t="shared" si="13"/>
        <v>4.0010094890997706E-7</v>
      </c>
      <c r="OV6" s="193">
        <f t="shared" si="13"/>
        <v>2.8428010345441502E-7</v>
      </c>
      <c r="OW6" s="193">
        <f t="shared" si="13"/>
        <v>1.9882386275887033E-7</v>
      </c>
      <c r="OX6" s="193">
        <f t="shared" si="13"/>
        <v>1.3668863986572948E-7</v>
      </c>
      <c r="OY6" s="193">
        <f t="shared" si="13"/>
        <v>9.2225406102997907E-8</v>
      </c>
      <c r="OZ6" s="193">
        <f t="shared" si="13"/>
        <v>6.0958534581040607E-8</v>
      </c>
      <c r="PA6" s="193">
        <f t="shared" si="13"/>
        <v>3.9388938740713302E-8</v>
      </c>
      <c r="PB6" s="193">
        <f t="shared" si="13"/>
        <v>2.4820588593601764E-8</v>
      </c>
      <c r="PC6" s="193">
        <f t="shared" si="13"/>
        <v>1.5209273878148271E-8</v>
      </c>
      <c r="PD6" s="193">
        <f t="shared" si="13"/>
        <v>9.032299538815431E-9</v>
      </c>
      <c r="PE6" s="193">
        <f t="shared" si="13"/>
        <v>5.1776464712543296E-9</v>
      </c>
      <c r="PF6" s="193">
        <f t="shared" si="13"/>
        <v>2.8510107465472281E-9</v>
      </c>
      <c r="PG6" s="193">
        <f t="shared" si="13"/>
        <v>1.4990485008567373E-9</v>
      </c>
      <c r="PH6" s="193">
        <f t="shared" si="13"/>
        <v>7.4710186468879673E-10</v>
      </c>
      <c r="PI6" s="193">
        <f t="shared" si="13"/>
        <v>3.496637166393094E-10</v>
      </c>
      <c r="PJ6" s="193">
        <f t="shared" si="13"/>
        <v>1.5185513720748692E-10</v>
      </c>
      <c r="PK6" s="193">
        <f t="shared" si="13"/>
        <v>6.0238066254647473E-11</v>
      </c>
      <c r="PL6" s="193">
        <f t="shared" si="13"/>
        <v>2.1365039315941469E-11</v>
      </c>
      <c r="PM6" s="193">
        <f t="shared" si="14"/>
        <v>6.5754962573822221E-12</v>
      </c>
      <c r="PN6" s="193">
        <f t="shared" si="14"/>
        <v>1.6807662638963515E-12</v>
      </c>
      <c r="PO6" s="193">
        <f t="shared" si="14"/>
        <v>3.3336812653739711E-13</v>
      </c>
      <c r="PP6" s="193">
        <f t="shared" si="14"/>
        <v>4.5785770526433045E-14</v>
      </c>
      <c r="PQ6" s="193">
        <f t="shared" si="14"/>
        <v>3.5174472602712913E-15</v>
      </c>
      <c r="PR6" s="193">
        <f t="shared" si="14"/>
        <v>9.3605550428857076E-17</v>
      </c>
      <c r="PS6" s="193">
        <f t="shared" si="14"/>
        <v>1.8701529561663377E-19</v>
      </c>
      <c r="PT6" s="193">
        <f>IF(ISNONTEXT($Q6),IF($G6="R",_xlfn.BETA.DIST(IA6,$M6,$N6,FALSE,$B6,$D6),_xlfn.BETA.DIST(IA6,$N6,$M6,FALSE,$B6,$D6)),NA())</f>
        <v>4.9371897426327686E-46</v>
      </c>
    </row>
    <row r="7" spans="1:437" x14ac:dyDescent="0.45">
      <c r="A7" s="20">
        <v>4</v>
      </c>
      <c r="B7" s="101">
        <f t="shared" si="15"/>
        <v>60</v>
      </c>
      <c r="C7" s="115">
        <v>120</v>
      </c>
      <c r="D7" s="101">
        <f t="shared" si="16"/>
        <v>240</v>
      </c>
      <c r="E7" s="110">
        <f t="shared" si="17"/>
        <v>1</v>
      </c>
      <c r="F7" s="21">
        <f t="shared" si="18"/>
        <v>33.333333333333329</v>
      </c>
      <c r="G7" s="22" t="str">
        <f t="shared" si="19"/>
        <v>R</v>
      </c>
      <c r="H7" s="23" t="str">
        <f>IF(F7="","",IF(OR($F7&lt;Skew!$B$3,$F7=Skew!$B$3),IF($F7&gt;Skew!$C$3,Skew!$A$3,IF($F7&gt;Skew!$C$4,Skew!$A$4,IF($F7&gt;Skew!$C$5,Skew!$A$5,IF($F7&gt;Skew!$C$6,Skew!$A$6,IF($F7&gt;Skew!$C$7,Skew!$A$7,IF($F7&gt;Skew!$C$8,Skew!$A$8,IF($F7&gt;Skew!$C$9,Skew!$A$9,IF($F7&gt;Skew!$C$10,Skew!$A$10,IF($F7&gt;Skew!$C$11,Skew!$A$11,IF($F7&gt;Skew!$C$12,Skew!$A$12,IF($F7&gt;Skew!$C$13,Skew!$A$13,IF($F7&gt;Skew!$C$14,Skew!$A$14,IF($F7&gt;Skew!$C$15,Skew!$A$15,IF($F7&gt;Skew!$C$16,Skew!$A$16,Skew!$A$17)
)))))))))))))))</f>
        <v>Slight skew</v>
      </c>
      <c r="I7" s="22">
        <f>IF(F7="","",MATCH(H7,Skew!$A$3:$A$17,0))</f>
        <v>3</v>
      </c>
      <c r="J7" s="22">
        <f t="shared" si="20"/>
        <v>150</v>
      </c>
      <c r="K7" s="24" t="s">
        <v>26</v>
      </c>
      <c r="L7" s="22">
        <f>IF(OR(F7="",K7=""),"",MATCH(K7,Confidence!$A$3:$A$12,0))</f>
        <v>4</v>
      </c>
      <c r="M7" s="25">
        <f t="shared" si="21"/>
        <v>4</v>
      </c>
      <c r="N7" s="25">
        <f t="shared" si="22"/>
        <v>7</v>
      </c>
      <c r="O7" s="22"/>
      <c r="P7" s="102">
        <f t="shared" si="23"/>
        <v>125.44799999999999</v>
      </c>
      <c r="Q7" s="102">
        <f t="shared" si="24"/>
        <v>25.001999999999999</v>
      </c>
      <c r="R7" s="37">
        <f t="shared" si="25"/>
        <v>625.1000039999999</v>
      </c>
      <c r="S7" s="115">
        <v>150</v>
      </c>
      <c r="T7" s="204">
        <f>IF(AND(B7&gt;0,C7&gt;0,D7&gt;0,M7&gt;0,N7&gt;0,S7&gt;0,NOT(K7="")),ABS(VLOOKUP($S$1,VLookups!$A$30:$B$31,2,FALSE)-_xlfn.BETA.DIST(S7,IF(G7="L",N7,M7),IF(G7="L",M7,N7),TRUE,B7,D7)),"")</f>
        <v>0.828125</v>
      </c>
      <c r="U7" s="112">
        <f>IF(OR($M7="",$N7=""),"",_xlfn.BETA.INV(ABS(VLOOKUP($S$1,VLookups!$A$30:$B$31,2,FALSE)-U$3),IF($G7="L",$N7,$M7),IF($G7="L",$M7,$N7),$B7,$D7))</f>
        <v>87.005083345202394</v>
      </c>
      <c r="V7" s="113">
        <f>IF(OR($M7="",$N7=""),"",_xlfn.BETA.INV(ABS(VLOOKUP($S$1,VLookups!$A$30:$B$31,2,FALSE)-V$3),IF($G7="L",$N7,$M7),IF($G7="L",$M7,$N7),$B7,$D7))</f>
        <v>169.19235889897439</v>
      </c>
      <c r="W7" s="112">
        <f>IF(OR($M7="",$N7=""),"",_xlfn.BETA.INV(ABS(VLOOKUP($S$1,VLookups!$A$30:$B$31,2,FALSE)-W$3),IF($G7="L",$N7,$M7),IF($G7="L",$M7,$N7),$B7,$D7))</f>
        <v>93.761213396520859</v>
      </c>
      <c r="X7" s="113">
        <f>IF(OR($M7="",$N7=""),"",_xlfn.BETA.INV(ABS(VLOOKUP($S$1,VLookups!$A$30:$B$31,2,FALSE)-X$3),IF($G7="L",$N7,$M7),IF($G7="L",$M7,$N7),$B7,$D7))</f>
        <v>103.0994199787645</v>
      </c>
      <c r="Y7" s="112">
        <f>IF(OR($M7="",$N7=""),"",_xlfn.BETA.INV(ABS(VLOOKUP($S$1,VLookups!$A$30:$B$31,2,FALSE)-Y$3),IF($G7="L",$N7,$M7),IF($G7="L",$M7,$N7),$B7,$D7))</f>
        <v>110.54416662601456</v>
      </c>
      <c r="Z7" s="113">
        <f>IF(OR($M7="",$N7=""),"",_xlfn.BETA.INV(ABS(VLOOKUP($S$1,VLookups!$A$30:$B$31,2,FALSE)-Z$3),IF($G7="L",$N7,$M7),IF($G7="L",$M7,$N7),$B7,$D7))</f>
        <v>117.31131086579957</v>
      </c>
      <c r="AA7" s="112">
        <f>IF(OR($M7="",$N7=""),"",_xlfn.BETA.INV(ABS(VLOOKUP($S$1,VLookups!$A$30:$B$31,2,FALSE)-AA$3),IF($G7="L",$N7,$M7),IF($G7="L",$M7,$N7),$B7,$D7))</f>
        <v>123.91799422424795</v>
      </c>
      <c r="AB7" s="113">
        <f>IF(OR($M7="",$N7=""),"",_xlfn.BETA.INV(ABS(VLOOKUP($S$1,VLookups!$A$30:$B$31,2,FALSE)-AB$3),IF($G7="L",$N7,$M7),IF($G7="L",$M7,$N7),$B7,$D7))</f>
        <v>130.73912215306711</v>
      </c>
      <c r="AC7" s="112">
        <f>IF(OR($M7="",$N7=""),"",_xlfn.BETA.INV(ABS(VLOOKUP($S$1,VLookups!$A$30:$B$31,2,FALSE)-AC$3),IF($G7="L",$N7,$M7),IF($G7="L",$M7,$N7),$B7,$D7))</f>
        <v>138.20485885986596</v>
      </c>
      <c r="AD7" s="113">
        <f>IF(OR($M7="",$N7=""),"",_xlfn.BETA.INV(ABS(VLOOKUP($S$1,VLookups!$A$30:$B$31,2,FALSE)-AD$3),IF($G7="L",$N7,$M7),IF($G7="L",$M7,$N7),$B7,$D7))</f>
        <v>147.0583027346733</v>
      </c>
      <c r="AE7" s="112">
        <f>IF(OR($M7="",$N7=""),"",_xlfn.BETA.INV(ABS(VLOOKUP($S$1,VLookups!$A$30:$B$31,2,FALSE)-AE$3),IF($G7="L",$N7,$M7),IF($G7="L",$M7,$N7),$B7,$D7))</f>
        <v>159.31154982904781</v>
      </c>
      <c r="AF7" s="113">
        <f>IF(OR($M7="",$N7=""),"",_xlfn.BETA.INV(ABS(VLOOKUP($S$1,VLookups!$A$30:$B$31,2,FALSE)-AF$3),IF($G7="L",$N7,$M7),IF($G7="L",$M7,$N7),$B7,$D7))</f>
        <v>186.51903498230325</v>
      </c>
      <c r="AG7" s="15"/>
      <c r="AH7" s="194">
        <f t="shared" si="26"/>
        <v>0.9</v>
      </c>
      <c r="AI7" s="192">
        <f t="shared" si="27"/>
        <v>60</v>
      </c>
      <c r="AJ7" s="177">
        <f t="shared" ref="AJ7" si="31">IF(ISNONTEXT($AH7),AI7+$AH7,"")</f>
        <v>60.9</v>
      </c>
      <c r="AK7" s="177">
        <f t="shared" si="6"/>
        <v>61.8</v>
      </c>
      <c r="AL7" s="177">
        <f t="shared" si="6"/>
        <v>62.699999999999996</v>
      </c>
      <c r="AM7" s="177">
        <f t="shared" si="6"/>
        <v>63.599999999999994</v>
      </c>
      <c r="AN7" s="177">
        <f t="shared" si="6"/>
        <v>64.5</v>
      </c>
      <c r="AO7" s="177">
        <f t="shared" si="6"/>
        <v>65.400000000000006</v>
      </c>
      <c r="AP7" s="177">
        <f t="shared" si="6"/>
        <v>66.300000000000011</v>
      </c>
      <c r="AQ7" s="177">
        <f t="shared" si="6"/>
        <v>67.200000000000017</v>
      </c>
      <c r="AR7" s="177">
        <f t="shared" si="6"/>
        <v>68.100000000000023</v>
      </c>
      <c r="AS7" s="177">
        <f t="shared" si="6"/>
        <v>69.000000000000028</v>
      </c>
      <c r="AT7" s="177">
        <f t="shared" si="6"/>
        <v>69.900000000000034</v>
      </c>
      <c r="AU7" s="177">
        <f t="shared" si="6"/>
        <v>70.80000000000004</v>
      </c>
      <c r="AV7" s="177">
        <f t="shared" si="6"/>
        <v>71.700000000000045</v>
      </c>
      <c r="AW7" s="177">
        <f t="shared" si="6"/>
        <v>72.600000000000051</v>
      </c>
      <c r="AX7" s="177">
        <f t="shared" si="6"/>
        <v>73.500000000000057</v>
      </c>
      <c r="AY7" s="177">
        <f t="shared" si="6"/>
        <v>74.400000000000063</v>
      </c>
      <c r="AZ7" s="177">
        <f t="shared" si="6"/>
        <v>75.300000000000068</v>
      </c>
      <c r="BA7" s="177">
        <f t="shared" si="6"/>
        <v>76.200000000000074</v>
      </c>
      <c r="BB7" s="177">
        <f t="shared" si="6"/>
        <v>77.10000000000008</v>
      </c>
      <c r="BC7" s="177">
        <f t="shared" si="6"/>
        <v>78.000000000000085</v>
      </c>
      <c r="BD7" s="177">
        <f t="shared" si="6"/>
        <v>78.900000000000091</v>
      </c>
      <c r="BE7" s="177">
        <f t="shared" si="6"/>
        <v>79.800000000000097</v>
      </c>
      <c r="BF7" s="177">
        <f t="shared" si="6"/>
        <v>80.700000000000102</v>
      </c>
      <c r="BG7" s="177">
        <f t="shared" si="6"/>
        <v>81.600000000000108</v>
      </c>
      <c r="BH7" s="177">
        <f t="shared" si="6"/>
        <v>82.500000000000114</v>
      </c>
      <c r="BI7" s="177">
        <f t="shared" si="6"/>
        <v>83.400000000000119</v>
      </c>
      <c r="BJ7" s="177">
        <f t="shared" si="6"/>
        <v>84.300000000000125</v>
      </c>
      <c r="BK7" s="177">
        <f t="shared" si="6"/>
        <v>85.200000000000131</v>
      </c>
      <c r="BL7" s="177">
        <f t="shared" si="6"/>
        <v>86.100000000000136</v>
      </c>
      <c r="BM7" s="177">
        <f t="shared" si="6"/>
        <v>87.000000000000142</v>
      </c>
      <c r="BN7" s="177">
        <f t="shared" si="6"/>
        <v>87.900000000000148</v>
      </c>
      <c r="BO7" s="177">
        <f t="shared" si="6"/>
        <v>88.800000000000153</v>
      </c>
      <c r="BP7" s="177">
        <f t="shared" si="6"/>
        <v>89.700000000000159</v>
      </c>
      <c r="BQ7" s="177">
        <f t="shared" si="6"/>
        <v>90.600000000000165</v>
      </c>
      <c r="BR7" s="177">
        <f t="shared" si="6"/>
        <v>91.500000000000171</v>
      </c>
      <c r="BS7" s="177">
        <f t="shared" si="6"/>
        <v>92.400000000000176</v>
      </c>
      <c r="BT7" s="177">
        <f t="shared" si="6"/>
        <v>93.300000000000182</v>
      </c>
      <c r="BU7" s="177">
        <f t="shared" si="6"/>
        <v>94.200000000000188</v>
      </c>
      <c r="BV7" s="177">
        <f t="shared" si="6"/>
        <v>95.100000000000193</v>
      </c>
      <c r="BW7" s="177">
        <f t="shared" si="6"/>
        <v>96.000000000000199</v>
      </c>
      <c r="BX7" s="177">
        <f t="shared" si="6"/>
        <v>96.900000000000205</v>
      </c>
      <c r="BY7" s="177">
        <f t="shared" si="6"/>
        <v>97.80000000000021</v>
      </c>
      <c r="BZ7" s="177">
        <f t="shared" si="6"/>
        <v>98.700000000000216</v>
      </c>
      <c r="CA7" s="177">
        <f t="shared" si="6"/>
        <v>99.600000000000222</v>
      </c>
      <c r="CB7" s="177">
        <f t="shared" si="6"/>
        <v>100.50000000000023</v>
      </c>
      <c r="CC7" s="177">
        <f t="shared" si="6"/>
        <v>101.40000000000023</v>
      </c>
      <c r="CD7" s="177">
        <f t="shared" si="6"/>
        <v>102.30000000000024</v>
      </c>
      <c r="CE7" s="177">
        <f t="shared" si="6"/>
        <v>103.20000000000024</v>
      </c>
      <c r="CF7" s="177">
        <f t="shared" si="6"/>
        <v>104.10000000000025</v>
      </c>
      <c r="CG7" s="177">
        <f t="shared" si="6"/>
        <v>105.00000000000026</v>
      </c>
      <c r="CH7" s="177">
        <f t="shared" si="6"/>
        <v>105.90000000000026</v>
      </c>
      <c r="CI7" s="177">
        <f t="shared" si="6"/>
        <v>106.80000000000027</v>
      </c>
      <c r="CJ7" s="177">
        <f t="shared" si="6"/>
        <v>107.70000000000027</v>
      </c>
      <c r="CK7" s="177">
        <f t="shared" si="6"/>
        <v>108.60000000000028</v>
      </c>
      <c r="CL7" s="177">
        <f t="shared" si="6"/>
        <v>109.50000000000028</v>
      </c>
      <c r="CM7" s="177">
        <f t="shared" si="6"/>
        <v>110.40000000000029</v>
      </c>
      <c r="CN7" s="177">
        <f t="shared" si="6"/>
        <v>111.3000000000003</v>
      </c>
      <c r="CO7" s="177">
        <f t="shared" si="6"/>
        <v>112.2000000000003</v>
      </c>
      <c r="CP7" s="177">
        <f t="shared" si="6"/>
        <v>113.10000000000031</v>
      </c>
      <c r="CQ7" s="177">
        <f t="shared" si="6"/>
        <v>114.00000000000031</v>
      </c>
      <c r="CR7" s="177">
        <f t="shared" si="6"/>
        <v>114.90000000000032</v>
      </c>
      <c r="CS7" s="177">
        <f t="shared" si="6"/>
        <v>115.80000000000032</v>
      </c>
      <c r="CT7" s="177">
        <f t="shared" si="6"/>
        <v>116.70000000000033</v>
      </c>
      <c r="CU7" s="177">
        <f t="shared" si="6"/>
        <v>117.60000000000034</v>
      </c>
      <c r="CV7" s="177">
        <f t="shared" ref="CV7:CV70" si="32">IF(ISNONTEXT($AH7),CU7+$AH7,"")</f>
        <v>118.50000000000034</v>
      </c>
      <c r="CW7" s="177">
        <f t="shared" si="7"/>
        <v>119.40000000000035</v>
      </c>
      <c r="CX7" s="177">
        <f t="shared" si="7"/>
        <v>120.30000000000035</v>
      </c>
      <c r="CY7" s="177">
        <f t="shared" si="7"/>
        <v>121.20000000000036</v>
      </c>
      <c r="CZ7" s="177">
        <f t="shared" si="7"/>
        <v>122.10000000000036</v>
      </c>
      <c r="DA7" s="177">
        <f t="shared" si="7"/>
        <v>123.00000000000037</v>
      </c>
      <c r="DB7" s="177">
        <f t="shared" si="7"/>
        <v>123.90000000000038</v>
      </c>
      <c r="DC7" s="177">
        <f t="shared" si="7"/>
        <v>124.80000000000038</v>
      </c>
      <c r="DD7" s="177">
        <f t="shared" si="7"/>
        <v>125.70000000000039</v>
      </c>
      <c r="DE7" s="177">
        <f t="shared" si="7"/>
        <v>126.60000000000039</v>
      </c>
      <c r="DF7" s="177">
        <f t="shared" si="7"/>
        <v>127.5000000000004</v>
      </c>
      <c r="DG7" s="177">
        <f t="shared" si="7"/>
        <v>128.4000000000004</v>
      </c>
      <c r="DH7" s="177">
        <f t="shared" si="7"/>
        <v>129.30000000000041</v>
      </c>
      <c r="DI7" s="177">
        <f t="shared" si="7"/>
        <v>130.20000000000041</v>
      </c>
      <c r="DJ7" s="177">
        <f t="shared" si="7"/>
        <v>131.10000000000042</v>
      </c>
      <c r="DK7" s="177">
        <f t="shared" si="7"/>
        <v>132.00000000000043</v>
      </c>
      <c r="DL7" s="177">
        <f t="shared" si="7"/>
        <v>132.90000000000043</v>
      </c>
      <c r="DM7" s="177">
        <f t="shared" si="7"/>
        <v>133.80000000000044</v>
      </c>
      <c r="DN7" s="177">
        <f t="shared" si="7"/>
        <v>134.70000000000044</v>
      </c>
      <c r="DO7" s="177">
        <f t="shared" si="7"/>
        <v>135.60000000000045</v>
      </c>
      <c r="DP7" s="177">
        <f t="shared" si="7"/>
        <v>136.50000000000045</v>
      </c>
      <c r="DQ7" s="177">
        <f t="shared" si="7"/>
        <v>137.40000000000046</v>
      </c>
      <c r="DR7" s="177">
        <f t="shared" si="7"/>
        <v>138.30000000000047</v>
      </c>
      <c r="DS7" s="177">
        <f t="shared" si="7"/>
        <v>139.20000000000047</v>
      </c>
      <c r="DT7" s="177">
        <f t="shared" si="7"/>
        <v>140.10000000000048</v>
      </c>
      <c r="DU7" s="177">
        <f t="shared" si="7"/>
        <v>141.00000000000048</v>
      </c>
      <c r="DV7" s="177">
        <f t="shared" si="7"/>
        <v>141.90000000000049</v>
      </c>
      <c r="DW7" s="177">
        <f t="shared" si="7"/>
        <v>142.80000000000049</v>
      </c>
      <c r="DX7" s="177">
        <f t="shared" si="7"/>
        <v>143.7000000000005</v>
      </c>
      <c r="DY7" s="177">
        <f t="shared" si="7"/>
        <v>144.60000000000051</v>
      </c>
      <c r="DZ7" s="177">
        <f t="shared" si="7"/>
        <v>145.50000000000051</v>
      </c>
      <c r="EA7" s="177">
        <f t="shared" si="7"/>
        <v>146.40000000000052</v>
      </c>
      <c r="EB7" s="177">
        <f t="shared" si="7"/>
        <v>147.30000000000052</v>
      </c>
      <c r="EC7" s="177">
        <f t="shared" si="7"/>
        <v>148.20000000000053</v>
      </c>
      <c r="ED7" s="177">
        <f t="shared" si="7"/>
        <v>149.10000000000053</v>
      </c>
      <c r="EE7" s="177">
        <f t="shared" si="7"/>
        <v>150.00000000000054</v>
      </c>
      <c r="EF7" s="177">
        <f t="shared" si="7"/>
        <v>150.90000000000055</v>
      </c>
      <c r="EG7" s="177">
        <f t="shared" si="7"/>
        <v>151.80000000000055</v>
      </c>
      <c r="EH7" s="177">
        <f t="shared" si="7"/>
        <v>152.70000000000056</v>
      </c>
      <c r="EI7" s="177">
        <f t="shared" si="7"/>
        <v>153.60000000000056</v>
      </c>
      <c r="EJ7" s="177">
        <f t="shared" si="7"/>
        <v>154.50000000000057</v>
      </c>
      <c r="EK7" s="177">
        <f t="shared" si="7"/>
        <v>155.40000000000057</v>
      </c>
      <c r="EL7" s="177">
        <f t="shared" si="7"/>
        <v>156.30000000000058</v>
      </c>
      <c r="EM7" s="177">
        <f t="shared" si="7"/>
        <v>157.20000000000059</v>
      </c>
      <c r="EN7" s="177">
        <f t="shared" si="7"/>
        <v>158.10000000000059</v>
      </c>
      <c r="EO7" s="177">
        <f t="shared" si="7"/>
        <v>159.0000000000006</v>
      </c>
      <c r="EP7" s="177">
        <f t="shared" si="7"/>
        <v>159.9000000000006</v>
      </c>
      <c r="EQ7" s="177">
        <f t="shared" si="7"/>
        <v>160.80000000000061</v>
      </c>
      <c r="ER7" s="177">
        <f t="shared" si="7"/>
        <v>161.70000000000061</v>
      </c>
      <c r="ES7" s="177">
        <f t="shared" si="7"/>
        <v>162.60000000000062</v>
      </c>
      <c r="ET7" s="177">
        <f t="shared" si="7"/>
        <v>163.50000000000063</v>
      </c>
      <c r="EU7" s="177">
        <f t="shared" si="7"/>
        <v>164.40000000000063</v>
      </c>
      <c r="EV7" s="177">
        <f t="shared" si="7"/>
        <v>165.30000000000064</v>
      </c>
      <c r="EW7" s="177">
        <f t="shared" si="7"/>
        <v>166.20000000000064</v>
      </c>
      <c r="EX7" s="177">
        <f t="shared" si="7"/>
        <v>167.10000000000065</v>
      </c>
      <c r="EY7" s="177">
        <f t="shared" si="7"/>
        <v>168.00000000000065</v>
      </c>
      <c r="EZ7" s="177">
        <f t="shared" si="7"/>
        <v>168.90000000000066</v>
      </c>
      <c r="FA7" s="177">
        <f t="shared" si="7"/>
        <v>169.80000000000067</v>
      </c>
      <c r="FB7" s="177">
        <f t="shared" si="7"/>
        <v>170.70000000000067</v>
      </c>
      <c r="FC7" s="177">
        <f t="shared" si="7"/>
        <v>171.60000000000068</v>
      </c>
      <c r="FD7" s="177">
        <f t="shared" si="7"/>
        <v>172.50000000000068</v>
      </c>
      <c r="FE7" s="177">
        <f t="shared" si="7"/>
        <v>173.40000000000069</v>
      </c>
      <c r="FF7" s="177">
        <f t="shared" si="7"/>
        <v>174.30000000000069</v>
      </c>
      <c r="FG7" s="177">
        <f t="shared" si="7"/>
        <v>175.2000000000007</v>
      </c>
      <c r="FH7" s="177">
        <f t="shared" ref="FH7:FH70" si="33">IF(ISNONTEXT($AH7),FG7+$AH7,"")</f>
        <v>176.1000000000007</v>
      </c>
      <c r="FI7" s="177">
        <f t="shared" si="8"/>
        <v>177.00000000000071</v>
      </c>
      <c r="FJ7" s="177">
        <f t="shared" si="8"/>
        <v>177.90000000000072</v>
      </c>
      <c r="FK7" s="177">
        <f t="shared" si="8"/>
        <v>178.80000000000072</v>
      </c>
      <c r="FL7" s="177">
        <f t="shared" si="8"/>
        <v>179.70000000000073</v>
      </c>
      <c r="FM7" s="177">
        <f t="shared" si="8"/>
        <v>180.60000000000073</v>
      </c>
      <c r="FN7" s="177">
        <f t="shared" si="8"/>
        <v>181.50000000000074</v>
      </c>
      <c r="FO7" s="177">
        <f t="shared" si="8"/>
        <v>182.40000000000074</v>
      </c>
      <c r="FP7" s="177">
        <f t="shared" si="8"/>
        <v>183.30000000000075</v>
      </c>
      <c r="FQ7" s="177">
        <f t="shared" si="8"/>
        <v>184.20000000000076</v>
      </c>
      <c r="FR7" s="177">
        <f t="shared" si="8"/>
        <v>185.10000000000076</v>
      </c>
      <c r="FS7" s="177">
        <f t="shared" si="8"/>
        <v>186.00000000000077</v>
      </c>
      <c r="FT7" s="177">
        <f t="shared" si="8"/>
        <v>186.90000000000077</v>
      </c>
      <c r="FU7" s="177">
        <f t="shared" si="8"/>
        <v>187.80000000000078</v>
      </c>
      <c r="FV7" s="177">
        <f t="shared" si="8"/>
        <v>188.70000000000078</v>
      </c>
      <c r="FW7" s="177">
        <f t="shared" si="8"/>
        <v>189.60000000000079</v>
      </c>
      <c r="FX7" s="177">
        <f t="shared" si="8"/>
        <v>190.5000000000008</v>
      </c>
      <c r="FY7" s="177">
        <f t="shared" si="8"/>
        <v>191.4000000000008</v>
      </c>
      <c r="FZ7" s="177">
        <f t="shared" si="8"/>
        <v>192.30000000000081</v>
      </c>
      <c r="GA7" s="177">
        <f t="shared" si="8"/>
        <v>193.20000000000081</v>
      </c>
      <c r="GB7" s="177">
        <f t="shared" si="8"/>
        <v>194.10000000000082</v>
      </c>
      <c r="GC7" s="177">
        <f t="shared" si="8"/>
        <v>195.00000000000082</v>
      </c>
      <c r="GD7" s="177">
        <f t="shared" si="8"/>
        <v>195.90000000000083</v>
      </c>
      <c r="GE7" s="177">
        <f t="shared" si="8"/>
        <v>196.80000000000084</v>
      </c>
      <c r="GF7" s="177">
        <f t="shared" si="8"/>
        <v>197.70000000000084</v>
      </c>
      <c r="GG7" s="177">
        <f t="shared" si="8"/>
        <v>198.60000000000085</v>
      </c>
      <c r="GH7" s="177">
        <f t="shared" si="8"/>
        <v>199.50000000000085</v>
      </c>
      <c r="GI7" s="177">
        <f t="shared" si="8"/>
        <v>200.40000000000086</v>
      </c>
      <c r="GJ7" s="177">
        <f t="shared" si="8"/>
        <v>201.30000000000086</v>
      </c>
      <c r="GK7" s="177">
        <f t="shared" si="8"/>
        <v>202.20000000000087</v>
      </c>
      <c r="GL7" s="177">
        <f t="shared" si="8"/>
        <v>203.10000000000088</v>
      </c>
      <c r="GM7" s="177">
        <f t="shared" si="8"/>
        <v>204.00000000000088</v>
      </c>
      <c r="GN7" s="177">
        <f t="shared" si="8"/>
        <v>204.90000000000089</v>
      </c>
      <c r="GO7" s="177">
        <f t="shared" si="8"/>
        <v>205.80000000000089</v>
      </c>
      <c r="GP7" s="177">
        <f t="shared" si="8"/>
        <v>206.7000000000009</v>
      </c>
      <c r="GQ7" s="177">
        <f t="shared" si="8"/>
        <v>207.6000000000009</v>
      </c>
      <c r="GR7" s="177">
        <f t="shared" si="8"/>
        <v>208.50000000000091</v>
      </c>
      <c r="GS7" s="177">
        <f t="shared" si="8"/>
        <v>209.40000000000092</v>
      </c>
      <c r="GT7" s="177">
        <f t="shared" si="8"/>
        <v>210.30000000000092</v>
      </c>
      <c r="GU7" s="177">
        <f t="shared" si="8"/>
        <v>211.20000000000093</v>
      </c>
      <c r="GV7" s="177">
        <f t="shared" si="8"/>
        <v>212.10000000000093</v>
      </c>
      <c r="GW7" s="177">
        <f t="shared" si="8"/>
        <v>213.00000000000094</v>
      </c>
      <c r="GX7" s="177">
        <f t="shared" si="8"/>
        <v>213.90000000000094</v>
      </c>
      <c r="GY7" s="177">
        <f t="shared" si="8"/>
        <v>214.80000000000095</v>
      </c>
      <c r="GZ7" s="177">
        <f t="shared" si="8"/>
        <v>215.70000000000095</v>
      </c>
      <c r="HA7" s="177">
        <f t="shared" si="8"/>
        <v>216.60000000000096</v>
      </c>
      <c r="HB7" s="177">
        <f t="shared" si="8"/>
        <v>217.50000000000097</v>
      </c>
      <c r="HC7" s="177">
        <f t="shared" si="8"/>
        <v>218.40000000000097</v>
      </c>
      <c r="HD7" s="177">
        <f t="shared" si="8"/>
        <v>219.30000000000098</v>
      </c>
      <c r="HE7" s="177">
        <f t="shared" si="8"/>
        <v>220.20000000000098</v>
      </c>
      <c r="HF7" s="177">
        <f t="shared" si="8"/>
        <v>221.10000000000099</v>
      </c>
      <c r="HG7" s="177">
        <f t="shared" si="8"/>
        <v>222.00000000000099</v>
      </c>
      <c r="HH7" s="177">
        <f t="shared" si="8"/>
        <v>222.900000000001</v>
      </c>
      <c r="HI7" s="177">
        <f t="shared" si="8"/>
        <v>223.80000000000101</v>
      </c>
      <c r="HJ7" s="177">
        <f t="shared" si="8"/>
        <v>224.70000000000101</v>
      </c>
      <c r="HK7" s="177">
        <f t="shared" si="8"/>
        <v>225.60000000000102</v>
      </c>
      <c r="HL7" s="177">
        <f t="shared" si="8"/>
        <v>226.50000000000102</v>
      </c>
      <c r="HM7" s="177">
        <f t="shared" si="8"/>
        <v>227.40000000000103</v>
      </c>
      <c r="HN7" s="177">
        <f t="shared" si="8"/>
        <v>228.30000000000103</v>
      </c>
      <c r="HO7" s="177">
        <f t="shared" si="8"/>
        <v>229.20000000000104</v>
      </c>
      <c r="HP7" s="177">
        <f t="shared" si="8"/>
        <v>230.10000000000105</v>
      </c>
      <c r="HQ7" s="177">
        <f t="shared" si="8"/>
        <v>231.00000000000105</v>
      </c>
      <c r="HR7" s="177">
        <f t="shared" si="8"/>
        <v>231.90000000000106</v>
      </c>
      <c r="HS7" s="177">
        <f t="shared" si="8"/>
        <v>232.80000000000106</v>
      </c>
      <c r="HT7" s="177">
        <f t="shared" ref="HT7:HT70" si="34">IF(ISNONTEXT($AH7),HS7+$AH7,"")</f>
        <v>233.70000000000107</v>
      </c>
      <c r="HU7" s="177">
        <f t="shared" si="9"/>
        <v>234.60000000000107</v>
      </c>
      <c r="HV7" s="177">
        <f t="shared" si="9"/>
        <v>235.50000000000108</v>
      </c>
      <c r="HW7" s="177">
        <f t="shared" si="9"/>
        <v>236.40000000000109</v>
      </c>
      <c r="HX7" s="177">
        <f t="shared" si="9"/>
        <v>237.30000000000109</v>
      </c>
      <c r="HY7" s="177">
        <f t="shared" si="9"/>
        <v>238.2000000000011</v>
      </c>
      <c r="HZ7" s="177">
        <f t="shared" si="9"/>
        <v>239.1000000000011</v>
      </c>
      <c r="IA7" s="192">
        <f t="shared" si="29"/>
        <v>239.9990000000011</v>
      </c>
      <c r="IB7" s="193">
        <f t="shared" si="10"/>
        <v>0</v>
      </c>
      <c r="IC7" s="193">
        <f t="shared" si="11"/>
        <v>5.6605063045781879E-7</v>
      </c>
      <c r="ID7" s="193">
        <f t="shared" si="11"/>
        <v>4.3935740305379809E-6</v>
      </c>
      <c r="IE7" s="193">
        <f t="shared" si="11"/>
        <v>1.4384605013574638E-5</v>
      </c>
      <c r="IF7" s="193">
        <f t="shared" si="11"/>
        <v>3.3071448885589183E-5</v>
      </c>
      <c r="IG7" s="193">
        <f t="shared" si="11"/>
        <v>6.2640396949768042E-5</v>
      </c>
      <c r="IH7" s="193">
        <f t="shared" si="11"/>
        <v>1.049544726210543E-4</v>
      </c>
      <c r="II7" s="193">
        <f t="shared" si="11"/>
        <v>1.6157523419107735E-4</v>
      </c>
      <c r="IJ7" s="193">
        <f t="shared" si="11"/>
        <v>2.3378365985587339E-4</v>
      </c>
      <c r="IK7" s="193">
        <f t="shared" si="11"/>
        <v>3.2260014019438641E-4</v>
      </c>
      <c r="IL7" s="193">
        <f t="shared" si="11"/>
        <v>4.2880360286458671E-4</v>
      </c>
      <c r="IM7" s="193">
        <f t="shared" si="11"/>
        <v>5.5294979386619452E-4</v>
      </c>
      <c r="IN7" s="193">
        <f t="shared" si="11"/>
        <v>6.953887393044547E-4</v>
      </c>
      <c r="IO7" s="193">
        <f t="shared" si="11"/>
        <v>8.5628141117818479E-4</v>
      </c>
      <c r="IP7" s="193">
        <f t="shared" si="11"/>
        <v>1.0356156203073764E-3</v>
      </c>
      <c r="IQ7" s="193">
        <f t="shared" si="11"/>
        <v>1.233221159111036E-3</v>
      </c>
      <c r="IR7" s="193">
        <f t="shared" si="11"/>
        <v>1.4487842165446115E-3</v>
      </c>
      <c r="IS7" s="193">
        <f t="shared" si="11"/>
        <v>1.6818610871083945E-3</v>
      </c>
      <c r="IT7" s="193">
        <f t="shared" si="11"/>
        <v>1.9318911954435036E-3</v>
      </c>
      <c r="IU7" s="193">
        <f t="shared" si="11"/>
        <v>2.1982094576408319E-3</v>
      </c>
      <c r="IV7" s="193">
        <f t="shared" si="11"/>
        <v>2.4800580000000306E-3</v>
      </c>
      <c r="IW7" s="193">
        <f t="shared" si="11"/>
        <v>2.7765972555910405E-3</v>
      </c>
      <c r="IX7" s="193">
        <f t="shared" si="11"/>
        <v>3.0869164585891266E-3</v>
      </c>
      <c r="IY7" s="193">
        <f t="shared" si="11"/>
        <v>3.4100435559761728E-3</v>
      </c>
      <c r="IZ7" s="193">
        <f t="shared" si="11"/>
        <v>3.7449545558262188E-3</v>
      </c>
      <c r="JA7" s="193">
        <f t="shared" si="11"/>
        <v>4.0905823310216733E-3</v>
      </c>
      <c r="JB7" s="193">
        <f t="shared" si="11"/>
        <v>4.4458248968783261E-3</v>
      </c>
      <c r="JC7" s="193">
        <f t="shared" si="11"/>
        <v>4.8095531807924438E-3</v>
      </c>
      <c r="JD7" s="193">
        <f t="shared" si="11"/>
        <v>5.1806183016615791E-3</v>
      </c>
      <c r="JE7" s="193">
        <f t="shared" si="11"/>
        <v>5.5578583764724007E-3</v>
      </c>
      <c r="JF7" s="193">
        <f t="shared" si="11"/>
        <v>5.9401048710938124E-3</v>
      </c>
      <c r="JG7" s="193">
        <f t="shared" si="11"/>
        <v>6.3261885119620716E-3</v>
      </c>
      <c r="JH7" s="193">
        <f t="shared" si="11"/>
        <v>6.7149447749960357E-3</v>
      </c>
      <c r="JI7" s="193">
        <f t="shared" si="11"/>
        <v>7.1052189677357352E-3</v>
      </c>
      <c r="JJ7" s="193">
        <f t="shared" si="11"/>
        <v>7.4958709203555938E-3</v>
      </c>
      <c r="JK7" s="193">
        <f t="shared" si="11"/>
        <v>7.8857793008652467E-3</v>
      </c>
      <c r="JL7" s="193">
        <f t="shared" si="11"/>
        <v>8.273845569475663E-3</v>
      </c>
      <c r="JM7" s="193">
        <f t="shared" si="11"/>
        <v>8.6589975867764155E-3</v>
      </c>
      <c r="JN7" s="193">
        <f t="shared" si="11"/>
        <v>9.0401928900415811E-3</v>
      </c>
      <c r="JO7" s="193">
        <f t="shared" si="11"/>
        <v>9.416421651656166E-3</v>
      </c>
      <c r="JP7" s="193">
        <f t="shared" si="11"/>
        <v>9.786709333333414E-3</v>
      </c>
      <c r="JQ7" s="193">
        <f t="shared" si="11"/>
        <v>1.0150119049474486E-2</v>
      </c>
      <c r="JR7" s="193">
        <f t="shared" si="11"/>
        <v>1.0505753652706663E-2</v>
      </c>
      <c r="JS7" s="193">
        <f t="shared" si="11"/>
        <v>1.0852757554324447E-2</v>
      </c>
      <c r="JT7" s="193">
        <f t="shared" si="11"/>
        <v>1.119031829204898E-2</v>
      </c>
      <c r="JU7" s="193">
        <f t="shared" si="11"/>
        <v>1.1517667857215967E-2</v>
      </c>
      <c r="JV7" s="193">
        <f t="shared" si="11"/>
        <v>1.183408379320011E-2</v>
      </c>
      <c r="JW7" s="193">
        <f t="shared" si="11"/>
        <v>1.2138890076585401E-2</v>
      </c>
      <c r="JX7" s="193">
        <f t="shared" si="11"/>
        <v>1.2431457792294993E-2</v>
      </c>
      <c r="JY7" s="193">
        <f t="shared" si="11"/>
        <v>1.2711205613602323E-2</v>
      </c>
      <c r="JZ7" s="193">
        <f t="shared" si="11"/>
        <v>1.297760009765633E-2</v>
      </c>
      <c r="KA7" s="193">
        <f t="shared" si="11"/>
        <v>1.323015580686787E-2</v>
      </c>
      <c r="KB7" s="193">
        <f t="shared" si="11"/>
        <v>1.3468435266222498E-2</v>
      </c>
      <c r="KC7" s="193">
        <f t="shared" si="11"/>
        <v>1.3692048766305516E-2</v>
      </c>
      <c r="KD7" s="193">
        <f t="shared" si="11"/>
        <v>1.3900654021549871E-2</v>
      </c>
      <c r="KE7" s="193">
        <f t="shared" si="11"/>
        <v>1.4093955692944905E-2</v>
      </c>
      <c r="KF7" s="193">
        <f t="shared" si="11"/>
        <v>1.4271704784175164E-2</v>
      </c>
      <c r="KG7" s="193">
        <f t="shared" si="11"/>
        <v>1.4433697919892605E-2</v>
      </c>
      <c r="KH7" s="193">
        <f t="shared" si="11"/>
        <v>1.4579776514563306E-2</v>
      </c>
      <c r="KI7" s="193">
        <f t="shared" si="11"/>
        <v>1.4709825840070474E-2</v>
      </c>
      <c r="KJ7" s="193">
        <f t="shared" si="11"/>
        <v>1.4823774000000041E-2</v>
      </c>
      <c r="KK7" s="193">
        <f t="shared" si="11"/>
        <v>1.492159081828243E-2</v>
      </c>
      <c r="KL7" s="193">
        <f t="shared" si="11"/>
        <v>1.5003286649615031E-2</v>
      </c>
      <c r="KM7" s="193">
        <f t="shared" si="11"/>
        <v>1.5068911118844036E-2</v>
      </c>
      <c r="KN7" s="193">
        <f t="shared" ref="KN7:KN70" si="35">IF(ISNONTEXT($Q7),IF($G7="R",_xlfn.BETA.DIST(CU7,$M7,$N7,FALSE,$B7,$D7),_xlfn.BETA.DIST(CU7,$N7,$M7,FALSE,$B7,$D7)),NA())</f>
        <v>1.511855179624177E-2</v>
      </c>
      <c r="KO7" s="193">
        <f t="shared" si="12"/>
        <v>1.5152332815376295E-2</v>
      </c>
      <c r="KP7" s="193">
        <f t="shared" si="12"/>
        <v>1.517041344003432E-2</v>
      </c>
      <c r="KQ7" s="193">
        <f t="shared" si="12"/>
        <v>1.5172986586425628E-2</v>
      </c>
      <c r="KR7" s="193">
        <f t="shared" si="12"/>
        <v>1.5160277306668029E-2</v>
      </c>
      <c r="KS7" s="193">
        <f t="shared" si="12"/>
        <v>1.5132541239325836E-2</v>
      </c>
      <c r="KT7" s="193">
        <f t="shared" si="12"/>
        <v>1.5090063032552068E-2</v>
      </c>
      <c r="KU7" s="193">
        <f t="shared" si="12"/>
        <v>1.503315474516528E-2</v>
      </c>
      <c r="KV7" s="193">
        <f t="shared" si="12"/>
        <v>1.4962154230775779E-2</v>
      </c>
      <c r="KW7" s="193">
        <f t="shared" si="12"/>
        <v>1.4877423509863239E-2</v>
      </c>
      <c r="KX7" s="193">
        <f t="shared" si="12"/>
        <v>1.4779347134498187E-2</v>
      </c>
      <c r="KY7" s="193">
        <f t="shared" si="12"/>
        <v>1.4668330550193738E-2</v>
      </c>
      <c r="KZ7" s="193">
        <f t="shared" si="12"/>
        <v>1.4544798459171103E-2</v>
      </c>
      <c r="LA7" s="193">
        <f t="shared" si="12"/>
        <v>1.4409193189122703E-2</v>
      </c>
      <c r="LB7" s="193">
        <f t="shared" si="12"/>
        <v>1.4261973071360677E-2</v>
      </c>
      <c r="LC7" s="193">
        <f t="shared" si="12"/>
        <v>1.4103610832045522E-2</v>
      </c>
      <c r="LD7" s="193">
        <f t="shared" si="12"/>
        <v>1.3934591999999923E-2</v>
      </c>
      <c r="LE7" s="193">
        <f t="shared" si="12"/>
        <v>1.3755413334426645E-2</v>
      </c>
      <c r="LF7" s="193">
        <f t="shared" si="12"/>
        <v>1.3566581275666264E-2</v>
      </c>
      <c r="LG7" s="193">
        <f t="shared" si="12"/>
        <v>1.3368610421950734E-2</v>
      </c>
      <c r="LH7" s="193">
        <f t="shared" si="12"/>
        <v>1.3162022034932634E-2</v>
      </c>
      <c r="LI7" s="193">
        <f t="shared" si="12"/>
        <v>1.2947342576596471E-2</v>
      </c>
      <c r="LJ7" s="193">
        <f t="shared" si="12"/>
        <v>1.2725102279989022E-2</v>
      </c>
      <c r="LK7" s="193">
        <f t="shared" si="12"/>
        <v>1.2495833756038934E-2</v>
      </c>
      <c r="LL7" s="193">
        <f t="shared" si="12"/>
        <v>1.226007063857276E-2</v>
      </c>
      <c r="LM7" s="193">
        <f t="shared" si="12"/>
        <v>1.2018346269474763E-2</v>
      </c>
      <c r="LN7" s="193">
        <f t="shared" si="12"/>
        <v>1.177119242578112E-2</v>
      </c>
      <c r="LO7" s="193">
        <f t="shared" si="12"/>
        <v>1.1519138090346144E-2</v>
      </c>
      <c r="LP7" s="193">
        <f t="shared" si="12"/>
        <v>1.1262708267567992E-2</v>
      </c>
      <c r="LQ7" s="193">
        <f t="shared" si="12"/>
        <v>1.1002422845514757E-2</v>
      </c>
      <c r="LR7" s="193">
        <f t="shared" si="12"/>
        <v>1.0738795505648635E-2</v>
      </c>
      <c r="LS7" s="193">
        <f t="shared" si="12"/>
        <v>1.0472332681205596E-2</v>
      </c>
      <c r="LT7" s="193">
        <f t="shared" si="12"/>
        <v>1.0203532565151588E-2</v>
      </c>
      <c r="LU7" s="193">
        <f t="shared" si="12"/>
        <v>9.9328841685025517E-3</v>
      </c>
      <c r="LV7" s="193">
        <f t="shared" si="12"/>
        <v>9.6608664296658035E-3</v>
      </c>
      <c r="LW7" s="193">
        <f t="shared" si="12"/>
        <v>9.3879473753331749E-3</v>
      </c>
      <c r="LX7" s="193">
        <f t="shared" si="12"/>
        <v>9.1145833333331726E-3</v>
      </c>
      <c r="LY7" s="193">
        <f t="shared" si="12"/>
        <v>8.8412181977290082E-3</v>
      </c>
      <c r="LZ7" s="193">
        <f t="shared" si="12"/>
        <v>8.5682827463324663E-3</v>
      </c>
      <c r="MA7" s="193">
        <f t="shared" si="12"/>
        <v>8.2961940106904032E-3</v>
      </c>
      <c r="MB7" s="193">
        <f t="shared" si="12"/>
        <v>8.0253546984896881E-3</v>
      </c>
      <c r="MC7" s="193">
        <f t="shared" si="12"/>
        <v>7.7561526682203554E-3</v>
      </c>
      <c r="MD7" s="193">
        <f t="shared" si="12"/>
        <v>7.4889604558323278E-3</v>
      </c>
      <c r="ME7" s="193">
        <f t="shared" si="12"/>
        <v>7.2241348530211712E-3</v>
      </c>
      <c r="MF7" s="193">
        <f t="shared" si="12"/>
        <v>6.9620165366813033E-3</v>
      </c>
      <c r="MG7" s="193">
        <f t="shared" si="12"/>
        <v>6.7029297489709641E-3</v>
      </c>
      <c r="MH7" s="193">
        <f t="shared" si="12"/>
        <v>6.4471820273435884E-3</v>
      </c>
      <c r="MI7" s="193">
        <f t="shared" si="12"/>
        <v>6.1950639838123161E-3</v>
      </c>
      <c r="MJ7" s="193">
        <f t="shared" si="12"/>
        <v>5.9468491326312182E-3</v>
      </c>
      <c r="MK7" s="193">
        <f t="shared" si="12"/>
        <v>5.7027937654959048E-3</v>
      </c>
      <c r="ML7" s="193">
        <f t="shared" si="12"/>
        <v>5.4631368732893041E-3</v>
      </c>
      <c r="MM7" s="193">
        <f t="shared" si="12"/>
        <v>5.2281001133243181E-3</v>
      </c>
      <c r="MN7" s="193">
        <f t="shared" si="12"/>
        <v>4.9978878209647071E-3</v>
      </c>
      <c r="MO7" s="193">
        <f t="shared" si="12"/>
        <v>4.7726870644380073E-3</v>
      </c>
      <c r="MP7" s="193">
        <f t="shared" si="12"/>
        <v>4.5526677415907634E-3</v>
      </c>
      <c r="MQ7" s="193">
        <f t="shared" si="12"/>
        <v>4.3379827172752338E-3</v>
      </c>
      <c r="MR7" s="193">
        <f t="shared" si="12"/>
        <v>4.1287679999998505E-3</v>
      </c>
      <c r="MS7" s="193">
        <f t="shared" si="12"/>
        <v>3.9251429564212941E-3</v>
      </c>
      <c r="MT7" s="193">
        <f t="shared" si="12"/>
        <v>3.727210562205715E-3</v>
      </c>
      <c r="MU7" s="193">
        <f t="shared" si="12"/>
        <v>3.5350576877388449E-3</v>
      </c>
      <c r="MV7" s="193">
        <f t="shared" si="12"/>
        <v>3.348755417120972E-3</v>
      </c>
      <c r="MW7" s="193">
        <f t="shared" si="12"/>
        <v>3.1683593988417252E-3</v>
      </c>
      <c r="MX7" s="193">
        <f t="shared" si="12"/>
        <v>2.9939102264922449E-3</v>
      </c>
      <c r="MY7" s="193">
        <f t="shared" si="12"/>
        <v>2.8254338478381318E-3</v>
      </c>
      <c r="MZ7" s="193">
        <f t="shared" ref="MZ7:MZ70" si="36">IF(ISNONTEXT($Q7),IF($G7="R",_xlfn.BETA.DIST(FG7,$M7,$N7,FALSE,$B7,$D7),_xlfn.BETA.DIST(FG7,$N7,$M7,FALSE,$B7,$D7)),NA())</f>
        <v>2.6629420005456661E-3</v>
      </c>
      <c r="NA7" s="193">
        <f t="shared" si="13"/>
        <v>2.5064326728261991E-3</v>
      </c>
      <c r="NB7" s="193">
        <f t="shared" si="13"/>
        <v>2.3558905872394682E-3</v>
      </c>
      <c r="NC7" s="193">
        <f t="shared" si="13"/>
        <v>2.211287705875537E-3</v>
      </c>
      <c r="ND7" s="193">
        <f t="shared" si="13"/>
        <v>2.0725837551174593E-3</v>
      </c>
      <c r="NE7" s="193">
        <f t="shared" si="13"/>
        <v>1.9397267681724312E-3</v>
      </c>
      <c r="NF7" s="193">
        <f t="shared" si="13"/>
        <v>1.8126536435481859E-3</v>
      </c>
      <c r="NG7" s="193">
        <f t="shared" si="13"/>
        <v>1.6912907176436383E-3</v>
      </c>
      <c r="NH7" s="193">
        <f t="shared" si="13"/>
        <v>1.5755543496184228E-3</v>
      </c>
      <c r="NI7" s="193">
        <f t="shared" si="13"/>
        <v>1.4653515167047698E-3</v>
      </c>
      <c r="NJ7" s="193">
        <f t="shared" si="13"/>
        <v>1.3605804181275182E-3</v>
      </c>
      <c r="NK7" s="193">
        <f t="shared" si="13"/>
        <v>1.2611310858034344E-3</v>
      </c>
      <c r="NL7" s="193">
        <f t="shared" si="13"/>
        <v>1.1668859999999222E-3</v>
      </c>
      <c r="NM7" s="193">
        <f t="shared" si="13"/>
        <v>1.0777207081452431E-3</v>
      </c>
      <c r="NN7" s="193">
        <f t="shared" si="13"/>
        <v>9.9350444499794071E-4</v>
      </c>
      <c r="NO7" s="193">
        <f t="shared" si="13"/>
        <v>9.1410075240174913E-4</v>
      </c>
      <c r="NP7" s="193">
        <f t="shared" si="13"/>
        <v>8.3936809687443323E-4</v>
      </c>
      <c r="NQ7" s="193">
        <f t="shared" si="13"/>
        <v>7.6916048330428165E-4</v>
      </c>
      <c r="NR7" s="193">
        <f t="shared" si="13"/>
        <v>7.0332806305673846E-4</v>
      </c>
      <c r="NS7" s="193">
        <f t="shared" si="13"/>
        <v>6.4171773482549449E-4</v>
      </c>
      <c r="NT7" s="193">
        <f t="shared" si="13"/>
        <v>5.8417373659779481E-4</v>
      </c>
      <c r="NU7" s="193">
        <f t="shared" si="13"/>
        <v>5.3053822714215458E-4</v>
      </c>
      <c r="NV7" s="193">
        <f t="shared" si="13"/>
        <v>4.8065185546870707E-4</v>
      </c>
      <c r="NW7" s="193">
        <f t="shared" si="13"/>
        <v>4.3435431675749976E-4</v>
      </c>
      <c r="NX7" s="193">
        <f t="shared" si="13"/>
        <v>3.9148489329864967E-4</v>
      </c>
      <c r="NY7" s="193">
        <f t="shared" si="13"/>
        <v>3.5188297904001212E-4</v>
      </c>
      <c r="NZ7" s="193">
        <f t="shared" si="13"/>
        <v>3.1538858639320667E-4</v>
      </c>
      <c r="OA7" s="193">
        <f t="shared" si="13"/>
        <v>2.818428340072331E-4</v>
      </c>
      <c r="OB7" s="193">
        <f t="shared" si="13"/>
        <v>2.5108841428067596E-4</v>
      </c>
      <c r="OC7" s="193">
        <f t="shared" si="13"/>
        <v>2.2297003944852408E-4</v>
      </c>
      <c r="OD7" s="193">
        <f t="shared" si="13"/>
        <v>1.9733486514799834E-4</v>
      </c>
      <c r="OE7" s="193">
        <f t="shared" si="13"/>
        <v>1.7403289043944545E-4</v>
      </c>
      <c r="OF7" s="193">
        <f t="shared" si="13"/>
        <v>1.5291733333331359E-4</v>
      </c>
      <c r="OG7" s="193">
        <f t="shared" si="13"/>
        <v>1.3384498095251964E-4</v>
      </c>
      <c r="OH7" s="193">
        <f t="shared" si="13"/>
        <v>1.1667651354108202E-4</v>
      </c>
      <c r="OI7" s="193">
        <f t="shared" si="13"/>
        <v>1.0127680161480693E-4</v>
      </c>
      <c r="OJ7" s="193">
        <f t="shared" si="13"/>
        <v>8.7515175638002845E-5</v>
      </c>
      <c r="OK7" s="193">
        <f t="shared" si="13"/>
        <v>7.5265667701709493E-5</v>
      </c>
      <c r="OL7" s="193">
        <f t="shared" si="13"/>
        <v>6.4407224773737026E-5</v>
      </c>
      <c r="OM7" s="193">
        <f t="shared" si="13"/>
        <v>5.482389318894727E-5</v>
      </c>
      <c r="ON7" s="193">
        <f t="shared" si="13"/>
        <v>4.6404974149623819E-5</v>
      </c>
      <c r="OO7" s="193">
        <f t="shared" si="13"/>
        <v>3.9045150110523502E-5</v>
      </c>
      <c r="OP7" s="193">
        <f t="shared" si="13"/>
        <v>3.2644582031243786E-5</v>
      </c>
      <c r="OQ7" s="193">
        <f t="shared" si="13"/>
        <v>2.7108977589897164E-5</v>
      </c>
      <c r="OR7" s="193">
        <f t="shared" si="13"/>
        <v>2.2349630566736696E-5</v>
      </c>
      <c r="OS7" s="193">
        <f t="shared" si="13"/>
        <v>1.828343172435188E-5</v>
      </c>
      <c r="OT7" s="193">
        <f t="shared" si="13"/>
        <v>1.4832851632322617E-5</v>
      </c>
      <c r="OU7" s="193">
        <f t="shared" si="13"/>
        <v>1.1925896008806572E-5</v>
      </c>
      <c r="OV7" s="193">
        <f t="shared" si="13"/>
        <v>9.4960342794215934E-6</v>
      </c>
      <c r="OW7" s="193">
        <f t="shared" si="13"/>
        <v>7.4821021849849386E-6</v>
      </c>
      <c r="OX7" s="193">
        <f t="shared" si="13"/>
        <v>5.8281794041737093E-6</v>
      </c>
      <c r="OY7" s="193">
        <f t="shared" si="13"/>
        <v>4.4834432949858386E-6</v>
      </c>
      <c r="OZ7" s="193">
        <f t="shared" si="13"/>
        <v>3.4019999999989283E-6</v>
      </c>
      <c r="PA7" s="193">
        <f t="shared" si="13"/>
        <v>2.5426943048529879E-6</v>
      </c>
      <c r="PB7" s="193">
        <f t="shared" si="13"/>
        <v>1.8688997871173382E-6</v>
      </c>
      <c r="PC7" s="193">
        <f t="shared" si="13"/>
        <v>1.3482909437452219E-6</v>
      </c>
      <c r="PD7" s="193">
        <f t="shared" si="13"/>
        <v>9.5259913966894273E-7</v>
      </c>
      <c r="PE7" s="193">
        <f t="shared" si="13"/>
        <v>6.5735437774629346E-7</v>
      </c>
      <c r="PF7" s="193">
        <f t="shared" si="13"/>
        <v>4.4161505123379216E-7</v>
      </c>
      <c r="PG7" s="193">
        <f t="shared" si="13"/>
        <v>2.8768800423499575E-7</v>
      </c>
      <c r="PH7" s="193">
        <f t="shared" si="13"/>
        <v>1.8084139315189841E-7</v>
      </c>
      <c r="PI7" s="193">
        <f t="shared" si="13"/>
        <v>1.0901301305509264E-7</v>
      </c>
      <c r="PJ7" s="193">
        <f t="shared" si="13"/>
        <v>6.2516927083290672E-8</v>
      </c>
      <c r="PK7" s="193">
        <f t="shared" si="13"/>
        <v>3.3751414485361104E-8</v>
      </c>
      <c r="PL7" s="193">
        <f t="shared" ref="PL7:PL70" si="37">IF(ISNONTEXT($Q7),IF($G7="R",_xlfn.BETA.DIST(HS7,$M7,$N7,FALSE,$B7,$D7),_xlfn.BETA.DIST(HS7,$N7,$M7,FALSE,$B7,$D7)),NA())</f>
        <v>1.6911433727985141E-8</v>
      </c>
      <c r="PM7" s="193">
        <f t="shared" si="14"/>
        <v>7.7089812095638527E-9</v>
      </c>
      <c r="PN7" s="193">
        <f t="shared" si="14"/>
        <v>3.1049135459963549E-9</v>
      </c>
      <c r="PO7" s="193">
        <f t="shared" si="14"/>
        <v>1.0559921264633506E-9</v>
      </c>
      <c r="PP7" s="193">
        <f t="shared" si="14"/>
        <v>2.8110267733283401E-10</v>
      </c>
      <c r="PQ7" s="193">
        <f t="shared" si="14"/>
        <v>5.0799919816283452E-11</v>
      </c>
      <c r="PR7" s="193">
        <f t="shared" si="14"/>
        <v>4.5280619999835214E-12</v>
      </c>
      <c r="PS7" s="193">
        <f t="shared" si="14"/>
        <v>7.1828376301558588E-14</v>
      </c>
      <c r="PT7" s="193">
        <f t="shared" si="14"/>
        <v>1.3720328485929176E-31</v>
      </c>
    </row>
    <row r="8" spans="1:437" x14ac:dyDescent="0.45">
      <c r="A8" s="20">
        <v>5</v>
      </c>
      <c r="B8" s="101">
        <f t="shared" si="15"/>
        <v>60</v>
      </c>
      <c r="C8" s="115">
        <v>120</v>
      </c>
      <c r="D8" s="101">
        <f t="shared" si="16"/>
        <v>240</v>
      </c>
      <c r="E8" s="110">
        <f t="shared" si="17"/>
        <v>1</v>
      </c>
      <c r="F8" s="21">
        <f t="shared" si="18"/>
        <v>33.333333333333329</v>
      </c>
      <c r="G8" s="22" t="str">
        <f t="shared" si="19"/>
        <v>R</v>
      </c>
      <c r="H8" s="23" t="str">
        <f>IF(F8="","",IF(OR($F8&lt;Skew!$B$3,$F8=Skew!$B$3),IF($F8&gt;Skew!$C$3,Skew!$A$3,IF($F8&gt;Skew!$C$4,Skew!$A$4,IF($F8&gt;Skew!$C$5,Skew!$A$5,IF($F8&gt;Skew!$C$6,Skew!$A$6,IF($F8&gt;Skew!$C$7,Skew!$A$7,IF($F8&gt;Skew!$C$8,Skew!$A$8,IF($F8&gt;Skew!$C$9,Skew!$A$9,IF($F8&gt;Skew!$C$10,Skew!$A$10,IF($F8&gt;Skew!$C$11,Skew!$A$11,IF($F8&gt;Skew!$C$12,Skew!$A$12,IF($F8&gt;Skew!$C$13,Skew!$A$13,IF($F8&gt;Skew!$C$14,Skew!$A$14,IF($F8&gt;Skew!$C$15,Skew!$A$15,IF($F8&gt;Skew!$C$16,Skew!$A$16,Skew!$A$17)
)))))))))))))))</f>
        <v>Slight skew</v>
      </c>
      <c r="I8" s="22">
        <f>IF(F8="","",MATCH(H8,Skew!$A$3:$A$17,0))</f>
        <v>3</v>
      </c>
      <c r="J8" s="22">
        <f t="shared" si="20"/>
        <v>150</v>
      </c>
      <c r="K8" s="24" t="s">
        <v>27</v>
      </c>
      <c r="L8" s="22">
        <f>IF(OR(F8="",K8=""),"",MATCH(K8,Confidence!$A$3:$A$12,0))</f>
        <v>5</v>
      </c>
      <c r="M8" s="25">
        <f t="shared" si="21"/>
        <v>3</v>
      </c>
      <c r="N8" s="25">
        <f t="shared" si="22"/>
        <v>5</v>
      </c>
      <c r="O8" s="22"/>
      <c r="P8" s="102">
        <f t="shared" si="23"/>
        <v>127.5</v>
      </c>
      <c r="Q8" s="102">
        <f t="shared" si="24"/>
        <v>29.052</v>
      </c>
      <c r="R8" s="37">
        <f t="shared" si="25"/>
        <v>844.01870399999996</v>
      </c>
      <c r="S8" s="115">
        <v>150</v>
      </c>
      <c r="T8" s="204">
        <f>IF(AND(B8&gt;0,C8&gt;0,D8&gt;0,M8&gt;0,N8&gt;0,S8&gt;0,NOT(K8="")),ABS(VLOOKUP($S$1,VLookups!$A$30:$B$31,2,FALSE)-_xlfn.BETA.DIST(S8,IF(G8="L",N8,M8),IF(G8="L",M8,N8),TRUE,B8,D8)),"")</f>
        <v>0.7734375</v>
      </c>
      <c r="U8" s="112">
        <f>IF(OR($M8="",$N8=""),"",_xlfn.BETA.INV(ABS(VLOOKUP($S$1,VLookups!$A$30:$B$31,2,FALSE)-U$3),IF($G8="L",$N8,$M8),IF($G8="L",$M8,$N8),$B8,$D8))</f>
        <v>83.1761507047637</v>
      </c>
      <c r="V8" s="113">
        <f>IF(OR($M8="",$N8=""),"",_xlfn.BETA.INV(ABS(VLOOKUP($S$1,VLookups!$A$30:$B$31,2,FALSE)-V$3),IF($G8="L",$N8,$M8),IF($G8="L",$M8,$N8),$B8,$D8))</f>
        <v>178.57294149203952</v>
      </c>
      <c r="W8" s="112">
        <f>IF(OR($M8="",$N8=""),"",_xlfn.BETA.INV(ABS(VLOOKUP($S$1,VLookups!$A$30:$B$31,2,FALSE)-W$3),IF($G8="L",$N8,$M8),IF($G8="L",$M8,$N8),$B8,$D8))</f>
        <v>90.534915131496092</v>
      </c>
      <c r="X8" s="113">
        <f>IF(OR($M8="",$N8=""),"",_xlfn.BETA.INV(ABS(VLOOKUP($S$1,VLookups!$A$30:$B$31,2,FALSE)-X$3),IF($G8="L",$N8,$M8),IF($G8="L",$M8,$N8),$B8,$D8))</f>
        <v>101.09876358297106</v>
      </c>
      <c r="Y8" s="112">
        <f>IF(OR($M8="",$N8=""),"",_xlfn.BETA.INV(ABS(VLOOKUP($S$1,VLookups!$A$30:$B$31,2,FALSE)-Y$3),IF($G8="L",$N8,$M8),IF($G8="L",$M8,$N8),$B8,$D8))</f>
        <v>109.74114490288321</v>
      </c>
      <c r="Z8" s="113">
        <f>IF(OR($M8="",$N8=""),"",_xlfn.BETA.INV(ABS(VLOOKUP($S$1,VLookups!$A$30:$B$31,2,FALSE)-Z$3),IF($G8="L",$N8,$M8),IF($G8="L",$M8,$N8),$B8,$D8))</f>
        <v>117.70544950155609</v>
      </c>
      <c r="AA8" s="112">
        <f>IF(OR($M8="",$N8=""),"",_xlfn.BETA.INV(ABS(VLOOKUP($S$1,VLookups!$A$30:$B$31,2,FALSE)-AA$3),IF($G8="L",$N8,$M8),IF($G8="L",$M8,$N8),$B8,$D8))</f>
        <v>125.54089556065487</v>
      </c>
      <c r="AB8" s="113">
        <f>IF(OR($M8="",$N8=""),"",_xlfn.BETA.INV(ABS(VLOOKUP($S$1,VLookups!$A$30:$B$31,2,FALSE)-AB$3),IF($G8="L",$N8,$M8),IF($G8="L",$M8,$N8),$B8,$D8))</f>
        <v>133.65872194371991</v>
      </c>
      <c r="AC8" s="112">
        <f>IF(OR($M8="",$N8=""),"",_xlfn.BETA.INV(ABS(VLOOKUP($S$1,VLookups!$A$30:$B$31,2,FALSE)-AC$3),IF($G8="L",$N8,$M8),IF($G8="L",$M8,$N8),$B8,$D8))</f>
        <v>142.53983975711532</v>
      </c>
      <c r="AD8" s="113">
        <f>IF(OR($M8="",$N8=""),"",_xlfn.BETA.INV(ABS(VLOOKUP($S$1,VLookups!$A$30:$B$31,2,FALSE)-AD$3),IF($G8="L",$N8,$M8),IF($G8="L",$M8,$N8),$B8,$D8))</f>
        <v>153.01639861756411</v>
      </c>
      <c r="AE8" s="112">
        <f>IF(OR($M8="",$N8=""),"",_xlfn.BETA.INV(ABS(VLOOKUP($S$1,VLookups!$A$30:$B$31,2,FALSE)-AE$3),IF($G8="L",$N8,$M8),IF($G8="L",$M8,$N8),$B8,$D8))</f>
        <v>167.31235101264792</v>
      </c>
      <c r="AF8" s="113">
        <f>IF(OR($M8="",$N8=""),"",_xlfn.BETA.INV(ABS(VLOOKUP($S$1,VLookups!$A$30:$B$31,2,FALSE)-AF$3),IF($G8="L",$N8,$M8),IF($G8="L",$M8,$N8),$B8,$D8))</f>
        <v>197.46175850931365</v>
      </c>
      <c r="AG8" s="15"/>
      <c r="AH8" s="194">
        <f t="shared" si="26"/>
        <v>0.9</v>
      </c>
      <c r="AI8" s="192">
        <f t="shared" si="27"/>
        <v>60</v>
      </c>
      <c r="AJ8" s="177">
        <f t="shared" ref="AJ8" si="38">IF(ISNONTEXT($AH8),AI8+$AH8,"")</f>
        <v>60.9</v>
      </c>
      <c r="AK8" s="177">
        <f t="shared" ref="AK8:AK71" si="39">IF(ISNONTEXT($AH8),AJ8+$AH8,"")</f>
        <v>61.8</v>
      </c>
      <c r="AL8" s="177">
        <f t="shared" ref="AL8:AL71" si="40">IF(ISNONTEXT($AH8),AK8+$AH8,"")</f>
        <v>62.699999999999996</v>
      </c>
      <c r="AM8" s="177">
        <f t="shared" ref="AM8:AM71" si="41">IF(ISNONTEXT($AH8),AL8+$AH8,"")</f>
        <v>63.599999999999994</v>
      </c>
      <c r="AN8" s="177">
        <f t="shared" ref="AN8:AN71" si="42">IF(ISNONTEXT($AH8),AM8+$AH8,"")</f>
        <v>64.5</v>
      </c>
      <c r="AO8" s="177">
        <f t="shared" ref="AO8:AO71" si="43">IF(ISNONTEXT($AH8),AN8+$AH8,"")</f>
        <v>65.400000000000006</v>
      </c>
      <c r="AP8" s="177">
        <f t="shared" ref="AP8:AP71" si="44">IF(ISNONTEXT($AH8),AO8+$AH8,"")</f>
        <v>66.300000000000011</v>
      </c>
      <c r="AQ8" s="177">
        <f t="shared" ref="AQ8:AQ71" si="45">IF(ISNONTEXT($AH8),AP8+$AH8,"")</f>
        <v>67.200000000000017</v>
      </c>
      <c r="AR8" s="177">
        <f t="shared" ref="AR8:AR71" si="46">IF(ISNONTEXT($AH8),AQ8+$AH8,"")</f>
        <v>68.100000000000023</v>
      </c>
      <c r="AS8" s="177">
        <f t="shared" ref="AS8:AS71" si="47">IF(ISNONTEXT($AH8),AR8+$AH8,"")</f>
        <v>69.000000000000028</v>
      </c>
      <c r="AT8" s="177">
        <f t="shared" ref="AT8:AT71" si="48">IF(ISNONTEXT($AH8),AS8+$AH8,"")</f>
        <v>69.900000000000034</v>
      </c>
      <c r="AU8" s="177">
        <f t="shared" ref="AU8:AU71" si="49">IF(ISNONTEXT($AH8),AT8+$AH8,"")</f>
        <v>70.80000000000004</v>
      </c>
      <c r="AV8" s="177">
        <f t="shared" ref="AV8:AV71" si="50">IF(ISNONTEXT($AH8),AU8+$AH8,"")</f>
        <v>71.700000000000045</v>
      </c>
      <c r="AW8" s="177">
        <f t="shared" ref="AW8:AW71" si="51">IF(ISNONTEXT($AH8),AV8+$AH8,"")</f>
        <v>72.600000000000051</v>
      </c>
      <c r="AX8" s="177">
        <f t="shared" ref="AX8:AX71" si="52">IF(ISNONTEXT($AH8),AW8+$AH8,"")</f>
        <v>73.500000000000057</v>
      </c>
      <c r="AY8" s="177">
        <f t="shared" ref="AY8:AY71" si="53">IF(ISNONTEXT($AH8),AX8+$AH8,"")</f>
        <v>74.400000000000063</v>
      </c>
      <c r="AZ8" s="177">
        <f t="shared" ref="AZ8:AZ71" si="54">IF(ISNONTEXT($AH8),AY8+$AH8,"")</f>
        <v>75.300000000000068</v>
      </c>
      <c r="BA8" s="177">
        <f t="shared" ref="BA8:BA71" si="55">IF(ISNONTEXT($AH8),AZ8+$AH8,"")</f>
        <v>76.200000000000074</v>
      </c>
      <c r="BB8" s="177">
        <f t="shared" ref="BB8:BB71" si="56">IF(ISNONTEXT($AH8),BA8+$AH8,"")</f>
        <v>77.10000000000008</v>
      </c>
      <c r="BC8" s="177">
        <f t="shared" ref="BC8:BC71" si="57">IF(ISNONTEXT($AH8),BB8+$AH8,"")</f>
        <v>78.000000000000085</v>
      </c>
      <c r="BD8" s="177">
        <f t="shared" ref="BD8:BD71" si="58">IF(ISNONTEXT($AH8),BC8+$AH8,"")</f>
        <v>78.900000000000091</v>
      </c>
      <c r="BE8" s="177">
        <f t="shared" ref="BE8:BE71" si="59">IF(ISNONTEXT($AH8),BD8+$AH8,"")</f>
        <v>79.800000000000097</v>
      </c>
      <c r="BF8" s="177">
        <f t="shared" ref="BF8:BF71" si="60">IF(ISNONTEXT($AH8),BE8+$AH8,"")</f>
        <v>80.700000000000102</v>
      </c>
      <c r="BG8" s="177">
        <f t="shared" ref="BG8:BG71" si="61">IF(ISNONTEXT($AH8),BF8+$AH8,"")</f>
        <v>81.600000000000108</v>
      </c>
      <c r="BH8" s="177">
        <f t="shared" ref="BH8:BH71" si="62">IF(ISNONTEXT($AH8),BG8+$AH8,"")</f>
        <v>82.500000000000114</v>
      </c>
      <c r="BI8" s="177">
        <f t="shared" ref="BI8:BI71" si="63">IF(ISNONTEXT($AH8),BH8+$AH8,"")</f>
        <v>83.400000000000119</v>
      </c>
      <c r="BJ8" s="177">
        <f t="shared" ref="BJ8:BJ71" si="64">IF(ISNONTEXT($AH8),BI8+$AH8,"")</f>
        <v>84.300000000000125</v>
      </c>
      <c r="BK8" s="177">
        <f t="shared" ref="BK8:BK71" si="65">IF(ISNONTEXT($AH8),BJ8+$AH8,"")</f>
        <v>85.200000000000131</v>
      </c>
      <c r="BL8" s="177">
        <f t="shared" ref="BL8:BL71" si="66">IF(ISNONTEXT($AH8),BK8+$AH8,"")</f>
        <v>86.100000000000136</v>
      </c>
      <c r="BM8" s="177">
        <f t="shared" ref="BM8:BM71" si="67">IF(ISNONTEXT($AH8),BL8+$AH8,"")</f>
        <v>87.000000000000142</v>
      </c>
      <c r="BN8" s="177">
        <f t="shared" ref="BN8:BN71" si="68">IF(ISNONTEXT($AH8),BM8+$AH8,"")</f>
        <v>87.900000000000148</v>
      </c>
      <c r="BO8" s="177">
        <f t="shared" ref="BO8:BO71" si="69">IF(ISNONTEXT($AH8),BN8+$AH8,"")</f>
        <v>88.800000000000153</v>
      </c>
      <c r="BP8" s="177">
        <f t="shared" ref="BP8:BP71" si="70">IF(ISNONTEXT($AH8),BO8+$AH8,"")</f>
        <v>89.700000000000159</v>
      </c>
      <c r="BQ8" s="177">
        <f t="shared" ref="BQ8:BQ71" si="71">IF(ISNONTEXT($AH8),BP8+$AH8,"")</f>
        <v>90.600000000000165</v>
      </c>
      <c r="BR8" s="177">
        <f t="shared" ref="BR8:BR71" si="72">IF(ISNONTEXT($AH8),BQ8+$AH8,"")</f>
        <v>91.500000000000171</v>
      </c>
      <c r="BS8" s="177">
        <f t="shared" ref="BS8:BS71" si="73">IF(ISNONTEXT($AH8),BR8+$AH8,"")</f>
        <v>92.400000000000176</v>
      </c>
      <c r="BT8" s="177">
        <f t="shared" ref="BT8:BT71" si="74">IF(ISNONTEXT($AH8),BS8+$AH8,"")</f>
        <v>93.300000000000182</v>
      </c>
      <c r="BU8" s="177">
        <f t="shared" ref="BU8:BU71" si="75">IF(ISNONTEXT($AH8),BT8+$AH8,"")</f>
        <v>94.200000000000188</v>
      </c>
      <c r="BV8" s="177">
        <f t="shared" ref="BV8:BV71" si="76">IF(ISNONTEXT($AH8),BU8+$AH8,"")</f>
        <v>95.100000000000193</v>
      </c>
      <c r="BW8" s="177">
        <f t="shared" ref="BW8:BW71" si="77">IF(ISNONTEXT($AH8),BV8+$AH8,"")</f>
        <v>96.000000000000199</v>
      </c>
      <c r="BX8" s="177">
        <f t="shared" ref="BX8:BX71" si="78">IF(ISNONTEXT($AH8),BW8+$AH8,"")</f>
        <v>96.900000000000205</v>
      </c>
      <c r="BY8" s="177">
        <f t="shared" ref="BY8:BY71" si="79">IF(ISNONTEXT($AH8),BX8+$AH8,"")</f>
        <v>97.80000000000021</v>
      </c>
      <c r="BZ8" s="177">
        <f t="shared" ref="BZ8:BZ71" si="80">IF(ISNONTEXT($AH8),BY8+$AH8,"")</f>
        <v>98.700000000000216</v>
      </c>
      <c r="CA8" s="177">
        <f t="shared" ref="CA8:CA71" si="81">IF(ISNONTEXT($AH8),BZ8+$AH8,"")</f>
        <v>99.600000000000222</v>
      </c>
      <c r="CB8" s="177">
        <f t="shared" ref="CB8:CB71" si="82">IF(ISNONTEXT($AH8),CA8+$AH8,"")</f>
        <v>100.50000000000023</v>
      </c>
      <c r="CC8" s="177">
        <f t="shared" ref="CC8:CC71" si="83">IF(ISNONTEXT($AH8),CB8+$AH8,"")</f>
        <v>101.40000000000023</v>
      </c>
      <c r="CD8" s="177">
        <f t="shared" ref="CD8:CD71" si="84">IF(ISNONTEXT($AH8),CC8+$AH8,"")</f>
        <v>102.30000000000024</v>
      </c>
      <c r="CE8" s="177">
        <f t="shared" ref="CE8:CE71" si="85">IF(ISNONTEXT($AH8),CD8+$AH8,"")</f>
        <v>103.20000000000024</v>
      </c>
      <c r="CF8" s="177">
        <f t="shared" ref="CF8:CF71" si="86">IF(ISNONTEXT($AH8),CE8+$AH8,"")</f>
        <v>104.10000000000025</v>
      </c>
      <c r="CG8" s="177">
        <f t="shared" ref="CG8:CG71" si="87">IF(ISNONTEXT($AH8),CF8+$AH8,"")</f>
        <v>105.00000000000026</v>
      </c>
      <c r="CH8" s="177">
        <f t="shared" ref="CH8:CH71" si="88">IF(ISNONTEXT($AH8),CG8+$AH8,"")</f>
        <v>105.90000000000026</v>
      </c>
      <c r="CI8" s="177">
        <f t="shared" ref="CI8:CI71" si="89">IF(ISNONTEXT($AH8),CH8+$AH8,"")</f>
        <v>106.80000000000027</v>
      </c>
      <c r="CJ8" s="177">
        <f t="shared" ref="CJ8:CJ71" si="90">IF(ISNONTEXT($AH8),CI8+$AH8,"")</f>
        <v>107.70000000000027</v>
      </c>
      <c r="CK8" s="177">
        <f t="shared" ref="CK8:CK71" si="91">IF(ISNONTEXT($AH8),CJ8+$AH8,"")</f>
        <v>108.60000000000028</v>
      </c>
      <c r="CL8" s="177">
        <f t="shared" ref="CL8:CL71" si="92">IF(ISNONTEXT($AH8),CK8+$AH8,"")</f>
        <v>109.50000000000028</v>
      </c>
      <c r="CM8" s="177">
        <f t="shared" ref="CM8:CM71" si="93">IF(ISNONTEXT($AH8),CL8+$AH8,"")</f>
        <v>110.40000000000029</v>
      </c>
      <c r="CN8" s="177">
        <f t="shared" ref="CN8:CN71" si="94">IF(ISNONTEXT($AH8),CM8+$AH8,"")</f>
        <v>111.3000000000003</v>
      </c>
      <c r="CO8" s="177">
        <f t="shared" ref="CO8:CO71" si="95">IF(ISNONTEXT($AH8),CN8+$AH8,"")</f>
        <v>112.2000000000003</v>
      </c>
      <c r="CP8" s="177">
        <f t="shared" ref="CP8:CP71" si="96">IF(ISNONTEXT($AH8),CO8+$AH8,"")</f>
        <v>113.10000000000031</v>
      </c>
      <c r="CQ8" s="177">
        <f t="shared" ref="CQ8:CQ71" si="97">IF(ISNONTEXT($AH8),CP8+$AH8,"")</f>
        <v>114.00000000000031</v>
      </c>
      <c r="CR8" s="177">
        <f t="shared" ref="CR8:CR71" si="98">IF(ISNONTEXT($AH8),CQ8+$AH8,"")</f>
        <v>114.90000000000032</v>
      </c>
      <c r="CS8" s="177">
        <f t="shared" ref="CS8:CS71" si="99">IF(ISNONTEXT($AH8),CR8+$AH8,"")</f>
        <v>115.80000000000032</v>
      </c>
      <c r="CT8" s="177">
        <f t="shared" ref="CT8:CT71" si="100">IF(ISNONTEXT($AH8),CS8+$AH8,"")</f>
        <v>116.70000000000033</v>
      </c>
      <c r="CU8" s="177">
        <f t="shared" ref="CU8:CU71" si="101">IF(ISNONTEXT($AH8),CT8+$AH8,"")</f>
        <v>117.60000000000034</v>
      </c>
      <c r="CV8" s="177">
        <f t="shared" si="32"/>
        <v>118.50000000000034</v>
      </c>
      <c r="CW8" s="177">
        <f t="shared" ref="CW8:CW71" si="102">IF(ISNONTEXT($AH8),CV8+$AH8,"")</f>
        <v>119.40000000000035</v>
      </c>
      <c r="CX8" s="177">
        <f t="shared" ref="CX8:CX71" si="103">IF(ISNONTEXT($AH8),CW8+$AH8,"")</f>
        <v>120.30000000000035</v>
      </c>
      <c r="CY8" s="177">
        <f t="shared" ref="CY8:CY71" si="104">IF(ISNONTEXT($AH8),CX8+$AH8,"")</f>
        <v>121.20000000000036</v>
      </c>
      <c r="CZ8" s="177">
        <f t="shared" ref="CZ8:CZ71" si="105">IF(ISNONTEXT($AH8),CY8+$AH8,"")</f>
        <v>122.10000000000036</v>
      </c>
      <c r="DA8" s="177">
        <f t="shared" ref="DA8:DA71" si="106">IF(ISNONTEXT($AH8),CZ8+$AH8,"")</f>
        <v>123.00000000000037</v>
      </c>
      <c r="DB8" s="177">
        <f t="shared" ref="DB8:DB71" si="107">IF(ISNONTEXT($AH8),DA8+$AH8,"")</f>
        <v>123.90000000000038</v>
      </c>
      <c r="DC8" s="177">
        <f t="shared" ref="DC8:DC71" si="108">IF(ISNONTEXT($AH8),DB8+$AH8,"")</f>
        <v>124.80000000000038</v>
      </c>
      <c r="DD8" s="177">
        <f t="shared" ref="DD8:DD71" si="109">IF(ISNONTEXT($AH8),DC8+$AH8,"")</f>
        <v>125.70000000000039</v>
      </c>
      <c r="DE8" s="177">
        <f t="shared" ref="DE8:DE71" si="110">IF(ISNONTEXT($AH8),DD8+$AH8,"")</f>
        <v>126.60000000000039</v>
      </c>
      <c r="DF8" s="177">
        <f t="shared" ref="DF8:DF71" si="111">IF(ISNONTEXT($AH8),DE8+$AH8,"")</f>
        <v>127.5000000000004</v>
      </c>
      <c r="DG8" s="177">
        <f t="shared" ref="DG8:DG71" si="112">IF(ISNONTEXT($AH8),DF8+$AH8,"")</f>
        <v>128.4000000000004</v>
      </c>
      <c r="DH8" s="177">
        <f t="shared" ref="DH8:DH71" si="113">IF(ISNONTEXT($AH8),DG8+$AH8,"")</f>
        <v>129.30000000000041</v>
      </c>
      <c r="DI8" s="177">
        <f t="shared" ref="DI8:DI71" si="114">IF(ISNONTEXT($AH8),DH8+$AH8,"")</f>
        <v>130.20000000000041</v>
      </c>
      <c r="DJ8" s="177">
        <f t="shared" ref="DJ8:DJ71" si="115">IF(ISNONTEXT($AH8),DI8+$AH8,"")</f>
        <v>131.10000000000042</v>
      </c>
      <c r="DK8" s="177">
        <f t="shared" ref="DK8:DK71" si="116">IF(ISNONTEXT($AH8),DJ8+$AH8,"")</f>
        <v>132.00000000000043</v>
      </c>
      <c r="DL8" s="177">
        <f t="shared" ref="DL8:DL71" si="117">IF(ISNONTEXT($AH8),DK8+$AH8,"")</f>
        <v>132.90000000000043</v>
      </c>
      <c r="DM8" s="177">
        <f t="shared" ref="DM8:DM71" si="118">IF(ISNONTEXT($AH8),DL8+$AH8,"")</f>
        <v>133.80000000000044</v>
      </c>
      <c r="DN8" s="177">
        <f t="shared" ref="DN8:DN71" si="119">IF(ISNONTEXT($AH8),DM8+$AH8,"")</f>
        <v>134.70000000000044</v>
      </c>
      <c r="DO8" s="177">
        <f t="shared" ref="DO8:DO71" si="120">IF(ISNONTEXT($AH8),DN8+$AH8,"")</f>
        <v>135.60000000000045</v>
      </c>
      <c r="DP8" s="177">
        <f t="shared" ref="DP8:DP71" si="121">IF(ISNONTEXT($AH8),DO8+$AH8,"")</f>
        <v>136.50000000000045</v>
      </c>
      <c r="DQ8" s="177">
        <f t="shared" ref="DQ8:DQ71" si="122">IF(ISNONTEXT($AH8),DP8+$AH8,"")</f>
        <v>137.40000000000046</v>
      </c>
      <c r="DR8" s="177">
        <f t="shared" ref="DR8:DR71" si="123">IF(ISNONTEXT($AH8),DQ8+$AH8,"")</f>
        <v>138.30000000000047</v>
      </c>
      <c r="DS8" s="177">
        <f t="shared" ref="DS8:DS71" si="124">IF(ISNONTEXT($AH8),DR8+$AH8,"")</f>
        <v>139.20000000000047</v>
      </c>
      <c r="DT8" s="177">
        <f t="shared" ref="DT8:DT71" si="125">IF(ISNONTEXT($AH8),DS8+$AH8,"")</f>
        <v>140.10000000000048</v>
      </c>
      <c r="DU8" s="177">
        <f t="shared" ref="DU8:DU71" si="126">IF(ISNONTEXT($AH8),DT8+$AH8,"")</f>
        <v>141.00000000000048</v>
      </c>
      <c r="DV8" s="177">
        <f t="shared" ref="DV8:DV71" si="127">IF(ISNONTEXT($AH8),DU8+$AH8,"")</f>
        <v>141.90000000000049</v>
      </c>
      <c r="DW8" s="177">
        <f t="shared" ref="DW8:DW71" si="128">IF(ISNONTEXT($AH8),DV8+$AH8,"")</f>
        <v>142.80000000000049</v>
      </c>
      <c r="DX8" s="177">
        <f t="shared" ref="DX8:DX71" si="129">IF(ISNONTEXT($AH8),DW8+$AH8,"")</f>
        <v>143.7000000000005</v>
      </c>
      <c r="DY8" s="177">
        <f t="shared" ref="DY8:DY71" si="130">IF(ISNONTEXT($AH8),DX8+$AH8,"")</f>
        <v>144.60000000000051</v>
      </c>
      <c r="DZ8" s="177">
        <f t="shared" ref="DZ8:DZ71" si="131">IF(ISNONTEXT($AH8),DY8+$AH8,"")</f>
        <v>145.50000000000051</v>
      </c>
      <c r="EA8" s="177">
        <f t="shared" ref="EA8:EA71" si="132">IF(ISNONTEXT($AH8),DZ8+$AH8,"")</f>
        <v>146.40000000000052</v>
      </c>
      <c r="EB8" s="177">
        <f t="shared" ref="EB8:EB71" si="133">IF(ISNONTEXT($AH8),EA8+$AH8,"")</f>
        <v>147.30000000000052</v>
      </c>
      <c r="EC8" s="177">
        <f t="shared" ref="EC8:EC71" si="134">IF(ISNONTEXT($AH8),EB8+$AH8,"")</f>
        <v>148.20000000000053</v>
      </c>
      <c r="ED8" s="177">
        <f t="shared" ref="ED8:ED71" si="135">IF(ISNONTEXT($AH8),EC8+$AH8,"")</f>
        <v>149.10000000000053</v>
      </c>
      <c r="EE8" s="177">
        <f t="shared" ref="EE8:EE71" si="136">IF(ISNONTEXT($AH8),ED8+$AH8,"")</f>
        <v>150.00000000000054</v>
      </c>
      <c r="EF8" s="177">
        <f t="shared" ref="EF8:EF71" si="137">IF(ISNONTEXT($AH8),EE8+$AH8,"")</f>
        <v>150.90000000000055</v>
      </c>
      <c r="EG8" s="177">
        <f t="shared" ref="EG8:EG71" si="138">IF(ISNONTEXT($AH8),EF8+$AH8,"")</f>
        <v>151.80000000000055</v>
      </c>
      <c r="EH8" s="177">
        <f t="shared" ref="EH8:EH71" si="139">IF(ISNONTEXT($AH8),EG8+$AH8,"")</f>
        <v>152.70000000000056</v>
      </c>
      <c r="EI8" s="177">
        <f t="shared" ref="EI8:EI71" si="140">IF(ISNONTEXT($AH8),EH8+$AH8,"")</f>
        <v>153.60000000000056</v>
      </c>
      <c r="EJ8" s="177">
        <f t="shared" ref="EJ8:EJ71" si="141">IF(ISNONTEXT($AH8),EI8+$AH8,"")</f>
        <v>154.50000000000057</v>
      </c>
      <c r="EK8" s="177">
        <f t="shared" ref="EK8:EK71" si="142">IF(ISNONTEXT($AH8),EJ8+$AH8,"")</f>
        <v>155.40000000000057</v>
      </c>
      <c r="EL8" s="177">
        <f t="shared" ref="EL8:EL71" si="143">IF(ISNONTEXT($AH8),EK8+$AH8,"")</f>
        <v>156.30000000000058</v>
      </c>
      <c r="EM8" s="177">
        <f t="shared" ref="EM8:EM71" si="144">IF(ISNONTEXT($AH8),EL8+$AH8,"")</f>
        <v>157.20000000000059</v>
      </c>
      <c r="EN8" s="177">
        <f t="shared" ref="EN8:EN71" si="145">IF(ISNONTEXT($AH8),EM8+$AH8,"")</f>
        <v>158.10000000000059</v>
      </c>
      <c r="EO8" s="177">
        <f t="shared" ref="EO8:EO71" si="146">IF(ISNONTEXT($AH8),EN8+$AH8,"")</f>
        <v>159.0000000000006</v>
      </c>
      <c r="EP8" s="177">
        <f t="shared" ref="EP8:EP71" si="147">IF(ISNONTEXT($AH8),EO8+$AH8,"")</f>
        <v>159.9000000000006</v>
      </c>
      <c r="EQ8" s="177">
        <f t="shared" ref="EQ8:EQ71" si="148">IF(ISNONTEXT($AH8),EP8+$AH8,"")</f>
        <v>160.80000000000061</v>
      </c>
      <c r="ER8" s="177">
        <f t="shared" ref="ER8:ER71" si="149">IF(ISNONTEXT($AH8),EQ8+$AH8,"")</f>
        <v>161.70000000000061</v>
      </c>
      <c r="ES8" s="177">
        <f t="shared" ref="ES8:ES71" si="150">IF(ISNONTEXT($AH8),ER8+$AH8,"")</f>
        <v>162.60000000000062</v>
      </c>
      <c r="ET8" s="177">
        <f t="shared" ref="ET8:ET71" si="151">IF(ISNONTEXT($AH8),ES8+$AH8,"")</f>
        <v>163.50000000000063</v>
      </c>
      <c r="EU8" s="177">
        <f t="shared" ref="EU8:EU71" si="152">IF(ISNONTEXT($AH8),ET8+$AH8,"")</f>
        <v>164.40000000000063</v>
      </c>
      <c r="EV8" s="177">
        <f t="shared" ref="EV8:EV71" si="153">IF(ISNONTEXT($AH8),EU8+$AH8,"")</f>
        <v>165.30000000000064</v>
      </c>
      <c r="EW8" s="177">
        <f t="shared" ref="EW8:EW71" si="154">IF(ISNONTEXT($AH8),EV8+$AH8,"")</f>
        <v>166.20000000000064</v>
      </c>
      <c r="EX8" s="177">
        <f t="shared" ref="EX8:EX71" si="155">IF(ISNONTEXT($AH8),EW8+$AH8,"")</f>
        <v>167.10000000000065</v>
      </c>
      <c r="EY8" s="177">
        <f t="shared" ref="EY8:EY71" si="156">IF(ISNONTEXT($AH8),EX8+$AH8,"")</f>
        <v>168.00000000000065</v>
      </c>
      <c r="EZ8" s="177">
        <f t="shared" ref="EZ8:EZ71" si="157">IF(ISNONTEXT($AH8),EY8+$AH8,"")</f>
        <v>168.90000000000066</v>
      </c>
      <c r="FA8" s="177">
        <f t="shared" ref="FA8:FA71" si="158">IF(ISNONTEXT($AH8),EZ8+$AH8,"")</f>
        <v>169.80000000000067</v>
      </c>
      <c r="FB8" s="177">
        <f t="shared" ref="FB8:FB71" si="159">IF(ISNONTEXT($AH8),FA8+$AH8,"")</f>
        <v>170.70000000000067</v>
      </c>
      <c r="FC8" s="177">
        <f t="shared" ref="FC8:FC71" si="160">IF(ISNONTEXT($AH8),FB8+$AH8,"")</f>
        <v>171.60000000000068</v>
      </c>
      <c r="FD8" s="177">
        <f t="shared" ref="FD8:FD71" si="161">IF(ISNONTEXT($AH8),FC8+$AH8,"")</f>
        <v>172.50000000000068</v>
      </c>
      <c r="FE8" s="177">
        <f t="shared" ref="FE8:FE71" si="162">IF(ISNONTEXT($AH8),FD8+$AH8,"")</f>
        <v>173.40000000000069</v>
      </c>
      <c r="FF8" s="177">
        <f t="shared" ref="FF8:FF71" si="163">IF(ISNONTEXT($AH8),FE8+$AH8,"")</f>
        <v>174.30000000000069</v>
      </c>
      <c r="FG8" s="177">
        <f t="shared" ref="FG8:FG71" si="164">IF(ISNONTEXT($AH8),FF8+$AH8,"")</f>
        <v>175.2000000000007</v>
      </c>
      <c r="FH8" s="177">
        <f t="shared" si="33"/>
        <v>176.1000000000007</v>
      </c>
      <c r="FI8" s="177">
        <f t="shared" ref="FI8:FI71" si="165">IF(ISNONTEXT($AH8),FH8+$AH8,"")</f>
        <v>177.00000000000071</v>
      </c>
      <c r="FJ8" s="177">
        <f t="shared" ref="FJ8:FJ71" si="166">IF(ISNONTEXT($AH8),FI8+$AH8,"")</f>
        <v>177.90000000000072</v>
      </c>
      <c r="FK8" s="177">
        <f t="shared" ref="FK8:FK71" si="167">IF(ISNONTEXT($AH8),FJ8+$AH8,"")</f>
        <v>178.80000000000072</v>
      </c>
      <c r="FL8" s="177">
        <f t="shared" ref="FL8:FL71" si="168">IF(ISNONTEXT($AH8),FK8+$AH8,"")</f>
        <v>179.70000000000073</v>
      </c>
      <c r="FM8" s="177">
        <f t="shared" ref="FM8:FM71" si="169">IF(ISNONTEXT($AH8),FL8+$AH8,"")</f>
        <v>180.60000000000073</v>
      </c>
      <c r="FN8" s="177">
        <f t="shared" ref="FN8:FN71" si="170">IF(ISNONTEXT($AH8),FM8+$AH8,"")</f>
        <v>181.50000000000074</v>
      </c>
      <c r="FO8" s="177">
        <f t="shared" ref="FO8:FO71" si="171">IF(ISNONTEXT($AH8),FN8+$AH8,"")</f>
        <v>182.40000000000074</v>
      </c>
      <c r="FP8" s="177">
        <f t="shared" ref="FP8:FP71" si="172">IF(ISNONTEXT($AH8),FO8+$AH8,"")</f>
        <v>183.30000000000075</v>
      </c>
      <c r="FQ8" s="177">
        <f t="shared" ref="FQ8:FQ71" si="173">IF(ISNONTEXT($AH8),FP8+$AH8,"")</f>
        <v>184.20000000000076</v>
      </c>
      <c r="FR8" s="177">
        <f t="shared" ref="FR8:FR71" si="174">IF(ISNONTEXT($AH8),FQ8+$AH8,"")</f>
        <v>185.10000000000076</v>
      </c>
      <c r="FS8" s="177">
        <f t="shared" ref="FS8:FS71" si="175">IF(ISNONTEXT($AH8),FR8+$AH8,"")</f>
        <v>186.00000000000077</v>
      </c>
      <c r="FT8" s="177">
        <f t="shared" ref="FT8:FT71" si="176">IF(ISNONTEXT($AH8),FS8+$AH8,"")</f>
        <v>186.90000000000077</v>
      </c>
      <c r="FU8" s="177">
        <f t="shared" ref="FU8:FU71" si="177">IF(ISNONTEXT($AH8),FT8+$AH8,"")</f>
        <v>187.80000000000078</v>
      </c>
      <c r="FV8" s="177">
        <f t="shared" ref="FV8:FV71" si="178">IF(ISNONTEXT($AH8),FU8+$AH8,"")</f>
        <v>188.70000000000078</v>
      </c>
      <c r="FW8" s="177">
        <f t="shared" ref="FW8:FW71" si="179">IF(ISNONTEXT($AH8),FV8+$AH8,"")</f>
        <v>189.60000000000079</v>
      </c>
      <c r="FX8" s="177">
        <f t="shared" ref="FX8:FX71" si="180">IF(ISNONTEXT($AH8),FW8+$AH8,"")</f>
        <v>190.5000000000008</v>
      </c>
      <c r="FY8" s="177">
        <f t="shared" ref="FY8:FY71" si="181">IF(ISNONTEXT($AH8),FX8+$AH8,"")</f>
        <v>191.4000000000008</v>
      </c>
      <c r="FZ8" s="177">
        <f t="shared" ref="FZ8:FZ71" si="182">IF(ISNONTEXT($AH8),FY8+$AH8,"")</f>
        <v>192.30000000000081</v>
      </c>
      <c r="GA8" s="177">
        <f t="shared" ref="GA8:GA71" si="183">IF(ISNONTEXT($AH8),FZ8+$AH8,"")</f>
        <v>193.20000000000081</v>
      </c>
      <c r="GB8" s="177">
        <f t="shared" ref="GB8:GB71" si="184">IF(ISNONTEXT($AH8),GA8+$AH8,"")</f>
        <v>194.10000000000082</v>
      </c>
      <c r="GC8" s="177">
        <f t="shared" ref="GC8:GC71" si="185">IF(ISNONTEXT($AH8),GB8+$AH8,"")</f>
        <v>195.00000000000082</v>
      </c>
      <c r="GD8" s="177">
        <f t="shared" ref="GD8:GD71" si="186">IF(ISNONTEXT($AH8),GC8+$AH8,"")</f>
        <v>195.90000000000083</v>
      </c>
      <c r="GE8" s="177">
        <f t="shared" ref="GE8:GE71" si="187">IF(ISNONTEXT($AH8),GD8+$AH8,"")</f>
        <v>196.80000000000084</v>
      </c>
      <c r="GF8" s="177">
        <f t="shared" ref="GF8:GF71" si="188">IF(ISNONTEXT($AH8),GE8+$AH8,"")</f>
        <v>197.70000000000084</v>
      </c>
      <c r="GG8" s="177">
        <f t="shared" ref="GG8:GG71" si="189">IF(ISNONTEXT($AH8),GF8+$AH8,"")</f>
        <v>198.60000000000085</v>
      </c>
      <c r="GH8" s="177">
        <f t="shared" ref="GH8:GH71" si="190">IF(ISNONTEXT($AH8),GG8+$AH8,"")</f>
        <v>199.50000000000085</v>
      </c>
      <c r="GI8" s="177">
        <f t="shared" ref="GI8:GI71" si="191">IF(ISNONTEXT($AH8),GH8+$AH8,"")</f>
        <v>200.40000000000086</v>
      </c>
      <c r="GJ8" s="177">
        <f t="shared" ref="GJ8:GJ71" si="192">IF(ISNONTEXT($AH8),GI8+$AH8,"")</f>
        <v>201.30000000000086</v>
      </c>
      <c r="GK8" s="177">
        <f t="shared" ref="GK8:GK71" si="193">IF(ISNONTEXT($AH8),GJ8+$AH8,"")</f>
        <v>202.20000000000087</v>
      </c>
      <c r="GL8" s="177">
        <f t="shared" ref="GL8:GL71" si="194">IF(ISNONTEXT($AH8),GK8+$AH8,"")</f>
        <v>203.10000000000088</v>
      </c>
      <c r="GM8" s="177">
        <f t="shared" ref="GM8:GM71" si="195">IF(ISNONTEXT($AH8),GL8+$AH8,"")</f>
        <v>204.00000000000088</v>
      </c>
      <c r="GN8" s="177">
        <f t="shared" ref="GN8:GN71" si="196">IF(ISNONTEXT($AH8),GM8+$AH8,"")</f>
        <v>204.90000000000089</v>
      </c>
      <c r="GO8" s="177">
        <f t="shared" ref="GO8:GO71" si="197">IF(ISNONTEXT($AH8),GN8+$AH8,"")</f>
        <v>205.80000000000089</v>
      </c>
      <c r="GP8" s="177">
        <f t="shared" ref="GP8:GP71" si="198">IF(ISNONTEXT($AH8),GO8+$AH8,"")</f>
        <v>206.7000000000009</v>
      </c>
      <c r="GQ8" s="177">
        <f t="shared" ref="GQ8:GQ71" si="199">IF(ISNONTEXT($AH8),GP8+$AH8,"")</f>
        <v>207.6000000000009</v>
      </c>
      <c r="GR8" s="177">
        <f t="shared" ref="GR8:GR71" si="200">IF(ISNONTEXT($AH8),GQ8+$AH8,"")</f>
        <v>208.50000000000091</v>
      </c>
      <c r="GS8" s="177">
        <f t="shared" ref="GS8:GS71" si="201">IF(ISNONTEXT($AH8),GR8+$AH8,"")</f>
        <v>209.40000000000092</v>
      </c>
      <c r="GT8" s="177">
        <f t="shared" ref="GT8:GT71" si="202">IF(ISNONTEXT($AH8),GS8+$AH8,"")</f>
        <v>210.30000000000092</v>
      </c>
      <c r="GU8" s="177">
        <f t="shared" ref="GU8:GU71" si="203">IF(ISNONTEXT($AH8),GT8+$AH8,"")</f>
        <v>211.20000000000093</v>
      </c>
      <c r="GV8" s="177">
        <f t="shared" ref="GV8:GV71" si="204">IF(ISNONTEXT($AH8),GU8+$AH8,"")</f>
        <v>212.10000000000093</v>
      </c>
      <c r="GW8" s="177">
        <f t="shared" ref="GW8:GW71" si="205">IF(ISNONTEXT($AH8),GV8+$AH8,"")</f>
        <v>213.00000000000094</v>
      </c>
      <c r="GX8" s="177">
        <f t="shared" ref="GX8:GX71" si="206">IF(ISNONTEXT($AH8),GW8+$AH8,"")</f>
        <v>213.90000000000094</v>
      </c>
      <c r="GY8" s="177">
        <f t="shared" ref="GY8:GY71" si="207">IF(ISNONTEXT($AH8),GX8+$AH8,"")</f>
        <v>214.80000000000095</v>
      </c>
      <c r="GZ8" s="177">
        <f t="shared" ref="GZ8:GZ71" si="208">IF(ISNONTEXT($AH8),GY8+$AH8,"")</f>
        <v>215.70000000000095</v>
      </c>
      <c r="HA8" s="177">
        <f t="shared" ref="HA8:HA71" si="209">IF(ISNONTEXT($AH8),GZ8+$AH8,"")</f>
        <v>216.60000000000096</v>
      </c>
      <c r="HB8" s="177">
        <f t="shared" ref="HB8:HB71" si="210">IF(ISNONTEXT($AH8),HA8+$AH8,"")</f>
        <v>217.50000000000097</v>
      </c>
      <c r="HC8" s="177">
        <f t="shared" ref="HC8:HC71" si="211">IF(ISNONTEXT($AH8),HB8+$AH8,"")</f>
        <v>218.40000000000097</v>
      </c>
      <c r="HD8" s="177">
        <f t="shared" ref="HD8:HD71" si="212">IF(ISNONTEXT($AH8),HC8+$AH8,"")</f>
        <v>219.30000000000098</v>
      </c>
      <c r="HE8" s="177">
        <f t="shared" ref="HE8:HE71" si="213">IF(ISNONTEXT($AH8),HD8+$AH8,"")</f>
        <v>220.20000000000098</v>
      </c>
      <c r="HF8" s="177">
        <f t="shared" ref="HF8:HF71" si="214">IF(ISNONTEXT($AH8),HE8+$AH8,"")</f>
        <v>221.10000000000099</v>
      </c>
      <c r="HG8" s="177">
        <f t="shared" ref="HG8:HG71" si="215">IF(ISNONTEXT($AH8),HF8+$AH8,"")</f>
        <v>222.00000000000099</v>
      </c>
      <c r="HH8" s="177">
        <f t="shared" ref="HH8:HH71" si="216">IF(ISNONTEXT($AH8),HG8+$AH8,"")</f>
        <v>222.900000000001</v>
      </c>
      <c r="HI8" s="177">
        <f t="shared" ref="HI8:HI71" si="217">IF(ISNONTEXT($AH8),HH8+$AH8,"")</f>
        <v>223.80000000000101</v>
      </c>
      <c r="HJ8" s="177">
        <f t="shared" ref="HJ8:HJ71" si="218">IF(ISNONTEXT($AH8),HI8+$AH8,"")</f>
        <v>224.70000000000101</v>
      </c>
      <c r="HK8" s="177">
        <f t="shared" ref="HK8:HK71" si="219">IF(ISNONTEXT($AH8),HJ8+$AH8,"")</f>
        <v>225.60000000000102</v>
      </c>
      <c r="HL8" s="177">
        <f t="shared" ref="HL8:HL71" si="220">IF(ISNONTEXT($AH8),HK8+$AH8,"")</f>
        <v>226.50000000000102</v>
      </c>
      <c r="HM8" s="177">
        <f t="shared" ref="HM8:HM71" si="221">IF(ISNONTEXT($AH8),HL8+$AH8,"")</f>
        <v>227.40000000000103</v>
      </c>
      <c r="HN8" s="177">
        <f t="shared" ref="HN8:HN71" si="222">IF(ISNONTEXT($AH8),HM8+$AH8,"")</f>
        <v>228.30000000000103</v>
      </c>
      <c r="HO8" s="177">
        <f t="shared" ref="HO8:HO71" si="223">IF(ISNONTEXT($AH8),HN8+$AH8,"")</f>
        <v>229.20000000000104</v>
      </c>
      <c r="HP8" s="177">
        <f t="shared" ref="HP8:HP71" si="224">IF(ISNONTEXT($AH8),HO8+$AH8,"")</f>
        <v>230.10000000000105</v>
      </c>
      <c r="HQ8" s="177">
        <f t="shared" ref="HQ8:HQ71" si="225">IF(ISNONTEXT($AH8),HP8+$AH8,"")</f>
        <v>231.00000000000105</v>
      </c>
      <c r="HR8" s="177">
        <f t="shared" ref="HR8:HR71" si="226">IF(ISNONTEXT($AH8),HQ8+$AH8,"")</f>
        <v>231.90000000000106</v>
      </c>
      <c r="HS8" s="177">
        <f t="shared" ref="HS8:HS71" si="227">IF(ISNONTEXT($AH8),HR8+$AH8,"")</f>
        <v>232.80000000000106</v>
      </c>
      <c r="HT8" s="177">
        <f t="shared" si="34"/>
        <v>233.70000000000107</v>
      </c>
      <c r="HU8" s="177">
        <f t="shared" si="9"/>
        <v>234.60000000000107</v>
      </c>
      <c r="HV8" s="177">
        <f t="shared" si="9"/>
        <v>235.50000000000108</v>
      </c>
      <c r="HW8" s="177">
        <f t="shared" si="9"/>
        <v>236.40000000000109</v>
      </c>
      <c r="HX8" s="177">
        <f t="shared" si="9"/>
        <v>237.30000000000109</v>
      </c>
      <c r="HY8" s="177">
        <f t="shared" si="9"/>
        <v>238.2000000000011</v>
      </c>
      <c r="HZ8" s="177">
        <f t="shared" si="9"/>
        <v>239.1000000000011</v>
      </c>
      <c r="IA8" s="192">
        <f t="shared" si="29"/>
        <v>239.9990000000011</v>
      </c>
      <c r="IB8" s="193">
        <f t="shared" si="10"/>
        <v>0</v>
      </c>
      <c r="IC8" s="193">
        <f t="shared" ref="IC8:KM12" si="228">IF(ISNONTEXT($Q8),IF($G8="R",_xlfn.BETA.DIST(AJ8,$M8,$N8,FALSE,$B8,$D8),_xlfn.BETA.DIST(AJ8,$N8,$M8,FALSE,$B8,$D8)),NA())</f>
        <v>1.4293846884114521E-5</v>
      </c>
      <c r="ID8" s="193">
        <f t="shared" si="228"/>
        <v>5.603476724999984E-5</v>
      </c>
      <c r="IE8" s="193">
        <f t="shared" si="228"/>
        <v>1.2355042226953086E-4</v>
      </c>
      <c r="IF8" s="193">
        <f t="shared" si="228"/>
        <v>2.1521923733333278E-4</v>
      </c>
      <c r="IG8" s="193">
        <f t="shared" si="228"/>
        <v>3.2946954345703126E-4</v>
      </c>
      <c r="IH8" s="193">
        <f t="shared" si="228"/>
        <v>4.6477872525000084E-4</v>
      </c>
      <c r="II8" s="193">
        <f t="shared" si="228"/>
        <v>6.1967237544661633E-4</v>
      </c>
      <c r="IJ8" s="193">
        <f t="shared" si="228"/>
        <v>7.9272345600000312E-4</v>
      </c>
      <c r="IK8" s="193">
        <f t="shared" si="228"/>
        <v>9.8255146573828661E-4</v>
      </c>
      <c r="IL8" s="193">
        <f t="shared" si="228"/>
        <v>1.1878216145833399E-3</v>
      </c>
      <c r="IM8" s="193">
        <f t="shared" si="228"/>
        <v>1.4072440043320397E-3</v>
      </c>
      <c r="IN8" s="193">
        <f t="shared" si="228"/>
        <v>1.6395728160000101E-3</v>
      </c>
      <c r="IO8" s="193">
        <f t="shared" si="228"/>
        <v>1.8836055037278769E-3</v>
      </c>
      <c r="IP8" s="193">
        <f t="shared" si="228"/>
        <v>2.1381819952500142E-3</v>
      </c>
      <c r="IQ8" s="193">
        <f t="shared" si="228"/>
        <v>2.4021838989257975E-3</v>
      </c>
      <c r="IR8" s="193">
        <f t="shared" si="228"/>
        <v>2.6745337173333526E-3</v>
      </c>
      <c r="IS8" s="193">
        <f t="shared" si="228"/>
        <v>2.9541940674258022E-3</v>
      </c>
      <c r="IT8" s="193">
        <f t="shared" si="228"/>
        <v>3.240166907250023E-3</v>
      </c>
      <c r="IU8" s="193">
        <f t="shared" si="228"/>
        <v>3.5314927692278904E-3</v>
      </c>
      <c r="IV8" s="193">
        <f t="shared" si="228"/>
        <v>3.827250000000029E-3</v>
      </c>
      <c r="IW8" s="193">
        <f t="shared" si="228"/>
        <v>4.1265540068320637E-3</v>
      </c>
      <c r="IX8" s="193">
        <f t="shared" si="228"/>
        <v>4.4285565105833665E-3</v>
      </c>
      <c r="IY8" s="193">
        <f t="shared" si="228"/>
        <v>4.7324448052383176E-3</v>
      </c>
      <c r="IZ8" s="193">
        <f t="shared" si="228"/>
        <v>5.0374410240000365E-3</v>
      </c>
      <c r="JA8" s="193">
        <f t="shared" si="228"/>
        <v>5.3428014119466525E-3</v>
      </c>
      <c r="JB8" s="193">
        <f t="shared" si="228"/>
        <v>5.6478156052500398E-3</v>
      </c>
      <c r="JC8" s="193">
        <f t="shared" si="228"/>
        <v>5.9518059169570746E-3</v>
      </c>
      <c r="JD8" s="193">
        <f t="shared" si="228"/>
        <v>6.2541266293333784E-3</v>
      </c>
      <c r="JE8" s="193">
        <f t="shared" si="228"/>
        <v>6.5541632927695768E-3</v>
      </c>
      <c r="JF8" s="193">
        <f t="shared" si="228"/>
        <v>6.8513320312500467E-3</v>
      </c>
      <c r="JG8" s="193">
        <f t="shared" si="228"/>
        <v>7.1450788543841659E-3</v>
      </c>
      <c r="JH8" s="193">
        <f t="shared" si="228"/>
        <v>7.4348789760000488E-3</v>
      </c>
      <c r="JI8" s="193">
        <f t="shared" si="228"/>
        <v>7.7202361393008323E-3</v>
      </c>
      <c r="JJ8" s="193">
        <f t="shared" si="228"/>
        <v>8.0006819485833863E-3</v>
      </c>
      <c r="JK8" s="193">
        <f t="shared" si="228"/>
        <v>8.2757752075195822E-3</v>
      </c>
      <c r="JL8" s="193">
        <f t="shared" si="228"/>
        <v>8.5451012640000538E-3</v>
      </c>
      <c r="JM8" s="193">
        <f t="shared" si="228"/>
        <v>8.8082713615404186E-3</v>
      </c>
      <c r="JN8" s="193">
        <f t="shared" si="228"/>
        <v>9.0649219972500535E-3</v>
      </c>
      <c r="JO8" s="193">
        <f t="shared" si="228"/>
        <v>9.3147142863633358E-3</v>
      </c>
      <c r="JP8" s="193">
        <f t="shared" si="228"/>
        <v>9.5573333333333864E-3</v>
      </c>
      <c r="JQ8" s="193">
        <f t="shared" si="228"/>
        <v>9.7924876094883338E-3</v>
      </c>
      <c r="JR8" s="193">
        <f t="shared" si="228"/>
        <v>1.0019908337250052E-2</v>
      </c>
      <c r="JS8" s="193">
        <f t="shared" si="228"/>
        <v>1.0239348880915416E-2</v>
      </c>
      <c r="JT8" s="193">
        <f t="shared" si="228"/>
        <v>1.045058414400005E-2</v>
      </c>
      <c r="JU8" s="193">
        <f t="shared" si="228"/>
        <v>1.0653409973144581E-2</v>
      </c>
      <c r="JV8" s="193">
        <f t="shared" si="228"/>
        <v>1.0847642568583383E-2</v>
      </c>
      <c r="JW8" s="193">
        <f t="shared" si="228"/>
        <v>1.1033117901175829E-2</v>
      </c>
      <c r="JX8" s="193">
        <f t="shared" si="228"/>
        <v>1.1209691136000047E-2</v>
      </c>
      <c r="JY8" s="193">
        <f t="shared" si="228"/>
        <v>1.1377236062509158E-2</v>
      </c>
      <c r="JZ8" s="193">
        <f t="shared" si="228"/>
        <v>1.1535644531250045E-2</v>
      </c>
      <c r="KA8" s="193">
        <f t="shared" si="228"/>
        <v>1.1684825897144573E-2</v>
      </c>
      <c r="KB8" s="193">
        <f t="shared" si="228"/>
        <v>1.1824706469333375E-2</v>
      </c>
      <c r="KC8" s="193">
        <f t="shared" si="228"/>
        <v>1.1955228967582067E-2</v>
      </c>
      <c r="KD8" s="193">
        <f t="shared" si="228"/>
        <v>1.2076351985250035E-2</v>
      </c>
      <c r="KE8" s="193">
        <f t="shared" si="228"/>
        <v>1.2188049458821647E-2</v>
      </c>
      <c r="KF8" s="193">
        <f t="shared" si="228"/>
        <v>1.2290310144000033E-2</v>
      </c>
      <c r="KG8" s="193">
        <f t="shared" si="228"/>
        <v>1.2383137098363308E-2</v>
      </c>
      <c r="KH8" s="193">
        <f t="shared" si="228"/>
        <v>1.246654717058336E-2</v>
      </c>
      <c r="KI8" s="193">
        <f t="shared" si="228"/>
        <v>1.2540570496207055E-2</v>
      </c>
      <c r="KJ8" s="193">
        <f t="shared" si="228"/>
        <v>1.2605250000000019E-2</v>
      </c>
      <c r="KK8" s="193">
        <f t="shared" si="228"/>
        <v>1.2660640904852883E-2</v>
      </c>
      <c r="KL8" s="193">
        <f t="shared" si="228"/>
        <v>1.2706810247250015E-2</v>
      </c>
      <c r="KM8" s="193">
        <f t="shared" si="228"/>
        <v>1.2743836399300795E-2</v>
      </c>
      <c r="KN8" s="193">
        <f t="shared" si="35"/>
        <v>1.2771808597333342E-2</v>
      </c>
      <c r="KO8" s="193">
        <f t="shared" ref="KO8:MY12" si="229">IF(ISNONTEXT($Q8),IF($G8="R",_xlfn.BETA.DIST(CV8,$M8,$N8,FALSE,$B8,$D8),_xlfn.BETA.DIST(CV8,$N8,$M8,FALSE,$B8,$D8)),NA())</f>
        <v>1.2790826477050788E-2</v>
      </c>
      <c r="KP8" s="193">
        <f t="shared" si="229"/>
        <v>1.2800999615250004E-2</v>
      </c>
      <c r="KQ8" s="193">
        <f t="shared" si="229"/>
        <v>1.2802447078102864E-2</v>
      </c>
      <c r="KR8" s="193">
        <f t="shared" si="229"/>
        <v>1.2795296975999996E-2</v>
      </c>
      <c r="KS8" s="193">
        <f t="shared" si="229"/>
        <v>1.2779686024957024E-2</v>
      </c>
      <c r="KT8" s="193">
        <f t="shared" si="229"/>
        <v>1.2755759114583322E-2</v>
      </c>
      <c r="KU8" s="193">
        <f t="shared" si="229"/>
        <v>1.2723668882613266E-2</v>
      </c>
      <c r="KV8" s="193">
        <f t="shared" si="229"/>
        <v>1.268357529599998E-2</v>
      </c>
      <c r="KW8" s="193">
        <f t="shared" si="229"/>
        <v>1.263564523857159E-2</v>
      </c>
      <c r="KX8" s="193">
        <f t="shared" si="229"/>
        <v>1.2580052105249975E-2</v>
      </c>
      <c r="KY8" s="193">
        <f t="shared" si="229"/>
        <v>1.2516975402832002E-2</v>
      </c>
      <c r="KZ8" s="193">
        <f t="shared" si="229"/>
        <v>1.24466003573333E-2</v>
      </c>
      <c r="LA8" s="193">
        <f t="shared" si="229"/>
        <v>1.2369117527894493E-2</v>
      </c>
      <c r="LB8" s="193">
        <f t="shared" si="229"/>
        <v>1.2284722427249961E-2</v>
      </c>
      <c r="LC8" s="193">
        <f t="shared" si="229"/>
        <v>1.2193615148759069E-2</v>
      </c>
      <c r="LD8" s="193">
        <f t="shared" si="229"/>
        <v>1.2095999999999954E-2</v>
      </c>
      <c r="LE8" s="193">
        <f t="shared" si="229"/>
        <v>1.1992085142925728E-2</v>
      </c>
      <c r="LF8" s="193">
        <f t="shared" si="229"/>
        <v>1.1882082240583279E-2</v>
      </c>
      <c r="LG8" s="193">
        <f t="shared" si="229"/>
        <v>1.1766206110394473E-2</v>
      </c>
      <c r="LH8" s="193">
        <f t="shared" si="229"/>
        <v>1.164467438399994E-2</v>
      </c>
      <c r="LI8" s="193">
        <f t="shared" si="229"/>
        <v>1.1517707173665299E-2</v>
      </c>
      <c r="LJ8" s="193">
        <f t="shared" si="229"/>
        <v>1.1385526745249929E-2</v>
      </c>
      <c r="LK8" s="193">
        <f t="shared" si="229"/>
        <v>1.1248357197738208E-2</v>
      </c>
      <c r="LL8" s="193">
        <f t="shared" si="229"/>
        <v>1.1106424149333259E-2</v>
      </c>
      <c r="LM8" s="193">
        <f t="shared" si="229"/>
        <v>1.0959954430113201E-2</v>
      </c>
      <c r="LN8" s="193">
        <f t="shared" si="229"/>
        <v>1.080917578124992E-2</v>
      </c>
      <c r="LO8" s="193">
        <f t="shared" si="229"/>
        <v>1.0654316560790281E-2</v>
      </c>
      <c r="LP8" s="193">
        <f t="shared" si="229"/>
        <v>1.0495605455999911E-2</v>
      </c>
      <c r="LQ8" s="193">
        <f t="shared" si="229"/>
        <v>1.0333271202269441E-2</v>
      </c>
      <c r="LR8" s="193">
        <f t="shared" si="229"/>
        <v>1.0167542308583237E-2</v>
      </c>
      <c r="LS8" s="193">
        <f t="shared" si="229"/>
        <v>9.9986467895506834E-3</v>
      </c>
      <c r="LT8" s="193">
        <f t="shared" si="229"/>
        <v>9.8268119039999005E-3</v>
      </c>
      <c r="LU8" s="193">
        <f t="shared" si="229"/>
        <v>9.6522639001340119E-3</v>
      </c>
      <c r="LV8" s="193">
        <f t="shared" si="229"/>
        <v>9.4752277672498966E-3</v>
      </c>
      <c r="LW8" s="193">
        <f t="shared" si="229"/>
        <v>9.2959269940194253E-3</v>
      </c>
      <c r="LX8" s="193">
        <f t="shared" si="229"/>
        <v>9.1145833333332281E-3</v>
      </c>
      <c r="LY8" s="193">
        <f t="shared" si="229"/>
        <v>8.9314165737069198E-3</v>
      </c>
      <c r="LZ8" s="193">
        <f t="shared" si="229"/>
        <v>8.7466443172498857E-3</v>
      </c>
      <c r="MA8" s="193">
        <f t="shared" si="229"/>
        <v>8.5604817641964995E-3</v>
      </c>
      <c r="MB8" s="193">
        <f t="shared" si="229"/>
        <v>8.3731415039998824E-3</v>
      </c>
      <c r="MC8" s="193">
        <f t="shared" si="229"/>
        <v>8.1848333129881622E-3</v>
      </c>
      <c r="MD8" s="193">
        <f t="shared" si="229"/>
        <v>7.9957639585832123E-3</v>
      </c>
      <c r="ME8" s="193">
        <f t="shared" si="229"/>
        <v>7.8061370100819087E-3</v>
      </c>
      <c r="MF8" s="193">
        <f t="shared" si="229"/>
        <v>7.6161526559998761E-3</v>
      </c>
      <c r="MG8" s="193">
        <f t="shared" si="229"/>
        <v>7.4260075279777415E-3</v>
      </c>
      <c r="MH8" s="193">
        <f t="shared" si="229"/>
        <v>7.2358945312498771E-3</v>
      </c>
      <c r="MI8" s="193">
        <f t="shared" si="229"/>
        <v>7.0460026816756508E-3</v>
      </c>
      <c r="MJ8" s="193">
        <f t="shared" si="229"/>
        <v>6.8565169493332023E-3</v>
      </c>
      <c r="MK8" s="193">
        <f t="shared" si="229"/>
        <v>6.6676181086756537E-3</v>
      </c>
      <c r="ML8" s="193">
        <f t="shared" si="229"/>
        <v>6.4794825952498719E-3</v>
      </c>
      <c r="MM8" s="193">
        <f t="shared" si="229"/>
        <v>6.2922823689777353E-3</v>
      </c>
      <c r="MN8" s="193">
        <f t="shared" si="229"/>
        <v>6.1061847839998708E-3</v>
      </c>
      <c r="MO8" s="193">
        <f t="shared" si="229"/>
        <v>5.9213524650819022E-3</v>
      </c>
      <c r="MP8" s="193">
        <f t="shared" si="229"/>
        <v>5.7379431905832017E-3</v>
      </c>
      <c r="MQ8" s="193">
        <f t="shared" si="229"/>
        <v>5.5561097819881514E-3</v>
      </c>
      <c r="MR8" s="193">
        <f t="shared" si="229"/>
        <v>5.3759999999998687E-3</v>
      </c>
      <c r="MS8" s="193">
        <f t="shared" si="229"/>
        <v>5.1977564471964817E-3</v>
      </c>
      <c r="MT8" s="193">
        <f t="shared" si="229"/>
        <v>5.0215164772498726E-3</v>
      </c>
      <c r="MU8" s="193">
        <f t="shared" si="229"/>
        <v>4.8474121107069017E-3</v>
      </c>
      <c r="MV8" s="193">
        <f t="shared" si="229"/>
        <v>4.6755699573332024E-3</v>
      </c>
      <c r="MW8" s="193">
        <f t="shared" si="229"/>
        <v>4.5061111450194055E-3</v>
      </c>
      <c r="MX8" s="193">
        <f t="shared" si="229"/>
        <v>4.3391512552498762E-3</v>
      </c>
      <c r="MY8" s="193">
        <f t="shared" si="229"/>
        <v>4.1748002651339853E-3</v>
      </c>
      <c r="MZ8" s="193">
        <f t="shared" si="36"/>
        <v>4.0131624959998755E-3</v>
      </c>
      <c r="NA8" s="193">
        <f t="shared" ref="NA8:PK12" si="230">IF(ISNONTEXT($Q8),IF($G8="R",_xlfn.BETA.DIST(FH8,$M8,$N8,FALSE,$B8,$D8),_xlfn.BETA.DIST(FH8,$N8,$M8,FALSE,$B8,$D8)),NA())</f>
        <v>3.85433656855066E-3</v>
      </c>
      <c r="NB8" s="193">
        <f t="shared" si="230"/>
        <v>3.698415364583213E-3</v>
      </c>
      <c r="NC8" s="193">
        <f t="shared" si="230"/>
        <v>3.5454859952694091E-3</v>
      </c>
      <c r="ND8" s="193">
        <f t="shared" si="230"/>
        <v>3.3956297759998827E-3</v>
      </c>
      <c r="NE8" s="193">
        <f t="shared" si="230"/>
        <v>3.2489222077902477E-3</v>
      </c>
      <c r="NF8" s="193">
        <f t="shared" si="230"/>
        <v>3.1054329652498869E-3</v>
      </c>
      <c r="NG8" s="193">
        <f t="shared" si="230"/>
        <v>2.9652258911131669E-3</v>
      </c>
      <c r="NH8" s="193">
        <f t="shared" si="230"/>
        <v>2.8283589973332195E-3</v>
      </c>
      <c r="NI8" s="193">
        <f t="shared" si="230"/>
        <v>2.6948844727381722E-3</v>
      </c>
      <c r="NJ8" s="193">
        <f t="shared" si="230"/>
        <v>2.564848697249893E-3</v>
      </c>
      <c r="NK8" s="193">
        <f t="shared" si="230"/>
        <v>2.4382922626652575E-3</v>
      </c>
      <c r="NL8" s="193">
        <f t="shared" si="230"/>
        <v>2.3152499999998968E-3</v>
      </c>
      <c r="NM8" s="193">
        <f t="shared" si="230"/>
        <v>2.1957510133944302E-3</v>
      </c>
      <c r="NN8" s="193">
        <f t="shared" si="230"/>
        <v>2.0798187205832352E-3</v>
      </c>
      <c r="NO8" s="193">
        <f t="shared" si="230"/>
        <v>1.9674708999256841E-3</v>
      </c>
      <c r="NP8" s="193">
        <f t="shared" si="230"/>
        <v>1.8587197439999046E-3</v>
      </c>
      <c r="NQ8" s="193">
        <f t="shared" si="230"/>
        <v>1.7535719197590224E-3</v>
      </c>
      <c r="NR8" s="193">
        <f t="shared" si="230"/>
        <v>1.6520286352499126E-3</v>
      </c>
      <c r="NS8" s="193">
        <f t="shared" si="230"/>
        <v>1.5540857128944451E-3</v>
      </c>
      <c r="NT8" s="193">
        <f t="shared" si="230"/>
        <v>1.45973366933325E-3</v>
      </c>
      <c r="NU8" s="193">
        <f t="shared" si="230"/>
        <v>1.3689578018319499E-3</v>
      </c>
      <c r="NV8" s="193">
        <f t="shared" si="230"/>
        <v>1.2817382812499222E-3</v>
      </c>
      <c r="NW8" s="193">
        <f t="shared" si="230"/>
        <v>1.1980502515715394E-3</v>
      </c>
      <c r="NX8" s="193">
        <f t="shared" si="230"/>
        <v>1.1178639359999273E-3</v>
      </c>
      <c r="NY8" s="193">
        <f t="shared" si="230"/>
        <v>1.0411447496132111E-3</v>
      </c>
      <c r="NZ8" s="193">
        <f t="shared" si="230"/>
        <v>9.6785341858326665E-4</v>
      </c>
      <c r="OA8" s="193">
        <f t="shared" si="230"/>
        <v>8.979461059569671E-4</v>
      </c>
      <c r="OB8" s="193">
        <f t="shared" si="230"/>
        <v>8.3137454399993815E-4</v>
      </c>
      <c r="OC8" s="193">
        <f t="shared" si="230"/>
        <v>7.6808617310280506E-4</v>
      </c>
      <c r="OD8" s="193">
        <f t="shared" si="230"/>
        <v>7.0802428724994358E-4</v>
      </c>
      <c r="OE8" s="193">
        <f t="shared" si="230"/>
        <v>6.5112818605072794E-4</v>
      </c>
      <c r="OF8" s="193">
        <f t="shared" si="230"/>
        <v>5.9733333333328168E-4</v>
      </c>
      <c r="OG8" s="193">
        <f t="shared" si="230"/>
        <v>5.4657152230073265E-4</v>
      </c>
      <c r="OH8" s="193">
        <f t="shared" si="230"/>
        <v>4.9877104724995423E-4</v>
      </c>
      <c r="OI8" s="193">
        <f t="shared" si="230"/>
        <v>4.5385688185282155E-4</v>
      </c>
      <c r="OJ8" s="193">
        <f t="shared" si="230"/>
        <v>4.1175086399995861E-4</v>
      </c>
      <c r="OK8" s="193">
        <f t="shared" si="230"/>
        <v>3.7237188720699296E-4</v>
      </c>
      <c r="OL8" s="193">
        <f t="shared" si="230"/>
        <v>3.3563609858329739E-4</v>
      </c>
      <c r="OM8" s="193">
        <f t="shared" si="230"/>
        <v>3.0145710336324758E-4</v>
      </c>
      <c r="ON8" s="193">
        <f t="shared" si="230"/>
        <v>2.697461759999682E-4</v>
      </c>
      <c r="OO8" s="193">
        <f t="shared" si="230"/>
        <v>2.4041247782158548E-4</v>
      </c>
      <c r="OP8" s="193">
        <f t="shared" si="230"/>
        <v>2.1336328124997301E-4</v>
      </c>
      <c r="OQ8" s="193">
        <f t="shared" si="230"/>
        <v>1.8850420058200631E-4</v>
      </c>
      <c r="OR8" s="193">
        <f t="shared" si="230"/>
        <v>1.6573942933331028E-4</v>
      </c>
      <c r="OS8" s="193">
        <f t="shared" si="230"/>
        <v>1.4497198414451019E-4</v>
      </c>
      <c r="OT8" s="193">
        <f t="shared" si="230"/>
        <v>1.2610395524998076E-4</v>
      </c>
      <c r="OU8" s="193">
        <f t="shared" si="230"/>
        <v>1.0903676350909733E-4</v>
      </c>
      <c r="OV8" s="193">
        <f t="shared" si="230"/>
        <v>9.3671423999984135E-5</v>
      </c>
      <c r="OW8" s="193">
        <f t="shared" si="230"/>
        <v>7.9908816175767048E-5</v>
      </c>
      <c r="OX8" s="193">
        <f t="shared" si="230"/>
        <v>6.7649960583320733E-5</v>
      </c>
      <c r="OY8" s="193">
        <f t="shared" si="230"/>
        <v>5.6796302144520134E-5</v>
      </c>
      <c r="OZ8" s="193">
        <f t="shared" si="230"/>
        <v>4.7249999999990056E-5</v>
      </c>
      <c r="PA8" s="193">
        <f t="shared" si="230"/>
        <v>3.891422391535593E-5</v>
      </c>
      <c r="PB8" s="193">
        <f t="shared" si="230"/>
        <v>3.1693457249992491E-5</v>
      </c>
      <c r="PC8" s="193">
        <f t="shared" si="230"/>
        <v>2.5493806488274842E-5</v>
      </c>
      <c r="PD8" s="193">
        <f t="shared" si="230"/>
        <v>2.02233173333278E-5</v>
      </c>
      <c r="PE8" s="193">
        <f t="shared" si="230"/>
        <v>1.5792297363276632E-5</v>
      </c>
      <c r="PF8" s="193">
        <f t="shared" si="230"/>
        <v>1.211364524999621E-5</v>
      </c>
      <c r="PG8" s="193">
        <f t="shared" si="230"/>
        <v>9.1031865403614953E-6</v>
      </c>
      <c r="PH8" s="193">
        <f t="shared" si="230"/>
        <v>6.6800159999974903E-6</v>
      </c>
      <c r="PI8" s="193">
        <f t="shared" si="230"/>
        <v>4.7668465195292801E-6</v>
      </c>
      <c r="PJ8" s="193">
        <f t="shared" si="230"/>
        <v>3.290364583331833E-6</v>
      </c>
      <c r="PK8" s="193">
        <f t="shared" si="230"/>
        <v>2.1815923007801424E-6</v>
      </c>
      <c r="PL8" s="193">
        <f t="shared" si="37"/>
        <v>1.3762559999991967E-6</v>
      </c>
      <c r="PM8" s="193">
        <f t="shared" si="14"/>
        <v>8.151613841140363E-7</v>
      </c>
      <c r="PN8" s="193">
        <f t="shared" si="14"/>
        <v>4.4457524999965161E-7</v>
      </c>
      <c r="PO8" s="193">
        <f t="shared" si="14"/>
        <v>2.1661376953104571E-7</v>
      </c>
      <c r="PP8" s="193">
        <f t="shared" si="14"/>
        <v>8.9637333333227249E-8</v>
      </c>
      <c r="PQ8" s="193">
        <f t="shared" si="14"/>
        <v>2.8651957031203814E-8</v>
      </c>
      <c r="PR8" s="193">
        <f t="shared" si="14"/>
        <v>5.7172499999861268E-9</v>
      </c>
      <c r="PS8" s="193">
        <f t="shared" si="14"/>
        <v>3.609466145815757E-10</v>
      </c>
      <c r="PT8" s="193">
        <f t="shared" si="14"/>
        <v>5.556763920076314E-22</v>
      </c>
    </row>
    <row r="9" spans="1:437" x14ac:dyDescent="0.45">
      <c r="A9" s="20">
        <v>6</v>
      </c>
      <c r="B9" s="101">
        <f t="shared" si="15"/>
        <v>60</v>
      </c>
      <c r="C9" s="115">
        <v>120</v>
      </c>
      <c r="D9" s="101">
        <f t="shared" si="16"/>
        <v>240</v>
      </c>
      <c r="E9" s="110">
        <f t="shared" si="17"/>
        <v>1</v>
      </c>
      <c r="F9" s="21">
        <f t="shared" si="18"/>
        <v>33.333333333333329</v>
      </c>
      <c r="G9" s="22" t="str">
        <f t="shared" si="19"/>
        <v>R</v>
      </c>
      <c r="H9" s="23" t="str">
        <f>IF(F9="","",IF(OR($F9&lt;Skew!$B$3,$F9=Skew!$B$3),IF($F9&gt;Skew!$C$3,Skew!$A$3,IF($F9&gt;Skew!$C$4,Skew!$A$4,IF($F9&gt;Skew!$C$5,Skew!$A$5,IF($F9&gt;Skew!$C$6,Skew!$A$6,IF($F9&gt;Skew!$C$7,Skew!$A$7,IF($F9&gt;Skew!$C$8,Skew!$A$8,IF($F9&gt;Skew!$C$9,Skew!$A$9,IF($F9&gt;Skew!$C$10,Skew!$A$10,IF($F9&gt;Skew!$C$11,Skew!$A$11,IF($F9&gt;Skew!$C$12,Skew!$A$12,IF($F9&gt;Skew!$C$13,Skew!$A$13,IF($F9&gt;Skew!$C$14,Skew!$A$14,IF($F9&gt;Skew!$C$15,Skew!$A$15,IF($F9&gt;Skew!$C$16,Skew!$A$16,Skew!$A$17)
)))))))))))))))</f>
        <v>Slight skew</v>
      </c>
      <c r="I9" s="22">
        <f>IF(F9="","",MATCH(H9,Skew!$A$3:$A$17,0))</f>
        <v>3</v>
      </c>
      <c r="J9" s="22">
        <f t="shared" si="20"/>
        <v>150</v>
      </c>
      <c r="K9" s="24" t="s">
        <v>37</v>
      </c>
      <c r="L9" s="22">
        <f>IF(OR(F9="",K9=""),"",MATCH(K9,Confidence!$A$3:$A$12,0))</f>
        <v>6</v>
      </c>
      <c r="M9" s="25">
        <f t="shared" si="21"/>
        <v>2.5</v>
      </c>
      <c r="N9" s="25">
        <f t="shared" si="22"/>
        <v>4</v>
      </c>
      <c r="O9" s="22"/>
      <c r="P9" s="102">
        <f t="shared" si="23"/>
        <v>129.22800000000001</v>
      </c>
      <c r="Q9" s="102">
        <f t="shared" si="24"/>
        <v>31.968</v>
      </c>
      <c r="R9" s="37">
        <f t="shared" si="25"/>
        <v>1021.953024</v>
      </c>
      <c r="S9" s="115">
        <v>150</v>
      </c>
      <c r="T9" s="204">
        <f>IF(AND(B9&gt;0,C9&gt;0,D9&gt;0,M9&gt;0,N9&gt;0,S9&gt;0,NOT(K9="")),ABS(VLOOKUP($S$1,VLookups!$A$30:$B$31,2,FALSE)-_xlfn.BETA.DIST(S9,IF(G9="L",N9,M9),IF(G9="L",M9,N9),TRUE,B9,D9)),"")</f>
        <v>0.73610920775865196</v>
      </c>
      <c r="U9" s="112">
        <f>IF(OR($M9="",$N9=""),"",_xlfn.BETA.INV(ABS(VLOOKUP($S$1,VLookups!$A$30:$B$31,2,FALSE)-U$3),IF($G9="L",$N9,$M9),IF($G9="L",$M9,$N9),$B9,$D9))</f>
        <v>80.667535547575412</v>
      </c>
      <c r="V9" s="113">
        <f>IF(OR($M9="",$N9=""),"",_xlfn.BETA.INV(ABS(VLOOKUP($S$1,VLookups!$A$30:$B$31,2,FALSE)-V$3),IF($G9="L",$N9,$M9),IF($G9="L",$M9,$N9),$B9,$D9))</f>
        <v>185.53190115519183</v>
      </c>
      <c r="W9" s="112">
        <f>IF(OR($M9="",$N9=""),"",_xlfn.BETA.INV(ABS(VLOOKUP($S$1,VLookups!$A$30:$B$31,2,FALSE)-W$3),IF($G9="L",$N9,$M9),IF($G9="L",$M9,$N9),$B9,$D9))</f>
        <v>88.37844998607369</v>
      </c>
      <c r="X9" s="113">
        <f>IF(OR($M9="",$N9=""),"",_xlfn.BETA.INV(ABS(VLOOKUP($S$1,VLookups!$A$30:$B$31,2,FALSE)-X$3),IF($G9="L",$N9,$M9),IF($G9="L",$M9,$N9),$B9,$D9))</f>
        <v>99.793778379062246</v>
      </c>
      <c r="Y9" s="112">
        <f>IF(OR($M9="",$N9=""),"",_xlfn.BETA.INV(ABS(VLOOKUP($S$1,VLookups!$A$30:$B$31,2,FALSE)-Y$3),IF($G9="L",$N9,$M9),IF($G9="L",$M9,$N9),$B9,$D9))</f>
        <v>109.32616444218004</v>
      </c>
      <c r="Z9" s="113">
        <f>IF(OR($M9="",$N9=""),"",_xlfn.BETA.INV(ABS(VLOOKUP($S$1,VLookups!$A$30:$B$31,2,FALSE)-Z$3),IF($G9="L",$N9,$M9),IF($G9="L",$M9,$N9),$B9,$D9))</f>
        <v>118.20309786864193</v>
      </c>
      <c r="AA9" s="112">
        <f>IF(OR($M9="",$N9=""),"",_xlfn.BETA.INV(ABS(VLOOKUP($S$1,VLookups!$A$30:$B$31,2,FALSE)-AA$3),IF($G9="L",$N9,$M9),IF($G9="L",$M9,$N9),$B9,$D9))</f>
        <v>126.98383761016913</v>
      </c>
      <c r="AB9" s="113">
        <f>IF(OR($M9="",$N9=""),"",_xlfn.BETA.INV(ABS(VLOOKUP($S$1,VLookups!$A$30:$B$31,2,FALSE)-AB$3),IF($G9="L",$N9,$M9),IF($G9="L",$M9,$N9),$B9,$D9))</f>
        <v>136.09750901724996</v>
      </c>
      <c r="AC9" s="112">
        <f>IF(OR($M9="",$N9=""),"",_xlfn.BETA.INV(ABS(VLOOKUP($S$1,VLookups!$A$30:$B$31,2,FALSE)-AC$3),IF($G9="L",$N9,$M9),IF($G9="L",$M9,$N9),$B9,$D9))</f>
        <v>146.05215784544049</v>
      </c>
      <c r="AD9" s="113">
        <f>IF(OR($M9="",$N9=""),"",_xlfn.BETA.INV(ABS(VLOOKUP($S$1,VLookups!$A$30:$B$31,2,FALSE)-AD$3),IF($G9="L",$N9,$M9),IF($G9="L",$M9,$N9),$B9,$D9))</f>
        <v>157.72555006081433</v>
      </c>
      <c r="AE9" s="112">
        <f>IF(OR($M9="",$N9=""),"",_xlfn.BETA.INV(ABS(VLOOKUP($S$1,VLookups!$A$30:$B$31,2,FALSE)-AE$3),IF($G9="L",$N9,$M9),IF($G9="L",$M9,$N9),$B9,$D9))</f>
        <v>173.43267451739814</v>
      </c>
      <c r="AF9" s="113">
        <f>IF(OR($M9="",$N9=""),"",_xlfn.BETA.INV(ABS(VLOOKUP($S$1,VLookups!$A$30:$B$31,2,FALSE)-AF$3),IF($G9="L",$N9,$M9),IF($G9="L",$M9,$N9),$B9,$D9))</f>
        <v>205.01383420511974</v>
      </c>
      <c r="AG9" s="15"/>
      <c r="AH9" s="194">
        <f t="shared" si="26"/>
        <v>0.9</v>
      </c>
      <c r="AI9" s="192">
        <f t="shared" si="27"/>
        <v>60</v>
      </c>
      <c r="AJ9" s="177">
        <f t="shared" ref="AJ9" si="231">IF(ISNONTEXT($AH9),AI9+$AH9,"")</f>
        <v>60.9</v>
      </c>
      <c r="AK9" s="177">
        <f t="shared" si="39"/>
        <v>61.8</v>
      </c>
      <c r="AL9" s="177">
        <f t="shared" si="40"/>
        <v>62.699999999999996</v>
      </c>
      <c r="AM9" s="177">
        <f t="shared" si="41"/>
        <v>63.599999999999994</v>
      </c>
      <c r="AN9" s="177">
        <f t="shared" si="42"/>
        <v>64.5</v>
      </c>
      <c r="AO9" s="177">
        <f t="shared" si="43"/>
        <v>65.400000000000006</v>
      </c>
      <c r="AP9" s="177">
        <f t="shared" si="44"/>
        <v>66.300000000000011</v>
      </c>
      <c r="AQ9" s="177">
        <f t="shared" si="45"/>
        <v>67.200000000000017</v>
      </c>
      <c r="AR9" s="177">
        <f t="shared" si="46"/>
        <v>68.100000000000023</v>
      </c>
      <c r="AS9" s="177">
        <f t="shared" si="47"/>
        <v>69.000000000000028</v>
      </c>
      <c r="AT9" s="177">
        <f t="shared" si="48"/>
        <v>69.900000000000034</v>
      </c>
      <c r="AU9" s="177">
        <f t="shared" si="49"/>
        <v>70.80000000000004</v>
      </c>
      <c r="AV9" s="177">
        <f t="shared" si="50"/>
        <v>71.700000000000045</v>
      </c>
      <c r="AW9" s="177">
        <f t="shared" si="51"/>
        <v>72.600000000000051</v>
      </c>
      <c r="AX9" s="177">
        <f t="shared" si="52"/>
        <v>73.500000000000057</v>
      </c>
      <c r="AY9" s="177">
        <f t="shared" si="53"/>
        <v>74.400000000000063</v>
      </c>
      <c r="AZ9" s="177">
        <f t="shared" si="54"/>
        <v>75.300000000000068</v>
      </c>
      <c r="BA9" s="177">
        <f t="shared" si="55"/>
        <v>76.200000000000074</v>
      </c>
      <c r="BB9" s="177">
        <f t="shared" si="56"/>
        <v>77.10000000000008</v>
      </c>
      <c r="BC9" s="177">
        <f t="shared" si="57"/>
        <v>78.000000000000085</v>
      </c>
      <c r="BD9" s="177">
        <f t="shared" si="58"/>
        <v>78.900000000000091</v>
      </c>
      <c r="BE9" s="177">
        <f t="shared" si="59"/>
        <v>79.800000000000097</v>
      </c>
      <c r="BF9" s="177">
        <f t="shared" si="60"/>
        <v>80.700000000000102</v>
      </c>
      <c r="BG9" s="177">
        <f t="shared" si="61"/>
        <v>81.600000000000108</v>
      </c>
      <c r="BH9" s="177">
        <f t="shared" si="62"/>
        <v>82.500000000000114</v>
      </c>
      <c r="BI9" s="177">
        <f t="shared" si="63"/>
        <v>83.400000000000119</v>
      </c>
      <c r="BJ9" s="177">
        <f t="shared" si="64"/>
        <v>84.300000000000125</v>
      </c>
      <c r="BK9" s="177">
        <f t="shared" si="65"/>
        <v>85.200000000000131</v>
      </c>
      <c r="BL9" s="177">
        <f t="shared" si="66"/>
        <v>86.100000000000136</v>
      </c>
      <c r="BM9" s="177">
        <f t="shared" si="67"/>
        <v>87.000000000000142</v>
      </c>
      <c r="BN9" s="177">
        <f t="shared" si="68"/>
        <v>87.900000000000148</v>
      </c>
      <c r="BO9" s="177">
        <f t="shared" si="69"/>
        <v>88.800000000000153</v>
      </c>
      <c r="BP9" s="177">
        <f t="shared" si="70"/>
        <v>89.700000000000159</v>
      </c>
      <c r="BQ9" s="177">
        <f t="shared" si="71"/>
        <v>90.600000000000165</v>
      </c>
      <c r="BR9" s="177">
        <f t="shared" si="72"/>
        <v>91.500000000000171</v>
      </c>
      <c r="BS9" s="177">
        <f t="shared" si="73"/>
        <v>92.400000000000176</v>
      </c>
      <c r="BT9" s="177">
        <f t="shared" si="74"/>
        <v>93.300000000000182</v>
      </c>
      <c r="BU9" s="177">
        <f t="shared" si="75"/>
        <v>94.200000000000188</v>
      </c>
      <c r="BV9" s="177">
        <f t="shared" si="76"/>
        <v>95.100000000000193</v>
      </c>
      <c r="BW9" s="177">
        <f t="shared" si="77"/>
        <v>96.000000000000199</v>
      </c>
      <c r="BX9" s="177">
        <f t="shared" si="78"/>
        <v>96.900000000000205</v>
      </c>
      <c r="BY9" s="177">
        <f t="shared" si="79"/>
        <v>97.80000000000021</v>
      </c>
      <c r="BZ9" s="177">
        <f t="shared" si="80"/>
        <v>98.700000000000216</v>
      </c>
      <c r="CA9" s="177">
        <f t="shared" si="81"/>
        <v>99.600000000000222</v>
      </c>
      <c r="CB9" s="177">
        <f t="shared" si="82"/>
        <v>100.50000000000023</v>
      </c>
      <c r="CC9" s="177">
        <f t="shared" si="83"/>
        <v>101.40000000000023</v>
      </c>
      <c r="CD9" s="177">
        <f t="shared" si="84"/>
        <v>102.30000000000024</v>
      </c>
      <c r="CE9" s="177">
        <f t="shared" si="85"/>
        <v>103.20000000000024</v>
      </c>
      <c r="CF9" s="177">
        <f t="shared" si="86"/>
        <v>104.10000000000025</v>
      </c>
      <c r="CG9" s="177">
        <f t="shared" si="87"/>
        <v>105.00000000000026</v>
      </c>
      <c r="CH9" s="177">
        <f t="shared" si="88"/>
        <v>105.90000000000026</v>
      </c>
      <c r="CI9" s="177">
        <f t="shared" si="89"/>
        <v>106.80000000000027</v>
      </c>
      <c r="CJ9" s="177">
        <f t="shared" si="90"/>
        <v>107.70000000000027</v>
      </c>
      <c r="CK9" s="177">
        <f t="shared" si="91"/>
        <v>108.60000000000028</v>
      </c>
      <c r="CL9" s="177">
        <f t="shared" si="92"/>
        <v>109.50000000000028</v>
      </c>
      <c r="CM9" s="177">
        <f t="shared" si="93"/>
        <v>110.40000000000029</v>
      </c>
      <c r="CN9" s="177">
        <f t="shared" si="94"/>
        <v>111.3000000000003</v>
      </c>
      <c r="CO9" s="177">
        <f t="shared" si="95"/>
        <v>112.2000000000003</v>
      </c>
      <c r="CP9" s="177">
        <f t="shared" si="96"/>
        <v>113.10000000000031</v>
      </c>
      <c r="CQ9" s="177">
        <f t="shared" si="97"/>
        <v>114.00000000000031</v>
      </c>
      <c r="CR9" s="177">
        <f t="shared" si="98"/>
        <v>114.90000000000032</v>
      </c>
      <c r="CS9" s="177">
        <f t="shared" si="99"/>
        <v>115.80000000000032</v>
      </c>
      <c r="CT9" s="177">
        <f t="shared" si="100"/>
        <v>116.70000000000033</v>
      </c>
      <c r="CU9" s="177">
        <f t="shared" si="101"/>
        <v>117.60000000000034</v>
      </c>
      <c r="CV9" s="177">
        <f t="shared" si="32"/>
        <v>118.50000000000034</v>
      </c>
      <c r="CW9" s="177">
        <f t="shared" si="102"/>
        <v>119.40000000000035</v>
      </c>
      <c r="CX9" s="177">
        <f t="shared" si="103"/>
        <v>120.30000000000035</v>
      </c>
      <c r="CY9" s="177">
        <f t="shared" si="104"/>
        <v>121.20000000000036</v>
      </c>
      <c r="CZ9" s="177">
        <f t="shared" si="105"/>
        <v>122.10000000000036</v>
      </c>
      <c r="DA9" s="177">
        <f t="shared" si="106"/>
        <v>123.00000000000037</v>
      </c>
      <c r="DB9" s="177">
        <f t="shared" si="107"/>
        <v>123.90000000000038</v>
      </c>
      <c r="DC9" s="177">
        <f t="shared" si="108"/>
        <v>124.80000000000038</v>
      </c>
      <c r="DD9" s="177">
        <f t="shared" si="109"/>
        <v>125.70000000000039</v>
      </c>
      <c r="DE9" s="177">
        <f t="shared" si="110"/>
        <v>126.60000000000039</v>
      </c>
      <c r="DF9" s="177">
        <f t="shared" si="111"/>
        <v>127.5000000000004</v>
      </c>
      <c r="DG9" s="177">
        <f t="shared" si="112"/>
        <v>128.4000000000004</v>
      </c>
      <c r="DH9" s="177">
        <f t="shared" si="113"/>
        <v>129.30000000000041</v>
      </c>
      <c r="DI9" s="177">
        <f t="shared" si="114"/>
        <v>130.20000000000041</v>
      </c>
      <c r="DJ9" s="177">
        <f t="shared" si="115"/>
        <v>131.10000000000042</v>
      </c>
      <c r="DK9" s="177">
        <f t="shared" si="116"/>
        <v>132.00000000000043</v>
      </c>
      <c r="DL9" s="177">
        <f t="shared" si="117"/>
        <v>132.90000000000043</v>
      </c>
      <c r="DM9" s="177">
        <f t="shared" si="118"/>
        <v>133.80000000000044</v>
      </c>
      <c r="DN9" s="177">
        <f t="shared" si="119"/>
        <v>134.70000000000044</v>
      </c>
      <c r="DO9" s="177">
        <f t="shared" si="120"/>
        <v>135.60000000000045</v>
      </c>
      <c r="DP9" s="177">
        <f t="shared" si="121"/>
        <v>136.50000000000045</v>
      </c>
      <c r="DQ9" s="177">
        <f t="shared" si="122"/>
        <v>137.40000000000046</v>
      </c>
      <c r="DR9" s="177">
        <f t="shared" si="123"/>
        <v>138.30000000000047</v>
      </c>
      <c r="DS9" s="177">
        <f t="shared" si="124"/>
        <v>139.20000000000047</v>
      </c>
      <c r="DT9" s="177">
        <f t="shared" si="125"/>
        <v>140.10000000000048</v>
      </c>
      <c r="DU9" s="177">
        <f t="shared" si="126"/>
        <v>141.00000000000048</v>
      </c>
      <c r="DV9" s="177">
        <f t="shared" si="127"/>
        <v>141.90000000000049</v>
      </c>
      <c r="DW9" s="177">
        <f t="shared" si="128"/>
        <v>142.80000000000049</v>
      </c>
      <c r="DX9" s="177">
        <f t="shared" si="129"/>
        <v>143.7000000000005</v>
      </c>
      <c r="DY9" s="177">
        <f t="shared" si="130"/>
        <v>144.60000000000051</v>
      </c>
      <c r="DZ9" s="177">
        <f t="shared" si="131"/>
        <v>145.50000000000051</v>
      </c>
      <c r="EA9" s="177">
        <f t="shared" si="132"/>
        <v>146.40000000000052</v>
      </c>
      <c r="EB9" s="177">
        <f t="shared" si="133"/>
        <v>147.30000000000052</v>
      </c>
      <c r="EC9" s="177">
        <f t="shared" si="134"/>
        <v>148.20000000000053</v>
      </c>
      <c r="ED9" s="177">
        <f t="shared" si="135"/>
        <v>149.10000000000053</v>
      </c>
      <c r="EE9" s="177">
        <f t="shared" si="136"/>
        <v>150.00000000000054</v>
      </c>
      <c r="EF9" s="177">
        <f t="shared" si="137"/>
        <v>150.90000000000055</v>
      </c>
      <c r="EG9" s="177">
        <f t="shared" si="138"/>
        <v>151.80000000000055</v>
      </c>
      <c r="EH9" s="177">
        <f t="shared" si="139"/>
        <v>152.70000000000056</v>
      </c>
      <c r="EI9" s="177">
        <f t="shared" si="140"/>
        <v>153.60000000000056</v>
      </c>
      <c r="EJ9" s="177">
        <f t="shared" si="141"/>
        <v>154.50000000000057</v>
      </c>
      <c r="EK9" s="177">
        <f t="shared" si="142"/>
        <v>155.40000000000057</v>
      </c>
      <c r="EL9" s="177">
        <f t="shared" si="143"/>
        <v>156.30000000000058</v>
      </c>
      <c r="EM9" s="177">
        <f t="shared" si="144"/>
        <v>157.20000000000059</v>
      </c>
      <c r="EN9" s="177">
        <f t="shared" si="145"/>
        <v>158.10000000000059</v>
      </c>
      <c r="EO9" s="177">
        <f t="shared" si="146"/>
        <v>159.0000000000006</v>
      </c>
      <c r="EP9" s="177">
        <f t="shared" si="147"/>
        <v>159.9000000000006</v>
      </c>
      <c r="EQ9" s="177">
        <f t="shared" si="148"/>
        <v>160.80000000000061</v>
      </c>
      <c r="ER9" s="177">
        <f t="shared" si="149"/>
        <v>161.70000000000061</v>
      </c>
      <c r="ES9" s="177">
        <f t="shared" si="150"/>
        <v>162.60000000000062</v>
      </c>
      <c r="ET9" s="177">
        <f t="shared" si="151"/>
        <v>163.50000000000063</v>
      </c>
      <c r="EU9" s="177">
        <f t="shared" si="152"/>
        <v>164.40000000000063</v>
      </c>
      <c r="EV9" s="177">
        <f t="shared" si="153"/>
        <v>165.30000000000064</v>
      </c>
      <c r="EW9" s="177">
        <f t="shared" si="154"/>
        <v>166.20000000000064</v>
      </c>
      <c r="EX9" s="177">
        <f t="shared" si="155"/>
        <v>167.10000000000065</v>
      </c>
      <c r="EY9" s="177">
        <f t="shared" si="156"/>
        <v>168.00000000000065</v>
      </c>
      <c r="EZ9" s="177">
        <f t="shared" si="157"/>
        <v>168.90000000000066</v>
      </c>
      <c r="FA9" s="177">
        <f t="shared" si="158"/>
        <v>169.80000000000067</v>
      </c>
      <c r="FB9" s="177">
        <f t="shared" si="159"/>
        <v>170.70000000000067</v>
      </c>
      <c r="FC9" s="177">
        <f t="shared" si="160"/>
        <v>171.60000000000068</v>
      </c>
      <c r="FD9" s="177">
        <f t="shared" si="161"/>
        <v>172.50000000000068</v>
      </c>
      <c r="FE9" s="177">
        <f t="shared" si="162"/>
        <v>173.40000000000069</v>
      </c>
      <c r="FF9" s="177">
        <f t="shared" si="163"/>
        <v>174.30000000000069</v>
      </c>
      <c r="FG9" s="177">
        <f t="shared" si="164"/>
        <v>175.2000000000007</v>
      </c>
      <c r="FH9" s="177">
        <f t="shared" si="33"/>
        <v>176.1000000000007</v>
      </c>
      <c r="FI9" s="177">
        <f t="shared" si="165"/>
        <v>177.00000000000071</v>
      </c>
      <c r="FJ9" s="177">
        <f t="shared" si="166"/>
        <v>177.90000000000072</v>
      </c>
      <c r="FK9" s="177">
        <f t="shared" si="167"/>
        <v>178.80000000000072</v>
      </c>
      <c r="FL9" s="177">
        <f t="shared" si="168"/>
        <v>179.70000000000073</v>
      </c>
      <c r="FM9" s="177">
        <f t="shared" si="169"/>
        <v>180.60000000000073</v>
      </c>
      <c r="FN9" s="177">
        <f t="shared" si="170"/>
        <v>181.50000000000074</v>
      </c>
      <c r="FO9" s="177">
        <f t="shared" si="171"/>
        <v>182.40000000000074</v>
      </c>
      <c r="FP9" s="177">
        <f t="shared" si="172"/>
        <v>183.30000000000075</v>
      </c>
      <c r="FQ9" s="177">
        <f t="shared" si="173"/>
        <v>184.20000000000076</v>
      </c>
      <c r="FR9" s="177">
        <f t="shared" si="174"/>
        <v>185.10000000000076</v>
      </c>
      <c r="FS9" s="177">
        <f t="shared" si="175"/>
        <v>186.00000000000077</v>
      </c>
      <c r="FT9" s="177">
        <f t="shared" si="176"/>
        <v>186.90000000000077</v>
      </c>
      <c r="FU9" s="177">
        <f t="shared" si="177"/>
        <v>187.80000000000078</v>
      </c>
      <c r="FV9" s="177">
        <f t="shared" si="178"/>
        <v>188.70000000000078</v>
      </c>
      <c r="FW9" s="177">
        <f t="shared" si="179"/>
        <v>189.60000000000079</v>
      </c>
      <c r="FX9" s="177">
        <f t="shared" si="180"/>
        <v>190.5000000000008</v>
      </c>
      <c r="FY9" s="177">
        <f t="shared" si="181"/>
        <v>191.4000000000008</v>
      </c>
      <c r="FZ9" s="177">
        <f t="shared" si="182"/>
        <v>192.30000000000081</v>
      </c>
      <c r="GA9" s="177">
        <f t="shared" si="183"/>
        <v>193.20000000000081</v>
      </c>
      <c r="GB9" s="177">
        <f t="shared" si="184"/>
        <v>194.10000000000082</v>
      </c>
      <c r="GC9" s="177">
        <f t="shared" si="185"/>
        <v>195.00000000000082</v>
      </c>
      <c r="GD9" s="177">
        <f t="shared" si="186"/>
        <v>195.90000000000083</v>
      </c>
      <c r="GE9" s="177">
        <f t="shared" si="187"/>
        <v>196.80000000000084</v>
      </c>
      <c r="GF9" s="177">
        <f t="shared" si="188"/>
        <v>197.70000000000084</v>
      </c>
      <c r="GG9" s="177">
        <f t="shared" si="189"/>
        <v>198.60000000000085</v>
      </c>
      <c r="GH9" s="177">
        <f t="shared" si="190"/>
        <v>199.50000000000085</v>
      </c>
      <c r="GI9" s="177">
        <f t="shared" si="191"/>
        <v>200.40000000000086</v>
      </c>
      <c r="GJ9" s="177">
        <f t="shared" si="192"/>
        <v>201.30000000000086</v>
      </c>
      <c r="GK9" s="177">
        <f t="shared" si="193"/>
        <v>202.20000000000087</v>
      </c>
      <c r="GL9" s="177">
        <f t="shared" si="194"/>
        <v>203.10000000000088</v>
      </c>
      <c r="GM9" s="177">
        <f t="shared" si="195"/>
        <v>204.00000000000088</v>
      </c>
      <c r="GN9" s="177">
        <f t="shared" si="196"/>
        <v>204.90000000000089</v>
      </c>
      <c r="GO9" s="177">
        <f t="shared" si="197"/>
        <v>205.80000000000089</v>
      </c>
      <c r="GP9" s="177">
        <f t="shared" si="198"/>
        <v>206.7000000000009</v>
      </c>
      <c r="GQ9" s="177">
        <f t="shared" si="199"/>
        <v>207.6000000000009</v>
      </c>
      <c r="GR9" s="177">
        <f t="shared" si="200"/>
        <v>208.50000000000091</v>
      </c>
      <c r="GS9" s="177">
        <f t="shared" si="201"/>
        <v>209.40000000000092</v>
      </c>
      <c r="GT9" s="177">
        <f t="shared" si="202"/>
        <v>210.30000000000092</v>
      </c>
      <c r="GU9" s="177">
        <f t="shared" si="203"/>
        <v>211.20000000000093</v>
      </c>
      <c r="GV9" s="177">
        <f t="shared" si="204"/>
        <v>212.10000000000093</v>
      </c>
      <c r="GW9" s="177">
        <f t="shared" si="205"/>
        <v>213.00000000000094</v>
      </c>
      <c r="GX9" s="177">
        <f t="shared" si="206"/>
        <v>213.90000000000094</v>
      </c>
      <c r="GY9" s="177">
        <f t="shared" si="207"/>
        <v>214.80000000000095</v>
      </c>
      <c r="GZ9" s="177">
        <f t="shared" si="208"/>
        <v>215.70000000000095</v>
      </c>
      <c r="HA9" s="177">
        <f t="shared" si="209"/>
        <v>216.60000000000096</v>
      </c>
      <c r="HB9" s="177">
        <f t="shared" si="210"/>
        <v>217.50000000000097</v>
      </c>
      <c r="HC9" s="177">
        <f t="shared" si="211"/>
        <v>218.40000000000097</v>
      </c>
      <c r="HD9" s="177">
        <f t="shared" si="212"/>
        <v>219.30000000000098</v>
      </c>
      <c r="HE9" s="177">
        <f t="shared" si="213"/>
        <v>220.20000000000098</v>
      </c>
      <c r="HF9" s="177">
        <f t="shared" si="214"/>
        <v>221.10000000000099</v>
      </c>
      <c r="HG9" s="177">
        <f t="shared" si="215"/>
        <v>222.00000000000099</v>
      </c>
      <c r="HH9" s="177">
        <f t="shared" si="216"/>
        <v>222.900000000001</v>
      </c>
      <c r="HI9" s="177">
        <f t="shared" si="217"/>
        <v>223.80000000000101</v>
      </c>
      <c r="HJ9" s="177">
        <f t="shared" si="218"/>
        <v>224.70000000000101</v>
      </c>
      <c r="HK9" s="177">
        <f t="shared" si="219"/>
        <v>225.60000000000102</v>
      </c>
      <c r="HL9" s="177">
        <f t="shared" si="220"/>
        <v>226.50000000000102</v>
      </c>
      <c r="HM9" s="177">
        <f t="shared" si="221"/>
        <v>227.40000000000103</v>
      </c>
      <c r="HN9" s="177">
        <f t="shared" si="222"/>
        <v>228.30000000000103</v>
      </c>
      <c r="HO9" s="177">
        <f t="shared" si="223"/>
        <v>229.20000000000104</v>
      </c>
      <c r="HP9" s="177">
        <f t="shared" si="224"/>
        <v>230.10000000000105</v>
      </c>
      <c r="HQ9" s="177">
        <f t="shared" si="225"/>
        <v>231.00000000000105</v>
      </c>
      <c r="HR9" s="177">
        <f t="shared" si="226"/>
        <v>231.90000000000106</v>
      </c>
      <c r="HS9" s="177">
        <f t="shared" si="227"/>
        <v>232.80000000000106</v>
      </c>
      <c r="HT9" s="177">
        <f t="shared" si="34"/>
        <v>233.70000000000107</v>
      </c>
      <c r="HU9" s="177">
        <f t="shared" si="9"/>
        <v>234.60000000000107</v>
      </c>
      <c r="HV9" s="177">
        <f t="shared" si="9"/>
        <v>235.50000000000108</v>
      </c>
      <c r="HW9" s="177">
        <f t="shared" si="9"/>
        <v>236.40000000000109</v>
      </c>
      <c r="HX9" s="177">
        <f t="shared" si="9"/>
        <v>237.30000000000109</v>
      </c>
      <c r="HY9" s="177">
        <f t="shared" si="9"/>
        <v>238.2000000000011</v>
      </c>
      <c r="HZ9" s="177">
        <f t="shared" si="9"/>
        <v>239.1000000000011</v>
      </c>
      <c r="IA9" s="192">
        <f t="shared" si="29"/>
        <v>239.9990000000011</v>
      </c>
      <c r="IB9" s="193">
        <f t="shared" si="10"/>
        <v>0</v>
      </c>
      <c r="IC9" s="193">
        <f t="shared" si="228"/>
        <v>6.9836706451630363E-5</v>
      </c>
      <c r="ID9" s="193">
        <f t="shared" si="228"/>
        <v>1.9456516406249967E-4</v>
      </c>
      <c r="IE9" s="193">
        <f t="shared" si="228"/>
        <v>3.5205059356209934E-4</v>
      </c>
      <c r="IF9" s="193">
        <f t="shared" si="228"/>
        <v>5.3380510324048587E-4</v>
      </c>
      <c r="IG9" s="193">
        <f t="shared" si="228"/>
        <v>7.3465486838336527E-4</v>
      </c>
      <c r="IH9" s="193">
        <f t="shared" si="228"/>
        <v>9.5094759777825067E-4</v>
      </c>
      <c r="II9" s="193">
        <f t="shared" si="228"/>
        <v>1.1798953983468475E-3</v>
      </c>
      <c r="IJ9" s="193">
        <f t="shared" si="228"/>
        <v>1.4192640000000047E-3</v>
      </c>
      <c r="IK9" s="193">
        <f t="shared" si="228"/>
        <v>1.6672026280915252E-3</v>
      </c>
      <c r="IL9" s="193">
        <f t="shared" si="228"/>
        <v>1.9221413571625591E-3</v>
      </c>
      <c r="IM9" s="193">
        <f t="shared" si="228"/>
        <v>2.1827246877764621E-3</v>
      </c>
      <c r="IN9" s="193">
        <f t="shared" si="228"/>
        <v>2.4477662205629244E-3</v>
      </c>
      <c r="IO9" s="193">
        <f t="shared" si="228"/>
        <v>2.7162164082067874E-3</v>
      </c>
      <c r="IP9" s="193">
        <f t="shared" si="228"/>
        <v>2.9871388243808373E-3</v>
      </c>
      <c r="IQ9" s="193">
        <f t="shared" si="228"/>
        <v>3.2596922062817662E-3</v>
      </c>
      <c r="IR9" s="193">
        <f t="shared" si="228"/>
        <v>3.5331165435501378E-3</v>
      </c>
      <c r="IS9" s="193">
        <f t="shared" si="228"/>
        <v>3.806722083879166E-3</v>
      </c>
      <c r="IT9" s="193">
        <f t="shared" si="228"/>
        <v>4.0798804921875244E-3</v>
      </c>
      <c r="IU9" s="193">
        <f t="shared" si="228"/>
        <v>4.3520176333624004E-3</v>
      </c>
      <c r="IV9" s="193">
        <f t="shared" si="228"/>
        <v>4.6226076015164789E-3</v>
      </c>
      <c r="IW9" s="193">
        <f t="shared" si="228"/>
        <v>4.8911677217810577E-3</v>
      </c>
      <c r="IX9" s="193">
        <f t="shared" si="228"/>
        <v>5.1572543218014666E-3</v>
      </c>
      <c r="IY9" s="193">
        <f t="shared" si="228"/>
        <v>5.4204591202497137E-3</v>
      </c>
      <c r="IZ9" s="193">
        <f t="shared" si="228"/>
        <v>5.6804061156900025E-3</v>
      </c>
      <c r="JA9" s="193">
        <f t="shared" si="228"/>
        <v>5.9367488854465533E-3</v>
      </c>
      <c r="JB9" s="193">
        <f t="shared" si="228"/>
        <v>6.1891682236417302E-3</v>
      </c>
      <c r="JC9" s="193">
        <f t="shared" si="228"/>
        <v>6.4373700622530582E-3</v>
      </c>
      <c r="JD9" s="193">
        <f t="shared" si="228"/>
        <v>6.6810836302199144E-3</v>
      </c>
      <c r="JE9" s="193">
        <f t="shared" si="228"/>
        <v>6.9200598142476321E-3</v>
      </c>
      <c r="JF9" s="193">
        <f t="shared" si="228"/>
        <v>7.1540696916680673E-3</v>
      </c>
      <c r="JG9" s="193">
        <f t="shared" si="228"/>
        <v>7.3829032109946711E-3</v>
      </c>
      <c r="JH9" s="193">
        <f t="shared" si="228"/>
        <v>7.6063680000000395E-3</v>
      </c>
      <c r="JI9" s="193">
        <f t="shared" si="228"/>
        <v>7.8242882844982951E-3</v>
      </c>
      <c r="JJ9" s="193">
        <f t="shared" si="228"/>
        <v>8.0365039037207566E-3</v>
      </c>
      <c r="JK9" s="193">
        <f t="shared" si="228"/>
        <v>8.2428694103730601E-3</v>
      </c>
      <c r="JL9" s="193">
        <f t="shared" si="228"/>
        <v>8.4432532452619231E-3</v>
      </c>
      <c r="JM9" s="193">
        <f t="shared" si="228"/>
        <v>8.6375369778624693E-3</v>
      </c>
      <c r="JN9" s="193">
        <f t="shared" si="228"/>
        <v>8.825614605425804E-3</v>
      </c>
      <c r="JO9" s="193">
        <f t="shared" si="228"/>
        <v>9.0073919042504176E-3</v>
      </c>
      <c r="JP9" s="193">
        <f t="shared" si="228"/>
        <v>9.1827858275991773E-3</v>
      </c>
      <c r="JQ9" s="193">
        <f t="shared" si="228"/>
        <v>9.3517239454662237E-3</v>
      </c>
      <c r="JR9" s="193">
        <f t="shared" si="228"/>
        <v>9.514143922009527E-3</v>
      </c>
      <c r="JS9" s="193">
        <f t="shared" si="228"/>
        <v>9.6699930269848345E-3</v>
      </c>
      <c r="JT9" s="193">
        <f t="shared" si="228"/>
        <v>9.8192276779604671E-3</v>
      </c>
      <c r="JU9" s="193">
        <f t="shared" si="228"/>
        <v>9.9618130104728794E-3</v>
      </c>
      <c r="JV9" s="193">
        <f t="shared" si="228"/>
        <v>1.0097722473610463E-2</v>
      </c>
      <c r="JW9" s="193">
        <f t="shared" si="228"/>
        <v>1.0226937448795805E-2</v>
      </c>
      <c r="JX9" s="193">
        <f t="shared" si="228"/>
        <v>1.0349446889781925E-2</v>
      </c>
      <c r="JY9" s="193">
        <f t="shared" si="228"/>
        <v>1.0465246982091288E-2</v>
      </c>
      <c r="JZ9" s="193">
        <f t="shared" si="228"/>
        <v>1.0574340820312535E-2</v>
      </c>
      <c r="KA9" s="193">
        <f t="shared" si="228"/>
        <v>1.0676738101832801E-2</v>
      </c>
      <c r="KB9" s="193">
        <f t="shared" si="228"/>
        <v>1.0772454835726589E-2</v>
      </c>
      <c r="KC9" s="193">
        <f t="shared" si="228"/>
        <v>1.0861513065648079E-2</v>
      </c>
      <c r="KD9" s="193">
        <f t="shared" si="228"/>
        <v>1.094394060568501E-2</v>
      </c>
      <c r="KE9" s="193">
        <f t="shared" si="228"/>
        <v>1.1019770788230663E-2</v>
      </c>
      <c r="KF9" s="193">
        <f t="shared" si="228"/>
        <v>1.1089042223017848E-2</v>
      </c>
      <c r="KG9" s="193">
        <f t="shared" si="228"/>
        <v>1.1151798566536522E-2</v>
      </c>
      <c r="KH9" s="193">
        <f t="shared" si="228"/>
        <v>1.1208088301125928E-2</v>
      </c>
      <c r="KI9" s="193">
        <f t="shared" si="228"/>
        <v>1.1257964523094039E-2</v>
      </c>
      <c r="KJ9" s="193">
        <f t="shared" si="228"/>
        <v>1.1301484739272631E-2</v>
      </c>
      <c r="KK9" s="193">
        <f t="shared" si="228"/>
        <v>1.1338710671465926E-2</v>
      </c>
      <c r="KL9" s="193">
        <f t="shared" si="228"/>
        <v>1.1369708068295667E-2</v>
      </c>
      <c r="KM9" s="193">
        <f t="shared" si="228"/>
        <v>1.1394546523985638E-2</v>
      </c>
      <c r="KN9" s="193">
        <f t="shared" si="35"/>
        <v>1.1413299303665168E-2</v>
      </c>
      <c r="KO9" s="193">
        <f t="shared" si="229"/>
        <v>1.1426043174803965E-2</v>
      </c>
      <c r="KP9" s="193">
        <f t="shared" si="229"/>
        <v>1.1432858244420531E-2</v>
      </c>
      <c r="KQ9" s="193">
        <f t="shared" si="229"/>
        <v>1.1433827801733411E-2</v>
      </c>
      <c r="KR9" s="193">
        <f t="shared" si="229"/>
        <v>1.1429038165949073E-2</v>
      </c>
      <c r="KS9" s="193">
        <f t="shared" si="229"/>
        <v>1.1418578538902749E-2</v>
      </c>
      <c r="KT9" s="193">
        <f t="shared" si="229"/>
        <v>1.1402540862288821E-2</v>
      </c>
      <c r="KU9" s="193">
        <f t="shared" si="229"/>
        <v>1.1381019679236045E-2</v>
      </c>
      <c r="KV9" s="193">
        <f t="shared" si="229"/>
        <v>1.1354111999999993E-2</v>
      </c>
      <c r="KW9" s="193">
        <f t="shared" si="229"/>
        <v>1.1321917171560595E-2</v>
      </c>
      <c r="KX9" s="193">
        <f t="shared" si="229"/>
        <v>1.1284536750927075E-2</v>
      </c>
      <c r="KY9" s="193">
        <f t="shared" si="229"/>
        <v>1.1242074381965665E-2</v>
      </c>
      <c r="KZ9" s="193">
        <f t="shared" si="229"/>
        <v>1.1194635675577588E-2</v>
      </c>
      <c r="LA9" s="193">
        <f t="shared" si="229"/>
        <v>1.1142328093065916E-2</v>
      </c>
      <c r="LB9" s="193">
        <f t="shared" si="229"/>
        <v>1.1085260832540144E-2</v>
      </c>
      <c r="LC9" s="193">
        <f t="shared" si="229"/>
        <v>1.102354471821684E-2</v>
      </c>
      <c r="LD9" s="193">
        <f t="shared" si="229"/>
        <v>1.0957292092483407E-2</v>
      </c>
      <c r="LE9" s="193">
        <f t="shared" si="229"/>
        <v>1.0886616710600103E-2</v>
      </c>
      <c r="LF9" s="193">
        <f t="shared" si="229"/>
        <v>1.0811633637922988E-2</v>
      </c>
      <c r="LG9" s="193">
        <f t="shared" si="229"/>
        <v>1.0732459149537315E-2</v>
      </c>
      <c r="LH9" s="193">
        <f t="shared" si="229"/>
        <v>1.0649210632197457E-2</v>
      </c>
      <c r="LI9" s="193">
        <f t="shared" si="229"/>
        <v>1.0562006488475273E-2</v>
      </c>
      <c r="LJ9" s="193">
        <f t="shared" si="229"/>
        <v>1.0470966043024544E-2</v>
      </c>
      <c r="LK9" s="193">
        <f t="shared" si="229"/>
        <v>1.0376209450874151E-2</v>
      </c>
      <c r="LL9" s="193">
        <f t="shared" si="229"/>
        <v>1.0277857607667591E-2</v>
      </c>
      <c r="LM9" s="193">
        <f t="shared" si="229"/>
        <v>1.0176032061770816E-2</v>
      </c>
      <c r="LN9" s="193">
        <f t="shared" si="229"/>
        <v>1.0070854928174697E-2</v>
      </c>
      <c r="LO9" s="193">
        <f t="shared" si="229"/>
        <v>9.9624488041221947E-3</v>
      </c>
      <c r="LP9" s="193">
        <f t="shared" si="229"/>
        <v>9.8509366863941336E-3</v>
      </c>
      <c r="LQ9" s="193">
        <f t="shared" si="229"/>
        <v>9.7364418901907286E-3</v>
      </c>
      <c r="LR9" s="193">
        <f t="shared" si="229"/>
        <v>9.6190879695494096E-3</v>
      </c>
      <c r="LS9" s="193">
        <f t="shared" si="229"/>
        <v>9.4989986392422995E-3</v>
      </c>
      <c r="LT9" s="193">
        <f t="shared" si="229"/>
        <v>9.3762976980997538E-3</v>
      </c>
      <c r="LU9" s="193">
        <f t="shared" si="229"/>
        <v>9.2511089537087032E-3</v>
      </c>
      <c r="LV9" s="193">
        <f t="shared" si="229"/>
        <v>9.123556148437427E-3</v>
      </c>
      <c r="LW9" s="193">
        <f t="shared" si="229"/>
        <v>8.9937628867402843E-3</v>
      </c>
      <c r="LX9" s="193">
        <f t="shared" si="229"/>
        <v>8.8618525636985183E-3</v>
      </c>
      <c r="LY9" s="193">
        <f t="shared" si="229"/>
        <v>8.7279482947550686E-3</v>
      </c>
      <c r="LZ9" s="193">
        <f t="shared" si="229"/>
        <v>8.5921728466033208E-3</v>
      </c>
      <c r="MA9" s="193">
        <f t="shared" si="229"/>
        <v>8.4546485691917271E-3</v>
      </c>
      <c r="MB9" s="193">
        <f t="shared" si="229"/>
        <v>8.3154973288076146E-3</v>
      </c>
      <c r="MC9" s="193">
        <f t="shared" si="229"/>
        <v>8.1748404422055908E-3</v>
      </c>
      <c r="MD9" s="193">
        <f t="shared" si="229"/>
        <v>8.0327986117470565E-3</v>
      </c>
      <c r="ME9" s="193">
        <f t="shared" si="229"/>
        <v>7.8894918615191323E-3</v>
      </c>
      <c r="MF9" s="193">
        <f t="shared" si="229"/>
        <v>7.7450394744025142E-3</v>
      </c>
      <c r="MG9" s="193">
        <f t="shared" si="229"/>
        <v>7.5995599300590017E-3</v>
      </c>
      <c r="MH9" s="193">
        <f t="shared" si="229"/>
        <v>7.4531708438110239E-3</v>
      </c>
      <c r="MI9" s="193">
        <f t="shared" si="229"/>
        <v>7.3059889063862111E-3</v>
      </c>
      <c r="MJ9" s="193">
        <f t="shared" si="229"/>
        <v>7.1581298245015209E-3</v>
      </c>
      <c r="MK9" s="193">
        <f t="shared" si="229"/>
        <v>7.00970826226227E-3</v>
      </c>
      <c r="ML9" s="193">
        <f t="shared" si="229"/>
        <v>6.8608377833525528E-3</v>
      </c>
      <c r="MM9" s="193">
        <f t="shared" si="229"/>
        <v>6.7116307939943769E-3</v>
      </c>
      <c r="MN9" s="193">
        <f t="shared" si="229"/>
        <v>6.56219848665385E-3</v>
      </c>
      <c r="MO9" s="193">
        <f t="shared" si="229"/>
        <v>6.4126507844734478E-3</v>
      </c>
      <c r="MP9" s="193">
        <f t="shared" si="229"/>
        <v>6.2630962864104606E-3</v>
      </c>
      <c r="MQ9" s="193">
        <f t="shared" si="229"/>
        <v>6.1136422130621598E-3</v>
      </c>
      <c r="MR9" s="193">
        <f t="shared" si="229"/>
        <v>5.9643943531593156E-3</v>
      </c>
      <c r="MS9" s="193">
        <f t="shared" si="229"/>
        <v>5.8154570107100539E-3</v>
      </c>
      <c r="MT9" s="193">
        <f t="shared" si="229"/>
        <v>5.666932952777046E-3</v>
      </c>
      <c r="MU9" s="193">
        <f t="shared" si="229"/>
        <v>5.5189233578713352E-3</v>
      </c>
      <c r="MV9" s="193">
        <f t="shared" si="229"/>
        <v>5.3715277649470086E-3</v>
      </c>
      <c r="MW9" s="193">
        <f t="shared" si="229"/>
        <v>5.2248440229812664E-3</v>
      </c>
      <c r="MX9" s="193">
        <f t="shared" si="229"/>
        <v>5.0789682411251239E-3</v>
      </c>
      <c r="MY9" s="193">
        <f t="shared" si="229"/>
        <v>4.9339947394104978E-3</v>
      </c>
      <c r="MZ9" s="193">
        <f t="shared" si="36"/>
        <v>4.7900159999998883E-3</v>
      </c>
      <c r="NA9" s="193">
        <f t="shared" si="230"/>
        <v>4.6471226189653504E-3</v>
      </c>
      <c r="NB9" s="193">
        <f t="shared" si="230"/>
        <v>4.5054032585839874E-3</v>
      </c>
      <c r="NC9" s="193">
        <f t="shared" si="230"/>
        <v>4.3649446001375446E-3</v>
      </c>
      <c r="ND9" s="193">
        <f t="shared" si="230"/>
        <v>4.2258312972041495E-3</v>
      </c>
      <c r="NE9" s="193">
        <f t="shared" si="230"/>
        <v>4.0881459294306423E-3</v>
      </c>
      <c r="NF9" s="193">
        <f t="shared" si="230"/>
        <v>3.9519689567743274E-3</v>
      </c>
      <c r="NG9" s="193">
        <f t="shared" si="230"/>
        <v>3.8173786742033331E-3</v>
      </c>
      <c r="NH9" s="193">
        <f t="shared" si="230"/>
        <v>3.6844511668451714E-3</v>
      </c>
      <c r="NI9" s="193">
        <f t="shared" si="230"/>
        <v>3.5532602655733159E-3</v>
      </c>
      <c r="NJ9" s="193">
        <f t="shared" si="230"/>
        <v>3.423877503022088E-3</v>
      </c>
      <c r="NK9" s="193">
        <f t="shared" si="230"/>
        <v>3.2963720700203598E-3</v>
      </c>
      <c r="NL9" s="193">
        <f t="shared" si="230"/>
        <v>3.1708107724348956E-3</v>
      </c>
      <c r="NM9" s="193">
        <f t="shared" si="230"/>
        <v>3.047257988414427E-3</v>
      </c>
      <c r="NN9" s="193">
        <f t="shared" si="230"/>
        <v>2.9257756260259288E-3</v>
      </c>
      <c r="NO9" s="193">
        <f t="shared" si="230"/>
        <v>2.8064230812746794E-3</v>
      </c>
      <c r="NP9" s="193">
        <f t="shared" si="230"/>
        <v>2.6892571965000784E-3</v>
      </c>
      <c r="NQ9" s="193">
        <f t="shared" si="230"/>
        <v>2.574332219139319E-3</v>
      </c>
      <c r="NR9" s="193">
        <f t="shared" si="230"/>
        <v>2.4616997608514048E-3</v>
      </c>
      <c r="NS9" s="193">
        <f t="shared" si="230"/>
        <v>2.3514087569940288E-3</v>
      </c>
      <c r="NT9" s="193">
        <f t="shared" si="230"/>
        <v>2.2435054264462518E-3</v>
      </c>
      <c r="NU9" s="193">
        <f t="shared" si="230"/>
        <v>2.1380332317699458E-3</v>
      </c>
      <c r="NV9" s="193">
        <f t="shared" si="230"/>
        <v>2.0350328397033329E-3</v>
      </c>
      <c r="NW9" s="193">
        <f t="shared" si="230"/>
        <v>1.9345420819800022E-3</v>
      </c>
      <c r="NX9" s="193">
        <f t="shared" si="230"/>
        <v>1.8365959164671126E-3</v>
      </c>
      <c r="NY9" s="193">
        <f t="shared" si="230"/>
        <v>1.7412263886165103E-3</v>
      </c>
      <c r="NZ9" s="193">
        <f t="shared" si="230"/>
        <v>1.6484625932228322E-3</v>
      </c>
      <c r="OA9" s="193">
        <f t="shared" si="230"/>
        <v>1.5583306364826985E-3</v>
      </c>
      <c r="OB9" s="193">
        <f t="shared" si="230"/>
        <v>1.4708535983493491E-3</v>
      </c>
      <c r="OC9" s="193">
        <f t="shared" si="230"/>
        <v>1.386051495177188E-3</v>
      </c>
      <c r="OD9" s="193">
        <f t="shared" si="230"/>
        <v>1.303941242650847E-3</v>
      </c>
      <c r="OE9" s="193">
        <f t="shared" si="230"/>
        <v>1.2245366189935724E-3</v>
      </c>
      <c r="OF9" s="193">
        <f t="shared" si="230"/>
        <v>1.147848228449818E-3</v>
      </c>
      <c r="OG9" s="193">
        <f t="shared" si="230"/>
        <v>1.0738834650371261E-3</v>
      </c>
      <c r="OH9" s="193">
        <f t="shared" si="230"/>
        <v>1.0026464765624317E-3</v>
      </c>
      <c r="OI9" s="193">
        <f t="shared" si="230"/>
        <v>9.3413812889813191E-4</v>
      </c>
      <c r="OJ9" s="193">
        <f t="shared" si="230"/>
        <v>8.6835597051334223E-4</v>
      </c>
      <c r="OK9" s="193">
        <f t="shared" si="230"/>
        <v>8.0529419725587973E-4</v>
      </c>
      <c r="OL9" s="193">
        <f t="shared" si="230"/>
        <v>7.4494361738062012E-4</v>
      </c>
      <c r="OM9" s="193">
        <f t="shared" si="230"/>
        <v>6.8729161682002933E-4</v>
      </c>
      <c r="ON9" s="193">
        <f t="shared" si="230"/>
        <v>6.3232212469273123E-4</v>
      </c>
      <c r="OO9" s="193">
        <f t="shared" si="230"/>
        <v>5.8001557904609072E-4</v>
      </c>
      <c r="OP9" s="193">
        <f t="shared" si="230"/>
        <v>5.3034889282889267E-4</v>
      </c>
      <c r="OQ9" s="193">
        <f t="shared" si="230"/>
        <v>4.832954200903114E-4</v>
      </c>
      <c r="OR9" s="193">
        <f t="shared" si="230"/>
        <v>4.3882492240141668E-4</v>
      </c>
      <c r="OS9" s="193">
        <f t="shared" si="230"/>
        <v>3.9690353549560678E-4</v>
      </c>
      <c r="OT9" s="193">
        <f t="shared" si="230"/>
        <v>3.5749373612439279E-4</v>
      </c>
      <c r="OU9" s="193">
        <f t="shared" si="230"/>
        <v>3.2055430912509219E-4</v>
      </c>
      <c r="OV9" s="193">
        <f t="shared" si="230"/>
        <v>2.8604031469703595E-4</v>
      </c>
      <c r="OW9" s="193">
        <f t="shared" si="230"/>
        <v>2.5390305588299906E-4</v>
      </c>
      <c r="OX9" s="193">
        <f t="shared" si="230"/>
        <v>2.2409004625261627E-4</v>
      </c>
      <c r="OY9" s="193">
        <f t="shared" si="230"/>
        <v>1.9654497778465025E-4</v>
      </c>
      <c r="OZ9" s="193">
        <f t="shared" si="230"/>
        <v>1.712076889450268E-4</v>
      </c>
      <c r="PA9" s="193">
        <f t="shared" si="230"/>
        <v>1.4801413295763698E-4</v>
      </c>
      <c r="PB9" s="193">
        <f t="shared" si="230"/>
        <v>1.2689634626496466E-4</v>
      </c>
      <c r="PC9" s="193">
        <f t="shared" si="230"/>
        <v>1.0778241717567791E-4</v>
      </c>
      <c r="PD9" s="193">
        <f t="shared" si="230"/>
        <v>9.059645469637426E-5</v>
      </c>
      <c r="PE9" s="193">
        <f t="shared" si="230"/>
        <v>7.5258557544739818E-5</v>
      </c>
      <c r="PF9" s="193">
        <f t="shared" si="230"/>
        <v>6.1684783341439675E-5</v>
      </c>
      <c r="PG9" s="193">
        <f t="shared" si="230"/>
        <v>4.9787117978121551E-5</v>
      </c>
      <c r="PH9" s="193">
        <f t="shared" si="230"/>
        <v>3.9473445158965706E-5</v>
      </c>
      <c r="PI9" s="193">
        <f t="shared" si="230"/>
        <v>3.0647516113274256E-5</v>
      </c>
      <c r="PJ9" s="193">
        <f t="shared" si="230"/>
        <v>2.3208919476644944E-5</v>
      </c>
      <c r="PK9" s="193">
        <f t="shared" si="230"/>
        <v>1.7053051338330089E-5</v>
      </c>
      <c r="PL9" s="193">
        <f t="shared" si="37"/>
        <v>1.2071085452430203E-5</v>
      </c>
      <c r="PM9" s="193">
        <f t="shared" si="14"/>
        <v>8.1499436106226591E-6</v>
      </c>
      <c r="PN9" s="193">
        <f t="shared" si="14"/>
        <v>5.1722661741730233E-6</v>
      </c>
      <c r="PO9" s="193">
        <f t="shared" si="14"/>
        <v>3.0163827630272921E-6</v>
      </c>
      <c r="PP9" s="193">
        <f t="shared" si="14"/>
        <v>1.5562830998251105E-6</v>
      </c>
      <c r="PQ9" s="193">
        <f t="shared" si="14"/>
        <v>6.6158800672104596E-7</v>
      </c>
      <c r="PR9" s="193">
        <f t="shared" si="14"/>
        <v>1.9752055294400951E-7</v>
      </c>
      <c r="PS9" s="193">
        <f t="shared" si="14"/>
        <v>2.4877351066866582E-8</v>
      </c>
      <c r="PT9" s="193">
        <f t="shared" si="14"/>
        <v>3.4382572301002339E-17</v>
      </c>
    </row>
    <row r="10" spans="1:437" x14ac:dyDescent="0.45">
      <c r="A10" s="20">
        <v>7</v>
      </c>
      <c r="B10" s="101">
        <f t="shared" si="15"/>
        <v>60</v>
      </c>
      <c r="C10" s="115">
        <v>120</v>
      </c>
      <c r="D10" s="101">
        <f t="shared" si="16"/>
        <v>240</v>
      </c>
      <c r="E10" s="110">
        <f t="shared" si="17"/>
        <v>1</v>
      </c>
      <c r="F10" s="21">
        <f t="shared" si="18"/>
        <v>33.333333333333329</v>
      </c>
      <c r="G10" s="22" t="str">
        <f t="shared" si="19"/>
        <v>R</v>
      </c>
      <c r="H10" s="23" t="str">
        <f>IF(F10="","",IF(OR($F10&lt;Skew!$B$3,$F10=Skew!$B$3),IF($F10&gt;Skew!$C$3,Skew!$A$3,IF($F10&gt;Skew!$C$4,Skew!$A$4,IF($F10&gt;Skew!$C$5,Skew!$A$5,IF($F10&gt;Skew!$C$6,Skew!$A$6,IF($F10&gt;Skew!$C$7,Skew!$A$7,IF($F10&gt;Skew!$C$8,Skew!$A$8,IF($F10&gt;Skew!$C$9,Skew!$A$9,IF($F10&gt;Skew!$C$10,Skew!$A$10,IF($F10&gt;Skew!$C$11,Skew!$A$11,IF($F10&gt;Skew!$C$12,Skew!$A$12,IF($F10&gt;Skew!$C$13,Skew!$A$13,IF($F10&gt;Skew!$C$14,Skew!$A$14,IF($F10&gt;Skew!$C$15,Skew!$A$15,IF($F10&gt;Skew!$C$16,Skew!$A$16,Skew!$A$17)
)))))))))))))))</f>
        <v>Slight skew</v>
      </c>
      <c r="I10" s="22">
        <f>IF(F10="","",MATCH(H10,Skew!$A$3:$A$17,0))</f>
        <v>3</v>
      </c>
      <c r="J10" s="22">
        <f t="shared" si="20"/>
        <v>150</v>
      </c>
      <c r="K10" s="24" t="s">
        <v>29</v>
      </c>
      <c r="L10" s="22">
        <f>IF(OR(F10="",K10=""),"",MATCH(K10,Confidence!$A$3:$A$12,0))</f>
        <v>7</v>
      </c>
      <c r="M10" s="25">
        <f t="shared" si="21"/>
        <v>2</v>
      </c>
      <c r="N10" s="25">
        <f t="shared" si="22"/>
        <v>3</v>
      </c>
      <c r="O10" s="22"/>
      <c r="P10" s="102">
        <f t="shared" si="23"/>
        <v>132</v>
      </c>
      <c r="Q10" s="102">
        <f t="shared" si="24"/>
        <v>36</v>
      </c>
      <c r="R10" s="37">
        <f t="shared" si="25"/>
        <v>1296</v>
      </c>
      <c r="S10" s="115">
        <v>150</v>
      </c>
      <c r="T10" s="204">
        <f>IF(AND(B10&gt;0,C10&gt;0,D10&gt;0,M10&gt;0,N10&gt;0,S10&gt;0,NOT(K10="")),ABS(VLOOKUP($S$1,VLookups!$A$30:$B$31,2,FALSE)-_xlfn.BETA.DIST(S10,IF(G10="L",N10,M10),IF(G10="L",M10,N10),TRUE,B10,D10)),"")</f>
        <v>0.6875</v>
      </c>
      <c r="U10" s="112">
        <f>IF(OR($M10="",$N10=""),"",_xlfn.BETA.INV(ABS(VLOOKUP($S$1,VLookups!$A$30:$B$31,2,FALSE)-U$3),IF($G10="L",$N10,$M10),IF($G10="L",$M10,$N10),$B10,$D10))</f>
        <v>77.570063319554578</v>
      </c>
      <c r="V10" s="113">
        <f>IF(OR($M10="",$N10=""),"",_xlfn.BETA.INV(ABS(VLOOKUP($S$1,VLookups!$A$30:$B$31,2,FALSE)-V$3),IF($G10="L",$N10,$M10),IF($G10="L",$M10,$N10),$B10,$D10))</f>
        <v>195.25116736856731</v>
      </c>
      <c r="W10" s="112">
        <f>IF(OR($M10="",$N10=""),"",_xlfn.BETA.INV(ABS(VLOOKUP($S$1,VLookups!$A$30:$B$31,2,FALSE)-W$3),IF($G10="L",$N10,$M10),IF($G10="L",$M10,$N10),$B10,$D10))</f>
        <v>85.660677007805532</v>
      </c>
      <c r="X10" s="113">
        <f>IF(OR($M10="",$N10=""),"",_xlfn.BETA.INV(ABS(VLOOKUP($S$1,VLookups!$A$30:$B$31,2,FALSE)-X$3),IF($G10="L",$N10,$M10),IF($G10="L",$M10,$N10),$B10,$D10))</f>
        <v>98.217083090031224</v>
      </c>
      <c r="Y10" s="112">
        <f>IF(OR($M10="",$N10=""),"",_xlfn.BETA.INV(ABS(VLOOKUP($S$1,VLookups!$A$30:$B$31,2,FALSE)-Y$3),IF($G10="L",$N10,$M10),IF($G10="L",$M10,$N10),$B10,$D10))</f>
        <v>109.02910957351898</v>
      </c>
      <c r="Z10" s="113">
        <f>IF(OR($M10="",$N10=""),"",_xlfn.BETA.INV(ABS(VLOOKUP($S$1,VLookups!$A$30:$B$31,2,FALSE)-Z$3),IF($G10="L",$N10,$M10),IF($G10="L",$M10,$N10),$B10,$D10))</f>
        <v>119.24997060811344</v>
      </c>
      <c r="AA10" s="112">
        <f>IF(OR($M10="",$N10=""),"",_xlfn.BETA.INV(ABS(VLOOKUP($S$1,VLookups!$A$30:$B$31,2,FALSE)-AA$3),IF($G10="L",$N10,$M10),IF($G10="L",$M10,$N10),$B10,$D10))</f>
        <v>129.43096226383011</v>
      </c>
      <c r="AB10" s="113">
        <f>IF(OR($M10="",$N10=""),"",_xlfn.BETA.INV(ABS(VLOOKUP($S$1,VLookups!$A$30:$B$31,2,FALSE)-AB$3),IF($G10="L",$N10,$M10),IF($G10="L",$M10,$N10),$B10,$D10))</f>
        <v>140.01000037507814</v>
      </c>
      <c r="AC10" s="112">
        <f>IF(OR($M10="",$N10=""),"",_xlfn.BETA.INV(ABS(VLOOKUP($S$1,VLookups!$A$30:$B$31,2,FALSE)-AC$3),IF($G10="L",$N10,$M10),IF($G10="L",$M10,$N10),$B10,$D10))</f>
        <v>151.51285587706519</v>
      </c>
      <c r="AD10" s="113">
        <f>IF(OR($M10="",$N10=""),"",_xlfn.BETA.INV(ABS(VLOOKUP($S$1,VLookups!$A$30:$B$31,2,FALSE)-AD$3),IF($G10="L",$N10,$M10),IF($G10="L",$M10,$N10),$B10,$D10))</f>
        <v>164.84164341438</v>
      </c>
      <c r="AE10" s="112">
        <f>IF(OR($M10="",$N10=""),"",_xlfn.BETA.INV(ABS(VLOOKUP($S$1,VLookups!$A$30:$B$31,2,FALSE)-AE$3),IF($G10="L",$N10,$M10),IF($G10="L",$M10,$N10),$B10,$D10))</f>
        <v>182.3170949300727</v>
      </c>
      <c r="AF10" s="113">
        <f>IF(OR($M10="",$N10=""),"",_xlfn.BETA.INV(ABS(VLOOKUP($S$1,VLookups!$A$30:$B$31,2,FALSE)-AF$3),IF($G10="L",$N10,$M10),IF($G10="L",$M10,$N10),$B10,$D10))</f>
        <v>214.64384231498173</v>
      </c>
      <c r="AG10" s="15"/>
      <c r="AH10" s="194">
        <f t="shared" si="26"/>
        <v>0.9</v>
      </c>
      <c r="AI10" s="192">
        <f t="shared" si="27"/>
        <v>60</v>
      </c>
      <c r="AJ10" s="177">
        <f t="shared" ref="AJ10" si="232">IF(ISNONTEXT($AH10),AI10+$AH10,"")</f>
        <v>60.9</v>
      </c>
      <c r="AK10" s="177">
        <f t="shared" si="39"/>
        <v>61.8</v>
      </c>
      <c r="AL10" s="177">
        <f t="shared" si="40"/>
        <v>62.699999999999996</v>
      </c>
      <c r="AM10" s="177">
        <f t="shared" si="41"/>
        <v>63.599999999999994</v>
      </c>
      <c r="AN10" s="177">
        <f t="shared" si="42"/>
        <v>64.5</v>
      </c>
      <c r="AO10" s="177">
        <f t="shared" si="43"/>
        <v>65.400000000000006</v>
      </c>
      <c r="AP10" s="177">
        <f t="shared" si="44"/>
        <v>66.300000000000011</v>
      </c>
      <c r="AQ10" s="177">
        <f t="shared" si="45"/>
        <v>67.200000000000017</v>
      </c>
      <c r="AR10" s="177">
        <f t="shared" si="46"/>
        <v>68.100000000000023</v>
      </c>
      <c r="AS10" s="177">
        <f t="shared" si="47"/>
        <v>69.000000000000028</v>
      </c>
      <c r="AT10" s="177">
        <f t="shared" si="48"/>
        <v>69.900000000000034</v>
      </c>
      <c r="AU10" s="177">
        <f t="shared" si="49"/>
        <v>70.80000000000004</v>
      </c>
      <c r="AV10" s="177">
        <f t="shared" si="50"/>
        <v>71.700000000000045</v>
      </c>
      <c r="AW10" s="177">
        <f t="shared" si="51"/>
        <v>72.600000000000051</v>
      </c>
      <c r="AX10" s="177">
        <f t="shared" si="52"/>
        <v>73.500000000000057</v>
      </c>
      <c r="AY10" s="177">
        <f t="shared" si="53"/>
        <v>74.400000000000063</v>
      </c>
      <c r="AZ10" s="177">
        <f t="shared" si="54"/>
        <v>75.300000000000068</v>
      </c>
      <c r="BA10" s="177">
        <f t="shared" si="55"/>
        <v>76.200000000000074</v>
      </c>
      <c r="BB10" s="177">
        <f t="shared" si="56"/>
        <v>77.10000000000008</v>
      </c>
      <c r="BC10" s="177">
        <f t="shared" si="57"/>
        <v>78.000000000000085</v>
      </c>
      <c r="BD10" s="177">
        <f t="shared" si="58"/>
        <v>78.900000000000091</v>
      </c>
      <c r="BE10" s="177">
        <f t="shared" si="59"/>
        <v>79.800000000000097</v>
      </c>
      <c r="BF10" s="177">
        <f t="shared" si="60"/>
        <v>80.700000000000102</v>
      </c>
      <c r="BG10" s="177">
        <f t="shared" si="61"/>
        <v>81.600000000000108</v>
      </c>
      <c r="BH10" s="177">
        <f t="shared" si="62"/>
        <v>82.500000000000114</v>
      </c>
      <c r="BI10" s="177">
        <f t="shared" si="63"/>
        <v>83.400000000000119</v>
      </c>
      <c r="BJ10" s="177">
        <f t="shared" si="64"/>
        <v>84.300000000000125</v>
      </c>
      <c r="BK10" s="177">
        <f t="shared" si="65"/>
        <v>85.200000000000131</v>
      </c>
      <c r="BL10" s="177">
        <f t="shared" si="66"/>
        <v>86.100000000000136</v>
      </c>
      <c r="BM10" s="177">
        <f t="shared" si="67"/>
        <v>87.000000000000142</v>
      </c>
      <c r="BN10" s="177">
        <f t="shared" si="68"/>
        <v>87.900000000000148</v>
      </c>
      <c r="BO10" s="177">
        <f t="shared" si="69"/>
        <v>88.800000000000153</v>
      </c>
      <c r="BP10" s="177">
        <f t="shared" si="70"/>
        <v>89.700000000000159</v>
      </c>
      <c r="BQ10" s="177">
        <f t="shared" si="71"/>
        <v>90.600000000000165</v>
      </c>
      <c r="BR10" s="177">
        <f t="shared" si="72"/>
        <v>91.500000000000171</v>
      </c>
      <c r="BS10" s="177">
        <f t="shared" si="73"/>
        <v>92.400000000000176</v>
      </c>
      <c r="BT10" s="177">
        <f t="shared" si="74"/>
        <v>93.300000000000182</v>
      </c>
      <c r="BU10" s="177">
        <f t="shared" si="75"/>
        <v>94.200000000000188</v>
      </c>
      <c r="BV10" s="177">
        <f t="shared" si="76"/>
        <v>95.100000000000193</v>
      </c>
      <c r="BW10" s="177">
        <f t="shared" si="77"/>
        <v>96.000000000000199</v>
      </c>
      <c r="BX10" s="177">
        <f t="shared" si="78"/>
        <v>96.900000000000205</v>
      </c>
      <c r="BY10" s="177">
        <f t="shared" si="79"/>
        <v>97.80000000000021</v>
      </c>
      <c r="BZ10" s="177">
        <f t="shared" si="80"/>
        <v>98.700000000000216</v>
      </c>
      <c r="CA10" s="177">
        <f t="shared" si="81"/>
        <v>99.600000000000222</v>
      </c>
      <c r="CB10" s="177">
        <f t="shared" si="82"/>
        <v>100.50000000000023</v>
      </c>
      <c r="CC10" s="177">
        <f t="shared" si="83"/>
        <v>101.40000000000023</v>
      </c>
      <c r="CD10" s="177">
        <f t="shared" si="84"/>
        <v>102.30000000000024</v>
      </c>
      <c r="CE10" s="177">
        <f t="shared" si="85"/>
        <v>103.20000000000024</v>
      </c>
      <c r="CF10" s="177">
        <f t="shared" si="86"/>
        <v>104.10000000000025</v>
      </c>
      <c r="CG10" s="177">
        <f t="shared" si="87"/>
        <v>105.00000000000026</v>
      </c>
      <c r="CH10" s="177">
        <f t="shared" si="88"/>
        <v>105.90000000000026</v>
      </c>
      <c r="CI10" s="177">
        <f t="shared" si="89"/>
        <v>106.80000000000027</v>
      </c>
      <c r="CJ10" s="177">
        <f t="shared" si="90"/>
        <v>107.70000000000027</v>
      </c>
      <c r="CK10" s="177">
        <f t="shared" si="91"/>
        <v>108.60000000000028</v>
      </c>
      <c r="CL10" s="177">
        <f t="shared" si="92"/>
        <v>109.50000000000028</v>
      </c>
      <c r="CM10" s="177">
        <f t="shared" si="93"/>
        <v>110.40000000000029</v>
      </c>
      <c r="CN10" s="177">
        <f t="shared" si="94"/>
        <v>111.3000000000003</v>
      </c>
      <c r="CO10" s="177">
        <f t="shared" si="95"/>
        <v>112.2000000000003</v>
      </c>
      <c r="CP10" s="177">
        <f t="shared" si="96"/>
        <v>113.10000000000031</v>
      </c>
      <c r="CQ10" s="177">
        <f t="shared" si="97"/>
        <v>114.00000000000031</v>
      </c>
      <c r="CR10" s="177">
        <f t="shared" si="98"/>
        <v>114.90000000000032</v>
      </c>
      <c r="CS10" s="177">
        <f t="shared" si="99"/>
        <v>115.80000000000032</v>
      </c>
      <c r="CT10" s="177">
        <f t="shared" si="100"/>
        <v>116.70000000000033</v>
      </c>
      <c r="CU10" s="177">
        <f t="shared" si="101"/>
        <v>117.60000000000034</v>
      </c>
      <c r="CV10" s="177">
        <f t="shared" si="32"/>
        <v>118.50000000000034</v>
      </c>
      <c r="CW10" s="177">
        <f t="shared" si="102"/>
        <v>119.40000000000035</v>
      </c>
      <c r="CX10" s="177">
        <f t="shared" si="103"/>
        <v>120.30000000000035</v>
      </c>
      <c r="CY10" s="177">
        <f t="shared" si="104"/>
        <v>121.20000000000036</v>
      </c>
      <c r="CZ10" s="177">
        <f t="shared" si="105"/>
        <v>122.10000000000036</v>
      </c>
      <c r="DA10" s="177">
        <f t="shared" si="106"/>
        <v>123.00000000000037</v>
      </c>
      <c r="DB10" s="177">
        <f t="shared" si="107"/>
        <v>123.90000000000038</v>
      </c>
      <c r="DC10" s="177">
        <f t="shared" si="108"/>
        <v>124.80000000000038</v>
      </c>
      <c r="DD10" s="177">
        <f t="shared" si="109"/>
        <v>125.70000000000039</v>
      </c>
      <c r="DE10" s="177">
        <f t="shared" si="110"/>
        <v>126.60000000000039</v>
      </c>
      <c r="DF10" s="177">
        <f t="shared" si="111"/>
        <v>127.5000000000004</v>
      </c>
      <c r="DG10" s="177">
        <f t="shared" si="112"/>
        <v>128.4000000000004</v>
      </c>
      <c r="DH10" s="177">
        <f t="shared" si="113"/>
        <v>129.30000000000041</v>
      </c>
      <c r="DI10" s="177">
        <f t="shared" si="114"/>
        <v>130.20000000000041</v>
      </c>
      <c r="DJ10" s="177">
        <f t="shared" si="115"/>
        <v>131.10000000000042</v>
      </c>
      <c r="DK10" s="177">
        <f t="shared" si="116"/>
        <v>132.00000000000043</v>
      </c>
      <c r="DL10" s="177">
        <f t="shared" si="117"/>
        <v>132.90000000000043</v>
      </c>
      <c r="DM10" s="177">
        <f t="shared" si="118"/>
        <v>133.80000000000044</v>
      </c>
      <c r="DN10" s="177">
        <f t="shared" si="119"/>
        <v>134.70000000000044</v>
      </c>
      <c r="DO10" s="177">
        <f t="shared" si="120"/>
        <v>135.60000000000045</v>
      </c>
      <c r="DP10" s="177">
        <f t="shared" si="121"/>
        <v>136.50000000000045</v>
      </c>
      <c r="DQ10" s="177">
        <f t="shared" si="122"/>
        <v>137.40000000000046</v>
      </c>
      <c r="DR10" s="177">
        <f t="shared" si="123"/>
        <v>138.30000000000047</v>
      </c>
      <c r="DS10" s="177">
        <f t="shared" si="124"/>
        <v>139.20000000000047</v>
      </c>
      <c r="DT10" s="177">
        <f t="shared" si="125"/>
        <v>140.10000000000048</v>
      </c>
      <c r="DU10" s="177">
        <f t="shared" si="126"/>
        <v>141.00000000000048</v>
      </c>
      <c r="DV10" s="177">
        <f t="shared" si="127"/>
        <v>141.90000000000049</v>
      </c>
      <c r="DW10" s="177">
        <f t="shared" si="128"/>
        <v>142.80000000000049</v>
      </c>
      <c r="DX10" s="177">
        <f t="shared" si="129"/>
        <v>143.7000000000005</v>
      </c>
      <c r="DY10" s="177">
        <f t="shared" si="130"/>
        <v>144.60000000000051</v>
      </c>
      <c r="DZ10" s="177">
        <f t="shared" si="131"/>
        <v>145.50000000000051</v>
      </c>
      <c r="EA10" s="177">
        <f t="shared" si="132"/>
        <v>146.40000000000052</v>
      </c>
      <c r="EB10" s="177">
        <f t="shared" si="133"/>
        <v>147.30000000000052</v>
      </c>
      <c r="EC10" s="177">
        <f t="shared" si="134"/>
        <v>148.20000000000053</v>
      </c>
      <c r="ED10" s="177">
        <f t="shared" si="135"/>
        <v>149.10000000000053</v>
      </c>
      <c r="EE10" s="177">
        <f t="shared" si="136"/>
        <v>150.00000000000054</v>
      </c>
      <c r="EF10" s="177">
        <f t="shared" si="137"/>
        <v>150.90000000000055</v>
      </c>
      <c r="EG10" s="177">
        <f t="shared" si="138"/>
        <v>151.80000000000055</v>
      </c>
      <c r="EH10" s="177">
        <f t="shared" si="139"/>
        <v>152.70000000000056</v>
      </c>
      <c r="EI10" s="177">
        <f t="shared" si="140"/>
        <v>153.60000000000056</v>
      </c>
      <c r="EJ10" s="177">
        <f t="shared" si="141"/>
        <v>154.50000000000057</v>
      </c>
      <c r="EK10" s="177">
        <f t="shared" si="142"/>
        <v>155.40000000000057</v>
      </c>
      <c r="EL10" s="177">
        <f t="shared" si="143"/>
        <v>156.30000000000058</v>
      </c>
      <c r="EM10" s="177">
        <f t="shared" si="144"/>
        <v>157.20000000000059</v>
      </c>
      <c r="EN10" s="177">
        <f t="shared" si="145"/>
        <v>158.10000000000059</v>
      </c>
      <c r="EO10" s="177">
        <f t="shared" si="146"/>
        <v>159.0000000000006</v>
      </c>
      <c r="EP10" s="177">
        <f t="shared" si="147"/>
        <v>159.9000000000006</v>
      </c>
      <c r="EQ10" s="177">
        <f t="shared" si="148"/>
        <v>160.80000000000061</v>
      </c>
      <c r="ER10" s="177">
        <f t="shared" si="149"/>
        <v>161.70000000000061</v>
      </c>
      <c r="ES10" s="177">
        <f t="shared" si="150"/>
        <v>162.60000000000062</v>
      </c>
      <c r="ET10" s="177">
        <f t="shared" si="151"/>
        <v>163.50000000000063</v>
      </c>
      <c r="EU10" s="177">
        <f t="shared" si="152"/>
        <v>164.40000000000063</v>
      </c>
      <c r="EV10" s="177">
        <f t="shared" si="153"/>
        <v>165.30000000000064</v>
      </c>
      <c r="EW10" s="177">
        <f t="shared" si="154"/>
        <v>166.20000000000064</v>
      </c>
      <c r="EX10" s="177">
        <f t="shared" si="155"/>
        <v>167.10000000000065</v>
      </c>
      <c r="EY10" s="177">
        <f t="shared" si="156"/>
        <v>168.00000000000065</v>
      </c>
      <c r="EZ10" s="177">
        <f t="shared" si="157"/>
        <v>168.90000000000066</v>
      </c>
      <c r="FA10" s="177">
        <f t="shared" si="158"/>
        <v>169.80000000000067</v>
      </c>
      <c r="FB10" s="177">
        <f t="shared" si="159"/>
        <v>170.70000000000067</v>
      </c>
      <c r="FC10" s="177">
        <f t="shared" si="160"/>
        <v>171.60000000000068</v>
      </c>
      <c r="FD10" s="177">
        <f t="shared" si="161"/>
        <v>172.50000000000068</v>
      </c>
      <c r="FE10" s="177">
        <f t="shared" si="162"/>
        <v>173.40000000000069</v>
      </c>
      <c r="FF10" s="177">
        <f t="shared" si="163"/>
        <v>174.30000000000069</v>
      </c>
      <c r="FG10" s="177">
        <f t="shared" si="164"/>
        <v>175.2000000000007</v>
      </c>
      <c r="FH10" s="177">
        <f t="shared" si="33"/>
        <v>176.1000000000007</v>
      </c>
      <c r="FI10" s="177">
        <f t="shared" si="165"/>
        <v>177.00000000000071</v>
      </c>
      <c r="FJ10" s="177">
        <f t="shared" si="166"/>
        <v>177.90000000000072</v>
      </c>
      <c r="FK10" s="177">
        <f t="shared" si="167"/>
        <v>178.80000000000072</v>
      </c>
      <c r="FL10" s="177">
        <f t="shared" si="168"/>
        <v>179.70000000000073</v>
      </c>
      <c r="FM10" s="177">
        <f t="shared" si="169"/>
        <v>180.60000000000073</v>
      </c>
      <c r="FN10" s="177">
        <f t="shared" si="170"/>
        <v>181.50000000000074</v>
      </c>
      <c r="FO10" s="177">
        <f t="shared" si="171"/>
        <v>182.40000000000074</v>
      </c>
      <c r="FP10" s="177">
        <f t="shared" si="172"/>
        <v>183.30000000000075</v>
      </c>
      <c r="FQ10" s="177">
        <f t="shared" si="173"/>
        <v>184.20000000000076</v>
      </c>
      <c r="FR10" s="177">
        <f t="shared" si="174"/>
        <v>185.10000000000076</v>
      </c>
      <c r="FS10" s="177">
        <f t="shared" si="175"/>
        <v>186.00000000000077</v>
      </c>
      <c r="FT10" s="177">
        <f t="shared" si="176"/>
        <v>186.90000000000077</v>
      </c>
      <c r="FU10" s="177">
        <f t="shared" si="177"/>
        <v>187.80000000000078</v>
      </c>
      <c r="FV10" s="177">
        <f t="shared" si="178"/>
        <v>188.70000000000078</v>
      </c>
      <c r="FW10" s="177">
        <f t="shared" si="179"/>
        <v>189.60000000000079</v>
      </c>
      <c r="FX10" s="177">
        <f t="shared" si="180"/>
        <v>190.5000000000008</v>
      </c>
      <c r="FY10" s="177">
        <f t="shared" si="181"/>
        <v>191.4000000000008</v>
      </c>
      <c r="FZ10" s="177">
        <f t="shared" si="182"/>
        <v>192.30000000000081</v>
      </c>
      <c r="GA10" s="177">
        <f t="shared" si="183"/>
        <v>193.20000000000081</v>
      </c>
      <c r="GB10" s="177">
        <f t="shared" si="184"/>
        <v>194.10000000000082</v>
      </c>
      <c r="GC10" s="177">
        <f t="shared" si="185"/>
        <v>195.00000000000082</v>
      </c>
      <c r="GD10" s="177">
        <f t="shared" si="186"/>
        <v>195.90000000000083</v>
      </c>
      <c r="GE10" s="177">
        <f t="shared" si="187"/>
        <v>196.80000000000084</v>
      </c>
      <c r="GF10" s="177">
        <f t="shared" si="188"/>
        <v>197.70000000000084</v>
      </c>
      <c r="GG10" s="177">
        <f t="shared" si="189"/>
        <v>198.60000000000085</v>
      </c>
      <c r="GH10" s="177">
        <f t="shared" si="190"/>
        <v>199.50000000000085</v>
      </c>
      <c r="GI10" s="177">
        <f t="shared" si="191"/>
        <v>200.40000000000086</v>
      </c>
      <c r="GJ10" s="177">
        <f t="shared" si="192"/>
        <v>201.30000000000086</v>
      </c>
      <c r="GK10" s="177">
        <f t="shared" si="193"/>
        <v>202.20000000000087</v>
      </c>
      <c r="GL10" s="177">
        <f t="shared" si="194"/>
        <v>203.10000000000088</v>
      </c>
      <c r="GM10" s="177">
        <f t="shared" si="195"/>
        <v>204.00000000000088</v>
      </c>
      <c r="GN10" s="177">
        <f t="shared" si="196"/>
        <v>204.90000000000089</v>
      </c>
      <c r="GO10" s="177">
        <f t="shared" si="197"/>
        <v>205.80000000000089</v>
      </c>
      <c r="GP10" s="177">
        <f t="shared" si="198"/>
        <v>206.7000000000009</v>
      </c>
      <c r="GQ10" s="177">
        <f t="shared" si="199"/>
        <v>207.6000000000009</v>
      </c>
      <c r="GR10" s="177">
        <f t="shared" si="200"/>
        <v>208.50000000000091</v>
      </c>
      <c r="GS10" s="177">
        <f t="shared" si="201"/>
        <v>209.40000000000092</v>
      </c>
      <c r="GT10" s="177">
        <f t="shared" si="202"/>
        <v>210.30000000000092</v>
      </c>
      <c r="GU10" s="177">
        <f t="shared" si="203"/>
        <v>211.20000000000093</v>
      </c>
      <c r="GV10" s="177">
        <f t="shared" si="204"/>
        <v>212.10000000000093</v>
      </c>
      <c r="GW10" s="177">
        <f t="shared" si="205"/>
        <v>213.00000000000094</v>
      </c>
      <c r="GX10" s="177">
        <f t="shared" si="206"/>
        <v>213.90000000000094</v>
      </c>
      <c r="GY10" s="177">
        <f t="shared" si="207"/>
        <v>214.80000000000095</v>
      </c>
      <c r="GZ10" s="177">
        <f t="shared" si="208"/>
        <v>215.70000000000095</v>
      </c>
      <c r="HA10" s="177">
        <f t="shared" si="209"/>
        <v>216.60000000000096</v>
      </c>
      <c r="HB10" s="177">
        <f t="shared" si="210"/>
        <v>217.50000000000097</v>
      </c>
      <c r="HC10" s="177">
        <f t="shared" si="211"/>
        <v>218.40000000000097</v>
      </c>
      <c r="HD10" s="177">
        <f t="shared" si="212"/>
        <v>219.30000000000098</v>
      </c>
      <c r="HE10" s="177">
        <f t="shared" si="213"/>
        <v>220.20000000000098</v>
      </c>
      <c r="HF10" s="177">
        <f t="shared" si="214"/>
        <v>221.10000000000099</v>
      </c>
      <c r="HG10" s="177">
        <f t="shared" si="215"/>
        <v>222.00000000000099</v>
      </c>
      <c r="HH10" s="177">
        <f t="shared" si="216"/>
        <v>222.900000000001</v>
      </c>
      <c r="HI10" s="177">
        <f t="shared" si="217"/>
        <v>223.80000000000101</v>
      </c>
      <c r="HJ10" s="177">
        <f t="shared" si="218"/>
        <v>224.70000000000101</v>
      </c>
      <c r="HK10" s="177">
        <f t="shared" si="219"/>
        <v>225.60000000000102</v>
      </c>
      <c r="HL10" s="177">
        <f t="shared" si="220"/>
        <v>226.50000000000102</v>
      </c>
      <c r="HM10" s="177">
        <f t="shared" si="221"/>
        <v>227.40000000000103</v>
      </c>
      <c r="HN10" s="177">
        <f t="shared" si="222"/>
        <v>228.30000000000103</v>
      </c>
      <c r="HO10" s="177">
        <f t="shared" si="223"/>
        <v>229.20000000000104</v>
      </c>
      <c r="HP10" s="177">
        <f t="shared" si="224"/>
        <v>230.10000000000105</v>
      </c>
      <c r="HQ10" s="177">
        <f t="shared" si="225"/>
        <v>231.00000000000105</v>
      </c>
      <c r="HR10" s="177">
        <f t="shared" si="226"/>
        <v>231.90000000000106</v>
      </c>
      <c r="HS10" s="177">
        <f t="shared" si="227"/>
        <v>232.80000000000106</v>
      </c>
      <c r="HT10" s="177">
        <f t="shared" si="34"/>
        <v>233.70000000000107</v>
      </c>
      <c r="HU10" s="177">
        <f t="shared" si="9"/>
        <v>234.60000000000107</v>
      </c>
      <c r="HV10" s="177">
        <f t="shared" si="9"/>
        <v>235.50000000000108</v>
      </c>
      <c r="HW10" s="177">
        <f t="shared" si="9"/>
        <v>236.40000000000109</v>
      </c>
      <c r="HX10" s="177">
        <f t="shared" si="9"/>
        <v>237.30000000000109</v>
      </c>
      <c r="HY10" s="177">
        <f t="shared" si="9"/>
        <v>238.2000000000011</v>
      </c>
      <c r="HZ10" s="177">
        <f t="shared" si="9"/>
        <v>239.1000000000011</v>
      </c>
      <c r="IA10" s="192">
        <f t="shared" si="29"/>
        <v>239.9990000000011</v>
      </c>
      <c r="IB10" s="193">
        <f t="shared" si="10"/>
        <v>0</v>
      </c>
      <c r="IC10" s="193">
        <f t="shared" si="228"/>
        <v>3.3000833333333274E-4</v>
      </c>
      <c r="ID10" s="193">
        <f t="shared" si="228"/>
        <v>6.5339999999999929E-4</v>
      </c>
      <c r="IE10" s="193">
        <f t="shared" si="228"/>
        <v>9.7022499999999882E-4</v>
      </c>
      <c r="IF10" s="193">
        <f t="shared" si="228"/>
        <v>1.2805333333333316E-3</v>
      </c>
      <c r="IG10" s="193">
        <f t="shared" si="228"/>
        <v>1.5843749999999998E-3</v>
      </c>
      <c r="IH10" s="193">
        <f t="shared" si="228"/>
        <v>1.8818000000000016E-3</v>
      </c>
      <c r="II10" s="193">
        <f t="shared" si="228"/>
        <v>2.1728583333333364E-3</v>
      </c>
      <c r="IJ10" s="193">
        <f t="shared" si="228"/>
        <v>2.4576000000000047E-3</v>
      </c>
      <c r="IK10" s="193">
        <f t="shared" si="228"/>
        <v>2.7360750000000071E-3</v>
      </c>
      <c r="IL10" s="193">
        <f t="shared" si="228"/>
        <v>3.008333333333342E-3</v>
      </c>
      <c r="IM10" s="193">
        <f t="shared" si="228"/>
        <v>3.2744250000000096E-3</v>
      </c>
      <c r="IN10" s="193">
        <f t="shared" si="228"/>
        <v>3.5344000000000109E-3</v>
      </c>
      <c r="IO10" s="193">
        <f t="shared" si="228"/>
        <v>3.7883083333333464E-3</v>
      </c>
      <c r="IP10" s="193">
        <f t="shared" si="228"/>
        <v>4.0362000000000132E-3</v>
      </c>
      <c r="IQ10" s="193">
        <f t="shared" si="228"/>
        <v>4.2781250000000137E-3</v>
      </c>
      <c r="IR10" s="193">
        <f t="shared" si="228"/>
        <v>4.5141333333333497E-3</v>
      </c>
      <c r="IS10" s="193">
        <f t="shared" si="228"/>
        <v>4.7442750000000165E-3</v>
      </c>
      <c r="IT10" s="193">
        <f t="shared" si="228"/>
        <v>4.9686000000000183E-3</v>
      </c>
      <c r="IU10" s="193">
        <f t="shared" si="228"/>
        <v>5.1871583333333521E-3</v>
      </c>
      <c r="IV10" s="193">
        <f t="shared" si="228"/>
        <v>5.4000000000000202E-3</v>
      </c>
      <c r="IW10" s="193">
        <f t="shared" si="228"/>
        <v>5.6071750000000224E-3</v>
      </c>
      <c r="IX10" s="193">
        <f t="shared" si="228"/>
        <v>5.8087333333333557E-3</v>
      </c>
      <c r="IY10" s="193">
        <f t="shared" si="228"/>
        <v>6.0047250000000232E-3</v>
      </c>
      <c r="IZ10" s="193">
        <f t="shared" si="228"/>
        <v>6.1952000000000213E-3</v>
      </c>
      <c r="JA10" s="193">
        <f t="shared" si="228"/>
        <v>6.3802083333333584E-3</v>
      </c>
      <c r="JB10" s="193">
        <f t="shared" si="228"/>
        <v>6.5598000000000227E-3</v>
      </c>
      <c r="JC10" s="193">
        <f t="shared" si="228"/>
        <v>6.7340250000000245E-3</v>
      </c>
      <c r="JD10" s="193">
        <f t="shared" si="228"/>
        <v>6.90293333333336E-3</v>
      </c>
      <c r="JE10" s="193">
        <f t="shared" si="228"/>
        <v>7.0665750000000246E-3</v>
      </c>
      <c r="JF10" s="193">
        <f t="shared" si="228"/>
        <v>7.2250000000000257E-3</v>
      </c>
      <c r="JG10" s="193">
        <f t="shared" si="228"/>
        <v>7.3782583333333604E-3</v>
      </c>
      <c r="JH10" s="193">
        <f t="shared" si="228"/>
        <v>7.5264000000000242E-3</v>
      </c>
      <c r="JI10" s="193">
        <f t="shared" si="228"/>
        <v>7.6694750000000254E-3</v>
      </c>
      <c r="JJ10" s="193">
        <f t="shared" si="228"/>
        <v>7.8075333333333594E-3</v>
      </c>
      <c r="JK10" s="193">
        <f t="shared" si="228"/>
        <v>7.9406250000000258E-3</v>
      </c>
      <c r="JL10" s="193">
        <f t="shared" si="228"/>
        <v>8.0688000000000253E-3</v>
      </c>
      <c r="JM10" s="193">
        <f t="shared" si="228"/>
        <v>8.1921083333333575E-3</v>
      </c>
      <c r="JN10" s="193">
        <f t="shared" si="228"/>
        <v>8.3106000000000239E-3</v>
      </c>
      <c r="JO10" s="193">
        <f t="shared" si="228"/>
        <v>8.4243250000000259E-3</v>
      </c>
      <c r="JP10" s="193">
        <f t="shared" si="228"/>
        <v>8.533333333333358E-3</v>
      </c>
      <c r="JQ10" s="193">
        <f t="shared" si="228"/>
        <v>8.6376750000000217E-3</v>
      </c>
      <c r="JR10" s="193">
        <f t="shared" si="228"/>
        <v>8.7374000000000236E-3</v>
      </c>
      <c r="JS10" s="193">
        <f t="shared" si="228"/>
        <v>8.8325583333333565E-3</v>
      </c>
      <c r="JT10" s="193">
        <f t="shared" si="228"/>
        <v>8.9232000000000217E-3</v>
      </c>
      <c r="JU10" s="193">
        <f t="shared" si="228"/>
        <v>9.0093750000000226E-3</v>
      </c>
      <c r="JV10" s="193">
        <f t="shared" si="228"/>
        <v>9.0911333333333552E-3</v>
      </c>
      <c r="JW10" s="193">
        <f t="shared" si="228"/>
        <v>9.1685250000000194E-3</v>
      </c>
      <c r="JX10" s="193">
        <f t="shared" si="228"/>
        <v>9.2416000000000199E-3</v>
      </c>
      <c r="JY10" s="193">
        <f t="shared" si="228"/>
        <v>9.3104083333333514E-3</v>
      </c>
      <c r="JZ10" s="193">
        <f t="shared" si="228"/>
        <v>9.3750000000000187E-3</v>
      </c>
      <c r="KA10" s="193">
        <f t="shared" si="228"/>
        <v>9.4354250000000164E-3</v>
      </c>
      <c r="KB10" s="193">
        <f t="shared" si="228"/>
        <v>9.491733333333351E-3</v>
      </c>
      <c r="KC10" s="193">
        <f t="shared" si="228"/>
        <v>9.5439750000000153E-3</v>
      </c>
      <c r="KD10" s="193">
        <f t="shared" si="228"/>
        <v>9.5922000000000143E-3</v>
      </c>
      <c r="KE10" s="193">
        <f t="shared" si="228"/>
        <v>9.6364583333333476E-3</v>
      </c>
      <c r="KF10" s="193">
        <f t="shared" si="228"/>
        <v>9.6768000000000132E-3</v>
      </c>
      <c r="KG10" s="193">
        <f t="shared" si="228"/>
        <v>9.7132750000000108E-3</v>
      </c>
      <c r="KH10" s="193">
        <f t="shared" si="228"/>
        <v>9.7459333333333436E-3</v>
      </c>
      <c r="KI10" s="193">
        <f t="shared" si="228"/>
        <v>9.7748250000000113E-3</v>
      </c>
      <c r="KJ10" s="193">
        <f t="shared" si="228"/>
        <v>9.8000000000000084E-3</v>
      </c>
      <c r="KK10" s="193">
        <f t="shared" si="228"/>
        <v>9.8215083333333415E-3</v>
      </c>
      <c r="KL10" s="193">
        <f t="shared" si="228"/>
        <v>9.8394000000000068E-3</v>
      </c>
      <c r="KM10" s="193">
        <f t="shared" si="228"/>
        <v>9.8537250000000041E-3</v>
      </c>
      <c r="KN10" s="193">
        <f t="shared" si="35"/>
        <v>9.8645333333333383E-3</v>
      </c>
      <c r="KO10" s="193">
        <f t="shared" si="229"/>
        <v>9.8718750000000022E-3</v>
      </c>
      <c r="KP10" s="193">
        <f t="shared" si="229"/>
        <v>9.8758000000000006E-3</v>
      </c>
      <c r="KQ10" s="193">
        <f t="shared" si="229"/>
        <v>9.8763583333333332E-3</v>
      </c>
      <c r="KR10" s="193">
        <f t="shared" si="229"/>
        <v>9.8735999999999997E-3</v>
      </c>
      <c r="KS10" s="193">
        <f t="shared" si="229"/>
        <v>9.8675749999999982E-3</v>
      </c>
      <c r="KT10" s="193">
        <f t="shared" si="229"/>
        <v>9.8583333333333301E-3</v>
      </c>
      <c r="KU10" s="193">
        <f t="shared" si="229"/>
        <v>9.845924999999995E-3</v>
      </c>
      <c r="KV10" s="193">
        <f t="shared" si="229"/>
        <v>9.8303999999999926E-3</v>
      </c>
      <c r="KW10" s="193">
        <f t="shared" si="229"/>
        <v>9.8118083333333245E-3</v>
      </c>
      <c r="KX10" s="193">
        <f t="shared" si="229"/>
        <v>9.7901999999999902E-3</v>
      </c>
      <c r="KY10" s="193">
        <f t="shared" si="229"/>
        <v>9.7656249999999896E-3</v>
      </c>
      <c r="KZ10" s="193">
        <f t="shared" si="229"/>
        <v>9.7381333333333205E-3</v>
      </c>
      <c r="LA10" s="193">
        <f t="shared" si="229"/>
        <v>9.7077749999999862E-3</v>
      </c>
      <c r="LB10" s="193">
        <f t="shared" si="229"/>
        <v>9.6745999999999846E-3</v>
      </c>
      <c r="LC10" s="193">
        <f t="shared" si="229"/>
        <v>9.6386583333333171E-3</v>
      </c>
      <c r="LD10" s="193">
        <f t="shared" si="229"/>
        <v>9.5999999999999818E-3</v>
      </c>
      <c r="LE10" s="193">
        <f t="shared" si="229"/>
        <v>9.55867499999998E-3</v>
      </c>
      <c r="LF10" s="193">
        <f t="shared" si="229"/>
        <v>9.5147333333333133E-3</v>
      </c>
      <c r="LG10" s="193">
        <f t="shared" si="229"/>
        <v>9.4682249999999777E-3</v>
      </c>
      <c r="LH10" s="193">
        <f t="shared" si="229"/>
        <v>9.4191999999999765E-3</v>
      </c>
      <c r="LI10" s="193">
        <f t="shared" si="229"/>
        <v>9.3677083333333078E-3</v>
      </c>
      <c r="LJ10" s="193">
        <f t="shared" si="229"/>
        <v>9.3137999999999711E-3</v>
      </c>
      <c r="LK10" s="193">
        <f t="shared" si="229"/>
        <v>9.2575249999999696E-3</v>
      </c>
      <c r="LL10" s="193">
        <f t="shared" si="229"/>
        <v>9.1989333333333031E-3</v>
      </c>
      <c r="LM10" s="193">
        <f t="shared" si="229"/>
        <v>9.1380749999999678E-3</v>
      </c>
      <c r="LN10" s="193">
        <f t="shared" si="229"/>
        <v>9.074999999999965E-3</v>
      </c>
      <c r="LO10" s="193">
        <f t="shared" si="229"/>
        <v>9.0097583333332999E-3</v>
      </c>
      <c r="LP10" s="193">
        <f t="shared" si="229"/>
        <v>8.9423999999999615E-3</v>
      </c>
      <c r="LQ10" s="193">
        <f t="shared" si="229"/>
        <v>8.8729749999999601E-3</v>
      </c>
      <c r="LR10" s="193">
        <f t="shared" si="229"/>
        <v>8.8015333333332935E-3</v>
      </c>
      <c r="LS10" s="193">
        <f t="shared" si="229"/>
        <v>8.7281249999999581E-3</v>
      </c>
      <c r="LT10" s="193">
        <f t="shared" si="229"/>
        <v>8.6527999999999571E-3</v>
      </c>
      <c r="LU10" s="193">
        <f t="shared" si="229"/>
        <v>8.5756083333332865E-3</v>
      </c>
      <c r="LV10" s="193">
        <f t="shared" si="229"/>
        <v>8.4965999999999549E-3</v>
      </c>
      <c r="LW10" s="193">
        <f t="shared" si="229"/>
        <v>8.4158249999999515E-3</v>
      </c>
      <c r="LX10" s="193">
        <f t="shared" si="229"/>
        <v>8.3333333333332846E-3</v>
      </c>
      <c r="LY10" s="193">
        <f t="shared" si="229"/>
        <v>8.2491749999999489E-3</v>
      </c>
      <c r="LZ10" s="193">
        <f t="shared" si="229"/>
        <v>8.1633999999999474E-3</v>
      </c>
      <c r="MA10" s="193">
        <f t="shared" si="229"/>
        <v>8.0760583333332782E-3</v>
      </c>
      <c r="MB10" s="193">
        <f t="shared" si="229"/>
        <v>7.9871999999999443E-3</v>
      </c>
      <c r="MC10" s="193">
        <f t="shared" si="229"/>
        <v>7.8968749999999421E-3</v>
      </c>
      <c r="MD10" s="193">
        <f t="shared" si="229"/>
        <v>7.8051333333332756E-3</v>
      </c>
      <c r="ME10" s="193">
        <f t="shared" si="229"/>
        <v>7.7120249999999401E-3</v>
      </c>
      <c r="MF10" s="193">
        <f t="shared" si="229"/>
        <v>7.617599999999938E-3</v>
      </c>
      <c r="MG10" s="193">
        <f t="shared" si="229"/>
        <v>7.5219083333332723E-3</v>
      </c>
      <c r="MH10" s="193">
        <f t="shared" si="229"/>
        <v>7.4249999999999369E-3</v>
      </c>
      <c r="MI10" s="193">
        <f t="shared" si="229"/>
        <v>7.3269249999999338E-3</v>
      </c>
      <c r="MJ10" s="193">
        <f t="shared" si="229"/>
        <v>7.2277333333332664E-3</v>
      </c>
      <c r="MK10" s="193">
        <f t="shared" si="229"/>
        <v>7.1274749999999326E-3</v>
      </c>
      <c r="ML10" s="193">
        <f t="shared" si="229"/>
        <v>7.0261999999999322E-3</v>
      </c>
      <c r="MM10" s="193">
        <f t="shared" si="229"/>
        <v>6.9239583333332638E-3</v>
      </c>
      <c r="MN10" s="193">
        <f t="shared" si="229"/>
        <v>6.820799999999929E-3</v>
      </c>
      <c r="MO10" s="193">
        <f t="shared" si="229"/>
        <v>6.7167749999999266E-3</v>
      </c>
      <c r="MP10" s="193">
        <f t="shared" si="229"/>
        <v>6.6119333333332581E-3</v>
      </c>
      <c r="MQ10" s="193">
        <f t="shared" si="229"/>
        <v>6.506324999999924E-3</v>
      </c>
      <c r="MR10" s="193">
        <f t="shared" si="229"/>
        <v>6.3999999999999231E-3</v>
      </c>
      <c r="MS10" s="193">
        <f t="shared" si="229"/>
        <v>6.2930083333332535E-3</v>
      </c>
      <c r="MT10" s="193">
        <f t="shared" si="229"/>
        <v>6.1853999999999226E-3</v>
      </c>
      <c r="MU10" s="193">
        <f t="shared" si="229"/>
        <v>6.0772249999999197E-3</v>
      </c>
      <c r="MV10" s="193">
        <f t="shared" si="229"/>
        <v>5.9685333333332488E-3</v>
      </c>
      <c r="MW10" s="193">
        <f t="shared" si="229"/>
        <v>5.8593749999999185E-3</v>
      </c>
      <c r="MX10" s="193">
        <f t="shared" si="229"/>
        <v>5.7497999999999196E-3</v>
      </c>
      <c r="MY10" s="193">
        <f t="shared" si="229"/>
        <v>5.6398583333332475E-3</v>
      </c>
      <c r="MZ10" s="193">
        <f t="shared" si="36"/>
        <v>5.5295999999999141E-3</v>
      </c>
      <c r="NA10" s="193">
        <f t="shared" si="230"/>
        <v>5.4190749999999156E-3</v>
      </c>
      <c r="NB10" s="193">
        <f t="shared" si="230"/>
        <v>5.3083333333332466E-3</v>
      </c>
      <c r="NC10" s="193">
        <f t="shared" si="230"/>
        <v>5.197424999999911E-3</v>
      </c>
      <c r="ND10" s="193">
        <f t="shared" si="230"/>
        <v>5.086399999999912E-3</v>
      </c>
      <c r="NE10" s="193">
        <f t="shared" si="230"/>
        <v>4.9753083333332433E-3</v>
      </c>
      <c r="NF10" s="193">
        <f t="shared" si="230"/>
        <v>4.8641999999999115E-3</v>
      </c>
      <c r="NG10" s="193">
        <f t="shared" si="230"/>
        <v>4.7531249999999085E-3</v>
      </c>
      <c r="NH10" s="193">
        <f t="shared" si="230"/>
        <v>4.6421333333332409E-3</v>
      </c>
      <c r="NI10" s="193">
        <f t="shared" si="230"/>
        <v>4.5312749999999093E-3</v>
      </c>
      <c r="NJ10" s="193">
        <f t="shared" si="230"/>
        <v>4.4205999999999083E-3</v>
      </c>
      <c r="NK10" s="193">
        <f t="shared" si="230"/>
        <v>4.3101583333332392E-3</v>
      </c>
      <c r="NL10" s="193">
        <f t="shared" si="230"/>
        <v>4.1999999999999061E-3</v>
      </c>
      <c r="NM10" s="193">
        <f t="shared" si="230"/>
        <v>4.090174999999906E-3</v>
      </c>
      <c r="NN10" s="193">
        <f t="shared" si="230"/>
        <v>3.9807333333332397E-3</v>
      </c>
      <c r="NO10" s="193">
        <f t="shared" si="230"/>
        <v>3.8717249999999045E-3</v>
      </c>
      <c r="NP10" s="193">
        <f t="shared" si="230"/>
        <v>3.7631999999999033E-3</v>
      </c>
      <c r="NQ10" s="193">
        <f t="shared" si="230"/>
        <v>3.6552083333332382E-3</v>
      </c>
      <c r="NR10" s="193">
        <f t="shared" si="230"/>
        <v>3.5477999999999062E-3</v>
      </c>
      <c r="NS10" s="193">
        <f t="shared" si="230"/>
        <v>3.4410249999999045E-3</v>
      </c>
      <c r="NT10" s="193">
        <f t="shared" si="230"/>
        <v>3.3349333333332382E-3</v>
      </c>
      <c r="NU10" s="193">
        <f t="shared" si="230"/>
        <v>3.2295749999999052E-3</v>
      </c>
      <c r="NV10" s="193">
        <f t="shared" si="230"/>
        <v>3.1249999999999052E-3</v>
      </c>
      <c r="NW10" s="193">
        <f t="shared" si="230"/>
        <v>3.0212583333332375E-3</v>
      </c>
      <c r="NX10" s="193">
        <f t="shared" si="230"/>
        <v>2.9183999999999048E-3</v>
      </c>
      <c r="NY10" s="193">
        <f t="shared" si="230"/>
        <v>2.8164749999999043E-3</v>
      </c>
      <c r="NZ10" s="193">
        <f t="shared" si="230"/>
        <v>2.7155333333332391E-3</v>
      </c>
      <c r="OA10" s="193">
        <f t="shared" si="230"/>
        <v>2.6156249999999062E-3</v>
      </c>
      <c r="OB10" s="193">
        <f t="shared" si="230"/>
        <v>2.5167999999999064E-3</v>
      </c>
      <c r="OC10" s="193">
        <f t="shared" si="230"/>
        <v>2.4191083333332396E-3</v>
      </c>
      <c r="OD10" s="193">
        <f t="shared" si="230"/>
        <v>2.3225999999999074E-3</v>
      </c>
      <c r="OE10" s="193">
        <f t="shared" si="230"/>
        <v>2.227324999999909E-3</v>
      </c>
      <c r="OF10" s="193">
        <f t="shared" si="230"/>
        <v>2.1333333333332411E-3</v>
      </c>
      <c r="OG10" s="193">
        <f t="shared" si="230"/>
        <v>2.040674999999909E-3</v>
      </c>
      <c r="OH10" s="193">
        <f t="shared" si="230"/>
        <v>1.9493999999999104E-3</v>
      </c>
      <c r="OI10" s="193">
        <f t="shared" si="230"/>
        <v>1.8595583333332452E-3</v>
      </c>
      <c r="OJ10" s="193">
        <f t="shared" si="230"/>
        <v>1.7711999999999112E-3</v>
      </c>
      <c r="OK10" s="193">
        <f t="shared" si="230"/>
        <v>1.6843749999999134E-3</v>
      </c>
      <c r="OL10" s="193">
        <f t="shared" si="230"/>
        <v>1.5991333333332475E-3</v>
      </c>
      <c r="OM10" s="193">
        <f t="shared" si="230"/>
        <v>1.5155249999999154E-3</v>
      </c>
      <c r="ON10" s="193">
        <f t="shared" si="230"/>
        <v>1.4335999999999156E-3</v>
      </c>
      <c r="OO10" s="193">
        <f t="shared" si="230"/>
        <v>1.3534083333332514E-3</v>
      </c>
      <c r="OP10" s="193">
        <f t="shared" si="230"/>
        <v>1.2749999999999194E-3</v>
      </c>
      <c r="OQ10" s="193">
        <f t="shared" si="230"/>
        <v>1.1984249999999212E-3</v>
      </c>
      <c r="OR10" s="193">
        <f t="shared" si="230"/>
        <v>1.1237333333332551E-3</v>
      </c>
      <c r="OS10" s="193">
        <f t="shared" si="230"/>
        <v>1.0509749999999237E-3</v>
      </c>
      <c r="OT10" s="193">
        <f t="shared" si="230"/>
        <v>9.8019999999992571E-4</v>
      </c>
      <c r="OU10" s="193">
        <f t="shared" si="230"/>
        <v>9.1145833333326114E-4</v>
      </c>
      <c r="OV10" s="193">
        <f t="shared" si="230"/>
        <v>8.4479999999992805E-4</v>
      </c>
      <c r="OW10" s="193">
        <f t="shared" si="230"/>
        <v>7.8027499999993059E-4</v>
      </c>
      <c r="OX10" s="193">
        <f t="shared" si="230"/>
        <v>7.1793333333326651E-4</v>
      </c>
      <c r="OY10" s="193">
        <f t="shared" si="230"/>
        <v>6.5782499999993561E-4</v>
      </c>
      <c r="OZ10" s="193">
        <f t="shared" si="230"/>
        <v>5.9999999999993685E-4</v>
      </c>
      <c r="PA10" s="193">
        <f t="shared" si="230"/>
        <v>5.4450833333327274E-4</v>
      </c>
      <c r="PB10" s="193">
        <f t="shared" si="230"/>
        <v>4.913999999999418E-4</v>
      </c>
      <c r="PC10" s="193">
        <f t="shared" si="230"/>
        <v>4.4072499999994454E-4</v>
      </c>
      <c r="PD10" s="193">
        <f t="shared" si="230"/>
        <v>3.9253333333327958E-4</v>
      </c>
      <c r="PE10" s="193">
        <f t="shared" si="230"/>
        <v>3.4687499999994927E-4</v>
      </c>
      <c r="PF10" s="193">
        <f t="shared" si="230"/>
        <v>3.0379999999995231E-4</v>
      </c>
      <c r="PG10" s="193">
        <f t="shared" si="230"/>
        <v>2.6335833333328865E-4</v>
      </c>
      <c r="PH10" s="193">
        <f t="shared" si="230"/>
        <v>2.2559999999995759E-4</v>
      </c>
      <c r="PI10" s="193">
        <f t="shared" si="230"/>
        <v>1.9057499999996071E-4</v>
      </c>
      <c r="PJ10" s="193">
        <f t="shared" si="230"/>
        <v>1.583333333332973E-4</v>
      </c>
      <c r="PK10" s="193">
        <f t="shared" si="230"/>
        <v>1.2892499999996734E-4</v>
      </c>
      <c r="PL10" s="193">
        <f t="shared" si="37"/>
        <v>1.0239999999997004E-4</v>
      </c>
      <c r="PM10" s="193">
        <f t="shared" si="14"/>
        <v>7.8808333333306929E-5</v>
      </c>
      <c r="PN10" s="193">
        <f t="shared" si="14"/>
        <v>5.8199999999977223E-5</v>
      </c>
      <c r="PO10" s="193">
        <f t="shared" si="14"/>
        <v>4.0624999999980862E-5</v>
      </c>
      <c r="PP10" s="193">
        <f t="shared" si="14"/>
        <v>2.6133333333317879E-5</v>
      </c>
      <c r="PQ10" s="193">
        <f t="shared" si="14"/>
        <v>1.4774999999988097E-5</v>
      </c>
      <c r="PR10" s="193">
        <f t="shared" si="14"/>
        <v>6.599999999991995E-6</v>
      </c>
      <c r="PS10" s="193">
        <f t="shared" si="14"/>
        <v>1.6583333333292933E-6</v>
      </c>
      <c r="PT10" s="193">
        <f t="shared" si="14"/>
        <v>2.0576017329616302E-12</v>
      </c>
    </row>
    <row r="11" spans="1:437" x14ac:dyDescent="0.45">
      <c r="A11" s="20">
        <v>8</v>
      </c>
      <c r="B11" s="101">
        <f t="shared" si="15"/>
        <v>60</v>
      </c>
      <c r="C11" s="115">
        <v>120</v>
      </c>
      <c r="D11" s="101">
        <f t="shared" si="16"/>
        <v>240</v>
      </c>
      <c r="E11" s="110">
        <f t="shared" si="17"/>
        <v>1</v>
      </c>
      <c r="F11" s="21">
        <f t="shared" si="18"/>
        <v>33.333333333333329</v>
      </c>
      <c r="G11" s="22" t="str">
        <f t="shared" si="19"/>
        <v>R</v>
      </c>
      <c r="H11" s="23" t="str">
        <f>IF(F11="","",IF(OR($F11&lt;Skew!$B$3,$F11=Skew!$B$3),IF($F11&gt;Skew!$C$3,Skew!$A$3,IF($F11&gt;Skew!$C$4,Skew!$A$4,IF($F11&gt;Skew!$C$5,Skew!$A$5,IF($F11&gt;Skew!$C$6,Skew!$A$6,IF($F11&gt;Skew!$C$7,Skew!$A$7,IF($F11&gt;Skew!$C$8,Skew!$A$8,IF($F11&gt;Skew!$C$9,Skew!$A$9,IF($F11&gt;Skew!$C$10,Skew!$A$10,IF($F11&gt;Skew!$C$11,Skew!$A$11,IF($F11&gt;Skew!$C$12,Skew!$A$12,IF($F11&gt;Skew!$C$13,Skew!$A$13,IF($F11&gt;Skew!$C$14,Skew!$A$14,IF($F11&gt;Skew!$C$15,Skew!$A$15,IF($F11&gt;Skew!$C$16,Skew!$A$16,Skew!$A$17)
)))))))))))))))</f>
        <v>Slight skew</v>
      </c>
      <c r="I11" s="22">
        <f>IF(F11="","",MATCH(H11,Skew!$A$3:$A$17,0))</f>
        <v>3</v>
      </c>
      <c r="J11" s="22">
        <f t="shared" si="20"/>
        <v>150</v>
      </c>
      <c r="K11" s="24" t="s">
        <v>28</v>
      </c>
      <c r="L11" s="22">
        <f>IF(OR(F11="",K11=""),"",MATCH(K11,Confidence!$A$3:$A$12,0))</f>
        <v>8</v>
      </c>
      <c r="M11" s="25">
        <f t="shared" si="21"/>
        <v>1.5</v>
      </c>
      <c r="N11" s="25">
        <f t="shared" si="22"/>
        <v>2</v>
      </c>
      <c r="O11" s="22"/>
      <c r="P11" s="102">
        <f t="shared" si="23"/>
        <v>137.13</v>
      </c>
      <c r="Q11" s="102">
        <f t="shared" si="24"/>
        <v>41.994</v>
      </c>
      <c r="R11" s="37">
        <f t="shared" si="25"/>
        <v>1763.496036</v>
      </c>
      <c r="S11" s="115">
        <v>150</v>
      </c>
      <c r="T11" s="204">
        <f>IF(AND(B11&gt;0,C11&gt;0,D11&gt;0,M11&gt;0,N11&gt;0,S11&gt;0,NOT(K11="")),ABS(VLOOKUP($S$1,VLookups!$A$30:$B$31,2,FALSE)-_xlfn.BETA.DIST(S11,IF(G11="L",N11,M11),IF(G11="L",M11,N11),TRUE,B11,D11)),"")</f>
        <v>0.61871843353822908</v>
      </c>
      <c r="U11" s="112">
        <f>IF(OR($M11="",$N11=""),"",_xlfn.BETA.INV(ABS(VLOOKUP($S$1,VLookups!$A$30:$B$31,2,FALSE)-U$3),IF($G11="L",$N11,$M11),IF($G11="L",$M11,$N11),$B11,$D11))</f>
        <v>73.681717488858922</v>
      </c>
      <c r="V11" s="113">
        <f>IF(OR($M11="",$N11=""),"",_xlfn.BETA.INV(ABS(VLOOKUP($S$1,VLookups!$A$30:$B$31,2,FALSE)-V$3),IF($G11="L",$N11,$M11),IF($G11="L",$M11,$N11),$B11,$D11))</f>
        <v>209.71500093327623</v>
      </c>
      <c r="W11" s="112">
        <f>IF(OR($M11="",$N11=""),"",_xlfn.BETA.INV(ABS(VLOOKUP($S$1,VLookups!$A$30:$B$31,2,FALSE)-W$3),IF($G11="L",$N11,$M11),IF($G11="L",$M11,$N11),$B11,$D11))</f>
        <v>82.157866009875477</v>
      </c>
      <c r="X11" s="113">
        <f>IF(OR($M11="",$N11=""),"",_xlfn.BETA.INV(ABS(VLOOKUP($S$1,VLookups!$A$30:$B$31,2,FALSE)-X$3),IF($G11="L",$N11,$M11),IF($G11="L",$M11,$N11),$B11,$D11))</f>
        <v>96.432172385519664</v>
      </c>
      <c r="Y11" s="112">
        <f>IF(OR($M11="",$N11=""),"",_xlfn.BETA.INV(ABS(VLOOKUP($S$1,VLookups!$A$30:$B$31,2,FALSE)-Y$3),IF($G11="L",$N11,$M11),IF($G11="L",$M11,$N11),$B11,$D11))</f>
        <v>109.36856169729293</v>
      </c>
      <c r="Z11" s="113">
        <f>IF(OR($M11="",$N11=""),"",_xlfn.BETA.INV(ABS(VLOOKUP($S$1,VLookups!$A$30:$B$31,2,FALSE)-Z$3),IF($G11="L",$N11,$M11),IF($G11="L",$M11,$N11),$B11,$D11))</f>
        <v>121.88329339568574</v>
      </c>
      <c r="AA11" s="112">
        <f>IF(OR($M11="",$N11=""),"",_xlfn.BETA.INV(ABS(VLOOKUP($S$1,VLookups!$A$30:$B$31,2,FALSE)-AA$3),IF($G11="L",$N11,$M11),IF($G11="L",$M11,$N11),$B11,$D11))</f>
        <v>134.45294876206117</v>
      </c>
      <c r="AB11" s="113">
        <f>IF(OR($M11="",$N11=""),"",_xlfn.BETA.INV(ABS(VLOOKUP($S$1,VLookups!$A$30:$B$31,2,FALSE)-AB$3),IF($G11="L",$N11,$M11),IF($G11="L",$M11,$N11),$B11,$D11))</f>
        <v>147.47598128537601</v>
      </c>
      <c r="AC11" s="112">
        <f>IF(OR($M11="",$N11=""),"",_xlfn.BETA.INV(ABS(VLOOKUP($S$1,VLookups!$A$30:$B$31,2,FALSE)-AC$3),IF($G11="L",$N11,$M11),IF($G11="L",$M11,$N11),$B11,$D11))</f>
        <v>161.43584846220006</v>
      </c>
      <c r="AD11" s="113">
        <f>IF(OR($M11="",$N11=""),"",_xlfn.BETA.INV(ABS(VLOOKUP($S$1,VLookups!$A$30:$B$31,2,FALSE)-AD$3),IF($G11="L",$N11,$M11),IF($G11="L",$M11,$N11),$B11,$D11))</f>
        <v>177.14108145953912</v>
      </c>
      <c r="AE11" s="112">
        <f>IF(OR($M11="",$N11=""),"",_xlfn.BETA.INV(ABS(VLOOKUP($S$1,VLookups!$A$30:$B$31,2,FALSE)-AE$3),IF($G11="L",$N11,$M11),IF($G11="L",$M11,$N11),$B11,$D11))</f>
        <v>196.55474628577736</v>
      </c>
      <c r="AF11" s="113">
        <f>IF(OR($M11="",$N11=""),"",_xlfn.BETA.INV(ABS(VLOOKUP($S$1,VLookups!$A$30:$B$31,2,FALSE)-AF$3),IF($G11="L",$N11,$M11),IF($G11="L",$M11,$N11),$B11,$D11))</f>
        <v>226.68715555621509</v>
      </c>
      <c r="AG11" s="15"/>
      <c r="AH11" s="194">
        <f t="shared" si="26"/>
        <v>0.9</v>
      </c>
      <c r="AI11" s="192">
        <f t="shared" si="27"/>
        <v>60</v>
      </c>
      <c r="AJ11" s="177">
        <f t="shared" ref="AJ11" si="233">IF(ISNONTEXT($AH11),AI11+$AH11,"")</f>
        <v>60.9</v>
      </c>
      <c r="AK11" s="177">
        <f t="shared" si="39"/>
        <v>61.8</v>
      </c>
      <c r="AL11" s="177">
        <f t="shared" si="40"/>
        <v>62.699999999999996</v>
      </c>
      <c r="AM11" s="177">
        <f t="shared" si="41"/>
        <v>63.599999999999994</v>
      </c>
      <c r="AN11" s="177">
        <f t="shared" si="42"/>
        <v>64.5</v>
      </c>
      <c r="AO11" s="177">
        <f t="shared" si="43"/>
        <v>65.400000000000006</v>
      </c>
      <c r="AP11" s="177">
        <f t="shared" si="44"/>
        <v>66.300000000000011</v>
      </c>
      <c r="AQ11" s="177">
        <f t="shared" si="45"/>
        <v>67.200000000000017</v>
      </c>
      <c r="AR11" s="177">
        <f t="shared" si="46"/>
        <v>68.100000000000023</v>
      </c>
      <c r="AS11" s="177">
        <f t="shared" si="47"/>
        <v>69.000000000000028</v>
      </c>
      <c r="AT11" s="177">
        <f t="shared" si="48"/>
        <v>69.900000000000034</v>
      </c>
      <c r="AU11" s="177">
        <f t="shared" si="49"/>
        <v>70.80000000000004</v>
      </c>
      <c r="AV11" s="177">
        <f t="shared" si="50"/>
        <v>71.700000000000045</v>
      </c>
      <c r="AW11" s="177">
        <f t="shared" si="51"/>
        <v>72.600000000000051</v>
      </c>
      <c r="AX11" s="177">
        <f t="shared" si="52"/>
        <v>73.500000000000057</v>
      </c>
      <c r="AY11" s="177">
        <f t="shared" si="53"/>
        <v>74.400000000000063</v>
      </c>
      <c r="AZ11" s="177">
        <f t="shared" si="54"/>
        <v>75.300000000000068</v>
      </c>
      <c r="BA11" s="177">
        <f t="shared" si="55"/>
        <v>76.200000000000074</v>
      </c>
      <c r="BB11" s="177">
        <f t="shared" si="56"/>
        <v>77.10000000000008</v>
      </c>
      <c r="BC11" s="177">
        <f t="shared" si="57"/>
        <v>78.000000000000085</v>
      </c>
      <c r="BD11" s="177">
        <f t="shared" si="58"/>
        <v>78.900000000000091</v>
      </c>
      <c r="BE11" s="177">
        <f t="shared" si="59"/>
        <v>79.800000000000097</v>
      </c>
      <c r="BF11" s="177">
        <f t="shared" si="60"/>
        <v>80.700000000000102</v>
      </c>
      <c r="BG11" s="177">
        <f t="shared" si="61"/>
        <v>81.600000000000108</v>
      </c>
      <c r="BH11" s="177">
        <f t="shared" si="62"/>
        <v>82.500000000000114</v>
      </c>
      <c r="BI11" s="177">
        <f t="shared" si="63"/>
        <v>83.400000000000119</v>
      </c>
      <c r="BJ11" s="177">
        <f t="shared" si="64"/>
        <v>84.300000000000125</v>
      </c>
      <c r="BK11" s="177">
        <f t="shared" si="65"/>
        <v>85.200000000000131</v>
      </c>
      <c r="BL11" s="177">
        <f t="shared" si="66"/>
        <v>86.100000000000136</v>
      </c>
      <c r="BM11" s="177">
        <f t="shared" si="67"/>
        <v>87.000000000000142</v>
      </c>
      <c r="BN11" s="177">
        <f t="shared" si="68"/>
        <v>87.900000000000148</v>
      </c>
      <c r="BO11" s="177">
        <f t="shared" si="69"/>
        <v>88.800000000000153</v>
      </c>
      <c r="BP11" s="177">
        <f t="shared" si="70"/>
        <v>89.700000000000159</v>
      </c>
      <c r="BQ11" s="177">
        <f t="shared" si="71"/>
        <v>90.600000000000165</v>
      </c>
      <c r="BR11" s="177">
        <f t="shared" si="72"/>
        <v>91.500000000000171</v>
      </c>
      <c r="BS11" s="177">
        <f t="shared" si="73"/>
        <v>92.400000000000176</v>
      </c>
      <c r="BT11" s="177">
        <f t="shared" si="74"/>
        <v>93.300000000000182</v>
      </c>
      <c r="BU11" s="177">
        <f t="shared" si="75"/>
        <v>94.200000000000188</v>
      </c>
      <c r="BV11" s="177">
        <f t="shared" si="76"/>
        <v>95.100000000000193</v>
      </c>
      <c r="BW11" s="177">
        <f t="shared" si="77"/>
        <v>96.000000000000199</v>
      </c>
      <c r="BX11" s="177">
        <f t="shared" si="78"/>
        <v>96.900000000000205</v>
      </c>
      <c r="BY11" s="177">
        <f t="shared" si="79"/>
        <v>97.80000000000021</v>
      </c>
      <c r="BZ11" s="177">
        <f t="shared" si="80"/>
        <v>98.700000000000216</v>
      </c>
      <c r="CA11" s="177">
        <f t="shared" si="81"/>
        <v>99.600000000000222</v>
      </c>
      <c r="CB11" s="177">
        <f t="shared" si="82"/>
        <v>100.50000000000023</v>
      </c>
      <c r="CC11" s="177">
        <f t="shared" si="83"/>
        <v>101.40000000000023</v>
      </c>
      <c r="CD11" s="177">
        <f t="shared" si="84"/>
        <v>102.30000000000024</v>
      </c>
      <c r="CE11" s="177">
        <f t="shared" si="85"/>
        <v>103.20000000000024</v>
      </c>
      <c r="CF11" s="177">
        <f t="shared" si="86"/>
        <v>104.10000000000025</v>
      </c>
      <c r="CG11" s="177">
        <f t="shared" si="87"/>
        <v>105.00000000000026</v>
      </c>
      <c r="CH11" s="177">
        <f t="shared" si="88"/>
        <v>105.90000000000026</v>
      </c>
      <c r="CI11" s="177">
        <f t="shared" si="89"/>
        <v>106.80000000000027</v>
      </c>
      <c r="CJ11" s="177">
        <f t="shared" si="90"/>
        <v>107.70000000000027</v>
      </c>
      <c r="CK11" s="177">
        <f t="shared" si="91"/>
        <v>108.60000000000028</v>
      </c>
      <c r="CL11" s="177">
        <f t="shared" si="92"/>
        <v>109.50000000000028</v>
      </c>
      <c r="CM11" s="177">
        <f t="shared" si="93"/>
        <v>110.40000000000029</v>
      </c>
      <c r="CN11" s="177">
        <f t="shared" si="94"/>
        <v>111.3000000000003</v>
      </c>
      <c r="CO11" s="177">
        <f t="shared" si="95"/>
        <v>112.2000000000003</v>
      </c>
      <c r="CP11" s="177">
        <f t="shared" si="96"/>
        <v>113.10000000000031</v>
      </c>
      <c r="CQ11" s="177">
        <f t="shared" si="97"/>
        <v>114.00000000000031</v>
      </c>
      <c r="CR11" s="177">
        <f t="shared" si="98"/>
        <v>114.90000000000032</v>
      </c>
      <c r="CS11" s="177">
        <f t="shared" si="99"/>
        <v>115.80000000000032</v>
      </c>
      <c r="CT11" s="177">
        <f t="shared" si="100"/>
        <v>116.70000000000033</v>
      </c>
      <c r="CU11" s="177">
        <f t="shared" si="101"/>
        <v>117.60000000000034</v>
      </c>
      <c r="CV11" s="177">
        <f t="shared" si="32"/>
        <v>118.50000000000034</v>
      </c>
      <c r="CW11" s="177">
        <f t="shared" si="102"/>
        <v>119.40000000000035</v>
      </c>
      <c r="CX11" s="177">
        <f t="shared" si="103"/>
        <v>120.30000000000035</v>
      </c>
      <c r="CY11" s="177">
        <f t="shared" si="104"/>
        <v>121.20000000000036</v>
      </c>
      <c r="CZ11" s="177">
        <f t="shared" si="105"/>
        <v>122.10000000000036</v>
      </c>
      <c r="DA11" s="177">
        <f t="shared" si="106"/>
        <v>123.00000000000037</v>
      </c>
      <c r="DB11" s="177">
        <f t="shared" si="107"/>
        <v>123.90000000000038</v>
      </c>
      <c r="DC11" s="177">
        <f t="shared" si="108"/>
        <v>124.80000000000038</v>
      </c>
      <c r="DD11" s="177">
        <f t="shared" si="109"/>
        <v>125.70000000000039</v>
      </c>
      <c r="DE11" s="177">
        <f t="shared" si="110"/>
        <v>126.60000000000039</v>
      </c>
      <c r="DF11" s="177">
        <f t="shared" si="111"/>
        <v>127.5000000000004</v>
      </c>
      <c r="DG11" s="177">
        <f t="shared" si="112"/>
        <v>128.4000000000004</v>
      </c>
      <c r="DH11" s="177">
        <f t="shared" si="113"/>
        <v>129.30000000000041</v>
      </c>
      <c r="DI11" s="177">
        <f t="shared" si="114"/>
        <v>130.20000000000041</v>
      </c>
      <c r="DJ11" s="177">
        <f t="shared" si="115"/>
        <v>131.10000000000042</v>
      </c>
      <c r="DK11" s="177">
        <f t="shared" si="116"/>
        <v>132.00000000000043</v>
      </c>
      <c r="DL11" s="177">
        <f t="shared" si="117"/>
        <v>132.90000000000043</v>
      </c>
      <c r="DM11" s="177">
        <f t="shared" si="118"/>
        <v>133.80000000000044</v>
      </c>
      <c r="DN11" s="177">
        <f t="shared" si="119"/>
        <v>134.70000000000044</v>
      </c>
      <c r="DO11" s="177">
        <f t="shared" si="120"/>
        <v>135.60000000000045</v>
      </c>
      <c r="DP11" s="177">
        <f t="shared" si="121"/>
        <v>136.50000000000045</v>
      </c>
      <c r="DQ11" s="177">
        <f t="shared" si="122"/>
        <v>137.40000000000046</v>
      </c>
      <c r="DR11" s="177">
        <f t="shared" si="123"/>
        <v>138.30000000000047</v>
      </c>
      <c r="DS11" s="177">
        <f t="shared" si="124"/>
        <v>139.20000000000047</v>
      </c>
      <c r="DT11" s="177">
        <f t="shared" si="125"/>
        <v>140.10000000000048</v>
      </c>
      <c r="DU11" s="177">
        <f t="shared" si="126"/>
        <v>141.00000000000048</v>
      </c>
      <c r="DV11" s="177">
        <f t="shared" si="127"/>
        <v>141.90000000000049</v>
      </c>
      <c r="DW11" s="177">
        <f t="shared" si="128"/>
        <v>142.80000000000049</v>
      </c>
      <c r="DX11" s="177">
        <f t="shared" si="129"/>
        <v>143.7000000000005</v>
      </c>
      <c r="DY11" s="177">
        <f t="shared" si="130"/>
        <v>144.60000000000051</v>
      </c>
      <c r="DZ11" s="177">
        <f t="shared" si="131"/>
        <v>145.50000000000051</v>
      </c>
      <c r="EA11" s="177">
        <f t="shared" si="132"/>
        <v>146.40000000000052</v>
      </c>
      <c r="EB11" s="177">
        <f t="shared" si="133"/>
        <v>147.30000000000052</v>
      </c>
      <c r="EC11" s="177">
        <f t="shared" si="134"/>
        <v>148.20000000000053</v>
      </c>
      <c r="ED11" s="177">
        <f t="shared" si="135"/>
        <v>149.10000000000053</v>
      </c>
      <c r="EE11" s="177">
        <f t="shared" si="136"/>
        <v>150.00000000000054</v>
      </c>
      <c r="EF11" s="177">
        <f t="shared" si="137"/>
        <v>150.90000000000055</v>
      </c>
      <c r="EG11" s="177">
        <f t="shared" si="138"/>
        <v>151.80000000000055</v>
      </c>
      <c r="EH11" s="177">
        <f t="shared" si="139"/>
        <v>152.70000000000056</v>
      </c>
      <c r="EI11" s="177">
        <f t="shared" si="140"/>
        <v>153.60000000000056</v>
      </c>
      <c r="EJ11" s="177">
        <f t="shared" si="141"/>
        <v>154.50000000000057</v>
      </c>
      <c r="EK11" s="177">
        <f t="shared" si="142"/>
        <v>155.40000000000057</v>
      </c>
      <c r="EL11" s="177">
        <f t="shared" si="143"/>
        <v>156.30000000000058</v>
      </c>
      <c r="EM11" s="177">
        <f t="shared" si="144"/>
        <v>157.20000000000059</v>
      </c>
      <c r="EN11" s="177">
        <f t="shared" si="145"/>
        <v>158.10000000000059</v>
      </c>
      <c r="EO11" s="177">
        <f t="shared" si="146"/>
        <v>159.0000000000006</v>
      </c>
      <c r="EP11" s="177">
        <f t="shared" si="147"/>
        <v>159.9000000000006</v>
      </c>
      <c r="EQ11" s="177">
        <f t="shared" si="148"/>
        <v>160.80000000000061</v>
      </c>
      <c r="ER11" s="177">
        <f t="shared" si="149"/>
        <v>161.70000000000061</v>
      </c>
      <c r="ES11" s="177">
        <f t="shared" si="150"/>
        <v>162.60000000000062</v>
      </c>
      <c r="ET11" s="177">
        <f t="shared" si="151"/>
        <v>163.50000000000063</v>
      </c>
      <c r="EU11" s="177">
        <f t="shared" si="152"/>
        <v>164.40000000000063</v>
      </c>
      <c r="EV11" s="177">
        <f t="shared" si="153"/>
        <v>165.30000000000064</v>
      </c>
      <c r="EW11" s="177">
        <f t="shared" si="154"/>
        <v>166.20000000000064</v>
      </c>
      <c r="EX11" s="177">
        <f t="shared" si="155"/>
        <v>167.10000000000065</v>
      </c>
      <c r="EY11" s="177">
        <f t="shared" si="156"/>
        <v>168.00000000000065</v>
      </c>
      <c r="EZ11" s="177">
        <f t="shared" si="157"/>
        <v>168.90000000000066</v>
      </c>
      <c r="FA11" s="177">
        <f t="shared" si="158"/>
        <v>169.80000000000067</v>
      </c>
      <c r="FB11" s="177">
        <f t="shared" si="159"/>
        <v>170.70000000000067</v>
      </c>
      <c r="FC11" s="177">
        <f t="shared" si="160"/>
        <v>171.60000000000068</v>
      </c>
      <c r="FD11" s="177">
        <f t="shared" si="161"/>
        <v>172.50000000000068</v>
      </c>
      <c r="FE11" s="177">
        <f t="shared" si="162"/>
        <v>173.40000000000069</v>
      </c>
      <c r="FF11" s="177">
        <f t="shared" si="163"/>
        <v>174.30000000000069</v>
      </c>
      <c r="FG11" s="177">
        <f t="shared" si="164"/>
        <v>175.2000000000007</v>
      </c>
      <c r="FH11" s="177">
        <f t="shared" si="33"/>
        <v>176.1000000000007</v>
      </c>
      <c r="FI11" s="177">
        <f t="shared" si="165"/>
        <v>177.00000000000071</v>
      </c>
      <c r="FJ11" s="177">
        <f t="shared" si="166"/>
        <v>177.90000000000072</v>
      </c>
      <c r="FK11" s="177">
        <f t="shared" si="167"/>
        <v>178.80000000000072</v>
      </c>
      <c r="FL11" s="177">
        <f t="shared" si="168"/>
        <v>179.70000000000073</v>
      </c>
      <c r="FM11" s="177">
        <f t="shared" si="169"/>
        <v>180.60000000000073</v>
      </c>
      <c r="FN11" s="177">
        <f t="shared" si="170"/>
        <v>181.50000000000074</v>
      </c>
      <c r="FO11" s="177">
        <f t="shared" si="171"/>
        <v>182.40000000000074</v>
      </c>
      <c r="FP11" s="177">
        <f t="shared" si="172"/>
        <v>183.30000000000075</v>
      </c>
      <c r="FQ11" s="177">
        <f t="shared" si="173"/>
        <v>184.20000000000076</v>
      </c>
      <c r="FR11" s="177">
        <f t="shared" si="174"/>
        <v>185.10000000000076</v>
      </c>
      <c r="FS11" s="177">
        <f t="shared" si="175"/>
        <v>186.00000000000077</v>
      </c>
      <c r="FT11" s="177">
        <f t="shared" si="176"/>
        <v>186.90000000000077</v>
      </c>
      <c r="FU11" s="177">
        <f t="shared" si="177"/>
        <v>187.80000000000078</v>
      </c>
      <c r="FV11" s="177">
        <f t="shared" si="178"/>
        <v>188.70000000000078</v>
      </c>
      <c r="FW11" s="177">
        <f t="shared" si="179"/>
        <v>189.60000000000079</v>
      </c>
      <c r="FX11" s="177">
        <f t="shared" si="180"/>
        <v>190.5000000000008</v>
      </c>
      <c r="FY11" s="177">
        <f t="shared" si="181"/>
        <v>191.4000000000008</v>
      </c>
      <c r="FZ11" s="177">
        <f t="shared" si="182"/>
        <v>192.30000000000081</v>
      </c>
      <c r="GA11" s="177">
        <f t="shared" si="183"/>
        <v>193.20000000000081</v>
      </c>
      <c r="GB11" s="177">
        <f t="shared" si="184"/>
        <v>194.10000000000082</v>
      </c>
      <c r="GC11" s="177">
        <f t="shared" si="185"/>
        <v>195.00000000000082</v>
      </c>
      <c r="GD11" s="177">
        <f t="shared" si="186"/>
        <v>195.90000000000083</v>
      </c>
      <c r="GE11" s="177">
        <f t="shared" si="187"/>
        <v>196.80000000000084</v>
      </c>
      <c r="GF11" s="177">
        <f t="shared" si="188"/>
        <v>197.70000000000084</v>
      </c>
      <c r="GG11" s="177">
        <f t="shared" si="189"/>
        <v>198.60000000000085</v>
      </c>
      <c r="GH11" s="177">
        <f t="shared" si="190"/>
        <v>199.50000000000085</v>
      </c>
      <c r="GI11" s="177">
        <f t="shared" si="191"/>
        <v>200.40000000000086</v>
      </c>
      <c r="GJ11" s="177">
        <f t="shared" si="192"/>
        <v>201.30000000000086</v>
      </c>
      <c r="GK11" s="177">
        <f t="shared" si="193"/>
        <v>202.20000000000087</v>
      </c>
      <c r="GL11" s="177">
        <f t="shared" si="194"/>
        <v>203.10000000000088</v>
      </c>
      <c r="GM11" s="177">
        <f t="shared" si="195"/>
        <v>204.00000000000088</v>
      </c>
      <c r="GN11" s="177">
        <f t="shared" si="196"/>
        <v>204.90000000000089</v>
      </c>
      <c r="GO11" s="177">
        <f t="shared" si="197"/>
        <v>205.80000000000089</v>
      </c>
      <c r="GP11" s="177">
        <f t="shared" si="198"/>
        <v>206.7000000000009</v>
      </c>
      <c r="GQ11" s="177">
        <f t="shared" si="199"/>
        <v>207.6000000000009</v>
      </c>
      <c r="GR11" s="177">
        <f t="shared" si="200"/>
        <v>208.50000000000091</v>
      </c>
      <c r="GS11" s="177">
        <f t="shared" si="201"/>
        <v>209.40000000000092</v>
      </c>
      <c r="GT11" s="177">
        <f t="shared" si="202"/>
        <v>210.30000000000092</v>
      </c>
      <c r="GU11" s="177">
        <f t="shared" si="203"/>
        <v>211.20000000000093</v>
      </c>
      <c r="GV11" s="177">
        <f t="shared" si="204"/>
        <v>212.10000000000093</v>
      </c>
      <c r="GW11" s="177">
        <f t="shared" si="205"/>
        <v>213.00000000000094</v>
      </c>
      <c r="GX11" s="177">
        <f t="shared" si="206"/>
        <v>213.90000000000094</v>
      </c>
      <c r="GY11" s="177">
        <f t="shared" si="207"/>
        <v>214.80000000000095</v>
      </c>
      <c r="GZ11" s="177">
        <f t="shared" si="208"/>
        <v>215.70000000000095</v>
      </c>
      <c r="HA11" s="177">
        <f t="shared" si="209"/>
        <v>216.60000000000096</v>
      </c>
      <c r="HB11" s="177">
        <f t="shared" si="210"/>
        <v>217.50000000000097</v>
      </c>
      <c r="HC11" s="177">
        <f t="shared" si="211"/>
        <v>218.40000000000097</v>
      </c>
      <c r="HD11" s="177">
        <f t="shared" si="212"/>
        <v>219.30000000000098</v>
      </c>
      <c r="HE11" s="177">
        <f t="shared" si="213"/>
        <v>220.20000000000098</v>
      </c>
      <c r="HF11" s="177">
        <f t="shared" si="214"/>
        <v>221.10000000000099</v>
      </c>
      <c r="HG11" s="177">
        <f t="shared" si="215"/>
        <v>222.00000000000099</v>
      </c>
      <c r="HH11" s="177">
        <f t="shared" si="216"/>
        <v>222.900000000001</v>
      </c>
      <c r="HI11" s="177">
        <f t="shared" si="217"/>
        <v>223.80000000000101</v>
      </c>
      <c r="HJ11" s="177">
        <f t="shared" si="218"/>
        <v>224.70000000000101</v>
      </c>
      <c r="HK11" s="177">
        <f t="shared" si="219"/>
        <v>225.60000000000102</v>
      </c>
      <c r="HL11" s="177">
        <f t="shared" si="220"/>
        <v>226.50000000000102</v>
      </c>
      <c r="HM11" s="177">
        <f t="shared" si="221"/>
        <v>227.40000000000103</v>
      </c>
      <c r="HN11" s="177">
        <f t="shared" si="222"/>
        <v>228.30000000000103</v>
      </c>
      <c r="HO11" s="177">
        <f t="shared" si="223"/>
        <v>229.20000000000104</v>
      </c>
      <c r="HP11" s="177">
        <f t="shared" si="224"/>
        <v>230.10000000000105</v>
      </c>
      <c r="HQ11" s="177">
        <f t="shared" si="225"/>
        <v>231.00000000000105</v>
      </c>
      <c r="HR11" s="177">
        <f t="shared" si="226"/>
        <v>231.90000000000106</v>
      </c>
      <c r="HS11" s="177">
        <f t="shared" si="227"/>
        <v>232.80000000000106</v>
      </c>
      <c r="HT11" s="177">
        <f t="shared" si="34"/>
        <v>233.70000000000107</v>
      </c>
      <c r="HU11" s="177">
        <f t="shared" si="9"/>
        <v>234.60000000000107</v>
      </c>
      <c r="HV11" s="177">
        <f t="shared" si="9"/>
        <v>235.50000000000108</v>
      </c>
      <c r="HW11" s="177">
        <f t="shared" si="9"/>
        <v>236.40000000000109</v>
      </c>
      <c r="HX11" s="177">
        <f t="shared" si="9"/>
        <v>237.30000000000109</v>
      </c>
      <c r="HY11" s="177">
        <f t="shared" si="9"/>
        <v>238.2000000000011</v>
      </c>
      <c r="HZ11" s="177">
        <f t="shared" si="9"/>
        <v>239.1000000000011</v>
      </c>
      <c r="IA11" s="192">
        <f t="shared" si="29"/>
        <v>239.9990000000011</v>
      </c>
      <c r="IB11" s="193">
        <f t="shared" si="10"/>
        <v>0</v>
      </c>
      <c r="IC11" s="193">
        <f t="shared" si="228"/>
        <v>1.4657734318346131E-3</v>
      </c>
      <c r="ID11" s="193">
        <f t="shared" si="228"/>
        <v>2.0624999999999988E-3</v>
      </c>
      <c r="IE11" s="193">
        <f t="shared" si="228"/>
        <v>2.5132785381681549E-3</v>
      </c>
      <c r="IF11" s="193">
        <f t="shared" si="228"/>
        <v>2.8873526898450675E-3</v>
      </c>
      <c r="IG11" s="193">
        <f t="shared" si="228"/>
        <v>3.2116882486085104E-3</v>
      </c>
      <c r="IH11" s="193">
        <f t="shared" si="228"/>
        <v>3.5001860069621077E-3</v>
      </c>
      <c r="II11" s="193">
        <f t="shared" si="228"/>
        <v>3.7611451856633918E-3</v>
      </c>
      <c r="IJ11" s="193">
        <f t="shared" si="228"/>
        <v>4.0000000000000036E-3</v>
      </c>
      <c r="IK11" s="193">
        <f t="shared" si="228"/>
        <v>4.2205436002072114E-3</v>
      </c>
      <c r="IL11" s="193">
        <f t="shared" si="228"/>
        <v>4.42555120546834E-3</v>
      </c>
      <c r="IM11" s="193">
        <f t="shared" si="228"/>
        <v>4.6171280135761947E-3</v>
      </c>
      <c r="IN11" s="193">
        <f t="shared" si="228"/>
        <v>4.7969174129503982E-3</v>
      </c>
      <c r="IO11" s="193">
        <f t="shared" si="228"/>
        <v>4.9662325470929813E-3</v>
      </c>
      <c r="IP11" s="193">
        <f t="shared" si="228"/>
        <v>5.1261431651876523E-3</v>
      </c>
      <c r="IQ11" s="193">
        <f t="shared" si="228"/>
        <v>5.2775350592945787E-3</v>
      </c>
      <c r="IR11" s="193">
        <f t="shared" si="228"/>
        <v>5.4211519890968738E-3</v>
      </c>
      <c r="IS11" s="193">
        <f t="shared" si="228"/>
        <v>5.5576260247744364E-3</v>
      </c>
      <c r="IT11" s="193">
        <f t="shared" si="228"/>
        <v>5.6875000000000111E-3</v>
      </c>
      <c r="IU11" s="193">
        <f t="shared" si="228"/>
        <v>5.8112444507155553E-3</v>
      </c>
      <c r="IV11" s="193">
        <f t="shared" si="228"/>
        <v>5.929270612815723E-3</v>
      </c>
      <c r="IW11" s="193">
        <f t="shared" si="228"/>
        <v>6.0419405469531728E-3</v>
      </c>
      <c r="IX11" s="193">
        <f t="shared" si="228"/>
        <v>6.1495751321173154E-3</v>
      </c>
      <c r="IY11" s="193">
        <f t="shared" si="228"/>
        <v>6.2524604531936177E-3</v>
      </c>
      <c r="IZ11" s="193">
        <f t="shared" si="228"/>
        <v>6.3508529610858946E-3</v>
      </c>
      <c r="JA11" s="193">
        <f t="shared" si="228"/>
        <v>6.4449836826898973E-3</v>
      </c>
      <c r="JB11" s="193">
        <f t="shared" si="228"/>
        <v>6.5350616867784917E-3</v>
      </c>
      <c r="JC11" s="193">
        <f t="shared" si="228"/>
        <v>6.621276960960789E-3</v>
      </c>
      <c r="JD11" s="193">
        <f t="shared" si="228"/>
        <v>6.7038028179699904E-3</v>
      </c>
      <c r="JE11" s="193">
        <f t="shared" si="228"/>
        <v>6.7827979224100556E-3</v>
      </c>
      <c r="JF11" s="193">
        <f t="shared" si="228"/>
        <v>6.8584080089089785E-3</v>
      </c>
      <c r="JG11" s="193">
        <f t="shared" si="228"/>
        <v>6.930767347437492E-3</v>
      </c>
      <c r="JH11" s="193">
        <f t="shared" si="228"/>
        <v>7.0000000000000114E-3</v>
      </c>
      <c r="JI11" s="193">
        <f t="shared" si="228"/>
        <v>7.0662209040323314E-3</v>
      </c>
      <c r="JJ11" s="193">
        <f t="shared" si="228"/>
        <v>7.1295368109638834E-3</v>
      </c>
      <c r="JK11" s="193">
        <f t="shared" si="228"/>
        <v>7.1900471030272228E-3</v>
      </c>
      <c r="JL11" s="193">
        <f t="shared" si="228"/>
        <v>7.2478445071621229E-3</v>
      </c>
      <c r="JM11" s="193">
        <f t="shared" si="228"/>
        <v>7.3030157214997405E-3</v>
      </c>
      <c r="JN11" s="193">
        <f t="shared" si="228"/>
        <v>7.355641967224897E-3</v>
      </c>
      <c r="JO11" s="193">
        <f t="shared" si="228"/>
        <v>7.4057994764520066E-3</v>
      </c>
      <c r="JP11" s="193">
        <f t="shared" si="228"/>
        <v>7.4535599249993091E-3</v>
      </c>
      <c r="JQ11" s="193">
        <f t="shared" si="228"/>
        <v>7.4989908175200574E-3</v>
      </c>
      <c r="JR11" s="193">
        <f t="shared" si="228"/>
        <v>7.5421558312814951E-3</v>
      </c>
      <c r="JS11" s="193">
        <f t="shared" si="228"/>
        <v>7.5831151239209756E-3</v>
      </c>
      <c r="JT11" s="193">
        <f t="shared" si="228"/>
        <v>7.6219256097130811E-3</v>
      </c>
      <c r="JU11" s="193">
        <f t="shared" si="228"/>
        <v>7.658641208220302E-3</v>
      </c>
      <c r="JV11" s="193">
        <f t="shared" si="228"/>
        <v>7.6933130686474959E-3</v>
      </c>
      <c r="JW11" s="193">
        <f t="shared" si="228"/>
        <v>7.7259897727572826E-3</v>
      </c>
      <c r="JX11" s="193">
        <f t="shared" si="228"/>
        <v>7.7567175188134052E-3</v>
      </c>
      <c r="JY11" s="193">
        <f t="shared" si="228"/>
        <v>7.7855402886893906E-3</v>
      </c>
      <c r="JZ11" s="193">
        <f t="shared" si="228"/>
        <v>7.8125000000000069E-3</v>
      </c>
      <c r="KA11" s="193">
        <f t="shared" si="228"/>
        <v>7.8376366448747441E-3</v>
      </c>
      <c r="KB11" s="193">
        <f t="shared" si="228"/>
        <v>7.8609884167888822E-3</v>
      </c>
      <c r="KC11" s="193">
        <f t="shared" si="228"/>
        <v>7.882591826693177E-3</v>
      </c>
      <c r="KD11" s="193">
        <f t="shared" si="228"/>
        <v>7.9024818095330077E-3</v>
      </c>
      <c r="KE11" s="193">
        <f t="shared" si="228"/>
        <v>7.9206918221183375E-3</v>
      </c>
      <c r="KF11" s="193">
        <f t="shared" si="228"/>
        <v>7.9372539331937757E-3</v>
      </c>
      <c r="KG11" s="193">
        <f t="shared" si="228"/>
        <v>7.9521989064608254E-3</v>
      </c>
      <c r="KH11" s="193">
        <f t="shared" si="228"/>
        <v>7.9655562772197909E-3</v>
      </c>
      <c r="KI11" s="193">
        <f t="shared" si="228"/>
        <v>7.9773544232251622E-3</v>
      </c>
      <c r="KJ11" s="193">
        <f t="shared" si="228"/>
        <v>7.987620630283675E-3</v>
      </c>
      <c r="KK11" s="193">
        <f t="shared" si="228"/>
        <v>7.9963811530678643E-3</v>
      </c>
      <c r="KL11" s="193">
        <f t="shared" si="228"/>
        <v>8.003661271568159E-3</v>
      </c>
      <c r="KM11" s="193">
        <f t="shared" si="228"/>
        <v>8.00948534356297E-3</v>
      </c>
      <c r="KN11" s="193">
        <f t="shared" si="35"/>
        <v>8.0138768534475397E-3</v>
      </c>
      <c r="KO11" s="193">
        <f t="shared" si="229"/>
        <v>8.0168584577283136E-3</v>
      </c>
      <c r="KP11" s="193">
        <f t="shared" si="229"/>
        <v>8.0184520274593322E-3</v>
      </c>
      <c r="KQ11" s="193">
        <f t="shared" si="229"/>
        <v>8.0186786878703106E-3</v>
      </c>
      <c r="KR11" s="193">
        <f t="shared" si="229"/>
        <v>8.0175588554122872E-3</v>
      </c>
      <c r="KS11" s="193">
        <f t="shared" si="229"/>
        <v>8.0151122724253406E-3</v>
      </c>
      <c r="KT11" s="193">
        <f t="shared" si="229"/>
        <v>8.01135803961406E-3</v>
      </c>
      <c r="KU11" s="193">
        <f t="shared" si="229"/>
        <v>8.0063146464993459E-3</v>
      </c>
      <c r="KV11" s="193">
        <f t="shared" si="229"/>
        <v>7.9999999999999967E-3</v>
      </c>
      <c r="KW11" s="193">
        <f t="shared" si="229"/>
        <v>7.9924314512839056E-3</v>
      </c>
      <c r="KX11" s="193">
        <f t="shared" si="229"/>
        <v>7.9836258210164088E-3</v>
      </c>
      <c r="KY11" s="193">
        <f t="shared" si="229"/>
        <v>7.9735994231223198E-3</v>
      </c>
      <c r="KZ11" s="193">
        <f t="shared" si="229"/>
        <v>7.9623680871682544E-3</v>
      </c>
      <c r="LA11" s="193">
        <f t="shared" si="229"/>
        <v>7.9499471794628861E-3</v>
      </c>
      <c r="LB11" s="193">
        <f t="shared" si="229"/>
        <v>7.9363516229646238E-3</v>
      </c>
      <c r="LC11" s="193">
        <f t="shared" si="229"/>
        <v>7.921595916078954E-3</v>
      </c>
      <c r="LD11" s="193">
        <f t="shared" si="229"/>
        <v>7.9056941504209409E-3</v>
      </c>
      <c r="LE11" s="193">
        <f t="shared" si="229"/>
        <v>7.8886600276124111E-3</v>
      </c>
      <c r="LF11" s="193">
        <f t="shared" si="229"/>
        <v>7.870506875177867E-3</v>
      </c>
      <c r="LG11" s="193">
        <f t="shared" si="229"/>
        <v>7.8512476615981135E-3</v>
      </c>
      <c r="LH11" s="193">
        <f t="shared" si="229"/>
        <v>7.8308950105761537E-3</v>
      </c>
      <c r="LI11" s="193">
        <f t="shared" si="229"/>
        <v>7.8094612145656606E-3</v>
      </c>
      <c r="LJ11" s="193">
        <f t="shared" si="229"/>
        <v>7.7869582476086134E-3</v>
      </c>
      <c r="LK11" s="193">
        <f t="shared" si="229"/>
        <v>7.7633977775251953E-3</v>
      </c>
      <c r="LL11" s="193">
        <f t="shared" si="229"/>
        <v>7.7387911774959199E-3</v>
      </c>
      <c r="LM11" s="193">
        <f t="shared" si="229"/>
        <v>7.7131495370730213E-3</v>
      </c>
      <c r="LN11" s="193">
        <f t="shared" si="229"/>
        <v>7.6864836726555121E-3</v>
      </c>
      <c r="LO11" s="193">
        <f t="shared" si="229"/>
        <v>7.6588041374598412E-3</v>
      </c>
      <c r="LP11" s="193">
        <f t="shared" si="229"/>
        <v>7.6301212310159097E-3</v>
      </c>
      <c r="LQ11" s="193">
        <f t="shared" si="229"/>
        <v>7.6004450082160589E-3</v>
      </c>
      <c r="LR11" s="193">
        <f t="shared" si="229"/>
        <v>7.5697852879428023E-3</v>
      </c>
      <c r="LS11" s="193">
        <f t="shared" si="229"/>
        <v>7.5381516612993207E-3</v>
      </c>
      <c r="LT11" s="193">
        <f t="shared" si="229"/>
        <v>7.5055534994651158E-3</v>
      </c>
      <c r="LU11" s="193">
        <f t="shared" si="229"/>
        <v>7.47199996119771E-3</v>
      </c>
      <c r="LV11" s="193">
        <f t="shared" si="229"/>
        <v>7.4374999999999797E-3</v>
      </c>
      <c r="LW11" s="193">
        <f t="shared" si="229"/>
        <v>7.4020623709713275E-3</v>
      </c>
      <c r="LX11" s="193">
        <f t="shared" si="229"/>
        <v>7.3656956373598483E-3</v>
      </c>
      <c r="LY11" s="193">
        <f t="shared" si="229"/>
        <v>7.3284081768314226E-3</v>
      </c>
      <c r="LZ11" s="193">
        <f t="shared" si="229"/>
        <v>7.2902081874708013E-3</v>
      </c>
      <c r="MA11" s="193">
        <f t="shared" si="229"/>
        <v>7.2511036935286747E-3</v>
      </c>
      <c r="MB11" s="193">
        <f t="shared" si="229"/>
        <v>7.211102550927953E-3</v>
      </c>
      <c r="MC11" s="193">
        <f t="shared" si="229"/>
        <v>7.1702124525416218E-3</v>
      </c>
      <c r="MD11" s="193">
        <f t="shared" si="229"/>
        <v>7.1284409332538134E-3</v>
      </c>
      <c r="ME11" s="193">
        <f t="shared" si="229"/>
        <v>7.0857953748149956E-3</v>
      </c>
      <c r="MF11" s="193">
        <f t="shared" si="229"/>
        <v>7.0422830105016064E-3</v>
      </c>
      <c r="MG11" s="193">
        <f t="shared" si="229"/>
        <v>6.9979109295897589E-3</v>
      </c>
      <c r="MH11" s="193">
        <f t="shared" si="229"/>
        <v>6.9526860816521534E-3</v>
      </c>
      <c r="MI11" s="193">
        <f t="shared" si="229"/>
        <v>6.9066152806867877E-3</v>
      </c>
      <c r="MJ11" s="193">
        <f t="shared" si="229"/>
        <v>6.8597052090855265E-3</v>
      </c>
      <c r="MK11" s="193">
        <f t="shared" si="229"/>
        <v>6.8119624214501902E-3</v>
      </c>
      <c r="ML11" s="193">
        <f t="shared" si="229"/>
        <v>6.7633933482633456E-3</v>
      </c>
      <c r="MM11" s="193">
        <f t="shared" si="229"/>
        <v>6.7140042994206098E-3</v>
      </c>
      <c r="MN11" s="193">
        <f t="shared" si="229"/>
        <v>6.663801467630885E-3</v>
      </c>
      <c r="MO11" s="193">
        <f t="shared" si="229"/>
        <v>6.6127909316906069E-3</v>
      </c>
      <c r="MP11" s="193">
        <f t="shared" si="229"/>
        <v>6.5609786596377319E-3</v>
      </c>
      <c r="MQ11" s="193">
        <f t="shared" si="229"/>
        <v>6.5083705117909129E-3</v>
      </c>
      <c r="MR11" s="193">
        <f t="shared" si="229"/>
        <v>6.4549722436789891E-3</v>
      </c>
      <c r="MS11" s="193">
        <f t="shared" si="229"/>
        <v>6.4007895088656862E-3</v>
      </c>
      <c r="MT11" s="193">
        <f t="shared" si="229"/>
        <v>6.3458278616741158E-3</v>
      </c>
      <c r="MU11" s="193">
        <f t="shared" si="229"/>
        <v>6.2900927598154551E-3</v>
      </c>
      <c r="MV11" s="193">
        <f t="shared" si="229"/>
        <v>6.2335895669259726E-3</v>
      </c>
      <c r="MW11" s="193">
        <f t="shared" si="229"/>
        <v>6.1763235550163229E-3</v>
      </c>
      <c r="MX11" s="193">
        <f t="shared" si="229"/>
        <v>6.1182999068368216E-3</v>
      </c>
      <c r="MY11" s="193">
        <f t="shared" si="229"/>
        <v>6.059523718162315E-3</v>
      </c>
      <c r="MZ11" s="193">
        <f t="shared" si="36"/>
        <v>5.9999999999999524E-3</v>
      </c>
      <c r="NA11" s="193">
        <f t="shared" si="230"/>
        <v>5.9397336807230769E-3</v>
      </c>
      <c r="NB11" s="193">
        <f t="shared" si="230"/>
        <v>5.8787296081343103E-3</v>
      </c>
      <c r="NC11" s="193">
        <f t="shared" si="230"/>
        <v>5.816992551460713E-3</v>
      </c>
      <c r="ND11" s="193">
        <f t="shared" si="230"/>
        <v>5.7545272032837559E-3</v>
      </c>
      <c r="NE11" s="193">
        <f t="shared" si="230"/>
        <v>5.6913381814067505E-3</v>
      </c>
      <c r="NF11" s="193">
        <f t="shared" si="230"/>
        <v>5.6274300306622576E-3</v>
      </c>
      <c r="NG11" s="193">
        <f t="shared" si="230"/>
        <v>5.5628072246617895E-3</v>
      </c>
      <c r="NH11" s="193">
        <f t="shared" si="230"/>
        <v>5.4974741674901594E-3</v>
      </c>
      <c r="NI11" s="193">
        <f t="shared" si="230"/>
        <v>5.4314351953465671E-3</v>
      </c>
      <c r="NJ11" s="193">
        <f t="shared" si="230"/>
        <v>5.3646945781345339E-3</v>
      </c>
      <c r="NK11" s="193">
        <f t="shared" si="230"/>
        <v>5.2972565210026353E-3</v>
      </c>
      <c r="NL11" s="193">
        <f t="shared" si="230"/>
        <v>5.229125165837914E-3</v>
      </c>
      <c r="NM11" s="193">
        <f t="shared" si="230"/>
        <v>5.1603045927137593E-3</v>
      </c>
      <c r="NN11" s="193">
        <f t="shared" si="230"/>
        <v>5.09079882129399E-3</v>
      </c>
      <c r="NO11" s="193">
        <f t="shared" si="230"/>
        <v>5.0206118121947424E-3</v>
      </c>
      <c r="NP11" s="193">
        <f t="shared" si="230"/>
        <v>4.9497474683057692E-3</v>
      </c>
      <c r="NQ11" s="193">
        <f t="shared" si="230"/>
        <v>4.8782096360726022E-3</v>
      </c>
      <c r="NR11" s="193">
        <f t="shared" si="230"/>
        <v>4.8060021067410476E-3</v>
      </c>
      <c r="NS11" s="193">
        <f t="shared" si="230"/>
        <v>4.7331286175653466E-3</v>
      </c>
      <c r="NT11" s="193">
        <f t="shared" si="230"/>
        <v>4.6595928529813563E-3</v>
      </c>
      <c r="NU11" s="193">
        <f t="shared" si="230"/>
        <v>4.5853984457459498E-3</v>
      </c>
      <c r="NV11" s="193">
        <f t="shared" si="230"/>
        <v>4.5105489780438834E-3</v>
      </c>
      <c r="NW11" s="193">
        <f t="shared" si="230"/>
        <v>4.4350479825632401E-3</v>
      </c>
      <c r="NX11" s="193">
        <f t="shared" si="230"/>
        <v>4.3588989435406032E-3</v>
      </c>
      <c r="NY11" s="193">
        <f t="shared" si="230"/>
        <v>4.2821052977769451E-3</v>
      </c>
      <c r="NZ11" s="193">
        <f t="shared" si="230"/>
        <v>4.2046704356253194E-3</v>
      </c>
      <c r="OA11" s="193">
        <f t="shared" si="230"/>
        <v>4.1265977019512559E-3</v>
      </c>
      <c r="OB11" s="193">
        <f t="shared" si="230"/>
        <v>4.0478903970668544E-3</v>
      </c>
      <c r="OC11" s="193">
        <f t="shared" si="230"/>
        <v>3.9685517776394128E-3</v>
      </c>
      <c r="OD11" s="193">
        <f t="shared" si="230"/>
        <v>3.8885850575754925E-3</v>
      </c>
      <c r="OE11" s="193">
        <f t="shared" si="230"/>
        <v>3.8079934088812101E-3</v>
      </c>
      <c r="OF11" s="193">
        <f t="shared" si="230"/>
        <v>3.7267799624995687E-3</v>
      </c>
      <c r="OG11" s="193">
        <f t="shared" si="230"/>
        <v>3.6449478091255859E-3</v>
      </c>
      <c r="OH11" s="193">
        <f t="shared" si="230"/>
        <v>3.5624999999999177E-3</v>
      </c>
      <c r="OI11" s="193">
        <f t="shared" si="230"/>
        <v>3.4794395476817311E-3</v>
      </c>
      <c r="OJ11" s="193">
        <f t="shared" si="230"/>
        <v>3.3957694268014456E-3</v>
      </c>
      <c r="OK11" s="193">
        <f t="shared" si="230"/>
        <v>3.3114925747940462E-3</v>
      </c>
      <c r="OL11" s="193">
        <f t="shared" si="230"/>
        <v>3.2266118926135199E-3</v>
      </c>
      <c r="OM11" s="193">
        <f t="shared" si="230"/>
        <v>3.1411302454290957E-3</v>
      </c>
      <c r="ON11" s="193">
        <f t="shared" si="230"/>
        <v>3.0550504633038034E-3</v>
      </c>
      <c r="OO11" s="193">
        <f t="shared" si="230"/>
        <v>2.9683753418559377E-3</v>
      </c>
      <c r="OP11" s="193">
        <f t="shared" si="230"/>
        <v>2.8811076429039362E-3</v>
      </c>
      <c r="OQ11" s="193">
        <f t="shared" si="230"/>
        <v>2.7932500950952257E-3</v>
      </c>
      <c r="OR11" s="193">
        <f t="shared" si="230"/>
        <v>2.7048053945194863E-3</v>
      </c>
      <c r="OS11" s="193">
        <f t="shared" si="230"/>
        <v>2.6157762053068503E-3</v>
      </c>
      <c r="OT11" s="193">
        <f t="shared" si="230"/>
        <v>2.5261651602114582E-3</v>
      </c>
      <c r="OU11" s="193">
        <f t="shared" si="230"/>
        <v>2.435974861180855E-3</v>
      </c>
      <c r="OV11" s="193">
        <f t="shared" si="230"/>
        <v>2.3452078799116151E-3</v>
      </c>
      <c r="OW11" s="193">
        <f t="shared" si="230"/>
        <v>2.2538667583916492E-3</v>
      </c>
      <c r="OX11" s="193">
        <f t="shared" si="230"/>
        <v>2.1619540094295381E-3</v>
      </c>
      <c r="OY11" s="193">
        <f t="shared" si="230"/>
        <v>2.0694721171713283E-3</v>
      </c>
      <c r="OZ11" s="193">
        <f t="shared" si="230"/>
        <v>1.9764235376051333E-3</v>
      </c>
      <c r="PA11" s="193">
        <f t="shared" si="230"/>
        <v>1.8828106990538987E-3</v>
      </c>
      <c r="PB11" s="193">
        <f t="shared" si="230"/>
        <v>1.7886360026566673E-3</v>
      </c>
      <c r="PC11" s="193">
        <f t="shared" si="230"/>
        <v>1.6939018228387106E-3</v>
      </c>
      <c r="PD11" s="193">
        <f t="shared" si="230"/>
        <v>1.5986105077707971E-3</v>
      </c>
      <c r="PE11" s="193">
        <f t="shared" si="230"/>
        <v>1.5027643798179642E-3</v>
      </c>
      <c r="PF11" s="193">
        <f t="shared" si="230"/>
        <v>1.4063657359780291E-3</v>
      </c>
      <c r="PG11" s="193">
        <f t="shared" si="230"/>
        <v>1.3094168483101928E-3</v>
      </c>
      <c r="PH11" s="193">
        <f t="shared" si="230"/>
        <v>1.2119199643539683E-3</v>
      </c>
      <c r="PI11" s="193">
        <f t="shared" si="230"/>
        <v>1.1138773075387361E-3</v>
      </c>
      <c r="PJ11" s="193">
        <f t="shared" si="230"/>
        <v>1.0152910775841518E-3</v>
      </c>
      <c r="PK11" s="193">
        <f t="shared" si="230"/>
        <v>9.1616345089169952E-4</v>
      </c>
      <c r="PL11" s="193">
        <f t="shared" si="37"/>
        <v>8.1649658092760669E-4</v>
      </c>
      <c r="PM11" s="193">
        <f t="shared" si="14"/>
        <v>7.1629259859737739E-4</v>
      </c>
      <c r="PN11" s="193">
        <f t="shared" si="14"/>
        <v>6.1555361261213606E-4</v>
      </c>
      <c r="PO11" s="193">
        <f t="shared" si="14"/>
        <v>5.142817098470531E-4</v>
      </c>
      <c r="PP11" s="193">
        <f t="shared" si="14"/>
        <v>4.1247895569203059E-4</v>
      </c>
      <c r="PQ11" s="193">
        <f t="shared" si="14"/>
        <v>3.1014739439486256E-4</v>
      </c>
      <c r="PR11" s="193">
        <f t="shared" si="14"/>
        <v>2.0728904939708678E-4</v>
      </c>
      <c r="PS11" s="193">
        <f t="shared" si="14"/>
        <v>1.0390592366268601E-4</v>
      </c>
      <c r="PT11" s="193">
        <f t="shared" si="14"/>
        <v>1.1574041910946948E-7</v>
      </c>
    </row>
    <row r="12" spans="1:437" x14ac:dyDescent="0.45">
      <c r="A12" s="20">
        <v>9</v>
      </c>
      <c r="B12" s="101">
        <f t="shared" si="15"/>
        <v>60</v>
      </c>
      <c r="C12" s="115">
        <v>120</v>
      </c>
      <c r="D12" s="101">
        <f t="shared" si="16"/>
        <v>240</v>
      </c>
      <c r="E12" s="110">
        <f t="shared" si="17"/>
        <v>1</v>
      </c>
      <c r="F12" s="21">
        <f t="shared" si="18"/>
        <v>33.333333333333329</v>
      </c>
      <c r="G12" s="22" t="str">
        <f t="shared" si="19"/>
        <v>R</v>
      </c>
      <c r="H12" s="23" t="str">
        <f>IF(F12="","",IF(OR($F12&lt;Skew!$B$3,$F12=Skew!$B$3),IF($F12&gt;Skew!$C$3,Skew!$A$3,IF($F12&gt;Skew!$C$4,Skew!$A$4,IF($F12&gt;Skew!$C$5,Skew!$A$5,IF($F12&gt;Skew!$C$6,Skew!$A$6,IF($F12&gt;Skew!$C$7,Skew!$A$7,IF($F12&gt;Skew!$C$8,Skew!$A$8,IF($F12&gt;Skew!$C$9,Skew!$A$9,IF($F12&gt;Skew!$C$10,Skew!$A$10,IF($F12&gt;Skew!$C$11,Skew!$A$11,IF($F12&gt;Skew!$C$12,Skew!$A$12,IF($F12&gt;Skew!$C$13,Skew!$A$13,IF($F12&gt;Skew!$C$14,Skew!$A$14,IF($F12&gt;Skew!$C$15,Skew!$A$15,IF($F12&gt;Skew!$C$16,Skew!$A$16,Skew!$A$17)
)))))))))))))))</f>
        <v>Slight skew</v>
      </c>
      <c r="I12" s="22">
        <f>IF(F12="","",MATCH(H12,Skew!$A$3:$A$17,0))</f>
        <v>3</v>
      </c>
      <c r="J12" s="22">
        <f t="shared" si="20"/>
        <v>150</v>
      </c>
      <c r="K12" s="24" t="s">
        <v>52</v>
      </c>
      <c r="L12" s="22">
        <f>IF(OR(F12="",K12=""),"",MATCH(K12,Confidence!$A$3:$A$12,0))</f>
        <v>9</v>
      </c>
      <c r="M12" s="25">
        <f t="shared" si="21"/>
        <v>1.25</v>
      </c>
      <c r="N12" s="25">
        <f t="shared" si="22"/>
        <v>1.5</v>
      </c>
      <c r="O12" s="22"/>
      <c r="P12" s="102">
        <f t="shared" si="23"/>
        <v>141.81</v>
      </c>
      <c r="Q12" s="102">
        <f t="shared" si="24"/>
        <v>46.277999999999999</v>
      </c>
      <c r="R12" s="37">
        <f t="shared" si="25"/>
        <v>2141.653284</v>
      </c>
      <c r="S12" s="115">
        <v>150</v>
      </c>
      <c r="T12" s="204">
        <f>IF(AND(B12&gt;0,C12&gt;0,D12&gt;0,M12&gt;0,N12&gt;0,S12&gt;0,NOT(K12="")),ABS(VLOOKUP($S$1,VLookups!$A$30:$B$31,2,FALSE)-_xlfn.BETA.DIST(S12,IF(G12="L",N12,M12),IF(G12="L",M12,N12),TRUE,B12,D12)),"")</f>
        <v>0.56972798210136988</v>
      </c>
      <c r="U12" s="112">
        <f>IF(OR($M12="",$N12=""),"",_xlfn.BETA.INV(ABS(VLOOKUP($S$1,VLookups!$A$30:$B$31,2,FALSE)-U$3),IF($G12="L",$N12,$M12),IF($G12="L",$M12,$N12),$B12,$D12))</f>
        <v>71.402520731020957</v>
      </c>
      <c r="V12" s="113">
        <f>IF(OR($M12="",$N12=""),"",_xlfn.BETA.INV(ABS(VLOOKUP($S$1,VLookups!$A$30:$B$31,2,FALSE)-V$3),IF($G12="L",$N12,$M12),IF($G12="L",$M12,$N12),$B12,$D12))</f>
        <v>219.60967504264823</v>
      </c>
      <c r="W12" s="112">
        <f>IF(OR($M12="",$N12=""),"",_xlfn.BETA.INV(ABS(VLOOKUP($S$1,VLookups!$A$30:$B$31,2,FALSE)-W$3),IF($G12="L",$N12,$M12),IF($G12="L",$M12,$N12),$B12,$D12))</f>
        <v>80.079239306960403</v>
      </c>
      <c r="X12" s="113">
        <f>IF(OR($M12="",$N12=""),"",_xlfn.BETA.INV(ABS(VLOOKUP($S$1,VLookups!$A$30:$B$31,2,FALSE)-X$3),IF($G12="L",$N12,$M12),IF($G12="L",$M12,$N12),$B12,$D12))</f>
        <v>95.716117040680643</v>
      </c>
      <c r="Y12" s="112">
        <f>IF(OR($M12="",$N12=""),"",_xlfn.BETA.INV(ABS(VLOOKUP($S$1,VLookups!$A$30:$B$31,2,FALSE)-Y$3),IF($G12="L",$N12,$M12),IF($G12="L",$M12,$N12),$B12,$D12))</f>
        <v>110.47368760130865</v>
      </c>
      <c r="Z12" s="113">
        <f>IF(OR($M12="",$N12=""),"",_xlfn.BETA.INV(ABS(VLOOKUP($S$1,VLookups!$A$30:$B$31,2,FALSE)-Z$3),IF($G12="L",$N12,$M12),IF($G12="L",$M12,$N12),$B12,$D12))</f>
        <v>124.98190010150024</v>
      </c>
      <c r="AA12" s="112">
        <f>IF(OR($M12="",$N12=""),"",_xlfn.BETA.INV(ABS(VLOOKUP($S$1,VLookups!$A$30:$B$31,2,FALSE)-AA$3),IF($G12="L",$N12,$M12),IF($G12="L",$M12,$N12),$B12,$D12))</f>
        <v>139.59213737679863</v>
      </c>
      <c r="AB12" s="113">
        <f>IF(OR($M12="",$N12=""),"",_xlfn.BETA.INV(ABS(VLOOKUP($S$1,VLookups!$A$30:$B$31,2,FALSE)-AB$3),IF($G12="L",$N12,$M12),IF($G12="L",$M12,$N12),$B12,$D12))</f>
        <v>154.60774886915686</v>
      </c>
      <c r="AC12" s="112">
        <f>IF(OR($M12="",$N12=""),"",_xlfn.BETA.INV(ABS(VLOOKUP($S$1,VLookups!$A$30:$B$31,2,FALSE)-AC$3),IF($G12="L",$N12,$M12),IF($G12="L",$M12,$N12),$B12,$D12))</f>
        <v>170.39443028035504</v>
      </c>
      <c r="AD12" s="113">
        <f>IF(OR($M12="",$N12=""),"",_xlfn.BETA.INV(ABS(VLOOKUP($S$1,VLookups!$A$30:$B$31,2,FALSE)-AD$3),IF($G12="L",$N12,$M12),IF($G12="L",$M12,$N12),$B12,$D12))</f>
        <v>187.54134804875224</v>
      </c>
      <c r="AE12" s="112">
        <f>IF(OR($M12="",$N12=""),"",_xlfn.BETA.INV(ABS(VLOOKUP($S$1,VLookups!$A$30:$B$31,2,FALSE)-AE$3),IF($G12="L",$N12,$M12),IF($G12="L",$M12,$N12),$B12,$D12))</f>
        <v>207.38666869251068</v>
      </c>
      <c r="AF12" s="113">
        <f>IF(OR($M12="",$N12=""),"",_xlfn.BETA.INV(ABS(VLOOKUP($S$1,VLookups!$A$30:$B$31,2,FALSE)-AF$3),IF($G12="L",$N12,$M12),IF($G12="L",$M12,$N12),$B12,$D12))</f>
        <v>233.08147290594661</v>
      </c>
      <c r="AG12" s="15"/>
      <c r="AH12" s="194">
        <f t="shared" si="26"/>
        <v>0.9</v>
      </c>
      <c r="AI12" s="192">
        <f t="shared" si="27"/>
        <v>60</v>
      </c>
      <c r="AJ12" s="177">
        <f t="shared" ref="AJ12" si="234">IF(ISNONTEXT($AH12),AI12+$AH12,"")</f>
        <v>60.9</v>
      </c>
      <c r="AK12" s="177">
        <f t="shared" si="39"/>
        <v>61.8</v>
      </c>
      <c r="AL12" s="177">
        <f t="shared" si="40"/>
        <v>62.699999999999996</v>
      </c>
      <c r="AM12" s="177">
        <f t="shared" si="41"/>
        <v>63.599999999999994</v>
      </c>
      <c r="AN12" s="177">
        <f t="shared" si="42"/>
        <v>64.5</v>
      </c>
      <c r="AO12" s="177">
        <f t="shared" si="43"/>
        <v>65.400000000000006</v>
      </c>
      <c r="AP12" s="177">
        <f t="shared" si="44"/>
        <v>66.300000000000011</v>
      </c>
      <c r="AQ12" s="177">
        <f t="shared" si="45"/>
        <v>67.200000000000017</v>
      </c>
      <c r="AR12" s="177">
        <f t="shared" si="46"/>
        <v>68.100000000000023</v>
      </c>
      <c r="AS12" s="177">
        <f t="shared" si="47"/>
        <v>69.000000000000028</v>
      </c>
      <c r="AT12" s="177">
        <f t="shared" si="48"/>
        <v>69.900000000000034</v>
      </c>
      <c r="AU12" s="177">
        <f t="shared" si="49"/>
        <v>70.80000000000004</v>
      </c>
      <c r="AV12" s="177">
        <f t="shared" si="50"/>
        <v>71.700000000000045</v>
      </c>
      <c r="AW12" s="177">
        <f t="shared" si="51"/>
        <v>72.600000000000051</v>
      </c>
      <c r="AX12" s="177">
        <f t="shared" si="52"/>
        <v>73.500000000000057</v>
      </c>
      <c r="AY12" s="177">
        <f t="shared" si="53"/>
        <v>74.400000000000063</v>
      </c>
      <c r="AZ12" s="177">
        <f t="shared" si="54"/>
        <v>75.300000000000068</v>
      </c>
      <c r="BA12" s="177">
        <f t="shared" si="55"/>
        <v>76.200000000000074</v>
      </c>
      <c r="BB12" s="177">
        <f t="shared" si="56"/>
        <v>77.10000000000008</v>
      </c>
      <c r="BC12" s="177">
        <f t="shared" si="57"/>
        <v>78.000000000000085</v>
      </c>
      <c r="BD12" s="177">
        <f t="shared" si="58"/>
        <v>78.900000000000091</v>
      </c>
      <c r="BE12" s="177">
        <f t="shared" si="59"/>
        <v>79.800000000000097</v>
      </c>
      <c r="BF12" s="177">
        <f t="shared" si="60"/>
        <v>80.700000000000102</v>
      </c>
      <c r="BG12" s="177">
        <f t="shared" si="61"/>
        <v>81.600000000000108</v>
      </c>
      <c r="BH12" s="177">
        <f t="shared" si="62"/>
        <v>82.500000000000114</v>
      </c>
      <c r="BI12" s="177">
        <f t="shared" si="63"/>
        <v>83.400000000000119</v>
      </c>
      <c r="BJ12" s="177">
        <f t="shared" si="64"/>
        <v>84.300000000000125</v>
      </c>
      <c r="BK12" s="177">
        <f t="shared" si="65"/>
        <v>85.200000000000131</v>
      </c>
      <c r="BL12" s="177">
        <f t="shared" si="66"/>
        <v>86.100000000000136</v>
      </c>
      <c r="BM12" s="177">
        <f t="shared" si="67"/>
        <v>87.000000000000142</v>
      </c>
      <c r="BN12" s="177">
        <f t="shared" si="68"/>
        <v>87.900000000000148</v>
      </c>
      <c r="BO12" s="177">
        <f t="shared" si="69"/>
        <v>88.800000000000153</v>
      </c>
      <c r="BP12" s="177">
        <f t="shared" si="70"/>
        <v>89.700000000000159</v>
      </c>
      <c r="BQ12" s="177">
        <f t="shared" si="71"/>
        <v>90.600000000000165</v>
      </c>
      <c r="BR12" s="177">
        <f t="shared" si="72"/>
        <v>91.500000000000171</v>
      </c>
      <c r="BS12" s="177">
        <f t="shared" si="73"/>
        <v>92.400000000000176</v>
      </c>
      <c r="BT12" s="177">
        <f t="shared" si="74"/>
        <v>93.300000000000182</v>
      </c>
      <c r="BU12" s="177">
        <f t="shared" si="75"/>
        <v>94.200000000000188</v>
      </c>
      <c r="BV12" s="177">
        <f t="shared" si="76"/>
        <v>95.100000000000193</v>
      </c>
      <c r="BW12" s="177">
        <f t="shared" si="77"/>
        <v>96.000000000000199</v>
      </c>
      <c r="BX12" s="177">
        <f t="shared" si="78"/>
        <v>96.900000000000205</v>
      </c>
      <c r="BY12" s="177">
        <f t="shared" si="79"/>
        <v>97.80000000000021</v>
      </c>
      <c r="BZ12" s="177">
        <f t="shared" si="80"/>
        <v>98.700000000000216</v>
      </c>
      <c r="CA12" s="177">
        <f t="shared" si="81"/>
        <v>99.600000000000222</v>
      </c>
      <c r="CB12" s="177">
        <f t="shared" si="82"/>
        <v>100.50000000000023</v>
      </c>
      <c r="CC12" s="177">
        <f t="shared" si="83"/>
        <v>101.40000000000023</v>
      </c>
      <c r="CD12" s="177">
        <f t="shared" si="84"/>
        <v>102.30000000000024</v>
      </c>
      <c r="CE12" s="177">
        <f t="shared" si="85"/>
        <v>103.20000000000024</v>
      </c>
      <c r="CF12" s="177">
        <f t="shared" si="86"/>
        <v>104.10000000000025</v>
      </c>
      <c r="CG12" s="177">
        <f t="shared" si="87"/>
        <v>105.00000000000026</v>
      </c>
      <c r="CH12" s="177">
        <f t="shared" si="88"/>
        <v>105.90000000000026</v>
      </c>
      <c r="CI12" s="177">
        <f t="shared" si="89"/>
        <v>106.80000000000027</v>
      </c>
      <c r="CJ12" s="177">
        <f t="shared" si="90"/>
        <v>107.70000000000027</v>
      </c>
      <c r="CK12" s="177">
        <f t="shared" si="91"/>
        <v>108.60000000000028</v>
      </c>
      <c r="CL12" s="177">
        <f t="shared" si="92"/>
        <v>109.50000000000028</v>
      </c>
      <c r="CM12" s="177">
        <f t="shared" si="93"/>
        <v>110.40000000000029</v>
      </c>
      <c r="CN12" s="177">
        <f t="shared" si="94"/>
        <v>111.3000000000003</v>
      </c>
      <c r="CO12" s="177">
        <f t="shared" si="95"/>
        <v>112.2000000000003</v>
      </c>
      <c r="CP12" s="177">
        <f t="shared" si="96"/>
        <v>113.10000000000031</v>
      </c>
      <c r="CQ12" s="177">
        <f t="shared" si="97"/>
        <v>114.00000000000031</v>
      </c>
      <c r="CR12" s="177">
        <f t="shared" si="98"/>
        <v>114.90000000000032</v>
      </c>
      <c r="CS12" s="177">
        <f t="shared" si="99"/>
        <v>115.80000000000032</v>
      </c>
      <c r="CT12" s="177">
        <f t="shared" si="100"/>
        <v>116.70000000000033</v>
      </c>
      <c r="CU12" s="177">
        <f t="shared" si="101"/>
        <v>117.60000000000034</v>
      </c>
      <c r="CV12" s="177">
        <f t="shared" si="32"/>
        <v>118.50000000000034</v>
      </c>
      <c r="CW12" s="177">
        <f t="shared" si="102"/>
        <v>119.40000000000035</v>
      </c>
      <c r="CX12" s="177">
        <f t="shared" si="103"/>
        <v>120.30000000000035</v>
      </c>
      <c r="CY12" s="177">
        <f t="shared" si="104"/>
        <v>121.20000000000036</v>
      </c>
      <c r="CZ12" s="177">
        <f t="shared" si="105"/>
        <v>122.10000000000036</v>
      </c>
      <c r="DA12" s="177">
        <f t="shared" si="106"/>
        <v>123.00000000000037</v>
      </c>
      <c r="DB12" s="177">
        <f t="shared" si="107"/>
        <v>123.90000000000038</v>
      </c>
      <c r="DC12" s="177">
        <f t="shared" si="108"/>
        <v>124.80000000000038</v>
      </c>
      <c r="DD12" s="177">
        <f t="shared" si="109"/>
        <v>125.70000000000039</v>
      </c>
      <c r="DE12" s="177">
        <f t="shared" si="110"/>
        <v>126.60000000000039</v>
      </c>
      <c r="DF12" s="177">
        <f t="shared" si="111"/>
        <v>127.5000000000004</v>
      </c>
      <c r="DG12" s="177">
        <f t="shared" si="112"/>
        <v>128.4000000000004</v>
      </c>
      <c r="DH12" s="177">
        <f t="shared" si="113"/>
        <v>129.30000000000041</v>
      </c>
      <c r="DI12" s="177">
        <f t="shared" si="114"/>
        <v>130.20000000000041</v>
      </c>
      <c r="DJ12" s="177">
        <f t="shared" si="115"/>
        <v>131.10000000000042</v>
      </c>
      <c r="DK12" s="177">
        <f t="shared" si="116"/>
        <v>132.00000000000043</v>
      </c>
      <c r="DL12" s="177">
        <f t="shared" si="117"/>
        <v>132.90000000000043</v>
      </c>
      <c r="DM12" s="177">
        <f t="shared" si="118"/>
        <v>133.80000000000044</v>
      </c>
      <c r="DN12" s="177">
        <f t="shared" si="119"/>
        <v>134.70000000000044</v>
      </c>
      <c r="DO12" s="177">
        <f t="shared" si="120"/>
        <v>135.60000000000045</v>
      </c>
      <c r="DP12" s="177">
        <f t="shared" si="121"/>
        <v>136.50000000000045</v>
      </c>
      <c r="DQ12" s="177">
        <f t="shared" si="122"/>
        <v>137.40000000000046</v>
      </c>
      <c r="DR12" s="177">
        <f t="shared" si="123"/>
        <v>138.30000000000047</v>
      </c>
      <c r="DS12" s="177">
        <f t="shared" si="124"/>
        <v>139.20000000000047</v>
      </c>
      <c r="DT12" s="177">
        <f t="shared" si="125"/>
        <v>140.10000000000048</v>
      </c>
      <c r="DU12" s="177">
        <f t="shared" si="126"/>
        <v>141.00000000000048</v>
      </c>
      <c r="DV12" s="177">
        <f t="shared" si="127"/>
        <v>141.90000000000049</v>
      </c>
      <c r="DW12" s="177">
        <f t="shared" si="128"/>
        <v>142.80000000000049</v>
      </c>
      <c r="DX12" s="177">
        <f t="shared" si="129"/>
        <v>143.7000000000005</v>
      </c>
      <c r="DY12" s="177">
        <f t="shared" si="130"/>
        <v>144.60000000000051</v>
      </c>
      <c r="DZ12" s="177">
        <f t="shared" si="131"/>
        <v>145.50000000000051</v>
      </c>
      <c r="EA12" s="177">
        <f t="shared" si="132"/>
        <v>146.40000000000052</v>
      </c>
      <c r="EB12" s="177">
        <f t="shared" si="133"/>
        <v>147.30000000000052</v>
      </c>
      <c r="EC12" s="177">
        <f t="shared" si="134"/>
        <v>148.20000000000053</v>
      </c>
      <c r="ED12" s="177">
        <f t="shared" si="135"/>
        <v>149.10000000000053</v>
      </c>
      <c r="EE12" s="177">
        <f t="shared" si="136"/>
        <v>150.00000000000054</v>
      </c>
      <c r="EF12" s="177">
        <f t="shared" si="137"/>
        <v>150.90000000000055</v>
      </c>
      <c r="EG12" s="177">
        <f t="shared" si="138"/>
        <v>151.80000000000055</v>
      </c>
      <c r="EH12" s="177">
        <f t="shared" si="139"/>
        <v>152.70000000000056</v>
      </c>
      <c r="EI12" s="177">
        <f t="shared" si="140"/>
        <v>153.60000000000056</v>
      </c>
      <c r="EJ12" s="177">
        <f t="shared" si="141"/>
        <v>154.50000000000057</v>
      </c>
      <c r="EK12" s="177">
        <f t="shared" si="142"/>
        <v>155.40000000000057</v>
      </c>
      <c r="EL12" s="177">
        <f t="shared" si="143"/>
        <v>156.30000000000058</v>
      </c>
      <c r="EM12" s="177">
        <f t="shared" si="144"/>
        <v>157.20000000000059</v>
      </c>
      <c r="EN12" s="177">
        <f t="shared" si="145"/>
        <v>158.10000000000059</v>
      </c>
      <c r="EO12" s="177">
        <f t="shared" si="146"/>
        <v>159.0000000000006</v>
      </c>
      <c r="EP12" s="177">
        <f t="shared" si="147"/>
        <v>159.9000000000006</v>
      </c>
      <c r="EQ12" s="177">
        <f t="shared" si="148"/>
        <v>160.80000000000061</v>
      </c>
      <c r="ER12" s="177">
        <f t="shared" si="149"/>
        <v>161.70000000000061</v>
      </c>
      <c r="ES12" s="177">
        <f t="shared" si="150"/>
        <v>162.60000000000062</v>
      </c>
      <c r="ET12" s="177">
        <f t="shared" si="151"/>
        <v>163.50000000000063</v>
      </c>
      <c r="EU12" s="177">
        <f t="shared" si="152"/>
        <v>164.40000000000063</v>
      </c>
      <c r="EV12" s="177">
        <f t="shared" si="153"/>
        <v>165.30000000000064</v>
      </c>
      <c r="EW12" s="177">
        <f t="shared" si="154"/>
        <v>166.20000000000064</v>
      </c>
      <c r="EX12" s="177">
        <f t="shared" si="155"/>
        <v>167.10000000000065</v>
      </c>
      <c r="EY12" s="177">
        <f t="shared" si="156"/>
        <v>168.00000000000065</v>
      </c>
      <c r="EZ12" s="177">
        <f t="shared" si="157"/>
        <v>168.90000000000066</v>
      </c>
      <c r="FA12" s="177">
        <f t="shared" si="158"/>
        <v>169.80000000000067</v>
      </c>
      <c r="FB12" s="177">
        <f t="shared" si="159"/>
        <v>170.70000000000067</v>
      </c>
      <c r="FC12" s="177">
        <f t="shared" si="160"/>
        <v>171.60000000000068</v>
      </c>
      <c r="FD12" s="177">
        <f t="shared" si="161"/>
        <v>172.50000000000068</v>
      </c>
      <c r="FE12" s="177">
        <f t="shared" si="162"/>
        <v>173.40000000000069</v>
      </c>
      <c r="FF12" s="177">
        <f t="shared" si="163"/>
        <v>174.30000000000069</v>
      </c>
      <c r="FG12" s="177">
        <f t="shared" si="164"/>
        <v>175.2000000000007</v>
      </c>
      <c r="FH12" s="177">
        <f t="shared" si="33"/>
        <v>176.1000000000007</v>
      </c>
      <c r="FI12" s="177">
        <f t="shared" si="165"/>
        <v>177.00000000000071</v>
      </c>
      <c r="FJ12" s="177">
        <f t="shared" si="166"/>
        <v>177.90000000000072</v>
      </c>
      <c r="FK12" s="177">
        <f t="shared" si="167"/>
        <v>178.80000000000072</v>
      </c>
      <c r="FL12" s="177">
        <f t="shared" si="168"/>
        <v>179.70000000000073</v>
      </c>
      <c r="FM12" s="177">
        <f t="shared" si="169"/>
        <v>180.60000000000073</v>
      </c>
      <c r="FN12" s="177">
        <f t="shared" si="170"/>
        <v>181.50000000000074</v>
      </c>
      <c r="FO12" s="177">
        <f t="shared" si="171"/>
        <v>182.40000000000074</v>
      </c>
      <c r="FP12" s="177">
        <f t="shared" si="172"/>
        <v>183.30000000000075</v>
      </c>
      <c r="FQ12" s="177">
        <f t="shared" si="173"/>
        <v>184.20000000000076</v>
      </c>
      <c r="FR12" s="177">
        <f t="shared" si="174"/>
        <v>185.10000000000076</v>
      </c>
      <c r="FS12" s="177">
        <f t="shared" si="175"/>
        <v>186.00000000000077</v>
      </c>
      <c r="FT12" s="177">
        <f t="shared" si="176"/>
        <v>186.90000000000077</v>
      </c>
      <c r="FU12" s="177">
        <f t="shared" si="177"/>
        <v>187.80000000000078</v>
      </c>
      <c r="FV12" s="177">
        <f t="shared" si="178"/>
        <v>188.70000000000078</v>
      </c>
      <c r="FW12" s="177">
        <f t="shared" si="179"/>
        <v>189.60000000000079</v>
      </c>
      <c r="FX12" s="177">
        <f t="shared" si="180"/>
        <v>190.5000000000008</v>
      </c>
      <c r="FY12" s="177">
        <f t="shared" si="181"/>
        <v>191.4000000000008</v>
      </c>
      <c r="FZ12" s="177">
        <f t="shared" si="182"/>
        <v>192.30000000000081</v>
      </c>
      <c r="GA12" s="177">
        <f t="shared" si="183"/>
        <v>193.20000000000081</v>
      </c>
      <c r="GB12" s="177">
        <f t="shared" si="184"/>
        <v>194.10000000000082</v>
      </c>
      <c r="GC12" s="177">
        <f t="shared" si="185"/>
        <v>195.00000000000082</v>
      </c>
      <c r="GD12" s="177">
        <f t="shared" si="186"/>
        <v>195.90000000000083</v>
      </c>
      <c r="GE12" s="177">
        <f t="shared" si="187"/>
        <v>196.80000000000084</v>
      </c>
      <c r="GF12" s="177">
        <f t="shared" si="188"/>
        <v>197.70000000000084</v>
      </c>
      <c r="GG12" s="177">
        <f t="shared" si="189"/>
        <v>198.60000000000085</v>
      </c>
      <c r="GH12" s="177">
        <f t="shared" si="190"/>
        <v>199.50000000000085</v>
      </c>
      <c r="GI12" s="177">
        <f t="shared" si="191"/>
        <v>200.40000000000086</v>
      </c>
      <c r="GJ12" s="177">
        <f t="shared" si="192"/>
        <v>201.30000000000086</v>
      </c>
      <c r="GK12" s="177">
        <f t="shared" si="193"/>
        <v>202.20000000000087</v>
      </c>
      <c r="GL12" s="177">
        <f t="shared" si="194"/>
        <v>203.10000000000088</v>
      </c>
      <c r="GM12" s="177">
        <f t="shared" si="195"/>
        <v>204.00000000000088</v>
      </c>
      <c r="GN12" s="177">
        <f t="shared" si="196"/>
        <v>204.90000000000089</v>
      </c>
      <c r="GO12" s="177">
        <f t="shared" si="197"/>
        <v>205.80000000000089</v>
      </c>
      <c r="GP12" s="177">
        <f t="shared" si="198"/>
        <v>206.7000000000009</v>
      </c>
      <c r="GQ12" s="177">
        <f t="shared" si="199"/>
        <v>207.6000000000009</v>
      </c>
      <c r="GR12" s="177">
        <f t="shared" si="200"/>
        <v>208.50000000000091</v>
      </c>
      <c r="GS12" s="177">
        <f t="shared" si="201"/>
        <v>209.40000000000092</v>
      </c>
      <c r="GT12" s="177">
        <f t="shared" si="202"/>
        <v>210.30000000000092</v>
      </c>
      <c r="GU12" s="177">
        <f t="shared" si="203"/>
        <v>211.20000000000093</v>
      </c>
      <c r="GV12" s="177">
        <f t="shared" si="204"/>
        <v>212.10000000000093</v>
      </c>
      <c r="GW12" s="177">
        <f t="shared" si="205"/>
        <v>213.00000000000094</v>
      </c>
      <c r="GX12" s="177">
        <f t="shared" si="206"/>
        <v>213.90000000000094</v>
      </c>
      <c r="GY12" s="177">
        <f t="shared" si="207"/>
        <v>214.80000000000095</v>
      </c>
      <c r="GZ12" s="177">
        <f t="shared" si="208"/>
        <v>215.70000000000095</v>
      </c>
      <c r="HA12" s="177">
        <f t="shared" si="209"/>
        <v>216.60000000000096</v>
      </c>
      <c r="HB12" s="177">
        <f t="shared" si="210"/>
        <v>217.50000000000097</v>
      </c>
      <c r="HC12" s="177">
        <f t="shared" si="211"/>
        <v>218.40000000000097</v>
      </c>
      <c r="HD12" s="177">
        <f t="shared" si="212"/>
        <v>219.30000000000098</v>
      </c>
      <c r="HE12" s="177">
        <f t="shared" si="213"/>
        <v>220.20000000000098</v>
      </c>
      <c r="HF12" s="177">
        <f t="shared" si="214"/>
        <v>221.10000000000099</v>
      </c>
      <c r="HG12" s="177">
        <f t="shared" si="215"/>
        <v>222.00000000000099</v>
      </c>
      <c r="HH12" s="177">
        <f t="shared" si="216"/>
        <v>222.900000000001</v>
      </c>
      <c r="HI12" s="177">
        <f t="shared" si="217"/>
        <v>223.80000000000101</v>
      </c>
      <c r="HJ12" s="177">
        <f t="shared" si="218"/>
        <v>224.70000000000101</v>
      </c>
      <c r="HK12" s="177">
        <f t="shared" si="219"/>
        <v>225.60000000000102</v>
      </c>
      <c r="HL12" s="177">
        <f t="shared" si="220"/>
        <v>226.50000000000102</v>
      </c>
      <c r="HM12" s="177">
        <f t="shared" si="221"/>
        <v>227.40000000000103</v>
      </c>
      <c r="HN12" s="177">
        <f t="shared" si="222"/>
        <v>228.30000000000103</v>
      </c>
      <c r="HO12" s="177">
        <f t="shared" si="223"/>
        <v>229.20000000000104</v>
      </c>
      <c r="HP12" s="177">
        <f t="shared" si="224"/>
        <v>230.10000000000105</v>
      </c>
      <c r="HQ12" s="177">
        <f t="shared" si="225"/>
        <v>231.00000000000105</v>
      </c>
      <c r="HR12" s="177">
        <f t="shared" si="226"/>
        <v>231.90000000000106</v>
      </c>
      <c r="HS12" s="177">
        <f t="shared" si="227"/>
        <v>232.80000000000106</v>
      </c>
      <c r="HT12" s="177">
        <f t="shared" si="34"/>
        <v>233.70000000000107</v>
      </c>
      <c r="HU12" s="177">
        <f t="shared" si="9"/>
        <v>234.60000000000107</v>
      </c>
      <c r="HV12" s="177">
        <f t="shared" si="9"/>
        <v>235.50000000000108</v>
      </c>
      <c r="HW12" s="177">
        <f t="shared" si="9"/>
        <v>236.40000000000109</v>
      </c>
      <c r="HX12" s="177">
        <f t="shared" si="9"/>
        <v>237.30000000000109</v>
      </c>
      <c r="HY12" s="177">
        <f t="shared" si="9"/>
        <v>238.2000000000011</v>
      </c>
      <c r="HZ12" s="177">
        <f t="shared" si="9"/>
        <v>239.1000000000011</v>
      </c>
      <c r="IA12" s="192">
        <f t="shared" si="29"/>
        <v>239.9990000000011</v>
      </c>
      <c r="IB12" s="193">
        <f t="shared" si="10"/>
        <v>0</v>
      </c>
      <c r="IC12" s="193">
        <f t="shared" si="228"/>
        <v>2.9505203850750793E-3</v>
      </c>
      <c r="ID12" s="193">
        <f t="shared" si="228"/>
        <v>3.4999527018263229E-3</v>
      </c>
      <c r="IE12" s="193">
        <f t="shared" si="228"/>
        <v>3.863540846286981E-3</v>
      </c>
      <c r="IF12" s="193">
        <f t="shared" ref="IF12:KM16" si="235">IF(ISNONTEXT($Q12),IF($G12="R",_xlfn.BETA.DIST(AM12,$M12,$N12,FALSE,$B12,$D12),_xlfn.BETA.DIST(AM12,$N12,$M12,FALSE,$B12,$D12)),NA())</f>
        <v>4.1410942480986403E-3</v>
      </c>
      <c r="IG12" s="193">
        <f t="shared" si="235"/>
        <v>4.3674896862361309E-3</v>
      </c>
      <c r="IH12" s="193">
        <f t="shared" si="235"/>
        <v>4.5594321669992438E-3</v>
      </c>
      <c r="II12" s="193">
        <f t="shared" si="235"/>
        <v>4.7263431063697455E-3</v>
      </c>
      <c r="IJ12" s="193">
        <f t="shared" si="235"/>
        <v>4.8741084983179063E-3</v>
      </c>
      <c r="IK12" s="193">
        <f t="shared" si="235"/>
        <v>5.0066749018509871E-3</v>
      </c>
      <c r="IL12" s="193">
        <f t="shared" si="235"/>
        <v>5.126829584839062E-3</v>
      </c>
      <c r="IM12" s="193">
        <f t="shared" si="235"/>
        <v>5.2366211407659591E-3</v>
      </c>
      <c r="IN12" s="193">
        <f t="shared" si="235"/>
        <v>5.3376035989988269E-3</v>
      </c>
      <c r="IO12" s="193">
        <f t="shared" si="235"/>
        <v>5.4309864925379476E-3</v>
      </c>
      <c r="IP12" s="193">
        <f t="shared" si="235"/>
        <v>5.517731487510601E-3</v>
      </c>
      <c r="IQ12" s="193">
        <f t="shared" si="235"/>
        <v>5.5986170224668168E-3</v>
      </c>
      <c r="IR12" s="193">
        <f t="shared" si="235"/>
        <v>5.6742829531544184E-3</v>
      </c>
      <c r="IS12" s="193">
        <f t="shared" si="235"/>
        <v>5.7452622381583994E-3</v>
      </c>
      <c r="IT12" s="193">
        <f t="shared" si="235"/>
        <v>5.8120039606311662E-3</v>
      </c>
      <c r="IU12" s="193">
        <f t="shared" si="235"/>
        <v>5.8748904002370959E-3</v>
      </c>
      <c r="IV12" s="193">
        <f t="shared" si="235"/>
        <v>5.9342499223062747E-3</v>
      </c>
      <c r="IW12" s="193">
        <f t="shared" si="235"/>
        <v>5.9903668650509558E-3</v>
      </c>
      <c r="IX12" s="193">
        <f t="shared" si="235"/>
        <v>6.0434892324334188E-3</v>
      </c>
      <c r="IY12" s="193">
        <f t="shared" si="235"/>
        <v>6.0938347564745837E-3</v>
      </c>
      <c r="IZ12" s="193">
        <f t="shared" si="235"/>
        <v>6.1415957299153241E-3</v>
      </c>
      <c r="JA12" s="193">
        <f t="shared" si="235"/>
        <v>6.1869428990969999E-3</v>
      </c>
      <c r="JB12" s="193">
        <f t="shared" si="235"/>
        <v>6.2300286298200168E-3</v>
      </c>
      <c r="JC12" s="193">
        <f t="shared" si="235"/>
        <v>6.2709895044993644E-3</v>
      </c>
      <c r="JD12" s="193">
        <f t="shared" si="235"/>
        <v>6.3099484699128119E-3</v>
      </c>
      <c r="JE12" s="193">
        <f t="shared" si="235"/>
        <v>6.3470166264738941E-3</v>
      </c>
      <c r="JF12" s="193">
        <f t="shared" si="235"/>
        <v>6.3822947290810899E-3</v>
      </c>
      <c r="JG12" s="193">
        <f t="shared" si="235"/>
        <v>6.4158744540407167E-3</v>
      </c>
      <c r="JH12" s="193">
        <f t="shared" si="235"/>
        <v>6.4478394748478333E-3</v>
      </c>
      <c r="JI12" s="193">
        <f t="shared" si="235"/>
        <v>6.4782663806991266E-3</v>
      </c>
      <c r="JJ12" s="193">
        <f t="shared" si="235"/>
        <v>6.5072254647691886E-3</v>
      </c>
      <c r="JK12" s="193">
        <f t="shared" si="235"/>
        <v>6.5347814039808843E-3</v>
      </c>
      <c r="JL12" s="193">
        <f t="shared" si="235"/>
        <v>6.5609938478600098E-3</v>
      </c>
      <c r="JM12" s="193">
        <f t="shared" si="235"/>
        <v>6.5859179308055179E-3</v>
      </c>
      <c r="JN12" s="193">
        <f t="shared" si="235"/>
        <v>6.6096047195225906E-3</v>
      </c>
      <c r="JO12" s="193">
        <f t="shared" si="235"/>
        <v>6.6321016053033349E-3</v>
      </c>
      <c r="JP12" s="193">
        <f t="shared" si="235"/>
        <v>6.6534526491826389E-3</v>
      </c>
      <c r="JQ12" s="193">
        <f t="shared" si="235"/>
        <v>6.6736988866574381E-3</v>
      </c>
      <c r="JR12" s="193">
        <f t="shared" si="235"/>
        <v>6.6928785975686215E-3</v>
      </c>
      <c r="JS12" s="193">
        <f t="shared" si="235"/>
        <v>6.711027545854913E-3</v>
      </c>
      <c r="JT12" s="193">
        <f t="shared" si="235"/>
        <v>6.7281791931567934E-3</v>
      </c>
      <c r="JU12" s="193">
        <f t="shared" si="235"/>
        <v>6.7443648896447616E-3</v>
      </c>
      <c r="JV12" s="193">
        <f t="shared" si="235"/>
        <v>6.7596140449455392E-3</v>
      </c>
      <c r="JW12" s="193">
        <f t="shared" si="235"/>
        <v>6.7739542816224983E-3</v>
      </c>
      <c r="JX12" s="193">
        <f t="shared" si="235"/>
        <v>6.7874115733175516E-3</v>
      </c>
      <c r="JY12" s="193">
        <f t="shared" si="235"/>
        <v>6.8000103693683887E-3</v>
      </c>
      <c r="JZ12" s="193">
        <f t="shared" si="235"/>
        <v>6.811773707467661E-3</v>
      </c>
      <c r="KA12" s="193">
        <f t="shared" si="235"/>
        <v>6.8227233157213052E-3</v>
      </c>
      <c r="KB12" s="193">
        <f t="shared" si="235"/>
        <v>6.8328797052853449E-3</v>
      </c>
      <c r="KC12" s="193">
        <f t="shared" si="235"/>
        <v>6.842262254608932E-3</v>
      </c>
      <c r="KD12" s="193">
        <f t="shared" si="235"/>
        <v>6.850889286181704E-3</v>
      </c>
      <c r="KE12" s="193">
        <f t="shared" si="235"/>
        <v>6.85877813657239E-3</v>
      </c>
      <c r="KF12" s="193">
        <f t="shared" si="235"/>
        <v>6.8659452204498537E-3</v>
      </c>
      <c r="KG12" s="193">
        <f t="shared" si="235"/>
        <v>6.8724060891952096E-3</v>
      </c>
      <c r="KH12" s="193">
        <f t="shared" si="235"/>
        <v>6.8781754846422363E-3</v>
      </c>
      <c r="KI12" s="193">
        <f t="shared" si="235"/>
        <v>6.8832673884212901E-3</v>
      </c>
      <c r="KJ12" s="193">
        <f t="shared" si="235"/>
        <v>6.8876950673279879E-3</v>
      </c>
      <c r="KK12" s="193">
        <f t="shared" si="235"/>
        <v>6.89147111509092E-3</v>
      </c>
      <c r="KL12" s="193">
        <f t="shared" si="235"/>
        <v>6.8946074908715826E-3</v>
      </c>
      <c r="KM12" s="193">
        <f t="shared" si="235"/>
        <v>6.8971155547936014E-3</v>
      </c>
      <c r="KN12" s="193">
        <f t="shared" si="35"/>
        <v>6.8990061007667847E-3</v>
      </c>
      <c r="KO12" s="193">
        <f t="shared" si="229"/>
        <v>6.9002893868436461E-3</v>
      </c>
      <c r="KP12" s="193">
        <f t="shared" si="229"/>
        <v>6.9009751633214867E-3</v>
      </c>
      <c r="KQ12" s="193">
        <f t="shared" si="229"/>
        <v>6.9010726987814297E-3</v>
      </c>
      <c r="KR12" s="193">
        <f t="shared" ref="KR12:MY16" si="236">IF(ISNONTEXT($Q12),IF($G12="R",_xlfn.BETA.DIST(CY12,$M12,$N12,FALSE,$B12,$D12),_xlfn.BETA.DIST(CY12,$N12,$M12,FALSE,$B12,$D12)),NA())</f>
        <v>6.900590804236573E-3</v>
      </c>
      <c r="KS12" s="193">
        <f t="shared" si="236"/>
        <v>6.8995378555443661E-3</v>
      </c>
      <c r="KT12" s="193">
        <f t="shared" si="236"/>
        <v>6.8979218142231451E-3</v>
      </c>
      <c r="KU12" s="193">
        <f t="shared" si="236"/>
        <v>6.8957502467992546E-3</v>
      </c>
      <c r="KV12" s="193">
        <f t="shared" si="236"/>
        <v>6.8930303427991385E-3</v>
      </c>
      <c r="KW12" s="193">
        <f t="shared" si="236"/>
        <v>6.8897689314899729E-3</v>
      </c>
      <c r="KX12" s="193">
        <f t="shared" si="236"/>
        <v>6.8859724974628103E-3</v>
      </c>
      <c r="KY12" s="193">
        <f t="shared" si="236"/>
        <v>6.8816471951434824E-3</v>
      </c>
      <c r="KZ12" s="193">
        <f t="shared" si="236"/>
        <v>6.8767988623087773E-3</v>
      </c>
      <c r="LA12" s="193">
        <f t="shared" si="236"/>
        <v>6.8714330326783736E-3</v>
      </c>
      <c r="LB12" s="193">
        <f t="shared" si="236"/>
        <v>6.8655549476466949E-3</v>
      </c>
      <c r="LC12" s="193">
        <f t="shared" si="236"/>
        <v>6.8591695672131575E-3</v>
      </c>
      <c r="LD12" s="193">
        <f t="shared" si="236"/>
        <v>6.8522815801640765E-3</v>
      </c>
      <c r="LE12" s="193">
        <f t="shared" si="236"/>
        <v>6.8448954135548693E-3</v>
      </c>
      <c r="LF12" s="193">
        <f t="shared" si="236"/>
        <v>6.8370152415368887E-3</v>
      </c>
      <c r="LG12" s="193">
        <f t="shared" si="236"/>
        <v>6.828644993569377E-3</v>
      </c>
      <c r="LH12" s="193">
        <f t="shared" si="236"/>
        <v>6.8197883620535011E-3</v>
      </c>
      <c r="LI12" s="193">
        <f t="shared" si="236"/>
        <v>6.8104488094221857E-3</v>
      </c>
      <c r="LJ12" s="193">
        <f t="shared" si="236"/>
        <v>6.8006295747165494E-3</v>
      </c>
      <c r="LK12" s="193">
        <f t="shared" si="236"/>
        <v>6.7903336796770073E-3</v>
      </c>
      <c r="LL12" s="193">
        <f t="shared" si="236"/>
        <v>6.7795639343746304E-3</v>
      </c>
      <c r="LM12" s="193">
        <f t="shared" si="236"/>
        <v>6.7683229424060874E-3</v>
      </c>
      <c r="LN12" s="193">
        <f t="shared" si="236"/>
        <v>6.756613105673318E-3</v>
      </c>
      <c r="LO12" s="193">
        <f t="shared" si="236"/>
        <v>6.7444366287671854E-3</v>
      </c>
      <c r="LP12" s="193">
        <f t="shared" si="236"/>
        <v>6.7317955229725208E-3</v>
      </c>
      <c r="LQ12" s="193">
        <f t="shared" si="236"/>
        <v>6.7186916099102332E-3</v>
      </c>
      <c r="LR12" s="193">
        <f t="shared" si="236"/>
        <v>6.7051265248306438E-3</v>
      </c>
      <c r="LS12" s="193">
        <f t="shared" si="236"/>
        <v>6.6911017195706466E-3</v>
      </c>
      <c r="LT12" s="193">
        <f t="shared" si="236"/>
        <v>6.6766184651859484E-3</v>
      </c>
      <c r="LU12" s="193">
        <f t="shared" si="236"/>
        <v>6.6616778542682685E-3</v>
      </c>
      <c r="LV12" s="193">
        <f t="shared" si="236"/>
        <v>6.646280802956166E-3</v>
      </c>
      <c r="LW12" s="193">
        <f t="shared" si="236"/>
        <v>6.6304280526469049E-3</v>
      </c>
      <c r="LX12" s="193">
        <f t="shared" si="236"/>
        <v>6.6141201714156632E-3</v>
      </c>
      <c r="LY12" s="193">
        <f t="shared" si="236"/>
        <v>6.5973575551472414E-3</v>
      </c>
      <c r="LZ12" s="193">
        <f t="shared" si="236"/>
        <v>6.5801404283843687E-3</v>
      </c>
      <c r="MA12" s="193">
        <f t="shared" si="236"/>
        <v>6.5624688448956041E-3</v>
      </c>
      <c r="MB12" s="193">
        <f t="shared" si="236"/>
        <v>6.5443426879648733E-3</v>
      </c>
      <c r="MC12" s="193">
        <f t="shared" si="236"/>
        <v>6.5257616704035622E-3</v>
      </c>
      <c r="MD12" s="193">
        <f t="shared" si="236"/>
        <v>6.5067253342851366E-3</v>
      </c>
      <c r="ME12" s="193">
        <f t="shared" si="236"/>
        <v>6.4872330504011878E-3</v>
      </c>
      <c r="MF12" s="193">
        <f t="shared" si="236"/>
        <v>6.4672840174368274E-3</v>
      </c>
      <c r="MG12" s="193">
        <f t="shared" si="236"/>
        <v>6.4468772608622374E-3</v>
      </c>
      <c r="MH12" s="193">
        <f t="shared" si="236"/>
        <v>6.426011631536172E-3</v>
      </c>
      <c r="MI12" s="193">
        <f t="shared" si="236"/>
        <v>6.4046858040160849E-3</v>
      </c>
      <c r="MJ12" s="193">
        <f t="shared" si="236"/>
        <v>6.3828982745684267E-3</v>
      </c>
      <c r="MK12" s="193">
        <f t="shared" si="236"/>
        <v>6.3606473588714739E-3</v>
      </c>
      <c r="ML12" s="193">
        <f t="shared" si="236"/>
        <v>6.3379311894018065E-3</v>
      </c>
      <c r="MM12" s="193">
        <f t="shared" si="236"/>
        <v>6.3147477124943126E-3</v>
      </c>
      <c r="MN12" s="193">
        <f t="shared" si="236"/>
        <v>6.2910946850641292E-3</v>
      </c>
      <c r="MO12" s="193">
        <f t="shared" si="236"/>
        <v>6.2669696709775997E-3</v>
      </c>
      <c r="MP12" s="193">
        <f t="shared" si="236"/>
        <v>6.2423700370576726E-3</v>
      </c>
      <c r="MQ12" s="193">
        <f t="shared" si="236"/>
        <v>6.2172929487076152E-3</v>
      </c>
      <c r="MR12" s="193">
        <f t="shared" si="236"/>
        <v>6.1917353651350787E-3</v>
      </c>
      <c r="MS12" s="193">
        <f t="shared" si="236"/>
        <v>6.1656940341566508E-3</v>
      </c>
      <c r="MT12" s="193">
        <f t="shared" si="236"/>
        <v>6.1391654865610469E-3</v>
      </c>
      <c r="MU12" s="193">
        <f t="shared" si="236"/>
        <v>6.1121460300067485E-3</v>
      </c>
      <c r="MV12" s="193">
        <f t="shared" si="236"/>
        <v>6.0846317424275917E-3</v>
      </c>
      <c r="MW12" s="193">
        <f t="shared" si="236"/>
        <v>6.056618464917095E-3</v>
      </c>
      <c r="MX12" s="193">
        <f t="shared" si="236"/>
        <v>6.0281017940594633E-3</v>
      </c>
      <c r="MY12" s="193">
        <f t="shared" si="236"/>
        <v>5.9990770736721077E-3</v>
      </c>
      <c r="MZ12" s="193">
        <f t="shared" si="36"/>
        <v>5.9695393859209881E-3</v>
      </c>
      <c r="NA12" s="193">
        <f t="shared" si="230"/>
        <v>5.9394835417663615E-3</v>
      </c>
      <c r="NB12" s="193">
        <f t="shared" si="230"/>
        <v>5.9089040706923161E-3</v>
      </c>
      <c r="NC12" s="193">
        <f t="shared" si="230"/>
        <v>5.8777952096689201E-3</v>
      </c>
      <c r="ND12" s="193">
        <f t="shared" ref="ND12:PK16" si="237">IF(ISNONTEXT($Q12),IF($G12="R",_xlfn.BETA.DIST(FK12,$M12,$N12,FALSE,$B12,$D12),_xlfn.BETA.DIST(FK12,$N12,$M12,FALSE,$B12,$D12)),NA())</f>
        <v>5.8461508912906242E-3</v>
      </c>
      <c r="NE12" s="193">
        <f t="shared" si="237"/>
        <v>5.8139647310290555E-3</v>
      </c>
      <c r="NF12" s="193">
        <f t="shared" si="237"/>
        <v>5.7812300135319872E-3</v>
      </c>
      <c r="NG12" s="193">
        <f t="shared" si="237"/>
        <v>5.7479396778933791E-3</v>
      </c>
      <c r="NH12" s="193">
        <f t="shared" si="237"/>
        <v>5.7140863018116383E-3</v>
      </c>
      <c r="NI12" s="193">
        <f t="shared" si="237"/>
        <v>5.6796620845445817E-3</v>
      </c>
      <c r="NJ12" s="193">
        <f t="shared" si="237"/>
        <v>5.6446588285600056E-3</v>
      </c>
      <c r="NK12" s="193">
        <f t="shared" si="237"/>
        <v>5.609067919769885E-3</v>
      </c>
      <c r="NL12" s="193">
        <f t="shared" si="237"/>
        <v>5.5728803062241481E-3</v>
      </c>
      <c r="NM12" s="193">
        <f t="shared" si="237"/>
        <v>5.5360864751263167E-3</v>
      </c>
      <c r="NN12" s="193">
        <f t="shared" si="237"/>
        <v>5.4986764280179267E-3</v>
      </c>
      <c r="NO12" s="193">
        <f t="shared" si="237"/>
        <v>5.4606396539613458E-3</v>
      </c>
      <c r="NP12" s="193">
        <f t="shared" si="237"/>
        <v>5.4219651005308978E-3</v>
      </c>
      <c r="NQ12" s="193">
        <f t="shared" si="237"/>
        <v>5.3826411424000419E-3</v>
      </c>
      <c r="NR12" s="193">
        <f t="shared" si="237"/>
        <v>5.34265554728701E-3</v>
      </c>
      <c r="NS12" s="193">
        <f t="shared" si="237"/>
        <v>5.3019954389925102E-3</v>
      </c>
      <c r="NT12" s="193">
        <f t="shared" si="237"/>
        <v>5.2606472572302712E-3</v>
      </c>
      <c r="NU12" s="193">
        <f t="shared" si="237"/>
        <v>5.2185967139134854E-3</v>
      </c>
      <c r="NV12" s="193">
        <f t="shared" si="237"/>
        <v>5.175828745517138E-3</v>
      </c>
      <c r="NW12" s="193">
        <f t="shared" si="237"/>
        <v>5.1323274610864588E-3</v>
      </c>
      <c r="NX12" s="193">
        <f t="shared" si="237"/>
        <v>5.0880760854044738E-3</v>
      </c>
      <c r="NY12" s="193">
        <f t="shared" si="237"/>
        <v>5.0430568967653848E-3</v>
      </c>
      <c r="NZ12" s="193">
        <f t="shared" si="237"/>
        <v>4.9972511587235945E-3</v>
      </c>
      <c r="OA12" s="193">
        <f t="shared" si="237"/>
        <v>4.9506390450987474E-3</v>
      </c>
      <c r="OB12" s="193">
        <f t="shared" si="237"/>
        <v>4.9031995574127483E-3</v>
      </c>
      <c r="OC12" s="193">
        <f t="shared" si="237"/>
        <v>4.8549104338124049E-3</v>
      </c>
      <c r="OD12" s="193">
        <f t="shared" si="237"/>
        <v>4.8057480483876189E-3</v>
      </c>
      <c r="OE12" s="193">
        <f t="shared" si="237"/>
        <v>4.7556872996255628E-3</v>
      </c>
      <c r="OF12" s="193">
        <f t="shared" si="237"/>
        <v>4.7047014865405894E-3</v>
      </c>
      <c r="OG12" s="193">
        <f t="shared" si="237"/>
        <v>4.6527621707812021E-3</v>
      </c>
      <c r="OH12" s="193">
        <f t="shared" si="237"/>
        <v>4.5998390227307362E-3</v>
      </c>
      <c r="OI12" s="193">
        <f t="shared" si="237"/>
        <v>4.5458996492774495E-3</v>
      </c>
      <c r="OJ12" s="193">
        <f t="shared" si="237"/>
        <v>4.4909094005190237E-3</v>
      </c>
      <c r="OK12" s="193">
        <f t="shared" si="237"/>
        <v>4.4348311521698741E-3</v>
      </c>
      <c r="OL12" s="193">
        <f t="shared" si="237"/>
        <v>4.3776250598357982E-3</v>
      </c>
      <c r="OM12" s="193">
        <f t="shared" si="237"/>
        <v>4.319248280582744E-3</v>
      </c>
      <c r="ON12" s="193">
        <f t="shared" si="237"/>
        <v>4.2596546563195828E-3</v>
      </c>
      <c r="OO12" s="193">
        <f t="shared" si="237"/>
        <v>4.1987943523940675E-3</v>
      </c>
      <c r="OP12" s="193">
        <f t="shared" si="237"/>
        <v>4.1366134434069344E-3</v>
      </c>
      <c r="OQ12" s="193">
        <f t="shared" si="237"/>
        <v>4.0730534365037534E-3</v>
      </c>
      <c r="OR12" s="193">
        <f t="shared" si="237"/>
        <v>4.0080507202033292E-3</v>
      </c>
      <c r="OS12" s="193">
        <f t="shared" si="237"/>
        <v>3.9415359240260444E-3</v>
      </c>
      <c r="OT12" s="193">
        <f t="shared" si="237"/>
        <v>3.8734331706062304E-3</v>
      </c>
      <c r="OU12" s="193">
        <f t="shared" si="237"/>
        <v>3.8036591973507066E-3</v>
      </c>
      <c r="OV12" s="193">
        <f t="shared" si="237"/>
        <v>3.7321223186824954E-3</v>
      </c>
      <c r="OW12" s="193">
        <f t="shared" si="237"/>
        <v>3.6587211919828408E-3</v>
      </c>
      <c r="OX12" s="193">
        <f t="shared" si="237"/>
        <v>3.5833433398038059E-3</v>
      </c>
      <c r="OY12" s="193">
        <f t="shared" si="237"/>
        <v>3.5058633667453569E-3</v>
      </c>
      <c r="OZ12" s="193">
        <f t="shared" si="237"/>
        <v>3.4261407900819502E-3</v>
      </c>
      <c r="PA12" s="193">
        <f t="shared" si="237"/>
        <v>3.3440173765729628E-3</v>
      </c>
      <c r="PB12" s="193">
        <f t="shared" si="237"/>
        <v>3.2593138405633769E-3</v>
      </c>
      <c r="PC12" s="193">
        <f t="shared" si="237"/>
        <v>3.1718257053513312E-3</v>
      </c>
      <c r="PD12" s="193">
        <f t="shared" si="237"/>
        <v>3.0813180528265274E-3</v>
      </c>
      <c r="PE12" s="193">
        <f t="shared" si="237"/>
        <v>2.987518772660278E-3</v>
      </c>
      <c r="PF12" s="193">
        <f t="shared" si="237"/>
        <v>2.8901097505981354E-3</v>
      </c>
      <c r="PG12" s="193">
        <f t="shared" si="237"/>
        <v>2.7887151696577221E-3</v>
      </c>
      <c r="PH12" s="193">
        <f t="shared" si="237"/>
        <v>2.6828856752738081E-3</v>
      </c>
      <c r="PI12" s="193">
        <f t="shared" si="237"/>
        <v>2.5720764614022228E-3</v>
      </c>
      <c r="PJ12" s="193">
        <f t="shared" si="237"/>
        <v>2.4556161532816008E-3</v>
      </c>
      <c r="PK12" s="193">
        <f t="shared" si="237"/>
        <v>2.3326612655120444E-3</v>
      </c>
      <c r="PL12" s="193">
        <f t="shared" si="37"/>
        <v>2.2021271024457536E-3</v>
      </c>
      <c r="PM12" s="193">
        <f t="shared" si="14"/>
        <v>2.0625782252608827E-3</v>
      </c>
      <c r="PN12" s="193">
        <f t="shared" si="14"/>
        <v>1.912045131196025E-3</v>
      </c>
      <c r="PO12" s="193">
        <f t="shared" si="14"/>
        <v>1.7476953724820438E-3</v>
      </c>
      <c r="PP12" s="193">
        <f t="shared" si="14"/>
        <v>1.5651865051639134E-3</v>
      </c>
      <c r="PQ12" s="193">
        <f t="shared" si="14"/>
        <v>1.3572169199694852E-3</v>
      </c>
      <c r="PR12" s="193">
        <f t="shared" si="14"/>
        <v>1.1095666038591064E-3</v>
      </c>
      <c r="PS12" s="193">
        <f t="shared" si="14"/>
        <v>7.8557083300092353E-4</v>
      </c>
      <c r="PT12" s="193">
        <f t="shared" si="14"/>
        <v>2.6218492795150612E-5</v>
      </c>
    </row>
    <row r="13" spans="1:437" x14ac:dyDescent="0.45">
      <c r="A13" s="20">
        <v>10</v>
      </c>
      <c r="B13" s="101">
        <f t="shared" si="15"/>
        <v>60</v>
      </c>
      <c r="C13" s="115">
        <v>120</v>
      </c>
      <c r="D13" s="101">
        <f t="shared" si="16"/>
        <v>240</v>
      </c>
      <c r="E13" s="110">
        <f t="shared" si="17"/>
        <v>1</v>
      </c>
      <c r="F13" s="21">
        <f t="shared" si="18"/>
        <v>33.333333333333329</v>
      </c>
      <c r="G13" s="22" t="str">
        <f t="shared" si="19"/>
        <v>R</v>
      </c>
      <c r="H13" s="23" t="str">
        <f>IF(F13="","",IF(OR($F13&lt;Skew!$B$3,$F13=Skew!$B$3),IF($F13&gt;Skew!$C$3,Skew!$A$3,IF($F13&gt;Skew!$C$4,Skew!$A$4,IF($F13&gt;Skew!$C$5,Skew!$A$5,IF($F13&gt;Skew!$C$6,Skew!$A$6,IF($F13&gt;Skew!$C$7,Skew!$A$7,IF($F13&gt;Skew!$C$8,Skew!$A$8,IF($F13&gt;Skew!$C$9,Skew!$A$9,IF($F13&gt;Skew!$C$10,Skew!$A$10,IF($F13&gt;Skew!$C$11,Skew!$A$11,IF($F13&gt;Skew!$C$12,Skew!$A$12,IF($F13&gt;Skew!$C$13,Skew!$A$13,IF($F13&gt;Skew!$C$14,Skew!$A$14,IF($F13&gt;Skew!$C$15,Skew!$A$15,IF($F13&gt;Skew!$C$16,Skew!$A$16,Skew!$A$17)
)))))))))))))))</f>
        <v>Slight skew</v>
      </c>
      <c r="I13" s="22">
        <f>IF(F13="","",MATCH(H13,Skew!$A$3:$A$17,0))</f>
        <v>3</v>
      </c>
      <c r="J13" s="22">
        <f t="shared" si="20"/>
        <v>150</v>
      </c>
      <c r="K13" s="24" t="s">
        <v>35</v>
      </c>
      <c r="L13" s="22">
        <f>IF(OR(F13="",K13=""),"",MATCH(K13,Confidence!$A$3:$A$12,0))</f>
        <v>10</v>
      </c>
      <c r="M13" s="25">
        <f t="shared" si="21"/>
        <v>1.125</v>
      </c>
      <c r="N13" s="25">
        <f t="shared" si="22"/>
        <v>1.25</v>
      </c>
      <c r="O13" s="22"/>
      <c r="P13" s="102">
        <f t="shared" si="23"/>
        <v>145.24799999999999</v>
      </c>
      <c r="Q13" s="102">
        <f t="shared" si="24"/>
        <v>48.923999999999999</v>
      </c>
      <c r="R13" s="37">
        <f t="shared" si="25"/>
        <v>2393.5577760000001</v>
      </c>
      <c r="S13" s="115">
        <v>150</v>
      </c>
      <c r="T13" s="204">
        <f>IF(AND(B13&gt;0,C13&gt;0,D13&gt;0,M13&gt;0,N13&gt;0,S13&gt;0,NOT(K13="")),ABS(VLOOKUP($S$1,VLookups!$A$30:$B$31,2,FALSE)-_xlfn.BETA.DIST(S13,IF(G13="L",N13,M13),IF(G13="L",M13,N13),TRUE,B13,D13)),"")</f>
        <v>0.538498967318216</v>
      </c>
      <c r="U13" s="112">
        <f>IF(OR($M13="",$N13=""),"",_xlfn.BETA.INV(ABS(VLOOKUP($S$1,VLookups!$A$30:$B$31,2,FALSE)-U$3),IF($G13="L",$N13,$M13),IF($G13="L",$M13,$N13),$B13,$D13))</f>
        <v>70.200802025405807</v>
      </c>
      <c r="V13" s="113">
        <f>IF(OR($M13="",$N13=""),"",_xlfn.BETA.INV(ABS(VLOOKUP($S$1,VLookups!$A$30:$B$31,2,FALSE)-V$3),IF($G13="L",$N13,$M13),IF($G13="L",$M13,$N13),$B13,$D13))</f>
        <v>225.23321551500979</v>
      </c>
      <c r="W13" s="112">
        <f>IF(OR($M13="",$N13=""),"",_xlfn.BETA.INV(ABS(VLOOKUP($S$1,VLookups!$A$30:$B$31,2,FALSE)-W$3),IF($G13="L",$N13,$M13),IF($G13="L",$M13,$N13),$B13,$D13))</f>
        <v>79.004391304328038</v>
      </c>
      <c r="X13" s="113">
        <f>IF(OR($M13="",$N13=""),"",_xlfn.BETA.INV(ABS(VLOOKUP($S$1,VLookups!$A$30:$B$31,2,FALSE)-X$3),IF($G13="L",$N13,$M13),IF($G13="L",$M13,$N13),$B13,$D13))</f>
        <v>95.61803344515539</v>
      </c>
      <c r="Y13" s="112">
        <f>IF(OR($M13="",$N13=""),"",_xlfn.BETA.INV(ABS(VLOOKUP($S$1,VLookups!$A$30:$B$31,2,FALSE)-Y$3),IF($G13="L",$N13,$M13),IF($G13="L",$M13,$N13),$B13,$D13))</f>
        <v>111.71669316136908</v>
      </c>
      <c r="Z13" s="113">
        <f>IF(OR($M13="",$N13=""),"",_xlfn.BETA.INV(ABS(VLOOKUP($S$1,VLookups!$A$30:$B$31,2,FALSE)-Z$3),IF($G13="L",$N13,$M13),IF($G13="L",$M13,$N13),$B13,$D13))</f>
        <v>127.68541181870187</v>
      </c>
      <c r="AA13" s="112">
        <f>IF(OR($M13="",$N13=""),"",_xlfn.BETA.INV(ABS(VLOOKUP($S$1,VLookups!$A$30:$B$31,2,FALSE)-AA$3),IF($G13="L",$N13,$M13),IF($G13="L",$M13,$N13),$B13,$D13))</f>
        <v>143.74910465976262</v>
      </c>
      <c r="AB13" s="113">
        <f>IF(OR($M13="",$N13=""),"",_xlfn.BETA.INV(ABS(VLOOKUP($S$1,VLookups!$A$30:$B$31,2,FALSE)-AB$3),IF($G13="L",$N13,$M13),IF($G13="L",$M13,$N13),$B13,$D13))</f>
        <v>160.10473153405127</v>
      </c>
      <c r="AC13" s="112">
        <f>IF(OR($M13="",$N13=""),"",_xlfn.BETA.INV(ABS(VLOOKUP($S$1,VLookups!$A$30:$B$31,2,FALSE)-AC$3),IF($G13="L",$N13,$M13),IF($G13="L",$M13,$N13),$B13,$D13))</f>
        <v>176.98625452566864</v>
      </c>
      <c r="AD13" s="113">
        <f>IF(OR($M13="",$N13=""),"",_xlfn.BETA.INV(ABS(VLOOKUP($S$1,VLookups!$A$30:$B$31,2,FALSE)-AD$3),IF($G13="L",$N13,$M13),IF($G13="L",$M13,$N13),$B13,$D13))</f>
        <v>194.75693146630476</v>
      </c>
      <c r="AE13" s="112">
        <f>IF(OR($M13="",$N13=""),"",_xlfn.BETA.INV(ABS(VLOOKUP($S$1,VLookups!$A$30:$B$31,2,FALSE)-AE$3),IF($G13="L",$N13,$M13),IF($G13="L",$M13,$N13),$B13,$D13))</f>
        <v>214.19446586982747</v>
      </c>
      <c r="AF13" s="113">
        <f>IF(OR($M13="",$N13=""),"",_xlfn.BETA.INV(ABS(VLOOKUP($S$1,VLookups!$A$30:$B$31,2,FALSE)-AF$3),IF($G13="L",$N13,$M13),IF($G13="L",$M13,$N13),$B13,$D13))</f>
        <v>235.93910344277126</v>
      </c>
      <c r="AG13" s="15"/>
      <c r="AH13" s="194">
        <f t="shared" si="26"/>
        <v>0.9</v>
      </c>
      <c r="AI13" s="192">
        <f t="shared" si="27"/>
        <v>60</v>
      </c>
      <c r="AJ13" s="177">
        <f t="shared" ref="AJ13" si="238">IF(ISNONTEXT($AH13),AI13+$AH13,"")</f>
        <v>60.9</v>
      </c>
      <c r="AK13" s="177">
        <f t="shared" si="39"/>
        <v>61.8</v>
      </c>
      <c r="AL13" s="177">
        <f t="shared" si="40"/>
        <v>62.699999999999996</v>
      </c>
      <c r="AM13" s="177">
        <f t="shared" si="41"/>
        <v>63.599999999999994</v>
      </c>
      <c r="AN13" s="177">
        <f t="shared" si="42"/>
        <v>64.5</v>
      </c>
      <c r="AO13" s="177">
        <f t="shared" si="43"/>
        <v>65.400000000000006</v>
      </c>
      <c r="AP13" s="177">
        <f t="shared" si="44"/>
        <v>66.300000000000011</v>
      </c>
      <c r="AQ13" s="177">
        <f t="shared" si="45"/>
        <v>67.200000000000017</v>
      </c>
      <c r="AR13" s="177">
        <f t="shared" si="46"/>
        <v>68.100000000000023</v>
      </c>
      <c r="AS13" s="177">
        <f t="shared" si="47"/>
        <v>69.000000000000028</v>
      </c>
      <c r="AT13" s="177">
        <f t="shared" si="48"/>
        <v>69.900000000000034</v>
      </c>
      <c r="AU13" s="177">
        <f t="shared" si="49"/>
        <v>70.80000000000004</v>
      </c>
      <c r="AV13" s="177">
        <f t="shared" si="50"/>
        <v>71.700000000000045</v>
      </c>
      <c r="AW13" s="177">
        <f t="shared" si="51"/>
        <v>72.600000000000051</v>
      </c>
      <c r="AX13" s="177">
        <f t="shared" si="52"/>
        <v>73.500000000000057</v>
      </c>
      <c r="AY13" s="177">
        <f t="shared" si="53"/>
        <v>74.400000000000063</v>
      </c>
      <c r="AZ13" s="177">
        <f t="shared" si="54"/>
        <v>75.300000000000068</v>
      </c>
      <c r="BA13" s="177">
        <f t="shared" si="55"/>
        <v>76.200000000000074</v>
      </c>
      <c r="BB13" s="177">
        <f t="shared" si="56"/>
        <v>77.10000000000008</v>
      </c>
      <c r="BC13" s="177">
        <f t="shared" si="57"/>
        <v>78.000000000000085</v>
      </c>
      <c r="BD13" s="177">
        <f t="shared" si="58"/>
        <v>78.900000000000091</v>
      </c>
      <c r="BE13" s="177">
        <f t="shared" si="59"/>
        <v>79.800000000000097</v>
      </c>
      <c r="BF13" s="177">
        <f t="shared" si="60"/>
        <v>80.700000000000102</v>
      </c>
      <c r="BG13" s="177">
        <f t="shared" si="61"/>
        <v>81.600000000000108</v>
      </c>
      <c r="BH13" s="177">
        <f t="shared" si="62"/>
        <v>82.500000000000114</v>
      </c>
      <c r="BI13" s="177">
        <f t="shared" si="63"/>
        <v>83.400000000000119</v>
      </c>
      <c r="BJ13" s="177">
        <f t="shared" si="64"/>
        <v>84.300000000000125</v>
      </c>
      <c r="BK13" s="177">
        <f t="shared" si="65"/>
        <v>85.200000000000131</v>
      </c>
      <c r="BL13" s="177">
        <f t="shared" si="66"/>
        <v>86.100000000000136</v>
      </c>
      <c r="BM13" s="177">
        <f t="shared" si="67"/>
        <v>87.000000000000142</v>
      </c>
      <c r="BN13" s="177">
        <f t="shared" si="68"/>
        <v>87.900000000000148</v>
      </c>
      <c r="BO13" s="177">
        <f t="shared" si="69"/>
        <v>88.800000000000153</v>
      </c>
      <c r="BP13" s="177">
        <f t="shared" si="70"/>
        <v>89.700000000000159</v>
      </c>
      <c r="BQ13" s="177">
        <f t="shared" si="71"/>
        <v>90.600000000000165</v>
      </c>
      <c r="BR13" s="177">
        <f t="shared" si="72"/>
        <v>91.500000000000171</v>
      </c>
      <c r="BS13" s="177">
        <f t="shared" si="73"/>
        <v>92.400000000000176</v>
      </c>
      <c r="BT13" s="177">
        <f t="shared" si="74"/>
        <v>93.300000000000182</v>
      </c>
      <c r="BU13" s="177">
        <f t="shared" si="75"/>
        <v>94.200000000000188</v>
      </c>
      <c r="BV13" s="177">
        <f t="shared" si="76"/>
        <v>95.100000000000193</v>
      </c>
      <c r="BW13" s="177">
        <f t="shared" si="77"/>
        <v>96.000000000000199</v>
      </c>
      <c r="BX13" s="177">
        <f t="shared" si="78"/>
        <v>96.900000000000205</v>
      </c>
      <c r="BY13" s="177">
        <f t="shared" si="79"/>
        <v>97.80000000000021</v>
      </c>
      <c r="BZ13" s="177">
        <f t="shared" si="80"/>
        <v>98.700000000000216</v>
      </c>
      <c r="CA13" s="177">
        <f t="shared" si="81"/>
        <v>99.600000000000222</v>
      </c>
      <c r="CB13" s="177">
        <f t="shared" si="82"/>
        <v>100.50000000000023</v>
      </c>
      <c r="CC13" s="177">
        <f t="shared" si="83"/>
        <v>101.40000000000023</v>
      </c>
      <c r="CD13" s="177">
        <f t="shared" si="84"/>
        <v>102.30000000000024</v>
      </c>
      <c r="CE13" s="177">
        <f t="shared" si="85"/>
        <v>103.20000000000024</v>
      </c>
      <c r="CF13" s="177">
        <f t="shared" si="86"/>
        <v>104.10000000000025</v>
      </c>
      <c r="CG13" s="177">
        <f t="shared" si="87"/>
        <v>105.00000000000026</v>
      </c>
      <c r="CH13" s="177">
        <f t="shared" si="88"/>
        <v>105.90000000000026</v>
      </c>
      <c r="CI13" s="177">
        <f t="shared" si="89"/>
        <v>106.80000000000027</v>
      </c>
      <c r="CJ13" s="177">
        <f t="shared" si="90"/>
        <v>107.70000000000027</v>
      </c>
      <c r="CK13" s="177">
        <f t="shared" si="91"/>
        <v>108.60000000000028</v>
      </c>
      <c r="CL13" s="177">
        <f t="shared" si="92"/>
        <v>109.50000000000028</v>
      </c>
      <c r="CM13" s="177">
        <f t="shared" si="93"/>
        <v>110.40000000000029</v>
      </c>
      <c r="CN13" s="177">
        <f t="shared" si="94"/>
        <v>111.3000000000003</v>
      </c>
      <c r="CO13" s="177">
        <f t="shared" si="95"/>
        <v>112.2000000000003</v>
      </c>
      <c r="CP13" s="177">
        <f t="shared" si="96"/>
        <v>113.10000000000031</v>
      </c>
      <c r="CQ13" s="177">
        <f t="shared" si="97"/>
        <v>114.00000000000031</v>
      </c>
      <c r="CR13" s="177">
        <f t="shared" si="98"/>
        <v>114.90000000000032</v>
      </c>
      <c r="CS13" s="177">
        <f t="shared" si="99"/>
        <v>115.80000000000032</v>
      </c>
      <c r="CT13" s="177">
        <f t="shared" si="100"/>
        <v>116.70000000000033</v>
      </c>
      <c r="CU13" s="177">
        <f t="shared" si="101"/>
        <v>117.60000000000034</v>
      </c>
      <c r="CV13" s="177">
        <f t="shared" si="32"/>
        <v>118.50000000000034</v>
      </c>
      <c r="CW13" s="177">
        <f t="shared" si="102"/>
        <v>119.40000000000035</v>
      </c>
      <c r="CX13" s="177">
        <f t="shared" si="103"/>
        <v>120.30000000000035</v>
      </c>
      <c r="CY13" s="177">
        <f t="shared" si="104"/>
        <v>121.20000000000036</v>
      </c>
      <c r="CZ13" s="177">
        <f t="shared" si="105"/>
        <v>122.10000000000036</v>
      </c>
      <c r="DA13" s="177">
        <f t="shared" si="106"/>
        <v>123.00000000000037</v>
      </c>
      <c r="DB13" s="177">
        <f t="shared" si="107"/>
        <v>123.90000000000038</v>
      </c>
      <c r="DC13" s="177">
        <f t="shared" si="108"/>
        <v>124.80000000000038</v>
      </c>
      <c r="DD13" s="177">
        <f t="shared" si="109"/>
        <v>125.70000000000039</v>
      </c>
      <c r="DE13" s="177">
        <f t="shared" si="110"/>
        <v>126.60000000000039</v>
      </c>
      <c r="DF13" s="177">
        <f t="shared" si="111"/>
        <v>127.5000000000004</v>
      </c>
      <c r="DG13" s="177">
        <f t="shared" si="112"/>
        <v>128.4000000000004</v>
      </c>
      <c r="DH13" s="177">
        <f t="shared" si="113"/>
        <v>129.30000000000041</v>
      </c>
      <c r="DI13" s="177">
        <f t="shared" si="114"/>
        <v>130.20000000000041</v>
      </c>
      <c r="DJ13" s="177">
        <f t="shared" si="115"/>
        <v>131.10000000000042</v>
      </c>
      <c r="DK13" s="177">
        <f t="shared" si="116"/>
        <v>132.00000000000043</v>
      </c>
      <c r="DL13" s="177">
        <f t="shared" si="117"/>
        <v>132.90000000000043</v>
      </c>
      <c r="DM13" s="177">
        <f t="shared" si="118"/>
        <v>133.80000000000044</v>
      </c>
      <c r="DN13" s="177">
        <f t="shared" si="119"/>
        <v>134.70000000000044</v>
      </c>
      <c r="DO13" s="177">
        <f t="shared" si="120"/>
        <v>135.60000000000045</v>
      </c>
      <c r="DP13" s="177">
        <f t="shared" si="121"/>
        <v>136.50000000000045</v>
      </c>
      <c r="DQ13" s="177">
        <f t="shared" si="122"/>
        <v>137.40000000000046</v>
      </c>
      <c r="DR13" s="177">
        <f t="shared" si="123"/>
        <v>138.30000000000047</v>
      </c>
      <c r="DS13" s="177">
        <f t="shared" si="124"/>
        <v>139.20000000000047</v>
      </c>
      <c r="DT13" s="177">
        <f t="shared" si="125"/>
        <v>140.10000000000048</v>
      </c>
      <c r="DU13" s="177">
        <f t="shared" si="126"/>
        <v>141.00000000000048</v>
      </c>
      <c r="DV13" s="177">
        <f t="shared" si="127"/>
        <v>141.90000000000049</v>
      </c>
      <c r="DW13" s="177">
        <f t="shared" si="128"/>
        <v>142.80000000000049</v>
      </c>
      <c r="DX13" s="177">
        <f t="shared" si="129"/>
        <v>143.7000000000005</v>
      </c>
      <c r="DY13" s="177">
        <f t="shared" si="130"/>
        <v>144.60000000000051</v>
      </c>
      <c r="DZ13" s="177">
        <f t="shared" si="131"/>
        <v>145.50000000000051</v>
      </c>
      <c r="EA13" s="177">
        <f t="shared" si="132"/>
        <v>146.40000000000052</v>
      </c>
      <c r="EB13" s="177">
        <f t="shared" si="133"/>
        <v>147.30000000000052</v>
      </c>
      <c r="EC13" s="177">
        <f t="shared" si="134"/>
        <v>148.20000000000053</v>
      </c>
      <c r="ED13" s="177">
        <f t="shared" si="135"/>
        <v>149.10000000000053</v>
      </c>
      <c r="EE13" s="177">
        <f t="shared" si="136"/>
        <v>150.00000000000054</v>
      </c>
      <c r="EF13" s="177">
        <f t="shared" si="137"/>
        <v>150.90000000000055</v>
      </c>
      <c r="EG13" s="177">
        <f t="shared" si="138"/>
        <v>151.80000000000055</v>
      </c>
      <c r="EH13" s="177">
        <f t="shared" si="139"/>
        <v>152.70000000000056</v>
      </c>
      <c r="EI13" s="177">
        <f t="shared" si="140"/>
        <v>153.60000000000056</v>
      </c>
      <c r="EJ13" s="177">
        <f t="shared" si="141"/>
        <v>154.50000000000057</v>
      </c>
      <c r="EK13" s="177">
        <f t="shared" si="142"/>
        <v>155.40000000000057</v>
      </c>
      <c r="EL13" s="177">
        <f t="shared" si="143"/>
        <v>156.30000000000058</v>
      </c>
      <c r="EM13" s="177">
        <f t="shared" si="144"/>
        <v>157.20000000000059</v>
      </c>
      <c r="EN13" s="177">
        <f t="shared" si="145"/>
        <v>158.10000000000059</v>
      </c>
      <c r="EO13" s="177">
        <f t="shared" si="146"/>
        <v>159.0000000000006</v>
      </c>
      <c r="EP13" s="177">
        <f t="shared" si="147"/>
        <v>159.9000000000006</v>
      </c>
      <c r="EQ13" s="177">
        <f t="shared" si="148"/>
        <v>160.80000000000061</v>
      </c>
      <c r="ER13" s="177">
        <f t="shared" si="149"/>
        <v>161.70000000000061</v>
      </c>
      <c r="ES13" s="177">
        <f t="shared" si="150"/>
        <v>162.60000000000062</v>
      </c>
      <c r="ET13" s="177">
        <f t="shared" si="151"/>
        <v>163.50000000000063</v>
      </c>
      <c r="EU13" s="177">
        <f t="shared" si="152"/>
        <v>164.40000000000063</v>
      </c>
      <c r="EV13" s="177">
        <f t="shared" si="153"/>
        <v>165.30000000000064</v>
      </c>
      <c r="EW13" s="177">
        <f t="shared" si="154"/>
        <v>166.20000000000064</v>
      </c>
      <c r="EX13" s="177">
        <f t="shared" si="155"/>
        <v>167.10000000000065</v>
      </c>
      <c r="EY13" s="177">
        <f t="shared" si="156"/>
        <v>168.00000000000065</v>
      </c>
      <c r="EZ13" s="177">
        <f t="shared" si="157"/>
        <v>168.90000000000066</v>
      </c>
      <c r="FA13" s="177">
        <f t="shared" si="158"/>
        <v>169.80000000000067</v>
      </c>
      <c r="FB13" s="177">
        <f t="shared" si="159"/>
        <v>170.70000000000067</v>
      </c>
      <c r="FC13" s="177">
        <f t="shared" si="160"/>
        <v>171.60000000000068</v>
      </c>
      <c r="FD13" s="177">
        <f t="shared" si="161"/>
        <v>172.50000000000068</v>
      </c>
      <c r="FE13" s="177">
        <f t="shared" si="162"/>
        <v>173.40000000000069</v>
      </c>
      <c r="FF13" s="177">
        <f t="shared" si="163"/>
        <v>174.30000000000069</v>
      </c>
      <c r="FG13" s="177">
        <f t="shared" si="164"/>
        <v>175.2000000000007</v>
      </c>
      <c r="FH13" s="177">
        <f t="shared" si="33"/>
        <v>176.1000000000007</v>
      </c>
      <c r="FI13" s="177">
        <f t="shared" si="165"/>
        <v>177.00000000000071</v>
      </c>
      <c r="FJ13" s="177">
        <f t="shared" si="166"/>
        <v>177.90000000000072</v>
      </c>
      <c r="FK13" s="177">
        <f t="shared" si="167"/>
        <v>178.80000000000072</v>
      </c>
      <c r="FL13" s="177">
        <f t="shared" si="168"/>
        <v>179.70000000000073</v>
      </c>
      <c r="FM13" s="177">
        <f t="shared" si="169"/>
        <v>180.60000000000073</v>
      </c>
      <c r="FN13" s="177">
        <f t="shared" si="170"/>
        <v>181.50000000000074</v>
      </c>
      <c r="FO13" s="177">
        <f t="shared" si="171"/>
        <v>182.40000000000074</v>
      </c>
      <c r="FP13" s="177">
        <f t="shared" si="172"/>
        <v>183.30000000000075</v>
      </c>
      <c r="FQ13" s="177">
        <f t="shared" si="173"/>
        <v>184.20000000000076</v>
      </c>
      <c r="FR13" s="177">
        <f t="shared" si="174"/>
        <v>185.10000000000076</v>
      </c>
      <c r="FS13" s="177">
        <f t="shared" si="175"/>
        <v>186.00000000000077</v>
      </c>
      <c r="FT13" s="177">
        <f t="shared" si="176"/>
        <v>186.90000000000077</v>
      </c>
      <c r="FU13" s="177">
        <f t="shared" si="177"/>
        <v>187.80000000000078</v>
      </c>
      <c r="FV13" s="177">
        <f t="shared" si="178"/>
        <v>188.70000000000078</v>
      </c>
      <c r="FW13" s="177">
        <f t="shared" si="179"/>
        <v>189.60000000000079</v>
      </c>
      <c r="FX13" s="177">
        <f t="shared" si="180"/>
        <v>190.5000000000008</v>
      </c>
      <c r="FY13" s="177">
        <f t="shared" si="181"/>
        <v>191.4000000000008</v>
      </c>
      <c r="FZ13" s="177">
        <f t="shared" si="182"/>
        <v>192.30000000000081</v>
      </c>
      <c r="GA13" s="177">
        <f t="shared" si="183"/>
        <v>193.20000000000081</v>
      </c>
      <c r="GB13" s="177">
        <f t="shared" si="184"/>
        <v>194.10000000000082</v>
      </c>
      <c r="GC13" s="177">
        <f t="shared" si="185"/>
        <v>195.00000000000082</v>
      </c>
      <c r="GD13" s="177">
        <f t="shared" si="186"/>
        <v>195.90000000000083</v>
      </c>
      <c r="GE13" s="177">
        <f t="shared" si="187"/>
        <v>196.80000000000084</v>
      </c>
      <c r="GF13" s="177">
        <f t="shared" si="188"/>
        <v>197.70000000000084</v>
      </c>
      <c r="GG13" s="177">
        <f t="shared" si="189"/>
        <v>198.60000000000085</v>
      </c>
      <c r="GH13" s="177">
        <f t="shared" si="190"/>
        <v>199.50000000000085</v>
      </c>
      <c r="GI13" s="177">
        <f t="shared" si="191"/>
        <v>200.40000000000086</v>
      </c>
      <c r="GJ13" s="177">
        <f t="shared" si="192"/>
        <v>201.30000000000086</v>
      </c>
      <c r="GK13" s="177">
        <f t="shared" si="193"/>
        <v>202.20000000000087</v>
      </c>
      <c r="GL13" s="177">
        <f t="shared" si="194"/>
        <v>203.10000000000088</v>
      </c>
      <c r="GM13" s="177">
        <f t="shared" si="195"/>
        <v>204.00000000000088</v>
      </c>
      <c r="GN13" s="177">
        <f t="shared" si="196"/>
        <v>204.90000000000089</v>
      </c>
      <c r="GO13" s="177">
        <f t="shared" si="197"/>
        <v>205.80000000000089</v>
      </c>
      <c r="GP13" s="177">
        <f t="shared" si="198"/>
        <v>206.7000000000009</v>
      </c>
      <c r="GQ13" s="177">
        <f t="shared" si="199"/>
        <v>207.6000000000009</v>
      </c>
      <c r="GR13" s="177">
        <f t="shared" si="200"/>
        <v>208.50000000000091</v>
      </c>
      <c r="GS13" s="177">
        <f t="shared" si="201"/>
        <v>209.40000000000092</v>
      </c>
      <c r="GT13" s="177">
        <f t="shared" si="202"/>
        <v>210.30000000000092</v>
      </c>
      <c r="GU13" s="177">
        <f t="shared" si="203"/>
        <v>211.20000000000093</v>
      </c>
      <c r="GV13" s="177">
        <f t="shared" si="204"/>
        <v>212.10000000000093</v>
      </c>
      <c r="GW13" s="177">
        <f t="shared" si="205"/>
        <v>213.00000000000094</v>
      </c>
      <c r="GX13" s="177">
        <f t="shared" si="206"/>
        <v>213.90000000000094</v>
      </c>
      <c r="GY13" s="177">
        <f t="shared" si="207"/>
        <v>214.80000000000095</v>
      </c>
      <c r="GZ13" s="177">
        <f t="shared" si="208"/>
        <v>215.70000000000095</v>
      </c>
      <c r="HA13" s="177">
        <f t="shared" si="209"/>
        <v>216.60000000000096</v>
      </c>
      <c r="HB13" s="177">
        <f t="shared" si="210"/>
        <v>217.50000000000097</v>
      </c>
      <c r="HC13" s="177">
        <f t="shared" si="211"/>
        <v>218.40000000000097</v>
      </c>
      <c r="HD13" s="177">
        <f t="shared" si="212"/>
        <v>219.30000000000098</v>
      </c>
      <c r="HE13" s="177">
        <f t="shared" si="213"/>
        <v>220.20000000000098</v>
      </c>
      <c r="HF13" s="177">
        <f t="shared" si="214"/>
        <v>221.10000000000099</v>
      </c>
      <c r="HG13" s="177">
        <f t="shared" si="215"/>
        <v>222.00000000000099</v>
      </c>
      <c r="HH13" s="177">
        <f t="shared" si="216"/>
        <v>222.900000000001</v>
      </c>
      <c r="HI13" s="177">
        <f t="shared" si="217"/>
        <v>223.80000000000101</v>
      </c>
      <c r="HJ13" s="177">
        <f t="shared" si="218"/>
        <v>224.70000000000101</v>
      </c>
      <c r="HK13" s="177">
        <f t="shared" si="219"/>
        <v>225.60000000000102</v>
      </c>
      <c r="HL13" s="177">
        <f t="shared" si="220"/>
        <v>226.50000000000102</v>
      </c>
      <c r="HM13" s="177">
        <f t="shared" si="221"/>
        <v>227.40000000000103</v>
      </c>
      <c r="HN13" s="177">
        <f t="shared" si="222"/>
        <v>228.30000000000103</v>
      </c>
      <c r="HO13" s="177">
        <f t="shared" si="223"/>
        <v>229.20000000000104</v>
      </c>
      <c r="HP13" s="177">
        <f t="shared" si="224"/>
        <v>230.10000000000105</v>
      </c>
      <c r="HQ13" s="177">
        <f t="shared" si="225"/>
        <v>231.00000000000105</v>
      </c>
      <c r="HR13" s="177">
        <f t="shared" si="226"/>
        <v>231.90000000000106</v>
      </c>
      <c r="HS13" s="177">
        <f t="shared" si="227"/>
        <v>232.80000000000106</v>
      </c>
      <c r="HT13" s="177">
        <f t="shared" si="34"/>
        <v>233.70000000000107</v>
      </c>
      <c r="HU13" s="177">
        <f t="shared" si="9"/>
        <v>234.60000000000107</v>
      </c>
      <c r="HV13" s="177">
        <f t="shared" si="9"/>
        <v>235.50000000000108</v>
      </c>
      <c r="HW13" s="177">
        <f t="shared" si="9"/>
        <v>236.40000000000109</v>
      </c>
      <c r="HX13" s="177">
        <f t="shared" si="9"/>
        <v>237.30000000000109</v>
      </c>
      <c r="HY13" s="177">
        <f t="shared" si="9"/>
        <v>238.2000000000011</v>
      </c>
      <c r="HZ13" s="177">
        <f t="shared" si="9"/>
        <v>239.1000000000011</v>
      </c>
      <c r="IA13" s="192">
        <f t="shared" si="29"/>
        <v>239.9990000000011</v>
      </c>
      <c r="IB13" s="193">
        <f t="shared" si="10"/>
        <v>0</v>
      </c>
      <c r="IC13" s="193">
        <f t="shared" ref="IC13:IE28" si="239">IF(ISNONTEXT($Q13),IF($G13="R",_xlfn.BETA.DIST(AJ13,$M13,$N13,FALSE,$B13,$D13),_xlfn.BETA.DIST(AJ13,$N13,$M13,FALSE,$B13,$D13)),NA())</f>
        <v>4.0969758448889211E-3</v>
      </c>
      <c r="ID13" s="193">
        <f t="shared" si="239"/>
        <v>4.4621604376416345E-3</v>
      </c>
      <c r="IE13" s="193">
        <f t="shared" si="239"/>
        <v>4.6882077418606855E-3</v>
      </c>
      <c r="IF13" s="193">
        <f t="shared" si="235"/>
        <v>4.8536857098160921E-3</v>
      </c>
      <c r="IG13" s="193">
        <f t="shared" si="235"/>
        <v>4.9845968386916361E-3</v>
      </c>
      <c r="IH13" s="193">
        <f t="shared" si="235"/>
        <v>5.0929507105847791E-3</v>
      </c>
      <c r="II13" s="193">
        <f t="shared" si="235"/>
        <v>5.1853337730209193E-3</v>
      </c>
      <c r="IJ13" s="193">
        <f t="shared" si="235"/>
        <v>5.2657676228903445E-3</v>
      </c>
      <c r="IK13" s="193">
        <f t="shared" si="235"/>
        <v>5.3368966147113216E-3</v>
      </c>
      <c r="IL13" s="193">
        <f t="shared" si="235"/>
        <v>5.4005567560413232E-3</v>
      </c>
      <c r="IM13" s="193">
        <f t="shared" si="235"/>
        <v>5.4580771610570717E-3</v>
      </c>
      <c r="IN13" s="193">
        <f t="shared" si="235"/>
        <v>5.510452363824872E-3</v>
      </c>
      <c r="IO13" s="193">
        <f t="shared" si="235"/>
        <v>5.5584468207871308E-3</v>
      </c>
      <c r="IP13" s="193">
        <f t="shared" si="235"/>
        <v>5.6026613795297732E-3</v>
      </c>
      <c r="IQ13" s="193">
        <f t="shared" si="235"/>
        <v>5.6435772462483155E-3</v>
      </c>
      <c r="IR13" s="193">
        <f t="shared" si="235"/>
        <v>5.6815860405376095E-3</v>
      </c>
      <c r="IS13" s="193">
        <f t="shared" si="235"/>
        <v>5.7170109223233199E-3</v>
      </c>
      <c r="IT13" s="193">
        <f t="shared" si="235"/>
        <v>5.7501218050275277E-3</v>
      </c>
      <c r="IU13" s="193">
        <f t="shared" si="235"/>
        <v>5.7811465425396547E-3</v>
      </c>
      <c r="IV13" s="193">
        <f t="shared" si="235"/>
        <v>5.8102793086049166E-3</v>
      </c>
      <c r="IW13" s="193">
        <f t="shared" si="235"/>
        <v>5.8376869766151949E-3</v>
      </c>
      <c r="IX13" s="193">
        <f t="shared" si="235"/>
        <v>5.8635140482917493E-3</v>
      </c>
      <c r="IY13" s="193">
        <f t="shared" si="235"/>
        <v>5.8878865114820036E-3</v>
      </c>
      <c r="IZ13" s="193">
        <f t="shared" si="235"/>
        <v>5.910914895645521E-3</v>
      </c>
      <c r="JA13" s="193">
        <f t="shared" si="235"/>
        <v>5.9326967179809328E-3</v>
      </c>
      <c r="JB13" s="193">
        <f t="shared" si="235"/>
        <v>5.9533184609595856E-3</v>
      </c>
      <c r="JC13" s="193">
        <f t="shared" si="235"/>
        <v>5.9728571854050696E-3</v>
      </c>
      <c r="JD13" s="193">
        <f t="shared" si="235"/>
        <v>5.9913818571522438E-3</v>
      </c>
      <c r="JE13" s="193">
        <f t="shared" si="235"/>
        <v>6.0089544464478513E-3</v>
      </c>
      <c r="JF13" s="193">
        <f t="shared" si="235"/>
        <v>6.0256308454348225E-3</v>
      </c>
      <c r="JG13" s="193">
        <f t="shared" si="235"/>
        <v>6.0414616388194996E-3</v>
      </c>
      <c r="JH13" s="193">
        <f t="shared" si="235"/>
        <v>6.0564927551450326E-3</v>
      </c>
      <c r="JI13" s="193">
        <f t="shared" si="235"/>
        <v>6.0707660202822724E-3</v>
      </c>
      <c r="JJ13" s="193">
        <f t="shared" si="235"/>
        <v>6.0843196303065608E-3</v>
      </c>
      <c r="JK13" s="193">
        <f t="shared" si="235"/>
        <v>6.0971885575021581E-3</v>
      </c>
      <c r="JL13" s="193">
        <f t="shared" si="235"/>
        <v>6.1094049005707383E-3</v>
      </c>
      <c r="JM13" s="193">
        <f t="shared" si="235"/>
        <v>6.1209981880312857E-3</v>
      </c>
      <c r="JN13" s="193">
        <f t="shared" si="235"/>
        <v>6.1319956421488726E-3</v>
      </c>
      <c r="JO13" s="193">
        <f t="shared" si="235"/>
        <v>6.1424224094180505E-3</v>
      </c>
      <c r="JP13" s="193">
        <f t="shared" si="235"/>
        <v>6.1523017625766422E-3</v>
      </c>
      <c r="JQ13" s="193">
        <f t="shared" si="235"/>
        <v>6.1616552782802316E-3</v>
      </c>
      <c r="JR13" s="193">
        <f t="shared" si="235"/>
        <v>6.1705029938827908E-3</v>
      </c>
      <c r="JS13" s="193">
        <f t="shared" si="235"/>
        <v>6.1788635462110292E-3</v>
      </c>
      <c r="JT13" s="193">
        <f t="shared" si="235"/>
        <v>6.1867542947633726E-3</v>
      </c>
      <c r="JU13" s="193">
        <f t="shared" si="235"/>
        <v>6.1941914313885836E-3</v>
      </c>
      <c r="JV13" s="193">
        <f t="shared" si="235"/>
        <v>6.2011900781883652E-3</v>
      </c>
      <c r="JW13" s="193">
        <f t="shared" si="235"/>
        <v>6.2077643751301806E-3</v>
      </c>
      <c r="JX13" s="193">
        <f t="shared" si="235"/>
        <v>6.213927558641287E-3</v>
      </c>
      <c r="JY13" s="193">
        <f t="shared" si="235"/>
        <v>6.2196920322747339E-3</v>
      </c>
      <c r="JZ13" s="193">
        <f t="shared" si="235"/>
        <v>6.2250694303864285E-3</v>
      </c>
      <c r="KA13" s="193">
        <f t="shared" si="235"/>
        <v>6.2300706756345013E-3</v>
      </c>
      <c r="KB13" s="193">
        <f t="shared" si="235"/>
        <v>6.2347060310037972E-3</v>
      </c>
      <c r="KC13" s="193">
        <f t="shared" si="235"/>
        <v>6.238985146966209E-3</v>
      </c>
      <c r="KD13" s="193">
        <f t="shared" si="235"/>
        <v>6.242917104309075E-3</v>
      </c>
      <c r="KE13" s="193">
        <f t="shared" si="235"/>
        <v>6.24651045309659E-3</v>
      </c>
      <c r="KF13" s="193">
        <f t="shared" si="235"/>
        <v>6.2497732481715642E-3</v>
      </c>
      <c r="KG13" s="193">
        <f t="shared" si="235"/>
        <v>6.252713081555227E-3</v>
      </c>
      <c r="KH13" s="193">
        <f t="shared" si="235"/>
        <v>6.255337112059927E-3</v>
      </c>
      <c r="KI13" s="193">
        <f t="shared" si="235"/>
        <v>6.2576520923925093E-3</v>
      </c>
      <c r="KJ13" s="193">
        <f t="shared" si="235"/>
        <v>6.2596643939940013E-3</v>
      </c>
      <c r="KK13" s="193">
        <f t="shared" si="235"/>
        <v>6.2613800298332066E-3</v>
      </c>
      <c r="KL13" s="193">
        <f t="shared" si="235"/>
        <v>6.2628046753474553E-3</v>
      </c>
      <c r="KM13" s="193">
        <f t="shared" si="235"/>
        <v>6.2639436877023752E-3</v>
      </c>
      <c r="KN13" s="193">
        <f t="shared" si="35"/>
        <v>6.2648021235238707E-3</v>
      </c>
      <c r="KO13" s="193">
        <f t="shared" ref="KO13:KQ28" si="240">IF(ISNONTEXT($Q13),IF($G13="R",_xlfn.BETA.DIST(CV13,$M13,$N13,FALSE,$B13,$D13),_xlfn.BETA.DIST(CV13,$N13,$M13,FALSE,$B13,$D13)),NA())</f>
        <v>6.2653847552390611E-3</v>
      </c>
      <c r="KP13" s="193">
        <f t="shared" si="240"/>
        <v>6.2656960861485226E-3</v>
      </c>
      <c r="KQ13" s="193">
        <f t="shared" si="240"/>
        <v>6.2657403643393448E-3</v>
      </c>
      <c r="KR13" s="193">
        <f t="shared" si="236"/>
        <v>6.2655215955373404E-3</v>
      </c>
      <c r="KS13" s="193">
        <f t="shared" si="236"/>
        <v>6.2650435549866925E-3</v>
      </c>
      <c r="KT13" s="193">
        <f t="shared" si="236"/>
        <v>6.2643097984365244E-3</v>
      </c>
      <c r="KU13" s="193">
        <f t="shared" si="236"/>
        <v>6.2633236723059439E-3</v>
      </c>
      <c r="KV13" s="193">
        <f t="shared" si="236"/>
        <v>6.2620883230921605E-3</v>
      </c>
      <c r="KW13" s="193">
        <f t="shared" si="236"/>
        <v>6.2606067060799585E-3</v>
      </c>
      <c r="KX13" s="193">
        <f t="shared" si="236"/>
        <v>6.2588815934052459E-3</v>
      </c>
      <c r="KY13" s="193">
        <f t="shared" si="236"/>
        <v>6.2569155815203528E-3</v>
      </c>
      <c r="KZ13" s="193">
        <f t="shared" si="236"/>
        <v>6.2547110981042648E-3</v>
      </c>
      <c r="LA13" s="193">
        <f t="shared" si="236"/>
        <v>6.2522704084569305E-3</v>
      </c>
      <c r="LB13" s="193">
        <f t="shared" si="236"/>
        <v>6.2495956214130991E-3</v>
      </c>
      <c r="LC13" s="193">
        <f t="shared" si="236"/>
        <v>6.2466886948078981E-3</v>
      </c>
      <c r="LD13" s="193">
        <f t="shared" si="236"/>
        <v>6.2435514405233166E-3</v>
      </c>
      <c r="LE13" s="193">
        <f t="shared" si="236"/>
        <v>6.2401855291421273E-3</v>
      </c>
      <c r="LF13" s="193">
        <f t="shared" si="236"/>
        <v>6.2365924942332385E-3</v>
      </c>
      <c r="LG13" s="193">
        <f t="shared" si="236"/>
        <v>6.2327737362903165E-3</v>
      </c>
      <c r="LH13" s="193">
        <f t="shared" si="236"/>
        <v>6.2287305263434142E-3</v>
      </c>
      <c r="LI13" s="193">
        <f t="shared" si="236"/>
        <v>6.2244640092615038E-3</v>
      </c>
      <c r="LJ13" s="193">
        <f t="shared" si="236"/>
        <v>6.2199752067620883E-3</v>
      </c>
      <c r="LK13" s="193">
        <f t="shared" si="236"/>
        <v>6.2152650201424842E-3</v>
      </c>
      <c r="LL13" s="193">
        <f t="shared" si="236"/>
        <v>6.2103342327459333E-3</v>
      </c>
      <c r="LM13" s="193">
        <f t="shared" si="236"/>
        <v>6.2051835121743259E-3</v>
      </c>
      <c r="LN13" s="193">
        <f t="shared" si="236"/>
        <v>6.1998134122580977E-3</v>
      </c>
      <c r="LO13" s="193">
        <f t="shared" si="236"/>
        <v>6.1942243747926708E-3</v>
      </c>
      <c r="LP13" s="193">
        <f t="shared" si="236"/>
        <v>6.1884167310497264E-3</v>
      </c>
      <c r="LQ13" s="193">
        <f t="shared" si="236"/>
        <v>6.1823907030705743E-3</v>
      </c>
      <c r="LR13" s="193">
        <f t="shared" si="236"/>
        <v>6.1761464047479188E-3</v>
      </c>
      <c r="LS13" s="193">
        <f t="shared" si="236"/>
        <v>6.169683842701384E-3</v>
      </c>
      <c r="LT13" s="193">
        <f t="shared" si="236"/>
        <v>6.1630029169512813E-3</v>
      </c>
      <c r="LU13" s="193">
        <f t="shared" si="236"/>
        <v>6.156103421394294E-3</v>
      </c>
      <c r="LV13" s="193">
        <f t="shared" si="236"/>
        <v>6.1489850440838937E-3</v>
      </c>
      <c r="LW13" s="193">
        <f t="shared" si="236"/>
        <v>6.1416473673175367E-3</v>
      </c>
      <c r="LX13" s="193">
        <f t="shared" si="236"/>
        <v>6.1340898675319071E-3</v>
      </c>
      <c r="LY13" s="193">
        <f t="shared" si="236"/>
        <v>6.126311915006735E-3</v>
      </c>
      <c r="LZ13" s="193">
        <f t="shared" si="236"/>
        <v>6.1183127733768867E-3</v>
      </c>
      <c r="MA13" s="193">
        <f t="shared" si="236"/>
        <v>6.1100915989518029E-3</v>
      </c>
      <c r="MB13" s="193">
        <f t="shared" si="236"/>
        <v>6.1016474398404444E-3</v>
      </c>
      <c r="MC13" s="193">
        <f t="shared" si="236"/>
        <v>6.092979234879275E-3</v>
      </c>
      <c r="MD13" s="193">
        <f t="shared" si="236"/>
        <v>6.0840858123599444E-3</v>
      </c>
      <c r="ME13" s="193">
        <f t="shared" si="236"/>
        <v>6.0749658885525647E-3</v>
      </c>
      <c r="MF13" s="193">
        <f t="shared" si="236"/>
        <v>6.0656180660196559E-3</v>
      </c>
      <c r="MG13" s="193">
        <f t="shared" si="236"/>
        <v>6.0560408317149421E-3</v>
      </c>
      <c r="MH13" s="193">
        <f t="shared" si="236"/>
        <v>6.046232554860349E-3</v>
      </c>
      <c r="MI13" s="193">
        <f t="shared" si="236"/>
        <v>6.0361914845935179E-3</v>
      </c>
      <c r="MJ13" s="193">
        <f t="shared" si="236"/>
        <v>6.0259157473772969E-3</v>
      </c>
      <c r="MK13" s="193">
        <f t="shared" si="236"/>
        <v>6.015403344161457E-3</v>
      </c>
      <c r="ML13" s="193">
        <f t="shared" si="236"/>
        <v>6.0046521472859335E-3</v>
      </c>
      <c r="MM13" s="193">
        <f t="shared" si="236"/>
        <v>5.9936598971135667E-3</v>
      </c>
      <c r="MN13" s="193">
        <f t="shared" si="236"/>
        <v>5.9824241983791326E-3</v>
      </c>
      <c r="MO13" s="193">
        <f t="shared" si="236"/>
        <v>5.9709425162400263E-3</v>
      </c>
      <c r="MP13" s="193">
        <f t="shared" si="236"/>
        <v>5.9592121720125103E-3</v>
      </c>
      <c r="MQ13" s="193">
        <f t="shared" si="236"/>
        <v>5.9472303385758414E-3</v>
      </c>
      <c r="MR13" s="193">
        <f t="shared" si="236"/>
        <v>5.9349940354248209E-3</v>
      </c>
      <c r="MS13" s="193">
        <f t="shared" si="236"/>
        <v>5.9225001233494702E-3</v>
      </c>
      <c r="MT13" s="193">
        <f t="shared" si="236"/>
        <v>5.9097452987184494E-3</v>
      </c>
      <c r="MU13" s="193">
        <f t="shared" si="236"/>
        <v>5.8967260873405807E-3</v>
      </c>
      <c r="MV13" s="193">
        <f t="shared" si="236"/>
        <v>5.8834388378764093E-3</v>
      </c>
      <c r="MW13" s="193">
        <f t="shared" si="236"/>
        <v>5.8698797147689911E-3</v>
      </c>
      <c r="MX13" s="193">
        <f t="shared" si="236"/>
        <v>5.856044690660177E-3</v>
      </c>
      <c r="MY13" s="193">
        <f t="shared" si="236"/>
        <v>5.8419295382553648E-3</v>
      </c>
      <c r="MZ13" s="193">
        <f t="shared" si="36"/>
        <v>5.827529821596073E-3</v>
      </c>
      <c r="NA13" s="193">
        <f t="shared" ref="NA13:NC28" si="241">IF(ISNONTEXT($Q13),IF($G13="R",_xlfn.BETA.DIST(FH13,$M13,$N13,FALSE,$B13,$D13),_xlfn.BETA.DIST(FH13,$N13,$M13,FALSE,$B13,$D13)),NA())</f>
        <v>5.8128408866957356E-3</v>
      </c>
      <c r="NB13" s="193">
        <f t="shared" si="241"/>
        <v>5.7978578514897268E-3</v>
      </c>
      <c r="NC13" s="193">
        <f t="shared" si="241"/>
        <v>5.7825755950456177E-3</v>
      </c>
      <c r="ND13" s="193">
        <f t="shared" si="237"/>
        <v>5.7669887459744131E-3</v>
      </c>
      <c r="NE13" s="193">
        <f t="shared" si="237"/>
        <v>5.7510916699772818E-3</v>
      </c>
      <c r="NF13" s="193">
        <f t="shared" si="237"/>
        <v>5.7348784564556733E-3</v>
      </c>
      <c r="NG13" s="193">
        <f t="shared" si="237"/>
        <v>5.7183429041051358E-3</v>
      </c>
      <c r="NH13" s="193">
        <f t="shared" si="237"/>
        <v>5.7014785054047114E-3</v>
      </c>
      <c r="NI13" s="193">
        <f t="shared" si="237"/>
        <v>5.6842784299043474E-3</v>
      </c>
      <c r="NJ13" s="193">
        <f t="shared" si="237"/>
        <v>5.6667355062021661E-3</v>
      </c>
      <c r="NK13" s="193">
        <f t="shared" si="237"/>
        <v>5.6488422024914752E-3</v>
      </c>
      <c r="NL13" s="193">
        <f t="shared" si="237"/>
        <v>5.6305906055439418E-3</v>
      </c>
      <c r="NM13" s="193">
        <f t="shared" si="237"/>
        <v>5.611972397980166E-3</v>
      </c>
      <c r="NN13" s="193">
        <f t="shared" si="237"/>
        <v>5.5929788336617015E-3</v>
      </c>
      <c r="NO13" s="193">
        <f t="shared" si="237"/>
        <v>5.573600711019022E-3</v>
      </c>
      <c r="NP13" s="193">
        <f t="shared" si="237"/>
        <v>5.5538283441077755E-3</v>
      </c>
      <c r="NQ13" s="193">
        <f t="shared" si="237"/>
        <v>5.5336515311604382E-3</v>
      </c>
      <c r="NR13" s="193">
        <f t="shared" si="237"/>
        <v>5.5130595203716111E-3</v>
      </c>
      <c r="NS13" s="193">
        <f t="shared" si="237"/>
        <v>5.4920409726222121E-3</v>
      </c>
      <c r="NT13" s="193">
        <f t="shared" si="237"/>
        <v>5.4705839208099962E-3</v>
      </c>
      <c r="NU13" s="193">
        <f t="shared" si="237"/>
        <v>5.4486757254102814E-3</v>
      </c>
      <c r="NV13" s="193">
        <f t="shared" si="237"/>
        <v>5.4263030258406182E-3</v>
      </c>
      <c r="NW13" s="193">
        <f t="shared" si="237"/>
        <v>5.4034516871450814E-3</v>
      </c>
      <c r="NX13" s="193">
        <f t="shared" si="237"/>
        <v>5.3801067414466852E-3</v>
      </c>
      <c r="NY13" s="193">
        <f t="shared" si="237"/>
        <v>5.3562523235381795E-3</v>
      </c>
      <c r="NZ13" s="193">
        <f t="shared" si="237"/>
        <v>5.3318715998903719E-3</v>
      </c>
      <c r="OA13" s="193">
        <f t="shared" si="237"/>
        <v>5.3069466902504227E-3</v>
      </c>
      <c r="OB13" s="193">
        <f t="shared" si="237"/>
        <v>5.2814585808774695E-3</v>
      </c>
      <c r="OC13" s="193">
        <f t="shared" si="237"/>
        <v>5.2553870283154865E-3</v>
      </c>
      <c r="OD13" s="193">
        <f t="shared" si="237"/>
        <v>5.2287104524291698E-3</v>
      </c>
      <c r="OE13" s="193">
        <f t="shared" si="237"/>
        <v>5.2014058172220115E-3</v>
      </c>
      <c r="OF13" s="193">
        <f t="shared" si="237"/>
        <v>5.1734484977097777E-3</v>
      </c>
      <c r="OG13" s="193">
        <f t="shared" si="237"/>
        <v>5.1448121308284743E-3</v>
      </c>
      <c r="OH13" s="193">
        <f t="shared" si="237"/>
        <v>5.1154684480028021E-3</v>
      </c>
      <c r="OI13" s="193">
        <f t="shared" si="237"/>
        <v>5.0853870865753175E-3</v>
      </c>
      <c r="OJ13" s="193">
        <f t="shared" si="237"/>
        <v>5.0545353767805371E-3</v>
      </c>
      <c r="OK13" s="193">
        <f t="shared" si="237"/>
        <v>5.0228781003201217E-3</v>
      </c>
      <c r="OL13" s="193">
        <f t="shared" si="237"/>
        <v>4.9903772158264807E-3</v>
      </c>
      <c r="OM13" s="193">
        <f t="shared" si="237"/>
        <v>4.956991545556161E-3</v>
      </c>
      <c r="ON13" s="193">
        <f t="shared" si="237"/>
        <v>4.9226764164836626E-3</v>
      </c>
      <c r="OO13" s="193">
        <f t="shared" si="237"/>
        <v>4.8873832475086103E-3</v>
      </c>
      <c r="OP13" s="193">
        <f t="shared" si="237"/>
        <v>4.8510590726624746E-3</v>
      </c>
      <c r="OQ13" s="193">
        <f t="shared" si="237"/>
        <v>4.8136459878963195E-3</v>
      </c>
      <c r="OR13" s="193">
        <f t="shared" si="237"/>
        <v>4.7750805061018975E-3</v>
      </c>
      <c r="OS13" s="193">
        <f t="shared" si="237"/>
        <v>4.7352928012672733E-3</v>
      </c>
      <c r="OT13" s="193">
        <f t="shared" si="237"/>
        <v>4.694205817824185E-3</v>
      </c>
      <c r="OU13" s="193">
        <f t="shared" si="237"/>
        <v>4.6517342149345687E-3</v>
      </c>
      <c r="OV13" s="193">
        <f t="shared" si="237"/>
        <v>4.607783107166104E-3</v>
      </c>
      <c r="OW13" s="193">
        <f t="shared" si="237"/>
        <v>4.5622465519847763E-3</v>
      </c>
      <c r="OX13" s="193">
        <f t="shared" si="237"/>
        <v>4.5150057196907305E-3</v>
      </c>
      <c r="OY13" s="193">
        <f t="shared" si="237"/>
        <v>4.4659266613109308E-3</v>
      </c>
      <c r="OZ13" s="193">
        <f t="shared" si="237"/>
        <v>4.4148575622810181E-3</v>
      </c>
      <c r="PA13" s="193">
        <f t="shared" si="237"/>
        <v>4.3616253311187479E-3</v>
      </c>
      <c r="PB13" s="193">
        <f t="shared" si="237"/>
        <v>4.3060313175579089E-3</v>
      </c>
      <c r="PC13" s="193">
        <f t="shared" si="237"/>
        <v>4.2478458757610428E-3</v>
      </c>
      <c r="PD13" s="193">
        <f t="shared" si="237"/>
        <v>4.1868013725345028E-3</v>
      </c>
      <c r="PE13" s="193">
        <f t="shared" si="237"/>
        <v>4.1225830672348461E-3</v>
      </c>
      <c r="PF13" s="193">
        <f t="shared" si="237"/>
        <v>4.0548170247361893E-3</v>
      </c>
      <c r="PG13" s="193">
        <f t="shared" si="237"/>
        <v>3.9830538060508418E-3</v>
      </c>
      <c r="PH13" s="193">
        <f t="shared" si="237"/>
        <v>3.9067460075034388E-3</v>
      </c>
      <c r="PI13" s="193">
        <f t="shared" si="237"/>
        <v>3.825216594329257E-3</v>
      </c>
      <c r="PJ13" s="193">
        <f t="shared" si="237"/>
        <v>3.737613024132978E-3</v>
      </c>
      <c r="PK13" s="193">
        <f t="shared" si="237"/>
        <v>3.6428386236840569E-3</v>
      </c>
      <c r="PL13" s="193">
        <f t="shared" si="37"/>
        <v>3.5394459496037212E-3</v>
      </c>
      <c r="PM13" s="193">
        <f t="shared" si="14"/>
        <v>3.4254632136769825E-3</v>
      </c>
      <c r="PN13" s="193">
        <f t="shared" si="14"/>
        <v>3.2980950154762861E-3</v>
      </c>
      <c r="PO13" s="193">
        <f t="shared" si="14"/>
        <v>3.1531669208574036E-3</v>
      </c>
      <c r="PP13" s="193">
        <f t="shared" si="14"/>
        <v>2.9839884725435619E-3</v>
      </c>
      <c r="PQ13" s="193">
        <f t="shared" si="14"/>
        <v>2.7786812226889795E-3</v>
      </c>
      <c r="PR13" s="193">
        <f t="shared" si="14"/>
        <v>2.512411554404138E-3</v>
      </c>
      <c r="PS13" s="193">
        <f t="shared" si="14"/>
        <v>2.1140086932169861E-3</v>
      </c>
      <c r="PT13" s="193">
        <f t="shared" si="14"/>
        <v>3.8620505570482468E-4</v>
      </c>
    </row>
    <row r="14" spans="1:437" hidden="1" x14ac:dyDescent="0.45">
      <c r="A14" s="20">
        <v>11</v>
      </c>
      <c r="B14" s="101" t="str">
        <f t="shared" si="15"/>
        <v/>
      </c>
      <c r="C14" s="115"/>
      <c r="D14" s="101" t="str">
        <f t="shared" si="16"/>
        <v/>
      </c>
      <c r="E14" s="110" t="str">
        <f t="shared" si="17"/>
        <v/>
      </c>
      <c r="F14" s="21" t="str">
        <f t="shared" si="18"/>
        <v/>
      </c>
      <c r="G14" s="22" t="str">
        <f t="shared" si="19"/>
        <v/>
      </c>
      <c r="H14" s="23" t="str">
        <f>IF(F14="","",IF(OR($F14&lt;Skew!$B$3,$F14=Skew!$B$3),IF($F14&gt;Skew!$C$3,Skew!$A$3,IF($F14&gt;Skew!$C$4,Skew!$A$4,IF($F14&gt;Skew!$C$5,Skew!$A$5,IF($F14&gt;Skew!$C$6,Skew!$A$6,IF($F14&gt;Skew!$C$7,Skew!$A$7,IF($F14&gt;Skew!$C$8,Skew!$A$8,IF($F14&gt;Skew!$C$9,Skew!$A$9,IF($F14&gt;Skew!$C$10,Skew!$A$10,IF($F14&gt;Skew!$C$11,Skew!$A$11,IF($F14&gt;Skew!$C$12,Skew!$A$12,IF($F14&gt;Skew!$C$13,Skew!$A$13,IF($F14&gt;Skew!$C$14,Skew!$A$14,IF($F14&gt;Skew!$C$15,Skew!$A$15,IF($F14&gt;Skew!$C$16,Skew!$A$16,Skew!$A$17)
)))))))))))))))</f>
        <v/>
      </c>
      <c r="I14" s="22" t="str">
        <f>IF(F14="","",MATCH(H14,Skew!$A$3:$A$17,0))</f>
        <v/>
      </c>
      <c r="J14" s="22" t="str">
        <f t="shared" si="20"/>
        <v/>
      </c>
      <c r="K14" s="24"/>
      <c r="L14" s="22" t="str">
        <f>IF(OR(F14="",K14=""),"",MATCH(K14,Confidence!$A$3:$A$12,0))</f>
        <v/>
      </c>
      <c r="M14" s="25" t="str">
        <f t="shared" si="21"/>
        <v/>
      </c>
      <c r="N14" s="25" t="str">
        <f t="shared" si="22"/>
        <v/>
      </c>
      <c r="O14" s="22"/>
      <c r="P14" s="102" t="str">
        <f t="shared" si="23"/>
        <v/>
      </c>
      <c r="Q14" s="102" t="str">
        <f t="shared" si="24"/>
        <v/>
      </c>
      <c r="R14" s="37" t="str">
        <f t="shared" si="25"/>
        <v/>
      </c>
      <c r="S14" s="115"/>
      <c r="T14" s="204" t="str">
        <f>IF(AND(B14&gt;0,C14&gt;0,D14&gt;0,M14&gt;0,N14&gt;0,S14&gt;0,NOT(K14="")),ABS(VLOOKUP($S$1,VLookups!$A$30:$B$31,2,FALSE)-_xlfn.BETA.DIST(S14,IF(G14="L",N14,M14),IF(G14="L",M14,N14),TRUE,B14,D14)),"")</f>
        <v/>
      </c>
      <c r="U14" s="112" t="str">
        <f>IF(OR($M14="",$N14=""),"",_xlfn.BETA.INV(ABS(VLOOKUP($S$1,VLookups!$A$30:$B$31,2,FALSE)-U$3),IF($G14="L",$N14,$M14),IF($G14="L",$M14,$N14),$B14,$D14))</f>
        <v/>
      </c>
      <c r="V14" s="113" t="str">
        <f>IF(OR($M14="",$N14=""),"",_xlfn.BETA.INV(ABS(VLOOKUP($S$1,VLookups!$A$30:$B$31,2,FALSE)-V$3),IF($G14="L",$N14,$M14),IF($G14="L",$M14,$N14),$B14,$D14))</f>
        <v/>
      </c>
      <c r="W14" s="112" t="str">
        <f>IF(OR($M14="",$N14=""),"",_xlfn.BETA.INV(ABS(VLOOKUP($S$1,VLookups!$A$30:$B$31,2,FALSE)-W$3),IF($G14="L",$N14,$M14),IF($G14="L",$M14,$N14),$B14,$D14))</f>
        <v/>
      </c>
      <c r="X14" s="113" t="str">
        <f>IF(OR($M14="",$N14=""),"",_xlfn.BETA.INV(ABS(VLOOKUP($S$1,VLookups!$A$30:$B$31,2,FALSE)-X$3),IF($G14="L",$N14,$M14),IF($G14="L",$M14,$N14),$B14,$D14))</f>
        <v/>
      </c>
      <c r="Y14" s="112" t="str">
        <f>IF(OR($M14="",$N14=""),"",_xlfn.BETA.INV(ABS(VLOOKUP($S$1,VLookups!$A$30:$B$31,2,FALSE)-Y$3),IF($G14="L",$N14,$M14),IF($G14="L",$M14,$N14),$B14,$D14))</f>
        <v/>
      </c>
      <c r="Z14" s="113" t="str">
        <f>IF(OR($M14="",$N14=""),"",_xlfn.BETA.INV(ABS(VLOOKUP($S$1,VLookups!$A$30:$B$31,2,FALSE)-Z$3),IF($G14="L",$N14,$M14),IF($G14="L",$M14,$N14),$B14,$D14))</f>
        <v/>
      </c>
      <c r="AA14" s="112" t="str">
        <f>IF(OR($M14="",$N14=""),"",_xlfn.BETA.INV(ABS(VLOOKUP($S$1,VLookups!$A$30:$B$31,2,FALSE)-AA$3),IF($G14="L",$N14,$M14),IF($G14="L",$M14,$N14),$B14,$D14))</f>
        <v/>
      </c>
      <c r="AB14" s="113" t="str">
        <f>IF(OR($M14="",$N14=""),"",_xlfn.BETA.INV(ABS(VLOOKUP($S$1,VLookups!$A$30:$B$31,2,FALSE)-AB$3),IF($G14="L",$N14,$M14),IF($G14="L",$M14,$N14),$B14,$D14))</f>
        <v/>
      </c>
      <c r="AC14" s="112" t="str">
        <f>IF(OR($M14="",$N14=""),"",_xlfn.BETA.INV(ABS(VLOOKUP($S$1,VLookups!$A$30:$B$31,2,FALSE)-AC$3),IF($G14="L",$N14,$M14),IF($G14="L",$M14,$N14),$B14,$D14))</f>
        <v/>
      </c>
      <c r="AD14" s="113" t="str">
        <f>IF(OR($M14="",$N14=""),"",_xlfn.BETA.INV(ABS(VLOOKUP($S$1,VLookups!$A$30:$B$31,2,FALSE)-AD$3),IF($G14="L",$N14,$M14),IF($G14="L",$M14,$N14),$B14,$D14))</f>
        <v/>
      </c>
      <c r="AE14" s="112" t="str">
        <f>IF(OR($M14="",$N14=""),"",_xlfn.BETA.INV(ABS(VLOOKUP($S$1,VLookups!$A$30:$B$31,2,FALSE)-AE$3),IF($G14="L",$N14,$M14),IF($G14="L",$M14,$N14),$B14,$D14))</f>
        <v/>
      </c>
      <c r="AF14" s="113" t="str">
        <f>IF(OR($M14="",$N14=""),"",_xlfn.BETA.INV(ABS(VLOOKUP($S$1,VLookups!$A$30:$B$31,2,FALSE)-AF$3),IF($G14="L",$N14,$M14),IF($G14="L",$M14,$N14),$B14,$D14))</f>
        <v/>
      </c>
      <c r="AG14" s="15"/>
      <c r="AH14" s="194" t="str">
        <f t="shared" si="26"/>
        <v/>
      </c>
      <c r="AI14" s="192" t="str">
        <f t="shared" si="27"/>
        <v/>
      </c>
      <c r="AJ14" s="177" t="str">
        <f t="shared" ref="AJ14" si="242">IF(ISNONTEXT($AH14),AI14+$AH14,"")</f>
        <v/>
      </c>
      <c r="AK14" s="177" t="str">
        <f t="shared" si="39"/>
        <v/>
      </c>
      <c r="AL14" s="177" t="str">
        <f t="shared" si="40"/>
        <v/>
      </c>
      <c r="AM14" s="177" t="str">
        <f t="shared" si="41"/>
        <v/>
      </c>
      <c r="AN14" s="177" t="str">
        <f t="shared" si="42"/>
        <v/>
      </c>
      <c r="AO14" s="177" t="str">
        <f t="shared" si="43"/>
        <v/>
      </c>
      <c r="AP14" s="177" t="str">
        <f t="shared" si="44"/>
        <v/>
      </c>
      <c r="AQ14" s="177" t="str">
        <f t="shared" si="45"/>
        <v/>
      </c>
      <c r="AR14" s="177" t="str">
        <f t="shared" si="46"/>
        <v/>
      </c>
      <c r="AS14" s="177" t="str">
        <f t="shared" si="47"/>
        <v/>
      </c>
      <c r="AT14" s="177" t="str">
        <f t="shared" si="48"/>
        <v/>
      </c>
      <c r="AU14" s="177" t="str">
        <f t="shared" si="49"/>
        <v/>
      </c>
      <c r="AV14" s="177" t="str">
        <f t="shared" si="50"/>
        <v/>
      </c>
      <c r="AW14" s="177" t="str">
        <f t="shared" si="51"/>
        <v/>
      </c>
      <c r="AX14" s="177" t="str">
        <f t="shared" si="52"/>
        <v/>
      </c>
      <c r="AY14" s="177" t="str">
        <f t="shared" si="53"/>
        <v/>
      </c>
      <c r="AZ14" s="177" t="str">
        <f t="shared" si="54"/>
        <v/>
      </c>
      <c r="BA14" s="177" t="str">
        <f t="shared" si="55"/>
        <v/>
      </c>
      <c r="BB14" s="177" t="str">
        <f t="shared" si="56"/>
        <v/>
      </c>
      <c r="BC14" s="177" t="str">
        <f t="shared" si="57"/>
        <v/>
      </c>
      <c r="BD14" s="177" t="str">
        <f t="shared" si="58"/>
        <v/>
      </c>
      <c r="BE14" s="177" t="str">
        <f t="shared" si="59"/>
        <v/>
      </c>
      <c r="BF14" s="177" t="str">
        <f t="shared" si="60"/>
        <v/>
      </c>
      <c r="BG14" s="177" t="str">
        <f t="shared" si="61"/>
        <v/>
      </c>
      <c r="BH14" s="177" t="str">
        <f t="shared" si="62"/>
        <v/>
      </c>
      <c r="BI14" s="177" t="str">
        <f t="shared" si="63"/>
        <v/>
      </c>
      <c r="BJ14" s="177" t="str">
        <f t="shared" si="64"/>
        <v/>
      </c>
      <c r="BK14" s="177" t="str">
        <f t="shared" si="65"/>
        <v/>
      </c>
      <c r="BL14" s="177" t="str">
        <f t="shared" si="66"/>
        <v/>
      </c>
      <c r="BM14" s="177" t="str">
        <f t="shared" si="67"/>
        <v/>
      </c>
      <c r="BN14" s="177" t="str">
        <f t="shared" si="68"/>
        <v/>
      </c>
      <c r="BO14" s="177" t="str">
        <f t="shared" si="69"/>
        <v/>
      </c>
      <c r="BP14" s="177" t="str">
        <f t="shared" si="70"/>
        <v/>
      </c>
      <c r="BQ14" s="177" t="str">
        <f t="shared" si="71"/>
        <v/>
      </c>
      <c r="BR14" s="177" t="str">
        <f t="shared" si="72"/>
        <v/>
      </c>
      <c r="BS14" s="177" t="str">
        <f t="shared" si="73"/>
        <v/>
      </c>
      <c r="BT14" s="177" t="str">
        <f t="shared" si="74"/>
        <v/>
      </c>
      <c r="BU14" s="177" t="str">
        <f t="shared" si="75"/>
        <v/>
      </c>
      <c r="BV14" s="177" t="str">
        <f t="shared" si="76"/>
        <v/>
      </c>
      <c r="BW14" s="177" t="str">
        <f t="shared" si="77"/>
        <v/>
      </c>
      <c r="BX14" s="177" t="str">
        <f t="shared" si="78"/>
        <v/>
      </c>
      <c r="BY14" s="177" t="str">
        <f t="shared" si="79"/>
        <v/>
      </c>
      <c r="BZ14" s="177" t="str">
        <f t="shared" si="80"/>
        <v/>
      </c>
      <c r="CA14" s="177" t="str">
        <f t="shared" si="81"/>
        <v/>
      </c>
      <c r="CB14" s="177" t="str">
        <f t="shared" si="82"/>
        <v/>
      </c>
      <c r="CC14" s="177" t="str">
        <f t="shared" si="83"/>
        <v/>
      </c>
      <c r="CD14" s="177" t="str">
        <f t="shared" si="84"/>
        <v/>
      </c>
      <c r="CE14" s="177" t="str">
        <f t="shared" si="85"/>
        <v/>
      </c>
      <c r="CF14" s="177" t="str">
        <f t="shared" si="86"/>
        <v/>
      </c>
      <c r="CG14" s="177" t="str">
        <f t="shared" si="87"/>
        <v/>
      </c>
      <c r="CH14" s="177" t="str">
        <f t="shared" si="88"/>
        <v/>
      </c>
      <c r="CI14" s="177" t="str">
        <f t="shared" si="89"/>
        <v/>
      </c>
      <c r="CJ14" s="177" t="str">
        <f t="shared" si="90"/>
        <v/>
      </c>
      <c r="CK14" s="177" t="str">
        <f t="shared" si="91"/>
        <v/>
      </c>
      <c r="CL14" s="177" t="str">
        <f t="shared" si="92"/>
        <v/>
      </c>
      <c r="CM14" s="177" t="str">
        <f t="shared" si="93"/>
        <v/>
      </c>
      <c r="CN14" s="177" t="str">
        <f t="shared" si="94"/>
        <v/>
      </c>
      <c r="CO14" s="177" t="str">
        <f t="shared" si="95"/>
        <v/>
      </c>
      <c r="CP14" s="177" t="str">
        <f t="shared" si="96"/>
        <v/>
      </c>
      <c r="CQ14" s="177" t="str">
        <f t="shared" si="97"/>
        <v/>
      </c>
      <c r="CR14" s="177" t="str">
        <f t="shared" si="98"/>
        <v/>
      </c>
      <c r="CS14" s="177" t="str">
        <f t="shared" si="99"/>
        <v/>
      </c>
      <c r="CT14" s="177" t="str">
        <f t="shared" si="100"/>
        <v/>
      </c>
      <c r="CU14" s="177" t="str">
        <f t="shared" si="101"/>
        <v/>
      </c>
      <c r="CV14" s="177" t="str">
        <f t="shared" si="32"/>
        <v/>
      </c>
      <c r="CW14" s="177" t="str">
        <f t="shared" si="102"/>
        <v/>
      </c>
      <c r="CX14" s="177" t="str">
        <f t="shared" si="103"/>
        <v/>
      </c>
      <c r="CY14" s="177" t="str">
        <f t="shared" si="104"/>
        <v/>
      </c>
      <c r="CZ14" s="177" t="str">
        <f t="shared" si="105"/>
        <v/>
      </c>
      <c r="DA14" s="177" t="str">
        <f t="shared" si="106"/>
        <v/>
      </c>
      <c r="DB14" s="177" t="str">
        <f t="shared" si="107"/>
        <v/>
      </c>
      <c r="DC14" s="177" t="str">
        <f t="shared" si="108"/>
        <v/>
      </c>
      <c r="DD14" s="177" t="str">
        <f t="shared" si="109"/>
        <v/>
      </c>
      <c r="DE14" s="177" t="str">
        <f t="shared" si="110"/>
        <v/>
      </c>
      <c r="DF14" s="177" t="str">
        <f t="shared" si="111"/>
        <v/>
      </c>
      <c r="DG14" s="177" t="str">
        <f t="shared" si="112"/>
        <v/>
      </c>
      <c r="DH14" s="177" t="str">
        <f t="shared" si="113"/>
        <v/>
      </c>
      <c r="DI14" s="177" t="str">
        <f t="shared" si="114"/>
        <v/>
      </c>
      <c r="DJ14" s="177" t="str">
        <f t="shared" si="115"/>
        <v/>
      </c>
      <c r="DK14" s="177" t="str">
        <f t="shared" si="116"/>
        <v/>
      </c>
      <c r="DL14" s="177" t="str">
        <f t="shared" si="117"/>
        <v/>
      </c>
      <c r="DM14" s="177" t="str">
        <f t="shared" si="118"/>
        <v/>
      </c>
      <c r="DN14" s="177" t="str">
        <f t="shared" si="119"/>
        <v/>
      </c>
      <c r="DO14" s="177" t="str">
        <f t="shared" si="120"/>
        <v/>
      </c>
      <c r="DP14" s="177" t="str">
        <f t="shared" si="121"/>
        <v/>
      </c>
      <c r="DQ14" s="177" t="str">
        <f t="shared" si="122"/>
        <v/>
      </c>
      <c r="DR14" s="177" t="str">
        <f t="shared" si="123"/>
        <v/>
      </c>
      <c r="DS14" s="177" t="str">
        <f t="shared" si="124"/>
        <v/>
      </c>
      <c r="DT14" s="177" t="str">
        <f t="shared" si="125"/>
        <v/>
      </c>
      <c r="DU14" s="177" t="str">
        <f t="shared" si="126"/>
        <v/>
      </c>
      <c r="DV14" s="177" t="str">
        <f t="shared" si="127"/>
        <v/>
      </c>
      <c r="DW14" s="177" t="str">
        <f t="shared" si="128"/>
        <v/>
      </c>
      <c r="DX14" s="177" t="str">
        <f t="shared" si="129"/>
        <v/>
      </c>
      <c r="DY14" s="177" t="str">
        <f t="shared" si="130"/>
        <v/>
      </c>
      <c r="DZ14" s="177" t="str">
        <f t="shared" si="131"/>
        <v/>
      </c>
      <c r="EA14" s="177" t="str">
        <f t="shared" si="132"/>
        <v/>
      </c>
      <c r="EB14" s="177" t="str">
        <f t="shared" si="133"/>
        <v/>
      </c>
      <c r="EC14" s="177" t="str">
        <f t="shared" si="134"/>
        <v/>
      </c>
      <c r="ED14" s="177" t="str">
        <f t="shared" si="135"/>
        <v/>
      </c>
      <c r="EE14" s="177" t="str">
        <f t="shared" si="136"/>
        <v/>
      </c>
      <c r="EF14" s="177" t="str">
        <f t="shared" si="137"/>
        <v/>
      </c>
      <c r="EG14" s="177" t="str">
        <f t="shared" si="138"/>
        <v/>
      </c>
      <c r="EH14" s="177" t="str">
        <f t="shared" si="139"/>
        <v/>
      </c>
      <c r="EI14" s="177" t="str">
        <f t="shared" si="140"/>
        <v/>
      </c>
      <c r="EJ14" s="177" t="str">
        <f t="shared" si="141"/>
        <v/>
      </c>
      <c r="EK14" s="177" t="str">
        <f t="shared" si="142"/>
        <v/>
      </c>
      <c r="EL14" s="177" t="str">
        <f t="shared" si="143"/>
        <v/>
      </c>
      <c r="EM14" s="177" t="str">
        <f t="shared" si="144"/>
        <v/>
      </c>
      <c r="EN14" s="177" t="str">
        <f t="shared" si="145"/>
        <v/>
      </c>
      <c r="EO14" s="177" t="str">
        <f t="shared" si="146"/>
        <v/>
      </c>
      <c r="EP14" s="177" t="str">
        <f t="shared" si="147"/>
        <v/>
      </c>
      <c r="EQ14" s="177" t="str">
        <f t="shared" si="148"/>
        <v/>
      </c>
      <c r="ER14" s="177" t="str">
        <f t="shared" si="149"/>
        <v/>
      </c>
      <c r="ES14" s="177" t="str">
        <f t="shared" si="150"/>
        <v/>
      </c>
      <c r="ET14" s="177" t="str">
        <f t="shared" si="151"/>
        <v/>
      </c>
      <c r="EU14" s="177" t="str">
        <f t="shared" si="152"/>
        <v/>
      </c>
      <c r="EV14" s="177" t="str">
        <f t="shared" si="153"/>
        <v/>
      </c>
      <c r="EW14" s="177" t="str">
        <f t="shared" si="154"/>
        <v/>
      </c>
      <c r="EX14" s="177" t="str">
        <f t="shared" si="155"/>
        <v/>
      </c>
      <c r="EY14" s="177" t="str">
        <f t="shared" si="156"/>
        <v/>
      </c>
      <c r="EZ14" s="177" t="str">
        <f t="shared" si="157"/>
        <v/>
      </c>
      <c r="FA14" s="177" t="str">
        <f t="shared" si="158"/>
        <v/>
      </c>
      <c r="FB14" s="177" t="str">
        <f t="shared" si="159"/>
        <v/>
      </c>
      <c r="FC14" s="177" t="str">
        <f t="shared" si="160"/>
        <v/>
      </c>
      <c r="FD14" s="177" t="str">
        <f t="shared" si="161"/>
        <v/>
      </c>
      <c r="FE14" s="177" t="str">
        <f t="shared" si="162"/>
        <v/>
      </c>
      <c r="FF14" s="177" t="str">
        <f t="shared" si="163"/>
        <v/>
      </c>
      <c r="FG14" s="177" t="str">
        <f t="shared" si="164"/>
        <v/>
      </c>
      <c r="FH14" s="177" t="str">
        <f t="shared" si="33"/>
        <v/>
      </c>
      <c r="FI14" s="177" t="str">
        <f t="shared" si="165"/>
        <v/>
      </c>
      <c r="FJ14" s="177" t="str">
        <f t="shared" si="166"/>
        <v/>
      </c>
      <c r="FK14" s="177" t="str">
        <f t="shared" si="167"/>
        <v/>
      </c>
      <c r="FL14" s="177" t="str">
        <f t="shared" si="168"/>
        <v/>
      </c>
      <c r="FM14" s="177" t="str">
        <f t="shared" si="169"/>
        <v/>
      </c>
      <c r="FN14" s="177" t="str">
        <f t="shared" si="170"/>
        <v/>
      </c>
      <c r="FO14" s="177" t="str">
        <f t="shared" si="171"/>
        <v/>
      </c>
      <c r="FP14" s="177" t="str">
        <f t="shared" si="172"/>
        <v/>
      </c>
      <c r="FQ14" s="177" t="str">
        <f t="shared" si="173"/>
        <v/>
      </c>
      <c r="FR14" s="177" t="str">
        <f t="shared" si="174"/>
        <v/>
      </c>
      <c r="FS14" s="177" t="str">
        <f t="shared" si="175"/>
        <v/>
      </c>
      <c r="FT14" s="177" t="str">
        <f t="shared" si="176"/>
        <v/>
      </c>
      <c r="FU14" s="177" t="str">
        <f t="shared" si="177"/>
        <v/>
      </c>
      <c r="FV14" s="177" t="str">
        <f t="shared" si="178"/>
        <v/>
      </c>
      <c r="FW14" s="177" t="str">
        <f t="shared" si="179"/>
        <v/>
      </c>
      <c r="FX14" s="177" t="str">
        <f t="shared" si="180"/>
        <v/>
      </c>
      <c r="FY14" s="177" t="str">
        <f t="shared" si="181"/>
        <v/>
      </c>
      <c r="FZ14" s="177" t="str">
        <f t="shared" si="182"/>
        <v/>
      </c>
      <c r="GA14" s="177" t="str">
        <f t="shared" si="183"/>
        <v/>
      </c>
      <c r="GB14" s="177" t="str">
        <f t="shared" si="184"/>
        <v/>
      </c>
      <c r="GC14" s="177" t="str">
        <f t="shared" si="185"/>
        <v/>
      </c>
      <c r="GD14" s="177" t="str">
        <f t="shared" si="186"/>
        <v/>
      </c>
      <c r="GE14" s="177" t="str">
        <f t="shared" si="187"/>
        <v/>
      </c>
      <c r="GF14" s="177" t="str">
        <f t="shared" si="188"/>
        <v/>
      </c>
      <c r="GG14" s="177" t="str">
        <f t="shared" si="189"/>
        <v/>
      </c>
      <c r="GH14" s="177" t="str">
        <f t="shared" si="190"/>
        <v/>
      </c>
      <c r="GI14" s="177" t="str">
        <f t="shared" si="191"/>
        <v/>
      </c>
      <c r="GJ14" s="177" t="str">
        <f t="shared" si="192"/>
        <v/>
      </c>
      <c r="GK14" s="177" t="str">
        <f t="shared" si="193"/>
        <v/>
      </c>
      <c r="GL14" s="177" t="str">
        <f t="shared" si="194"/>
        <v/>
      </c>
      <c r="GM14" s="177" t="str">
        <f t="shared" si="195"/>
        <v/>
      </c>
      <c r="GN14" s="177" t="str">
        <f t="shared" si="196"/>
        <v/>
      </c>
      <c r="GO14" s="177" t="str">
        <f t="shared" si="197"/>
        <v/>
      </c>
      <c r="GP14" s="177" t="str">
        <f t="shared" si="198"/>
        <v/>
      </c>
      <c r="GQ14" s="177" t="str">
        <f t="shared" si="199"/>
        <v/>
      </c>
      <c r="GR14" s="177" t="str">
        <f t="shared" si="200"/>
        <v/>
      </c>
      <c r="GS14" s="177" t="str">
        <f t="shared" si="201"/>
        <v/>
      </c>
      <c r="GT14" s="177" t="str">
        <f t="shared" si="202"/>
        <v/>
      </c>
      <c r="GU14" s="177" t="str">
        <f t="shared" si="203"/>
        <v/>
      </c>
      <c r="GV14" s="177" t="str">
        <f t="shared" si="204"/>
        <v/>
      </c>
      <c r="GW14" s="177" t="str">
        <f t="shared" si="205"/>
        <v/>
      </c>
      <c r="GX14" s="177" t="str">
        <f t="shared" si="206"/>
        <v/>
      </c>
      <c r="GY14" s="177" t="str">
        <f t="shared" si="207"/>
        <v/>
      </c>
      <c r="GZ14" s="177" t="str">
        <f t="shared" si="208"/>
        <v/>
      </c>
      <c r="HA14" s="177" t="str">
        <f t="shared" si="209"/>
        <v/>
      </c>
      <c r="HB14" s="177" t="str">
        <f t="shared" si="210"/>
        <v/>
      </c>
      <c r="HC14" s="177" t="str">
        <f t="shared" si="211"/>
        <v/>
      </c>
      <c r="HD14" s="177" t="str">
        <f t="shared" si="212"/>
        <v/>
      </c>
      <c r="HE14" s="177" t="str">
        <f t="shared" si="213"/>
        <v/>
      </c>
      <c r="HF14" s="177" t="str">
        <f t="shared" si="214"/>
        <v/>
      </c>
      <c r="HG14" s="177" t="str">
        <f t="shared" si="215"/>
        <v/>
      </c>
      <c r="HH14" s="177" t="str">
        <f t="shared" si="216"/>
        <v/>
      </c>
      <c r="HI14" s="177" t="str">
        <f t="shared" si="217"/>
        <v/>
      </c>
      <c r="HJ14" s="177" t="str">
        <f t="shared" si="218"/>
        <v/>
      </c>
      <c r="HK14" s="177" t="str">
        <f t="shared" si="219"/>
        <v/>
      </c>
      <c r="HL14" s="177" t="str">
        <f t="shared" si="220"/>
        <v/>
      </c>
      <c r="HM14" s="177" t="str">
        <f t="shared" si="221"/>
        <v/>
      </c>
      <c r="HN14" s="177" t="str">
        <f t="shared" si="222"/>
        <v/>
      </c>
      <c r="HO14" s="177" t="str">
        <f t="shared" si="223"/>
        <v/>
      </c>
      <c r="HP14" s="177" t="str">
        <f t="shared" si="224"/>
        <v/>
      </c>
      <c r="HQ14" s="177" t="str">
        <f t="shared" si="225"/>
        <v/>
      </c>
      <c r="HR14" s="177" t="str">
        <f t="shared" si="226"/>
        <v/>
      </c>
      <c r="HS14" s="177" t="str">
        <f t="shared" si="227"/>
        <v/>
      </c>
      <c r="HT14" s="177" t="str">
        <f t="shared" si="34"/>
        <v/>
      </c>
      <c r="HU14" s="177" t="str">
        <f t="shared" si="9"/>
        <v/>
      </c>
      <c r="HV14" s="177" t="str">
        <f t="shared" si="9"/>
        <v/>
      </c>
      <c r="HW14" s="177" t="str">
        <f t="shared" si="9"/>
        <v/>
      </c>
      <c r="HX14" s="177" t="str">
        <f t="shared" si="9"/>
        <v/>
      </c>
      <c r="HY14" s="177" t="str">
        <f t="shared" si="9"/>
        <v/>
      </c>
      <c r="HZ14" s="177" t="str">
        <f t="shared" si="9"/>
        <v/>
      </c>
      <c r="IA14" s="192" t="str">
        <f t="shared" si="29"/>
        <v/>
      </c>
      <c r="IB14" s="193" t="e">
        <f t="shared" si="10"/>
        <v>#N/A</v>
      </c>
      <c r="IC14" s="193" t="e">
        <f t="shared" si="239"/>
        <v>#N/A</v>
      </c>
      <c r="ID14" s="193" t="e">
        <f t="shared" si="239"/>
        <v>#N/A</v>
      </c>
      <c r="IE14" s="193" t="e">
        <f t="shared" si="239"/>
        <v>#N/A</v>
      </c>
      <c r="IF14" s="193" t="e">
        <f t="shared" si="235"/>
        <v>#N/A</v>
      </c>
      <c r="IG14" s="193" t="e">
        <f t="shared" si="235"/>
        <v>#N/A</v>
      </c>
      <c r="IH14" s="193" t="e">
        <f t="shared" si="235"/>
        <v>#N/A</v>
      </c>
      <c r="II14" s="193" t="e">
        <f t="shared" si="235"/>
        <v>#N/A</v>
      </c>
      <c r="IJ14" s="193" t="e">
        <f t="shared" si="235"/>
        <v>#N/A</v>
      </c>
      <c r="IK14" s="193" t="e">
        <f t="shared" si="235"/>
        <v>#N/A</v>
      </c>
      <c r="IL14" s="193" t="e">
        <f t="shared" si="235"/>
        <v>#N/A</v>
      </c>
      <c r="IM14" s="193" t="e">
        <f t="shared" si="235"/>
        <v>#N/A</v>
      </c>
      <c r="IN14" s="193" t="e">
        <f t="shared" si="235"/>
        <v>#N/A</v>
      </c>
      <c r="IO14" s="193" t="e">
        <f t="shared" si="235"/>
        <v>#N/A</v>
      </c>
      <c r="IP14" s="193" t="e">
        <f t="shared" si="235"/>
        <v>#N/A</v>
      </c>
      <c r="IQ14" s="193" t="e">
        <f t="shared" si="235"/>
        <v>#N/A</v>
      </c>
      <c r="IR14" s="193" t="e">
        <f t="shared" si="235"/>
        <v>#N/A</v>
      </c>
      <c r="IS14" s="193" t="e">
        <f t="shared" si="235"/>
        <v>#N/A</v>
      </c>
      <c r="IT14" s="193" t="e">
        <f t="shared" si="235"/>
        <v>#N/A</v>
      </c>
      <c r="IU14" s="193" t="e">
        <f t="shared" si="235"/>
        <v>#N/A</v>
      </c>
      <c r="IV14" s="193" t="e">
        <f t="shared" si="235"/>
        <v>#N/A</v>
      </c>
      <c r="IW14" s="193" t="e">
        <f t="shared" si="235"/>
        <v>#N/A</v>
      </c>
      <c r="IX14" s="193" t="e">
        <f t="shared" si="235"/>
        <v>#N/A</v>
      </c>
      <c r="IY14" s="193" t="e">
        <f t="shared" si="235"/>
        <v>#N/A</v>
      </c>
      <c r="IZ14" s="193" t="e">
        <f t="shared" si="235"/>
        <v>#N/A</v>
      </c>
      <c r="JA14" s="193" t="e">
        <f t="shared" si="235"/>
        <v>#N/A</v>
      </c>
      <c r="JB14" s="193" t="e">
        <f t="shared" si="235"/>
        <v>#N/A</v>
      </c>
      <c r="JC14" s="193" t="e">
        <f t="shared" si="235"/>
        <v>#N/A</v>
      </c>
      <c r="JD14" s="193" t="e">
        <f t="shared" si="235"/>
        <v>#N/A</v>
      </c>
      <c r="JE14" s="193" t="e">
        <f t="shared" si="235"/>
        <v>#N/A</v>
      </c>
      <c r="JF14" s="193" t="e">
        <f t="shared" si="235"/>
        <v>#N/A</v>
      </c>
      <c r="JG14" s="193" t="e">
        <f t="shared" si="235"/>
        <v>#N/A</v>
      </c>
      <c r="JH14" s="193" t="e">
        <f t="shared" si="235"/>
        <v>#N/A</v>
      </c>
      <c r="JI14" s="193" t="e">
        <f t="shared" si="235"/>
        <v>#N/A</v>
      </c>
      <c r="JJ14" s="193" t="e">
        <f t="shared" si="235"/>
        <v>#N/A</v>
      </c>
      <c r="JK14" s="193" t="e">
        <f t="shared" si="235"/>
        <v>#N/A</v>
      </c>
      <c r="JL14" s="193" t="e">
        <f t="shared" si="235"/>
        <v>#N/A</v>
      </c>
      <c r="JM14" s="193" t="e">
        <f t="shared" si="235"/>
        <v>#N/A</v>
      </c>
      <c r="JN14" s="193" t="e">
        <f t="shared" si="235"/>
        <v>#N/A</v>
      </c>
      <c r="JO14" s="193" t="e">
        <f t="shared" si="235"/>
        <v>#N/A</v>
      </c>
      <c r="JP14" s="193" t="e">
        <f t="shared" si="235"/>
        <v>#N/A</v>
      </c>
      <c r="JQ14" s="193" t="e">
        <f t="shared" si="235"/>
        <v>#N/A</v>
      </c>
      <c r="JR14" s="193" t="e">
        <f t="shared" si="235"/>
        <v>#N/A</v>
      </c>
      <c r="JS14" s="193" t="e">
        <f t="shared" si="235"/>
        <v>#N/A</v>
      </c>
      <c r="JT14" s="193" t="e">
        <f t="shared" si="235"/>
        <v>#N/A</v>
      </c>
      <c r="JU14" s="193" t="e">
        <f t="shared" si="235"/>
        <v>#N/A</v>
      </c>
      <c r="JV14" s="193" t="e">
        <f t="shared" si="235"/>
        <v>#N/A</v>
      </c>
      <c r="JW14" s="193" t="e">
        <f t="shared" si="235"/>
        <v>#N/A</v>
      </c>
      <c r="JX14" s="193" t="e">
        <f t="shared" si="235"/>
        <v>#N/A</v>
      </c>
      <c r="JY14" s="193" t="e">
        <f t="shared" si="235"/>
        <v>#N/A</v>
      </c>
      <c r="JZ14" s="193" t="e">
        <f t="shared" si="235"/>
        <v>#N/A</v>
      </c>
      <c r="KA14" s="193" t="e">
        <f t="shared" si="235"/>
        <v>#N/A</v>
      </c>
      <c r="KB14" s="193" t="e">
        <f t="shared" si="235"/>
        <v>#N/A</v>
      </c>
      <c r="KC14" s="193" t="e">
        <f t="shared" si="235"/>
        <v>#N/A</v>
      </c>
      <c r="KD14" s="193" t="e">
        <f t="shared" si="235"/>
        <v>#N/A</v>
      </c>
      <c r="KE14" s="193" t="e">
        <f t="shared" si="235"/>
        <v>#N/A</v>
      </c>
      <c r="KF14" s="193" t="e">
        <f t="shared" si="235"/>
        <v>#N/A</v>
      </c>
      <c r="KG14" s="193" t="e">
        <f t="shared" si="235"/>
        <v>#N/A</v>
      </c>
      <c r="KH14" s="193" t="e">
        <f t="shared" si="235"/>
        <v>#N/A</v>
      </c>
      <c r="KI14" s="193" t="e">
        <f t="shared" si="235"/>
        <v>#N/A</v>
      </c>
      <c r="KJ14" s="193" t="e">
        <f t="shared" si="235"/>
        <v>#N/A</v>
      </c>
      <c r="KK14" s="193" t="e">
        <f t="shared" si="235"/>
        <v>#N/A</v>
      </c>
      <c r="KL14" s="193" t="e">
        <f t="shared" si="235"/>
        <v>#N/A</v>
      </c>
      <c r="KM14" s="193" t="e">
        <f t="shared" si="235"/>
        <v>#N/A</v>
      </c>
      <c r="KN14" s="193" t="e">
        <f t="shared" si="35"/>
        <v>#N/A</v>
      </c>
      <c r="KO14" s="193" t="e">
        <f t="shared" si="240"/>
        <v>#N/A</v>
      </c>
      <c r="KP14" s="193" t="e">
        <f t="shared" si="240"/>
        <v>#N/A</v>
      </c>
      <c r="KQ14" s="193" t="e">
        <f t="shared" si="240"/>
        <v>#N/A</v>
      </c>
      <c r="KR14" s="193" t="e">
        <f t="shared" si="236"/>
        <v>#N/A</v>
      </c>
      <c r="KS14" s="193" t="e">
        <f t="shared" si="236"/>
        <v>#N/A</v>
      </c>
      <c r="KT14" s="193" t="e">
        <f t="shared" si="236"/>
        <v>#N/A</v>
      </c>
      <c r="KU14" s="193" t="e">
        <f t="shared" si="236"/>
        <v>#N/A</v>
      </c>
      <c r="KV14" s="193" t="e">
        <f t="shared" si="236"/>
        <v>#N/A</v>
      </c>
      <c r="KW14" s="193" t="e">
        <f t="shared" si="236"/>
        <v>#N/A</v>
      </c>
      <c r="KX14" s="193" t="e">
        <f t="shared" si="236"/>
        <v>#N/A</v>
      </c>
      <c r="KY14" s="193" t="e">
        <f t="shared" si="236"/>
        <v>#N/A</v>
      </c>
      <c r="KZ14" s="193" t="e">
        <f t="shared" si="236"/>
        <v>#N/A</v>
      </c>
      <c r="LA14" s="193" t="e">
        <f t="shared" si="236"/>
        <v>#N/A</v>
      </c>
      <c r="LB14" s="193" t="e">
        <f t="shared" si="236"/>
        <v>#N/A</v>
      </c>
      <c r="LC14" s="193" t="e">
        <f t="shared" si="236"/>
        <v>#N/A</v>
      </c>
      <c r="LD14" s="193" t="e">
        <f t="shared" si="236"/>
        <v>#N/A</v>
      </c>
      <c r="LE14" s="193" t="e">
        <f t="shared" si="236"/>
        <v>#N/A</v>
      </c>
      <c r="LF14" s="193" t="e">
        <f t="shared" si="236"/>
        <v>#N/A</v>
      </c>
      <c r="LG14" s="193" t="e">
        <f t="shared" si="236"/>
        <v>#N/A</v>
      </c>
      <c r="LH14" s="193" t="e">
        <f t="shared" si="236"/>
        <v>#N/A</v>
      </c>
      <c r="LI14" s="193" t="e">
        <f t="shared" si="236"/>
        <v>#N/A</v>
      </c>
      <c r="LJ14" s="193" t="e">
        <f t="shared" si="236"/>
        <v>#N/A</v>
      </c>
      <c r="LK14" s="193" t="e">
        <f t="shared" si="236"/>
        <v>#N/A</v>
      </c>
      <c r="LL14" s="193" t="e">
        <f t="shared" si="236"/>
        <v>#N/A</v>
      </c>
      <c r="LM14" s="193" t="e">
        <f t="shared" si="236"/>
        <v>#N/A</v>
      </c>
      <c r="LN14" s="193" t="e">
        <f t="shared" si="236"/>
        <v>#N/A</v>
      </c>
      <c r="LO14" s="193" t="e">
        <f t="shared" si="236"/>
        <v>#N/A</v>
      </c>
      <c r="LP14" s="193" t="e">
        <f t="shared" si="236"/>
        <v>#N/A</v>
      </c>
      <c r="LQ14" s="193" t="e">
        <f t="shared" si="236"/>
        <v>#N/A</v>
      </c>
      <c r="LR14" s="193" t="e">
        <f t="shared" si="236"/>
        <v>#N/A</v>
      </c>
      <c r="LS14" s="193" t="e">
        <f t="shared" si="236"/>
        <v>#N/A</v>
      </c>
      <c r="LT14" s="193" t="e">
        <f t="shared" si="236"/>
        <v>#N/A</v>
      </c>
      <c r="LU14" s="193" t="e">
        <f t="shared" si="236"/>
        <v>#N/A</v>
      </c>
      <c r="LV14" s="193" t="e">
        <f t="shared" si="236"/>
        <v>#N/A</v>
      </c>
      <c r="LW14" s="193" t="e">
        <f t="shared" si="236"/>
        <v>#N/A</v>
      </c>
      <c r="LX14" s="193" t="e">
        <f t="shared" si="236"/>
        <v>#N/A</v>
      </c>
      <c r="LY14" s="193" t="e">
        <f t="shared" si="236"/>
        <v>#N/A</v>
      </c>
      <c r="LZ14" s="193" t="e">
        <f t="shared" si="236"/>
        <v>#N/A</v>
      </c>
      <c r="MA14" s="193" t="e">
        <f t="shared" si="236"/>
        <v>#N/A</v>
      </c>
      <c r="MB14" s="193" t="e">
        <f t="shared" si="236"/>
        <v>#N/A</v>
      </c>
      <c r="MC14" s="193" t="e">
        <f t="shared" si="236"/>
        <v>#N/A</v>
      </c>
      <c r="MD14" s="193" t="e">
        <f t="shared" si="236"/>
        <v>#N/A</v>
      </c>
      <c r="ME14" s="193" t="e">
        <f t="shared" si="236"/>
        <v>#N/A</v>
      </c>
      <c r="MF14" s="193" t="e">
        <f t="shared" si="236"/>
        <v>#N/A</v>
      </c>
      <c r="MG14" s="193" t="e">
        <f t="shared" si="236"/>
        <v>#N/A</v>
      </c>
      <c r="MH14" s="193" t="e">
        <f t="shared" si="236"/>
        <v>#N/A</v>
      </c>
      <c r="MI14" s="193" t="e">
        <f t="shared" si="236"/>
        <v>#N/A</v>
      </c>
      <c r="MJ14" s="193" t="e">
        <f t="shared" si="236"/>
        <v>#N/A</v>
      </c>
      <c r="MK14" s="193" t="e">
        <f t="shared" si="236"/>
        <v>#N/A</v>
      </c>
      <c r="ML14" s="193" t="e">
        <f t="shared" si="236"/>
        <v>#N/A</v>
      </c>
      <c r="MM14" s="193" t="e">
        <f t="shared" si="236"/>
        <v>#N/A</v>
      </c>
      <c r="MN14" s="193" t="e">
        <f t="shared" si="236"/>
        <v>#N/A</v>
      </c>
      <c r="MO14" s="193" t="e">
        <f t="shared" si="236"/>
        <v>#N/A</v>
      </c>
      <c r="MP14" s="193" t="e">
        <f t="shared" si="236"/>
        <v>#N/A</v>
      </c>
      <c r="MQ14" s="193" t="e">
        <f t="shared" si="236"/>
        <v>#N/A</v>
      </c>
      <c r="MR14" s="193" t="e">
        <f t="shared" si="236"/>
        <v>#N/A</v>
      </c>
      <c r="MS14" s="193" t="e">
        <f t="shared" si="236"/>
        <v>#N/A</v>
      </c>
      <c r="MT14" s="193" t="e">
        <f t="shared" si="236"/>
        <v>#N/A</v>
      </c>
      <c r="MU14" s="193" t="e">
        <f t="shared" si="236"/>
        <v>#N/A</v>
      </c>
      <c r="MV14" s="193" t="e">
        <f t="shared" si="236"/>
        <v>#N/A</v>
      </c>
      <c r="MW14" s="193" t="e">
        <f t="shared" si="236"/>
        <v>#N/A</v>
      </c>
      <c r="MX14" s="193" t="e">
        <f t="shared" si="236"/>
        <v>#N/A</v>
      </c>
      <c r="MY14" s="193" t="e">
        <f t="shared" si="236"/>
        <v>#N/A</v>
      </c>
      <c r="MZ14" s="193" t="e">
        <f t="shared" si="36"/>
        <v>#N/A</v>
      </c>
      <c r="NA14" s="193" t="e">
        <f t="shared" si="241"/>
        <v>#N/A</v>
      </c>
      <c r="NB14" s="193" t="e">
        <f t="shared" si="241"/>
        <v>#N/A</v>
      </c>
      <c r="NC14" s="193" t="e">
        <f t="shared" si="241"/>
        <v>#N/A</v>
      </c>
      <c r="ND14" s="193" t="e">
        <f t="shared" si="237"/>
        <v>#N/A</v>
      </c>
      <c r="NE14" s="193" t="e">
        <f t="shared" si="237"/>
        <v>#N/A</v>
      </c>
      <c r="NF14" s="193" t="e">
        <f t="shared" si="237"/>
        <v>#N/A</v>
      </c>
      <c r="NG14" s="193" t="e">
        <f t="shared" si="237"/>
        <v>#N/A</v>
      </c>
      <c r="NH14" s="193" t="e">
        <f t="shared" si="237"/>
        <v>#N/A</v>
      </c>
      <c r="NI14" s="193" t="e">
        <f t="shared" si="237"/>
        <v>#N/A</v>
      </c>
      <c r="NJ14" s="193" t="e">
        <f t="shared" si="237"/>
        <v>#N/A</v>
      </c>
      <c r="NK14" s="193" t="e">
        <f t="shared" si="237"/>
        <v>#N/A</v>
      </c>
      <c r="NL14" s="193" t="e">
        <f t="shared" si="237"/>
        <v>#N/A</v>
      </c>
      <c r="NM14" s="193" t="e">
        <f t="shared" si="237"/>
        <v>#N/A</v>
      </c>
      <c r="NN14" s="193" t="e">
        <f t="shared" si="237"/>
        <v>#N/A</v>
      </c>
      <c r="NO14" s="193" t="e">
        <f t="shared" si="237"/>
        <v>#N/A</v>
      </c>
      <c r="NP14" s="193" t="e">
        <f t="shared" si="237"/>
        <v>#N/A</v>
      </c>
      <c r="NQ14" s="193" t="e">
        <f t="shared" si="237"/>
        <v>#N/A</v>
      </c>
      <c r="NR14" s="193" t="e">
        <f t="shared" si="237"/>
        <v>#N/A</v>
      </c>
      <c r="NS14" s="193" t="e">
        <f t="shared" si="237"/>
        <v>#N/A</v>
      </c>
      <c r="NT14" s="193" t="e">
        <f t="shared" si="237"/>
        <v>#N/A</v>
      </c>
      <c r="NU14" s="193" t="e">
        <f t="shared" si="237"/>
        <v>#N/A</v>
      </c>
      <c r="NV14" s="193" t="e">
        <f t="shared" si="237"/>
        <v>#N/A</v>
      </c>
      <c r="NW14" s="193" t="e">
        <f t="shared" si="237"/>
        <v>#N/A</v>
      </c>
      <c r="NX14" s="193" t="e">
        <f t="shared" si="237"/>
        <v>#N/A</v>
      </c>
      <c r="NY14" s="193" t="e">
        <f t="shared" si="237"/>
        <v>#N/A</v>
      </c>
      <c r="NZ14" s="193" t="e">
        <f t="shared" si="237"/>
        <v>#N/A</v>
      </c>
      <c r="OA14" s="193" t="e">
        <f t="shared" si="237"/>
        <v>#N/A</v>
      </c>
      <c r="OB14" s="193" t="e">
        <f t="shared" si="237"/>
        <v>#N/A</v>
      </c>
      <c r="OC14" s="193" t="e">
        <f t="shared" si="237"/>
        <v>#N/A</v>
      </c>
      <c r="OD14" s="193" t="e">
        <f t="shared" si="237"/>
        <v>#N/A</v>
      </c>
      <c r="OE14" s="193" t="e">
        <f t="shared" si="237"/>
        <v>#N/A</v>
      </c>
      <c r="OF14" s="193" t="e">
        <f t="shared" si="237"/>
        <v>#N/A</v>
      </c>
      <c r="OG14" s="193" t="e">
        <f t="shared" si="237"/>
        <v>#N/A</v>
      </c>
      <c r="OH14" s="193" t="e">
        <f t="shared" si="237"/>
        <v>#N/A</v>
      </c>
      <c r="OI14" s="193" t="e">
        <f t="shared" si="237"/>
        <v>#N/A</v>
      </c>
      <c r="OJ14" s="193" t="e">
        <f t="shared" si="237"/>
        <v>#N/A</v>
      </c>
      <c r="OK14" s="193" t="e">
        <f t="shared" si="237"/>
        <v>#N/A</v>
      </c>
      <c r="OL14" s="193" t="e">
        <f t="shared" si="237"/>
        <v>#N/A</v>
      </c>
      <c r="OM14" s="193" t="e">
        <f t="shared" si="237"/>
        <v>#N/A</v>
      </c>
      <c r="ON14" s="193" t="e">
        <f t="shared" si="237"/>
        <v>#N/A</v>
      </c>
      <c r="OO14" s="193" t="e">
        <f t="shared" si="237"/>
        <v>#N/A</v>
      </c>
      <c r="OP14" s="193" t="e">
        <f t="shared" si="237"/>
        <v>#N/A</v>
      </c>
      <c r="OQ14" s="193" t="e">
        <f t="shared" si="237"/>
        <v>#N/A</v>
      </c>
      <c r="OR14" s="193" t="e">
        <f t="shared" si="237"/>
        <v>#N/A</v>
      </c>
      <c r="OS14" s="193" t="e">
        <f t="shared" si="237"/>
        <v>#N/A</v>
      </c>
      <c r="OT14" s="193" t="e">
        <f t="shared" si="237"/>
        <v>#N/A</v>
      </c>
      <c r="OU14" s="193" t="e">
        <f t="shared" si="237"/>
        <v>#N/A</v>
      </c>
      <c r="OV14" s="193" t="e">
        <f t="shared" si="237"/>
        <v>#N/A</v>
      </c>
      <c r="OW14" s="193" t="e">
        <f t="shared" si="237"/>
        <v>#N/A</v>
      </c>
      <c r="OX14" s="193" t="e">
        <f t="shared" si="237"/>
        <v>#N/A</v>
      </c>
      <c r="OY14" s="193" t="e">
        <f t="shared" si="237"/>
        <v>#N/A</v>
      </c>
      <c r="OZ14" s="193" t="e">
        <f t="shared" si="237"/>
        <v>#N/A</v>
      </c>
      <c r="PA14" s="193" t="e">
        <f t="shared" si="237"/>
        <v>#N/A</v>
      </c>
      <c r="PB14" s="193" t="e">
        <f t="shared" si="237"/>
        <v>#N/A</v>
      </c>
      <c r="PC14" s="193" t="e">
        <f t="shared" si="237"/>
        <v>#N/A</v>
      </c>
      <c r="PD14" s="193" t="e">
        <f t="shared" si="237"/>
        <v>#N/A</v>
      </c>
      <c r="PE14" s="193" t="e">
        <f t="shared" si="237"/>
        <v>#N/A</v>
      </c>
      <c r="PF14" s="193" t="e">
        <f t="shared" si="237"/>
        <v>#N/A</v>
      </c>
      <c r="PG14" s="193" t="e">
        <f t="shared" si="237"/>
        <v>#N/A</v>
      </c>
      <c r="PH14" s="193" t="e">
        <f t="shared" si="237"/>
        <v>#N/A</v>
      </c>
      <c r="PI14" s="193" t="e">
        <f t="shared" si="237"/>
        <v>#N/A</v>
      </c>
      <c r="PJ14" s="193" t="e">
        <f t="shared" si="237"/>
        <v>#N/A</v>
      </c>
      <c r="PK14" s="193" t="e">
        <f t="shared" si="237"/>
        <v>#N/A</v>
      </c>
      <c r="PL14" s="193" t="e">
        <f t="shared" si="37"/>
        <v>#N/A</v>
      </c>
      <c r="PM14" s="193" t="e">
        <f t="shared" si="14"/>
        <v>#N/A</v>
      </c>
      <c r="PN14" s="193" t="e">
        <f t="shared" si="14"/>
        <v>#N/A</v>
      </c>
      <c r="PO14" s="193" t="e">
        <f t="shared" si="14"/>
        <v>#N/A</v>
      </c>
      <c r="PP14" s="193" t="e">
        <f t="shared" si="14"/>
        <v>#N/A</v>
      </c>
      <c r="PQ14" s="193" t="e">
        <f t="shared" si="14"/>
        <v>#N/A</v>
      </c>
      <c r="PR14" s="193" t="e">
        <f t="shared" si="14"/>
        <v>#N/A</v>
      </c>
      <c r="PS14" s="193" t="e">
        <f t="shared" si="14"/>
        <v>#N/A</v>
      </c>
      <c r="PT14" s="193" t="e">
        <f t="shared" si="14"/>
        <v>#N/A</v>
      </c>
    </row>
    <row r="15" spans="1:437" hidden="1" x14ac:dyDescent="0.45">
      <c r="A15" s="20">
        <v>12</v>
      </c>
      <c r="B15" s="101" t="str">
        <f t="shared" si="15"/>
        <v/>
      </c>
      <c r="C15" s="115"/>
      <c r="D15" s="101" t="str">
        <f t="shared" si="16"/>
        <v/>
      </c>
      <c r="E15" s="110" t="str">
        <f t="shared" si="17"/>
        <v/>
      </c>
      <c r="F15" s="21" t="str">
        <f t="shared" si="18"/>
        <v/>
      </c>
      <c r="G15" s="22" t="str">
        <f t="shared" si="19"/>
        <v/>
      </c>
      <c r="H15" s="23" t="str">
        <f>IF(F15="","",IF(OR($F15&lt;Skew!$B$3,$F15=Skew!$B$3),IF($F15&gt;Skew!$C$3,Skew!$A$3,IF($F15&gt;Skew!$C$4,Skew!$A$4,IF($F15&gt;Skew!$C$5,Skew!$A$5,IF($F15&gt;Skew!$C$6,Skew!$A$6,IF($F15&gt;Skew!$C$7,Skew!$A$7,IF($F15&gt;Skew!$C$8,Skew!$A$8,IF($F15&gt;Skew!$C$9,Skew!$A$9,IF($F15&gt;Skew!$C$10,Skew!$A$10,IF($F15&gt;Skew!$C$11,Skew!$A$11,IF($F15&gt;Skew!$C$12,Skew!$A$12,IF($F15&gt;Skew!$C$13,Skew!$A$13,IF($F15&gt;Skew!$C$14,Skew!$A$14,IF($F15&gt;Skew!$C$15,Skew!$A$15,IF($F15&gt;Skew!$C$16,Skew!$A$16,Skew!$A$17)
)))))))))))))))</f>
        <v/>
      </c>
      <c r="I15" s="22" t="str">
        <f>IF(F15="","",MATCH(H15,Skew!$A$3:$A$17,0))</f>
        <v/>
      </c>
      <c r="J15" s="22" t="str">
        <f t="shared" si="20"/>
        <v/>
      </c>
      <c r="K15" s="24"/>
      <c r="L15" s="22" t="str">
        <f>IF(OR(F15="",K15=""),"",MATCH(K15,Confidence!$A$3:$A$12,0))</f>
        <v/>
      </c>
      <c r="M15" s="25" t="str">
        <f t="shared" si="21"/>
        <v/>
      </c>
      <c r="N15" s="25" t="str">
        <f t="shared" si="22"/>
        <v/>
      </c>
      <c r="O15" s="22"/>
      <c r="P15" s="102" t="str">
        <f t="shared" si="23"/>
        <v/>
      </c>
      <c r="Q15" s="102" t="str">
        <f t="shared" si="24"/>
        <v/>
      </c>
      <c r="R15" s="37" t="str">
        <f t="shared" si="25"/>
        <v/>
      </c>
      <c r="S15" s="115"/>
      <c r="T15" s="204" t="str">
        <f>IF(AND(B15&gt;0,C15&gt;0,D15&gt;0,M15&gt;0,N15&gt;0,S15&gt;0,NOT(K15="")),ABS(VLOOKUP($S$1,VLookups!$A$30:$B$31,2,FALSE)-_xlfn.BETA.DIST(S15,IF(G15="L",N15,M15),IF(G15="L",M15,N15),TRUE,B15,D15)),"")</f>
        <v/>
      </c>
      <c r="U15" s="112" t="str">
        <f>IF(OR($M15="",$N15=""),"",_xlfn.BETA.INV(ABS(VLOOKUP($S$1,VLookups!$A$30:$B$31,2,FALSE)-U$3),IF($G15="L",$N15,$M15),IF($G15="L",$M15,$N15),$B15,$D15))</f>
        <v/>
      </c>
      <c r="V15" s="113" t="str">
        <f>IF(OR($M15="",$N15=""),"",_xlfn.BETA.INV(ABS(VLOOKUP($S$1,VLookups!$A$30:$B$31,2,FALSE)-V$3),IF($G15="L",$N15,$M15),IF($G15="L",$M15,$N15),$B15,$D15))</f>
        <v/>
      </c>
      <c r="W15" s="112" t="str">
        <f>IF(OR($M15="",$N15=""),"",_xlfn.BETA.INV(ABS(VLOOKUP($S$1,VLookups!$A$30:$B$31,2,FALSE)-W$3),IF($G15="L",$N15,$M15),IF($G15="L",$M15,$N15),$B15,$D15))</f>
        <v/>
      </c>
      <c r="X15" s="113" t="str">
        <f>IF(OR($M15="",$N15=""),"",_xlfn.BETA.INV(ABS(VLOOKUP($S$1,VLookups!$A$30:$B$31,2,FALSE)-X$3),IF($G15="L",$N15,$M15),IF($G15="L",$M15,$N15),$B15,$D15))</f>
        <v/>
      </c>
      <c r="Y15" s="112" t="str">
        <f>IF(OR($M15="",$N15=""),"",_xlfn.BETA.INV(ABS(VLOOKUP($S$1,VLookups!$A$30:$B$31,2,FALSE)-Y$3),IF($G15="L",$N15,$M15),IF($G15="L",$M15,$N15),$B15,$D15))</f>
        <v/>
      </c>
      <c r="Z15" s="113" t="str">
        <f>IF(OR($M15="",$N15=""),"",_xlfn.BETA.INV(ABS(VLOOKUP($S$1,VLookups!$A$30:$B$31,2,FALSE)-Z$3),IF($G15="L",$N15,$M15),IF($G15="L",$M15,$N15),$B15,$D15))</f>
        <v/>
      </c>
      <c r="AA15" s="112" t="str">
        <f>IF(OR($M15="",$N15=""),"",_xlfn.BETA.INV(ABS(VLOOKUP($S$1,VLookups!$A$30:$B$31,2,FALSE)-AA$3),IF($G15="L",$N15,$M15),IF($G15="L",$M15,$N15),$B15,$D15))</f>
        <v/>
      </c>
      <c r="AB15" s="113" t="str">
        <f>IF(OR($M15="",$N15=""),"",_xlfn.BETA.INV(ABS(VLOOKUP($S$1,VLookups!$A$30:$B$31,2,FALSE)-AB$3),IF($G15="L",$N15,$M15),IF($G15="L",$M15,$N15),$B15,$D15))</f>
        <v/>
      </c>
      <c r="AC15" s="112" t="str">
        <f>IF(OR($M15="",$N15=""),"",_xlfn.BETA.INV(ABS(VLOOKUP($S$1,VLookups!$A$30:$B$31,2,FALSE)-AC$3),IF($G15="L",$N15,$M15),IF($G15="L",$M15,$N15),$B15,$D15))</f>
        <v/>
      </c>
      <c r="AD15" s="113" t="str">
        <f>IF(OR($M15="",$N15=""),"",_xlfn.BETA.INV(ABS(VLOOKUP($S$1,VLookups!$A$30:$B$31,2,FALSE)-AD$3),IF($G15="L",$N15,$M15),IF($G15="L",$M15,$N15),$B15,$D15))</f>
        <v/>
      </c>
      <c r="AE15" s="112" t="str">
        <f>IF(OR($M15="",$N15=""),"",_xlfn.BETA.INV(ABS(VLOOKUP($S$1,VLookups!$A$30:$B$31,2,FALSE)-AE$3),IF($G15="L",$N15,$M15),IF($G15="L",$M15,$N15),$B15,$D15))</f>
        <v/>
      </c>
      <c r="AF15" s="113" t="str">
        <f>IF(OR($M15="",$N15=""),"",_xlfn.BETA.INV(ABS(VLOOKUP($S$1,VLookups!$A$30:$B$31,2,FALSE)-AF$3),IF($G15="L",$N15,$M15),IF($G15="L",$M15,$N15),$B15,$D15))</f>
        <v/>
      </c>
      <c r="AG15" s="15"/>
      <c r="AH15" s="194" t="str">
        <f t="shared" si="26"/>
        <v/>
      </c>
      <c r="AI15" s="192" t="str">
        <f t="shared" si="27"/>
        <v/>
      </c>
      <c r="AJ15" s="177" t="str">
        <f t="shared" ref="AJ15" si="243">IF(ISNONTEXT($AH15),AI15+$AH15,"")</f>
        <v/>
      </c>
      <c r="AK15" s="177" t="str">
        <f t="shared" si="39"/>
        <v/>
      </c>
      <c r="AL15" s="177" t="str">
        <f t="shared" si="40"/>
        <v/>
      </c>
      <c r="AM15" s="177" t="str">
        <f t="shared" si="41"/>
        <v/>
      </c>
      <c r="AN15" s="177" t="str">
        <f t="shared" si="42"/>
        <v/>
      </c>
      <c r="AO15" s="177" t="str">
        <f t="shared" si="43"/>
        <v/>
      </c>
      <c r="AP15" s="177" t="str">
        <f t="shared" si="44"/>
        <v/>
      </c>
      <c r="AQ15" s="177" t="str">
        <f t="shared" si="45"/>
        <v/>
      </c>
      <c r="AR15" s="177" t="str">
        <f t="shared" si="46"/>
        <v/>
      </c>
      <c r="AS15" s="177" t="str">
        <f t="shared" si="47"/>
        <v/>
      </c>
      <c r="AT15" s="177" t="str">
        <f t="shared" si="48"/>
        <v/>
      </c>
      <c r="AU15" s="177" t="str">
        <f t="shared" si="49"/>
        <v/>
      </c>
      <c r="AV15" s="177" t="str">
        <f t="shared" si="50"/>
        <v/>
      </c>
      <c r="AW15" s="177" t="str">
        <f t="shared" si="51"/>
        <v/>
      </c>
      <c r="AX15" s="177" t="str">
        <f t="shared" si="52"/>
        <v/>
      </c>
      <c r="AY15" s="177" t="str">
        <f t="shared" si="53"/>
        <v/>
      </c>
      <c r="AZ15" s="177" t="str">
        <f t="shared" si="54"/>
        <v/>
      </c>
      <c r="BA15" s="177" t="str">
        <f t="shared" si="55"/>
        <v/>
      </c>
      <c r="BB15" s="177" t="str">
        <f t="shared" si="56"/>
        <v/>
      </c>
      <c r="BC15" s="177" t="str">
        <f t="shared" si="57"/>
        <v/>
      </c>
      <c r="BD15" s="177" t="str">
        <f t="shared" si="58"/>
        <v/>
      </c>
      <c r="BE15" s="177" t="str">
        <f t="shared" si="59"/>
        <v/>
      </c>
      <c r="BF15" s="177" t="str">
        <f t="shared" si="60"/>
        <v/>
      </c>
      <c r="BG15" s="177" t="str">
        <f t="shared" si="61"/>
        <v/>
      </c>
      <c r="BH15" s="177" t="str">
        <f t="shared" si="62"/>
        <v/>
      </c>
      <c r="BI15" s="177" t="str">
        <f t="shared" si="63"/>
        <v/>
      </c>
      <c r="BJ15" s="177" t="str">
        <f t="shared" si="64"/>
        <v/>
      </c>
      <c r="BK15" s="177" t="str">
        <f t="shared" si="65"/>
        <v/>
      </c>
      <c r="BL15" s="177" t="str">
        <f t="shared" si="66"/>
        <v/>
      </c>
      <c r="BM15" s="177" t="str">
        <f t="shared" si="67"/>
        <v/>
      </c>
      <c r="BN15" s="177" t="str">
        <f t="shared" si="68"/>
        <v/>
      </c>
      <c r="BO15" s="177" t="str">
        <f t="shared" si="69"/>
        <v/>
      </c>
      <c r="BP15" s="177" t="str">
        <f t="shared" si="70"/>
        <v/>
      </c>
      <c r="BQ15" s="177" t="str">
        <f t="shared" si="71"/>
        <v/>
      </c>
      <c r="BR15" s="177" t="str">
        <f t="shared" si="72"/>
        <v/>
      </c>
      <c r="BS15" s="177" t="str">
        <f t="shared" si="73"/>
        <v/>
      </c>
      <c r="BT15" s="177" t="str">
        <f t="shared" si="74"/>
        <v/>
      </c>
      <c r="BU15" s="177" t="str">
        <f t="shared" si="75"/>
        <v/>
      </c>
      <c r="BV15" s="177" t="str">
        <f t="shared" si="76"/>
        <v/>
      </c>
      <c r="BW15" s="177" t="str">
        <f t="shared" si="77"/>
        <v/>
      </c>
      <c r="BX15" s="177" t="str">
        <f t="shared" si="78"/>
        <v/>
      </c>
      <c r="BY15" s="177" t="str">
        <f t="shared" si="79"/>
        <v/>
      </c>
      <c r="BZ15" s="177" t="str">
        <f t="shared" si="80"/>
        <v/>
      </c>
      <c r="CA15" s="177" t="str">
        <f t="shared" si="81"/>
        <v/>
      </c>
      <c r="CB15" s="177" t="str">
        <f t="shared" si="82"/>
        <v/>
      </c>
      <c r="CC15" s="177" t="str">
        <f t="shared" si="83"/>
        <v/>
      </c>
      <c r="CD15" s="177" t="str">
        <f t="shared" si="84"/>
        <v/>
      </c>
      <c r="CE15" s="177" t="str">
        <f t="shared" si="85"/>
        <v/>
      </c>
      <c r="CF15" s="177" t="str">
        <f t="shared" si="86"/>
        <v/>
      </c>
      <c r="CG15" s="177" t="str">
        <f t="shared" si="87"/>
        <v/>
      </c>
      <c r="CH15" s="177" t="str">
        <f t="shared" si="88"/>
        <v/>
      </c>
      <c r="CI15" s="177" t="str">
        <f t="shared" si="89"/>
        <v/>
      </c>
      <c r="CJ15" s="177" t="str">
        <f t="shared" si="90"/>
        <v/>
      </c>
      <c r="CK15" s="177" t="str">
        <f t="shared" si="91"/>
        <v/>
      </c>
      <c r="CL15" s="177" t="str">
        <f t="shared" si="92"/>
        <v/>
      </c>
      <c r="CM15" s="177" t="str">
        <f t="shared" si="93"/>
        <v/>
      </c>
      <c r="CN15" s="177" t="str">
        <f t="shared" si="94"/>
        <v/>
      </c>
      <c r="CO15" s="177" t="str">
        <f t="shared" si="95"/>
        <v/>
      </c>
      <c r="CP15" s="177" t="str">
        <f t="shared" si="96"/>
        <v/>
      </c>
      <c r="CQ15" s="177" t="str">
        <f t="shared" si="97"/>
        <v/>
      </c>
      <c r="CR15" s="177" t="str">
        <f t="shared" si="98"/>
        <v/>
      </c>
      <c r="CS15" s="177" t="str">
        <f t="shared" si="99"/>
        <v/>
      </c>
      <c r="CT15" s="177" t="str">
        <f t="shared" si="100"/>
        <v/>
      </c>
      <c r="CU15" s="177" t="str">
        <f t="shared" si="101"/>
        <v/>
      </c>
      <c r="CV15" s="177" t="str">
        <f t="shared" si="32"/>
        <v/>
      </c>
      <c r="CW15" s="177" t="str">
        <f t="shared" si="102"/>
        <v/>
      </c>
      <c r="CX15" s="177" t="str">
        <f t="shared" si="103"/>
        <v/>
      </c>
      <c r="CY15" s="177" t="str">
        <f t="shared" si="104"/>
        <v/>
      </c>
      <c r="CZ15" s="177" t="str">
        <f t="shared" si="105"/>
        <v/>
      </c>
      <c r="DA15" s="177" t="str">
        <f t="shared" si="106"/>
        <v/>
      </c>
      <c r="DB15" s="177" t="str">
        <f t="shared" si="107"/>
        <v/>
      </c>
      <c r="DC15" s="177" t="str">
        <f t="shared" si="108"/>
        <v/>
      </c>
      <c r="DD15" s="177" t="str">
        <f t="shared" si="109"/>
        <v/>
      </c>
      <c r="DE15" s="177" t="str">
        <f t="shared" si="110"/>
        <v/>
      </c>
      <c r="DF15" s="177" t="str">
        <f t="shared" si="111"/>
        <v/>
      </c>
      <c r="DG15" s="177" t="str">
        <f t="shared" si="112"/>
        <v/>
      </c>
      <c r="DH15" s="177" t="str">
        <f t="shared" si="113"/>
        <v/>
      </c>
      <c r="DI15" s="177" t="str">
        <f t="shared" si="114"/>
        <v/>
      </c>
      <c r="DJ15" s="177" t="str">
        <f t="shared" si="115"/>
        <v/>
      </c>
      <c r="DK15" s="177" t="str">
        <f t="shared" si="116"/>
        <v/>
      </c>
      <c r="DL15" s="177" t="str">
        <f t="shared" si="117"/>
        <v/>
      </c>
      <c r="DM15" s="177" t="str">
        <f t="shared" si="118"/>
        <v/>
      </c>
      <c r="DN15" s="177" t="str">
        <f t="shared" si="119"/>
        <v/>
      </c>
      <c r="DO15" s="177" t="str">
        <f t="shared" si="120"/>
        <v/>
      </c>
      <c r="DP15" s="177" t="str">
        <f t="shared" si="121"/>
        <v/>
      </c>
      <c r="DQ15" s="177" t="str">
        <f t="shared" si="122"/>
        <v/>
      </c>
      <c r="DR15" s="177" t="str">
        <f t="shared" si="123"/>
        <v/>
      </c>
      <c r="DS15" s="177" t="str">
        <f t="shared" si="124"/>
        <v/>
      </c>
      <c r="DT15" s="177" t="str">
        <f t="shared" si="125"/>
        <v/>
      </c>
      <c r="DU15" s="177" t="str">
        <f t="shared" si="126"/>
        <v/>
      </c>
      <c r="DV15" s="177" t="str">
        <f t="shared" si="127"/>
        <v/>
      </c>
      <c r="DW15" s="177" t="str">
        <f t="shared" si="128"/>
        <v/>
      </c>
      <c r="DX15" s="177" t="str">
        <f t="shared" si="129"/>
        <v/>
      </c>
      <c r="DY15" s="177" t="str">
        <f t="shared" si="130"/>
        <v/>
      </c>
      <c r="DZ15" s="177" t="str">
        <f t="shared" si="131"/>
        <v/>
      </c>
      <c r="EA15" s="177" t="str">
        <f t="shared" si="132"/>
        <v/>
      </c>
      <c r="EB15" s="177" t="str">
        <f t="shared" si="133"/>
        <v/>
      </c>
      <c r="EC15" s="177" t="str">
        <f t="shared" si="134"/>
        <v/>
      </c>
      <c r="ED15" s="177" t="str">
        <f t="shared" si="135"/>
        <v/>
      </c>
      <c r="EE15" s="177" t="str">
        <f t="shared" si="136"/>
        <v/>
      </c>
      <c r="EF15" s="177" t="str">
        <f t="shared" si="137"/>
        <v/>
      </c>
      <c r="EG15" s="177" t="str">
        <f t="shared" si="138"/>
        <v/>
      </c>
      <c r="EH15" s="177" t="str">
        <f t="shared" si="139"/>
        <v/>
      </c>
      <c r="EI15" s="177" t="str">
        <f t="shared" si="140"/>
        <v/>
      </c>
      <c r="EJ15" s="177" t="str">
        <f t="shared" si="141"/>
        <v/>
      </c>
      <c r="EK15" s="177" t="str">
        <f t="shared" si="142"/>
        <v/>
      </c>
      <c r="EL15" s="177" t="str">
        <f t="shared" si="143"/>
        <v/>
      </c>
      <c r="EM15" s="177" t="str">
        <f t="shared" si="144"/>
        <v/>
      </c>
      <c r="EN15" s="177" t="str">
        <f t="shared" si="145"/>
        <v/>
      </c>
      <c r="EO15" s="177" t="str">
        <f t="shared" si="146"/>
        <v/>
      </c>
      <c r="EP15" s="177" t="str">
        <f t="shared" si="147"/>
        <v/>
      </c>
      <c r="EQ15" s="177" t="str">
        <f t="shared" si="148"/>
        <v/>
      </c>
      <c r="ER15" s="177" t="str">
        <f t="shared" si="149"/>
        <v/>
      </c>
      <c r="ES15" s="177" t="str">
        <f t="shared" si="150"/>
        <v/>
      </c>
      <c r="ET15" s="177" t="str">
        <f t="shared" si="151"/>
        <v/>
      </c>
      <c r="EU15" s="177" t="str">
        <f t="shared" si="152"/>
        <v/>
      </c>
      <c r="EV15" s="177" t="str">
        <f t="shared" si="153"/>
        <v/>
      </c>
      <c r="EW15" s="177" t="str">
        <f t="shared" si="154"/>
        <v/>
      </c>
      <c r="EX15" s="177" t="str">
        <f t="shared" si="155"/>
        <v/>
      </c>
      <c r="EY15" s="177" t="str">
        <f t="shared" si="156"/>
        <v/>
      </c>
      <c r="EZ15" s="177" t="str">
        <f t="shared" si="157"/>
        <v/>
      </c>
      <c r="FA15" s="177" t="str">
        <f t="shared" si="158"/>
        <v/>
      </c>
      <c r="FB15" s="177" t="str">
        <f t="shared" si="159"/>
        <v/>
      </c>
      <c r="FC15" s="177" t="str">
        <f t="shared" si="160"/>
        <v/>
      </c>
      <c r="FD15" s="177" t="str">
        <f t="shared" si="161"/>
        <v/>
      </c>
      <c r="FE15" s="177" t="str">
        <f t="shared" si="162"/>
        <v/>
      </c>
      <c r="FF15" s="177" t="str">
        <f t="shared" si="163"/>
        <v/>
      </c>
      <c r="FG15" s="177" t="str">
        <f t="shared" si="164"/>
        <v/>
      </c>
      <c r="FH15" s="177" t="str">
        <f t="shared" si="33"/>
        <v/>
      </c>
      <c r="FI15" s="177" t="str">
        <f t="shared" si="165"/>
        <v/>
      </c>
      <c r="FJ15" s="177" t="str">
        <f t="shared" si="166"/>
        <v/>
      </c>
      <c r="FK15" s="177" t="str">
        <f t="shared" si="167"/>
        <v/>
      </c>
      <c r="FL15" s="177" t="str">
        <f t="shared" si="168"/>
        <v/>
      </c>
      <c r="FM15" s="177" t="str">
        <f t="shared" si="169"/>
        <v/>
      </c>
      <c r="FN15" s="177" t="str">
        <f t="shared" si="170"/>
        <v/>
      </c>
      <c r="FO15" s="177" t="str">
        <f t="shared" si="171"/>
        <v/>
      </c>
      <c r="FP15" s="177" t="str">
        <f t="shared" si="172"/>
        <v/>
      </c>
      <c r="FQ15" s="177" t="str">
        <f t="shared" si="173"/>
        <v/>
      </c>
      <c r="FR15" s="177" t="str">
        <f t="shared" si="174"/>
        <v/>
      </c>
      <c r="FS15" s="177" t="str">
        <f t="shared" si="175"/>
        <v/>
      </c>
      <c r="FT15" s="177" t="str">
        <f t="shared" si="176"/>
        <v/>
      </c>
      <c r="FU15" s="177" t="str">
        <f t="shared" si="177"/>
        <v/>
      </c>
      <c r="FV15" s="177" t="str">
        <f t="shared" si="178"/>
        <v/>
      </c>
      <c r="FW15" s="177" t="str">
        <f t="shared" si="179"/>
        <v/>
      </c>
      <c r="FX15" s="177" t="str">
        <f t="shared" si="180"/>
        <v/>
      </c>
      <c r="FY15" s="177" t="str">
        <f t="shared" si="181"/>
        <v/>
      </c>
      <c r="FZ15" s="177" t="str">
        <f t="shared" si="182"/>
        <v/>
      </c>
      <c r="GA15" s="177" t="str">
        <f t="shared" si="183"/>
        <v/>
      </c>
      <c r="GB15" s="177" t="str">
        <f t="shared" si="184"/>
        <v/>
      </c>
      <c r="GC15" s="177" t="str">
        <f t="shared" si="185"/>
        <v/>
      </c>
      <c r="GD15" s="177" t="str">
        <f t="shared" si="186"/>
        <v/>
      </c>
      <c r="GE15" s="177" t="str">
        <f t="shared" si="187"/>
        <v/>
      </c>
      <c r="GF15" s="177" t="str">
        <f t="shared" si="188"/>
        <v/>
      </c>
      <c r="GG15" s="177" t="str">
        <f t="shared" si="189"/>
        <v/>
      </c>
      <c r="GH15" s="177" t="str">
        <f t="shared" si="190"/>
        <v/>
      </c>
      <c r="GI15" s="177" t="str">
        <f t="shared" si="191"/>
        <v/>
      </c>
      <c r="GJ15" s="177" t="str">
        <f t="shared" si="192"/>
        <v/>
      </c>
      <c r="GK15" s="177" t="str">
        <f t="shared" si="193"/>
        <v/>
      </c>
      <c r="GL15" s="177" t="str">
        <f t="shared" si="194"/>
        <v/>
      </c>
      <c r="GM15" s="177" t="str">
        <f t="shared" si="195"/>
        <v/>
      </c>
      <c r="GN15" s="177" t="str">
        <f t="shared" si="196"/>
        <v/>
      </c>
      <c r="GO15" s="177" t="str">
        <f t="shared" si="197"/>
        <v/>
      </c>
      <c r="GP15" s="177" t="str">
        <f t="shared" si="198"/>
        <v/>
      </c>
      <c r="GQ15" s="177" t="str">
        <f t="shared" si="199"/>
        <v/>
      </c>
      <c r="GR15" s="177" t="str">
        <f t="shared" si="200"/>
        <v/>
      </c>
      <c r="GS15" s="177" t="str">
        <f t="shared" si="201"/>
        <v/>
      </c>
      <c r="GT15" s="177" t="str">
        <f t="shared" si="202"/>
        <v/>
      </c>
      <c r="GU15" s="177" t="str">
        <f t="shared" si="203"/>
        <v/>
      </c>
      <c r="GV15" s="177" t="str">
        <f t="shared" si="204"/>
        <v/>
      </c>
      <c r="GW15" s="177" t="str">
        <f t="shared" si="205"/>
        <v/>
      </c>
      <c r="GX15" s="177" t="str">
        <f t="shared" si="206"/>
        <v/>
      </c>
      <c r="GY15" s="177" t="str">
        <f t="shared" si="207"/>
        <v/>
      </c>
      <c r="GZ15" s="177" t="str">
        <f t="shared" si="208"/>
        <v/>
      </c>
      <c r="HA15" s="177" t="str">
        <f t="shared" si="209"/>
        <v/>
      </c>
      <c r="HB15" s="177" t="str">
        <f t="shared" si="210"/>
        <v/>
      </c>
      <c r="HC15" s="177" t="str">
        <f t="shared" si="211"/>
        <v/>
      </c>
      <c r="HD15" s="177" t="str">
        <f t="shared" si="212"/>
        <v/>
      </c>
      <c r="HE15" s="177" t="str">
        <f t="shared" si="213"/>
        <v/>
      </c>
      <c r="HF15" s="177" t="str">
        <f t="shared" si="214"/>
        <v/>
      </c>
      <c r="HG15" s="177" t="str">
        <f t="shared" si="215"/>
        <v/>
      </c>
      <c r="HH15" s="177" t="str">
        <f t="shared" si="216"/>
        <v/>
      </c>
      <c r="HI15" s="177" t="str">
        <f t="shared" si="217"/>
        <v/>
      </c>
      <c r="HJ15" s="177" t="str">
        <f t="shared" si="218"/>
        <v/>
      </c>
      <c r="HK15" s="177" t="str">
        <f t="shared" si="219"/>
        <v/>
      </c>
      <c r="HL15" s="177" t="str">
        <f t="shared" si="220"/>
        <v/>
      </c>
      <c r="HM15" s="177" t="str">
        <f t="shared" si="221"/>
        <v/>
      </c>
      <c r="HN15" s="177" t="str">
        <f t="shared" si="222"/>
        <v/>
      </c>
      <c r="HO15" s="177" t="str">
        <f t="shared" si="223"/>
        <v/>
      </c>
      <c r="HP15" s="177" t="str">
        <f t="shared" si="224"/>
        <v/>
      </c>
      <c r="HQ15" s="177" t="str">
        <f t="shared" si="225"/>
        <v/>
      </c>
      <c r="HR15" s="177" t="str">
        <f t="shared" si="226"/>
        <v/>
      </c>
      <c r="HS15" s="177" t="str">
        <f t="shared" si="227"/>
        <v/>
      </c>
      <c r="HT15" s="177" t="str">
        <f t="shared" si="34"/>
        <v/>
      </c>
      <c r="HU15" s="177" t="str">
        <f t="shared" si="9"/>
        <v/>
      </c>
      <c r="HV15" s="177" t="str">
        <f t="shared" si="9"/>
        <v/>
      </c>
      <c r="HW15" s="177" t="str">
        <f t="shared" si="9"/>
        <v/>
      </c>
      <c r="HX15" s="177" t="str">
        <f t="shared" si="9"/>
        <v/>
      </c>
      <c r="HY15" s="177" t="str">
        <f t="shared" si="9"/>
        <v/>
      </c>
      <c r="HZ15" s="177" t="str">
        <f t="shared" si="9"/>
        <v/>
      </c>
      <c r="IA15" s="192" t="str">
        <f t="shared" si="29"/>
        <v/>
      </c>
      <c r="IB15" s="193" t="e">
        <f t="shared" si="10"/>
        <v>#N/A</v>
      </c>
      <c r="IC15" s="193" t="e">
        <f t="shared" si="239"/>
        <v>#N/A</v>
      </c>
      <c r="ID15" s="193" t="e">
        <f t="shared" si="239"/>
        <v>#N/A</v>
      </c>
      <c r="IE15" s="193" t="e">
        <f t="shared" si="239"/>
        <v>#N/A</v>
      </c>
      <c r="IF15" s="193" t="e">
        <f t="shared" si="235"/>
        <v>#N/A</v>
      </c>
      <c r="IG15" s="193" t="e">
        <f t="shared" si="235"/>
        <v>#N/A</v>
      </c>
      <c r="IH15" s="193" t="e">
        <f t="shared" si="235"/>
        <v>#N/A</v>
      </c>
      <c r="II15" s="193" t="e">
        <f t="shared" si="235"/>
        <v>#N/A</v>
      </c>
      <c r="IJ15" s="193" t="e">
        <f t="shared" si="235"/>
        <v>#N/A</v>
      </c>
      <c r="IK15" s="193" t="e">
        <f t="shared" si="235"/>
        <v>#N/A</v>
      </c>
      <c r="IL15" s="193" t="e">
        <f t="shared" si="235"/>
        <v>#N/A</v>
      </c>
      <c r="IM15" s="193" t="e">
        <f t="shared" si="235"/>
        <v>#N/A</v>
      </c>
      <c r="IN15" s="193" t="e">
        <f t="shared" si="235"/>
        <v>#N/A</v>
      </c>
      <c r="IO15" s="193" t="e">
        <f t="shared" si="235"/>
        <v>#N/A</v>
      </c>
      <c r="IP15" s="193" t="e">
        <f t="shared" si="235"/>
        <v>#N/A</v>
      </c>
      <c r="IQ15" s="193" t="e">
        <f t="shared" si="235"/>
        <v>#N/A</v>
      </c>
      <c r="IR15" s="193" t="e">
        <f t="shared" si="235"/>
        <v>#N/A</v>
      </c>
      <c r="IS15" s="193" t="e">
        <f t="shared" si="235"/>
        <v>#N/A</v>
      </c>
      <c r="IT15" s="193" t="e">
        <f t="shared" si="235"/>
        <v>#N/A</v>
      </c>
      <c r="IU15" s="193" t="e">
        <f t="shared" si="235"/>
        <v>#N/A</v>
      </c>
      <c r="IV15" s="193" t="e">
        <f t="shared" si="235"/>
        <v>#N/A</v>
      </c>
      <c r="IW15" s="193" t="e">
        <f t="shared" si="235"/>
        <v>#N/A</v>
      </c>
      <c r="IX15" s="193" t="e">
        <f t="shared" si="235"/>
        <v>#N/A</v>
      </c>
      <c r="IY15" s="193" t="e">
        <f t="shared" si="235"/>
        <v>#N/A</v>
      </c>
      <c r="IZ15" s="193" t="e">
        <f t="shared" si="235"/>
        <v>#N/A</v>
      </c>
      <c r="JA15" s="193" t="e">
        <f t="shared" si="235"/>
        <v>#N/A</v>
      </c>
      <c r="JB15" s="193" t="e">
        <f t="shared" si="235"/>
        <v>#N/A</v>
      </c>
      <c r="JC15" s="193" t="e">
        <f t="shared" si="235"/>
        <v>#N/A</v>
      </c>
      <c r="JD15" s="193" t="e">
        <f t="shared" si="235"/>
        <v>#N/A</v>
      </c>
      <c r="JE15" s="193" t="e">
        <f t="shared" si="235"/>
        <v>#N/A</v>
      </c>
      <c r="JF15" s="193" t="e">
        <f t="shared" si="235"/>
        <v>#N/A</v>
      </c>
      <c r="JG15" s="193" t="e">
        <f t="shared" si="235"/>
        <v>#N/A</v>
      </c>
      <c r="JH15" s="193" t="e">
        <f t="shared" si="235"/>
        <v>#N/A</v>
      </c>
      <c r="JI15" s="193" t="e">
        <f t="shared" si="235"/>
        <v>#N/A</v>
      </c>
      <c r="JJ15" s="193" t="e">
        <f t="shared" si="235"/>
        <v>#N/A</v>
      </c>
      <c r="JK15" s="193" t="e">
        <f t="shared" si="235"/>
        <v>#N/A</v>
      </c>
      <c r="JL15" s="193" t="e">
        <f t="shared" si="235"/>
        <v>#N/A</v>
      </c>
      <c r="JM15" s="193" t="e">
        <f t="shared" si="235"/>
        <v>#N/A</v>
      </c>
      <c r="JN15" s="193" t="e">
        <f t="shared" si="235"/>
        <v>#N/A</v>
      </c>
      <c r="JO15" s="193" t="e">
        <f t="shared" si="235"/>
        <v>#N/A</v>
      </c>
      <c r="JP15" s="193" t="e">
        <f t="shared" si="235"/>
        <v>#N/A</v>
      </c>
      <c r="JQ15" s="193" t="e">
        <f t="shared" si="235"/>
        <v>#N/A</v>
      </c>
      <c r="JR15" s="193" t="e">
        <f t="shared" si="235"/>
        <v>#N/A</v>
      </c>
      <c r="JS15" s="193" t="e">
        <f t="shared" si="235"/>
        <v>#N/A</v>
      </c>
      <c r="JT15" s="193" t="e">
        <f t="shared" si="235"/>
        <v>#N/A</v>
      </c>
      <c r="JU15" s="193" t="e">
        <f t="shared" si="235"/>
        <v>#N/A</v>
      </c>
      <c r="JV15" s="193" t="e">
        <f t="shared" si="235"/>
        <v>#N/A</v>
      </c>
      <c r="JW15" s="193" t="e">
        <f t="shared" si="235"/>
        <v>#N/A</v>
      </c>
      <c r="JX15" s="193" t="e">
        <f t="shared" si="235"/>
        <v>#N/A</v>
      </c>
      <c r="JY15" s="193" t="e">
        <f t="shared" si="235"/>
        <v>#N/A</v>
      </c>
      <c r="JZ15" s="193" t="e">
        <f t="shared" si="235"/>
        <v>#N/A</v>
      </c>
      <c r="KA15" s="193" t="e">
        <f t="shared" si="235"/>
        <v>#N/A</v>
      </c>
      <c r="KB15" s="193" t="e">
        <f t="shared" si="235"/>
        <v>#N/A</v>
      </c>
      <c r="KC15" s="193" t="e">
        <f t="shared" si="235"/>
        <v>#N/A</v>
      </c>
      <c r="KD15" s="193" t="e">
        <f t="shared" si="235"/>
        <v>#N/A</v>
      </c>
      <c r="KE15" s="193" t="e">
        <f t="shared" si="235"/>
        <v>#N/A</v>
      </c>
      <c r="KF15" s="193" t="e">
        <f t="shared" si="235"/>
        <v>#N/A</v>
      </c>
      <c r="KG15" s="193" t="e">
        <f t="shared" si="235"/>
        <v>#N/A</v>
      </c>
      <c r="KH15" s="193" t="e">
        <f t="shared" si="235"/>
        <v>#N/A</v>
      </c>
      <c r="KI15" s="193" t="e">
        <f t="shared" si="235"/>
        <v>#N/A</v>
      </c>
      <c r="KJ15" s="193" t="e">
        <f t="shared" si="235"/>
        <v>#N/A</v>
      </c>
      <c r="KK15" s="193" t="e">
        <f t="shared" si="235"/>
        <v>#N/A</v>
      </c>
      <c r="KL15" s="193" t="e">
        <f t="shared" si="235"/>
        <v>#N/A</v>
      </c>
      <c r="KM15" s="193" t="e">
        <f t="shared" si="235"/>
        <v>#N/A</v>
      </c>
      <c r="KN15" s="193" t="e">
        <f t="shared" si="35"/>
        <v>#N/A</v>
      </c>
      <c r="KO15" s="193" t="e">
        <f t="shared" si="240"/>
        <v>#N/A</v>
      </c>
      <c r="KP15" s="193" t="e">
        <f t="shared" si="240"/>
        <v>#N/A</v>
      </c>
      <c r="KQ15" s="193" t="e">
        <f t="shared" si="240"/>
        <v>#N/A</v>
      </c>
      <c r="KR15" s="193" t="e">
        <f t="shared" si="236"/>
        <v>#N/A</v>
      </c>
      <c r="KS15" s="193" t="e">
        <f t="shared" si="236"/>
        <v>#N/A</v>
      </c>
      <c r="KT15" s="193" t="e">
        <f t="shared" si="236"/>
        <v>#N/A</v>
      </c>
      <c r="KU15" s="193" t="e">
        <f t="shared" si="236"/>
        <v>#N/A</v>
      </c>
      <c r="KV15" s="193" t="e">
        <f t="shared" si="236"/>
        <v>#N/A</v>
      </c>
      <c r="KW15" s="193" t="e">
        <f t="shared" si="236"/>
        <v>#N/A</v>
      </c>
      <c r="KX15" s="193" t="e">
        <f t="shared" si="236"/>
        <v>#N/A</v>
      </c>
      <c r="KY15" s="193" t="e">
        <f t="shared" si="236"/>
        <v>#N/A</v>
      </c>
      <c r="KZ15" s="193" t="e">
        <f t="shared" si="236"/>
        <v>#N/A</v>
      </c>
      <c r="LA15" s="193" t="e">
        <f t="shared" si="236"/>
        <v>#N/A</v>
      </c>
      <c r="LB15" s="193" t="e">
        <f t="shared" si="236"/>
        <v>#N/A</v>
      </c>
      <c r="LC15" s="193" t="e">
        <f t="shared" si="236"/>
        <v>#N/A</v>
      </c>
      <c r="LD15" s="193" t="e">
        <f t="shared" si="236"/>
        <v>#N/A</v>
      </c>
      <c r="LE15" s="193" t="e">
        <f t="shared" si="236"/>
        <v>#N/A</v>
      </c>
      <c r="LF15" s="193" t="e">
        <f t="shared" si="236"/>
        <v>#N/A</v>
      </c>
      <c r="LG15" s="193" t="e">
        <f t="shared" si="236"/>
        <v>#N/A</v>
      </c>
      <c r="LH15" s="193" t="e">
        <f t="shared" si="236"/>
        <v>#N/A</v>
      </c>
      <c r="LI15" s="193" t="e">
        <f t="shared" si="236"/>
        <v>#N/A</v>
      </c>
      <c r="LJ15" s="193" t="e">
        <f t="shared" si="236"/>
        <v>#N/A</v>
      </c>
      <c r="LK15" s="193" t="e">
        <f t="shared" si="236"/>
        <v>#N/A</v>
      </c>
      <c r="LL15" s="193" t="e">
        <f t="shared" si="236"/>
        <v>#N/A</v>
      </c>
      <c r="LM15" s="193" t="e">
        <f t="shared" si="236"/>
        <v>#N/A</v>
      </c>
      <c r="LN15" s="193" t="e">
        <f t="shared" si="236"/>
        <v>#N/A</v>
      </c>
      <c r="LO15" s="193" t="e">
        <f t="shared" si="236"/>
        <v>#N/A</v>
      </c>
      <c r="LP15" s="193" t="e">
        <f t="shared" si="236"/>
        <v>#N/A</v>
      </c>
      <c r="LQ15" s="193" t="e">
        <f t="shared" si="236"/>
        <v>#N/A</v>
      </c>
      <c r="LR15" s="193" t="e">
        <f t="shared" si="236"/>
        <v>#N/A</v>
      </c>
      <c r="LS15" s="193" t="e">
        <f t="shared" si="236"/>
        <v>#N/A</v>
      </c>
      <c r="LT15" s="193" t="e">
        <f t="shared" si="236"/>
        <v>#N/A</v>
      </c>
      <c r="LU15" s="193" t="e">
        <f t="shared" si="236"/>
        <v>#N/A</v>
      </c>
      <c r="LV15" s="193" t="e">
        <f t="shared" si="236"/>
        <v>#N/A</v>
      </c>
      <c r="LW15" s="193" t="e">
        <f t="shared" si="236"/>
        <v>#N/A</v>
      </c>
      <c r="LX15" s="193" t="e">
        <f t="shared" si="236"/>
        <v>#N/A</v>
      </c>
      <c r="LY15" s="193" t="e">
        <f t="shared" si="236"/>
        <v>#N/A</v>
      </c>
      <c r="LZ15" s="193" t="e">
        <f t="shared" si="236"/>
        <v>#N/A</v>
      </c>
      <c r="MA15" s="193" t="e">
        <f t="shared" si="236"/>
        <v>#N/A</v>
      </c>
      <c r="MB15" s="193" t="e">
        <f t="shared" si="236"/>
        <v>#N/A</v>
      </c>
      <c r="MC15" s="193" t="e">
        <f t="shared" si="236"/>
        <v>#N/A</v>
      </c>
      <c r="MD15" s="193" t="e">
        <f t="shared" si="236"/>
        <v>#N/A</v>
      </c>
      <c r="ME15" s="193" t="e">
        <f t="shared" si="236"/>
        <v>#N/A</v>
      </c>
      <c r="MF15" s="193" t="e">
        <f t="shared" si="236"/>
        <v>#N/A</v>
      </c>
      <c r="MG15" s="193" t="e">
        <f t="shared" si="236"/>
        <v>#N/A</v>
      </c>
      <c r="MH15" s="193" t="e">
        <f t="shared" si="236"/>
        <v>#N/A</v>
      </c>
      <c r="MI15" s="193" t="e">
        <f t="shared" si="236"/>
        <v>#N/A</v>
      </c>
      <c r="MJ15" s="193" t="e">
        <f t="shared" si="236"/>
        <v>#N/A</v>
      </c>
      <c r="MK15" s="193" t="e">
        <f t="shared" si="236"/>
        <v>#N/A</v>
      </c>
      <c r="ML15" s="193" t="e">
        <f t="shared" si="236"/>
        <v>#N/A</v>
      </c>
      <c r="MM15" s="193" t="e">
        <f t="shared" si="236"/>
        <v>#N/A</v>
      </c>
      <c r="MN15" s="193" t="e">
        <f t="shared" si="236"/>
        <v>#N/A</v>
      </c>
      <c r="MO15" s="193" t="e">
        <f t="shared" si="236"/>
        <v>#N/A</v>
      </c>
      <c r="MP15" s="193" t="e">
        <f t="shared" si="236"/>
        <v>#N/A</v>
      </c>
      <c r="MQ15" s="193" t="e">
        <f t="shared" si="236"/>
        <v>#N/A</v>
      </c>
      <c r="MR15" s="193" t="e">
        <f t="shared" si="236"/>
        <v>#N/A</v>
      </c>
      <c r="MS15" s="193" t="e">
        <f t="shared" si="236"/>
        <v>#N/A</v>
      </c>
      <c r="MT15" s="193" t="e">
        <f t="shared" si="236"/>
        <v>#N/A</v>
      </c>
      <c r="MU15" s="193" t="e">
        <f t="shared" si="236"/>
        <v>#N/A</v>
      </c>
      <c r="MV15" s="193" t="e">
        <f t="shared" si="236"/>
        <v>#N/A</v>
      </c>
      <c r="MW15" s="193" t="e">
        <f t="shared" si="236"/>
        <v>#N/A</v>
      </c>
      <c r="MX15" s="193" t="e">
        <f t="shared" si="236"/>
        <v>#N/A</v>
      </c>
      <c r="MY15" s="193" t="e">
        <f t="shared" si="236"/>
        <v>#N/A</v>
      </c>
      <c r="MZ15" s="193" t="e">
        <f t="shared" si="36"/>
        <v>#N/A</v>
      </c>
      <c r="NA15" s="193" t="e">
        <f t="shared" si="241"/>
        <v>#N/A</v>
      </c>
      <c r="NB15" s="193" t="e">
        <f t="shared" si="241"/>
        <v>#N/A</v>
      </c>
      <c r="NC15" s="193" t="e">
        <f t="shared" si="241"/>
        <v>#N/A</v>
      </c>
      <c r="ND15" s="193" t="e">
        <f t="shared" si="237"/>
        <v>#N/A</v>
      </c>
      <c r="NE15" s="193" t="e">
        <f t="shared" si="237"/>
        <v>#N/A</v>
      </c>
      <c r="NF15" s="193" t="e">
        <f t="shared" si="237"/>
        <v>#N/A</v>
      </c>
      <c r="NG15" s="193" t="e">
        <f t="shared" si="237"/>
        <v>#N/A</v>
      </c>
      <c r="NH15" s="193" t="e">
        <f t="shared" si="237"/>
        <v>#N/A</v>
      </c>
      <c r="NI15" s="193" t="e">
        <f t="shared" si="237"/>
        <v>#N/A</v>
      </c>
      <c r="NJ15" s="193" t="e">
        <f t="shared" si="237"/>
        <v>#N/A</v>
      </c>
      <c r="NK15" s="193" t="e">
        <f t="shared" si="237"/>
        <v>#N/A</v>
      </c>
      <c r="NL15" s="193" t="e">
        <f t="shared" si="237"/>
        <v>#N/A</v>
      </c>
      <c r="NM15" s="193" t="e">
        <f t="shared" si="237"/>
        <v>#N/A</v>
      </c>
      <c r="NN15" s="193" t="e">
        <f t="shared" si="237"/>
        <v>#N/A</v>
      </c>
      <c r="NO15" s="193" t="e">
        <f t="shared" si="237"/>
        <v>#N/A</v>
      </c>
      <c r="NP15" s="193" t="e">
        <f t="shared" si="237"/>
        <v>#N/A</v>
      </c>
      <c r="NQ15" s="193" t="e">
        <f t="shared" si="237"/>
        <v>#N/A</v>
      </c>
      <c r="NR15" s="193" t="e">
        <f t="shared" si="237"/>
        <v>#N/A</v>
      </c>
      <c r="NS15" s="193" t="e">
        <f t="shared" si="237"/>
        <v>#N/A</v>
      </c>
      <c r="NT15" s="193" t="e">
        <f t="shared" si="237"/>
        <v>#N/A</v>
      </c>
      <c r="NU15" s="193" t="e">
        <f t="shared" si="237"/>
        <v>#N/A</v>
      </c>
      <c r="NV15" s="193" t="e">
        <f t="shared" si="237"/>
        <v>#N/A</v>
      </c>
      <c r="NW15" s="193" t="e">
        <f t="shared" si="237"/>
        <v>#N/A</v>
      </c>
      <c r="NX15" s="193" t="e">
        <f t="shared" si="237"/>
        <v>#N/A</v>
      </c>
      <c r="NY15" s="193" t="e">
        <f t="shared" si="237"/>
        <v>#N/A</v>
      </c>
      <c r="NZ15" s="193" t="e">
        <f t="shared" si="237"/>
        <v>#N/A</v>
      </c>
      <c r="OA15" s="193" t="e">
        <f t="shared" si="237"/>
        <v>#N/A</v>
      </c>
      <c r="OB15" s="193" t="e">
        <f t="shared" si="237"/>
        <v>#N/A</v>
      </c>
      <c r="OC15" s="193" t="e">
        <f t="shared" si="237"/>
        <v>#N/A</v>
      </c>
      <c r="OD15" s="193" t="e">
        <f t="shared" si="237"/>
        <v>#N/A</v>
      </c>
      <c r="OE15" s="193" t="e">
        <f t="shared" si="237"/>
        <v>#N/A</v>
      </c>
      <c r="OF15" s="193" t="e">
        <f t="shared" si="237"/>
        <v>#N/A</v>
      </c>
      <c r="OG15" s="193" t="e">
        <f t="shared" si="237"/>
        <v>#N/A</v>
      </c>
      <c r="OH15" s="193" t="e">
        <f t="shared" si="237"/>
        <v>#N/A</v>
      </c>
      <c r="OI15" s="193" t="e">
        <f t="shared" si="237"/>
        <v>#N/A</v>
      </c>
      <c r="OJ15" s="193" t="e">
        <f t="shared" si="237"/>
        <v>#N/A</v>
      </c>
      <c r="OK15" s="193" t="e">
        <f t="shared" si="237"/>
        <v>#N/A</v>
      </c>
      <c r="OL15" s="193" t="e">
        <f t="shared" si="237"/>
        <v>#N/A</v>
      </c>
      <c r="OM15" s="193" t="e">
        <f t="shared" si="237"/>
        <v>#N/A</v>
      </c>
      <c r="ON15" s="193" t="e">
        <f t="shared" si="237"/>
        <v>#N/A</v>
      </c>
      <c r="OO15" s="193" t="e">
        <f t="shared" si="237"/>
        <v>#N/A</v>
      </c>
      <c r="OP15" s="193" t="e">
        <f t="shared" si="237"/>
        <v>#N/A</v>
      </c>
      <c r="OQ15" s="193" t="e">
        <f t="shared" si="237"/>
        <v>#N/A</v>
      </c>
      <c r="OR15" s="193" t="e">
        <f t="shared" si="237"/>
        <v>#N/A</v>
      </c>
      <c r="OS15" s="193" t="e">
        <f t="shared" si="237"/>
        <v>#N/A</v>
      </c>
      <c r="OT15" s="193" t="e">
        <f t="shared" si="237"/>
        <v>#N/A</v>
      </c>
      <c r="OU15" s="193" t="e">
        <f t="shared" si="237"/>
        <v>#N/A</v>
      </c>
      <c r="OV15" s="193" t="e">
        <f t="shared" si="237"/>
        <v>#N/A</v>
      </c>
      <c r="OW15" s="193" t="e">
        <f t="shared" si="237"/>
        <v>#N/A</v>
      </c>
      <c r="OX15" s="193" t="e">
        <f t="shared" si="237"/>
        <v>#N/A</v>
      </c>
      <c r="OY15" s="193" t="e">
        <f t="shared" si="237"/>
        <v>#N/A</v>
      </c>
      <c r="OZ15" s="193" t="e">
        <f t="shared" si="237"/>
        <v>#N/A</v>
      </c>
      <c r="PA15" s="193" t="e">
        <f t="shared" si="237"/>
        <v>#N/A</v>
      </c>
      <c r="PB15" s="193" t="e">
        <f t="shared" si="237"/>
        <v>#N/A</v>
      </c>
      <c r="PC15" s="193" t="e">
        <f t="shared" si="237"/>
        <v>#N/A</v>
      </c>
      <c r="PD15" s="193" t="e">
        <f t="shared" si="237"/>
        <v>#N/A</v>
      </c>
      <c r="PE15" s="193" t="e">
        <f t="shared" si="237"/>
        <v>#N/A</v>
      </c>
      <c r="PF15" s="193" t="e">
        <f t="shared" si="237"/>
        <v>#N/A</v>
      </c>
      <c r="PG15" s="193" t="e">
        <f t="shared" si="237"/>
        <v>#N/A</v>
      </c>
      <c r="PH15" s="193" t="e">
        <f t="shared" si="237"/>
        <v>#N/A</v>
      </c>
      <c r="PI15" s="193" t="e">
        <f t="shared" si="237"/>
        <v>#N/A</v>
      </c>
      <c r="PJ15" s="193" t="e">
        <f t="shared" si="237"/>
        <v>#N/A</v>
      </c>
      <c r="PK15" s="193" t="e">
        <f t="shared" si="237"/>
        <v>#N/A</v>
      </c>
      <c r="PL15" s="193" t="e">
        <f t="shared" si="37"/>
        <v>#N/A</v>
      </c>
      <c r="PM15" s="193" t="e">
        <f t="shared" si="14"/>
        <v>#N/A</v>
      </c>
      <c r="PN15" s="193" t="e">
        <f t="shared" si="14"/>
        <v>#N/A</v>
      </c>
      <c r="PO15" s="193" t="e">
        <f t="shared" si="14"/>
        <v>#N/A</v>
      </c>
      <c r="PP15" s="193" t="e">
        <f t="shared" si="14"/>
        <v>#N/A</v>
      </c>
      <c r="PQ15" s="193" t="e">
        <f t="shared" si="14"/>
        <v>#N/A</v>
      </c>
      <c r="PR15" s="193" t="e">
        <f t="shared" si="14"/>
        <v>#N/A</v>
      </c>
      <c r="PS15" s="193" t="e">
        <f t="shared" si="14"/>
        <v>#N/A</v>
      </c>
      <c r="PT15" s="193" t="e">
        <f t="shared" si="14"/>
        <v>#N/A</v>
      </c>
    </row>
    <row r="16" spans="1:437" hidden="1" x14ac:dyDescent="0.45">
      <c r="A16" s="20">
        <v>13</v>
      </c>
      <c r="B16" s="101" t="str">
        <f t="shared" si="15"/>
        <v/>
      </c>
      <c r="C16" s="115"/>
      <c r="D16" s="101" t="str">
        <f t="shared" si="16"/>
        <v/>
      </c>
      <c r="E16" s="110" t="str">
        <f t="shared" si="17"/>
        <v/>
      </c>
      <c r="F16" s="21" t="str">
        <f t="shared" si="18"/>
        <v/>
      </c>
      <c r="G16" s="22" t="str">
        <f t="shared" si="19"/>
        <v/>
      </c>
      <c r="H16" s="23" t="str">
        <f>IF(F16="","",IF(OR($F16&lt;Skew!$B$3,$F16=Skew!$B$3),IF($F16&gt;Skew!$C$3,Skew!$A$3,IF($F16&gt;Skew!$C$4,Skew!$A$4,IF($F16&gt;Skew!$C$5,Skew!$A$5,IF($F16&gt;Skew!$C$6,Skew!$A$6,IF($F16&gt;Skew!$C$7,Skew!$A$7,IF($F16&gt;Skew!$C$8,Skew!$A$8,IF($F16&gt;Skew!$C$9,Skew!$A$9,IF($F16&gt;Skew!$C$10,Skew!$A$10,IF($F16&gt;Skew!$C$11,Skew!$A$11,IF($F16&gt;Skew!$C$12,Skew!$A$12,IF($F16&gt;Skew!$C$13,Skew!$A$13,IF($F16&gt;Skew!$C$14,Skew!$A$14,IF($F16&gt;Skew!$C$15,Skew!$A$15,IF($F16&gt;Skew!$C$16,Skew!$A$16,Skew!$A$17)
)))))))))))))))</f>
        <v/>
      </c>
      <c r="I16" s="22" t="str">
        <f>IF(F16="","",MATCH(H16,Skew!$A$3:$A$17,0))</f>
        <v/>
      </c>
      <c r="J16" s="22" t="str">
        <f t="shared" si="20"/>
        <v/>
      </c>
      <c r="K16" s="24"/>
      <c r="L16" s="22" t="str">
        <f>IF(OR(F16="",K16=""),"",MATCH(K16,Confidence!$A$3:$A$12,0))</f>
        <v/>
      </c>
      <c r="M16" s="25" t="str">
        <f t="shared" si="21"/>
        <v/>
      </c>
      <c r="N16" s="25" t="str">
        <f t="shared" si="22"/>
        <v/>
      </c>
      <c r="O16" s="22"/>
      <c r="P16" s="102" t="str">
        <f t="shared" si="23"/>
        <v/>
      </c>
      <c r="Q16" s="102" t="str">
        <f t="shared" si="24"/>
        <v/>
      </c>
      <c r="R16" s="37" t="str">
        <f t="shared" si="25"/>
        <v/>
      </c>
      <c r="S16" s="115"/>
      <c r="T16" s="204" t="str">
        <f>IF(AND(B16&gt;0,C16&gt;0,D16&gt;0,M16&gt;0,N16&gt;0,S16&gt;0,NOT(K16="")),ABS(VLOOKUP($S$1,VLookups!$A$30:$B$31,2,FALSE)-_xlfn.BETA.DIST(S16,IF(G16="L",N16,M16),IF(G16="L",M16,N16),TRUE,B16,D16)),"")</f>
        <v/>
      </c>
      <c r="U16" s="112" t="str">
        <f>IF(OR($M16="",$N16=""),"",_xlfn.BETA.INV(ABS(VLOOKUP($S$1,VLookups!$A$30:$B$31,2,FALSE)-U$3),IF($G16="L",$N16,$M16),IF($G16="L",$M16,$N16),$B16,$D16))</f>
        <v/>
      </c>
      <c r="V16" s="113" t="str">
        <f>IF(OR($M16="",$N16=""),"",_xlfn.BETA.INV(ABS(VLOOKUP($S$1,VLookups!$A$30:$B$31,2,FALSE)-V$3),IF($G16="L",$N16,$M16),IF($G16="L",$M16,$N16),$B16,$D16))</f>
        <v/>
      </c>
      <c r="W16" s="112" t="str">
        <f>IF(OR($M16="",$N16=""),"",_xlfn.BETA.INV(ABS(VLOOKUP($S$1,VLookups!$A$30:$B$31,2,FALSE)-W$3),IF($G16="L",$N16,$M16),IF($G16="L",$M16,$N16),$B16,$D16))</f>
        <v/>
      </c>
      <c r="X16" s="113" t="str">
        <f>IF(OR($M16="",$N16=""),"",_xlfn.BETA.INV(ABS(VLOOKUP($S$1,VLookups!$A$30:$B$31,2,FALSE)-X$3),IF($G16="L",$N16,$M16),IF($G16="L",$M16,$N16),$B16,$D16))</f>
        <v/>
      </c>
      <c r="Y16" s="112" t="str">
        <f>IF(OR($M16="",$N16=""),"",_xlfn.BETA.INV(ABS(VLOOKUP($S$1,VLookups!$A$30:$B$31,2,FALSE)-Y$3),IF($G16="L",$N16,$M16),IF($G16="L",$M16,$N16),$B16,$D16))</f>
        <v/>
      </c>
      <c r="Z16" s="113" t="str">
        <f>IF(OR($M16="",$N16=""),"",_xlfn.BETA.INV(ABS(VLOOKUP($S$1,VLookups!$A$30:$B$31,2,FALSE)-Z$3),IF($G16="L",$N16,$M16),IF($G16="L",$M16,$N16),$B16,$D16))</f>
        <v/>
      </c>
      <c r="AA16" s="112" t="str">
        <f>IF(OR($M16="",$N16=""),"",_xlfn.BETA.INV(ABS(VLOOKUP($S$1,VLookups!$A$30:$B$31,2,FALSE)-AA$3),IF($G16="L",$N16,$M16),IF($G16="L",$M16,$N16),$B16,$D16))</f>
        <v/>
      </c>
      <c r="AB16" s="113" t="str">
        <f>IF(OR($M16="",$N16=""),"",_xlfn.BETA.INV(ABS(VLOOKUP($S$1,VLookups!$A$30:$B$31,2,FALSE)-AB$3),IF($G16="L",$N16,$M16),IF($G16="L",$M16,$N16),$B16,$D16))</f>
        <v/>
      </c>
      <c r="AC16" s="112" t="str">
        <f>IF(OR($M16="",$N16=""),"",_xlfn.BETA.INV(ABS(VLOOKUP($S$1,VLookups!$A$30:$B$31,2,FALSE)-AC$3),IF($G16="L",$N16,$M16),IF($G16="L",$M16,$N16),$B16,$D16))</f>
        <v/>
      </c>
      <c r="AD16" s="113" t="str">
        <f>IF(OR($M16="",$N16=""),"",_xlfn.BETA.INV(ABS(VLOOKUP($S$1,VLookups!$A$30:$B$31,2,FALSE)-AD$3),IF($G16="L",$N16,$M16),IF($G16="L",$M16,$N16),$B16,$D16))</f>
        <v/>
      </c>
      <c r="AE16" s="112" t="str">
        <f>IF(OR($M16="",$N16=""),"",_xlfn.BETA.INV(ABS(VLOOKUP($S$1,VLookups!$A$30:$B$31,2,FALSE)-AE$3),IF($G16="L",$N16,$M16),IF($G16="L",$M16,$N16),$B16,$D16))</f>
        <v/>
      </c>
      <c r="AF16" s="113" t="str">
        <f>IF(OR($M16="",$N16=""),"",_xlfn.BETA.INV(ABS(VLOOKUP($S$1,VLookups!$A$30:$B$31,2,FALSE)-AF$3),IF($G16="L",$N16,$M16),IF($G16="L",$M16,$N16),$B16,$D16))</f>
        <v/>
      </c>
      <c r="AG16" s="15"/>
      <c r="AH16" s="194" t="str">
        <f t="shared" si="26"/>
        <v/>
      </c>
      <c r="AI16" s="192" t="str">
        <f t="shared" si="27"/>
        <v/>
      </c>
      <c r="AJ16" s="177" t="str">
        <f t="shared" ref="AJ16" si="244">IF(ISNONTEXT($AH16),AI16+$AH16,"")</f>
        <v/>
      </c>
      <c r="AK16" s="177" t="str">
        <f t="shared" si="39"/>
        <v/>
      </c>
      <c r="AL16" s="177" t="str">
        <f t="shared" si="40"/>
        <v/>
      </c>
      <c r="AM16" s="177" t="str">
        <f t="shared" si="41"/>
        <v/>
      </c>
      <c r="AN16" s="177" t="str">
        <f t="shared" si="42"/>
        <v/>
      </c>
      <c r="AO16" s="177" t="str">
        <f t="shared" si="43"/>
        <v/>
      </c>
      <c r="AP16" s="177" t="str">
        <f t="shared" si="44"/>
        <v/>
      </c>
      <c r="AQ16" s="177" t="str">
        <f t="shared" si="45"/>
        <v/>
      </c>
      <c r="AR16" s="177" t="str">
        <f t="shared" si="46"/>
        <v/>
      </c>
      <c r="AS16" s="177" t="str">
        <f t="shared" si="47"/>
        <v/>
      </c>
      <c r="AT16" s="177" t="str">
        <f t="shared" si="48"/>
        <v/>
      </c>
      <c r="AU16" s="177" t="str">
        <f t="shared" si="49"/>
        <v/>
      </c>
      <c r="AV16" s="177" t="str">
        <f t="shared" si="50"/>
        <v/>
      </c>
      <c r="AW16" s="177" t="str">
        <f t="shared" si="51"/>
        <v/>
      </c>
      <c r="AX16" s="177" t="str">
        <f t="shared" si="52"/>
        <v/>
      </c>
      <c r="AY16" s="177" t="str">
        <f t="shared" si="53"/>
        <v/>
      </c>
      <c r="AZ16" s="177" t="str">
        <f t="shared" si="54"/>
        <v/>
      </c>
      <c r="BA16" s="177" t="str">
        <f t="shared" si="55"/>
        <v/>
      </c>
      <c r="BB16" s="177" t="str">
        <f t="shared" si="56"/>
        <v/>
      </c>
      <c r="BC16" s="177" t="str">
        <f t="shared" si="57"/>
        <v/>
      </c>
      <c r="BD16" s="177" t="str">
        <f t="shared" si="58"/>
        <v/>
      </c>
      <c r="BE16" s="177" t="str">
        <f t="shared" si="59"/>
        <v/>
      </c>
      <c r="BF16" s="177" t="str">
        <f t="shared" si="60"/>
        <v/>
      </c>
      <c r="BG16" s="177" t="str">
        <f t="shared" si="61"/>
        <v/>
      </c>
      <c r="BH16" s="177" t="str">
        <f t="shared" si="62"/>
        <v/>
      </c>
      <c r="BI16" s="177" t="str">
        <f t="shared" si="63"/>
        <v/>
      </c>
      <c r="BJ16" s="177" t="str">
        <f t="shared" si="64"/>
        <v/>
      </c>
      <c r="BK16" s="177" t="str">
        <f t="shared" si="65"/>
        <v/>
      </c>
      <c r="BL16" s="177" t="str">
        <f t="shared" si="66"/>
        <v/>
      </c>
      <c r="BM16" s="177" t="str">
        <f t="shared" si="67"/>
        <v/>
      </c>
      <c r="BN16" s="177" t="str">
        <f t="shared" si="68"/>
        <v/>
      </c>
      <c r="BO16" s="177" t="str">
        <f t="shared" si="69"/>
        <v/>
      </c>
      <c r="BP16" s="177" t="str">
        <f t="shared" si="70"/>
        <v/>
      </c>
      <c r="BQ16" s="177" t="str">
        <f t="shared" si="71"/>
        <v/>
      </c>
      <c r="BR16" s="177" t="str">
        <f t="shared" si="72"/>
        <v/>
      </c>
      <c r="BS16" s="177" t="str">
        <f t="shared" si="73"/>
        <v/>
      </c>
      <c r="BT16" s="177" t="str">
        <f t="shared" si="74"/>
        <v/>
      </c>
      <c r="BU16" s="177" t="str">
        <f t="shared" si="75"/>
        <v/>
      </c>
      <c r="BV16" s="177" t="str">
        <f t="shared" si="76"/>
        <v/>
      </c>
      <c r="BW16" s="177" t="str">
        <f t="shared" si="77"/>
        <v/>
      </c>
      <c r="BX16" s="177" t="str">
        <f t="shared" si="78"/>
        <v/>
      </c>
      <c r="BY16" s="177" t="str">
        <f t="shared" si="79"/>
        <v/>
      </c>
      <c r="BZ16" s="177" t="str">
        <f t="shared" si="80"/>
        <v/>
      </c>
      <c r="CA16" s="177" t="str">
        <f t="shared" si="81"/>
        <v/>
      </c>
      <c r="CB16" s="177" t="str">
        <f t="shared" si="82"/>
        <v/>
      </c>
      <c r="CC16" s="177" t="str">
        <f t="shared" si="83"/>
        <v/>
      </c>
      <c r="CD16" s="177" t="str">
        <f t="shared" si="84"/>
        <v/>
      </c>
      <c r="CE16" s="177" t="str">
        <f t="shared" si="85"/>
        <v/>
      </c>
      <c r="CF16" s="177" t="str">
        <f t="shared" si="86"/>
        <v/>
      </c>
      <c r="CG16" s="177" t="str">
        <f t="shared" si="87"/>
        <v/>
      </c>
      <c r="CH16" s="177" t="str">
        <f t="shared" si="88"/>
        <v/>
      </c>
      <c r="CI16" s="177" t="str">
        <f t="shared" si="89"/>
        <v/>
      </c>
      <c r="CJ16" s="177" t="str">
        <f t="shared" si="90"/>
        <v/>
      </c>
      <c r="CK16" s="177" t="str">
        <f t="shared" si="91"/>
        <v/>
      </c>
      <c r="CL16" s="177" t="str">
        <f t="shared" si="92"/>
        <v/>
      </c>
      <c r="CM16" s="177" t="str">
        <f t="shared" si="93"/>
        <v/>
      </c>
      <c r="CN16" s="177" t="str">
        <f t="shared" si="94"/>
        <v/>
      </c>
      <c r="CO16" s="177" t="str">
        <f t="shared" si="95"/>
        <v/>
      </c>
      <c r="CP16" s="177" t="str">
        <f t="shared" si="96"/>
        <v/>
      </c>
      <c r="CQ16" s="177" t="str">
        <f t="shared" si="97"/>
        <v/>
      </c>
      <c r="CR16" s="177" t="str">
        <f t="shared" si="98"/>
        <v/>
      </c>
      <c r="CS16" s="177" t="str">
        <f t="shared" si="99"/>
        <v/>
      </c>
      <c r="CT16" s="177" t="str">
        <f t="shared" si="100"/>
        <v/>
      </c>
      <c r="CU16" s="177" t="str">
        <f t="shared" si="101"/>
        <v/>
      </c>
      <c r="CV16" s="177" t="str">
        <f t="shared" si="32"/>
        <v/>
      </c>
      <c r="CW16" s="177" t="str">
        <f t="shared" si="102"/>
        <v/>
      </c>
      <c r="CX16" s="177" t="str">
        <f t="shared" si="103"/>
        <v/>
      </c>
      <c r="CY16" s="177" t="str">
        <f t="shared" si="104"/>
        <v/>
      </c>
      <c r="CZ16" s="177" t="str">
        <f t="shared" si="105"/>
        <v/>
      </c>
      <c r="DA16" s="177" t="str">
        <f t="shared" si="106"/>
        <v/>
      </c>
      <c r="DB16" s="177" t="str">
        <f t="shared" si="107"/>
        <v/>
      </c>
      <c r="DC16" s="177" t="str">
        <f t="shared" si="108"/>
        <v/>
      </c>
      <c r="DD16" s="177" t="str">
        <f t="shared" si="109"/>
        <v/>
      </c>
      <c r="DE16" s="177" t="str">
        <f t="shared" si="110"/>
        <v/>
      </c>
      <c r="DF16" s="177" t="str">
        <f t="shared" si="111"/>
        <v/>
      </c>
      <c r="DG16" s="177" t="str">
        <f t="shared" si="112"/>
        <v/>
      </c>
      <c r="DH16" s="177" t="str">
        <f t="shared" si="113"/>
        <v/>
      </c>
      <c r="DI16" s="177" t="str">
        <f t="shared" si="114"/>
        <v/>
      </c>
      <c r="DJ16" s="177" t="str">
        <f t="shared" si="115"/>
        <v/>
      </c>
      <c r="DK16" s="177" t="str">
        <f t="shared" si="116"/>
        <v/>
      </c>
      <c r="DL16" s="177" t="str">
        <f t="shared" si="117"/>
        <v/>
      </c>
      <c r="DM16" s="177" t="str">
        <f t="shared" si="118"/>
        <v/>
      </c>
      <c r="DN16" s="177" t="str">
        <f t="shared" si="119"/>
        <v/>
      </c>
      <c r="DO16" s="177" t="str">
        <f t="shared" si="120"/>
        <v/>
      </c>
      <c r="DP16" s="177" t="str">
        <f t="shared" si="121"/>
        <v/>
      </c>
      <c r="DQ16" s="177" t="str">
        <f t="shared" si="122"/>
        <v/>
      </c>
      <c r="DR16" s="177" t="str">
        <f t="shared" si="123"/>
        <v/>
      </c>
      <c r="DS16" s="177" t="str">
        <f t="shared" si="124"/>
        <v/>
      </c>
      <c r="DT16" s="177" t="str">
        <f t="shared" si="125"/>
        <v/>
      </c>
      <c r="DU16" s="177" t="str">
        <f t="shared" si="126"/>
        <v/>
      </c>
      <c r="DV16" s="177" t="str">
        <f t="shared" si="127"/>
        <v/>
      </c>
      <c r="DW16" s="177" t="str">
        <f t="shared" si="128"/>
        <v/>
      </c>
      <c r="DX16" s="177" t="str">
        <f t="shared" si="129"/>
        <v/>
      </c>
      <c r="DY16" s="177" t="str">
        <f t="shared" si="130"/>
        <v/>
      </c>
      <c r="DZ16" s="177" t="str">
        <f t="shared" si="131"/>
        <v/>
      </c>
      <c r="EA16" s="177" t="str">
        <f t="shared" si="132"/>
        <v/>
      </c>
      <c r="EB16" s="177" t="str">
        <f t="shared" si="133"/>
        <v/>
      </c>
      <c r="EC16" s="177" t="str">
        <f t="shared" si="134"/>
        <v/>
      </c>
      <c r="ED16" s="177" t="str">
        <f t="shared" si="135"/>
        <v/>
      </c>
      <c r="EE16" s="177" t="str">
        <f t="shared" si="136"/>
        <v/>
      </c>
      <c r="EF16" s="177" t="str">
        <f t="shared" si="137"/>
        <v/>
      </c>
      <c r="EG16" s="177" t="str">
        <f t="shared" si="138"/>
        <v/>
      </c>
      <c r="EH16" s="177" t="str">
        <f t="shared" si="139"/>
        <v/>
      </c>
      <c r="EI16" s="177" t="str">
        <f t="shared" si="140"/>
        <v/>
      </c>
      <c r="EJ16" s="177" t="str">
        <f t="shared" si="141"/>
        <v/>
      </c>
      <c r="EK16" s="177" t="str">
        <f t="shared" si="142"/>
        <v/>
      </c>
      <c r="EL16" s="177" t="str">
        <f t="shared" si="143"/>
        <v/>
      </c>
      <c r="EM16" s="177" t="str">
        <f t="shared" si="144"/>
        <v/>
      </c>
      <c r="EN16" s="177" t="str">
        <f t="shared" si="145"/>
        <v/>
      </c>
      <c r="EO16" s="177" t="str">
        <f t="shared" si="146"/>
        <v/>
      </c>
      <c r="EP16" s="177" t="str">
        <f t="shared" si="147"/>
        <v/>
      </c>
      <c r="EQ16" s="177" t="str">
        <f t="shared" si="148"/>
        <v/>
      </c>
      <c r="ER16" s="177" t="str">
        <f t="shared" si="149"/>
        <v/>
      </c>
      <c r="ES16" s="177" t="str">
        <f t="shared" si="150"/>
        <v/>
      </c>
      <c r="ET16" s="177" t="str">
        <f t="shared" si="151"/>
        <v/>
      </c>
      <c r="EU16" s="177" t="str">
        <f t="shared" si="152"/>
        <v/>
      </c>
      <c r="EV16" s="177" t="str">
        <f t="shared" si="153"/>
        <v/>
      </c>
      <c r="EW16" s="177" t="str">
        <f t="shared" si="154"/>
        <v/>
      </c>
      <c r="EX16" s="177" t="str">
        <f t="shared" si="155"/>
        <v/>
      </c>
      <c r="EY16" s="177" t="str">
        <f t="shared" si="156"/>
        <v/>
      </c>
      <c r="EZ16" s="177" t="str">
        <f t="shared" si="157"/>
        <v/>
      </c>
      <c r="FA16" s="177" t="str">
        <f t="shared" si="158"/>
        <v/>
      </c>
      <c r="FB16" s="177" t="str">
        <f t="shared" si="159"/>
        <v/>
      </c>
      <c r="FC16" s="177" t="str">
        <f t="shared" si="160"/>
        <v/>
      </c>
      <c r="FD16" s="177" t="str">
        <f t="shared" si="161"/>
        <v/>
      </c>
      <c r="FE16" s="177" t="str">
        <f t="shared" si="162"/>
        <v/>
      </c>
      <c r="FF16" s="177" t="str">
        <f t="shared" si="163"/>
        <v/>
      </c>
      <c r="FG16" s="177" t="str">
        <f t="shared" si="164"/>
        <v/>
      </c>
      <c r="FH16" s="177" t="str">
        <f t="shared" si="33"/>
        <v/>
      </c>
      <c r="FI16" s="177" t="str">
        <f t="shared" si="165"/>
        <v/>
      </c>
      <c r="FJ16" s="177" t="str">
        <f t="shared" si="166"/>
        <v/>
      </c>
      <c r="FK16" s="177" t="str">
        <f t="shared" si="167"/>
        <v/>
      </c>
      <c r="FL16" s="177" t="str">
        <f t="shared" si="168"/>
        <v/>
      </c>
      <c r="FM16" s="177" t="str">
        <f t="shared" si="169"/>
        <v/>
      </c>
      <c r="FN16" s="177" t="str">
        <f t="shared" si="170"/>
        <v/>
      </c>
      <c r="FO16" s="177" t="str">
        <f t="shared" si="171"/>
        <v/>
      </c>
      <c r="FP16" s="177" t="str">
        <f t="shared" si="172"/>
        <v/>
      </c>
      <c r="FQ16" s="177" t="str">
        <f t="shared" si="173"/>
        <v/>
      </c>
      <c r="FR16" s="177" t="str">
        <f t="shared" si="174"/>
        <v/>
      </c>
      <c r="FS16" s="177" t="str">
        <f t="shared" si="175"/>
        <v/>
      </c>
      <c r="FT16" s="177" t="str">
        <f t="shared" si="176"/>
        <v/>
      </c>
      <c r="FU16" s="177" t="str">
        <f t="shared" si="177"/>
        <v/>
      </c>
      <c r="FV16" s="177" t="str">
        <f t="shared" si="178"/>
        <v/>
      </c>
      <c r="FW16" s="177" t="str">
        <f t="shared" si="179"/>
        <v/>
      </c>
      <c r="FX16" s="177" t="str">
        <f t="shared" si="180"/>
        <v/>
      </c>
      <c r="FY16" s="177" t="str">
        <f t="shared" si="181"/>
        <v/>
      </c>
      <c r="FZ16" s="177" t="str">
        <f t="shared" si="182"/>
        <v/>
      </c>
      <c r="GA16" s="177" t="str">
        <f t="shared" si="183"/>
        <v/>
      </c>
      <c r="GB16" s="177" t="str">
        <f t="shared" si="184"/>
        <v/>
      </c>
      <c r="GC16" s="177" t="str">
        <f t="shared" si="185"/>
        <v/>
      </c>
      <c r="GD16" s="177" t="str">
        <f t="shared" si="186"/>
        <v/>
      </c>
      <c r="GE16" s="177" t="str">
        <f t="shared" si="187"/>
        <v/>
      </c>
      <c r="GF16" s="177" t="str">
        <f t="shared" si="188"/>
        <v/>
      </c>
      <c r="GG16" s="177" t="str">
        <f t="shared" si="189"/>
        <v/>
      </c>
      <c r="GH16" s="177" t="str">
        <f t="shared" si="190"/>
        <v/>
      </c>
      <c r="GI16" s="177" t="str">
        <f t="shared" si="191"/>
        <v/>
      </c>
      <c r="GJ16" s="177" t="str">
        <f t="shared" si="192"/>
        <v/>
      </c>
      <c r="GK16" s="177" t="str">
        <f t="shared" si="193"/>
        <v/>
      </c>
      <c r="GL16" s="177" t="str">
        <f t="shared" si="194"/>
        <v/>
      </c>
      <c r="GM16" s="177" t="str">
        <f t="shared" si="195"/>
        <v/>
      </c>
      <c r="GN16" s="177" t="str">
        <f t="shared" si="196"/>
        <v/>
      </c>
      <c r="GO16" s="177" t="str">
        <f t="shared" si="197"/>
        <v/>
      </c>
      <c r="GP16" s="177" t="str">
        <f t="shared" si="198"/>
        <v/>
      </c>
      <c r="GQ16" s="177" t="str">
        <f t="shared" si="199"/>
        <v/>
      </c>
      <c r="GR16" s="177" t="str">
        <f t="shared" si="200"/>
        <v/>
      </c>
      <c r="GS16" s="177" t="str">
        <f t="shared" si="201"/>
        <v/>
      </c>
      <c r="GT16" s="177" t="str">
        <f t="shared" si="202"/>
        <v/>
      </c>
      <c r="GU16" s="177" t="str">
        <f t="shared" si="203"/>
        <v/>
      </c>
      <c r="GV16" s="177" t="str">
        <f t="shared" si="204"/>
        <v/>
      </c>
      <c r="GW16" s="177" t="str">
        <f t="shared" si="205"/>
        <v/>
      </c>
      <c r="GX16" s="177" t="str">
        <f t="shared" si="206"/>
        <v/>
      </c>
      <c r="GY16" s="177" t="str">
        <f t="shared" si="207"/>
        <v/>
      </c>
      <c r="GZ16" s="177" t="str">
        <f t="shared" si="208"/>
        <v/>
      </c>
      <c r="HA16" s="177" t="str">
        <f t="shared" si="209"/>
        <v/>
      </c>
      <c r="HB16" s="177" t="str">
        <f t="shared" si="210"/>
        <v/>
      </c>
      <c r="HC16" s="177" t="str">
        <f t="shared" si="211"/>
        <v/>
      </c>
      <c r="HD16" s="177" t="str">
        <f t="shared" si="212"/>
        <v/>
      </c>
      <c r="HE16" s="177" t="str">
        <f t="shared" si="213"/>
        <v/>
      </c>
      <c r="HF16" s="177" t="str">
        <f t="shared" si="214"/>
        <v/>
      </c>
      <c r="HG16" s="177" t="str">
        <f t="shared" si="215"/>
        <v/>
      </c>
      <c r="HH16" s="177" t="str">
        <f t="shared" si="216"/>
        <v/>
      </c>
      <c r="HI16" s="177" t="str">
        <f t="shared" si="217"/>
        <v/>
      </c>
      <c r="HJ16" s="177" t="str">
        <f t="shared" si="218"/>
        <v/>
      </c>
      <c r="HK16" s="177" t="str">
        <f t="shared" si="219"/>
        <v/>
      </c>
      <c r="HL16" s="177" t="str">
        <f t="shared" si="220"/>
        <v/>
      </c>
      <c r="HM16" s="177" t="str">
        <f t="shared" si="221"/>
        <v/>
      </c>
      <c r="HN16" s="177" t="str">
        <f t="shared" si="222"/>
        <v/>
      </c>
      <c r="HO16" s="177" t="str">
        <f t="shared" si="223"/>
        <v/>
      </c>
      <c r="HP16" s="177" t="str">
        <f t="shared" si="224"/>
        <v/>
      </c>
      <c r="HQ16" s="177" t="str">
        <f t="shared" si="225"/>
        <v/>
      </c>
      <c r="HR16" s="177" t="str">
        <f t="shared" si="226"/>
        <v/>
      </c>
      <c r="HS16" s="177" t="str">
        <f t="shared" si="227"/>
        <v/>
      </c>
      <c r="HT16" s="177" t="str">
        <f t="shared" si="34"/>
        <v/>
      </c>
      <c r="HU16" s="177" t="str">
        <f t="shared" si="9"/>
        <v/>
      </c>
      <c r="HV16" s="177" t="str">
        <f t="shared" si="9"/>
        <v/>
      </c>
      <c r="HW16" s="177" t="str">
        <f t="shared" si="9"/>
        <v/>
      </c>
      <c r="HX16" s="177" t="str">
        <f t="shared" si="9"/>
        <v/>
      </c>
      <c r="HY16" s="177" t="str">
        <f t="shared" si="9"/>
        <v/>
      </c>
      <c r="HZ16" s="177" t="str">
        <f t="shared" si="9"/>
        <v/>
      </c>
      <c r="IA16" s="192" t="str">
        <f t="shared" si="29"/>
        <v/>
      </c>
      <c r="IB16" s="193" t="e">
        <f t="shared" si="10"/>
        <v>#N/A</v>
      </c>
      <c r="IC16" s="193" t="e">
        <f t="shared" si="239"/>
        <v>#N/A</v>
      </c>
      <c r="ID16" s="193" t="e">
        <f t="shared" si="239"/>
        <v>#N/A</v>
      </c>
      <c r="IE16" s="193" t="e">
        <f t="shared" si="239"/>
        <v>#N/A</v>
      </c>
      <c r="IF16" s="193" t="e">
        <f t="shared" si="235"/>
        <v>#N/A</v>
      </c>
      <c r="IG16" s="193" t="e">
        <f t="shared" si="235"/>
        <v>#N/A</v>
      </c>
      <c r="IH16" s="193" t="e">
        <f t="shared" si="235"/>
        <v>#N/A</v>
      </c>
      <c r="II16" s="193" t="e">
        <f t="shared" si="235"/>
        <v>#N/A</v>
      </c>
      <c r="IJ16" s="193" t="e">
        <f t="shared" si="235"/>
        <v>#N/A</v>
      </c>
      <c r="IK16" s="193" t="e">
        <f t="shared" si="235"/>
        <v>#N/A</v>
      </c>
      <c r="IL16" s="193" t="e">
        <f t="shared" si="235"/>
        <v>#N/A</v>
      </c>
      <c r="IM16" s="193" t="e">
        <f t="shared" si="235"/>
        <v>#N/A</v>
      </c>
      <c r="IN16" s="193" t="e">
        <f t="shared" si="235"/>
        <v>#N/A</v>
      </c>
      <c r="IO16" s="193" t="e">
        <f t="shared" si="235"/>
        <v>#N/A</v>
      </c>
      <c r="IP16" s="193" t="e">
        <f t="shared" si="235"/>
        <v>#N/A</v>
      </c>
      <c r="IQ16" s="193" t="e">
        <f t="shared" si="235"/>
        <v>#N/A</v>
      </c>
      <c r="IR16" s="193" t="e">
        <f t="shared" si="235"/>
        <v>#N/A</v>
      </c>
      <c r="IS16" s="193" t="e">
        <f t="shared" si="235"/>
        <v>#N/A</v>
      </c>
      <c r="IT16" s="193" t="e">
        <f t="shared" si="235"/>
        <v>#N/A</v>
      </c>
      <c r="IU16" s="193" t="e">
        <f t="shared" ref="IU16:KM21" si="245">IF(ISNONTEXT($Q16),IF($G16="R",_xlfn.BETA.DIST(BB16,$M16,$N16,FALSE,$B16,$D16),_xlfn.BETA.DIST(BB16,$N16,$M16,FALSE,$B16,$D16)),NA())</f>
        <v>#N/A</v>
      </c>
      <c r="IV16" s="193" t="e">
        <f t="shared" si="245"/>
        <v>#N/A</v>
      </c>
      <c r="IW16" s="193" t="e">
        <f t="shared" si="245"/>
        <v>#N/A</v>
      </c>
      <c r="IX16" s="193" t="e">
        <f t="shared" si="245"/>
        <v>#N/A</v>
      </c>
      <c r="IY16" s="193" t="e">
        <f t="shared" si="245"/>
        <v>#N/A</v>
      </c>
      <c r="IZ16" s="193" t="e">
        <f t="shared" si="245"/>
        <v>#N/A</v>
      </c>
      <c r="JA16" s="193" t="e">
        <f t="shared" si="245"/>
        <v>#N/A</v>
      </c>
      <c r="JB16" s="193" t="e">
        <f t="shared" si="245"/>
        <v>#N/A</v>
      </c>
      <c r="JC16" s="193" t="e">
        <f t="shared" si="245"/>
        <v>#N/A</v>
      </c>
      <c r="JD16" s="193" t="e">
        <f t="shared" si="245"/>
        <v>#N/A</v>
      </c>
      <c r="JE16" s="193" t="e">
        <f t="shared" si="245"/>
        <v>#N/A</v>
      </c>
      <c r="JF16" s="193" t="e">
        <f t="shared" si="245"/>
        <v>#N/A</v>
      </c>
      <c r="JG16" s="193" t="e">
        <f t="shared" si="245"/>
        <v>#N/A</v>
      </c>
      <c r="JH16" s="193" t="e">
        <f t="shared" si="245"/>
        <v>#N/A</v>
      </c>
      <c r="JI16" s="193" t="e">
        <f t="shared" si="245"/>
        <v>#N/A</v>
      </c>
      <c r="JJ16" s="193" t="e">
        <f t="shared" si="245"/>
        <v>#N/A</v>
      </c>
      <c r="JK16" s="193" t="e">
        <f t="shared" si="245"/>
        <v>#N/A</v>
      </c>
      <c r="JL16" s="193" t="e">
        <f t="shared" si="245"/>
        <v>#N/A</v>
      </c>
      <c r="JM16" s="193" t="e">
        <f t="shared" si="245"/>
        <v>#N/A</v>
      </c>
      <c r="JN16" s="193" t="e">
        <f t="shared" si="245"/>
        <v>#N/A</v>
      </c>
      <c r="JO16" s="193" t="e">
        <f t="shared" si="245"/>
        <v>#N/A</v>
      </c>
      <c r="JP16" s="193" t="e">
        <f t="shared" si="245"/>
        <v>#N/A</v>
      </c>
      <c r="JQ16" s="193" t="e">
        <f t="shared" si="245"/>
        <v>#N/A</v>
      </c>
      <c r="JR16" s="193" t="e">
        <f t="shared" si="245"/>
        <v>#N/A</v>
      </c>
      <c r="JS16" s="193" t="e">
        <f t="shared" si="245"/>
        <v>#N/A</v>
      </c>
      <c r="JT16" s="193" t="e">
        <f t="shared" si="245"/>
        <v>#N/A</v>
      </c>
      <c r="JU16" s="193" t="e">
        <f t="shared" si="245"/>
        <v>#N/A</v>
      </c>
      <c r="JV16" s="193" t="e">
        <f t="shared" si="245"/>
        <v>#N/A</v>
      </c>
      <c r="JW16" s="193" t="e">
        <f t="shared" si="245"/>
        <v>#N/A</v>
      </c>
      <c r="JX16" s="193" t="e">
        <f t="shared" si="245"/>
        <v>#N/A</v>
      </c>
      <c r="JY16" s="193" t="e">
        <f t="shared" si="245"/>
        <v>#N/A</v>
      </c>
      <c r="JZ16" s="193" t="e">
        <f t="shared" si="245"/>
        <v>#N/A</v>
      </c>
      <c r="KA16" s="193" t="e">
        <f t="shared" si="245"/>
        <v>#N/A</v>
      </c>
      <c r="KB16" s="193" t="e">
        <f t="shared" si="245"/>
        <v>#N/A</v>
      </c>
      <c r="KC16" s="193" t="e">
        <f t="shared" si="245"/>
        <v>#N/A</v>
      </c>
      <c r="KD16" s="193" t="e">
        <f t="shared" si="245"/>
        <v>#N/A</v>
      </c>
      <c r="KE16" s="193" t="e">
        <f t="shared" si="245"/>
        <v>#N/A</v>
      </c>
      <c r="KF16" s="193" t="e">
        <f t="shared" si="245"/>
        <v>#N/A</v>
      </c>
      <c r="KG16" s="193" t="e">
        <f t="shared" si="245"/>
        <v>#N/A</v>
      </c>
      <c r="KH16" s="193" t="e">
        <f t="shared" si="245"/>
        <v>#N/A</v>
      </c>
      <c r="KI16" s="193" t="e">
        <f t="shared" si="245"/>
        <v>#N/A</v>
      </c>
      <c r="KJ16" s="193" t="e">
        <f t="shared" si="245"/>
        <v>#N/A</v>
      </c>
      <c r="KK16" s="193" t="e">
        <f t="shared" si="245"/>
        <v>#N/A</v>
      </c>
      <c r="KL16" s="193" t="e">
        <f t="shared" si="245"/>
        <v>#N/A</v>
      </c>
      <c r="KM16" s="193" t="e">
        <f t="shared" si="245"/>
        <v>#N/A</v>
      </c>
      <c r="KN16" s="193" t="e">
        <f t="shared" si="35"/>
        <v>#N/A</v>
      </c>
      <c r="KO16" s="193" t="e">
        <f t="shared" si="240"/>
        <v>#N/A</v>
      </c>
      <c r="KP16" s="193" t="e">
        <f t="shared" si="240"/>
        <v>#N/A</v>
      </c>
      <c r="KQ16" s="193" t="e">
        <f t="shared" si="240"/>
        <v>#N/A</v>
      </c>
      <c r="KR16" s="193" t="e">
        <f t="shared" si="236"/>
        <v>#N/A</v>
      </c>
      <c r="KS16" s="193" t="e">
        <f t="shared" si="236"/>
        <v>#N/A</v>
      </c>
      <c r="KT16" s="193" t="e">
        <f t="shared" si="236"/>
        <v>#N/A</v>
      </c>
      <c r="KU16" s="193" t="e">
        <f t="shared" si="236"/>
        <v>#N/A</v>
      </c>
      <c r="KV16" s="193" t="e">
        <f t="shared" si="236"/>
        <v>#N/A</v>
      </c>
      <c r="KW16" s="193" t="e">
        <f t="shared" si="236"/>
        <v>#N/A</v>
      </c>
      <c r="KX16" s="193" t="e">
        <f t="shared" si="236"/>
        <v>#N/A</v>
      </c>
      <c r="KY16" s="193" t="e">
        <f t="shared" si="236"/>
        <v>#N/A</v>
      </c>
      <c r="KZ16" s="193" t="e">
        <f t="shared" si="236"/>
        <v>#N/A</v>
      </c>
      <c r="LA16" s="193" t="e">
        <f t="shared" si="236"/>
        <v>#N/A</v>
      </c>
      <c r="LB16" s="193" t="e">
        <f t="shared" si="236"/>
        <v>#N/A</v>
      </c>
      <c r="LC16" s="193" t="e">
        <f t="shared" si="236"/>
        <v>#N/A</v>
      </c>
      <c r="LD16" s="193" t="e">
        <f t="shared" si="236"/>
        <v>#N/A</v>
      </c>
      <c r="LE16" s="193" t="e">
        <f t="shared" si="236"/>
        <v>#N/A</v>
      </c>
      <c r="LF16" s="193" t="e">
        <f t="shared" si="236"/>
        <v>#N/A</v>
      </c>
      <c r="LG16" s="193" t="e">
        <f t="shared" ref="LG16:MY21" si="246">IF(ISNONTEXT($Q16),IF($G16="R",_xlfn.BETA.DIST(DN16,$M16,$N16,FALSE,$B16,$D16),_xlfn.BETA.DIST(DN16,$N16,$M16,FALSE,$B16,$D16)),NA())</f>
        <v>#N/A</v>
      </c>
      <c r="LH16" s="193" t="e">
        <f t="shared" si="246"/>
        <v>#N/A</v>
      </c>
      <c r="LI16" s="193" t="e">
        <f t="shared" si="246"/>
        <v>#N/A</v>
      </c>
      <c r="LJ16" s="193" t="e">
        <f t="shared" si="246"/>
        <v>#N/A</v>
      </c>
      <c r="LK16" s="193" t="e">
        <f t="shared" si="246"/>
        <v>#N/A</v>
      </c>
      <c r="LL16" s="193" t="e">
        <f t="shared" si="246"/>
        <v>#N/A</v>
      </c>
      <c r="LM16" s="193" t="e">
        <f t="shared" si="246"/>
        <v>#N/A</v>
      </c>
      <c r="LN16" s="193" t="e">
        <f t="shared" si="246"/>
        <v>#N/A</v>
      </c>
      <c r="LO16" s="193" t="e">
        <f t="shared" si="246"/>
        <v>#N/A</v>
      </c>
      <c r="LP16" s="193" t="e">
        <f t="shared" si="246"/>
        <v>#N/A</v>
      </c>
      <c r="LQ16" s="193" t="e">
        <f t="shared" si="246"/>
        <v>#N/A</v>
      </c>
      <c r="LR16" s="193" t="e">
        <f t="shared" si="246"/>
        <v>#N/A</v>
      </c>
      <c r="LS16" s="193" t="e">
        <f t="shared" si="246"/>
        <v>#N/A</v>
      </c>
      <c r="LT16" s="193" t="e">
        <f t="shared" si="246"/>
        <v>#N/A</v>
      </c>
      <c r="LU16" s="193" t="e">
        <f t="shared" si="246"/>
        <v>#N/A</v>
      </c>
      <c r="LV16" s="193" t="e">
        <f t="shared" si="246"/>
        <v>#N/A</v>
      </c>
      <c r="LW16" s="193" t="e">
        <f t="shared" si="246"/>
        <v>#N/A</v>
      </c>
      <c r="LX16" s="193" t="e">
        <f t="shared" si="246"/>
        <v>#N/A</v>
      </c>
      <c r="LY16" s="193" t="e">
        <f t="shared" si="246"/>
        <v>#N/A</v>
      </c>
      <c r="LZ16" s="193" t="e">
        <f t="shared" si="246"/>
        <v>#N/A</v>
      </c>
      <c r="MA16" s="193" t="e">
        <f t="shared" si="246"/>
        <v>#N/A</v>
      </c>
      <c r="MB16" s="193" t="e">
        <f t="shared" si="246"/>
        <v>#N/A</v>
      </c>
      <c r="MC16" s="193" t="e">
        <f t="shared" si="246"/>
        <v>#N/A</v>
      </c>
      <c r="MD16" s="193" t="e">
        <f t="shared" si="246"/>
        <v>#N/A</v>
      </c>
      <c r="ME16" s="193" t="e">
        <f t="shared" si="246"/>
        <v>#N/A</v>
      </c>
      <c r="MF16" s="193" t="e">
        <f t="shared" si="246"/>
        <v>#N/A</v>
      </c>
      <c r="MG16" s="193" t="e">
        <f t="shared" si="246"/>
        <v>#N/A</v>
      </c>
      <c r="MH16" s="193" t="e">
        <f t="shared" si="246"/>
        <v>#N/A</v>
      </c>
      <c r="MI16" s="193" t="e">
        <f t="shared" si="246"/>
        <v>#N/A</v>
      </c>
      <c r="MJ16" s="193" t="e">
        <f t="shared" si="246"/>
        <v>#N/A</v>
      </c>
      <c r="MK16" s="193" t="e">
        <f t="shared" si="246"/>
        <v>#N/A</v>
      </c>
      <c r="ML16" s="193" t="e">
        <f t="shared" si="246"/>
        <v>#N/A</v>
      </c>
      <c r="MM16" s="193" t="e">
        <f t="shared" si="246"/>
        <v>#N/A</v>
      </c>
      <c r="MN16" s="193" t="e">
        <f t="shared" si="246"/>
        <v>#N/A</v>
      </c>
      <c r="MO16" s="193" t="e">
        <f t="shared" si="246"/>
        <v>#N/A</v>
      </c>
      <c r="MP16" s="193" t="e">
        <f t="shared" si="246"/>
        <v>#N/A</v>
      </c>
      <c r="MQ16" s="193" t="e">
        <f t="shared" si="246"/>
        <v>#N/A</v>
      </c>
      <c r="MR16" s="193" t="e">
        <f t="shared" si="246"/>
        <v>#N/A</v>
      </c>
      <c r="MS16" s="193" t="e">
        <f t="shared" si="246"/>
        <v>#N/A</v>
      </c>
      <c r="MT16" s="193" t="e">
        <f t="shared" si="246"/>
        <v>#N/A</v>
      </c>
      <c r="MU16" s="193" t="e">
        <f t="shared" si="246"/>
        <v>#N/A</v>
      </c>
      <c r="MV16" s="193" t="e">
        <f t="shared" si="246"/>
        <v>#N/A</v>
      </c>
      <c r="MW16" s="193" t="e">
        <f t="shared" si="246"/>
        <v>#N/A</v>
      </c>
      <c r="MX16" s="193" t="e">
        <f t="shared" si="246"/>
        <v>#N/A</v>
      </c>
      <c r="MY16" s="193" t="e">
        <f t="shared" si="246"/>
        <v>#N/A</v>
      </c>
      <c r="MZ16" s="193" t="e">
        <f t="shared" si="36"/>
        <v>#N/A</v>
      </c>
      <c r="NA16" s="193" t="e">
        <f t="shared" si="241"/>
        <v>#N/A</v>
      </c>
      <c r="NB16" s="193" t="e">
        <f t="shared" si="241"/>
        <v>#N/A</v>
      </c>
      <c r="NC16" s="193" t="e">
        <f t="shared" si="241"/>
        <v>#N/A</v>
      </c>
      <c r="ND16" s="193" t="e">
        <f t="shared" si="237"/>
        <v>#N/A</v>
      </c>
      <c r="NE16" s="193" t="e">
        <f t="shared" si="237"/>
        <v>#N/A</v>
      </c>
      <c r="NF16" s="193" t="e">
        <f t="shared" si="237"/>
        <v>#N/A</v>
      </c>
      <c r="NG16" s="193" t="e">
        <f t="shared" si="237"/>
        <v>#N/A</v>
      </c>
      <c r="NH16" s="193" t="e">
        <f t="shared" si="237"/>
        <v>#N/A</v>
      </c>
      <c r="NI16" s="193" t="e">
        <f t="shared" si="237"/>
        <v>#N/A</v>
      </c>
      <c r="NJ16" s="193" t="e">
        <f t="shared" si="237"/>
        <v>#N/A</v>
      </c>
      <c r="NK16" s="193" t="e">
        <f t="shared" si="237"/>
        <v>#N/A</v>
      </c>
      <c r="NL16" s="193" t="e">
        <f t="shared" si="237"/>
        <v>#N/A</v>
      </c>
      <c r="NM16" s="193" t="e">
        <f t="shared" si="237"/>
        <v>#N/A</v>
      </c>
      <c r="NN16" s="193" t="e">
        <f t="shared" si="237"/>
        <v>#N/A</v>
      </c>
      <c r="NO16" s="193" t="e">
        <f t="shared" si="237"/>
        <v>#N/A</v>
      </c>
      <c r="NP16" s="193" t="e">
        <f t="shared" si="237"/>
        <v>#N/A</v>
      </c>
      <c r="NQ16" s="193" t="e">
        <f t="shared" si="237"/>
        <v>#N/A</v>
      </c>
      <c r="NR16" s="193" t="e">
        <f t="shared" si="237"/>
        <v>#N/A</v>
      </c>
      <c r="NS16" s="193" t="e">
        <f t="shared" ref="NS16:PK21" si="247">IF(ISNONTEXT($Q16),IF($G16="R",_xlfn.BETA.DIST(FZ16,$M16,$N16,FALSE,$B16,$D16),_xlfn.BETA.DIST(FZ16,$N16,$M16,FALSE,$B16,$D16)),NA())</f>
        <v>#N/A</v>
      </c>
      <c r="NT16" s="193" t="e">
        <f t="shared" si="247"/>
        <v>#N/A</v>
      </c>
      <c r="NU16" s="193" t="e">
        <f t="shared" si="247"/>
        <v>#N/A</v>
      </c>
      <c r="NV16" s="193" t="e">
        <f t="shared" si="247"/>
        <v>#N/A</v>
      </c>
      <c r="NW16" s="193" t="e">
        <f t="shared" si="247"/>
        <v>#N/A</v>
      </c>
      <c r="NX16" s="193" t="e">
        <f t="shared" si="247"/>
        <v>#N/A</v>
      </c>
      <c r="NY16" s="193" t="e">
        <f t="shared" si="247"/>
        <v>#N/A</v>
      </c>
      <c r="NZ16" s="193" t="e">
        <f t="shared" si="247"/>
        <v>#N/A</v>
      </c>
      <c r="OA16" s="193" t="e">
        <f t="shared" si="247"/>
        <v>#N/A</v>
      </c>
      <c r="OB16" s="193" t="e">
        <f t="shared" si="247"/>
        <v>#N/A</v>
      </c>
      <c r="OC16" s="193" t="e">
        <f t="shared" si="247"/>
        <v>#N/A</v>
      </c>
      <c r="OD16" s="193" t="e">
        <f t="shared" si="247"/>
        <v>#N/A</v>
      </c>
      <c r="OE16" s="193" t="e">
        <f t="shared" si="247"/>
        <v>#N/A</v>
      </c>
      <c r="OF16" s="193" t="e">
        <f t="shared" si="247"/>
        <v>#N/A</v>
      </c>
      <c r="OG16" s="193" t="e">
        <f t="shared" si="247"/>
        <v>#N/A</v>
      </c>
      <c r="OH16" s="193" t="e">
        <f t="shared" si="247"/>
        <v>#N/A</v>
      </c>
      <c r="OI16" s="193" t="e">
        <f t="shared" si="247"/>
        <v>#N/A</v>
      </c>
      <c r="OJ16" s="193" t="e">
        <f t="shared" si="247"/>
        <v>#N/A</v>
      </c>
      <c r="OK16" s="193" t="e">
        <f t="shared" si="247"/>
        <v>#N/A</v>
      </c>
      <c r="OL16" s="193" t="e">
        <f t="shared" si="247"/>
        <v>#N/A</v>
      </c>
      <c r="OM16" s="193" t="e">
        <f t="shared" si="247"/>
        <v>#N/A</v>
      </c>
      <c r="ON16" s="193" t="e">
        <f t="shared" si="247"/>
        <v>#N/A</v>
      </c>
      <c r="OO16" s="193" t="e">
        <f t="shared" si="247"/>
        <v>#N/A</v>
      </c>
      <c r="OP16" s="193" t="e">
        <f t="shared" si="247"/>
        <v>#N/A</v>
      </c>
      <c r="OQ16" s="193" t="e">
        <f t="shared" si="247"/>
        <v>#N/A</v>
      </c>
      <c r="OR16" s="193" t="e">
        <f t="shared" si="247"/>
        <v>#N/A</v>
      </c>
      <c r="OS16" s="193" t="e">
        <f t="shared" si="247"/>
        <v>#N/A</v>
      </c>
      <c r="OT16" s="193" t="e">
        <f t="shared" si="247"/>
        <v>#N/A</v>
      </c>
      <c r="OU16" s="193" t="e">
        <f t="shared" si="247"/>
        <v>#N/A</v>
      </c>
      <c r="OV16" s="193" t="e">
        <f t="shared" si="247"/>
        <v>#N/A</v>
      </c>
      <c r="OW16" s="193" t="e">
        <f t="shared" si="247"/>
        <v>#N/A</v>
      </c>
      <c r="OX16" s="193" t="e">
        <f t="shared" si="247"/>
        <v>#N/A</v>
      </c>
      <c r="OY16" s="193" t="e">
        <f t="shared" si="247"/>
        <v>#N/A</v>
      </c>
      <c r="OZ16" s="193" t="e">
        <f t="shared" si="247"/>
        <v>#N/A</v>
      </c>
      <c r="PA16" s="193" t="e">
        <f t="shared" si="247"/>
        <v>#N/A</v>
      </c>
      <c r="PB16" s="193" t="e">
        <f t="shared" si="247"/>
        <v>#N/A</v>
      </c>
      <c r="PC16" s="193" t="e">
        <f t="shared" si="247"/>
        <v>#N/A</v>
      </c>
      <c r="PD16" s="193" t="e">
        <f t="shared" si="247"/>
        <v>#N/A</v>
      </c>
      <c r="PE16" s="193" t="e">
        <f t="shared" si="247"/>
        <v>#N/A</v>
      </c>
      <c r="PF16" s="193" t="e">
        <f t="shared" si="247"/>
        <v>#N/A</v>
      </c>
      <c r="PG16" s="193" t="e">
        <f t="shared" si="247"/>
        <v>#N/A</v>
      </c>
      <c r="PH16" s="193" t="e">
        <f t="shared" si="247"/>
        <v>#N/A</v>
      </c>
      <c r="PI16" s="193" t="e">
        <f t="shared" si="247"/>
        <v>#N/A</v>
      </c>
      <c r="PJ16" s="193" t="e">
        <f t="shared" si="247"/>
        <v>#N/A</v>
      </c>
      <c r="PK16" s="193" t="e">
        <f t="shared" si="247"/>
        <v>#N/A</v>
      </c>
      <c r="PL16" s="193" t="e">
        <f t="shared" si="37"/>
        <v>#N/A</v>
      </c>
      <c r="PM16" s="193" t="e">
        <f t="shared" si="14"/>
        <v>#N/A</v>
      </c>
      <c r="PN16" s="193" t="e">
        <f t="shared" si="14"/>
        <v>#N/A</v>
      </c>
      <c r="PO16" s="193" t="e">
        <f t="shared" si="14"/>
        <v>#N/A</v>
      </c>
      <c r="PP16" s="193" t="e">
        <f t="shared" si="14"/>
        <v>#N/A</v>
      </c>
      <c r="PQ16" s="193" t="e">
        <f t="shared" si="14"/>
        <v>#N/A</v>
      </c>
      <c r="PR16" s="193" t="e">
        <f t="shared" si="14"/>
        <v>#N/A</v>
      </c>
      <c r="PS16" s="193" t="e">
        <f t="shared" si="14"/>
        <v>#N/A</v>
      </c>
      <c r="PT16" s="193" t="e">
        <f t="shared" si="14"/>
        <v>#N/A</v>
      </c>
    </row>
    <row r="17" spans="1:436" hidden="1" x14ac:dyDescent="0.45">
      <c r="A17" s="20">
        <v>14</v>
      </c>
      <c r="B17" s="101" t="str">
        <f t="shared" si="15"/>
        <v/>
      </c>
      <c r="C17" s="115"/>
      <c r="D17" s="101" t="str">
        <f t="shared" si="16"/>
        <v/>
      </c>
      <c r="E17" s="110" t="str">
        <f t="shared" si="17"/>
        <v/>
      </c>
      <c r="F17" s="21" t="str">
        <f t="shared" si="18"/>
        <v/>
      </c>
      <c r="G17" s="22" t="str">
        <f t="shared" si="19"/>
        <v/>
      </c>
      <c r="H17" s="23" t="str">
        <f>IF(F17="","",IF(OR($F17&lt;Skew!$B$3,$F17=Skew!$B$3),IF($F17&gt;Skew!$C$3,Skew!$A$3,IF($F17&gt;Skew!$C$4,Skew!$A$4,IF($F17&gt;Skew!$C$5,Skew!$A$5,IF($F17&gt;Skew!$C$6,Skew!$A$6,IF($F17&gt;Skew!$C$7,Skew!$A$7,IF($F17&gt;Skew!$C$8,Skew!$A$8,IF($F17&gt;Skew!$C$9,Skew!$A$9,IF($F17&gt;Skew!$C$10,Skew!$A$10,IF($F17&gt;Skew!$C$11,Skew!$A$11,IF($F17&gt;Skew!$C$12,Skew!$A$12,IF($F17&gt;Skew!$C$13,Skew!$A$13,IF($F17&gt;Skew!$C$14,Skew!$A$14,IF($F17&gt;Skew!$C$15,Skew!$A$15,IF($F17&gt;Skew!$C$16,Skew!$A$16,Skew!$A$17)
)))))))))))))))</f>
        <v/>
      </c>
      <c r="I17" s="22" t="str">
        <f>IF(F17="","",MATCH(H17,Skew!$A$3:$A$17,0))</f>
        <v/>
      </c>
      <c r="J17" s="22" t="str">
        <f t="shared" si="20"/>
        <v/>
      </c>
      <c r="K17" s="24"/>
      <c r="L17" s="22" t="str">
        <f>IF(OR(F17="",K17=""),"",MATCH(K17,Confidence!$A$3:$A$12,0))</f>
        <v/>
      </c>
      <c r="M17" s="25" t="str">
        <f t="shared" si="21"/>
        <v/>
      </c>
      <c r="N17" s="25" t="str">
        <f t="shared" si="22"/>
        <v/>
      </c>
      <c r="O17" s="22"/>
      <c r="P17" s="102" t="str">
        <f t="shared" si="23"/>
        <v/>
      </c>
      <c r="Q17" s="102" t="str">
        <f t="shared" si="24"/>
        <v/>
      </c>
      <c r="R17" s="37" t="str">
        <f t="shared" si="25"/>
        <v/>
      </c>
      <c r="S17" s="115"/>
      <c r="T17" s="204" t="str">
        <f>IF(AND(B17&gt;0,C17&gt;0,D17&gt;0,M17&gt;0,N17&gt;0,S17&gt;0,NOT(K17="")),ABS(VLOOKUP($S$1,VLookups!$A$30:$B$31,2,FALSE)-_xlfn.BETA.DIST(S17,IF(G17="L",N17,M17),IF(G17="L",M17,N17),TRUE,B17,D17)),"")</f>
        <v/>
      </c>
      <c r="U17" s="112" t="str">
        <f>IF(OR($M17="",$N17=""),"",_xlfn.BETA.INV(ABS(VLOOKUP($S$1,VLookups!$A$30:$B$31,2,FALSE)-U$3),IF($G17="L",$N17,$M17),IF($G17="L",$M17,$N17),$B17,$D17))</f>
        <v/>
      </c>
      <c r="V17" s="113" t="str">
        <f>IF(OR($M17="",$N17=""),"",_xlfn.BETA.INV(ABS(VLOOKUP($S$1,VLookups!$A$30:$B$31,2,FALSE)-V$3),IF($G17="L",$N17,$M17),IF($G17="L",$M17,$N17),$B17,$D17))</f>
        <v/>
      </c>
      <c r="W17" s="112" t="str">
        <f>IF(OR($M17="",$N17=""),"",_xlfn.BETA.INV(ABS(VLOOKUP($S$1,VLookups!$A$30:$B$31,2,FALSE)-W$3),IF($G17="L",$N17,$M17),IF($G17="L",$M17,$N17),$B17,$D17))</f>
        <v/>
      </c>
      <c r="X17" s="113" t="str">
        <f>IF(OR($M17="",$N17=""),"",_xlfn.BETA.INV(ABS(VLOOKUP($S$1,VLookups!$A$30:$B$31,2,FALSE)-X$3),IF($G17="L",$N17,$M17),IF($G17="L",$M17,$N17),$B17,$D17))</f>
        <v/>
      </c>
      <c r="Y17" s="112" t="str">
        <f>IF(OR($M17="",$N17=""),"",_xlfn.BETA.INV(ABS(VLOOKUP($S$1,VLookups!$A$30:$B$31,2,FALSE)-Y$3),IF($G17="L",$N17,$M17),IF($G17="L",$M17,$N17),$B17,$D17))</f>
        <v/>
      </c>
      <c r="Z17" s="113" t="str">
        <f>IF(OR($M17="",$N17=""),"",_xlfn.BETA.INV(ABS(VLOOKUP($S$1,VLookups!$A$30:$B$31,2,FALSE)-Z$3),IF($G17="L",$N17,$M17),IF($G17="L",$M17,$N17),$B17,$D17))</f>
        <v/>
      </c>
      <c r="AA17" s="112" t="str">
        <f>IF(OR($M17="",$N17=""),"",_xlfn.BETA.INV(ABS(VLOOKUP($S$1,VLookups!$A$30:$B$31,2,FALSE)-AA$3),IF($G17="L",$N17,$M17),IF($G17="L",$M17,$N17),$B17,$D17))</f>
        <v/>
      </c>
      <c r="AB17" s="113" t="str">
        <f>IF(OR($M17="",$N17=""),"",_xlfn.BETA.INV(ABS(VLOOKUP($S$1,VLookups!$A$30:$B$31,2,FALSE)-AB$3),IF($G17="L",$N17,$M17),IF($G17="L",$M17,$N17),$B17,$D17))</f>
        <v/>
      </c>
      <c r="AC17" s="112" t="str">
        <f>IF(OR($M17="",$N17=""),"",_xlfn.BETA.INV(ABS(VLOOKUP($S$1,VLookups!$A$30:$B$31,2,FALSE)-AC$3),IF($G17="L",$N17,$M17),IF($G17="L",$M17,$N17),$B17,$D17))</f>
        <v/>
      </c>
      <c r="AD17" s="113" t="str">
        <f>IF(OR($M17="",$N17=""),"",_xlfn.BETA.INV(ABS(VLOOKUP($S$1,VLookups!$A$30:$B$31,2,FALSE)-AD$3),IF($G17="L",$N17,$M17),IF($G17="L",$M17,$N17),$B17,$D17))</f>
        <v/>
      </c>
      <c r="AE17" s="112" t="str">
        <f>IF(OR($M17="",$N17=""),"",_xlfn.BETA.INV(ABS(VLOOKUP($S$1,VLookups!$A$30:$B$31,2,FALSE)-AE$3),IF($G17="L",$N17,$M17),IF($G17="L",$M17,$N17),$B17,$D17))</f>
        <v/>
      </c>
      <c r="AF17" s="113" t="str">
        <f>IF(OR($M17="",$N17=""),"",_xlfn.BETA.INV(ABS(VLOOKUP($S$1,VLookups!$A$30:$B$31,2,FALSE)-AF$3),IF($G17="L",$N17,$M17),IF($G17="L",$M17,$N17),$B17,$D17))</f>
        <v/>
      </c>
      <c r="AG17" s="15"/>
      <c r="AH17" s="194" t="str">
        <f t="shared" si="26"/>
        <v/>
      </c>
      <c r="AI17" s="192" t="str">
        <f t="shared" si="27"/>
        <v/>
      </c>
      <c r="AJ17" s="177" t="str">
        <f t="shared" ref="AJ17" si="248">IF(ISNONTEXT($AH17),AI17+$AH17,"")</f>
        <v/>
      </c>
      <c r="AK17" s="177" t="str">
        <f t="shared" si="39"/>
        <v/>
      </c>
      <c r="AL17" s="177" t="str">
        <f t="shared" si="40"/>
        <v/>
      </c>
      <c r="AM17" s="177" t="str">
        <f t="shared" si="41"/>
        <v/>
      </c>
      <c r="AN17" s="177" t="str">
        <f t="shared" si="42"/>
        <v/>
      </c>
      <c r="AO17" s="177" t="str">
        <f t="shared" si="43"/>
        <v/>
      </c>
      <c r="AP17" s="177" t="str">
        <f t="shared" si="44"/>
        <v/>
      </c>
      <c r="AQ17" s="177" t="str">
        <f t="shared" si="45"/>
        <v/>
      </c>
      <c r="AR17" s="177" t="str">
        <f t="shared" si="46"/>
        <v/>
      </c>
      <c r="AS17" s="177" t="str">
        <f t="shared" si="47"/>
        <v/>
      </c>
      <c r="AT17" s="177" t="str">
        <f t="shared" si="48"/>
        <v/>
      </c>
      <c r="AU17" s="177" t="str">
        <f t="shared" si="49"/>
        <v/>
      </c>
      <c r="AV17" s="177" t="str">
        <f t="shared" si="50"/>
        <v/>
      </c>
      <c r="AW17" s="177" t="str">
        <f t="shared" si="51"/>
        <v/>
      </c>
      <c r="AX17" s="177" t="str">
        <f t="shared" si="52"/>
        <v/>
      </c>
      <c r="AY17" s="177" t="str">
        <f t="shared" si="53"/>
        <v/>
      </c>
      <c r="AZ17" s="177" t="str">
        <f t="shared" si="54"/>
        <v/>
      </c>
      <c r="BA17" s="177" t="str">
        <f t="shared" si="55"/>
        <v/>
      </c>
      <c r="BB17" s="177" t="str">
        <f t="shared" si="56"/>
        <v/>
      </c>
      <c r="BC17" s="177" t="str">
        <f t="shared" si="57"/>
        <v/>
      </c>
      <c r="BD17" s="177" t="str">
        <f t="shared" si="58"/>
        <v/>
      </c>
      <c r="BE17" s="177" t="str">
        <f t="shared" si="59"/>
        <v/>
      </c>
      <c r="BF17" s="177" t="str">
        <f t="shared" si="60"/>
        <v/>
      </c>
      <c r="BG17" s="177" t="str">
        <f t="shared" si="61"/>
        <v/>
      </c>
      <c r="BH17" s="177" t="str">
        <f t="shared" si="62"/>
        <v/>
      </c>
      <c r="BI17" s="177" t="str">
        <f t="shared" si="63"/>
        <v/>
      </c>
      <c r="BJ17" s="177" t="str">
        <f t="shared" si="64"/>
        <v/>
      </c>
      <c r="BK17" s="177" t="str">
        <f t="shared" si="65"/>
        <v/>
      </c>
      <c r="BL17" s="177" t="str">
        <f t="shared" si="66"/>
        <v/>
      </c>
      <c r="BM17" s="177" t="str">
        <f t="shared" si="67"/>
        <v/>
      </c>
      <c r="BN17" s="177" t="str">
        <f t="shared" si="68"/>
        <v/>
      </c>
      <c r="BO17" s="177" t="str">
        <f t="shared" si="69"/>
        <v/>
      </c>
      <c r="BP17" s="177" t="str">
        <f t="shared" si="70"/>
        <v/>
      </c>
      <c r="BQ17" s="177" t="str">
        <f t="shared" si="71"/>
        <v/>
      </c>
      <c r="BR17" s="177" t="str">
        <f t="shared" si="72"/>
        <v/>
      </c>
      <c r="BS17" s="177" t="str">
        <f t="shared" si="73"/>
        <v/>
      </c>
      <c r="BT17" s="177" t="str">
        <f t="shared" si="74"/>
        <v/>
      </c>
      <c r="BU17" s="177" t="str">
        <f t="shared" si="75"/>
        <v/>
      </c>
      <c r="BV17" s="177" t="str">
        <f t="shared" si="76"/>
        <v/>
      </c>
      <c r="BW17" s="177" t="str">
        <f t="shared" si="77"/>
        <v/>
      </c>
      <c r="BX17" s="177" t="str">
        <f t="shared" si="78"/>
        <v/>
      </c>
      <c r="BY17" s="177" t="str">
        <f t="shared" si="79"/>
        <v/>
      </c>
      <c r="BZ17" s="177" t="str">
        <f t="shared" si="80"/>
        <v/>
      </c>
      <c r="CA17" s="177" t="str">
        <f t="shared" si="81"/>
        <v/>
      </c>
      <c r="CB17" s="177" t="str">
        <f t="shared" si="82"/>
        <v/>
      </c>
      <c r="CC17" s="177" t="str">
        <f t="shared" si="83"/>
        <v/>
      </c>
      <c r="CD17" s="177" t="str">
        <f t="shared" si="84"/>
        <v/>
      </c>
      <c r="CE17" s="177" t="str">
        <f t="shared" si="85"/>
        <v/>
      </c>
      <c r="CF17" s="177" t="str">
        <f t="shared" si="86"/>
        <v/>
      </c>
      <c r="CG17" s="177" t="str">
        <f t="shared" si="87"/>
        <v/>
      </c>
      <c r="CH17" s="177" t="str">
        <f t="shared" si="88"/>
        <v/>
      </c>
      <c r="CI17" s="177" t="str">
        <f t="shared" si="89"/>
        <v/>
      </c>
      <c r="CJ17" s="177" t="str">
        <f t="shared" si="90"/>
        <v/>
      </c>
      <c r="CK17" s="177" t="str">
        <f t="shared" si="91"/>
        <v/>
      </c>
      <c r="CL17" s="177" t="str">
        <f t="shared" si="92"/>
        <v/>
      </c>
      <c r="CM17" s="177" t="str">
        <f t="shared" si="93"/>
        <v/>
      </c>
      <c r="CN17" s="177" t="str">
        <f t="shared" si="94"/>
        <v/>
      </c>
      <c r="CO17" s="177" t="str">
        <f t="shared" si="95"/>
        <v/>
      </c>
      <c r="CP17" s="177" t="str">
        <f t="shared" si="96"/>
        <v/>
      </c>
      <c r="CQ17" s="177" t="str">
        <f t="shared" si="97"/>
        <v/>
      </c>
      <c r="CR17" s="177" t="str">
        <f t="shared" si="98"/>
        <v/>
      </c>
      <c r="CS17" s="177" t="str">
        <f t="shared" si="99"/>
        <v/>
      </c>
      <c r="CT17" s="177" t="str">
        <f t="shared" si="100"/>
        <v/>
      </c>
      <c r="CU17" s="177" t="str">
        <f t="shared" si="101"/>
        <v/>
      </c>
      <c r="CV17" s="177" t="str">
        <f t="shared" si="32"/>
        <v/>
      </c>
      <c r="CW17" s="177" t="str">
        <f t="shared" si="102"/>
        <v/>
      </c>
      <c r="CX17" s="177" t="str">
        <f t="shared" si="103"/>
        <v/>
      </c>
      <c r="CY17" s="177" t="str">
        <f t="shared" si="104"/>
        <v/>
      </c>
      <c r="CZ17" s="177" t="str">
        <f t="shared" si="105"/>
        <v/>
      </c>
      <c r="DA17" s="177" t="str">
        <f t="shared" si="106"/>
        <v/>
      </c>
      <c r="DB17" s="177" t="str">
        <f t="shared" si="107"/>
        <v/>
      </c>
      <c r="DC17" s="177" t="str">
        <f t="shared" si="108"/>
        <v/>
      </c>
      <c r="DD17" s="177" t="str">
        <f t="shared" si="109"/>
        <v/>
      </c>
      <c r="DE17" s="177" t="str">
        <f t="shared" si="110"/>
        <v/>
      </c>
      <c r="DF17" s="177" t="str">
        <f t="shared" si="111"/>
        <v/>
      </c>
      <c r="DG17" s="177" t="str">
        <f t="shared" si="112"/>
        <v/>
      </c>
      <c r="DH17" s="177" t="str">
        <f t="shared" si="113"/>
        <v/>
      </c>
      <c r="DI17" s="177" t="str">
        <f t="shared" si="114"/>
        <v/>
      </c>
      <c r="DJ17" s="177" t="str">
        <f t="shared" si="115"/>
        <v/>
      </c>
      <c r="DK17" s="177" t="str">
        <f t="shared" si="116"/>
        <v/>
      </c>
      <c r="DL17" s="177" t="str">
        <f t="shared" si="117"/>
        <v/>
      </c>
      <c r="DM17" s="177" t="str">
        <f t="shared" si="118"/>
        <v/>
      </c>
      <c r="DN17" s="177" t="str">
        <f t="shared" si="119"/>
        <v/>
      </c>
      <c r="DO17" s="177" t="str">
        <f t="shared" si="120"/>
        <v/>
      </c>
      <c r="DP17" s="177" t="str">
        <f t="shared" si="121"/>
        <v/>
      </c>
      <c r="DQ17" s="177" t="str">
        <f t="shared" si="122"/>
        <v/>
      </c>
      <c r="DR17" s="177" t="str">
        <f t="shared" si="123"/>
        <v/>
      </c>
      <c r="DS17" s="177" t="str">
        <f t="shared" si="124"/>
        <v/>
      </c>
      <c r="DT17" s="177" t="str">
        <f t="shared" si="125"/>
        <v/>
      </c>
      <c r="DU17" s="177" t="str">
        <f t="shared" si="126"/>
        <v/>
      </c>
      <c r="DV17" s="177" t="str">
        <f t="shared" si="127"/>
        <v/>
      </c>
      <c r="DW17" s="177" t="str">
        <f t="shared" si="128"/>
        <v/>
      </c>
      <c r="DX17" s="177" t="str">
        <f t="shared" si="129"/>
        <v/>
      </c>
      <c r="DY17" s="177" t="str">
        <f t="shared" si="130"/>
        <v/>
      </c>
      <c r="DZ17" s="177" t="str">
        <f t="shared" si="131"/>
        <v/>
      </c>
      <c r="EA17" s="177" t="str">
        <f t="shared" si="132"/>
        <v/>
      </c>
      <c r="EB17" s="177" t="str">
        <f t="shared" si="133"/>
        <v/>
      </c>
      <c r="EC17" s="177" t="str">
        <f t="shared" si="134"/>
        <v/>
      </c>
      <c r="ED17" s="177" t="str">
        <f t="shared" si="135"/>
        <v/>
      </c>
      <c r="EE17" s="177" t="str">
        <f t="shared" si="136"/>
        <v/>
      </c>
      <c r="EF17" s="177" t="str">
        <f t="shared" si="137"/>
        <v/>
      </c>
      <c r="EG17" s="177" t="str">
        <f t="shared" si="138"/>
        <v/>
      </c>
      <c r="EH17" s="177" t="str">
        <f t="shared" si="139"/>
        <v/>
      </c>
      <c r="EI17" s="177" t="str">
        <f t="shared" si="140"/>
        <v/>
      </c>
      <c r="EJ17" s="177" t="str">
        <f t="shared" si="141"/>
        <v/>
      </c>
      <c r="EK17" s="177" t="str">
        <f t="shared" si="142"/>
        <v/>
      </c>
      <c r="EL17" s="177" t="str">
        <f t="shared" si="143"/>
        <v/>
      </c>
      <c r="EM17" s="177" t="str">
        <f t="shared" si="144"/>
        <v/>
      </c>
      <c r="EN17" s="177" t="str">
        <f t="shared" si="145"/>
        <v/>
      </c>
      <c r="EO17" s="177" t="str">
        <f t="shared" si="146"/>
        <v/>
      </c>
      <c r="EP17" s="177" t="str">
        <f t="shared" si="147"/>
        <v/>
      </c>
      <c r="EQ17" s="177" t="str">
        <f t="shared" si="148"/>
        <v/>
      </c>
      <c r="ER17" s="177" t="str">
        <f t="shared" si="149"/>
        <v/>
      </c>
      <c r="ES17" s="177" t="str">
        <f t="shared" si="150"/>
        <v/>
      </c>
      <c r="ET17" s="177" t="str">
        <f t="shared" si="151"/>
        <v/>
      </c>
      <c r="EU17" s="177" t="str">
        <f t="shared" si="152"/>
        <v/>
      </c>
      <c r="EV17" s="177" t="str">
        <f t="shared" si="153"/>
        <v/>
      </c>
      <c r="EW17" s="177" t="str">
        <f t="shared" si="154"/>
        <v/>
      </c>
      <c r="EX17" s="177" t="str">
        <f t="shared" si="155"/>
        <v/>
      </c>
      <c r="EY17" s="177" t="str">
        <f t="shared" si="156"/>
        <v/>
      </c>
      <c r="EZ17" s="177" t="str">
        <f t="shared" si="157"/>
        <v/>
      </c>
      <c r="FA17" s="177" t="str">
        <f t="shared" si="158"/>
        <v/>
      </c>
      <c r="FB17" s="177" t="str">
        <f t="shared" si="159"/>
        <v/>
      </c>
      <c r="FC17" s="177" t="str">
        <f t="shared" si="160"/>
        <v/>
      </c>
      <c r="FD17" s="177" t="str">
        <f t="shared" si="161"/>
        <v/>
      </c>
      <c r="FE17" s="177" t="str">
        <f t="shared" si="162"/>
        <v/>
      </c>
      <c r="FF17" s="177" t="str">
        <f t="shared" si="163"/>
        <v/>
      </c>
      <c r="FG17" s="177" t="str">
        <f t="shared" si="164"/>
        <v/>
      </c>
      <c r="FH17" s="177" t="str">
        <f t="shared" si="33"/>
        <v/>
      </c>
      <c r="FI17" s="177" t="str">
        <f t="shared" si="165"/>
        <v/>
      </c>
      <c r="FJ17" s="177" t="str">
        <f t="shared" si="166"/>
        <v/>
      </c>
      <c r="FK17" s="177" t="str">
        <f t="shared" si="167"/>
        <v/>
      </c>
      <c r="FL17" s="177" t="str">
        <f t="shared" si="168"/>
        <v/>
      </c>
      <c r="FM17" s="177" t="str">
        <f t="shared" si="169"/>
        <v/>
      </c>
      <c r="FN17" s="177" t="str">
        <f t="shared" si="170"/>
        <v/>
      </c>
      <c r="FO17" s="177" t="str">
        <f t="shared" si="171"/>
        <v/>
      </c>
      <c r="FP17" s="177" t="str">
        <f t="shared" si="172"/>
        <v/>
      </c>
      <c r="FQ17" s="177" t="str">
        <f t="shared" si="173"/>
        <v/>
      </c>
      <c r="FR17" s="177" t="str">
        <f t="shared" si="174"/>
        <v/>
      </c>
      <c r="FS17" s="177" t="str">
        <f t="shared" si="175"/>
        <v/>
      </c>
      <c r="FT17" s="177" t="str">
        <f t="shared" si="176"/>
        <v/>
      </c>
      <c r="FU17" s="177" t="str">
        <f t="shared" si="177"/>
        <v/>
      </c>
      <c r="FV17" s="177" t="str">
        <f t="shared" si="178"/>
        <v/>
      </c>
      <c r="FW17" s="177" t="str">
        <f t="shared" si="179"/>
        <v/>
      </c>
      <c r="FX17" s="177" t="str">
        <f t="shared" si="180"/>
        <v/>
      </c>
      <c r="FY17" s="177" t="str">
        <f t="shared" si="181"/>
        <v/>
      </c>
      <c r="FZ17" s="177" t="str">
        <f t="shared" si="182"/>
        <v/>
      </c>
      <c r="GA17" s="177" t="str">
        <f t="shared" si="183"/>
        <v/>
      </c>
      <c r="GB17" s="177" t="str">
        <f t="shared" si="184"/>
        <v/>
      </c>
      <c r="GC17" s="177" t="str">
        <f t="shared" si="185"/>
        <v/>
      </c>
      <c r="GD17" s="177" t="str">
        <f t="shared" si="186"/>
        <v/>
      </c>
      <c r="GE17" s="177" t="str">
        <f t="shared" si="187"/>
        <v/>
      </c>
      <c r="GF17" s="177" t="str">
        <f t="shared" si="188"/>
        <v/>
      </c>
      <c r="GG17" s="177" t="str">
        <f t="shared" si="189"/>
        <v/>
      </c>
      <c r="GH17" s="177" t="str">
        <f t="shared" si="190"/>
        <v/>
      </c>
      <c r="GI17" s="177" t="str">
        <f t="shared" si="191"/>
        <v/>
      </c>
      <c r="GJ17" s="177" t="str">
        <f t="shared" si="192"/>
        <v/>
      </c>
      <c r="GK17" s="177" t="str">
        <f t="shared" si="193"/>
        <v/>
      </c>
      <c r="GL17" s="177" t="str">
        <f t="shared" si="194"/>
        <v/>
      </c>
      <c r="GM17" s="177" t="str">
        <f t="shared" si="195"/>
        <v/>
      </c>
      <c r="GN17" s="177" t="str">
        <f t="shared" si="196"/>
        <v/>
      </c>
      <c r="GO17" s="177" t="str">
        <f t="shared" si="197"/>
        <v/>
      </c>
      <c r="GP17" s="177" t="str">
        <f t="shared" si="198"/>
        <v/>
      </c>
      <c r="GQ17" s="177" t="str">
        <f t="shared" si="199"/>
        <v/>
      </c>
      <c r="GR17" s="177" t="str">
        <f t="shared" si="200"/>
        <v/>
      </c>
      <c r="GS17" s="177" t="str">
        <f t="shared" si="201"/>
        <v/>
      </c>
      <c r="GT17" s="177" t="str">
        <f t="shared" si="202"/>
        <v/>
      </c>
      <c r="GU17" s="177" t="str">
        <f t="shared" si="203"/>
        <v/>
      </c>
      <c r="GV17" s="177" t="str">
        <f t="shared" si="204"/>
        <v/>
      </c>
      <c r="GW17" s="177" t="str">
        <f t="shared" si="205"/>
        <v/>
      </c>
      <c r="GX17" s="177" t="str">
        <f t="shared" si="206"/>
        <v/>
      </c>
      <c r="GY17" s="177" t="str">
        <f t="shared" si="207"/>
        <v/>
      </c>
      <c r="GZ17" s="177" t="str">
        <f t="shared" si="208"/>
        <v/>
      </c>
      <c r="HA17" s="177" t="str">
        <f t="shared" si="209"/>
        <v/>
      </c>
      <c r="HB17" s="177" t="str">
        <f t="shared" si="210"/>
        <v/>
      </c>
      <c r="HC17" s="177" t="str">
        <f t="shared" si="211"/>
        <v/>
      </c>
      <c r="HD17" s="177" t="str">
        <f t="shared" si="212"/>
        <v/>
      </c>
      <c r="HE17" s="177" t="str">
        <f t="shared" si="213"/>
        <v/>
      </c>
      <c r="HF17" s="177" t="str">
        <f t="shared" si="214"/>
        <v/>
      </c>
      <c r="HG17" s="177" t="str">
        <f t="shared" si="215"/>
        <v/>
      </c>
      <c r="HH17" s="177" t="str">
        <f t="shared" si="216"/>
        <v/>
      </c>
      <c r="HI17" s="177" t="str">
        <f t="shared" si="217"/>
        <v/>
      </c>
      <c r="HJ17" s="177" t="str">
        <f t="shared" si="218"/>
        <v/>
      </c>
      <c r="HK17" s="177" t="str">
        <f t="shared" si="219"/>
        <v/>
      </c>
      <c r="HL17" s="177" t="str">
        <f t="shared" si="220"/>
        <v/>
      </c>
      <c r="HM17" s="177" t="str">
        <f t="shared" si="221"/>
        <v/>
      </c>
      <c r="HN17" s="177" t="str">
        <f t="shared" si="222"/>
        <v/>
      </c>
      <c r="HO17" s="177" t="str">
        <f t="shared" si="223"/>
        <v/>
      </c>
      <c r="HP17" s="177" t="str">
        <f t="shared" si="224"/>
        <v/>
      </c>
      <c r="HQ17" s="177" t="str">
        <f t="shared" si="225"/>
        <v/>
      </c>
      <c r="HR17" s="177" t="str">
        <f t="shared" si="226"/>
        <v/>
      </c>
      <c r="HS17" s="177" t="str">
        <f t="shared" si="227"/>
        <v/>
      </c>
      <c r="HT17" s="177" t="str">
        <f t="shared" si="34"/>
        <v/>
      </c>
      <c r="HU17" s="177" t="str">
        <f t="shared" si="9"/>
        <v/>
      </c>
      <c r="HV17" s="177" t="str">
        <f t="shared" si="9"/>
        <v/>
      </c>
      <c r="HW17" s="177" t="str">
        <f t="shared" si="9"/>
        <v/>
      </c>
      <c r="HX17" s="177" t="str">
        <f t="shared" si="9"/>
        <v/>
      </c>
      <c r="HY17" s="177" t="str">
        <f t="shared" si="9"/>
        <v/>
      </c>
      <c r="HZ17" s="177" t="str">
        <f t="shared" si="9"/>
        <v/>
      </c>
      <c r="IA17" s="192" t="str">
        <f t="shared" si="29"/>
        <v/>
      </c>
      <c r="IB17" s="193" t="e">
        <f t="shared" si="10"/>
        <v>#N/A</v>
      </c>
      <c r="IC17" s="193" t="e">
        <f t="shared" si="239"/>
        <v>#N/A</v>
      </c>
      <c r="ID17" s="193" t="e">
        <f t="shared" si="239"/>
        <v>#N/A</v>
      </c>
      <c r="IE17" s="193" t="e">
        <f t="shared" si="239"/>
        <v>#N/A</v>
      </c>
      <c r="IF17" s="193" t="e">
        <f t="shared" ref="IF17:IT32" si="249">IF(ISNONTEXT($Q17),IF($G17="R",_xlfn.BETA.DIST(AM17,$M17,$N17,FALSE,$B17,$D17),_xlfn.BETA.DIST(AM17,$N17,$M17,FALSE,$B17,$D17)),NA())</f>
        <v>#N/A</v>
      </c>
      <c r="IG17" s="193" t="e">
        <f t="shared" si="249"/>
        <v>#N/A</v>
      </c>
      <c r="IH17" s="193" t="e">
        <f t="shared" si="249"/>
        <v>#N/A</v>
      </c>
      <c r="II17" s="193" t="e">
        <f t="shared" si="249"/>
        <v>#N/A</v>
      </c>
      <c r="IJ17" s="193" t="e">
        <f t="shared" si="249"/>
        <v>#N/A</v>
      </c>
      <c r="IK17" s="193" t="e">
        <f t="shared" si="249"/>
        <v>#N/A</v>
      </c>
      <c r="IL17" s="193" t="e">
        <f t="shared" si="249"/>
        <v>#N/A</v>
      </c>
      <c r="IM17" s="193" t="e">
        <f t="shared" si="249"/>
        <v>#N/A</v>
      </c>
      <c r="IN17" s="193" t="e">
        <f t="shared" si="249"/>
        <v>#N/A</v>
      </c>
      <c r="IO17" s="193" t="e">
        <f t="shared" si="249"/>
        <v>#N/A</v>
      </c>
      <c r="IP17" s="193" t="e">
        <f t="shared" si="249"/>
        <v>#N/A</v>
      </c>
      <c r="IQ17" s="193" t="e">
        <f t="shared" si="249"/>
        <v>#N/A</v>
      </c>
      <c r="IR17" s="193" t="e">
        <f t="shared" si="249"/>
        <v>#N/A</v>
      </c>
      <c r="IS17" s="193" t="e">
        <f t="shared" si="249"/>
        <v>#N/A</v>
      </c>
      <c r="IT17" s="193" t="e">
        <f t="shared" si="249"/>
        <v>#N/A</v>
      </c>
      <c r="IU17" s="193" t="e">
        <f t="shared" si="245"/>
        <v>#N/A</v>
      </c>
      <c r="IV17" s="193" t="e">
        <f t="shared" si="245"/>
        <v>#N/A</v>
      </c>
      <c r="IW17" s="193" t="e">
        <f t="shared" si="245"/>
        <v>#N/A</v>
      </c>
      <c r="IX17" s="193" t="e">
        <f t="shared" si="245"/>
        <v>#N/A</v>
      </c>
      <c r="IY17" s="193" t="e">
        <f t="shared" si="245"/>
        <v>#N/A</v>
      </c>
      <c r="IZ17" s="193" t="e">
        <f t="shared" si="245"/>
        <v>#N/A</v>
      </c>
      <c r="JA17" s="193" t="e">
        <f t="shared" si="245"/>
        <v>#N/A</v>
      </c>
      <c r="JB17" s="193" t="e">
        <f t="shared" si="245"/>
        <v>#N/A</v>
      </c>
      <c r="JC17" s="193" t="e">
        <f t="shared" si="245"/>
        <v>#N/A</v>
      </c>
      <c r="JD17" s="193" t="e">
        <f t="shared" si="245"/>
        <v>#N/A</v>
      </c>
      <c r="JE17" s="193" t="e">
        <f t="shared" si="245"/>
        <v>#N/A</v>
      </c>
      <c r="JF17" s="193" t="e">
        <f t="shared" si="245"/>
        <v>#N/A</v>
      </c>
      <c r="JG17" s="193" t="e">
        <f t="shared" si="245"/>
        <v>#N/A</v>
      </c>
      <c r="JH17" s="193" t="e">
        <f t="shared" si="245"/>
        <v>#N/A</v>
      </c>
      <c r="JI17" s="193" t="e">
        <f t="shared" si="245"/>
        <v>#N/A</v>
      </c>
      <c r="JJ17" s="193" t="e">
        <f t="shared" si="245"/>
        <v>#N/A</v>
      </c>
      <c r="JK17" s="193" t="e">
        <f t="shared" si="245"/>
        <v>#N/A</v>
      </c>
      <c r="JL17" s="193" t="e">
        <f t="shared" si="245"/>
        <v>#N/A</v>
      </c>
      <c r="JM17" s="193" t="e">
        <f t="shared" si="245"/>
        <v>#N/A</v>
      </c>
      <c r="JN17" s="193" t="e">
        <f t="shared" si="245"/>
        <v>#N/A</v>
      </c>
      <c r="JO17" s="193" t="e">
        <f t="shared" si="245"/>
        <v>#N/A</v>
      </c>
      <c r="JP17" s="193" t="e">
        <f t="shared" si="245"/>
        <v>#N/A</v>
      </c>
      <c r="JQ17" s="193" t="e">
        <f t="shared" si="245"/>
        <v>#N/A</v>
      </c>
      <c r="JR17" s="193" t="e">
        <f t="shared" si="245"/>
        <v>#N/A</v>
      </c>
      <c r="JS17" s="193" t="e">
        <f t="shared" si="245"/>
        <v>#N/A</v>
      </c>
      <c r="JT17" s="193" t="e">
        <f t="shared" si="245"/>
        <v>#N/A</v>
      </c>
      <c r="JU17" s="193" t="e">
        <f t="shared" si="245"/>
        <v>#N/A</v>
      </c>
      <c r="JV17" s="193" t="e">
        <f t="shared" si="245"/>
        <v>#N/A</v>
      </c>
      <c r="JW17" s="193" t="e">
        <f t="shared" si="245"/>
        <v>#N/A</v>
      </c>
      <c r="JX17" s="193" t="e">
        <f t="shared" si="245"/>
        <v>#N/A</v>
      </c>
      <c r="JY17" s="193" t="e">
        <f t="shared" si="245"/>
        <v>#N/A</v>
      </c>
      <c r="JZ17" s="193" t="e">
        <f t="shared" si="245"/>
        <v>#N/A</v>
      </c>
      <c r="KA17" s="193" t="e">
        <f t="shared" si="245"/>
        <v>#N/A</v>
      </c>
      <c r="KB17" s="193" t="e">
        <f t="shared" si="245"/>
        <v>#N/A</v>
      </c>
      <c r="KC17" s="193" t="e">
        <f t="shared" si="245"/>
        <v>#N/A</v>
      </c>
      <c r="KD17" s="193" t="e">
        <f t="shared" si="245"/>
        <v>#N/A</v>
      </c>
      <c r="KE17" s="193" t="e">
        <f t="shared" si="245"/>
        <v>#N/A</v>
      </c>
      <c r="KF17" s="193" t="e">
        <f t="shared" si="245"/>
        <v>#N/A</v>
      </c>
      <c r="KG17" s="193" t="e">
        <f t="shared" si="245"/>
        <v>#N/A</v>
      </c>
      <c r="KH17" s="193" t="e">
        <f t="shared" si="245"/>
        <v>#N/A</v>
      </c>
      <c r="KI17" s="193" t="e">
        <f t="shared" si="245"/>
        <v>#N/A</v>
      </c>
      <c r="KJ17" s="193" t="e">
        <f t="shared" si="245"/>
        <v>#N/A</v>
      </c>
      <c r="KK17" s="193" t="e">
        <f t="shared" si="245"/>
        <v>#N/A</v>
      </c>
      <c r="KL17" s="193" t="e">
        <f t="shared" si="245"/>
        <v>#N/A</v>
      </c>
      <c r="KM17" s="193" t="e">
        <f t="shared" si="245"/>
        <v>#N/A</v>
      </c>
      <c r="KN17" s="193" t="e">
        <f t="shared" si="35"/>
        <v>#N/A</v>
      </c>
      <c r="KO17" s="193" t="e">
        <f t="shared" si="240"/>
        <v>#N/A</v>
      </c>
      <c r="KP17" s="193" t="e">
        <f t="shared" si="240"/>
        <v>#N/A</v>
      </c>
      <c r="KQ17" s="193" t="e">
        <f t="shared" si="240"/>
        <v>#N/A</v>
      </c>
      <c r="KR17" s="193" t="e">
        <f t="shared" ref="KR17:LF32" si="250">IF(ISNONTEXT($Q17),IF($G17="R",_xlfn.BETA.DIST(CY17,$M17,$N17,FALSE,$B17,$D17),_xlfn.BETA.DIST(CY17,$N17,$M17,FALSE,$B17,$D17)),NA())</f>
        <v>#N/A</v>
      </c>
      <c r="KS17" s="193" t="e">
        <f t="shared" si="250"/>
        <v>#N/A</v>
      </c>
      <c r="KT17" s="193" t="e">
        <f t="shared" si="250"/>
        <v>#N/A</v>
      </c>
      <c r="KU17" s="193" t="e">
        <f t="shared" si="250"/>
        <v>#N/A</v>
      </c>
      <c r="KV17" s="193" t="e">
        <f t="shared" si="250"/>
        <v>#N/A</v>
      </c>
      <c r="KW17" s="193" t="e">
        <f t="shared" si="250"/>
        <v>#N/A</v>
      </c>
      <c r="KX17" s="193" t="e">
        <f t="shared" si="250"/>
        <v>#N/A</v>
      </c>
      <c r="KY17" s="193" t="e">
        <f t="shared" si="250"/>
        <v>#N/A</v>
      </c>
      <c r="KZ17" s="193" t="e">
        <f t="shared" si="250"/>
        <v>#N/A</v>
      </c>
      <c r="LA17" s="193" t="e">
        <f t="shared" si="250"/>
        <v>#N/A</v>
      </c>
      <c r="LB17" s="193" t="e">
        <f t="shared" si="250"/>
        <v>#N/A</v>
      </c>
      <c r="LC17" s="193" t="e">
        <f t="shared" si="250"/>
        <v>#N/A</v>
      </c>
      <c r="LD17" s="193" t="e">
        <f t="shared" si="250"/>
        <v>#N/A</v>
      </c>
      <c r="LE17" s="193" t="e">
        <f t="shared" si="250"/>
        <v>#N/A</v>
      </c>
      <c r="LF17" s="193" t="e">
        <f t="shared" si="250"/>
        <v>#N/A</v>
      </c>
      <c r="LG17" s="193" t="e">
        <f t="shared" si="246"/>
        <v>#N/A</v>
      </c>
      <c r="LH17" s="193" t="e">
        <f t="shared" si="246"/>
        <v>#N/A</v>
      </c>
      <c r="LI17" s="193" t="e">
        <f t="shared" si="246"/>
        <v>#N/A</v>
      </c>
      <c r="LJ17" s="193" t="e">
        <f t="shared" si="246"/>
        <v>#N/A</v>
      </c>
      <c r="LK17" s="193" t="e">
        <f t="shared" si="246"/>
        <v>#N/A</v>
      </c>
      <c r="LL17" s="193" t="e">
        <f t="shared" si="246"/>
        <v>#N/A</v>
      </c>
      <c r="LM17" s="193" t="e">
        <f t="shared" si="246"/>
        <v>#N/A</v>
      </c>
      <c r="LN17" s="193" t="e">
        <f t="shared" si="246"/>
        <v>#N/A</v>
      </c>
      <c r="LO17" s="193" t="e">
        <f t="shared" si="246"/>
        <v>#N/A</v>
      </c>
      <c r="LP17" s="193" t="e">
        <f t="shared" si="246"/>
        <v>#N/A</v>
      </c>
      <c r="LQ17" s="193" t="e">
        <f t="shared" si="246"/>
        <v>#N/A</v>
      </c>
      <c r="LR17" s="193" t="e">
        <f t="shared" si="246"/>
        <v>#N/A</v>
      </c>
      <c r="LS17" s="193" t="e">
        <f t="shared" si="246"/>
        <v>#N/A</v>
      </c>
      <c r="LT17" s="193" t="e">
        <f t="shared" si="246"/>
        <v>#N/A</v>
      </c>
      <c r="LU17" s="193" t="e">
        <f t="shared" si="246"/>
        <v>#N/A</v>
      </c>
      <c r="LV17" s="193" t="e">
        <f t="shared" si="246"/>
        <v>#N/A</v>
      </c>
      <c r="LW17" s="193" t="e">
        <f t="shared" si="246"/>
        <v>#N/A</v>
      </c>
      <c r="LX17" s="193" t="e">
        <f t="shared" si="246"/>
        <v>#N/A</v>
      </c>
      <c r="LY17" s="193" t="e">
        <f t="shared" si="246"/>
        <v>#N/A</v>
      </c>
      <c r="LZ17" s="193" t="e">
        <f t="shared" si="246"/>
        <v>#N/A</v>
      </c>
      <c r="MA17" s="193" t="e">
        <f t="shared" si="246"/>
        <v>#N/A</v>
      </c>
      <c r="MB17" s="193" t="e">
        <f t="shared" si="246"/>
        <v>#N/A</v>
      </c>
      <c r="MC17" s="193" t="e">
        <f t="shared" si="246"/>
        <v>#N/A</v>
      </c>
      <c r="MD17" s="193" t="e">
        <f t="shared" si="246"/>
        <v>#N/A</v>
      </c>
      <c r="ME17" s="193" t="e">
        <f t="shared" si="246"/>
        <v>#N/A</v>
      </c>
      <c r="MF17" s="193" t="e">
        <f t="shared" si="246"/>
        <v>#N/A</v>
      </c>
      <c r="MG17" s="193" t="e">
        <f t="shared" si="246"/>
        <v>#N/A</v>
      </c>
      <c r="MH17" s="193" t="e">
        <f t="shared" si="246"/>
        <v>#N/A</v>
      </c>
      <c r="MI17" s="193" t="e">
        <f t="shared" si="246"/>
        <v>#N/A</v>
      </c>
      <c r="MJ17" s="193" t="e">
        <f t="shared" si="246"/>
        <v>#N/A</v>
      </c>
      <c r="MK17" s="193" t="e">
        <f t="shared" si="246"/>
        <v>#N/A</v>
      </c>
      <c r="ML17" s="193" t="e">
        <f t="shared" si="246"/>
        <v>#N/A</v>
      </c>
      <c r="MM17" s="193" t="e">
        <f t="shared" si="246"/>
        <v>#N/A</v>
      </c>
      <c r="MN17" s="193" t="e">
        <f t="shared" si="246"/>
        <v>#N/A</v>
      </c>
      <c r="MO17" s="193" t="e">
        <f t="shared" si="246"/>
        <v>#N/A</v>
      </c>
      <c r="MP17" s="193" t="e">
        <f t="shared" si="246"/>
        <v>#N/A</v>
      </c>
      <c r="MQ17" s="193" t="e">
        <f t="shared" si="246"/>
        <v>#N/A</v>
      </c>
      <c r="MR17" s="193" t="e">
        <f t="shared" si="246"/>
        <v>#N/A</v>
      </c>
      <c r="MS17" s="193" t="e">
        <f t="shared" si="246"/>
        <v>#N/A</v>
      </c>
      <c r="MT17" s="193" t="e">
        <f t="shared" si="246"/>
        <v>#N/A</v>
      </c>
      <c r="MU17" s="193" t="e">
        <f t="shared" si="246"/>
        <v>#N/A</v>
      </c>
      <c r="MV17" s="193" t="e">
        <f t="shared" si="246"/>
        <v>#N/A</v>
      </c>
      <c r="MW17" s="193" t="e">
        <f t="shared" si="246"/>
        <v>#N/A</v>
      </c>
      <c r="MX17" s="193" t="e">
        <f t="shared" si="246"/>
        <v>#N/A</v>
      </c>
      <c r="MY17" s="193" t="e">
        <f t="shared" si="246"/>
        <v>#N/A</v>
      </c>
      <c r="MZ17" s="193" t="e">
        <f t="shared" si="36"/>
        <v>#N/A</v>
      </c>
      <c r="NA17" s="193" t="e">
        <f t="shared" si="241"/>
        <v>#N/A</v>
      </c>
      <c r="NB17" s="193" t="e">
        <f t="shared" si="241"/>
        <v>#N/A</v>
      </c>
      <c r="NC17" s="193" t="e">
        <f t="shared" si="241"/>
        <v>#N/A</v>
      </c>
      <c r="ND17" s="193" t="e">
        <f t="shared" ref="ND17:NR32" si="251">IF(ISNONTEXT($Q17),IF($G17="R",_xlfn.BETA.DIST(FK17,$M17,$N17,FALSE,$B17,$D17),_xlfn.BETA.DIST(FK17,$N17,$M17,FALSE,$B17,$D17)),NA())</f>
        <v>#N/A</v>
      </c>
      <c r="NE17" s="193" t="e">
        <f t="shared" si="251"/>
        <v>#N/A</v>
      </c>
      <c r="NF17" s="193" t="e">
        <f t="shared" si="251"/>
        <v>#N/A</v>
      </c>
      <c r="NG17" s="193" t="e">
        <f t="shared" si="251"/>
        <v>#N/A</v>
      </c>
      <c r="NH17" s="193" t="e">
        <f t="shared" si="251"/>
        <v>#N/A</v>
      </c>
      <c r="NI17" s="193" t="e">
        <f t="shared" si="251"/>
        <v>#N/A</v>
      </c>
      <c r="NJ17" s="193" t="e">
        <f t="shared" si="251"/>
        <v>#N/A</v>
      </c>
      <c r="NK17" s="193" t="e">
        <f t="shared" si="251"/>
        <v>#N/A</v>
      </c>
      <c r="NL17" s="193" t="e">
        <f t="shared" si="251"/>
        <v>#N/A</v>
      </c>
      <c r="NM17" s="193" t="e">
        <f t="shared" si="251"/>
        <v>#N/A</v>
      </c>
      <c r="NN17" s="193" t="e">
        <f t="shared" si="251"/>
        <v>#N/A</v>
      </c>
      <c r="NO17" s="193" t="e">
        <f t="shared" si="251"/>
        <v>#N/A</v>
      </c>
      <c r="NP17" s="193" t="e">
        <f t="shared" si="251"/>
        <v>#N/A</v>
      </c>
      <c r="NQ17" s="193" t="e">
        <f t="shared" si="251"/>
        <v>#N/A</v>
      </c>
      <c r="NR17" s="193" t="e">
        <f t="shared" si="251"/>
        <v>#N/A</v>
      </c>
      <c r="NS17" s="193" t="e">
        <f t="shared" si="247"/>
        <v>#N/A</v>
      </c>
      <c r="NT17" s="193" t="e">
        <f t="shared" si="247"/>
        <v>#N/A</v>
      </c>
      <c r="NU17" s="193" t="e">
        <f t="shared" si="247"/>
        <v>#N/A</v>
      </c>
      <c r="NV17" s="193" t="e">
        <f t="shared" si="247"/>
        <v>#N/A</v>
      </c>
      <c r="NW17" s="193" t="e">
        <f t="shared" si="247"/>
        <v>#N/A</v>
      </c>
      <c r="NX17" s="193" t="e">
        <f t="shared" si="247"/>
        <v>#N/A</v>
      </c>
      <c r="NY17" s="193" t="e">
        <f t="shared" si="247"/>
        <v>#N/A</v>
      </c>
      <c r="NZ17" s="193" t="e">
        <f t="shared" si="247"/>
        <v>#N/A</v>
      </c>
      <c r="OA17" s="193" t="e">
        <f t="shared" si="247"/>
        <v>#N/A</v>
      </c>
      <c r="OB17" s="193" t="e">
        <f t="shared" si="247"/>
        <v>#N/A</v>
      </c>
      <c r="OC17" s="193" t="e">
        <f t="shared" si="247"/>
        <v>#N/A</v>
      </c>
      <c r="OD17" s="193" t="e">
        <f t="shared" si="247"/>
        <v>#N/A</v>
      </c>
      <c r="OE17" s="193" t="e">
        <f t="shared" si="247"/>
        <v>#N/A</v>
      </c>
      <c r="OF17" s="193" t="e">
        <f t="shared" si="247"/>
        <v>#N/A</v>
      </c>
      <c r="OG17" s="193" t="e">
        <f t="shared" si="247"/>
        <v>#N/A</v>
      </c>
      <c r="OH17" s="193" t="e">
        <f t="shared" si="247"/>
        <v>#N/A</v>
      </c>
      <c r="OI17" s="193" t="e">
        <f t="shared" si="247"/>
        <v>#N/A</v>
      </c>
      <c r="OJ17" s="193" t="e">
        <f t="shared" si="247"/>
        <v>#N/A</v>
      </c>
      <c r="OK17" s="193" t="e">
        <f t="shared" si="247"/>
        <v>#N/A</v>
      </c>
      <c r="OL17" s="193" t="e">
        <f t="shared" si="247"/>
        <v>#N/A</v>
      </c>
      <c r="OM17" s="193" t="e">
        <f t="shared" si="247"/>
        <v>#N/A</v>
      </c>
      <c r="ON17" s="193" t="e">
        <f t="shared" si="247"/>
        <v>#N/A</v>
      </c>
      <c r="OO17" s="193" t="e">
        <f t="shared" si="247"/>
        <v>#N/A</v>
      </c>
      <c r="OP17" s="193" t="e">
        <f t="shared" si="247"/>
        <v>#N/A</v>
      </c>
      <c r="OQ17" s="193" t="e">
        <f t="shared" si="247"/>
        <v>#N/A</v>
      </c>
      <c r="OR17" s="193" t="e">
        <f t="shared" si="247"/>
        <v>#N/A</v>
      </c>
      <c r="OS17" s="193" t="e">
        <f t="shared" si="247"/>
        <v>#N/A</v>
      </c>
      <c r="OT17" s="193" t="e">
        <f t="shared" si="247"/>
        <v>#N/A</v>
      </c>
      <c r="OU17" s="193" t="e">
        <f t="shared" si="247"/>
        <v>#N/A</v>
      </c>
      <c r="OV17" s="193" t="e">
        <f t="shared" si="247"/>
        <v>#N/A</v>
      </c>
      <c r="OW17" s="193" t="e">
        <f t="shared" si="247"/>
        <v>#N/A</v>
      </c>
      <c r="OX17" s="193" t="e">
        <f t="shared" si="247"/>
        <v>#N/A</v>
      </c>
      <c r="OY17" s="193" t="e">
        <f t="shared" si="247"/>
        <v>#N/A</v>
      </c>
      <c r="OZ17" s="193" t="e">
        <f t="shared" si="247"/>
        <v>#N/A</v>
      </c>
      <c r="PA17" s="193" t="e">
        <f t="shared" si="247"/>
        <v>#N/A</v>
      </c>
      <c r="PB17" s="193" t="e">
        <f t="shared" si="247"/>
        <v>#N/A</v>
      </c>
      <c r="PC17" s="193" t="e">
        <f t="shared" si="247"/>
        <v>#N/A</v>
      </c>
      <c r="PD17" s="193" t="e">
        <f t="shared" si="247"/>
        <v>#N/A</v>
      </c>
      <c r="PE17" s="193" t="e">
        <f t="shared" si="247"/>
        <v>#N/A</v>
      </c>
      <c r="PF17" s="193" t="e">
        <f t="shared" si="247"/>
        <v>#N/A</v>
      </c>
      <c r="PG17" s="193" t="e">
        <f t="shared" si="247"/>
        <v>#N/A</v>
      </c>
      <c r="PH17" s="193" t="e">
        <f t="shared" si="247"/>
        <v>#N/A</v>
      </c>
      <c r="PI17" s="193" t="e">
        <f t="shared" si="247"/>
        <v>#N/A</v>
      </c>
      <c r="PJ17" s="193" t="e">
        <f t="shared" si="247"/>
        <v>#N/A</v>
      </c>
      <c r="PK17" s="193" t="e">
        <f t="shared" si="247"/>
        <v>#N/A</v>
      </c>
      <c r="PL17" s="193" t="e">
        <f t="shared" si="37"/>
        <v>#N/A</v>
      </c>
      <c r="PM17" s="193" t="e">
        <f t="shared" si="14"/>
        <v>#N/A</v>
      </c>
      <c r="PN17" s="193" t="e">
        <f t="shared" si="14"/>
        <v>#N/A</v>
      </c>
      <c r="PO17" s="193" t="e">
        <f t="shared" si="14"/>
        <v>#N/A</v>
      </c>
      <c r="PP17" s="193" t="e">
        <f t="shared" si="14"/>
        <v>#N/A</v>
      </c>
      <c r="PQ17" s="193" t="e">
        <f t="shared" si="14"/>
        <v>#N/A</v>
      </c>
      <c r="PR17" s="193" t="e">
        <f t="shared" si="14"/>
        <v>#N/A</v>
      </c>
      <c r="PS17" s="193" t="e">
        <f t="shared" si="14"/>
        <v>#N/A</v>
      </c>
      <c r="PT17" s="193" t="e">
        <f t="shared" si="14"/>
        <v>#N/A</v>
      </c>
    </row>
    <row r="18" spans="1:436" hidden="1" x14ac:dyDescent="0.45">
      <c r="A18" s="20">
        <v>15</v>
      </c>
      <c r="B18" s="101" t="str">
        <f t="shared" si="15"/>
        <v/>
      </c>
      <c r="C18" s="115"/>
      <c r="D18" s="101" t="str">
        <f t="shared" si="16"/>
        <v/>
      </c>
      <c r="E18" s="110" t="str">
        <f t="shared" si="17"/>
        <v/>
      </c>
      <c r="F18" s="21" t="str">
        <f t="shared" si="18"/>
        <v/>
      </c>
      <c r="G18" s="22" t="str">
        <f t="shared" si="19"/>
        <v/>
      </c>
      <c r="H18" s="23" t="str">
        <f>IF(F18="","",IF(OR($F18&lt;Skew!$B$3,$F18=Skew!$B$3),IF($F18&gt;Skew!$C$3,Skew!$A$3,IF($F18&gt;Skew!$C$4,Skew!$A$4,IF($F18&gt;Skew!$C$5,Skew!$A$5,IF($F18&gt;Skew!$C$6,Skew!$A$6,IF($F18&gt;Skew!$C$7,Skew!$A$7,IF($F18&gt;Skew!$C$8,Skew!$A$8,IF($F18&gt;Skew!$C$9,Skew!$A$9,IF($F18&gt;Skew!$C$10,Skew!$A$10,IF($F18&gt;Skew!$C$11,Skew!$A$11,IF($F18&gt;Skew!$C$12,Skew!$A$12,IF($F18&gt;Skew!$C$13,Skew!$A$13,IF($F18&gt;Skew!$C$14,Skew!$A$14,IF($F18&gt;Skew!$C$15,Skew!$A$15,IF($F18&gt;Skew!$C$16,Skew!$A$16,Skew!$A$17)
)))))))))))))))</f>
        <v/>
      </c>
      <c r="I18" s="22" t="str">
        <f>IF(F18="","",MATCH(H18,Skew!$A$3:$A$17,0))</f>
        <v/>
      </c>
      <c r="J18" s="22" t="str">
        <f t="shared" si="20"/>
        <v/>
      </c>
      <c r="K18" s="24"/>
      <c r="L18" s="22" t="str">
        <f>IF(OR(F18="",K18=""),"",MATCH(K18,Confidence!$A$3:$A$12,0))</f>
        <v/>
      </c>
      <c r="M18" s="25" t="str">
        <f t="shared" si="21"/>
        <v/>
      </c>
      <c r="N18" s="25" t="str">
        <f t="shared" si="22"/>
        <v/>
      </c>
      <c r="O18" s="22"/>
      <c r="P18" s="102" t="str">
        <f t="shared" si="23"/>
        <v/>
      </c>
      <c r="Q18" s="102" t="str">
        <f t="shared" si="24"/>
        <v/>
      </c>
      <c r="R18" s="37" t="str">
        <f t="shared" si="25"/>
        <v/>
      </c>
      <c r="S18" s="115"/>
      <c r="T18" s="204" t="str">
        <f>IF(AND(B18&gt;0,C18&gt;0,D18&gt;0,M18&gt;0,N18&gt;0,S18&gt;0,NOT(K18="")),ABS(VLOOKUP($S$1,VLookups!$A$30:$B$31,2,FALSE)-_xlfn.BETA.DIST(S18,IF(G18="L",N18,M18),IF(G18="L",M18,N18),TRUE,B18,D18)),"")</f>
        <v/>
      </c>
      <c r="U18" s="112" t="str">
        <f>IF(OR($M18="",$N18=""),"",_xlfn.BETA.INV(ABS(VLOOKUP($S$1,VLookups!$A$30:$B$31,2,FALSE)-U$3),IF($G18="L",$N18,$M18),IF($G18="L",$M18,$N18),$B18,$D18))</f>
        <v/>
      </c>
      <c r="V18" s="113" t="str">
        <f>IF(OR($M18="",$N18=""),"",_xlfn.BETA.INV(ABS(VLOOKUP($S$1,VLookups!$A$30:$B$31,2,FALSE)-V$3),IF($G18="L",$N18,$M18),IF($G18="L",$M18,$N18),$B18,$D18))</f>
        <v/>
      </c>
      <c r="W18" s="112" t="str">
        <f>IF(OR($M18="",$N18=""),"",_xlfn.BETA.INV(ABS(VLOOKUP($S$1,VLookups!$A$30:$B$31,2,FALSE)-W$3),IF($G18="L",$N18,$M18),IF($G18="L",$M18,$N18),$B18,$D18))</f>
        <v/>
      </c>
      <c r="X18" s="113" t="str">
        <f>IF(OR($M18="",$N18=""),"",_xlfn.BETA.INV(ABS(VLOOKUP($S$1,VLookups!$A$30:$B$31,2,FALSE)-X$3),IF($G18="L",$N18,$M18),IF($G18="L",$M18,$N18),$B18,$D18))</f>
        <v/>
      </c>
      <c r="Y18" s="112" t="str">
        <f>IF(OR($M18="",$N18=""),"",_xlfn.BETA.INV(ABS(VLOOKUP($S$1,VLookups!$A$30:$B$31,2,FALSE)-Y$3),IF($G18="L",$N18,$M18),IF($G18="L",$M18,$N18),$B18,$D18))</f>
        <v/>
      </c>
      <c r="Z18" s="113" t="str">
        <f>IF(OR($M18="",$N18=""),"",_xlfn.BETA.INV(ABS(VLOOKUP($S$1,VLookups!$A$30:$B$31,2,FALSE)-Z$3),IF($G18="L",$N18,$M18),IF($G18="L",$M18,$N18),$B18,$D18))</f>
        <v/>
      </c>
      <c r="AA18" s="112" t="str">
        <f>IF(OR($M18="",$N18=""),"",_xlfn.BETA.INV(ABS(VLOOKUP($S$1,VLookups!$A$30:$B$31,2,FALSE)-AA$3),IF($G18="L",$N18,$M18),IF($G18="L",$M18,$N18),$B18,$D18))</f>
        <v/>
      </c>
      <c r="AB18" s="113" t="str">
        <f>IF(OR($M18="",$N18=""),"",_xlfn.BETA.INV(ABS(VLOOKUP($S$1,VLookups!$A$30:$B$31,2,FALSE)-AB$3),IF($G18="L",$N18,$M18),IF($G18="L",$M18,$N18),$B18,$D18))</f>
        <v/>
      </c>
      <c r="AC18" s="112" t="str">
        <f>IF(OR($M18="",$N18=""),"",_xlfn.BETA.INV(ABS(VLOOKUP($S$1,VLookups!$A$30:$B$31,2,FALSE)-AC$3),IF($G18="L",$N18,$M18),IF($G18="L",$M18,$N18),$B18,$D18))</f>
        <v/>
      </c>
      <c r="AD18" s="113" t="str">
        <f>IF(OR($M18="",$N18=""),"",_xlfn.BETA.INV(ABS(VLOOKUP($S$1,VLookups!$A$30:$B$31,2,FALSE)-AD$3),IF($G18="L",$N18,$M18),IF($G18="L",$M18,$N18),$B18,$D18))</f>
        <v/>
      </c>
      <c r="AE18" s="112" t="str">
        <f>IF(OR($M18="",$N18=""),"",_xlfn.BETA.INV(ABS(VLOOKUP($S$1,VLookups!$A$30:$B$31,2,FALSE)-AE$3),IF($G18="L",$N18,$M18),IF($G18="L",$M18,$N18),$B18,$D18))</f>
        <v/>
      </c>
      <c r="AF18" s="113" t="str">
        <f>IF(OR($M18="",$N18=""),"",_xlfn.BETA.INV(ABS(VLOOKUP($S$1,VLookups!$A$30:$B$31,2,FALSE)-AF$3),IF($G18="L",$N18,$M18),IF($G18="L",$M18,$N18),$B18,$D18))</f>
        <v/>
      </c>
      <c r="AG18" s="15"/>
      <c r="AH18" s="194" t="str">
        <f t="shared" si="26"/>
        <v/>
      </c>
      <c r="AI18" s="192" t="str">
        <f t="shared" si="27"/>
        <v/>
      </c>
      <c r="AJ18" s="177" t="str">
        <f t="shared" ref="AJ18" si="252">IF(ISNONTEXT($AH18),AI18+$AH18,"")</f>
        <v/>
      </c>
      <c r="AK18" s="177" t="str">
        <f t="shared" si="39"/>
        <v/>
      </c>
      <c r="AL18" s="177" t="str">
        <f t="shared" si="40"/>
        <v/>
      </c>
      <c r="AM18" s="177" t="str">
        <f t="shared" si="41"/>
        <v/>
      </c>
      <c r="AN18" s="177" t="str">
        <f t="shared" si="42"/>
        <v/>
      </c>
      <c r="AO18" s="177" t="str">
        <f t="shared" si="43"/>
        <v/>
      </c>
      <c r="AP18" s="177" t="str">
        <f t="shared" si="44"/>
        <v/>
      </c>
      <c r="AQ18" s="177" t="str">
        <f t="shared" si="45"/>
        <v/>
      </c>
      <c r="AR18" s="177" t="str">
        <f t="shared" si="46"/>
        <v/>
      </c>
      <c r="AS18" s="177" t="str">
        <f t="shared" si="47"/>
        <v/>
      </c>
      <c r="AT18" s="177" t="str">
        <f t="shared" si="48"/>
        <v/>
      </c>
      <c r="AU18" s="177" t="str">
        <f t="shared" si="49"/>
        <v/>
      </c>
      <c r="AV18" s="177" t="str">
        <f t="shared" si="50"/>
        <v/>
      </c>
      <c r="AW18" s="177" t="str">
        <f t="shared" si="51"/>
        <v/>
      </c>
      <c r="AX18" s="177" t="str">
        <f t="shared" si="52"/>
        <v/>
      </c>
      <c r="AY18" s="177" t="str">
        <f t="shared" si="53"/>
        <v/>
      </c>
      <c r="AZ18" s="177" t="str">
        <f t="shared" si="54"/>
        <v/>
      </c>
      <c r="BA18" s="177" t="str">
        <f t="shared" si="55"/>
        <v/>
      </c>
      <c r="BB18" s="177" t="str">
        <f t="shared" si="56"/>
        <v/>
      </c>
      <c r="BC18" s="177" t="str">
        <f t="shared" si="57"/>
        <v/>
      </c>
      <c r="BD18" s="177" t="str">
        <f t="shared" si="58"/>
        <v/>
      </c>
      <c r="BE18" s="177" t="str">
        <f t="shared" si="59"/>
        <v/>
      </c>
      <c r="BF18" s="177" t="str">
        <f t="shared" si="60"/>
        <v/>
      </c>
      <c r="BG18" s="177" t="str">
        <f t="shared" si="61"/>
        <v/>
      </c>
      <c r="BH18" s="177" t="str">
        <f t="shared" si="62"/>
        <v/>
      </c>
      <c r="BI18" s="177" t="str">
        <f t="shared" si="63"/>
        <v/>
      </c>
      <c r="BJ18" s="177" t="str">
        <f t="shared" si="64"/>
        <v/>
      </c>
      <c r="BK18" s="177" t="str">
        <f t="shared" si="65"/>
        <v/>
      </c>
      <c r="BL18" s="177" t="str">
        <f t="shared" si="66"/>
        <v/>
      </c>
      <c r="BM18" s="177" t="str">
        <f t="shared" si="67"/>
        <v/>
      </c>
      <c r="BN18" s="177" t="str">
        <f t="shared" si="68"/>
        <v/>
      </c>
      <c r="BO18" s="177" t="str">
        <f t="shared" si="69"/>
        <v/>
      </c>
      <c r="BP18" s="177" t="str">
        <f t="shared" si="70"/>
        <v/>
      </c>
      <c r="BQ18" s="177" t="str">
        <f t="shared" si="71"/>
        <v/>
      </c>
      <c r="BR18" s="177" t="str">
        <f t="shared" si="72"/>
        <v/>
      </c>
      <c r="BS18" s="177" t="str">
        <f t="shared" si="73"/>
        <v/>
      </c>
      <c r="BT18" s="177" t="str">
        <f t="shared" si="74"/>
        <v/>
      </c>
      <c r="BU18" s="177" t="str">
        <f t="shared" si="75"/>
        <v/>
      </c>
      <c r="BV18" s="177" t="str">
        <f t="shared" si="76"/>
        <v/>
      </c>
      <c r="BW18" s="177" t="str">
        <f t="shared" si="77"/>
        <v/>
      </c>
      <c r="BX18" s="177" t="str">
        <f t="shared" si="78"/>
        <v/>
      </c>
      <c r="BY18" s="177" t="str">
        <f t="shared" si="79"/>
        <v/>
      </c>
      <c r="BZ18" s="177" t="str">
        <f t="shared" si="80"/>
        <v/>
      </c>
      <c r="CA18" s="177" t="str">
        <f t="shared" si="81"/>
        <v/>
      </c>
      <c r="CB18" s="177" t="str">
        <f t="shared" si="82"/>
        <v/>
      </c>
      <c r="CC18" s="177" t="str">
        <f t="shared" si="83"/>
        <v/>
      </c>
      <c r="CD18" s="177" t="str">
        <f t="shared" si="84"/>
        <v/>
      </c>
      <c r="CE18" s="177" t="str">
        <f t="shared" si="85"/>
        <v/>
      </c>
      <c r="CF18" s="177" t="str">
        <f t="shared" si="86"/>
        <v/>
      </c>
      <c r="CG18" s="177" t="str">
        <f t="shared" si="87"/>
        <v/>
      </c>
      <c r="CH18" s="177" t="str">
        <f t="shared" si="88"/>
        <v/>
      </c>
      <c r="CI18" s="177" t="str">
        <f t="shared" si="89"/>
        <v/>
      </c>
      <c r="CJ18" s="177" t="str">
        <f t="shared" si="90"/>
        <v/>
      </c>
      <c r="CK18" s="177" t="str">
        <f t="shared" si="91"/>
        <v/>
      </c>
      <c r="CL18" s="177" t="str">
        <f t="shared" si="92"/>
        <v/>
      </c>
      <c r="CM18" s="177" t="str">
        <f t="shared" si="93"/>
        <v/>
      </c>
      <c r="CN18" s="177" t="str">
        <f t="shared" si="94"/>
        <v/>
      </c>
      <c r="CO18" s="177" t="str">
        <f t="shared" si="95"/>
        <v/>
      </c>
      <c r="CP18" s="177" t="str">
        <f t="shared" si="96"/>
        <v/>
      </c>
      <c r="CQ18" s="177" t="str">
        <f t="shared" si="97"/>
        <v/>
      </c>
      <c r="CR18" s="177" t="str">
        <f t="shared" si="98"/>
        <v/>
      </c>
      <c r="CS18" s="177" t="str">
        <f t="shared" si="99"/>
        <v/>
      </c>
      <c r="CT18" s="177" t="str">
        <f t="shared" si="100"/>
        <v/>
      </c>
      <c r="CU18" s="177" t="str">
        <f t="shared" si="101"/>
        <v/>
      </c>
      <c r="CV18" s="177" t="str">
        <f t="shared" si="32"/>
        <v/>
      </c>
      <c r="CW18" s="177" t="str">
        <f t="shared" si="102"/>
        <v/>
      </c>
      <c r="CX18" s="177" t="str">
        <f t="shared" si="103"/>
        <v/>
      </c>
      <c r="CY18" s="177" t="str">
        <f t="shared" si="104"/>
        <v/>
      </c>
      <c r="CZ18" s="177" t="str">
        <f t="shared" si="105"/>
        <v/>
      </c>
      <c r="DA18" s="177" t="str">
        <f t="shared" si="106"/>
        <v/>
      </c>
      <c r="DB18" s="177" t="str">
        <f t="shared" si="107"/>
        <v/>
      </c>
      <c r="DC18" s="177" t="str">
        <f t="shared" si="108"/>
        <v/>
      </c>
      <c r="DD18" s="177" t="str">
        <f t="shared" si="109"/>
        <v/>
      </c>
      <c r="DE18" s="177" t="str">
        <f t="shared" si="110"/>
        <v/>
      </c>
      <c r="DF18" s="177" t="str">
        <f t="shared" si="111"/>
        <v/>
      </c>
      <c r="DG18" s="177" t="str">
        <f t="shared" si="112"/>
        <v/>
      </c>
      <c r="DH18" s="177" t="str">
        <f t="shared" si="113"/>
        <v/>
      </c>
      <c r="DI18" s="177" t="str">
        <f t="shared" si="114"/>
        <v/>
      </c>
      <c r="DJ18" s="177" t="str">
        <f t="shared" si="115"/>
        <v/>
      </c>
      <c r="DK18" s="177" t="str">
        <f t="shared" si="116"/>
        <v/>
      </c>
      <c r="DL18" s="177" t="str">
        <f t="shared" si="117"/>
        <v/>
      </c>
      <c r="DM18" s="177" t="str">
        <f t="shared" si="118"/>
        <v/>
      </c>
      <c r="DN18" s="177" t="str">
        <f t="shared" si="119"/>
        <v/>
      </c>
      <c r="DO18" s="177" t="str">
        <f t="shared" si="120"/>
        <v/>
      </c>
      <c r="DP18" s="177" t="str">
        <f t="shared" si="121"/>
        <v/>
      </c>
      <c r="DQ18" s="177" t="str">
        <f t="shared" si="122"/>
        <v/>
      </c>
      <c r="DR18" s="177" t="str">
        <f t="shared" si="123"/>
        <v/>
      </c>
      <c r="DS18" s="177" t="str">
        <f t="shared" si="124"/>
        <v/>
      </c>
      <c r="DT18" s="177" t="str">
        <f t="shared" si="125"/>
        <v/>
      </c>
      <c r="DU18" s="177" t="str">
        <f t="shared" si="126"/>
        <v/>
      </c>
      <c r="DV18" s="177" t="str">
        <f t="shared" si="127"/>
        <v/>
      </c>
      <c r="DW18" s="177" t="str">
        <f t="shared" si="128"/>
        <v/>
      </c>
      <c r="DX18" s="177" t="str">
        <f t="shared" si="129"/>
        <v/>
      </c>
      <c r="DY18" s="177" t="str">
        <f t="shared" si="130"/>
        <v/>
      </c>
      <c r="DZ18" s="177" t="str">
        <f t="shared" si="131"/>
        <v/>
      </c>
      <c r="EA18" s="177" t="str">
        <f t="shared" si="132"/>
        <v/>
      </c>
      <c r="EB18" s="177" t="str">
        <f t="shared" si="133"/>
        <v/>
      </c>
      <c r="EC18" s="177" t="str">
        <f t="shared" si="134"/>
        <v/>
      </c>
      <c r="ED18" s="177" t="str">
        <f t="shared" si="135"/>
        <v/>
      </c>
      <c r="EE18" s="177" t="str">
        <f t="shared" si="136"/>
        <v/>
      </c>
      <c r="EF18" s="177" t="str">
        <f t="shared" si="137"/>
        <v/>
      </c>
      <c r="EG18" s="177" t="str">
        <f t="shared" si="138"/>
        <v/>
      </c>
      <c r="EH18" s="177" t="str">
        <f t="shared" si="139"/>
        <v/>
      </c>
      <c r="EI18" s="177" t="str">
        <f t="shared" si="140"/>
        <v/>
      </c>
      <c r="EJ18" s="177" t="str">
        <f t="shared" si="141"/>
        <v/>
      </c>
      <c r="EK18" s="177" t="str">
        <f t="shared" si="142"/>
        <v/>
      </c>
      <c r="EL18" s="177" t="str">
        <f t="shared" si="143"/>
        <v/>
      </c>
      <c r="EM18" s="177" t="str">
        <f t="shared" si="144"/>
        <v/>
      </c>
      <c r="EN18" s="177" t="str">
        <f t="shared" si="145"/>
        <v/>
      </c>
      <c r="EO18" s="177" t="str">
        <f t="shared" si="146"/>
        <v/>
      </c>
      <c r="EP18" s="177" t="str">
        <f t="shared" si="147"/>
        <v/>
      </c>
      <c r="EQ18" s="177" t="str">
        <f t="shared" si="148"/>
        <v/>
      </c>
      <c r="ER18" s="177" t="str">
        <f t="shared" si="149"/>
        <v/>
      </c>
      <c r="ES18" s="177" t="str">
        <f t="shared" si="150"/>
        <v/>
      </c>
      <c r="ET18" s="177" t="str">
        <f t="shared" si="151"/>
        <v/>
      </c>
      <c r="EU18" s="177" t="str">
        <f t="shared" si="152"/>
        <v/>
      </c>
      <c r="EV18" s="177" t="str">
        <f t="shared" si="153"/>
        <v/>
      </c>
      <c r="EW18" s="177" t="str">
        <f t="shared" si="154"/>
        <v/>
      </c>
      <c r="EX18" s="177" t="str">
        <f t="shared" si="155"/>
        <v/>
      </c>
      <c r="EY18" s="177" t="str">
        <f t="shared" si="156"/>
        <v/>
      </c>
      <c r="EZ18" s="177" t="str">
        <f t="shared" si="157"/>
        <v/>
      </c>
      <c r="FA18" s="177" t="str">
        <f t="shared" si="158"/>
        <v/>
      </c>
      <c r="FB18" s="177" t="str">
        <f t="shared" si="159"/>
        <v/>
      </c>
      <c r="FC18" s="177" t="str">
        <f t="shared" si="160"/>
        <v/>
      </c>
      <c r="FD18" s="177" t="str">
        <f t="shared" si="161"/>
        <v/>
      </c>
      <c r="FE18" s="177" t="str">
        <f t="shared" si="162"/>
        <v/>
      </c>
      <c r="FF18" s="177" t="str">
        <f t="shared" si="163"/>
        <v/>
      </c>
      <c r="FG18" s="177" t="str">
        <f t="shared" si="164"/>
        <v/>
      </c>
      <c r="FH18" s="177" t="str">
        <f t="shared" si="33"/>
        <v/>
      </c>
      <c r="FI18" s="177" t="str">
        <f t="shared" si="165"/>
        <v/>
      </c>
      <c r="FJ18" s="177" t="str">
        <f t="shared" si="166"/>
        <v/>
      </c>
      <c r="FK18" s="177" t="str">
        <f t="shared" si="167"/>
        <v/>
      </c>
      <c r="FL18" s="177" t="str">
        <f t="shared" si="168"/>
        <v/>
      </c>
      <c r="FM18" s="177" t="str">
        <f t="shared" si="169"/>
        <v/>
      </c>
      <c r="FN18" s="177" t="str">
        <f t="shared" si="170"/>
        <v/>
      </c>
      <c r="FO18" s="177" t="str">
        <f t="shared" si="171"/>
        <v/>
      </c>
      <c r="FP18" s="177" t="str">
        <f t="shared" si="172"/>
        <v/>
      </c>
      <c r="FQ18" s="177" t="str">
        <f t="shared" si="173"/>
        <v/>
      </c>
      <c r="FR18" s="177" t="str">
        <f t="shared" si="174"/>
        <v/>
      </c>
      <c r="FS18" s="177" t="str">
        <f t="shared" si="175"/>
        <v/>
      </c>
      <c r="FT18" s="177" t="str">
        <f t="shared" si="176"/>
        <v/>
      </c>
      <c r="FU18" s="177" t="str">
        <f t="shared" si="177"/>
        <v/>
      </c>
      <c r="FV18" s="177" t="str">
        <f t="shared" si="178"/>
        <v/>
      </c>
      <c r="FW18" s="177" t="str">
        <f t="shared" si="179"/>
        <v/>
      </c>
      <c r="FX18" s="177" t="str">
        <f t="shared" si="180"/>
        <v/>
      </c>
      <c r="FY18" s="177" t="str">
        <f t="shared" si="181"/>
        <v/>
      </c>
      <c r="FZ18" s="177" t="str">
        <f t="shared" si="182"/>
        <v/>
      </c>
      <c r="GA18" s="177" t="str">
        <f t="shared" si="183"/>
        <v/>
      </c>
      <c r="GB18" s="177" t="str">
        <f t="shared" si="184"/>
        <v/>
      </c>
      <c r="GC18" s="177" t="str">
        <f t="shared" si="185"/>
        <v/>
      </c>
      <c r="GD18" s="177" t="str">
        <f t="shared" si="186"/>
        <v/>
      </c>
      <c r="GE18" s="177" t="str">
        <f t="shared" si="187"/>
        <v/>
      </c>
      <c r="GF18" s="177" t="str">
        <f t="shared" si="188"/>
        <v/>
      </c>
      <c r="GG18" s="177" t="str">
        <f t="shared" si="189"/>
        <v/>
      </c>
      <c r="GH18" s="177" t="str">
        <f t="shared" si="190"/>
        <v/>
      </c>
      <c r="GI18" s="177" t="str">
        <f t="shared" si="191"/>
        <v/>
      </c>
      <c r="GJ18" s="177" t="str">
        <f t="shared" si="192"/>
        <v/>
      </c>
      <c r="GK18" s="177" t="str">
        <f t="shared" si="193"/>
        <v/>
      </c>
      <c r="GL18" s="177" t="str">
        <f t="shared" si="194"/>
        <v/>
      </c>
      <c r="GM18" s="177" t="str">
        <f t="shared" si="195"/>
        <v/>
      </c>
      <c r="GN18" s="177" t="str">
        <f t="shared" si="196"/>
        <v/>
      </c>
      <c r="GO18" s="177" t="str">
        <f t="shared" si="197"/>
        <v/>
      </c>
      <c r="GP18" s="177" t="str">
        <f t="shared" si="198"/>
        <v/>
      </c>
      <c r="GQ18" s="177" t="str">
        <f t="shared" si="199"/>
        <v/>
      </c>
      <c r="GR18" s="177" t="str">
        <f t="shared" si="200"/>
        <v/>
      </c>
      <c r="GS18" s="177" t="str">
        <f t="shared" si="201"/>
        <v/>
      </c>
      <c r="GT18" s="177" t="str">
        <f t="shared" si="202"/>
        <v/>
      </c>
      <c r="GU18" s="177" t="str">
        <f t="shared" si="203"/>
        <v/>
      </c>
      <c r="GV18" s="177" t="str">
        <f t="shared" si="204"/>
        <v/>
      </c>
      <c r="GW18" s="177" t="str">
        <f t="shared" si="205"/>
        <v/>
      </c>
      <c r="GX18" s="177" t="str">
        <f t="shared" si="206"/>
        <v/>
      </c>
      <c r="GY18" s="177" t="str">
        <f t="shared" si="207"/>
        <v/>
      </c>
      <c r="GZ18" s="177" t="str">
        <f t="shared" si="208"/>
        <v/>
      </c>
      <c r="HA18" s="177" t="str">
        <f t="shared" si="209"/>
        <v/>
      </c>
      <c r="HB18" s="177" t="str">
        <f t="shared" si="210"/>
        <v/>
      </c>
      <c r="HC18" s="177" t="str">
        <f t="shared" si="211"/>
        <v/>
      </c>
      <c r="HD18" s="177" t="str">
        <f t="shared" si="212"/>
        <v/>
      </c>
      <c r="HE18" s="177" t="str">
        <f t="shared" si="213"/>
        <v/>
      </c>
      <c r="HF18" s="177" t="str">
        <f t="shared" si="214"/>
        <v/>
      </c>
      <c r="HG18" s="177" t="str">
        <f t="shared" si="215"/>
        <v/>
      </c>
      <c r="HH18" s="177" t="str">
        <f t="shared" si="216"/>
        <v/>
      </c>
      <c r="HI18" s="177" t="str">
        <f t="shared" si="217"/>
        <v/>
      </c>
      <c r="HJ18" s="177" t="str">
        <f t="shared" si="218"/>
        <v/>
      </c>
      <c r="HK18" s="177" t="str">
        <f t="shared" si="219"/>
        <v/>
      </c>
      <c r="HL18" s="177" t="str">
        <f t="shared" si="220"/>
        <v/>
      </c>
      <c r="HM18" s="177" t="str">
        <f t="shared" si="221"/>
        <v/>
      </c>
      <c r="HN18" s="177" t="str">
        <f t="shared" si="222"/>
        <v/>
      </c>
      <c r="HO18" s="177" t="str">
        <f t="shared" si="223"/>
        <v/>
      </c>
      <c r="HP18" s="177" t="str">
        <f t="shared" si="224"/>
        <v/>
      </c>
      <c r="HQ18" s="177" t="str">
        <f t="shared" si="225"/>
        <v/>
      </c>
      <c r="HR18" s="177" t="str">
        <f t="shared" si="226"/>
        <v/>
      </c>
      <c r="HS18" s="177" t="str">
        <f t="shared" si="227"/>
        <v/>
      </c>
      <c r="HT18" s="177" t="str">
        <f t="shared" si="34"/>
        <v/>
      </c>
      <c r="HU18" s="177" t="str">
        <f t="shared" si="9"/>
        <v/>
      </c>
      <c r="HV18" s="177" t="str">
        <f t="shared" si="9"/>
        <v/>
      </c>
      <c r="HW18" s="177" t="str">
        <f t="shared" si="9"/>
        <v/>
      </c>
      <c r="HX18" s="177" t="str">
        <f t="shared" si="9"/>
        <v/>
      </c>
      <c r="HY18" s="177" t="str">
        <f t="shared" si="9"/>
        <v/>
      </c>
      <c r="HZ18" s="177" t="str">
        <f t="shared" si="9"/>
        <v/>
      </c>
      <c r="IA18" s="192" t="str">
        <f t="shared" si="29"/>
        <v/>
      </c>
      <c r="IB18" s="193" t="e">
        <f t="shared" si="10"/>
        <v>#N/A</v>
      </c>
      <c r="IC18" s="193" t="e">
        <f t="shared" si="239"/>
        <v>#N/A</v>
      </c>
      <c r="ID18" s="193" t="e">
        <f t="shared" si="239"/>
        <v>#N/A</v>
      </c>
      <c r="IE18" s="193" t="e">
        <f t="shared" si="239"/>
        <v>#N/A</v>
      </c>
      <c r="IF18" s="193" t="e">
        <f t="shared" si="249"/>
        <v>#N/A</v>
      </c>
      <c r="IG18" s="193" t="e">
        <f t="shared" si="249"/>
        <v>#N/A</v>
      </c>
      <c r="IH18" s="193" t="e">
        <f t="shared" si="249"/>
        <v>#N/A</v>
      </c>
      <c r="II18" s="193" t="e">
        <f t="shared" si="249"/>
        <v>#N/A</v>
      </c>
      <c r="IJ18" s="193" t="e">
        <f t="shared" si="249"/>
        <v>#N/A</v>
      </c>
      <c r="IK18" s="193" t="e">
        <f t="shared" si="249"/>
        <v>#N/A</v>
      </c>
      <c r="IL18" s="193" t="e">
        <f t="shared" si="249"/>
        <v>#N/A</v>
      </c>
      <c r="IM18" s="193" t="e">
        <f t="shared" si="249"/>
        <v>#N/A</v>
      </c>
      <c r="IN18" s="193" t="e">
        <f t="shared" si="249"/>
        <v>#N/A</v>
      </c>
      <c r="IO18" s="193" t="e">
        <f t="shared" si="249"/>
        <v>#N/A</v>
      </c>
      <c r="IP18" s="193" t="e">
        <f t="shared" si="249"/>
        <v>#N/A</v>
      </c>
      <c r="IQ18" s="193" t="e">
        <f t="shared" si="249"/>
        <v>#N/A</v>
      </c>
      <c r="IR18" s="193" t="e">
        <f t="shared" si="249"/>
        <v>#N/A</v>
      </c>
      <c r="IS18" s="193" t="e">
        <f t="shared" si="249"/>
        <v>#N/A</v>
      </c>
      <c r="IT18" s="193" t="e">
        <f t="shared" si="249"/>
        <v>#N/A</v>
      </c>
      <c r="IU18" s="193" t="e">
        <f t="shared" si="245"/>
        <v>#N/A</v>
      </c>
      <c r="IV18" s="193" t="e">
        <f t="shared" si="245"/>
        <v>#N/A</v>
      </c>
      <c r="IW18" s="193" t="e">
        <f t="shared" si="245"/>
        <v>#N/A</v>
      </c>
      <c r="IX18" s="193" t="e">
        <f t="shared" si="245"/>
        <v>#N/A</v>
      </c>
      <c r="IY18" s="193" t="e">
        <f t="shared" si="245"/>
        <v>#N/A</v>
      </c>
      <c r="IZ18" s="193" t="e">
        <f t="shared" si="245"/>
        <v>#N/A</v>
      </c>
      <c r="JA18" s="193" t="e">
        <f t="shared" si="245"/>
        <v>#N/A</v>
      </c>
      <c r="JB18" s="193" t="e">
        <f t="shared" si="245"/>
        <v>#N/A</v>
      </c>
      <c r="JC18" s="193" t="e">
        <f t="shared" si="245"/>
        <v>#N/A</v>
      </c>
      <c r="JD18" s="193" t="e">
        <f t="shared" si="245"/>
        <v>#N/A</v>
      </c>
      <c r="JE18" s="193" t="e">
        <f t="shared" si="245"/>
        <v>#N/A</v>
      </c>
      <c r="JF18" s="193" t="e">
        <f t="shared" si="245"/>
        <v>#N/A</v>
      </c>
      <c r="JG18" s="193" t="e">
        <f t="shared" si="245"/>
        <v>#N/A</v>
      </c>
      <c r="JH18" s="193" t="e">
        <f t="shared" si="245"/>
        <v>#N/A</v>
      </c>
      <c r="JI18" s="193" t="e">
        <f t="shared" si="245"/>
        <v>#N/A</v>
      </c>
      <c r="JJ18" s="193" t="e">
        <f t="shared" si="245"/>
        <v>#N/A</v>
      </c>
      <c r="JK18" s="193" t="e">
        <f t="shared" si="245"/>
        <v>#N/A</v>
      </c>
      <c r="JL18" s="193" t="e">
        <f t="shared" si="245"/>
        <v>#N/A</v>
      </c>
      <c r="JM18" s="193" t="e">
        <f t="shared" si="245"/>
        <v>#N/A</v>
      </c>
      <c r="JN18" s="193" t="e">
        <f t="shared" si="245"/>
        <v>#N/A</v>
      </c>
      <c r="JO18" s="193" t="e">
        <f t="shared" si="245"/>
        <v>#N/A</v>
      </c>
      <c r="JP18" s="193" t="e">
        <f t="shared" si="245"/>
        <v>#N/A</v>
      </c>
      <c r="JQ18" s="193" t="e">
        <f t="shared" si="245"/>
        <v>#N/A</v>
      </c>
      <c r="JR18" s="193" t="e">
        <f t="shared" si="245"/>
        <v>#N/A</v>
      </c>
      <c r="JS18" s="193" t="e">
        <f t="shared" si="245"/>
        <v>#N/A</v>
      </c>
      <c r="JT18" s="193" t="e">
        <f t="shared" si="245"/>
        <v>#N/A</v>
      </c>
      <c r="JU18" s="193" t="e">
        <f t="shared" si="245"/>
        <v>#N/A</v>
      </c>
      <c r="JV18" s="193" t="e">
        <f t="shared" si="245"/>
        <v>#N/A</v>
      </c>
      <c r="JW18" s="193" t="e">
        <f t="shared" si="245"/>
        <v>#N/A</v>
      </c>
      <c r="JX18" s="193" t="e">
        <f t="shared" si="245"/>
        <v>#N/A</v>
      </c>
      <c r="JY18" s="193" t="e">
        <f t="shared" si="245"/>
        <v>#N/A</v>
      </c>
      <c r="JZ18" s="193" t="e">
        <f t="shared" si="245"/>
        <v>#N/A</v>
      </c>
      <c r="KA18" s="193" t="e">
        <f t="shared" si="245"/>
        <v>#N/A</v>
      </c>
      <c r="KB18" s="193" t="e">
        <f t="shared" si="245"/>
        <v>#N/A</v>
      </c>
      <c r="KC18" s="193" t="e">
        <f t="shared" si="245"/>
        <v>#N/A</v>
      </c>
      <c r="KD18" s="193" t="e">
        <f t="shared" si="245"/>
        <v>#N/A</v>
      </c>
      <c r="KE18" s="193" t="e">
        <f t="shared" si="245"/>
        <v>#N/A</v>
      </c>
      <c r="KF18" s="193" t="e">
        <f t="shared" si="245"/>
        <v>#N/A</v>
      </c>
      <c r="KG18" s="193" t="e">
        <f t="shared" si="245"/>
        <v>#N/A</v>
      </c>
      <c r="KH18" s="193" t="e">
        <f t="shared" si="245"/>
        <v>#N/A</v>
      </c>
      <c r="KI18" s="193" t="e">
        <f t="shared" si="245"/>
        <v>#N/A</v>
      </c>
      <c r="KJ18" s="193" t="e">
        <f t="shared" si="245"/>
        <v>#N/A</v>
      </c>
      <c r="KK18" s="193" t="e">
        <f t="shared" si="245"/>
        <v>#N/A</v>
      </c>
      <c r="KL18" s="193" t="e">
        <f t="shared" si="245"/>
        <v>#N/A</v>
      </c>
      <c r="KM18" s="193" t="e">
        <f t="shared" si="245"/>
        <v>#N/A</v>
      </c>
      <c r="KN18" s="193" t="e">
        <f t="shared" si="35"/>
        <v>#N/A</v>
      </c>
      <c r="KO18" s="193" t="e">
        <f t="shared" si="240"/>
        <v>#N/A</v>
      </c>
      <c r="KP18" s="193" t="e">
        <f t="shared" si="240"/>
        <v>#N/A</v>
      </c>
      <c r="KQ18" s="193" t="e">
        <f t="shared" si="240"/>
        <v>#N/A</v>
      </c>
      <c r="KR18" s="193" t="e">
        <f t="shared" si="250"/>
        <v>#N/A</v>
      </c>
      <c r="KS18" s="193" t="e">
        <f t="shared" si="250"/>
        <v>#N/A</v>
      </c>
      <c r="KT18" s="193" t="e">
        <f t="shared" si="250"/>
        <v>#N/A</v>
      </c>
      <c r="KU18" s="193" t="e">
        <f t="shared" si="250"/>
        <v>#N/A</v>
      </c>
      <c r="KV18" s="193" t="e">
        <f t="shared" si="250"/>
        <v>#N/A</v>
      </c>
      <c r="KW18" s="193" t="e">
        <f t="shared" si="250"/>
        <v>#N/A</v>
      </c>
      <c r="KX18" s="193" t="e">
        <f t="shared" si="250"/>
        <v>#N/A</v>
      </c>
      <c r="KY18" s="193" t="e">
        <f t="shared" si="250"/>
        <v>#N/A</v>
      </c>
      <c r="KZ18" s="193" t="e">
        <f t="shared" si="250"/>
        <v>#N/A</v>
      </c>
      <c r="LA18" s="193" t="e">
        <f t="shared" si="250"/>
        <v>#N/A</v>
      </c>
      <c r="LB18" s="193" t="e">
        <f t="shared" si="250"/>
        <v>#N/A</v>
      </c>
      <c r="LC18" s="193" t="e">
        <f t="shared" si="250"/>
        <v>#N/A</v>
      </c>
      <c r="LD18" s="193" t="e">
        <f t="shared" si="250"/>
        <v>#N/A</v>
      </c>
      <c r="LE18" s="193" t="e">
        <f t="shared" si="250"/>
        <v>#N/A</v>
      </c>
      <c r="LF18" s="193" t="e">
        <f t="shared" si="250"/>
        <v>#N/A</v>
      </c>
      <c r="LG18" s="193" t="e">
        <f t="shared" si="246"/>
        <v>#N/A</v>
      </c>
      <c r="LH18" s="193" t="e">
        <f t="shared" si="246"/>
        <v>#N/A</v>
      </c>
      <c r="LI18" s="193" t="e">
        <f t="shared" si="246"/>
        <v>#N/A</v>
      </c>
      <c r="LJ18" s="193" t="e">
        <f t="shared" si="246"/>
        <v>#N/A</v>
      </c>
      <c r="LK18" s="193" t="e">
        <f t="shared" si="246"/>
        <v>#N/A</v>
      </c>
      <c r="LL18" s="193" t="e">
        <f t="shared" si="246"/>
        <v>#N/A</v>
      </c>
      <c r="LM18" s="193" t="e">
        <f t="shared" si="246"/>
        <v>#N/A</v>
      </c>
      <c r="LN18" s="193" t="e">
        <f t="shared" si="246"/>
        <v>#N/A</v>
      </c>
      <c r="LO18" s="193" t="e">
        <f t="shared" si="246"/>
        <v>#N/A</v>
      </c>
      <c r="LP18" s="193" t="e">
        <f t="shared" si="246"/>
        <v>#N/A</v>
      </c>
      <c r="LQ18" s="193" t="e">
        <f t="shared" si="246"/>
        <v>#N/A</v>
      </c>
      <c r="LR18" s="193" t="e">
        <f t="shared" si="246"/>
        <v>#N/A</v>
      </c>
      <c r="LS18" s="193" t="e">
        <f t="shared" si="246"/>
        <v>#N/A</v>
      </c>
      <c r="LT18" s="193" t="e">
        <f t="shared" si="246"/>
        <v>#N/A</v>
      </c>
      <c r="LU18" s="193" t="e">
        <f t="shared" si="246"/>
        <v>#N/A</v>
      </c>
      <c r="LV18" s="193" t="e">
        <f t="shared" si="246"/>
        <v>#N/A</v>
      </c>
      <c r="LW18" s="193" t="e">
        <f t="shared" si="246"/>
        <v>#N/A</v>
      </c>
      <c r="LX18" s="193" t="e">
        <f t="shared" si="246"/>
        <v>#N/A</v>
      </c>
      <c r="LY18" s="193" t="e">
        <f t="shared" si="246"/>
        <v>#N/A</v>
      </c>
      <c r="LZ18" s="193" t="e">
        <f t="shared" si="246"/>
        <v>#N/A</v>
      </c>
      <c r="MA18" s="193" t="e">
        <f t="shared" si="246"/>
        <v>#N/A</v>
      </c>
      <c r="MB18" s="193" t="e">
        <f t="shared" si="246"/>
        <v>#N/A</v>
      </c>
      <c r="MC18" s="193" t="e">
        <f t="shared" si="246"/>
        <v>#N/A</v>
      </c>
      <c r="MD18" s="193" t="e">
        <f t="shared" si="246"/>
        <v>#N/A</v>
      </c>
      <c r="ME18" s="193" t="e">
        <f t="shared" si="246"/>
        <v>#N/A</v>
      </c>
      <c r="MF18" s="193" t="e">
        <f t="shared" si="246"/>
        <v>#N/A</v>
      </c>
      <c r="MG18" s="193" t="e">
        <f t="shared" si="246"/>
        <v>#N/A</v>
      </c>
      <c r="MH18" s="193" t="e">
        <f t="shared" si="246"/>
        <v>#N/A</v>
      </c>
      <c r="MI18" s="193" t="e">
        <f t="shared" si="246"/>
        <v>#N/A</v>
      </c>
      <c r="MJ18" s="193" t="e">
        <f t="shared" si="246"/>
        <v>#N/A</v>
      </c>
      <c r="MK18" s="193" t="e">
        <f t="shared" si="246"/>
        <v>#N/A</v>
      </c>
      <c r="ML18" s="193" t="e">
        <f t="shared" si="246"/>
        <v>#N/A</v>
      </c>
      <c r="MM18" s="193" t="e">
        <f t="shared" si="246"/>
        <v>#N/A</v>
      </c>
      <c r="MN18" s="193" t="e">
        <f t="shared" si="246"/>
        <v>#N/A</v>
      </c>
      <c r="MO18" s="193" t="e">
        <f t="shared" si="246"/>
        <v>#N/A</v>
      </c>
      <c r="MP18" s="193" t="e">
        <f t="shared" si="246"/>
        <v>#N/A</v>
      </c>
      <c r="MQ18" s="193" t="e">
        <f t="shared" si="246"/>
        <v>#N/A</v>
      </c>
      <c r="MR18" s="193" t="e">
        <f t="shared" si="246"/>
        <v>#N/A</v>
      </c>
      <c r="MS18" s="193" t="e">
        <f t="shared" si="246"/>
        <v>#N/A</v>
      </c>
      <c r="MT18" s="193" t="e">
        <f t="shared" si="246"/>
        <v>#N/A</v>
      </c>
      <c r="MU18" s="193" t="e">
        <f t="shared" si="246"/>
        <v>#N/A</v>
      </c>
      <c r="MV18" s="193" t="e">
        <f t="shared" si="246"/>
        <v>#N/A</v>
      </c>
      <c r="MW18" s="193" t="e">
        <f t="shared" si="246"/>
        <v>#N/A</v>
      </c>
      <c r="MX18" s="193" t="e">
        <f t="shared" si="246"/>
        <v>#N/A</v>
      </c>
      <c r="MY18" s="193" t="e">
        <f t="shared" si="246"/>
        <v>#N/A</v>
      </c>
      <c r="MZ18" s="193" t="e">
        <f t="shared" si="36"/>
        <v>#N/A</v>
      </c>
      <c r="NA18" s="193" t="e">
        <f t="shared" si="241"/>
        <v>#N/A</v>
      </c>
      <c r="NB18" s="193" t="e">
        <f t="shared" si="241"/>
        <v>#N/A</v>
      </c>
      <c r="NC18" s="193" t="e">
        <f t="shared" si="241"/>
        <v>#N/A</v>
      </c>
      <c r="ND18" s="193" t="e">
        <f t="shared" si="251"/>
        <v>#N/A</v>
      </c>
      <c r="NE18" s="193" t="e">
        <f t="shared" si="251"/>
        <v>#N/A</v>
      </c>
      <c r="NF18" s="193" t="e">
        <f t="shared" si="251"/>
        <v>#N/A</v>
      </c>
      <c r="NG18" s="193" t="e">
        <f t="shared" si="251"/>
        <v>#N/A</v>
      </c>
      <c r="NH18" s="193" t="e">
        <f t="shared" si="251"/>
        <v>#N/A</v>
      </c>
      <c r="NI18" s="193" t="e">
        <f t="shared" si="251"/>
        <v>#N/A</v>
      </c>
      <c r="NJ18" s="193" t="e">
        <f t="shared" si="251"/>
        <v>#N/A</v>
      </c>
      <c r="NK18" s="193" t="e">
        <f t="shared" si="251"/>
        <v>#N/A</v>
      </c>
      <c r="NL18" s="193" t="e">
        <f t="shared" si="251"/>
        <v>#N/A</v>
      </c>
      <c r="NM18" s="193" t="e">
        <f t="shared" si="251"/>
        <v>#N/A</v>
      </c>
      <c r="NN18" s="193" t="e">
        <f t="shared" si="251"/>
        <v>#N/A</v>
      </c>
      <c r="NO18" s="193" t="e">
        <f t="shared" si="251"/>
        <v>#N/A</v>
      </c>
      <c r="NP18" s="193" t="e">
        <f t="shared" si="251"/>
        <v>#N/A</v>
      </c>
      <c r="NQ18" s="193" t="e">
        <f t="shared" si="251"/>
        <v>#N/A</v>
      </c>
      <c r="NR18" s="193" t="e">
        <f t="shared" si="251"/>
        <v>#N/A</v>
      </c>
      <c r="NS18" s="193" t="e">
        <f t="shared" si="247"/>
        <v>#N/A</v>
      </c>
      <c r="NT18" s="193" t="e">
        <f t="shared" si="247"/>
        <v>#N/A</v>
      </c>
      <c r="NU18" s="193" t="e">
        <f t="shared" si="247"/>
        <v>#N/A</v>
      </c>
      <c r="NV18" s="193" t="e">
        <f t="shared" si="247"/>
        <v>#N/A</v>
      </c>
      <c r="NW18" s="193" t="e">
        <f t="shared" si="247"/>
        <v>#N/A</v>
      </c>
      <c r="NX18" s="193" t="e">
        <f t="shared" si="247"/>
        <v>#N/A</v>
      </c>
      <c r="NY18" s="193" t="e">
        <f t="shared" si="247"/>
        <v>#N/A</v>
      </c>
      <c r="NZ18" s="193" t="e">
        <f t="shared" si="247"/>
        <v>#N/A</v>
      </c>
      <c r="OA18" s="193" t="e">
        <f t="shared" si="247"/>
        <v>#N/A</v>
      </c>
      <c r="OB18" s="193" t="e">
        <f t="shared" si="247"/>
        <v>#N/A</v>
      </c>
      <c r="OC18" s="193" t="e">
        <f t="shared" si="247"/>
        <v>#N/A</v>
      </c>
      <c r="OD18" s="193" t="e">
        <f t="shared" si="247"/>
        <v>#N/A</v>
      </c>
      <c r="OE18" s="193" t="e">
        <f t="shared" si="247"/>
        <v>#N/A</v>
      </c>
      <c r="OF18" s="193" t="e">
        <f t="shared" si="247"/>
        <v>#N/A</v>
      </c>
      <c r="OG18" s="193" t="e">
        <f t="shared" si="247"/>
        <v>#N/A</v>
      </c>
      <c r="OH18" s="193" t="e">
        <f t="shared" si="247"/>
        <v>#N/A</v>
      </c>
      <c r="OI18" s="193" t="e">
        <f t="shared" si="247"/>
        <v>#N/A</v>
      </c>
      <c r="OJ18" s="193" t="e">
        <f t="shared" si="247"/>
        <v>#N/A</v>
      </c>
      <c r="OK18" s="193" t="e">
        <f t="shared" si="247"/>
        <v>#N/A</v>
      </c>
      <c r="OL18" s="193" t="e">
        <f t="shared" si="247"/>
        <v>#N/A</v>
      </c>
      <c r="OM18" s="193" t="e">
        <f t="shared" si="247"/>
        <v>#N/A</v>
      </c>
      <c r="ON18" s="193" t="e">
        <f t="shared" si="247"/>
        <v>#N/A</v>
      </c>
      <c r="OO18" s="193" t="e">
        <f t="shared" si="247"/>
        <v>#N/A</v>
      </c>
      <c r="OP18" s="193" t="e">
        <f t="shared" si="247"/>
        <v>#N/A</v>
      </c>
      <c r="OQ18" s="193" t="e">
        <f t="shared" si="247"/>
        <v>#N/A</v>
      </c>
      <c r="OR18" s="193" t="e">
        <f t="shared" si="247"/>
        <v>#N/A</v>
      </c>
      <c r="OS18" s="193" t="e">
        <f t="shared" si="247"/>
        <v>#N/A</v>
      </c>
      <c r="OT18" s="193" t="e">
        <f t="shared" si="247"/>
        <v>#N/A</v>
      </c>
      <c r="OU18" s="193" t="e">
        <f t="shared" si="247"/>
        <v>#N/A</v>
      </c>
      <c r="OV18" s="193" t="e">
        <f t="shared" si="247"/>
        <v>#N/A</v>
      </c>
      <c r="OW18" s="193" t="e">
        <f t="shared" si="247"/>
        <v>#N/A</v>
      </c>
      <c r="OX18" s="193" t="e">
        <f t="shared" si="247"/>
        <v>#N/A</v>
      </c>
      <c r="OY18" s="193" t="e">
        <f t="shared" si="247"/>
        <v>#N/A</v>
      </c>
      <c r="OZ18" s="193" t="e">
        <f t="shared" si="247"/>
        <v>#N/A</v>
      </c>
      <c r="PA18" s="193" t="e">
        <f t="shared" si="247"/>
        <v>#N/A</v>
      </c>
      <c r="PB18" s="193" t="e">
        <f t="shared" si="247"/>
        <v>#N/A</v>
      </c>
      <c r="PC18" s="193" t="e">
        <f t="shared" si="247"/>
        <v>#N/A</v>
      </c>
      <c r="PD18" s="193" t="e">
        <f t="shared" si="247"/>
        <v>#N/A</v>
      </c>
      <c r="PE18" s="193" t="e">
        <f t="shared" si="247"/>
        <v>#N/A</v>
      </c>
      <c r="PF18" s="193" t="e">
        <f t="shared" si="247"/>
        <v>#N/A</v>
      </c>
      <c r="PG18" s="193" t="e">
        <f t="shared" si="247"/>
        <v>#N/A</v>
      </c>
      <c r="PH18" s="193" t="e">
        <f t="shared" si="247"/>
        <v>#N/A</v>
      </c>
      <c r="PI18" s="193" t="e">
        <f t="shared" si="247"/>
        <v>#N/A</v>
      </c>
      <c r="PJ18" s="193" t="e">
        <f t="shared" si="247"/>
        <v>#N/A</v>
      </c>
      <c r="PK18" s="193" t="e">
        <f t="shared" si="247"/>
        <v>#N/A</v>
      </c>
      <c r="PL18" s="193" t="e">
        <f t="shared" si="37"/>
        <v>#N/A</v>
      </c>
      <c r="PM18" s="193" t="e">
        <f t="shared" si="14"/>
        <v>#N/A</v>
      </c>
      <c r="PN18" s="193" t="e">
        <f t="shared" si="14"/>
        <v>#N/A</v>
      </c>
      <c r="PO18" s="193" t="e">
        <f t="shared" si="14"/>
        <v>#N/A</v>
      </c>
      <c r="PP18" s="193" t="e">
        <f t="shared" si="14"/>
        <v>#N/A</v>
      </c>
      <c r="PQ18" s="193" t="e">
        <f t="shared" si="14"/>
        <v>#N/A</v>
      </c>
      <c r="PR18" s="193" t="e">
        <f t="shared" si="14"/>
        <v>#N/A</v>
      </c>
      <c r="PS18" s="193" t="e">
        <f t="shared" si="14"/>
        <v>#N/A</v>
      </c>
      <c r="PT18" s="193" t="e">
        <f t="shared" si="14"/>
        <v>#N/A</v>
      </c>
    </row>
    <row r="19" spans="1:436" hidden="1" x14ac:dyDescent="0.45">
      <c r="A19" s="20">
        <v>16</v>
      </c>
      <c r="B19" s="101" t="str">
        <f t="shared" si="15"/>
        <v/>
      </c>
      <c r="C19" s="115"/>
      <c r="D19" s="101" t="str">
        <f t="shared" si="16"/>
        <v/>
      </c>
      <c r="E19" s="110" t="str">
        <f t="shared" si="17"/>
        <v/>
      </c>
      <c r="F19" s="21" t="str">
        <f t="shared" si="18"/>
        <v/>
      </c>
      <c r="G19" s="22" t="str">
        <f t="shared" si="19"/>
        <v/>
      </c>
      <c r="H19" s="23" t="str">
        <f>IF(F19="","",IF(OR($F19&lt;Skew!$B$3,$F19=Skew!$B$3),IF($F19&gt;Skew!$C$3,Skew!$A$3,IF($F19&gt;Skew!$C$4,Skew!$A$4,IF($F19&gt;Skew!$C$5,Skew!$A$5,IF($F19&gt;Skew!$C$6,Skew!$A$6,IF($F19&gt;Skew!$C$7,Skew!$A$7,IF($F19&gt;Skew!$C$8,Skew!$A$8,IF($F19&gt;Skew!$C$9,Skew!$A$9,IF($F19&gt;Skew!$C$10,Skew!$A$10,IF($F19&gt;Skew!$C$11,Skew!$A$11,IF($F19&gt;Skew!$C$12,Skew!$A$12,IF($F19&gt;Skew!$C$13,Skew!$A$13,IF($F19&gt;Skew!$C$14,Skew!$A$14,IF($F19&gt;Skew!$C$15,Skew!$A$15,IF($F19&gt;Skew!$C$16,Skew!$A$16,Skew!$A$17)
)))))))))))))))</f>
        <v/>
      </c>
      <c r="I19" s="22" t="str">
        <f>IF(F19="","",MATCH(H19,Skew!$A$3:$A$17,0))</f>
        <v/>
      </c>
      <c r="J19" s="22" t="str">
        <f t="shared" si="20"/>
        <v/>
      </c>
      <c r="K19" s="24"/>
      <c r="L19" s="22" t="str">
        <f>IF(OR(F19="",K19=""),"",MATCH(K19,Confidence!$A$3:$A$12,0))</f>
        <v/>
      </c>
      <c r="M19" s="25" t="str">
        <f t="shared" si="21"/>
        <v/>
      </c>
      <c r="N19" s="25" t="str">
        <f t="shared" si="22"/>
        <v/>
      </c>
      <c r="O19" s="22"/>
      <c r="P19" s="102" t="str">
        <f t="shared" si="23"/>
        <v/>
      </c>
      <c r="Q19" s="102" t="str">
        <f t="shared" si="24"/>
        <v/>
      </c>
      <c r="R19" s="37" t="str">
        <f t="shared" si="25"/>
        <v/>
      </c>
      <c r="S19" s="115"/>
      <c r="T19" s="204" t="str">
        <f>IF(AND(B19&gt;0,C19&gt;0,D19&gt;0,M19&gt;0,N19&gt;0,S19&gt;0,NOT(K19="")),ABS(VLOOKUP($S$1,VLookups!$A$30:$B$31,2,FALSE)-_xlfn.BETA.DIST(S19,IF(G19="L",N19,M19),IF(G19="L",M19,N19),TRUE,B19,D19)),"")</f>
        <v/>
      </c>
      <c r="U19" s="112" t="str">
        <f>IF(OR($M19="",$N19=""),"",_xlfn.BETA.INV(ABS(VLOOKUP($S$1,VLookups!$A$30:$B$31,2,FALSE)-U$3),IF($G19="L",$N19,$M19),IF($G19="L",$M19,$N19),$B19,$D19))</f>
        <v/>
      </c>
      <c r="V19" s="113" t="str">
        <f>IF(OR($M19="",$N19=""),"",_xlfn.BETA.INV(ABS(VLOOKUP($S$1,VLookups!$A$30:$B$31,2,FALSE)-V$3),IF($G19="L",$N19,$M19),IF($G19="L",$M19,$N19),$B19,$D19))</f>
        <v/>
      </c>
      <c r="W19" s="112" t="str">
        <f>IF(OR($M19="",$N19=""),"",_xlfn.BETA.INV(ABS(VLOOKUP($S$1,VLookups!$A$30:$B$31,2,FALSE)-W$3),IF($G19="L",$N19,$M19),IF($G19="L",$M19,$N19),$B19,$D19))</f>
        <v/>
      </c>
      <c r="X19" s="113" t="str">
        <f>IF(OR($M19="",$N19=""),"",_xlfn.BETA.INV(ABS(VLOOKUP($S$1,VLookups!$A$30:$B$31,2,FALSE)-X$3),IF($G19="L",$N19,$M19),IF($G19="L",$M19,$N19),$B19,$D19))</f>
        <v/>
      </c>
      <c r="Y19" s="112" t="str">
        <f>IF(OR($M19="",$N19=""),"",_xlfn.BETA.INV(ABS(VLOOKUP($S$1,VLookups!$A$30:$B$31,2,FALSE)-Y$3),IF($G19="L",$N19,$M19),IF($G19="L",$M19,$N19),$B19,$D19))</f>
        <v/>
      </c>
      <c r="Z19" s="113" t="str">
        <f>IF(OR($M19="",$N19=""),"",_xlfn.BETA.INV(ABS(VLOOKUP($S$1,VLookups!$A$30:$B$31,2,FALSE)-Z$3),IF($G19="L",$N19,$M19),IF($G19="L",$M19,$N19),$B19,$D19))</f>
        <v/>
      </c>
      <c r="AA19" s="112" t="str">
        <f>IF(OR($M19="",$N19=""),"",_xlfn.BETA.INV(ABS(VLOOKUP($S$1,VLookups!$A$30:$B$31,2,FALSE)-AA$3),IF($G19="L",$N19,$M19),IF($G19="L",$M19,$N19),$B19,$D19))</f>
        <v/>
      </c>
      <c r="AB19" s="113" t="str">
        <f>IF(OR($M19="",$N19=""),"",_xlfn.BETA.INV(ABS(VLOOKUP($S$1,VLookups!$A$30:$B$31,2,FALSE)-AB$3),IF($G19="L",$N19,$M19),IF($G19="L",$M19,$N19),$B19,$D19))</f>
        <v/>
      </c>
      <c r="AC19" s="112" t="str">
        <f>IF(OR($M19="",$N19=""),"",_xlfn.BETA.INV(ABS(VLOOKUP($S$1,VLookups!$A$30:$B$31,2,FALSE)-AC$3),IF($G19="L",$N19,$M19),IF($G19="L",$M19,$N19),$B19,$D19))</f>
        <v/>
      </c>
      <c r="AD19" s="113" t="str">
        <f>IF(OR($M19="",$N19=""),"",_xlfn.BETA.INV(ABS(VLOOKUP($S$1,VLookups!$A$30:$B$31,2,FALSE)-AD$3),IF($G19="L",$N19,$M19),IF($G19="L",$M19,$N19),$B19,$D19))</f>
        <v/>
      </c>
      <c r="AE19" s="112" t="str">
        <f>IF(OR($M19="",$N19=""),"",_xlfn.BETA.INV(ABS(VLOOKUP($S$1,VLookups!$A$30:$B$31,2,FALSE)-AE$3),IF($G19="L",$N19,$M19),IF($G19="L",$M19,$N19),$B19,$D19))</f>
        <v/>
      </c>
      <c r="AF19" s="113" t="str">
        <f>IF(OR($M19="",$N19=""),"",_xlfn.BETA.INV(ABS(VLOOKUP($S$1,VLookups!$A$30:$B$31,2,FALSE)-AF$3),IF($G19="L",$N19,$M19),IF($G19="L",$M19,$N19),$B19,$D19))</f>
        <v/>
      </c>
      <c r="AG19" s="15"/>
      <c r="AH19" s="194" t="str">
        <f t="shared" si="26"/>
        <v/>
      </c>
      <c r="AI19" s="192" t="str">
        <f t="shared" si="27"/>
        <v/>
      </c>
      <c r="AJ19" s="177" t="str">
        <f t="shared" ref="AJ19" si="253">IF(ISNONTEXT($AH19),AI19+$AH19,"")</f>
        <v/>
      </c>
      <c r="AK19" s="177" t="str">
        <f t="shared" si="39"/>
        <v/>
      </c>
      <c r="AL19" s="177" t="str">
        <f t="shared" si="40"/>
        <v/>
      </c>
      <c r="AM19" s="177" t="str">
        <f t="shared" si="41"/>
        <v/>
      </c>
      <c r="AN19" s="177" t="str">
        <f t="shared" si="42"/>
        <v/>
      </c>
      <c r="AO19" s="177" t="str">
        <f t="shared" si="43"/>
        <v/>
      </c>
      <c r="AP19" s="177" t="str">
        <f t="shared" si="44"/>
        <v/>
      </c>
      <c r="AQ19" s="177" t="str">
        <f t="shared" si="45"/>
        <v/>
      </c>
      <c r="AR19" s="177" t="str">
        <f t="shared" si="46"/>
        <v/>
      </c>
      <c r="AS19" s="177" t="str">
        <f t="shared" si="47"/>
        <v/>
      </c>
      <c r="AT19" s="177" t="str">
        <f t="shared" si="48"/>
        <v/>
      </c>
      <c r="AU19" s="177" t="str">
        <f t="shared" si="49"/>
        <v/>
      </c>
      <c r="AV19" s="177" t="str">
        <f t="shared" si="50"/>
        <v/>
      </c>
      <c r="AW19" s="177" t="str">
        <f t="shared" si="51"/>
        <v/>
      </c>
      <c r="AX19" s="177" t="str">
        <f t="shared" si="52"/>
        <v/>
      </c>
      <c r="AY19" s="177" t="str">
        <f t="shared" si="53"/>
        <v/>
      </c>
      <c r="AZ19" s="177" t="str">
        <f t="shared" si="54"/>
        <v/>
      </c>
      <c r="BA19" s="177" t="str">
        <f t="shared" si="55"/>
        <v/>
      </c>
      <c r="BB19" s="177" t="str">
        <f t="shared" si="56"/>
        <v/>
      </c>
      <c r="BC19" s="177" t="str">
        <f t="shared" si="57"/>
        <v/>
      </c>
      <c r="BD19" s="177" t="str">
        <f t="shared" si="58"/>
        <v/>
      </c>
      <c r="BE19" s="177" t="str">
        <f t="shared" si="59"/>
        <v/>
      </c>
      <c r="BF19" s="177" t="str">
        <f t="shared" si="60"/>
        <v/>
      </c>
      <c r="BG19" s="177" t="str">
        <f t="shared" si="61"/>
        <v/>
      </c>
      <c r="BH19" s="177" t="str">
        <f t="shared" si="62"/>
        <v/>
      </c>
      <c r="BI19" s="177" t="str">
        <f t="shared" si="63"/>
        <v/>
      </c>
      <c r="BJ19" s="177" t="str">
        <f t="shared" si="64"/>
        <v/>
      </c>
      <c r="BK19" s="177" t="str">
        <f t="shared" si="65"/>
        <v/>
      </c>
      <c r="BL19" s="177" t="str">
        <f t="shared" si="66"/>
        <v/>
      </c>
      <c r="BM19" s="177" t="str">
        <f t="shared" si="67"/>
        <v/>
      </c>
      <c r="BN19" s="177" t="str">
        <f t="shared" si="68"/>
        <v/>
      </c>
      <c r="BO19" s="177" t="str">
        <f t="shared" si="69"/>
        <v/>
      </c>
      <c r="BP19" s="177" t="str">
        <f t="shared" si="70"/>
        <v/>
      </c>
      <c r="BQ19" s="177" t="str">
        <f t="shared" si="71"/>
        <v/>
      </c>
      <c r="BR19" s="177" t="str">
        <f t="shared" si="72"/>
        <v/>
      </c>
      <c r="BS19" s="177" t="str">
        <f t="shared" si="73"/>
        <v/>
      </c>
      <c r="BT19" s="177" t="str">
        <f t="shared" si="74"/>
        <v/>
      </c>
      <c r="BU19" s="177" t="str">
        <f t="shared" si="75"/>
        <v/>
      </c>
      <c r="BV19" s="177" t="str">
        <f t="shared" si="76"/>
        <v/>
      </c>
      <c r="BW19" s="177" t="str">
        <f t="shared" si="77"/>
        <v/>
      </c>
      <c r="BX19" s="177" t="str">
        <f t="shared" si="78"/>
        <v/>
      </c>
      <c r="BY19" s="177" t="str">
        <f t="shared" si="79"/>
        <v/>
      </c>
      <c r="BZ19" s="177" t="str">
        <f t="shared" si="80"/>
        <v/>
      </c>
      <c r="CA19" s="177" t="str">
        <f t="shared" si="81"/>
        <v/>
      </c>
      <c r="CB19" s="177" t="str">
        <f t="shared" si="82"/>
        <v/>
      </c>
      <c r="CC19" s="177" t="str">
        <f t="shared" si="83"/>
        <v/>
      </c>
      <c r="CD19" s="177" t="str">
        <f t="shared" si="84"/>
        <v/>
      </c>
      <c r="CE19" s="177" t="str">
        <f t="shared" si="85"/>
        <v/>
      </c>
      <c r="CF19" s="177" t="str">
        <f t="shared" si="86"/>
        <v/>
      </c>
      <c r="CG19" s="177" t="str">
        <f t="shared" si="87"/>
        <v/>
      </c>
      <c r="CH19" s="177" t="str">
        <f t="shared" si="88"/>
        <v/>
      </c>
      <c r="CI19" s="177" t="str">
        <f t="shared" si="89"/>
        <v/>
      </c>
      <c r="CJ19" s="177" t="str">
        <f t="shared" si="90"/>
        <v/>
      </c>
      <c r="CK19" s="177" t="str">
        <f t="shared" si="91"/>
        <v/>
      </c>
      <c r="CL19" s="177" t="str">
        <f t="shared" si="92"/>
        <v/>
      </c>
      <c r="CM19" s="177" t="str">
        <f t="shared" si="93"/>
        <v/>
      </c>
      <c r="CN19" s="177" t="str">
        <f t="shared" si="94"/>
        <v/>
      </c>
      <c r="CO19" s="177" t="str">
        <f t="shared" si="95"/>
        <v/>
      </c>
      <c r="CP19" s="177" t="str">
        <f t="shared" si="96"/>
        <v/>
      </c>
      <c r="CQ19" s="177" t="str">
        <f t="shared" si="97"/>
        <v/>
      </c>
      <c r="CR19" s="177" t="str">
        <f t="shared" si="98"/>
        <v/>
      </c>
      <c r="CS19" s="177" t="str">
        <f t="shared" si="99"/>
        <v/>
      </c>
      <c r="CT19" s="177" t="str">
        <f t="shared" si="100"/>
        <v/>
      </c>
      <c r="CU19" s="177" t="str">
        <f t="shared" si="101"/>
        <v/>
      </c>
      <c r="CV19" s="177" t="str">
        <f t="shared" si="32"/>
        <v/>
      </c>
      <c r="CW19" s="177" t="str">
        <f t="shared" si="102"/>
        <v/>
      </c>
      <c r="CX19" s="177" t="str">
        <f t="shared" si="103"/>
        <v/>
      </c>
      <c r="CY19" s="177" t="str">
        <f t="shared" si="104"/>
        <v/>
      </c>
      <c r="CZ19" s="177" t="str">
        <f t="shared" si="105"/>
        <v/>
      </c>
      <c r="DA19" s="177" t="str">
        <f t="shared" si="106"/>
        <v/>
      </c>
      <c r="DB19" s="177" t="str">
        <f t="shared" si="107"/>
        <v/>
      </c>
      <c r="DC19" s="177" t="str">
        <f t="shared" si="108"/>
        <v/>
      </c>
      <c r="DD19" s="177" t="str">
        <f t="shared" si="109"/>
        <v/>
      </c>
      <c r="DE19" s="177" t="str">
        <f t="shared" si="110"/>
        <v/>
      </c>
      <c r="DF19" s="177" t="str">
        <f t="shared" si="111"/>
        <v/>
      </c>
      <c r="DG19" s="177" t="str">
        <f t="shared" si="112"/>
        <v/>
      </c>
      <c r="DH19" s="177" t="str">
        <f t="shared" si="113"/>
        <v/>
      </c>
      <c r="DI19" s="177" t="str">
        <f t="shared" si="114"/>
        <v/>
      </c>
      <c r="DJ19" s="177" t="str">
        <f t="shared" si="115"/>
        <v/>
      </c>
      <c r="DK19" s="177" t="str">
        <f t="shared" si="116"/>
        <v/>
      </c>
      <c r="DL19" s="177" t="str">
        <f t="shared" si="117"/>
        <v/>
      </c>
      <c r="DM19" s="177" t="str">
        <f t="shared" si="118"/>
        <v/>
      </c>
      <c r="DN19" s="177" t="str">
        <f t="shared" si="119"/>
        <v/>
      </c>
      <c r="DO19" s="177" t="str">
        <f t="shared" si="120"/>
        <v/>
      </c>
      <c r="DP19" s="177" t="str">
        <f t="shared" si="121"/>
        <v/>
      </c>
      <c r="DQ19" s="177" t="str">
        <f t="shared" si="122"/>
        <v/>
      </c>
      <c r="DR19" s="177" t="str">
        <f t="shared" si="123"/>
        <v/>
      </c>
      <c r="DS19" s="177" t="str">
        <f t="shared" si="124"/>
        <v/>
      </c>
      <c r="DT19" s="177" t="str">
        <f t="shared" si="125"/>
        <v/>
      </c>
      <c r="DU19" s="177" t="str">
        <f t="shared" si="126"/>
        <v/>
      </c>
      <c r="DV19" s="177" t="str">
        <f t="shared" si="127"/>
        <v/>
      </c>
      <c r="DW19" s="177" t="str">
        <f t="shared" si="128"/>
        <v/>
      </c>
      <c r="DX19" s="177" t="str">
        <f t="shared" si="129"/>
        <v/>
      </c>
      <c r="DY19" s="177" t="str">
        <f t="shared" si="130"/>
        <v/>
      </c>
      <c r="DZ19" s="177" t="str">
        <f t="shared" si="131"/>
        <v/>
      </c>
      <c r="EA19" s="177" t="str">
        <f t="shared" si="132"/>
        <v/>
      </c>
      <c r="EB19" s="177" t="str">
        <f t="shared" si="133"/>
        <v/>
      </c>
      <c r="EC19" s="177" t="str">
        <f t="shared" si="134"/>
        <v/>
      </c>
      <c r="ED19" s="177" t="str">
        <f t="shared" si="135"/>
        <v/>
      </c>
      <c r="EE19" s="177" t="str">
        <f t="shared" si="136"/>
        <v/>
      </c>
      <c r="EF19" s="177" t="str">
        <f t="shared" si="137"/>
        <v/>
      </c>
      <c r="EG19" s="177" t="str">
        <f t="shared" si="138"/>
        <v/>
      </c>
      <c r="EH19" s="177" t="str">
        <f t="shared" si="139"/>
        <v/>
      </c>
      <c r="EI19" s="177" t="str">
        <f t="shared" si="140"/>
        <v/>
      </c>
      <c r="EJ19" s="177" t="str">
        <f t="shared" si="141"/>
        <v/>
      </c>
      <c r="EK19" s="177" t="str">
        <f t="shared" si="142"/>
        <v/>
      </c>
      <c r="EL19" s="177" t="str">
        <f t="shared" si="143"/>
        <v/>
      </c>
      <c r="EM19" s="177" t="str">
        <f t="shared" si="144"/>
        <v/>
      </c>
      <c r="EN19" s="177" t="str">
        <f t="shared" si="145"/>
        <v/>
      </c>
      <c r="EO19" s="177" t="str">
        <f t="shared" si="146"/>
        <v/>
      </c>
      <c r="EP19" s="177" t="str">
        <f t="shared" si="147"/>
        <v/>
      </c>
      <c r="EQ19" s="177" t="str">
        <f t="shared" si="148"/>
        <v/>
      </c>
      <c r="ER19" s="177" t="str">
        <f t="shared" si="149"/>
        <v/>
      </c>
      <c r="ES19" s="177" t="str">
        <f t="shared" si="150"/>
        <v/>
      </c>
      <c r="ET19" s="177" t="str">
        <f t="shared" si="151"/>
        <v/>
      </c>
      <c r="EU19" s="177" t="str">
        <f t="shared" si="152"/>
        <v/>
      </c>
      <c r="EV19" s="177" t="str">
        <f t="shared" si="153"/>
        <v/>
      </c>
      <c r="EW19" s="177" t="str">
        <f t="shared" si="154"/>
        <v/>
      </c>
      <c r="EX19" s="177" t="str">
        <f t="shared" si="155"/>
        <v/>
      </c>
      <c r="EY19" s="177" t="str">
        <f t="shared" si="156"/>
        <v/>
      </c>
      <c r="EZ19" s="177" t="str">
        <f t="shared" si="157"/>
        <v/>
      </c>
      <c r="FA19" s="177" t="str">
        <f t="shared" si="158"/>
        <v/>
      </c>
      <c r="FB19" s="177" t="str">
        <f t="shared" si="159"/>
        <v/>
      </c>
      <c r="FC19" s="177" t="str">
        <f t="shared" si="160"/>
        <v/>
      </c>
      <c r="FD19" s="177" t="str">
        <f t="shared" si="161"/>
        <v/>
      </c>
      <c r="FE19" s="177" t="str">
        <f t="shared" si="162"/>
        <v/>
      </c>
      <c r="FF19" s="177" t="str">
        <f t="shared" si="163"/>
        <v/>
      </c>
      <c r="FG19" s="177" t="str">
        <f t="shared" si="164"/>
        <v/>
      </c>
      <c r="FH19" s="177" t="str">
        <f t="shared" si="33"/>
        <v/>
      </c>
      <c r="FI19" s="177" t="str">
        <f t="shared" si="165"/>
        <v/>
      </c>
      <c r="FJ19" s="177" t="str">
        <f t="shared" si="166"/>
        <v/>
      </c>
      <c r="FK19" s="177" t="str">
        <f t="shared" si="167"/>
        <v/>
      </c>
      <c r="FL19" s="177" t="str">
        <f t="shared" si="168"/>
        <v/>
      </c>
      <c r="FM19" s="177" t="str">
        <f t="shared" si="169"/>
        <v/>
      </c>
      <c r="FN19" s="177" t="str">
        <f t="shared" si="170"/>
        <v/>
      </c>
      <c r="FO19" s="177" t="str">
        <f t="shared" si="171"/>
        <v/>
      </c>
      <c r="FP19" s="177" t="str">
        <f t="shared" si="172"/>
        <v/>
      </c>
      <c r="FQ19" s="177" t="str">
        <f t="shared" si="173"/>
        <v/>
      </c>
      <c r="FR19" s="177" t="str">
        <f t="shared" si="174"/>
        <v/>
      </c>
      <c r="FS19" s="177" t="str">
        <f t="shared" si="175"/>
        <v/>
      </c>
      <c r="FT19" s="177" t="str">
        <f t="shared" si="176"/>
        <v/>
      </c>
      <c r="FU19" s="177" t="str">
        <f t="shared" si="177"/>
        <v/>
      </c>
      <c r="FV19" s="177" t="str">
        <f t="shared" si="178"/>
        <v/>
      </c>
      <c r="FW19" s="177" t="str">
        <f t="shared" si="179"/>
        <v/>
      </c>
      <c r="FX19" s="177" t="str">
        <f t="shared" si="180"/>
        <v/>
      </c>
      <c r="FY19" s="177" t="str">
        <f t="shared" si="181"/>
        <v/>
      </c>
      <c r="FZ19" s="177" t="str">
        <f t="shared" si="182"/>
        <v/>
      </c>
      <c r="GA19" s="177" t="str">
        <f t="shared" si="183"/>
        <v/>
      </c>
      <c r="GB19" s="177" t="str">
        <f t="shared" si="184"/>
        <v/>
      </c>
      <c r="GC19" s="177" t="str">
        <f t="shared" si="185"/>
        <v/>
      </c>
      <c r="GD19" s="177" t="str">
        <f t="shared" si="186"/>
        <v/>
      </c>
      <c r="GE19" s="177" t="str">
        <f t="shared" si="187"/>
        <v/>
      </c>
      <c r="GF19" s="177" t="str">
        <f t="shared" si="188"/>
        <v/>
      </c>
      <c r="GG19" s="177" t="str">
        <f t="shared" si="189"/>
        <v/>
      </c>
      <c r="GH19" s="177" t="str">
        <f t="shared" si="190"/>
        <v/>
      </c>
      <c r="GI19" s="177" t="str">
        <f t="shared" si="191"/>
        <v/>
      </c>
      <c r="GJ19" s="177" t="str">
        <f t="shared" si="192"/>
        <v/>
      </c>
      <c r="GK19" s="177" t="str">
        <f t="shared" si="193"/>
        <v/>
      </c>
      <c r="GL19" s="177" t="str">
        <f t="shared" si="194"/>
        <v/>
      </c>
      <c r="GM19" s="177" t="str">
        <f t="shared" si="195"/>
        <v/>
      </c>
      <c r="GN19" s="177" t="str">
        <f t="shared" si="196"/>
        <v/>
      </c>
      <c r="GO19" s="177" t="str">
        <f t="shared" si="197"/>
        <v/>
      </c>
      <c r="GP19" s="177" t="str">
        <f t="shared" si="198"/>
        <v/>
      </c>
      <c r="GQ19" s="177" t="str">
        <f t="shared" si="199"/>
        <v/>
      </c>
      <c r="GR19" s="177" t="str">
        <f t="shared" si="200"/>
        <v/>
      </c>
      <c r="GS19" s="177" t="str">
        <f t="shared" si="201"/>
        <v/>
      </c>
      <c r="GT19" s="177" t="str">
        <f t="shared" si="202"/>
        <v/>
      </c>
      <c r="GU19" s="177" t="str">
        <f t="shared" si="203"/>
        <v/>
      </c>
      <c r="GV19" s="177" t="str">
        <f t="shared" si="204"/>
        <v/>
      </c>
      <c r="GW19" s="177" t="str">
        <f t="shared" si="205"/>
        <v/>
      </c>
      <c r="GX19" s="177" t="str">
        <f t="shared" si="206"/>
        <v/>
      </c>
      <c r="GY19" s="177" t="str">
        <f t="shared" si="207"/>
        <v/>
      </c>
      <c r="GZ19" s="177" t="str">
        <f t="shared" si="208"/>
        <v/>
      </c>
      <c r="HA19" s="177" t="str">
        <f t="shared" si="209"/>
        <v/>
      </c>
      <c r="HB19" s="177" t="str">
        <f t="shared" si="210"/>
        <v/>
      </c>
      <c r="HC19" s="177" t="str">
        <f t="shared" si="211"/>
        <v/>
      </c>
      <c r="HD19" s="177" t="str">
        <f t="shared" si="212"/>
        <v/>
      </c>
      <c r="HE19" s="177" t="str">
        <f t="shared" si="213"/>
        <v/>
      </c>
      <c r="HF19" s="177" t="str">
        <f t="shared" si="214"/>
        <v/>
      </c>
      <c r="HG19" s="177" t="str">
        <f t="shared" si="215"/>
        <v/>
      </c>
      <c r="HH19" s="177" t="str">
        <f t="shared" si="216"/>
        <v/>
      </c>
      <c r="HI19" s="177" t="str">
        <f t="shared" si="217"/>
        <v/>
      </c>
      <c r="HJ19" s="177" t="str">
        <f t="shared" si="218"/>
        <v/>
      </c>
      <c r="HK19" s="177" t="str">
        <f t="shared" si="219"/>
        <v/>
      </c>
      <c r="HL19" s="177" t="str">
        <f t="shared" si="220"/>
        <v/>
      </c>
      <c r="HM19" s="177" t="str">
        <f t="shared" si="221"/>
        <v/>
      </c>
      <c r="HN19" s="177" t="str">
        <f t="shared" si="222"/>
        <v/>
      </c>
      <c r="HO19" s="177" t="str">
        <f t="shared" si="223"/>
        <v/>
      </c>
      <c r="HP19" s="177" t="str">
        <f t="shared" si="224"/>
        <v/>
      </c>
      <c r="HQ19" s="177" t="str">
        <f t="shared" si="225"/>
        <v/>
      </c>
      <c r="HR19" s="177" t="str">
        <f t="shared" si="226"/>
        <v/>
      </c>
      <c r="HS19" s="177" t="str">
        <f t="shared" si="227"/>
        <v/>
      </c>
      <c r="HT19" s="177" t="str">
        <f t="shared" si="34"/>
        <v/>
      </c>
      <c r="HU19" s="177" t="str">
        <f t="shared" si="9"/>
        <v/>
      </c>
      <c r="HV19" s="177" t="str">
        <f t="shared" si="9"/>
        <v/>
      </c>
      <c r="HW19" s="177" t="str">
        <f t="shared" si="9"/>
        <v/>
      </c>
      <c r="HX19" s="177" t="str">
        <f t="shared" si="9"/>
        <v/>
      </c>
      <c r="HY19" s="177" t="str">
        <f t="shared" si="9"/>
        <v/>
      </c>
      <c r="HZ19" s="177" t="str">
        <f t="shared" si="9"/>
        <v/>
      </c>
      <c r="IA19" s="192" t="str">
        <f t="shared" si="29"/>
        <v/>
      </c>
      <c r="IB19" s="193" t="e">
        <f t="shared" si="10"/>
        <v>#N/A</v>
      </c>
      <c r="IC19" s="193" t="e">
        <f t="shared" si="239"/>
        <v>#N/A</v>
      </c>
      <c r="ID19" s="193" t="e">
        <f t="shared" si="239"/>
        <v>#N/A</v>
      </c>
      <c r="IE19" s="193" t="e">
        <f t="shared" si="239"/>
        <v>#N/A</v>
      </c>
      <c r="IF19" s="193" t="e">
        <f t="shared" si="249"/>
        <v>#N/A</v>
      </c>
      <c r="IG19" s="193" t="e">
        <f t="shared" si="249"/>
        <v>#N/A</v>
      </c>
      <c r="IH19" s="193" t="e">
        <f t="shared" si="249"/>
        <v>#N/A</v>
      </c>
      <c r="II19" s="193" t="e">
        <f t="shared" si="249"/>
        <v>#N/A</v>
      </c>
      <c r="IJ19" s="193" t="e">
        <f t="shared" si="249"/>
        <v>#N/A</v>
      </c>
      <c r="IK19" s="193" t="e">
        <f t="shared" si="249"/>
        <v>#N/A</v>
      </c>
      <c r="IL19" s="193" t="e">
        <f t="shared" si="249"/>
        <v>#N/A</v>
      </c>
      <c r="IM19" s="193" t="e">
        <f t="shared" si="249"/>
        <v>#N/A</v>
      </c>
      <c r="IN19" s="193" t="e">
        <f t="shared" si="249"/>
        <v>#N/A</v>
      </c>
      <c r="IO19" s="193" t="e">
        <f t="shared" si="249"/>
        <v>#N/A</v>
      </c>
      <c r="IP19" s="193" t="e">
        <f t="shared" si="249"/>
        <v>#N/A</v>
      </c>
      <c r="IQ19" s="193" t="e">
        <f t="shared" si="249"/>
        <v>#N/A</v>
      </c>
      <c r="IR19" s="193" t="e">
        <f t="shared" si="249"/>
        <v>#N/A</v>
      </c>
      <c r="IS19" s="193" t="e">
        <f t="shared" si="249"/>
        <v>#N/A</v>
      </c>
      <c r="IT19" s="193" t="e">
        <f t="shared" si="249"/>
        <v>#N/A</v>
      </c>
      <c r="IU19" s="193" t="e">
        <f t="shared" si="245"/>
        <v>#N/A</v>
      </c>
      <c r="IV19" s="193" t="e">
        <f t="shared" si="245"/>
        <v>#N/A</v>
      </c>
      <c r="IW19" s="193" t="e">
        <f t="shared" si="245"/>
        <v>#N/A</v>
      </c>
      <c r="IX19" s="193" t="e">
        <f t="shared" si="245"/>
        <v>#N/A</v>
      </c>
      <c r="IY19" s="193" t="e">
        <f t="shared" si="245"/>
        <v>#N/A</v>
      </c>
      <c r="IZ19" s="193" t="e">
        <f t="shared" si="245"/>
        <v>#N/A</v>
      </c>
      <c r="JA19" s="193" t="e">
        <f t="shared" si="245"/>
        <v>#N/A</v>
      </c>
      <c r="JB19" s="193" t="e">
        <f t="shared" si="245"/>
        <v>#N/A</v>
      </c>
      <c r="JC19" s="193" t="e">
        <f t="shared" si="245"/>
        <v>#N/A</v>
      </c>
      <c r="JD19" s="193" t="e">
        <f t="shared" si="245"/>
        <v>#N/A</v>
      </c>
      <c r="JE19" s="193" t="e">
        <f t="shared" si="245"/>
        <v>#N/A</v>
      </c>
      <c r="JF19" s="193" t="e">
        <f t="shared" si="245"/>
        <v>#N/A</v>
      </c>
      <c r="JG19" s="193" t="e">
        <f t="shared" si="245"/>
        <v>#N/A</v>
      </c>
      <c r="JH19" s="193" t="e">
        <f t="shared" si="245"/>
        <v>#N/A</v>
      </c>
      <c r="JI19" s="193" t="e">
        <f t="shared" si="245"/>
        <v>#N/A</v>
      </c>
      <c r="JJ19" s="193" t="e">
        <f t="shared" si="245"/>
        <v>#N/A</v>
      </c>
      <c r="JK19" s="193" t="e">
        <f t="shared" si="245"/>
        <v>#N/A</v>
      </c>
      <c r="JL19" s="193" t="e">
        <f t="shared" si="245"/>
        <v>#N/A</v>
      </c>
      <c r="JM19" s="193" t="e">
        <f t="shared" si="245"/>
        <v>#N/A</v>
      </c>
      <c r="JN19" s="193" t="e">
        <f t="shared" si="245"/>
        <v>#N/A</v>
      </c>
      <c r="JO19" s="193" t="e">
        <f t="shared" si="245"/>
        <v>#N/A</v>
      </c>
      <c r="JP19" s="193" t="e">
        <f t="shared" si="245"/>
        <v>#N/A</v>
      </c>
      <c r="JQ19" s="193" t="e">
        <f t="shared" si="245"/>
        <v>#N/A</v>
      </c>
      <c r="JR19" s="193" t="e">
        <f t="shared" si="245"/>
        <v>#N/A</v>
      </c>
      <c r="JS19" s="193" t="e">
        <f t="shared" si="245"/>
        <v>#N/A</v>
      </c>
      <c r="JT19" s="193" t="e">
        <f t="shared" si="245"/>
        <v>#N/A</v>
      </c>
      <c r="JU19" s="193" t="e">
        <f t="shared" si="245"/>
        <v>#N/A</v>
      </c>
      <c r="JV19" s="193" t="e">
        <f t="shared" si="245"/>
        <v>#N/A</v>
      </c>
      <c r="JW19" s="193" t="e">
        <f t="shared" si="245"/>
        <v>#N/A</v>
      </c>
      <c r="JX19" s="193" t="e">
        <f t="shared" si="245"/>
        <v>#N/A</v>
      </c>
      <c r="JY19" s="193" t="e">
        <f t="shared" si="245"/>
        <v>#N/A</v>
      </c>
      <c r="JZ19" s="193" t="e">
        <f t="shared" si="245"/>
        <v>#N/A</v>
      </c>
      <c r="KA19" s="193" t="e">
        <f t="shared" si="245"/>
        <v>#N/A</v>
      </c>
      <c r="KB19" s="193" t="e">
        <f t="shared" si="245"/>
        <v>#N/A</v>
      </c>
      <c r="KC19" s="193" t="e">
        <f t="shared" si="245"/>
        <v>#N/A</v>
      </c>
      <c r="KD19" s="193" t="e">
        <f t="shared" si="245"/>
        <v>#N/A</v>
      </c>
      <c r="KE19" s="193" t="e">
        <f t="shared" si="245"/>
        <v>#N/A</v>
      </c>
      <c r="KF19" s="193" t="e">
        <f t="shared" si="245"/>
        <v>#N/A</v>
      </c>
      <c r="KG19" s="193" t="e">
        <f t="shared" si="245"/>
        <v>#N/A</v>
      </c>
      <c r="KH19" s="193" t="e">
        <f t="shared" si="245"/>
        <v>#N/A</v>
      </c>
      <c r="KI19" s="193" t="e">
        <f t="shared" si="245"/>
        <v>#N/A</v>
      </c>
      <c r="KJ19" s="193" t="e">
        <f t="shared" si="245"/>
        <v>#N/A</v>
      </c>
      <c r="KK19" s="193" t="e">
        <f t="shared" si="245"/>
        <v>#N/A</v>
      </c>
      <c r="KL19" s="193" t="e">
        <f t="shared" si="245"/>
        <v>#N/A</v>
      </c>
      <c r="KM19" s="193" t="e">
        <f t="shared" si="245"/>
        <v>#N/A</v>
      </c>
      <c r="KN19" s="193" t="e">
        <f t="shared" si="35"/>
        <v>#N/A</v>
      </c>
      <c r="KO19" s="193" t="e">
        <f t="shared" si="240"/>
        <v>#N/A</v>
      </c>
      <c r="KP19" s="193" t="e">
        <f t="shared" si="240"/>
        <v>#N/A</v>
      </c>
      <c r="KQ19" s="193" t="e">
        <f t="shared" si="240"/>
        <v>#N/A</v>
      </c>
      <c r="KR19" s="193" t="e">
        <f t="shared" si="250"/>
        <v>#N/A</v>
      </c>
      <c r="KS19" s="193" t="e">
        <f t="shared" si="250"/>
        <v>#N/A</v>
      </c>
      <c r="KT19" s="193" t="e">
        <f t="shared" si="250"/>
        <v>#N/A</v>
      </c>
      <c r="KU19" s="193" t="e">
        <f t="shared" si="250"/>
        <v>#N/A</v>
      </c>
      <c r="KV19" s="193" t="e">
        <f t="shared" si="250"/>
        <v>#N/A</v>
      </c>
      <c r="KW19" s="193" t="e">
        <f t="shared" si="250"/>
        <v>#N/A</v>
      </c>
      <c r="KX19" s="193" t="e">
        <f t="shared" si="250"/>
        <v>#N/A</v>
      </c>
      <c r="KY19" s="193" t="e">
        <f t="shared" si="250"/>
        <v>#N/A</v>
      </c>
      <c r="KZ19" s="193" t="e">
        <f t="shared" si="250"/>
        <v>#N/A</v>
      </c>
      <c r="LA19" s="193" t="e">
        <f t="shared" si="250"/>
        <v>#N/A</v>
      </c>
      <c r="LB19" s="193" t="e">
        <f t="shared" si="250"/>
        <v>#N/A</v>
      </c>
      <c r="LC19" s="193" t="e">
        <f t="shared" si="250"/>
        <v>#N/A</v>
      </c>
      <c r="LD19" s="193" t="e">
        <f t="shared" si="250"/>
        <v>#N/A</v>
      </c>
      <c r="LE19" s="193" t="e">
        <f t="shared" si="250"/>
        <v>#N/A</v>
      </c>
      <c r="LF19" s="193" t="e">
        <f t="shared" si="250"/>
        <v>#N/A</v>
      </c>
      <c r="LG19" s="193" t="e">
        <f t="shared" si="246"/>
        <v>#N/A</v>
      </c>
      <c r="LH19" s="193" t="e">
        <f t="shared" si="246"/>
        <v>#N/A</v>
      </c>
      <c r="LI19" s="193" t="e">
        <f t="shared" si="246"/>
        <v>#N/A</v>
      </c>
      <c r="LJ19" s="193" t="e">
        <f t="shared" si="246"/>
        <v>#N/A</v>
      </c>
      <c r="LK19" s="193" t="e">
        <f t="shared" si="246"/>
        <v>#N/A</v>
      </c>
      <c r="LL19" s="193" t="e">
        <f t="shared" si="246"/>
        <v>#N/A</v>
      </c>
      <c r="LM19" s="193" t="e">
        <f t="shared" si="246"/>
        <v>#N/A</v>
      </c>
      <c r="LN19" s="193" t="e">
        <f t="shared" si="246"/>
        <v>#N/A</v>
      </c>
      <c r="LO19" s="193" t="e">
        <f t="shared" si="246"/>
        <v>#N/A</v>
      </c>
      <c r="LP19" s="193" t="e">
        <f t="shared" si="246"/>
        <v>#N/A</v>
      </c>
      <c r="LQ19" s="193" t="e">
        <f t="shared" si="246"/>
        <v>#N/A</v>
      </c>
      <c r="LR19" s="193" t="e">
        <f t="shared" si="246"/>
        <v>#N/A</v>
      </c>
      <c r="LS19" s="193" t="e">
        <f t="shared" si="246"/>
        <v>#N/A</v>
      </c>
      <c r="LT19" s="193" t="e">
        <f t="shared" si="246"/>
        <v>#N/A</v>
      </c>
      <c r="LU19" s="193" t="e">
        <f t="shared" si="246"/>
        <v>#N/A</v>
      </c>
      <c r="LV19" s="193" t="e">
        <f t="shared" si="246"/>
        <v>#N/A</v>
      </c>
      <c r="LW19" s="193" t="e">
        <f t="shared" si="246"/>
        <v>#N/A</v>
      </c>
      <c r="LX19" s="193" t="e">
        <f t="shared" si="246"/>
        <v>#N/A</v>
      </c>
      <c r="LY19" s="193" t="e">
        <f t="shared" si="246"/>
        <v>#N/A</v>
      </c>
      <c r="LZ19" s="193" t="e">
        <f t="shared" si="246"/>
        <v>#N/A</v>
      </c>
      <c r="MA19" s="193" t="e">
        <f t="shared" si="246"/>
        <v>#N/A</v>
      </c>
      <c r="MB19" s="193" t="e">
        <f t="shared" si="246"/>
        <v>#N/A</v>
      </c>
      <c r="MC19" s="193" t="e">
        <f t="shared" si="246"/>
        <v>#N/A</v>
      </c>
      <c r="MD19" s="193" t="e">
        <f t="shared" si="246"/>
        <v>#N/A</v>
      </c>
      <c r="ME19" s="193" t="e">
        <f t="shared" si="246"/>
        <v>#N/A</v>
      </c>
      <c r="MF19" s="193" t="e">
        <f t="shared" si="246"/>
        <v>#N/A</v>
      </c>
      <c r="MG19" s="193" t="e">
        <f t="shared" si="246"/>
        <v>#N/A</v>
      </c>
      <c r="MH19" s="193" t="e">
        <f t="shared" si="246"/>
        <v>#N/A</v>
      </c>
      <c r="MI19" s="193" t="e">
        <f t="shared" si="246"/>
        <v>#N/A</v>
      </c>
      <c r="MJ19" s="193" t="e">
        <f t="shared" si="246"/>
        <v>#N/A</v>
      </c>
      <c r="MK19" s="193" t="e">
        <f t="shared" si="246"/>
        <v>#N/A</v>
      </c>
      <c r="ML19" s="193" t="e">
        <f t="shared" si="246"/>
        <v>#N/A</v>
      </c>
      <c r="MM19" s="193" t="e">
        <f t="shared" si="246"/>
        <v>#N/A</v>
      </c>
      <c r="MN19" s="193" t="e">
        <f t="shared" si="246"/>
        <v>#N/A</v>
      </c>
      <c r="MO19" s="193" t="e">
        <f t="shared" si="246"/>
        <v>#N/A</v>
      </c>
      <c r="MP19" s="193" t="e">
        <f t="shared" si="246"/>
        <v>#N/A</v>
      </c>
      <c r="MQ19" s="193" t="e">
        <f t="shared" si="246"/>
        <v>#N/A</v>
      </c>
      <c r="MR19" s="193" t="e">
        <f t="shared" si="246"/>
        <v>#N/A</v>
      </c>
      <c r="MS19" s="193" t="e">
        <f t="shared" si="246"/>
        <v>#N/A</v>
      </c>
      <c r="MT19" s="193" t="e">
        <f t="shared" si="246"/>
        <v>#N/A</v>
      </c>
      <c r="MU19" s="193" t="e">
        <f t="shared" si="246"/>
        <v>#N/A</v>
      </c>
      <c r="MV19" s="193" t="e">
        <f t="shared" si="246"/>
        <v>#N/A</v>
      </c>
      <c r="MW19" s="193" t="e">
        <f t="shared" si="246"/>
        <v>#N/A</v>
      </c>
      <c r="MX19" s="193" t="e">
        <f t="shared" si="246"/>
        <v>#N/A</v>
      </c>
      <c r="MY19" s="193" t="e">
        <f t="shared" si="246"/>
        <v>#N/A</v>
      </c>
      <c r="MZ19" s="193" t="e">
        <f t="shared" si="36"/>
        <v>#N/A</v>
      </c>
      <c r="NA19" s="193" t="e">
        <f t="shared" si="241"/>
        <v>#N/A</v>
      </c>
      <c r="NB19" s="193" t="e">
        <f t="shared" si="241"/>
        <v>#N/A</v>
      </c>
      <c r="NC19" s="193" t="e">
        <f t="shared" si="241"/>
        <v>#N/A</v>
      </c>
      <c r="ND19" s="193" t="e">
        <f t="shared" si="251"/>
        <v>#N/A</v>
      </c>
      <c r="NE19" s="193" t="e">
        <f t="shared" si="251"/>
        <v>#N/A</v>
      </c>
      <c r="NF19" s="193" t="e">
        <f t="shared" si="251"/>
        <v>#N/A</v>
      </c>
      <c r="NG19" s="193" t="e">
        <f t="shared" si="251"/>
        <v>#N/A</v>
      </c>
      <c r="NH19" s="193" t="e">
        <f t="shared" si="251"/>
        <v>#N/A</v>
      </c>
      <c r="NI19" s="193" t="e">
        <f t="shared" si="251"/>
        <v>#N/A</v>
      </c>
      <c r="NJ19" s="193" t="e">
        <f t="shared" si="251"/>
        <v>#N/A</v>
      </c>
      <c r="NK19" s="193" t="e">
        <f t="shared" si="251"/>
        <v>#N/A</v>
      </c>
      <c r="NL19" s="193" t="e">
        <f t="shared" si="251"/>
        <v>#N/A</v>
      </c>
      <c r="NM19" s="193" t="e">
        <f t="shared" si="251"/>
        <v>#N/A</v>
      </c>
      <c r="NN19" s="193" t="e">
        <f t="shared" si="251"/>
        <v>#N/A</v>
      </c>
      <c r="NO19" s="193" t="e">
        <f t="shared" si="251"/>
        <v>#N/A</v>
      </c>
      <c r="NP19" s="193" t="e">
        <f t="shared" si="251"/>
        <v>#N/A</v>
      </c>
      <c r="NQ19" s="193" t="e">
        <f t="shared" si="251"/>
        <v>#N/A</v>
      </c>
      <c r="NR19" s="193" t="e">
        <f t="shared" si="251"/>
        <v>#N/A</v>
      </c>
      <c r="NS19" s="193" t="e">
        <f t="shared" si="247"/>
        <v>#N/A</v>
      </c>
      <c r="NT19" s="193" t="e">
        <f t="shared" si="247"/>
        <v>#N/A</v>
      </c>
      <c r="NU19" s="193" t="e">
        <f t="shared" si="247"/>
        <v>#N/A</v>
      </c>
      <c r="NV19" s="193" t="e">
        <f t="shared" si="247"/>
        <v>#N/A</v>
      </c>
      <c r="NW19" s="193" t="e">
        <f t="shared" si="247"/>
        <v>#N/A</v>
      </c>
      <c r="NX19" s="193" t="e">
        <f t="shared" si="247"/>
        <v>#N/A</v>
      </c>
      <c r="NY19" s="193" t="e">
        <f t="shared" si="247"/>
        <v>#N/A</v>
      </c>
      <c r="NZ19" s="193" t="e">
        <f t="shared" si="247"/>
        <v>#N/A</v>
      </c>
      <c r="OA19" s="193" t="e">
        <f t="shared" si="247"/>
        <v>#N/A</v>
      </c>
      <c r="OB19" s="193" t="e">
        <f t="shared" si="247"/>
        <v>#N/A</v>
      </c>
      <c r="OC19" s="193" t="e">
        <f t="shared" si="247"/>
        <v>#N/A</v>
      </c>
      <c r="OD19" s="193" t="e">
        <f t="shared" si="247"/>
        <v>#N/A</v>
      </c>
      <c r="OE19" s="193" t="e">
        <f t="shared" si="247"/>
        <v>#N/A</v>
      </c>
      <c r="OF19" s="193" t="e">
        <f t="shared" si="247"/>
        <v>#N/A</v>
      </c>
      <c r="OG19" s="193" t="e">
        <f t="shared" si="247"/>
        <v>#N/A</v>
      </c>
      <c r="OH19" s="193" t="e">
        <f t="shared" si="247"/>
        <v>#N/A</v>
      </c>
      <c r="OI19" s="193" t="e">
        <f t="shared" si="247"/>
        <v>#N/A</v>
      </c>
      <c r="OJ19" s="193" t="e">
        <f t="shared" si="247"/>
        <v>#N/A</v>
      </c>
      <c r="OK19" s="193" t="e">
        <f t="shared" si="247"/>
        <v>#N/A</v>
      </c>
      <c r="OL19" s="193" t="e">
        <f t="shared" si="247"/>
        <v>#N/A</v>
      </c>
      <c r="OM19" s="193" t="e">
        <f t="shared" si="247"/>
        <v>#N/A</v>
      </c>
      <c r="ON19" s="193" t="e">
        <f t="shared" si="247"/>
        <v>#N/A</v>
      </c>
      <c r="OO19" s="193" t="e">
        <f t="shared" si="247"/>
        <v>#N/A</v>
      </c>
      <c r="OP19" s="193" t="e">
        <f t="shared" si="247"/>
        <v>#N/A</v>
      </c>
      <c r="OQ19" s="193" t="e">
        <f t="shared" si="247"/>
        <v>#N/A</v>
      </c>
      <c r="OR19" s="193" t="e">
        <f t="shared" si="247"/>
        <v>#N/A</v>
      </c>
      <c r="OS19" s="193" t="e">
        <f t="shared" si="247"/>
        <v>#N/A</v>
      </c>
      <c r="OT19" s="193" t="e">
        <f t="shared" si="247"/>
        <v>#N/A</v>
      </c>
      <c r="OU19" s="193" t="e">
        <f t="shared" si="247"/>
        <v>#N/A</v>
      </c>
      <c r="OV19" s="193" t="e">
        <f t="shared" si="247"/>
        <v>#N/A</v>
      </c>
      <c r="OW19" s="193" t="e">
        <f t="shared" si="247"/>
        <v>#N/A</v>
      </c>
      <c r="OX19" s="193" t="e">
        <f t="shared" si="247"/>
        <v>#N/A</v>
      </c>
      <c r="OY19" s="193" t="e">
        <f t="shared" si="247"/>
        <v>#N/A</v>
      </c>
      <c r="OZ19" s="193" t="e">
        <f t="shared" si="247"/>
        <v>#N/A</v>
      </c>
      <c r="PA19" s="193" t="e">
        <f t="shared" si="247"/>
        <v>#N/A</v>
      </c>
      <c r="PB19" s="193" t="e">
        <f t="shared" si="247"/>
        <v>#N/A</v>
      </c>
      <c r="PC19" s="193" t="e">
        <f t="shared" si="247"/>
        <v>#N/A</v>
      </c>
      <c r="PD19" s="193" t="e">
        <f t="shared" si="247"/>
        <v>#N/A</v>
      </c>
      <c r="PE19" s="193" t="e">
        <f t="shared" si="247"/>
        <v>#N/A</v>
      </c>
      <c r="PF19" s="193" t="e">
        <f t="shared" si="247"/>
        <v>#N/A</v>
      </c>
      <c r="PG19" s="193" t="e">
        <f t="shared" si="247"/>
        <v>#N/A</v>
      </c>
      <c r="PH19" s="193" t="e">
        <f t="shared" si="247"/>
        <v>#N/A</v>
      </c>
      <c r="PI19" s="193" t="e">
        <f t="shared" si="247"/>
        <v>#N/A</v>
      </c>
      <c r="PJ19" s="193" t="e">
        <f t="shared" si="247"/>
        <v>#N/A</v>
      </c>
      <c r="PK19" s="193" t="e">
        <f t="shared" si="247"/>
        <v>#N/A</v>
      </c>
      <c r="PL19" s="193" t="e">
        <f t="shared" si="37"/>
        <v>#N/A</v>
      </c>
      <c r="PM19" s="193" t="e">
        <f t="shared" si="14"/>
        <v>#N/A</v>
      </c>
      <c r="PN19" s="193" t="e">
        <f t="shared" si="14"/>
        <v>#N/A</v>
      </c>
      <c r="PO19" s="193" t="e">
        <f t="shared" si="14"/>
        <v>#N/A</v>
      </c>
      <c r="PP19" s="193" t="e">
        <f t="shared" si="14"/>
        <v>#N/A</v>
      </c>
      <c r="PQ19" s="193" t="e">
        <f t="shared" si="14"/>
        <v>#N/A</v>
      </c>
      <c r="PR19" s="193" t="e">
        <f t="shared" si="14"/>
        <v>#N/A</v>
      </c>
      <c r="PS19" s="193" t="e">
        <f t="shared" si="14"/>
        <v>#N/A</v>
      </c>
      <c r="PT19" s="193" t="e">
        <f t="shared" si="14"/>
        <v>#N/A</v>
      </c>
    </row>
    <row r="20" spans="1:436" hidden="1" x14ac:dyDescent="0.45">
      <c r="A20" s="20">
        <v>17</v>
      </c>
      <c r="B20" s="101" t="str">
        <f t="shared" si="15"/>
        <v/>
      </c>
      <c r="C20" s="115"/>
      <c r="D20" s="101" t="str">
        <f t="shared" si="16"/>
        <v/>
      </c>
      <c r="E20" s="110" t="str">
        <f t="shared" si="17"/>
        <v/>
      </c>
      <c r="F20" s="21" t="str">
        <f t="shared" si="18"/>
        <v/>
      </c>
      <c r="G20" s="22" t="str">
        <f t="shared" si="19"/>
        <v/>
      </c>
      <c r="H20" s="23" t="str">
        <f>IF(F20="","",IF(OR($F20&lt;Skew!$B$3,$F20=Skew!$B$3),IF($F20&gt;Skew!$C$3,Skew!$A$3,IF($F20&gt;Skew!$C$4,Skew!$A$4,IF($F20&gt;Skew!$C$5,Skew!$A$5,IF($F20&gt;Skew!$C$6,Skew!$A$6,IF($F20&gt;Skew!$C$7,Skew!$A$7,IF($F20&gt;Skew!$C$8,Skew!$A$8,IF($F20&gt;Skew!$C$9,Skew!$A$9,IF($F20&gt;Skew!$C$10,Skew!$A$10,IF($F20&gt;Skew!$C$11,Skew!$A$11,IF($F20&gt;Skew!$C$12,Skew!$A$12,IF($F20&gt;Skew!$C$13,Skew!$A$13,IF($F20&gt;Skew!$C$14,Skew!$A$14,IF($F20&gt;Skew!$C$15,Skew!$A$15,IF($F20&gt;Skew!$C$16,Skew!$A$16,Skew!$A$17)
)))))))))))))))</f>
        <v/>
      </c>
      <c r="I20" s="22" t="str">
        <f>IF(F20="","",MATCH(H20,Skew!$A$3:$A$17,0))</f>
        <v/>
      </c>
      <c r="J20" s="22" t="str">
        <f t="shared" si="20"/>
        <v/>
      </c>
      <c r="K20" s="24"/>
      <c r="L20" s="22" t="str">
        <f>IF(OR(F20="",K20=""),"",MATCH(K20,Confidence!$A$3:$A$12,0))</f>
        <v/>
      </c>
      <c r="M20" s="25" t="str">
        <f t="shared" si="21"/>
        <v/>
      </c>
      <c r="N20" s="25" t="str">
        <f t="shared" si="22"/>
        <v/>
      </c>
      <c r="O20" s="22"/>
      <c r="P20" s="102" t="str">
        <f t="shared" si="23"/>
        <v/>
      </c>
      <c r="Q20" s="102" t="str">
        <f t="shared" si="24"/>
        <v/>
      </c>
      <c r="R20" s="37" t="str">
        <f t="shared" si="25"/>
        <v/>
      </c>
      <c r="S20" s="115"/>
      <c r="T20" s="204" t="str">
        <f>IF(AND(B20&gt;0,C20&gt;0,D20&gt;0,M20&gt;0,N20&gt;0,S20&gt;0,NOT(K20="")),ABS(VLOOKUP($S$1,VLookups!$A$30:$B$31,2,FALSE)-_xlfn.BETA.DIST(S20,IF(G20="L",N20,M20),IF(G20="L",M20,N20),TRUE,B20,D20)),"")</f>
        <v/>
      </c>
      <c r="U20" s="112" t="str">
        <f>IF(OR($M20="",$N20=""),"",_xlfn.BETA.INV(ABS(VLOOKUP($S$1,VLookups!$A$30:$B$31,2,FALSE)-U$3),IF($G20="L",$N20,$M20),IF($G20="L",$M20,$N20),$B20,$D20))</f>
        <v/>
      </c>
      <c r="V20" s="113" t="str">
        <f>IF(OR($M20="",$N20=""),"",_xlfn.BETA.INV(ABS(VLOOKUP($S$1,VLookups!$A$30:$B$31,2,FALSE)-V$3),IF($G20="L",$N20,$M20),IF($G20="L",$M20,$N20),$B20,$D20))</f>
        <v/>
      </c>
      <c r="W20" s="112" t="str">
        <f>IF(OR($M20="",$N20=""),"",_xlfn.BETA.INV(ABS(VLOOKUP($S$1,VLookups!$A$30:$B$31,2,FALSE)-W$3),IF($G20="L",$N20,$M20),IF($G20="L",$M20,$N20),$B20,$D20))</f>
        <v/>
      </c>
      <c r="X20" s="113" t="str">
        <f>IF(OR($M20="",$N20=""),"",_xlfn.BETA.INV(ABS(VLOOKUP($S$1,VLookups!$A$30:$B$31,2,FALSE)-X$3),IF($G20="L",$N20,$M20),IF($G20="L",$M20,$N20),$B20,$D20))</f>
        <v/>
      </c>
      <c r="Y20" s="112" t="str">
        <f>IF(OR($M20="",$N20=""),"",_xlfn.BETA.INV(ABS(VLOOKUP($S$1,VLookups!$A$30:$B$31,2,FALSE)-Y$3),IF($G20="L",$N20,$M20),IF($G20="L",$M20,$N20),$B20,$D20))</f>
        <v/>
      </c>
      <c r="Z20" s="113" t="str">
        <f>IF(OR($M20="",$N20=""),"",_xlfn.BETA.INV(ABS(VLOOKUP($S$1,VLookups!$A$30:$B$31,2,FALSE)-Z$3),IF($G20="L",$N20,$M20),IF($G20="L",$M20,$N20),$B20,$D20))</f>
        <v/>
      </c>
      <c r="AA20" s="112" t="str">
        <f>IF(OR($M20="",$N20=""),"",_xlfn.BETA.INV(ABS(VLOOKUP($S$1,VLookups!$A$30:$B$31,2,FALSE)-AA$3),IF($G20="L",$N20,$M20),IF($G20="L",$M20,$N20),$B20,$D20))</f>
        <v/>
      </c>
      <c r="AB20" s="113" t="str">
        <f>IF(OR($M20="",$N20=""),"",_xlfn.BETA.INV(ABS(VLOOKUP($S$1,VLookups!$A$30:$B$31,2,FALSE)-AB$3),IF($G20="L",$N20,$M20),IF($G20="L",$M20,$N20),$B20,$D20))</f>
        <v/>
      </c>
      <c r="AC20" s="112" t="str">
        <f>IF(OR($M20="",$N20=""),"",_xlfn.BETA.INV(ABS(VLOOKUP($S$1,VLookups!$A$30:$B$31,2,FALSE)-AC$3),IF($G20="L",$N20,$M20),IF($G20="L",$M20,$N20),$B20,$D20))</f>
        <v/>
      </c>
      <c r="AD20" s="113" t="str">
        <f>IF(OR($M20="",$N20=""),"",_xlfn.BETA.INV(ABS(VLOOKUP($S$1,VLookups!$A$30:$B$31,2,FALSE)-AD$3),IF($G20="L",$N20,$M20),IF($G20="L",$M20,$N20),$B20,$D20))</f>
        <v/>
      </c>
      <c r="AE20" s="112" t="str">
        <f>IF(OR($M20="",$N20=""),"",_xlfn.BETA.INV(ABS(VLOOKUP($S$1,VLookups!$A$30:$B$31,2,FALSE)-AE$3),IF($G20="L",$N20,$M20),IF($G20="L",$M20,$N20),$B20,$D20))</f>
        <v/>
      </c>
      <c r="AF20" s="113" t="str">
        <f>IF(OR($M20="",$N20=""),"",_xlfn.BETA.INV(ABS(VLOOKUP($S$1,VLookups!$A$30:$B$31,2,FALSE)-AF$3),IF($G20="L",$N20,$M20),IF($G20="L",$M20,$N20),$B20,$D20))</f>
        <v/>
      </c>
      <c r="AG20" s="15"/>
      <c r="AH20" s="194" t="str">
        <f t="shared" si="26"/>
        <v/>
      </c>
      <c r="AI20" s="192" t="str">
        <f t="shared" si="27"/>
        <v/>
      </c>
      <c r="AJ20" s="177" t="str">
        <f t="shared" ref="AJ20" si="254">IF(ISNONTEXT($AH20),AI20+$AH20,"")</f>
        <v/>
      </c>
      <c r="AK20" s="177" t="str">
        <f t="shared" si="39"/>
        <v/>
      </c>
      <c r="AL20" s="177" t="str">
        <f t="shared" si="40"/>
        <v/>
      </c>
      <c r="AM20" s="177" t="str">
        <f t="shared" si="41"/>
        <v/>
      </c>
      <c r="AN20" s="177" t="str">
        <f t="shared" si="42"/>
        <v/>
      </c>
      <c r="AO20" s="177" t="str">
        <f t="shared" si="43"/>
        <v/>
      </c>
      <c r="AP20" s="177" t="str">
        <f t="shared" si="44"/>
        <v/>
      </c>
      <c r="AQ20" s="177" t="str">
        <f t="shared" si="45"/>
        <v/>
      </c>
      <c r="AR20" s="177" t="str">
        <f t="shared" si="46"/>
        <v/>
      </c>
      <c r="AS20" s="177" t="str">
        <f t="shared" si="47"/>
        <v/>
      </c>
      <c r="AT20" s="177" t="str">
        <f t="shared" si="48"/>
        <v/>
      </c>
      <c r="AU20" s="177" t="str">
        <f t="shared" si="49"/>
        <v/>
      </c>
      <c r="AV20" s="177" t="str">
        <f t="shared" si="50"/>
        <v/>
      </c>
      <c r="AW20" s="177" t="str">
        <f t="shared" si="51"/>
        <v/>
      </c>
      <c r="AX20" s="177" t="str">
        <f t="shared" si="52"/>
        <v/>
      </c>
      <c r="AY20" s="177" t="str">
        <f t="shared" si="53"/>
        <v/>
      </c>
      <c r="AZ20" s="177" t="str">
        <f t="shared" si="54"/>
        <v/>
      </c>
      <c r="BA20" s="177" t="str">
        <f t="shared" si="55"/>
        <v/>
      </c>
      <c r="BB20" s="177" t="str">
        <f t="shared" si="56"/>
        <v/>
      </c>
      <c r="BC20" s="177" t="str">
        <f t="shared" si="57"/>
        <v/>
      </c>
      <c r="BD20" s="177" t="str">
        <f t="shared" si="58"/>
        <v/>
      </c>
      <c r="BE20" s="177" t="str">
        <f t="shared" si="59"/>
        <v/>
      </c>
      <c r="BF20" s="177" t="str">
        <f t="shared" si="60"/>
        <v/>
      </c>
      <c r="BG20" s="177" t="str">
        <f t="shared" si="61"/>
        <v/>
      </c>
      <c r="BH20" s="177" t="str">
        <f t="shared" si="62"/>
        <v/>
      </c>
      <c r="BI20" s="177" t="str">
        <f t="shared" si="63"/>
        <v/>
      </c>
      <c r="BJ20" s="177" t="str">
        <f t="shared" si="64"/>
        <v/>
      </c>
      <c r="BK20" s="177" t="str">
        <f t="shared" si="65"/>
        <v/>
      </c>
      <c r="BL20" s="177" t="str">
        <f t="shared" si="66"/>
        <v/>
      </c>
      <c r="BM20" s="177" t="str">
        <f t="shared" si="67"/>
        <v/>
      </c>
      <c r="BN20" s="177" t="str">
        <f t="shared" si="68"/>
        <v/>
      </c>
      <c r="BO20" s="177" t="str">
        <f t="shared" si="69"/>
        <v/>
      </c>
      <c r="BP20" s="177" t="str">
        <f t="shared" si="70"/>
        <v/>
      </c>
      <c r="BQ20" s="177" t="str">
        <f t="shared" si="71"/>
        <v/>
      </c>
      <c r="BR20" s="177" t="str">
        <f t="shared" si="72"/>
        <v/>
      </c>
      <c r="BS20" s="177" t="str">
        <f t="shared" si="73"/>
        <v/>
      </c>
      <c r="BT20" s="177" t="str">
        <f t="shared" si="74"/>
        <v/>
      </c>
      <c r="BU20" s="177" t="str">
        <f t="shared" si="75"/>
        <v/>
      </c>
      <c r="BV20" s="177" t="str">
        <f t="shared" si="76"/>
        <v/>
      </c>
      <c r="BW20" s="177" t="str">
        <f t="shared" si="77"/>
        <v/>
      </c>
      <c r="BX20" s="177" t="str">
        <f t="shared" si="78"/>
        <v/>
      </c>
      <c r="BY20" s="177" t="str">
        <f t="shared" si="79"/>
        <v/>
      </c>
      <c r="BZ20" s="177" t="str">
        <f t="shared" si="80"/>
        <v/>
      </c>
      <c r="CA20" s="177" t="str">
        <f t="shared" si="81"/>
        <v/>
      </c>
      <c r="CB20" s="177" t="str">
        <f t="shared" si="82"/>
        <v/>
      </c>
      <c r="CC20" s="177" t="str">
        <f t="shared" si="83"/>
        <v/>
      </c>
      <c r="CD20" s="177" t="str">
        <f t="shared" si="84"/>
        <v/>
      </c>
      <c r="CE20" s="177" t="str">
        <f t="shared" si="85"/>
        <v/>
      </c>
      <c r="CF20" s="177" t="str">
        <f t="shared" si="86"/>
        <v/>
      </c>
      <c r="CG20" s="177" t="str">
        <f t="shared" si="87"/>
        <v/>
      </c>
      <c r="CH20" s="177" t="str">
        <f t="shared" si="88"/>
        <v/>
      </c>
      <c r="CI20" s="177" t="str">
        <f t="shared" si="89"/>
        <v/>
      </c>
      <c r="CJ20" s="177" t="str">
        <f t="shared" si="90"/>
        <v/>
      </c>
      <c r="CK20" s="177" t="str">
        <f t="shared" si="91"/>
        <v/>
      </c>
      <c r="CL20" s="177" t="str">
        <f t="shared" si="92"/>
        <v/>
      </c>
      <c r="CM20" s="177" t="str">
        <f t="shared" si="93"/>
        <v/>
      </c>
      <c r="CN20" s="177" t="str">
        <f t="shared" si="94"/>
        <v/>
      </c>
      <c r="CO20" s="177" t="str">
        <f t="shared" si="95"/>
        <v/>
      </c>
      <c r="CP20" s="177" t="str">
        <f t="shared" si="96"/>
        <v/>
      </c>
      <c r="CQ20" s="177" t="str">
        <f t="shared" si="97"/>
        <v/>
      </c>
      <c r="CR20" s="177" t="str">
        <f t="shared" si="98"/>
        <v/>
      </c>
      <c r="CS20" s="177" t="str">
        <f t="shared" si="99"/>
        <v/>
      </c>
      <c r="CT20" s="177" t="str">
        <f t="shared" si="100"/>
        <v/>
      </c>
      <c r="CU20" s="177" t="str">
        <f t="shared" si="101"/>
        <v/>
      </c>
      <c r="CV20" s="177" t="str">
        <f t="shared" si="32"/>
        <v/>
      </c>
      <c r="CW20" s="177" t="str">
        <f t="shared" si="102"/>
        <v/>
      </c>
      <c r="CX20" s="177" t="str">
        <f t="shared" si="103"/>
        <v/>
      </c>
      <c r="CY20" s="177" t="str">
        <f t="shared" si="104"/>
        <v/>
      </c>
      <c r="CZ20" s="177" t="str">
        <f t="shared" si="105"/>
        <v/>
      </c>
      <c r="DA20" s="177" t="str">
        <f t="shared" si="106"/>
        <v/>
      </c>
      <c r="DB20" s="177" t="str">
        <f t="shared" si="107"/>
        <v/>
      </c>
      <c r="DC20" s="177" t="str">
        <f t="shared" si="108"/>
        <v/>
      </c>
      <c r="DD20" s="177" t="str">
        <f t="shared" si="109"/>
        <v/>
      </c>
      <c r="DE20" s="177" t="str">
        <f t="shared" si="110"/>
        <v/>
      </c>
      <c r="DF20" s="177" t="str">
        <f t="shared" si="111"/>
        <v/>
      </c>
      <c r="DG20" s="177" t="str">
        <f t="shared" si="112"/>
        <v/>
      </c>
      <c r="DH20" s="177" t="str">
        <f t="shared" si="113"/>
        <v/>
      </c>
      <c r="DI20" s="177" t="str">
        <f t="shared" si="114"/>
        <v/>
      </c>
      <c r="DJ20" s="177" t="str">
        <f t="shared" si="115"/>
        <v/>
      </c>
      <c r="DK20" s="177" t="str">
        <f t="shared" si="116"/>
        <v/>
      </c>
      <c r="DL20" s="177" t="str">
        <f t="shared" si="117"/>
        <v/>
      </c>
      <c r="DM20" s="177" t="str">
        <f t="shared" si="118"/>
        <v/>
      </c>
      <c r="DN20" s="177" t="str">
        <f t="shared" si="119"/>
        <v/>
      </c>
      <c r="DO20" s="177" t="str">
        <f t="shared" si="120"/>
        <v/>
      </c>
      <c r="DP20" s="177" t="str">
        <f t="shared" si="121"/>
        <v/>
      </c>
      <c r="DQ20" s="177" t="str">
        <f t="shared" si="122"/>
        <v/>
      </c>
      <c r="DR20" s="177" t="str">
        <f t="shared" si="123"/>
        <v/>
      </c>
      <c r="DS20" s="177" t="str">
        <f t="shared" si="124"/>
        <v/>
      </c>
      <c r="DT20" s="177" t="str">
        <f t="shared" si="125"/>
        <v/>
      </c>
      <c r="DU20" s="177" t="str">
        <f t="shared" si="126"/>
        <v/>
      </c>
      <c r="DV20" s="177" t="str">
        <f t="shared" si="127"/>
        <v/>
      </c>
      <c r="DW20" s="177" t="str">
        <f t="shared" si="128"/>
        <v/>
      </c>
      <c r="DX20" s="177" t="str">
        <f t="shared" si="129"/>
        <v/>
      </c>
      <c r="DY20" s="177" t="str">
        <f t="shared" si="130"/>
        <v/>
      </c>
      <c r="DZ20" s="177" t="str">
        <f t="shared" si="131"/>
        <v/>
      </c>
      <c r="EA20" s="177" t="str">
        <f t="shared" si="132"/>
        <v/>
      </c>
      <c r="EB20" s="177" t="str">
        <f t="shared" si="133"/>
        <v/>
      </c>
      <c r="EC20" s="177" t="str">
        <f t="shared" si="134"/>
        <v/>
      </c>
      <c r="ED20" s="177" t="str">
        <f t="shared" si="135"/>
        <v/>
      </c>
      <c r="EE20" s="177" t="str">
        <f t="shared" si="136"/>
        <v/>
      </c>
      <c r="EF20" s="177" t="str">
        <f t="shared" si="137"/>
        <v/>
      </c>
      <c r="EG20" s="177" t="str">
        <f t="shared" si="138"/>
        <v/>
      </c>
      <c r="EH20" s="177" t="str">
        <f t="shared" si="139"/>
        <v/>
      </c>
      <c r="EI20" s="177" t="str">
        <f t="shared" si="140"/>
        <v/>
      </c>
      <c r="EJ20" s="177" t="str">
        <f t="shared" si="141"/>
        <v/>
      </c>
      <c r="EK20" s="177" t="str">
        <f t="shared" si="142"/>
        <v/>
      </c>
      <c r="EL20" s="177" t="str">
        <f t="shared" si="143"/>
        <v/>
      </c>
      <c r="EM20" s="177" t="str">
        <f t="shared" si="144"/>
        <v/>
      </c>
      <c r="EN20" s="177" t="str">
        <f t="shared" si="145"/>
        <v/>
      </c>
      <c r="EO20" s="177" t="str">
        <f t="shared" si="146"/>
        <v/>
      </c>
      <c r="EP20" s="177" t="str">
        <f t="shared" si="147"/>
        <v/>
      </c>
      <c r="EQ20" s="177" t="str">
        <f t="shared" si="148"/>
        <v/>
      </c>
      <c r="ER20" s="177" t="str">
        <f t="shared" si="149"/>
        <v/>
      </c>
      <c r="ES20" s="177" t="str">
        <f t="shared" si="150"/>
        <v/>
      </c>
      <c r="ET20" s="177" t="str">
        <f t="shared" si="151"/>
        <v/>
      </c>
      <c r="EU20" s="177" t="str">
        <f t="shared" si="152"/>
        <v/>
      </c>
      <c r="EV20" s="177" t="str">
        <f t="shared" si="153"/>
        <v/>
      </c>
      <c r="EW20" s="177" t="str">
        <f t="shared" si="154"/>
        <v/>
      </c>
      <c r="EX20" s="177" t="str">
        <f t="shared" si="155"/>
        <v/>
      </c>
      <c r="EY20" s="177" t="str">
        <f t="shared" si="156"/>
        <v/>
      </c>
      <c r="EZ20" s="177" t="str">
        <f t="shared" si="157"/>
        <v/>
      </c>
      <c r="FA20" s="177" t="str">
        <f t="shared" si="158"/>
        <v/>
      </c>
      <c r="FB20" s="177" t="str">
        <f t="shared" si="159"/>
        <v/>
      </c>
      <c r="FC20" s="177" t="str">
        <f t="shared" si="160"/>
        <v/>
      </c>
      <c r="FD20" s="177" t="str">
        <f t="shared" si="161"/>
        <v/>
      </c>
      <c r="FE20" s="177" t="str">
        <f t="shared" si="162"/>
        <v/>
      </c>
      <c r="FF20" s="177" t="str">
        <f t="shared" si="163"/>
        <v/>
      </c>
      <c r="FG20" s="177" t="str">
        <f t="shared" si="164"/>
        <v/>
      </c>
      <c r="FH20" s="177" t="str">
        <f t="shared" si="33"/>
        <v/>
      </c>
      <c r="FI20" s="177" t="str">
        <f t="shared" si="165"/>
        <v/>
      </c>
      <c r="FJ20" s="177" t="str">
        <f t="shared" si="166"/>
        <v/>
      </c>
      <c r="FK20" s="177" t="str">
        <f t="shared" si="167"/>
        <v/>
      </c>
      <c r="FL20" s="177" t="str">
        <f t="shared" si="168"/>
        <v/>
      </c>
      <c r="FM20" s="177" t="str">
        <f t="shared" si="169"/>
        <v/>
      </c>
      <c r="FN20" s="177" t="str">
        <f t="shared" si="170"/>
        <v/>
      </c>
      <c r="FO20" s="177" t="str">
        <f t="shared" si="171"/>
        <v/>
      </c>
      <c r="FP20" s="177" t="str">
        <f t="shared" si="172"/>
        <v/>
      </c>
      <c r="FQ20" s="177" t="str">
        <f t="shared" si="173"/>
        <v/>
      </c>
      <c r="FR20" s="177" t="str">
        <f t="shared" si="174"/>
        <v/>
      </c>
      <c r="FS20" s="177" t="str">
        <f t="shared" si="175"/>
        <v/>
      </c>
      <c r="FT20" s="177" t="str">
        <f t="shared" si="176"/>
        <v/>
      </c>
      <c r="FU20" s="177" t="str">
        <f t="shared" si="177"/>
        <v/>
      </c>
      <c r="FV20" s="177" t="str">
        <f t="shared" si="178"/>
        <v/>
      </c>
      <c r="FW20" s="177" t="str">
        <f t="shared" si="179"/>
        <v/>
      </c>
      <c r="FX20" s="177" t="str">
        <f t="shared" si="180"/>
        <v/>
      </c>
      <c r="FY20" s="177" t="str">
        <f t="shared" si="181"/>
        <v/>
      </c>
      <c r="FZ20" s="177" t="str">
        <f t="shared" si="182"/>
        <v/>
      </c>
      <c r="GA20" s="177" t="str">
        <f t="shared" si="183"/>
        <v/>
      </c>
      <c r="GB20" s="177" t="str">
        <f t="shared" si="184"/>
        <v/>
      </c>
      <c r="GC20" s="177" t="str">
        <f t="shared" si="185"/>
        <v/>
      </c>
      <c r="GD20" s="177" t="str">
        <f t="shared" si="186"/>
        <v/>
      </c>
      <c r="GE20" s="177" t="str">
        <f t="shared" si="187"/>
        <v/>
      </c>
      <c r="GF20" s="177" t="str">
        <f t="shared" si="188"/>
        <v/>
      </c>
      <c r="GG20" s="177" t="str">
        <f t="shared" si="189"/>
        <v/>
      </c>
      <c r="GH20" s="177" t="str">
        <f t="shared" si="190"/>
        <v/>
      </c>
      <c r="GI20" s="177" t="str">
        <f t="shared" si="191"/>
        <v/>
      </c>
      <c r="GJ20" s="177" t="str">
        <f t="shared" si="192"/>
        <v/>
      </c>
      <c r="GK20" s="177" t="str">
        <f t="shared" si="193"/>
        <v/>
      </c>
      <c r="GL20" s="177" t="str">
        <f t="shared" si="194"/>
        <v/>
      </c>
      <c r="GM20" s="177" t="str">
        <f t="shared" si="195"/>
        <v/>
      </c>
      <c r="GN20" s="177" t="str">
        <f t="shared" si="196"/>
        <v/>
      </c>
      <c r="GO20" s="177" t="str">
        <f t="shared" si="197"/>
        <v/>
      </c>
      <c r="GP20" s="177" t="str">
        <f t="shared" si="198"/>
        <v/>
      </c>
      <c r="GQ20" s="177" t="str">
        <f t="shared" si="199"/>
        <v/>
      </c>
      <c r="GR20" s="177" t="str">
        <f t="shared" si="200"/>
        <v/>
      </c>
      <c r="GS20" s="177" t="str">
        <f t="shared" si="201"/>
        <v/>
      </c>
      <c r="GT20" s="177" t="str">
        <f t="shared" si="202"/>
        <v/>
      </c>
      <c r="GU20" s="177" t="str">
        <f t="shared" si="203"/>
        <v/>
      </c>
      <c r="GV20" s="177" t="str">
        <f t="shared" si="204"/>
        <v/>
      </c>
      <c r="GW20" s="177" t="str">
        <f t="shared" si="205"/>
        <v/>
      </c>
      <c r="GX20" s="177" t="str">
        <f t="shared" si="206"/>
        <v/>
      </c>
      <c r="GY20" s="177" t="str">
        <f t="shared" si="207"/>
        <v/>
      </c>
      <c r="GZ20" s="177" t="str">
        <f t="shared" si="208"/>
        <v/>
      </c>
      <c r="HA20" s="177" t="str">
        <f t="shared" si="209"/>
        <v/>
      </c>
      <c r="HB20" s="177" t="str">
        <f t="shared" si="210"/>
        <v/>
      </c>
      <c r="HC20" s="177" t="str">
        <f t="shared" si="211"/>
        <v/>
      </c>
      <c r="HD20" s="177" t="str">
        <f t="shared" si="212"/>
        <v/>
      </c>
      <c r="HE20" s="177" t="str">
        <f t="shared" si="213"/>
        <v/>
      </c>
      <c r="HF20" s="177" t="str">
        <f t="shared" si="214"/>
        <v/>
      </c>
      <c r="HG20" s="177" t="str">
        <f t="shared" si="215"/>
        <v/>
      </c>
      <c r="HH20" s="177" t="str">
        <f t="shared" si="216"/>
        <v/>
      </c>
      <c r="HI20" s="177" t="str">
        <f t="shared" si="217"/>
        <v/>
      </c>
      <c r="HJ20" s="177" t="str">
        <f t="shared" si="218"/>
        <v/>
      </c>
      <c r="HK20" s="177" t="str">
        <f t="shared" si="219"/>
        <v/>
      </c>
      <c r="HL20" s="177" t="str">
        <f t="shared" si="220"/>
        <v/>
      </c>
      <c r="HM20" s="177" t="str">
        <f t="shared" si="221"/>
        <v/>
      </c>
      <c r="HN20" s="177" t="str">
        <f t="shared" si="222"/>
        <v/>
      </c>
      <c r="HO20" s="177" t="str">
        <f t="shared" si="223"/>
        <v/>
      </c>
      <c r="HP20" s="177" t="str">
        <f t="shared" si="224"/>
        <v/>
      </c>
      <c r="HQ20" s="177" t="str">
        <f t="shared" si="225"/>
        <v/>
      </c>
      <c r="HR20" s="177" t="str">
        <f t="shared" si="226"/>
        <v/>
      </c>
      <c r="HS20" s="177" t="str">
        <f t="shared" si="227"/>
        <v/>
      </c>
      <c r="HT20" s="177" t="str">
        <f t="shared" si="34"/>
        <v/>
      </c>
      <c r="HU20" s="177" t="str">
        <f t="shared" ref="HU20:HU83" si="255">IF(ISNONTEXT($AH20),HT20+$AH20,"")</f>
        <v/>
      </c>
      <c r="HV20" s="177" t="str">
        <f t="shared" ref="HV20:HV83" si="256">IF(ISNONTEXT($AH20),HU20+$AH20,"")</f>
        <v/>
      </c>
      <c r="HW20" s="177" t="str">
        <f t="shared" ref="HW20:HW83" si="257">IF(ISNONTEXT($AH20),HV20+$AH20,"")</f>
        <v/>
      </c>
      <c r="HX20" s="177" t="str">
        <f t="shared" ref="HX20:HX83" si="258">IF(ISNONTEXT($AH20),HW20+$AH20,"")</f>
        <v/>
      </c>
      <c r="HY20" s="177" t="str">
        <f t="shared" ref="HY20:HY83" si="259">IF(ISNONTEXT($AH20),HX20+$AH20,"")</f>
        <v/>
      </c>
      <c r="HZ20" s="177" t="str">
        <f t="shared" ref="HZ20:HZ83" si="260">IF(ISNONTEXT($AH20),HY20+$AH20,"")</f>
        <v/>
      </c>
      <c r="IA20" s="192" t="str">
        <f t="shared" si="29"/>
        <v/>
      </c>
      <c r="IB20" s="193" t="e">
        <f t="shared" si="10"/>
        <v>#N/A</v>
      </c>
      <c r="IC20" s="193" t="e">
        <f t="shared" si="239"/>
        <v>#N/A</v>
      </c>
      <c r="ID20" s="193" t="e">
        <f t="shared" si="239"/>
        <v>#N/A</v>
      </c>
      <c r="IE20" s="193" t="e">
        <f t="shared" si="239"/>
        <v>#N/A</v>
      </c>
      <c r="IF20" s="193" t="e">
        <f t="shared" si="249"/>
        <v>#N/A</v>
      </c>
      <c r="IG20" s="193" t="e">
        <f t="shared" si="249"/>
        <v>#N/A</v>
      </c>
      <c r="IH20" s="193" t="e">
        <f t="shared" si="249"/>
        <v>#N/A</v>
      </c>
      <c r="II20" s="193" t="e">
        <f t="shared" si="249"/>
        <v>#N/A</v>
      </c>
      <c r="IJ20" s="193" t="e">
        <f t="shared" si="249"/>
        <v>#N/A</v>
      </c>
      <c r="IK20" s="193" t="e">
        <f t="shared" si="249"/>
        <v>#N/A</v>
      </c>
      <c r="IL20" s="193" t="e">
        <f t="shared" si="249"/>
        <v>#N/A</v>
      </c>
      <c r="IM20" s="193" t="e">
        <f t="shared" si="249"/>
        <v>#N/A</v>
      </c>
      <c r="IN20" s="193" t="e">
        <f t="shared" si="249"/>
        <v>#N/A</v>
      </c>
      <c r="IO20" s="193" t="e">
        <f t="shared" si="249"/>
        <v>#N/A</v>
      </c>
      <c r="IP20" s="193" t="e">
        <f t="shared" si="249"/>
        <v>#N/A</v>
      </c>
      <c r="IQ20" s="193" t="e">
        <f t="shared" si="249"/>
        <v>#N/A</v>
      </c>
      <c r="IR20" s="193" t="e">
        <f t="shared" si="249"/>
        <v>#N/A</v>
      </c>
      <c r="IS20" s="193" t="e">
        <f t="shared" si="249"/>
        <v>#N/A</v>
      </c>
      <c r="IT20" s="193" t="e">
        <f t="shared" si="249"/>
        <v>#N/A</v>
      </c>
      <c r="IU20" s="193" t="e">
        <f t="shared" si="245"/>
        <v>#N/A</v>
      </c>
      <c r="IV20" s="193" t="e">
        <f t="shared" si="245"/>
        <v>#N/A</v>
      </c>
      <c r="IW20" s="193" t="e">
        <f t="shared" si="245"/>
        <v>#N/A</v>
      </c>
      <c r="IX20" s="193" t="e">
        <f t="shared" si="245"/>
        <v>#N/A</v>
      </c>
      <c r="IY20" s="193" t="e">
        <f t="shared" si="245"/>
        <v>#N/A</v>
      </c>
      <c r="IZ20" s="193" t="e">
        <f t="shared" si="245"/>
        <v>#N/A</v>
      </c>
      <c r="JA20" s="193" t="e">
        <f t="shared" si="245"/>
        <v>#N/A</v>
      </c>
      <c r="JB20" s="193" t="e">
        <f t="shared" si="245"/>
        <v>#N/A</v>
      </c>
      <c r="JC20" s="193" t="e">
        <f t="shared" si="245"/>
        <v>#N/A</v>
      </c>
      <c r="JD20" s="193" t="e">
        <f t="shared" si="245"/>
        <v>#N/A</v>
      </c>
      <c r="JE20" s="193" t="e">
        <f t="shared" si="245"/>
        <v>#N/A</v>
      </c>
      <c r="JF20" s="193" t="e">
        <f t="shared" si="245"/>
        <v>#N/A</v>
      </c>
      <c r="JG20" s="193" t="e">
        <f t="shared" si="245"/>
        <v>#N/A</v>
      </c>
      <c r="JH20" s="193" t="e">
        <f t="shared" si="245"/>
        <v>#N/A</v>
      </c>
      <c r="JI20" s="193" t="e">
        <f t="shared" si="245"/>
        <v>#N/A</v>
      </c>
      <c r="JJ20" s="193" t="e">
        <f t="shared" si="245"/>
        <v>#N/A</v>
      </c>
      <c r="JK20" s="193" t="e">
        <f t="shared" si="245"/>
        <v>#N/A</v>
      </c>
      <c r="JL20" s="193" t="e">
        <f t="shared" si="245"/>
        <v>#N/A</v>
      </c>
      <c r="JM20" s="193" t="e">
        <f t="shared" si="245"/>
        <v>#N/A</v>
      </c>
      <c r="JN20" s="193" t="e">
        <f t="shared" si="245"/>
        <v>#N/A</v>
      </c>
      <c r="JO20" s="193" t="e">
        <f t="shared" si="245"/>
        <v>#N/A</v>
      </c>
      <c r="JP20" s="193" t="e">
        <f t="shared" si="245"/>
        <v>#N/A</v>
      </c>
      <c r="JQ20" s="193" t="e">
        <f t="shared" si="245"/>
        <v>#N/A</v>
      </c>
      <c r="JR20" s="193" t="e">
        <f t="shared" si="245"/>
        <v>#N/A</v>
      </c>
      <c r="JS20" s="193" t="e">
        <f t="shared" si="245"/>
        <v>#N/A</v>
      </c>
      <c r="JT20" s="193" t="e">
        <f t="shared" si="245"/>
        <v>#N/A</v>
      </c>
      <c r="JU20" s="193" t="e">
        <f t="shared" si="245"/>
        <v>#N/A</v>
      </c>
      <c r="JV20" s="193" t="e">
        <f t="shared" si="245"/>
        <v>#N/A</v>
      </c>
      <c r="JW20" s="193" t="e">
        <f t="shared" si="245"/>
        <v>#N/A</v>
      </c>
      <c r="JX20" s="193" t="e">
        <f t="shared" si="245"/>
        <v>#N/A</v>
      </c>
      <c r="JY20" s="193" t="e">
        <f t="shared" si="245"/>
        <v>#N/A</v>
      </c>
      <c r="JZ20" s="193" t="e">
        <f t="shared" si="245"/>
        <v>#N/A</v>
      </c>
      <c r="KA20" s="193" t="e">
        <f t="shared" si="245"/>
        <v>#N/A</v>
      </c>
      <c r="KB20" s="193" t="e">
        <f t="shared" si="245"/>
        <v>#N/A</v>
      </c>
      <c r="KC20" s="193" t="e">
        <f t="shared" si="245"/>
        <v>#N/A</v>
      </c>
      <c r="KD20" s="193" t="e">
        <f t="shared" si="245"/>
        <v>#N/A</v>
      </c>
      <c r="KE20" s="193" t="e">
        <f t="shared" si="245"/>
        <v>#N/A</v>
      </c>
      <c r="KF20" s="193" t="e">
        <f t="shared" si="245"/>
        <v>#N/A</v>
      </c>
      <c r="KG20" s="193" t="e">
        <f t="shared" si="245"/>
        <v>#N/A</v>
      </c>
      <c r="KH20" s="193" t="e">
        <f t="shared" si="245"/>
        <v>#N/A</v>
      </c>
      <c r="KI20" s="193" t="e">
        <f t="shared" si="245"/>
        <v>#N/A</v>
      </c>
      <c r="KJ20" s="193" t="e">
        <f t="shared" si="245"/>
        <v>#N/A</v>
      </c>
      <c r="KK20" s="193" t="e">
        <f t="shared" si="245"/>
        <v>#N/A</v>
      </c>
      <c r="KL20" s="193" t="e">
        <f t="shared" si="245"/>
        <v>#N/A</v>
      </c>
      <c r="KM20" s="193" t="e">
        <f t="shared" si="245"/>
        <v>#N/A</v>
      </c>
      <c r="KN20" s="193" t="e">
        <f t="shared" si="35"/>
        <v>#N/A</v>
      </c>
      <c r="KO20" s="193" t="e">
        <f t="shared" si="240"/>
        <v>#N/A</v>
      </c>
      <c r="KP20" s="193" t="e">
        <f t="shared" si="240"/>
        <v>#N/A</v>
      </c>
      <c r="KQ20" s="193" t="e">
        <f t="shared" si="240"/>
        <v>#N/A</v>
      </c>
      <c r="KR20" s="193" t="e">
        <f t="shared" si="250"/>
        <v>#N/A</v>
      </c>
      <c r="KS20" s="193" t="e">
        <f t="shared" si="250"/>
        <v>#N/A</v>
      </c>
      <c r="KT20" s="193" t="e">
        <f t="shared" si="250"/>
        <v>#N/A</v>
      </c>
      <c r="KU20" s="193" t="e">
        <f t="shared" si="250"/>
        <v>#N/A</v>
      </c>
      <c r="KV20" s="193" t="e">
        <f t="shared" si="250"/>
        <v>#N/A</v>
      </c>
      <c r="KW20" s="193" t="e">
        <f t="shared" si="250"/>
        <v>#N/A</v>
      </c>
      <c r="KX20" s="193" t="e">
        <f t="shared" si="250"/>
        <v>#N/A</v>
      </c>
      <c r="KY20" s="193" t="e">
        <f t="shared" si="250"/>
        <v>#N/A</v>
      </c>
      <c r="KZ20" s="193" t="e">
        <f t="shared" si="250"/>
        <v>#N/A</v>
      </c>
      <c r="LA20" s="193" t="e">
        <f t="shared" si="250"/>
        <v>#N/A</v>
      </c>
      <c r="LB20" s="193" t="e">
        <f t="shared" si="250"/>
        <v>#N/A</v>
      </c>
      <c r="LC20" s="193" t="e">
        <f t="shared" si="250"/>
        <v>#N/A</v>
      </c>
      <c r="LD20" s="193" t="e">
        <f t="shared" si="250"/>
        <v>#N/A</v>
      </c>
      <c r="LE20" s="193" t="e">
        <f t="shared" si="250"/>
        <v>#N/A</v>
      </c>
      <c r="LF20" s="193" t="e">
        <f t="shared" si="250"/>
        <v>#N/A</v>
      </c>
      <c r="LG20" s="193" t="e">
        <f t="shared" si="246"/>
        <v>#N/A</v>
      </c>
      <c r="LH20" s="193" t="e">
        <f t="shared" si="246"/>
        <v>#N/A</v>
      </c>
      <c r="LI20" s="193" t="e">
        <f t="shared" si="246"/>
        <v>#N/A</v>
      </c>
      <c r="LJ20" s="193" t="e">
        <f t="shared" si="246"/>
        <v>#N/A</v>
      </c>
      <c r="LK20" s="193" t="e">
        <f t="shared" si="246"/>
        <v>#N/A</v>
      </c>
      <c r="LL20" s="193" t="e">
        <f t="shared" si="246"/>
        <v>#N/A</v>
      </c>
      <c r="LM20" s="193" t="e">
        <f t="shared" si="246"/>
        <v>#N/A</v>
      </c>
      <c r="LN20" s="193" t="e">
        <f t="shared" si="246"/>
        <v>#N/A</v>
      </c>
      <c r="LO20" s="193" t="e">
        <f t="shared" si="246"/>
        <v>#N/A</v>
      </c>
      <c r="LP20" s="193" t="e">
        <f t="shared" si="246"/>
        <v>#N/A</v>
      </c>
      <c r="LQ20" s="193" t="e">
        <f t="shared" si="246"/>
        <v>#N/A</v>
      </c>
      <c r="LR20" s="193" t="e">
        <f t="shared" si="246"/>
        <v>#N/A</v>
      </c>
      <c r="LS20" s="193" t="e">
        <f t="shared" si="246"/>
        <v>#N/A</v>
      </c>
      <c r="LT20" s="193" t="e">
        <f t="shared" si="246"/>
        <v>#N/A</v>
      </c>
      <c r="LU20" s="193" t="e">
        <f t="shared" si="246"/>
        <v>#N/A</v>
      </c>
      <c r="LV20" s="193" t="e">
        <f t="shared" si="246"/>
        <v>#N/A</v>
      </c>
      <c r="LW20" s="193" t="e">
        <f t="shared" si="246"/>
        <v>#N/A</v>
      </c>
      <c r="LX20" s="193" t="e">
        <f t="shared" si="246"/>
        <v>#N/A</v>
      </c>
      <c r="LY20" s="193" t="e">
        <f t="shared" si="246"/>
        <v>#N/A</v>
      </c>
      <c r="LZ20" s="193" t="e">
        <f t="shared" si="246"/>
        <v>#N/A</v>
      </c>
      <c r="MA20" s="193" t="e">
        <f t="shared" si="246"/>
        <v>#N/A</v>
      </c>
      <c r="MB20" s="193" t="e">
        <f t="shared" si="246"/>
        <v>#N/A</v>
      </c>
      <c r="MC20" s="193" t="e">
        <f t="shared" si="246"/>
        <v>#N/A</v>
      </c>
      <c r="MD20" s="193" t="e">
        <f t="shared" si="246"/>
        <v>#N/A</v>
      </c>
      <c r="ME20" s="193" t="e">
        <f t="shared" si="246"/>
        <v>#N/A</v>
      </c>
      <c r="MF20" s="193" t="e">
        <f t="shared" si="246"/>
        <v>#N/A</v>
      </c>
      <c r="MG20" s="193" t="e">
        <f t="shared" si="246"/>
        <v>#N/A</v>
      </c>
      <c r="MH20" s="193" t="e">
        <f t="shared" si="246"/>
        <v>#N/A</v>
      </c>
      <c r="MI20" s="193" t="e">
        <f t="shared" si="246"/>
        <v>#N/A</v>
      </c>
      <c r="MJ20" s="193" t="e">
        <f t="shared" si="246"/>
        <v>#N/A</v>
      </c>
      <c r="MK20" s="193" t="e">
        <f t="shared" si="246"/>
        <v>#N/A</v>
      </c>
      <c r="ML20" s="193" t="e">
        <f t="shared" si="246"/>
        <v>#N/A</v>
      </c>
      <c r="MM20" s="193" t="e">
        <f t="shared" si="246"/>
        <v>#N/A</v>
      </c>
      <c r="MN20" s="193" t="e">
        <f t="shared" si="246"/>
        <v>#N/A</v>
      </c>
      <c r="MO20" s="193" t="e">
        <f t="shared" si="246"/>
        <v>#N/A</v>
      </c>
      <c r="MP20" s="193" t="e">
        <f t="shared" si="246"/>
        <v>#N/A</v>
      </c>
      <c r="MQ20" s="193" t="e">
        <f t="shared" si="246"/>
        <v>#N/A</v>
      </c>
      <c r="MR20" s="193" t="e">
        <f t="shared" si="246"/>
        <v>#N/A</v>
      </c>
      <c r="MS20" s="193" t="e">
        <f t="shared" si="246"/>
        <v>#N/A</v>
      </c>
      <c r="MT20" s="193" t="e">
        <f t="shared" si="246"/>
        <v>#N/A</v>
      </c>
      <c r="MU20" s="193" t="e">
        <f t="shared" si="246"/>
        <v>#N/A</v>
      </c>
      <c r="MV20" s="193" t="e">
        <f t="shared" si="246"/>
        <v>#N/A</v>
      </c>
      <c r="MW20" s="193" t="e">
        <f t="shared" si="246"/>
        <v>#N/A</v>
      </c>
      <c r="MX20" s="193" t="e">
        <f t="shared" si="246"/>
        <v>#N/A</v>
      </c>
      <c r="MY20" s="193" t="e">
        <f t="shared" si="246"/>
        <v>#N/A</v>
      </c>
      <c r="MZ20" s="193" t="e">
        <f t="shared" si="36"/>
        <v>#N/A</v>
      </c>
      <c r="NA20" s="193" t="e">
        <f t="shared" si="241"/>
        <v>#N/A</v>
      </c>
      <c r="NB20" s="193" t="e">
        <f t="shared" si="241"/>
        <v>#N/A</v>
      </c>
      <c r="NC20" s="193" t="e">
        <f t="shared" si="241"/>
        <v>#N/A</v>
      </c>
      <c r="ND20" s="193" t="e">
        <f t="shared" si="251"/>
        <v>#N/A</v>
      </c>
      <c r="NE20" s="193" t="e">
        <f t="shared" si="251"/>
        <v>#N/A</v>
      </c>
      <c r="NF20" s="193" t="e">
        <f t="shared" si="251"/>
        <v>#N/A</v>
      </c>
      <c r="NG20" s="193" t="e">
        <f t="shared" si="251"/>
        <v>#N/A</v>
      </c>
      <c r="NH20" s="193" t="e">
        <f t="shared" si="251"/>
        <v>#N/A</v>
      </c>
      <c r="NI20" s="193" t="e">
        <f t="shared" si="251"/>
        <v>#N/A</v>
      </c>
      <c r="NJ20" s="193" t="e">
        <f t="shared" si="251"/>
        <v>#N/A</v>
      </c>
      <c r="NK20" s="193" t="e">
        <f t="shared" si="251"/>
        <v>#N/A</v>
      </c>
      <c r="NL20" s="193" t="e">
        <f t="shared" si="251"/>
        <v>#N/A</v>
      </c>
      <c r="NM20" s="193" t="e">
        <f t="shared" si="251"/>
        <v>#N/A</v>
      </c>
      <c r="NN20" s="193" t="e">
        <f t="shared" si="251"/>
        <v>#N/A</v>
      </c>
      <c r="NO20" s="193" t="e">
        <f t="shared" si="251"/>
        <v>#N/A</v>
      </c>
      <c r="NP20" s="193" t="e">
        <f t="shared" si="251"/>
        <v>#N/A</v>
      </c>
      <c r="NQ20" s="193" t="e">
        <f t="shared" si="251"/>
        <v>#N/A</v>
      </c>
      <c r="NR20" s="193" t="e">
        <f t="shared" si="251"/>
        <v>#N/A</v>
      </c>
      <c r="NS20" s="193" t="e">
        <f t="shared" si="247"/>
        <v>#N/A</v>
      </c>
      <c r="NT20" s="193" t="e">
        <f t="shared" si="247"/>
        <v>#N/A</v>
      </c>
      <c r="NU20" s="193" t="e">
        <f t="shared" si="247"/>
        <v>#N/A</v>
      </c>
      <c r="NV20" s="193" t="e">
        <f t="shared" si="247"/>
        <v>#N/A</v>
      </c>
      <c r="NW20" s="193" t="e">
        <f t="shared" si="247"/>
        <v>#N/A</v>
      </c>
      <c r="NX20" s="193" t="e">
        <f t="shared" si="247"/>
        <v>#N/A</v>
      </c>
      <c r="NY20" s="193" t="e">
        <f t="shared" si="247"/>
        <v>#N/A</v>
      </c>
      <c r="NZ20" s="193" t="e">
        <f t="shared" si="247"/>
        <v>#N/A</v>
      </c>
      <c r="OA20" s="193" t="e">
        <f t="shared" si="247"/>
        <v>#N/A</v>
      </c>
      <c r="OB20" s="193" t="e">
        <f t="shared" si="247"/>
        <v>#N/A</v>
      </c>
      <c r="OC20" s="193" t="e">
        <f t="shared" si="247"/>
        <v>#N/A</v>
      </c>
      <c r="OD20" s="193" t="e">
        <f t="shared" si="247"/>
        <v>#N/A</v>
      </c>
      <c r="OE20" s="193" t="e">
        <f t="shared" si="247"/>
        <v>#N/A</v>
      </c>
      <c r="OF20" s="193" t="e">
        <f t="shared" si="247"/>
        <v>#N/A</v>
      </c>
      <c r="OG20" s="193" t="e">
        <f t="shared" si="247"/>
        <v>#N/A</v>
      </c>
      <c r="OH20" s="193" t="e">
        <f t="shared" si="247"/>
        <v>#N/A</v>
      </c>
      <c r="OI20" s="193" t="e">
        <f t="shared" si="247"/>
        <v>#N/A</v>
      </c>
      <c r="OJ20" s="193" t="e">
        <f t="shared" si="247"/>
        <v>#N/A</v>
      </c>
      <c r="OK20" s="193" t="e">
        <f t="shared" si="247"/>
        <v>#N/A</v>
      </c>
      <c r="OL20" s="193" t="e">
        <f t="shared" si="247"/>
        <v>#N/A</v>
      </c>
      <c r="OM20" s="193" t="e">
        <f t="shared" si="247"/>
        <v>#N/A</v>
      </c>
      <c r="ON20" s="193" t="e">
        <f t="shared" si="247"/>
        <v>#N/A</v>
      </c>
      <c r="OO20" s="193" t="e">
        <f t="shared" si="247"/>
        <v>#N/A</v>
      </c>
      <c r="OP20" s="193" t="e">
        <f t="shared" si="247"/>
        <v>#N/A</v>
      </c>
      <c r="OQ20" s="193" t="e">
        <f t="shared" si="247"/>
        <v>#N/A</v>
      </c>
      <c r="OR20" s="193" t="e">
        <f t="shared" si="247"/>
        <v>#N/A</v>
      </c>
      <c r="OS20" s="193" t="e">
        <f t="shared" si="247"/>
        <v>#N/A</v>
      </c>
      <c r="OT20" s="193" t="e">
        <f t="shared" si="247"/>
        <v>#N/A</v>
      </c>
      <c r="OU20" s="193" t="e">
        <f t="shared" si="247"/>
        <v>#N/A</v>
      </c>
      <c r="OV20" s="193" t="e">
        <f t="shared" si="247"/>
        <v>#N/A</v>
      </c>
      <c r="OW20" s="193" t="e">
        <f t="shared" si="247"/>
        <v>#N/A</v>
      </c>
      <c r="OX20" s="193" t="e">
        <f t="shared" si="247"/>
        <v>#N/A</v>
      </c>
      <c r="OY20" s="193" t="e">
        <f t="shared" si="247"/>
        <v>#N/A</v>
      </c>
      <c r="OZ20" s="193" t="e">
        <f t="shared" si="247"/>
        <v>#N/A</v>
      </c>
      <c r="PA20" s="193" t="e">
        <f t="shared" si="247"/>
        <v>#N/A</v>
      </c>
      <c r="PB20" s="193" t="e">
        <f t="shared" si="247"/>
        <v>#N/A</v>
      </c>
      <c r="PC20" s="193" t="e">
        <f t="shared" si="247"/>
        <v>#N/A</v>
      </c>
      <c r="PD20" s="193" t="e">
        <f t="shared" si="247"/>
        <v>#N/A</v>
      </c>
      <c r="PE20" s="193" t="e">
        <f t="shared" si="247"/>
        <v>#N/A</v>
      </c>
      <c r="PF20" s="193" t="e">
        <f t="shared" si="247"/>
        <v>#N/A</v>
      </c>
      <c r="PG20" s="193" t="e">
        <f t="shared" si="247"/>
        <v>#N/A</v>
      </c>
      <c r="PH20" s="193" t="e">
        <f t="shared" si="247"/>
        <v>#N/A</v>
      </c>
      <c r="PI20" s="193" t="e">
        <f t="shared" si="247"/>
        <v>#N/A</v>
      </c>
      <c r="PJ20" s="193" t="e">
        <f t="shared" si="247"/>
        <v>#N/A</v>
      </c>
      <c r="PK20" s="193" t="e">
        <f t="shared" si="247"/>
        <v>#N/A</v>
      </c>
      <c r="PL20" s="193" t="e">
        <f t="shared" si="37"/>
        <v>#N/A</v>
      </c>
      <c r="PM20" s="193" t="e">
        <f t="shared" ref="PM20:PT35" si="261">IF(ISNONTEXT($Q20),IF($G20="R",_xlfn.BETA.DIST(HT20,$M20,$N20,FALSE,$B20,$D20),_xlfn.BETA.DIST(HT20,$N20,$M20,FALSE,$B20,$D20)),NA())</f>
        <v>#N/A</v>
      </c>
      <c r="PN20" s="193" t="e">
        <f t="shared" si="261"/>
        <v>#N/A</v>
      </c>
      <c r="PO20" s="193" t="e">
        <f t="shared" si="261"/>
        <v>#N/A</v>
      </c>
      <c r="PP20" s="193" t="e">
        <f t="shared" si="261"/>
        <v>#N/A</v>
      </c>
      <c r="PQ20" s="193" t="e">
        <f t="shared" si="261"/>
        <v>#N/A</v>
      </c>
      <c r="PR20" s="193" t="e">
        <f t="shared" si="261"/>
        <v>#N/A</v>
      </c>
      <c r="PS20" s="193" t="e">
        <f t="shared" si="261"/>
        <v>#N/A</v>
      </c>
      <c r="PT20" s="193" t="e">
        <f t="shared" si="261"/>
        <v>#N/A</v>
      </c>
    </row>
    <row r="21" spans="1:436" hidden="1" x14ac:dyDescent="0.45">
      <c r="A21" s="20">
        <v>18</v>
      </c>
      <c r="B21" s="101" t="str">
        <f t="shared" si="15"/>
        <v/>
      </c>
      <c r="C21" s="115"/>
      <c r="D21" s="101" t="str">
        <f t="shared" si="16"/>
        <v/>
      </c>
      <c r="E21" s="110" t="str">
        <f t="shared" si="17"/>
        <v/>
      </c>
      <c r="F21" s="21" t="str">
        <f t="shared" si="18"/>
        <v/>
      </c>
      <c r="G21" s="22" t="str">
        <f t="shared" si="19"/>
        <v/>
      </c>
      <c r="H21" s="23" t="str">
        <f>IF(F21="","",IF(OR($F21&lt;Skew!$B$3,$F21=Skew!$B$3),IF($F21&gt;Skew!$C$3,Skew!$A$3,IF($F21&gt;Skew!$C$4,Skew!$A$4,IF($F21&gt;Skew!$C$5,Skew!$A$5,IF($F21&gt;Skew!$C$6,Skew!$A$6,IF($F21&gt;Skew!$C$7,Skew!$A$7,IF($F21&gt;Skew!$C$8,Skew!$A$8,IF($F21&gt;Skew!$C$9,Skew!$A$9,IF($F21&gt;Skew!$C$10,Skew!$A$10,IF($F21&gt;Skew!$C$11,Skew!$A$11,IF($F21&gt;Skew!$C$12,Skew!$A$12,IF($F21&gt;Skew!$C$13,Skew!$A$13,IF($F21&gt;Skew!$C$14,Skew!$A$14,IF($F21&gt;Skew!$C$15,Skew!$A$15,IF($F21&gt;Skew!$C$16,Skew!$A$16,Skew!$A$17)
)))))))))))))))</f>
        <v/>
      </c>
      <c r="I21" s="22" t="str">
        <f>IF(F21="","",MATCH(H21,Skew!$A$3:$A$17,0))</f>
        <v/>
      </c>
      <c r="J21" s="22" t="str">
        <f t="shared" si="20"/>
        <v/>
      </c>
      <c r="K21" s="24"/>
      <c r="L21" s="22" t="str">
        <f>IF(OR(F21="",K21=""),"",MATCH(K21,Confidence!$A$3:$A$12,0))</f>
        <v/>
      </c>
      <c r="M21" s="25" t="str">
        <f t="shared" si="21"/>
        <v/>
      </c>
      <c r="N21" s="25" t="str">
        <f t="shared" si="22"/>
        <v/>
      </c>
      <c r="O21" s="22"/>
      <c r="P21" s="102" t="str">
        <f t="shared" si="23"/>
        <v/>
      </c>
      <c r="Q21" s="102" t="str">
        <f t="shared" si="24"/>
        <v/>
      </c>
      <c r="R21" s="37" t="str">
        <f t="shared" si="25"/>
        <v/>
      </c>
      <c r="S21" s="115"/>
      <c r="T21" s="204" t="str">
        <f>IF(AND(B21&gt;0,C21&gt;0,D21&gt;0,M21&gt;0,N21&gt;0,S21&gt;0,NOT(K21="")),ABS(VLOOKUP($S$1,VLookups!$A$30:$B$31,2,FALSE)-_xlfn.BETA.DIST(S21,IF(G21="L",N21,M21),IF(G21="L",M21,N21),TRUE,B21,D21)),"")</f>
        <v/>
      </c>
      <c r="U21" s="112" t="str">
        <f>IF(OR($M21="",$N21=""),"",_xlfn.BETA.INV(ABS(VLOOKUP($S$1,VLookups!$A$30:$B$31,2,FALSE)-U$3),IF($G21="L",$N21,$M21),IF($G21="L",$M21,$N21),$B21,$D21))</f>
        <v/>
      </c>
      <c r="V21" s="113" t="str">
        <f>IF(OR($M21="",$N21=""),"",_xlfn.BETA.INV(ABS(VLOOKUP($S$1,VLookups!$A$30:$B$31,2,FALSE)-V$3),IF($G21="L",$N21,$M21),IF($G21="L",$M21,$N21),$B21,$D21))</f>
        <v/>
      </c>
      <c r="W21" s="112" t="str">
        <f>IF(OR($M21="",$N21=""),"",_xlfn.BETA.INV(ABS(VLOOKUP($S$1,VLookups!$A$30:$B$31,2,FALSE)-W$3),IF($G21="L",$N21,$M21),IF($G21="L",$M21,$N21),$B21,$D21))</f>
        <v/>
      </c>
      <c r="X21" s="113" t="str">
        <f>IF(OR($M21="",$N21=""),"",_xlfn.BETA.INV(ABS(VLOOKUP($S$1,VLookups!$A$30:$B$31,2,FALSE)-X$3),IF($G21="L",$N21,$M21),IF($G21="L",$M21,$N21),$B21,$D21))</f>
        <v/>
      </c>
      <c r="Y21" s="112" t="str">
        <f>IF(OR($M21="",$N21=""),"",_xlfn.BETA.INV(ABS(VLOOKUP($S$1,VLookups!$A$30:$B$31,2,FALSE)-Y$3),IF($G21="L",$N21,$M21),IF($G21="L",$M21,$N21),$B21,$D21))</f>
        <v/>
      </c>
      <c r="Z21" s="113" t="str">
        <f>IF(OR($M21="",$N21=""),"",_xlfn.BETA.INV(ABS(VLOOKUP($S$1,VLookups!$A$30:$B$31,2,FALSE)-Z$3),IF($G21="L",$N21,$M21),IF($G21="L",$M21,$N21),$B21,$D21))</f>
        <v/>
      </c>
      <c r="AA21" s="112" t="str">
        <f>IF(OR($M21="",$N21=""),"",_xlfn.BETA.INV(ABS(VLOOKUP($S$1,VLookups!$A$30:$B$31,2,FALSE)-AA$3),IF($G21="L",$N21,$M21),IF($G21="L",$M21,$N21),$B21,$D21))</f>
        <v/>
      </c>
      <c r="AB21" s="113" t="str">
        <f>IF(OR($M21="",$N21=""),"",_xlfn.BETA.INV(ABS(VLOOKUP($S$1,VLookups!$A$30:$B$31,2,FALSE)-AB$3),IF($G21="L",$N21,$M21),IF($G21="L",$M21,$N21),$B21,$D21))</f>
        <v/>
      </c>
      <c r="AC21" s="112" t="str">
        <f>IF(OR($M21="",$N21=""),"",_xlfn.BETA.INV(ABS(VLOOKUP($S$1,VLookups!$A$30:$B$31,2,FALSE)-AC$3),IF($G21="L",$N21,$M21),IF($G21="L",$M21,$N21),$B21,$D21))</f>
        <v/>
      </c>
      <c r="AD21" s="113" t="str">
        <f>IF(OR($M21="",$N21=""),"",_xlfn.BETA.INV(ABS(VLOOKUP($S$1,VLookups!$A$30:$B$31,2,FALSE)-AD$3),IF($G21="L",$N21,$M21),IF($G21="L",$M21,$N21),$B21,$D21))</f>
        <v/>
      </c>
      <c r="AE21" s="112" t="str">
        <f>IF(OR($M21="",$N21=""),"",_xlfn.BETA.INV(ABS(VLOOKUP($S$1,VLookups!$A$30:$B$31,2,FALSE)-AE$3),IF($G21="L",$N21,$M21),IF($G21="L",$M21,$N21),$B21,$D21))</f>
        <v/>
      </c>
      <c r="AF21" s="113" t="str">
        <f>IF(OR($M21="",$N21=""),"",_xlfn.BETA.INV(ABS(VLOOKUP($S$1,VLookups!$A$30:$B$31,2,FALSE)-AF$3),IF($G21="L",$N21,$M21),IF($G21="L",$M21,$N21),$B21,$D21))</f>
        <v/>
      </c>
      <c r="AG21" s="15"/>
      <c r="AH21" s="194" t="str">
        <f t="shared" si="26"/>
        <v/>
      </c>
      <c r="AI21" s="192" t="str">
        <f t="shared" si="27"/>
        <v/>
      </c>
      <c r="AJ21" s="177" t="str">
        <f t="shared" ref="AJ21" si="262">IF(ISNONTEXT($AH21),AI21+$AH21,"")</f>
        <v/>
      </c>
      <c r="AK21" s="177" t="str">
        <f t="shared" si="39"/>
        <v/>
      </c>
      <c r="AL21" s="177" t="str">
        <f t="shared" si="40"/>
        <v/>
      </c>
      <c r="AM21" s="177" t="str">
        <f t="shared" si="41"/>
        <v/>
      </c>
      <c r="AN21" s="177" t="str">
        <f t="shared" si="42"/>
        <v/>
      </c>
      <c r="AO21" s="177" t="str">
        <f t="shared" si="43"/>
        <v/>
      </c>
      <c r="AP21" s="177" t="str">
        <f t="shared" si="44"/>
        <v/>
      </c>
      <c r="AQ21" s="177" t="str">
        <f t="shared" si="45"/>
        <v/>
      </c>
      <c r="AR21" s="177" t="str">
        <f t="shared" si="46"/>
        <v/>
      </c>
      <c r="AS21" s="177" t="str">
        <f t="shared" si="47"/>
        <v/>
      </c>
      <c r="AT21" s="177" t="str">
        <f t="shared" si="48"/>
        <v/>
      </c>
      <c r="AU21" s="177" t="str">
        <f t="shared" si="49"/>
        <v/>
      </c>
      <c r="AV21" s="177" t="str">
        <f t="shared" si="50"/>
        <v/>
      </c>
      <c r="AW21" s="177" t="str">
        <f t="shared" si="51"/>
        <v/>
      </c>
      <c r="AX21" s="177" t="str">
        <f t="shared" si="52"/>
        <v/>
      </c>
      <c r="AY21" s="177" t="str">
        <f t="shared" si="53"/>
        <v/>
      </c>
      <c r="AZ21" s="177" t="str">
        <f t="shared" si="54"/>
        <v/>
      </c>
      <c r="BA21" s="177" t="str">
        <f t="shared" si="55"/>
        <v/>
      </c>
      <c r="BB21" s="177" t="str">
        <f t="shared" si="56"/>
        <v/>
      </c>
      <c r="BC21" s="177" t="str">
        <f t="shared" si="57"/>
        <v/>
      </c>
      <c r="BD21" s="177" t="str">
        <f t="shared" si="58"/>
        <v/>
      </c>
      <c r="BE21" s="177" t="str">
        <f t="shared" si="59"/>
        <v/>
      </c>
      <c r="BF21" s="177" t="str">
        <f t="shared" si="60"/>
        <v/>
      </c>
      <c r="BG21" s="177" t="str">
        <f t="shared" si="61"/>
        <v/>
      </c>
      <c r="BH21" s="177" t="str">
        <f t="shared" si="62"/>
        <v/>
      </c>
      <c r="BI21" s="177" t="str">
        <f t="shared" si="63"/>
        <v/>
      </c>
      <c r="BJ21" s="177" t="str">
        <f t="shared" si="64"/>
        <v/>
      </c>
      <c r="BK21" s="177" t="str">
        <f t="shared" si="65"/>
        <v/>
      </c>
      <c r="BL21" s="177" t="str">
        <f t="shared" si="66"/>
        <v/>
      </c>
      <c r="BM21" s="177" t="str">
        <f t="shared" si="67"/>
        <v/>
      </c>
      <c r="BN21" s="177" t="str">
        <f t="shared" si="68"/>
        <v/>
      </c>
      <c r="BO21" s="177" t="str">
        <f t="shared" si="69"/>
        <v/>
      </c>
      <c r="BP21" s="177" t="str">
        <f t="shared" si="70"/>
        <v/>
      </c>
      <c r="BQ21" s="177" t="str">
        <f t="shared" si="71"/>
        <v/>
      </c>
      <c r="BR21" s="177" t="str">
        <f t="shared" si="72"/>
        <v/>
      </c>
      <c r="BS21" s="177" t="str">
        <f t="shared" si="73"/>
        <v/>
      </c>
      <c r="BT21" s="177" t="str">
        <f t="shared" si="74"/>
        <v/>
      </c>
      <c r="BU21" s="177" t="str">
        <f t="shared" si="75"/>
        <v/>
      </c>
      <c r="BV21" s="177" t="str">
        <f t="shared" si="76"/>
        <v/>
      </c>
      <c r="BW21" s="177" t="str">
        <f t="shared" si="77"/>
        <v/>
      </c>
      <c r="BX21" s="177" t="str">
        <f t="shared" si="78"/>
        <v/>
      </c>
      <c r="BY21" s="177" t="str">
        <f t="shared" si="79"/>
        <v/>
      </c>
      <c r="BZ21" s="177" t="str">
        <f t="shared" si="80"/>
        <v/>
      </c>
      <c r="CA21" s="177" t="str">
        <f t="shared" si="81"/>
        <v/>
      </c>
      <c r="CB21" s="177" t="str">
        <f t="shared" si="82"/>
        <v/>
      </c>
      <c r="CC21" s="177" t="str">
        <f t="shared" si="83"/>
        <v/>
      </c>
      <c r="CD21" s="177" t="str">
        <f t="shared" si="84"/>
        <v/>
      </c>
      <c r="CE21" s="177" t="str">
        <f t="shared" si="85"/>
        <v/>
      </c>
      <c r="CF21" s="177" t="str">
        <f t="shared" si="86"/>
        <v/>
      </c>
      <c r="CG21" s="177" t="str">
        <f t="shared" si="87"/>
        <v/>
      </c>
      <c r="CH21" s="177" t="str">
        <f t="shared" si="88"/>
        <v/>
      </c>
      <c r="CI21" s="177" t="str">
        <f t="shared" si="89"/>
        <v/>
      </c>
      <c r="CJ21" s="177" t="str">
        <f t="shared" si="90"/>
        <v/>
      </c>
      <c r="CK21" s="177" t="str">
        <f t="shared" si="91"/>
        <v/>
      </c>
      <c r="CL21" s="177" t="str">
        <f t="shared" si="92"/>
        <v/>
      </c>
      <c r="CM21" s="177" t="str">
        <f t="shared" si="93"/>
        <v/>
      </c>
      <c r="CN21" s="177" t="str">
        <f t="shared" si="94"/>
        <v/>
      </c>
      <c r="CO21" s="177" t="str">
        <f t="shared" si="95"/>
        <v/>
      </c>
      <c r="CP21" s="177" t="str">
        <f t="shared" si="96"/>
        <v/>
      </c>
      <c r="CQ21" s="177" t="str">
        <f t="shared" si="97"/>
        <v/>
      </c>
      <c r="CR21" s="177" t="str">
        <f t="shared" si="98"/>
        <v/>
      </c>
      <c r="CS21" s="177" t="str">
        <f t="shared" si="99"/>
        <v/>
      </c>
      <c r="CT21" s="177" t="str">
        <f t="shared" si="100"/>
        <v/>
      </c>
      <c r="CU21" s="177" t="str">
        <f t="shared" si="101"/>
        <v/>
      </c>
      <c r="CV21" s="177" t="str">
        <f t="shared" si="32"/>
        <v/>
      </c>
      <c r="CW21" s="177" t="str">
        <f t="shared" si="102"/>
        <v/>
      </c>
      <c r="CX21" s="177" t="str">
        <f t="shared" si="103"/>
        <v/>
      </c>
      <c r="CY21" s="177" t="str">
        <f t="shared" si="104"/>
        <v/>
      </c>
      <c r="CZ21" s="177" t="str">
        <f t="shared" si="105"/>
        <v/>
      </c>
      <c r="DA21" s="177" t="str">
        <f t="shared" si="106"/>
        <v/>
      </c>
      <c r="DB21" s="177" t="str">
        <f t="shared" si="107"/>
        <v/>
      </c>
      <c r="DC21" s="177" t="str">
        <f t="shared" si="108"/>
        <v/>
      </c>
      <c r="DD21" s="177" t="str">
        <f t="shared" si="109"/>
        <v/>
      </c>
      <c r="DE21" s="177" t="str">
        <f t="shared" si="110"/>
        <v/>
      </c>
      <c r="DF21" s="177" t="str">
        <f t="shared" si="111"/>
        <v/>
      </c>
      <c r="DG21" s="177" t="str">
        <f t="shared" si="112"/>
        <v/>
      </c>
      <c r="DH21" s="177" t="str">
        <f t="shared" si="113"/>
        <v/>
      </c>
      <c r="DI21" s="177" t="str">
        <f t="shared" si="114"/>
        <v/>
      </c>
      <c r="DJ21" s="177" t="str">
        <f t="shared" si="115"/>
        <v/>
      </c>
      <c r="DK21" s="177" t="str">
        <f t="shared" si="116"/>
        <v/>
      </c>
      <c r="DL21" s="177" t="str">
        <f t="shared" si="117"/>
        <v/>
      </c>
      <c r="DM21" s="177" t="str">
        <f t="shared" si="118"/>
        <v/>
      </c>
      <c r="DN21" s="177" t="str">
        <f t="shared" si="119"/>
        <v/>
      </c>
      <c r="DO21" s="177" t="str">
        <f t="shared" si="120"/>
        <v/>
      </c>
      <c r="DP21" s="177" t="str">
        <f t="shared" si="121"/>
        <v/>
      </c>
      <c r="DQ21" s="177" t="str">
        <f t="shared" si="122"/>
        <v/>
      </c>
      <c r="DR21" s="177" t="str">
        <f t="shared" si="123"/>
        <v/>
      </c>
      <c r="DS21" s="177" t="str">
        <f t="shared" si="124"/>
        <v/>
      </c>
      <c r="DT21" s="177" t="str">
        <f t="shared" si="125"/>
        <v/>
      </c>
      <c r="DU21" s="177" t="str">
        <f t="shared" si="126"/>
        <v/>
      </c>
      <c r="DV21" s="177" t="str">
        <f t="shared" si="127"/>
        <v/>
      </c>
      <c r="DW21" s="177" t="str">
        <f t="shared" si="128"/>
        <v/>
      </c>
      <c r="DX21" s="177" t="str">
        <f t="shared" si="129"/>
        <v/>
      </c>
      <c r="DY21" s="177" t="str">
        <f t="shared" si="130"/>
        <v/>
      </c>
      <c r="DZ21" s="177" t="str">
        <f t="shared" si="131"/>
        <v/>
      </c>
      <c r="EA21" s="177" t="str">
        <f t="shared" si="132"/>
        <v/>
      </c>
      <c r="EB21" s="177" t="str">
        <f t="shared" si="133"/>
        <v/>
      </c>
      <c r="EC21" s="177" t="str">
        <f t="shared" si="134"/>
        <v/>
      </c>
      <c r="ED21" s="177" t="str">
        <f t="shared" si="135"/>
        <v/>
      </c>
      <c r="EE21" s="177" t="str">
        <f t="shared" si="136"/>
        <v/>
      </c>
      <c r="EF21" s="177" t="str">
        <f t="shared" si="137"/>
        <v/>
      </c>
      <c r="EG21" s="177" t="str">
        <f t="shared" si="138"/>
        <v/>
      </c>
      <c r="EH21" s="177" t="str">
        <f t="shared" si="139"/>
        <v/>
      </c>
      <c r="EI21" s="177" t="str">
        <f t="shared" si="140"/>
        <v/>
      </c>
      <c r="EJ21" s="177" t="str">
        <f t="shared" si="141"/>
        <v/>
      </c>
      <c r="EK21" s="177" t="str">
        <f t="shared" si="142"/>
        <v/>
      </c>
      <c r="EL21" s="177" t="str">
        <f t="shared" si="143"/>
        <v/>
      </c>
      <c r="EM21" s="177" t="str">
        <f t="shared" si="144"/>
        <v/>
      </c>
      <c r="EN21" s="177" t="str">
        <f t="shared" si="145"/>
        <v/>
      </c>
      <c r="EO21" s="177" t="str">
        <f t="shared" si="146"/>
        <v/>
      </c>
      <c r="EP21" s="177" t="str">
        <f t="shared" si="147"/>
        <v/>
      </c>
      <c r="EQ21" s="177" t="str">
        <f t="shared" si="148"/>
        <v/>
      </c>
      <c r="ER21" s="177" t="str">
        <f t="shared" si="149"/>
        <v/>
      </c>
      <c r="ES21" s="177" t="str">
        <f t="shared" si="150"/>
        <v/>
      </c>
      <c r="ET21" s="177" t="str">
        <f t="shared" si="151"/>
        <v/>
      </c>
      <c r="EU21" s="177" t="str">
        <f t="shared" si="152"/>
        <v/>
      </c>
      <c r="EV21" s="177" t="str">
        <f t="shared" si="153"/>
        <v/>
      </c>
      <c r="EW21" s="177" t="str">
        <f t="shared" si="154"/>
        <v/>
      </c>
      <c r="EX21" s="177" t="str">
        <f t="shared" si="155"/>
        <v/>
      </c>
      <c r="EY21" s="177" t="str">
        <f t="shared" si="156"/>
        <v/>
      </c>
      <c r="EZ21" s="177" t="str">
        <f t="shared" si="157"/>
        <v/>
      </c>
      <c r="FA21" s="177" t="str">
        <f t="shared" si="158"/>
        <v/>
      </c>
      <c r="FB21" s="177" t="str">
        <f t="shared" si="159"/>
        <v/>
      </c>
      <c r="FC21" s="177" t="str">
        <f t="shared" si="160"/>
        <v/>
      </c>
      <c r="FD21" s="177" t="str">
        <f t="shared" si="161"/>
        <v/>
      </c>
      <c r="FE21" s="177" t="str">
        <f t="shared" si="162"/>
        <v/>
      </c>
      <c r="FF21" s="177" t="str">
        <f t="shared" si="163"/>
        <v/>
      </c>
      <c r="FG21" s="177" t="str">
        <f t="shared" si="164"/>
        <v/>
      </c>
      <c r="FH21" s="177" t="str">
        <f t="shared" si="33"/>
        <v/>
      </c>
      <c r="FI21" s="177" t="str">
        <f t="shared" si="165"/>
        <v/>
      </c>
      <c r="FJ21" s="177" t="str">
        <f t="shared" si="166"/>
        <v/>
      </c>
      <c r="FK21" s="177" t="str">
        <f t="shared" si="167"/>
        <v/>
      </c>
      <c r="FL21" s="177" t="str">
        <f t="shared" si="168"/>
        <v/>
      </c>
      <c r="FM21" s="177" t="str">
        <f t="shared" si="169"/>
        <v/>
      </c>
      <c r="FN21" s="177" t="str">
        <f t="shared" si="170"/>
        <v/>
      </c>
      <c r="FO21" s="177" t="str">
        <f t="shared" si="171"/>
        <v/>
      </c>
      <c r="FP21" s="177" t="str">
        <f t="shared" si="172"/>
        <v/>
      </c>
      <c r="FQ21" s="177" t="str">
        <f t="shared" si="173"/>
        <v/>
      </c>
      <c r="FR21" s="177" t="str">
        <f t="shared" si="174"/>
        <v/>
      </c>
      <c r="FS21" s="177" t="str">
        <f t="shared" si="175"/>
        <v/>
      </c>
      <c r="FT21" s="177" t="str">
        <f t="shared" si="176"/>
        <v/>
      </c>
      <c r="FU21" s="177" t="str">
        <f t="shared" si="177"/>
        <v/>
      </c>
      <c r="FV21" s="177" t="str">
        <f t="shared" si="178"/>
        <v/>
      </c>
      <c r="FW21" s="177" t="str">
        <f t="shared" si="179"/>
        <v/>
      </c>
      <c r="FX21" s="177" t="str">
        <f t="shared" si="180"/>
        <v/>
      </c>
      <c r="FY21" s="177" t="str">
        <f t="shared" si="181"/>
        <v/>
      </c>
      <c r="FZ21" s="177" t="str">
        <f t="shared" si="182"/>
        <v/>
      </c>
      <c r="GA21" s="177" t="str">
        <f t="shared" si="183"/>
        <v/>
      </c>
      <c r="GB21" s="177" t="str">
        <f t="shared" si="184"/>
        <v/>
      </c>
      <c r="GC21" s="177" t="str">
        <f t="shared" si="185"/>
        <v/>
      </c>
      <c r="GD21" s="177" t="str">
        <f t="shared" si="186"/>
        <v/>
      </c>
      <c r="GE21" s="177" t="str">
        <f t="shared" si="187"/>
        <v/>
      </c>
      <c r="GF21" s="177" t="str">
        <f t="shared" si="188"/>
        <v/>
      </c>
      <c r="GG21" s="177" t="str">
        <f t="shared" si="189"/>
        <v/>
      </c>
      <c r="GH21" s="177" t="str">
        <f t="shared" si="190"/>
        <v/>
      </c>
      <c r="GI21" s="177" t="str">
        <f t="shared" si="191"/>
        <v/>
      </c>
      <c r="GJ21" s="177" t="str">
        <f t="shared" si="192"/>
        <v/>
      </c>
      <c r="GK21" s="177" t="str">
        <f t="shared" si="193"/>
        <v/>
      </c>
      <c r="GL21" s="177" t="str">
        <f t="shared" si="194"/>
        <v/>
      </c>
      <c r="GM21" s="177" t="str">
        <f t="shared" si="195"/>
        <v/>
      </c>
      <c r="GN21" s="177" t="str">
        <f t="shared" si="196"/>
        <v/>
      </c>
      <c r="GO21" s="177" t="str">
        <f t="shared" si="197"/>
        <v/>
      </c>
      <c r="GP21" s="177" t="str">
        <f t="shared" si="198"/>
        <v/>
      </c>
      <c r="GQ21" s="177" t="str">
        <f t="shared" si="199"/>
        <v/>
      </c>
      <c r="GR21" s="177" t="str">
        <f t="shared" si="200"/>
        <v/>
      </c>
      <c r="GS21" s="177" t="str">
        <f t="shared" si="201"/>
        <v/>
      </c>
      <c r="GT21" s="177" t="str">
        <f t="shared" si="202"/>
        <v/>
      </c>
      <c r="GU21" s="177" t="str">
        <f t="shared" si="203"/>
        <v/>
      </c>
      <c r="GV21" s="177" t="str">
        <f t="shared" si="204"/>
        <v/>
      </c>
      <c r="GW21" s="177" t="str">
        <f t="shared" si="205"/>
        <v/>
      </c>
      <c r="GX21" s="177" t="str">
        <f t="shared" si="206"/>
        <v/>
      </c>
      <c r="GY21" s="177" t="str">
        <f t="shared" si="207"/>
        <v/>
      </c>
      <c r="GZ21" s="177" t="str">
        <f t="shared" si="208"/>
        <v/>
      </c>
      <c r="HA21" s="177" t="str">
        <f t="shared" si="209"/>
        <v/>
      </c>
      <c r="HB21" s="177" t="str">
        <f t="shared" si="210"/>
        <v/>
      </c>
      <c r="HC21" s="177" t="str">
        <f t="shared" si="211"/>
        <v/>
      </c>
      <c r="HD21" s="177" t="str">
        <f t="shared" si="212"/>
        <v/>
      </c>
      <c r="HE21" s="177" t="str">
        <f t="shared" si="213"/>
        <v/>
      </c>
      <c r="HF21" s="177" t="str">
        <f t="shared" si="214"/>
        <v/>
      </c>
      <c r="HG21" s="177" t="str">
        <f t="shared" si="215"/>
        <v/>
      </c>
      <c r="HH21" s="177" t="str">
        <f t="shared" si="216"/>
        <v/>
      </c>
      <c r="HI21" s="177" t="str">
        <f t="shared" si="217"/>
        <v/>
      </c>
      <c r="HJ21" s="177" t="str">
        <f t="shared" si="218"/>
        <v/>
      </c>
      <c r="HK21" s="177" t="str">
        <f t="shared" si="219"/>
        <v/>
      </c>
      <c r="HL21" s="177" t="str">
        <f t="shared" si="220"/>
        <v/>
      </c>
      <c r="HM21" s="177" t="str">
        <f t="shared" si="221"/>
        <v/>
      </c>
      <c r="HN21" s="177" t="str">
        <f t="shared" si="222"/>
        <v/>
      </c>
      <c r="HO21" s="177" t="str">
        <f t="shared" si="223"/>
        <v/>
      </c>
      <c r="HP21" s="177" t="str">
        <f t="shared" si="224"/>
        <v/>
      </c>
      <c r="HQ21" s="177" t="str">
        <f t="shared" si="225"/>
        <v/>
      </c>
      <c r="HR21" s="177" t="str">
        <f t="shared" si="226"/>
        <v/>
      </c>
      <c r="HS21" s="177" t="str">
        <f t="shared" si="227"/>
        <v/>
      </c>
      <c r="HT21" s="177" t="str">
        <f t="shared" si="34"/>
        <v/>
      </c>
      <c r="HU21" s="177" t="str">
        <f t="shared" si="255"/>
        <v/>
      </c>
      <c r="HV21" s="177" t="str">
        <f t="shared" si="256"/>
        <v/>
      </c>
      <c r="HW21" s="177" t="str">
        <f t="shared" si="257"/>
        <v/>
      </c>
      <c r="HX21" s="177" t="str">
        <f t="shared" si="258"/>
        <v/>
      </c>
      <c r="HY21" s="177" t="str">
        <f t="shared" si="259"/>
        <v/>
      </c>
      <c r="HZ21" s="177" t="str">
        <f t="shared" si="260"/>
        <v/>
      </c>
      <c r="IA21" s="192" t="str">
        <f t="shared" si="29"/>
        <v/>
      </c>
      <c r="IB21" s="193" t="e">
        <f t="shared" si="10"/>
        <v>#N/A</v>
      </c>
      <c r="IC21" s="193" t="e">
        <f t="shared" si="239"/>
        <v>#N/A</v>
      </c>
      <c r="ID21" s="193" t="e">
        <f t="shared" si="239"/>
        <v>#N/A</v>
      </c>
      <c r="IE21" s="193" t="e">
        <f t="shared" si="239"/>
        <v>#N/A</v>
      </c>
      <c r="IF21" s="193" t="e">
        <f t="shared" si="249"/>
        <v>#N/A</v>
      </c>
      <c r="IG21" s="193" t="e">
        <f t="shared" si="249"/>
        <v>#N/A</v>
      </c>
      <c r="IH21" s="193" t="e">
        <f t="shared" si="249"/>
        <v>#N/A</v>
      </c>
      <c r="II21" s="193" t="e">
        <f t="shared" si="249"/>
        <v>#N/A</v>
      </c>
      <c r="IJ21" s="193" t="e">
        <f t="shared" si="249"/>
        <v>#N/A</v>
      </c>
      <c r="IK21" s="193" t="e">
        <f t="shared" si="249"/>
        <v>#N/A</v>
      </c>
      <c r="IL21" s="193" t="e">
        <f t="shared" si="249"/>
        <v>#N/A</v>
      </c>
      <c r="IM21" s="193" t="e">
        <f t="shared" si="249"/>
        <v>#N/A</v>
      </c>
      <c r="IN21" s="193" t="e">
        <f t="shared" si="249"/>
        <v>#N/A</v>
      </c>
      <c r="IO21" s="193" t="e">
        <f t="shared" si="249"/>
        <v>#N/A</v>
      </c>
      <c r="IP21" s="193" t="e">
        <f t="shared" si="249"/>
        <v>#N/A</v>
      </c>
      <c r="IQ21" s="193" t="e">
        <f t="shared" si="249"/>
        <v>#N/A</v>
      </c>
      <c r="IR21" s="193" t="e">
        <f t="shared" si="249"/>
        <v>#N/A</v>
      </c>
      <c r="IS21" s="193" t="e">
        <f t="shared" si="249"/>
        <v>#N/A</v>
      </c>
      <c r="IT21" s="193" t="e">
        <f t="shared" si="249"/>
        <v>#N/A</v>
      </c>
      <c r="IU21" s="193" t="e">
        <f t="shared" si="245"/>
        <v>#N/A</v>
      </c>
      <c r="IV21" s="193" t="e">
        <f t="shared" si="245"/>
        <v>#N/A</v>
      </c>
      <c r="IW21" s="193" t="e">
        <f t="shared" si="245"/>
        <v>#N/A</v>
      </c>
      <c r="IX21" s="193" t="e">
        <f t="shared" si="245"/>
        <v>#N/A</v>
      </c>
      <c r="IY21" s="193" t="e">
        <f t="shared" si="245"/>
        <v>#N/A</v>
      </c>
      <c r="IZ21" s="193" t="e">
        <f t="shared" si="245"/>
        <v>#N/A</v>
      </c>
      <c r="JA21" s="193" t="e">
        <f t="shared" si="245"/>
        <v>#N/A</v>
      </c>
      <c r="JB21" s="193" t="e">
        <f t="shared" si="245"/>
        <v>#N/A</v>
      </c>
      <c r="JC21" s="193" t="e">
        <f t="shared" si="245"/>
        <v>#N/A</v>
      </c>
      <c r="JD21" s="193" t="e">
        <f t="shared" si="245"/>
        <v>#N/A</v>
      </c>
      <c r="JE21" s="193" t="e">
        <f t="shared" si="245"/>
        <v>#N/A</v>
      </c>
      <c r="JF21" s="193" t="e">
        <f t="shared" si="245"/>
        <v>#N/A</v>
      </c>
      <c r="JG21" s="193" t="e">
        <f t="shared" si="245"/>
        <v>#N/A</v>
      </c>
      <c r="JH21" s="193" t="e">
        <f t="shared" si="245"/>
        <v>#N/A</v>
      </c>
      <c r="JI21" s="193" t="e">
        <f t="shared" si="245"/>
        <v>#N/A</v>
      </c>
      <c r="JJ21" s="193" t="e">
        <f t="shared" si="245"/>
        <v>#N/A</v>
      </c>
      <c r="JK21" s="193" t="e">
        <f t="shared" si="245"/>
        <v>#N/A</v>
      </c>
      <c r="JL21" s="193" t="e">
        <f t="shared" si="245"/>
        <v>#N/A</v>
      </c>
      <c r="JM21" s="193" t="e">
        <f t="shared" si="245"/>
        <v>#N/A</v>
      </c>
      <c r="JN21" s="193" t="e">
        <f t="shared" si="245"/>
        <v>#N/A</v>
      </c>
      <c r="JO21" s="193" t="e">
        <f t="shared" si="245"/>
        <v>#N/A</v>
      </c>
      <c r="JP21" s="193" t="e">
        <f t="shared" si="245"/>
        <v>#N/A</v>
      </c>
      <c r="JQ21" s="193" t="e">
        <f t="shared" si="245"/>
        <v>#N/A</v>
      </c>
      <c r="JR21" s="193" t="e">
        <f t="shared" si="245"/>
        <v>#N/A</v>
      </c>
      <c r="JS21" s="193" t="e">
        <f t="shared" si="245"/>
        <v>#N/A</v>
      </c>
      <c r="JT21" s="193" t="e">
        <f t="shared" si="245"/>
        <v>#N/A</v>
      </c>
      <c r="JU21" s="193" t="e">
        <f t="shared" si="245"/>
        <v>#N/A</v>
      </c>
      <c r="JV21" s="193" t="e">
        <f t="shared" si="245"/>
        <v>#N/A</v>
      </c>
      <c r="JW21" s="193" t="e">
        <f t="shared" si="245"/>
        <v>#N/A</v>
      </c>
      <c r="JX21" s="193" t="e">
        <f t="shared" si="245"/>
        <v>#N/A</v>
      </c>
      <c r="JY21" s="193" t="e">
        <f t="shared" ref="JY21:KM36" si="263">IF(ISNONTEXT($Q21),IF($G21="R",_xlfn.BETA.DIST(CF21,$M21,$N21,FALSE,$B21,$D21),_xlfn.BETA.DIST(CF21,$N21,$M21,FALSE,$B21,$D21)),NA())</f>
        <v>#N/A</v>
      </c>
      <c r="JZ21" s="193" t="e">
        <f t="shared" si="263"/>
        <v>#N/A</v>
      </c>
      <c r="KA21" s="193" t="e">
        <f t="shared" si="263"/>
        <v>#N/A</v>
      </c>
      <c r="KB21" s="193" t="e">
        <f t="shared" si="263"/>
        <v>#N/A</v>
      </c>
      <c r="KC21" s="193" t="e">
        <f t="shared" si="263"/>
        <v>#N/A</v>
      </c>
      <c r="KD21" s="193" t="e">
        <f t="shared" si="263"/>
        <v>#N/A</v>
      </c>
      <c r="KE21" s="193" t="e">
        <f t="shared" si="263"/>
        <v>#N/A</v>
      </c>
      <c r="KF21" s="193" t="e">
        <f t="shared" si="263"/>
        <v>#N/A</v>
      </c>
      <c r="KG21" s="193" t="e">
        <f t="shared" si="263"/>
        <v>#N/A</v>
      </c>
      <c r="KH21" s="193" t="e">
        <f t="shared" si="263"/>
        <v>#N/A</v>
      </c>
      <c r="KI21" s="193" t="e">
        <f t="shared" si="263"/>
        <v>#N/A</v>
      </c>
      <c r="KJ21" s="193" t="e">
        <f t="shared" si="263"/>
        <v>#N/A</v>
      </c>
      <c r="KK21" s="193" t="e">
        <f t="shared" si="263"/>
        <v>#N/A</v>
      </c>
      <c r="KL21" s="193" t="e">
        <f t="shared" si="263"/>
        <v>#N/A</v>
      </c>
      <c r="KM21" s="193" t="e">
        <f t="shared" si="263"/>
        <v>#N/A</v>
      </c>
      <c r="KN21" s="193" t="e">
        <f t="shared" si="35"/>
        <v>#N/A</v>
      </c>
      <c r="KO21" s="193" t="e">
        <f t="shared" si="240"/>
        <v>#N/A</v>
      </c>
      <c r="KP21" s="193" t="e">
        <f t="shared" si="240"/>
        <v>#N/A</v>
      </c>
      <c r="KQ21" s="193" t="e">
        <f t="shared" si="240"/>
        <v>#N/A</v>
      </c>
      <c r="KR21" s="193" t="e">
        <f t="shared" si="250"/>
        <v>#N/A</v>
      </c>
      <c r="KS21" s="193" t="e">
        <f t="shared" si="250"/>
        <v>#N/A</v>
      </c>
      <c r="KT21" s="193" t="e">
        <f t="shared" si="250"/>
        <v>#N/A</v>
      </c>
      <c r="KU21" s="193" t="e">
        <f t="shared" si="250"/>
        <v>#N/A</v>
      </c>
      <c r="KV21" s="193" t="e">
        <f t="shared" si="250"/>
        <v>#N/A</v>
      </c>
      <c r="KW21" s="193" t="e">
        <f t="shared" si="250"/>
        <v>#N/A</v>
      </c>
      <c r="KX21" s="193" t="e">
        <f t="shared" si="250"/>
        <v>#N/A</v>
      </c>
      <c r="KY21" s="193" t="e">
        <f t="shared" si="250"/>
        <v>#N/A</v>
      </c>
      <c r="KZ21" s="193" t="e">
        <f t="shared" si="250"/>
        <v>#N/A</v>
      </c>
      <c r="LA21" s="193" t="e">
        <f t="shared" si="250"/>
        <v>#N/A</v>
      </c>
      <c r="LB21" s="193" t="e">
        <f t="shared" si="250"/>
        <v>#N/A</v>
      </c>
      <c r="LC21" s="193" t="e">
        <f t="shared" si="250"/>
        <v>#N/A</v>
      </c>
      <c r="LD21" s="193" t="e">
        <f t="shared" si="250"/>
        <v>#N/A</v>
      </c>
      <c r="LE21" s="193" t="e">
        <f t="shared" si="250"/>
        <v>#N/A</v>
      </c>
      <c r="LF21" s="193" t="e">
        <f t="shared" si="250"/>
        <v>#N/A</v>
      </c>
      <c r="LG21" s="193" t="e">
        <f t="shared" si="246"/>
        <v>#N/A</v>
      </c>
      <c r="LH21" s="193" t="e">
        <f t="shared" si="246"/>
        <v>#N/A</v>
      </c>
      <c r="LI21" s="193" t="e">
        <f t="shared" si="246"/>
        <v>#N/A</v>
      </c>
      <c r="LJ21" s="193" t="e">
        <f t="shared" si="246"/>
        <v>#N/A</v>
      </c>
      <c r="LK21" s="193" t="e">
        <f t="shared" si="246"/>
        <v>#N/A</v>
      </c>
      <c r="LL21" s="193" t="e">
        <f t="shared" si="246"/>
        <v>#N/A</v>
      </c>
      <c r="LM21" s="193" t="e">
        <f t="shared" si="246"/>
        <v>#N/A</v>
      </c>
      <c r="LN21" s="193" t="e">
        <f t="shared" si="246"/>
        <v>#N/A</v>
      </c>
      <c r="LO21" s="193" t="e">
        <f t="shared" si="246"/>
        <v>#N/A</v>
      </c>
      <c r="LP21" s="193" t="e">
        <f t="shared" si="246"/>
        <v>#N/A</v>
      </c>
      <c r="LQ21" s="193" t="e">
        <f t="shared" si="246"/>
        <v>#N/A</v>
      </c>
      <c r="LR21" s="193" t="e">
        <f t="shared" si="246"/>
        <v>#N/A</v>
      </c>
      <c r="LS21" s="193" t="e">
        <f t="shared" si="246"/>
        <v>#N/A</v>
      </c>
      <c r="LT21" s="193" t="e">
        <f t="shared" si="246"/>
        <v>#N/A</v>
      </c>
      <c r="LU21" s="193" t="e">
        <f t="shared" si="246"/>
        <v>#N/A</v>
      </c>
      <c r="LV21" s="193" t="e">
        <f t="shared" si="246"/>
        <v>#N/A</v>
      </c>
      <c r="LW21" s="193" t="e">
        <f t="shared" si="246"/>
        <v>#N/A</v>
      </c>
      <c r="LX21" s="193" t="e">
        <f t="shared" si="246"/>
        <v>#N/A</v>
      </c>
      <c r="LY21" s="193" t="e">
        <f t="shared" si="246"/>
        <v>#N/A</v>
      </c>
      <c r="LZ21" s="193" t="e">
        <f t="shared" si="246"/>
        <v>#N/A</v>
      </c>
      <c r="MA21" s="193" t="e">
        <f t="shared" si="246"/>
        <v>#N/A</v>
      </c>
      <c r="MB21" s="193" t="e">
        <f t="shared" si="246"/>
        <v>#N/A</v>
      </c>
      <c r="MC21" s="193" t="e">
        <f t="shared" si="246"/>
        <v>#N/A</v>
      </c>
      <c r="MD21" s="193" t="e">
        <f t="shared" si="246"/>
        <v>#N/A</v>
      </c>
      <c r="ME21" s="193" t="e">
        <f t="shared" si="246"/>
        <v>#N/A</v>
      </c>
      <c r="MF21" s="193" t="e">
        <f t="shared" si="246"/>
        <v>#N/A</v>
      </c>
      <c r="MG21" s="193" t="e">
        <f t="shared" si="246"/>
        <v>#N/A</v>
      </c>
      <c r="MH21" s="193" t="e">
        <f t="shared" si="246"/>
        <v>#N/A</v>
      </c>
      <c r="MI21" s="193" t="e">
        <f t="shared" si="246"/>
        <v>#N/A</v>
      </c>
      <c r="MJ21" s="193" t="e">
        <f t="shared" si="246"/>
        <v>#N/A</v>
      </c>
      <c r="MK21" s="193" t="e">
        <f t="shared" ref="MK21:MY36" si="264">IF(ISNONTEXT($Q21),IF($G21="R",_xlfn.BETA.DIST(ER21,$M21,$N21,FALSE,$B21,$D21),_xlfn.BETA.DIST(ER21,$N21,$M21,FALSE,$B21,$D21)),NA())</f>
        <v>#N/A</v>
      </c>
      <c r="ML21" s="193" t="e">
        <f t="shared" si="264"/>
        <v>#N/A</v>
      </c>
      <c r="MM21" s="193" t="e">
        <f t="shared" si="264"/>
        <v>#N/A</v>
      </c>
      <c r="MN21" s="193" t="e">
        <f t="shared" si="264"/>
        <v>#N/A</v>
      </c>
      <c r="MO21" s="193" t="e">
        <f t="shared" si="264"/>
        <v>#N/A</v>
      </c>
      <c r="MP21" s="193" t="e">
        <f t="shared" si="264"/>
        <v>#N/A</v>
      </c>
      <c r="MQ21" s="193" t="e">
        <f t="shared" si="264"/>
        <v>#N/A</v>
      </c>
      <c r="MR21" s="193" t="e">
        <f t="shared" si="264"/>
        <v>#N/A</v>
      </c>
      <c r="MS21" s="193" t="e">
        <f t="shared" si="264"/>
        <v>#N/A</v>
      </c>
      <c r="MT21" s="193" t="e">
        <f t="shared" si="264"/>
        <v>#N/A</v>
      </c>
      <c r="MU21" s="193" t="e">
        <f t="shared" si="264"/>
        <v>#N/A</v>
      </c>
      <c r="MV21" s="193" t="e">
        <f t="shared" si="264"/>
        <v>#N/A</v>
      </c>
      <c r="MW21" s="193" t="e">
        <f t="shared" si="264"/>
        <v>#N/A</v>
      </c>
      <c r="MX21" s="193" t="e">
        <f t="shared" si="264"/>
        <v>#N/A</v>
      </c>
      <c r="MY21" s="193" t="e">
        <f t="shared" si="264"/>
        <v>#N/A</v>
      </c>
      <c r="MZ21" s="193" t="e">
        <f t="shared" si="36"/>
        <v>#N/A</v>
      </c>
      <c r="NA21" s="193" t="e">
        <f t="shared" si="241"/>
        <v>#N/A</v>
      </c>
      <c r="NB21" s="193" t="e">
        <f t="shared" si="241"/>
        <v>#N/A</v>
      </c>
      <c r="NC21" s="193" t="e">
        <f t="shared" si="241"/>
        <v>#N/A</v>
      </c>
      <c r="ND21" s="193" t="e">
        <f t="shared" si="251"/>
        <v>#N/A</v>
      </c>
      <c r="NE21" s="193" t="e">
        <f t="shared" si="251"/>
        <v>#N/A</v>
      </c>
      <c r="NF21" s="193" t="e">
        <f t="shared" si="251"/>
        <v>#N/A</v>
      </c>
      <c r="NG21" s="193" t="e">
        <f t="shared" si="251"/>
        <v>#N/A</v>
      </c>
      <c r="NH21" s="193" t="e">
        <f t="shared" si="251"/>
        <v>#N/A</v>
      </c>
      <c r="NI21" s="193" t="e">
        <f t="shared" si="251"/>
        <v>#N/A</v>
      </c>
      <c r="NJ21" s="193" t="e">
        <f t="shared" si="251"/>
        <v>#N/A</v>
      </c>
      <c r="NK21" s="193" t="e">
        <f t="shared" si="251"/>
        <v>#N/A</v>
      </c>
      <c r="NL21" s="193" t="e">
        <f t="shared" si="251"/>
        <v>#N/A</v>
      </c>
      <c r="NM21" s="193" t="e">
        <f t="shared" si="251"/>
        <v>#N/A</v>
      </c>
      <c r="NN21" s="193" t="e">
        <f t="shared" si="251"/>
        <v>#N/A</v>
      </c>
      <c r="NO21" s="193" t="e">
        <f t="shared" si="251"/>
        <v>#N/A</v>
      </c>
      <c r="NP21" s="193" t="e">
        <f t="shared" si="251"/>
        <v>#N/A</v>
      </c>
      <c r="NQ21" s="193" t="e">
        <f t="shared" si="251"/>
        <v>#N/A</v>
      </c>
      <c r="NR21" s="193" t="e">
        <f t="shared" si="251"/>
        <v>#N/A</v>
      </c>
      <c r="NS21" s="193" t="e">
        <f t="shared" si="247"/>
        <v>#N/A</v>
      </c>
      <c r="NT21" s="193" t="e">
        <f t="shared" si="247"/>
        <v>#N/A</v>
      </c>
      <c r="NU21" s="193" t="e">
        <f t="shared" si="247"/>
        <v>#N/A</v>
      </c>
      <c r="NV21" s="193" t="e">
        <f t="shared" si="247"/>
        <v>#N/A</v>
      </c>
      <c r="NW21" s="193" t="e">
        <f t="shared" si="247"/>
        <v>#N/A</v>
      </c>
      <c r="NX21" s="193" t="e">
        <f t="shared" si="247"/>
        <v>#N/A</v>
      </c>
      <c r="NY21" s="193" t="e">
        <f t="shared" si="247"/>
        <v>#N/A</v>
      </c>
      <c r="NZ21" s="193" t="e">
        <f t="shared" si="247"/>
        <v>#N/A</v>
      </c>
      <c r="OA21" s="193" t="e">
        <f t="shared" si="247"/>
        <v>#N/A</v>
      </c>
      <c r="OB21" s="193" t="e">
        <f t="shared" si="247"/>
        <v>#N/A</v>
      </c>
      <c r="OC21" s="193" t="e">
        <f t="shared" si="247"/>
        <v>#N/A</v>
      </c>
      <c r="OD21" s="193" t="e">
        <f t="shared" si="247"/>
        <v>#N/A</v>
      </c>
      <c r="OE21" s="193" t="e">
        <f t="shared" si="247"/>
        <v>#N/A</v>
      </c>
      <c r="OF21" s="193" t="e">
        <f t="shared" si="247"/>
        <v>#N/A</v>
      </c>
      <c r="OG21" s="193" t="e">
        <f t="shared" si="247"/>
        <v>#N/A</v>
      </c>
      <c r="OH21" s="193" t="e">
        <f t="shared" si="247"/>
        <v>#N/A</v>
      </c>
      <c r="OI21" s="193" t="e">
        <f t="shared" si="247"/>
        <v>#N/A</v>
      </c>
      <c r="OJ21" s="193" t="e">
        <f t="shared" si="247"/>
        <v>#N/A</v>
      </c>
      <c r="OK21" s="193" t="e">
        <f t="shared" si="247"/>
        <v>#N/A</v>
      </c>
      <c r="OL21" s="193" t="e">
        <f t="shared" si="247"/>
        <v>#N/A</v>
      </c>
      <c r="OM21" s="193" t="e">
        <f t="shared" si="247"/>
        <v>#N/A</v>
      </c>
      <c r="ON21" s="193" t="e">
        <f t="shared" si="247"/>
        <v>#N/A</v>
      </c>
      <c r="OO21" s="193" t="e">
        <f t="shared" si="247"/>
        <v>#N/A</v>
      </c>
      <c r="OP21" s="193" t="e">
        <f t="shared" si="247"/>
        <v>#N/A</v>
      </c>
      <c r="OQ21" s="193" t="e">
        <f t="shared" si="247"/>
        <v>#N/A</v>
      </c>
      <c r="OR21" s="193" t="e">
        <f t="shared" si="247"/>
        <v>#N/A</v>
      </c>
      <c r="OS21" s="193" t="e">
        <f t="shared" si="247"/>
        <v>#N/A</v>
      </c>
      <c r="OT21" s="193" t="e">
        <f t="shared" si="247"/>
        <v>#N/A</v>
      </c>
      <c r="OU21" s="193" t="e">
        <f t="shared" si="247"/>
        <v>#N/A</v>
      </c>
      <c r="OV21" s="193" t="e">
        <f t="shared" si="247"/>
        <v>#N/A</v>
      </c>
      <c r="OW21" s="193" t="e">
        <f t="shared" ref="OW21:PK36" si="265">IF(ISNONTEXT($Q21),IF($G21="R",_xlfn.BETA.DIST(HD21,$M21,$N21,FALSE,$B21,$D21),_xlfn.BETA.DIST(HD21,$N21,$M21,FALSE,$B21,$D21)),NA())</f>
        <v>#N/A</v>
      </c>
      <c r="OX21" s="193" t="e">
        <f t="shared" si="265"/>
        <v>#N/A</v>
      </c>
      <c r="OY21" s="193" t="e">
        <f t="shared" si="265"/>
        <v>#N/A</v>
      </c>
      <c r="OZ21" s="193" t="e">
        <f t="shared" si="265"/>
        <v>#N/A</v>
      </c>
      <c r="PA21" s="193" t="e">
        <f t="shared" si="265"/>
        <v>#N/A</v>
      </c>
      <c r="PB21" s="193" t="e">
        <f t="shared" si="265"/>
        <v>#N/A</v>
      </c>
      <c r="PC21" s="193" t="e">
        <f t="shared" si="265"/>
        <v>#N/A</v>
      </c>
      <c r="PD21" s="193" t="e">
        <f t="shared" si="265"/>
        <v>#N/A</v>
      </c>
      <c r="PE21" s="193" t="e">
        <f t="shared" si="265"/>
        <v>#N/A</v>
      </c>
      <c r="PF21" s="193" t="e">
        <f t="shared" si="265"/>
        <v>#N/A</v>
      </c>
      <c r="PG21" s="193" t="e">
        <f t="shared" si="265"/>
        <v>#N/A</v>
      </c>
      <c r="PH21" s="193" t="e">
        <f t="shared" si="265"/>
        <v>#N/A</v>
      </c>
      <c r="PI21" s="193" t="e">
        <f t="shared" si="265"/>
        <v>#N/A</v>
      </c>
      <c r="PJ21" s="193" t="e">
        <f t="shared" si="265"/>
        <v>#N/A</v>
      </c>
      <c r="PK21" s="193" t="e">
        <f t="shared" si="265"/>
        <v>#N/A</v>
      </c>
      <c r="PL21" s="193" t="e">
        <f t="shared" si="37"/>
        <v>#N/A</v>
      </c>
      <c r="PM21" s="193" t="e">
        <f t="shared" si="261"/>
        <v>#N/A</v>
      </c>
      <c r="PN21" s="193" t="e">
        <f t="shared" si="261"/>
        <v>#N/A</v>
      </c>
      <c r="PO21" s="193" t="e">
        <f t="shared" si="261"/>
        <v>#N/A</v>
      </c>
      <c r="PP21" s="193" t="e">
        <f t="shared" si="261"/>
        <v>#N/A</v>
      </c>
      <c r="PQ21" s="193" t="e">
        <f t="shared" si="261"/>
        <v>#N/A</v>
      </c>
      <c r="PR21" s="193" t="e">
        <f t="shared" si="261"/>
        <v>#N/A</v>
      </c>
      <c r="PS21" s="193" t="e">
        <f t="shared" si="261"/>
        <v>#N/A</v>
      </c>
      <c r="PT21" s="193" t="e">
        <f t="shared" si="261"/>
        <v>#N/A</v>
      </c>
    </row>
    <row r="22" spans="1:436" hidden="1" x14ac:dyDescent="0.45">
      <c r="A22" s="20">
        <v>19</v>
      </c>
      <c r="B22" s="101" t="str">
        <f t="shared" si="15"/>
        <v/>
      </c>
      <c r="C22" s="115"/>
      <c r="D22" s="101" t="str">
        <f t="shared" si="16"/>
        <v/>
      </c>
      <c r="E22" s="110" t="str">
        <f t="shared" si="17"/>
        <v/>
      </c>
      <c r="F22" s="21" t="str">
        <f t="shared" si="18"/>
        <v/>
      </c>
      <c r="G22" s="22" t="str">
        <f t="shared" si="19"/>
        <v/>
      </c>
      <c r="H22" s="23" t="str">
        <f>IF(F22="","",IF(OR($F22&lt;Skew!$B$3,$F22=Skew!$B$3),IF($F22&gt;Skew!$C$3,Skew!$A$3,IF($F22&gt;Skew!$C$4,Skew!$A$4,IF($F22&gt;Skew!$C$5,Skew!$A$5,IF($F22&gt;Skew!$C$6,Skew!$A$6,IF($F22&gt;Skew!$C$7,Skew!$A$7,IF($F22&gt;Skew!$C$8,Skew!$A$8,IF($F22&gt;Skew!$C$9,Skew!$A$9,IF($F22&gt;Skew!$C$10,Skew!$A$10,IF($F22&gt;Skew!$C$11,Skew!$A$11,IF($F22&gt;Skew!$C$12,Skew!$A$12,IF($F22&gt;Skew!$C$13,Skew!$A$13,IF($F22&gt;Skew!$C$14,Skew!$A$14,IF($F22&gt;Skew!$C$15,Skew!$A$15,IF($F22&gt;Skew!$C$16,Skew!$A$16,Skew!$A$17)
)))))))))))))))</f>
        <v/>
      </c>
      <c r="I22" s="22" t="str">
        <f>IF(F22="","",MATCH(H22,Skew!$A$3:$A$17,0))</f>
        <v/>
      </c>
      <c r="J22" s="22" t="str">
        <f t="shared" si="20"/>
        <v/>
      </c>
      <c r="K22" s="24"/>
      <c r="L22" s="22" t="str">
        <f>IF(OR(F22="",K22=""),"",MATCH(K22,Confidence!$A$3:$A$12,0))</f>
        <v/>
      </c>
      <c r="M22" s="25" t="str">
        <f t="shared" si="21"/>
        <v/>
      </c>
      <c r="N22" s="25" t="str">
        <f t="shared" si="22"/>
        <v/>
      </c>
      <c r="O22" s="22"/>
      <c r="P22" s="102" t="str">
        <f t="shared" si="23"/>
        <v/>
      </c>
      <c r="Q22" s="102" t="str">
        <f t="shared" si="24"/>
        <v/>
      </c>
      <c r="R22" s="37" t="str">
        <f t="shared" si="25"/>
        <v/>
      </c>
      <c r="S22" s="115"/>
      <c r="T22" s="204" t="str">
        <f>IF(AND(B22&gt;0,C22&gt;0,D22&gt;0,M22&gt;0,N22&gt;0,S22&gt;0,NOT(K22="")),ABS(VLOOKUP($S$1,VLookups!$A$30:$B$31,2,FALSE)-_xlfn.BETA.DIST(S22,IF(G22="L",N22,M22),IF(G22="L",M22,N22),TRUE,B22,D22)),"")</f>
        <v/>
      </c>
      <c r="U22" s="112" t="str">
        <f>IF(OR($M22="",$N22=""),"",_xlfn.BETA.INV(ABS(VLOOKUP($S$1,VLookups!$A$30:$B$31,2,FALSE)-U$3),IF($G22="L",$N22,$M22),IF($G22="L",$M22,$N22),$B22,$D22))</f>
        <v/>
      </c>
      <c r="V22" s="113" t="str">
        <f>IF(OR($M22="",$N22=""),"",_xlfn.BETA.INV(ABS(VLOOKUP($S$1,VLookups!$A$30:$B$31,2,FALSE)-V$3),IF($G22="L",$N22,$M22),IF($G22="L",$M22,$N22),$B22,$D22))</f>
        <v/>
      </c>
      <c r="W22" s="112" t="str">
        <f>IF(OR($M22="",$N22=""),"",_xlfn.BETA.INV(ABS(VLOOKUP($S$1,VLookups!$A$30:$B$31,2,FALSE)-W$3),IF($G22="L",$N22,$M22),IF($G22="L",$M22,$N22),$B22,$D22))</f>
        <v/>
      </c>
      <c r="X22" s="113" t="str">
        <f>IF(OR($M22="",$N22=""),"",_xlfn.BETA.INV(ABS(VLOOKUP($S$1,VLookups!$A$30:$B$31,2,FALSE)-X$3),IF($G22="L",$N22,$M22),IF($G22="L",$M22,$N22),$B22,$D22))</f>
        <v/>
      </c>
      <c r="Y22" s="112" t="str">
        <f>IF(OR($M22="",$N22=""),"",_xlfn.BETA.INV(ABS(VLOOKUP($S$1,VLookups!$A$30:$B$31,2,FALSE)-Y$3),IF($G22="L",$N22,$M22),IF($G22="L",$M22,$N22),$B22,$D22))</f>
        <v/>
      </c>
      <c r="Z22" s="113" t="str">
        <f>IF(OR($M22="",$N22=""),"",_xlfn.BETA.INV(ABS(VLOOKUP($S$1,VLookups!$A$30:$B$31,2,FALSE)-Z$3),IF($G22="L",$N22,$M22),IF($G22="L",$M22,$N22),$B22,$D22))</f>
        <v/>
      </c>
      <c r="AA22" s="112" t="str">
        <f>IF(OR($M22="",$N22=""),"",_xlfn.BETA.INV(ABS(VLOOKUP($S$1,VLookups!$A$30:$B$31,2,FALSE)-AA$3),IF($G22="L",$N22,$M22),IF($G22="L",$M22,$N22),$B22,$D22))</f>
        <v/>
      </c>
      <c r="AB22" s="113" t="str">
        <f>IF(OR($M22="",$N22=""),"",_xlfn.BETA.INV(ABS(VLOOKUP($S$1,VLookups!$A$30:$B$31,2,FALSE)-AB$3),IF($G22="L",$N22,$M22),IF($G22="L",$M22,$N22),$B22,$D22))</f>
        <v/>
      </c>
      <c r="AC22" s="112" t="str">
        <f>IF(OR($M22="",$N22=""),"",_xlfn.BETA.INV(ABS(VLOOKUP($S$1,VLookups!$A$30:$B$31,2,FALSE)-AC$3),IF($G22="L",$N22,$M22),IF($G22="L",$M22,$N22),$B22,$D22))</f>
        <v/>
      </c>
      <c r="AD22" s="113" t="str">
        <f>IF(OR($M22="",$N22=""),"",_xlfn.BETA.INV(ABS(VLOOKUP($S$1,VLookups!$A$30:$B$31,2,FALSE)-AD$3),IF($G22="L",$N22,$M22),IF($G22="L",$M22,$N22),$B22,$D22))</f>
        <v/>
      </c>
      <c r="AE22" s="112" t="str">
        <f>IF(OR($M22="",$N22=""),"",_xlfn.BETA.INV(ABS(VLOOKUP($S$1,VLookups!$A$30:$B$31,2,FALSE)-AE$3),IF($G22="L",$N22,$M22),IF($G22="L",$M22,$N22),$B22,$D22))</f>
        <v/>
      </c>
      <c r="AF22" s="113" t="str">
        <f>IF(OR($M22="",$N22=""),"",_xlfn.BETA.INV(ABS(VLOOKUP($S$1,VLookups!$A$30:$B$31,2,FALSE)-AF$3),IF($G22="L",$N22,$M22),IF($G22="L",$M22,$N22),$B22,$D22))</f>
        <v/>
      </c>
      <c r="AG22" s="15"/>
      <c r="AH22" s="194" t="str">
        <f t="shared" si="26"/>
        <v/>
      </c>
      <c r="AI22" s="192" t="str">
        <f t="shared" si="27"/>
        <v/>
      </c>
      <c r="AJ22" s="177" t="str">
        <f t="shared" ref="AJ22" si="266">IF(ISNONTEXT($AH22),AI22+$AH22,"")</f>
        <v/>
      </c>
      <c r="AK22" s="177" t="str">
        <f t="shared" si="39"/>
        <v/>
      </c>
      <c r="AL22" s="177" t="str">
        <f t="shared" si="40"/>
        <v/>
      </c>
      <c r="AM22" s="177" t="str">
        <f t="shared" si="41"/>
        <v/>
      </c>
      <c r="AN22" s="177" t="str">
        <f t="shared" si="42"/>
        <v/>
      </c>
      <c r="AO22" s="177" t="str">
        <f t="shared" si="43"/>
        <v/>
      </c>
      <c r="AP22" s="177" t="str">
        <f t="shared" si="44"/>
        <v/>
      </c>
      <c r="AQ22" s="177" t="str">
        <f t="shared" si="45"/>
        <v/>
      </c>
      <c r="AR22" s="177" t="str">
        <f t="shared" si="46"/>
        <v/>
      </c>
      <c r="AS22" s="177" t="str">
        <f t="shared" si="47"/>
        <v/>
      </c>
      <c r="AT22" s="177" t="str">
        <f t="shared" si="48"/>
        <v/>
      </c>
      <c r="AU22" s="177" t="str">
        <f t="shared" si="49"/>
        <v/>
      </c>
      <c r="AV22" s="177" t="str">
        <f t="shared" si="50"/>
        <v/>
      </c>
      <c r="AW22" s="177" t="str">
        <f t="shared" si="51"/>
        <v/>
      </c>
      <c r="AX22" s="177" t="str">
        <f t="shared" si="52"/>
        <v/>
      </c>
      <c r="AY22" s="177" t="str">
        <f t="shared" si="53"/>
        <v/>
      </c>
      <c r="AZ22" s="177" t="str">
        <f t="shared" si="54"/>
        <v/>
      </c>
      <c r="BA22" s="177" t="str">
        <f t="shared" si="55"/>
        <v/>
      </c>
      <c r="BB22" s="177" t="str">
        <f t="shared" si="56"/>
        <v/>
      </c>
      <c r="BC22" s="177" t="str">
        <f t="shared" si="57"/>
        <v/>
      </c>
      <c r="BD22" s="177" t="str">
        <f t="shared" si="58"/>
        <v/>
      </c>
      <c r="BE22" s="177" t="str">
        <f t="shared" si="59"/>
        <v/>
      </c>
      <c r="BF22" s="177" t="str">
        <f t="shared" si="60"/>
        <v/>
      </c>
      <c r="BG22" s="177" t="str">
        <f t="shared" si="61"/>
        <v/>
      </c>
      <c r="BH22" s="177" t="str">
        <f t="shared" si="62"/>
        <v/>
      </c>
      <c r="BI22" s="177" t="str">
        <f t="shared" si="63"/>
        <v/>
      </c>
      <c r="BJ22" s="177" t="str">
        <f t="shared" si="64"/>
        <v/>
      </c>
      <c r="BK22" s="177" t="str">
        <f t="shared" si="65"/>
        <v/>
      </c>
      <c r="BL22" s="177" t="str">
        <f t="shared" si="66"/>
        <v/>
      </c>
      <c r="BM22" s="177" t="str">
        <f t="shared" si="67"/>
        <v/>
      </c>
      <c r="BN22" s="177" t="str">
        <f t="shared" si="68"/>
        <v/>
      </c>
      <c r="BO22" s="177" t="str">
        <f t="shared" si="69"/>
        <v/>
      </c>
      <c r="BP22" s="177" t="str">
        <f t="shared" si="70"/>
        <v/>
      </c>
      <c r="BQ22" s="177" t="str">
        <f t="shared" si="71"/>
        <v/>
      </c>
      <c r="BR22" s="177" t="str">
        <f t="shared" si="72"/>
        <v/>
      </c>
      <c r="BS22" s="177" t="str">
        <f t="shared" si="73"/>
        <v/>
      </c>
      <c r="BT22" s="177" t="str">
        <f t="shared" si="74"/>
        <v/>
      </c>
      <c r="BU22" s="177" t="str">
        <f t="shared" si="75"/>
        <v/>
      </c>
      <c r="BV22" s="177" t="str">
        <f t="shared" si="76"/>
        <v/>
      </c>
      <c r="BW22" s="177" t="str">
        <f t="shared" si="77"/>
        <v/>
      </c>
      <c r="BX22" s="177" t="str">
        <f t="shared" si="78"/>
        <v/>
      </c>
      <c r="BY22" s="177" t="str">
        <f t="shared" si="79"/>
        <v/>
      </c>
      <c r="BZ22" s="177" t="str">
        <f t="shared" si="80"/>
        <v/>
      </c>
      <c r="CA22" s="177" t="str">
        <f t="shared" si="81"/>
        <v/>
      </c>
      <c r="CB22" s="177" t="str">
        <f t="shared" si="82"/>
        <v/>
      </c>
      <c r="CC22" s="177" t="str">
        <f t="shared" si="83"/>
        <v/>
      </c>
      <c r="CD22" s="177" t="str">
        <f t="shared" si="84"/>
        <v/>
      </c>
      <c r="CE22" s="177" t="str">
        <f t="shared" si="85"/>
        <v/>
      </c>
      <c r="CF22" s="177" t="str">
        <f t="shared" si="86"/>
        <v/>
      </c>
      <c r="CG22" s="177" t="str">
        <f t="shared" si="87"/>
        <v/>
      </c>
      <c r="CH22" s="177" t="str">
        <f t="shared" si="88"/>
        <v/>
      </c>
      <c r="CI22" s="177" t="str">
        <f t="shared" si="89"/>
        <v/>
      </c>
      <c r="CJ22" s="177" t="str">
        <f t="shared" si="90"/>
        <v/>
      </c>
      <c r="CK22" s="177" t="str">
        <f t="shared" si="91"/>
        <v/>
      </c>
      <c r="CL22" s="177" t="str">
        <f t="shared" si="92"/>
        <v/>
      </c>
      <c r="CM22" s="177" t="str">
        <f t="shared" si="93"/>
        <v/>
      </c>
      <c r="CN22" s="177" t="str">
        <f t="shared" si="94"/>
        <v/>
      </c>
      <c r="CO22" s="177" t="str">
        <f t="shared" si="95"/>
        <v/>
      </c>
      <c r="CP22" s="177" t="str">
        <f t="shared" si="96"/>
        <v/>
      </c>
      <c r="CQ22" s="177" t="str">
        <f t="shared" si="97"/>
        <v/>
      </c>
      <c r="CR22" s="177" t="str">
        <f t="shared" si="98"/>
        <v/>
      </c>
      <c r="CS22" s="177" t="str">
        <f t="shared" si="99"/>
        <v/>
      </c>
      <c r="CT22" s="177" t="str">
        <f t="shared" si="100"/>
        <v/>
      </c>
      <c r="CU22" s="177" t="str">
        <f t="shared" si="101"/>
        <v/>
      </c>
      <c r="CV22" s="177" t="str">
        <f t="shared" si="32"/>
        <v/>
      </c>
      <c r="CW22" s="177" t="str">
        <f t="shared" si="102"/>
        <v/>
      </c>
      <c r="CX22" s="177" t="str">
        <f t="shared" si="103"/>
        <v/>
      </c>
      <c r="CY22" s="177" t="str">
        <f t="shared" si="104"/>
        <v/>
      </c>
      <c r="CZ22" s="177" t="str">
        <f t="shared" si="105"/>
        <v/>
      </c>
      <c r="DA22" s="177" t="str">
        <f t="shared" si="106"/>
        <v/>
      </c>
      <c r="DB22" s="177" t="str">
        <f t="shared" si="107"/>
        <v/>
      </c>
      <c r="DC22" s="177" t="str">
        <f t="shared" si="108"/>
        <v/>
      </c>
      <c r="DD22" s="177" t="str">
        <f t="shared" si="109"/>
        <v/>
      </c>
      <c r="DE22" s="177" t="str">
        <f t="shared" si="110"/>
        <v/>
      </c>
      <c r="DF22" s="177" t="str">
        <f t="shared" si="111"/>
        <v/>
      </c>
      <c r="DG22" s="177" t="str">
        <f t="shared" si="112"/>
        <v/>
      </c>
      <c r="DH22" s="177" t="str">
        <f t="shared" si="113"/>
        <v/>
      </c>
      <c r="DI22" s="177" t="str">
        <f t="shared" si="114"/>
        <v/>
      </c>
      <c r="DJ22" s="177" t="str">
        <f t="shared" si="115"/>
        <v/>
      </c>
      <c r="DK22" s="177" t="str">
        <f t="shared" si="116"/>
        <v/>
      </c>
      <c r="DL22" s="177" t="str">
        <f t="shared" si="117"/>
        <v/>
      </c>
      <c r="DM22" s="177" t="str">
        <f t="shared" si="118"/>
        <v/>
      </c>
      <c r="DN22" s="177" t="str">
        <f t="shared" si="119"/>
        <v/>
      </c>
      <c r="DO22" s="177" t="str">
        <f t="shared" si="120"/>
        <v/>
      </c>
      <c r="DP22" s="177" t="str">
        <f t="shared" si="121"/>
        <v/>
      </c>
      <c r="DQ22" s="177" t="str">
        <f t="shared" si="122"/>
        <v/>
      </c>
      <c r="DR22" s="177" t="str">
        <f t="shared" si="123"/>
        <v/>
      </c>
      <c r="DS22" s="177" t="str">
        <f t="shared" si="124"/>
        <v/>
      </c>
      <c r="DT22" s="177" t="str">
        <f t="shared" si="125"/>
        <v/>
      </c>
      <c r="DU22" s="177" t="str">
        <f t="shared" si="126"/>
        <v/>
      </c>
      <c r="DV22" s="177" t="str">
        <f t="shared" si="127"/>
        <v/>
      </c>
      <c r="DW22" s="177" t="str">
        <f t="shared" si="128"/>
        <v/>
      </c>
      <c r="DX22" s="177" t="str">
        <f t="shared" si="129"/>
        <v/>
      </c>
      <c r="DY22" s="177" t="str">
        <f t="shared" si="130"/>
        <v/>
      </c>
      <c r="DZ22" s="177" t="str">
        <f t="shared" si="131"/>
        <v/>
      </c>
      <c r="EA22" s="177" t="str">
        <f t="shared" si="132"/>
        <v/>
      </c>
      <c r="EB22" s="177" t="str">
        <f t="shared" si="133"/>
        <v/>
      </c>
      <c r="EC22" s="177" t="str">
        <f t="shared" si="134"/>
        <v/>
      </c>
      <c r="ED22" s="177" t="str">
        <f t="shared" si="135"/>
        <v/>
      </c>
      <c r="EE22" s="177" t="str">
        <f t="shared" si="136"/>
        <v/>
      </c>
      <c r="EF22" s="177" t="str">
        <f t="shared" si="137"/>
        <v/>
      </c>
      <c r="EG22" s="177" t="str">
        <f t="shared" si="138"/>
        <v/>
      </c>
      <c r="EH22" s="177" t="str">
        <f t="shared" si="139"/>
        <v/>
      </c>
      <c r="EI22" s="177" t="str">
        <f t="shared" si="140"/>
        <v/>
      </c>
      <c r="EJ22" s="177" t="str">
        <f t="shared" si="141"/>
        <v/>
      </c>
      <c r="EK22" s="177" t="str">
        <f t="shared" si="142"/>
        <v/>
      </c>
      <c r="EL22" s="177" t="str">
        <f t="shared" si="143"/>
        <v/>
      </c>
      <c r="EM22" s="177" t="str">
        <f t="shared" si="144"/>
        <v/>
      </c>
      <c r="EN22" s="177" t="str">
        <f t="shared" si="145"/>
        <v/>
      </c>
      <c r="EO22" s="177" t="str">
        <f t="shared" si="146"/>
        <v/>
      </c>
      <c r="EP22" s="177" t="str">
        <f t="shared" si="147"/>
        <v/>
      </c>
      <c r="EQ22" s="177" t="str">
        <f t="shared" si="148"/>
        <v/>
      </c>
      <c r="ER22" s="177" t="str">
        <f t="shared" si="149"/>
        <v/>
      </c>
      <c r="ES22" s="177" t="str">
        <f t="shared" si="150"/>
        <v/>
      </c>
      <c r="ET22" s="177" t="str">
        <f t="shared" si="151"/>
        <v/>
      </c>
      <c r="EU22" s="177" t="str">
        <f t="shared" si="152"/>
        <v/>
      </c>
      <c r="EV22" s="177" t="str">
        <f t="shared" si="153"/>
        <v/>
      </c>
      <c r="EW22" s="177" t="str">
        <f t="shared" si="154"/>
        <v/>
      </c>
      <c r="EX22" s="177" t="str">
        <f t="shared" si="155"/>
        <v/>
      </c>
      <c r="EY22" s="177" t="str">
        <f t="shared" si="156"/>
        <v/>
      </c>
      <c r="EZ22" s="177" t="str">
        <f t="shared" si="157"/>
        <v/>
      </c>
      <c r="FA22" s="177" t="str">
        <f t="shared" si="158"/>
        <v/>
      </c>
      <c r="FB22" s="177" t="str">
        <f t="shared" si="159"/>
        <v/>
      </c>
      <c r="FC22" s="177" t="str">
        <f t="shared" si="160"/>
        <v/>
      </c>
      <c r="FD22" s="177" t="str">
        <f t="shared" si="161"/>
        <v/>
      </c>
      <c r="FE22" s="177" t="str">
        <f t="shared" si="162"/>
        <v/>
      </c>
      <c r="FF22" s="177" t="str">
        <f t="shared" si="163"/>
        <v/>
      </c>
      <c r="FG22" s="177" t="str">
        <f t="shared" si="164"/>
        <v/>
      </c>
      <c r="FH22" s="177" t="str">
        <f t="shared" si="33"/>
        <v/>
      </c>
      <c r="FI22" s="177" t="str">
        <f t="shared" si="165"/>
        <v/>
      </c>
      <c r="FJ22" s="177" t="str">
        <f t="shared" si="166"/>
        <v/>
      </c>
      <c r="FK22" s="177" t="str">
        <f t="shared" si="167"/>
        <v/>
      </c>
      <c r="FL22" s="177" t="str">
        <f t="shared" si="168"/>
        <v/>
      </c>
      <c r="FM22" s="177" t="str">
        <f t="shared" si="169"/>
        <v/>
      </c>
      <c r="FN22" s="177" t="str">
        <f t="shared" si="170"/>
        <v/>
      </c>
      <c r="FO22" s="177" t="str">
        <f t="shared" si="171"/>
        <v/>
      </c>
      <c r="FP22" s="177" t="str">
        <f t="shared" si="172"/>
        <v/>
      </c>
      <c r="FQ22" s="177" t="str">
        <f t="shared" si="173"/>
        <v/>
      </c>
      <c r="FR22" s="177" t="str">
        <f t="shared" si="174"/>
        <v/>
      </c>
      <c r="FS22" s="177" t="str">
        <f t="shared" si="175"/>
        <v/>
      </c>
      <c r="FT22" s="177" t="str">
        <f t="shared" si="176"/>
        <v/>
      </c>
      <c r="FU22" s="177" t="str">
        <f t="shared" si="177"/>
        <v/>
      </c>
      <c r="FV22" s="177" t="str">
        <f t="shared" si="178"/>
        <v/>
      </c>
      <c r="FW22" s="177" t="str">
        <f t="shared" si="179"/>
        <v/>
      </c>
      <c r="FX22" s="177" t="str">
        <f t="shared" si="180"/>
        <v/>
      </c>
      <c r="FY22" s="177" t="str">
        <f t="shared" si="181"/>
        <v/>
      </c>
      <c r="FZ22" s="177" t="str">
        <f t="shared" si="182"/>
        <v/>
      </c>
      <c r="GA22" s="177" t="str">
        <f t="shared" si="183"/>
        <v/>
      </c>
      <c r="GB22" s="177" t="str">
        <f t="shared" si="184"/>
        <v/>
      </c>
      <c r="GC22" s="177" t="str">
        <f t="shared" si="185"/>
        <v/>
      </c>
      <c r="GD22" s="177" t="str">
        <f t="shared" si="186"/>
        <v/>
      </c>
      <c r="GE22" s="177" t="str">
        <f t="shared" si="187"/>
        <v/>
      </c>
      <c r="GF22" s="177" t="str">
        <f t="shared" si="188"/>
        <v/>
      </c>
      <c r="GG22" s="177" t="str">
        <f t="shared" si="189"/>
        <v/>
      </c>
      <c r="GH22" s="177" t="str">
        <f t="shared" si="190"/>
        <v/>
      </c>
      <c r="GI22" s="177" t="str">
        <f t="shared" si="191"/>
        <v/>
      </c>
      <c r="GJ22" s="177" t="str">
        <f t="shared" si="192"/>
        <v/>
      </c>
      <c r="GK22" s="177" t="str">
        <f t="shared" si="193"/>
        <v/>
      </c>
      <c r="GL22" s="177" t="str">
        <f t="shared" si="194"/>
        <v/>
      </c>
      <c r="GM22" s="177" t="str">
        <f t="shared" si="195"/>
        <v/>
      </c>
      <c r="GN22" s="177" t="str">
        <f t="shared" si="196"/>
        <v/>
      </c>
      <c r="GO22" s="177" t="str">
        <f t="shared" si="197"/>
        <v/>
      </c>
      <c r="GP22" s="177" t="str">
        <f t="shared" si="198"/>
        <v/>
      </c>
      <c r="GQ22" s="177" t="str">
        <f t="shared" si="199"/>
        <v/>
      </c>
      <c r="GR22" s="177" t="str">
        <f t="shared" si="200"/>
        <v/>
      </c>
      <c r="GS22" s="177" t="str">
        <f t="shared" si="201"/>
        <v/>
      </c>
      <c r="GT22" s="177" t="str">
        <f t="shared" si="202"/>
        <v/>
      </c>
      <c r="GU22" s="177" t="str">
        <f t="shared" si="203"/>
        <v/>
      </c>
      <c r="GV22" s="177" t="str">
        <f t="shared" si="204"/>
        <v/>
      </c>
      <c r="GW22" s="177" t="str">
        <f t="shared" si="205"/>
        <v/>
      </c>
      <c r="GX22" s="177" t="str">
        <f t="shared" si="206"/>
        <v/>
      </c>
      <c r="GY22" s="177" t="str">
        <f t="shared" si="207"/>
        <v/>
      </c>
      <c r="GZ22" s="177" t="str">
        <f t="shared" si="208"/>
        <v/>
      </c>
      <c r="HA22" s="177" t="str">
        <f t="shared" si="209"/>
        <v/>
      </c>
      <c r="HB22" s="177" t="str">
        <f t="shared" si="210"/>
        <v/>
      </c>
      <c r="HC22" s="177" t="str">
        <f t="shared" si="211"/>
        <v/>
      </c>
      <c r="HD22" s="177" t="str">
        <f t="shared" si="212"/>
        <v/>
      </c>
      <c r="HE22" s="177" t="str">
        <f t="shared" si="213"/>
        <v/>
      </c>
      <c r="HF22" s="177" t="str">
        <f t="shared" si="214"/>
        <v/>
      </c>
      <c r="HG22" s="177" t="str">
        <f t="shared" si="215"/>
        <v/>
      </c>
      <c r="HH22" s="177" t="str">
        <f t="shared" si="216"/>
        <v/>
      </c>
      <c r="HI22" s="177" t="str">
        <f t="shared" si="217"/>
        <v/>
      </c>
      <c r="HJ22" s="177" t="str">
        <f t="shared" si="218"/>
        <v/>
      </c>
      <c r="HK22" s="177" t="str">
        <f t="shared" si="219"/>
        <v/>
      </c>
      <c r="HL22" s="177" t="str">
        <f t="shared" si="220"/>
        <v/>
      </c>
      <c r="HM22" s="177" t="str">
        <f t="shared" si="221"/>
        <v/>
      </c>
      <c r="HN22" s="177" t="str">
        <f t="shared" si="222"/>
        <v/>
      </c>
      <c r="HO22" s="177" t="str">
        <f t="shared" si="223"/>
        <v/>
      </c>
      <c r="HP22" s="177" t="str">
        <f t="shared" si="224"/>
        <v/>
      </c>
      <c r="HQ22" s="177" t="str">
        <f t="shared" si="225"/>
        <v/>
      </c>
      <c r="HR22" s="177" t="str">
        <f t="shared" si="226"/>
        <v/>
      </c>
      <c r="HS22" s="177" t="str">
        <f t="shared" si="227"/>
        <v/>
      </c>
      <c r="HT22" s="177" t="str">
        <f t="shared" si="34"/>
        <v/>
      </c>
      <c r="HU22" s="177" t="str">
        <f t="shared" si="255"/>
        <v/>
      </c>
      <c r="HV22" s="177" t="str">
        <f t="shared" si="256"/>
        <v/>
      </c>
      <c r="HW22" s="177" t="str">
        <f t="shared" si="257"/>
        <v/>
      </c>
      <c r="HX22" s="177" t="str">
        <f t="shared" si="258"/>
        <v/>
      </c>
      <c r="HY22" s="177" t="str">
        <f t="shared" si="259"/>
        <v/>
      </c>
      <c r="HZ22" s="177" t="str">
        <f t="shared" si="260"/>
        <v/>
      </c>
      <c r="IA22" s="192" t="str">
        <f t="shared" si="29"/>
        <v/>
      </c>
      <c r="IB22" s="193" t="e">
        <f t="shared" si="10"/>
        <v>#N/A</v>
      </c>
      <c r="IC22" s="193" t="e">
        <f t="shared" si="239"/>
        <v>#N/A</v>
      </c>
      <c r="ID22" s="193" t="e">
        <f t="shared" si="239"/>
        <v>#N/A</v>
      </c>
      <c r="IE22" s="193" t="e">
        <f t="shared" si="239"/>
        <v>#N/A</v>
      </c>
      <c r="IF22" s="193" t="e">
        <f t="shared" si="249"/>
        <v>#N/A</v>
      </c>
      <c r="IG22" s="193" t="e">
        <f t="shared" si="249"/>
        <v>#N/A</v>
      </c>
      <c r="IH22" s="193" t="e">
        <f t="shared" si="249"/>
        <v>#N/A</v>
      </c>
      <c r="II22" s="193" t="e">
        <f t="shared" si="249"/>
        <v>#N/A</v>
      </c>
      <c r="IJ22" s="193" t="e">
        <f t="shared" si="249"/>
        <v>#N/A</v>
      </c>
      <c r="IK22" s="193" t="e">
        <f t="shared" si="249"/>
        <v>#N/A</v>
      </c>
      <c r="IL22" s="193" t="e">
        <f t="shared" si="249"/>
        <v>#N/A</v>
      </c>
      <c r="IM22" s="193" t="e">
        <f t="shared" si="249"/>
        <v>#N/A</v>
      </c>
      <c r="IN22" s="193" t="e">
        <f t="shared" si="249"/>
        <v>#N/A</v>
      </c>
      <c r="IO22" s="193" t="e">
        <f t="shared" si="249"/>
        <v>#N/A</v>
      </c>
      <c r="IP22" s="193" t="e">
        <f t="shared" si="249"/>
        <v>#N/A</v>
      </c>
      <c r="IQ22" s="193" t="e">
        <f t="shared" si="249"/>
        <v>#N/A</v>
      </c>
      <c r="IR22" s="193" t="e">
        <f t="shared" si="249"/>
        <v>#N/A</v>
      </c>
      <c r="IS22" s="193" t="e">
        <f t="shared" si="249"/>
        <v>#N/A</v>
      </c>
      <c r="IT22" s="193" t="e">
        <f t="shared" si="249"/>
        <v>#N/A</v>
      </c>
      <c r="IU22" s="193" t="e">
        <f t="shared" ref="IU22:JX30" si="267">IF(ISNONTEXT($Q22),IF($G22="R",_xlfn.BETA.DIST(BB22,$M22,$N22,FALSE,$B22,$D22),_xlfn.BETA.DIST(BB22,$N22,$M22,FALSE,$B22,$D22)),NA())</f>
        <v>#N/A</v>
      </c>
      <c r="IV22" s="193" t="e">
        <f t="shared" si="267"/>
        <v>#N/A</v>
      </c>
      <c r="IW22" s="193" t="e">
        <f t="shared" si="267"/>
        <v>#N/A</v>
      </c>
      <c r="IX22" s="193" t="e">
        <f t="shared" si="267"/>
        <v>#N/A</v>
      </c>
      <c r="IY22" s="193" t="e">
        <f t="shared" si="267"/>
        <v>#N/A</v>
      </c>
      <c r="IZ22" s="193" t="e">
        <f t="shared" si="267"/>
        <v>#N/A</v>
      </c>
      <c r="JA22" s="193" t="e">
        <f t="shared" si="267"/>
        <v>#N/A</v>
      </c>
      <c r="JB22" s="193" t="e">
        <f t="shared" si="267"/>
        <v>#N/A</v>
      </c>
      <c r="JC22" s="193" t="e">
        <f t="shared" si="267"/>
        <v>#N/A</v>
      </c>
      <c r="JD22" s="193" t="e">
        <f t="shared" si="267"/>
        <v>#N/A</v>
      </c>
      <c r="JE22" s="193" t="e">
        <f t="shared" si="267"/>
        <v>#N/A</v>
      </c>
      <c r="JF22" s="193" t="e">
        <f t="shared" si="267"/>
        <v>#N/A</v>
      </c>
      <c r="JG22" s="193" t="e">
        <f t="shared" si="267"/>
        <v>#N/A</v>
      </c>
      <c r="JH22" s="193" t="e">
        <f t="shared" si="267"/>
        <v>#N/A</v>
      </c>
      <c r="JI22" s="193" t="e">
        <f t="shared" si="267"/>
        <v>#N/A</v>
      </c>
      <c r="JJ22" s="193" t="e">
        <f t="shared" si="267"/>
        <v>#N/A</v>
      </c>
      <c r="JK22" s="193" t="e">
        <f t="shared" si="267"/>
        <v>#N/A</v>
      </c>
      <c r="JL22" s="193" t="e">
        <f t="shared" si="267"/>
        <v>#N/A</v>
      </c>
      <c r="JM22" s="193" t="e">
        <f t="shared" si="267"/>
        <v>#N/A</v>
      </c>
      <c r="JN22" s="193" t="e">
        <f t="shared" si="267"/>
        <v>#N/A</v>
      </c>
      <c r="JO22" s="193" t="e">
        <f t="shared" si="267"/>
        <v>#N/A</v>
      </c>
      <c r="JP22" s="193" t="e">
        <f t="shared" si="267"/>
        <v>#N/A</v>
      </c>
      <c r="JQ22" s="193" t="e">
        <f t="shared" si="267"/>
        <v>#N/A</v>
      </c>
      <c r="JR22" s="193" t="e">
        <f t="shared" si="267"/>
        <v>#N/A</v>
      </c>
      <c r="JS22" s="193" t="e">
        <f t="shared" si="267"/>
        <v>#N/A</v>
      </c>
      <c r="JT22" s="193" t="e">
        <f t="shared" si="267"/>
        <v>#N/A</v>
      </c>
      <c r="JU22" s="193" t="e">
        <f t="shared" si="267"/>
        <v>#N/A</v>
      </c>
      <c r="JV22" s="193" t="e">
        <f t="shared" si="267"/>
        <v>#N/A</v>
      </c>
      <c r="JW22" s="193" t="e">
        <f t="shared" si="267"/>
        <v>#N/A</v>
      </c>
      <c r="JX22" s="193" t="e">
        <f t="shared" si="267"/>
        <v>#N/A</v>
      </c>
      <c r="JY22" s="193" t="e">
        <f t="shared" si="263"/>
        <v>#N/A</v>
      </c>
      <c r="JZ22" s="193" t="e">
        <f t="shared" si="263"/>
        <v>#N/A</v>
      </c>
      <c r="KA22" s="193" t="e">
        <f t="shared" si="263"/>
        <v>#N/A</v>
      </c>
      <c r="KB22" s="193" t="e">
        <f t="shared" si="263"/>
        <v>#N/A</v>
      </c>
      <c r="KC22" s="193" t="e">
        <f t="shared" si="263"/>
        <v>#N/A</v>
      </c>
      <c r="KD22" s="193" t="e">
        <f t="shared" si="263"/>
        <v>#N/A</v>
      </c>
      <c r="KE22" s="193" t="e">
        <f t="shared" si="263"/>
        <v>#N/A</v>
      </c>
      <c r="KF22" s="193" t="e">
        <f t="shared" si="263"/>
        <v>#N/A</v>
      </c>
      <c r="KG22" s="193" t="e">
        <f t="shared" si="263"/>
        <v>#N/A</v>
      </c>
      <c r="KH22" s="193" t="e">
        <f t="shared" si="263"/>
        <v>#N/A</v>
      </c>
      <c r="KI22" s="193" t="e">
        <f t="shared" si="263"/>
        <v>#N/A</v>
      </c>
      <c r="KJ22" s="193" t="e">
        <f t="shared" si="263"/>
        <v>#N/A</v>
      </c>
      <c r="KK22" s="193" t="e">
        <f t="shared" si="263"/>
        <v>#N/A</v>
      </c>
      <c r="KL22" s="193" t="e">
        <f t="shared" si="263"/>
        <v>#N/A</v>
      </c>
      <c r="KM22" s="193" t="e">
        <f t="shared" si="263"/>
        <v>#N/A</v>
      </c>
      <c r="KN22" s="193" t="e">
        <f t="shared" si="35"/>
        <v>#N/A</v>
      </c>
      <c r="KO22" s="193" t="e">
        <f t="shared" si="240"/>
        <v>#N/A</v>
      </c>
      <c r="KP22" s="193" t="e">
        <f t="shared" si="240"/>
        <v>#N/A</v>
      </c>
      <c r="KQ22" s="193" t="e">
        <f t="shared" si="240"/>
        <v>#N/A</v>
      </c>
      <c r="KR22" s="193" t="e">
        <f t="shared" si="250"/>
        <v>#N/A</v>
      </c>
      <c r="KS22" s="193" t="e">
        <f t="shared" si="250"/>
        <v>#N/A</v>
      </c>
      <c r="KT22" s="193" t="e">
        <f t="shared" si="250"/>
        <v>#N/A</v>
      </c>
      <c r="KU22" s="193" t="e">
        <f t="shared" si="250"/>
        <v>#N/A</v>
      </c>
      <c r="KV22" s="193" t="e">
        <f t="shared" si="250"/>
        <v>#N/A</v>
      </c>
      <c r="KW22" s="193" t="e">
        <f t="shared" si="250"/>
        <v>#N/A</v>
      </c>
      <c r="KX22" s="193" t="e">
        <f t="shared" si="250"/>
        <v>#N/A</v>
      </c>
      <c r="KY22" s="193" t="e">
        <f t="shared" si="250"/>
        <v>#N/A</v>
      </c>
      <c r="KZ22" s="193" t="e">
        <f t="shared" si="250"/>
        <v>#N/A</v>
      </c>
      <c r="LA22" s="193" t="e">
        <f t="shared" si="250"/>
        <v>#N/A</v>
      </c>
      <c r="LB22" s="193" t="e">
        <f t="shared" si="250"/>
        <v>#N/A</v>
      </c>
      <c r="LC22" s="193" t="e">
        <f t="shared" si="250"/>
        <v>#N/A</v>
      </c>
      <c r="LD22" s="193" t="e">
        <f t="shared" si="250"/>
        <v>#N/A</v>
      </c>
      <c r="LE22" s="193" t="e">
        <f t="shared" si="250"/>
        <v>#N/A</v>
      </c>
      <c r="LF22" s="193" t="e">
        <f t="shared" si="250"/>
        <v>#N/A</v>
      </c>
      <c r="LG22" s="193" t="e">
        <f t="shared" ref="LG22:MJ30" si="268">IF(ISNONTEXT($Q22),IF($G22="R",_xlfn.BETA.DIST(DN22,$M22,$N22,FALSE,$B22,$D22),_xlfn.BETA.DIST(DN22,$N22,$M22,FALSE,$B22,$D22)),NA())</f>
        <v>#N/A</v>
      </c>
      <c r="LH22" s="193" t="e">
        <f t="shared" si="268"/>
        <v>#N/A</v>
      </c>
      <c r="LI22" s="193" t="e">
        <f t="shared" si="268"/>
        <v>#N/A</v>
      </c>
      <c r="LJ22" s="193" t="e">
        <f t="shared" si="268"/>
        <v>#N/A</v>
      </c>
      <c r="LK22" s="193" t="e">
        <f t="shared" si="268"/>
        <v>#N/A</v>
      </c>
      <c r="LL22" s="193" t="e">
        <f t="shared" si="268"/>
        <v>#N/A</v>
      </c>
      <c r="LM22" s="193" t="e">
        <f t="shared" si="268"/>
        <v>#N/A</v>
      </c>
      <c r="LN22" s="193" t="e">
        <f t="shared" si="268"/>
        <v>#N/A</v>
      </c>
      <c r="LO22" s="193" t="e">
        <f t="shared" si="268"/>
        <v>#N/A</v>
      </c>
      <c r="LP22" s="193" t="e">
        <f t="shared" si="268"/>
        <v>#N/A</v>
      </c>
      <c r="LQ22" s="193" t="e">
        <f t="shared" si="268"/>
        <v>#N/A</v>
      </c>
      <c r="LR22" s="193" t="e">
        <f t="shared" si="268"/>
        <v>#N/A</v>
      </c>
      <c r="LS22" s="193" t="e">
        <f t="shared" si="268"/>
        <v>#N/A</v>
      </c>
      <c r="LT22" s="193" t="e">
        <f t="shared" si="268"/>
        <v>#N/A</v>
      </c>
      <c r="LU22" s="193" t="e">
        <f t="shared" si="268"/>
        <v>#N/A</v>
      </c>
      <c r="LV22" s="193" t="e">
        <f t="shared" si="268"/>
        <v>#N/A</v>
      </c>
      <c r="LW22" s="193" t="e">
        <f t="shared" si="268"/>
        <v>#N/A</v>
      </c>
      <c r="LX22" s="193" t="e">
        <f t="shared" si="268"/>
        <v>#N/A</v>
      </c>
      <c r="LY22" s="193" t="e">
        <f t="shared" si="268"/>
        <v>#N/A</v>
      </c>
      <c r="LZ22" s="193" t="e">
        <f t="shared" si="268"/>
        <v>#N/A</v>
      </c>
      <c r="MA22" s="193" t="e">
        <f t="shared" si="268"/>
        <v>#N/A</v>
      </c>
      <c r="MB22" s="193" t="e">
        <f t="shared" si="268"/>
        <v>#N/A</v>
      </c>
      <c r="MC22" s="193" t="e">
        <f t="shared" si="268"/>
        <v>#N/A</v>
      </c>
      <c r="MD22" s="193" t="e">
        <f t="shared" si="268"/>
        <v>#N/A</v>
      </c>
      <c r="ME22" s="193" t="e">
        <f t="shared" si="268"/>
        <v>#N/A</v>
      </c>
      <c r="MF22" s="193" t="e">
        <f t="shared" si="268"/>
        <v>#N/A</v>
      </c>
      <c r="MG22" s="193" t="e">
        <f t="shared" si="268"/>
        <v>#N/A</v>
      </c>
      <c r="MH22" s="193" t="e">
        <f t="shared" si="268"/>
        <v>#N/A</v>
      </c>
      <c r="MI22" s="193" t="e">
        <f t="shared" si="268"/>
        <v>#N/A</v>
      </c>
      <c r="MJ22" s="193" t="e">
        <f t="shared" si="268"/>
        <v>#N/A</v>
      </c>
      <c r="MK22" s="193" t="e">
        <f t="shared" si="264"/>
        <v>#N/A</v>
      </c>
      <c r="ML22" s="193" t="e">
        <f t="shared" si="264"/>
        <v>#N/A</v>
      </c>
      <c r="MM22" s="193" t="e">
        <f t="shared" si="264"/>
        <v>#N/A</v>
      </c>
      <c r="MN22" s="193" t="e">
        <f t="shared" si="264"/>
        <v>#N/A</v>
      </c>
      <c r="MO22" s="193" t="e">
        <f t="shared" si="264"/>
        <v>#N/A</v>
      </c>
      <c r="MP22" s="193" t="e">
        <f t="shared" si="264"/>
        <v>#N/A</v>
      </c>
      <c r="MQ22" s="193" t="e">
        <f t="shared" si="264"/>
        <v>#N/A</v>
      </c>
      <c r="MR22" s="193" t="e">
        <f t="shared" si="264"/>
        <v>#N/A</v>
      </c>
      <c r="MS22" s="193" t="e">
        <f t="shared" si="264"/>
        <v>#N/A</v>
      </c>
      <c r="MT22" s="193" t="e">
        <f t="shared" si="264"/>
        <v>#N/A</v>
      </c>
      <c r="MU22" s="193" t="e">
        <f t="shared" si="264"/>
        <v>#N/A</v>
      </c>
      <c r="MV22" s="193" t="e">
        <f t="shared" si="264"/>
        <v>#N/A</v>
      </c>
      <c r="MW22" s="193" t="e">
        <f t="shared" si="264"/>
        <v>#N/A</v>
      </c>
      <c r="MX22" s="193" t="e">
        <f t="shared" si="264"/>
        <v>#N/A</v>
      </c>
      <c r="MY22" s="193" t="e">
        <f t="shared" si="264"/>
        <v>#N/A</v>
      </c>
      <c r="MZ22" s="193" t="e">
        <f t="shared" si="36"/>
        <v>#N/A</v>
      </c>
      <c r="NA22" s="193" t="e">
        <f t="shared" si="241"/>
        <v>#N/A</v>
      </c>
      <c r="NB22" s="193" t="e">
        <f t="shared" si="241"/>
        <v>#N/A</v>
      </c>
      <c r="NC22" s="193" t="e">
        <f t="shared" si="241"/>
        <v>#N/A</v>
      </c>
      <c r="ND22" s="193" t="e">
        <f t="shared" si="251"/>
        <v>#N/A</v>
      </c>
      <c r="NE22" s="193" t="e">
        <f t="shared" si="251"/>
        <v>#N/A</v>
      </c>
      <c r="NF22" s="193" t="e">
        <f t="shared" si="251"/>
        <v>#N/A</v>
      </c>
      <c r="NG22" s="193" t="e">
        <f t="shared" si="251"/>
        <v>#N/A</v>
      </c>
      <c r="NH22" s="193" t="e">
        <f t="shared" si="251"/>
        <v>#N/A</v>
      </c>
      <c r="NI22" s="193" t="e">
        <f t="shared" si="251"/>
        <v>#N/A</v>
      </c>
      <c r="NJ22" s="193" t="e">
        <f t="shared" si="251"/>
        <v>#N/A</v>
      </c>
      <c r="NK22" s="193" t="e">
        <f t="shared" si="251"/>
        <v>#N/A</v>
      </c>
      <c r="NL22" s="193" t="e">
        <f t="shared" si="251"/>
        <v>#N/A</v>
      </c>
      <c r="NM22" s="193" t="e">
        <f t="shared" si="251"/>
        <v>#N/A</v>
      </c>
      <c r="NN22" s="193" t="e">
        <f t="shared" si="251"/>
        <v>#N/A</v>
      </c>
      <c r="NO22" s="193" t="e">
        <f t="shared" si="251"/>
        <v>#N/A</v>
      </c>
      <c r="NP22" s="193" t="e">
        <f t="shared" si="251"/>
        <v>#N/A</v>
      </c>
      <c r="NQ22" s="193" t="e">
        <f t="shared" si="251"/>
        <v>#N/A</v>
      </c>
      <c r="NR22" s="193" t="e">
        <f t="shared" si="251"/>
        <v>#N/A</v>
      </c>
      <c r="NS22" s="193" t="e">
        <f t="shared" ref="NS22:OV30" si="269">IF(ISNONTEXT($Q22),IF($G22="R",_xlfn.BETA.DIST(FZ22,$M22,$N22,FALSE,$B22,$D22),_xlfn.BETA.DIST(FZ22,$N22,$M22,FALSE,$B22,$D22)),NA())</f>
        <v>#N/A</v>
      </c>
      <c r="NT22" s="193" t="e">
        <f t="shared" si="269"/>
        <v>#N/A</v>
      </c>
      <c r="NU22" s="193" t="e">
        <f t="shared" si="269"/>
        <v>#N/A</v>
      </c>
      <c r="NV22" s="193" t="e">
        <f t="shared" si="269"/>
        <v>#N/A</v>
      </c>
      <c r="NW22" s="193" t="e">
        <f t="shared" si="269"/>
        <v>#N/A</v>
      </c>
      <c r="NX22" s="193" t="e">
        <f t="shared" si="269"/>
        <v>#N/A</v>
      </c>
      <c r="NY22" s="193" t="e">
        <f t="shared" si="269"/>
        <v>#N/A</v>
      </c>
      <c r="NZ22" s="193" t="e">
        <f t="shared" si="269"/>
        <v>#N/A</v>
      </c>
      <c r="OA22" s="193" t="e">
        <f t="shared" si="269"/>
        <v>#N/A</v>
      </c>
      <c r="OB22" s="193" t="e">
        <f t="shared" si="269"/>
        <v>#N/A</v>
      </c>
      <c r="OC22" s="193" t="e">
        <f t="shared" si="269"/>
        <v>#N/A</v>
      </c>
      <c r="OD22" s="193" t="e">
        <f t="shared" si="269"/>
        <v>#N/A</v>
      </c>
      <c r="OE22" s="193" t="e">
        <f t="shared" si="269"/>
        <v>#N/A</v>
      </c>
      <c r="OF22" s="193" t="e">
        <f t="shared" si="269"/>
        <v>#N/A</v>
      </c>
      <c r="OG22" s="193" t="e">
        <f t="shared" si="269"/>
        <v>#N/A</v>
      </c>
      <c r="OH22" s="193" t="e">
        <f t="shared" si="269"/>
        <v>#N/A</v>
      </c>
      <c r="OI22" s="193" t="e">
        <f t="shared" si="269"/>
        <v>#N/A</v>
      </c>
      <c r="OJ22" s="193" t="e">
        <f t="shared" si="269"/>
        <v>#N/A</v>
      </c>
      <c r="OK22" s="193" t="e">
        <f t="shared" si="269"/>
        <v>#N/A</v>
      </c>
      <c r="OL22" s="193" t="e">
        <f t="shared" si="269"/>
        <v>#N/A</v>
      </c>
      <c r="OM22" s="193" t="e">
        <f t="shared" si="269"/>
        <v>#N/A</v>
      </c>
      <c r="ON22" s="193" t="e">
        <f t="shared" si="269"/>
        <v>#N/A</v>
      </c>
      <c r="OO22" s="193" t="e">
        <f t="shared" si="269"/>
        <v>#N/A</v>
      </c>
      <c r="OP22" s="193" t="e">
        <f t="shared" si="269"/>
        <v>#N/A</v>
      </c>
      <c r="OQ22" s="193" t="e">
        <f t="shared" si="269"/>
        <v>#N/A</v>
      </c>
      <c r="OR22" s="193" t="e">
        <f t="shared" si="269"/>
        <v>#N/A</v>
      </c>
      <c r="OS22" s="193" t="e">
        <f t="shared" si="269"/>
        <v>#N/A</v>
      </c>
      <c r="OT22" s="193" t="e">
        <f t="shared" si="269"/>
        <v>#N/A</v>
      </c>
      <c r="OU22" s="193" t="e">
        <f t="shared" si="269"/>
        <v>#N/A</v>
      </c>
      <c r="OV22" s="193" t="e">
        <f t="shared" si="269"/>
        <v>#N/A</v>
      </c>
      <c r="OW22" s="193" t="e">
        <f t="shared" si="265"/>
        <v>#N/A</v>
      </c>
      <c r="OX22" s="193" t="e">
        <f t="shared" si="265"/>
        <v>#N/A</v>
      </c>
      <c r="OY22" s="193" t="e">
        <f t="shared" si="265"/>
        <v>#N/A</v>
      </c>
      <c r="OZ22" s="193" t="e">
        <f t="shared" si="265"/>
        <v>#N/A</v>
      </c>
      <c r="PA22" s="193" t="e">
        <f t="shared" si="265"/>
        <v>#N/A</v>
      </c>
      <c r="PB22" s="193" t="e">
        <f t="shared" si="265"/>
        <v>#N/A</v>
      </c>
      <c r="PC22" s="193" t="e">
        <f t="shared" si="265"/>
        <v>#N/A</v>
      </c>
      <c r="PD22" s="193" t="e">
        <f t="shared" si="265"/>
        <v>#N/A</v>
      </c>
      <c r="PE22" s="193" t="e">
        <f t="shared" si="265"/>
        <v>#N/A</v>
      </c>
      <c r="PF22" s="193" t="e">
        <f t="shared" si="265"/>
        <v>#N/A</v>
      </c>
      <c r="PG22" s="193" t="e">
        <f t="shared" si="265"/>
        <v>#N/A</v>
      </c>
      <c r="PH22" s="193" t="e">
        <f t="shared" si="265"/>
        <v>#N/A</v>
      </c>
      <c r="PI22" s="193" t="e">
        <f t="shared" si="265"/>
        <v>#N/A</v>
      </c>
      <c r="PJ22" s="193" t="e">
        <f t="shared" si="265"/>
        <v>#N/A</v>
      </c>
      <c r="PK22" s="193" t="e">
        <f t="shared" si="265"/>
        <v>#N/A</v>
      </c>
      <c r="PL22" s="193" t="e">
        <f t="shared" si="37"/>
        <v>#N/A</v>
      </c>
      <c r="PM22" s="193" t="e">
        <f t="shared" si="261"/>
        <v>#N/A</v>
      </c>
      <c r="PN22" s="193" t="e">
        <f t="shared" si="261"/>
        <v>#N/A</v>
      </c>
      <c r="PO22" s="193" t="e">
        <f t="shared" si="261"/>
        <v>#N/A</v>
      </c>
      <c r="PP22" s="193" t="e">
        <f t="shared" si="261"/>
        <v>#N/A</v>
      </c>
      <c r="PQ22" s="193" t="e">
        <f t="shared" si="261"/>
        <v>#N/A</v>
      </c>
      <c r="PR22" s="193" t="e">
        <f t="shared" si="261"/>
        <v>#N/A</v>
      </c>
      <c r="PS22" s="193" t="e">
        <f t="shared" si="261"/>
        <v>#N/A</v>
      </c>
      <c r="PT22" s="193" t="e">
        <f t="shared" si="261"/>
        <v>#N/A</v>
      </c>
    </row>
    <row r="23" spans="1:436" hidden="1" x14ac:dyDescent="0.45">
      <c r="A23" s="20">
        <v>20</v>
      </c>
      <c r="B23" s="101" t="str">
        <f t="shared" si="15"/>
        <v/>
      </c>
      <c r="C23" s="115"/>
      <c r="D23" s="101" t="str">
        <f t="shared" si="16"/>
        <v/>
      </c>
      <c r="E23" s="110" t="str">
        <f t="shared" si="17"/>
        <v/>
      </c>
      <c r="F23" s="21" t="str">
        <f t="shared" si="18"/>
        <v/>
      </c>
      <c r="G23" s="22" t="str">
        <f t="shared" si="19"/>
        <v/>
      </c>
      <c r="H23" s="23" t="str">
        <f>IF(F23="","",IF(OR($F23&lt;Skew!$B$3,$F23=Skew!$B$3),IF($F23&gt;Skew!$C$3,Skew!$A$3,IF($F23&gt;Skew!$C$4,Skew!$A$4,IF($F23&gt;Skew!$C$5,Skew!$A$5,IF($F23&gt;Skew!$C$6,Skew!$A$6,IF($F23&gt;Skew!$C$7,Skew!$A$7,IF($F23&gt;Skew!$C$8,Skew!$A$8,IF($F23&gt;Skew!$C$9,Skew!$A$9,IF($F23&gt;Skew!$C$10,Skew!$A$10,IF($F23&gt;Skew!$C$11,Skew!$A$11,IF($F23&gt;Skew!$C$12,Skew!$A$12,IF($F23&gt;Skew!$C$13,Skew!$A$13,IF($F23&gt;Skew!$C$14,Skew!$A$14,IF($F23&gt;Skew!$C$15,Skew!$A$15,IF($F23&gt;Skew!$C$16,Skew!$A$16,Skew!$A$17)
)))))))))))))))</f>
        <v/>
      </c>
      <c r="I23" s="22" t="str">
        <f>IF(F23="","",MATCH(H23,Skew!$A$3:$A$17,0))</f>
        <v/>
      </c>
      <c r="J23" s="22" t="str">
        <f t="shared" si="20"/>
        <v/>
      </c>
      <c r="K23" s="24"/>
      <c r="L23" s="22" t="str">
        <f>IF(OR(F23="",K23=""),"",MATCH(K23,Confidence!$A$3:$A$12,0))</f>
        <v/>
      </c>
      <c r="M23" s="25" t="str">
        <f t="shared" si="21"/>
        <v/>
      </c>
      <c r="N23" s="25" t="str">
        <f t="shared" si="22"/>
        <v/>
      </c>
      <c r="O23" s="22"/>
      <c r="P23" s="102" t="str">
        <f t="shared" si="23"/>
        <v/>
      </c>
      <c r="Q23" s="102" t="str">
        <f t="shared" si="24"/>
        <v/>
      </c>
      <c r="R23" s="37" t="str">
        <f t="shared" si="25"/>
        <v/>
      </c>
      <c r="S23" s="115"/>
      <c r="T23" s="204" t="str">
        <f>IF(AND(B23&gt;0,C23&gt;0,D23&gt;0,M23&gt;0,N23&gt;0,S23&gt;0,NOT(K23="")),ABS(VLOOKUP($S$1,VLookups!$A$30:$B$31,2,FALSE)-_xlfn.BETA.DIST(S23,IF(G23="L",N23,M23),IF(G23="L",M23,N23),TRUE,B23,D23)),"")</f>
        <v/>
      </c>
      <c r="U23" s="112" t="str">
        <f>IF(OR($M23="",$N23=""),"",_xlfn.BETA.INV(ABS(VLOOKUP($S$1,VLookups!$A$30:$B$31,2,FALSE)-U$3),IF($G23="L",$N23,$M23),IF($G23="L",$M23,$N23),$B23,$D23))</f>
        <v/>
      </c>
      <c r="V23" s="113" t="str">
        <f>IF(OR($M23="",$N23=""),"",_xlfn.BETA.INV(ABS(VLOOKUP($S$1,VLookups!$A$30:$B$31,2,FALSE)-V$3),IF($G23="L",$N23,$M23),IF($G23="L",$M23,$N23),$B23,$D23))</f>
        <v/>
      </c>
      <c r="W23" s="112" t="str">
        <f>IF(OR($M23="",$N23=""),"",_xlfn.BETA.INV(ABS(VLOOKUP($S$1,VLookups!$A$30:$B$31,2,FALSE)-W$3),IF($G23="L",$N23,$M23),IF($G23="L",$M23,$N23),$B23,$D23))</f>
        <v/>
      </c>
      <c r="X23" s="113" t="str">
        <f>IF(OR($M23="",$N23=""),"",_xlfn.BETA.INV(ABS(VLOOKUP($S$1,VLookups!$A$30:$B$31,2,FALSE)-X$3),IF($G23="L",$N23,$M23),IF($G23="L",$M23,$N23),$B23,$D23))</f>
        <v/>
      </c>
      <c r="Y23" s="112" t="str">
        <f>IF(OR($M23="",$N23=""),"",_xlfn.BETA.INV(ABS(VLOOKUP($S$1,VLookups!$A$30:$B$31,2,FALSE)-Y$3),IF($G23="L",$N23,$M23),IF($G23="L",$M23,$N23),$B23,$D23))</f>
        <v/>
      </c>
      <c r="Z23" s="113" t="str">
        <f>IF(OR($M23="",$N23=""),"",_xlfn.BETA.INV(ABS(VLOOKUP($S$1,VLookups!$A$30:$B$31,2,FALSE)-Z$3),IF($G23="L",$N23,$M23),IF($G23="L",$M23,$N23),$B23,$D23))</f>
        <v/>
      </c>
      <c r="AA23" s="112" t="str">
        <f>IF(OR($M23="",$N23=""),"",_xlfn.BETA.INV(ABS(VLOOKUP($S$1,VLookups!$A$30:$B$31,2,FALSE)-AA$3),IF($G23="L",$N23,$M23),IF($G23="L",$M23,$N23),$B23,$D23))</f>
        <v/>
      </c>
      <c r="AB23" s="113" t="str">
        <f>IF(OR($M23="",$N23=""),"",_xlfn.BETA.INV(ABS(VLOOKUP($S$1,VLookups!$A$30:$B$31,2,FALSE)-AB$3),IF($G23="L",$N23,$M23),IF($G23="L",$M23,$N23),$B23,$D23))</f>
        <v/>
      </c>
      <c r="AC23" s="112" t="str">
        <f>IF(OR($M23="",$N23=""),"",_xlfn.BETA.INV(ABS(VLOOKUP($S$1,VLookups!$A$30:$B$31,2,FALSE)-AC$3),IF($G23="L",$N23,$M23),IF($G23="L",$M23,$N23),$B23,$D23))</f>
        <v/>
      </c>
      <c r="AD23" s="113" t="str">
        <f>IF(OR($M23="",$N23=""),"",_xlfn.BETA.INV(ABS(VLOOKUP($S$1,VLookups!$A$30:$B$31,2,FALSE)-AD$3),IF($G23="L",$N23,$M23),IF($G23="L",$M23,$N23),$B23,$D23))</f>
        <v/>
      </c>
      <c r="AE23" s="112" t="str">
        <f>IF(OR($M23="",$N23=""),"",_xlfn.BETA.INV(ABS(VLOOKUP($S$1,VLookups!$A$30:$B$31,2,FALSE)-AE$3),IF($G23="L",$N23,$M23),IF($G23="L",$M23,$N23),$B23,$D23))</f>
        <v/>
      </c>
      <c r="AF23" s="113" t="str">
        <f>IF(OR($M23="",$N23=""),"",_xlfn.BETA.INV(ABS(VLOOKUP($S$1,VLookups!$A$30:$B$31,2,FALSE)-AF$3),IF($G23="L",$N23,$M23),IF($G23="L",$M23,$N23),$B23,$D23))</f>
        <v/>
      </c>
      <c r="AG23" s="15"/>
      <c r="AH23" s="194" t="str">
        <f t="shared" si="26"/>
        <v/>
      </c>
      <c r="AI23" s="192" t="str">
        <f t="shared" si="27"/>
        <v/>
      </c>
      <c r="AJ23" s="177" t="str">
        <f t="shared" ref="AJ23" si="270">IF(ISNONTEXT($AH23),AI23+$AH23,"")</f>
        <v/>
      </c>
      <c r="AK23" s="177" t="str">
        <f t="shared" si="39"/>
        <v/>
      </c>
      <c r="AL23" s="177" t="str">
        <f t="shared" si="40"/>
        <v/>
      </c>
      <c r="AM23" s="177" t="str">
        <f t="shared" si="41"/>
        <v/>
      </c>
      <c r="AN23" s="177" t="str">
        <f t="shared" si="42"/>
        <v/>
      </c>
      <c r="AO23" s="177" t="str">
        <f t="shared" si="43"/>
        <v/>
      </c>
      <c r="AP23" s="177" t="str">
        <f t="shared" si="44"/>
        <v/>
      </c>
      <c r="AQ23" s="177" t="str">
        <f t="shared" si="45"/>
        <v/>
      </c>
      <c r="AR23" s="177" t="str">
        <f t="shared" si="46"/>
        <v/>
      </c>
      <c r="AS23" s="177" t="str">
        <f t="shared" si="47"/>
        <v/>
      </c>
      <c r="AT23" s="177" t="str">
        <f t="shared" si="48"/>
        <v/>
      </c>
      <c r="AU23" s="177" t="str">
        <f t="shared" si="49"/>
        <v/>
      </c>
      <c r="AV23" s="177" t="str">
        <f t="shared" si="50"/>
        <v/>
      </c>
      <c r="AW23" s="177" t="str">
        <f t="shared" si="51"/>
        <v/>
      </c>
      <c r="AX23" s="177" t="str">
        <f t="shared" si="52"/>
        <v/>
      </c>
      <c r="AY23" s="177" t="str">
        <f t="shared" si="53"/>
        <v/>
      </c>
      <c r="AZ23" s="177" t="str">
        <f t="shared" si="54"/>
        <v/>
      </c>
      <c r="BA23" s="177" t="str">
        <f t="shared" si="55"/>
        <v/>
      </c>
      <c r="BB23" s="177" t="str">
        <f t="shared" si="56"/>
        <v/>
      </c>
      <c r="BC23" s="177" t="str">
        <f t="shared" si="57"/>
        <v/>
      </c>
      <c r="BD23" s="177" t="str">
        <f t="shared" si="58"/>
        <v/>
      </c>
      <c r="BE23" s="177" t="str">
        <f t="shared" si="59"/>
        <v/>
      </c>
      <c r="BF23" s="177" t="str">
        <f t="shared" si="60"/>
        <v/>
      </c>
      <c r="BG23" s="177" t="str">
        <f t="shared" si="61"/>
        <v/>
      </c>
      <c r="BH23" s="177" t="str">
        <f t="shared" si="62"/>
        <v/>
      </c>
      <c r="BI23" s="177" t="str">
        <f t="shared" si="63"/>
        <v/>
      </c>
      <c r="BJ23" s="177" t="str">
        <f t="shared" si="64"/>
        <v/>
      </c>
      <c r="BK23" s="177" t="str">
        <f t="shared" si="65"/>
        <v/>
      </c>
      <c r="BL23" s="177" t="str">
        <f t="shared" si="66"/>
        <v/>
      </c>
      <c r="BM23" s="177" t="str">
        <f t="shared" si="67"/>
        <v/>
      </c>
      <c r="BN23" s="177" t="str">
        <f t="shared" si="68"/>
        <v/>
      </c>
      <c r="BO23" s="177" t="str">
        <f t="shared" si="69"/>
        <v/>
      </c>
      <c r="BP23" s="177" t="str">
        <f t="shared" si="70"/>
        <v/>
      </c>
      <c r="BQ23" s="177" t="str">
        <f t="shared" si="71"/>
        <v/>
      </c>
      <c r="BR23" s="177" t="str">
        <f t="shared" si="72"/>
        <v/>
      </c>
      <c r="BS23" s="177" t="str">
        <f t="shared" si="73"/>
        <v/>
      </c>
      <c r="BT23" s="177" t="str">
        <f t="shared" si="74"/>
        <v/>
      </c>
      <c r="BU23" s="177" t="str">
        <f t="shared" si="75"/>
        <v/>
      </c>
      <c r="BV23" s="177" t="str">
        <f t="shared" si="76"/>
        <v/>
      </c>
      <c r="BW23" s="177" t="str">
        <f t="shared" si="77"/>
        <v/>
      </c>
      <c r="BX23" s="177" t="str">
        <f t="shared" si="78"/>
        <v/>
      </c>
      <c r="BY23" s="177" t="str">
        <f t="shared" si="79"/>
        <v/>
      </c>
      <c r="BZ23" s="177" t="str">
        <f t="shared" si="80"/>
        <v/>
      </c>
      <c r="CA23" s="177" t="str">
        <f t="shared" si="81"/>
        <v/>
      </c>
      <c r="CB23" s="177" t="str">
        <f t="shared" si="82"/>
        <v/>
      </c>
      <c r="CC23" s="177" t="str">
        <f t="shared" si="83"/>
        <v/>
      </c>
      <c r="CD23" s="177" t="str">
        <f t="shared" si="84"/>
        <v/>
      </c>
      <c r="CE23" s="177" t="str">
        <f t="shared" si="85"/>
        <v/>
      </c>
      <c r="CF23" s="177" t="str">
        <f t="shared" si="86"/>
        <v/>
      </c>
      <c r="CG23" s="177" t="str">
        <f t="shared" si="87"/>
        <v/>
      </c>
      <c r="CH23" s="177" t="str">
        <f t="shared" si="88"/>
        <v/>
      </c>
      <c r="CI23" s="177" t="str">
        <f t="shared" si="89"/>
        <v/>
      </c>
      <c r="CJ23" s="177" t="str">
        <f t="shared" si="90"/>
        <v/>
      </c>
      <c r="CK23" s="177" t="str">
        <f t="shared" si="91"/>
        <v/>
      </c>
      <c r="CL23" s="177" t="str">
        <f t="shared" si="92"/>
        <v/>
      </c>
      <c r="CM23" s="177" t="str">
        <f t="shared" si="93"/>
        <v/>
      </c>
      <c r="CN23" s="177" t="str">
        <f t="shared" si="94"/>
        <v/>
      </c>
      <c r="CO23" s="177" t="str">
        <f t="shared" si="95"/>
        <v/>
      </c>
      <c r="CP23" s="177" t="str">
        <f t="shared" si="96"/>
        <v/>
      </c>
      <c r="CQ23" s="177" t="str">
        <f t="shared" si="97"/>
        <v/>
      </c>
      <c r="CR23" s="177" t="str">
        <f t="shared" si="98"/>
        <v/>
      </c>
      <c r="CS23" s="177" t="str">
        <f t="shared" si="99"/>
        <v/>
      </c>
      <c r="CT23" s="177" t="str">
        <f t="shared" si="100"/>
        <v/>
      </c>
      <c r="CU23" s="177" t="str">
        <f t="shared" si="101"/>
        <v/>
      </c>
      <c r="CV23" s="177" t="str">
        <f t="shared" si="32"/>
        <v/>
      </c>
      <c r="CW23" s="177" t="str">
        <f t="shared" si="102"/>
        <v/>
      </c>
      <c r="CX23" s="177" t="str">
        <f t="shared" si="103"/>
        <v/>
      </c>
      <c r="CY23" s="177" t="str">
        <f t="shared" si="104"/>
        <v/>
      </c>
      <c r="CZ23" s="177" t="str">
        <f t="shared" si="105"/>
        <v/>
      </c>
      <c r="DA23" s="177" t="str">
        <f t="shared" si="106"/>
        <v/>
      </c>
      <c r="DB23" s="177" t="str">
        <f t="shared" si="107"/>
        <v/>
      </c>
      <c r="DC23" s="177" t="str">
        <f t="shared" si="108"/>
        <v/>
      </c>
      <c r="DD23" s="177" t="str">
        <f t="shared" si="109"/>
        <v/>
      </c>
      <c r="DE23" s="177" t="str">
        <f t="shared" si="110"/>
        <v/>
      </c>
      <c r="DF23" s="177" t="str">
        <f t="shared" si="111"/>
        <v/>
      </c>
      <c r="DG23" s="177" t="str">
        <f t="shared" si="112"/>
        <v/>
      </c>
      <c r="DH23" s="177" t="str">
        <f t="shared" si="113"/>
        <v/>
      </c>
      <c r="DI23" s="177" t="str">
        <f t="shared" si="114"/>
        <v/>
      </c>
      <c r="DJ23" s="177" t="str">
        <f t="shared" si="115"/>
        <v/>
      </c>
      <c r="DK23" s="177" t="str">
        <f t="shared" si="116"/>
        <v/>
      </c>
      <c r="DL23" s="177" t="str">
        <f t="shared" si="117"/>
        <v/>
      </c>
      <c r="DM23" s="177" t="str">
        <f t="shared" si="118"/>
        <v/>
      </c>
      <c r="DN23" s="177" t="str">
        <f t="shared" si="119"/>
        <v/>
      </c>
      <c r="DO23" s="177" t="str">
        <f t="shared" si="120"/>
        <v/>
      </c>
      <c r="DP23" s="177" t="str">
        <f t="shared" si="121"/>
        <v/>
      </c>
      <c r="DQ23" s="177" t="str">
        <f t="shared" si="122"/>
        <v/>
      </c>
      <c r="DR23" s="177" t="str">
        <f t="shared" si="123"/>
        <v/>
      </c>
      <c r="DS23" s="177" t="str">
        <f t="shared" si="124"/>
        <v/>
      </c>
      <c r="DT23" s="177" t="str">
        <f t="shared" si="125"/>
        <v/>
      </c>
      <c r="DU23" s="177" t="str">
        <f t="shared" si="126"/>
        <v/>
      </c>
      <c r="DV23" s="177" t="str">
        <f t="shared" si="127"/>
        <v/>
      </c>
      <c r="DW23" s="177" t="str">
        <f t="shared" si="128"/>
        <v/>
      </c>
      <c r="DX23" s="177" t="str">
        <f t="shared" si="129"/>
        <v/>
      </c>
      <c r="DY23" s="177" t="str">
        <f t="shared" si="130"/>
        <v/>
      </c>
      <c r="DZ23" s="177" t="str">
        <f t="shared" si="131"/>
        <v/>
      </c>
      <c r="EA23" s="177" t="str">
        <f t="shared" si="132"/>
        <v/>
      </c>
      <c r="EB23" s="177" t="str">
        <f t="shared" si="133"/>
        <v/>
      </c>
      <c r="EC23" s="177" t="str">
        <f t="shared" si="134"/>
        <v/>
      </c>
      <c r="ED23" s="177" t="str">
        <f t="shared" si="135"/>
        <v/>
      </c>
      <c r="EE23" s="177" t="str">
        <f t="shared" si="136"/>
        <v/>
      </c>
      <c r="EF23" s="177" t="str">
        <f t="shared" si="137"/>
        <v/>
      </c>
      <c r="EG23" s="177" t="str">
        <f t="shared" si="138"/>
        <v/>
      </c>
      <c r="EH23" s="177" t="str">
        <f t="shared" si="139"/>
        <v/>
      </c>
      <c r="EI23" s="177" t="str">
        <f t="shared" si="140"/>
        <v/>
      </c>
      <c r="EJ23" s="177" t="str">
        <f t="shared" si="141"/>
        <v/>
      </c>
      <c r="EK23" s="177" t="str">
        <f t="shared" si="142"/>
        <v/>
      </c>
      <c r="EL23" s="177" t="str">
        <f t="shared" si="143"/>
        <v/>
      </c>
      <c r="EM23" s="177" t="str">
        <f t="shared" si="144"/>
        <v/>
      </c>
      <c r="EN23" s="177" t="str">
        <f t="shared" si="145"/>
        <v/>
      </c>
      <c r="EO23" s="177" t="str">
        <f t="shared" si="146"/>
        <v/>
      </c>
      <c r="EP23" s="177" t="str">
        <f t="shared" si="147"/>
        <v/>
      </c>
      <c r="EQ23" s="177" t="str">
        <f t="shared" si="148"/>
        <v/>
      </c>
      <c r="ER23" s="177" t="str">
        <f t="shared" si="149"/>
        <v/>
      </c>
      <c r="ES23" s="177" t="str">
        <f t="shared" si="150"/>
        <v/>
      </c>
      <c r="ET23" s="177" t="str">
        <f t="shared" si="151"/>
        <v/>
      </c>
      <c r="EU23" s="177" t="str">
        <f t="shared" si="152"/>
        <v/>
      </c>
      <c r="EV23" s="177" t="str">
        <f t="shared" si="153"/>
        <v/>
      </c>
      <c r="EW23" s="177" t="str">
        <f t="shared" si="154"/>
        <v/>
      </c>
      <c r="EX23" s="177" t="str">
        <f t="shared" si="155"/>
        <v/>
      </c>
      <c r="EY23" s="177" t="str">
        <f t="shared" si="156"/>
        <v/>
      </c>
      <c r="EZ23" s="177" t="str">
        <f t="shared" si="157"/>
        <v/>
      </c>
      <c r="FA23" s="177" t="str">
        <f t="shared" si="158"/>
        <v/>
      </c>
      <c r="FB23" s="177" t="str">
        <f t="shared" si="159"/>
        <v/>
      </c>
      <c r="FC23" s="177" t="str">
        <f t="shared" si="160"/>
        <v/>
      </c>
      <c r="FD23" s="177" t="str">
        <f t="shared" si="161"/>
        <v/>
      </c>
      <c r="FE23" s="177" t="str">
        <f t="shared" si="162"/>
        <v/>
      </c>
      <c r="FF23" s="177" t="str">
        <f t="shared" si="163"/>
        <v/>
      </c>
      <c r="FG23" s="177" t="str">
        <f t="shared" si="164"/>
        <v/>
      </c>
      <c r="FH23" s="177" t="str">
        <f t="shared" si="33"/>
        <v/>
      </c>
      <c r="FI23" s="177" t="str">
        <f t="shared" si="165"/>
        <v/>
      </c>
      <c r="FJ23" s="177" t="str">
        <f t="shared" si="166"/>
        <v/>
      </c>
      <c r="FK23" s="177" t="str">
        <f t="shared" si="167"/>
        <v/>
      </c>
      <c r="FL23" s="177" t="str">
        <f t="shared" si="168"/>
        <v/>
      </c>
      <c r="FM23" s="177" t="str">
        <f t="shared" si="169"/>
        <v/>
      </c>
      <c r="FN23" s="177" t="str">
        <f t="shared" si="170"/>
        <v/>
      </c>
      <c r="FO23" s="177" t="str">
        <f t="shared" si="171"/>
        <v/>
      </c>
      <c r="FP23" s="177" t="str">
        <f t="shared" si="172"/>
        <v/>
      </c>
      <c r="FQ23" s="177" t="str">
        <f t="shared" si="173"/>
        <v/>
      </c>
      <c r="FR23" s="177" t="str">
        <f t="shared" si="174"/>
        <v/>
      </c>
      <c r="FS23" s="177" t="str">
        <f t="shared" si="175"/>
        <v/>
      </c>
      <c r="FT23" s="177" t="str">
        <f t="shared" si="176"/>
        <v/>
      </c>
      <c r="FU23" s="177" t="str">
        <f t="shared" si="177"/>
        <v/>
      </c>
      <c r="FV23" s="177" t="str">
        <f t="shared" si="178"/>
        <v/>
      </c>
      <c r="FW23" s="177" t="str">
        <f t="shared" si="179"/>
        <v/>
      </c>
      <c r="FX23" s="177" t="str">
        <f t="shared" si="180"/>
        <v/>
      </c>
      <c r="FY23" s="177" t="str">
        <f t="shared" si="181"/>
        <v/>
      </c>
      <c r="FZ23" s="177" t="str">
        <f t="shared" si="182"/>
        <v/>
      </c>
      <c r="GA23" s="177" t="str">
        <f t="shared" si="183"/>
        <v/>
      </c>
      <c r="GB23" s="177" t="str">
        <f t="shared" si="184"/>
        <v/>
      </c>
      <c r="GC23" s="177" t="str">
        <f t="shared" si="185"/>
        <v/>
      </c>
      <c r="GD23" s="177" t="str">
        <f t="shared" si="186"/>
        <v/>
      </c>
      <c r="GE23" s="177" t="str">
        <f t="shared" si="187"/>
        <v/>
      </c>
      <c r="GF23" s="177" t="str">
        <f t="shared" si="188"/>
        <v/>
      </c>
      <c r="GG23" s="177" t="str">
        <f t="shared" si="189"/>
        <v/>
      </c>
      <c r="GH23" s="177" t="str">
        <f t="shared" si="190"/>
        <v/>
      </c>
      <c r="GI23" s="177" t="str">
        <f t="shared" si="191"/>
        <v/>
      </c>
      <c r="GJ23" s="177" t="str">
        <f t="shared" si="192"/>
        <v/>
      </c>
      <c r="GK23" s="177" t="str">
        <f t="shared" si="193"/>
        <v/>
      </c>
      <c r="GL23" s="177" t="str">
        <f t="shared" si="194"/>
        <v/>
      </c>
      <c r="GM23" s="177" t="str">
        <f t="shared" si="195"/>
        <v/>
      </c>
      <c r="GN23" s="177" t="str">
        <f t="shared" si="196"/>
        <v/>
      </c>
      <c r="GO23" s="177" t="str">
        <f t="shared" si="197"/>
        <v/>
      </c>
      <c r="GP23" s="177" t="str">
        <f t="shared" si="198"/>
        <v/>
      </c>
      <c r="GQ23" s="177" t="str">
        <f t="shared" si="199"/>
        <v/>
      </c>
      <c r="GR23" s="177" t="str">
        <f t="shared" si="200"/>
        <v/>
      </c>
      <c r="GS23" s="177" t="str">
        <f t="shared" si="201"/>
        <v/>
      </c>
      <c r="GT23" s="177" t="str">
        <f t="shared" si="202"/>
        <v/>
      </c>
      <c r="GU23" s="177" t="str">
        <f t="shared" si="203"/>
        <v/>
      </c>
      <c r="GV23" s="177" t="str">
        <f t="shared" si="204"/>
        <v/>
      </c>
      <c r="GW23" s="177" t="str">
        <f t="shared" si="205"/>
        <v/>
      </c>
      <c r="GX23" s="177" t="str">
        <f t="shared" si="206"/>
        <v/>
      </c>
      <c r="GY23" s="177" t="str">
        <f t="shared" si="207"/>
        <v/>
      </c>
      <c r="GZ23" s="177" t="str">
        <f t="shared" si="208"/>
        <v/>
      </c>
      <c r="HA23" s="177" t="str">
        <f t="shared" si="209"/>
        <v/>
      </c>
      <c r="HB23" s="177" t="str">
        <f t="shared" si="210"/>
        <v/>
      </c>
      <c r="HC23" s="177" t="str">
        <f t="shared" si="211"/>
        <v/>
      </c>
      <c r="HD23" s="177" t="str">
        <f t="shared" si="212"/>
        <v/>
      </c>
      <c r="HE23" s="177" t="str">
        <f t="shared" si="213"/>
        <v/>
      </c>
      <c r="HF23" s="177" t="str">
        <f t="shared" si="214"/>
        <v/>
      </c>
      <c r="HG23" s="177" t="str">
        <f t="shared" si="215"/>
        <v/>
      </c>
      <c r="HH23" s="177" t="str">
        <f t="shared" si="216"/>
        <v/>
      </c>
      <c r="HI23" s="177" t="str">
        <f t="shared" si="217"/>
        <v/>
      </c>
      <c r="HJ23" s="177" t="str">
        <f t="shared" si="218"/>
        <v/>
      </c>
      <c r="HK23" s="177" t="str">
        <f t="shared" si="219"/>
        <v/>
      </c>
      <c r="HL23" s="177" t="str">
        <f t="shared" si="220"/>
        <v/>
      </c>
      <c r="HM23" s="177" t="str">
        <f t="shared" si="221"/>
        <v/>
      </c>
      <c r="HN23" s="177" t="str">
        <f t="shared" si="222"/>
        <v/>
      </c>
      <c r="HO23" s="177" t="str">
        <f t="shared" si="223"/>
        <v/>
      </c>
      <c r="HP23" s="177" t="str">
        <f t="shared" si="224"/>
        <v/>
      </c>
      <c r="HQ23" s="177" t="str">
        <f t="shared" si="225"/>
        <v/>
      </c>
      <c r="HR23" s="177" t="str">
        <f t="shared" si="226"/>
        <v/>
      </c>
      <c r="HS23" s="177" t="str">
        <f t="shared" si="227"/>
        <v/>
      </c>
      <c r="HT23" s="177" t="str">
        <f t="shared" si="34"/>
        <v/>
      </c>
      <c r="HU23" s="177" t="str">
        <f t="shared" si="255"/>
        <v/>
      </c>
      <c r="HV23" s="177" t="str">
        <f t="shared" si="256"/>
        <v/>
      </c>
      <c r="HW23" s="177" t="str">
        <f t="shared" si="257"/>
        <v/>
      </c>
      <c r="HX23" s="177" t="str">
        <f t="shared" si="258"/>
        <v/>
      </c>
      <c r="HY23" s="177" t="str">
        <f t="shared" si="259"/>
        <v/>
      </c>
      <c r="HZ23" s="177" t="str">
        <f t="shared" si="260"/>
        <v/>
      </c>
      <c r="IA23" s="192" t="str">
        <f t="shared" si="29"/>
        <v/>
      </c>
      <c r="IB23" s="193" t="e">
        <f t="shared" si="10"/>
        <v>#N/A</v>
      </c>
      <c r="IC23" s="193" t="e">
        <f t="shared" si="239"/>
        <v>#N/A</v>
      </c>
      <c r="ID23" s="193" t="e">
        <f t="shared" si="239"/>
        <v>#N/A</v>
      </c>
      <c r="IE23" s="193" t="e">
        <f t="shared" si="239"/>
        <v>#N/A</v>
      </c>
      <c r="IF23" s="193" t="e">
        <f t="shared" si="249"/>
        <v>#N/A</v>
      </c>
      <c r="IG23" s="193" t="e">
        <f t="shared" si="249"/>
        <v>#N/A</v>
      </c>
      <c r="IH23" s="193" t="e">
        <f t="shared" si="249"/>
        <v>#N/A</v>
      </c>
      <c r="II23" s="193" t="e">
        <f t="shared" si="249"/>
        <v>#N/A</v>
      </c>
      <c r="IJ23" s="193" t="e">
        <f t="shared" si="249"/>
        <v>#N/A</v>
      </c>
      <c r="IK23" s="193" t="e">
        <f t="shared" si="249"/>
        <v>#N/A</v>
      </c>
      <c r="IL23" s="193" t="e">
        <f t="shared" si="249"/>
        <v>#N/A</v>
      </c>
      <c r="IM23" s="193" t="e">
        <f t="shared" si="249"/>
        <v>#N/A</v>
      </c>
      <c r="IN23" s="193" t="e">
        <f t="shared" si="249"/>
        <v>#N/A</v>
      </c>
      <c r="IO23" s="193" t="e">
        <f t="shared" si="249"/>
        <v>#N/A</v>
      </c>
      <c r="IP23" s="193" t="e">
        <f t="shared" si="249"/>
        <v>#N/A</v>
      </c>
      <c r="IQ23" s="193" t="e">
        <f t="shared" si="249"/>
        <v>#N/A</v>
      </c>
      <c r="IR23" s="193" t="e">
        <f t="shared" si="249"/>
        <v>#N/A</v>
      </c>
      <c r="IS23" s="193" t="e">
        <f t="shared" si="249"/>
        <v>#N/A</v>
      </c>
      <c r="IT23" s="193" t="e">
        <f t="shared" si="249"/>
        <v>#N/A</v>
      </c>
      <c r="IU23" s="193" t="e">
        <f t="shared" si="267"/>
        <v>#N/A</v>
      </c>
      <c r="IV23" s="193" t="e">
        <f t="shared" si="267"/>
        <v>#N/A</v>
      </c>
      <c r="IW23" s="193" t="e">
        <f t="shared" si="267"/>
        <v>#N/A</v>
      </c>
      <c r="IX23" s="193" t="e">
        <f t="shared" si="267"/>
        <v>#N/A</v>
      </c>
      <c r="IY23" s="193" t="e">
        <f t="shared" si="267"/>
        <v>#N/A</v>
      </c>
      <c r="IZ23" s="193" t="e">
        <f t="shared" si="267"/>
        <v>#N/A</v>
      </c>
      <c r="JA23" s="193" t="e">
        <f t="shared" si="267"/>
        <v>#N/A</v>
      </c>
      <c r="JB23" s="193" t="e">
        <f t="shared" si="267"/>
        <v>#N/A</v>
      </c>
      <c r="JC23" s="193" t="e">
        <f t="shared" si="267"/>
        <v>#N/A</v>
      </c>
      <c r="JD23" s="193" t="e">
        <f t="shared" si="267"/>
        <v>#N/A</v>
      </c>
      <c r="JE23" s="193" t="e">
        <f t="shared" si="267"/>
        <v>#N/A</v>
      </c>
      <c r="JF23" s="193" t="e">
        <f t="shared" si="267"/>
        <v>#N/A</v>
      </c>
      <c r="JG23" s="193" t="e">
        <f t="shared" si="267"/>
        <v>#N/A</v>
      </c>
      <c r="JH23" s="193" t="e">
        <f t="shared" si="267"/>
        <v>#N/A</v>
      </c>
      <c r="JI23" s="193" t="e">
        <f t="shared" si="267"/>
        <v>#N/A</v>
      </c>
      <c r="JJ23" s="193" t="e">
        <f t="shared" si="267"/>
        <v>#N/A</v>
      </c>
      <c r="JK23" s="193" t="e">
        <f t="shared" si="267"/>
        <v>#N/A</v>
      </c>
      <c r="JL23" s="193" t="e">
        <f t="shared" si="267"/>
        <v>#N/A</v>
      </c>
      <c r="JM23" s="193" t="e">
        <f t="shared" si="267"/>
        <v>#N/A</v>
      </c>
      <c r="JN23" s="193" t="e">
        <f t="shared" si="267"/>
        <v>#N/A</v>
      </c>
      <c r="JO23" s="193" t="e">
        <f t="shared" si="267"/>
        <v>#N/A</v>
      </c>
      <c r="JP23" s="193" t="e">
        <f t="shared" si="267"/>
        <v>#N/A</v>
      </c>
      <c r="JQ23" s="193" t="e">
        <f t="shared" si="267"/>
        <v>#N/A</v>
      </c>
      <c r="JR23" s="193" t="e">
        <f t="shared" si="267"/>
        <v>#N/A</v>
      </c>
      <c r="JS23" s="193" t="e">
        <f t="shared" si="267"/>
        <v>#N/A</v>
      </c>
      <c r="JT23" s="193" t="e">
        <f t="shared" si="267"/>
        <v>#N/A</v>
      </c>
      <c r="JU23" s="193" t="e">
        <f t="shared" si="267"/>
        <v>#N/A</v>
      </c>
      <c r="JV23" s="193" t="e">
        <f t="shared" si="267"/>
        <v>#N/A</v>
      </c>
      <c r="JW23" s="193" t="e">
        <f t="shared" si="267"/>
        <v>#N/A</v>
      </c>
      <c r="JX23" s="193" t="e">
        <f t="shared" si="267"/>
        <v>#N/A</v>
      </c>
      <c r="JY23" s="193" t="e">
        <f t="shared" si="263"/>
        <v>#N/A</v>
      </c>
      <c r="JZ23" s="193" t="e">
        <f t="shared" si="263"/>
        <v>#N/A</v>
      </c>
      <c r="KA23" s="193" t="e">
        <f t="shared" si="263"/>
        <v>#N/A</v>
      </c>
      <c r="KB23" s="193" t="e">
        <f t="shared" si="263"/>
        <v>#N/A</v>
      </c>
      <c r="KC23" s="193" t="e">
        <f t="shared" si="263"/>
        <v>#N/A</v>
      </c>
      <c r="KD23" s="193" t="e">
        <f t="shared" si="263"/>
        <v>#N/A</v>
      </c>
      <c r="KE23" s="193" t="e">
        <f t="shared" si="263"/>
        <v>#N/A</v>
      </c>
      <c r="KF23" s="193" t="e">
        <f t="shared" si="263"/>
        <v>#N/A</v>
      </c>
      <c r="KG23" s="193" t="e">
        <f t="shared" si="263"/>
        <v>#N/A</v>
      </c>
      <c r="KH23" s="193" t="e">
        <f t="shared" si="263"/>
        <v>#N/A</v>
      </c>
      <c r="KI23" s="193" t="e">
        <f t="shared" si="263"/>
        <v>#N/A</v>
      </c>
      <c r="KJ23" s="193" t="e">
        <f t="shared" si="263"/>
        <v>#N/A</v>
      </c>
      <c r="KK23" s="193" t="e">
        <f t="shared" si="263"/>
        <v>#N/A</v>
      </c>
      <c r="KL23" s="193" t="e">
        <f t="shared" si="263"/>
        <v>#N/A</v>
      </c>
      <c r="KM23" s="193" t="e">
        <f t="shared" si="263"/>
        <v>#N/A</v>
      </c>
      <c r="KN23" s="193" t="e">
        <f t="shared" si="35"/>
        <v>#N/A</v>
      </c>
      <c r="KO23" s="193" t="e">
        <f t="shared" si="240"/>
        <v>#N/A</v>
      </c>
      <c r="KP23" s="193" t="e">
        <f t="shared" si="240"/>
        <v>#N/A</v>
      </c>
      <c r="KQ23" s="193" t="e">
        <f t="shared" si="240"/>
        <v>#N/A</v>
      </c>
      <c r="KR23" s="193" t="e">
        <f t="shared" si="250"/>
        <v>#N/A</v>
      </c>
      <c r="KS23" s="193" t="e">
        <f t="shared" si="250"/>
        <v>#N/A</v>
      </c>
      <c r="KT23" s="193" t="e">
        <f t="shared" si="250"/>
        <v>#N/A</v>
      </c>
      <c r="KU23" s="193" t="e">
        <f t="shared" si="250"/>
        <v>#N/A</v>
      </c>
      <c r="KV23" s="193" t="e">
        <f t="shared" si="250"/>
        <v>#N/A</v>
      </c>
      <c r="KW23" s="193" t="e">
        <f t="shared" si="250"/>
        <v>#N/A</v>
      </c>
      <c r="KX23" s="193" t="e">
        <f t="shared" si="250"/>
        <v>#N/A</v>
      </c>
      <c r="KY23" s="193" t="e">
        <f t="shared" si="250"/>
        <v>#N/A</v>
      </c>
      <c r="KZ23" s="193" t="e">
        <f t="shared" si="250"/>
        <v>#N/A</v>
      </c>
      <c r="LA23" s="193" t="e">
        <f t="shared" si="250"/>
        <v>#N/A</v>
      </c>
      <c r="LB23" s="193" t="e">
        <f t="shared" si="250"/>
        <v>#N/A</v>
      </c>
      <c r="LC23" s="193" t="e">
        <f t="shared" si="250"/>
        <v>#N/A</v>
      </c>
      <c r="LD23" s="193" t="e">
        <f t="shared" si="250"/>
        <v>#N/A</v>
      </c>
      <c r="LE23" s="193" t="e">
        <f t="shared" si="250"/>
        <v>#N/A</v>
      </c>
      <c r="LF23" s="193" t="e">
        <f t="shared" si="250"/>
        <v>#N/A</v>
      </c>
      <c r="LG23" s="193" t="e">
        <f t="shared" si="268"/>
        <v>#N/A</v>
      </c>
      <c r="LH23" s="193" t="e">
        <f t="shared" si="268"/>
        <v>#N/A</v>
      </c>
      <c r="LI23" s="193" t="e">
        <f t="shared" si="268"/>
        <v>#N/A</v>
      </c>
      <c r="LJ23" s="193" t="e">
        <f t="shared" si="268"/>
        <v>#N/A</v>
      </c>
      <c r="LK23" s="193" t="e">
        <f t="shared" si="268"/>
        <v>#N/A</v>
      </c>
      <c r="LL23" s="193" t="e">
        <f t="shared" si="268"/>
        <v>#N/A</v>
      </c>
      <c r="LM23" s="193" t="e">
        <f t="shared" si="268"/>
        <v>#N/A</v>
      </c>
      <c r="LN23" s="193" t="e">
        <f t="shared" si="268"/>
        <v>#N/A</v>
      </c>
      <c r="LO23" s="193" t="e">
        <f t="shared" si="268"/>
        <v>#N/A</v>
      </c>
      <c r="LP23" s="193" t="e">
        <f t="shared" si="268"/>
        <v>#N/A</v>
      </c>
      <c r="LQ23" s="193" t="e">
        <f t="shared" si="268"/>
        <v>#N/A</v>
      </c>
      <c r="LR23" s="193" t="e">
        <f t="shared" si="268"/>
        <v>#N/A</v>
      </c>
      <c r="LS23" s="193" t="e">
        <f t="shared" si="268"/>
        <v>#N/A</v>
      </c>
      <c r="LT23" s="193" t="e">
        <f t="shared" si="268"/>
        <v>#N/A</v>
      </c>
      <c r="LU23" s="193" t="e">
        <f t="shared" si="268"/>
        <v>#N/A</v>
      </c>
      <c r="LV23" s="193" t="e">
        <f t="shared" si="268"/>
        <v>#N/A</v>
      </c>
      <c r="LW23" s="193" t="e">
        <f t="shared" si="268"/>
        <v>#N/A</v>
      </c>
      <c r="LX23" s="193" t="e">
        <f t="shared" si="268"/>
        <v>#N/A</v>
      </c>
      <c r="LY23" s="193" t="e">
        <f t="shared" si="268"/>
        <v>#N/A</v>
      </c>
      <c r="LZ23" s="193" t="e">
        <f t="shared" si="268"/>
        <v>#N/A</v>
      </c>
      <c r="MA23" s="193" t="e">
        <f t="shared" si="268"/>
        <v>#N/A</v>
      </c>
      <c r="MB23" s="193" t="e">
        <f t="shared" si="268"/>
        <v>#N/A</v>
      </c>
      <c r="MC23" s="193" t="e">
        <f t="shared" si="268"/>
        <v>#N/A</v>
      </c>
      <c r="MD23" s="193" t="e">
        <f t="shared" si="268"/>
        <v>#N/A</v>
      </c>
      <c r="ME23" s="193" t="e">
        <f t="shared" si="268"/>
        <v>#N/A</v>
      </c>
      <c r="MF23" s="193" t="e">
        <f t="shared" si="268"/>
        <v>#N/A</v>
      </c>
      <c r="MG23" s="193" t="e">
        <f t="shared" si="268"/>
        <v>#N/A</v>
      </c>
      <c r="MH23" s="193" t="e">
        <f t="shared" si="268"/>
        <v>#N/A</v>
      </c>
      <c r="MI23" s="193" t="e">
        <f t="shared" si="268"/>
        <v>#N/A</v>
      </c>
      <c r="MJ23" s="193" t="e">
        <f t="shared" si="268"/>
        <v>#N/A</v>
      </c>
      <c r="MK23" s="193" t="e">
        <f t="shared" si="264"/>
        <v>#N/A</v>
      </c>
      <c r="ML23" s="193" t="e">
        <f t="shared" si="264"/>
        <v>#N/A</v>
      </c>
      <c r="MM23" s="193" t="e">
        <f t="shared" si="264"/>
        <v>#N/A</v>
      </c>
      <c r="MN23" s="193" t="e">
        <f t="shared" si="264"/>
        <v>#N/A</v>
      </c>
      <c r="MO23" s="193" t="e">
        <f t="shared" si="264"/>
        <v>#N/A</v>
      </c>
      <c r="MP23" s="193" t="e">
        <f t="shared" si="264"/>
        <v>#N/A</v>
      </c>
      <c r="MQ23" s="193" t="e">
        <f t="shared" si="264"/>
        <v>#N/A</v>
      </c>
      <c r="MR23" s="193" t="e">
        <f t="shared" si="264"/>
        <v>#N/A</v>
      </c>
      <c r="MS23" s="193" t="e">
        <f t="shared" si="264"/>
        <v>#N/A</v>
      </c>
      <c r="MT23" s="193" t="e">
        <f t="shared" si="264"/>
        <v>#N/A</v>
      </c>
      <c r="MU23" s="193" t="e">
        <f t="shared" si="264"/>
        <v>#N/A</v>
      </c>
      <c r="MV23" s="193" t="e">
        <f t="shared" si="264"/>
        <v>#N/A</v>
      </c>
      <c r="MW23" s="193" t="e">
        <f t="shared" si="264"/>
        <v>#N/A</v>
      </c>
      <c r="MX23" s="193" t="e">
        <f t="shared" si="264"/>
        <v>#N/A</v>
      </c>
      <c r="MY23" s="193" t="e">
        <f t="shared" si="264"/>
        <v>#N/A</v>
      </c>
      <c r="MZ23" s="193" t="e">
        <f t="shared" si="36"/>
        <v>#N/A</v>
      </c>
      <c r="NA23" s="193" t="e">
        <f t="shared" si="241"/>
        <v>#N/A</v>
      </c>
      <c r="NB23" s="193" t="e">
        <f t="shared" si="241"/>
        <v>#N/A</v>
      </c>
      <c r="NC23" s="193" t="e">
        <f t="shared" si="241"/>
        <v>#N/A</v>
      </c>
      <c r="ND23" s="193" t="e">
        <f t="shared" si="251"/>
        <v>#N/A</v>
      </c>
      <c r="NE23" s="193" t="e">
        <f t="shared" si="251"/>
        <v>#N/A</v>
      </c>
      <c r="NF23" s="193" t="e">
        <f t="shared" si="251"/>
        <v>#N/A</v>
      </c>
      <c r="NG23" s="193" t="e">
        <f t="shared" si="251"/>
        <v>#N/A</v>
      </c>
      <c r="NH23" s="193" t="e">
        <f t="shared" si="251"/>
        <v>#N/A</v>
      </c>
      <c r="NI23" s="193" t="e">
        <f t="shared" si="251"/>
        <v>#N/A</v>
      </c>
      <c r="NJ23" s="193" t="e">
        <f t="shared" si="251"/>
        <v>#N/A</v>
      </c>
      <c r="NK23" s="193" t="e">
        <f t="shared" si="251"/>
        <v>#N/A</v>
      </c>
      <c r="NL23" s="193" t="e">
        <f t="shared" si="251"/>
        <v>#N/A</v>
      </c>
      <c r="NM23" s="193" t="e">
        <f t="shared" si="251"/>
        <v>#N/A</v>
      </c>
      <c r="NN23" s="193" t="e">
        <f t="shared" si="251"/>
        <v>#N/A</v>
      </c>
      <c r="NO23" s="193" t="e">
        <f t="shared" si="251"/>
        <v>#N/A</v>
      </c>
      <c r="NP23" s="193" t="e">
        <f t="shared" si="251"/>
        <v>#N/A</v>
      </c>
      <c r="NQ23" s="193" t="e">
        <f t="shared" si="251"/>
        <v>#N/A</v>
      </c>
      <c r="NR23" s="193" t="e">
        <f t="shared" si="251"/>
        <v>#N/A</v>
      </c>
      <c r="NS23" s="193" t="e">
        <f t="shared" si="269"/>
        <v>#N/A</v>
      </c>
      <c r="NT23" s="193" t="e">
        <f t="shared" si="269"/>
        <v>#N/A</v>
      </c>
      <c r="NU23" s="193" t="e">
        <f t="shared" si="269"/>
        <v>#N/A</v>
      </c>
      <c r="NV23" s="193" t="e">
        <f t="shared" si="269"/>
        <v>#N/A</v>
      </c>
      <c r="NW23" s="193" t="e">
        <f t="shared" si="269"/>
        <v>#N/A</v>
      </c>
      <c r="NX23" s="193" t="e">
        <f t="shared" si="269"/>
        <v>#N/A</v>
      </c>
      <c r="NY23" s="193" t="e">
        <f t="shared" si="269"/>
        <v>#N/A</v>
      </c>
      <c r="NZ23" s="193" t="e">
        <f t="shared" si="269"/>
        <v>#N/A</v>
      </c>
      <c r="OA23" s="193" t="e">
        <f t="shared" si="269"/>
        <v>#N/A</v>
      </c>
      <c r="OB23" s="193" t="e">
        <f t="shared" si="269"/>
        <v>#N/A</v>
      </c>
      <c r="OC23" s="193" t="e">
        <f t="shared" si="269"/>
        <v>#N/A</v>
      </c>
      <c r="OD23" s="193" t="e">
        <f t="shared" si="269"/>
        <v>#N/A</v>
      </c>
      <c r="OE23" s="193" t="e">
        <f t="shared" si="269"/>
        <v>#N/A</v>
      </c>
      <c r="OF23" s="193" t="e">
        <f t="shared" si="269"/>
        <v>#N/A</v>
      </c>
      <c r="OG23" s="193" t="e">
        <f t="shared" si="269"/>
        <v>#N/A</v>
      </c>
      <c r="OH23" s="193" t="e">
        <f t="shared" si="269"/>
        <v>#N/A</v>
      </c>
      <c r="OI23" s="193" t="e">
        <f t="shared" si="269"/>
        <v>#N/A</v>
      </c>
      <c r="OJ23" s="193" t="e">
        <f t="shared" si="269"/>
        <v>#N/A</v>
      </c>
      <c r="OK23" s="193" t="e">
        <f t="shared" si="269"/>
        <v>#N/A</v>
      </c>
      <c r="OL23" s="193" t="e">
        <f t="shared" si="269"/>
        <v>#N/A</v>
      </c>
      <c r="OM23" s="193" t="e">
        <f t="shared" si="269"/>
        <v>#N/A</v>
      </c>
      <c r="ON23" s="193" t="e">
        <f t="shared" si="269"/>
        <v>#N/A</v>
      </c>
      <c r="OO23" s="193" t="e">
        <f t="shared" si="269"/>
        <v>#N/A</v>
      </c>
      <c r="OP23" s="193" t="e">
        <f t="shared" si="269"/>
        <v>#N/A</v>
      </c>
      <c r="OQ23" s="193" t="e">
        <f t="shared" si="269"/>
        <v>#N/A</v>
      </c>
      <c r="OR23" s="193" t="e">
        <f t="shared" si="269"/>
        <v>#N/A</v>
      </c>
      <c r="OS23" s="193" t="e">
        <f t="shared" si="269"/>
        <v>#N/A</v>
      </c>
      <c r="OT23" s="193" t="e">
        <f t="shared" si="269"/>
        <v>#N/A</v>
      </c>
      <c r="OU23" s="193" t="e">
        <f t="shared" si="269"/>
        <v>#N/A</v>
      </c>
      <c r="OV23" s="193" t="e">
        <f t="shared" si="269"/>
        <v>#N/A</v>
      </c>
      <c r="OW23" s="193" t="e">
        <f t="shared" si="265"/>
        <v>#N/A</v>
      </c>
      <c r="OX23" s="193" t="e">
        <f t="shared" si="265"/>
        <v>#N/A</v>
      </c>
      <c r="OY23" s="193" t="e">
        <f t="shared" si="265"/>
        <v>#N/A</v>
      </c>
      <c r="OZ23" s="193" t="e">
        <f t="shared" si="265"/>
        <v>#N/A</v>
      </c>
      <c r="PA23" s="193" t="e">
        <f t="shared" si="265"/>
        <v>#N/A</v>
      </c>
      <c r="PB23" s="193" t="e">
        <f t="shared" si="265"/>
        <v>#N/A</v>
      </c>
      <c r="PC23" s="193" t="e">
        <f t="shared" si="265"/>
        <v>#N/A</v>
      </c>
      <c r="PD23" s="193" t="e">
        <f t="shared" si="265"/>
        <v>#N/A</v>
      </c>
      <c r="PE23" s="193" t="e">
        <f t="shared" si="265"/>
        <v>#N/A</v>
      </c>
      <c r="PF23" s="193" t="e">
        <f t="shared" si="265"/>
        <v>#N/A</v>
      </c>
      <c r="PG23" s="193" t="e">
        <f t="shared" si="265"/>
        <v>#N/A</v>
      </c>
      <c r="PH23" s="193" t="e">
        <f t="shared" si="265"/>
        <v>#N/A</v>
      </c>
      <c r="PI23" s="193" t="e">
        <f t="shared" si="265"/>
        <v>#N/A</v>
      </c>
      <c r="PJ23" s="193" t="e">
        <f t="shared" si="265"/>
        <v>#N/A</v>
      </c>
      <c r="PK23" s="193" t="e">
        <f t="shared" si="265"/>
        <v>#N/A</v>
      </c>
      <c r="PL23" s="193" t="e">
        <f t="shared" si="37"/>
        <v>#N/A</v>
      </c>
      <c r="PM23" s="193" t="e">
        <f t="shared" si="261"/>
        <v>#N/A</v>
      </c>
      <c r="PN23" s="193" t="e">
        <f t="shared" si="261"/>
        <v>#N/A</v>
      </c>
      <c r="PO23" s="193" t="e">
        <f t="shared" si="261"/>
        <v>#N/A</v>
      </c>
      <c r="PP23" s="193" t="e">
        <f t="shared" si="261"/>
        <v>#N/A</v>
      </c>
      <c r="PQ23" s="193" t="e">
        <f t="shared" si="261"/>
        <v>#N/A</v>
      </c>
      <c r="PR23" s="193" t="e">
        <f t="shared" si="261"/>
        <v>#N/A</v>
      </c>
      <c r="PS23" s="193" t="e">
        <f t="shared" si="261"/>
        <v>#N/A</v>
      </c>
      <c r="PT23" s="193" t="e">
        <f t="shared" si="261"/>
        <v>#N/A</v>
      </c>
    </row>
    <row r="24" spans="1:436" hidden="1" x14ac:dyDescent="0.45">
      <c r="A24" s="20">
        <v>21</v>
      </c>
      <c r="B24" s="101" t="str">
        <f t="shared" si="15"/>
        <v/>
      </c>
      <c r="C24" s="115"/>
      <c r="D24" s="101" t="str">
        <f t="shared" si="16"/>
        <v/>
      </c>
      <c r="E24" s="110" t="str">
        <f t="shared" si="17"/>
        <v/>
      </c>
      <c r="F24" s="21" t="str">
        <f t="shared" si="18"/>
        <v/>
      </c>
      <c r="G24" s="22" t="str">
        <f t="shared" si="19"/>
        <v/>
      </c>
      <c r="H24" s="23" t="str">
        <f>IF(F24="","",IF(OR($F24&lt;Skew!$B$3,$F24=Skew!$B$3),IF($F24&gt;Skew!$C$3,Skew!$A$3,IF($F24&gt;Skew!$C$4,Skew!$A$4,IF($F24&gt;Skew!$C$5,Skew!$A$5,IF($F24&gt;Skew!$C$6,Skew!$A$6,IF($F24&gt;Skew!$C$7,Skew!$A$7,IF($F24&gt;Skew!$C$8,Skew!$A$8,IF($F24&gt;Skew!$C$9,Skew!$A$9,IF($F24&gt;Skew!$C$10,Skew!$A$10,IF($F24&gt;Skew!$C$11,Skew!$A$11,IF($F24&gt;Skew!$C$12,Skew!$A$12,IF($F24&gt;Skew!$C$13,Skew!$A$13,IF($F24&gt;Skew!$C$14,Skew!$A$14,IF($F24&gt;Skew!$C$15,Skew!$A$15,IF($F24&gt;Skew!$C$16,Skew!$A$16,Skew!$A$17)
)))))))))))))))</f>
        <v/>
      </c>
      <c r="I24" s="22" t="str">
        <f>IF(F24="","",MATCH(H24,Skew!$A$3:$A$17,0))</f>
        <v/>
      </c>
      <c r="J24" s="22" t="str">
        <f t="shared" si="20"/>
        <v/>
      </c>
      <c r="K24" s="24"/>
      <c r="L24" s="22" t="str">
        <f>IF(OR(F24="",K24=""),"",MATCH(K24,Confidence!$A$3:$A$12,0))</f>
        <v/>
      </c>
      <c r="M24" s="25" t="str">
        <f t="shared" si="21"/>
        <v/>
      </c>
      <c r="N24" s="25" t="str">
        <f t="shared" si="22"/>
        <v/>
      </c>
      <c r="O24" s="22"/>
      <c r="P24" s="102" t="str">
        <f t="shared" si="23"/>
        <v/>
      </c>
      <c r="Q24" s="102" t="str">
        <f t="shared" si="24"/>
        <v/>
      </c>
      <c r="R24" s="37" t="str">
        <f t="shared" si="25"/>
        <v/>
      </c>
      <c r="S24" s="115"/>
      <c r="T24" s="204" t="str">
        <f>IF(AND(B24&gt;0,C24&gt;0,D24&gt;0,M24&gt;0,N24&gt;0,S24&gt;0,NOT(K24="")),ABS(VLOOKUP($S$1,VLookups!$A$30:$B$31,2,FALSE)-_xlfn.BETA.DIST(S24,IF(G24="L",N24,M24),IF(G24="L",M24,N24),TRUE,B24,D24)),"")</f>
        <v/>
      </c>
      <c r="U24" s="112" t="str">
        <f>IF(OR($M24="",$N24=""),"",_xlfn.BETA.INV(ABS(VLOOKUP($S$1,VLookups!$A$30:$B$31,2,FALSE)-U$3),IF($G24="L",$N24,$M24),IF($G24="L",$M24,$N24),$B24,$D24))</f>
        <v/>
      </c>
      <c r="V24" s="113" t="str">
        <f>IF(OR($M24="",$N24=""),"",_xlfn.BETA.INV(ABS(VLOOKUP($S$1,VLookups!$A$30:$B$31,2,FALSE)-V$3),IF($G24="L",$N24,$M24),IF($G24="L",$M24,$N24),$B24,$D24))</f>
        <v/>
      </c>
      <c r="W24" s="112" t="str">
        <f>IF(OR($M24="",$N24=""),"",_xlfn.BETA.INV(ABS(VLOOKUP($S$1,VLookups!$A$30:$B$31,2,FALSE)-W$3),IF($G24="L",$N24,$M24),IF($G24="L",$M24,$N24),$B24,$D24))</f>
        <v/>
      </c>
      <c r="X24" s="113" t="str">
        <f>IF(OR($M24="",$N24=""),"",_xlfn.BETA.INV(ABS(VLOOKUP($S$1,VLookups!$A$30:$B$31,2,FALSE)-X$3),IF($G24="L",$N24,$M24),IF($G24="L",$M24,$N24),$B24,$D24))</f>
        <v/>
      </c>
      <c r="Y24" s="112" t="str">
        <f>IF(OR($M24="",$N24=""),"",_xlfn.BETA.INV(ABS(VLOOKUP($S$1,VLookups!$A$30:$B$31,2,FALSE)-Y$3),IF($G24="L",$N24,$M24),IF($G24="L",$M24,$N24),$B24,$D24))</f>
        <v/>
      </c>
      <c r="Z24" s="113" t="str">
        <f>IF(OR($M24="",$N24=""),"",_xlfn.BETA.INV(ABS(VLOOKUP($S$1,VLookups!$A$30:$B$31,2,FALSE)-Z$3),IF($G24="L",$N24,$M24),IF($G24="L",$M24,$N24),$B24,$D24))</f>
        <v/>
      </c>
      <c r="AA24" s="112" t="str">
        <f>IF(OR($M24="",$N24=""),"",_xlfn.BETA.INV(ABS(VLOOKUP($S$1,VLookups!$A$30:$B$31,2,FALSE)-AA$3),IF($G24="L",$N24,$M24),IF($G24="L",$M24,$N24),$B24,$D24))</f>
        <v/>
      </c>
      <c r="AB24" s="113" t="str">
        <f>IF(OR($M24="",$N24=""),"",_xlfn.BETA.INV(ABS(VLOOKUP($S$1,VLookups!$A$30:$B$31,2,FALSE)-AB$3),IF($G24="L",$N24,$M24),IF($G24="L",$M24,$N24),$B24,$D24))</f>
        <v/>
      </c>
      <c r="AC24" s="112" t="str">
        <f>IF(OR($M24="",$N24=""),"",_xlfn.BETA.INV(ABS(VLOOKUP($S$1,VLookups!$A$30:$B$31,2,FALSE)-AC$3),IF($G24="L",$N24,$M24),IF($G24="L",$M24,$N24),$B24,$D24))</f>
        <v/>
      </c>
      <c r="AD24" s="113" t="str">
        <f>IF(OR($M24="",$N24=""),"",_xlfn.BETA.INV(ABS(VLOOKUP($S$1,VLookups!$A$30:$B$31,2,FALSE)-AD$3),IF($G24="L",$N24,$M24),IF($G24="L",$M24,$N24),$B24,$D24))</f>
        <v/>
      </c>
      <c r="AE24" s="112" t="str">
        <f>IF(OR($M24="",$N24=""),"",_xlfn.BETA.INV(ABS(VLOOKUP($S$1,VLookups!$A$30:$B$31,2,FALSE)-AE$3),IF($G24="L",$N24,$M24),IF($G24="L",$M24,$N24),$B24,$D24))</f>
        <v/>
      </c>
      <c r="AF24" s="113" t="str">
        <f>IF(OR($M24="",$N24=""),"",_xlfn.BETA.INV(ABS(VLOOKUP($S$1,VLookups!$A$30:$B$31,2,FALSE)-AF$3),IF($G24="L",$N24,$M24),IF($G24="L",$M24,$N24),$B24,$D24))</f>
        <v/>
      </c>
      <c r="AG24" s="15"/>
      <c r="AH24" s="194" t="str">
        <f t="shared" si="26"/>
        <v/>
      </c>
      <c r="AI24" s="192" t="str">
        <f t="shared" si="27"/>
        <v/>
      </c>
      <c r="AJ24" s="177" t="str">
        <f t="shared" ref="AJ24" si="271">IF(ISNONTEXT($AH24),AI24+$AH24,"")</f>
        <v/>
      </c>
      <c r="AK24" s="177" t="str">
        <f t="shared" si="39"/>
        <v/>
      </c>
      <c r="AL24" s="177" t="str">
        <f t="shared" si="40"/>
        <v/>
      </c>
      <c r="AM24" s="177" t="str">
        <f t="shared" si="41"/>
        <v/>
      </c>
      <c r="AN24" s="177" t="str">
        <f t="shared" si="42"/>
        <v/>
      </c>
      <c r="AO24" s="177" t="str">
        <f t="shared" si="43"/>
        <v/>
      </c>
      <c r="AP24" s="177" t="str">
        <f t="shared" si="44"/>
        <v/>
      </c>
      <c r="AQ24" s="177" t="str">
        <f t="shared" si="45"/>
        <v/>
      </c>
      <c r="AR24" s="177" t="str">
        <f t="shared" si="46"/>
        <v/>
      </c>
      <c r="AS24" s="177" t="str">
        <f t="shared" si="47"/>
        <v/>
      </c>
      <c r="AT24" s="177" t="str">
        <f t="shared" si="48"/>
        <v/>
      </c>
      <c r="AU24" s="177" t="str">
        <f t="shared" si="49"/>
        <v/>
      </c>
      <c r="AV24" s="177" t="str">
        <f t="shared" si="50"/>
        <v/>
      </c>
      <c r="AW24" s="177" t="str">
        <f t="shared" si="51"/>
        <v/>
      </c>
      <c r="AX24" s="177" t="str">
        <f t="shared" si="52"/>
        <v/>
      </c>
      <c r="AY24" s="177" t="str">
        <f t="shared" si="53"/>
        <v/>
      </c>
      <c r="AZ24" s="177" t="str">
        <f t="shared" si="54"/>
        <v/>
      </c>
      <c r="BA24" s="177" t="str">
        <f t="shared" si="55"/>
        <v/>
      </c>
      <c r="BB24" s="177" t="str">
        <f t="shared" si="56"/>
        <v/>
      </c>
      <c r="BC24" s="177" t="str">
        <f t="shared" si="57"/>
        <v/>
      </c>
      <c r="BD24" s="177" t="str">
        <f t="shared" si="58"/>
        <v/>
      </c>
      <c r="BE24" s="177" t="str">
        <f t="shared" si="59"/>
        <v/>
      </c>
      <c r="BF24" s="177" t="str">
        <f t="shared" si="60"/>
        <v/>
      </c>
      <c r="BG24" s="177" t="str">
        <f t="shared" si="61"/>
        <v/>
      </c>
      <c r="BH24" s="177" t="str">
        <f t="shared" si="62"/>
        <v/>
      </c>
      <c r="BI24" s="177" t="str">
        <f t="shared" si="63"/>
        <v/>
      </c>
      <c r="BJ24" s="177" t="str">
        <f t="shared" si="64"/>
        <v/>
      </c>
      <c r="BK24" s="177" t="str">
        <f t="shared" si="65"/>
        <v/>
      </c>
      <c r="BL24" s="177" t="str">
        <f t="shared" si="66"/>
        <v/>
      </c>
      <c r="BM24" s="177" t="str">
        <f t="shared" si="67"/>
        <v/>
      </c>
      <c r="BN24" s="177" t="str">
        <f t="shared" si="68"/>
        <v/>
      </c>
      <c r="BO24" s="177" t="str">
        <f t="shared" si="69"/>
        <v/>
      </c>
      <c r="BP24" s="177" t="str">
        <f t="shared" si="70"/>
        <v/>
      </c>
      <c r="BQ24" s="177" t="str">
        <f t="shared" si="71"/>
        <v/>
      </c>
      <c r="BR24" s="177" t="str">
        <f t="shared" si="72"/>
        <v/>
      </c>
      <c r="BS24" s="177" t="str">
        <f t="shared" si="73"/>
        <v/>
      </c>
      <c r="BT24" s="177" t="str">
        <f t="shared" si="74"/>
        <v/>
      </c>
      <c r="BU24" s="177" t="str">
        <f t="shared" si="75"/>
        <v/>
      </c>
      <c r="BV24" s="177" t="str">
        <f t="shared" si="76"/>
        <v/>
      </c>
      <c r="BW24" s="177" t="str">
        <f t="shared" si="77"/>
        <v/>
      </c>
      <c r="BX24" s="177" t="str">
        <f t="shared" si="78"/>
        <v/>
      </c>
      <c r="BY24" s="177" t="str">
        <f t="shared" si="79"/>
        <v/>
      </c>
      <c r="BZ24" s="177" t="str">
        <f t="shared" si="80"/>
        <v/>
      </c>
      <c r="CA24" s="177" t="str">
        <f t="shared" si="81"/>
        <v/>
      </c>
      <c r="CB24" s="177" t="str">
        <f t="shared" si="82"/>
        <v/>
      </c>
      <c r="CC24" s="177" t="str">
        <f t="shared" si="83"/>
        <v/>
      </c>
      <c r="CD24" s="177" t="str">
        <f t="shared" si="84"/>
        <v/>
      </c>
      <c r="CE24" s="177" t="str">
        <f t="shared" si="85"/>
        <v/>
      </c>
      <c r="CF24" s="177" t="str">
        <f t="shared" si="86"/>
        <v/>
      </c>
      <c r="CG24" s="177" t="str">
        <f t="shared" si="87"/>
        <v/>
      </c>
      <c r="CH24" s="177" t="str">
        <f t="shared" si="88"/>
        <v/>
      </c>
      <c r="CI24" s="177" t="str">
        <f t="shared" si="89"/>
        <v/>
      </c>
      <c r="CJ24" s="177" t="str">
        <f t="shared" si="90"/>
        <v/>
      </c>
      <c r="CK24" s="177" t="str">
        <f t="shared" si="91"/>
        <v/>
      </c>
      <c r="CL24" s="177" t="str">
        <f t="shared" si="92"/>
        <v/>
      </c>
      <c r="CM24" s="177" t="str">
        <f t="shared" si="93"/>
        <v/>
      </c>
      <c r="CN24" s="177" t="str">
        <f t="shared" si="94"/>
        <v/>
      </c>
      <c r="CO24" s="177" t="str">
        <f t="shared" si="95"/>
        <v/>
      </c>
      <c r="CP24" s="177" t="str">
        <f t="shared" si="96"/>
        <v/>
      </c>
      <c r="CQ24" s="177" t="str">
        <f t="shared" si="97"/>
        <v/>
      </c>
      <c r="CR24" s="177" t="str">
        <f t="shared" si="98"/>
        <v/>
      </c>
      <c r="CS24" s="177" t="str">
        <f t="shared" si="99"/>
        <v/>
      </c>
      <c r="CT24" s="177" t="str">
        <f t="shared" si="100"/>
        <v/>
      </c>
      <c r="CU24" s="177" t="str">
        <f t="shared" si="101"/>
        <v/>
      </c>
      <c r="CV24" s="177" t="str">
        <f t="shared" si="32"/>
        <v/>
      </c>
      <c r="CW24" s="177" t="str">
        <f t="shared" si="102"/>
        <v/>
      </c>
      <c r="CX24" s="177" t="str">
        <f t="shared" si="103"/>
        <v/>
      </c>
      <c r="CY24" s="177" t="str">
        <f t="shared" si="104"/>
        <v/>
      </c>
      <c r="CZ24" s="177" t="str">
        <f t="shared" si="105"/>
        <v/>
      </c>
      <c r="DA24" s="177" t="str">
        <f t="shared" si="106"/>
        <v/>
      </c>
      <c r="DB24" s="177" t="str">
        <f t="shared" si="107"/>
        <v/>
      </c>
      <c r="DC24" s="177" t="str">
        <f t="shared" si="108"/>
        <v/>
      </c>
      <c r="DD24" s="177" t="str">
        <f t="shared" si="109"/>
        <v/>
      </c>
      <c r="DE24" s="177" t="str">
        <f t="shared" si="110"/>
        <v/>
      </c>
      <c r="DF24" s="177" t="str">
        <f t="shared" si="111"/>
        <v/>
      </c>
      <c r="DG24" s="177" t="str">
        <f t="shared" si="112"/>
        <v/>
      </c>
      <c r="DH24" s="177" t="str">
        <f t="shared" si="113"/>
        <v/>
      </c>
      <c r="DI24" s="177" t="str">
        <f t="shared" si="114"/>
        <v/>
      </c>
      <c r="DJ24" s="177" t="str">
        <f t="shared" si="115"/>
        <v/>
      </c>
      <c r="DK24" s="177" t="str">
        <f t="shared" si="116"/>
        <v/>
      </c>
      <c r="DL24" s="177" t="str">
        <f t="shared" si="117"/>
        <v/>
      </c>
      <c r="DM24" s="177" t="str">
        <f t="shared" si="118"/>
        <v/>
      </c>
      <c r="DN24" s="177" t="str">
        <f t="shared" si="119"/>
        <v/>
      </c>
      <c r="DO24" s="177" t="str">
        <f t="shared" si="120"/>
        <v/>
      </c>
      <c r="DP24" s="177" t="str">
        <f t="shared" si="121"/>
        <v/>
      </c>
      <c r="DQ24" s="177" t="str">
        <f t="shared" si="122"/>
        <v/>
      </c>
      <c r="DR24" s="177" t="str">
        <f t="shared" si="123"/>
        <v/>
      </c>
      <c r="DS24" s="177" t="str">
        <f t="shared" si="124"/>
        <v/>
      </c>
      <c r="DT24" s="177" t="str">
        <f t="shared" si="125"/>
        <v/>
      </c>
      <c r="DU24" s="177" t="str">
        <f t="shared" si="126"/>
        <v/>
      </c>
      <c r="DV24" s="177" t="str">
        <f t="shared" si="127"/>
        <v/>
      </c>
      <c r="DW24" s="177" t="str">
        <f t="shared" si="128"/>
        <v/>
      </c>
      <c r="DX24" s="177" t="str">
        <f t="shared" si="129"/>
        <v/>
      </c>
      <c r="DY24" s="177" t="str">
        <f t="shared" si="130"/>
        <v/>
      </c>
      <c r="DZ24" s="177" t="str">
        <f t="shared" si="131"/>
        <v/>
      </c>
      <c r="EA24" s="177" t="str">
        <f t="shared" si="132"/>
        <v/>
      </c>
      <c r="EB24" s="177" t="str">
        <f t="shared" si="133"/>
        <v/>
      </c>
      <c r="EC24" s="177" t="str">
        <f t="shared" si="134"/>
        <v/>
      </c>
      <c r="ED24" s="177" t="str">
        <f t="shared" si="135"/>
        <v/>
      </c>
      <c r="EE24" s="177" t="str">
        <f t="shared" si="136"/>
        <v/>
      </c>
      <c r="EF24" s="177" t="str">
        <f t="shared" si="137"/>
        <v/>
      </c>
      <c r="EG24" s="177" t="str">
        <f t="shared" si="138"/>
        <v/>
      </c>
      <c r="EH24" s="177" t="str">
        <f t="shared" si="139"/>
        <v/>
      </c>
      <c r="EI24" s="177" t="str">
        <f t="shared" si="140"/>
        <v/>
      </c>
      <c r="EJ24" s="177" t="str">
        <f t="shared" si="141"/>
        <v/>
      </c>
      <c r="EK24" s="177" t="str">
        <f t="shared" si="142"/>
        <v/>
      </c>
      <c r="EL24" s="177" t="str">
        <f t="shared" si="143"/>
        <v/>
      </c>
      <c r="EM24" s="177" t="str">
        <f t="shared" si="144"/>
        <v/>
      </c>
      <c r="EN24" s="177" t="str">
        <f t="shared" si="145"/>
        <v/>
      </c>
      <c r="EO24" s="177" t="str">
        <f t="shared" si="146"/>
        <v/>
      </c>
      <c r="EP24" s="177" t="str">
        <f t="shared" si="147"/>
        <v/>
      </c>
      <c r="EQ24" s="177" t="str">
        <f t="shared" si="148"/>
        <v/>
      </c>
      <c r="ER24" s="177" t="str">
        <f t="shared" si="149"/>
        <v/>
      </c>
      <c r="ES24" s="177" t="str">
        <f t="shared" si="150"/>
        <v/>
      </c>
      <c r="ET24" s="177" t="str">
        <f t="shared" si="151"/>
        <v/>
      </c>
      <c r="EU24" s="177" t="str">
        <f t="shared" si="152"/>
        <v/>
      </c>
      <c r="EV24" s="177" t="str">
        <f t="shared" si="153"/>
        <v/>
      </c>
      <c r="EW24" s="177" t="str">
        <f t="shared" si="154"/>
        <v/>
      </c>
      <c r="EX24" s="177" t="str">
        <f t="shared" si="155"/>
        <v/>
      </c>
      <c r="EY24" s="177" t="str">
        <f t="shared" si="156"/>
        <v/>
      </c>
      <c r="EZ24" s="177" t="str">
        <f t="shared" si="157"/>
        <v/>
      </c>
      <c r="FA24" s="177" t="str">
        <f t="shared" si="158"/>
        <v/>
      </c>
      <c r="FB24" s="177" t="str">
        <f t="shared" si="159"/>
        <v/>
      </c>
      <c r="FC24" s="177" t="str">
        <f t="shared" si="160"/>
        <v/>
      </c>
      <c r="FD24" s="177" t="str">
        <f t="shared" si="161"/>
        <v/>
      </c>
      <c r="FE24" s="177" t="str">
        <f t="shared" si="162"/>
        <v/>
      </c>
      <c r="FF24" s="177" t="str">
        <f t="shared" si="163"/>
        <v/>
      </c>
      <c r="FG24" s="177" t="str">
        <f t="shared" si="164"/>
        <v/>
      </c>
      <c r="FH24" s="177" t="str">
        <f t="shared" si="33"/>
        <v/>
      </c>
      <c r="FI24" s="177" t="str">
        <f t="shared" si="165"/>
        <v/>
      </c>
      <c r="FJ24" s="177" t="str">
        <f t="shared" si="166"/>
        <v/>
      </c>
      <c r="FK24" s="177" t="str">
        <f t="shared" si="167"/>
        <v/>
      </c>
      <c r="FL24" s="177" t="str">
        <f t="shared" si="168"/>
        <v/>
      </c>
      <c r="FM24" s="177" t="str">
        <f t="shared" si="169"/>
        <v/>
      </c>
      <c r="FN24" s="177" t="str">
        <f t="shared" si="170"/>
        <v/>
      </c>
      <c r="FO24" s="177" t="str">
        <f t="shared" si="171"/>
        <v/>
      </c>
      <c r="FP24" s="177" t="str">
        <f t="shared" si="172"/>
        <v/>
      </c>
      <c r="FQ24" s="177" t="str">
        <f t="shared" si="173"/>
        <v/>
      </c>
      <c r="FR24" s="177" t="str">
        <f t="shared" si="174"/>
        <v/>
      </c>
      <c r="FS24" s="177" t="str">
        <f t="shared" si="175"/>
        <v/>
      </c>
      <c r="FT24" s="177" t="str">
        <f t="shared" si="176"/>
        <v/>
      </c>
      <c r="FU24" s="177" t="str">
        <f t="shared" si="177"/>
        <v/>
      </c>
      <c r="FV24" s="177" t="str">
        <f t="shared" si="178"/>
        <v/>
      </c>
      <c r="FW24" s="177" t="str">
        <f t="shared" si="179"/>
        <v/>
      </c>
      <c r="FX24" s="177" t="str">
        <f t="shared" si="180"/>
        <v/>
      </c>
      <c r="FY24" s="177" t="str">
        <f t="shared" si="181"/>
        <v/>
      </c>
      <c r="FZ24" s="177" t="str">
        <f t="shared" si="182"/>
        <v/>
      </c>
      <c r="GA24" s="177" t="str">
        <f t="shared" si="183"/>
        <v/>
      </c>
      <c r="GB24" s="177" t="str">
        <f t="shared" si="184"/>
        <v/>
      </c>
      <c r="GC24" s="177" t="str">
        <f t="shared" si="185"/>
        <v/>
      </c>
      <c r="GD24" s="177" t="str">
        <f t="shared" si="186"/>
        <v/>
      </c>
      <c r="GE24" s="177" t="str">
        <f t="shared" si="187"/>
        <v/>
      </c>
      <c r="GF24" s="177" t="str">
        <f t="shared" si="188"/>
        <v/>
      </c>
      <c r="GG24" s="177" t="str">
        <f t="shared" si="189"/>
        <v/>
      </c>
      <c r="GH24" s="177" t="str">
        <f t="shared" si="190"/>
        <v/>
      </c>
      <c r="GI24" s="177" t="str">
        <f t="shared" si="191"/>
        <v/>
      </c>
      <c r="GJ24" s="177" t="str">
        <f t="shared" si="192"/>
        <v/>
      </c>
      <c r="GK24" s="177" t="str">
        <f t="shared" si="193"/>
        <v/>
      </c>
      <c r="GL24" s="177" t="str">
        <f t="shared" si="194"/>
        <v/>
      </c>
      <c r="GM24" s="177" t="str">
        <f t="shared" si="195"/>
        <v/>
      </c>
      <c r="GN24" s="177" t="str">
        <f t="shared" si="196"/>
        <v/>
      </c>
      <c r="GO24" s="177" t="str">
        <f t="shared" si="197"/>
        <v/>
      </c>
      <c r="GP24" s="177" t="str">
        <f t="shared" si="198"/>
        <v/>
      </c>
      <c r="GQ24" s="177" t="str">
        <f t="shared" si="199"/>
        <v/>
      </c>
      <c r="GR24" s="177" t="str">
        <f t="shared" si="200"/>
        <v/>
      </c>
      <c r="GS24" s="177" t="str">
        <f t="shared" si="201"/>
        <v/>
      </c>
      <c r="GT24" s="177" t="str">
        <f t="shared" si="202"/>
        <v/>
      </c>
      <c r="GU24" s="177" t="str">
        <f t="shared" si="203"/>
        <v/>
      </c>
      <c r="GV24" s="177" t="str">
        <f t="shared" si="204"/>
        <v/>
      </c>
      <c r="GW24" s="177" t="str">
        <f t="shared" si="205"/>
        <v/>
      </c>
      <c r="GX24" s="177" t="str">
        <f t="shared" si="206"/>
        <v/>
      </c>
      <c r="GY24" s="177" t="str">
        <f t="shared" si="207"/>
        <v/>
      </c>
      <c r="GZ24" s="177" t="str">
        <f t="shared" si="208"/>
        <v/>
      </c>
      <c r="HA24" s="177" t="str">
        <f t="shared" si="209"/>
        <v/>
      </c>
      <c r="HB24" s="177" t="str">
        <f t="shared" si="210"/>
        <v/>
      </c>
      <c r="HC24" s="177" t="str">
        <f t="shared" si="211"/>
        <v/>
      </c>
      <c r="HD24" s="177" t="str">
        <f t="shared" si="212"/>
        <v/>
      </c>
      <c r="HE24" s="177" t="str">
        <f t="shared" si="213"/>
        <v/>
      </c>
      <c r="HF24" s="177" t="str">
        <f t="shared" si="214"/>
        <v/>
      </c>
      <c r="HG24" s="177" t="str">
        <f t="shared" si="215"/>
        <v/>
      </c>
      <c r="HH24" s="177" t="str">
        <f t="shared" si="216"/>
        <v/>
      </c>
      <c r="HI24" s="177" t="str">
        <f t="shared" si="217"/>
        <v/>
      </c>
      <c r="HJ24" s="177" t="str">
        <f t="shared" si="218"/>
        <v/>
      </c>
      <c r="HK24" s="177" t="str">
        <f t="shared" si="219"/>
        <v/>
      </c>
      <c r="HL24" s="177" t="str">
        <f t="shared" si="220"/>
        <v/>
      </c>
      <c r="HM24" s="177" t="str">
        <f t="shared" si="221"/>
        <v/>
      </c>
      <c r="HN24" s="177" t="str">
        <f t="shared" si="222"/>
        <v/>
      </c>
      <c r="HO24" s="177" t="str">
        <f t="shared" si="223"/>
        <v/>
      </c>
      <c r="HP24" s="177" t="str">
        <f t="shared" si="224"/>
        <v/>
      </c>
      <c r="HQ24" s="177" t="str">
        <f t="shared" si="225"/>
        <v/>
      </c>
      <c r="HR24" s="177" t="str">
        <f t="shared" si="226"/>
        <v/>
      </c>
      <c r="HS24" s="177" t="str">
        <f t="shared" si="227"/>
        <v/>
      </c>
      <c r="HT24" s="177" t="str">
        <f t="shared" si="34"/>
        <v/>
      </c>
      <c r="HU24" s="177" t="str">
        <f t="shared" si="255"/>
        <v/>
      </c>
      <c r="HV24" s="177" t="str">
        <f t="shared" si="256"/>
        <v/>
      </c>
      <c r="HW24" s="177" t="str">
        <f t="shared" si="257"/>
        <v/>
      </c>
      <c r="HX24" s="177" t="str">
        <f t="shared" si="258"/>
        <v/>
      </c>
      <c r="HY24" s="177" t="str">
        <f t="shared" si="259"/>
        <v/>
      </c>
      <c r="HZ24" s="177" t="str">
        <f t="shared" si="260"/>
        <v/>
      </c>
      <c r="IA24" s="192" t="str">
        <f t="shared" si="29"/>
        <v/>
      </c>
      <c r="IB24" s="193" t="e">
        <f t="shared" si="10"/>
        <v>#N/A</v>
      </c>
      <c r="IC24" s="193" t="e">
        <f t="shared" si="239"/>
        <v>#N/A</v>
      </c>
      <c r="ID24" s="193" t="e">
        <f t="shared" si="239"/>
        <v>#N/A</v>
      </c>
      <c r="IE24" s="193" t="e">
        <f t="shared" si="239"/>
        <v>#N/A</v>
      </c>
      <c r="IF24" s="193" t="e">
        <f t="shared" si="249"/>
        <v>#N/A</v>
      </c>
      <c r="IG24" s="193" t="e">
        <f t="shared" si="249"/>
        <v>#N/A</v>
      </c>
      <c r="IH24" s="193" t="e">
        <f t="shared" si="249"/>
        <v>#N/A</v>
      </c>
      <c r="II24" s="193" t="e">
        <f t="shared" si="249"/>
        <v>#N/A</v>
      </c>
      <c r="IJ24" s="193" t="e">
        <f t="shared" si="249"/>
        <v>#N/A</v>
      </c>
      <c r="IK24" s="193" t="e">
        <f t="shared" si="249"/>
        <v>#N/A</v>
      </c>
      <c r="IL24" s="193" t="e">
        <f t="shared" si="249"/>
        <v>#N/A</v>
      </c>
      <c r="IM24" s="193" t="e">
        <f t="shared" si="249"/>
        <v>#N/A</v>
      </c>
      <c r="IN24" s="193" t="e">
        <f t="shared" si="249"/>
        <v>#N/A</v>
      </c>
      <c r="IO24" s="193" t="e">
        <f t="shared" si="249"/>
        <v>#N/A</v>
      </c>
      <c r="IP24" s="193" t="e">
        <f t="shared" si="249"/>
        <v>#N/A</v>
      </c>
      <c r="IQ24" s="193" t="e">
        <f t="shared" si="249"/>
        <v>#N/A</v>
      </c>
      <c r="IR24" s="193" t="e">
        <f t="shared" si="249"/>
        <v>#N/A</v>
      </c>
      <c r="IS24" s="193" t="e">
        <f t="shared" si="249"/>
        <v>#N/A</v>
      </c>
      <c r="IT24" s="193" t="e">
        <f t="shared" si="249"/>
        <v>#N/A</v>
      </c>
      <c r="IU24" s="193" t="e">
        <f t="shared" si="267"/>
        <v>#N/A</v>
      </c>
      <c r="IV24" s="193" t="e">
        <f t="shared" si="267"/>
        <v>#N/A</v>
      </c>
      <c r="IW24" s="193" t="e">
        <f t="shared" si="267"/>
        <v>#N/A</v>
      </c>
      <c r="IX24" s="193" t="e">
        <f t="shared" si="267"/>
        <v>#N/A</v>
      </c>
      <c r="IY24" s="193" t="e">
        <f t="shared" si="267"/>
        <v>#N/A</v>
      </c>
      <c r="IZ24" s="193" t="e">
        <f t="shared" si="267"/>
        <v>#N/A</v>
      </c>
      <c r="JA24" s="193" t="e">
        <f t="shared" si="267"/>
        <v>#N/A</v>
      </c>
      <c r="JB24" s="193" t="e">
        <f t="shared" si="267"/>
        <v>#N/A</v>
      </c>
      <c r="JC24" s="193" t="e">
        <f t="shared" si="267"/>
        <v>#N/A</v>
      </c>
      <c r="JD24" s="193" t="e">
        <f t="shared" si="267"/>
        <v>#N/A</v>
      </c>
      <c r="JE24" s="193" t="e">
        <f t="shared" si="267"/>
        <v>#N/A</v>
      </c>
      <c r="JF24" s="193" t="e">
        <f t="shared" si="267"/>
        <v>#N/A</v>
      </c>
      <c r="JG24" s="193" t="e">
        <f t="shared" si="267"/>
        <v>#N/A</v>
      </c>
      <c r="JH24" s="193" t="e">
        <f t="shared" si="267"/>
        <v>#N/A</v>
      </c>
      <c r="JI24" s="193" t="e">
        <f t="shared" si="267"/>
        <v>#N/A</v>
      </c>
      <c r="JJ24" s="193" t="e">
        <f t="shared" si="267"/>
        <v>#N/A</v>
      </c>
      <c r="JK24" s="193" t="e">
        <f t="shared" si="267"/>
        <v>#N/A</v>
      </c>
      <c r="JL24" s="193" t="e">
        <f t="shared" si="267"/>
        <v>#N/A</v>
      </c>
      <c r="JM24" s="193" t="e">
        <f t="shared" si="267"/>
        <v>#N/A</v>
      </c>
      <c r="JN24" s="193" t="e">
        <f t="shared" si="267"/>
        <v>#N/A</v>
      </c>
      <c r="JO24" s="193" t="e">
        <f t="shared" si="267"/>
        <v>#N/A</v>
      </c>
      <c r="JP24" s="193" t="e">
        <f t="shared" si="267"/>
        <v>#N/A</v>
      </c>
      <c r="JQ24" s="193" t="e">
        <f t="shared" si="267"/>
        <v>#N/A</v>
      </c>
      <c r="JR24" s="193" t="e">
        <f t="shared" si="267"/>
        <v>#N/A</v>
      </c>
      <c r="JS24" s="193" t="e">
        <f t="shared" si="267"/>
        <v>#N/A</v>
      </c>
      <c r="JT24" s="193" t="e">
        <f t="shared" si="267"/>
        <v>#N/A</v>
      </c>
      <c r="JU24" s="193" t="e">
        <f t="shared" si="267"/>
        <v>#N/A</v>
      </c>
      <c r="JV24" s="193" t="e">
        <f t="shared" si="267"/>
        <v>#N/A</v>
      </c>
      <c r="JW24" s="193" t="e">
        <f t="shared" si="267"/>
        <v>#N/A</v>
      </c>
      <c r="JX24" s="193" t="e">
        <f t="shared" si="267"/>
        <v>#N/A</v>
      </c>
      <c r="JY24" s="193" t="e">
        <f t="shared" si="263"/>
        <v>#N/A</v>
      </c>
      <c r="JZ24" s="193" t="e">
        <f t="shared" si="263"/>
        <v>#N/A</v>
      </c>
      <c r="KA24" s="193" t="e">
        <f t="shared" si="263"/>
        <v>#N/A</v>
      </c>
      <c r="KB24" s="193" t="e">
        <f t="shared" si="263"/>
        <v>#N/A</v>
      </c>
      <c r="KC24" s="193" t="e">
        <f t="shared" si="263"/>
        <v>#N/A</v>
      </c>
      <c r="KD24" s="193" t="e">
        <f t="shared" si="263"/>
        <v>#N/A</v>
      </c>
      <c r="KE24" s="193" t="e">
        <f t="shared" si="263"/>
        <v>#N/A</v>
      </c>
      <c r="KF24" s="193" t="e">
        <f t="shared" si="263"/>
        <v>#N/A</v>
      </c>
      <c r="KG24" s="193" t="e">
        <f t="shared" si="263"/>
        <v>#N/A</v>
      </c>
      <c r="KH24" s="193" t="e">
        <f t="shared" si="263"/>
        <v>#N/A</v>
      </c>
      <c r="KI24" s="193" t="e">
        <f t="shared" si="263"/>
        <v>#N/A</v>
      </c>
      <c r="KJ24" s="193" t="e">
        <f t="shared" si="263"/>
        <v>#N/A</v>
      </c>
      <c r="KK24" s="193" t="e">
        <f t="shared" si="263"/>
        <v>#N/A</v>
      </c>
      <c r="KL24" s="193" t="e">
        <f t="shared" si="263"/>
        <v>#N/A</v>
      </c>
      <c r="KM24" s="193" t="e">
        <f t="shared" si="263"/>
        <v>#N/A</v>
      </c>
      <c r="KN24" s="193" t="e">
        <f t="shared" si="35"/>
        <v>#N/A</v>
      </c>
      <c r="KO24" s="193" t="e">
        <f t="shared" si="240"/>
        <v>#N/A</v>
      </c>
      <c r="KP24" s="193" t="e">
        <f t="shared" si="240"/>
        <v>#N/A</v>
      </c>
      <c r="KQ24" s="193" t="e">
        <f t="shared" si="240"/>
        <v>#N/A</v>
      </c>
      <c r="KR24" s="193" t="e">
        <f t="shared" si="250"/>
        <v>#N/A</v>
      </c>
      <c r="KS24" s="193" t="e">
        <f t="shared" si="250"/>
        <v>#N/A</v>
      </c>
      <c r="KT24" s="193" t="e">
        <f t="shared" si="250"/>
        <v>#N/A</v>
      </c>
      <c r="KU24" s="193" t="e">
        <f t="shared" si="250"/>
        <v>#N/A</v>
      </c>
      <c r="KV24" s="193" t="e">
        <f t="shared" si="250"/>
        <v>#N/A</v>
      </c>
      <c r="KW24" s="193" t="e">
        <f t="shared" si="250"/>
        <v>#N/A</v>
      </c>
      <c r="KX24" s="193" t="e">
        <f t="shared" si="250"/>
        <v>#N/A</v>
      </c>
      <c r="KY24" s="193" t="e">
        <f t="shared" si="250"/>
        <v>#N/A</v>
      </c>
      <c r="KZ24" s="193" t="e">
        <f t="shared" si="250"/>
        <v>#N/A</v>
      </c>
      <c r="LA24" s="193" t="e">
        <f t="shared" si="250"/>
        <v>#N/A</v>
      </c>
      <c r="LB24" s="193" t="e">
        <f t="shared" si="250"/>
        <v>#N/A</v>
      </c>
      <c r="LC24" s="193" t="e">
        <f t="shared" si="250"/>
        <v>#N/A</v>
      </c>
      <c r="LD24" s="193" t="e">
        <f t="shared" si="250"/>
        <v>#N/A</v>
      </c>
      <c r="LE24" s="193" t="e">
        <f t="shared" si="250"/>
        <v>#N/A</v>
      </c>
      <c r="LF24" s="193" t="e">
        <f t="shared" si="250"/>
        <v>#N/A</v>
      </c>
      <c r="LG24" s="193" t="e">
        <f t="shared" si="268"/>
        <v>#N/A</v>
      </c>
      <c r="LH24" s="193" t="e">
        <f t="shared" si="268"/>
        <v>#N/A</v>
      </c>
      <c r="LI24" s="193" t="e">
        <f t="shared" si="268"/>
        <v>#N/A</v>
      </c>
      <c r="LJ24" s="193" t="e">
        <f t="shared" si="268"/>
        <v>#N/A</v>
      </c>
      <c r="LK24" s="193" t="e">
        <f t="shared" si="268"/>
        <v>#N/A</v>
      </c>
      <c r="LL24" s="193" t="e">
        <f t="shared" si="268"/>
        <v>#N/A</v>
      </c>
      <c r="LM24" s="193" t="e">
        <f t="shared" si="268"/>
        <v>#N/A</v>
      </c>
      <c r="LN24" s="193" t="e">
        <f t="shared" si="268"/>
        <v>#N/A</v>
      </c>
      <c r="LO24" s="193" t="e">
        <f t="shared" si="268"/>
        <v>#N/A</v>
      </c>
      <c r="LP24" s="193" t="e">
        <f t="shared" si="268"/>
        <v>#N/A</v>
      </c>
      <c r="LQ24" s="193" t="e">
        <f t="shared" si="268"/>
        <v>#N/A</v>
      </c>
      <c r="LR24" s="193" t="e">
        <f t="shared" si="268"/>
        <v>#N/A</v>
      </c>
      <c r="LS24" s="193" t="e">
        <f t="shared" si="268"/>
        <v>#N/A</v>
      </c>
      <c r="LT24" s="193" t="e">
        <f t="shared" si="268"/>
        <v>#N/A</v>
      </c>
      <c r="LU24" s="193" t="e">
        <f t="shared" si="268"/>
        <v>#N/A</v>
      </c>
      <c r="LV24" s="193" t="e">
        <f t="shared" si="268"/>
        <v>#N/A</v>
      </c>
      <c r="LW24" s="193" t="e">
        <f t="shared" si="268"/>
        <v>#N/A</v>
      </c>
      <c r="LX24" s="193" t="e">
        <f t="shared" si="268"/>
        <v>#N/A</v>
      </c>
      <c r="LY24" s="193" t="e">
        <f t="shared" si="268"/>
        <v>#N/A</v>
      </c>
      <c r="LZ24" s="193" t="e">
        <f t="shared" si="268"/>
        <v>#N/A</v>
      </c>
      <c r="MA24" s="193" t="e">
        <f t="shared" si="268"/>
        <v>#N/A</v>
      </c>
      <c r="MB24" s="193" t="e">
        <f t="shared" si="268"/>
        <v>#N/A</v>
      </c>
      <c r="MC24" s="193" t="e">
        <f t="shared" si="268"/>
        <v>#N/A</v>
      </c>
      <c r="MD24" s="193" t="e">
        <f t="shared" si="268"/>
        <v>#N/A</v>
      </c>
      <c r="ME24" s="193" t="e">
        <f t="shared" si="268"/>
        <v>#N/A</v>
      </c>
      <c r="MF24" s="193" t="e">
        <f t="shared" si="268"/>
        <v>#N/A</v>
      </c>
      <c r="MG24" s="193" t="e">
        <f t="shared" si="268"/>
        <v>#N/A</v>
      </c>
      <c r="MH24" s="193" t="e">
        <f t="shared" si="268"/>
        <v>#N/A</v>
      </c>
      <c r="MI24" s="193" t="e">
        <f t="shared" si="268"/>
        <v>#N/A</v>
      </c>
      <c r="MJ24" s="193" t="e">
        <f t="shared" si="268"/>
        <v>#N/A</v>
      </c>
      <c r="MK24" s="193" t="e">
        <f t="shared" si="264"/>
        <v>#N/A</v>
      </c>
      <c r="ML24" s="193" t="e">
        <f t="shared" si="264"/>
        <v>#N/A</v>
      </c>
      <c r="MM24" s="193" t="e">
        <f t="shared" si="264"/>
        <v>#N/A</v>
      </c>
      <c r="MN24" s="193" t="e">
        <f t="shared" si="264"/>
        <v>#N/A</v>
      </c>
      <c r="MO24" s="193" t="e">
        <f t="shared" si="264"/>
        <v>#N/A</v>
      </c>
      <c r="MP24" s="193" t="e">
        <f t="shared" si="264"/>
        <v>#N/A</v>
      </c>
      <c r="MQ24" s="193" t="e">
        <f t="shared" si="264"/>
        <v>#N/A</v>
      </c>
      <c r="MR24" s="193" t="e">
        <f t="shared" si="264"/>
        <v>#N/A</v>
      </c>
      <c r="MS24" s="193" t="e">
        <f t="shared" si="264"/>
        <v>#N/A</v>
      </c>
      <c r="MT24" s="193" t="e">
        <f t="shared" si="264"/>
        <v>#N/A</v>
      </c>
      <c r="MU24" s="193" t="e">
        <f t="shared" si="264"/>
        <v>#N/A</v>
      </c>
      <c r="MV24" s="193" t="e">
        <f t="shared" si="264"/>
        <v>#N/A</v>
      </c>
      <c r="MW24" s="193" t="e">
        <f t="shared" si="264"/>
        <v>#N/A</v>
      </c>
      <c r="MX24" s="193" t="e">
        <f t="shared" si="264"/>
        <v>#N/A</v>
      </c>
      <c r="MY24" s="193" t="e">
        <f t="shared" si="264"/>
        <v>#N/A</v>
      </c>
      <c r="MZ24" s="193" t="e">
        <f t="shared" si="36"/>
        <v>#N/A</v>
      </c>
      <c r="NA24" s="193" t="e">
        <f t="shared" si="241"/>
        <v>#N/A</v>
      </c>
      <c r="NB24" s="193" t="e">
        <f t="shared" si="241"/>
        <v>#N/A</v>
      </c>
      <c r="NC24" s="193" t="e">
        <f t="shared" si="241"/>
        <v>#N/A</v>
      </c>
      <c r="ND24" s="193" t="e">
        <f t="shared" si="251"/>
        <v>#N/A</v>
      </c>
      <c r="NE24" s="193" t="e">
        <f t="shared" si="251"/>
        <v>#N/A</v>
      </c>
      <c r="NF24" s="193" t="e">
        <f t="shared" si="251"/>
        <v>#N/A</v>
      </c>
      <c r="NG24" s="193" t="e">
        <f t="shared" si="251"/>
        <v>#N/A</v>
      </c>
      <c r="NH24" s="193" t="e">
        <f t="shared" si="251"/>
        <v>#N/A</v>
      </c>
      <c r="NI24" s="193" t="e">
        <f t="shared" si="251"/>
        <v>#N/A</v>
      </c>
      <c r="NJ24" s="193" t="e">
        <f t="shared" si="251"/>
        <v>#N/A</v>
      </c>
      <c r="NK24" s="193" t="e">
        <f t="shared" si="251"/>
        <v>#N/A</v>
      </c>
      <c r="NL24" s="193" t="e">
        <f t="shared" si="251"/>
        <v>#N/A</v>
      </c>
      <c r="NM24" s="193" t="e">
        <f t="shared" si="251"/>
        <v>#N/A</v>
      </c>
      <c r="NN24" s="193" t="e">
        <f t="shared" si="251"/>
        <v>#N/A</v>
      </c>
      <c r="NO24" s="193" t="e">
        <f t="shared" si="251"/>
        <v>#N/A</v>
      </c>
      <c r="NP24" s="193" t="e">
        <f t="shared" si="251"/>
        <v>#N/A</v>
      </c>
      <c r="NQ24" s="193" t="e">
        <f t="shared" si="251"/>
        <v>#N/A</v>
      </c>
      <c r="NR24" s="193" t="e">
        <f t="shared" si="251"/>
        <v>#N/A</v>
      </c>
      <c r="NS24" s="193" t="e">
        <f t="shared" si="269"/>
        <v>#N/A</v>
      </c>
      <c r="NT24" s="193" t="e">
        <f t="shared" si="269"/>
        <v>#N/A</v>
      </c>
      <c r="NU24" s="193" t="e">
        <f t="shared" si="269"/>
        <v>#N/A</v>
      </c>
      <c r="NV24" s="193" t="e">
        <f t="shared" si="269"/>
        <v>#N/A</v>
      </c>
      <c r="NW24" s="193" t="e">
        <f t="shared" si="269"/>
        <v>#N/A</v>
      </c>
      <c r="NX24" s="193" t="e">
        <f t="shared" si="269"/>
        <v>#N/A</v>
      </c>
      <c r="NY24" s="193" t="e">
        <f t="shared" si="269"/>
        <v>#N/A</v>
      </c>
      <c r="NZ24" s="193" t="e">
        <f t="shared" si="269"/>
        <v>#N/A</v>
      </c>
      <c r="OA24" s="193" t="e">
        <f t="shared" si="269"/>
        <v>#N/A</v>
      </c>
      <c r="OB24" s="193" t="e">
        <f t="shared" si="269"/>
        <v>#N/A</v>
      </c>
      <c r="OC24" s="193" t="e">
        <f t="shared" si="269"/>
        <v>#N/A</v>
      </c>
      <c r="OD24" s="193" t="e">
        <f t="shared" si="269"/>
        <v>#N/A</v>
      </c>
      <c r="OE24" s="193" t="e">
        <f t="shared" si="269"/>
        <v>#N/A</v>
      </c>
      <c r="OF24" s="193" t="e">
        <f t="shared" si="269"/>
        <v>#N/A</v>
      </c>
      <c r="OG24" s="193" t="e">
        <f t="shared" si="269"/>
        <v>#N/A</v>
      </c>
      <c r="OH24" s="193" t="e">
        <f t="shared" si="269"/>
        <v>#N/A</v>
      </c>
      <c r="OI24" s="193" t="e">
        <f t="shared" si="269"/>
        <v>#N/A</v>
      </c>
      <c r="OJ24" s="193" t="e">
        <f t="shared" si="269"/>
        <v>#N/A</v>
      </c>
      <c r="OK24" s="193" t="e">
        <f t="shared" si="269"/>
        <v>#N/A</v>
      </c>
      <c r="OL24" s="193" t="e">
        <f t="shared" si="269"/>
        <v>#N/A</v>
      </c>
      <c r="OM24" s="193" t="e">
        <f t="shared" si="269"/>
        <v>#N/A</v>
      </c>
      <c r="ON24" s="193" t="e">
        <f t="shared" si="269"/>
        <v>#N/A</v>
      </c>
      <c r="OO24" s="193" t="e">
        <f t="shared" si="269"/>
        <v>#N/A</v>
      </c>
      <c r="OP24" s="193" t="e">
        <f t="shared" si="269"/>
        <v>#N/A</v>
      </c>
      <c r="OQ24" s="193" t="e">
        <f t="shared" si="269"/>
        <v>#N/A</v>
      </c>
      <c r="OR24" s="193" t="e">
        <f t="shared" si="269"/>
        <v>#N/A</v>
      </c>
      <c r="OS24" s="193" t="e">
        <f t="shared" si="269"/>
        <v>#N/A</v>
      </c>
      <c r="OT24" s="193" t="e">
        <f t="shared" si="269"/>
        <v>#N/A</v>
      </c>
      <c r="OU24" s="193" t="e">
        <f t="shared" si="269"/>
        <v>#N/A</v>
      </c>
      <c r="OV24" s="193" t="e">
        <f t="shared" si="269"/>
        <v>#N/A</v>
      </c>
      <c r="OW24" s="193" t="e">
        <f t="shared" si="265"/>
        <v>#N/A</v>
      </c>
      <c r="OX24" s="193" t="e">
        <f t="shared" si="265"/>
        <v>#N/A</v>
      </c>
      <c r="OY24" s="193" t="e">
        <f t="shared" si="265"/>
        <v>#N/A</v>
      </c>
      <c r="OZ24" s="193" t="e">
        <f t="shared" si="265"/>
        <v>#N/A</v>
      </c>
      <c r="PA24" s="193" t="e">
        <f t="shared" si="265"/>
        <v>#N/A</v>
      </c>
      <c r="PB24" s="193" t="e">
        <f t="shared" si="265"/>
        <v>#N/A</v>
      </c>
      <c r="PC24" s="193" t="e">
        <f t="shared" si="265"/>
        <v>#N/A</v>
      </c>
      <c r="PD24" s="193" t="e">
        <f t="shared" si="265"/>
        <v>#N/A</v>
      </c>
      <c r="PE24" s="193" t="e">
        <f t="shared" si="265"/>
        <v>#N/A</v>
      </c>
      <c r="PF24" s="193" t="e">
        <f t="shared" si="265"/>
        <v>#N/A</v>
      </c>
      <c r="PG24" s="193" t="e">
        <f t="shared" si="265"/>
        <v>#N/A</v>
      </c>
      <c r="PH24" s="193" t="e">
        <f t="shared" si="265"/>
        <v>#N/A</v>
      </c>
      <c r="PI24" s="193" t="e">
        <f t="shared" si="265"/>
        <v>#N/A</v>
      </c>
      <c r="PJ24" s="193" t="e">
        <f t="shared" si="265"/>
        <v>#N/A</v>
      </c>
      <c r="PK24" s="193" t="e">
        <f t="shared" si="265"/>
        <v>#N/A</v>
      </c>
      <c r="PL24" s="193" t="e">
        <f t="shared" si="37"/>
        <v>#N/A</v>
      </c>
      <c r="PM24" s="193" t="e">
        <f t="shared" si="261"/>
        <v>#N/A</v>
      </c>
      <c r="PN24" s="193" t="e">
        <f t="shared" si="261"/>
        <v>#N/A</v>
      </c>
      <c r="PO24" s="193" t="e">
        <f t="shared" si="261"/>
        <v>#N/A</v>
      </c>
      <c r="PP24" s="193" t="e">
        <f t="shared" si="261"/>
        <v>#N/A</v>
      </c>
      <c r="PQ24" s="193" t="e">
        <f t="shared" si="261"/>
        <v>#N/A</v>
      </c>
      <c r="PR24" s="193" t="e">
        <f t="shared" si="261"/>
        <v>#N/A</v>
      </c>
      <c r="PS24" s="193" t="e">
        <f t="shared" si="261"/>
        <v>#N/A</v>
      </c>
      <c r="PT24" s="193" t="e">
        <f t="shared" si="261"/>
        <v>#N/A</v>
      </c>
    </row>
    <row r="25" spans="1:436" hidden="1" x14ac:dyDescent="0.45">
      <c r="A25" s="20">
        <v>22</v>
      </c>
      <c r="B25" s="101" t="str">
        <f t="shared" si="15"/>
        <v/>
      </c>
      <c r="C25" s="115"/>
      <c r="D25" s="101" t="str">
        <f t="shared" si="16"/>
        <v/>
      </c>
      <c r="E25" s="110" t="str">
        <f t="shared" si="17"/>
        <v/>
      </c>
      <c r="F25" s="21" t="str">
        <f t="shared" si="18"/>
        <v/>
      </c>
      <c r="G25" s="22" t="str">
        <f t="shared" si="19"/>
        <v/>
      </c>
      <c r="H25" s="23" t="str">
        <f>IF(F25="","",IF(OR($F25&lt;Skew!$B$3,$F25=Skew!$B$3),IF($F25&gt;Skew!$C$3,Skew!$A$3,IF($F25&gt;Skew!$C$4,Skew!$A$4,IF($F25&gt;Skew!$C$5,Skew!$A$5,IF($F25&gt;Skew!$C$6,Skew!$A$6,IF($F25&gt;Skew!$C$7,Skew!$A$7,IF($F25&gt;Skew!$C$8,Skew!$A$8,IF($F25&gt;Skew!$C$9,Skew!$A$9,IF($F25&gt;Skew!$C$10,Skew!$A$10,IF($F25&gt;Skew!$C$11,Skew!$A$11,IF($F25&gt;Skew!$C$12,Skew!$A$12,IF($F25&gt;Skew!$C$13,Skew!$A$13,IF($F25&gt;Skew!$C$14,Skew!$A$14,IF($F25&gt;Skew!$C$15,Skew!$A$15,IF($F25&gt;Skew!$C$16,Skew!$A$16,Skew!$A$17)
)))))))))))))))</f>
        <v/>
      </c>
      <c r="I25" s="22" t="str">
        <f>IF(F25="","",MATCH(H25,Skew!$A$3:$A$17,0))</f>
        <v/>
      </c>
      <c r="J25" s="22" t="str">
        <f t="shared" si="20"/>
        <v/>
      </c>
      <c r="K25" s="24"/>
      <c r="L25" s="22" t="str">
        <f>IF(OR(F25="",K25=""),"",MATCH(K25,Confidence!$A$3:$A$12,0))</f>
        <v/>
      </c>
      <c r="M25" s="25" t="str">
        <f t="shared" si="21"/>
        <v/>
      </c>
      <c r="N25" s="25" t="str">
        <f t="shared" si="22"/>
        <v/>
      </c>
      <c r="O25" s="22"/>
      <c r="P25" s="102" t="str">
        <f t="shared" si="23"/>
        <v/>
      </c>
      <c r="Q25" s="102" t="str">
        <f t="shared" si="24"/>
        <v/>
      </c>
      <c r="R25" s="37" t="str">
        <f t="shared" si="25"/>
        <v/>
      </c>
      <c r="S25" s="115"/>
      <c r="T25" s="204" t="str">
        <f>IF(AND(B25&gt;0,C25&gt;0,D25&gt;0,M25&gt;0,N25&gt;0,S25&gt;0,NOT(K25="")),ABS(VLOOKUP($S$1,VLookups!$A$30:$B$31,2,FALSE)-_xlfn.BETA.DIST(S25,IF(G25="L",N25,M25),IF(G25="L",M25,N25),TRUE,B25,D25)),"")</f>
        <v/>
      </c>
      <c r="U25" s="112" t="str">
        <f>IF(OR($M25="",$N25=""),"",_xlfn.BETA.INV(ABS(VLOOKUP($S$1,VLookups!$A$30:$B$31,2,FALSE)-U$3),IF($G25="L",$N25,$M25),IF($G25="L",$M25,$N25),$B25,$D25))</f>
        <v/>
      </c>
      <c r="V25" s="113" t="str">
        <f>IF(OR($M25="",$N25=""),"",_xlfn.BETA.INV(ABS(VLOOKUP($S$1,VLookups!$A$30:$B$31,2,FALSE)-V$3),IF($G25="L",$N25,$M25),IF($G25="L",$M25,$N25),$B25,$D25))</f>
        <v/>
      </c>
      <c r="W25" s="112" t="str">
        <f>IF(OR($M25="",$N25=""),"",_xlfn.BETA.INV(ABS(VLOOKUP($S$1,VLookups!$A$30:$B$31,2,FALSE)-W$3),IF($G25="L",$N25,$M25),IF($G25="L",$M25,$N25),$B25,$D25))</f>
        <v/>
      </c>
      <c r="X25" s="113" t="str">
        <f>IF(OR($M25="",$N25=""),"",_xlfn.BETA.INV(ABS(VLOOKUP($S$1,VLookups!$A$30:$B$31,2,FALSE)-X$3),IF($G25="L",$N25,$M25),IF($G25="L",$M25,$N25),$B25,$D25))</f>
        <v/>
      </c>
      <c r="Y25" s="112" t="str">
        <f>IF(OR($M25="",$N25=""),"",_xlfn.BETA.INV(ABS(VLOOKUP($S$1,VLookups!$A$30:$B$31,2,FALSE)-Y$3),IF($G25="L",$N25,$M25),IF($G25="L",$M25,$N25),$B25,$D25))</f>
        <v/>
      </c>
      <c r="Z25" s="113" t="str">
        <f>IF(OR($M25="",$N25=""),"",_xlfn.BETA.INV(ABS(VLOOKUP($S$1,VLookups!$A$30:$B$31,2,FALSE)-Z$3),IF($G25="L",$N25,$M25),IF($G25="L",$M25,$N25),$B25,$D25))</f>
        <v/>
      </c>
      <c r="AA25" s="112" t="str">
        <f>IF(OR($M25="",$N25=""),"",_xlfn.BETA.INV(ABS(VLOOKUP($S$1,VLookups!$A$30:$B$31,2,FALSE)-AA$3),IF($G25="L",$N25,$M25),IF($G25="L",$M25,$N25),$B25,$D25))</f>
        <v/>
      </c>
      <c r="AB25" s="113" t="str">
        <f>IF(OR($M25="",$N25=""),"",_xlfn.BETA.INV(ABS(VLOOKUP($S$1,VLookups!$A$30:$B$31,2,FALSE)-AB$3),IF($G25="L",$N25,$M25),IF($G25="L",$M25,$N25),$B25,$D25))</f>
        <v/>
      </c>
      <c r="AC25" s="112" t="str">
        <f>IF(OR($M25="",$N25=""),"",_xlfn.BETA.INV(ABS(VLOOKUP($S$1,VLookups!$A$30:$B$31,2,FALSE)-AC$3),IF($G25="L",$N25,$M25),IF($G25="L",$M25,$N25),$B25,$D25))</f>
        <v/>
      </c>
      <c r="AD25" s="113" t="str">
        <f>IF(OR($M25="",$N25=""),"",_xlfn.BETA.INV(ABS(VLOOKUP($S$1,VLookups!$A$30:$B$31,2,FALSE)-AD$3),IF($G25="L",$N25,$M25),IF($G25="L",$M25,$N25),$B25,$D25))</f>
        <v/>
      </c>
      <c r="AE25" s="112" t="str">
        <f>IF(OR($M25="",$N25=""),"",_xlfn.BETA.INV(ABS(VLOOKUP($S$1,VLookups!$A$30:$B$31,2,FALSE)-AE$3),IF($G25="L",$N25,$M25),IF($G25="L",$M25,$N25),$B25,$D25))</f>
        <v/>
      </c>
      <c r="AF25" s="113" t="str">
        <f>IF(OR($M25="",$N25=""),"",_xlfn.BETA.INV(ABS(VLOOKUP($S$1,VLookups!$A$30:$B$31,2,FALSE)-AF$3),IF($G25="L",$N25,$M25),IF($G25="L",$M25,$N25),$B25,$D25))</f>
        <v/>
      </c>
      <c r="AG25" s="15"/>
      <c r="AH25" s="194" t="str">
        <f t="shared" si="26"/>
        <v/>
      </c>
      <c r="AI25" s="192" t="str">
        <f t="shared" si="27"/>
        <v/>
      </c>
      <c r="AJ25" s="177" t="str">
        <f t="shared" ref="AJ25" si="272">IF(ISNONTEXT($AH25),AI25+$AH25,"")</f>
        <v/>
      </c>
      <c r="AK25" s="177" t="str">
        <f t="shared" si="39"/>
        <v/>
      </c>
      <c r="AL25" s="177" t="str">
        <f t="shared" si="40"/>
        <v/>
      </c>
      <c r="AM25" s="177" t="str">
        <f t="shared" si="41"/>
        <v/>
      </c>
      <c r="AN25" s="177" t="str">
        <f t="shared" si="42"/>
        <v/>
      </c>
      <c r="AO25" s="177" t="str">
        <f t="shared" si="43"/>
        <v/>
      </c>
      <c r="AP25" s="177" t="str">
        <f t="shared" si="44"/>
        <v/>
      </c>
      <c r="AQ25" s="177" t="str">
        <f t="shared" si="45"/>
        <v/>
      </c>
      <c r="AR25" s="177" t="str">
        <f t="shared" si="46"/>
        <v/>
      </c>
      <c r="AS25" s="177" t="str">
        <f t="shared" si="47"/>
        <v/>
      </c>
      <c r="AT25" s="177" t="str">
        <f t="shared" si="48"/>
        <v/>
      </c>
      <c r="AU25" s="177" t="str">
        <f t="shared" si="49"/>
        <v/>
      </c>
      <c r="AV25" s="177" t="str">
        <f t="shared" si="50"/>
        <v/>
      </c>
      <c r="AW25" s="177" t="str">
        <f t="shared" si="51"/>
        <v/>
      </c>
      <c r="AX25" s="177" t="str">
        <f t="shared" si="52"/>
        <v/>
      </c>
      <c r="AY25" s="177" t="str">
        <f t="shared" si="53"/>
        <v/>
      </c>
      <c r="AZ25" s="177" t="str">
        <f t="shared" si="54"/>
        <v/>
      </c>
      <c r="BA25" s="177" t="str">
        <f t="shared" si="55"/>
        <v/>
      </c>
      <c r="BB25" s="177" t="str">
        <f t="shared" si="56"/>
        <v/>
      </c>
      <c r="BC25" s="177" t="str">
        <f t="shared" si="57"/>
        <v/>
      </c>
      <c r="BD25" s="177" t="str">
        <f t="shared" si="58"/>
        <v/>
      </c>
      <c r="BE25" s="177" t="str">
        <f t="shared" si="59"/>
        <v/>
      </c>
      <c r="BF25" s="177" t="str">
        <f t="shared" si="60"/>
        <v/>
      </c>
      <c r="BG25" s="177" t="str">
        <f t="shared" si="61"/>
        <v/>
      </c>
      <c r="BH25" s="177" t="str">
        <f t="shared" si="62"/>
        <v/>
      </c>
      <c r="BI25" s="177" t="str">
        <f t="shared" si="63"/>
        <v/>
      </c>
      <c r="BJ25" s="177" t="str">
        <f t="shared" si="64"/>
        <v/>
      </c>
      <c r="BK25" s="177" t="str">
        <f t="shared" si="65"/>
        <v/>
      </c>
      <c r="BL25" s="177" t="str">
        <f t="shared" si="66"/>
        <v/>
      </c>
      <c r="BM25" s="177" t="str">
        <f t="shared" si="67"/>
        <v/>
      </c>
      <c r="BN25" s="177" t="str">
        <f t="shared" si="68"/>
        <v/>
      </c>
      <c r="BO25" s="177" t="str">
        <f t="shared" si="69"/>
        <v/>
      </c>
      <c r="BP25" s="177" t="str">
        <f t="shared" si="70"/>
        <v/>
      </c>
      <c r="BQ25" s="177" t="str">
        <f t="shared" si="71"/>
        <v/>
      </c>
      <c r="BR25" s="177" t="str">
        <f t="shared" si="72"/>
        <v/>
      </c>
      <c r="BS25" s="177" t="str">
        <f t="shared" si="73"/>
        <v/>
      </c>
      <c r="BT25" s="177" t="str">
        <f t="shared" si="74"/>
        <v/>
      </c>
      <c r="BU25" s="177" t="str">
        <f t="shared" si="75"/>
        <v/>
      </c>
      <c r="BV25" s="177" t="str">
        <f t="shared" si="76"/>
        <v/>
      </c>
      <c r="BW25" s="177" t="str">
        <f t="shared" si="77"/>
        <v/>
      </c>
      <c r="BX25" s="177" t="str">
        <f t="shared" si="78"/>
        <v/>
      </c>
      <c r="BY25" s="177" t="str">
        <f t="shared" si="79"/>
        <v/>
      </c>
      <c r="BZ25" s="177" t="str">
        <f t="shared" si="80"/>
        <v/>
      </c>
      <c r="CA25" s="177" t="str">
        <f t="shared" si="81"/>
        <v/>
      </c>
      <c r="CB25" s="177" t="str">
        <f t="shared" si="82"/>
        <v/>
      </c>
      <c r="CC25" s="177" t="str">
        <f t="shared" si="83"/>
        <v/>
      </c>
      <c r="CD25" s="177" t="str">
        <f t="shared" si="84"/>
        <v/>
      </c>
      <c r="CE25" s="177" t="str">
        <f t="shared" si="85"/>
        <v/>
      </c>
      <c r="CF25" s="177" t="str">
        <f t="shared" si="86"/>
        <v/>
      </c>
      <c r="CG25" s="177" t="str">
        <f t="shared" si="87"/>
        <v/>
      </c>
      <c r="CH25" s="177" t="str">
        <f t="shared" si="88"/>
        <v/>
      </c>
      <c r="CI25" s="177" t="str">
        <f t="shared" si="89"/>
        <v/>
      </c>
      <c r="CJ25" s="177" t="str">
        <f t="shared" si="90"/>
        <v/>
      </c>
      <c r="CK25" s="177" t="str">
        <f t="shared" si="91"/>
        <v/>
      </c>
      <c r="CL25" s="177" t="str">
        <f t="shared" si="92"/>
        <v/>
      </c>
      <c r="CM25" s="177" t="str">
        <f t="shared" si="93"/>
        <v/>
      </c>
      <c r="CN25" s="177" t="str">
        <f t="shared" si="94"/>
        <v/>
      </c>
      <c r="CO25" s="177" t="str">
        <f t="shared" si="95"/>
        <v/>
      </c>
      <c r="CP25" s="177" t="str">
        <f t="shared" si="96"/>
        <v/>
      </c>
      <c r="CQ25" s="177" t="str">
        <f t="shared" si="97"/>
        <v/>
      </c>
      <c r="CR25" s="177" t="str">
        <f t="shared" si="98"/>
        <v/>
      </c>
      <c r="CS25" s="177" t="str">
        <f t="shared" si="99"/>
        <v/>
      </c>
      <c r="CT25" s="177" t="str">
        <f t="shared" si="100"/>
        <v/>
      </c>
      <c r="CU25" s="177" t="str">
        <f t="shared" si="101"/>
        <v/>
      </c>
      <c r="CV25" s="177" t="str">
        <f t="shared" si="32"/>
        <v/>
      </c>
      <c r="CW25" s="177" t="str">
        <f t="shared" si="102"/>
        <v/>
      </c>
      <c r="CX25" s="177" t="str">
        <f t="shared" si="103"/>
        <v/>
      </c>
      <c r="CY25" s="177" t="str">
        <f t="shared" si="104"/>
        <v/>
      </c>
      <c r="CZ25" s="177" t="str">
        <f t="shared" si="105"/>
        <v/>
      </c>
      <c r="DA25" s="177" t="str">
        <f t="shared" si="106"/>
        <v/>
      </c>
      <c r="DB25" s="177" t="str">
        <f t="shared" si="107"/>
        <v/>
      </c>
      <c r="DC25" s="177" t="str">
        <f t="shared" si="108"/>
        <v/>
      </c>
      <c r="DD25" s="177" t="str">
        <f t="shared" si="109"/>
        <v/>
      </c>
      <c r="DE25" s="177" t="str">
        <f t="shared" si="110"/>
        <v/>
      </c>
      <c r="DF25" s="177" t="str">
        <f t="shared" si="111"/>
        <v/>
      </c>
      <c r="DG25" s="177" t="str">
        <f t="shared" si="112"/>
        <v/>
      </c>
      <c r="DH25" s="177" t="str">
        <f t="shared" si="113"/>
        <v/>
      </c>
      <c r="DI25" s="177" t="str">
        <f t="shared" si="114"/>
        <v/>
      </c>
      <c r="DJ25" s="177" t="str">
        <f t="shared" si="115"/>
        <v/>
      </c>
      <c r="DK25" s="177" t="str">
        <f t="shared" si="116"/>
        <v/>
      </c>
      <c r="DL25" s="177" t="str">
        <f t="shared" si="117"/>
        <v/>
      </c>
      <c r="DM25" s="177" t="str">
        <f t="shared" si="118"/>
        <v/>
      </c>
      <c r="DN25" s="177" t="str">
        <f t="shared" si="119"/>
        <v/>
      </c>
      <c r="DO25" s="177" t="str">
        <f t="shared" si="120"/>
        <v/>
      </c>
      <c r="DP25" s="177" t="str">
        <f t="shared" si="121"/>
        <v/>
      </c>
      <c r="DQ25" s="177" t="str">
        <f t="shared" si="122"/>
        <v/>
      </c>
      <c r="DR25" s="177" t="str">
        <f t="shared" si="123"/>
        <v/>
      </c>
      <c r="DS25" s="177" t="str">
        <f t="shared" si="124"/>
        <v/>
      </c>
      <c r="DT25" s="177" t="str">
        <f t="shared" si="125"/>
        <v/>
      </c>
      <c r="DU25" s="177" t="str">
        <f t="shared" si="126"/>
        <v/>
      </c>
      <c r="DV25" s="177" t="str">
        <f t="shared" si="127"/>
        <v/>
      </c>
      <c r="DW25" s="177" t="str">
        <f t="shared" si="128"/>
        <v/>
      </c>
      <c r="DX25" s="177" t="str">
        <f t="shared" si="129"/>
        <v/>
      </c>
      <c r="DY25" s="177" t="str">
        <f t="shared" si="130"/>
        <v/>
      </c>
      <c r="DZ25" s="177" t="str">
        <f t="shared" si="131"/>
        <v/>
      </c>
      <c r="EA25" s="177" t="str">
        <f t="shared" si="132"/>
        <v/>
      </c>
      <c r="EB25" s="177" t="str">
        <f t="shared" si="133"/>
        <v/>
      </c>
      <c r="EC25" s="177" t="str">
        <f t="shared" si="134"/>
        <v/>
      </c>
      <c r="ED25" s="177" t="str">
        <f t="shared" si="135"/>
        <v/>
      </c>
      <c r="EE25" s="177" t="str">
        <f t="shared" si="136"/>
        <v/>
      </c>
      <c r="EF25" s="177" t="str">
        <f t="shared" si="137"/>
        <v/>
      </c>
      <c r="EG25" s="177" t="str">
        <f t="shared" si="138"/>
        <v/>
      </c>
      <c r="EH25" s="177" t="str">
        <f t="shared" si="139"/>
        <v/>
      </c>
      <c r="EI25" s="177" t="str">
        <f t="shared" si="140"/>
        <v/>
      </c>
      <c r="EJ25" s="177" t="str">
        <f t="shared" si="141"/>
        <v/>
      </c>
      <c r="EK25" s="177" t="str">
        <f t="shared" si="142"/>
        <v/>
      </c>
      <c r="EL25" s="177" t="str">
        <f t="shared" si="143"/>
        <v/>
      </c>
      <c r="EM25" s="177" t="str">
        <f t="shared" si="144"/>
        <v/>
      </c>
      <c r="EN25" s="177" t="str">
        <f t="shared" si="145"/>
        <v/>
      </c>
      <c r="EO25" s="177" t="str">
        <f t="shared" si="146"/>
        <v/>
      </c>
      <c r="EP25" s="177" t="str">
        <f t="shared" si="147"/>
        <v/>
      </c>
      <c r="EQ25" s="177" t="str">
        <f t="shared" si="148"/>
        <v/>
      </c>
      <c r="ER25" s="177" t="str">
        <f t="shared" si="149"/>
        <v/>
      </c>
      <c r="ES25" s="177" t="str">
        <f t="shared" si="150"/>
        <v/>
      </c>
      <c r="ET25" s="177" t="str">
        <f t="shared" si="151"/>
        <v/>
      </c>
      <c r="EU25" s="177" t="str">
        <f t="shared" si="152"/>
        <v/>
      </c>
      <c r="EV25" s="177" t="str">
        <f t="shared" si="153"/>
        <v/>
      </c>
      <c r="EW25" s="177" t="str">
        <f t="shared" si="154"/>
        <v/>
      </c>
      <c r="EX25" s="177" t="str">
        <f t="shared" si="155"/>
        <v/>
      </c>
      <c r="EY25" s="177" t="str">
        <f t="shared" si="156"/>
        <v/>
      </c>
      <c r="EZ25" s="177" t="str">
        <f t="shared" si="157"/>
        <v/>
      </c>
      <c r="FA25" s="177" t="str">
        <f t="shared" si="158"/>
        <v/>
      </c>
      <c r="FB25" s="177" t="str">
        <f t="shared" si="159"/>
        <v/>
      </c>
      <c r="FC25" s="177" t="str">
        <f t="shared" si="160"/>
        <v/>
      </c>
      <c r="FD25" s="177" t="str">
        <f t="shared" si="161"/>
        <v/>
      </c>
      <c r="FE25" s="177" t="str">
        <f t="shared" si="162"/>
        <v/>
      </c>
      <c r="FF25" s="177" t="str">
        <f t="shared" si="163"/>
        <v/>
      </c>
      <c r="FG25" s="177" t="str">
        <f t="shared" si="164"/>
        <v/>
      </c>
      <c r="FH25" s="177" t="str">
        <f t="shared" si="33"/>
        <v/>
      </c>
      <c r="FI25" s="177" t="str">
        <f t="shared" si="165"/>
        <v/>
      </c>
      <c r="FJ25" s="177" t="str">
        <f t="shared" si="166"/>
        <v/>
      </c>
      <c r="FK25" s="177" t="str">
        <f t="shared" si="167"/>
        <v/>
      </c>
      <c r="FL25" s="177" t="str">
        <f t="shared" si="168"/>
        <v/>
      </c>
      <c r="FM25" s="177" t="str">
        <f t="shared" si="169"/>
        <v/>
      </c>
      <c r="FN25" s="177" t="str">
        <f t="shared" si="170"/>
        <v/>
      </c>
      <c r="FO25" s="177" t="str">
        <f t="shared" si="171"/>
        <v/>
      </c>
      <c r="FP25" s="177" t="str">
        <f t="shared" si="172"/>
        <v/>
      </c>
      <c r="FQ25" s="177" t="str">
        <f t="shared" si="173"/>
        <v/>
      </c>
      <c r="FR25" s="177" t="str">
        <f t="shared" si="174"/>
        <v/>
      </c>
      <c r="FS25" s="177" t="str">
        <f t="shared" si="175"/>
        <v/>
      </c>
      <c r="FT25" s="177" t="str">
        <f t="shared" si="176"/>
        <v/>
      </c>
      <c r="FU25" s="177" t="str">
        <f t="shared" si="177"/>
        <v/>
      </c>
      <c r="FV25" s="177" t="str">
        <f t="shared" si="178"/>
        <v/>
      </c>
      <c r="FW25" s="177" t="str">
        <f t="shared" si="179"/>
        <v/>
      </c>
      <c r="FX25" s="177" t="str">
        <f t="shared" si="180"/>
        <v/>
      </c>
      <c r="FY25" s="177" t="str">
        <f t="shared" si="181"/>
        <v/>
      </c>
      <c r="FZ25" s="177" t="str">
        <f t="shared" si="182"/>
        <v/>
      </c>
      <c r="GA25" s="177" t="str">
        <f t="shared" si="183"/>
        <v/>
      </c>
      <c r="GB25" s="177" t="str">
        <f t="shared" si="184"/>
        <v/>
      </c>
      <c r="GC25" s="177" t="str">
        <f t="shared" si="185"/>
        <v/>
      </c>
      <c r="GD25" s="177" t="str">
        <f t="shared" si="186"/>
        <v/>
      </c>
      <c r="GE25" s="177" t="str">
        <f t="shared" si="187"/>
        <v/>
      </c>
      <c r="GF25" s="177" t="str">
        <f t="shared" si="188"/>
        <v/>
      </c>
      <c r="GG25" s="177" t="str">
        <f t="shared" si="189"/>
        <v/>
      </c>
      <c r="GH25" s="177" t="str">
        <f t="shared" si="190"/>
        <v/>
      </c>
      <c r="GI25" s="177" t="str">
        <f t="shared" si="191"/>
        <v/>
      </c>
      <c r="GJ25" s="177" t="str">
        <f t="shared" si="192"/>
        <v/>
      </c>
      <c r="GK25" s="177" t="str">
        <f t="shared" si="193"/>
        <v/>
      </c>
      <c r="GL25" s="177" t="str">
        <f t="shared" si="194"/>
        <v/>
      </c>
      <c r="GM25" s="177" t="str">
        <f t="shared" si="195"/>
        <v/>
      </c>
      <c r="GN25" s="177" t="str">
        <f t="shared" si="196"/>
        <v/>
      </c>
      <c r="GO25" s="177" t="str">
        <f t="shared" si="197"/>
        <v/>
      </c>
      <c r="GP25" s="177" t="str">
        <f t="shared" si="198"/>
        <v/>
      </c>
      <c r="GQ25" s="177" t="str">
        <f t="shared" si="199"/>
        <v/>
      </c>
      <c r="GR25" s="177" t="str">
        <f t="shared" si="200"/>
        <v/>
      </c>
      <c r="GS25" s="177" t="str">
        <f t="shared" si="201"/>
        <v/>
      </c>
      <c r="GT25" s="177" t="str">
        <f t="shared" si="202"/>
        <v/>
      </c>
      <c r="GU25" s="177" t="str">
        <f t="shared" si="203"/>
        <v/>
      </c>
      <c r="GV25" s="177" t="str">
        <f t="shared" si="204"/>
        <v/>
      </c>
      <c r="GW25" s="177" t="str">
        <f t="shared" si="205"/>
        <v/>
      </c>
      <c r="GX25" s="177" t="str">
        <f t="shared" si="206"/>
        <v/>
      </c>
      <c r="GY25" s="177" t="str">
        <f t="shared" si="207"/>
        <v/>
      </c>
      <c r="GZ25" s="177" t="str">
        <f t="shared" si="208"/>
        <v/>
      </c>
      <c r="HA25" s="177" t="str">
        <f t="shared" si="209"/>
        <v/>
      </c>
      <c r="HB25" s="177" t="str">
        <f t="shared" si="210"/>
        <v/>
      </c>
      <c r="HC25" s="177" t="str">
        <f t="shared" si="211"/>
        <v/>
      </c>
      <c r="HD25" s="177" t="str">
        <f t="shared" si="212"/>
        <v/>
      </c>
      <c r="HE25" s="177" t="str">
        <f t="shared" si="213"/>
        <v/>
      </c>
      <c r="HF25" s="177" t="str">
        <f t="shared" si="214"/>
        <v/>
      </c>
      <c r="HG25" s="177" t="str">
        <f t="shared" si="215"/>
        <v/>
      </c>
      <c r="HH25" s="177" t="str">
        <f t="shared" si="216"/>
        <v/>
      </c>
      <c r="HI25" s="177" t="str">
        <f t="shared" si="217"/>
        <v/>
      </c>
      <c r="HJ25" s="177" t="str">
        <f t="shared" si="218"/>
        <v/>
      </c>
      <c r="HK25" s="177" t="str">
        <f t="shared" si="219"/>
        <v/>
      </c>
      <c r="HL25" s="177" t="str">
        <f t="shared" si="220"/>
        <v/>
      </c>
      <c r="HM25" s="177" t="str">
        <f t="shared" si="221"/>
        <v/>
      </c>
      <c r="HN25" s="177" t="str">
        <f t="shared" si="222"/>
        <v/>
      </c>
      <c r="HO25" s="177" t="str">
        <f t="shared" si="223"/>
        <v/>
      </c>
      <c r="HP25" s="177" t="str">
        <f t="shared" si="224"/>
        <v/>
      </c>
      <c r="HQ25" s="177" t="str">
        <f t="shared" si="225"/>
        <v/>
      </c>
      <c r="HR25" s="177" t="str">
        <f t="shared" si="226"/>
        <v/>
      </c>
      <c r="HS25" s="177" t="str">
        <f t="shared" si="227"/>
        <v/>
      </c>
      <c r="HT25" s="177" t="str">
        <f t="shared" si="34"/>
        <v/>
      </c>
      <c r="HU25" s="177" t="str">
        <f t="shared" si="255"/>
        <v/>
      </c>
      <c r="HV25" s="177" t="str">
        <f t="shared" si="256"/>
        <v/>
      </c>
      <c r="HW25" s="177" t="str">
        <f t="shared" si="257"/>
        <v/>
      </c>
      <c r="HX25" s="177" t="str">
        <f t="shared" si="258"/>
        <v/>
      </c>
      <c r="HY25" s="177" t="str">
        <f t="shared" si="259"/>
        <v/>
      </c>
      <c r="HZ25" s="177" t="str">
        <f t="shared" si="260"/>
        <v/>
      </c>
      <c r="IA25" s="192" t="str">
        <f t="shared" si="29"/>
        <v/>
      </c>
      <c r="IB25" s="193" t="e">
        <f t="shared" si="10"/>
        <v>#N/A</v>
      </c>
      <c r="IC25" s="193" t="e">
        <f t="shared" si="239"/>
        <v>#N/A</v>
      </c>
      <c r="ID25" s="193" t="e">
        <f t="shared" si="239"/>
        <v>#N/A</v>
      </c>
      <c r="IE25" s="193" t="e">
        <f t="shared" si="239"/>
        <v>#N/A</v>
      </c>
      <c r="IF25" s="193" t="e">
        <f t="shared" si="249"/>
        <v>#N/A</v>
      </c>
      <c r="IG25" s="193" t="e">
        <f t="shared" si="249"/>
        <v>#N/A</v>
      </c>
      <c r="IH25" s="193" t="e">
        <f t="shared" si="249"/>
        <v>#N/A</v>
      </c>
      <c r="II25" s="193" t="e">
        <f t="shared" si="249"/>
        <v>#N/A</v>
      </c>
      <c r="IJ25" s="193" t="e">
        <f t="shared" si="249"/>
        <v>#N/A</v>
      </c>
      <c r="IK25" s="193" t="e">
        <f t="shared" si="249"/>
        <v>#N/A</v>
      </c>
      <c r="IL25" s="193" t="e">
        <f t="shared" si="249"/>
        <v>#N/A</v>
      </c>
      <c r="IM25" s="193" t="e">
        <f t="shared" si="249"/>
        <v>#N/A</v>
      </c>
      <c r="IN25" s="193" t="e">
        <f t="shared" si="249"/>
        <v>#N/A</v>
      </c>
      <c r="IO25" s="193" t="e">
        <f t="shared" si="249"/>
        <v>#N/A</v>
      </c>
      <c r="IP25" s="193" t="e">
        <f t="shared" si="249"/>
        <v>#N/A</v>
      </c>
      <c r="IQ25" s="193" t="e">
        <f t="shared" si="249"/>
        <v>#N/A</v>
      </c>
      <c r="IR25" s="193" t="e">
        <f t="shared" si="249"/>
        <v>#N/A</v>
      </c>
      <c r="IS25" s="193" t="e">
        <f t="shared" si="249"/>
        <v>#N/A</v>
      </c>
      <c r="IT25" s="193" t="e">
        <f t="shared" si="249"/>
        <v>#N/A</v>
      </c>
      <c r="IU25" s="193" t="e">
        <f t="shared" si="267"/>
        <v>#N/A</v>
      </c>
      <c r="IV25" s="193" t="e">
        <f t="shared" si="267"/>
        <v>#N/A</v>
      </c>
      <c r="IW25" s="193" t="e">
        <f t="shared" si="267"/>
        <v>#N/A</v>
      </c>
      <c r="IX25" s="193" t="e">
        <f t="shared" si="267"/>
        <v>#N/A</v>
      </c>
      <c r="IY25" s="193" t="e">
        <f t="shared" si="267"/>
        <v>#N/A</v>
      </c>
      <c r="IZ25" s="193" t="e">
        <f t="shared" si="267"/>
        <v>#N/A</v>
      </c>
      <c r="JA25" s="193" t="e">
        <f t="shared" si="267"/>
        <v>#N/A</v>
      </c>
      <c r="JB25" s="193" t="e">
        <f t="shared" si="267"/>
        <v>#N/A</v>
      </c>
      <c r="JC25" s="193" t="e">
        <f t="shared" si="267"/>
        <v>#N/A</v>
      </c>
      <c r="JD25" s="193" t="e">
        <f t="shared" si="267"/>
        <v>#N/A</v>
      </c>
      <c r="JE25" s="193" t="e">
        <f t="shared" si="267"/>
        <v>#N/A</v>
      </c>
      <c r="JF25" s="193" t="e">
        <f t="shared" si="267"/>
        <v>#N/A</v>
      </c>
      <c r="JG25" s="193" t="e">
        <f t="shared" si="267"/>
        <v>#N/A</v>
      </c>
      <c r="JH25" s="193" t="e">
        <f t="shared" si="267"/>
        <v>#N/A</v>
      </c>
      <c r="JI25" s="193" t="e">
        <f t="shared" si="267"/>
        <v>#N/A</v>
      </c>
      <c r="JJ25" s="193" t="e">
        <f t="shared" si="267"/>
        <v>#N/A</v>
      </c>
      <c r="JK25" s="193" t="e">
        <f t="shared" si="267"/>
        <v>#N/A</v>
      </c>
      <c r="JL25" s="193" t="e">
        <f t="shared" si="267"/>
        <v>#N/A</v>
      </c>
      <c r="JM25" s="193" t="e">
        <f t="shared" si="267"/>
        <v>#N/A</v>
      </c>
      <c r="JN25" s="193" t="e">
        <f t="shared" si="267"/>
        <v>#N/A</v>
      </c>
      <c r="JO25" s="193" t="e">
        <f t="shared" si="267"/>
        <v>#N/A</v>
      </c>
      <c r="JP25" s="193" t="e">
        <f t="shared" si="267"/>
        <v>#N/A</v>
      </c>
      <c r="JQ25" s="193" t="e">
        <f t="shared" si="267"/>
        <v>#N/A</v>
      </c>
      <c r="JR25" s="193" t="e">
        <f t="shared" si="267"/>
        <v>#N/A</v>
      </c>
      <c r="JS25" s="193" t="e">
        <f t="shared" si="267"/>
        <v>#N/A</v>
      </c>
      <c r="JT25" s="193" t="e">
        <f t="shared" si="267"/>
        <v>#N/A</v>
      </c>
      <c r="JU25" s="193" t="e">
        <f t="shared" si="267"/>
        <v>#N/A</v>
      </c>
      <c r="JV25" s="193" t="e">
        <f t="shared" si="267"/>
        <v>#N/A</v>
      </c>
      <c r="JW25" s="193" t="e">
        <f t="shared" si="267"/>
        <v>#N/A</v>
      </c>
      <c r="JX25" s="193" t="e">
        <f t="shared" si="267"/>
        <v>#N/A</v>
      </c>
      <c r="JY25" s="193" t="e">
        <f t="shared" si="263"/>
        <v>#N/A</v>
      </c>
      <c r="JZ25" s="193" t="e">
        <f t="shared" si="263"/>
        <v>#N/A</v>
      </c>
      <c r="KA25" s="193" t="e">
        <f t="shared" si="263"/>
        <v>#N/A</v>
      </c>
      <c r="KB25" s="193" t="e">
        <f t="shared" si="263"/>
        <v>#N/A</v>
      </c>
      <c r="KC25" s="193" t="e">
        <f t="shared" si="263"/>
        <v>#N/A</v>
      </c>
      <c r="KD25" s="193" t="e">
        <f t="shared" si="263"/>
        <v>#N/A</v>
      </c>
      <c r="KE25" s="193" t="e">
        <f t="shared" si="263"/>
        <v>#N/A</v>
      </c>
      <c r="KF25" s="193" t="e">
        <f t="shared" si="263"/>
        <v>#N/A</v>
      </c>
      <c r="KG25" s="193" t="e">
        <f t="shared" si="263"/>
        <v>#N/A</v>
      </c>
      <c r="KH25" s="193" t="e">
        <f t="shared" si="263"/>
        <v>#N/A</v>
      </c>
      <c r="KI25" s="193" t="e">
        <f t="shared" si="263"/>
        <v>#N/A</v>
      </c>
      <c r="KJ25" s="193" t="e">
        <f t="shared" si="263"/>
        <v>#N/A</v>
      </c>
      <c r="KK25" s="193" t="e">
        <f t="shared" si="263"/>
        <v>#N/A</v>
      </c>
      <c r="KL25" s="193" t="e">
        <f t="shared" si="263"/>
        <v>#N/A</v>
      </c>
      <c r="KM25" s="193" t="e">
        <f t="shared" si="263"/>
        <v>#N/A</v>
      </c>
      <c r="KN25" s="193" t="e">
        <f t="shared" si="35"/>
        <v>#N/A</v>
      </c>
      <c r="KO25" s="193" t="e">
        <f t="shared" si="240"/>
        <v>#N/A</v>
      </c>
      <c r="KP25" s="193" t="e">
        <f t="shared" si="240"/>
        <v>#N/A</v>
      </c>
      <c r="KQ25" s="193" t="e">
        <f t="shared" si="240"/>
        <v>#N/A</v>
      </c>
      <c r="KR25" s="193" t="e">
        <f t="shared" si="250"/>
        <v>#N/A</v>
      </c>
      <c r="KS25" s="193" t="e">
        <f t="shared" si="250"/>
        <v>#N/A</v>
      </c>
      <c r="KT25" s="193" t="e">
        <f t="shared" si="250"/>
        <v>#N/A</v>
      </c>
      <c r="KU25" s="193" t="e">
        <f t="shared" si="250"/>
        <v>#N/A</v>
      </c>
      <c r="KV25" s="193" t="e">
        <f t="shared" si="250"/>
        <v>#N/A</v>
      </c>
      <c r="KW25" s="193" t="e">
        <f t="shared" si="250"/>
        <v>#N/A</v>
      </c>
      <c r="KX25" s="193" t="e">
        <f t="shared" si="250"/>
        <v>#N/A</v>
      </c>
      <c r="KY25" s="193" t="e">
        <f t="shared" si="250"/>
        <v>#N/A</v>
      </c>
      <c r="KZ25" s="193" t="e">
        <f t="shared" si="250"/>
        <v>#N/A</v>
      </c>
      <c r="LA25" s="193" t="e">
        <f t="shared" si="250"/>
        <v>#N/A</v>
      </c>
      <c r="LB25" s="193" t="e">
        <f t="shared" si="250"/>
        <v>#N/A</v>
      </c>
      <c r="LC25" s="193" t="e">
        <f t="shared" si="250"/>
        <v>#N/A</v>
      </c>
      <c r="LD25" s="193" t="e">
        <f t="shared" si="250"/>
        <v>#N/A</v>
      </c>
      <c r="LE25" s="193" t="e">
        <f t="shared" si="250"/>
        <v>#N/A</v>
      </c>
      <c r="LF25" s="193" t="e">
        <f t="shared" si="250"/>
        <v>#N/A</v>
      </c>
      <c r="LG25" s="193" t="e">
        <f t="shared" si="268"/>
        <v>#N/A</v>
      </c>
      <c r="LH25" s="193" t="e">
        <f t="shared" si="268"/>
        <v>#N/A</v>
      </c>
      <c r="LI25" s="193" t="e">
        <f t="shared" si="268"/>
        <v>#N/A</v>
      </c>
      <c r="LJ25" s="193" t="e">
        <f t="shared" si="268"/>
        <v>#N/A</v>
      </c>
      <c r="LK25" s="193" t="e">
        <f t="shared" si="268"/>
        <v>#N/A</v>
      </c>
      <c r="LL25" s="193" t="e">
        <f t="shared" si="268"/>
        <v>#N/A</v>
      </c>
      <c r="LM25" s="193" t="e">
        <f t="shared" si="268"/>
        <v>#N/A</v>
      </c>
      <c r="LN25" s="193" t="e">
        <f t="shared" si="268"/>
        <v>#N/A</v>
      </c>
      <c r="LO25" s="193" t="e">
        <f t="shared" si="268"/>
        <v>#N/A</v>
      </c>
      <c r="LP25" s="193" t="e">
        <f t="shared" si="268"/>
        <v>#N/A</v>
      </c>
      <c r="LQ25" s="193" t="e">
        <f t="shared" si="268"/>
        <v>#N/A</v>
      </c>
      <c r="LR25" s="193" t="e">
        <f t="shared" si="268"/>
        <v>#N/A</v>
      </c>
      <c r="LS25" s="193" t="e">
        <f t="shared" si="268"/>
        <v>#N/A</v>
      </c>
      <c r="LT25" s="193" t="e">
        <f t="shared" si="268"/>
        <v>#N/A</v>
      </c>
      <c r="LU25" s="193" t="e">
        <f t="shared" si="268"/>
        <v>#N/A</v>
      </c>
      <c r="LV25" s="193" t="e">
        <f t="shared" si="268"/>
        <v>#N/A</v>
      </c>
      <c r="LW25" s="193" t="e">
        <f t="shared" si="268"/>
        <v>#N/A</v>
      </c>
      <c r="LX25" s="193" t="e">
        <f t="shared" si="268"/>
        <v>#N/A</v>
      </c>
      <c r="LY25" s="193" t="e">
        <f t="shared" si="268"/>
        <v>#N/A</v>
      </c>
      <c r="LZ25" s="193" t="e">
        <f t="shared" si="268"/>
        <v>#N/A</v>
      </c>
      <c r="MA25" s="193" t="e">
        <f t="shared" si="268"/>
        <v>#N/A</v>
      </c>
      <c r="MB25" s="193" t="e">
        <f t="shared" si="268"/>
        <v>#N/A</v>
      </c>
      <c r="MC25" s="193" t="e">
        <f t="shared" si="268"/>
        <v>#N/A</v>
      </c>
      <c r="MD25" s="193" t="e">
        <f t="shared" si="268"/>
        <v>#N/A</v>
      </c>
      <c r="ME25" s="193" t="e">
        <f t="shared" si="268"/>
        <v>#N/A</v>
      </c>
      <c r="MF25" s="193" t="e">
        <f t="shared" si="268"/>
        <v>#N/A</v>
      </c>
      <c r="MG25" s="193" t="e">
        <f t="shared" si="268"/>
        <v>#N/A</v>
      </c>
      <c r="MH25" s="193" t="e">
        <f t="shared" si="268"/>
        <v>#N/A</v>
      </c>
      <c r="MI25" s="193" t="e">
        <f t="shared" si="268"/>
        <v>#N/A</v>
      </c>
      <c r="MJ25" s="193" t="e">
        <f t="shared" si="268"/>
        <v>#N/A</v>
      </c>
      <c r="MK25" s="193" t="e">
        <f t="shared" si="264"/>
        <v>#N/A</v>
      </c>
      <c r="ML25" s="193" t="e">
        <f t="shared" si="264"/>
        <v>#N/A</v>
      </c>
      <c r="MM25" s="193" t="e">
        <f t="shared" si="264"/>
        <v>#N/A</v>
      </c>
      <c r="MN25" s="193" t="e">
        <f t="shared" si="264"/>
        <v>#N/A</v>
      </c>
      <c r="MO25" s="193" t="e">
        <f t="shared" si="264"/>
        <v>#N/A</v>
      </c>
      <c r="MP25" s="193" t="e">
        <f t="shared" si="264"/>
        <v>#N/A</v>
      </c>
      <c r="MQ25" s="193" t="e">
        <f t="shared" si="264"/>
        <v>#N/A</v>
      </c>
      <c r="MR25" s="193" t="e">
        <f t="shared" si="264"/>
        <v>#N/A</v>
      </c>
      <c r="MS25" s="193" t="e">
        <f t="shared" si="264"/>
        <v>#N/A</v>
      </c>
      <c r="MT25" s="193" t="e">
        <f t="shared" si="264"/>
        <v>#N/A</v>
      </c>
      <c r="MU25" s="193" t="e">
        <f t="shared" si="264"/>
        <v>#N/A</v>
      </c>
      <c r="MV25" s="193" t="e">
        <f t="shared" si="264"/>
        <v>#N/A</v>
      </c>
      <c r="MW25" s="193" t="e">
        <f t="shared" si="264"/>
        <v>#N/A</v>
      </c>
      <c r="MX25" s="193" t="e">
        <f t="shared" si="264"/>
        <v>#N/A</v>
      </c>
      <c r="MY25" s="193" t="e">
        <f t="shared" si="264"/>
        <v>#N/A</v>
      </c>
      <c r="MZ25" s="193" t="e">
        <f t="shared" si="36"/>
        <v>#N/A</v>
      </c>
      <c r="NA25" s="193" t="e">
        <f t="shared" si="241"/>
        <v>#N/A</v>
      </c>
      <c r="NB25" s="193" t="e">
        <f t="shared" si="241"/>
        <v>#N/A</v>
      </c>
      <c r="NC25" s="193" t="e">
        <f t="shared" si="241"/>
        <v>#N/A</v>
      </c>
      <c r="ND25" s="193" t="e">
        <f t="shared" si="251"/>
        <v>#N/A</v>
      </c>
      <c r="NE25" s="193" t="e">
        <f t="shared" si="251"/>
        <v>#N/A</v>
      </c>
      <c r="NF25" s="193" t="e">
        <f t="shared" si="251"/>
        <v>#N/A</v>
      </c>
      <c r="NG25" s="193" t="e">
        <f t="shared" si="251"/>
        <v>#N/A</v>
      </c>
      <c r="NH25" s="193" t="e">
        <f t="shared" si="251"/>
        <v>#N/A</v>
      </c>
      <c r="NI25" s="193" t="e">
        <f t="shared" si="251"/>
        <v>#N/A</v>
      </c>
      <c r="NJ25" s="193" t="e">
        <f t="shared" si="251"/>
        <v>#N/A</v>
      </c>
      <c r="NK25" s="193" t="e">
        <f t="shared" si="251"/>
        <v>#N/A</v>
      </c>
      <c r="NL25" s="193" t="e">
        <f t="shared" si="251"/>
        <v>#N/A</v>
      </c>
      <c r="NM25" s="193" t="e">
        <f t="shared" si="251"/>
        <v>#N/A</v>
      </c>
      <c r="NN25" s="193" t="e">
        <f t="shared" si="251"/>
        <v>#N/A</v>
      </c>
      <c r="NO25" s="193" t="e">
        <f t="shared" si="251"/>
        <v>#N/A</v>
      </c>
      <c r="NP25" s="193" t="e">
        <f t="shared" si="251"/>
        <v>#N/A</v>
      </c>
      <c r="NQ25" s="193" t="e">
        <f t="shared" si="251"/>
        <v>#N/A</v>
      </c>
      <c r="NR25" s="193" t="e">
        <f t="shared" si="251"/>
        <v>#N/A</v>
      </c>
      <c r="NS25" s="193" t="e">
        <f t="shared" si="269"/>
        <v>#N/A</v>
      </c>
      <c r="NT25" s="193" t="e">
        <f t="shared" si="269"/>
        <v>#N/A</v>
      </c>
      <c r="NU25" s="193" t="e">
        <f t="shared" si="269"/>
        <v>#N/A</v>
      </c>
      <c r="NV25" s="193" t="e">
        <f t="shared" si="269"/>
        <v>#N/A</v>
      </c>
      <c r="NW25" s="193" t="e">
        <f t="shared" si="269"/>
        <v>#N/A</v>
      </c>
      <c r="NX25" s="193" t="e">
        <f t="shared" si="269"/>
        <v>#N/A</v>
      </c>
      <c r="NY25" s="193" t="e">
        <f t="shared" si="269"/>
        <v>#N/A</v>
      </c>
      <c r="NZ25" s="193" t="e">
        <f t="shared" si="269"/>
        <v>#N/A</v>
      </c>
      <c r="OA25" s="193" t="e">
        <f t="shared" si="269"/>
        <v>#N/A</v>
      </c>
      <c r="OB25" s="193" t="e">
        <f t="shared" si="269"/>
        <v>#N/A</v>
      </c>
      <c r="OC25" s="193" t="e">
        <f t="shared" si="269"/>
        <v>#N/A</v>
      </c>
      <c r="OD25" s="193" t="e">
        <f t="shared" si="269"/>
        <v>#N/A</v>
      </c>
      <c r="OE25" s="193" t="e">
        <f t="shared" si="269"/>
        <v>#N/A</v>
      </c>
      <c r="OF25" s="193" t="e">
        <f t="shared" si="269"/>
        <v>#N/A</v>
      </c>
      <c r="OG25" s="193" t="e">
        <f t="shared" si="269"/>
        <v>#N/A</v>
      </c>
      <c r="OH25" s="193" t="e">
        <f t="shared" si="269"/>
        <v>#N/A</v>
      </c>
      <c r="OI25" s="193" t="e">
        <f t="shared" si="269"/>
        <v>#N/A</v>
      </c>
      <c r="OJ25" s="193" t="e">
        <f t="shared" si="269"/>
        <v>#N/A</v>
      </c>
      <c r="OK25" s="193" t="e">
        <f t="shared" si="269"/>
        <v>#N/A</v>
      </c>
      <c r="OL25" s="193" t="e">
        <f t="shared" si="269"/>
        <v>#N/A</v>
      </c>
      <c r="OM25" s="193" t="e">
        <f t="shared" si="269"/>
        <v>#N/A</v>
      </c>
      <c r="ON25" s="193" t="e">
        <f t="shared" si="269"/>
        <v>#N/A</v>
      </c>
      <c r="OO25" s="193" t="e">
        <f t="shared" si="269"/>
        <v>#N/A</v>
      </c>
      <c r="OP25" s="193" t="e">
        <f t="shared" si="269"/>
        <v>#N/A</v>
      </c>
      <c r="OQ25" s="193" t="e">
        <f t="shared" si="269"/>
        <v>#N/A</v>
      </c>
      <c r="OR25" s="193" t="e">
        <f t="shared" si="269"/>
        <v>#N/A</v>
      </c>
      <c r="OS25" s="193" t="e">
        <f t="shared" si="269"/>
        <v>#N/A</v>
      </c>
      <c r="OT25" s="193" t="e">
        <f t="shared" si="269"/>
        <v>#N/A</v>
      </c>
      <c r="OU25" s="193" t="e">
        <f t="shared" si="269"/>
        <v>#N/A</v>
      </c>
      <c r="OV25" s="193" t="e">
        <f t="shared" si="269"/>
        <v>#N/A</v>
      </c>
      <c r="OW25" s="193" t="e">
        <f t="shared" si="265"/>
        <v>#N/A</v>
      </c>
      <c r="OX25" s="193" t="e">
        <f t="shared" si="265"/>
        <v>#N/A</v>
      </c>
      <c r="OY25" s="193" t="e">
        <f t="shared" si="265"/>
        <v>#N/A</v>
      </c>
      <c r="OZ25" s="193" t="e">
        <f t="shared" si="265"/>
        <v>#N/A</v>
      </c>
      <c r="PA25" s="193" t="e">
        <f t="shared" si="265"/>
        <v>#N/A</v>
      </c>
      <c r="PB25" s="193" t="e">
        <f t="shared" si="265"/>
        <v>#N/A</v>
      </c>
      <c r="PC25" s="193" t="e">
        <f t="shared" si="265"/>
        <v>#N/A</v>
      </c>
      <c r="PD25" s="193" t="e">
        <f t="shared" si="265"/>
        <v>#N/A</v>
      </c>
      <c r="PE25" s="193" t="e">
        <f t="shared" si="265"/>
        <v>#N/A</v>
      </c>
      <c r="PF25" s="193" t="e">
        <f t="shared" si="265"/>
        <v>#N/A</v>
      </c>
      <c r="PG25" s="193" t="e">
        <f t="shared" si="265"/>
        <v>#N/A</v>
      </c>
      <c r="PH25" s="193" t="e">
        <f t="shared" si="265"/>
        <v>#N/A</v>
      </c>
      <c r="PI25" s="193" t="e">
        <f t="shared" si="265"/>
        <v>#N/A</v>
      </c>
      <c r="PJ25" s="193" t="e">
        <f t="shared" si="265"/>
        <v>#N/A</v>
      </c>
      <c r="PK25" s="193" t="e">
        <f t="shared" si="265"/>
        <v>#N/A</v>
      </c>
      <c r="PL25" s="193" t="e">
        <f t="shared" si="37"/>
        <v>#N/A</v>
      </c>
      <c r="PM25" s="193" t="e">
        <f t="shared" si="261"/>
        <v>#N/A</v>
      </c>
      <c r="PN25" s="193" t="e">
        <f t="shared" si="261"/>
        <v>#N/A</v>
      </c>
      <c r="PO25" s="193" t="e">
        <f t="shared" si="261"/>
        <v>#N/A</v>
      </c>
      <c r="PP25" s="193" t="e">
        <f t="shared" si="261"/>
        <v>#N/A</v>
      </c>
      <c r="PQ25" s="193" t="e">
        <f t="shared" si="261"/>
        <v>#N/A</v>
      </c>
      <c r="PR25" s="193" t="e">
        <f t="shared" si="261"/>
        <v>#N/A</v>
      </c>
      <c r="PS25" s="193" t="e">
        <f t="shared" si="261"/>
        <v>#N/A</v>
      </c>
      <c r="PT25" s="193" t="e">
        <f t="shared" si="261"/>
        <v>#N/A</v>
      </c>
    </row>
    <row r="26" spans="1:436" hidden="1" x14ac:dyDescent="0.45">
      <c r="A26" s="20">
        <v>23</v>
      </c>
      <c r="B26" s="101" t="str">
        <f t="shared" si="15"/>
        <v/>
      </c>
      <c r="C26" s="115"/>
      <c r="D26" s="101" t="str">
        <f t="shared" si="16"/>
        <v/>
      </c>
      <c r="E26" s="110" t="str">
        <f t="shared" si="17"/>
        <v/>
      </c>
      <c r="F26" s="21" t="str">
        <f t="shared" si="18"/>
        <v/>
      </c>
      <c r="G26" s="22" t="str">
        <f t="shared" si="19"/>
        <v/>
      </c>
      <c r="H26" s="23" t="str">
        <f>IF(F26="","",IF(OR($F26&lt;Skew!$B$3,$F26=Skew!$B$3),IF($F26&gt;Skew!$C$3,Skew!$A$3,IF($F26&gt;Skew!$C$4,Skew!$A$4,IF($F26&gt;Skew!$C$5,Skew!$A$5,IF($F26&gt;Skew!$C$6,Skew!$A$6,IF($F26&gt;Skew!$C$7,Skew!$A$7,IF($F26&gt;Skew!$C$8,Skew!$A$8,IF($F26&gt;Skew!$C$9,Skew!$A$9,IF($F26&gt;Skew!$C$10,Skew!$A$10,IF($F26&gt;Skew!$C$11,Skew!$A$11,IF($F26&gt;Skew!$C$12,Skew!$A$12,IF($F26&gt;Skew!$C$13,Skew!$A$13,IF($F26&gt;Skew!$C$14,Skew!$A$14,IF($F26&gt;Skew!$C$15,Skew!$A$15,IF($F26&gt;Skew!$C$16,Skew!$A$16,Skew!$A$17)
)))))))))))))))</f>
        <v/>
      </c>
      <c r="I26" s="22" t="str">
        <f>IF(F26="","",MATCH(H26,Skew!$A$3:$A$17,0))</f>
        <v/>
      </c>
      <c r="J26" s="22" t="str">
        <f t="shared" si="20"/>
        <v/>
      </c>
      <c r="K26" s="24"/>
      <c r="L26" s="22" t="str">
        <f>IF(OR(F26="",K26=""),"",MATCH(K26,Confidence!$A$3:$A$12,0))</f>
        <v/>
      </c>
      <c r="M26" s="25" t="str">
        <f t="shared" si="21"/>
        <v/>
      </c>
      <c r="N26" s="25" t="str">
        <f t="shared" si="22"/>
        <v/>
      </c>
      <c r="O26" s="22"/>
      <c r="P26" s="102" t="str">
        <f t="shared" si="23"/>
        <v/>
      </c>
      <c r="Q26" s="102" t="str">
        <f t="shared" si="24"/>
        <v/>
      </c>
      <c r="R26" s="37" t="str">
        <f t="shared" si="25"/>
        <v/>
      </c>
      <c r="S26" s="115"/>
      <c r="T26" s="204" t="str">
        <f>IF(AND(B26&gt;0,C26&gt;0,D26&gt;0,M26&gt;0,N26&gt;0,S26&gt;0,NOT(K26="")),ABS(VLOOKUP($S$1,VLookups!$A$30:$B$31,2,FALSE)-_xlfn.BETA.DIST(S26,IF(G26="L",N26,M26),IF(G26="L",M26,N26),TRUE,B26,D26)),"")</f>
        <v/>
      </c>
      <c r="U26" s="112" t="str">
        <f>IF(OR($M26="",$N26=""),"",_xlfn.BETA.INV(ABS(VLOOKUP($S$1,VLookups!$A$30:$B$31,2,FALSE)-U$3),IF($G26="L",$N26,$M26),IF($G26="L",$M26,$N26),$B26,$D26))</f>
        <v/>
      </c>
      <c r="V26" s="113" t="str">
        <f>IF(OR($M26="",$N26=""),"",_xlfn.BETA.INV(ABS(VLOOKUP($S$1,VLookups!$A$30:$B$31,2,FALSE)-V$3),IF($G26="L",$N26,$M26),IF($G26="L",$M26,$N26),$B26,$D26))</f>
        <v/>
      </c>
      <c r="W26" s="112" t="str">
        <f>IF(OR($M26="",$N26=""),"",_xlfn.BETA.INV(ABS(VLOOKUP($S$1,VLookups!$A$30:$B$31,2,FALSE)-W$3),IF($G26="L",$N26,$M26),IF($G26="L",$M26,$N26),$B26,$D26))</f>
        <v/>
      </c>
      <c r="X26" s="113" t="str">
        <f>IF(OR($M26="",$N26=""),"",_xlfn.BETA.INV(ABS(VLOOKUP($S$1,VLookups!$A$30:$B$31,2,FALSE)-X$3),IF($G26="L",$N26,$M26),IF($G26="L",$M26,$N26),$B26,$D26))</f>
        <v/>
      </c>
      <c r="Y26" s="112" t="str">
        <f>IF(OR($M26="",$N26=""),"",_xlfn.BETA.INV(ABS(VLOOKUP($S$1,VLookups!$A$30:$B$31,2,FALSE)-Y$3),IF($G26="L",$N26,$M26),IF($G26="L",$M26,$N26),$B26,$D26))</f>
        <v/>
      </c>
      <c r="Z26" s="113" t="str">
        <f>IF(OR($M26="",$N26=""),"",_xlfn.BETA.INV(ABS(VLOOKUP($S$1,VLookups!$A$30:$B$31,2,FALSE)-Z$3),IF($G26="L",$N26,$M26),IF($G26="L",$M26,$N26),$B26,$D26))</f>
        <v/>
      </c>
      <c r="AA26" s="112" t="str">
        <f>IF(OR($M26="",$N26=""),"",_xlfn.BETA.INV(ABS(VLOOKUP($S$1,VLookups!$A$30:$B$31,2,FALSE)-AA$3),IF($G26="L",$N26,$M26),IF($G26="L",$M26,$N26),$B26,$D26))</f>
        <v/>
      </c>
      <c r="AB26" s="113" t="str">
        <f>IF(OR($M26="",$N26=""),"",_xlfn.BETA.INV(ABS(VLOOKUP($S$1,VLookups!$A$30:$B$31,2,FALSE)-AB$3),IF($G26="L",$N26,$M26),IF($G26="L",$M26,$N26),$B26,$D26))</f>
        <v/>
      </c>
      <c r="AC26" s="112" t="str">
        <f>IF(OR($M26="",$N26=""),"",_xlfn.BETA.INV(ABS(VLOOKUP($S$1,VLookups!$A$30:$B$31,2,FALSE)-AC$3),IF($G26="L",$N26,$M26),IF($G26="L",$M26,$N26),$B26,$D26))</f>
        <v/>
      </c>
      <c r="AD26" s="113" t="str">
        <f>IF(OR($M26="",$N26=""),"",_xlfn.BETA.INV(ABS(VLOOKUP($S$1,VLookups!$A$30:$B$31,2,FALSE)-AD$3),IF($G26="L",$N26,$M26),IF($G26="L",$M26,$N26),$B26,$D26))</f>
        <v/>
      </c>
      <c r="AE26" s="112" t="str">
        <f>IF(OR($M26="",$N26=""),"",_xlfn.BETA.INV(ABS(VLOOKUP($S$1,VLookups!$A$30:$B$31,2,FALSE)-AE$3),IF($G26="L",$N26,$M26),IF($G26="L",$M26,$N26),$B26,$D26))</f>
        <v/>
      </c>
      <c r="AF26" s="113" t="str">
        <f>IF(OR($M26="",$N26=""),"",_xlfn.BETA.INV(ABS(VLOOKUP($S$1,VLookups!$A$30:$B$31,2,FALSE)-AF$3),IF($G26="L",$N26,$M26),IF($G26="L",$M26,$N26),$B26,$D26))</f>
        <v/>
      </c>
      <c r="AG26" s="15"/>
      <c r="AH26" s="194" t="str">
        <f t="shared" si="26"/>
        <v/>
      </c>
      <c r="AI26" s="192" t="str">
        <f t="shared" si="27"/>
        <v/>
      </c>
      <c r="AJ26" s="177" t="str">
        <f t="shared" ref="AJ26" si="273">IF(ISNONTEXT($AH26),AI26+$AH26,"")</f>
        <v/>
      </c>
      <c r="AK26" s="177" t="str">
        <f t="shared" si="39"/>
        <v/>
      </c>
      <c r="AL26" s="177" t="str">
        <f t="shared" si="40"/>
        <v/>
      </c>
      <c r="AM26" s="177" t="str">
        <f t="shared" si="41"/>
        <v/>
      </c>
      <c r="AN26" s="177" t="str">
        <f t="shared" si="42"/>
        <v/>
      </c>
      <c r="AO26" s="177" t="str">
        <f t="shared" si="43"/>
        <v/>
      </c>
      <c r="AP26" s="177" t="str">
        <f t="shared" si="44"/>
        <v/>
      </c>
      <c r="AQ26" s="177" t="str">
        <f t="shared" si="45"/>
        <v/>
      </c>
      <c r="AR26" s="177" t="str">
        <f t="shared" si="46"/>
        <v/>
      </c>
      <c r="AS26" s="177" t="str">
        <f t="shared" si="47"/>
        <v/>
      </c>
      <c r="AT26" s="177" t="str">
        <f t="shared" si="48"/>
        <v/>
      </c>
      <c r="AU26" s="177" t="str">
        <f t="shared" si="49"/>
        <v/>
      </c>
      <c r="AV26" s="177" t="str">
        <f t="shared" si="50"/>
        <v/>
      </c>
      <c r="AW26" s="177" t="str">
        <f t="shared" si="51"/>
        <v/>
      </c>
      <c r="AX26" s="177" t="str">
        <f t="shared" si="52"/>
        <v/>
      </c>
      <c r="AY26" s="177" t="str">
        <f t="shared" si="53"/>
        <v/>
      </c>
      <c r="AZ26" s="177" t="str">
        <f t="shared" si="54"/>
        <v/>
      </c>
      <c r="BA26" s="177" t="str">
        <f t="shared" si="55"/>
        <v/>
      </c>
      <c r="BB26" s="177" t="str">
        <f t="shared" si="56"/>
        <v/>
      </c>
      <c r="BC26" s="177" t="str">
        <f t="shared" si="57"/>
        <v/>
      </c>
      <c r="BD26" s="177" t="str">
        <f t="shared" si="58"/>
        <v/>
      </c>
      <c r="BE26" s="177" t="str">
        <f t="shared" si="59"/>
        <v/>
      </c>
      <c r="BF26" s="177" t="str">
        <f t="shared" si="60"/>
        <v/>
      </c>
      <c r="BG26" s="177" t="str">
        <f t="shared" si="61"/>
        <v/>
      </c>
      <c r="BH26" s="177" t="str">
        <f t="shared" si="62"/>
        <v/>
      </c>
      <c r="BI26" s="177" t="str">
        <f t="shared" si="63"/>
        <v/>
      </c>
      <c r="BJ26" s="177" t="str">
        <f t="shared" si="64"/>
        <v/>
      </c>
      <c r="BK26" s="177" t="str">
        <f t="shared" si="65"/>
        <v/>
      </c>
      <c r="BL26" s="177" t="str">
        <f t="shared" si="66"/>
        <v/>
      </c>
      <c r="BM26" s="177" t="str">
        <f t="shared" si="67"/>
        <v/>
      </c>
      <c r="BN26" s="177" t="str">
        <f t="shared" si="68"/>
        <v/>
      </c>
      <c r="BO26" s="177" t="str">
        <f t="shared" si="69"/>
        <v/>
      </c>
      <c r="BP26" s="177" t="str">
        <f t="shared" si="70"/>
        <v/>
      </c>
      <c r="BQ26" s="177" t="str">
        <f t="shared" si="71"/>
        <v/>
      </c>
      <c r="BR26" s="177" t="str">
        <f t="shared" si="72"/>
        <v/>
      </c>
      <c r="BS26" s="177" t="str">
        <f t="shared" si="73"/>
        <v/>
      </c>
      <c r="BT26" s="177" t="str">
        <f t="shared" si="74"/>
        <v/>
      </c>
      <c r="BU26" s="177" t="str">
        <f t="shared" si="75"/>
        <v/>
      </c>
      <c r="BV26" s="177" t="str">
        <f t="shared" si="76"/>
        <v/>
      </c>
      <c r="BW26" s="177" t="str">
        <f t="shared" si="77"/>
        <v/>
      </c>
      <c r="BX26" s="177" t="str">
        <f t="shared" si="78"/>
        <v/>
      </c>
      <c r="BY26" s="177" t="str">
        <f t="shared" si="79"/>
        <v/>
      </c>
      <c r="BZ26" s="177" t="str">
        <f t="shared" si="80"/>
        <v/>
      </c>
      <c r="CA26" s="177" t="str">
        <f t="shared" si="81"/>
        <v/>
      </c>
      <c r="CB26" s="177" t="str">
        <f t="shared" si="82"/>
        <v/>
      </c>
      <c r="CC26" s="177" t="str">
        <f t="shared" si="83"/>
        <v/>
      </c>
      <c r="CD26" s="177" t="str">
        <f t="shared" si="84"/>
        <v/>
      </c>
      <c r="CE26" s="177" t="str">
        <f t="shared" si="85"/>
        <v/>
      </c>
      <c r="CF26" s="177" t="str">
        <f t="shared" si="86"/>
        <v/>
      </c>
      <c r="CG26" s="177" t="str">
        <f t="shared" si="87"/>
        <v/>
      </c>
      <c r="CH26" s="177" t="str">
        <f t="shared" si="88"/>
        <v/>
      </c>
      <c r="CI26" s="177" t="str">
        <f t="shared" si="89"/>
        <v/>
      </c>
      <c r="CJ26" s="177" t="str">
        <f t="shared" si="90"/>
        <v/>
      </c>
      <c r="CK26" s="177" t="str">
        <f t="shared" si="91"/>
        <v/>
      </c>
      <c r="CL26" s="177" t="str">
        <f t="shared" si="92"/>
        <v/>
      </c>
      <c r="CM26" s="177" t="str">
        <f t="shared" si="93"/>
        <v/>
      </c>
      <c r="CN26" s="177" t="str">
        <f t="shared" si="94"/>
        <v/>
      </c>
      <c r="CO26" s="177" t="str">
        <f t="shared" si="95"/>
        <v/>
      </c>
      <c r="CP26" s="177" t="str">
        <f t="shared" si="96"/>
        <v/>
      </c>
      <c r="CQ26" s="177" t="str">
        <f t="shared" si="97"/>
        <v/>
      </c>
      <c r="CR26" s="177" t="str">
        <f t="shared" si="98"/>
        <v/>
      </c>
      <c r="CS26" s="177" t="str">
        <f t="shared" si="99"/>
        <v/>
      </c>
      <c r="CT26" s="177" t="str">
        <f t="shared" si="100"/>
        <v/>
      </c>
      <c r="CU26" s="177" t="str">
        <f t="shared" si="101"/>
        <v/>
      </c>
      <c r="CV26" s="177" t="str">
        <f t="shared" si="32"/>
        <v/>
      </c>
      <c r="CW26" s="177" t="str">
        <f t="shared" si="102"/>
        <v/>
      </c>
      <c r="CX26" s="177" t="str">
        <f t="shared" si="103"/>
        <v/>
      </c>
      <c r="CY26" s="177" t="str">
        <f t="shared" si="104"/>
        <v/>
      </c>
      <c r="CZ26" s="177" t="str">
        <f t="shared" si="105"/>
        <v/>
      </c>
      <c r="DA26" s="177" t="str">
        <f t="shared" si="106"/>
        <v/>
      </c>
      <c r="DB26" s="177" t="str">
        <f t="shared" si="107"/>
        <v/>
      </c>
      <c r="DC26" s="177" t="str">
        <f t="shared" si="108"/>
        <v/>
      </c>
      <c r="DD26" s="177" t="str">
        <f t="shared" si="109"/>
        <v/>
      </c>
      <c r="DE26" s="177" t="str">
        <f t="shared" si="110"/>
        <v/>
      </c>
      <c r="DF26" s="177" t="str">
        <f t="shared" si="111"/>
        <v/>
      </c>
      <c r="DG26" s="177" t="str">
        <f t="shared" si="112"/>
        <v/>
      </c>
      <c r="DH26" s="177" t="str">
        <f t="shared" si="113"/>
        <v/>
      </c>
      <c r="DI26" s="177" t="str">
        <f t="shared" si="114"/>
        <v/>
      </c>
      <c r="DJ26" s="177" t="str">
        <f t="shared" si="115"/>
        <v/>
      </c>
      <c r="DK26" s="177" t="str">
        <f t="shared" si="116"/>
        <v/>
      </c>
      <c r="DL26" s="177" t="str">
        <f t="shared" si="117"/>
        <v/>
      </c>
      <c r="DM26" s="177" t="str">
        <f t="shared" si="118"/>
        <v/>
      </c>
      <c r="DN26" s="177" t="str">
        <f t="shared" si="119"/>
        <v/>
      </c>
      <c r="DO26" s="177" t="str">
        <f t="shared" si="120"/>
        <v/>
      </c>
      <c r="DP26" s="177" t="str">
        <f t="shared" si="121"/>
        <v/>
      </c>
      <c r="DQ26" s="177" t="str">
        <f t="shared" si="122"/>
        <v/>
      </c>
      <c r="DR26" s="177" t="str">
        <f t="shared" si="123"/>
        <v/>
      </c>
      <c r="DS26" s="177" t="str">
        <f t="shared" si="124"/>
        <v/>
      </c>
      <c r="DT26" s="177" t="str">
        <f t="shared" si="125"/>
        <v/>
      </c>
      <c r="DU26" s="177" t="str">
        <f t="shared" si="126"/>
        <v/>
      </c>
      <c r="DV26" s="177" t="str">
        <f t="shared" si="127"/>
        <v/>
      </c>
      <c r="DW26" s="177" t="str">
        <f t="shared" si="128"/>
        <v/>
      </c>
      <c r="DX26" s="177" t="str">
        <f t="shared" si="129"/>
        <v/>
      </c>
      <c r="DY26" s="177" t="str">
        <f t="shared" si="130"/>
        <v/>
      </c>
      <c r="DZ26" s="177" t="str">
        <f t="shared" si="131"/>
        <v/>
      </c>
      <c r="EA26" s="177" t="str">
        <f t="shared" si="132"/>
        <v/>
      </c>
      <c r="EB26" s="177" t="str">
        <f t="shared" si="133"/>
        <v/>
      </c>
      <c r="EC26" s="177" t="str">
        <f t="shared" si="134"/>
        <v/>
      </c>
      <c r="ED26" s="177" t="str">
        <f t="shared" si="135"/>
        <v/>
      </c>
      <c r="EE26" s="177" t="str">
        <f t="shared" si="136"/>
        <v/>
      </c>
      <c r="EF26" s="177" t="str">
        <f t="shared" si="137"/>
        <v/>
      </c>
      <c r="EG26" s="177" t="str">
        <f t="shared" si="138"/>
        <v/>
      </c>
      <c r="EH26" s="177" t="str">
        <f t="shared" si="139"/>
        <v/>
      </c>
      <c r="EI26" s="177" t="str">
        <f t="shared" si="140"/>
        <v/>
      </c>
      <c r="EJ26" s="177" t="str">
        <f t="shared" si="141"/>
        <v/>
      </c>
      <c r="EK26" s="177" t="str">
        <f t="shared" si="142"/>
        <v/>
      </c>
      <c r="EL26" s="177" t="str">
        <f t="shared" si="143"/>
        <v/>
      </c>
      <c r="EM26" s="177" t="str">
        <f t="shared" si="144"/>
        <v/>
      </c>
      <c r="EN26" s="177" t="str">
        <f t="shared" si="145"/>
        <v/>
      </c>
      <c r="EO26" s="177" t="str">
        <f t="shared" si="146"/>
        <v/>
      </c>
      <c r="EP26" s="177" t="str">
        <f t="shared" si="147"/>
        <v/>
      </c>
      <c r="EQ26" s="177" t="str">
        <f t="shared" si="148"/>
        <v/>
      </c>
      <c r="ER26" s="177" t="str">
        <f t="shared" si="149"/>
        <v/>
      </c>
      <c r="ES26" s="177" t="str">
        <f t="shared" si="150"/>
        <v/>
      </c>
      <c r="ET26" s="177" t="str">
        <f t="shared" si="151"/>
        <v/>
      </c>
      <c r="EU26" s="177" t="str">
        <f t="shared" si="152"/>
        <v/>
      </c>
      <c r="EV26" s="177" t="str">
        <f t="shared" si="153"/>
        <v/>
      </c>
      <c r="EW26" s="177" t="str">
        <f t="shared" si="154"/>
        <v/>
      </c>
      <c r="EX26" s="177" t="str">
        <f t="shared" si="155"/>
        <v/>
      </c>
      <c r="EY26" s="177" t="str">
        <f t="shared" si="156"/>
        <v/>
      </c>
      <c r="EZ26" s="177" t="str">
        <f t="shared" si="157"/>
        <v/>
      </c>
      <c r="FA26" s="177" t="str">
        <f t="shared" si="158"/>
        <v/>
      </c>
      <c r="FB26" s="177" t="str">
        <f t="shared" si="159"/>
        <v/>
      </c>
      <c r="FC26" s="177" t="str">
        <f t="shared" si="160"/>
        <v/>
      </c>
      <c r="FD26" s="177" t="str">
        <f t="shared" si="161"/>
        <v/>
      </c>
      <c r="FE26" s="177" t="str">
        <f t="shared" si="162"/>
        <v/>
      </c>
      <c r="FF26" s="177" t="str">
        <f t="shared" si="163"/>
        <v/>
      </c>
      <c r="FG26" s="177" t="str">
        <f t="shared" si="164"/>
        <v/>
      </c>
      <c r="FH26" s="177" t="str">
        <f t="shared" si="33"/>
        <v/>
      </c>
      <c r="FI26" s="177" t="str">
        <f t="shared" si="165"/>
        <v/>
      </c>
      <c r="FJ26" s="177" t="str">
        <f t="shared" si="166"/>
        <v/>
      </c>
      <c r="FK26" s="177" t="str">
        <f t="shared" si="167"/>
        <v/>
      </c>
      <c r="FL26" s="177" t="str">
        <f t="shared" si="168"/>
        <v/>
      </c>
      <c r="FM26" s="177" t="str">
        <f t="shared" si="169"/>
        <v/>
      </c>
      <c r="FN26" s="177" t="str">
        <f t="shared" si="170"/>
        <v/>
      </c>
      <c r="FO26" s="177" t="str">
        <f t="shared" si="171"/>
        <v/>
      </c>
      <c r="FP26" s="177" t="str">
        <f t="shared" si="172"/>
        <v/>
      </c>
      <c r="FQ26" s="177" t="str">
        <f t="shared" si="173"/>
        <v/>
      </c>
      <c r="FR26" s="177" t="str">
        <f t="shared" si="174"/>
        <v/>
      </c>
      <c r="FS26" s="177" t="str">
        <f t="shared" si="175"/>
        <v/>
      </c>
      <c r="FT26" s="177" t="str">
        <f t="shared" si="176"/>
        <v/>
      </c>
      <c r="FU26" s="177" t="str">
        <f t="shared" si="177"/>
        <v/>
      </c>
      <c r="FV26" s="177" t="str">
        <f t="shared" si="178"/>
        <v/>
      </c>
      <c r="FW26" s="177" t="str">
        <f t="shared" si="179"/>
        <v/>
      </c>
      <c r="FX26" s="177" t="str">
        <f t="shared" si="180"/>
        <v/>
      </c>
      <c r="FY26" s="177" t="str">
        <f t="shared" si="181"/>
        <v/>
      </c>
      <c r="FZ26" s="177" t="str">
        <f t="shared" si="182"/>
        <v/>
      </c>
      <c r="GA26" s="177" t="str">
        <f t="shared" si="183"/>
        <v/>
      </c>
      <c r="GB26" s="177" t="str">
        <f t="shared" si="184"/>
        <v/>
      </c>
      <c r="GC26" s="177" t="str">
        <f t="shared" si="185"/>
        <v/>
      </c>
      <c r="GD26" s="177" t="str">
        <f t="shared" si="186"/>
        <v/>
      </c>
      <c r="GE26" s="177" t="str">
        <f t="shared" si="187"/>
        <v/>
      </c>
      <c r="GF26" s="177" t="str">
        <f t="shared" si="188"/>
        <v/>
      </c>
      <c r="GG26" s="177" t="str">
        <f t="shared" si="189"/>
        <v/>
      </c>
      <c r="GH26" s="177" t="str">
        <f t="shared" si="190"/>
        <v/>
      </c>
      <c r="GI26" s="177" t="str">
        <f t="shared" si="191"/>
        <v/>
      </c>
      <c r="GJ26" s="177" t="str">
        <f t="shared" si="192"/>
        <v/>
      </c>
      <c r="GK26" s="177" t="str">
        <f t="shared" si="193"/>
        <v/>
      </c>
      <c r="GL26" s="177" t="str">
        <f t="shared" si="194"/>
        <v/>
      </c>
      <c r="GM26" s="177" t="str">
        <f t="shared" si="195"/>
        <v/>
      </c>
      <c r="GN26" s="177" t="str">
        <f t="shared" si="196"/>
        <v/>
      </c>
      <c r="GO26" s="177" t="str">
        <f t="shared" si="197"/>
        <v/>
      </c>
      <c r="GP26" s="177" t="str">
        <f t="shared" si="198"/>
        <v/>
      </c>
      <c r="GQ26" s="177" t="str">
        <f t="shared" si="199"/>
        <v/>
      </c>
      <c r="GR26" s="177" t="str">
        <f t="shared" si="200"/>
        <v/>
      </c>
      <c r="GS26" s="177" t="str">
        <f t="shared" si="201"/>
        <v/>
      </c>
      <c r="GT26" s="177" t="str">
        <f t="shared" si="202"/>
        <v/>
      </c>
      <c r="GU26" s="177" t="str">
        <f t="shared" si="203"/>
        <v/>
      </c>
      <c r="GV26" s="177" t="str">
        <f t="shared" si="204"/>
        <v/>
      </c>
      <c r="GW26" s="177" t="str">
        <f t="shared" si="205"/>
        <v/>
      </c>
      <c r="GX26" s="177" t="str">
        <f t="shared" si="206"/>
        <v/>
      </c>
      <c r="GY26" s="177" t="str">
        <f t="shared" si="207"/>
        <v/>
      </c>
      <c r="GZ26" s="177" t="str">
        <f t="shared" si="208"/>
        <v/>
      </c>
      <c r="HA26" s="177" t="str">
        <f t="shared" si="209"/>
        <v/>
      </c>
      <c r="HB26" s="177" t="str">
        <f t="shared" si="210"/>
        <v/>
      </c>
      <c r="HC26" s="177" t="str">
        <f t="shared" si="211"/>
        <v/>
      </c>
      <c r="HD26" s="177" t="str">
        <f t="shared" si="212"/>
        <v/>
      </c>
      <c r="HE26" s="177" t="str">
        <f t="shared" si="213"/>
        <v/>
      </c>
      <c r="HF26" s="177" t="str">
        <f t="shared" si="214"/>
        <v/>
      </c>
      <c r="HG26" s="177" t="str">
        <f t="shared" si="215"/>
        <v/>
      </c>
      <c r="HH26" s="177" t="str">
        <f t="shared" si="216"/>
        <v/>
      </c>
      <c r="HI26" s="177" t="str">
        <f t="shared" si="217"/>
        <v/>
      </c>
      <c r="HJ26" s="177" t="str">
        <f t="shared" si="218"/>
        <v/>
      </c>
      <c r="HK26" s="177" t="str">
        <f t="shared" si="219"/>
        <v/>
      </c>
      <c r="HL26" s="177" t="str">
        <f t="shared" si="220"/>
        <v/>
      </c>
      <c r="HM26" s="177" t="str">
        <f t="shared" si="221"/>
        <v/>
      </c>
      <c r="HN26" s="177" t="str">
        <f t="shared" si="222"/>
        <v/>
      </c>
      <c r="HO26" s="177" t="str">
        <f t="shared" si="223"/>
        <v/>
      </c>
      <c r="HP26" s="177" t="str">
        <f t="shared" si="224"/>
        <v/>
      </c>
      <c r="HQ26" s="177" t="str">
        <f t="shared" si="225"/>
        <v/>
      </c>
      <c r="HR26" s="177" t="str">
        <f t="shared" si="226"/>
        <v/>
      </c>
      <c r="HS26" s="177" t="str">
        <f t="shared" si="227"/>
        <v/>
      </c>
      <c r="HT26" s="177" t="str">
        <f t="shared" si="34"/>
        <v/>
      </c>
      <c r="HU26" s="177" t="str">
        <f t="shared" si="255"/>
        <v/>
      </c>
      <c r="HV26" s="177" t="str">
        <f t="shared" si="256"/>
        <v/>
      </c>
      <c r="HW26" s="177" t="str">
        <f t="shared" si="257"/>
        <v/>
      </c>
      <c r="HX26" s="177" t="str">
        <f t="shared" si="258"/>
        <v/>
      </c>
      <c r="HY26" s="177" t="str">
        <f t="shared" si="259"/>
        <v/>
      </c>
      <c r="HZ26" s="177" t="str">
        <f t="shared" si="260"/>
        <v/>
      </c>
      <c r="IA26" s="192" t="str">
        <f t="shared" si="29"/>
        <v/>
      </c>
      <c r="IB26" s="193" t="e">
        <f t="shared" si="10"/>
        <v>#N/A</v>
      </c>
      <c r="IC26" s="193" t="e">
        <f t="shared" si="239"/>
        <v>#N/A</v>
      </c>
      <c r="ID26" s="193" t="e">
        <f t="shared" si="239"/>
        <v>#N/A</v>
      </c>
      <c r="IE26" s="193" t="e">
        <f t="shared" si="239"/>
        <v>#N/A</v>
      </c>
      <c r="IF26" s="193" t="e">
        <f t="shared" si="249"/>
        <v>#N/A</v>
      </c>
      <c r="IG26" s="193" t="e">
        <f t="shared" si="249"/>
        <v>#N/A</v>
      </c>
      <c r="IH26" s="193" t="e">
        <f t="shared" si="249"/>
        <v>#N/A</v>
      </c>
      <c r="II26" s="193" t="e">
        <f t="shared" si="249"/>
        <v>#N/A</v>
      </c>
      <c r="IJ26" s="193" t="e">
        <f t="shared" si="249"/>
        <v>#N/A</v>
      </c>
      <c r="IK26" s="193" t="e">
        <f t="shared" si="249"/>
        <v>#N/A</v>
      </c>
      <c r="IL26" s="193" t="e">
        <f t="shared" si="249"/>
        <v>#N/A</v>
      </c>
      <c r="IM26" s="193" t="e">
        <f t="shared" si="249"/>
        <v>#N/A</v>
      </c>
      <c r="IN26" s="193" t="e">
        <f t="shared" si="249"/>
        <v>#N/A</v>
      </c>
      <c r="IO26" s="193" t="e">
        <f t="shared" si="249"/>
        <v>#N/A</v>
      </c>
      <c r="IP26" s="193" t="e">
        <f t="shared" si="249"/>
        <v>#N/A</v>
      </c>
      <c r="IQ26" s="193" t="e">
        <f t="shared" si="249"/>
        <v>#N/A</v>
      </c>
      <c r="IR26" s="193" t="e">
        <f t="shared" si="249"/>
        <v>#N/A</v>
      </c>
      <c r="IS26" s="193" t="e">
        <f t="shared" si="249"/>
        <v>#N/A</v>
      </c>
      <c r="IT26" s="193" t="e">
        <f t="shared" si="249"/>
        <v>#N/A</v>
      </c>
      <c r="IU26" s="193" t="e">
        <f t="shared" si="267"/>
        <v>#N/A</v>
      </c>
      <c r="IV26" s="193" t="e">
        <f t="shared" si="267"/>
        <v>#N/A</v>
      </c>
      <c r="IW26" s="193" t="e">
        <f t="shared" si="267"/>
        <v>#N/A</v>
      </c>
      <c r="IX26" s="193" t="e">
        <f t="shared" si="267"/>
        <v>#N/A</v>
      </c>
      <c r="IY26" s="193" t="e">
        <f t="shared" si="267"/>
        <v>#N/A</v>
      </c>
      <c r="IZ26" s="193" t="e">
        <f t="shared" si="267"/>
        <v>#N/A</v>
      </c>
      <c r="JA26" s="193" t="e">
        <f t="shared" si="267"/>
        <v>#N/A</v>
      </c>
      <c r="JB26" s="193" t="e">
        <f t="shared" si="267"/>
        <v>#N/A</v>
      </c>
      <c r="JC26" s="193" t="e">
        <f t="shared" si="267"/>
        <v>#N/A</v>
      </c>
      <c r="JD26" s="193" t="e">
        <f t="shared" si="267"/>
        <v>#N/A</v>
      </c>
      <c r="JE26" s="193" t="e">
        <f t="shared" si="267"/>
        <v>#N/A</v>
      </c>
      <c r="JF26" s="193" t="e">
        <f t="shared" si="267"/>
        <v>#N/A</v>
      </c>
      <c r="JG26" s="193" t="e">
        <f t="shared" si="267"/>
        <v>#N/A</v>
      </c>
      <c r="JH26" s="193" t="e">
        <f t="shared" si="267"/>
        <v>#N/A</v>
      </c>
      <c r="JI26" s="193" t="e">
        <f t="shared" si="267"/>
        <v>#N/A</v>
      </c>
      <c r="JJ26" s="193" t="e">
        <f t="shared" si="267"/>
        <v>#N/A</v>
      </c>
      <c r="JK26" s="193" t="e">
        <f t="shared" si="267"/>
        <v>#N/A</v>
      </c>
      <c r="JL26" s="193" t="e">
        <f t="shared" si="267"/>
        <v>#N/A</v>
      </c>
      <c r="JM26" s="193" t="e">
        <f t="shared" si="267"/>
        <v>#N/A</v>
      </c>
      <c r="JN26" s="193" t="e">
        <f t="shared" si="267"/>
        <v>#N/A</v>
      </c>
      <c r="JO26" s="193" t="e">
        <f t="shared" si="267"/>
        <v>#N/A</v>
      </c>
      <c r="JP26" s="193" t="e">
        <f t="shared" si="267"/>
        <v>#N/A</v>
      </c>
      <c r="JQ26" s="193" t="e">
        <f t="shared" si="267"/>
        <v>#N/A</v>
      </c>
      <c r="JR26" s="193" t="e">
        <f t="shared" si="267"/>
        <v>#N/A</v>
      </c>
      <c r="JS26" s="193" t="e">
        <f t="shared" si="267"/>
        <v>#N/A</v>
      </c>
      <c r="JT26" s="193" t="e">
        <f t="shared" si="267"/>
        <v>#N/A</v>
      </c>
      <c r="JU26" s="193" t="e">
        <f t="shared" si="267"/>
        <v>#N/A</v>
      </c>
      <c r="JV26" s="193" t="e">
        <f t="shared" si="267"/>
        <v>#N/A</v>
      </c>
      <c r="JW26" s="193" t="e">
        <f t="shared" si="267"/>
        <v>#N/A</v>
      </c>
      <c r="JX26" s="193" t="e">
        <f t="shared" si="267"/>
        <v>#N/A</v>
      </c>
      <c r="JY26" s="193" t="e">
        <f t="shared" si="263"/>
        <v>#N/A</v>
      </c>
      <c r="JZ26" s="193" t="e">
        <f t="shared" si="263"/>
        <v>#N/A</v>
      </c>
      <c r="KA26" s="193" t="e">
        <f t="shared" si="263"/>
        <v>#N/A</v>
      </c>
      <c r="KB26" s="193" t="e">
        <f t="shared" si="263"/>
        <v>#N/A</v>
      </c>
      <c r="KC26" s="193" t="e">
        <f t="shared" si="263"/>
        <v>#N/A</v>
      </c>
      <c r="KD26" s="193" t="e">
        <f t="shared" si="263"/>
        <v>#N/A</v>
      </c>
      <c r="KE26" s="193" t="e">
        <f t="shared" si="263"/>
        <v>#N/A</v>
      </c>
      <c r="KF26" s="193" t="e">
        <f t="shared" si="263"/>
        <v>#N/A</v>
      </c>
      <c r="KG26" s="193" t="e">
        <f t="shared" si="263"/>
        <v>#N/A</v>
      </c>
      <c r="KH26" s="193" t="e">
        <f t="shared" si="263"/>
        <v>#N/A</v>
      </c>
      <c r="KI26" s="193" t="e">
        <f t="shared" si="263"/>
        <v>#N/A</v>
      </c>
      <c r="KJ26" s="193" t="e">
        <f t="shared" si="263"/>
        <v>#N/A</v>
      </c>
      <c r="KK26" s="193" t="e">
        <f t="shared" si="263"/>
        <v>#N/A</v>
      </c>
      <c r="KL26" s="193" t="e">
        <f t="shared" si="263"/>
        <v>#N/A</v>
      </c>
      <c r="KM26" s="193" t="e">
        <f t="shared" si="263"/>
        <v>#N/A</v>
      </c>
      <c r="KN26" s="193" t="e">
        <f t="shared" si="35"/>
        <v>#N/A</v>
      </c>
      <c r="KO26" s="193" t="e">
        <f t="shared" si="240"/>
        <v>#N/A</v>
      </c>
      <c r="KP26" s="193" t="e">
        <f t="shared" si="240"/>
        <v>#N/A</v>
      </c>
      <c r="KQ26" s="193" t="e">
        <f t="shared" si="240"/>
        <v>#N/A</v>
      </c>
      <c r="KR26" s="193" t="e">
        <f t="shared" si="250"/>
        <v>#N/A</v>
      </c>
      <c r="KS26" s="193" t="e">
        <f t="shared" si="250"/>
        <v>#N/A</v>
      </c>
      <c r="KT26" s="193" t="e">
        <f t="shared" si="250"/>
        <v>#N/A</v>
      </c>
      <c r="KU26" s="193" t="e">
        <f t="shared" si="250"/>
        <v>#N/A</v>
      </c>
      <c r="KV26" s="193" t="e">
        <f t="shared" si="250"/>
        <v>#N/A</v>
      </c>
      <c r="KW26" s="193" t="e">
        <f t="shared" si="250"/>
        <v>#N/A</v>
      </c>
      <c r="KX26" s="193" t="e">
        <f t="shared" si="250"/>
        <v>#N/A</v>
      </c>
      <c r="KY26" s="193" t="e">
        <f t="shared" si="250"/>
        <v>#N/A</v>
      </c>
      <c r="KZ26" s="193" t="e">
        <f t="shared" si="250"/>
        <v>#N/A</v>
      </c>
      <c r="LA26" s="193" t="e">
        <f t="shared" si="250"/>
        <v>#N/A</v>
      </c>
      <c r="LB26" s="193" t="e">
        <f t="shared" si="250"/>
        <v>#N/A</v>
      </c>
      <c r="LC26" s="193" t="e">
        <f t="shared" si="250"/>
        <v>#N/A</v>
      </c>
      <c r="LD26" s="193" t="e">
        <f t="shared" si="250"/>
        <v>#N/A</v>
      </c>
      <c r="LE26" s="193" t="e">
        <f t="shared" si="250"/>
        <v>#N/A</v>
      </c>
      <c r="LF26" s="193" t="e">
        <f t="shared" si="250"/>
        <v>#N/A</v>
      </c>
      <c r="LG26" s="193" t="e">
        <f t="shared" si="268"/>
        <v>#N/A</v>
      </c>
      <c r="LH26" s="193" t="e">
        <f t="shared" si="268"/>
        <v>#N/A</v>
      </c>
      <c r="LI26" s="193" t="e">
        <f t="shared" si="268"/>
        <v>#N/A</v>
      </c>
      <c r="LJ26" s="193" t="e">
        <f t="shared" si="268"/>
        <v>#N/A</v>
      </c>
      <c r="LK26" s="193" t="e">
        <f t="shared" si="268"/>
        <v>#N/A</v>
      </c>
      <c r="LL26" s="193" t="e">
        <f t="shared" si="268"/>
        <v>#N/A</v>
      </c>
      <c r="LM26" s="193" t="e">
        <f t="shared" si="268"/>
        <v>#N/A</v>
      </c>
      <c r="LN26" s="193" t="e">
        <f t="shared" si="268"/>
        <v>#N/A</v>
      </c>
      <c r="LO26" s="193" t="e">
        <f t="shared" si="268"/>
        <v>#N/A</v>
      </c>
      <c r="LP26" s="193" t="e">
        <f t="shared" si="268"/>
        <v>#N/A</v>
      </c>
      <c r="LQ26" s="193" t="e">
        <f t="shared" si="268"/>
        <v>#N/A</v>
      </c>
      <c r="LR26" s="193" t="e">
        <f t="shared" si="268"/>
        <v>#N/A</v>
      </c>
      <c r="LS26" s="193" t="e">
        <f t="shared" si="268"/>
        <v>#N/A</v>
      </c>
      <c r="LT26" s="193" t="e">
        <f t="shared" si="268"/>
        <v>#N/A</v>
      </c>
      <c r="LU26" s="193" t="e">
        <f t="shared" si="268"/>
        <v>#N/A</v>
      </c>
      <c r="LV26" s="193" t="e">
        <f t="shared" si="268"/>
        <v>#N/A</v>
      </c>
      <c r="LW26" s="193" t="e">
        <f t="shared" si="268"/>
        <v>#N/A</v>
      </c>
      <c r="LX26" s="193" t="e">
        <f t="shared" si="268"/>
        <v>#N/A</v>
      </c>
      <c r="LY26" s="193" t="e">
        <f t="shared" si="268"/>
        <v>#N/A</v>
      </c>
      <c r="LZ26" s="193" t="e">
        <f t="shared" si="268"/>
        <v>#N/A</v>
      </c>
      <c r="MA26" s="193" t="e">
        <f t="shared" si="268"/>
        <v>#N/A</v>
      </c>
      <c r="MB26" s="193" t="e">
        <f t="shared" si="268"/>
        <v>#N/A</v>
      </c>
      <c r="MC26" s="193" t="e">
        <f t="shared" si="268"/>
        <v>#N/A</v>
      </c>
      <c r="MD26" s="193" t="e">
        <f t="shared" si="268"/>
        <v>#N/A</v>
      </c>
      <c r="ME26" s="193" t="e">
        <f t="shared" si="268"/>
        <v>#N/A</v>
      </c>
      <c r="MF26" s="193" t="e">
        <f t="shared" si="268"/>
        <v>#N/A</v>
      </c>
      <c r="MG26" s="193" t="e">
        <f t="shared" si="268"/>
        <v>#N/A</v>
      </c>
      <c r="MH26" s="193" t="e">
        <f t="shared" si="268"/>
        <v>#N/A</v>
      </c>
      <c r="MI26" s="193" t="e">
        <f t="shared" si="268"/>
        <v>#N/A</v>
      </c>
      <c r="MJ26" s="193" t="e">
        <f t="shared" si="268"/>
        <v>#N/A</v>
      </c>
      <c r="MK26" s="193" t="e">
        <f t="shared" si="264"/>
        <v>#N/A</v>
      </c>
      <c r="ML26" s="193" t="e">
        <f t="shared" si="264"/>
        <v>#N/A</v>
      </c>
      <c r="MM26" s="193" t="e">
        <f t="shared" si="264"/>
        <v>#N/A</v>
      </c>
      <c r="MN26" s="193" t="e">
        <f t="shared" si="264"/>
        <v>#N/A</v>
      </c>
      <c r="MO26" s="193" t="e">
        <f t="shared" si="264"/>
        <v>#N/A</v>
      </c>
      <c r="MP26" s="193" t="e">
        <f t="shared" si="264"/>
        <v>#N/A</v>
      </c>
      <c r="MQ26" s="193" t="e">
        <f t="shared" si="264"/>
        <v>#N/A</v>
      </c>
      <c r="MR26" s="193" t="e">
        <f t="shared" si="264"/>
        <v>#N/A</v>
      </c>
      <c r="MS26" s="193" t="e">
        <f t="shared" si="264"/>
        <v>#N/A</v>
      </c>
      <c r="MT26" s="193" t="e">
        <f t="shared" si="264"/>
        <v>#N/A</v>
      </c>
      <c r="MU26" s="193" t="e">
        <f t="shared" si="264"/>
        <v>#N/A</v>
      </c>
      <c r="MV26" s="193" t="e">
        <f t="shared" si="264"/>
        <v>#N/A</v>
      </c>
      <c r="MW26" s="193" t="e">
        <f t="shared" si="264"/>
        <v>#N/A</v>
      </c>
      <c r="MX26" s="193" t="e">
        <f t="shared" si="264"/>
        <v>#N/A</v>
      </c>
      <c r="MY26" s="193" t="e">
        <f t="shared" si="264"/>
        <v>#N/A</v>
      </c>
      <c r="MZ26" s="193" t="e">
        <f t="shared" si="36"/>
        <v>#N/A</v>
      </c>
      <c r="NA26" s="193" t="e">
        <f t="shared" si="241"/>
        <v>#N/A</v>
      </c>
      <c r="NB26" s="193" t="e">
        <f t="shared" si="241"/>
        <v>#N/A</v>
      </c>
      <c r="NC26" s="193" t="e">
        <f t="shared" si="241"/>
        <v>#N/A</v>
      </c>
      <c r="ND26" s="193" t="e">
        <f t="shared" si="251"/>
        <v>#N/A</v>
      </c>
      <c r="NE26" s="193" t="e">
        <f t="shared" si="251"/>
        <v>#N/A</v>
      </c>
      <c r="NF26" s="193" t="e">
        <f t="shared" si="251"/>
        <v>#N/A</v>
      </c>
      <c r="NG26" s="193" t="e">
        <f t="shared" si="251"/>
        <v>#N/A</v>
      </c>
      <c r="NH26" s="193" t="e">
        <f t="shared" si="251"/>
        <v>#N/A</v>
      </c>
      <c r="NI26" s="193" t="e">
        <f t="shared" si="251"/>
        <v>#N/A</v>
      </c>
      <c r="NJ26" s="193" t="e">
        <f t="shared" si="251"/>
        <v>#N/A</v>
      </c>
      <c r="NK26" s="193" t="e">
        <f t="shared" si="251"/>
        <v>#N/A</v>
      </c>
      <c r="NL26" s="193" t="e">
        <f t="shared" si="251"/>
        <v>#N/A</v>
      </c>
      <c r="NM26" s="193" t="e">
        <f t="shared" si="251"/>
        <v>#N/A</v>
      </c>
      <c r="NN26" s="193" t="e">
        <f t="shared" si="251"/>
        <v>#N/A</v>
      </c>
      <c r="NO26" s="193" t="e">
        <f t="shared" si="251"/>
        <v>#N/A</v>
      </c>
      <c r="NP26" s="193" t="e">
        <f t="shared" si="251"/>
        <v>#N/A</v>
      </c>
      <c r="NQ26" s="193" t="e">
        <f t="shared" si="251"/>
        <v>#N/A</v>
      </c>
      <c r="NR26" s="193" t="e">
        <f t="shared" si="251"/>
        <v>#N/A</v>
      </c>
      <c r="NS26" s="193" t="e">
        <f t="shared" si="269"/>
        <v>#N/A</v>
      </c>
      <c r="NT26" s="193" t="e">
        <f t="shared" si="269"/>
        <v>#N/A</v>
      </c>
      <c r="NU26" s="193" t="e">
        <f t="shared" si="269"/>
        <v>#N/A</v>
      </c>
      <c r="NV26" s="193" t="e">
        <f t="shared" si="269"/>
        <v>#N/A</v>
      </c>
      <c r="NW26" s="193" t="e">
        <f t="shared" si="269"/>
        <v>#N/A</v>
      </c>
      <c r="NX26" s="193" t="e">
        <f t="shared" si="269"/>
        <v>#N/A</v>
      </c>
      <c r="NY26" s="193" t="e">
        <f t="shared" si="269"/>
        <v>#N/A</v>
      </c>
      <c r="NZ26" s="193" t="e">
        <f t="shared" si="269"/>
        <v>#N/A</v>
      </c>
      <c r="OA26" s="193" t="e">
        <f t="shared" si="269"/>
        <v>#N/A</v>
      </c>
      <c r="OB26" s="193" t="e">
        <f t="shared" si="269"/>
        <v>#N/A</v>
      </c>
      <c r="OC26" s="193" t="e">
        <f t="shared" si="269"/>
        <v>#N/A</v>
      </c>
      <c r="OD26" s="193" t="e">
        <f t="shared" si="269"/>
        <v>#N/A</v>
      </c>
      <c r="OE26" s="193" t="e">
        <f t="shared" si="269"/>
        <v>#N/A</v>
      </c>
      <c r="OF26" s="193" t="e">
        <f t="shared" si="269"/>
        <v>#N/A</v>
      </c>
      <c r="OG26" s="193" t="e">
        <f t="shared" si="269"/>
        <v>#N/A</v>
      </c>
      <c r="OH26" s="193" t="e">
        <f t="shared" si="269"/>
        <v>#N/A</v>
      </c>
      <c r="OI26" s="193" t="e">
        <f t="shared" si="269"/>
        <v>#N/A</v>
      </c>
      <c r="OJ26" s="193" t="e">
        <f t="shared" si="269"/>
        <v>#N/A</v>
      </c>
      <c r="OK26" s="193" t="e">
        <f t="shared" si="269"/>
        <v>#N/A</v>
      </c>
      <c r="OL26" s="193" t="e">
        <f t="shared" si="269"/>
        <v>#N/A</v>
      </c>
      <c r="OM26" s="193" t="e">
        <f t="shared" si="269"/>
        <v>#N/A</v>
      </c>
      <c r="ON26" s="193" t="e">
        <f t="shared" si="269"/>
        <v>#N/A</v>
      </c>
      <c r="OO26" s="193" t="e">
        <f t="shared" si="269"/>
        <v>#N/A</v>
      </c>
      <c r="OP26" s="193" t="e">
        <f t="shared" si="269"/>
        <v>#N/A</v>
      </c>
      <c r="OQ26" s="193" t="e">
        <f t="shared" si="269"/>
        <v>#N/A</v>
      </c>
      <c r="OR26" s="193" t="e">
        <f t="shared" si="269"/>
        <v>#N/A</v>
      </c>
      <c r="OS26" s="193" t="e">
        <f t="shared" si="269"/>
        <v>#N/A</v>
      </c>
      <c r="OT26" s="193" t="e">
        <f t="shared" si="269"/>
        <v>#N/A</v>
      </c>
      <c r="OU26" s="193" t="e">
        <f t="shared" si="269"/>
        <v>#N/A</v>
      </c>
      <c r="OV26" s="193" t="e">
        <f t="shared" si="269"/>
        <v>#N/A</v>
      </c>
      <c r="OW26" s="193" t="e">
        <f t="shared" si="265"/>
        <v>#N/A</v>
      </c>
      <c r="OX26" s="193" t="e">
        <f t="shared" si="265"/>
        <v>#N/A</v>
      </c>
      <c r="OY26" s="193" t="e">
        <f t="shared" si="265"/>
        <v>#N/A</v>
      </c>
      <c r="OZ26" s="193" t="e">
        <f t="shared" si="265"/>
        <v>#N/A</v>
      </c>
      <c r="PA26" s="193" t="e">
        <f t="shared" si="265"/>
        <v>#N/A</v>
      </c>
      <c r="PB26" s="193" t="e">
        <f t="shared" si="265"/>
        <v>#N/A</v>
      </c>
      <c r="PC26" s="193" t="e">
        <f t="shared" si="265"/>
        <v>#N/A</v>
      </c>
      <c r="PD26" s="193" t="e">
        <f t="shared" si="265"/>
        <v>#N/A</v>
      </c>
      <c r="PE26" s="193" t="e">
        <f t="shared" si="265"/>
        <v>#N/A</v>
      </c>
      <c r="PF26" s="193" t="e">
        <f t="shared" si="265"/>
        <v>#N/A</v>
      </c>
      <c r="PG26" s="193" t="e">
        <f t="shared" si="265"/>
        <v>#N/A</v>
      </c>
      <c r="PH26" s="193" t="e">
        <f t="shared" si="265"/>
        <v>#N/A</v>
      </c>
      <c r="PI26" s="193" t="e">
        <f t="shared" si="265"/>
        <v>#N/A</v>
      </c>
      <c r="PJ26" s="193" t="e">
        <f t="shared" si="265"/>
        <v>#N/A</v>
      </c>
      <c r="PK26" s="193" t="e">
        <f t="shared" si="265"/>
        <v>#N/A</v>
      </c>
      <c r="PL26" s="193" t="e">
        <f t="shared" si="37"/>
        <v>#N/A</v>
      </c>
      <c r="PM26" s="193" t="e">
        <f t="shared" si="261"/>
        <v>#N/A</v>
      </c>
      <c r="PN26" s="193" t="e">
        <f t="shared" si="261"/>
        <v>#N/A</v>
      </c>
      <c r="PO26" s="193" t="e">
        <f t="shared" si="261"/>
        <v>#N/A</v>
      </c>
      <c r="PP26" s="193" t="e">
        <f t="shared" si="261"/>
        <v>#N/A</v>
      </c>
      <c r="PQ26" s="193" t="e">
        <f t="shared" si="261"/>
        <v>#N/A</v>
      </c>
      <c r="PR26" s="193" t="e">
        <f t="shared" si="261"/>
        <v>#N/A</v>
      </c>
      <c r="PS26" s="193" t="e">
        <f t="shared" si="261"/>
        <v>#N/A</v>
      </c>
      <c r="PT26" s="193" t="e">
        <f t="shared" si="261"/>
        <v>#N/A</v>
      </c>
    </row>
    <row r="27" spans="1:436" hidden="1" x14ac:dyDescent="0.45">
      <c r="A27" s="20">
        <v>24</v>
      </c>
      <c r="B27" s="101" t="str">
        <f t="shared" si="15"/>
        <v/>
      </c>
      <c r="C27" s="115"/>
      <c r="D27" s="101" t="str">
        <f t="shared" si="16"/>
        <v/>
      </c>
      <c r="E27" s="110" t="str">
        <f t="shared" si="17"/>
        <v/>
      </c>
      <c r="F27" s="21" t="str">
        <f t="shared" si="18"/>
        <v/>
      </c>
      <c r="G27" s="22" t="str">
        <f t="shared" si="19"/>
        <v/>
      </c>
      <c r="H27" s="23" t="str">
        <f>IF(F27="","",IF(OR($F27&lt;Skew!$B$3,$F27=Skew!$B$3),IF($F27&gt;Skew!$C$3,Skew!$A$3,IF($F27&gt;Skew!$C$4,Skew!$A$4,IF($F27&gt;Skew!$C$5,Skew!$A$5,IF($F27&gt;Skew!$C$6,Skew!$A$6,IF($F27&gt;Skew!$C$7,Skew!$A$7,IF($F27&gt;Skew!$C$8,Skew!$A$8,IF($F27&gt;Skew!$C$9,Skew!$A$9,IF($F27&gt;Skew!$C$10,Skew!$A$10,IF($F27&gt;Skew!$C$11,Skew!$A$11,IF($F27&gt;Skew!$C$12,Skew!$A$12,IF($F27&gt;Skew!$C$13,Skew!$A$13,IF($F27&gt;Skew!$C$14,Skew!$A$14,IF($F27&gt;Skew!$C$15,Skew!$A$15,IF($F27&gt;Skew!$C$16,Skew!$A$16,Skew!$A$17)
)))))))))))))))</f>
        <v/>
      </c>
      <c r="I27" s="22" t="str">
        <f>IF(F27="","",MATCH(H27,Skew!$A$3:$A$17,0))</f>
        <v/>
      </c>
      <c r="J27" s="22" t="str">
        <f t="shared" si="20"/>
        <v/>
      </c>
      <c r="K27" s="24"/>
      <c r="L27" s="22" t="str">
        <f>IF(OR(F27="",K27=""),"",MATCH(K27,Confidence!$A$3:$A$12,0))</f>
        <v/>
      </c>
      <c r="M27" s="25" t="str">
        <f t="shared" si="21"/>
        <v/>
      </c>
      <c r="N27" s="25" t="str">
        <f t="shared" si="22"/>
        <v/>
      </c>
      <c r="O27" s="22"/>
      <c r="P27" s="102" t="str">
        <f t="shared" si="23"/>
        <v/>
      </c>
      <c r="Q27" s="102" t="str">
        <f t="shared" si="24"/>
        <v/>
      </c>
      <c r="R27" s="37" t="str">
        <f t="shared" si="25"/>
        <v/>
      </c>
      <c r="S27" s="115"/>
      <c r="T27" s="204" t="str">
        <f>IF(AND(B27&gt;0,C27&gt;0,D27&gt;0,M27&gt;0,N27&gt;0,S27&gt;0,NOT(K27="")),ABS(VLOOKUP($S$1,VLookups!$A$30:$B$31,2,FALSE)-_xlfn.BETA.DIST(S27,IF(G27="L",N27,M27),IF(G27="L",M27,N27),TRUE,B27,D27)),"")</f>
        <v/>
      </c>
      <c r="U27" s="112" t="str">
        <f>IF(OR($M27="",$N27=""),"",_xlfn.BETA.INV(ABS(VLOOKUP($S$1,VLookups!$A$30:$B$31,2,FALSE)-U$3),IF($G27="L",$N27,$M27),IF($G27="L",$M27,$N27),$B27,$D27))</f>
        <v/>
      </c>
      <c r="V27" s="113" t="str">
        <f>IF(OR($M27="",$N27=""),"",_xlfn.BETA.INV(ABS(VLOOKUP($S$1,VLookups!$A$30:$B$31,2,FALSE)-V$3),IF($G27="L",$N27,$M27),IF($G27="L",$M27,$N27),$B27,$D27))</f>
        <v/>
      </c>
      <c r="W27" s="112" t="str">
        <f>IF(OR($M27="",$N27=""),"",_xlfn.BETA.INV(ABS(VLOOKUP($S$1,VLookups!$A$30:$B$31,2,FALSE)-W$3),IF($G27="L",$N27,$M27),IF($G27="L",$M27,$N27),$B27,$D27))</f>
        <v/>
      </c>
      <c r="X27" s="113" t="str">
        <f>IF(OR($M27="",$N27=""),"",_xlfn.BETA.INV(ABS(VLOOKUP($S$1,VLookups!$A$30:$B$31,2,FALSE)-X$3),IF($G27="L",$N27,$M27),IF($G27="L",$M27,$N27),$B27,$D27))</f>
        <v/>
      </c>
      <c r="Y27" s="112" t="str">
        <f>IF(OR($M27="",$N27=""),"",_xlfn.BETA.INV(ABS(VLOOKUP($S$1,VLookups!$A$30:$B$31,2,FALSE)-Y$3),IF($G27="L",$N27,$M27),IF($G27="L",$M27,$N27),$B27,$D27))</f>
        <v/>
      </c>
      <c r="Z27" s="113" t="str">
        <f>IF(OR($M27="",$N27=""),"",_xlfn.BETA.INV(ABS(VLOOKUP($S$1,VLookups!$A$30:$B$31,2,FALSE)-Z$3),IF($G27="L",$N27,$M27),IF($G27="L",$M27,$N27),$B27,$D27))</f>
        <v/>
      </c>
      <c r="AA27" s="112" t="str">
        <f>IF(OR($M27="",$N27=""),"",_xlfn.BETA.INV(ABS(VLOOKUP($S$1,VLookups!$A$30:$B$31,2,FALSE)-AA$3),IF($G27="L",$N27,$M27),IF($G27="L",$M27,$N27),$B27,$D27))</f>
        <v/>
      </c>
      <c r="AB27" s="113" t="str">
        <f>IF(OR($M27="",$N27=""),"",_xlfn.BETA.INV(ABS(VLOOKUP($S$1,VLookups!$A$30:$B$31,2,FALSE)-AB$3),IF($G27="L",$N27,$M27),IF($G27="L",$M27,$N27),$B27,$D27))</f>
        <v/>
      </c>
      <c r="AC27" s="112" t="str">
        <f>IF(OR($M27="",$N27=""),"",_xlfn.BETA.INV(ABS(VLOOKUP($S$1,VLookups!$A$30:$B$31,2,FALSE)-AC$3),IF($G27="L",$N27,$M27),IF($G27="L",$M27,$N27),$B27,$D27))</f>
        <v/>
      </c>
      <c r="AD27" s="113" t="str">
        <f>IF(OR($M27="",$N27=""),"",_xlfn.BETA.INV(ABS(VLOOKUP($S$1,VLookups!$A$30:$B$31,2,FALSE)-AD$3),IF($G27="L",$N27,$M27),IF($G27="L",$M27,$N27),$B27,$D27))</f>
        <v/>
      </c>
      <c r="AE27" s="112" t="str">
        <f>IF(OR($M27="",$N27=""),"",_xlfn.BETA.INV(ABS(VLOOKUP($S$1,VLookups!$A$30:$B$31,2,FALSE)-AE$3),IF($G27="L",$N27,$M27),IF($G27="L",$M27,$N27),$B27,$D27))</f>
        <v/>
      </c>
      <c r="AF27" s="113" t="str">
        <f>IF(OR($M27="",$N27=""),"",_xlfn.BETA.INV(ABS(VLOOKUP($S$1,VLookups!$A$30:$B$31,2,FALSE)-AF$3),IF($G27="L",$N27,$M27),IF($G27="L",$M27,$N27),$B27,$D27))</f>
        <v/>
      </c>
      <c r="AG27" s="15"/>
      <c r="AH27" s="194" t="str">
        <f t="shared" si="26"/>
        <v/>
      </c>
      <c r="AI27" s="192" t="str">
        <f t="shared" si="27"/>
        <v/>
      </c>
      <c r="AJ27" s="177" t="str">
        <f t="shared" ref="AJ27" si="274">IF(ISNONTEXT($AH27),AI27+$AH27,"")</f>
        <v/>
      </c>
      <c r="AK27" s="177" t="str">
        <f t="shared" si="39"/>
        <v/>
      </c>
      <c r="AL27" s="177" t="str">
        <f t="shared" si="40"/>
        <v/>
      </c>
      <c r="AM27" s="177" t="str">
        <f t="shared" si="41"/>
        <v/>
      </c>
      <c r="AN27" s="177" t="str">
        <f t="shared" si="42"/>
        <v/>
      </c>
      <c r="AO27" s="177" t="str">
        <f t="shared" si="43"/>
        <v/>
      </c>
      <c r="AP27" s="177" t="str">
        <f t="shared" si="44"/>
        <v/>
      </c>
      <c r="AQ27" s="177" t="str">
        <f t="shared" si="45"/>
        <v/>
      </c>
      <c r="AR27" s="177" t="str">
        <f t="shared" si="46"/>
        <v/>
      </c>
      <c r="AS27" s="177" t="str">
        <f t="shared" si="47"/>
        <v/>
      </c>
      <c r="AT27" s="177" t="str">
        <f t="shared" si="48"/>
        <v/>
      </c>
      <c r="AU27" s="177" t="str">
        <f t="shared" si="49"/>
        <v/>
      </c>
      <c r="AV27" s="177" t="str">
        <f t="shared" si="50"/>
        <v/>
      </c>
      <c r="AW27" s="177" t="str">
        <f t="shared" si="51"/>
        <v/>
      </c>
      <c r="AX27" s="177" t="str">
        <f t="shared" si="52"/>
        <v/>
      </c>
      <c r="AY27" s="177" t="str">
        <f t="shared" si="53"/>
        <v/>
      </c>
      <c r="AZ27" s="177" t="str">
        <f t="shared" si="54"/>
        <v/>
      </c>
      <c r="BA27" s="177" t="str">
        <f t="shared" si="55"/>
        <v/>
      </c>
      <c r="BB27" s="177" t="str">
        <f t="shared" si="56"/>
        <v/>
      </c>
      <c r="BC27" s="177" t="str">
        <f t="shared" si="57"/>
        <v/>
      </c>
      <c r="BD27" s="177" t="str">
        <f t="shared" si="58"/>
        <v/>
      </c>
      <c r="BE27" s="177" t="str">
        <f t="shared" si="59"/>
        <v/>
      </c>
      <c r="BF27" s="177" t="str">
        <f t="shared" si="60"/>
        <v/>
      </c>
      <c r="BG27" s="177" t="str">
        <f t="shared" si="61"/>
        <v/>
      </c>
      <c r="BH27" s="177" t="str">
        <f t="shared" si="62"/>
        <v/>
      </c>
      <c r="BI27" s="177" t="str">
        <f t="shared" si="63"/>
        <v/>
      </c>
      <c r="BJ27" s="177" t="str">
        <f t="shared" si="64"/>
        <v/>
      </c>
      <c r="BK27" s="177" t="str">
        <f t="shared" si="65"/>
        <v/>
      </c>
      <c r="BL27" s="177" t="str">
        <f t="shared" si="66"/>
        <v/>
      </c>
      <c r="BM27" s="177" t="str">
        <f t="shared" si="67"/>
        <v/>
      </c>
      <c r="BN27" s="177" t="str">
        <f t="shared" si="68"/>
        <v/>
      </c>
      <c r="BO27" s="177" t="str">
        <f t="shared" si="69"/>
        <v/>
      </c>
      <c r="BP27" s="177" t="str">
        <f t="shared" si="70"/>
        <v/>
      </c>
      <c r="BQ27" s="177" t="str">
        <f t="shared" si="71"/>
        <v/>
      </c>
      <c r="BR27" s="177" t="str">
        <f t="shared" si="72"/>
        <v/>
      </c>
      <c r="BS27" s="177" t="str">
        <f t="shared" si="73"/>
        <v/>
      </c>
      <c r="BT27" s="177" t="str">
        <f t="shared" si="74"/>
        <v/>
      </c>
      <c r="BU27" s="177" t="str">
        <f t="shared" si="75"/>
        <v/>
      </c>
      <c r="BV27" s="177" t="str">
        <f t="shared" si="76"/>
        <v/>
      </c>
      <c r="BW27" s="177" t="str">
        <f t="shared" si="77"/>
        <v/>
      </c>
      <c r="BX27" s="177" t="str">
        <f t="shared" si="78"/>
        <v/>
      </c>
      <c r="BY27" s="177" t="str">
        <f t="shared" si="79"/>
        <v/>
      </c>
      <c r="BZ27" s="177" t="str">
        <f t="shared" si="80"/>
        <v/>
      </c>
      <c r="CA27" s="177" t="str">
        <f t="shared" si="81"/>
        <v/>
      </c>
      <c r="CB27" s="177" t="str">
        <f t="shared" si="82"/>
        <v/>
      </c>
      <c r="CC27" s="177" t="str">
        <f t="shared" si="83"/>
        <v/>
      </c>
      <c r="CD27" s="177" t="str">
        <f t="shared" si="84"/>
        <v/>
      </c>
      <c r="CE27" s="177" t="str">
        <f t="shared" si="85"/>
        <v/>
      </c>
      <c r="CF27" s="177" t="str">
        <f t="shared" si="86"/>
        <v/>
      </c>
      <c r="CG27" s="177" t="str">
        <f t="shared" si="87"/>
        <v/>
      </c>
      <c r="CH27" s="177" t="str">
        <f t="shared" si="88"/>
        <v/>
      </c>
      <c r="CI27" s="177" t="str">
        <f t="shared" si="89"/>
        <v/>
      </c>
      <c r="CJ27" s="177" t="str">
        <f t="shared" si="90"/>
        <v/>
      </c>
      <c r="CK27" s="177" t="str">
        <f t="shared" si="91"/>
        <v/>
      </c>
      <c r="CL27" s="177" t="str">
        <f t="shared" si="92"/>
        <v/>
      </c>
      <c r="CM27" s="177" t="str">
        <f t="shared" si="93"/>
        <v/>
      </c>
      <c r="CN27" s="177" t="str">
        <f t="shared" si="94"/>
        <v/>
      </c>
      <c r="CO27" s="177" t="str">
        <f t="shared" si="95"/>
        <v/>
      </c>
      <c r="CP27" s="177" t="str">
        <f t="shared" si="96"/>
        <v/>
      </c>
      <c r="CQ27" s="177" t="str">
        <f t="shared" si="97"/>
        <v/>
      </c>
      <c r="CR27" s="177" t="str">
        <f t="shared" si="98"/>
        <v/>
      </c>
      <c r="CS27" s="177" t="str">
        <f t="shared" si="99"/>
        <v/>
      </c>
      <c r="CT27" s="177" t="str">
        <f t="shared" si="100"/>
        <v/>
      </c>
      <c r="CU27" s="177" t="str">
        <f t="shared" si="101"/>
        <v/>
      </c>
      <c r="CV27" s="177" t="str">
        <f t="shared" si="32"/>
        <v/>
      </c>
      <c r="CW27" s="177" t="str">
        <f t="shared" si="102"/>
        <v/>
      </c>
      <c r="CX27" s="177" t="str">
        <f t="shared" si="103"/>
        <v/>
      </c>
      <c r="CY27" s="177" t="str">
        <f t="shared" si="104"/>
        <v/>
      </c>
      <c r="CZ27" s="177" t="str">
        <f t="shared" si="105"/>
        <v/>
      </c>
      <c r="DA27" s="177" t="str">
        <f t="shared" si="106"/>
        <v/>
      </c>
      <c r="DB27" s="177" t="str">
        <f t="shared" si="107"/>
        <v/>
      </c>
      <c r="DC27" s="177" t="str">
        <f t="shared" si="108"/>
        <v/>
      </c>
      <c r="DD27" s="177" t="str">
        <f t="shared" si="109"/>
        <v/>
      </c>
      <c r="DE27" s="177" t="str">
        <f t="shared" si="110"/>
        <v/>
      </c>
      <c r="DF27" s="177" t="str">
        <f t="shared" si="111"/>
        <v/>
      </c>
      <c r="DG27" s="177" t="str">
        <f t="shared" si="112"/>
        <v/>
      </c>
      <c r="DH27" s="177" t="str">
        <f t="shared" si="113"/>
        <v/>
      </c>
      <c r="DI27" s="177" t="str">
        <f t="shared" si="114"/>
        <v/>
      </c>
      <c r="DJ27" s="177" t="str">
        <f t="shared" si="115"/>
        <v/>
      </c>
      <c r="DK27" s="177" t="str">
        <f t="shared" si="116"/>
        <v/>
      </c>
      <c r="DL27" s="177" t="str">
        <f t="shared" si="117"/>
        <v/>
      </c>
      <c r="DM27" s="177" t="str">
        <f t="shared" si="118"/>
        <v/>
      </c>
      <c r="DN27" s="177" t="str">
        <f t="shared" si="119"/>
        <v/>
      </c>
      <c r="DO27" s="177" t="str">
        <f t="shared" si="120"/>
        <v/>
      </c>
      <c r="DP27" s="177" t="str">
        <f t="shared" si="121"/>
        <v/>
      </c>
      <c r="DQ27" s="177" t="str">
        <f t="shared" si="122"/>
        <v/>
      </c>
      <c r="DR27" s="177" t="str">
        <f t="shared" si="123"/>
        <v/>
      </c>
      <c r="DS27" s="177" t="str">
        <f t="shared" si="124"/>
        <v/>
      </c>
      <c r="DT27" s="177" t="str">
        <f t="shared" si="125"/>
        <v/>
      </c>
      <c r="DU27" s="177" t="str">
        <f t="shared" si="126"/>
        <v/>
      </c>
      <c r="DV27" s="177" t="str">
        <f t="shared" si="127"/>
        <v/>
      </c>
      <c r="DW27" s="177" t="str">
        <f t="shared" si="128"/>
        <v/>
      </c>
      <c r="DX27" s="177" t="str">
        <f t="shared" si="129"/>
        <v/>
      </c>
      <c r="DY27" s="177" t="str">
        <f t="shared" si="130"/>
        <v/>
      </c>
      <c r="DZ27" s="177" t="str">
        <f t="shared" si="131"/>
        <v/>
      </c>
      <c r="EA27" s="177" t="str">
        <f t="shared" si="132"/>
        <v/>
      </c>
      <c r="EB27" s="177" t="str">
        <f t="shared" si="133"/>
        <v/>
      </c>
      <c r="EC27" s="177" t="str">
        <f t="shared" si="134"/>
        <v/>
      </c>
      <c r="ED27" s="177" t="str">
        <f t="shared" si="135"/>
        <v/>
      </c>
      <c r="EE27" s="177" t="str">
        <f t="shared" si="136"/>
        <v/>
      </c>
      <c r="EF27" s="177" t="str">
        <f t="shared" si="137"/>
        <v/>
      </c>
      <c r="EG27" s="177" t="str">
        <f t="shared" si="138"/>
        <v/>
      </c>
      <c r="EH27" s="177" t="str">
        <f t="shared" si="139"/>
        <v/>
      </c>
      <c r="EI27" s="177" t="str">
        <f t="shared" si="140"/>
        <v/>
      </c>
      <c r="EJ27" s="177" t="str">
        <f t="shared" si="141"/>
        <v/>
      </c>
      <c r="EK27" s="177" t="str">
        <f t="shared" si="142"/>
        <v/>
      </c>
      <c r="EL27" s="177" t="str">
        <f t="shared" si="143"/>
        <v/>
      </c>
      <c r="EM27" s="177" t="str">
        <f t="shared" si="144"/>
        <v/>
      </c>
      <c r="EN27" s="177" t="str">
        <f t="shared" si="145"/>
        <v/>
      </c>
      <c r="EO27" s="177" t="str">
        <f t="shared" si="146"/>
        <v/>
      </c>
      <c r="EP27" s="177" t="str">
        <f t="shared" si="147"/>
        <v/>
      </c>
      <c r="EQ27" s="177" t="str">
        <f t="shared" si="148"/>
        <v/>
      </c>
      <c r="ER27" s="177" t="str">
        <f t="shared" si="149"/>
        <v/>
      </c>
      <c r="ES27" s="177" t="str">
        <f t="shared" si="150"/>
        <v/>
      </c>
      <c r="ET27" s="177" t="str">
        <f t="shared" si="151"/>
        <v/>
      </c>
      <c r="EU27" s="177" t="str">
        <f t="shared" si="152"/>
        <v/>
      </c>
      <c r="EV27" s="177" t="str">
        <f t="shared" si="153"/>
        <v/>
      </c>
      <c r="EW27" s="177" t="str">
        <f t="shared" si="154"/>
        <v/>
      </c>
      <c r="EX27" s="177" t="str">
        <f t="shared" si="155"/>
        <v/>
      </c>
      <c r="EY27" s="177" t="str">
        <f t="shared" si="156"/>
        <v/>
      </c>
      <c r="EZ27" s="177" t="str">
        <f t="shared" si="157"/>
        <v/>
      </c>
      <c r="FA27" s="177" t="str">
        <f t="shared" si="158"/>
        <v/>
      </c>
      <c r="FB27" s="177" t="str">
        <f t="shared" si="159"/>
        <v/>
      </c>
      <c r="FC27" s="177" t="str">
        <f t="shared" si="160"/>
        <v/>
      </c>
      <c r="FD27" s="177" t="str">
        <f t="shared" si="161"/>
        <v/>
      </c>
      <c r="FE27" s="177" t="str">
        <f t="shared" si="162"/>
        <v/>
      </c>
      <c r="FF27" s="177" t="str">
        <f t="shared" si="163"/>
        <v/>
      </c>
      <c r="FG27" s="177" t="str">
        <f t="shared" si="164"/>
        <v/>
      </c>
      <c r="FH27" s="177" t="str">
        <f t="shared" si="33"/>
        <v/>
      </c>
      <c r="FI27" s="177" t="str">
        <f t="shared" si="165"/>
        <v/>
      </c>
      <c r="FJ27" s="177" t="str">
        <f t="shared" si="166"/>
        <v/>
      </c>
      <c r="FK27" s="177" t="str">
        <f t="shared" si="167"/>
        <v/>
      </c>
      <c r="FL27" s="177" t="str">
        <f t="shared" si="168"/>
        <v/>
      </c>
      <c r="FM27" s="177" t="str">
        <f t="shared" si="169"/>
        <v/>
      </c>
      <c r="FN27" s="177" t="str">
        <f t="shared" si="170"/>
        <v/>
      </c>
      <c r="FO27" s="177" t="str">
        <f t="shared" si="171"/>
        <v/>
      </c>
      <c r="FP27" s="177" t="str">
        <f t="shared" si="172"/>
        <v/>
      </c>
      <c r="FQ27" s="177" t="str">
        <f t="shared" si="173"/>
        <v/>
      </c>
      <c r="FR27" s="177" t="str">
        <f t="shared" si="174"/>
        <v/>
      </c>
      <c r="FS27" s="177" t="str">
        <f t="shared" si="175"/>
        <v/>
      </c>
      <c r="FT27" s="177" t="str">
        <f t="shared" si="176"/>
        <v/>
      </c>
      <c r="FU27" s="177" t="str">
        <f t="shared" si="177"/>
        <v/>
      </c>
      <c r="FV27" s="177" t="str">
        <f t="shared" si="178"/>
        <v/>
      </c>
      <c r="FW27" s="177" t="str">
        <f t="shared" si="179"/>
        <v/>
      </c>
      <c r="FX27" s="177" t="str">
        <f t="shared" si="180"/>
        <v/>
      </c>
      <c r="FY27" s="177" t="str">
        <f t="shared" si="181"/>
        <v/>
      </c>
      <c r="FZ27" s="177" t="str">
        <f t="shared" si="182"/>
        <v/>
      </c>
      <c r="GA27" s="177" t="str">
        <f t="shared" si="183"/>
        <v/>
      </c>
      <c r="GB27" s="177" t="str">
        <f t="shared" si="184"/>
        <v/>
      </c>
      <c r="GC27" s="177" t="str">
        <f t="shared" si="185"/>
        <v/>
      </c>
      <c r="GD27" s="177" t="str">
        <f t="shared" si="186"/>
        <v/>
      </c>
      <c r="GE27" s="177" t="str">
        <f t="shared" si="187"/>
        <v/>
      </c>
      <c r="GF27" s="177" t="str">
        <f t="shared" si="188"/>
        <v/>
      </c>
      <c r="GG27" s="177" t="str">
        <f t="shared" si="189"/>
        <v/>
      </c>
      <c r="GH27" s="177" t="str">
        <f t="shared" si="190"/>
        <v/>
      </c>
      <c r="GI27" s="177" t="str">
        <f t="shared" si="191"/>
        <v/>
      </c>
      <c r="GJ27" s="177" t="str">
        <f t="shared" si="192"/>
        <v/>
      </c>
      <c r="GK27" s="177" t="str">
        <f t="shared" si="193"/>
        <v/>
      </c>
      <c r="GL27" s="177" t="str">
        <f t="shared" si="194"/>
        <v/>
      </c>
      <c r="GM27" s="177" t="str">
        <f t="shared" si="195"/>
        <v/>
      </c>
      <c r="GN27" s="177" t="str">
        <f t="shared" si="196"/>
        <v/>
      </c>
      <c r="GO27" s="177" t="str">
        <f t="shared" si="197"/>
        <v/>
      </c>
      <c r="GP27" s="177" t="str">
        <f t="shared" si="198"/>
        <v/>
      </c>
      <c r="GQ27" s="177" t="str">
        <f t="shared" si="199"/>
        <v/>
      </c>
      <c r="GR27" s="177" t="str">
        <f t="shared" si="200"/>
        <v/>
      </c>
      <c r="GS27" s="177" t="str">
        <f t="shared" si="201"/>
        <v/>
      </c>
      <c r="GT27" s="177" t="str">
        <f t="shared" si="202"/>
        <v/>
      </c>
      <c r="GU27" s="177" t="str">
        <f t="shared" si="203"/>
        <v/>
      </c>
      <c r="GV27" s="177" t="str">
        <f t="shared" si="204"/>
        <v/>
      </c>
      <c r="GW27" s="177" t="str">
        <f t="shared" si="205"/>
        <v/>
      </c>
      <c r="GX27" s="177" t="str">
        <f t="shared" si="206"/>
        <v/>
      </c>
      <c r="GY27" s="177" t="str">
        <f t="shared" si="207"/>
        <v/>
      </c>
      <c r="GZ27" s="177" t="str">
        <f t="shared" si="208"/>
        <v/>
      </c>
      <c r="HA27" s="177" t="str">
        <f t="shared" si="209"/>
        <v/>
      </c>
      <c r="HB27" s="177" t="str">
        <f t="shared" si="210"/>
        <v/>
      </c>
      <c r="HC27" s="177" t="str">
        <f t="shared" si="211"/>
        <v/>
      </c>
      <c r="HD27" s="177" t="str">
        <f t="shared" si="212"/>
        <v/>
      </c>
      <c r="HE27" s="177" t="str">
        <f t="shared" si="213"/>
        <v/>
      </c>
      <c r="HF27" s="177" t="str">
        <f t="shared" si="214"/>
        <v/>
      </c>
      <c r="HG27" s="177" t="str">
        <f t="shared" si="215"/>
        <v/>
      </c>
      <c r="HH27" s="177" t="str">
        <f t="shared" si="216"/>
        <v/>
      </c>
      <c r="HI27" s="177" t="str">
        <f t="shared" si="217"/>
        <v/>
      </c>
      <c r="HJ27" s="177" t="str">
        <f t="shared" si="218"/>
        <v/>
      </c>
      <c r="HK27" s="177" t="str">
        <f t="shared" si="219"/>
        <v/>
      </c>
      <c r="HL27" s="177" t="str">
        <f t="shared" si="220"/>
        <v/>
      </c>
      <c r="HM27" s="177" t="str">
        <f t="shared" si="221"/>
        <v/>
      </c>
      <c r="HN27" s="177" t="str">
        <f t="shared" si="222"/>
        <v/>
      </c>
      <c r="HO27" s="177" t="str">
        <f t="shared" si="223"/>
        <v/>
      </c>
      <c r="HP27" s="177" t="str">
        <f t="shared" si="224"/>
        <v/>
      </c>
      <c r="HQ27" s="177" t="str">
        <f t="shared" si="225"/>
        <v/>
      </c>
      <c r="HR27" s="177" t="str">
        <f t="shared" si="226"/>
        <v/>
      </c>
      <c r="HS27" s="177" t="str">
        <f t="shared" si="227"/>
        <v/>
      </c>
      <c r="HT27" s="177" t="str">
        <f t="shared" si="34"/>
        <v/>
      </c>
      <c r="HU27" s="177" t="str">
        <f t="shared" si="255"/>
        <v/>
      </c>
      <c r="HV27" s="177" t="str">
        <f t="shared" si="256"/>
        <v/>
      </c>
      <c r="HW27" s="177" t="str">
        <f t="shared" si="257"/>
        <v/>
      </c>
      <c r="HX27" s="177" t="str">
        <f t="shared" si="258"/>
        <v/>
      </c>
      <c r="HY27" s="177" t="str">
        <f t="shared" si="259"/>
        <v/>
      </c>
      <c r="HZ27" s="177" t="str">
        <f t="shared" si="260"/>
        <v/>
      </c>
      <c r="IA27" s="192" t="str">
        <f t="shared" si="29"/>
        <v/>
      </c>
      <c r="IB27" s="193" t="e">
        <f t="shared" si="10"/>
        <v>#N/A</v>
      </c>
      <c r="IC27" s="193" t="e">
        <f t="shared" si="239"/>
        <v>#N/A</v>
      </c>
      <c r="ID27" s="193" t="e">
        <f t="shared" si="239"/>
        <v>#N/A</v>
      </c>
      <c r="IE27" s="193" t="e">
        <f t="shared" si="239"/>
        <v>#N/A</v>
      </c>
      <c r="IF27" s="193" t="e">
        <f t="shared" si="249"/>
        <v>#N/A</v>
      </c>
      <c r="IG27" s="193" t="e">
        <f t="shared" si="249"/>
        <v>#N/A</v>
      </c>
      <c r="IH27" s="193" t="e">
        <f t="shared" si="249"/>
        <v>#N/A</v>
      </c>
      <c r="II27" s="193" t="e">
        <f t="shared" si="249"/>
        <v>#N/A</v>
      </c>
      <c r="IJ27" s="193" t="e">
        <f t="shared" si="249"/>
        <v>#N/A</v>
      </c>
      <c r="IK27" s="193" t="e">
        <f t="shared" si="249"/>
        <v>#N/A</v>
      </c>
      <c r="IL27" s="193" t="e">
        <f t="shared" si="249"/>
        <v>#N/A</v>
      </c>
      <c r="IM27" s="193" t="e">
        <f t="shared" si="249"/>
        <v>#N/A</v>
      </c>
      <c r="IN27" s="193" t="e">
        <f t="shared" si="249"/>
        <v>#N/A</v>
      </c>
      <c r="IO27" s="193" t="e">
        <f t="shared" si="249"/>
        <v>#N/A</v>
      </c>
      <c r="IP27" s="193" t="e">
        <f t="shared" si="249"/>
        <v>#N/A</v>
      </c>
      <c r="IQ27" s="193" t="e">
        <f t="shared" si="249"/>
        <v>#N/A</v>
      </c>
      <c r="IR27" s="193" t="e">
        <f t="shared" si="249"/>
        <v>#N/A</v>
      </c>
      <c r="IS27" s="193" t="e">
        <f t="shared" si="249"/>
        <v>#N/A</v>
      </c>
      <c r="IT27" s="193" t="e">
        <f t="shared" si="249"/>
        <v>#N/A</v>
      </c>
      <c r="IU27" s="193" t="e">
        <f t="shared" si="267"/>
        <v>#N/A</v>
      </c>
      <c r="IV27" s="193" t="e">
        <f t="shared" si="267"/>
        <v>#N/A</v>
      </c>
      <c r="IW27" s="193" t="e">
        <f t="shared" si="267"/>
        <v>#N/A</v>
      </c>
      <c r="IX27" s="193" t="e">
        <f t="shared" si="267"/>
        <v>#N/A</v>
      </c>
      <c r="IY27" s="193" t="e">
        <f t="shared" si="267"/>
        <v>#N/A</v>
      </c>
      <c r="IZ27" s="193" t="e">
        <f t="shared" si="267"/>
        <v>#N/A</v>
      </c>
      <c r="JA27" s="193" t="e">
        <f t="shared" si="267"/>
        <v>#N/A</v>
      </c>
      <c r="JB27" s="193" t="e">
        <f t="shared" si="267"/>
        <v>#N/A</v>
      </c>
      <c r="JC27" s="193" t="e">
        <f t="shared" si="267"/>
        <v>#N/A</v>
      </c>
      <c r="JD27" s="193" t="e">
        <f t="shared" si="267"/>
        <v>#N/A</v>
      </c>
      <c r="JE27" s="193" t="e">
        <f t="shared" si="267"/>
        <v>#N/A</v>
      </c>
      <c r="JF27" s="193" t="e">
        <f t="shared" si="267"/>
        <v>#N/A</v>
      </c>
      <c r="JG27" s="193" t="e">
        <f t="shared" si="267"/>
        <v>#N/A</v>
      </c>
      <c r="JH27" s="193" t="e">
        <f t="shared" si="267"/>
        <v>#N/A</v>
      </c>
      <c r="JI27" s="193" t="e">
        <f t="shared" si="267"/>
        <v>#N/A</v>
      </c>
      <c r="JJ27" s="193" t="e">
        <f t="shared" si="267"/>
        <v>#N/A</v>
      </c>
      <c r="JK27" s="193" t="e">
        <f t="shared" si="267"/>
        <v>#N/A</v>
      </c>
      <c r="JL27" s="193" t="e">
        <f t="shared" si="267"/>
        <v>#N/A</v>
      </c>
      <c r="JM27" s="193" t="e">
        <f t="shared" si="267"/>
        <v>#N/A</v>
      </c>
      <c r="JN27" s="193" t="e">
        <f t="shared" si="267"/>
        <v>#N/A</v>
      </c>
      <c r="JO27" s="193" t="e">
        <f t="shared" si="267"/>
        <v>#N/A</v>
      </c>
      <c r="JP27" s="193" t="e">
        <f t="shared" si="267"/>
        <v>#N/A</v>
      </c>
      <c r="JQ27" s="193" t="e">
        <f t="shared" si="267"/>
        <v>#N/A</v>
      </c>
      <c r="JR27" s="193" t="e">
        <f t="shared" si="267"/>
        <v>#N/A</v>
      </c>
      <c r="JS27" s="193" t="e">
        <f t="shared" si="267"/>
        <v>#N/A</v>
      </c>
      <c r="JT27" s="193" t="e">
        <f t="shared" si="267"/>
        <v>#N/A</v>
      </c>
      <c r="JU27" s="193" t="e">
        <f t="shared" si="267"/>
        <v>#N/A</v>
      </c>
      <c r="JV27" s="193" t="e">
        <f t="shared" si="267"/>
        <v>#N/A</v>
      </c>
      <c r="JW27" s="193" t="e">
        <f t="shared" si="267"/>
        <v>#N/A</v>
      </c>
      <c r="JX27" s="193" t="e">
        <f t="shared" si="267"/>
        <v>#N/A</v>
      </c>
      <c r="JY27" s="193" t="e">
        <f t="shared" si="263"/>
        <v>#N/A</v>
      </c>
      <c r="JZ27" s="193" t="e">
        <f t="shared" si="263"/>
        <v>#N/A</v>
      </c>
      <c r="KA27" s="193" t="e">
        <f t="shared" si="263"/>
        <v>#N/A</v>
      </c>
      <c r="KB27" s="193" t="e">
        <f t="shared" si="263"/>
        <v>#N/A</v>
      </c>
      <c r="KC27" s="193" t="e">
        <f t="shared" si="263"/>
        <v>#N/A</v>
      </c>
      <c r="KD27" s="193" t="e">
        <f t="shared" si="263"/>
        <v>#N/A</v>
      </c>
      <c r="KE27" s="193" t="e">
        <f t="shared" si="263"/>
        <v>#N/A</v>
      </c>
      <c r="KF27" s="193" t="e">
        <f t="shared" si="263"/>
        <v>#N/A</v>
      </c>
      <c r="KG27" s="193" t="e">
        <f t="shared" si="263"/>
        <v>#N/A</v>
      </c>
      <c r="KH27" s="193" t="e">
        <f t="shared" si="263"/>
        <v>#N/A</v>
      </c>
      <c r="KI27" s="193" t="e">
        <f t="shared" si="263"/>
        <v>#N/A</v>
      </c>
      <c r="KJ27" s="193" t="e">
        <f t="shared" si="263"/>
        <v>#N/A</v>
      </c>
      <c r="KK27" s="193" t="e">
        <f t="shared" si="263"/>
        <v>#N/A</v>
      </c>
      <c r="KL27" s="193" t="e">
        <f t="shared" si="263"/>
        <v>#N/A</v>
      </c>
      <c r="KM27" s="193" t="e">
        <f t="shared" si="263"/>
        <v>#N/A</v>
      </c>
      <c r="KN27" s="193" t="e">
        <f t="shared" si="35"/>
        <v>#N/A</v>
      </c>
      <c r="KO27" s="193" t="e">
        <f t="shared" si="240"/>
        <v>#N/A</v>
      </c>
      <c r="KP27" s="193" t="e">
        <f t="shared" si="240"/>
        <v>#N/A</v>
      </c>
      <c r="KQ27" s="193" t="e">
        <f t="shared" si="240"/>
        <v>#N/A</v>
      </c>
      <c r="KR27" s="193" t="e">
        <f t="shared" si="250"/>
        <v>#N/A</v>
      </c>
      <c r="KS27" s="193" t="e">
        <f t="shared" si="250"/>
        <v>#N/A</v>
      </c>
      <c r="KT27" s="193" t="e">
        <f t="shared" si="250"/>
        <v>#N/A</v>
      </c>
      <c r="KU27" s="193" t="e">
        <f t="shared" si="250"/>
        <v>#N/A</v>
      </c>
      <c r="KV27" s="193" t="e">
        <f t="shared" si="250"/>
        <v>#N/A</v>
      </c>
      <c r="KW27" s="193" t="e">
        <f t="shared" si="250"/>
        <v>#N/A</v>
      </c>
      <c r="KX27" s="193" t="e">
        <f t="shared" si="250"/>
        <v>#N/A</v>
      </c>
      <c r="KY27" s="193" t="e">
        <f t="shared" si="250"/>
        <v>#N/A</v>
      </c>
      <c r="KZ27" s="193" t="e">
        <f t="shared" si="250"/>
        <v>#N/A</v>
      </c>
      <c r="LA27" s="193" t="e">
        <f t="shared" si="250"/>
        <v>#N/A</v>
      </c>
      <c r="LB27" s="193" t="e">
        <f t="shared" si="250"/>
        <v>#N/A</v>
      </c>
      <c r="LC27" s="193" t="e">
        <f t="shared" si="250"/>
        <v>#N/A</v>
      </c>
      <c r="LD27" s="193" t="e">
        <f t="shared" si="250"/>
        <v>#N/A</v>
      </c>
      <c r="LE27" s="193" t="e">
        <f t="shared" si="250"/>
        <v>#N/A</v>
      </c>
      <c r="LF27" s="193" t="e">
        <f t="shared" si="250"/>
        <v>#N/A</v>
      </c>
      <c r="LG27" s="193" t="e">
        <f t="shared" si="268"/>
        <v>#N/A</v>
      </c>
      <c r="LH27" s="193" t="e">
        <f t="shared" si="268"/>
        <v>#N/A</v>
      </c>
      <c r="LI27" s="193" t="e">
        <f t="shared" si="268"/>
        <v>#N/A</v>
      </c>
      <c r="LJ27" s="193" t="e">
        <f t="shared" si="268"/>
        <v>#N/A</v>
      </c>
      <c r="LK27" s="193" t="e">
        <f t="shared" si="268"/>
        <v>#N/A</v>
      </c>
      <c r="LL27" s="193" t="e">
        <f t="shared" si="268"/>
        <v>#N/A</v>
      </c>
      <c r="LM27" s="193" t="e">
        <f t="shared" si="268"/>
        <v>#N/A</v>
      </c>
      <c r="LN27" s="193" t="e">
        <f t="shared" si="268"/>
        <v>#N/A</v>
      </c>
      <c r="LO27" s="193" t="e">
        <f t="shared" si="268"/>
        <v>#N/A</v>
      </c>
      <c r="LP27" s="193" t="e">
        <f t="shared" si="268"/>
        <v>#N/A</v>
      </c>
      <c r="LQ27" s="193" t="e">
        <f t="shared" si="268"/>
        <v>#N/A</v>
      </c>
      <c r="LR27" s="193" t="e">
        <f t="shared" si="268"/>
        <v>#N/A</v>
      </c>
      <c r="LS27" s="193" t="e">
        <f t="shared" si="268"/>
        <v>#N/A</v>
      </c>
      <c r="LT27" s="193" t="e">
        <f t="shared" si="268"/>
        <v>#N/A</v>
      </c>
      <c r="LU27" s="193" t="e">
        <f t="shared" si="268"/>
        <v>#N/A</v>
      </c>
      <c r="LV27" s="193" t="e">
        <f t="shared" si="268"/>
        <v>#N/A</v>
      </c>
      <c r="LW27" s="193" t="e">
        <f t="shared" si="268"/>
        <v>#N/A</v>
      </c>
      <c r="LX27" s="193" t="e">
        <f t="shared" si="268"/>
        <v>#N/A</v>
      </c>
      <c r="LY27" s="193" t="e">
        <f t="shared" si="268"/>
        <v>#N/A</v>
      </c>
      <c r="LZ27" s="193" t="e">
        <f t="shared" si="268"/>
        <v>#N/A</v>
      </c>
      <c r="MA27" s="193" t="e">
        <f t="shared" si="268"/>
        <v>#N/A</v>
      </c>
      <c r="MB27" s="193" t="e">
        <f t="shared" si="268"/>
        <v>#N/A</v>
      </c>
      <c r="MC27" s="193" t="e">
        <f t="shared" si="268"/>
        <v>#N/A</v>
      </c>
      <c r="MD27" s="193" t="e">
        <f t="shared" si="268"/>
        <v>#N/A</v>
      </c>
      <c r="ME27" s="193" t="e">
        <f t="shared" si="268"/>
        <v>#N/A</v>
      </c>
      <c r="MF27" s="193" t="e">
        <f t="shared" si="268"/>
        <v>#N/A</v>
      </c>
      <c r="MG27" s="193" t="e">
        <f t="shared" si="268"/>
        <v>#N/A</v>
      </c>
      <c r="MH27" s="193" t="e">
        <f t="shared" si="268"/>
        <v>#N/A</v>
      </c>
      <c r="MI27" s="193" t="e">
        <f t="shared" si="268"/>
        <v>#N/A</v>
      </c>
      <c r="MJ27" s="193" t="e">
        <f t="shared" si="268"/>
        <v>#N/A</v>
      </c>
      <c r="MK27" s="193" t="e">
        <f t="shared" si="264"/>
        <v>#N/A</v>
      </c>
      <c r="ML27" s="193" t="e">
        <f t="shared" si="264"/>
        <v>#N/A</v>
      </c>
      <c r="MM27" s="193" t="e">
        <f t="shared" si="264"/>
        <v>#N/A</v>
      </c>
      <c r="MN27" s="193" t="e">
        <f t="shared" si="264"/>
        <v>#N/A</v>
      </c>
      <c r="MO27" s="193" t="e">
        <f t="shared" si="264"/>
        <v>#N/A</v>
      </c>
      <c r="MP27" s="193" t="e">
        <f t="shared" si="264"/>
        <v>#N/A</v>
      </c>
      <c r="MQ27" s="193" t="e">
        <f t="shared" si="264"/>
        <v>#N/A</v>
      </c>
      <c r="MR27" s="193" t="e">
        <f t="shared" si="264"/>
        <v>#N/A</v>
      </c>
      <c r="MS27" s="193" t="e">
        <f t="shared" si="264"/>
        <v>#N/A</v>
      </c>
      <c r="MT27" s="193" t="e">
        <f t="shared" si="264"/>
        <v>#N/A</v>
      </c>
      <c r="MU27" s="193" t="e">
        <f t="shared" si="264"/>
        <v>#N/A</v>
      </c>
      <c r="MV27" s="193" t="e">
        <f t="shared" si="264"/>
        <v>#N/A</v>
      </c>
      <c r="MW27" s="193" t="e">
        <f t="shared" si="264"/>
        <v>#N/A</v>
      </c>
      <c r="MX27" s="193" t="e">
        <f t="shared" si="264"/>
        <v>#N/A</v>
      </c>
      <c r="MY27" s="193" t="e">
        <f t="shared" si="264"/>
        <v>#N/A</v>
      </c>
      <c r="MZ27" s="193" t="e">
        <f t="shared" si="36"/>
        <v>#N/A</v>
      </c>
      <c r="NA27" s="193" t="e">
        <f t="shared" si="241"/>
        <v>#N/A</v>
      </c>
      <c r="NB27" s="193" t="e">
        <f t="shared" si="241"/>
        <v>#N/A</v>
      </c>
      <c r="NC27" s="193" t="e">
        <f t="shared" si="241"/>
        <v>#N/A</v>
      </c>
      <c r="ND27" s="193" t="e">
        <f t="shared" si="251"/>
        <v>#N/A</v>
      </c>
      <c r="NE27" s="193" t="e">
        <f t="shared" si="251"/>
        <v>#N/A</v>
      </c>
      <c r="NF27" s="193" t="e">
        <f t="shared" si="251"/>
        <v>#N/A</v>
      </c>
      <c r="NG27" s="193" t="e">
        <f t="shared" si="251"/>
        <v>#N/A</v>
      </c>
      <c r="NH27" s="193" t="e">
        <f t="shared" si="251"/>
        <v>#N/A</v>
      </c>
      <c r="NI27" s="193" t="e">
        <f t="shared" si="251"/>
        <v>#N/A</v>
      </c>
      <c r="NJ27" s="193" t="e">
        <f t="shared" si="251"/>
        <v>#N/A</v>
      </c>
      <c r="NK27" s="193" t="e">
        <f t="shared" si="251"/>
        <v>#N/A</v>
      </c>
      <c r="NL27" s="193" t="e">
        <f t="shared" si="251"/>
        <v>#N/A</v>
      </c>
      <c r="NM27" s="193" t="e">
        <f t="shared" si="251"/>
        <v>#N/A</v>
      </c>
      <c r="NN27" s="193" t="e">
        <f t="shared" si="251"/>
        <v>#N/A</v>
      </c>
      <c r="NO27" s="193" t="e">
        <f t="shared" si="251"/>
        <v>#N/A</v>
      </c>
      <c r="NP27" s="193" t="e">
        <f t="shared" si="251"/>
        <v>#N/A</v>
      </c>
      <c r="NQ27" s="193" t="e">
        <f t="shared" si="251"/>
        <v>#N/A</v>
      </c>
      <c r="NR27" s="193" t="e">
        <f t="shared" si="251"/>
        <v>#N/A</v>
      </c>
      <c r="NS27" s="193" t="e">
        <f t="shared" si="269"/>
        <v>#N/A</v>
      </c>
      <c r="NT27" s="193" t="e">
        <f t="shared" si="269"/>
        <v>#N/A</v>
      </c>
      <c r="NU27" s="193" t="e">
        <f t="shared" si="269"/>
        <v>#N/A</v>
      </c>
      <c r="NV27" s="193" t="e">
        <f t="shared" si="269"/>
        <v>#N/A</v>
      </c>
      <c r="NW27" s="193" t="e">
        <f t="shared" si="269"/>
        <v>#N/A</v>
      </c>
      <c r="NX27" s="193" t="e">
        <f t="shared" si="269"/>
        <v>#N/A</v>
      </c>
      <c r="NY27" s="193" t="e">
        <f t="shared" si="269"/>
        <v>#N/A</v>
      </c>
      <c r="NZ27" s="193" t="e">
        <f t="shared" si="269"/>
        <v>#N/A</v>
      </c>
      <c r="OA27" s="193" t="e">
        <f t="shared" si="269"/>
        <v>#N/A</v>
      </c>
      <c r="OB27" s="193" t="e">
        <f t="shared" si="269"/>
        <v>#N/A</v>
      </c>
      <c r="OC27" s="193" t="e">
        <f t="shared" si="269"/>
        <v>#N/A</v>
      </c>
      <c r="OD27" s="193" t="e">
        <f t="shared" si="269"/>
        <v>#N/A</v>
      </c>
      <c r="OE27" s="193" t="e">
        <f t="shared" si="269"/>
        <v>#N/A</v>
      </c>
      <c r="OF27" s="193" t="e">
        <f t="shared" si="269"/>
        <v>#N/A</v>
      </c>
      <c r="OG27" s="193" t="e">
        <f t="shared" si="269"/>
        <v>#N/A</v>
      </c>
      <c r="OH27" s="193" t="e">
        <f t="shared" si="269"/>
        <v>#N/A</v>
      </c>
      <c r="OI27" s="193" t="e">
        <f t="shared" si="269"/>
        <v>#N/A</v>
      </c>
      <c r="OJ27" s="193" t="e">
        <f t="shared" si="269"/>
        <v>#N/A</v>
      </c>
      <c r="OK27" s="193" t="e">
        <f t="shared" si="269"/>
        <v>#N/A</v>
      </c>
      <c r="OL27" s="193" t="e">
        <f t="shared" si="269"/>
        <v>#N/A</v>
      </c>
      <c r="OM27" s="193" t="e">
        <f t="shared" si="269"/>
        <v>#N/A</v>
      </c>
      <c r="ON27" s="193" t="e">
        <f t="shared" si="269"/>
        <v>#N/A</v>
      </c>
      <c r="OO27" s="193" t="e">
        <f t="shared" si="269"/>
        <v>#N/A</v>
      </c>
      <c r="OP27" s="193" t="e">
        <f t="shared" si="269"/>
        <v>#N/A</v>
      </c>
      <c r="OQ27" s="193" t="e">
        <f t="shared" si="269"/>
        <v>#N/A</v>
      </c>
      <c r="OR27" s="193" t="e">
        <f t="shared" si="269"/>
        <v>#N/A</v>
      </c>
      <c r="OS27" s="193" t="e">
        <f t="shared" si="269"/>
        <v>#N/A</v>
      </c>
      <c r="OT27" s="193" t="e">
        <f t="shared" si="269"/>
        <v>#N/A</v>
      </c>
      <c r="OU27" s="193" t="e">
        <f t="shared" si="269"/>
        <v>#N/A</v>
      </c>
      <c r="OV27" s="193" t="e">
        <f t="shared" si="269"/>
        <v>#N/A</v>
      </c>
      <c r="OW27" s="193" t="e">
        <f t="shared" si="265"/>
        <v>#N/A</v>
      </c>
      <c r="OX27" s="193" t="e">
        <f t="shared" si="265"/>
        <v>#N/A</v>
      </c>
      <c r="OY27" s="193" t="e">
        <f t="shared" si="265"/>
        <v>#N/A</v>
      </c>
      <c r="OZ27" s="193" t="e">
        <f t="shared" si="265"/>
        <v>#N/A</v>
      </c>
      <c r="PA27" s="193" t="e">
        <f t="shared" si="265"/>
        <v>#N/A</v>
      </c>
      <c r="PB27" s="193" t="e">
        <f t="shared" si="265"/>
        <v>#N/A</v>
      </c>
      <c r="PC27" s="193" t="e">
        <f t="shared" si="265"/>
        <v>#N/A</v>
      </c>
      <c r="PD27" s="193" t="e">
        <f t="shared" si="265"/>
        <v>#N/A</v>
      </c>
      <c r="PE27" s="193" t="e">
        <f t="shared" si="265"/>
        <v>#N/A</v>
      </c>
      <c r="PF27" s="193" t="e">
        <f t="shared" si="265"/>
        <v>#N/A</v>
      </c>
      <c r="PG27" s="193" t="e">
        <f t="shared" si="265"/>
        <v>#N/A</v>
      </c>
      <c r="PH27" s="193" t="e">
        <f t="shared" si="265"/>
        <v>#N/A</v>
      </c>
      <c r="PI27" s="193" t="e">
        <f t="shared" si="265"/>
        <v>#N/A</v>
      </c>
      <c r="PJ27" s="193" t="e">
        <f t="shared" si="265"/>
        <v>#N/A</v>
      </c>
      <c r="PK27" s="193" t="e">
        <f t="shared" si="265"/>
        <v>#N/A</v>
      </c>
      <c r="PL27" s="193" t="e">
        <f t="shared" si="37"/>
        <v>#N/A</v>
      </c>
      <c r="PM27" s="193" t="e">
        <f t="shared" si="261"/>
        <v>#N/A</v>
      </c>
      <c r="PN27" s="193" t="e">
        <f t="shared" si="261"/>
        <v>#N/A</v>
      </c>
      <c r="PO27" s="193" t="e">
        <f t="shared" si="261"/>
        <v>#N/A</v>
      </c>
      <c r="PP27" s="193" t="e">
        <f t="shared" si="261"/>
        <v>#N/A</v>
      </c>
      <c r="PQ27" s="193" t="e">
        <f t="shared" si="261"/>
        <v>#N/A</v>
      </c>
      <c r="PR27" s="193" t="e">
        <f t="shared" si="261"/>
        <v>#N/A</v>
      </c>
      <c r="PS27" s="193" t="e">
        <f t="shared" si="261"/>
        <v>#N/A</v>
      </c>
      <c r="PT27" s="193" t="e">
        <f t="shared" si="261"/>
        <v>#N/A</v>
      </c>
    </row>
    <row r="28" spans="1:436" hidden="1" x14ac:dyDescent="0.45">
      <c r="A28" s="20">
        <v>25</v>
      </c>
      <c r="B28" s="101" t="str">
        <f t="shared" si="15"/>
        <v/>
      </c>
      <c r="C28" s="115"/>
      <c r="D28" s="101" t="str">
        <f t="shared" si="16"/>
        <v/>
      </c>
      <c r="E28" s="110" t="str">
        <f t="shared" si="17"/>
        <v/>
      </c>
      <c r="F28" s="21" t="str">
        <f t="shared" si="18"/>
        <v/>
      </c>
      <c r="G28" s="22" t="str">
        <f t="shared" si="19"/>
        <v/>
      </c>
      <c r="H28" s="23" t="str">
        <f>IF(F28="","",IF(OR($F28&lt;Skew!$B$3,$F28=Skew!$B$3),IF($F28&gt;Skew!$C$3,Skew!$A$3,IF($F28&gt;Skew!$C$4,Skew!$A$4,IF($F28&gt;Skew!$C$5,Skew!$A$5,IF($F28&gt;Skew!$C$6,Skew!$A$6,IF($F28&gt;Skew!$C$7,Skew!$A$7,IF($F28&gt;Skew!$C$8,Skew!$A$8,IF($F28&gt;Skew!$C$9,Skew!$A$9,IF($F28&gt;Skew!$C$10,Skew!$A$10,IF($F28&gt;Skew!$C$11,Skew!$A$11,IF($F28&gt;Skew!$C$12,Skew!$A$12,IF($F28&gt;Skew!$C$13,Skew!$A$13,IF($F28&gt;Skew!$C$14,Skew!$A$14,IF($F28&gt;Skew!$C$15,Skew!$A$15,IF($F28&gt;Skew!$C$16,Skew!$A$16,Skew!$A$17)
)))))))))))))))</f>
        <v/>
      </c>
      <c r="I28" s="22" t="str">
        <f>IF(F28="","",MATCH(H28,Skew!$A$3:$A$17,0))</f>
        <v/>
      </c>
      <c r="J28" s="22" t="str">
        <f t="shared" si="20"/>
        <v/>
      </c>
      <c r="K28" s="24"/>
      <c r="L28" s="22" t="str">
        <f>IF(OR(F28="",K28=""),"",MATCH(K28,Confidence!$A$3:$A$12,0))</f>
        <v/>
      </c>
      <c r="M28" s="25" t="str">
        <f t="shared" si="21"/>
        <v/>
      </c>
      <c r="N28" s="25" t="str">
        <f t="shared" si="22"/>
        <v/>
      </c>
      <c r="O28" s="22"/>
      <c r="P28" s="102" t="str">
        <f t="shared" si="23"/>
        <v/>
      </c>
      <c r="Q28" s="102" t="str">
        <f t="shared" si="24"/>
        <v/>
      </c>
      <c r="R28" s="37" t="str">
        <f t="shared" si="25"/>
        <v/>
      </c>
      <c r="S28" s="115"/>
      <c r="T28" s="204" t="str">
        <f>IF(AND(B28&gt;0,C28&gt;0,D28&gt;0,M28&gt;0,N28&gt;0,S28&gt;0,NOT(K28="")),ABS(VLOOKUP($S$1,VLookups!$A$30:$B$31,2,FALSE)-_xlfn.BETA.DIST(S28,IF(G28="L",N28,M28),IF(G28="L",M28,N28),TRUE,B28,D28)),"")</f>
        <v/>
      </c>
      <c r="U28" s="112" t="str">
        <f>IF(OR($M28="",$N28=""),"",_xlfn.BETA.INV(ABS(VLOOKUP($S$1,VLookups!$A$30:$B$31,2,FALSE)-U$3),IF($G28="L",$N28,$M28),IF($G28="L",$M28,$N28),$B28,$D28))</f>
        <v/>
      </c>
      <c r="V28" s="113" t="str">
        <f>IF(OR($M28="",$N28=""),"",_xlfn.BETA.INV(ABS(VLOOKUP($S$1,VLookups!$A$30:$B$31,2,FALSE)-V$3),IF($G28="L",$N28,$M28),IF($G28="L",$M28,$N28),$B28,$D28))</f>
        <v/>
      </c>
      <c r="W28" s="112" t="str">
        <f>IF(OR($M28="",$N28=""),"",_xlfn.BETA.INV(ABS(VLOOKUP($S$1,VLookups!$A$30:$B$31,2,FALSE)-W$3),IF($G28="L",$N28,$M28),IF($G28="L",$M28,$N28),$B28,$D28))</f>
        <v/>
      </c>
      <c r="X28" s="113" t="str">
        <f>IF(OR($M28="",$N28=""),"",_xlfn.BETA.INV(ABS(VLOOKUP($S$1,VLookups!$A$30:$B$31,2,FALSE)-X$3),IF($G28="L",$N28,$M28),IF($G28="L",$M28,$N28),$B28,$D28))</f>
        <v/>
      </c>
      <c r="Y28" s="112" t="str">
        <f>IF(OR($M28="",$N28=""),"",_xlfn.BETA.INV(ABS(VLOOKUP($S$1,VLookups!$A$30:$B$31,2,FALSE)-Y$3),IF($G28="L",$N28,$M28),IF($G28="L",$M28,$N28),$B28,$D28))</f>
        <v/>
      </c>
      <c r="Z28" s="113" t="str">
        <f>IF(OR($M28="",$N28=""),"",_xlfn.BETA.INV(ABS(VLOOKUP($S$1,VLookups!$A$30:$B$31,2,FALSE)-Z$3),IF($G28="L",$N28,$M28),IF($G28="L",$M28,$N28),$B28,$D28))</f>
        <v/>
      </c>
      <c r="AA28" s="112" t="str">
        <f>IF(OR($M28="",$N28=""),"",_xlfn.BETA.INV(ABS(VLOOKUP($S$1,VLookups!$A$30:$B$31,2,FALSE)-AA$3),IF($G28="L",$N28,$M28),IF($G28="L",$M28,$N28),$B28,$D28))</f>
        <v/>
      </c>
      <c r="AB28" s="113" t="str">
        <f>IF(OR($M28="",$N28=""),"",_xlfn.BETA.INV(ABS(VLOOKUP($S$1,VLookups!$A$30:$B$31,2,FALSE)-AB$3),IF($G28="L",$N28,$M28),IF($G28="L",$M28,$N28),$B28,$D28))</f>
        <v/>
      </c>
      <c r="AC28" s="112" t="str">
        <f>IF(OR($M28="",$N28=""),"",_xlfn.BETA.INV(ABS(VLOOKUP($S$1,VLookups!$A$30:$B$31,2,FALSE)-AC$3),IF($G28="L",$N28,$M28),IF($G28="L",$M28,$N28),$B28,$D28))</f>
        <v/>
      </c>
      <c r="AD28" s="113" t="str">
        <f>IF(OR($M28="",$N28=""),"",_xlfn.BETA.INV(ABS(VLOOKUP($S$1,VLookups!$A$30:$B$31,2,FALSE)-AD$3),IF($G28="L",$N28,$M28),IF($G28="L",$M28,$N28),$B28,$D28))</f>
        <v/>
      </c>
      <c r="AE28" s="112" t="str">
        <f>IF(OR($M28="",$N28=""),"",_xlfn.BETA.INV(ABS(VLOOKUP($S$1,VLookups!$A$30:$B$31,2,FALSE)-AE$3),IF($G28="L",$N28,$M28),IF($G28="L",$M28,$N28),$B28,$D28))</f>
        <v/>
      </c>
      <c r="AF28" s="113" t="str">
        <f>IF(OR($M28="",$N28=""),"",_xlfn.BETA.INV(ABS(VLOOKUP($S$1,VLookups!$A$30:$B$31,2,FALSE)-AF$3),IF($G28="L",$N28,$M28),IF($G28="L",$M28,$N28),$B28,$D28))</f>
        <v/>
      </c>
      <c r="AG28" s="15"/>
      <c r="AH28" s="194" t="str">
        <f t="shared" si="26"/>
        <v/>
      </c>
      <c r="AI28" s="192" t="str">
        <f t="shared" si="27"/>
        <v/>
      </c>
      <c r="AJ28" s="177" t="str">
        <f t="shared" ref="AJ28" si="275">IF(ISNONTEXT($AH28),AI28+$AH28,"")</f>
        <v/>
      </c>
      <c r="AK28" s="177" t="str">
        <f t="shared" si="39"/>
        <v/>
      </c>
      <c r="AL28" s="177" t="str">
        <f t="shared" si="40"/>
        <v/>
      </c>
      <c r="AM28" s="177" t="str">
        <f t="shared" si="41"/>
        <v/>
      </c>
      <c r="AN28" s="177" t="str">
        <f t="shared" si="42"/>
        <v/>
      </c>
      <c r="AO28" s="177" t="str">
        <f t="shared" si="43"/>
        <v/>
      </c>
      <c r="AP28" s="177" t="str">
        <f t="shared" si="44"/>
        <v/>
      </c>
      <c r="AQ28" s="177" t="str">
        <f t="shared" si="45"/>
        <v/>
      </c>
      <c r="AR28" s="177" t="str">
        <f t="shared" si="46"/>
        <v/>
      </c>
      <c r="AS28" s="177" t="str">
        <f t="shared" si="47"/>
        <v/>
      </c>
      <c r="AT28" s="177" t="str">
        <f t="shared" si="48"/>
        <v/>
      </c>
      <c r="AU28" s="177" t="str">
        <f t="shared" si="49"/>
        <v/>
      </c>
      <c r="AV28" s="177" t="str">
        <f t="shared" si="50"/>
        <v/>
      </c>
      <c r="AW28" s="177" t="str">
        <f t="shared" si="51"/>
        <v/>
      </c>
      <c r="AX28" s="177" t="str">
        <f t="shared" si="52"/>
        <v/>
      </c>
      <c r="AY28" s="177" t="str">
        <f t="shared" si="53"/>
        <v/>
      </c>
      <c r="AZ28" s="177" t="str">
        <f t="shared" si="54"/>
        <v/>
      </c>
      <c r="BA28" s="177" t="str">
        <f t="shared" si="55"/>
        <v/>
      </c>
      <c r="BB28" s="177" t="str">
        <f t="shared" si="56"/>
        <v/>
      </c>
      <c r="BC28" s="177" t="str">
        <f t="shared" si="57"/>
        <v/>
      </c>
      <c r="BD28" s="177" t="str">
        <f t="shared" si="58"/>
        <v/>
      </c>
      <c r="BE28" s="177" t="str">
        <f t="shared" si="59"/>
        <v/>
      </c>
      <c r="BF28" s="177" t="str">
        <f t="shared" si="60"/>
        <v/>
      </c>
      <c r="BG28" s="177" t="str">
        <f t="shared" si="61"/>
        <v/>
      </c>
      <c r="BH28" s="177" t="str">
        <f t="shared" si="62"/>
        <v/>
      </c>
      <c r="BI28" s="177" t="str">
        <f t="shared" si="63"/>
        <v/>
      </c>
      <c r="BJ28" s="177" t="str">
        <f t="shared" si="64"/>
        <v/>
      </c>
      <c r="BK28" s="177" t="str">
        <f t="shared" si="65"/>
        <v/>
      </c>
      <c r="BL28" s="177" t="str">
        <f t="shared" si="66"/>
        <v/>
      </c>
      <c r="BM28" s="177" t="str">
        <f t="shared" si="67"/>
        <v/>
      </c>
      <c r="BN28" s="177" t="str">
        <f t="shared" si="68"/>
        <v/>
      </c>
      <c r="BO28" s="177" t="str">
        <f t="shared" si="69"/>
        <v/>
      </c>
      <c r="BP28" s="177" t="str">
        <f t="shared" si="70"/>
        <v/>
      </c>
      <c r="BQ28" s="177" t="str">
        <f t="shared" si="71"/>
        <v/>
      </c>
      <c r="BR28" s="177" t="str">
        <f t="shared" si="72"/>
        <v/>
      </c>
      <c r="BS28" s="177" t="str">
        <f t="shared" si="73"/>
        <v/>
      </c>
      <c r="BT28" s="177" t="str">
        <f t="shared" si="74"/>
        <v/>
      </c>
      <c r="BU28" s="177" t="str">
        <f t="shared" si="75"/>
        <v/>
      </c>
      <c r="BV28" s="177" t="str">
        <f t="shared" si="76"/>
        <v/>
      </c>
      <c r="BW28" s="177" t="str">
        <f t="shared" si="77"/>
        <v/>
      </c>
      <c r="BX28" s="177" t="str">
        <f t="shared" si="78"/>
        <v/>
      </c>
      <c r="BY28" s="177" t="str">
        <f t="shared" si="79"/>
        <v/>
      </c>
      <c r="BZ28" s="177" t="str">
        <f t="shared" si="80"/>
        <v/>
      </c>
      <c r="CA28" s="177" t="str">
        <f t="shared" si="81"/>
        <v/>
      </c>
      <c r="CB28" s="177" t="str">
        <f t="shared" si="82"/>
        <v/>
      </c>
      <c r="CC28" s="177" t="str">
        <f t="shared" si="83"/>
        <v/>
      </c>
      <c r="CD28" s="177" t="str">
        <f t="shared" si="84"/>
        <v/>
      </c>
      <c r="CE28" s="177" t="str">
        <f t="shared" si="85"/>
        <v/>
      </c>
      <c r="CF28" s="177" t="str">
        <f t="shared" si="86"/>
        <v/>
      </c>
      <c r="CG28" s="177" t="str">
        <f t="shared" si="87"/>
        <v/>
      </c>
      <c r="CH28" s="177" t="str">
        <f t="shared" si="88"/>
        <v/>
      </c>
      <c r="CI28" s="177" t="str">
        <f t="shared" si="89"/>
        <v/>
      </c>
      <c r="CJ28" s="177" t="str">
        <f t="shared" si="90"/>
        <v/>
      </c>
      <c r="CK28" s="177" t="str">
        <f t="shared" si="91"/>
        <v/>
      </c>
      <c r="CL28" s="177" t="str">
        <f t="shared" si="92"/>
        <v/>
      </c>
      <c r="CM28" s="177" t="str">
        <f t="shared" si="93"/>
        <v/>
      </c>
      <c r="CN28" s="177" t="str">
        <f t="shared" si="94"/>
        <v/>
      </c>
      <c r="CO28" s="177" t="str">
        <f t="shared" si="95"/>
        <v/>
      </c>
      <c r="CP28" s="177" t="str">
        <f t="shared" si="96"/>
        <v/>
      </c>
      <c r="CQ28" s="177" t="str">
        <f t="shared" si="97"/>
        <v/>
      </c>
      <c r="CR28" s="177" t="str">
        <f t="shared" si="98"/>
        <v/>
      </c>
      <c r="CS28" s="177" t="str">
        <f t="shared" si="99"/>
        <v/>
      </c>
      <c r="CT28" s="177" t="str">
        <f t="shared" si="100"/>
        <v/>
      </c>
      <c r="CU28" s="177" t="str">
        <f t="shared" si="101"/>
        <v/>
      </c>
      <c r="CV28" s="177" t="str">
        <f t="shared" si="32"/>
        <v/>
      </c>
      <c r="CW28" s="177" t="str">
        <f t="shared" si="102"/>
        <v/>
      </c>
      <c r="CX28" s="177" t="str">
        <f t="shared" si="103"/>
        <v/>
      </c>
      <c r="CY28" s="177" t="str">
        <f t="shared" si="104"/>
        <v/>
      </c>
      <c r="CZ28" s="177" t="str">
        <f t="shared" si="105"/>
        <v/>
      </c>
      <c r="DA28" s="177" t="str">
        <f t="shared" si="106"/>
        <v/>
      </c>
      <c r="DB28" s="177" t="str">
        <f t="shared" si="107"/>
        <v/>
      </c>
      <c r="DC28" s="177" t="str">
        <f t="shared" si="108"/>
        <v/>
      </c>
      <c r="DD28" s="177" t="str">
        <f t="shared" si="109"/>
        <v/>
      </c>
      <c r="DE28" s="177" t="str">
        <f t="shared" si="110"/>
        <v/>
      </c>
      <c r="DF28" s="177" t="str">
        <f t="shared" si="111"/>
        <v/>
      </c>
      <c r="DG28" s="177" t="str">
        <f t="shared" si="112"/>
        <v/>
      </c>
      <c r="DH28" s="177" t="str">
        <f t="shared" si="113"/>
        <v/>
      </c>
      <c r="DI28" s="177" t="str">
        <f t="shared" si="114"/>
        <v/>
      </c>
      <c r="DJ28" s="177" t="str">
        <f t="shared" si="115"/>
        <v/>
      </c>
      <c r="DK28" s="177" t="str">
        <f t="shared" si="116"/>
        <v/>
      </c>
      <c r="DL28" s="177" t="str">
        <f t="shared" si="117"/>
        <v/>
      </c>
      <c r="DM28" s="177" t="str">
        <f t="shared" si="118"/>
        <v/>
      </c>
      <c r="DN28" s="177" t="str">
        <f t="shared" si="119"/>
        <v/>
      </c>
      <c r="DO28" s="177" t="str">
        <f t="shared" si="120"/>
        <v/>
      </c>
      <c r="DP28" s="177" t="str">
        <f t="shared" si="121"/>
        <v/>
      </c>
      <c r="DQ28" s="177" t="str">
        <f t="shared" si="122"/>
        <v/>
      </c>
      <c r="DR28" s="177" t="str">
        <f t="shared" si="123"/>
        <v/>
      </c>
      <c r="DS28" s="177" t="str">
        <f t="shared" si="124"/>
        <v/>
      </c>
      <c r="DT28" s="177" t="str">
        <f t="shared" si="125"/>
        <v/>
      </c>
      <c r="DU28" s="177" t="str">
        <f t="shared" si="126"/>
        <v/>
      </c>
      <c r="DV28" s="177" t="str">
        <f t="shared" si="127"/>
        <v/>
      </c>
      <c r="DW28" s="177" t="str">
        <f t="shared" si="128"/>
        <v/>
      </c>
      <c r="DX28" s="177" t="str">
        <f t="shared" si="129"/>
        <v/>
      </c>
      <c r="DY28" s="177" t="str">
        <f t="shared" si="130"/>
        <v/>
      </c>
      <c r="DZ28" s="177" t="str">
        <f t="shared" si="131"/>
        <v/>
      </c>
      <c r="EA28" s="177" t="str">
        <f t="shared" si="132"/>
        <v/>
      </c>
      <c r="EB28" s="177" t="str">
        <f t="shared" si="133"/>
        <v/>
      </c>
      <c r="EC28" s="177" t="str">
        <f t="shared" si="134"/>
        <v/>
      </c>
      <c r="ED28" s="177" t="str">
        <f t="shared" si="135"/>
        <v/>
      </c>
      <c r="EE28" s="177" t="str">
        <f t="shared" si="136"/>
        <v/>
      </c>
      <c r="EF28" s="177" t="str">
        <f t="shared" si="137"/>
        <v/>
      </c>
      <c r="EG28" s="177" t="str">
        <f t="shared" si="138"/>
        <v/>
      </c>
      <c r="EH28" s="177" t="str">
        <f t="shared" si="139"/>
        <v/>
      </c>
      <c r="EI28" s="177" t="str">
        <f t="shared" si="140"/>
        <v/>
      </c>
      <c r="EJ28" s="177" t="str">
        <f t="shared" si="141"/>
        <v/>
      </c>
      <c r="EK28" s="177" t="str">
        <f t="shared" si="142"/>
        <v/>
      </c>
      <c r="EL28" s="177" t="str">
        <f t="shared" si="143"/>
        <v/>
      </c>
      <c r="EM28" s="177" t="str">
        <f t="shared" si="144"/>
        <v/>
      </c>
      <c r="EN28" s="177" t="str">
        <f t="shared" si="145"/>
        <v/>
      </c>
      <c r="EO28" s="177" t="str">
        <f t="shared" si="146"/>
        <v/>
      </c>
      <c r="EP28" s="177" t="str">
        <f t="shared" si="147"/>
        <v/>
      </c>
      <c r="EQ28" s="177" t="str">
        <f t="shared" si="148"/>
        <v/>
      </c>
      <c r="ER28" s="177" t="str">
        <f t="shared" si="149"/>
        <v/>
      </c>
      <c r="ES28" s="177" t="str">
        <f t="shared" si="150"/>
        <v/>
      </c>
      <c r="ET28" s="177" t="str">
        <f t="shared" si="151"/>
        <v/>
      </c>
      <c r="EU28" s="177" t="str">
        <f t="shared" si="152"/>
        <v/>
      </c>
      <c r="EV28" s="177" t="str">
        <f t="shared" si="153"/>
        <v/>
      </c>
      <c r="EW28" s="177" t="str">
        <f t="shared" si="154"/>
        <v/>
      </c>
      <c r="EX28" s="177" t="str">
        <f t="shared" si="155"/>
        <v/>
      </c>
      <c r="EY28" s="177" t="str">
        <f t="shared" si="156"/>
        <v/>
      </c>
      <c r="EZ28" s="177" t="str">
        <f t="shared" si="157"/>
        <v/>
      </c>
      <c r="FA28" s="177" t="str">
        <f t="shared" si="158"/>
        <v/>
      </c>
      <c r="FB28" s="177" t="str">
        <f t="shared" si="159"/>
        <v/>
      </c>
      <c r="FC28" s="177" t="str">
        <f t="shared" si="160"/>
        <v/>
      </c>
      <c r="FD28" s="177" t="str">
        <f t="shared" si="161"/>
        <v/>
      </c>
      <c r="FE28" s="177" t="str">
        <f t="shared" si="162"/>
        <v/>
      </c>
      <c r="FF28" s="177" t="str">
        <f t="shared" si="163"/>
        <v/>
      </c>
      <c r="FG28" s="177" t="str">
        <f t="shared" si="164"/>
        <v/>
      </c>
      <c r="FH28" s="177" t="str">
        <f t="shared" si="33"/>
        <v/>
      </c>
      <c r="FI28" s="177" t="str">
        <f t="shared" si="165"/>
        <v/>
      </c>
      <c r="FJ28" s="177" t="str">
        <f t="shared" si="166"/>
        <v/>
      </c>
      <c r="FK28" s="177" t="str">
        <f t="shared" si="167"/>
        <v/>
      </c>
      <c r="FL28" s="177" t="str">
        <f t="shared" si="168"/>
        <v/>
      </c>
      <c r="FM28" s="177" t="str">
        <f t="shared" si="169"/>
        <v/>
      </c>
      <c r="FN28" s="177" t="str">
        <f t="shared" si="170"/>
        <v/>
      </c>
      <c r="FO28" s="177" t="str">
        <f t="shared" si="171"/>
        <v/>
      </c>
      <c r="FP28" s="177" t="str">
        <f t="shared" si="172"/>
        <v/>
      </c>
      <c r="FQ28" s="177" t="str">
        <f t="shared" si="173"/>
        <v/>
      </c>
      <c r="FR28" s="177" t="str">
        <f t="shared" si="174"/>
        <v/>
      </c>
      <c r="FS28" s="177" t="str">
        <f t="shared" si="175"/>
        <v/>
      </c>
      <c r="FT28" s="177" t="str">
        <f t="shared" si="176"/>
        <v/>
      </c>
      <c r="FU28" s="177" t="str">
        <f t="shared" si="177"/>
        <v/>
      </c>
      <c r="FV28" s="177" t="str">
        <f t="shared" si="178"/>
        <v/>
      </c>
      <c r="FW28" s="177" t="str">
        <f t="shared" si="179"/>
        <v/>
      </c>
      <c r="FX28" s="177" t="str">
        <f t="shared" si="180"/>
        <v/>
      </c>
      <c r="FY28" s="177" t="str">
        <f t="shared" si="181"/>
        <v/>
      </c>
      <c r="FZ28" s="177" t="str">
        <f t="shared" si="182"/>
        <v/>
      </c>
      <c r="GA28" s="177" t="str">
        <f t="shared" si="183"/>
        <v/>
      </c>
      <c r="GB28" s="177" t="str">
        <f t="shared" si="184"/>
        <v/>
      </c>
      <c r="GC28" s="177" t="str">
        <f t="shared" si="185"/>
        <v/>
      </c>
      <c r="GD28" s="177" t="str">
        <f t="shared" si="186"/>
        <v/>
      </c>
      <c r="GE28" s="177" t="str">
        <f t="shared" si="187"/>
        <v/>
      </c>
      <c r="GF28" s="177" t="str">
        <f t="shared" si="188"/>
        <v/>
      </c>
      <c r="GG28" s="177" t="str">
        <f t="shared" si="189"/>
        <v/>
      </c>
      <c r="GH28" s="177" t="str">
        <f t="shared" si="190"/>
        <v/>
      </c>
      <c r="GI28" s="177" t="str">
        <f t="shared" si="191"/>
        <v/>
      </c>
      <c r="GJ28" s="177" t="str">
        <f t="shared" si="192"/>
        <v/>
      </c>
      <c r="GK28" s="177" t="str">
        <f t="shared" si="193"/>
        <v/>
      </c>
      <c r="GL28" s="177" t="str">
        <f t="shared" si="194"/>
        <v/>
      </c>
      <c r="GM28" s="177" t="str">
        <f t="shared" si="195"/>
        <v/>
      </c>
      <c r="GN28" s="177" t="str">
        <f t="shared" si="196"/>
        <v/>
      </c>
      <c r="GO28" s="177" t="str">
        <f t="shared" si="197"/>
        <v/>
      </c>
      <c r="GP28" s="177" t="str">
        <f t="shared" si="198"/>
        <v/>
      </c>
      <c r="GQ28" s="177" t="str">
        <f t="shared" si="199"/>
        <v/>
      </c>
      <c r="GR28" s="177" t="str">
        <f t="shared" si="200"/>
        <v/>
      </c>
      <c r="GS28" s="177" t="str">
        <f t="shared" si="201"/>
        <v/>
      </c>
      <c r="GT28" s="177" t="str">
        <f t="shared" si="202"/>
        <v/>
      </c>
      <c r="GU28" s="177" t="str">
        <f t="shared" si="203"/>
        <v/>
      </c>
      <c r="GV28" s="177" t="str">
        <f t="shared" si="204"/>
        <v/>
      </c>
      <c r="GW28" s="177" t="str">
        <f t="shared" si="205"/>
        <v/>
      </c>
      <c r="GX28" s="177" t="str">
        <f t="shared" si="206"/>
        <v/>
      </c>
      <c r="GY28" s="177" t="str">
        <f t="shared" si="207"/>
        <v/>
      </c>
      <c r="GZ28" s="177" t="str">
        <f t="shared" si="208"/>
        <v/>
      </c>
      <c r="HA28" s="177" t="str">
        <f t="shared" si="209"/>
        <v/>
      </c>
      <c r="HB28" s="177" t="str">
        <f t="shared" si="210"/>
        <v/>
      </c>
      <c r="HC28" s="177" t="str">
        <f t="shared" si="211"/>
        <v/>
      </c>
      <c r="HD28" s="177" t="str">
        <f t="shared" si="212"/>
        <v/>
      </c>
      <c r="HE28" s="177" t="str">
        <f t="shared" si="213"/>
        <v/>
      </c>
      <c r="HF28" s="177" t="str">
        <f t="shared" si="214"/>
        <v/>
      </c>
      <c r="HG28" s="177" t="str">
        <f t="shared" si="215"/>
        <v/>
      </c>
      <c r="HH28" s="177" t="str">
        <f t="shared" si="216"/>
        <v/>
      </c>
      <c r="HI28" s="177" t="str">
        <f t="shared" si="217"/>
        <v/>
      </c>
      <c r="HJ28" s="177" t="str">
        <f t="shared" si="218"/>
        <v/>
      </c>
      <c r="HK28" s="177" t="str">
        <f t="shared" si="219"/>
        <v/>
      </c>
      <c r="HL28" s="177" t="str">
        <f t="shared" si="220"/>
        <v/>
      </c>
      <c r="HM28" s="177" t="str">
        <f t="shared" si="221"/>
        <v/>
      </c>
      <c r="HN28" s="177" t="str">
        <f t="shared" si="222"/>
        <v/>
      </c>
      <c r="HO28" s="177" t="str">
        <f t="shared" si="223"/>
        <v/>
      </c>
      <c r="HP28" s="177" t="str">
        <f t="shared" si="224"/>
        <v/>
      </c>
      <c r="HQ28" s="177" t="str">
        <f t="shared" si="225"/>
        <v/>
      </c>
      <c r="HR28" s="177" t="str">
        <f t="shared" si="226"/>
        <v/>
      </c>
      <c r="HS28" s="177" t="str">
        <f t="shared" si="227"/>
        <v/>
      </c>
      <c r="HT28" s="177" t="str">
        <f t="shared" si="34"/>
        <v/>
      </c>
      <c r="HU28" s="177" t="str">
        <f t="shared" si="255"/>
        <v/>
      </c>
      <c r="HV28" s="177" t="str">
        <f t="shared" si="256"/>
        <v/>
      </c>
      <c r="HW28" s="177" t="str">
        <f t="shared" si="257"/>
        <v/>
      </c>
      <c r="HX28" s="177" t="str">
        <f t="shared" si="258"/>
        <v/>
      </c>
      <c r="HY28" s="177" t="str">
        <f t="shared" si="259"/>
        <v/>
      </c>
      <c r="HZ28" s="177" t="str">
        <f t="shared" si="260"/>
        <v/>
      </c>
      <c r="IA28" s="192" t="str">
        <f t="shared" si="29"/>
        <v/>
      </c>
      <c r="IB28" s="193" t="e">
        <f t="shared" si="10"/>
        <v>#N/A</v>
      </c>
      <c r="IC28" s="193" t="e">
        <f t="shared" si="239"/>
        <v>#N/A</v>
      </c>
      <c r="ID28" s="193" t="e">
        <f t="shared" si="239"/>
        <v>#N/A</v>
      </c>
      <c r="IE28" s="193" t="e">
        <f t="shared" si="239"/>
        <v>#N/A</v>
      </c>
      <c r="IF28" s="193" t="e">
        <f t="shared" si="249"/>
        <v>#N/A</v>
      </c>
      <c r="IG28" s="193" t="e">
        <f t="shared" si="249"/>
        <v>#N/A</v>
      </c>
      <c r="IH28" s="193" t="e">
        <f t="shared" si="249"/>
        <v>#N/A</v>
      </c>
      <c r="II28" s="193" t="e">
        <f t="shared" si="249"/>
        <v>#N/A</v>
      </c>
      <c r="IJ28" s="193" t="e">
        <f t="shared" si="249"/>
        <v>#N/A</v>
      </c>
      <c r="IK28" s="193" t="e">
        <f t="shared" si="249"/>
        <v>#N/A</v>
      </c>
      <c r="IL28" s="193" t="e">
        <f t="shared" si="249"/>
        <v>#N/A</v>
      </c>
      <c r="IM28" s="193" t="e">
        <f t="shared" si="249"/>
        <v>#N/A</v>
      </c>
      <c r="IN28" s="193" t="e">
        <f t="shared" si="249"/>
        <v>#N/A</v>
      </c>
      <c r="IO28" s="193" t="e">
        <f t="shared" si="249"/>
        <v>#N/A</v>
      </c>
      <c r="IP28" s="193" t="e">
        <f t="shared" si="249"/>
        <v>#N/A</v>
      </c>
      <c r="IQ28" s="193" t="e">
        <f t="shared" si="249"/>
        <v>#N/A</v>
      </c>
      <c r="IR28" s="193" t="e">
        <f t="shared" si="249"/>
        <v>#N/A</v>
      </c>
      <c r="IS28" s="193" t="e">
        <f t="shared" si="249"/>
        <v>#N/A</v>
      </c>
      <c r="IT28" s="193" t="e">
        <f t="shared" si="249"/>
        <v>#N/A</v>
      </c>
      <c r="IU28" s="193" t="e">
        <f t="shared" si="267"/>
        <v>#N/A</v>
      </c>
      <c r="IV28" s="193" t="e">
        <f t="shared" si="267"/>
        <v>#N/A</v>
      </c>
      <c r="IW28" s="193" t="e">
        <f t="shared" si="267"/>
        <v>#N/A</v>
      </c>
      <c r="IX28" s="193" t="e">
        <f t="shared" si="267"/>
        <v>#N/A</v>
      </c>
      <c r="IY28" s="193" t="e">
        <f t="shared" si="267"/>
        <v>#N/A</v>
      </c>
      <c r="IZ28" s="193" t="e">
        <f t="shared" si="267"/>
        <v>#N/A</v>
      </c>
      <c r="JA28" s="193" t="e">
        <f t="shared" si="267"/>
        <v>#N/A</v>
      </c>
      <c r="JB28" s="193" t="e">
        <f t="shared" si="267"/>
        <v>#N/A</v>
      </c>
      <c r="JC28" s="193" t="e">
        <f t="shared" si="267"/>
        <v>#N/A</v>
      </c>
      <c r="JD28" s="193" t="e">
        <f t="shared" si="267"/>
        <v>#N/A</v>
      </c>
      <c r="JE28" s="193" t="e">
        <f t="shared" si="267"/>
        <v>#N/A</v>
      </c>
      <c r="JF28" s="193" t="e">
        <f t="shared" si="267"/>
        <v>#N/A</v>
      </c>
      <c r="JG28" s="193" t="e">
        <f t="shared" si="267"/>
        <v>#N/A</v>
      </c>
      <c r="JH28" s="193" t="e">
        <f t="shared" si="267"/>
        <v>#N/A</v>
      </c>
      <c r="JI28" s="193" t="e">
        <f t="shared" si="267"/>
        <v>#N/A</v>
      </c>
      <c r="JJ28" s="193" t="e">
        <f t="shared" si="267"/>
        <v>#N/A</v>
      </c>
      <c r="JK28" s="193" t="e">
        <f t="shared" si="267"/>
        <v>#N/A</v>
      </c>
      <c r="JL28" s="193" t="e">
        <f t="shared" si="267"/>
        <v>#N/A</v>
      </c>
      <c r="JM28" s="193" t="e">
        <f t="shared" si="267"/>
        <v>#N/A</v>
      </c>
      <c r="JN28" s="193" t="e">
        <f t="shared" si="267"/>
        <v>#N/A</v>
      </c>
      <c r="JO28" s="193" t="e">
        <f t="shared" si="267"/>
        <v>#N/A</v>
      </c>
      <c r="JP28" s="193" t="e">
        <f t="shared" si="267"/>
        <v>#N/A</v>
      </c>
      <c r="JQ28" s="193" t="e">
        <f t="shared" si="267"/>
        <v>#N/A</v>
      </c>
      <c r="JR28" s="193" t="e">
        <f t="shared" si="267"/>
        <v>#N/A</v>
      </c>
      <c r="JS28" s="193" t="e">
        <f t="shared" si="267"/>
        <v>#N/A</v>
      </c>
      <c r="JT28" s="193" t="e">
        <f t="shared" si="267"/>
        <v>#N/A</v>
      </c>
      <c r="JU28" s="193" t="e">
        <f t="shared" si="267"/>
        <v>#N/A</v>
      </c>
      <c r="JV28" s="193" t="e">
        <f t="shared" si="267"/>
        <v>#N/A</v>
      </c>
      <c r="JW28" s="193" t="e">
        <f t="shared" si="267"/>
        <v>#N/A</v>
      </c>
      <c r="JX28" s="193" t="e">
        <f t="shared" si="267"/>
        <v>#N/A</v>
      </c>
      <c r="JY28" s="193" t="e">
        <f t="shared" si="263"/>
        <v>#N/A</v>
      </c>
      <c r="JZ28" s="193" t="e">
        <f t="shared" si="263"/>
        <v>#N/A</v>
      </c>
      <c r="KA28" s="193" t="e">
        <f t="shared" si="263"/>
        <v>#N/A</v>
      </c>
      <c r="KB28" s="193" t="e">
        <f t="shared" si="263"/>
        <v>#N/A</v>
      </c>
      <c r="KC28" s="193" t="e">
        <f t="shared" si="263"/>
        <v>#N/A</v>
      </c>
      <c r="KD28" s="193" t="e">
        <f t="shared" si="263"/>
        <v>#N/A</v>
      </c>
      <c r="KE28" s="193" t="e">
        <f t="shared" si="263"/>
        <v>#N/A</v>
      </c>
      <c r="KF28" s="193" t="e">
        <f t="shared" si="263"/>
        <v>#N/A</v>
      </c>
      <c r="KG28" s="193" t="e">
        <f t="shared" si="263"/>
        <v>#N/A</v>
      </c>
      <c r="KH28" s="193" t="e">
        <f t="shared" si="263"/>
        <v>#N/A</v>
      </c>
      <c r="KI28" s="193" t="e">
        <f t="shared" si="263"/>
        <v>#N/A</v>
      </c>
      <c r="KJ28" s="193" t="e">
        <f t="shared" si="263"/>
        <v>#N/A</v>
      </c>
      <c r="KK28" s="193" t="e">
        <f t="shared" si="263"/>
        <v>#N/A</v>
      </c>
      <c r="KL28" s="193" t="e">
        <f t="shared" si="263"/>
        <v>#N/A</v>
      </c>
      <c r="KM28" s="193" t="e">
        <f t="shared" si="263"/>
        <v>#N/A</v>
      </c>
      <c r="KN28" s="193" t="e">
        <f t="shared" si="35"/>
        <v>#N/A</v>
      </c>
      <c r="KO28" s="193" t="e">
        <f t="shared" si="240"/>
        <v>#N/A</v>
      </c>
      <c r="KP28" s="193" t="e">
        <f t="shared" si="240"/>
        <v>#N/A</v>
      </c>
      <c r="KQ28" s="193" t="e">
        <f t="shared" si="240"/>
        <v>#N/A</v>
      </c>
      <c r="KR28" s="193" t="e">
        <f t="shared" si="250"/>
        <v>#N/A</v>
      </c>
      <c r="KS28" s="193" t="e">
        <f t="shared" si="250"/>
        <v>#N/A</v>
      </c>
      <c r="KT28" s="193" t="e">
        <f t="shared" si="250"/>
        <v>#N/A</v>
      </c>
      <c r="KU28" s="193" t="e">
        <f t="shared" si="250"/>
        <v>#N/A</v>
      </c>
      <c r="KV28" s="193" t="e">
        <f t="shared" si="250"/>
        <v>#N/A</v>
      </c>
      <c r="KW28" s="193" t="e">
        <f t="shared" si="250"/>
        <v>#N/A</v>
      </c>
      <c r="KX28" s="193" t="e">
        <f t="shared" si="250"/>
        <v>#N/A</v>
      </c>
      <c r="KY28" s="193" t="e">
        <f t="shared" si="250"/>
        <v>#N/A</v>
      </c>
      <c r="KZ28" s="193" t="e">
        <f t="shared" si="250"/>
        <v>#N/A</v>
      </c>
      <c r="LA28" s="193" t="e">
        <f t="shared" si="250"/>
        <v>#N/A</v>
      </c>
      <c r="LB28" s="193" t="e">
        <f t="shared" si="250"/>
        <v>#N/A</v>
      </c>
      <c r="LC28" s="193" t="e">
        <f t="shared" si="250"/>
        <v>#N/A</v>
      </c>
      <c r="LD28" s="193" t="e">
        <f t="shared" si="250"/>
        <v>#N/A</v>
      </c>
      <c r="LE28" s="193" t="e">
        <f t="shared" si="250"/>
        <v>#N/A</v>
      </c>
      <c r="LF28" s="193" t="e">
        <f t="shared" si="250"/>
        <v>#N/A</v>
      </c>
      <c r="LG28" s="193" t="e">
        <f t="shared" si="268"/>
        <v>#N/A</v>
      </c>
      <c r="LH28" s="193" t="e">
        <f t="shared" si="268"/>
        <v>#N/A</v>
      </c>
      <c r="LI28" s="193" t="e">
        <f t="shared" si="268"/>
        <v>#N/A</v>
      </c>
      <c r="LJ28" s="193" t="e">
        <f t="shared" si="268"/>
        <v>#N/A</v>
      </c>
      <c r="LK28" s="193" t="e">
        <f t="shared" si="268"/>
        <v>#N/A</v>
      </c>
      <c r="LL28" s="193" t="e">
        <f t="shared" si="268"/>
        <v>#N/A</v>
      </c>
      <c r="LM28" s="193" t="e">
        <f t="shared" si="268"/>
        <v>#N/A</v>
      </c>
      <c r="LN28" s="193" t="e">
        <f t="shared" si="268"/>
        <v>#N/A</v>
      </c>
      <c r="LO28" s="193" t="e">
        <f t="shared" si="268"/>
        <v>#N/A</v>
      </c>
      <c r="LP28" s="193" t="e">
        <f t="shared" si="268"/>
        <v>#N/A</v>
      </c>
      <c r="LQ28" s="193" t="e">
        <f t="shared" si="268"/>
        <v>#N/A</v>
      </c>
      <c r="LR28" s="193" t="e">
        <f t="shared" si="268"/>
        <v>#N/A</v>
      </c>
      <c r="LS28" s="193" t="e">
        <f t="shared" si="268"/>
        <v>#N/A</v>
      </c>
      <c r="LT28" s="193" t="e">
        <f t="shared" si="268"/>
        <v>#N/A</v>
      </c>
      <c r="LU28" s="193" t="e">
        <f t="shared" si="268"/>
        <v>#N/A</v>
      </c>
      <c r="LV28" s="193" t="e">
        <f t="shared" si="268"/>
        <v>#N/A</v>
      </c>
      <c r="LW28" s="193" t="e">
        <f t="shared" si="268"/>
        <v>#N/A</v>
      </c>
      <c r="LX28" s="193" t="e">
        <f t="shared" si="268"/>
        <v>#N/A</v>
      </c>
      <c r="LY28" s="193" t="e">
        <f t="shared" si="268"/>
        <v>#N/A</v>
      </c>
      <c r="LZ28" s="193" t="e">
        <f t="shared" si="268"/>
        <v>#N/A</v>
      </c>
      <c r="MA28" s="193" t="e">
        <f t="shared" si="268"/>
        <v>#N/A</v>
      </c>
      <c r="MB28" s="193" t="e">
        <f t="shared" si="268"/>
        <v>#N/A</v>
      </c>
      <c r="MC28" s="193" t="e">
        <f t="shared" si="268"/>
        <v>#N/A</v>
      </c>
      <c r="MD28" s="193" t="e">
        <f t="shared" si="268"/>
        <v>#N/A</v>
      </c>
      <c r="ME28" s="193" t="e">
        <f t="shared" si="268"/>
        <v>#N/A</v>
      </c>
      <c r="MF28" s="193" t="e">
        <f t="shared" si="268"/>
        <v>#N/A</v>
      </c>
      <c r="MG28" s="193" t="e">
        <f t="shared" si="268"/>
        <v>#N/A</v>
      </c>
      <c r="MH28" s="193" t="e">
        <f t="shared" si="268"/>
        <v>#N/A</v>
      </c>
      <c r="MI28" s="193" t="e">
        <f t="shared" si="268"/>
        <v>#N/A</v>
      </c>
      <c r="MJ28" s="193" t="e">
        <f t="shared" si="268"/>
        <v>#N/A</v>
      </c>
      <c r="MK28" s="193" t="e">
        <f t="shared" si="264"/>
        <v>#N/A</v>
      </c>
      <c r="ML28" s="193" t="e">
        <f t="shared" si="264"/>
        <v>#N/A</v>
      </c>
      <c r="MM28" s="193" t="e">
        <f t="shared" si="264"/>
        <v>#N/A</v>
      </c>
      <c r="MN28" s="193" t="e">
        <f t="shared" si="264"/>
        <v>#N/A</v>
      </c>
      <c r="MO28" s="193" t="e">
        <f t="shared" si="264"/>
        <v>#N/A</v>
      </c>
      <c r="MP28" s="193" t="e">
        <f t="shared" si="264"/>
        <v>#N/A</v>
      </c>
      <c r="MQ28" s="193" t="e">
        <f t="shared" si="264"/>
        <v>#N/A</v>
      </c>
      <c r="MR28" s="193" t="e">
        <f t="shared" si="264"/>
        <v>#N/A</v>
      </c>
      <c r="MS28" s="193" t="e">
        <f t="shared" si="264"/>
        <v>#N/A</v>
      </c>
      <c r="MT28" s="193" t="e">
        <f t="shared" si="264"/>
        <v>#N/A</v>
      </c>
      <c r="MU28" s="193" t="e">
        <f t="shared" si="264"/>
        <v>#N/A</v>
      </c>
      <c r="MV28" s="193" t="e">
        <f t="shared" si="264"/>
        <v>#N/A</v>
      </c>
      <c r="MW28" s="193" t="e">
        <f t="shared" si="264"/>
        <v>#N/A</v>
      </c>
      <c r="MX28" s="193" t="e">
        <f t="shared" si="264"/>
        <v>#N/A</v>
      </c>
      <c r="MY28" s="193" t="e">
        <f t="shared" si="264"/>
        <v>#N/A</v>
      </c>
      <c r="MZ28" s="193" t="e">
        <f t="shared" si="36"/>
        <v>#N/A</v>
      </c>
      <c r="NA28" s="193" t="e">
        <f t="shared" si="241"/>
        <v>#N/A</v>
      </c>
      <c r="NB28" s="193" t="e">
        <f t="shared" si="241"/>
        <v>#N/A</v>
      </c>
      <c r="NC28" s="193" t="e">
        <f t="shared" si="241"/>
        <v>#N/A</v>
      </c>
      <c r="ND28" s="193" t="e">
        <f t="shared" si="251"/>
        <v>#N/A</v>
      </c>
      <c r="NE28" s="193" t="e">
        <f t="shared" si="251"/>
        <v>#N/A</v>
      </c>
      <c r="NF28" s="193" t="e">
        <f t="shared" si="251"/>
        <v>#N/A</v>
      </c>
      <c r="NG28" s="193" t="e">
        <f t="shared" si="251"/>
        <v>#N/A</v>
      </c>
      <c r="NH28" s="193" t="e">
        <f t="shared" si="251"/>
        <v>#N/A</v>
      </c>
      <c r="NI28" s="193" t="e">
        <f t="shared" si="251"/>
        <v>#N/A</v>
      </c>
      <c r="NJ28" s="193" t="e">
        <f t="shared" si="251"/>
        <v>#N/A</v>
      </c>
      <c r="NK28" s="193" t="e">
        <f t="shared" si="251"/>
        <v>#N/A</v>
      </c>
      <c r="NL28" s="193" t="e">
        <f t="shared" si="251"/>
        <v>#N/A</v>
      </c>
      <c r="NM28" s="193" t="e">
        <f t="shared" si="251"/>
        <v>#N/A</v>
      </c>
      <c r="NN28" s="193" t="e">
        <f t="shared" si="251"/>
        <v>#N/A</v>
      </c>
      <c r="NO28" s="193" t="e">
        <f t="shared" si="251"/>
        <v>#N/A</v>
      </c>
      <c r="NP28" s="193" t="e">
        <f t="shared" si="251"/>
        <v>#N/A</v>
      </c>
      <c r="NQ28" s="193" t="e">
        <f t="shared" si="251"/>
        <v>#N/A</v>
      </c>
      <c r="NR28" s="193" t="e">
        <f t="shared" si="251"/>
        <v>#N/A</v>
      </c>
      <c r="NS28" s="193" t="e">
        <f t="shared" si="269"/>
        <v>#N/A</v>
      </c>
      <c r="NT28" s="193" t="e">
        <f t="shared" si="269"/>
        <v>#N/A</v>
      </c>
      <c r="NU28" s="193" t="e">
        <f t="shared" si="269"/>
        <v>#N/A</v>
      </c>
      <c r="NV28" s="193" t="e">
        <f t="shared" si="269"/>
        <v>#N/A</v>
      </c>
      <c r="NW28" s="193" t="e">
        <f t="shared" si="269"/>
        <v>#N/A</v>
      </c>
      <c r="NX28" s="193" t="e">
        <f t="shared" si="269"/>
        <v>#N/A</v>
      </c>
      <c r="NY28" s="193" t="e">
        <f t="shared" si="269"/>
        <v>#N/A</v>
      </c>
      <c r="NZ28" s="193" t="e">
        <f t="shared" si="269"/>
        <v>#N/A</v>
      </c>
      <c r="OA28" s="193" t="e">
        <f t="shared" si="269"/>
        <v>#N/A</v>
      </c>
      <c r="OB28" s="193" t="e">
        <f t="shared" si="269"/>
        <v>#N/A</v>
      </c>
      <c r="OC28" s="193" t="e">
        <f t="shared" si="269"/>
        <v>#N/A</v>
      </c>
      <c r="OD28" s="193" t="e">
        <f t="shared" si="269"/>
        <v>#N/A</v>
      </c>
      <c r="OE28" s="193" t="e">
        <f t="shared" si="269"/>
        <v>#N/A</v>
      </c>
      <c r="OF28" s="193" t="e">
        <f t="shared" si="269"/>
        <v>#N/A</v>
      </c>
      <c r="OG28" s="193" t="e">
        <f t="shared" si="269"/>
        <v>#N/A</v>
      </c>
      <c r="OH28" s="193" t="e">
        <f t="shared" si="269"/>
        <v>#N/A</v>
      </c>
      <c r="OI28" s="193" t="e">
        <f t="shared" si="269"/>
        <v>#N/A</v>
      </c>
      <c r="OJ28" s="193" t="e">
        <f t="shared" si="269"/>
        <v>#N/A</v>
      </c>
      <c r="OK28" s="193" t="e">
        <f t="shared" si="269"/>
        <v>#N/A</v>
      </c>
      <c r="OL28" s="193" t="e">
        <f t="shared" si="269"/>
        <v>#N/A</v>
      </c>
      <c r="OM28" s="193" t="e">
        <f t="shared" si="269"/>
        <v>#N/A</v>
      </c>
      <c r="ON28" s="193" t="e">
        <f t="shared" si="269"/>
        <v>#N/A</v>
      </c>
      <c r="OO28" s="193" t="e">
        <f t="shared" si="269"/>
        <v>#N/A</v>
      </c>
      <c r="OP28" s="193" t="e">
        <f t="shared" si="269"/>
        <v>#N/A</v>
      </c>
      <c r="OQ28" s="193" t="e">
        <f t="shared" si="269"/>
        <v>#N/A</v>
      </c>
      <c r="OR28" s="193" t="e">
        <f t="shared" si="269"/>
        <v>#N/A</v>
      </c>
      <c r="OS28" s="193" t="e">
        <f t="shared" si="269"/>
        <v>#N/A</v>
      </c>
      <c r="OT28" s="193" t="e">
        <f t="shared" si="269"/>
        <v>#N/A</v>
      </c>
      <c r="OU28" s="193" t="e">
        <f t="shared" si="269"/>
        <v>#N/A</v>
      </c>
      <c r="OV28" s="193" t="e">
        <f t="shared" si="269"/>
        <v>#N/A</v>
      </c>
      <c r="OW28" s="193" t="e">
        <f t="shared" si="265"/>
        <v>#N/A</v>
      </c>
      <c r="OX28" s="193" t="e">
        <f t="shared" si="265"/>
        <v>#N/A</v>
      </c>
      <c r="OY28" s="193" t="e">
        <f t="shared" si="265"/>
        <v>#N/A</v>
      </c>
      <c r="OZ28" s="193" t="e">
        <f t="shared" si="265"/>
        <v>#N/A</v>
      </c>
      <c r="PA28" s="193" t="e">
        <f t="shared" si="265"/>
        <v>#N/A</v>
      </c>
      <c r="PB28" s="193" t="e">
        <f t="shared" si="265"/>
        <v>#N/A</v>
      </c>
      <c r="PC28" s="193" t="e">
        <f t="shared" si="265"/>
        <v>#N/A</v>
      </c>
      <c r="PD28" s="193" t="e">
        <f t="shared" si="265"/>
        <v>#N/A</v>
      </c>
      <c r="PE28" s="193" t="e">
        <f t="shared" si="265"/>
        <v>#N/A</v>
      </c>
      <c r="PF28" s="193" t="e">
        <f t="shared" si="265"/>
        <v>#N/A</v>
      </c>
      <c r="PG28" s="193" t="e">
        <f t="shared" si="265"/>
        <v>#N/A</v>
      </c>
      <c r="PH28" s="193" t="e">
        <f t="shared" si="265"/>
        <v>#N/A</v>
      </c>
      <c r="PI28" s="193" t="e">
        <f t="shared" si="265"/>
        <v>#N/A</v>
      </c>
      <c r="PJ28" s="193" t="e">
        <f t="shared" si="265"/>
        <v>#N/A</v>
      </c>
      <c r="PK28" s="193" t="e">
        <f t="shared" si="265"/>
        <v>#N/A</v>
      </c>
      <c r="PL28" s="193" t="e">
        <f t="shared" si="37"/>
        <v>#N/A</v>
      </c>
      <c r="PM28" s="193" t="e">
        <f t="shared" si="261"/>
        <v>#N/A</v>
      </c>
      <c r="PN28" s="193" t="e">
        <f t="shared" si="261"/>
        <v>#N/A</v>
      </c>
      <c r="PO28" s="193" t="e">
        <f t="shared" si="261"/>
        <v>#N/A</v>
      </c>
      <c r="PP28" s="193" t="e">
        <f t="shared" si="261"/>
        <v>#N/A</v>
      </c>
      <c r="PQ28" s="193" t="e">
        <f t="shared" si="261"/>
        <v>#N/A</v>
      </c>
      <c r="PR28" s="193" t="e">
        <f t="shared" si="261"/>
        <v>#N/A</v>
      </c>
      <c r="PS28" s="193" t="e">
        <f t="shared" si="261"/>
        <v>#N/A</v>
      </c>
      <c r="PT28" s="193" t="e">
        <f t="shared" si="261"/>
        <v>#N/A</v>
      </c>
    </row>
    <row r="29" spans="1:436" hidden="1" x14ac:dyDescent="0.45">
      <c r="A29" s="20">
        <v>26</v>
      </c>
      <c r="B29" s="101" t="str">
        <f t="shared" si="15"/>
        <v/>
      </c>
      <c r="C29" s="115"/>
      <c r="D29" s="101" t="str">
        <f t="shared" si="16"/>
        <v/>
      </c>
      <c r="E29" s="110" t="str">
        <f t="shared" si="17"/>
        <v/>
      </c>
      <c r="F29" s="21" t="str">
        <f t="shared" si="18"/>
        <v/>
      </c>
      <c r="G29" s="22" t="str">
        <f t="shared" si="19"/>
        <v/>
      </c>
      <c r="H29" s="23" t="str">
        <f>IF(F29="","",IF(OR($F29&lt;Skew!$B$3,$F29=Skew!$B$3),IF($F29&gt;Skew!$C$3,Skew!$A$3,IF($F29&gt;Skew!$C$4,Skew!$A$4,IF($F29&gt;Skew!$C$5,Skew!$A$5,IF($F29&gt;Skew!$C$6,Skew!$A$6,IF($F29&gt;Skew!$C$7,Skew!$A$7,IF($F29&gt;Skew!$C$8,Skew!$A$8,IF($F29&gt;Skew!$C$9,Skew!$A$9,IF($F29&gt;Skew!$C$10,Skew!$A$10,IF($F29&gt;Skew!$C$11,Skew!$A$11,IF($F29&gt;Skew!$C$12,Skew!$A$12,IF($F29&gt;Skew!$C$13,Skew!$A$13,IF($F29&gt;Skew!$C$14,Skew!$A$14,IF($F29&gt;Skew!$C$15,Skew!$A$15,IF($F29&gt;Skew!$C$16,Skew!$A$16,Skew!$A$17)
)))))))))))))))</f>
        <v/>
      </c>
      <c r="I29" s="22" t="str">
        <f>IF(F29="","",MATCH(H29,Skew!$A$3:$A$17,0))</f>
        <v/>
      </c>
      <c r="J29" s="22" t="str">
        <f t="shared" si="20"/>
        <v/>
      </c>
      <c r="K29" s="24"/>
      <c r="L29" s="22" t="str">
        <f>IF(OR(F29="",K29=""),"",MATCH(K29,Confidence!$A$3:$A$12,0))</f>
        <v/>
      </c>
      <c r="M29" s="25" t="str">
        <f t="shared" si="21"/>
        <v/>
      </c>
      <c r="N29" s="25" t="str">
        <f t="shared" si="22"/>
        <v/>
      </c>
      <c r="O29" s="22"/>
      <c r="P29" s="102" t="str">
        <f t="shared" si="23"/>
        <v/>
      </c>
      <c r="Q29" s="102" t="str">
        <f t="shared" si="24"/>
        <v/>
      </c>
      <c r="R29" s="37" t="str">
        <f t="shared" si="25"/>
        <v/>
      </c>
      <c r="S29" s="115"/>
      <c r="T29" s="204" t="str">
        <f>IF(AND(B29&gt;0,C29&gt;0,D29&gt;0,M29&gt;0,N29&gt;0,S29&gt;0,NOT(K29="")),ABS(VLOOKUP($S$1,VLookups!$A$30:$B$31,2,FALSE)-_xlfn.BETA.DIST(S29,IF(G29="L",N29,M29),IF(G29="L",M29,N29),TRUE,B29,D29)),"")</f>
        <v/>
      </c>
      <c r="U29" s="112" t="str">
        <f>IF(OR($M29="",$N29=""),"",_xlfn.BETA.INV(ABS(VLOOKUP($S$1,VLookups!$A$30:$B$31,2,FALSE)-U$3),IF($G29="L",$N29,$M29),IF($G29="L",$M29,$N29),$B29,$D29))</f>
        <v/>
      </c>
      <c r="V29" s="113" t="str">
        <f>IF(OR($M29="",$N29=""),"",_xlfn.BETA.INV(ABS(VLOOKUP($S$1,VLookups!$A$30:$B$31,2,FALSE)-V$3),IF($G29="L",$N29,$M29),IF($G29="L",$M29,$N29),$B29,$D29))</f>
        <v/>
      </c>
      <c r="W29" s="112" t="str">
        <f>IF(OR($M29="",$N29=""),"",_xlfn.BETA.INV(ABS(VLOOKUP($S$1,VLookups!$A$30:$B$31,2,FALSE)-W$3),IF($G29="L",$N29,$M29),IF($G29="L",$M29,$N29),$B29,$D29))</f>
        <v/>
      </c>
      <c r="X29" s="113" t="str">
        <f>IF(OR($M29="",$N29=""),"",_xlfn.BETA.INV(ABS(VLOOKUP($S$1,VLookups!$A$30:$B$31,2,FALSE)-X$3),IF($G29="L",$N29,$M29),IF($G29="L",$M29,$N29),$B29,$D29))</f>
        <v/>
      </c>
      <c r="Y29" s="112" t="str">
        <f>IF(OR($M29="",$N29=""),"",_xlfn.BETA.INV(ABS(VLOOKUP($S$1,VLookups!$A$30:$B$31,2,FALSE)-Y$3),IF($G29="L",$N29,$M29),IF($G29="L",$M29,$N29),$B29,$D29))</f>
        <v/>
      </c>
      <c r="Z29" s="113" t="str">
        <f>IF(OR($M29="",$N29=""),"",_xlfn.BETA.INV(ABS(VLOOKUP($S$1,VLookups!$A$30:$B$31,2,FALSE)-Z$3),IF($G29="L",$N29,$M29),IF($G29="L",$M29,$N29),$B29,$D29))</f>
        <v/>
      </c>
      <c r="AA29" s="112" t="str">
        <f>IF(OR($M29="",$N29=""),"",_xlfn.BETA.INV(ABS(VLOOKUP($S$1,VLookups!$A$30:$B$31,2,FALSE)-AA$3),IF($G29="L",$N29,$M29),IF($G29="L",$M29,$N29),$B29,$D29))</f>
        <v/>
      </c>
      <c r="AB29" s="113" t="str">
        <f>IF(OR($M29="",$N29=""),"",_xlfn.BETA.INV(ABS(VLOOKUP($S$1,VLookups!$A$30:$B$31,2,FALSE)-AB$3),IF($G29="L",$N29,$M29),IF($G29="L",$M29,$N29),$B29,$D29))</f>
        <v/>
      </c>
      <c r="AC29" s="112" t="str">
        <f>IF(OR($M29="",$N29=""),"",_xlfn.BETA.INV(ABS(VLOOKUP($S$1,VLookups!$A$30:$B$31,2,FALSE)-AC$3),IF($G29="L",$N29,$M29),IF($G29="L",$M29,$N29),$B29,$D29))</f>
        <v/>
      </c>
      <c r="AD29" s="113" t="str">
        <f>IF(OR($M29="",$N29=""),"",_xlfn.BETA.INV(ABS(VLOOKUP($S$1,VLookups!$A$30:$B$31,2,FALSE)-AD$3),IF($G29="L",$N29,$M29),IF($G29="L",$M29,$N29),$B29,$D29))</f>
        <v/>
      </c>
      <c r="AE29" s="112" t="str">
        <f>IF(OR($M29="",$N29=""),"",_xlfn.BETA.INV(ABS(VLOOKUP($S$1,VLookups!$A$30:$B$31,2,FALSE)-AE$3),IF($G29="L",$N29,$M29),IF($G29="L",$M29,$N29),$B29,$D29))</f>
        <v/>
      </c>
      <c r="AF29" s="113" t="str">
        <f>IF(OR($M29="",$N29=""),"",_xlfn.BETA.INV(ABS(VLOOKUP($S$1,VLookups!$A$30:$B$31,2,FALSE)-AF$3),IF($G29="L",$N29,$M29),IF($G29="L",$M29,$N29),$B29,$D29))</f>
        <v/>
      </c>
      <c r="AG29" s="15"/>
      <c r="AH29" s="194" t="str">
        <f t="shared" si="26"/>
        <v/>
      </c>
      <c r="AI29" s="192" t="str">
        <f t="shared" si="27"/>
        <v/>
      </c>
      <c r="AJ29" s="177" t="str">
        <f t="shared" ref="AJ29" si="276">IF(ISNONTEXT($AH29),AI29+$AH29,"")</f>
        <v/>
      </c>
      <c r="AK29" s="177" t="str">
        <f t="shared" si="39"/>
        <v/>
      </c>
      <c r="AL29" s="177" t="str">
        <f t="shared" si="40"/>
        <v/>
      </c>
      <c r="AM29" s="177" t="str">
        <f t="shared" si="41"/>
        <v/>
      </c>
      <c r="AN29" s="177" t="str">
        <f t="shared" si="42"/>
        <v/>
      </c>
      <c r="AO29" s="177" t="str">
        <f t="shared" si="43"/>
        <v/>
      </c>
      <c r="AP29" s="177" t="str">
        <f t="shared" si="44"/>
        <v/>
      </c>
      <c r="AQ29" s="177" t="str">
        <f t="shared" si="45"/>
        <v/>
      </c>
      <c r="AR29" s="177" t="str">
        <f t="shared" si="46"/>
        <v/>
      </c>
      <c r="AS29" s="177" t="str">
        <f t="shared" si="47"/>
        <v/>
      </c>
      <c r="AT29" s="177" t="str">
        <f t="shared" si="48"/>
        <v/>
      </c>
      <c r="AU29" s="177" t="str">
        <f t="shared" si="49"/>
        <v/>
      </c>
      <c r="AV29" s="177" t="str">
        <f t="shared" si="50"/>
        <v/>
      </c>
      <c r="AW29" s="177" t="str">
        <f t="shared" si="51"/>
        <v/>
      </c>
      <c r="AX29" s="177" t="str">
        <f t="shared" si="52"/>
        <v/>
      </c>
      <c r="AY29" s="177" t="str">
        <f t="shared" si="53"/>
        <v/>
      </c>
      <c r="AZ29" s="177" t="str">
        <f t="shared" si="54"/>
        <v/>
      </c>
      <c r="BA29" s="177" t="str">
        <f t="shared" si="55"/>
        <v/>
      </c>
      <c r="BB29" s="177" t="str">
        <f t="shared" si="56"/>
        <v/>
      </c>
      <c r="BC29" s="177" t="str">
        <f t="shared" si="57"/>
        <v/>
      </c>
      <c r="BD29" s="177" t="str">
        <f t="shared" si="58"/>
        <v/>
      </c>
      <c r="BE29" s="177" t="str">
        <f t="shared" si="59"/>
        <v/>
      </c>
      <c r="BF29" s="177" t="str">
        <f t="shared" si="60"/>
        <v/>
      </c>
      <c r="BG29" s="177" t="str">
        <f t="shared" si="61"/>
        <v/>
      </c>
      <c r="BH29" s="177" t="str">
        <f t="shared" si="62"/>
        <v/>
      </c>
      <c r="BI29" s="177" t="str">
        <f t="shared" si="63"/>
        <v/>
      </c>
      <c r="BJ29" s="177" t="str">
        <f t="shared" si="64"/>
        <v/>
      </c>
      <c r="BK29" s="177" t="str">
        <f t="shared" si="65"/>
        <v/>
      </c>
      <c r="BL29" s="177" t="str">
        <f t="shared" si="66"/>
        <v/>
      </c>
      <c r="BM29" s="177" t="str">
        <f t="shared" si="67"/>
        <v/>
      </c>
      <c r="BN29" s="177" t="str">
        <f t="shared" si="68"/>
        <v/>
      </c>
      <c r="BO29" s="177" t="str">
        <f t="shared" si="69"/>
        <v/>
      </c>
      <c r="BP29" s="177" t="str">
        <f t="shared" si="70"/>
        <v/>
      </c>
      <c r="BQ29" s="177" t="str">
        <f t="shared" si="71"/>
        <v/>
      </c>
      <c r="BR29" s="177" t="str">
        <f t="shared" si="72"/>
        <v/>
      </c>
      <c r="BS29" s="177" t="str">
        <f t="shared" si="73"/>
        <v/>
      </c>
      <c r="BT29" s="177" t="str">
        <f t="shared" si="74"/>
        <v/>
      </c>
      <c r="BU29" s="177" t="str">
        <f t="shared" si="75"/>
        <v/>
      </c>
      <c r="BV29" s="177" t="str">
        <f t="shared" si="76"/>
        <v/>
      </c>
      <c r="BW29" s="177" t="str">
        <f t="shared" si="77"/>
        <v/>
      </c>
      <c r="BX29" s="177" t="str">
        <f t="shared" si="78"/>
        <v/>
      </c>
      <c r="BY29" s="177" t="str">
        <f t="shared" si="79"/>
        <v/>
      </c>
      <c r="BZ29" s="177" t="str">
        <f t="shared" si="80"/>
        <v/>
      </c>
      <c r="CA29" s="177" t="str">
        <f t="shared" si="81"/>
        <v/>
      </c>
      <c r="CB29" s="177" t="str">
        <f t="shared" si="82"/>
        <v/>
      </c>
      <c r="CC29" s="177" t="str">
        <f t="shared" si="83"/>
        <v/>
      </c>
      <c r="CD29" s="177" t="str">
        <f t="shared" si="84"/>
        <v/>
      </c>
      <c r="CE29" s="177" t="str">
        <f t="shared" si="85"/>
        <v/>
      </c>
      <c r="CF29" s="177" t="str">
        <f t="shared" si="86"/>
        <v/>
      </c>
      <c r="CG29" s="177" t="str">
        <f t="shared" si="87"/>
        <v/>
      </c>
      <c r="CH29" s="177" t="str">
        <f t="shared" si="88"/>
        <v/>
      </c>
      <c r="CI29" s="177" t="str">
        <f t="shared" si="89"/>
        <v/>
      </c>
      <c r="CJ29" s="177" t="str">
        <f t="shared" si="90"/>
        <v/>
      </c>
      <c r="CK29" s="177" t="str">
        <f t="shared" si="91"/>
        <v/>
      </c>
      <c r="CL29" s="177" t="str">
        <f t="shared" si="92"/>
        <v/>
      </c>
      <c r="CM29" s="177" t="str">
        <f t="shared" si="93"/>
        <v/>
      </c>
      <c r="CN29" s="177" t="str">
        <f t="shared" si="94"/>
        <v/>
      </c>
      <c r="CO29" s="177" t="str">
        <f t="shared" si="95"/>
        <v/>
      </c>
      <c r="CP29" s="177" t="str">
        <f t="shared" si="96"/>
        <v/>
      </c>
      <c r="CQ29" s="177" t="str">
        <f t="shared" si="97"/>
        <v/>
      </c>
      <c r="CR29" s="177" t="str">
        <f t="shared" si="98"/>
        <v/>
      </c>
      <c r="CS29" s="177" t="str">
        <f t="shared" si="99"/>
        <v/>
      </c>
      <c r="CT29" s="177" t="str">
        <f t="shared" si="100"/>
        <v/>
      </c>
      <c r="CU29" s="177" t="str">
        <f t="shared" si="101"/>
        <v/>
      </c>
      <c r="CV29" s="177" t="str">
        <f t="shared" si="32"/>
        <v/>
      </c>
      <c r="CW29" s="177" t="str">
        <f t="shared" si="102"/>
        <v/>
      </c>
      <c r="CX29" s="177" t="str">
        <f t="shared" si="103"/>
        <v/>
      </c>
      <c r="CY29" s="177" t="str">
        <f t="shared" si="104"/>
        <v/>
      </c>
      <c r="CZ29" s="177" t="str">
        <f t="shared" si="105"/>
        <v/>
      </c>
      <c r="DA29" s="177" t="str">
        <f t="shared" si="106"/>
        <v/>
      </c>
      <c r="DB29" s="177" t="str">
        <f t="shared" si="107"/>
        <v/>
      </c>
      <c r="DC29" s="177" t="str">
        <f t="shared" si="108"/>
        <v/>
      </c>
      <c r="DD29" s="177" t="str">
        <f t="shared" si="109"/>
        <v/>
      </c>
      <c r="DE29" s="177" t="str">
        <f t="shared" si="110"/>
        <v/>
      </c>
      <c r="DF29" s="177" t="str">
        <f t="shared" si="111"/>
        <v/>
      </c>
      <c r="DG29" s="177" t="str">
        <f t="shared" si="112"/>
        <v/>
      </c>
      <c r="DH29" s="177" t="str">
        <f t="shared" si="113"/>
        <v/>
      </c>
      <c r="DI29" s="177" t="str">
        <f t="shared" si="114"/>
        <v/>
      </c>
      <c r="DJ29" s="177" t="str">
        <f t="shared" si="115"/>
        <v/>
      </c>
      <c r="DK29" s="177" t="str">
        <f t="shared" si="116"/>
        <v/>
      </c>
      <c r="DL29" s="177" t="str">
        <f t="shared" si="117"/>
        <v/>
      </c>
      <c r="DM29" s="177" t="str">
        <f t="shared" si="118"/>
        <v/>
      </c>
      <c r="DN29" s="177" t="str">
        <f t="shared" si="119"/>
        <v/>
      </c>
      <c r="DO29" s="177" t="str">
        <f t="shared" si="120"/>
        <v/>
      </c>
      <c r="DP29" s="177" t="str">
        <f t="shared" si="121"/>
        <v/>
      </c>
      <c r="DQ29" s="177" t="str">
        <f t="shared" si="122"/>
        <v/>
      </c>
      <c r="DR29" s="177" t="str">
        <f t="shared" si="123"/>
        <v/>
      </c>
      <c r="DS29" s="177" t="str">
        <f t="shared" si="124"/>
        <v/>
      </c>
      <c r="DT29" s="177" t="str">
        <f t="shared" si="125"/>
        <v/>
      </c>
      <c r="DU29" s="177" t="str">
        <f t="shared" si="126"/>
        <v/>
      </c>
      <c r="DV29" s="177" t="str">
        <f t="shared" si="127"/>
        <v/>
      </c>
      <c r="DW29" s="177" t="str">
        <f t="shared" si="128"/>
        <v/>
      </c>
      <c r="DX29" s="177" t="str">
        <f t="shared" si="129"/>
        <v/>
      </c>
      <c r="DY29" s="177" t="str">
        <f t="shared" si="130"/>
        <v/>
      </c>
      <c r="DZ29" s="177" t="str">
        <f t="shared" si="131"/>
        <v/>
      </c>
      <c r="EA29" s="177" t="str">
        <f t="shared" si="132"/>
        <v/>
      </c>
      <c r="EB29" s="177" t="str">
        <f t="shared" si="133"/>
        <v/>
      </c>
      <c r="EC29" s="177" t="str">
        <f t="shared" si="134"/>
        <v/>
      </c>
      <c r="ED29" s="177" t="str">
        <f t="shared" si="135"/>
        <v/>
      </c>
      <c r="EE29" s="177" t="str">
        <f t="shared" si="136"/>
        <v/>
      </c>
      <c r="EF29" s="177" t="str">
        <f t="shared" si="137"/>
        <v/>
      </c>
      <c r="EG29" s="177" t="str">
        <f t="shared" si="138"/>
        <v/>
      </c>
      <c r="EH29" s="177" t="str">
        <f t="shared" si="139"/>
        <v/>
      </c>
      <c r="EI29" s="177" t="str">
        <f t="shared" si="140"/>
        <v/>
      </c>
      <c r="EJ29" s="177" t="str">
        <f t="shared" si="141"/>
        <v/>
      </c>
      <c r="EK29" s="177" t="str">
        <f t="shared" si="142"/>
        <v/>
      </c>
      <c r="EL29" s="177" t="str">
        <f t="shared" si="143"/>
        <v/>
      </c>
      <c r="EM29" s="177" t="str">
        <f t="shared" si="144"/>
        <v/>
      </c>
      <c r="EN29" s="177" t="str">
        <f t="shared" si="145"/>
        <v/>
      </c>
      <c r="EO29" s="177" t="str">
        <f t="shared" si="146"/>
        <v/>
      </c>
      <c r="EP29" s="177" t="str">
        <f t="shared" si="147"/>
        <v/>
      </c>
      <c r="EQ29" s="177" t="str">
        <f t="shared" si="148"/>
        <v/>
      </c>
      <c r="ER29" s="177" t="str">
        <f t="shared" si="149"/>
        <v/>
      </c>
      <c r="ES29" s="177" t="str">
        <f t="shared" si="150"/>
        <v/>
      </c>
      <c r="ET29" s="177" t="str">
        <f t="shared" si="151"/>
        <v/>
      </c>
      <c r="EU29" s="177" t="str">
        <f t="shared" si="152"/>
        <v/>
      </c>
      <c r="EV29" s="177" t="str">
        <f t="shared" si="153"/>
        <v/>
      </c>
      <c r="EW29" s="177" t="str">
        <f t="shared" si="154"/>
        <v/>
      </c>
      <c r="EX29" s="177" t="str">
        <f t="shared" si="155"/>
        <v/>
      </c>
      <c r="EY29" s="177" t="str">
        <f t="shared" si="156"/>
        <v/>
      </c>
      <c r="EZ29" s="177" t="str">
        <f t="shared" si="157"/>
        <v/>
      </c>
      <c r="FA29" s="177" t="str">
        <f t="shared" si="158"/>
        <v/>
      </c>
      <c r="FB29" s="177" t="str">
        <f t="shared" si="159"/>
        <v/>
      </c>
      <c r="FC29" s="177" t="str">
        <f t="shared" si="160"/>
        <v/>
      </c>
      <c r="FD29" s="177" t="str">
        <f t="shared" si="161"/>
        <v/>
      </c>
      <c r="FE29" s="177" t="str">
        <f t="shared" si="162"/>
        <v/>
      </c>
      <c r="FF29" s="177" t="str">
        <f t="shared" si="163"/>
        <v/>
      </c>
      <c r="FG29" s="177" t="str">
        <f t="shared" si="164"/>
        <v/>
      </c>
      <c r="FH29" s="177" t="str">
        <f t="shared" si="33"/>
        <v/>
      </c>
      <c r="FI29" s="177" t="str">
        <f t="shared" si="165"/>
        <v/>
      </c>
      <c r="FJ29" s="177" t="str">
        <f t="shared" si="166"/>
        <v/>
      </c>
      <c r="FK29" s="177" t="str">
        <f t="shared" si="167"/>
        <v/>
      </c>
      <c r="FL29" s="177" t="str">
        <f t="shared" si="168"/>
        <v/>
      </c>
      <c r="FM29" s="177" t="str">
        <f t="shared" si="169"/>
        <v/>
      </c>
      <c r="FN29" s="177" t="str">
        <f t="shared" si="170"/>
        <v/>
      </c>
      <c r="FO29" s="177" t="str">
        <f t="shared" si="171"/>
        <v/>
      </c>
      <c r="FP29" s="177" t="str">
        <f t="shared" si="172"/>
        <v/>
      </c>
      <c r="FQ29" s="177" t="str">
        <f t="shared" si="173"/>
        <v/>
      </c>
      <c r="FR29" s="177" t="str">
        <f t="shared" si="174"/>
        <v/>
      </c>
      <c r="FS29" s="177" t="str">
        <f t="shared" si="175"/>
        <v/>
      </c>
      <c r="FT29" s="177" t="str">
        <f t="shared" si="176"/>
        <v/>
      </c>
      <c r="FU29" s="177" t="str">
        <f t="shared" si="177"/>
        <v/>
      </c>
      <c r="FV29" s="177" t="str">
        <f t="shared" si="178"/>
        <v/>
      </c>
      <c r="FW29" s="177" t="str">
        <f t="shared" si="179"/>
        <v/>
      </c>
      <c r="FX29" s="177" t="str">
        <f t="shared" si="180"/>
        <v/>
      </c>
      <c r="FY29" s="177" t="str">
        <f t="shared" si="181"/>
        <v/>
      </c>
      <c r="FZ29" s="177" t="str">
        <f t="shared" si="182"/>
        <v/>
      </c>
      <c r="GA29" s="177" t="str">
        <f t="shared" si="183"/>
        <v/>
      </c>
      <c r="GB29" s="177" t="str">
        <f t="shared" si="184"/>
        <v/>
      </c>
      <c r="GC29" s="177" t="str">
        <f t="shared" si="185"/>
        <v/>
      </c>
      <c r="GD29" s="177" t="str">
        <f t="shared" si="186"/>
        <v/>
      </c>
      <c r="GE29" s="177" t="str">
        <f t="shared" si="187"/>
        <v/>
      </c>
      <c r="GF29" s="177" t="str">
        <f t="shared" si="188"/>
        <v/>
      </c>
      <c r="GG29" s="177" t="str">
        <f t="shared" si="189"/>
        <v/>
      </c>
      <c r="GH29" s="177" t="str">
        <f t="shared" si="190"/>
        <v/>
      </c>
      <c r="GI29" s="177" t="str">
        <f t="shared" si="191"/>
        <v/>
      </c>
      <c r="GJ29" s="177" t="str">
        <f t="shared" si="192"/>
        <v/>
      </c>
      <c r="GK29" s="177" t="str">
        <f t="shared" si="193"/>
        <v/>
      </c>
      <c r="GL29" s="177" t="str">
        <f t="shared" si="194"/>
        <v/>
      </c>
      <c r="GM29" s="177" t="str">
        <f t="shared" si="195"/>
        <v/>
      </c>
      <c r="GN29" s="177" t="str">
        <f t="shared" si="196"/>
        <v/>
      </c>
      <c r="GO29" s="177" t="str">
        <f t="shared" si="197"/>
        <v/>
      </c>
      <c r="GP29" s="177" t="str">
        <f t="shared" si="198"/>
        <v/>
      </c>
      <c r="GQ29" s="177" t="str">
        <f t="shared" si="199"/>
        <v/>
      </c>
      <c r="GR29" s="177" t="str">
        <f t="shared" si="200"/>
        <v/>
      </c>
      <c r="GS29" s="177" t="str">
        <f t="shared" si="201"/>
        <v/>
      </c>
      <c r="GT29" s="177" t="str">
        <f t="shared" si="202"/>
        <v/>
      </c>
      <c r="GU29" s="177" t="str">
        <f t="shared" si="203"/>
        <v/>
      </c>
      <c r="GV29" s="177" t="str">
        <f t="shared" si="204"/>
        <v/>
      </c>
      <c r="GW29" s="177" t="str">
        <f t="shared" si="205"/>
        <v/>
      </c>
      <c r="GX29" s="177" t="str">
        <f t="shared" si="206"/>
        <v/>
      </c>
      <c r="GY29" s="177" t="str">
        <f t="shared" si="207"/>
        <v/>
      </c>
      <c r="GZ29" s="177" t="str">
        <f t="shared" si="208"/>
        <v/>
      </c>
      <c r="HA29" s="177" t="str">
        <f t="shared" si="209"/>
        <v/>
      </c>
      <c r="HB29" s="177" t="str">
        <f t="shared" si="210"/>
        <v/>
      </c>
      <c r="HC29" s="177" t="str">
        <f t="shared" si="211"/>
        <v/>
      </c>
      <c r="HD29" s="177" t="str">
        <f t="shared" si="212"/>
        <v/>
      </c>
      <c r="HE29" s="177" t="str">
        <f t="shared" si="213"/>
        <v/>
      </c>
      <c r="HF29" s="177" t="str">
        <f t="shared" si="214"/>
        <v/>
      </c>
      <c r="HG29" s="177" t="str">
        <f t="shared" si="215"/>
        <v/>
      </c>
      <c r="HH29" s="177" t="str">
        <f t="shared" si="216"/>
        <v/>
      </c>
      <c r="HI29" s="177" t="str">
        <f t="shared" si="217"/>
        <v/>
      </c>
      <c r="HJ29" s="177" t="str">
        <f t="shared" si="218"/>
        <v/>
      </c>
      <c r="HK29" s="177" t="str">
        <f t="shared" si="219"/>
        <v/>
      </c>
      <c r="HL29" s="177" t="str">
        <f t="shared" si="220"/>
        <v/>
      </c>
      <c r="HM29" s="177" t="str">
        <f t="shared" si="221"/>
        <v/>
      </c>
      <c r="HN29" s="177" t="str">
        <f t="shared" si="222"/>
        <v/>
      </c>
      <c r="HO29" s="177" t="str">
        <f t="shared" si="223"/>
        <v/>
      </c>
      <c r="HP29" s="177" t="str">
        <f t="shared" si="224"/>
        <v/>
      </c>
      <c r="HQ29" s="177" t="str">
        <f t="shared" si="225"/>
        <v/>
      </c>
      <c r="HR29" s="177" t="str">
        <f t="shared" si="226"/>
        <v/>
      </c>
      <c r="HS29" s="177" t="str">
        <f t="shared" si="227"/>
        <v/>
      </c>
      <c r="HT29" s="177" t="str">
        <f t="shared" si="34"/>
        <v/>
      </c>
      <c r="HU29" s="177" t="str">
        <f t="shared" si="255"/>
        <v/>
      </c>
      <c r="HV29" s="177" t="str">
        <f t="shared" si="256"/>
        <v/>
      </c>
      <c r="HW29" s="177" t="str">
        <f t="shared" si="257"/>
        <v/>
      </c>
      <c r="HX29" s="177" t="str">
        <f t="shared" si="258"/>
        <v/>
      </c>
      <c r="HY29" s="177" t="str">
        <f t="shared" si="259"/>
        <v/>
      </c>
      <c r="HZ29" s="177" t="str">
        <f t="shared" si="260"/>
        <v/>
      </c>
      <c r="IA29" s="192" t="str">
        <f t="shared" si="29"/>
        <v/>
      </c>
      <c r="IB29" s="193" t="e">
        <f t="shared" si="10"/>
        <v>#N/A</v>
      </c>
      <c r="IC29" s="193" t="e">
        <f t="shared" ref="IC29:IE44" si="277">IF(ISNONTEXT($Q29),IF($G29="R",_xlfn.BETA.DIST(AJ29,$M29,$N29,FALSE,$B29,$D29),_xlfn.BETA.DIST(AJ29,$N29,$M29,FALSE,$B29,$D29)),NA())</f>
        <v>#N/A</v>
      </c>
      <c r="ID29" s="193" t="e">
        <f t="shared" si="277"/>
        <v>#N/A</v>
      </c>
      <c r="IE29" s="193" t="e">
        <f t="shared" si="277"/>
        <v>#N/A</v>
      </c>
      <c r="IF29" s="193" t="e">
        <f t="shared" si="249"/>
        <v>#N/A</v>
      </c>
      <c r="IG29" s="193" t="e">
        <f t="shared" si="249"/>
        <v>#N/A</v>
      </c>
      <c r="IH29" s="193" t="e">
        <f t="shared" si="249"/>
        <v>#N/A</v>
      </c>
      <c r="II29" s="193" t="e">
        <f t="shared" si="249"/>
        <v>#N/A</v>
      </c>
      <c r="IJ29" s="193" t="e">
        <f t="shared" si="249"/>
        <v>#N/A</v>
      </c>
      <c r="IK29" s="193" t="e">
        <f t="shared" si="249"/>
        <v>#N/A</v>
      </c>
      <c r="IL29" s="193" t="e">
        <f t="shared" si="249"/>
        <v>#N/A</v>
      </c>
      <c r="IM29" s="193" t="e">
        <f t="shared" si="249"/>
        <v>#N/A</v>
      </c>
      <c r="IN29" s="193" t="e">
        <f t="shared" si="249"/>
        <v>#N/A</v>
      </c>
      <c r="IO29" s="193" t="e">
        <f t="shared" si="249"/>
        <v>#N/A</v>
      </c>
      <c r="IP29" s="193" t="e">
        <f t="shared" si="249"/>
        <v>#N/A</v>
      </c>
      <c r="IQ29" s="193" t="e">
        <f t="shared" si="249"/>
        <v>#N/A</v>
      </c>
      <c r="IR29" s="193" t="e">
        <f t="shared" si="249"/>
        <v>#N/A</v>
      </c>
      <c r="IS29" s="193" t="e">
        <f t="shared" si="249"/>
        <v>#N/A</v>
      </c>
      <c r="IT29" s="193" t="e">
        <f t="shared" si="249"/>
        <v>#N/A</v>
      </c>
      <c r="IU29" s="193" t="e">
        <f t="shared" si="267"/>
        <v>#N/A</v>
      </c>
      <c r="IV29" s="193" t="e">
        <f t="shared" si="267"/>
        <v>#N/A</v>
      </c>
      <c r="IW29" s="193" t="e">
        <f t="shared" si="267"/>
        <v>#N/A</v>
      </c>
      <c r="IX29" s="193" t="e">
        <f t="shared" si="267"/>
        <v>#N/A</v>
      </c>
      <c r="IY29" s="193" t="e">
        <f t="shared" si="267"/>
        <v>#N/A</v>
      </c>
      <c r="IZ29" s="193" t="e">
        <f t="shared" si="267"/>
        <v>#N/A</v>
      </c>
      <c r="JA29" s="193" t="e">
        <f t="shared" si="267"/>
        <v>#N/A</v>
      </c>
      <c r="JB29" s="193" t="e">
        <f t="shared" si="267"/>
        <v>#N/A</v>
      </c>
      <c r="JC29" s="193" t="e">
        <f t="shared" si="267"/>
        <v>#N/A</v>
      </c>
      <c r="JD29" s="193" t="e">
        <f t="shared" si="267"/>
        <v>#N/A</v>
      </c>
      <c r="JE29" s="193" t="e">
        <f t="shared" si="267"/>
        <v>#N/A</v>
      </c>
      <c r="JF29" s="193" t="e">
        <f t="shared" si="267"/>
        <v>#N/A</v>
      </c>
      <c r="JG29" s="193" t="e">
        <f t="shared" si="267"/>
        <v>#N/A</v>
      </c>
      <c r="JH29" s="193" t="e">
        <f t="shared" si="267"/>
        <v>#N/A</v>
      </c>
      <c r="JI29" s="193" t="e">
        <f t="shared" si="267"/>
        <v>#N/A</v>
      </c>
      <c r="JJ29" s="193" t="e">
        <f t="shared" si="267"/>
        <v>#N/A</v>
      </c>
      <c r="JK29" s="193" t="e">
        <f t="shared" si="267"/>
        <v>#N/A</v>
      </c>
      <c r="JL29" s="193" t="e">
        <f t="shared" si="267"/>
        <v>#N/A</v>
      </c>
      <c r="JM29" s="193" t="e">
        <f t="shared" si="267"/>
        <v>#N/A</v>
      </c>
      <c r="JN29" s="193" t="e">
        <f t="shared" si="267"/>
        <v>#N/A</v>
      </c>
      <c r="JO29" s="193" t="e">
        <f t="shared" si="267"/>
        <v>#N/A</v>
      </c>
      <c r="JP29" s="193" t="e">
        <f t="shared" si="267"/>
        <v>#N/A</v>
      </c>
      <c r="JQ29" s="193" t="e">
        <f t="shared" si="267"/>
        <v>#N/A</v>
      </c>
      <c r="JR29" s="193" t="e">
        <f t="shared" si="267"/>
        <v>#N/A</v>
      </c>
      <c r="JS29" s="193" t="e">
        <f t="shared" si="267"/>
        <v>#N/A</v>
      </c>
      <c r="JT29" s="193" t="e">
        <f t="shared" si="267"/>
        <v>#N/A</v>
      </c>
      <c r="JU29" s="193" t="e">
        <f t="shared" si="267"/>
        <v>#N/A</v>
      </c>
      <c r="JV29" s="193" t="e">
        <f t="shared" si="267"/>
        <v>#N/A</v>
      </c>
      <c r="JW29" s="193" t="e">
        <f t="shared" si="267"/>
        <v>#N/A</v>
      </c>
      <c r="JX29" s="193" t="e">
        <f t="shared" si="267"/>
        <v>#N/A</v>
      </c>
      <c r="JY29" s="193" t="e">
        <f t="shared" si="263"/>
        <v>#N/A</v>
      </c>
      <c r="JZ29" s="193" t="e">
        <f t="shared" si="263"/>
        <v>#N/A</v>
      </c>
      <c r="KA29" s="193" t="e">
        <f t="shared" si="263"/>
        <v>#N/A</v>
      </c>
      <c r="KB29" s="193" t="e">
        <f t="shared" si="263"/>
        <v>#N/A</v>
      </c>
      <c r="KC29" s="193" t="e">
        <f t="shared" si="263"/>
        <v>#N/A</v>
      </c>
      <c r="KD29" s="193" t="e">
        <f t="shared" si="263"/>
        <v>#N/A</v>
      </c>
      <c r="KE29" s="193" t="e">
        <f t="shared" si="263"/>
        <v>#N/A</v>
      </c>
      <c r="KF29" s="193" t="e">
        <f t="shared" si="263"/>
        <v>#N/A</v>
      </c>
      <c r="KG29" s="193" t="e">
        <f t="shared" si="263"/>
        <v>#N/A</v>
      </c>
      <c r="KH29" s="193" t="e">
        <f t="shared" si="263"/>
        <v>#N/A</v>
      </c>
      <c r="KI29" s="193" t="e">
        <f t="shared" si="263"/>
        <v>#N/A</v>
      </c>
      <c r="KJ29" s="193" t="e">
        <f t="shared" si="263"/>
        <v>#N/A</v>
      </c>
      <c r="KK29" s="193" t="e">
        <f t="shared" si="263"/>
        <v>#N/A</v>
      </c>
      <c r="KL29" s="193" t="e">
        <f t="shared" si="263"/>
        <v>#N/A</v>
      </c>
      <c r="KM29" s="193" t="e">
        <f t="shared" si="263"/>
        <v>#N/A</v>
      </c>
      <c r="KN29" s="193" t="e">
        <f t="shared" si="35"/>
        <v>#N/A</v>
      </c>
      <c r="KO29" s="193" t="e">
        <f t="shared" ref="KO29:KQ44" si="278">IF(ISNONTEXT($Q29),IF($G29="R",_xlfn.BETA.DIST(CV29,$M29,$N29,FALSE,$B29,$D29),_xlfn.BETA.DIST(CV29,$N29,$M29,FALSE,$B29,$D29)),NA())</f>
        <v>#N/A</v>
      </c>
      <c r="KP29" s="193" t="e">
        <f t="shared" si="278"/>
        <v>#N/A</v>
      </c>
      <c r="KQ29" s="193" t="e">
        <f t="shared" si="278"/>
        <v>#N/A</v>
      </c>
      <c r="KR29" s="193" t="e">
        <f t="shared" si="250"/>
        <v>#N/A</v>
      </c>
      <c r="KS29" s="193" t="e">
        <f t="shared" si="250"/>
        <v>#N/A</v>
      </c>
      <c r="KT29" s="193" t="e">
        <f t="shared" si="250"/>
        <v>#N/A</v>
      </c>
      <c r="KU29" s="193" t="e">
        <f t="shared" si="250"/>
        <v>#N/A</v>
      </c>
      <c r="KV29" s="193" t="e">
        <f t="shared" si="250"/>
        <v>#N/A</v>
      </c>
      <c r="KW29" s="193" t="e">
        <f t="shared" si="250"/>
        <v>#N/A</v>
      </c>
      <c r="KX29" s="193" t="e">
        <f t="shared" si="250"/>
        <v>#N/A</v>
      </c>
      <c r="KY29" s="193" t="e">
        <f t="shared" si="250"/>
        <v>#N/A</v>
      </c>
      <c r="KZ29" s="193" t="e">
        <f t="shared" si="250"/>
        <v>#N/A</v>
      </c>
      <c r="LA29" s="193" t="e">
        <f t="shared" si="250"/>
        <v>#N/A</v>
      </c>
      <c r="LB29" s="193" t="e">
        <f t="shared" si="250"/>
        <v>#N/A</v>
      </c>
      <c r="LC29" s="193" t="e">
        <f t="shared" si="250"/>
        <v>#N/A</v>
      </c>
      <c r="LD29" s="193" t="e">
        <f t="shared" si="250"/>
        <v>#N/A</v>
      </c>
      <c r="LE29" s="193" t="e">
        <f t="shared" si="250"/>
        <v>#N/A</v>
      </c>
      <c r="LF29" s="193" t="e">
        <f t="shared" si="250"/>
        <v>#N/A</v>
      </c>
      <c r="LG29" s="193" t="e">
        <f t="shared" si="268"/>
        <v>#N/A</v>
      </c>
      <c r="LH29" s="193" t="e">
        <f t="shared" si="268"/>
        <v>#N/A</v>
      </c>
      <c r="LI29" s="193" t="e">
        <f t="shared" si="268"/>
        <v>#N/A</v>
      </c>
      <c r="LJ29" s="193" t="e">
        <f t="shared" si="268"/>
        <v>#N/A</v>
      </c>
      <c r="LK29" s="193" t="e">
        <f t="shared" si="268"/>
        <v>#N/A</v>
      </c>
      <c r="LL29" s="193" t="e">
        <f t="shared" si="268"/>
        <v>#N/A</v>
      </c>
      <c r="LM29" s="193" t="e">
        <f t="shared" si="268"/>
        <v>#N/A</v>
      </c>
      <c r="LN29" s="193" t="e">
        <f t="shared" si="268"/>
        <v>#N/A</v>
      </c>
      <c r="LO29" s="193" t="e">
        <f t="shared" si="268"/>
        <v>#N/A</v>
      </c>
      <c r="LP29" s="193" t="e">
        <f t="shared" si="268"/>
        <v>#N/A</v>
      </c>
      <c r="LQ29" s="193" t="e">
        <f t="shared" si="268"/>
        <v>#N/A</v>
      </c>
      <c r="LR29" s="193" t="e">
        <f t="shared" si="268"/>
        <v>#N/A</v>
      </c>
      <c r="LS29" s="193" t="e">
        <f t="shared" si="268"/>
        <v>#N/A</v>
      </c>
      <c r="LT29" s="193" t="e">
        <f t="shared" si="268"/>
        <v>#N/A</v>
      </c>
      <c r="LU29" s="193" t="e">
        <f t="shared" si="268"/>
        <v>#N/A</v>
      </c>
      <c r="LV29" s="193" t="e">
        <f t="shared" si="268"/>
        <v>#N/A</v>
      </c>
      <c r="LW29" s="193" t="e">
        <f t="shared" si="268"/>
        <v>#N/A</v>
      </c>
      <c r="LX29" s="193" t="e">
        <f t="shared" si="268"/>
        <v>#N/A</v>
      </c>
      <c r="LY29" s="193" t="e">
        <f t="shared" si="268"/>
        <v>#N/A</v>
      </c>
      <c r="LZ29" s="193" t="e">
        <f t="shared" si="268"/>
        <v>#N/A</v>
      </c>
      <c r="MA29" s="193" t="e">
        <f t="shared" si="268"/>
        <v>#N/A</v>
      </c>
      <c r="MB29" s="193" t="e">
        <f t="shared" si="268"/>
        <v>#N/A</v>
      </c>
      <c r="MC29" s="193" t="e">
        <f t="shared" si="268"/>
        <v>#N/A</v>
      </c>
      <c r="MD29" s="193" t="e">
        <f t="shared" si="268"/>
        <v>#N/A</v>
      </c>
      <c r="ME29" s="193" t="e">
        <f t="shared" si="268"/>
        <v>#N/A</v>
      </c>
      <c r="MF29" s="193" t="e">
        <f t="shared" si="268"/>
        <v>#N/A</v>
      </c>
      <c r="MG29" s="193" t="e">
        <f t="shared" si="268"/>
        <v>#N/A</v>
      </c>
      <c r="MH29" s="193" t="e">
        <f t="shared" si="268"/>
        <v>#N/A</v>
      </c>
      <c r="MI29" s="193" t="e">
        <f t="shared" si="268"/>
        <v>#N/A</v>
      </c>
      <c r="MJ29" s="193" t="e">
        <f t="shared" si="268"/>
        <v>#N/A</v>
      </c>
      <c r="MK29" s="193" t="e">
        <f t="shared" si="264"/>
        <v>#N/A</v>
      </c>
      <c r="ML29" s="193" t="e">
        <f t="shared" si="264"/>
        <v>#N/A</v>
      </c>
      <c r="MM29" s="193" t="e">
        <f t="shared" si="264"/>
        <v>#N/A</v>
      </c>
      <c r="MN29" s="193" t="e">
        <f t="shared" si="264"/>
        <v>#N/A</v>
      </c>
      <c r="MO29" s="193" t="e">
        <f t="shared" si="264"/>
        <v>#N/A</v>
      </c>
      <c r="MP29" s="193" t="e">
        <f t="shared" si="264"/>
        <v>#N/A</v>
      </c>
      <c r="MQ29" s="193" t="e">
        <f t="shared" si="264"/>
        <v>#N/A</v>
      </c>
      <c r="MR29" s="193" t="e">
        <f t="shared" si="264"/>
        <v>#N/A</v>
      </c>
      <c r="MS29" s="193" t="e">
        <f t="shared" si="264"/>
        <v>#N/A</v>
      </c>
      <c r="MT29" s="193" t="e">
        <f t="shared" si="264"/>
        <v>#N/A</v>
      </c>
      <c r="MU29" s="193" t="e">
        <f t="shared" si="264"/>
        <v>#N/A</v>
      </c>
      <c r="MV29" s="193" t="e">
        <f t="shared" si="264"/>
        <v>#N/A</v>
      </c>
      <c r="MW29" s="193" t="e">
        <f t="shared" si="264"/>
        <v>#N/A</v>
      </c>
      <c r="MX29" s="193" t="e">
        <f t="shared" si="264"/>
        <v>#N/A</v>
      </c>
      <c r="MY29" s="193" t="e">
        <f t="shared" si="264"/>
        <v>#N/A</v>
      </c>
      <c r="MZ29" s="193" t="e">
        <f t="shared" si="36"/>
        <v>#N/A</v>
      </c>
      <c r="NA29" s="193" t="e">
        <f t="shared" ref="NA29:NC44" si="279">IF(ISNONTEXT($Q29),IF($G29="R",_xlfn.BETA.DIST(FH29,$M29,$N29,FALSE,$B29,$D29),_xlfn.BETA.DIST(FH29,$N29,$M29,FALSE,$B29,$D29)),NA())</f>
        <v>#N/A</v>
      </c>
      <c r="NB29" s="193" t="e">
        <f t="shared" si="279"/>
        <v>#N/A</v>
      </c>
      <c r="NC29" s="193" t="e">
        <f t="shared" si="279"/>
        <v>#N/A</v>
      </c>
      <c r="ND29" s="193" t="e">
        <f t="shared" si="251"/>
        <v>#N/A</v>
      </c>
      <c r="NE29" s="193" t="e">
        <f t="shared" si="251"/>
        <v>#N/A</v>
      </c>
      <c r="NF29" s="193" t="e">
        <f t="shared" si="251"/>
        <v>#N/A</v>
      </c>
      <c r="NG29" s="193" t="e">
        <f t="shared" si="251"/>
        <v>#N/A</v>
      </c>
      <c r="NH29" s="193" t="e">
        <f t="shared" si="251"/>
        <v>#N/A</v>
      </c>
      <c r="NI29" s="193" t="e">
        <f t="shared" si="251"/>
        <v>#N/A</v>
      </c>
      <c r="NJ29" s="193" t="e">
        <f t="shared" si="251"/>
        <v>#N/A</v>
      </c>
      <c r="NK29" s="193" t="e">
        <f t="shared" si="251"/>
        <v>#N/A</v>
      </c>
      <c r="NL29" s="193" t="e">
        <f t="shared" si="251"/>
        <v>#N/A</v>
      </c>
      <c r="NM29" s="193" t="e">
        <f t="shared" si="251"/>
        <v>#N/A</v>
      </c>
      <c r="NN29" s="193" t="e">
        <f t="shared" si="251"/>
        <v>#N/A</v>
      </c>
      <c r="NO29" s="193" t="e">
        <f t="shared" si="251"/>
        <v>#N/A</v>
      </c>
      <c r="NP29" s="193" t="e">
        <f t="shared" si="251"/>
        <v>#N/A</v>
      </c>
      <c r="NQ29" s="193" t="e">
        <f t="shared" si="251"/>
        <v>#N/A</v>
      </c>
      <c r="NR29" s="193" t="e">
        <f t="shared" si="251"/>
        <v>#N/A</v>
      </c>
      <c r="NS29" s="193" t="e">
        <f t="shared" si="269"/>
        <v>#N/A</v>
      </c>
      <c r="NT29" s="193" t="e">
        <f t="shared" si="269"/>
        <v>#N/A</v>
      </c>
      <c r="NU29" s="193" t="e">
        <f t="shared" si="269"/>
        <v>#N/A</v>
      </c>
      <c r="NV29" s="193" t="e">
        <f t="shared" si="269"/>
        <v>#N/A</v>
      </c>
      <c r="NW29" s="193" t="e">
        <f t="shared" si="269"/>
        <v>#N/A</v>
      </c>
      <c r="NX29" s="193" t="e">
        <f t="shared" si="269"/>
        <v>#N/A</v>
      </c>
      <c r="NY29" s="193" t="e">
        <f t="shared" si="269"/>
        <v>#N/A</v>
      </c>
      <c r="NZ29" s="193" t="e">
        <f t="shared" si="269"/>
        <v>#N/A</v>
      </c>
      <c r="OA29" s="193" t="e">
        <f t="shared" si="269"/>
        <v>#N/A</v>
      </c>
      <c r="OB29" s="193" t="e">
        <f t="shared" si="269"/>
        <v>#N/A</v>
      </c>
      <c r="OC29" s="193" t="e">
        <f t="shared" si="269"/>
        <v>#N/A</v>
      </c>
      <c r="OD29" s="193" t="e">
        <f t="shared" si="269"/>
        <v>#N/A</v>
      </c>
      <c r="OE29" s="193" t="e">
        <f t="shared" si="269"/>
        <v>#N/A</v>
      </c>
      <c r="OF29" s="193" t="e">
        <f t="shared" si="269"/>
        <v>#N/A</v>
      </c>
      <c r="OG29" s="193" t="e">
        <f t="shared" si="269"/>
        <v>#N/A</v>
      </c>
      <c r="OH29" s="193" t="e">
        <f t="shared" si="269"/>
        <v>#N/A</v>
      </c>
      <c r="OI29" s="193" t="e">
        <f t="shared" si="269"/>
        <v>#N/A</v>
      </c>
      <c r="OJ29" s="193" t="e">
        <f t="shared" si="269"/>
        <v>#N/A</v>
      </c>
      <c r="OK29" s="193" t="e">
        <f t="shared" si="269"/>
        <v>#N/A</v>
      </c>
      <c r="OL29" s="193" t="e">
        <f t="shared" si="269"/>
        <v>#N/A</v>
      </c>
      <c r="OM29" s="193" t="e">
        <f t="shared" si="269"/>
        <v>#N/A</v>
      </c>
      <c r="ON29" s="193" t="e">
        <f t="shared" si="269"/>
        <v>#N/A</v>
      </c>
      <c r="OO29" s="193" t="e">
        <f t="shared" si="269"/>
        <v>#N/A</v>
      </c>
      <c r="OP29" s="193" t="e">
        <f t="shared" si="269"/>
        <v>#N/A</v>
      </c>
      <c r="OQ29" s="193" t="e">
        <f t="shared" si="269"/>
        <v>#N/A</v>
      </c>
      <c r="OR29" s="193" t="e">
        <f t="shared" si="269"/>
        <v>#N/A</v>
      </c>
      <c r="OS29" s="193" t="e">
        <f t="shared" si="269"/>
        <v>#N/A</v>
      </c>
      <c r="OT29" s="193" t="e">
        <f t="shared" si="269"/>
        <v>#N/A</v>
      </c>
      <c r="OU29" s="193" t="e">
        <f t="shared" si="269"/>
        <v>#N/A</v>
      </c>
      <c r="OV29" s="193" t="e">
        <f t="shared" si="269"/>
        <v>#N/A</v>
      </c>
      <c r="OW29" s="193" t="e">
        <f t="shared" si="265"/>
        <v>#N/A</v>
      </c>
      <c r="OX29" s="193" t="e">
        <f t="shared" si="265"/>
        <v>#N/A</v>
      </c>
      <c r="OY29" s="193" t="e">
        <f t="shared" si="265"/>
        <v>#N/A</v>
      </c>
      <c r="OZ29" s="193" t="e">
        <f t="shared" si="265"/>
        <v>#N/A</v>
      </c>
      <c r="PA29" s="193" t="e">
        <f t="shared" si="265"/>
        <v>#N/A</v>
      </c>
      <c r="PB29" s="193" t="e">
        <f t="shared" si="265"/>
        <v>#N/A</v>
      </c>
      <c r="PC29" s="193" t="e">
        <f t="shared" si="265"/>
        <v>#N/A</v>
      </c>
      <c r="PD29" s="193" t="e">
        <f t="shared" si="265"/>
        <v>#N/A</v>
      </c>
      <c r="PE29" s="193" t="e">
        <f t="shared" si="265"/>
        <v>#N/A</v>
      </c>
      <c r="PF29" s="193" t="e">
        <f t="shared" si="265"/>
        <v>#N/A</v>
      </c>
      <c r="PG29" s="193" t="e">
        <f t="shared" si="265"/>
        <v>#N/A</v>
      </c>
      <c r="PH29" s="193" t="e">
        <f t="shared" si="265"/>
        <v>#N/A</v>
      </c>
      <c r="PI29" s="193" t="e">
        <f t="shared" si="265"/>
        <v>#N/A</v>
      </c>
      <c r="PJ29" s="193" t="e">
        <f t="shared" si="265"/>
        <v>#N/A</v>
      </c>
      <c r="PK29" s="193" t="e">
        <f t="shared" si="265"/>
        <v>#N/A</v>
      </c>
      <c r="PL29" s="193" t="e">
        <f t="shared" si="37"/>
        <v>#N/A</v>
      </c>
      <c r="PM29" s="193" t="e">
        <f t="shared" si="261"/>
        <v>#N/A</v>
      </c>
      <c r="PN29" s="193" t="e">
        <f t="shared" si="261"/>
        <v>#N/A</v>
      </c>
      <c r="PO29" s="193" t="e">
        <f t="shared" si="261"/>
        <v>#N/A</v>
      </c>
      <c r="PP29" s="193" t="e">
        <f t="shared" si="261"/>
        <v>#N/A</v>
      </c>
      <c r="PQ29" s="193" t="e">
        <f t="shared" si="261"/>
        <v>#N/A</v>
      </c>
      <c r="PR29" s="193" t="e">
        <f t="shared" si="261"/>
        <v>#N/A</v>
      </c>
      <c r="PS29" s="193" t="e">
        <f t="shared" si="261"/>
        <v>#N/A</v>
      </c>
      <c r="PT29" s="193" t="e">
        <f t="shared" si="261"/>
        <v>#N/A</v>
      </c>
    </row>
    <row r="30" spans="1:436" hidden="1" x14ac:dyDescent="0.45">
      <c r="A30" s="20">
        <v>27</v>
      </c>
      <c r="B30" s="101" t="str">
        <f t="shared" si="15"/>
        <v/>
      </c>
      <c r="C30" s="115"/>
      <c r="D30" s="101" t="str">
        <f t="shared" si="16"/>
        <v/>
      </c>
      <c r="E30" s="110" t="str">
        <f t="shared" si="17"/>
        <v/>
      </c>
      <c r="F30" s="21" t="str">
        <f t="shared" si="18"/>
        <v/>
      </c>
      <c r="G30" s="22" t="str">
        <f t="shared" si="19"/>
        <v/>
      </c>
      <c r="H30" s="23" t="str">
        <f>IF(F30="","",IF(OR($F30&lt;Skew!$B$3,$F30=Skew!$B$3),IF($F30&gt;Skew!$C$3,Skew!$A$3,IF($F30&gt;Skew!$C$4,Skew!$A$4,IF($F30&gt;Skew!$C$5,Skew!$A$5,IF($F30&gt;Skew!$C$6,Skew!$A$6,IF($F30&gt;Skew!$C$7,Skew!$A$7,IF($F30&gt;Skew!$C$8,Skew!$A$8,IF($F30&gt;Skew!$C$9,Skew!$A$9,IF($F30&gt;Skew!$C$10,Skew!$A$10,IF($F30&gt;Skew!$C$11,Skew!$A$11,IF($F30&gt;Skew!$C$12,Skew!$A$12,IF($F30&gt;Skew!$C$13,Skew!$A$13,IF($F30&gt;Skew!$C$14,Skew!$A$14,IF($F30&gt;Skew!$C$15,Skew!$A$15,IF($F30&gt;Skew!$C$16,Skew!$A$16,Skew!$A$17)
)))))))))))))))</f>
        <v/>
      </c>
      <c r="I30" s="22" t="str">
        <f>IF(F30="","",MATCH(H30,Skew!$A$3:$A$17,0))</f>
        <v/>
      </c>
      <c r="J30" s="22" t="str">
        <f t="shared" si="20"/>
        <v/>
      </c>
      <c r="K30" s="24"/>
      <c r="L30" s="22" t="str">
        <f>IF(OR(F30="",K30=""),"",MATCH(K30,Confidence!$A$3:$A$12,0))</f>
        <v/>
      </c>
      <c r="M30" s="25" t="str">
        <f t="shared" si="21"/>
        <v/>
      </c>
      <c r="N30" s="25" t="str">
        <f t="shared" si="22"/>
        <v/>
      </c>
      <c r="O30" s="22"/>
      <c r="P30" s="102" t="str">
        <f t="shared" si="23"/>
        <v/>
      </c>
      <c r="Q30" s="102" t="str">
        <f t="shared" si="24"/>
        <v/>
      </c>
      <c r="R30" s="37" t="str">
        <f t="shared" si="25"/>
        <v/>
      </c>
      <c r="S30" s="115"/>
      <c r="T30" s="204" t="str">
        <f>IF(AND(B30&gt;0,C30&gt;0,D30&gt;0,M30&gt;0,N30&gt;0,S30&gt;0,NOT(K30="")),ABS(VLOOKUP($S$1,VLookups!$A$30:$B$31,2,FALSE)-_xlfn.BETA.DIST(S30,IF(G30="L",N30,M30),IF(G30="L",M30,N30),TRUE,B30,D30)),"")</f>
        <v/>
      </c>
      <c r="U30" s="112" t="str">
        <f>IF(OR($M30="",$N30=""),"",_xlfn.BETA.INV(ABS(VLOOKUP($S$1,VLookups!$A$30:$B$31,2,FALSE)-U$3),IF($G30="L",$N30,$M30),IF($G30="L",$M30,$N30),$B30,$D30))</f>
        <v/>
      </c>
      <c r="V30" s="113" t="str">
        <f>IF(OR($M30="",$N30=""),"",_xlfn.BETA.INV(ABS(VLOOKUP($S$1,VLookups!$A$30:$B$31,2,FALSE)-V$3),IF($G30="L",$N30,$M30),IF($G30="L",$M30,$N30),$B30,$D30))</f>
        <v/>
      </c>
      <c r="W30" s="112" t="str">
        <f>IF(OR($M30="",$N30=""),"",_xlfn.BETA.INV(ABS(VLOOKUP($S$1,VLookups!$A$30:$B$31,2,FALSE)-W$3),IF($G30="L",$N30,$M30),IF($G30="L",$M30,$N30),$B30,$D30))</f>
        <v/>
      </c>
      <c r="X30" s="113" t="str">
        <f>IF(OR($M30="",$N30=""),"",_xlfn.BETA.INV(ABS(VLOOKUP($S$1,VLookups!$A$30:$B$31,2,FALSE)-X$3),IF($G30="L",$N30,$M30),IF($G30="L",$M30,$N30),$B30,$D30))</f>
        <v/>
      </c>
      <c r="Y30" s="112" t="str">
        <f>IF(OR($M30="",$N30=""),"",_xlfn.BETA.INV(ABS(VLOOKUP($S$1,VLookups!$A$30:$B$31,2,FALSE)-Y$3),IF($G30="L",$N30,$M30),IF($G30="L",$M30,$N30),$B30,$D30))</f>
        <v/>
      </c>
      <c r="Z30" s="113" t="str">
        <f>IF(OR($M30="",$N30=""),"",_xlfn.BETA.INV(ABS(VLOOKUP($S$1,VLookups!$A$30:$B$31,2,FALSE)-Z$3),IF($G30="L",$N30,$M30),IF($G30="L",$M30,$N30),$B30,$D30))</f>
        <v/>
      </c>
      <c r="AA30" s="112" t="str">
        <f>IF(OR($M30="",$N30=""),"",_xlfn.BETA.INV(ABS(VLOOKUP($S$1,VLookups!$A$30:$B$31,2,FALSE)-AA$3),IF($G30="L",$N30,$M30),IF($G30="L",$M30,$N30),$B30,$D30))</f>
        <v/>
      </c>
      <c r="AB30" s="113" t="str">
        <f>IF(OR($M30="",$N30=""),"",_xlfn.BETA.INV(ABS(VLOOKUP($S$1,VLookups!$A$30:$B$31,2,FALSE)-AB$3),IF($G30="L",$N30,$M30),IF($G30="L",$M30,$N30),$B30,$D30))</f>
        <v/>
      </c>
      <c r="AC30" s="112" t="str">
        <f>IF(OR($M30="",$N30=""),"",_xlfn.BETA.INV(ABS(VLOOKUP($S$1,VLookups!$A$30:$B$31,2,FALSE)-AC$3),IF($G30="L",$N30,$M30),IF($G30="L",$M30,$N30),$B30,$D30))</f>
        <v/>
      </c>
      <c r="AD30" s="113" t="str">
        <f>IF(OR($M30="",$N30=""),"",_xlfn.BETA.INV(ABS(VLOOKUP($S$1,VLookups!$A$30:$B$31,2,FALSE)-AD$3),IF($G30="L",$N30,$M30),IF($G30="L",$M30,$N30),$B30,$D30))</f>
        <v/>
      </c>
      <c r="AE30" s="112" t="str">
        <f>IF(OR($M30="",$N30=""),"",_xlfn.BETA.INV(ABS(VLOOKUP($S$1,VLookups!$A$30:$B$31,2,FALSE)-AE$3),IF($G30="L",$N30,$M30),IF($G30="L",$M30,$N30),$B30,$D30))</f>
        <v/>
      </c>
      <c r="AF30" s="113" t="str">
        <f>IF(OR($M30="",$N30=""),"",_xlfn.BETA.INV(ABS(VLOOKUP($S$1,VLookups!$A$30:$B$31,2,FALSE)-AF$3),IF($G30="L",$N30,$M30),IF($G30="L",$M30,$N30),$B30,$D30))</f>
        <v/>
      </c>
      <c r="AG30" s="15"/>
      <c r="AH30" s="194" t="str">
        <f t="shared" si="26"/>
        <v/>
      </c>
      <c r="AI30" s="192" t="str">
        <f t="shared" si="27"/>
        <v/>
      </c>
      <c r="AJ30" s="177" t="str">
        <f t="shared" ref="AJ30" si="280">IF(ISNONTEXT($AH30),AI30+$AH30,"")</f>
        <v/>
      </c>
      <c r="AK30" s="177" t="str">
        <f t="shared" si="39"/>
        <v/>
      </c>
      <c r="AL30" s="177" t="str">
        <f t="shared" si="40"/>
        <v/>
      </c>
      <c r="AM30" s="177" t="str">
        <f t="shared" si="41"/>
        <v/>
      </c>
      <c r="AN30" s="177" t="str">
        <f t="shared" si="42"/>
        <v/>
      </c>
      <c r="AO30" s="177" t="str">
        <f t="shared" si="43"/>
        <v/>
      </c>
      <c r="AP30" s="177" t="str">
        <f t="shared" si="44"/>
        <v/>
      </c>
      <c r="AQ30" s="177" t="str">
        <f t="shared" si="45"/>
        <v/>
      </c>
      <c r="AR30" s="177" t="str">
        <f t="shared" si="46"/>
        <v/>
      </c>
      <c r="AS30" s="177" t="str">
        <f t="shared" si="47"/>
        <v/>
      </c>
      <c r="AT30" s="177" t="str">
        <f t="shared" si="48"/>
        <v/>
      </c>
      <c r="AU30" s="177" t="str">
        <f t="shared" si="49"/>
        <v/>
      </c>
      <c r="AV30" s="177" t="str">
        <f t="shared" si="50"/>
        <v/>
      </c>
      <c r="AW30" s="177" t="str">
        <f t="shared" si="51"/>
        <v/>
      </c>
      <c r="AX30" s="177" t="str">
        <f t="shared" si="52"/>
        <v/>
      </c>
      <c r="AY30" s="177" t="str">
        <f t="shared" si="53"/>
        <v/>
      </c>
      <c r="AZ30" s="177" t="str">
        <f t="shared" si="54"/>
        <v/>
      </c>
      <c r="BA30" s="177" t="str">
        <f t="shared" si="55"/>
        <v/>
      </c>
      <c r="BB30" s="177" t="str">
        <f t="shared" si="56"/>
        <v/>
      </c>
      <c r="BC30" s="177" t="str">
        <f t="shared" si="57"/>
        <v/>
      </c>
      <c r="BD30" s="177" t="str">
        <f t="shared" si="58"/>
        <v/>
      </c>
      <c r="BE30" s="177" t="str">
        <f t="shared" si="59"/>
        <v/>
      </c>
      <c r="BF30" s="177" t="str">
        <f t="shared" si="60"/>
        <v/>
      </c>
      <c r="BG30" s="177" t="str">
        <f t="shared" si="61"/>
        <v/>
      </c>
      <c r="BH30" s="177" t="str">
        <f t="shared" si="62"/>
        <v/>
      </c>
      <c r="BI30" s="177" t="str">
        <f t="shared" si="63"/>
        <v/>
      </c>
      <c r="BJ30" s="177" t="str">
        <f t="shared" si="64"/>
        <v/>
      </c>
      <c r="BK30" s="177" t="str">
        <f t="shared" si="65"/>
        <v/>
      </c>
      <c r="BL30" s="177" t="str">
        <f t="shared" si="66"/>
        <v/>
      </c>
      <c r="BM30" s="177" t="str">
        <f t="shared" si="67"/>
        <v/>
      </c>
      <c r="BN30" s="177" t="str">
        <f t="shared" si="68"/>
        <v/>
      </c>
      <c r="BO30" s="177" t="str">
        <f t="shared" si="69"/>
        <v/>
      </c>
      <c r="BP30" s="177" t="str">
        <f t="shared" si="70"/>
        <v/>
      </c>
      <c r="BQ30" s="177" t="str">
        <f t="shared" si="71"/>
        <v/>
      </c>
      <c r="BR30" s="177" t="str">
        <f t="shared" si="72"/>
        <v/>
      </c>
      <c r="BS30" s="177" t="str">
        <f t="shared" si="73"/>
        <v/>
      </c>
      <c r="BT30" s="177" t="str">
        <f t="shared" si="74"/>
        <v/>
      </c>
      <c r="BU30" s="177" t="str">
        <f t="shared" si="75"/>
        <v/>
      </c>
      <c r="BV30" s="177" t="str">
        <f t="shared" si="76"/>
        <v/>
      </c>
      <c r="BW30" s="177" t="str">
        <f t="shared" si="77"/>
        <v/>
      </c>
      <c r="BX30" s="177" t="str">
        <f t="shared" si="78"/>
        <v/>
      </c>
      <c r="BY30" s="177" t="str">
        <f t="shared" si="79"/>
        <v/>
      </c>
      <c r="BZ30" s="177" t="str">
        <f t="shared" si="80"/>
        <v/>
      </c>
      <c r="CA30" s="177" t="str">
        <f t="shared" si="81"/>
        <v/>
      </c>
      <c r="CB30" s="177" t="str">
        <f t="shared" si="82"/>
        <v/>
      </c>
      <c r="CC30" s="177" t="str">
        <f t="shared" si="83"/>
        <v/>
      </c>
      <c r="CD30" s="177" t="str">
        <f t="shared" si="84"/>
        <v/>
      </c>
      <c r="CE30" s="177" t="str">
        <f t="shared" si="85"/>
        <v/>
      </c>
      <c r="CF30" s="177" t="str">
        <f t="shared" si="86"/>
        <v/>
      </c>
      <c r="CG30" s="177" t="str">
        <f t="shared" si="87"/>
        <v/>
      </c>
      <c r="CH30" s="177" t="str">
        <f t="shared" si="88"/>
        <v/>
      </c>
      <c r="CI30" s="177" t="str">
        <f t="shared" si="89"/>
        <v/>
      </c>
      <c r="CJ30" s="177" t="str">
        <f t="shared" si="90"/>
        <v/>
      </c>
      <c r="CK30" s="177" t="str">
        <f t="shared" si="91"/>
        <v/>
      </c>
      <c r="CL30" s="177" t="str">
        <f t="shared" si="92"/>
        <v/>
      </c>
      <c r="CM30" s="177" t="str">
        <f t="shared" si="93"/>
        <v/>
      </c>
      <c r="CN30" s="177" t="str">
        <f t="shared" si="94"/>
        <v/>
      </c>
      <c r="CO30" s="177" t="str">
        <f t="shared" si="95"/>
        <v/>
      </c>
      <c r="CP30" s="177" t="str">
        <f t="shared" si="96"/>
        <v/>
      </c>
      <c r="CQ30" s="177" t="str">
        <f t="shared" si="97"/>
        <v/>
      </c>
      <c r="CR30" s="177" t="str">
        <f t="shared" si="98"/>
        <v/>
      </c>
      <c r="CS30" s="177" t="str">
        <f t="shared" si="99"/>
        <v/>
      </c>
      <c r="CT30" s="177" t="str">
        <f t="shared" si="100"/>
        <v/>
      </c>
      <c r="CU30" s="177" t="str">
        <f t="shared" si="101"/>
        <v/>
      </c>
      <c r="CV30" s="177" t="str">
        <f t="shared" si="32"/>
        <v/>
      </c>
      <c r="CW30" s="177" t="str">
        <f t="shared" si="102"/>
        <v/>
      </c>
      <c r="CX30" s="177" t="str">
        <f t="shared" si="103"/>
        <v/>
      </c>
      <c r="CY30" s="177" t="str">
        <f t="shared" si="104"/>
        <v/>
      </c>
      <c r="CZ30" s="177" t="str">
        <f t="shared" si="105"/>
        <v/>
      </c>
      <c r="DA30" s="177" t="str">
        <f t="shared" si="106"/>
        <v/>
      </c>
      <c r="DB30" s="177" t="str">
        <f t="shared" si="107"/>
        <v/>
      </c>
      <c r="DC30" s="177" t="str">
        <f t="shared" si="108"/>
        <v/>
      </c>
      <c r="DD30" s="177" t="str">
        <f t="shared" si="109"/>
        <v/>
      </c>
      <c r="DE30" s="177" t="str">
        <f t="shared" si="110"/>
        <v/>
      </c>
      <c r="DF30" s="177" t="str">
        <f t="shared" si="111"/>
        <v/>
      </c>
      <c r="DG30" s="177" t="str">
        <f t="shared" si="112"/>
        <v/>
      </c>
      <c r="DH30" s="177" t="str">
        <f t="shared" si="113"/>
        <v/>
      </c>
      <c r="DI30" s="177" t="str">
        <f t="shared" si="114"/>
        <v/>
      </c>
      <c r="DJ30" s="177" t="str">
        <f t="shared" si="115"/>
        <v/>
      </c>
      <c r="DK30" s="177" t="str">
        <f t="shared" si="116"/>
        <v/>
      </c>
      <c r="DL30" s="177" t="str">
        <f t="shared" si="117"/>
        <v/>
      </c>
      <c r="DM30" s="177" t="str">
        <f t="shared" si="118"/>
        <v/>
      </c>
      <c r="DN30" s="177" t="str">
        <f t="shared" si="119"/>
        <v/>
      </c>
      <c r="DO30" s="177" t="str">
        <f t="shared" si="120"/>
        <v/>
      </c>
      <c r="DP30" s="177" t="str">
        <f t="shared" si="121"/>
        <v/>
      </c>
      <c r="DQ30" s="177" t="str">
        <f t="shared" si="122"/>
        <v/>
      </c>
      <c r="DR30" s="177" t="str">
        <f t="shared" si="123"/>
        <v/>
      </c>
      <c r="DS30" s="177" t="str">
        <f t="shared" si="124"/>
        <v/>
      </c>
      <c r="DT30" s="177" t="str">
        <f t="shared" si="125"/>
        <v/>
      </c>
      <c r="DU30" s="177" t="str">
        <f t="shared" si="126"/>
        <v/>
      </c>
      <c r="DV30" s="177" t="str">
        <f t="shared" si="127"/>
        <v/>
      </c>
      <c r="DW30" s="177" t="str">
        <f t="shared" si="128"/>
        <v/>
      </c>
      <c r="DX30" s="177" t="str">
        <f t="shared" si="129"/>
        <v/>
      </c>
      <c r="DY30" s="177" t="str">
        <f t="shared" si="130"/>
        <v/>
      </c>
      <c r="DZ30" s="177" t="str">
        <f t="shared" si="131"/>
        <v/>
      </c>
      <c r="EA30" s="177" t="str">
        <f t="shared" si="132"/>
        <v/>
      </c>
      <c r="EB30" s="177" t="str">
        <f t="shared" si="133"/>
        <v/>
      </c>
      <c r="EC30" s="177" t="str">
        <f t="shared" si="134"/>
        <v/>
      </c>
      <c r="ED30" s="177" t="str">
        <f t="shared" si="135"/>
        <v/>
      </c>
      <c r="EE30" s="177" t="str">
        <f t="shared" si="136"/>
        <v/>
      </c>
      <c r="EF30" s="177" t="str">
        <f t="shared" si="137"/>
        <v/>
      </c>
      <c r="EG30" s="177" t="str">
        <f t="shared" si="138"/>
        <v/>
      </c>
      <c r="EH30" s="177" t="str">
        <f t="shared" si="139"/>
        <v/>
      </c>
      <c r="EI30" s="177" t="str">
        <f t="shared" si="140"/>
        <v/>
      </c>
      <c r="EJ30" s="177" t="str">
        <f t="shared" si="141"/>
        <v/>
      </c>
      <c r="EK30" s="177" t="str">
        <f t="shared" si="142"/>
        <v/>
      </c>
      <c r="EL30" s="177" t="str">
        <f t="shared" si="143"/>
        <v/>
      </c>
      <c r="EM30" s="177" t="str">
        <f t="shared" si="144"/>
        <v/>
      </c>
      <c r="EN30" s="177" t="str">
        <f t="shared" si="145"/>
        <v/>
      </c>
      <c r="EO30" s="177" t="str">
        <f t="shared" si="146"/>
        <v/>
      </c>
      <c r="EP30" s="177" t="str">
        <f t="shared" si="147"/>
        <v/>
      </c>
      <c r="EQ30" s="177" t="str">
        <f t="shared" si="148"/>
        <v/>
      </c>
      <c r="ER30" s="177" t="str">
        <f t="shared" si="149"/>
        <v/>
      </c>
      <c r="ES30" s="177" t="str">
        <f t="shared" si="150"/>
        <v/>
      </c>
      <c r="ET30" s="177" t="str">
        <f t="shared" si="151"/>
        <v/>
      </c>
      <c r="EU30" s="177" t="str">
        <f t="shared" si="152"/>
        <v/>
      </c>
      <c r="EV30" s="177" t="str">
        <f t="shared" si="153"/>
        <v/>
      </c>
      <c r="EW30" s="177" t="str">
        <f t="shared" si="154"/>
        <v/>
      </c>
      <c r="EX30" s="177" t="str">
        <f t="shared" si="155"/>
        <v/>
      </c>
      <c r="EY30" s="177" t="str">
        <f t="shared" si="156"/>
        <v/>
      </c>
      <c r="EZ30" s="177" t="str">
        <f t="shared" si="157"/>
        <v/>
      </c>
      <c r="FA30" s="177" t="str">
        <f t="shared" si="158"/>
        <v/>
      </c>
      <c r="FB30" s="177" t="str">
        <f t="shared" si="159"/>
        <v/>
      </c>
      <c r="FC30" s="177" t="str">
        <f t="shared" si="160"/>
        <v/>
      </c>
      <c r="FD30" s="177" t="str">
        <f t="shared" si="161"/>
        <v/>
      </c>
      <c r="FE30" s="177" t="str">
        <f t="shared" si="162"/>
        <v/>
      </c>
      <c r="FF30" s="177" t="str">
        <f t="shared" si="163"/>
        <v/>
      </c>
      <c r="FG30" s="177" t="str">
        <f t="shared" si="164"/>
        <v/>
      </c>
      <c r="FH30" s="177" t="str">
        <f t="shared" si="33"/>
        <v/>
      </c>
      <c r="FI30" s="177" t="str">
        <f t="shared" si="165"/>
        <v/>
      </c>
      <c r="FJ30" s="177" t="str">
        <f t="shared" si="166"/>
        <v/>
      </c>
      <c r="FK30" s="177" t="str">
        <f t="shared" si="167"/>
        <v/>
      </c>
      <c r="FL30" s="177" t="str">
        <f t="shared" si="168"/>
        <v/>
      </c>
      <c r="FM30" s="177" t="str">
        <f t="shared" si="169"/>
        <v/>
      </c>
      <c r="FN30" s="177" t="str">
        <f t="shared" si="170"/>
        <v/>
      </c>
      <c r="FO30" s="177" t="str">
        <f t="shared" si="171"/>
        <v/>
      </c>
      <c r="FP30" s="177" t="str">
        <f t="shared" si="172"/>
        <v/>
      </c>
      <c r="FQ30" s="177" t="str">
        <f t="shared" si="173"/>
        <v/>
      </c>
      <c r="FR30" s="177" t="str">
        <f t="shared" si="174"/>
        <v/>
      </c>
      <c r="FS30" s="177" t="str">
        <f t="shared" si="175"/>
        <v/>
      </c>
      <c r="FT30" s="177" t="str">
        <f t="shared" si="176"/>
        <v/>
      </c>
      <c r="FU30" s="177" t="str">
        <f t="shared" si="177"/>
        <v/>
      </c>
      <c r="FV30" s="177" t="str">
        <f t="shared" si="178"/>
        <v/>
      </c>
      <c r="FW30" s="177" t="str">
        <f t="shared" si="179"/>
        <v/>
      </c>
      <c r="FX30" s="177" t="str">
        <f t="shared" si="180"/>
        <v/>
      </c>
      <c r="FY30" s="177" t="str">
        <f t="shared" si="181"/>
        <v/>
      </c>
      <c r="FZ30" s="177" t="str">
        <f t="shared" si="182"/>
        <v/>
      </c>
      <c r="GA30" s="177" t="str">
        <f t="shared" si="183"/>
        <v/>
      </c>
      <c r="GB30" s="177" t="str">
        <f t="shared" si="184"/>
        <v/>
      </c>
      <c r="GC30" s="177" t="str">
        <f t="shared" si="185"/>
        <v/>
      </c>
      <c r="GD30" s="177" t="str">
        <f t="shared" si="186"/>
        <v/>
      </c>
      <c r="GE30" s="177" t="str">
        <f t="shared" si="187"/>
        <v/>
      </c>
      <c r="GF30" s="177" t="str">
        <f t="shared" si="188"/>
        <v/>
      </c>
      <c r="GG30" s="177" t="str">
        <f t="shared" si="189"/>
        <v/>
      </c>
      <c r="GH30" s="177" t="str">
        <f t="shared" si="190"/>
        <v/>
      </c>
      <c r="GI30" s="177" t="str">
        <f t="shared" si="191"/>
        <v/>
      </c>
      <c r="GJ30" s="177" t="str">
        <f t="shared" si="192"/>
        <v/>
      </c>
      <c r="GK30" s="177" t="str">
        <f t="shared" si="193"/>
        <v/>
      </c>
      <c r="GL30" s="177" t="str">
        <f t="shared" si="194"/>
        <v/>
      </c>
      <c r="GM30" s="177" t="str">
        <f t="shared" si="195"/>
        <v/>
      </c>
      <c r="GN30" s="177" t="str">
        <f t="shared" si="196"/>
        <v/>
      </c>
      <c r="GO30" s="177" t="str">
        <f t="shared" si="197"/>
        <v/>
      </c>
      <c r="GP30" s="177" t="str">
        <f t="shared" si="198"/>
        <v/>
      </c>
      <c r="GQ30" s="177" t="str">
        <f t="shared" si="199"/>
        <v/>
      </c>
      <c r="GR30" s="177" t="str">
        <f t="shared" si="200"/>
        <v/>
      </c>
      <c r="GS30" s="177" t="str">
        <f t="shared" si="201"/>
        <v/>
      </c>
      <c r="GT30" s="177" t="str">
        <f t="shared" si="202"/>
        <v/>
      </c>
      <c r="GU30" s="177" t="str">
        <f t="shared" si="203"/>
        <v/>
      </c>
      <c r="GV30" s="177" t="str">
        <f t="shared" si="204"/>
        <v/>
      </c>
      <c r="GW30" s="177" t="str">
        <f t="shared" si="205"/>
        <v/>
      </c>
      <c r="GX30" s="177" t="str">
        <f t="shared" si="206"/>
        <v/>
      </c>
      <c r="GY30" s="177" t="str">
        <f t="shared" si="207"/>
        <v/>
      </c>
      <c r="GZ30" s="177" t="str">
        <f t="shared" si="208"/>
        <v/>
      </c>
      <c r="HA30" s="177" t="str">
        <f t="shared" si="209"/>
        <v/>
      </c>
      <c r="HB30" s="177" t="str">
        <f t="shared" si="210"/>
        <v/>
      </c>
      <c r="HC30" s="177" t="str">
        <f t="shared" si="211"/>
        <v/>
      </c>
      <c r="HD30" s="177" t="str">
        <f t="shared" si="212"/>
        <v/>
      </c>
      <c r="HE30" s="177" t="str">
        <f t="shared" si="213"/>
        <v/>
      </c>
      <c r="HF30" s="177" t="str">
        <f t="shared" si="214"/>
        <v/>
      </c>
      <c r="HG30" s="177" t="str">
        <f t="shared" si="215"/>
        <v/>
      </c>
      <c r="HH30" s="177" t="str">
        <f t="shared" si="216"/>
        <v/>
      </c>
      <c r="HI30" s="177" t="str">
        <f t="shared" si="217"/>
        <v/>
      </c>
      <c r="HJ30" s="177" t="str">
        <f t="shared" si="218"/>
        <v/>
      </c>
      <c r="HK30" s="177" t="str">
        <f t="shared" si="219"/>
        <v/>
      </c>
      <c r="HL30" s="177" t="str">
        <f t="shared" si="220"/>
        <v/>
      </c>
      <c r="HM30" s="177" t="str">
        <f t="shared" si="221"/>
        <v/>
      </c>
      <c r="HN30" s="177" t="str">
        <f t="shared" si="222"/>
        <v/>
      </c>
      <c r="HO30" s="177" t="str">
        <f t="shared" si="223"/>
        <v/>
      </c>
      <c r="HP30" s="177" t="str">
        <f t="shared" si="224"/>
        <v/>
      </c>
      <c r="HQ30" s="177" t="str">
        <f t="shared" si="225"/>
        <v/>
      </c>
      <c r="HR30" s="177" t="str">
        <f t="shared" si="226"/>
        <v/>
      </c>
      <c r="HS30" s="177" t="str">
        <f t="shared" si="227"/>
        <v/>
      </c>
      <c r="HT30" s="177" t="str">
        <f t="shared" si="34"/>
        <v/>
      </c>
      <c r="HU30" s="177" t="str">
        <f t="shared" si="255"/>
        <v/>
      </c>
      <c r="HV30" s="177" t="str">
        <f t="shared" si="256"/>
        <v/>
      </c>
      <c r="HW30" s="177" t="str">
        <f t="shared" si="257"/>
        <v/>
      </c>
      <c r="HX30" s="177" t="str">
        <f t="shared" si="258"/>
        <v/>
      </c>
      <c r="HY30" s="177" t="str">
        <f t="shared" si="259"/>
        <v/>
      </c>
      <c r="HZ30" s="177" t="str">
        <f t="shared" si="260"/>
        <v/>
      </c>
      <c r="IA30" s="192" t="str">
        <f t="shared" si="29"/>
        <v/>
      </c>
      <c r="IB30" s="193" t="e">
        <f t="shared" si="10"/>
        <v>#N/A</v>
      </c>
      <c r="IC30" s="193" t="e">
        <f t="shared" si="277"/>
        <v>#N/A</v>
      </c>
      <c r="ID30" s="193" t="e">
        <f t="shared" si="277"/>
        <v>#N/A</v>
      </c>
      <c r="IE30" s="193" t="e">
        <f t="shared" si="277"/>
        <v>#N/A</v>
      </c>
      <c r="IF30" s="193" t="e">
        <f t="shared" si="249"/>
        <v>#N/A</v>
      </c>
      <c r="IG30" s="193" t="e">
        <f t="shared" si="249"/>
        <v>#N/A</v>
      </c>
      <c r="IH30" s="193" t="e">
        <f t="shared" si="249"/>
        <v>#N/A</v>
      </c>
      <c r="II30" s="193" t="e">
        <f t="shared" si="249"/>
        <v>#N/A</v>
      </c>
      <c r="IJ30" s="193" t="e">
        <f t="shared" si="249"/>
        <v>#N/A</v>
      </c>
      <c r="IK30" s="193" t="e">
        <f t="shared" si="249"/>
        <v>#N/A</v>
      </c>
      <c r="IL30" s="193" t="e">
        <f t="shared" si="249"/>
        <v>#N/A</v>
      </c>
      <c r="IM30" s="193" t="e">
        <f t="shared" si="249"/>
        <v>#N/A</v>
      </c>
      <c r="IN30" s="193" t="e">
        <f t="shared" si="249"/>
        <v>#N/A</v>
      </c>
      <c r="IO30" s="193" t="e">
        <f t="shared" si="249"/>
        <v>#N/A</v>
      </c>
      <c r="IP30" s="193" t="e">
        <f t="shared" si="249"/>
        <v>#N/A</v>
      </c>
      <c r="IQ30" s="193" t="e">
        <f t="shared" si="249"/>
        <v>#N/A</v>
      </c>
      <c r="IR30" s="193" t="e">
        <f t="shared" si="249"/>
        <v>#N/A</v>
      </c>
      <c r="IS30" s="193" t="e">
        <f t="shared" si="249"/>
        <v>#N/A</v>
      </c>
      <c r="IT30" s="193" t="e">
        <f t="shared" si="249"/>
        <v>#N/A</v>
      </c>
      <c r="IU30" s="193" t="e">
        <f t="shared" si="267"/>
        <v>#N/A</v>
      </c>
      <c r="IV30" s="193" t="e">
        <f t="shared" si="267"/>
        <v>#N/A</v>
      </c>
      <c r="IW30" s="193" t="e">
        <f t="shared" si="267"/>
        <v>#N/A</v>
      </c>
      <c r="IX30" s="193" t="e">
        <f t="shared" si="267"/>
        <v>#N/A</v>
      </c>
      <c r="IY30" s="193" t="e">
        <f t="shared" si="267"/>
        <v>#N/A</v>
      </c>
      <c r="IZ30" s="193" t="e">
        <f t="shared" si="267"/>
        <v>#N/A</v>
      </c>
      <c r="JA30" s="193" t="e">
        <f t="shared" si="267"/>
        <v>#N/A</v>
      </c>
      <c r="JB30" s="193" t="e">
        <f t="shared" si="267"/>
        <v>#N/A</v>
      </c>
      <c r="JC30" s="193" t="e">
        <f t="shared" si="267"/>
        <v>#N/A</v>
      </c>
      <c r="JD30" s="193" t="e">
        <f t="shared" si="267"/>
        <v>#N/A</v>
      </c>
      <c r="JE30" s="193" t="e">
        <f t="shared" si="267"/>
        <v>#N/A</v>
      </c>
      <c r="JF30" s="193" t="e">
        <f t="shared" si="267"/>
        <v>#N/A</v>
      </c>
      <c r="JG30" s="193" t="e">
        <f t="shared" si="267"/>
        <v>#N/A</v>
      </c>
      <c r="JH30" s="193" t="e">
        <f t="shared" si="267"/>
        <v>#N/A</v>
      </c>
      <c r="JI30" s="193" t="e">
        <f t="shared" si="267"/>
        <v>#N/A</v>
      </c>
      <c r="JJ30" s="193" t="e">
        <f t="shared" ref="JJ30:JX45" si="281">IF(ISNONTEXT($Q30),IF($G30="R",_xlfn.BETA.DIST(BQ30,$M30,$N30,FALSE,$B30,$D30),_xlfn.BETA.DIST(BQ30,$N30,$M30,FALSE,$B30,$D30)),NA())</f>
        <v>#N/A</v>
      </c>
      <c r="JK30" s="193" t="e">
        <f t="shared" si="281"/>
        <v>#N/A</v>
      </c>
      <c r="JL30" s="193" t="e">
        <f t="shared" si="281"/>
        <v>#N/A</v>
      </c>
      <c r="JM30" s="193" t="e">
        <f t="shared" si="281"/>
        <v>#N/A</v>
      </c>
      <c r="JN30" s="193" t="e">
        <f t="shared" si="281"/>
        <v>#N/A</v>
      </c>
      <c r="JO30" s="193" t="e">
        <f t="shared" si="281"/>
        <v>#N/A</v>
      </c>
      <c r="JP30" s="193" t="e">
        <f t="shared" si="281"/>
        <v>#N/A</v>
      </c>
      <c r="JQ30" s="193" t="e">
        <f t="shared" si="281"/>
        <v>#N/A</v>
      </c>
      <c r="JR30" s="193" t="e">
        <f t="shared" si="281"/>
        <v>#N/A</v>
      </c>
      <c r="JS30" s="193" t="e">
        <f t="shared" si="281"/>
        <v>#N/A</v>
      </c>
      <c r="JT30" s="193" t="e">
        <f t="shared" si="281"/>
        <v>#N/A</v>
      </c>
      <c r="JU30" s="193" t="e">
        <f t="shared" si="281"/>
        <v>#N/A</v>
      </c>
      <c r="JV30" s="193" t="e">
        <f t="shared" si="281"/>
        <v>#N/A</v>
      </c>
      <c r="JW30" s="193" t="e">
        <f t="shared" si="281"/>
        <v>#N/A</v>
      </c>
      <c r="JX30" s="193" t="e">
        <f t="shared" si="281"/>
        <v>#N/A</v>
      </c>
      <c r="JY30" s="193" t="e">
        <f t="shared" si="263"/>
        <v>#N/A</v>
      </c>
      <c r="JZ30" s="193" t="e">
        <f t="shared" si="263"/>
        <v>#N/A</v>
      </c>
      <c r="KA30" s="193" t="e">
        <f t="shared" si="263"/>
        <v>#N/A</v>
      </c>
      <c r="KB30" s="193" t="e">
        <f t="shared" si="263"/>
        <v>#N/A</v>
      </c>
      <c r="KC30" s="193" t="e">
        <f t="shared" si="263"/>
        <v>#N/A</v>
      </c>
      <c r="KD30" s="193" t="e">
        <f t="shared" si="263"/>
        <v>#N/A</v>
      </c>
      <c r="KE30" s="193" t="e">
        <f t="shared" si="263"/>
        <v>#N/A</v>
      </c>
      <c r="KF30" s="193" t="e">
        <f t="shared" si="263"/>
        <v>#N/A</v>
      </c>
      <c r="KG30" s="193" t="e">
        <f t="shared" si="263"/>
        <v>#N/A</v>
      </c>
      <c r="KH30" s="193" t="e">
        <f t="shared" si="263"/>
        <v>#N/A</v>
      </c>
      <c r="KI30" s="193" t="e">
        <f t="shared" si="263"/>
        <v>#N/A</v>
      </c>
      <c r="KJ30" s="193" t="e">
        <f t="shared" si="263"/>
        <v>#N/A</v>
      </c>
      <c r="KK30" s="193" t="e">
        <f t="shared" si="263"/>
        <v>#N/A</v>
      </c>
      <c r="KL30" s="193" t="e">
        <f t="shared" si="263"/>
        <v>#N/A</v>
      </c>
      <c r="KM30" s="193" t="e">
        <f t="shared" si="263"/>
        <v>#N/A</v>
      </c>
      <c r="KN30" s="193" t="e">
        <f t="shared" si="35"/>
        <v>#N/A</v>
      </c>
      <c r="KO30" s="193" t="e">
        <f t="shared" si="278"/>
        <v>#N/A</v>
      </c>
      <c r="KP30" s="193" t="e">
        <f t="shared" si="278"/>
        <v>#N/A</v>
      </c>
      <c r="KQ30" s="193" t="e">
        <f t="shared" si="278"/>
        <v>#N/A</v>
      </c>
      <c r="KR30" s="193" t="e">
        <f t="shared" si="250"/>
        <v>#N/A</v>
      </c>
      <c r="KS30" s="193" t="e">
        <f t="shared" si="250"/>
        <v>#N/A</v>
      </c>
      <c r="KT30" s="193" t="e">
        <f t="shared" si="250"/>
        <v>#N/A</v>
      </c>
      <c r="KU30" s="193" t="e">
        <f t="shared" si="250"/>
        <v>#N/A</v>
      </c>
      <c r="KV30" s="193" t="e">
        <f t="shared" si="250"/>
        <v>#N/A</v>
      </c>
      <c r="KW30" s="193" t="e">
        <f t="shared" si="250"/>
        <v>#N/A</v>
      </c>
      <c r="KX30" s="193" t="e">
        <f t="shared" si="250"/>
        <v>#N/A</v>
      </c>
      <c r="KY30" s="193" t="e">
        <f t="shared" si="250"/>
        <v>#N/A</v>
      </c>
      <c r="KZ30" s="193" t="e">
        <f t="shared" si="250"/>
        <v>#N/A</v>
      </c>
      <c r="LA30" s="193" t="e">
        <f t="shared" si="250"/>
        <v>#N/A</v>
      </c>
      <c r="LB30" s="193" t="e">
        <f t="shared" si="250"/>
        <v>#N/A</v>
      </c>
      <c r="LC30" s="193" t="e">
        <f t="shared" si="250"/>
        <v>#N/A</v>
      </c>
      <c r="LD30" s="193" t="e">
        <f t="shared" si="250"/>
        <v>#N/A</v>
      </c>
      <c r="LE30" s="193" t="e">
        <f t="shared" si="250"/>
        <v>#N/A</v>
      </c>
      <c r="LF30" s="193" t="e">
        <f t="shared" si="250"/>
        <v>#N/A</v>
      </c>
      <c r="LG30" s="193" t="e">
        <f t="shared" si="268"/>
        <v>#N/A</v>
      </c>
      <c r="LH30" s="193" t="e">
        <f t="shared" si="268"/>
        <v>#N/A</v>
      </c>
      <c r="LI30" s="193" t="e">
        <f t="shared" si="268"/>
        <v>#N/A</v>
      </c>
      <c r="LJ30" s="193" t="e">
        <f t="shared" si="268"/>
        <v>#N/A</v>
      </c>
      <c r="LK30" s="193" t="e">
        <f t="shared" si="268"/>
        <v>#N/A</v>
      </c>
      <c r="LL30" s="193" t="e">
        <f t="shared" si="268"/>
        <v>#N/A</v>
      </c>
      <c r="LM30" s="193" t="e">
        <f t="shared" si="268"/>
        <v>#N/A</v>
      </c>
      <c r="LN30" s="193" t="e">
        <f t="shared" si="268"/>
        <v>#N/A</v>
      </c>
      <c r="LO30" s="193" t="e">
        <f t="shared" si="268"/>
        <v>#N/A</v>
      </c>
      <c r="LP30" s="193" t="e">
        <f t="shared" si="268"/>
        <v>#N/A</v>
      </c>
      <c r="LQ30" s="193" t="e">
        <f t="shared" si="268"/>
        <v>#N/A</v>
      </c>
      <c r="LR30" s="193" t="e">
        <f t="shared" si="268"/>
        <v>#N/A</v>
      </c>
      <c r="LS30" s="193" t="e">
        <f t="shared" si="268"/>
        <v>#N/A</v>
      </c>
      <c r="LT30" s="193" t="e">
        <f t="shared" si="268"/>
        <v>#N/A</v>
      </c>
      <c r="LU30" s="193" t="e">
        <f t="shared" si="268"/>
        <v>#N/A</v>
      </c>
      <c r="LV30" s="193" t="e">
        <f t="shared" ref="LV30:MJ45" si="282">IF(ISNONTEXT($Q30),IF($G30="R",_xlfn.BETA.DIST(EC30,$M30,$N30,FALSE,$B30,$D30),_xlfn.BETA.DIST(EC30,$N30,$M30,FALSE,$B30,$D30)),NA())</f>
        <v>#N/A</v>
      </c>
      <c r="LW30" s="193" t="e">
        <f t="shared" si="282"/>
        <v>#N/A</v>
      </c>
      <c r="LX30" s="193" t="e">
        <f t="shared" si="282"/>
        <v>#N/A</v>
      </c>
      <c r="LY30" s="193" t="e">
        <f t="shared" si="282"/>
        <v>#N/A</v>
      </c>
      <c r="LZ30" s="193" t="e">
        <f t="shared" si="282"/>
        <v>#N/A</v>
      </c>
      <c r="MA30" s="193" t="e">
        <f t="shared" si="282"/>
        <v>#N/A</v>
      </c>
      <c r="MB30" s="193" t="e">
        <f t="shared" si="282"/>
        <v>#N/A</v>
      </c>
      <c r="MC30" s="193" t="e">
        <f t="shared" si="282"/>
        <v>#N/A</v>
      </c>
      <c r="MD30" s="193" t="e">
        <f t="shared" si="282"/>
        <v>#N/A</v>
      </c>
      <c r="ME30" s="193" t="e">
        <f t="shared" si="282"/>
        <v>#N/A</v>
      </c>
      <c r="MF30" s="193" t="e">
        <f t="shared" si="282"/>
        <v>#N/A</v>
      </c>
      <c r="MG30" s="193" t="e">
        <f t="shared" si="282"/>
        <v>#N/A</v>
      </c>
      <c r="MH30" s="193" t="e">
        <f t="shared" si="282"/>
        <v>#N/A</v>
      </c>
      <c r="MI30" s="193" t="e">
        <f t="shared" si="282"/>
        <v>#N/A</v>
      </c>
      <c r="MJ30" s="193" t="e">
        <f t="shared" si="282"/>
        <v>#N/A</v>
      </c>
      <c r="MK30" s="193" t="e">
        <f t="shared" si="264"/>
        <v>#N/A</v>
      </c>
      <c r="ML30" s="193" t="e">
        <f t="shared" si="264"/>
        <v>#N/A</v>
      </c>
      <c r="MM30" s="193" t="e">
        <f t="shared" si="264"/>
        <v>#N/A</v>
      </c>
      <c r="MN30" s="193" t="e">
        <f t="shared" si="264"/>
        <v>#N/A</v>
      </c>
      <c r="MO30" s="193" t="e">
        <f t="shared" si="264"/>
        <v>#N/A</v>
      </c>
      <c r="MP30" s="193" t="e">
        <f t="shared" si="264"/>
        <v>#N/A</v>
      </c>
      <c r="MQ30" s="193" t="e">
        <f t="shared" si="264"/>
        <v>#N/A</v>
      </c>
      <c r="MR30" s="193" t="e">
        <f t="shared" si="264"/>
        <v>#N/A</v>
      </c>
      <c r="MS30" s="193" t="e">
        <f t="shared" si="264"/>
        <v>#N/A</v>
      </c>
      <c r="MT30" s="193" t="e">
        <f t="shared" si="264"/>
        <v>#N/A</v>
      </c>
      <c r="MU30" s="193" t="e">
        <f t="shared" si="264"/>
        <v>#N/A</v>
      </c>
      <c r="MV30" s="193" t="e">
        <f t="shared" si="264"/>
        <v>#N/A</v>
      </c>
      <c r="MW30" s="193" t="e">
        <f t="shared" si="264"/>
        <v>#N/A</v>
      </c>
      <c r="MX30" s="193" t="e">
        <f t="shared" si="264"/>
        <v>#N/A</v>
      </c>
      <c r="MY30" s="193" t="e">
        <f t="shared" si="264"/>
        <v>#N/A</v>
      </c>
      <c r="MZ30" s="193" t="e">
        <f t="shared" si="36"/>
        <v>#N/A</v>
      </c>
      <c r="NA30" s="193" t="e">
        <f t="shared" si="279"/>
        <v>#N/A</v>
      </c>
      <c r="NB30" s="193" t="e">
        <f t="shared" si="279"/>
        <v>#N/A</v>
      </c>
      <c r="NC30" s="193" t="e">
        <f t="shared" si="279"/>
        <v>#N/A</v>
      </c>
      <c r="ND30" s="193" t="e">
        <f t="shared" si="251"/>
        <v>#N/A</v>
      </c>
      <c r="NE30" s="193" t="e">
        <f t="shared" si="251"/>
        <v>#N/A</v>
      </c>
      <c r="NF30" s="193" t="e">
        <f t="shared" si="251"/>
        <v>#N/A</v>
      </c>
      <c r="NG30" s="193" t="e">
        <f t="shared" si="251"/>
        <v>#N/A</v>
      </c>
      <c r="NH30" s="193" t="e">
        <f t="shared" si="251"/>
        <v>#N/A</v>
      </c>
      <c r="NI30" s="193" t="e">
        <f t="shared" si="251"/>
        <v>#N/A</v>
      </c>
      <c r="NJ30" s="193" t="e">
        <f t="shared" si="251"/>
        <v>#N/A</v>
      </c>
      <c r="NK30" s="193" t="e">
        <f t="shared" si="251"/>
        <v>#N/A</v>
      </c>
      <c r="NL30" s="193" t="e">
        <f t="shared" si="251"/>
        <v>#N/A</v>
      </c>
      <c r="NM30" s="193" t="e">
        <f t="shared" si="251"/>
        <v>#N/A</v>
      </c>
      <c r="NN30" s="193" t="e">
        <f t="shared" si="251"/>
        <v>#N/A</v>
      </c>
      <c r="NO30" s="193" t="e">
        <f t="shared" si="251"/>
        <v>#N/A</v>
      </c>
      <c r="NP30" s="193" t="e">
        <f t="shared" si="251"/>
        <v>#N/A</v>
      </c>
      <c r="NQ30" s="193" t="e">
        <f t="shared" si="251"/>
        <v>#N/A</v>
      </c>
      <c r="NR30" s="193" t="e">
        <f t="shared" si="251"/>
        <v>#N/A</v>
      </c>
      <c r="NS30" s="193" t="e">
        <f t="shared" si="269"/>
        <v>#N/A</v>
      </c>
      <c r="NT30" s="193" t="e">
        <f t="shared" si="269"/>
        <v>#N/A</v>
      </c>
      <c r="NU30" s="193" t="e">
        <f t="shared" si="269"/>
        <v>#N/A</v>
      </c>
      <c r="NV30" s="193" t="e">
        <f t="shared" si="269"/>
        <v>#N/A</v>
      </c>
      <c r="NW30" s="193" t="e">
        <f t="shared" si="269"/>
        <v>#N/A</v>
      </c>
      <c r="NX30" s="193" t="e">
        <f t="shared" si="269"/>
        <v>#N/A</v>
      </c>
      <c r="NY30" s="193" t="e">
        <f t="shared" si="269"/>
        <v>#N/A</v>
      </c>
      <c r="NZ30" s="193" t="e">
        <f t="shared" si="269"/>
        <v>#N/A</v>
      </c>
      <c r="OA30" s="193" t="e">
        <f t="shared" si="269"/>
        <v>#N/A</v>
      </c>
      <c r="OB30" s="193" t="e">
        <f t="shared" si="269"/>
        <v>#N/A</v>
      </c>
      <c r="OC30" s="193" t="e">
        <f t="shared" si="269"/>
        <v>#N/A</v>
      </c>
      <c r="OD30" s="193" t="e">
        <f t="shared" si="269"/>
        <v>#N/A</v>
      </c>
      <c r="OE30" s="193" t="e">
        <f t="shared" si="269"/>
        <v>#N/A</v>
      </c>
      <c r="OF30" s="193" t="e">
        <f t="shared" si="269"/>
        <v>#N/A</v>
      </c>
      <c r="OG30" s="193" t="e">
        <f t="shared" si="269"/>
        <v>#N/A</v>
      </c>
      <c r="OH30" s="193" t="e">
        <f t="shared" ref="OH30:OV45" si="283">IF(ISNONTEXT($Q30),IF($G30="R",_xlfn.BETA.DIST(GO30,$M30,$N30,FALSE,$B30,$D30),_xlfn.BETA.DIST(GO30,$N30,$M30,FALSE,$B30,$D30)),NA())</f>
        <v>#N/A</v>
      </c>
      <c r="OI30" s="193" t="e">
        <f t="shared" si="283"/>
        <v>#N/A</v>
      </c>
      <c r="OJ30" s="193" t="e">
        <f t="shared" si="283"/>
        <v>#N/A</v>
      </c>
      <c r="OK30" s="193" t="e">
        <f t="shared" si="283"/>
        <v>#N/A</v>
      </c>
      <c r="OL30" s="193" t="e">
        <f t="shared" si="283"/>
        <v>#N/A</v>
      </c>
      <c r="OM30" s="193" t="e">
        <f t="shared" si="283"/>
        <v>#N/A</v>
      </c>
      <c r="ON30" s="193" t="e">
        <f t="shared" si="283"/>
        <v>#N/A</v>
      </c>
      <c r="OO30" s="193" t="e">
        <f t="shared" si="283"/>
        <v>#N/A</v>
      </c>
      <c r="OP30" s="193" t="e">
        <f t="shared" si="283"/>
        <v>#N/A</v>
      </c>
      <c r="OQ30" s="193" t="e">
        <f t="shared" si="283"/>
        <v>#N/A</v>
      </c>
      <c r="OR30" s="193" t="e">
        <f t="shared" si="283"/>
        <v>#N/A</v>
      </c>
      <c r="OS30" s="193" t="e">
        <f t="shared" si="283"/>
        <v>#N/A</v>
      </c>
      <c r="OT30" s="193" t="e">
        <f t="shared" si="283"/>
        <v>#N/A</v>
      </c>
      <c r="OU30" s="193" t="e">
        <f t="shared" si="283"/>
        <v>#N/A</v>
      </c>
      <c r="OV30" s="193" t="e">
        <f t="shared" si="283"/>
        <v>#N/A</v>
      </c>
      <c r="OW30" s="193" t="e">
        <f t="shared" si="265"/>
        <v>#N/A</v>
      </c>
      <c r="OX30" s="193" t="e">
        <f t="shared" si="265"/>
        <v>#N/A</v>
      </c>
      <c r="OY30" s="193" t="e">
        <f t="shared" si="265"/>
        <v>#N/A</v>
      </c>
      <c r="OZ30" s="193" t="e">
        <f t="shared" si="265"/>
        <v>#N/A</v>
      </c>
      <c r="PA30" s="193" t="e">
        <f t="shared" si="265"/>
        <v>#N/A</v>
      </c>
      <c r="PB30" s="193" t="e">
        <f t="shared" si="265"/>
        <v>#N/A</v>
      </c>
      <c r="PC30" s="193" t="e">
        <f t="shared" si="265"/>
        <v>#N/A</v>
      </c>
      <c r="PD30" s="193" t="e">
        <f t="shared" si="265"/>
        <v>#N/A</v>
      </c>
      <c r="PE30" s="193" t="e">
        <f t="shared" si="265"/>
        <v>#N/A</v>
      </c>
      <c r="PF30" s="193" t="e">
        <f t="shared" si="265"/>
        <v>#N/A</v>
      </c>
      <c r="PG30" s="193" t="e">
        <f t="shared" si="265"/>
        <v>#N/A</v>
      </c>
      <c r="PH30" s="193" t="e">
        <f t="shared" si="265"/>
        <v>#N/A</v>
      </c>
      <c r="PI30" s="193" t="e">
        <f t="shared" si="265"/>
        <v>#N/A</v>
      </c>
      <c r="PJ30" s="193" t="e">
        <f t="shared" si="265"/>
        <v>#N/A</v>
      </c>
      <c r="PK30" s="193" t="e">
        <f t="shared" si="265"/>
        <v>#N/A</v>
      </c>
      <c r="PL30" s="193" t="e">
        <f t="shared" si="37"/>
        <v>#N/A</v>
      </c>
      <c r="PM30" s="193" t="e">
        <f t="shared" si="261"/>
        <v>#N/A</v>
      </c>
      <c r="PN30" s="193" t="e">
        <f t="shared" si="261"/>
        <v>#N/A</v>
      </c>
      <c r="PO30" s="193" t="e">
        <f t="shared" si="261"/>
        <v>#N/A</v>
      </c>
      <c r="PP30" s="193" t="e">
        <f t="shared" si="261"/>
        <v>#N/A</v>
      </c>
      <c r="PQ30" s="193" t="e">
        <f t="shared" si="261"/>
        <v>#N/A</v>
      </c>
      <c r="PR30" s="193" t="e">
        <f t="shared" si="261"/>
        <v>#N/A</v>
      </c>
      <c r="PS30" s="193" t="e">
        <f t="shared" si="261"/>
        <v>#N/A</v>
      </c>
      <c r="PT30" s="193" t="e">
        <f t="shared" si="261"/>
        <v>#N/A</v>
      </c>
    </row>
    <row r="31" spans="1:436" hidden="1" x14ac:dyDescent="0.45">
      <c r="A31" s="20">
        <v>28</v>
      </c>
      <c r="B31" s="101" t="str">
        <f t="shared" si="15"/>
        <v/>
      </c>
      <c r="C31" s="115"/>
      <c r="D31" s="101" t="str">
        <f t="shared" si="16"/>
        <v/>
      </c>
      <c r="E31" s="110" t="str">
        <f t="shared" si="17"/>
        <v/>
      </c>
      <c r="F31" s="21" t="str">
        <f t="shared" si="18"/>
        <v/>
      </c>
      <c r="G31" s="22" t="str">
        <f t="shared" si="19"/>
        <v/>
      </c>
      <c r="H31" s="23" t="str">
        <f>IF(F31="","",IF(OR($F31&lt;Skew!$B$3,$F31=Skew!$B$3),IF($F31&gt;Skew!$C$3,Skew!$A$3,IF($F31&gt;Skew!$C$4,Skew!$A$4,IF($F31&gt;Skew!$C$5,Skew!$A$5,IF($F31&gt;Skew!$C$6,Skew!$A$6,IF($F31&gt;Skew!$C$7,Skew!$A$7,IF($F31&gt;Skew!$C$8,Skew!$A$8,IF($F31&gt;Skew!$C$9,Skew!$A$9,IF($F31&gt;Skew!$C$10,Skew!$A$10,IF($F31&gt;Skew!$C$11,Skew!$A$11,IF($F31&gt;Skew!$C$12,Skew!$A$12,IF($F31&gt;Skew!$C$13,Skew!$A$13,IF($F31&gt;Skew!$C$14,Skew!$A$14,IF($F31&gt;Skew!$C$15,Skew!$A$15,IF($F31&gt;Skew!$C$16,Skew!$A$16,Skew!$A$17)
)))))))))))))))</f>
        <v/>
      </c>
      <c r="I31" s="22" t="str">
        <f>IF(F31="","",MATCH(H31,Skew!$A$3:$A$17,0))</f>
        <v/>
      </c>
      <c r="J31" s="22" t="str">
        <f t="shared" si="20"/>
        <v/>
      </c>
      <c r="K31" s="24"/>
      <c r="L31" s="22" t="str">
        <f>IF(OR(F31="",K31=""),"",MATCH(K31,Confidence!$A$3:$A$12,0))</f>
        <v/>
      </c>
      <c r="M31" s="25" t="str">
        <f t="shared" si="21"/>
        <v/>
      </c>
      <c r="N31" s="25" t="str">
        <f t="shared" si="22"/>
        <v/>
      </c>
      <c r="O31" s="22"/>
      <c r="P31" s="102" t="str">
        <f t="shared" si="23"/>
        <v/>
      </c>
      <c r="Q31" s="102" t="str">
        <f t="shared" si="24"/>
        <v/>
      </c>
      <c r="R31" s="37" t="str">
        <f t="shared" si="25"/>
        <v/>
      </c>
      <c r="S31" s="115"/>
      <c r="T31" s="204" t="str">
        <f>IF(AND(B31&gt;0,C31&gt;0,D31&gt;0,M31&gt;0,N31&gt;0,S31&gt;0,NOT(K31="")),ABS(VLOOKUP($S$1,VLookups!$A$30:$B$31,2,FALSE)-_xlfn.BETA.DIST(S31,IF(G31="L",N31,M31),IF(G31="L",M31,N31),TRUE,B31,D31)),"")</f>
        <v/>
      </c>
      <c r="U31" s="112" t="str">
        <f>IF(OR($M31="",$N31=""),"",_xlfn.BETA.INV(ABS(VLOOKUP($S$1,VLookups!$A$30:$B$31,2,FALSE)-U$3),IF($G31="L",$N31,$M31),IF($G31="L",$M31,$N31),$B31,$D31))</f>
        <v/>
      </c>
      <c r="V31" s="113" t="str">
        <f>IF(OR($M31="",$N31=""),"",_xlfn.BETA.INV(ABS(VLOOKUP($S$1,VLookups!$A$30:$B$31,2,FALSE)-V$3),IF($G31="L",$N31,$M31),IF($G31="L",$M31,$N31),$B31,$D31))</f>
        <v/>
      </c>
      <c r="W31" s="112" t="str">
        <f>IF(OR($M31="",$N31=""),"",_xlfn.BETA.INV(ABS(VLOOKUP($S$1,VLookups!$A$30:$B$31,2,FALSE)-W$3),IF($G31="L",$N31,$M31),IF($G31="L",$M31,$N31),$B31,$D31))</f>
        <v/>
      </c>
      <c r="X31" s="113" t="str">
        <f>IF(OR($M31="",$N31=""),"",_xlfn.BETA.INV(ABS(VLOOKUP($S$1,VLookups!$A$30:$B$31,2,FALSE)-X$3),IF($G31="L",$N31,$M31),IF($G31="L",$M31,$N31),$B31,$D31))</f>
        <v/>
      </c>
      <c r="Y31" s="112" t="str">
        <f>IF(OR($M31="",$N31=""),"",_xlfn.BETA.INV(ABS(VLOOKUP($S$1,VLookups!$A$30:$B$31,2,FALSE)-Y$3),IF($G31="L",$N31,$M31),IF($G31="L",$M31,$N31),$B31,$D31))</f>
        <v/>
      </c>
      <c r="Z31" s="113" t="str">
        <f>IF(OR($M31="",$N31=""),"",_xlfn.BETA.INV(ABS(VLOOKUP($S$1,VLookups!$A$30:$B$31,2,FALSE)-Z$3),IF($G31="L",$N31,$M31),IF($G31="L",$M31,$N31),$B31,$D31))</f>
        <v/>
      </c>
      <c r="AA31" s="112" t="str">
        <f>IF(OR($M31="",$N31=""),"",_xlfn.BETA.INV(ABS(VLOOKUP($S$1,VLookups!$A$30:$B$31,2,FALSE)-AA$3),IF($G31="L",$N31,$M31),IF($G31="L",$M31,$N31),$B31,$D31))</f>
        <v/>
      </c>
      <c r="AB31" s="113" t="str">
        <f>IF(OR($M31="",$N31=""),"",_xlfn.BETA.INV(ABS(VLOOKUP($S$1,VLookups!$A$30:$B$31,2,FALSE)-AB$3),IF($G31="L",$N31,$M31),IF($G31="L",$M31,$N31),$B31,$D31))</f>
        <v/>
      </c>
      <c r="AC31" s="112" t="str">
        <f>IF(OR($M31="",$N31=""),"",_xlfn.BETA.INV(ABS(VLOOKUP($S$1,VLookups!$A$30:$B$31,2,FALSE)-AC$3),IF($G31="L",$N31,$M31),IF($G31="L",$M31,$N31),$B31,$D31))</f>
        <v/>
      </c>
      <c r="AD31" s="113" t="str">
        <f>IF(OR($M31="",$N31=""),"",_xlfn.BETA.INV(ABS(VLOOKUP($S$1,VLookups!$A$30:$B$31,2,FALSE)-AD$3),IF($G31="L",$N31,$M31),IF($G31="L",$M31,$N31),$B31,$D31))</f>
        <v/>
      </c>
      <c r="AE31" s="112" t="str">
        <f>IF(OR($M31="",$N31=""),"",_xlfn.BETA.INV(ABS(VLOOKUP($S$1,VLookups!$A$30:$B$31,2,FALSE)-AE$3),IF($G31="L",$N31,$M31),IF($G31="L",$M31,$N31),$B31,$D31))</f>
        <v/>
      </c>
      <c r="AF31" s="113" t="str">
        <f>IF(OR($M31="",$N31=""),"",_xlfn.BETA.INV(ABS(VLOOKUP($S$1,VLookups!$A$30:$B$31,2,FALSE)-AF$3),IF($G31="L",$N31,$M31),IF($G31="L",$M31,$N31),$B31,$D31))</f>
        <v/>
      </c>
      <c r="AG31" s="15"/>
      <c r="AH31" s="194" t="str">
        <f t="shared" si="26"/>
        <v/>
      </c>
      <c r="AI31" s="192" t="str">
        <f t="shared" si="27"/>
        <v/>
      </c>
      <c r="AJ31" s="177" t="str">
        <f t="shared" ref="AJ31" si="284">IF(ISNONTEXT($AH31),AI31+$AH31,"")</f>
        <v/>
      </c>
      <c r="AK31" s="177" t="str">
        <f t="shared" si="39"/>
        <v/>
      </c>
      <c r="AL31" s="177" t="str">
        <f t="shared" si="40"/>
        <v/>
      </c>
      <c r="AM31" s="177" t="str">
        <f t="shared" si="41"/>
        <v/>
      </c>
      <c r="AN31" s="177" t="str">
        <f t="shared" si="42"/>
        <v/>
      </c>
      <c r="AO31" s="177" t="str">
        <f t="shared" si="43"/>
        <v/>
      </c>
      <c r="AP31" s="177" t="str">
        <f t="shared" si="44"/>
        <v/>
      </c>
      <c r="AQ31" s="177" t="str">
        <f t="shared" si="45"/>
        <v/>
      </c>
      <c r="AR31" s="177" t="str">
        <f t="shared" si="46"/>
        <v/>
      </c>
      <c r="AS31" s="177" t="str">
        <f t="shared" si="47"/>
        <v/>
      </c>
      <c r="AT31" s="177" t="str">
        <f t="shared" si="48"/>
        <v/>
      </c>
      <c r="AU31" s="177" t="str">
        <f t="shared" si="49"/>
        <v/>
      </c>
      <c r="AV31" s="177" t="str">
        <f t="shared" si="50"/>
        <v/>
      </c>
      <c r="AW31" s="177" t="str">
        <f t="shared" si="51"/>
        <v/>
      </c>
      <c r="AX31" s="177" t="str">
        <f t="shared" si="52"/>
        <v/>
      </c>
      <c r="AY31" s="177" t="str">
        <f t="shared" si="53"/>
        <v/>
      </c>
      <c r="AZ31" s="177" t="str">
        <f t="shared" si="54"/>
        <v/>
      </c>
      <c r="BA31" s="177" t="str">
        <f t="shared" si="55"/>
        <v/>
      </c>
      <c r="BB31" s="177" t="str">
        <f t="shared" si="56"/>
        <v/>
      </c>
      <c r="BC31" s="177" t="str">
        <f t="shared" si="57"/>
        <v/>
      </c>
      <c r="BD31" s="177" t="str">
        <f t="shared" si="58"/>
        <v/>
      </c>
      <c r="BE31" s="177" t="str">
        <f t="shared" si="59"/>
        <v/>
      </c>
      <c r="BF31" s="177" t="str">
        <f t="shared" si="60"/>
        <v/>
      </c>
      <c r="BG31" s="177" t="str">
        <f t="shared" si="61"/>
        <v/>
      </c>
      <c r="BH31" s="177" t="str">
        <f t="shared" si="62"/>
        <v/>
      </c>
      <c r="BI31" s="177" t="str">
        <f t="shared" si="63"/>
        <v/>
      </c>
      <c r="BJ31" s="177" t="str">
        <f t="shared" si="64"/>
        <v/>
      </c>
      <c r="BK31" s="177" t="str">
        <f t="shared" si="65"/>
        <v/>
      </c>
      <c r="BL31" s="177" t="str">
        <f t="shared" si="66"/>
        <v/>
      </c>
      <c r="BM31" s="177" t="str">
        <f t="shared" si="67"/>
        <v/>
      </c>
      <c r="BN31" s="177" t="str">
        <f t="shared" si="68"/>
        <v/>
      </c>
      <c r="BO31" s="177" t="str">
        <f t="shared" si="69"/>
        <v/>
      </c>
      <c r="BP31" s="177" t="str">
        <f t="shared" si="70"/>
        <v/>
      </c>
      <c r="BQ31" s="177" t="str">
        <f t="shared" si="71"/>
        <v/>
      </c>
      <c r="BR31" s="177" t="str">
        <f t="shared" si="72"/>
        <v/>
      </c>
      <c r="BS31" s="177" t="str">
        <f t="shared" si="73"/>
        <v/>
      </c>
      <c r="BT31" s="177" t="str">
        <f t="shared" si="74"/>
        <v/>
      </c>
      <c r="BU31" s="177" t="str">
        <f t="shared" si="75"/>
        <v/>
      </c>
      <c r="BV31" s="177" t="str">
        <f t="shared" si="76"/>
        <v/>
      </c>
      <c r="BW31" s="177" t="str">
        <f t="shared" si="77"/>
        <v/>
      </c>
      <c r="BX31" s="177" t="str">
        <f t="shared" si="78"/>
        <v/>
      </c>
      <c r="BY31" s="177" t="str">
        <f t="shared" si="79"/>
        <v/>
      </c>
      <c r="BZ31" s="177" t="str">
        <f t="shared" si="80"/>
        <v/>
      </c>
      <c r="CA31" s="177" t="str">
        <f t="shared" si="81"/>
        <v/>
      </c>
      <c r="CB31" s="177" t="str">
        <f t="shared" si="82"/>
        <v/>
      </c>
      <c r="CC31" s="177" t="str">
        <f t="shared" si="83"/>
        <v/>
      </c>
      <c r="CD31" s="177" t="str">
        <f t="shared" si="84"/>
        <v/>
      </c>
      <c r="CE31" s="177" t="str">
        <f t="shared" si="85"/>
        <v/>
      </c>
      <c r="CF31" s="177" t="str">
        <f t="shared" si="86"/>
        <v/>
      </c>
      <c r="CG31" s="177" t="str">
        <f t="shared" si="87"/>
        <v/>
      </c>
      <c r="CH31" s="177" t="str">
        <f t="shared" si="88"/>
        <v/>
      </c>
      <c r="CI31" s="177" t="str">
        <f t="shared" si="89"/>
        <v/>
      </c>
      <c r="CJ31" s="177" t="str">
        <f t="shared" si="90"/>
        <v/>
      </c>
      <c r="CK31" s="177" t="str">
        <f t="shared" si="91"/>
        <v/>
      </c>
      <c r="CL31" s="177" t="str">
        <f t="shared" si="92"/>
        <v/>
      </c>
      <c r="CM31" s="177" t="str">
        <f t="shared" si="93"/>
        <v/>
      </c>
      <c r="CN31" s="177" t="str">
        <f t="shared" si="94"/>
        <v/>
      </c>
      <c r="CO31" s="177" t="str">
        <f t="shared" si="95"/>
        <v/>
      </c>
      <c r="CP31" s="177" t="str">
        <f t="shared" si="96"/>
        <v/>
      </c>
      <c r="CQ31" s="177" t="str">
        <f t="shared" si="97"/>
        <v/>
      </c>
      <c r="CR31" s="177" t="str">
        <f t="shared" si="98"/>
        <v/>
      </c>
      <c r="CS31" s="177" t="str">
        <f t="shared" si="99"/>
        <v/>
      </c>
      <c r="CT31" s="177" t="str">
        <f t="shared" si="100"/>
        <v/>
      </c>
      <c r="CU31" s="177" t="str">
        <f t="shared" si="101"/>
        <v/>
      </c>
      <c r="CV31" s="177" t="str">
        <f t="shared" si="32"/>
        <v/>
      </c>
      <c r="CW31" s="177" t="str">
        <f t="shared" si="102"/>
        <v/>
      </c>
      <c r="CX31" s="177" t="str">
        <f t="shared" si="103"/>
        <v/>
      </c>
      <c r="CY31" s="177" t="str">
        <f t="shared" si="104"/>
        <v/>
      </c>
      <c r="CZ31" s="177" t="str">
        <f t="shared" si="105"/>
        <v/>
      </c>
      <c r="DA31" s="177" t="str">
        <f t="shared" si="106"/>
        <v/>
      </c>
      <c r="DB31" s="177" t="str">
        <f t="shared" si="107"/>
        <v/>
      </c>
      <c r="DC31" s="177" t="str">
        <f t="shared" si="108"/>
        <v/>
      </c>
      <c r="DD31" s="177" t="str">
        <f t="shared" si="109"/>
        <v/>
      </c>
      <c r="DE31" s="177" t="str">
        <f t="shared" si="110"/>
        <v/>
      </c>
      <c r="DF31" s="177" t="str">
        <f t="shared" si="111"/>
        <v/>
      </c>
      <c r="DG31" s="177" t="str">
        <f t="shared" si="112"/>
        <v/>
      </c>
      <c r="DH31" s="177" t="str">
        <f t="shared" si="113"/>
        <v/>
      </c>
      <c r="DI31" s="177" t="str">
        <f t="shared" si="114"/>
        <v/>
      </c>
      <c r="DJ31" s="177" t="str">
        <f t="shared" si="115"/>
        <v/>
      </c>
      <c r="DK31" s="177" t="str">
        <f t="shared" si="116"/>
        <v/>
      </c>
      <c r="DL31" s="177" t="str">
        <f t="shared" si="117"/>
        <v/>
      </c>
      <c r="DM31" s="177" t="str">
        <f t="shared" si="118"/>
        <v/>
      </c>
      <c r="DN31" s="177" t="str">
        <f t="shared" si="119"/>
        <v/>
      </c>
      <c r="DO31" s="177" t="str">
        <f t="shared" si="120"/>
        <v/>
      </c>
      <c r="DP31" s="177" t="str">
        <f t="shared" si="121"/>
        <v/>
      </c>
      <c r="DQ31" s="177" t="str">
        <f t="shared" si="122"/>
        <v/>
      </c>
      <c r="DR31" s="177" t="str">
        <f t="shared" si="123"/>
        <v/>
      </c>
      <c r="DS31" s="177" t="str">
        <f t="shared" si="124"/>
        <v/>
      </c>
      <c r="DT31" s="177" t="str">
        <f t="shared" si="125"/>
        <v/>
      </c>
      <c r="DU31" s="177" t="str">
        <f t="shared" si="126"/>
        <v/>
      </c>
      <c r="DV31" s="177" t="str">
        <f t="shared" si="127"/>
        <v/>
      </c>
      <c r="DW31" s="177" t="str">
        <f t="shared" si="128"/>
        <v/>
      </c>
      <c r="DX31" s="177" t="str">
        <f t="shared" si="129"/>
        <v/>
      </c>
      <c r="DY31" s="177" t="str">
        <f t="shared" si="130"/>
        <v/>
      </c>
      <c r="DZ31" s="177" t="str">
        <f t="shared" si="131"/>
        <v/>
      </c>
      <c r="EA31" s="177" t="str">
        <f t="shared" si="132"/>
        <v/>
      </c>
      <c r="EB31" s="177" t="str">
        <f t="shared" si="133"/>
        <v/>
      </c>
      <c r="EC31" s="177" t="str">
        <f t="shared" si="134"/>
        <v/>
      </c>
      <c r="ED31" s="177" t="str">
        <f t="shared" si="135"/>
        <v/>
      </c>
      <c r="EE31" s="177" t="str">
        <f t="shared" si="136"/>
        <v/>
      </c>
      <c r="EF31" s="177" t="str">
        <f t="shared" si="137"/>
        <v/>
      </c>
      <c r="EG31" s="177" t="str">
        <f t="shared" si="138"/>
        <v/>
      </c>
      <c r="EH31" s="177" t="str">
        <f t="shared" si="139"/>
        <v/>
      </c>
      <c r="EI31" s="177" t="str">
        <f t="shared" si="140"/>
        <v/>
      </c>
      <c r="EJ31" s="177" t="str">
        <f t="shared" si="141"/>
        <v/>
      </c>
      <c r="EK31" s="177" t="str">
        <f t="shared" si="142"/>
        <v/>
      </c>
      <c r="EL31" s="177" t="str">
        <f t="shared" si="143"/>
        <v/>
      </c>
      <c r="EM31" s="177" t="str">
        <f t="shared" si="144"/>
        <v/>
      </c>
      <c r="EN31" s="177" t="str">
        <f t="shared" si="145"/>
        <v/>
      </c>
      <c r="EO31" s="177" t="str">
        <f t="shared" si="146"/>
        <v/>
      </c>
      <c r="EP31" s="177" t="str">
        <f t="shared" si="147"/>
        <v/>
      </c>
      <c r="EQ31" s="177" t="str">
        <f t="shared" si="148"/>
        <v/>
      </c>
      <c r="ER31" s="177" t="str">
        <f t="shared" si="149"/>
        <v/>
      </c>
      <c r="ES31" s="177" t="str">
        <f t="shared" si="150"/>
        <v/>
      </c>
      <c r="ET31" s="177" t="str">
        <f t="shared" si="151"/>
        <v/>
      </c>
      <c r="EU31" s="177" t="str">
        <f t="shared" si="152"/>
        <v/>
      </c>
      <c r="EV31" s="177" t="str">
        <f t="shared" si="153"/>
        <v/>
      </c>
      <c r="EW31" s="177" t="str">
        <f t="shared" si="154"/>
        <v/>
      </c>
      <c r="EX31" s="177" t="str">
        <f t="shared" si="155"/>
        <v/>
      </c>
      <c r="EY31" s="177" t="str">
        <f t="shared" si="156"/>
        <v/>
      </c>
      <c r="EZ31" s="177" t="str">
        <f t="shared" si="157"/>
        <v/>
      </c>
      <c r="FA31" s="177" t="str">
        <f t="shared" si="158"/>
        <v/>
      </c>
      <c r="FB31" s="177" t="str">
        <f t="shared" si="159"/>
        <v/>
      </c>
      <c r="FC31" s="177" t="str">
        <f t="shared" si="160"/>
        <v/>
      </c>
      <c r="FD31" s="177" t="str">
        <f t="shared" si="161"/>
        <v/>
      </c>
      <c r="FE31" s="177" t="str">
        <f t="shared" si="162"/>
        <v/>
      </c>
      <c r="FF31" s="177" t="str">
        <f t="shared" si="163"/>
        <v/>
      </c>
      <c r="FG31" s="177" t="str">
        <f t="shared" si="164"/>
        <v/>
      </c>
      <c r="FH31" s="177" t="str">
        <f t="shared" si="33"/>
        <v/>
      </c>
      <c r="FI31" s="177" t="str">
        <f t="shared" si="165"/>
        <v/>
      </c>
      <c r="FJ31" s="177" t="str">
        <f t="shared" si="166"/>
        <v/>
      </c>
      <c r="FK31" s="177" t="str">
        <f t="shared" si="167"/>
        <v/>
      </c>
      <c r="FL31" s="177" t="str">
        <f t="shared" si="168"/>
        <v/>
      </c>
      <c r="FM31" s="177" t="str">
        <f t="shared" si="169"/>
        <v/>
      </c>
      <c r="FN31" s="177" t="str">
        <f t="shared" si="170"/>
        <v/>
      </c>
      <c r="FO31" s="177" t="str">
        <f t="shared" si="171"/>
        <v/>
      </c>
      <c r="FP31" s="177" t="str">
        <f t="shared" si="172"/>
        <v/>
      </c>
      <c r="FQ31" s="177" t="str">
        <f t="shared" si="173"/>
        <v/>
      </c>
      <c r="FR31" s="177" t="str">
        <f t="shared" si="174"/>
        <v/>
      </c>
      <c r="FS31" s="177" t="str">
        <f t="shared" si="175"/>
        <v/>
      </c>
      <c r="FT31" s="177" t="str">
        <f t="shared" si="176"/>
        <v/>
      </c>
      <c r="FU31" s="177" t="str">
        <f t="shared" si="177"/>
        <v/>
      </c>
      <c r="FV31" s="177" t="str">
        <f t="shared" si="178"/>
        <v/>
      </c>
      <c r="FW31" s="177" t="str">
        <f t="shared" si="179"/>
        <v/>
      </c>
      <c r="FX31" s="177" t="str">
        <f t="shared" si="180"/>
        <v/>
      </c>
      <c r="FY31" s="177" t="str">
        <f t="shared" si="181"/>
        <v/>
      </c>
      <c r="FZ31" s="177" t="str">
        <f t="shared" si="182"/>
        <v/>
      </c>
      <c r="GA31" s="177" t="str">
        <f t="shared" si="183"/>
        <v/>
      </c>
      <c r="GB31" s="177" t="str">
        <f t="shared" si="184"/>
        <v/>
      </c>
      <c r="GC31" s="177" t="str">
        <f t="shared" si="185"/>
        <v/>
      </c>
      <c r="GD31" s="177" t="str">
        <f t="shared" si="186"/>
        <v/>
      </c>
      <c r="GE31" s="177" t="str">
        <f t="shared" si="187"/>
        <v/>
      </c>
      <c r="GF31" s="177" t="str">
        <f t="shared" si="188"/>
        <v/>
      </c>
      <c r="GG31" s="177" t="str">
        <f t="shared" si="189"/>
        <v/>
      </c>
      <c r="GH31" s="177" t="str">
        <f t="shared" si="190"/>
        <v/>
      </c>
      <c r="GI31" s="177" t="str">
        <f t="shared" si="191"/>
        <v/>
      </c>
      <c r="GJ31" s="177" t="str">
        <f t="shared" si="192"/>
        <v/>
      </c>
      <c r="GK31" s="177" t="str">
        <f t="shared" si="193"/>
        <v/>
      </c>
      <c r="GL31" s="177" t="str">
        <f t="shared" si="194"/>
        <v/>
      </c>
      <c r="GM31" s="177" t="str">
        <f t="shared" si="195"/>
        <v/>
      </c>
      <c r="GN31" s="177" t="str">
        <f t="shared" si="196"/>
        <v/>
      </c>
      <c r="GO31" s="177" t="str">
        <f t="shared" si="197"/>
        <v/>
      </c>
      <c r="GP31" s="177" t="str">
        <f t="shared" si="198"/>
        <v/>
      </c>
      <c r="GQ31" s="177" t="str">
        <f t="shared" si="199"/>
        <v/>
      </c>
      <c r="GR31" s="177" t="str">
        <f t="shared" si="200"/>
        <v/>
      </c>
      <c r="GS31" s="177" t="str">
        <f t="shared" si="201"/>
        <v/>
      </c>
      <c r="GT31" s="177" t="str">
        <f t="shared" si="202"/>
        <v/>
      </c>
      <c r="GU31" s="177" t="str">
        <f t="shared" si="203"/>
        <v/>
      </c>
      <c r="GV31" s="177" t="str">
        <f t="shared" si="204"/>
        <v/>
      </c>
      <c r="GW31" s="177" t="str">
        <f t="shared" si="205"/>
        <v/>
      </c>
      <c r="GX31" s="177" t="str">
        <f t="shared" si="206"/>
        <v/>
      </c>
      <c r="GY31" s="177" t="str">
        <f t="shared" si="207"/>
        <v/>
      </c>
      <c r="GZ31" s="177" t="str">
        <f t="shared" si="208"/>
        <v/>
      </c>
      <c r="HA31" s="177" t="str">
        <f t="shared" si="209"/>
        <v/>
      </c>
      <c r="HB31" s="177" t="str">
        <f t="shared" si="210"/>
        <v/>
      </c>
      <c r="HC31" s="177" t="str">
        <f t="shared" si="211"/>
        <v/>
      </c>
      <c r="HD31" s="177" t="str">
        <f t="shared" si="212"/>
        <v/>
      </c>
      <c r="HE31" s="177" t="str">
        <f t="shared" si="213"/>
        <v/>
      </c>
      <c r="HF31" s="177" t="str">
        <f t="shared" si="214"/>
        <v/>
      </c>
      <c r="HG31" s="177" t="str">
        <f t="shared" si="215"/>
        <v/>
      </c>
      <c r="HH31" s="177" t="str">
        <f t="shared" si="216"/>
        <v/>
      </c>
      <c r="HI31" s="177" t="str">
        <f t="shared" si="217"/>
        <v/>
      </c>
      <c r="HJ31" s="177" t="str">
        <f t="shared" si="218"/>
        <v/>
      </c>
      <c r="HK31" s="177" t="str">
        <f t="shared" si="219"/>
        <v/>
      </c>
      <c r="HL31" s="177" t="str">
        <f t="shared" si="220"/>
        <v/>
      </c>
      <c r="HM31" s="177" t="str">
        <f t="shared" si="221"/>
        <v/>
      </c>
      <c r="HN31" s="177" t="str">
        <f t="shared" si="222"/>
        <v/>
      </c>
      <c r="HO31" s="177" t="str">
        <f t="shared" si="223"/>
        <v/>
      </c>
      <c r="HP31" s="177" t="str">
        <f t="shared" si="224"/>
        <v/>
      </c>
      <c r="HQ31" s="177" t="str">
        <f t="shared" si="225"/>
        <v/>
      </c>
      <c r="HR31" s="177" t="str">
        <f t="shared" si="226"/>
        <v/>
      </c>
      <c r="HS31" s="177" t="str">
        <f t="shared" si="227"/>
        <v/>
      </c>
      <c r="HT31" s="177" t="str">
        <f t="shared" si="34"/>
        <v/>
      </c>
      <c r="HU31" s="177" t="str">
        <f t="shared" si="255"/>
        <v/>
      </c>
      <c r="HV31" s="177" t="str">
        <f t="shared" si="256"/>
        <v/>
      </c>
      <c r="HW31" s="177" t="str">
        <f t="shared" si="257"/>
        <v/>
      </c>
      <c r="HX31" s="177" t="str">
        <f t="shared" si="258"/>
        <v/>
      </c>
      <c r="HY31" s="177" t="str">
        <f t="shared" si="259"/>
        <v/>
      </c>
      <c r="HZ31" s="177" t="str">
        <f t="shared" si="260"/>
        <v/>
      </c>
      <c r="IA31" s="192" t="str">
        <f t="shared" si="29"/>
        <v/>
      </c>
      <c r="IB31" s="193" t="e">
        <f t="shared" si="10"/>
        <v>#N/A</v>
      </c>
      <c r="IC31" s="193" t="e">
        <f t="shared" si="277"/>
        <v>#N/A</v>
      </c>
      <c r="ID31" s="193" t="e">
        <f t="shared" si="277"/>
        <v>#N/A</v>
      </c>
      <c r="IE31" s="193" t="e">
        <f t="shared" si="277"/>
        <v>#N/A</v>
      </c>
      <c r="IF31" s="193" t="e">
        <f t="shared" si="249"/>
        <v>#N/A</v>
      </c>
      <c r="IG31" s="193" t="e">
        <f t="shared" si="249"/>
        <v>#N/A</v>
      </c>
      <c r="IH31" s="193" t="e">
        <f t="shared" si="249"/>
        <v>#N/A</v>
      </c>
      <c r="II31" s="193" t="e">
        <f t="shared" si="249"/>
        <v>#N/A</v>
      </c>
      <c r="IJ31" s="193" t="e">
        <f t="shared" si="249"/>
        <v>#N/A</v>
      </c>
      <c r="IK31" s="193" t="e">
        <f t="shared" si="249"/>
        <v>#N/A</v>
      </c>
      <c r="IL31" s="193" t="e">
        <f t="shared" si="249"/>
        <v>#N/A</v>
      </c>
      <c r="IM31" s="193" t="e">
        <f t="shared" si="249"/>
        <v>#N/A</v>
      </c>
      <c r="IN31" s="193" t="e">
        <f t="shared" si="249"/>
        <v>#N/A</v>
      </c>
      <c r="IO31" s="193" t="e">
        <f t="shared" si="249"/>
        <v>#N/A</v>
      </c>
      <c r="IP31" s="193" t="e">
        <f t="shared" si="249"/>
        <v>#N/A</v>
      </c>
      <c r="IQ31" s="193" t="e">
        <f t="shared" si="249"/>
        <v>#N/A</v>
      </c>
      <c r="IR31" s="193" t="e">
        <f t="shared" si="249"/>
        <v>#N/A</v>
      </c>
      <c r="IS31" s="193" t="e">
        <f t="shared" si="249"/>
        <v>#N/A</v>
      </c>
      <c r="IT31" s="193" t="e">
        <f t="shared" si="249"/>
        <v>#N/A</v>
      </c>
      <c r="IU31" s="193" t="e">
        <f t="shared" ref="IU31:JI46" si="285">IF(ISNONTEXT($Q31),IF($G31="R",_xlfn.BETA.DIST(BB31,$M31,$N31,FALSE,$B31,$D31),_xlfn.BETA.DIST(BB31,$N31,$M31,FALSE,$B31,$D31)),NA())</f>
        <v>#N/A</v>
      </c>
      <c r="IV31" s="193" t="e">
        <f t="shared" si="285"/>
        <v>#N/A</v>
      </c>
      <c r="IW31" s="193" t="e">
        <f t="shared" si="285"/>
        <v>#N/A</v>
      </c>
      <c r="IX31" s="193" t="e">
        <f t="shared" si="285"/>
        <v>#N/A</v>
      </c>
      <c r="IY31" s="193" t="e">
        <f t="shared" si="285"/>
        <v>#N/A</v>
      </c>
      <c r="IZ31" s="193" t="e">
        <f t="shared" si="285"/>
        <v>#N/A</v>
      </c>
      <c r="JA31" s="193" t="e">
        <f t="shared" si="285"/>
        <v>#N/A</v>
      </c>
      <c r="JB31" s="193" t="e">
        <f t="shared" si="285"/>
        <v>#N/A</v>
      </c>
      <c r="JC31" s="193" t="e">
        <f t="shared" si="285"/>
        <v>#N/A</v>
      </c>
      <c r="JD31" s="193" t="e">
        <f t="shared" si="285"/>
        <v>#N/A</v>
      </c>
      <c r="JE31" s="193" t="e">
        <f t="shared" si="285"/>
        <v>#N/A</v>
      </c>
      <c r="JF31" s="193" t="e">
        <f t="shared" si="285"/>
        <v>#N/A</v>
      </c>
      <c r="JG31" s="193" t="e">
        <f t="shared" si="285"/>
        <v>#N/A</v>
      </c>
      <c r="JH31" s="193" t="e">
        <f t="shared" si="285"/>
        <v>#N/A</v>
      </c>
      <c r="JI31" s="193" t="e">
        <f t="shared" si="285"/>
        <v>#N/A</v>
      </c>
      <c r="JJ31" s="193" t="e">
        <f t="shared" si="281"/>
        <v>#N/A</v>
      </c>
      <c r="JK31" s="193" t="e">
        <f t="shared" si="281"/>
        <v>#N/A</v>
      </c>
      <c r="JL31" s="193" t="e">
        <f t="shared" si="281"/>
        <v>#N/A</v>
      </c>
      <c r="JM31" s="193" t="e">
        <f t="shared" si="281"/>
        <v>#N/A</v>
      </c>
      <c r="JN31" s="193" t="e">
        <f t="shared" si="281"/>
        <v>#N/A</v>
      </c>
      <c r="JO31" s="193" t="e">
        <f t="shared" si="281"/>
        <v>#N/A</v>
      </c>
      <c r="JP31" s="193" t="e">
        <f t="shared" si="281"/>
        <v>#N/A</v>
      </c>
      <c r="JQ31" s="193" t="e">
        <f t="shared" si="281"/>
        <v>#N/A</v>
      </c>
      <c r="JR31" s="193" t="e">
        <f t="shared" si="281"/>
        <v>#N/A</v>
      </c>
      <c r="JS31" s="193" t="e">
        <f t="shared" si="281"/>
        <v>#N/A</v>
      </c>
      <c r="JT31" s="193" t="e">
        <f t="shared" si="281"/>
        <v>#N/A</v>
      </c>
      <c r="JU31" s="193" t="e">
        <f t="shared" si="281"/>
        <v>#N/A</v>
      </c>
      <c r="JV31" s="193" t="e">
        <f t="shared" si="281"/>
        <v>#N/A</v>
      </c>
      <c r="JW31" s="193" t="e">
        <f t="shared" si="281"/>
        <v>#N/A</v>
      </c>
      <c r="JX31" s="193" t="e">
        <f t="shared" si="281"/>
        <v>#N/A</v>
      </c>
      <c r="JY31" s="193" t="e">
        <f t="shared" si="263"/>
        <v>#N/A</v>
      </c>
      <c r="JZ31" s="193" t="e">
        <f t="shared" si="263"/>
        <v>#N/A</v>
      </c>
      <c r="KA31" s="193" t="e">
        <f t="shared" si="263"/>
        <v>#N/A</v>
      </c>
      <c r="KB31" s="193" t="e">
        <f t="shared" si="263"/>
        <v>#N/A</v>
      </c>
      <c r="KC31" s="193" t="e">
        <f t="shared" si="263"/>
        <v>#N/A</v>
      </c>
      <c r="KD31" s="193" t="e">
        <f t="shared" si="263"/>
        <v>#N/A</v>
      </c>
      <c r="KE31" s="193" t="e">
        <f t="shared" si="263"/>
        <v>#N/A</v>
      </c>
      <c r="KF31" s="193" t="e">
        <f t="shared" si="263"/>
        <v>#N/A</v>
      </c>
      <c r="KG31" s="193" t="e">
        <f t="shared" si="263"/>
        <v>#N/A</v>
      </c>
      <c r="KH31" s="193" t="e">
        <f t="shared" si="263"/>
        <v>#N/A</v>
      </c>
      <c r="KI31" s="193" t="e">
        <f t="shared" si="263"/>
        <v>#N/A</v>
      </c>
      <c r="KJ31" s="193" t="e">
        <f t="shared" si="263"/>
        <v>#N/A</v>
      </c>
      <c r="KK31" s="193" t="e">
        <f t="shared" si="263"/>
        <v>#N/A</v>
      </c>
      <c r="KL31" s="193" t="e">
        <f t="shared" si="263"/>
        <v>#N/A</v>
      </c>
      <c r="KM31" s="193" t="e">
        <f t="shared" si="263"/>
        <v>#N/A</v>
      </c>
      <c r="KN31" s="193" t="e">
        <f t="shared" si="35"/>
        <v>#N/A</v>
      </c>
      <c r="KO31" s="193" t="e">
        <f t="shared" si="278"/>
        <v>#N/A</v>
      </c>
      <c r="KP31" s="193" t="e">
        <f t="shared" si="278"/>
        <v>#N/A</v>
      </c>
      <c r="KQ31" s="193" t="e">
        <f t="shared" si="278"/>
        <v>#N/A</v>
      </c>
      <c r="KR31" s="193" t="e">
        <f t="shared" si="250"/>
        <v>#N/A</v>
      </c>
      <c r="KS31" s="193" t="e">
        <f t="shared" si="250"/>
        <v>#N/A</v>
      </c>
      <c r="KT31" s="193" t="e">
        <f t="shared" si="250"/>
        <v>#N/A</v>
      </c>
      <c r="KU31" s="193" t="e">
        <f t="shared" si="250"/>
        <v>#N/A</v>
      </c>
      <c r="KV31" s="193" t="e">
        <f t="shared" si="250"/>
        <v>#N/A</v>
      </c>
      <c r="KW31" s="193" t="e">
        <f t="shared" si="250"/>
        <v>#N/A</v>
      </c>
      <c r="KX31" s="193" t="e">
        <f t="shared" si="250"/>
        <v>#N/A</v>
      </c>
      <c r="KY31" s="193" t="e">
        <f t="shared" si="250"/>
        <v>#N/A</v>
      </c>
      <c r="KZ31" s="193" t="e">
        <f t="shared" si="250"/>
        <v>#N/A</v>
      </c>
      <c r="LA31" s="193" t="e">
        <f t="shared" si="250"/>
        <v>#N/A</v>
      </c>
      <c r="LB31" s="193" t="e">
        <f t="shared" si="250"/>
        <v>#N/A</v>
      </c>
      <c r="LC31" s="193" t="e">
        <f t="shared" si="250"/>
        <v>#N/A</v>
      </c>
      <c r="LD31" s="193" t="e">
        <f t="shared" si="250"/>
        <v>#N/A</v>
      </c>
      <c r="LE31" s="193" t="e">
        <f t="shared" si="250"/>
        <v>#N/A</v>
      </c>
      <c r="LF31" s="193" t="e">
        <f t="shared" si="250"/>
        <v>#N/A</v>
      </c>
      <c r="LG31" s="193" t="e">
        <f t="shared" ref="LG31:LU46" si="286">IF(ISNONTEXT($Q31),IF($G31="R",_xlfn.BETA.DIST(DN31,$M31,$N31,FALSE,$B31,$D31),_xlfn.BETA.DIST(DN31,$N31,$M31,FALSE,$B31,$D31)),NA())</f>
        <v>#N/A</v>
      </c>
      <c r="LH31" s="193" t="e">
        <f t="shared" si="286"/>
        <v>#N/A</v>
      </c>
      <c r="LI31" s="193" t="e">
        <f t="shared" si="286"/>
        <v>#N/A</v>
      </c>
      <c r="LJ31" s="193" t="e">
        <f t="shared" si="286"/>
        <v>#N/A</v>
      </c>
      <c r="LK31" s="193" t="e">
        <f t="shared" si="286"/>
        <v>#N/A</v>
      </c>
      <c r="LL31" s="193" t="e">
        <f t="shared" si="286"/>
        <v>#N/A</v>
      </c>
      <c r="LM31" s="193" t="e">
        <f t="shared" si="286"/>
        <v>#N/A</v>
      </c>
      <c r="LN31" s="193" t="e">
        <f t="shared" si="286"/>
        <v>#N/A</v>
      </c>
      <c r="LO31" s="193" t="e">
        <f t="shared" si="286"/>
        <v>#N/A</v>
      </c>
      <c r="LP31" s="193" t="e">
        <f t="shared" si="286"/>
        <v>#N/A</v>
      </c>
      <c r="LQ31" s="193" t="e">
        <f t="shared" si="286"/>
        <v>#N/A</v>
      </c>
      <c r="LR31" s="193" t="e">
        <f t="shared" si="286"/>
        <v>#N/A</v>
      </c>
      <c r="LS31" s="193" t="e">
        <f t="shared" si="286"/>
        <v>#N/A</v>
      </c>
      <c r="LT31" s="193" t="e">
        <f t="shared" si="286"/>
        <v>#N/A</v>
      </c>
      <c r="LU31" s="193" t="e">
        <f t="shared" si="286"/>
        <v>#N/A</v>
      </c>
      <c r="LV31" s="193" t="e">
        <f t="shared" si="282"/>
        <v>#N/A</v>
      </c>
      <c r="LW31" s="193" t="e">
        <f t="shared" si="282"/>
        <v>#N/A</v>
      </c>
      <c r="LX31" s="193" t="e">
        <f t="shared" si="282"/>
        <v>#N/A</v>
      </c>
      <c r="LY31" s="193" t="e">
        <f t="shared" si="282"/>
        <v>#N/A</v>
      </c>
      <c r="LZ31" s="193" t="e">
        <f t="shared" si="282"/>
        <v>#N/A</v>
      </c>
      <c r="MA31" s="193" t="e">
        <f t="shared" si="282"/>
        <v>#N/A</v>
      </c>
      <c r="MB31" s="193" t="e">
        <f t="shared" si="282"/>
        <v>#N/A</v>
      </c>
      <c r="MC31" s="193" t="e">
        <f t="shared" si="282"/>
        <v>#N/A</v>
      </c>
      <c r="MD31" s="193" t="e">
        <f t="shared" si="282"/>
        <v>#N/A</v>
      </c>
      <c r="ME31" s="193" t="e">
        <f t="shared" si="282"/>
        <v>#N/A</v>
      </c>
      <c r="MF31" s="193" t="e">
        <f t="shared" si="282"/>
        <v>#N/A</v>
      </c>
      <c r="MG31" s="193" t="e">
        <f t="shared" si="282"/>
        <v>#N/A</v>
      </c>
      <c r="MH31" s="193" t="e">
        <f t="shared" si="282"/>
        <v>#N/A</v>
      </c>
      <c r="MI31" s="193" t="e">
        <f t="shared" si="282"/>
        <v>#N/A</v>
      </c>
      <c r="MJ31" s="193" t="e">
        <f t="shared" si="282"/>
        <v>#N/A</v>
      </c>
      <c r="MK31" s="193" t="e">
        <f t="shared" si="264"/>
        <v>#N/A</v>
      </c>
      <c r="ML31" s="193" t="e">
        <f t="shared" si="264"/>
        <v>#N/A</v>
      </c>
      <c r="MM31" s="193" t="e">
        <f t="shared" si="264"/>
        <v>#N/A</v>
      </c>
      <c r="MN31" s="193" t="e">
        <f t="shared" si="264"/>
        <v>#N/A</v>
      </c>
      <c r="MO31" s="193" t="e">
        <f t="shared" si="264"/>
        <v>#N/A</v>
      </c>
      <c r="MP31" s="193" t="e">
        <f t="shared" si="264"/>
        <v>#N/A</v>
      </c>
      <c r="MQ31" s="193" t="e">
        <f t="shared" si="264"/>
        <v>#N/A</v>
      </c>
      <c r="MR31" s="193" t="e">
        <f t="shared" si="264"/>
        <v>#N/A</v>
      </c>
      <c r="MS31" s="193" t="e">
        <f t="shared" si="264"/>
        <v>#N/A</v>
      </c>
      <c r="MT31" s="193" t="e">
        <f t="shared" si="264"/>
        <v>#N/A</v>
      </c>
      <c r="MU31" s="193" t="e">
        <f t="shared" si="264"/>
        <v>#N/A</v>
      </c>
      <c r="MV31" s="193" t="e">
        <f t="shared" si="264"/>
        <v>#N/A</v>
      </c>
      <c r="MW31" s="193" t="e">
        <f t="shared" si="264"/>
        <v>#N/A</v>
      </c>
      <c r="MX31" s="193" t="e">
        <f t="shared" si="264"/>
        <v>#N/A</v>
      </c>
      <c r="MY31" s="193" t="e">
        <f t="shared" si="264"/>
        <v>#N/A</v>
      </c>
      <c r="MZ31" s="193" t="e">
        <f t="shared" si="36"/>
        <v>#N/A</v>
      </c>
      <c r="NA31" s="193" t="e">
        <f t="shared" si="279"/>
        <v>#N/A</v>
      </c>
      <c r="NB31" s="193" t="e">
        <f t="shared" si="279"/>
        <v>#N/A</v>
      </c>
      <c r="NC31" s="193" t="e">
        <f t="shared" si="279"/>
        <v>#N/A</v>
      </c>
      <c r="ND31" s="193" t="e">
        <f t="shared" si="251"/>
        <v>#N/A</v>
      </c>
      <c r="NE31" s="193" t="e">
        <f t="shared" si="251"/>
        <v>#N/A</v>
      </c>
      <c r="NF31" s="193" t="e">
        <f t="shared" si="251"/>
        <v>#N/A</v>
      </c>
      <c r="NG31" s="193" t="e">
        <f t="shared" si="251"/>
        <v>#N/A</v>
      </c>
      <c r="NH31" s="193" t="e">
        <f t="shared" si="251"/>
        <v>#N/A</v>
      </c>
      <c r="NI31" s="193" t="e">
        <f t="shared" si="251"/>
        <v>#N/A</v>
      </c>
      <c r="NJ31" s="193" t="e">
        <f t="shared" si="251"/>
        <v>#N/A</v>
      </c>
      <c r="NK31" s="193" t="e">
        <f t="shared" si="251"/>
        <v>#N/A</v>
      </c>
      <c r="NL31" s="193" t="e">
        <f t="shared" si="251"/>
        <v>#N/A</v>
      </c>
      <c r="NM31" s="193" t="e">
        <f t="shared" si="251"/>
        <v>#N/A</v>
      </c>
      <c r="NN31" s="193" t="e">
        <f t="shared" si="251"/>
        <v>#N/A</v>
      </c>
      <c r="NO31" s="193" t="e">
        <f t="shared" si="251"/>
        <v>#N/A</v>
      </c>
      <c r="NP31" s="193" t="e">
        <f t="shared" si="251"/>
        <v>#N/A</v>
      </c>
      <c r="NQ31" s="193" t="e">
        <f t="shared" si="251"/>
        <v>#N/A</v>
      </c>
      <c r="NR31" s="193" t="e">
        <f t="shared" si="251"/>
        <v>#N/A</v>
      </c>
      <c r="NS31" s="193" t="e">
        <f t="shared" ref="NS31:OG46" si="287">IF(ISNONTEXT($Q31),IF($G31="R",_xlfn.BETA.DIST(FZ31,$M31,$N31,FALSE,$B31,$D31),_xlfn.BETA.DIST(FZ31,$N31,$M31,FALSE,$B31,$D31)),NA())</f>
        <v>#N/A</v>
      </c>
      <c r="NT31" s="193" t="e">
        <f t="shared" si="287"/>
        <v>#N/A</v>
      </c>
      <c r="NU31" s="193" t="e">
        <f t="shared" si="287"/>
        <v>#N/A</v>
      </c>
      <c r="NV31" s="193" t="e">
        <f t="shared" si="287"/>
        <v>#N/A</v>
      </c>
      <c r="NW31" s="193" t="e">
        <f t="shared" si="287"/>
        <v>#N/A</v>
      </c>
      <c r="NX31" s="193" t="e">
        <f t="shared" si="287"/>
        <v>#N/A</v>
      </c>
      <c r="NY31" s="193" t="e">
        <f t="shared" si="287"/>
        <v>#N/A</v>
      </c>
      <c r="NZ31" s="193" t="e">
        <f t="shared" si="287"/>
        <v>#N/A</v>
      </c>
      <c r="OA31" s="193" t="e">
        <f t="shared" si="287"/>
        <v>#N/A</v>
      </c>
      <c r="OB31" s="193" t="e">
        <f t="shared" si="287"/>
        <v>#N/A</v>
      </c>
      <c r="OC31" s="193" t="e">
        <f t="shared" si="287"/>
        <v>#N/A</v>
      </c>
      <c r="OD31" s="193" t="e">
        <f t="shared" si="287"/>
        <v>#N/A</v>
      </c>
      <c r="OE31" s="193" t="e">
        <f t="shared" si="287"/>
        <v>#N/A</v>
      </c>
      <c r="OF31" s="193" t="e">
        <f t="shared" si="287"/>
        <v>#N/A</v>
      </c>
      <c r="OG31" s="193" t="e">
        <f t="shared" si="287"/>
        <v>#N/A</v>
      </c>
      <c r="OH31" s="193" t="e">
        <f t="shared" si="283"/>
        <v>#N/A</v>
      </c>
      <c r="OI31" s="193" t="e">
        <f t="shared" si="283"/>
        <v>#N/A</v>
      </c>
      <c r="OJ31" s="193" t="e">
        <f t="shared" si="283"/>
        <v>#N/A</v>
      </c>
      <c r="OK31" s="193" t="e">
        <f t="shared" si="283"/>
        <v>#N/A</v>
      </c>
      <c r="OL31" s="193" t="e">
        <f t="shared" si="283"/>
        <v>#N/A</v>
      </c>
      <c r="OM31" s="193" t="e">
        <f t="shared" si="283"/>
        <v>#N/A</v>
      </c>
      <c r="ON31" s="193" t="e">
        <f t="shared" si="283"/>
        <v>#N/A</v>
      </c>
      <c r="OO31" s="193" t="e">
        <f t="shared" si="283"/>
        <v>#N/A</v>
      </c>
      <c r="OP31" s="193" t="e">
        <f t="shared" si="283"/>
        <v>#N/A</v>
      </c>
      <c r="OQ31" s="193" t="e">
        <f t="shared" si="283"/>
        <v>#N/A</v>
      </c>
      <c r="OR31" s="193" t="e">
        <f t="shared" si="283"/>
        <v>#N/A</v>
      </c>
      <c r="OS31" s="193" t="e">
        <f t="shared" si="283"/>
        <v>#N/A</v>
      </c>
      <c r="OT31" s="193" t="e">
        <f t="shared" si="283"/>
        <v>#N/A</v>
      </c>
      <c r="OU31" s="193" t="e">
        <f t="shared" si="283"/>
        <v>#N/A</v>
      </c>
      <c r="OV31" s="193" t="e">
        <f t="shared" si="283"/>
        <v>#N/A</v>
      </c>
      <c r="OW31" s="193" t="e">
        <f t="shared" si="265"/>
        <v>#N/A</v>
      </c>
      <c r="OX31" s="193" t="e">
        <f t="shared" si="265"/>
        <v>#N/A</v>
      </c>
      <c r="OY31" s="193" t="e">
        <f t="shared" si="265"/>
        <v>#N/A</v>
      </c>
      <c r="OZ31" s="193" t="e">
        <f t="shared" si="265"/>
        <v>#N/A</v>
      </c>
      <c r="PA31" s="193" t="e">
        <f t="shared" si="265"/>
        <v>#N/A</v>
      </c>
      <c r="PB31" s="193" t="e">
        <f t="shared" si="265"/>
        <v>#N/A</v>
      </c>
      <c r="PC31" s="193" t="e">
        <f t="shared" si="265"/>
        <v>#N/A</v>
      </c>
      <c r="PD31" s="193" t="e">
        <f t="shared" si="265"/>
        <v>#N/A</v>
      </c>
      <c r="PE31" s="193" t="e">
        <f t="shared" si="265"/>
        <v>#N/A</v>
      </c>
      <c r="PF31" s="193" t="e">
        <f t="shared" si="265"/>
        <v>#N/A</v>
      </c>
      <c r="PG31" s="193" t="e">
        <f t="shared" si="265"/>
        <v>#N/A</v>
      </c>
      <c r="PH31" s="193" t="e">
        <f t="shared" si="265"/>
        <v>#N/A</v>
      </c>
      <c r="PI31" s="193" t="e">
        <f t="shared" si="265"/>
        <v>#N/A</v>
      </c>
      <c r="PJ31" s="193" t="e">
        <f t="shared" si="265"/>
        <v>#N/A</v>
      </c>
      <c r="PK31" s="193" t="e">
        <f t="shared" si="265"/>
        <v>#N/A</v>
      </c>
      <c r="PL31" s="193" t="e">
        <f t="shared" si="37"/>
        <v>#N/A</v>
      </c>
      <c r="PM31" s="193" t="e">
        <f t="shared" si="261"/>
        <v>#N/A</v>
      </c>
      <c r="PN31" s="193" t="e">
        <f t="shared" si="261"/>
        <v>#N/A</v>
      </c>
      <c r="PO31" s="193" t="e">
        <f t="shared" si="261"/>
        <v>#N/A</v>
      </c>
      <c r="PP31" s="193" t="e">
        <f t="shared" si="261"/>
        <v>#N/A</v>
      </c>
      <c r="PQ31" s="193" t="e">
        <f t="shared" si="261"/>
        <v>#N/A</v>
      </c>
      <c r="PR31" s="193" t="e">
        <f t="shared" si="261"/>
        <v>#N/A</v>
      </c>
      <c r="PS31" s="193" t="e">
        <f t="shared" si="261"/>
        <v>#N/A</v>
      </c>
      <c r="PT31" s="193" t="e">
        <f t="shared" si="261"/>
        <v>#N/A</v>
      </c>
    </row>
    <row r="32" spans="1:436" hidden="1" x14ac:dyDescent="0.45">
      <c r="A32" s="20">
        <v>29</v>
      </c>
      <c r="B32" s="101" t="str">
        <f t="shared" si="15"/>
        <v/>
      </c>
      <c r="C32" s="115"/>
      <c r="D32" s="101" t="str">
        <f t="shared" si="16"/>
        <v/>
      </c>
      <c r="E32" s="110" t="str">
        <f t="shared" si="17"/>
        <v/>
      </c>
      <c r="F32" s="21" t="str">
        <f t="shared" si="18"/>
        <v/>
      </c>
      <c r="G32" s="22" t="str">
        <f t="shared" si="19"/>
        <v/>
      </c>
      <c r="H32" s="23" t="str">
        <f>IF(F32="","",IF(OR($F32&lt;Skew!$B$3,$F32=Skew!$B$3),IF($F32&gt;Skew!$C$3,Skew!$A$3,IF($F32&gt;Skew!$C$4,Skew!$A$4,IF($F32&gt;Skew!$C$5,Skew!$A$5,IF($F32&gt;Skew!$C$6,Skew!$A$6,IF($F32&gt;Skew!$C$7,Skew!$A$7,IF($F32&gt;Skew!$C$8,Skew!$A$8,IF($F32&gt;Skew!$C$9,Skew!$A$9,IF($F32&gt;Skew!$C$10,Skew!$A$10,IF($F32&gt;Skew!$C$11,Skew!$A$11,IF($F32&gt;Skew!$C$12,Skew!$A$12,IF($F32&gt;Skew!$C$13,Skew!$A$13,IF($F32&gt;Skew!$C$14,Skew!$A$14,IF($F32&gt;Skew!$C$15,Skew!$A$15,IF($F32&gt;Skew!$C$16,Skew!$A$16,Skew!$A$17)
)))))))))))))))</f>
        <v/>
      </c>
      <c r="I32" s="22" t="str">
        <f>IF(F32="","",MATCH(H32,Skew!$A$3:$A$17,0))</f>
        <v/>
      </c>
      <c r="J32" s="22" t="str">
        <f t="shared" si="20"/>
        <v/>
      </c>
      <c r="K32" s="24"/>
      <c r="L32" s="22" t="str">
        <f>IF(OR(F32="",K32=""),"",MATCH(K32,Confidence!$A$3:$A$12,0))</f>
        <v/>
      </c>
      <c r="M32" s="25" t="str">
        <f t="shared" si="21"/>
        <v/>
      </c>
      <c r="N32" s="25" t="str">
        <f t="shared" si="22"/>
        <v/>
      </c>
      <c r="O32" s="22"/>
      <c r="P32" s="102" t="str">
        <f t="shared" si="23"/>
        <v/>
      </c>
      <c r="Q32" s="102" t="str">
        <f t="shared" si="24"/>
        <v/>
      </c>
      <c r="R32" s="37" t="str">
        <f t="shared" si="25"/>
        <v/>
      </c>
      <c r="S32" s="115"/>
      <c r="T32" s="204" t="str">
        <f>IF(AND(B32&gt;0,C32&gt;0,D32&gt;0,M32&gt;0,N32&gt;0,S32&gt;0,NOT(K32="")),ABS(VLOOKUP($S$1,VLookups!$A$30:$B$31,2,FALSE)-_xlfn.BETA.DIST(S32,IF(G32="L",N32,M32),IF(G32="L",M32,N32),TRUE,B32,D32)),"")</f>
        <v/>
      </c>
      <c r="U32" s="112" t="str">
        <f>IF(OR($M32="",$N32=""),"",_xlfn.BETA.INV(ABS(VLOOKUP($S$1,VLookups!$A$30:$B$31,2,FALSE)-U$3),IF($G32="L",$N32,$M32),IF($G32="L",$M32,$N32),$B32,$D32))</f>
        <v/>
      </c>
      <c r="V32" s="113" t="str">
        <f>IF(OR($M32="",$N32=""),"",_xlfn.BETA.INV(ABS(VLOOKUP($S$1,VLookups!$A$30:$B$31,2,FALSE)-V$3),IF($G32="L",$N32,$M32),IF($G32="L",$M32,$N32),$B32,$D32))</f>
        <v/>
      </c>
      <c r="W32" s="112" t="str">
        <f>IF(OR($M32="",$N32=""),"",_xlfn.BETA.INV(ABS(VLOOKUP($S$1,VLookups!$A$30:$B$31,2,FALSE)-W$3),IF($G32="L",$N32,$M32),IF($G32="L",$M32,$N32),$B32,$D32))</f>
        <v/>
      </c>
      <c r="X32" s="113" t="str">
        <f>IF(OR($M32="",$N32=""),"",_xlfn.BETA.INV(ABS(VLOOKUP($S$1,VLookups!$A$30:$B$31,2,FALSE)-X$3),IF($G32="L",$N32,$M32),IF($G32="L",$M32,$N32),$B32,$D32))</f>
        <v/>
      </c>
      <c r="Y32" s="112" t="str">
        <f>IF(OR($M32="",$N32=""),"",_xlfn.BETA.INV(ABS(VLOOKUP($S$1,VLookups!$A$30:$B$31,2,FALSE)-Y$3),IF($G32="L",$N32,$M32),IF($G32="L",$M32,$N32),$B32,$D32))</f>
        <v/>
      </c>
      <c r="Z32" s="113" t="str">
        <f>IF(OR($M32="",$N32=""),"",_xlfn.BETA.INV(ABS(VLOOKUP($S$1,VLookups!$A$30:$B$31,2,FALSE)-Z$3),IF($G32="L",$N32,$M32),IF($G32="L",$M32,$N32),$B32,$D32))</f>
        <v/>
      </c>
      <c r="AA32" s="112" t="str">
        <f>IF(OR($M32="",$N32=""),"",_xlfn.BETA.INV(ABS(VLOOKUP($S$1,VLookups!$A$30:$B$31,2,FALSE)-AA$3),IF($G32="L",$N32,$M32),IF($G32="L",$M32,$N32),$B32,$D32))</f>
        <v/>
      </c>
      <c r="AB32" s="113" t="str">
        <f>IF(OR($M32="",$N32=""),"",_xlfn.BETA.INV(ABS(VLOOKUP($S$1,VLookups!$A$30:$B$31,2,FALSE)-AB$3),IF($G32="L",$N32,$M32),IF($G32="L",$M32,$N32),$B32,$D32))</f>
        <v/>
      </c>
      <c r="AC32" s="112" t="str">
        <f>IF(OR($M32="",$N32=""),"",_xlfn.BETA.INV(ABS(VLOOKUP($S$1,VLookups!$A$30:$B$31,2,FALSE)-AC$3),IF($G32="L",$N32,$M32),IF($G32="L",$M32,$N32),$B32,$D32))</f>
        <v/>
      </c>
      <c r="AD32" s="113" t="str">
        <f>IF(OR($M32="",$N32=""),"",_xlfn.BETA.INV(ABS(VLOOKUP($S$1,VLookups!$A$30:$B$31,2,FALSE)-AD$3),IF($G32="L",$N32,$M32),IF($G32="L",$M32,$N32),$B32,$D32))</f>
        <v/>
      </c>
      <c r="AE32" s="112" t="str">
        <f>IF(OR($M32="",$N32=""),"",_xlfn.BETA.INV(ABS(VLOOKUP($S$1,VLookups!$A$30:$B$31,2,FALSE)-AE$3),IF($G32="L",$N32,$M32),IF($G32="L",$M32,$N32),$B32,$D32))</f>
        <v/>
      </c>
      <c r="AF32" s="113" t="str">
        <f>IF(OR($M32="",$N32=""),"",_xlfn.BETA.INV(ABS(VLOOKUP($S$1,VLookups!$A$30:$B$31,2,FALSE)-AF$3),IF($G32="L",$N32,$M32),IF($G32="L",$M32,$N32),$B32,$D32))</f>
        <v/>
      </c>
      <c r="AG32" s="15"/>
      <c r="AH32" s="194" t="str">
        <f t="shared" si="26"/>
        <v/>
      </c>
      <c r="AI32" s="192" t="str">
        <f t="shared" si="27"/>
        <v/>
      </c>
      <c r="AJ32" s="177" t="str">
        <f t="shared" ref="AJ32" si="288">IF(ISNONTEXT($AH32),AI32+$AH32,"")</f>
        <v/>
      </c>
      <c r="AK32" s="177" t="str">
        <f t="shared" si="39"/>
        <v/>
      </c>
      <c r="AL32" s="177" t="str">
        <f t="shared" si="40"/>
        <v/>
      </c>
      <c r="AM32" s="177" t="str">
        <f t="shared" si="41"/>
        <v/>
      </c>
      <c r="AN32" s="177" t="str">
        <f t="shared" si="42"/>
        <v/>
      </c>
      <c r="AO32" s="177" t="str">
        <f t="shared" si="43"/>
        <v/>
      </c>
      <c r="AP32" s="177" t="str">
        <f t="shared" si="44"/>
        <v/>
      </c>
      <c r="AQ32" s="177" t="str">
        <f t="shared" si="45"/>
        <v/>
      </c>
      <c r="AR32" s="177" t="str">
        <f t="shared" si="46"/>
        <v/>
      </c>
      <c r="AS32" s="177" t="str">
        <f t="shared" si="47"/>
        <v/>
      </c>
      <c r="AT32" s="177" t="str">
        <f t="shared" si="48"/>
        <v/>
      </c>
      <c r="AU32" s="177" t="str">
        <f t="shared" si="49"/>
        <v/>
      </c>
      <c r="AV32" s="177" t="str">
        <f t="shared" si="50"/>
        <v/>
      </c>
      <c r="AW32" s="177" t="str">
        <f t="shared" si="51"/>
        <v/>
      </c>
      <c r="AX32" s="177" t="str">
        <f t="shared" si="52"/>
        <v/>
      </c>
      <c r="AY32" s="177" t="str">
        <f t="shared" si="53"/>
        <v/>
      </c>
      <c r="AZ32" s="177" t="str">
        <f t="shared" si="54"/>
        <v/>
      </c>
      <c r="BA32" s="177" t="str">
        <f t="shared" si="55"/>
        <v/>
      </c>
      <c r="BB32" s="177" t="str">
        <f t="shared" si="56"/>
        <v/>
      </c>
      <c r="BC32" s="177" t="str">
        <f t="shared" si="57"/>
        <v/>
      </c>
      <c r="BD32" s="177" t="str">
        <f t="shared" si="58"/>
        <v/>
      </c>
      <c r="BE32" s="177" t="str">
        <f t="shared" si="59"/>
        <v/>
      </c>
      <c r="BF32" s="177" t="str">
        <f t="shared" si="60"/>
        <v/>
      </c>
      <c r="BG32" s="177" t="str">
        <f t="shared" si="61"/>
        <v/>
      </c>
      <c r="BH32" s="177" t="str">
        <f t="shared" si="62"/>
        <v/>
      </c>
      <c r="BI32" s="177" t="str">
        <f t="shared" si="63"/>
        <v/>
      </c>
      <c r="BJ32" s="177" t="str">
        <f t="shared" si="64"/>
        <v/>
      </c>
      <c r="BK32" s="177" t="str">
        <f t="shared" si="65"/>
        <v/>
      </c>
      <c r="BL32" s="177" t="str">
        <f t="shared" si="66"/>
        <v/>
      </c>
      <c r="BM32" s="177" t="str">
        <f t="shared" si="67"/>
        <v/>
      </c>
      <c r="BN32" s="177" t="str">
        <f t="shared" si="68"/>
        <v/>
      </c>
      <c r="BO32" s="177" t="str">
        <f t="shared" si="69"/>
        <v/>
      </c>
      <c r="BP32" s="177" t="str">
        <f t="shared" si="70"/>
        <v/>
      </c>
      <c r="BQ32" s="177" t="str">
        <f t="shared" si="71"/>
        <v/>
      </c>
      <c r="BR32" s="177" t="str">
        <f t="shared" si="72"/>
        <v/>
      </c>
      <c r="BS32" s="177" t="str">
        <f t="shared" si="73"/>
        <v/>
      </c>
      <c r="BT32" s="177" t="str">
        <f t="shared" si="74"/>
        <v/>
      </c>
      <c r="BU32" s="177" t="str">
        <f t="shared" si="75"/>
        <v/>
      </c>
      <c r="BV32" s="177" t="str">
        <f t="shared" si="76"/>
        <v/>
      </c>
      <c r="BW32" s="177" t="str">
        <f t="shared" si="77"/>
        <v/>
      </c>
      <c r="BX32" s="177" t="str">
        <f t="shared" si="78"/>
        <v/>
      </c>
      <c r="BY32" s="177" t="str">
        <f t="shared" si="79"/>
        <v/>
      </c>
      <c r="BZ32" s="177" t="str">
        <f t="shared" si="80"/>
        <v/>
      </c>
      <c r="CA32" s="177" t="str">
        <f t="shared" si="81"/>
        <v/>
      </c>
      <c r="CB32" s="177" t="str">
        <f t="shared" si="82"/>
        <v/>
      </c>
      <c r="CC32" s="177" t="str">
        <f t="shared" si="83"/>
        <v/>
      </c>
      <c r="CD32" s="177" t="str">
        <f t="shared" si="84"/>
        <v/>
      </c>
      <c r="CE32" s="177" t="str">
        <f t="shared" si="85"/>
        <v/>
      </c>
      <c r="CF32" s="177" t="str">
        <f t="shared" si="86"/>
        <v/>
      </c>
      <c r="CG32" s="177" t="str">
        <f t="shared" si="87"/>
        <v/>
      </c>
      <c r="CH32" s="177" t="str">
        <f t="shared" si="88"/>
        <v/>
      </c>
      <c r="CI32" s="177" t="str">
        <f t="shared" si="89"/>
        <v/>
      </c>
      <c r="CJ32" s="177" t="str">
        <f t="shared" si="90"/>
        <v/>
      </c>
      <c r="CK32" s="177" t="str">
        <f t="shared" si="91"/>
        <v/>
      </c>
      <c r="CL32" s="177" t="str">
        <f t="shared" si="92"/>
        <v/>
      </c>
      <c r="CM32" s="177" t="str">
        <f t="shared" si="93"/>
        <v/>
      </c>
      <c r="CN32" s="177" t="str">
        <f t="shared" si="94"/>
        <v/>
      </c>
      <c r="CO32" s="177" t="str">
        <f t="shared" si="95"/>
        <v/>
      </c>
      <c r="CP32" s="177" t="str">
        <f t="shared" si="96"/>
        <v/>
      </c>
      <c r="CQ32" s="177" t="str">
        <f t="shared" si="97"/>
        <v/>
      </c>
      <c r="CR32" s="177" t="str">
        <f t="shared" si="98"/>
        <v/>
      </c>
      <c r="CS32" s="177" t="str">
        <f t="shared" si="99"/>
        <v/>
      </c>
      <c r="CT32" s="177" t="str">
        <f t="shared" si="100"/>
        <v/>
      </c>
      <c r="CU32" s="177" t="str">
        <f t="shared" si="101"/>
        <v/>
      </c>
      <c r="CV32" s="177" t="str">
        <f t="shared" si="32"/>
        <v/>
      </c>
      <c r="CW32" s="177" t="str">
        <f t="shared" si="102"/>
        <v/>
      </c>
      <c r="CX32" s="177" t="str">
        <f t="shared" si="103"/>
        <v/>
      </c>
      <c r="CY32" s="177" t="str">
        <f t="shared" si="104"/>
        <v/>
      </c>
      <c r="CZ32" s="177" t="str">
        <f t="shared" si="105"/>
        <v/>
      </c>
      <c r="DA32" s="177" t="str">
        <f t="shared" si="106"/>
        <v/>
      </c>
      <c r="DB32" s="177" t="str">
        <f t="shared" si="107"/>
        <v/>
      </c>
      <c r="DC32" s="177" t="str">
        <f t="shared" si="108"/>
        <v/>
      </c>
      <c r="DD32" s="177" t="str">
        <f t="shared" si="109"/>
        <v/>
      </c>
      <c r="DE32" s="177" t="str">
        <f t="shared" si="110"/>
        <v/>
      </c>
      <c r="DF32" s="177" t="str">
        <f t="shared" si="111"/>
        <v/>
      </c>
      <c r="DG32" s="177" t="str">
        <f t="shared" si="112"/>
        <v/>
      </c>
      <c r="DH32" s="177" t="str">
        <f t="shared" si="113"/>
        <v/>
      </c>
      <c r="DI32" s="177" t="str">
        <f t="shared" si="114"/>
        <v/>
      </c>
      <c r="DJ32" s="177" t="str">
        <f t="shared" si="115"/>
        <v/>
      </c>
      <c r="DK32" s="177" t="str">
        <f t="shared" si="116"/>
        <v/>
      </c>
      <c r="DL32" s="177" t="str">
        <f t="shared" si="117"/>
        <v/>
      </c>
      <c r="DM32" s="177" t="str">
        <f t="shared" si="118"/>
        <v/>
      </c>
      <c r="DN32" s="177" t="str">
        <f t="shared" si="119"/>
        <v/>
      </c>
      <c r="DO32" s="177" t="str">
        <f t="shared" si="120"/>
        <v/>
      </c>
      <c r="DP32" s="177" t="str">
        <f t="shared" si="121"/>
        <v/>
      </c>
      <c r="DQ32" s="177" t="str">
        <f t="shared" si="122"/>
        <v/>
      </c>
      <c r="DR32" s="177" t="str">
        <f t="shared" si="123"/>
        <v/>
      </c>
      <c r="DS32" s="177" t="str">
        <f t="shared" si="124"/>
        <v/>
      </c>
      <c r="DT32" s="177" t="str">
        <f t="shared" si="125"/>
        <v/>
      </c>
      <c r="DU32" s="177" t="str">
        <f t="shared" si="126"/>
        <v/>
      </c>
      <c r="DV32" s="177" t="str">
        <f t="shared" si="127"/>
        <v/>
      </c>
      <c r="DW32" s="177" t="str">
        <f t="shared" si="128"/>
        <v/>
      </c>
      <c r="DX32" s="177" t="str">
        <f t="shared" si="129"/>
        <v/>
      </c>
      <c r="DY32" s="177" t="str">
        <f t="shared" si="130"/>
        <v/>
      </c>
      <c r="DZ32" s="177" t="str">
        <f t="shared" si="131"/>
        <v/>
      </c>
      <c r="EA32" s="177" t="str">
        <f t="shared" si="132"/>
        <v/>
      </c>
      <c r="EB32" s="177" t="str">
        <f t="shared" si="133"/>
        <v/>
      </c>
      <c r="EC32" s="177" t="str">
        <f t="shared" si="134"/>
        <v/>
      </c>
      <c r="ED32" s="177" t="str">
        <f t="shared" si="135"/>
        <v/>
      </c>
      <c r="EE32" s="177" t="str">
        <f t="shared" si="136"/>
        <v/>
      </c>
      <c r="EF32" s="177" t="str">
        <f t="shared" si="137"/>
        <v/>
      </c>
      <c r="EG32" s="177" t="str">
        <f t="shared" si="138"/>
        <v/>
      </c>
      <c r="EH32" s="177" t="str">
        <f t="shared" si="139"/>
        <v/>
      </c>
      <c r="EI32" s="177" t="str">
        <f t="shared" si="140"/>
        <v/>
      </c>
      <c r="EJ32" s="177" t="str">
        <f t="shared" si="141"/>
        <v/>
      </c>
      <c r="EK32" s="177" t="str">
        <f t="shared" si="142"/>
        <v/>
      </c>
      <c r="EL32" s="177" t="str">
        <f t="shared" si="143"/>
        <v/>
      </c>
      <c r="EM32" s="177" t="str">
        <f t="shared" si="144"/>
        <v/>
      </c>
      <c r="EN32" s="177" t="str">
        <f t="shared" si="145"/>
        <v/>
      </c>
      <c r="EO32" s="177" t="str">
        <f t="shared" si="146"/>
        <v/>
      </c>
      <c r="EP32" s="177" t="str">
        <f t="shared" si="147"/>
        <v/>
      </c>
      <c r="EQ32" s="177" t="str">
        <f t="shared" si="148"/>
        <v/>
      </c>
      <c r="ER32" s="177" t="str">
        <f t="shared" si="149"/>
        <v/>
      </c>
      <c r="ES32" s="177" t="str">
        <f t="shared" si="150"/>
        <v/>
      </c>
      <c r="ET32" s="177" t="str">
        <f t="shared" si="151"/>
        <v/>
      </c>
      <c r="EU32" s="177" t="str">
        <f t="shared" si="152"/>
        <v/>
      </c>
      <c r="EV32" s="177" t="str">
        <f t="shared" si="153"/>
        <v/>
      </c>
      <c r="EW32" s="177" t="str">
        <f t="shared" si="154"/>
        <v/>
      </c>
      <c r="EX32" s="177" t="str">
        <f t="shared" si="155"/>
        <v/>
      </c>
      <c r="EY32" s="177" t="str">
        <f t="shared" si="156"/>
        <v/>
      </c>
      <c r="EZ32" s="177" t="str">
        <f t="shared" si="157"/>
        <v/>
      </c>
      <c r="FA32" s="177" t="str">
        <f t="shared" si="158"/>
        <v/>
      </c>
      <c r="FB32" s="177" t="str">
        <f t="shared" si="159"/>
        <v/>
      </c>
      <c r="FC32" s="177" t="str">
        <f t="shared" si="160"/>
        <v/>
      </c>
      <c r="FD32" s="177" t="str">
        <f t="shared" si="161"/>
        <v/>
      </c>
      <c r="FE32" s="177" t="str">
        <f t="shared" si="162"/>
        <v/>
      </c>
      <c r="FF32" s="177" t="str">
        <f t="shared" si="163"/>
        <v/>
      </c>
      <c r="FG32" s="177" t="str">
        <f t="shared" si="164"/>
        <v/>
      </c>
      <c r="FH32" s="177" t="str">
        <f t="shared" si="33"/>
        <v/>
      </c>
      <c r="FI32" s="177" t="str">
        <f t="shared" si="165"/>
        <v/>
      </c>
      <c r="FJ32" s="177" t="str">
        <f t="shared" si="166"/>
        <v/>
      </c>
      <c r="FK32" s="177" t="str">
        <f t="shared" si="167"/>
        <v/>
      </c>
      <c r="FL32" s="177" t="str">
        <f t="shared" si="168"/>
        <v/>
      </c>
      <c r="FM32" s="177" t="str">
        <f t="shared" si="169"/>
        <v/>
      </c>
      <c r="FN32" s="177" t="str">
        <f t="shared" si="170"/>
        <v/>
      </c>
      <c r="FO32" s="177" t="str">
        <f t="shared" si="171"/>
        <v/>
      </c>
      <c r="FP32" s="177" t="str">
        <f t="shared" si="172"/>
        <v/>
      </c>
      <c r="FQ32" s="177" t="str">
        <f t="shared" si="173"/>
        <v/>
      </c>
      <c r="FR32" s="177" t="str">
        <f t="shared" si="174"/>
        <v/>
      </c>
      <c r="FS32" s="177" t="str">
        <f t="shared" si="175"/>
        <v/>
      </c>
      <c r="FT32" s="177" t="str">
        <f t="shared" si="176"/>
        <v/>
      </c>
      <c r="FU32" s="177" t="str">
        <f t="shared" si="177"/>
        <v/>
      </c>
      <c r="FV32" s="177" t="str">
        <f t="shared" si="178"/>
        <v/>
      </c>
      <c r="FW32" s="177" t="str">
        <f t="shared" si="179"/>
        <v/>
      </c>
      <c r="FX32" s="177" t="str">
        <f t="shared" si="180"/>
        <v/>
      </c>
      <c r="FY32" s="177" t="str">
        <f t="shared" si="181"/>
        <v/>
      </c>
      <c r="FZ32" s="177" t="str">
        <f t="shared" si="182"/>
        <v/>
      </c>
      <c r="GA32" s="177" t="str">
        <f t="shared" si="183"/>
        <v/>
      </c>
      <c r="GB32" s="177" t="str">
        <f t="shared" si="184"/>
        <v/>
      </c>
      <c r="GC32" s="177" t="str">
        <f t="shared" si="185"/>
        <v/>
      </c>
      <c r="GD32" s="177" t="str">
        <f t="shared" si="186"/>
        <v/>
      </c>
      <c r="GE32" s="177" t="str">
        <f t="shared" si="187"/>
        <v/>
      </c>
      <c r="GF32" s="177" t="str">
        <f t="shared" si="188"/>
        <v/>
      </c>
      <c r="GG32" s="177" t="str">
        <f t="shared" si="189"/>
        <v/>
      </c>
      <c r="GH32" s="177" t="str">
        <f t="shared" si="190"/>
        <v/>
      </c>
      <c r="GI32" s="177" t="str">
        <f t="shared" si="191"/>
        <v/>
      </c>
      <c r="GJ32" s="177" t="str">
        <f t="shared" si="192"/>
        <v/>
      </c>
      <c r="GK32" s="177" t="str">
        <f t="shared" si="193"/>
        <v/>
      </c>
      <c r="GL32" s="177" t="str">
        <f t="shared" si="194"/>
        <v/>
      </c>
      <c r="GM32" s="177" t="str">
        <f t="shared" si="195"/>
        <v/>
      </c>
      <c r="GN32" s="177" t="str">
        <f t="shared" si="196"/>
        <v/>
      </c>
      <c r="GO32" s="177" t="str">
        <f t="shared" si="197"/>
        <v/>
      </c>
      <c r="GP32" s="177" t="str">
        <f t="shared" si="198"/>
        <v/>
      </c>
      <c r="GQ32" s="177" t="str">
        <f t="shared" si="199"/>
        <v/>
      </c>
      <c r="GR32" s="177" t="str">
        <f t="shared" si="200"/>
        <v/>
      </c>
      <c r="GS32" s="177" t="str">
        <f t="shared" si="201"/>
        <v/>
      </c>
      <c r="GT32" s="177" t="str">
        <f t="shared" si="202"/>
        <v/>
      </c>
      <c r="GU32" s="177" t="str">
        <f t="shared" si="203"/>
        <v/>
      </c>
      <c r="GV32" s="177" t="str">
        <f t="shared" si="204"/>
        <v/>
      </c>
      <c r="GW32" s="177" t="str">
        <f t="shared" si="205"/>
        <v/>
      </c>
      <c r="GX32" s="177" t="str">
        <f t="shared" si="206"/>
        <v/>
      </c>
      <c r="GY32" s="177" t="str">
        <f t="shared" si="207"/>
        <v/>
      </c>
      <c r="GZ32" s="177" t="str">
        <f t="shared" si="208"/>
        <v/>
      </c>
      <c r="HA32" s="177" t="str">
        <f t="shared" si="209"/>
        <v/>
      </c>
      <c r="HB32" s="177" t="str">
        <f t="shared" si="210"/>
        <v/>
      </c>
      <c r="HC32" s="177" t="str">
        <f t="shared" si="211"/>
        <v/>
      </c>
      <c r="HD32" s="177" t="str">
        <f t="shared" si="212"/>
        <v/>
      </c>
      <c r="HE32" s="177" t="str">
        <f t="shared" si="213"/>
        <v/>
      </c>
      <c r="HF32" s="177" t="str">
        <f t="shared" si="214"/>
        <v/>
      </c>
      <c r="HG32" s="177" t="str">
        <f t="shared" si="215"/>
        <v/>
      </c>
      <c r="HH32" s="177" t="str">
        <f t="shared" si="216"/>
        <v/>
      </c>
      <c r="HI32" s="177" t="str">
        <f t="shared" si="217"/>
        <v/>
      </c>
      <c r="HJ32" s="177" t="str">
        <f t="shared" si="218"/>
        <v/>
      </c>
      <c r="HK32" s="177" t="str">
        <f t="shared" si="219"/>
        <v/>
      </c>
      <c r="HL32" s="177" t="str">
        <f t="shared" si="220"/>
        <v/>
      </c>
      <c r="HM32" s="177" t="str">
        <f t="shared" si="221"/>
        <v/>
      </c>
      <c r="HN32" s="177" t="str">
        <f t="shared" si="222"/>
        <v/>
      </c>
      <c r="HO32" s="177" t="str">
        <f t="shared" si="223"/>
        <v/>
      </c>
      <c r="HP32" s="177" t="str">
        <f t="shared" si="224"/>
        <v/>
      </c>
      <c r="HQ32" s="177" t="str">
        <f t="shared" si="225"/>
        <v/>
      </c>
      <c r="HR32" s="177" t="str">
        <f t="shared" si="226"/>
        <v/>
      </c>
      <c r="HS32" s="177" t="str">
        <f t="shared" si="227"/>
        <v/>
      </c>
      <c r="HT32" s="177" t="str">
        <f t="shared" si="34"/>
        <v/>
      </c>
      <c r="HU32" s="177" t="str">
        <f t="shared" si="255"/>
        <v/>
      </c>
      <c r="HV32" s="177" t="str">
        <f t="shared" si="256"/>
        <v/>
      </c>
      <c r="HW32" s="177" t="str">
        <f t="shared" si="257"/>
        <v/>
      </c>
      <c r="HX32" s="177" t="str">
        <f t="shared" si="258"/>
        <v/>
      </c>
      <c r="HY32" s="177" t="str">
        <f t="shared" si="259"/>
        <v/>
      </c>
      <c r="HZ32" s="177" t="str">
        <f t="shared" si="260"/>
        <v/>
      </c>
      <c r="IA32" s="192" t="str">
        <f t="shared" si="29"/>
        <v/>
      </c>
      <c r="IB32" s="193" t="e">
        <f t="shared" si="10"/>
        <v>#N/A</v>
      </c>
      <c r="IC32" s="193" t="e">
        <f t="shared" si="277"/>
        <v>#N/A</v>
      </c>
      <c r="ID32" s="193" t="e">
        <f t="shared" si="277"/>
        <v>#N/A</v>
      </c>
      <c r="IE32" s="193" t="e">
        <f t="shared" si="277"/>
        <v>#N/A</v>
      </c>
      <c r="IF32" s="193" t="e">
        <f t="shared" si="249"/>
        <v>#N/A</v>
      </c>
      <c r="IG32" s="193" t="e">
        <f t="shared" si="249"/>
        <v>#N/A</v>
      </c>
      <c r="IH32" s="193" t="e">
        <f t="shared" si="249"/>
        <v>#N/A</v>
      </c>
      <c r="II32" s="193" t="e">
        <f t="shared" si="249"/>
        <v>#N/A</v>
      </c>
      <c r="IJ32" s="193" t="e">
        <f t="shared" si="249"/>
        <v>#N/A</v>
      </c>
      <c r="IK32" s="193" t="e">
        <f t="shared" si="249"/>
        <v>#N/A</v>
      </c>
      <c r="IL32" s="193" t="e">
        <f t="shared" si="249"/>
        <v>#N/A</v>
      </c>
      <c r="IM32" s="193" t="e">
        <f t="shared" si="249"/>
        <v>#N/A</v>
      </c>
      <c r="IN32" s="193" t="e">
        <f t="shared" si="249"/>
        <v>#N/A</v>
      </c>
      <c r="IO32" s="193" t="e">
        <f t="shared" si="249"/>
        <v>#N/A</v>
      </c>
      <c r="IP32" s="193" t="e">
        <f t="shared" si="249"/>
        <v>#N/A</v>
      </c>
      <c r="IQ32" s="193" t="e">
        <f t="shared" si="249"/>
        <v>#N/A</v>
      </c>
      <c r="IR32" s="193" t="e">
        <f t="shared" si="249"/>
        <v>#N/A</v>
      </c>
      <c r="IS32" s="193" t="e">
        <f t="shared" si="249"/>
        <v>#N/A</v>
      </c>
      <c r="IT32" s="193" t="e">
        <f t="shared" si="249"/>
        <v>#N/A</v>
      </c>
      <c r="IU32" s="193" t="e">
        <f t="shared" si="285"/>
        <v>#N/A</v>
      </c>
      <c r="IV32" s="193" t="e">
        <f t="shared" si="285"/>
        <v>#N/A</v>
      </c>
      <c r="IW32" s="193" t="e">
        <f t="shared" si="285"/>
        <v>#N/A</v>
      </c>
      <c r="IX32" s="193" t="e">
        <f t="shared" si="285"/>
        <v>#N/A</v>
      </c>
      <c r="IY32" s="193" t="e">
        <f t="shared" si="285"/>
        <v>#N/A</v>
      </c>
      <c r="IZ32" s="193" t="e">
        <f t="shared" si="285"/>
        <v>#N/A</v>
      </c>
      <c r="JA32" s="193" t="e">
        <f t="shared" si="285"/>
        <v>#N/A</v>
      </c>
      <c r="JB32" s="193" t="e">
        <f t="shared" si="285"/>
        <v>#N/A</v>
      </c>
      <c r="JC32" s="193" t="e">
        <f t="shared" si="285"/>
        <v>#N/A</v>
      </c>
      <c r="JD32" s="193" t="e">
        <f t="shared" si="285"/>
        <v>#N/A</v>
      </c>
      <c r="JE32" s="193" t="e">
        <f t="shared" si="285"/>
        <v>#N/A</v>
      </c>
      <c r="JF32" s="193" t="e">
        <f t="shared" si="285"/>
        <v>#N/A</v>
      </c>
      <c r="JG32" s="193" t="e">
        <f t="shared" si="285"/>
        <v>#N/A</v>
      </c>
      <c r="JH32" s="193" t="e">
        <f t="shared" si="285"/>
        <v>#N/A</v>
      </c>
      <c r="JI32" s="193" t="e">
        <f t="shared" si="285"/>
        <v>#N/A</v>
      </c>
      <c r="JJ32" s="193" t="e">
        <f t="shared" si="281"/>
        <v>#N/A</v>
      </c>
      <c r="JK32" s="193" t="e">
        <f t="shared" si="281"/>
        <v>#N/A</v>
      </c>
      <c r="JL32" s="193" t="e">
        <f t="shared" si="281"/>
        <v>#N/A</v>
      </c>
      <c r="JM32" s="193" t="e">
        <f t="shared" si="281"/>
        <v>#N/A</v>
      </c>
      <c r="JN32" s="193" t="e">
        <f t="shared" si="281"/>
        <v>#N/A</v>
      </c>
      <c r="JO32" s="193" t="e">
        <f t="shared" si="281"/>
        <v>#N/A</v>
      </c>
      <c r="JP32" s="193" t="e">
        <f t="shared" si="281"/>
        <v>#N/A</v>
      </c>
      <c r="JQ32" s="193" t="e">
        <f t="shared" si="281"/>
        <v>#N/A</v>
      </c>
      <c r="JR32" s="193" t="e">
        <f t="shared" si="281"/>
        <v>#N/A</v>
      </c>
      <c r="JS32" s="193" t="e">
        <f t="shared" si="281"/>
        <v>#N/A</v>
      </c>
      <c r="JT32" s="193" t="e">
        <f t="shared" si="281"/>
        <v>#N/A</v>
      </c>
      <c r="JU32" s="193" t="e">
        <f t="shared" si="281"/>
        <v>#N/A</v>
      </c>
      <c r="JV32" s="193" t="e">
        <f t="shared" si="281"/>
        <v>#N/A</v>
      </c>
      <c r="JW32" s="193" t="e">
        <f t="shared" si="281"/>
        <v>#N/A</v>
      </c>
      <c r="JX32" s="193" t="e">
        <f t="shared" si="281"/>
        <v>#N/A</v>
      </c>
      <c r="JY32" s="193" t="e">
        <f t="shared" si="263"/>
        <v>#N/A</v>
      </c>
      <c r="JZ32" s="193" t="e">
        <f t="shared" si="263"/>
        <v>#N/A</v>
      </c>
      <c r="KA32" s="193" t="e">
        <f t="shared" si="263"/>
        <v>#N/A</v>
      </c>
      <c r="KB32" s="193" t="e">
        <f t="shared" si="263"/>
        <v>#N/A</v>
      </c>
      <c r="KC32" s="193" t="e">
        <f t="shared" si="263"/>
        <v>#N/A</v>
      </c>
      <c r="KD32" s="193" t="e">
        <f t="shared" si="263"/>
        <v>#N/A</v>
      </c>
      <c r="KE32" s="193" t="e">
        <f t="shared" si="263"/>
        <v>#N/A</v>
      </c>
      <c r="KF32" s="193" t="e">
        <f t="shared" si="263"/>
        <v>#N/A</v>
      </c>
      <c r="KG32" s="193" t="e">
        <f t="shared" si="263"/>
        <v>#N/A</v>
      </c>
      <c r="KH32" s="193" t="e">
        <f t="shared" si="263"/>
        <v>#N/A</v>
      </c>
      <c r="KI32" s="193" t="e">
        <f t="shared" si="263"/>
        <v>#N/A</v>
      </c>
      <c r="KJ32" s="193" t="e">
        <f t="shared" si="263"/>
        <v>#N/A</v>
      </c>
      <c r="KK32" s="193" t="e">
        <f t="shared" si="263"/>
        <v>#N/A</v>
      </c>
      <c r="KL32" s="193" t="e">
        <f t="shared" si="263"/>
        <v>#N/A</v>
      </c>
      <c r="KM32" s="193" t="e">
        <f t="shared" si="263"/>
        <v>#N/A</v>
      </c>
      <c r="KN32" s="193" t="e">
        <f t="shared" si="35"/>
        <v>#N/A</v>
      </c>
      <c r="KO32" s="193" t="e">
        <f t="shared" si="278"/>
        <v>#N/A</v>
      </c>
      <c r="KP32" s="193" t="e">
        <f t="shared" si="278"/>
        <v>#N/A</v>
      </c>
      <c r="KQ32" s="193" t="e">
        <f t="shared" si="278"/>
        <v>#N/A</v>
      </c>
      <c r="KR32" s="193" t="e">
        <f t="shared" si="250"/>
        <v>#N/A</v>
      </c>
      <c r="KS32" s="193" t="e">
        <f t="shared" si="250"/>
        <v>#N/A</v>
      </c>
      <c r="KT32" s="193" t="e">
        <f t="shared" si="250"/>
        <v>#N/A</v>
      </c>
      <c r="KU32" s="193" t="e">
        <f t="shared" si="250"/>
        <v>#N/A</v>
      </c>
      <c r="KV32" s="193" t="e">
        <f t="shared" si="250"/>
        <v>#N/A</v>
      </c>
      <c r="KW32" s="193" t="e">
        <f t="shared" si="250"/>
        <v>#N/A</v>
      </c>
      <c r="KX32" s="193" t="e">
        <f t="shared" si="250"/>
        <v>#N/A</v>
      </c>
      <c r="KY32" s="193" t="e">
        <f t="shared" si="250"/>
        <v>#N/A</v>
      </c>
      <c r="KZ32" s="193" t="e">
        <f t="shared" si="250"/>
        <v>#N/A</v>
      </c>
      <c r="LA32" s="193" t="e">
        <f t="shared" si="250"/>
        <v>#N/A</v>
      </c>
      <c r="LB32" s="193" t="e">
        <f t="shared" si="250"/>
        <v>#N/A</v>
      </c>
      <c r="LC32" s="193" t="e">
        <f t="shared" si="250"/>
        <v>#N/A</v>
      </c>
      <c r="LD32" s="193" t="e">
        <f t="shared" si="250"/>
        <v>#N/A</v>
      </c>
      <c r="LE32" s="193" t="e">
        <f t="shared" si="250"/>
        <v>#N/A</v>
      </c>
      <c r="LF32" s="193" t="e">
        <f t="shared" si="250"/>
        <v>#N/A</v>
      </c>
      <c r="LG32" s="193" t="e">
        <f t="shared" si="286"/>
        <v>#N/A</v>
      </c>
      <c r="LH32" s="193" t="e">
        <f t="shared" si="286"/>
        <v>#N/A</v>
      </c>
      <c r="LI32" s="193" t="e">
        <f t="shared" si="286"/>
        <v>#N/A</v>
      </c>
      <c r="LJ32" s="193" t="e">
        <f t="shared" si="286"/>
        <v>#N/A</v>
      </c>
      <c r="LK32" s="193" t="e">
        <f t="shared" si="286"/>
        <v>#N/A</v>
      </c>
      <c r="LL32" s="193" t="e">
        <f t="shared" si="286"/>
        <v>#N/A</v>
      </c>
      <c r="LM32" s="193" t="e">
        <f t="shared" si="286"/>
        <v>#N/A</v>
      </c>
      <c r="LN32" s="193" t="e">
        <f t="shared" si="286"/>
        <v>#N/A</v>
      </c>
      <c r="LO32" s="193" t="e">
        <f t="shared" si="286"/>
        <v>#N/A</v>
      </c>
      <c r="LP32" s="193" t="e">
        <f t="shared" si="286"/>
        <v>#N/A</v>
      </c>
      <c r="LQ32" s="193" t="e">
        <f t="shared" si="286"/>
        <v>#N/A</v>
      </c>
      <c r="LR32" s="193" t="e">
        <f t="shared" si="286"/>
        <v>#N/A</v>
      </c>
      <c r="LS32" s="193" t="e">
        <f t="shared" si="286"/>
        <v>#N/A</v>
      </c>
      <c r="LT32" s="193" t="e">
        <f t="shared" si="286"/>
        <v>#N/A</v>
      </c>
      <c r="LU32" s="193" t="e">
        <f t="shared" si="286"/>
        <v>#N/A</v>
      </c>
      <c r="LV32" s="193" t="e">
        <f t="shared" si="282"/>
        <v>#N/A</v>
      </c>
      <c r="LW32" s="193" t="e">
        <f t="shared" si="282"/>
        <v>#N/A</v>
      </c>
      <c r="LX32" s="193" t="e">
        <f t="shared" si="282"/>
        <v>#N/A</v>
      </c>
      <c r="LY32" s="193" t="e">
        <f t="shared" si="282"/>
        <v>#N/A</v>
      </c>
      <c r="LZ32" s="193" t="e">
        <f t="shared" si="282"/>
        <v>#N/A</v>
      </c>
      <c r="MA32" s="193" t="e">
        <f t="shared" si="282"/>
        <v>#N/A</v>
      </c>
      <c r="MB32" s="193" t="e">
        <f t="shared" si="282"/>
        <v>#N/A</v>
      </c>
      <c r="MC32" s="193" t="e">
        <f t="shared" si="282"/>
        <v>#N/A</v>
      </c>
      <c r="MD32" s="193" t="e">
        <f t="shared" si="282"/>
        <v>#N/A</v>
      </c>
      <c r="ME32" s="193" t="e">
        <f t="shared" si="282"/>
        <v>#N/A</v>
      </c>
      <c r="MF32" s="193" t="e">
        <f t="shared" si="282"/>
        <v>#N/A</v>
      </c>
      <c r="MG32" s="193" t="e">
        <f t="shared" si="282"/>
        <v>#N/A</v>
      </c>
      <c r="MH32" s="193" t="e">
        <f t="shared" si="282"/>
        <v>#N/A</v>
      </c>
      <c r="MI32" s="193" t="e">
        <f t="shared" si="282"/>
        <v>#N/A</v>
      </c>
      <c r="MJ32" s="193" t="e">
        <f t="shared" si="282"/>
        <v>#N/A</v>
      </c>
      <c r="MK32" s="193" t="e">
        <f t="shared" si="264"/>
        <v>#N/A</v>
      </c>
      <c r="ML32" s="193" t="e">
        <f t="shared" si="264"/>
        <v>#N/A</v>
      </c>
      <c r="MM32" s="193" t="e">
        <f t="shared" si="264"/>
        <v>#N/A</v>
      </c>
      <c r="MN32" s="193" t="e">
        <f t="shared" si="264"/>
        <v>#N/A</v>
      </c>
      <c r="MO32" s="193" t="e">
        <f t="shared" si="264"/>
        <v>#N/A</v>
      </c>
      <c r="MP32" s="193" t="e">
        <f t="shared" si="264"/>
        <v>#N/A</v>
      </c>
      <c r="MQ32" s="193" t="e">
        <f t="shared" si="264"/>
        <v>#N/A</v>
      </c>
      <c r="MR32" s="193" t="e">
        <f t="shared" si="264"/>
        <v>#N/A</v>
      </c>
      <c r="MS32" s="193" t="e">
        <f t="shared" si="264"/>
        <v>#N/A</v>
      </c>
      <c r="MT32" s="193" t="e">
        <f t="shared" si="264"/>
        <v>#N/A</v>
      </c>
      <c r="MU32" s="193" t="e">
        <f t="shared" si="264"/>
        <v>#N/A</v>
      </c>
      <c r="MV32" s="193" t="e">
        <f t="shared" si="264"/>
        <v>#N/A</v>
      </c>
      <c r="MW32" s="193" t="e">
        <f t="shared" si="264"/>
        <v>#N/A</v>
      </c>
      <c r="MX32" s="193" t="e">
        <f t="shared" si="264"/>
        <v>#N/A</v>
      </c>
      <c r="MY32" s="193" t="e">
        <f t="shared" si="264"/>
        <v>#N/A</v>
      </c>
      <c r="MZ32" s="193" t="e">
        <f t="shared" si="36"/>
        <v>#N/A</v>
      </c>
      <c r="NA32" s="193" t="e">
        <f t="shared" si="279"/>
        <v>#N/A</v>
      </c>
      <c r="NB32" s="193" t="e">
        <f t="shared" si="279"/>
        <v>#N/A</v>
      </c>
      <c r="NC32" s="193" t="e">
        <f t="shared" si="279"/>
        <v>#N/A</v>
      </c>
      <c r="ND32" s="193" t="e">
        <f t="shared" si="251"/>
        <v>#N/A</v>
      </c>
      <c r="NE32" s="193" t="e">
        <f t="shared" si="251"/>
        <v>#N/A</v>
      </c>
      <c r="NF32" s="193" t="e">
        <f t="shared" si="251"/>
        <v>#N/A</v>
      </c>
      <c r="NG32" s="193" t="e">
        <f t="shared" si="251"/>
        <v>#N/A</v>
      </c>
      <c r="NH32" s="193" t="e">
        <f t="shared" si="251"/>
        <v>#N/A</v>
      </c>
      <c r="NI32" s="193" t="e">
        <f t="shared" si="251"/>
        <v>#N/A</v>
      </c>
      <c r="NJ32" s="193" t="e">
        <f t="shared" si="251"/>
        <v>#N/A</v>
      </c>
      <c r="NK32" s="193" t="e">
        <f t="shared" si="251"/>
        <v>#N/A</v>
      </c>
      <c r="NL32" s="193" t="e">
        <f t="shared" si="251"/>
        <v>#N/A</v>
      </c>
      <c r="NM32" s="193" t="e">
        <f t="shared" si="251"/>
        <v>#N/A</v>
      </c>
      <c r="NN32" s="193" t="e">
        <f t="shared" si="251"/>
        <v>#N/A</v>
      </c>
      <c r="NO32" s="193" t="e">
        <f t="shared" si="251"/>
        <v>#N/A</v>
      </c>
      <c r="NP32" s="193" t="e">
        <f t="shared" si="251"/>
        <v>#N/A</v>
      </c>
      <c r="NQ32" s="193" t="e">
        <f t="shared" si="251"/>
        <v>#N/A</v>
      </c>
      <c r="NR32" s="193" t="e">
        <f t="shared" si="251"/>
        <v>#N/A</v>
      </c>
      <c r="NS32" s="193" t="e">
        <f t="shared" si="287"/>
        <v>#N/A</v>
      </c>
      <c r="NT32" s="193" t="e">
        <f t="shared" si="287"/>
        <v>#N/A</v>
      </c>
      <c r="NU32" s="193" t="e">
        <f t="shared" si="287"/>
        <v>#N/A</v>
      </c>
      <c r="NV32" s="193" t="e">
        <f t="shared" si="287"/>
        <v>#N/A</v>
      </c>
      <c r="NW32" s="193" t="e">
        <f t="shared" si="287"/>
        <v>#N/A</v>
      </c>
      <c r="NX32" s="193" t="e">
        <f t="shared" si="287"/>
        <v>#N/A</v>
      </c>
      <c r="NY32" s="193" t="e">
        <f t="shared" si="287"/>
        <v>#N/A</v>
      </c>
      <c r="NZ32" s="193" t="e">
        <f t="shared" si="287"/>
        <v>#N/A</v>
      </c>
      <c r="OA32" s="193" t="e">
        <f t="shared" si="287"/>
        <v>#N/A</v>
      </c>
      <c r="OB32" s="193" t="e">
        <f t="shared" si="287"/>
        <v>#N/A</v>
      </c>
      <c r="OC32" s="193" t="e">
        <f t="shared" si="287"/>
        <v>#N/A</v>
      </c>
      <c r="OD32" s="193" t="e">
        <f t="shared" si="287"/>
        <v>#N/A</v>
      </c>
      <c r="OE32" s="193" t="e">
        <f t="shared" si="287"/>
        <v>#N/A</v>
      </c>
      <c r="OF32" s="193" t="e">
        <f t="shared" si="287"/>
        <v>#N/A</v>
      </c>
      <c r="OG32" s="193" t="e">
        <f t="shared" si="287"/>
        <v>#N/A</v>
      </c>
      <c r="OH32" s="193" t="e">
        <f t="shared" si="283"/>
        <v>#N/A</v>
      </c>
      <c r="OI32" s="193" t="e">
        <f t="shared" si="283"/>
        <v>#N/A</v>
      </c>
      <c r="OJ32" s="193" t="e">
        <f t="shared" si="283"/>
        <v>#N/A</v>
      </c>
      <c r="OK32" s="193" t="e">
        <f t="shared" si="283"/>
        <v>#N/A</v>
      </c>
      <c r="OL32" s="193" t="e">
        <f t="shared" si="283"/>
        <v>#N/A</v>
      </c>
      <c r="OM32" s="193" t="e">
        <f t="shared" si="283"/>
        <v>#N/A</v>
      </c>
      <c r="ON32" s="193" t="e">
        <f t="shared" si="283"/>
        <v>#N/A</v>
      </c>
      <c r="OO32" s="193" t="e">
        <f t="shared" si="283"/>
        <v>#N/A</v>
      </c>
      <c r="OP32" s="193" t="e">
        <f t="shared" si="283"/>
        <v>#N/A</v>
      </c>
      <c r="OQ32" s="193" t="e">
        <f t="shared" si="283"/>
        <v>#N/A</v>
      </c>
      <c r="OR32" s="193" t="e">
        <f t="shared" si="283"/>
        <v>#N/A</v>
      </c>
      <c r="OS32" s="193" t="e">
        <f t="shared" si="283"/>
        <v>#N/A</v>
      </c>
      <c r="OT32" s="193" t="e">
        <f t="shared" si="283"/>
        <v>#N/A</v>
      </c>
      <c r="OU32" s="193" t="e">
        <f t="shared" si="283"/>
        <v>#N/A</v>
      </c>
      <c r="OV32" s="193" t="e">
        <f t="shared" si="283"/>
        <v>#N/A</v>
      </c>
      <c r="OW32" s="193" t="e">
        <f t="shared" si="265"/>
        <v>#N/A</v>
      </c>
      <c r="OX32" s="193" t="e">
        <f t="shared" si="265"/>
        <v>#N/A</v>
      </c>
      <c r="OY32" s="193" t="e">
        <f t="shared" si="265"/>
        <v>#N/A</v>
      </c>
      <c r="OZ32" s="193" t="e">
        <f t="shared" si="265"/>
        <v>#N/A</v>
      </c>
      <c r="PA32" s="193" t="e">
        <f t="shared" si="265"/>
        <v>#N/A</v>
      </c>
      <c r="PB32" s="193" t="e">
        <f t="shared" si="265"/>
        <v>#N/A</v>
      </c>
      <c r="PC32" s="193" t="e">
        <f t="shared" si="265"/>
        <v>#N/A</v>
      </c>
      <c r="PD32" s="193" t="e">
        <f t="shared" si="265"/>
        <v>#N/A</v>
      </c>
      <c r="PE32" s="193" t="e">
        <f t="shared" si="265"/>
        <v>#N/A</v>
      </c>
      <c r="PF32" s="193" t="e">
        <f t="shared" si="265"/>
        <v>#N/A</v>
      </c>
      <c r="PG32" s="193" t="e">
        <f t="shared" si="265"/>
        <v>#N/A</v>
      </c>
      <c r="PH32" s="193" t="e">
        <f t="shared" si="265"/>
        <v>#N/A</v>
      </c>
      <c r="PI32" s="193" t="e">
        <f t="shared" si="265"/>
        <v>#N/A</v>
      </c>
      <c r="PJ32" s="193" t="e">
        <f t="shared" si="265"/>
        <v>#N/A</v>
      </c>
      <c r="PK32" s="193" t="e">
        <f t="shared" si="265"/>
        <v>#N/A</v>
      </c>
      <c r="PL32" s="193" t="e">
        <f t="shared" si="37"/>
        <v>#N/A</v>
      </c>
      <c r="PM32" s="193" t="e">
        <f t="shared" si="261"/>
        <v>#N/A</v>
      </c>
      <c r="PN32" s="193" t="e">
        <f t="shared" si="261"/>
        <v>#N/A</v>
      </c>
      <c r="PO32" s="193" t="e">
        <f t="shared" si="261"/>
        <v>#N/A</v>
      </c>
      <c r="PP32" s="193" t="e">
        <f t="shared" si="261"/>
        <v>#N/A</v>
      </c>
      <c r="PQ32" s="193" t="e">
        <f t="shared" si="261"/>
        <v>#N/A</v>
      </c>
      <c r="PR32" s="193" t="e">
        <f t="shared" si="261"/>
        <v>#N/A</v>
      </c>
      <c r="PS32" s="193" t="e">
        <f t="shared" si="261"/>
        <v>#N/A</v>
      </c>
      <c r="PT32" s="193" t="e">
        <f t="shared" si="261"/>
        <v>#N/A</v>
      </c>
    </row>
    <row r="33" spans="1:436" hidden="1" x14ac:dyDescent="0.45">
      <c r="A33" s="20">
        <v>30</v>
      </c>
      <c r="B33" s="101" t="str">
        <f t="shared" si="15"/>
        <v/>
      </c>
      <c r="C33" s="115"/>
      <c r="D33" s="101" t="str">
        <f t="shared" si="16"/>
        <v/>
      </c>
      <c r="E33" s="110" t="str">
        <f t="shared" si="17"/>
        <v/>
      </c>
      <c r="F33" s="21" t="str">
        <f t="shared" si="18"/>
        <v/>
      </c>
      <c r="G33" s="22" t="str">
        <f t="shared" si="19"/>
        <v/>
      </c>
      <c r="H33" s="23" t="str">
        <f>IF(F33="","",IF(OR($F33&lt;Skew!$B$3,$F33=Skew!$B$3),IF($F33&gt;Skew!$C$3,Skew!$A$3,IF($F33&gt;Skew!$C$4,Skew!$A$4,IF($F33&gt;Skew!$C$5,Skew!$A$5,IF($F33&gt;Skew!$C$6,Skew!$A$6,IF($F33&gt;Skew!$C$7,Skew!$A$7,IF($F33&gt;Skew!$C$8,Skew!$A$8,IF($F33&gt;Skew!$C$9,Skew!$A$9,IF($F33&gt;Skew!$C$10,Skew!$A$10,IF($F33&gt;Skew!$C$11,Skew!$A$11,IF($F33&gt;Skew!$C$12,Skew!$A$12,IF($F33&gt;Skew!$C$13,Skew!$A$13,IF($F33&gt;Skew!$C$14,Skew!$A$14,IF($F33&gt;Skew!$C$15,Skew!$A$15,IF($F33&gt;Skew!$C$16,Skew!$A$16,Skew!$A$17)
)))))))))))))))</f>
        <v/>
      </c>
      <c r="I33" s="22" t="str">
        <f>IF(F33="","",MATCH(H33,Skew!$A$3:$A$17,0))</f>
        <v/>
      </c>
      <c r="J33" s="22" t="str">
        <f t="shared" si="20"/>
        <v/>
      </c>
      <c r="K33" s="24"/>
      <c r="L33" s="22" t="str">
        <f>IF(OR(F33="",K33=""),"",MATCH(K33,Confidence!$A$3:$A$12,0))</f>
        <v/>
      </c>
      <c r="M33" s="25" t="str">
        <f t="shared" si="21"/>
        <v/>
      </c>
      <c r="N33" s="25" t="str">
        <f t="shared" si="22"/>
        <v/>
      </c>
      <c r="O33" s="22"/>
      <c r="P33" s="102" t="str">
        <f t="shared" si="23"/>
        <v/>
      </c>
      <c r="Q33" s="102" t="str">
        <f t="shared" si="24"/>
        <v/>
      </c>
      <c r="R33" s="37" t="str">
        <f t="shared" si="25"/>
        <v/>
      </c>
      <c r="S33" s="115"/>
      <c r="T33" s="204" t="str">
        <f>IF(AND(B33&gt;0,C33&gt;0,D33&gt;0,M33&gt;0,N33&gt;0,S33&gt;0,NOT(K33="")),ABS(VLOOKUP($S$1,VLookups!$A$30:$B$31,2,FALSE)-_xlfn.BETA.DIST(S33,IF(G33="L",N33,M33),IF(G33="L",M33,N33),TRUE,B33,D33)),"")</f>
        <v/>
      </c>
      <c r="U33" s="112" t="str">
        <f>IF(OR($M33="",$N33=""),"",_xlfn.BETA.INV(ABS(VLOOKUP($S$1,VLookups!$A$30:$B$31,2,FALSE)-U$3),IF($G33="L",$N33,$M33),IF($G33="L",$M33,$N33),$B33,$D33))</f>
        <v/>
      </c>
      <c r="V33" s="113" t="str">
        <f>IF(OR($M33="",$N33=""),"",_xlfn.BETA.INV(ABS(VLOOKUP($S$1,VLookups!$A$30:$B$31,2,FALSE)-V$3),IF($G33="L",$N33,$M33),IF($G33="L",$M33,$N33),$B33,$D33))</f>
        <v/>
      </c>
      <c r="W33" s="112" t="str">
        <f>IF(OR($M33="",$N33=""),"",_xlfn.BETA.INV(ABS(VLOOKUP($S$1,VLookups!$A$30:$B$31,2,FALSE)-W$3),IF($G33="L",$N33,$M33),IF($G33="L",$M33,$N33),$B33,$D33))</f>
        <v/>
      </c>
      <c r="X33" s="113" t="str">
        <f>IF(OR($M33="",$N33=""),"",_xlfn.BETA.INV(ABS(VLOOKUP($S$1,VLookups!$A$30:$B$31,2,FALSE)-X$3),IF($G33="L",$N33,$M33),IF($G33="L",$M33,$N33),$B33,$D33))</f>
        <v/>
      </c>
      <c r="Y33" s="112" t="str">
        <f>IF(OR($M33="",$N33=""),"",_xlfn.BETA.INV(ABS(VLOOKUP($S$1,VLookups!$A$30:$B$31,2,FALSE)-Y$3),IF($G33="L",$N33,$M33),IF($G33="L",$M33,$N33),$B33,$D33))</f>
        <v/>
      </c>
      <c r="Z33" s="113" t="str">
        <f>IF(OR($M33="",$N33=""),"",_xlfn.BETA.INV(ABS(VLOOKUP($S$1,VLookups!$A$30:$B$31,2,FALSE)-Z$3),IF($G33="L",$N33,$M33),IF($G33="L",$M33,$N33),$B33,$D33))</f>
        <v/>
      </c>
      <c r="AA33" s="112" t="str">
        <f>IF(OR($M33="",$N33=""),"",_xlfn.BETA.INV(ABS(VLOOKUP($S$1,VLookups!$A$30:$B$31,2,FALSE)-AA$3),IF($G33="L",$N33,$M33),IF($G33="L",$M33,$N33),$B33,$D33))</f>
        <v/>
      </c>
      <c r="AB33" s="113" t="str">
        <f>IF(OR($M33="",$N33=""),"",_xlfn.BETA.INV(ABS(VLOOKUP($S$1,VLookups!$A$30:$B$31,2,FALSE)-AB$3),IF($G33="L",$N33,$M33),IF($G33="L",$M33,$N33),$B33,$D33))</f>
        <v/>
      </c>
      <c r="AC33" s="112" t="str">
        <f>IF(OR($M33="",$N33=""),"",_xlfn.BETA.INV(ABS(VLOOKUP($S$1,VLookups!$A$30:$B$31,2,FALSE)-AC$3),IF($G33="L",$N33,$M33),IF($G33="L",$M33,$N33),$B33,$D33))</f>
        <v/>
      </c>
      <c r="AD33" s="113" t="str">
        <f>IF(OR($M33="",$N33=""),"",_xlfn.BETA.INV(ABS(VLOOKUP($S$1,VLookups!$A$30:$B$31,2,FALSE)-AD$3),IF($G33="L",$N33,$M33),IF($G33="L",$M33,$N33),$B33,$D33))</f>
        <v/>
      </c>
      <c r="AE33" s="112" t="str">
        <f>IF(OR($M33="",$N33=""),"",_xlfn.BETA.INV(ABS(VLOOKUP($S$1,VLookups!$A$30:$B$31,2,FALSE)-AE$3),IF($G33="L",$N33,$M33),IF($G33="L",$M33,$N33),$B33,$D33))</f>
        <v/>
      </c>
      <c r="AF33" s="113" t="str">
        <f>IF(OR($M33="",$N33=""),"",_xlfn.BETA.INV(ABS(VLOOKUP($S$1,VLookups!$A$30:$B$31,2,FALSE)-AF$3),IF($G33="L",$N33,$M33),IF($G33="L",$M33,$N33),$B33,$D33))</f>
        <v/>
      </c>
      <c r="AG33" s="15"/>
      <c r="AH33" s="194" t="str">
        <f t="shared" si="26"/>
        <v/>
      </c>
      <c r="AI33" s="192" t="str">
        <f t="shared" si="27"/>
        <v/>
      </c>
      <c r="AJ33" s="177" t="str">
        <f t="shared" ref="AJ33" si="289">IF(ISNONTEXT($AH33),AI33+$AH33,"")</f>
        <v/>
      </c>
      <c r="AK33" s="177" t="str">
        <f t="shared" si="39"/>
        <v/>
      </c>
      <c r="AL33" s="177" t="str">
        <f t="shared" si="40"/>
        <v/>
      </c>
      <c r="AM33" s="177" t="str">
        <f t="shared" si="41"/>
        <v/>
      </c>
      <c r="AN33" s="177" t="str">
        <f t="shared" si="42"/>
        <v/>
      </c>
      <c r="AO33" s="177" t="str">
        <f t="shared" si="43"/>
        <v/>
      </c>
      <c r="AP33" s="177" t="str">
        <f t="shared" si="44"/>
        <v/>
      </c>
      <c r="AQ33" s="177" t="str">
        <f t="shared" si="45"/>
        <v/>
      </c>
      <c r="AR33" s="177" t="str">
        <f t="shared" si="46"/>
        <v/>
      </c>
      <c r="AS33" s="177" t="str">
        <f t="shared" si="47"/>
        <v/>
      </c>
      <c r="AT33" s="177" t="str">
        <f t="shared" si="48"/>
        <v/>
      </c>
      <c r="AU33" s="177" t="str">
        <f t="shared" si="49"/>
        <v/>
      </c>
      <c r="AV33" s="177" t="str">
        <f t="shared" si="50"/>
        <v/>
      </c>
      <c r="AW33" s="177" t="str">
        <f t="shared" si="51"/>
        <v/>
      </c>
      <c r="AX33" s="177" t="str">
        <f t="shared" si="52"/>
        <v/>
      </c>
      <c r="AY33" s="177" t="str">
        <f t="shared" si="53"/>
        <v/>
      </c>
      <c r="AZ33" s="177" t="str">
        <f t="shared" si="54"/>
        <v/>
      </c>
      <c r="BA33" s="177" t="str">
        <f t="shared" si="55"/>
        <v/>
      </c>
      <c r="BB33" s="177" t="str">
        <f t="shared" si="56"/>
        <v/>
      </c>
      <c r="BC33" s="177" t="str">
        <f t="shared" si="57"/>
        <v/>
      </c>
      <c r="BD33" s="177" t="str">
        <f t="shared" si="58"/>
        <v/>
      </c>
      <c r="BE33" s="177" t="str">
        <f t="shared" si="59"/>
        <v/>
      </c>
      <c r="BF33" s="177" t="str">
        <f t="shared" si="60"/>
        <v/>
      </c>
      <c r="BG33" s="177" t="str">
        <f t="shared" si="61"/>
        <v/>
      </c>
      <c r="BH33" s="177" t="str">
        <f t="shared" si="62"/>
        <v/>
      </c>
      <c r="BI33" s="177" t="str">
        <f t="shared" si="63"/>
        <v/>
      </c>
      <c r="BJ33" s="177" t="str">
        <f t="shared" si="64"/>
        <v/>
      </c>
      <c r="BK33" s="177" t="str">
        <f t="shared" si="65"/>
        <v/>
      </c>
      <c r="BL33" s="177" t="str">
        <f t="shared" si="66"/>
        <v/>
      </c>
      <c r="BM33" s="177" t="str">
        <f t="shared" si="67"/>
        <v/>
      </c>
      <c r="BN33" s="177" t="str">
        <f t="shared" si="68"/>
        <v/>
      </c>
      <c r="BO33" s="177" t="str">
        <f t="shared" si="69"/>
        <v/>
      </c>
      <c r="BP33" s="177" t="str">
        <f t="shared" si="70"/>
        <v/>
      </c>
      <c r="BQ33" s="177" t="str">
        <f t="shared" si="71"/>
        <v/>
      </c>
      <c r="BR33" s="177" t="str">
        <f t="shared" si="72"/>
        <v/>
      </c>
      <c r="BS33" s="177" t="str">
        <f t="shared" si="73"/>
        <v/>
      </c>
      <c r="BT33" s="177" t="str">
        <f t="shared" si="74"/>
        <v/>
      </c>
      <c r="BU33" s="177" t="str">
        <f t="shared" si="75"/>
        <v/>
      </c>
      <c r="BV33" s="177" t="str">
        <f t="shared" si="76"/>
        <v/>
      </c>
      <c r="BW33" s="177" t="str">
        <f t="shared" si="77"/>
        <v/>
      </c>
      <c r="BX33" s="177" t="str">
        <f t="shared" si="78"/>
        <v/>
      </c>
      <c r="BY33" s="177" t="str">
        <f t="shared" si="79"/>
        <v/>
      </c>
      <c r="BZ33" s="177" t="str">
        <f t="shared" si="80"/>
        <v/>
      </c>
      <c r="CA33" s="177" t="str">
        <f t="shared" si="81"/>
        <v/>
      </c>
      <c r="CB33" s="177" t="str">
        <f t="shared" si="82"/>
        <v/>
      </c>
      <c r="CC33" s="177" t="str">
        <f t="shared" si="83"/>
        <v/>
      </c>
      <c r="CD33" s="177" t="str">
        <f t="shared" si="84"/>
        <v/>
      </c>
      <c r="CE33" s="177" t="str">
        <f t="shared" si="85"/>
        <v/>
      </c>
      <c r="CF33" s="177" t="str">
        <f t="shared" si="86"/>
        <v/>
      </c>
      <c r="CG33" s="177" t="str">
        <f t="shared" si="87"/>
        <v/>
      </c>
      <c r="CH33" s="177" t="str">
        <f t="shared" si="88"/>
        <v/>
      </c>
      <c r="CI33" s="177" t="str">
        <f t="shared" si="89"/>
        <v/>
      </c>
      <c r="CJ33" s="177" t="str">
        <f t="shared" si="90"/>
        <v/>
      </c>
      <c r="CK33" s="177" t="str">
        <f t="shared" si="91"/>
        <v/>
      </c>
      <c r="CL33" s="177" t="str">
        <f t="shared" si="92"/>
        <v/>
      </c>
      <c r="CM33" s="177" t="str">
        <f t="shared" si="93"/>
        <v/>
      </c>
      <c r="CN33" s="177" t="str">
        <f t="shared" si="94"/>
        <v/>
      </c>
      <c r="CO33" s="177" t="str">
        <f t="shared" si="95"/>
        <v/>
      </c>
      <c r="CP33" s="177" t="str">
        <f t="shared" si="96"/>
        <v/>
      </c>
      <c r="CQ33" s="177" t="str">
        <f t="shared" si="97"/>
        <v/>
      </c>
      <c r="CR33" s="177" t="str">
        <f t="shared" si="98"/>
        <v/>
      </c>
      <c r="CS33" s="177" t="str">
        <f t="shared" si="99"/>
        <v/>
      </c>
      <c r="CT33" s="177" t="str">
        <f t="shared" si="100"/>
        <v/>
      </c>
      <c r="CU33" s="177" t="str">
        <f t="shared" si="101"/>
        <v/>
      </c>
      <c r="CV33" s="177" t="str">
        <f t="shared" si="32"/>
        <v/>
      </c>
      <c r="CW33" s="177" t="str">
        <f t="shared" si="102"/>
        <v/>
      </c>
      <c r="CX33" s="177" t="str">
        <f t="shared" si="103"/>
        <v/>
      </c>
      <c r="CY33" s="177" t="str">
        <f t="shared" si="104"/>
        <v/>
      </c>
      <c r="CZ33" s="177" t="str">
        <f t="shared" si="105"/>
        <v/>
      </c>
      <c r="DA33" s="177" t="str">
        <f t="shared" si="106"/>
        <v/>
      </c>
      <c r="DB33" s="177" t="str">
        <f t="shared" si="107"/>
        <v/>
      </c>
      <c r="DC33" s="177" t="str">
        <f t="shared" si="108"/>
        <v/>
      </c>
      <c r="DD33" s="177" t="str">
        <f t="shared" si="109"/>
        <v/>
      </c>
      <c r="DE33" s="177" t="str">
        <f t="shared" si="110"/>
        <v/>
      </c>
      <c r="DF33" s="177" t="str">
        <f t="shared" si="111"/>
        <v/>
      </c>
      <c r="DG33" s="177" t="str">
        <f t="shared" si="112"/>
        <v/>
      </c>
      <c r="DH33" s="177" t="str">
        <f t="shared" si="113"/>
        <v/>
      </c>
      <c r="DI33" s="177" t="str">
        <f t="shared" si="114"/>
        <v/>
      </c>
      <c r="DJ33" s="177" t="str">
        <f t="shared" si="115"/>
        <v/>
      </c>
      <c r="DK33" s="177" t="str">
        <f t="shared" si="116"/>
        <v/>
      </c>
      <c r="DL33" s="177" t="str">
        <f t="shared" si="117"/>
        <v/>
      </c>
      <c r="DM33" s="177" t="str">
        <f t="shared" si="118"/>
        <v/>
      </c>
      <c r="DN33" s="177" t="str">
        <f t="shared" si="119"/>
        <v/>
      </c>
      <c r="DO33" s="177" t="str">
        <f t="shared" si="120"/>
        <v/>
      </c>
      <c r="DP33" s="177" t="str">
        <f t="shared" si="121"/>
        <v/>
      </c>
      <c r="DQ33" s="177" t="str">
        <f t="shared" si="122"/>
        <v/>
      </c>
      <c r="DR33" s="177" t="str">
        <f t="shared" si="123"/>
        <v/>
      </c>
      <c r="DS33" s="177" t="str">
        <f t="shared" si="124"/>
        <v/>
      </c>
      <c r="DT33" s="177" t="str">
        <f t="shared" si="125"/>
        <v/>
      </c>
      <c r="DU33" s="177" t="str">
        <f t="shared" si="126"/>
        <v/>
      </c>
      <c r="DV33" s="177" t="str">
        <f t="shared" si="127"/>
        <v/>
      </c>
      <c r="DW33" s="177" t="str">
        <f t="shared" si="128"/>
        <v/>
      </c>
      <c r="DX33" s="177" t="str">
        <f t="shared" si="129"/>
        <v/>
      </c>
      <c r="DY33" s="177" t="str">
        <f t="shared" si="130"/>
        <v/>
      </c>
      <c r="DZ33" s="177" t="str">
        <f t="shared" si="131"/>
        <v/>
      </c>
      <c r="EA33" s="177" t="str">
        <f t="shared" si="132"/>
        <v/>
      </c>
      <c r="EB33" s="177" t="str">
        <f t="shared" si="133"/>
        <v/>
      </c>
      <c r="EC33" s="177" t="str">
        <f t="shared" si="134"/>
        <v/>
      </c>
      <c r="ED33" s="177" t="str">
        <f t="shared" si="135"/>
        <v/>
      </c>
      <c r="EE33" s="177" t="str">
        <f t="shared" si="136"/>
        <v/>
      </c>
      <c r="EF33" s="177" t="str">
        <f t="shared" si="137"/>
        <v/>
      </c>
      <c r="EG33" s="177" t="str">
        <f t="shared" si="138"/>
        <v/>
      </c>
      <c r="EH33" s="177" t="str">
        <f t="shared" si="139"/>
        <v/>
      </c>
      <c r="EI33" s="177" t="str">
        <f t="shared" si="140"/>
        <v/>
      </c>
      <c r="EJ33" s="177" t="str">
        <f t="shared" si="141"/>
        <v/>
      </c>
      <c r="EK33" s="177" t="str">
        <f t="shared" si="142"/>
        <v/>
      </c>
      <c r="EL33" s="177" t="str">
        <f t="shared" si="143"/>
        <v/>
      </c>
      <c r="EM33" s="177" t="str">
        <f t="shared" si="144"/>
        <v/>
      </c>
      <c r="EN33" s="177" t="str">
        <f t="shared" si="145"/>
        <v/>
      </c>
      <c r="EO33" s="177" t="str">
        <f t="shared" si="146"/>
        <v/>
      </c>
      <c r="EP33" s="177" t="str">
        <f t="shared" si="147"/>
        <v/>
      </c>
      <c r="EQ33" s="177" t="str">
        <f t="shared" si="148"/>
        <v/>
      </c>
      <c r="ER33" s="177" t="str">
        <f t="shared" si="149"/>
        <v/>
      </c>
      <c r="ES33" s="177" t="str">
        <f t="shared" si="150"/>
        <v/>
      </c>
      <c r="ET33" s="177" t="str">
        <f t="shared" si="151"/>
        <v/>
      </c>
      <c r="EU33" s="177" t="str">
        <f t="shared" si="152"/>
        <v/>
      </c>
      <c r="EV33" s="177" t="str">
        <f t="shared" si="153"/>
        <v/>
      </c>
      <c r="EW33" s="177" t="str">
        <f t="shared" si="154"/>
        <v/>
      </c>
      <c r="EX33" s="177" t="str">
        <f t="shared" si="155"/>
        <v/>
      </c>
      <c r="EY33" s="177" t="str">
        <f t="shared" si="156"/>
        <v/>
      </c>
      <c r="EZ33" s="177" t="str">
        <f t="shared" si="157"/>
        <v/>
      </c>
      <c r="FA33" s="177" t="str">
        <f t="shared" si="158"/>
        <v/>
      </c>
      <c r="FB33" s="177" t="str">
        <f t="shared" si="159"/>
        <v/>
      </c>
      <c r="FC33" s="177" t="str">
        <f t="shared" si="160"/>
        <v/>
      </c>
      <c r="FD33" s="177" t="str">
        <f t="shared" si="161"/>
        <v/>
      </c>
      <c r="FE33" s="177" t="str">
        <f t="shared" si="162"/>
        <v/>
      </c>
      <c r="FF33" s="177" t="str">
        <f t="shared" si="163"/>
        <v/>
      </c>
      <c r="FG33" s="177" t="str">
        <f t="shared" si="164"/>
        <v/>
      </c>
      <c r="FH33" s="177" t="str">
        <f t="shared" si="33"/>
        <v/>
      </c>
      <c r="FI33" s="177" t="str">
        <f t="shared" si="165"/>
        <v/>
      </c>
      <c r="FJ33" s="177" t="str">
        <f t="shared" si="166"/>
        <v/>
      </c>
      <c r="FK33" s="177" t="str">
        <f t="shared" si="167"/>
        <v/>
      </c>
      <c r="FL33" s="177" t="str">
        <f t="shared" si="168"/>
        <v/>
      </c>
      <c r="FM33" s="177" t="str">
        <f t="shared" si="169"/>
        <v/>
      </c>
      <c r="FN33" s="177" t="str">
        <f t="shared" si="170"/>
        <v/>
      </c>
      <c r="FO33" s="177" t="str">
        <f t="shared" si="171"/>
        <v/>
      </c>
      <c r="FP33" s="177" t="str">
        <f t="shared" si="172"/>
        <v/>
      </c>
      <c r="FQ33" s="177" t="str">
        <f t="shared" si="173"/>
        <v/>
      </c>
      <c r="FR33" s="177" t="str">
        <f t="shared" si="174"/>
        <v/>
      </c>
      <c r="FS33" s="177" t="str">
        <f t="shared" si="175"/>
        <v/>
      </c>
      <c r="FT33" s="177" t="str">
        <f t="shared" si="176"/>
        <v/>
      </c>
      <c r="FU33" s="177" t="str">
        <f t="shared" si="177"/>
        <v/>
      </c>
      <c r="FV33" s="177" t="str">
        <f t="shared" si="178"/>
        <v/>
      </c>
      <c r="FW33" s="177" t="str">
        <f t="shared" si="179"/>
        <v/>
      </c>
      <c r="FX33" s="177" t="str">
        <f t="shared" si="180"/>
        <v/>
      </c>
      <c r="FY33" s="177" t="str">
        <f t="shared" si="181"/>
        <v/>
      </c>
      <c r="FZ33" s="177" t="str">
        <f t="shared" si="182"/>
        <v/>
      </c>
      <c r="GA33" s="177" t="str">
        <f t="shared" si="183"/>
        <v/>
      </c>
      <c r="GB33" s="177" t="str">
        <f t="shared" si="184"/>
        <v/>
      </c>
      <c r="GC33" s="177" t="str">
        <f t="shared" si="185"/>
        <v/>
      </c>
      <c r="GD33" s="177" t="str">
        <f t="shared" si="186"/>
        <v/>
      </c>
      <c r="GE33" s="177" t="str">
        <f t="shared" si="187"/>
        <v/>
      </c>
      <c r="GF33" s="177" t="str">
        <f t="shared" si="188"/>
        <v/>
      </c>
      <c r="GG33" s="177" t="str">
        <f t="shared" si="189"/>
        <v/>
      </c>
      <c r="GH33" s="177" t="str">
        <f t="shared" si="190"/>
        <v/>
      </c>
      <c r="GI33" s="177" t="str">
        <f t="shared" si="191"/>
        <v/>
      </c>
      <c r="GJ33" s="177" t="str">
        <f t="shared" si="192"/>
        <v/>
      </c>
      <c r="GK33" s="177" t="str">
        <f t="shared" si="193"/>
        <v/>
      </c>
      <c r="GL33" s="177" t="str">
        <f t="shared" si="194"/>
        <v/>
      </c>
      <c r="GM33" s="177" t="str">
        <f t="shared" si="195"/>
        <v/>
      </c>
      <c r="GN33" s="177" t="str">
        <f t="shared" si="196"/>
        <v/>
      </c>
      <c r="GO33" s="177" t="str">
        <f t="shared" si="197"/>
        <v/>
      </c>
      <c r="GP33" s="177" t="str">
        <f t="shared" si="198"/>
        <v/>
      </c>
      <c r="GQ33" s="177" t="str">
        <f t="shared" si="199"/>
        <v/>
      </c>
      <c r="GR33" s="177" t="str">
        <f t="shared" si="200"/>
        <v/>
      </c>
      <c r="GS33" s="177" t="str">
        <f t="shared" si="201"/>
        <v/>
      </c>
      <c r="GT33" s="177" t="str">
        <f t="shared" si="202"/>
        <v/>
      </c>
      <c r="GU33" s="177" t="str">
        <f t="shared" si="203"/>
        <v/>
      </c>
      <c r="GV33" s="177" t="str">
        <f t="shared" si="204"/>
        <v/>
      </c>
      <c r="GW33" s="177" t="str">
        <f t="shared" si="205"/>
        <v/>
      </c>
      <c r="GX33" s="177" t="str">
        <f t="shared" si="206"/>
        <v/>
      </c>
      <c r="GY33" s="177" t="str">
        <f t="shared" si="207"/>
        <v/>
      </c>
      <c r="GZ33" s="177" t="str">
        <f t="shared" si="208"/>
        <v/>
      </c>
      <c r="HA33" s="177" t="str">
        <f t="shared" si="209"/>
        <v/>
      </c>
      <c r="HB33" s="177" t="str">
        <f t="shared" si="210"/>
        <v/>
      </c>
      <c r="HC33" s="177" t="str">
        <f t="shared" si="211"/>
        <v/>
      </c>
      <c r="HD33" s="177" t="str">
        <f t="shared" si="212"/>
        <v/>
      </c>
      <c r="HE33" s="177" t="str">
        <f t="shared" si="213"/>
        <v/>
      </c>
      <c r="HF33" s="177" t="str">
        <f t="shared" si="214"/>
        <v/>
      </c>
      <c r="HG33" s="177" t="str">
        <f t="shared" si="215"/>
        <v/>
      </c>
      <c r="HH33" s="177" t="str">
        <f t="shared" si="216"/>
        <v/>
      </c>
      <c r="HI33" s="177" t="str">
        <f t="shared" si="217"/>
        <v/>
      </c>
      <c r="HJ33" s="177" t="str">
        <f t="shared" si="218"/>
        <v/>
      </c>
      <c r="HK33" s="177" t="str">
        <f t="shared" si="219"/>
        <v/>
      </c>
      <c r="HL33" s="177" t="str">
        <f t="shared" si="220"/>
        <v/>
      </c>
      <c r="HM33" s="177" t="str">
        <f t="shared" si="221"/>
        <v/>
      </c>
      <c r="HN33" s="177" t="str">
        <f t="shared" si="222"/>
        <v/>
      </c>
      <c r="HO33" s="177" t="str">
        <f t="shared" si="223"/>
        <v/>
      </c>
      <c r="HP33" s="177" t="str">
        <f t="shared" si="224"/>
        <v/>
      </c>
      <c r="HQ33" s="177" t="str">
        <f t="shared" si="225"/>
        <v/>
      </c>
      <c r="HR33" s="177" t="str">
        <f t="shared" si="226"/>
        <v/>
      </c>
      <c r="HS33" s="177" t="str">
        <f t="shared" si="227"/>
        <v/>
      </c>
      <c r="HT33" s="177" t="str">
        <f t="shared" si="34"/>
        <v/>
      </c>
      <c r="HU33" s="177" t="str">
        <f t="shared" si="255"/>
        <v/>
      </c>
      <c r="HV33" s="177" t="str">
        <f t="shared" si="256"/>
        <v/>
      </c>
      <c r="HW33" s="177" t="str">
        <f t="shared" si="257"/>
        <v/>
      </c>
      <c r="HX33" s="177" t="str">
        <f t="shared" si="258"/>
        <v/>
      </c>
      <c r="HY33" s="177" t="str">
        <f t="shared" si="259"/>
        <v/>
      </c>
      <c r="HZ33" s="177" t="str">
        <f t="shared" si="260"/>
        <v/>
      </c>
      <c r="IA33" s="192" t="str">
        <f t="shared" si="29"/>
        <v/>
      </c>
      <c r="IB33" s="193" t="e">
        <f t="shared" si="10"/>
        <v>#N/A</v>
      </c>
      <c r="IC33" s="193" t="e">
        <f t="shared" si="277"/>
        <v>#N/A</v>
      </c>
      <c r="ID33" s="193" t="e">
        <f t="shared" si="277"/>
        <v>#N/A</v>
      </c>
      <c r="IE33" s="193" t="e">
        <f t="shared" si="277"/>
        <v>#N/A</v>
      </c>
      <c r="IF33" s="193" t="e">
        <f t="shared" ref="IF33:IT48" si="290">IF(ISNONTEXT($Q33),IF($G33="R",_xlfn.BETA.DIST(AM33,$M33,$N33,FALSE,$B33,$D33),_xlfn.BETA.DIST(AM33,$N33,$M33,FALSE,$B33,$D33)),NA())</f>
        <v>#N/A</v>
      </c>
      <c r="IG33" s="193" t="e">
        <f t="shared" si="290"/>
        <v>#N/A</v>
      </c>
      <c r="IH33" s="193" t="e">
        <f t="shared" si="290"/>
        <v>#N/A</v>
      </c>
      <c r="II33" s="193" t="e">
        <f t="shared" si="290"/>
        <v>#N/A</v>
      </c>
      <c r="IJ33" s="193" t="e">
        <f t="shared" si="290"/>
        <v>#N/A</v>
      </c>
      <c r="IK33" s="193" t="e">
        <f t="shared" si="290"/>
        <v>#N/A</v>
      </c>
      <c r="IL33" s="193" t="e">
        <f t="shared" si="290"/>
        <v>#N/A</v>
      </c>
      <c r="IM33" s="193" t="e">
        <f t="shared" si="290"/>
        <v>#N/A</v>
      </c>
      <c r="IN33" s="193" t="e">
        <f t="shared" si="290"/>
        <v>#N/A</v>
      </c>
      <c r="IO33" s="193" t="e">
        <f t="shared" si="290"/>
        <v>#N/A</v>
      </c>
      <c r="IP33" s="193" t="e">
        <f t="shared" si="290"/>
        <v>#N/A</v>
      </c>
      <c r="IQ33" s="193" t="e">
        <f t="shared" si="290"/>
        <v>#N/A</v>
      </c>
      <c r="IR33" s="193" t="e">
        <f t="shared" si="290"/>
        <v>#N/A</v>
      </c>
      <c r="IS33" s="193" t="e">
        <f t="shared" si="290"/>
        <v>#N/A</v>
      </c>
      <c r="IT33" s="193" t="e">
        <f t="shared" si="290"/>
        <v>#N/A</v>
      </c>
      <c r="IU33" s="193" t="e">
        <f t="shared" si="285"/>
        <v>#N/A</v>
      </c>
      <c r="IV33" s="193" t="e">
        <f t="shared" si="285"/>
        <v>#N/A</v>
      </c>
      <c r="IW33" s="193" t="e">
        <f t="shared" si="285"/>
        <v>#N/A</v>
      </c>
      <c r="IX33" s="193" t="e">
        <f t="shared" si="285"/>
        <v>#N/A</v>
      </c>
      <c r="IY33" s="193" t="e">
        <f t="shared" si="285"/>
        <v>#N/A</v>
      </c>
      <c r="IZ33" s="193" t="e">
        <f t="shared" si="285"/>
        <v>#N/A</v>
      </c>
      <c r="JA33" s="193" t="e">
        <f t="shared" si="285"/>
        <v>#N/A</v>
      </c>
      <c r="JB33" s="193" t="e">
        <f t="shared" si="285"/>
        <v>#N/A</v>
      </c>
      <c r="JC33" s="193" t="e">
        <f t="shared" si="285"/>
        <v>#N/A</v>
      </c>
      <c r="JD33" s="193" t="e">
        <f t="shared" si="285"/>
        <v>#N/A</v>
      </c>
      <c r="JE33" s="193" t="e">
        <f t="shared" si="285"/>
        <v>#N/A</v>
      </c>
      <c r="JF33" s="193" t="e">
        <f t="shared" si="285"/>
        <v>#N/A</v>
      </c>
      <c r="JG33" s="193" t="e">
        <f t="shared" si="285"/>
        <v>#N/A</v>
      </c>
      <c r="JH33" s="193" t="e">
        <f t="shared" si="285"/>
        <v>#N/A</v>
      </c>
      <c r="JI33" s="193" t="e">
        <f t="shared" si="285"/>
        <v>#N/A</v>
      </c>
      <c r="JJ33" s="193" t="e">
        <f t="shared" si="281"/>
        <v>#N/A</v>
      </c>
      <c r="JK33" s="193" t="e">
        <f t="shared" si="281"/>
        <v>#N/A</v>
      </c>
      <c r="JL33" s="193" t="e">
        <f t="shared" si="281"/>
        <v>#N/A</v>
      </c>
      <c r="JM33" s="193" t="e">
        <f t="shared" si="281"/>
        <v>#N/A</v>
      </c>
      <c r="JN33" s="193" t="e">
        <f t="shared" si="281"/>
        <v>#N/A</v>
      </c>
      <c r="JO33" s="193" t="e">
        <f t="shared" si="281"/>
        <v>#N/A</v>
      </c>
      <c r="JP33" s="193" t="e">
        <f t="shared" si="281"/>
        <v>#N/A</v>
      </c>
      <c r="JQ33" s="193" t="e">
        <f t="shared" si="281"/>
        <v>#N/A</v>
      </c>
      <c r="JR33" s="193" t="e">
        <f t="shared" si="281"/>
        <v>#N/A</v>
      </c>
      <c r="JS33" s="193" t="e">
        <f t="shared" si="281"/>
        <v>#N/A</v>
      </c>
      <c r="JT33" s="193" t="e">
        <f t="shared" si="281"/>
        <v>#N/A</v>
      </c>
      <c r="JU33" s="193" t="e">
        <f t="shared" si="281"/>
        <v>#N/A</v>
      </c>
      <c r="JV33" s="193" t="e">
        <f t="shared" si="281"/>
        <v>#N/A</v>
      </c>
      <c r="JW33" s="193" t="e">
        <f t="shared" si="281"/>
        <v>#N/A</v>
      </c>
      <c r="JX33" s="193" t="e">
        <f t="shared" si="281"/>
        <v>#N/A</v>
      </c>
      <c r="JY33" s="193" t="e">
        <f t="shared" si="263"/>
        <v>#N/A</v>
      </c>
      <c r="JZ33" s="193" t="e">
        <f t="shared" si="263"/>
        <v>#N/A</v>
      </c>
      <c r="KA33" s="193" t="e">
        <f t="shared" si="263"/>
        <v>#N/A</v>
      </c>
      <c r="KB33" s="193" t="e">
        <f t="shared" si="263"/>
        <v>#N/A</v>
      </c>
      <c r="KC33" s="193" t="e">
        <f t="shared" si="263"/>
        <v>#N/A</v>
      </c>
      <c r="KD33" s="193" t="e">
        <f t="shared" si="263"/>
        <v>#N/A</v>
      </c>
      <c r="KE33" s="193" t="e">
        <f t="shared" si="263"/>
        <v>#N/A</v>
      </c>
      <c r="KF33" s="193" t="e">
        <f t="shared" si="263"/>
        <v>#N/A</v>
      </c>
      <c r="KG33" s="193" t="e">
        <f t="shared" si="263"/>
        <v>#N/A</v>
      </c>
      <c r="KH33" s="193" t="e">
        <f t="shared" si="263"/>
        <v>#N/A</v>
      </c>
      <c r="KI33" s="193" t="e">
        <f t="shared" si="263"/>
        <v>#N/A</v>
      </c>
      <c r="KJ33" s="193" t="e">
        <f t="shared" si="263"/>
        <v>#N/A</v>
      </c>
      <c r="KK33" s="193" t="e">
        <f t="shared" si="263"/>
        <v>#N/A</v>
      </c>
      <c r="KL33" s="193" t="e">
        <f t="shared" si="263"/>
        <v>#N/A</v>
      </c>
      <c r="KM33" s="193" t="e">
        <f t="shared" si="263"/>
        <v>#N/A</v>
      </c>
      <c r="KN33" s="193" t="e">
        <f t="shared" si="35"/>
        <v>#N/A</v>
      </c>
      <c r="KO33" s="193" t="e">
        <f t="shared" si="278"/>
        <v>#N/A</v>
      </c>
      <c r="KP33" s="193" t="e">
        <f t="shared" si="278"/>
        <v>#N/A</v>
      </c>
      <c r="KQ33" s="193" t="e">
        <f t="shared" si="278"/>
        <v>#N/A</v>
      </c>
      <c r="KR33" s="193" t="e">
        <f t="shared" ref="KR33:LF48" si="291">IF(ISNONTEXT($Q33),IF($G33="R",_xlfn.BETA.DIST(CY33,$M33,$N33,FALSE,$B33,$D33),_xlfn.BETA.DIST(CY33,$N33,$M33,FALSE,$B33,$D33)),NA())</f>
        <v>#N/A</v>
      </c>
      <c r="KS33" s="193" t="e">
        <f t="shared" si="291"/>
        <v>#N/A</v>
      </c>
      <c r="KT33" s="193" t="e">
        <f t="shared" si="291"/>
        <v>#N/A</v>
      </c>
      <c r="KU33" s="193" t="e">
        <f t="shared" si="291"/>
        <v>#N/A</v>
      </c>
      <c r="KV33" s="193" t="e">
        <f t="shared" si="291"/>
        <v>#N/A</v>
      </c>
      <c r="KW33" s="193" t="e">
        <f t="shared" si="291"/>
        <v>#N/A</v>
      </c>
      <c r="KX33" s="193" t="e">
        <f t="shared" si="291"/>
        <v>#N/A</v>
      </c>
      <c r="KY33" s="193" t="e">
        <f t="shared" si="291"/>
        <v>#N/A</v>
      </c>
      <c r="KZ33" s="193" t="e">
        <f t="shared" si="291"/>
        <v>#N/A</v>
      </c>
      <c r="LA33" s="193" t="e">
        <f t="shared" si="291"/>
        <v>#N/A</v>
      </c>
      <c r="LB33" s="193" t="e">
        <f t="shared" si="291"/>
        <v>#N/A</v>
      </c>
      <c r="LC33" s="193" t="e">
        <f t="shared" si="291"/>
        <v>#N/A</v>
      </c>
      <c r="LD33" s="193" t="e">
        <f t="shared" si="291"/>
        <v>#N/A</v>
      </c>
      <c r="LE33" s="193" t="e">
        <f t="shared" si="291"/>
        <v>#N/A</v>
      </c>
      <c r="LF33" s="193" t="e">
        <f t="shared" si="291"/>
        <v>#N/A</v>
      </c>
      <c r="LG33" s="193" t="e">
        <f t="shared" si="286"/>
        <v>#N/A</v>
      </c>
      <c r="LH33" s="193" t="e">
        <f t="shared" si="286"/>
        <v>#N/A</v>
      </c>
      <c r="LI33" s="193" t="e">
        <f t="shared" si="286"/>
        <v>#N/A</v>
      </c>
      <c r="LJ33" s="193" t="e">
        <f t="shared" si="286"/>
        <v>#N/A</v>
      </c>
      <c r="LK33" s="193" t="e">
        <f t="shared" si="286"/>
        <v>#N/A</v>
      </c>
      <c r="LL33" s="193" t="e">
        <f t="shared" si="286"/>
        <v>#N/A</v>
      </c>
      <c r="LM33" s="193" t="e">
        <f t="shared" si="286"/>
        <v>#N/A</v>
      </c>
      <c r="LN33" s="193" t="e">
        <f t="shared" si="286"/>
        <v>#N/A</v>
      </c>
      <c r="LO33" s="193" t="e">
        <f t="shared" si="286"/>
        <v>#N/A</v>
      </c>
      <c r="LP33" s="193" t="e">
        <f t="shared" si="286"/>
        <v>#N/A</v>
      </c>
      <c r="LQ33" s="193" t="e">
        <f t="shared" si="286"/>
        <v>#N/A</v>
      </c>
      <c r="LR33" s="193" t="e">
        <f t="shared" si="286"/>
        <v>#N/A</v>
      </c>
      <c r="LS33" s="193" t="e">
        <f t="shared" si="286"/>
        <v>#N/A</v>
      </c>
      <c r="LT33" s="193" t="e">
        <f t="shared" si="286"/>
        <v>#N/A</v>
      </c>
      <c r="LU33" s="193" t="e">
        <f t="shared" si="286"/>
        <v>#N/A</v>
      </c>
      <c r="LV33" s="193" t="e">
        <f t="shared" si="282"/>
        <v>#N/A</v>
      </c>
      <c r="LW33" s="193" t="e">
        <f t="shared" si="282"/>
        <v>#N/A</v>
      </c>
      <c r="LX33" s="193" t="e">
        <f t="shared" si="282"/>
        <v>#N/A</v>
      </c>
      <c r="LY33" s="193" t="e">
        <f t="shared" si="282"/>
        <v>#N/A</v>
      </c>
      <c r="LZ33" s="193" t="e">
        <f t="shared" si="282"/>
        <v>#N/A</v>
      </c>
      <c r="MA33" s="193" t="e">
        <f t="shared" si="282"/>
        <v>#N/A</v>
      </c>
      <c r="MB33" s="193" t="e">
        <f t="shared" si="282"/>
        <v>#N/A</v>
      </c>
      <c r="MC33" s="193" t="e">
        <f t="shared" si="282"/>
        <v>#N/A</v>
      </c>
      <c r="MD33" s="193" t="e">
        <f t="shared" si="282"/>
        <v>#N/A</v>
      </c>
      <c r="ME33" s="193" t="e">
        <f t="shared" si="282"/>
        <v>#N/A</v>
      </c>
      <c r="MF33" s="193" t="e">
        <f t="shared" si="282"/>
        <v>#N/A</v>
      </c>
      <c r="MG33" s="193" t="e">
        <f t="shared" si="282"/>
        <v>#N/A</v>
      </c>
      <c r="MH33" s="193" t="e">
        <f t="shared" si="282"/>
        <v>#N/A</v>
      </c>
      <c r="MI33" s="193" t="e">
        <f t="shared" si="282"/>
        <v>#N/A</v>
      </c>
      <c r="MJ33" s="193" t="e">
        <f t="shared" si="282"/>
        <v>#N/A</v>
      </c>
      <c r="MK33" s="193" t="e">
        <f t="shared" si="264"/>
        <v>#N/A</v>
      </c>
      <c r="ML33" s="193" t="e">
        <f t="shared" si="264"/>
        <v>#N/A</v>
      </c>
      <c r="MM33" s="193" t="e">
        <f t="shared" si="264"/>
        <v>#N/A</v>
      </c>
      <c r="MN33" s="193" t="e">
        <f t="shared" si="264"/>
        <v>#N/A</v>
      </c>
      <c r="MO33" s="193" t="e">
        <f t="shared" si="264"/>
        <v>#N/A</v>
      </c>
      <c r="MP33" s="193" t="e">
        <f t="shared" si="264"/>
        <v>#N/A</v>
      </c>
      <c r="MQ33" s="193" t="e">
        <f t="shared" si="264"/>
        <v>#N/A</v>
      </c>
      <c r="MR33" s="193" t="e">
        <f t="shared" si="264"/>
        <v>#N/A</v>
      </c>
      <c r="MS33" s="193" t="e">
        <f t="shared" si="264"/>
        <v>#N/A</v>
      </c>
      <c r="MT33" s="193" t="e">
        <f t="shared" si="264"/>
        <v>#N/A</v>
      </c>
      <c r="MU33" s="193" t="e">
        <f t="shared" si="264"/>
        <v>#N/A</v>
      </c>
      <c r="MV33" s="193" t="e">
        <f t="shared" si="264"/>
        <v>#N/A</v>
      </c>
      <c r="MW33" s="193" t="e">
        <f t="shared" si="264"/>
        <v>#N/A</v>
      </c>
      <c r="MX33" s="193" t="e">
        <f t="shared" si="264"/>
        <v>#N/A</v>
      </c>
      <c r="MY33" s="193" t="e">
        <f t="shared" si="264"/>
        <v>#N/A</v>
      </c>
      <c r="MZ33" s="193" t="e">
        <f t="shared" si="36"/>
        <v>#N/A</v>
      </c>
      <c r="NA33" s="193" t="e">
        <f t="shared" si="279"/>
        <v>#N/A</v>
      </c>
      <c r="NB33" s="193" t="e">
        <f t="shared" si="279"/>
        <v>#N/A</v>
      </c>
      <c r="NC33" s="193" t="e">
        <f t="shared" si="279"/>
        <v>#N/A</v>
      </c>
      <c r="ND33" s="193" t="e">
        <f t="shared" ref="ND33:NR48" si="292">IF(ISNONTEXT($Q33),IF($G33="R",_xlfn.BETA.DIST(FK33,$M33,$N33,FALSE,$B33,$D33),_xlfn.BETA.DIST(FK33,$N33,$M33,FALSE,$B33,$D33)),NA())</f>
        <v>#N/A</v>
      </c>
      <c r="NE33" s="193" t="e">
        <f t="shared" si="292"/>
        <v>#N/A</v>
      </c>
      <c r="NF33" s="193" t="e">
        <f t="shared" si="292"/>
        <v>#N/A</v>
      </c>
      <c r="NG33" s="193" t="e">
        <f t="shared" si="292"/>
        <v>#N/A</v>
      </c>
      <c r="NH33" s="193" t="e">
        <f t="shared" si="292"/>
        <v>#N/A</v>
      </c>
      <c r="NI33" s="193" t="e">
        <f t="shared" si="292"/>
        <v>#N/A</v>
      </c>
      <c r="NJ33" s="193" t="e">
        <f t="shared" si="292"/>
        <v>#N/A</v>
      </c>
      <c r="NK33" s="193" t="e">
        <f t="shared" si="292"/>
        <v>#N/A</v>
      </c>
      <c r="NL33" s="193" t="e">
        <f t="shared" si="292"/>
        <v>#N/A</v>
      </c>
      <c r="NM33" s="193" t="e">
        <f t="shared" si="292"/>
        <v>#N/A</v>
      </c>
      <c r="NN33" s="193" t="e">
        <f t="shared" si="292"/>
        <v>#N/A</v>
      </c>
      <c r="NO33" s="193" t="e">
        <f t="shared" si="292"/>
        <v>#N/A</v>
      </c>
      <c r="NP33" s="193" t="e">
        <f t="shared" si="292"/>
        <v>#N/A</v>
      </c>
      <c r="NQ33" s="193" t="e">
        <f t="shared" si="292"/>
        <v>#N/A</v>
      </c>
      <c r="NR33" s="193" t="e">
        <f t="shared" si="292"/>
        <v>#N/A</v>
      </c>
      <c r="NS33" s="193" t="e">
        <f t="shared" si="287"/>
        <v>#N/A</v>
      </c>
      <c r="NT33" s="193" t="e">
        <f t="shared" si="287"/>
        <v>#N/A</v>
      </c>
      <c r="NU33" s="193" t="e">
        <f t="shared" si="287"/>
        <v>#N/A</v>
      </c>
      <c r="NV33" s="193" t="e">
        <f t="shared" si="287"/>
        <v>#N/A</v>
      </c>
      <c r="NW33" s="193" t="e">
        <f t="shared" si="287"/>
        <v>#N/A</v>
      </c>
      <c r="NX33" s="193" t="e">
        <f t="shared" si="287"/>
        <v>#N/A</v>
      </c>
      <c r="NY33" s="193" t="e">
        <f t="shared" si="287"/>
        <v>#N/A</v>
      </c>
      <c r="NZ33" s="193" t="e">
        <f t="shared" si="287"/>
        <v>#N/A</v>
      </c>
      <c r="OA33" s="193" t="e">
        <f t="shared" si="287"/>
        <v>#N/A</v>
      </c>
      <c r="OB33" s="193" t="e">
        <f t="shared" si="287"/>
        <v>#N/A</v>
      </c>
      <c r="OC33" s="193" t="e">
        <f t="shared" si="287"/>
        <v>#N/A</v>
      </c>
      <c r="OD33" s="193" t="e">
        <f t="shared" si="287"/>
        <v>#N/A</v>
      </c>
      <c r="OE33" s="193" t="e">
        <f t="shared" si="287"/>
        <v>#N/A</v>
      </c>
      <c r="OF33" s="193" t="e">
        <f t="shared" si="287"/>
        <v>#N/A</v>
      </c>
      <c r="OG33" s="193" t="e">
        <f t="shared" si="287"/>
        <v>#N/A</v>
      </c>
      <c r="OH33" s="193" t="e">
        <f t="shared" si="283"/>
        <v>#N/A</v>
      </c>
      <c r="OI33" s="193" t="e">
        <f t="shared" si="283"/>
        <v>#N/A</v>
      </c>
      <c r="OJ33" s="193" t="e">
        <f t="shared" si="283"/>
        <v>#N/A</v>
      </c>
      <c r="OK33" s="193" t="e">
        <f t="shared" si="283"/>
        <v>#N/A</v>
      </c>
      <c r="OL33" s="193" t="e">
        <f t="shared" si="283"/>
        <v>#N/A</v>
      </c>
      <c r="OM33" s="193" t="e">
        <f t="shared" si="283"/>
        <v>#N/A</v>
      </c>
      <c r="ON33" s="193" t="e">
        <f t="shared" si="283"/>
        <v>#N/A</v>
      </c>
      <c r="OO33" s="193" t="e">
        <f t="shared" si="283"/>
        <v>#N/A</v>
      </c>
      <c r="OP33" s="193" t="e">
        <f t="shared" si="283"/>
        <v>#N/A</v>
      </c>
      <c r="OQ33" s="193" t="e">
        <f t="shared" si="283"/>
        <v>#N/A</v>
      </c>
      <c r="OR33" s="193" t="e">
        <f t="shared" si="283"/>
        <v>#N/A</v>
      </c>
      <c r="OS33" s="193" t="e">
        <f t="shared" si="283"/>
        <v>#N/A</v>
      </c>
      <c r="OT33" s="193" t="e">
        <f t="shared" si="283"/>
        <v>#N/A</v>
      </c>
      <c r="OU33" s="193" t="e">
        <f t="shared" si="283"/>
        <v>#N/A</v>
      </c>
      <c r="OV33" s="193" t="e">
        <f t="shared" si="283"/>
        <v>#N/A</v>
      </c>
      <c r="OW33" s="193" t="e">
        <f t="shared" si="265"/>
        <v>#N/A</v>
      </c>
      <c r="OX33" s="193" t="e">
        <f t="shared" si="265"/>
        <v>#N/A</v>
      </c>
      <c r="OY33" s="193" t="e">
        <f t="shared" si="265"/>
        <v>#N/A</v>
      </c>
      <c r="OZ33" s="193" t="e">
        <f t="shared" si="265"/>
        <v>#N/A</v>
      </c>
      <c r="PA33" s="193" t="e">
        <f t="shared" si="265"/>
        <v>#N/A</v>
      </c>
      <c r="PB33" s="193" t="e">
        <f t="shared" si="265"/>
        <v>#N/A</v>
      </c>
      <c r="PC33" s="193" t="e">
        <f t="shared" si="265"/>
        <v>#N/A</v>
      </c>
      <c r="PD33" s="193" t="e">
        <f t="shared" si="265"/>
        <v>#N/A</v>
      </c>
      <c r="PE33" s="193" t="e">
        <f t="shared" si="265"/>
        <v>#N/A</v>
      </c>
      <c r="PF33" s="193" t="e">
        <f t="shared" si="265"/>
        <v>#N/A</v>
      </c>
      <c r="PG33" s="193" t="e">
        <f t="shared" si="265"/>
        <v>#N/A</v>
      </c>
      <c r="PH33" s="193" t="e">
        <f t="shared" si="265"/>
        <v>#N/A</v>
      </c>
      <c r="PI33" s="193" t="e">
        <f t="shared" si="265"/>
        <v>#N/A</v>
      </c>
      <c r="PJ33" s="193" t="e">
        <f t="shared" si="265"/>
        <v>#N/A</v>
      </c>
      <c r="PK33" s="193" t="e">
        <f t="shared" si="265"/>
        <v>#N/A</v>
      </c>
      <c r="PL33" s="193" t="e">
        <f t="shared" si="37"/>
        <v>#N/A</v>
      </c>
      <c r="PM33" s="193" t="e">
        <f t="shared" si="261"/>
        <v>#N/A</v>
      </c>
      <c r="PN33" s="193" t="e">
        <f t="shared" si="261"/>
        <v>#N/A</v>
      </c>
      <c r="PO33" s="193" t="e">
        <f t="shared" si="261"/>
        <v>#N/A</v>
      </c>
      <c r="PP33" s="193" t="e">
        <f t="shared" si="261"/>
        <v>#N/A</v>
      </c>
      <c r="PQ33" s="193" t="e">
        <f t="shared" si="261"/>
        <v>#N/A</v>
      </c>
      <c r="PR33" s="193" t="e">
        <f t="shared" si="261"/>
        <v>#N/A</v>
      </c>
      <c r="PS33" s="193" t="e">
        <f t="shared" si="261"/>
        <v>#N/A</v>
      </c>
      <c r="PT33" s="193" t="e">
        <f t="shared" si="261"/>
        <v>#N/A</v>
      </c>
    </row>
    <row r="34" spans="1:436" hidden="1" x14ac:dyDescent="0.45">
      <c r="A34" s="20">
        <v>31</v>
      </c>
      <c r="B34" s="101" t="str">
        <f t="shared" si="15"/>
        <v/>
      </c>
      <c r="C34" s="115"/>
      <c r="D34" s="101" t="str">
        <f t="shared" si="16"/>
        <v/>
      </c>
      <c r="E34" s="110" t="str">
        <f t="shared" si="17"/>
        <v/>
      </c>
      <c r="F34" s="21" t="str">
        <f t="shared" si="18"/>
        <v/>
      </c>
      <c r="G34" s="22" t="str">
        <f t="shared" si="19"/>
        <v/>
      </c>
      <c r="H34" s="23" t="str">
        <f>IF(F34="","",IF(OR($F34&lt;Skew!$B$3,$F34=Skew!$B$3),IF($F34&gt;Skew!$C$3,Skew!$A$3,IF($F34&gt;Skew!$C$4,Skew!$A$4,IF($F34&gt;Skew!$C$5,Skew!$A$5,IF($F34&gt;Skew!$C$6,Skew!$A$6,IF($F34&gt;Skew!$C$7,Skew!$A$7,IF($F34&gt;Skew!$C$8,Skew!$A$8,IF($F34&gt;Skew!$C$9,Skew!$A$9,IF($F34&gt;Skew!$C$10,Skew!$A$10,IF($F34&gt;Skew!$C$11,Skew!$A$11,IF($F34&gt;Skew!$C$12,Skew!$A$12,IF($F34&gt;Skew!$C$13,Skew!$A$13,IF($F34&gt;Skew!$C$14,Skew!$A$14,IF($F34&gt;Skew!$C$15,Skew!$A$15,IF($F34&gt;Skew!$C$16,Skew!$A$16,Skew!$A$17)
)))))))))))))))</f>
        <v/>
      </c>
      <c r="I34" s="22" t="str">
        <f>IF(F34="","",MATCH(H34,Skew!$A$3:$A$17,0))</f>
        <v/>
      </c>
      <c r="J34" s="22" t="str">
        <f t="shared" si="20"/>
        <v/>
      </c>
      <c r="K34" s="24"/>
      <c r="L34" s="22" t="str">
        <f>IF(OR(F34="",K34=""),"",MATCH(K34,Confidence!$A$3:$A$12,0))</f>
        <v/>
      </c>
      <c r="M34" s="25" t="str">
        <f t="shared" si="21"/>
        <v/>
      </c>
      <c r="N34" s="25" t="str">
        <f t="shared" si="22"/>
        <v/>
      </c>
      <c r="O34" s="22"/>
      <c r="P34" s="102" t="str">
        <f t="shared" si="23"/>
        <v/>
      </c>
      <c r="Q34" s="102" t="str">
        <f t="shared" si="24"/>
        <v/>
      </c>
      <c r="R34" s="37" t="str">
        <f t="shared" si="25"/>
        <v/>
      </c>
      <c r="S34" s="115"/>
      <c r="T34" s="204" t="str">
        <f>IF(AND(B34&gt;0,C34&gt;0,D34&gt;0,M34&gt;0,N34&gt;0,S34&gt;0,NOT(K34="")),ABS(VLOOKUP($S$1,VLookups!$A$30:$B$31,2,FALSE)-_xlfn.BETA.DIST(S34,IF(G34="L",N34,M34),IF(G34="L",M34,N34),TRUE,B34,D34)),"")</f>
        <v/>
      </c>
      <c r="U34" s="112" t="str">
        <f>IF(OR($M34="",$N34=""),"",_xlfn.BETA.INV(ABS(VLOOKUP($S$1,VLookups!$A$30:$B$31,2,FALSE)-U$3),IF($G34="L",$N34,$M34),IF($G34="L",$M34,$N34),$B34,$D34))</f>
        <v/>
      </c>
      <c r="V34" s="113" t="str">
        <f>IF(OR($M34="",$N34=""),"",_xlfn.BETA.INV(ABS(VLOOKUP($S$1,VLookups!$A$30:$B$31,2,FALSE)-V$3),IF($G34="L",$N34,$M34),IF($G34="L",$M34,$N34),$B34,$D34))</f>
        <v/>
      </c>
      <c r="W34" s="112" t="str">
        <f>IF(OR($M34="",$N34=""),"",_xlfn.BETA.INV(ABS(VLOOKUP($S$1,VLookups!$A$30:$B$31,2,FALSE)-W$3),IF($G34="L",$N34,$M34),IF($G34="L",$M34,$N34),$B34,$D34))</f>
        <v/>
      </c>
      <c r="X34" s="113" t="str">
        <f>IF(OR($M34="",$N34=""),"",_xlfn.BETA.INV(ABS(VLOOKUP($S$1,VLookups!$A$30:$B$31,2,FALSE)-X$3),IF($G34="L",$N34,$M34),IF($G34="L",$M34,$N34),$B34,$D34))</f>
        <v/>
      </c>
      <c r="Y34" s="112" t="str">
        <f>IF(OR($M34="",$N34=""),"",_xlfn.BETA.INV(ABS(VLOOKUP($S$1,VLookups!$A$30:$B$31,2,FALSE)-Y$3),IF($G34="L",$N34,$M34),IF($G34="L",$M34,$N34),$B34,$D34))</f>
        <v/>
      </c>
      <c r="Z34" s="113" t="str">
        <f>IF(OR($M34="",$N34=""),"",_xlfn.BETA.INV(ABS(VLOOKUP($S$1,VLookups!$A$30:$B$31,2,FALSE)-Z$3),IF($G34="L",$N34,$M34),IF($G34="L",$M34,$N34),$B34,$D34))</f>
        <v/>
      </c>
      <c r="AA34" s="112" t="str">
        <f>IF(OR($M34="",$N34=""),"",_xlfn.BETA.INV(ABS(VLOOKUP($S$1,VLookups!$A$30:$B$31,2,FALSE)-AA$3),IF($G34="L",$N34,$M34),IF($G34="L",$M34,$N34),$B34,$D34))</f>
        <v/>
      </c>
      <c r="AB34" s="113" t="str">
        <f>IF(OR($M34="",$N34=""),"",_xlfn.BETA.INV(ABS(VLOOKUP($S$1,VLookups!$A$30:$B$31,2,FALSE)-AB$3),IF($G34="L",$N34,$M34),IF($G34="L",$M34,$N34),$B34,$D34))</f>
        <v/>
      </c>
      <c r="AC34" s="112" t="str">
        <f>IF(OR($M34="",$N34=""),"",_xlfn.BETA.INV(ABS(VLOOKUP($S$1,VLookups!$A$30:$B$31,2,FALSE)-AC$3),IF($G34="L",$N34,$M34),IF($G34="L",$M34,$N34),$B34,$D34))</f>
        <v/>
      </c>
      <c r="AD34" s="113" t="str">
        <f>IF(OR($M34="",$N34=""),"",_xlfn.BETA.INV(ABS(VLOOKUP($S$1,VLookups!$A$30:$B$31,2,FALSE)-AD$3),IF($G34="L",$N34,$M34),IF($G34="L",$M34,$N34),$B34,$D34))</f>
        <v/>
      </c>
      <c r="AE34" s="112" t="str">
        <f>IF(OR($M34="",$N34=""),"",_xlfn.BETA.INV(ABS(VLOOKUP($S$1,VLookups!$A$30:$B$31,2,FALSE)-AE$3),IF($G34="L",$N34,$M34),IF($G34="L",$M34,$N34),$B34,$D34))</f>
        <v/>
      </c>
      <c r="AF34" s="113" t="str">
        <f>IF(OR($M34="",$N34=""),"",_xlfn.BETA.INV(ABS(VLOOKUP($S$1,VLookups!$A$30:$B$31,2,FALSE)-AF$3),IF($G34="L",$N34,$M34),IF($G34="L",$M34,$N34),$B34,$D34))</f>
        <v/>
      </c>
      <c r="AG34" s="15"/>
      <c r="AH34" s="194" t="str">
        <f t="shared" si="26"/>
        <v/>
      </c>
      <c r="AI34" s="192" t="str">
        <f t="shared" si="27"/>
        <v/>
      </c>
      <c r="AJ34" s="177" t="str">
        <f t="shared" ref="AJ34" si="293">IF(ISNONTEXT($AH34),AI34+$AH34,"")</f>
        <v/>
      </c>
      <c r="AK34" s="177" t="str">
        <f t="shared" si="39"/>
        <v/>
      </c>
      <c r="AL34" s="177" t="str">
        <f t="shared" si="40"/>
        <v/>
      </c>
      <c r="AM34" s="177" t="str">
        <f t="shared" si="41"/>
        <v/>
      </c>
      <c r="AN34" s="177" t="str">
        <f t="shared" si="42"/>
        <v/>
      </c>
      <c r="AO34" s="177" t="str">
        <f t="shared" si="43"/>
        <v/>
      </c>
      <c r="AP34" s="177" t="str">
        <f t="shared" si="44"/>
        <v/>
      </c>
      <c r="AQ34" s="177" t="str">
        <f t="shared" si="45"/>
        <v/>
      </c>
      <c r="AR34" s="177" t="str">
        <f t="shared" si="46"/>
        <v/>
      </c>
      <c r="AS34" s="177" t="str">
        <f t="shared" si="47"/>
        <v/>
      </c>
      <c r="AT34" s="177" t="str">
        <f t="shared" si="48"/>
        <v/>
      </c>
      <c r="AU34" s="177" t="str">
        <f t="shared" si="49"/>
        <v/>
      </c>
      <c r="AV34" s="177" t="str">
        <f t="shared" si="50"/>
        <v/>
      </c>
      <c r="AW34" s="177" t="str">
        <f t="shared" si="51"/>
        <v/>
      </c>
      <c r="AX34" s="177" t="str">
        <f t="shared" si="52"/>
        <v/>
      </c>
      <c r="AY34" s="177" t="str">
        <f t="shared" si="53"/>
        <v/>
      </c>
      <c r="AZ34" s="177" t="str">
        <f t="shared" si="54"/>
        <v/>
      </c>
      <c r="BA34" s="177" t="str">
        <f t="shared" si="55"/>
        <v/>
      </c>
      <c r="BB34" s="177" t="str">
        <f t="shared" si="56"/>
        <v/>
      </c>
      <c r="BC34" s="177" t="str">
        <f t="shared" si="57"/>
        <v/>
      </c>
      <c r="BD34" s="177" t="str">
        <f t="shared" si="58"/>
        <v/>
      </c>
      <c r="BE34" s="177" t="str">
        <f t="shared" si="59"/>
        <v/>
      </c>
      <c r="BF34" s="177" t="str">
        <f t="shared" si="60"/>
        <v/>
      </c>
      <c r="BG34" s="177" t="str">
        <f t="shared" si="61"/>
        <v/>
      </c>
      <c r="BH34" s="177" t="str">
        <f t="shared" si="62"/>
        <v/>
      </c>
      <c r="BI34" s="177" t="str">
        <f t="shared" si="63"/>
        <v/>
      </c>
      <c r="BJ34" s="177" t="str">
        <f t="shared" si="64"/>
        <v/>
      </c>
      <c r="BK34" s="177" t="str">
        <f t="shared" si="65"/>
        <v/>
      </c>
      <c r="BL34" s="177" t="str">
        <f t="shared" si="66"/>
        <v/>
      </c>
      <c r="BM34" s="177" t="str">
        <f t="shared" si="67"/>
        <v/>
      </c>
      <c r="BN34" s="177" t="str">
        <f t="shared" si="68"/>
        <v/>
      </c>
      <c r="BO34" s="177" t="str">
        <f t="shared" si="69"/>
        <v/>
      </c>
      <c r="BP34" s="177" t="str">
        <f t="shared" si="70"/>
        <v/>
      </c>
      <c r="BQ34" s="177" t="str">
        <f t="shared" si="71"/>
        <v/>
      </c>
      <c r="BR34" s="177" t="str">
        <f t="shared" si="72"/>
        <v/>
      </c>
      <c r="BS34" s="177" t="str">
        <f t="shared" si="73"/>
        <v/>
      </c>
      <c r="BT34" s="177" t="str">
        <f t="shared" si="74"/>
        <v/>
      </c>
      <c r="BU34" s="177" t="str">
        <f t="shared" si="75"/>
        <v/>
      </c>
      <c r="BV34" s="177" t="str">
        <f t="shared" si="76"/>
        <v/>
      </c>
      <c r="BW34" s="177" t="str">
        <f t="shared" si="77"/>
        <v/>
      </c>
      <c r="BX34" s="177" t="str">
        <f t="shared" si="78"/>
        <v/>
      </c>
      <c r="BY34" s="177" t="str">
        <f t="shared" si="79"/>
        <v/>
      </c>
      <c r="BZ34" s="177" t="str">
        <f t="shared" si="80"/>
        <v/>
      </c>
      <c r="CA34" s="177" t="str">
        <f t="shared" si="81"/>
        <v/>
      </c>
      <c r="CB34" s="177" t="str">
        <f t="shared" si="82"/>
        <v/>
      </c>
      <c r="CC34" s="177" t="str">
        <f t="shared" si="83"/>
        <v/>
      </c>
      <c r="CD34" s="177" t="str">
        <f t="shared" si="84"/>
        <v/>
      </c>
      <c r="CE34" s="177" t="str">
        <f t="shared" si="85"/>
        <v/>
      </c>
      <c r="CF34" s="177" t="str">
        <f t="shared" si="86"/>
        <v/>
      </c>
      <c r="CG34" s="177" t="str">
        <f t="shared" si="87"/>
        <v/>
      </c>
      <c r="CH34" s="177" t="str">
        <f t="shared" si="88"/>
        <v/>
      </c>
      <c r="CI34" s="177" t="str">
        <f t="shared" si="89"/>
        <v/>
      </c>
      <c r="CJ34" s="177" t="str">
        <f t="shared" si="90"/>
        <v/>
      </c>
      <c r="CK34" s="177" t="str">
        <f t="shared" si="91"/>
        <v/>
      </c>
      <c r="CL34" s="177" t="str">
        <f t="shared" si="92"/>
        <v/>
      </c>
      <c r="CM34" s="177" t="str">
        <f t="shared" si="93"/>
        <v/>
      </c>
      <c r="CN34" s="177" t="str">
        <f t="shared" si="94"/>
        <v/>
      </c>
      <c r="CO34" s="177" t="str">
        <f t="shared" si="95"/>
        <v/>
      </c>
      <c r="CP34" s="177" t="str">
        <f t="shared" si="96"/>
        <v/>
      </c>
      <c r="CQ34" s="177" t="str">
        <f t="shared" si="97"/>
        <v/>
      </c>
      <c r="CR34" s="177" t="str">
        <f t="shared" si="98"/>
        <v/>
      </c>
      <c r="CS34" s="177" t="str">
        <f t="shared" si="99"/>
        <v/>
      </c>
      <c r="CT34" s="177" t="str">
        <f t="shared" si="100"/>
        <v/>
      </c>
      <c r="CU34" s="177" t="str">
        <f t="shared" si="101"/>
        <v/>
      </c>
      <c r="CV34" s="177" t="str">
        <f t="shared" si="32"/>
        <v/>
      </c>
      <c r="CW34" s="177" t="str">
        <f t="shared" si="102"/>
        <v/>
      </c>
      <c r="CX34" s="177" t="str">
        <f t="shared" si="103"/>
        <v/>
      </c>
      <c r="CY34" s="177" t="str">
        <f t="shared" si="104"/>
        <v/>
      </c>
      <c r="CZ34" s="177" t="str">
        <f t="shared" si="105"/>
        <v/>
      </c>
      <c r="DA34" s="177" t="str">
        <f t="shared" si="106"/>
        <v/>
      </c>
      <c r="DB34" s="177" t="str">
        <f t="shared" si="107"/>
        <v/>
      </c>
      <c r="DC34" s="177" t="str">
        <f t="shared" si="108"/>
        <v/>
      </c>
      <c r="DD34" s="177" t="str">
        <f t="shared" si="109"/>
        <v/>
      </c>
      <c r="DE34" s="177" t="str">
        <f t="shared" si="110"/>
        <v/>
      </c>
      <c r="DF34" s="177" t="str">
        <f t="shared" si="111"/>
        <v/>
      </c>
      <c r="DG34" s="177" t="str">
        <f t="shared" si="112"/>
        <v/>
      </c>
      <c r="DH34" s="177" t="str">
        <f t="shared" si="113"/>
        <v/>
      </c>
      <c r="DI34" s="177" t="str">
        <f t="shared" si="114"/>
        <v/>
      </c>
      <c r="DJ34" s="177" t="str">
        <f t="shared" si="115"/>
        <v/>
      </c>
      <c r="DK34" s="177" t="str">
        <f t="shared" si="116"/>
        <v/>
      </c>
      <c r="DL34" s="177" t="str">
        <f t="shared" si="117"/>
        <v/>
      </c>
      <c r="DM34" s="177" t="str">
        <f t="shared" si="118"/>
        <v/>
      </c>
      <c r="DN34" s="177" t="str">
        <f t="shared" si="119"/>
        <v/>
      </c>
      <c r="DO34" s="177" t="str">
        <f t="shared" si="120"/>
        <v/>
      </c>
      <c r="DP34" s="177" t="str">
        <f t="shared" si="121"/>
        <v/>
      </c>
      <c r="DQ34" s="177" t="str">
        <f t="shared" si="122"/>
        <v/>
      </c>
      <c r="DR34" s="177" t="str">
        <f t="shared" si="123"/>
        <v/>
      </c>
      <c r="DS34" s="177" t="str">
        <f t="shared" si="124"/>
        <v/>
      </c>
      <c r="DT34" s="177" t="str">
        <f t="shared" si="125"/>
        <v/>
      </c>
      <c r="DU34" s="177" t="str">
        <f t="shared" si="126"/>
        <v/>
      </c>
      <c r="DV34" s="177" t="str">
        <f t="shared" si="127"/>
        <v/>
      </c>
      <c r="DW34" s="177" t="str">
        <f t="shared" si="128"/>
        <v/>
      </c>
      <c r="DX34" s="177" t="str">
        <f t="shared" si="129"/>
        <v/>
      </c>
      <c r="DY34" s="177" t="str">
        <f t="shared" si="130"/>
        <v/>
      </c>
      <c r="DZ34" s="177" t="str">
        <f t="shared" si="131"/>
        <v/>
      </c>
      <c r="EA34" s="177" t="str">
        <f t="shared" si="132"/>
        <v/>
      </c>
      <c r="EB34" s="177" t="str">
        <f t="shared" si="133"/>
        <v/>
      </c>
      <c r="EC34" s="177" t="str">
        <f t="shared" si="134"/>
        <v/>
      </c>
      <c r="ED34" s="177" t="str">
        <f t="shared" si="135"/>
        <v/>
      </c>
      <c r="EE34" s="177" t="str">
        <f t="shared" si="136"/>
        <v/>
      </c>
      <c r="EF34" s="177" t="str">
        <f t="shared" si="137"/>
        <v/>
      </c>
      <c r="EG34" s="177" t="str">
        <f t="shared" si="138"/>
        <v/>
      </c>
      <c r="EH34" s="177" t="str">
        <f t="shared" si="139"/>
        <v/>
      </c>
      <c r="EI34" s="177" t="str">
        <f t="shared" si="140"/>
        <v/>
      </c>
      <c r="EJ34" s="177" t="str">
        <f t="shared" si="141"/>
        <v/>
      </c>
      <c r="EK34" s="177" t="str">
        <f t="shared" si="142"/>
        <v/>
      </c>
      <c r="EL34" s="177" t="str">
        <f t="shared" si="143"/>
        <v/>
      </c>
      <c r="EM34" s="177" t="str">
        <f t="shared" si="144"/>
        <v/>
      </c>
      <c r="EN34" s="177" t="str">
        <f t="shared" si="145"/>
        <v/>
      </c>
      <c r="EO34" s="177" t="str">
        <f t="shared" si="146"/>
        <v/>
      </c>
      <c r="EP34" s="177" t="str">
        <f t="shared" si="147"/>
        <v/>
      </c>
      <c r="EQ34" s="177" t="str">
        <f t="shared" si="148"/>
        <v/>
      </c>
      <c r="ER34" s="177" t="str">
        <f t="shared" si="149"/>
        <v/>
      </c>
      <c r="ES34" s="177" t="str">
        <f t="shared" si="150"/>
        <v/>
      </c>
      <c r="ET34" s="177" t="str">
        <f t="shared" si="151"/>
        <v/>
      </c>
      <c r="EU34" s="177" t="str">
        <f t="shared" si="152"/>
        <v/>
      </c>
      <c r="EV34" s="177" t="str">
        <f t="shared" si="153"/>
        <v/>
      </c>
      <c r="EW34" s="177" t="str">
        <f t="shared" si="154"/>
        <v/>
      </c>
      <c r="EX34" s="177" t="str">
        <f t="shared" si="155"/>
        <v/>
      </c>
      <c r="EY34" s="177" t="str">
        <f t="shared" si="156"/>
        <v/>
      </c>
      <c r="EZ34" s="177" t="str">
        <f t="shared" si="157"/>
        <v/>
      </c>
      <c r="FA34" s="177" t="str">
        <f t="shared" si="158"/>
        <v/>
      </c>
      <c r="FB34" s="177" t="str">
        <f t="shared" si="159"/>
        <v/>
      </c>
      <c r="FC34" s="177" t="str">
        <f t="shared" si="160"/>
        <v/>
      </c>
      <c r="FD34" s="177" t="str">
        <f t="shared" si="161"/>
        <v/>
      </c>
      <c r="FE34" s="177" t="str">
        <f t="shared" si="162"/>
        <v/>
      </c>
      <c r="FF34" s="177" t="str">
        <f t="shared" si="163"/>
        <v/>
      </c>
      <c r="FG34" s="177" t="str">
        <f t="shared" si="164"/>
        <v/>
      </c>
      <c r="FH34" s="177" t="str">
        <f t="shared" si="33"/>
        <v/>
      </c>
      <c r="FI34" s="177" t="str">
        <f t="shared" si="165"/>
        <v/>
      </c>
      <c r="FJ34" s="177" t="str">
        <f t="shared" si="166"/>
        <v/>
      </c>
      <c r="FK34" s="177" t="str">
        <f t="shared" si="167"/>
        <v/>
      </c>
      <c r="FL34" s="177" t="str">
        <f t="shared" si="168"/>
        <v/>
      </c>
      <c r="FM34" s="177" t="str">
        <f t="shared" si="169"/>
        <v/>
      </c>
      <c r="FN34" s="177" t="str">
        <f t="shared" si="170"/>
        <v/>
      </c>
      <c r="FO34" s="177" t="str">
        <f t="shared" si="171"/>
        <v/>
      </c>
      <c r="FP34" s="177" t="str">
        <f t="shared" si="172"/>
        <v/>
      </c>
      <c r="FQ34" s="177" t="str">
        <f t="shared" si="173"/>
        <v/>
      </c>
      <c r="FR34" s="177" t="str">
        <f t="shared" si="174"/>
        <v/>
      </c>
      <c r="FS34" s="177" t="str">
        <f t="shared" si="175"/>
        <v/>
      </c>
      <c r="FT34" s="177" t="str">
        <f t="shared" si="176"/>
        <v/>
      </c>
      <c r="FU34" s="177" t="str">
        <f t="shared" si="177"/>
        <v/>
      </c>
      <c r="FV34" s="177" t="str">
        <f t="shared" si="178"/>
        <v/>
      </c>
      <c r="FW34" s="177" t="str">
        <f t="shared" si="179"/>
        <v/>
      </c>
      <c r="FX34" s="177" t="str">
        <f t="shared" si="180"/>
        <v/>
      </c>
      <c r="FY34" s="177" t="str">
        <f t="shared" si="181"/>
        <v/>
      </c>
      <c r="FZ34" s="177" t="str">
        <f t="shared" si="182"/>
        <v/>
      </c>
      <c r="GA34" s="177" t="str">
        <f t="shared" si="183"/>
        <v/>
      </c>
      <c r="GB34" s="177" t="str">
        <f t="shared" si="184"/>
        <v/>
      </c>
      <c r="GC34" s="177" t="str">
        <f t="shared" si="185"/>
        <v/>
      </c>
      <c r="GD34" s="177" t="str">
        <f t="shared" si="186"/>
        <v/>
      </c>
      <c r="GE34" s="177" t="str">
        <f t="shared" si="187"/>
        <v/>
      </c>
      <c r="GF34" s="177" t="str">
        <f t="shared" si="188"/>
        <v/>
      </c>
      <c r="GG34" s="177" t="str">
        <f t="shared" si="189"/>
        <v/>
      </c>
      <c r="GH34" s="177" t="str">
        <f t="shared" si="190"/>
        <v/>
      </c>
      <c r="GI34" s="177" t="str">
        <f t="shared" si="191"/>
        <v/>
      </c>
      <c r="GJ34" s="177" t="str">
        <f t="shared" si="192"/>
        <v/>
      </c>
      <c r="GK34" s="177" t="str">
        <f t="shared" si="193"/>
        <v/>
      </c>
      <c r="GL34" s="177" t="str">
        <f t="shared" si="194"/>
        <v/>
      </c>
      <c r="GM34" s="177" t="str">
        <f t="shared" si="195"/>
        <v/>
      </c>
      <c r="GN34" s="177" t="str">
        <f t="shared" si="196"/>
        <v/>
      </c>
      <c r="GO34" s="177" t="str">
        <f t="shared" si="197"/>
        <v/>
      </c>
      <c r="GP34" s="177" t="str">
        <f t="shared" si="198"/>
        <v/>
      </c>
      <c r="GQ34" s="177" t="str">
        <f t="shared" si="199"/>
        <v/>
      </c>
      <c r="GR34" s="177" t="str">
        <f t="shared" si="200"/>
        <v/>
      </c>
      <c r="GS34" s="177" t="str">
        <f t="shared" si="201"/>
        <v/>
      </c>
      <c r="GT34" s="177" t="str">
        <f t="shared" si="202"/>
        <v/>
      </c>
      <c r="GU34" s="177" t="str">
        <f t="shared" si="203"/>
        <v/>
      </c>
      <c r="GV34" s="177" t="str">
        <f t="shared" si="204"/>
        <v/>
      </c>
      <c r="GW34" s="177" t="str">
        <f t="shared" si="205"/>
        <v/>
      </c>
      <c r="GX34" s="177" t="str">
        <f t="shared" si="206"/>
        <v/>
      </c>
      <c r="GY34" s="177" t="str">
        <f t="shared" si="207"/>
        <v/>
      </c>
      <c r="GZ34" s="177" t="str">
        <f t="shared" si="208"/>
        <v/>
      </c>
      <c r="HA34" s="177" t="str">
        <f t="shared" si="209"/>
        <v/>
      </c>
      <c r="HB34" s="177" t="str">
        <f t="shared" si="210"/>
        <v/>
      </c>
      <c r="HC34" s="177" t="str">
        <f t="shared" si="211"/>
        <v/>
      </c>
      <c r="HD34" s="177" t="str">
        <f t="shared" si="212"/>
        <v/>
      </c>
      <c r="HE34" s="177" t="str">
        <f t="shared" si="213"/>
        <v/>
      </c>
      <c r="HF34" s="177" t="str">
        <f t="shared" si="214"/>
        <v/>
      </c>
      <c r="HG34" s="177" t="str">
        <f t="shared" si="215"/>
        <v/>
      </c>
      <c r="HH34" s="177" t="str">
        <f t="shared" si="216"/>
        <v/>
      </c>
      <c r="HI34" s="177" t="str">
        <f t="shared" si="217"/>
        <v/>
      </c>
      <c r="HJ34" s="177" t="str">
        <f t="shared" si="218"/>
        <v/>
      </c>
      <c r="HK34" s="177" t="str">
        <f t="shared" si="219"/>
        <v/>
      </c>
      <c r="HL34" s="177" t="str">
        <f t="shared" si="220"/>
        <v/>
      </c>
      <c r="HM34" s="177" t="str">
        <f t="shared" si="221"/>
        <v/>
      </c>
      <c r="HN34" s="177" t="str">
        <f t="shared" si="222"/>
        <v/>
      </c>
      <c r="HO34" s="177" t="str">
        <f t="shared" si="223"/>
        <v/>
      </c>
      <c r="HP34" s="177" t="str">
        <f t="shared" si="224"/>
        <v/>
      </c>
      <c r="HQ34" s="177" t="str">
        <f t="shared" si="225"/>
        <v/>
      </c>
      <c r="HR34" s="177" t="str">
        <f t="shared" si="226"/>
        <v/>
      </c>
      <c r="HS34" s="177" t="str">
        <f t="shared" si="227"/>
        <v/>
      </c>
      <c r="HT34" s="177" t="str">
        <f t="shared" si="34"/>
        <v/>
      </c>
      <c r="HU34" s="177" t="str">
        <f t="shared" si="255"/>
        <v/>
      </c>
      <c r="HV34" s="177" t="str">
        <f t="shared" si="256"/>
        <v/>
      </c>
      <c r="HW34" s="177" t="str">
        <f t="shared" si="257"/>
        <v/>
      </c>
      <c r="HX34" s="177" t="str">
        <f t="shared" si="258"/>
        <v/>
      </c>
      <c r="HY34" s="177" t="str">
        <f t="shared" si="259"/>
        <v/>
      </c>
      <c r="HZ34" s="177" t="str">
        <f t="shared" si="260"/>
        <v/>
      </c>
      <c r="IA34" s="192" t="str">
        <f t="shared" si="29"/>
        <v/>
      </c>
      <c r="IB34" s="193" t="e">
        <f t="shared" si="10"/>
        <v>#N/A</v>
      </c>
      <c r="IC34" s="193" t="e">
        <f t="shared" si="277"/>
        <v>#N/A</v>
      </c>
      <c r="ID34" s="193" t="e">
        <f t="shared" si="277"/>
        <v>#N/A</v>
      </c>
      <c r="IE34" s="193" t="e">
        <f t="shared" si="277"/>
        <v>#N/A</v>
      </c>
      <c r="IF34" s="193" t="e">
        <f t="shared" si="290"/>
        <v>#N/A</v>
      </c>
      <c r="IG34" s="193" t="e">
        <f t="shared" si="290"/>
        <v>#N/A</v>
      </c>
      <c r="IH34" s="193" t="e">
        <f t="shared" si="290"/>
        <v>#N/A</v>
      </c>
      <c r="II34" s="193" t="e">
        <f t="shared" si="290"/>
        <v>#N/A</v>
      </c>
      <c r="IJ34" s="193" t="e">
        <f t="shared" si="290"/>
        <v>#N/A</v>
      </c>
      <c r="IK34" s="193" t="e">
        <f t="shared" si="290"/>
        <v>#N/A</v>
      </c>
      <c r="IL34" s="193" t="e">
        <f t="shared" si="290"/>
        <v>#N/A</v>
      </c>
      <c r="IM34" s="193" t="e">
        <f t="shared" si="290"/>
        <v>#N/A</v>
      </c>
      <c r="IN34" s="193" t="e">
        <f t="shared" si="290"/>
        <v>#N/A</v>
      </c>
      <c r="IO34" s="193" t="e">
        <f t="shared" si="290"/>
        <v>#N/A</v>
      </c>
      <c r="IP34" s="193" t="e">
        <f t="shared" si="290"/>
        <v>#N/A</v>
      </c>
      <c r="IQ34" s="193" t="e">
        <f t="shared" si="290"/>
        <v>#N/A</v>
      </c>
      <c r="IR34" s="193" t="e">
        <f t="shared" si="290"/>
        <v>#N/A</v>
      </c>
      <c r="IS34" s="193" t="e">
        <f t="shared" si="290"/>
        <v>#N/A</v>
      </c>
      <c r="IT34" s="193" t="e">
        <f t="shared" si="290"/>
        <v>#N/A</v>
      </c>
      <c r="IU34" s="193" t="e">
        <f t="shared" si="285"/>
        <v>#N/A</v>
      </c>
      <c r="IV34" s="193" t="e">
        <f t="shared" si="285"/>
        <v>#N/A</v>
      </c>
      <c r="IW34" s="193" t="e">
        <f t="shared" si="285"/>
        <v>#N/A</v>
      </c>
      <c r="IX34" s="193" t="e">
        <f t="shared" si="285"/>
        <v>#N/A</v>
      </c>
      <c r="IY34" s="193" t="e">
        <f t="shared" si="285"/>
        <v>#N/A</v>
      </c>
      <c r="IZ34" s="193" t="e">
        <f t="shared" si="285"/>
        <v>#N/A</v>
      </c>
      <c r="JA34" s="193" t="e">
        <f t="shared" si="285"/>
        <v>#N/A</v>
      </c>
      <c r="JB34" s="193" t="e">
        <f t="shared" si="285"/>
        <v>#N/A</v>
      </c>
      <c r="JC34" s="193" t="e">
        <f t="shared" si="285"/>
        <v>#N/A</v>
      </c>
      <c r="JD34" s="193" t="e">
        <f t="shared" si="285"/>
        <v>#N/A</v>
      </c>
      <c r="JE34" s="193" t="e">
        <f t="shared" si="285"/>
        <v>#N/A</v>
      </c>
      <c r="JF34" s="193" t="e">
        <f t="shared" si="285"/>
        <v>#N/A</v>
      </c>
      <c r="JG34" s="193" t="e">
        <f t="shared" si="285"/>
        <v>#N/A</v>
      </c>
      <c r="JH34" s="193" t="e">
        <f t="shared" si="285"/>
        <v>#N/A</v>
      </c>
      <c r="JI34" s="193" t="e">
        <f t="shared" si="285"/>
        <v>#N/A</v>
      </c>
      <c r="JJ34" s="193" t="e">
        <f t="shared" si="281"/>
        <v>#N/A</v>
      </c>
      <c r="JK34" s="193" t="e">
        <f t="shared" si="281"/>
        <v>#N/A</v>
      </c>
      <c r="JL34" s="193" t="e">
        <f t="shared" si="281"/>
        <v>#N/A</v>
      </c>
      <c r="JM34" s="193" t="e">
        <f t="shared" si="281"/>
        <v>#N/A</v>
      </c>
      <c r="JN34" s="193" t="e">
        <f t="shared" si="281"/>
        <v>#N/A</v>
      </c>
      <c r="JO34" s="193" t="e">
        <f t="shared" si="281"/>
        <v>#N/A</v>
      </c>
      <c r="JP34" s="193" t="e">
        <f t="shared" si="281"/>
        <v>#N/A</v>
      </c>
      <c r="JQ34" s="193" t="e">
        <f t="shared" si="281"/>
        <v>#N/A</v>
      </c>
      <c r="JR34" s="193" t="e">
        <f t="shared" si="281"/>
        <v>#N/A</v>
      </c>
      <c r="JS34" s="193" t="e">
        <f t="shared" si="281"/>
        <v>#N/A</v>
      </c>
      <c r="JT34" s="193" t="e">
        <f t="shared" si="281"/>
        <v>#N/A</v>
      </c>
      <c r="JU34" s="193" t="e">
        <f t="shared" si="281"/>
        <v>#N/A</v>
      </c>
      <c r="JV34" s="193" t="e">
        <f t="shared" si="281"/>
        <v>#N/A</v>
      </c>
      <c r="JW34" s="193" t="e">
        <f t="shared" si="281"/>
        <v>#N/A</v>
      </c>
      <c r="JX34" s="193" t="e">
        <f t="shared" si="281"/>
        <v>#N/A</v>
      </c>
      <c r="JY34" s="193" t="e">
        <f t="shared" si="263"/>
        <v>#N/A</v>
      </c>
      <c r="JZ34" s="193" t="e">
        <f t="shared" si="263"/>
        <v>#N/A</v>
      </c>
      <c r="KA34" s="193" t="e">
        <f t="shared" si="263"/>
        <v>#N/A</v>
      </c>
      <c r="KB34" s="193" t="e">
        <f t="shared" si="263"/>
        <v>#N/A</v>
      </c>
      <c r="KC34" s="193" t="e">
        <f t="shared" si="263"/>
        <v>#N/A</v>
      </c>
      <c r="KD34" s="193" t="e">
        <f t="shared" si="263"/>
        <v>#N/A</v>
      </c>
      <c r="KE34" s="193" t="e">
        <f t="shared" si="263"/>
        <v>#N/A</v>
      </c>
      <c r="KF34" s="193" t="e">
        <f t="shared" si="263"/>
        <v>#N/A</v>
      </c>
      <c r="KG34" s="193" t="e">
        <f t="shared" si="263"/>
        <v>#N/A</v>
      </c>
      <c r="KH34" s="193" t="e">
        <f t="shared" si="263"/>
        <v>#N/A</v>
      </c>
      <c r="KI34" s="193" t="e">
        <f t="shared" si="263"/>
        <v>#N/A</v>
      </c>
      <c r="KJ34" s="193" t="e">
        <f t="shared" si="263"/>
        <v>#N/A</v>
      </c>
      <c r="KK34" s="193" t="e">
        <f t="shared" si="263"/>
        <v>#N/A</v>
      </c>
      <c r="KL34" s="193" t="e">
        <f t="shared" si="263"/>
        <v>#N/A</v>
      </c>
      <c r="KM34" s="193" t="e">
        <f t="shared" si="263"/>
        <v>#N/A</v>
      </c>
      <c r="KN34" s="193" t="e">
        <f t="shared" si="35"/>
        <v>#N/A</v>
      </c>
      <c r="KO34" s="193" t="e">
        <f t="shared" si="278"/>
        <v>#N/A</v>
      </c>
      <c r="KP34" s="193" t="e">
        <f t="shared" si="278"/>
        <v>#N/A</v>
      </c>
      <c r="KQ34" s="193" t="e">
        <f t="shared" si="278"/>
        <v>#N/A</v>
      </c>
      <c r="KR34" s="193" t="e">
        <f t="shared" si="291"/>
        <v>#N/A</v>
      </c>
      <c r="KS34" s="193" t="e">
        <f t="shared" si="291"/>
        <v>#N/A</v>
      </c>
      <c r="KT34" s="193" t="e">
        <f t="shared" si="291"/>
        <v>#N/A</v>
      </c>
      <c r="KU34" s="193" t="e">
        <f t="shared" si="291"/>
        <v>#N/A</v>
      </c>
      <c r="KV34" s="193" t="e">
        <f t="shared" si="291"/>
        <v>#N/A</v>
      </c>
      <c r="KW34" s="193" t="e">
        <f t="shared" si="291"/>
        <v>#N/A</v>
      </c>
      <c r="KX34" s="193" t="e">
        <f t="shared" si="291"/>
        <v>#N/A</v>
      </c>
      <c r="KY34" s="193" t="e">
        <f t="shared" si="291"/>
        <v>#N/A</v>
      </c>
      <c r="KZ34" s="193" t="e">
        <f t="shared" si="291"/>
        <v>#N/A</v>
      </c>
      <c r="LA34" s="193" t="e">
        <f t="shared" si="291"/>
        <v>#N/A</v>
      </c>
      <c r="LB34" s="193" t="e">
        <f t="shared" si="291"/>
        <v>#N/A</v>
      </c>
      <c r="LC34" s="193" t="e">
        <f t="shared" si="291"/>
        <v>#N/A</v>
      </c>
      <c r="LD34" s="193" t="e">
        <f t="shared" si="291"/>
        <v>#N/A</v>
      </c>
      <c r="LE34" s="193" t="e">
        <f t="shared" si="291"/>
        <v>#N/A</v>
      </c>
      <c r="LF34" s="193" t="e">
        <f t="shared" si="291"/>
        <v>#N/A</v>
      </c>
      <c r="LG34" s="193" t="e">
        <f t="shared" si="286"/>
        <v>#N/A</v>
      </c>
      <c r="LH34" s="193" t="e">
        <f t="shared" si="286"/>
        <v>#N/A</v>
      </c>
      <c r="LI34" s="193" t="e">
        <f t="shared" si="286"/>
        <v>#N/A</v>
      </c>
      <c r="LJ34" s="193" t="e">
        <f t="shared" si="286"/>
        <v>#N/A</v>
      </c>
      <c r="LK34" s="193" t="e">
        <f t="shared" si="286"/>
        <v>#N/A</v>
      </c>
      <c r="LL34" s="193" t="e">
        <f t="shared" si="286"/>
        <v>#N/A</v>
      </c>
      <c r="LM34" s="193" t="e">
        <f t="shared" si="286"/>
        <v>#N/A</v>
      </c>
      <c r="LN34" s="193" t="e">
        <f t="shared" si="286"/>
        <v>#N/A</v>
      </c>
      <c r="LO34" s="193" t="e">
        <f t="shared" si="286"/>
        <v>#N/A</v>
      </c>
      <c r="LP34" s="193" t="e">
        <f t="shared" si="286"/>
        <v>#N/A</v>
      </c>
      <c r="LQ34" s="193" t="e">
        <f t="shared" si="286"/>
        <v>#N/A</v>
      </c>
      <c r="LR34" s="193" t="e">
        <f t="shared" si="286"/>
        <v>#N/A</v>
      </c>
      <c r="LS34" s="193" t="e">
        <f t="shared" si="286"/>
        <v>#N/A</v>
      </c>
      <c r="LT34" s="193" t="e">
        <f t="shared" si="286"/>
        <v>#N/A</v>
      </c>
      <c r="LU34" s="193" t="e">
        <f t="shared" si="286"/>
        <v>#N/A</v>
      </c>
      <c r="LV34" s="193" t="e">
        <f t="shared" si="282"/>
        <v>#N/A</v>
      </c>
      <c r="LW34" s="193" t="e">
        <f t="shared" si="282"/>
        <v>#N/A</v>
      </c>
      <c r="LX34" s="193" t="e">
        <f t="shared" si="282"/>
        <v>#N/A</v>
      </c>
      <c r="LY34" s="193" t="e">
        <f t="shared" si="282"/>
        <v>#N/A</v>
      </c>
      <c r="LZ34" s="193" t="e">
        <f t="shared" si="282"/>
        <v>#N/A</v>
      </c>
      <c r="MA34" s="193" t="e">
        <f t="shared" si="282"/>
        <v>#N/A</v>
      </c>
      <c r="MB34" s="193" t="e">
        <f t="shared" si="282"/>
        <v>#N/A</v>
      </c>
      <c r="MC34" s="193" t="e">
        <f t="shared" si="282"/>
        <v>#N/A</v>
      </c>
      <c r="MD34" s="193" t="e">
        <f t="shared" si="282"/>
        <v>#N/A</v>
      </c>
      <c r="ME34" s="193" t="e">
        <f t="shared" si="282"/>
        <v>#N/A</v>
      </c>
      <c r="MF34" s="193" t="e">
        <f t="shared" si="282"/>
        <v>#N/A</v>
      </c>
      <c r="MG34" s="193" t="e">
        <f t="shared" si="282"/>
        <v>#N/A</v>
      </c>
      <c r="MH34" s="193" t="e">
        <f t="shared" si="282"/>
        <v>#N/A</v>
      </c>
      <c r="MI34" s="193" t="e">
        <f t="shared" si="282"/>
        <v>#N/A</v>
      </c>
      <c r="MJ34" s="193" t="e">
        <f t="shared" si="282"/>
        <v>#N/A</v>
      </c>
      <c r="MK34" s="193" t="e">
        <f t="shared" si="264"/>
        <v>#N/A</v>
      </c>
      <c r="ML34" s="193" t="e">
        <f t="shared" si="264"/>
        <v>#N/A</v>
      </c>
      <c r="MM34" s="193" t="e">
        <f t="shared" si="264"/>
        <v>#N/A</v>
      </c>
      <c r="MN34" s="193" t="e">
        <f t="shared" si="264"/>
        <v>#N/A</v>
      </c>
      <c r="MO34" s="193" t="e">
        <f t="shared" si="264"/>
        <v>#N/A</v>
      </c>
      <c r="MP34" s="193" t="e">
        <f t="shared" si="264"/>
        <v>#N/A</v>
      </c>
      <c r="MQ34" s="193" t="e">
        <f t="shared" si="264"/>
        <v>#N/A</v>
      </c>
      <c r="MR34" s="193" t="e">
        <f t="shared" si="264"/>
        <v>#N/A</v>
      </c>
      <c r="MS34" s="193" t="e">
        <f t="shared" si="264"/>
        <v>#N/A</v>
      </c>
      <c r="MT34" s="193" t="e">
        <f t="shared" si="264"/>
        <v>#N/A</v>
      </c>
      <c r="MU34" s="193" t="e">
        <f t="shared" si="264"/>
        <v>#N/A</v>
      </c>
      <c r="MV34" s="193" t="e">
        <f t="shared" si="264"/>
        <v>#N/A</v>
      </c>
      <c r="MW34" s="193" t="e">
        <f t="shared" si="264"/>
        <v>#N/A</v>
      </c>
      <c r="MX34" s="193" t="e">
        <f t="shared" si="264"/>
        <v>#N/A</v>
      </c>
      <c r="MY34" s="193" t="e">
        <f t="shared" si="264"/>
        <v>#N/A</v>
      </c>
      <c r="MZ34" s="193" t="e">
        <f t="shared" si="36"/>
        <v>#N/A</v>
      </c>
      <c r="NA34" s="193" t="e">
        <f t="shared" si="279"/>
        <v>#N/A</v>
      </c>
      <c r="NB34" s="193" t="e">
        <f t="shared" si="279"/>
        <v>#N/A</v>
      </c>
      <c r="NC34" s="193" t="e">
        <f t="shared" si="279"/>
        <v>#N/A</v>
      </c>
      <c r="ND34" s="193" t="e">
        <f t="shared" si="292"/>
        <v>#N/A</v>
      </c>
      <c r="NE34" s="193" t="e">
        <f t="shared" si="292"/>
        <v>#N/A</v>
      </c>
      <c r="NF34" s="193" t="e">
        <f t="shared" si="292"/>
        <v>#N/A</v>
      </c>
      <c r="NG34" s="193" t="e">
        <f t="shared" si="292"/>
        <v>#N/A</v>
      </c>
      <c r="NH34" s="193" t="e">
        <f t="shared" si="292"/>
        <v>#N/A</v>
      </c>
      <c r="NI34" s="193" t="e">
        <f t="shared" si="292"/>
        <v>#N/A</v>
      </c>
      <c r="NJ34" s="193" t="e">
        <f t="shared" si="292"/>
        <v>#N/A</v>
      </c>
      <c r="NK34" s="193" t="e">
        <f t="shared" si="292"/>
        <v>#N/A</v>
      </c>
      <c r="NL34" s="193" t="e">
        <f t="shared" si="292"/>
        <v>#N/A</v>
      </c>
      <c r="NM34" s="193" t="e">
        <f t="shared" si="292"/>
        <v>#N/A</v>
      </c>
      <c r="NN34" s="193" t="e">
        <f t="shared" si="292"/>
        <v>#N/A</v>
      </c>
      <c r="NO34" s="193" t="e">
        <f t="shared" si="292"/>
        <v>#N/A</v>
      </c>
      <c r="NP34" s="193" t="e">
        <f t="shared" si="292"/>
        <v>#N/A</v>
      </c>
      <c r="NQ34" s="193" t="e">
        <f t="shared" si="292"/>
        <v>#N/A</v>
      </c>
      <c r="NR34" s="193" t="e">
        <f t="shared" si="292"/>
        <v>#N/A</v>
      </c>
      <c r="NS34" s="193" t="e">
        <f t="shared" si="287"/>
        <v>#N/A</v>
      </c>
      <c r="NT34" s="193" t="e">
        <f t="shared" si="287"/>
        <v>#N/A</v>
      </c>
      <c r="NU34" s="193" t="e">
        <f t="shared" si="287"/>
        <v>#N/A</v>
      </c>
      <c r="NV34" s="193" t="e">
        <f t="shared" si="287"/>
        <v>#N/A</v>
      </c>
      <c r="NW34" s="193" t="e">
        <f t="shared" si="287"/>
        <v>#N/A</v>
      </c>
      <c r="NX34" s="193" t="e">
        <f t="shared" si="287"/>
        <v>#N/A</v>
      </c>
      <c r="NY34" s="193" t="e">
        <f t="shared" si="287"/>
        <v>#N/A</v>
      </c>
      <c r="NZ34" s="193" t="e">
        <f t="shared" si="287"/>
        <v>#N/A</v>
      </c>
      <c r="OA34" s="193" t="e">
        <f t="shared" si="287"/>
        <v>#N/A</v>
      </c>
      <c r="OB34" s="193" t="e">
        <f t="shared" si="287"/>
        <v>#N/A</v>
      </c>
      <c r="OC34" s="193" t="e">
        <f t="shared" si="287"/>
        <v>#N/A</v>
      </c>
      <c r="OD34" s="193" t="e">
        <f t="shared" si="287"/>
        <v>#N/A</v>
      </c>
      <c r="OE34" s="193" t="e">
        <f t="shared" si="287"/>
        <v>#N/A</v>
      </c>
      <c r="OF34" s="193" t="e">
        <f t="shared" si="287"/>
        <v>#N/A</v>
      </c>
      <c r="OG34" s="193" t="e">
        <f t="shared" si="287"/>
        <v>#N/A</v>
      </c>
      <c r="OH34" s="193" t="e">
        <f t="shared" si="283"/>
        <v>#N/A</v>
      </c>
      <c r="OI34" s="193" t="e">
        <f t="shared" si="283"/>
        <v>#N/A</v>
      </c>
      <c r="OJ34" s="193" t="e">
        <f t="shared" si="283"/>
        <v>#N/A</v>
      </c>
      <c r="OK34" s="193" t="e">
        <f t="shared" si="283"/>
        <v>#N/A</v>
      </c>
      <c r="OL34" s="193" t="e">
        <f t="shared" si="283"/>
        <v>#N/A</v>
      </c>
      <c r="OM34" s="193" t="e">
        <f t="shared" si="283"/>
        <v>#N/A</v>
      </c>
      <c r="ON34" s="193" t="e">
        <f t="shared" si="283"/>
        <v>#N/A</v>
      </c>
      <c r="OO34" s="193" t="e">
        <f t="shared" si="283"/>
        <v>#N/A</v>
      </c>
      <c r="OP34" s="193" t="e">
        <f t="shared" si="283"/>
        <v>#N/A</v>
      </c>
      <c r="OQ34" s="193" t="e">
        <f t="shared" si="283"/>
        <v>#N/A</v>
      </c>
      <c r="OR34" s="193" t="e">
        <f t="shared" si="283"/>
        <v>#N/A</v>
      </c>
      <c r="OS34" s="193" t="e">
        <f t="shared" si="283"/>
        <v>#N/A</v>
      </c>
      <c r="OT34" s="193" t="e">
        <f t="shared" si="283"/>
        <v>#N/A</v>
      </c>
      <c r="OU34" s="193" t="e">
        <f t="shared" si="283"/>
        <v>#N/A</v>
      </c>
      <c r="OV34" s="193" t="e">
        <f t="shared" si="283"/>
        <v>#N/A</v>
      </c>
      <c r="OW34" s="193" t="e">
        <f t="shared" si="265"/>
        <v>#N/A</v>
      </c>
      <c r="OX34" s="193" t="e">
        <f t="shared" si="265"/>
        <v>#N/A</v>
      </c>
      <c r="OY34" s="193" t="e">
        <f t="shared" si="265"/>
        <v>#N/A</v>
      </c>
      <c r="OZ34" s="193" t="e">
        <f t="shared" si="265"/>
        <v>#N/A</v>
      </c>
      <c r="PA34" s="193" t="e">
        <f t="shared" si="265"/>
        <v>#N/A</v>
      </c>
      <c r="PB34" s="193" t="e">
        <f t="shared" si="265"/>
        <v>#N/A</v>
      </c>
      <c r="PC34" s="193" t="e">
        <f t="shared" si="265"/>
        <v>#N/A</v>
      </c>
      <c r="PD34" s="193" t="e">
        <f t="shared" si="265"/>
        <v>#N/A</v>
      </c>
      <c r="PE34" s="193" t="e">
        <f t="shared" si="265"/>
        <v>#N/A</v>
      </c>
      <c r="PF34" s="193" t="e">
        <f t="shared" si="265"/>
        <v>#N/A</v>
      </c>
      <c r="PG34" s="193" t="e">
        <f t="shared" si="265"/>
        <v>#N/A</v>
      </c>
      <c r="PH34" s="193" t="e">
        <f t="shared" si="265"/>
        <v>#N/A</v>
      </c>
      <c r="PI34" s="193" t="e">
        <f t="shared" si="265"/>
        <v>#N/A</v>
      </c>
      <c r="PJ34" s="193" t="e">
        <f t="shared" si="265"/>
        <v>#N/A</v>
      </c>
      <c r="PK34" s="193" t="e">
        <f t="shared" si="265"/>
        <v>#N/A</v>
      </c>
      <c r="PL34" s="193" t="e">
        <f t="shared" si="37"/>
        <v>#N/A</v>
      </c>
      <c r="PM34" s="193" t="e">
        <f t="shared" si="261"/>
        <v>#N/A</v>
      </c>
      <c r="PN34" s="193" t="e">
        <f t="shared" si="261"/>
        <v>#N/A</v>
      </c>
      <c r="PO34" s="193" t="e">
        <f t="shared" si="261"/>
        <v>#N/A</v>
      </c>
      <c r="PP34" s="193" t="e">
        <f t="shared" si="261"/>
        <v>#N/A</v>
      </c>
      <c r="PQ34" s="193" t="e">
        <f t="shared" si="261"/>
        <v>#N/A</v>
      </c>
      <c r="PR34" s="193" t="e">
        <f t="shared" si="261"/>
        <v>#N/A</v>
      </c>
      <c r="PS34" s="193" t="e">
        <f t="shared" si="261"/>
        <v>#N/A</v>
      </c>
      <c r="PT34" s="193" t="e">
        <f t="shared" si="261"/>
        <v>#N/A</v>
      </c>
    </row>
    <row r="35" spans="1:436" hidden="1" x14ac:dyDescent="0.45">
      <c r="A35" s="20">
        <v>32</v>
      </c>
      <c r="B35" s="101" t="str">
        <f t="shared" si="15"/>
        <v/>
      </c>
      <c r="C35" s="115"/>
      <c r="D35" s="101" t="str">
        <f t="shared" si="16"/>
        <v/>
      </c>
      <c r="E35" s="110" t="str">
        <f t="shared" si="17"/>
        <v/>
      </c>
      <c r="F35" s="21" t="str">
        <f t="shared" si="18"/>
        <v/>
      </c>
      <c r="G35" s="22" t="str">
        <f t="shared" si="19"/>
        <v/>
      </c>
      <c r="H35" s="23" t="str">
        <f>IF(F35="","",IF(OR($F35&lt;Skew!$B$3,$F35=Skew!$B$3),IF($F35&gt;Skew!$C$3,Skew!$A$3,IF($F35&gt;Skew!$C$4,Skew!$A$4,IF($F35&gt;Skew!$C$5,Skew!$A$5,IF($F35&gt;Skew!$C$6,Skew!$A$6,IF($F35&gt;Skew!$C$7,Skew!$A$7,IF($F35&gt;Skew!$C$8,Skew!$A$8,IF($F35&gt;Skew!$C$9,Skew!$A$9,IF($F35&gt;Skew!$C$10,Skew!$A$10,IF($F35&gt;Skew!$C$11,Skew!$A$11,IF($F35&gt;Skew!$C$12,Skew!$A$12,IF($F35&gt;Skew!$C$13,Skew!$A$13,IF($F35&gt;Skew!$C$14,Skew!$A$14,IF($F35&gt;Skew!$C$15,Skew!$A$15,IF($F35&gt;Skew!$C$16,Skew!$A$16,Skew!$A$17)
)))))))))))))))</f>
        <v/>
      </c>
      <c r="I35" s="22" t="str">
        <f>IF(F35="","",MATCH(H35,Skew!$A$3:$A$17,0))</f>
        <v/>
      </c>
      <c r="J35" s="22" t="str">
        <f t="shared" si="20"/>
        <v/>
      </c>
      <c r="K35" s="24"/>
      <c r="L35" s="22" t="str">
        <f>IF(OR(F35="",K35=""),"",MATCH(K35,Confidence!$A$3:$A$12,0))</f>
        <v/>
      </c>
      <c r="M35" s="25" t="str">
        <f t="shared" si="21"/>
        <v/>
      </c>
      <c r="N35" s="25" t="str">
        <f t="shared" si="22"/>
        <v/>
      </c>
      <c r="O35" s="22"/>
      <c r="P35" s="102" t="str">
        <f t="shared" si="23"/>
        <v/>
      </c>
      <c r="Q35" s="102" t="str">
        <f t="shared" si="24"/>
        <v/>
      </c>
      <c r="R35" s="37" t="str">
        <f t="shared" si="25"/>
        <v/>
      </c>
      <c r="S35" s="115"/>
      <c r="T35" s="204" t="str">
        <f>IF(AND(B35&gt;0,C35&gt;0,D35&gt;0,M35&gt;0,N35&gt;0,S35&gt;0,NOT(K35="")),ABS(VLOOKUP($S$1,VLookups!$A$30:$B$31,2,FALSE)-_xlfn.BETA.DIST(S35,IF(G35="L",N35,M35),IF(G35="L",M35,N35),TRUE,B35,D35)),"")</f>
        <v/>
      </c>
      <c r="U35" s="112" t="str">
        <f>IF(OR($M35="",$N35=""),"",_xlfn.BETA.INV(ABS(VLOOKUP($S$1,VLookups!$A$30:$B$31,2,FALSE)-U$3),IF($G35="L",$N35,$M35),IF($G35="L",$M35,$N35),$B35,$D35))</f>
        <v/>
      </c>
      <c r="V35" s="113" t="str">
        <f>IF(OR($M35="",$N35=""),"",_xlfn.BETA.INV(ABS(VLOOKUP($S$1,VLookups!$A$30:$B$31,2,FALSE)-V$3),IF($G35="L",$N35,$M35),IF($G35="L",$M35,$N35),$B35,$D35))</f>
        <v/>
      </c>
      <c r="W35" s="112" t="str">
        <f>IF(OR($M35="",$N35=""),"",_xlfn.BETA.INV(ABS(VLOOKUP($S$1,VLookups!$A$30:$B$31,2,FALSE)-W$3),IF($G35="L",$N35,$M35),IF($G35="L",$M35,$N35),$B35,$D35))</f>
        <v/>
      </c>
      <c r="X35" s="113" t="str">
        <f>IF(OR($M35="",$N35=""),"",_xlfn.BETA.INV(ABS(VLOOKUP($S$1,VLookups!$A$30:$B$31,2,FALSE)-X$3),IF($G35="L",$N35,$M35),IF($G35="L",$M35,$N35),$B35,$D35))</f>
        <v/>
      </c>
      <c r="Y35" s="112" t="str">
        <f>IF(OR($M35="",$N35=""),"",_xlfn.BETA.INV(ABS(VLOOKUP($S$1,VLookups!$A$30:$B$31,2,FALSE)-Y$3),IF($G35="L",$N35,$M35),IF($G35="L",$M35,$N35),$B35,$D35))</f>
        <v/>
      </c>
      <c r="Z35" s="113" t="str">
        <f>IF(OR($M35="",$N35=""),"",_xlfn.BETA.INV(ABS(VLOOKUP($S$1,VLookups!$A$30:$B$31,2,FALSE)-Z$3),IF($G35="L",$N35,$M35),IF($G35="L",$M35,$N35),$B35,$D35))</f>
        <v/>
      </c>
      <c r="AA35" s="112" t="str">
        <f>IF(OR($M35="",$N35=""),"",_xlfn.BETA.INV(ABS(VLOOKUP($S$1,VLookups!$A$30:$B$31,2,FALSE)-AA$3),IF($G35="L",$N35,$M35),IF($G35="L",$M35,$N35),$B35,$D35))</f>
        <v/>
      </c>
      <c r="AB35" s="113" t="str">
        <f>IF(OR($M35="",$N35=""),"",_xlfn.BETA.INV(ABS(VLOOKUP($S$1,VLookups!$A$30:$B$31,2,FALSE)-AB$3),IF($G35="L",$N35,$M35),IF($G35="L",$M35,$N35),$B35,$D35))</f>
        <v/>
      </c>
      <c r="AC35" s="112" t="str">
        <f>IF(OR($M35="",$N35=""),"",_xlfn.BETA.INV(ABS(VLOOKUP($S$1,VLookups!$A$30:$B$31,2,FALSE)-AC$3),IF($G35="L",$N35,$M35),IF($G35="L",$M35,$N35),$B35,$D35))</f>
        <v/>
      </c>
      <c r="AD35" s="113" t="str">
        <f>IF(OR($M35="",$N35=""),"",_xlfn.BETA.INV(ABS(VLOOKUP($S$1,VLookups!$A$30:$B$31,2,FALSE)-AD$3),IF($G35="L",$N35,$M35),IF($G35="L",$M35,$N35),$B35,$D35))</f>
        <v/>
      </c>
      <c r="AE35" s="112" t="str">
        <f>IF(OR($M35="",$N35=""),"",_xlfn.BETA.INV(ABS(VLOOKUP($S$1,VLookups!$A$30:$B$31,2,FALSE)-AE$3),IF($G35="L",$N35,$M35),IF($G35="L",$M35,$N35),$B35,$D35))</f>
        <v/>
      </c>
      <c r="AF35" s="113" t="str">
        <f>IF(OR($M35="",$N35=""),"",_xlfn.BETA.INV(ABS(VLOOKUP($S$1,VLookups!$A$30:$B$31,2,FALSE)-AF$3),IF($G35="L",$N35,$M35),IF($G35="L",$M35,$N35),$B35,$D35))</f>
        <v/>
      </c>
      <c r="AG35" s="15"/>
      <c r="AH35" s="194" t="str">
        <f t="shared" si="26"/>
        <v/>
      </c>
      <c r="AI35" s="192" t="str">
        <f t="shared" si="27"/>
        <v/>
      </c>
      <c r="AJ35" s="177" t="str">
        <f t="shared" ref="AJ35" si="294">IF(ISNONTEXT($AH35),AI35+$AH35,"")</f>
        <v/>
      </c>
      <c r="AK35" s="177" t="str">
        <f t="shared" si="39"/>
        <v/>
      </c>
      <c r="AL35" s="177" t="str">
        <f t="shared" si="40"/>
        <v/>
      </c>
      <c r="AM35" s="177" t="str">
        <f t="shared" si="41"/>
        <v/>
      </c>
      <c r="AN35" s="177" t="str">
        <f t="shared" si="42"/>
        <v/>
      </c>
      <c r="AO35" s="177" t="str">
        <f t="shared" si="43"/>
        <v/>
      </c>
      <c r="AP35" s="177" t="str">
        <f t="shared" si="44"/>
        <v/>
      </c>
      <c r="AQ35" s="177" t="str">
        <f t="shared" si="45"/>
        <v/>
      </c>
      <c r="AR35" s="177" t="str">
        <f t="shared" si="46"/>
        <v/>
      </c>
      <c r="AS35" s="177" t="str">
        <f t="shared" si="47"/>
        <v/>
      </c>
      <c r="AT35" s="177" t="str">
        <f t="shared" si="48"/>
        <v/>
      </c>
      <c r="AU35" s="177" t="str">
        <f t="shared" si="49"/>
        <v/>
      </c>
      <c r="AV35" s="177" t="str">
        <f t="shared" si="50"/>
        <v/>
      </c>
      <c r="AW35" s="177" t="str">
        <f t="shared" si="51"/>
        <v/>
      </c>
      <c r="AX35" s="177" t="str">
        <f t="shared" si="52"/>
        <v/>
      </c>
      <c r="AY35" s="177" t="str">
        <f t="shared" si="53"/>
        <v/>
      </c>
      <c r="AZ35" s="177" t="str">
        <f t="shared" si="54"/>
        <v/>
      </c>
      <c r="BA35" s="177" t="str">
        <f t="shared" si="55"/>
        <v/>
      </c>
      <c r="BB35" s="177" t="str">
        <f t="shared" si="56"/>
        <v/>
      </c>
      <c r="BC35" s="177" t="str">
        <f t="shared" si="57"/>
        <v/>
      </c>
      <c r="BD35" s="177" t="str">
        <f t="shared" si="58"/>
        <v/>
      </c>
      <c r="BE35" s="177" t="str">
        <f t="shared" si="59"/>
        <v/>
      </c>
      <c r="BF35" s="177" t="str">
        <f t="shared" si="60"/>
        <v/>
      </c>
      <c r="BG35" s="177" t="str">
        <f t="shared" si="61"/>
        <v/>
      </c>
      <c r="BH35" s="177" t="str">
        <f t="shared" si="62"/>
        <v/>
      </c>
      <c r="BI35" s="177" t="str">
        <f t="shared" si="63"/>
        <v/>
      </c>
      <c r="BJ35" s="177" t="str">
        <f t="shared" si="64"/>
        <v/>
      </c>
      <c r="BK35" s="177" t="str">
        <f t="shared" si="65"/>
        <v/>
      </c>
      <c r="BL35" s="177" t="str">
        <f t="shared" si="66"/>
        <v/>
      </c>
      <c r="BM35" s="177" t="str">
        <f t="shared" si="67"/>
        <v/>
      </c>
      <c r="BN35" s="177" t="str">
        <f t="shared" si="68"/>
        <v/>
      </c>
      <c r="BO35" s="177" t="str">
        <f t="shared" si="69"/>
        <v/>
      </c>
      <c r="BP35" s="177" t="str">
        <f t="shared" si="70"/>
        <v/>
      </c>
      <c r="BQ35" s="177" t="str">
        <f t="shared" si="71"/>
        <v/>
      </c>
      <c r="BR35" s="177" t="str">
        <f t="shared" si="72"/>
        <v/>
      </c>
      <c r="BS35" s="177" t="str">
        <f t="shared" si="73"/>
        <v/>
      </c>
      <c r="BT35" s="177" t="str">
        <f t="shared" si="74"/>
        <v/>
      </c>
      <c r="BU35" s="177" t="str">
        <f t="shared" si="75"/>
        <v/>
      </c>
      <c r="BV35" s="177" t="str">
        <f t="shared" si="76"/>
        <v/>
      </c>
      <c r="BW35" s="177" t="str">
        <f t="shared" si="77"/>
        <v/>
      </c>
      <c r="BX35" s="177" t="str">
        <f t="shared" si="78"/>
        <v/>
      </c>
      <c r="BY35" s="177" t="str">
        <f t="shared" si="79"/>
        <v/>
      </c>
      <c r="BZ35" s="177" t="str">
        <f t="shared" si="80"/>
        <v/>
      </c>
      <c r="CA35" s="177" t="str">
        <f t="shared" si="81"/>
        <v/>
      </c>
      <c r="CB35" s="177" t="str">
        <f t="shared" si="82"/>
        <v/>
      </c>
      <c r="CC35" s="177" t="str">
        <f t="shared" si="83"/>
        <v/>
      </c>
      <c r="CD35" s="177" t="str">
        <f t="shared" si="84"/>
        <v/>
      </c>
      <c r="CE35" s="177" t="str">
        <f t="shared" si="85"/>
        <v/>
      </c>
      <c r="CF35" s="177" t="str">
        <f t="shared" si="86"/>
        <v/>
      </c>
      <c r="CG35" s="177" t="str">
        <f t="shared" si="87"/>
        <v/>
      </c>
      <c r="CH35" s="177" t="str">
        <f t="shared" si="88"/>
        <v/>
      </c>
      <c r="CI35" s="177" t="str">
        <f t="shared" si="89"/>
        <v/>
      </c>
      <c r="CJ35" s="177" t="str">
        <f t="shared" si="90"/>
        <v/>
      </c>
      <c r="CK35" s="177" t="str">
        <f t="shared" si="91"/>
        <v/>
      </c>
      <c r="CL35" s="177" t="str">
        <f t="shared" si="92"/>
        <v/>
      </c>
      <c r="CM35" s="177" t="str">
        <f t="shared" si="93"/>
        <v/>
      </c>
      <c r="CN35" s="177" t="str">
        <f t="shared" si="94"/>
        <v/>
      </c>
      <c r="CO35" s="177" t="str">
        <f t="shared" si="95"/>
        <v/>
      </c>
      <c r="CP35" s="177" t="str">
        <f t="shared" si="96"/>
        <v/>
      </c>
      <c r="CQ35" s="177" t="str">
        <f t="shared" si="97"/>
        <v/>
      </c>
      <c r="CR35" s="177" t="str">
        <f t="shared" si="98"/>
        <v/>
      </c>
      <c r="CS35" s="177" t="str">
        <f t="shared" si="99"/>
        <v/>
      </c>
      <c r="CT35" s="177" t="str">
        <f t="shared" si="100"/>
        <v/>
      </c>
      <c r="CU35" s="177" t="str">
        <f t="shared" si="101"/>
        <v/>
      </c>
      <c r="CV35" s="177" t="str">
        <f t="shared" si="32"/>
        <v/>
      </c>
      <c r="CW35" s="177" t="str">
        <f t="shared" si="102"/>
        <v/>
      </c>
      <c r="CX35" s="177" t="str">
        <f t="shared" si="103"/>
        <v/>
      </c>
      <c r="CY35" s="177" t="str">
        <f t="shared" si="104"/>
        <v/>
      </c>
      <c r="CZ35" s="177" t="str">
        <f t="shared" si="105"/>
        <v/>
      </c>
      <c r="DA35" s="177" t="str">
        <f t="shared" si="106"/>
        <v/>
      </c>
      <c r="DB35" s="177" t="str">
        <f t="shared" si="107"/>
        <v/>
      </c>
      <c r="DC35" s="177" t="str">
        <f t="shared" si="108"/>
        <v/>
      </c>
      <c r="DD35" s="177" t="str">
        <f t="shared" si="109"/>
        <v/>
      </c>
      <c r="DE35" s="177" t="str">
        <f t="shared" si="110"/>
        <v/>
      </c>
      <c r="DF35" s="177" t="str">
        <f t="shared" si="111"/>
        <v/>
      </c>
      <c r="DG35" s="177" t="str">
        <f t="shared" si="112"/>
        <v/>
      </c>
      <c r="DH35" s="177" t="str">
        <f t="shared" si="113"/>
        <v/>
      </c>
      <c r="DI35" s="177" t="str">
        <f t="shared" si="114"/>
        <v/>
      </c>
      <c r="DJ35" s="177" t="str">
        <f t="shared" si="115"/>
        <v/>
      </c>
      <c r="DK35" s="177" t="str">
        <f t="shared" si="116"/>
        <v/>
      </c>
      <c r="DL35" s="177" t="str">
        <f t="shared" si="117"/>
        <v/>
      </c>
      <c r="DM35" s="177" t="str">
        <f t="shared" si="118"/>
        <v/>
      </c>
      <c r="DN35" s="177" t="str">
        <f t="shared" si="119"/>
        <v/>
      </c>
      <c r="DO35" s="177" t="str">
        <f t="shared" si="120"/>
        <v/>
      </c>
      <c r="DP35" s="177" t="str">
        <f t="shared" si="121"/>
        <v/>
      </c>
      <c r="DQ35" s="177" t="str">
        <f t="shared" si="122"/>
        <v/>
      </c>
      <c r="DR35" s="177" t="str">
        <f t="shared" si="123"/>
        <v/>
      </c>
      <c r="DS35" s="177" t="str">
        <f t="shared" si="124"/>
        <v/>
      </c>
      <c r="DT35" s="177" t="str">
        <f t="shared" si="125"/>
        <v/>
      </c>
      <c r="DU35" s="177" t="str">
        <f t="shared" si="126"/>
        <v/>
      </c>
      <c r="DV35" s="177" t="str">
        <f t="shared" si="127"/>
        <v/>
      </c>
      <c r="DW35" s="177" t="str">
        <f t="shared" si="128"/>
        <v/>
      </c>
      <c r="DX35" s="177" t="str">
        <f t="shared" si="129"/>
        <v/>
      </c>
      <c r="DY35" s="177" t="str">
        <f t="shared" si="130"/>
        <v/>
      </c>
      <c r="DZ35" s="177" t="str">
        <f t="shared" si="131"/>
        <v/>
      </c>
      <c r="EA35" s="177" t="str">
        <f t="shared" si="132"/>
        <v/>
      </c>
      <c r="EB35" s="177" t="str">
        <f t="shared" si="133"/>
        <v/>
      </c>
      <c r="EC35" s="177" t="str">
        <f t="shared" si="134"/>
        <v/>
      </c>
      <c r="ED35" s="177" t="str">
        <f t="shared" si="135"/>
        <v/>
      </c>
      <c r="EE35" s="177" t="str">
        <f t="shared" si="136"/>
        <v/>
      </c>
      <c r="EF35" s="177" t="str">
        <f t="shared" si="137"/>
        <v/>
      </c>
      <c r="EG35" s="177" t="str">
        <f t="shared" si="138"/>
        <v/>
      </c>
      <c r="EH35" s="177" t="str">
        <f t="shared" si="139"/>
        <v/>
      </c>
      <c r="EI35" s="177" t="str">
        <f t="shared" si="140"/>
        <v/>
      </c>
      <c r="EJ35" s="177" t="str">
        <f t="shared" si="141"/>
        <v/>
      </c>
      <c r="EK35" s="177" t="str">
        <f t="shared" si="142"/>
        <v/>
      </c>
      <c r="EL35" s="177" t="str">
        <f t="shared" si="143"/>
        <v/>
      </c>
      <c r="EM35" s="177" t="str">
        <f t="shared" si="144"/>
        <v/>
      </c>
      <c r="EN35" s="177" t="str">
        <f t="shared" si="145"/>
        <v/>
      </c>
      <c r="EO35" s="177" t="str">
        <f t="shared" si="146"/>
        <v/>
      </c>
      <c r="EP35" s="177" t="str">
        <f t="shared" si="147"/>
        <v/>
      </c>
      <c r="EQ35" s="177" t="str">
        <f t="shared" si="148"/>
        <v/>
      </c>
      <c r="ER35" s="177" t="str">
        <f t="shared" si="149"/>
        <v/>
      </c>
      <c r="ES35" s="177" t="str">
        <f t="shared" si="150"/>
        <v/>
      </c>
      <c r="ET35" s="177" t="str">
        <f t="shared" si="151"/>
        <v/>
      </c>
      <c r="EU35" s="177" t="str">
        <f t="shared" si="152"/>
        <v/>
      </c>
      <c r="EV35" s="177" t="str">
        <f t="shared" si="153"/>
        <v/>
      </c>
      <c r="EW35" s="177" t="str">
        <f t="shared" si="154"/>
        <v/>
      </c>
      <c r="EX35" s="177" t="str">
        <f t="shared" si="155"/>
        <v/>
      </c>
      <c r="EY35" s="177" t="str">
        <f t="shared" si="156"/>
        <v/>
      </c>
      <c r="EZ35" s="177" t="str">
        <f t="shared" si="157"/>
        <v/>
      </c>
      <c r="FA35" s="177" t="str">
        <f t="shared" si="158"/>
        <v/>
      </c>
      <c r="FB35" s="177" t="str">
        <f t="shared" si="159"/>
        <v/>
      </c>
      <c r="FC35" s="177" t="str">
        <f t="shared" si="160"/>
        <v/>
      </c>
      <c r="FD35" s="177" t="str">
        <f t="shared" si="161"/>
        <v/>
      </c>
      <c r="FE35" s="177" t="str">
        <f t="shared" si="162"/>
        <v/>
      </c>
      <c r="FF35" s="177" t="str">
        <f t="shared" si="163"/>
        <v/>
      </c>
      <c r="FG35" s="177" t="str">
        <f t="shared" si="164"/>
        <v/>
      </c>
      <c r="FH35" s="177" t="str">
        <f t="shared" si="33"/>
        <v/>
      </c>
      <c r="FI35" s="177" t="str">
        <f t="shared" si="165"/>
        <v/>
      </c>
      <c r="FJ35" s="177" t="str">
        <f t="shared" si="166"/>
        <v/>
      </c>
      <c r="FK35" s="177" t="str">
        <f t="shared" si="167"/>
        <v/>
      </c>
      <c r="FL35" s="177" t="str">
        <f t="shared" si="168"/>
        <v/>
      </c>
      <c r="FM35" s="177" t="str">
        <f t="shared" si="169"/>
        <v/>
      </c>
      <c r="FN35" s="177" t="str">
        <f t="shared" si="170"/>
        <v/>
      </c>
      <c r="FO35" s="177" t="str">
        <f t="shared" si="171"/>
        <v/>
      </c>
      <c r="FP35" s="177" t="str">
        <f t="shared" si="172"/>
        <v/>
      </c>
      <c r="FQ35" s="177" t="str">
        <f t="shared" si="173"/>
        <v/>
      </c>
      <c r="FR35" s="177" t="str">
        <f t="shared" si="174"/>
        <v/>
      </c>
      <c r="FS35" s="177" t="str">
        <f t="shared" si="175"/>
        <v/>
      </c>
      <c r="FT35" s="177" t="str">
        <f t="shared" si="176"/>
        <v/>
      </c>
      <c r="FU35" s="177" t="str">
        <f t="shared" si="177"/>
        <v/>
      </c>
      <c r="FV35" s="177" t="str">
        <f t="shared" si="178"/>
        <v/>
      </c>
      <c r="FW35" s="177" t="str">
        <f t="shared" si="179"/>
        <v/>
      </c>
      <c r="FX35" s="177" t="str">
        <f t="shared" si="180"/>
        <v/>
      </c>
      <c r="FY35" s="177" t="str">
        <f t="shared" si="181"/>
        <v/>
      </c>
      <c r="FZ35" s="177" t="str">
        <f t="shared" si="182"/>
        <v/>
      </c>
      <c r="GA35" s="177" t="str">
        <f t="shared" si="183"/>
        <v/>
      </c>
      <c r="GB35" s="177" t="str">
        <f t="shared" si="184"/>
        <v/>
      </c>
      <c r="GC35" s="177" t="str">
        <f t="shared" si="185"/>
        <v/>
      </c>
      <c r="GD35" s="177" t="str">
        <f t="shared" si="186"/>
        <v/>
      </c>
      <c r="GE35" s="177" t="str">
        <f t="shared" si="187"/>
        <v/>
      </c>
      <c r="GF35" s="177" t="str">
        <f t="shared" si="188"/>
        <v/>
      </c>
      <c r="GG35" s="177" t="str">
        <f t="shared" si="189"/>
        <v/>
      </c>
      <c r="GH35" s="177" t="str">
        <f t="shared" si="190"/>
        <v/>
      </c>
      <c r="GI35" s="177" t="str">
        <f t="shared" si="191"/>
        <v/>
      </c>
      <c r="GJ35" s="177" t="str">
        <f t="shared" si="192"/>
        <v/>
      </c>
      <c r="GK35" s="177" t="str">
        <f t="shared" si="193"/>
        <v/>
      </c>
      <c r="GL35" s="177" t="str">
        <f t="shared" si="194"/>
        <v/>
      </c>
      <c r="GM35" s="177" t="str">
        <f t="shared" si="195"/>
        <v/>
      </c>
      <c r="GN35" s="177" t="str">
        <f t="shared" si="196"/>
        <v/>
      </c>
      <c r="GO35" s="177" t="str">
        <f t="shared" si="197"/>
        <v/>
      </c>
      <c r="GP35" s="177" t="str">
        <f t="shared" si="198"/>
        <v/>
      </c>
      <c r="GQ35" s="177" t="str">
        <f t="shared" si="199"/>
        <v/>
      </c>
      <c r="GR35" s="177" t="str">
        <f t="shared" si="200"/>
        <v/>
      </c>
      <c r="GS35" s="177" t="str">
        <f t="shared" si="201"/>
        <v/>
      </c>
      <c r="GT35" s="177" t="str">
        <f t="shared" si="202"/>
        <v/>
      </c>
      <c r="GU35" s="177" t="str">
        <f t="shared" si="203"/>
        <v/>
      </c>
      <c r="GV35" s="177" t="str">
        <f t="shared" si="204"/>
        <v/>
      </c>
      <c r="GW35" s="177" t="str">
        <f t="shared" si="205"/>
        <v/>
      </c>
      <c r="GX35" s="177" t="str">
        <f t="shared" si="206"/>
        <v/>
      </c>
      <c r="GY35" s="177" t="str">
        <f t="shared" si="207"/>
        <v/>
      </c>
      <c r="GZ35" s="177" t="str">
        <f t="shared" si="208"/>
        <v/>
      </c>
      <c r="HA35" s="177" t="str">
        <f t="shared" si="209"/>
        <v/>
      </c>
      <c r="HB35" s="177" t="str">
        <f t="shared" si="210"/>
        <v/>
      </c>
      <c r="HC35" s="177" t="str">
        <f t="shared" si="211"/>
        <v/>
      </c>
      <c r="HD35" s="177" t="str">
        <f t="shared" si="212"/>
        <v/>
      </c>
      <c r="HE35" s="177" t="str">
        <f t="shared" si="213"/>
        <v/>
      </c>
      <c r="HF35" s="177" t="str">
        <f t="shared" si="214"/>
        <v/>
      </c>
      <c r="HG35" s="177" t="str">
        <f t="shared" si="215"/>
        <v/>
      </c>
      <c r="HH35" s="177" t="str">
        <f t="shared" si="216"/>
        <v/>
      </c>
      <c r="HI35" s="177" t="str">
        <f t="shared" si="217"/>
        <v/>
      </c>
      <c r="HJ35" s="177" t="str">
        <f t="shared" si="218"/>
        <v/>
      </c>
      <c r="HK35" s="177" t="str">
        <f t="shared" si="219"/>
        <v/>
      </c>
      <c r="HL35" s="177" t="str">
        <f t="shared" si="220"/>
        <v/>
      </c>
      <c r="HM35" s="177" t="str">
        <f t="shared" si="221"/>
        <v/>
      </c>
      <c r="HN35" s="177" t="str">
        <f t="shared" si="222"/>
        <v/>
      </c>
      <c r="HO35" s="177" t="str">
        <f t="shared" si="223"/>
        <v/>
      </c>
      <c r="HP35" s="177" t="str">
        <f t="shared" si="224"/>
        <v/>
      </c>
      <c r="HQ35" s="177" t="str">
        <f t="shared" si="225"/>
        <v/>
      </c>
      <c r="HR35" s="177" t="str">
        <f t="shared" si="226"/>
        <v/>
      </c>
      <c r="HS35" s="177" t="str">
        <f t="shared" si="227"/>
        <v/>
      </c>
      <c r="HT35" s="177" t="str">
        <f t="shared" si="34"/>
        <v/>
      </c>
      <c r="HU35" s="177" t="str">
        <f t="shared" si="255"/>
        <v/>
      </c>
      <c r="HV35" s="177" t="str">
        <f t="shared" si="256"/>
        <v/>
      </c>
      <c r="HW35" s="177" t="str">
        <f t="shared" si="257"/>
        <v/>
      </c>
      <c r="HX35" s="177" t="str">
        <f t="shared" si="258"/>
        <v/>
      </c>
      <c r="HY35" s="177" t="str">
        <f t="shared" si="259"/>
        <v/>
      </c>
      <c r="HZ35" s="177" t="str">
        <f t="shared" si="260"/>
        <v/>
      </c>
      <c r="IA35" s="192" t="str">
        <f t="shared" si="29"/>
        <v/>
      </c>
      <c r="IB35" s="193" t="e">
        <f t="shared" si="10"/>
        <v>#N/A</v>
      </c>
      <c r="IC35" s="193" t="e">
        <f t="shared" si="277"/>
        <v>#N/A</v>
      </c>
      <c r="ID35" s="193" t="e">
        <f t="shared" si="277"/>
        <v>#N/A</v>
      </c>
      <c r="IE35" s="193" t="e">
        <f t="shared" si="277"/>
        <v>#N/A</v>
      </c>
      <c r="IF35" s="193" t="e">
        <f t="shared" si="290"/>
        <v>#N/A</v>
      </c>
      <c r="IG35" s="193" t="e">
        <f t="shared" si="290"/>
        <v>#N/A</v>
      </c>
      <c r="IH35" s="193" t="e">
        <f t="shared" si="290"/>
        <v>#N/A</v>
      </c>
      <c r="II35" s="193" t="e">
        <f t="shared" si="290"/>
        <v>#N/A</v>
      </c>
      <c r="IJ35" s="193" t="e">
        <f t="shared" si="290"/>
        <v>#N/A</v>
      </c>
      <c r="IK35" s="193" t="e">
        <f t="shared" si="290"/>
        <v>#N/A</v>
      </c>
      <c r="IL35" s="193" t="e">
        <f t="shared" si="290"/>
        <v>#N/A</v>
      </c>
      <c r="IM35" s="193" t="e">
        <f t="shared" si="290"/>
        <v>#N/A</v>
      </c>
      <c r="IN35" s="193" t="e">
        <f t="shared" si="290"/>
        <v>#N/A</v>
      </c>
      <c r="IO35" s="193" t="e">
        <f t="shared" si="290"/>
        <v>#N/A</v>
      </c>
      <c r="IP35" s="193" t="e">
        <f t="shared" si="290"/>
        <v>#N/A</v>
      </c>
      <c r="IQ35" s="193" t="e">
        <f t="shared" si="290"/>
        <v>#N/A</v>
      </c>
      <c r="IR35" s="193" t="e">
        <f t="shared" si="290"/>
        <v>#N/A</v>
      </c>
      <c r="IS35" s="193" t="e">
        <f t="shared" si="290"/>
        <v>#N/A</v>
      </c>
      <c r="IT35" s="193" t="e">
        <f t="shared" si="290"/>
        <v>#N/A</v>
      </c>
      <c r="IU35" s="193" t="e">
        <f t="shared" si="285"/>
        <v>#N/A</v>
      </c>
      <c r="IV35" s="193" t="e">
        <f t="shared" si="285"/>
        <v>#N/A</v>
      </c>
      <c r="IW35" s="193" t="e">
        <f t="shared" si="285"/>
        <v>#N/A</v>
      </c>
      <c r="IX35" s="193" t="e">
        <f t="shared" si="285"/>
        <v>#N/A</v>
      </c>
      <c r="IY35" s="193" t="e">
        <f t="shared" si="285"/>
        <v>#N/A</v>
      </c>
      <c r="IZ35" s="193" t="e">
        <f t="shared" si="285"/>
        <v>#N/A</v>
      </c>
      <c r="JA35" s="193" t="e">
        <f t="shared" si="285"/>
        <v>#N/A</v>
      </c>
      <c r="JB35" s="193" t="e">
        <f t="shared" si="285"/>
        <v>#N/A</v>
      </c>
      <c r="JC35" s="193" t="e">
        <f t="shared" si="285"/>
        <v>#N/A</v>
      </c>
      <c r="JD35" s="193" t="e">
        <f t="shared" si="285"/>
        <v>#N/A</v>
      </c>
      <c r="JE35" s="193" t="e">
        <f t="shared" si="285"/>
        <v>#N/A</v>
      </c>
      <c r="JF35" s="193" t="e">
        <f t="shared" si="285"/>
        <v>#N/A</v>
      </c>
      <c r="JG35" s="193" t="e">
        <f t="shared" si="285"/>
        <v>#N/A</v>
      </c>
      <c r="JH35" s="193" t="e">
        <f t="shared" si="285"/>
        <v>#N/A</v>
      </c>
      <c r="JI35" s="193" t="e">
        <f t="shared" si="285"/>
        <v>#N/A</v>
      </c>
      <c r="JJ35" s="193" t="e">
        <f t="shared" si="281"/>
        <v>#N/A</v>
      </c>
      <c r="JK35" s="193" t="e">
        <f t="shared" si="281"/>
        <v>#N/A</v>
      </c>
      <c r="JL35" s="193" t="e">
        <f t="shared" si="281"/>
        <v>#N/A</v>
      </c>
      <c r="JM35" s="193" t="e">
        <f t="shared" si="281"/>
        <v>#N/A</v>
      </c>
      <c r="JN35" s="193" t="e">
        <f t="shared" si="281"/>
        <v>#N/A</v>
      </c>
      <c r="JO35" s="193" t="e">
        <f t="shared" si="281"/>
        <v>#N/A</v>
      </c>
      <c r="JP35" s="193" t="e">
        <f t="shared" si="281"/>
        <v>#N/A</v>
      </c>
      <c r="JQ35" s="193" t="e">
        <f t="shared" si="281"/>
        <v>#N/A</v>
      </c>
      <c r="JR35" s="193" t="e">
        <f t="shared" si="281"/>
        <v>#N/A</v>
      </c>
      <c r="JS35" s="193" t="e">
        <f t="shared" si="281"/>
        <v>#N/A</v>
      </c>
      <c r="JT35" s="193" t="e">
        <f t="shared" si="281"/>
        <v>#N/A</v>
      </c>
      <c r="JU35" s="193" t="e">
        <f t="shared" si="281"/>
        <v>#N/A</v>
      </c>
      <c r="JV35" s="193" t="e">
        <f t="shared" si="281"/>
        <v>#N/A</v>
      </c>
      <c r="JW35" s="193" t="e">
        <f t="shared" si="281"/>
        <v>#N/A</v>
      </c>
      <c r="JX35" s="193" t="e">
        <f t="shared" si="281"/>
        <v>#N/A</v>
      </c>
      <c r="JY35" s="193" t="e">
        <f t="shared" si="263"/>
        <v>#N/A</v>
      </c>
      <c r="JZ35" s="193" t="e">
        <f t="shared" si="263"/>
        <v>#N/A</v>
      </c>
      <c r="KA35" s="193" t="e">
        <f t="shared" si="263"/>
        <v>#N/A</v>
      </c>
      <c r="KB35" s="193" t="e">
        <f t="shared" si="263"/>
        <v>#N/A</v>
      </c>
      <c r="KC35" s="193" t="e">
        <f t="shared" si="263"/>
        <v>#N/A</v>
      </c>
      <c r="KD35" s="193" t="e">
        <f t="shared" si="263"/>
        <v>#N/A</v>
      </c>
      <c r="KE35" s="193" t="e">
        <f t="shared" si="263"/>
        <v>#N/A</v>
      </c>
      <c r="KF35" s="193" t="e">
        <f t="shared" si="263"/>
        <v>#N/A</v>
      </c>
      <c r="KG35" s="193" t="e">
        <f t="shared" si="263"/>
        <v>#N/A</v>
      </c>
      <c r="KH35" s="193" t="e">
        <f t="shared" si="263"/>
        <v>#N/A</v>
      </c>
      <c r="KI35" s="193" t="e">
        <f t="shared" si="263"/>
        <v>#N/A</v>
      </c>
      <c r="KJ35" s="193" t="e">
        <f t="shared" si="263"/>
        <v>#N/A</v>
      </c>
      <c r="KK35" s="193" t="e">
        <f t="shared" si="263"/>
        <v>#N/A</v>
      </c>
      <c r="KL35" s="193" t="e">
        <f t="shared" si="263"/>
        <v>#N/A</v>
      </c>
      <c r="KM35" s="193" t="e">
        <f t="shared" si="263"/>
        <v>#N/A</v>
      </c>
      <c r="KN35" s="193" t="e">
        <f t="shared" si="35"/>
        <v>#N/A</v>
      </c>
      <c r="KO35" s="193" t="e">
        <f t="shared" si="278"/>
        <v>#N/A</v>
      </c>
      <c r="KP35" s="193" t="e">
        <f t="shared" si="278"/>
        <v>#N/A</v>
      </c>
      <c r="KQ35" s="193" t="e">
        <f t="shared" si="278"/>
        <v>#N/A</v>
      </c>
      <c r="KR35" s="193" t="e">
        <f t="shared" si="291"/>
        <v>#N/A</v>
      </c>
      <c r="KS35" s="193" t="e">
        <f t="shared" si="291"/>
        <v>#N/A</v>
      </c>
      <c r="KT35" s="193" t="e">
        <f t="shared" si="291"/>
        <v>#N/A</v>
      </c>
      <c r="KU35" s="193" t="e">
        <f t="shared" si="291"/>
        <v>#N/A</v>
      </c>
      <c r="KV35" s="193" t="e">
        <f t="shared" si="291"/>
        <v>#N/A</v>
      </c>
      <c r="KW35" s="193" t="e">
        <f t="shared" si="291"/>
        <v>#N/A</v>
      </c>
      <c r="KX35" s="193" t="e">
        <f t="shared" si="291"/>
        <v>#N/A</v>
      </c>
      <c r="KY35" s="193" t="e">
        <f t="shared" si="291"/>
        <v>#N/A</v>
      </c>
      <c r="KZ35" s="193" t="e">
        <f t="shared" si="291"/>
        <v>#N/A</v>
      </c>
      <c r="LA35" s="193" t="e">
        <f t="shared" si="291"/>
        <v>#N/A</v>
      </c>
      <c r="LB35" s="193" t="e">
        <f t="shared" si="291"/>
        <v>#N/A</v>
      </c>
      <c r="LC35" s="193" t="e">
        <f t="shared" si="291"/>
        <v>#N/A</v>
      </c>
      <c r="LD35" s="193" t="e">
        <f t="shared" si="291"/>
        <v>#N/A</v>
      </c>
      <c r="LE35" s="193" t="e">
        <f t="shared" si="291"/>
        <v>#N/A</v>
      </c>
      <c r="LF35" s="193" t="e">
        <f t="shared" si="291"/>
        <v>#N/A</v>
      </c>
      <c r="LG35" s="193" t="e">
        <f t="shared" si="286"/>
        <v>#N/A</v>
      </c>
      <c r="LH35" s="193" t="e">
        <f t="shared" si="286"/>
        <v>#N/A</v>
      </c>
      <c r="LI35" s="193" t="e">
        <f t="shared" si="286"/>
        <v>#N/A</v>
      </c>
      <c r="LJ35" s="193" t="e">
        <f t="shared" si="286"/>
        <v>#N/A</v>
      </c>
      <c r="LK35" s="193" t="e">
        <f t="shared" si="286"/>
        <v>#N/A</v>
      </c>
      <c r="LL35" s="193" t="e">
        <f t="shared" si="286"/>
        <v>#N/A</v>
      </c>
      <c r="LM35" s="193" t="e">
        <f t="shared" si="286"/>
        <v>#N/A</v>
      </c>
      <c r="LN35" s="193" t="e">
        <f t="shared" si="286"/>
        <v>#N/A</v>
      </c>
      <c r="LO35" s="193" t="e">
        <f t="shared" si="286"/>
        <v>#N/A</v>
      </c>
      <c r="LP35" s="193" t="e">
        <f t="shared" si="286"/>
        <v>#N/A</v>
      </c>
      <c r="LQ35" s="193" t="e">
        <f t="shared" si="286"/>
        <v>#N/A</v>
      </c>
      <c r="LR35" s="193" t="e">
        <f t="shared" si="286"/>
        <v>#N/A</v>
      </c>
      <c r="LS35" s="193" t="e">
        <f t="shared" si="286"/>
        <v>#N/A</v>
      </c>
      <c r="LT35" s="193" t="e">
        <f t="shared" si="286"/>
        <v>#N/A</v>
      </c>
      <c r="LU35" s="193" t="e">
        <f t="shared" si="286"/>
        <v>#N/A</v>
      </c>
      <c r="LV35" s="193" t="e">
        <f t="shared" si="282"/>
        <v>#N/A</v>
      </c>
      <c r="LW35" s="193" t="e">
        <f t="shared" si="282"/>
        <v>#N/A</v>
      </c>
      <c r="LX35" s="193" t="e">
        <f t="shared" si="282"/>
        <v>#N/A</v>
      </c>
      <c r="LY35" s="193" t="e">
        <f t="shared" si="282"/>
        <v>#N/A</v>
      </c>
      <c r="LZ35" s="193" t="e">
        <f t="shared" si="282"/>
        <v>#N/A</v>
      </c>
      <c r="MA35" s="193" t="e">
        <f t="shared" si="282"/>
        <v>#N/A</v>
      </c>
      <c r="MB35" s="193" t="e">
        <f t="shared" si="282"/>
        <v>#N/A</v>
      </c>
      <c r="MC35" s="193" t="e">
        <f t="shared" si="282"/>
        <v>#N/A</v>
      </c>
      <c r="MD35" s="193" t="e">
        <f t="shared" si="282"/>
        <v>#N/A</v>
      </c>
      <c r="ME35" s="193" t="e">
        <f t="shared" si="282"/>
        <v>#N/A</v>
      </c>
      <c r="MF35" s="193" t="e">
        <f t="shared" si="282"/>
        <v>#N/A</v>
      </c>
      <c r="MG35" s="193" t="e">
        <f t="shared" si="282"/>
        <v>#N/A</v>
      </c>
      <c r="MH35" s="193" t="e">
        <f t="shared" si="282"/>
        <v>#N/A</v>
      </c>
      <c r="MI35" s="193" t="e">
        <f t="shared" si="282"/>
        <v>#N/A</v>
      </c>
      <c r="MJ35" s="193" t="e">
        <f t="shared" si="282"/>
        <v>#N/A</v>
      </c>
      <c r="MK35" s="193" t="e">
        <f t="shared" si="264"/>
        <v>#N/A</v>
      </c>
      <c r="ML35" s="193" t="e">
        <f t="shared" si="264"/>
        <v>#N/A</v>
      </c>
      <c r="MM35" s="193" t="e">
        <f t="shared" si="264"/>
        <v>#N/A</v>
      </c>
      <c r="MN35" s="193" t="e">
        <f t="shared" si="264"/>
        <v>#N/A</v>
      </c>
      <c r="MO35" s="193" t="e">
        <f t="shared" si="264"/>
        <v>#N/A</v>
      </c>
      <c r="MP35" s="193" t="e">
        <f t="shared" si="264"/>
        <v>#N/A</v>
      </c>
      <c r="MQ35" s="193" t="e">
        <f t="shared" si="264"/>
        <v>#N/A</v>
      </c>
      <c r="MR35" s="193" t="e">
        <f t="shared" si="264"/>
        <v>#N/A</v>
      </c>
      <c r="MS35" s="193" t="e">
        <f t="shared" si="264"/>
        <v>#N/A</v>
      </c>
      <c r="MT35" s="193" t="e">
        <f t="shared" si="264"/>
        <v>#N/A</v>
      </c>
      <c r="MU35" s="193" t="e">
        <f t="shared" si="264"/>
        <v>#N/A</v>
      </c>
      <c r="MV35" s="193" t="e">
        <f t="shared" si="264"/>
        <v>#N/A</v>
      </c>
      <c r="MW35" s="193" t="e">
        <f t="shared" si="264"/>
        <v>#N/A</v>
      </c>
      <c r="MX35" s="193" t="e">
        <f t="shared" si="264"/>
        <v>#N/A</v>
      </c>
      <c r="MY35" s="193" t="e">
        <f t="shared" si="264"/>
        <v>#N/A</v>
      </c>
      <c r="MZ35" s="193" t="e">
        <f t="shared" si="36"/>
        <v>#N/A</v>
      </c>
      <c r="NA35" s="193" t="e">
        <f t="shared" si="279"/>
        <v>#N/A</v>
      </c>
      <c r="NB35" s="193" t="e">
        <f t="shared" si="279"/>
        <v>#N/A</v>
      </c>
      <c r="NC35" s="193" t="e">
        <f t="shared" si="279"/>
        <v>#N/A</v>
      </c>
      <c r="ND35" s="193" t="e">
        <f t="shared" si="292"/>
        <v>#N/A</v>
      </c>
      <c r="NE35" s="193" t="e">
        <f t="shared" si="292"/>
        <v>#N/A</v>
      </c>
      <c r="NF35" s="193" t="e">
        <f t="shared" si="292"/>
        <v>#N/A</v>
      </c>
      <c r="NG35" s="193" t="e">
        <f t="shared" si="292"/>
        <v>#N/A</v>
      </c>
      <c r="NH35" s="193" t="e">
        <f t="shared" si="292"/>
        <v>#N/A</v>
      </c>
      <c r="NI35" s="193" t="e">
        <f t="shared" si="292"/>
        <v>#N/A</v>
      </c>
      <c r="NJ35" s="193" t="e">
        <f t="shared" si="292"/>
        <v>#N/A</v>
      </c>
      <c r="NK35" s="193" t="e">
        <f t="shared" si="292"/>
        <v>#N/A</v>
      </c>
      <c r="NL35" s="193" t="e">
        <f t="shared" si="292"/>
        <v>#N/A</v>
      </c>
      <c r="NM35" s="193" t="e">
        <f t="shared" si="292"/>
        <v>#N/A</v>
      </c>
      <c r="NN35" s="193" t="e">
        <f t="shared" si="292"/>
        <v>#N/A</v>
      </c>
      <c r="NO35" s="193" t="e">
        <f t="shared" si="292"/>
        <v>#N/A</v>
      </c>
      <c r="NP35" s="193" t="e">
        <f t="shared" si="292"/>
        <v>#N/A</v>
      </c>
      <c r="NQ35" s="193" t="e">
        <f t="shared" si="292"/>
        <v>#N/A</v>
      </c>
      <c r="NR35" s="193" t="e">
        <f t="shared" si="292"/>
        <v>#N/A</v>
      </c>
      <c r="NS35" s="193" t="e">
        <f t="shared" si="287"/>
        <v>#N/A</v>
      </c>
      <c r="NT35" s="193" t="e">
        <f t="shared" si="287"/>
        <v>#N/A</v>
      </c>
      <c r="NU35" s="193" t="e">
        <f t="shared" si="287"/>
        <v>#N/A</v>
      </c>
      <c r="NV35" s="193" t="e">
        <f t="shared" si="287"/>
        <v>#N/A</v>
      </c>
      <c r="NW35" s="193" t="e">
        <f t="shared" si="287"/>
        <v>#N/A</v>
      </c>
      <c r="NX35" s="193" t="e">
        <f t="shared" si="287"/>
        <v>#N/A</v>
      </c>
      <c r="NY35" s="193" t="e">
        <f t="shared" si="287"/>
        <v>#N/A</v>
      </c>
      <c r="NZ35" s="193" t="e">
        <f t="shared" si="287"/>
        <v>#N/A</v>
      </c>
      <c r="OA35" s="193" t="e">
        <f t="shared" si="287"/>
        <v>#N/A</v>
      </c>
      <c r="OB35" s="193" t="e">
        <f t="shared" si="287"/>
        <v>#N/A</v>
      </c>
      <c r="OC35" s="193" t="e">
        <f t="shared" si="287"/>
        <v>#N/A</v>
      </c>
      <c r="OD35" s="193" t="e">
        <f t="shared" si="287"/>
        <v>#N/A</v>
      </c>
      <c r="OE35" s="193" t="e">
        <f t="shared" si="287"/>
        <v>#N/A</v>
      </c>
      <c r="OF35" s="193" t="e">
        <f t="shared" si="287"/>
        <v>#N/A</v>
      </c>
      <c r="OG35" s="193" t="e">
        <f t="shared" si="287"/>
        <v>#N/A</v>
      </c>
      <c r="OH35" s="193" t="e">
        <f t="shared" si="283"/>
        <v>#N/A</v>
      </c>
      <c r="OI35" s="193" t="e">
        <f t="shared" si="283"/>
        <v>#N/A</v>
      </c>
      <c r="OJ35" s="193" t="e">
        <f t="shared" si="283"/>
        <v>#N/A</v>
      </c>
      <c r="OK35" s="193" t="e">
        <f t="shared" si="283"/>
        <v>#N/A</v>
      </c>
      <c r="OL35" s="193" t="e">
        <f t="shared" si="283"/>
        <v>#N/A</v>
      </c>
      <c r="OM35" s="193" t="e">
        <f t="shared" si="283"/>
        <v>#N/A</v>
      </c>
      <c r="ON35" s="193" t="e">
        <f t="shared" si="283"/>
        <v>#N/A</v>
      </c>
      <c r="OO35" s="193" t="e">
        <f t="shared" si="283"/>
        <v>#N/A</v>
      </c>
      <c r="OP35" s="193" t="e">
        <f t="shared" si="283"/>
        <v>#N/A</v>
      </c>
      <c r="OQ35" s="193" t="e">
        <f t="shared" si="283"/>
        <v>#N/A</v>
      </c>
      <c r="OR35" s="193" t="e">
        <f t="shared" si="283"/>
        <v>#N/A</v>
      </c>
      <c r="OS35" s="193" t="e">
        <f t="shared" si="283"/>
        <v>#N/A</v>
      </c>
      <c r="OT35" s="193" t="e">
        <f t="shared" si="283"/>
        <v>#N/A</v>
      </c>
      <c r="OU35" s="193" t="e">
        <f t="shared" si="283"/>
        <v>#N/A</v>
      </c>
      <c r="OV35" s="193" t="e">
        <f t="shared" si="283"/>
        <v>#N/A</v>
      </c>
      <c r="OW35" s="193" t="e">
        <f t="shared" si="265"/>
        <v>#N/A</v>
      </c>
      <c r="OX35" s="193" t="e">
        <f t="shared" si="265"/>
        <v>#N/A</v>
      </c>
      <c r="OY35" s="193" t="e">
        <f t="shared" si="265"/>
        <v>#N/A</v>
      </c>
      <c r="OZ35" s="193" t="e">
        <f t="shared" si="265"/>
        <v>#N/A</v>
      </c>
      <c r="PA35" s="193" t="e">
        <f t="shared" si="265"/>
        <v>#N/A</v>
      </c>
      <c r="PB35" s="193" t="e">
        <f t="shared" si="265"/>
        <v>#N/A</v>
      </c>
      <c r="PC35" s="193" t="e">
        <f t="shared" si="265"/>
        <v>#N/A</v>
      </c>
      <c r="PD35" s="193" t="e">
        <f t="shared" si="265"/>
        <v>#N/A</v>
      </c>
      <c r="PE35" s="193" t="e">
        <f t="shared" si="265"/>
        <v>#N/A</v>
      </c>
      <c r="PF35" s="193" t="e">
        <f t="shared" si="265"/>
        <v>#N/A</v>
      </c>
      <c r="PG35" s="193" t="e">
        <f t="shared" si="265"/>
        <v>#N/A</v>
      </c>
      <c r="PH35" s="193" t="e">
        <f t="shared" si="265"/>
        <v>#N/A</v>
      </c>
      <c r="PI35" s="193" t="e">
        <f t="shared" si="265"/>
        <v>#N/A</v>
      </c>
      <c r="PJ35" s="193" t="e">
        <f t="shared" si="265"/>
        <v>#N/A</v>
      </c>
      <c r="PK35" s="193" t="e">
        <f t="shared" si="265"/>
        <v>#N/A</v>
      </c>
      <c r="PL35" s="193" t="e">
        <f t="shared" si="37"/>
        <v>#N/A</v>
      </c>
      <c r="PM35" s="193" t="e">
        <f t="shared" si="261"/>
        <v>#N/A</v>
      </c>
      <c r="PN35" s="193" t="e">
        <f t="shared" si="261"/>
        <v>#N/A</v>
      </c>
      <c r="PO35" s="193" t="e">
        <f t="shared" si="261"/>
        <v>#N/A</v>
      </c>
      <c r="PP35" s="193" t="e">
        <f t="shared" si="261"/>
        <v>#N/A</v>
      </c>
      <c r="PQ35" s="193" t="e">
        <f t="shared" si="261"/>
        <v>#N/A</v>
      </c>
      <c r="PR35" s="193" t="e">
        <f t="shared" si="261"/>
        <v>#N/A</v>
      </c>
      <c r="PS35" s="193" t="e">
        <f t="shared" si="261"/>
        <v>#N/A</v>
      </c>
      <c r="PT35" s="193" t="e">
        <f t="shared" si="261"/>
        <v>#N/A</v>
      </c>
    </row>
    <row r="36" spans="1:436" hidden="1" x14ac:dyDescent="0.45">
      <c r="A36" s="20">
        <v>33</v>
      </c>
      <c r="B36" s="101" t="str">
        <f t="shared" si="15"/>
        <v/>
      </c>
      <c r="C36" s="115"/>
      <c r="D36" s="101" t="str">
        <f t="shared" si="16"/>
        <v/>
      </c>
      <c r="E36" s="110" t="str">
        <f t="shared" si="17"/>
        <v/>
      </c>
      <c r="F36" s="21" t="str">
        <f t="shared" si="18"/>
        <v/>
      </c>
      <c r="G36" s="22" t="str">
        <f t="shared" si="19"/>
        <v/>
      </c>
      <c r="H36" s="23" t="str">
        <f>IF(F36="","",IF(OR($F36&lt;Skew!$B$3,$F36=Skew!$B$3),IF($F36&gt;Skew!$C$3,Skew!$A$3,IF($F36&gt;Skew!$C$4,Skew!$A$4,IF($F36&gt;Skew!$C$5,Skew!$A$5,IF($F36&gt;Skew!$C$6,Skew!$A$6,IF($F36&gt;Skew!$C$7,Skew!$A$7,IF($F36&gt;Skew!$C$8,Skew!$A$8,IF($F36&gt;Skew!$C$9,Skew!$A$9,IF($F36&gt;Skew!$C$10,Skew!$A$10,IF($F36&gt;Skew!$C$11,Skew!$A$11,IF($F36&gt;Skew!$C$12,Skew!$A$12,IF($F36&gt;Skew!$C$13,Skew!$A$13,IF($F36&gt;Skew!$C$14,Skew!$A$14,IF($F36&gt;Skew!$C$15,Skew!$A$15,IF($F36&gt;Skew!$C$16,Skew!$A$16,Skew!$A$17)
)))))))))))))))</f>
        <v/>
      </c>
      <c r="I36" s="22" t="str">
        <f>IF(F36="","",MATCH(H36,Skew!$A$3:$A$17,0))</f>
        <v/>
      </c>
      <c r="J36" s="22" t="str">
        <f t="shared" si="20"/>
        <v/>
      </c>
      <c r="K36" s="24"/>
      <c r="L36" s="22" t="str">
        <f>IF(OR(F36="",K36=""),"",MATCH(K36,Confidence!$A$3:$A$12,0))</f>
        <v/>
      </c>
      <c r="M36" s="25" t="str">
        <f t="shared" si="21"/>
        <v/>
      </c>
      <c r="N36" s="25" t="str">
        <f t="shared" si="22"/>
        <v/>
      </c>
      <c r="O36" s="22"/>
      <c r="P36" s="102" t="str">
        <f t="shared" si="23"/>
        <v/>
      </c>
      <c r="Q36" s="102" t="str">
        <f t="shared" si="24"/>
        <v/>
      </c>
      <c r="R36" s="37" t="str">
        <f t="shared" si="25"/>
        <v/>
      </c>
      <c r="S36" s="115"/>
      <c r="T36" s="204" t="str">
        <f>IF(AND(B36&gt;0,C36&gt;0,D36&gt;0,M36&gt;0,N36&gt;0,S36&gt;0,NOT(K36="")),ABS(VLOOKUP($S$1,VLookups!$A$30:$B$31,2,FALSE)-_xlfn.BETA.DIST(S36,IF(G36="L",N36,M36),IF(G36="L",M36,N36),TRUE,B36,D36)),"")</f>
        <v/>
      </c>
      <c r="U36" s="112" t="str">
        <f>IF(OR($M36="",$N36=""),"",_xlfn.BETA.INV(ABS(VLOOKUP($S$1,VLookups!$A$30:$B$31,2,FALSE)-U$3),IF($G36="L",$N36,$M36),IF($G36="L",$M36,$N36),$B36,$D36))</f>
        <v/>
      </c>
      <c r="V36" s="113" t="str">
        <f>IF(OR($M36="",$N36=""),"",_xlfn.BETA.INV(ABS(VLOOKUP($S$1,VLookups!$A$30:$B$31,2,FALSE)-V$3),IF($G36="L",$N36,$M36),IF($G36="L",$M36,$N36),$B36,$D36))</f>
        <v/>
      </c>
      <c r="W36" s="112" t="str">
        <f>IF(OR($M36="",$N36=""),"",_xlfn.BETA.INV(ABS(VLOOKUP($S$1,VLookups!$A$30:$B$31,2,FALSE)-W$3),IF($G36="L",$N36,$M36),IF($G36="L",$M36,$N36),$B36,$D36))</f>
        <v/>
      </c>
      <c r="X36" s="113" t="str">
        <f>IF(OR($M36="",$N36=""),"",_xlfn.BETA.INV(ABS(VLOOKUP($S$1,VLookups!$A$30:$B$31,2,FALSE)-X$3),IF($G36="L",$N36,$M36),IF($G36="L",$M36,$N36),$B36,$D36))</f>
        <v/>
      </c>
      <c r="Y36" s="112" t="str">
        <f>IF(OR($M36="",$N36=""),"",_xlfn.BETA.INV(ABS(VLOOKUP($S$1,VLookups!$A$30:$B$31,2,FALSE)-Y$3),IF($G36="L",$N36,$M36),IF($G36="L",$M36,$N36),$B36,$D36))</f>
        <v/>
      </c>
      <c r="Z36" s="113" t="str">
        <f>IF(OR($M36="",$N36=""),"",_xlfn.BETA.INV(ABS(VLOOKUP($S$1,VLookups!$A$30:$B$31,2,FALSE)-Z$3),IF($G36="L",$N36,$M36),IF($G36="L",$M36,$N36),$B36,$D36))</f>
        <v/>
      </c>
      <c r="AA36" s="112" t="str">
        <f>IF(OR($M36="",$N36=""),"",_xlfn.BETA.INV(ABS(VLOOKUP($S$1,VLookups!$A$30:$B$31,2,FALSE)-AA$3),IF($G36="L",$N36,$M36),IF($G36="L",$M36,$N36),$B36,$D36))</f>
        <v/>
      </c>
      <c r="AB36" s="113" t="str">
        <f>IF(OR($M36="",$N36=""),"",_xlfn.BETA.INV(ABS(VLOOKUP($S$1,VLookups!$A$30:$B$31,2,FALSE)-AB$3),IF($G36="L",$N36,$M36),IF($G36="L",$M36,$N36),$B36,$D36))</f>
        <v/>
      </c>
      <c r="AC36" s="112" t="str">
        <f>IF(OR($M36="",$N36=""),"",_xlfn.BETA.INV(ABS(VLOOKUP($S$1,VLookups!$A$30:$B$31,2,FALSE)-AC$3),IF($G36="L",$N36,$M36),IF($G36="L",$M36,$N36),$B36,$D36))</f>
        <v/>
      </c>
      <c r="AD36" s="113" t="str">
        <f>IF(OR($M36="",$N36=""),"",_xlfn.BETA.INV(ABS(VLOOKUP($S$1,VLookups!$A$30:$B$31,2,FALSE)-AD$3),IF($G36="L",$N36,$M36),IF($G36="L",$M36,$N36),$B36,$D36))</f>
        <v/>
      </c>
      <c r="AE36" s="112" t="str">
        <f>IF(OR($M36="",$N36=""),"",_xlfn.BETA.INV(ABS(VLOOKUP($S$1,VLookups!$A$30:$B$31,2,FALSE)-AE$3),IF($G36="L",$N36,$M36),IF($G36="L",$M36,$N36),$B36,$D36))</f>
        <v/>
      </c>
      <c r="AF36" s="113" t="str">
        <f>IF(OR($M36="",$N36=""),"",_xlfn.BETA.INV(ABS(VLOOKUP($S$1,VLookups!$A$30:$B$31,2,FALSE)-AF$3),IF($G36="L",$N36,$M36),IF($G36="L",$M36,$N36),$B36,$D36))</f>
        <v/>
      </c>
      <c r="AG36" s="15"/>
      <c r="AH36" s="194" t="str">
        <f t="shared" si="26"/>
        <v/>
      </c>
      <c r="AI36" s="192" t="str">
        <f t="shared" si="27"/>
        <v/>
      </c>
      <c r="AJ36" s="177" t="str">
        <f t="shared" ref="AJ36" si="295">IF(ISNONTEXT($AH36),AI36+$AH36,"")</f>
        <v/>
      </c>
      <c r="AK36" s="177" t="str">
        <f t="shared" si="39"/>
        <v/>
      </c>
      <c r="AL36" s="177" t="str">
        <f t="shared" si="40"/>
        <v/>
      </c>
      <c r="AM36" s="177" t="str">
        <f t="shared" si="41"/>
        <v/>
      </c>
      <c r="AN36" s="177" t="str">
        <f t="shared" si="42"/>
        <v/>
      </c>
      <c r="AO36" s="177" t="str">
        <f t="shared" si="43"/>
        <v/>
      </c>
      <c r="AP36" s="177" t="str">
        <f t="shared" si="44"/>
        <v/>
      </c>
      <c r="AQ36" s="177" t="str">
        <f t="shared" si="45"/>
        <v/>
      </c>
      <c r="AR36" s="177" t="str">
        <f t="shared" si="46"/>
        <v/>
      </c>
      <c r="AS36" s="177" t="str">
        <f t="shared" si="47"/>
        <v/>
      </c>
      <c r="AT36" s="177" t="str">
        <f t="shared" si="48"/>
        <v/>
      </c>
      <c r="AU36" s="177" t="str">
        <f t="shared" si="49"/>
        <v/>
      </c>
      <c r="AV36" s="177" t="str">
        <f t="shared" si="50"/>
        <v/>
      </c>
      <c r="AW36" s="177" t="str">
        <f t="shared" si="51"/>
        <v/>
      </c>
      <c r="AX36" s="177" t="str">
        <f t="shared" si="52"/>
        <v/>
      </c>
      <c r="AY36" s="177" t="str">
        <f t="shared" si="53"/>
        <v/>
      </c>
      <c r="AZ36" s="177" t="str">
        <f t="shared" si="54"/>
        <v/>
      </c>
      <c r="BA36" s="177" t="str">
        <f t="shared" si="55"/>
        <v/>
      </c>
      <c r="BB36" s="177" t="str">
        <f t="shared" si="56"/>
        <v/>
      </c>
      <c r="BC36" s="177" t="str">
        <f t="shared" si="57"/>
        <v/>
      </c>
      <c r="BD36" s="177" t="str">
        <f t="shared" si="58"/>
        <v/>
      </c>
      <c r="BE36" s="177" t="str">
        <f t="shared" si="59"/>
        <v/>
      </c>
      <c r="BF36" s="177" t="str">
        <f t="shared" si="60"/>
        <v/>
      </c>
      <c r="BG36" s="177" t="str">
        <f t="shared" si="61"/>
        <v/>
      </c>
      <c r="BH36" s="177" t="str">
        <f t="shared" si="62"/>
        <v/>
      </c>
      <c r="BI36" s="177" t="str">
        <f t="shared" si="63"/>
        <v/>
      </c>
      <c r="BJ36" s="177" t="str">
        <f t="shared" si="64"/>
        <v/>
      </c>
      <c r="BK36" s="177" t="str">
        <f t="shared" si="65"/>
        <v/>
      </c>
      <c r="BL36" s="177" t="str">
        <f t="shared" si="66"/>
        <v/>
      </c>
      <c r="BM36" s="177" t="str">
        <f t="shared" si="67"/>
        <v/>
      </c>
      <c r="BN36" s="177" t="str">
        <f t="shared" si="68"/>
        <v/>
      </c>
      <c r="BO36" s="177" t="str">
        <f t="shared" si="69"/>
        <v/>
      </c>
      <c r="BP36" s="177" t="str">
        <f t="shared" si="70"/>
        <v/>
      </c>
      <c r="BQ36" s="177" t="str">
        <f t="shared" si="71"/>
        <v/>
      </c>
      <c r="BR36" s="177" t="str">
        <f t="shared" si="72"/>
        <v/>
      </c>
      <c r="BS36" s="177" t="str">
        <f t="shared" si="73"/>
        <v/>
      </c>
      <c r="BT36" s="177" t="str">
        <f t="shared" si="74"/>
        <v/>
      </c>
      <c r="BU36" s="177" t="str">
        <f t="shared" si="75"/>
        <v/>
      </c>
      <c r="BV36" s="177" t="str">
        <f t="shared" si="76"/>
        <v/>
      </c>
      <c r="BW36" s="177" t="str">
        <f t="shared" si="77"/>
        <v/>
      </c>
      <c r="BX36" s="177" t="str">
        <f t="shared" si="78"/>
        <v/>
      </c>
      <c r="BY36" s="177" t="str">
        <f t="shared" si="79"/>
        <v/>
      </c>
      <c r="BZ36" s="177" t="str">
        <f t="shared" si="80"/>
        <v/>
      </c>
      <c r="CA36" s="177" t="str">
        <f t="shared" si="81"/>
        <v/>
      </c>
      <c r="CB36" s="177" t="str">
        <f t="shared" si="82"/>
        <v/>
      </c>
      <c r="CC36" s="177" t="str">
        <f t="shared" si="83"/>
        <v/>
      </c>
      <c r="CD36" s="177" t="str">
        <f t="shared" si="84"/>
        <v/>
      </c>
      <c r="CE36" s="177" t="str">
        <f t="shared" si="85"/>
        <v/>
      </c>
      <c r="CF36" s="177" t="str">
        <f t="shared" si="86"/>
        <v/>
      </c>
      <c r="CG36" s="177" t="str">
        <f t="shared" si="87"/>
        <v/>
      </c>
      <c r="CH36" s="177" t="str">
        <f t="shared" si="88"/>
        <v/>
      </c>
      <c r="CI36" s="177" t="str">
        <f t="shared" si="89"/>
        <v/>
      </c>
      <c r="CJ36" s="177" t="str">
        <f t="shared" si="90"/>
        <v/>
      </c>
      <c r="CK36" s="177" t="str">
        <f t="shared" si="91"/>
        <v/>
      </c>
      <c r="CL36" s="177" t="str">
        <f t="shared" si="92"/>
        <v/>
      </c>
      <c r="CM36" s="177" t="str">
        <f t="shared" si="93"/>
        <v/>
      </c>
      <c r="CN36" s="177" t="str">
        <f t="shared" si="94"/>
        <v/>
      </c>
      <c r="CO36" s="177" t="str">
        <f t="shared" si="95"/>
        <v/>
      </c>
      <c r="CP36" s="177" t="str">
        <f t="shared" si="96"/>
        <v/>
      </c>
      <c r="CQ36" s="177" t="str">
        <f t="shared" si="97"/>
        <v/>
      </c>
      <c r="CR36" s="177" t="str">
        <f t="shared" si="98"/>
        <v/>
      </c>
      <c r="CS36" s="177" t="str">
        <f t="shared" si="99"/>
        <v/>
      </c>
      <c r="CT36" s="177" t="str">
        <f t="shared" si="100"/>
        <v/>
      </c>
      <c r="CU36" s="177" t="str">
        <f t="shared" si="101"/>
        <v/>
      </c>
      <c r="CV36" s="177" t="str">
        <f t="shared" si="32"/>
        <v/>
      </c>
      <c r="CW36" s="177" t="str">
        <f t="shared" si="102"/>
        <v/>
      </c>
      <c r="CX36" s="177" t="str">
        <f t="shared" si="103"/>
        <v/>
      </c>
      <c r="CY36" s="177" t="str">
        <f t="shared" si="104"/>
        <v/>
      </c>
      <c r="CZ36" s="177" t="str">
        <f t="shared" si="105"/>
        <v/>
      </c>
      <c r="DA36" s="177" t="str">
        <f t="shared" si="106"/>
        <v/>
      </c>
      <c r="DB36" s="177" t="str">
        <f t="shared" si="107"/>
        <v/>
      </c>
      <c r="DC36" s="177" t="str">
        <f t="shared" si="108"/>
        <v/>
      </c>
      <c r="DD36" s="177" t="str">
        <f t="shared" si="109"/>
        <v/>
      </c>
      <c r="DE36" s="177" t="str">
        <f t="shared" si="110"/>
        <v/>
      </c>
      <c r="DF36" s="177" t="str">
        <f t="shared" si="111"/>
        <v/>
      </c>
      <c r="DG36" s="177" t="str">
        <f t="shared" si="112"/>
        <v/>
      </c>
      <c r="DH36" s="177" t="str">
        <f t="shared" si="113"/>
        <v/>
      </c>
      <c r="DI36" s="177" t="str">
        <f t="shared" si="114"/>
        <v/>
      </c>
      <c r="DJ36" s="177" t="str">
        <f t="shared" si="115"/>
        <v/>
      </c>
      <c r="DK36" s="177" t="str">
        <f t="shared" si="116"/>
        <v/>
      </c>
      <c r="DL36" s="177" t="str">
        <f t="shared" si="117"/>
        <v/>
      </c>
      <c r="DM36" s="177" t="str">
        <f t="shared" si="118"/>
        <v/>
      </c>
      <c r="DN36" s="177" t="str">
        <f t="shared" si="119"/>
        <v/>
      </c>
      <c r="DO36" s="177" t="str">
        <f t="shared" si="120"/>
        <v/>
      </c>
      <c r="DP36" s="177" t="str">
        <f t="shared" si="121"/>
        <v/>
      </c>
      <c r="DQ36" s="177" t="str">
        <f t="shared" si="122"/>
        <v/>
      </c>
      <c r="DR36" s="177" t="str">
        <f t="shared" si="123"/>
        <v/>
      </c>
      <c r="DS36" s="177" t="str">
        <f t="shared" si="124"/>
        <v/>
      </c>
      <c r="DT36" s="177" t="str">
        <f t="shared" si="125"/>
        <v/>
      </c>
      <c r="DU36" s="177" t="str">
        <f t="shared" si="126"/>
        <v/>
      </c>
      <c r="DV36" s="177" t="str">
        <f t="shared" si="127"/>
        <v/>
      </c>
      <c r="DW36" s="177" t="str">
        <f t="shared" si="128"/>
        <v/>
      </c>
      <c r="DX36" s="177" t="str">
        <f t="shared" si="129"/>
        <v/>
      </c>
      <c r="DY36" s="177" t="str">
        <f t="shared" si="130"/>
        <v/>
      </c>
      <c r="DZ36" s="177" t="str">
        <f t="shared" si="131"/>
        <v/>
      </c>
      <c r="EA36" s="177" t="str">
        <f t="shared" si="132"/>
        <v/>
      </c>
      <c r="EB36" s="177" t="str">
        <f t="shared" si="133"/>
        <v/>
      </c>
      <c r="EC36" s="177" t="str">
        <f t="shared" si="134"/>
        <v/>
      </c>
      <c r="ED36" s="177" t="str">
        <f t="shared" si="135"/>
        <v/>
      </c>
      <c r="EE36" s="177" t="str">
        <f t="shared" si="136"/>
        <v/>
      </c>
      <c r="EF36" s="177" t="str">
        <f t="shared" si="137"/>
        <v/>
      </c>
      <c r="EG36" s="177" t="str">
        <f t="shared" si="138"/>
        <v/>
      </c>
      <c r="EH36" s="177" t="str">
        <f t="shared" si="139"/>
        <v/>
      </c>
      <c r="EI36" s="177" t="str">
        <f t="shared" si="140"/>
        <v/>
      </c>
      <c r="EJ36" s="177" t="str">
        <f t="shared" si="141"/>
        <v/>
      </c>
      <c r="EK36" s="177" t="str">
        <f t="shared" si="142"/>
        <v/>
      </c>
      <c r="EL36" s="177" t="str">
        <f t="shared" si="143"/>
        <v/>
      </c>
      <c r="EM36" s="177" t="str">
        <f t="shared" si="144"/>
        <v/>
      </c>
      <c r="EN36" s="177" t="str">
        <f t="shared" si="145"/>
        <v/>
      </c>
      <c r="EO36" s="177" t="str">
        <f t="shared" si="146"/>
        <v/>
      </c>
      <c r="EP36" s="177" t="str">
        <f t="shared" si="147"/>
        <v/>
      </c>
      <c r="EQ36" s="177" t="str">
        <f t="shared" si="148"/>
        <v/>
      </c>
      <c r="ER36" s="177" t="str">
        <f t="shared" si="149"/>
        <v/>
      </c>
      <c r="ES36" s="177" t="str">
        <f t="shared" si="150"/>
        <v/>
      </c>
      <c r="ET36" s="177" t="str">
        <f t="shared" si="151"/>
        <v/>
      </c>
      <c r="EU36" s="177" t="str">
        <f t="shared" si="152"/>
        <v/>
      </c>
      <c r="EV36" s="177" t="str">
        <f t="shared" si="153"/>
        <v/>
      </c>
      <c r="EW36" s="177" t="str">
        <f t="shared" si="154"/>
        <v/>
      </c>
      <c r="EX36" s="177" t="str">
        <f t="shared" si="155"/>
        <v/>
      </c>
      <c r="EY36" s="177" t="str">
        <f t="shared" si="156"/>
        <v/>
      </c>
      <c r="EZ36" s="177" t="str">
        <f t="shared" si="157"/>
        <v/>
      </c>
      <c r="FA36" s="177" t="str">
        <f t="shared" si="158"/>
        <v/>
      </c>
      <c r="FB36" s="177" t="str">
        <f t="shared" si="159"/>
        <v/>
      </c>
      <c r="FC36" s="177" t="str">
        <f t="shared" si="160"/>
        <v/>
      </c>
      <c r="FD36" s="177" t="str">
        <f t="shared" si="161"/>
        <v/>
      </c>
      <c r="FE36" s="177" t="str">
        <f t="shared" si="162"/>
        <v/>
      </c>
      <c r="FF36" s="177" t="str">
        <f t="shared" si="163"/>
        <v/>
      </c>
      <c r="FG36" s="177" t="str">
        <f t="shared" si="164"/>
        <v/>
      </c>
      <c r="FH36" s="177" t="str">
        <f t="shared" si="33"/>
        <v/>
      </c>
      <c r="FI36" s="177" t="str">
        <f t="shared" si="165"/>
        <v/>
      </c>
      <c r="FJ36" s="177" t="str">
        <f t="shared" si="166"/>
        <v/>
      </c>
      <c r="FK36" s="177" t="str">
        <f t="shared" si="167"/>
        <v/>
      </c>
      <c r="FL36" s="177" t="str">
        <f t="shared" si="168"/>
        <v/>
      </c>
      <c r="FM36" s="177" t="str">
        <f t="shared" si="169"/>
        <v/>
      </c>
      <c r="FN36" s="177" t="str">
        <f t="shared" si="170"/>
        <v/>
      </c>
      <c r="FO36" s="177" t="str">
        <f t="shared" si="171"/>
        <v/>
      </c>
      <c r="FP36" s="177" t="str">
        <f t="shared" si="172"/>
        <v/>
      </c>
      <c r="FQ36" s="177" t="str">
        <f t="shared" si="173"/>
        <v/>
      </c>
      <c r="FR36" s="177" t="str">
        <f t="shared" si="174"/>
        <v/>
      </c>
      <c r="FS36" s="177" t="str">
        <f t="shared" si="175"/>
        <v/>
      </c>
      <c r="FT36" s="177" t="str">
        <f t="shared" si="176"/>
        <v/>
      </c>
      <c r="FU36" s="177" t="str">
        <f t="shared" si="177"/>
        <v/>
      </c>
      <c r="FV36" s="177" t="str">
        <f t="shared" si="178"/>
        <v/>
      </c>
      <c r="FW36" s="177" t="str">
        <f t="shared" si="179"/>
        <v/>
      </c>
      <c r="FX36" s="177" t="str">
        <f t="shared" si="180"/>
        <v/>
      </c>
      <c r="FY36" s="177" t="str">
        <f t="shared" si="181"/>
        <v/>
      </c>
      <c r="FZ36" s="177" t="str">
        <f t="shared" si="182"/>
        <v/>
      </c>
      <c r="GA36" s="177" t="str">
        <f t="shared" si="183"/>
        <v/>
      </c>
      <c r="GB36" s="177" t="str">
        <f t="shared" si="184"/>
        <v/>
      </c>
      <c r="GC36" s="177" t="str">
        <f t="shared" si="185"/>
        <v/>
      </c>
      <c r="GD36" s="177" t="str">
        <f t="shared" si="186"/>
        <v/>
      </c>
      <c r="GE36" s="177" t="str">
        <f t="shared" si="187"/>
        <v/>
      </c>
      <c r="GF36" s="177" t="str">
        <f t="shared" si="188"/>
        <v/>
      </c>
      <c r="GG36" s="177" t="str">
        <f t="shared" si="189"/>
        <v/>
      </c>
      <c r="GH36" s="177" t="str">
        <f t="shared" si="190"/>
        <v/>
      </c>
      <c r="GI36" s="177" t="str">
        <f t="shared" si="191"/>
        <v/>
      </c>
      <c r="GJ36" s="177" t="str">
        <f t="shared" si="192"/>
        <v/>
      </c>
      <c r="GK36" s="177" t="str">
        <f t="shared" si="193"/>
        <v/>
      </c>
      <c r="GL36" s="177" t="str">
        <f t="shared" si="194"/>
        <v/>
      </c>
      <c r="GM36" s="177" t="str">
        <f t="shared" si="195"/>
        <v/>
      </c>
      <c r="GN36" s="177" t="str">
        <f t="shared" si="196"/>
        <v/>
      </c>
      <c r="GO36" s="177" t="str">
        <f t="shared" si="197"/>
        <v/>
      </c>
      <c r="GP36" s="177" t="str">
        <f t="shared" si="198"/>
        <v/>
      </c>
      <c r="GQ36" s="177" t="str">
        <f t="shared" si="199"/>
        <v/>
      </c>
      <c r="GR36" s="177" t="str">
        <f t="shared" si="200"/>
        <v/>
      </c>
      <c r="GS36" s="177" t="str">
        <f t="shared" si="201"/>
        <v/>
      </c>
      <c r="GT36" s="177" t="str">
        <f t="shared" si="202"/>
        <v/>
      </c>
      <c r="GU36" s="177" t="str">
        <f t="shared" si="203"/>
        <v/>
      </c>
      <c r="GV36" s="177" t="str">
        <f t="shared" si="204"/>
        <v/>
      </c>
      <c r="GW36" s="177" t="str">
        <f t="shared" si="205"/>
        <v/>
      </c>
      <c r="GX36" s="177" t="str">
        <f t="shared" si="206"/>
        <v/>
      </c>
      <c r="GY36" s="177" t="str">
        <f t="shared" si="207"/>
        <v/>
      </c>
      <c r="GZ36" s="177" t="str">
        <f t="shared" si="208"/>
        <v/>
      </c>
      <c r="HA36" s="177" t="str">
        <f t="shared" si="209"/>
        <v/>
      </c>
      <c r="HB36" s="177" t="str">
        <f t="shared" si="210"/>
        <v/>
      </c>
      <c r="HC36" s="177" t="str">
        <f t="shared" si="211"/>
        <v/>
      </c>
      <c r="HD36" s="177" t="str">
        <f t="shared" si="212"/>
        <v/>
      </c>
      <c r="HE36" s="177" t="str">
        <f t="shared" si="213"/>
        <v/>
      </c>
      <c r="HF36" s="177" t="str">
        <f t="shared" si="214"/>
        <v/>
      </c>
      <c r="HG36" s="177" t="str">
        <f t="shared" si="215"/>
        <v/>
      </c>
      <c r="HH36" s="177" t="str">
        <f t="shared" si="216"/>
        <v/>
      </c>
      <c r="HI36" s="177" t="str">
        <f t="shared" si="217"/>
        <v/>
      </c>
      <c r="HJ36" s="177" t="str">
        <f t="shared" si="218"/>
        <v/>
      </c>
      <c r="HK36" s="177" t="str">
        <f t="shared" si="219"/>
        <v/>
      </c>
      <c r="HL36" s="177" t="str">
        <f t="shared" si="220"/>
        <v/>
      </c>
      <c r="HM36" s="177" t="str">
        <f t="shared" si="221"/>
        <v/>
      </c>
      <c r="HN36" s="177" t="str">
        <f t="shared" si="222"/>
        <v/>
      </c>
      <c r="HO36" s="177" t="str">
        <f t="shared" si="223"/>
        <v/>
      </c>
      <c r="HP36" s="177" t="str">
        <f t="shared" si="224"/>
        <v/>
      </c>
      <c r="HQ36" s="177" t="str">
        <f t="shared" si="225"/>
        <v/>
      </c>
      <c r="HR36" s="177" t="str">
        <f t="shared" si="226"/>
        <v/>
      </c>
      <c r="HS36" s="177" t="str">
        <f t="shared" si="227"/>
        <v/>
      </c>
      <c r="HT36" s="177" t="str">
        <f t="shared" si="34"/>
        <v/>
      </c>
      <c r="HU36" s="177" t="str">
        <f t="shared" si="255"/>
        <v/>
      </c>
      <c r="HV36" s="177" t="str">
        <f t="shared" si="256"/>
        <v/>
      </c>
      <c r="HW36" s="177" t="str">
        <f t="shared" si="257"/>
        <v/>
      </c>
      <c r="HX36" s="177" t="str">
        <f t="shared" si="258"/>
        <v/>
      </c>
      <c r="HY36" s="177" t="str">
        <f t="shared" si="259"/>
        <v/>
      </c>
      <c r="HZ36" s="177" t="str">
        <f t="shared" si="260"/>
        <v/>
      </c>
      <c r="IA36" s="192" t="str">
        <f t="shared" si="29"/>
        <v/>
      </c>
      <c r="IB36" s="193" t="e">
        <f t="shared" ref="IB36:IB67" si="296">IF(ISNONTEXT($Q36),IF($G36="R",_xlfn.BETA.DIST(AI36,$M36,$N36,FALSE,$B36,$D36),_xlfn.BETA.DIST(AI36,$N36,$M36,FALSE,$B36,$D36)),NA())</f>
        <v>#N/A</v>
      </c>
      <c r="IC36" s="193" t="e">
        <f t="shared" si="277"/>
        <v>#N/A</v>
      </c>
      <c r="ID36" s="193" t="e">
        <f t="shared" si="277"/>
        <v>#N/A</v>
      </c>
      <c r="IE36" s="193" t="e">
        <f t="shared" si="277"/>
        <v>#N/A</v>
      </c>
      <c r="IF36" s="193" t="e">
        <f t="shared" si="290"/>
        <v>#N/A</v>
      </c>
      <c r="IG36" s="193" t="e">
        <f t="shared" si="290"/>
        <v>#N/A</v>
      </c>
      <c r="IH36" s="193" t="e">
        <f t="shared" si="290"/>
        <v>#N/A</v>
      </c>
      <c r="II36" s="193" t="e">
        <f t="shared" si="290"/>
        <v>#N/A</v>
      </c>
      <c r="IJ36" s="193" t="e">
        <f t="shared" si="290"/>
        <v>#N/A</v>
      </c>
      <c r="IK36" s="193" t="e">
        <f t="shared" si="290"/>
        <v>#N/A</v>
      </c>
      <c r="IL36" s="193" t="e">
        <f t="shared" si="290"/>
        <v>#N/A</v>
      </c>
      <c r="IM36" s="193" t="e">
        <f t="shared" si="290"/>
        <v>#N/A</v>
      </c>
      <c r="IN36" s="193" t="e">
        <f t="shared" si="290"/>
        <v>#N/A</v>
      </c>
      <c r="IO36" s="193" t="e">
        <f t="shared" si="290"/>
        <v>#N/A</v>
      </c>
      <c r="IP36" s="193" t="e">
        <f t="shared" si="290"/>
        <v>#N/A</v>
      </c>
      <c r="IQ36" s="193" t="e">
        <f t="shared" si="290"/>
        <v>#N/A</v>
      </c>
      <c r="IR36" s="193" t="e">
        <f t="shared" si="290"/>
        <v>#N/A</v>
      </c>
      <c r="IS36" s="193" t="e">
        <f t="shared" si="290"/>
        <v>#N/A</v>
      </c>
      <c r="IT36" s="193" t="e">
        <f t="shared" si="290"/>
        <v>#N/A</v>
      </c>
      <c r="IU36" s="193" t="e">
        <f t="shared" si="285"/>
        <v>#N/A</v>
      </c>
      <c r="IV36" s="193" t="e">
        <f t="shared" si="285"/>
        <v>#N/A</v>
      </c>
      <c r="IW36" s="193" t="e">
        <f t="shared" si="285"/>
        <v>#N/A</v>
      </c>
      <c r="IX36" s="193" t="e">
        <f t="shared" si="285"/>
        <v>#N/A</v>
      </c>
      <c r="IY36" s="193" t="e">
        <f t="shared" si="285"/>
        <v>#N/A</v>
      </c>
      <c r="IZ36" s="193" t="e">
        <f t="shared" si="285"/>
        <v>#N/A</v>
      </c>
      <c r="JA36" s="193" t="e">
        <f t="shared" si="285"/>
        <v>#N/A</v>
      </c>
      <c r="JB36" s="193" t="e">
        <f t="shared" si="285"/>
        <v>#N/A</v>
      </c>
      <c r="JC36" s="193" t="e">
        <f t="shared" si="285"/>
        <v>#N/A</v>
      </c>
      <c r="JD36" s="193" t="e">
        <f t="shared" si="285"/>
        <v>#N/A</v>
      </c>
      <c r="JE36" s="193" t="e">
        <f t="shared" si="285"/>
        <v>#N/A</v>
      </c>
      <c r="JF36" s="193" t="e">
        <f t="shared" si="285"/>
        <v>#N/A</v>
      </c>
      <c r="JG36" s="193" t="e">
        <f t="shared" si="285"/>
        <v>#N/A</v>
      </c>
      <c r="JH36" s="193" t="e">
        <f t="shared" si="285"/>
        <v>#N/A</v>
      </c>
      <c r="JI36" s="193" t="e">
        <f t="shared" si="285"/>
        <v>#N/A</v>
      </c>
      <c r="JJ36" s="193" t="e">
        <f t="shared" si="281"/>
        <v>#N/A</v>
      </c>
      <c r="JK36" s="193" t="e">
        <f t="shared" si="281"/>
        <v>#N/A</v>
      </c>
      <c r="JL36" s="193" t="e">
        <f t="shared" si="281"/>
        <v>#N/A</v>
      </c>
      <c r="JM36" s="193" t="e">
        <f t="shared" si="281"/>
        <v>#N/A</v>
      </c>
      <c r="JN36" s="193" t="e">
        <f t="shared" si="281"/>
        <v>#N/A</v>
      </c>
      <c r="JO36" s="193" t="e">
        <f t="shared" si="281"/>
        <v>#N/A</v>
      </c>
      <c r="JP36" s="193" t="e">
        <f t="shared" si="281"/>
        <v>#N/A</v>
      </c>
      <c r="JQ36" s="193" t="e">
        <f t="shared" si="281"/>
        <v>#N/A</v>
      </c>
      <c r="JR36" s="193" t="e">
        <f t="shared" si="281"/>
        <v>#N/A</v>
      </c>
      <c r="JS36" s="193" t="e">
        <f t="shared" si="281"/>
        <v>#N/A</v>
      </c>
      <c r="JT36" s="193" t="e">
        <f t="shared" si="281"/>
        <v>#N/A</v>
      </c>
      <c r="JU36" s="193" t="e">
        <f t="shared" si="281"/>
        <v>#N/A</v>
      </c>
      <c r="JV36" s="193" t="e">
        <f t="shared" si="281"/>
        <v>#N/A</v>
      </c>
      <c r="JW36" s="193" t="e">
        <f t="shared" si="281"/>
        <v>#N/A</v>
      </c>
      <c r="JX36" s="193" t="e">
        <f t="shared" si="281"/>
        <v>#N/A</v>
      </c>
      <c r="JY36" s="193" t="e">
        <f t="shared" si="263"/>
        <v>#N/A</v>
      </c>
      <c r="JZ36" s="193" t="e">
        <f t="shared" si="263"/>
        <v>#N/A</v>
      </c>
      <c r="KA36" s="193" t="e">
        <f t="shared" si="263"/>
        <v>#N/A</v>
      </c>
      <c r="KB36" s="193" t="e">
        <f t="shared" si="263"/>
        <v>#N/A</v>
      </c>
      <c r="KC36" s="193" t="e">
        <f t="shared" si="263"/>
        <v>#N/A</v>
      </c>
      <c r="KD36" s="193" t="e">
        <f t="shared" si="263"/>
        <v>#N/A</v>
      </c>
      <c r="KE36" s="193" t="e">
        <f t="shared" si="263"/>
        <v>#N/A</v>
      </c>
      <c r="KF36" s="193" t="e">
        <f t="shared" si="263"/>
        <v>#N/A</v>
      </c>
      <c r="KG36" s="193" t="e">
        <f t="shared" si="263"/>
        <v>#N/A</v>
      </c>
      <c r="KH36" s="193" t="e">
        <f t="shared" si="263"/>
        <v>#N/A</v>
      </c>
      <c r="KI36" s="193" t="e">
        <f t="shared" si="263"/>
        <v>#N/A</v>
      </c>
      <c r="KJ36" s="193" t="e">
        <f t="shared" si="263"/>
        <v>#N/A</v>
      </c>
      <c r="KK36" s="193" t="e">
        <f t="shared" si="263"/>
        <v>#N/A</v>
      </c>
      <c r="KL36" s="193" t="e">
        <f t="shared" si="263"/>
        <v>#N/A</v>
      </c>
      <c r="KM36" s="193" t="e">
        <f t="shared" si="263"/>
        <v>#N/A</v>
      </c>
      <c r="KN36" s="193" t="e">
        <f t="shared" si="35"/>
        <v>#N/A</v>
      </c>
      <c r="KO36" s="193" t="e">
        <f t="shared" si="278"/>
        <v>#N/A</v>
      </c>
      <c r="KP36" s="193" t="e">
        <f t="shared" si="278"/>
        <v>#N/A</v>
      </c>
      <c r="KQ36" s="193" t="e">
        <f t="shared" si="278"/>
        <v>#N/A</v>
      </c>
      <c r="KR36" s="193" t="e">
        <f t="shared" si="291"/>
        <v>#N/A</v>
      </c>
      <c r="KS36" s="193" t="e">
        <f t="shared" si="291"/>
        <v>#N/A</v>
      </c>
      <c r="KT36" s="193" t="e">
        <f t="shared" si="291"/>
        <v>#N/A</v>
      </c>
      <c r="KU36" s="193" t="e">
        <f t="shared" si="291"/>
        <v>#N/A</v>
      </c>
      <c r="KV36" s="193" t="e">
        <f t="shared" si="291"/>
        <v>#N/A</v>
      </c>
      <c r="KW36" s="193" t="e">
        <f t="shared" si="291"/>
        <v>#N/A</v>
      </c>
      <c r="KX36" s="193" t="e">
        <f t="shared" si="291"/>
        <v>#N/A</v>
      </c>
      <c r="KY36" s="193" t="e">
        <f t="shared" si="291"/>
        <v>#N/A</v>
      </c>
      <c r="KZ36" s="193" t="e">
        <f t="shared" si="291"/>
        <v>#N/A</v>
      </c>
      <c r="LA36" s="193" t="e">
        <f t="shared" si="291"/>
        <v>#N/A</v>
      </c>
      <c r="LB36" s="193" t="e">
        <f t="shared" si="291"/>
        <v>#N/A</v>
      </c>
      <c r="LC36" s="193" t="e">
        <f t="shared" si="291"/>
        <v>#N/A</v>
      </c>
      <c r="LD36" s="193" t="e">
        <f t="shared" si="291"/>
        <v>#N/A</v>
      </c>
      <c r="LE36" s="193" t="e">
        <f t="shared" si="291"/>
        <v>#N/A</v>
      </c>
      <c r="LF36" s="193" t="e">
        <f t="shared" si="291"/>
        <v>#N/A</v>
      </c>
      <c r="LG36" s="193" t="e">
        <f t="shared" si="286"/>
        <v>#N/A</v>
      </c>
      <c r="LH36" s="193" t="e">
        <f t="shared" si="286"/>
        <v>#N/A</v>
      </c>
      <c r="LI36" s="193" t="e">
        <f t="shared" si="286"/>
        <v>#N/A</v>
      </c>
      <c r="LJ36" s="193" t="e">
        <f t="shared" si="286"/>
        <v>#N/A</v>
      </c>
      <c r="LK36" s="193" t="e">
        <f t="shared" si="286"/>
        <v>#N/A</v>
      </c>
      <c r="LL36" s="193" t="e">
        <f t="shared" si="286"/>
        <v>#N/A</v>
      </c>
      <c r="LM36" s="193" t="e">
        <f t="shared" si="286"/>
        <v>#N/A</v>
      </c>
      <c r="LN36" s="193" t="e">
        <f t="shared" si="286"/>
        <v>#N/A</v>
      </c>
      <c r="LO36" s="193" t="e">
        <f t="shared" si="286"/>
        <v>#N/A</v>
      </c>
      <c r="LP36" s="193" t="e">
        <f t="shared" si="286"/>
        <v>#N/A</v>
      </c>
      <c r="LQ36" s="193" t="e">
        <f t="shared" si="286"/>
        <v>#N/A</v>
      </c>
      <c r="LR36" s="193" t="e">
        <f t="shared" si="286"/>
        <v>#N/A</v>
      </c>
      <c r="LS36" s="193" t="e">
        <f t="shared" si="286"/>
        <v>#N/A</v>
      </c>
      <c r="LT36" s="193" t="e">
        <f t="shared" si="286"/>
        <v>#N/A</v>
      </c>
      <c r="LU36" s="193" t="e">
        <f t="shared" si="286"/>
        <v>#N/A</v>
      </c>
      <c r="LV36" s="193" t="e">
        <f t="shared" si="282"/>
        <v>#N/A</v>
      </c>
      <c r="LW36" s="193" t="e">
        <f t="shared" si="282"/>
        <v>#N/A</v>
      </c>
      <c r="LX36" s="193" t="e">
        <f t="shared" si="282"/>
        <v>#N/A</v>
      </c>
      <c r="LY36" s="193" t="e">
        <f t="shared" si="282"/>
        <v>#N/A</v>
      </c>
      <c r="LZ36" s="193" t="e">
        <f t="shared" si="282"/>
        <v>#N/A</v>
      </c>
      <c r="MA36" s="193" t="e">
        <f t="shared" si="282"/>
        <v>#N/A</v>
      </c>
      <c r="MB36" s="193" t="e">
        <f t="shared" si="282"/>
        <v>#N/A</v>
      </c>
      <c r="MC36" s="193" t="e">
        <f t="shared" si="282"/>
        <v>#N/A</v>
      </c>
      <c r="MD36" s="193" t="e">
        <f t="shared" si="282"/>
        <v>#N/A</v>
      </c>
      <c r="ME36" s="193" t="e">
        <f t="shared" si="282"/>
        <v>#N/A</v>
      </c>
      <c r="MF36" s="193" t="e">
        <f t="shared" si="282"/>
        <v>#N/A</v>
      </c>
      <c r="MG36" s="193" t="e">
        <f t="shared" si="282"/>
        <v>#N/A</v>
      </c>
      <c r="MH36" s="193" t="e">
        <f t="shared" si="282"/>
        <v>#N/A</v>
      </c>
      <c r="MI36" s="193" t="e">
        <f t="shared" si="282"/>
        <v>#N/A</v>
      </c>
      <c r="MJ36" s="193" t="e">
        <f t="shared" si="282"/>
        <v>#N/A</v>
      </c>
      <c r="MK36" s="193" t="e">
        <f t="shared" si="264"/>
        <v>#N/A</v>
      </c>
      <c r="ML36" s="193" t="e">
        <f t="shared" si="264"/>
        <v>#N/A</v>
      </c>
      <c r="MM36" s="193" t="e">
        <f t="shared" si="264"/>
        <v>#N/A</v>
      </c>
      <c r="MN36" s="193" t="e">
        <f t="shared" si="264"/>
        <v>#N/A</v>
      </c>
      <c r="MO36" s="193" t="e">
        <f t="shared" si="264"/>
        <v>#N/A</v>
      </c>
      <c r="MP36" s="193" t="e">
        <f t="shared" si="264"/>
        <v>#N/A</v>
      </c>
      <c r="MQ36" s="193" t="e">
        <f t="shared" si="264"/>
        <v>#N/A</v>
      </c>
      <c r="MR36" s="193" t="e">
        <f t="shared" si="264"/>
        <v>#N/A</v>
      </c>
      <c r="MS36" s="193" t="e">
        <f t="shared" si="264"/>
        <v>#N/A</v>
      </c>
      <c r="MT36" s="193" t="e">
        <f t="shared" si="264"/>
        <v>#N/A</v>
      </c>
      <c r="MU36" s="193" t="e">
        <f t="shared" si="264"/>
        <v>#N/A</v>
      </c>
      <c r="MV36" s="193" t="e">
        <f t="shared" si="264"/>
        <v>#N/A</v>
      </c>
      <c r="MW36" s="193" t="e">
        <f t="shared" si="264"/>
        <v>#N/A</v>
      </c>
      <c r="MX36" s="193" t="e">
        <f t="shared" si="264"/>
        <v>#N/A</v>
      </c>
      <c r="MY36" s="193" t="e">
        <f t="shared" si="264"/>
        <v>#N/A</v>
      </c>
      <c r="MZ36" s="193" t="e">
        <f t="shared" si="36"/>
        <v>#N/A</v>
      </c>
      <c r="NA36" s="193" t="e">
        <f t="shared" si="279"/>
        <v>#N/A</v>
      </c>
      <c r="NB36" s="193" t="e">
        <f t="shared" si="279"/>
        <v>#N/A</v>
      </c>
      <c r="NC36" s="193" t="e">
        <f t="shared" si="279"/>
        <v>#N/A</v>
      </c>
      <c r="ND36" s="193" t="e">
        <f t="shared" si="292"/>
        <v>#N/A</v>
      </c>
      <c r="NE36" s="193" t="e">
        <f t="shared" si="292"/>
        <v>#N/A</v>
      </c>
      <c r="NF36" s="193" t="e">
        <f t="shared" si="292"/>
        <v>#N/A</v>
      </c>
      <c r="NG36" s="193" t="e">
        <f t="shared" si="292"/>
        <v>#N/A</v>
      </c>
      <c r="NH36" s="193" t="e">
        <f t="shared" si="292"/>
        <v>#N/A</v>
      </c>
      <c r="NI36" s="193" t="e">
        <f t="shared" si="292"/>
        <v>#N/A</v>
      </c>
      <c r="NJ36" s="193" t="e">
        <f t="shared" si="292"/>
        <v>#N/A</v>
      </c>
      <c r="NK36" s="193" t="e">
        <f t="shared" si="292"/>
        <v>#N/A</v>
      </c>
      <c r="NL36" s="193" t="e">
        <f t="shared" si="292"/>
        <v>#N/A</v>
      </c>
      <c r="NM36" s="193" t="e">
        <f t="shared" si="292"/>
        <v>#N/A</v>
      </c>
      <c r="NN36" s="193" t="e">
        <f t="shared" si="292"/>
        <v>#N/A</v>
      </c>
      <c r="NO36" s="193" t="e">
        <f t="shared" si="292"/>
        <v>#N/A</v>
      </c>
      <c r="NP36" s="193" t="e">
        <f t="shared" si="292"/>
        <v>#N/A</v>
      </c>
      <c r="NQ36" s="193" t="e">
        <f t="shared" si="292"/>
        <v>#N/A</v>
      </c>
      <c r="NR36" s="193" t="e">
        <f t="shared" si="292"/>
        <v>#N/A</v>
      </c>
      <c r="NS36" s="193" t="e">
        <f t="shared" si="287"/>
        <v>#N/A</v>
      </c>
      <c r="NT36" s="193" t="e">
        <f t="shared" si="287"/>
        <v>#N/A</v>
      </c>
      <c r="NU36" s="193" t="e">
        <f t="shared" si="287"/>
        <v>#N/A</v>
      </c>
      <c r="NV36" s="193" t="e">
        <f t="shared" si="287"/>
        <v>#N/A</v>
      </c>
      <c r="NW36" s="193" t="e">
        <f t="shared" si="287"/>
        <v>#N/A</v>
      </c>
      <c r="NX36" s="193" t="e">
        <f t="shared" si="287"/>
        <v>#N/A</v>
      </c>
      <c r="NY36" s="193" t="e">
        <f t="shared" si="287"/>
        <v>#N/A</v>
      </c>
      <c r="NZ36" s="193" t="e">
        <f t="shared" si="287"/>
        <v>#N/A</v>
      </c>
      <c r="OA36" s="193" t="e">
        <f t="shared" si="287"/>
        <v>#N/A</v>
      </c>
      <c r="OB36" s="193" t="e">
        <f t="shared" si="287"/>
        <v>#N/A</v>
      </c>
      <c r="OC36" s="193" t="e">
        <f t="shared" si="287"/>
        <v>#N/A</v>
      </c>
      <c r="OD36" s="193" t="e">
        <f t="shared" si="287"/>
        <v>#N/A</v>
      </c>
      <c r="OE36" s="193" t="e">
        <f t="shared" si="287"/>
        <v>#N/A</v>
      </c>
      <c r="OF36" s="193" t="e">
        <f t="shared" si="287"/>
        <v>#N/A</v>
      </c>
      <c r="OG36" s="193" t="e">
        <f t="shared" si="287"/>
        <v>#N/A</v>
      </c>
      <c r="OH36" s="193" t="e">
        <f t="shared" si="283"/>
        <v>#N/A</v>
      </c>
      <c r="OI36" s="193" t="e">
        <f t="shared" si="283"/>
        <v>#N/A</v>
      </c>
      <c r="OJ36" s="193" t="e">
        <f t="shared" si="283"/>
        <v>#N/A</v>
      </c>
      <c r="OK36" s="193" t="e">
        <f t="shared" si="283"/>
        <v>#N/A</v>
      </c>
      <c r="OL36" s="193" t="e">
        <f t="shared" si="283"/>
        <v>#N/A</v>
      </c>
      <c r="OM36" s="193" t="e">
        <f t="shared" si="283"/>
        <v>#N/A</v>
      </c>
      <c r="ON36" s="193" t="e">
        <f t="shared" si="283"/>
        <v>#N/A</v>
      </c>
      <c r="OO36" s="193" t="e">
        <f t="shared" si="283"/>
        <v>#N/A</v>
      </c>
      <c r="OP36" s="193" t="e">
        <f t="shared" si="283"/>
        <v>#N/A</v>
      </c>
      <c r="OQ36" s="193" t="e">
        <f t="shared" si="283"/>
        <v>#N/A</v>
      </c>
      <c r="OR36" s="193" t="e">
        <f t="shared" si="283"/>
        <v>#N/A</v>
      </c>
      <c r="OS36" s="193" t="e">
        <f t="shared" si="283"/>
        <v>#N/A</v>
      </c>
      <c r="OT36" s="193" t="e">
        <f t="shared" si="283"/>
        <v>#N/A</v>
      </c>
      <c r="OU36" s="193" t="e">
        <f t="shared" si="283"/>
        <v>#N/A</v>
      </c>
      <c r="OV36" s="193" t="e">
        <f t="shared" si="283"/>
        <v>#N/A</v>
      </c>
      <c r="OW36" s="193" t="e">
        <f t="shared" si="265"/>
        <v>#N/A</v>
      </c>
      <c r="OX36" s="193" t="e">
        <f t="shared" si="265"/>
        <v>#N/A</v>
      </c>
      <c r="OY36" s="193" t="e">
        <f t="shared" si="265"/>
        <v>#N/A</v>
      </c>
      <c r="OZ36" s="193" t="e">
        <f t="shared" si="265"/>
        <v>#N/A</v>
      </c>
      <c r="PA36" s="193" t="e">
        <f t="shared" si="265"/>
        <v>#N/A</v>
      </c>
      <c r="PB36" s="193" t="e">
        <f t="shared" si="265"/>
        <v>#N/A</v>
      </c>
      <c r="PC36" s="193" t="e">
        <f t="shared" si="265"/>
        <v>#N/A</v>
      </c>
      <c r="PD36" s="193" t="e">
        <f t="shared" si="265"/>
        <v>#N/A</v>
      </c>
      <c r="PE36" s="193" t="e">
        <f t="shared" si="265"/>
        <v>#N/A</v>
      </c>
      <c r="PF36" s="193" t="e">
        <f t="shared" si="265"/>
        <v>#N/A</v>
      </c>
      <c r="PG36" s="193" t="e">
        <f t="shared" si="265"/>
        <v>#N/A</v>
      </c>
      <c r="PH36" s="193" t="e">
        <f t="shared" si="265"/>
        <v>#N/A</v>
      </c>
      <c r="PI36" s="193" t="e">
        <f t="shared" si="265"/>
        <v>#N/A</v>
      </c>
      <c r="PJ36" s="193" t="e">
        <f t="shared" si="265"/>
        <v>#N/A</v>
      </c>
      <c r="PK36" s="193" t="e">
        <f t="shared" si="265"/>
        <v>#N/A</v>
      </c>
      <c r="PL36" s="193" t="e">
        <f t="shared" si="37"/>
        <v>#N/A</v>
      </c>
      <c r="PM36" s="193" t="e">
        <f t="shared" ref="PM36:PT51" si="297">IF(ISNONTEXT($Q36),IF($G36="R",_xlfn.BETA.DIST(HT36,$M36,$N36,FALSE,$B36,$D36),_xlfn.BETA.DIST(HT36,$N36,$M36,FALSE,$B36,$D36)),NA())</f>
        <v>#N/A</v>
      </c>
      <c r="PN36" s="193" t="e">
        <f t="shared" si="297"/>
        <v>#N/A</v>
      </c>
      <c r="PO36" s="193" t="e">
        <f t="shared" si="297"/>
        <v>#N/A</v>
      </c>
      <c r="PP36" s="193" t="e">
        <f t="shared" si="297"/>
        <v>#N/A</v>
      </c>
      <c r="PQ36" s="193" t="e">
        <f t="shared" si="297"/>
        <v>#N/A</v>
      </c>
      <c r="PR36" s="193" t="e">
        <f t="shared" si="297"/>
        <v>#N/A</v>
      </c>
      <c r="PS36" s="193" t="e">
        <f t="shared" si="297"/>
        <v>#N/A</v>
      </c>
      <c r="PT36" s="193" t="e">
        <f t="shared" si="297"/>
        <v>#N/A</v>
      </c>
    </row>
    <row r="37" spans="1:436" hidden="1" x14ac:dyDescent="0.45">
      <c r="A37" s="20">
        <v>34</v>
      </c>
      <c r="B37" s="101" t="str">
        <f t="shared" si="15"/>
        <v/>
      </c>
      <c r="C37" s="115"/>
      <c r="D37" s="101" t="str">
        <f t="shared" si="16"/>
        <v/>
      </c>
      <c r="E37" s="110" t="str">
        <f t="shared" si="17"/>
        <v/>
      </c>
      <c r="F37" s="21" t="str">
        <f t="shared" si="18"/>
        <v/>
      </c>
      <c r="G37" s="22" t="str">
        <f t="shared" si="19"/>
        <v/>
      </c>
      <c r="H37" s="23" t="str">
        <f>IF(F37="","",IF(OR($F37&lt;Skew!$B$3,$F37=Skew!$B$3),IF($F37&gt;Skew!$C$3,Skew!$A$3,IF($F37&gt;Skew!$C$4,Skew!$A$4,IF($F37&gt;Skew!$C$5,Skew!$A$5,IF($F37&gt;Skew!$C$6,Skew!$A$6,IF($F37&gt;Skew!$C$7,Skew!$A$7,IF($F37&gt;Skew!$C$8,Skew!$A$8,IF($F37&gt;Skew!$C$9,Skew!$A$9,IF($F37&gt;Skew!$C$10,Skew!$A$10,IF($F37&gt;Skew!$C$11,Skew!$A$11,IF($F37&gt;Skew!$C$12,Skew!$A$12,IF($F37&gt;Skew!$C$13,Skew!$A$13,IF($F37&gt;Skew!$C$14,Skew!$A$14,IF($F37&gt;Skew!$C$15,Skew!$A$15,IF($F37&gt;Skew!$C$16,Skew!$A$16,Skew!$A$17)
)))))))))))))))</f>
        <v/>
      </c>
      <c r="I37" s="22" t="str">
        <f>IF(F37="","",MATCH(H37,Skew!$A$3:$A$17,0))</f>
        <v/>
      </c>
      <c r="J37" s="22" t="str">
        <f t="shared" si="20"/>
        <v/>
      </c>
      <c r="K37" s="24"/>
      <c r="L37" s="22" t="str">
        <f>IF(OR(F37="",K37=""),"",MATCH(K37,Confidence!$A$3:$A$12,0))</f>
        <v/>
      </c>
      <c r="M37" s="25" t="str">
        <f t="shared" si="21"/>
        <v/>
      </c>
      <c r="N37" s="25" t="str">
        <f t="shared" si="22"/>
        <v/>
      </c>
      <c r="O37" s="22"/>
      <c r="P37" s="102" t="str">
        <f t="shared" si="23"/>
        <v/>
      </c>
      <c r="Q37" s="102" t="str">
        <f t="shared" si="24"/>
        <v/>
      </c>
      <c r="R37" s="37" t="str">
        <f t="shared" si="25"/>
        <v/>
      </c>
      <c r="S37" s="115"/>
      <c r="T37" s="204" t="str">
        <f>IF(AND(B37&gt;0,C37&gt;0,D37&gt;0,M37&gt;0,N37&gt;0,S37&gt;0,NOT(K37="")),ABS(VLOOKUP($S$1,VLookups!$A$30:$B$31,2,FALSE)-_xlfn.BETA.DIST(S37,IF(G37="L",N37,M37),IF(G37="L",M37,N37),TRUE,B37,D37)),"")</f>
        <v/>
      </c>
      <c r="U37" s="112" t="str">
        <f>IF(OR($M37="",$N37=""),"",_xlfn.BETA.INV(ABS(VLOOKUP($S$1,VLookups!$A$30:$B$31,2,FALSE)-U$3),IF($G37="L",$N37,$M37),IF($G37="L",$M37,$N37),$B37,$D37))</f>
        <v/>
      </c>
      <c r="V37" s="113" t="str">
        <f>IF(OR($M37="",$N37=""),"",_xlfn.BETA.INV(ABS(VLOOKUP($S$1,VLookups!$A$30:$B$31,2,FALSE)-V$3),IF($G37="L",$N37,$M37),IF($G37="L",$M37,$N37),$B37,$D37))</f>
        <v/>
      </c>
      <c r="W37" s="112" t="str">
        <f>IF(OR($M37="",$N37=""),"",_xlfn.BETA.INV(ABS(VLOOKUP($S$1,VLookups!$A$30:$B$31,2,FALSE)-W$3),IF($G37="L",$N37,$M37),IF($G37="L",$M37,$N37),$B37,$D37))</f>
        <v/>
      </c>
      <c r="X37" s="113" t="str">
        <f>IF(OR($M37="",$N37=""),"",_xlfn.BETA.INV(ABS(VLOOKUP($S$1,VLookups!$A$30:$B$31,2,FALSE)-X$3),IF($G37="L",$N37,$M37),IF($G37="L",$M37,$N37),$B37,$D37))</f>
        <v/>
      </c>
      <c r="Y37" s="112" t="str">
        <f>IF(OR($M37="",$N37=""),"",_xlfn.BETA.INV(ABS(VLOOKUP($S$1,VLookups!$A$30:$B$31,2,FALSE)-Y$3),IF($G37="L",$N37,$M37),IF($G37="L",$M37,$N37),$B37,$D37))</f>
        <v/>
      </c>
      <c r="Z37" s="113" t="str">
        <f>IF(OR($M37="",$N37=""),"",_xlfn.BETA.INV(ABS(VLOOKUP($S$1,VLookups!$A$30:$B$31,2,FALSE)-Z$3),IF($G37="L",$N37,$M37),IF($G37="L",$M37,$N37),$B37,$D37))</f>
        <v/>
      </c>
      <c r="AA37" s="112" t="str">
        <f>IF(OR($M37="",$N37=""),"",_xlfn.BETA.INV(ABS(VLOOKUP($S$1,VLookups!$A$30:$B$31,2,FALSE)-AA$3),IF($G37="L",$N37,$M37),IF($G37="L",$M37,$N37),$B37,$D37))</f>
        <v/>
      </c>
      <c r="AB37" s="113" t="str">
        <f>IF(OR($M37="",$N37=""),"",_xlfn.BETA.INV(ABS(VLOOKUP($S$1,VLookups!$A$30:$B$31,2,FALSE)-AB$3),IF($G37="L",$N37,$M37),IF($G37="L",$M37,$N37),$B37,$D37))</f>
        <v/>
      </c>
      <c r="AC37" s="112" t="str">
        <f>IF(OR($M37="",$N37=""),"",_xlfn.BETA.INV(ABS(VLOOKUP($S$1,VLookups!$A$30:$B$31,2,FALSE)-AC$3),IF($G37="L",$N37,$M37),IF($G37="L",$M37,$N37),$B37,$D37))</f>
        <v/>
      </c>
      <c r="AD37" s="113" t="str">
        <f>IF(OR($M37="",$N37=""),"",_xlfn.BETA.INV(ABS(VLOOKUP($S$1,VLookups!$A$30:$B$31,2,FALSE)-AD$3),IF($G37="L",$N37,$M37),IF($G37="L",$M37,$N37),$B37,$D37))</f>
        <v/>
      </c>
      <c r="AE37" s="112" t="str">
        <f>IF(OR($M37="",$N37=""),"",_xlfn.BETA.INV(ABS(VLOOKUP($S$1,VLookups!$A$30:$B$31,2,FALSE)-AE$3),IF($G37="L",$N37,$M37),IF($G37="L",$M37,$N37),$B37,$D37))</f>
        <v/>
      </c>
      <c r="AF37" s="113" t="str">
        <f>IF(OR($M37="",$N37=""),"",_xlfn.BETA.INV(ABS(VLOOKUP($S$1,VLookups!$A$30:$B$31,2,FALSE)-AF$3),IF($G37="L",$N37,$M37),IF($G37="L",$M37,$N37),$B37,$D37))</f>
        <v/>
      </c>
      <c r="AG37" s="15"/>
      <c r="AH37" s="194" t="str">
        <f t="shared" si="26"/>
        <v/>
      </c>
      <c r="AI37" s="192" t="str">
        <f t="shared" si="27"/>
        <v/>
      </c>
      <c r="AJ37" s="177" t="str">
        <f t="shared" ref="AJ37" si="298">IF(ISNONTEXT($AH37),AI37+$AH37,"")</f>
        <v/>
      </c>
      <c r="AK37" s="177" t="str">
        <f t="shared" si="39"/>
        <v/>
      </c>
      <c r="AL37" s="177" t="str">
        <f t="shared" si="40"/>
        <v/>
      </c>
      <c r="AM37" s="177" t="str">
        <f t="shared" si="41"/>
        <v/>
      </c>
      <c r="AN37" s="177" t="str">
        <f t="shared" si="42"/>
        <v/>
      </c>
      <c r="AO37" s="177" t="str">
        <f t="shared" si="43"/>
        <v/>
      </c>
      <c r="AP37" s="177" t="str">
        <f t="shared" si="44"/>
        <v/>
      </c>
      <c r="AQ37" s="177" t="str">
        <f t="shared" si="45"/>
        <v/>
      </c>
      <c r="AR37" s="177" t="str">
        <f t="shared" si="46"/>
        <v/>
      </c>
      <c r="AS37" s="177" t="str">
        <f t="shared" si="47"/>
        <v/>
      </c>
      <c r="AT37" s="177" t="str">
        <f t="shared" si="48"/>
        <v/>
      </c>
      <c r="AU37" s="177" t="str">
        <f t="shared" si="49"/>
        <v/>
      </c>
      <c r="AV37" s="177" t="str">
        <f t="shared" si="50"/>
        <v/>
      </c>
      <c r="AW37" s="177" t="str">
        <f t="shared" si="51"/>
        <v/>
      </c>
      <c r="AX37" s="177" t="str">
        <f t="shared" si="52"/>
        <v/>
      </c>
      <c r="AY37" s="177" t="str">
        <f t="shared" si="53"/>
        <v/>
      </c>
      <c r="AZ37" s="177" t="str">
        <f t="shared" si="54"/>
        <v/>
      </c>
      <c r="BA37" s="177" t="str">
        <f t="shared" si="55"/>
        <v/>
      </c>
      <c r="BB37" s="177" t="str">
        <f t="shared" si="56"/>
        <v/>
      </c>
      <c r="BC37" s="177" t="str">
        <f t="shared" si="57"/>
        <v/>
      </c>
      <c r="BD37" s="177" t="str">
        <f t="shared" si="58"/>
        <v/>
      </c>
      <c r="BE37" s="177" t="str">
        <f t="shared" si="59"/>
        <v/>
      </c>
      <c r="BF37" s="177" t="str">
        <f t="shared" si="60"/>
        <v/>
      </c>
      <c r="BG37" s="177" t="str">
        <f t="shared" si="61"/>
        <v/>
      </c>
      <c r="BH37" s="177" t="str">
        <f t="shared" si="62"/>
        <v/>
      </c>
      <c r="BI37" s="177" t="str">
        <f t="shared" si="63"/>
        <v/>
      </c>
      <c r="BJ37" s="177" t="str">
        <f t="shared" si="64"/>
        <v/>
      </c>
      <c r="BK37" s="177" t="str">
        <f t="shared" si="65"/>
        <v/>
      </c>
      <c r="BL37" s="177" t="str">
        <f t="shared" si="66"/>
        <v/>
      </c>
      <c r="BM37" s="177" t="str">
        <f t="shared" si="67"/>
        <v/>
      </c>
      <c r="BN37" s="177" t="str">
        <f t="shared" si="68"/>
        <v/>
      </c>
      <c r="BO37" s="177" t="str">
        <f t="shared" si="69"/>
        <v/>
      </c>
      <c r="BP37" s="177" t="str">
        <f t="shared" si="70"/>
        <v/>
      </c>
      <c r="BQ37" s="177" t="str">
        <f t="shared" si="71"/>
        <v/>
      </c>
      <c r="BR37" s="177" t="str">
        <f t="shared" si="72"/>
        <v/>
      </c>
      <c r="BS37" s="177" t="str">
        <f t="shared" si="73"/>
        <v/>
      </c>
      <c r="BT37" s="177" t="str">
        <f t="shared" si="74"/>
        <v/>
      </c>
      <c r="BU37" s="177" t="str">
        <f t="shared" si="75"/>
        <v/>
      </c>
      <c r="BV37" s="177" t="str">
        <f t="shared" si="76"/>
        <v/>
      </c>
      <c r="BW37" s="177" t="str">
        <f t="shared" si="77"/>
        <v/>
      </c>
      <c r="BX37" s="177" t="str">
        <f t="shared" si="78"/>
        <v/>
      </c>
      <c r="BY37" s="177" t="str">
        <f t="shared" si="79"/>
        <v/>
      </c>
      <c r="BZ37" s="177" t="str">
        <f t="shared" si="80"/>
        <v/>
      </c>
      <c r="CA37" s="177" t="str">
        <f t="shared" si="81"/>
        <v/>
      </c>
      <c r="CB37" s="177" t="str">
        <f t="shared" si="82"/>
        <v/>
      </c>
      <c r="CC37" s="177" t="str">
        <f t="shared" si="83"/>
        <v/>
      </c>
      <c r="CD37" s="177" t="str">
        <f t="shared" si="84"/>
        <v/>
      </c>
      <c r="CE37" s="177" t="str">
        <f t="shared" si="85"/>
        <v/>
      </c>
      <c r="CF37" s="177" t="str">
        <f t="shared" si="86"/>
        <v/>
      </c>
      <c r="CG37" s="177" t="str">
        <f t="shared" si="87"/>
        <v/>
      </c>
      <c r="CH37" s="177" t="str">
        <f t="shared" si="88"/>
        <v/>
      </c>
      <c r="CI37" s="177" t="str">
        <f t="shared" si="89"/>
        <v/>
      </c>
      <c r="CJ37" s="177" t="str">
        <f t="shared" si="90"/>
        <v/>
      </c>
      <c r="CK37" s="177" t="str">
        <f t="shared" si="91"/>
        <v/>
      </c>
      <c r="CL37" s="177" t="str">
        <f t="shared" si="92"/>
        <v/>
      </c>
      <c r="CM37" s="177" t="str">
        <f t="shared" si="93"/>
        <v/>
      </c>
      <c r="CN37" s="177" t="str">
        <f t="shared" si="94"/>
        <v/>
      </c>
      <c r="CO37" s="177" t="str">
        <f t="shared" si="95"/>
        <v/>
      </c>
      <c r="CP37" s="177" t="str">
        <f t="shared" si="96"/>
        <v/>
      </c>
      <c r="CQ37" s="177" t="str">
        <f t="shared" si="97"/>
        <v/>
      </c>
      <c r="CR37" s="177" t="str">
        <f t="shared" si="98"/>
        <v/>
      </c>
      <c r="CS37" s="177" t="str">
        <f t="shared" si="99"/>
        <v/>
      </c>
      <c r="CT37" s="177" t="str">
        <f t="shared" si="100"/>
        <v/>
      </c>
      <c r="CU37" s="177" t="str">
        <f t="shared" si="101"/>
        <v/>
      </c>
      <c r="CV37" s="177" t="str">
        <f t="shared" si="32"/>
        <v/>
      </c>
      <c r="CW37" s="177" t="str">
        <f t="shared" si="102"/>
        <v/>
      </c>
      <c r="CX37" s="177" t="str">
        <f t="shared" si="103"/>
        <v/>
      </c>
      <c r="CY37" s="177" t="str">
        <f t="shared" si="104"/>
        <v/>
      </c>
      <c r="CZ37" s="177" t="str">
        <f t="shared" si="105"/>
        <v/>
      </c>
      <c r="DA37" s="177" t="str">
        <f t="shared" si="106"/>
        <v/>
      </c>
      <c r="DB37" s="177" t="str">
        <f t="shared" si="107"/>
        <v/>
      </c>
      <c r="DC37" s="177" t="str">
        <f t="shared" si="108"/>
        <v/>
      </c>
      <c r="DD37" s="177" t="str">
        <f t="shared" si="109"/>
        <v/>
      </c>
      <c r="DE37" s="177" t="str">
        <f t="shared" si="110"/>
        <v/>
      </c>
      <c r="DF37" s="177" t="str">
        <f t="shared" si="111"/>
        <v/>
      </c>
      <c r="DG37" s="177" t="str">
        <f t="shared" si="112"/>
        <v/>
      </c>
      <c r="DH37" s="177" t="str">
        <f t="shared" si="113"/>
        <v/>
      </c>
      <c r="DI37" s="177" t="str">
        <f t="shared" si="114"/>
        <v/>
      </c>
      <c r="DJ37" s="177" t="str">
        <f t="shared" si="115"/>
        <v/>
      </c>
      <c r="DK37" s="177" t="str">
        <f t="shared" si="116"/>
        <v/>
      </c>
      <c r="DL37" s="177" t="str">
        <f t="shared" si="117"/>
        <v/>
      </c>
      <c r="DM37" s="177" t="str">
        <f t="shared" si="118"/>
        <v/>
      </c>
      <c r="DN37" s="177" t="str">
        <f t="shared" si="119"/>
        <v/>
      </c>
      <c r="DO37" s="177" t="str">
        <f t="shared" si="120"/>
        <v/>
      </c>
      <c r="DP37" s="177" t="str">
        <f t="shared" si="121"/>
        <v/>
      </c>
      <c r="DQ37" s="177" t="str">
        <f t="shared" si="122"/>
        <v/>
      </c>
      <c r="DR37" s="177" t="str">
        <f t="shared" si="123"/>
        <v/>
      </c>
      <c r="DS37" s="177" t="str">
        <f t="shared" si="124"/>
        <v/>
      </c>
      <c r="DT37" s="177" t="str">
        <f t="shared" si="125"/>
        <v/>
      </c>
      <c r="DU37" s="177" t="str">
        <f t="shared" si="126"/>
        <v/>
      </c>
      <c r="DV37" s="177" t="str">
        <f t="shared" si="127"/>
        <v/>
      </c>
      <c r="DW37" s="177" t="str">
        <f t="shared" si="128"/>
        <v/>
      </c>
      <c r="DX37" s="177" t="str">
        <f t="shared" si="129"/>
        <v/>
      </c>
      <c r="DY37" s="177" t="str">
        <f t="shared" si="130"/>
        <v/>
      </c>
      <c r="DZ37" s="177" t="str">
        <f t="shared" si="131"/>
        <v/>
      </c>
      <c r="EA37" s="177" t="str">
        <f t="shared" si="132"/>
        <v/>
      </c>
      <c r="EB37" s="177" t="str">
        <f t="shared" si="133"/>
        <v/>
      </c>
      <c r="EC37" s="177" t="str">
        <f t="shared" si="134"/>
        <v/>
      </c>
      <c r="ED37" s="177" t="str">
        <f t="shared" si="135"/>
        <v/>
      </c>
      <c r="EE37" s="177" t="str">
        <f t="shared" si="136"/>
        <v/>
      </c>
      <c r="EF37" s="177" t="str">
        <f t="shared" si="137"/>
        <v/>
      </c>
      <c r="EG37" s="177" t="str">
        <f t="shared" si="138"/>
        <v/>
      </c>
      <c r="EH37" s="177" t="str">
        <f t="shared" si="139"/>
        <v/>
      </c>
      <c r="EI37" s="177" t="str">
        <f t="shared" si="140"/>
        <v/>
      </c>
      <c r="EJ37" s="177" t="str">
        <f t="shared" si="141"/>
        <v/>
      </c>
      <c r="EK37" s="177" t="str">
        <f t="shared" si="142"/>
        <v/>
      </c>
      <c r="EL37" s="177" t="str">
        <f t="shared" si="143"/>
        <v/>
      </c>
      <c r="EM37" s="177" t="str">
        <f t="shared" si="144"/>
        <v/>
      </c>
      <c r="EN37" s="177" t="str">
        <f t="shared" si="145"/>
        <v/>
      </c>
      <c r="EO37" s="177" t="str">
        <f t="shared" si="146"/>
        <v/>
      </c>
      <c r="EP37" s="177" t="str">
        <f t="shared" si="147"/>
        <v/>
      </c>
      <c r="EQ37" s="177" t="str">
        <f t="shared" si="148"/>
        <v/>
      </c>
      <c r="ER37" s="177" t="str">
        <f t="shared" si="149"/>
        <v/>
      </c>
      <c r="ES37" s="177" t="str">
        <f t="shared" si="150"/>
        <v/>
      </c>
      <c r="ET37" s="177" t="str">
        <f t="shared" si="151"/>
        <v/>
      </c>
      <c r="EU37" s="177" t="str">
        <f t="shared" si="152"/>
        <v/>
      </c>
      <c r="EV37" s="177" t="str">
        <f t="shared" si="153"/>
        <v/>
      </c>
      <c r="EW37" s="177" t="str">
        <f t="shared" si="154"/>
        <v/>
      </c>
      <c r="EX37" s="177" t="str">
        <f t="shared" si="155"/>
        <v/>
      </c>
      <c r="EY37" s="177" t="str">
        <f t="shared" si="156"/>
        <v/>
      </c>
      <c r="EZ37" s="177" t="str">
        <f t="shared" si="157"/>
        <v/>
      </c>
      <c r="FA37" s="177" t="str">
        <f t="shared" si="158"/>
        <v/>
      </c>
      <c r="FB37" s="177" t="str">
        <f t="shared" si="159"/>
        <v/>
      </c>
      <c r="FC37" s="177" t="str">
        <f t="shared" si="160"/>
        <v/>
      </c>
      <c r="FD37" s="177" t="str">
        <f t="shared" si="161"/>
        <v/>
      </c>
      <c r="FE37" s="177" t="str">
        <f t="shared" si="162"/>
        <v/>
      </c>
      <c r="FF37" s="177" t="str">
        <f t="shared" si="163"/>
        <v/>
      </c>
      <c r="FG37" s="177" t="str">
        <f t="shared" si="164"/>
        <v/>
      </c>
      <c r="FH37" s="177" t="str">
        <f t="shared" si="33"/>
        <v/>
      </c>
      <c r="FI37" s="177" t="str">
        <f t="shared" si="165"/>
        <v/>
      </c>
      <c r="FJ37" s="177" t="str">
        <f t="shared" si="166"/>
        <v/>
      </c>
      <c r="FK37" s="177" t="str">
        <f t="shared" si="167"/>
        <v/>
      </c>
      <c r="FL37" s="177" t="str">
        <f t="shared" si="168"/>
        <v/>
      </c>
      <c r="FM37" s="177" t="str">
        <f t="shared" si="169"/>
        <v/>
      </c>
      <c r="FN37" s="177" t="str">
        <f t="shared" si="170"/>
        <v/>
      </c>
      <c r="FO37" s="177" t="str">
        <f t="shared" si="171"/>
        <v/>
      </c>
      <c r="FP37" s="177" t="str">
        <f t="shared" si="172"/>
        <v/>
      </c>
      <c r="FQ37" s="177" t="str">
        <f t="shared" si="173"/>
        <v/>
      </c>
      <c r="FR37" s="177" t="str">
        <f t="shared" si="174"/>
        <v/>
      </c>
      <c r="FS37" s="177" t="str">
        <f t="shared" si="175"/>
        <v/>
      </c>
      <c r="FT37" s="177" t="str">
        <f t="shared" si="176"/>
        <v/>
      </c>
      <c r="FU37" s="177" t="str">
        <f t="shared" si="177"/>
        <v/>
      </c>
      <c r="FV37" s="177" t="str">
        <f t="shared" si="178"/>
        <v/>
      </c>
      <c r="FW37" s="177" t="str">
        <f t="shared" si="179"/>
        <v/>
      </c>
      <c r="FX37" s="177" t="str">
        <f t="shared" si="180"/>
        <v/>
      </c>
      <c r="FY37" s="177" t="str">
        <f t="shared" si="181"/>
        <v/>
      </c>
      <c r="FZ37" s="177" t="str">
        <f t="shared" si="182"/>
        <v/>
      </c>
      <c r="GA37" s="177" t="str">
        <f t="shared" si="183"/>
        <v/>
      </c>
      <c r="GB37" s="177" t="str">
        <f t="shared" si="184"/>
        <v/>
      </c>
      <c r="GC37" s="177" t="str">
        <f t="shared" si="185"/>
        <v/>
      </c>
      <c r="GD37" s="177" t="str">
        <f t="shared" si="186"/>
        <v/>
      </c>
      <c r="GE37" s="177" t="str">
        <f t="shared" si="187"/>
        <v/>
      </c>
      <c r="GF37" s="177" t="str">
        <f t="shared" si="188"/>
        <v/>
      </c>
      <c r="GG37" s="177" t="str">
        <f t="shared" si="189"/>
        <v/>
      </c>
      <c r="GH37" s="177" t="str">
        <f t="shared" si="190"/>
        <v/>
      </c>
      <c r="GI37" s="177" t="str">
        <f t="shared" si="191"/>
        <v/>
      </c>
      <c r="GJ37" s="177" t="str">
        <f t="shared" si="192"/>
        <v/>
      </c>
      <c r="GK37" s="177" t="str">
        <f t="shared" si="193"/>
        <v/>
      </c>
      <c r="GL37" s="177" t="str">
        <f t="shared" si="194"/>
        <v/>
      </c>
      <c r="GM37" s="177" t="str">
        <f t="shared" si="195"/>
        <v/>
      </c>
      <c r="GN37" s="177" t="str">
        <f t="shared" si="196"/>
        <v/>
      </c>
      <c r="GO37" s="177" t="str">
        <f t="shared" si="197"/>
        <v/>
      </c>
      <c r="GP37" s="177" t="str">
        <f t="shared" si="198"/>
        <v/>
      </c>
      <c r="GQ37" s="177" t="str">
        <f t="shared" si="199"/>
        <v/>
      </c>
      <c r="GR37" s="177" t="str">
        <f t="shared" si="200"/>
        <v/>
      </c>
      <c r="GS37" s="177" t="str">
        <f t="shared" si="201"/>
        <v/>
      </c>
      <c r="GT37" s="177" t="str">
        <f t="shared" si="202"/>
        <v/>
      </c>
      <c r="GU37" s="177" t="str">
        <f t="shared" si="203"/>
        <v/>
      </c>
      <c r="GV37" s="177" t="str">
        <f t="shared" si="204"/>
        <v/>
      </c>
      <c r="GW37" s="177" t="str">
        <f t="shared" si="205"/>
        <v/>
      </c>
      <c r="GX37" s="177" t="str">
        <f t="shared" si="206"/>
        <v/>
      </c>
      <c r="GY37" s="177" t="str">
        <f t="shared" si="207"/>
        <v/>
      </c>
      <c r="GZ37" s="177" t="str">
        <f t="shared" si="208"/>
        <v/>
      </c>
      <c r="HA37" s="177" t="str">
        <f t="shared" si="209"/>
        <v/>
      </c>
      <c r="HB37" s="177" t="str">
        <f t="shared" si="210"/>
        <v/>
      </c>
      <c r="HC37" s="177" t="str">
        <f t="shared" si="211"/>
        <v/>
      </c>
      <c r="HD37" s="177" t="str">
        <f t="shared" si="212"/>
        <v/>
      </c>
      <c r="HE37" s="177" t="str">
        <f t="shared" si="213"/>
        <v/>
      </c>
      <c r="HF37" s="177" t="str">
        <f t="shared" si="214"/>
        <v/>
      </c>
      <c r="HG37" s="177" t="str">
        <f t="shared" si="215"/>
        <v/>
      </c>
      <c r="HH37" s="177" t="str">
        <f t="shared" si="216"/>
        <v/>
      </c>
      <c r="HI37" s="177" t="str">
        <f t="shared" si="217"/>
        <v/>
      </c>
      <c r="HJ37" s="177" t="str">
        <f t="shared" si="218"/>
        <v/>
      </c>
      <c r="HK37" s="177" t="str">
        <f t="shared" si="219"/>
        <v/>
      </c>
      <c r="HL37" s="177" t="str">
        <f t="shared" si="220"/>
        <v/>
      </c>
      <c r="HM37" s="177" t="str">
        <f t="shared" si="221"/>
        <v/>
      </c>
      <c r="HN37" s="177" t="str">
        <f t="shared" si="222"/>
        <v/>
      </c>
      <c r="HO37" s="177" t="str">
        <f t="shared" si="223"/>
        <v/>
      </c>
      <c r="HP37" s="177" t="str">
        <f t="shared" si="224"/>
        <v/>
      </c>
      <c r="HQ37" s="177" t="str">
        <f t="shared" si="225"/>
        <v/>
      </c>
      <c r="HR37" s="177" t="str">
        <f t="shared" si="226"/>
        <v/>
      </c>
      <c r="HS37" s="177" t="str">
        <f t="shared" si="227"/>
        <v/>
      </c>
      <c r="HT37" s="177" t="str">
        <f t="shared" si="34"/>
        <v/>
      </c>
      <c r="HU37" s="177" t="str">
        <f t="shared" si="255"/>
        <v/>
      </c>
      <c r="HV37" s="177" t="str">
        <f t="shared" si="256"/>
        <v/>
      </c>
      <c r="HW37" s="177" t="str">
        <f t="shared" si="257"/>
        <v/>
      </c>
      <c r="HX37" s="177" t="str">
        <f t="shared" si="258"/>
        <v/>
      </c>
      <c r="HY37" s="177" t="str">
        <f t="shared" si="259"/>
        <v/>
      </c>
      <c r="HZ37" s="177" t="str">
        <f t="shared" si="260"/>
        <v/>
      </c>
      <c r="IA37" s="192" t="str">
        <f t="shared" si="29"/>
        <v/>
      </c>
      <c r="IB37" s="193" t="e">
        <f t="shared" si="296"/>
        <v>#N/A</v>
      </c>
      <c r="IC37" s="193" t="e">
        <f t="shared" si="277"/>
        <v>#N/A</v>
      </c>
      <c r="ID37" s="193" t="e">
        <f t="shared" si="277"/>
        <v>#N/A</v>
      </c>
      <c r="IE37" s="193" t="e">
        <f t="shared" si="277"/>
        <v>#N/A</v>
      </c>
      <c r="IF37" s="193" t="e">
        <f t="shared" si="290"/>
        <v>#N/A</v>
      </c>
      <c r="IG37" s="193" t="e">
        <f t="shared" si="290"/>
        <v>#N/A</v>
      </c>
      <c r="IH37" s="193" t="e">
        <f t="shared" si="290"/>
        <v>#N/A</v>
      </c>
      <c r="II37" s="193" t="e">
        <f t="shared" si="290"/>
        <v>#N/A</v>
      </c>
      <c r="IJ37" s="193" t="e">
        <f t="shared" si="290"/>
        <v>#N/A</v>
      </c>
      <c r="IK37" s="193" t="e">
        <f t="shared" si="290"/>
        <v>#N/A</v>
      </c>
      <c r="IL37" s="193" t="e">
        <f t="shared" si="290"/>
        <v>#N/A</v>
      </c>
      <c r="IM37" s="193" t="e">
        <f t="shared" si="290"/>
        <v>#N/A</v>
      </c>
      <c r="IN37" s="193" t="e">
        <f t="shared" si="290"/>
        <v>#N/A</v>
      </c>
      <c r="IO37" s="193" t="e">
        <f t="shared" si="290"/>
        <v>#N/A</v>
      </c>
      <c r="IP37" s="193" t="e">
        <f t="shared" si="290"/>
        <v>#N/A</v>
      </c>
      <c r="IQ37" s="193" t="e">
        <f t="shared" si="290"/>
        <v>#N/A</v>
      </c>
      <c r="IR37" s="193" t="e">
        <f t="shared" si="290"/>
        <v>#N/A</v>
      </c>
      <c r="IS37" s="193" t="e">
        <f t="shared" si="290"/>
        <v>#N/A</v>
      </c>
      <c r="IT37" s="193" t="e">
        <f t="shared" si="290"/>
        <v>#N/A</v>
      </c>
      <c r="IU37" s="193" t="e">
        <f t="shared" si="285"/>
        <v>#N/A</v>
      </c>
      <c r="IV37" s="193" t="e">
        <f t="shared" si="285"/>
        <v>#N/A</v>
      </c>
      <c r="IW37" s="193" t="e">
        <f t="shared" si="285"/>
        <v>#N/A</v>
      </c>
      <c r="IX37" s="193" t="e">
        <f t="shared" si="285"/>
        <v>#N/A</v>
      </c>
      <c r="IY37" s="193" t="e">
        <f t="shared" si="285"/>
        <v>#N/A</v>
      </c>
      <c r="IZ37" s="193" t="e">
        <f t="shared" si="285"/>
        <v>#N/A</v>
      </c>
      <c r="JA37" s="193" t="e">
        <f t="shared" si="285"/>
        <v>#N/A</v>
      </c>
      <c r="JB37" s="193" t="e">
        <f t="shared" si="285"/>
        <v>#N/A</v>
      </c>
      <c r="JC37" s="193" t="e">
        <f t="shared" si="285"/>
        <v>#N/A</v>
      </c>
      <c r="JD37" s="193" t="e">
        <f t="shared" si="285"/>
        <v>#N/A</v>
      </c>
      <c r="JE37" s="193" t="e">
        <f t="shared" si="285"/>
        <v>#N/A</v>
      </c>
      <c r="JF37" s="193" t="e">
        <f t="shared" si="285"/>
        <v>#N/A</v>
      </c>
      <c r="JG37" s="193" t="e">
        <f t="shared" si="285"/>
        <v>#N/A</v>
      </c>
      <c r="JH37" s="193" t="e">
        <f t="shared" si="285"/>
        <v>#N/A</v>
      </c>
      <c r="JI37" s="193" t="e">
        <f t="shared" si="285"/>
        <v>#N/A</v>
      </c>
      <c r="JJ37" s="193" t="e">
        <f t="shared" si="281"/>
        <v>#N/A</v>
      </c>
      <c r="JK37" s="193" t="e">
        <f t="shared" si="281"/>
        <v>#N/A</v>
      </c>
      <c r="JL37" s="193" t="e">
        <f t="shared" si="281"/>
        <v>#N/A</v>
      </c>
      <c r="JM37" s="193" t="e">
        <f t="shared" si="281"/>
        <v>#N/A</v>
      </c>
      <c r="JN37" s="193" t="e">
        <f t="shared" si="281"/>
        <v>#N/A</v>
      </c>
      <c r="JO37" s="193" t="e">
        <f t="shared" si="281"/>
        <v>#N/A</v>
      </c>
      <c r="JP37" s="193" t="e">
        <f t="shared" si="281"/>
        <v>#N/A</v>
      </c>
      <c r="JQ37" s="193" t="e">
        <f t="shared" si="281"/>
        <v>#N/A</v>
      </c>
      <c r="JR37" s="193" t="e">
        <f t="shared" si="281"/>
        <v>#N/A</v>
      </c>
      <c r="JS37" s="193" t="e">
        <f t="shared" si="281"/>
        <v>#N/A</v>
      </c>
      <c r="JT37" s="193" t="e">
        <f t="shared" si="281"/>
        <v>#N/A</v>
      </c>
      <c r="JU37" s="193" t="e">
        <f t="shared" si="281"/>
        <v>#N/A</v>
      </c>
      <c r="JV37" s="193" t="e">
        <f t="shared" si="281"/>
        <v>#N/A</v>
      </c>
      <c r="JW37" s="193" t="e">
        <f t="shared" si="281"/>
        <v>#N/A</v>
      </c>
      <c r="JX37" s="193" t="e">
        <f t="shared" si="281"/>
        <v>#N/A</v>
      </c>
      <c r="JY37" s="193" t="e">
        <f t="shared" ref="JY37:KM52" si="299">IF(ISNONTEXT($Q37),IF($G37="R",_xlfn.BETA.DIST(CF37,$M37,$N37,FALSE,$B37,$D37),_xlfn.BETA.DIST(CF37,$N37,$M37,FALSE,$B37,$D37)),NA())</f>
        <v>#N/A</v>
      </c>
      <c r="JZ37" s="193" t="e">
        <f t="shared" si="299"/>
        <v>#N/A</v>
      </c>
      <c r="KA37" s="193" t="e">
        <f t="shared" si="299"/>
        <v>#N/A</v>
      </c>
      <c r="KB37" s="193" t="e">
        <f t="shared" si="299"/>
        <v>#N/A</v>
      </c>
      <c r="KC37" s="193" t="e">
        <f t="shared" si="299"/>
        <v>#N/A</v>
      </c>
      <c r="KD37" s="193" t="e">
        <f t="shared" si="299"/>
        <v>#N/A</v>
      </c>
      <c r="KE37" s="193" t="e">
        <f t="shared" si="299"/>
        <v>#N/A</v>
      </c>
      <c r="KF37" s="193" t="e">
        <f t="shared" si="299"/>
        <v>#N/A</v>
      </c>
      <c r="KG37" s="193" t="e">
        <f t="shared" si="299"/>
        <v>#N/A</v>
      </c>
      <c r="KH37" s="193" t="e">
        <f t="shared" si="299"/>
        <v>#N/A</v>
      </c>
      <c r="KI37" s="193" t="e">
        <f t="shared" si="299"/>
        <v>#N/A</v>
      </c>
      <c r="KJ37" s="193" t="e">
        <f t="shared" si="299"/>
        <v>#N/A</v>
      </c>
      <c r="KK37" s="193" t="e">
        <f t="shared" si="299"/>
        <v>#N/A</v>
      </c>
      <c r="KL37" s="193" t="e">
        <f t="shared" si="299"/>
        <v>#N/A</v>
      </c>
      <c r="KM37" s="193" t="e">
        <f t="shared" si="299"/>
        <v>#N/A</v>
      </c>
      <c r="KN37" s="193" t="e">
        <f t="shared" si="35"/>
        <v>#N/A</v>
      </c>
      <c r="KO37" s="193" t="e">
        <f t="shared" si="278"/>
        <v>#N/A</v>
      </c>
      <c r="KP37" s="193" t="e">
        <f t="shared" si="278"/>
        <v>#N/A</v>
      </c>
      <c r="KQ37" s="193" t="e">
        <f t="shared" si="278"/>
        <v>#N/A</v>
      </c>
      <c r="KR37" s="193" t="e">
        <f t="shared" si="291"/>
        <v>#N/A</v>
      </c>
      <c r="KS37" s="193" t="e">
        <f t="shared" si="291"/>
        <v>#N/A</v>
      </c>
      <c r="KT37" s="193" t="e">
        <f t="shared" si="291"/>
        <v>#N/A</v>
      </c>
      <c r="KU37" s="193" t="e">
        <f t="shared" si="291"/>
        <v>#N/A</v>
      </c>
      <c r="KV37" s="193" t="e">
        <f t="shared" si="291"/>
        <v>#N/A</v>
      </c>
      <c r="KW37" s="193" t="e">
        <f t="shared" si="291"/>
        <v>#N/A</v>
      </c>
      <c r="KX37" s="193" t="e">
        <f t="shared" si="291"/>
        <v>#N/A</v>
      </c>
      <c r="KY37" s="193" t="e">
        <f t="shared" si="291"/>
        <v>#N/A</v>
      </c>
      <c r="KZ37" s="193" t="e">
        <f t="shared" si="291"/>
        <v>#N/A</v>
      </c>
      <c r="LA37" s="193" t="e">
        <f t="shared" si="291"/>
        <v>#N/A</v>
      </c>
      <c r="LB37" s="193" t="e">
        <f t="shared" si="291"/>
        <v>#N/A</v>
      </c>
      <c r="LC37" s="193" t="e">
        <f t="shared" si="291"/>
        <v>#N/A</v>
      </c>
      <c r="LD37" s="193" t="e">
        <f t="shared" si="291"/>
        <v>#N/A</v>
      </c>
      <c r="LE37" s="193" t="e">
        <f t="shared" si="291"/>
        <v>#N/A</v>
      </c>
      <c r="LF37" s="193" t="e">
        <f t="shared" si="291"/>
        <v>#N/A</v>
      </c>
      <c r="LG37" s="193" t="e">
        <f t="shared" si="286"/>
        <v>#N/A</v>
      </c>
      <c r="LH37" s="193" t="e">
        <f t="shared" si="286"/>
        <v>#N/A</v>
      </c>
      <c r="LI37" s="193" t="e">
        <f t="shared" si="286"/>
        <v>#N/A</v>
      </c>
      <c r="LJ37" s="193" t="e">
        <f t="shared" si="286"/>
        <v>#N/A</v>
      </c>
      <c r="LK37" s="193" t="e">
        <f t="shared" si="286"/>
        <v>#N/A</v>
      </c>
      <c r="LL37" s="193" t="e">
        <f t="shared" si="286"/>
        <v>#N/A</v>
      </c>
      <c r="LM37" s="193" t="e">
        <f t="shared" si="286"/>
        <v>#N/A</v>
      </c>
      <c r="LN37" s="193" t="e">
        <f t="shared" si="286"/>
        <v>#N/A</v>
      </c>
      <c r="LO37" s="193" t="e">
        <f t="shared" si="286"/>
        <v>#N/A</v>
      </c>
      <c r="LP37" s="193" t="e">
        <f t="shared" si="286"/>
        <v>#N/A</v>
      </c>
      <c r="LQ37" s="193" t="e">
        <f t="shared" si="286"/>
        <v>#N/A</v>
      </c>
      <c r="LR37" s="193" t="e">
        <f t="shared" si="286"/>
        <v>#N/A</v>
      </c>
      <c r="LS37" s="193" t="e">
        <f t="shared" si="286"/>
        <v>#N/A</v>
      </c>
      <c r="LT37" s="193" t="e">
        <f t="shared" si="286"/>
        <v>#N/A</v>
      </c>
      <c r="LU37" s="193" t="e">
        <f t="shared" si="286"/>
        <v>#N/A</v>
      </c>
      <c r="LV37" s="193" t="e">
        <f t="shared" si="282"/>
        <v>#N/A</v>
      </c>
      <c r="LW37" s="193" t="e">
        <f t="shared" si="282"/>
        <v>#N/A</v>
      </c>
      <c r="LX37" s="193" t="e">
        <f t="shared" si="282"/>
        <v>#N/A</v>
      </c>
      <c r="LY37" s="193" t="e">
        <f t="shared" si="282"/>
        <v>#N/A</v>
      </c>
      <c r="LZ37" s="193" t="e">
        <f t="shared" si="282"/>
        <v>#N/A</v>
      </c>
      <c r="MA37" s="193" t="e">
        <f t="shared" si="282"/>
        <v>#N/A</v>
      </c>
      <c r="MB37" s="193" t="e">
        <f t="shared" si="282"/>
        <v>#N/A</v>
      </c>
      <c r="MC37" s="193" t="e">
        <f t="shared" si="282"/>
        <v>#N/A</v>
      </c>
      <c r="MD37" s="193" t="e">
        <f t="shared" si="282"/>
        <v>#N/A</v>
      </c>
      <c r="ME37" s="193" t="e">
        <f t="shared" si="282"/>
        <v>#N/A</v>
      </c>
      <c r="MF37" s="193" t="e">
        <f t="shared" si="282"/>
        <v>#N/A</v>
      </c>
      <c r="MG37" s="193" t="e">
        <f t="shared" si="282"/>
        <v>#N/A</v>
      </c>
      <c r="MH37" s="193" t="e">
        <f t="shared" si="282"/>
        <v>#N/A</v>
      </c>
      <c r="MI37" s="193" t="e">
        <f t="shared" si="282"/>
        <v>#N/A</v>
      </c>
      <c r="MJ37" s="193" t="e">
        <f t="shared" si="282"/>
        <v>#N/A</v>
      </c>
      <c r="MK37" s="193" t="e">
        <f t="shared" ref="MK37:MY52" si="300">IF(ISNONTEXT($Q37),IF($G37="R",_xlfn.BETA.DIST(ER37,$M37,$N37,FALSE,$B37,$D37),_xlfn.BETA.DIST(ER37,$N37,$M37,FALSE,$B37,$D37)),NA())</f>
        <v>#N/A</v>
      </c>
      <c r="ML37" s="193" t="e">
        <f t="shared" si="300"/>
        <v>#N/A</v>
      </c>
      <c r="MM37" s="193" t="e">
        <f t="shared" si="300"/>
        <v>#N/A</v>
      </c>
      <c r="MN37" s="193" t="e">
        <f t="shared" si="300"/>
        <v>#N/A</v>
      </c>
      <c r="MO37" s="193" t="e">
        <f t="shared" si="300"/>
        <v>#N/A</v>
      </c>
      <c r="MP37" s="193" t="e">
        <f t="shared" si="300"/>
        <v>#N/A</v>
      </c>
      <c r="MQ37" s="193" t="e">
        <f t="shared" si="300"/>
        <v>#N/A</v>
      </c>
      <c r="MR37" s="193" t="e">
        <f t="shared" si="300"/>
        <v>#N/A</v>
      </c>
      <c r="MS37" s="193" t="e">
        <f t="shared" si="300"/>
        <v>#N/A</v>
      </c>
      <c r="MT37" s="193" t="e">
        <f t="shared" si="300"/>
        <v>#N/A</v>
      </c>
      <c r="MU37" s="193" t="e">
        <f t="shared" si="300"/>
        <v>#N/A</v>
      </c>
      <c r="MV37" s="193" t="e">
        <f t="shared" si="300"/>
        <v>#N/A</v>
      </c>
      <c r="MW37" s="193" t="e">
        <f t="shared" si="300"/>
        <v>#N/A</v>
      </c>
      <c r="MX37" s="193" t="e">
        <f t="shared" si="300"/>
        <v>#N/A</v>
      </c>
      <c r="MY37" s="193" t="e">
        <f t="shared" si="300"/>
        <v>#N/A</v>
      </c>
      <c r="MZ37" s="193" t="e">
        <f t="shared" si="36"/>
        <v>#N/A</v>
      </c>
      <c r="NA37" s="193" t="e">
        <f t="shared" si="279"/>
        <v>#N/A</v>
      </c>
      <c r="NB37" s="193" t="e">
        <f t="shared" si="279"/>
        <v>#N/A</v>
      </c>
      <c r="NC37" s="193" t="e">
        <f t="shared" si="279"/>
        <v>#N/A</v>
      </c>
      <c r="ND37" s="193" t="e">
        <f t="shared" si="292"/>
        <v>#N/A</v>
      </c>
      <c r="NE37" s="193" t="e">
        <f t="shared" si="292"/>
        <v>#N/A</v>
      </c>
      <c r="NF37" s="193" t="e">
        <f t="shared" si="292"/>
        <v>#N/A</v>
      </c>
      <c r="NG37" s="193" t="e">
        <f t="shared" si="292"/>
        <v>#N/A</v>
      </c>
      <c r="NH37" s="193" t="e">
        <f t="shared" si="292"/>
        <v>#N/A</v>
      </c>
      <c r="NI37" s="193" t="e">
        <f t="shared" si="292"/>
        <v>#N/A</v>
      </c>
      <c r="NJ37" s="193" t="e">
        <f t="shared" si="292"/>
        <v>#N/A</v>
      </c>
      <c r="NK37" s="193" t="e">
        <f t="shared" si="292"/>
        <v>#N/A</v>
      </c>
      <c r="NL37" s="193" t="e">
        <f t="shared" si="292"/>
        <v>#N/A</v>
      </c>
      <c r="NM37" s="193" t="e">
        <f t="shared" si="292"/>
        <v>#N/A</v>
      </c>
      <c r="NN37" s="193" t="e">
        <f t="shared" si="292"/>
        <v>#N/A</v>
      </c>
      <c r="NO37" s="193" t="e">
        <f t="shared" si="292"/>
        <v>#N/A</v>
      </c>
      <c r="NP37" s="193" t="e">
        <f t="shared" si="292"/>
        <v>#N/A</v>
      </c>
      <c r="NQ37" s="193" t="e">
        <f t="shared" si="292"/>
        <v>#N/A</v>
      </c>
      <c r="NR37" s="193" t="e">
        <f t="shared" si="292"/>
        <v>#N/A</v>
      </c>
      <c r="NS37" s="193" t="e">
        <f t="shared" si="287"/>
        <v>#N/A</v>
      </c>
      <c r="NT37" s="193" t="e">
        <f t="shared" si="287"/>
        <v>#N/A</v>
      </c>
      <c r="NU37" s="193" t="e">
        <f t="shared" si="287"/>
        <v>#N/A</v>
      </c>
      <c r="NV37" s="193" t="e">
        <f t="shared" si="287"/>
        <v>#N/A</v>
      </c>
      <c r="NW37" s="193" t="e">
        <f t="shared" si="287"/>
        <v>#N/A</v>
      </c>
      <c r="NX37" s="193" t="e">
        <f t="shared" si="287"/>
        <v>#N/A</v>
      </c>
      <c r="NY37" s="193" t="e">
        <f t="shared" si="287"/>
        <v>#N/A</v>
      </c>
      <c r="NZ37" s="193" t="e">
        <f t="shared" si="287"/>
        <v>#N/A</v>
      </c>
      <c r="OA37" s="193" t="e">
        <f t="shared" si="287"/>
        <v>#N/A</v>
      </c>
      <c r="OB37" s="193" t="e">
        <f t="shared" si="287"/>
        <v>#N/A</v>
      </c>
      <c r="OC37" s="193" t="e">
        <f t="shared" si="287"/>
        <v>#N/A</v>
      </c>
      <c r="OD37" s="193" t="e">
        <f t="shared" si="287"/>
        <v>#N/A</v>
      </c>
      <c r="OE37" s="193" t="e">
        <f t="shared" si="287"/>
        <v>#N/A</v>
      </c>
      <c r="OF37" s="193" t="e">
        <f t="shared" si="287"/>
        <v>#N/A</v>
      </c>
      <c r="OG37" s="193" t="e">
        <f t="shared" si="287"/>
        <v>#N/A</v>
      </c>
      <c r="OH37" s="193" t="e">
        <f t="shared" si="283"/>
        <v>#N/A</v>
      </c>
      <c r="OI37" s="193" t="e">
        <f t="shared" si="283"/>
        <v>#N/A</v>
      </c>
      <c r="OJ37" s="193" t="e">
        <f t="shared" si="283"/>
        <v>#N/A</v>
      </c>
      <c r="OK37" s="193" t="e">
        <f t="shared" si="283"/>
        <v>#N/A</v>
      </c>
      <c r="OL37" s="193" t="e">
        <f t="shared" si="283"/>
        <v>#N/A</v>
      </c>
      <c r="OM37" s="193" t="e">
        <f t="shared" si="283"/>
        <v>#N/A</v>
      </c>
      <c r="ON37" s="193" t="e">
        <f t="shared" si="283"/>
        <v>#N/A</v>
      </c>
      <c r="OO37" s="193" t="e">
        <f t="shared" si="283"/>
        <v>#N/A</v>
      </c>
      <c r="OP37" s="193" t="e">
        <f t="shared" si="283"/>
        <v>#N/A</v>
      </c>
      <c r="OQ37" s="193" t="e">
        <f t="shared" si="283"/>
        <v>#N/A</v>
      </c>
      <c r="OR37" s="193" t="e">
        <f t="shared" si="283"/>
        <v>#N/A</v>
      </c>
      <c r="OS37" s="193" t="e">
        <f t="shared" si="283"/>
        <v>#N/A</v>
      </c>
      <c r="OT37" s="193" t="e">
        <f t="shared" si="283"/>
        <v>#N/A</v>
      </c>
      <c r="OU37" s="193" t="e">
        <f t="shared" si="283"/>
        <v>#N/A</v>
      </c>
      <c r="OV37" s="193" t="e">
        <f t="shared" si="283"/>
        <v>#N/A</v>
      </c>
      <c r="OW37" s="193" t="e">
        <f t="shared" ref="OW37:PK52" si="301">IF(ISNONTEXT($Q37),IF($G37="R",_xlfn.BETA.DIST(HD37,$M37,$N37,FALSE,$B37,$D37),_xlfn.BETA.DIST(HD37,$N37,$M37,FALSE,$B37,$D37)),NA())</f>
        <v>#N/A</v>
      </c>
      <c r="OX37" s="193" t="e">
        <f t="shared" si="301"/>
        <v>#N/A</v>
      </c>
      <c r="OY37" s="193" t="e">
        <f t="shared" si="301"/>
        <v>#N/A</v>
      </c>
      <c r="OZ37" s="193" t="e">
        <f t="shared" si="301"/>
        <v>#N/A</v>
      </c>
      <c r="PA37" s="193" t="e">
        <f t="shared" si="301"/>
        <v>#N/A</v>
      </c>
      <c r="PB37" s="193" t="e">
        <f t="shared" si="301"/>
        <v>#N/A</v>
      </c>
      <c r="PC37" s="193" t="e">
        <f t="shared" si="301"/>
        <v>#N/A</v>
      </c>
      <c r="PD37" s="193" t="e">
        <f t="shared" si="301"/>
        <v>#N/A</v>
      </c>
      <c r="PE37" s="193" t="e">
        <f t="shared" si="301"/>
        <v>#N/A</v>
      </c>
      <c r="PF37" s="193" t="e">
        <f t="shared" si="301"/>
        <v>#N/A</v>
      </c>
      <c r="PG37" s="193" t="e">
        <f t="shared" si="301"/>
        <v>#N/A</v>
      </c>
      <c r="PH37" s="193" t="e">
        <f t="shared" si="301"/>
        <v>#N/A</v>
      </c>
      <c r="PI37" s="193" t="e">
        <f t="shared" si="301"/>
        <v>#N/A</v>
      </c>
      <c r="PJ37" s="193" t="e">
        <f t="shared" si="301"/>
        <v>#N/A</v>
      </c>
      <c r="PK37" s="193" t="e">
        <f t="shared" si="301"/>
        <v>#N/A</v>
      </c>
      <c r="PL37" s="193" t="e">
        <f t="shared" si="37"/>
        <v>#N/A</v>
      </c>
      <c r="PM37" s="193" t="e">
        <f t="shared" si="297"/>
        <v>#N/A</v>
      </c>
      <c r="PN37" s="193" t="e">
        <f t="shared" si="297"/>
        <v>#N/A</v>
      </c>
      <c r="PO37" s="193" t="e">
        <f t="shared" si="297"/>
        <v>#N/A</v>
      </c>
      <c r="PP37" s="193" t="e">
        <f t="shared" si="297"/>
        <v>#N/A</v>
      </c>
      <c r="PQ37" s="193" t="e">
        <f t="shared" si="297"/>
        <v>#N/A</v>
      </c>
      <c r="PR37" s="193" t="e">
        <f t="shared" si="297"/>
        <v>#N/A</v>
      </c>
      <c r="PS37" s="193" t="e">
        <f t="shared" si="297"/>
        <v>#N/A</v>
      </c>
      <c r="PT37" s="193" t="e">
        <f t="shared" si="297"/>
        <v>#N/A</v>
      </c>
    </row>
    <row r="38" spans="1:436" hidden="1" x14ac:dyDescent="0.45">
      <c r="A38" s="20">
        <v>35</v>
      </c>
      <c r="B38" s="101" t="str">
        <f t="shared" si="15"/>
        <v/>
      </c>
      <c r="C38" s="115"/>
      <c r="D38" s="101" t="str">
        <f t="shared" si="16"/>
        <v/>
      </c>
      <c r="E38" s="110" t="str">
        <f t="shared" si="17"/>
        <v/>
      </c>
      <c r="F38" s="21" t="str">
        <f t="shared" si="18"/>
        <v/>
      </c>
      <c r="G38" s="22" t="str">
        <f t="shared" si="19"/>
        <v/>
      </c>
      <c r="H38" s="23" t="str">
        <f>IF(F38="","",IF(OR($F38&lt;Skew!$B$3,$F38=Skew!$B$3),IF($F38&gt;Skew!$C$3,Skew!$A$3,IF($F38&gt;Skew!$C$4,Skew!$A$4,IF($F38&gt;Skew!$C$5,Skew!$A$5,IF($F38&gt;Skew!$C$6,Skew!$A$6,IF($F38&gt;Skew!$C$7,Skew!$A$7,IF($F38&gt;Skew!$C$8,Skew!$A$8,IF($F38&gt;Skew!$C$9,Skew!$A$9,IF($F38&gt;Skew!$C$10,Skew!$A$10,IF($F38&gt;Skew!$C$11,Skew!$A$11,IF($F38&gt;Skew!$C$12,Skew!$A$12,IF($F38&gt;Skew!$C$13,Skew!$A$13,IF($F38&gt;Skew!$C$14,Skew!$A$14,IF($F38&gt;Skew!$C$15,Skew!$A$15,IF($F38&gt;Skew!$C$16,Skew!$A$16,Skew!$A$17)
)))))))))))))))</f>
        <v/>
      </c>
      <c r="I38" s="22" t="str">
        <f>IF(F38="","",MATCH(H38,Skew!$A$3:$A$17,0))</f>
        <v/>
      </c>
      <c r="J38" s="22" t="str">
        <f t="shared" si="20"/>
        <v/>
      </c>
      <c r="K38" s="24"/>
      <c r="L38" s="22" t="str">
        <f>IF(OR(F38="",K38=""),"",MATCH(K38,Confidence!$A$3:$A$12,0))</f>
        <v/>
      </c>
      <c r="M38" s="25" t="str">
        <f t="shared" si="21"/>
        <v/>
      </c>
      <c r="N38" s="25" t="str">
        <f t="shared" si="22"/>
        <v/>
      </c>
      <c r="O38" s="22"/>
      <c r="P38" s="102" t="str">
        <f t="shared" si="23"/>
        <v/>
      </c>
      <c r="Q38" s="102" t="str">
        <f t="shared" si="24"/>
        <v/>
      </c>
      <c r="R38" s="37" t="str">
        <f t="shared" si="25"/>
        <v/>
      </c>
      <c r="S38" s="115"/>
      <c r="T38" s="204" t="str">
        <f>IF(AND(B38&gt;0,C38&gt;0,D38&gt;0,M38&gt;0,N38&gt;0,S38&gt;0,NOT(K38="")),ABS(VLOOKUP($S$1,VLookups!$A$30:$B$31,2,FALSE)-_xlfn.BETA.DIST(S38,IF(G38="L",N38,M38),IF(G38="L",M38,N38),TRUE,B38,D38)),"")</f>
        <v/>
      </c>
      <c r="U38" s="112" t="str">
        <f>IF(OR($M38="",$N38=""),"",_xlfn.BETA.INV(ABS(VLOOKUP($S$1,VLookups!$A$30:$B$31,2,FALSE)-U$3),IF($G38="L",$N38,$M38),IF($G38="L",$M38,$N38),$B38,$D38))</f>
        <v/>
      </c>
      <c r="V38" s="113" t="str">
        <f>IF(OR($M38="",$N38=""),"",_xlfn.BETA.INV(ABS(VLOOKUP($S$1,VLookups!$A$30:$B$31,2,FALSE)-V$3),IF($G38="L",$N38,$M38),IF($G38="L",$M38,$N38),$B38,$D38))</f>
        <v/>
      </c>
      <c r="W38" s="112" t="str">
        <f>IF(OR($M38="",$N38=""),"",_xlfn.BETA.INV(ABS(VLOOKUP($S$1,VLookups!$A$30:$B$31,2,FALSE)-W$3),IF($G38="L",$N38,$M38),IF($G38="L",$M38,$N38),$B38,$D38))</f>
        <v/>
      </c>
      <c r="X38" s="113" t="str">
        <f>IF(OR($M38="",$N38=""),"",_xlfn.BETA.INV(ABS(VLOOKUP($S$1,VLookups!$A$30:$B$31,2,FALSE)-X$3),IF($G38="L",$N38,$M38),IF($G38="L",$M38,$N38),$B38,$D38))</f>
        <v/>
      </c>
      <c r="Y38" s="112" t="str">
        <f>IF(OR($M38="",$N38=""),"",_xlfn.BETA.INV(ABS(VLOOKUP($S$1,VLookups!$A$30:$B$31,2,FALSE)-Y$3),IF($G38="L",$N38,$M38),IF($G38="L",$M38,$N38),$B38,$D38))</f>
        <v/>
      </c>
      <c r="Z38" s="113" t="str">
        <f>IF(OR($M38="",$N38=""),"",_xlfn.BETA.INV(ABS(VLOOKUP($S$1,VLookups!$A$30:$B$31,2,FALSE)-Z$3),IF($G38="L",$N38,$M38),IF($G38="L",$M38,$N38),$B38,$D38))</f>
        <v/>
      </c>
      <c r="AA38" s="112" t="str">
        <f>IF(OR($M38="",$N38=""),"",_xlfn.BETA.INV(ABS(VLOOKUP($S$1,VLookups!$A$30:$B$31,2,FALSE)-AA$3),IF($G38="L",$N38,$M38),IF($G38="L",$M38,$N38),$B38,$D38))</f>
        <v/>
      </c>
      <c r="AB38" s="113" t="str">
        <f>IF(OR($M38="",$N38=""),"",_xlfn.BETA.INV(ABS(VLOOKUP($S$1,VLookups!$A$30:$B$31,2,FALSE)-AB$3),IF($G38="L",$N38,$M38),IF($G38="L",$M38,$N38),$B38,$D38))</f>
        <v/>
      </c>
      <c r="AC38" s="112" t="str">
        <f>IF(OR($M38="",$N38=""),"",_xlfn.BETA.INV(ABS(VLOOKUP($S$1,VLookups!$A$30:$B$31,2,FALSE)-AC$3),IF($G38="L",$N38,$M38),IF($G38="L",$M38,$N38),$B38,$D38))</f>
        <v/>
      </c>
      <c r="AD38" s="113" t="str">
        <f>IF(OR($M38="",$N38=""),"",_xlfn.BETA.INV(ABS(VLOOKUP($S$1,VLookups!$A$30:$B$31,2,FALSE)-AD$3),IF($G38="L",$N38,$M38),IF($G38="L",$M38,$N38),$B38,$D38))</f>
        <v/>
      </c>
      <c r="AE38" s="112" t="str">
        <f>IF(OR($M38="",$N38=""),"",_xlfn.BETA.INV(ABS(VLOOKUP($S$1,VLookups!$A$30:$B$31,2,FALSE)-AE$3),IF($G38="L",$N38,$M38),IF($G38="L",$M38,$N38),$B38,$D38))</f>
        <v/>
      </c>
      <c r="AF38" s="113" t="str">
        <f>IF(OR($M38="",$N38=""),"",_xlfn.BETA.INV(ABS(VLOOKUP($S$1,VLookups!$A$30:$B$31,2,FALSE)-AF$3),IF($G38="L",$N38,$M38),IF($G38="L",$M38,$N38),$B38,$D38))</f>
        <v/>
      </c>
      <c r="AG38" s="15"/>
      <c r="AH38" s="194" t="str">
        <f t="shared" si="26"/>
        <v/>
      </c>
      <c r="AI38" s="192" t="str">
        <f t="shared" si="27"/>
        <v/>
      </c>
      <c r="AJ38" s="177" t="str">
        <f t="shared" ref="AJ38" si="302">IF(ISNONTEXT($AH38),AI38+$AH38,"")</f>
        <v/>
      </c>
      <c r="AK38" s="177" t="str">
        <f t="shared" si="39"/>
        <v/>
      </c>
      <c r="AL38" s="177" t="str">
        <f t="shared" si="40"/>
        <v/>
      </c>
      <c r="AM38" s="177" t="str">
        <f t="shared" si="41"/>
        <v/>
      </c>
      <c r="AN38" s="177" t="str">
        <f t="shared" si="42"/>
        <v/>
      </c>
      <c r="AO38" s="177" t="str">
        <f t="shared" si="43"/>
        <v/>
      </c>
      <c r="AP38" s="177" t="str">
        <f t="shared" si="44"/>
        <v/>
      </c>
      <c r="AQ38" s="177" t="str">
        <f t="shared" si="45"/>
        <v/>
      </c>
      <c r="AR38" s="177" t="str">
        <f t="shared" si="46"/>
        <v/>
      </c>
      <c r="AS38" s="177" t="str">
        <f t="shared" si="47"/>
        <v/>
      </c>
      <c r="AT38" s="177" t="str">
        <f t="shared" si="48"/>
        <v/>
      </c>
      <c r="AU38" s="177" t="str">
        <f t="shared" si="49"/>
        <v/>
      </c>
      <c r="AV38" s="177" t="str">
        <f t="shared" si="50"/>
        <v/>
      </c>
      <c r="AW38" s="177" t="str">
        <f t="shared" si="51"/>
        <v/>
      </c>
      <c r="AX38" s="177" t="str">
        <f t="shared" si="52"/>
        <v/>
      </c>
      <c r="AY38" s="177" t="str">
        <f t="shared" si="53"/>
        <v/>
      </c>
      <c r="AZ38" s="177" t="str">
        <f t="shared" si="54"/>
        <v/>
      </c>
      <c r="BA38" s="177" t="str">
        <f t="shared" si="55"/>
        <v/>
      </c>
      <c r="BB38" s="177" t="str">
        <f t="shared" si="56"/>
        <v/>
      </c>
      <c r="BC38" s="177" t="str">
        <f t="shared" si="57"/>
        <v/>
      </c>
      <c r="BD38" s="177" t="str">
        <f t="shared" si="58"/>
        <v/>
      </c>
      <c r="BE38" s="177" t="str">
        <f t="shared" si="59"/>
        <v/>
      </c>
      <c r="BF38" s="177" t="str">
        <f t="shared" si="60"/>
        <v/>
      </c>
      <c r="BG38" s="177" t="str">
        <f t="shared" si="61"/>
        <v/>
      </c>
      <c r="BH38" s="177" t="str">
        <f t="shared" si="62"/>
        <v/>
      </c>
      <c r="BI38" s="177" t="str">
        <f t="shared" si="63"/>
        <v/>
      </c>
      <c r="BJ38" s="177" t="str">
        <f t="shared" si="64"/>
        <v/>
      </c>
      <c r="BK38" s="177" t="str">
        <f t="shared" si="65"/>
        <v/>
      </c>
      <c r="BL38" s="177" t="str">
        <f t="shared" si="66"/>
        <v/>
      </c>
      <c r="BM38" s="177" t="str">
        <f t="shared" si="67"/>
        <v/>
      </c>
      <c r="BN38" s="177" t="str">
        <f t="shared" si="68"/>
        <v/>
      </c>
      <c r="BO38" s="177" t="str">
        <f t="shared" si="69"/>
        <v/>
      </c>
      <c r="BP38" s="177" t="str">
        <f t="shared" si="70"/>
        <v/>
      </c>
      <c r="BQ38" s="177" t="str">
        <f t="shared" si="71"/>
        <v/>
      </c>
      <c r="BR38" s="177" t="str">
        <f t="shared" si="72"/>
        <v/>
      </c>
      <c r="BS38" s="177" t="str">
        <f t="shared" si="73"/>
        <v/>
      </c>
      <c r="BT38" s="177" t="str">
        <f t="shared" si="74"/>
        <v/>
      </c>
      <c r="BU38" s="177" t="str">
        <f t="shared" si="75"/>
        <v/>
      </c>
      <c r="BV38" s="177" t="str">
        <f t="shared" si="76"/>
        <v/>
      </c>
      <c r="BW38" s="177" t="str">
        <f t="shared" si="77"/>
        <v/>
      </c>
      <c r="BX38" s="177" t="str">
        <f t="shared" si="78"/>
        <v/>
      </c>
      <c r="BY38" s="177" t="str">
        <f t="shared" si="79"/>
        <v/>
      </c>
      <c r="BZ38" s="177" t="str">
        <f t="shared" si="80"/>
        <v/>
      </c>
      <c r="CA38" s="177" t="str">
        <f t="shared" si="81"/>
        <v/>
      </c>
      <c r="CB38" s="177" t="str">
        <f t="shared" si="82"/>
        <v/>
      </c>
      <c r="CC38" s="177" t="str">
        <f t="shared" si="83"/>
        <v/>
      </c>
      <c r="CD38" s="177" t="str">
        <f t="shared" si="84"/>
        <v/>
      </c>
      <c r="CE38" s="177" t="str">
        <f t="shared" si="85"/>
        <v/>
      </c>
      <c r="CF38" s="177" t="str">
        <f t="shared" si="86"/>
        <v/>
      </c>
      <c r="CG38" s="177" t="str">
        <f t="shared" si="87"/>
        <v/>
      </c>
      <c r="CH38" s="177" t="str">
        <f t="shared" si="88"/>
        <v/>
      </c>
      <c r="CI38" s="177" t="str">
        <f t="shared" si="89"/>
        <v/>
      </c>
      <c r="CJ38" s="177" t="str">
        <f t="shared" si="90"/>
        <v/>
      </c>
      <c r="CK38" s="177" t="str">
        <f t="shared" si="91"/>
        <v/>
      </c>
      <c r="CL38" s="177" t="str">
        <f t="shared" si="92"/>
        <v/>
      </c>
      <c r="CM38" s="177" t="str">
        <f t="shared" si="93"/>
        <v/>
      </c>
      <c r="CN38" s="177" t="str">
        <f t="shared" si="94"/>
        <v/>
      </c>
      <c r="CO38" s="177" t="str">
        <f t="shared" si="95"/>
        <v/>
      </c>
      <c r="CP38" s="177" t="str">
        <f t="shared" si="96"/>
        <v/>
      </c>
      <c r="CQ38" s="177" t="str">
        <f t="shared" si="97"/>
        <v/>
      </c>
      <c r="CR38" s="177" t="str">
        <f t="shared" si="98"/>
        <v/>
      </c>
      <c r="CS38" s="177" t="str">
        <f t="shared" si="99"/>
        <v/>
      </c>
      <c r="CT38" s="177" t="str">
        <f t="shared" si="100"/>
        <v/>
      </c>
      <c r="CU38" s="177" t="str">
        <f t="shared" si="101"/>
        <v/>
      </c>
      <c r="CV38" s="177" t="str">
        <f t="shared" si="32"/>
        <v/>
      </c>
      <c r="CW38" s="177" t="str">
        <f t="shared" si="102"/>
        <v/>
      </c>
      <c r="CX38" s="177" t="str">
        <f t="shared" si="103"/>
        <v/>
      </c>
      <c r="CY38" s="177" t="str">
        <f t="shared" si="104"/>
        <v/>
      </c>
      <c r="CZ38" s="177" t="str">
        <f t="shared" si="105"/>
        <v/>
      </c>
      <c r="DA38" s="177" t="str">
        <f t="shared" si="106"/>
        <v/>
      </c>
      <c r="DB38" s="177" t="str">
        <f t="shared" si="107"/>
        <v/>
      </c>
      <c r="DC38" s="177" t="str">
        <f t="shared" si="108"/>
        <v/>
      </c>
      <c r="DD38" s="177" t="str">
        <f t="shared" si="109"/>
        <v/>
      </c>
      <c r="DE38" s="177" t="str">
        <f t="shared" si="110"/>
        <v/>
      </c>
      <c r="DF38" s="177" t="str">
        <f t="shared" si="111"/>
        <v/>
      </c>
      <c r="DG38" s="177" t="str">
        <f t="shared" si="112"/>
        <v/>
      </c>
      <c r="DH38" s="177" t="str">
        <f t="shared" si="113"/>
        <v/>
      </c>
      <c r="DI38" s="177" t="str">
        <f t="shared" si="114"/>
        <v/>
      </c>
      <c r="DJ38" s="177" t="str">
        <f t="shared" si="115"/>
        <v/>
      </c>
      <c r="DK38" s="177" t="str">
        <f t="shared" si="116"/>
        <v/>
      </c>
      <c r="DL38" s="177" t="str">
        <f t="shared" si="117"/>
        <v/>
      </c>
      <c r="DM38" s="177" t="str">
        <f t="shared" si="118"/>
        <v/>
      </c>
      <c r="DN38" s="177" t="str">
        <f t="shared" si="119"/>
        <v/>
      </c>
      <c r="DO38" s="177" t="str">
        <f t="shared" si="120"/>
        <v/>
      </c>
      <c r="DP38" s="177" t="str">
        <f t="shared" si="121"/>
        <v/>
      </c>
      <c r="DQ38" s="177" t="str">
        <f t="shared" si="122"/>
        <v/>
      </c>
      <c r="DR38" s="177" t="str">
        <f t="shared" si="123"/>
        <v/>
      </c>
      <c r="DS38" s="177" t="str">
        <f t="shared" si="124"/>
        <v/>
      </c>
      <c r="DT38" s="177" t="str">
        <f t="shared" si="125"/>
        <v/>
      </c>
      <c r="DU38" s="177" t="str">
        <f t="shared" si="126"/>
        <v/>
      </c>
      <c r="DV38" s="177" t="str">
        <f t="shared" si="127"/>
        <v/>
      </c>
      <c r="DW38" s="177" t="str">
        <f t="shared" si="128"/>
        <v/>
      </c>
      <c r="DX38" s="177" t="str">
        <f t="shared" si="129"/>
        <v/>
      </c>
      <c r="DY38" s="177" t="str">
        <f t="shared" si="130"/>
        <v/>
      </c>
      <c r="DZ38" s="177" t="str">
        <f t="shared" si="131"/>
        <v/>
      </c>
      <c r="EA38" s="177" t="str">
        <f t="shared" si="132"/>
        <v/>
      </c>
      <c r="EB38" s="177" t="str">
        <f t="shared" si="133"/>
        <v/>
      </c>
      <c r="EC38" s="177" t="str">
        <f t="shared" si="134"/>
        <v/>
      </c>
      <c r="ED38" s="177" t="str">
        <f t="shared" si="135"/>
        <v/>
      </c>
      <c r="EE38" s="177" t="str">
        <f t="shared" si="136"/>
        <v/>
      </c>
      <c r="EF38" s="177" t="str">
        <f t="shared" si="137"/>
        <v/>
      </c>
      <c r="EG38" s="177" t="str">
        <f t="shared" si="138"/>
        <v/>
      </c>
      <c r="EH38" s="177" t="str">
        <f t="shared" si="139"/>
        <v/>
      </c>
      <c r="EI38" s="177" t="str">
        <f t="shared" si="140"/>
        <v/>
      </c>
      <c r="EJ38" s="177" t="str">
        <f t="shared" si="141"/>
        <v/>
      </c>
      <c r="EK38" s="177" t="str">
        <f t="shared" si="142"/>
        <v/>
      </c>
      <c r="EL38" s="177" t="str">
        <f t="shared" si="143"/>
        <v/>
      </c>
      <c r="EM38" s="177" t="str">
        <f t="shared" si="144"/>
        <v/>
      </c>
      <c r="EN38" s="177" t="str">
        <f t="shared" si="145"/>
        <v/>
      </c>
      <c r="EO38" s="177" t="str">
        <f t="shared" si="146"/>
        <v/>
      </c>
      <c r="EP38" s="177" t="str">
        <f t="shared" si="147"/>
        <v/>
      </c>
      <c r="EQ38" s="177" t="str">
        <f t="shared" si="148"/>
        <v/>
      </c>
      <c r="ER38" s="177" t="str">
        <f t="shared" si="149"/>
        <v/>
      </c>
      <c r="ES38" s="177" t="str">
        <f t="shared" si="150"/>
        <v/>
      </c>
      <c r="ET38" s="177" t="str">
        <f t="shared" si="151"/>
        <v/>
      </c>
      <c r="EU38" s="177" t="str">
        <f t="shared" si="152"/>
        <v/>
      </c>
      <c r="EV38" s="177" t="str">
        <f t="shared" si="153"/>
        <v/>
      </c>
      <c r="EW38" s="177" t="str">
        <f t="shared" si="154"/>
        <v/>
      </c>
      <c r="EX38" s="177" t="str">
        <f t="shared" si="155"/>
        <v/>
      </c>
      <c r="EY38" s="177" t="str">
        <f t="shared" si="156"/>
        <v/>
      </c>
      <c r="EZ38" s="177" t="str">
        <f t="shared" si="157"/>
        <v/>
      </c>
      <c r="FA38" s="177" t="str">
        <f t="shared" si="158"/>
        <v/>
      </c>
      <c r="FB38" s="177" t="str">
        <f t="shared" si="159"/>
        <v/>
      </c>
      <c r="FC38" s="177" t="str">
        <f t="shared" si="160"/>
        <v/>
      </c>
      <c r="FD38" s="177" t="str">
        <f t="shared" si="161"/>
        <v/>
      </c>
      <c r="FE38" s="177" t="str">
        <f t="shared" si="162"/>
        <v/>
      </c>
      <c r="FF38" s="177" t="str">
        <f t="shared" si="163"/>
        <v/>
      </c>
      <c r="FG38" s="177" t="str">
        <f t="shared" si="164"/>
        <v/>
      </c>
      <c r="FH38" s="177" t="str">
        <f t="shared" si="33"/>
        <v/>
      </c>
      <c r="FI38" s="177" t="str">
        <f t="shared" si="165"/>
        <v/>
      </c>
      <c r="FJ38" s="177" t="str">
        <f t="shared" si="166"/>
        <v/>
      </c>
      <c r="FK38" s="177" t="str">
        <f t="shared" si="167"/>
        <v/>
      </c>
      <c r="FL38" s="177" t="str">
        <f t="shared" si="168"/>
        <v/>
      </c>
      <c r="FM38" s="177" t="str">
        <f t="shared" si="169"/>
        <v/>
      </c>
      <c r="FN38" s="177" t="str">
        <f t="shared" si="170"/>
        <v/>
      </c>
      <c r="FO38" s="177" t="str">
        <f t="shared" si="171"/>
        <v/>
      </c>
      <c r="FP38" s="177" t="str">
        <f t="shared" si="172"/>
        <v/>
      </c>
      <c r="FQ38" s="177" t="str">
        <f t="shared" si="173"/>
        <v/>
      </c>
      <c r="FR38" s="177" t="str">
        <f t="shared" si="174"/>
        <v/>
      </c>
      <c r="FS38" s="177" t="str">
        <f t="shared" si="175"/>
        <v/>
      </c>
      <c r="FT38" s="177" t="str">
        <f t="shared" si="176"/>
        <v/>
      </c>
      <c r="FU38" s="177" t="str">
        <f t="shared" si="177"/>
        <v/>
      </c>
      <c r="FV38" s="177" t="str">
        <f t="shared" si="178"/>
        <v/>
      </c>
      <c r="FW38" s="177" t="str">
        <f t="shared" si="179"/>
        <v/>
      </c>
      <c r="FX38" s="177" t="str">
        <f t="shared" si="180"/>
        <v/>
      </c>
      <c r="FY38" s="177" t="str">
        <f t="shared" si="181"/>
        <v/>
      </c>
      <c r="FZ38" s="177" t="str">
        <f t="shared" si="182"/>
        <v/>
      </c>
      <c r="GA38" s="177" t="str">
        <f t="shared" si="183"/>
        <v/>
      </c>
      <c r="GB38" s="177" t="str">
        <f t="shared" si="184"/>
        <v/>
      </c>
      <c r="GC38" s="177" t="str">
        <f t="shared" si="185"/>
        <v/>
      </c>
      <c r="GD38" s="177" t="str">
        <f t="shared" si="186"/>
        <v/>
      </c>
      <c r="GE38" s="177" t="str">
        <f t="shared" si="187"/>
        <v/>
      </c>
      <c r="GF38" s="177" t="str">
        <f t="shared" si="188"/>
        <v/>
      </c>
      <c r="GG38" s="177" t="str">
        <f t="shared" si="189"/>
        <v/>
      </c>
      <c r="GH38" s="177" t="str">
        <f t="shared" si="190"/>
        <v/>
      </c>
      <c r="GI38" s="177" t="str">
        <f t="shared" si="191"/>
        <v/>
      </c>
      <c r="GJ38" s="177" t="str">
        <f t="shared" si="192"/>
        <v/>
      </c>
      <c r="GK38" s="177" t="str">
        <f t="shared" si="193"/>
        <v/>
      </c>
      <c r="GL38" s="177" t="str">
        <f t="shared" si="194"/>
        <v/>
      </c>
      <c r="GM38" s="177" t="str">
        <f t="shared" si="195"/>
        <v/>
      </c>
      <c r="GN38" s="177" t="str">
        <f t="shared" si="196"/>
        <v/>
      </c>
      <c r="GO38" s="177" t="str">
        <f t="shared" si="197"/>
        <v/>
      </c>
      <c r="GP38" s="177" t="str">
        <f t="shared" si="198"/>
        <v/>
      </c>
      <c r="GQ38" s="177" t="str">
        <f t="shared" si="199"/>
        <v/>
      </c>
      <c r="GR38" s="177" t="str">
        <f t="shared" si="200"/>
        <v/>
      </c>
      <c r="GS38" s="177" t="str">
        <f t="shared" si="201"/>
        <v/>
      </c>
      <c r="GT38" s="177" t="str">
        <f t="shared" si="202"/>
        <v/>
      </c>
      <c r="GU38" s="177" t="str">
        <f t="shared" si="203"/>
        <v/>
      </c>
      <c r="GV38" s="177" t="str">
        <f t="shared" si="204"/>
        <v/>
      </c>
      <c r="GW38" s="177" t="str">
        <f t="shared" si="205"/>
        <v/>
      </c>
      <c r="GX38" s="177" t="str">
        <f t="shared" si="206"/>
        <v/>
      </c>
      <c r="GY38" s="177" t="str">
        <f t="shared" si="207"/>
        <v/>
      </c>
      <c r="GZ38" s="177" t="str">
        <f t="shared" si="208"/>
        <v/>
      </c>
      <c r="HA38" s="177" t="str">
        <f t="shared" si="209"/>
        <v/>
      </c>
      <c r="HB38" s="177" t="str">
        <f t="shared" si="210"/>
        <v/>
      </c>
      <c r="HC38" s="177" t="str">
        <f t="shared" si="211"/>
        <v/>
      </c>
      <c r="HD38" s="177" t="str">
        <f t="shared" si="212"/>
        <v/>
      </c>
      <c r="HE38" s="177" t="str">
        <f t="shared" si="213"/>
        <v/>
      </c>
      <c r="HF38" s="177" t="str">
        <f t="shared" si="214"/>
        <v/>
      </c>
      <c r="HG38" s="177" t="str">
        <f t="shared" si="215"/>
        <v/>
      </c>
      <c r="HH38" s="177" t="str">
        <f t="shared" si="216"/>
        <v/>
      </c>
      <c r="HI38" s="177" t="str">
        <f t="shared" si="217"/>
        <v/>
      </c>
      <c r="HJ38" s="177" t="str">
        <f t="shared" si="218"/>
        <v/>
      </c>
      <c r="HK38" s="177" t="str">
        <f t="shared" si="219"/>
        <v/>
      </c>
      <c r="HL38" s="177" t="str">
        <f t="shared" si="220"/>
        <v/>
      </c>
      <c r="HM38" s="177" t="str">
        <f t="shared" si="221"/>
        <v/>
      </c>
      <c r="HN38" s="177" t="str">
        <f t="shared" si="222"/>
        <v/>
      </c>
      <c r="HO38" s="177" t="str">
        <f t="shared" si="223"/>
        <v/>
      </c>
      <c r="HP38" s="177" t="str">
        <f t="shared" si="224"/>
        <v/>
      </c>
      <c r="HQ38" s="177" t="str">
        <f t="shared" si="225"/>
        <v/>
      </c>
      <c r="HR38" s="177" t="str">
        <f t="shared" si="226"/>
        <v/>
      </c>
      <c r="HS38" s="177" t="str">
        <f t="shared" si="227"/>
        <v/>
      </c>
      <c r="HT38" s="177" t="str">
        <f t="shared" si="34"/>
        <v/>
      </c>
      <c r="HU38" s="177" t="str">
        <f t="shared" si="255"/>
        <v/>
      </c>
      <c r="HV38" s="177" t="str">
        <f t="shared" si="256"/>
        <v/>
      </c>
      <c r="HW38" s="177" t="str">
        <f t="shared" si="257"/>
        <v/>
      </c>
      <c r="HX38" s="177" t="str">
        <f t="shared" si="258"/>
        <v/>
      </c>
      <c r="HY38" s="177" t="str">
        <f t="shared" si="259"/>
        <v/>
      </c>
      <c r="HZ38" s="177" t="str">
        <f t="shared" si="260"/>
        <v/>
      </c>
      <c r="IA38" s="192" t="str">
        <f t="shared" si="29"/>
        <v/>
      </c>
      <c r="IB38" s="193" t="e">
        <f t="shared" si="296"/>
        <v>#N/A</v>
      </c>
      <c r="IC38" s="193" t="e">
        <f t="shared" si="277"/>
        <v>#N/A</v>
      </c>
      <c r="ID38" s="193" t="e">
        <f t="shared" si="277"/>
        <v>#N/A</v>
      </c>
      <c r="IE38" s="193" t="e">
        <f t="shared" si="277"/>
        <v>#N/A</v>
      </c>
      <c r="IF38" s="193" t="e">
        <f t="shared" si="290"/>
        <v>#N/A</v>
      </c>
      <c r="IG38" s="193" t="e">
        <f t="shared" si="290"/>
        <v>#N/A</v>
      </c>
      <c r="IH38" s="193" t="e">
        <f t="shared" si="290"/>
        <v>#N/A</v>
      </c>
      <c r="II38" s="193" t="e">
        <f t="shared" si="290"/>
        <v>#N/A</v>
      </c>
      <c r="IJ38" s="193" t="e">
        <f t="shared" si="290"/>
        <v>#N/A</v>
      </c>
      <c r="IK38" s="193" t="e">
        <f t="shared" si="290"/>
        <v>#N/A</v>
      </c>
      <c r="IL38" s="193" t="e">
        <f t="shared" si="290"/>
        <v>#N/A</v>
      </c>
      <c r="IM38" s="193" t="e">
        <f t="shared" si="290"/>
        <v>#N/A</v>
      </c>
      <c r="IN38" s="193" t="e">
        <f t="shared" si="290"/>
        <v>#N/A</v>
      </c>
      <c r="IO38" s="193" t="e">
        <f t="shared" si="290"/>
        <v>#N/A</v>
      </c>
      <c r="IP38" s="193" t="e">
        <f t="shared" si="290"/>
        <v>#N/A</v>
      </c>
      <c r="IQ38" s="193" t="e">
        <f t="shared" si="290"/>
        <v>#N/A</v>
      </c>
      <c r="IR38" s="193" t="e">
        <f t="shared" si="290"/>
        <v>#N/A</v>
      </c>
      <c r="IS38" s="193" t="e">
        <f t="shared" si="290"/>
        <v>#N/A</v>
      </c>
      <c r="IT38" s="193" t="e">
        <f t="shared" si="290"/>
        <v>#N/A</v>
      </c>
      <c r="IU38" s="193" t="e">
        <f t="shared" si="285"/>
        <v>#N/A</v>
      </c>
      <c r="IV38" s="193" t="e">
        <f t="shared" si="285"/>
        <v>#N/A</v>
      </c>
      <c r="IW38" s="193" t="e">
        <f t="shared" si="285"/>
        <v>#N/A</v>
      </c>
      <c r="IX38" s="193" t="e">
        <f t="shared" si="285"/>
        <v>#N/A</v>
      </c>
      <c r="IY38" s="193" t="e">
        <f t="shared" si="285"/>
        <v>#N/A</v>
      </c>
      <c r="IZ38" s="193" t="e">
        <f t="shared" si="285"/>
        <v>#N/A</v>
      </c>
      <c r="JA38" s="193" t="e">
        <f t="shared" si="285"/>
        <v>#N/A</v>
      </c>
      <c r="JB38" s="193" t="e">
        <f t="shared" si="285"/>
        <v>#N/A</v>
      </c>
      <c r="JC38" s="193" t="e">
        <f t="shared" si="285"/>
        <v>#N/A</v>
      </c>
      <c r="JD38" s="193" t="e">
        <f t="shared" si="285"/>
        <v>#N/A</v>
      </c>
      <c r="JE38" s="193" t="e">
        <f t="shared" si="285"/>
        <v>#N/A</v>
      </c>
      <c r="JF38" s="193" t="e">
        <f t="shared" si="285"/>
        <v>#N/A</v>
      </c>
      <c r="JG38" s="193" t="e">
        <f t="shared" si="285"/>
        <v>#N/A</v>
      </c>
      <c r="JH38" s="193" t="e">
        <f t="shared" si="285"/>
        <v>#N/A</v>
      </c>
      <c r="JI38" s="193" t="e">
        <f t="shared" si="285"/>
        <v>#N/A</v>
      </c>
      <c r="JJ38" s="193" t="e">
        <f t="shared" si="281"/>
        <v>#N/A</v>
      </c>
      <c r="JK38" s="193" t="e">
        <f t="shared" si="281"/>
        <v>#N/A</v>
      </c>
      <c r="JL38" s="193" t="e">
        <f t="shared" si="281"/>
        <v>#N/A</v>
      </c>
      <c r="JM38" s="193" t="e">
        <f t="shared" si="281"/>
        <v>#N/A</v>
      </c>
      <c r="JN38" s="193" t="e">
        <f t="shared" si="281"/>
        <v>#N/A</v>
      </c>
      <c r="JO38" s="193" t="e">
        <f t="shared" si="281"/>
        <v>#N/A</v>
      </c>
      <c r="JP38" s="193" t="e">
        <f t="shared" si="281"/>
        <v>#N/A</v>
      </c>
      <c r="JQ38" s="193" t="e">
        <f t="shared" si="281"/>
        <v>#N/A</v>
      </c>
      <c r="JR38" s="193" t="e">
        <f t="shared" si="281"/>
        <v>#N/A</v>
      </c>
      <c r="JS38" s="193" t="e">
        <f t="shared" si="281"/>
        <v>#N/A</v>
      </c>
      <c r="JT38" s="193" t="e">
        <f t="shared" si="281"/>
        <v>#N/A</v>
      </c>
      <c r="JU38" s="193" t="e">
        <f t="shared" si="281"/>
        <v>#N/A</v>
      </c>
      <c r="JV38" s="193" t="e">
        <f t="shared" si="281"/>
        <v>#N/A</v>
      </c>
      <c r="JW38" s="193" t="e">
        <f t="shared" si="281"/>
        <v>#N/A</v>
      </c>
      <c r="JX38" s="193" t="e">
        <f t="shared" si="281"/>
        <v>#N/A</v>
      </c>
      <c r="JY38" s="193" t="e">
        <f t="shared" si="299"/>
        <v>#N/A</v>
      </c>
      <c r="JZ38" s="193" t="e">
        <f t="shared" si="299"/>
        <v>#N/A</v>
      </c>
      <c r="KA38" s="193" t="e">
        <f t="shared" si="299"/>
        <v>#N/A</v>
      </c>
      <c r="KB38" s="193" t="e">
        <f t="shared" si="299"/>
        <v>#N/A</v>
      </c>
      <c r="KC38" s="193" t="e">
        <f t="shared" si="299"/>
        <v>#N/A</v>
      </c>
      <c r="KD38" s="193" t="e">
        <f t="shared" si="299"/>
        <v>#N/A</v>
      </c>
      <c r="KE38" s="193" t="e">
        <f t="shared" si="299"/>
        <v>#N/A</v>
      </c>
      <c r="KF38" s="193" t="e">
        <f t="shared" si="299"/>
        <v>#N/A</v>
      </c>
      <c r="KG38" s="193" t="e">
        <f t="shared" si="299"/>
        <v>#N/A</v>
      </c>
      <c r="KH38" s="193" t="e">
        <f t="shared" si="299"/>
        <v>#N/A</v>
      </c>
      <c r="KI38" s="193" t="e">
        <f t="shared" si="299"/>
        <v>#N/A</v>
      </c>
      <c r="KJ38" s="193" t="e">
        <f t="shared" si="299"/>
        <v>#N/A</v>
      </c>
      <c r="KK38" s="193" t="e">
        <f t="shared" si="299"/>
        <v>#N/A</v>
      </c>
      <c r="KL38" s="193" t="e">
        <f t="shared" si="299"/>
        <v>#N/A</v>
      </c>
      <c r="KM38" s="193" t="e">
        <f t="shared" si="299"/>
        <v>#N/A</v>
      </c>
      <c r="KN38" s="193" t="e">
        <f t="shared" si="35"/>
        <v>#N/A</v>
      </c>
      <c r="KO38" s="193" t="e">
        <f t="shared" si="278"/>
        <v>#N/A</v>
      </c>
      <c r="KP38" s="193" t="e">
        <f t="shared" si="278"/>
        <v>#N/A</v>
      </c>
      <c r="KQ38" s="193" t="e">
        <f t="shared" si="278"/>
        <v>#N/A</v>
      </c>
      <c r="KR38" s="193" t="e">
        <f t="shared" si="291"/>
        <v>#N/A</v>
      </c>
      <c r="KS38" s="193" t="e">
        <f t="shared" si="291"/>
        <v>#N/A</v>
      </c>
      <c r="KT38" s="193" t="e">
        <f t="shared" si="291"/>
        <v>#N/A</v>
      </c>
      <c r="KU38" s="193" t="e">
        <f t="shared" si="291"/>
        <v>#N/A</v>
      </c>
      <c r="KV38" s="193" t="e">
        <f t="shared" si="291"/>
        <v>#N/A</v>
      </c>
      <c r="KW38" s="193" t="e">
        <f t="shared" si="291"/>
        <v>#N/A</v>
      </c>
      <c r="KX38" s="193" t="e">
        <f t="shared" si="291"/>
        <v>#N/A</v>
      </c>
      <c r="KY38" s="193" t="e">
        <f t="shared" si="291"/>
        <v>#N/A</v>
      </c>
      <c r="KZ38" s="193" t="e">
        <f t="shared" si="291"/>
        <v>#N/A</v>
      </c>
      <c r="LA38" s="193" t="e">
        <f t="shared" si="291"/>
        <v>#N/A</v>
      </c>
      <c r="LB38" s="193" t="e">
        <f t="shared" si="291"/>
        <v>#N/A</v>
      </c>
      <c r="LC38" s="193" t="e">
        <f t="shared" si="291"/>
        <v>#N/A</v>
      </c>
      <c r="LD38" s="193" t="e">
        <f t="shared" si="291"/>
        <v>#N/A</v>
      </c>
      <c r="LE38" s="193" t="e">
        <f t="shared" si="291"/>
        <v>#N/A</v>
      </c>
      <c r="LF38" s="193" t="e">
        <f t="shared" si="291"/>
        <v>#N/A</v>
      </c>
      <c r="LG38" s="193" t="e">
        <f t="shared" si="286"/>
        <v>#N/A</v>
      </c>
      <c r="LH38" s="193" t="e">
        <f t="shared" si="286"/>
        <v>#N/A</v>
      </c>
      <c r="LI38" s="193" t="e">
        <f t="shared" si="286"/>
        <v>#N/A</v>
      </c>
      <c r="LJ38" s="193" t="e">
        <f t="shared" si="286"/>
        <v>#N/A</v>
      </c>
      <c r="LK38" s="193" t="e">
        <f t="shared" si="286"/>
        <v>#N/A</v>
      </c>
      <c r="LL38" s="193" t="e">
        <f t="shared" si="286"/>
        <v>#N/A</v>
      </c>
      <c r="LM38" s="193" t="e">
        <f t="shared" si="286"/>
        <v>#N/A</v>
      </c>
      <c r="LN38" s="193" t="e">
        <f t="shared" si="286"/>
        <v>#N/A</v>
      </c>
      <c r="LO38" s="193" t="e">
        <f t="shared" si="286"/>
        <v>#N/A</v>
      </c>
      <c r="LP38" s="193" t="e">
        <f t="shared" si="286"/>
        <v>#N/A</v>
      </c>
      <c r="LQ38" s="193" t="e">
        <f t="shared" si="286"/>
        <v>#N/A</v>
      </c>
      <c r="LR38" s="193" t="e">
        <f t="shared" si="286"/>
        <v>#N/A</v>
      </c>
      <c r="LS38" s="193" t="e">
        <f t="shared" si="286"/>
        <v>#N/A</v>
      </c>
      <c r="LT38" s="193" t="e">
        <f t="shared" si="286"/>
        <v>#N/A</v>
      </c>
      <c r="LU38" s="193" t="e">
        <f t="shared" si="286"/>
        <v>#N/A</v>
      </c>
      <c r="LV38" s="193" t="e">
        <f t="shared" si="282"/>
        <v>#N/A</v>
      </c>
      <c r="LW38" s="193" t="e">
        <f t="shared" si="282"/>
        <v>#N/A</v>
      </c>
      <c r="LX38" s="193" t="e">
        <f t="shared" si="282"/>
        <v>#N/A</v>
      </c>
      <c r="LY38" s="193" t="e">
        <f t="shared" si="282"/>
        <v>#N/A</v>
      </c>
      <c r="LZ38" s="193" t="e">
        <f t="shared" si="282"/>
        <v>#N/A</v>
      </c>
      <c r="MA38" s="193" t="e">
        <f t="shared" si="282"/>
        <v>#N/A</v>
      </c>
      <c r="MB38" s="193" t="e">
        <f t="shared" si="282"/>
        <v>#N/A</v>
      </c>
      <c r="MC38" s="193" t="e">
        <f t="shared" si="282"/>
        <v>#N/A</v>
      </c>
      <c r="MD38" s="193" t="e">
        <f t="shared" si="282"/>
        <v>#N/A</v>
      </c>
      <c r="ME38" s="193" t="e">
        <f t="shared" si="282"/>
        <v>#N/A</v>
      </c>
      <c r="MF38" s="193" t="e">
        <f t="shared" si="282"/>
        <v>#N/A</v>
      </c>
      <c r="MG38" s="193" t="e">
        <f t="shared" si="282"/>
        <v>#N/A</v>
      </c>
      <c r="MH38" s="193" t="e">
        <f t="shared" si="282"/>
        <v>#N/A</v>
      </c>
      <c r="MI38" s="193" t="e">
        <f t="shared" si="282"/>
        <v>#N/A</v>
      </c>
      <c r="MJ38" s="193" t="e">
        <f t="shared" si="282"/>
        <v>#N/A</v>
      </c>
      <c r="MK38" s="193" t="e">
        <f t="shared" si="300"/>
        <v>#N/A</v>
      </c>
      <c r="ML38" s="193" t="e">
        <f t="shared" si="300"/>
        <v>#N/A</v>
      </c>
      <c r="MM38" s="193" t="e">
        <f t="shared" si="300"/>
        <v>#N/A</v>
      </c>
      <c r="MN38" s="193" t="e">
        <f t="shared" si="300"/>
        <v>#N/A</v>
      </c>
      <c r="MO38" s="193" t="e">
        <f t="shared" si="300"/>
        <v>#N/A</v>
      </c>
      <c r="MP38" s="193" t="e">
        <f t="shared" si="300"/>
        <v>#N/A</v>
      </c>
      <c r="MQ38" s="193" t="e">
        <f t="shared" si="300"/>
        <v>#N/A</v>
      </c>
      <c r="MR38" s="193" t="e">
        <f t="shared" si="300"/>
        <v>#N/A</v>
      </c>
      <c r="MS38" s="193" t="e">
        <f t="shared" si="300"/>
        <v>#N/A</v>
      </c>
      <c r="MT38" s="193" t="e">
        <f t="shared" si="300"/>
        <v>#N/A</v>
      </c>
      <c r="MU38" s="193" t="e">
        <f t="shared" si="300"/>
        <v>#N/A</v>
      </c>
      <c r="MV38" s="193" t="e">
        <f t="shared" si="300"/>
        <v>#N/A</v>
      </c>
      <c r="MW38" s="193" t="e">
        <f t="shared" si="300"/>
        <v>#N/A</v>
      </c>
      <c r="MX38" s="193" t="e">
        <f t="shared" si="300"/>
        <v>#N/A</v>
      </c>
      <c r="MY38" s="193" t="e">
        <f t="shared" si="300"/>
        <v>#N/A</v>
      </c>
      <c r="MZ38" s="193" t="e">
        <f t="shared" si="36"/>
        <v>#N/A</v>
      </c>
      <c r="NA38" s="193" t="e">
        <f t="shared" si="279"/>
        <v>#N/A</v>
      </c>
      <c r="NB38" s="193" t="e">
        <f t="shared" si="279"/>
        <v>#N/A</v>
      </c>
      <c r="NC38" s="193" t="e">
        <f t="shared" si="279"/>
        <v>#N/A</v>
      </c>
      <c r="ND38" s="193" t="e">
        <f t="shared" si="292"/>
        <v>#N/A</v>
      </c>
      <c r="NE38" s="193" t="e">
        <f t="shared" si="292"/>
        <v>#N/A</v>
      </c>
      <c r="NF38" s="193" t="e">
        <f t="shared" si="292"/>
        <v>#N/A</v>
      </c>
      <c r="NG38" s="193" t="e">
        <f t="shared" si="292"/>
        <v>#N/A</v>
      </c>
      <c r="NH38" s="193" t="e">
        <f t="shared" si="292"/>
        <v>#N/A</v>
      </c>
      <c r="NI38" s="193" t="e">
        <f t="shared" si="292"/>
        <v>#N/A</v>
      </c>
      <c r="NJ38" s="193" t="e">
        <f t="shared" si="292"/>
        <v>#N/A</v>
      </c>
      <c r="NK38" s="193" t="e">
        <f t="shared" si="292"/>
        <v>#N/A</v>
      </c>
      <c r="NL38" s="193" t="e">
        <f t="shared" si="292"/>
        <v>#N/A</v>
      </c>
      <c r="NM38" s="193" t="e">
        <f t="shared" si="292"/>
        <v>#N/A</v>
      </c>
      <c r="NN38" s="193" t="e">
        <f t="shared" si="292"/>
        <v>#N/A</v>
      </c>
      <c r="NO38" s="193" t="e">
        <f t="shared" si="292"/>
        <v>#N/A</v>
      </c>
      <c r="NP38" s="193" t="e">
        <f t="shared" si="292"/>
        <v>#N/A</v>
      </c>
      <c r="NQ38" s="193" t="e">
        <f t="shared" si="292"/>
        <v>#N/A</v>
      </c>
      <c r="NR38" s="193" t="e">
        <f t="shared" si="292"/>
        <v>#N/A</v>
      </c>
      <c r="NS38" s="193" t="e">
        <f t="shared" si="287"/>
        <v>#N/A</v>
      </c>
      <c r="NT38" s="193" t="e">
        <f t="shared" si="287"/>
        <v>#N/A</v>
      </c>
      <c r="NU38" s="193" t="e">
        <f t="shared" si="287"/>
        <v>#N/A</v>
      </c>
      <c r="NV38" s="193" t="e">
        <f t="shared" si="287"/>
        <v>#N/A</v>
      </c>
      <c r="NW38" s="193" t="e">
        <f t="shared" si="287"/>
        <v>#N/A</v>
      </c>
      <c r="NX38" s="193" t="e">
        <f t="shared" si="287"/>
        <v>#N/A</v>
      </c>
      <c r="NY38" s="193" t="e">
        <f t="shared" si="287"/>
        <v>#N/A</v>
      </c>
      <c r="NZ38" s="193" t="e">
        <f t="shared" si="287"/>
        <v>#N/A</v>
      </c>
      <c r="OA38" s="193" t="e">
        <f t="shared" si="287"/>
        <v>#N/A</v>
      </c>
      <c r="OB38" s="193" t="e">
        <f t="shared" si="287"/>
        <v>#N/A</v>
      </c>
      <c r="OC38" s="193" t="e">
        <f t="shared" si="287"/>
        <v>#N/A</v>
      </c>
      <c r="OD38" s="193" t="e">
        <f t="shared" si="287"/>
        <v>#N/A</v>
      </c>
      <c r="OE38" s="193" t="e">
        <f t="shared" si="287"/>
        <v>#N/A</v>
      </c>
      <c r="OF38" s="193" t="e">
        <f t="shared" si="287"/>
        <v>#N/A</v>
      </c>
      <c r="OG38" s="193" t="e">
        <f t="shared" si="287"/>
        <v>#N/A</v>
      </c>
      <c r="OH38" s="193" t="e">
        <f t="shared" si="283"/>
        <v>#N/A</v>
      </c>
      <c r="OI38" s="193" t="e">
        <f t="shared" si="283"/>
        <v>#N/A</v>
      </c>
      <c r="OJ38" s="193" t="e">
        <f t="shared" si="283"/>
        <v>#N/A</v>
      </c>
      <c r="OK38" s="193" t="e">
        <f t="shared" si="283"/>
        <v>#N/A</v>
      </c>
      <c r="OL38" s="193" t="e">
        <f t="shared" si="283"/>
        <v>#N/A</v>
      </c>
      <c r="OM38" s="193" t="e">
        <f t="shared" si="283"/>
        <v>#N/A</v>
      </c>
      <c r="ON38" s="193" t="e">
        <f t="shared" si="283"/>
        <v>#N/A</v>
      </c>
      <c r="OO38" s="193" t="e">
        <f t="shared" si="283"/>
        <v>#N/A</v>
      </c>
      <c r="OP38" s="193" t="e">
        <f t="shared" si="283"/>
        <v>#N/A</v>
      </c>
      <c r="OQ38" s="193" t="e">
        <f t="shared" si="283"/>
        <v>#N/A</v>
      </c>
      <c r="OR38" s="193" t="e">
        <f t="shared" si="283"/>
        <v>#N/A</v>
      </c>
      <c r="OS38" s="193" t="e">
        <f t="shared" si="283"/>
        <v>#N/A</v>
      </c>
      <c r="OT38" s="193" t="e">
        <f t="shared" si="283"/>
        <v>#N/A</v>
      </c>
      <c r="OU38" s="193" t="e">
        <f t="shared" si="283"/>
        <v>#N/A</v>
      </c>
      <c r="OV38" s="193" t="e">
        <f t="shared" si="283"/>
        <v>#N/A</v>
      </c>
      <c r="OW38" s="193" t="e">
        <f t="shared" si="301"/>
        <v>#N/A</v>
      </c>
      <c r="OX38" s="193" t="e">
        <f t="shared" si="301"/>
        <v>#N/A</v>
      </c>
      <c r="OY38" s="193" t="e">
        <f t="shared" si="301"/>
        <v>#N/A</v>
      </c>
      <c r="OZ38" s="193" t="e">
        <f t="shared" si="301"/>
        <v>#N/A</v>
      </c>
      <c r="PA38" s="193" t="e">
        <f t="shared" si="301"/>
        <v>#N/A</v>
      </c>
      <c r="PB38" s="193" t="e">
        <f t="shared" si="301"/>
        <v>#N/A</v>
      </c>
      <c r="PC38" s="193" t="e">
        <f t="shared" si="301"/>
        <v>#N/A</v>
      </c>
      <c r="PD38" s="193" t="e">
        <f t="shared" si="301"/>
        <v>#N/A</v>
      </c>
      <c r="PE38" s="193" t="e">
        <f t="shared" si="301"/>
        <v>#N/A</v>
      </c>
      <c r="PF38" s="193" t="e">
        <f t="shared" si="301"/>
        <v>#N/A</v>
      </c>
      <c r="PG38" s="193" t="e">
        <f t="shared" si="301"/>
        <v>#N/A</v>
      </c>
      <c r="PH38" s="193" t="e">
        <f t="shared" si="301"/>
        <v>#N/A</v>
      </c>
      <c r="PI38" s="193" t="e">
        <f t="shared" si="301"/>
        <v>#N/A</v>
      </c>
      <c r="PJ38" s="193" t="e">
        <f t="shared" si="301"/>
        <v>#N/A</v>
      </c>
      <c r="PK38" s="193" t="e">
        <f t="shared" si="301"/>
        <v>#N/A</v>
      </c>
      <c r="PL38" s="193" t="e">
        <f t="shared" si="37"/>
        <v>#N/A</v>
      </c>
      <c r="PM38" s="193" t="e">
        <f t="shared" si="297"/>
        <v>#N/A</v>
      </c>
      <c r="PN38" s="193" t="e">
        <f t="shared" si="297"/>
        <v>#N/A</v>
      </c>
      <c r="PO38" s="193" t="e">
        <f t="shared" si="297"/>
        <v>#N/A</v>
      </c>
      <c r="PP38" s="193" t="e">
        <f t="shared" si="297"/>
        <v>#N/A</v>
      </c>
      <c r="PQ38" s="193" t="e">
        <f t="shared" si="297"/>
        <v>#N/A</v>
      </c>
      <c r="PR38" s="193" t="e">
        <f t="shared" si="297"/>
        <v>#N/A</v>
      </c>
      <c r="PS38" s="193" t="e">
        <f t="shared" si="297"/>
        <v>#N/A</v>
      </c>
      <c r="PT38" s="193" t="e">
        <f t="shared" si="297"/>
        <v>#N/A</v>
      </c>
    </row>
    <row r="39" spans="1:436" hidden="1" x14ac:dyDescent="0.45">
      <c r="A39" s="20">
        <v>36</v>
      </c>
      <c r="B39" s="101" t="str">
        <f t="shared" si="15"/>
        <v/>
      </c>
      <c r="C39" s="115"/>
      <c r="D39" s="101" t="str">
        <f t="shared" si="16"/>
        <v/>
      </c>
      <c r="E39" s="110" t="str">
        <f t="shared" si="17"/>
        <v/>
      </c>
      <c r="F39" s="21" t="str">
        <f t="shared" si="18"/>
        <v/>
      </c>
      <c r="G39" s="22" t="str">
        <f t="shared" si="19"/>
        <v/>
      </c>
      <c r="H39" s="23" t="str">
        <f>IF(F39="","",IF(OR($F39&lt;Skew!$B$3,$F39=Skew!$B$3),IF($F39&gt;Skew!$C$3,Skew!$A$3,IF($F39&gt;Skew!$C$4,Skew!$A$4,IF($F39&gt;Skew!$C$5,Skew!$A$5,IF($F39&gt;Skew!$C$6,Skew!$A$6,IF($F39&gt;Skew!$C$7,Skew!$A$7,IF($F39&gt;Skew!$C$8,Skew!$A$8,IF($F39&gt;Skew!$C$9,Skew!$A$9,IF($F39&gt;Skew!$C$10,Skew!$A$10,IF($F39&gt;Skew!$C$11,Skew!$A$11,IF($F39&gt;Skew!$C$12,Skew!$A$12,IF($F39&gt;Skew!$C$13,Skew!$A$13,IF($F39&gt;Skew!$C$14,Skew!$A$14,IF($F39&gt;Skew!$C$15,Skew!$A$15,IF($F39&gt;Skew!$C$16,Skew!$A$16,Skew!$A$17)
)))))))))))))))</f>
        <v/>
      </c>
      <c r="I39" s="22" t="str">
        <f>IF(F39="","",MATCH(H39,Skew!$A$3:$A$17,0))</f>
        <v/>
      </c>
      <c r="J39" s="22" t="str">
        <f t="shared" si="20"/>
        <v/>
      </c>
      <c r="K39" s="24"/>
      <c r="L39" s="22" t="str">
        <f>IF(OR(F39="",K39=""),"",MATCH(K39,Confidence!$A$3:$A$12,0))</f>
        <v/>
      </c>
      <c r="M39" s="25" t="str">
        <f t="shared" si="21"/>
        <v/>
      </c>
      <c r="N39" s="25" t="str">
        <f t="shared" si="22"/>
        <v/>
      </c>
      <c r="O39" s="22"/>
      <c r="P39" s="102" t="str">
        <f t="shared" si="23"/>
        <v/>
      </c>
      <c r="Q39" s="102" t="str">
        <f t="shared" si="24"/>
        <v/>
      </c>
      <c r="R39" s="37" t="str">
        <f t="shared" si="25"/>
        <v/>
      </c>
      <c r="S39" s="115"/>
      <c r="T39" s="204" t="str">
        <f>IF(AND(B39&gt;0,C39&gt;0,D39&gt;0,M39&gt;0,N39&gt;0,S39&gt;0,NOT(K39="")),ABS(VLOOKUP($S$1,VLookups!$A$30:$B$31,2,FALSE)-_xlfn.BETA.DIST(S39,IF(G39="L",N39,M39),IF(G39="L",M39,N39),TRUE,B39,D39)),"")</f>
        <v/>
      </c>
      <c r="U39" s="112" t="str">
        <f>IF(OR($M39="",$N39=""),"",_xlfn.BETA.INV(ABS(VLOOKUP($S$1,VLookups!$A$30:$B$31,2,FALSE)-U$3),IF($G39="L",$N39,$M39),IF($G39="L",$M39,$N39),$B39,$D39))</f>
        <v/>
      </c>
      <c r="V39" s="113" t="str">
        <f>IF(OR($M39="",$N39=""),"",_xlfn.BETA.INV(ABS(VLOOKUP($S$1,VLookups!$A$30:$B$31,2,FALSE)-V$3),IF($G39="L",$N39,$M39),IF($G39="L",$M39,$N39),$B39,$D39))</f>
        <v/>
      </c>
      <c r="W39" s="112" t="str">
        <f>IF(OR($M39="",$N39=""),"",_xlfn.BETA.INV(ABS(VLOOKUP($S$1,VLookups!$A$30:$B$31,2,FALSE)-W$3),IF($G39="L",$N39,$M39),IF($G39="L",$M39,$N39),$B39,$D39))</f>
        <v/>
      </c>
      <c r="X39" s="113" t="str">
        <f>IF(OR($M39="",$N39=""),"",_xlfn.BETA.INV(ABS(VLOOKUP($S$1,VLookups!$A$30:$B$31,2,FALSE)-X$3),IF($G39="L",$N39,$M39),IF($G39="L",$M39,$N39),$B39,$D39))</f>
        <v/>
      </c>
      <c r="Y39" s="112" t="str">
        <f>IF(OR($M39="",$N39=""),"",_xlfn.BETA.INV(ABS(VLOOKUP($S$1,VLookups!$A$30:$B$31,2,FALSE)-Y$3),IF($G39="L",$N39,$M39),IF($G39="L",$M39,$N39),$B39,$D39))</f>
        <v/>
      </c>
      <c r="Z39" s="113" t="str">
        <f>IF(OR($M39="",$N39=""),"",_xlfn.BETA.INV(ABS(VLOOKUP($S$1,VLookups!$A$30:$B$31,2,FALSE)-Z$3),IF($G39="L",$N39,$M39),IF($G39="L",$M39,$N39),$B39,$D39))</f>
        <v/>
      </c>
      <c r="AA39" s="112" t="str">
        <f>IF(OR($M39="",$N39=""),"",_xlfn.BETA.INV(ABS(VLOOKUP($S$1,VLookups!$A$30:$B$31,2,FALSE)-AA$3),IF($G39="L",$N39,$M39),IF($G39="L",$M39,$N39),$B39,$D39))</f>
        <v/>
      </c>
      <c r="AB39" s="113" t="str">
        <f>IF(OR($M39="",$N39=""),"",_xlfn.BETA.INV(ABS(VLOOKUP($S$1,VLookups!$A$30:$B$31,2,FALSE)-AB$3),IF($G39="L",$N39,$M39),IF($G39="L",$M39,$N39),$B39,$D39))</f>
        <v/>
      </c>
      <c r="AC39" s="112" t="str">
        <f>IF(OR($M39="",$N39=""),"",_xlfn.BETA.INV(ABS(VLOOKUP($S$1,VLookups!$A$30:$B$31,2,FALSE)-AC$3),IF($G39="L",$N39,$M39),IF($G39="L",$M39,$N39),$B39,$D39))</f>
        <v/>
      </c>
      <c r="AD39" s="113" t="str">
        <f>IF(OR($M39="",$N39=""),"",_xlfn.BETA.INV(ABS(VLOOKUP($S$1,VLookups!$A$30:$B$31,2,FALSE)-AD$3),IF($G39="L",$N39,$M39),IF($G39="L",$M39,$N39),$B39,$D39))</f>
        <v/>
      </c>
      <c r="AE39" s="112" t="str">
        <f>IF(OR($M39="",$N39=""),"",_xlfn.BETA.INV(ABS(VLOOKUP($S$1,VLookups!$A$30:$B$31,2,FALSE)-AE$3),IF($G39="L",$N39,$M39),IF($G39="L",$M39,$N39),$B39,$D39))</f>
        <v/>
      </c>
      <c r="AF39" s="113" t="str">
        <f>IF(OR($M39="",$N39=""),"",_xlfn.BETA.INV(ABS(VLOOKUP($S$1,VLookups!$A$30:$B$31,2,FALSE)-AF$3),IF($G39="L",$N39,$M39),IF($G39="L",$M39,$N39),$B39,$D39))</f>
        <v/>
      </c>
      <c r="AG39" s="15"/>
      <c r="AH39" s="194" t="str">
        <f t="shared" si="26"/>
        <v/>
      </c>
      <c r="AI39" s="192" t="str">
        <f t="shared" si="27"/>
        <v/>
      </c>
      <c r="AJ39" s="177" t="str">
        <f t="shared" ref="AJ39" si="303">IF(ISNONTEXT($AH39),AI39+$AH39,"")</f>
        <v/>
      </c>
      <c r="AK39" s="177" t="str">
        <f t="shared" si="39"/>
        <v/>
      </c>
      <c r="AL39" s="177" t="str">
        <f t="shared" si="40"/>
        <v/>
      </c>
      <c r="AM39" s="177" t="str">
        <f t="shared" si="41"/>
        <v/>
      </c>
      <c r="AN39" s="177" t="str">
        <f t="shared" si="42"/>
        <v/>
      </c>
      <c r="AO39" s="177" t="str">
        <f t="shared" si="43"/>
        <v/>
      </c>
      <c r="AP39" s="177" t="str">
        <f t="shared" si="44"/>
        <v/>
      </c>
      <c r="AQ39" s="177" t="str">
        <f t="shared" si="45"/>
        <v/>
      </c>
      <c r="AR39" s="177" t="str">
        <f t="shared" si="46"/>
        <v/>
      </c>
      <c r="AS39" s="177" t="str">
        <f t="shared" si="47"/>
        <v/>
      </c>
      <c r="AT39" s="177" t="str">
        <f t="shared" si="48"/>
        <v/>
      </c>
      <c r="AU39" s="177" t="str">
        <f t="shared" si="49"/>
        <v/>
      </c>
      <c r="AV39" s="177" t="str">
        <f t="shared" si="50"/>
        <v/>
      </c>
      <c r="AW39" s="177" t="str">
        <f t="shared" si="51"/>
        <v/>
      </c>
      <c r="AX39" s="177" t="str">
        <f t="shared" si="52"/>
        <v/>
      </c>
      <c r="AY39" s="177" t="str">
        <f t="shared" si="53"/>
        <v/>
      </c>
      <c r="AZ39" s="177" t="str">
        <f t="shared" si="54"/>
        <v/>
      </c>
      <c r="BA39" s="177" t="str">
        <f t="shared" si="55"/>
        <v/>
      </c>
      <c r="BB39" s="177" t="str">
        <f t="shared" si="56"/>
        <v/>
      </c>
      <c r="BC39" s="177" t="str">
        <f t="shared" si="57"/>
        <v/>
      </c>
      <c r="BD39" s="177" t="str">
        <f t="shared" si="58"/>
        <v/>
      </c>
      <c r="BE39" s="177" t="str">
        <f t="shared" si="59"/>
        <v/>
      </c>
      <c r="BF39" s="177" t="str">
        <f t="shared" si="60"/>
        <v/>
      </c>
      <c r="BG39" s="177" t="str">
        <f t="shared" si="61"/>
        <v/>
      </c>
      <c r="BH39" s="177" t="str">
        <f t="shared" si="62"/>
        <v/>
      </c>
      <c r="BI39" s="177" t="str">
        <f t="shared" si="63"/>
        <v/>
      </c>
      <c r="BJ39" s="177" t="str">
        <f t="shared" si="64"/>
        <v/>
      </c>
      <c r="BK39" s="177" t="str">
        <f t="shared" si="65"/>
        <v/>
      </c>
      <c r="BL39" s="177" t="str">
        <f t="shared" si="66"/>
        <v/>
      </c>
      <c r="BM39" s="177" t="str">
        <f t="shared" si="67"/>
        <v/>
      </c>
      <c r="BN39" s="177" t="str">
        <f t="shared" si="68"/>
        <v/>
      </c>
      <c r="BO39" s="177" t="str">
        <f t="shared" si="69"/>
        <v/>
      </c>
      <c r="BP39" s="177" t="str">
        <f t="shared" si="70"/>
        <v/>
      </c>
      <c r="BQ39" s="177" t="str">
        <f t="shared" si="71"/>
        <v/>
      </c>
      <c r="BR39" s="177" t="str">
        <f t="shared" si="72"/>
        <v/>
      </c>
      <c r="BS39" s="177" t="str">
        <f t="shared" si="73"/>
        <v/>
      </c>
      <c r="BT39" s="177" t="str">
        <f t="shared" si="74"/>
        <v/>
      </c>
      <c r="BU39" s="177" t="str">
        <f t="shared" si="75"/>
        <v/>
      </c>
      <c r="BV39" s="177" t="str">
        <f t="shared" si="76"/>
        <v/>
      </c>
      <c r="BW39" s="177" t="str">
        <f t="shared" si="77"/>
        <v/>
      </c>
      <c r="BX39" s="177" t="str">
        <f t="shared" si="78"/>
        <v/>
      </c>
      <c r="BY39" s="177" t="str">
        <f t="shared" si="79"/>
        <v/>
      </c>
      <c r="BZ39" s="177" t="str">
        <f t="shared" si="80"/>
        <v/>
      </c>
      <c r="CA39" s="177" t="str">
        <f t="shared" si="81"/>
        <v/>
      </c>
      <c r="CB39" s="177" t="str">
        <f t="shared" si="82"/>
        <v/>
      </c>
      <c r="CC39" s="177" t="str">
        <f t="shared" si="83"/>
        <v/>
      </c>
      <c r="CD39" s="177" t="str">
        <f t="shared" si="84"/>
        <v/>
      </c>
      <c r="CE39" s="177" t="str">
        <f t="shared" si="85"/>
        <v/>
      </c>
      <c r="CF39" s="177" t="str">
        <f t="shared" si="86"/>
        <v/>
      </c>
      <c r="CG39" s="177" t="str">
        <f t="shared" si="87"/>
        <v/>
      </c>
      <c r="CH39" s="177" t="str">
        <f t="shared" si="88"/>
        <v/>
      </c>
      <c r="CI39" s="177" t="str">
        <f t="shared" si="89"/>
        <v/>
      </c>
      <c r="CJ39" s="177" t="str">
        <f t="shared" si="90"/>
        <v/>
      </c>
      <c r="CK39" s="177" t="str">
        <f t="shared" si="91"/>
        <v/>
      </c>
      <c r="CL39" s="177" t="str">
        <f t="shared" si="92"/>
        <v/>
      </c>
      <c r="CM39" s="177" t="str">
        <f t="shared" si="93"/>
        <v/>
      </c>
      <c r="CN39" s="177" t="str">
        <f t="shared" si="94"/>
        <v/>
      </c>
      <c r="CO39" s="177" t="str">
        <f t="shared" si="95"/>
        <v/>
      </c>
      <c r="CP39" s="177" t="str">
        <f t="shared" si="96"/>
        <v/>
      </c>
      <c r="CQ39" s="177" t="str">
        <f t="shared" si="97"/>
        <v/>
      </c>
      <c r="CR39" s="177" t="str">
        <f t="shared" si="98"/>
        <v/>
      </c>
      <c r="CS39" s="177" t="str">
        <f t="shared" si="99"/>
        <v/>
      </c>
      <c r="CT39" s="177" t="str">
        <f t="shared" si="100"/>
        <v/>
      </c>
      <c r="CU39" s="177" t="str">
        <f t="shared" si="101"/>
        <v/>
      </c>
      <c r="CV39" s="177" t="str">
        <f t="shared" si="32"/>
        <v/>
      </c>
      <c r="CW39" s="177" t="str">
        <f t="shared" si="102"/>
        <v/>
      </c>
      <c r="CX39" s="177" t="str">
        <f t="shared" si="103"/>
        <v/>
      </c>
      <c r="CY39" s="177" t="str">
        <f t="shared" si="104"/>
        <v/>
      </c>
      <c r="CZ39" s="177" t="str">
        <f t="shared" si="105"/>
        <v/>
      </c>
      <c r="DA39" s="177" t="str">
        <f t="shared" si="106"/>
        <v/>
      </c>
      <c r="DB39" s="177" t="str">
        <f t="shared" si="107"/>
        <v/>
      </c>
      <c r="DC39" s="177" t="str">
        <f t="shared" si="108"/>
        <v/>
      </c>
      <c r="DD39" s="177" t="str">
        <f t="shared" si="109"/>
        <v/>
      </c>
      <c r="DE39" s="177" t="str">
        <f t="shared" si="110"/>
        <v/>
      </c>
      <c r="DF39" s="177" t="str">
        <f t="shared" si="111"/>
        <v/>
      </c>
      <c r="DG39" s="177" t="str">
        <f t="shared" si="112"/>
        <v/>
      </c>
      <c r="DH39" s="177" t="str">
        <f t="shared" si="113"/>
        <v/>
      </c>
      <c r="DI39" s="177" t="str">
        <f t="shared" si="114"/>
        <v/>
      </c>
      <c r="DJ39" s="177" t="str">
        <f t="shared" si="115"/>
        <v/>
      </c>
      <c r="DK39" s="177" t="str">
        <f t="shared" si="116"/>
        <v/>
      </c>
      <c r="DL39" s="177" t="str">
        <f t="shared" si="117"/>
        <v/>
      </c>
      <c r="DM39" s="177" t="str">
        <f t="shared" si="118"/>
        <v/>
      </c>
      <c r="DN39" s="177" t="str">
        <f t="shared" si="119"/>
        <v/>
      </c>
      <c r="DO39" s="177" t="str">
        <f t="shared" si="120"/>
        <v/>
      </c>
      <c r="DP39" s="177" t="str">
        <f t="shared" si="121"/>
        <v/>
      </c>
      <c r="DQ39" s="177" t="str">
        <f t="shared" si="122"/>
        <v/>
      </c>
      <c r="DR39" s="177" t="str">
        <f t="shared" si="123"/>
        <v/>
      </c>
      <c r="DS39" s="177" t="str">
        <f t="shared" si="124"/>
        <v/>
      </c>
      <c r="DT39" s="177" t="str">
        <f t="shared" si="125"/>
        <v/>
      </c>
      <c r="DU39" s="177" t="str">
        <f t="shared" si="126"/>
        <v/>
      </c>
      <c r="DV39" s="177" t="str">
        <f t="shared" si="127"/>
        <v/>
      </c>
      <c r="DW39" s="177" t="str">
        <f t="shared" si="128"/>
        <v/>
      </c>
      <c r="DX39" s="177" t="str">
        <f t="shared" si="129"/>
        <v/>
      </c>
      <c r="DY39" s="177" t="str">
        <f t="shared" si="130"/>
        <v/>
      </c>
      <c r="DZ39" s="177" t="str">
        <f t="shared" si="131"/>
        <v/>
      </c>
      <c r="EA39" s="177" t="str">
        <f t="shared" si="132"/>
        <v/>
      </c>
      <c r="EB39" s="177" t="str">
        <f t="shared" si="133"/>
        <v/>
      </c>
      <c r="EC39" s="177" t="str">
        <f t="shared" si="134"/>
        <v/>
      </c>
      <c r="ED39" s="177" t="str">
        <f t="shared" si="135"/>
        <v/>
      </c>
      <c r="EE39" s="177" t="str">
        <f t="shared" si="136"/>
        <v/>
      </c>
      <c r="EF39" s="177" t="str">
        <f t="shared" si="137"/>
        <v/>
      </c>
      <c r="EG39" s="177" t="str">
        <f t="shared" si="138"/>
        <v/>
      </c>
      <c r="EH39" s="177" t="str">
        <f t="shared" si="139"/>
        <v/>
      </c>
      <c r="EI39" s="177" t="str">
        <f t="shared" si="140"/>
        <v/>
      </c>
      <c r="EJ39" s="177" t="str">
        <f t="shared" si="141"/>
        <v/>
      </c>
      <c r="EK39" s="177" t="str">
        <f t="shared" si="142"/>
        <v/>
      </c>
      <c r="EL39" s="177" t="str">
        <f t="shared" si="143"/>
        <v/>
      </c>
      <c r="EM39" s="177" t="str">
        <f t="shared" si="144"/>
        <v/>
      </c>
      <c r="EN39" s="177" t="str">
        <f t="shared" si="145"/>
        <v/>
      </c>
      <c r="EO39" s="177" t="str">
        <f t="shared" si="146"/>
        <v/>
      </c>
      <c r="EP39" s="177" t="str">
        <f t="shared" si="147"/>
        <v/>
      </c>
      <c r="EQ39" s="177" t="str">
        <f t="shared" si="148"/>
        <v/>
      </c>
      <c r="ER39" s="177" t="str">
        <f t="shared" si="149"/>
        <v/>
      </c>
      <c r="ES39" s="177" t="str">
        <f t="shared" si="150"/>
        <v/>
      </c>
      <c r="ET39" s="177" t="str">
        <f t="shared" si="151"/>
        <v/>
      </c>
      <c r="EU39" s="177" t="str">
        <f t="shared" si="152"/>
        <v/>
      </c>
      <c r="EV39" s="177" t="str">
        <f t="shared" si="153"/>
        <v/>
      </c>
      <c r="EW39" s="177" t="str">
        <f t="shared" si="154"/>
        <v/>
      </c>
      <c r="EX39" s="177" t="str">
        <f t="shared" si="155"/>
        <v/>
      </c>
      <c r="EY39" s="177" t="str">
        <f t="shared" si="156"/>
        <v/>
      </c>
      <c r="EZ39" s="177" t="str">
        <f t="shared" si="157"/>
        <v/>
      </c>
      <c r="FA39" s="177" t="str">
        <f t="shared" si="158"/>
        <v/>
      </c>
      <c r="FB39" s="177" t="str">
        <f t="shared" si="159"/>
        <v/>
      </c>
      <c r="FC39" s="177" t="str">
        <f t="shared" si="160"/>
        <v/>
      </c>
      <c r="FD39" s="177" t="str">
        <f t="shared" si="161"/>
        <v/>
      </c>
      <c r="FE39" s="177" t="str">
        <f t="shared" si="162"/>
        <v/>
      </c>
      <c r="FF39" s="177" t="str">
        <f t="shared" si="163"/>
        <v/>
      </c>
      <c r="FG39" s="177" t="str">
        <f t="shared" si="164"/>
        <v/>
      </c>
      <c r="FH39" s="177" t="str">
        <f t="shared" si="33"/>
        <v/>
      </c>
      <c r="FI39" s="177" t="str">
        <f t="shared" si="165"/>
        <v/>
      </c>
      <c r="FJ39" s="177" t="str">
        <f t="shared" si="166"/>
        <v/>
      </c>
      <c r="FK39" s="177" t="str">
        <f t="shared" si="167"/>
        <v/>
      </c>
      <c r="FL39" s="177" t="str">
        <f t="shared" si="168"/>
        <v/>
      </c>
      <c r="FM39" s="177" t="str">
        <f t="shared" si="169"/>
        <v/>
      </c>
      <c r="FN39" s="177" t="str">
        <f t="shared" si="170"/>
        <v/>
      </c>
      <c r="FO39" s="177" t="str">
        <f t="shared" si="171"/>
        <v/>
      </c>
      <c r="FP39" s="177" t="str">
        <f t="shared" si="172"/>
        <v/>
      </c>
      <c r="FQ39" s="177" t="str">
        <f t="shared" si="173"/>
        <v/>
      </c>
      <c r="FR39" s="177" t="str">
        <f t="shared" si="174"/>
        <v/>
      </c>
      <c r="FS39" s="177" t="str">
        <f t="shared" si="175"/>
        <v/>
      </c>
      <c r="FT39" s="177" t="str">
        <f t="shared" si="176"/>
        <v/>
      </c>
      <c r="FU39" s="177" t="str">
        <f t="shared" si="177"/>
        <v/>
      </c>
      <c r="FV39" s="177" t="str">
        <f t="shared" si="178"/>
        <v/>
      </c>
      <c r="FW39" s="177" t="str">
        <f t="shared" si="179"/>
        <v/>
      </c>
      <c r="FX39" s="177" t="str">
        <f t="shared" si="180"/>
        <v/>
      </c>
      <c r="FY39" s="177" t="str">
        <f t="shared" si="181"/>
        <v/>
      </c>
      <c r="FZ39" s="177" t="str">
        <f t="shared" si="182"/>
        <v/>
      </c>
      <c r="GA39" s="177" t="str">
        <f t="shared" si="183"/>
        <v/>
      </c>
      <c r="GB39" s="177" t="str">
        <f t="shared" si="184"/>
        <v/>
      </c>
      <c r="GC39" s="177" t="str">
        <f t="shared" si="185"/>
        <v/>
      </c>
      <c r="GD39" s="177" t="str">
        <f t="shared" si="186"/>
        <v/>
      </c>
      <c r="GE39" s="177" t="str">
        <f t="shared" si="187"/>
        <v/>
      </c>
      <c r="GF39" s="177" t="str">
        <f t="shared" si="188"/>
        <v/>
      </c>
      <c r="GG39" s="177" t="str">
        <f t="shared" si="189"/>
        <v/>
      </c>
      <c r="GH39" s="177" t="str">
        <f t="shared" si="190"/>
        <v/>
      </c>
      <c r="GI39" s="177" t="str">
        <f t="shared" si="191"/>
        <v/>
      </c>
      <c r="GJ39" s="177" t="str">
        <f t="shared" si="192"/>
        <v/>
      </c>
      <c r="GK39" s="177" t="str">
        <f t="shared" si="193"/>
        <v/>
      </c>
      <c r="GL39" s="177" t="str">
        <f t="shared" si="194"/>
        <v/>
      </c>
      <c r="GM39" s="177" t="str">
        <f t="shared" si="195"/>
        <v/>
      </c>
      <c r="GN39" s="177" t="str">
        <f t="shared" si="196"/>
        <v/>
      </c>
      <c r="GO39" s="177" t="str">
        <f t="shared" si="197"/>
        <v/>
      </c>
      <c r="GP39" s="177" t="str">
        <f t="shared" si="198"/>
        <v/>
      </c>
      <c r="GQ39" s="177" t="str">
        <f t="shared" si="199"/>
        <v/>
      </c>
      <c r="GR39" s="177" t="str">
        <f t="shared" si="200"/>
        <v/>
      </c>
      <c r="GS39" s="177" t="str">
        <f t="shared" si="201"/>
        <v/>
      </c>
      <c r="GT39" s="177" t="str">
        <f t="shared" si="202"/>
        <v/>
      </c>
      <c r="GU39" s="177" t="str">
        <f t="shared" si="203"/>
        <v/>
      </c>
      <c r="GV39" s="177" t="str">
        <f t="shared" si="204"/>
        <v/>
      </c>
      <c r="GW39" s="177" t="str">
        <f t="shared" si="205"/>
        <v/>
      </c>
      <c r="GX39" s="177" t="str">
        <f t="shared" si="206"/>
        <v/>
      </c>
      <c r="GY39" s="177" t="str">
        <f t="shared" si="207"/>
        <v/>
      </c>
      <c r="GZ39" s="177" t="str">
        <f t="shared" si="208"/>
        <v/>
      </c>
      <c r="HA39" s="177" t="str">
        <f t="shared" si="209"/>
        <v/>
      </c>
      <c r="HB39" s="177" t="str">
        <f t="shared" si="210"/>
        <v/>
      </c>
      <c r="HC39" s="177" t="str">
        <f t="shared" si="211"/>
        <v/>
      </c>
      <c r="HD39" s="177" t="str">
        <f t="shared" si="212"/>
        <v/>
      </c>
      <c r="HE39" s="177" t="str">
        <f t="shared" si="213"/>
        <v/>
      </c>
      <c r="HF39" s="177" t="str">
        <f t="shared" si="214"/>
        <v/>
      </c>
      <c r="HG39" s="177" t="str">
        <f t="shared" si="215"/>
        <v/>
      </c>
      <c r="HH39" s="177" t="str">
        <f t="shared" si="216"/>
        <v/>
      </c>
      <c r="HI39" s="177" t="str">
        <f t="shared" si="217"/>
        <v/>
      </c>
      <c r="HJ39" s="177" t="str">
        <f t="shared" si="218"/>
        <v/>
      </c>
      <c r="HK39" s="177" t="str">
        <f t="shared" si="219"/>
        <v/>
      </c>
      <c r="HL39" s="177" t="str">
        <f t="shared" si="220"/>
        <v/>
      </c>
      <c r="HM39" s="177" t="str">
        <f t="shared" si="221"/>
        <v/>
      </c>
      <c r="HN39" s="177" t="str">
        <f t="shared" si="222"/>
        <v/>
      </c>
      <c r="HO39" s="177" t="str">
        <f t="shared" si="223"/>
        <v/>
      </c>
      <c r="HP39" s="177" t="str">
        <f t="shared" si="224"/>
        <v/>
      </c>
      <c r="HQ39" s="177" t="str">
        <f t="shared" si="225"/>
        <v/>
      </c>
      <c r="HR39" s="177" t="str">
        <f t="shared" si="226"/>
        <v/>
      </c>
      <c r="HS39" s="177" t="str">
        <f t="shared" si="227"/>
        <v/>
      </c>
      <c r="HT39" s="177" t="str">
        <f t="shared" si="34"/>
        <v/>
      </c>
      <c r="HU39" s="177" t="str">
        <f t="shared" si="255"/>
        <v/>
      </c>
      <c r="HV39" s="177" t="str">
        <f t="shared" si="256"/>
        <v/>
      </c>
      <c r="HW39" s="177" t="str">
        <f t="shared" si="257"/>
        <v/>
      </c>
      <c r="HX39" s="177" t="str">
        <f t="shared" si="258"/>
        <v/>
      </c>
      <c r="HY39" s="177" t="str">
        <f t="shared" si="259"/>
        <v/>
      </c>
      <c r="HZ39" s="177" t="str">
        <f t="shared" si="260"/>
        <v/>
      </c>
      <c r="IA39" s="192" t="str">
        <f t="shared" si="29"/>
        <v/>
      </c>
      <c r="IB39" s="193" t="e">
        <f t="shared" si="296"/>
        <v>#N/A</v>
      </c>
      <c r="IC39" s="193" t="e">
        <f t="shared" si="277"/>
        <v>#N/A</v>
      </c>
      <c r="ID39" s="193" t="e">
        <f t="shared" si="277"/>
        <v>#N/A</v>
      </c>
      <c r="IE39" s="193" t="e">
        <f t="shared" si="277"/>
        <v>#N/A</v>
      </c>
      <c r="IF39" s="193" t="e">
        <f t="shared" si="290"/>
        <v>#N/A</v>
      </c>
      <c r="IG39" s="193" t="e">
        <f t="shared" si="290"/>
        <v>#N/A</v>
      </c>
      <c r="IH39" s="193" t="e">
        <f t="shared" si="290"/>
        <v>#N/A</v>
      </c>
      <c r="II39" s="193" t="e">
        <f t="shared" si="290"/>
        <v>#N/A</v>
      </c>
      <c r="IJ39" s="193" t="e">
        <f t="shared" si="290"/>
        <v>#N/A</v>
      </c>
      <c r="IK39" s="193" t="e">
        <f t="shared" si="290"/>
        <v>#N/A</v>
      </c>
      <c r="IL39" s="193" t="e">
        <f t="shared" si="290"/>
        <v>#N/A</v>
      </c>
      <c r="IM39" s="193" t="e">
        <f t="shared" si="290"/>
        <v>#N/A</v>
      </c>
      <c r="IN39" s="193" t="e">
        <f t="shared" si="290"/>
        <v>#N/A</v>
      </c>
      <c r="IO39" s="193" t="e">
        <f t="shared" si="290"/>
        <v>#N/A</v>
      </c>
      <c r="IP39" s="193" t="e">
        <f t="shared" si="290"/>
        <v>#N/A</v>
      </c>
      <c r="IQ39" s="193" t="e">
        <f t="shared" si="290"/>
        <v>#N/A</v>
      </c>
      <c r="IR39" s="193" t="e">
        <f t="shared" si="290"/>
        <v>#N/A</v>
      </c>
      <c r="IS39" s="193" t="e">
        <f t="shared" si="290"/>
        <v>#N/A</v>
      </c>
      <c r="IT39" s="193" t="e">
        <f t="shared" si="290"/>
        <v>#N/A</v>
      </c>
      <c r="IU39" s="193" t="e">
        <f t="shared" si="285"/>
        <v>#N/A</v>
      </c>
      <c r="IV39" s="193" t="e">
        <f t="shared" si="285"/>
        <v>#N/A</v>
      </c>
      <c r="IW39" s="193" t="e">
        <f t="shared" si="285"/>
        <v>#N/A</v>
      </c>
      <c r="IX39" s="193" t="e">
        <f t="shared" si="285"/>
        <v>#N/A</v>
      </c>
      <c r="IY39" s="193" t="e">
        <f t="shared" si="285"/>
        <v>#N/A</v>
      </c>
      <c r="IZ39" s="193" t="e">
        <f t="shared" si="285"/>
        <v>#N/A</v>
      </c>
      <c r="JA39" s="193" t="e">
        <f t="shared" si="285"/>
        <v>#N/A</v>
      </c>
      <c r="JB39" s="193" t="e">
        <f t="shared" si="285"/>
        <v>#N/A</v>
      </c>
      <c r="JC39" s="193" t="e">
        <f t="shared" si="285"/>
        <v>#N/A</v>
      </c>
      <c r="JD39" s="193" t="e">
        <f t="shared" si="285"/>
        <v>#N/A</v>
      </c>
      <c r="JE39" s="193" t="e">
        <f t="shared" si="285"/>
        <v>#N/A</v>
      </c>
      <c r="JF39" s="193" t="e">
        <f t="shared" si="285"/>
        <v>#N/A</v>
      </c>
      <c r="JG39" s="193" t="e">
        <f t="shared" si="285"/>
        <v>#N/A</v>
      </c>
      <c r="JH39" s="193" t="e">
        <f t="shared" si="285"/>
        <v>#N/A</v>
      </c>
      <c r="JI39" s="193" t="e">
        <f t="shared" si="285"/>
        <v>#N/A</v>
      </c>
      <c r="JJ39" s="193" t="e">
        <f t="shared" si="281"/>
        <v>#N/A</v>
      </c>
      <c r="JK39" s="193" t="e">
        <f t="shared" si="281"/>
        <v>#N/A</v>
      </c>
      <c r="JL39" s="193" t="e">
        <f t="shared" si="281"/>
        <v>#N/A</v>
      </c>
      <c r="JM39" s="193" t="e">
        <f t="shared" si="281"/>
        <v>#N/A</v>
      </c>
      <c r="JN39" s="193" t="e">
        <f t="shared" si="281"/>
        <v>#N/A</v>
      </c>
      <c r="JO39" s="193" t="e">
        <f t="shared" si="281"/>
        <v>#N/A</v>
      </c>
      <c r="JP39" s="193" t="e">
        <f t="shared" si="281"/>
        <v>#N/A</v>
      </c>
      <c r="JQ39" s="193" t="e">
        <f t="shared" si="281"/>
        <v>#N/A</v>
      </c>
      <c r="JR39" s="193" t="e">
        <f t="shared" si="281"/>
        <v>#N/A</v>
      </c>
      <c r="JS39" s="193" t="e">
        <f t="shared" si="281"/>
        <v>#N/A</v>
      </c>
      <c r="JT39" s="193" t="e">
        <f t="shared" si="281"/>
        <v>#N/A</v>
      </c>
      <c r="JU39" s="193" t="e">
        <f t="shared" si="281"/>
        <v>#N/A</v>
      </c>
      <c r="JV39" s="193" t="e">
        <f t="shared" si="281"/>
        <v>#N/A</v>
      </c>
      <c r="JW39" s="193" t="e">
        <f t="shared" si="281"/>
        <v>#N/A</v>
      </c>
      <c r="JX39" s="193" t="e">
        <f t="shared" si="281"/>
        <v>#N/A</v>
      </c>
      <c r="JY39" s="193" t="e">
        <f t="shared" si="299"/>
        <v>#N/A</v>
      </c>
      <c r="JZ39" s="193" t="e">
        <f t="shared" si="299"/>
        <v>#N/A</v>
      </c>
      <c r="KA39" s="193" t="e">
        <f t="shared" si="299"/>
        <v>#N/A</v>
      </c>
      <c r="KB39" s="193" t="e">
        <f t="shared" si="299"/>
        <v>#N/A</v>
      </c>
      <c r="KC39" s="193" t="e">
        <f t="shared" si="299"/>
        <v>#N/A</v>
      </c>
      <c r="KD39" s="193" t="e">
        <f t="shared" si="299"/>
        <v>#N/A</v>
      </c>
      <c r="KE39" s="193" t="e">
        <f t="shared" si="299"/>
        <v>#N/A</v>
      </c>
      <c r="KF39" s="193" t="e">
        <f t="shared" si="299"/>
        <v>#N/A</v>
      </c>
      <c r="KG39" s="193" t="e">
        <f t="shared" si="299"/>
        <v>#N/A</v>
      </c>
      <c r="KH39" s="193" t="e">
        <f t="shared" si="299"/>
        <v>#N/A</v>
      </c>
      <c r="KI39" s="193" t="e">
        <f t="shared" si="299"/>
        <v>#N/A</v>
      </c>
      <c r="KJ39" s="193" t="e">
        <f t="shared" si="299"/>
        <v>#N/A</v>
      </c>
      <c r="KK39" s="193" t="e">
        <f t="shared" si="299"/>
        <v>#N/A</v>
      </c>
      <c r="KL39" s="193" t="e">
        <f t="shared" si="299"/>
        <v>#N/A</v>
      </c>
      <c r="KM39" s="193" t="e">
        <f t="shared" si="299"/>
        <v>#N/A</v>
      </c>
      <c r="KN39" s="193" t="e">
        <f t="shared" si="35"/>
        <v>#N/A</v>
      </c>
      <c r="KO39" s="193" t="e">
        <f t="shared" si="278"/>
        <v>#N/A</v>
      </c>
      <c r="KP39" s="193" t="e">
        <f t="shared" si="278"/>
        <v>#N/A</v>
      </c>
      <c r="KQ39" s="193" t="e">
        <f t="shared" si="278"/>
        <v>#N/A</v>
      </c>
      <c r="KR39" s="193" t="e">
        <f t="shared" si="291"/>
        <v>#N/A</v>
      </c>
      <c r="KS39" s="193" t="e">
        <f t="shared" si="291"/>
        <v>#N/A</v>
      </c>
      <c r="KT39" s="193" t="e">
        <f t="shared" si="291"/>
        <v>#N/A</v>
      </c>
      <c r="KU39" s="193" t="e">
        <f t="shared" si="291"/>
        <v>#N/A</v>
      </c>
      <c r="KV39" s="193" t="e">
        <f t="shared" si="291"/>
        <v>#N/A</v>
      </c>
      <c r="KW39" s="193" t="e">
        <f t="shared" si="291"/>
        <v>#N/A</v>
      </c>
      <c r="KX39" s="193" t="e">
        <f t="shared" si="291"/>
        <v>#N/A</v>
      </c>
      <c r="KY39" s="193" t="e">
        <f t="shared" si="291"/>
        <v>#N/A</v>
      </c>
      <c r="KZ39" s="193" t="e">
        <f t="shared" si="291"/>
        <v>#N/A</v>
      </c>
      <c r="LA39" s="193" t="e">
        <f t="shared" si="291"/>
        <v>#N/A</v>
      </c>
      <c r="LB39" s="193" t="e">
        <f t="shared" si="291"/>
        <v>#N/A</v>
      </c>
      <c r="LC39" s="193" t="e">
        <f t="shared" si="291"/>
        <v>#N/A</v>
      </c>
      <c r="LD39" s="193" t="e">
        <f t="shared" si="291"/>
        <v>#N/A</v>
      </c>
      <c r="LE39" s="193" t="e">
        <f t="shared" si="291"/>
        <v>#N/A</v>
      </c>
      <c r="LF39" s="193" t="e">
        <f t="shared" si="291"/>
        <v>#N/A</v>
      </c>
      <c r="LG39" s="193" t="e">
        <f t="shared" si="286"/>
        <v>#N/A</v>
      </c>
      <c r="LH39" s="193" t="e">
        <f t="shared" si="286"/>
        <v>#N/A</v>
      </c>
      <c r="LI39" s="193" t="e">
        <f t="shared" si="286"/>
        <v>#N/A</v>
      </c>
      <c r="LJ39" s="193" t="e">
        <f t="shared" si="286"/>
        <v>#N/A</v>
      </c>
      <c r="LK39" s="193" t="e">
        <f t="shared" si="286"/>
        <v>#N/A</v>
      </c>
      <c r="LL39" s="193" t="e">
        <f t="shared" si="286"/>
        <v>#N/A</v>
      </c>
      <c r="LM39" s="193" t="e">
        <f t="shared" si="286"/>
        <v>#N/A</v>
      </c>
      <c r="LN39" s="193" t="e">
        <f t="shared" si="286"/>
        <v>#N/A</v>
      </c>
      <c r="LO39" s="193" t="e">
        <f t="shared" si="286"/>
        <v>#N/A</v>
      </c>
      <c r="LP39" s="193" t="e">
        <f t="shared" si="286"/>
        <v>#N/A</v>
      </c>
      <c r="LQ39" s="193" t="e">
        <f t="shared" si="286"/>
        <v>#N/A</v>
      </c>
      <c r="LR39" s="193" t="e">
        <f t="shared" si="286"/>
        <v>#N/A</v>
      </c>
      <c r="LS39" s="193" t="e">
        <f t="shared" si="286"/>
        <v>#N/A</v>
      </c>
      <c r="LT39" s="193" t="e">
        <f t="shared" si="286"/>
        <v>#N/A</v>
      </c>
      <c r="LU39" s="193" t="e">
        <f t="shared" si="286"/>
        <v>#N/A</v>
      </c>
      <c r="LV39" s="193" t="e">
        <f t="shared" si="282"/>
        <v>#N/A</v>
      </c>
      <c r="LW39" s="193" t="e">
        <f t="shared" si="282"/>
        <v>#N/A</v>
      </c>
      <c r="LX39" s="193" t="e">
        <f t="shared" si="282"/>
        <v>#N/A</v>
      </c>
      <c r="LY39" s="193" t="e">
        <f t="shared" si="282"/>
        <v>#N/A</v>
      </c>
      <c r="LZ39" s="193" t="e">
        <f t="shared" si="282"/>
        <v>#N/A</v>
      </c>
      <c r="MA39" s="193" t="e">
        <f t="shared" si="282"/>
        <v>#N/A</v>
      </c>
      <c r="MB39" s="193" t="e">
        <f t="shared" si="282"/>
        <v>#N/A</v>
      </c>
      <c r="MC39" s="193" t="e">
        <f t="shared" si="282"/>
        <v>#N/A</v>
      </c>
      <c r="MD39" s="193" t="e">
        <f t="shared" si="282"/>
        <v>#N/A</v>
      </c>
      <c r="ME39" s="193" t="e">
        <f t="shared" si="282"/>
        <v>#N/A</v>
      </c>
      <c r="MF39" s="193" t="e">
        <f t="shared" si="282"/>
        <v>#N/A</v>
      </c>
      <c r="MG39" s="193" t="e">
        <f t="shared" si="282"/>
        <v>#N/A</v>
      </c>
      <c r="MH39" s="193" t="e">
        <f t="shared" si="282"/>
        <v>#N/A</v>
      </c>
      <c r="MI39" s="193" t="e">
        <f t="shared" si="282"/>
        <v>#N/A</v>
      </c>
      <c r="MJ39" s="193" t="e">
        <f t="shared" si="282"/>
        <v>#N/A</v>
      </c>
      <c r="MK39" s="193" t="e">
        <f t="shared" si="300"/>
        <v>#N/A</v>
      </c>
      <c r="ML39" s="193" t="e">
        <f t="shared" si="300"/>
        <v>#N/A</v>
      </c>
      <c r="MM39" s="193" t="e">
        <f t="shared" si="300"/>
        <v>#N/A</v>
      </c>
      <c r="MN39" s="193" t="e">
        <f t="shared" si="300"/>
        <v>#N/A</v>
      </c>
      <c r="MO39" s="193" t="e">
        <f t="shared" si="300"/>
        <v>#N/A</v>
      </c>
      <c r="MP39" s="193" t="e">
        <f t="shared" si="300"/>
        <v>#N/A</v>
      </c>
      <c r="MQ39" s="193" t="e">
        <f t="shared" si="300"/>
        <v>#N/A</v>
      </c>
      <c r="MR39" s="193" t="e">
        <f t="shared" si="300"/>
        <v>#N/A</v>
      </c>
      <c r="MS39" s="193" t="e">
        <f t="shared" si="300"/>
        <v>#N/A</v>
      </c>
      <c r="MT39" s="193" t="e">
        <f t="shared" si="300"/>
        <v>#N/A</v>
      </c>
      <c r="MU39" s="193" t="e">
        <f t="shared" si="300"/>
        <v>#N/A</v>
      </c>
      <c r="MV39" s="193" t="e">
        <f t="shared" si="300"/>
        <v>#N/A</v>
      </c>
      <c r="MW39" s="193" t="e">
        <f t="shared" si="300"/>
        <v>#N/A</v>
      </c>
      <c r="MX39" s="193" t="e">
        <f t="shared" si="300"/>
        <v>#N/A</v>
      </c>
      <c r="MY39" s="193" t="e">
        <f t="shared" si="300"/>
        <v>#N/A</v>
      </c>
      <c r="MZ39" s="193" t="e">
        <f t="shared" si="36"/>
        <v>#N/A</v>
      </c>
      <c r="NA39" s="193" t="e">
        <f t="shared" si="279"/>
        <v>#N/A</v>
      </c>
      <c r="NB39" s="193" t="e">
        <f t="shared" si="279"/>
        <v>#N/A</v>
      </c>
      <c r="NC39" s="193" t="e">
        <f t="shared" si="279"/>
        <v>#N/A</v>
      </c>
      <c r="ND39" s="193" t="e">
        <f t="shared" si="292"/>
        <v>#N/A</v>
      </c>
      <c r="NE39" s="193" t="e">
        <f t="shared" si="292"/>
        <v>#N/A</v>
      </c>
      <c r="NF39" s="193" t="e">
        <f t="shared" si="292"/>
        <v>#N/A</v>
      </c>
      <c r="NG39" s="193" t="e">
        <f t="shared" si="292"/>
        <v>#N/A</v>
      </c>
      <c r="NH39" s="193" t="e">
        <f t="shared" si="292"/>
        <v>#N/A</v>
      </c>
      <c r="NI39" s="193" t="e">
        <f t="shared" si="292"/>
        <v>#N/A</v>
      </c>
      <c r="NJ39" s="193" t="e">
        <f t="shared" si="292"/>
        <v>#N/A</v>
      </c>
      <c r="NK39" s="193" t="e">
        <f t="shared" si="292"/>
        <v>#N/A</v>
      </c>
      <c r="NL39" s="193" t="e">
        <f t="shared" si="292"/>
        <v>#N/A</v>
      </c>
      <c r="NM39" s="193" t="e">
        <f t="shared" si="292"/>
        <v>#N/A</v>
      </c>
      <c r="NN39" s="193" t="e">
        <f t="shared" si="292"/>
        <v>#N/A</v>
      </c>
      <c r="NO39" s="193" t="e">
        <f t="shared" si="292"/>
        <v>#N/A</v>
      </c>
      <c r="NP39" s="193" t="e">
        <f t="shared" si="292"/>
        <v>#N/A</v>
      </c>
      <c r="NQ39" s="193" t="e">
        <f t="shared" si="292"/>
        <v>#N/A</v>
      </c>
      <c r="NR39" s="193" t="e">
        <f t="shared" si="292"/>
        <v>#N/A</v>
      </c>
      <c r="NS39" s="193" t="e">
        <f t="shared" si="287"/>
        <v>#N/A</v>
      </c>
      <c r="NT39" s="193" t="e">
        <f t="shared" si="287"/>
        <v>#N/A</v>
      </c>
      <c r="NU39" s="193" t="e">
        <f t="shared" si="287"/>
        <v>#N/A</v>
      </c>
      <c r="NV39" s="193" t="e">
        <f t="shared" si="287"/>
        <v>#N/A</v>
      </c>
      <c r="NW39" s="193" t="e">
        <f t="shared" si="287"/>
        <v>#N/A</v>
      </c>
      <c r="NX39" s="193" t="e">
        <f t="shared" si="287"/>
        <v>#N/A</v>
      </c>
      <c r="NY39" s="193" t="e">
        <f t="shared" si="287"/>
        <v>#N/A</v>
      </c>
      <c r="NZ39" s="193" t="e">
        <f t="shared" si="287"/>
        <v>#N/A</v>
      </c>
      <c r="OA39" s="193" t="e">
        <f t="shared" si="287"/>
        <v>#N/A</v>
      </c>
      <c r="OB39" s="193" t="e">
        <f t="shared" si="287"/>
        <v>#N/A</v>
      </c>
      <c r="OC39" s="193" t="e">
        <f t="shared" si="287"/>
        <v>#N/A</v>
      </c>
      <c r="OD39" s="193" t="e">
        <f t="shared" si="287"/>
        <v>#N/A</v>
      </c>
      <c r="OE39" s="193" t="e">
        <f t="shared" si="287"/>
        <v>#N/A</v>
      </c>
      <c r="OF39" s="193" t="e">
        <f t="shared" si="287"/>
        <v>#N/A</v>
      </c>
      <c r="OG39" s="193" t="e">
        <f t="shared" si="287"/>
        <v>#N/A</v>
      </c>
      <c r="OH39" s="193" t="e">
        <f t="shared" si="283"/>
        <v>#N/A</v>
      </c>
      <c r="OI39" s="193" t="e">
        <f t="shared" si="283"/>
        <v>#N/A</v>
      </c>
      <c r="OJ39" s="193" t="e">
        <f t="shared" si="283"/>
        <v>#N/A</v>
      </c>
      <c r="OK39" s="193" t="e">
        <f t="shared" si="283"/>
        <v>#N/A</v>
      </c>
      <c r="OL39" s="193" t="e">
        <f t="shared" si="283"/>
        <v>#N/A</v>
      </c>
      <c r="OM39" s="193" t="e">
        <f t="shared" si="283"/>
        <v>#N/A</v>
      </c>
      <c r="ON39" s="193" t="e">
        <f t="shared" si="283"/>
        <v>#N/A</v>
      </c>
      <c r="OO39" s="193" t="e">
        <f t="shared" si="283"/>
        <v>#N/A</v>
      </c>
      <c r="OP39" s="193" t="e">
        <f t="shared" si="283"/>
        <v>#N/A</v>
      </c>
      <c r="OQ39" s="193" t="e">
        <f t="shared" si="283"/>
        <v>#N/A</v>
      </c>
      <c r="OR39" s="193" t="e">
        <f t="shared" si="283"/>
        <v>#N/A</v>
      </c>
      <c r="OS39" s="193" t="e">
        <f t="shared" si="283"/>
        <v>#N/A</v>
      </c>
      <c r="OT39" s="193" t="e">
        <f t="shared" si="283"/>
        <v>#N/A</v>
      </c>
      <c r="OU39" s="193" t="e">
        <f t="shared" si="283"/>
        <v>#N/A</v>
      </c>
      <c r="OV39" s="193" t="e">
        <f t="shared" si="283"/>
        <v>#N/A</v>
      </c>
      <c r="OW39" s="193" t="e">
        <f t="shared" si="301"/>
        <v>#N/A</v>
      </c>
      <c r="OX39" s="193" t="e">
        <f t="shared" si="301"/>
        <v>#N/A</v>
      </c>
      <c r="OY39" s="193" t="e">
        <f t="shared" si="301"/>
        <v>#N/A</v>
      </c>
      <c r="OZ39" s="193" t="e">
        <f t="shared" si="301"/>
        <v>#N/A</v>
      </c>
      <c r="PA39" s="193" t="e">
        <f t="shared" si="301"/>
        <v>#N/A</v>
      </c>
      <c r="PB39" s="193" t="e">
        <f t="shared" si="301"/>
        <v>#N/A</v>
      </c>
      <c r="PC39" s="193" t="e">
        <f t="shared" si="301"/>
        <v>#N/A</v>
      </c>
      <c r="PD39" s="193" t="e">
        <f t="shared" si="301"/>
        <v>#N/A</v>
      </c>
      <c r="PE39" s="193" t="e">
        <f t="shared" si="301"/>
        <v>#N/A</v>
      </c>
      <c r="PF39" s="193" t="e">
        <f t="shared" si="301"/>
        <v>#N/A</v>
      </c>
      <c r="PG39" s="193" t="e">
        <f t="shared" si="301"/>
        <v>#N/A</v>
      </c>
      <c r="PH39" s="193" t="e">
        <f t="shared" si="301"/>
        <v>#N/A</v>
      </c>
      <c r="PI39" s="193" t="e">
        <f t="shared" si="301"/>
        <v>#N/A</v>
      </c>
      <c r="PJ39" s="193" t="e">
        <f t="shared" si="301"/>
        <v>#N/A</v>
      </c>
      <c r="PK39" s="193" t="e">
        <f t="shared" si="301"/>
        <v>#N/A</v>
      </c>
      <c r="PL39" s="193" t="e">
        <f t="shared" si="37"/>
        <v>#N/A</v>
      </c>
      <c r="PM39" s="193" t="e">
        <f t="shared" si="297"/>
        <v>#N/A</v>
      </c>
      <c r="PN39" s="193" t="e">
        <f t="shared" si="297"/>
        <v>#N/A</v>
      </c>
      <c r="PO39" s="193" t="e">
        <f t="shared" si="297"/>
        <v>#N/A</v>
      </c>
      <c r="PP39" s="193" t="e">
        <f t="shared" si="297"/>
        <v>#N/A</v>
      </c>
      <c r="PQ39" s="193" t="e">
        <f t="shared" si="297"/>
        <v>#N/A</v>
      </c>
      <c r="PR39" s="193" t="e">
        <f t="shared" si="297"/>
        <v>#N/A</v>
      </c>
      <c r="PS39" s="193" t="e">
        <f t="shared" si="297"/>
        <v>#N/A</v>
      </c>
      <c r="PT39" s="193" t="e">
        <f t="shared" si="297"/>
        <v>#N/A</v>
      </c>
    </row>
    <row r="40" spans="1:436" hidden="1" x14ac:dyDescent="0.45">
      <c r="A40" s="20">
        <v>37</v>
      </c>
      <c r="B40" s="101" t="str">
        <f t="shared" si="15"/>
        <v/>
      </c>
      <c r="C40" s="115"/>
      <c r="D40" s="101" t="str">
        <f t="shared" si="16"/>
        <v/>
      </c>
      <c r="E40" s="110" t="str">
        <f t="shared" si="17"/>
        <v/>
      </c>
      <c r="F40" s="21" t="str">
        <f t="shared" si="18"/>
        <v/>
      </c>
      <c r="G40" s="22" t="str">
        <f t="shared" si="19"/>
        <v/>
      </c>
      <c r="H40" s="23" t="str">
        <f>IF(F40="","",IF(OR($F40&lt;Skew!$B$3,$F40=Skew!$B$3),IF($F40&gt;Skew!$C$3,Skew!$A$3,IF($F40&gt;Skew!$C$4,Skew!$A$4,IF($F40&gt;Skew!$C$5,Skew!$A$5,IF($F40&gt;Skew!$C$6,Skew!$A$6,IF($F40&gt;Skew!$C$7,Skew!$A$7,IF($F40&gt;Skew!$C$8,Skew!$A$8,IF($F40&gt;Skew!$C$9,Skew!$A$9,IF($F40&gt;Skew!$C$10,Skew!$A$10,IF($F40&gt;Skew!$C$11,Skew!$A$11,IF($F40&gt;Skew!$C$12,Skew!$A$12,IF($F40&gt;Skew!$C$13,Skew!$A$13,IF($F40&gt;Skew!$C$14,Skew!$A$14,IF($F40&gt;Skew!$C$15,Skew!$A$15,IF($F40&gt;Skew!$C$16,Skew!$A$16,Skew!$A$17)
)))))))))))))))</f>
        <v/>
      </c>
      <c r="I40" s="22" t="str">
        <f>IF(F40="","",MATCH(H40,Skew!$A$3:$A$17,0))</f>
        <v/>
      </c>
      <c r="J40" s="22" t="str">
        <f t="shared" si="20"/>
        <v/>
      </c>
      <c r="K40" s="24"/>
      <c r="L40" s="22" t="str">
        <f>IF(OR(F40="",K40=""),"",MATCH(K40,Confidence!$A$3:$A$12,0))</f>
        <v/>
      </c>
      <c r="M40" s="25" t="str">
        <f t="shared" si="21"/>
        <v/>
      </c>
      <c r="N40" s="25" t="str">
        <f t="shared" si="22"/>
        <v/>
      </c>
      <c r="O40" s="22"/>
      <c r="P40" s="102" t="str">
        <f t="shared" si="23"/>
        <v/>
      </c>
      <c r="Q40" s="102" t="str">
        <f t="shared" si="24"/>
        <v/>
      </c>
      <c r="R40" s="37" t="str">
        <f t="shared" si="25"/>
        <v/>
      </c>
      <c r="S40" s="115"/>
      <c r="T40" s="204" t="str">
        <f>IF(AND(B40&gt;0,C40&gt;0,D40&gt;0,M40&gt;0,N40&gt;0,S40&gt;0,NOT(K40="")),ABS(VLOOKUP($S$1,VLookups!$A$30:$B$31,2,FALSE)-_xlfn.BETA.DIST(S40,IF(G40="L",N40,M40),IF(G40="L",M40,N40),TRUE,B40,D40)),"")</f>
        <v/>
      </c>
      <c r="U40" s="112" t="str">
        <f>IF(OR($M40="",$N40=""),"",_xlfn.BETA.INV(ABS(VLOOKUP($S$1,VLookups!$A$30:$B$31,2,FALSE)-U$3),IF($G40="L",$N40,$M40),IF($G40="L",$M40,$N40),$B40,$D40))</f>
        <v/>
      </c>
      <c r="V40" s="113" t="str">
        <f>IF(OR($M40="",$N40=""),"",_xlfn.BETA.INV(ABS(VLOOKUP($S$1,VLookups!$A$30:$B$31,2,FALSE)-V$3),IF($G40="L",$N40,$M40),IF($G40="L",$M40,$N40),$B40,$D40))</f>
        <v/>
      </c>
      <c r="W40" s="112" t="str">
        <f>IF(OR($M40="",$N40=""),"",_xlfn.BETA.INV(ABS(VLOOKUP($S$1,VLookups!$A$30:$B$31,2,FALSE)-W$3),IF($G40="L",$N40,$M40),IF($G40="L",$M40,$N40),$B40,$D40))</f>
        <v/>
      </c>
      <c r="X40" s="113" t="str">
        <f>IF(OR($M40="",$N40=""),"",_xlfn.BETA.INV(ABS(VLOOKUP($S$1,VLookups!$A$30:$B$31,2,FALSE)-X$3),IF($G40="L",$N40,$M40),IF($G40="L",$M40,$N40),$B40,$D40))</f>
        <v/>
      </c>
      <c r="Y40" s="112" t="str">
        <f>IF(OR($M40="",$N40=""),"",_xlfn.BETA.INV(ABS(VLOOKUP($S$1,VLookups!$A$30:$B$31,2,FALSE)-Y$3),IF($G40="L",$N40,$M40),IF($G40="L",$M40,$N40),$B40,$D40))</f>
        <v/>
      </c>
      <c r="Z40" s="113" t="str">
        <f>IF(OR($M40="",$N40=""),"",_xlfn.BETA.INV(ABS(VLOOKUP($S$1,VLookups!$A$30:$B$31,2,FALSE)-Z$3),IF($G40="L",$N40,$M40),IF($G40="L",$M40,$N40),$B40,$D40))</f>
        <v/>
      </c>
      <c r="AA40" s="112" t="str">
        <f>IF(OR($M40="",$N40=""),"",_xlfn.BETA.INV(ABS(VLOOKUP($S$1,VLookups!$A$30:$B$31,2,FALSE)-AA$3),IF($G40="L",$N40,$M40),IF($G40="L",$M40,$N40),$B40,$D40))</f>
        <v/>
      </c>
      <c r="AB40" s="113" t="str">
        <f>IF(OR($M40="",$N40=""),"",_xlfn.BETA.INV(ABS(VLOOKUP($S$1,VLookups!$A$30:$B$31,2,FALSE)-AB$3),IF($G40="L",$N40,$M40),IF($G40="L",$M40,$N40),$B40,$D40))</f>
        <v/>
      </c>
      <c r="AC40" s="112" t="str">
        <f>IF(OR($M40="",$N40=""),"",_xlfn.BETA.INV(ABS(VLOOKUP($S$1,VLookups!$A$30:$B$31,2,FALSE)-AC$3),IF($G40="L",$N40,$M40),IF($G40="L",$M40,$N40),$B40,$D40))</f>
        <v/>
      </c>
      <c r="AD40" s="113" t="str">
        <f>IF(OR($M40="",$N40=""),"",_xlfn.BETA.INV(ABS(VLOOKUP($S$1,VLookups!$A$30:$B$31,2,FALSE)-AD$3),IF($G40="L",$N40,$M40),IF($G40="L",$M40,$N40),$B40,$D40))</f>
        <v/>
      </c>
      <c r="AE40" s="112" t="str">
        <f>IF(OR($M40="",$N40=""),"",_xlfn.BETA.INV(ABS(VLOOKUP($S$1,VLookups!$A$30:$B$31,2,FALSE)-AE$3),IF($G40="L",$N40,$M40),IF($G40="L",$M40,$N40),$B40,$D40))</f>
        <v/>
      </c>
      <c r="AF40" s="113" t="str">
        <f>IF(OR($M40="",$N40=""),"",_xlfn.BETA.INV(ABS(VLOOKUP($S$1,VLookups!$A$30:$B$31,2,FALSE)-AF$3),IF($G40="L",$N40,$M40),IF($G40="L",$M40,$N40),$B40,$D40))</f>
        <v/>
      </c>
      <c r="AG40" s="15"/>
      <c r="AH40" s="194" t="str">
        <f t="shared" si="26"/>
        <v/>
      </c>
      <c r="AI40" s="192" t="str">
        <f t="shared" si="27"/>
        <v/>
      </c>
      <c r="AJ40" s="177" t="str">
        <f t="shared" ref="AJ40" si="304">IF(ISNONTEXT($AH40),AI40+$AH40,"")</f>
        <v/>
      </c>
      <c r="AK40" s="177" t="str">
        <f t="shared" si="39"/>
        <v/>
      </c>
      <c r="AL40" s="177" t="str">
        <f t="shared" si="40"/>
        <v/>
      </c>
      <c r="AM40" s="177" t="str">
        <f t="shared" si="41"/>
        <v/>
      </c>
      <c r="AN40" s="177" t="str">
        <f t="shared" si="42"/>
        <v/>
      </c>
      <c r="AO40" s="177" t="str">
        <f t="shared" si="43"/>
        <v/>
      </c>
      <c r="AP40" s="177" t="str">
        <f t="shared" si="44"/>
        <v/>
      </c>
      <c r="AQ40" s="177" t="str">
        <f t="shared" si="45"/>
        <v/>
      </c>
      <c r="AR40" s="177" t="str">
        <f t="shared" si="46"/>
        <v/>
      </c>
      <c r="AS40" s="177" t="str">
        <f t="shared" si="47"/>
        <v/>
      </c>
      <c r="AT40" s="177" t="str">
        <f t="shared" si="48"/>
        <v/>
      </c>
      <c r="AU40" s="177" t="str">
        <f t="shared" si="49"/>
        <v/>
      </c>
      <c r="AV40" s="177" t="str">
        <f t="shared" si="50"/>
        <v/>
      </c>
      <c r="AW40" s="177" t="str">
        <f t="shared" si="51"/>
        <v/>
      </c>
      <c r="AX40" s="177" t="str">
        <f t="shared" si="52"/>
        <v/>
      </c>
      <c r="AY40" s="177" t="str">
        <f t="shared" si="53"/>
        <v/>
      </c>
      <c r="AZ40" s="177" t="str">
        <f t="shared" si="54"/>
        <v/>
      </c>
      <c r="BA40" s="177" t="str">
        <f t="shared" si="55"/>
        <v/>
      </c>
      <c r="BB40" s="177" t="str">
        <f t="shared" si="56"/>
        <v/>
      </c>
      <c r="BC40" s="177" t="str">
        <f t="shared" si="57"/>
        <v/>
      </c>
      <c r="BD40" s="177" t="str">
        <f t="shared" si="58"/>
        <v/>
      </c>
      <c r="BE40" s="177" t="str">
        <f t="shared" si="59"/>
        <v/>
      </c>
      <c r="BF40" s="177" t="str">
        <f t="shared" si="60"/>
        <v/>
      </c>
      <c r="BG40" s="177" t="str">
        <f t="shared" si="61"/>
        <v/>
      </c>
      <c r="BH40" s="177" t="str">
        <f t="shared" si="62"/>
        <v/>
      </c>
      <c r="BI40" s="177" t="str">
        <f t="shared" si="63"/>
        <v/>
      </c>
      <c r="BJ40" s="177" t="str">
        <f t="shared" si="64"/>
        <v/>
      </c>
      <c r="BK40" s="177" t="str">
        <f t="shared" si="65"/>
        <v/>
      </c>
      <c r="BL40" s="177" t="str">
        <f t="shared" si="66"/>
        <v/>
      </c>
      <c r="BM40" s="177" t="str">
        <f t="shared" si="67"/>
        <v/>
      </c>
      <c r="BN40" s="177" t="str">
        <f t="shared" si="68"/>
        <v/>
      </c>
      <c r="BO40" s="177" t="str">
        <f t="shared" si="69"/>
        <v/>
      </c>
      <c r="BP40" s="177" t="str">
        <f t="shared" si="70"/>
        <v/>
      </c>
      <c r="BQ40" s="177" t="str">
        <f t="shared" si="71"/>
        <v/>
      </c>
      <c r="BR40" s="177" t="str">
        <f t="shared" si="72"/>
        <v/>
      </c>
      <c r="BS40" s="177" t="str">
        <f t="shared" si="73"/>
        <v/>
      </c>
      <c r="BT40" s="177" t="str">
        <f t="shared" si="74"/>
        <v/>
      </c>
      <c r="BU40" s="177" t="str">
        <f t="shared" si="75"/>
        <v/>
      </c>
      <c r="BV40" s="177" t="str">
        <f t="shared" si="76"/>
        <v/>
      </c>
      <c r="BW40" s="177" t="str">
        <f t="shared" si="77"/>
        <v/>
      </c>
      <c r="BX40" s="177" t="str">
        <f t="shared" si="78"/>
        <v/>
      </c>
      <c r="BY40" s="177" t="str">
        <f t="shared" si="79"/>
        <v/>
      </c>
      <c r="BZ40" s="177" t="str">
        <f t="shared" si="80"/>
        <v/>
      </c>
      <c r="CA40" s="177" t="str">
        <f t="shared" si="81"/>
        <v/>
      </c>
      <c r="CB40" s="177" t="str">
        <f t="shared" si="82"/>
        <v/>
      </c>
      <c r="CC40" s="177" t="str">
        <f t="shared" si="83"/>
        <v/>
      </c>
      <c r="CD40" s="177" t="str">
        <f t="shared" si="84"/>
        <v/>
      </c>
      <c r="CE40" s="177" t="str">
        <f t="shared" si="85"/>
        <v/>
      </c>
      <c r="CF40" s="177" t="str">
        <f t="shared" si="86"/>
        <v/>
      </c>
      <c r="CG40" s="177" t="str">
        <f t="shared" si="87"/>
        <v/>
      </c>
      <c r="CH40" s="177" t="str">
        <f t="shared" si="88"/>
        <v/>
      </c>
      <c r="CI40" s="177" t="str">
        <f t="shared" si="89"/>
        <v/>
      </c>
      <c r="CJ40" s="177" t="str">
        <f t="shared" si="90"/>
        <v/>
      </c>
      <c r="CK40" s="177" t="str">
        <f t="shared" si="91"/>
        <v/>
      </c>
      <c r="CL40" s="177" t="str">
        <f t="shared" si="92"/>
        <v/>
      </c>
      <c r="CM40" s="177" t="str">
        <f t="shared" si="93"/>
        <v/>
      </c>
      <c r="CN40" s="177" t="str">
        <f t="shared" si="94"/>
        <v/>
      </c>
      <c r="CO40" s="177" t="str">
        <f t="shared" si="95"/>
        <v/>
      </c>
      <c r="CP40" s="177" t="str">
        <f t="shared" si="96"/>
        <v/>
      </c>
      <c r="CQ40" s="177" t="str">
        <f t="shared" si="97"/>
        <v/>
      </c>
      <c r="CR40" s="177" t="str">
        <f t="shared" si="98"/>
        <v/>
      </c>
      <c r="CS40" s="177" t="str">
        <f t="shared" si="99"/>
        <v/>
      </c>
      <c r="CT40" s="177" t="str">
        <f t="shared" si="100"/>
        <v/>
      </c>
      <c r="CU40" s="177" t="str">
        <f t="shared" si="101"/>
        <v/>
      </c>
      <c r="CV40" s="177" t="str">
        <f t="shared" si="32"/>
        <v/>
      </c>
      <c r="CW40" s="177" t="str">
        <f t="shared" si="102"/>
        <v/>
      </c>
      <c r="CX40" s="177" t="str">
        <f t="shared" si="103"/>
        <v/>
      </c>
      <c r="CY40" s="177" t="str">
        <f t="shared" si="104"/>
        <v/>
      </c>
      <c r="CZ40" s="177" t="str">
        <f t="shared" si="105"/>
        <v/>
      </c>
      <c r="DA40" s="177" t="str">
        <f t="shared" si="106"/>
        <v/>
      </c>
      <c r="DB40" s="177" t="str">
        <f t="shared" si="107"/>
        <v/>
      </c>
      <c r="DC40" s="177" t="str">
        <f t="shared" si="108"/>
        <v/>
      </c>
      <c r="DD40" s="177" t="str">
        <f t="shared" si="109"/>
        <v/>
      </c>
      <c r="DE40" s="177" t="str">
        <f t="shared" si="110"/>
        <v/>
      </c>
      <c r="DF40" s="177" t="str">
        <f t="shared" si="111"/>
        <v/>
      </c>
      <c r="DG40" s="177" t="str">
        <f t="shared" si="112"/>
        <v/>
      </c>
      <c r="DH40" s="177" t="str">
        <f t="shared" si="113"/>
        <v/>
      </c>
      <c r="DI40" s="177" t="str">
        <f t="shared" si="114"/>
        <v/>
      </c>
      <c r="DJ40" s="177" t="str">
        <f t="shared" si="115"/>
        <v/>
      </c>
      <c r="DK40" s="177" t="str">
        <f t="shared" si="116"/>
        <v/>
      </c>
      <c r="DL40" s="177" t="str">
        <f t="shared" si="117"/>
        <v/>
      </c>
      <c r="DM40" s="177" t="str">
        <f t="shared" si="118"/>
        <v/>
      </c>
      <c r="DN40" s="177" t="str">
        <f t="shared" si="119"/>
        <v/>
      </c>
      <c r="DO40" s="177" t="str">
        <f t="shared" si="120"/>
        <v/>
      </c>
      <c r="DP40" s="177" t="str">
        <f t="shared" si="121"/>
        <v/>
      </c>
      <c r="DQ40" s="177" t="str">
        <f t="shared" si="122"/>
        <v/>
      </c>
      <c r="DR40" s="177" t="str">
        <f t="shared" si="123"/>
        <v/>
      </c>
      <c r="DS40" s="177" t="str">
        <f t="shared" si="124"/>
        <v/>
      </c>
      <c r="DT40" s="177" t="str">
        <f t="shared" si="125"/>
        <v/>
      </c>
      <c r="DU40" s="177" t="str">
        <f t="shared" si="126"/>
        <v/>
      </c>
      <c r="DV40" s="177" t="str">
        <f t="shared" si="127"/>
        <v/>
      </c>
      <c r="DW40" s="177" t="str">
        <f t="shared" si="128"/>
        <v/>
      </c>
      <c r="DX40" s="177" t="str">
        <f t="shared" si="129"/>
        <v/>
      </c>
      <c r="DY40" s="177" t="str">
        <f t="shared" si="130"/>
        <v/>
      </c>
      <c r="DZ40" s="177" t="str">
        <f t="shared" si="131"/>
        <v/>
      </c>
      <c r="EA40" s="177" t="str">
        <f t="shared" si="132"/>
        <v/>
      </c>
      <c r="EB40" s="177" t="str">
        <f t="shared" si="133"/>
        <v/>
      </c>
      <c r="EC40" s="177" t="str">
        <f t="shared" si="134"/>
        <v/>
      </c>
      <c r="ED40" s="177" t="str">
        <f t="shared" si="135"/>
        <v/>
      </c>
      <c r="EE40" s="177" t="str">
        <f t="shared" si="136"/>
        <v/>
      </c>
      <c r="EF40" s="177" t="str">
        <f t="shared" si="137"/>
        <v/>
      </c>
      <c r="EG40" s="177" t="str">
        <f t="shared" si="138"/>
        <v/>
      </c>
      <c r="EH40" s="177" t="str">
        <f t="shared" si="139"/>
        <v/>
      </c>
      <c r="EI40" s="177" t="str">
        <f t="shared" si="140"/>
        <v/>
      </c>
      <c r="EJ40" s="177" t="str">
        <f t="shared" si="141"/>
        <v/>
      </c>
      <c r="EK40" s="177" t="str">
        <f t="shared" si="142"/>
        <v/>
      </c>
      <c r="EL40" s="177" t="str">
        <f t="shared" si="143"/>
        <v/>
      </c>
      <c r="EM40" s="177" t="str">
        <f t="shared" si="144"/>
        <v/>
      </c>
      <c r="EN40" s="177" t="str">
        <f t="shared" si="145"/>
        <v/>
      </c>
      <c r="EO40" s="177" t="str">
        <f t="shared" si="146"/>
        <v/>
      </c>
      <c r="EP40" s="177" t="str">
        <f t="shared" si="147"/>
        <v/>
      </c>
      <c r="EQ40" s="177" t="str">
        <f t="shared" si="148"/>
        <v/>
      </c>
      <c r="ER40" s="177" t="str">
        <f t="shared" si="149"/>
        <v/>
      </c>
      <c r="ES40" s="177" t="str">
        <f t="shared" si="150"/>
        <v/>
      </c>
      <c r="ET40" s="177" t="str">
        <f t="shared" si="151"/>
        <v/>
      </c>
      <c r="EU40" s="177" t="str">
        <f t="shared" si="152"/>
        <v/>
      </c>
      <c r="EV40" s="177" t="str">
        <f t="shared" si="153"/>
        <v/>
      </c>
      <c r="EW40" s="177" t="str">
        <f t="shared" si="154"/>
        <v/>
      </c>
      <c r="EX40" s="177" t="str">
        <f t="shared" si="155"/>
        <v/>
      </c>
      <c r="EY40" s="177" t="str">
        <f t="shared" si="156"/>
        <v/>
      </c>
      <c r="EZ40" s="177" t="str">
        <f t="shared" si="157"/>
        <v/>
      </c>
      <c r="FA40" s="177" t="str">
        <f t="shared" si="158"/>
        <v/>
      </c>
      <c r="FB40" s="177" t="str">
        <f t="shared" si="159"/>
        <v/>
      </c>
      <c r="FC40" s="177" t="str">
        <f t="shared" si="160"/>
        <v/>
      </c>
      <c r="FD40" s="177" t="str">
        <f t="shared" si="161"/>
        <v/>
      </c>
      <c r="FE40" s="177" t="str">
        <f t="shared" si="162"/>
        <v/>
      </c>
      <c r="FF40" s="177" t="str">
        <f t="shared" si="163"/>
        <v/>
      </c>
      <c r="FG40" s="177" t="str">
        <f t="shared" si="164"/>
        <v/>
      </c>
      <c r="FH40" s="177" t="str">
        <f t="shared" si="33"/>
        <v/>
      </c>
      <c r="FI40" s="177" t="str">
        <f t="shared" si="165"/>
        <v/>
      </c>
      <c r="FJ40" s="177" t="str">
        <f t="shared" si="166"/>
        <v/>
      </c>
      <c r="FK40" s="177" t="str">
        <f t="shared" si="167"/>
        <v/>
      </c>
      <c r="FL40" s="177" t="str">
        <f t="shared" si="168"/>
        <v/>
      </c>
      <c r="FM40" s="177" t="str">
        <f t="shared" si="169"/>
        <v/>
      </c>
      <c r="FN40" s="177" t="str">
        <f t="shared" si="170"/>
        <v/>
      </c>
      <c r="FO40" s="177" t="str">
        <f t="shared" si="171"/>
        <v/>
      </c>
      <c r="FP40" s="177" t="str">
        <f t="shared" si="172"/>
        <v/>
      </c>
      <c r="FQ40" s="177" t="str">
        <f t="shared" si="173"/>
        <v/>
      </c>
      <c r="FR40" s="177" t="str">
        <f t="shared" si="174"/>
        <v/>
      </c>
      <c r="FS40" s="177" t="str">
        <f t="shared" si="175"/>
        <v/>
      </c>
      <c r="FT40" s="177" t="str">
        <f t="shared" si="176"/>
        <v/>
      </c>
      <c r="FU40" s="177" t="str">
        <f t="shared" si="177"/>
        <v/>
      </c>
      <c r="FV40" s="177" t="str">
        <f t="shared" si="178"/>
        <v/>
      </c>
      <c r="FW40" s="177" t="str">
        <f t="shared" si="179"/>
        <v/>
      </c>
      <c r="FX40" s="177" t="str">
        <f t="shared" si="180"/>
        <v/>
      </c>
      <c r="FY40" s="177" t="str">
        <f t="shared" si="181"/>
        <v/>
      </c>
      <c r="FZ40" s="177" t="str">
        <f t="shared" si="182"/>
        <v/>
      </c>
      <c r="GA40" s="177" t="str">
        <f t="shared" si="183"/>
        <v/>
      </c>
      <c r="GB40" s="177" t="str">
        <f t="shared" si="184"/>
        <v/>
      </c>
      <c r="GC40" s="177" t="str">
        <f t="shared" si="185"/>
        <v/>
      </c>
      <c r="GD40" s="177" t="str">
        <f t="shared" si="186"/>
        <v/>
      </c>
      <c r="GE40" s="177" t="str">
        <f t="shared" si="187"/>
        <v/>
      </c>
      <c r="GF40" s="177" t="str">
        <f t="shared" si="188"/>
        <v/>
      </c>
      <c r="GG40" s="177" t="str">
        <f t="shared" si="189"/>
        <v/>
      </c>
      <c r="GH40" s="177" t="str">
        <f t="shared" si="190"/>
        <v/>
      </c>
      <c r="GI40" s="177" t="str">
        <f t="shared" si="191"/>
        <v/>
      </c>
      <c r="GJ40" s="177" t="str">
        <f t="shared" si="192"/>
        <v/>
      </c>
      <c r="GK40" s="177" t="str">
        <f t="shared" si="193"/>
        <v/>
      </c>
      <c r="GL40" s="177" t="str">
        <f t="shared" si="194"/>
        <v/>
      </c>
      <c r="GM40" s="177" t="str">
        <f t="shared" si="195"/>
        <v/>
      </c>
      <c r="GN40" s="177" t="str">
        <f t="shared" si="196"/>
        <v/>
      </c>
      <c r="GO40" s="177" t="str">
        <f t="shared" si="197"/>
        <v/>
      </c>
      <c r="GP40" s="177" t="str">
        <f t="shared" si="198"/>
        <v/>
      </c>
      <c r="GQ40" s="177" t="str">
        <f t="shared" si="199"/>
        <v/>
      </c>
      <c r="GR40" s="177" t="str">
        <f t="shared" si="200"/>
        <v/>
      </c>
      <c r="GS40" s="177" t="str">
        <f t="shared" si="201"/>
        <v/>
      </c>
      <c r="GT40" s="177" t="str">
        <f t="shared" si="202"/>
        <v/>
      </c>
      <c r="GU40" s="177" t="str">
        <f t="shared" si="203"/>
        <v/>
      </c>
      <c r="GV40" s="177" t="str">
        <f t="shared" si="204"/>
        <v/>
      </c>
      <c r="GW40" s="177" t="str">
        <f t="shared" si="205"/>
        <v/>
      </c>
      <c r="GX40" s="177" t="str">
        <f t="shared" si="206"/>
        <v/>
      </c>
      <c r="GY40" s="177" t="str">
        <f t="shared" si="207"/>
        <v/>
      </c>
      <c r="GZ40" s="177" t="str">
        <f t="shared" si="208"/>
        <v/>
      </c>
      <c r="HA40" s="177" t="str">
        <f t="shared" si="209"/>
        <v/>
      </c>
      <c r="HB40" s="177" t="str">
        <f t="shared" si="210"/>
        <v/>
      </c>
      <c r="HC40" s="177" t="str">
        <f t="shared" si="211"/>
        <v/>
      </c>
      <c r="HD40" s="177" t="str">
        <f t="shared" si="212"/>
        <v/>
      </c>
      <c r="HE40" s="177" t="str">
        <f t="shared" si="213"/>
        <v/>
      </c>
      <c r="HF40" s="177" t="str">
        <f t="shared" si="214"/>
        <v/>
      </c>
      <c r="HG40" s="177" t="str">
        <f t="shared" si="215"/>
        <v/>
      </c>
      <c r="HH40" s="177" t="str">
        <f t="shared" si="216"/>
        <v/>
      </c>
      <c r="HI40" s="177" t="str">
        <f t="shared" si="217"/>
        <v/>
      </c>
      <c r="HJ40" s="177" t="str">
        <f t="shared" si="218"/>
        <v/>
      </c>
      <c r="HK40" s="177" t="str">
        <f t="shared" si="219"/>
        <v/>
      </c>
      <c r="HL40" s="177" t="str">
        <f t="shared" si="220"/>
        <v/>
      </c>
      <c r="HM40" s="177" t="str">
        <f t="shared" si="221"/>
        <v/>
      </c>
      <c r="HN40" s="177" t="str">
        <f t="shared" si="222"/>
        <v/>
      </c>
      <c r="HO40" s="177" t="str">
        <f t="shared" si="223"/>
        <v/>
      </c>
      <c r="HP40" s="177" t="str">
        <f t="shared" si="224"/>
        <v/>
      </c>
      <c r="HQ40" s="177" t="str">
        <f t="shared" si="225"/>
        <v/>
      </c>
      <c r="HR40" s="177" t="str">
        <f t="shared" si="226"/>
        <v/>
      </c>
      <c r="HS40" s="177" t="str">
        <f t="shared" si="227"/>
        <v/>
      </c>
      <c r="HT40" s="177" t="str">
        <f t="shared" si="34"/>
        <v/>
      </c>
      <c r="HU40" s="177" t="str">
        <f t="shared" si="255"/>
        <v/>
      </c>
      <c r="HV40" s="177" t="str">
        <f t="shared" si="256"/>
        <v/>
      </c>
      <c r="HW40" s="177" t="str">
        <f t="shared" si="257"/>
        <v/>
      </c>
      <c r="HX40" s="177" t="str">
        <f t="shared" si="258"/>
        <v/>
      </c>
      <c r="HY40" s="177" t="str">
        <f t="shared" si="259"/>
        <v/>
      </c>
      <c r="HZ40" s="177" t="str">
        <f t="shared" si="260"/>
        <v/>
      </c>
      <c r="IA40" s="192" t="str">
        <f t="shared" si="29"/>
        <v/>
      </c>
      <c r="IB40" s="193" t="e">
        <f t="shared" si="296"/>
        <v>#N/A</v>
      </c>
      <c r="IC40" s="193" t="e">
        <f t="shared" si="277"/>
        <v>#N/A</v>
      </c>
      <c r="ID40" s="193" t="e">
        <f t="shared" si="277"/>
        <v>#N/A</v>
      </c>
      <c r="IE40" s="193" t="e">
        <f t="shared" si="277"/>
        <v>#N/A</v>
      </c>
      <c r="IF40" s="193" t="e">
        <f t="shared" si="290"/>
        <v>#N/A</v>
      </c>
      <c r="IG40" s="193" t="e">
        <f t="shared" si="290"/>
        <v>#N/A</v>
      </c>
      <c r="IH40" s="193" t="e">
        <f t="shared" si="290"/>
        <v>#N/A</v>
      </c>
      <c r="II40" s="193" t="e">
        <f t="shared" si="290"/>
        <v>#N/A</v>
      </c>
      <c r="IJ40" s="193" t="e">
        <f t="shared" si="290"/>
        <v>#N/A</v>
      </c>
      <c r="IK40" s="193" t="e">
        <f t="shared" si="290"/>
        <v>#N/A</v>
      </c>
      <c r="IL40" s="193" t="e">
        <f t="shared" si="290"/>
        <v>#N/A</v>
      </c>
      <c r="IM40" s="193" t="e">
        <f t="shared" si="290"/>
        <v>#N/A</v>
      </c>
      <c r="IN40" s="193" t="e">
        <f t="shared" si="290"/>
        <v>#N/A</v>
      </c>
      <c r="IO40" s="193" t="e">
        <f t="shared" si="290"/>
        <v>#N/A</v>
      </c>
      <c r="IP40" s="193" t="e">
        <f t="shared" si="290"/>
        <v>#N/A</v>
      </c>
      <c r="IQ40" s="193" t="e">
        <f t="shared" si="290"/>
        <v>#N/A</v>
      </c>
      <c r="IR40" s="193" t="e">
        <f t="shared" si="290"/>
        <v>#N/A</v>
      </c>
      <c r="IS40" s="193" t="e">
        <f t="shared" si="290"/>
        <v>#N/A</v>
      </c>
      <c r="IT40" s="193" t="e">
        <f t="shared" si="290"/>
        <v>#N/A</v>
      </c>
      <c r="IU40" s="193" t="e">
        <f t="shared" si="285"/>
        <v>#N/A</v>
      </c>
      <c r="IV40" s="193" t="e">
        <f t="shared" si="285"/>
        <v>#N/A</v>
      </c>
      <c r="IW40" s="193" t="e">
        <f t="shared" si="285"/>
        <v>#N/A</v>
      </c>
      <c r="IX40" s="193" t="e">
        <f t="shared" si="285"/>
        <v>#N/A</v>
      </c>
      <c r="IY40" s="193" t="e">
        <f t="shared" si="285"/>
        <v>#N/A</v>
      </c>
      <c r="IZ40" s="193" t="e">
        <f t="shared" si="285"/>
        <v>#N/A</v>
      </c>
      <c r="JA40" s="193" t="e">
        <f t="shared" si="285"/>
        <v>#N/A</v>
      </c>
      <c r="JB40" s="193" t="e">
        <f t="shared" si="285"/>
        <v>#N/A</v>
      </c>
      <c r="JC40" s="193" t="e">
        <f t="shared" si="285"/>
        <v>#N/A</v>
      </c>
      <c r="JD40" s="193" t="e">
        <f t="shared" si="285"/>
        <v>#N/A</v>
      </c>
      <c r="JE40" s="193" t="e">
        <f t="shared" si="285"/>
        <v>#N/A</v>
      </c>
      <c r="JF40" s="193" t="e">
        <f t="shared" si="285"/>
        <v>#N/A</v>
      </c>
      <c r="JG40" s="193" t="e">
        <f t="shared" si="285"/>
        <v>#N/A</v>
      </c>
      <c r="JH40" s="193" t="e">
        <f t="shared" si="285"/>
        <v>#N/A</v>
      </c>
      <c r="JI40" s="193" t="e">
        <f t="shared" si="285"/>
        <v>#N/A</v>
      </c>
      <c r="JJ40" s="193" t="e">
        <f t="shared" si="281"/>
        <v>#N/A</v>
      </c>
      <c r="JK40" s="193" t="e">
        <f t="shared" si="281"/>
        <v>#N/A</v>
      </c>
      <c r="JL40" s="193" t="e">
        <f t="shared" si="281"/>
        <v>#N/A</v>
      </c>
      <c r="JM40" s="193" t="e">
        <f t="shared" si="281"/>
        <v>#N/A</v>
      </c>
      <c r="JN40" s="193" t="e">
        <f t="shared" si="281"/>
        <v>#N/A</v>
      </c>
      <c r="JO40" s="193" t="e">
        <f t="shared" si="281"/>
        <v>#N/A</v>
      </c>
      <c r="JP40" s="193" t="e">
        <f t="shared" si="281"/>
        <v>#N/A</v>
      </c>
      <c r="JQ40" s="193" t="e">
        <f t="shared" si="281"/>
        <v>#N/A</v>
      </c>
      <c r="JR40" s="193" t="e">
        <f t="shared" si="281"/>
        <v>#N/A</v>
      </c>
      <c r="JS40" s="193" t="e">
        <f t="shared" si="281"/>
        <v>#N/A</v>
      </c>
      <c r="JT40" s="193" t="e">
        <f t="shared" si="281"/>
        <v>#N/A</v>
      </c>
      <c r="JU40" s="193" t="e">
        <f t="shared" si="281"/>
        <v>#N/A</v>
      </c>
      <c r="JV40" s="193" t="e">
        <f t="shared" si="281"/>
        <v>#N/A</v>
      </c>
      <c r="JW40" s="193" t="e">
        <f t="shared" si="281"/>
        <v>#N/A</v>
      </c>
      <c r="JX40" s="193" t="e">
        <f t="shared" si="281"/>
        <v>#N/A</v>
      </c>
      <c r="JY40" s="193" t="e">
        <f t="shared" si="299"/>
        <v>#N/A</v>
      </c>
      <c r="JZ40" s="193" t="e">
        <f t="shared" si="299"/>
        <v>#N/A</v>
      </c>
      <c r="KA40" s="193" t="e">
        <f t="shared" si="299"/>
        <v>#N/A</v>
      </c>
      <c r="KB40" s="193" t="e">
        <f t="shared" si="299"/>
        <v>#N/A</v>
      </c>
      <c r="KC40" s="193" t="e">
        <f t="shared" si="299"/>
        <v>#N/A</v>
      </c>
      <c r="KD40" s="193" t="e">
        <f t="shared" si="299"/>
        <v>#N/A</v>
      </c>
      <c r="KE40" s="193" t="e">
        <f t="shared" si="299"/>
        <v>#N/A</v>
      </c>
      <c r="KF40" s="193" t="e">
        <f t="shared" si="299"/>
        <v>#N/A</v>
      </c>
      <c r="KG40" s="193" t="e">
        <f t="shared" si="299"/>
        <v>#N/A</v>
      </c>
      <c r="KH40" s="193" t="e">
        <f t="shared" si="299"/>
        <v>#N/A</v>
      </c>
      <c r="KI40" s="193" t="e">
        <f t="shared" si="299"/>
        <v>#N/A</v>
      </c>
      <c r="KJ40" s="193" t="e">
        <f t="shared" si="299"/>
        <v>#N/A</v>
      </c>
      <c r="KK40" s="193" t="e">
        <f t="shared" si="299"/>
        <v>#N/A</v>
      </c>
      <c r="KL40" s="193" t="e">
        <f t="shared" si="299"/>
        <v>#N/A</v>
      </c>
      <c r="KM40" s="193" t="e">
        <f t="shared" si="299"/>
        <v>#N/A</v>
      </c>
      <c r="KN40" s="193" t="e">
        <f t="shared" si="35"/>
        <v>#N/A</v>
      </c>
      <c r="KO40" s="193" t="e">
        <f t="shared" si="278"/>
        <v>#N/A</v>
      </c>
      <c r="KP40" s="193" t="e">
        <f t="shared" si="278"/>
        <v>#N/A</v>
      </c>
      <c r="KQ40" s="193" t="e">
        <f t="shared" si="278"/>
        <v>#N/A</v>
      </c>
      <c r="KR40" s="193" t="e">
        <f t="shared" si="291"/>
        <v>#N/A</v>
      </c>
      <c r="KS40" s="193" t="e">
        <f t="shared" si="291"/>
        <v>#N/A</v>
      </c>
      <c r="KT40" s="193" t="e">
        <f t="shared" si="291"/>
        <v>#N/A</v>
      </c>
      <c r="KU40" s="193" t="e">
        <f t="shared" si="291"/>
        <v>#N/A</v>
      </c>
      <c r="KV40" s="193" t="e">
        <f t="shared" si="291"/>
        <v>#N/A</v>
      </c>
      <c r="KW40" s="193" t="e">
        <f t="shared" si="291"/>
        <v>#N/A</v>
      </c>
      <c r="KX40" s="193" t="e">
        <f t="shared" si="291"/>
        <v>#N/A</v>
      </c>
      <c r="KY40" s="193" t="e">
        <f t="shared" si="291"/>
        <v>#N/A</v>
      </c>
      <c r="KZ40" s="193" t="e">
        <f t="shared" si="291"/>
        <v>#N/A</v>
      </c>
      <c r="LA40" s="193" t="e">
        <f t="shared" si="291"/>
        <v>#N/A</v>
      </c>
      <c r="LB40" s="193" t="e">
        <f t="shared" si="291"/>
        <v>#N/A</v>
      </c>
      <c r="LC40" s="193" t="e">
        <f t="shared" si="291"/>
        <v>#N/A</v>
      </c>
      <c r="LD40" s="193" t="e">
        <f t="shared" si="291"/>
        <v>#N/A</v>
      </c>
      <c r="LE40" s="193" t="e">
        <f t="shared" si="291"/>
        <v>#N/A</v>
      </c>
      <c r="LF40" s="193" t="e">
        <f t="shared" si="291"/>
        <v>#N/A</v>
      </c>
      <c r="LG40" s="193" t="e">
        <f t="shared" si="286"/>
        <v>#N/A</v>
      </c>
      <c r="LH40" s="193" t="e">
        <f t="shared" si="286"/>
        <v>#N/A</v>
      </c>
      <c r="LI40" s="193" t="e">
        <f t="shared" si="286"/>
        <v>#N/A</v>
      </c>
      <c r="LJ40" s="193" t="e">
        <f t="shared" si="286"/>
        <v>#N/A</v>
      </c>
      <c r="LK40" s="193" t="e">
        <f t="shared" si="286"/>
        <v>#N/A</v>
      </c>
      <c r="LL40" s="193" t="e">
        <f t="shared" si="286"/>
        <v>#N/A</v>
      </c>
      <c r="LM40" s="193" t="e">
        <f t="shared" si="286"/>
        <v>#N/A</v>
      </c>
      <c r="LN40" s="193" t="e">
        <f t="shared" si="286"/>
        <v>#N/A</v>
      </c>
      <c r="LO40" s="193" t="e">
        <f t="shared" si="286"/>
        <v>#N/A</v>
      </c>
      <c r="LP40" s="193" t="e">
        <f t="shared" si="286"/>
        <v>#N/A</v>
      </c>
      <c r="LQ40" s="193" t="e">
        <f t="shared" si="286"/>
        <v>#N/A</v>
      </c>
      <c r="LR40" s="193" t="e">
        <f t="shared" si="286"/>
        <v>#N/A</v>
      </c>
      <c r="LS40" s="193" t="e">
        <f t="shared" si="286"/>
        <v>#N/A</v>
      </c>
      <c r="LT40" s="193" t="e">
        <f t="shared" si="286"/>
        <v>#N/A</v>
      </c>
      <c r="LU40" s="193" t="e">
        <f t="shared" si="286"/>
        <v>#N/A</v>
      </c>
      <c r="LV40" s="193" t="e">
        <f t="shared" si="282"/>
        <v>#N/A</v>
      </c>
      <c r="LW40" s="193" t="e">
        <f t="shared" si="282"/>
        <v>#N/A</v>
      </c>
      <c r="LX40" s="193" t="e">
        <f t="shared" si="282"/>
        <v>#N/A</v>
      </c>
      <c r="LY40" s="193" t="e">
        <f t="shared" si="282"/>
        <v>#N/A</v>
      </c>
      <c r="LZ40" s="193" t="e">
        <f t="shared" si="282"/>
        <v>#N/A</v>
      </c>
      <c r="MA40" s="193" t="e">
        <f t="shared" si="282"/>
        <v>#N/A</v>
      </c>
      <c r="MB40" s="193" t="e">
        <f t="shared" si="282"/>
        <v>#N/A</v>
      </c>
      <c r="MC40" s="193" t="e">
        <f t="shared" si="282"/>
        <v>#N/A</v>
      </c>
      <c r="MD40" s="193" t="e">
        <f t="shared" si="282"/>
        <v>#N/A</v>
      </c>
      <c r="ME40" s="193" t="e">
        <f t="shared" si="282"/>
        <v>#N/A</v>
      </c>
      <c r="MF40" s="193" t="e">
        <f t="shared" si="282"/>
        <v>#N/A</v>
      </c>
      <c r="MG40" s="193" t="e">
        <f t="shared" si="282"/>
        <v>#N/A</v>
      </c>
      <c r="MH40" s="193" t="e">
        <f t="shared" si="282"/>
        <v>#N/A</v>
      </c>
      <c r="MI40" s="193" t="e">
        <f t="shared" si="282"/>
        <v>#N/A</v>
      </c>
      <c r="MJ40" s="193" t="e">
        <f t="shared" si="282"/>
        <v>#N/A</v>
      </c>
      <c r="MK40" s="193" t="e">
        <f t="shared" si="300"/>
        <v>#N/A</v>
      </c>
      <c r="ML40" s="193" t="e">
        <f t="shared" si="300"/>
        <v>#N/A</v>
      </c>
      <c r="MM40" s="193" t="e">
        <f t="shared" si="300"/>
        <v>#N/A</v>
      </c>
      <c r="MN40" s="193" t="e">
        <f t="shared" si="300"/>
        <v>#N/A</v>
      </c>
      <c r="MO40" s="193" t="e">
        <f t="shared" si="300"/>
        <v>#N/A</v>
      </c>
      <c r="MP40" s="193" t="e">
        <f t="shared" si="300"/>
        <v>#N/A</v>
      </c>
      <c r="MQ40" s="193" t="e">
        <f t="shared" si="300"/>
        <v>#N/A</v>
      </c>
      <c r="MR40" s="193" t="e">
        <f t="shared" si="300"/>
        <v>#N/A</v>
      </c>
      <c r="MS40" s="193" t="e">
        <f t="shared" si="300"/>
        <v>#N/A</v>
      </c>
      <c r="MT40" s="193" t="e">
        <f t="shared" si="300"/>
        <v>#N/A</v>
      </c>
      <c r="MU40" s="193" t="e">
        <f t="shared" si="300"/>
        <v>#N/A</v>
      </c>
      <c r="MV40" s="193" t="e">
        <f t="shared" si="300"/>
        <v>#N/A</v>
      </c>
      <c r="MW40" s="193" t="e">
        <f t="shared" si="300"/>
        <v>#N/A</v>
      </c>
      <c r="MX40" s="193" t="e">
        <f t="shared" si="300"/>
        <v>#N/A</v>
      </c>
      <c r="MY40" s="193" t="e">
        <f t="shared" si="300"/>
        <v>#N/A</v>
      </c>
      <c r="MZ40" s="193" t="e">
        <f t="shared" si="36"/>
        <v>#N/A</v>
      </c>
      <c r="NA40" s="193" t="e">
        <f t="shared" si="279"/>
        <v>#N/A</v>
      </c>
      <c r="NB40" s="193" t="e">
        <f t="shared" si="279"/>
        <v>#N/A</v>
      </c>
      <c r="NC40" s="193" t="e">
        <f t="shared" si="279"/>
        <v>#N/A</v>
      </c>
      <c r="ND40" s="193" t="e">
        <f t="shared" si="292"/>
        <v>#N/A</v>
      </c>
      <c r="NE40" s="193" t="e">
        <f t="shared" si="292"/>
        <v>#N/A</v>
      </c>
      <c r="NF40" s="193" t="e">
        <f t="shared" si="292"/>
        <v>#N/A</v>
      </c>
      <c r="NG40" s="193" t="e">
        <f t="shared" si="292"/>
        <v>#N/A</v>
      </c>
      <c r="NH40" s="193" t="e">
        <f t="shared" si="292"/>
        <v>#N/A</v>
      </c>
      <c r="NI40" s="193" t="e">
        <f t="shared" si="292"/>
        <v>#N/A</v>
      </c>
      <c r="NJ40" s="193" t="e">
        <f t="shared" si="292"/>
        <v>#N/A</v>
      </c>
      <c r="NK40" s="193" t="e">
        <f t="shared" si="292"/>
        <v>#N/A</v>
      </c>
      <c r="NL40" s="193" t="e">
        <f t="shared" si="292"/>
        <v>#N/A</v>
      </c>
      <c r="NM40" s="193" t="e">
        <f t="shared" si="292"/>
        <v>#N/A</v>
      </c>
      <c r="NN40" s="193" t="e">
        <f t="shared" si="292"/>
        <v>#N/A</v>
      </c>
      <c r="NO40" s="193" t="e">
        <f t="shared" si="292"/>
        <v>#N/A</v>
      </c>
      <c r="NP40" s="193" t="e">
        <f t="shared" si="292"/>
        <v>#N/A</v>
      </c>
      <c r="NQ40" s="193" t="e">
        <f t="shared" si="292"/>
        <v>#N/A</v>
      </c>
      <c r="NR40" s="193" t="e">
        <f t="shared" si="292"/>
        <v>#N/A</v>
      </c>
      <c r="NS40" s="193" t="e">
        <f t="shared" si="287"/>
        <v>#N/A</v>
      </c>
      <c r="NT40" s="193" t="e">
        <f t="shared" si="287"/>
        <v>#N/A</v>
      </c>
      <c r="NU40" s="193" t="e">
        <f t="shared" si="287"/>
        <v>#N/A</v>
      </c>
      <c r="NV40" s="193" t="e">
        <f t="shared" si="287"/>
        <v>#N/A</v>
      </c>
      <c r="NW40" s="193" t="e">
        <f t="shared" si="287"/>
        <v>#N/A</v>
      </c>
      <c r="NX40" s="193" t="e">
        <f t="shared" si="287"/>
        <v>#N/A</v>
      </c>
      <c r="NY40" s="193" t="e">
        <f t="shared" si="287"/>
        <v>#N/A</v>
      </c>
      <c r="NZ40" s="193" t="e">
        <f t="shared" si="287"/>
        <v>#N/A</v>
      </c>
      <c r="OA40" s="193" t="e">
        <f t="shared" si="287"/>
        <v>#N/A</v>
      </c>
      <c r="OB40" s="193" t="e">
        <f t="shared" si="287"/>
        <v>#N/A</v>
      </c>
      <c r="OC40" s="193" t="e">
        <f t="shared" si="287"/>
        <v>#N/A</v>
      </c>
      <c r="OD40" s="193" t="e">
        <f t="shared" si="287"/>
        <v>#N/A</v>
      </c>
      <c r="OE40" s="193" t="e">
        <f t="shared" si="287"/>
        <v>#N/A</v>
      </c>
      <c r="OF40" s="193" t="e">
        <f t="shared" si="287"/>
        <v>#N/A</v>
      </c>
      <c r="OG40" s="193" t="e">
        <f t="shared" si="287"/>
        <v>#N/A</v>
      </c>
      <c r="OH40" s="193" t="e">
        <f t="shared" si="283"/>
        <v>#N/A</v>
      </c>
      <c r="OI40" s="193" t="e">
        <f t="shared" si="283"/>
        <v>#N/A</v>
      </c>
      <c r="OJ40" s="193" t="e">
        <f t="shared" si="283"/>
        <v>#N/A</v>
      </c>
      <c r="OK40" s="193" t="e">
        <f t="shared" si="283"/>
        <v>#N/A</v>
      </c>
      <c r="OL40" s="193" t="e">
        <f t="shared" si="283"/>
        <v>#N/A</v>
      </c>
      <c r="OM40" s="193" t="e">
        <f t="shared" si="283"/>
        <v>#N/A</v>
      </c>
      <c r="ON40" s="193" t="e">
        <f t="shared" si="283"/>
        <v>#N/A</v>
      </c>
      <c r="OO40" s="193" t="e">
        <f t="shared" si="283"/>
        <v>#N/A</v>
      </c>
      <c r="OP40" s="193" t="e">
        <f t="shared" si="283"/>
        <v>#N/A</v>
      </c>
      <c r="OQ40" s="193" t="e">
        <f t="shared" si="283"/>
        <v>#N/A</v>
      </c>
      <c r="OR40" s="193" t="e">
        <f t="shared" si="283"/>
        <v>#N/A</v>
      </c>
      <c r="OS40" s="193" t="e">
        <f t="shared" si="283"/>
        <v>#N/A</v>
      </c>
      <c r="OT40" s="193" t="e">
        <f t="shared" si="283"/>
        <v>#N/A</v>
      </c>
      <c r="OU40" s="193" t="e">
        <f t="shared" si="283"/>
        <v>#N/A</v>
      </c>
      <c r="OV40" s="193" t="e">
        <f t="shared" si="283"/>
        <v>#N/A</v>
      </c>
      <c r="OW40" s="193" t="e">
        <f t="shared" si="301"/>
        <v>#N/A</v>
      </c>
      <c r="OX40" s="193" t="e">
        <f t="shared" si="301"/>
        <v>#N/A</v>
      </c>
      <c r="OY40" s="193" t="e">
        <f t="shared" si="301"/>
        <v>#N/A</v>
      </c>
      <c r="OZ40" s="193" t="e">
        <f t="shared" si="301"/>
        <v>#N/A</v>
      </c>
      <c r="PA40" s="193" t="e">
        <f t="shared" si="301"/>
        <v>#N/A</v>
      </c>
      <c r="PB40" s="193" t="e">
        <f t="shared" si="301"/>
        <v>#N/A</v>
      </c>
      <c r="PC40" s="193" t="e">
        <f t="shared" si="301"/>
        <v>#N/A</v>
      </c>
      <c r="PD40" s="193" t="e">
        <f t="shared" si="301"/>
        <v>#N/A</v>
      </c>
      <c r="PE40" s="193" t="e">
        <f t="shared" si="301"/>
        <v>#N/A</v>
      </c>
      <c r="PF40" s="193" t="e">
        <f t="shared" si="301"/>
        <v>#N/A</v>
      </c>
      <c r="PG40" s="193" t="e">
        <f t="shared" si="301"/>
        <v>#N/A</v>
      </c>
      <c r="PH40" s="193" t="e">
        <f t="shared" si="301"/>
        <v>#N/A</v>
      </c>
      <c r="PI40" s="193" t="e">
        <f t="shared" si="301"/>
        <v>#N/A</v>
      </c>
      <c r="PJ40" s="193" t="e">
        <f t="shared" si="301"/>
        <v>#N/A</v>
      </c>
      <c r="PK40" s="193" t="e">
        <f t="shared" si="301"/>
        <v>#N/A</v>
      </c>
      <c r="PL40" s="193" t="e">
        <f t="shared" si="37"/>
        <v>#N/A</v>
      </c>
      <c r="PM40" s="193" t="e">
        <f t="shared" si="297"/>
        <v>#N/A</v>
      </c>
      <c r="PN40" s="193" t="e">
        <f t="shared" si="297"/>
        <v>#N/A</v>
      </c>
      <c r="PO40" s="193" t="e">
        <f t="shared" si="297"/>
        <v>#N/A</v>
      </c>
      <c r="PP40" s="193" t="e">
        <f t="shared" si="297"/>
        <v>#N/A</v>
      </c>
      <c r="PQ40" s="193" t="e">
        <f t="shared" si="297"/>
        <v>#N/A</v>
      </c>
      <c r="PR40" s="193" t="e">
        <f t="shared" si="297"/>
        <v>#N/A</v>
      </c>
      <c r="PS40" s="193" t="e">
        <f t="shared" si="297"/>
        <v>#N/A</v>
      </c>
      <c r="PT40" s="193" t="e">
        <f t="shared" si="297"/>
        <v>#N/A</v>
      </c>
    </row>
    <row r="41" spans="1:436" hidden="1" x14ac:dyDescent="0.45">
      <c r="A41" s="20">
        <v>38</v>
      </c>
      <c r="B41" s="101" t="str">
        <f t="shared" si="15"/>
        <v/>
      </c>
      <c r="C41" s="115"/>
      <c r="D41" s="101" t="str">
        <f t="shared" si="16"/>
        <v/>
      </c>
      <c r="E41" s="110" t="str">
        <f t="shared" si="17"/>
        <v/>
      </c>
      <c r="F41" s="21" t="str">
        <f t="shared" si="18"/>
        <v/>
      </c>
      <c r="G41" s="22" t="str">
        <f t="shared" si="19"/>
        <v/>
      </c>
      <c r="H41" s="23" t="str">
        <f>IF(F41="","",IF(OR($F41&lt;Skew!$B$3,$F41=Skew!$B$3),IF($F41&gt;Skew!$C$3,Skew!$A$3,IF($F41&gt;Skew!$C$4,Skew!$A$4,IF($F41&gt;Skew!$C$5,Skew!$A$5,IF($F41&gt;Skew!$C$6,Skew!$A$6,IF($F41&gt;Skew!$C$7,Skew!$A$7,IF($F41&gt;Skew!$C$8,Skew!$A$8,IF($F41&gt;Skew!$C$9,Skew!$A$9,IF($F41&gt;Skew!$C$10,Skew!$A$10,IF($F41&gt;Skew!$C$11,Skew!$A$11,IF($F41&gt;Skew!$C$12,Skew!$A$12,IF($F41&gt;Skew!$C$13,Skew!$A$13,IF($F41&gt;Skew!$C$14,Skew!$A$14,IF($F41&gt;Skew!$C$15,Skew!$A$15,IF($F41&gt;Skew!$C$16,Skew!$A$16,Skew!$A$17)
)))))))))))))))</f>
        <v/>
      </c>
      <c r="I41" s="22" t="str">
        <f>IF(F41="","",MATCH(H41,Skew!$A$3:$A$17,0))</f>
        <v/>
      </c>
      <c r="J41" s="22" t="str">
        <f t="shared" si="20"/>
        <v/>
      </c>
      <c r="K41" s="24"/>
      <c r="L41" s="22" t="str">
        <f>IF(OR(F41="",K41=""),"",MATCH(K41,Confidence!$A$3:$A$12,0))</f>
        <v/>
      </c>
      <c r="M41" s="25" t="str">
        <f t="shared" si="21"/>
        <v/>
      </c>
      <c r="N41" s="25" t="str">
        <f t="shared" si="22"/>
        <v/>
      </c>
      <c r="O41" s="22"/>
      <c r="P41" s="102" t="str">
        <f t="shared" si="23"/>
        <v/>
      </c>
      <c r="Q41" s="102" t="str">
        <f t="shared" si="24"/>
        <v/>
      </c>
      <c r="R41" s="37" t="str">
        <f t="shared" si="25"/>
        <v/>
      </c>
      <c r="S41" s="115"/>
      <c r="T41" s="204" t="str">
        <f>IF(AND(B41&gt;0,C41&gt;0,D41&gt;0,M41&gt;0,N41&gt;0,S41&gt;0,NOT(K41="")),ABS(VLOOKUP($S$1,VLookups!$A$30:$B$31,2,FALSE)-_xlfn.BETA.DIST(S41,IF(G41="L",N41,M41),IF(G41="L",M41,N41),TRUE,B41,D41)),"")</f>
        <v/>
      </c>
      <c r="U41" s="112" t="str">
        <f>IF(OR($M41="",$N41=""),"",_xlfn.BETA.INV(ABS(VLOOKUP($S$1,VLookups!$A$30:$B$31,2,FALSE)-U$3),IF($G41="L",$N41,$M41),IF($G41="L",$M41,$N41),$B41,$D41))</f>
        <v/>
      </c>
      <c r="V41" s="113" t="str">
        <f>IF(OR($M41="",$N41=""),"",_xlfn.BETA.INV(ABS(VLOOKUP($S$1,VLookups!$A$30:$B$31,2,FALSE)-V$3),IF($G41="L",$N41,$M41),IF($G41="L",$M41,$N41),$B41,$D41))</f>
        <v/>
      </c>
      <c r="W41" s="112" t="str">
        <f>IF(OR($M41="",$N41=""),"",_xlfn.BETA.INV(ABS(VLOOKUP($S$1,VLookups!$A$30:$B$31,2,FALSE)-W$3),IF($G41="L",$N41,$M41),IF($G41="L",$M41,$N41),$B41,$D41))</f>
        <v/>
      </c>
      <c r="X41" s="113" t="str">
        <f>IF(OR($M41="",$N41=""),"",_xlfn.BETA.INV(ABS(VLOOKUP($S$1,VLookups!$A$30:$B$31,2,FALSE)-X$3),IF($G41="L",$N41,$M41),IF($G41="L",$M41,$N41),$B41,$D41))</f>
        <v/>
      </c>
      <c r="Y41" s="112" t="str">
        <f>IF(OR($M41="",$N41=""),"",_xlfn.BETA.INV(ABS(VLOOKUP($S$1,VLookups!$A$30:$B$31,2,FALSE)-Y$3),IF($G41="L",$N41,$M41),IF($G41="L",$M41,$N41),$B41,$D41))</f>
        <v/>
      </c>
      <c r="Z41" s="113" t="str">
        <f>IF(OR($M41="",$N41=""),"",_xlfn.BETA.INV(ABS(VLOOKUP($S$1,VLookups!$A$30:$B$31,2,FALSE)-Z$3),IF($G41="L",$N41,$M41),IF($G41="L",$M41,$N41),$B41,$D41))</f>
        <v/>
      </c>
      <c r="AA41" s="112" t="str">
        <f>IF(OR($M41="",$N41=""),"",_xlfn.BETA.INV(ABS(VLOOKUP($S$1,VLookups!$A$30:$B$31,2,FALSE)-AA$3),IF($G41="L",$N41,$M41),IF($G41="L",$M41,$N41),$B41,$D41))</f>
        <v/>
      </c>
      <c r="AB41" s="113" t="str">
        <f>IF(OR($M41="",$N41=""),"",_xlfn.BETA.INV(ABS(VLOOKUP($S$1,VLookups!$A$30:$B$31,2,FALSE)-AB$3),IF($G41="L",$N41,$M41),IF($G41="L",$M41,$N41),$B41,$D41))</f>
        <v/>
      </c>
      <c r="AC41" s="112" t="str">
        <f>IF(OR($M41="",$N41=""),"",_xlfn.BETA.INV(ABS(VLOOKUP($S$1,VLookups!$A$30:$B$31,2,FALSE)-AC$3),IF($G41="L",$N41,$M41),IF($G41="L",$M41,$N41),$B41,$D41))</f>
        <v/>
      </c>
      <c r="AD41" s="113" t="str">
        <f>IF(OR($M41="",$N41=""),"",_xlfn.BETA.INV(ABS(VLOOKUP($S$1,VLookups!$A$30:$B$31,2,FALSE)-AD$3),IF($G41="L",$N41,$M41),IF($G41="L",$M41,$N41),$B41,$D41))</f>
        <v/>
      </c>
      <c r="AE41" s="112" t="str">
        <f>IF(OR($M41="",$N41=""),"",_xlfn.BETA.INV(ABS(VLOOKUP($S$1,VLookups!$A$30:$B$31,2,FALSE)-AE$3),IF($G41="L",$N41,$M41),IF($G41="L",$M41,$N41),$B41,$D41))</f>
        <v/>
      </c>
      <c r="AF41" s="113" t="str">
        <f>IF(OR($M41="",$N41=""),"",_xlfn.BETA.INV(ABS(VLOOKUP($S$1,VLookups!$A$30:$B$31,2,FALSE)-AF$3),IF($G41="L",$N41,$M41),IF($G41="L",$M41,$N41),$B41,$D41))</f>
        <v/>
      </c>
      <c r="AG41" s="15"/>
      <c r="AH41" s="194" t="str">
        <f t="shared" si="26"/>
        <v/>
      </c>
      <c r="AI41" s="192" t="str">
        <f t="shared" si="27"/>
        <v/>
      </c>
      <c r="AJ41" s="177" t="str">
        <f t="shared" ref="AJ41" si="305">IF(ISNONTEXT($AH41),AI41+$AH41,"")</f>
        <v/>
      </c>
      <c r="AK41" s="177" t="str">
        <f t="shared" si="39"/>
        <v/>
      </c>
      <c r="AL41" s="177" t="str">
        <f t="shared" si="40"/>
        <v/>
      </c>
      <c r="AM41" s="177" t="str">
        <f t="shared" si="41"/>
        <v/>
      </c>
      <c r="AN41" s="177" t="str">
        <f t="shared" si="42"/>
        <v/>
      </c>
      <c r="AO41" s="177" t="str">
        <f t="shared" si="43"/>
        <v/>
      </c>
      <c r="AP41" s="177" t="str">
        <f t="shared" si="44"/>
        <v/>
      </c>
      <c r="AQ41" s="177" t="str">
        <f t="shared" si="45"/>
        <v/>
      </c>
      <c r="AR41" s="177" t="str">
        <f t="shared" si="46"/>
        <v/>
      </c>
      <c r="AS41" s="177" t="str">
        <f t="shared" si="47"/>
        <v/>
      </c>
      <c r="AT41" s="177" t="str">
        <f t="shared" si="48"/>
        <v/>
      </c>
      <c r="AU41" s="177" t="str">
        <f t="shared" si="49"/>
        <v/>
      </c>
      <c r="AV41" s="177" t="str">
        <f t="shared" si="50"/>
        <v/>
      </c>
      <c r="AW41" s="177" t="str">
        <f t="shared" si="51"/>
        <v/>
      </c>
      <c r="AX41" s="177" t="str">
        <f t="shared" si="52"/>
        <v/>
      </c>
      <c r="AY41" s="177" t="str">
        <f t="shared" si="53"/>
        <v/>
      </c>
      <c r="AZ41" s="177" t="str">
        <f t="shared" si="54"/>
        <v/>
      </c>
      <c r="BA41" s="177" t="str">
        <f t="shared" si="55"/>
        <v/>
      </c>
      <c r="BB41" s="177" t="str">
        <f t="shared" si="56"/>
        <v/>
      </c>
      <c r="BC41" s="177" t="str">
        <f t="shared" si="57"/>
        <v/>
      </c>
      <c r="BD41" s="177" t="str">
        <f t="shared" si="58"/>
        <v/>
      </c>
      <c r="BE41" s="177" t="str">
        <f t="shared" si="59"/>
        <v/>
      </c>
      <c r="BF41" s="177" t="str">
        <f t="shared" si="60"/>
        <v/>
      </c>
      <c r="BG41" s="177" t="str">
        <f t="shared" si="61"/>
        <v/>
      </c>
      <c r="BH41" s="177" t="str">
        <f t="shared" si="62"/>
        <v/>
      </c>
      <c r="BI41" s="177" t="str">
        <f t="shared" si="63"/>
        <v/>
      </c>
      <c r="BJ41" s="177" t="str">
        <f t="shared" si="64"/>
        <v/>
      </c>
      <c r="BK41" s="177" t="str">
        <f t="shared" si="65"/>
        <v/>
      </c>
      <c r="BL41" s="177" t="str">
        <f t="shared" si="66"/>
        <v/>
      </c>
      <c r="BM41" s="177" t="str">
        <f t="shared" si="67"/>
        <v/>
      </c>
      <c r="BN41" s="177" t="str">
        <f t="shared" si="68"/>
        <v/>
      </c>
      <c r="BO41" s="177" t="str">
        <f t="shared" si="69"/>
        <v/>
      </c>
      <c r="BP41" s="177" t="str">
        <f t="shared" si="70"/>
        <v/>
      </c>
      <c r="BQ41" s="177" t="str">
        <f t="shared" si="71"/>
        <v/>
      </c>
      <c r="BR41" s="177" t="str">
        <f t="shared" si="72"/>
        <v/>
      </c>
      <c r="BS41" s="177" t="str">
        <f t="shared" si="73"/>
        <v/>
      </c>
      <c r="BT41" s="177" t="str">
        <f t="shared" si="74"/>
        <v/>
      </c>
      <c r="BU41" s="177" t="str">
        <f t="shared" si="75"/>
        <v/>
      </c>
      <c r="BV41" s="177" t="str">
        <f t="shared" si="76"/>
        <v/>
      </c>
      <c r="BW41" s="177" t="str">
        <f t="shared" si="77"/>
        <v/>
      </c>
      <c r="BX41" s="177" t="str">
        <f t="shared" si="78"/>
        <v/>
      </c>
      <c r="BY41" s="177" t="str">
        <f t="shared" si="79"/>
        <v/>
      </c>
      <c r="BZ41" s="177" t="str">
        <f t="shared" si="80"/>
        <v/>
      </c>
      <c r="CA41" s="177" t="str">
        <f t="shared" si="81"/>
        <v/>
      </c>
      <c r="CB41" s="177" t="str">
        <f t="shared" si="82"/>
        <v/>
      </c>
      <c r="CC41" s="177" t="str">
        <f t="shared" si="83"/>
        <v/>
      </c>
      <c r="CD41" s="177" t="str">
        <f t="shared" si="84"/>
        <v/>
      </c>
      <c r="CE41" s="177" t="str">
        <f t="shared" si="85"/>
        <v/>
      </c>
      <c r="CF41" s="177" t="str">
        <f t="shared" si="86"/>
        <v/>
      </c>
      <c r="CG41" s="177" t="str">
        <f t="shared" si="87"/>
        <v/>
      </c>
      <c r="CH41" s="177" t="str">
        <f t="shared" si="88"/>
        <v/>
      </c>
      <c r="CI41" s="177" t="str">
        <f t="shared" si="89"/>
        <v/>
      </c>
      <c r="CJ41" s="177" t="str">
        <f t="shared" si="90"/>
        <v/>
      </c>
      <c r="CK41" s="177" t="str">
        <f t="shared" si="91"/>
        <v/>
      </c>
      <c r="CL41" s="177" t="str">
        <f t="shared" si="92"/>
        <v/>
      </c>
      <c r="CM41" s="177" t="str">
        <f t="shared" si="93"/>
        <v/>
      </c>
      <c r="CN41" s="177" t="str">
        <f t="shared" si="94"/>
        <v/>
      </c>
      <c r="CO41" s="177" t="str">
        <f t="shared" si="95"/>
        <v/>
      </c>
      <c r="CP41" s="177" t="str">
        <f t="shared" si="96"/>
        <v/>
      </c>
      <c r="CQ41" s="177" t="str">
        <f t="shared" si="97"/>
        <v/>
      </c>
      <c r="CR41" s="177" t="str">
        <f t="shared" si="98"/>
        <v/>
      </c>
      <c r="CS41" s="177" t="str">
        <f t="shared" si="99"/>
        <v/>
      </c>
      <c r="CT41" s="177" t="str">
        <f t="shared" si="100"/>
        <v/>
      </c>
      <c r="CU41" s="177" t="str">
        <f t="shared" si="101"/>
        <v/>
      </c>
      <c r="CV41" s="177" t="str">
        <f t="shared" si="32"/>
        <v/>
      </c>
      <c r="CW41" s="177" t="str">
        <f t="shared" si="102"/>
        <v/>
      </c>
      <c r="CX41" s="177" t="str">
        <f t="shared" si="103"/>
        <v/>
      </c>
      <c r="CY41" s="177" t="str">
        <f t="shared" si="104"/>
        <v/>
      </c>
      <c r="CZ41" s="177" t="str">
        <f t="shared" si="105"/>
        <v/>
      </c>
      <c r="DA41" s="177" t="str">
        <f t="shared" si="106"/>
        <v/>
      </c>
      <c r="DB41" s="177" t="str">
        <f t="shared" si="107"/>
        <v/>
      </c>
      <c r="DC41" s="177" t="str">
        <f t="shared" si="108"/>
        <v/>
      </c>
      <c r="DD41" s="177" t="str">
        <f t="shared" si="109"/>
        <v/>
      </c>
      <c r="DE41" s="177" t="str">
        <f t="shared" si="110"/>
        <v/>
      </c>
      <c r="DF41" s="177" t="str">
        <f t="shared" si="111"/>
        <v/>
      </c>
      <c r="DG41" s="177" t="str">
        <f t="shared" si="112"/>
        <v/>
      </c>
      <c r="DH41" s="177" t="str">
        <f t="shared" si="113"/>
        <v/>
      </c>
      <c r="DI41" s="177" t="str">
        <f t="shared" si="114"/>
        <v/>
      </c>
      <c r="DJ41" s="177" t="str">
        <f t="shared" si="115"/>
        <v/>
      </c>
      <c r="DK41" s="177" t="str">
        <f t="shared" si="116"/>
        <v/>
      </c>
      <c r="DL41" s="177" t="str">
        <f t="shared" si="117"/>
        <v/>
      </c>
      <c r="DM41" s="177" t="str">
        <f t="shared" si="118"/>
        <v/>
      </c>
      <c r="DN41" s="177" t="str">
        <f t="shared" si="119"/>
        <v/>
      </c>
      <c r="DO41" s="177" t="str">
        <f t="shared" si="120"/>
        <v/>
      </c>
      <c r="DP41" s="177" t="str">
        <f t="shared" si="121"/>
        <v/>
      </c>
      <c r="DQ41" s="177" t="str">
        <f t="shared" si="122"/>
        <v/>
      </c>
      <c r="DR41" s="177" t="str">
        <f t="shared" si="123"/>
        <v/>
      </c>
      <c r="DS41" s="177" t="str">
        <f t="shared" si="124"/>
        <v/>
      </c>
      <c r="DT41" s="177" t="str">
        <f t="shared" si="125"/>
        <v/>
      </c>
      <c r="DU41" s="177" t="str">
        <f t="shared" si="126"/>
        <v/>
      </c>
      <c r="DV41" s="177" t="str">
        <f t="shared" si="127"/>
        <v/>
      </c>
      <c r="DW41" s="177" t="str">
        <f t="shared" si="128"/>
        <v/>
      </c>
      <c r="DX41" s="177" t="str">
        <f t="shared" si="129"/>
        <v/>
      </c>
      <c r="DY41" s="177" t="str">
        <f t="shared" si="130"/>
        <v/>
      </c>
      <c r="DZ41" s="177" t="str">
        <f t="shared" si="131"/>
        <v/>
      </c>
      <c r="EA41" s="177" t="str">
        <f t="shared" si="132"/>
        <v/>
      </c>
      <c r="EB41" s="177" t="str">
        <f t="shared" si="133"/>
        <v/>
      </c>
      <c r="EC41" s="177" t="str">
        <f t="shared" si="134"/>
        <v/>
      </c>
      <c r="ED41" s="177" t="str">
        <f t="shared" si="135"/>
        <v/>
      </c>
      <c r="EE41" s="177" t="str">
        <f t="shared" si="136"/>
        <v/>
      </c>
      <c r="EF41" s="177" t="str">
        <f t="shared" si="137"/>
        <v/>
      </c>
      <c r="EG41" s="177" t="str">
        <f t="shared" si="138"/>
        <v/>
      </c>
      <c r="EH41" s="177" t="str">
        <f t="shared" si="139"/>
        <v/>
      </c>
      <c r="EI41" s="177" t="str">
        <f t="shared" si="140"/>
        <v/>
      </c>
      <c r="EJ41" s="177" t="str">
        <f t="shared" si="141"/>
        <v/>
      </c>
      <c r="EK41" s="177" t="str">
        <f t="shared" si="142"/>
        <v/>
      </c>
      <c r="EL41" s="177" t="str">
        <f t="shared" si="143"/>
        <v/>
      </c>
      <c r="EM41" s="177" t="str">
        <f t="shared" si="144"/>
        <v/>
      </c>
      <c r="EN41" s="177" t="str">
        <f t="shared" si="145"/>
        <v/>
      </c>
      <c r="EO41" s="177" t="str">
        <f t="shared" si="146"/>
        <v/>
      </c>
      <c r="EP41" s="177" t="str">
        <f t="shared" si="147"/>
        <v/>
      </c>
      <c r="EQ41" s="177" t="str">
        <f t="shared" si="148"/>
        <v/>
      </c>
      <c r="ER41" s="177" t="str">
        <f t="shared" si="149"/>
        <v/>
      </c>
      <c r="ES41" s="177" t="str">
        <f t="shared" si="150"/>
        <v/>
      </c>
      <c r="ET41" s="177" t="str">
        <f t="shared" si="151"/>
        <v/>
      </c>
      <c r="EU41" s="177" t="str">
        <f t="shared" si="152"/>
        <v/>
      </c>
      <c r="EV41" s="177" t="str">
        <f t="shared" si="153"/>
        <v/>
      </c>
      <c r="EW41" s="177" t="str">
        <f t="shared" si="154"/>
        <v/>
      </c>
      <c r="EX41" s="177" t="str">
        <f t="shared" si="155"/>
        <v/>
      </c>
      <c r="EY41" s="177" t="str">
        <f t="shared" si="156"/>
        <v/>
      </c>
      <c r="EZ41" s="177" t="str">
        <f t="shared" si="157"/>
        <v/>
      </c>
      <c r="FA41" s="177" t="str">
        <f t="shared" si="158"/>
        <v/>
      </c>
      <c r="FB41" s="177" t="str">
        <f t="shared" si="159"/>
        <v/>
      </c>
      <c r="FC41" s="177" t="str">
        <f t="shared" si="160"/>
        <v/>
      </c>
      <c r="FD41" s="177" t="str">
        <f t="shared" si="161"/>
        <v/>
      </c>
      <c r="FE41" s="177" t="str">
        <f t="shared" si="162"/>
        <v/>
      </c>
      <c r="FF41" s="177" t="str">
        <f t="shared" si="163"/>
        <v/>
      </c>
      <c r="FG41" s="177" t="str">
        <f t="shared" si="164"/>
        <v/>
      </c>
      <c r="FH41" s="177" t="str">
        <f t="shared" si="33"/>
        <v/>
      </c>
      <c r="FI41" s="177" t="str">
        <f t="shared" si="165"/>
        <v/>
      </c>
      <c r="FJ41" s="177" t="str">
        <f t="shared" si="166"/>
        <v/>
      </c>
      <c r="FK41" s="177" t="str">
        <f t="shared" si="167"/>
        <v/>
      </c>
      <c r="FL41" s="177" t="str">
        <f t="shared" si="168"/>
        <v/>
      </c>
      <c r="FM41" s="177" t="str">
        <f t="shared" si="169"/>
        <v/>
      </c>
      <c r="FN41" s="177" t="str">
        <f t="shared" si="170"/>
        <v/>
      </c>
      <c r="FO41" s="177" t="str">
        <f t="shared" si="171"/>
        <v/>
      </c>
      <c r="FP41" s="177" t="str">
        <f t="shared" si="172"/>
        <v/>
      </c>
      <c r="FQ41" s="177" t="str">
        <f t="shared" si="173"/>
        <v/>
      </c>
      <c r="FR41" s="177" t="str">
        <f t="shared" si="174"/>
        <v/>
      </c>
      <c r="FS41" s="177" t="str">
        <f t="shared" si="175"/>
        <v/>
      </c>
      <c r="FT41" s="177" t="str">
        <f t="shared" si="176"/>
        <v/>
      </c>
      <c r="FU41" s="177" t="str">
        <f t="shared" si="177"/>
        <v/>
      </c>
      <c r="FV41" s="177" t="str">
        <f t="shared" si="178"/>
        <v/>
      </c>
      <c r="FW41" s="177" t="str">
        <f t="shared" si="179"/>
        <v/>
      </c>
      <c r="FX41" s="177" t="str">
        <f t="shared" si="180"/>
        <v/>
      </c>
      <c r="FY41" s="177" t="str">
        <f t="shared" si="181"/>
        <v/>
      </c>
      <c r="FZ41" s="177" t="str">
        <f t="shared" si="182"/>
        <v/>
      </c>
      <c r="GA41" s="177" t="str">
        <f t="shared" si="183"/>
        <v/>
      </c>
      <c r="GB41" s="177" t="str">
        <f t="shared" si="184"/>
        <v/>
      </c>
      <c r="GC41" s="177" t="str">
        <f t="shared" si="185"/>
        <v/>
      </c>
      <c r="GD41" s="177" t="str">
        <f t="shared" si="186"/>
        <v/>
      </c>
      <c r="GE41" s="177" t="str">
        <f t="shared" si="187"/>
        <v/>
      </c>
      <c r="GF41" s="177" t="str">
        <f t="shared" si="188"/>
        <v/>
      </c>
      <c r="GG41" s="177" t="str">
        <f t="shared" si="189"/>
        <v/>
      </c>
      <c r="GH41" s="177" t="str">
        <f t="shared" si="190"/>
        <v/>
      </c>
      <c r="GI41" s="177" t="str">
        <f t="shared" si="191"/>
        <v/>
      </c>
      <c r="GJ41" s="177" t="str">
        <f t="shared" si="192"/>
        <v/>
      </c>
      <c r="GK41" s="177" t="str">
        <f t="shared" si="193"/>
        <v/>
      </c>
      <c r="GL41" s="177" t="str">
        <f t="shared" si="194"/>
        <v/>
      </c>
      <c r="GM41" s="177" t="str">
        <f t="shared" si="195"/>
        <v/>
      </c>
      <c r="GN41" s="177" t="str">
        <f t="shared" si="196"/>
        <v/>
      </c>
      <c r="GO41" s="177" t="str">
        <f t="shared" si="197"/>
        <v/>
      </c>
      <c r="GP41" s="177" t="str">
        <f t="shared" si="198"/>
        <v/>
      </c>
      <c r="GQ41" s="177" t="str">
        <f t="shared" si="199"/>
        <v/>
      </c>
      <c r="GR41" s="177" t="str">
        <f t="shared" si="200"/>
        <v/>
      </c>
      <c r="GS41" s="177" t="str">
        <f t="shared" si="201"/>
        <v/>
      </c>
      <c r="GT41" s="177" t="str">
        <f t="shared" si="202"/>
        <v/>
      </c>
      <c r="GU41" s="177" t="str">
        <f t="shared" si="203"/>
        <v/>
      </c>
      <c r="GV41" s="177" t="str">
        <f t="shared" si="204"/>
        <v/>
      </c>
      <c r="GW41" s="177" t="str">
        <f t="shared" si="205"/>
        <v/>
      </c>
      <c r="GX41" s="177" t="str">
        <f t="shared" si="206"/>
        <v/>
      </c>
      <c r="GY41" s="177" t="str">
        <f t="shared" si="207"/>
        <v/>
      </c>
      <c r="GZ41" s="177" t="str">
        <f t="shared" si="208"/>
        <v/>
      </c>
      <c r="HA41" s="177" t="str">
        <f t="shared" si="209"/>
        <v/>
      </c>
      <c r="HB41" s="177" t="str">
        <f t="shared" si="210"/>
        <v/>
      </c>
      <c r="HC41" s="177" t="str">
        <f t="shared" si="211"/>
        <v/>
      </c>
      <c r="HD41" s="177" t="str">
        <f t="shared" si="212"/>
        <v/>
      </c>
      <c r="HE41" s="177" t="str">
        <f t="shared" si="213"/>
        <v/>
      </c>
      <c r="HF41" s="177" t="str">
        <f t="shared" si="214"/>
        <v/>
      </c>
      <c r="HG41" s="177" t="str">
        <f t="shared" si="215"/>
        <v/>
      </c>
      <c r="HH41" s="177" t="str">
        <f t="shared" si="216"/>
        <v/>
      </c>
      <c r="HI41" s="177" t="str">
        <f t="shared" si="217"/>
        <v/>
      </c>
      <c r="HJ41" s="177" t="str">
        <f t="shared" si="218"/>
        <v/>
      </c>
      <c r="HK41" s="177" t="str">
        <f t="shared" si="219"/>
        <v/>
      </c>
      <c r="HL41" s="177" t="str">
        <f t="shared" si="220"/>
        <v/>
      </c>
      <c r="HM41" s="177" t="str">
        <f t="shared" si="221"/>
        <v/>
      </c>
      <c r="HN41" s="177" t="str">
        <f t="shared" si="222"/>
        <v/>
      </c>
      <c r="HO41" s="177" t="str">
        <f t="shared" si="223"/>
        <v/>
      </c>
      <c r="HP41" s="177" t="str">
        <f t="shared" si="224"/>
        <v/>
      </c>
      <c r="HQ41" s="177" t="str">
        <f t="shared" si="225"/>
        <v/>
      </c>
      <c r="HR41" s="177" t="str">
        <f t="shared" si="226"/>
        <v/>
      </c>
      <c r="HS41" s="177" t="str">
        <f t="shared" si="227"/>
        <v/>
      </c>
      <c r="HT41" s="177" t="str">
        <f t="shared" si="34"/>
        <v/>
      </c>
      <c r="HU41" s="177" t="str">
        <f t="shared" si="255"/>
        <v/>
      </c>
      <c r="HV41" s="177" t="str">
        <f t="shared" si="256"/>
        <v/>
      </c>
      <c r="HW41" s="177" t="str">
        <f t="shared" si="257"/>
        <v/>
      </c>
      <c r="HX41" s="177" t="str">
        <f t="shared" si="258"/>
        <v/>
      </c>
      <c r="HY41" s="177" t="str">
        <f t="shared" si="259"/>
        <v/>
      </c>
      <c r="HZ41" s="177" t="str">
        <f t="shared" si="260"/>
        <v/>
      </c>
      <c r="IA41" s="192" t="str">
        <f t="shared" si="29"/>
        <v/>
      </c>
      <c r="IB41" s="193" t="e">
        <f t="shared" si="296"/>
        <v>#N/A</v>
      </c>
      <c r="IC41" s="193" t="e">
        <f t="shared" si="277"/>
        <v>#N/A</v>
      </c>
      <c r="ID41" s="193" t="e">
        <f t="shared" si="277"/>
        <v>#N/A</v>
      </c>
      <c r="IE41" s="193" t="e">
        <f t="shared" si="277"/>
        <v>#N/A</v>
      </c>
      <c r="IF41" s="193" t="e">
        <f t="shared" si="290"/>
        <v>#N/A</v>
      </c>
      <c r="IG41" s="193" t="e">
        <f t="shared" si="290"/>
        <v>#N/A</v>
      </c>
      <c r="IH41" s="193" t="e">
        <f t="shared" si="290"/>
        <v>#N/A</v>
      </c>
      <c r="II41" s="193" t="e">
        <f t="shared" si="290"/>
        <v>#N/A</v>
      </c>
      <c r="IJ41" s="193" t="e">
        <f t="shared" si="290"/>
        <v>#N/A</v>
      </c>
      <c r="IK41" s="193" t="e">
        <f t="shared" si="290"/>
        <v>#N/A</v>
      </c>
      <c r="IL41" s="193" t="e">
        <f t="shared" si="290"/>
        <v>#N/A</v>
      </c>
      <c r="IM41" s="193" t="e">
        <f t="shared" si="290"/>
        <v>#N/A</v>
      </c>
      <c r="IN41" s="193" t="e">
        <f t="shared" si="290"/>
        <v>#N/A</v>
      </c>
      <c r="IO41" s="193" t="e">
        <f t="shared" si="290"/>
        <v>#N/A</v>
      </c>
      <c r="IP41" s="193" t="e">
        <f t="shared" si="290"/>
        <v>#N/A</v>
      </c>
      <c r="IQ41" s="193" t="e">
        <f t="shared" si="290"/>
        <v>#N/A</v>
      </c>
      <c r="IR41" s="193" t="e">
        <f t="shared" si="290"/>
        <v>#N/A</v>
      </c>
      <c r="IS41" s="193" t="e">
        <f t="shared" si="290"/>
        <v>#N/A</v>
      </c>
      <c r="IT41" s="193" t="e">
        <f t="shared" si="290"/>
        <v>#N/A</v>
      </c>
      <c r="IU41" s="193" t="e">
        <f t="shared" si="285"/>
        <v>#N/A</v>
      </c>
      <c r="IV41" s="193" t="e">
        <f t="shared" si="285"/>
        <v>#N/A</v>
      </c>
      <c r="IW41" s="193" t="e">
        <f t="shared" si="285"/>
        <v>#N/A</v>
      </c>
      <c r="IX41" s="193" t="e">
        <f t="shared" si="285"/>
        <v>#N/A</v>
      </c>
      <c r="IY41" s="193" t="e">
        <f t="shared" si="285"/>
        <v>#N/A</v>
      </c>
      <c r="IZ41" s="193" t="e">
        <f t="shared" si="285"/>
        <v>#N/A</v>
      </c>
      <c r="JA41" s="193" t="e">
        <f t="shared" si="285"/>
        <v>#N/A</v>
      </c>
      <c r="JB41" s="193" t="e">
        <f t="shared" si="285"/>
        <v>#N/A</v>
      </c>
      <c r="JC41" s="193" t="e">
        <f t="shared" si="285"/>
        <v>#N/A</v>
      </c>
      <c r="JD41" s="193" t="e">
        <f t="shared" si="285"/>
        <v>#N/A</v>
      </c>
      <c r="JE41" s="193" t="e">
        <f t="shared" si="285"/>
        <v>#N/A</v>
      </c>
      <c r="JF41" s="193" t="e">
        <f t="shared" si="285"/>
        <v>#N/A</v>
      </c>
      <c r="JG41" s="193" t="e">
        <f t="shared" si="285"/>
        <v>#N/A</v>
      </c>
      <c r="JH41" s="193" t="e">
        <f t="shared" si="285"/>
        <v>#N/A</v>
      </c>
      <c r="JI41" s="193" t="e">
        <f t="shared" si="285"/>
        <v>#N/A</v>
      </c>
      <c r="JJ41" s="193" t="e">
        <f t="shared" si="281"/>
        <v>#N/A</v>
      </c>
      <c r="JK41" s="193" t="e">
        <f t="shared" si="281"/>
        <v>#N/A</v>
      </c>
      <c r="JL41" s="193" t="e">
        <f t="shared" si="281"/>
        <v>#N/A</v>
      </c>
      <c r="JM41" s="193" t="e">
        <f t="shared" si="281"/>
        <v>#N/A</v>
      </c>
      <c r="JN41" s="193" t="e">
        <f t="shared" si="281"/>
        <v>#N/A</v>
      </c>
      <c r="JO41" s="193" t="e">
        <f t="shared" si="281"/>
        <v>#N/A</v>
      </c>
      <c r="JP41" s="193" t="e">
        <f t="shared" si="281"/>
        <v>#N/A</v>
      </c>
      <c r="JQ41" s="193" t="e">
        <f t="shared" si="281"/>
        <v>#N/A</v>
      </c>
      <c r="JR41" s="193" t="e">
        <f t="shared" si="281"/>
        <v>#N/A</v>
      </c>
      <c r="JS41" s="193" t="e">
        <f t="shared" si="281"/>
        <v>#N/A</v>
      </c>
      <c r="JT41" s="193" t="e">
        <f t="shared" si="281"/>
        <v>#N/A</v>
      </c>
      <c r="JU41" s="193" t="e">
        <f t="shared" si="281"/>
        <v>#N/A</v>
      </c>
      <c r="JV41" s="193" t="e">
        <f t="shared" si="281"/>
        <v>#N/A</v>
      </c>
      <c r="JW41" s="193" t="e">
        <f t="shared" si="281"/>
        <v>#N/A</v>
      </c>
      <c r="JX41" s="193" t="e">
        <f t="shared" si="281"/>
        <v>#N/A</v>
      </c>
      <c r="JY41" s="193" t="e">
        <f t="shared" si="299"/>
        <v>#N/A</v>
      </c>
      <c r="JZ41" s="193" t="e">
        <f t="shared" si="299"/>
        <v>#N/A</v>
      </c>
      <c r="KA41" s="193" t="e">
        <f t="shared" si="299"/>
        <v>#N/A</v>
      </c>
      <c r="KB41" s="193" t="e">
        <f t="shared" si="299"/>
        <v>#N/A</v>
      </c>
      <c r="KC41" s="193" t="e">
        <f t="shared" si="299"/>
        <v>#N/A</v>
      </c>
      <c r="KD41" s="193" t="e">
        <f t="shared" si="299"/>
        <v>#N/A</v>
      </c>
      <c r="KE41" s="193" t="e">
        <f t="shared" si="299"/>
        <v>#N/A</v>
      </c>
      <c r="KF41" s="193" t="e">
        <f t="shared" si="299"/>
        <v>#N/A</v>
      </c>
      <c r="KG41" s="193" t="e">
        <f t="shared" si="299"/>
        <v>#N/A</v>
      </c>
      <c r="KH41" s="193" t="e">
        <f t="shared" si="299"/>
        <v>#N/A</v>
      </c>
      <c r="KI41" s="193" t="e">
        <f t="shared" si="299"/>
        <v>#N/A</v>
      </c>
      <c r="KJ41" s="193" t="e">
        <f t="shared" si="299"/>
        <v>#N/A</v>
      </c>
      <c r="KK41" s="193" t="e">
        <f t="shared" si="299"/>
        <v>#N/A</v>
      </c>
      <c r="KL41" s="193" t="e">
        <f t="shared" si="299"/>
        <v>#N/A</v>
      </c>
      <c r="KM41" s="193" t="e">
        <f t="shared" si="299"/>
        <v>#N/A</v>
      </c>
      <c r="KN41" s="193" t="e">
        <f t="shared" si="35"/>
        <v>#N/A</v>
      </c>
      <c r="KO41" s="193" t="e">
        <f t="shared" si="278"/>
        <v>#N/A</v>
      </c>
      <c r="KP41" s="193" t="e">
        <f t="shared" si="278"/>
        <v>#N/A</v>
      </c>
      <c r="KQ41" s="193" t="e">
        <f t="shared" si="278"/>
        <v>#N/A</v>
      </c>
      <c r="KR41" s="193" t="e">
        <f t="shared" si="291"/>
        <v>#N/A</v>
      </c>
      <c r="KS41" s="193" t="e">
        <f t="shared" si="291"/>
        <v>#N/A</v>
      </c>
      <c r="KT41" s="193" t="e">
        <f t="shared" si="291"/>
        <v>#N/A</v>
      </c>
      <c r="KU41" s="193" t="e">
        <f t="shared" si="291"/>
        <v>#N/A</v>
      </c>
      <c r="KV41" s="193" t="e">
        <f t="shared" si="291"/>
        <v>#N/A</v>
      </c>
      <c r="KW41" s="193" t="e">
        <f t="shared" si="291"/>
        <v>#N/A</v>
      </c>
      <c r="KX41" s="193" t="e">
        <f t="shared" si="291"/>
        <v>#N/A</v>
      </c>
      <c r="KY41" s="193" t="e">
        <f t="shared" si="291"/>
        <v>#N/A</v>
      </c>
      <c r="KZ41" s="193" t="e">
        <f t="shared" si="291"/>
        <v>#N/A</v>
      </c>
      <c r="LA41" s="193" t="e">
        <f t="shared" si="291"/>
        <v>#N/A</v>
      </c>
      <c r="LB41" s="193" t="e">
        <f t="shared" si="291"/>
        <v>#N/A</v>
      </c>
      <c r="LC41" s="193" t="e">
        <f t="shared" si="291"/>
        <v>#N/A</v>
      </c>
      <c r="LD41" s="193" t="e">
        <f t="shared" si="291"/>
        <v>#N/A</v>
      </c>
      <c r="LE41" s="193" t="e">
        <f t="shared" si="291"/>
        <v>#N/A</v>
      </c>
      <c r="LF41" s="193" t="e">
        <f t="shared" si="291"/>
        <v>#N/A</v>
      </c>
      <c r="LG41" s="193" t="e">
        <f t="shared" si="286"/>
        <v>#N/A</v>
      </c>
      <c r="LH41" s="193" t="e">
        <f t="shared" si="286"/>
        <v>#N/A</v>
      </c>
      <c r="LI41" s="193" t="e">
        <f t="shared" si="286"/>
        <v>#N/A</v>
      </c>
      <c r="LJ41" s="193" t="e">
        <f t="shared" si="286"/>
        <v>#N/A</v>
      </c>
      <c r="LK41" s="193" t="e">
        <f t="shared" si="286"/>
        <v>#N/A</v>
      </c>
      <c r="LL41" s="193" t="e">
        <f t="shared" si="286"/>
        <v>#N/A</v>
      </c>
      <c r="LM41" s="193" t="e">
        <f t="shared" si="286"/>
        <v>#N/A</v>
      </c>
      <c r="LN41" s="193" t="e">
        <f t="shared" si="286"/>
        <v>#N/A</v>
      </c>
      <c r="LO41" s="193" t="e">
        <f t="shared" si="286"/>
        <v>#N/A</v>
      </c>
      <c r="LP41" s="193" t="e">
        <f t="shared" si="286"/>
        <v>#N/A</v>
      </c>
      <c r="LQ41" s="193" t="e">
        <f t="shared" si="286"/>
        <v>#N/A</v>
      </c>
      <c r="LR41" s="193" t="e">
        <f t="shared" si="286"/>
        <v>#N/A</v>
      </c>
      <c r="LS41" s="193" t="e">
        <f t="shared" si="286"/>
        <v>#N/A</v>
      </c>
      <c r="LT41" s="193" t="e">
        <f t="shared" si="286"/>
        <v>#N/A</v>
      </c>
      <c r="LU41" s="193" t="e">
        <f t="shared" si="286"/>
        <v>#N/A</v>
      </c>
      <c r="LV41" s="193" t="e">
        <f t="shared" si="282"/>
        <v>#N/A</v>
      </c>
      <c r="LW41" s="193" t="e">
        <f t="shared" si="282"/>
        <v>#N/A</v>
      </c>
      <c r="LX41" s="193" t="e">
        <f t="shared" si="282"/>
        <v>#N/A</v>
      </c>
      <c r="LY41" s="193" t="e">
        <f t="shared" si="282"/>
        <v>#N/A</v>
      </c>
      <c r="LZ41" s="193" t="e">
        <f t="shared" si="282"/>
        <v>#N/A</v>
      </c>
      <c r="MA41" s="193" t="e">
        <f t="shared" si="282"/>
        <v>#N/A</v>
      </c>
      <c r="MB41" s="193" t="e">
        <f t="shared" si="282"/>
        <v>#N/A</v>
      </c>
      <c r="MC41" s="193" t="e">
        <f t="shared" si="282"/>
        <v>#N/A</v>
      </c>
      <c r="MD41" s="193" t="e">
        <f t="shared" si="282"/>
        <v>#N/A</v>
      </c>
      <c r="ME41" s="193" t="e">
        <f t="shared" si="282"/>
        <v>#N/A</v>
      </c>
      <c r="MF41" s="193" t="e">
        <f t="shared" si="282"/>
        <v>#N/A</v>
      </c>
      <c r="MG41" s="193" t="e">
        <f t="shared" si="282"/>
        <v>#N/A</v>
      </c>
      <c r="MH41" s="193" t="e">
        <f t="shared" si="282"/>
        <v>#N/A</v>
      </c>
      <c r="MI41" s="193" t="e">
        <f t="shared" si="282"/>
        <v>#N/A</v>
      </c>
      <c r="MJ41" s="193" t="e">
        <f t="shared" si="282"/>
        <v>#N/A</v>
      </c>
      <c r="MK41" s="193" t="e">
        <f t="shared" si="300"/>
        <v>#N/A</v>
      </c>
      <c r="ML41" s="193" t="e">
        <f t="shared" si="300"/>
        <v>#N/A</v>
      </c>
      <c r="MM41" s="193" t="e">
        <f t="shared" si="300"/>
        <v>#N/A</v>
      </c>
      <c r="MN41" s="193" t="e">
        <f t="shared" si="300"/>
        <v>#N/A</v>
      </c>
      <c r="MO41" s="193" t="e">
        <f t="shared" si="300"/>
        <v>#N/A</v>
      </c>
      <c r="MP41" s="193" t="e">
        <f t="shared" si="300"/>
        <v>#N/A</v>
      </c>
      <c r="MQ41" s="193" t="e">
        <f t="shared" si="300"/>
        <v>#N/A</v>
      </c>
      <c r="MR41" s="193" t="e">
        <f t="shared" si="300"/>
        <v>#N/A</v>
      </c>
      <c r="MS41" s="193" t="e">
        <f t="shared" si="300"/>
        <v>#N/A</v>
      </c>
      <c r="MT41" s="193" t="e">
        <f t="shared" si="300"/>
        <v>#N/A</v>
      </c>
      <c r="MU41" s="193" t="e">
        <f t="shared" si="300"/>
        <v>#N/A</v>
      </c>
      <c r="MV41" s="193" t="e">
        <f t="shared" si="300"/>
        <v>#N/A</v>
      </c>
      <c r="MW41" s="193" t="e">
        <f t="shared" si="300"/>
        <v>#N/A</v>
      </c>
      <c r="MX41" s="193" t="e">
        <f t="shared" si="300"/>
        <v>#N/A</v>
      </c>
      <c r="MY41" s="193" t="e">
        <f t="shared" si="300"/>
        <v>#N/A</v>
      </c>
      <c r="MZ41" s="193" t="e">
        <f t="shared" si="36"/>
        <v>#N/A</v>
      </c>
      <c r="NA41" s="193" t="e">
        <f t="shared" si="279"/>
        <v>#N/A</v>
      </c>
      <c r="NB41" s="193" t="e">
        <f t="shared" si="279"/>
        <v>#N/A</v>
      </c>
      <c r="NC41" s="193" t="e">
        <f t="shared" si="279"/>
        <v>#N/A</v>
      </c>
      <c r="ND41" s="193" t="e">
        <f t="shared" si="292"/>
        <v>#N/A</v>
      </c>
      <c r="NE41" s="193" t="e">
        <f t="shared" si="292"/>
        <v>#N/A</v>
      </c>
      <c r="NF41" s="193" t="e">
        <f t="shared" si="292"/>
        <v>#N/A</v>
      </c>
      <c r="NG41" s="193" t="e">
        <f t="shared" si="292"/>
        <v>#N/A</v>
      </c>
      <c r="NH41" s="193" t="e">
        <f t="shared" si="292"/>
        <v>#N/A</v>
      </c>
      <c r="NI41" s="193" t="e">
        <f t="shared" si="292"/>
        <v>#N/A</v>
      </c>
      <c r="NJ41" s="193" t="e">
        <f t="shared" si="292"/>
        <v>#N/A</v>
      </c>
      <c r="NK41" s="193" t="e">
        <f t="shared" si="292"/>
        <v>#N/A</v>
      </c>
      <c r="NL41" s="193" t="e">
        <f t="shared" si="292"/>
        <v>#N/A</v>
      </c>
      <c r="NM41" s="193" t="e">
        <f t="shared" si="292"/>
        <v>#N/A</v>
      </c>
      <c r="NN41" s="193" t="e">
        <f t="shared" si="292"/>
        <v>#N/A</v>
      </c>
      <c r="NO41" s="193" t="e">
        <f t="shared" si="292"/>
        <v>#N/A</v>
      </c>
      <c r="NP41" s="193" t="e">
        <f t="shared" si="292"/>
        <v>#N/A</v>
      </c>
      <c r="NQ41" s="193" t="e">
        <f t="shared" si="292"/>
        <v>#N/A</v>
      </c>
      <c r="NR41" s="193" t="e">
        <f t="shared" si="292"/>
        <v>#N/A</v>
      </c>
      <c r="NS41" s="193" t="e">
        <f t="shared" si="287"/>
        <v>#N/A</v>
      </c>
      <c r="NT41" s="193" t="e">
        <f t="shared" si="287"/>
        <v>#N/A</v>
      </c>
      <c r="NU41" s="193" t="e">
        <f t="shared" si="287"/>
        <v>#N/A</v>
      </c>
      <c r="NV41" s="193" t="e">
        <f t="shared" si="287"/>
        <v>#N/A</v>
      </c>
      <c r="NW41" s="193" t="e">
        <f t="shared" si="287"/>
        <v>#N/A</v>
      </c>
      <c r="NX41" s="193" t="e">
        <f t="shared" si="287"/>
        <v>#N/A</v>
      </c>
      <c r="NY41" s="193" t="e">
        <f t="shared" si="287"/>
        <v>#N/A</v>
      </c>
      <c r="NZ41" s="193" t="e">
        <f t="shared" si="287"/>
        <v>#N/A</v>
      </c>
      <c r="OA41" s="193" t="e">
        <f t="shared" si="287"/>
        <v>#N/A</v>
      </c>
      <c r="OB41" s="193" t="e">
        <f t="shared" si="287"/>
        <v>#N/A</v>
      </c>
      <c r="OC41" s="193" t="e">
        <f t="shared" si="287"/>
        <v>#N/A</v>
      </c>
      <c r="OD41" s="193" t="e">
        <f t="shared" si="287"/>
        <v>#N/A</v>
      </c>
      <c r="OE41" s="193" t="e">
        <f t="shared" si="287"/>
        <v>#N/A</v>
      </c>
      <c r="OF41" s="193" t="e">
        <f t="shared" si="287"/>
        <v>#N/A</v>
      </c>
      <c r="OG41" s="193" t="e">
        <f t="shared" si="287"/>
        <v>#N/A</v>
      </c>
      <c r="OH41" s="193" t="e">
        <f t="shared" si="283"/>
        <v>#N/A</v>
      </c>
      <c r="OI41" s="193" t="e">
        <f t="shared" si="283"/>
        <v>#N/A</v>
      </c>
      <c r="OJ41" s="193" t="e">
        <f t="shared" si="283"/>
        <v>#N/A</v>
      </c>
      <c r="OK41" s="193" t="e">
        <f t="shared" si="283"/>
        <v>#N/A</v>
      </c>
      <c r="OL41" s="193" t="e">
        <f t="shared" si="283"/>
        <v>#N/A</v>
      </c>
      <c r="OM41" s="193" t="e">
        <f t="shared" si="283"/>
        <v>#N/A</v>
      </c>
      <c r="ON41" s="193" t="e">
        <f t="shared" si="283"/>
        <v>#N/A</v>
      </c>
      <c r="OO41" s="193" t="e">
        <f t="shared" si="283"/>
        <v>#N/A</v>
      </c>
      <c r="OP41" s="193" t="e">
        <f t="shared" si="283"/>
        <v>#N/A</v>
      </c>
      <c r="OQ41" s="193" t="e">
        <f t="shared" si="283"/>
        <v>#N/A</v>
      </c>
      <c r="OR41" s="193" t="e">
        <f t="shared" si="283"/>
        <v>#N/A</v>
      </c>
      <c r="OS41" s="193" t="e">
        <f t="shared" si="283"/>
        <v>#N/A</v>
      </c>
      <c r="OT41" s="193" t="e">
        <f t="shared" si="283"/>
        <v>#N/A</v>
      </c>
      <c r="OU41" s="193" t="e">
        <f t="shared" si="283"/>
        <v>#N/A</v>
      </c>
      <c r="OV41" s="193" t="e">
        <f t="shared" si="283"/>
        <v>#N/A</v>
      </c>
      <c r="OW41" s="193" t="e">
        <f t="shared" si="301"/>
        <v>#N/A</v>
      </c>
      <c r="OX41" s="193" t="e">
        <f t="shared" si="301"/>
        <v>#N/A</v>
      </c>
      <c r="OY41" s="193" t="e">
        <f t="shared" si="301"/>
        <v>#N/A</v>
      </c>
      <c r="OZ41" s="193" t="e">
        <f t="shared" si="301"/>
        <v>#N/A</v>
      </c>
      <c r="PA41" s="193" t="e">
        <f t="shared" si="301"/>
        <v>#N/A</v>
      </c>
      <c r="PB41" s="193" t="e">
        <f t="shared" si="301"/>
        <v>#N/A</v>
      </c>
      <c r="PC41" s="193" t="e">
        <f t="shared" si="301"/>
        <v>#N/A</v>
      </c>
      <c r="PD41" s="193" t="e">
        <f t="shared" si="301"/>
        <v>#N/A</v>
      </c>
      <c r="PE41" s="193" t="e">
        <f t="shared" si="301"/>
        <v>#N/A</v>
      </c>
      <c r="PF41" s="193" t="e">
        <f t="shared" si="301"/>
        <v>#N/A</v>
      </c>
      <c r="PG41" s="193" t="e">
        <f t="shared" si="301"/>
        <v>#N/A</v>
      </c>
      <c r="PH41" s="193" t="e">
        <f t="shared" si="301"/>
        <v>#N/A</v>
      </c>
      <c r="PI41" s="193" t="e">
        <f t="shared" si="301"/>
        <v>#N/A</v>
      </c>
      <c r="PJ41" s="193" t="e">
        <f t="shared" si="301"/>
        <v>#N/A</v>
      </c>
      <c r="PK41" s="193" t="e">
        <f t="shared" si="301"/>
        <v>#N/A</v>
      </c>
      <c r="PL41" s="193" t="e">
        <f t="shared" si="37"/>
        <v>#N/A</v>
      </c>
      <c r="PM41" s="193" t="e">
        <f t="shared" si="297"/>
        <v>#N/A</v>
      </c>
      <c r="PN41" s="193" t="e">
        <f t="shared" si="297"/>
        <v>#N/A</v>
      </c>
      <c r="PO41" s="193" t="e">
        <f t="shared" si="297"/>
        <v>#N/A</v>
      </c>
      <c r="PP41" s="193" t="e">
        <f t="shared" si="297"/>
        <v>#N/A</v>
      </c>
      <c r="PQ41" s="193" t="e">
        <f t="shared" si="297"/>
        <v>#N/A</v>
      </c>
      <c r="PR41" s="193" t="e">
        <f t="shared" si="297"/>
        <v>#N/A</v>
      </c>
      <c r="PS41" s="193" t="e">
        <f t="shared" si="297"/>
        <v>#N/A</v>
      </c>
      <c r="PT41" s="193" t="e">
        <f t="shared" si="297"/>
        <v>#N/A</v>
      </c>
    </row>
    <row r="42" spans="1:436" hidden="1" x14ac:dyDescent="0.45">
      <c r="A42" s="20">
        <v>39</v>
      </c>
      <c r="B42" s="101" t="str">
        <f t="shared" si="15"/>
        <v/>
      </c>
      <c r="C42" s="115"/>
      <c r="D42" s="101" t="str">
        <f t="shared" si="16"/>
        <v/>
      </c>
      <c r="E42" s="110" t="str">
        <f t="shared" si="17"/>
        <v/>
      </c>
      <c r="F42" s="21" t="str">
        <f t="shared" si="18"/>
        <v/>
      </c>
      <c r="G42" s="22" t="str">
        <f t="shared" si="19"/>
        <v/>
      </c>
      <c r="H42" s="23" t="str">
        <f>IF(F42="","",IF(OR($F42&lt;Skew!$B$3,$F42=Skew!$B$3),IF($F42&gt;Skew!$C$3,Skew!$A$3,IF($F42&gt;Skew!$C$4,Skew!$A$4,IF($F42&gt;Skew!$C$5,Skew!$A$5,IF($F42&gt;Skew!$C$6,Skew!$A$6,IF($F42&gt;Skew!$C$7,Skew!$A$7,IF($F42&gt;Skew!$C$8,Skew!$A$8,IF($F42&gt;Skew!$C$9,Skew!$A$9,IF($F42&gt;Skew!$C$10,Skew!$A$10,IF($F42&gt;Skew!$C$11,Skew!$A$11,IF($F42&gt;Skew!$C$12,Skew!$A$12,IF($F42&gt;Skew!$C$13,Skew!$A$13,IF($F42&gt;Skew!$C$14,Skew!$A$14,IF($F42&gt;Skew!$C$15,Skew!$A$15,IF($F42&gt;Skew!$C$16,Skew!$A$16,Skew!$A$17)
)))))))))))))))</f>
        <v/>
      </c>
      <c r="I42" s="22" t="str">
        <f>IF(F42="","",MATCH(H42,Skew!$A$3:$A$17,0))</f>
        <v/>
      </c>
      <c r="J42" s="22" t="str">
        <f t="shared" si="20"/>
        <v/>
      </c>
      <c r="K42" s="24"/>
      <c r="L42" s="22" t="str">
        <f>IF(OR(F42="",K42=""),"",MATCH(K42,Confidence!$A$3:$A$12,0))</f>
        <v/>
      </c>
      <c r="M42" s="25" t="str">
        <f t="shared" si="21"/>
        <v/>
      </c>
      <c r="N42" s="25" t="str">
        <f t="shared" si="22"/>
        <v/>
      </c>
      <c r="O42" s="22"/>
      <c r="P42" s="102" t="str">
        <f t="shared" si="23"/>
        <v/>
      </c>
      <c r="Q42" s="102" t="str">
        <f t="shared" si="24"/>
        <v/>
      </c>
      <c r="R42" s="37" t="str">
        <f t="shared" si="25"/>
        <v/>
      </c>
      <c r="S42" s="115"/>
      <c r="T42" s="204" t="str">
        <f>IF(AND(B42&gt;0,C42&gt;0,D42&gt;0,M42&gt;0,N42&gt;0,S42&gt;0,NOT(K42="")),ABS(VLOOKUP($S$1,VLookups!$A$30:$B$31,2,FALSE)-_xlfn.BETA.DIST(S42,IF(G42="L",N42,M42),IF(G42="L",M42,N42),TRUE,B42,D42)),"")</f>
        <v/>
      </c>
      <c r="U42" s="112" t="str">
        <f>IF(OR($M42="",$N42=""),"",_xlfn.BETA.INV(ABS(VLOOKUP($S$1,VLookups!$A$30:$B$31,2,FALSE)-U$3),IF($G42="L",$N42,$M42),IF($G42="L",$M42,$N42),$B42,$D42))</f>
        <v/>
      </c>
      <c r="V42" s="113" t="str">
        <f>IF(OR($M42="",$N42=""),"",_xlfn.BETA.INV(ABS(VLOOKUP($S$1,VLookups!$A$30:$B$31,2,FALSE)-V$3),IF($G42="L",$N42,$M42),IF($G42="L",$M42,$N42),$B42,$D42))</f>
        <v/>
      </c>
      <c r="W42" s="112" t="str">
        <f>IF(OR($M42="",$N42=""),"",_xlfn.BETA.INV(ABS(VLOOKUP($S$1,VLookups!$A$30:$B$31,2,FALSE)-W$3),IF($G42="L",$N42,$M42),IF($G42="L",$M42,$N42),$B42,$D42))</f>
        <v/>
      </c>
      <c r="X42" s="113" t="str">
        <f>IF(OR($M42="",$N42=""),"",_xlfn.BETA.INV(ABS(VLOOKUP($S$1,VLookups!$A$30:$B$31,2,FALSE)-X$3),IF($G42="L",$N42,$M42),IF($G42="L",$M42,$N42),$B42,$D42))</f>
        <v/>
      </c>
      <c r="Y42" s="112" t="str">
        <f>IF(OR($M42="",$N42=""),"",_xlfn.BETA.INV(ABS(VLOOKUP($S$1,VLookups!$A$30:$B$31,2,FALSE)-Y$3),IF($G42="L",$N42,$M42),IF($G42="L",$M42,$N42),$B42,$D42))</f>
        <v/>
      </c>
      <c r="Z42" s="113" t="str">
        <f>IF(OR($M42="",$N42=""),"",_xlfn.BETA.INV(ABS(VLOOKUP($S$1,VLookups!$A$30:$B$31,2,FALSE)-Z$3),IF($G42="L",$N42,$M42),IF($G42="L",$M42,$N42),$B42,$D42))</f>
        <v/>
      </c>
      <c r="AA42" s="112" t="str">
        <f>IF(OR($M42="",$N42=""),"",_xlfn.BETA.INV(ABS(VLOOKUP($S$1,VLookups!$A$30:$B$31,2,FALSE)-AA$3),IF($G42="L",$N42,$M42),IF($G42="L",$M42,$N42),$B42,$D42))</f>
        <v/>
      </c>
      <c r="AB42" s="113" t="str">
        <f>IF(OR($M42="",$N42=""),"",_xlfn.BETA.INV(ABS(VLOOKUP($S$1,VLookups!$A$30:$B$31,2,FALSE)-AB$3),IF($G42="L",$N42,$M42),IF($G42="L",$M42,$N42),$B42,$D42))</f>
        <v/>
      </c>
      <c r="AC42" s="112" t="str">
        <f>IF(OR($M42="",$N42=""),"",_xlfn.BETA.INV(ABS(VLOOKUP($S$1,VLookups!$A$30:$B$31,2,FALSE)-AC$3),IF($G42="L",$N42,$M42),IF($G42="L",$M42,$N42),$B42,$D42))</f>
        <v/>
      </c>
      <c r="AD42" s="113" t="str">
        <f>IF(OR($M42="",$N42=""),"",_xlfn.BETA.INV(ABS(VLOOKUP($S$1,VLookups!$A$30:$B$31,2,FALSE)-AD$3),IF($G42="L",$N42,$M42),IF($G42="L",$M42,$N42),$B42,$D42))</f>
        <v/>
      </c>
      <c r="AE42" s="112" t="str">
        <f>IF(OR($M42="",$N42=""),"",_xlfn.BETA.INV(ABS(VLOOKUP($S$1,VLookups!$A$30:$B$31,2,FALSE)-AE$3),IF($G42="L",$N42,$M42),IF($G42="L",$M42,$N42),$B42,$D42))</f>
        <v/>
      </c>
      <c r="AF42" s="113" t="str">
        <f>IF(OR($M42="",$N42=""),"",_xlfn.BETA.INV(ABS(VLOOKUP($S$1,VLookups!$A$30:$B$31,2,FALSE)-AF$3),IF($G42="L",$N42,$M42),IF($G42="L",$M42,$N42),$B42,$D42))</f>
        <v/>
      </c>
      <c r="AG42" s="15"/>
      <c r="AH42" s="194" t="str">
        <f t="shared" si="26"/>
        <v/>
      </c>
      <c r="AI42" s="192" t="str">
        <f t="shared" si="27"/>
        <v/>
      </c>
      <c r="AJ42" s="177" t="str">
        <f t="shared" ref="AJ42" si="306">IF(ISNONTEXT($AH42),AI42+$AH42,"")</f>
        <v/>
      </c>
      <c r="AK42" s="177" t="str">
        <f t="shared" si="39"/>
        <v/>
      </c>
      <c r="AL42" s="177" t="str">
        <f t="shared" si="40"/>
        <v/>
      </c>
      <c r="AM42" s="177" t="str">
        <f t="shared" si="41"/>
        <v/>
      </c>
      <c r="AN42" s="177" t="str">
        <f t="shared" si="42"/>
        <v/>
      </c>
      <c r="AO42" s="177" t="str">
        <f t="shared" si="43"/>
        <v/>
      </c>
      <c r="AP42" s="177" t="str">
        <f t="shared" si="44"/>
        <v/>
      </c>
      <c r="AQ42" s="177" t="str">
        <f t="shared" si="45"/>
        <v/>
      </c>
      <c r="AR42" s="177" t="str">
        <f t="shared" si="46"/>
        <v/>
      </c>
      <c r="AS42" s="177" t="str">
        <f t="shared" si="47"/>
        <v/>
      </c>
      <c r="AT42" s="177" t="str">
        <f t="shared" si="48"/>
        <v/>
      </c>
      <c r="AU42" s="177" t="str">
        <f t="shared" si="49"/>
        <v/>
      </c>
      <c r="AV42" s="177" t="str">
        <f t="shared" si="50"/>
        <v/>
      </c>
      <c r="AW42" s="177" t="str">
        <f t="shared" si="51"/>
        <v/>
      </c>
      <c r="AX42" s="177" t="str">
        <f t="shared" si="52"/>
        <v/>
      </c>
      <c r="AY42" s="177" t="str">
        <f t="shared" si="53"/>
        <v/>
      </c>
      <c r="AZ42" s="177" t="str">
        <f t="shared" si="54"/>
        <v/>
      </c>
      <c r="BA42" s="177" t="str">
        <f t="shared" si="55"/>
        <v/>
      </c>
      <c r="BB42" s="177" t="str">
        <f t="shared" si="56"/>
        <v/>
      </c>
      <c r="BC42" s="177" t="str">
        <f t="shared" si="57"/>
        <v/>
      </c>
      <c r="BD42" s="177" t="str">
        <f t="shared" si="58"/>
        <v/>
      </c>
      <c r="BE42" s="177" t="str">
        <f t="shared" si="59"/>
        <v/>
      </c>
      <c r="BF42" s="177" t="str">
        <f t="shared" si="60"/>
        <v/>
      </c>
      <c r="BG42" s="177" t="str">
        <f t="shared" si="61"/>
        <v/>
      </c>
      <c r="BH42" s="177" t="str">
        <f t="shared" si="62"/>
        <v/>
      </c>
      <c r="BI42" s="177" t="str">
        <f t="shared" si="63"/>
        <v/>
      </c>
      <c r="BJ42" s="177" t="str">
        <f t="shared" si="64"/>
        <v/>
      </c>
      <c r="BK42" s="177" t="str">
        <f t="shared" si="65"/>
        <v/>
      </c>
      <c r="BL42" s="177" t="str">
        <f t="shared" si="66"/>
        <v/>
      </c>
      <c r="BM42" s="177" t="str">
        <f t="shared" si="67"/>
        <v/>
      </c>
      <c r="BN42" s="177" t="str">
        <f t="shared" si="68"/>
        <v/>
      </c>
      <c r="BO42" s="177" t="str">
        <f t="shared" si="69"/>
        <v/>
      </c>
      <c r="BP42" s="177" t="str">
        <f t="shared" si="70"/>
        <v/>
      </c>
      <c r="BQ42" s="177" t="str">
        <f t="shared" si="71"/>
        <v/>
      </c>
      <c r="BR42" s="177" t="str">
        <f t="shared" si="72"/>
        <v/>
      </c>
      <c r="BS42" s="177" t="str">
        <f t="shared" si="73"/>
        <v/>
      </c>
      <c r="BT42" s="177" t="str">
        <f t="shared" si="74"/>
        <v/>
      </c>
      <c r="BU42" s="177" t="str">
        <f t="shared" si="75"/>
        <v/>
      </c>
      <c r="BV42" s="177" t="str">
        <f t="shared" si="76"/>
        <v/>
      </c>
      <c r="BW42" s="177" t="str">
        <f t="shared" si="77"/>
        <v/>
      </c>
      <c r="BX42" s="177" t="str">
        <f t="shared" si="78"/>
        <v/>
      </c>
      <c r="BY42" s="177" t="str">
        <f t="shared" si="79"/>
        <v/>
      </c>
      <c r="BZ42" s="177" t="str">
        <f t="shared" si="80"/>
        <v/>
      </c>
      <c r="CA42" s="177" t="str">
        <f t="shared" si="81"/>
        <v/>
      </c>
      <c r="CB42" s="177" t="str">
        <f t="shared" si="82"/>
        <v/>
      </c>
      <c r="CC42" s="177" t="str">
        <f t="shared" si="83"/>
        <v/>
      </c>
      <c r="CD42" s="177" t="str">
        <f t="shared" si="84"/>
        <v/>
      </c>
      <c r="CE42" s="177" t="str">
        <f t="shared" si="85"/>
        <v/>
      </c>
      <c r="CF42" s="177" t="str">
        <f t="shared" si="86"/>
        <v/>
      </c>
      <c r="CG42" s="177" t="str">
        <f t="shared" si="87"/>
        <v/>
      </c>
      <c r="CH42" s="177" t="str">
        <f t="shared" si="88"/>
        <v/>
      </c>
      <c r="CI42" s="177" t="str">
        <f t="shared" si="89"/>
        <v/>
      </c>
      <c r="CJ42" s="177" t="str">
        <f t="shared" si="90"/>
        <v/>
      </c>
      <c r="CK42" s="177" t="str">
        <f t="shared" si="91"/>
        <v/>
      </c>
      <c r="CL42" s="177" t="str">
        <f t="shared" si="92"/>
        <v/>
      </c>
      <c r="CM42" s="177" t="str">
        <f t="shared" si="93"/>
        <v/>
      </c>
      <c r="CN42" s="177" t="str">
        <f t="shared" si="94"/>
        <v/>
      </c>
      <c r="CO42" s="177" t="str">
        <f t="shared" si="95"/>
        <v/>
      </c>
      <c r="CP42" s="177" t="str">
        <f t="shared" si="96"/>
        <v/>
      </c>
      <c r="CQ42" s="177" t="str">
        <f t="shared" si="97"/>
        <v/>
      </c>
      <c r="CR42" s="177" t="str">
        <f t="shared" si="98"/>
        <v/>
      </c>
      <c r="CS42" s="177" t="str">
        <f t="shared" si="99"/>
        <v/>
      </c>
      <c r="CT42" s="177" t="str">
        <f t="shared" si="100"/>
        <v/>
      </c>
      <c r="CU42" s="177" t="str">
        <f t="shared" si="101"/>
        <v/>
      </c>
      <c r="CV42" s="177" t="str">
        <f t="shared" si="32"/>
        <v/>
      </c>
      <c r="CW42" s="177" t="str">
        <f t="shared" si="102"/>
        <v/>
      </c>
      <c r="CX42" s="177" t="str">
        <f t="shared" si="103"/>
        <v/>
      </c>
      <c r="CY42" s="177" t="str">
        <f t="shared" si="104"/>
        <v/>
      </c>
      <c r="CZ42" s="177" t="str">
        <f t="shared" si="105"/>
        <v/>
      </c>
      <c r="DA42" s="177" t="str">
        <f t="shared" si="106"/>
        <v/>
      </c>
      <c r="DB42" s="177" t="str">
        <f t="shared" si="107"/>
        <v/>
      </c>
      <c r="DC42" s="177" t="str">
        <f t="shared" si="108"/>
        <v/>
      </c>
      <c r="DD42" s="177" t="str">
        <f t="shared" si="109"/>
        <v/>
      </c>
      <c r="DE42" s="177" t="str">
        <f t="shared" si="110"/>
        <v/>
      </c>
      <c r="DF42" s="177" t="str">
        <f t="shared" si="111"/>
        <v/>
      </c>
      <c r="DG42" s="177" t="str">
        <f t="shared" si="112"/>
        <v/>
      </c>
      <c r="DH42" s="177" t="str">
        <f t="shared" si="113"/>
        <v/>
      </c>
      <c r="DI42" s="177" t="str">
        <f t="shared" si="114"/>
        <v/>
      </c>
      <c r="DJ42" s="177" t="str">
        <f t="shared" si="115"/>
        <v/>
      </c>
      <c r="DK42" s="177" t="str">
        <f t="shared" si="116"/>
        <v/>
      </c>
      <c r="DL42" s="177" t="str">
        <f t="shared" si="117"/>
        <v/>
      </c>
      <c r="DM42" s="177" t="str">
        <f t="shared" si="118"/>
        <v/>
      </c>
      <c r="DN42" s="177" t="str">
        <f t="shared" si="119"/>
        <v/>
      </c>
      <c r="DO42" s="177" t="str">
        <f t="shared" si="120"/>
        <v/>
      </c>
      <c r="DP42" s="177" t="str">
        <f t="shared" si="121"/>
        <v/>
      </c>
      <c r="DQ42" s="177" t="str">
        <f t="shared" si="122"/>
        <v/>
      </c>
      <c r="DR42" s="177" t="str">
        <f t="shared" si="123"/>
        <v/>
      </c>
      <c r="DS42" s="177" t="str">
        <f t="shared" si="124"/>
        <v/>
      </c>
      <c r="DT42" s="177" t="str">
        <f t="shared" si="125"/>
        <v/>
      </c>
      <c r="DU42" s="177" t="str">
        <f t="shared" si="126"/>
        <v/>
      </c>
      <c r="DV42" s="177" t="str">
        <f t="shared" si="127"/>
        <v/>
      </c>
      <c r="DW42" s="177" t="str">
        <f t="shared" si="128"/>
        <v/>
      </c>
      <c r="DX42" s="177" t="str">
        <f t="shared" si="129"/>
        <v/>
      </c>
      <c r="DY42" s="177" t="str">
        <f t="shared" si="130"/>
        <v/>
      </c>
      <c r="DZ42" s="177" t="str">
        <f t="shared" si="131"/>
        <v/>
      </c>
      <c r="EA42" s="177" t="str">
        <f t="shared" si="132"/>
        <v/>
      </c>
      <c r="EB42" s="177" t="str">
        <f t="shared" si="133"/>
        <v/>
      </c>
      <c r="EC42" s="177" t="str">
        <f t="shared" si="134"/>
        <v/>
      </c>
      <c r="ED42" s="177" t="str">
        <f t="shared" si="135"/>
        <v/>
      </c>
      <c r="EE42" s="177" t="str">
        <f t="shared" si="136"/>
        <v/>
      </c>
      <c r="EF42" s="177" t="str">
        <f t="shared" si="137"/>
        <v/>
      </c>
      <c r="EG42" s="177" t="str">
        <f t="shared" si="138"/>
        <v/>
      </c>
      <c r="EH42" s="177" t="str">
        <f t="shared" si="139"/>
        <v/>
      </c>
      <c r="EI42" s="177" t="str">
        <f t="shared" si="140"/>
        <v/>
      </c>
      <c r="EJ42" s="177" t="str">
        <f t="shared" si="141"/>
        <v/>
      </c>
      <c r="EK42" s="177" t="str">
        <f t="shared" si="142"/>
        <v/>
      </c>
      <c r="EL42" s="177" t="str">
        <f t="shared" si="143"/>
        <v/>
      </c>
      <c r="EM42" s="177" t="str">
        <f t="shared" si="144"/>
        <v/>
      </c>
      <c r="EN42" s="177" t="str">
        <f t="shared" si="145"/>
        <v/>
      </c>
      <c r="EO42" s="177" t="str">
        <f t="shared" si="146"/>
        <v/>
      </c>
      <c r="EP42" s="177" t="str">
        <f t="shared" si="147"/>
        <v/>
      </c>
      <c r="EQ42" s="177" t="str">
        <f t="shared" si="148"/>
        <v/>
      </c>
      <c r="ER42" s="177" t="str">
        <f t="shared" si="149"/>
        <v/>
      </c>
      <c r="ES42" s="177" t="str">
        <f t="shared" si="150"/>
        <v/>
      </c>
      <c r="ET42" s="177" t="str">
        <f t="shared" si="151"/>
        <v/>
      </c>
      <c r="EU42" s="177" t="str">
        <f t="shared" si="152"/>
        <v/>
      </c>
      <c r="EV42" s="177" t="str">
        <f t="shared" si="153"/>
        <v/>
      </c>
      <c r="EW42" s="177" t="str">
        <f t="shared" si="154"/>
        <v/>
      </c>
      <c r="EX42" s="177" t="str">
        <f t="shared" si="155"/>
        <v/>
      </c>
      <c r="EY42" s="177" t="str">
        <f t="shared" si="156"/>
        <v/>
      </c>
      <c r="EZ42" s="177" t="str">
        <f t="shared" si="157"/>
        <v/>
      </c>
      <c r="FA42" s="177" t="str">
        <f t="shared" si="158"/>
        <v/>
      </c>
      <c r="FB42" s="177" t="str">
        <f t="shared" si="159"/>
        <v/>
      </c>
      <c r="FC42" s="177" t="str">
        <f t="shared" si="160"/>
        <v/>
      </c>
      <c r="FD42" s="177" t="str">
        <f t="shared" si="161"/>
        <v/>
      </c>
      <c r="FE42" s="177" t="str">
        <f t="shared" si="162"/>
        <v/>
      </c>
      <c r="FF42" s="177" t="str">
        <f t="shared" si="163"/>
        <v/>
      </c>
      <c r="FG42" s="177" t="str">
        <f t="shared" si="164"/>
        <v/>
      </c>
      <c r="FH42" s="177" t="str">
        <f t="shared" si="33"/>
        <v/>
      </c>
      <c r="FI42" s="177" t="str">
        <f t="shared" si="165"/>
        <v/>
      </c>
      <c r="FJ42" s="177" t="str">
        <f t="shared" si="166"/>
        <v/>
      </c>
      <c r="FK42" s="177" t="str">
        <f t="shared" si="167"/>
        <v/>
      </c>
      <c r="FL42" s="177" t="str">
        <f t="shared" si="168"/>
        <v/>
      </c>
      <c r="FM42" s="177" t="str">
        <f t="shared" si="169"/>
        <v/>
      </c>
      <c r="FN42" s="177" t="str">
        <f t="shared" si="170"/>
        <v/>
      </c>
      <c r="FO42" s="177" t="str">
        <f t="shared" si="171"/>
        <v/>
      </c>
      <c r="FP42" s="177" t="str">
        <f t="shared" si="172"/>
        <v/>
      </c>
      <c r="FQ42" s="177" t="str">
        <f t="shared" si="173"/>
        <v/>
      </c>
      <c r="FR42" s="177" t="str">
        <f t="shared" si="174"/>
        <v/>
      </c>
      <c r="FS42" s="177" t="str">
        <f t="shared" si="175"/>
        <v/>
      </c>
      <c r="FT42" s="177" t="str">
        <f t="shared" si="176"/>
        <v/>
      </c>
      <c r="FU42" s="177" t="str">
        <f t="shared" si="177"/>
        <v/>
      </c>
      <c r="FV42" s="177" t="str">
        <f t="shared" si="178"/>
        <v/>
      </c>
      <c r="FW42" s="177" t="str">
        <f t="shared" si="179"/>
        <v/>
      </c>
      <c r="FX42" s="177" t="str">
        <f t="shared" si="180"/>
        <v/>
      </c>
      <c r="FY42" s="177" t="str">
        <f t="shared" si="181"/>
        <v/>
      </c>
      <c r="FZ42" s="177" t="str">
        <f t="shared" si="182"/>
        <v/>
      </c>
      <c r="GA42" s="177" t="str">
        <f t="shared" si="183"/>
        <v/>
      </c>
      <c r="GB42" s="177" t="str">
        <f t="shared" si="184"/>
        <v/>
      </c>
      <c r="GC42" s="177" t="str">
        <f t="shared" si="185"/>
        <v/>
      </c>
      <c r="GD42" s="177" t="str">
        <f t="shared" si="186"/>
        <v/>
      </c>
      <c r="GE42" s="177" t="str">
        <f t="shared" si="187"/>
        <v/>
      </c>
      <c r="GF42" s="177" t="str">
        <f t="shared" si="188"/>
        <v/>
      </c>
      <c r="GG42" s="177" t="str">
        <f t="shared" si="189"/>
        <v/>
      </c>
      <c r="GH42" s="177" t="str">
        <f t="shared" si="190"/>
        <v/>
      </c>
      <c r="GI42" s="177" t="str">
        <f t="shared" si="191"/>
        <v/>
      </c>
      <c r="GJ42" s="177" t="str">
        <f t="shared" si="192"/>
        <v/>
      </c>
      <c r="GK42" s="177" t="str">
        <f t="shared" si="193"/>
        <v/>
      </c>
      <c r="GL42" s="177" t="str">
        <f t="shared" si="194"/>
        <v/>
      </c>
      <c r="GM42" s="177" t="str">
        <f t="shared" si="195"/>
        <v/>
      </c>
      <c r="GN42" s="177" t="str">
        <f t="shared" si="196"/>
        <v/>
      </c>
      <c r="GO42" s="177" t="str">
        <f t="shared" si="197"/>
        <v/>
      </c>
      <c r="GP42" s="177" t="str">
        <f t="shared" si="198"/>
        <v/>
      </c>
      <c r="GQ42" s="177" t="str">
        <f t="shared" si="199"/>
        <v/>
      </c>
      <c r="GR42" s="177" t="str">
        <f t="shared" si="200"/>
        <v/>
      </c>
      <c r="GS42" s="177" t="str">
        <f t="shared" si="201"/>
        <v/>
      </c>
      <c r="GT42" s="177" t="str">
        <f t="shared" si="202"/>
        <v/>
      </c>
      <c r="GU42" s="177" t="str">
        <f t="shared" si="203"/>
        <v/>
      </c>
      <c r="GV42" s="177" t="str">
        <f t="shared" si="204"/>
        <v/>
      </c>
      <c r="GW42" s="177" t="str">
        <f t="shared" si="205"/>
        <v/>
      </c>
      <c r="GX42" s="177" t="str">
        <f t="shared" si="206"/>
        <v/>
      </c>
      <c r="GY42" s="177" t="str">
        <f t="shared" si="207"/>
        <v/>
      </c>
      <c r="GZ42" s="177" t="str">
        <f t="shared" si="208"/>
        <v/>
      </c>
      <c r="HA42" s="177" t="str">
        <f t="shared" si="209"/>
        <v/>
      </c>
      <c r="HB42" s="177" t="str">
        <f t="shared" si="210"/>
        <v/>
      </c>
      <c r="HC42" s="177" t="str">
        <f t="shared" si="211"/>
        <v/>
      </c>
      <c r="HD42" s="177" t="str">
        <f t="shared" si="212"/>
        <v/>
      </c>
      <c r="HE42" s="177" t="str">
        <f t="shared" si="213"/>
        <v/>
      </c>
      <c r="HF42" s="177" t="str">
        <f t="shared" si="214"/>
        <v/>
      </c>
      <c r="HG42" s="177" t="str">
        <f t="shared" si="215"/>
        <v/>
      </c>
      <c r="HH42" s="177" t="str">
        <f t="shared" si="216"/>
        <v/>
      </c>
      <c r="HI42" s="177" t="str">
        <f t="shared" si="217"/>
        <v/>
      </c>
      <c r="HJ42" s="177" t="str">
        <f t="shared" si="218"/>
        <v/>
      </c>
      <c r="HK42" s="177" t="str">
        <f t="shared" si="219"/>
        <v/>
      </c>
      <c r="HL42" s="177" t="str">
        <f t="shared" si="220"/>
        <v/>
      </c>
      <c r="HM42" s="177" t="str">
        <f t="shared" si="221"/>
        <v/>
      </c>
      <c r="HN42" s="177" t="str">
        <f t="shared" si="222"/>
        <v/>
      </c>
      <c r="HO42" s="177" t="str">
        <f t="shared" si="223"/>
        <v/>
      </c>
      <c r="HP42" s="177" t="str">
        <f t="shared" si="224"/>
        <v/>
      </c>
      <c r="HQ42" s="177" t="str">
        <f t="shared" si="225"/>
        <v/>
      </c>
      <c r="HR42" s="177" t="str">
        <f t="shared" si="226"/>
        <v/>
      </c>
      <c r="HS42" s="177" t="str">
        <f t="shared" si="227"/>
        <v/>
      </c>
      <c r="HT42" s="177" t="str">
        <f t="shared" si="34"/>
        <v/>
      </c>
      <c r="HU42" s="177" t="str">
        <f t="shared" si="255"/>
        <v/>
      </c>
      <c r="HV42" s="177" t="str">
        <f t="shared" si="256"/>
        <v/>
      </c>
      <c r="HW42" s="177" t="str">
        <f t="shared" si="257"/>
        <v/>
      </c>
      <c r="HX42" s="177" t="str">
        <f t="shared" si="258"/>
        <v/>
      </c>
      <c r="HY42" s="177" t="str">
        <f t="shared" si="259"/>
        <v/>
      </c>
      <c r="HZ42" s="177" t="str">
        <f t="shared" si="260"/>
        <v/>
      </c>
      <c r="IA42" s="192" t="str">
        <f t="shared" si="29"/>
        <v/>
      </c>
      <c r="IB42" s="193" t="e">
        <f t="shared" si="296"/>
        <v>#N/A</v>
      </c>
      <c r="IC42" s="193" t="e">
        <f t="shared" si="277"/>
        <v>#N/A</v>
      </c>
      <c r="ID42" s="193" t="e">
        <f t="shared" si="277"/>
        <v>#N/A</v>
      </c>
      <c r="IE42" s="193" t="e">
        <f t="shared" si="277"/>
        <v>#N/A</v>
      </c>
      <c r="IF42" s="193" t="e">
        <f t="shared" si="290"/>
        <v>#N/A</v>
      </c>
      <c r="IG42" s="193" t="e">
        <f t="shared" si="290"/>
        <v>#N/A</v>
      </c>
      <c r="IH42" s="193" t="e">
        <f t="shared" si="290"/>
        <v>#N/A</v>
      </c>
      <c r="II42" s="193" t="e">
        <f t="shared" si="290"/>
        <v>#N/A</v>
      </c>
      <c r="IJ42" s="193" t="e">
        <f t="shared" si="290"/>
        <v>#N/A</v>
      </c>
      <c r="IK42" s="193" t="e">
        <f t="shared" si="290"/>
        <v>#N/A</v>
      </c>
      <c r="IL42" s="193" t="e">
        <f t="shared" si="290"/>
        <v>#N/A</v>
      </c>
      <c r="IM42" s="193" t="e">
        <f t="shared" si="290"/>
        <v>#N/A</v>
      </c>
      <c r="IN42" s="193" t="e">
        <f t="shared" si="290"/>
        <v>#N/A</v>
      </c>
      <c r="IO42" s="193" t="e">
        <f t="shared" si="290"/>
        <v>#N/A</v>
      </c>
      <c r="IP42" s="193" t="e">
        <f t="shared" si="290"/>
        <v>#N/A</v>
      </c>
      <c r="IQ42" s="193" t="e">
        <f t="shared" si="290"/>
        <v>#N/A</v>
      </c>
      <c r="IR42" s="193" t="e">
        <f t="shared" si="290"/>
        <v>#N/A</v>
      </c>
      <c r="IS42" s="193" t="e">
        <f t="shared" si="290"/>
        <v>#N/A</v>
      </c>
      <c r="IT42" s="193" t="e">
        <f t="shared" si="290"/>
        <v>#N/A</v>
      </c>
      <c r="IU42" s="193" t="e">
        <f t="shared" si="285"/>
        <v>#N/A</v>
      </c>
      <c r="IV42" s="193" t="e">
        <f t="shared" si="285"/>
        <v>#N/A</v>
      </c>
      <c r="IW42" s="193" t="e">
        <f t="shared" si="285"/>
        <v>#N/A</v>
      </c>
      <c r="IX42" s="193" t="e">
        <f t="shared" si="285"/>
        <v>#N/A</v>
      </c>
      <c r="IY42" s="193" t="e">
        <f t="shared" si="285"/>
        <v>#N/A</v>
      </c>
      <c r="IZ42" s="193" t="e">
        <f t="shared" si="285"/>
        <v>#N/A</v>
      </c>
      <c r="JA42" s="193" t="e">
        <f t="shared" si="285"/>
        <v>#N/A</v>
      </c>
      <c r="JB42" s="193" t="e">
        <f t="shared" si="285"/>
        <v>#N/A</v>
      </c>
      <c r="JC42" s="193" t="e">
        <f t="shared" si="285"/>
        <v>#N/A</v>
      </c>
      <c r="JD42" s="193" t="e">
        <f t="shared" si="285"/>
        <v>#N/A</v>
      </c>
      <c r="JE42" s="193" t="e">
        <f t="shared" si="285"/>
        <v>#N/A</v>
      </c>
      <c r="JF42" s="193" t="e">
        <f t="shared" si="285"/>
        <v>#N/A</v>
      </c>
      <c r="JG42" s="193" t="e">
        <f t="shared" si="285"/>
        <v>#N/A</v>
      </c>
      <c r="JH42" s="193" t="e">
        <f t="shared" si="285"/>
        <v>#N/A</v>
      </c>
      <c r="JI42" s="193" t="e">
        <f t="shared" si="285"/>
        <v>#N/A</v>
      </c>
      <c r="JJ42" s="193" t="e">
        <f t="shared" si="281"/>
        <v>#N/A</v>
      </c>
      <c r="JK42" s="193" t="e">
        <f t="shared" si="281"/>
        <v>#N/A</v>
      </c>
      <c r="JL42" s="193" t="e">
        <f t="shared" si="281"/>
        <v>#N/A</v>
      </c>
      <c r="JM42" s="193" t="e">
        <f t="shared" si="281"/>
        <v>#N/A</v>
      </c>
      <c r="JN42" s="193" t="e">
        <f t="shared" si="281"/>
        <v>#N/A</v>
      </c>
      <c r="JO42" s="193" t="e">
        <f t="shared" si="281"/>
        <v>#N/A</v>
      </c>
      <c r="JP42" s="193" t="e">
        <f t="shared" si="281"/>
        <v>#N/A</v>
      </c>
      <c r="JQ42" s="193" t="e">
        <f t="shared" si="281"/>
        <v>#N/A</v>
      </c>
      <c r="JR42" s="193" t="e">
        <f t="shared" si="281"/>
        <v>#N/A</v>
      </c>
      <c r="JS42" s="193" t="e">
        <f t="shared" si="281"/>
        <v>#N/A</v>
      </c>
      <c r="JT42" s="193" t="e">
        <f t="shared" si="281"/>
        <v>#N/A</v>
      </c>
      <c r="JU42" s="193" t="e">
        <f t="shared" si="281"/>
        <v>#N/A</v>
      </c>
      <c r="JV42" s="193" t="e">
        <f t="shared" si="281"/>
        <v>#N/A</v>
      </c>
      <c r="JW42" s="193" t="e">
        <f t="shared" si="281"/>
        <v>#N/A</v>
      </c>
      <c r="JX42" s="193" t="e">
        <f t="shared" si="281"/>
        <v>#N/A</v>
      </c>
      <c r="JY42" s="193" t="e">
        <f t="shared" si="299"/>
        <v>#N/A</v>
      </c>
      <c r="JZ42" s="193" t="e">
        <f t="shared" si="299"/>
        <v>#N/A</v>
      </c>
      <c r="KA42" s="193" t="e">
        <f t="shared" si="299"/>
        <v>#N/A</v>
      </c>
      <c r="KB42" s="193" t="e">
        <f t="shared" si="299"/>
        <v>#N/A</v>
      </c>
      <c r="KC42" s="193" t="e">
        <f t="shared" si="299"/>
        <v>#N/A</v>
      </c>
      <c r="KD42" s="193" t="e">
        <f t="shared" si="299"/>
        <v>#N/A</v>
      </c>
      <c r="KE42" s="193" t="e">
        <f t="shared" si="299"/>
        <v>#N/A</v>
      </c>
      <c r="KF42" s="193" t="e">
        <f t="shared" si="299"/>
        <v>#N/A</v>
      </c>
      <c r="KG42" s="193" t="e">
        <f t="shared" si="299"/>
        <v>#N/A</v>
      </c>
      <c r="KH42" s="193" t="e">
        <f t="shared" si="299"/>
        <v>#N/A</v>
      </c>
      <c r="KI42" s="193" t="e">
        <f t="shared" si="299"/>
        <v>#N/A</v>
      </c>
      <c r="KJ42" s="193" t="e">
        <f t="shared" si="299"/>
        <v>#N/A</v>
      </c>
      <c r="KK42" s="193" t="e">
        <f t="shared" si="299"/>
        <v>#N/A</v>
      </c>
      <c r="KL42" s="193" t="e">
        <f t="shared" si="299"/>
        <v>#N/A</v>
      </c>
      <c r="KM42" s="193" t="e">
        <f t="shared" si="299"/>
        <v>#N/A</v>
      </c>
      <c r="KN42" s="193" t="e">
        <f t="shared" si="35"/>
        <v>#N/A</v>
      </c>
      <c r="KO42" s="193" t="e">
        <f t="shared" si="278"/>
        <v>#N/A</v>
      </c>
      <c r="KP42" s="193" t="e">
        <f t="shared" si="278"/>
        <v>#N/A</v>
      </c>
      <c r="KQ42" s="193" t="e">
        <f t="shared" si="278"/>
        <v>#N/A</v>
      </c>
      <c r="KR42" s="193" t="e">
        <f t="shared" si="291"/>
        <v>#N/A</v>
      </c>
      <c r="KS42" s="193" t="e">
        <f t="shared" si="291"/>
        <v>#N/A</v>
      </c>
      <c r="KT42" s="193" t="e">
        <f t="shared" si="291"/>
        <v>#N/A</v>
      </c>
      <c r="KU42" s="193" t="e">
        <f t="shared" si="291"/>
        <v>#N/A</v>
      </c>
      <c r="KV42" s="193" t="e">
        <f t="shared" si="291"/>
        <v>#N/A</v>
      </c>
      <c r="KW42" s="193" t="e">
        <f t="shared" si="291"/>
        <v>#N/A</v>
      </c>
      <c r="KX42" s="193" t="e">
        <f t="shared" si="291"/>
        <v>#N/A</v>
      </c>
      <c r="KY42" s="193" t="e">
        <f t="shared" si="291"/>
        <v>#N/A</v>
      </c>
      <c r="KZ42" s="193" t="e">
        <f t="shared" si="291"/>
        <v>#N/A</v>
      </c>
      <c r="LA42" s="193" t="e">
        <f t="shared" si="291"/>
        <v>#N/A</v>
      </c>
      <c r="LB42" s="193" t="e">
        <f t="shared" si="291"/>
        <v>#N/A</v>
      </c>
      <c r="LC42" s="193" t="e">
        <f t="shared" si="291"/>
        <v>#N/A</v>
      </c>
      <c r="LD42" s="193" t="e">
        <f t="shared" si="291"/>
        <v>#N/A</v>
      </c>
      <c r="LE42" s="193" t="e">
        <f t="shared" si="291"/>
        <v>#N/A</v>
      </c>
      <c r="LF42" s="193" t="e">
        <f t="shared" si="291"/>
        <v>#N/A</v>
      </c>
      <c r="LG42" s="193" t="e">
        <f t="shared" si="286"/>
        <v>#N/A</v>
      </c>
      <c r="LH42" s="193" t="e">
        <f t="shared" si="286"/>
        <v>#N/A</v>
      </c>
      <c r="LI42" s="193" t="e">
        <f t="shared" si="286"/>
        <v>#N/A</v>
      </c>
      <c r="LJ42" s="193" t="e">
        <f t="shared" si="286"/>
        <v>#N/A</v>
      </c>
      <c r="LK42" s="193" t="e">
        <f t="shared" si="286"/>
        <v>#N/A</v>
      </c>
      <c r="LL42" s="193" t="e">
        <f t="shared" si="286"/>
        <v>#N/A</v>
      </c>
      <c r="LM42" s="193" t="e">
        <f t="shared" si="286"/>
        <v>#N/A</v>
      </c>
      <c r="LN42" s="193" t="e">
        <f t="shared" si="286"/>
        <v>#N/A</v>
      </c>
      <c r="LO42" s="193" t="e">
        <f t="shared" si="286"/>
        <v>#N/A</v>
      </c>
      <c r="LP42" s="193" t="e">
        <f t="shared" si="286"/>
        <v>#N/A</v>
      </c>
      <c r="LQ42" s="193" t="e">
        <f t="shared" si="286"/>
        <v>#N/A</v>
      </c>
      <c r="LR42" s="193" t="e">
        <f t="shared" si="286"/>
        <v>#N/A</v>
      </c>
      <c r="LS42" s="193" t="e">
        <f t="shared" si="286"/>
        <v>#N/A</v>
      </c>
      <c r="LT42" s="193" t="e">
        <f t="shared" si="286"/>
        <v>#N/A</v>
      </c>
      <c r="LU42" s="193" t="e">
        <f t="shared" si="286"/>
        <v>#N/A</v>
      </c>
      <c r="LV42" s="193" t="e">
        <f t="shared" si="282"/>
        <v>#N/A</v>
      </c>
      <c r="LW42" s="193" t="e">
        <f t="shared" si="282"/>
        <v>#N/A</v>
      </c>
      <c r="LX42" s="193" t="e">
        <f t="shared" si="282"/>
        <v>#N/A</v>
      </c>
      <c r="LY42" s="193" t="e">
        <f t="shared" si="282"/>
        <v>#N/A</v>
      </c>
      <c r="LZ42" s="193" t="e">
        <f t="shared" si="282"/>
        <v>#N/A</v>
      </c>
      <c r="MA42" s="193" t="e">
        <f t="shared" si="282"/>
        <v>#N/A</v>
      </c>
      <c r="MB42" s="193" t="e">
        <f t="shared" si="282"/>
        <v>#N/A</v>
      </c>
      <c r="MC42" s="193" t="e">
        <f t="shared" si="282"/>
        <v>#N/A</v>
      </c>
      <c r="MD42" s="193" t="e">
        <f t="shared" si="282"/>
        <v>#N/A</v>
      </c>
      <c r="ME42" s="193" t="e">
        <f t="shared" si="282"/>
        <v>#N/A</v>
      </c>
      <c r="MF42" s="193" t="e">
        <f t="shared" si="282"/>
        <v>#N/A</v>
      </c>
      <c r="MG42" s="193" t="e">
        <f t="shared" si="282"/>
        <v>#N/A</v>
      </c>
      <c r="MH42" s="193" t="e">
        <f t="shared" si="282"/>
        <v>#N/A</v>
      </c>
      <c r="MI42" s="193" t="e">
        <f t="shared" si="282"/>
        <v>#N/A</v>
      </c>
      <c r="MJ42" s="193" t="e">
        <f t="shared" si="282"/>
        <v>#N/A</v>
      </c>
      <c r="MK42" s="193" t="e">
        <f t="shared" si="300"/>
        <v>#N/A</v>
      </c>
      <c r="ML42" s="193" t="e">
        <f t="shared" si="300"/>
        <v>#N/A</v>
      </c>
      <c r="MM42" s="193" t="e">
        <f t="shared" si="300"/>
        <v>#N/A</v>
      </c>
      <c r="MN42" s="193" t="e">
        <f t="shared" si="300"/>
        <v>#N/A</v>
      </c>
      <c r="MO42" s="193" t="e">
        <f t="shared" si="300"/>
        <v>#N/A</v>
      </c>
      <c r="MP42" s="193" t="e">
        <f t="shared" si="300"/>
        <v>#N/A</v>
      </c>
      <c r="MQ42" s="193" t="e">
        <f t="shared" si="300"/>
        <v>#N/A</v>
      </c>
      <c r="MR42" s="193" t="e">
        <f t="shared" si="300"/>
        <v>#N/A</v>
      </c>
      <c r="MS42" s="193" t="e">
        <f t="shared" si="300"/>
        <v>#N/A</v>
      </c>
      <c r="MT42" s="193" t="e">
        <f t="shared" si="300"/>
        <v>#N/A</v>
      </c>
      <c r="MU42" s="193" t="e">
        <f t="shared" si="300"/>
        <v>#N/A</v>
      </c>
      <c r="MV42" s="193" t="e">
        <f t="shared" si="300"/>
        <v>#N/A</v>
      </c>
      <c r="MW42" s="193" t="e">
        <f t="shared" si="300"/>
        <v>#N/A</v>
      </c>
      <c r="MX42" s="193" t="e">
        <f t="shared" si="300"/>
        <v>#N/A</v>
      </c>
      <c r="MY42" s="193" t="e">
        <f t="shared" si="300"/>
        <v>#N/A</v>
      </c>
      <c r="MZ42" s="193" t="e">
        <f t="shared" si="36"/>
        <v>#N/A</v>
      </c>
      <c r="NA42" s="193" t="e">
        <f t="shared" si="279"/>
        <v>#N/A</v>
      </c>
      <c r="NB42" s="193" t="e">
        <f t="shared" si="279"/>
        <v>#N/A</v>
      </c>
      <c r="NC42" s="193" t="e">
        <f t="shared" si="279"/>
        <v>#N/A</v>
      </c>
      <c r="ND42" s="193" t="e">
        <f t="shared" si="292"/>
        <v>#N/A</v>
      </c>
      <c r="NE42" s="193" t="e">
        <f t="shared" si="292"/>
        <v>#N/A</v>
      </c>
      <c r="NF42" s="193" t="e">
        <f t="shared" si="292"/>
        <v>#N/A</v>
      </c>
      <c r="NG42" s="193" t="e">
        <f t="shared" si="292"/>
        <v>#N/A</v>
      </c>
      <c r="NH42" s="193" t="e">
        <f t="shared" si="292"/>
        <v>#N/A</v>
      </c>
      <c r="NI42" s="193" t="e">
        <f t="shared" si="292"/>
        <v>#N/A</v>
      </c>
      <c r="NJ42" s="193" t="e">
        <f t="shared" si="292"/>
        <v>#N/A</v>
      </c>
      <c r="NK42" s="193" t="e">
        <f t="shared" si="292"/>
        <v>#N/A</v>
      </c>
      <c r="NL42" s="193" t="e">
        <f t="shared" si="292"/>
        <v>#N/A</v>
      </c>
      <c r="NM42" s="193" t="e">
        <f t="shared" si="292"/>
        <v>#N/A</v>
      </c>
      <c r="NN42" s="193" t="e">
        <f t="shared" si="292"/>
        <v>#N/A</v>
      </c>
      <c r="NO42" s="193" t="e">
        <f t="shared" si="292"/>
        <v>#N/A</v>
      </c>
      <c r="NP42" s="193" t="e">
        <f t="shared" si="292"/>
        <v>#N/A</v>
      </c>
      <c r="NQ42" s="193" t="e">
        <f t="shared" si="292"/>
        <v>#N/A</v>
      </c>
      <c r="NR42" s="193" t="e">
        <f t="shared" si="292"/>
        <v>#N/A</v>
      </c>
      <c r="NS42" s="193" t="e">
        <f t="shared" si="287"/>
        <v>#N/A</v>
      </c>
      <c r="NT42" s="193" t="e">
        <f t="shared" si="287"/>
        <v>#N/A</v>
      </c>
      <c r="NU42" s="193" t="e">
        <f t="shared" si="287"/>
        <v>#N/A</v>
      </c>
      <c r="NV42" s="193" t="e">
        <f t="shared" si="287"/>
        <v>#N/A</v>
      </c>
      <c r="NW42" s="193" t="e">
        <f t="shared" si="287"/>
        <v>#N/A</v>
      </c>
      <c r="NX42" s="193" t="e">
        <f t="shared" si="287"/>
        <v>#N/A</v>
      </c>
      <c r="NY42" s="193" t="e">
        <f t="shared" si="287"/>
        <v>#N/A</v>
      </c>
      <c r="NZ42" s="193" t="e">
        <f t="shared" si="287"/>
        <v>#N/A</v>
      </c>
      <c r="OA42" s="193" t="e">
        <f t="shared" si="287"/>
        <v>#N/A</v>
      </c>
      <c r="OB42" s="193" t="e">
        <f t="shared" si="287"/>
        <v>#N/A</v>
      </c>
      <c r="OC42" s="193" t="e">
        <f t="shared" si="287"/>
        <v>#N/A</v>
      </c>
      <c r="OD42" s="193" t="e">
        <f t="shared" si="287"/>
        <v>#N/A</v>
      </c>
      <c r="OE42" s="193" t="e">
        <f t="shared" si="287"/>
        <v>#N/A</v>
      </c>
      <c r="OF42" s="193" t="e">
        <f t="shared" si="287"/>
        <v>#N/A</v>
      </c>
      <c r="OG42" s="193" t="e">
        <f t="shared" si="287"/>
        <v>#N/A</v>
      </c>
      <c r="OH42" s="193" t="e">
        <f t="shared" si="283"/>
        <v>#N/A</v>
      </c>
      <c r="OI42" s="193" t="e">
        <f t="shared" si="283"/>
        <v>#N/A</v>
      </c>
      <c r="OJ42" s="193" t="e">
        <f t="shared" si="283"/>
        <v>#N/A</v>
      </c>
      <c r="OK42" s="193" t="e">
        <f t="shared" si="283"/>
        <v>#N/A</v>
      </c>
      <c r="OL42" s="193" t="e">
        <f t="shared" si="283"/>
        <v>#N/A</v>
      </c>
      <c r="OM42" s="193" t="e">
        <f t="shared" si="283"/>
        <v>#N/A</v>
      </c>
      <c r="ON42" s="193" t="e">
        <f t="shared" si="283"/>
        <v>#N/A</v>
      </c>
      <c r="OO42" s="193" t="e">
        <f t="shared" si="283"/>
        <v>#N/A</v>
      </c>
      <c r="OP42" s="193" t="e">
        <f t="shared" si="283"/>
        <v>#N/A</v>
      </c>
      <c r="OQ42" s="193" t="e">
        <f t="shared" si="283"/>
        <v>#N/A</v>
      </c>
      <c r="OR42" s="193" t="e">
        <f t="shared" si="283"/>
        <v>#N/A</v>
      </c>
      <c r="OS42" s="193" t="e">
        <f t="shared" si="283"/>
        <v>#N/A</v>
      </c>
      <c r="OT42" s="193" t="e">
        <f t="shared" si="283"/>
        <v>#N/A</v>
      </c>
      <c r="OU42" s="193" t="e">
        <f t="shared" si="283"/>
        <v>#N/A</v>
      </c>
      <c r="OV42" s="193" t="e">
        <f t="shared" si="283"/>
        <v>#N/A</v>
      </c>
      <c r="OW42" s="193" t="e">
        <f t="shared" si="301"/>
        <v>#N/A</v>
      </c>
      <c r="OX42" s="193" t="e">
        <f t="shared" si="301"/>
        <v>#N/A</v>
      </c>
      <c r="OY42" s="193" t="e">
        <f t="shared" si="301"/>
        <v>#N/A</v>
      </c>
      <c r="OZ42" s="193" t="e">
        <f t="shared" si="301"/>
        <v>#N/A</v>
      </c>
      <c r="PA42" s="193" t="e">
        <f t="shared" si="301"/>
        <v>#N/A</v>
      </c>
      <c r="PB42" s="193" t="e">
        <f t="shared" si="301"/>
        <v>#N/A</v>
      </c>
      <c r="PC42" s="193" t="e">
        <f t="shared" si="301"/>
        <v>#N/A</v>
      </c>
      <c r="PD42" s="193" t="e">
        <f t="shared" si="301"/>
        <v>#N/A</v>
      </c>
      <c r="PE42" s="193" t="e">
        <f t="shared" si="301"/>
        <v>#N/A</v>
      </c>
      <c r="PF42" s="193" t="e">
        <f t="shared" si="301"/>
        <v>#N/A</v>
      </c>
      <c r="PG42" s="193" t="e">
        <f t="shared" si="301"/>
        <v>#N/A</v>
      </c>
      <c r="PH42" s="193" t="e">
        <f t="shared" si="301"/>
        <v>#N/A</v>
      </c>
      <c r="PI42" s="193" t="e">
        <f t="shared" si="301"/>
        <v>#N/A</v>
      </c>
      <c r="PJ42" s="193" t="e">
        <f t="shared" si="301"/>
        <v>#N/A</v>
      </c>
      <c r="PK42" s="193" t="e">
        <f t="shared" si="301"/>
        <v>#N/A</v>
      </c>
      <c r="PL42" s="193" t="e">
        <f t="shared" si="37"/>
        <v>#N/A</v>
      </c>
      <c r="PM42" s="193" t="e">
        <f t="shared" si="297"/>
        <v>#N/A</v>
      </c>
      <c r="PN42" s="193" t="e">
        <f t="shared" si="297"/>
        <v>#N/A</v>
      </c>
      <c r="PO42" s="193" t="e">
        <f t="shared" si="297"/>
        <v>#N/A</v>
      </c>
      <c r="PP42" s="193" t="e">
        <f t="shared" si="297"/>
        <v>#N/A</v>
      </c>
      <c r="PQ42" s="193" t="e">
        <f t="shared" si="297"/>
        <v>#N/A</v>
      </c>
      <c r="PR42" s="193" t="e">
        <f t="shared" si="297"/>
        <v>#N/A</v>
      </c>
      <c r="PS42" s="193" t="e">
        <f t="shared" si="297"/>
        <v>#N/A</v>
      </c>
      <c r="PT42" s="193" t="e">
        <f t="shared" si="297"/>
        <v>#N/A</v>
      </c>
    </row>
    <row r="43" spans="1:436" hidden="1" x14ac:dyDescent="0.45">
      <c r="A43" s="20">
        <v>40</v>
      </c>
      <c r="B43" s="101" t="str">
        <f t="shared" si="15"/>
        <v/>
      </c>
      <c r="C43" s="115"/>
      <c r="D43" s="101" t="str">
        <f t="shared" si="16"/>
        <v/>
      </c>
      <c r="E43" s="110" t="str">
        <f t="shared" si="17"/>
        <v/>
      </c>
      <c r="F43" s="21" t="str">
        <f t="shared" si="18"/>
        <v/>
      </c>
      <c r="G43" s="22" t="str">
        <f t="shared" si="19"/>
        <v/>
      </c>
      <c r="H43" s="23" t="str">
        <f>IF(F43="","",IF(OR($F43&lt;Skew!$B$3,$F43=Skew!$B$3),IF($F43&gt;Skew!$C$3,Skew!$A$3,IF($F43&gt;Skew!$C$4,Skew!$A$4,IF($F43&gt;Skew!$C$5,Skew!$A$5,IF($F43&gt;Skew!$C$6,Skew!$A$6,IF($F43&gt;Skew!$C$7,Skew!$A$7,IF($F43&gt;Skew!$C$8,Skew!$A$8,IF($F43&gt;Skew!$C$9,Skew!$A$9,IF($F43&gt;Skew!$C$10,Skew!$A$10,IF($F43&gt;Skew!$C$11,Skew!$A$11,IF($F43&gt;Skew!$C$12,Skew!$A$12,IF($F43&gt;Skew!$C$13,Skew!$A$13,IF($F43&gt;Skew!$C$14,Skew!$A$14,IF($F43&gt;Skew!$C$15,Skew!$A$15,IF($F43&gt;Skew!$C$16,Skew!$A$16,Skew!$A$17)
)))))))))))))))</f>
        <v/>
      </c>
      <c r="I43" s="22" t="str">
        <f>IF(F43="","",MATCH(H43,Skew!$A$3:$A$17,0))</f>
        <v/>
      </c>
      <c r="J43" s="22" t="str">
        <f t="shared" si="20"/>
        <v/>
      </c>
      <c r="K43" s="24"/>
      <c r="L43" s="22" t="str">
        <f>IF(OR(F43="",K43=""),"",MATCH(K43,Confidence!$A$3:$A$12,0))</f>
        <v/>
      </c>
      <c r="M43" s="25" t="str">
        <f t="shared" si="21"/>
        <v/>
      </c>
      <c r="N43" s="25" t="str">
        <f t="shared" si="22"/>
        <v/>
      </c>
      <c r="O43" s="22"/>
      <c r="P43" s="102" t="str">
        <f t="shared" si="23"/>
        <v/>
      </c>
      <c r="Q43" s="102" t="str">
        <f t="shared" si="24"/>
        <v/>
      </c>
      <c r="R43" s="37" t="str">
        <f t="shared" si="25"/>
        <v/>
      </c>
      <c r="S43" s="115"/>
      <c r="T43" s="204" t="str">
        <f>IF(AND(B43&gt;0,C43&gt;0,D43&gt;0,M43&gt;0,N43&gt;0,S43&gt;0,NOT(K43="")),ABS(VLOOKUP($S$1,VLookups!$A$30:$B$31,2,FALSE)-_xlfn.BETA.DIST(S43,IF(G43="L",N43,M43),IF(G43="L",M43,N43),TRUE,B43,D43)),"")</f>
        <v/>
      </c>
      <c r="U43" s="112" t="str">
        <f>IF(OR($M43="",$N43=""),"",_xlfn.BETA.INV(ABS(VLOOKUP($S$1,VLookups!$A$30:$B$31,2,FALSE)-U$3),IF($G43="L",$N43,$M43),IF($G43="L",$M43,$N43),$B43,$D43))</f>
        <v/>
      </c>
      <c r="V43" s="113" t="str">
        <f>IF(OR($M43="",$N43=""),"",_xlfn.BETA.INV(ABS(VLOOKUP($S$1,VLookups!$A$30:$B$31,2,FALSE)-V$3),IF($G43="L",$N43,$M43),IF($G43="L",$M43,$N43),$B43,$D43))</f>
        <v/>
      </c>
      <c r="W43" s="112" t="str">
        <f>IF(OR($M43="",$N43=""),"",_xlfn.BETA.INV(ABS(VLOOKUP($S$1,VLookups!$A$30:$B$31,2,FALSE)-W$3),IF($G43="L",$N43,$M43),IF($G43="L",$M43,$N43),$B43,$D43))</f>
        <v/>
      </c>
      <c r="X43" s="113" t="str">
        <f>IF(OR($M43="",$N43=""),"",_xlfn.BETA.INV(ABS(VLOOKUP($S$1,VLookups!$A$30:$B$31,2,FALSE)-X$3),IF($G43="L",$N43,$M43),IF($G43="L",$M43,$N43),$B43,$D43))</f>
        <v/>
      </c>
      <c r="Y43" s="112" t="str">
        <f>IF(OR($M43="",$N43=""),"",_xlfn.BETA.INV(ABS(VLOOKUP($S$1,VLookups!$A$30:$B$31,2,FALSE)-Y$3),IF($G43="L",$N43,$M43),IF($G43="L",$M43,$N43),$B43,$D43))</f>
        <v/>
      </c>
      <c r="Z43" s="113" t="str">
        <f>IF(OR($M43="",$N43=""),"",_xlfn.BETA.INV(ABS(VLOOKUP($S$1,VLookups!$A$30:$B$31,2,FALSE)-Z$3),IF($G43="L",$N43,$M43),IF($G43="L",$M43,$N43),$B43,$D43))</f>
        <v/>
      </c>
      <c r="AA43" s="112" t="str">
        <f>IF(OR($M43="",$N43=""),"",_xlfn.BETA.INV(ABS(VLOOKUP($S$1,VLookups!$A$30:$B$31,2,FALSE)-AA$3),IF($G43="L",$N43,$M43),IF($G43="L",$M43,$N43),$B43,$D43))</f>
        <v/>
      </c>
      <c r="AB43" s="113" t="str">
        <f>IF(OR($M43="",$N43=""),"",_xlfn.BETA.INV(ABS(VLOOKUP($S$1,VLookups!$A$30:$B$31,2,FALSE)-AB$3),IF($G43="L",$N43,$M43),IF($G43="L",$M43,$N43),$B43,$D43))</f>
        <v/>
      </c>
      <c r="AC43" s="112" t="str">
        <f>IF(OR($M43="",$N43=""),"",_xlfn.BETA.INV(ABS(VLOOKUP($S$1,VLookups!$A$30:$B$31,2,FALSE)-AC$3),IF($G43="L",$N43,$M43),IF($G43="L",$M43,$N43),$B43,$D43))</f>
        <v/>
      </c>
      <c r="AD43" s="113" t="str">
        <f>IF(OR($M43="",$N43=""),"",_xlfn.BETA.INV(ABS(VLOOKUP($S$1,VLookups!$A$30:$B$31,2,FALSE)-AD$3),IF($G43="L",$N43,$M43),IF($G43="L",$M43,$N43),$B43,$D43))</f>
        <v/>
      </c>
      <c r="AE43" s="112" t="str">
        <f>IF(OR($M43="",$N43=""),"",_xlfn.BETA.INV(ABS(VLOOKUP($S$1,VLookups!$A$30:$B$31,2,FALSE)-AE$3),IF($G43="L",$N43,$M43),IF($G43="L",$M43,$N43),$B43,$D43))</f>
        <v/>
      </c>
      <c r="AF43" s="113" t="str">
        <f>IF(OR($M43="",$N43=""),"",_xlfn.BETA.INV(ABS(VLOOKUP($S$1,VLookups!$A$30:$B$31,2,FALSE)-AF$3),IF($G43="L",$N43,$M43),IF($G43="L",$M43,$N43),$B43,$D43))</f>
        <v/>
      </c>
      <c r="AG43" s="15"/>
      <c r="AH43" s="194" t="str">
        <f t="shared" si="26"/>
        <v/>
      </c>
      <c r="AI43" s="192" t="str">
        <f t="shared" si="27"/>
        <v/>
      </c>
      <c r="AJ43" s="177" t="str">
        <f t="shared" ref="AJ43" si="307">IF(ISNONTEXT($AH43),AI43+$AH43,"")</f>
        <v/>
      </c>
      <c r="AK43" s="177" t="str">
        <f t="shared" si="39"/>
        <v/>
      </c>
      <c r="AL43" s="177" t="str">
        <f t="shared" si="40"/>
        <v/>
      </c>
      <c r="AM43" s="177" t="str">
        <f t="shared" si="41"/>
        <v/>
      </c>
      <c r="AN43" s="177" t="str">
        <f t="shared" si="42"/>
        <v/>
      </c>
      <c r="AO43" s="177" t="str">
        <f t="shared" si="43"/>
        <v/>
      </c>
      <c r="AP43" s="177" t="str">
        <f t="shared" si="44"/>
        <v/>
      </c>
      <c r="AQ43" s="177" t="str">
        <f t="shared" si="45"/>
        <v/>
      </c>
      <c r="AR43" s="177" t="str">
        <f t="shared" si="46"/>
        <v/>
      </c>
      <c r="AS43" s="177" t="str">
        <f t="shared" si="47"/>
        <v/>
      </c>
      <c r="AT43" s="177" t="str">
        <f t="shared" si="48"/>
        <v/>
      </c>
      <c r="AU43" s="177" t="str">
        <f t="shared" si="49"/>
        <v/>
      </c>
      <c r="AV43" s="177" t="str">
        <f t="shared" si="50"/>
        <v/>
      </c>
      <c r="AW43" s="177" t="str">
        <f t="shared" si="51"/>
        <v/>
      </c>
      <c r="AX43" s="177" t="str">
        <f t="shared" si="52"/>
        <v/>
      </c>
      <c r="AY43" s="177" t="str">
        <f t="shared" si="53"/>
        <v/>
      </c>
      <c r="AZ43" s="177" t="str">
        <f t="shared" si="54"/>
        <v/>
      </c>
      <c r="BA43" s="177" t="str">
        <f t="shared" si="55"/>
        <v/>
      </c>
      <c r="BB43" s="177" t="str">
        <f t="shared" si="56"/>
        <v/>
      </c>
      <c r="BC43" s="177" t="str">
        <f t="shared" si="57"/>
        <v/>
      </c>
      <c r="BD43" s="177" t="str">
        <f t="shared" si="58"/>
        <v/>
      </c>
      <c r="BE43" s="177" t="str">
        <f t="shared" si="59"/>
        <v/>
      </c>
      <c r="BF43" s="177" t="str">
        <f t="shared" si="60"/>
        <v/>
      </c>
      <c r="BG43" s="177" t="str">
        <f t="shared" si="61"/>
        <v/>
      </c>
      <c r="BH43" s="177" t="str">
        <f t="shared" si="62"/>
        <v/>
      </c>
      <c r="BI43" s="177" t="str">
        <f t="shared" si="63"/>
        <v/>
      </c>
      <c r="BJ43" s="177" t="str">
        <f t="shared" si="64"/>
        <v/>
      </c>
      <c r="BK43" s="177" t="str">
        <f t="shared" si="65"/>
        <v/>
      </c>
      <c r="BL43" s="177" t="str">
        <f t="shared" si="66"/>
        <v/>
      </c>
      <c r="BM43" s="177" t="str">
        <f t="shared" si="67"/>
        <v/>
      </c>
      <c r="BN43" s="177" t="str">
        <f t="shared" si="68"/>
        <v/>
      </c>
      <c r="BO43" s="177" t="str">
        <f t="shared" si="69"/>
        <v/>
      </c>
      <c r="BP43" s="177" t="str">
        <f t="shared" si="70"/>
        <v/>
      </c>
      <c r="BQ43" s="177" t="str">
        <f t="shared" si="71"/>
        <v/>
      </c>
      <c r="BR43" s="177" t="str">
        <f t="shared" si="72"/>
        <v/>
      </c>
      <c r="BS43" s="177" t="str">
        <f t="shared" si="73"/>
        <v/>
      </c>
      <c r="BT43" s="177" t="str">
        <f t="shared" si="74"/>
        <v/>
      </c>
      <c r="BU43" s="177" t="str">
        <f t="shared" si="75"/>
        <v/>
      </c>
      <c r="BV43" s="177" t="str">
        <f t="shared" si="76"/>
        <v/>
      </c>
      <c r="BW43" s="177" t="str">
        <f t="shared" si="77"/>
        <v/>
      </c>
      <c r="BX43" s="177" t="str">
        <f t="shared" si="78"/>
        <v/>
      </c>
      <c r="BY43" s="177" t="str">
        <f t="shared" si="79"/>
        <v/>
      </c>
      <c r="BZ43" s="177" t="str">
        <f t="shared" si="80"/>
        <v/>
      </c>
      <c r="CA43" s="177" t="str">
        <f t="shared" si="81"/>
        <v/>
      </c>
      <c r="CB43" s="177" t="str">
        <f t="shared" si="82"/>
        <v/>
      </c>
      <c r="CC43" s="177" t="str">
        <f t="shared" si="83"/>
        <v/>
      </c>
      <c r="CD43" s="177" t="str">
        <f t="shared" si="84"/>
        <v/>
      </c>
      <c r="CE43" s="177" t="str">
        <f t="shared" si="85"/>
        <v/>
      </c>
      <c r="CF43" s="177" t="str">
        <f t="shared" si="86"/>
        <v/>
      </c>
      <c r="CG43" s="177" t="str">
        <f t="shared" si="87"/>
        <v/>
      </c>
      <c r="CH43" s="177" t="str">
        <f t="shared" si="88"/>
        <v/>
      </c>
      <c r="CI43" s="177" t="str">
        <f t="shared" si="89"/>
        <v/>
      </c>
      <c r="CJ43" s="177" t="str">
        <f t="shared" si="90"/>
        <v/>
      </c>
      <c r="CK43" s="177" t="str">
        <f t="shared" si="91"/>
        <v/>
      </c>
      <c r="CL43" s="177" t="str">
        <f t="shared" si="92"/>
        <v/>
      </c>
      <c r="CM43" s="177" t="str">
        <f t="shared" si="93"/>
        <v/>
      </c>
      <c r="CN43" s="177" t="str">
        <f t="shared" si="94"/>
        <v/>
      </c>
      <c r="CO43" s="177" t="str">
        <f t="shared" si="95"/>
        <v/>
      </c>
      <c r="CP43" s="177" t="str">
        <f t="shared" si="96"/>
        <v/>
      </c>
      <c r="CQ43" s="177" t="str">
        <f t="shared" si="97"/>
        <v/>
      </c>
      <c r="CR43" s="177" t="str">
        <f t="shared" si="98"/>
        <v/>
      </c>
      <c r="CS43" s="177" t="str">
        <f t="shared" si="99"/>
        <v/>
      </c>
      <c r="CT43" s="177" t="str">
        <f t="shared" si="100"/>
        <v/>
      </c>
      <c r="CU43" s="177" t="str">
        <f t="shared" si="101"/>
        <v/>
      </c>
      <c r="CV43" s="177" t="str">
        <f t="shared" si="32"/>
        <v/>
      </c>
      <c r="CW43" s="177" t="str">
        <f t="shared" si="102"/>
        <v/>
      </c>
      <c r="CX43" s="177" t="str">
        <f t="shared" si="103"/>
        <v/>
      </c>
      <c r="CY43" s="177" t="str">
        <f t="shared" si="104"/>
        <v/>
      </c>
      <c r="CZ43" s="177" t="str">
        <f t="shared" si="105"/>
        <v/>
      </c>
      <c r="DA43" s="177" t="str">
        <f t="shared" si="106"/>
        <v/>
      </c>
      <c r="DB43" s="177" t="str">
        <f t="shared" si="107"/>
        <v/>
      </c>
      <c r="DC43" s="177" t="str">
        <f t="shared" si="108"/>
        <v/>
      </c>
      <c r="DD43" s="177" t="str">
        <f t="shared" si="109"/>
        <v/>
      </c>
      <c r="DE43" s="177" t="str">
        <f t="shared" si="110"/>
        <v/>
      </c>
      <c r="DF43" s="177" t="str">
        <f t="shared" si="111"/>
        <v/>
      </c>
      <c r="DG43" s="177" t="str">
        <f t="shared" si="112"/>
        <v/>
      </c>
      <c r="DH43" s="177" t="str">
        <f t="shared" si="113"/>
        <v/>
      </c>
      <c r="DI43" s="177" t="str">
        <f t="shared" si="114"/>
        <v/>
      </c>
      <c r="DJ43" s="177" t="str">
        <f t="shared" si="115"/>
        <v/>
      </c>
      <c r="DK43" s="177" t="str">
        <f t="shared" si="116"/>
        <v/>
      </c>
      <c r="DL43" s="177" t="str">
        <f t="shared" si="117"/>
        <v/>
      </c>
      <c r="DM43" s="177" t="str">
        <f t="shared" si="118"/>
        <v/>
      </c>
      <c r="DN43" s="177" t="str">
        <f t="shared" si="119"/>
        <v/>
      </c>
      <c r="DO43" s="177" t="str">
        <f t="shared" si="120"/>
        <v/>
      </c>
      <c r="DP43" s="177" t="str">
        <f t="shared" si="121"/>
        <v/>
      </c>
      <c r="DQ43" s="177" t="str">
        <f t="shared" si="122"/>
        <v/>
      </c>
      <c r="DR43" s="177" t="str">
        <f t="shared" si="123"/>
        <v/>
      </c>
      <c r="DS43" s="177" t="str">
        <f t="shared" si="124"/>
        <v/>
      </c>
      <c r="DT43" s="177" t="str">
        <f t="shared" si="125"/>
        <v/>
      </c>
      <c r="DU43" s="177" t="str">
        <f t="shared" si="126"/>
        <v/>
      </c>
      <c r="DV43" s="177" t="str">
        <f t="shared" si="127"/>
        <v/>
      </c>
      <c r="DW43" s="177" t="str">
        <f t="shared" si="128"/>
        <v/>
      </c>
      <c r="DX43" s="177" t="str">
        <f t="shared" si="129"/>
        <v/>
      </c>
      <c r="DY43" s="177" t="str">
        <f t="shared" si="130"/>
        <v/>
      </c>
      <c r="DZ43" s="177" t="str">
        <f t="shared" si="131"/>
        <v/>
      </c>
      <c r="EA43" s="177" t="str">
        <f t="shared" si="132"/>
        <v/>
      </c>
      <c r="EB43" s="177" t="str">
        <f t="shared" si="133"/>
        <v/>
      </c>
      <c r="EC43" s="177" t="str">
        <f t="shared" si="134"/>
        <v/>
      </c>
      <c r="ED43" s="177" t="str">
        <f t="shared" si="135"/>
        <v/>
      </c>
      <c r="EE43" s="177" t="str">
        <f t="shared" si="136"/>
        <v/>
      </c>
      <c r="EF43" s="177" t="str">
        <f t="shared" si="137"/>
        <v/>
      </c>
      <c r="EG43" s="177" t="str">
        <f t="shared" si="138"/>
        <v/>
      </c>
      <c r="EH43" s="177" t="str">
        <f t="shared" si="139"/>
        <v/>
      </c>
      <c r="EI43" s="177" t="str">
        <f t="shared" si="140"/>
        <v/>
      </c>
      <c r="EJ43" s="177" t="str">
        <f t="shared" si="141"/>
        <v/>
      </c>
      <c r="EK43" s="177" t="str">
        <f t="shared" si="142"/>
        <v/>
      </c>
      <c r="EL43" s="177" t="str">
        <f t="shared" si="143"/>
        <v/>
      </c>
      <c r="EM43" s="177" t="str">
        <f t="shared" si="144"/>
        <v/>
      </c>
      <c r="EN43" s="177" t="str">
        <f t="shared" si="145"/>
        <v/>
      </c>
      <c r="EO43" s="177" t="str">
        <f t="shared" si="146"/>
        <v/>
      </c>
      <c r="EP43" s="177" t="str">
        <f t="shared" si="147"/>
        <v/>
      </c>
      <c r="EQ43" s="177" t="str">
        <f t="shared" si="148"/>
        <v/>
      </c>
      <c r="ER43" s="177" t="str">
        <f t="shared" si="149"/>
        <v/>
      </c>
      <c r="ES43" s="177" t="str">
        <f t="shared" si="150"/>
        <v/>
      </c>
      <c r="ET43" s="177" t="str">
        <f t="shared" si="151"/>
        <v/>
      </c>
      <c r="EU43" s="177" t="str">
        <f t="shared" si="152"/>
        <v/>
      </c>
      <c r="EV43" s="177" t="str">
        <f t="shared" si="153"/>
        <v/>
      </c>
      <c r="EW43" s="177" t="str">
        <f t="shared" si="154"/>
        <v/>
      </c>
      <c r="EX43" s="177" t="str">
        <f t="shared" si="155"/>
        <v/>
      </c>
      <c r="EY43" s="177" t="str">
        <f t="shared" si="156"/>
        <v/>
      </c>
      <c r="EZ43" s="177" t="str">
        <f t="shared" si="157"/>
        <v/>
      </c>
      <c r="FA43" s="177" t="str">
        <f t="shared" si="158"/>
        <v/>
      </c>
      <c r="FB43" s="177" t="str">
        <f t="shared" si="159"/>
        <v/>
      </c>
      <c r="FC43" s="177" t="str">
        <f t="shared" si="160"/>
        <v/>
      </c>
      <c r="FD43" s="177" t="str">
        <f t="shared" si="161"/>
        <v/>
      </c>
      <c r="FE43" s="177" t="str">
        <f t="shared" si="162"/>
        <v/>
      </c>
      <c r="FF43" s="177" t="str">
        <f t="shared" si="163"/>
        <v/>
      </c>
      <c r="FG43" s="177" t="str">
        <f t="shared" si="164"/>
        <v/>
      </c>
      <c r="FH43" s="177" t="str">
        <f t="shared" si="33"/>
        <v/>
      </c>
      <c r="FI43" s="177" t="str">
        <f t="shared" si="165"/>
        <v/>
      </c>
      <c r="FJ43" s="177" t="str">
        <f t="shared" si="166"/>
        <v/>
      </c>
      <c r="FK43" s="177" t="str">
        <f t="shared" si="167"/>
        <v/>
      </c>
      <c r="FL43" s="177" t="str">
        <f t="shared" si="168"/>
        <v/>
      </c>
      <c r="FM43" s="177" t="str">
        <f t="shared" si="169"/>
        <v/>
      </c>
      <c r="FN43" s="177" t="str">
        <f t="shared" si="170"/>
        <v/>
      </c>
      <c r="FO43" s="177" t="str">
        <f t="shared" si="171"/>
        <v/>
      </c>
      <c r="FP43" s="177" t="str">
        <f t="shared" si="172"/>
        <v/>
      </c>
      <c r="FQ43" s="177" t="str">
        <f t="shared" si="173"/>
        <v/>
      </c>
      <c r="FR43" s="177" t="str">
        <f t="shared" si="174"/>
        <v/>
      </c>
      <c r="FS43" s="177" t="str">
        <f t="shared" si="175"/>
        <v/>
      </c>
      <c r="FT43" s="177" t="str">
        <f t="shared" si="176"/>
        <v/>
      </c>
      <c r="FU43" s="177" t="str">
        <f t="shared" si="177"/>
        <v/>
      </c>
      <c r="FV43" s="177" t="str">
        <f t="shared" si="178"/>
        <v/>
      </c>
      <c r="FW43" s="177" t="str">
        <f t="shared" si="179"/>
        <v/>
      </c>
      <c r="FX43" s="177" t="str">
        <f t="shared" si="180"/>
        <v/>
      </c>
      <c r="FY43" s="177" t="str">
        <f t="shared" si="181"/>
        <v/>
      </c>
      <c r="FZ43" s="177" t="str">
        <f t="shared" si="182"/>
        <v/>
      </c>
      <c r="GA43" s="177" t="str">
        <f t="shared" si="183"/>
        <v/>
      </c>
      <c r="GB43" s="177" t="str">
        <f t="shared" si="184"/>
        <v/>
      </c>
      <c r="GC43" s="177" t="str">
        <f t="shared" si="185"/>
        <v/>
      </c>
      <c r="GD43" s="177" t="str">
        <f t="shared" si="186"/>
        <v/>
      </c>
      <c r="GE43" s="177" t="str">
        <f t="shared" si="187"/>
        <v/>
      </c>
      <c r="GF43" s="177" t="str">
        <f t="shared" si="188"/>
        <v/>
      </c>
      <c r="GG43" s="177" t="str">
        <f t="shared" si="189"/>
        <v/>
      </c>
      <c r="GH43" s="177" t="str">
        <f t="shared" si="190"/>
        <v/>
      </c>
      <c r="GI43" s="177" t="str">
        <f t="shared" si="191"/>
        <v/>
      </c>
      <c r="GJ43" s="177" t="str">
        <f t="shared" si="192"/>
        <v/>
      </c>
      <c r="GK43" s="177" t="str">
        <f t="shared" si="193"/>
        <v/>
      </c>
      <c r="GL43" s="177" t="str">
        <f t="shared" si="194"/>
        <v/>
      </c>
      <c r="GM43" s="177" t="str">
        <f t="shared" si="195"/>
        <v/>
      </c>
      <c r="GN43" s="177" t="str">
        <f t="shared" si="196"/>
        <v/>
      </c>
      <c r="GO43" s="177" t="str">
        <f t="shared" si="197"/>
        <v/>
      </c>
      <c r="GP43" s="177" t="str">
        <f t="shared" si="198"/>
        <v/>
      </c>
      <c r="GQ43" s="177" t="str">
        <f t="shared" si="199"/>
        <v/>
      </c>
      <c r="GR43" s="177" t="str">
        <f t="shared" si="200"/>
        <v/>
      </c>
      <c r="GS43" s="177" t="str">
        <f t="shared" si="201"/>
        <v/>
      </c>
      <c r="GT43" s="177" t="str">
        <f t="shared" si="202"/>
        <v/>
      </c>
      <c r="GU43" s="177" t="str">
        <f t="shared" si="203"/>
        <v/>
      </c>
      <c r="GV43" s="177" t="str">
        <f t="shared" si="204"/>
        <v/>
      </c>
      <c r="GW43" s="177" t="str">
        <f t="shared" si="205"/>
        <v/>
      </c>
      <c r="GX43" s="177" t="str">
        <f t="shared" si="206"/>
        <v/>
      </c>
      <c r="GY43" s="177" t="str">
        <f t="shared" si="207"/>
        <v/>
      </c>
      <c r="GZ43" s="177" t="str">
        <f t="shared" si="208"/>
        <v/>
      </c>
      <c r="HA43" s="177" t="str">
        <f t="shared" si="209"/>
        <v/>
      </c>
      <c r="HB43" s="177" t="str">
        <f t="shared" si="210"/>
        <v/>
      </c>
      <c r="HC43" s="177" t="str">
        <f t="shared" si="211"/>
        <v/>
      </c>
      <c r="HD43" s="177" t="str">
        <f t="shared" si="212"/>
        <v/>
      </c>
      <c r="HE43" s="177" t="str">
        <f t="shared" si="213"/>
        <v/>
      </c>
      <c r="HF43" s="177" t="str">
        <f t="shared" si="214"/>
        <v/>
      </c>
      <c r="HG43" s="177" t="str">
        <f t="shared" si="215"/>
        <v/>
      </c>
      <c r="HH43" s="177" t="str">
        <f t="shared" si="216"/>
        <v/>
      </c>
      <c r="HI43" s="177" t="str">
        <f t="shared" si="217"/>
        <v/>
      </c>
      <c r="HJ43" s="177" t="str">
        <f t="shared" si="218"/>
        <v/>
      </c>
      <c r="HK43" s="177" t="str">
        <f t="shared" si="219"/>
        <v/>
      </c>
      <c r="HL43" s="177" t="str">
        <f t="shared" si="220"/>
        <v/>
      </c>
      <c r="HM43" s="177" t="str">
        <f t="shared" si="221"/>
        <v/>
      </c>
      <c r="HN43" s="177" t="str">
        <f t="shared" si="222"/>
        <v/>
      </c>
      <c r="HO43" s="177" t="str">
        <f t="shared" si="223"/>
        <v/>
      </c>
      <c r="HP43" s="177" t="str">
        <f t="shared" si="224"/>
        <v/>
      </c>
      <c r="HQ43" s="177" t="str">
        <f t="shared" si="225"/>
        <v/>
      </c>
      <c r="HR43" s="177" t="str">
        <f t="shared" si="226"/>
        <v/>
      </c>
      <c r="HS43" s="177" t="str">
        <f t="shared" si="227"/>
        <v/>
      </c>
      <c r="HT43" s="177" t="str">
        <f t="shared" si="34"/>
        <v/>
      </c>
      <c r="HU43" s="177" t="str">
        <f t="shared" si="255"/>
        <v/>
      </c>
      <c r="HV43" s="177" t="str">
        <f t="shared" si="256"/>
        <v/>
      </c>
      <c r="HW43" s="177" t="str">
        <f t="shared" si="257"/>
        <v/>
      </c>
      <c r="HX43" s="177" t="str">
        <f t="shared" si="258"/>
        <v/>
      </c>
      <c r="HY43" s="177" t="str">
        <f t="shared" si="259"/>
        <v/>
      </c>
      <c r="HZ43" s="177" t="str">
        <f t="shared" si="260"/>
        <v/>
      </c>
      <c r="IA43" s="192" t="str">
        <f t="shared" si="29"/>
        <v/>
      </c>
      <c r="IB43" s="193" t="e">
        <f t="shared" si="296"/>
        <v>#N/A</v>
      </c>
      <c r="IC43" s="193" t="e">
        <f t="shared" si="277"/>
        <v>#N/A</v>
      </c>
      <c r="ID43" s="193" t="e">
        <f t="shared" si="277"/>
        <v>#N/A</v>
      </c>
      <c r="IE43" s="193" t="e">
        <f t="shared" si="277"/>
        <v>#N/A</v>
      </c>
      <c r="IF43" s="193" t="e">
        <f t="shared" si="290"/>
        <v>#N/A</v>
      </c>
      <c r="IG43" s="193" t="e">
        <f t="shared" si="290"/>
        <v>#N/A</v>
      </c>
      <c r="IH43" s="193" t="e">
        <f t="shared" si="290"/>
        <v>#N/A</v>
      </c>
      <c r="II43" s="193" t="e">
        <f t="shared" si="290"/>
        <v>#N/A</v>
      </c>
      <c r="IJ43" s="193" t="e">
        <f t="shared" si="290"/>
        <v>#N/A</v>
      </c>
      <c r="IK43" s="193" t="e">
        <f t="shared" si="290"/>
        <v>#N/A</v>
      </c>
      <c r="IL43" s="193" t="e">
        <f t="shared" si="290"/>
        <v>#N/A</v>
      </c>
      <c r="IM43" s="193" t="e">
        <f t="shared" si="290"/>
        <v>#N/A</v>
      </c>
      <c r="IN43" s="193" t="e">
        <f t="shared" si="290"/>
        <v>#N/A</v>
      </c>
      <c r="IO43" s="193" t="e">
        <f t="shared" si="290"/>
        <v>#N/A</v>
      </c>
      <c r="IP43" s="193" t="e">
        <f t="shared" si="290"/>
        <v>#N/A</v>
      </c>
      <c r="IQ43" s="193" t="e">
        <f t="shared" si="290"/>
        <v>#N/A</v>
      </c>
      <c r="IR43" s="193" t="e">
        <f t="shared" si="290"/>
        <v>#N/A</v>
      </c>
      <c r="IS43" s="193" t="e">
        <f t="shared" si="290"/>
        <v>#N/A</v>
      </c>
      <c r="IT43" s="193" t="e">
        <f t="shared" si="290"/>
        <v>#N/A</v>
      </c>
      <c r="IU43" s="193" t="e">
        <f t="shared" si="285"/>
        <v>#N/A</v>
      </c>
      <c r="IV43" s="193" t="e">
        <f t="shared" si="285"/>
        <v>#N/A</v>
      </c>
      <c r="IW43" s="193" t="e">
        <f t="shared" si="285"/>
        <v>#N/A</v>
      </c>
      <c r="IX43" s="193" t="e">
        <f t="shared" si="285"/>
        <v>#N/A</v>
      </c>
      <c r="IY43" s="193" t="e">
        <f t="shared" si="285"/>
        <v>#N/A</v>
      </c>
      <c r="IZ43" s="193" t="e">
        <f t="shared" si="285"/>
        <v>#N/A</v>
      </c>
      <c r="JA43" s="193" t="e">
        <f t="shared" si="285"/>
        <v>#N/A</v>
      </c>
      <c r="JB43" s="193" t="e">
        <f t="shared" si="285"/>
        <v>#N/A</v>
      </c>
      <c r="JC43" s="193" t="e">
        <f t="shared" si="285"/>
        <v>#N/A</v>
      </c>
      <c r="JD43" s="193" t="e">
        <f t="shared" si="285"/>
        <v>#N/A</v>
      </c>
      <c r="JE43" s="193" t="e">
        <f t="shared" si="285"/>
        <v>#N/A</v>
      </c>
      <c r="JF43" s="193" t="e">
        <f t="shared" si="285"/>
        <v>#N/A</v>
      </c>
      <c r="JG43" s="193" t="e">
        <f t="shared" si="285"/>
        <v>#N/A</v>
      </c>
      <c r="JH43" s="193" t="e">
        <f t="shared" si="285"/>
        <v>#N/A</v>
      </c>
      <c r="JI43" s="193" t="e">
        <f t="shared" si="285"/>
        <v>#N/A</v>
      </c>
      <c r="JJ43" s="193" t="e">
        <f t="shared" si="281"/>
        <v>#N/A</v>
      </c>
      <c r="JK43" s="193" t="e">
        <f t="shared" si="281"/>
        <v>#N/A</v>
      </c>
      <c r="JL43" s="193" t="e">
        <f t="shared" si="281"/>
        <v>#N/A</v>
      </c>
      <c r="JM43" s="193" t="e">
        <f t="shared" si="281"/>
        <v>#N/A</v>
      </c>
      <c r="JN43" s="193" t="e">
        <f t="shared" si="281"/>
        <v>#N/A</v>
      </c>
      <c r="JO43" s="193" t="e">
        <f t="shared" si="281"/>
        <v>#N/A</v>
      </c>
      <c r="JP43" s="193" t="e">
        <f t="shared" si="281"/>
        <v>#N/A</v>
      </c>
      <c r="JQ43" s="193" t="e">
        <f t="shared" si="281"/>
        <v>#N/A</v>
      </c>
      <c r="JR43" s="193" t="e">
        <f t="shared" si="281"/>
        <v>#N/A</v>
      </c>
      <c r="JS43" s="193" t="e">
        <f t="shared" si="281"/>
        <v>#N/A</v>
      </c>
      <c r="JT43" s="193" t="e">
        <f t="shared" si="281"/>
        <v>#N/A</v>
      </c>
      <c r="JU43" s="193" t="e">
        <f t="shared" si="281"/>
        <v>#N/A</v>
      </c>
      <c r="JV43" s="193" t="e">
        <f t="shared" si="281"/>
        <v>#N/A</v>
      </c>
      <c r="JW43" s="193" t="e">
        <f t="shared" si="281"/>
        <v>#N/A</v>
      </c>
      <c r="JX43" s="193" t="e">
        <f t="shared" si="281"/>
        <v>#N/A</v>
      </c>
      <c r="JY43" s="193" t="e">
        <f t="shared" si="299"/>
        <v>#N/A</v>
      </c>
      <c r="JZ43" s="193" t="e">
        <f t="shared" si="299"/>
        <v>#N/A</v>
      </c>
      <c r="KA43" s="193" t="e">
        <f t="shared" si="299"/>
        <v>#N/A</v>
      </c>
      <c r="KB43" s="193" t="e">
        <f t="shared" si="299"/>
        <v>#N/A</v>
      </c>
      <c r="KC43" s="193" t="e">
        <f t="shared" si="299"/>
        <v>#N/A</v>
      </c>
      <c r="KD43" s="193" t="e">
        <f t="shared" si="299"/>
        <v>#N/A</v>
      </c>
      <c r="KE43" s="193" t="e">
        <f t="shared" si="299"/>
        <v>#N/A</v>
      </c>
      <c r="KF43" s="193" t="e">
        <f t="shared" si="299"/>
        <v>#N/A</v>
      </c>
      <c r="KG43" s="193" t="e">
        <f t="shared" si="299"/>
        <v>#N/A</v>
      </c>
      <c r="KH43" s="193" t="e">
        <f t="shared" si="299"/>
        <v>#N/A</v>
      </c>
      <c r="KI43" s="193" t="e">
        <f t="shared" si="299"/>
        <v>#N/A</v>
      </c>
      <c r="KJ43" s="193" t="e">
        <f t="shared" si="299"/>
        <v>#N/A</v>
      </c>
      <c r="KK43" s="193" t="e">
        <f t="shared" si="299"/>
        <v>#N/A</v>
      </c>
      <c r="KL43" s="193" t="e">
        <f t="shared" si="299"/>
        <v>#N/A</v>
      </c>
      <c r="KM43" s="193" t="e">
        <f t="shared" si="299"/>
        <v>#N/A</v>
      </c>
      <c r="KN43" s="193" t="e">
        <f t="shared" si="35"/>
        <v>#N/A</v>
      </c>
      <c r="KO43" s="193" t="e">
        <f t="shared" si="278"/>
        <v>#N/A</v>
      </c>
      <c r="KP43" s="193" t="e">
        <f t="shared" si="278"/>
        <v>#N/A</v>
      </c>
      <c r="KQ43" s="193" t="e">
        <f t="shared" si="278"/>
        <v>#N/A</v>
      </c>
      <c r="KR43" s="193" t="e">
        <f t="shared" si="291"/>
        <v>#N/A</v>
      </c>
      <c r="KS43" s="193" t="e">
        <f t="shared" si="291"/>
        <v>#N/A</v>
      </c>
      <c r="KT43" s="193" t="e">
        <f t="shared" si="291"/>
        <v>#N/A</v>
      </c>
      <c r="KU43" s="193" t="e">
        <f t="shared" si="291"/>
        <v>#N/A</v>
      </c>
      <c r="KV43" s="193" t="e">
        <f t="shared" si="291"/>
        <v>#N/A</v>
      </c>
      <c r="KW43" s="193" t="e">
        <f t="shared" si="291"/>
        <v>#N/A</v>
      </c>
      <c r="KX43" s="193" t="e">
        <f t="shared" si="291"/>
        <v>#N/A</v>
      </c>
      <c r="KY43" s="193" t="e">
        <f t="shared" si="291"/>
        <v>#N/A</v>
      </c>
      <c r="KZ43" s="193" t="e">
        <f t="shared" si="291"/>
        <v>#N/A</v>
      </c>
      <c r="LA43" s="193" t="e">
        <f t="shared" si="291"/>
        <v>#N/A</v>
      </c>
      <c r="LB43" s="193" t="e">
        <f t="shared" si="291"/>
        <v>#N/A</v>
      </c>
      <c r="LC43" s="193" t="e">
        <f t="shared" si="291"/>
        <v>#N/A</v>
      </c>
      <c r="LD43" s="193" t="e">
        <f t="shared" si="291"/>
        <v>#N/A</v>
      </c>
      <c r="LE43" s="193" t="e">
        <f t="shared" si="291"/>
        <v>#N/A</v>
      </c>
      <c r="LF43" s="193" t="e">
        <f t="shared" si="291"/>
        <v>#N/A</v>
      </c>
      <c r="LG43" s="193" t="e">
        <f t="shared" si="286"/>
        <v>#N/A</v>
      </c>
      <c r="LH43" s="193" t="e">
        <f t="shared" si="286"/>
        <v>#N/A</v>
      </c>
      <c r="LI43" s="193" t="e">
        <f t="shared" si="286"/>
        <v>#N/A</v>
      </c>
      <c r="LJ43" s="193" t="e">
        <f t="shared" si="286"/>
        <v>#N/A</v>
      </c>
      <c r="LK43" s="193" t="e">
        <f t="shared" si="286"/>
        <v>#N/A</v>
      </c>
      <c r="LL43" s="193" t="e">
        <f t="shared" si="286"/>
        <v>#N/A</v>
      </c>
      <c r="LM43" s="193" t="e">
        <f t="shared" si="286"/>
        <v>#N/A</v>
      </c>
      <c r="LN43" s="193" t="e">
        <f t="shared" si="286"/>
        <v>#N/A</v>
      </c>
      <c r="LO43" s="193" t="e">
        <f t="shared" si="286"/>
        <v>#N/A</v>
      </c>
      <c r="LP43" s="193" t="e">
        <f t="shared" si="286"/>
        <v>#N/A</v>
      </c>
      <c r="LQ43" s="193" t="e">
        <f t="shared" si="286"/>
        <v>#N/A</v>
      </c>
      <c r="LR43" s="193" t="e">
        <f t="shared" si="286"/>
        <v>#N/A</v>
      </c>
      <c r="LS43" s="193" t="e">
        <f t="shared" si="286"/>
        <v>#N/A</v>
      </c>
      <c r="LT43" s="193" t="e">
        <f t="shared" si="286"/>
        <v>#N/A</v>
      </c>
      <c r="LU43" s="193" t="e">
        <f t="shared" si="286"/>
        <v>#N/A</v>
      </c>
      <c r="LV43" s="193" t="e">
        <f t="shared" si="282"/>
        <v>#N/A</v>
      </c>
      <c r="LW43" s="193" t="e">
        <f t="shared" si="282"/>
        <v>#N/A</v>
      </c>
      <c r="LX43" s="193" t="e">
        <f t="shared" si="282"/>
        <v>#N/A</v>
      </c>
      <c r="LY43" s="193" t="e">
        <f t="shared" si="282"/>
        <v>#N/A</v>
      </c>
      <c r="LZ43" s="193" t="e">
        <f t="shared" si="282"/>
        <v>#N/A</v>
      </c>
      <c r="MA43" s="193" t="e">
        <f t="shared" si="282"/>
        <v>#N/A</v>
      </c>
      <c r="MB43" s="193" t="e">
        <f t="shared" si="282"/>
        <v>#N/A</v>
      </c>
      <c r="MC43" s="193" t="e">
        <f t="shared" si="282"/>
        <v>#N/A</v>
      </c>
      <c r="MD43" s="193" t="e">
        <f t="shared" si="282"/>
        <v>#N/A</v>
      </c>
      <c r="ME43" s="193" t="e">
        <f t="shared" si="282"/>
        <v>#N/A</v>
      </c>
      <c r="MF43" s="193" t="e">
        <f t="shared" si="282"/>
        <v>#N/A</v>
      </c>
      <c r="MG43" s="193" t="e">
        <f t="shared" si="282"/>
        <v>#N/A</v>
      </c>
      <c r="MH43" s="193" t="e">
        <f t="shared" si="282"/>
        <v>#N/A</v>
      </c>
      <c r="MI43" s="193" t="e">
        <f t="shared" si="282"/>
        <v>#N/A</v>
      </c>
      <c r="MJ43" s="193" t="e">
        <f t="shared" si="282"/>
        <v>#N/A</v>
      </c>
      <c r="MK43" s="193" t="e">
        <f t="shared" si="300"/>
        <v>#N/A</v>
      </c>
      <c r="ML43" s="193" t="e">
        <f t="shared" si="300"/>
        <v>#N/A</v>
      </c>
      <c r="MM43" s="193" t="e">
        <f t="shared" si="300"/>
        <v>#N/A</v>
      </c>
      <c r="MN43" s="193" t="e">
        <f t="shared" si="300"/>
        <v>#N/A</v>
      </c>
      <c r="MO43" s="193" t="e">
        <f t="shared" si="300"/>
        <v>#N/A</v>
      </c>
      <c r="MP43" s="193" t="e">
        <f t="shared" si="300"/>
        <v>#N/A</v>
      </c>
      <c r="MQ43" s="193" t="e">
        <f t="shared" si="300"/>
        <v>#N/A</v>
      </c>
      <c r="MR43" s="193" t="e">
        <f t="shared" si="300"/>
        <v>#N/A</v>
      </c>
      <c r="MS43" s="193" t="e">
        <f t="shared" si="300"/>
        <v>#N/A</v>
      </c>
      <c r="MT43" s="193" t="e">
        <f t="shared" si="300"/>
        <v>#N/A</v>
      </c>
      <c r="MU43" s="193" t="e">
        <f t="shared" si="300"/>
        <v>#N/A</v>
      </c>
      <c r="MV43" s="193" t="e">
        <f t="shared" si="300"/>
        <v>#N/A</v>
      </c>
      <c r="MW43" s="193" t="e">
        <f t="shared" si="300"/>
        <v>#N/A</v>
      </c>
      <c r="MX43" s="193" t="e">
        <f t="shared" si="300"/>
        <v>#N/A</v>
      </c>
      <c r="MY43" s="193" t="e">
        <f t="shared" si="300"/>
        <v>#N/A</v>
      </c>
      <c r="MZ43" s="193" t="e">
        <f t="shared" si="36"/>
        <v>#N/A</v>
      </c>
      <c r="NA43" s="193" t="e">
        <f t="shared" si="279"/>
        <v>#N/A</v>
      </c>
      <c r="NB43" s="193" t="e">
        <f t="shared" si="279"/>
        <v>#N/A</v>
      </c>
      <c r="NC43" s="193" t="e">
        <f t="shared" si="279"/>
        <v>#N/A</v>
      </c>
      <c r="ND43" s="193" t="e">
        <f t="shared" si="292"/>
        <v>#N/A</v>
      </c>
      <c r="NE43" s="193" t="e">
        <f t="shared" si="292"/>
        <v>#N/A</v>
      </c>
      <c r="NF43" s="193" t="e">
        <f t="shared" si="292"/>
        <v>#N/A</v>
      </c>
      <c r="NG43" s="193" t="e">
        <f t="shared" si="292"/>
        <v>#N/A</v>
      </c>
      <c r="NH43" s="193" t="e">
        <f t="shared" si="292"/>
        <v>#N/A</v>
      </c>
      <c r="NI43" s="193" t="e">
        <f t="shared" si="292"/>
        <v>#N/A</v>
      </c>
      <c r="NJ43" s="193" t="e">
        <f t="shared" si="292"/>
        <v>#N/A</v>
      </c>
      <c r="NK43" s="193" t="e">
        <f t="shared" si="292"/>
        <v>#N/A</v>
      </c>
      <c r="NL43" s="193" t="e">
        <f t="shared" si="292"/>
        <v>#N/A</v>
      </c>
      <c r="NM43" s="193" t="e">
        <f t="shared" si="292"/>
        <v>#N/A</v>
      </c>
      <c r="NN43" s="193" t="e">
        <f t="shared" si="292"/>
        <v>#N/A</v>
      </c>
      <c r="NO43" s="193" t="e">
        <f t="shared" si="292"/>
        <v>#N/A</v>
      </c>
      <c r="NP43" s="193" t="e">
        <f t="shared" si="292"/>
        <v>#N/A</v>
      </c>
      <c r="NQ43" s="193" t="e">
        <f t="shared" si="292"/>
        <v>#N/A</v>
      </c>
      <c r="NR43" s="193" t="e">
        <f t="shared" si="292"/>
        <v>#N/A</v>
      </c>
      <c r="NS43" s="193" t="e">
        <f t="shared" si="287"/>
        <v>#N/A</v>
      </c>
      <c r="NT43" s="193" t="e">
        <f t="shared" si="287"/>
        <v>#N/A</v>
      </c>
      <c r="NU43" s="193" t="e">
        <f t="shared" si="287"/>
        <v>#N/A</v>
      </c>
      <c r="NV43" s="193" t="e">
        <f t="shared" si="287"/>
        <v>#N/A</v>
      </c>
      <c r="NW43" s="193" t="e">
        <f t="shared" si="287"/>
        <v>#N/A</v>
      </c>
      <c r="NX43" s="193" t="e">
        <f t="shared" si="287"/>
        <v>#N/A</v>
      </c>
      <c r="NY43" s="193" t="e">
        <f t="shared" si="287"/>
        <v>#N/A</v>
      </c>
      <c r="NZ43" s="193" t="e">
        <f t="shared" si="287"/>
        <v>#N/A</v>
      </c>
      <c r="OA43" s="193" t="e">
        <f t="shared" si="287"/>
        <v>#N/A</v>
      </c>
      <c r="OB43" s="193" t="e">
        <f t="shared" si="287"/>
        <v>#N/A</v>
      </c>
      <c r="OC43" s="193" t="e">
        <f t="shared" si="287"/>
        <v>#N/A</v>
      </c>
      <c r="OD43" s="193" t="e">
        <f t="shared" si="287"/>
        <v>#N/A</v>
      </c>
      <c r="OE43" s="193" t="e">
        <f t="shared" si="287"/>
        <v>#N/A</v>
      </c>
      <c r="OF43" s="193" t="e">
        <f t="shared" si="287"/>
        <v>#N/A</v>
      </c>
      <c r="OG43" s="193" t="e">
        <f t="shared" si="287"/>
        <v>#N/A</v>
      </c>
      <c r="OH43" s="193" t="e">
        <f t="shared" si="283"/>
        <v>#N/A</v>
      </c>
      <c r="OI43" s="193" t="e">
        <f t="shared" si="283"/>
        <v>#N/A</v>
      </c>
      <c r="OJ43" s="193" t="e">
        <f t="shared" si="283"/>
        <v>#N/A</v>
      </c>
      <c r="OK43" s="193" t="e">
        <f t="shared" si="283"/>
        <v>#N/A</v>
      </c>
      <c r="OL43" s="193" t="e">
        <f t="shared" si="283"/>
        <v>#N/A</v>
      </c>
      <c r="OM43" s="193" t="e">
        <f t="shared" si="283"/>
        <v>#N/A</v>
      </c>
      <c r="ON43" s="193" t="e">
        <f t="shared" si="283"/>
        <v>#N/A</v>
      </c>
      <c r="OO43" s="193" t="e">
        <f t="shared" si="283"/>
        <v>#N/A</v>
      </c>
      <c r="OP43" s="193" t="e">
        <f t="shared" si="283"/>
        <v>#N/A</v>
      </c>
      <c r="OQ43" s="193" t="e">
        <f t="shared" si="283"/>
        <v>#N/A</v>
      </c>
      <c r="OR43" s="193" t="e">
        <f t="shared" si="283"/>
        <v>#N/A</v>
      </c>
      <c r="OS43" s="193" t="e">
        <f t="shared" si="283"/>
        <v>#N/A</v>
      </c>
      <c r="OT43" s="193" t="e">
        <f t="shared" si="283"/>
        <v>#N/A</v>
      </c>
      <c r="OU43" s="193" t="e">
        <f t="shared" si="283"/>
        <v>#N/A</v>
      </c>
      <c r="OV43" s="193" t="e">
        <f t="shared" si="283"/>
        <v>#N/A</v>
      </c>
      <c r="OW43" s="193" t="e">
        <f t="shared" si="301"/>
        <v>#N/A</v>
      </c>
      <c r="OX43" s="193" t="e">
        <f t="shared" si="301"/>
        <v>#N/A</v>
      </c>
      <c r="OY43" s="193" t="e">
        <f t="shared" si="301"/>
        <v>#N/A</v>
      </c>
      <c r="OZ43" s="193" t="e">
        <f t="shared" si="301"/>
        <v>#N/A</v>
      </c>
      <c r="PA43" s="193" t="e">
        <f t="shared" si="301"/>
        <v>#N/A</v>
      </c>
      <c r="PB43" s="193" t="e">
        <f t="shared" si="301"/>
        <v>#N/A</v>
      </c>
      <c r="PC43" s="193" t="e">
        <f t="shared" si="301"/>
        <v>#N/A</v>
      </c>
      <c r="PD43" s="193" t="e">
        <f t="shared" si="301"/>
        <v>#N/A</v>
      </c>
      <c r="PE43" s="193" t="e">
        <f t="shared" si="301"/>
        <v>#N/A</v>
      </c>
      <c r="PF43" s="193" t="e">
        <f t="shared" si="301"/>
        <v>#N/A</v>
      </c>
      <c r="PG43" s="193" t="e">
        <f t="shared" si="301"/>
        <v>#N/A</v>
      </c>
      <c r="PH43" s="193" t="e">
        <f t="shared" si="301"/>
        <v>#N/A</v>
      </c>
      <c r="PI43" s="193" t="e">
        <f t="shared" si="301"/>
        <v>#N/A</v>
      </c>
      <c r="PJ43" s="193" t="e">
        <f t="shared" si="301"/>
        <v>#N/A</v>
      </c>
      <c r="PK43" s="193" t="e">
        <f t="shared" si="301"/>
        <v>#N/A</v>
      </c>
      <c r="PL43" s="193" t="e">
        <f t="shared" si="37"/>
        <v>#N/A</v>
      </c>
      <c r="PM43" s="193" t="e">
        <f t="shared" si="297"/>
        <v>#N/A</v>
      </c>
      <c r="PN43" s="193" t="e">
        <f t="shared" si="297"/>
        <v>#N/A</v>
      </c>
      <c r="PO43" s="193" t="e">
        <f t="shared" si="297"/>
        <v>#N/A</v>
      </c>
      <c r="PP43" s="193" t="e">
        <f t="shared" si="297"/>
        <v>#N/A</v>
      </c>
      <c r="PQ43" s="193" t="e">
        <f t="shared" si="297"/>
        <v>#N/A</v>
      </c>
      <c r="PR43" s="193" t="e">
        <f t="shared" si="297"/>
        <v>#N/A</v>
      </c>
      <c r="PS43" s="193" t="e">
        <f t="shared" si="297"/>
        <v>#N/A</v>
      </c>
      <c r="PT43" s="193" t="e">
        <f t="shared" si="297"/>
        <v>#N/A</v>
      </c>
    </row>
    <row r="44" spans="1:436" hidden="1" x14ac:dyDescent="0.45">
      <c r="A44" s="20">
        <v>41</v>
      </c>
      <c r="B44" s="101" t="str">
        <f t="shared" si="15"/>
        <v/>
      </c>
      <c r="C44" s="115"/>
      <c r="D44" s="101" t="str">
        <f t="shared" si="16"/>
        <v/>
      </c>
      <c r="E44" s="110" t="str">
        <f t="shared" si="17"/>
        <v/>
      </c>
      <c r="F44" s="21" t="str">
        <f t="shared" si="18"/>
        <v/>
      </c>
      <c r="G44" s="22" t="str">
        <f t="shared" si="19"/>
        <v/>
      </c>
      <c r="H44" s="23" t="str">
        <f>IF(F44="","",IF(OR($F44&lt;Skew!$B$3,$F44=Skew!$B$3),IF($F44&gt;Skew!$C$3,Skew!$A$3,IF($F44&gt;Skew!$C$4,Skew!$A$4,IF($F44&gt;Skew!$C$5,Skew!$A$5,IF($F44&gt;Skew!$C$6,Skew!$A$6,IF($F44&gt;Skew!$C$7,Skew!$A$7,IF($F44&gt;Skew!$C$8,Skew!$A$8,IF($F44&gt;Skew!$C$9,Skew!$A$9,IF($F44&gt;Skew!$C$10,Skew!$A$10,IF($F44&gt;Skew!$C$11,Skew!$A$11,IF($F44&gt;Skew!$C$12,Skew!$A$12,IF($F44&gt;Skew!$C$13,Skew!$A$13,IF($F44&gt;Skew!$C$14,Skew!$A$14,IF($F44&gt;Skew!$C$15,Skew!$A$15,IF($F44&gt;Skew!$C$16,Skew!$A$16,Skew!$A$17)
)))))))))))))))</f>
        <v/>
      </c>
      <c r="I44" s="22" t="str">
        <f>IF(F44="","",MATCH(H44,Skew!$A$3:$A$17,0))</f>
        <v/>
      </c>
      <c r="J44" s="22" t="str">
        <f t="shared" si="20"/>
        <v/>
      </c>
      <c r="K44" s="24"/>
      <c r="L44" s="22" t="str">
        <f>IF(OR(F44="",K44=""),"",MATCH(K44,Confidence!$A$3:$A$12,0))</f>
        <v/>
      </c>
      <c r="M44" s="25" t="str">
        <f t="shared" si="21"/>
        <v/>
      </c>
      <c r="N44" s="25" t="str">
        <f t="shared" si="22"/>
        <v/>
      </c>
      <c r="O44" s="22"/>
      <c r="P44" s="102" t="str">
        <f t="shared" si="23"/>
        <v/>
      </c>
      <c r="Q44" s="102" t="str">
        <f t="shared" si="24"/>
        <v/>
      </c>
      <c r="R44" s="37" t="str">
        <f t="shared" si="25"/>
        <v/>
      </c>
      <c r="S44" s="115"/>
      <c r="T44" s="204" t="str">
        <f>IF(AND(B44&gt;0,C44&gt;0,D44&gt;0,M44&gt;0,N44&gt;0,S44&gt;0,NOT(K44="")),ABS(VLOOKUP($S$1,VLookups!$A$30:$B$31,2,FALSE)-_xlfn.BETA.DIST(S44,IF(G44="L",N44,M44),IF(G44="L",M44,N44),TRUE,B44,D44)),"")</f>
        <v/>
      </c>
      <c r="U44" s="112" t="str">
        <f>IF(OR($M44="",$N44=""),"",_xlfn.BETA.INV(ABS(VLOOKUP($S$1,VLookups!$A$30:$B$31,2,FALSE)-U$3),IF($G44="L",$N44,$M44),IF($G44="L",$M44,$N44),$B44,$D44))</f>
        <v/>
      </c>
      <c r="V44" s="113" t="str">
        <f>IF(OR($M44="",$N44=""),"",_xlfn.BETA.INV(ABS(VLOOKUP($S$1,VLookups!$A$30:$B$31,2,FALSE)-V$3),IF($G44="L",$N44,$M44),IF($G44="L",$M44,$N44),$B44,$D44))</f>
        <v/>
      </c>
      <c r="W44" s="112" t="str">
        <f>IF(OR($M44="",$N44=""),"",_xlfn.BETA.INV(ABS(VLOOKUP($S$1,VLookups!$A$30:$B$31,2,FALSE)-W$3),IF($G44="L",$N44,$M44),IF($G44="L",$M44,$N44),$B44,$D44))</f>
        <v/>
      </c>
      <c r="X44" s="113" t="str">
        <f>IF(OR($M44="",$N44=""),"",_xlfn.BETA.INV(ABS(VLOOKUP($S$1,VLookups!$A$30:$B$31,2,FALSE)-X$3),IF($G44="L",$N44,$M44),IF($G44="L",$M44,$N44),$B44,$D44))</f>
        <v/>
      </c>
      <c r="Y44" s="112" t="str">
        <f>IF(OR($M44="",$N44=""),"",_xlfn.BETA.INV(ABS(VLOOKUP($S$1,VLookups!$A$30:$B$31,2,FALSE)-Y$3),IF($G44="L",$N44,$M44),IF($G44="L",$M44,$N44),$B44,$D44))</f>
        <v/>
      </c>
      <c r="Z44" s="113" t="str">
        <f>IF(OR($M44="",$N44=""),"",_xlfn.BETA.INV(ABS(VLOOKUP($S$1,VLookups!$A$30:$B$31,2,FALSE)-Z$3),IF($G44="L",$N44,$M44),IF($G44="L",$M44,$N44),$B44,$D44))</f>
        <v/>
      </c>
      <c r="AA44" s="112" t="str">
        <f>IF(OR($M44="",$N44=""),"",_xlfn.BETA.INV(ABS(VLOOKUP($S$1,VLookups!$A$30:$B$31,2,FALSE)-AA$3),IF($G44="L",$N44,$M44),IF($G44="L",$M44,$N44),$B44,$D44))</f>
        <v/>
      </c>
      <c r="AB44" s="113" t="str">
        <f>IF(OR($M44="",$N44=""),"",_xlfn.BETA.INV(ABS(VLOOKUP($S$1,VLookups!$A$30:$B$31,2,FALSE)-AB$3),IF($G44="L",$N44,$M44),IF($G44="L",$M44,$N44),$B44,$D44))</f>
        <v/>
      </c>
      <c r="AC44" s="112" t="str">
        <f>IF(OR($M44="",$N44=""),"",_xlfn.BETA.INV(ABS(VLOOKUP($S$1,VLookups!$A$30:$B$31,2,FALSE)-AC$3),IF($G44="L",$N44,$M44),IF($G44="L",$M44,$N44),$B44,$D44))</f>
        <v/>
      </c>
      <c r="AD44" s="113" t="str">
        <f>IF(OR($M44="",$N44=""),"",_xlfn.BETA.INV(ABS(VLOOKUP($S$1,VLookups!$A$30:$B$31,2,FALSE)-AD$3),IF($G44="L",$N44,$M44),IF($G44="L",$M44,$N44),$B44,$D44))</f>
        <v/>
      </c>
      <c r="AE44" s="112" t="str">
        <f>IF(OR($M44="",$N44=""),"",_xlfn.BETA.INV(ABS(VLOOKUP($S$1,VLookups!$A$30:$B$31,2,FALSE)-AE$3),IF($G44="L",$N44,$M44),IF($G44="L",$M44,$N44),$B44,$D44))</f>
        <v/>
      </c>
      <c r="AF44" s="113" t="str">
        <f>IF(OR($M44="",$N44=""),"",_xlfn.BETA.INV(ABS(VLOOKUP($S$1,VLookups!$A$30:$B$31,2,FALSE)-AF$3),IF($G44="L",$N44,$M44),IF($G44="L",$M44,$N44),$B44,$D44))</f>
        <v/>
      </c>
      <c r="AG44" s="15"/>
      <c r="AH44" s="194" t="str">
        <f t="shared" si="26"/>
        <v/>
      </c>
      <c r="AI44" s="192" t="str">
        <f t="shared" si="27"/>
        <v/>
      </c>
      <c r="AJ44" s="177" t="str">
        <f t="shared" ref="AJ44" si="308">IF(ISNONTEXT($AH44),AI44+$AH44,"")</f>
        <v/>
      </c>
      <c r="AK44" s="177" t="str">
        <f t="shared" si="39"/>
        <v/>
      </c>
      <c r="AL44" s="177" t="str">
        <f t="shared" si="40"/>
        <v/>
      </c>
      <c r="AM44" s="177" t="str">
        <f t="shared" si="41"/>
        <v/>
      </c>
      <c r="AN44" s="177" t="str">
        <f t="shared" si="42"/>
        <v/>
      </c>
      <c r="AO44" s="177" t="str">
        <f t="shared" si="43"/>
        <v/>
      </c>
      <c r="AP44" s="177" t="str">
        <f t="shared" si="44"/>
        <v/>
      </c>
      <c r="AQ44" s="177" t="str">
        <f t="shared" si="45"/>
        <v/>
      </c>
      <c r="AR44" s="177" t="str">
        <f t="shared" si="46"/>
        <v/>
      </c>
      <c r="AS44" s="177" t="str">
        <f t="shared" si="47"/>
        <v/>
      </c>
      <c r="AT44" s="177" t="str">
        <f t="shared" si="48"/>
        <v/>
      </c>
      <c r="AU44" s="177" t="str">
        <f t="shared" si="49"/>
        <v/>
      </c>
      <c r="AV44" s="177" t="str">
        <f t="shared" si="50"/>
        <v/>
      </c>
      <c r="AW44" s="177" t="str">
        <f t="shared" si="51"/>
        <v/>
      </c>
      <c r="AX44" s="177" t="str">
        <f t="shared" si="52"/>
        <v/>
      </c>
      <c r="AY44" s="177" t="str">
        <f t="shared" si="53"/>
        <v/>
      </c>
      <c r="AZ44" s="177" t="str">
        <f t="shared" si="54"/>
        <v/>
      </c>
      <c r="BA44" s="177" t="str">
        <f t="shared" si="55"/>
        <v/>
      </c>
      <c r="BB44" s="177" t="str">
        <f t="shared" si="56"/>
        <v/>
      </c>
      <c r="BC44" s="177" t="str">
        <f t="shared" si="57"/>
        <v/>
      </c>
      <c r="BD44" s="177" t="str">
        <f t="shared" si="58"/>
        <v/>
      </c>
      <c r="BE44" s="177" t="str">
        <f t="shared" si="59"/>
        <v/>
      </c>
      <c r="BF44" s="177" t="str">
        <f t="shared" si="60"/>
        <v/>
      </c>
      <c r="BG44" s="177" t="str">
        <f t="shared" si="61"/>
        <v/>
      </c>
      <c r="BH44" s="177" t="str">
        <f t="shared" si="62"/>
        <v/>
      </c>
      <c r="BI44" s="177" t="str">
        <f t="shared" si="63"/>
        <v/>
      </c>
      <c r="BJ44" s="177" t="str">
        <f t="shared" si="64"/>
        <v/>
      </c>
      <c r="BK44" s="177" t="str">
        <f t="shared" si="65"/>
        <v/>
      </c>
      <c r="BL44" s="177" t="str">
        <f t="shared" si="66"/>
        <v/>
      </c>
      <c r="BM44" s="177" t="str">
        <f t="shared" si="67"/>
        <v/>
      </c>
      <c r="BN44" s="177" t="str">
        <f t="shared" si="68"/>
        <v/>
      </c>
      <c r="BO44" s="177" t="str">
        <f t="shared" si="69"/>
        <v/>
      </c>
      <c r="BP44" s="177" t="str">
        <f t="shared" si="70"/>
        <v/>
      </c>
      <c r="BQ44" s="177" t="str">
        <f t="shared" si="71"/>
        <v/>
      </c>
      <c r="BR44" s="177" t="str">
        <f t="shared" si="72"/>
        <v/>
      </c>
      <c r="BS44" s="177" t="str">
        <f t="shared" si="73"/>
        <v/>
      </c>
      <c r="BT44" s="177" t="str">
        <f t="shared" si="74"/>
        <v/>
      </c>
      <c r="BU44" s="177" t="str">
        <f t="shared" si="75"/>
        <v/>
      </c>
      <c r="BV44" s="177" t="str">
        <f t="shared" si="76"/>
        <v/>
      </c>
      <c r="BW44" s="177" t="str">
        <f t="shared" si="77"/>
        <v/>
      </c>
      <c r="BX44" s="177" t="str">
        <f t="shared" si="78"/>
        <v/>
      </c>
      <c r="BY44" s="177" t="str">
        <f t="shared" si="79"/>
        <v/>
      </c>
      <c r="BZ44" s="177" t="str">
        <f t="shared" si="80"/>
        <v/>
      </c>
      <c r="CA44" s="177" t="str">
        <f t="shared" si="81"/>
        <v/>
      </c>
      <c r="CB44" s="177" t="str">
        <f t="shared" si="82"/>
        <v/>
      </c>
      <c r="CC44" s="177" t="str">
        <f t="shared" si="83"/>
        <v/>
      </c>
      <c r="CD44" s="177" t="str">
        <f t="shared" si="84"/>
        <v/>
      </c>
      <c r="CE44" s="177" t="str">
        <f t="shared" si="85"/>
        <v/>
      </c>
      <c r="CF44" s="177" t="str">
        <f t="shared" si="86"/>
        <v/>
      </c>
      <c r="CG44" s="177" t="str">
        <f t="shared" si="87"/>
        <v/>
      </c>
      <c r="CH44" s="177" t="str">
        <f t="shared" si="88"/>
        <v/>
      </c>
      <c r="CI44" s="177" t="str">
        <f t="shared" si="89"/>
        <v/>
      </c>
      <c r="CJ44" s="177" t="str">
        <f t="shared" si="90"/>
        <v/>
      </c>
      <c r="CK44" s="177" t="str">
        <f t="shared" si="91"/>
        <v/>
      </c>
      <c r="CL44" s="177" t="str">
        <f t="shared" si="92"/>
        <v/>
      </c>
      <c r="CM44" s="177" t="str">
        <f t="shared" si="93"/>
        <v/>
      </c>
      <c r="CN44" s="177" t="str">
        <f t="shared" si="94"/>
        <v/>
      </c>
      <c r="CO44" s="177" t="str">
        <f t="shared" si="95"/>
        <v/>
      </c>
      <c r="CP44" s="177" t="str">
        <f t="shared" si="96"/>
        <v/>
      </c>
      <c r="CQ44" s="177" t="str">
        <f t="shared" si="97"/>
        <v/>
      </c>
      <c r="CR44" s="177" t="str">
        <f t="shared" si="98"/>
        <v/>
      </c>
      <c r="CS44" s="177" t="str">
        <f t="shared" si="99"/>
        <v/>
      </c>
      <c r="CT44" s="177" t="str">
        <f t="shared" si="100"/>
        <v/>
      </c>
      <c r="CU44" s="177" t="str">
        <f t="shared" si="101"/>
        <v/>
      </c>
      <c r="CV44" s="177" t="str">
        <f t="shared" si="32"/>
        <v/>
      </c>
      <c r="CW44" s="177" t="str">
        <f t="shared" si="102"/>
        <v/>
      </c>
      <c r="CX44" s="177" t="str">
        <f t="shared" si="103"/>
        <v/>
      </c>
      <c r="CY44" s="177" t="str">
        <f t="shared" si="104"/>
        <v/>
      </c>
      <c r="CZ44" s="177" t="str">
        <f t="shared" si="105"/>
        <v/>
      </c>
      <c r="DA44" s="177" t="str">
        <f t="shared" si="106"/>
        <v/>
      </c>
      <c r="DB44" s="177" t="str">
        <f t="shared" si="107"/>
        <v/>
      </c>
      <c r="DC44" s="177" t="str">
        <f t="shared" si="108"/>
        <v/>
      </c>
      <c r="DD44" s="177" t="str">
        <f t="shared" si="109"/>
        <v/>
      </c>
      <c r="DE44" s="177" t="str">
        <f t="shared" si="110"/>
        <v/>
      </c>
      <c r="DF44" s="177" t="str">
        <f t="shared" si="111"/>
        <v/>
      </c>
      <c r="DG44" s="177" t="str">
        <f t="shared" si="112"/>
        <v/>
      </c>
      <c r="DH44" s="177" t="str">
        <f t="shared" si="113"/>
        <v/>
      </c>
      <c r="DI44" s="177" t="str">
        <f t="shared" si="114"/>
        <v/>
      </c>
      <c r="DJ44" s="177" t="str">
        <f t="shared" si="115"/>
        <v/>
      </c>
      <c r="DK44" s="177" t="str">
        <f t="shared" si="116"/>
        <v/>
      </c>
      <c r="DL44" s="177" t="str">
        <f t="shared" si="117"/>
        <v/>
      </c>
      <c r="DM44" s="177" t="str">
        <f t="shared" si="118"/>
        <v/>
      </c>
      <c r="DN44" s="177" t="str">
        <f t="shared" si="119"/>
        <v/>
      </c>
      <c r="DO44" s="177" t="str">
        <f t="shared" si="120"/>
        <v/>
      </c>
      <c r="DP44" s="177" t="str">
        <f t="shared" si="121"/>
        <v/>
      </c>
      <c r="DQ44" s="177" t="str">
        <f t="shared" si="122"/>
        <v/>
      </c>
      <c r="DR44" s="177" t="str">
        <f t="shared" si="123"/>
        <v/>
      </c>
      <c r="DS44" s="177" t="str">
        <f t="shared" si="124"/>
        <v/>
      </c>
      <c r="DT44" s="177" t="str">
        <f t="shared" si="125"/>
        <v/>
      </c>
      <c r="DU44" s="177" t="str">
        <f t="shared" si="126"/>
        <v/>
      </c>
      <c r="DV44" s="177" t="str">
        <f t="shared" si="127"/>
        <v/>
      </c>
      <c r="DW44" s="177" t="str">
        <f t="shared" si="128"/>
        <v/>
      </c>
      <c r="DX44" s="177" t="str">
        <f t="shared" si="129"/>
        <v/>
      </c>
      <c r="DY44" s="177" t="str">
        <f t="shared" si="130"/>
        <v/>
      </c>
      <c r="DZ44" s="177" t="str">
        <f t="shared" si="131"/>
        <v/>
      </c>
      <c r="EA44" s="177" t="str">
        <f t="shared" si="132"/>
        <v/>
      </c>
      <c r="EB44" s="177" t="str">
        <f t="shared" si="133"/>
        <v/>
      </c>
      <c r="EC44" s="177" t="str">
        <f t="shared" si="134"/>
        <v/>
      </c>
      <c r="ED44" s="177" t="str">
        <f t="shared" si="135"/>
        <v/>
      </c>
      <c r="EE44" s="177" t="str">
        <f t="shared" si="136"/>
        <v/>
      </c>
      <c r="EF44" s="177" t="str">
        <f t="shared" si="137"/>
        <v/>
      </c>
      <c r="EG44" s="177" t="str">
        <f t="shared" si="138"/>
        <v/>
      </c>
      <c r="EH44" s="177" t="str">
        <f t="shared" si="139"/>
        <v/>
      </c>
      <c r="EI44" s="177" t="str">
        <f t="shared" si="140"/>
        <v/>
      </c>
      <c r="EJ44" s="177" t="str">
        <f t="shared" si="141"/>
        <v/>
      </c>
      <c r="EK44" s="177" t="str">
        <f t="shared" si="142"/>
        <v/>
      </c>
      <c r="EL44" s="177" t="str">
        <f t="shared" si="143"/>
        <v/>
      </c>
      <c r="EM44" s="177" t="str">
        <f t="shared" si="144"/>
        <v/>
      </c>
      <c r="EN44" s="177" t="str">
        <f t="shared" si="145"/>
        <v/>
      </c>
      <c r="EO44" s="177" t="str">
        <f t="shared" si="146"/>
        <v/>
      </c>
      <c r="EP44" s="177" t="str">
        <f t="shared" si="147"/>
        <v/>
      </c>
      <c r="EQ44" s="177" t="str">
        <f t="shared" si="148"/>
        <v/>
      </c>
      <c r="ER44" s="177" t="str">
        <f t="shared" si="149"/>
        <v/>
      </c>
      <c r="ES44" s="177" t="str">
        <f t="shared" si="150"/>
        <v/>
      </c>
      <c r="ET44" s="177" t="str">
        <f t="shared" si="151"/>
        <v/>
      </c>
      <c r="EU44" s="177" t="str">
        <f t="shared" si="152"/>
        <v/>
      </c>
      <c r="EV44" s="177" t="str">
        <f t="shared" si="153"/>
        <v/>
      </c>
      <c r="EW44" s="177" t="str">
        <f t="shared" si="154"/>
        <v/>
      </c>
      <c r="EX44" s="177" t="str">
        <f t="shared" si="155"/>
        <v/>
      </c>
      <c r="EY44" s="177" t="str">
        <f t="shared" si="156"/>
        <v/>
      </c>
      <c r="EZ44" s="177" t="str">
        <f t="shared" si="157"/>
        <v/>
      </c>
      <c r="FA44" s="177" t="str">
        <f t="shared" si="158"/>
        <v/>
      </c>
      <c r="FB44" s="177" t="str">
        <f t="shared" si="159"/>
        <v/>
      </c>
      <c r="FC44" s="177" t="str">
        <f t="shared" si="160"/>
        <v/>
      </c>
      <c r="FD44" s="177" t="str">
        <f t="shared" si="161"/>
        <v/>
      </c>
      <c r="FE44" s="177" t="str">
        <f t="shared" si="162"/>
        <v/>
      </c>
      <c r="FF44" s="177" t="str">
        <f t="shared" si="163"/>
        <v/>
      </c>
      <c r="FG44" s="177" t="str">
        <f t="shared" si="164"/>
        <v/>
      </c>
      <c r="FH44" s="177" t="str">
        <f t="shared" si="33"/>
        <v/>
      </c>
      <c r="FI44" s="177" t="str">
        <f t="shared" si="165"/>
        <v/>
      </c>
      <c r="FJ44" s="177" t="str">
        <f t="shared" si="166"/>
        <v/>
      </c>
      <c r="FK44" s="177" t="str">
        <f t="shared" si="167"/>
        <v/>
      </c>
      <c r="FL44" s="177" t="str">
        <f t="shared" si="168"/>
        <v/>
      </c>
      <c r="FM44" s="177" t="str">
        <f t="shared" si="169"/>
        <v/>
      </c>
      <c r="FN44" s="177" t="str">
        <f t="shared" si="170"/>
        <v/>
      </c>
      <c r="FO44" s="177" t="str">
        <f t="shared" si="171"/>
        <v/>
      </c>
      <c r="FP44" s="177" t="str">
        <f t="shared" si="172"/>
        <v/>
      </c>
      <c r="FQ44" s="177" t="str">
        <f t="shared" si="173"/>
        <v/>
      </c>
      <c r="FR44" s="177" t="str">
        <f t="shared" si="174"/>
        <v/>
      </c>
      <c r="FS44" s="177" t="str">
        <f t="shared" si="175"/>
        <v/>
      </c>
      <c r="FT44" s="177" t="str">
        <f t="shared" si="176"/>
        <v/>
      </c>
      <c r="FU44" s="177" t="str">
        <f t="shared" si="177"/>
        <v/>
      </c>
      <c r="FV44" s="177" t="str">
        <f t="shared" si="178"/>
        <v/>
      </c>
      <c r="FW44" s="177" t="str">
        <f t="shared" si="179"/>
        <v/>
      </c>
      <c r="FX44" s="177" t="str">
        <f t="shared" si="180"/>
        <v/>
      </c>
      <c r="FY44" s="177" t="str">
        <f t="shared" si="181"/>
        <v/>
      </c>
      <c r="FZ44" s="177" t="str">
        <f t="shared" si="182"/>
        <v/>
      </c>
      <c r="GA44" s="177" t="str">
        <f t="shared" si="183"/>
        <v/>
      </c>
      <c r="GB44" s="177" t="str">
        <f t="shared" si="184"/>
        <v/>
      </c>
      <c r="GC44" s="177" t="str">
        <f t="shared" si="185"/>
        <v/>
      </c>
      <c r="GD44" s="177" t="str">
        <f t="shared" si="186"/>
        <v/>
      </c>
      <c r="GE44" s="177" t="str">
        <f t="shared" si="187"/>
        <v/>
      </c>
      <c r="GF44" s="177" t="str">
        <f t="shared" si="188"/>
        <v/>
      </c>
      <c r="GG44" s="177" t="str">
        <f t="shared" si="189"/>
        <v/>
      </c>
      <c r="GH44" s="177" t="str">
        <f t="shared" si="190"/>
        <v/>
      </c>
      <c r="GI44" s="177" t="str">
        <f t="shared" si="191"/>
        <v/>
      </c>
      <c r="GJ44" s="177" t="str">
        <f t="shared" si="192"/>
        <v/>
      </c>
      <c r="GK44" s="177" t="str">
        <f t="shared" si="193"/>
        <v/>
      </c>
      <c r="GL44" s="177" t="str">
        <f t="shared" si="194"/>
        <v/>
      </c>
      <c r="GM44" s="177" t="str">
        <f t="shared" si="195"/>
        <v/>
      </c>
      <c r="GN44" s="177" t="str">
        <f t="shared" si="196"/>
        <v/>
      </c>
      <c r="GO44" s="177" t="str">
        <f t="shared" si="197"/>
        <v/>
      </c>
      <c r="GP44" s="177" t="str">
        <f t="shared" si="198"/>
        <v/>
      </c>
      <c r="GQ44" s="177" t="str">
        <f t="shared" si="199"/>
        <v/>
      </c>
      <c r="GR44" s="177" t="str">
        <f t="shared" si="200"/>
        <v/>
      </c>
      <c r="GS44" s="177" t="str">
        <f t="shared" si="201"/>
        <v/>
      </c>
      <c r="GT44" s="177" t="str">
        <f t="shared" si="202"/>
        <v/>
      </c>
      <c r="GU44" s="177" t="str">
        <f t="shared" si="203"/>
        <v/>
      </c>
      <c r="GV44" s="177" t="str">
        <f t="shared" si="204"/>
        <v/>
      </c>
      <c r="GW44" s="177" t="str">
        <f t="shared" si="205"/>
        <v/>
      </c>
      <c r="GX44" s="177" t="str">
        <f t="shared" si="206"/>
        <v/>
      </c>
      <c r="GY44" s="177" t="str">
        <f t="shared" si="207"/>
        <v/>
      </c>
      <c r="GZ44" s="177" t="str">
        <f t="shared" si="208"/>
        <v/>
      </c>
      <c r="HA44" s="177" t="str">
        <f t="shared" si="209"/>
        <v/>
      </c>
      <c r="HB44" s="177" t="str">
        <f t="shared" si="210"/>
        <v/>
      </c>
      <c r="HC44" s="177" t="str">
        <f t="shared" si="211"/>
        <v/>
      </c>
      <c r="HD44" s="177" t="str">
        <f t="shared" si="212"/>
        <v/>
      </c>
      <c r="HE44" s="177" t="str">
        <f t="shared" si="213"/>
        <v/>
      </c>
      <c r="HF44" s="177" t="str">
        <f t="shared" si="214"/>
        <v/>
      </c>
      <c r="HG44" s="177" t="str">
        <f t="shared" si="215"/>
        <v/>
      </c>
      <c r="HH44" s="177" t="str">
        <f t="shared" si="216"/>
        <v/>
      </c>
      <c r="HI44" s="177" t="str">
        <f t="shared" si="217"/>
        <v/>
      </c>
      <c r="HJ44" s="177" t="str">
        <f t="shared" si="218"/>
        <v/>
      </c>
      <c r="HK44" s="177" t="str">
        <f t="shared" si="219"/>
        <v/>
      </c>
      <c r="HL44" s="177" t="str">
        <f t="shared" si="220"/>
        <v/>
      </c>
      <c r="HM44" s="177" t="str">
        <f t="shared" si="221"/>
        <v/>
      </c>
      <c r="HN44" s="177" t="str">
        <f t="shared" si="222"/>
        <v/>
      </c>
      <c r="HO44" s="177" t="str">
        <f t="shared" si="223"/>
        <v/>
      </c>
      <c r="HP44" s="177" t="str">
        <f t="shared" si="224"/>
        <v/>
      </c>
      <c r="HQ44" s="177" t="str">
        <f t="shared" si="225"/>
        <v/>
      </c>
      <c r="HR44" s="177" t="str">
        <f t="shared" si="226"/>
        <v/>
      </c>
      <c r="HS44" s="177" t="str">
        <f t="shared" si="227"/>
        <v/>
      </c>
      <c r="HT44" s="177" t="str">
        <f t="shared" si="34"/>
        <v/>
      </c>
      <c r="HU44" s="177" t="str">
        <f t="shared" si="255"/>
        <v/>
      </c>
      <c r="HV44" s="177" t="str">
        <f t="shared" si="256"/>
        <v/>
      </c>
      <c r="HW44" s="177" t="str">
        <f t="shared" si="257"/>
        <v/>
      </c>
      <c r="HX44" s="177" t="str">
        <f t="shared" si="258"/>
        <v/>
      </c>
      <c r="HY44" s="177" t="str">
        <f t="shared" si="259"/>
        <v/>
      </c>
      <c r="HZ44" s="177" t="str">
        <f t="shared" si="260"/>
        <v/>
      </c>
      <c r="IA44" s="192" t="str">
        <f t="shared" si="29"/>
        <v/>
      </c>
      <c r="IB44" s="193" t="e">
        <f t="shared" si="296"/>
        <v>#N/A</v>
      </c>
      <c r="IC44" s="193" t="e">
        <f t="shared" si="277"/>
        <v>#N/A</v>
      </c>
      <c r="ID44" s="193" t="e">
        <f t="shared" si="277"/>
        <v>#N/A</v>
      </c>
      <c r="IE44" s="193" t="e">
        <f t="shared" si="277"/>
        <v>#N/A</v>
      </c>
      <c r="IF44" s="193" t="e">
        <f t="shared" si="290"/>
        <v>#N/A</v>
      </c>
      <c r="IG44" s="193" t="e">
        <f t="shared" si="290"/>
        <v>#N/A</v>
      </c>
      <c r="IH44" s="193" t="e">
        <f t="shared" si="290"/>
        <v>#N/A</v>
      </c>
      <c r="II44" s="193" t="e">
        <f t="shared" si="290"/>
        <v>#N/A</v>
      </c>
      <c r="IJ44" s="193" t="e">
        <f t="shared" si="290"/>
        <v>#N/A</v>
      </c>
      <c r="IK44" s="193" t="e">
        <f t="shared" si="290"/>
        <v>#N/A</v>
      </c>
      <c r="IL44" s="193" t="e">
        <f t="shared" si="290"/>
        <v>#N/A</v>
      </c>
      <c r="IM44" s="193" t="e">
        <f t="shared" si="290"/>
        <v>#N/A</v>
      </c>
      <c r="IN44" s="193" t="e">
        <f t="shared" si="290"/>
        <v>#N/A</v>
      </c>
      <c r="IO44" s="193" t="e">
        <f t="shared" si="290"/>
        <v>#N/A</v>
      </c>
      <c r="IP44" s="193" t="e">
        <f t="shared" si="290"/>
        <v>#N/A</v>
      </c>
      <c r="IQ44" s="193" t="e">
        <f t="shared" si="290"/>
        <v>#N/A</v>
      </c>
      <c r="IR44" s="193" t="e">
        <f t="shared" si="290"/>
        <v>#N/A</v>
      </c>
      <c r="IS44" s="193" t="e">
        <f t="shared" si="290"/>
        <v>#N/A</v>
      </c>
      <c r="IT44" s="193" t="e">
        <f t="shared" si="290"/>
        <v>#N/A</v>
      </c>
      <c r="IU44" s="193" t="e">
        <f t="shared" si="285"/>
        <v>#N/A</v>
      </c>
      <c r="IV44" s="193" t="e">
        <f t="shared" si="285"/>
        <v>#N/A</v>
      </c>
      <c r="IW44" s="193" t="e">
        <f t="shared" si="285"/>
        <v>#N/A</v>
      </c>
      <c r="IX44" s="193" t="e">
        <f t="shared" si="285"/>
        <v>#N/A</v>
      </c>
      <c r="IY44" s="193" t="e">
        <f t="shared" si="285"/>
        <v>#N/A</v>
      </c>
      <c r="IZ44" s="193" t="e">
        <f t="shared" si="285"/>
        <v>#N/A</v>
      </c>
      <c r="JA44" s="193" t="e">
        <f t="shared" si="285"/>
        <v>#N/A</v>
      </c>
      <c r="JB44" s="193" t="e">
        <f t="shared" si="285"/>
        <v>#N/A</v>
      </c>
      <c r="JC44" s="193" t="e">
        <f t="shared" si="285"/>
        <v>#N/A</v>
      </c>
      <c r="JD44" s="193" t="e">
        <f t="shared" si="285"/>
        <v>#N/A</v>
      </c>
      <c r="JE44" s="193" t="e">
        <f t="shared" si="285"/>
        <v>#N/A</v>
      </c>
      <c r="JF44" s="193" t="e">
        <f t="shared" si="285"/>
        <v>#N/A</v>
      </c>
      <c r="JG44" s="193" t="e">
        <f t="shared" si="285"/>
        <v>#N/A</v>
      </c>
      <c r="JH44" s="193" t="e">
        <f t="shared" si="285"/>
        <v>#N/A</v>
      </c>
      <c r="JI44" s="193" t="e">
        <f t="shared" si="285"/>
        <v>#N/A</v>
      </c>
      <c r="JJ44" s="193" t="e">
        <f t="shared" si="281"/>
        <v>#N/A</v>
      </c>
      <c r="JK44" s="193" t="e">
        <f t="shared" si="281"/>
        <v>#N/A</v>
      </c>
      <c r="JL44" s="193" t="e">
        <f t="shared" si="281"/>
        <v>#N/A</v>
      </c>
      <c r="JM44" s="193" t="e">
        <f t="shared" si="281"/>
        <v>#N/A</v>
      </c>
      <c r="JN44" s="193" t="e">
        <f t="shared" si="281"/>
        <v>#N/A</v>
      </c>
      <c r="JO44" s="193" t="e">
        <f t="shared" si="281"/>
        <v>#N/A</v>
      </c>
      <c r="JP44" s="193" t="e">
        <f t="shared" si="281"/>
        <v>#N/A</v>
      </c>
      <c r="JQ44" s="193" t="e">
        <f t="shared" si="281"/>
        <v>#N/A</v>
      </c>
      <c r="JR44" s="193" t="e">
        <f t="shared" si="281"/>
        <v>#N/A</v>
      </c>
      <c r="JS44" s="193" t="e">
        <f t="shared" si="281"/>
        <v>#N/A</v>
      </c>
      <c r="JT44" s="193" t="e">
        <f t="shared" si="281"/>
        <v>#N/A</v>
      </c>
      <c r="JU44" s="193" t="e">
        <f t="shared" si="281"/>
        <v>#N/A</v>
      </c>
      <c r="JV44" s="193" t="e">
        <f t="shared" si="281"/>
        <v>#N/A</v>
      </c>
      <c r="JW44" s="193" t="e">
        <f t="shared" si="281"/>
        <v>#N/A</v>
      </c>
      <c r="JX44" s="193" t="e">
        <f t="shared" si="281"/>
        <v>#N/A</v>
      </c>
      <c r="JY44" s="193" t="e">
        <f t="shared" si="299"/>
        <v>#N/A</v>
      </c>
      <c r="JZ44" s="193" t="e">
        <f t="shared" si="299"/>
        <v>#N/A</v>
      </c>
      <c r="KA44" s="193" t="e">
        <f t="shared" si="299"/>
        <v>#N/A</v>
      </c>
      <c r="KB44" s="193" t="e">
        <f t="shared" si="299"/>
        <v>#N/A</v>
      </c>
      <c r="KC44" s="193" t="e">
        <f t="shared" si="299"/>
        <v>#N/A</v>
      </c>
      <c r="KD44" s="193" t="e">
        <f t="shared" si="299"/>
        <v>#N/A</v>
      </c>
      <c r="KE44" s="193" t="e">
        <f t="shared" si="299"/>
        <v>#N/A</v>
      </c>
      <c r="KF44" s="193" t="e">
        <f t="shared" si="299"/>
        <v>#N/A</v>
      </c>
      <c r="KG44" s="193" t="e">
        <f t="shared" si="299"/>
        <v>#N/A</v>
      </c>
      <c r="KH44" s="193" t="e">
        <f t="shared" si="299"/>
        <v>#N/A</v>
      </c>
      <c r="KI44" s="193" t="e">
        <f t="shared" si="299"/>
        <v>#N/A</v>
      </c>
      <c r="KJ44" s="193" t="e">
        <f t="shared" si="299"/>
        <v>#N/A</v>
      </c>
      <c r="KK44" s="193" t="e">
        <f t="shared" si="299"/>
        <v>#N/A</v>
      </c>
      <c r="KL44" s="193" t="e">
        <f t="shared" si="299"/>
        <v>#N/A</v>
      </c>
      <c r="KM44" s="193" t="e">
        <f t="shared" si="299"/>
        <v>#N/A</v>
      </c>
      <c r="KN44" s="193" t="e">
        <f t="shared" si="35"/>
        <v>#N/A</v>
      </c>
      <c r="KO44" s="193" t="e">
        <f t="shared" si="278"/>
        <v>#N/A</v>
      </c>
      <c r="KP44" s="193" t="e">
        <f t="shared" si="278"/>
        <v>#N/A</v>
      </c>
      <c r="KQ44" s="193" t="e">
        <f t="shared" si="278"/>
        <v>#N/A</v>
      </c>
      <c r="KR44" s="193" t="e">
        <f t="shared" si="291"/>
        <v>#N/A</v>
      </c>
      <c r="KS44" s="193" t="e">
        <f t="shared" si="291"/>
        <v>#N/A</v>
      </c>
      <c r="KT44" s="193" t="e">
        <f t="shared" si="291"/>
        <v>#N/A</v>
      </c>
      <c r="KU44" s="193" t="e">
        <f t="shared" si="291"/>
        <v>#N/A</v>
      </c>
      <c r="KV44" s="193" t="e">
        <f t="shared" si="291"/>
        <v>#N/A</v>
      </c>
      <c r="KW44" s="193" t="e">
        <f t="shared" si="291"/>
        <v>#N/A</v>
      </c>
      <c r="KX44" s="193" t="e">
        <f t="shared" si="291"/>
        <v>#N/A</v>
      </c>
      <c r="KY44" s="193" t="e">
        <f t="shared" si="291"/>
        <v>#N/A</v>
      </c>
      <c r="KZ44" s="193" t="e">
        <f t="shared" si="291"/>
        <v>#N/A</v>
      </c>
      <c r="LA44" s="193" t="e">
        <f t="shared" si="291"/>
        <v>#N/A</v>
      </c>
      <c r="LB44" s="193" t="e">
        <f t="shared" si="291"/>
        <v>#N/A</v>
      </c>
      <c r="LC44" s="193" t="e">
        <f t="shared" si="291"/>
        <v>#N/A</v>
      </c>
      <c r="LD44" s="193" t="e">
        <f t="shared" si="291"/>
        <v>#N/A</v>
      </c>
      <c r="LE44" s="193" t="e">
        <f t="shared" si="291"/>
        <v>#N/A</v>
      </c>
      <c r="LF44" s="193" t="e">
        <f t="shared" si="291"/>
        <v>#N/A</v>
      </c>
      <c r="LG44" s="193" t="e">
        <f t="shared" si="286"/>
        <v>#N/A</v>
      </c>
      <c r="LH44" s="193" t="e">
        <f t="shared" si="286"/>
        <v>#N/A</v>
      </c>
      <c r="LI44" s="193" t="e">
        <f t="shared" si="286"/>
        <v>#N/A</v>
      </c>
      <c r="LJ44" s="193" t="e">
        <f t="shared" si="286"/>
        <v>#N/A</v>
      </c>
      <c r="LK44" s="193" t="e">
        <f t="shared" si="286"/>
        <v>#N/A</v>
      </c>
      <c r="LL44" s="193" t="e">
        <f t="shared" si="286"/>
        <v>#N/A</v>
      </c>
      <c r="LM44" s="193" t="e">
        <f t="shared" si="286"/>
        <v>#N/A</v>
      </c>
      <c r="LN44" s="193" t="e">
        <f t="shared" si="286"/>
        <v>#N/A</v>
      </c>
      <c r="LO44" s="193" t="e">
        <f t="shared" si="286"/>
        <v>#N/A</v>
      </c>
      <c r="LP44" s="193" t="e">
        <f t="shared" si="286"/>
        <v>#N/A</v>
      </c>
      <c r="LQ44" s="193" t="e">
        <f t="shared" si="286"/>
        <v>#N/A</v>
      </c>
      <c r="LR44" s="193" t="e">
        <f t="shared" si="286"/>
        <v>#N/A</v>
      </c>
      <c r="LS44" s="193" t="e">
        <f t="shared" si="286"/>
        <v>#N/A</v>
      </c>
      <c r="LT44" s="193" t="e">
        <f t="shared" si="286"/>
        <v>#N/A</v>
      </c>
      <c r="LU44" s="193" t="e">
        <f t="shared" si="286"/>
        <v>#N/A</v>
      </c>
      <c r="LV44" s="193" t="e">
        <f t="shared" si="282"/>
        <v>#N/A</v>
      </c>
      <c r="LW44" s="193" t="e">
        <f t="shared" si="282"/>
        <v>#N/A</v>
      </c>
      <c r="LX44" s="193" t="e">
        <f t="shared" si="282"/>
        <v>#N/A</v>
      </c>
      <c r="LY44" s="193" t="e">
        <f t="shared" si="282"/>
        <v>#N/A</v>
      </c>
      <c r="LZ44" s="193" t="e">
        <f t="shared" si="282"/>
        <v>#N/A</v>
      </c>
      <c r="MA44" s="193" t="e">
        <f t="shared" si="282"/>
        <v>#N/A</v>
      </c>
      <c r="MB44" s="193" t="e">
        <f t="shared" si="282"/>
        <v>#N/A</v>
      </c>
      <c r="MC44" s="193" t="e">
        <f t="shared" si="282"/>
        <v>#N/A</v>
      </c>
      <c r="MD44" s="193" t="e">
        <f t="shared" si="282"/>
        <v>#N/A</v>
      </c>
      <c r="ME44" s="193" t="e">
        <f t="shared" si="282"/>
        <v>#N/A</v>
      </c>
      <c r="MF44" s="193" t="e">
        <f t="shared" si="282"/>
        <v>#N/A</v>
      </c>
      <c r="MG44" s="193" t="e">
        <f t="shared" si="282"/>
        <v>#N/A</v>
      </c>
      <c r="MH44" s="193" t="e">
        <f t="shared" si="282"/>
        <v>#N/A</v>
      </c>
      <c r="MI44" s="193" t="e">
        <f t="shared" si="282"/>
        <v>#N/A</v>
      </c>
      <c r="MJ44" s="193" t="e">
        <f t="shared" si="282"/>
        <v>#N/A</v>
      </c>
      <c r="MK44" s="193" t="e">
        <f t="shared" si="300"/>
        <v>#N/A</v>
      </c>
      <c r="ML44" s="193" t="e">
        <f t="shared" si="300"/>
        <v>#N/A</v>
      </c>
      <c r="MM44" s="193" t="e">
        <f t="shared" si="300"/>
        <v>#N/A</v>
      </c>
      <c r="MN44" s="193" t="e">
        <f t="shared" si="300"/>
        <v>#N/A</v>
      </c>
      <c r="MO44" s="193" t="e">
        <f t="shared" si="300"/>
        <v>#N/A</v>
      </c>
      <c r="MP44" s="193" t="e">
        <f t="shared" si="300"/>
        <v>#N/A</v>
      </c>
      <c r="MQ44" s="193" t="e">
        <f t="shared" si="300"/>
        <v>#N/A</v>
      </c>
      <c r="MR44" s="193" t="e">
        <f t="shared" si="300"/>
        <v>#N/A</v>
      </c>
      <c r="MS44" s="193" t="e">
        <f t="shared" si="300"/>
        <v>#N/A</v>
      </c>
      <c r="MT44" s="193" t="e">
        <f t="shared" si="300"/>
        <v>#N/A</v>
      </c>
      <c r="MU44" s="193" t="e">
        <f t="shared" si="300"/>
        <v>#N/A</v>
      </c>
      <c r="MV44" s="193" t="e">
        <f t="shared" si="300"/>
        <v>#N/A</v>
      </c>
      <c r="MW44" s="193" t="e">
        <f t="shared" si="300"/>
        <v>#N/A</v>
      </c>
      <c r="MX44" s="193" t="e">
        <f t="shared" si="300"/>
        <v>#N/A</v>
      </c>
      <c r="MY44" s="193" t="e">
        <f t="shared" si="300"/>
        <v>#N/A</v>
      </c>
      <c r="MZ44" s="193" t="e">
        <f t="shared" si="36"/>
        <v>#N/A</v>
      </c>
      <c r="NA44" s="193" t="e">
        <f t="shared" si="279"/>
        <v>#N/A</v>
      </c>
      <c r="NB44" s="193" t="e">
        <f t="shared" si="279"/>
        <v>#N/A</v>
      </c>
      <c r="NC44" s="193" t="e">
        <f t="shared" si="279"/>
        <v>#N/A</v>
      </c>
      <c r="ND44" s="193" t="e">
        <f t="shared" si="292"/>
        <v>#N/A</v>
      </c>
      <c r="NE44" s="193" t="e">
        <f t="shared" si="292"/>
        <v>#N/A</v>
      </c>
      <c r="NF44" s="193" t="e">
        <f t="shared" si="292"/>
        <v>#N/A</v>
      </c>
      <c r="NG44" s="193" t="e">
        <f t="shared" si="292"/>
        <v>#N/A</v>
      </c>
      <c r="NH44" s="193" t="e">
        <f t="shared" si="292"/>
        <v>#N/A</v>
      </c>
      <c r="NI44" s="193" t="e">
        <f t="shared" si="292"/>
        <v>#N/A</v>
      </c>
      <c r="NJ44" s="193" t="e">
        <f t="shared" si="292"/>
        <v>#N/A</v>
      </c>
      <c r="NK44" s="193" t="e">
        <f t="shared" si="292"/>
        <v>#N/A</v>
      </c>
      <c r="NL44" s="193" t="e">
        <f t="shared" si="292"/>
        <v>#N/A</v>
      </c>
      <c r="NM44" s="193" t="e">
        <f t="shared" si="292"/>
        <v>#N/A</v>
      </c>
      <c r="NN44" s="193" t="e">
        <f t="shared" si="292"/>
        <v>#N/A</v>
      </c>
      <c r="NO44" s="193" t="e">
        <f t="shared" si="292"/>
        <v>#N/A</v>
      </c>
      <c r="NP44" s="193" t="e">
        <f t="shared" si="292"/>
        <v>#N/A</v>
      </c>
      <c r="NQ44" s="193" t="e">
        <f t="shared" si="292"/>
        <v>#N/A</v>
      </c>
      <c r="NR44" s="193" t="e">
        <f t="shared" si="292"/>
        <v>#N/A</v>
      </c>
      <c r="NS44" s="193" t="e">
        <f t="shared" si="287"/>
        <v>#N/A</v>
      </c>
      <c r="NT44" s="193" t="e">
        <f t="shared" si="287"/>
        <v>#N/A</v>
      </c>
      <c r="NU44" s="193" t="e">
        <f t="shared" si="287"/>
        <v>#N/A</v>
      </c>
      <c r="NV44" s="193" t="e">
        <f t="shared" si="287"/>
        <v>#N/A</v>
      </c>
      <c r="NW44" s="193" t="e">
        <f t="shared" si="287"/>
        <v>#N/A</v>
      </c>
      <c r="NX44" s="193" t="e">
        <f t="shared" si="287"/>
        <v>#N/A</v>
      </c>
      <c r="NY44" s="193" t="e">
        <f t="shared" si="287"/>
        <v>#N/A</v>
      </c>
      <c r="NZ44" s="193" t="e">
        <f t="shared" si="287"/>
        <v>#N/A</v>
      </c>
      <c r="OA44" s="193" t="e">
        <f t="shared" si="287"/>
        <v>#N/A</v>
      </c>
      <c r="OB44" s="193" t="e">
        <f t="shared" si="287"/>
        <v>#N/A</v>
      </c>
      <c r="OC44" s="193" t="e">
        <f t="shared" si="287"/>
        <v>#N/A</v>
      </c>
      <c r="OD44" s="193" t="e">
        <f t="shared" si="287"/>
        <v>#N/A</v>
      </c>
      <c r="OE44" s="193" t="e">
        <f t="shared" si="287"/>
        <v>#N/A</v>
      </c>
      <c r="OF44" s="193" t="e">
        <f t="shared" si="287"/>
        <v>#N/A</v>
      </c>
      <c r="OG44" s="193" t="e">
        <f t="shared" si="287"/>
        <v>#N/A</v>
      </c>
      <c r="OH44" s="193" t="e">
        <f t="shared" si="283"/>
        <v>#N/A</v>
      </c>
      <c r="OI44" s="193" t="e">
        <f t="shared" si="283"/>
        <v>#N/A</v>
      </c>
      <c r="OJ44" s="193" t="e">
        <f t="shared" si="283"/>
        <v>#N/A</v>
      </c>
      <c r="OK44" s="193" t="e">
        <f t="shared" si="283"/>
        <v>#N/A</v>
      </c>
      <c r="OL44" s="193" t="e">
        <f t="shared" si="283"/>
        <v>#N/A</v>
      </c>
      <c r="OM44" s="193" t="e">
        <f t="shared" si="283"/>
        <v>#N/A</v>
      </c>
      <c r="ON44" s="193" t="e">
        <f t="shared" si="283"/>
        <v>#N/A</v>
      </c>
      <c r="OO44" s="193" t="e">
        <f t="shared" si="283"/>
        <v>#N/A</v>
      </c>
      <c r="OP44" s="193" t="e">
        <f t="shared" si="283"/>
        <v>#N/A</v>
      </c>
      <c r="OQ44" s="193" t="e">
        <f t="shared" si="283"/>
        <v>#N/A</v>
      </c>
      <c r="OR44" s="193" t="e">
        <f t="shared" si="283"/>
        <v>#N/A</v>
      </c>
      <c r="OS44" s="193" t="e">
        <f t="shared" si="283"/>
        <v>#N/A</v>
      </c>
      <c r="OT44" s="193" t="e">
        <f t="shared" si="283"/>
        <v>#N/A</v>
      </c>
      <c r="OU44" s="193" t="e">
        <f t="shared" si="283"/>
        <v>#N/A</v>
      </c>
      <c r="OV44" s="193" t="e">
        <f t="shared" si="283"/>
        <v>#N/A</v>
      </c>
      <c r="OW44" s="193" t="e">
        <f t="shared" si="301"/>
        <v>#N/A</v>
      </c>
      <c r="OX44" s="193" t="e">
        <f t="shared" si="301"/>
        <v>#N/A</v>
      </c>
      <c r="OY44" s="193" t="e">
        <f t="shared" si="301"/>
        <v>#N/A</v>
      </c>
      <c r="OZ44" s="193" t="e">
        <f t="shared" si="301"/>
        <v>#N/A</v>
      </c>
      <c r="PA44" s="193" t="e">
        <f t="shared" si="301"/>
        <v>#N/A</v>
      </c>
      <c r="PB44" s="193" t="e">
        <f t="shared" si="301"/>
        <v>#N/A</v>
      </c>
      <c r="PC44" s="193" t="e">
        <f t="shared" si="301"/>
        <v>#N/A</v>
      </c>
      <c r="PD44" s="193" t="e">
        <f t="shared" si="301"/>
        <v>#N/A</v>
      </c>
      <c r="PE44" s="193" t="e">
        <f t="shared" si="301"/>
        <v>#N/A</v>
      </c>
      <c r="PF44" s="193" t="e">
        <f t="shared" si="301"/>
        <v>#N/A</v>
      </c>
      <c r="PG44" s="193" t="e">
        <f t="shared" si="301"/>
        <v>#N/A</v>
      </c>
      <c r="PH44" s="193" t="e">
        <f t="shared" si="301"/>
        <v>#N/A</v>
      </c>
      <c r="PI44" s="193" t="e">
        <f t="shared" si="301"/>
        <v>#N/A</v>
      </c>
      <c r="PJ44" s="193" t="e">
        <f t="shared" si="301"/>
        <v>#N/A</v>
      </c>
      <c r="PK44" s="193" t="e">
        <f t="shared" si="301"/>
        <v>#N/A</v>
      </c>
      <c r="PL44" s="193" t="e">
        <f t="shared" si="37"/>
        <v>#N/A</v>
      </c>
      <c r="PM44" s="193" t="e">
        <f t="shared" si="297"/>
        <v>#N/A</v>
      </c>
      <c r="PN44" s="193" t="e">
        <f t="shared" si="297"/>
        <v>#N/A</v>
      </c>
      <c r="PO44" s="193" t="e">
        <f t="shared" si="297"/>
        <v>#N/A</v>
      </c>
      <c r="PP44" s="193" t="e">
        <f t="shared" si="297"/>
        <v>#N/A</v>
      </c>
      <c r="PQ44" s="193" t="e">
        <f t="shared" si="297"/>
        <v>#N/A</v>
      </c>
      <c r="PR44" s="193" t="e">
        <f t="shared" si="297"/>
        <v>#N/A</v>
      </c>
      <c r="PS44" s="193" t="e">
        <f t="shared" si="297"/>
        <v>#N/A</v>
      </c>
      <c r="PT44" s="193" t="e">
        <f t="shared" si="297"/>
        <v>#N/A</v>
      </c>
    </row>
    <row r="45" spans="1:436" hidden="1" x14ac:dyDescent="0.45">
      <c r="A45" s="20">
        <v>42</v>
      </c>
      <c r="B45" s="101" t="str">
        <f t="shared" si="15"/>
        <v/>
      </c>
      <c r="C45" s="115"/>
      <c r="D45" s="101" t="str">
        <f t="shared" si="16"/>
        <v/>
      </c>
      <c r="E45" s="110" t="str">
        <f t="shared" si="17"/>
        <v/>
      </c>
      <c r="F45" s="21" t="str">
        <f t="shared" si="18"/>
        <v/>
      </c>
      <c r="G45" s="22" t="str">
        <f t="shared" si="19"/>
        <v/>
      </c>
      <c r="H45" s="23" t="str">
        <f>IF(F45="","",IF(OR($F45&lt;Skew!$B$3,$F45=Skew!$B$3),IF($F45&gt;Skew!$C$3,Skew!$A$3,IF($F45&gt;Skew!$C$4,Skew!$A$4,IF($F45&gt;Skew!$C$5,Skew!$A$5,IF($F45&gt;Skew!$C$6,Skew!$A$6,IF($F45&gt;Skew!$C$7,Skew!$A$7,IF($F45&gt;Skew!$C$8,Skew!$A$8,IF($F45&gt;Skew!$C$9,Skew!$A$9,IF($F45&gt;Skew!$C$10,Skew!$A$10,IF($F45&gt;Skew!$C$11,Skew!$A$11,IF($F45&gt;Skew!$C$12,Skew!$A$12,IF($F45&gt;Skew!$C$13,Skew!$A$13,IF($F45&gt;Skew!$C$14,Skew!$A$14,IF($F45&gt;Skew!$C$15,Skew!$A$15,IF($F45&gt;Skew!$C$16,Skew!$A$16,Skew!$A$17)
)))))))))))))))</f>
        <v/>
      </c>
      <c r="I45" s="22" t="str">
        <f>IF(F45="","",MATCH(H45,Skew!$A$3:$A$17,0))</f>
        <v/>
      </c>
      <c r="J45" s="22" t="str">
        <f t="shared" si="20"/>
        <v/>
      </c>
      <c r="K45" s="24"/>
      <c r="L45" s="22" t="str">
        <f>IF(OR(F45="",K45=""),"",MATCH(K45,Confidence!$A$3:$A$12,0))</f>
        <v/>
      </c>
      <c r="M45" s="25" t="str">
        <f t="shared" si="21"/>
        <v/>
      </c>
      <c r="N45" s="25" t="str">
        <f t="shared" si="22"/>
        <v/>
      </c>
      <c r="O45" s="22"/>
      <c r="P45" s="102" t="str">
        <f t="shared" si="23"/>
        <v/>
      </c>
      <c r="Q45" s="102" t="str">
        <f t="shared" si="24"/>
        <v/>
      </c>
      <c r="R45" s="37" t="str">
        <f t="shared" si="25"/>
        <v/>
      </c>
      <c r="S45" s="115"/>
      <c r="T45" s="204" t="str">
        <f>IF(AND(B45&gt;0,C45&gt;0,D45&gt;0,M45&gt;0,N45&gt;0,S45&gt;0,NOT(K45="")),ABS(VLOOKUP($S$1,VLookups!$A$30:$B$31,2,FALSE)-_xlfn.BETA.DIST(S45,IF(G45="L",N45,M45),IF(G45="L",M45,N45),TRUE,B45,D45)),"")</f>
        <v/>
      </c>
      <c r="U45" s="112" t="str">
        <f>IF(OR($M45="",$N45=""),"",_xlfn.BETA.INV(ABS(VLOOKUP($S$1,VLookups!$A$30:$B$31,2,FALSE)-U$3),IF($G45="L",$N45,$M45),IF($G45="L",$M45,$N45),$B45,$D45))</f>
        <v/>
      </c>
      <c r="V45" s="113" t="str">
        <f>IF(OR($M45="",$N45=""),"",_xlfn.BETA.INV(ABS(VLOOKUP($S$1,VLookups!$A$30:$B$31,2,FALSE)-V$3),IF($G45="L",$N45,$M45),IF($G45="L",$M45,$N45),$B45,$D45))</f>
        <v/>
      </c>
      <c r="W45" s="112" t="str">
        <f>IF(OR($M45="",$N45=""),"",_xlfn.BETA.INV(ABS(VLOOKUP($S$1,VLookups!$A$30:$B$31,2,FALSE)-W$3),IF($G45="L",$N45,$M45),IF($G45="L",$M45,$N45),$B45,$D45))</f>
        <v/>
      </c>
      <c r="X45" s="113" t="str">
        <f>IF(OR($M45="",$N45=""),"",_xlfn.BETA.INV(ABS(VLOOKUP($S$1,VLookups!$A$30:$B$31,2,FALSE)-X$3),IF($G45="L",$N45,$M45),IF($G45="L",$M45,$N45),$B45,$D45))</f>
        <v/>
      </c>
      <c r="Y45" s="112" t="str">
        <f>IF(OR($M45="",$N45=""),"",_xlfn.BETA.INV(ABS(VLOOKUP($S$1,VLookups!$A$30:$B$31,2,FALSE)-Y$3),IF($G45="L",$N45,$M45),IF($G45="L",$M45,$N45),$B45,$D45))</f>
        <v/>
      </c>
      <c r="Z45" s="113" t="str">
        <f>IF(OR($M45="",$N45=""),"",_xlfn.BETA.INV(ABS(VLOOKUP($S$1,VLookups!$A$30:$B$31,2,FALSE)-Z$3),IF($G45="L",$N45,$M45),IF($G45="L",$M45,$N45),$B45,$D45))</f>
        <v/>
      </c>
      <c r="AA45" s="112" t="str">
        <f>IF(OR($M45="",$N45=""),"",_xlfn.BETA.INV(ABS(VLOOKUP($S$1,VLookups!$A$30:$B$31,2,FALSE)-AA$3),IF($G45="L",$N45,$M45),IF($G45="L",$M45,$N45),$B45,$D45))</f>
        <v/>
      </c>
      <c r="AB45" s="113" t="str">
        <f>IF(OR($M45="",$N45=""),"",_xlfn.BETA.INV(ABS(VLOOKUP($S$1,VLookups!$A$30:$B$31,2,FALSE)-AB$3),IF($G45="L",$N45,$M45),IF($G45="L",$M45,$N45),$B45,$D45))</f>
        <v/>
      </c>
      <c r="AC45" s="112" t="str">
        <f>IF(OR($M45="",$N45=""),"",_xlfn.BETA.INV(ABS(VLOOKUP($S$1,VLookups!$A$30:$B$31,2,FALSE)-AC$3),IF($G45="L",$N45,$M45),IF($G45="L",$M45,$N45),$B45,$D45))</f>
        <v/>
      </c>
      <c r="AD45" s="113" t="str">
        <f>IF(OR($M45="",$N45=""),"",_xlfn.BETA.INV(ABS(VLOOKUP($S$1,VLookups!$A$30:$B$31,2,FALSE)-AD$3),IF($G45="L",$N45,$M45),IF($G45="L",$M45,$N45),$B45,$D45))</f>
        <v/>
      </c>
      <c r="AE45" s="112" t="str">
        <f>IF(OR($M45="",$N45=""),"",_xlfn.BETA.INV(ABS(VLOOKUP($S$1,VLookups!$A$30:$B$31,2,FALSE)-AE$3),IF($G45="L",$N45,$M45),IF($G45="L",$M45,$N45),$B45,$D45))</f>
        <v/>
      </c>
      <c r="AF45" s="113" t="str">
        <f>IF(OR($M45="",$N45=""),"",_xlfn.BETA.INV(ABS(VLOOKUP($S$1,VLookups!$A$30:$B$31,2,FALSE)-AF$3),IF($G45="L",$N45,$M45),IF($G45="L",$M45,$N45),$B45,$D45))</f>
        <v/>
      </c>
      <c r="AG45" s="15"/>
      <c r="AH45" s="194" t="str">
        <f t="shared" si="26"/>
        <v/>
      </c>
      <c r="AI45" s="192" t="str">
        <f t="shared" si="27"/>
        <v/>
      </c>
      <c r="AJ45" s="177" t="str">
        <f t="shared" ref="AJ45" si="309">IF(ISNONTEXT($AH45),AI45+$AH45,"")</f>
        <v/>
      </c>
      <c r="AK45" s="177" t="str">
        <f t="shared" si="39"/>
        <v/>
      </c>
      <c r="AL45" s="177" t="str">
        <f t="shared" si="40"/>
        <v/>
      </c>
      <c r="AM45" s="177" t="str">
        <f t="shared" si="41"/>
        <v/>
      </c>
      <c r="AN45" s="177" t="str">
        <f t="shared" si="42"/>
        <v/>
      </c>
      <c r="AO45" s="177" t="str">
        <f t="shared" si="43"/>
        <v/>
      </c>
      <c r="AP45" s="177" t="str">
        <f t="shared" si="44"/>
        <v/>
      </c>
      <c r="AQ45" s="177" t="str">
        <f t="shared" si="45"/>
        <v/>
      </c>
      <c r="AR45" s="177" t="str">
        <f t="shared" si="46"/>
        <v/>
      </c>
      <c r="AS45" s="177" t="str">
        <f t="shared" si="47"/>
        <v/>
      </c>
      <c r="AT45" s="177" t="str">
        <f t="shared" si="48"/>
        <v/>
      </c>
      <c r="AU45" s="177" t="str">
        <f t="shared" si="49"/>
        <v/>
      </c>
      <c r="AV45" s="177" t="str">
        <f t="shared" si="50"/>
        <v/>
      </c>
      <c r="AW45" s="177" t="str">
        <f t="shared" si="51"/>
        <v/>
      </c>
      <c r="AX45" s="177" t="str">
        <f t="shared" si="52"/>
        <v/>
      </c>
      <c r="AY45" s="177" t="str">
        <f t="shared" si="53"/>
        <v/>
      </c>
      <c r="AZ45" s="177" t="str">
        <f t="shared" si="54"/>
        <v/>
      </c>
      <c r="BA45" s="177" t="str">
        <f t="shared" si="55"/>
        <v/>
      </c>
      <c r="BB45" s="177" t="str">
        <f t="shared" si="56"/>
        <v/>
      </c>
      <c r="BC45" s="177" t="str">
        <f t="shared" si="57"/>
        <v/>
      </c>
      <c r="BD45" s="177" t="str">
        <f t="shared" si="58"/>
        <v/>
      </c>
      <c r="BE45" s="177" t="str">
        <f t="shared" si="59"/>
        <v/>
      </c>
      <c r="BF45" s="177" t="str">
        <f t="shared" si="60"/>
        <v/>
      </c>
      <c r="BG45" s="177" t="str">
        <f t="shared" si="61"/>
        <v/>
      </c>
      <c r="BH45" s="177" t="str">
        <f t="shared" si="62"/>
        <v/>
      </c>
      <c r="BI45" s="177" t="str">
        <f t="shared" si="63"/>
        <v/>
      </c>
      <c r="BJ45" s="177" t="str">
        <f t="shared" si="64"/>
        <v/>
      </c>
      <c r="BK45" s="177" t="str">
        <f t="shared" si="65"/>
        <v/>
      </c>
      <c r="BL45" s="177" t="str">
        <f t="shared" si="66"/>
        <v/>
      </c>
      <c r="BM45" s="177" t="str">
        <f t="shared" si="67"/>
        <v/>
      </c>
      <c r="BN45" s="177" t="str">
        <f t="shared" si="68"/>
        <v/>
      </c>
      <c r="BO45" s="177" t="str">
        <f t="shared" si="69"/>
        <v/>
      </c>
      <c r="BP45" s="177" t="str">
        <f t="shared" si="70"/>
        <v/>
      </c>
      <c r="BQ45" s="177" t="str">
        <f t="shared" si="71"/>
        <v/>
      </c>
      <c r="BR45" s="177" t="str">
        <f t="shared" si="72"/>
        <v/>
      </c>
      <c r="BS45" s="177" t="str">
        <f t="shared" si="73"/>
        <v/>
      </c>
      <c r="BT45" s="177" t="str">
        <f t="shared" si="74"/>
        <v/>
      </c>
      <c r="BU45" s="177" t="str">
        <f t="shared" si="75"/>
        <v/>
      </c>
      <c r="BV45" s="177" t="str">
        <f t="shared" si="76"/>
        <v/>
      </c>
      <c r="BW45" s="177" t="str">
        <f t="shared" si="77"/>
        <v/>
      </c>
      <c r="BX45" s="177" t="str">
        <f t="shared" si="78"/>
        <v/>
      </c>
      <c r="BY45" s="177" t="str">
        <f t="shared" si="79"/>
        <v/>
      </c>
      <c r="BZ45" s="177" t="str">
        <f t="shared" si="80"/>
        <v/>
      </c>
      <c r="CA45" s="177" t="str">
        <f t="shared" si="81"/>
        <v/>
      </c>
      <c r="CB45" s="177" t="str">
        <f t="shared" si="82"/>
        <v/>
      </c>
      <c r="CC45" s="177" t="str">
        <f t="shared" si="83"/>
        <v/>
      </c>
      <c r="CD45" s="177" t="str">
        <f t="shared" si="84"/>
        <v/>
      </c>
      <c r="CE45" s="177" t="str">
        <f t="shared" si="85"/>
        <v/>
      </c>
      <c r="CF45" s="177" t="str">
        <f t="shared" si="86"/>
        <v/>
      </c>
      <c r="CG45" s="177" t="str">
        <f t="shared" si="87"/>
        <v/>
      </c>
      <c r="CH45" s="177" t="str">
        <f t="shared" si="88"/>
        <v/>
      </c>
      <c r="CI45" s="177" t="str">
        <f t="shared" si="89"/>
        <v/>
      </c>
      <c r="CJ45" s="177" t="str">
        <f t="shared" si="90"/>
        <v/>
      </c>
      <c r="CK45" s="177" t="str">
        <f t="shared" si="91"/>
        <v/>
      </c>
      <c r="CL45" s="177" t="str">
        <f t="shared" si="92"/>
        <v/>
      </c>
      <c r="CM45" s="177" t="str">
        <f t="shared" si="93"/>
        <v/>
      </c>
      <c r="CN45" s="177" t="str">
        <f t="shared" si="94"/>
        <v/>
      </c>
      <c r="CO45" s="177" t="str">
        <f t="shared" si="95"/>
        <v/>
      </c>
      <c r="CP45" s="177" t="str">
        <f t="shared" si="96"/>
        <v/>
      </c>
      <c r="CQ45" s="177" t="str">
        <f t="shared" si="97"/>
        <v/>
      </c>
      <c r="CR45" s="177" t="str">
        <f t="shared" si="98"/>
        <v/>
      </c>
      <c r="CS45" s="177" t="str">
        <f t="shared" si="99"/>
        <v/>
      </c>
      <c r="CT45" s="177" t="str">
        <f t="shared" si="100"/>
        <v/>
      </c>
      <c r="CU45" s="177" t="str">
        <f t="shared" si="101"/>
        <v/>
      </c>
      <c r="CV45" s="177" t="str">
        <f t="shared" si="32"/>
        <v/>
      </c>
      <c r="CW45" s="177" t="str">
        <f t="shared" si="102"/>
        <v/>
      </c>
      <c r="CX45" s="177" t="str">
        <f t="shared" si="103"/>
        <v/>
      </c>
      <c r="CY45" s="177" t="str">
        <f t="shared" si="104"/>
        <v/>
      </c>
      <c r="CZ45" s="177" t="str">
        <f t="shared" si="105"/>
        <v/>
      </c>
      <c r="DA45" s="177" t="str">
        <f t="shared" si="106"/>
        <v/>
      </c>
      <c r="DB45" s="177" t="str">
        <f t="shared" si="107"/>
        <v/>
      </c>
      <c r="DC45" s="177" t="str">
        <f t="shared" si="108"/>
        <v/>
      </c>
      <c r="DD45" s="177" t="str">
        <f t="shared" si="109"/>
        <v/>
      </c>
      <c r="DE45" s="177" t="str">
        <f t="shared" si="110"/>
        <v/>
      </c>
      <c r="DF45" s="177" t="str">
        <f t="shared" si="111"/>
        <v/>
      </c>
      <c r="DG45" s="177" t="str">
        <f t="shared" si="112"/>
        <v/>
      </c>
      <c r="DH45" s="177" t="str">
        <f t="shared" si="113"/>
        <v/>
      </c>
      <c r="DI45" s="177" t="str">
        <f t="shared" si="114"/>
        <v/>
      </c>
      <c r="DJ45" s="177" t="str">
        <f t="shared" si="115"/>
        <v/>
      </c>
      <c r="DK45" s="177" t="str">
        <f t="shared" si="116"/>
        <v/>
      </c>
      <c r="DL45" s="177" t="str">
        <f t="shared" si="117"/>
        <v/>
      </c>
      <c r="DM45" s="177" t="str">
        <f t="shared" si="118"/>
        <v/>
      </c>
      <c r="DN45" s="177" t="str">
        <f t="shared" si="119"/>
        <v/>
      </c>
      <c r="DO45" s="177" t="str">
        <f t="shared" si="120"/>
        <v/>
      </c>
      <c r="DP45" s="177" t="str">
        <f t="shared" si="121"/>
        <v/>
      </c>
      <c r="DQ45" s="177" t="str">
        <f t="shared" si="122"/>
        <v/>
      </c>
      <c r="DR45" s="177" t="str">
        <f t="shared" si="123"/>
        <v/>
      </c>
      <c r="DS45" s="177" t="str">
        <f t="shared" si="124"/>
        <v/>
      </c>
      <c r="DT45" s="177" t="str">
        <f t="shared" si="125"/>
        <v/>
      </c>
      <c r="DU45" s="177" t="str">
        <f t="shared" si="126"/>
        <v/>
      </c>
      <c r="DV45" s="177" t="str">
        <f t="shared" si="127"/>
        <v/>
      </c>
      <c r="DW45" s="177" t="str">
        <f t="shared" si="128"/>
        <v/>
      </c>
      <c r="DX45" s="177" t="str">
        <f t="shared" si="129"/>
        <v/>
      </c>
      <c r="DY45" s="177" t="str">
        <f t="shared" si="130"/>
        <v/>
      </c>
      <c r="DZ45" s="177" t="str">
        <f t="shared" si="131"/>
        <v/>
      </c>
      <c r="EA45" s="177" t="str">
        <f t="shared" si="132"/>
        <v/>
      </c>
      <c r="EB45" s="177" t="str">
        <f t="shared" si="133"/>
        <v/>
      </c>
      <c r="EC45" s="177" t="str">
        <f t="shared" si="134"/>
        <v/>
      </c>
      <c r="ED45" s="177" t="str">
        <f t="shared" si="135"/>
        <v/>
      </c>
      <c r="EE45" s="177" t="str">
        <f t="shared" si="136"/>
        <v/>
      </c>
      <c r="EF45" s="177" t="str">
        <f t="shared" si="137"/>
        <v/>
      </c>
      <c r="EG45" s="177" t="str">
        <f t="shared" si="138"/>
        <v/>
      </c>
      <c r="EH45" s="177" t="str">
        <f t="shared" si="139"/>
        <v/>
      </c>
      <c r="EI45" s="177" t="str">
        <f t="shared" si="140"/>
        <v/>
      </c>
      <c r="EJ45" s="177" t="str">
        <f t="shared" si="141"/>
        <v/>
      </c>
      <c r="EK45" s="177" t="str">
        <f t="shared" si="142"/>
        <v/>
      </c>
      <c r="EL45" s="177" t="str">
        <f t="shared" si="143"/>
        <v/>
      </c>
      <c r="EM45" s="177" t="str">
        <f t="shared" si="144"/>
        <v/>
      </c>
      <c r="EN45" s="177" t="str">
        <f t="shared" si="145"/>
        <v/>
      </c>
      <c r="EO45" s="177" t="str">
        <f t="shared" si="146"/>
        <v/>
      </c>
      <c r="EP45" s="177" t="str">
        <f t="shared" si="147"/>
        <v/>
      </c>
      <c r="EQ45" s="177" t="str">
        <f t="shared" si="148"/>
        <v/>
      </c>
      <c r="ER45" s="177" t="str">
        <f t="shared" si="149"/>
        <v/>
      </c>
      <c r="ES45" s="177" t="str">
        <f t="shared" si="150"/>
        <v/>
      </c>
      <c r="ET45" s="177" t="str">
        <f t="shared" si="151"/>
        <v/>
      </c>
      <c r="EU45" s="177" t="str">
        <f t="shared" si="152"/>
        <v/>
      </c>
      <c r="EV45" s="177" t="str">
        <f t="shared" si="153"/>
        <v/>
      </c>
      <c r="EW45" s="177" t="str">
        <f t="shared" si="154"/>
        <v/>
      </c>
      <c r="EX45" s="177" t="str">
        <f t="shared" si="155"/>
        <v/>
      </c>
      <c r="EY45" s="177" t="str">
        <f t="shared" si="156"/>
        <v/>
      </c>
      <c r="EZ45" s="177" t="str">
        <f t="shared" si="157"/>
        <v/>
      </c>
      <c r="FA45" s="177" t="str">
        <f t="shared" si="158"/>
        <v/>
      </c>
      <c r="FB45" s="177" t="str">
        <f t="shared" si="159"/>
        <v/>
      </c>
      <c r="FC45" s="177" t="str">
        <f t="shared" si="160"/>
        <v/>
      </c>
      <c r="FD45" s="177" t="str">
        <f t="shared" si="161"/>
        <v/>
      </c>
      <c r="FE45" s="177" t="str">
        <f t="shared" si="162"/>
        <v/>
      </c>
      <c r="FF45" s="177" t="str">
        <f t="shared" si="163"/>
        <v/>
      </c>
      <c r="FG45" s="177" t="str">
        <f t="shared" si="164"/>
        <v/>
      </c>
      <c r="FH45" s="177" t="str">
        <f t="shared" si="33"/>
        <v/>
      </c>
      <c r="FI45" s="177" t="str">
        <f t="shared" si="165"/>
        <v/>
      </c>
      <c r="FJ45" s="177" t="str">
        <f t="shared" si="166"/>
        <v/>
      </c>
      <c r="FK45" s="177" t="str">
        <f t="shared" si="167"/>
        <v/>
      </c>
      <c r="FL45" s="177" t="str">
        <f t="shared" si="168"/>
        <v/>
      </c>
      <c r="FM45" s="177" t="str">
        <f t="shared" si="169"/>
        <v/>
      </c>
      <c r="FN45" s="177" t="str">
        <f t="shared" si="170"/>
        <v/>
      </c>
      <c r="FO45" s="177" t="str">
        <f t="shared" si="171"/>
        <v/>
      </c>
      <c r="FP45" s="177" t="str">
        <f t="shared" si="172"/>
        <v/>
      </c>
      <c r="FQ45" s="177" t="str">
        <f t="shared" si="173"/>
        <v/>
      </c>
      <c r="FR45" s="177" t="str">
        <f t="shared" si="174"/>
        <v/>
      </c>
      <c r="FS45" s="177" t="str">
        <f t="shared" si="175"/>
        <v/>
      </c>
      <c r="FT45" s="177" t="str">
        <f t="shared" si="176"/>
        <v/>
      </c>
      <c r="FU45" s="177" t="str">
        <f t="shared" si="177"/>
        <v/>
      </c>
      <c r="FV45" s="177" t="str">
        <f t="shared" si="178"/>
        <v/>
      </c>
      <c r="FW45" s="177" t="str">
        <f t="shared" si="179"/>
        <v/>
      </c>
      <c r="FX45" s="177" t="str">
        <f t="shared" si="180"/>
        <v/>
      </c>
      <c r="FY45" s="177" t="str">
        <f t="shared" si="181"/>
        <v/>
      </c>
      <c r="FZ45" s="177" t="str">
        <f t="shared" si="182"/>
        <v/>
      </c>
      <c r="GA45" s="177" t="str">
        <f t="shared" si="183"/>
        <v/>
      </c>
      <c r="GB45" s="177" t="str">
        <f t="shared" si="184"/>
        <v/>
      </c>
      <c r="GC45" s="177" t="str">
        <f t="shared" si="185"/>
        <v/>
      </c>
      <c r="GD45" s="177" t="str">
        <f t="shared" si="186"/>
        <v/>
      </c>
      <c r="GE45" s="177" t="str">
        <f t="shared" si="187"/>
        <v/>
      </c>
      <c r="GF45" s="177" t="str">
        <f t="shared" si="188"/>
        <v/>
      </c>
      <c r="GG45" s="177" t="str">
        <f t="shared" si="189"/>
        <v/>
      </c>
      <c r="GH45" s="177" t="str">
        <f t="shared" si="190"/>
        <v/>
      </c>
      <c r="GI45" s="177" t="str">
        <f t="shared" si="191"/>
        <v/>
      </c>
      <c r="GJ45" s="177" t="str">
        <f t="shared" si="192"/>
        <v/>
      </c>
      <c r="GK45" s="177" t="str">
        <f t="shared" si="193"/>
        <v/>
      </c>
      <c r="GL45" s="177" t="str">
        <f t="shared" si="194"/>
        <v/>
      </c>
      <c r="GM45" s="177" t="str">
        <f t="shared" si="195"/>
        <v/>
      </c>
      <c r="GN45" s="177" t="str">
        <f t="shared" si="196"/>
        <v/>
      </c>
      <c r="GO45" s="177" t="str">
        <f t="shared" si="197"/>
        <v/>
      </c>
      <c r="GP45" s="177" t="str">
        <f t="shared" si="198"/>
        <v/>
      </c>
      <c r="GQ45" s="177" t="str">
        <f t="shared" si="199"/>
        <v/>
      </c>
      <c r="GR45" s="177" t="str">
        <f t="shared" si="200"/>
        <v/>
      </c>
      <c r="GS45" s="177" t="str">
        <f t="shared" si="201"/>
        <v/>
      </c>
      <c r="GT45" s="177" t="str">
        <f t="shared" si="202"/>
        <v/>
      </c>
      <c r="GU45" s="177" t="str">
        <f t="shared" si="203"/>
        <v/>
      </c>
      <c r="GV45" s="177" t="str">
        <f t="shared" si="204"/>
        <v/>
      </c>
      <c r="GW45" s="177" t="str">
        <f t="shared" si="205"/>
        <v/>
      </c>
      <c r="GX45" s="177" t="str">
        <f t="shared" si="206"/>
        <v/>
      </c>
      <c r="GY45" s="177" t="str">
        <f t="shared" si="207"/>
        <v/>
      </c>
      <c r="GZ45" s="177" t="str">
        <f t="shared" si="208"/>
        <v/>
      </c>
      <c r="HA45" s="177" t="str">
        <f t="shared" si="209"/>
        <v/>
      </c>
      <c r="HB45" s="177" t="str">
        <f t="shared" si="210"/>
        <v/>
      </c>
      <c r="HC45" s="177" t="str">
        <f t="shared" si="211"/>
        <v/>
      </c>
      <c r="HD45" s="177" t="str">
        <f t="shared" si="212"/>
        <v/>
      </c>
      <c r="HE45" s="177" t="str">
        <f t="shared" si="213"/>
        <v/>
      </c>
      <c r="HF45" s="177" t="str">
        <f t="shared" si="214"/>
        <v/>
      </c>
      <c r="HG45" s="177" t="str">
        <f t="shared" si="215"/>
        <v/>
      </c>
      <c r="HH45" s="177" t="str">
        <f t="shared" si="216"/>
        <v/>
      </c>
      <c r="HI45" s="177" t="str">
        <f t="shared" si="217"/>
        <v/>
      </c>
      <c r="HJ45" s="177" t="str">
        <f t="shared" si="218"/>
        <v/>
      </c>
      <c r="HK45" s="177" t="str">
        <f t="shared" si="219"/>
        <v/>
      </c>
      <c r="HL45" s="177" t="str">
        <f t="shared" si="220"/>
        <v/>
      </c>
      <c r="HM45" s="177" t="str">
        <f t="shared" si="221"/>
        <v/>
      </c>
      <c r="HN45" s="177" t="str">
        <f t="shared" si="222"/>
        <v/>
      </c>
      <c r="HO45" s="177" t="str">
        <f t="shared" si="223"/>
        <v/>
      </c>
      <c r="HP45" s="177" t="str">
        <f t="shared" si="224"/>
        <v/>
      </c>
      <c r="HQ45" s="177" t="str">
        <f t="shared" si="225"/>
        <v/>
      </c>
      <c r="HR45" s="177" t="str">
        <f t="shared" si="226"/>
        <v/>
      </c>
      <c r="HS45" s="177" t="str">
        <f t="shared" si="227"/>
        <v/>
      </c>
      <c r="HT45" s="177" t="str">
        <f t="shared" si="34"/>
        <v/>
      </c>
      <c r="HU45" s="177" t="str">
        <f t="shared" si="255"/>
        <v/>
      </c>
      <c r="HV45" s="177" t="str">
        <f t="shared" si="256"/>
        <v/>
      </c>
      <c r="HW45" s="177" t="str">
        <f t="shared" si="257"/>
        <v/>
      </c>
      <c r="HX45" s="177" t="str">
        <f t="shared" si="258"/>
        <v/>
      </c>
      <c r="HY45" s="177" t="str">
        <f t="shared" si="259"/>
        <v/>
      </c>
      <c r="HZ45" s="177" t="str">
        <f t="shared" si="260"/>
        <v/>
      </c>
      <c r="IA45" s="192" t="str">
        <f t="shared" si="29"/>
        <v/>
      </c>
      <c r="IB45" s="193" t="e">
        <f t="shared" si="296"/>
        <v>#N/A</v>
      </c>
      <c r="IC45" s="193" t="e">
        <f t="shared" ref="IC45:IE60" si="310">IF(ISNONTEXT($Q45),IF($G45="R",_xlfn.BETA.DIST(AJ45,$M45,$N45,FALSE,$B45,$D45),_xlfn.BETA.DIST(AJ45,$N45,$M45,FALSE,$B45,$D45)),NA())</f>
        <v>#N/A</v>
      </c>
      <c r="ID45" s="193" t="e">
        <f t="shared" si="310"/>
        <v>#N/A</v>
      </c>
      <c r="IE45" s="193" t="e">
        <f t="shared" si="310"/>
        <v>#N/A</v>
      </c>
      <c r="IF45" s="193" t="e">
        <f t="shared" si="290"/>
        <v>#N/A</v>
      </c>
      <c r="IG45" s="193" t="e">
        <f t="shared" si="290"/>
        <v>#N/A</v>
      </c>
      <c r="IH45" s="193" t="e">
        <f t="shared" si="290"/>
        <v>#N/A</v>
      </c>
      <c r="II45" s="193" t="e">
        <f t="shared" si="290"/>
        <v>#N/A</v>
      </c>
      <c r="IJ45" s="193" t="e">
        <f t="shared" si="290"/>
        <v>#N/A</v>
      </c>
      <c r="IK45" s="193" t="e">
        <f t="shared" si="290"/>
        <v>#N/A</v>
      </c>
      <c r="IL45" s="193" t="e">
        <f t="shared" si="290"/>
        <v>#N/A</v>
      </c>
      <c r="IM45" s="193" t="e">
        <f t="shared" si="290"/>
        <v>#N/A</v>
      </c>
      <c r="IN45" s="193" t="e">
        <f t="shared" si="290"/>
        <v>#N/A</v>
      </c>
      <c r="IO45" s="193" t="e">
        <f t="shared" si="290"/>
        <v>#N/A</v>
      </c>
      <c r="IP45" s="193" t="e">
        <f t="shared" si="290"/>
        <v>#N/A</v>
      </c>
      <c r="IQ45" s="193" t="e">
        <f t="shared" si="290"/>
        <v>#N/A</v>
      </c>
      <c r="IR45" s="193" t="e">
        <f t="shared" si="290"/>
        <v>#N/A</v>
      </c>
      <c r="IS45" s="193" t="e">
        <f t="shared" si="290"/>
        <v>#N/A</v>
      </c>
      <c r="IT45" s="193" t="e">
        <f t="shared" si="290"/>
        <v>#N/A</v>
      </c>
      <c r="IU45" s="193" t="e">
        <f t="shared" si="285"/>
        <v>#N/A</v>
      </c>
      <c r="IV45" s="193" t="e">
        <f t="shared" si="285"/>
        <v>#N/A</v>
      </c>
      <c r="IW45" s="193" t="e">
        <f t="shared" si="285"/>
        <v>#N/A</v>
      </c>
      <c r="IX45" s="193" t="e">
        <f t="shared" si="285"/>
        <v>#N/A</v>
      </c>
      <c r="IY45" s="193" t="e">
        <f t="shared" si="285"/>
        <v>#N/A</v>
      </c>
      <c r="IZ45" s="193" t="e">
        <f t="shared" si="285"/>
        <v>#N/A</v>
      </c>
      <c r="JA45" s="193" t="e">
        <f t="shared" si="285"/>
        <v>#N/A</v>
      </c>
      <c r="JB45" s="193" t="e">
        <f t="shared" si="285"/>
        <v>#N/A</v>
      </c>
      <c r="JC45" s="193" t="e">
        <f t="shared" si="285"/>
        <v>#N/A</v>
      </c>
      <c r="JD45" s="193" t="e">
        <f t="shared" si="285"/>
        <v>#N/A</v>
      </c>
      <c r="JE45" s="193" t="e">
        <f t="shared" si="285"/>
        <v>#N/A</v>
      </c>
      <c r="JF45" s="193" t="e">
        <f t="shared" si="285"/>
        <v>#N/A</v>
      </c>
      <c r="JG45" s="193" t="e">
        <f t="shared" si="285"/>
        <v>#N/A</v>
      </c>
      <c r="JH45" s="193" t="e">
        <f t="shared" si="285"/>
        <v>#N/A</v>
      </c>
      <c r="JI45" s="193" t="e">
        <f t="shared" si="285"/>
        <v>#N/A</v>
      </c>
      <c r="JJ45" s="193" t="e">
        <f t="shared" si="281"/>
        <v>#N/A</v>
      </c>
      <c r="JK45" s="193" t="e">
        <f t="shared" si="281"/>
        <v>#N/A</v>
      </c>
      <c r="JL45" s="193" t="e">
        <f t="shared" si="281"/>
        <v>#N/A</v>
      </c>
      <c r="JM45" s="193" t="e">
        <f t="shared" si="281"/>
        <v>#N/A</v>
      </c>
      <c r="JN45" s="193" t="e">
        <f t="shared" si="281"/>
        <v>#N/A</v>
      </c>
      <c r="JO45" s="193" t="e">
        <f t="shared" si="281"/>
        <v>#N/A</v>
      </c>
      <c r="JP45" s="193" t="e">
        <f t="shared" si="281"/>
        <v>#N/A</v>
      </c>
      <c r="JQ45" s="193" t="e">
        <f t="shared" si="281"/>
        <v>#N/A</v>
      </c>
      <c r="JR45" s="193" t="e">
        <f t="shared" si="281"/>
        <v>#N/A</v>
      </c>
      <c r="JS45" s="193" t="e">
        <f t="shared" si="281"/>
        <v>#N/A</v>
      </c>
      <c r="JT45" s="193" t="e">
        <f t="shared" si="281"/>
        <v>#N/A</v>
      </c>
      <c r="JU45" s="193" t="e">
        <f t="shared" si="281"/>
        <v>#N/A</v>
      </c>
      <c r="JV45" s="193" t="e">
        <f t="shared" si="281"/>
        <v>#N/A</v>
      </c>
      <c r="JW45" s="193" t="e">
        <f t="shared" si="281"/>
        <v>#N/A</v>
      </c>
      <c r="JX45" s="193" t="e">
        <f t="shared" si="281"/>
        <v>#N/A</v>
      </c>
      <c r="JY45" s="193" t="e">
        <f t="shared" si="299"/>
        <v>#N/A</v>
      </c>
      <c r="JZ45" s="193" t="e">
        <f t="shared" si="299"/>
        <v>#N/A</v>
      </c>
      <c r="KA45" s="193" t="e">
        <f t="shared" si="299"/>
        <v>#N/A</v>
      </c>
      <c r="KB45" s="193" t="e">
        <f t="shared" si="299"/>
        <v>#N/A</v>
      </c>
      <c r="KC45" s="193" t="e">
        <f t="shared" si="299"/>
        <v>#N/A</v>
      </c>
      <c r="KD45" s="193" t="e">
        <f t="shared" si="299"/>
        <v>#N/A</v>
      </c>
      <c r="KE45" s="193" t="e">
        <f t="shared" si="299"/>
        <v>#N/A</v>
      </c>
      <c r="KF45" s="193" t="e">
        <f t="shared" si="299"/>
        <v>#N/A</v>
      </c>
      <c r="KG45" s="193" t="e">
        <f t="shared" si="299"/>
        <v>#N/A</v>
      </c>
      <c r="KH45" s="193" t="e">
        <f t="shared" si="299"/>
        <v>#N/A</v>
      </c>
      <c r="KI45" s="193" t="e">
        <f t="shared" si="299"/>
        <v>#N/A</v>
      </c>
      <c r="KJ45" s="193" t="e">
        <f t="shared" si="299"/>
        <v>#N/A</v>
      </c>
      <c r="KK45" s="193" t="e">
        <f t="shared" si="299"/>
        <v>#N/A</v>
      </c>
      <c r="KL45" s="193" t="e">
        <f t="shared" si="299"/>
        <v>#N/A</v>
      </c>
      <c r="KM45" s="193" t="e">
        <f t="shared" si="299"/>
        <v>#N/A</v>
      </c>
      <c r="KN45" s="193" t="e">
        <f t="shared" si="35"/>
        <v>#N/A</v>
      </c>
      <c r="KO45" s="193" t="e">
        <f t="shared" ref="KO45:KQ60" si="311">IF(ISNONTEXT($Q45),IF($G45="R",_xlfn.BETA.DIST(CV45,$M45,$N45,FALSE,$B45,$D45),_xlfn.BETA.DIST(CV45,$N45,$M45,FALSE,$B45,$D45)),NA())</f>
        <v>#N/A</v>
      </c>
      <c r="KP45" s="193" t="e">
        <f t="shared" si="311"/>
        <v>#N/A</v>
      </c>
      <c r="KQ45" s="193" t="e">
        <f t="shared" si="311"/>
        <v>#N/A</v>
      </c>
      <c r="KR45" s="193" t="e">
        <f t="shared" si="291"/>
        <v>#N/A</v>
      </c>
      <c r="KS45" s="193" t="e">
        <f t="shared" si="291"/>
        <v>#N/A</v>
      </c>
      <c r="KT45" s="193" t="e">
        <f t="shared" si="291"/>
        <v>#N/A</v>
      </c>
      <c r="KU45" s="193" t="e">
        <f t="shared" si="291"/>
        <v>#N/A</v>
      </c>
      <c r="KV45" s="193" t="e">
        <f t="shared" si="291"/>
        <v>#N/A</v>
      </c>
      <c r="KW45" s="193" t="e">
        <f t="shared" si="291"/>
        <v>#N/A</v>
      </c>
      <c r="KX45" s="193" t="e">
        <f t="shared" si="291"/>
        <v>#N/A</v>
      </c>
      <c r="KY45" s="193" t="e">
        <f t="shared" si="291"/>
        <v>#N/A</v>
      </c>
      <c r="KZ45" s="193" t="e">
        <f t="shared" si="291"/>
        <v>#N/A</v>
      </c>
      <c r="LA45" s="193" t="e">
        <f t="shared" si="291"/>
        <v>#N/A</v>
      </c>
      <c r="LB45" s="193" t="e">
        <f t="shared" si="291"/>
        <v>#N/A</v>
      </c>
      <c r="LC45" s="193" t="e">
        <f t="shared" si="291"/>
        <v>#N/A</v>
      </c>
      <c r="LD45" s="193" t="e">
        <f t="shared" si="291"/>
        <v>#N/A</v>
      </c>
      <c r="LE45" s="193" t="e">
        <f t="shared" si="291"/>
        <v>#N/A</v>
      </c>
      <c r="LF45" s="193" t="e">
        <f t="shared" si="291"/>
        <v>#N/A</v>
      </c>
      <c r="LG45" s="193" t="e">
        <f t="shared" si="286"/>
        <v>#N/A</v>
      </c>
      <c r="LH45" s="193" t="e">
        <f t="shared" si="286"/>
        <v>#N/A</v>
      </c>
      <c r="LI45" s="193" t="e">
        <f t="shared" si="286"/>
        <v>#N/A</v>
      </c>
      <c r="LJ45" s="193" t="e">
        <f t="shared" si="286"/>
        <v>#N/A</v>
      </c>
      <c r="LK45" s="193" t="e">
        <f t="shared" si="286"/>
        <v>#N/A</v>
      </c>
      <c r="LL45" s="193" t="e">
        <f t="shared" si="286"/>
        <v>#N/A</v>
      </c>
      <c r="LM45" s="193" t="e">
        <f t="shared" si="286"/>
        <v>#N/A</v>
      </c>
      <c r="LN45" s="193" t="e">
        <f t="shared" si="286"/>
        <v>#N/A</v>
      </c>
      <c r="LO45" s="193" t="e">
        <f t="shared" si="286"/>
        <v>#N/A</v>
      </c>
      <c r="LP45" s="193" t="e">
        <f t="shared" si="286"/>
        <v>#N/A</v>
      </c>
      <c r="LQ45" s="193" t="e">
        <f t="shared" si="286"/>
        <v>#N/A</v>
      </c>
      <c r="LR45" s="193" t="e">
        <f t="shared" si="286"/>
        <v>#N/A</v>
      </c>
      <c r="LS45" s="193" t="e">
        <f t="shared" si="286"/>
        <v>#N/A</v>
      </c>
      <c r="LT45" s="193" t="e">
        <f t="shared" si="286"/>
        <v>#N/A</v>
      </c>
      <c r="LU45" s="193" t="e">
        <f t="shared" si="286"/>
        <v>#N/A</v>
      </c>
      <c r="LV45" s="193" t="e">
        <f t="shared" si="282"/>
        <v>#N/A</v>
      </c>
      <c r="LW45" s="193" t="e">
        <f t="shared" si="282"/>
        <v>#N/A</v>
      </c>
      <c r="LX45" s="193" t="e">
        <f t="shared" si="282"/>
        <v>#N/A</v>
      </c>
      <c r="LY45" s="193" t="e">
        <f t="shared" si="282"/>
        <v>#N/A</v>
      </c>
      <c r="LZ45" s="193" t="e">
        <f t="shared" si="282"/>
        <v>#N/A</v>
      </c>
      <c r="MA45" s="193" t="e">
        <f t="shared" si="282"/>
        <v>#N/A</v>
      </c>
      <c r="MB45" s="193" t="e">
        <f t="shared" si="282"/>
        <v>#N/A</v>
      </c>
      <c r="MC45" s="193" t="e">
        <f t="shared" si="282"/>
        <v>#N/A</v>
      </c>
      <c r="MD45" s="193" t="e">
        <f t="shared" si="282"/>
        <v>#N/A</v>
      </c>
      <c r="ME45" s="193" t="e">
        <f t="shared" si="282"/>
        <v>#N/A</v>
      </c>
      <c r="MF45" s="193" t="e">
        <f t="shared" si="282"/>
        <v>#N/A</v>
      </c>
      <c r="MG45" s="193" t="e">
        <f t="shared" si="282"/>
        <v>#N/A</v>
      </c>
      <c r="MH45" s="193" t="e">
        <f t="shared" si="282"/>
        <v>#N/A</v>
      </c>
      <c r="MI45" s="193" t="e">
        <f t="shared" si="282"/>
        <v>#N/A</v>
      </c>
      <c r="MJ45" s="193" t="e">
        <f t="shared" si="282"/>
        <v>#N/A</v>
      </c>
      <c r="MK45" s="193" t="e">
        <f t="shared" si="300"/>
        <v>#N/A</v>
      </c>
      <c r="ML45" s="193" t="e">
        <f t="shared" si="300"/>
        <v>#N/A</v>
      </c>
      <c r="MM45" s="193" t="e">
        <f t="shared" si="300"/>
        <v>#N/A</v>
      </c>
      <c r="MN45" s="193" t="e">
        <f t="shared" si="300"/>
        <v>#N/A</v>
      </c>
      <c r="MO45" s="193" t="e">
        <f t="shared" si="300"/>
        <v>#N/A</v>
      </c>
      <c r="MP45" s="193" t="e">
        <f t="shared" si="300"/>
        <v>#N/A</v>
      </c>
      <c r="MQ45" s="193" t="e">
        <f t="shared" si="300"/>
        <v>#N/A</v>
      </c>
      <c r="MR45" s="193" t="e">
        <f t="shared" si="300"/>
        <v>#N/A</v>
      </c>
      <c r="MS45" s="193" t="e">
        <f t="shared" si="300"/>
        <v>#N/A</v>
      </c>
      <c r="MT45" s="193" t="e">
        <f t="shared" si="300"/>
        <v>#N/A</v>
      </c>
      <c r="MU45" s="193" t="e">
        <f t="shared" si="300"/>
        <v>#N/A</v>
      </c>
      <c r="MV45" s="193" t="e">
        <f t="shared" si="300"/>
        <v>#N/A</v>
      </c>
      <c r="MW45" s="193" t="e">
        <f t="shared" si="300"/>
        <v>#N/A</v>
      </c>
      <c r="MX45" s="193" t="e">
        <f t="shared" si="300"/>
        <v>#N/A</v>
      </c>
      <c r="MY45" s="193" t="e">
        <f t="shared" si="300"/>
        <v>#N/A</v>
      </c>
      <c r="MZ45" s="193" t="e">
        <f t="shared" si="36"/>
        <v>#N/A</v>
      </c>
      <c r="NA45" s="193" t="e">
        <f t="shared" ref="NA45:NC60" si="312">IF(ISNONTEXT($Q45),IF($G45="R",_xlfn.BETA.DIST(FH45,$M45,$N45,FALSE,$B45,$D45),_xlfn.BETA.DIST(FH45,$N45,$M45,FALSE,$B45,$D45)),NA())</f>
        <v>#N/A</v>
      </c>
      <c r="NB45" s="193" t="e">
        <f t="shared" si="312"/>
        <v>#N/A</v>
      </c>
      <c r="NC45" s="193" t="e">
        <f t="shared" si="312"/>
        <v>#N/A</v>
      </c>
      <c r="ND45" s="193" t="e">
        <f t="shared" si="292"/>
        <v>#N/A</v>
      </c>
      <c r="NE45" s="193" t="e">
        <f t="shared" si="292"/>
        <v>#N/A</v>
      </c>
      <c r="NF45" s="193" t="e">
        <f t="shared" si="292"/>
        <v>#N/A</v>
      </c>
      <c r="NG45" s="193" t="e">
        <f t="shared" si="292"/>
        <v>#N/A</v>
      </c>
      <c r="NH45" s="193" t="e">
        <f t="shared" si="292"/>
        <v>#N/A</v>
      </c>
      <c r="NI45" s="193" t="e">
        <f t="shared" si="292"/>
        <v>#N/A</v>
      </c>
      <c r="NJ45" s="193" t="e">
        <f t="shared" si="292"/>
        <v>#N/A</v>
      </c>
      <c r="NK45" s="193" t="e">
        <f t="shared" si="292"/>
        <v>#N/A</v>
      </c>
      <c r="NL45" s="193" t="e">
        <f t="shared" si="292"/>
        <v>#N/A</v>
      </c>
      <c r="NM45" s="193" t="e">
        <f t="shared" si="292"/>
        <v>#N/A</v>
      </c>
      <c r="NN45" s="193" t="e">
        <f t="shared" si="292"/>
        <v>#N/A</v>
      </c>
      <c r="NO45" s="193" t="e">
        <f t="shared" si="292"/>
        <v>#N/A</v>
      </c>
      <c r="NP45" s="193" t="e">
        <f t="shared" si="292"/>
        <v>#N/A</v>
      </c>
      <c r="NQ45" s="193" t="e">
        <f t="shared" si="292"/>
        <v>#N/A</v>
      </c>
      <c r="NR45" s="193" t="e">
        <f t="shared" si="292"/>
        <v>#N/A</v>
      </c>
      <c r="NS45" s="193" t="e">
        <f t="shared" si="287"/>
        <v>#N/A</v>
      </c>
      <c r="NT45" s="193" t="e">
        <f t="shared" si="287"/>
        <v>#N/A</v>
      </c>
      <c r="NU45" s="193" t="e">
        <f t="shared" si="287"/>
        <v>#N/A</v>
      </c>
      <c r="NV45" s="193" t="e">
        <f t="shared" si="287"/>
        <v>#N/A</v>
      </c>
      <c r="NW45" s="193" t="e">
        <f t="shared" si="287"/>
        <v>#N/A</v>
      </c>
      <c r="NX45" s="193" t="e">
        <f t="shared" si="287"/>
        <v>#N/A</v>
      </c>
      <c r="NY45" s="193" t="e">
        <f t="shared" si="287"/>
        <v>#N/A</v>
      </c>
      <c r="NZ45" s="193" t="e">
        <f t="shared" si="287"/>
        <v>#N/A</v>
      </c>
      <c r="OA45" s="193" t="e">
        <f t="shared" si="287"/>
        <v>#N/A</v>
      </c>
      <c r="OB45" s="193" t="e">
        <f t="shared" si="287"/>
        <v>#N/A</v>
      </c>
      <c r="OC45" s="193" t="e">
        <f t="shared" si="287"/>
        <v>#N/A</v>
      </c>
      <c r="OD45" s="193" t="e">
        <f t="shared" si="287"/>
        <v>#N/A</v>
      </c>
      <c r="OE45" s="193" t="e">
        <f t="shared" si="287"/>
        <v>#N/A</v>
      </c>
      <c r="OF45" s="193" t="e">
        <f t="shared" si="287"/>
        <v>#N/A</v>
      </c>
      <c r="OG45" s="193" t="e">
        <f t="shared" si="287"/>
        <v>#N/A</v>
      </c>
      <c r="OH45" s="193" t="e">
        <f t="shared" si="283"/>
        <v>#N/A</v>
      </c>
      <c r="OI45" s="193" t="e">
        <f t="shared" si="283"/>
        <v>#N/A</v>
      </c>
      <c r="OJ45" s="193" t="e">
        <f t="shared" si="283"/>
        <v>#N/A</v>
      </c>
      <c r="OK45" s="193" t="e">
        <f t="shared" si="283"/>
        <v>#N/A</v>
      </c>
      <c r="OL45" s="193" t="e">
        <f t="shared" si="283"/>
        <v>#N/A</v>
      </c>
      <c r="OM45" s="193" t="e">
        <f t="shared" si="283"/>
        <v>#N/A</v>
      </c>
      <c r="ON45" s="193" t="e">
        <f t="shared" si="283"/>
        <v>#N/A</v>
      </c>
      <c r="OO45" s="193" t="e">
        <f t="shared" si="283"/>
        <v>#N/A</v>
      </c>
      <c r="OP45" s="193" t="e">
        <f t="shared" si="283"/>
        <v>#N/A</v>
      </c>
      <c r="OQ45" s="193" t="e">
        <f t="shared" si="283"/>
        <v>#N/A</v>
      </c>
      <c r="OR45" s="193" t="e">
        <f t="shared" si="283"/>
        <v>#N/A</v>
      </c>
      <c r="OS45" s="193" t="e">
        <f t="shared" si="283"/>
        <v>#N/A</v>
      </c>
      <c r="OT45" s="193" t="e">
        <f t="shared" si="283"/>
        <v>#N/A</v>
      </c>
      <c r="OU45" s="193" t="e">
        <f t="shared" si="283"/>
        <v>#N/A</v>
      </c>
      <c r="OV45" s="193" t="e">
        <f t="shared" si="283"/>
        <v>#N/A</v>
      </c>
      <c r="OW45" s="193" t="e">
        <f t="shared" si="301"/>
        <v>#N/A</v>
      </c>
      <c r="OX45" s="193" t="e">
        <f t="shared" si="301"/>
        <v>#N/A</v>
      </c>
      <c r="OY45" s="193" t="e">
        <f t="shared" si="301"/>
        <v>#N/A</v>
      </c>
      <c r="OZ45" s="193" t="e">
        <f t="shared" si="301"/>
        <v>#N/A</v>
      </c>
      <c r="PA45" s="193" t="e">
        <f t="shared" si="301"/>
        <v>#N/A</v>
      </c>
      <c r="PB45" s="193" t="e">
        <f t="shared" si="301"/>
        <v>#N/A</v>
      </c>
      <c r="PC45" s="193" t="e">
        <f t="shared" si="301"/>
        <v>#N/A</v>
      </c>
      <c r="PD45" s="193" t="e">
        <f t="shared" si="301"/>
        <v>#N/A</v>
      </c>
      <c r="PE45" s="193" t="e">
        <f t="shared" si="301"/>
        <v>#N/A</v>
      </c>
      <c r="PF45" s="193" t="e">
        <f t="shared" si="301"/>
        <v>#N/A</v>
      </c>
      <c r="PG45" s="193" t="e">
        <f t="shared" si="301"/>
        <v>#N/A</v>
      </c>
      <c r="PH45" s="193" t="e">
        <f t="shared" si="301"/>
        <v>#N/A</v>
      </c>
      <c r="PI45" s="193" t="e">
        <f t="shared" si="301"/>
        <v>#N/A</v>
      </c>
      <c r="PJ45" s="193" t="e">
        <f t="shared" si="301"/>
        <v>#N/A</v>
      </c>
      <c r="PK45" s="193" t="e">
        <f t="shared" si="301"/>
        <v>#N/A</v>
      </c>
      <c r="PL45" s="193" t="e">
        <f t="shared" si="37"/>
        <v>#N/A</v>
      </c>
      <c r="PM45" s="193" t="e">
        <f t="shared" si="297"/>
        <v>#N/A</v>
      </c>
      <c r="PN45" s="193" t="e">
        <f t="shared" si="297"/>
        <v>#N/A</v>
      </c>
      <c r="PO45" s="193" t="e">
        <f t="shared" si="297"/>
        <v>#N/A</v>
      </c>
      <c r="PP45" s="193" t="e">
        <f t="shared" si="297"/>
        <v>#N/A</v>
      </c>
      <c r="PQ45" s="193" t="e">
        <f t="shared" si="297"/>
        <v>#N/A</v>
      </c>
      <c r="PR45" s="193" t="e">
        <f t="shared" si="297"/>
        <v>#N/A</v>
      </c>
      <c r="PS45" s="193" t="e">
        <f t="shared" si="297"/>
        <v>#N/A</v>
      </c>
      <c r="PT45" s="193" t="e">
        <f t="shared" si="297"/>
        <v>#N/A</v>
      </c>
    </row>
    <row r="46" spans="1:436" hidden="1" x14ac:dyDescent="0.45">
      <c r="A46" s="20">
        <v>43</v>
      </c>
      <c r="B46" s="101" t="str">
        <f t="shared" si="15"/>
        <v/>
      </c>
      <c r="C46" s="115"/>
      <c r="D46" s="101" t="str">
        <f t="shared" si="16"/>
        <v/>
      </c>
      <c r="E46" s="110" t="str">
        <f t="shared" si="17"/>
        <v/>
      </c>
      <c r="F46" s="21" t="str">
        <f t="shared" si="18"/>
        <v/>
      </c>
      <c r="G46" s="22" t="str">
        <f t="shared" si="19"/>
        <v/>
      </c>
      <c r="H46" s="23" t="str">
        <f>IF(F46="","",IF(OR($F46&lt;Skew!$B$3,$F46=Skew!$B$3),IF($F46&gt;Skew!$C$3,Skew!$A$3,IF($F46&gt;Skew!$C$4,Skew!$A$4,IF($F46&gt;Skew!$C$5,Skew!$A$5,IF($F46&gt;Skew!$C$6,Skew!$A$6,IF($F46&gt;Skew!$C$7,Skew!$A$7,IF($F46&gt;Skew!$C$8,Skew!$A$8,IF($F46&gt;Skew!$C$9,Skew!$A$9,IF($F46&gt;Skew!$C$10,Skew!$A$10,IF($F46&gt;Skew!$C$11,Skew!$A$11,IF($F46&gt;Skew!$C$12,Skew!$A$12,IF($F46&gt;Skew!$C$13,Skew!$A$13,IF($F46&gt;Skew!$C$14,Skew!$A$14,IF($F46&gt;Skew!$C$15,Skew!$A$15,IF($F46&gt;Skew!$C$16,Skew!$A$16,Skew!$A$17)
)))))))))))))))</f>
        <v/>
      </c>
      <c r="I46" s="22" t="str">
        <f>IF(F46="","",MATCH(H46,Skew!$A$3:$A$17,0))</f>
        <v/>
      </c>
      <c r="J46" s="22" t="str">
        <f t="shared" si="20"/>
        <v/>
      </c>
      <c r="K46" s="24"/>
      <c r="L46" s="22" t="str">
        <f>IF(OR(F46="",K46=""),"",MATCH(K46,Confidence!$A$3:$A$12,0))</f>
        <v/>
      </c>
      <c r="M46" s="25" t="str">
        <f t="shared" si="21"/>
        <v/>
      </c>
      <c r="N46" s="25" t="str">
        <f t="shared" si="22"/>
        <v/>
      </c>
      <c r="O46" s="22"/>
      <c r="P46" s="102" t="str">
        <f t="shared" si="23"/>
        <v/>
      </c>
      <c r="Q46" s="102" t="str">
        <f t="shared" si="24"/>
        <v/>
      </c>
      <c r="R46" s="37" t="str">
        <f t="shared" si="25"/>
        <v/>
      </c>
      <c r="S46" s="115"/>
      <c r="T46" s="204" t="str">
        <f>IF(AND(B46&gt;0,C46&gt;0,D46&gt;0,M46&gt;0,N46&gt;0,S46&gt;0,NOT(K46="")),ABS(VLOOKUP($S$1,VLookups!$A$30:$B$31,2,FALSE)-_xlfn.BETA.DIST(S46,IF(G46="L",N46,M46),IF(G46="L",M46,N46),TRUE,B46,D46)),"")</f>
        <v/>
      </c>
      <c r="U46" s="112" t="str">
        <f>IF(OR($M46="",$N46=""),"",_xlfn.BETA.INV(ABS(VLOOKUP($S$1,VLookups!$A$30:$B$31,2,FALSE)-U$3),IF($G46="L",$N46,$M46),IF($G46="L",$M46,$N46),$B46,$D46))</f>
        <v/>
      </c>
      <c r="V46" s="113" t="str">
        <f>IF(OR($M46="",$N46=""),"",_xlfn.BETA.INV(ABS(VLOOKUP($S$1,VLookups!$A$30:$B$31,2,FALSE)-V$3),IF($G46="L",$N46,$M46),IF($G46="L",$M46,$N46),$B46,$D46))</f>
        <v/>
      </c>
      <c r="W46" s="112" t="str">
        <f>IF(OR($M46="",$N46=""),"",_xlfn.BETA.INV(ABS(VLOOKUP($S$1,VLookups!$A$30:$B$31,2,FALSE)-W$3),IF($G46="L",$N46,$M46),IF($G46="L",$M46,$N46),$B46,$D46))</f>
        <v/>
      </c>
      <c r="X46" s="113" t="str">
        <f>IF(OR($M46="",$N46=""),"",_xlfn.BETA.INV(ABS(VLOOKUP($S$1,VLookups!$A$30:$B$31,2,FALSE)-X$3),IF($G46="L",$N46,$M46),IF($G46="L",$M46,$N46),$B46,$D46))</f>
        <v/>
      </c>
      <c r="Y46" s="112" t="str">
        <f>IF(OR($M46="",$N46=""),"",_xlfn.BETA.INV(ABS(VLOOKUP($S$1,VLookups!$A$30:$B$31,2,FALSE)-Y$3),IF($G46="L",$N46,$M46),IF($G46="L",$M46,$N46),$B46,$D46))</f>
        <v/>
      </c>
      <c r="Z46" s="113" t="str">
        <f>IF(OR($M46="",$N46=""),"",_xlfn.BETA.INV(ABS(VLOOKUP($S$1,VLookups!$A$30:$B$31,2,FALSE)-Z$3),IF($G46="L",$N46,$M46),IF($G46="L",$M46,$N46),$B46,$D46))</f>
        <v/>
      </c>
      <c r="AA46" s="112" t="str">
        <f>IF(OR($M46="",$N46=""),"",_xlfn.BETA.INV(ABS(VLOOKUP($S$1,VLookups!$A$30:$B$31,2,FALSE)-AA$3),IF($G46="L",$N46,$M46),IF($G46="L",$M46,$N46),$B46,$D46))</f>
        <v/>
      </c>
      <c r="AB46" s="113" t="str">
        <f>IF(OR($M46="",$N46=""),"",_xlfn.BETA.INV(ABS(VLOOKUP($S$1,VLookups!$A$30:$B$31,2,FALSE)-AB$3),IF($G46="L",$N46,$M46),IF($G46="L",$M46,$N46),$B46,$D46))</f>
        <v/>
      </c>
      <c r="AC46" s="112" t="str">
        <f>IF(OR($M46="",$N46=""),"",_xlfn.BETA.INV(ABS(VLOOKUP($S$1,VLookups!$A$30:$B$31,2,FALSE)-AC$3),IF($G46="L",$N46,$M46),IF($G46="L",$M46,$N46),$B46,$D46))</f>
        <v/>
      </c>
      <c r="AD46" s="113" t="str">
        <f>IF(OR($M46="",$N46=""),"",_xlfn.BETA.INV(ABS(VLOOKUP($S$1,VLookups!$A$30:$B$31,2,FALSE)-AD$3),IF($G46="L",$N46,$M46),IF($G46="L",$M46,$N46),$B46,$D46))</f>
        <v/>
      </c>
      <c r="AE46" s="112" t="str">
        <f>IF(OR($M46="",$N46=""),"",_xlfn.BETA.INV(ABS(VLOOKUP($S$1,VLookups!$A$30:$B$31,2,FALSE)-AE$3),IF($G46="L",$N46,$M46),IF($G46="L",$M46,$N46),$B46,$D46))</f>
        <v/>
      </c>
      <c r="AF46" s="113" t="str">
        <f>IF(OR($M46="",$N46=""),"",_xlfn.BETA.INV(ABS(VLOOKUP($S$1,VLookups!$A$30:$B$31,2,FALSE)-AF$3),IF($G46="L",$N46,$M46),IF($G46="L",$M46,$N46),$B46,$D46))</f>
        <v/>
      </c>
      <c r="AG46" s="15"/>
      <c r="AH46" s="194" t="str">
        <f t="shared" si="26"/>
        <v/>
      </c>
      <c r="AI46" s="192" t="str">
        <f t="shared" si="27"/>
        <v/>
      </c>
      <c r="AJ46" s="177" t="str">
        <f t="shared" ref="AJ46" si="313">IF(ISNONTEXT($AH46),AI46+$AH46,"")</f>
        <v/>
      </c>
      <c r="AK46" s="177" t="str">
        <f t="shared" si="39"/>
        <v/>
      </c>
      <c r="AL46" s="177" t="str">
        <f t="shared" si="40"/>
        <v/>
      </c>
      <c r="AM46" s="177" t="str">
        <f t="shared" si="41"/>
        <v/>
      </c>
      <c r="AN46" s="177" t="str">
        <f t="shared" si="42"/>
        <v/>
      </c>
      <c r="AO46" s="177" t="str">
        <f t="shared" si="43"/>
        <v/>
      </c>
      <c r="AP46" s="177" t="str">
        <f t="shared" si="44"/>
        <v/>
      </c>
      <c r="AQ46" s="177" t="str">
        <f t="shared" si="45"/>
        <v/>
      </c>
      <c r="AR46" s="177" t="str">
        <f t="shared" si="46"/>
        <v/>
      </c>
      <c r="AS46" s="177" t="str">
        <f t="shared" si="47"/>
        <v/>
      </c>
      <c r="AT46" s="177" t="str">
        <f t="shared" si="48"/>
        <v/>
      </c>
      <c r="AU46" s="177" t="str">
        <f t="shared" si="49"/>
        <v/>
      </c>
      <c r="AV46" s="177" t="str">
        <f t="shared" si="50"/>
        <v/>
      </c>
      <c r="AW46" s="177" t="str">
        <f t="shared" si="51"/>
        <v/>
      </c>
      <c r="AX46" s="177" t="str">
        <f t="shared" si="52"/>
        <v/>
      </c>
      <c r="AY46" s="177" t="str">
        <f t="shared" si="53"/>
        <v/>
      </c>
      <c r="AZ46" s="177" t="str">
        <f t="shared" si="54"/>
        <v/>
      </c>
      <c r="BA46" s="177" t="str">
        <f t="shared" si="55"/>
        <v/>
      </c>
      <c r="BB46" s="177" t="str">
        <f t="shared" si="56"/>
        <v/>
      </c>
      <c r="BC46" s="177" t="str">
        <f t="shared" si="57"/>
        <v/>
      </c>
      <c r="BD46" s="177" t="str">
        <f t="shared" si="58"/>
        <v/>
      </c>
      <c r="BE46" s="177" t="str">
        <f t="shared" si="59"/>
        <v/>
      </c>
      <c r="BF46" s="177" t="str">
        <f t="shared" si="60"/>
        <v/>
      </c>
      <c r="BG46" s="177" t="str">
        <f t="shared" si="61"/>
        <v/>
      </c>
      <c r="BH46" s="177" t="str">
        <f t="shared" si="62"/>
        <v/>
      </c>
      <c r="BI46" s="177" t="str">
        <f t="shared" si="63"/>
        <v/>
      </c>
      <c r="BJ46" s="177" t="str">
        <f t="shared" si="64"/>
        <v/>
      </c>
      <c r="BK46" s="177" t="str">
        <f t="shared" si="65"/>
        <v/>
      </c>
      <c r="BL46" s="177" t="str">
        <f t="shared" si="66"/>
        <v/>
      </c>
      <c r="BM46" s="177" t="str">
        <f t="shared" si="67"/>
        <v/>
      </c>
      <c r="BN46" s="177" t="str">
        <f t="shared" si="68"/>
        <v/>
      </c>
      <c r="BO46" s="177" t="str">
        <f t="shared" si="69"/>
        <v/>
      </c>
      <c r="BP46" s="177" t="str">
        <f t="shared" si="70"/>
        <v/>
      </c>
      <c r="BQ46" s="177" t="str">
        <f t="shared" si="71"/>
        <v/>
      </c>
      <c r="BR46" s="177" t="str">
        <f t="shared" si="72"/>
        <v/>
      </c>
      <c r="BS46" s="177" t="str">
        <f t="shared" si="73"/>
        <v/>
      </c>
      <c r="BT46" s="177" t="str">
        <f t="shared" si="74"/>
        <v/>
      </c>
      <c r="BU46" s="177" t="str">
        <f t="shared" si="75"/>
        <v/>
      </c>
      <c r="BV46" s="177" t="str">
        <f t="shared" si="76"/>
        <v/>
      </c>
      <c r="BW46" s="177" t="str">
        <f t="shared" si="77"/>
        <v/>
      </c>
      <c r="BX46" s="177" t="str">
        <f t="shared" si="78"/>
        <v/>
      </c>
      <c r="BY46" s="177" t="str">
        <f t="shared" si="79"/>
        <v/>
      </c>
      <c r="BZ46" s="177" t="str">
        <f t="shared" si="80"/>
        <v/>
      </c>
      <c r="CA46" s="177" t="str">
        <f t="shared" si="81"/>
        <v/>
      </c>
      <c r="CB46" s="177" t="str">
        <f t="shared" si="82"/>
        <v/>
      </c>
      <c r="CC46" s="177" t="str">
        <f t="shared" si="83"/>
        <v/>
      </c>
      <c r="CD46" s="177" t="str">
        <f t="shared" si="84"/>
        <v/>
      </c>
      <c r="CE46" s="177" t="str">
        <f t="shared" si="85"/>
        <v/>
      </c>
      <c r="CF46" s="177" t="str">
        <f t="shared" si="86"/>
        <v/>
      </c>
      <c r="CG46" s="177" t="str">
        <f t="shared" si="87"/>
        <v/>
      </c>
      <c r="CH46" s="177" t="str">
        <f t="shared" si="88"/>
        <v/>
      </c>
      <c r="CI46" s="177" t="str">
        <f t="shared" si="89"/>
        <v/>
      </c>
      <c r="CJ46" s="177" t="str">
        <f t="shared" si="90"/>
        <v/>
      </c>
      <c r="CK46" s="177" t="str">
        <f t="shared" si="91"/>
        <v/>
      </c>
      <c r="CL46" s="177" t="str">
        <f t="shared" si="92"/>
        <v/>
      </c>
      <c r="CM46" s="177" t="str">
        <f t="shared" si="93"/>
        <v/>
      </c>
      <c r="CN46" s="177" t="str">
        <f t="shared" si="94"/>
        <v/>
      </c>
      <c r="CO46" s="177" t="str">
        <f t="shared" si="95"/>
        <v/>
      </c>
      <c r="CP46" s="177" t="str">
        <f t="shared" si="96"/>
        <v/>
      </c>
      <c r="CQ46" s="177" t="str">
        <f t="shared" si="97"/>
        <v/>
      </c>
      <c r="CR46" s="177" t="str">
        <f t="shared" si="98"/>
        <v/>
      </c>
      <c r="CS46" s="177" t="str">
        <f t="shared" si="99"/>
        <v/>
      </c>
      <c r="CT46" s="177" t="str">
        <f t="shared" si="100"/>
        <v/>
      </c>
      <c r="CU46" s="177" t="str">
        <f t="shared" si="101"/>
        <v/>
      </c>
      <c r="CV46" s="177" t="str">
        <f t="shared" si="32"/>
        <v/>
      </c>
      <c r="CW46" s="177" t="str">
        <f t="shared" si="102"/>
        <v/>
      </c>
      <c r="CX46" s="177" t="str">
        <f t="shared" si="103"/>
        <v/>
      </c>
      <c r="CY46" s="177" t="str">
        <f t="shared" si="104"/>
        <v/>
      </c>
      <c r="CZ46" s="177" t="str">
        <f t="shared" si="105"/>
        <v/>
      </c>
      <c r="DA46" s="177" t="str">
        <f t="shared" si="106"/>
        <v/>
      </c>
      <c r="DB46" s="177" t="str">
        <f t="shared" si="107"/>
        <v/>
      </c>
      <c r="DC46" s="177" t="str">
        <f t="shared" si="108"/>
        <v/>
      </c>
      <c r="DD46" s="177" t="str">
        <f t="shared" si="109"/>
        <v/>
      </c>
      <c r="DE46" s="177" t="str">
        <f t="shared" si="110"/>
        <v/>
      </c>
      <c r="DF46" s="177" t="str">
        <f t="shared" si="111"/>
        <v/>
      </c>
      <c r="DG46" s="177" t="str">
        <f t="shared" si="112"/>
        <v/>
      </c>
      <c r="DH46" s="177" t="str">
        <f t="shared" si="113"/>
        <v/>
      </c>
      <c r="DI46" s="177" t="str">
        <f t="shared" si="114"/>
        <v/>
      </c>
      <c r="DJ46" s="177" t="str">
        <f t="shared" si="115"/>
        <v/>
      </c>
      <c r="DK46" s="177" t="str">
        <f t="shared" si="116"/>
        <v/>
      </c>
      <c r="DL46" s="177" t="str">
        <f t="shared" si="117"/>
        <v/>
      </c>
      <c r="DM46" s="177" t="str">
        <f t="shared" si="118"/>
        <v/>
      </c>
      <c r="DN46" s="177" t="str">
        <f t="shared" si="119"/>
        <v/>
      </c>
      <c r="DO46" s="177" t="str">
        <f t="shared" si="120"/>
        <v/>
      </c>
      <c r="DP46" s="177" t="str">
        <f t="shared" si="121"/>
        <v/>
      </c>
      <c r="DQ46" s="177" t="str">
        <f t="shared" si="122"/>
        <v/>
      </c>
      <c r="DR46" s="177" t="str">
        <f t="shared" si="123"/>
        <v/>
      </c>
      <c r="DS46" s="177" t="str">
        <f t="shared" si="124"/>
        <v/>
      </c>
      <c r="DT46" s="177" t="str">
        <f t="shared" si="125"/>
        <v/>
      </c>
      <c r="DU46" s="177" t="str">
        <f t="shared" si="126"/>
        <v/>
      </c>
      <c r="DV46" s="177" t="str">
        <f t="shared" si="127"/>
        <v/>
      </c>
      <c r="DW46" s="177" t="str">
        <f t="shared" si="128"/>
        <v/>
      </c>
      <c r="DX46" s="177" t="str">
        <f t="shared" si="129"/>
        <v/>
      </c>
      <c r="DY46" s="177" t="str">
        <f t="shared" si="130"/>
        <v/>
      </c>
      <c r="DZ46" s="177" t="str">
        <f t="shared" si="131"/>
        <v/>
      </c>
      <c r="EA46" s="177" t="str">
        <f t="shared" si="132"/>
        <v/>
      </c>
      <c r="EB46" s="177" t="str">
        <f t="shared" si="133"/>
        <v/>
      </c>
      <c r="EC46" s="177" t="str">
        <f t="shared" si="134"/>
        <v/>
      </c>
      <c r="ED46" s="177" t="str">
        <f t="shared" si="135"/>
        <v/>
      </c>
      <c r="EE46" s="177" t="str">
        <f t="shared" si="136"/>
        <v/>
      </c>
      <c r="EF46" s="177" t="str">
        <f t="shared" si="137"/>
        <v/>
      </c>
      <c r="EG46" s="177" t="str">
        <f t="shared" si="138"/>
        <v/>
      </c>
      <c r="EH46" s="177" t="str">
        <f t="shared" si="139"/>
        <v/>
      </c>
      <c r="EI46" s="177" t="str">
        <f t="shared" si="140"/>
        <v/>
      </c>
      <c r="EJ46" s="177" t="str">
        <f t="shared" si="141"/>
        <v/>
      </c>
      <c r="EK46" s="177" t="str">
        <f t="shared" si="142"/>
        <v/>
      </c>
      <c r="EL46" s="177" t="str">
        <f t="shared" si="143"/>
        <v/>
      </c>
      <c r="EM46" s="177" t="str">
        <f t="shared" si="144"/>
        <v/>
      </c>
      <c r="EN46" s="177" t="str">
        <f t="shared" si="145"/>
        <v/>
      </c>
      <c r="EO46" s="177" t="str">
        <f t="shared" si="146"/>
        <v/>
      </c>
      <c r="EP46" s="177" t="str">
        <f t="shared" si="147"/>
        <v/>
      </c>
      <c r="EQ46" s="177" t="str">
        <f t="shared" si="148"/>
        <v/>
      </c>
      <c r="ER46" s="177" t="str">
        <f t="shared" si="149"/>
        <v/>
      </c>
      <c r="ES46" s="177" t="str">
        <f t="shared" si="150"/>
        <v/>
      </c>
      <c r="ET46" s="177" t="str">
        <f t="shared" si="151"/>
        <v/>
      </c>
      <c r="EU46" s="177" t="str">
        <f t="shared" si="152"/>
        <v/>
      </c>
      <c r="EV46" s="177" t="str">
        <f t="shared" si="153"/>
        <v/>
      </c>
      <c r="EW46" s="177" t="str">
        <f t="shared" si="154"/>
        <v/>
      </c>
      <c r="EX46" s="177" t="str">
        <f t="shared" si="155"/>
        <v/>
      </c>
      <c r="EY46" s="177" t="str">
        <f t="shared" si="156"/>
        <v/>
      </c>
      <c r="EZ46" s="177" t="str">
        <f t="shared" si="157"/>
        <v/>
      </c>
      <c r="FA46" s="177" t="str">
        <f t="shared" si="158"/>
        <v/>
      </c>
      <c r="FB46" s="177" t="str">
        <f t="shared" si="159"/>
        <v/>
      </c>
      <c r="FC46" s="177" t="str">
        <f t="shared" si="160"/>
        <v/>
      </c>
      <c r="FD46" s="177" t="str">
        <f t="shared" si="161"/>
        <v/>
      </c>
      <c r="FE46" s="177" t="str">
        <f t="shared" si="162"/>
        <v/>
      </c>
      <c r="FF46" s="177" t="str">
        <f t="shared" si="163"/>
        <v/>
      </c>
      <c r="FG46" s="177" t="str">
        <f t="shared" si="164"/>
        <v/>
      </c>
      <c r="FH46" s="177" t="str">
        <f t="shared" si="33"/>
        <v/>
      </c>
      <c r="FI46" s="177" t="str">
        <f t="shared" si="165"/>
        <v/>
      </c>
      <c r="FJ46" s="177" t="str">
        <f t="shared" si="166"/>
        <v/>
      </c>
      <c r="FK46" s="177" t="str">
        <f t="shared" si="167"/>
        <v/>
      </c>
      <c r="FL46" s="177" t="str">
        <f t="shared" si="168"/>
        <v/>
      </c>
      <c r="FM46" s="177" t="str">
        <f t="shared" si="169"/>
        <v/>
      </c>
      <c r="FN46" s="177" t="str">
        <f t="shared" si="170"/>
        <v/>
      </c>
      <c r="FO46" s="177" t="str">
        <f t="shared" si="171"/>
        <v/>
      </c>
      <c r="FP46" s="177" t="str">
        <f t="shared" si="172"/>
        <v/>
      </c>
      <c r="FQ46" s="177" t="str">
        <f t="shared" si="173"/>
        <v/>
      </c>
      <c r="FR46" s="177" t="str">
        <f t="shared" si="174"/>
        <v/>
      </c>
      <c r="FS46" s="177" t="str">
        <f t="shared" si="175"/>
        <v/>
      </c>
      <c r="FT46" s="177" t="str">
        <f t="shared" si="176"/>
        <v/>
      </c>
      <c r="FU46" s="177" t="str">
        <f t="shared" si="177"/>
        <v/>
      </c>
      <c r="FV46" s="177" t="str">
        <f t="shared" si="178"/>
        <v/>
      </c>
      <c r="FW46" s="177" t="str">
        <f t="shared" si="179"/>
        <v/>
      </c>
      <c r="FX46" s="177" t="str">
        <f t="shared" si="180"/>
        <v/>
      </c>
      <c r="FY46" s="177" t="str">
        <f t="shared" si="181"/>
        <v/>
      </c>
      <c r="FZ46" s="177" t="str">
        <f t="shared" si="182"/>
        <v/>
      </c>
      <c r="GA46" s="177" t="str">
        <f t="shared" si="183"/>
        <v/>
      </c>
      <c r="GB46" s="177" t="str">
        <f t="shared" si="184"/>
        <v/>
      </c>
      <c r="GC46" s="177" t="str">
        <f t="shared" si="185"/>
        <v/>
      </c>
      <c r="GD46" s="177" t="str">
        <f t="shared" si="186"/>
        <v/>
      </c>
      <c r="GE46" s="177" t="str">
        <f t="shared" si="187"/>
        <v/>
      </c>
      <c r="GF46" s="177" t="str">
        <f t="shared" si="188"/>
        <v/>
      </c>
      <c r="GG46" s="177" t="str">
        <f t="shared" si="189"/>
        <v/>
      </c>
      <c r="GH46" s="177" t="str">
        <f t="shared" si="190"/>
        <v/>
      </c>
      <c r="GI46" s="177" t="str">
        <f t="shared" si="191"/>
        <v/>
      </c>
      <c r="GJ46" s="177" t="str">
        <f t="shared" si="192"/>
        <v/>
      </c>
      <c r="GK46" s="177" t="str">
        <f t="shared" si="193"/>
        <v/>
      </c>
      <c r="GL46" s="177" t="str">
        <f t="shared" si="194"/>
        <v/>
      </c>
      <c r="GM46" s="177" t="str">
        <f t="shared" si="195"/>
        <v/>
      </c>
      <c r="GN46" s="177" t="str">
        <f t="shared" si="196"/>
        <v/>
      </c>
      <c r="GO46" s="177" t="str">
        <f t="shared" si="197"/>
        <v/>
      </c>
      <c r="GP46" s="177" t="str">
        <f t="shared" si="198"/>
        <v/>
      </c>
      <c r="GQ46" s="177" t="str">
        <f t="shared" si="199"/>
        <v/>
      </c>
      <c r="GR46" s="177" t="str">
        <f t="shared" si="200"/>
        <v/>
      </c>
      <c r="GS46" s="177" t="str">
        <f t="shared" si="201"/>
        <v/>
      </c>
      <c r="GT46" s="177" t="str">
        <f t="shared" si="202"/>
        <v/>
      </c>
      <c r="GU46" s="177" t="str">
        <f t="shared" si="203"/>
        <v/>
      </c>
      <c r="GV46" s="177" t="str">
        <f t="shared" si="204"/>
        <v/>
      </c>
      <c r="GW46" s="177" t="str">
        <f t="shared" si="205"/>
        <v/>
      </c>
      <c r="GX46" s="177" t="str">
        <f t="shared" si="206"/>
        <v/>
      </c>
      <c r="GY46" s="177" t="str">
        <f t="shared" si="207"/>
        <v/>
      </c>
      <c r="GZ46" s="177" t="str">
        <f t="shared" si="208"/>
        <v/>
      </c>
      <c r="HA46" s="177" t="str">
        <f t="shared" si="209"/>
        <v/>
      </c>
      <c r="HB46" s="177" t="str">
        <f t="shared" si="210"/>
        <v/>
      </c>
      <c r="HC46" s="177" t="str">
        <f t="shared" si="211"/>
        <v/>
      </c>
      <c r="HD46" s="177" t="str">
        <f t="shared" si="212"/>
        <v/>
      </c>
      <c r="HE46" s="177" t="str">
        <f t="shared" si="213"/>
        <v/>
      </c>
      <c r="HF46" s="177" t="str">
        <f t="shared" si="214"/>
        <v/>
      </c>
      <c r="HG46" s="177" t="str">
        <f t="shared" si="215"/>
        <v/>
      </c>
      <c r="HH46" s="177" t="str">
        <f t="shared" si="216"/>
        <v/>
      </c>
      <c r="HI46" s="177" t="str">
        <f t="shared" si="217"/>
        <v/>
      </c>
      <c r="HJ46" s="177" t="str">
        <f t="shared" si="218"/>
        <v/>
      </c>
      <c r="HK46" s="177" t="str">
        <f t="shared" si="219"/>
        <v/>
      </c>
      <c r="HL46" s="177" t="str">
        <f t="shared" si="220"/>
        <v/>
      </c>
      <c r="HM46" s="177" t="str">
        <f t="shared" si="221"/>
        <v/>
      </c>
      <c r="HN46" s="177" t="str">
        <f t="shared" si="222"/>
        <v/>
      </c>
      <c r="HO46" s="177" t="str">
        <f t="shared" si="223"/>
        <v/>
      </c>
      <c r="HP46" s="177" t="str">
        <f t="shared" si="224"/>
        <v/>
      </c>
      <c r="HQ46" s="177" t="str">
        <f t="shared" si="225"/>
        <v/>
      </c>
      <c r="HR46" s="177" t="str">
        <f t="shared" si="226"/>
        <v/>
      </c>
      <c r="HS46" s="177" t="str">
        <f t="shared" si="227"/>
        <v/>
      </c>
      <c r="HT46" s="177" t="str">
        <f t="shared" si="34"/>
        <v/>
      </c>
      <c r="HU46" s="177" t="str">
        <f t="shared" si="255"/>
        <v/>
      </c>
      <c r="HV46" s="177" t="str">
        <f t="shared" si="256"/>
        <v/>
      </c>
      <c r="HW46" s="177" t="str">
        <f t="shared" si="257"/>
        <v/>
      </c>
      <c r="HX46" s="177" t="str">
        <f t="shared" si="258"/>
        <v/>
      </c>
      <c r="HY46" s="177" t="str">
        <f t="shared" si="259"/>
        <v/>
      </c>
      <c r="HZ46" s="177" t="str">
        <f t="shared" si="260"/>
        <v/>
      </c>
      <c r="IA46" s="192" t="str">
        <f t="shared" si="29"/>
        <v/>
      </c>
      <c r="IB46" s="193" t="e">
        <f t="shared" si="296"/>
        <v>#N/A</v>
      </c>
      <c r="IC46" s="193" t="e">
        <f t="shared" si="310"/>
        <v>#N/A</v>
      </c>
      <c r="ID46" s="193" t="e">
        <f t="shared" si="310"/>
        <v>#N/A</v>
      </c>
      <c r="IE46" s="193" t="e">
        <f t="shared" si="310"/>
        <v>#N/A</v>
      </c>
      <c r="IF46" s="193" t="e">
        <f t="shared" si="290"/>
        <v>#N/A</v>
      </c>
      <c r="IG46" s="193" t="e">
        <f t="shared" si="290"/>
        <v>#N/A</v>
      </c>
      <c r="IH46" s="193" t="e">
        <f t="shared" si="290"/>
        <v>#N/A</v>
      </c>
      <c r="II46" s="193" t="e">
        <f t="shared" si="290"/>
        <v>#N/A</v>
      </c>
      <c r="IJ46" s="193" t="e">
        <f t="shared" si="290"/>
        <v>#N/A</v>
      </c>
      <c r="IK46" s="193" t="e">
        <f t="shared" si="290"/>
        <v>#N/A</v>
      </c>
      <c r="IL46" s="193" t="e">
        <f t="shared" si="290"/>
        <v>#N/A</v>
      </c>
      <c r="IM46" s="193" t="e">
        <f t="shared" si="290"/>
        <v>#N/A</v>
      </c>
      <c r="IN46" s="193" t="e">
        <f t="shared" si="290"/>
        <v>#N/A</v>
      </c>
      <c r="IO46" s="193" t="e">
        <f t="shared" si="290"/>
        <v>#N/A</v>
      </c>
      <c r="IP46" s="193" t="e">
        <f t="shared" si="290"/>
        <v>#N/A</v>
      </c>
      <c r="IQ46" s="193" t="e">
        <f t="shared" si="290"/>
        <v>#N/A</v>
      </c>
      <c r="IR46" s="193" t="e">
        <f t="shared" si="290"/>
        <v>#N/A</v>
      </c>
      <c r="IS46" s="193" t="e">
        <f t="shared" si="290"/>
        <v>#N/A</v>
      </c>
      <c r="IT46" s="193" t="e">
        <f t="shared" si="290"/>
        <v>#N/A</v>
      </c>
      <c r="IU46" s="193" t="e">
        <f t="shared" si="285"/>
        <v>#N/A</v>
      </c>
      <c r="IV46" s="193" t="e">
        <f t="shared" si="285"/>
        <v>#N/A</v>
      </c>
      <c r="IW46" s="193" t="e">
        <f t="shared" si="285"/>
        <v>#N/A</v>
      </c>
      <c r="IX46" s="193" t="e">
        <f t="shared" si="285"/>
        <v>#N/A</v>
      </c>
      <c r="IY46" s="193" t="e">
        <f t="shared" si="285"/>
        <v>#N/A</v>
      </c>
      <c r="IZ46" s="193" t="e">
        <f t="shared" si="285"/>
        <v>#N/A</v>
      </c>
      <c r="JA46" s="193" t="e">
        <f t="shared" si="285"/>
        <v>#N/A</v>
      </c>
      <c r="JB46" s="193" t="e">
        <f t="shared" si="285"/>
        <v>#N/A</v>
      </c>
      <c r="JC46" s="193" t="e">
        <f t="shared" si="285"/>
        <v>#N/A</v>
      </c>
      <c r="JD46" s="193" t="e">
        <f t="shared" si="285"/>
        <v>#N/A</v>
      </c>
      <c r="JE46" s="193" t="e">
        <f t="shared" si="285"/>
        <v>#N/A</v>
      </c>
      <c r="JF46" s="193" t="e">
        <f t="shared" si="285"/>
        <v>#N/A</v>
      </c>
      <c r="JG46" s="193" t="e">
        <f t="shared" si="285"/>
        <v>#N/A</v>
      </c>
      <c r="JH46" s="193" t="e">
        <f t="shared" si="285"/>
        <v>#N/A</v>
      </c>
      <c r="JI46" s="193" t="e">
        <f t="shared" si="285"/>
        <v>#N/A</v>
      </c>
      <c r="JJ46" s="193" t="e">
        <f t="shared" ref="JJ46:JX61" si="314">IF(ISNONTEXT($Q46),IF($G46="R",_xlfn.BETA.DIST(BQ46,$M46,$N46,FALSE,$B46,$D46),_xlfn.BETA.DIST(BQ46,$N46,$M46,FALSE,$B46,$D46)),NA())</f>
        <v>#N/A</v>
      </c>
      <c r="JK46" s="193" t="e">
        <f t="shared" si="314"/>
        <v>#N/A</v>
      </c>
      <c r="JL46" s="193" t="e">
        <f t="shared" si="314"/>
        <v>#N/A</v>
      </c>
      <c r="JM46" s="193" t="e">
        <f t="shared" si="314"/>
        <v>#N/A</v>
      </c>
      <c r="JN46" s="193" t="e">
        <f t="shared" si="314"/>
        <v>#N/A</v>
      </c>
      <c r="JO46" s="193" t="e">
        <f t="shared" si="314"/>
        <v>#N/A</v>
      </c>
      <c r="JP46" s="193" t="e">
        <f t="shared" si="314"/>
        <v>#N/A</v>
      </c>
      <c r="JQ46" s="193" t="e">
        <f t="shared" si="314"/>
        <v>#N/A</v>
      </c>
      <c r="JR46" s="193" t="e">
        <f t="shared" si="314"/>
        <v>#N/A</v>
      </c>
      <c r="JS46" s="193" t="e">
        <f t="shared" si="314"/>
        <v>#N/A</v>
      </c>
      <c r="JT46" s="193" t="e">
        <f t="shared" si="314"/>
        <v>#N/A</v>
      </c>
      <c r="JU46" s="193" t="e">
        <f t="shared" si="314"/>
        <v>#N/A</v>
      </c>
      <c r="JV46" s="193" t="e">
        <f t="shared" si="314"/>
        <v>#N/A</v>
      </c>
      <c r="JW46" s="193" t="e">
        <f t="shared" si="314"/>
        <v>#N/A</v>
      </c>
      <c r="JX46" s="193" t="e">
        <f t="shared" si="314"/>
        <v>#N/A</v>
      </c>
      <c r="JY46" s="193" t="e">
        <f t="shared" si="299"/>
        <v>#N/A</v>
      </c>
      <c r="JZ46" s="193" t="e">
        <f t="shared" si="299"/>
        <v>#N/A</v>
      </c>
      <c r="KA46" s="193" t="e">
        <f t="shared" si="299"/>
        <v>#N/A</v>
      </c>
      <c r="KB46" s="193" t="e">
        <f t="shared" si="299"/>
        <v>#N/A</v>
      </c>
      <c r="KC46" s="193" t="e">
        <f t="shared" si="299"/>
        <v>#N/A</v>
      </c>
      <c r="KD46" s="193" t="e">
        <f t="shared" si="299"/>
        <v>#N/A</v>
      </c>
      <c r="KE46" s="193" t="e">
        <f t="shared" si="299"/>
        <v>#N/A</v>
      </c>
      <c r="KF46" s="193" t="e">
        <f t="shared" si="299"/>
        <v>#N/A</v>
      </c>
      <c r="KG46" s="193" t="e">
        <f t="shared" si="299"/>
        <v>#N/A</v>
      </c>
      <c r="KH46" s="193" t="e">
        <f t="shared" si="299"/>
        <v>#N/A</v>
      </c>
      <c r="KI46" s="193" t="e">
        <f t="shared" si="299"/>
        <v>#N/A</v>
      </c>
      <c r="KJ46" s="193" t="e">
        <f t="shared" si="299"/>
        <v>#N/A</v>
      </c>
      <c r="KK46" s="193" t="e">
        <f t="shared" si="299"/>
        <v>#N/A</v>
      </c>
      <c r="KL46" s="193" t="e">
        <f t="shared" si="299"/>
        <v>#N/A</v>
      </c>
      <c r="KM46" s="193" t="e">
        <f t="shared" si="299"/>
        <v>#N/A</v>
      </c>
      <c r="KN46" s="193" t="e">
        <f t="shared" si="35"/>
        <v>#N/A</v>
      </c>
      <c r="KO46" s="193" t="e">
        <f t="shared" si="311"/>
        <v>#N/A</v>
      </c>
      <c r="KP46" s="193" t="e">
        <f t="shared" si="311"/>
        <v>#N/A</v>
      </c>
      <c r="KQ46" s="193" t="e">
        <f t="shared" si="311"/>
        <v>#N/A</v>
      </c>
      <c r="KR46" s="193" t="e">
        <f t="shared" si="291"/>
        <v>#N/A</v>
      </c>
      <c r="KS46" s="193" t="e">
        <f t="shared" si="291"/>
        <v>#N/A</v>
      </c>
      <c r="KT46" s="193" t="e">
        <f t="shared" si="291"/>
        <v>#N/A</v>
      </c>
      <c r="KU46" s="193" t="e">
        <f t="shared" si="291"/>
        <v>#N/A</v>
      </c>
      <c r="KV46" s="193" t="e">
        <f t="shared" si="291"/>
        <v>#N/A</v>
      </c>
      <c r="KW46" s="193" t="e">
        <f t="shared" si="291"/>
        <v>#N/A</v>
      </c>
      <c r="KX46" s="193" t="e">
        <f t="shared" si="291"/>
        <v>#N/A</v>
      </c>
      <c r="KY46" s="193" t="e">
        <f t="shared" si="291"/>
        <v>#N/A</v>
      </c>
      <c r="KZ46" s="193" t="e">
        <f t="shared" si="291"/>
        <v>#N/A</v>
      </c>
      <c r="LA46" s="193" t="e">
        <f t="shared" si="291"/>
        <v>#N/A</v>
      </c>
      <c r="LB46" s="193" t="e">
        <f t="shared" si="291"/>
        <v>#N/A</v>
      </c>
      <c r="LC46" s="193" t="e">
        <f t="shared" si="291"/>
        <v>#N/A</v>
      </c>
      <c r="LD46" s="193" t="e">
        <f t="shared" si="291"/>
        <v>#N/A</v>
      </c>
      <c r="LE46" s="193" t="e">
        <f t="shared" si="291"/>
        <v>#N/A</v>
      </c>
      <c r="LF46" s="193" t="e">
        <f t="shared" si="291"/>
        <v>#N/A</v>
      </c>
      <c r="LG46" s="193" t="e">
        <f t="shared" si="286"/>
        <v>#N/A</v>
      </c>
      <c r="LH46" s="193" t="e">
        <f t="shared" si="286"/>
        <v>#N/A</v>
      </c>
      <c r="LI46" s="193" t="e">
        <f t="shared" si="286"/>
        <v>#N/A</v>
      </c>
      <c r="LJ46" s="193" t="e">
        <f t="shared" si="286"/>
        <v>#N/A</v>
      </c>
      <c r="LK46" s="193" t="e">
        <f t="shared" si="286"/>
        <v>#N/A</v>
      </c>
      <c r="LL46" s="193" t="e">
        <f t="shared" si="286"/>
        <v>#N/A</v>
      </c>
      <c r="LM46" s="193" t="e">
        <f t="shared" si="286"/>
        <v>#N/A</v>
      </c>
      <c r="LN46" s="193" t="e">
        <f t="shared" si="286"/>
        <v>#N/A</v>
      </c>
      <c r="LO46" s="193" t="e">
        <f t="shared" si="286"/>
        <v>#N/A</v>
      </c>
      <c r="LP46" s="193" t="e">
        <f t="shared" si="286"/>
        <v>#N/A</v>
      </c>
      <c r="LQ46" s="193" t="e">
        <f t="shared" si="286"/>
        <v>#N/A</v>
      </c>
      <c r="LR46" s="193" t="e">
        <f t="shared" si="286"/>
        <v>#N/A</v>
      </c>
      <c r="LS46" s="193" t="e">
        <f t="shared" si="286"/>
        <v>#N/A</v>
      </c>
      <c r="LT46" s="193" t="e">
        <f t="shared" si="286"/>
        <v>#N/A</v>
      </c>
      <c r="LU46" s="193" t="e">
        <f t="shared" si="286"/>
        <v>#N/A</v>
      </c>
      <c r="LV46" s="193" t="e">
        <f t="shared" ref="LV46:MJ61" si="315">IF(ISNONTEXT($Q46),IF($G46="R",_xlfn.BETA.DIST(EC46,$M46,$N46,FALSE,$B46,$D46),_xlfn.BETA.DIST(EC46,$N46,$M46,FALSE,$B46,$D46)),NA())</f>
        <v>#N/A</v>
      </c>
      <c r="LW46" s="193" t="e">
        <f t="shared" si="315"/>
        <v>#N/A</v>
      </c>
      <c r="LX46" s="193" t="e">
        <f t="shared" si="315"/>
        <v>#N/A</v>
      </c>
      <c r="LY46" s="193" t="e">
        <f t="shared" si="315"/>
        <v>#N/A</v>
      </c>
      <c r="LZ46" s="193" t="e">
        <f t="shared" si="315"/>
        <v>#N/A</v>
      </c>
      <c r="MA46" s="193" t="e">
        <f t="shared" si="315"/>
        <v>#N/A</v>
      </c>
      <c r="MB46" s="193" t="e">
        <f t="shared" si="315"/>
        <v>#N/A</v>
      </c>
      <c r="MC46" s="193" t="e">
        <f t="shared" si="315"/>
        <v>#N/A</v>
      </c>
      <c r="MD46" s="193" t="e">
        <f t="shared" si="315"/>
        <v>#N/A</v>
      </c>
      <c r="ME46" s="193" t="e">
        <f t="shared" si="315"/>
        <v>#N/A</v>
      </c>
      <c r="MF46" s="193" t="e">
        <f t="shared" si="315"/>
        <v>#N/A</v>
      </c>
      <c r="MG46" s="193" t="e">
        <f t="shared" si="315"/>
        <v>#N/A</v>
      </c>
      <c r="MH46" s="193" t="e">
        <f t="shared" si="315"/>
        <v>#N/A</v>
      </c>
      <c r="MI46" s="193" t="e">
        <f t="shared" si="315"/>
        <v>#N/A</v>
      </c>
      <c r="MJ46" s="193" t="e">
        <f t="shared" si="315"/>
        <v>#N/A</v>
      </c>
      <c r="MK46" s="193" t="e">
        <f t="shared" si="300"/>
        <v>#N/A</v>
      </c>
      <c r="ML46" s="193" t="e">
        <f t="shared" si="300"/>
        <v>#N/A</v>
      </c>
      <c r="MM46" s="193" t="e">
        <f t="shared" si="300"/>
        <v>#N/A</v>
      </c>
      <c r="MN46" s="193" t="e">
        <f t="shared" si="300"/>
        <v>#N/A</v>
      </c>
      <c r="MO46" s="193" t="e">
        <f t="shared" si="300"/>
        <v>#N/A</v>
      </c>
      <c r="MP46" s="193" t="e">
        <f t="shared" si="300"/>
        <v>#N/A</v>
      </c>
      <c r="MQ46" s="193" t="e">
        <f t="shared" si="300"/>
        <v>#N/A</v>
      </c>
      <c r="MR46" s="193" t="e">
        <f t="shared" si="300"/>
        <v>#N/A</v>
      </c>
      <c r="MS46" s="193" t="e">
        <f t="shared" si="300"/>
        <v>#N/A</v>
      </c>
      <c r="MT46" s="193" t="e">
        <f t="shared" si="300"/>
        <v>#N/A</v>
      </c>
      <c r="MU46" s="193" t="e">
        <f t="shared" si="300"/>
        <v>#N/A</v>
      </c>
      <c r="MV46" s="193" t="e">
        <f t="shared" si="300"/>
        <v>#N/A</v>
      </c>
      <c r="MW46" s="193" t="e">
        <f t="shared" si="300"/>
        <v>#N/A</v>
      </c>
      <c r="MX46" s="193" t="e">
        <f t="shared" si="300"/>
        <v>#N/A</v>
      </c>
      <c r="MY46" s="193" t="e">
        <f t="shared" si="300"/>
        <v>#N/A</v>
      </c>
      <c r="MZ46" s="193" t="e">
        <f t="shared" si="36"/>
        <v>#N/A</v>
      </c>
      <c r="NA46" s="193" t="e">
        <f t="shared" si="312"/>
        <v>#N/A</v>
      </c>
      <c r="NB46" s="193" t="e">
        <f t="shared" si="312"/>
        <v>#N/A</v>
      </c>
      <c r="NC46" s="193" t="e">
        <f t="shared" si="312"/>
        <v>#N/A</v>
      </c>
      <c r="ND46" s="193" t="e">
        <f t="shared" si="292"/>
        <v>#N/A</v>
      </c>
      <c r="NE46" s="193" t="e">
        <f t="shared" si="292"/>
        <v>#N/A</v>
      </c>
      <c r="NF46" s="193" t="e">
        <f t="shared" si="292"/>
        <v>#N/A</v>
      </c>
      <c r="NG46" s="193" t="e">
        <f t="shared" si="292"/>
        <v>#N/A</v>
      </c>
      <c r="NH46" s="193" t="e">
        <f t="shared" si="292"/>
        <v>#N/A</v>
      </c>
      <c r="NI46" s="193" t="e">
        <f t="shared" si="292"/>
        <v>#N/A</v>
      </c>
      <c r="NJ46" s="193" t="e">
        <f t="shared" si="292"/>
        <v>#N/A</v>
      </c>
      <c r="NK46" s="193" t="e">
        <f t="shared" si="292"/>
        <v>#N/A</v>
      </c>
      <c r="NL46" s="193" t="e">
        <f t="shared" si="292"/>
        <v>#N/A</v>
      </c>
      <c r="NM46" s="193" t="e">
        <f t="shared" si="292"/>
        <v>#N/A</v>
      </c>
      <c r="NN46" s="193" t="e">
        <f t="shared" si="292"/>
        <v>#N/A</v>
      </c>
      <c r="NO46" s="193" t="e">
        <f t="shared" si="292"/>
        <v>#N/A</v>
      </c>
      <c r="NP46" s="193" t="e">
        <f t="shared" si="292"/>
        <v>#N/A</v>
      </c>
      <c r="NQ46" s="193" t="e">
        <f t="shared" si="292"/>
        <v>#N/A</v>
      </c>
      <c r="NR46" s="193" t="e">
        <f t="shared" si="292"/>
        <v>#N/A</v>
      </c>
      <c r="NS46" s="193" t="e">
        <f t="shared" si="287"/>
        <v>#N/A</v>
      </c>
      <c r="NT46" s="193" t="e">
        <f t="shared" si="287"/>
        <v>#N/A</v>
      </c>
      <c r="NU46" s="193" t="e">
        <f t="shared" si="287"/>
        <v>#N/A</v>
      </c>
      <c r="NV46" s="193" t="e">
        <f t="shared" si="287"/>
        <v>#N/A</v>
      </c>
      <c r="NW46" s="193" t="e">
        <f t="shared" si="287"/>
        <v>#N/A</v>
      </c>
      <c r="NX46" s="193" t="e">
        <f t="shared" si="287"/>
        <v>#N/A</v>
      </c>
      <c r="NY46" s="193" t="e">
        <f t="shared" si="287"/>
        <v>#N/A</v>
      </c>
      <c r="NZ46" s="193" t="e">
        <f t="shared" si="287"/>
        <v>#N/A</v>
      </c>
      <c r="OA46" s="193" t="e">
        <f t="shared" si="287"/>
        <v>#N/A</v>
      </c>
      <c r="OB46" s="193" t="e">
        <f t="shared" si="287"/>
        <v>#N/A</v>
      </c>
      <c r="OC46" s="193" t="e">
        <f t="shared" si="287"/>
        <v>#N/A</v>
      </c>
      <c r="OD46" s="193" t="e">
        <f t="shared" si="287"/>
        <v>#N/A</v>
      </c>
      <c r="OE46" s="193" t="e">
        <f t="shared" si="287"/>
        <v>#N/A</v>
      </c>
      <c r="OF46" s="193" t="e">
        <f t="shared" si="287"/>
        <v>#N/A</v>
      </c>
      <c r="OG46" s="193" t="e">
        <f t="shared" si="287"/>
        <v>#N/A</v>
      </c>
      <c r="OH46" s="193" t="e">
        <f t="shared" ref="OH46:OV61" si="316">IF(ISNONTEXT($Q46),IF($G46="R",_xlfn.BETA.DIST(GO46,$M46,$N46,FALSE,$B46,$D46),_xlfn.BETA.DIST(GO46,$N46,$M46,FALSE,$B46,$D46)),NA())</f>
        <v>#N/A</v>
      </c>
      <c r="OI46" s="193" t="e">
        <f t="shared" si="316"/>
        <v>#N/A</v>
      </c>
      <c r="OJ46" s="193" t="e">
        <f t="shared" si="316"/>
        <v>#N/A</v>
      </c>
      <c r="OK46" s="193" t="e">
        <f t="shared" si="316"/>
        <v>#N/A</v>
      </c>
      <c r="OL46" s="193" t="e">
        <f t="shared" si="316"/>
        <v>#N/A</v>
      </c>
      <c r="OM46" s="193" t="e">
        <f t="shared" si="316"/>
        <v>#N/A</v>
      </c>
      <c r="ON46" s="193" t="e">
        <f t="shared" si="316"/>
        <v>#N/A</v>
      </c>
      <c r="OO46" s="193" t="e">
        <f t="shared" si="316"/>
        <v>#N/A</v>
      </c>
      <c r="OP46" s="193" t="e">
        <f t="shared" si="316"/>
        <v>#N/A</v>
      </c>
      <c r="OQ46" s="193" t="e">
        <f t="shared" si="316"/>
        <v>#N/A</v>
      </c>
      <c r="OR46" s="193" t="e">
        <f t="shared" si="316"/>
        <v>#N/A</v>
      </c>
      <c r="OS46" s="193" t="e">
        <f t="shared" si="316"/>
        <v>#N/A</v>
      </c>
      <c r="OT46" s="193" t="e">
        <f t="shared" si="316"/>
        <v>#N/A</v>
      </c>
      <c r="OU46" s="193" t="e">
        <f t="shared" si="316"/>
        <v>#N/A</v>
      </c>
      <c r="OV46" s="193" t="e">
        <f t="shared" si="316"/>
        <v>#N/A</v>
      </c>
      <c r="OW46" s="193" t="e">
        <f t="shared" si="301"/>
        <v>#N/A</v>
      </c>
      <c r="OX46" s="193" t="e">
        <f t="shared" si="301"/>
        <v>#N/A</v>
      </c>
      <c r="OY46" s="193" t="e">
        <f t="shared" si="301"/>
        <v>#N/A</v>
      </c>
      <c r="OZ46" s="193" t="e">
        <f t="shared" si="301"/>
        <v>#N/A</v>
      </c>
      <c r="PA46" s="193" t="e">
        <f t="shared" si="301"/>
        <v>#N/A</v>
      </c>
      <c r="PB46" s="193" t="e">
        <f t="shared" si="301"/>
        <v>#N/A</v>
      </c>
      <c r="PC46" s="193" t="e">
        <f t="shared" si="301"/>
        <v>#N/A</v>
      </c>
      <c r="PD46" s="193" t="e">
        <f t="shared" si="301"/>
        <v>#N/A</v>
      </c>
      <c r="PE46" s="193" t="e">
        <f t="shared" si="301"/>
        <v>#N/A</v>
      </c>
      <c r="PF46" s="193" t="e">
        <f t="shared" si="301"/>
        <v>#N/A</v>
      </c>
      <c r="PG46" s="193" t="e">
        <f t="shared" si="301"/>
        <v>#N/A</v>
      </c>
      <c r="PH46" s="193" t="e">
        <f t="shared" si="301"/>
        <v>#N/A</v>
      </c>
      <c r="PI46" s="193" t="e">
        <f t="shared" si="301"/>
        <v>#N/A</v>
      </c>
      <c r="PJ46" s="193" t="e">
        <f t="shared" si="301"/>
        <v>#N/A</v>
      </c>
      <c r="PK46" s="193" t="e">
        <f t="shared" si="301"/>
        <v>#N/A</v>
      </c>
      <c r="PL46" s="193" t="e">
        <f t="shared" si="37"/>
        <v>#N/A</v>
      </c>
      <c r="PM46" s="193" t="e">
        <f t="shared" si="297"/>
        <v>#N/A</v>
      </c>
      <c r="PN46" s="193" t="e">
        <f t="shared" si="297"/>
        <v>#N/A</v>
      </c>
      <c r="PO46" s="193" t="e">
        <f t="shared" si="297"/>
        <v>#N/A</v>
      </c>
      <c r="PP46" s="193" t="e">
        <f t="shared" si="297"/>
        <v>#N/A</v>
      </c>
      <c r="PQ46" s="193" t="e">
        <f t="shared" si="297"/>
        <v>#N/A</v>
      </c>
      <c r="PR46" s="193" t="e">
        <f t="shared" si="297"/>
        <v>#N/A</v>
      </c>
      <c r="PS46" s="193" t="e">
        <f t="shared" si="297"/>
        <v>#N/A</v>
      </c>
      <c r="PT46" s="193" t="e">
        <f t="shared" si="297"/>
        <v>#N/A</v>
      </c>
    </row>
    <row r="47" spans="1:436" hidden="1" x14ac:dyDescent="0.45">
      <c r="A47" s="20">
        <v>44</v>
      </c>
      <c r="B47" s="101" t="str">
        <f t="shared" si="15"/>
        <v/>
      </c>
      <c r="C47" s="115"/>
      <c r="D47" s="101" t="str">
        <f t="shared" si="16"/>
        <v/>
      </c>
      <c r="E47" s="110" t="str">
        <f t="shared" si="17"/>
        <v/>
      </c>
      <c r="F47" s="21" t="str">
        <f t="shared" si="18"/>
        <v/>
      </c>
      <c r="G47" s="22" t="str">
        <f t="shared" si="19"/>
        <v/>
      </c>
      <c r="H47" s="23" t="str">
        <f>IF(F47="","",IF(OR($F47&lt;Skew!$B$3,$F47=Skew!$B$3),IF($F47&gt;Skew!$C$3,Skew!$A$3,IF($F47&gt;Skew!$C$4,Skew!$A$4,IF($F47&gt;Skew!$C$5,Skew!$A$5,IF($F47&gt;Skew!$C$6,Skew!$A$6,IF($F47&gt;Skew!$C$7,Skew!$A$7,IF($F47&gt;Skew!$C$8,Skew!$A$8,IF($F47&gt;Skew!$C$9,Skew!$A$9,IF($F47&gt;Skew!$C$10,Skew!$A$10,IF($F47&gt;Skew!$C$11,Skew!$A$11,IF($F47&gt;Skew!$C$12,Skew!$A$12,IF($F47&gt;Skew!$C$13,Skew!$A$13,IF($F47&gt;Skew!$C$14,Skew!$A$14,IF($F47&gt;Skew!$C$15,Skew!$A$15,IF($F47&gt;Skew!$C$16,Skew!$A$16,Skew!$A$17)
)))))))))))))))</f>
        <v/>
      </c>
      <c r="I47" s="22" t="str">
        <f>IF(F47="","",MATCH(H47,Skew!$A$3:$A$17,0))</f>
        <v/>
      </c>
      <c r="J47" s="22" t="str">
        <f t="shared" si="20"/>
        <v/>
      </c>
      <c r="K47" s="24"/>
      <c r="L47" s="22" t="str">
        <f>IF(OR(F47="",K47=""),"",MATCH(K47,Confidence!$A$3:$A$12,0))</f>
        <v/>
      </c>
      <c r="M47" s="25" t="str">
        <f t="shared" si="21"/>
        <v/>
      </c>
      <c r="N47" s="25" t="str">
        <f t="shared" si="22"/>
        <v/>
      </c>
      <c r="O47" s="22"/>
      <c r="P47" s="102" t="str">
        <f t="shared" si="23"/>
        <v/>
      </c>
      <c r="Q47" s="102" t="str">
        <f t="shared" si="24"/>
        <v/>
      </c>
      <c r="R47" s="37" t="str">
        <f t="shared" si="25"/>
        <v/>
      </c>
      <c r="S47" s="115"/>
      <c r="T47" s="204" t="str">
        <f>IF(AND(B47&gt;0,C47&gt;0,D47&gt;0,M47&gt;0,N47&gt;0,S47&gt;0,NOT(K47="")),ABS(VLOOKUP($S$1,VLookups!$A$30:$B$31,2,FALSE)-_xlfn.BETA.DIST(S47,IF(G47="L",N47,M47),IF(G47="L",M47,N47),TRUE,B47,D47)),"")</f>
        <v/>
      </c>
      <c r="U47" s="112" t="str">
        <f>IF(OR($M47="",$N47=""),"",_xlfn.BETA.INV(ABS(VLOOKUP($S$1,VLookups!$A$30:$B$31,2,FALSE)-U$3),IF($G47="L",$N47,$M47),IF($G47="L",$M47,$N47),$B47,$D47))</f>
        <v/>
      </c>
      <c r="V47" s="113" t="str">
        <f>IF(OR($M47="",$N47=""),"",_xlfn.BETA.INV(ABS(VLOOKUP($S$1,VLookups!$A$30:$B$31,2,FALSE)-V$3),IF($G47="L",$N47,$M47),IF($G47="L",$M47,$N47),$B47,$D47))</f>
        <v/>
      </c>
      <c r="W47" s="112" t="str">
        <f>IF(OR($M47="",$N47=""),"",_xlfn.BETA.INV(ABS(VLOOKUP($S$1,VLookups!$A$30:$B$31,2,FALSE)-W$3),IF($G47="L",$N47,$M47),IF($G47="L",$M47,$N47),$B47,$D47))</f>
        <v/>
      </c>
      <c r="X47" s="113" t="str">
        <f>IF(OR($M47="",$N47=""),"",_xlfn.BETA.INV(ABS(VLOOKUP($S$1,VLookups!$A$30:$B$31,2,FALSE)-X$3),IF($G47="L",$N47,$M47),IF($G47="L",$M47,$N47),$B47,$D47))</f>
        <v/>
      </c>
      <c r="Y47" s="112" t="str">
        <f>IF(OR($M47="",$N47=""),"",_xlfn.BETA.INV(ABS(VLOOKUP($S$1,VLookups!$A$30:$B$31,2,FALSE)-Y$3),IF($G47="L",$N47,$M47),IF($G47="L",$M47,$N47),$B47,$D47))</f>
        <v/>
      </c>
      <c r="Z47" s="113" t="str">
        <f>IF(OR($M47="",$N47=""),"",_xlfn.BETA.INV(ABS(VLOOKUP($S$1,VLookups!$A$30:$B$31,2,FALSE)-Z$3),IF($G47="L",$N47,$M47),IF($G47="L",$M47,$N47),$B47,$D47))</f>
        <v/>
      </c>
      <c r="AA47" s="112" t="str">
        <f>IF(OR($M47="",$N47=""),"",_xlfn.BETA.INV(ABS(VLOOKUP($S$1,VLookups!$A$30:$B$31,2,FALSE)-AA$3),IF($G47="L",$N47,$M47),IF($G47="L",$M47,$N47),$B47,$D47))</f>
        <v/>
      </c>
      <c r="AB47" s="113" t="str">
        <f>IF(OR($M47="",$N47=""),"",_xlfn.BETA.INV(ABS(VLOOKUP($S$1,VLookups!$A$30:$B$31,2,FALSE)-AB$3),IF($G47="L",$N47,$M47),IF($G47="L",$M47,$N47),$B47,$D47))</f>
        <v/>
      </c>
      <c r="AC47" s="112" t="str">
        <f>IF(OR($M47="",$N47=""),"",_xlfn.BETA.INV(ABS(VLOOKUP($S$1,VLookups!$A$30:$B$31,2,FALSE)-AC$3),IF($G47="L",$N47,$M47),IF($G47="L",$M47,$N47),$B47,$D47))</f>
        <v/>
      </c>
      <c r="AD47" s="113" t="str">
        <f>IF(OR($M47="",$N47=""),"",_xlfn.BETA.INV(ABS(VLOOKUP($S$1,VLookups!$A$30:$B$31,2,FALSE)-AD$3),IF($G47="L",$N47,$M47),IF($G47="L",$M47,$N47),$B47,$D47))</f>
        <v/>
      </c>
      <c r="AE47" s="112" t="str">
        <f>IF(OR($M47="",$N47=""),"",_xlfn.BETA.INV(ABS(VLOOKUP($S$1,VLookups!$A$30:$B$31,2,FALSE)-AE$3),IF($G47="L",$N47,$M47),IF($G47="L",$M47,$N47),$B47,$D47))</f>
        <v/>
      </c>
      <c r="AF47" s="113" t="str">
        <f>IF(OR($M47="",$N47=""),"",_xlfn.BETA.INV(ABS(VLOOKUP($S$1,VLookups!$A$30:$B$31,2,FALSE)-AF$3),IF($G47="L",$N47,$M47),IF($G47="L",$M47,$N47),$B47,$D47))</f>
        <v/>
      </c>
      <c r="AG47" s="15"/>
      <c r="AH47" s="194" t="str">
        <f t="shared" si="26"/>
        <v/>
      </c>
      <c r="AI47" s="192" t="str">
        <f t="shared" si="27"/>
        <v/>
      </c>
      <c r="AJ47" s="177" t="str">
        <f t="shared" ref="AJ47" si="317">IF(ISNONTEXT($AH47),AI47+$AH47,"")</f>
        <v/>
      </c>
      <c r="AK47" s="177" t="str">
        <f t="shared" si="39"/>
        <v/>
      </c>
      <c r="AL47" s="177" t="str">
        <f t="shared" si="40"/>
        <v/>
      </c>
      <c r="AM47" s="177" t="str">
        <f t="shared" si="41"/>
        <v/>
      </c>
      <c r="AN47" s="177" t="str">
        <f t="shared" si="42"/>
        <v/>
      </c>
      <c r="AO47" s="177" t="str">
        <f t="shared" si="43"/>
        <v/>
      </c>
      <c r="AP47" s="177" t="str">
        <f t="shared" si="44"/>
        <v/>
      </c>
      <c r="AQ47" s="177" t="str">
        <f t="shared" si="45"/>
        <v/>
      </c>
      <c r="AR47" s="177" t="str">
        <f t="shared" si="46"/>
        <v/>
      </c>
      <c r="AS47" s="177" t="str">
        <f t="shared" si="47"/>
        <v/>
      </c>
      <c r="AT47" s="177" t="str">
        <f t="shared" si="48"/>
        <v/>
      </c>
      <c r="AU47" s="177" t="str">
        <f t="shared" si="49"/>
        <v/>
      </c>
      <c r="AV47" s="177" t="str">
        <f t="shared" si="50"/>
        <v/>
      </c>
      <c r="AW47" s="177" t="str">
        <f t="shared" si="51"/>
        <v/>
      </c>
      <c r="AX47" s="177" t="str">
        <f t="shared" si="52"/>
        <v/>
      </c>
      <c r="AY47" s="177" t="str">
        <f t="shared" si="53"/>
        <v/>
      </c>
      <c r="AZ47" s="177" t="str">
        <f t="shared" si="54"/>
        <v/>
      </c>
      <c r="BA47" s="177" t="str">
        <f t="shared" si="55"/>
        <v/>
      </c>
      <c r="BB47" s="177" t="str">
        <f t="shared" si="56"/>
        <v/>
      </c>
      <c r="BC47" s="177" t="str">
        <f t="shared" si="57"/>
        <v/>
      </c>
      <c r="BD47" s="177" t="str">
        <f t="shared" si="58"/>
        <v/>
      </c>
      <c r="BE47" s="177" t="str">
        <f t="shared" si="59"/>
        <v/>
      </c>
      <c r="BF47" s="177" t="str">
        <f t="shared" si="60"/>
        <v/>
      </c>
      <c r="BG47" s="177" t="str">
        <f t="shared" si="61"/>
        <v/>
      </c>
      <c r="BH47" s="177" t="str">
        <f t="shared" si="62"/>
        <v/>
      </c>
      <c r="BI47" s="177" t="str">
        <f t="shared" si="63"/>
        <v/>
      </c>
      <c r="BJ47" s="177" t="str">
        <f t="shared" si="64"/>
        <v/>
      </c>
      <c r="BK47" s="177" t="str">
        <f t="shared" si="65"/>
        <v/>
      </c>
      <c r="BL47" s="177" t="str">
        <f t="shared" si="66"/>
        <v/>
      </c>
      <c r="BM47" s="177" t="str">
        <f t="shared" si="67"/>
        <v/>
      </c>
      <c r="BN47" s="177" t="str">
        <f t="shared" si="68"/>
        <v/>
      </c>
      <c r="BO47" s="177" t="str">
        <f t="shared" si="69"/>
        <v/>
      </c>
      <c r="BP47" s="177" t="str">
        <f t="shared" si="70"/>
        <v/>
      </c>
      <c r="BQ47" s="177" t="str">
        <f t="shared" si="71"/>
        <v/>
      </c>
      <c r="BR47" s="177" t="str">
        <f t="shared" si="72"/>
        <v/>
      </c>
      <c r="BS47" s="177" t="str">
        <f t="shared" si="73"/>
        <v/>
      </c>
      <c r="BT47" s="177" t="str">
        <f t="shared" si="74"/>
        <v/>
      </c>
      <c r="BU47" s="177" t="str">
        <f t="shared" si="75"/>
        <v/>
      </c>
      <c r="BV47" s="177" t="str">
        <f t="shared" si="76"/>
        <v/>
      </c>
      <c r="BW47" s="177" t="str">
        <f t="shared" si="77"/>
        <v/>
      </c>
      <c r="BX47" s="177" t="str">
        <f t="shared" si="78"/>
        <v/>
      </c>
      <c r="BY47" s="177" t="str">
        <f t="shared" si="79"/>
        <v/>
      </c>
      <c r="BZ47" s="177" t="str">
        <f t="shared" si="80"/>
        <v/>
      </c>
      <c r="CA47" s="177" t="str">
        <f t="shared" si="81"/>
        <v/>
      </c>
      <c r="CB47" s="177" t="str">
        <f t="shared" si="82"/>
        <v/>
      </c>
      <c r="CC47" s="177" t="str">
        <f t="shared" si="83"/>
        <v/>
      </c>
      <c r="CD47" s="177" t="str">
        <f t="shared" si="84"/>
        <v/>
      </c>
      <c r="CE47" s="177" t="str">
        <f t="shared" si="85"/>
        <v/>
      </c>
      <c r="CF47" s="177" t="str">
        <f t="shared" si="86"/>
        <v/>
      </c>
      <c r="CG47" s="177" t="str">
        <f t="shared" si="87"/>
        <v/>
      </c>
      <c r="CH47" s="177" t="str">
        <f t="shared" si="88"/>
        <v/>
      </c>
      <c r="CI47" s="177" t="str">
        <f t="shared" si="89"/>
        <v/>
      </c>
      <c r="CJ47" s="177" t="str">
        <f t="shared" si="90"/>
        <v/>
      </c>
      <c r="CK47" s="177" t="str">
        <f t="shared" si="91"/>
        <v/>
      </c>
      <c r="CL47" s="177" t="str">
        <f t="shared" si="92"/>
        <v/>
      </c>
      <c r="CM47" s="177" t="str">
        <f t="shared" si="93"/>
        <v/>
      </c>
      <c r="CN47" s="177" t="str">
        <f t="shared" si="94"/>
        <v/>
      </c>
      <c r="CO47" s="177" t="str">
        <f t="shared" si="95"/>
        <v/>
      </c>
      <c r="CP47" s="177" t="str">
        <f t="shared" si="96"/>
        <v/>
      </c>
      <c r="CQ47" s="177" t="str">
        <f t="shared" si="97"/>
        <v/>
      </c>
      <c r="CR47" s="177" t="str">
        <f t="shared" si="98"/>
        <v/>
      </c>
      <c r="CS47" s="177" t="str">
        <f t="shared" si="99"/>
        <v/>
      </c>
      <c r="CT47" s="177" t="str">
        <f t="shared" si="100"/>
        <v/>
      </c>
      <c r="CU47" s="177" t="str">
        <f t="shared" si="101"/>
        <v/>
      </c>
      <c r="CV47" s="177" t="str">
        <f t="shared" si="32"/>
        <v/>
      </c>
      <c r="CW47" s="177" t="str">
        <f t="shared" si="102"/>
        <v/>
      </c>
      <c r="CX47" s="177" t="str">
        <f t="shared" si="103"/>
        <v/>
      </c>
      <c r="CY47" s="177" t="str">
        <f t="shared" si="104"/>
        <v/>
      </c>
      <c r="CZ47" s="177" t="str">
        <f t="shared" si="105"/>
        <v/>
      </c>
      <c r="DA47" s="177" t="str">
        <f t="shared" si="106"/>
        <v/>
      </c>
      <c r="DB47" s="177" t="str">
        <f t="shared" si="107"/>
        <v/>
      </c>
      <c r="DC47" s="177" t="str">
        <f t="shared" si="108"/>
        <v/>
      </c>
      <c r="DD47" s="177" t="str">
        <f t="shared" si="109"/>
        <v/>
      </c>
      <c r="DE47" s="177" t="str">
        <f t="shared" si="110"/>
        <v/>
      </c>
      <c r="DF47" s="177" t="str">
        <f t="shared" si="111"/>
        <v/>
      </c>
      <c r="DG47" s="177" t="str">
        <f t="shared" si="112"/>
        <v/>
      </c>
      <c r="DH47" s="177" t="str">
        <f t="shared" si="113"/>
        <v/>
      </c>
      <c r="DI47" s="177" t="str">
        <f t="shared" si="114"/>
        <v/>
      </c>
      <c r="DJ47" s="177" t="str">
        <f t="shared" si="115"/>
        <v/>
      </c>
      <c r="DK47" s="177" t="str">
        <f t="shared" si="116"/>
        <v/>
      </c>
      <c r="DL47" s="177" t="str">
        <f t="shared" si="117"/>
        <v/>
      </c>
      <c r="DM47" s="177" t="str">
        <f t="shared" si="118"/>
        <v/>
      </c>
      <c r="DN47" s="177" t="str">
        <f t="shared" si="119"/>
        <v/>
      </c>
      <c r="DO47" s="177" t="str">
        <f t="shared" si="120"/>
        <v/>
      </c>
      <c r="DP47" s="177" t="str">
        <f t="shared" si="121"/>
        <v/>
      </c>
      <c r="DQ47" s="177" t="str">
        <f t="shared" si="122"/>
        <v/>
      </c>
      <c r="DR47" s="177" t="str">
        <f t="shared" si="123"/>
        <v/>
      </c>
      <c r="DS47" s="177" t="str">
        <f t="shared" si="124"/>
        <v/>
      </c>
      <c r="DT47" s="177" t="str">
        <f t="shared" si="125"/>
        <v/>
      </c>
      <c r="DU47" s="177" t="str">
        <f t="shared" si="126"/>
        <v/>
      </c>
      <c r="DV47" s="177" t="str">
        <f t="shared" si="127"/>
        <v/>
      </c>
      <c r="DW47" s="177" t="str">
        <f t="shared" si="128"/>
        <v/>
      </c>
      <c r="DX47" s="177" t="str">
        <f t="shared" si="129"/>
        <v/>
      </c>
      <c r="DY47" s="177" t="str">
        <f t="shared" si="130"/>
        <v/>
      </c>
      <c r="DZ47" s="177" t="str">
        <f t="shared" si="131"/>
        <v/>
      </c>
      <c r="EA47" s="177" t="str">
        <f t="shared" si="132"/>
        <v/>
      </c>
      <c r="EB47" s="177" t="str">
        <f t="shared" si="133"/>
        <v/>
      </c>
      <c r="EC47" s="177" t="str">
        <f t="shared" si="134"/>
        <v/>
      </c>
      <c r="ED47" s="177" t="str">
        <f t="shared" si="135"/>
        <v/>
      </c>
      <c r="EE47" s="177" t="str">
        <f t="shared" si="136"/>
        <v/>
      </c>
      <c r="EF47" s="177" t="str">
        <f t="shared" si="137"/>
        <v/>
      </c>
      <c r="EG47" s="177" t="str">
        <f t="shared" si="138"/>
        <v/>
      </c>
      <c r="EH47" s="177" t="str">
        <f t="shared" si="139"/>
        <v/>
      </c>
      <c r="EI47" s="177" t="str">
        <f t="shared" si="140"/>
        <v/>
      </c>
      <c r="EJ47" s="177" t="str">
        <f t="shared" si="141"/>
        <v/>
      </c>
      <c r="EK47" s="177" t="str">
        <f t="shared" si="142"/>
        <v/>
      </c>
      <c r="EL47" s="177" t="str">
        <f t="shared" si="143"/>
        <v/>
      </c>
      <c r="EM47" s="177" t="str">
        <f t="shared" si="144"/>
        <v/>
      </c>
      <c r="EN47" s="177" t="str">
        <f t="shared" si="145"/>
        <v/>
      </c>
      <c r="EO47" s="177" t="str">
        <f t="shared" si="146"/>
        <v/>
      </c>
      <c r="EP47" s="177" t="str">
        <f t="shared" si="147"/>
        <v/>
      </c>
      <c r="EQ47" s="177" t="str">
        <f t="shared" si="148"/>
        <v/>
      </c>
      <c r="ER47" s="177" t="str">
        <f t="shared" si="149"/>
        <v/>
      </c>
      <c r="ES47" s="177" t="str">
        <f t="shared" si="150"/>
        <v/>
      </c>
      <c r="ET47" s="177" t="str">
        <f t="shared" si="151"/>
        <v/>
      </c>
      <c r="EU47" s="177" t="str">
        <f t="shared" si="152"/>
        <v/>
      </c>
      <c r="EV47" s="177" t="str">
        <f t="shared" si="153"/>
        <v/>
      </c>
      <c r="EW47" s="177" t="str">
        <f t="shared" si="154"/>
        <v/>
      </c>
      <c r="EX47" s="177" t="str">
        <f t="shared" si="155"/>
        <v/>
      </c>
      <c r="EY47" s="177" t="str">
        <f t="shared" si="156"/>
        <v/>
      </c>
      <c r="EZ47" s="177" t="str">
        <f t="shared" si="157"/>
        <v/>
      </c>
      <c r="FA47" s="177" t="str">
        <f t="shared" si="158"/>
        <v/>
      </c>
      <c r="FB47" s="177" t="str">
        <f t="shared" si="159"/>
        <v/>
      </c>
      <c r="FC47" s="177" t="str">
        <f t="shared" si="160"/>
        <v/>
      </c>
      <c r="FD47" s="177" t="str">
        <f t="shared" si="161"/>
        <v/>
      </c>
      <c r="FE47" s="177" t="str">
        <f t="shared" si="162"/>
        <v/>
      </c>
      <c r="FF47" s="177" t="str">
        <f t="shared" si="163"/>
        <v/>
      </c>
      <c r="FG47" s="177" t="str">
        <f t="shared" si="164"/>
        <v/>
      </c>
      <c r="FH47" s="177" t="str">
        <f t="shared" si="33"/>
        <v/>
      </c>
      <c r="FI47" s="177" t="str">
        <f t="shared" si="165"/>
        <v/>
      </c>
      <c r="FJ47" s="177" t="str">
        <f t="shared" si="166"/>
        <v/>
      </c>
      <c r="FK47" s="177" t="str">
        <f t="shared" si="167"/>
        <v/>
      </c>
      <c r="FL47" s="177" t="str">
        <f t="shared" si="168"/>
        <v/>
      </c>
      <c r="FM47" s="177" t="str">
        <f t="shared" si="169"/>
        <v/>
      </c>
      <c r="FN47" s="177" t="str">
        <f t="shared" si="170"/>
        <v/>
      </c>
      <c r="FO47" s="177" t="str">
        <f t="shared" si="171"/>
        <v/>
      </c>
      <c r="FP47" s="177" t="str">
        <f t="shared" si="172"/>
        <v/>
      </c>
      <c r="FQ47" s="177" t="str">
        <f t="shared" si="173"/>
        <v/>
      </c>
      <c r="FR47" s="177" t="str">
        <f t="shared" si="174"/>
        <v/>
      </c>
      <c r="FS47" s="177" t="str">
        <f t="shared" si="175"/>
        <v/>
      </c>
      <c r="FT47" s="177" t="str">
        <f t="shared" si="176"/>
        <v/>
      </c>
      <c r="FU47" s="177" t="str">
        <f t="shared" si="177"/>
        <v/>
      </c>
      <c r="FV47" s="177" t="str">
        <f t="shared" si="178"/>
        <v/>
      </c>
      <c r="FW47" s="177" t="str">
        <f t="shared" si="179"/>
        <v/>
      </c>
      <c r="FX47" s="177" t="str">
        <f t="shared" si="180"/>
        <v/>
      </c>
      <c r="FY47" s="177" t="str">
        <f t="shared" si="181"/>
        <v/>
      </c>
      <c r="FZ47" s="177" t="str">
        <f t="shared" si="182"/>
        <v/>
      </c>
      <c r="GA47" s="177" t="str">
        <f t="shared" si="183"/>
        <v/>
      </c>
      <c r="GB47" s="177" t="str">
        <f t="shared" si="184"/>
        <v/>
      </c>
      <c r="GC47" s="177" t="str">
        <f t="shared" si="185"/>
        <v/>
      </c>
      <c r="GD47" s="177" t="str">
        <f t="shared" si="186"/>
        <v/>
      </c>
      <c r="GE47" s="177" t="str">
        <f t="shared" si="187"/>
        <v/>
      </c>
      <c r="GF47" s="177" t="str">
        <f t="shared" si="188"/>
        <v/>
      </c>
      <c r="GG47" s="177" t="str">
        <f t="shared" si="189"/>
        <v/>
      </c>
      <c r="GH47" s="177" t="str">
        <f t="shared" si="190"/>
        <v/>
      </c>
      <c r="GI47" s="177" t="str">
        <f t="shared" si="191"/>
        <v/>
      </c>
      <c r="GJ47" s="177" t="str">
        <f t="shared" si="192"/>
        <v/>
      </c>
      <c r="GK47" s="177" t="str">
        <f t="shared" si="193"/>
        <v/>
      </c>
      <c r="GL47" s="177" t="str">
        <f t="shared" si="194"/>
        <v/>
      </c>
      <c r="GM47" s="177" t="str">
        <f t="shared" si="195"/>
        <v/>
      </c>
      <c r="GN47" s="177" t="str">
        <f t="shared" si="196"/>
        <v/>
      </c>
      <c r="GO47" s="177" t="str">
        <f t="shared" si="197"/>
        <v/>
      </c>
      <c r="GP47" s="177" t="str">
        <f t="shared" si="198"/>
        <v/>
      </c>
      <c r="GQ47" s="177" t="str">
        <f t="shared" si="199"/>
        <v/>
      </c>
      <c r="GR47" s="177" t="str">
        <f t="shared" si="200"/>
        <v/>
      </c>
      <c r="GS47" s="177" t="str">
        <f t="shared" si="201"/>
        <v/>
      </c>
      <c r="GT47" s="177" t="str">
        <f t="shared" si="202"/>
        <v/>
      </c>
      <c r="GU47" s="177" t="str">
        <f t="shared" si="203"/>
        <v/>
      </c>
      <c r="GV47" s="177" t="str">
        <f t="shared" si="204"/>
        <v/>
      </c>
      <c r="GW47" s="177" t="str">
        <f t="shared" si="205"/>
        <v/>
      </c>
      <c r="GX47" s="177" t="str">
        <f t="shared" si="206"/>
        <v/>
      </c>
      <c r="GY47" s="177" t="str">
        <f t="shared" si="207"/>
        <v/>
      </c>
      <c r="GZ47" s="177" t="str">
        <f t="shared" si="208"/>
        <v/>
      </c>
      <c r="HA47" s="177" t="str">
        <f t="shared" si="209"/>
        <v/>
      </c>
      <c r="HB47" s="177" t="str">
        <f t="shared" si="210"/>
        <v/>
      </c>
      <c r="HC47" s="177" t="str">
        <f t="shared" si="211"/>
        <v/>
      </c>
      <c r="HD47" s="177" t="str">
        <f t="shared" si="212"/>
        <v/>
      </c>
      <c r="HE47" s="177" t="str">
        <f t="shared" si="213"/>
        <v/>
      </c>
      <c r="HF47" s="177" t="str">
        <f t="shared" si="214"/>
        <v/>
      </c>
      <c r="HG47" s="177" t="str">
        <f t="shared" si="215"/>
        <v/>
      </c>
      <c r="HH47" s="177" t="str">
        <f t="shared" si="216"/>
        <v/>
      </c>
      <c r="HI47" s="177" t="str">
        <f t="shared" si="217"/>
        <v/>
      </c>
      <c r="HJ47" s="177" t="str">
        <f t="shared" si="218"/>
        <v/>
      </c>
      <c r="HK47" s="177" t="str">
        <f t="shared" si="219"/>
        <v/>
      </c>
      <c r="HL47" s="177" t="str">
        <f t="shared" si="220"/>
        <v/>
      </c>
      <c r="HM47" s="177" t="str">
        <f t="shared" si="221"/>
        <v/>
      </c>
      <c r="HN47" s="177" t="str">
        <f t="shared" si="222"/>
        <v/>
      </c>
      <c r="HO47" s="177" t="str">
        <f t="shared" si="223"/>
        <v/>
      </c>
      <c r="HP47" s="177" t="str">
        <f t="shared" si="224"/>
        <v/>
      </c>
      <c r="HQ47" s="177" t="str">
        <f t="shared" si="225"/>
        <v/>
      </c>
      <c r="HR47" s="177" t="str">
        <f t="shared" si="226"/>
        <v/>
      </c>
      <c r="HS47" s="177" t="str">
        <f t="shared" si="227"/>
        <v/>
      </c>
      <c r="HT47" s="177" t="str">
        <f t="shared" si="34"/>
        <v/>
      </c>
      <c r="HU47" s="177" t="str">
        <f t="shared" si="255"/>
        <v/>
      </c>
      <c r="HV47" s="177" t="str">
        <f t="shared" si="256"/>
        <v/>
      </c>
      <c r="HW47" s="177" t="str">
        <f t="shared" si="257"/>
        <v/>
      </c>
      <c r="HX47" s="177" t="str">
        <f t="shared" si="258"/>
        <v/>
      </c>
      <c r="HY47" s="177" t="str">
        <f t="shared" si="259"/>
        <v/>
      </c>
      <c r="HZ47" s="177" t="str">
        <f t="shared" si="260"/>
        <v/>
      </c>
      <c r="IA47" s="192" t="str">
        <f t="shared" si="29"/>
        <v/>
      </c>
      <c r="IB47" s="193" t="e">
        <f t="shared" si="296"/>
        <v>#N/A</v>
      </c>
      <c r="IC47" s="193" t="e">
        <f t="shared" si="310"/>
        <v>#N/A</v>
      </c>
      <c r="ID47" s="193" t="e">
        <f t="shared" si="310"/>
        <v>#N/A</v>
      </c>
      <c r="IE47" s="193" t="e">
        <f t="shared" si="310"/>
        <v>#N/A</v>
      </c>
      <c r="IF47" s="193" t="e">
        <f t="shared" si="290"/>
        <v>#N/A</v>
      </c>
      <c r="IG47" s="193" t="e">
        <f t="shared" si="290"/>
        <v>#N/A</v>
      </c>
      <c r="IH47" s="193" t="e">
        <f t="shared" si="290"/>
        <v>#N/A</v>
      </c>
      <c r="II47" s="193" t="e">
        <f t="shared" si="290"/>
        <v>#N/A</v>
      </c>
      <c r="IJ47" s="193" t="e">
        <f t="shared" si="290"/>
        <v>#N/A</v>
      </c>
      <c r="IK47" s="193" t="e">
        <f t="shared" si="290"/>
        <v>#N/A</v>
      </c>
      <c r="IL47" s="193" t="e">
        <f t="shared" si="290"/>
        <v>#N/A</v>
      </c>
      <c r="IM47" s="193" t="e">
        <f t="shared" si="290"/>
        <v>#N/A</v>
      </c>
      <c r="IN47" s="193" t="e">
        <f t="shared" si="290"/>
        <v>#N/A</v>
      </c>
      <c r="IO47" s="193" t="e">
        <f t="shared" si="290"/>
        <v>#N/A</v>
      </c>
      <c r="IP47" s="193" t="e">
        <f t="shared" si="290"/>
        <v>#N/A</v>
      </c>
      <c r="IQ47" s="193" t="e">
        <f t="shared" si="290"/>
        <v>#N/A</v>
      </c>
      <c r="IR47" s="193" t="e">
        <f t="shared" si="290"/>
        <v>#N/A</v>
      </c>
      <c r="IS47" s="193" t="e">
        <f t="shared" si="290"/>
        <v>#N/A</v>
      </c>
      <c r="IT47" s="193" t="e">
        <f t="shared" si="290"/>
        <v>#N/A</v>
      </c>
      <c r="IU47" s="193" t="e">
        <f t="shared" ref="IU47:JI62" si="318">IF(ISNONTEXT($Q47),IF($G47="R",_xlfn.BETA.DIST(BB47,$M47,$N47,FALSE,$B47,$D47),_xlfn.BETA.DIST(BB47,$N47,$M47,FALSE,$B47,$D47)),NA())</f>
        <v>#N/A</v>
      </c>
      <c r="IV47" s="193" t="e">
        <f t="shared" si="318"/>
        <v>#N/A</v>
      </c>
      <c r="IW47" s="193" t="e">
        <f t="shared" si="318"/>
        <v>#N/A</v>
      </c>
      <c r="IX47" s="193" t="e">
        <f t="shared" si="318"/>
        <v>#N/A</v>
      </c>
      <c r="IY47" s="193" t="e">
        <f t="shared" si="318"/>
        <v>#N/A</v>
      </c>
      <c r="IZ47" s="193" t="e">
        <f t="shared" si="318"/>
        <v>#N/A</v>
      </c>
      <c r="JA47" s="193" t="e">
        <f t="shared" si="318"/>
        <v>#N/A</v>
      </c>
      <c r="JB47" s="193" t="e">
        <f t="shared" si="318"/>
        <v>#N/A</v>
      </c>
      <c r="JC47" s="193" t="e">
        <f t="shared" si="318"/>
        <v>#N/A</v>
      </c>
      <c r="JD47" s="193" t="e">
        <f t="shared" si="318"/>
        <v>#N/A</v>
      </c>
      <c r="JE47" s="193" t="e">
        <f t="shared" si="318"/>
        <v>#N/A</v>
      </c>
      <c r="JF47" s="193" t="e">
        <f t="shared" si="318"/>
        <v>#N/A</v>
      </c>
      <c r="JG47" s="193" t="e">
        <f t="shared" si="318"/>
        <v>#N/A</v>
      </c>
      <c r="JH47" s="193" t="e">
        <f t="shared" si="318"/>
        <v>#N/A</v>
      </c>
      <c r="JI47" s="193" t="e">
        <f t="shared" si="318"/>
        <v>#N/A</v>
      </c>
      <c r="JJ47" s="193" t="e">
        <f t="shared" si="314"/>
        <v>#N/A</v>
      </c>
      <c r="JK47" s="193" t="e">
        <f t="shared" si="314"/>
        <v>#N/A</v>
      </c>
      <c r="JL47" s="193" t="e">
        <f t="shared" si="314"/>
        <v>#N/A</v>
      </c>
      <c r="JM47" s="193" t="e">
        <f t="shared" si="314"/>
        <v>#N/A</v>
      </c>
      <c r="JN47" s="193" t="e">
        <f t="shared" si="314"/>
        <v>#N/A</v>
      </c>
      <c r="JO47" s="193" t="e">
        <f t="shared" si="314"/>
        <v>#N/A</v>
      </c>
      <c r="JP47" s="193" t="e">
        <f t="shared" si="314"/>
        <v>#N/A</v>
      </c>
      <c r="JQ47" s="193" t="e">
        <f t="shared" si="314"/>
        <v>#N/A</v>
      </c>
      <c r="JR47" s="193" t="e">
        <f t="shared" si="314"/>
        <v>#N/A</v>
      </c>
      <c r="JS47" s="193" t="e">
        <f t="shared" si="314"/>
        <v>#N/A</v>
      </c>
      <c r="JT47" s="193" t="e">
        <f t="shared" si="314"/>
        <v>#N/A</v>
      </c>
      <c r="JU47" s="193" t="e">
        <f t="shared" si="314"/>
        <v>#N/A</v>
      </c>
      <c r="JV47" s="193" t="e">
        <f t="shared" si="314"/>
        <v>#N/A</v>
      </c>
      <c r="JW47" s="193" t="e">
        <f t="shared" si="314"/>
        <v>#N/A</v>
      </c>
      <c r="JX47" s="193" t="e">
        <f t="shared" si="314"/>
        <v>#N/A</v>
      </c>
      <c r="JY47" s="193" t="e">
        <f t="shared" si="299"/>
        <v>#N/A</v>
      </c>
      <c r="JZ47" s="193" t="e">
        <f t="shared" si="299"/>
        <v>#N/A</v>
      </c>
      <c r="KA47" s="193" t="e">
        <f t="shared" si="299"/>
        <v>#N/A</v>
      </c>
      <c r="KB47" s="193" t="e">
        <f t="shared" si="299"/>
        <v>#N/A</v>
      </c>
      <c r="KC47" s="193" t="e">
        <f t="shared" si="299"/>
        <v>#N/A</v>
      </c>
      <c r="KD47" s="193" t="e">
        <f t="shared" si="299"/>
        <v>#N/A</v>
      </c>
      <c r="KE47" s="193" t="e">
        <f t="shared" si="299"/>
        <v>#N/A</v>
      </c>
      <c r="KF47" s="193" t="e">
        <f t="shared" si="299"/>
        <v>#N/A</v>
      </c>
      <c r="KG47" s="193" t="e">
        <f t="shared" si="299"/>
        <v>#N/A</v>
      </c>
      <c r="KH47" s="193" t="e">
        <f t="shared" si="299"/>
        <v>#N/A</v>
      </c>
      <c r="KI47" s="193" t="e">
        <f t="shared" si="299"/>
        <v>#N/A</v>
      </c>
      <c r="KJ47" s="193" t="e">
        <f t="shared" si="299"/>
        <v>#N/A</v>
      </c>
      <c r="KK47" s="193" t="e">
        <f t="shared" si="299"/>
        <v>#N/A</v>
      </c>
      <c r="KL47" s="193" t="e">
        <f t="shared" si="299"/>
        <v>#N/A</v>
      </c>
      <c r="KM47" s="193" t="e">
        <f t="shared" si="299"/>
        <v>#N/A</v>
      </c>
      <c r="KN47" s="193" t="e">
        <f t="shared" si="35"/>
        <v>#N/A</v>
      </c>
      <c r="KO47" s="193" t="e">
        <f t="shared" si="311"/>
        <v>#N/A</v>
      </c>
      <c r="KP47" s="193" t="e">
        <f t="shared" si="311"/>
        <v>#N/A</v>
      </c>
      <c r="KQ47" s="193" t="e">
        <f t="shared" si="311"/>
        <v>#N/A</v>
      </c>
      <c r="KR47" s="193" t="e">
        <f t="shared" si="291"/>
        <v>#N/A</v>
      </c>
      <c r="KS47" s="193" t="e">
        <f t="shared" si="291"/>
        <v>#N/A</v>
      </c>
      <c r="KT47" s="193" t="e">
        <f t="shared" si="291"/>
        <v>#N/A</v>
      </c>
      <c r="KU47" s="193" t="e">
        <f t="shared" si="291"/>
        <v>#N/A</v>
      </c>
      <c r="KV47" s="193" t="e">
        <f t="shared" si="291"/>
        <v>#N/A</v>
      </c>
      <c r="KW47" s="193" t="e">
        <f t="shared" si="291"/>
        <v>#N/A</v>
      </c>
      <c r="KX47" s="193" t="e">
        <f t="shared" si="291"/>
        <v>#N/A</v>
      </c>
      <c r="KY47" s="193" t="e">
        <f t="shared" si="291"/>
        <v>#N/A</v>
      </c>
      <c r="KZ47" s="193" t="e">
        <f t="shared" si="291"/>
        <v>#N/A</v>
      </c>
      <c r="LA47" s="193" t="e">
        <f t="shared" si="291"/>
        <v>#N/A</v>
      </c>
      <c r="LB47" s="193" t="e">
        <f t="shared" si="291"/>
        <v>#N/A</v>
      </c>
      <c r="LC47" s="193" t="e">
        <f t="shared" si="291"/>
        <v>#N/A</v>
      </c>
      <c r="LD47" s="193" t="e">
        <f t="shared" si="291"/>
        <v>#N/A</v>
      </c>
      <c r="LE47" s="193" t="e">
        <f t="shared" si="291"/>
        <v>#N/A</v>
      </c>
      <c r="LF47" s="193" t="e">
        <f t="shared" si="291"/>
        <v>#N/A</v>
      </c>
      <c r="LG47" s="193" t="e">
        <f t="shared" ref="LG47:LU62" si="319">IF(ISNONTEXT($Q47),IF($G47="R",_xlfn.BETA.DIST(DN47,$M47,$N47,FALSE,$B47,$D47),_xlfn.BETA.DIST(DN47,$N47,$M47,FALSE,$B47,$D47)),NA())</f>
        <v>#N/A</v>
      </c>
      <c r="LH47" s="193" t="e">
        <f t="shared" si="319"/>
        <v>#N/A</v>
      </c>
      <c r="LI47" s="193" t="e">
        <f t="shared" si="319"/>
        <v>#N/A</v>
      </c>
      <c r="LJ47" s="193" t="e">
        <f t="shared" si="319"/>
        <v>#N/A</v>
      </c>
      <c r="LK47" s="193" t="e">
        <f t="shared" si="319"/>
        <v>#N/A</v>
      </c>
      <c r="LL47" s="193" t="e">
        <f t="shared" si="319"/>
        <v>#N/A</v>
      </c>
      <c r="LM47" s="193" t="e">
        <f t="shared" si="319"/>
        <v>#N/A</v>
      </c>
      <c r="LN47" s="193" t="e">
        <f t="shared" si="319"/>
        <v>#N/A</v>
      </c>
      <c r="LO47" s="193" t="e">
        <f t="shared" si="319"/>
        <v>#N/A</v>
      </c>
      <c r="LP47" s="193" t="e">
        <f t="shared" si="319"/>
        <v>#N/A</v>
      </c>
      <c r="LQ47" s="193" t="e">
        <f t="shared" si="319"/>
        <v>#N/A</v>
      </c>
      <c r="LR47" s="193" t="e">
        <f t="shared" si="319"/>
        <v>#N/A</v>
      </c>
      <c r="LS47" s="193" t="e">
        <f t="shared" si="319"/>
        <v>#N/A</v>
      </c>
      <c r="LT47" s="193" t="e">
        <f t="shared" si="319"/>
        <v>#N/A</v>
      </c>
      <c r="LU47" s="193" t="e">
        <f t="shared" si="319"/>
        <v>#N/A</v>
      </c>
      <c r="LV47" s="193" t="e">
        <f t="shared" si="315"/>
        <v>#N/A</v>
      </c>
      <c r="LW47" s="193" t="e">
        <f t="shared" si="315"/>
        <v>#N/A</v>
      </c>
      <c r="LX47" s="193" t="e">
        <f t="shared" si="315"/>
        <v>#N/A</v>
      </c>
      <c r="LY47" s="193" t="e">
        <f t="shared" si="315"/>
        <v>#N/A</v>
      </c>
      <c r="LZ47" s="193" t="e">
        <f t="shared" si="315"/>
        <v>#N/A</v>
      </c>
      <c r="MA47" s="193" t="e">
        <f t="shared" si="315"/>
        <v>#N/A</v>
      </c>
      <c r="MB47" s="193" t="e">
        <f t="shared" si="315"/>
        <v>#N/A</v>
      </c>
      <c r="MC47" s="193" t="e">
        <f t="shared" si="315"/>
        <v>#N/A</v>
      </c>
      <c r="MD47" s="193" t="e">
        <f t="shared" si="315"/>
        <v>#N/A</v>
      </c>
      <c r="ME47" s="193" t="e">
        <f t="shared" si="315"/>
        <v>#N/A</v>
      </c>
      <c r="MF47" s="193" t="e">
        <f t="shared" si="315"/>
        <v>#N/A</v>
      </c>
      <c r="MG47" s="193" t="e">
        <f t="shared" si="315"/>
        <v>#N/A</v>
      </c>
      <c r="MH47" s="193" t="e">
        <f t="shared" si="315"/>
        <v>#N/A</v>
      </c>
      <c r="MI47" s="193" t="e">
        <f t="shared" si="315"/>
        <v>#N/A</v>
      </c>
      <c r="MJ47" s="193" t="e">
        <f t="shared" si="315"/>
        <v>#N/A</v>
      </c>
      <c r="MK47" s="193" t="e">
        <f t="shared" si="300"/>
        <v>#N/A</v>
      </c>
      <c r="ML47" s="193" t="e">
        <f t="shared" si="300"/>
        <v>#N/A</v>
      </c>
      <c r="MM47" s="193" t="e">
        <f t="shared" si="300"/>
        <v>#N/A</v>
      </c>
      <c r="MN47" s="193" t="e">
        <f t="shared" si="300"/>
        <v>#N/A</v>
      </c>
      <c r="MO47" s="193" t="e">
        <f t="shared" si="300"/>
        <v>#N/A</v>
      </c>
      <c r="MP47" s="193" t="e">
        <f t="shared" si="300"/>
        <v>#N/A</v>
      </c>
      <c r="MQ47" s="193" t="e">
        <f t="shared" si="300"/>
        <v>#N/A</v>
      </c>
      <c r="MR47" s="193" t="e">
        <f t="shared" si="300"/>
        <v>#N/A</v>
      </c>
      <c r="MS47" s="193" t="e">
        <f t="shared" si="300"/>
        <v>#N/A</v>
      </c>
      <c r="MT47" s="193" t="e">
        <f t="shared" si="300"/>
        <v>#N/A</v>
      </c>
      <c r="MU47" s="193" t="e">
        <f t="shared" si="300"/>
        <v>#N/A</v>
      </c>
      <c r="MV47" s="193" t="e">
        <f t="shared" si="300"/>
        <v>#N/A</v>
      </c>
      <c r="MW47" s="193" t="e">
        <f t="shared" si="300"/>
        <v>#N/A</v>
      </c>
      <c r="MX47" s="193" t="e">
        <f t="shared" si="300"/>
        <v>#N/A</v>
      </c>
      <c r="MY47" s="193" t="e">
        <f t="shared" si="300"/>
        <v>#N/A</v>
      </c>
      <c r="MZ47" s="193" t="e">
        <f t="shared" si="36"/>
        <v>#N/A</v>
      </c>
      <c r="NA47" s="193" t="e">
        <f t="shared" si="312"/>
        <v>#N/A</v>
      </c>
      <c r="NB47" s="193" t="e">
        <f t="shared" si="312"/>
        <v>#N/A</v>
      </c>
      <c r="NC47" s="193" t="e">
        <f t="shared" si="312"/>
        <v>#N/A</v>
      </c>
      <c r="ND47" s="193" t="e">
        <f t="shared" si="292"/>
        <v>#N/A</v>
      </c>
      <c r="NE47" s="193" t="e">
        <f t="shared" si="292"/>
        <v>#N/A</v>
      </c>
      <c r="NF47" s="193" t="e">
        <f t="shared" si="292"/>
        <v>#N/A</v>
      </c>
      <c r="NG47" s="193" t="e">
        <f t="shared" si="292"/>
        <v>#N/A</v>
      </c>
      <c r="NH47" s="193" t="e">
        <f t="shared" si="292"/>
        <v>#N/A</v>
      </c>
      <c r="NI47" s="193" t="e">
        <f t="shared" si="292"/>
        <v>#N/A</v>
      </c>
      <c r="NJ47" s="193" t="e">
        <f t="shared" si="292"/>
        <v>#N/A</v>
      </c>
      <c r="NK47" s="193" t="e">
        <f t="shared" si="292"/>
        <v>#N/A</v>
      </c>
      <c r="NL47" s="193" t="e">
        <f t="shared" si="292"/>
        <v>#N/A</v>
      </c>
      <c r="NM47" s="193" t="e">
        <f t="shared" si="292"/>
        <v>#N/A</v>
      </c>
      <c r="NN47" s="193" t="e">
        <f t="shared" si="292"/>
        <v>#N/A</v>
      </c>
      <c r="NO47" s="193" t="e">
        <f t="shared" si="292"/>
        <v>#N/A</v>
      </c>
      <c r="NP47" s="193" t="e">
        <f t="shared" si="292"/>
        <v>#N/A</v>
      </c>
      <c r="NQ47" s="193" t="e">
        <f t="shared" si="292"/>
        <v>#N/A</v>
      </c>
      <c r="NR47" s="193" t="e">
        <f t="shared" si="292"/>
        <v>#N/A</v>
      </c>
      <c r="NS47" s="193" t="e">
        <f t="shared" ref="NS47:OG62" si="320">IF(ISNONTEXT($Q47),IF($G47="R",_xlfn.BETA.DIST(FZ47,$M47,$N47,FALSE,$B47,$D47),_xlfn.BETA.DIST(FZ47,$N47,$M47,FALSE,$B47,$D47)),NA())</f>
        <v>#N/A</v>
      </c>
      <c r="NT47" s="193" t="e">
        <f t="shared" si="320"/>
        <v>#N/A</v>
      </c>
      <c r="NU47" s="193" t="e">
        <f t="shared" si="320"/>
        <v>#N/A</v>
      </c>
      <c r="NV47" s="193" t="e">
        <f t="shared" si="320"/>
        <v>#N/A</v>
      </c>
      <c r="NW47" s="193" t="e">
        <f t="shared" si="320"/>
        <v>#N/A</v>
      </c>
      <c r="NX47" s="193" t="e">
        <f t="shared" si="320"/>
        <v>#N/A</v>
      </c>
      <c r="NY47" s="193" t="e">
        <f t="shared" si="320"/>
        <v>#N/A</v>
      </c>
      <c r="NZ47" s="193" t="e">
        <f t="shared" si="320"/>
        <v>#N/A</v>
      </c>
      <c r="OA47" s="193" t="e">
        <f t="shared" si="320"/>
        <v>#N/A</v>
      </c>
      <c r="OB47" s="193" t="e">
        <f t="shared" si="320"/>
        <v>#N/A</v>
      </c>
      <c r="OC47" s="193" t="e">
        <f t="shared" si="320"/>
        <v>#N/A</v>
      </c>
      <c r="OD47" s="193" t="e">
        <f t="shared" si="320"/>
        <v>#N/A</v>
      </c>
      <c r="OE47" s="193" t="e">
        <f t="shared" si="320"/>
        <v>#N/A</v>
      </c>
      <c r="OF47" s="193" t="e">
        <f t="shared" si="320"/>
        <v>#N/A</v>
      </c>
      <c r="OG47" s="193" t="e">
        <f t="shared" si="320"/>
        <v>#N/A</v>
      </c>
      <c r="OH47" s="193" t="e">
        <f t="shared" si="316"/>
        <v>#N/A</v>
      </c>
      <c r="OI47" s="193" t="e">
        <f t="shared" si="316"/>
        <v>#N/A</v>
      </c>
      <c r="OJ47" s="193" t="e">
        <f t="shared" si="316"/>
        <v>#N/A</v>
      </c>
      <c r="OK47" s="193" t="e">
        <f t="shared" si="316"/>
        <v>#N/A</v>
      </c>
      <c r="OL47" s="193" t="e">
        <f t="shared" si="316"/>
        <v>#N/A</v>
      </c>
      <c r="OM47" s="193" t="e">
        <f t="shared" si="316"/>
        <v>#N/A</v>
      </c>
      <c r="ON47" s="193" t="e">
        <f t="shared" si="316"/>
        <v>#N/A</v>
      </c>
      <c r="OO47" s="193" t="e">
        <f t="shared" si="316"/>
        <v>#N/A</v>
      </c>
      <c r="OP47" s="193" t="e">
        <f t="shared" si="316"/>
        <v>#N/A</v>
      </c>
      <c r="OQ47" s="193" t="e">
        <f t="shared" si="316"/>
        <v>#N/A</v>
      </c>
      <c r="OR47" s="193" t="e">
        <f t="shared" si="316"/>
        <v>#N/A</v>
      </c>
      <c r="OS47" s="193" t="e">
        <f t="shared" si="316"/>
        <v>#N/A</v>
      </c>
      <c r="OT47" s="193" t="e">
        <f t="shared" si="316"/>
        <v>#N/A</v>
      </c>
      <c r="OU47" s="193" t="e">
        <f t="shared" si="316"/>
        <v>#N/A</v>
      </c>
      <c r="OV47" s="193" t="e">
        <f t="shared" si="316"/>
        <v>#N/A</v>
      </c>
      <c r="OW47" s="193" t="e">
        <f t="shared" si="301"/>
        <v>#N/A</v>
      </c>
      <c r="OX47" s="193" t="e">
        <f t="shared" si="301"/>
        <v>#N/A</v>
      </c>
      <c r="OY47" s="193" t="e">
        <f t="shared" si="301"/>
        <v>#N/A</v>
      </c>
      <c r="OZ47" s="193" t="e">
        <f t="shared" si="301"/>
        <v>#N/A</v>
      </c>
      <c r="PA47" s="193" t="e">
        <f t="shared" si="301"/>
        <v>#N/A</v>
      </c>
      <c r="PB47" s="193" t="e">
        <f t="shared" si="301"/>
        <v>#N/A</v>
      </c>
      <c r="PC47" s="193" t="e">
        <f t="shared" si="301"/>
        <v>#N/A</v>
      </c>
      <c r="PD47" s="193" t="e">
        <f t="shared" si="301"/>
        <v>#N/A</v>
      </c>
      <c r="PE47" s="193" t="e">
        <f t="shared" si="301"/>
        <v>#N/A</v>
      </c>
      <c r="PF47" s="193" t="e">
        <f t="shared" si="301"/>
        <v>#N/A</v>
      </c>
      <c r="PG47" s="193" t="e">
        <f t="shared" si="301"/>
        <v>#N/A</v>
      </c>
      <c r="PH47" s="193" t="e">
        <f t="shared" si="301"/>
        <v>#N/A</v>
      </c>
      <c r="PI47" s="193" t="e">
        <f t="shared" si="301"/>
        <v>#N/A</v>
      </c>
      <c r="PJ47" s="193" t="e">
        <f t="shared" si="301"/>
        <v>#N/A</v>
      </c>
      <c r="PK47" s="193" t="e">
        <f t="shared" si="301"/>
        <v>#N/A</v>
      </c>
      <c r="PL47" s="193" t="e">
        <f t="shared" si="37"/>
        <v>#N/A</v>
      </c>
      <c r="PM47" s="193" t="e">
        <f t="shared" si="297"/>
        <v>#N/A</v>
      </c>
      <c r="PN47" s="193" t="e">
        <f t="shared" si="297"/>
        <v>#N/A</v>
      </c>
      <c r="PO47" s="193" t="e">
        <f t="shared" si="297"/>
        <v>#N/A</v>
      </c>
      <c r="PP47" s="193" t="e">
        <f t="shared" si="297"/>
        <v>#N/A</v>
      </c>
      <c r="PQ47" s="193" t="e">
        <f t="shared" si="297"/>
        <v>#N/A</v>
      </c>
      <c r="PR47" s="193" t="e">
        <f t="shared" si="297"/>
        <v>#N/A</v>
      </c>
      <c r="PS47" s="193" t="e">
        <f t="shared" si="297"/>
        <v>#N/A</v>
      </c>
      <c r="PT47" s="193" t="e">
        <f t="shared" si="297"/>
        <v>#N/A</v>
      </c>
    </row>
    <row r="48" spans="1:436" hidden="1" x14ac:dyDescent="0.45">
      <c r="A48" s="20">
        <v>45</v>
      </c>
      <c r="B48" s="101" t="str">
        <f t="shared" si="15"/>
        <v/>
      </c>
      <c r="C48" s="115"/>
      <c r="D48" s="101" t="str">
        <f t="shared" si="16"/>
        <v/>
      </c>
      <c r="E48" s="110" t="str">
        <f t="shared" si="17"/>
        <v/>
      </c>
      <c r="F48" s="21" t="str">
        <f t="shared" si="18"/>
        <v/>
      </c>
      <c r="G48" s="22" t="str">
        <f t="shared" si="19"/>
        <v/>
      </c>
      <c r="H48" s="23" t="str">
        <f>IF(F48="","",IF(OR($F48&lt;Skew!$B$3,$F48=Skew!$B$3),IF($F48&gt;Skew!$C$3,Skew!$A$3,IF($F48&gt;Skew!$C$4,Skew!$A$4,IF($F48&gt;Skew!$C$5,Skew!$A$5,IF($F48&gt;Skew!$C$6,Skew!$A$6,IF($F48&gt;Skew!$C$7,Skew!$A$7,IF($F48&gt;Skew!$C$8,Skew!$A$8,IF($F48&gt;Skew!$C$9,Skew!$A$9,IF($F48&gt;Skew!$C$10,Skew!$A$10,IF($F48&gt;Skew!$C$11,Skew!$A$11,IF($F48&gt;Skew!$C$12,Skew!$A$12,IF($F48&gt;Skew!$C$13,Skew!$A$13,IF($F48&gt;Skew!$C$14,Skew!$A$14,IF($F48&gt;Skew!$C$15,Skew!$A$15,IF($F48&gt;Skew!$C$16,Skew!$A$16,Skew!$A$17)
)))))))))))))))</f>
        <v/>
      </c>
      <c r="I48" s="22" t="str">
        <f>IF(F48="","",MATCH(H48,Skew!$A$3:$A$17,0))</f>
        <v/>
      </c>
      <c r="J48" s="22" t="str">
        <f t="shared" si="20"/>
        <v/>
      </c>
      <c r="K48" s="24"/>
      <c r="L48" s="22" t="str">
        <f>IF(OR(F48="",K48=""),"",MATCH(K48,Confidence!$A$3:$A$12,0))</f>
        <v/>
      </c>
      <c r="M48" s="25" t="str">
        <f t="shared" si="21"/>
        <v/>
      </c>
      <c r="N48" s="25" t="str">
        <f t="shared" si="22"/>
        <v/>
      </c>
      <c r="O48" s="22"/>
      <c r="P48" s="102" t="str">
        <f t="shared" si="23"/>
        <v/>
      </c>
      <c r="Q48" s="102" t="str">
        <f t="shared" si="24"/>
        <v/>
      </c>
      <c r="R48" s="37" t="str">
        <f t="shared" si="25"/>
        <v/>
      </c>
      <c r="S48" s="115"/>
      <c r="T48" s="204" t="str">
        <f>IF(AND(B48&gt;0,C48&gt;0,D48&gt;0,M48&gt;0,N48&gt;0,S48&gt;0,NOT(K48="")),ABS(VLOOKUP($S$1,VLookups!$A$30:$B$31,2,FALSE)-_xlfn.BETA.DIST(S48,IF(G48="L",N48,M48),IF(G48="L",M48,N48),TRUE,B48,D48)),"")</f>
        <v/>
      </c>
      <c r="U48" s="112" t="str">
        <f>IF(OR($M48="",$N48=""),"",_xlfn.BETA.INV(ABS(VLOOKUP($S$1,VLookups!$A$30:$B$31,2,FALSE)-U$3),IF($G48="L",$N48,$M48),IF($G48="L",$M48,$N48),$B48,$D48))</f>
        <v/>
      </c>
      <c r="V48" s="113" t="str">
        <f>IF(OR($M48="",$N48=""),"",_xlfn.BETA.INV(ABS(VLOOKUP($S$1,VLookups!$A$30:$B$31,2,FALSE)-V$3),IF($G48="L",$N48,$M48),IF($G48="L",$M48,$N48),$B48,$D48))</f>
        <v/>
      </c>
      <c r="W48" s="112" t="str">
        <f>IF(OR($M48="",$N48=""),"",_xlfn.BETA.INV(ABS(VLOOKUP($S$1,VLookups!$A$30:$B$31,2,FALSE)-W$3),IF($G48="L",$N48,$M48),IF($G48="L",$M48,$N48),$B48,$D48))</f>
        <v/>
      </c>
      <c r="X48" s="113" t="str">
        <f>IF(OR($M48="",$N48=""),"",_xlfn.BETA.INV(ABS(VLOOKUP($S$1,VLookups!$A$30:$B$31,2,FALSE)-X$3),IF($G48="L",$N48,$M48),IF($G48="L",$M48,$N48),$B48,$D48))</f>
        <v/>
      </c>
      <c r="Y48" s="112" t="str">
        <f>IF(OR($M48="",$N48=""),"",_xlfn.BETA.INV(ABS(VLOOKUP($S$1,VLookups!$A$30:$B$31,2,FALSE)-Y$3),IF($G48="L",$N48,$M48),IF($G48="L",$M48,$N48),$B48,$D48))</f>
        <v/>
      </c>
      <c r="Z48" s="113" t="str">
        <f>IF(OR($M48="",$N48=""),"",_xlfn.BETA.INV(ABS(VLOOKUP($S$1,VLookups!$A$30:$B$31,2,FALSE)-Z$3),IF($G48="L",$N48,$M48),IF($G48="L",$M48,$N48),$B48,$D48))</f>
        <v/>
      </c>
      <c r="AA48" s="112" t="str">
        <f>IF(OR($M48="",$N48=""),"",_xlfn.BETA.INV(ABS(VLOOKUP($S$1,VLookups!$A$30:$B$31,2,FALSE)-AA$3),IF($G48="L",$N48,$M48),IF($G48="L",$M48,$N48),$B48,$D48))</f>
        <v/>
      </c>
      <c r="AB48" s="113" t="str">
        <f>IF(OR($M48="",$N48=""),"",_xlfn.BETA.INV(ABS(VLOOKUP($S$1,VLookups!$A$30:$B$31,2,FALSE)-AB$3),IF($G48="L",$N48,$M48),IF($G48="L",$M48,$N48),$B48,$D48))</f>
        <v/>
      </c>
      <c r="AC48" s="112" t="str">
        <f>IF(OR($M48="",$N48=""),"",_xlfn.BETA.INV(ABS(VLOOKUP($S$1,VLookups!$A$30:$B$31,2,FALSE)-AC$3),IF($G48="L",$N48,$M48),IF($G48="L",$M48,$N48),$B48,$D48))</f>
        <v/>
      </c>
      <c r="AD48" s="113" t="str">
        <f>IF(OR($M48="",$N48=""),"",_xlfn.BETA.INV(ABS(VLOOKUP($S$1,VLookups!$A$30:$B$31,2,FALSE)-AD$3),IF($G48="L",$N48,$M48),IF($G48="L",$M48,$N48),$B48,$D48))</f>
        <v/>
      </c>
      <c r="AE48" s="112" t="str">
        <f>IF(OR($M48="",$N48=""),"",_xlfn.BETA.INV(ABS(VLOOKUP($S$1,VLookups!$A$30:$B$31,2,FALSE)-AE$3),IF($G48="L",$N48,$M48),IF($G48="L",$M48,$N48),$B48,$D48))</f>
        <v/>
      </c>
      <c r="AF48" s="113" t="str">
        <f>IF(OR($M48="",$N48=""),"",_xlfn.BETA.INV(ABS(VLOOKUP($S$1,VLookups!$A$30:$B$31,2,FALSE)-AF$3),IF($G48="L",$N48,$M48),IF($G48="L",$M48,$N48),$B48,$D48))</f>
        <v/>
      </c>
      <c r="AG48" s="15"/>
      <c r="AH48" s="194" t="str">
        <f t="shared" si="26"/>
        <v/>
      </c>
      <c r="AI48" s="192" t="str">
        <f t="shared" si="27"/>
        <v/>
      </c>
      <c r="AJ48" s="177" t="str">
        <f t="shared" ref="AJ48" si="321">IF(ISNONTEXT($AH48),AI48+$AH48,"")</f>
        <v/>
      </c>
      <c r="AK48" s="177" t="str">
        <f t="shared" si="39"/>
        <v/>
      </c>
      <c r="AL48" s="177" t="str">
        <f t="shared" si="40"/>
        <v/>
      </c>
      <c r="AM48" s="177" t="str">
        <f t="shared" si="41"/>
        <v/>
      </c>
      <c r="AN48" s="177" t="str">
        <f t="shared" si="42"/>
        <v/>
      </c>
      <c r="AO48" s="177" t="str">
        <f t="shared" si="43"/>
        <v/>
      </c>
      <c r="AP48" s="177" t="str">
        <f t="shared" si="44"/>
        <v/>
      </c>
      <c r="AQ48" s="177" t="str">
        <f t="shared" si="45"/>
        <v/>
      </c>
      <c r="AR48" s="177" t="str">
        <f t="shared" si="46"/>
        <v/>
      </c>
      <c r="AS48" s="177" t="str">
        <f t="shared" si="47"/>
        <v/>
      </c>
      <c r="AT48" s="177" t="str">
        <f t="shared" si="48"/>
        <v/>
      </c>
      <c r="AU48" s="177" t="str">
        <f t="shared" si="49"/>
        <v/>
      </c>
      <c r="AV48" s="177" t="str">
        <f t="shared" si="50"/>
        <v/>
      </c>
      <c r="AW48" s="177" t="str">
        <f t="shared" si="51"/>
        <v/>
      </c>
      <c r="AX48" s="177" t="str">
        <f t="shared" si="52"/>
        <v/>
      </c>
      <c r="AY48" s="177" t="str">
        <f t="shared" si="53"/>
        <v/>
      </c>
      <c r="AZ48" s="177" t="str">
        <f t="shared" si="54"/>
        <v/>
      </c>
      <c r="BA48" s="177" t="str">
        <f t="shared" si="55"/>
        <v/>
      </c>
      <c r="BB48" s="177" t="str">
        <f t="shared" si="56"/>
        <v/>
      </c>
      <c r="BC48" s="177" t="str">
        <f t="shared" si="57"/>
        <v/>
      </c>
      <c r="BD48" s="177" t="str">
        <f t="shared" si="58"/>
        <v/>
      </c>
      <c r="BE48" s="177" t="str">
        <f t="shared" si="59"/>
        <v/>
      </c>
      <c r="BF48" s="177" t="str">
        <f t="shared" si="60"/>
        <v/>
      </c>
      <c r="BG48" s="177" t="str">
        <f t="shared" si="61"/>
        <v/>
      </c>
      <c r="BH48" s="177" t="str">
        <f t="shared" si="62"/>
        <v/>
      </c>
      <c r="BI48" s="177" t="str">
        <f t="shared" si="63"/>
        <v/>
      </c>
      <c r="BJ48" s="177" t="str">
        <f t="shared" si="64"/>
        <v/>
      </c>
      <c r="BK48" s="177" t="str">
        <f t="shared" si="65"/>
        <v/>
      </c>
      <c r="BL48" s="177" t="str">
        <f t="shared" si="66"/>
        <v/>
      </c>
      <c r="BM48" s="177" t="str">
        <f t="shared" si="67"/>
        <v/>
      </c>
      <c r="BN48" s="177" t="str">
        <f t="shared" si="68"/>
        <v/>
      </c>
      <c r="BO48" s="177" t="str">
        <f t="shared" si="69"/>
        <v/>
      </c>
      <c r="BP48" s="177" t="str">
        <f t="shared" si="70"/>
        <v/>
      </c>
      <c r="BQ48" s="177" t="str">
        <f t="shared" si="71"/>
        <v/>
      </c>
      <c r="BR48" s="177" t="str">
        <f t="shared" si="72"/>
        <v/>
      </c>
      <c r="BS48" s="177" t="str">
        <f t="shared" si="73"/>
        <v/>
      </c>
      <c r="BT48" s="177" t="str">
        <f t="shared" si="74"/>
        <v/>
      </c>
      <c r="BU48" s="177" t="str">
        <f t="shared" si="75"/>
        <v/>
      </c>
      <c r="BV48" s="177" t="str">
        <f t="shared" si="76"/>
        <v/>
      </c>
      <c r="BW48" s="177" t="str">
        <f t="shared" si="77"/>
        <v/>
      </c>
      <c r="BX48" s="177" t="str">
        <f t="shared" si="78"/>
        <v/>
      </c>
      <c r="BY48" s="177" t="str">
        <f t="shared" si="79"/>
        <v/>
      </c>
      <c r="BZ48" s="177" t="str">
        <f t="shared" si="80"/>
        <v/>
      </c>
      <c r="CA48" s="177" t="str">
        <f t="shared" si="81"/>
        <v/>
      </c>
      <c r="CB48" s="177" t="str">
        <f t="shared" si="82"/>
        <v/>
      </c>
      <c r="CC48" s="177" t="str">
        <f t="shared" si="83"/>
        <v/>
      </c>
      <c r="CD48" s="177" t="str">
        <f t="shared" si="84"/>
        <v/>
      </c>
      <c r="CE48" s="177" t="str">
        <f t="shared" si="85"/>
        <v/>
      </c>
      <c r="CF48" s="177" t="str">
        <f t="shared" si="86"/>
        <v/>
      </c>
      <c r="CG48" s="177" t="str">
        <f t="shared" si="87"/>
        <v/>
      </c>
      <c r="CH48" s="177" t="str">
        <f t="shared" si="88"/>
        <v/>
      </c>
      <c r="CI48" s="177" t="str">
        <f t="shared" si="89"/>
        <v/>
      </c>
      <c r="CJ48" s="177" t="str">
        <f t="shared" si="90"/>
        <v/>
      </c>
      <c r="CK48" s="177" t="str">
        <f t="shared" si="91"/>
        <v/>
      </c>
      <c r="CL48" s="177" t="str">
        <f t="shared" si="92"/>
        <v/>
      </c>
      <c r="CM48" s="177" t="str">
        <f t="shared" si="93"/>
        <v/>
      </c>
      <c r="CN48" s="177" t="str">
        <f t="shared" si="94"/>
        <v/>
      </c>
      <c r="CO48" s="177" t="str">
        <f t="shared" si="95"/>
        <v/>
      </c>
      <c r="CP48" s="177" t="str">
        <f t="shared" si="96"/>
        <v/>
      </c>
      <c r="CQ48" s="177" t="str">
        <f t="shared" si="97"/>
        <v/>
      </c>
      <c r="CR48" s="177" t="str">
        <f t="shared" si="98"/>
        <v/>
      </c>
      <c r="CS48" s="177" t="str">
        <f t="shared" si="99"/>
        <v/>
      </c>
      <c r="CT48" s="177" t="str">
        <f t="shared" si="100"/>
        <v/>
      </c>
      <c r="CU48" s="177" t="str">
        <f t="shared" si="101"/>
        <v/>
      </c>
      <c r="CV48" s="177" t="str">
        <f t="shared" si="32"/>
        <v/>
      </c>
      <c r="CW48" s="177" t="str">
        <f t="shared" si="102"/>
        <v/>
      </c>
      <c r="CX48" s="177" t="str">
        <f t="shared" si="103"/>
        <v/>
      </c>
      <c r="CY48" s="177" t="str">
        <f t="shared" si="104"/>
        <v/>
      </c>
      <c r="CZ48" s="177" t="str">
        <f t="shared" si="105"/>
        <v/>
      </c>
      <c r="DA48" s="177" t="str">
        <f t="shared" si="106"/>
        <v/>
      </c>
      <c r="DB48" s="177" t="str">
        <f t="shared" si="107"/>
        <v/>
      </c>
      <c r="DC48" s="177" t="str">
        <f t="shared" si="108"/>
        <v/>
      </c>
      <c r="DD48" s="177" t="str">
        <f t="shared" si="109"/>
        <v/>
      </c>
      <c r="DE48" s="177" t="str">
        <f t="shared" si="110"/>
        <v/>
      </c>
      <c r="DF48" s="177" t="str">
        <f t="shared" si="111"/>
        <v/>
      </c>
      <c r="DG48" s="177" t="str">
        <f t="shared" si="112"/>
        <v/>
      </c>
      <c r="DH48" s="177" t="str">
        <f t="shared" si="113"/>
        <v/>
      </c>
      <c r="DI48" s="177" t="str">
        <f t="shared" si="114"/>
        <v/>
      </c>
      <c r="DJ48" s="177" t="str">
        <f t="shared" si="115"/>
        <v/>
      </c>
      <c r="DK48" s="177" t="str">
        <f t="shared" si="116"/>
        <v/>
      </c>
      <c r="DL48" s="177" t="str">
        <f t="shared" si="117"/>
        <v/>
      </c>
      <c r="DM48" s="177" t="str">
        <f t="shared" si="118"/>
        <v/>
      </c>
      <c r="DN48" s="177" t="str">
        <f t="shared" si="119"/>
        <v/>
      </c>
      <c r="DO48" s="177" t="str">
        <f t="shared" si="120"/>
        <v/>
      </c>
      <c r="DP48" s="177" t="str">
        <f t="shared" si="121"/>
        <v/>
      </c>
      <c r="DQ48" s="177" t="str">
        <f t="shared" si="122"/>
        <v/>
      </c>
      <c r="DR48" s="177" t="str">
        <f t="shared" si="123"/>
        <v/>
      </c>
      <c r="DS48" s="177" t="str">
        <f t="shared" si="124"/>
        <v/>
      </c>
      <c r="DT48" s="177" t="str">
        <f t="shared" si="125"/>
        <v/>
      </c>
      <c r="DU48" s="177" t="str">
        <f t="shared" si="126"/>
        <v/>
      </c>
      <c r="DV48" s="177" t="str">
        <f t="shared" si="127"/>
        <v/>
      </c>
      <c r="DW48" s="177" t="str">
        <f t="shared" si="128"/>
        <v/>
      </c>
      <c r="DX48" s="177" t="str">
        <f t="shared" si="129"/>
        <v/>
      </c>
      <c r="DY48" s="177" t="str">
        <f t="shared" si="130"/>
        <v/>
      </c>
      <c r="DZ48" s="177" t="str">
        <f t="shared" si="131"/>
        <v/>
      </c>
      <c r="EA48" s="177" t="str">
        <f t="shared" si="132"/>
        <v/>
      </c>
      <c r="EB48" s="177" t="str">
        <f t="shared" si="133"/>
        <v/>
      </c>
      <c r="EC48" s="177" t="str">
        <f t="shared" si="134"/>
        <v/>
      </c>
      <c r="ED48" s="177" t="str">
        <f t="shared" si="135"/>
        <v/>
      </c>
      <c r="EE48" s="177" t="str">
        <f t="shared" si="136"/>
        <v/>
      </c>
      <c r="EF48" s="177" t="str">
        <f t="shared" si="137"/>
        <v/>
      </c>
      <c r="EG48" s="177" t="str">
        <f t="shared" si="138"/>
        <v/>
      </c>
      <c r="EH48" s="177" t="str">
        <f t="shared" si="139"/>
        <v/>
      </c>
      <c r="EI48" s="177" t="str">
        <f t="shared" si="140"/>
        <v/>
      </c>
      <c r="EJ48" s="177" t="str">
        <f t="shared" si="141"/>
        <v/>
      </c>
      <c r="EK48" s="177" t="str">
        <f t="shared" si="142"/>
        <v/>
      </c>
      <c r="EL48" s="177" t="str">
        <f t="shared" si="143"/>
        <v/>
      </c>
      <c r="EM48" s="177" t="str">
        <f t="shared" si="144"/>
        <v/>
      </c>
      <c r="EN48" s="177" t="str">
        <f t="shared" si="145"/>
        <v/>
      </c>
      <c r="EO48" s="177" t="str">
        <f t="shared" si="146"/>
        <v/>
      </c>
      <c r="EP48" s="177" t="str">
        <f t="shared" si="147"/>
        <v/>
      </c>
      <c r="EQ48" s="177" t="str">
        <f t="shared" si="148"/>
        <v/>
      </c>
      <c r="ER48" s="177" t="str">
        <f t="shared" si="149"/>
        <v/>
      </c>
      <c r="ES48" s="177" t="str">
        <f t="shared" si="150"/>
        <v/>
      </c>
      <c r="ET48" s="177" t="str">
        <f t="shared" si="151"/>
        <v/>
      </c>
      <c r="EU48" s="177" t="str">
        <f t="shared" si="152"/>
        <v/>
      </c>
      <c r="EV48" s="177" t="str">
        <f t="shared" si="153"/>
        <v/>
      </c>
      <c r="EW48" s="177" t="str">
        <f t="shared" si="154"/>
        <v/>
      </c>
      <c r="EX48" s="177" t="str">
        <f t="shared" si="155"/>
        <v/>
      </c>
      <c r="EY48" s="177" t="str">
        <f t="shared" si="156"/>
        <v/>
      </c>
      <c r="EZ48" s="177" t="str">
        <f t="shared" si="157"/>
        <v/>
      </c>
      <c r="FA48" s="177" t="str">
        <f t="shared" si="158"/>
        <v/>
      </c>
      <c r="FB48" s="177" t="str">
        <f t="shared" si="159"/>
        <v/>
      </c>
      <c r="FC48" s="177" t="str">
        <f t="shared" si="160"/>
        <v/>
      </c>
      <c r="FD48" s="177" t="str">
        <f t="shared" si="161"/>
        <v/>
      </c>
      <c r="FE48" s="177" t="str">
        <f t="shared" si="162"/>
        <v/>
      </c>
      <c r="FF48" s="177" t="str">
        <f t="shared" si="163"/>
        <v/>
      </c>
      <c r="FG48" s="177" t="str">
        <f t="shared" si="164"/>
        <v/>
      </c>
      <c r="FH48" s="177" t="str">
        <f t="shared" si="33"/>
        <v/>
      </c>
      <c r="FI48" s="177" t="str">
        <f t="shared" si="165"/>
        <v/>
      </c>
      <c r="FJ48" s="177" t="str">
        <f t="shared" si="166"/>
        <v/>
      </c>
      <c r="FK48" s="177" t="str">
        <f t="shared" si="167"/>
        <v/>
      </c>
      <c r="FL48" s="177" t="str">
        <f t="shared" si="168"/>
        <v/>
      </c>
      <c r="FM48" s="177" t="str">
        <f t="shared" si="169"/>
        <v/>
      </c>
      <c r="FN48" s="177" t="str">
        <f t="shared" si="170"/>
        <v/>
      </c>
      <c r="FO48" s="177" t="str">
        <f t="shared" si="171"/>
        <v/>
      </c>
      <c r="FP48" s="177" t="str">
        <f t="shared" si="172"/>
        <v/>
      </c>
      <c r="FQ48" s="177" t="str">
        <f t="shared" si="173"/>
        <v/>
      </c>
      <c r="FR48" s="177" t="str">
        <f t="shared" si="174"/>
        <v/>
      </c>
      <c r="FS48" s="177" t="str">
        <f t="shared" si="175"/>
        <v/>
      </c>
      <c r="FT48" s="177" t="str">
        <f t="shared" si="176"/>
        <v/>
      </c>
      <c r="FU48" s="177" t="str">
        <f t="shared" si="177"/>
        <v/>
      </c>
      <c r="FV48" s="177" t="str">
        <f t="shared" si="178"/>
        <v/>
      </c>
      <c r="FW48" s="177" t="str">
        <f t="shared" si="179"/>
        <v/>
      </c>
      <c r="FX48" s="177" t="str">
        <f t="shared" si="180"/>
        <v/>
      </c>
      <c r="FY48" s="177" t="str">
        <f t="shared" si="181"/>
        <v/>
      </c>
      <c r="FZ48" s="177" t="str">
        <f t="shared" si="182"/>
        <v/>
      </c>
      <c r="GA48" s="177" t="str">
        <f t="shared" si="183"/>
        <v/>
      </c>
      <c r="GB48" s="177" t="str">
        <f t="shared" si="184"/>
        <v/>
      </c>
      <c r="GC48" s="177" t="str">
        <f t="shared" si="185"/>
        <v/>
      </c>
      <c r="GD48" s="177" t="str">
        <f t="shared" si="186"/>
        <v/>
      </c>
      <c r="GE48" s="177" t="str">
        <f t="shared" si="187"/>
        <v/>
      </c>
      <c r="GF48" s="177" t="str">
        <f t="shared" si="188"/>
        <v/>
      </c>
      <c r="GG48" s="177" t="str">
        <f t="shared" si="189"/>
        <v/>
      </c>
      <c r="GH48" s="177" t="str">
        <f t="shared" si="190"/>
        <v/>
      </c>
      <c r="GI48" s="177" t="str">
        <f t="shared" si="191"/>
        <v/>
      </c>
      <c r="GJ48" s="177" t="str">
        <f t="shared" si="192"/>
        <v/>
      </c>
      <c r="GK48" s="177" t="str">
        <f t="shared" si="193"/>
        <v/>
      </c>
      <c r="GL48" s="177" t="str">
        <f t="shared" si="194"/>
        <v/>
      </c>
      <c r="GM48" s="177" t="str">
        <f t="shared" si="195"/>
        <v/>
      </c>
      <c r="GN48" s="177" t="str">
        <f t="shared" si="196"/>
        <v/>
      </c>
      <c r="GO48" s="177" t="str">
        <f t="shared" si="197"/>
        <v/>
      </c>
      <c r="GP48" s="177" t="str">
        <f t="shared" si="198"/>
        <v/>
      </c>
      <c r="GQ48" s="177" t="str">
        <f t="shared" si="199"/>
        <v/>
      </c>
      <c r="GR48" s="177" t="str">
        <f t="shared" si="200"/>
        <v/>
      </c>
      <c r="GS48" s="177" t="str">
        <f t="shared" si="201"/>
        <v/>
      </c>
      <c r="GT48" s="177" t="str">
        <f t="shared" si="202"/>
        <v/>
      </c>
      <c r="GU48" s="177" t="str">
        <f t="shared" si="203"/>
        <v/>
      </c>
      <c r="GV48" s="177" t="str">
        <f t="shared" si="204"/>
        <v/>
      </c>
      <c r="GW48" s="177" t="str">
        <f t="shared" si="205"/>
        <v/>
      </c>
      <c r="GX48" s="177" t="str">
        <f t="shared" si="206"/>
        <v/>
      </c>
      <c r="GY48" s="177" t="str">
        <f t="shared" si="207"/>
        <v/>
      </c>
      <c r="GZ48" s="177" t="str">
        <f t="shared" si="208"/>
        <v/>
      </c>
      <c r="HA48" s="177" t="str">
        <f t="shared" si="209"/>
        <v/>
      </c>
      <c r="HB48" s="177" t="str">
        <f t="shared" si="210"/>
        <v/>
      </c>
      <c r="HC48" s="177" t="str">
        <f t="shared" si="211"/>
        <v/>
      </c>
      <c r="HD48" s="177" t="str">
        <f t="shared" si="212"/>
        <v/>
      </c>
      <c r="HE48" s="177" t="str">
        <f t="shared" si="213"/>
        <v/>
      </c>
      <c r="HF48" s="177" t="str">
        <f t="shared" si="214"/>
        <v/>
      </c>
      <c r="HG48" s="177" t="str">
        <f t="shared" si="215"/>
        <v/>
      </c>
      <c r="HH48" s="177" t="str">
        <f t="shared" si="216"/>
        <v/>
      </c>
      <c r="HI48" s="177" t="str">
        <f t="shared" si="217"/>
        <v/>
      </c>
      <c r="HJ48" s="177" t="str">
        <f t="shared" si="218"/>
        <v/>
      </c>
      <c r="HK48" s="177" t="str">
        <f t="shared" si="219"/>
        <v/>
      </c>
      <c r="HL48" s="177" t="str">
        <f t="shared" si="220"/>
        <v/>
      </c>
      <c r="HM48" s="177" t="str">
        <f t="shared" si="221"/>
        <v/>
      </c>
      <c r="HN48" s="177" t="str">
        <f t="shared" si="222"/>
        <v/>
      </c>
      <c r="HO48" s="177" t="str">
        <f t="shared" si="223"/>
        <v/>
      </c>
      <c r="HP48" s="177" t="str">
        <f t="shared" si="224"/>
        <v/>
      </c>
      <c r="HQ48" s="177" t="str">
        <f t="shared" si="225"/>
        <v/>
      </c>
      <c r="HR48" s="177" t="str">
        <f t="shared" si="226"/>
        <v/>
      </c>
      <c r="HS48" s="177" t="str">
        <f t="shared" si="227"/>
        <v/>
      </c>
      <c r="HT48" s="177" t="str">
        <f t="shared" si="34"/>
        <v/>
      </c>
      <c r="HU48" s="177" t="str">
        <f t="shared" si="255"/>
        <v/>
      </c>
      <c r="HV48" s="177" t="str">
        <f t="shared" si="256"/>
        <v/>
      </c>
      <c r="HW48" s="177" t="str">
        <f t="shared" si="257"/>
        <v/>
      </c>
      <c r="HX48" s="177" t="str">
        <f t="shared" si="258"/>
        <v/>
      </c>
      <c r="HY48" s="177" t="str">
        <f t="shared" si="259"/>
        <v/>
      </c>
      <c r="HZ48" s="177" t="str">
        <f t="shared" si="260"/>
        <v/>
      </c>
      <c r="IA48" s="192" t="str">
        <f t="shared" si="29"/>
        <v/>
      </c>
      <c r="IB48" s="193" t="e">
        <f t="shared" si="296"/>
        <v>#N/A</v>
      </c>
      <c r="IC48" s="193" t="e">
        <f t="shared" si="310"/>
        <v>#N/A</v>
      </c>
      <c r="ID48" s="193" t="e">
        <f t="shared" si="310"/>
        <v>#N/A</v>
      </c>
      <c r="IE48" s="193" t="e">
        <f t="shared" si="310"/>
        <v>#N/A</v>
      </c>
      <c r="IF48" s="193" t="e">
        <f t="shared" si="290"/>
        <v>#N/A</v>
      </c>
      <c r="IG48" s="193" t="e">
        <f t="shared" si="290"/>
        <v>#N/A</v>
      </c>
      <c r="IH48" s="193" t="e">
        <f t="shared" si="290"/>
        <v>#N/A</v>
      </c>
      <c r="II48" s="193" t="e">
        <f t="shared" si="290"/>
        <v>#N/A</v>
      </c>
      <c r="IJ48" s="193" t="e">
        <f t="shared" si="290"/>
        <v>#N/A</v>
      </c>
      <c r="IK48" s="193" t="e">
        <f t="shared" si="290"/>
        <v>#N/A</v>
      </c>
      <c r="IL48" s="193" t="e">
        <f t="shared" si="290"/>
        <v>#N/A</v>
      </c>
      <c r="IM48" s="193" t="e">
        <f t="shared" si="290"/>
        <v>#N/A</v>
      </c>
      <c r="IN48" s="193" t="e">
        <f t="shared" si="290"/>
        <v>#N/A</v>
      </c>
      <c r="IO48" s="193" t="e">
        <f t="shared" si="290"/>
        <v>#N/A</v>
      </c>
      <c r="IP48" s="193" t="e">
        <f t="shared" si="290"/>
        <v>#N/A</v>
      </c>
      <c r="IQ48" s="193" t="e">
        <f t="shared" si="290"/>
        <v>#N/A</v>
      </c>
      <c r="IR48" s="193" t="e">
        <f t="shared" si="290"/>
        <v>#N/A</v>
      </c>
      <c r="IS48" s="193" t="e">
        <f t="shared" si="290"/>
        <v>#N/A</v>
      </c>
      <c r="IT48" s="193" t="e">
        <f t="shared" si="290"/>
        <v>#N/A</v>
      </c>
      <c r="IU48" s="193" t="e">
        <f t="shared" si="318"/>
        <v>#N/A</v>
      </c>
      <c r="IV48" s="193" t="e">
        <f t="shared" si="318"/>
        <v>#N/A</v>
      </c>
      <c r="IW48" s="193" t="e">
        <f t="shared" si="318"/>
        <v>#N/A</v>
      </c>
      <c r="IX48" s="193" t="e">
        <f t="shared" si="318"/>
        <v>#N/A</v>
      </c>
      <c r="IY48" s="193" t="e">
        <f t="shared" si="318"/>
        <v>#N/A</v>
      </c>
      <c r="IZ48" s="193" t="e">
        <f t="shared" si="318"/>
        <v>#N/A</v>
      </c>
      <c r="JA48" s="193" t="e">
        <f t="shared" si="318"/>
        <v>#N/A</v>
      </c>
      <c r="JB48" s="193" t="e">
        <f t="shared" si="318"/>
        <v>#N/A</v>
      </c>
      <c r="JC48" s="193" t="e">
        <f t="shared" si="318"/>
        <v>#N/A</v>
      </c>
      <c r="JD48" s="193" t="e">
        <f t="shared" si="318"/>
        <v>#N/A</v>
      </c>
      <c r="JE48" s="193" t="e">
        <f t="shared" si="318"/>
        <v>#N/A</v>
      </c>
      <c r="JF48" s="193" t="e">
        <f t="shared" si="318"/>
        <v>#N/A</v>
      </c>
      <c r="JG48" s="193" t="e">
        <f t="shared" si="318"/>
        <v>#N/A</v>
      </c>
      <c r="JH48" s="193" t="e">
        <f t="shared" si="318"/>
        <v>#N/A</v>
      </c>
      <c r="JI48" s="193" t="e">
        <f t="shared" si="318"/>
        <v>#N/A</v>
      </c>
      <c r="JJ48" s="193" t="e">
        <f t="shared" si="314"/>
        <v>#N/A</v>
      </c>
      <c r="JK48" s="193" t="e">
        <f t="shared" si="314"/>
        <v>#N/A</v>
      </c>
      <c r="JL48" s="193" t="e">
        <f t="shared" si="314"/>
        <v>#N/A</v>
      </c>
      <c r="JM48" s="193" t="e">
        <f t="shared" si="314"/>
        <v>#N/A</v>
      </c>
      <c r="JN48" s="193" t="e">
        <f t="shared" si="314"/>
        <v>#N/A</v>
      </c>
      <c r="JO48" s="193" t="e">
        <f t="shared" si="314"/>
        <v>#N/A</v>
      </c>
      <c r="JP48" s="193" t="e">
        <f t="shared" si="314"/>
        <v>#N/A</v>
      </c>
      <c r="JQ48" s="193" t="e">
        <f t="shared" si="314"/>
        <v>#N/A</v>
      </c>
      <c r="JR48" s="193" t="e">
        <f t="shared" si="314"/>
        <v>#N/A</v>
      </c>
      <c r="JS48" s="193" t="e">
        <f t="shared" si="314"/>
        <v>#N/A</v>
      </c>
      <c r="JT48" s="193" t="e">
        <f t="shared" si="314"/>
        <v>#N/A</v>
      </c>
      <c r="JU48" s="193" t="e">
        <f t="shared" si="314"/>
        <v>#N/A</v>
      </c>
      <c r="JV48" s="193" t="e">
        <f t="shared" si="314"/>
        <v>#N/A</v>
      </c>
      <c r="JW48" s="193" t="e">
        <f t="shared" si="314"/>
        <v>#N/A</v>
      </c>
      <c r="JX48" s="193" t="e">
        <f t="shared" si="314"/>
        <v>#N/A</v>
      </c>
      <c r="JY48" s="193" t="e">
        <f t="shared" si="299"/>
        <v>#N/A</v>
      </c>
      <c r="JZ48" s="193" t="e">
        <f t="shared" si="299"/>
        <v>#N/A</v>
      </c>
      <c r="KA48" s="193" t="e">
        <f t="shared" si="299"/>
        <v>#N/A</v>
      </c>
      <c r="KB48" s="193" t="e">
        <f t="shared" si="299"/>
        <v>#N/A</v>
      </c>
      <c r="KC48" s="193" t="e">
        <f t="shared" si="299"/>
        <v>#N/A</v>
      </c>
      <c r="KD48" s="193" t="e">
        <f t="shared" si="299"/>
        <v>#N/A</v>
      </c>
      <c r="KE48" s="193" t="e">
        <f t="shared" si="299"/>
        <v>#N/A</v>
      </c>
      <c r="KF48" s="193" t="e">
        <f t="shared" si="299"/>
        <v>#N/A</v>
      </c>
      <c r="KG48" s="193" t="e">
        <f t="shared" si="299"/>
        <v>#N/A</v>
      </c>
      <c r="KH48" s="193" t="e">
        <f t="shared" si="299"/>
        <v>#N/A</v>
      </c>
      <c r="KI48" s="193" t="e">
        <f t="shared" si="299"/>
        <v>#N/A</v>
      </c>
      <c r="KJ48" s="193" t="e">
        <f t="shared" si="299"/>
        <v>#N/A</v>
      </c>
      <c r="KK48" s="193" t="e">
        <f t="shared" si="299"/>
        <v>#N/A</v>
      </c>
      <c r="KL48" s="193" t="e">
        <f t="shared" si="299"/>
        <v>#N/A</v>
      </c>
      <c r="KM48" s="193" t="e">
        <f t="shared" si="299"/>
        <v>#N/A</v>
      </c>
      <c r="KN48" s="193" t="e">
        <f t="shared" si="35"/>
        <v>#N/A</v>
      </c>
      <c r="KO48" s="193" t="e">
        <f t="shared" si="311"/>
        <v>#N/A</v>
      </c>
      <c r="KP48" s="193" t="e">
        <f t="shared" si="311"/>
        <v>#N/A</v>
      </c>
      <c r="KQ48" s="193" t="e">
        <f t="shared" si="311"/>
        <v>#N/A</v>
      </c>
      <c r="KR48" s="193" t="e">
        <f t="shared" si="291"/>
        <v>#N/A</v>
      </c>
      <c r="KS48" s="193" t="e">
        <f t="shared" si="291"/>
        <v>#N/A</v>
      </c>
      <c r="KT48" s="193" t="e">
        <f t="shared" si="291"/>
        <v>#N/A</v>
      </c>
      <c r="KU48" s="193" t="e">
        <f t="shared" si="291"/>
        <v>#N/A</v>
      </c>
      <c r="KV48" s="193" t="e">
        <f t="shared" si="291"/>
        <v>#N/A</v>
      </c>
      <c r="KW48" s="193" t="e">
        <f t="shared" si="291"/>
        <v>#N/A</v>
      </c>
      <c r="KX48" s="193" t="e">
        <f t="shared" si="291"/>
        <v>#N/A</v>
      </c>
      <c r="KY48" s="193" t="e">
        <f t="shared" si="291"/>
        <v>#N/A</v>
      </c>
      <c r="KZ48" s="193" t="e">
        <f t="shared" si="291"/>
        <v>#N/A</v>
      </c>
      <c r="LA48" s="193" t="e">
        <f t="shared" si="291"/>
        <v>#N/A</v>
      </c>
      <c r="LB48" s="193" t="e">
        <f t="shared" si="291"/>
        <v>#N/A</v>
      </c>
      <c r="LC48" s="193" t="e">
        <f t="shared" si="291"/>
        <v>#N/A</v>
      </c>
      <c r="LD48" s="193" t="e">
        <f t="shared" si="291"/>
        <v>#N/A</v>
      </c>
      <c r="LE48" s="193" t="e">
        <f t="shared" si="291"/>
        <v>#N/A</v>
      </c>
      <c r="LF48" s="193" t="e">
        <f t="shared" si="291"/>
        <v>#N/A</v>
      </c>
      <c r="LG48" s="193" t="e">
        <f t="shared" si="319"/>
        <v>#N/A</v>
      </c>
      <c r="LH48" s="193" t="e">
        <f t="shared" si="319"/>
        <v>#N/A</v>
      </c>
      <c r="LI48" s="193" t="e">
        <f t="shared" si="319"/>
        <v>#N/A</v>
      </c>
      <c r="LJ48" s="193" t="e">
        <f t="shared" si="319"/>
        <v>#N/A</v>
      </c>
      <c r="LK48" s="193" t="e">
        <f t="shared" si="319"/>
        <v>#N/A</v>
      </c>
      <c r="LL48" s="193" t="e">
        <f t="shared" si="319"/>
        <v>#N/A</v>
      </c>
      <c r="LM48" s="193" t="e">
        <f t="shared" si="319"/>
        <v>#N/A</v>
      </c>
      <c r="LN48" s="193" t="e">
        <f t="shared" si="319"/>
        <v>#N/A</v>
      </c>
      <c r="LO48" s="193" t="e">
        <f t="shared" si="319"/>
        <v>#N/A</v>
      </c>
      <c r="LP48" s="193" t="e">
        <f t="shared" si="319"/>
        <v>#N/A</v>
      </c>
      <c r="LQ48" s="193" t="e">
        <f t="shared" si="319"/>
        <v>#N/A</v>
      </c>
      <c r="LR48" s="193" t="e">
        <f t="shared" si="319"/>
        <v>#N/A</v>
      </c>
      <c r="LS48" s="193" t="e">
        <f t="shared" si="319"/>
        <v>#N/A</v>
      </c>
      <c r="LT48" s="193" t="e">
        <f t="shared" si="319"/>
        <v>#N/A</v>
      </c>
      <c r="LU48" s="193" t="e">
        <f t="shared" si="319"/>
        <v>#N/A</v>
      </c>
      <c r="LV48" s="193" t="e">
        <f t="shared" si="315"/>
        <v>#N/A</v>
      </c>
      <c r="LW48" s="193" t="e">
        <f t="shared" si="315"/>
        <v>#N/A</v>
      </c>
      <c r="LX48" s="193" t="e">
        <f t="shared" si="315"/>
        <v>#N/A</v>
      </c>
      <c r="LY48" s="193" t="e">
        <f t="shared" si="315"/>
        <v>#N/A</v>
      </c>
      <c r="LZ48" s="193" t="e">
        <f t="shared" si="315"/>
        <v>#N/A</v>
      </c>
      <c r="MA48" s="193" t="e">
        <f t="shared" si="315"/>
        <v>#N/A</v>
      </c>
      <c r="MB48" s="193" t="e">
        <f t="shared" si="315"/>
        <v>#N/A</v>
      </c>
      <c r="MC48" s="193" t="e">
        <f t="shared" si="315"/>
        <v>#N/A</v>
      </c>
      <c r="MD48" s="193" t="e">
        <f t="shared" si="315"/>
        <v>#N/A</v>
      </c>
      <c r="ME48" s="193" t="e">
        <f t="shared" si="315"/>
        <v>#N/A</v>
      </c>
      <c r="MF48" s="193" t="e">
        <f t="shared" si="315"/>
        <v>#N/A</v>
      </c>
      <c r="MG48" s="193" t="e">
        <f t="shared" si="315"/>
        <v>#N/A</v>
      </c>
      <c r="MH48" s="193" t="e">
        <f t="shared" si="315"/>
        <v>#N/A</v>
      </c>
      <c r="MI48" s="193" t="e">
        <f t="shared" si="315"/>
        <v>#N/A</v>
      </c>
      <c r="MJ48" s="193" t="e">
        <f t="shared" si="315"/>
        <v>#N/A</v>
      </c>
      <c r="MK48" s="193" t="e">
        <f t="shared" si="300"/>
        <v>#N/A</v>
      </c>
      <c r="ML48" s="193" t="e">
        <f t="shared" si="300"/>
        <v>#N/A</v>
      </c>
      <c r="MM48" s="193" t="e">
        <f t="shared" si="300"/>
        <v>#N/A</v>
      </c>
      <c r="MN48" s="193" t="e">
        <f t="shared" si="300"/>
        <v>#N/A</v>
      </c>
      <c r="MO48" s="193" t="e">
        <f t="shared" si="300"/>
        <v>#N/A</v>
      </c>
      <c r="MP48" s="193" t="e">
        <f t="shared" si="300"/>
        <v>#N/A</v>
      </c>
      <c r="MQ48" s="193" t="e">
        <f t="shared" si="300"/>
        <v>#N/A</v>
      </c>
      <c r="MR48" s="193" t="e">
        <f t="shared" si="300"/>
        <v>#N/A</v>
      </c>
      <c r="MS48" s="193" t="e">
        <f t="shared" si="300"/>
        <v>#N/A</v>
      </c>
      <c r="MT48" s="193" t="e">
        <f t="shared" si="300"/>
        <v>#N/A</v>
      </c>
      <c r="MU48" s="193" t="e">
        <f t="shared" si="300"/>
        <v>#N/A</v>
      </c>
      <c r="MV48" s="193" t="e">
        <f t="shared" si="300"/>
        <v>#N/A</v>
      </c>
      <c r="MW48" s="193" t="e">
        <f t="shared" si="300"/>
        <v>#N/A</v>
      </c>
      <c r="MX48" s="193" t="e">
        <f t="shared" si="300"/>
        <v>#N/A</v>
      </c>
      <c r="MY48" s="193" t="e">
        <f t="shared" si="300"/>
        <v>#N/A</v>
      </c>
      <c r="MZ48" s="193" t="e">
        <f t="shared" si="36"/>
        <v>#N/A</v>
      </c>
      <c r="NA48" s="193" t="e">
        <f t="shared" si="312"/>
        <v>#N/A</v>
      </c>
      <c r="NB48" s="193" t="e">
        <f t="shared" si="312"/>
        <v>#N/A</v>
      </c>
      <c r="NC48" s="193" t="e">
        <f t="shared" si="312"/>
        <v>#N/A</v>
      </c>
      <c r="ND48" s="193" t="e">
        <f t="shared" si="292"/>
        <v>#N/A</v>
      </c>
      <c r="NE48" s="193" t="e">
        <f t="shared" si="292"/>
        <v>#N/A</v>
      </c>
      <c r="NF48" s="193" t="e">
        <f t="shared" si="292"/>
        <v>#N/A</v>
      </c>
      <c r="NG48" s="193" t="e">
        <f t="shared" si="292"/>
        <v>#N/A</v>
      </c>
      <c r="NH48" s="193" t="e">
        <f t="shared" si="292"/>
        <v>#N/A</v>
      </c>
      <c r="NI48" s="193" t="e">
        <f t="shared" si="292"/>
        <v>#N/A</v>
      </c>
      <c r="NJ48" s="193" t="e">
        <f t="shared" si="292"/>
        <v>#N/A</v>
      </c>
      <c r="NK48" s="193" t="e">
        <f t="shared" si="292"/>
        <v>#N/A</v>
      </c>
      <c r="NL48" s="193" t="e">
        <f t="shared" si="292"/>
        <v>#N/A</v>
      </c>
      <c r="NM48" s="193" t="e">
        <f t="shared" si="292"/>
        <v>#N/A</v>
      </c>
      <c r="NN48" s="193" t="e">
        <f t="shared" si="292"/>
        <v>#N/A</v>
      </c>
      <c r="NO48" s="193" t="e">
        <f t="shared" si="292"/>
        <v>#N/A</v>
      </c>
      <c r="NP48" s="193" t="e">
        <f t="shared" si="292"/>
        <v>#N/A</v>
      </c>
      <c r="NQ48" s="193" t="e">
        <f t="shared" si="292"/>
        <v>#N/A</v>
      </c>
      <c r="NR48" s="193" t="e">
        <f t="shared" si="292"/>
        <v>#N/A</v>
      </c>
      <c r="NS48" s="193" t="e">
        <f t="shared" si="320"/>
        <v>#N/A</v>
      </c>
      <c r="NT48" s="193" t="e">
        <f t="shared" si="320"/>
        <v>#N/A</v>
      </c>
      <c r="NU48" s="193" t="e">
        <f t="shared" si="320"/>
        <v>#N/A</v>
      </c>
      <c r="NV48" s="193" t="e">
        <f t="shared" si="320"/>
        <v>#N/A</v>
      </c>
      <c r="NW48" s="193" t="e">
        <f t="shared" si="320"/>
        <v>#N/A</v>
      </c>
      <c r="NX48" s="193" t="e">
        <f t="shared" si="320"/>
        <v>#N/A</v>
      </c>
      <c r="NY48" s="193" t="e">
        <f t="shared" si="320"/>
        <v>#N/A</v>
      </c>
      <c r="NZ48" s="193" t="e">
        <f t="shared" si="320"/>
        <v>#N/A</v>
      </c>
      <c r="OA48" s="193" t="e">
        <f t="shared" si="320"/>
        <v>#N/A</v>
      </c>
      <c r="OB48" s="193" t="e">
        <f t="shared" si="320"/>
        <v>#N/A</v>
      </c>
      <c r="OC48" s="193" t="e">
        <f t="shared" si="320"/>
        <v>#N/A</v>
      </c>
      <c r="OD48" s="193" t="e">
        <f t="shared" si="320"/>
        <v>#N/A</v>
      </c>
      <c r="OE48" s="193" t="e">
        <f t="shared" si="320"/>
        <v>#N/A</v>
      </c>
      <c r="OF48" s="193" t="e">
        <f t="shared" si="320"/>
        <v>#N/A</v>
      </c>
      <c r="OG48" s="193" t="e">
        <f t="shared" si="320"/>
        <v>#N/A</v>
      </c>
      <c r="OH48" s="193" t="e">
        <f t="shared" si="316"/>
        <v>#N/A</v>
      </c>
      <c r="OI48" s="193" t="e">
        <f t="shared" si="316"/>
        <v>#N/A</v>
      </c>
      <c r="OJ48" s="193" t="e">
        <f t="shared" si="316"/>
        <v>#N/A</v>
      </c>
      <c r="OK48" s="193" t="e">
        <f t="shared" si="316"/>
        <v>#N/A</v>
      </c>
      <c r="OL48" s="193" t="e">
        <f t="shared" si="316"/>
        <v>#N/A</v>
      </c>
      <c r="OM48" s="193" t="e">
        <f t="shared" si="316"/>
        <v>#N/A</v>
      </c>
      <c r="ON48" s="193" t="e">
        <f t="shared" si="316"/>
        <v>#N/A</v>
      </c>
      <c r="OO48" s="193" t="e">
        <f t="shared" si="316"/>
        <v>#N/A</v>
      </c>
      <c r="OP48" s="193" t="e">
        <f t="shared" si="316"/>
        <v>#N/A</v>
      </c>
      <c r="OQ48" s="193" t="e">
        <f t="shared" si="316"/>
        <v>#N/A</v>
      </c>
      <c r="OR48" s="193" t="e">
        <f t="shared" si="316"/>
        <v>#N/A</v>
      </c>
      <c r="OS48" s="193" t="e">
        <f t="shared" si="316"/>
        <v>#N/A</v>
      </c>
      <c r="OT48" s="193" t="e">
        <f t="shared" si="316"/>
        <v>#N/A</v>
      </c>
      <c r="OU48" s="193" t="e">
        <f t="shared" si="316"/>
        <v>#N/A</v>
      </c>
      <c r="OV48" s="193" t="e">
        <f t="shared" si="316"/>
        <v>#N/A</v>
      </c>
      <c r="OW48" s="193" t="e">
        <f t="shared" si="301"/>
        <v>#N/A</v>
      </c>
      <c r="OX48" s="193" t="e">
        <f t="shared" si="301"/>
        <v>#N/A</v>
      </c>
      <c r="OY48" s="193" t="e">
        <f t="shared" si="301"/>
        <v>#N/A</v>
      </c>
      <c r="OZ48" s="193" t="e">
        <f t="shared" si="301"/>
        <v>#N/A</v>
      </c>
      <c r="PA48" s="193" t="e">
        <f t="shared" si="301"/>
        <v>#N/A</v>
      </c>
      <c r="PB48" s="193" t="e">
        <f t="shared" si="301"/>
        <v>#N/A</v>
      </c>
      <c r="PC48" s="193" t="e">
        <f t="shared" si="301"/>
        <v>#N/A</v>
      </c>
      <c r="PD48" s="193" t="e">
        <f t="shared" si="301"/>
        <v>#N/A</v>
      </c>
      <c r="PE48" s="193" t="e">
        <f t="shared" si="301"/>
        <v>#N/A</v>
      </c>
      <c r="PF48" s="193" t="e">
        <f t="shared" si="301"/>
        <v>#N/A</v>
      </c>
      <c r="PG48" s="193" t="e">
        <f t="shared" si="301"/>
        <v>#N/A</v>
      </c>
      <c r="PH48" s="193" t="e">
        <f t="shared" si="301"/>
        <v>#N/A</v>
      </c>
      <c r="PI48" s="193" t="e">
        <f t="shared" si="301"/>
        <v>#N/A</v>
      </c>
      <c r="PJ48" s="193" t="e">
        <f t="shared" si="301"/>
        <v>#N/A</v>
      </c>
      <c r="PK48" s="193" t="e">
        <f t="shared" si="301"/>
        <v>#N/A</v>
      </c>
      <c r="PL48" s="193" t="e">
        <f t="shared" si="37"/>
        <v>#N/A</v>
      </c>
      <c r="PM48" s="193" t="e">
        <f t="shared" si="297"/>
        <v>#N/A</v>
      </c>
      <c r="PN48" s="193" t="e">
        <f t="shared" si="297"/>
        <v>#N/A</v>
      </c>
      <c r="PO48" s="193" t="e">
        <f t="shared" si="297"/>
        <v>#N/A</v>
      </c>
      <c r="PP48" s="193" t="e">
        <f t="shared" si="297"/>
        <v>#N/A</v>
      </c>
      <c r="PQ48" s="193" t="e">
        <f t="shared" si="297"/>
        <v>#N/A</v>
      </c>
      <c r="PR48" s="193" t="e">
        <f t="shared" si="297"/>
        <v>#N/A</v>
      </c>
      <c r="PS48" s="193" t="e">
        <f t="shared" si="297"/>
        <v>#N/A</v>
      </c>
      <c r="PT48" s="193" t="e">
        <f t="shared" si="297"/>
        <v>#N/A</v>
      </c>
    </row>
    <row r="49" spans="1:436" hidden="1" x14ac:dyDescent="0.45">
      <c r="A49" s="20">
        <v>46</v>
      </c>
      <c r="B49" s="101" t="str">
        <f t="shared" si="15"/>
        <v/>
      </c>
      <c r="C49" s="115"/>
      <c r="D49" s="101" t="str">
        <f t="shared" si="16"/>
        <v/>
      </c>
      <c r="E49" s="110" t="str">
        <f t="shared" si="17"/>
        <v/>
      </c>
      <c r="F49" s="21" t="str">
        <f t="shared" si="18"/>
        <v/>
      </c>
      <c r="G49" s="22" t="str">
        <f t="shared" si="19"/>
        <v/>
      </c>
      <c r="H49" s="23" t="str">
        <f>IF(F49="","",IF(OR($F49&lt;Skew!$B$3,$F49=Skew!$B$3),IF($F49&gt;Skew!$C$3,Skew!$A$3,IF($F49&gt;Skew!$C$4,Skew!$A$4,IF($F49&gt;Skew!$C$5,Skew!$A$5,IF($F49&gt;Skew!$C$6,Skew!$A$6,IF($F49&gt;Skew!$C$7,Skew!$A$7,IF($F49&gt;Skew!$C$8,Skew!$A$8,IF($F49&gt;Skew!$C$9,Skew!$A$9,IF($F49&gt;Skew!$C$10,Skew!$A$10,IF($F49&gt;Skew!$C$11,Skew!$A$11,IF($F49&gt;Skew!$C$12,Skew!$A$12,IF($F49&gt;Skew!$C$13,Skew!$A$13,IF($F49&gt;Skew!$C$14,Skew!$A$14,IF($F49&gt;Skew!$C$15,Skew!$A$15,IF($F49&gt;Skew!$C$16,Skew!$A$16,Skew!$A$17)
)))))))))))))))</f>
        <v/>
      </c>
      <c r="I49" s="22" t="str">
        <f>IF(F49="","",MATCH(H49,Skew!$A$3:$A$17,0))</f>
        <v/>
      </c>
      <c r="J49" s="22" t="str">
        <f t="shared" si="20"/>
        <v/>
      </c>
      <c r="K49" s="24"/>
      <c r="L49" s="22" t="str">
        <f>IF(OR(F49="",K49=""),"",MATCH(K49,Confidence!$A$3:$A$12,0))</f>
        <v/>
      </c>
      <c r="M49" s="25" t="str">
        <f t="shared" si="21"/>
        <v/>
      </c>
      <c r="N49" s="25" t="str">
        <f t="shared" si="22"/>
        <v/>
      </c>
      <c r="O49" s="22"/>
      <c r="P49" s="102" t="str">
        <f t="shared" si="23"/>
        <v/>
      </c>
      <c r="Q49" s="102" t="str">
        <f t="shared" si="24"/>
        <v/>
      </c>
      <c r="R49" s="37" t="str">
        <f t="shared" si="25"/>
        <v/>
      </c>
      <c r="S49" s="115"/>
      <c r="T49" s="204" t="str">
        <f>IF(AND(B49&gt;0,C49&gt;0,D49&gt;0,M49&gt;0,N49&gt;0,S49&gt;0,NOT(K49="")),ABS(VLOOKUP($S$1,VLookups!$A$30:$B$31,2,FALSE)-_xlfn.BETA.DIST(S49,IF(G49="L",N49,M49),IF(G49="L",M49,N49),TRUE,B49,D49)),"")</f>
        <v/>
      </c>
      <c r="U49" s="112" t="str">
        <f>IF(OR($M49="",$N49=""),"",_xlfn.BETA.INV(ABS(VLOOKUP($S$1,VLookups!$A$30:$B$31,2,FALSE)-U$3),IF($G49="L",$N49,$M49),IF($G49="L",$M49,$N49),$B49,$D49))</f>
        <v/>
      </c>
      <c r="V49" s="113" t="str">
        <f>IF(OR($M49="",$N49=""),"",_xlfn.BETA.INV(ABS(VLOOKUP($S$1,VLookups!$A$30:$B$31,2,FALSE)-V$3),IF($G49="L",$N49,$M49),IF($G49="L",$M49,$N49),$B49,$D49))</f>
        <v/>
      </c>
      <c r="W49" s="112" t="str">
        <f>IF(OR($M49="",$N49=""),"",_xlfn.BETA.INV(ABS(VLOOKUP($S$1,VLookups!$A$30:$B$31,2,FALSE)-W$3),IF($G49="L",$N49,$M49),IF($G49="L",$M49,$N49),$B49,$D49))</f>
        <v/>
      </c>
      <c r="X49" s="113" t="str">
        <f>IF(OR($M49="",$N49=""),"",_xlfn.BETA.INV(ABS(VLOOKUP($S$1,VLookups!$A$30:$B$31,2,FALSE)-X$3),IF($G49="L",$N49,$M49),IF($G49="L",$M49,$N49),$B49,$D49))</f>
        <v/>
      </c>
      <c r="Y49" s="112" t="str">
        <f>IF(OR($M49="",$N49=""),"",_xlfn.BETA.INV(ABS(VLOOKUP($S$1,VLookups!$A$30:$B$31,2,FALSE)-Y$3),IF($G49="L",$N49,$M49),IF($G49="L",$M49,$N49),$B49,$D49))</f>
        <v/>
      </c>
      <c r="Z49" s="113" t="str">
        <f>IF(OR($M49="",$N49=""),"",_xlfn.BETA.INV(ABS(VLOOKUP($S$1,VLookups!$A$30:$B$31,2,FALSE)-Z$3),IF($G49="L",$N49,$M49),IF($G49="L",$M49,$N49),$B49,$D49))</f>
        <v/>
      </c>
      <c r="AA49" s="112" t="str">
        <f>IF(OR($M49="",$N49=""),"",_xlfn.BETA.INV(ABS(VLOOKUP($S$1,VLookups!$A$30:$B$31,2,FALSE)-AA$3),IF($G49="L",$N49,$M49),IF($G49="L",$M49,$N49),$B49,$D49))</f>
        <v/>
      </c>
      <c r="AB49" s="113" t="str">
        <f>IF(OR($M49="",$N49=""),"",_xlfn.BETA.INV(ABS(VLOOKUP($S$1,VLookups!$A$30:$B$31,2,FALSE)-AB$3),IF($G49="L",$N49,$M49),IF($G49="L",$M49,$N49),$B49,$D49))</f>
        <v/>
      </c>
      <c r="AC49" s="112" t="str">
        <f>IF(OR($M49="",$N49=""),"",_xlfn.BETA.INV(ABS(VLOOKUP($S$1,VLookups!$A$30:$B$31,2,FALSE)-AC$3),IF($G49="L",$N49,$M49),IF($G49="L",$M49,$N49),$B49,$D49))</f>
        <v/>
      </c>
      <c r="AD49" s="113" t="str">
        <f>IF(OR($M49="",$N49=""),"",_xlfn.BETA.INV(ABS(VLOOKUP($S$1,VLookups!$A$30:$B$31,2,FALSE)-AD$3),IF($G49="L",$N49,$M49),IF($G49="L",$M49,$N49),$B49,$D49))</f>
        <v/>
      </c>
      <c r="AE49" s="112" t="str">
        <f>IF(OR($M49="",$N49=""),"",_xlfn.BETA.INV(ABS(VLOOKUP($S$1,VLookups!$A$30:$B$31,2,FALSE)-AE$3),IF($G49="L",$N49,$M49),IF($G49="L",$M49,$N49),$B49,$D49))</f>
        <v/>
      </c>
      <c r="AF49" s="113" t="str">
        <f>IF(OR($M49="",$N49=""),"",_xlfn.BETA.INV(ABS(VLOOKUP($S$1,VLookups!$A$30:$B$31,2,FALSE)-AF$3),IF($G49="L",$N49,$M49),IF($G49="L",$M49,$N49),$B49,$D49))</f>
        <v/>
      </c>
      <c r="AG49" s="15"/>
      <c r="AH49" s="194" t="str">
        <f t="shared" si="26"/>
        <v/>
      </c>
      <c r="AI49" s="192" t="str">
        <f t="shared" si="27"/>
        <v/>
      </c>
      <c r="AJ49" s="177" t="str">
        <f t="shared" ref="AJ49" si="322">IF(ISNONTEXT($AH49),AI49+$AH49,"")</f>
        <v/>
      </c>
      <c r="AK49" s="177" t="str">
        <f t="shared" si="39"/>
        <v/>
      </c>
      <c r="AL49" s="177" t="str">
        <f t="shared" si="40"/>
        <v/>
      </c>
      <c r="AM49" s="177" t="str">
        <f t="shared" si="41"/>
        <v/>
      </c>
      <c r="AN49" s="177" t="str">
        <f t="shared" si="42"/>
        <v/>
      </c>
      <c r="AO49" s="177" t="str">
        <f t="shared" si="43"/>
        <v/>
      </c>
      <c r="AP49" s="177" t="str">
        <f t="shared" si="44"/>
        <v/>
      </c>
      <c r="AQ49" s="177" t="str">
        <f t="shared" si="45"/>
        <v/>
      </c>
      <c r="AR49" s="177" t="str">
        <f t="shared" si="46"/>
        <v/>
      </c>
      <c r="AS49" s="177" t="str">
        <f t="shared" si="47"/>
        <v/>
      </c>
      <c r="AT49" s="177" t="str">
        <f t="shared" si="48"/>
        <v/>
      </c>
      <c r="AU49" s="177" t="str">
        <f t="shared" si="49"/>
        <v/>
      </c>
      <c r="AV49" s="177" t="str">
        <f t="shared" si="50"/>
        <v/>
      </c>
      <c r="AW49" s="177" t="str">
        <f t="shared" si="51"/>
        <v/>
      </c>
      <c r="AX49" s="177" t="str">
        <f t="shared" si="52"/>
        <v/>
      </c>
      <c r="AY49" s="177" t="str">
        <f t="shared" si="53"/>
        <v/>
      </c>
      <c r="AZ49" s="177" t="str">
        <f t="shared" si="54"/>
        <v/>
      </c>
      <c r="BA49" s="177" t="str">
        <f t="shared" si="55"/>
        <v/>
      </c>
      <c r="BB49" s="177" t="str">
        <f t="shared" si="56"/>
        <v/>
      </c>
      <c r="BC49" s="177" t="str">
        <f t="shared" si="57"/>
        <v/>
      </c>
      <c r="BD49" s="177" t="str">
        <f t="shared" si="58"/>
        <v/>
      </c>
      <c r="BE49" s="177" t="str">
        <f t="shared" si="59"/>
        <v/>
      </c>
      <c r="BF49" s="177" t="str">
        <f t="shared" si="60"/>
        <v/>
      </c>
      <c r="BG49" s="177" t="str">
        <f t="shared" si="61"/>
        <v/>
      </c>
      <c r="BH49" s="177" t="str">
        <f t="shared" si="62"/>
        <v/>
      </c>
      <c r="BI49" s="177" t="str">
        <f t="shared" si="63"/>
        <v/>
      </c>
      <c r="BJ49" s="177" t="str">
        <f t="shared" si="64"/>
        <v/>
      </c>
      <c r="BK49" s="177" t="str">
        <f t="shared" si="65"/>
        <v/>
      </c>
      <c r="BL49" s="177" t="str">
        <f t="shared" si="66"/>
        <v/>
      </c>
      <c r="BM49" s="177" t="str">
        <f t="shared" si="67"/>
        <v/>
      </c>
      <c r="BN49" s="177" t="str">
        <f t="shared" si="68"/>
        <v/>
      </c>
      <c r="BO49" s="177" t="str">
        <f t="shared" si="69"/>
        <v/>
      </c>
      <c r="BP49" s="177" t="str">
        <f t="shared" si="70"/>
        <v/>
      </c>
      <c r="BQ49" s="177" t="str">
        <f t="shared" si="71"/>
        <v/>
      </c>
      <c r="BR49" s="177" t="str">
        <f t="shared" si="72"/>
        <v/>
      </c>
      <c r="BS49" s="177" t="str">
        <f t="shared" si="73"/>
        <v/>
      </c>
      <c r="BT49" s="177" t="str">
        <f t="shared" si="74"/>
        <v/>
      </c>
      <c r="BU49" s="177" t="str">
        <f t="shared" si="75"/>
        <v/>
      </c>
      <c r="BV49" s="177" t="str">
        <f t="shared" si="76"/>
        <v/>
      </c>
      <c r="BW49" s="177" t="str">
        <f t="shared" si="77"/>
        <v/>
      </c>
      <c r="BX49" s="177" t="str">
        <f t="shared" si="78"/>
        <v/>
      </c>
      <c r="BY49" s="177" t="str">
        <f t="shared" si="79"/>
        <v/>
      </c>
      <c r="BZ49" s="177" t="str">
        <f t="shared" si="80"/>
        <v/>
      </c>
      <c r="CA49" s="177" t="str">
        <f t="shared" si="81"/>
        <v/>
      </c>
      <c r="CB49" s="177" t="str">
        <f t="shared" si="82"/>
        <v/>
      </c>
      <c r="CC49" s="177" t="str">
        <f t="shared" si="83"/>
        <v/>
      </c>
      <c r="CD49" s="177" t="str">
        <f t="shared" si="84"/>
        <v/>
      </c>
      <c r="CE49" s="177" t="str">
        <f t="shared" si="85"/>
        <v/>
      </c>
      <c r="CF49" s="177" t="str">
        <f t="shared" si="86"/>
        <v/>
      </c>
      <c r="CG49" s="177" t="str">
        <f t="shared" si="87"/>
        <v/>
      </c>
      <c r="CH49" s="177" t="str">
        <f t="shared" si="88"/>
        <v/>
      </c>
      <c r="CI49" s="177" t="str">
        <f t="shared" si="89"/>
        <v/>
      </c>
      <c r="CJ49" s="177" t="str">
        <f t="shared" si="90"/>
        <v/>
      </c>
      <c r="CK49" s="177" t="str">
        <f t="shared" si="91"/>
        <v/>
      </c>
      <c r="CL49" s="177" t="str">
        <f t="shared" si="92"/>
        <v/>
      </c>
      <c r="CM49" s="177" t="str">
        <f t="shared" si="93"/>
        <v/>
      </c>
      <c r="CN49" s="177" t="str">
        <f t="shared" si="94"/>
        <v/>
      </c>
      <c r="CO49" s="177" t="str">
        <f t="shared" si="95"/>
        <v/>
      </c>
      <c r="CP49" s="177" t="str">
        <f t="shared" si="96"/>
        <v/>
      </c>
      <c r="CQ49" s="177" t="str">
        <f t="shared" si="97"/>
        <v/>
      </c>
      <c r="CR49" s="177" t="str">
        <f t="shared" si="98"/>
        <v/>
      </c>
      <c r="CS49" s="177" t="str">
        <f t="shared" si="99"/>
        <v/>
      </c>
      <c r="CT49" s="177" t="str">
        <f t="shared" si="100"/>
        <v/>
      </c>
      <c r="CU49" s="177" t="str">
        <f t="shared" si="101"/>
        <v/>
      </c>
      <c r="CV49" s="177" t="str">
        <f t="shared" si="32"/>
        <v/>
      </c>
      <c r="CW49" s="177" t="str">
        <f t="shared" si="102"/>
        <v/>
      </c>
      <c r="CX49" s="177" t="str">
        <f t="shared" si="103"/>
        <v/>
      </c>
      <c r="CY49" s="177" t="str">
        <f t="shared" si="104"/>
        <v/>
      </c>
      <c r="CZ49" s="177" t="str">
        <f t="shared" si="105"/>
        <v/>
      </c>
      <c r="DA49" s="177" t="str">
        <f t="shared" si="106"/>
        <v/>
      </c>
      <c r="DB49" s="177" t="str">
        <f t="shared" si="107"/>
        <v/>
      </c>
      <c r="DC49" s="177" t="str">
        <f t="shared" si="108"/>
        <v/>
      </c>
      <c r="DD49" s="177" t="str">
        <f t="shared" si="109"/>
        <v/>
      </c>
      <c r="DE49" s="177" t="str">
        <f t="shared" si="110"/>
        <v/>
      </c>
      <c r="DF49" s="177" t="str">
        <f t="shared" si="111"/>
        <v/>
      </c>
      <c r="DG49" s="177" t="str">
        <f t="shared" si="112"/>
        <v/>
      </c>
      <c r="DH49" s="177" t="str">
        <f t="shared" si="113"/>
        <v/>
      </c>
      <c r="DI49" s="177" t="str">
        <f t="shared" si="114"/>
        <v/>
      </c>
      <c r="DJ49" s="177" t="str">
        <f t="shared" si="115"/>
        <v/>
      </c>
      <c r="DK49" s="177" t="str">
        <f t="shared" si="116"/>
        <v/>
      </c>
      <c r="DL49" s="177" t="str">
        <f t="shared" si="117"/>
        <v/>
      </c>
      <c r="DM49" s="177" t="str">
        <f t="shared" si="118"/>
        <v/>
      </c>
      <c r="DN49" s="177" t="str">
        <f t="shared" si="119"/>
        <v/>
      </c>
      <c r="DO49" s="177" t="str">
        <f t="shared" si="120"/>
        <v/>
      </c>
      <c r="DP49" s="177" t="str">
        <f t="shared" si="121"/>
        <v/>
      </c>
      <c r="DQ49" s="177" t="str">
        <f t="shared" si="122"/>
        <v/>
      </c>
      <c r="DR49" s="177" t="str">
        <f t="shared" si="123"/>
        <v/>
      </c>
      <c r="DS49" s="177" t="str">
        <f t="shared" si="124"/>
        <v/>
      </c>
      <c r="DT49" s="177" t="str">
        <f t="shared" si="125"/>
        <v/>
      </c>
      <c r="DU49" s="177" t="str">
        <f t="shared" si="126"/>
        <v/>
      </c>
      <c r="DV49" s="177" t="str">
        <f t="shared" si="127"/>
        <v/>
      </c>
      <c r="DW49" s="177" t="str">
        <f t="shared" si="128"/>
        <v/>
      </c>
      <c r="DX49" s="177" t="str">
        <f t="shared" si="129"/>
        <v/>
      </c>
      <c r="DY49" s="177" t="str">
        <f t="shared" si="130"/>
        <v/>
      </c>
      <c r="DZ49" s="177" t="str">
        <f t="shared" si="131"/>
        <v/>
      </c>
      <c r="EA49" s="177" t="str">
        <f t="shared" si="132"/>
        <v/>
      </c>
      <c r="EB49" s="177" t="str">
        <f t="shared" si="133"/>
        <v/>
      </c>
      <c r="EC49" s="177" t="str">
        <f t="shared" si="134"/>
        <v/>
      </c>
      <c r="ED49" s="177" t="str">
        <f t="shared" si="135"/>
        <v/>
      </c>
      <c r="EE49" s="177" t="str">
        <f t="shared" si="136"/>
        <v/>
      </c>
      <c r="EF49" s="177" t="str">
        <f t="shared" si="137"/>
        <v/>
      </c>
      <c r="EG49" s="177" t="str">
        <f t="shared" si="138"/>
        <v/>
      </c>
      <c r="EH49" s="177" t="str">
        <f t="shared" si="139"/>
        <v/>
      </c>
      <c r="EI49" s="177" t="str">
        <f t="shared" si="140"/>
        <v/>
      </c>
      <c r="EJ49" s="177" t="str">
        <f t="shared" si="141"/>
        <v/>
      </c>
      <c r="EK49" s="177" t="str">
        <f t="shared" si="142"/>
        <v/>
      </c>
      <c r="EL49" s="177" t="str">
        <f t="shared" si="143"/>
        <v/>
      </c>
      <c r="EM49" s="177" t="str">
        <f t="shared" si="144"/>
        <v/>
      </c>
      <c r="EN49" s="177" t="str">
        <f t="shared" si="145"/>
        <v/>
      </c>
      <c r="EO49" s="177" t="str">
        <f t="shared" si="146"/>
        <v/>
      </c>
      <c r="EP49" s="177" t="str">
        <f t="shared" si="147"/>
        <v/>
      </c>
      <c r="EQ49" s="177" t="str">
        <f t="shared" si="148"/>
        <v/>
      </c>
      <c r="ER49" s="177" t="str">
        <f t="shared" si="149"/>
        <v/>
      </c>
      <c r="ES49" s="177" t="str">
        <f t="shared" si="150"/>
        <v/>
      </c>
      <c r="ET49" s="177" t="str">
        <f t="shared" si="151"/>
        <v/>
      </c>
      <c r="EU49" s="177" t="str">
        <f t="shared" si="152"/>
        <v/>
      </c>
      <c r="EV49" s="177" t="str">
        <f t="shared" si="153"/>
        <v/>
      </c>
      <c r="EW49" s="177" t="str">
        <f t="shared" si="154"/>
        <v/>
      </c>
      <c r="EX49" s="177" t="str">
        <f t="shared" si="155"/>
        <v/>
      </c>
      <c r="EY49" s="177" t="str">
        <f t="shared" si="156"/>
        <v/>
      </c>
      <c r="EZ49" s="177" t="str">
        <f t="shared" si="157"/>
        <v/>
      </c>
      <c r="FA49" s="177" t="str">
        <f t="shared" si="158"/>
        <v/>
      </c>
      <c r="FB49" s="177" t="str">
        <f t="shared" si="159"/>
        <v/>
      </c>
      <c r="FC49" s="177" t="str">
        <f t="shared" si="160"/>
        <v/>
      </c>
      <c r="FD49" s="177" t="str">
        <f t="shared" si="161"/>
        <v/>
      </c>
      <c r="FE49" s="177" t="str">
        <f t="shared" si="162"/>
        <v/>
      </c>
      <c r="FF49" s="177" t="str">
        <f t="shared" si="163"/>
        <v/>
      </c>
      <c r="FG49" s="177" t="str">
        <f t="shared" si="164"/>
        <v/>
      </c>
      <c r="FH49" s="177" t="str">
        <f t="shared" si="33"/>
        <v/>
      </c>
      <c r="FI49" s="177" t="str">
        <f t="shared" si="165"/>
        <v/>
      </c>
      <c r="FJ49" s="177" t="str">
        <f t="shared" si="166"/>
        <v/>
      </c>
      <c r="FK49" s="177" t="str">
        <f t="shared" si="167"/>
        <v/>
      </c>
      <c r="FL49" s="177" t="str">
        <f t="shared" si="168"/>
        <v/>
      </c>
      <c r="FM49" s="177" t="str">
        <f t="shared" si="169"/>
        <v/>
      </c>
      <c r="FN49" s="177" t="str">
        <f t="shared" si="170"/>
        <v/>
      </c>
      <c r="FO49" s="177" t="str">
        <f t="shared" si="171"/>
        <v/>
      </c>
      <c r="FP49" s="177" t="str">
        <f t="shared" si="172"/>
        <v/>
      </c>
      <c r="FQ49" s="177" t="str">
        <f t="shared" si="173"/>
        <v/>
      </c>
      <c r="FR49" s="177" t="str">
        <f t="shared" si="174"/>
        <v/>
      </c>
      <c r="FS49" s="177" t="str">
        <f t="shared" si="175"/>
        <v/>
      </c>
      <c r="FT49" s="177" t="str">
        <f t="shared" si="176"/>
        <v/>
      </c>
      <c r="FU49" s="177" t="str">
        <f t="shared" si="177"/>
        <v/>
      </c>
      <c r="FV49" s="177" t="str">
        <f t="shared" si="178"/>
        <v/>
      </c>
      <c r="FW49" s="177" t="str">
        <f t="shared" si="179"/>
        <v/>
      </c>
      <c r="FX49" s="177" t="str">
        <f t="shared" si="180"/>
        <v/>
      </c>
      <c r="FY49" s="177" t="str">
        <f t="shared" si="181"/>
        <v/>
      </c>
      <c r="FZ49" s="177" t="str">
        <f t="shared" si="182"/>
        <v/>
      </c>
      <c r="GA49" s="177" t="str">
        <f t="shared" si="183"/>
        <v/>
      </c>
      <c r="GB49" s="177" t="str">
        <f t="shared" si="184"/>
        <v/>
      </c>
      <c r="GC49" s="177" t="str">
        <f t="shared" si="185"/>
        <v/>
      </c>
      <c r="GD49" s="177" t="str">
        <f t="shared" si="186"/>
        <v/>
      </c>
      <c r="GE49" s="177" t="str">
        <f t="shared" si="187"/>
        <v/>
      </c>
      <c r="GF49" s="177" t="str">
        <f t="shared" si="188"/>
        <v/>
      </c>
      <c r="GG49" s="177" t="str">
        <f t="shared" si="189"/>
        <v/>
      </c>
      <c r="GH49" s="177" t="str">
        <f t="shared" si="190"/>
        <v/>
      </c>
      <c r="GI49" s="177" t="str">
        <f t="shared" si="191"/>
        <v/>
      </c>
      <c r="GJ49" s="177" t="str">
        <f t="shared" si="192"/>
        <v/>
      </c>
      <c r="GK49" s="177" t="str">
        <f t="shared" si="193"/>
        <v/>
      </c>
      <c r="GL49" s="177" t="str">
        <f t="shared" si="194"/>
        <v/>
      </c>
      <c r="GM49" s="177" t="str">
        <f t="shared" si="195"/>
        <v/>
      </c>
      <c r="GN49" s="177" t="str">
        <f t="shared" si="196"/>
        <v/>
      </c>
      <c r="GO49" s="177" t="str">
        <f t="shared" si="197"/>
        <v/>
      </c>
      <c r="GP49" s="177" t="str">
        <f t="shared" si="198"/>
        <v/>
      </c>
      <c r="GQ49" s="177" t="str">
        <f t="shared" si="199"/>
        <v/>
      </c>
      <c r="GR49" s="177" t="str">
        <f t="shared" si="200"/>
        <v/>
      </c>
      <c r="GS49" s="177" t="str">
        <f t="shared" si="201"/>
        <v/>
      </c>
      <c r="GT49" s="177" t="str">
        <f t="shared" si="202"/>
        <v/>
      </c>
      <c r="GU49" s="177" t="str">
        <f t="shared" si="203"/>
        <v/>
      </c>
      <c r="GV49" s="177" t="str">
        <f t="shared" si="204"/>
        <v/>
      </c>
      <c r="GW49" s="177" t="str">
        <f t="shared" si="205"/>
        <v/>
      </c>
      <c r="GX49" s="177" t="str">
        <f t="shared" si="206"/>
        <v/>
      </c>
      <c r="GY49" s="177" t="str">
        <f t="shared" si="207"/>
        <v/>
      </c>
      <c r="GZ49" s="177" t="str">
        <f t="shared" si="208"/>
        <v/>
      </c>
      <c r="HA49" s="177" t="str">
        <f t="shared" si="209"/>
        <v/>
      </c>
      <c r="HB49" s="177" t="str">
        <f t="shared" si="210"/>
        <v/>
      </c>
      <c r="HC49" s="177" t="str">
        <f t="shared" si="211"/>
        <v/>
      </c>
      <c r="HD49" s="177" t="str">
        <f t="shared" si="212"/>
        <v/>
      </c>
      <c r="HE49" s="177" t="str">
        <f t="shared" si="213"/>
        <v/>
      </c>
      <c r="HF49" s="177" t="str">
        <f t="shared" si="214"/>
        <v/>
      </c>
      <c r="HG49" s="177" t="str">
        <f t="shared" si="215"/>
        <v/>
      </c>
      <c r="HH49" s="177" t="str">
        <f t="shared" si="216"/>
        <v/>
      </c>
      <c r="HI49" s="177" t="str">
        <f t="shared" si="217"/>
        <v/>
      </c>
      <c r="HJ49" s="177" t="str">
        <f t="shared" si="218"/>
        <v/>
      </c>
      <c r="HK49" s="177" t="str">
        <f t="shared" si="219"/>
        <v/>
      </c>
      <c r="HL49" s="177" t="str">
        <f t="shared" si="220"/>
        <v/>
      </c>
      <c r="HM49" s="177" t="str">
        <f t="shared" si="221"/>
        <v/>
      </c>
      <c r="HN49" s="177" t="str">
        <f t="shared" si="222"/>
        <v/>
      </c>
      <c r="HO49" s="177" t="str">
        <f t="shared" si="223"/>
        <v/>
      </c>
      <c r="HP49" s="177" t="str">
        <f t="shared" si="224"/>
        <v/>
      </c>
      <c r="HQ49" s="177" t="str">
        <f t="shared" si="225"/>
        <v/>
      </c>
      <c r="HR49" s="177" t="str">
        <f t="shared" si="226"/>
        <v/>
      </c>
      <c r="HS49" s="177" t="str">
        <f t="shared" si="227"/>
        <v/>
      </c>
      <c r="HT49" s="177" t="str">
        <f t="shared" si="34"/>
        <v/>
      </c>
      <c r="HU49" s="177" t="str">
        <f t="shared" si="255"/>
        <v/>
      </c>
      <c r="HV49" s="177" t="str">
        <f t="shared" si="256"/>
        <v/>
      </c>
      <c r="HW49" s="177" t="str">
        <f t="shared" si="257"/>
        <v/>
      </c>
      <c r="HX49" s="177" t="str">
        <f t="shared" si="258"/>
        <v/>
      </c>
      <c r="HY49" s="177" t="str">
        <f t="shared" si="259"/>
        <v/>
      </c>
      <c r="HZ49" s="177" t="str">
        <f t="shared" si="260"/>
        <v/>
      </c>
      <c r="IA49" s="192" t="str">
        <f t="shared" si="29"/>
        <v/>
      </c>
      <c r="IB49" s="193" t="e">
        <f t="shared" si="296"/>
        <v>#N/A</v>
      </c>
      <c r="IC49" s="193" t="e">
        <f t="shared" si="310"/>
        <v>#N/A</v>
      </c>
      <c r="ID49" s="193" t="e">
        <f t="shared" si="310"/>
        <v>#N/A</v>
      </c>
      <c r="IE49" s="193" t="e">
        <f t="shared" si="310"/>
        <v>#N/A</v>
      </c>
      <c r="IF49" s="193" t="e">
        <f t="shared" ref="IF49:IT64" si="323">IF(ISNONTEXT($Q49),IF($G49="R",_xlfn.BETA.DIST(AM49,$M49,$N49,FALSE,$B49,$D49),_xlfn.BETA.DIST(AM49,$N49,$M49,FALSE,$B49,$D49)),NA())</f>
        <v>#N/A</v>
      </c>
      <c r="IG49" s="193" t="e">
        <f t="shared" si="323"/>
        <v>#N/A</v>
      </c>
      <c r="IH49" s="193" t="e">
        <f t="shared" si="323"/>
        <v>#N/A</v>
      </c>
      <c r="II49" s="193" t="e">
        <f t="shared" si="323"/>
        <v>#N/A</v>
      </c>
      <c r="IJ49" s="193" t="e">
        <f t="shared" si="323"/>
        <v>#N/A</v>
      </c>
      <c r="IK49" s="193" t="e">
        <f t="shared" si="323"/>
        <v>#N/A</v>
      </c>
      <c r="IL49" s="193" t="e">
        <f t="shared" si="323"/>
        <v>#N/A</v>
      </c>
      <c r="IM49" s="193" t="e">
        <f t="shared" si="323"/>
        <v>#N/A</v>
      </c>
      <c r="IN49" s="193" t="e">
        <f t="shared" si="323"/>
        <v>#N/A</v>
      </c>
      <c r="IO49" s="193" t="e">
        <f t="shared" si="323"/>
        <v>#N/A</v>
      </c>
      <c r="IP49" s="193" t="e">
        <f t="shared" si="323"/>
        <v>#N/A</v>
      </c>
      <c r="IQ49" s="193" t="e">
        <f t="shared" si="323"/>
        <v>#N/A</v>
      </c>
      <c r="IR49" s="193" t="e">
        <f t="shared" si="323"/>
        <v>#N/A</v>
      </c>
      <c r="IS49" s="193" t="e">
        <f t="shared" si="323"/>
        <v>#N/A</v>
      </c>
      <c r="IT49" s="193" t="e">
        <f t="shared" si="323"/>
        <v>#N/A</v>
      </c>
      <c r="IU49" s="193" t="e">
        <f t="shared" si="318"/>
        <v>#N/A</v>
      </c>
      <c r="IV49" s="193" t="e">
        <f t="shared" si="318"/>
        <v>#N/A</v>
      </c>
      <c r="IW49" s="193" t="e">
        <f t="shared" si="318"/>
        <v>#N/A</v>
      </c>
      <c r="IX49" s="193" t="e">
        <f t="shared" si="318"/>
        <v>#N/A</v>
      </c>
      <c r="IY49" s="193" t="e">
        <f t="shared" si="318"/>
        <v>#N/A</v>
      </c>
      <c r="IZ49" s="193" t="e">
        <f t="shared" si="318"/>
        <v>#N/A</v>
      </c>
      <c r="JA49" s="193" t="e">
        <f t="shared" si="318"/>
        <v>#N/A</v>
      </c>
      <c r="JB49" s="193" t="e">
        <f t="shared" si="318"/>
        <v>#N/A</v>
      </c>
      <c r="JC49" s="193" t="e">
        <f t="shared" si="318"/>
        <v>#N/A</v>
      </c>
      <c r="JD49" s="193" t="e">
        <f t="shared" si="318"/>
        <v>#N/A</v>
      </c>
      <c r="JE49" s="193" t="e">
        <f t="shared" si="318"/>
        <v>#N/A</v>
      </c>
      <c r="JF49" s="193" t="e">
        <f t="shared" si="318"/>
        <v>#N/A</v>
      </c>
      <c r="JG49" s="193" t="e">
        <f t="shared" si="318"/>
        <v>#N/A</v>
      </c>
      <c r="JH49" s="193" t="e">
        <f t="shared" si="318"/>
        <v>#N/A</v>
      </c>
      <c r="JI49" s="193" t="e">
        <f t="shared" si="318"/>
        <v>#N/A</v>
      </c>
      <c r="JJ49" s="193" t="e">
        <f t="shared" si="314"/>
        <v>#N/A</v>
      </c>
      <c r="JK49" s="193" t="e">
        <f t="shared" si="314"/>
        <v>#N/A</v>
      </c>
      <c r="JL49" s="193" t="e">
        <f t="shared" si="314"/>
        <v>#N/A</v>
      </c>
      <c r="JM49" s="193" t="e">
        <f t="shared" si="314"/>
        <v>#N/A</v>
      </c>
      <c r="JN49" s="193" t="e">
        <f t="shared" si="314"/>
        <v>#N/A</v>
      </c>
      <c r="JO49" s="193" t="e">
        <f t="shared" si="314"/>
        <v>#N/A</v>
      </c>
      <c r="JP49" s="193" t="e">
        <f t="shared" si="314"/>
        <v>#N/A</v>
      </c>
      <c r="JQ49" s="193" t="e">
        <f t="shared" si="314"/>
        <v>#N/A</v>
      </c>
      <c r="JR49" s="193" t="e">
        <f t="shared" si="314"/>
        <v>#N/A</v>
      </c>
      <c r="JS49" s="193" t="e">
        <f t="shared" si="314"/>
        <v>#N/A</v>
      </c>
      <c r="JT49" s="193" t="e">
        <f t="shared" si="314"/>
        <v>#N/A</v>
      </c>
      <c r="JU49" s="193" t="e">
        <f t="shared" si="314"/>
        <v>#N/A</v>
      </c>
      <c r="JV49" s="193" t="e">
        <f t="shared" si="314"/>
        <v>#N/A</v>
      </c>
      <c r="JW49" s="193" t="e">
        <f t="shared" si="314"/>
        <v>#N/A</v>
      </c>
      <c r="JX49" s="193" t="e">
        <f t="shared" si="314"/>
        <v>#N/A</v>
      </c>
      <c r="JY49" s="193" t="e">
        <f t="shared" si="299"/>
        <v>#N/A</v>
      </c>
      <c r="JZ49" s="193" t="e">
        <f t="shared" si="299"/>
        <v>#N/A</v>
      </c>
      <c r="KA49" s="193" t="e">
        <f t="shared" si="299"/>
        <v>#N/A</v>
      </c>
      <c r="KB49" s="193" t="e">
        <f t="shared" si="299"/>
        <v>#N/A</v>
      </c>
      <c r="KC49" s="193" t="e">
        <f t="shared" si="299"/>
        <v>#N/A</v>
      </c>
      <c r="KD49" s="193" t="e">
        <f t="shared" si="299"/>
        <v>#N/A</v>
      </c>
      <c r="KE49" s="193" t="e">
        <f t="shared" si="299"/>
        <v>#N/A</v>
      </c>
      <c r="KF49" s="193" t="e">
        <f t="shared" si="299"/>
        <v>#N/A</v>
      </c>
      <c r="KG49" s="193" t="e">
        <f t="shared" si="299"/>
        <v>#N/A</v>
      </c>
      <c r="KH49" s="193" t="e">
        <f t="shared" si="299"/>
        <v>#N/A</v>
      </c>
      <c r="KI49" s="193" t="e">
        <f t="shared" si="299"/>
        <v>#N/A</v>
      </c>
      <c r="KJ49" s="193" t="e">
        <f t="shared" si="299"/>
        <v>#N/A</v>
      </c>
      <c r="KK49" s="193" t="e">
        <f t="shared" si="299"/>
        <v>#N/A</v>
      </c>
      <c r="KL49" s="193" t="e">
        <f t="shared" si="299"/>
        <v>#N/A</v>
      </c>
      <c r="KM49" s="193" t="e">
        <f t="shared" si="299"/>
        <v>#N/A</v>
      </c>
      <c r="KN49" s="193" t="e">
        <f t="shared" si="35"/>
        <v>#N/A</v>
      </c>
      <c r="KO49" s="193" t="e">
        <f t="shared" si="311"/>
        <v>#N/A</v>
      </c>
      <c r="KP49" s="193" t="e">
        <f t="shared" si="311"/>
        <v>#N/A</v>
      </c>
      <c r="KQ49" s="193" t="e">
        <f t="shared" si="311"/>
        <v>#N/A</v>
      </c>
      <c r="KR49" s="193" t="e">
        <f t="shared" ref="KR49:LF64" si="324">IF(ISNONTEXT($Q49),IF($G49="R",_xlfn.BETA.DIST(CY49,$M49,$N49,FALSE,$B49,$D49),_xlfn.BETA.DIST(CY49,$N49,$M49,FALSE,$B49,$D49)),NA())</f>
        <v>#N/A</v>
      </c>
      <c r="KS49" s="193" t="e">
        <f t="shared" si="324"/>
        <v>#N/A</v>
      </c>
      <c r="KT49" s="193" t="e">
        <f t="shared" si="324"/>
        <v>#N/A</v>
      </c>
      <c r="KU49" s="193" t="e">
        <f t="shared" si="324"/>
        <v>#N/A</v>
      </c>
      <c r="KV49" s="193" t="e">
        <f t="shared" si="324"/>
        <v>#N/A</v>
      </c>
      <c r="KW49" s="193" t="e">
        <f t="shared" si="324"/>
        <v>#N/A</v>
      </c>
      <c r="KX49" s="193" t="e">
        <f t="shared" si="324"/>
        <v>#N/A</v>
      </c>
      <c r="KY49" s="193" t="e">
        <f t="shared" si="324"/>
        <v>#N/A</v>
      </c>
      <c r="KZ49" s="193" t="e">
        <f t="shared" si="324"/>
        <v>#N/A</v>
      </c>
      <c r="LA49" s="193" t="e">
        <f t="shared" si="324"/>
        <v>#N/A</v>
      </c>
      <c r="LB49" s="193" t="e">
        <f t="shared" si="324"/>
        <v>#N/A</v>
      </c>
      <c r="LC49" s="193" t="e">
        <f t="shared" si="324"/>
        <v>#N/A</v>
      </c>
      <c r="LD49" s="193" t="e">
        <f t="shared" si="324"/>
        <v>#N/A</v>
      </c>
      <c r="LE49" s="193" t="e">
        <f t="shared" si="324"/>
        <v>#N/A</v>
      </c>
      <c r="LF49" s="193" t="e">
        <f t="shared" si="324"/>
        <v>#N/A</v>
      </c>
      <c r="LG49" s="193" t="e">
        <f t="shared" si="319"/>
        <v>#N/A</v>
      </c>
      <c r="LH49" s="193" t="e">
        <f t="shared" si="319"/>
        <v>#N/A</v>
      </c>
      <c r="LI49" s="193" t="e">
        <f t="shared" si="319"/>
        <v>#N/A</v>
      </c>
      <c r="LJ49" s="193" t="e">
        <f t="shared" si="319"/>
        <v>#N/A</v>
      </c>
      <c r="LK49" s="193" t="e">
        <f t="shared" si="319"/>
        <v>#N/A</v>
      </c>
      <c r="LL49" s="193" t="e">
        <f t="shared" si="319"/>
        <v>#N/A</v>
      </c>
      <c r="LM49" s="193" t="e">
        <f t="shared" si="319"/>
        <v>#N/A</v>
      </c>
      <c r="LN49" s="193" t="e">
        <f t="shared" si="319"/>
        <v>#N/A</v>
      </c>
      <c r="LO49" s="193" t="e">
        <f t="shared" si="319"/>
        <v>#N/A</v>
      </c>
      <c r="LP49" s="193" t="e">
        <f t="shared" si="319"/>
        <v>#N/A</v>
      </c>
      <c r="LQ49" s="193" t="e">
        <f t="shared" si="319"/>
        <v>#N/A</v>
      </c>
      <c r="LR49" s="193" t="e">
        <f t="shared" si="319"/>
        <v>#N/A</v>
      </c>
      <c r="LS49" s="193" t="e">
        <f t="shared" si="319"/>
        <v>#N/A</v>
      </c>
      <c r="LT49" s="193" t="e">
        <f t="shared" si="319"/>
        <v>#N/A</v>
      </c>
      <c r="LU49" s="193" t="e">
        <f t="shared" si="319"/>
        <v>#N/A</v>
      </c>
      <c r="LV49" s="193" t="e">
        <f t="shared" si="315"/>
        <v>#N/A</v>
      </c>
      <c r="LW49" s="193" t="e">
        <f t="shared" si="315"/>
        <v>#N/A</v>
      </c>
      <c r="LX49" s="193" t="e">
        <f t="shared" si="315"/>
        <v>#N/A</v>
      </c>
      <c r="LY49" s="193" t="e">
        <f t="shared" si="315"/>
        <v>#N/A</v>
      </c>
      <c r="LZ49" s="193" t="e">
        <f t="shared" si="315"/>
        <v>#N/A</v>
      </c>
      <c r="MA49" s="193" t="e">
        <f t="shared" si="315"/>
        <v>#N/A</v>
      </c>
      <c r="MB49" s="193" t="e">
        <f t="shared" si="315"/>
        <v>#N/A</v>
      </c>
      <c r="MC49" s="193" t="e">
        <f t="shared" si="315"/>
        <v>#N/A</v>
      </c>
      <c r="MD49" s="193" t="e">
        <f t="shared" si="315"/>
        <v>#N/A</v>
      </c>
      <c r="ME49" s="193" t="e">
        <f t="shared" si="315"/>
        <v>#N/A</v>
      </c>
      <c r="MF49" s="193" t="e">
        <f t="shared" si="315"/>
        <v>#N/A</v>
      </c>
      <c r="MG49" s="193" t="e">
        <f t="shared" si="315"/>
        <v>#N/A</v>
      </c>
      <c r="MH49" s="193" t="e">
        <f t="shared" si="315"/>
        <v>#N/A</v>
      </c>
      <c r="MI49" s="193" t="e">
        <f t="shared" si="315"/>
        <v>#N/A</v>
      </c>
      <c r="MJ49" s="193" t="e">
        <f t="shared" si="315"/>
        <v>#N/A</v>
      </c>
      <c r="MK49" s="193" t="e">
        <f t="shared" si="300"/>
        <v>#N/A</v>
      </c>
      <c r="ML49" s="193" t="e">
        <f t="shared" si="300"/>
        <v>#N/A</v>
      </c>
      <c r="MM49" s="193" t="e">
        <f t="shared" si="300"/>
        <v>#N/A</v>
      </c>
      <c r="MN49" s="193" t="e">
        <f t="shared" si="300"/>
        <v>#N/A</v>
      </c>
      <c r="MO49" s="193" t="e">
        <f t="shared" si="300"/>
        <v>#N/A</v>
      </c>
      <c r="MP49" s="193" t="e">
        <f t="shared" si="300"/>
        <v>#N/A</v>
      </c>
      <c r="MQ49" s="193" t="e">
        <f t="shared" si="300"/>
        <v>#N/A</v>
      </c>
      <c r="MR49" s="193" t="e">
        <f t="shared" si="300"/>
        <v>#N/A</v>
      </c>
      <c r="MS49" s="193" t="e">
        <f t="shared" si="300"/>
        <v>#N/A</v>
      </c>
      <c r="MT49" s="193" t="e">
        <f t="shared" si="300"/>
        <v>#N/A</v>
      </c>
      <c r="MU49" s="193" t="e">
        <f t="shared" si="300"/>
        <v>#N/A</v>
      </c>
      <c r="MV49" s="193" t="e">
        <f t="shared" si="300"/>
        <v>#N/A</v>
      </c>
      <c r="MW49" s="193" t="e">
        <f t="shared" si="300"/>
        <v>#N/A</v>
      </c>
      <c r="MX49" s="193" t="e">
        <f t="shared" si="300"/>
        <v>#N/A</v>
      </c>
      <c r="MY49" s="193" t="e">
        <f t="shared" si="300"/>
        <v>#N/A</v>
      </c>
      <c r="MZ49" s="193" t="e">
        <f t="shared" si="36"/>
        <v>#N/A</v>
      </c>
      <c r="NA49" s="193" t="e">
        <f t="shared" si="312"/>
        <v>#N/A</v>
      </c>
      <c r="NB49" s="193" t="e">
        <f t="shared" si="312"/>
        <v>#N/A</v>
      </c>
      <c r="NC49" s="193" t="e">
        <f t="shared" si="312"/>
        <v>#N/A</v>
      </c>
      <c r="ND49" s="193" t="e">
        <f t="shared" ref="ND49:NR64" si="325">IF(ISNONTEXT($Q49),IF($G49="R",_xlfn.BETA.DIST(FK49,$M49,$N49,FALSE,$B49,$D49),_xlfn.BETA.DIST(FK49,$N49,$M49,FALSE,$B49,$D49)),NA())</f>
        <v>#N/A</v>
      </c>
      <c r="NE49" s="193" t="e">
        <f t="shared" si="325"/>
        <v>#N/A</v>
      </c>
      <c r="NF49" s="193" t="e">
        <f t="shared" si="325"/>
        <v>#N/A</v>
      </c>
      <c r="NG49" s="193" t="e">
        <f t="shared" si="325"/>
        <v>#N/A</v>
      </c>
      <c r="NH49" s="193" t="e">
        <f t="shared" si="325"/>
        <v>#N/A</v>
      </c>
      <c r="NI49" s="193" t="e">
        <f t="shared" si="325"/>
        <v>#N/A</v>
      </c>
      <c r="NJ49" s="193" t="e">
        <f t="shared" si="325"/>
        <v>#N/A</v>
      </c>
      <c r="NK49" s="193" t="e">
        <f t="shared" si="325"/>
        <v>#N/A</v>
      </c>
      <c r="NL49" s="193" t="e">
        <f t="shared" si="325"/>
        <v>#N/A</v>
      </c>
      <c r="NM49" s="193" t="e">
        <f t="shared" si="325"/>
        <v>#N/A</v>
      </c>
      <c r="NN49" s="193" t="e">
        <f t="shared" si="325"/>
        <v>#N/A</v>
      </c>
      <c r="NO49" s="193" t="e">
        <f t="shared" si="325"/>
        <v>#N/A</v>
      </c>
      <c r="NP49" s="193" t="e">
        <f t="shared" si="325"/>
        <v>#N/A</v>
      </c>
      <c r="NQ49" s="193" t="e">
        <f t="shared" si="325"/>
        <v>#N/A</v>
      </c>
      <c r="NR49" s="193" t="e">
        <f t="shared" si="325"/>
        <v>#N/A</v>
      </c>
      <c r="NS49" s="193" t="e">
        <f t="shared" si="320"/>
        <v>#N/A</v>
      </c>
      <c r="NT49" s="193" t="e">
        <f t="shared" si="320"/>
        <v>#N/A</v>
      </c>
      <c r="NU49" s="193" t="e">
        <f t="shared" si="320"/>
        <v>#N/A</v>
      </c>
      <c r="NV49" s="193" t="e">
        <f t="shared" si="320"/>
        <v>#N/A</v>
      </c>
      <c r="NW49" s="193" t="e">
        <f t="shared" si="320"/>
        <v>#N/A</v>
      </c>
      <c r="NX49" s="193" t="e">
        <f t="shared" si="320"/>
        <v>#N/A</v>
      </c>
      <c r="NY49" s="193" t="e">
        <f t="shared" si="320"/>
        <v>#N/A</v>
      </c>
      <c r="NZ49" s="193" t="e">
        <f t="shared" si="320"/>
        <v>#N/A</v>
      </c>
      <c r="OA49" s="193" t="e">
        <f t="shared" si="320"/>
        <v>#N/A</v>
      </c>
      <c r="OB49" s="193" t="e">
        <f t="shared" si="320"/>
        <v>#N/A</v>
      </c>
      <c r="OC49" s="193" t="e">
        <f t="shared" si="320"/>
        <v>#N/A</v>
      </c>
      <c r="OD49" s="193" t="e">
        <f t="shared" si="320"/>
        <v>#N/A</v>
      </c>
      <c r="OE49" s="193" t="e">
        <f t="shared" si="320"/>
        <v>#N/A</v>
      </c>
      <c r="OF49" s="193" t="e">
        <f t="shared" si="320"/>
        <v>#N/A</v>
      </c>
      <c r="OG49" s="193" t="e">
        <f t="shared" si="320"/>
        <v>#N/A</v>
      </c>
      <c r="OH49" s="193" t="e">
        <f t="shared" si="316"/>
        <v>#N/A</v>
      </c>
      <c r="OI49" s="193" t="e">
        <f t="shared" si="316"/>
        <v>#N/A</v>
      </c>
      <c r="OJ49" s="193" t="e">
        <f t="shared" si="316"/>
        <v>#N/A</v>
      </c>
      <c r="OK49" s="193" t="e">
        <f t="shared" si="316"/>
        <v>#N/A</v>
      </c>
      <c r="OL49" s="193" t="e">
        <f t="shared" si="316"/>
        <v>#N/A</v>
      </c>
      <c r="OM49" s="193" t="e">
        <f t="shared" si="316"/>
        <v>#N/A</v>
      </c>
      <c r="ON49" s="193" t="e">
        <f t="shared" si="316"/>
        <v>#N/A</v>
      </c>
      <c r="OO49" s="193" t="e">
        <f t="shared" si="316"/>
        <v>#N/A</v>
      </c>
      <c r="OP49" s="193" t="e">
        <f t="shared" si="316"/>
        <v>#N/A</v>
      </c>
      <c r="OQ49" s="193" t="e">
        <f t="shared" si="316"/>
        <v>#N/A</v>
      </c>
      <c r="OR49" s="193" t="e">
        <f t="shared" si="316"/>
        <v>#N/A</v>
      </c>
      <c r="OS49" s="193" t="e">
        <f t="shared" si="316"/>
        <v>#N/A</v>
      </c>
      <c r="OT49" s="193" t="e">
        <f t="shared" si="316"/>
        <v>#N/A</v>
      </c>
      <c r="OU49" s="193" t="e">
        <f t="shared" si="316"/>
        <v>#N/A</v>
      </c>
      <c r="OV49" s="193" t="e">
        <f t="shared" si="316"/>
        <v>#N/A</v>
      </c>
      <c r="OW49" s="193" t="e">
        <f t="shared" si="301"/>
        <v>#N/A</v>
      </c>
      <c r="OX49" s="193" t="e">
        <f t="shared" si="301"/>
        <v>#N/A</v>
      </c>
      <c r="OY49" s="193" t="e">
        <f t="shared" si="301"/>
        <v>#N/A</v>
      </c>
      <c r="OZ49" s="193" t="e">
        <f t="shared" si="301"/>
        <v>#N/A</v>
      </c>
      <c r="PA49" s="193" t="e">
        <f t="shared" si="301"/>
        <v>#N/A</v>
      </c>
      <c r="PB49" s="193" t="e">
        <f t="shared" si="301"/>
        <v>#N/A</v>
      </c>
      <c r="PC49" s="193" t="e">
        <f t="shared" si="301"/>
        <v>#N/A</v>
      </c>
      <c r="PD49" s="193" t="e">
        <f t="shared" si="301"/>
        <v>#N/A</v>
      </c>
      <c r="PE49" s="193" t="e">
        <f t="shared" si="301"/>
        <v>#N/A</v>
      </c>
      <c r="PF49" s="193" t="e">
        <f t="shared" si="301"/>
        <v>#N/A</v>
      </c>
      <c r="PG49" s="193" t="e">
        <f t="shared" si="301"/>
        <v>#N/A</v>
      </c>
      <c r="PH49" s="193" t="e">
        <f t="shared" si="301"/>
        <v>#N/A</v>
      </c>
      <c r="PI49" s="193" t="e">
        <f t="shared" si="301"/>
        <v>#N/A</v>
      </c>
      <c r="PJ49" s="193" t="e">
        <f t="shared" si="301"/>
        <v>#N/A</v>
      </c>
      <c r="PK49" s="193" t="e">
        <f t="shared" si="301"/>
        <v>#N/A</v>
      </c>
      <c r="PL49" s="193" t="e">
        <f t="shared" si="37"/>
        <v>#N/A</v>
      </c>
      <c r="PM49" s="193" t="e">
        <f t="shared" si="297"/>
        <v>#N/A</v>
      </c>
      <c r="PN49" s="193" t="e">
        <f t="shared" si="297"/>
        <v>#N/A</v>
      </c>
      <c r="PO49" s="193" t="e">
        <f t="shared" si="297"/>
        <v>#N/A</v>
      </c>
      <c r="PP49" s="193" t="e">
        <f t="shared" si="297"/>
        <v>#N/A</v>
      </c>
      <c r="PQ49" s="193" t="e">
        <f t="shared" si="297"/>
        <v>#N/A</v>
      </c>
      <c r="PR49" s="193" t="e">
        <f t="shared" si="297"/>
        <v>#N/A</v>
      </c>
      <c r="PS49" s="193" t="e">
        <f t="shared" si="297"/>
        <v>#N/A</v>
      </c>
      <c r="PT49" s="193" t="e">
        <f t="shared" si="297"/>
        <v>#N/A</v>
      </c>
    </row>
    <row r="50" spans="1:436" hidden="1" x14ac:dyDescent="0.45">
      <c r="A50" s="20">
        <v>47</v>
      </c>
      <c r="B50" s="101" t="str">
        <f t="shared" si="15"/>
        <v/>
      </c>
      <c r="C50" s="115"/>
      <c r="D50" s="101" t="str">
        <f t="shared" si="16"/>
        <v/>
      </c>
      <c r="E50" s="110" t="str">
        <f t="shared" si="17"/>
        <v/>
      </c>
      <c r="F50" s="21" t="str">
        <f t="shared" si="18"/>
        <v/>
      </c>
      <c r="G50" s="22" t="str">
        <f t="shared" si="19"/>
        <v/>
      </c>
      <c r="H50" s="23" t="str">
        <f>IF(F50="","",IF(OR($F50&lt;Skew!$B$3,$F50=Skew!$B$3),IF($F50&gt;Skew!$C$3,Skew!$A$3,IF($F50&gt;Skew!$C$4,Skew!$A$4,IF($F50&gt;Skew!$C$5,Skew!$A$5,IF($F50&gt;Skew!$C$6,Skew!$A$6,IF($F50&gt;Skew!$C$7,Skew!$A$7,IF($F50&gt;Skew!$C$8,Skew!$A$8,IF($F50&gt;Skew!$C$9,Skew!$A$9,IF($F50&gt;Skew!$C$10,Skew!$A$10,IF($F50&gt;Skew!$C$11,Skew!$A$11,IF($F50&gt;Skew!$C$12,Skew!$A$12,IF($F50&gt;Skew!$C$13,Skew!$A$13,IF($F50&gt;Skew!$C$14,Skew!$A$14,IF($F50&gt;Skew!$C$15,Skew!$A$15,IF($F50&gt;Skew!$C$16,Skew!$A$16,Skew!$A$17)
)))))))))))))))</f>
        <v/>
      </c>
      <c r="I50" s="22" t="str">
        <f>IF(F50="","",MATCH(H50,Skew!$A$3:$A$17,0))</f>
        <v/>
      </c>
      <c r="J50" s="22" t="str">
        <f t="shared" si="20"/>
        <v/>
      </c>
      <c r="K50" s="24"/>
      <c r="L50" s="22" t="str">
        <f>IF(OR(F50="",K50=""),"",MATCH(K50,Confidence!$A$3:$A$12,0))</f>
        <v/>
      </c>
      <c r="M50" s="25" t="str">
        <f t="shared" si="21"/>
        <v/>
      </c>
      <c r="N50" s="25" t="str">
        <f t="shared" si="22"/>
        <v/>
      </c>
      <c r="O50" s="22"/>
      <c r="P50" s="102" t="str">
        <f t="shared" si="23"/>
        <v/>
      </c>
      <c r="Q50" s="102" t="str">
        <f t="shared" si="24"/>
        <v/>
      </c>
      <c r="R50" s="37" t="str">
        <f t="shared" si="25"/>
        <v/>
      </c>
      <c r="S50" s="115"/>
      <c r="T50" s="204" t="str">
        <f>IF(AND(B50&gt;0,C50&gt;0,D50&gt;0,M50&gt;0,N50&gt;0,S50&gt;0,NOT(K50="")),ABS(VLOOKUP($S$1,VLookups!$A$30:$B$31,2,FALSE)-_xlfn.BETA.DIST(S50,IF(G50="L",N50,M50),IF(G50="L",M50,N50),TRUE,B50,D50)),"")</f>
        <v/>
      </c>
      <c r="U50" s="112" t="str">
        <f>IF(OR($M50="",$N50=""),"",_xlfn.BETA.INV(ABS(VLOOKUP($S$1,VLookups!$A$30:$B$31,2,FALSE)-U$3),IF($G50="L",$N50,$M50),IF($G50="L",$M50,$N50),$B50,$D50))</f>
        <v/>
      </c>
      <c r="V50" s="113" t="str">
        <f>IF(OR($M50="",$N50=""),"",_xlfn.BETA.INV(ABS(VLOOKUP($S$1,VLookups!$A$30:$B$31,2,FALSE)-V$3),IF($G50="L",$N50,$M50),IF($G50="L",$M50,$N50),$B50,$D50))</f>
        <v/>
      </c>
      <c r="W50" s="112" t="str">
        <f>IF(OR($M50="",$N50=""),"",_xlfn.BETA.INV(ABS(VLOOKUP($S$1,VLookups!$A$30:$B$31,2,FALSE)-W$3),IF($G50="L",$N50,$M50),IF($G50="L",$M50,$N50),$B50,$D50))</f>
        <v/>
      </c>
      <c r="X50" s="113" t="str">
        <f>IF(OR($M50="",$N50=""),"",_xlfn.BETA.INV(ABS(VLOOKUP($S$1,VLookups!$A$30:$B$31,2,FALSE)-X$3),IF($G50="L",$N50,$M50),IF($G50="L",$M50,$N50),$B50,$D50))</f>
        <v/>
      </c>
      <c r="Y50" s="112" t="str">
        <f>IF(OR($M50="",$N50=""),"",_xlfn.BETA.INV(ABS(VLOOKUP($S$1,VLookups!$A$30:$B$31,2,FALSE)-Y$3),IF($G50="L",$N50,$M50),IF($G50="L",$M50,$N50),$B50,$D50))</f>
        <v/>
      </c>
      <c r="Z50" s="113" t="str">
        <f>IF(OR($M50="",$N50=""),"",_xlfn.BETA.INV(ABS(VLOOKUP($S$1,VLookups!$A$30:$B$31,2,FALSE)-Z$3),IF($G50="L",$N50,$M50),IF($G50="L",$M50,$N50),$B50,$D50))</f>
        <v/>
      </c>
      <c r="AA50" s="112" t="str">
        <f>IF(OR($M50="",$N50=""),"",_xlfn.BETA.INV(ABS(VLOOKUP($S$1,VLookups!$A$30:$B$31,2,FALSE)-AA$3),IF($G50="L",$N50,$M50),IF($G50="L",$M50,$N50),$B50,$D50))</f>
        <v/>
      </c>
      <c r="AB50" s="113" t="str">
        <f>IF(OR($M50="",$N50=""),"",_xlfn.BETA.INV(ABS(VLOOKUP($S$1,VLookups!$A$30:$B$31,2,FALSE)-AB$3),IF($G50="L",$N50,$M50),IF($G50="L",$M50,$N50),$B50,$D50))</f>
        <v/>
      </c>
      <c r="AC50" s="112" t="str">
        <f>IF(OR($M50="",$N50=""),"",_xlfn.BETA.INV(ABS(VLOOKUP($S$1,VLookups!$A$30:$B$31,2,FALSE)-AC$3),IF($G50="L",$N50,$M50),IF($G50="L",$M50,$N50),$B50,$D50))</f>
        <v/>
      </c>
      <c r="AD50" s="113" t="str">
        <f>IF(OR($M50="",$N50=""),"",_xlfn.BETA.INV(ABS(VLOOKUP($S$1,VLookups!$A$30:$B$31,2,FALSE)-AD$3),IF($G50="L",$N50,$M50),IF($G50="L",$M50,$N50),$B50,$D50))</f>
        <v/>
      </c>
      <c r="AE50" s="112" t="str">
        <f>IF(OR($M50="",$N50=""),"",_xlfn.BETA.INV(ABS(VLOOKUP($S$1,VLookups!$A$30:$B$31,2,FALSE)-AE$3),IF($G50="L",$N50,$M50),IF($G50="L",$M50,$N50),$B50,$D50))</f>
        <v/>
      </c>
      <c r="AF50" s="113" t="str">
        <f>IF(OR($M50="",$N50=""),"",_xlfn.BETA.INV(ABS(VLOOKUP($S$1,VLookups!$A$30:$B$31,2,FALSE)-AF$3),IF($G50="L",$N50,$M50),IF($G50="L",$M50,$N50),$B50,$D50))</f>
        <v/>
      </c>
      <c r="AG50" s="15"/>
      <c r="AH50" s="194" t="str">
        <f t="shared" si="26"/>
        <v/>
      </c>
      <c r="AI50" s="192" t="str">
        <f t="shared" si="27"/>
        <v/>
      </c>
      <c r="AJ50" s="177" t="str">
        <f t="shared" ref="AJ50" si="326">IF(ISNONTEXT($AH50),AI50+$AH50,"")</f>
        <v/>
      </c>
      <c r="AK50" s="177" t="str">
        <f t="shared" si="39"/>
        <v/>
      </c>
      <c r="AL50" s="177" t="str">
        <f t="shared" si="40"/>
        <v/>
      </c>
      <c r="AM50" s="177" t="str">
        <f t="shared" si="41"/>
        <v/>
      </c>
      <c r="AN50" s="177" t="str">
        <f t="shared" si="42"/>
        <v/>
      </c>
      <c r="AO50" s="177" t="str">
        <f t="shared" si="43"/>
        <v/>
      </c>
      <c r="AP50" s="177" t="str">
        <f t="shared" si="44"/>
        <v/>
      </c>
      <c r="AQ50" s="177" t="str">
        <f t="shared" si="45"/>
        <v/>
      </c>
      <c r="AR50" s="177" t="str">
        <f t="shared" si="46"/>
        <v/>
      </c>
      <c r="AS50" s="177" t="str">
        <f t="shared" si="47"/>
        <v/>
      </c>
      <c r="AT50" s="177" t="str">
        <f t="shared" si="48"/>
        <v/>
      </c>
      <c r="AU50" s="177" t="str">
        <f t="shared" si="49"/>
        <v/>
      </c>
      <c r="AV50" s="177" t="str">
        <f t="shared" si="50"/>
        <v/>
      </c>
      <c r="AW50" s="177" t="str">
        <f t="shared" si="51"/>
        <v/>
      </c>
      <c r="AX50" s="177" t="str">
        <f t="shared" si="52"/>
        <v/>
      </c>
      <c r="AY50" s="177" t="str">
        <f t="shared" si="53"/>
        <v/>
      </c>
      <c r="AZ50" s="177" t="str">
        <f t="shared" si="54"/>
        <v/>
      </c>
      <c r="BA50" s="177" t="str">
        <f t="shared" si="55"/>
        <v/>
      </c>
      <c r="BB50" s="177" t="str">
        <f t="shared" si="56"/>
        <v/>
      </c>
      <c r="BC50" s="177" t="str">
        <f t="shared" si="57"/>
        <v/>
      </c>
      <c r="BD50" s="177" t="str">
        <f t="shared" si="58"/>
        <v/>
      </c>
      <c r="BE50" s="177" t="str">
        <f t="shared" si="59"/>
        <v/>
      </c>
      <c r="BF50" s="177" t="str">
        <f t="shared" si="60"/>
        <v/>
      </c>
      <c r="BG50" s="177" t="str">
        <f t="shared" si="61"/>
        <v/>
      </c>
      <c r="BH50" s="177" t="str">
        <f t="shared" si="62"/>
        <v/>
      </c>
      <c r="BI50" s="177" t="str">
        <f t="shared" si="63"/>
        <v/>
      </c>
      <c r="BJ50" s="177" t="str">
        <f t="shared" si="64"/>
        <v/>
      </c>
      <c r="BK50" s="177" t="str">
        <f t="shared" si="65"/>
        <v/>
      </c>
      <c r="BL50" s="177" t="str">
        <f t="shared" si="66"/>
        <v/>
      </c>
      <c r="BM50" s="177" t="str">
        <f t="shared" si="67"/>
        <v/>
      </c>
      <c r="BN50" s="177" t="str">
        <f t="shared" si="68"/>
        <v/>
      </c>
      <c r="BO50" s="177" t="str">
        <f t="shared" si="69"/>
        <v/>
      </c>
      <c r="BP50" s="177" t="str">
        <f t="shared" si="70"/>
        <v/>
      </c>
      <c r="BQ50" s="177" t="str">
        <f t="shared" si="71"/>
        <v/>
      </c>
      <c r="BR50" s="177" t="str">
        <f t="shared" si="72"/>
        <v/>
      </c>
      <c r="BS50" s="177" t="str">
        <f t="shared" si="73"/>
        <v/>
      </c>
      <c r="BT50" s="177" t="str">
        <f t="shared" si="74"/>
        <v/>
      </c>
      <c r="BU50" s="177" t="str">
        <f t="shared" si="75"/>
        <v/>
      </c>
      <c r="BV50" s="177" t="str">
        <f t="shared" si="76"/>
        <v/>
      </c>
      <c r="BW50" s="177" t="str">
        <f t="shared" si="77"/>
        <v/>
      </c>
      <c r="BX50" s="177" t="str">
        <f t="shared" si="78"/>
        <v/>
      </c>
      <c r="BY50" s="177" t="str">
        <f t="shared" si="79"/>
        <v/>
      </c>
      <c r="BZ50" s="177" t="str">
        <f t="shared" si="80"/>
        <v/>
      </c>
      <c r="CA50" s="177" t="str">
        <f t="shared" si="81"/>
        <v/>
      </c>
      <c r="CB50" s="177" t="str">
        <f t="shared" si="82"/>
        <v/>
      </c>
      <c r="CC50" s="177" t="str">
        <f t="shared" si="83"/>
        <v/>
      </c>
      <c r="CD50" s="177" t="str">
        <f t="shared" si="84"/>
        <v/>
      </c>
      <c r="CE50" s="177" t="str">
        <f t="shared" si="85"/>
        <v/>
      </c>
      <c r="CF50" s="177" t="str">
        <f t="shared" si="86"/>
        <v/>
      </c>
      <c r="CG50" s="177" t="str">
        <f t="shared" si="87"/>
        <v/>
      </c>
      <c r="CH50" s="177" t="str">
        <f t="shared" si="88"/>
        <v/>
      </c>
      <c r="CI50" s="177" t="str">
        <f t="shared" si="89"/>
        <v/>
      </c>
      <c r="CJ50" s="177" t="str">
        <f t="shared" si="90"/>
        <v/>
      </c>
      <c r="CK50" s="177" t="str">
        <f t="shared" si="91"/>
        <v/>
      </c>
      <c r="CL50" s="177" t="str">
        <f t="shared" si="92"/>
        <v/>
      </c>
      <c r="CM50" s="177" t="str">
        <f t="shared" si="93"/>
        <v/>
      </c>
      <c r="CN50" s="177" t="str">
        <f t="shared" si="94"/>
        <v/>
      </c>
      <c r="CO50" s="177" t="str">
        <f t="shared" si="95"/>
        <v/>
      </c>
      <c r="CP50" s="177" t="str">
        <f t="shared" si="96"/>
        <v/>
      </c>
      <c r="CQ50" s="177" t="str">
        <f t="shared" si="97"/>
        <v/>
      </c>
      <c r="CR50" s="177" t="str">
        <f t="shared" si="98"/>
        <v/>
      </c>
      <c r="CS50" s="177" t="str">
        <f t="shared" si="99"/>
        <v/>
      </c>
      <c r="CT50" s="177" t="str">
        <f t="shared" si="100"/>
        <v/>
      </c>
      <c r="CU50" s="177" t="str">
        <f t="shared" si="101"/>
        <v/>
      </c>
      <c r="CV50" s="177" t="str">
        <f t="shared" si="32"/>
        <v/>
      </c>
      <c r="CW50" s="177" t="str">
        <f t="shared" si="102"/>
        <v/>
      </c>
      <c r="CX50" s="177" t="str">
        <f t="shared" si="103"/>
        <v/>
      </c>
      <c r="CY50" s="177" t="str">
        <f t="shared" si="104"/>
        <v/>
      </c>
      <c r="CZ50" s="177" t="str">
        <f t="shared" si="105"/>
        <v/>
      </c>
      <c r="DA50" s="177" t="str">
        <f t="shared" si="106"/>
        <v/>
      </c>
      <c r="DB50" s="177" t="str">
        <f t="shared" si="107"/>
        <v/>
      </c>
      <c r="DC50" s="177" t="str">
        <f t="shared" si="108"/>
        <v/>
      </c>
      <c r="DD50" s="177" t="str">
        <f t="shared" si="109"/>
        <v/>
      </c>
      <c r="DE50" s="177" t="str">
        <f t="shared" si="110"/>
        <v/>
      </c>
      <c r="DF50" s="177" t="str">
        <f t="shared" si="111"/>
        <v/>
      </c>
      <c r="DG50" s="177" t="str">
        <f t="shared" si="112"/>
        <v/>
      </c>
      <c r="DH50" s="177" t="str">
        <f t="shared" si="113"/>
        <v/>
      </c>
      <c r="DI50" s="177" t="str">
        <f t="shared" si="114"/>
        <v/>
      </c>
      <c r="DJ50" s="177" t="str">
        <f t="shared" si="115"/>
        <v/>
      </c>
      <c r="DK50" s="177" t="str">
        <f t="shared" si="116"/>
        <v/>
      </c>
      <c r="DL50" s="177" t="str">
        <f t="shared" si="117"/>
        <v/>
      </c>
      <c r="DM50" s="177" t="str">
        <f t="shared" si="118"/>
        <v/>
      </c>
      <c r="DN50" s="177" t="str">
        <f t="shared" si="119"/>
        <v/>
      </c>
      <c r="DO50" s="177" t="str">
        <f t="shared" si="120"/>
        <v/>
      </c>
      <c r="DP50" s="177" t="str">
        <f t="shared" si="121"/>
        <v/>
      </c>
      <c r="DQ50" s="177" t="str">
        <f t="shared" si="122"/>
        <v/>
      </c>
      <c r="DR50" s="177" t="str">
        <f t="shared" si="123"/>
        <v/>
      </c>
      <c r="DS50" s="177" t="str">
        <f t="shared" si="124"/>
        <v/>
      </c>
      <c r="DT50" s="177" t="str">
        <f t="shared" si="125"/>
        <v/>
      </c>
      <c r="DU50" s="177" t="str">
        <f t="shared" si="126"/>
        <v/>
      </c>
      <c r="DV50" s="177" t="str">
        <f t="shared" si="127"/>
        <v/>
      </c>
      <c r="DW50" s="177" t="str">
        <f t="shared" si="128"/>
        <v/>
      </c>
      <c r="DX50" s="177" t="str">
        <f t="shared" si="129"/>
        <v/>
      </c>
      <c r="DY50" s="177" t="str">
        <f t="shared" si="130"/>
        <v/>
      </c>
      <c r="DZ50" s="177" t="str">
        <f t="shared" si="131"/>
        <v/>
      </c>
      <c r="EA50" s="177" t="str">
        <f t="shared" si="132"/>
        <v/>
      </c>
      <c r="EB50" s="177" t="str">
        <f t="shared" si="133"/>
        <v/>
      </c>
      <c r="EC50" s="177" t="str">
        <f t="shared" si="134"/>
        <v/>
      </c>
      <c r="ED50" s="177" t="str">
        <f t="shared" si="135"/>
        <v/>
      </c>
      <c r="EE50" s="177" t="str">
        <f t="shared" si="136"/>
        <v/>
      </c>
      <c r="EF50" s="177" t="str">
        <f t="shared" si="137"/>
        <v/>
      </c>
      <c r="EG50" s="177" t="str">
        <f t="shared" si="138"/>
        <v/>
      </c>
      <c r="EH50" s="177" t="str">
        <f t="shared" si="139"/>
        <v/>
      </c>
      <c r="EI50" s="177" t="str">
        <f t="shared" si="140"/>
        <v/>
      </c>
      <c r="EJ50" s="177" t="str">
        <f t="shared" si="141"/>
        <v/>
      </c>
      <c r="EK50" s="177" t="str">
        <f t="shared" si="142"/>
        <v/>
      </c>
      <c r="EL50" s="177" t="str">
        <f t="shared" si="143"/>
        <v/>
      </c>
      <c r="EM50" s="177" t="str">
        <f t="shared" si="144"/>
        <v/>
      </c>
      <c r="EN50" s="177" t="str">
        <f t="shared" si="145"/>
        <v/>
      </c>
      <c r="EO50" s="177" t="str">
        <f t="shared" si="146"/>
        <v/>
      </c>
      <c r="EP50" s="177" t="str">
        <f t="shared" si="147"/>
        <v/>
      </c>
      <c r="EQ50" s="177" t="str">
        <f t="shared" si="148"/>
        <v/>
      </c>
      <c r="ER50" s="177" t="str">
        <f t="shared" si="149"/>
        <v/>
      </c>
      <c r="ES50" s="177" t="str">
        <f t="shared" si="150"/>
        <v/>
      </c>
      <c r="ET50" s="177" t="str">
        <f t="shared" si="151"/>
        <v/>
      </c>
      <c r="EU50" s="177" t="str">
        <f t="shared" si="152"/>
        <v/>
      </c>
      <c r="EV50" s="177" t="str">
        <f t="shared" si="153"/>
        <v/>
      </c>
      <c r="EW50" s="177" t="str">
        <f t="shared" si="154"/>
        <v/>
      </c>
      <c r="EX50" s="177" t="str">
        <f t="shared" si="155"/>
        <v/>
      </c>
      <c r="EY50" s="177" t="str">
        <f t="shared" si="156"/>
        <v/>
      </c>
      <c r="EZ50" s="177" t="str">
        <f t="shared" si="157"/>
        <v/>
      </c>
      <c r="FA50" s="177" t="str">
        <f t="shared" si="158"/>
        <v/>
      </c>
      <c r="FB50" s="177" t="str">
        <f t="shared" si="159"/>
        <v/>
      </c>
      <c r="FC50" s="177" t="str">
        <f t="shared" si="160"/>
        <v/>
      </c>
      <c r="FD50" s="177" t="str">
        <f t="shared" si="161"/>
        <v/>
      </c>
      <c r="FE50" s="177" t="str">
        <f t="shared" si="162"/>
        <v/>
      </c>
      <c r="FF50" s="177" t="str">
        <f t="shared" si="163"/>
        <v/>
      </c>
      <c r="FG50" s="177" t="str">
        <f t="shared" si="164"/>
        <v/>
      </c>
      <c r="FH50" s="177" t="str">
        <f t="shared" si="33"/>
        <v/>
      </c>
      <c r="FI50" s="177" t="str">
        <f t="shared" si="165"/>
        <v/>
      </c>
      <c r="FJ50" s="177" t="str">
        <f t="shared" si="166"/>
        <v/>
      </c>
      <c r="FK50" s="177" t="str">
        <f t="shared" si="167"/>
        <v/>
      </c>
      <c r="FL50" s="177" t="str">
        <f t="shared" si="168"/>
        <v/>
      </c>
      <c r="FM50" s="177" t="str">
        <f t="shared" si="169"/>
        <v/>
      </c>
      <c r="FN50" s="177" t="str">
        <f t="shared" si="170"/>
        <v/>
      </c>
      <c r="FO50" s="177" t="str">
        <f t="shared" si="171"/>
        <v/>
      </c>
      <c r="FP50" s="177" t="str">
        <f t="shared" si="172"/>
        <v/>
      </c>
      <c r="FQ50" s="177" t="str">
        <f t="shared" si="173"/>
        <v/>
      </c>
      <c r="FR50" s="177" t="str">
        <f t="shared" si="174"/>
        <v/>
      </c>
      <c r="FS50" s="177" t="str">
        <f t="shared" si="175"/>
        <v/>
      </c>
      <c r="FT50" s="177" t="str">
        <f t="shared" si="176"/>
        <v/>
      </c>
      <c r="FU50" s="177" t="str">
        <f t="shared" si="177"/>
        <v/>
      </c>
      <c r="FV50" s="177" t="str">
        <f t="shared" si="178"/>
        <v/>
      </c>
      <c r="FW50" s="177" t="str">
        <f t="shared" si="179"/>
        <v/>
      </c>
      <c r="FX50" s="177" t="str">
        <f t="shared" si="180"/>
        <v/>
      </c>
      <c r="FY50" s="177" t="str">
        <f t="shared" si="181"/>
        <v/>
      </c>
      <c r="FZ50" s="177" t="str">
        <f t="shared" si="182"/>
        <v/>
      </c>
      <c r="GA50" s="177" t="str">
        <f t="shared" si="183"/>
        <v/>
      </c>
      <c r="GB50" s="177" t="str">
        <f t="shared" si="184"/>
        <v/>
      </c>
      <c r="GC50" s="177" t="str">
        <f t="shared" si="185"/>
        <v/>
      </c>
      <c r="GD50" s="177" t="str">
        <f t="shared" si="186"/>
        <v/>
      </c>
      <c r="GE50" s="177" t="str">
        <f t="shared" si="187"/>
        <v/>
      </c>
      <c r="GF50" s="177" t="str">
        <f t="shared" si="188"/>
        <v/>
      </c>
      <c r="GG50" s="177" t="str">
        <f t="shared" si="189"/>
        <v/>
      </c>
      <c r="GH50" s="177" t="str">
        <f t="shared" si="190"/>
        <v/>
      </c>
      <c r="GI50" s="177" t="str">
        <f t="shared" si="191"/>
        <v/>
      </c>
      <c r="GJ50" s="177" t="str">
        <f t="shared" si="192"/>
        <v/>
      </c>
      <c r="GK50" s="177" t="str">
        <f t="shared" si="193"/>
        <v/>
      </c>
      <c r="GL50" s="177" t="str">
        <f t="shared" si="194"/>
        <v/>
      </c>
      <c r="GM50" s="177" t="str">
        <f t="shared" si="195"/>
        <v/>
      </c>
      <c r="GN50" s="177" t="str">
        <f t="shared" si="196"/>
        <v/>
      </c>
      <c r="GO50" s="177" t="str">
        <f t="shared" si="197"/>
        <v/>
      </c>
      <c r="GP50" s="177" t="str">
        <f t="shared" si="198"/>
        <v/>
      </c>
      <c r="GQ50" s="177" t="str">
        <f t="shared" si="199"/>
        <v/>
      </c>
      <c r="GR50" s="177" t="str">
        <f t="shared" si="200"/>
        <v/>
      </c>
      <c r="GS50" s="177" t="str">
        <f t="shared" si="201"/>
        <v/>
      </c>
      <c r="GT50" s="177" t="str">
        <f t="shared" si="202"/>
        <v/>
      </c>
      <c r="GU50" s="177" t="str">
        <f t="shared" si="203"/>
        <v/>
      </c>
      <c r="GV50" s="177" t="str">
        <f t="shared" si="204"/>
        <v/>
      </c>
      <c r="GW50" s="177" t="str">
        <f t="shared" si="205"/>
        <v/>
      </c>
      <c r="GX50" s="177" t="str">
        <f t="shared" si="206"/>
        <v/>
      </c>
      <c r="GY50" s="177" t="str">
        <f t="shared" si="207"/>
        <v/>
      </c>
      <c r="GZ50" s="177" t="str">
        <f t="shared" si="208"/>
        <v/>
      </c>
      <c r="HA50" s="177" t="str">
        <f t="shared" si="209"/>
        <v/>
      </c>
      <c r="HB50" s="177" t="str">
        <f t="shared" si="210"/>
        <v/>
      </c>
      <c r="HC50" s="177" t="str">
        <f t="shared" si="211"/>
        <v/>
      </c>
      <c r="HD50" s="177" t="str">
        <f t="shared" si="212"/>
        <v/>
      </c>
      <c r="HE50" s="177" t="str">
        <f t="shared" si="213"/>
        <v/>
      </c>
      <c r="HF50" s="177" t="str">
        <f t="shared" si="214"/>
        <v/>
      </c>
      <c r="HG50" s="177" t="str">
        <f t="shared" si="215"/>
        <v/>
      </c>
      <c r="HH50" s="177" t="str">
        <f t="shared" si="216"/>
        <v/>
      </c>
      <c r="HI50" s="177" t="str">
        <f t="shared" si="217"/>
        <v/>
      </c>
      <c r="HJ50" s="177" t="str">
        <f t="shared" si="218"/>
        <v/>
      </c>
      <c r="HK50" s="177" t="str">
        <f t="shared" si="219"/>
        <v/>
      </c>
      <c r="HL50" s="177" t="str">
        <f t="shared" si="220"/>
        <v/>
      </c>
      <c r="HM50" s="177" t="str">
        <f t="shared" si="221"/>
        <v/>
      </c>
      <c r="HN50" s="177" t="str">
        <f t="shared" si="222"/>
        <v/>
      </c>
      <c r="HO50" s="177" t="str">
        <f t="shared" si="223"/>
        <v/>
      </c>
      <c r="HP50" s="177" t="str">
        <f t="shared" si="224"/>
        <v/>
      </c>
      <c r="HQ50" s="177" t="str">
        <f t="shared" si="225"/>
        <v/>
      </c>
      <c r="HR50" s="177" t="str">
        <f t="shared" si="226"/>
        <v/>
      </c>
      <c r="HS50" s="177" t="str">
        <f t="shared" si="227"/>
        <v/>
      </c>
      <c r="HT50" s="177" t="str">
        <f t="shared" si="34"/>
        <v/>
      </c>
      <c r="HU50" s="177" t="str">
        <f t="shared" si="255"/>
        <v/>
      </c>
      <c r="HV50" s="177" t="str">
        <f t="shared" si="256"/>
        <v/>
      </c>
      <c r="HW50" s="177" t="str">
        <f t="shared" si="257"/>
        <v/>
      </c>
      <c r="HX50" s="177" t="str">
        <f t="shared" si="258"/>
        <v/>
      </c>
      <c r="HY50" s="177" t="str">
        <f t="shared" si="259"/>
        <v/>
      </c>
      <c r="HZ50" s="177" t="str">
        <f t="shared" si="260"/>
        <v/>
      </c>
      <c r="IA50" s="192" t="str">
        <f t="shared" si="29"/>
        <v/>
      </c>
      <c r="IB50" s="193" t="e">
        <f t="shared" si="296"/>
        <v>#N/A</v>
      </c>
      <c r="IC50" s="193" t="e">
        <f t="shared" si="310"/>
        <v>#N/A</v>
      </c>
      <c r="ID50" s="193" t="e">
        <f t="shared" si="310"/>
        <v>#N/A</v>
      </c>
      <c r="IE50" s="193" t="e">
        <f t="shared" si="310"/>
        <v>#N/A</v>
      </c>
      <c r="IF50" s="193" t="e">
        <f t="shared" si="323"/>
        <v>#N/A</v>
      </c>
      <c r="IG50" s="193" t="e">
        <f t="shared" si="323"/>
        <v>#N/A</v>
      </c>
      <c r="IH50" s="193" t="e">
        <f t="shared" si="323"/>
        <v>#N/A</v>
      </c>
      <c r="II50" s="193" t="e">
        <f t="shared" si="323"/>
        <v>#N/A</v>
      </c>
      <c r="IJ50" s="193" t="e">
        <f t="shared" si="323"/>
        <v>#N/A</v>
      </c>
      <c r="IK50" s="193" t="e">
        <f t="shared" si="323"/>
        <v>#N/A</v>
      </c>
      <c r="IL50" s="193" t="e">
        <f t="shared" si="323"/>
        <v>#N/A</v>
      </c>
      <c r="IM50" s="193" t="e">
        <f t="shared" si="323"/>
        <v>#N/A</v>
      </c>
      <c r="IN50" s="193" t="e">
        <f t="shared" si="323"/>
        <v>#N/A</v>
      </c>
      <c r="IO50" s="193" t="e">
        <f t="shared" si="323"/>
        <v>#N/A</v>
      </c>
      <c r="IP50" s="193" t="e">
        <f t="shared" si="323"/>
        <v>#N/A</v>
      </c>
      <c r="IQ50" s="193" t="e">
        <f t="shared" si="323"/>
        <v>#N/A</v>
      </c>
      <c r="IR50" s="193" t="e">
        <f t="shared" si="323"/>
        <v>#N/A</v>
      </c>
      <c r="IS50" s="193" t="e">
        <f t="shared" si="323"/>
        <v>#N/A</v>
      </c>
      <c r="IT50" s="193" t="e">
        <f t="shared" si="323"/>
        <v>#N/A</v>
      </c>
      <c r="IU50" s="193" t="e">
        <f t="shared" si="318"/>
        <v>#N/A</v>
      </c>
      <c r="IV50" s="193" t="e">
        <f t="shared" si="318"/>
        <v>#N/A</v>
      </c>
      <c r="IW50" s="193" t="e">
        <f t="shared" si="318"/>
        <v>#N/A</v>
      </c>
      <c r="IX50" s="193" t="e">
        <f t="shared" si="318"/>
        <v>#N/A</v>
      </c>
      <c r="IY50" s="193" t="e">
        <f t="shared" si="318"/>
        <v>#N/A</v>
      </c>
      <c r="IZ50" s="193" t="e">
        <f t="shared" si="318"/>
        <v>#N/A</v>
      </c>
      <c r="JA50" s="193" t="e">
        <f t="shared" si="318"/>
        <v>#N/A</v>
      </c>
      <c r="JB50" s="193" t="e">
        <f t="shared" si="318"/>
        <v>#N/A</v>
      </c>
      <c r="JC50" s="193" t="e">
        <f t="shared" si="318"/>
        <v>#N/A</v>
      </c>
      <c r="JD50" s="193" t="e">
        <f t="shared" si="318"/>
        <v>#N/A</v>
      </c>
      <c r="JE50" s="193" t="e">
        <f t="shared" si="318"/>
        <v>#N/A</v>
      </c>
      <c r="JF50" s="193" t="e">
        <f t="shared" si="318"/>
        <v>#N/A</v>
      </c>
      <c r="JG50" s="193" t="e">
        <f t="shared" si="318"/>
        <v>#N/A</v>
      </c>
      <c r="JH50" s="193" t="e">
        <f t="shared" si="318"/>
        <v>#N/A</v>
      </c>
      <c r="JI50" s="193" t="e">
        <f t="shared" si="318"/>
        <v>#N/A</v>
      </c>
      <c r="JJ50" s="193" t="e">
        <f t="shared" si="314"/>
        <v>#N/A</v>
      </c>
      <c r="JK50" s="193" t="e">
        <f t="shared" si="314"/>
        <v>#N/A</v>
      </c>
      <c r="JL50" s="193" t="e">
        <f t="shared" si="314"/>
        <v>#N/A</v>
      </c>
      <c r="JM50" s="193" t="e">
        <f t="shared" si="314"/>
        <v>#N/A</v>
      </c>
      <c r="JN50" s="193" t="e">
        <f t="shared" si="314"/>
        <v>#N/A</v>
      </c>
      <c r="JO50" s="193" t="e">
        <f t="shared" si="314"/>
        <v>#N/A</v>
      </c>
      <c r="JP50" s="193" t="e">
        <f t="shared" si="314"/>
        <v>#N/A</v>
      </c>
      <c r="JQ50" s="193" t="e">
        <f t="shared" si="314"/>
        <v>#N/A</v>
      </c>
      <c r="JR50" s="193" t="e">
        <f t="shared" si="314"/>
        <v>#N/A</v>
      </c>
      <c r="JS50" s="193" t="e">
        <f t="shared" si="314"/>
        <v>#N/A</v>
      </c>
      <c r="JT50" s="193" t="e">
        <f t="shared" si="314"/>
        <v>#N/A</v>
      </c>
      <c r="JU50" s="193" t="e">
        <f t="shared" si="314"/>
        <v>#N/A</v>
      </c>
      <c r="JV50" s="193" t="e">
        <f t="shared" si="314"/>
        <v>#N/A</v>
      </c>
      <c r="JW50" s="193" t="e">
        <f t="shared" si="314"/>
        <v>#N/A</v>
      </c>
      <c r="JX50" s="193" t="e">
        <f t="shared" si="314"/>
        <v>#N/A</v>
      </c>
      <c r="JY50" s="193" t="e">
        <f t="shared" si="299"/>
        <v>#N/A</v>
      </c>
      <c r="JZ50" s="193" t="e">
        <f t="shared" si="299"/>
        <v>#N/A</v>
      </c>
      <c r="KA50" s="193" t="e">
        <f t="shared" si="299"/>
        <v>#N/A</v>
      </c>
      <c r="KB50" s="193" t="e">
        <f t="shared" si="299"/>
        <v>#N/A</v>
      </c>
      <c r="KC50" s="193" t="e">
        <f t="shared" si="299"/>
        <v>#N/A</v>
      </c>
      <c r="KD50" s="193" t="e">
        <f t="shared" si="299"/>
        <v>#N/A</v>
      </c>
      <c r="KE50" s="193" t="e">
        <f t="shared" si="299"/>
        <v>#N/A</v>
      </c>
      <c r="KF50" s="193" t="e">
        <f t="shared" si="299"/>
        <v>#N/A</v>
      </c>
      <c r="KG50" s="193" t="e">
        <f t="shared" si="299"/>
        <v>#N/A</v>
      </c>
      <c r="KH50" s="193" t="e">
        <f t="shared" si="299"/>
        <v>#N/A</v>
      </c>
      <c r="KI50" s="193" t="e">
        <f t="shared" si="299"/>
        <v>#N/A</v>
      </c>
      <c r="KJ50" s="193" t="e">
        <f t="shared" si="299"/>
        <v>#N/A</v>
      </c>
      <c r="KK50" s="193" t="e">
        <f t="shared" si="299"/>
        <v>#N/A</v>
      </c>
      <c r="KL50" s="193" t="e">
        <f t="shared" si="299"/>
        <v>#N/A</v>
      </c>
      <c r="KM50" s="193" t="e">
        <f t="shared" si="299"/>
        <v>#N/A</v>
      </c>
      <c r="KN50" s="193" t="e">
        <f t="shared" si="35"/>
        <v>#N/A</v>
      </c>
      <c r="KO50" s="193" t="e">
        <f t="shared" si="311"/>
        <v>#N/A</v>
      </c>
      <c r="KP50" s="193" t="e">
        <f t="shared" si="311"/>
        <v>#N/A</v>
      </c>
      <c r="KQ50" s="193" t="e">
        <f t="shared" si="311"/>
        <v>#N/A</v>
      </c>
      <c r="KR50" s="193" t="e">
        <f t="shared" si="324"/>
        <v>#N/A</v>
      </c>
      <c r="KS50" s="193" t="e">
        <f t="shared" si="324"/>
        <v>#N/A</v>
      </c>
      <c r="KT50" s="193" t="e">
        <f t="shared" si="324"/>
        <v>#N/A</v>
      </c>
      <c r="KU50" s="193" t="e">
        <f t="shared" si="324"/>
        <v>#N/A</v>
      </c>
      <c r="KV50" s="193" t="e">
        <f t="shared" si="324"/>
        <v>#N/A</v>
      </c>
      <c r="KW50" s="193" t="e">
        <f t="shared" si="324"/>
        <v>#N/A</v>
      </c>
      <c r="KX50" s="193" t="e">
        <f t="shared" si="324"/>
        <v>#N/A</v>
      </c>
      <c r="KY50" s="193" t="e">
        <f t="shared" si="324"/>
        <v>#N/A</v>
      </c>
      <c r="KZ50" s="193" t="e">
        <f t="shared" si="324"/>
        <v>#N/A</v>
      </c>
      <c r="LA50" s="193" t="e">
        <f t="shared" si="324"/>
        <v>#N/A</v>
      </c>
      <c r="LB50" s="193" t="e">
        <f t="shared" si="324"/>
        <v>#N/A</v>
      </c>
      <c r="LC50" s="193" t="e">
        <f t="shared" si="324"/>
        <v>#N/A</v>
      </c>
      <c r="LD50" s="193" t="e">
        <f t="shared" si="324"/>
        <v>#N/A</v>
      </c>
      <c r="LE50" s="193" t="e">
        <f t="shared" si="324"/>
        <v>#N/A</v>
      </c>
      <c r="LF50" s="193" t="e">
        <f t="shared" si="324"/>
        <v>#N/A</v>
      </c>
      <c r="LG50" s="193" t="e">
        <f t="shared" si="319"/>
        <v>#N/A</v>
      </c>
      <c r="LH50" s="193" t="e">
        <f t="shared" si="319"/>
        <v>#N/A</v>
      </c>
      <c r="LI50" s="193" t="e">
        <f t="shared" si="319"/>
        <v>#N/A</v>
      </c>
      <c r="LJ50" s="193" t="e">
        <f t="shared" si="319"/>
        <v>#N/A</v>
      </c>
      <c r="LK50" s="193" t="e">
        <f t="shared" si="319"/>
        <v>#N/A</v>
      </c>
      <c r="LL50" s="193" t="e">
        <f t="shared" si="319"/>
        <v>#N/A</v>
      </c>
      <c r="LM50" s="193" t="e">
        <f t="shared" si="319"/>
        <v>#N/A</v>
      </c>
      <c r="LN50" s="193" t="e">
        <f t="shared" si="319"/>
        <v>#N/A</v>
      </c>
      <c r="LO50" s="193" t="e">
        <f t="shared" si="319"/>
        <v>#N/A</v>
      </c>
      <c r="LP50" s="193" t="e">
        <f t="shared" si="319"/>
        <v>#N/A</v>
      </c>
      <c r="LQ50" s="193" t="e">
        <f t="shared" si="319"/>
        <v>#N/A</v>
      </c>
      <c r="LR50" s="193" t="e">
        <f t="shared" si="319"/>
        <v>#N/A</v>
      </c>
      <c r="LS50" s="193" t="e">
        <f t="shared" si="319"/>
        <v>#N/A</v>
      </c>
      <c r="LT50" s="193" t="e">
        <f t="shared" si="319"/>
        <v>#N/A</v>
      </c>
      <c r="LU50" s="193" t="e">
        <f t="shared" si="319"/>
        <v>#N/A</v>
      </c>
      <c r="LV50" s="193" t="e">
        <f t="shared" si="315"/>
        <v>#N/A</v>
      </c>
      <c r="LW50" s="193" t="e">
        <f t="shared" si="315"/>
        <v>#N/A</v>
      </c>
      <c r="LX50" s="193" t="e">
        <f t="shared" si="315"/>
        <v>#N/A</v>
      </c>
      <c r="LY50" s="193" t="e">
        <f t="shared" si="315"/>
        <v>#N/A</v>
      </c>
      <c r="LZ50" s="193" t="e">
        <f t="shared" si="315"/>
        <v>#N/A</v>
      </c>
      <c r="MA50" s="193" t="e">
        <f t="shared" si="315"/>
        <v>#N/A</v>
      </c>
      <c r="MB50" s="193" t="e">
        <f t="shared" si="315"/>
        <v>#N/A</v>
      </c>
      <c r="MC50" s="193" t="e">
        <f t="shared" si="315"/>
        <v>#N/A</v>
      </c>
      <c r="MD50" s="193" t="e">
        <f t="shared" si="315"/>
        <v>#N/A</v>
      </c>
      <c r="ME50" s="193" t="e">
        <f t="shared" si="315"/>
        <v>#N/A</v>
      </c>
      <c r="MF50" s="193" t="e">
        <f t="shared" si="315"/>
        <v>#N/A</v>
      </c>
      <c r="MG50" s="193" t="e">
        <f t="shared" si="315"/>
        <v>#N/A</v>
      </c>
      <c r="MH50" s="193" t="e">
        <f t="shared" si="315"/>
        <v>#N/A</v>
      </c>
      <c r="MI50" s="193" t="e">
        <f t="shared" si="315"/>
        <v>#N/A</v>
      </c>
      <c r="MJ50" s="193" t="e">
        <f t="shared" si="315"/>
        <v>#N/A</v>
      </c>
      <c r="MK50" s="193" t="e">
        <f t="shared" si="300"/>
        <v>#N/A</v>
      </c>
      <c r="ML50" s="193" t="e">
        <f t="shared" si="300"/>
        <v>#N/A</v>
      </c>
      <c r="MM50" s="193" t="e">
        <f t="shared" si="300"/>
        <v>#N/A</v>
      </c>
      <c r="MN50" s="193" t="e">
        <f t="shared" si="300"/>
        <v>#N/A</v>
      </c>
      <c r="MO50" s="193" t="e">
        <f t="shared" si="300"/>
        <v>#N/A</v>
      </c>
      <c r="MP50" s="193" t="e">
        <f t="shared" si="300"/>
        <v>#N/A</v>
      </c>
      <c r="MQ50" s="193" t="e">
        <f t="shared" si="300"/>
        <v>#N/A</v>
      </c>
      <c r="MR50" s="193" t="e">
        <f t="shared" si="300"/>
        <v>#N/A</v>
      </c>
      <c r="MS50" s="193" t="e">
        <f t="shared" si="300"/>
        <v>#N/A</v>
      </c>
      <c r="MT50" s="193" t="e">
        <f t="shared" si="300"/>
        <v>#N/A</v>
      </c>
      <c r="MU50" s="193" t="e">
        <f t="shared" si="300"/>
        <v>#N/A</v>
      </c>
      <c r="MV50" s="193" t="e">
        <f t="shared" si="300"/>
        <v>#N/A</v>
      </c>
      <c r="MW50" s="193" t="e">
        <f t="shared" si="300"/>
        <v>#N/A</v>
      </c>
      <c r="MX50" s="193" t="e">
        <f t="shared" si="300"/>
        <v>#N/A</v>
      </c>
      <c r="MY50" s="193" t="e">
        <f t="shared" si="300"/>
        <v>#N/A</v>
      </c>
      <c r="MZ50" s="193" t="e">
        <f t="shared" si="36"/>
        <v>#N/A</v>
      </c>
      <c r="NA50" s="193" t="e">
        <f t="shared" si="312"/>
        <v>#N/A</v>
      </c>
      <c r="NB50" s="193" t="e">
        <f t="shared" si="312"/>
        <v>#N/A</v>
      </c>
      <c r="NC50" s="193" t="e">
        <f t="shared" si="312"/>
        <v>#N/A</v>
      </c>
      <c r="ND50" s="193" t="e">
        <f t="shared" si="325"/>
        <v>#N/A</v>
      </c>
      <c r="NE50" s="193" t="e">
        <f t="shared" si="325"/>
        <v>#N/A</v>
      </c>
      <c r="NF50" s="193" t="e">
        <f t="shared" si="325"/>
        <v>#N/A</v>
      </c>
      <c r="NG50" s="193" t="e">
        <f t="shared" si="325"/>
        <v>#N/A</v>
      </c>
      <c r="NH50" s="193" t="e">
        <f t="shared" si="325"/>
        <v>#N/A</v>
      </c>
      <c r="NI50" s="193" t="e">
        <f t="shared" si="325"/>
        <v>#N/A</v>
      </c>
      <c r="NJ50" s="193" t="e">
        <f t="shared" si="325"/>
        <v>#N/A</v>
      </c>
      <c r="NK50" s="193" t="e">
        <f t="shared" si="325"/>
        <v>#N/A</v>
      </c>
      <c r="NL50" s="193" t="e">
        <f t="shared" si="325"/>
        <v>#N/A</v>
      </c>
      <c r="NM50" s="193" t="e">
        <f t="shared" si="325"/>
        <v>#N/A</v>
      </c>
      <c r="NN50" s="193" t="e">
        <f t="shared" si="325"/>
        <v>#N/A</v>
      </c>
      <c r="NO50" s="193" t="e">
        <f t="shared" si="325"/>
        <v>#N/A</v>
      </c>
      <c r="NP50" s="193" t="e">
        <f t="shared" si="325"/>
        <v>#N/A</v>
      </c>
      <c r="NQ50" s="193" t="e">
        <f t="shared" si="325"/>
        <v>#N/A</v>
      </c>
      <c r="NR50" s="193" t="e">
        <f t="shared" si="325"/>
        <v>#N/A</v>
      </c>
      <c r="NS50" s="193" t="e">
        <f t="shared" si="320"/>
        <v>#N/A</v>
      </c>
      <c r="NT50" s="193" t="e">
        <f t="shared" si="320"/>
        <v>#N/A</v>
      </c>
      <c r="NU50" s="193" t="e">
        <f t="shared" si="320"/>
        <v>#N/A</v>
      </c>
      <c r="NV50" s="193" t="e">
        <f t="shared" si="320"/>
        <v>#N/A</v>
      </c>
      <c r="NW50" s="193" t="e">
        <f t="shared" si="320"/>
        <v>#N/A</v>
      </c>
      <c r="NX50" s="193" t="e">
        <f t="shared" si="320"/>
        <v>#N/A</v>
      </c>
      <c r="NY50" s="193" t="e">
        <f t="shared" si="320"/>
        <v>#N/A</v>
      </c>
      <c r="NZ50" s="193" t="e">
        <f t="shared" si="320"/>
        <v>#N/A</v>
      </c>
      <c r="OA50" s="193" t="e">
        <f t="shared" si="320"/>
        <v>#N/A</v>
      </c>
      <c r="OB50" s="193" t="e">
        <f t="shared" si="320"/>
        <v>#N/A</v>
      </c>
      <c r="OC50" s="193" t="e">
        <f t="shared" si="320"/>
        <v>#N/A</v>
      </c>
      <c r="OD50" s="193" t="e">
        <f t="shared" si="320"/>
        <v>#N/A</v>
      </c>
      <c r="OE50" s="193" t="e">
        <f t="shared" si="320"/>
        <v>#N/A</v>
      </c>
      <c r="OF50" s="193" t="e">
        <f t="shared" si="320"/>
        <v>#N/A</v>
      </c>
      <c r="OG50" s="193" t="e">
        <f t="shared" si="320"/>
        <v>#N/A</v>
      </c>
      <c r="OH50" s="193" t="e">
        <f t="shared" si="316"/>
        <v>#N/A</v>
      </c>
      <c r="OI50" s="193" t="e">
        <f t="shared" si="316"/>
        <v>#N/A</v>
      </c>
      <c r="OJ50" s="193" t="e">
        <f t="shared" si="316"/>
        <v>#N/A</v>
      </c>
      <c r="OK50" s="193" t="e">
        <f t="shared" si="316"/>
        <v>#N/A</v>
      </c>
      <c r="OL50" s="193" t="e">
        <f t="shared" si="316"/>
        <v>#N/A</v>
      </c>
      <c r="OM50" s="193" t="e">
        <f t="shared" si="316"/>
        <v>#N/A</v>
      </c>
      <c r="ON50" s="193" t="e">
        <f t="shared" si="316"/>
        <v>#N/A</v>
      </c>
      <c r="OO50" s="193" t="e">
        <f t="shared" si="316"/>
        <v>#N/A</v>
      </c>
      <c r="OP50" s="193" t="e">
        <f t="shared" si="316"/>
        <v>#N/A</v>
      </c>
      <c r="OQ50" s="193" t="e">
        <f t="shared" si="316"/>
        <v>#N/A</v>
      </c>
      <c r="OR50" s="193" t="e">
        <f t="shared" si="316"/>
        <v>#N/A</v>
      </c>
      <c r="OS50" s="193" t="e">
        <f t="shared" si="316"/>
        <v>#N/A</v>
      </c>
      <c r="OT50" s="193" t="e">
        <f t="shared" si="316"/>
        <v>#N/A</v>
      </c>
      <c r="OU50" s="193" t="e">
        <f t="shared" si="316"/>
        <v>#N/A</v>
      </c>
      <c r="OV50" s="193" t="e">
        <f t="shared" si="316"/>
        <v>#N/A</v>
      </c>
      <c r="OW50" s="193" t="e">
        <f t="shared" si="301"/>
        <v>#N/A</v>
      </c>
      <c r="OX50" s="193" t="e">
        <f t="shared" si="301"/>
        <v>#N/A</v>
      </c>
      <c r="OY50" s="193" t="e">
        <f t="shared" si="301"/>
        <v>#N/A</v>
      </c>
      <c r="OZ50" s="193" t="e">
        <f t="shared" si="301"/>
        <v>#N/A</v>
      </c>
      <c r="PA50" s="193" t="e">
        <f t="shared" si="301"/>
        <v>#N/A</v>
      </c>
      <c r="PB50" s="193" t="e">
        <f t="shared" si="301"/>
        <v>#N/A</v>
      </c>
      <c r="PC50" s="193" t="e">
        <f t="shared" si="301"/>
        <v>#N/A</v>
      </c>
      <c r="PD50" s="193" t="e">
        <f t="shared" si="301"/>
        <v>#N/A</v>
      </c>
      <c r="PE50" s="193" t="e">
        <f t="shared" si="301"/>
        <v>#N/A</v>
      </c>
      <c r="PF50" s="193" t="e">
        <f t="shared" si="301"/>
        <v>#N/A</v>
      </c>
      <c r="PG50" s="193" t="e">
        <f t="shared" si="301"/>
        <v>#N/A</v>
      </c>
      <c r="PH50" s="193" t="e">
        <f t="shared" si="301"/>
        <v>#N/A</v>
      </c>
      <c r="PI50" s="193" t="e">
        <f t="shared" si="301"/>
        <v>#N/A</v>
      </c>
      <c r="PJ50" s="193" t="e">
        <f t="shared" si="301"/>
        <v>#N/A</v>
      </c>
      <c r="PK50" s="193" t="e">
        <f t="shared" si="301"/>
        <v>#N/A</v>
      </c>
      <c r="PL50" s="193" t="e">
        <f t="shared" si="37"/>
        <v>#N/A</v>
      </c>
      <c r="PM50" s="193" t="e">
        <f t="shared" si="297"/>
        <v>#N/A</v>
      </c>
      <c r="PN50" s="193" t="e">
        <f t="shared" si="297"/>
        <v>#N/A</v>
      </c>
      <c r="PO50" s="193" t="e">
        <f t="shared" si="297"/>
        <v>#N/A</v>
      </c>
      <c r="PP50" s="193" t="e">
        <f t="shared" si="297"/>
        <v>#N/A</v>
      </c>
      <c r="PQ50" s="193" t="e">
        <f t="shared" si="297"/>
        <v>#N/A</v>
      </c>
      <c r="PR50" s="193" t="e">
        <f t="shared" si="297"/>
        <v>#N/A</v>
      </c>
      <c r="PS50" s="193" t="e">
        <f t="shared" si="297"/>
        <v>#N/A</v>
      </c>
      <c r="PT50" s="193" t="e">
        <f t="shared" si="297"/>
        <v>#N/A</v>
      </c>
    </row>
    <row r="51" spans="1:436" hidden="1" x14ac:dyDescent="0.45">
      <c r="A51" s="20">
        <v>48</v>
      </c>
      <c r="B51" s="101" t="str">
        <f t="shared" si="15"/>
        <v/>
      </c>
      <c r="C51" s="115"/>
      <c r="D51" s="101" t="str">
        <f t="shared" si="16"/>
        <v/>
      </c>
      <c r="E51" s="110" t="str">
        <f t="shared" si="17"/>
        <v/>
      </c>
      <c r="F51" s="21" t="str">
        <f t="shared" si="18"/>
        <v/>
      </c>
      <c r="G51" s="22" t="str">
        <f t="shared" si="19"/>
        <v/>
      </c>
      <c r="H51" s="23" t="str">
        <f>IF(F51="","",IF(OR($F51&lt;Skew!$B$3,$F51=Skew!$B$3),IF($F51&gt;Skew!$C$3,Skew!$A$3,IF($F51&gt;Skew!$C$4,Skew!$A$4,IF($F51&gt;Skew!$C$5,Skew!$A$5,IF($F51&gt;Skew!$C$6,Skew!$A$6,IF($F51&gt;Skew!$C$7,Skew!$A$7,IF($F51&gt;Skew!$C$8,Skew!$A$8,IF($F51&gt;Skew!$C$9,Skew!$A$9,IF($F51&gt;Skew!$C$10,Skew!$A$10,IF($F51&gt;Skew!$C$11,Skew!$A$11,IF($F51&gt;Skew!$C$12,Skew!$A$12,IF($F51&gt;Skew!$C$13,Skew!$A$13,IF($F51&gt;Skew!$C$14,Skew!$A$14,IF($F51&gt;Skew!$C$15,Skew!$A$15,IF($F51&gt;Skew!$C$16,Skew!$A$16,Skew!$A$17)
)))))))))))))))</f>
        <v/>
      </c>
      <c r="I51" s="22" t="str">
        <f>IF(F51="","",MATCH(H51,Skew!$A$3:$A$17,0))</f>
        <v/>
      </c>
      <c r="J51" s="22" t="str">
        <f t="shared" si="20"/>
        <v/>
      </c>
      <c r="K51" s="24"/>
      <c r="L51" s="22" t="str">
        <f>IF(OR(F51="",K51=""),"",MATCH(K51,Confidence!$A$3:$A$12,0))</f>
        <v/>
      </c>
      <c r="M51" s="25" t="str">
        <f t="shared" si="21"/>
        <v/>
      </c>
      <c r="N51" s="25" t="str">
        <f t="shared" si="22"/>
        <v/>
      </c>
      <c r="O51" s="22"/>
      <c r="P51" s="102" t="str">
        <f t="shared" si="23"/>
        <v/>
      </c>
      <c r="Q51" s="102" t="str">
        <f t="shared" si="24"/>
        <v/>
      </c>
      <c r="R51" s="37" t="str">
        <f t="shared" si="25"/>
        <v/>
      </c>
      <c r="S51" s="115"/>
      <c r="T51" s="204" t="str">
        <f>IF(AND(B51&gt;0,C51&gt;0,D51&gt;0,M51&gt;0,N51&gt;0,S51&gt;0,NOT(K51="")),ABS(VLOOKUP($S$1,VLookups!$A$30:$B$31,2,FALSE)-_xlfn.BETA.DIST(S51,IF(G51="L",N51,M51),IF(G51="L",M51,N51),TRUE,B51,D51)),"")</f>
        <v/>
      </c>
      <c r="U51" s="112" t="str">
        <f>IF(OR($M51="",$N51=""),"",_xlfn.BETA.INV(ABS(VLOOKUP($S$1,VLookups!$A$30:$B$31,2,FALSE)-U$3),IF($G51="L",$N51,$M51),IF($G51="L",$M51,$N51),$B51,$D51))</f>
        <v/>
      </c>
      <c r="V51" s="113" t="str">
        <f>IF(OR($M51="",$N51=""),"",_xlfn.BETA.INV(ABS(VLOOKUP($S$1,VLookups!$A$30:$B$31,2,FALSE)-V$3),IF($G51="L",$N51,$M51),IF($G51="L",$M51,$N51),$B51,$D51))</f>
        <v/>
      </c>
      <c r="W51" s="112" t="str">
        <f>IF(OR($M51="",$N51=""),"",_xlfn.BETA.INV(ABS(VLOOKUP($S$1,VLookups!$A$30:$B$31,2,FALSE)-W$3),IF($G51="L",$N51,$M51),IF($G51="L",$M51,$N51),$B51,$D51))</f>
        <v/>
      </c>
      <c r="X51" s="113" t="str">
        <f>IF(OR($M51="",$N51=""),"",_xlfn.BETA.INV(ABS(VLOOKUP($S$1,VLookups!$A$30:$B$31,2,FALSE)-X$3),IF($G51="L",$N51,$M51),IF($G51="L",$M51,$N51),$B51,$D51))</f>
        <v/>
      </c>
      <c r="Y51" s="112" t="str">
        <f>IF(OR($M51="",$N51=""),"",_xlfn.BETA.INV(ABS(VLOOKUP($S$1,VLookups!$A$30:$B$31,2,FALSE)-Y$3),IF($G51="L",$N51,$M51),IF($G51="L",$M51,$N51),$B51,$D51))</f>
        <v/>
      </c>
      <c r="Z51" s="113" t="str">
        <f>IF(OR($M51="",$N51=""),"",_xlfn.BETA.INV(ABS(VLOOKUP($S$1,VLookups!$A$30:$B$31,2,FALSE)-Z$3),IF($G51="L",$N51,$M51),IF($G51="L",$M51,$N51),$B51,$D51))</f>
        <v/>
      </c>
      <c r="AA51" s="112" t="str">
        <f>IF(OR($M51="",$N51=""),"",_xlfn.BETA.INV(ABS(VLOOKUP($S$1,VLookups!$A$30:$B$31,2,FALSE)-AA$3),IF($G51="L",$N51,$M51),IF($G51="L",$M51,$N51),$B51,$D51))</f>
        <v/>
      </c>
      <c r="AB51" s="113" t="str">
        <f>IF(OR($M51="",$N51=""),"",_xlfn.BETA.INV(ABS(VLOOKUP($S$1,VLookups!$A$30:$B$31,2,FALSE)-AB$3),IF($G51="L",$N51,$M51),IF($G51="L",$M51,$N51),$B51,$D51))</f>
        <v/>
      </c>
      <c r="AC51" s="112" t="str">
        <f>IF(OR($M51="",$N51=""),"",_xlfn.BETA.INV(ABS(VLOOKUP($S$1,VLookups!$A$30:$B$31,2,FALSE)-AC$3),IF($G51="L",$N51,$M51),IF($G51="L",$M51,$N51),$B51,$D51))</f>
        <v/>
      </c>
      <c r="AD51" s="113" t="str">
        <f>IF(OR($M51="",$N51=""),"",_xlfn.BETA.INV(ABS(VLOOKUP($S$1,VLookups!$A$30:$B$31,2,FALSE)-AD$3),IF($G51="L",$N51,$M51),IF($G51="L",$M51,$N51),$B51,$D51))</f>
        <v/>
      </c>
      <c r="AE51" s="112" t="str">
        <f>IF(OR($M51="",$N51=""),"",_xlfn.BETA.INV(ABS(VLOOKUP($S$1,VLookups!$A$30:$B$31,2,FALSE)-AE$3),IF($G51="L",$N51,$M51),IF($G51="L",$M51,$N51),$B51,$D51))</f>
        <v/>
      </c>
      <c r="AF51" s="113" t="str">
        <f>IF(OR($M51="",$N51=""),"",_xlfn.BETA.INV(ABS(VLOOKUP($S$1,VLookups!$A$30:$B$31,2,FALSE)-AF$3),IF($G51="L",$N51,$M51),IF($G51="L",$M51,$N51),$B51,$D51))</f>
        <v/>
      </c>
      <c r="AG51" s="15"/>
      <c r="AH51" s="194" t="str">
        <f t="shared" si="26"/>
        <v/>
      </c>
      <c r="AI51" s="192" t="str">
        <f t="shared" si="27"/>
        <v/>
      </c>
      <c r="AJ51" s="177" t="str">
        <f t="shared" ref="AJ51" si="327">IF(ISNONTEXT($AH51),AI51+$AH51,"")</f>
        <v/>
      </c>
      <c r="AK51" s="177" t="str">
        <f t="shared" si="39"/>
        <v/>
      </c>
      <c r="AL51" s="177" t="str">
        <f t="shared" si="40"/>
        <v/>
      </c>
      <c r="AM51" s="177" t="str">
        <f t="shared" si="41"/>
        <v/>
      </c>
      <c r="AN51" s="177" t="str">
        <f t="shared" si="42"/>
        <v/>
      </c>
      <c r="AO51" s="177" t="str">
        <f t="shared" si="43"/>
        <v/>
      </c>
      <c r="AP51" s="177" t="str">
        <f t="shared" si="44"/>
        <v/>
      </c>
      <c r="AQ51" s="177" t="str">
        <f t="shared" si="45"/>
        <v/>
      </c>
      <c r="AR51" s="177" t="str">
        <f t="shared" si="46"/>
        <v/>
      </c>
      <c r="AS51" s="177" t="str">
        <f t="shared" si="47"/>
        <v/>
      </c>
      <c r="AT51" s="177" t="str">
        <f t="shared" si="48"/>
        <v/>
      </c>
      <c r="AU51" s="177" t="str">
        <f t="shared" si="49"/>
        <v/>
      </c>
      <c r="AV51" s="177" t="str">
        <f t="shared" si="50"/>
        <v/>
      </c>
      <c r="AW51" s="177" t="str">
        <f t="shared" si="51"/>
        <v/>
      </c>
      <c r="AX51" s="177" t="str">
        <f t="shared" si="52"/>
        <v/>
      </c>
      <c r="AY51" s="177" t="str">
        <f t="shared" si="53"/>
        <v/>
      </c>
      <c r="AZ51" s="177" t="str">
        <f t="shared" si="54"/>
        <v/>
      </c>
      <c r="BA51" s="177" t="str">
        <f t="shared" si="55"/>
        <v/>
      </c>
      <c r="BB51" s="177" t="str">
        <f t="shared" si="56"/>
        <v/>
      </c>
      <c r="BC51" s="177" t="str">
        <f t="shared" si="57"/>
        <v/>
      </c>
      <c r="BD51" s="177" t="str">
        <f t="shared" si="58"/>
        <v/>
      </c>
      <c r="BE51" s="177" t="str">
        <f t="shared" si="59"/>
        <v/>
      </c>
      <c r="BF51" s="177" t="str">
        <f t="shared" si="60"/>
        <v/>
      </c>
      <c r="BG51" s="177" t="str">
        <f t="shared" si="61"/>
        <v/>
      </c>
      <c r="BH51" s="177" t="str">
        <f t="shared" si="62"/>
        <v/>
      </c>
      <c r="BI51" s="177" t="str">
        <f t="shared" si="63"/>
        <v/>
      </c>
      <c r="BJ51" s="177" t="str">
        <f t="shared" si="64"/>
        <v/>
      </c>
      <c r="BK51" s="177" t="str">
        <f t="shared" si="65"/>
        <v/>
      </c>
      <c r="BL51" s="177" t="str">
        <f t="shared" si="66"/>
        <v/>
      </c>
      <c r="BM51" s="177" t="str">
        <f t="shared" si="67"/>
        <v/>
      </c>
      <c r="BN51" s="177" t="str">
        <f t="shared" si="68"/>
        <v/>
      </c>
      <c r="BO51" s="177" t="str">
        <f t="shared" si="69"/>
        <v/>
      </c>
      <c r="BP51" s="177" t="str">
        <f t="shared" si="70"/>
        <v/>
      </c>
      <c r="BQ51" s="177" t="str">
        <f t="shared" si="71"/>
        <v/>
      </c>
      <c r="BR51" s="177" t="str">
        <f t="shared" si="72"/>
        <v/>
      </c>
      <c r="BS51" s="177" t="str">
        <f t="shared" si="73"/>
        <v/>
      </c>
      <c r="BT51" s="177" t="str">
        <f t="shared" si="74"/>
        <v/>
      </c>
      <c r="BU51" s="177" t="str">
        <f t="shared" si="75"/>
        <v/>
      </c>
      <c r="BV51" s="177" t="str">
        <f t="shared" si="76"/>
        <v/>
      </c>
      <c r="BW51" s="177" t="str">
        <f t="shared" si="77"/>
        <v/>
      </c>
      <c r="BX51" s="177" t="str">
        <f t="shared" si="78"/>
        <v/>
      </c>
      <c r="BY51" s="177" t="str">
        <f t="shared" si="79"/>
        <v/>
      </c>
      <c r="BZ51" s="177" t="str">
        <f t="shared" si="80"/>
        <v/>
      </c>
      <c r="CA51" s="177" t="str">
        <f t="shared" si="81"/>
        <v/>
      </c>
      <c r="CB51" s="177" t="str">
        <f t="shared" si="82"/>
        <v/>
      </c>
      <c r="CC51" s="177" t="str">
        <f t="shared" si="83"/>
        <v/>
      </c>
      <c r="CD51" s="177" t="str">
        <f t="shared" si="84"/>
        <v/>
      </c>
      <c r="CE51" s="177" t="str">
        <f t="shared" si="85"/>
        <v/>
      </c>
      <c r="CF51" s="177" t="str">
        <f t="shared" si="86"/>
        <v/>
      </c>
      <c r="CG51" s="177" t="str">
        <f t="shared" si="87"/>
        <v/>
      </c>
      <c r="CH51" s="177" t="str">
        <f t="shared" si="88"/>
        <v/>
      </c>
      <c r="CI51" s="177" t="str">
        <f t="shared" si="89"/>
        <v/>
      </c>
      <c r="CJ51" s="177" t="str">
        <f t="shared" si="90"/>
        <v/>
      </c>
      <c r="CK51" s="177" t="str">
        <f t="shared" si="91"/>
        <v/>
      </c>
      <c r="CL51" s="177" t="str">
        <f t="shared" si="92"/>
        <v/>
      </c>
      <c r="CM51" s="177" t="str">
        <f t="shared" si="93"/>
        <v/>
      </c>
      <c r="CN51" s="177" t="str">
        <f t="shared" si="94"/>
        <v/>
      </c>
      <c r="CO51" s="177" t="str">
        <f t="shared" si="95"/>
        <v/>
      </c>
      <c r="CP51" s="177" t="str">
        <f t="shared" si="96"/>
        <v/>
      </c>
      <c r="CQ51" s="177" t="str">
        <f t="shared" si="97"/>
        <v/>
      </c>
      <c r="CR51" s="177" t="str">
        <f t="shared" si="98"/>
        <v/>
      </c>
      <c r="CS51" s="177" t="str">
        <f t="shared" si="99"/>
        <v/>
      </c>
      <c r="CT51" s="177" t="str">
        <f t="shared" si="100"/>
        <v/>
      </c>
      <c r="CU51" s="177" t="str">
        <f t="shared" si="101"/>
        <v/>
      </c>
      <c r="CV51" s="177" t="str">
        <f t="shared" si="32"/>
        <v/>
      </c>
      <c r="CW51" s="177" t="str">
        <f t="shared" si="102"/>
        <v/>
      </c>
      <c r="CX51" s="177" t="str">
        <f t="shared" si="103"/>
        <v/>
      </c>
      <c r="CY51" s="177" t="str">
        <f t="shared" si="104"/>
        <v/>
      </c>
      <c r="CZ51" s="177" t="str">
        <f t="shared" si="105"/>
        <v/>
      </c>
      <c r="DA51" s="177" t="str">
        <f t="shared" si="106"/>
        <v/>
      </c>
      <c r="DB51" s="177" t="str">
        <f t="shared" si="107"/>
        <v/>
      </c>
      <c r="DC51" s="177" t="str">
        <f t="shared" si="108"/>
        <v/>
      </c>
      <c r="DD51" s="177" t="str">
        <f t="shared" si="109"/>
        <v/>
      </c>
      <c r="DE51" s="177" t="str">
        <f t="shared" si="110"/>
        <v/>
      </c>
      <c r="DF51" s="177" t="str">
        <f t="shared" si="111"/>
        <v/>
      </c>
      <c r="DG51" s="177" t="str">
        <f t="shared" si="112"/>
        <v/>
      </c>
      <c r="DH51" s="177" t="str">
        <f t="shared" si="113"/>
        <v/>
      </c>
      <c r="DI51" s="177" t="str">
        <f t="shared" si="114"/>
        <v/>
      </c>
      <c r="DJ51" s="177" t="str">
        <f t="shared" si="115"/>
        <v/>
      </c>
      <c r="DK51" s="177" t="str">
        <f t="shared" si="116"/>
        <v/>
      </c>
      <c r="DL51" s="177" t="str">
        <f t="shared" si="117"/>
        <v/>
      </c>
      <c r="DM51" s="177" t="str">
        <f t="shared" si="118"/>
        <v/>
      </c>
      <c r="DN51" s="177" t="str">
        <f t="shared" si="119"/>
        <v/>
      </c>
      <c r="DO51" s="177" t="str">
        <f t="shared" si="120"/>
        <v/>
      </c>
      <c r="DP51" s="177" t="str">
        <f t="shared" si="121"/>
        <v/>
      </c>
      <c r="DQ51" s="177" t="str">
        <f t="shared" si="122"/>
        <v/>
      </c>
      <c r="DR51" s="177" t="str">
        <f t="shared" si="123"/>
        <v/>
      </c>
      <c r="DS51" s="177" t="str">
        <f t="shared" si="124"/>
        <v/>
      </c>
      <c r="DT51" s="177" t="str">
        <f t="shared" si="125"/>
        <v/>
      </c>
      <c r="DU51" s="177" t="str">
        <f t="shared" si="126"/>
        <v/>
      </c>
      <c r="DV51" s="177" t="str">
        <f t="shared" si="127"/>
        <v/>
      </c>
      <c r="DW51" s="177" t="str">
        <f t="shared" si="128"/>
        <v/>
      </c>
      <c r="DX51" s="177" t="str">
        <f t="shared" si="129"/>
        <v/>
      </c>
      <c r="DY51" s="177" t="str">
        <f t="shared" si="130"/>
        <v/>
      </c>
      <c r="DZ51" s="177" t="str">
        <f t="shared" si="131"/>
        <v/>
      </c>
      <c r="EA51" s="177" t="str">
        <f t="shared" si="132"/>
        <v/>
      </c>
      <c r="EB51" s="177" t="str">
        <f t="shared" si="133"/>
        <v/>
      </c>
      <c r="EC51" s="177" t="str">
        <f t="shared" si="134"/>
        <v/>
      </c>
      <c r="ED51" s="177" t="str">
        <f t="shared" si="135"/>
        <v/>
      </c>
      <c r="EE51" s="177" t="str">
        <f t="shared" si="136"/>
        <v/>
      </c>
      <c r="EF51" s="177" t="str">
        <f t="shared" si="137"/>
        <v/>
      </c>
      <c r="EG51" s="177" t="str">
        <f t="shared" si="138"/>
        <v/>
      </c>
      <c r="EH51" s="177" t="str">
        <f t="shared" si="139"/>
        <v/>
      </c>
      <c r="EI51" s="177" t="str">
        <f t="shared" si="140"/>
        <v/>
      </c>
      <c r="EJ51" s="177" t="str">
        <f t="shared" si="141"/>
        <v/>
      </c>
      <c r="EK51" s="177" t="str">
        <f t="shared" si="142"/>
        <v/>
      </c>
      <c r="EL51" s="177" t="str">
        <f t="shared" si="143"/>
        <v/>
      </c>
      <c r="EM51" s="177" t="str">
        <f t="shared" si="144"/>
        <v/>
      </c>
      <c r="EN51" s="177" t="str">
        <f t="shared" si="145"/>
        <v/>
      </c>
      <c r="EO51" s="177" t="str">
        <f t="shared" si="146"/>
        <v/>
      </c>
      <c r="EP51" s="177" t="str">
        <f t="shared" si="147"/>
        <v/>
      </c>
      <c r="EQ51" s="177" t="str">
        <f t="shared" si="148"/>
        <v/>
      </c>
      <c r="ER51" s="177" t="str">
        <f t="shared" si="149"/>
        <v/>
      </c>
      <c r="ES51" s="177" t="str">
        <f t="shared" si="150"/>
        <v/>
      </c>
      <c r="ET51" s="177" t="str">
        <f t="shared" si="151"/>
        <v/>
      </c>
      <c r="EU51" s="177" t="str">
        <f t="shared" si="152"/>
        <v/>
      </c>
      <c r="EV51" s="177" t="str">
        <f t="shared" si="153"/>
        <v/>
      </c>
      <c r="EW51" s="177" t="str">
        <f t="shared" si="154"/>
        <v/>
      </c>
      <c r="EX51" s="177" t="str">
        <f t="shared" si="155"/>
        <v/>
      </c>
      <c r="EY51" s="177" t="str">
        <f t="shared" si="156"/>
        <v/>
      </c>
      <c r="EZ51" s="177" t="str">
        <f t="shared" si="157"/>
        <v/>
      </c>
      <c r="FA51" s="177" t="str">
        <f t="shared" si="158"/>
        <v/>
      </c>
      <c r="FB51" s="177" t="str">
        <f t="shared" si="159"/>
        <v/>
      </c>
      <c r="FC51" s="177" t="str">
        <f t="shared" si="160"/>
        <v/>
      </c>
      <c r="FD51" s="177" t="str">
        <f t="shared" si="161"/>
        <v/>
      </c>
      <c r="FE51" s="177" t="str">
        <f t="shared" si="162"/>
        <v/>
      </c>
      <c r="FF51" s="177" t="str">
        <f t="shared" si="163"/>
        <v/>
      </c>
      <c r="FG51" s="177" t="str">
        <f t="shared" si="164"/>
        <v/>
      </c>
      <c r="FH51" s="177" t="str">
        <f t="shared" si="33"/>
        <v/>
      </c>
      <c r="FI51" s="177" t="str">
        <f t="shared" si="165"/>
        <v/>
      </c>
      <c r="FJ51" s="177" t="str">
        <f t="shared" si="166"/>
        <v/>
      </c>
      <c r="FK51" s="177" t="str">
        <f t="shared" si="167"/>
        <v/>
      </c>
      <c r="FL51" s="177" t="str">
        <f t="shared" si="168"/>
        <v/>
      </c>
      <c r="FM51" s="177" t="str">
        <f t="shared" si="169"/>
        <v/>
      </c>
      <c r="FN51" s="177" t="str">
        <f t="shared" si="170"/>
        <v/>
      </c>
      <c r="FO51" s="177" t="str">
        <f t="shared" si="171"/>
        <v/>
      </c>
      <c r="FP51" s="177" t="str">
        <f t="shared" si="172"/>
        <v/>
      </c>
      <c r="FQ51" s="177" t="str">
        <f t="shared" si="173"/>
        <v/>
      </c>
      <c r="FR51" s="177" t="str">
        <f t="shared" si="174"/>
        <v/>
      </c>
      <c r="FS51" s="177" t="str">
        <f t="shared" si="175"/>
        <v/>
      </c>
      <c r="FT51" s="177" t="str">
        <f t="shared" si="176"/>
        <v/>
      </c>
      <c r="FU51" s="177" t="str">
        <f t="shared" si="177"/>
        <v/>
      </c>
      <c r="FV51" s="177" t="str">
        <f t="shared" si="178"/>
        <v/>
      </c>
      <c r="FW51" s="177" t="str">
        <f t="shared" si="179"/>
        <v/>
      </c>
      <c r="FX51" s="177" t="str">
        <f t="shared" si="180"/>
        <v/>
      </c>
      <c r="FY51" s="177" t="str">
        <f t="shared" si="181"/>
        <v/>
      </c>
      <c r="FZ51" s="177" t="str">
        <f t="shared" si="182"/>
        <v/>
      </c>
      <c r="GA51" s="177" t="str">
        <f t="shared" si="183"/>
        <v/>
      </c>
      <c r="GB51" s="177" t="str">
        <f t="shared" si="184"/>
        <v/>
      </c>
      <c r="GC51" s="177" t="str">
        <f t="shared" si="185"/>
        <v/>
      </c>
      <c r="GD51" s="177" t="str">
        <f t="shared" si="186"/>
        <v/>
      </c>
      <c r="GE51" s="177" t="str">
        <f t="shared" si="187"/>
        <v/>
      </c>
      <c r="GF51" s="177" t="str">
        <f t="shared" si="188"/>
        <v/>
      </c>
      <c r="GG51" s="177" t="str">
        <f t="shared" si="189"/>
        <v/>
      </c>
      <c r="GH51" s="177" t="str">
        <f t="shared" si="190"/>
        <v/>
      </c>
      <c r="GI51" s="177" t="str">
        <f t="shared" si="191"/>
        <v/>
      </c>
      <c r="GJ51" s="177" t="str">
        <f t="shared" si="192"/>
        <v/>
      </c>
      <c r="GK51" s="177" t="str">
        <f t="shared" si="193"/>
        <v/>
      </c>
      <c r="GL51" s="177" t="str">
        <f t="shared" si="194"/>
        <v/>
      </c>
      <c r="GM51" s="177" t="str">
        <f t="shared" si="195"/>
        <v/>
      </c>
      <c r="GN51" s="177" t="str">
        <f t="shared" si="196"/>
        <v/>
      </c>
      <c r="GO51" s="177" t="str">
        <f t="shared" si="197"/>
        <v/>
      </c>
      <c r="GP51" s="177" t="str">
        <f t="shared" si="198"/>
        <v/>
      </c>
      <c r="GQ51" s="177" t="str">
        <f t="shared" si="199"/>
        <v/>
      </c>
      <c r="GR51" s="177" t="str">
        <f t="shared" si="200"/>
        <v/>
      </c>
      <c r="GS51" s="177" t="str">
        <f t="shared" si="201"/>
        <v/>
      </c>
      <c r="GT51" s="177" t="str">
        <f t="shared" si="202"/>
        <v/>
      </c>
      <c r="GU51" s="177" t="str">
        <f t="shared" si="203"/>
        <v/>
      </c>
      <c r="GV51" s="177" t="str">
        <f t="shared" si="204"/>
        <v/>
      </c>
      <c r="GW51" s="177" t="str">
        <f t="shared" si="205"/>
        <v/>
      </c>
      <c r="GX51" s="177" t="str">
        <f t="shared" si="206"/>
        <v/>
      </c>
      <c r="GY51" s="177" t="str">
        <f t="shared" si="207"/>
        <v/>
      </c>
      <c r="GZ51" s="177" t="str">
        <f t="shared" si="208"/>
        <v/>
      </c>
      <c r="HA51" s="177" t="str">
        <f t="shared" si="209"/>
        <v/>
      </c>
      <c r="HB51" s="177" t="str">
        <f t="shared" si="210"/>
        <v/>
      </c>
      <c r="HC51" s="177" t="str">
        <f t="shared" si="211"/>
        <v/>
      </c>
      <c r="HD51" s="177" t="str">
        <f t="shared" si="212"/>
        <v/>
      </c>
      <c r="HE51" s="177" t="str">
        <f t="shared" si="213"/>
        <v/>
      </c>
      <c r="HF51" s="177" t="str">
        <f t="shared" si="214"/>
        <v/>
      </c>
      <c r="HG51" s="177" t="str">
        <f t="shared" si="215"/>
        <v/>
      </c>
      <c r="HH51" s="177" t="str">
        <f t="shared" si="216"/>
        <v/>
      </c>
      <c r="HI51" s="177" t="str">
        <f t="shared" si="217"/>
        <v/>
      </c>
      <c r="HJ51" s="177" t="str">
        <f t="shared" si="218"/>
        <v/>
      </c>
      <c r="HK51" s="177" t="str">
        <f t="shared" si="219"/>
        <v/>
      </c>
      <c r="HL51" s="177" t="str">
        <f t="shared" si="220"/>
        <v/>
      </c>
      <c r="HM51" s="177" t="str">
        <f t="shared" si="221"/>
        <v/>
      </c>
      <c r="HN51" s="177" t="str">
        <f t="shared" si="222"/>
        <v/>
      </c>
      <c r="HO51" s="177" t="str">
        <f t="shared" si="223"/>
        <v/>
      </c>
      <c r="HP51" s="177" t="str">
        <f t="shared" si="224"/>
        <v/>
      </c>
      <c r="HQ51" s="177" t="str">
        <f t="shared" si="225"/>
        <v/>
      </c>
      <c r="HR51" s="177" t="str">
        <f t="shared" si="226"/>
        <v/>
      </c>
      <c r="HS51" s="177" t="str">
        <f t="shared" si="227"/>
        <v/>
      </c>
      <c r="HT51" s="177" t="str">
        <f t="shared" si="34"/>
        <v/>
      </c>
      <c r="HU51" s="177" t="str">
        <f t="shared" si="255"/>
        <v/>
      </c>
      <c r="HV51" s="177" t="str">
        <f t="shared" si="256"/>
        <v/>
      </c>
      <c r="HW51" s="177" t="str">
        <f t="shared" si="257"/>
        <v/>
      </c>
      <c r="HX51" s="177" t="str">
        <f t="shared" si="258"/>
        <v/>
      </c>
      <c r="HY51" s="177" t="str">
        <f t="shared" si="259"/>
        <v/>
      </c>
      <c r="HZ51" s="177" t="str">
        <f t="shared" si="260"/>
        <v/>
      </c>
      <c r="IA51" s="192" t="str">
        <f t="shared" si="29"/>
        <v/>
      </c>
      <c r="IB51" s="193" t="e">
        <f t="shared" si="296"/>
        <v>#N/A</v>
      </c>
      <c r="IC51" s="193" t="e">
        <f t="shared" si="310"/>
        <v>#N/A</v>
      </c>
      <c r="ID51" s="193" t="e">
        <f t="shared" si="310"/>
        <v>#N/A</v>
      </c>
      <c r="IE51" s="193" t="e">
        <f t="shared" si="310"/>
        <v>#N/A</v>
      </c>
      <c r="IF51" s="193" t="e">
        <f t="shared" si="323"/>
        <v>#N/A</v>
      </c>
      <c r="IG51" s="193" t="e">
        <f t="shared" si="323"/>
        <v>#N/A</v>
      </c>
      <c r="IH51" s="193" t="e">
        <f t="shared" si="323"/>
        <v>#N/A</v>
      </c>
      <c r="II51" s="193" t="e">
        <f t="shared" si="323"/>
        <v>#N/A</v>
      </c>
      <c r="IJ51" s="193" t="e">
        <f t="shared" si="323"/>
        <v>#N/A</v>
      </c>
      <c r="IK51" s="193" t="e">
        <f t="shared" si="323"/>
        <v>#N/A</v>
      </c>
      <c r="IL51" s="193" t="e">
        <f t="shared" si="323"/>
        <v>#N/A</v>
      </c>
      <c r="IM51" s="193" t="e">
        <f t="shared" si="323"/>
        <v>#N/A</v>
      </c>
      <c r="IN51" s="193" t="e">
        <f t="shared" si="323"/>
        <v>#N/A</v>
      </c>
      <c r="IO51" s="193" t="e">
        <f t="shared" si="323"/>
        <v>#N/A</v>
      </c>
      <c r="IP51" s="193" t="e">
        <f t="shared" si="323"/>
        <v>#N/A</v>
      </c>
      <c r="IQ51" s="193" t="e">
        <f t="shared" si="323"/>
        <v>#N/A</v>
      </c>
      <c r="IR51" s="193" t="e">
        <f t="shared" si="323"/>
        <v>#N/A</v>
      </c>
      <c r="IS51" s="193" t="e">
        <f t="shared" si="323"/>
        <v>#N/A</v>
      </c>
      <c r="IT51" s="193" t="e">
        <f t="shared" si="323"/>
        <v>#N/A</v>
      </c>
      <c r="IU51" s="193" t="e">
        <f t="shared" si="318"/>
        <v>#N/A</v>
      </c>
      <c r="IV51" s="193" t="e">
        <f t="shared" si="318"/>
        <v>#N/A</v>
      </c>
      <c r="IW51" s="193" t="e">
        <f t="shared" si="318"/>
        <v>#N/A</v>
      </c>
      <c r="IX51" s="193" t="e">
        <f t="shared" si="318"/>
        <v>#N/A</v>
      </c>
      <c r="IY51" s="193" t="e">
        <f t="shared" si="318"/>
        <v>#N/A</v>
      </c>
      <c r="IZ51" s="193" t="e">
        <f t="shared" si="318"/>
        <v>#N/A</v>
      </c>
      <c r="JA51" s="193" t="e">
        <f t="shared" si="318"/>
        <v>#N/A</v>
      </c>
      <c r="JB51" s="193" t="e">
        <f t="shared" si="318"/>
        <v>#N/A</v>
      </c>
      <c r="JC51" s="193" t="e">
        <f t="shared" si="318"/>
        <v>#N/A</v>
      </c>
      <c r="JD51" s="193" t="e">
        <f t="shared" si="318"/>
        <v>#N/A</v>
      </c>
      <c r="JE51" s="193" t="e">
        <f t="shared" si="318"/>
        <v>#N/A</v>
      </c>
      <c r="JF51" s="193" t="e">
        <f t="shared" si="318"/>
        <v>#N/A</v>
      </c>
      <c r="JG51" s="193" t="e">
        <f t="shared" si="318"/>
        <v>#N/A</v>
      </c>
      <c r="JH51" s="193" t="e">
        <f t="shared" si="318"/>
        <v>#N/A</v>
      </c>
      <c r="JI51" s="193" t="e">
        <f t="shared" si="318"/>
        <v>#N/A</v>
      </c>
      <c r="JJ51" s="193" t="e">
        <f t="shared" si="314"/>
        <v>#N/A</v>
      </c>
      <c r="JK51" s="193" t="e">
        <f t="shared" si="314"/>
        <v>#N/A</v>
      </c>
      <c r="JL51" s="193" t="e">
        <f t="shared" si="314"/>
        <v>#N/A</v>
      </c>
      <c r="JM51" s="193" t="e">
        <f t="shared" si="314"/>
        <v>#N/A</v>
      </c>
      <c r="JN51" s="193" t="e">
        <f t="shared" si="314"/>
        <v>#N/A</v>
      </c>
      <c r="JO51" s="193" t="e">
        <f t="shared" si="314"/>
        <v>#N/A</v>
      </c>
      <c r="JP51" s="193" t="e">
        <f t="shared" si="314"/>
        <v>#N/A</v>
      </c>
      <c r="JQ51" s="193" t="e">
        <f t="shared" si="314"/>
        <v>#N/A</v>
      </c>
      <c r="JR51" s="193" t="e">
        <f t="shared" si="314"/>
        <v>#N/A</v>
      </c>
      <c r="JS51" s="193" t="e">
        <f t="shared" si="314"/>
        <v>#N/A</v>
      </c>
      <c r="JT51" s="193" t="e">
        <f t="shared" si="314"/>
        <v>#N/A</v>
      </c>
      <c r="JU51" s="193" t="e">
        <f t="shared" si="314"/>
        <v>#N/A</v>
      </c>
      <c r="JV51" s="193" t="e">
        <f t="shared" si="314"/>
        <v>#N/A</v>
      </c>
      <c r="JW51" s="193" t="e">
        <f t="shared" si="314"/>
        <v>#N/A</v>
      </c>
      <c r="JX51" s="193" t="e">
        <f t="shared" si="314"/>
        <v>#N/A</v>
      </c>
      <c r="JY51" s="193" t="e">
        <f t="shared" si="299"/>
        <v>#N/A</v>
      </c>
      <c r="JZ51" s="193" t="e">
        <f t="shared" si="299"/>
        <v>#N/A</v>
      </c>
      <c r="KA51" s="193" t="e">
        <f t="shared" si="299"/>
        <v>#N/A</v>
      </c>
      <c r="KB51" s="193" t="e">
        <f t="shared" si="299"/>
        <v>#N/A</v>
      </c>
      <c r="KC51" s="193" t="e">
        <f t="shared" si="299"/>
        <v>#N/A</v>
      </c>
      <c r="KD51" s="193" t="e">
        <f t="shared" si="299"/>
        <v>#N/A</v>
      </c>
      <c r="KE51" s="193" t="e">
        <f t="shared" si="299"/>
        <v>#N/A</v>
      </c>
      <c r="KF51" s="193" t="e">
        <f t="shared" si="299"/>
        <v>#N/A</v>
      </c>
      <c r="KG51" s="193" t="e">
        <f t="shared" si="299"/>
        <v>#N/A</v>
      </c>
      <c r="KH51" s="193" t="e">
        <f t="shared" si="299"/>
        <v>#N/A</v>
      </c>
      <c r="KI51" s="193" t="e">
        <f t="shared" si="299"/>
        <v>#N/A</v>
      </c>
      <c r="KJ51" s="193" t="e">
        <f t="shared" si="299"/>
        <v>#N/A</v>
      </c>
      <c r="KK51" s="193" t="e">
        <f t="shared" si="299"/>
        <v>#N/A</v>
      </c>
      <c r="KL51" s="193" t="e">
        <f t="shared" si="299"/>
        <v>#N/A</v>
      </c>
      <c r="KM51" s="193" t="e">
        <f t="shared" si="299"/>
        <v>#N/A</v>
      </c>
      <c r="KN51" s="193" t="e">
        <f t="shared" si="35"/>
        <v>#N/A</v>
      </c>
      <c r="KO51" s="193" t="e">
        <f t="shared" si="311"/>
        <v>#N/A</v>
      </c>
      <c r="KP51" s="193" t="e">
        <f t="shared" si="311"/>
        <v>#N/A</v>
      </c>
      <c r="KQ51" s="193" t="e">
        <f t="shared" si="311"/>
        <v>#N/A</v>
      </c>
      <c r="KR51" s="193" t="e">
        <f t="shared" si="324"/>
        <v>#N/A</v>
      </c>
      <c r="KS51" s="193" t="e">
        <f t="shared" si="324"/>
        <v>#N/A</v>
      </c>
      <c r="KT51" s="193" t="e">
        <f t="shared" si="324"/>
        <v>#N/A</v>
      </c>
      <c r="KU51" s="193" t="e">
        <f t="shared" si="324"/>
        <v>#N/A</v>
      </c>
      <c r="KV51" s="193" t="e">
        <f t="shared" si="324"/>
        <v>#N/A</v>
      </c>
      <c r="KW51" s="193" t="e">
        <f t="shared" si="324"/>
        <v>#N/A</v>
      </c>
      <c r="KX51" s="193" t="e">
        <f t="shared" si="324"/>
        <v>#N/A</v>
      </c>
      <c r="KY51" s="193" t="e">
        <f t="shared" si="324"/>
        <v>#N/A</v>
      </c>
      <c r="KZ51" s="193" t="e">
        <f t="shared" si="324"/>
        <v>#N/A</v>
      </c>
      <c r="LA51" s="193" t="e">
        <f t="shared" si="324"/>
        <v>#N/A</v>
      </c>
      <c r="LB51" s="193" t="e">
        <f t="shared" si="324"/>
        <v>#N/A</v>
      </c>
      <c r="LC51" s="193" t="e">
        <f t="shared" si="324"/>
        <v>#N/A</v>
      </c>
      <c r="LD51" s="193" t="e">
        <f t="shared" si="324"/>
        <v>#N/A</v>
      </c>
      <c r="LE51" s="193" t="e">
        <f t="shared" si="324"/>
        <v>#N/A</v>
      </c>
      <c r="LF51" s="193" t="e">
        <f t="shared" si="324"/>
        <v>#N/A</v>
      </c>
      <c r="LG51" s="193" t="e">
        <f t="shared" si="319"/>
        <v>#N/A</v>
      </c>
      <c r="LH51" s="193" t="e">
        <f t="shared" si="319"/>
        <v>#N/A</v>
      </c>
      <c r="LI51" s="193" t="e">
        <f t="shared" si="319"/>
        <v>#N/A</v>
      </c>
      <c r="LJ51" s="193" t="e">
        <f t="shared" si="319"/>
        <v>#N/A</v>
      </c>
      <c r="LK51" s="193" t="e">
        <f t="shared" si="319"/>
        <v>#N/A</v>
      </c>
      <c r="LL51" s="193" t="e">
        <f t="shared" si="319"/>
        <v>#N/A</v>
      </c>
      <c r="LM51" s="193" t="e">
        <f t="shared" si="319"/>
        <v>#N/A</v>
      </c>
      <c r="LN51" s="193" t="e">
        <f t="shared" si="319"/>
        <v>#N/A</v>
      </c>
      <c r="LO51" s="193" t="e">
        <f t="shared" si="319"/>
        <v>#N/A</v>
      </c>
      <c r="LP51" s="193" t="e">
        <f t="shared" si="319"/>
        <v>#N/A</v>
      </c>
      <c r="LQ51" s="193" t="e">
        <f t="shared" si="319"/>
        <v>#N/A</v>
      </c>
      <c r="LR51" s="193" t="e">
        <f t="shared" si="319"/>
        <v>#N/A</v>
      </c>
      <c r="LS51" s="193" t="e">
        <f t="shared" si="319"/>
        <v>#N/A</v>
      </c>
      <c r="LT51" s="193" t="e">
        <f t="shared" si="319"/>
        <v>#N/A</v>
      </c>
      <c r="LU51" s="193" t="e">
        <f t="shared" si="319"/>
        <v>#N/A</v>
      </c>
      <c r="LV51" s="193" t="e">
        <f t="shared" si="315"/>
        <v>#N/A</v>
      </c>
      <c r="LW51" s="193" t="e">
        <f t="shared" si="315"/>
        <v>#N/A</v>
      </c>
      <c r="LX51" s="193" t="e">
        <f t="shared" si="315"/>
        <v>#N/A</v>
      </c>
      <c r="LY51" s="193" t="e">
        <f t="shared" si="315"/>
        <v>#N/A</v>
      </c>
      <c r="LZ51" s="193" t="e">
        <f t="shared" si="315"/>
        <v>#N/A</v>
      </c>
      <c r="MA51" s="193" t="e">
        <f t="shared" si="315"/>
        <v>#N/A</v>
      </c>
      <c r="MB51" s="193" t="e">
        <f t="shared" si="315"/>
        <v>#N/A</v>
      </c>
      <c r="MC51" s="193" t="e">
        <f t="shared" si="315"/>
        <v>#N/A</v>
      </c>
      <c r="MD51" s="193" t="e">
        <f t="shared" si="315"/>
        <v>#N/A</v>
      </c>
      <c r="ME51" s="193" t="e">
        <f t="shared" si="315"/>
        <v>#N/A</v>
      </c>
      <c r="MF51" s="193" t="e">
        <f t="shared" si="315"/>
        <v>#N/A</v>
      </c>
      <c r="MG51" s="193" t="e">
        <f t="shared" si="315"/>
        <v>#N/A</v>
      </c>
      <c r="MH51" s="193" t="e">
        <f t="shared" si="315"/>
        <v>#N/A</v>
      </c>
      <c r="MI51" s="193" t="e">
        <f t="shared" si="315"/>
        <v>#N/A</v>
      </c>
      <c r="MJ51" s="193" t="e">
        <f t="shared" si="315"/>
        <v>#N/A</v>
      </c>
      <c r="MK51" s="193" t="e">
        <f t="shared" si="300"/>
        <v>#N/A</v>
      </c>
      <c r="ML51" s="193" t="e">
        <f t="shared" si="300"/>
        <v>#N/A</v>
      </c>
      <c r="MM51" s="193" t="e">
        <f t="shared" si="300"/>
        <v>#N/A</v>
      </c>
      <c r="MN51" s="193" t="e">
        <f t="shared" si="300"/>
        <v>#N/A</v>
      </c>
      <c r="MO51" s="193" t="e">
        <f t="shared" si="300"/>
        <v>#N/A</v>
      </c>
      <c r="MP51" s="193" t="e">
        <f t="shared" si="300"/>
        <v>#N/A</v>
      </c>
      <c r="MQ51" s="193" t="e">
        <f t="shared" si="300"/>
        <v>#N/A</v>
      </c>
      <c r="MR51" s="193" t="e">
        <f t="shared" si="300"/>
        <v>#N/A</v>
      </c>
      <c r="MS51" s="193" t="e">
        <f t="shared" si="300"/>
        <v>#N/A</v>
      </c>
      <c r="MT51" s="193" t="e">
        <f t="shared" si="300"/>
        <v>#N/A</v>
      </c>
      <c r="MU51" s="193" t="e">
        <f t="shared" si="300"/>
        <v>#N/A</v>
      </c>
      <c r="MV51" s="193" t="e">
        <f t="shared" si="300"/>
        <v>#N/A</v>
      </c>
      <c r="MW51" s="193" t="e">
        <f t="shared" si="300"/>
        <v>#N/A</v>
      </c>
      <c r="MX51" s="193" t="e">
        <f t="shared" si="300"/>
        <v>#N/A</v>
      </c>
      <c r="MY51" s="193" t="e">
        <f t="shared" si="300"/>
        <v>#N/A</v>
      </c>
      <c r="MZ51" s="193" t="e">
        <f t="shared" si="36"/>
        <v>#N/A</v>
      </c>
      <c r="NA51" s="193" t="e">
        <f t="shared" si="312"/>
        <v>#N/A</v>
      </c>
      <c r="NB51" s="193" t="e">
        <f t="shared" si="312"/>
        <v>#N/A</v>
      </c>
      <c r="NC51" s="193" t="e">
        <f t="shared" si="312"/>
        <v>#N/A</v>
      </c>
      <c r="ND51" s="193" t="e">
        <f t="shared" si="325"/>
        <v>#N/A</v>
      </c>
      <c r="NE51" s="193" t="e">
        <f t="shared" si="325"/>
        <v>#N/A</v>
      </c>
      <c r="NF51" s="193" t="e">
        <f t="shared" si="325"/>
        <v>#N/A</v>
      </c>
      <c r="NG51" s="193" t="e">
        <f t="shared" si="325"/>
        <v>#N/A</v>
      </c>
      <c r="NH51" s="193" t="e">
        <f t="shared" si="325"/>
        <v>#N/A</v>
      </c>
      <c r="NI51" s="193" t="e">
        <f t="shared" si="325"/>
        <v>#N/A</v>
      </c>
      <c r="NJ51" s="193" t="e">
        <f t="shared" si="325"/>
        <v>#N/A</v>
      </c>
      <c r="NK51" s="193" t="e">
        <f t="shared" si="325"/>
        <v>#N/A</v>
      </c>
      <c r="NL51" s="193" t="e">
        <f t="shared" si="325"/>
        <v>#N/A</v>
      </c>
      <c r="NM51" s="193" t="e">
        <f t="shared" si="325"/>
        <v>#N/A</v>
      </c>
      <c r="NN51" s="193" t="e">
        <f t="shared" si="325"/>
        <v>#N/A</v>
      </c>
      <c r="NO51" s="193" t="e">
        <f t="shared" si="325"/>
        <v>#N/A</v>
      </c>
      <c r="NP51" s="193" t="e">
        <f t="shared" si="325"/>
        <v>#N/A</v>
      </c>
      <c r="NQ51" s="193" t="e">
        <f t="shared" si="325"/>
        <v>#N/A</v>
      </c>
      <c r="NR51" s="193" t="e">
        <f t="shared" si="325"/>
        <v>#N/A</v>
      </c>
      <c r="NS51" s="193" t="e">
        <f t="shared" si="320"/>
        <v>#N/A</v>
      </c>
      <c r="NT51" s="193" t="e">
        <f t="shared" si="320"/>
        <v>#N/A</v>
      </c>
      <c r="NU51" s="193" t="e">
        <f t="shared" si="320"/>
        <v>#N/A</v>
      </c>
      <c r="NV51" s="193" t="e">
        <f t="shared" si="320"/>
        <v>#N/A</v>
      </c>
      <c r="NW51" s="193" t="e">
        <f t="shared" si="320"/>
        <v>#N/A</v>
      </c>
      <c r="NX51" s="193" t="e">
        <f t="shared" si="320"/>
        <v>#N/A</v>
      </c>
      <c r="NY51" s="193" t="e">
        <f t="shared" si="320"/>
        <v>#N/A</v>
      </c>
      <c r="NZ51" s="193" t="e">
        <f t="shared" si="320"/>
        <v>#N/A</v>
      </c>
      <c r="OA51" s="193" t="e">
        <f t="shared" si="320"/>
        <v>#N/A</v>
      </c>
      <c r="OB51" s="193" t="e">
        <f t="shared" si="320"/>
        <v>#N/A</v>
      </c>
      <c r="OC51" s="193" t="e">
        <f t="shared" si="320"/>
        <v>#N/A</v>
      </c>
      <c r="OD51" s="193" t="e">
        <f t="shared" si="320"/>
        <v>#N/A</v>
      </c>
      <c r="OE51" s="193" t="e">
        <f t="shared" si="320"/>
        <v>#N/A</v>
      </c>
      <c r="OF51" s="193" t="e">
        <f t="shared" si="320"/>
        <v>#N/A</v>
      </c>
      <c r="OG51" s="193" t="e">
        <f t="shared" si="320"/>
        <v>#N/A</v>
      </c>
      <c r="OH51" s="193" t="e">
        <f t="shared" si="316"/>
        <v>#N/A</v>
      </c>
      <c r="OI51" s="193" t="e">
        <f t="shared" si="316"/>
        <v>#N/A</v>
      </c>
      <c r="OJ51" s="193" t="e">
        <f t="shared" si="316"/>
        <v>#N/A</v>
      </c>
      <c r="OK51" s="193" t="e">
        <f t="shared" si="316"/>
        <v>#N/A</v>
      </c>
      <c r="OL51" s="193" t="e">
        <f t="shared" si="316"/>
        <v>#N/A</v>
      </c>
      <c r="OM51" s="193" t="e">
        <f t="shared" si="316"/>
        <v>#N/A</v>
      </c>
      <c r="ON51" s="193" t="e">
        <f t="shared" si="316"/>
        <v>#N/A</v>
      </c>
      <c r="OO51" s="193" t="e">
        <f t="shared" si="316"/>
        <v>#N/A</v>
      </c>
      <c r="OP51" s="193" t="e">
        <f t="shared" si="316"/>
        <v>#N/A</v>
      </c>
      <c r="OQ51" s="193" t="e">
        <f t="shared" si="316"/>
        <v>#N/A</v>
      </c>
      <c r="OR51" s="193" t="e">
        <f t="shared" si="316"/>
        <v>#N/A</v>
      </c>
      <c r="OS51" s="193" t="e">
        <f t="shared" si="316"/>
        <v>#N/A</v>
      </c>
      <c r="OT51" s="193" t="e">
        <f t="shared" si="316"/>
        <v>#N/A</v>
      </c>
      <c r="OU51" s="193" t="e">
        <f t="shared" si="316"/>
        <v>#N/A</v>
      </c>
      <c r="OV51" s="193" t="e">
        <f t="shared" si="316"/>
        <v>#N/A</v>
      </c>
      <c r="OW51" s="193" t="e">
        <f t="shared" si="301"/>
        <v>#N/A</v>
      </c>
      <c r="OX51" s="193" t="e">
        <f t="shared" si="301"/>
        <v>#N/A</v>
      </c>
      <c r="OY51" s="193" t="e">
        <f t="shared" si="301"/>
        <v>#N/A</v>
      </c>
      <c r="OZ51" s="193" t="e">
        <f t="shared" si="301"/>
        <v>#N/A</v>
      </c>
      <c r="PA51" s="193" t="e">
        <f t="shared" si="301"/>
        <v>#N/A</v>
      </c>
      <c r="PB51" s="193" t="e">
        <f t="shared" si="301"/>
        <v>#N/A</v>
      </c>
      <c r="PC51" s="193" t="e">
        <f t="shared" si="301"/>
        <v>#N/A</v>
      </c>
      <c r="PD51" s="193" t="e">
        <f t="shared" si="301"/>
        <v>#N/A</v>
      </c>
      <c r="PE51" s="193" t="e">
        <f t="shared" si="301"/>
        <v>#N/A</v>
      </c>
      <c r="PF51" s="193" t="e">
        <f t="shared" si="301"/>
        <v>#N/A</v>
      </c>
      <c r="PG51" s="193" t="e">
        <f t="shared" si="301"/>
        <v>#N/A</v>
      </c>
      <c r="PH51" s="193" t="e">
        <f t="shared" si="301"/>
        <v>#N/A</v>
      </c>
      <c r="PI51" s="193" t="e">
        <f t="shared" si="301"/>
        <v>#N/A</v>
      </c>
      <c r="PJ51" s="193" t="e">
        <f t="shared" si="301"/>
        <v>#N/A</v>
      </c>
      <c r="PK51" s="193" t="e">
        <f t="shared" si="301"/>
        <v>#N/A</v>
      </c>
      <c r="PL51" s="193" t="e">
        <f t="shared" si="37"/>
        <v>#N/A</v>
      </c>
      <c r="PM51" s="193" t="e">
        <f t="shared" si="297"/>
        <v>#N/A</v>
      </c>
      <c r="PN51" s="193" t="e">
        <f t="shared" si="297"/>
        <v>#N/A</v>
      </c>
      <c r="PO51" s="193" t="e">
        <f t="shared" si="297"/>
        <v>#N/A</v>
      </c>
      <c r="PP51" s="193" t="e">
        <f t="shared" si="297"/>
        <v>#N/A</v>
      </c>
      <c r="PQ51" s="193" t="e">
        <f t="shared" si="297"/>
        <v>#N/A</v>
      </c>
      <c r="PR51" s="193" t="e">
        <f t="shared" si="297"/>
        <v>#N/A</v>
      </c>
      <c r="PS51" s="193" t="e">
        <f t="shared" si="297"/>
        <v>#N/A</v>
      </c>
      <c r="PT51" s="193" t="e">
        <f t="shared" si="297"/>
        <v>#N/A</v>
      </c>
    </row>
    <row r="52" spans="1:436" hidden="1" x14ac:dyDescent="0.45">
      <c r="A52" s="20">
        <v>49</v>
      </c>
      <c r="B52" s="101" t="str">
        <f t="shared" si="15"/>
        <v/>
      </c>
      <c r="C52" s="115"/>
      <c r="D52" s="101" t="str">
        <f t="shared" si="16"/>
        <v/>
      </c>
      <c r="E52" s="110" t="str">
        <f t="shared" si="17"/>
        <v/>
      </c>
      <c r="F52" s="21" t="str">
        <f t="shared" si="18"/>
        <v/>
      </c>
      <c r="G52" s="22" t="str">
        <f t="shared" si="19"/>
        <v/>
      </c>
      <c r="H52" s="23" t="str">
        <f>IF(F52="","",IF(OR($F52&lt;Skew!$B$3,$F52=Skew!$B$3),IF($F52&gt;Skew!$C$3,Skew!$A$3,IF($F52&gt;Skew!$C$4,Skew!$A$4,IF($F52&gt;Skew!$C$5,Skew!$A$5,IF($F52&gt;Skew!$C$6,Skew!$A$6,IF($F52&gt;Skew!$C$7,Skew!$A$7,IF($F52&gt;Skew!$C$8,Skew!$A$8,IF($F52&gt;Skew!$C$9,Skew!$A$9,IF($F52&gt;Skew!$C$10,Skew!$A$10,IF($F52&gt;Skew!$C$11,Skew!$A$11,IF($F52&gt;Skew!$C$12,Skew!$A$12,IF($F52&gt;Skew!$C$13,Skew!$A$13,IF($F52&gt;Skew!$C$14,Skew!$A$14,IF($F52&gt;Skew!$C$15,Skew!$A$15,IF($F52&gt;Skew!$C$16,Skew!$A$16,Skew!$A$17)
)))))))))))))))</f>
        <v/>
      </c>
      <c r="I52" s="22" t="str">
        <f>IF(F52="","",MATCH(H52,Skew!$A$3:$A$17,0))</f>
        <v/>
      </c>
      <c r="J52" s="22" t="str">
        <f t="shared" si="20"/>
        <v/>
      </c>
      <c r="K52" s="24"/>
      <c r="L52" s="22" t="str">
        <f>IF(OR(F52="",K52=""),"",MATCH(K52,Confidence!$A$3:$A$12,0))</f>
        <v/>
      </c>
      <c r="M52" s="25" t="str">
        <f t="shared" si="21"/>
        <v/>
      </c>
      <c r="N52" s="25" t="str">
        <f t="shared" si="22"/>
        <v/>
      </c>
      <c r="O52" s="22"/>
      <c r="P52" s="102" t="str">
        <f t="shared" si="23"/>
        <v/>
      </c>
      <c r="Q52" s="102" t="str">
        <f t="shared" si="24"/>
        <v/>
      </c>
      <c r="R52" s="37" t="str">
        <f t="shared" si="25"/>
        <v/>
      </c>
      <c r="S52" s="115"/>
      <c r="T52" s="204" t="str">
        <f>IF(AND(B52&gt;0,C52&gt;0,D52&gt;0,M52&gt;0,N52&gt;0,S52&gt;0,NOT(K52="")),ABS(VLOOKUP($S$1,VLookups!$A$30:$B$31,2,FALSE)-_xlfn.BETA.DIST(S52,IF(G52="L",N52,M52),IF(G52="L",M52,N52),TRUE,B52,D52)),"")</f>
        <v/>
      </c>
      <c r="U52" s="112" t="str">
        <f>IF(OR($M52="",$N52=""),"",_xlfn.BETA.INV(ABS(VLOOKUP($S$1,VLookups!$A$30:$B$31,2,FALSE)-U$3),IF($G52="L",$N52,$M52),IF($G52="L",$M52,$N52),$B52,$D52))</f>
        <v/>
      </c>
      <c r="V52" s="113" t="str">
        <f>IF(OR($M52="",$N52=""),"",_xlfn.BETA.INV(ABS(VLOOKUP($S$1,VLookups!$A$30:$B$31,2,FALSE)-V$3),IF($G52="L",$N52,$M52),IF($G52="L",$M52,$N52),$B52,$D52))</f>
        <v/>
      </c>
      <c r="W52" s="112" t="str">
        <f>IF(OR($M52="",$N52=""),"",_xlfn.BETA.INV(ABS(VLOOKUP($S$1,VLookups!$A$30:$B$31,2,FALSE)-W$3),IF($G52="L",$N52,$M52),IF($G52="L",$M52,$N52),$B52,$D52))</f>
        <v/>
      </c>
      <c r="X52" s="113" t="str">
        <f>IF(OR($M52="",$N52=""),"",_xlfn.BETA.INV(ABS(VLOOKUP($S$1,VLookups!$A$30:$B$31,2,FALSE)-X$3),IF($G52="L",$N52,$M52),IF($G52="L",$M52,$N52),$B52,$D52))</f>
        <v/>
      </c>
      <c r="Y52" s="112" t="str">
        <f>IF(OR($M52="",$N52=""),"",_xlfn.BETA.INV(ABS(VLOOKUP($S$1,VLookups!$A$30:$B$31,2,FALSE)-Y$3),IF($G52="L",$N52,$M52),IF($G52="L",$M52,$N52),$B52,$D52))</f>
        <v/>
      </c>
      <c r="Z52" s="113" t="str">
        <f>IF(OR($M52="",$N52=""),"",_xlfn.BETA.INV(ABS(VLOOKUP($S$1,VLookups!$A$30:$B$31,2,FALSE)-Z$3),IF($G52="L",$N52,$M52),IF($G52="L",$M52,$N52),$B52,$D52))</f>
        <v/>
      </c>
      <c r="AA52" s="112" t="str">
        <f>IF(OR($M52="",$N52=""),"",_xlfn.BETA.INV(ABS(VLOOKUP($S$1,VLookups!$A$30:$B$31,2,FALSE)-AA$3),IF($G52="L",$N52,$M52),IF($G52="L",$M52,$N52),$B52,$D52))</f>
        <v/>
      </c>
      <c r="AB52" s="113" t="str">
        <f>IF(OR($M52="",$N52=""),"",_xlfn.BETA.INV(ABS(VLOOKUP($S$1,VLookups!$A$30:$B$31,2,FALSE)-AB$3),IF($G52="L",$N52,$M52),IF($G52="L",$M52,$N52),$B52,$D52))</f>
        <v/>
      </c>
      <c r="AC52" s="112" t="str">
        <f>IF(OR($M52="",$N52=""),"",_xlfn.BETA.INV(ABS(VLOOKUP($S$1,VLookups!$A$30:$B$31,2,FALSE)-AC$3),IF($G52="L",$N52,$M52),IF($G52="L",$M52,$N52),$B52,$D52))</f>
        <v/>
      </c>
      <c r="AD52" s="113" t="str">
        <f>IF(OR($M52="",$N52=""),"",_xlfn.BETA.INV(ABS(VLOOKUP($S$1,VLookups!$A$30:$B$31,2,FALSE)-AD$3),IF($G52="L",$N52,$M52),IF($G52="L",$M52,$N52),$B52,$D52))</f>
        <v/>
      </c>
      <c r="AE52" s="112" t="str">
        <f>IF(OR($M52="",$N52=""),"",_xlfn.BETA.INV(ABS(VLOOKUP($S$1,VLookups!$A$30:$B$31,2,FALSE)-AE$3),IF($G52="L",$N52,$M52),IF($G52="L",$M52,$N52),$B52,$D52))</f>
        <v/>
      </c>
      <c r="AF52" s="113" t="str">
        <f>IF(OR($M52="",$N52=""),"",_xlfn.BETA.INV(ABS(VLOOKUP($S$1,VLookups!$A$30:$B$31,2,FALSE)-AF$3),IF($G52="L",$N52,$M52),IF($G52="L",$M52,$N52),$B52,$D52))</f>
        <v/>
      </c>
      <c r="AG52" s="15"/>
      <c r="AH52" s="194" t="str">
        <f t="shared" si="26"/>
        <v/>
      </c>
      <c r="AI52" s="192" t="str">
        <f t="shared" si="27"/>
        <v/>
      </c>
      <c r="AJ52" s="177" t="str">
        <f t="shared" ref="AJ52" si="328">IF(ISNONTEXT($AH52),AI52+$AH52,"")</f>
        <v/>
      </c>
      <c r="AK52" s="177" t="str">
        <f t="shared" si="39"/>
        <v/>
      </c>
      <c r="AL52" s="177" t="str">
        <f t="shared" si="40"/>
        <v/>
      </c>
      <c r="AM52" s="177" t="str">
        <f t="shared" si="41"/>
        <v/>
      </c>
      <c r="AN52" s="177" t="str">
        <f t="shared" si="42"/>
        <v/>
      </c>
      <c r="AO52" s="177" t="str">
        <f t="shared" si="43"/>
        <v/>
      </c>
      <c r="AP52" s="177" t="str">
        <f t="shared" si="44"/>
        <v/>
      </c>
      <c r="AQ52" s="177" t="str">
        <f t="shared" si="45"/>
        <v/>
      </c>
      <c r="AR52" s="177" t="str">
        <f t="shared" si="46"/>
        <v/>
      </c>
      <c r="AS52" s="177" t="str">
        <f t="shared" si="47"/>
        <v/>
      </c>
      <c r="AT52" s="177" t="str">
        <f t="shared" si="48"/>
        <v/>
      </c>
      <c r="AU52" s="177" t="str">
        <f t="shared" si="49"/>
        <v/>
      </c>
      <c r="AV52" s="177" t="str">
        <f t="shared" si="50"/>
        <v/>
      </c>
      <c r="AW52" s="177" t="str">
        <f t="shared" si="51"/>
        <v/>
      </c>
      <c r="AX52" s="177" t="str">
        <f t="shared" si="52"/>
        <v/>
      </c>
      <c r="AY52" s="177" t="str">
        <f t="shared" si="53"/>
        <v/>
      </c>
      <c r="AZ52" s="177" t="str">
        <f t="shared" si="54"/>
        <v/>
      </c>
      <c r="BA52" s="177" t="str">
        <f t="shared" si="55"/>
        <v/>
      </c>
      <c r="BB52" s="177" t="str">
        <f t="shared" si="56"/>
        <v/>
      </c>
      <c r="BC52" s="177" t="str">
        <f t="shared" si="57"/>
        <v/>
      </c>
      <c r="BD52" s="177" t="str">
        <f t="shared" si="58"/>
        <v/>
      </c>
      <c r="BE52" s="177" t="str">
        <f t="shared" si="59"/>
        <v/>
      </c>
      <c r="BF52" s="177" t="str">
        <f t="shared" si="60"/>
        <v/>
      </c>
      <c r="BG52" s="177" t="str">
        <f t="shared" si="61"/>
        <v/>
      </c>
      <c r="BH52" s="177" t="str">
        <f t="shared" si="62"/>
        <v/>
      </c>
      <c r="BI52" s="177" t="str">
        <f t="shared" si="63"/>
        <v/>
      </c>
      <c r="BJ52" s="177" t="str">
        <f t="shared" si="64"/>
        <v/>
      </c>
      <c r="BK52" s="177" t="str">
        <f t="shared" si="65"/>
        <v/>
      </c>
      <c r="BL52" s="177" t="str">
        <f t="shared" si="66"/>
        <v/>
      </c>
      <c r="BM52" s="177" t="str">
        <f t="shared" si="67"/>
        <v/>
      </c>
      <c r="BN52" s="177" t="str">
        <f t="shared" si="68"/>
        <v/>
      </c>
      <c r="BO52" s="177" t="str">
        <f t="shared" si="69"/>
        <v/>
      </c>
      <c r="BP52" s="177" t="str">
        <f t="shared" si="70"/>
        <v/>
      </c>
      <c r="BQ52" s="177" t="str">
        <f t="shared" si="71"/>
        <v/>
      </c>
      <c r="BR52" s="177" t="str">
        <f t="shared" si="72"/>
        <v/>
      </c>
      <c r="BS52" s="177" t="str">
        <f t="shared" si="73"/>
        <v/>
      </c>
      <c r="BT52" s="177" t="str">
        <f t="shared" si="74"/>
        <v/>
      </c>
      <c r="BU52" s="177" t="str">
        <f t="shared" si="75"/>
        <v/>
      </c>
      <c r="BV52" s="177" t="str">
        <f t="shared" si="76"/>
        <v/>
      </c>
      <c r="BW52" s="177" t="str">
        <f t="shared" si="77"/>
        <v/>
      </c>
      <c r="BX52" s="177" t="str">
        <f t="shared" si="78"/>
        <v/>
      </c>
      <c r="BY52" s="177" t="str">
        <f t="shared" si="79"/>
        <v/>
      </c>
      <c r="BZ52" s="177" t="str">
        <f t="shared" si="80"/>
        <v/>
      </c>
      <c r="CA52" s="177" t="str">
        <f t="shared" si="81"/>
        <v/>
      </c>
      <c r="CB52" s="177" t="str">
        <f t="shared" si="82"/>
        <v/>
      </c>
      <c r="CC52" s="177" t="str">
        <f t="shared" si="83"/>
        <v/>
      </c>
      <c r="CD52" s="177" t="str">
        <f t="shared" si="84"/>
        <v/>
      </c>
      <c r="CE52" s="177" t="str">
        <f t="shared" si="85"/>
        <v/>
      </c>
      <c r="CF52" s="177" t="str">
        <f t="shared" si="86"/>
        <v/>
      </c>
      <c r="CG52" s="177" t="str">
        <f t="shared" si="87"/>
        <v/>
      </c>
      <c r="CH52" s="177" t="str">
        <f t="shared" si="88"/>
        <v/>
      </c>
      <c r="CI52" s="177" t="str">
        <f t="shared" si="89"/>
        <v/>
      </c>
      <c r="CJ52" s="177" t="str">
        <f t="shared" si="90"/>
        <v/>
      </c>
      <c r="CK52" s="177" t="str">
        <f t="shared" si="91"/>
        <v/>
      </c>
      <c r="CL52" s="177" t="str">
        <f t="shared" si="92"/>
        <v/>
      </c>
      <c r="CM52" s="177" t="str">
        <f t="shared" si="93"/>
        <v/>
      </c>
      <c r="CN52" s="177" t="str">
        <f t="shared" si="94"/>
        <v/>
      </c>
      <c r="CO52" s="177" t="str">
        <f t="shared" si="95"/>
        <v/>
      </c>
      <c r="CP52" s="177" t="str">
        <f t="shared" si="96"/>
        <v/>
      </c>
      <c r="CQ52" s="177" t="str">
        <f t="shared" si="97"/>
        <v/>
      </c>
      <c r="CR52" s="177" t="str">
        <f t="shared" si="98"/>
        <v/>
      </c>
      <c r="CS52" s="177" t="str">
        <f t="shared" si="99"/>
        <v/>
      </c>
      <c r="CT52" s="177" t="str">
        <f t="shared" si="100"/>
        <v/>
      </c>
      <c r="CU52" s="177" t="str">
        <f t="shared" si="101"/>
        <v/>
      </c>
      <c r="CV52" s="177" t="str">
        <f t="shared" si="32"/>
        <v/>
      </c>
      <c r="CW52" s="177" t="str">
        <f t="shared" si="102"/>
        <v/>
      </c>
      <c r="CX52" s="177" t="str">
        <f t="shared" si="103"/>
        <v/>
      </c>
      <c r="CY52" s="177" t="str">
        <f t="shared" si="104"/>
        <v/>
      </c>
      <c r="CZ52" s="177" t="str">
        <f t="shared" si="105"/>
        <v/>
      </c>
      <c r="DA52" s="177" t="str">
        <f t="shared" si="106"/>
        <v/>
      </c>
      <c r="DB52" s="177" t="str">
        <f t="shared" si="107"/>
        <v/>
      </c>
      <c r="DC52" s="177" t="str">
        <f t="shared" si="108"/>
        <v/>
      </c>
      <c r="DD52" s="177" t="str">
        <f t="shared" si="109"/>
        <v/>
      </c>
      <c r="DE52" s="177" t="str">
        <f t="shared" si="110"/>
        <v/>
      </c>
      <c r="DF52" s="177" t="str">
        <f t="shared" si="111"/>
        <v/>
      </c>
      <c r="DG52" s="177" t="str">
        <f t="shared" si="112"/>
        <v/>
      </c>
      <c r="DH52" s="177" t="str">
        <f t="shared" si="113"/>
        <v/>
      </c>
      <c r="DI52" s="177" t="str">
        <f t="shared" si="114"/>
        <v/>
      </c>
      <c r="DJ52" s="177" t="str">
        <f t="shared" si="115"/>
        <v/>
      </c>
      <c r="DK52" s="177" t="str">
        <f t="shared" si="116"/>
        <v/>
      </c>
      <c r="DL52" s="177" t="str">
        <f t="shared" si="117"/>
        <v/>
      </c>
      <c r="DM52" s="177" t="str">
        <f t="shared" si="118"/>
        <v/>
      </c>
      <c r="DN52" s="177" t="str">
        <f t="shared" si="119"/>
        <v/>
      </c>
      <c r="DO52" s="177" t="str">
        <f t="shared" si="120"/>
        <v/>
      </c>
      <c r="DP52" s="177" t="str">
        <f t="shared" si="121"/>
        <v/>
      </c>
      <c r="DQ52" s="177" t="str">
        <f t="shared" si="122"/>
        <v/>
      </c>
      <c r="DR52" s="177" t="str">
        <f t="shared" si="123"/>
        <v/>
      </c>
      <c r="DS52" s="177" t="str">
        <f t="shared" si="124"/>
        <v/>
      </c>
      <c r="DT52" s="177" t="str">
        <f t="shared" si="125"/>
        <v/>
      </c>
      <c r="DU52" s="177" t="str">
        <f t="shared" si="126"/>
        <v/>
      </c>
      <c r="DV52" s="177" t="str">
        <f t="shared" si="127"/>
        <v/>
      </c>
      <c r="DW52" s="177" t="str">
        <f t="shared" si="128"/>
        <v/>
      </c>
      <c r="DX52" s="177" t="str">
        <f t="shared" si="129"/>
        <v/>
      </c>
      <c r="DY52" s="177" t="str">
        <f t="shared" si="130"/>
        <v/>
      </c>
      <c r="DZ52" s="177" t="str">
        <f t="shared" si="131"/>
        <v/>
      </c>
      <c r="EA52" s="177" t="str">
        <f t="shared" si="132"/>
        <v/>
      </c>
      <c r="EB52" s="177" t="str">
        <f t="shared" si="133"/>
        <v/>
      </c>
      <c r="EC52" s="177" t="str">
        <f t="shared" si="134"/>
        <v/>
      </c>
      <c r="ED52" s="177" t="str">
        <f t="shared" si="135"/>
        <v/>
      </c>
      <c r="EE52" s="177" t="str">
        <f t="shared" si="136"/>
        <v/>
      </c>
      <c r="EF52" s="177" t="str">
        <f t="shared" si="137"/>
        <v/>
      </c>
      <c r="EG52" s="177" t="str">
        <f t="shared" si="138"/>
        <v/>
      </c>
      <c r="EH52" s="177" t="str">
        <f t="shared" si="139"/>
        <v/>
      </c>
      <c r="EI52" s="177" t="str">
        <f t="shared" si="140"/>
        <v/>
      </c>
      <c r="EJ52" s="177" t="str">
        <f t="shared" si="141"/>
        <v/>
      </c>
      <c r="EK52" s="177" t="str">
        <f t="shared" si="142"/>
        <v/>
      </c>
      <c r="EL52" s="177" t="str">
        <f t="shared" si="143"/>
        <v/>
      </c>
      <c r="EM52" s="177" t="str">
        <f t="shared" si="144"/>
        <v/>
      </c>
      <c r="EN52" s="177" t="str">
        <f t="shared" si="145"/>
        <v/>
      </c>
      <c r="EO52" s="177" t="str">
        <f t="shared" si="146"/>
        <v/>
      </c>
      <c r="EP52" s="177" t="str">
        <f t="shared" si="147"/>
        <v/>
      </c>
      <c r="EQ52" s="177" t="str">
        <f t="shared" si="148"/>
        <v/>
      </c>
      <c r="ER52" s="177" t="str">
        <f t="shared" si="149"/>
        <v/>
      </c>
      <c r="ES52" s="177" t="str">
        <f t="shared" si="150"/>
        <v/>
      </c>
      <c r="ET52" s="177" t="str">
        <f t="shared" si="151"/>
        <v/>
      </c>
      <c r="EU52" s="177" t="str">
        <f t="shared" si="152"/>
        <v/>
      </c>
      <c r="EV52" s="177" t="str">
        <f t="shared" si="153"/>
        <v/>
      </c>
      <c r="EW52" s="177" t="str">
        <f t="shared" si="154"/>
        <v/>
      </c>
      <c r="EX52" s="177" t="str">
        <f t="shared" si="155"/>
        <v/>
      </c>
      <c r="EY52" s="177" t="str">
        <f t="shared" si="156"/>
        <v/>
      </c>
      <c r="EZ52" s="177" t="str">
        <f t="shared" si="157"/>
        <v/>
      </c>
      <c r="FA52" s="177" t="str">
        <f t="shared" si="158"/>
        <v/>
      </c>
      <c r="FB52" s="177" t="str">
        <f t="shared" si="159"/>
        <v/>
      </c>
      <c r="FC52" s="177" t="str">
        <f t="shared" si="160"/>
        <v/>
      </c>
      <c r="FD52" s="177" t="str">
        <f t="shared" si="161"/>
        <v/>
      </c>
      <c r="FE52" s="177" t="str">
        <f t="shared" si="162"/>
        <v/>
      </c>
      <c r="FF52" s="177" t="str">
        <f t="shared" si="163"/>
        <v/>
      </c>
      <c r="FG52" s="177" t="str">
        <f t="shared" si="164"/>
        <v/>
      </c>
      <c r="FH52" s="177" t="str">
        <f t="shared" si="33"/>
        <v/>
      </c>
      <c r="FI52" s="177" t="str">
        <f t="shared" si="165"/>
        <v/>
      </c>
      <c r="FJ52" s="177" t="str">
        <f t="shared" si="166"/>
        <v/>
      </c>
      <c r="FK52" s="177" t="str">
        <f t="shared" si="167"/>
        <v/>
      </c>
      <c r="FL52" s="177" t="str">
        <f t="shared" si="168"/>
        <v/>
      </c>
      <c r="FM52" s="177" t="str">
        <f t="shared" si="169"/>
        <v/>
      </c>
      <c r="FN52" s="177" t="str">
        <f t="shared" si="170"/>
        <v/>
      </c>
      <c r="FO52" s="177" t="str">
        <f t="shared" si="171"/>
        <v/>
      </c>
      <c r="FP52" s="177" t="str">
        <f t="shared" si="172"/>
        <v/>
      </c>
      <c r="FQ52" s="177" t="str">
        <f t="shared" si="173"/>
        <v/>
      </c>
      <c r="FR52" s="177" t="str">
        <f t="shared" si="174"/>
        <v/>
      </c>
      <c r="FS52" s="177" t="str">
        <f t="shared" si="175"/>
        <v/>
      </c>
      <c r="FT52" s="177" t="str">
        <f t="shared" si="176"/>
        <v/>
      </c>
      <c r="FU52" s="177" t="str">
        <f t="shared" si="177"/>
        <v/>
      </c>
      <c r="FV52" s="177" t="str">
        <f t="shared" si="178"/>
        <v/>
      </c>
      <c r="FW52" s="177" t="str">
        <f t="shared" si="179"/>
        <v/>
      </c>
      <c r="FX52" s="177" t="str">
        <f t="shared" si="180"/>
        <v/>
      </c>
      <c r="FY52" s="177" t="str">
        <f t="shared" si="181"/>
        <v/>
      </c>
      <c r="FZ52" s="177" t="str">
        <f t="shared" si="182"/>
        <v/>
      </c>
      <c r="GA52" s="177" t="str">
        <f t="shared" si="183"/>
        <v/>
      </c>
      <c r="GB52" s="177" t="str">
        <f t="shared" si="184"/>
        <v/>
      </c>
      <c r="GC52" s="177" t="str">
        <f t="shared" si="185"/>
        <v/>
      </c>
      <c r="GD52" s="177" t="str">
        <f t="shared" si="186"/>
        <v/>
      </c>
      <c r="GE52" s="177" t="str">
        <f t="shared" si="187"/>
        <v/>
      </c>
      <c r="GF52" s="177" t="str">
        <f t="shared" si="188"/>
        <v/>
      </c>
      <c r="GG52" s="177" t="str">
        <f t="shared" si="189"/>
        <v/>
      </c>
      <c r="GH52" s="177" t="str">
        <f t="shared" si="190"/>
        <v/>
      </c>
      <c r="GI52" s="177" t="str">
        <f t="shared" si="191"/>
        <v/>
      </c>
      <c r="GJ52" s="177" t="str">
        <f t="shared" si="192"/>
        <v/>
      </c>
      <c r="GK52" s="177" t="str">
        <f t="shared" si="193"/>
        <v/>
      </c>
      <c r="GL52" s="177" t="str">
        <f t="shared" si="194"/>
        <v/>
      </c>
      <c r="GM52" s="177" t="str">
        <f t="shared" si="195"/>
        <v/>
      </c>
      <c r="GN52" s="177" t="str">
        <f t="shared" si="196"/>
        <v/>
      </c>
      <c r="GO52" s="177" t="str">
        <f t="shared" si="197"/>
        <v/>
      </c>
      <c r="GP52" s="177" t="str">
        <f t="shared" si="198"/>
        <v/>
      </c>
      <c r="GQ52" s="177" t="str">
        <f t="shared" si="199"/>
        <v/>
      </c>
      <c r="GR52" s="177" t="str">
        <f t="shared" si="200"/>
        <v/>
      </c>
      <c r="GS52" s="177" t="str">
        <f t="shared" si="201"/>
        <v/>
      </c>
      <c r="GT52" s="177" t="str">
        <f t="shared" si="202"/>
        <v/>
      </c>
      <c r="GU52" s="177" t="str">
        <f t="shared" si="203"/>
        <v/>
      </c>
      <c r="GV52" s="177" t="str">
        <f t="shared" si="204"/>
        <v/>
      </c>
      <c r="GW52" s="177" t="str">
        <f t="shared" si="205"/>
        <v/>
      </c>
      <c r="GX52" s="177" t="str">
        <f t="shared" si="206"/>
        <v/>
      </c>
      <c r="GY52" s="177" t="str">
        <f t="shared" si="207"/>
        <v/>
      </c>
      <c r="GZ52" s="177" t="str">
        <f t="shared" si="208"/>
        <v/>
      </c>
      <c r="HA52" s="177" t="str">
        <f t="shared" si="209"/>
        <v/>
      </c>
      <c r="HB52" s="177" t="str">
        <f t="shared" si="210"/>
        <v/>
      </c>
      <c r="HC52" s="177" t="str">
        <f t="shared" si="211"/>
        <v/>
      </c>
      <c r="HD52" s="177" t="str">
        <f t="shared" si="212"/>
        <v/>
      </c>
      <c r="HE52" s="177" t="str">
        <f t="shared" si="213"/>
        <v/>
      </c>
      <c r="HF52" s="177" t="str">
        <f t="shared" si="214"/>
        <v/>
      </c>
      <c r="HG52" s="177" t="str">
        <f t="shared" si="215"/>
        <v/>
      </c>
      <c r="HH52" s="177" t="str">
        <f t="shared" si="216"/>
        <v/>
      </c>
      <c r="HI52" s="177" t="str">
        <f t="shared" si="217"/>
        <v/>
      </c>
      <c r="HJ52" s="177" t="str">
        <f t="shared" si="218"/>
        <v/>
      </c>
      <c r="HK52" s="177" t="str">
        <f t="shared" si="219"/>
        <v/>
      </c>
      <c r="HL52" s="177" t="str">
        <f t="shared" si="220"/>
        <v/>
      </c>
      <c r="HM52" s="177" t="str">
        <f t="shared" si="221"/>
        <v/>
      </c>
      <c r="HN52" s="177" t="str">
        <f t="shared" si="222"/>
        <v/>
      </c>
      <c r="HO52" s="177" t="str">
        <f t="shared" si="223"/>
        <v/>
      </c>
      <c r="HP52" s="177" t="str">
        <f t="shared" si="224"/>
        <v/>
      </c>
      <c r="HQ52" s="177" t="str">
        <f t="shared" si="225"/>
        <v/>
      </c>
      <c r="HR52" s="177" t="str">
        <f t="shared" si="226"/>
        <v/>
      </c>
      <c r="HS52" s="177" t="str">
        <f t="shared" si="227"/>
        <v/>
      </c>
      <c r="HT52" s="177" t="str">
        <f t="shared" si="34"/>
        <v/>
      </c>
      <c r="HU52" s="177" t="str">
        <f t="shared" si="255"/>
        <v/>
      </c>
      <c r="HV52" s="177" t="str">
        <f t="shared" si="256"/>
        <v/>
      </c>
      <c r="HW52" s="177" t="str">
        <f t="shared" si="257"/>
        <v/>
      </c>
      <c r="HX52" s="177" t="str">
        <f t="shared" si="258"/>
        <v/>
      </c>
      <c r="HY52" s="177" t="str">
        <f t="shared" si="259"/>
        <v/>
      </c>
      <c r="HZ52" s="177" t="str">
        <f t="shared" si="260"/>
        <v/>
      </c>
      <c r="IA52" s="192" t="str">
        <f t="shared" si="29"/>
        <v/>
      </c>
      <c r="IB52" s="193" t="e">
        <f t="shared" si="296"/>
        <v>#N/A</v>
      </c>
      <c r="IC52" s="193" t="e">
        <f t="shared" si="310"/>
        <v>#N/A</v>
      </c>
      <c r="ID52" s="193" t="e">
        <f t="shared" si="310"/>
        <v>#N/A</v>
      </c>
      <c r="IE52" s="193" t="e">
        <f t="shared" si="310"/>
        <v>#N/A</v>
      </c>
      <c r="IF52" s="193" t="e">
        <f t="shared" si="323"/>
        <v>#N/A</v>
      </c>
      <c r="IG52" s="193" t="e">
        <f t="shared" si="323"/>
        <v>#N/A</v>
      </c>
      <c r="IH52" s="193" t="e">
        <f t="shared" si="323"/>
        <v>#N/A</v>
      </c>
      <c r="II52" s="193" t="e">
        <f t="shared" si="323"/>
        <v>#N/A</v>
      </c>
      <c r="IJ52" s="193" t="e">
        <f t="shared" si="323"/>
        <v>#N/A</v>
      </c>
      <c r="IK52" s="193" t="e">
        <f t="shared" si="323"/>
        <v>#N/A</v>
      </c>
      <c r="IL52" s="193" t="e">
        <f t="shared" si="323"/>
        <v>#N/A</v>
      </c>
      <c r="IM52" s="193" t="e">
        <f t="shared" si="323"/>
        <v>#N/A</v>
      </c>
      <c r="IN52" s="193" t="e">
        <f t="shared" si="323"/>
        <v>#N/A</v>
      </c>
      <c r="IO52" s="193" t="e">
        <f t="shared" si="323"/>
        <v>#N/A</v>
      </c>
      <c r="IP52" s="193" t="e">
        <f t="shared" si="323"/>
        <v>#N/A</v>
      </c>
      <c r="IQ52" s="193" t="e">
        <f t="shared" si="323"/>
        <v>#N/A</v>
      </c>
      <c r="IR52" s="193" t="e">
        <f t="shared" si="323"/>
        <v>#N/A</v>
      </c>
      <c r="IS52" s="193" t="e">
        <f t="shared" si="323"/>
        <v>#N/A</v>
      </c>
      <c r="IT52" s="193" t="e">
        <f t="shared" si="323"/>
        <v>#N/A</v>
      </c>
      <c r="IU52" s="193" t="e">
        <f t="shared" si="318"/>
        <v>#N/A</v>
      </c>
      <c r="IV52" s="193" t="e">
        <f t="shared" si="318"/>
        <v>#N/A</v>
      </c>
      <c r="IW52" s="193" t="e">
        <f t="shared" si="318"/>
        <v>#N/A</v>
      </c>
      <c r="IX52" s="193" t="e">
        <f t="shared" si="318"/>
        <v>#N/A</v>
      </c>
      <c r="IY52" s="193" t="e">
        <f t="shared" si="318"/>
        <v>#N/A</v>
      </c>
      <c r="IZ52" s="193" t="e">
        <f t="shared" si="318"/>
        <v>#N/A</v>
      </c>
      <c r="JA52" s="193" t="e">
        <f t="shared" si="318"/>
        <v>#N/A</v>
      </c>
      <c r="JB52" s="193" t="e">
        <f t="shared" si="318"/>
        <v>#N/A</v>
      </c>
      <c r="JC52" s="193" t="e">
        <f t="shared" si="318"/>
        <v>#N/A</v>
      </c>
      <c r="JD52" s="193" t="e">
        <f t="shared" si="318"/>
        <v>#N/A</v>
      </c>
      <c r="JE52" s="193" t="e">
        <f t="shared" si="318"/>
        <v>#N/A</v>
      </c>
      <c r="JF52" s="193" t="e">
        <f t="shared" si="318"/>
        <v>#N/A</v>
      </c>
      <c r="JG52" s="193" t="e">
        <f t="shared" si="318"/>
        <v>#N/A</v>
      </c>
      <c r="JH52" s="193" t="e">
        <f t="shared" si="318"/>
        <v>#N/A</v>
      </c>
      <c r="JI52" s="193" t="e">
        <f t="shared" si="318"/>
        <v>#N/A</v>
      </c>
      <c r="JJ52" s="193" t="e">
        <f t="shared" si="314"/>
        <v>#N/A</v>
      </c>
      <c r="JK52" s="193" t="e">
        <f t="shared" si="314"/>
        <v>#N/A</v>
      </c>
      <c r="JL52" s="193" t="e">
        <f t="shared" si="314"/>
        <v>#N/A</v>
      </c>
      <c r="JM52" s="193" t="e">
        <f t="shared" si="314"/>
        <v>#N/A</v>
      </c>
      <c r="JN52" s="193" t="e">
        <f t="shared" si="314"/>
        <v>#N/A</v>
      </c>
      <c r="JO52" s="193" t="e">
        <f t="shared" si="314"/>
        <v>#N/A</v>
      </c>
      <c r="JP52" s="193" t="e">
        <f t="shared" si="314"/>
        <v>#N/A</v>
      </c>
      <c r="JQ52" s="193" t="e">
        <f t="shared" si="314"/>
        <v>#N/A</v>
      </c>
      <c r="JR52" s="193" t="e">
        <f t="shared" si="314"/>
        <v>#N/A</v>
      </c>
      <c r="JS52" s="193" t="e">
        <f t="shared" si="314"/>
        <v>#N/A</v>
      </c>
      <c r="JT52" s="193" t="e">
        <f t="shared" si="314"/>
        <v>#N/A</v>
      </c>
      <c r="JU52" s="193" t="e">
        <f t="shared" si="314"/>
        <v>#N/A</v>
      </c>
      <c r="JV52" s="193" t="e">
        <f t="shared" si="314"/>
        <v>#N/A</v>
      </c>
      <c r="JW52" s="193" t="e">
        <f t="shared" si="314"/>
        <v>#N/A</v>
      </c>
      <c r="JX52" s="193" t="e">
        <f t="shared" si="314"/>
        <v>#N/A</v>
      </c>
      <c r="JY52" s="193" t="e">
        <f t="shared" si="299"/>
        <v>#N/A</v>
      </c>
      <c r="JZ52" s="193" t="e">
        <f t="shared" si="299"/>
        <v>#N/A</v>
      </c>
      <c r="KA52" s="193" t="e">
        <f t="shared" si="299"/>
        <v>#N/A</v>
      </c>
      <c r="KB52" s="193" t="e">
        <f t="shared" si="299"/>
        <v>#N/A</v>
      </c>
      <c r="KC52" s="193" t="e">
        <f t="shared" si="299"/>
        <v>#N/A</v>
      </c>
      <c r="KD52" s="193" t="e">
        <f t="shared" si="299"/>
        <v>#N/A</v>
      </c>
      <c r="KE52" s="193" t="e">
        <f t="shared" si="299"/>
        <v>#N/A</v>
      </c>
      <c r="KF52" s="193" t="e">
        <f t="shared" si="299"/>
        <v>#N/A</v>
      </c>
      <c r="KG52" s="193" t="e">
        <f t="shared" si="299"/>
        <v>#N/A</v>
      </c>
      <c r="KH52" s="193" t="e">
        <f t="shared" si="299"/>
        <v>#N/A</v>
      </c>
      <c r="KI52" s="193" t="e">
        <f t="shared" si="299"/>
        <v>#N/A</v>
      </c>
      <c r="KJ52" s="193" t="e">
        <f t="shared" si="299"/>
        <v>#N/A</v>
      </c>
      <c r="KK52" s="193" t="e">
        <f t="shared" si="299"/>
        <v>#N/A</v>
      </c>
      <c r="KL52" s="193" t="e">
        <f t="shared" si="299"/>
        <v>#N/A</v>
      </c>
      <c r="KM52" s="193" t="e">
        <f t="shared" si="299"/>
        <v>#N/A</v>
      </c>
      <c r="KN52" s="193" t="e">
        <f t="shared" si="35"/>
        <v>#N/A</v>
      </c>
      <c r="KO52" s="193" t="e">
        <f t="shared" si="311"/>
        <v>#N/A</v>
      </c>
      <c r="KP52" s="193" t="e">
        <f t="shared" si="311"/>
        <v>#N/A</v>
      </c>
      <c r="KQ52" s="193" t="e">
        <f t="shared" si="311"/>
        <v>#N/A</v>
      </c>
      <c r="KR52" s="193" t="e">
        <f t="shared" si="324"/>
        <v>#N/A</v>
      </c>
      <c r="KS52" s="193" t="e">
        <f t="shared" si="324"/>
        <v>#N/A</v>
      </c>
      <c r="KT52" s="193" t="e">
        <f t="shared" si="324"/>
        <v>#N/A</v>
      </c>
      <c r="KU52" s="193" t="e">
        <f t="shared" si="324"/>
        <v>#N/A</v>
      </c>
      <c r="KV52" s="193" t="e">
        <f t="shared" si="324"/>
        <v>#N/A</v>
      </c>
      <c r="KW52" s="193" t="e">
        <f t="shared" si="324"/>
        <v>#N/A</v>
      </c>
      <c r="KX52" s="193" t="e">
        <f t="shared" si="324"/>
        <v>#N/A</v>
      </c>
      <c r="KY52" s="193" t="e">
        <f t="shared" si="324"/>
        <v>#N/A</v>
      </c>
      <c r="KZ52" s="193" t="e">
        <f t="shared" si="324"/>
        <v>#N/A</v>
      </c>
      <c r="LA52" s="193" t="e">
        <f t="shared" si="324"/>
        <v>#N/A</v>
      </c>
      <c r="LB52" s="193" t="e">
        <f t="shared" si="324"/>
        <v>#N/A</v>
      </c>
      <c r="LC52" s="193" t="e">
        <f t="shared" si="324"/>
        <v>#N/A</v>
      </c>
      <c r="LD52" s="193" t="e">
        <f t="shared" si="324"/>
        <v>#N/A</v>
      </c>
      <c r="LE52" s="193" t="e">
        <f t="shared" si="324"/>
        <v>#N/A</v>
      </c>
      <c r="LF52" s="193" t="e">
        <f t="shared" si="324"/>
        <v>#N/A</v>
      </c>
      <c r="LG52" s="193" t="e">
        <f t="shared" si="319"/>
        <v>#N/A</v>
      </c>
      <c r="LH52" s="193" t="e">
        <f t="shared" si="319"/>
        <v>#N/A</v>
      </c>
      <c r="LI52" s="193" t="e">
        <f t="shared" si="319"/>
        <v>#N/A</v>
      </c>
      <c r="LJ52" s="193" t="e">
        <f t="shared" si="319"/>
        <v>#N/A</v>
      </c>
      <c r="LK52" s="193" t="e">
        <f t="shared" si="319"/>
        <v>#N/A</v>
      </c>
      <c r="LL52" s="193" t="e">
        <f t="shared" si="319"/>
        <v>#N/A</v>
      </c>
      <c r="LM52" s="193" t="e">
        <f t="shared" si="319"/>
        <v>#N/A</v>
      </c>
      <c r="LN52" s="193" t="e">
        <f t="shared" si="319"/>
        <v>#N/A</v>
      </c>
      <c r="LO52" s="193" t="e">
        <f t="shared" si="319"/>
        <v>#N/A</v>
      </c>
      <c r="LP52" s="193" t="e">
        <f t="shared" si="319"/>
        <v>#N/A</v>
      </c>
      <c r="LQ52" s="193" t="e">
        <f t="shared" si="319"/>
        <v>#N/A</v>
      </c>
      <c r="LR52" s="193" t="e">
        <f t="shared" si="319"/>
        <v>#N/A</v>
      </c>
      <c r="LS52" s="193" t="e">
        <f t="shared" si="319"/>
        <v>#N/A</v>
      </c>
      <c r="LT52" s="193" t="e">
        <f t="shared" si="319"/>
        <v>#N/A</v>
      </c>
      <c r="LU52" s="193" t="e">
        <f t="shared" si="319"/>
        <v>#N/A</v>
      </c>
      <c r="LV52" s="193" t="e">
        <f t="shared" si="315"/>
        <v>#N/A</v>
      </c>
      <c r="LW52" s="193" t="e">
        <f t="shared" si="315"/>
        <v>#N/A</v>
      </c>
      <c r="LX52" s="193" t="e">
        <f t="shared" si="315"/>
        <v>#N/A</v>
      </c>
      <c r="LY52" s="193" t="e">
        <f t="shared" si="315"/>
        <v>#N/A</v>
      </c>
      <c r="LZ52" s="193" t="e">
        <f t="shared" si="315"/>
        <v>#N/A</v>
      </c>
      <c r="MA52" s="193" t="e">
        <f t="shared" si="315"/>
        <v>#N/A</v>
      </c>
      <c r="MB52" s="193" t="e">
        <f t="shared" si="315"/>
        <v>#N/A</v>
      </c>
      <c r="MC52" s="193" t="e">
        <f t="shared" si="315"/>
        <v>#N/A</v>
      </c>
      <c r="MD52" s="193" t="e">
        <f t="shared" si="315"/>
        <v>#N/A</v>
      </c>
      <c r="ME52" s="193" t="e">
        <f t="shared" si="315"/>
        <v>#N/A</v>
      </c>
      <c r="MF52" s="193" t="e">
        <f t="shared" si="315"/>
        <v>#N/A</v>
      </c>
      <c r="MG52" s="193" t="e">
        <f t="shared" si="315"/>
        <v>#N/A</v>
      </c>
      <c r="MH52" s="193" t="e">
        <f t="shared" si="315"/>
        <v>#N/A</v>
      </c>
      <c r="MI52" s="193" t="e">
        <f t="shared" si="315"/>
        <v>#N/A</v>
      </c>
      <c r="MJ52" s="193" t="e">
        <f t="shared" si="315"/>
        <v>#N/A</v>
      </c>
      <c r="MK52" s="193" t="e">
        <f t="shared" si="300"/>
        <v>#N/A</v>
      </c>
      <c r="ML52" s="193" t="e">
        <f t="shared" si="300"/>
        <v>#N/A</v>
      </c>
      <c r="MM52" s="193" t="e">
        <f t="shared" si="300"/>
        <v>#N/A</v>
      </c>
      <c r="MN52" s="193" t="e">
        <f t="shared" si="300"/>
        <v>#N/A</v>
      </c>
      <c r="MO52" s="193" t="e">
        <f t="shared" si="300"/>
        <v>#N/A</v>
      </c>
      <c r="MP52" s="193" t="e">
        <f t="shared" si="300"/>
        <v>#N/A</v>
      </c>
      <c r="MQ52" s="193" t="e">
        <f t="shared" si="300"/>
        <v>#N/A</v>
      </c>
      <c r="MR52" s="193" t="e">
        <f t="shared" si="300"/>
        <v>#N/A</v>
      </c>
      <c r="MS52" s="193" t="e">
        <f t="shared" si="300"/>
        <v>#N/A</v>
      </c>
      <c r="MT52" s="193" t="e">
        <f t="shared" si="300"/>
        <v>#N/A</v>
      </c>
      <c r="MU52" s="193" t="e">
        <f t="shared" si="300"/>
        <v>#N/A</v>
      </c>
      <c r="MV52" s="193" t="e">
        <f t="shared" si="300"/>
        <v>#N/A</v>
      </c>
      <c r="MW52" s="193" t="e">
        <f t="shared" si="300"/>
        <v>#N/A</v>
      </c>
      <c r="MX52" s="193" t="e">
        <f t="shared" si="300"/>
        <v>#N/A</v>
      </c>
      <c r="MY52" s="193" t="e">
        <f t="shared" si="300"/>
        <v>#N/A</v>
      </c>
      <c r="MZ52" s="193" t="e">
        <f t="shared" si="36"/>
        <v>#N/A</v>
      </c>
      <c r="NA52" s="193" t="e">
        <f t="shared" si="312"/>
        <v>#N/A</v>
      </c>
      <c r="NB52" s="193" t="e">
        <f t="shared" si="312"/>
        <v>#N/A</v>
      </c>
      <c r="NC52" s="193" t="e">
        <f t="shared" si="312"/>
        <v>#N/A</v>
      </c>
      <c r="ND52" s="193" t="e">
        <f t="shared" si="325"/>
        <v>#N/A</v>
      </c>
      <c r="NE52" s="193" t="e">
        <f t="shared" si="325"/>
        <v>#N/A</v>
      </c>
      <c r="NF52" s="193" t="e">
        <f t="shared" si="325"/>
        <v>#N/A</v>
      </c>
      <c r="NG52" s="193" t="e">
        <f t="shared" si="325"/>
        <v>#N/A</v>
      </c>
      <c r="NH52" s="193" t="e">
        <f t="shared" si="325"/>
        <v>#N/A</v>
      </c>
      <c r="NI52" s="193" t="e">
        <f t="shared" si="325"/>
        <v>#N/A</v>
      </c>
      <c r="NJ52" s="193" t="e">
        <f t="shared" si="325"/>
        <v>#N/A</v>
      </c>
      <c r="NK52" s="193" t="e">
        <f t="shared" si="325"/>
        <v>#N/A</v>
      </c>
      <c r="NL52" s="193" t="e">
        <f t="shared" si="325"/>
        <v>#N/A</v>
      </c>
      <c r="NM52" s="193" t="e">
        <f t="shared" si="325"/>
        <v>#N/A</v>
      </c>
      <c r="NN52" s="193" t="e">
        <f t="shared" si="325"/>
        <v>#N/A</v>
      </c>
      <c r="NO52" s="193" t="e">
        <f t="shared" si="325"/>
        <v>#N/A</v>
      </c>
      <c r="NP52" s="193" t="e">
        <f t="shared" si="325"/>
        <v>#N/A</v>
      </c>
      <c r="NQ52" s="193" t="e">
        <f t="shared" si="325"/>
        <v>#N/A</v>
      </c>
      <c r="NR52" s="193" t="e">
        <f t="shared" si="325"/>
        <v>#N/A</v>
      </c>
      <c r="NS52" s="193" t="e">
        <f t="shared" si="320"/>
        <v>#N/A</v>
      </c>
      <c r="NT52" s="193" t="e">
        <f t="shared" si="320"/>
        <v>#N/A</v>
      </c>
      <c r="NU52" s="193" t="e">
        <f t="shared" si="320"/>
        <v>#N/A</v>
      </c>
      <c r="NV52" s="193" t="e">
        <f t="shared" si="320"/>
        <v>#N/A</v>
      </c>
      <c r="NW52" s="193" t="e">
        <f t="shared" si="320"/>
        <v>#N/A</v>
      </c>
      <c r="NX52" s="193" t="e">
        <f t="shared" si="320"/>
        <v>#N/A</v>
      </c>
      <c r="NY52" s="193" t="e">
        <f t="shared" si="320"/>
        <v>#N/A</v>
      </c>
      <c r="NZ52" s="193" t="e">
        <f t="shared" si="320"/>
        <v>#N/A</v>
      </c>
      <c r="OA52" s="193" t="e">
        <f t="shared" si="320"/>
        <v>#N/A</v>
      </c>
      <c r="OB52" s="193" t="e">
        <f t="shared" si="320"/>
        <v>#N/A</v>
      </c>
      <c r="OC52" s="193" t="e">
        <f t="shared" si="320"/>
        <v>#N/A</v>
      </c>
      <c r="OD52" s="193" t="e">
        <f t="shared" si="320"/>
        <v>#N/A</v>
      </c>
      <c r="OE52" s="193" t="e">
        <f t="shared" si="320"/>
        <v>#N/A</v>
      </c>
      <c r="OF52" s="193" t="e">
        <f t="shared" si="320"/>
        <v>#N/A</v>
      </c>
      <c r="OG52" s="193" t="e">
        <f t="shared" si="320"/>
        <v>#N/A</v>
      </c>
      <c r="OH52" s="193" t="e">
        <f t="shared" si="316"/>
        <v>#N/A</v>
      </c>
      <c r="OI52" s="193" t="e">
        <f t="shared" si="316"/>
        <v>#N/A</v>
      </c>
      <c r="OJ52" s="193" t="e">
        <f t="shared" si="316"/>
        <v>#N/A</v>
      </c>
      <c r="OK52" s="193" t="e">
        <f t="shared" si="316"/>
        <v>#N/A</v>
      </c>
      <c r="OL52" s="193" t="e">
        <f t="shared" si="316"/>
        <v>#N/A</v>
      </c>
      <c r="OM52" s="193" t="e">
        <f t="shared" si="316"/>
        <v>#N/A</v>
      </c>
      <c r="ON52" s="193" t="e">
        <f t="shared" si="316"/>
        <v>#N/A</v>
      </c>
      <c r="OO52" s="193" t="e">
        <f t="shared" si="316"/>
        <v>#N/A</v>
      </c>
      <c r="OP52" s="193" t="e">
        <f t="shared" si="316"/>
        <v>#N/A</v>
      </c>
      <c r="OQ52" s="193" t="e">
        <f t="shared" si="316"/>
        <v>#N/A</v>
      </c>
      <c r="OR52" s="193" t="e">
        <f t="shared" si="316"/>
        <v>#N/A</v>
      </c>
      <c r="OS52" s="193" t="e">
        <f t="shared" si="316"/>
        <v>#N/A</v>
      </c>
      <c r="OT52" s="193" t="e">
        <f t="shared" si="316"/>
        <v>#N/A</v>
      </c>
      <c r="OU52" s="193" t="e">
        <f t="shared" si="316"/>
        <v>#N/A</v>
      </c>
      <c r="OV52" s="193" t="e">
        <f t="shared" si="316"/>
        <v>#N/A</v>
      </c>
      <c r="OW52" s="193" t="e">
        <f t="shared" si="301"/>
        <v>#N/A</v>
      </c>
      <c r="OX52" s="193" t="e">
        <f t="shared" si="301"/>
        <v>#N/A</v>
      </c>
      <c r="OY52" s="193" t="e">
        <f t="shared" si="301"/>
        <v>#N/A</v>
      </c>
      <c r="OZ52" s="193" t="e">
        <f t="shared" si="301"/>
        <v>#N/A</v>
      </c>
      <c r="PA52" s="193" t="e">
        <f t="shared" si="301"/>
        <v>#N/A</v>
      </c>
      <c r="PB52" s="193" t="e">
        <f t="shared" si="301"/>
        <v>#N/A</v>
      </c>
      <c r="PC52" s="193" t="e">
        <f t="shared" si="301"/>
        <v>#N/A</v>
      </c>
      <c r="PD52" s="193" t="e">
        <f t="shared" si="301"/>
        <v>#N/A</v>
      </c>
      <c r="PE52" s="193" t="e">
        <f t="shared" si="301"/>
        <v>#N/A</v>
      </c>
      <c r="PF52" s="193" t="e">
        <f t="shared" si="301"/>
        <v>#N/A</v>
      </c>
      <c r="PG52" s="193" t="e">
        <f t="shared" si="301"/>
        <v>#N/A</v>
      </c>
      <c r="PH52" s="193" t="e">
        <f t="shared" si="301"/>
        <v>#N/A</v>
      </c>
      <c r="PI52" s="193" t="e">
        <f t="shared" si="301"/>
        <v>#N/A</v>
      </c>
      <c r="PJ52" s="193" t="e">
        <f t="shared" si="301"/>
        <v>#N/A</v>
      </c>
      <c r="PK52" s="193" t="e">
        <f t="shared" si="301"/>
        <v>#N/A</v>
      </c>
      <c r="PL52" s="193" t="e">
        <f t="shared" si="37"/>
        <v>#N/A</v>
      </c>
      <c r="PM52" s="193" t="e">
        <f t="shared" ref="PM52:PT67" si="329">IF(ISNONTEXT($Q52),IF($G52="R",_xlfn.BETA.DIST(HT52,$M52,$N52,FALSE,$B52,$D52),_xlfn.BETA.DIST(HT52,$N52,$M52,FALSE,$B52,$D52)),NA())</f>
        <v>#N/A</v>
      </c>
      <c r="PN52" s="193" t="e">
        <f t="shared" si="329"/>
        <v>#N/A</v>
      </c>
      <c r="PO52" s="193" t="e">
        <f t="shared" si="329"/>
        <v>#N/A</v>
      </c>
      <c r="PP52" s="193" t="e">
        <f t="shared" si="329"/>
        <v>#N/A</v>
      </c>
      <c r="PQ52" s="193" t="e">
        <f t="shared" si="329"/>
        <v>#N/A</v>
      </c>
      <c r="PR52" s="193" t="e">
        <f t="shared" si="329"/>
        <v>#N/A</v>
      </c>
      <c r="PS52" s="193" t="e">
        <f t="shared" si="329"/>
        <v>#N/A</v>
      </c>
      <c r="PT52" s="193" t="e">
        <f t="shared" si="329"/>
        <v>#N/A</v>
      </c>
    </row>
    <row r="53" spans="1:436" hidden="1" x14ac:dyDescent="0.45">
      <c r="A53" s="20">
        <v>50</v>
      </c>
      <c r="B53" s="101" t="str">
        <f t="shared" si="15"/>
        <v/>
      </c>
      <c r="C53" s="115"/>
      <c r="D53" s="101" t="str">
        <f t="shared" si="16"/>
        <v/>
      </c>
      <c r="E53" s="110" t="str">
        <f t="shared" si="17"/>
        <v/>
      </c>
      <c r="F53" s="21" t="str">
        <f t="shared" si="18"/>
        <v/>
      </c>
      <c r="G53" s="22" t="str">
        <f t="shared" si="19"/>
        <v/>
      </c>
      <c r="H53" s="23" t="str">
        <f>IF(F53="","",IF(OR($F53&lt;Skew!$B$3,$F53=Skew!$B$3),IF($F53&gt;Skew!$C$3,Skew!$A$3,IF($F53&gt;Skew!$C$4,Skew!$A$4,IF($F53&gt;Skew!$C$5,Skew!$A$5,IF($F53&gt;Skew!$C$6,Skew!$A$6,IF($F53&gt;Skew!$C$7,Skew!$A$7,IF($F53&gt;Skew!$C$8,Skew!$A$8,IF($F53&gt;Skew!$C$9,Skew!$A$9,IF($F53&gt;Skew!$C$10,Skew!$A$10,IF($F53&gt;Skew!$C$11,Skew!$A$11,IF($F53&gt;Skew!$C$12,Skew!$A$12,IF($F53&gt;Skew!$C$13,Skew!$A$13,IF($F53&gt;Skew!$C$14,Skew!$A$14,IF($F53&gt;Skew!$C$15,Skew!$A$15,IF($F53&gt;Skew!$C$16,Skew!$A$16,Skew!$A$17)
)))))))))))))))</f>
        <v/>
      </c>
      <c r="I53" s="22" t="str">
        <f>IF(F53="","",MATCH(H53,Skew!$A$3:$A$17,0))</f>
        <v/>
      </c>
      <c r="J53" s="22" t="str">
        <f t="shared" si="20"/>
        <v/>
      </c>
      <c r="K53" s="24"/>
      <c r="L53" s="22" t="str">
        <f>IF(OR(F53="",K53=""),"",MATCH(K53,Confidence!$A$3:$A$12,0))</f>
        <v/>
      </c>
      <c r="M53" s="25" t="str">
        <f t="shared" si="21"/>
        <v/>
      </c>
      <c r="N53" s="25" t="str">
        <f t="shared" si="22"/>
        <v/>
      </c>
      <c r="O53" s="22"/>
      <c r="P53" s="102" t="str">
        <f t="shared" si="23"/>
        <v/>
      </c>
      <c r="Q53" s="102" t="str">
        <f t="shared" si="24"/>
        <v/>
      </c>
      <c r="R53" s="37" t="str">
        <f t="shared" si="25"/>
        <v/>
      </c>
      <c r="S53" s="115"/>
      <c r="T53" s="204" t="str">
        <f>IF(AND(B53&gt;0,C53&gt;0,D53&gt;0,M53&gt;0,N53&gt;0,S53&gt;0,NOT(K53="")),ABS(VLOOKUP($S$1,VLookups!$A$30:$B$31,2,FALSE)-_xlfn.BETA.DIST(S53,IF(G53="L",N53,M53),IF(G53="L",M53,N53),TRUE,B53,D53)),"")</f>
        <v/>
      </c>
      <c r="U53" s="112" t="str">
        <f>IF(OR($M53="",$N53=""),"",_xlfn.BETA.INV(ABS(VLOOKUP($S$1,VLookups!$A$30:$B$31,2,FALSE)-U$3),IF($G53="L",$N53,$M53),IF($G53="L",$M53,$N53),$B53,$D53))</f>
        <v/>
      </c>
      <c r="V53" s="113" t="str">
        <f>IF(OR($M53="",$N53=""),"",_xlfn.BETA.INV(ABS(VLOOKUP($S$1,VLookups!$A$30:$B$31,2,FALSE)-V$3),IF($G53="L",$N53,$M53),IF($G53="L",$M53,$N53),$B53,$D53))</f>
        <v/>
      </c>
      <c r="W53" s="112" t="str">
        <f>IF(OR($M53="",$N53=""),"",_xlfn.BETA.INV(ABS(VLOOKUP($S$1,VLookups!$A$30:$B$31,2,FALSE)-W$3),IF($G53="L",$N53,$M53),IF($G53="L",$M53,$N53),$B53,$D53))</f>
        <v/>
      </c>
      <c r="X53" s="113" t="str">
        <f>IF(OR($M53="",$N53=""),"",_xlfn.BETA.INV(ABS(VLOOKUP($S$1,VLookups!$A$30:$B$31,2,FALSE)-X$3),IF($G53="L",$N53,$M53),IF($G53="L",$M53,$N53),$B53,$D53))</f>
        <v/>
      </c>
      <c r="Y53" s="112" t="str">
        <f>IF(OR($M53="",$N53=""),"",_xlfn.BETA.INV(ABS(VLOOKUP($S$1,VLookups!$A$30:$B$31,2,FALSE)-Y$3),IF($G53="L",$N53,$M53),IF($G53="L",$M53,$N53),$B53,$D53))</f>
        <v/>
      </c>
      <c r="Z53" s="113" t="str">
        <f>IF(OR($M53="",$N53=""),"",_xlfn.BETA.INV(ABS(VLOOKUP($S$1,VLookups!$A$30:$B$31,2,FALSE)-Z$3),IF($G53="L",$N53,$M53),IF($G53="L",$M53,$N53),$B53,$D53))</f>
        <v/>
      </c>
      <c r="AA53" s="112" t="str">
        <f>IF(OR($M53="",$N53=""),"",_xlfn.BETA.INV(ABS(VLOOKUP($S$1,VLookups!$A$30:$B$31,2,FALSE)-AA$3),IF($G53="L",$N53,$M53),IF($G53="L",$M53,$N53),$B53,$D53))</f>
        <v/>
      </c>
      <c r="AB53" s="113" t="str">
        <f>IF(OR($M53="",$N53=""),"",_xlfn.BETA.INV(ABS(VLOOKUP($S$1,VLookups!$A$30:$B$31,2,FALSE)-AB$3),IF($G53="L",$N53,$M53),IF($G53="L",$M53,$N53),$B53,$D53))</f>
        <v/>
      </c>
      <c r="AC53" s="112" t="str">
        <f>IF(OR($M53="",$N53=""),"",_xlfn.BETA.INV(ABS(VLOOKUP($S$1,VLookups!$A$30:$B$31,2,FALSE)-AC$3),IF($G53="L",$N53,$M53),IF($G53="L",$M53,$N53),$B53,$D53))</f>
        <v/>
      </c>
      <c r="AD53" s="113" t="str">
        <f>IF(OR($M53="",$N53=""),"",_xlfn.BETA.INV(ABS(VLOOKUP($S$1,VLookups!$A$30:$B$31,2,FALSE)-AD$3),IF($G53="L",$N53,$M53),IF($G53="L",$M53,$N53),$B53,$D53))</f>
        <v/>
      </c>
      <c r="AE53" s="112" t="str">
        <f>IF(OR($M53="",$N53=""),"",_xlfn.BETA.INV(ABS(VLOOKUP($S$1,VLookups!$A$30:$B$31,2,FALSE)-AE$3),IF($G53="L",$N53,$M53),IF($G53="L",$M53,$N53),$B53,$D53))</f>
        <v/>
      </c>
      <c r="AF53" s="113" t="str">
        <f>IF(OR($M53="",$N53=""),"",_xlfn.BETA.INV(ABS(VLOOKUP($S$1,VLookups!$A$30:$B$31,2,FALSE)-AF$3),IF($G53="L",$N53,$M53),IF($G53="L",$M53,$N53),$B53,$D53))</f>
        <v/>
      </c>
      <c r="AG53" s="15"/>
      <c r="AH53" s="194" t="str">
        <f t="shared" si="26"/>
        <v/>
      </c>
      <c r="AI53" s="192" t="str">
        <f t="shared" si="27"/>
        <v/>
      </c>
      <c r="AJ53" s="177" t="str">
        <f t="shared" ref="AJ53" si="330">IF(ISNONTEXT($AH53),AI53+$AH53,"")</f>
        <v/>
      </c>
      <c r="AK53" s="177" t="str">
        <f t="shared" si="39"/>
        <v/>
      </c>
      <c r="AL53" s="177" t="str">
        <f t="shared" si="40"/>
        <v/>
      </c>
      <c r="AM53" s="177" t="str">
        <f t="shared" si="41"/>
        <v/>
      </c>
      <c r="AN53" s="177" t="str">
        <f t="shared" si="42"/>
        <v/>
      </c>
      <c r="AO53" s="177" t="str">
        <f t="shared" si="43"/>
        <v/>
      </c>
      <c r="AP53" s="177" t="str">
        <f t="shared" si="44"/>
        <v/>
      </c>
      <c r="AQ53" s="177" t="str">
        <f t="shared" si="45"/>
        <v/>
      </c>
      <c r="AR53" s="177" t="str">
        <f t="shared" si="46"/>
        <v/>
      </c>
      <c r="AS53" s="177" t="str">
        <f t="shared" si="47"/>
        <v/>
      </c>
      <c r="AT53" s="177" t="str">
        <f t="shared" si="48"/>
        <v/>
      </c>
      <c r="AU53" s="177" t="str">
        <f t="shared" si="49"/>
        <v/>
      </c>
      <c r="AV53" s="177" t="str">
        <f t="shared" si="50"/>
        <v/>
      </c>
      <c r="AW53" s="177" t="str">
        <f t="shared" si="51"/>
        <v/>
      </c>
      <c r="AX53" s="177" t="str">
        <f t="shared" si="52"/>
        <v/>
      </c>
      <c r="AY53" s="177" t="str">
        <f t="shared" si="53"/>
        <v/>
      </c>
      <c r="AZ53" s="177" t="str">
        <f t="shared" si="54"/>
        <v/>
      </c>
      <c r="BA53" s="177" t="str">
        <f t="shared" si="55"/>
        <v/>
      </c>
      <c r="BB53" s="177" t="str">
        <f t="shared" si="56"/>
        <v/>
      </c>
      <c r="BC53" s="177" t="str">
        <f t="shared" si="57"/>
        <v/>
      </c>
      <c r="BD53" s="177" t="str">
        <f t="shared" si="58"/>
        <v/>
      </c>
      <c r="BE53" s="177" t="str">
        <f t="shared" si="59"/>
        <v/>
      </c>
      <c r="BF53" s="177" t="str">
        <f t="shared" si="60"/>
        <v/>
      </c>
      <c r="BG53" s="177" t="str">
        <f t="shared" si="61"/>
        <v/>
      </c>
      <c r="BH53" s="177" t="str">
        <f t="shared" si="62"/>
        <v/>
      </c>
      <c r="BI53" s="177" t="str">
        <f t="shared" si="63"/>
        <v/>
      </c>
      <c r="BJ53" s="177" t="str">
        <f t="shared" si="64"/>
        <v/>
      </c>
      <c r="BK53" s="177" t="str">
        <f t="shared" si="65"/>
        <v/>
      </c>
      <c r="BL53" s="177" t="str">
        <f t="shared" si="66"/>
        <v/>
      </c>
      <c r="BM53" s="177" t="str">
        <f t="shared" si="67"/>
        <v/>
      </c>
      <c r="BN53" s="177" t="str">
        <f t="shared" si="68"/>
        <v/>
      </c>
      <c r="BO53" s="177" t="str">
        <f t="shared" si="69"/>
        <v/>
      </c>
      <c r="BP53" s="177" t="str">
        <f t="shared" si="70"/>
        <v/>
      </c>
      <c r="BQ53" s="177" t="str">
        <f t="shared" si="71"/>
        <v/>
      </c>
      <c r="BR53" s="177" t="str">
        <f t="shared" si="72"/>
        <v/>
      </c>
      <c r="BS53" s="177" t="str">
        <f t="shared" si="73"/>
        <v/>
      </c>
      <c r="BT53" s="177" t="str">
        <f t="shared" si="74"/>
        <v/>
      </c>
      <c r="BU53" s="177" t="str">
        <f t="shared" si="75"/>
        <v/>
      </c>
      <c r="BV53" s="177" t="str">
        <f t="shared" si="76"/>
        <v/>
      </c>
      <c r="BW53" s="177" t="str">
        <f t="shared" si="77"/>
        <v/>
      </c>
      <c r="BX53" s="177" t="str">
        <f t="shared" si="78"/>
        <v/>
      </c>
      <c r="BY53" s="177" t="str">
        <f t="shared" si="79"/>
        <v/>
      </c>
      <c r="BZ53" s="177" t="str">
        <f t="shared" si="80"/>
        <v/>
      </c>
      <c r="CA53" s="177" t="str">
        <f t="shared" si="81"/>
        <v/>
      </c>
      <c r="CB53" s="177" t="str">
        <f t="shared" si="82"/>
        <v/>
      </c>
      <c r="CC53" s="177" t="str">
        <f t="shared" si="83"/>
        <v/>
      </c>
      <c r="CD53" s="177" t="str">
        <f t="shared" si="84"/>
        <v/>
      </c>
      <c r="CE53" s="177" t="str">
        <f t="shared" si="85"/>
        <v/>
      </c>
      <c r="CF53" s="177" t="str">
        <f t="shared" si="86"/>
        <v/>
      </c>
      <c r="CG53" s="177" t="str">
        <f t="shared" si="87"/>
        <v/>
      </c>
      <c r="CH53" s="177" t="str">
        <f t="shared" si="88"/>
        <v/>
      </c>
      <c r="CI53" s="177" t="str">
        <f t="shared" si="89"/>
        <v/>
      </c>
      <c r="CJ53" s="177" t="str">
        <f t="shared" si="90"/>
        <v/>
      </c>
      <c r="CK53" s="177" t="str">
        <f t="shared" si="91"/>
        <v/>
      </c>
      <c r="CL53" s="177" t="str">
        <f t="shared" si="92"/>
        <v/>
      </c>
      <c r="CM53" s="177" t="str">
        <f t="shared" si="93"/>
        <v/>
      </c>
      <c r="CN53" s="177" t="str">
        <f t="shared" si="94"/>
        <v/>
      </c>
      <c r="CO53" s="177" t="str">
        <f t="shared" si="95"/>
        <v/>
      </c>
      <c r="CP53" s="177" t="str">
        <f t="shared" si="96"/>
        <v/>
      </c>
      <c r="CQ53" s="177" t="str">
        <f t="shared" si="97"/>
        <v/>
      </c>
      <c r="CR53" s="177" t="str">
        <f t="shared" si="98"/>
        <v/>
      </c>
      <c r="CS53" s="177" t="str">
        <f t="shared" si="99"/>
        <v/>
      </c>
      <c r="CT53" s="177" t="str">
        <f t="shared" si="100"/>
        <v/>
      </c>
      <c r="CU53" s="177" t="str">
        <f t="shared" si="101"/>
        <v/>
      </c>
      <c r="CV53" s="177" t="str">
        <f t="shared" si="32"/>
        <v/>
      </c>
      <c r="CW53" s="177" t="str">
        <f t="shared" si="102"/>
        <v/>
      </c>
      <c r="CX53" s="177" t="str">
        <f t="shared" si="103"/>
        <v/>
      </c>
      <c r="CY53" s="177" t="str">
        <f t="shared" si="104"/>
        <v/>
      </c>
      <c r="CZ53" s="177" t="str">
        <f t="shared" si="105"/>
        <v/>
      </c>
      <c r="DA53" s="177" t="str">
        <f t="shared" si="106"/>
        <v/>
      </c>
      <c r="DB53" s="177" t="str">
        <f t="shared" si="107"/>
        <v/>
      </c>
      <c r="DC53" s="177" t="str">
        <f t="shared" si="108"/>
        <v/>
      </c>
      <c r="DD53" s="177" t="str">
        <f t="shared" si="109"/>
        <v/>
      </c>
      <c r="DE53" s="177" t="str">
        <f t="shared" si="110"/>
        <v/>
      </c>
      <c r="DF53" s="177" t="str">
        <f t="shared" si="111"/>
        <v/>
      </c>
      <c r="DG53" s="177" t="str">
        <f t="shared" si="112"/>
        <v/>
      </c>
      <c r="DH53" s="177" t="str">
        <f t="shared" si="113"/>
        <v/>
      </c>
      <c r="DI53" s="177" t="str">
        <f t="shared" si="114"/>
        <v/>
      </c>
      <c r="DJ53" s="177" t="str">
        <f t="shared" si="115"/>
        <v/>
      </c>
      <c r="DK53" s="177" t="str">
        <f t="shared" si="116"/>
        <v/>
      </c>
      <c r="DL53" s="177" t="str">
        <f t="shared" si="117"/>
        <v/>
      </c>
      <c r="DM53" s="177" t="str">
        <f t="shared" si="118"/>
        <v/>
      </c>
      <c r="DN53" s="177" t="str">
        <f t="shared" si="119"/>
        <v/>
      </c>
      <c r="DO53" s="177" t="str">
        <f t="shared" si="120"/>
        <v/>
      </c>
      <c r="DP53" s="177" t="str">
        <f t="shared" si="121"/>
        <v/>
      </c>
      <c r="DQ53" s="177" t="str">
        <f t="shared" si="122"/>
        <v/>
      </c>
      <c r="DR53" s="177" t="str">
        <f t="shared" si="123"/>
        <v/>
      </c>
      <c r="DS53" s="177" t="str">
        <f t="shared" si="124"/>
        <v/>
      </c>
      <c r="DT53" s="177" t="str">
        <f t="shared" si="125"/>
        <v/>
      </c>
      <c r="DU53" s="177" t="str">
        <f t="shared" si="126"/>
        <v/>
      </c>
      <c r="DV53" s="177" t="str">
        <f t="shared" si="127"/>
        <v/>
      </c>
      <c r="DW53" s="177" t="str">
        <f t="shared" si="128"/>
        <v/>
      </c>
      <c r="DX53" s="177" t="str">
        <f t="shared" si="129"/>
        <v/>
      </c>
      <c r="DY53" s="177" t="str">
        <f t="shared" si="130"/>
        <v/>
      </c>
      <c r="DZ53" s="177" t="str">
        <f t="shared" si="131"/>
        <v/>
      </c>
      <c r="EA53" s="177" t="str">
        <f t="shared" si="132"/>
        <v/>
      </c>
      <c r="EB53" s="177" t="str">
        <f t="shared" si="133"/>
        <v/>
      </c>
      <c r="EC53" s="177" t="str">
        <f t="shared" si="134"/>
        <v/>
      </c>
      <c r="ED53" s="177" t="str">
        <f t="shared" si="135"/>
        <v/>
      </c>
      <c r="EE53" s="177" t="str">
        <f t="shared" si="136"/>
        <v/>
      </c>
      <c r="EF53" s="177" t="str">
        <f t="shared" si="137"/>
        <v/>
      </c>
      <c r="EG53" s="177" t="str">
        <f t="shared" si="138"/>
        <v/>
      </c>
      <c r="EH53" s="177" t="str">
        <f t="shared" si="139"/>
        <v/>
      </c>
      <c r="EI53" s="177" t="str">
        <f t="shared" si="140"/>
        <v/>
      </c>
      <c r="EJ53" s="177" t="str">
        <f t="shared" si="141"/>
        <v/>
      </c>
      <c r="EK53" s="177" t="str">
        <f t="shared" si="142"/>
        <v/>
      </c>
      <c r="EL53" s="177" t="str">
        <f t="shared" si="143"/>
        <v/>
      </c>
      <c r="EM53" s="177" t="str">
        <f t="shared" si="144"/>
        <v/>
      </c>
      <c r="EN53" s="177" t="str">
        <f t="shared" si="145"/>
        <v/>
      </c>
      <c r="EO53" s="177" t="str">
        <f t="shared" si="146"/>
        <v/>
      </c>
      <c r="EP53" s="177" t="str">
        <f t="shared" si="147"/>
        <v/>
      </c>
      <c r="EQ53" s="177" t="str">
        <f t="shared" si="148"/>
        <v/>
      </c>
      <c r="ER53" s="177" t="str">
        <f t="shared" si="149"/>
        <v/>
      </c>
      <c r="ES53" s="177" t="str">
        <f t="shared" si="150"/>
        <v/>
      </c>
      <c r="ET53" s="177" t="str">
        <f t="shared" si="151"/>
        <v/>
      </c>
      <c r="EU53" s="177" t="str">
        <f t="shared" si="152"/>
        <v/>
      </c>
      <c r="EV53" s="177" t="str">
        <f t="shared" si="153"/>
        <v/>
      </c>
      <c r="EW53" s="177" t="str">
        <f t="shared" si="154"/>
        <v/>
      </c>
      <c r="EX53" s="177" t="str">
        <f t="shared" si="155"/>
        <v/>
      </c>
      <c r="EY53" s="177" t="str">
        <f t="shared" si="156"/>
        <v/>
      </c>
      <c r="EZ53" s="177" t="str">
        <f t="shared" si="157"/>
        <v/>
      </c>
      <c r="FA53" s="177" t="str">
        <f t="shared" si="158"/>
        <v/>
      </c>
      <c r="FB53" s="177" t="str">
        <f t="shared" si="159"/>
        <v/>
      </c>
      <c r="FC53" s="177" t="str">
        <f t="shared" si="160"/>
        <v/>
      </c>
      <c r="FD53" s="177" t="str">
        <f t="shared" si="161"/>
        <v/>
      </c>
      <c r="FE53" s="177" t="str">
        <f t="shared" si="162"/>
        <v/>
      </c>
      <c r="FF53" s="177" t="str">
        <f t="shared" si="163"/>
        <v/>
      </c>
      <c r="FG53" s="177" t="str">
        <f t="shared" si="164"/>
        <v/>
      </c>
      <c r="FH53" s="177" t="str">
        <f t="shared" si="33"/>
        <v/>
      </c>
      <c r="FI53" s="177" t="str">
        <f t="shared" si="165"/>
        <v/>
      </c>
      <c r="FJ53" s="177" t="str">
        <f t="shared" si="166"/>
        <v/>
      </c>
      <c r="FK53" s="177" t="str">
        <f t="shared" si="167"/>
        <v/>
      </c>
      <c r="FL53" s="177" t="str">
        <f t="shared" si="168"/>
        <v/>
      </c>
      <c r="FM53" s="177" t="str">
        <f t="shared" si="169"/>
        <v/>
      </c>
      <c r="FN53" s="177" t="str">
        <f t="shared" si="170"/>
        <v/>
      </c>
      <c r="FO53" s="177" t="str">
        <f t="shared" si="171"/>
        <v/>
      </c>
      <c r="FP53" s="177" t="str">
        <f t="shared" si="172"/>
        <v/>
      </c>
      <c r="FQ53" s="177" t="str">
        <f t="shared" si="173"/>
        <v/>
      </c>
      <c r="FR53" s="177" t="str">
        <f t="shared" si="174"/>
        <v/>
      </c>
      <c r="FS53" s="177" t="str">
        <f t="shared" si="175"/>
        <v/>
      </c>
      <c r="FT53" s="177" t="str">
        <f t="shared" si="176"/>
        <v/>
      </c>
      <c r="FU53" s="177" t="str">
        <f t="shared" si="177"/>
        <v/>
      </c>
      <c r="FV53" s="177" t="str">
        <f t="shared" si="178"/>
        <v/>
      </c>
      <c r="FW53" s="177" t="str">
        <f t="shared" si="179"/>
        <v/>
      </c>
      <c r="FX53" s="177" t="str">
        <f t="shared" si="180"/>
        <v/>
      </c>
      <c r="FY53" s="177" t="str">
        <f t="shared" si="181"/>
        <v/>
      </c>
      <c r="FZ53" s="177" t="str">
        <f t="shared" si="182"/>
        <v/>
      </c>
      <c r="GA53" s="177" t="str">
        <f t="shared" si="183"/>
        <v/>
      </c>
      <c r="GB53" s="177" t="str">
        <f t="shared" si="184"/>
        <v/>
      </c>
      <c r="GC53" s="177" t="str">
        <f t="shared" si="185"/>
        <v/>
      </c>
      <c r="GD53" s="177" t="str">
        <f t="shared" si="186"/>
        <v/>
      </c>
      <c r="GE53" s="177" t="str">
        <f t="shared" si="187"/>
        <v/>
      </c>
      <c r="GF53" s="177" t="str">
        <f t="shared" si="188"/>
        <v/>
      </c>
      <c r="GG53" s="177" t="str">
        <f t="shared" si="189"/>
        <v/>
      </c>
      <c r="GH53" s="177" t="str">
        <f t="shared" si="190"/>
        <v/>
      </c>
      <c r="GI53" s="177" t="str">
        <f t="shared" si="191"/>
        <v/>
      </c>
      <c r="GJ53" s="177" t="str">
        <f t="shared" si="192"/>
        <v/>
      </c>
      <c r="GK53" s="177" t="str">
        <f t="shared" si="193"/>
        <v/>
      </c>
      <c r="GL53" s="177" t="str">
        <f t="shared" si="194"/>
        <v/>
      </c>
      <c r="GM53" s="177" t="str">
        <f t="shared" si="195"/>
        <v/>
      </c>
      <c r="GN53" s="177" t="str">
        <f t="shared" si="196"/>
        <v/>
      </c>
      <c r="GO53" s="177" t="str">
        <f t="shared" si="197"/>
        <v/>
      </c>
      <c r="GP53" s="177" t="str">
        <f t="shared" si="198"/>
        <v/>
      </c>
      <c r="GQ53" s="177" t="str">
        <f t="shared" si="199"/>
        <v/>
      </c>
      <c r="GR53" s="177" t="str">
        <f t="shared" si="200"/>
        <v/>
      </c>
      <c r="GS53" s="177" t="str">
        <f t="shared" si="201"/>
        <v/>
      </c>
      <c r="GT53" s="177" t="str">
        <f t="shared" si="202"/>
        <v/>
      </c>
      <c r="GU53" s="177" t="str">
        <f t="shared" si="203"/>
        <v/>
      </c>
      <c r="GV53" s="177" t="str">
        <f t="shared" si="204"/>
        <v/>
      </c>
      <c r="GW53" s="177" t="str">
        <f t="shared" si="205"/>
        <v/>
      </c>
      <c r="GX53" s="177" t="str">
        <f t="shared" si="206"/>
        <v/>
      </c>
      <c r="GY53" s="177" t="str">
        <f t="shared" si="207"/>
        <v/>
      </c>
      <c r="GZ53" s="177" t="str">
        <f t="shared" si="208"/>
        <v/>
      </c>
      <c r="HA53" s="177" t="str">
        <f t="shared" si="209"/>
        <v/>
      </c>
      <c r="HB53" s="177" t="str">
        <f t="shared" si="210"/>
        <v/>
      </c>
      <c r="HC53" s="177" t="str">
        <f t="shared" si="211"/>
        <v/>
      </c>
      <c r="HD53" s="177" t="str">
        <f t="shared" si="212"/>
        <v/>
      </c>
      <c r="HE53" s="177" t="str">
        <f t="shared" si="213"/>
        <v/>
      </c>
      <c r="HF53" s="177" t="str">
        <f t="shared" si="214"/>
        <v/>
      </c>
      <c r="HG53" s="177" t="str">
        <f t="shared" si="215"/>
        <v/>
      </c>
      <c r="HH53" s="177" t="str">
        <f t="shared" si="216"/>
        <v/>
      </c>
      <c r="HI53" s="177" t="str">
        <f t="shared" si="217"/>
        <v/>
      </c>
      <c r="HJ53" s="177" t="str">
        <f t="shared" si="218"/>
        <v/>
      </c>
      <c r="HK53" s="177" t="str">
        <f t="shared" si="219"/>
        <v/>
      </c>
      <c r="HL53" s="177" t="str">
        <f t="shared" si="220"/>
        <v/>
      </c>
      <c r="HM53" s="177" t="str">
        <f t="shared" si="221"/>
        <v/>
      </c>
      <c r="HN53" s="177" t="str">
        <f t="shared" si="222"/>
        <v/>
      </c>
      <c r="HO53" s="177" t="str">
        <f t="shared" si="223"/>
        <v/>
      </c>
      <c r="HP53" s="177" t="str">
        <f t="shared" si="224"/>
        <v/>
      </c>
      <c r="HQ53" s="177" t="str">
        <f t="shared" si="225"/>
        <v/>
      </c>
      <c r="HR53" s="177" t="str">
        <f t="shared" si="226"/>
        <v/>
      </c>
      <c r="HS53" s="177" t="str">
        <f t="shared" si="227"/>
        <v/>
      </c>
      <c r="HT53" s="177" t="str">
        <f t="shared" si="34"/>
        <v/>
      </c>
      <c r="HU53" s="177" t="str">
        <f t="shared" si="255"/>
        <v/>
      </c>
      <c r="HV53" s="177" t="str">
        <f t="shared" si="256"/>
        <v/>
      </c>
      <c r="HW53" s="177" t="str">
        <f t="shared" si="257"/>
        <v/>
      </c>
      <c r="HX53" s="177" t="str">
        <f t="shared" si="258"/>
        <v/>
      </c>
      <c r="HY53" s="177" t="str">
        <f t="shared" si="259"/>
        <v/>
      </c>
      <c r="HZ53" s="177" t="str">
        <f t="shared" si="260"/>
        <v/>
      </c>
      <c r="IA53" s="192" t="str">
        <f t="shared" si="29"/>
        <v/>
      </c>
      <c r="IB53" s="193" t="e">
        <f t="shared" si="296"/>
        <v>#N/A</v>
      </c>
      <c r="IC53" s="193" t="e">
        <f t="shared" si="310"/>
        <v>#N/A</v>
      </c>
      <c r="ID53" s="193" t="e">
        <f t="shared" si="310"/>
        <v>#N/A</v>
      </c>
      <c r="IE53" s="193" t="e">
        <f t="shared" si="310"/>
        <v>#N/A</v>
      </c>
      <c r="IF53" s="193" t="e">
        <f t="shared" si="323"/>
        <v>#N/A</v>
      </c>
      <c r="IG53" s="193" t="e">
        <f t="shared" si="323"/>
        <v>#N/A</v>
      </c>
      <c r="IH53" s="193" t="e">
        <f t="shared" si="323"/>
        <v>#N/A</v>
      </c>
      <c r="II53" s="193" t="e">
        <f t="shared" si="323"/>
        <v>#N/A</v>
      </c>
      <c r="IJ53" s="193" t="e">
        <f t="shared" si="323"/>
        <v>#N/A</v>
      </c>
      <c r="IK53" s="193" t="e">
        <f t="shared" si="323"/>
        <v>#N/A</v>
      </c>
      <c r="IL53" s="193" t="e">
        <f t="shared" si="323"/>
        <v>#N/A</v>
      </c>
      <c r="IM53" s="193" t="e">
        <f t="shared" si="323"/>
        <v>#N/A</v>
      </c>
      <c r="IN53" s="193" t="e">
        <f t="shared" si="323"/>
        <v>#N/A</v>
      </c>
      <c r="IO53" s="193" t="e">
        <f t="shared" si="323"/>
        <v>#N/A</v>
      </c>
      <c r="IP53" s="193" t="e">
        <f t="shared" si="323"/>
        <v>#N/A</v>
      </c>
      <c r="IQ53" s="193" t="e">
        <f t="shared" si="323"/>
        <v>#N/A</v>
      </c>
      <c r="IR53" s="193" t="e">
        <f t="shared" si="323"/>
        <v>#N/A</v>
      </c>
      <c r="IS53" s="193" t="e">
        <f t="shared" si="323"/>
        <v>#N/A</v>
      </c>
      <c r="IT53" s="193" t="e">
        <f t="shared" si="323"/>
        <v>#N/A</v>
      </c>
      <c r="IU53" s="193" t="e">
        <f t="shared" si="318"/>
        <v>#N/A</v>
      </c>
      <c r="IV53" s="193" t="e">
        <f t="shared" si="318"/>
        <v>#N/A</v>
      </c>
      <c r="IW53" s="193" t="e">
        <f t="shared" si="318"/>
        <v>#N/A</v>
      </c>
      <c r="IX53" s="193" t="e">
        <f t="shared" si="318"/>
        <v>#N/A</v>
      </c>
      <c r="IY53" s="193" t="e">
        <f t="shared" si="318"/>
        <v>#N/A</v>
      </c>
      <c r="IZ53" s="193" t="e">
        <f t="shared" si="318"/>
        <v>#N/A</v>
      </c>
      <c r="JA53" s="193" t="e">
        <f t="shared" si="318"/>
        <v>#N/A</v>
      </c>
      <c r="JB53" s="193" t="e">
        <f t="shared" si="318"/>
        <v>#N/A</v>
      </c>
      <c r="JC53" s="193" t="e">
        <f t="shared" si="318"/>
        <v>#N/A</v>
      </c>
      <c r="JD53" s="193" t="e">
        <f t="shared" si="318"/>
        <v>#N/A</v>
      </c>
      <c r="JE53" s="193" t="e">
        <f t="shared" si="318"/>
        <v>#N/A</v>
      </c>
      <c r="JF53" s="193" t="e">
        <f t="shared" si="318"/>
        <v>#N/A</v>
      </c>
      <c r="JG53" s="193" t="e">
        <f t="shared" si="318"/>
        <v>#N/A</v>
      </c>
      <c r="JH53" s="193" t="e">
        <f t="shared" si="318"/>
        <v>#N/A</v>
      </c>
      <c r="JI53" s="193" t="e">
        <f t="shared" si="318"/>
        <v>#N/A</v>
      </c>
      <c r="JJ53" s="193" t="e">
        <f t="shared" si="314"/>
        <v>#N/A</v>
      </c>
      <c r="JK53" s="193" t="e">
        <f t="shared" si="314"/>
        <v>#N/A</v>
      </c>
      <c r="JL53" s="193" t="e">
        <f t="shared" si="314"/>
        <v>#N/A</v>
      </c>
      <c r="JM53" s="193" t="e">
        <f t="shared" si="314"/>
        <v>#N/A</v>
      </c>
      <c r="JN53" s="193" t="e">
        <f t="shared" si="314"/>
        <v>#N/A</v>
      </c>
      <c r="JO53" s="193" t="e">
        <f t="shared" si="314"/>
        <v>#N/A</v>
      </c>
      <c r="JP53" s="193" t="e">
        <f t="shared" si="314"/>
        <v>#N/A</v>
      </c>
      <c r="JQ53" s="193" t="e">
        <f t="shared" si="314"/>
        <v>#N/A</v>
      </c>
      <c r="JR53" s="193" t="e">
        <f t="shared" si="314"/>
        <v>#N/A</v>
      </c>
      <c r="JS53" s="193" t="e">
        <f t="shared" si="314"/>
        <v>#N/A</v>
      </c>
      <c r="JT53" s="193" t="e">
        <f t="shared" si="314"/>
        <v>#N/A</v>
      </c>
      <c r="JU53" s="193" t="e">
        <f t="shared" si="314"/>
        <v>#N/A</v>
      </c>
      <c r="JV53" s="193" t="e">
        <f t="shared" si="314"/>
        <v>#N/A</v>
      </c>
      <c r="JW53" s="193" t="e">
        <f t="shared" si="314"/>
        <v>#N/A</v>
      </c>
      <c r="JX53" s="193" t="e">
        <f t="shared" si="314"/>
        <v>#N/A</v>
      </c>
      <c r="JY53" s="193" t="e">
        <f t="shared" ref="JY53:KM68" si="331">IF(ISNONTEXT($Q53),IF($G53="R",_xlfn.BETA.DIST(CF53,$M53,$N53,FALSE,$B53,$D53),_xlfn.BETA.DIST(CF53,$N53,$M53,FALSE,$B53,$D53)),NA())</f>
        <v>#N/A</v>
      </c>
      <c r="JZ53" s="193" t="e">
        <f t="shared" si="331"/>
        <v>#N/A</v>
      </c>
      <c r="KA53" s="193" t="e">
        <f t="shared" si="331"/>
        <v>#N/A</v>
      </c>
      <c r="KB53" s="193" t="e">
        <f t="shared" si="331"/>
        <v>#N/A</v>
      </c>
      <c r="KC53" s="193" t="e">
        <f t="shared" si="331"/>
        <v>#N/A</v>
      </c>
      <c r="KD53" s="193" t="e">
        <f t="shared" si="331"/>
        <v>#N/A</v>
      </c>
      <c r="KE53" s="193" t="e">
        <f t="shared" si="331"/>
        <v>#N/A</v>
      </c>
      <c r="KF53" s="193" t="e">
        <f t="shared" si="331"/>
        <v>#N/A</v>
      </c>
      <c r="KG53" s="193" t="e">
        <f t="shared" si="331"/>
        <v>#N/A</v>
      </c>
      <c r="KH53" s="193" t="e">
        <f t="shared" si="331"/>
        <v>#N/A</v>
      </c>
      <c r="KI53" s="193" t="e">
        <f t="shared" si="331"/>
        <v>#N/A</v>
      </c>
      <c r="KJ53" s="193" t="e">
        <f t="shared" si="331"/>
        <v>#N/A</v>
      </c>
      <c r="KK53" s="193" t="e">
        <f t="shared" si="331"/>
        <v>#N/A</v>
      </c>
      <c r="KL53" s="193" t="e">
        <f t="shared" si="331"/>
        <v>#N/A</v>
      </c>
      <c r="KM53" s="193" t="e">
        <f t="shared" si="331"/>
        <v>#N/A</v>
      </c>
      <c r="KN53" s="193" t="e">
        <f t="shared" si="35"/>
        <v>#N/A</v>
      </c>
      <c r="KO53" s="193" t="e">
        <f t="shared" si="311"/>
        <v>#N/A</v>
      </c>
      <c r="KP53" s="193" t="e">
        <f t="shared" si="311"/>
        <v>#N/A</v>
      </c>
      <c r="KQ53" s="193" t="e">
        <f t="shared" si="311"/>
        <v>#N/A</v>
      </c>
      <c r="KR53" s="193" t="e">
        <f t="shared" si="324"/>
        <v>#N/A</v>
      </c>
      <c r="KS53" s="193" t="e">
        <f t="shared" si="324"/>
        <v>#N/A</v>
      </c>
      <c r="KT53" s="193" t="e">
        <f t="shared" si="324"/>
        <v>#N/A</v>
      </c>
      <c r="KU53" s="193" t="e">
        <f t="shared" si="324"/>
        <v>#N/A</v>
      </c>
      <c r="KV53" s="193" t="e">
        <f t="shared" si="324"/>
        <v>#N/A</v>
      </c>
      <c r="KW53" s="193" t="e">
        <f t="shared" si="324"/>
        <v>#N/A</v>
      </c>
      <c r="KX53" s="193" t="e">
        <f t="shared" si="324"/>
        <v>#N/A</v>
      </c>
      <c r="KY53" s="193" t="e">
        <f t="shared" si="324"/>
        <v>#N/A</v>
      </c>
      <c r="KZ53" s="193" t="e">
        <f t="shared" si="324"/>
        <v>#N/A</v>
      </c>
      <c r="LA53" s="193" t="e">
        <f t="shared" si="324"/>
        <v>#N/A</v>
      </c>
      <c r="LB53" s="193" t="e">
        <f t="shared" si="324"/>
        <v>#N/A</v>
      </c>
      <c r="LC53" s="193" t="e">
        <f t="shared" si="324"/>
        <v>#N/A</v>
      </c>
      <c r="LD53" s="193" t="e">
        <f t="shared" si="324"/>
        <v>#N/A</v>
      </c>
      <c r="LE53" s="193" t="e">
        <f t="shared" si="324"/>
        <v>#N/A</v>
      </c>
      <c r="LF53" s="193" t="e">
        <f t="shared" si="324"/>
        <v>#N/A</v>
      </c>
      <c r="LG53" s="193" t="e">
        <f t="shared" si="319"/>
        <v>#N/A</v>
      </c>
      <c r="LH53" s="193" t="e">
        <f t="shared" si="319"/>
        <v>#N/A</v>
      </c>
      <c r="LI53" s="193" t="e">
        <f t="shared" si="319"/>
        <v>#N/A</v>
      </c>
      <c r="LJ53" s="193" t="e">
        <f t="shared" si="319"/>
        <v>#N/A</v>
      </c>
      <c r="LK53" s="193" t="e">
        <f t="shared" si="319"/>
        <v>#N/A</v>
      </c>
      <c r="LL53" s="193" t="e">
        <f t="shared" si="319"/>
        <v>#N/A</v>
      </c>
      <c r="LM53" s="193" t="e">
        <f t="shared" si="319"/>
        <v>#N/A</v>
      </c>
      <c r="LN53" s="193" t="e">
        <f t="shared" si="319"/>
        <v>#N/A</v>
      </c>
      <c r="LO53" s="193" t="e">
        <f t="shared" si="319"/>
        <v>#N/A</v>
      </c>
      <c r="LP53" s="193" t="e">
        <f t="shared" si="319"/>
        <v>#N/A</v>
      </c>
      <c r="LQ53" s="193" t="e">
        <f t="shared" si="319"/>
        <v>#N/A</v>
      </c>
      <c r="LR53" s="193" t="e">
        <f t="shared" si="319"/>
        <v>#N/A</v>
      </c>
      <c r="LS53" s="193" t="e">
        <f t="shared" si="319"/>
        <v>#N/A</v>
      </c>
      <c r="LT53" s="193" t="e">
        <f t="shared" si="319"/>
        <v>#N/A</v>
      </c>
      <c r="LU53" s="193" t="e">
        <f t="shared" si="319"/>
        <v>#N/A</v>
      </c>
      <c r="LV53" s="193" t="e">
        <f t="shared" si="315"/>
        <v>#N/A</v>
      </c>
      <c r="LW53" s="193" t="e">
        <f t="shared" si="315"/>
        <v>#N/A</v>
      </c>
      <c r="LX53" s="193" t="e">
        <f t="shared" si="315"/>
        <v>#N/A</v>
      </c>
      <c r="LY53" s="193" t="e">
        <f t="shared" si="315"/>
        <v>#N/A</v>
      </c>
      <c r="LZ53" s="193" t="e">
        <f t="shared" si="315"/>
        <v>#N/A</v>
      </c>
      <c r="MA53" s="193" t="e">
        <f t="shared" si="315"/>
        <v>#N/A</v>
      </c>
      <c r="MB53" s="193" t="e">
        <f t="shared" si="315"/>
        <v>#N/A</v>
      </c>
      <c r="MC53" s="193" t="e">
        <f t="shared" si="315"/>
        <v>#N/A</v>
      </c>
      <c r="MD53" s="193" t="e">
        <f t="shared" si="315"/>
        <v>#N/A</v>
      </c>
      <c r="ME53" s="193" t="e">
        <f t="shared" si="315"/>
        <v>#N/A</v>
      </c>
      <c r="MF53" s="193" t="e">
        <f t="shared" si="315"/>
        <v>#N/A</v>
      </c>
      <c r="MG53" s="193" t="e">
        <f t="shared" si="315"/>
        <v>#N/A</v>
      </c>
      <c r="MH53" s="193" t="e">
        <f t="shared" si="315"/>
        <v>#N/A</v>
      </c>
      <c r="MI53" s="193" t="e">
        <f t="shared" si="315"/>
        <v>#N/A</v>
      </c>
      <c r="MJ53" s="193" t="e">
        <f t="shared" si="315"/>
        <v>#N/A</v>
      </c>
      <c r="MK53" s="193" t="e">
        <f t="shared" ref="MK53:MY68" si="332">IF(ISNONTEXT($Q53),IF($G53="R",_xlfn.BETA.DIST(ER53,$M53,$N53,FALSE,$B53,$D53),_xlfn.BETA.DIST(ER53,$N53,$M53,FALSE,$B53,$D53)),NA())</f>
        <v>#N/A</v>
      </c>
      <c r="ML53" s="193" t="e">
        <f t="shared" si="332"/>
        <v>#N/A</v>
      </c>
      <c r="MM53" s="193" t="e">
        <f t="shared" si="332"/>
        <v>#N/A</v>
      </c>
      <c r="MN53" s="193" t="e">
        <f t="shared" si="332"/>
        <v>#N/A</v>
      </c>
      <c r="MO53" s="193" t="e">
        <f t="shared" si="332"/>
        <v>#N/A</v>
      </c>
      <c r="MP53" s="193" t="e">
        <f t="shared" si="332"/>
        <v>#N/A</v>
      </c>
      <c r="MQ53" s="193" t="e">
        <f t="shared" si="332"/>
        <v>#N/A</v>
      </c>
      <c r="MR53" s="193" t="e">
        <f t="shared" si="332"/>
        <v>#N/A</v>
      </c>
      <c r="MS53" s="193" t="e">
        <f t="shared" si="332"/>
        <v>#N/A</v>
      </c>
      <c r="MT53" s="193" t="e">
        <f t="shared" si="332"/>
        <v>#N/A</v>
      </c>
      <c r="MU53" s="193" t="e">
        <f t="shared" si="332"/>
        <v>#N/A</v>
      </c>
      <c r="MV53" s="193" t="e">
        <f t="shared" si="332"/>
        <v>#N/A</v>
      </c>
      <c r="MW53" s="193" t="e">
        <f t="shared" si="332"/>
        <v>#N/A</v>
      </c>
      <c r="MX53" s="193" t="e">
        <f t="shared" si="332"/>
        <v>#N/A</v>
      </c>
      <c r="MY53" s="193" t="e">
        <f t="shared" si="332"/>
        <v>#N/A</v>
      </c>
      <c r="MZ53" s="193" t="e">
        <f t="shared" si="36"/>
        <v>#N/A</v>
      </c>
      <c r="NA53" s="193" t="e">
        <f t="shared" si="312"/>
        <v>#N/A</v>
      </c>
      <c r="NB53" s="193" t="e">
        <f t="shared" si="312"/>
        <v>#N/A</v>
      </c>
      <c r="NC53" s="193" t="e">
        <f t="shared" si="312"/>
        <v>#N/A</v>
      </c>
      <c r="ND53" s="193" t="e">
        <f t="shared" si="325"/>
        <v>#N/A</v>
      </c>
      <c r="NE53" s="193" t="e">
        <f t="shared" si="325"/>
        <v>#N/A</v>
      </c>
      <c r="NF53" s="193" t="e">
        <f t="shared" si="325"/>
        <v>#N/A</v>
      </c>
      <c r="NG53" s="193" t="e">
        <f t="shared" si="325"/>
        <v>#N/A</v>
      </c>
      <c r="NH53" s="193" t="e">
        <f t="shared" si="325"/>
        <v>#N/A</v>
      </c>
      <c r="NI53" s="193" t="e">
        <f t="shared" si="325"/>
        <v>#N/A</v>
      </c>
      <c r="NJ53" s="193" t="e">
        <f t="shared" si="325"/>
        <v>#N/A</v>
      </c>
      <c r="NK53" s="193" t="e">
        <f t="shared" si="325"/>
        <v>#N/A</v>
      </c>
      <c r="NL53" s="193" t="e">
        <f t="shared" si="325"/>
        <v>#N/A</v>
      </c>
      <c r="NM53" s="193" t="e">
        <f t="shared" si="325"/>
        <v>#N/A</v>
      </c>
      <c r="NN53" s="193" t="e">
        <f t="shared" si="325"/>
        <v>#N/A</v>
      </c>
      <c r="NO53" s="193" t="e">
        <f t="shared" si="325"/>
        <v>#N/A</v>
      </c>
      <c r="NP53" s="193" t="e">
        <f t="shared" si="325"/>
        <v>#N/A</v>
      </c>
      <c r="NQ53" s="193" t="e">
        <f t="shared" si="325"/>
        <v>#N/A</v>
      </c>
      <c r="NR53" s="193" t="e">
        <f t="shared" si="325"/>
        <v>#N/A</v>
      </c>
      <c r="NS53" s="193" t="e">
        <f t="shared" si="320"/>
        <v>#N/A</v>
      </c>
      <c r="NT53" s="193" t="e">
        <f t="shared" si="320"/>
        <v>#N/A</v>
      </c>
      <c r="NU53" s="193" t="e">
        <f t="shared" si="320"/>
        <v>#N/A</v>
      </c>
      <c r="NV53" s="193" t="e">
        <f t="shared" si="320"/>
        <v>#N/A</v>
      </c>
      <c r="NW53" s="193" t="e">
        <f t="shared" si="320"/>
        <v>#N/A</v>
      </c>
      <c r="NX53" s="193" t="e">
        <f t="shared" si="320"/>
        <v>#N/A</v>
      </c>
      <c r="NY53" s="193" t="e">
        <f t="shared" si="320"/>
        <v>#N/A</v>
      </c>
      <c r="NZ53" s="193" t="e">
        <f t="shared" si="320"/>
        <v>#N/A</v>
      </c>
      <c r="OA53" s="193" t="e">
        <f t="shared" si="320"/>
        <v>#N/A</v>
      </c>
      <c r="OB53" s="193" t="e">
        <f t="shared" si="320"/>
        <v>#N/A</v>
      </c>
      <c r="OC53" s="193" t="e">
        <f t="shared" si="320"/>
        <v>#N/A</v>
      </c>
      <c r="OD53" s="193" t="e">
        <f t="shared" si="320"/>
        <v>#N/A</v>
      </c>
      <c r="OE53" s="193" t="e">
        <f t="shared" si="320"/>
        <v>#N/A</v>
      </c>
      <c r="OF53" s="193" t="e">
        <f t="shared" si="320"/>
        <v>#N/A</v>
      </c>
      <c r="OG53" s="193" t="e">
        <f t="shared" si="320"/>
        <v>#N/A</v>
      </c>
      <c r="OH53" s="193" t="e">
        <f t="shared" si="316"/>
        <v>#N/A</v>
      </c>
      <c r="OI53" s="193" t="e">
        <f t="shared" si="316"/>
        <v>#N/A</v>
      </c>
      <c r="OJ53" s="193" t="e">
        <f t="shared" si="316"/>
        <v>#N/A</v>
      </c>
      <c r="OK53" s="193" t="e">
        <f t="shared" si="316"/>
        <v>#N/A</v>
      </c>
      <c r="OL53" s="193" t="e">
        <f t="shared" si="316"/>
        <v>#N/A</v>
      </c>
      <c r="OM53" s="193" t="e">
        <f t="shared" si="316"/>
        <v>#N/A</v>
      </c>
      <c r="ON53" s="193" t="e">
        <f t="shared" si="316"/>
        <v>#N/A</v>
      </c>
      <c r="OO53" s="193" t="e">
        <f t="shared" si="316"/>
        <v>#N/A</v>
      </c>
      <c r="OP53" s="193" t="e">
        <f t="shared" si="316"/>
        <v>#N/A</v>
      </c>
      <c r="OQ53" s="193" t="e">
        <f t="shared" si="316"/>
        <v>#N/A</v>
      </c>
      <c r="OR53" s="193" t="e">
        <f t="shared" si="316"/>
        <v>#N/A</v>
      </c>
      <c r="OS53" s="193" t="e">
        <f t="shared" si="316"/>
        <v>#N/A</v>
      </c>
      <c r="OT53" s="193" t="e">
        <f t="shared" si="316"/>
        <v>#N/A</v>
      </c>
      <c r="OU53" s="193" t="e">
        <f t="shared" si="316"/>
        <v>#N/A</v>
      </c>
      <c r="OV53" s="193" t="e">
        <f t="shared" si="316"/>
        <v>#N/A</v>
      </c>
      <c r="OW53" s="193" t="e">
        <f t="shared" ref="OW53:PK68" si="333">IF(ISNONTEXT($Q53),IF($G53="R",_xlfn.BETA.DIST(HD53,$M53,$N53,FALSE,$B53,$D53),_xlfn.BETA.DIST(HD53,$N53,$M53,FALSE,$B53,$D53)),NA())</f>
        <v>#N/A</v>
      </c>
      <c r="OX53" s="193" t="e">
        <f t="shared" si="333"/>
        <v>#N/A</v>
      </c>
      <c r="OY53" s="193" t="e">
        <f t="shared" si="333"/>
        <v>#N/A</v>
      </c>
      <c r="OZ53" s="193" t="e">
        <f t="shared" si="333"/>
        <v>#N/A</v>
      </c>
      <c r="PA53" s="193" t="e">
        <f t="shared" si="333"/>
        <v>#N/A</v>
      </c>
      <c r="PB53" s="193" t="e">
        <f t="shared" si="333"/>
        <v>#N/A</v>
      </c>
      <c r="PC53" s="193" t="e">
        <f t="shared" si="333"/>
        <v>#N/A</v>
      </c>
      <c r="PD53" s="193" t="e">
        <f t="shared" si="333"/>
        <v>#N/A</v>
      </c>
      <c r="PE53" s="193" t="e">
        <f t="shared" si="333"/>
        <v>#N/A</v>
      </c>
      <c r="PF53" s="193" t="e">
        <f t="shared" si="333"/>
        <v>#N/A</v>
      </c>
      <c r="PG53" s="193" t="e">
        <f t="shared" si="333"/>
        <v>#N/A</v>
      </c>
      <c r="PH53" s="193" t="e">
        <f t="shared" si="333"/>
        <v>#N/A</v>
      </c>
      <c r="PI53" s="193" t="e">
        <f t="shared" si="333"/>
        <v>#N/A</v>
      </c>
      <c r="PJ53" s="193" t="e">
        <f t="shared" si="333"/>
        <v>#N/A</v>
      </c>
      <c r="PK53" s="193" t="e">
        <f t="shared" si="333"/>
        <v>#N/A</v>
      </c>
      <c r="PL53" s="193" t="e">
        <f t="shared" si="37"/>
        <v>#N/A</v>
      </c>
      <c r="PM53" s="193" t="e">
        <f t="shared" si="329"/>
        <v>#N/A</v>
      </c>
      <c r="PN53" s="193" t="e">
        <f t="shared" si="329"/>
        <v>#N/A</v>
      </c>
      <c r="PO53" s="193" t="e">
        <f t="shared" si="329"/>
        <v>#N/A</v>
      </c>
      <c r="PP53" s="193" t="e">
        <f t="shared" si="329"/>
        <v>#N/A</v>
      </c>
      <c r="PQ53" s="193" t="e">
        <f t="shared" si="329"/>
        <v>#N/A</v>
      </c>
      <c r="PR53" s="193" t="e">
        <f t="shared" si="329"/>
        <v>#N/A</v>
      </c>
      <c r="PS53" s="193" t="e">
        <f t="shared" si="329"/>
        <v>#N/A</v>
      </c>
      <c r="PT53" s="193" t="e">
        <f t="shared" si="329"/>
        <v>#N/A</v>
      </c>
    </row>
    <row r="54" spans="1:436" hidden="1" x14ac:dyDescent="0.45">
      <c r="A54" s="20">
        <v>51</v>
      </c>
      <c r="B54" s="101" t="str">
        <f t="shared" si="15"/>
        <v/>
      </c>
      <c r="C54" s="115"/>
      <c r="D54" s="101" t="str">
        <f t="shared" si="16"/>
        <v/>
      </c>
      <c r="E54" s="110" t="str">
        <f t="shared" si="17"/>
        <v/>
      </c>
      <c r="F54" s="21" t="str">
        <f t="shared" si="18"/>
        <v/>
      </c>
      <c r="G54" s="22" t="str">
        <f t="shared" si="19"/>
        <v/>
      </c>
      <c r="H54" s="23" t="str">
        <f>IF(F54="","",IF(OR($F54&lt;Skew!$B$3,$F54=Skew!$B$3),IF($F54&gt;Skew!$C$3,Skew!$A$3,IF($F54&gt;Skew!$C$4,Skew!$A$4,IF($F54&gt;Skew!$C$5,Skew!$A$5,IF($F54&gt;Skew!$C$6,Skew!$A$6,IF($F54&gt;Skew!$C$7,Skew!$A$7,IF($F54&gt;Skew!$C$8,Skew!$A$8,IF($F54&gt;Skew!$C$9,Skew!$A$9,IF($F54&gt;Skew!$C$10,Skew!$A$10,IF($F54&gt;Skew!$C$11,Skew!$A$11,IF($F54&gt;Skew!$C$12,Skew!$A$12,IF($F54&gt;Skew!$C$13,Skew!$A$13,IF($F54&gt;Skew!$C$14,Skew!$A$14,IF($F54&gt;Skew!$C$15,Skew!$A$15,IF($F54&gt;Skew!$C$16,Skew!$A$16,Skew!$A$17)
)))))))))))))))</f>
        <v/>
      </c>
      <c r="I54" s="22" t="str">
        <f>IF(F54="","",MATCH(H54,Skew!$A$3:$A$17,0))</f>
        <v/>
      </c>
      <c r="J54" s="22" t="str">
        <f t="shared" si="20"/>
        <v/>
      </c>
      <c r="K54" s="24"/>
      <c r="L54" s="22" t="str">
        <f>IF(OR(F54="",K54=""),"",MATCH(K54,Confidence!$A$3:$A$12,0))</f>
        <v/>
      </c>
      <c r="M54" s="25" t="str">
        <f t="shared" si="21"/>
        <v/>
      </c>
      <c r="N54" s="25" t="str">
        <f t="shared" si="22"/>
        <v/>
      </c>
      <c r="O54" s="22"/>
      <c r="P54" s="102" t="str">
        <f t="shared" si="23"/>
        <v/>
      </c>
      <c r="Q54" s="102" t="str">
        <f t="shared" si="24"/>
        <v/>
      </c>
      <c r="R54" s="37" t="str">
        <f t="shared" si="25"/>
        <v/>
      </c>
      <c r="S54" s="115"/>
      <c r="T54" s="204" t="str">
        <f>IF(AND(B54&gt;0,C54&gt;0,D54&gt;0,M54&gt;0,N54&gt;0,S54&gt;0,NOT(K54="")),ABS(VLOOKUP($S$1,VLookups!$A$30:$B$31,2,FALSE)-_xlfn.BETA.DIST(S54,IF(G54="L",N54,M54),IF(G54="L",M54,N54),TRUE,B54,D54)),"")</f>
        <v/>
      </c>
      <c r="U54" s="112" t="str">
        <f>IF(OR($M54="",$N54=""),"",_xlfn.BETA.INV(ABS(VLOOKUP($S$1,VLookups!$A$30:$B$31,2,FALSE)-U$3),IF($G54="L",$N54,$M54),IF($G54="L",$M54,$N54),$B54,$D54))</f>
        <v/>
      </c>
      <c r="V54" s="113" t="str">
        <f>IF(OR($M54="",$N54=""),"",_xlfn.BETA.INV(ABS(VLOOKUP($S$1,VLookups!$A$30:$B$31,2,FALSE)-V$3),IF($G54="L",$N54,$M54),IF($G54="L",$M54,$N54),$B54,$D54))</f>
        <v/>
      </c>
      <c r="W54" s="112" t="str">
        <f>IF(OR($M54="",$N54=""),"",_xlfn.BETA.INV(ABS(VLOOKUP($S$1,VLookups!$A$30:$B$31,2,FALSE)-W$3),IF($G54="L",$N54,$M54),IF($G54="L",$M54,$N54),$B54,$D54))</f>
        <v/>
      </c>
      <c r="X54" s="113" t="str">
        <f>IF(OR($M54="",$N54=""),"",_xlfn.BETA.INV(ABS(VLOOKUP($S$1,VLookups!$A$30:$B$31,2,FALSE)-X$3),IF($G54="L",$N54,$M54),IF($G54="L",$M54,$N54),$B54,$D54))</f>
        <v/>
      </c>
      <c r="Y54" s="112" t="str">
        <f>IF(OR($M54="",$N54=""),"",_xlfn.BETA.INV(ABS(VLOOKUP($S$1,VLookups!$A$30:$B$31,2,FALSE)-Y$3),IF($G54="L",$N54,$M54),IF($G54="L",$M54,$N54),$B54,$D54))</f>
        <v/>
      </c>
      <c r="Z54" s="113" t="str">
        <f>IF(OR($M54="",$N54=""),"",_xlfn.BETA.INV(ABS(VLOOKUP($S$1,VLookups!$A$30:$B$31,2,FALSE)-Z$3),IF($G54="L",$N54,$M54),IF($G54="L",$M54,$N54),$B54,$D54))</f>
        <v/>
      </c>
      <c r="AA54" s="112" t="str">
        <f>IF(OR($M54="",$N54=""),"",_xlfn.BETA.INV(ABS(VLOOKUP($S$1,VLookups!$A$30:$B$31,2,FALSE)-AA$3),IF($G54="L",$N54,$M54),IF($G54="L",$M54,$N54),$B54,$D54))</f>
        <v/>
      </c>
      <c r="AB54" s="113" t="str">
        <f>IF(OR($M54="",$N54=""),"",_xlfn.BETA.INV(ABS(VLOOKUP($S$1,VLookups!$A$30:$B$31,2,FALSE)-AB$3),IF($G54="L",$N54,$M54),IF($G54="L",$M54,$N54),$B54,$D54))</f>
        <v/>
      </c>
      <c r="AC54" s="112" t="str">
        <f>IF(OR($M54="",$N54=""),"",_xlfn.BETA.INV(ABS(VLOOKUP($S$1,VLookups!$A$30:$B$31,2,FALSE)-AC$3),IF($G54="L",$N54,$M54),IF($G54="L",$M54,$N54),$B54,$D54))</f>
        <v/>
      </c>
      <c r="AD54" s="113" t="str">
        <f>IF(OR($M54="",$N54=""),"",_xlfn.BETA.INV(ABS(VLOOKUP($S$1,VLookups!$A$30:$B$31,2,FALSE)-AD$3),IF($G54="L",$N54,$M54),IF($G54="L",$M54,$N54),$B54,$D54))</f>
        <v/>
      </c>
      <c r="AE54" s="112" t="str">
        <f>IF(OR($M54="",$N54=""),"",_xlfn.BETA.INV(ABS(VLOOKUP($S$1,VLookups!$A$30:$B$31,2,FALSE)-AE$3),IF($G54="L",$N54,$M54),IF($G54="L",$M54,$N54),$B54,$D54))</f>
        <v/>
      </c>
      <c r="AF54" s="113" t="str">
        <f>IF(OR($M54="",$N54=""),"",_xlfn.BETA.INV(ABS(VLOOKUP($S$1,VLookups!$A$30:$B$31,2,FALSE)-AF$3),IF($G54="L",$N54,$M54),IF($G54="L",$M54,$N54),$B54,$D54))</f>
        <v/>
      </c>
      <c r="AG54" s="15"/>
      <c r="AH54" s="194" t="str">
        <f t="shared" si="26"/>
        <v/>
      </c>
      <c r="AI54" s="192" t="str">
        <f t="shared" si="27"/>
        <v/>
      </c>
      <c r="AJ54" s="177" t="str">
        <f t="shared" ref="AJ54" si="334">IF(ISNONTEXT($AH54),AI54+$AH54,"")</f>
        <v/>
      </c>
      <c r="AK54" s="177" t="str">
        <f t="shared" si="39"/>
        <v/>
      </c>
      <c r="AL54" s="177" t="str">
        <f t="shared" si="40"/>
        <v/>
      </c>
      <c r="AM54" s="177" t="str">
        <f t="shared" si="41"/>
        <v/>
      </c>
      <c r="AN54" s="177" t="str">
        <f t="shared" si="42"/>
        <v/>
      </c>
      <c r="AO54" s="177" t="str">
        <f t="shared" si="43"/>
        <v/>
      </c>
      <c r="AP54" s="177" t="str">
        <f t="shared" si="44"/>
        <v/>
      </c>
      <c r="AQ54" s="177" t="str">
        <f t="shared" si="45"/>
        <v/>
      </c>
      <c r="AR54" s="177" t="str">
        <f t="shared" si="46"/>
        <v/>
      </c>
      <c r="AS54" s="177" t="str">
        <f t="shared" si="47"/>
        <v/>
      </c>
      <c r="AT54" s="177" t="str">
        <f t="shared" si="48"/>
        <v/>
      </c>
      <c r="AU54" s="177" t="str">
        <f t="shared" si="49"/>
        <v/>
      </c>
      <c r="AV54" s="177" t="str">
        <f t="shared" si="50"/>
        <v/>
      </c>
      <c r="AW54" s="177" t="str">
        <f t="shared" si="51"/>
        <v/>
      </c>
      <c r="AX54" s="177" t="str">
        <f t="shared" si="52"/>
        <v/>
      </c>
      <c r="AY54" s="177" t="str">
        <f t="shared" si="53"/>
        <v/>
      </c>
      <c r="AZ54" s="177" t="str">
        <f t="shared" si="54"/>
        <v/>
      </c>
      <c r="BA54" s="177" t="str">
        <f t="shared" si="55"/>
        <v/>
      </c>
      <c r="BB54" s="177" t="str">
        <f t="shared" si="56"/>
        <v/>
      </c>
      <c r="BC54" s="177" t="str">
        <f t="shared" si="57"/>
        <v/>
      </c>
      <c r="BD54" s="177" t="str">
        <f t="shared" si="58"/>
        <v/>
      </c>
      <c r="BE54" s="177" t="str">
        <f t="shared" si="59"/>
        <v/>
      </c>
      <c r="BF54" s="177" t="str">
        <f t="shared" si="60"/>
        <v/>
      </c>
      <c r="BG54" s="177" t="str">
        <f t="shared" si="61"/>
        <v/>
      </c>
      <c r="BH54" s="177" t="str">
        <f t="shared" si="62"/>
        <v/>
      </c>
      <c r="BI54" s="177" t="str">
        <f t="shared" si="63"/>
        <v/>
      </c>
      <c r="BJ54" s="177" t="str">
        <f t="shared" si="64"/>
        <v/>
      </c>
      <c r="BK54" s="177" t="str">
        <f t="shared" si="65"/>
        <v/>
      </c>
      <c r="BL54" s="177" t="str">
        <f t="shared" si="66"/>
        <v/>
      </c>
      <c r="BM54" s="177" t="str">
        <f t="shared" si="67"/>
        <v/>
      </c>
      <c r="BN54" s="177" t="str">
        <f t="shared" si="68"/>
        <v/>
      </c>
      <c r="BO54" s="177" t="str">
        <f t="shared" si="69"/>
        <v/>
      </c>
      <c r="BP54" s="177" t="str">
        <f t="shared" si="70"/>
        <v/>
      </c>
      <c r="BQ54" s="177" t="str">
        <f t="shared" si="71"/>
        <v/>
      </c>
      <c r="BR54" s="177" t="str">
        <f t="shared" si="72"/>
        <v/>
      </c>
      <c r="BS54" s="177" t="str">
        <f t="shared" si="73"/>
        <v/>
      </c>
      <c r="BT54" s="177" t="str">
        <f t="shared" si="74"/>
        <v/>
      </c>
      <c r="BU54" s="177" t="str">
        <f t="shared" si="75"/>
        <v/>
      </c>
      <c r="BV54" s="177" t="str">
        <f t="shared" si="76"/>
        <v/>
      </c>
      <c r="BW54" s="177" t="str">
        <f t="shared" si="77"/>
        <v/>
      </c>
      <c r="BX54" s="177" t="str">
        <f t="shared" si="78"/>
        <v/>
      </c>
      <c r="BY54" s="177" t="str">
        <f t="shared" si="79"/>
        <v/>
      </c>
      <c r="BZ54" s="177" t="str">
        <f t="shared" si="80"/>
        <v/>
      </c>
      <c r="CA54" s="177" t="str">
        <f t="shared" si="81"/>
        <v/>
      </c>
      <c r="CB54" s="177" t="str">
        <f t="shared" si="82"/>
        <v/>
      </c>
      <c r="CC54" s="177" t="str">
        <f t="shared" si="83"/>
        <v/>
      </c>
      <c r="CD54" s="177" t="str">
        <f t="shared" si="84"/>
        <v/>
      </c>
      <c r="CE54" s="177" t="str">
        <f t="shared" si="85"/>
        <v/>
      </c>
      <c r="CF54" s="177" t="str">
        <f t="shared" si="86"/>
        <v/>
      </c>
      <c r="CG54" s="177" t="str">
        <f t="shared" si="87"/>
        <v/>
      </c>
      <c r="CH54" s="177" t="str">
        <f t="shared" si="88"/>
        <v/>
      </c>
      <c r="CI54" s="177" t="str">
        <f t="shared" si="89"/>
        <v/>
      </c>
      <c r="CJ54" s="177" t="str">
        <f t="shared" si="90"/>
        <v/>
      </c>
      <c r="CK54" s="177" t="str">
        <f t="shared" si="91"/>
        <v/>
      </c>
      <c r="CL54" s="177" t="str">
        <f t="shared" si="92"/>
        <v/>
      </c>
      <c r="CM54" s="177" t="str">
        <f t="shared" si="93"/>
        <v/>
      </c>
      <c r="CN54" s="177" t="str">
        <f t="shared" si="94"/>
        <v/>
      </c>
      <c r="CO54" s="177" t="str">
        <f t="shared" si="95"/>
        <v/>
      </c>
      <c r="CP54" s="177" t="str">
        <f t="shared" si="96"/>
        <v/>
      </c>
      <c r="CQ54" s="177" t="str">
        <f t="shared" si="97"/>
        <v/>
      </c>
      <c r="CR54" s="177" t="str">
        <f t="shared" si="98"/>
        <v/>
      </c>
      <c r="CS54" s="177" t="str">
        <f t="shared" si="99"/>
        <v/>
      </c>
      <c r="CT54" s="177" t="str">
        <f t="shared" si="100"/>
        <v/>
      </c>
      <c r="CU54" s="177" t="str">
        <f t="shared" si="101"/>
        <v/>
      </c>
      <c r="CV54" s="177" t="str">
        <f t="shared" si="32"/>
        <v/>
      </c>
      <c r="CW54" s="177" t="str">
        <f t="shared" si="102"/>
        <v/>
      </c>
      <c r="CX54" s="177" t="str">
        <f t="shared" si="103"/>
        <v/>
      </c>
      <c r="CY54" s="177" t="str">
        <f t="shared" si="104"/>
        <v/>
      </c>
      <c r="CZ54" s="177" t="str">
        <f t="shared" si="105"/>
        <v/>
      </c>
      <c r="DA54" s="177" t="str">
        <f t="shared" si="106"/>
        <v/>
      </c>
      <c r="DB54" s="177" t="str">
        <f t="shared" si="107"/>
        <v/>
      </c>
      <c r="DC54" s="177" t="str">
        <f t="shared" si="108"/>
        <v/>
      </c>
      <c r="DD54" s="177" t="str">
        <f t="shared" si="109"/>
        <v/>
      </c>
      <c r="DE54" s="177" t="str">
        <f t="shared" si="110"/>
        <v/>
      </c>
      <c r="DF54" s="177" t="str">
        <f t="shared" si="111"/>
        <v/>
      </c>
      <c r="DG54" s="177" t="str">
        <f t="shared" si="112"/>
        <v/>
      </c>
      <c r="DH54" s="177" t="str">
        <f t="shared" si="113"/>
        <v/>
      </c>
      <c r="DI54" s="177" t="str">
        <f t="shared" si="114"/>
        <v/>
      </c>
      <c r="DJ54" s="177" t="str">
        <f t="shared" si="115"/>
        <v/>
      </c>
      <c r="DK54" s="177" t="str">
        <f t="shared" si="116"/>
        <v/>
      </c>
      <c r="DL54" s="177" t="str">
        <f t="shared" si="117"/>
        <v/>
      </c>
      <c r="DM54" s="177" t="str">
        <f t="shared" si="118"/>
        <v/>
      </c>
      <c r="DN54" s="177" t="str">
        <f t="shared" si="119"/>
        <v/>
      </c>
      <c r="DO54" s="177" t="str">
        <f t="shared" si="120"/>
        <v/>
      </c>
      <c r="DP54" s="177" t="str">
        <f t="shared" si="121"/>
        <v/>
      </c>
      <c r="DQ54" s="177" t="str">
        <f t="shared" si="122"/>
        <v/>
      </c>
      <c r="DR54" s="177" t="str">
        <f t="shared" si="123"/>
        <v/>
      </c>
      <c r="DS54" s="177" t="str">
        <f t="shared" si="124"/>
        <v/>
      </c>
      <c r="DT54" s="177" t="str">
        <f t="shared" si="125"/>
        <v/>
      </c>
      <c r="DU54" s="177" t="str">
        <f t="shared" si="126"/>
        <v/>
      </c>
      <c r="DV54" s="177" t="str">
        <f t="shared" si="127"/>
        <v/>
      </c>
      <c r="DW54" s="177" t="str">
        <f t="shared" si="128"/>
        <v/>
      </c>
      <c r="DX54" s="177" t="str">
        <f t="shared" si="129"/>
        <v/>
      </c>
      <c r="DY54" s="177" t="str">
        <f t="shared" si="130"/>
        <v/>
      </c>
      <c r="DZ54" s="177" t="str">
        <f t="shared" si="131"/>
        <v/>
      </c>
      <c r="EA54" s="177" t="str">
        <f t="shared" si="132"/>
        <v/>
      </c>
      <c r="EB54" s="177" t="str">
        <f t="shared" si="133"/>
        <v/>
      </c>
      <c r="EC54" s="177" t="str">
        <f t="shared" si="134"/>
        <v/>
      </c>
      <c r="ED54" s="177" t="str">
        <f t="shared" si="135"/>
        <v/>
      </c>
      <c r="EE54" s="177" t="str">
        <f t="shared" si="136"/>
        <v/>
      </c>
      <c r="EF54" s="177" t="str">
        <f t="shared" si="137"/>
        <v/>
      </c>
      <c r="EG54" s="177" t="str">
        <f t="shared" si="138"/>
        <v/>
      </c>
      <c r="EH54" s="177" t="str">
        <f t="shared" si="139"/>
        <v/>
      </c>
      <c r="EI54" s="177" t="str">
        <f t="shared" si="140"/>
        <v/>
      </c>
      <c r="EJ54" s="177" t="str">
        <f t="shared" si="141"/>
        <v/>
      </c>
      <c r="EK54" s="177" t="str">
        <f t="shared" si="142"/>
        <v/>
      </c>
      <c r="EL54" s="177" t="str">
        <f t="shared" si="143"/>
        <v/>
      </c>
      <c r="EM54" s="177" t="str">
        <f t="shared" si="144"/>
        <v/>
      </c>
      <c r="EN54" s="177" t="str">
        <f t="shared" si="145"/>
        <v/>
      </c>
      <c r="EO54" s="177" t="str">
        <f t="shared" si="146"/>
        <v/>
      </c>
      <c r="EP54" s="177" t="str">
        <f t="shared" si="147"/>
        <v/>
      </c>
      <c r="EQ54" s="177" t="str">
        <f t="shared" si="148"/>
        <v/>
      </c>
      <c r="ER54" s="177" t="str">
        <f t="shared" si="149"/>
        <v/>
      </c>
      <c r="ES54" s="177" t="str">
        <f t="shared" si="150"/>
        <v/>
      </c>
      <c r="ET54" s="177" t="str">
        <f t="shared" si="151"/>
        <v/>
      </c>
      <c r="EU54" s="177" t="str">
        <f t="shared" si="152"/>
        <v/>
      </c>
      <c r="EV54" s="177" t="str">
        <f t="shared" si="153"/>
        <v/>
      </c>
      <c r="EW54" s="177" t="str">
        <f t="shared" si="154"/>
        <v/>
      </c>
      <c r="EX54" s="177" t="str">
        <f t="shared" si="155"/>
        <v/>
      </c>
      <c r="EY54" s="177" t="str">
        <f t="shared" si="156"/>
        <v/>
      </c>
      <c r="EZ54" s="177" t="str">
        <f t="shared" si="157"/>
        <v/>
      </c>
      <c r="FA54" s="177" t="str">
        <f t="shared" si="158"/>
        <v/>
      </c>
      <c r="FB54" s="177" t="str">
        <f t="shared" si="159"/>
        <v/>
      </c>
      <c r="FC54" s="177" t="str">
        <f t="shared" si="160"/>
        <v/>
      </c>
      <c r="FD54" s="177" t="str">
        <f t="shared" si="161"/>
        <v/>
      </c>
      <c r="FE54" s="177" t="str">
        <f t="shared" si="162"/>
        <v/>
      </c>
      <c r="FF54" s="177" t="str">
        <f t="shared" si="163"/>
        <v/>
      </c>
      <c r="FG54" s="177" t="str">
        <f t="shared" si="164"/>
        <v/>
      </c>
      <c r="FH54" s="177" t="str">
        <f t="shared" si="33"/>
        <v/>
      </c>
      <c r="FI54" s="177" t="str">
        <f t="shared" si="165"/>
        <v/>
      </c>
      <c r="FJ54" s="177" t="str">
        <f t="shared" si="166"/>
        <v/>
      </c>
      <c r="FK54" s="177" t="str">
        <f t="shared" si="167"/>
        <v/>
      </c>
      <c r="FL54" s="177" t="str">
        <f t="shared" si="168"/>
        <v/>
      </c>
      <c r="FM54" s="177" t="str">
        <f t="shared" si="169"/>
        <v/>
      </c>
      <c r="FN54" s="177" t="str">
        <f t="shared" si="170"/>
        <v/>
      </c>
      <c r="FO54" s="177" t="str">
        <f t="shared" si="171"/>
        <v/>
      </c>
      <c r="FP54" s="177" t="str">
        <f t="shared" si="172"/>
        <v/>
      </c>
      <c r="FQ54" s="177" t="str">
        <f t="shared" si="173"/>
        <v/>
      </c>
      <c r="FR54" s="177" t="str">
        <f t="shared" si="174"/>
        <v/>
      </c>
      <c r="FS54" s="177" t="str">
        <f t="shared" si="175"/>
        <v/>
      </c>
      <c r="FT54" s="177" t="str">
        <f t="shared" si="176"/>
        <v/>
      </c>
      <c r="FU54" s="177" t="str">
        <f t="shared" si="177"/>
        <v/>
      </c>
      <c r="FV54" s="177" t="str">
        <f t="shared" si="178"/>
        <v/>
      </c>
      <c r="FW54" s="177" t="str">
        <f t="shared" si="179"/>
        <v/>
      </c>
      <c r="FX54" s="177" t="str">
        <f t="shared" si="180"/>
        <v/>
      </c>
      <c r="FY54" s="177" t="str">
        <f t="shared" si="181"/>
        <v/>
      </c>
      <c r="FZ54" s="177" t="str">
        <f t="shared" si="182"/>
        <v/>
      </c>
      <c r="GA54" s="177" t="str">
        <f t="shared" si="183"/>
        <v/>
      </c>
      <c r="GB54" s="177" t="str">
        <f t="shared" si="184"/>
        <v/>
      </c>
      <c r="GC54" s="177" t="str">
        <f t="shared" si="185"/>
        <v/>
      </c>
      <c r="GD54" s="177" t="str">
        <f t="shared" si="186"/>
        <v/>
      </c>
      <c r="GE54" s="177" t="str">
        <f t="shared" si="187"/>
        <v/>
      </c>
      <c r="GF54" s="177" t="str">
        <f t="shared" si="188"/>
        <v/>
      </c>
      <c r="GG54" s="177" t="str">
        <f t="shared" si="189"/>
        <v/>
      </c>
      <c r="GH54" s="177" t="str">
        <f t="shared" si="190"/>
        <v/>
      </c>
      <c r="GI54" s="177" t="str">
        <f t="shared" si="191"/>
        <v/>
      </c>
      <c r="GJ54" s="177" t="str">
        <f t="shared" si="192"/>
        <v/>
      </c>
      <c r="GK54" s="177" t="str">
        <f t="shared" si="193"/>
        <v/>
      </c>
      <c r="GL54" s="177" t="str">
        <f t="shared" si="194"/>
        <v/>
      </c>
      <c r="GM54" s="177" t="str">
        <f t="shared" si="195"/>
        <v/>
      </c>
      <c r="GN54" s="177" t="str">
        <f t="shared" si="196"/>
        <v/>
      </c>
      <c r="GO54" s="177" t="str">
        <f t="shared" si="197"/>
        <v/>
      </c>
      <c r="GP54" s="177" t="str">
        <f t="shared" si="198"/>
        <v/>
      </c>
      <c r="GQ54" s="177" t="str">
        <f t="shared" si="199"/>
        <v/>
      </c>
      <c r="GR54" s="177" t="str">
        <f t="shared" si="200"/>
        <v/>
      </c>
      <c r="GS54" s="177" t="str">
        <f t="shared" si="201"/>
        <v/>
      </c>
      <c r="GT54" s="177" t="str">
        <f t="shared" si="202"/>
        <v/>
      </c>
      <c r="GU54" s="177" t="str">
        <f t="shared" si="203"/>
        <v/>
      </c>
      <c r="GV54" s="177" t="str">
        <f t="shared" si="204"/>
        <v/>
      </c>
      <c r="GW54" s="177" t="str">
        <f t="shared" si="205"/>
        <v/>
      </c>
      <c r="GX54" s="177" t="str">
        <f t="shared" si="206"/>
        <v/>
      </c>
      <c r="GY54" s="177" t="str">
        <f t="shared" si="207"/>
        <v/>
      </c>
      <c r="GZ54" s="177" t="str">
        <f t="shared" si="208"/>
        <v/>
      </c>
      <c r="HA54" s="177" t="str">
        <f t="shared" si="209"/>
        <v/>
      </c>
      <c r="HB54" s="177" t="str">
        <f t="shared" si="210"/>
        <v/>
      </c>
      <c r="HC54" s="177" t="str">
        <f t="shared" si="211"/>
        <v/>
      </c>
      <c r="HD54" s="177" t="str">
        <f t="shared" si="212"/>
        <v/>
      </c>
      <c r="HE54" s="177" t="str">
        <f t="shared" si="213"/>
        <v/>
      </c>
      <c r="HF54" s="177" t="str">
        <f t="shared" si="214"/>
        <v/>
      </c>
      <c r="HG54" s="177" t="str">
        <f t="shared" si="215"/>
        <v/>
      </c>
      <c r="HH54" s="177" t="str">
        <f t="shared" si="216"/>
        <v/>
      </c>
      <c r="HI54" s="177" t="str">
        <f t="shared" si="217"/>
        <v/>
      </c>
      <c r="HJ54" s="177" t="str">
        <f t="shared" si="218"/>
        <v/>
      </c>
      <c r="HK54" s="177" t="str">
        <f t="shared" si="219"/>
        <v/>
      </c>
      <c r="HL54" s="177" t="str">
        <f t="shared" si="220"/>
        <v/>
      </c>
      <c r="HM54" s="177" t="str">
        <f t="shared" si="221"/>
        <v/>
      </c>
      <c r="HN54" s="177" t="str">
        <f t="shared" si="222"/>
        <v/>
      </c>
      <c r="HO54" s="177" t="str">
        <f t="shared" si="223"/>
        <v/>
      </c>
      <c r="HP54" s="177" t="str">
        <f t="shared" si="224"/>
        <v/>
      </c>
      <c r="HQ54" s="177" t="str">
        <f t="shared" si="225"/>
        <v/>
      </c>
      <c r="HR54" s="177" t="str">
        <f t="shared" si="226"/>
        <v/>
      </c>
      <c r="HS54" s="177" t="str">
        <f t="shared" si="227"/>
        <v/>
      </c>
      <c r="HT54" s="177" t="str">
        <f t="shared" si="34"/>
        <v/>
      </c>
      <c r="HU54" s="177" t="str">
        <f t="shared" si="255"/>
        <v/>
      </c>
      <c r="HV54" s="177" t="str">
        <f t="shared" si="256"/>
        <v/>
      </c>
      <c r="HW54" s="177" t="str">
        <f t="shared" si="257"/>
        <v/>
      </c>
      <c r="HX54" s="177" t="str">
        <f t="shared" si="258"/>
        <v/>
      </c>
      <c r="HY54" s="177" t="str">
        <f t="shared" si="259"/>
        <v/>
      </c>
      <c r="HZ54" s="177" t="str">
        <f t="shared" si="260"/>
        <v/>
      </c>
      <c r="IA54" s="192" t="str">
        <f t="shared" si="29"/>
        <v/>
      </c>
      <c r="IB54" s="193" t="e">
        <f t="shared" si="296"/>
        <v>#N/A</v>
      </c>
      <c r="IC54" s="193" t="e">
        <f t="shared" si="310"/>
        <v>#N/A</v>
      </c>
      <c r="ID54" s="193" t="e">
        <f t="shared" si="310"/>
        <v>#N/A</v>
      </c>
      <c r="IE54" s="193" t="e">
        <f t="shared" si="310"/>
        <v>#N/A</v>
      </c>
      <c r="IF54" s="193" t="e">
        <f t="shared" si="323"/>
        <v>#N/A</v>
      </c>
      <c r="IG54" s="193" t="e">
        <f t="shared" si="323"/>
        <v>#N/A</v>
      </c>
      <c r="IH54" s="193" t="e">
        <f t="shared" si="323"/>
        <v>#N/A</v>
      </c>
      <c r="II54" s="193" t="e">
        <f t="shared" si="323"/>
        <v>#N/A</v>
      </c>
      <c r="IJ54" s="193" t="e">
        <f t="shared" si="323"/>
        <v>#N/A</v>
      </c>
      <c r="IK54" s="193" t="e">
        <f t="shared" si="323"/>
        <v>#N/A</v>
      </c>
      <c r="IL54" s="193" t="e">
        <f t="shared" si="323"/>
        <v>#N/A</v>
      </c>
      <c r="IM54" s="193" t="e">
        <f t="shared" si="323"/>
        <v>#N/A</v>
      </c>
      <c r="IN54" s="193" t="e">
        <f t="shared" si="323"/>
        <v>#N/A</v>
      </c>
      <c r="IO54" s="193" t="e">
        <f t="shared" si="323"/>
        <v>#N/A</v>
      </c>
      <c r="IP54" s="193" t="e">
        <f t="shared" si="323"/>
        <v>#N/A</v>
      </c>
      <c r="IQ54" s="193" t="e">
        <f t="shared" si="323"/>
        <v>#N/A</v>
      </c>
      <c r="IR54" s="193" t="e">
        <f t="shared" si="323"/>
        <v>#N/A</v>
      </c>
      <c r="IS54" s="193" t="e">
        <f t="shared" si="323"/>
        <v>#N/A</v>
      </c>
      <c r="IT54" s="193" t="e">
        <f t="shared" si="323"/>
        <v>#N/A</v>
      </c>
      <c r="IU54" s="193" t="e">
        <f t="shared" si="318"/>
        <v>#N/A</v>
      </c>
      <c r="IV54" s="193" t="e">
        <f t="shared" si="318"/>
        <v>#N/A</v>
      </c>
      <c r="IW54" s="193" t="e">
        <f t="shared" si="318"/>
        <v>#N/A</v>
      </c>
      <c r="IX54" s="193" t="e">
        <f t="shared" si="318"/>
        <v>#N/A</v>
      </c>
      <c r="IY54" s="193" t="e">
        <f t="shared" si="318"/>
        <v>#N/A</v>
      </c>
      <c r="IZ54" s="193" t="e">
        <f t="shared" si="318"/>
        <v>#N/A</v>
      </c>
      <c r="JA54" s="193" t="e">
        <f t="shared" si="318"/>
        <v>#N/A</v>
      </c>
      <c r="JB54" s="193" t="e">
        <f t="shared" si="318"/>
        <v>#N/A</v>
      </c>
      <c r="JC54" s="193" t="e">
        <f t="shared" si="318"/>
        <v>#N/A</v>
      </c>
      <c r="JD54" s="193" t="e">
        <f t="shared" si="318"/>
        <v>#N/A</v>
      </c>
      <c r="JE54" s="193" t="e">
        <f t="shared" si="318"/>
        <v>#N/A</v>
      </c>
      <c r="JF54" s="193" t="e">
        <f t="shared" si="318"/>
        <v>#N/A</v>
      </c>
      <c r="JG54" s="193" t="e">
        <f t="shared" si="318"/>
        <v>#N/A</v>
      </c>
      <c r="JH54" s="193" t="e">
        <f t="shared" si="318"/>
        <v>#N/A</v>
      </c>
      <c r="JI54" s="193" t="e">
        <f t="shared" si="318"/>
        <v>#N/A</v>
      </c>
      <c r="JJ54" s="193" t="e">
        <f t="shared" si="314"/>
        <v>#N/A</v>
      </c>
      <c r="JK54" s="193" t="e">
        <f t="shared" si="314"/>
        <v>#N/A</v>
      </c>
      <c r="JL54" s="193" t="e">
        <f t="shared" si="314"/>
        <v>#N/A</v>
      </c>
      <c r="JM54" s="193" t="e">
        <f t="shared" si="314"/>
        <v>#N/A</v>
      </c>
      <c r="JN54" s="193" t="e">
        <f t="shared" si="314"/>
        <v>#N/A</v>
      </c>
      <c r="JO54" s="193" t="e">
        <f t="shared" si="314"/>
        <v>#N/A</v>
      </c>
      <c r="JP54" s="193" t="e">
        <f t="shared" si="314"/>
        <v>#N/A</v>
      </c>
      <c r="JQ54" s="193" t="e">
        <f t="shared" si="314"/>
        <v>#N/A</v>
      </c>
      <c r="JR54" s="193" t="e">
        <f t="shared" si="314"/>
        <v>#N/A</v>
      </c>
      <c r="JS54" s="193" t="e">
        <f t="shared" si="314"/>
        <v>#N/A</v>
      </c>
      <c r="JT54" s="193" t="e">
        <f t="shared" si="314"/>
        <v>#N/A</v>
      </c>
      <c r="JU54" s="193" t="e">
        <f t="shared" si="314"/>
        <v>#N/A</v>
      </c>
      <c r="JV54" s="193" t="e">
        <f t="shared" si="314"/>
        <v>#N/A</v>
      </c>
      <c r="JW54" s="193" t="e">
        <f t="shared" si="314"/>
        <v>#N/A</v>
      </c>
      <c r="JX54" s="193" t="e">
        <f t="shared" si="314"/>
        <v>#N/A</v>
      </c>
      <c r="JY54" s="193" t="e">
        <f t="shared" si="331"/>
        <v>#N/A</v>
      </c>
      <c r="JZ54" s="193" t="e">
        <f t="shared" si="331"/>
        <v>#N/A</v>
      </c>
      <c r="KA54" s="193" t="e">
        <f t="shared" si="331"/>
        <v>#N/A</v>
      </c>
      <c r="KB54" s="193" t="e">
        <f t="shared" si="331"/>
        <v>#N/A</v>
      </c>
      <c r="KC54" s="193" t="e">
        <f t="shared" si="331"/>
        <v>#N/A</v>
      </c>
      <c r="KD54" s="193" t="e">
        <f t="shared" si="331"/>
        <v>#N/A</v>
      </c>
      <c r="KE54" s="193" t="e">
        <f t="shared" si="331"/>
        <v>#N/A</v>
      </c>
      <c r="KF54" s="193" t="e">
        <f t="shared" si="331"/>
        <v>#N/A</v>
      </c>
      <c r="KG54" s="193" t="e">
        <f t="shared" si="331"/>
        <v>#N/A</v>
      </c>
      <c r="KH54" s="193" t="e">
        <f t="shared" si="331"/>
        <v>#N/A</v>
      </c>
      <c r="KI54" s="193" t="e">
        <f t="shared" si="331"/>
        <v>#N/A</v>
      </c>
      <c r="KJ54" s="193" t="e">
        <f t="shared" si="331"/>
        <v>#N/A</v>
      </c>
      <c r="KK54" s="193" t="e">
        <f t="shared" si="331"/>
        <v>#N/A</v>
      </c>
      <c r="KL54" s="193" t="e">
        <f t="shared" si="331"/>
        <v>#N/A</v>
      </c>
      <c r="KM54" s="193" t="e">
        <f t="shared" si="331"/>
        <v>#N/A</v>
      </c>
      <c r="KN54" s="193" t="e">
        <f t="shared" si="35"/>
        <v>#N/A</v>
      </c>
      <c r="KO54" s="193" t="e">
        <f t="shared" si="311"/>
        <v>#N/A</v>
      </c>
      <c r="KP54" s="193" t="e">
        <f t="shared" si="311"/>
        <v>#N/A</v>
      </c>
      <c r="KQ54" s="193" t="e">
        <f t="shared" si="311"/>
        <v>#N/A</v>
      </c>
      <c r="KR54" s="193" t="e">
        <f t="shared" si="324"/>
        <v>#N/A</v>
      </c>
      <c r="KS54" s="193" t="e">
        <f t="shared" si="324"/>
        <v>#N/A</v>
      </c>
      <c r="KT54" s="193" t="e">
        <f t="shared" si="324"/>
        <v>#N/A</v>
      </c>
      <c r="KU54" s="193" t="e">
        <f t="shared" si="324"/>
        <v>#N/A</v>
      </c>
      <c r="KV54" s="193" t="e">
        <f t="shared" si="324"/>
        <v>#N/A</v>
      </c>
      <c r="KW54" s="193" t="e">
        <f t="shared" si="324"/>
        <v>#N/A</v>
      </c>
      <c r="KX54" s="193" t="e">
        <f t="shared" si="324"/>
        <v>#N/A</v>
      </c>
      <c r="KY54" s="193" t="e">
        <f t="shared" si="324"/>
        <v>#N/A</v>
      </c>
      <c r="KZ54" s="193" t="e">
        <f t="shared" si="324"/>
        <v>#N/A</v>
      </c>
      <c r="LA54" s="193" t="e">
        <f t="shared" si="324"/>
        <v>#N/A</v>
      </c>
      <c r="LB54" s="193" t="e">
        <f t="shared" si="324"/>
        <v>#N/A</v>
      </c>
      <c r="LC54" s="193" t="e">
        <f t="shared" si="324"/>
        <v>#N/A</v>
      </c>
      <c r="LD54" s="193" t="e">
        <f t="shared" si="324"/>
        <v>#N/A</v>
      </c>
      <c r="LE54" s="193" t="e">
        <f t="shared" si="324"/>
        <v>#N/A</v>
      </c>
      <c r="LF54" s="193" t="e">
        <f t="shared" si="324"/>
        <v>#N/A</v>
      </c>
      <c r="LG54" s="193" t="e">
        <f t="shared" si="319"/>
        <v>#N/A</v>
      </c>
      <c r="LH54" s="193" t="e">
        <f t="shared" si="319"/>
        <v>#N/A</v>
      </c>
      <c r="LI54" s="193" t="e">
        <f t="shared" si="319"/>
        <v>#N/A</v>
      </c>
      <c r="LJ54" s="193" t="e">
        <f t="shared" si="319"/>
        <v>#N/A</v>
      </c>
      <c r="LK54" s="193" t="e">
        <f t="shared" si="319"/>
        <v>#N/A</v>
      </c>
      <c r="LL54" s="193" t="e">
        <f t="shared" si="319"/>
        <v>#N/A</v>
      </c>
      <c r="LM54" s="193" t="e">
        <f t="shared" si="319"/>
        <v>#N/A</v>
      </c>
      <c r="LN54" s="193" t="e">
        <f t="shared" si="319"/>
        <v>#N/A</v>
      </c>
      <c r="LO54" s="193" t="e">
        <f t="shared" si="319"/>
        <v>#N/A</v>
      </c>
      <c r="LP54" s="193" t="e">
        <f t="shared" si="319"/>
        <v>#N/A</v>
      </c>
      <c r="LQ54" s="193" t="e">
        <f t="shared" si="319"/>
        <v>#N/A</v>
      </c>
      <c r="LR54" s="193" t="e">
        <f t="shared" si="319"/>
        <v>#N/A</v>
      </c>
      <c r="LS54" s="193" t="e">
        <f t="shared" si="319"/>
        <v>#N/A</v>
      </c>
      <c r="LT54" s="193" t="e">
        <f t="shared" si="319"/>
        <v>#N/A</v>
      </c>
      <c r="LU54" s="193" t="e">
        <f t="shared" si="319"/>
        <v>#N/A</v>
      </c>
      <c r="LV54" s="193" t="e">
        <f t="shared" si="315"/>
        <v>#N/A</v>
      </c>
      <c r="LW54" s="193" t="e">
        <f t="shared" si="315"/>
        <v>#N/A</v>
      </c>
      <c r="LX54" s="193" t="e">
        <f t="shared" si="315"/>
        <v>#N/A</v>
      </c>
      <c r="LY54" s="193" t="e">
        <f t="shared" si="315"/>
        <v>#N/A</v>
      </c>
      <c r="LZ54" s="193" t="e">
        <f t="shared" si="315"/>
        <v>#N/A</v>
      </c>
      <c r="MA54" s="193" t="e">
        <f t="shared" si="315"/>
        <v>#N/A</v>
      </c>
      <c r="MB54" s="193" t="e">
        <f t="shared" si="315"/>
        <v>#N/A</v>
      </c>
      <c r="MC54" s="193" t="e">
        <f t="shared" si="315"/>
        <v>#N/A</v>
      </c>
      <c r="MD54" s="193" t="e">
        <f t="shared" si="315"/>
        <v>#N/A</v>
      </c>
      <c r="ME54" s="193" t="e">
        <f t="shared" si="315"/>
        <v>#N/A</v>
      </c>
      <c r="MF54" s="193" t="e">
        <f t="shared" si="315"/>
        <v>#N/A</v>
      </c>
      <c r="MG54" s="193" t="e">
        <f t="shared" si="315"/>
        <v>#N/A</v>
      </c>
      <c r="MH54" s="193" t="e">
        <f t="shared" si="315"/>
        <v>#N/A</v>
      </c>
      <c r="MI54" s="193" t="e">
        <f t="shared" si="315"/>
        <v>#N/A</v>
      </c>
      <c r="MJ54" s="193" t="e">
        <f t="shared" si="315"/>
        <v>#N/A</v>
      </c>
      <c r="MK54" s="193" t="e">
        <f t="shared" si="332"/>
        <v>#N/A</v>
      </c>
      <c r="ML54" s="193" t="e">
        <f t="shared" si="332"/>
        <v>#N/A</v>
      </c>
      <c r="MM54" s="193" t="e">
        <f t="shared" si="332"/>
        <v>#N/A</v>
      </c>
      <c r="MN54" s="193" t="e">
        <f t="shared" si="332"/>
        <v>#N/A</v>
      </c>
      <c r="MO54" s="193" t="e">
        <f t="shared" si="332"/>
        <v>#N/A</v>
      </c>
      <c r="MP54" s="193" t="e">
        <f t="shared" si="332"/>
        <v>#N/A</v>
      </c>
      <c r="MQ54" s="193" t="e">
        <f t="shared" si="332"/>
        <v>#N/A</v>
      </c>
      <c r="MR54" s="193" t="e">
        <f t="shared" si="332"/>
        <v>#N/A</v>
      </c>
      <c r="MS54" s="193" t="e">
        <f t="shared" si="332"/>
        <v>#N/A</v>
      </c>
      <c r="MT54" s="193" t="e">
        <f t="shared" si="332"/>
        <v>#N/A</v>
      </c>
      <c r="MU54" s="193" t="e">
        <f t="shared" si="332"/>
        <v>#N/A</v>
      </c>
      <c r="MV54" s="193" t="e">
        <f t="shared" si="332"/>
        <v>#N/A</v>
      </c>
      <c r="MW54" s="193" t="e">
        <f t="shared" si="332"/>
        <v>#N/A</v>
      </c>
      <c r="MX54" s="193" t="e">
        <f t="shared" si="332"/>
        <v>#N/A</v>
      </c>
      <c r="MY54" s="193" t="e">
        <f t="shared" si="332"/>
        <v>#N/A</v>
      </c>
      <c r="MZ54" s="193" t="e">
        <f t="shared" si="36"/>
        <v>#N/A</v>
      </c>
      <c r="NA54" s="193" t="e">
        <f t="shared" si="312"/>
        <v>#N/A</v>
      </c>
      <c r="NB54" s="193" t="e">
        <f t="shared" si="312"/>
        <v>#N/A</v>
      </c>
      <c r="NC54" s="193" t="e">
        <f t="shared" si="312"/>
        <v>#N/A</v>
      </c>
      <c r="ND54" s="193" t="e">
        <f t="shared" si="325"/>
        <v>#N/A</v>
      </c>
      <c r="NE54" s="193" t="e">
        <f t="shared" si="325"/>
        <v>#N/A</v>
      </c>
      <c r="NF54" s="193" t="e">
        <f t="shared" si="325"/>
        <v>#N/A</v>
      </c>
      <c r="NG54" s="193" t="e">
        <f t="shared" si="325"/>
        <v>#N/A</v>
      </c>
      <c r="NH54" s="193" t="e">
        <f t="shared" si="325"/>
        <v>#N/A</v>
      </c>
      <c r="NI54" s="193" t="e">
        <f t="shared" si="325"/>
        <v>#N/A</v>
      </c>
      <c r="NJ54" s="193" t="e">
        <f t="shared" si="325"/>
        <v>#N/A</v>
      </c>
      <c r="NK54" s="193" t="e">
        <f t="shared" si="325"/>
        <v>#N/A</v>
      </c>
      <c r="NL54" s="193" t="e">
        <f t="shared" si="325"/>
        <v>#N/A</v>
      </c>
      <c r="NM54" s="193" t="e">
        <f t="shared" si="325"/>
        <v>#N/A</v>
      </c>
      <c r="NN54" s="193" t="e">
        <f t="shared" si="325"/>
        <v>#N/A</v>
      </c>
      <c r="NO54" s="193" t="e">
        <f t="shared" si="325"/>
        <v>#N/A</v>
      </c>
      <c r="NP54" s="193" t="e">
        <f t="shared" si="325"/>
        <v>#N/A</v>
      </c>
      <c r="NQ54" s="193" t="e">
        <f t="shared" si="325"/>
        <v>#N/A</v>
      </c>
      <c r="NR54" s="193" t="e">
        <f t="shared" si="325"/>
        <v>#N/A</v>
      </c>
      <c r="NS54" s="193" t="e">
        <f t="shared" si="320"/>
        <v>#N/A</v>
      </c>
      <c r="NT54" s="193" t="e">
        <f t="shared" si="320"/>
        <v>#N/A</v>
      </c>
      <c r="NU54" s="193" t="e">
        <f t="shared" si="320"/>
        <v>#N/A</v>
      </c>
      <c r="NV54" s="193" t="e">
        <f t="shared" si="320"/>
        <v>#N/A</v>
      </c>
      <c r="NW54" s="193" t="e">
        <f t="shared" si="320"/>
        <v>#N/A</v>
      </c>
      <c r="NX54" s="193" t="e">
        <f t="shared" si="320"/>
        <v>#N/A</v>
      </c>
      <c r="NY54" s="193" t="e">
        <f t="shared" si="320"/>
        <v>#N/A</v>
      </c>
      <c r="NZ54" s="193" t="e">
        <f t="shared" si="320"/>
        <v>#N/A</v>
      </c>
      <c r="OA54" s="193" t="e">
        <f t="shared" si="320"/>
        <v>#N/A</v>
      </c>
      <c r="OB54" s="193" t="e">
        <f t="shared" si="320"/>
        <v>#N/A</v>
      </c>
      <c r="OC54" s="193" t="e">
        <f t="shared" si="320"/>
        <v>#N/A</v>
      </c>
      <c r="OD54" s="193" t="e">
        <f t="shared" si="320"/>
        <v>#N/A</v>
      </c>
      <c r="OE54" s="193" t="e">
        <f t="shared" si="320"/>
        <v>#N/A</v>
      </c>
      <c r="OF54" s="193" t="e">
        <f t="shared" si="320"/>
        <v>#N/A</v>
      </c>
      <c r="OG54" s="193" t="e">
        <f t="shared" si="320"/>
        <v>#N/A</v>
      </c>
      <c r="OH54" s="193" t="e">
        <f t="shared" si="316"/>
        <v>#N/A</v>
      </c>
      <c r="OI54" s="193" t="e">
        <f t="shared" si="316"/>
        <v>#N/A</v>
      </c>
      <c r="OJ54" s="193" t="e">
        <f t="shared" si="316"/>
        <v>#N/A</v>
      </c>
      <c r="OK54" s="193" t="e">
        <f t="shared" si="316"/>
        <v>#N/A</v>
      </c>
      <c r="OL54" s="193" t="e">
        <f t="shared" si="316"/>
        <v>#N/A</v>
      </c>
      <c r="OM54" s="193" t="e">
        <f t="shared" si="316"/>
        <v>#N/A</v>
      </c>
      <c r="ON54" s="193" t="e">
        <f t="shared" si="316"/>
        <v>#N/A</v>
      </c>
      <c r="OO54" s="193" t="e">
        <f t="shared" si="316"/>
        <v>#N/A</v>
      </c>
      <c r="OP54" s="193" t="e">
        <f t="shared" si="316"/>
        <v>#N/A</v>
      </c>
      <c r="OQ54" s="193" t="e">
        <f t="shared" si="316"/>
        <v>#N/A</v>
      </c>
      <c r="OR54" s="193" t="e">
        <f t="shared" si="316"/>
        <v>#N/A</v>
      </c>
      <c r="OS54" s="193" t="e">
        <f t="shared" si="316"/>
        <v>#N/A</v>
      </c>
      <c r="OT54" s="193" t="e">
        <f t="shared" si="316"/>
        <v>#N/A</v>
      </c>
      <c r="OU54" s="193" t="e">
        <f t="shared" si="316"/>
        <v>#N/A</v>
      </c>
      <c r="OV54" s="193" t="e">
        <f t="shared" si="316"/>
        <v>#N/A</v>
      </c>
      <c r="OW54" s="193" t="e">
        <f t="shared" si="333"/>
        <v>#N/A</v>
      </c>
      <c r="OX54" s="193" t="e">
        <f t="shared" si="333"/>
        <v>#N/A</v>
      </c>
      <c r="OY54" s="193" t="e">
        <f t="shared" si="333"/>
        <v>#N/A</v>
      </c>
      <c r="OZ54" s="193" t="e">
        <f t="shared" si="333"/>
        <v>#N/A</v>
      </c>
      <c r="PA54" s="193" t="e">
        <f t="shared" si="333"/>
        <v>#N/A</v>
      </c>
      <c r="PB54" s="193" t="e">
        <f t="shared" si="333"/>
        <v>#N/A</v>
      </c>
      <c r="PC54" s="193" t="e">
        <f t="shared" si="333"/>
        <v>#N/A</v>
      </c>
      <c r="PD54" s="193" t="e">
        <f t="shared" si="333"/>
        <v>#N/A</v>
      </c>
      <c r="PE54" s="193" t="e">
        <f t="shared" si="333"/>
        <v>#N/A</v>
      </c>
      <c r="PF54" s="193" t="e">
        <f t="shared" si="333"/>
        <v>#N/A</v>
      </c>
      <c r="PG54" s="193" t="e">
        <f t="shared" si="333"/>
        <v>#N/A</v>
      </c>
      <c r="PH54" s="193" t="e">
        <f t="shared" si="333"/>
        <v>#N/A</v>
      </c>
      <c r="PI54" s="193" t="e">
        <f t="shared" si="333"/>
        <v>#N/A</v>
      </c>
      <c r="PJ54" s="193" t="e">
        <f t="shared" si="333"/>
        <v>#N/A</v>
      </c>
      <c r="PK54" s="193" t="e">
        <f t="shared" si="333"/>
        <v>#N/A</v>
      </c>
      <c r="PL54" s="193" t="e">
        <f t="shared" si="37"/>
        <v>#N/A</v>
      </c>
      <c r="PM54" s="193" t="e">
        <f t="shared" si="329"/>
        <v>#N/A</v>
      </c>
      <c r="PN54" s="193" t="e">
        <f t="shared" si="329"/>
        <v>#N/A</v>
      </c>
      <c r="PO54" s="193" t="e">
        <f t="shared" si="329"/>
        <v>#N/A</v>
      </c>
      <c r="PP54" s="193" t="e">
        <f t="shared" si="329"/>
        <v>#N/A</v>
      </c>
      <c r="PQ54" s="193" t="e">
        <f t="shared" si="329"/>
        <v>#N/A</v>
      </c>
      <c r="PR54" s="193" t="e">
        <f t="shared" si="329"/>
        <v>#N/A</v>
      </c>
      <c r="PS54" s="193" t="e">
        <f t="shared" si="329"/>
        <v>#N/A</v>
      </c>
      <c r="PT54" s="193" t="e">
        <f t="shared" si="329"/>
        <v>#N/A</v>
      </c>
    </row>
    <row r="55" spans="1:436" hidden="1" x14ac:dyDescent="0.45">
      <c r="A55" s="20">
        <v>52</v>
      </c>
      <c r="B55" s="101" t="str">
        <f t="shared" si="15"/>
        <v/>
      </c>
      <c r="C55" s="115"/>
      <c r="D55" s="101" t="str">
        <f t="shared" si="16"/>
        <v/>
      </c>
      <c r="E55" s="110" t="str">
        <f t="shared" si="17"/>
        <v/>
      </c>
      <c r="F55" s="21" t="str">
        <f t="shared" si="18"/>
        <v/>
      </c>
      <c r="G55" s="22" t="str">
        <f t="shared" si="19"/>
        <v/>
      </c>
      <c r="H55" s="23" t="str">
        <f>IF(F55="","",IF(OR($F55&lt;Skew!$B$3,$F55=Skew!$B$3),IF($F55&gt;Skew!$C$3,Skew!$A$3,IF($F55&gt;Skew!$C$4,Skew!$A$4,IF($F55&gt;Skew!$C$5,Skew!$A$5,IF($F55&gt;Skew!$C$6,Skew!$A$6,IF($F55&gt;Skew!$C$7,Skew!$A$7,IF($F55&gt;Skew!$C$8,Skew!$A$8,IF($F55&gt;Skew!$C$9,Skew!$A$9,IF($F55&gt;Skew!$C$10,Skew!$A$10,IF($F55&gt;Skew!$C$11,Skew!$A$11,IF($F55&gt;Skew!$C$12,Skew!$A$12,IF($F55&gt;Skew!$C$13,Skew!$A$13,IF($F55&gt;Skew!$C$14,Skew!$A$14,IF($F55&gt;Skew!$C$15,Skew!$A$15,IF($F55&gt;Skew!$C$16,Skew!$A$16,Skew!$A$17)
)))))))))))))))</f>
        <v/>
      </c>
      <c r="I55" s="22" t="str">
        <f>IF(F55="","",MATCH(H55,Skew!$A$3:$A$17,0))</f>
        <v/>
      </c>
      <c r="J55" s="22" t="str">
        <f t="shared" si="20"/>
        <v/>
      </c>
      <c r="K55" s="24"/>
      <c r="L55" s="22" t="str">
        <f>IF(OR(F55="",K55=""),"",MATCH(K55,Confidence!$A$3:$A$12,0))</f>
        <v/>
      </c>
      <c r="M55" s="25" t="str">
        <f t="shared" si="21"/>
        <v/>
      </c>
      <c r="N55" s="25" t="str">
        <f t="shared" si="22"/>
        <v/>
      </c>
      <c r="O55" s="22"/>
      <c r="P55" s="102" t="str">
        <f t="shared" si="23"/>
        <v/>
      </c>
      <c r="Q55" s="102" t="str">
        <f t="shared" si="24"/>
        <v/>
      </c>
      <c r="R55" s="37" t="str">
        <f t="shared" si="25"/>
        <v/>
      </c>
      <c r="S55" s="115"/>
      <c r="T55" s="204" t="str">
        <f>IF(AND(B55&gt;0,C55&gt;0,D55&gt;0,M55&gt;0,N55&gt;0,S55&gt;0,NOT(K55="")),ABS(VLOOKUP($S$1,VLookups!$A$30:$B$31,2,FALSE)-_xlfn.BETA.DIST(S55,IF(G55="L",N55,M55),IF(G55="L",M55,N55),TRUE,B55,D55)),"")</f>
        <v/>
      </c>
      <c r="U55" s="112" t="str">
        <f>IF(OR($M55="",$N55=""),"",_xlfn.BETA.INV(ABS(VLOOKUP($S$1,VLookups!$A$30:$B$31,2,FALSE)-U$3),IF($G55="L",$N55,$M55),IF($G55="L",$M55,$N55),$B55,$D55))</f>
        <v/>
      </c>
      <c r="V55" s="113" t="str">
        <f>IF(OR($M55="",$N55=""),"",_xlfn.BETA.INV(ABS(VLOOKUP($S$1,VLookups!$A$30:$B$31,2,FALSE)-V$3),IF($G55="L",$N55,$M55),IF($G55="L",$M55,$N55),$B55,$D55))</f>
        <v/>
      </c>
      <c r="W55" s="112" t="str">
        <f>IF(OR($M55="",$N55=""),"",_xlfn.BETA.INV(ABS(VLOOKUP($S$1,VLookups!$A$30:$B$31,2,FALSE)-W$3),IF($G55="L",$N55,$M55),IF($G55="L",$M55,$N55),$B55,$D55))</f>
        <v/>
      </c>
      <c r="X55" s="113" t="str">
        <f>IF(OR($M55="",$N55=""),"",_xlfn.BETA.INV(ABS(VLOOKUP($S$1,VLookups!$A$30:$B$31,2,FALSE)-X$3),IF($G55="L",$N55,$M55),IF($G55="L",$M55,$N55),$B55,$D55))</f>
        <v/>
      </c>
      <c r="Y55" s="112" t="str">
        <f>IF(OR($M55="",$N55=""),"",_xlfn.BETA.INV(ABS(VLOOKUP($S$1,VLookups!$A$30:$B$31,2,FALSE)-Y$3),IF($G55="L",$N55,$M55),IF($G55="L",$M55,$N55),$B55,$D55))</f>
        <v/>
      </c>
      <c r="Z55" s="113" t="str">
        <f>IF(OR($M55="",$N55=""),"",_xlfn.BETA.INV(ABS(VLOOKUP($S$1,VLookups!$A$30:$B$31,2,FALSE)-Z$3),IF($G55="L",$N55,$M55),IF($G55="L",$M55,$N55),$B55,$D55))</f>
        <v/>
      </c>
      <c r="AA55" s="112" t="str">
        <f>IF(OR($M55="",$N55=""),"",_xlfn.BETA.INV(ABS(VLOOKUP($S$1,VLookups!$A$30:$B$31,2,FALSE)-AA$3),IF($G55="L",$N55,$M55),IF($G55="L",$M55,$N55),$B55,$D55))</f>
        <v/>
      </c>
      <c r="AB55" s="113" t="str">
        <f>IF(OR($M55="",$N55=""),"",_xlfn.BETA.INV(ABS(VLOOKUP($S$1,VLookups!$A$30:$B$31,2,FALSE)-AB$3),IF($G55="L",$N55,$M55),IF($G55="L",$M55,$N55),$B55,$D55))</f>
        <v/>
      </c>
      <c r="AC55" s="112" t="str">
        <f>IF(OR($M55="",$N55=""),"",_xlfn.BETA.INV(ABS(VLOOKUP($S$1,VLookups!$A$30:$B$31,2,FALSE)-AC$3),IF($G55="L",$N55,$M55),IF($G55="L",$M55,$N55),$B55,$D55))</f>
        <v/>
      </c>
      <c r="AD55" s="113" t="str">
        <f>IF(OR($M55="",$N55=""),"",_xlfn.BETA.INV(ABS(VLOOKUP($S$1,VLookups!$A$30:$B$31,2,FALSE)-AD$3),IF($G55="L",$N55,$M55),IF($G55="L",$M55,$N55),$B55,$D55))</f>
        <v/>
      </c>
      <c r="AE55" s="112" t="str">
        <f>IF(OR($M55="",$N55=""),"",_xlfn.BETA.INV(ABS(VLOOKUP($S$1,VLookups!$A$30:$B$31,2,FALSE)-AE$3),IF($G55="L",$N55,$M55),IF($G55="L",$M55,$N55),$B55,$D55))</f>
        <v/>
      </c>
      <c r="AF55" s="113" t="str">
        <f>IF(OR($M55="",$N55=""),"",_xlfn.BETA.INV(ABS(VLOOKUP($S$1,VLookups!$A$30:$B$31,2,FALSE)-AF$3),IF($G55="L",$N55,$M55),IF($G55="L",$M55,$N55),$B55,$D55))</f>
        <v/>
      </c>
      <c r="AG55" s="15"/>
      <c r="AH55" s="194" t="str">
        <f t="shared" si="26"/>
        <v/>
      </c>
      <c r="AI55" s="192" t="str">
        <f t="shared" si="27"/>
        <v/>
      </c>
      <c r="AJ55" s="177" t="str">
        <f t="shared" ref="AJ55" si="335">IF(ISNONTEXT($AH55),AI55+$AH55,"")</f>
        <v/>
      </c>
      <c r="AK55" s="177" t="str">
        <f t="shared" si="39"/>
        <v/>
      </c>
      <c r="AL55" s="177" t="str">
        <f t="shared" si="40"/>
        <v/>
      </c>
      <c r="AM55" s="177" t="str">
        <f t="shared" si="41"/>
        <v/>
      </c>
      <c r="AN55" s="177" t="str">
        <f t="shared" si="42"/>
        <v/>
      </c>
      <c r="AO55" s="177" t="str">
        <f t="shared" si="43"/>
        <v/>
      </c>
      <c r="AP55" s="177" t="str">
        <f t="shared" si="44"/>
        <v/>
      </c>
      <c r="AQ55" s="177" t="str">
        <f t="shared" si="45"/>
        <v/>
      </c>
      <c r="AR55" s="177" t="str">
        <f t="shared" si="46"/>
        <v/>
      </c>
      <c r="AS55" s="177" t="str">
        <f t="shared" si="47"/>
        <v/>
      </c>
      <c r="AT55" s="177" t="str">
        <f t="shared" si="48"/>
        <v/>
      </c>
      <c r="AU55" s="177" t="str">
        <f t="shared" si="49"/>
        <v/>
      </c>
      <c r="AV55" s="177" t="str">
        <f t="shared" si="50"/>
        <v/>
      </c>
      <c r="AW55" s="177" t="str">
        <f t="shared" si="51"/>
        <v/>
      </c>
      <c r="AX55" s="177" t="str">
        <f t="shared" si="52"/>
        <v/>
      </c>
      <c r="AY55" s="177" t="str">
        <f t="shared" si="53"/>
        <v/>
      </c>
      <c r="AZ55" s="177" t="str">
        <f t="shared" si="54"/>
        <v/>
      </c>
      <c r="BA55" s="177" t="str">
        <f t="shared" si="55"/>
        <v/>
      </c>
      <c r="BB55" s="177" t="str">
        <f t="shared" si="56"/>
        <v/>
      </c>
      <c r="BC55" s="177" t="str">
        <f t="shared" si="57"/>
        <v/>
      </c>
      <c r="BD55" s="177" t="str">
        <f t="shared" si="58"/>
        <v/>
      </c>
      <c r="BE55" s="177" t="str">
        <f t="shared" si="59"/>
        <v/>
      </c>
      <c r="BF55" s="177" t="str">
        <f t="shared" si="60"/>
        <v/>
      </c>
      <c r="BG55" s="177" t="str">
        <f t="shared" si="61"/>
        <v/>
      </c>
      <c r="BH55" s="177" t="str">
        <f t="shared" si="62"/>
        <v/>
      </c>
      <c r="BI55" s="177" t="str">
        <f t="shared" si="63"/>
        <v/>
      </c>
      <c r="BJ55" s="177" t="str">
        <f t="shared" si="64"/>
        <v/>
      </c>
      <c r="BK55" s="177" t="str">
        <f t="shared" si="65"/>
        <v/>
      </c>
      <c r="BL55" s="177" t="str">
        <f t="shared" si="66"/>
        <v/>
      </c>
      <c r="BM55" s="177" t="str">
        <f t="shared" si="67"/>
        <v/>
      </c>
      <c r="BN55" s="177" t="str">
        <f t="shared" si="68"/>
        <v/>
      </c>
      <c r="BO55" s="177" t="str">
        <f t="shared" si="69"/>
        <v/>
      </c>
      <c r="BP55" s="177" t="str">
        <f t="shared" si="70"/>
        <v/>
      </c>
      <c r="BQ55" s="177" t="str">
        <f t="shared" si="71"/>
        <v/>
      </c>
      <c r="BR55" s="177" t="str">
        <f t="shared" si="72"/>
        <v/>
      </c>
      <c r="BS55" s="177" t="str">
        <f t="shared" si="73"/>
        <v/>
      </c>
      <c r="BT55" s="177" t="str">
        <f t="shared" si="74"/>
        <v/>
      </c>
      <c r="BU55" s="177" t="str">
        <f t="shared" si="75"/>
        <v/>
      </c>
      <c r="BV55" s="177" t="str">
        <f t="shared" si="76"/>
        <v/>
      </c>
      <c r="BW55" s="177" t="str">
        <f t="shared" si="77"/>
        <v/>
      </c>
      <c r="BX55" s="177" t="str">
        <f t="shared" si="78"/>
        <v/>
      </c>
      <c r="BY55" s="177" t="str">
        <f t="shared" si="79"/>
        <v/>
      </c>
      <c r="BZ55" s="177" t="str">
        <f t="shared" si="80"/>
        <v/>
      </c>
      <c r="CA55" s="177" t="str">
        <f t="shared" si="81"/>
        <v/>
      </c>
      <c r="CB55" s="177" t="str">
        <f t="shared" si="82"/>
        <v/>
      </c>
      <c r="CC55" s="177" t="str">
        <f t="shared" si="83"/>
        <v/>
      </c>
      <c r="CD55" s="177" t="str">
        <f t="shared" si="84"/>
        <v/>
      </c>
      <c r="CE55" s="177" t="str">
        <f t="shared" si="85"/>
        <v/>
      </c>
      <c r="CF55" s="177" t="str">
        <f t="shared" si="86"/>
        <v/>
      </c>
      <c r="CG55" s="177" t="str">
        <f t="shared" si="87"/>
        <v/>
      </c>
      <c r="CH55" s="177" t="str">
        <f t="shared" si="88"/>
        <v/>
      </c>
      <c r="CI55" s="177" t="str">
        <f t="shared" si="89"/>
        <v/>
      </c>
      <c r="CJ55" s="177" t="str">
        <f t="shared" si="90"/>
        <v/>
      </c>
      <c r="CK55" s="177" t="str">
        <f t="shared" si="91"/>
        <v/>
      </c>
      <c r="CL55" s="177" t="str">
        <f t="shared" si="92"/>
        <v/>
      </c>
      <c r="CM55" s="177" t="str">
        <f t="shared" si="93"/>
        <v/>
      </c>
      <c r="CN55" s="177" t="str">
        <f t="shared" si="94"/>
        <v/>
      </c>
      <c r="CO55" s="177" t="str">
        <f t="shared" si="95"/>
        <v/>
      </c>
      <c r="CP55" s="177" t="str">
        <f t="shared" si="96"/>
        <v/>
      </c>
      <c r="CQ55" s="177" t="str">
        <f t="shared" si="97"/>
        <v/>
      </c>
      <c r="CR55" s="177" t="str">
        <f t="shared" si="98"/>
        <v/>
      </c>
      <c r="CS55" s="177" t="str">
        <f t="shared" si="99"/>
        <v/>
      </c>
      <c r="CT55" s="177" t="str">
        <f t="shared" si="100"/>
        <v/>
      </c>
      <c r="CU55" s="177" t="str">
        <f t="shared" si="101"/>
        <v/>
      </c>
      <c r="CV55" s="177" t="str">
        <f t="shared" si="32"/>
        <v/>
      </c>
      <c r="CW55" s="177" t="str">
        <f t="shared" si="102"/>
        <v/>
      </c>
      <c r="CX55" s="177" t="str">
        <f t="shared" si="103"/>
        <v/>
      </c>
      <c r="CY55" s="177" t="str">
        <f t="shared" si="104"/>
        <v/>
      </c>
      <c r="CZ55" s="177" t="str">
        <f t="shared" si="105"/>
        <v/>
      </c>
      <c r="DA55" s="177" t="str">
        <f t="shared" si="106"/>
        <v/>
      </c>
      <c r="DB55" s="177" t="str">
        <f t="shared" si="107"/>
        <v/>
      </c>
      <c r="DC55" s="177" t="str">
        <f t="shared" si="108"/>
        <v/>
      </c>
      <c r="DD55" s="177" t="str">
        <f t="shared" si="109"/>
        <v/>
      </c>
      <c r="DE55" s="177" t="str">
        <f t="shared" si="110"/>
        <v/>
      </c>
      <c r="DF55" s="177" t="str">
        <f t="shared" si="111"/>
        <v/>
      </c>
      <c r="DG55" s="177" t="str">
        <f t="shared" si="112"/>
        <v/>
      </c>
      <c r="DH55" s="177" t="str">
        <f t="shared" si="113"/>
        <v/>
      </c>
      <c r="DI55" s="177" t="str">
        <f t="shared" si="114"/>
        <v/>
      </c>
      <c r="DJ55" s="177" t="str">
        <f t="shared" si="115"/>
        <v/>
      </c>
      <c r="DK55" s="177" t="str">
        <f t="shared" si="116"/>
        <v/>
      </c>
      <c r="DL55" s="177" t="str">
        <f t="shared" si="117"/>
        <v/>
      </c>
      <c r="DM55" s="177" t="str">
        <f t="shared" si="118"/>
        <v/>
      </c>
      <c r="DN55" s="177" t="str">
        <f t="shared" si="119"/>
        <v/>
      </c>
      <c r="DO55" s="177" t="str">
        <f t="shared" si="120"/>
        <v/>
      </c>
      <c r="DP55" s="177" t="str">
        <f t="shared" si="121"/>
        <v/>
      </c>
      <c r="DQ55" s="177" t="str">
        <f t="shared" si="122"/>
        <v/>
      </c>
      <c r="DR55" s="177" t="str">
        <f t="shared" si="123"/>
        <v/>
      </c>
      <c r="DS55" s="177" t="str">
        <f t="shared" si="124"/>
        <v/>
      </c>
      <c r="DT55" s="177" t="str">
        <f t="shared" si="125"/>
        <v/>
      </c>
      <c r="DU55" s="177" t="str">
        <f t="shared" si="126"/>
        <v/>
      </c>
      <c r="DV55" s="177" t="str">
        <f t="shared" si="127"/>
        <v/>
      </c>
      <c r="DW55" s="177" t="str">
        <f t="shared" si="128"/>
        <v/>
      </c>
      <c r="DX55" s="177" t="str">
        <f t="shared" si="129"/>
        <v/>
      </c>
      <c r="DY55" s="177" t="str">
        <f t="shared" si="130"/>
        <v/>
      </c>
      <c r="DZ55" s="177" t="str">
        <f t="shared" si="131"/>
        <v/>
      </c>
      <c r="EA55" s="177" t="str">
        <f t="shared" si="132"/>
        <v/>
      </c>
      <c r="EB55" s="177" t="str">
        <f t="shared" si="133"/>
        <v/>
      </c>
      <c r="EC55" s="177" t="str">
        <f t="shared" si="134"/>
        <v/>
      </c>
      <c r="ED55" s="177" t="str">
        <f t="shared" si="135"/>
        <v/>
      </c>
      <c r="EE55" s="177" t="str">
        <f t="shared" si="136"/>
        <v/>
      </c>
      <c r="EF55" s="177" t="str">
        <f t="shared" si="137"/>
        <v/>
      </c>
      <c r="EG55" s="177" t="str">
        <f t="shared" si="138"/>
        <v/>
      </c>
      <c r="EH55" s="177" t="str">
        <f t="shared" si="139"/>
        <v/>
      </c>
      <c r="EI55" s="177" t="str">
        <f t="shared" si="140"/>
        <v/>
      </c>
      <c r="EJ55" s="177" t="str">
        <f t="shared" si="141"/>
        <v/>
      </c>
      <c r="EK55" s="177" t="str">
        <f t="shared" si="142"/>
        <v/>
      </c>
      <c r="EL55" s="177" t="str">
        <f t="shared" si="143"/>
        <v/>
      </c>
      <c r="EM55" s="177" t="str">
        <f t="shared" si="144"/>
        <v/>
      </c>
      <c r="EN55" s="177" t="str">
        <f t="shared" si="145"/>
        <v/>
      </c>
      <c r="EO55" s="177" t="str">
        <f t="shared" si="146"/>
        <v/>
      </c>
      <c r="EP55" s="177" t="str">
        <f t="shared" si="147"/>
        <v/>
      </c>
      <c r="EQ55" s="177" t="str">
        <f t="shared" si="148"/>
        <v/>
      </c>
      <c r="ER55" s="177" t="str">
        <f t="shared" si="149"/>
        <v/>
      </c>
      <c r="ES55" s="177" t="str">
        <f t="shared" si="150"/>
        <v/>
      </c>
      <c r="ET55" s="177" t="str">
        <f t="shared" si="151"/>
        <v/>
      </c>
      <c r="EU55" s="177" t="str">
        <f t="shared" si="152"/>
        <v/>
      </c>
      <c r="EV55" s="177" t="str">
        <f t="shared" si="153"/>
        <v/>
      </c>
      <c r="EW55" s="177" t="str">
        <f t="shared" si="154"/>
        <v/>
      </c>
      <c r="EX55" s="177" t="str">
        <f t="shared" si="155"/>
        <v/>
      </c>
      <c r="EY55" s="177" t="str">
        <f t="shared" si="156"/>
        <v/>
      </c>
      <c r="EZ55" s="177" t="str">
        <f t="shared" si="157"/>
        <v/>
      </c>
      <c r="FA55" s="177" t="str">
        <f t="shared" si="158"/>
        <v/>
      </c>
      <c r="FB55" s="177" t="str">
        <f t="shared" si="159"/>
        <v/>
      </c>
      <c r="FC55" s="177" t="str">
        <f t="shared" si="160"/>
        <v/>
      </c>
      <c r="FD55" s="177" t="str">
        <f t="shared" si="161"/>
        <v/>
      </c>
      <c r="FE55" s="177" t="str">
        <f t="shared" si="162"/>
        <v/>
      </c>
      <c r="FF55" s="177" t="str">
        <f t="shared" si="163"/>
        <v/>
      </c>
      <c r="FG55" s="177" t="str">
        <f t="shared" si="164"/>
        <v/>
      </c>
      <c r="FH55" s="177" t="str">
        <f t="shared" si="33"/>
        <v/>
      </c>
      <c r="FI55" s="177" t="str">
        <f t="shared" si="165"/>
        <v/>
      </c>
      <c r="FJ55" s="177" t="str">
        <f t="shared" si="166"/>
        <v/>
      </c>
      <c r="FK55" s="177" t="str">
        <f t="shared" si="167"/>
        <v/>
      </c>
      <c r="FL55" s="177" t="str">
        <f t="shared" si="168"/>
        <v/>
      </c>
      <c r="FM55" s="177" t="str">
        <f t="shared" si="169"/>
        <v/>
      </c>
      <c r="FN55" s="177" t="str">
        <f t="shared" si="170"/>
        <v/>
      </c>
      <c r="FO55" s="177" t="str">
        <f t="shared" si="171"/>
        <v/>
      </c>
      <c r="FP55" s="177" t="str">
        <f t="shared" si="172"/>
        <v/>
      </c>
      <c r="FQ55" s="177" t="str">
        <f t="shared" si="173"/>
        <v/>
      </c>
      <c r="FR55" s="177" t="str">
        <f t="shared" si="174"/>
        <v/>
      </c>
      <c r="FS55" s="177" t="str">
        <f t="shared" si="175"/>
        <v/>
      </c>
      <c r="FT55" s="177" t="str">
        <f t="shared" si="176"/>
        <v/>
      </c>
      <c r="FU55" s="177" t="str">
        <f t="shared" si="177"/>
        <v/>
      </c>
      <c r="FV55" s="177" t="str">
        <f t="shared" si="178"/>
        <v/>
      </c>
      <c r="FW55" s="177" t="str">
        <f t="shared" si="179"/>
        <v/>
      </c>
      <c r="FX55" s="177" t="str">
        <f t="shared" si="180"/>
        <v/>
      </c>
      <c r="FY55" s="177" t="str">
        <f t="shared" si="181"/>
        <v/>
      </c>
      <c r="FZ55" s="177" t="str">
        <f t="shared" si="182"/>
        <v/>
      </c>
      <c r="GA55" s="177" t="str">
        <f t="shared" si="183"/>
        <v/>
      </c>
      <c r="GB55" s="177" t="str">
        <f t="shared" si="184"/>
        <v/>
      </c>
      <c r="GC55" s="177" t="str">
        <f t="shared" si="185"/>
        <v/>
      </c>
      <c r="GD55" s="177" t="str">
        <f t="shared" si="186"/>
        <v/>
      </c>
      <c r="GE55" s="177" t="str">
        <f t="shared" si="187"/>
        <v/>
      </c>
      <c r="GF55" s="177" t="str">
        <f t="shared" si="188"/>
        <v/>
      </c>
      <c r="GG55" s="177" t="str">
        <f t="shared" si="189"/>
        <v/>
      </c>
      <c r="GH55" s="177" t="str">
        <f t="shared" si="190"/>
        <v/>
      </c>
      <c r="GI55" s="177" t="str">
        <f t="shared" si="191"/>
        <v/>
      </c>
      <c r="GJ55" s="177" t="str">
        <f t="shared" si="192"/>
        <v/>
      </c>
      <c r="GK55" s="177" t="str">
        <f t="shared" si="193"/>
        <v/>
      </c>
      <c r="GL55" s="177" t="str">
        <f t="shared" si="194"/>
        <v/>
      </c>
      <c r="GM55" s="177" t="str">
        <f t="shared" si="195"/>
        <v/>
      </c>
      <c r="GN55" s="177" t="str">
        <f t="shared" si="196"/>
        <v/>
      </c>
      <c r="GO55" s="177" t="str">
        <f t="shared" si="197"/>
        <v/>
      </c>
      <c r="GP55" s="177" t="str">
        <f t="shared" si="198"/>
        <v/>
      </c>
      <c r="GQ55" s="177" t="str">
        <f t="shared" si="199"/>
        <v/>
      </c>
      <c r="GR55" s="177" t="str">
        <f t="shared" si="200"/>
        <v/>
      </c>
      <c r="GS55" s="177" t="str">
        <f t="shared" si="201"/>
        <v/>
      </c>
      <c r="GT55" s="177" t="str">
        <f t="shared" si="202"/>
        <v/>
      </c>
      <c r="GU55" s="177" t="str">
        <f t="shared" si="203"/>
        <v/>
      </c>
      <c r="GV55" s="177" t="str">
        <f t="shared" si="204"/>
        <v/>
      </c>
      <c r="GW55" s="177" t="str">
        <f t="shared" si="205"/>
        <v/>
      </c>
      <c r="GX55" s="177" t="str">
        <f t="shared" si="206"/>
        <v/>
      </c>
      <c r="GY55" s="177" t="str">
        <f t="shared" si="207"/>
        <v/>
      </c>
      <c r="GZ55" s="177" t="str">
        <f t="shared" si="208"/>
        <v/>
      </c>
      <c r="HA55" s="177" t="str">
        <f t="shared" si="209"/>
        <v/>
      </c>
      <c r="HB55" s="177" t="str">
        <f t="shared" si="210"/>
        <v/>
      </c>
      <c r="HC55" s="177" t="str">
        <f t="shared" si="211"/>
        <v/>
      </c>
      <c r="HD55" s="177" t="str">
        <f t="shared" si="212"/>
        <v/>
      </c>
      <c r="HE55" s="177" t="str">
        <f t="shared" si="213"/>
        <v/>
      </c>
      <c r="HF55" s="177" t="str">
        <f t="shared" si="214"/>
        <v/>
      </c>
      <c r="HG55" s="177" t="str">
        <f t="shared" si="215"/>
        <v/>
      </c>
      <c r="HH55" s="177" t="str">
        <f t="shared" si="216"/>
        <v/>
      </c>
      <c r="HI55" s="177" t="str">
        <f t="shared" si="217"/>
        <v/>
      </c>
      <c r="HJ55" s="177" t="str">
        <f t="shared" si="218"/>
        <v/>
      </c>
      <c r="HK55" s="177" t="str">
        <f t="shared" si="219"/>
        <v/>
      </c>
      <c r="HL55" s="177" t="str">
        <f t="shared" si="220"/>
        <v/>
      </c>
      <c r="HM55" s="177" t="str">
        <f t="shared" si="221"/>
        <v/>
      </c>
      <c r="HN55" s="177" t="str">
        <f t="shared" si="222"/>
        <v/>
      </c>
      <c r="HO55" s="177" t="str">
        <f t="shared" si="223"/>
        <v/>
      </c>
      <c r="HP55" s="177" t="str">
        <f t="shared" si="224"/>
        <v/>
      </c>
      <c r="HQ55" s="177" t="str">
        <f t="shared" si="225"/>
        <v/>
      </c>
      <c r="HR55" s="177" t="str">
        <f t="shared" si="226"/>
        <v/>
      </c>
      <c r="HS55" s="177" t="str">
        <f t="shared" si="227"/>
        <v/>
      </c>
      <c r="HT55" s="177" t="str">
        <f t="shared" si="34"/>
        <v/>
      </c>
      <c r="HU55" s="177" t="str">
        <f t="shared" si="255"/>
        <v/>
      </c>
      <c r="HV55" s="177" t="str">
        <f t="shared" si="256"/>
        <v/>
      </c>
      <c r="HW55" s="177" t="str">
        <f t="shared" si="257"/>
        <v/>
      </c>
      <c r="HX55" s="177" t="str">
        <f t="shared" si="258"/>
        <v/>
      </c>
      <c r="HY55" s="177" t="str">
        <f t="shared" si="259"/>
        <v/>
      </c>
      <c r="HZ55" s="177" t="str">
        <f t="shared" si="260"/>
        <v/>
      </c>
      <c r="IA55" s="192" t="str">
        <f t="shared" si="29"/>
        <v/>
      </c>
      <c r="IB55" s="193" t="e">
        <f t="shared" si="296"/>
        <v>#N/A</v>
      </c>
      <c r="IC55" s="193" t="e">
        <f t="shared" si="310"/>
        <v>#N/A</v>
      </c>
      <c r="ID55" s="193" t="e">
        <f t="shared" si="310"/>
        <v>#N/A</v>
      </c>
      <c r="IE55" s="193" t="e">
        <f t="shared" si="310"/>
        <v>#N/A</v>
      </c>
      <c r="IF55" s="193" t="e">
        <f t="shared" si="323"/>
        <v>#N/A</v>
      </c>
      <c r="IG55" s="193" t="e">
        <f t="shared" si="323"/>
        <v>#N/A</v>
      </c>
      <c r="IH55" s="193" t="e">
        <f t="shared" si="323"/>
        <v>#N/A</v>
      </c>
      <c r="II55" s="193" t="e">
        <f t="shared" si="323"/>
        <v>#N/A</v>
      </c>
      <c r="IJ55" s="193" t="e">
        <f t="shared" si="323"/>
        <v>#N/A</v>
      </c>
      <c r="IK55" s="193" t="e">
        <f t="shared" si="323"/>
        <v>#N/A</v>
      </c>
      <c r="IL55" s="193" t="e">
        <f t="shared" si="323"/>
        <v>#N/A</v>
      </c>
      <c r="IM55" s="193" t="e">
        <f t="shared" si="323"/>
        <v>#N/A</v>
      </c>
      <c r="IN55" s="193" t="e">
        <f t="shared" si="323"/>
        <v>#N/A</v>
      </c>
      <c r="IO55" s="193" t="e">
        <f t="shared" si="323"/>
        <v>#N/A</v>
      </c>
      <c r="IP55" s="193" t="e">
        <f t="shared" si="323"/>
        <v>#N/A</v>
      </c>
      <c r="IQ55" s="193" t="e">
        <f t="shared" si="323"/>
        <v>#N/A</v>
      </c>
      <c r="IR55" s="193" t="e">
        <f t="shared" si="323"/>
        <v>#N/A</v>
      </c>
      <c r="IS55" s="193" t="e">
        <f t="shared" si="323"/>
        <v>#N/A</v>
      </c>
      <c r="IT55" s="193" t="e">
        <f t="shared" si="323"/>
        <v>#N/A</v>
      </c>
      <c r="IU55" s="193" t="e">
        <f t="shared" si="318"/>
        <v>#N/A</v>
      </c>
      <c r="IV55" s="193" t="e">
        <f t="shared" si="318"/>
        <v>#N/A</v>
      </c>
      <c r="IW55" s="193" t="e">
        <f t="shared" si="318"/>
        <v>#N/A</v>
      </c>
      <c r="IX55" s="193" t="e">
        <f t="shared" si="318"/>
        <v>#N/A</v>
      </c>
      <c r="IY55" s="193" t="e">
        <f t="shared" si="318"/>
        <v>#N/A</v>
      </c>
      <c r="IZ55" s="193" t="e">
        <f t="shared" si="318"/>
        <v>#N/A</v>
      </c>
      <c r="JA55" s="193" t="e">
        <f t="shared" si="318"/>
        <v>#N/A</v>
      </c>
      <c r="JB55" s="193" t="e">
        <f t="shared" si="318"/>
        <v>#N/A</v>
      </c>
      <c r="JC55" s="193" t="e">
        <f t="shared" si="318"/>
        <v>#N/A</v>
      </c>
      <c r="JD55" s="193" t="e">
        <f t="shared" si="318"/>
        <v>#N/A</v>
      </c>
      <c r="JE55" s="193" t="e">
        <f t="shared" si="318"/>
        <v>#N/A</v>
      </c>
      <c r="JF55" s="193" t="e">
        <f t="shared" si="318"/>
        <v>#N/A</v>
      </c>
      <c r="JG55" s="193" t="e">
        <f t="shared" si="318"/>
        <v>#N/A</v>
      </c>
      <c r="JH55" s="193" t="e">
        <f t="shared" si="318"/>
        <v>#N/A</v>
      </c>
      <c r="JI55" s="193" t="e">
        <f t="shared" si="318"/>
        <v>#N/A</v>
      </c>
      <c r="JJ55" s="193" t="e">
        <f t="shared" si="314"/>
        <v>#N/A</v>
      </c>
      <c r="JK55" s="193" t="e">
        <f t="shared" si="314"/>
        <v>#N/A</v>
      </c>
      <c r="JL55" s="193" t="e">
        <f t="shared" si="314"/>
        <v>#N/A</v>
      </c>
      <c r="JM55" s="193" t="e">
        <f t="shared" si="314"/>
        <v>#N/A</v>
      </c>
      <c r="JN55" s="193" t="e">
        <f t="shared" si="314"/>
        <v>#N/A</v>
      </c>
      <c r="JO55" s="193" t="e">
        <f t="shared" si="314"/>
        <v>#N/A</v>
      </c>
      <c r="JP55" s="193" t="e">
        <f t="shared" si="314"/>
        <v>#N/A</v>
      </c>
      <c r="JQ55" s="193" t="e">
        <f t="shared" si="314"/>
        <v>#N/A</v>
      </c>
      <c r="JR55" s="193" t="e">
        <f t="shared" si="314"/>
        <v>#N/A</v>
      </c>
      <c r="JS55" s="193" t="e">
        <f t="shared" si="314"/>
        <v>#N/A</v>
      </c>
      <c r="JT55" s="193" t="e">
        <f t="shared" si="314"/>
        <v>#N/A</v>
      </c>
      <c r="JU55" s="193" t="e">
        <f t="shared" si="314"/>
        <v>#N/A</v>
      </c>
      <c r="JV55" s="193" t="e">
        <f t="shared" si="314"/>
        <v>#N/A</v>
      </c>
      <c r="JW55" s="193" t="e">
        <f t="shared" si="314"/>
        <v>#N/A</v>
      </c>
      <c r="JX55" s="193" t="e">
        <f t="shared" si="314"/>
        <v>#N/A</v>
      </c>
      <c r="JY55" s="193" t="e">
        <f t="shared" si="331"/>
        <v>#N/A</v>
      </c>
      <c r="JZ55" s="193" t="e">
        <f t="shared" si="331"/>
        <v>#N/A</v>
      </c>
      <c r="KA55" s="193" t="e">
        <f t="shared" si="331"/>
        <v>#N/A</v>
      </c>
      <c r="KB55" s="193" t="e">
        <f t="shared" si="331"/>
        <v>#N/A</v>
      </c>
      <c r="KC55" s="193" t="e">
        <f t="shared" si="331"/>
        <v>#N/A</v>
      </c>
      <c r="KD55" s="193" t="e">
        <f t="shared" si="331"/>
        <v>#N/A</v>
      </c>
      <c r="KE55" s="193" t="e">
        <f t="shared" si="331"/>
        <v>#N/A</v>
      </c>
      <c r="KF55" s="193" t="e">
        <f t="shared" si="331"/>
        <v>#N/A</v>
      </c>
      <c r="KG55" s="193" t="e">
        <f t="shared" si="331"/>
        <v>#N/A</v>
      </c>
      <c r="KH55" s="193" t="e">
        <f t="shared" si="331"/>
        <v>#N/A</v>
      </c>
      <c r="KI55" s="193" t="e">
        <f t="shared" si="331"/>
        <v>#N/A</v>
      </c>
      <c r="KJ55" s="193" t="e">
        <f t="shared" si="331"/>
        <v>#N/A</v>
      </c>
      <c r="KK55" s="193" t="e">
        <f t="shared" si="331"/>
        <v>#N/A</v>
      </c>
      <c r="KL55" s="193" t="e">
        <f t="shared" si="331"/>
        <v>#N/A</v>
      </c>
      <c r="KM55" s="193" t="e">
        <f t="shared" si="331"/>
        <v>#N/A</v>
      </c>
      <c r="KN55" s="193" t="e">
        <f t="shared" si="35"/>
        <v>#N/A</v>
      </c>
      <c r="KO55" s="193" t="e">
        <f t="shared" si="311"/>
        <v>#N/A</v>
      </c>
      <c r="KP55" s="193" t="e">
        <f t="shared" si="311"/>
        <v>#N/A</v>
      </c>
      <c r="KQ55" s="193" t="e">
        <f t="shared" si="311"/>
        <v>#N/A</v>
      </c>
      <c r="KR55" s="193" t="e">
        <f t="shared" si="324"/>
        <v>#N/A</v>
      </c>
      <c r="KS55" s="193" t="e">
        <f t="shared" si="324"/>
        <v>#N/A</v>
      </c>
      <c r="KT55" s="193" t="e">
        <f t="shared" si="324"/>
        <v>#N/A</v>
      </c>
      <c r="KU55" s="193" t="e">
        <f t="shared" si="324"/>
        <v>#N/A</v>
      </c>
      <c r="KV55" s="193" t="e">
        <f t="shared" si="324"/>
        <v>#N/A</v>
      </c>
      <c r="KW55" s="193" t="e">
        <f t="shared" si="324"/>
        <v>#N/A</v>
      </c>
      <c r="KX55" s="193" t="e">
        <f t="shared" si="324"/>
        <v>#N/A</v>
      </c>
      <c r="KY55" s="193" t="e">
        <f t="shared" si="324"/>
        <v>#N/A</v>
      </c>
      <c r="KZ55" s="193" t="e">
        <f t="shared" si="324"/>
        <v>#N/A</v>
      </c>
      <c r="LA55" s="193" t="e">
        <f t="shared" si="324"/>
        <v>#N/A</v>
      </c>
      <c r="LB55" s="193" t="e">
        <f t="shared" si="324"/>
        <v>#N/A</v>
      </c>
      <c r="LC55" s="193" t="e">
        <f t="shared" si="324"/>
        <v>#N/A</v>
      </c>
      <c r="LD55" s="193" t="e">
        <f t="shared" si="324"/>
        <v>#N/A</v>
      </c>
      <c r="LE55" s="193" t="e">
        <f t="shared" si="324"/>
        <v>#N/A</v>
      </c>
      <c r="LF55" s="193" t="e">
        <f t="shared" si="324"/>
        <v>#N/A</v>
      </c>
      <c r="LG55" s="193" t="e">
        <f t="shared" si="319"/>
        <v>#N/A</v>
      </c>
      <c r="LH55" s="193" t="e">
        <f t="shared" si="319"/>
        <v>#N/A</v>
      </c>
      <c r="LI55" s="193" t="e">
        <f t="shared" si="319"/>
        <v>#N/A</v>
      </c>
      <c r="LJ55" s="193" t="e">
        <f t="shared" si="319"/>
        <v>#N/A</v>
      </c>
      <c r="LK55" s="193" t="e">
        <f t="shared" si="319"/>
        <v>#N/A</v>
      </c>
      <c r="LL55" s="193" t="e">
        <f t="shared" si="319"/>
        <v>#N/A</v>
      </c>
      <c r="LM55" s="193" t="e">
        <f t="shared" si="319"/>
        <v>#N/A</v>
      </c>
      <c r="LN55" s="193" t="e">
        <f t="shared" si="319"/>
        <v>#N/A</v>
      </c>
      <c r="LO55" s="193" t="e">
        <f t="shared" si="319"/>
        <v>#N/A</v>
      </c>
      <c r="LP55" s="193" t="e">
        <f t="shared" si="319"/>
        <v>#N/A</v>
      </c>
      <c r="LQ55" s="193" t="e">
        <f t="shared" si="319"/>
        <v>#N/A</v>
      </c>
      <c r="LR55" s="193" t="e">
        <f t="shared" si="319"/>
        <v>#N/A</v>
      </c>
      <c r="LS55" s="193" t="e">
        <f t="shared" si="319"/>
        <v>#N/A</v>
      </c>
      <c r="LT55" s="193" t="e">
        <f t="shared" si="319"/>
        <v>#N/A</v>
      </c>
      <c r="LU55" s="193" t="e">
        <f t="shared" si="319"/>
        <v>#N/A</v>
      </c>
      <c r="LV55" s="193" t="e">
        <f t="shared" si="315"/>
        <v>#N/A</v>
      </c>
      <c r="LW55" s="193" t="e">
        <f t="shared" si="315"/>
        <v>#N/A</v>
      </c>
      <c r="LX55" s="193" t="e">
        <f t="shared" si="315"/>
        <v>#N/A</v>
      </c>
      <c r="LY55" s="193" t="e">
        <f t="shared" si="315"/>
        <v>#N/A</v>
      </c>
      <c r="LZ55" s="193" t="e">
        <f t="shared" si="315"/>
        <v>#N/A</v>
      </c>
      <c r="MA55" s="193" t="e">
        <f t="shared" si="315"/>
        <v>#N/A</v>
      </c>
      <c r="MB55" s="193" t="e">
        <f t="shared" si="315"/>
        <v>#N/A</v>
      </c>
      <c r="MC55" s="193" t="e">
        <f t="shared" si="315"/>
        <v>#N/A</v>
      </c>
      <c r="MD55" s="193" t="e">
        <f t="shared" si="315"/>
        <v>#N/A</v>
      </c>
      <c r="ME55" s="193" t="e">
        <f t="shared" si="315"/>
        <v>#N/A</v>
      </c>
      <c r="MF55" s="193" t="e">
        <f t="shared" si="315"/>
        <v>#N/A</v>
      </c>
      <c r="MG55" s="193" t="e">
        <f t="shared" si="315"/>
        <v>#N/A</v>
      </c>
      <c r="MH55" s="193" t="e">
        <f t="shared" si="315"/>
        <v>#N/A</v>
      </c>
      <c r="MI55" s="193" t="e">
        <f t="shared" si="315"/>
        <v>#N/A</v>
      </c>
      <c r="MJ55" s="193" t="e">
        <f t="shared" si="315"/>
        <v>#N/A</v>
      </c>
      <c r="MK55" s="193" t="e">
        <f t="shared" si="332"/>
        <v>#N/A</v>
      </c>
      <c r="ML55" s="193" t="e">
        <f t="shared" si="332"/>
        <v>#N/A</v>
      </c>
      <c r="MM55" s="193" t="e">
        <f t="shared" si="332"/>
        <v>#N/A</v>
      </c>
      <c r="MN55" s="193" t="e">
        <f t="shared" si="332"/>
        <v>#N/A</v>
      </c>
      <c r="MO55" s="193" t="e">
        <f t="shared" si="332"/>
        <v>#N/A</v>
      </c>
      <c r="MP55" s="193" t="e">
        <f t="shared" si="332"/>
        <v>#N/A</v>
      </c>
      <c r="MQ55" s="193" t="e">
        <f t="shared" si="332"/>
        <v>#N/A</v>
      </c>
      <c r="MR55" s="193" t="e">
        <f t="shared" si="332"/>
        <v>#N/A</v>
      </c>
      <c r="MS55" s="193" t="e">
        <f t="shared" si="332"/>
        <v>#N/A</v>
      </c>
      <c r="MT55" s="193" t="e">
        <f t="shared" si="332"/>
        <v>#N/A</v>
      </c>
      <c r="MU55" s="193" t="e">
        <f t="shared" si="332"/>
        <v>#N/A</v>
      </c>
      <c r="MV55" s="193" t="e">
        <f t="shared" si="332"/>
        <v>#N/A</v>
      </c>
      <c r="MW55" s="193" t="e">
        <f t="shared" si="332"/>
        <v>#N/A</v>
      </c>
      <c r="MX55" s="193" t="e">
        <f t="shared" si="332"/>
        <v>#N/A</v>
      </c>
      <c r="MY55" s="193" t="e">
        <f t="shared" si="332"/>
        <v>#N/A</v>
      </c>
      <c r="MZ55" s="193" t="e">
        <f t="shared" si="36"/>
        <v>#N/A</v>
      </c>
      <c r="NA55" s="193" t="e">
        <f t="shared" si="312"/>
        <v>#N/A</v>
      </c>
      <c r="NB55" s="193" t="e">
        <f t="shared" si="312"/>
        <v>#N/A</v>
      </c>
      <c r="NC55" s="193" t="e">
        <f t="shared" si="312"/>
        <v>#N/A</v>
      </c>
      <c r="ND55" s="193" t="e">
        <f t="shared" si="325"/>
        <v>#N/A</v>
      </c>
      <c r="NE55" s="193" t="e">
        <f t="shared" si="325"/>
        <v>#N/A</v>
      </c>
      <c r="NF55" s="193" t="e">
        <f t="shared" si="325"/>
        <v>#N/A</v>
      </c>
      <c r="NG55" s="193" t="e">
        <f t="shared" si="325"/>
        <v>#N/A</v>
      </c>
      <c r="NH55" s="193" t="e">
        <f t="shared" si="325"/>
        <v>#N/A</v>
      </c>
      <c r="NI55" s="193" t="e">
        <f t="shared" si="325"/>
        <v>#N/A</v>
      </c>
      <c r="NJ55" s="193" t="e">
        <f t="shared" si="325"/>
        <v>#N/A</v>
      </c>
      <c r="NK55" s="193" t="e">
        <f t="shared" si="325"/>
        <v>#N/A</v>
      </c>
      <c r="NL55" s="193" t="e">
        <f t="shared" si="325"/>
        <v>#N/A</v>
      </c>
      <c r="NM55" s="193" t="e">
        <f t="shared" si="325"/>
        <v>#N/A</v>
      </c>
      <c r="NN55" s="193" t="e">
        <f t="shared" si="325"/>
        <v>#N/A</v>
      </c>
      <c r="NO55" s="193" t="e">
        <f t="shared" si="325"/>
        <v>#N/A</v>
      </c>
      <c r="NP55" s="193" t="e">
        <f t="shared" si="325"/>
        <v>#N/A</v>
      </c>
      <c r="NQ55" s="193" t="e">
        <f t="shared" si="325"/>
        <v>#N/A</v>
      </c>
      <c r="NR55" s="193" t="e">
        <f t="shared" si="325"/>
        <v>#N/A</v>
      </c>
      <c r="NS55" s="193" t="e">
        <f t="shared" si="320"/>
        <v>#N/A</v>
      </c>
      <c r="NT55" s="193" t="e">
        <f t="shared" si="320"/>
        <v>#N/A</v>
      </c>
      <c r="NU55" s="193" t="e">
        <f t="shared" si="320"/>
        <v>#N/A</v>
      </c>
      <c r="NV55" s="193" t="e">
        <f t="shared" si="320"/>
        <v>#N/A</v>
      </c>
      <c r="NW55" s="193" t="e">
        <f t="shared" si="320"/>
        <v>#N/A</v>
      </c>
      <c r="NX55" s="193" t="e">
        <f t="shared" si="320"/>
        <v>#N/A</v>
      </c>
      <c r="NY55" s="193" t="e">
        <f t="shared" si="320"/>
        <v>#N/A</v>
      </c>
      <c r="NZ55" s="193" t="e">
        <f t="shared" si="320"/>
        <v>#N/A</v>
      </c>
      <c r="OA55" s="193" t="e">
        <f t="shared" si="320"/>
        <v>#N/A</v>
      </c>
      <c r="OB55" s="193" t="e">
        <f t="shared" si="320"/>
        <v>#N/A</v>
      </c>
      <c r="OC55" s="193" t="e">
        <f t="shared" si="320"/>
        <v>#N/A</v>
      </c>
      <c r="OD55" s="193" t="e">
        <f t="shared" si="320"/>
        <v>#N/A</v>
      </c>
      <c r="OE55" s="193" t="e">
        <f t="shared" si="320"/>
        <v>#N/A</v>
      </c>
      <c r="OF55" s="193" t="e">
        <f t="shared" si="320"/>
        <v>#N/A</v>
      </c>
      <c r="OG55" s="193" t="e">
        <f t="shared" si="320"/>
        <v>#N/A</v>
      </c>
      <c r="OH55" s="193" t="e">
        <f t="shared" si="316"/>
        <v>#N/A</v>
      </c>
      <c r="OI55" s="193" t="e">
        <f t="shared" si="316"/>
        <v>#N/A</v>
      </c>
      <c r="OJ55" s="193" t="e">
        <f t="shared" si="316"/>
        <v>#N/A</v>
      </c>
      <c r="OK55" s="193" t="e">
        <f t="shared" si="316"/>
        <v>#N/A</v>
      </c>
      <c r="OL55" s="193" t="e">
        <f t="shared" si="316"/>
        <v>#N/A</v>
      </c>
      <c r="OM55" s="193" t="e">
        <f t="shared" si="316"/>
        <v>#N/A</v>
      </c>
      <c r="ON55" s="193" t="e">
        <f t="shared" si="316"/>
        <v>#N/A</v>
      </c>
      <c r="OO55" s="193" t="e">
        <f t="shared" si="316"/>
        <v>#N/A</v>
      </c>
      <c r="OP55" s="193" t="e">
        <f t="shared" si="316"/>
        <v>#N/A</v>
      </c>
      <c r="OQ55" s="193" t="e">
        <f t="shared" si="316"/>
        <v>#N/A</v>
      </c>
      <c r="OR55" s="193" t="e">
        <f t="shared" si="316"/>
        <v>#N/A</v>
      </c>
      <c r="OS55" s="193" t="e">
        <f t="shared" si="316"/>
        <v>#N/A</v>
      </c>
      <c r="OT55" s="193" t="e">
        <f t="shared" si="316"/>
        <v>#N/A</v>
      </c>
      <c r="OU55" s="193" t="e">
        <f t="shared" si="316"/>
        <v>#N/A</v>
      </c>
      <c r="OV55" s="193" t="e">
        <f t="shared" si="316"/>
        <v>#N/A</v>
      </c>
      <c r="OW55" s="193" t="e">
        <f t="shared" si="333"/>
        <v>#N/A</v>
      </c>
      <c r="OX55" s="193" t="e">
        <f t="shared" si="333"/>
        <v>#N/A</v>
      </c>
      <c r="OY55" s="193" t="e">
        <f t="shared" si="333"/>
        <v>#N/A</v>
      </c>
      <c r="OZ55" s="193" t="e">
        <f t="shared" si="333"/>
        <v>#N/A</v>
      </c>
      <c r="PA55" s="193" t="e">
        <f t="shared" si="333"/>
        <v>#N/A</v>
      </c>
      <c r="PB55" s="193" t="e">
        <f t="shared" si="333"/>
        <v>#N/A</v>
      </c>
      <c r="PC55" s="193" t="e">
        <f t="shared" si="333"/>
        <v>#N/A</v>
      </c>
      <c r="PD55" s="193" t="e">
        <f t="shared" si="333"/>
        <v>#N/A</v>
      </c>
      <c r="PE55" s="193" t="e">
        <f t="shared" si="333"/>
        <v>#N/A</v>
      </c>
      <c r="PF55" s="193" t="e">
        <f t="shared" si="333"/>
        <v>#N/A</v>
      </c>
      <c r="PG55" s="193" t="e">
        <f t="shared" si="333"/>
        <v>#N/A</v>
      </c>
      <c r="PH55" s="193" t="e">
        <f t="shared" si="333"/>
        <v>#N/A</v>
      </c>
      <c r="PI55" s="193" t="e">
        <f t="shared" si="333"/>
        <v>#N/A</v>
      </c>
      <c r="PJ55" s="193" t="e">
        <f t="shared" si="333"/>
        <v>#N/A</v>
      </c>
      <c r="PK55" s="193" t="e">
        <f t="shared" si="333"/>
        <v>#N/A</v>
      </c>
      <c r="PL55" s="193" t="e">
        <f t="shared" si="37"/>
        <v>#N/A</v>
      </c>
      <c r="PM55" s="193" t="e">
        <f t="shared" si="329"/>
        <v>#N/A</v>
      </c>
      <c r="PN55" s="193" t="e">
        <f t="shared" si="329"/>
        <v>#N/A</v>
      </c>
      <c r="PO55" s="193" t="e">
        <f t="shared" si="329"/>
        <v>#N/A</v>
      </c>
      <c r="PP55" s="193" t="e">
        <f t="shared" si="329"/>
        <v>#N/A</v>
      </c>
      <c r="PQ55" s="193" t="e">
        <f t="shared" si="329"/>
        <v>#N/A</v>
      </c>
      <c r="PR55" s="193" t="e">
        <f t="shared" si="329"/>
        <v>#N/A</v>
      </c>
      <c r="PS55" s="193" t="e">
        <f t="shared" si="329"/>
        <v>#N/A</v>
      </c>
      <c r="PT55" s="193" t="e">
        <f t="shared" si="329"/>
        <v>#N/A</v>
      </c>
    </row>
    <row r="56" spans="1:436" hidden="1" x14ac:dyDescent="0.45">
      <c r="A56" s="20">
        <v>53</v>
      </c>
      <c r="B56" s="101" t="str">
        <f t="shared" si="15"/>
        <v/>
      </c>
      <c r="C56" s="115"/>
      <c r="D56" s="101" t="str">
        <f t="shared" si="16"/>
        <v/>
      </c>
      <c r="E56" s="110" t="str">
        <f t="shared" si="17"/>
        <v/>
      </c>
      <c r="F56" s="21" t="str">
        <f t="shared" si="18"/>
        <v/>
      </c>
      <c r="G56" s="22" t="str">
        <f t="shared" si="19"/>
        <v/>
      </c>
      <c r="H56" s="23" t="str">
        <f>IF(F56="","",IF(OR($F56&lt;Skew!$B$3,$F56=Skew!$B$3),IF($F56&gt;Skew!$C$3,Skew!$A$3,IF($F56&gt;Skew!$C$4,Skew!$A$4,IF($F56&gt;Skew!$C$5,Skew!$A$5,IF($F56&gt;Skew!$C$6,Skew!$A$6,IF($F56&gt;Skew!$C$7,Skew!$A$7,IF($F56&gt;Skew!$C$8,Skew!$A$8,IF($F56&gt;Skew!$C$9,Skew!$A$9,IF($F56&gt;Skew!$C$10,Skew!$A$10,IF($F56&gt;Skew!$C$11,Skew!$A$11,IF($F56&gt;Skew!$C$12,Skew!$A$12,IF($F56&gt;Skew!$C$13,Skew!$A$13,IF($F56&gt;Skew!$C$14,Skew!$A$14,IF($F56&gt;Skew!$C$15,Skew!$A$15,IF($F56&gt;Skew!$C$16,Skew!$A$16,Skew!$A$17)
)))))))))))))))</f>
        <v/>
      </c>
      <c r="I56" s="22" t="str">
        <f>IF(F56="","",MATCH(H56,Skew!$A$3:$A$17,0))</f>
        <v/>
      </c>
      <c r="J56" s="22" t="str">
        <f t="shared" si="20"/>
        <v/>
      </c>
      <c r="K56" s="24"/>
      <c r="L56" s="22" t="str">
        <f>IF(OR(F56="",K56=""),"",MATCH(K56,Confidence!$A$3:$A$12,0))</f>
        <v/>
      </c>
      <c r="M56" s="25" t="str">
        <f t="shared" si="21"/>
        <v/>
      </c>
      <c r="N56" s="25" t="str">
        <f t="shared" si="22"/>
        <v/>
      </c>
      <c r="O56" s="22"/>
      <c r="P56" s="102" t="str">
        <f t="shared" si="23"/>
        <v/>
      </c>
      <c r="Q56" s="102" t="str">
        <f t="shared" si="24"/>
        <v/>
      </c>
      <c r="R56" s="37" t="str">
        <f t="shared" si="25"/>
        <v/>
      </c>
      <c r="S56" s="115"/>
      <c r="T56" s="204" t="str">
        <f>IF(AND(B56&gt;0,C56&gt;0,D56&gt;0,M56&gt;0,N56&gt;0,S56&gt;0,NOT(K56="")),ABS(VLOOKUP($S$1,VLookups!$A$30:$B$31,2,FALSE)-_xlfn.BETA.DIST(S56,IF(G56="L",N56,M56),IF(G56="L",M56,N56),TRUE,B56,D56)),"")</f>
        <v/>
      </c>
      <c r="U56" s="112" t="str">
        <f>IF(OR($M56="",$N56=""),"",_xlfn.BETA.INV(ABS(VLOOKUP($S$1,VLookups!$A$30:$B$31,2,FALSE)-U$3),IF($G56="L",$N56,$M56),IF($G56="L",$M56,$N56),$B56,$D56))</f>
        <v/>
      </c>
      <c r="V56" s="113" t="str">
        <f>IF(OR($M56="",$N56=""),"",_xlfn.BETA.INV(ABS(VLOOKUP($S$1,VLookups!$A$30:$B$31,2,FALSE)-V$3),IF($G56="L",$N56,$M56),IF($G56="L",$M56,$N56),$B56,$D56))</f>
        <v/>
      </c>
      <c r="W56" s="112" t="str">
        <f>IF(OR($M56="",$N56=""),"",_xlfn.BETA.INV(ABS(VLOOKUP($S$1,VLookups!$A$30:$B$31,2,FALSE)-W$3),IF($G56="L",$N56,$M56),IF($G56="L",$M56,$N56),$B56,$D56))</f>
        <v/>
      </c>
      <c r="X56" s="113" t="str">
        <f>IF(OR($M56="",$N56=""),"",_xlfn.BETA.INV(ABS(VLOOKUP($S$1,VLookups!$A$30:$B$31,2,FALSE)-X$3),IF($G56="L",$N56,$M56),IF($G56="L",$M56,$N56),$B56,$D56))</f>
        <v/>
      </c>
      <c r="Y56" s="112" t="str">
        <f>IF(OR($M56="",$N56=""),"",_xlfn.BETA.INV(ABS(VLOOKUP($S$1,VLookups!$A$30:$B$31,2,FALSE)-Y$3),IF($G56="L",$N56,$M56),IF($G56="L",$M56,$N56),$B56,$D56))</f>
        <v/>
      </c>
      <c r="Z56" s="113" t="str">
        <f>IF(OR($M56="",$N56=""),"",_xlfn.BETA.INV(ABS(VLOOKUP($S$1,VLookups!$A$30:$B$31,2,FALSE)-Z$3),IF($G56="L",$N56,$M56),IF($G56="L",$M56,$N56),$B56,$D56))</f>
        <v/>
      </c>
      <c r="AA56" s="112" t="str">
        <f>IF(OR($M56="",$N56=""),"",_xlfn.BETA.INV(ABS(VLOOKUP($S$1,VLookups!$A$30:$B$31,2,FALSE)-AA$3),IF($G56="L",$N56,$M56),IF($G56="L",$M56,$N56),$B56,$D56))</f>
        <v/>
      </c>
      <c r="AB56" s="113" t="str">
        <f>IF(OR($M56="",$N56=""),"",_xlfn.BETA.INV(ABS(VLOOKUP($S$1,VLookups!$A$30:$B$31,2,FALSE)-AB$3),IF($G56="L",$N56,$M56),IF($G56="L",$M56,$N56),$B56,$D56))</f>
        <v/>
      </c>
      <c r="AC56" s="112" t="str">
        <f>IF(OR($M56="",$N56=""),"",_xlfn.BETA.INV(ABS(VLOOKUP($S$1,VLookups!$A$30:$B$31,2,FALSE)-AC$3),IF($G56="L",$N56,$M56),IF($G56="L",$M56,$N56),$B56,$D56))</f>
        <v/>
      </c>
      <c r="AD56" s="113" t="str">
        <f>IF(OR($M56="",$N56=""),"",_xlfn.BETA.INV(ABS(VLOOKUP($S$1,VLookups!$A$30:$B$31,2,FALSE)-AD$3),IF($G56="L",$N56,$M56),IF($G56="L",$M56,$N56),$B56,$D56))</f>
        <v/>
      </c>
      <c r="AE56" s="112" t="str">
        <f>IF(OR($M56="",$N56=""),"",_xlfn.BETA.INV(ABS(VLOOKUP($S$1,VLookups!$A$30:$B$31,2,FALSE)-AE$3),IF($G56="L",$N56,$M56),IF($G56="L",$M56,$N56),$B56,$D56))</f>
        <v/>
      </c>
      <c r="AF56" s="113" t="str">
        <f>IF(OR($M56="",$N56=""),"",_xlfn.BETA.INV(ABS(VLOOKUP($S$1,VLookups!$A$30:$B$31,2,FALSE)-AF$3),IF($G56="L",$N56,$M56),IF($G56="L",$M56,$N56),$B56,$D56))</f>
        <v/>
      </c>
      <c r="AG56" s="15"/>
      <c r="AH56" s="194" t="str">
        <f t="shared" si="26"/>
        <v/>
      </c>
      <c r="AI56" s="192" t="str">
        <f t="shared" si="27"/>
        <v/>
      </c>
      <c r="AJ56" s="177" t="str">
        <f t="shared" ref="AJ56" si="336">IF(ISNONTEXT($AH56),AI56+$AH56,"")</f>
        <v/>
      </c>
      <c r="AK56" s="177" t="str">
        <f t="shared" si="39"/>
        <v/>
      </c>
      <c r="AL56" s="177" t="str">
        <f t="shared" si="40"/>
        <v/>
      </c>
      <c r="AM56" s="177" t="str">
        <f t="shared" si="41"/>
        <v/>
      </c>
      <c r="AN56" s="177" t="str">
        <f t="shared" si="42"/>
        <v/>
      </c>
      <c r="AO56" s="177" t="str">
        <f t="shared" si="43"/>
        <v/>
      </c>
      <c r="AP56" s="177" t="str">
        <f t="shared" si="44"/>
        <v/>
      </c>
      <c r="AQ56" s="177" t="str">
        <f t="shared" si="45"/>
        <v/>
      </c>
      <c r="AR56" s="177" t="str">
        <f t="shared" si="46"/>
        <v/>
      </c>
      <c r="AS56" s="177" t="str">
        <f t="shared" si="47"/>
        <v/>
      </c>
      <c r="AT56" s="177" t="str">
        <f t="shared" si="48"/>
        <v/>
      </c>
      <c r="AU56" s="177" t="str">
        <f t="shared" si="49"/>
        <v/>
      </c>
      <c r="AV56" s="177" t="str">
        <f t="shared" si="50"/>
        <v/>
      </c>
      <c r="AW56" s="177" t="str">
        <f t="shared" si="51"/>
        <v/>
      </c>
      <c r="AX56" s="177" t="str">
        <f t="shared" si="52"/>
        <v/>
      </c>
      <c r="AY56" s="177" t="str">
        <f t="shared" si="53"/>
        <v/>
      </c>
      <c r="AZ56" s="177" t="str">
        <f t="shared" si="54"/>
        <v/>
      </c>
      <c r="BA56" s="177" t="str">
        <f t="shared" si="55"/>
        <v/>
      </c>
      <c r="BB56" s="177" t="str">
        <f t="shared" si="56"/>
        <v/>
      </c>
      <c r="BC56" s="177" t="str">
        <f t="shared" si="57"/>
        <v/>
      </c>
      <c r="BD56" s="177" t="str">
        <f t="shared" si="58"/>
        <v/>
      </c>
      <c r="BE56" s="177" t="str">
        <f t="shared" si="59"/>
        <v/>
      </c>
      <c r="BF56" s="177" t="str">
        <f t="shared" si="60"/>
        <v/>
      </c>
      <c r="BG56" s="177" t="str">
        <f t="shared" si="61"/>
        <v/>
      </c>
      <c r="BH56" s="177" t="str">
        <f t="shared" si="62"/>
        <v/>
      </c>
      <c r="BI56" s="177" t="str">
        <f t="shared" si="63"/>
        <v/>
      </c>
      <c r="BJ56" s="177" t="str">
        <f t="shared" si="64"/>
        <v/>
      </c>
      <c r="BK56" s="177" t="str">
        <f t="shared" si="65"/>
        <v/>
      </c>
      <c r="BL56" s="177" t="str">
        <f t="shared" si="66"/>
        <v/>
      </c>
      <c r="BM56" s="177" t="str">
        <f t="shared" si="67"/>
        <v/>
      </c>
      <c r="BN56" s="177" t="str">
        <f t="shared" si="68"/>
        <v/>
      </c>
      <c r="BO56" s="177" t="str">
        <f t="shared" si="69"/>
        <v/>
      </c>
      <c r="BP56" s="177" t="str">
        <f t="shared" si="70"/>
        <v/>
      </c>
      <c r="BQ56" s="177" t="str">
        <f t="shared" si="71"/>
        <v/>
      </c>
      <c r="BR56" s="177" t="str">
        <f t="shared" si="72"/>
        <v/>
      </c>
      <c r="BS56" s="177" t="str">
        <f t="shared" si="73"/>
        <v/>
      </c>
      <c r="BT56" s="177" t="str">
        <f t="shared" si="74"/>
        <v/>
      </c>
      <c r="BU56" s="177" t="str">
        <f t="shared" si="75"/>
        <v/>
      </c>
      <c r="BV56" s="177" t="str">
        <f t="shared" si="76"/>
        <v/>
      </c>
      <c r="BW56" s="177" t="str">
        <f t="shared" si="77"/>
        <v/>
      </c>
      <c r="BX56" s="177" t="str">
        <f t="shared" si="78"/>
        <v/>
      </c>
      <c r="BY56" s="177" t="str">
        <f t="shared" si="79"/>
        <v/>
      </c>
      <c r="BZ56" s="177" t="str">
        <f t="shared" si="80"/>
        <v/>
      </c>
      <c r="CA56" s="177" t="str">
        <f t="shared" si="81"/>
        <v/>
      </c>
      <c r="CB56" s="177" t="str">
        <f t="shared" si="82"/>
        <v/>
      </c>
      <c r="CC56" s="177" t="str">
        <f t="shared" si="83"/>
        <v/>
      </c>
      <c r="CD56" s="177" t="str">
        <f t="shared" si="84"/>
        <v/>
      </c>
      <c r="CE56" s="177" t="str">
        <f t="shared" si="85"/>
        <v/>
      </c>
      <c r="CF56" s="177" t="str">
        <f t="shared" si="86"/>
        <v/>
      </c>
      <c r="CG56" s="177" t="str">
        <f t="shared" si="87"/>
        <v/>
      </c>
      <c r="CH56" s="177" t="str">
        <f t="shared" si="88"/>
        <v/>
      </c>
      <c r="CI56" s="177" t="str">
        <f t="shared" si="89"/>
        <v/>
      </c>
      <c r="CJ56" s="177" t="str">
        <f t="shared" si="90"/>
        <v/>
      </c>
      <c r="CK56" s="177" t="str">
        <f t="shared" si="91"/>
        <v/>
      </c>
      <c r="CL56" s="177" t="str">
        <f t="shared" si="92"/>
        <v/>
      </c>
      <c r="CM56" s="177" t="str">
        <f t="shared" si="93"/>
        <v/>
      </c>
      <c r="CN56" s="177" t="str">
        <f t="shared" si="94"/>
        <v/>
      </c>
      <c r="CO56" s="177" t="str">
        <f t="shared" si="95"/>
        <v/>
      </c>
      <c r="CP56" s="177" t="str">
        <f t="shared" si="96"/>
        <v/>
      </c>
      <c r="CQ56" s="177" t="str">
        <f t="shared" si="97"/>
        <v/>
      </c>
      <c r="CR56" s="177" t="str">
        <f t="shared" si="98"/>
        <v/>
      </c>
      <c r="CS56" s="177" t="str">
        <f t="shared" si="99"/>
        <v/>
      </c>
      <c r="CT56" s="177" t="str">
        <f t="shared" si="100"/>
        <v/>
      </c>
      <c r="CU56" s="177" t="str">
        <f t="shared" si="101"/>
        <v/>
      </c>
      <c r="CV56" s="177" t="str">
        <f t="shared" si="32"/>
        <v/>
      </c>
      <c r="CW56" s="177" t="str">
        <f t="shared" si="102"/>
        <v/>
      </c>
      <c r="CX56" s="177" t="str">
        <f t="shared" si="103"/>
        <v/>
      </c>
      <c r="CY56" s="177" t="str">
        <f t="shared" si="104"/>
        <v/>
      </c>
      <c r="CZ56" s="177" t="str">
        <f t="shared" si="105"/>
        <v/>
      </c>
      <c r="DA56" s="177" t="str">
        <f t="shared" si="106"/>
        <v/>
      </c>
      <c r="DB56" s="177" t="str">
        <f t="shared" si="107"/>
        <v/>
      </c>
      <c r="DC56" s="177" t="str">
        <f t="shared" si="108"/>
        <v/>
      </c>
      <c r="DD56" s="177" t="str">
        <f t="shared" si="109"/>
        <v/>
      </c>
      <c r="DE56" s="177" t="str">
        <f t="shared" si="110"/>
        <v/>
      </c>
      <c r="DF56" s="177" t="str">
        <f t="shared" si="111"/>
        <v/>
      </c>
      <c r="DG56" s="177" t="str">
        <f t="shared" si="112"/>
        <v/>
      </c>
      <c r="DH56" s="177" t="str">
        <f t="shared" si="113"/>
        <v/>
      </c>
      <c r="DI56" s="177" t="str">
        <f t="shared" si="114"/>
        <v/>
      </c>
      <c r="DJ56" s="177" t="str">
        <f t="shared" si="115"/>
        <v/>
      </c>
      <c r="DK56" s="177" t="str">
        <f t="shared" si="116"/>
        <v/>
      </c>
      <c r="DL56" s="177" t="str">
        <f t="shared" si="117"/>
        <v/>
      </c>
      <c r="DM56" s="177" t="str">
        <f t="shared" si="118"/>
        <v/>
      </c>
      <c r="DN56" s="177" t="str">
        <f t="shared" si="119"/>
        <v/>
      </c>
      <c r="DO56" s="177" t="str">
        <f t="shared" si="120"/>
        <v/>
      </c>
      <c r="DP56" s="177" t="str">
        <f t="shared" si="121"/>
        <v/>
      </c>
      <c r="DQ56" s="177" t="str">
        <f t="shared" si="122"/>
        <v/>
      </c>
      <c r="DR56" s="177" t="str">
        <f t="shared" si="123"/>
        <v/>
      </c>
      <c r="DS56" s="177" t="str">
        <f t="shared" si="124"/>
        <v/>
      </c>
      <c r="DT56" s="177" t="str">
        <f t="shared" si="125"/>
        <v/>
      </c>
      <c r="DU56" s="177" t="str">
        <f t="shared" si="126"/>
        <v/>
      </c>
      <c r="DV56" s="177" t="str">
        <f t="shared" si="127"/>
        <v/>
      </c>
      <c r="DW56" s="177" t="str">
        <f t="shared" si="128"/>
        <v/>
      </c>
      <c r="DX56" s="177" t="str">
        <f t="shared" si="129"/>
        <v/>
      </c>
      <c r="DY56" s="177" t="str">
        <f t="shared" si="130"/>
        <v/>
      </c>
      <c r="DZ56" s="177" t="str">
        <f t="shared" si="131"/>
        <v/>
      </c>
      <c r="EA56" s="177" t="str">
        <f t="shared" si="132"/>
        <v/>
      </c>
      <c r="EB56" s="177" t="str">
        <f t="shared" si="133"/>
        <v/>
      </c>
      <c r="EC56" s="177" t="str">
        <f t="shared" si="134"/>
        <v/>
      </c>
      <c r="ED56" s="177" t="str">
        <f t="shared" si="135"/>
        <v/>
      </c>
      <c r="EE56" s="177" t="str">
        <f t="shared" si="136"/>
        <v/>
      </c>
      <c r="EF56" s="177" t="str">
        <f t="shared" si="137"/>
        <v/>
      </c>
      <c r="EG56" s="177" t="str">
        <f t="shared" si="138"/>
        <v/>
      </c>
      <c r="EH56" s="177" t="str">
        <f t="shared" si="139"/>
        <v/>
      </c>
      <c r="EI56" s="177" t="str">
        <f t="shared" si="140"/>
        <v/>
      </c>
      <c r="EJ56" s="177" t="str">
        <f t="shared" si="141"/>
        <v/>
      </c>
      <c r="EK56" s="177" t="str">
        <f t="shared" si="142"/>
        <v/>
      </c>
      <c r="EL56" s="177" t="str">
        <f t="shared" si="143"/>
        <v/>
      </c>
      <c r="EM56" s="177" t="str">
        <f t="shared" si="144"/>
        <v/>
      </c>
      <c r="EN56" s="177" t="str">
        <f t="shared" si="145"/>
        <v/>
      </c>
      <c r="EO56" s="177" t="str">
        <f t="shared" si="146"/>
        <v/>
      </c>
      <c r="EP56" s="177" t="str">
        <f t="shared" si="147"/>
        <v/>
      </c>
      <c r="EQ56" s="177" t="str">
        <f t="shared" si="148"/>
        <v/>
      </c>
      <c r="ER56" s="177" t="str">
        <f t="shared" si="149"/>
        <v/>
      </c>
      <c r="ES56" s="177" t="str">
        <f t="shared" si="150"/>
        <v/>
      </c>
      <c r="ET56" s="177" t="str">
        <f t="shared" si="151"/>
        <v/>
      </c>
      <c r="EU56" s="177" t="str">
        <f t="shared" si="152"/>
        <v/>
      </c>
      <c r="EV56" s="177" t="str">
        <f t="shared" si="153"/>
        <v/>
      </c>
      <c r="EW56" s="177" t="str">
        <f t="shared" si="154"/>
        <v/>
      </c>
      <c r="EX56" s="177" t="str">
        <f t="shared" si="155"/>
        <v/>
      </c>
      <c r="EY56" s="177" t="str">
        <f t="shared" si="156"/>
        <v/>
      </c>
      <c r="EZ56" s="177" t="str">
        <f t="shared" si="157"/>
        <v/>
      </c>
      <c r="FA56" s="177" t="str">
        <f t="shared" si="158"/>
        <v/>
      </c>
      <c r="FB56" s="177" t="str">
        <f t="shared" si="159"/>
        <v/>
      </c>
      <c r="FC56" s="177" t="str">
        <f t="shared" si="160"/>
        <v/>
      </c>
      <c r="FD56" s="177" t="str">
        <f t="shared" si="161"/>
        <v/>
      </c>
      <c r="FE56" s="177" t="str">
        <f t="shared" si="162"/>
        <v/>
      </c>
      <c r="FF56" s="177" t="str">
        <f t="shared" si="163"/>
        <v/>
      </c>
      <c r="FG56" s="177" t="str">
        <f t="shared" si="164"/>
        <v/>
      </c>
      <c r="FH56" s="177" t="str">
        <f t="shared" si="33"/>
        <v/>
      </c>
      <c r="FI56" s="177" t="str">
        <f t="shared" si="165"/>
        <v/>
      </c>
      <c r="FJ56" s="177" t="str">
        <f t="shared" si="166"/>
        <v/>
      </c>
      <c r="FK56" s="177" t="str">
        <f t="shared" si="167"/>
        <v/>
      </c>
      <c r="FL56" s="177" t="str">
        <f t="shared" si="168"/>
        <v/>
      </c>
      <c r="FM56" s="177" t="str">
        <f t="shared" si="169"/>
        <v/>
      </c>
      <c r="FN56" s="177" t="str">
        <f t="shared" si="170"/>
        <v/>
      </c>
      <c r="FO56" s="177" t="str">
        <f t="shared" si="171"/>
        <v/>
      </c>
      <c r="FP56" s="177" t="str">
        <f t="shared" si="172"/>
        <v/>
      </c>
      <c r="FQ56" s="177" t="str">
        <f t="shared" si="173"/>
        <v/>
      </c>
      <c r="FR56" s="177" t="str">
        <f t="shared" si="174"/>
        <v/>
      </c>
      <c r="FS56" s="177" t="str">
        <f t="shared" si="175"/>
        <v/>
      </c>
      <c r="FT56" s="177" t="str">
        <f t="shared" si="176"/>
        <v/>
      </c>
      <c r="FU56" s="177" t="str">
        <f t="shared" si="177"/>
        <v/>
      </c>
      <c r="FV56" s="177" t="str">
        <f t="shared" si="178"/>
        <v/>
      </c>
      <c r="FW56" s="177" t="str">
        <f t="shared" si="179"/>
        <v/>
      </c>
      <c r="FX56" s="177" t="str">
        <f t="shared" si="180"/>
        <v/>
      </c>
      <c r="FY56" s="177" t="str">
        <f t="shared" si="181"/>
        <v/>
      </c>
      <c r="FZ56" s="177" t="str">
        <f t="shared" si="182"/>
        <v/>
      </c>
      <c r="GA56" s="177" t="str">
        <f t="shared" si="183"/>
        <v/>
      </c>
      <c r="GB56" s="177" t="str">
        <f t="shared" si="184"/>
        <v/>
      </c>
      <c r="GC56" s="177" t="str">
        <f t="shared" si="185"/>
        <v/>
      </c>
      <c r="GD56" s="177" t="str">
        <f t="shared" si="186"/>
        <v/>
      </c>
      <c r="GE56" s="177" t="str">
        <f t="shared" si="187"/>
        <v/>
      </c>
      <c r="GF56" s="177" t="str">
        <f t="shared" si="188"/>
        <v/>
      </c>
      <c r="GG56" s="177" t="str">
        <f t="shared" si="189"/>
        <v/>
      </c>
      <c r="GH56" s="177" t="str">
        <f t="shared" si="190"/>
        <v/>
      </c>
      <c r="GI56" s="177" t="str">
        <f t="shared" si="191"/>
        <v/>
      </c>
      <c r="GJ56" s="177" t="str">
        <f t="shared" si="192"/>
        <v/>
      </c>
      <c r="GK56" s="177" t="str">
        <f t="shared" si="193"/>
        <v/>
      </c>
      <c r="GL56" s="177" t="str">
        <f t="shared" si="194"/>
        <v/>
      </c>
      <c r="GM56" s="177" t="str">
        <f t="shared" si="195"/>
        <v/>
      </c>
      <c r="GN56" s="177" t="str">
        <f t="shared" si="196"/>
        <v/>
      </c>
      <c r="GO56" s="177" t="str">
        <f t="shared" si="197"/>
        <v/>
      </c>
      <c r="GP56" s="177" t="str">
        <f t="shared" si="198"/>
        <v/>
      </c>
      <c r="GQ56" s="177" t="str">
        <f t="shared" si="199"/>
        <v/>
      </c>
      <c r="GR56" s="177" t="str">
        <f t="shared" si="200"/>
        <v/>
      </c>
      <c r="GS56" s="177" t="str">
        <f t="shared" si="201"/>
        <v/>
      </c>
      <c r="GT56" s="177" t="str">
        <f t="shared" si="202"/>
        <v/>
      </c>
      <c r="GU56" s="177" t="str">
        <f t="shared" si="203"/>
        <v/>
      </c>
      <c r="GV56" s="177" t="str">
        <f t="shared" si="204"/>
        <v/>
      </c>
      <c r="GW56" s="177" t="str">
        <f t="shared" si="205"/>
        <v/>
      </c>
      <c r="GX56" s="177" t="str">
        <f t="shared" si="206"/>
        <v/>
      </c>
      <c r="GY56" s="177" t="str">
        <f t="shared" si="207"/>
        <v/>
      </c>
      <c r="GZ56" s="177" t="str">
        <f t="shared" si="208"/>
        <v/>
      </c>
      <c r="HA56" s="177" t="str">
        <f t="shared" si="209"/>
        <v/>
      </c>
      <c r="HB56" s="177" t="str">
        <f t="shared" si="210"/>
        <v/>
      </c>
      <c r="HC56" s="177" t="str">
        <f t="shared" si="211"/>
        <v/>
      </c>
      <c r="HD56" s="177" t="str">
        <f t="shared" si="212"/>
        <v/>
      </c>
      <c r="HE56" s="177" t="str">
        <f t="shared" si="213"/>
        <v/>
      </c>
      <c r="HF56" s="177" t="str">
        <f t="shared" si="214"/>
        <v/>
      </c>
      <c r="HG56" s="177" t="str">
        <f t="shared" si="215"/>
        <v/>
      </c>
      <c r="HH56" s="177" t="str">
        <f t="shared" si="216"/>
        <v/>
      </c>
      <c r="HI56" s="177" t="str">
        <f t="shared" si="217"/>
        <v/>
      </c>
      <c r="HJ56" s="177" t="str">
        <f t="shared" si="218"/>
        <v/>
      </c>
      <c r="HK56" s="177" t="str">
        <f t="shared" si="219"/>
        <v/>
      </c>
      <c r="HL56" s="177" t="str">
        <f t="shared" si="220"/>
        <v/>
      </c>
      <c r="HM56" s="177" t="str">
        <f t="shared" si="221"/>
        <v/>
      </c>
      <c r="HN56" s="177" t="str">
        <f t="shared" si="222"/>
        <v/>
      </c>
      <c r="HO56" s="177" t="str">
        <f t="shared" si="223"/>
        <v/>
      </c>
      <c r="HP56" s="177" t="str">
        <f t="shared" si="224"/>
        <v/>
      </c>
      <c r="HQ56" s="177" t="str">
        <f t="shared" si="225"/>
        <v/>
      </c>
      <c r="HR56" s="177" t="str">
        <f t="shared" si="226"/>
        <v/>
      </c>
      <c r="HS56" s="177" t="str">
        <f t="shared" si="227"/>
        <v/>
      </c>
      <c r="HT56" s="177" t="str">
        <f t="shared" si="34"/>
        <v/>
      </c>
      <c r="HU56" s="177" t="str">
        <f t="shared" si="255"/>
        <v/>
      </c>
      <c r="HV56" s="177" t="str">
        <f t="shared" si="256"/>
        <v/>
      </c>
      <c r="HW56" s="177" t="str">
        <f t="shared" si="257"/>
        <v/>
      </c>
      <c r="HX56" s="177" t="str">
        <f t="shared" si="258"/>
        <v/>
      </c>
      <c r="HY56" s="177" t="str">
        <f t="shared" si="259"/>
        <v/>
      </c>
      <c r="HZ56" s="177" t="str">
        <f t="shared" si="260"/>
        <v/>
      </c>
      <c r="IA56" s="192" t="str">
        <f t="shared" si="29"/>
        <v/>
      </c>
      <c r="IB56" s="193" t="e">
        <f t="shared" si="296"/>
        <v>#N/A</v>
      </c>
      <c r="IC56" s="193" t="e">
        <f t="shared" si="310"/>
        <v>#N/A</v>
      </c>
      <c r="ID56" s="193" t="e">
        <f t="shared" si="310"/>
        <v>#N/A</v>
      </c>
      <c r="IE56" s="193" t="e">
        <f t="shared" si="310"/>
        <v>#N/A</v>
      </c>
      <c r="IF56" s="193" t="e">
        <f t="shared" si="323"/>
        <v>#N/A</v>
      </c>
      <c r="IG56" s="193" t="e">
        <f t="shared" si="323"/>
        <v>#N/A</v>
      </c>
      <c r="IH56" s="193" t="e">
        <f t="shared" si="323"/>
        <v>#N/A</v>
      </c>
      <c r="II56" s="193" t="e">
        <f t="shared" si="323"/>
        <v>#N/A</v>
      </c>
      <c r="IJ56" s="193" t="e">
        <f t="shared" si="323"/>
        <v>#N/A</v>
      </c>
      <c r="IK56" s="193" t="e">
        <f t="shared" si="323"/>
        <v>#N/A</v>
      </c>
      <c r="IL56" s="193" t="e">
        <f t="shared" si="323"/>
        <v>#N/A</v>
      </c>
      <c r="IM56" s="193" t="e">
        <f t="shared" si="323"/>
        <v>#N/A</v>
      </c>
      <c r="IN56" s="193" t="e">
        <f t="shared" si="323"/>
        <v>#N/A</v>
      </c>
      <c r="IO56" s="193" t="e">
        <f t="shared" si="323"/>
        <v>#N/A</v>
      </c>
      <c r="IP56" s="193" t="e">
        <f t="shared" si="323"/>
        <v>#N/A</v>
      </c>
      <c r="IQ56" s="193" t="e">
        <f t="shared" si="323"/>
        <v>#N/A</v>
      </c>
      <c r="IR56" s="193" t="e">
        <f t="shared" si="323"/>
        <v>#N/A</v>
      </c>
      <c r="IS56" s="193" t="e">
        <f t="shared" si="323"/>
        <v>#N/A</v>
      </c>
      <c r="IT56" s="193" t="e">
        <f t="shared" si="323"/>
        <v>#N/A</v>
      </c>
      <c r="IU56" s="193" t="e">
        <f t="shared" si="318"/>
        <v>#N/A</v>
      </c>
      <c r="IV56" s="193" t="e">
        <f t="shared" si="318"/>
        <v>#N/A</v>
      </c>
      <c r="IW56" s="193" t="e">
        <f t="shared" si="318"/>
        <v>#N/A</v>
      </c>
      <c r="IX56" s="193" t="e">
        <f t="shared" si="318"/>
        <v>#N/A</v>
      </c>
      <c r="IY56" s="193" t="e">
        <f t="shared" si="318"/>
        <v>#N/A</v>
      </c>
      <c r="IZ56" s="193" t="e">
        <f t="shared" si="318"/>
        <v>#N/A</v>
      </c>
      <c r="JA56" s="193" t="e">
        <f t="shared" si="318"/>
        <v>#N/A</v>
      </c>
      <c r="JB56" s="193" t="e">
        <f t="shared" si="318"/>
        <v>#N/A</v>
      </c>
      <c r="JC56" s="193" t="e">
        <f t="shared" si="318"/>
        <v>#N/A</v>
      </c>
      <c r="JD56" s="193" t="e">
        <f t="shared" si="318"/>
        <v>#N/A</v>
      </c>
      <c r="JE56" s="193" t="e">
        <f t="shared" si="318"/>
        <v>#N/A</v>
      </c>
      <c r="JF56" s="193" t="e">
        <f t="shared" si="318"/>
        <v>#N/A</v>
      </c>
      <c r="JG56" s="193" t="e">
        <f t="shared" si="318"/>
        <v>#N/A</v>
      </c>
      <c r="JH56" s="193" t="e">
        <f t="shared" si="318"/>
        <v>#N/A</v>
      </c>
      <c r="JI56" s="193" t="e">
        <f t="shared" si="318"/>
        <v>#N/A</v>
      </c>
      <c r="JJ56" s="193" t="e">
        <f t="shared" si="314"/>
        <v>#N/A</v>
      </c>
      <c r="JK56" s="193" t="e">
        <f t="shared" si="314"/>
        <v>#N/A</v>
      </c>
      <c r="JL56" s="193" t="e">
        <f t="shared" si="314"/>
        <v>#N/A</v>
      </c>
      <c r="JM56" s="193" t="e">
        <f t="shared" si="314"/>
        <v>#N/A</v>
      </c>
      <c r="JN56" s="193" t="e">
        <f t="shared" si="314"/>
        <v>#N/A</v>
      </c>
      <c r="JO56" s="193" t="e">
        <f t="shared" si="314"/>
        <v>#N/A</v>
      </c>
      <c r="JP56" s="193" t="e">
        <f t="shared" si="314"/>
        <v>#N/A</v>
      </c>
      <c r="JQ56" s="193" t="e">
        <f t="shared" si="314"/>
        <v>#N/A</v>
      </c>
      <c r="JR56" s="193" t="e">
        <f t="shared" si="314"/>
        <v>#N/A</v>
      </c>
      <c r="JS56" s="193" t="e">
        <f t="shared" si="314"/>
        <v>#N/A</v>
      </c>
      <c r="JT56" s="193" t="e">
        <f t="shared" si="314"/>
        <v>#N/A</v>
      </c>
      <c r="JU56" s="193" t="e">
        <f t="shared" si="314"/>
        <v>#N/A</v>
      </c>
      <c r="JV56" s="193" t="e">
        <f t="shared" si="314"/>
        <v>#N/A</v>
      </c>
      <c r="JW56" s="193" t="e">
        <f t="shared" si="314"/>
        <v>#N/A</v>
      </c>
      <c r="JX56" s="193" t="e">
        <f t="shared" si="314"/>
        <v>#N/A</v>
      </c>
      <c r="JY56" s="193" t="e">
        <f t="shared" si="331"/>
        <v>#N/A</v>
      </c>
      <c r="JZ56" s="193" t="e">
        <f t="shared" si="331"/>
        <v>#N/A</v>
      </c>
      <c r="KA56" s="193" t="e">
        <f t="shared" si="331"/>
        <v>#N/A</v>
      </c>
      <c r="KB56" s="193" t="e">
        <f t="shared" si="331"/>
        <v>#N/A</v>
      </c>
      <c r="KC56" s="193" t="e">
        <f t="shared" si="331"/>
        <v>#N/A</v>
      </c>
      <c r="KD56" s="193" t="e">
        <f t="shared" si="331"/>
        <v>#N/A</v>
      </c>
      <c r="KE56" s="193" t="e">
        <f t="shared" si="331"/>
        <v>#N/A</v>
      </c>
      <c r="KF56" s="193" t="e">
        <f t="shared" si="331"/>
        <v>#N/A</v>
      </c>
      <c r="KG56" s="193" t="e">
        <f t="shared" si="331"/>
        <v>#N/A</v>
      </c>
      <c r="KH56" s="193" t="e">
        <f t="shared" si="331"/>
        <v>#N/A</v>
      </c>
      <c r="KI56" s="193" t="e">
        <f t="shared" si="331"/>
        <v>#N/A</v>
      </c>
      <c r="KJ56" s="193" t="e">
        <f t="shared" si="331"/>
        <v>#N/A</v>
      </c>
      <c r="KK56" s="193" t="e">
        <f t="shared" si="331"/>
        <v>#N/A</v>
      </c>
      <c r="KL56" s="193" t="e">
        <f t="shared" si="331"/>
        <v>#N/A</v>
      </c>
      <c r="KM56" s="193" t="e">
        <f t="shared" si="331"/>
        <v>#N/A</v>
      </c>
      <c r="KN56" s="193" t="e">
        <f t="shared" si="35"/>
        <v>#N/A</v>
      </c>
      <c r="KO56" s="193" t="e">
        <f t="shared" si="311"/>
        <v>#N/A</v>
      </c>
      <c r="KP56" s="193" t="e">
        <f t="shared" si="311"/>
        <v>#N/A</v>
      </c>
      <c r="KQ56" s="193" t="e">
        <f t="shared" si="311"/>
        <v>#N/A</v>
      </c>
      <c r="KR56" s="193" t="e">
        <f t="shared" si="324"/>
        <v>#N/A</v>
      </c>
      <c r="KS56" s="193" t="e">
        <f t="shared" si="324"/>
        <v>#N/A</v>
      </c>
      <c r="KT56" s="193" t="e">
        <f t="shared" si="324"/>
        <v>#N/A</v>
      </c>
      <c r="KU56" s="193" t="e">
        <f t="shared" si="324"/>
        <v>#N/A</v>
      </c>
      <c r="KV56" s="193" t="e">
        <f t="shared" si="324"/>
        <v>#N/A</v>
      </c>
      <c r="KW56" s="193" t="e">
        <f t="shared" si="324"/>
        <v>#N/A</v>
      </c>
      <c r="KX56" s="193" t="e">
        <f t="shared" si="324"/>
        <v>#N/A</v>
      </c>
      <c r="KY56" s="193" t="e">
        <f t="shared" si="324"/>
        <v>#N/A</v>
      </c>
      <c r="KZ56" s="193" t="e">
        <f t="shared" si="324"/>
        <v>#N/A</v>
      </c>
      <c r="LA56" s="193" t="e">
        <f t="shared" si="324"/>
        <v>#N/A</v>
      </c>
      <c r="LB56" s="193" t="e">
        <f t="shared" si="324"/>
        <v>#N/A</v>
      </c>
      <c r="LC56" s="193" t="e">
        <f t="shared" si="324"/>
        <v>#N/A</v>
      </c>
      <c r="LD56" s="193" t="e">
        <f t="shared" si="324"/>
        <v>#N/A</v>
      </c>
      <c r="LE56" s="193" t="e">
        <f t="shared" si="324"/>
        <v>#N/A</v>
      </c>
      <c r="LF56" s="193" t="e">
        <f t="shared" si="324"/>
        <v>#N/A</v>
      </c>
      <c r="LG56" s="193" t="e">
        <f t="shared" si="319"/>
        <v>#N/A</v>
      </c>
      <c r="LH56" s="193" t="e">
        <f t="shared" si="319"/>
        <v>#N/A</v>
      </c>
      <c r="LI56" s="193" t="e">
        <f t="shared" si="319"/>
        <v>#N/A</v>
      </c>
      <c r="LJ56" s="193" t="e">
        <f t="shared" si="319"/>
        <v>#N/A</v>
      </c>
      <c r="LK56" s="193" t="e">
        <f t="shared" si="319"/>
        <v>#N/A</v>
      </c>
      <c r="LL56" s="193" t="e">
        <f t="shared" si="319"/>
        <v>#N/A</v>
      </c>
      <c r="LM56" s="193" t="e">
        <f t="shared" si="319"/>
        <v>#N/A</v>
      </c>
      <c r="LN56" s="193" t="e">
        <f t="shared" si="319"/>
        <v>#N/A</v>
      </c>
      <c r="LO56" s="193" t="e">
        <f t="shared" si="319"/>
        <v>#N/A</v>
      </c>
      <c r="LP56" s="193" t="e">
        <f t="shared" si="319"/>
        <v>#N/A</v>
      </c>
      <c r="LQ56" s="193" t="e">
        <f t="shared" si="319"/>
        <v>#N/A</v>
      </c>
      <c r="LR56" s="193" t="e">
        <f t="shared" si="319"/>
        <v>#N/A</v>
      </c>
      <c r="LS56" s="193" t="e">
        <f t="shared" si="319"/>
        <v>#N/A</v>
      </c>
      <c r="LT56" s="193" t="e">
        <f t="shared" si="319"/>
        <v>#N/A</v>
      </c>
      <c r="LU56" s="193" t="e">
        <f t="shared" si="319"/>
        <v>#N/A</v>
      </c>
      <c r="LV56" s="193" t="e">
        <f t="shared" si="315"/>
        <v>#N/A</v>
      </c>
      <c r="LW56" s="193" t="e">
        <f t="shared" si="315"/>
        <v>#N/A</v>
      </c>
      <c r="LX56" s="193" t="e">
        <f t="shared" si="315"/>
        <v>#N/A</v>
      </c>
      <c r="LY56" s="193" t="e">
        <f t="shared" si="315"/>
        <v>#N/A</v>
      </c>
      <c r="LZ56" s="193" t="e">
        <f t="shared" si="315"/>
        <v>#N/A</v>
      </c>
      <c r="MA56" s="193" t="e">
        <f t="shared" si="315"/>
        <v>#N/A</v>
      </c>
      <c r="MB56" s="193" t="e">
        <f t="shared" si="315"/>
        <v>#N/A</v>
      </c>
      <c r="MC56" s="193" t="e">
        <f t="shared" si="315"/>
        <v>#N/A</v>
      </c>
      <c r="MD56" s="193" t="e">
        <f t="shared" si="315"/>
        <v>#N/A</v>
      </c>
      <c r="ME56" s="193" t="e">
        <f t="shared" si="315"/>
        <v>#N/A</v>
      </c>
      <c r="MF56" s="193" t="e">
        <f t="shared" si="315"/>
        <v>#N/A</v>
      </c>
      <c r="MG56" s="193" t="e">
        <f t="shared" si="315"/>
        <v>#N/A</v>
      </c>
      <c r="MH56" s="193" t="e">
        <f t="shared" si="315"/>
        <v>#N/A</v>
      </c>
      <c r="MI56" s="193" t="e">
        <f t="shared" si="315"/>
        <v>#N/A</v>
      </c>
      <c r="MJ56" s="193" t="e">
        <f t="shared" si="315"/>
        <v>#N/A</v>
      </c>
      <c r="MK56" s="193" t="e">
        <f t="shared" si="332"/>
        <v>#N/A</v>
      </c>
      <c r="ML56" s="193" t="e">
        <f t="shared" si="332"/>
        <v>#N/A</v>
      </c>
      <c r="MM56" s="193" t="e">
        <f t="shared" si="332"/>
        <v>#N/A</v>
      </c>
      <c r="MN56" s="193" t="e">
        <f t="shared" si="332"/>
        <v>#N/A</v>
      </c>
      <c r="MO56" s="193" t="e">
        <f t="shared" si="332"/>
        <v>#N/A</v>
      </c>
      <c r="MP56" s="193" t="e">
        <f t="shared" si="332"/>
        <v>#N/A</v>
      </c>
      <c r="MQ56" s="193" t="e">
        <f t="shared" si="332"/>
        <v>#N/A</v>
      </c>
      <c r="MR56" s="193" t="e">
        <f t="shared" si="332"/>
        <v>#N/A</v>
      </c>
      <c r="MS56" s="193" t="e">
        <f t="shared" si="332"/>
        <v>#N/A</v>
      </c>
      <c r="MT56" s="193" t="e">
        <f t="shared" si="332"/>
        <v>#N/A</v>
      </c>
      <c r="MU56" s="193" t="e">
        <f t="shared" si="332"/>
        <v>#N/A</v>
      </c>
      <c r="MV56" s="193" t="e">
        <f t="shared" si="332"/>
        <v>#N/A</v>
      </c>
      <c r="MW56" s="193" t="e">
        <f t="shared" si="332"/>
        <v>#N/A</v>
      </c>
      <c r="MX56" s="193" t="e">
        <f t="shared" si="332"/>
        <v>#N/A</v>
      </c>
      <c r="MY56" s="193" t="e">
        <f t="shared" si="332"/>
        <v>#N/A</v>
      </c>
      <c r="MZ56" s="193" t="e">
        <f t="shared" si="36"/>
        <v>#N/A</v>
      </c>
      <c r="NA56" s="193" t="e">
        <f t="shared" si="312"/>
        <v>#N/A</v>
      </c>
      <c r="NB56" s="193" t="e">
        <f t="shared" si="312"/>
        <v>#N/A</v>
      </c>
      <c r="NC56" s="193" t="e">
        <f t="shared" si="312"/>
        <v>#N/A</v>
      </c>
      <c r="ND56" s="193" t="e">
        <f t="shared" si="325"/>
        <v>#N/A</v>
      </c>
      <c r="NE56" s="193" t="e">
        <f t="shared" si="325"/>
        <v>#N/A</v>
      </c>
      <c r="NF56" s="193" t="e">
        <f t="shared" si="325"/>
        <v>#N/A</v>
      </c>
      <c r="NG56" s="193" t="e">
        <f t="shared" si="325"/>
        <v>#N/A</v>
      </c>
      <c r="NH56" s="193" t="e">
        <f t="shared" si="325"/>
        <v>#N/A</v>
      </c>
      <c r="NI56" s="193" t="e">
        <f t="shared" si="325"/>
        <v>#N/A</v>
      </c>
      <c r="NJ56" s="193" t="e">
        <f t="shared" si="325"/>
        <v>#N/A</v>
      </c>
      <c r="NK56" s="193" t="e">
        <f t="shared" si="325"/>
        <v>#N/A</v>
      </c>
      <c r="NL56" s="193" t="e">
        <f t="shared" si="325"/>
        <v>#N/A</v>
      </c>
      <c r="NM56" s="193" t="e">
        <f t="shared" si="325"/>
        <v>#N/A</v>
      </c>
      <c r="NN56" s="193" t="e">
        <f t="shared" si="325"/>
        <v>#N/A</v>
      </c>
      <c r="NO56" s="193" t="e">
        <f t="shared" si="325"/>
        <v>#N/A</v>
      </c>
      <c r="NP56" s="193" t="e">
        <f t="shared" si="325"/>
        <v>#N/A</v>
      </c>
      <c r="NQ56" s="193" t="e">
        <f t="shared" si="325"/>
        <v>#N/A</v>
      </c>
      <c r="NR56" s="193" t="e">
        <f t="shared" si="325"/>
        <v>#N/A</v>
      </c>
      <c r="NS56" s="193" t="e">
        <f t="shared" si="320"/>
        <v>#N/A</v>
      </c>
      <c r="NT56" s="193" t="e">
        <f t="shared" si="320"/>
        <v>#N/A</v>
      </c>
      <c r="NU56" s="193" t="e">
        <f t="shared" si="320"/>
        <v>#N/A</v>
      </c>
      <c r="NV56" s="193" t="e">
        <f t="shared" si="320"/>
        <v>#N/A</v>
      </c>
      <c r="NW56" s="193" t="e">
        <f t="shared" si="320"/>
        <v>#N/A</v>
      </c>
      <c r="NX56" s="193" t="e">
        <f t="shared" si="320"/>
        <v>#N/A</v>
      </c>
      <c r="NY56" s="193" t="e">
        <f t="shared" si="320"/>
        <v>#N/A</v>
      </c>
      <c r="NZ56" s="193" t="e">
        <f t="shared" si="320"/>
        <v>#N/A</v>
      </c>
      <c r="OA56" s="193" t="e">
        <f t="shared" si="320"/>
        <v>#N/A</v>
      </c>
      <c r="OB56" s="193" t="e">
        <f t="shared" si="320"/>
        <v>#N/A</v>
      </c>
      <c r="OC56" s="193" t="e">
        <f t="shared" si="320"/>
        <v>#N/A</v>
      </c>
      <c r="OD56" s="193" t="e">
        <f t="shared" si="320"/>
        <v>#N/A</v>
      </c>
      <c r="OE56" s="193" t="e">
        <f t="shared" si="320"/>
        <v>#N/A</v>
      </c>
      <c r="OF56" s="193" t="e">
        <f t="shared" si="320"/>
        <v>#N/A</v>
      </c>
      <c r="OG56" s="193" t="e">
        <f t="shared" si="320"/>
        <v>#N/A</v>
      </c>
      <c r="OH56" s="193" t="e">
        <f t="shared" si="316"/>
        <v>#N/A</v>
      </c>
      <c r="OI56" s="193" t="e">
        <f t="shared" si="316"/>
        <v>#N/A</v>
      </c>
      <c r="OJ56" s="193" t="e">
        <f t="shared" si="316"/>
        <v>#N/A</v>
      </c>
      <c r="OK56" s="193" t="e">
        <f t="shared" si="316"/>
        <v>#N/A</v>
      </c>
      <c r="OL56" s="193" t="e">
        <f t="shared" si="316"/>
        <v>#N/A</v>
      </c>
      <c r="OM56" s="193" t="e">
        <f t="shared" si="316"/>
        <v>#N/A</v>
      </c>
      <c r="ON56" s="193" t="e">
        <f t="shared" si="316"/>
        <v>#N/A</v>
      </c>
      <c r="OO56" s="193" t="e">
        <f t="shared" si="316"/>
        <v>#N/A</v>
      </c>
      <c r="OP56" s="193" t="e">
        <f t="shared" si="316"/>
        <v>#N/A</v>
      </c>
      <c r="OQ56" s="193" t="e">
        <f t="shared" si="316"/>
        <v>#N/A</v>
      </c>
      <c r="OR56" s="193" t="e">
        <f t="shared" si="316"/>
        <v>#N/A</v>
      </c>
      <c r="OS56" s="193" t="e">
        <f t="shared" si="316"/>
        <v>#N/A</v>
      </c>
      <c r="OT56" s="193" t="e">
        <f t="shared" si="316"/>
        <v>#N/A</v>
      </c>
      <c r="OU56" s="193" t="e">
        <f t="shared" si="316"/>
        <v>#N/A</v>
      </c>
      <c r="OV56" s="193" t="e">
        <f t="shared" si="316"/>
        <v>#N/A</v>
      </c>
      <c r="OW56" s="193" t="e">
        <f t="shared" si="333"/>
        <v>#N/A</v>
      </c>
      <c r="OX56" s="193" t="e">
        <f t="shared" si="333"/>
        <v>#N/A</v>
      </c>
      <c r="OY56" s="193" t="e">
        <f t="shared" si="333"/>
        <v>#N/A</v>
      </c>
      <c r="OZ56" s="193" t="e">
        <f t="shared" si="333"/>
        <v>#N/A</v>
      </c>
      <c r="PA56" s="193" t="e">
        <f t="shared" si="333"/>
        <v>#N/A</v>
      </c>
      <c r="PB56" s="193" t="e">
        <f t="shared" si="333"/>
        <v>#N/A</v>
      </c>
      <c r="PC56" s="193" t="e">
        <f t="shared" si="333"/>
        <v>#N/A</v>
      </c>
      <c r="PD56" s="193" t="e">
        <f t="shared" si="333"/>
        <v>#N/A</v>
      </c>
      <c r="PE56" s="193" t="e">
        <f t="shared" si="333"/>
        <v>#N/A</v>
      </c>
      <c r="PF56" s="193" t="e">
        <f t="shared" si="333"/>
        <v>#N/A</v>
      </c>
      <c r="PG56" s="193" t="e">
        <f t="shared" si="333"/>
        <v>#N/A</v>
      </c>
      <c r="PH56" s="193" t="e">
        <f t="shared" si="333"/>
        <v>#N/A</v>
      </c>
      <c r="PI56" s="193" t="e">
        <f t="shared" si="333"/>
        <v>#N/A</v>
      </c>
      <c r="PJ56" s="193" t="e">
        <f t="shared" si="333"/>
        <v>#N/A</v>
      </c>
      <c r="PK56" s="193" t="e">
        <f t="shared" si="333"/>
        <v>#N/A</v>
      </c>
      <c r="PL56" s="193" t="e">
        <f t="shared" si="37"/>
        <v>#N/A</v>
      </c>
      <c r="PM56" s="193" t="e">
        <f t="shared" si="329"/>
        <v>#N/A</v>
      </c>
      <c r="PN56" s="193" t="e">
        <f t="shared" si="329"/>
        <v>#N/A</v>
      </c>
      <c r="PO56" s="193" t="e">
        <f t="shared" si="329"/>
        <v>#N/A</v>
      </c>
      <c r="PP56" s="193" t="e">
        <f t="shared" si="329"/>
        <v>#N/A</v>
      </c>
      <c r="PQ56" s="193" t="e">
        <f t="shared" si="329"/>
        <v>#N/A</v>
      </c>
      <c r="PR56" s="193" t="e">
        <f t="shared" si="329"/>
        <v>#N/A</v>
      </c>
      <c r="PS56" s="193" t="e">
        <f t="shared" si="329"/>
        <v>#N/A</v>
      </c>
      <c r="PT56" s="193" t="e">
        <f t="shared" si="329"/>
        <v>#N/A</v>
      </c>
    </row>
    <row r="57" spans="1:436" hidden="1" x14ac:dyDescent="0.45">
      <c r="A57" s="20">
        <v>54</v>
      </c>
      <c r="B57" s="101" t="str">
        <f t="shared" si="15"/>
        <v/>
      </c>
      <c r="C57" s="115"/>
      <c r="D57" s="101" t="str">
        <f t="shared" si="16"/>
        <v/>
      </c>
      <c r="E57" s="110" t="str">
        <f t="shared" si="17"/>
        <v/>
      </c>
      <c r="F57" s="21" t="str">
        <f t="shared" si="18"/>
        <v/>
      </c>
      <c r="G57" s="22" t="str">
        <f t="shared" si="19"/>
        <v/>
      </c>
      <c r="H57" s="23" t="str">
        <f>IF(F57="","",IF(OR($F57&lt;Skew!$B$3,$F57=Skew!$B$3),IF($F57&gt;Skew!$C$3,Skew!$A$3,IF($F57&gt;Skew!$C$4,Skew!$A$4,IF($F57&gt;Skew!$C$5,Skew!$A$5,IF($F57&gt;Skew!$C$6,Skew!$A$6,IF($F57&gt;Skew!$C$7,Skew!$A$7,IF($F57&gt;Skew!$C$8,Skew!$A$8,IF($F57&gt;Skew!$C$9,Skew!$A$9,IF($F57&gt;Skew!$C$10,Skew!$A$10,IF($F57&gt;Skew!$C$11,Skew!$A$11,IF($F57&gt;Skew!$C$12,Skew!$A$12,IF($F57&gt;Skew!$C$13,Skew!$A$13,IF($F57&gt;Skew!$C$14,Skew!$A$14,IF($F57&gt;Skew!$C$15,Skew!$A$15,IF($F57&gt;Skew!$C$16,Skew!$A$16,Skew!$A$17)
)))))))))))))))</f>
        <v/>
      </c>
      <c r="I57" s="22" t="str">
        <f>IF(F57="","",MATCH(H57,Skew!$A$3:$A$17,0))</f>
        <v/>
      </c>
      <c r="J57" s="22" t="str">
        <f t="shared" si="20"/>
        <v/>
      </c>
      <c r="K57" s="24"/>
      <c r="L57" s="22" t="str">
        <f>IF(OR(F57="",K57=""),"",MATCH(K57,Confidence!$A$3:$A$12,0))</f>
        <v/>
      </c>
      <c r="M57" s="25" t="str">
        <f t="shared" si="21"/>
        <v/>
      </c>
      <c r="N57" s="25" t="str">
        <f t="shared" si="22"/>
        <v/>
      </c>
      <c r="O57" s="22"/>
      <c r="P57" s="102" t="str">
        <f t="shared" si="23"/>
        <v/>
      </c>
      <c r="Q57" s="102" t="str">
        <f t="shared" si="24"/>
        <v/>
      </c>
      <c r="R57" s="37" t="str">
        <f t="shared" si="25"/>
        <v/>
      </c>
      <c r="S57" s="115"/>
      <c r="T57" s="204" t="str">
        <f>IF(AND(B57&gt;0,C57&gt;0,D57&gt;0,M57&gt;0,N57&gt;0,S57&gt;0,NOT(K57="")),ABS(VLOOKUP($S$1,VLookups!$A$30:$B$31,2,FALSE)-_xlfn.BETA.DIST(S57,IF(G57="L",N57,M57),IF(G57="L",M57,N57),TRUE,B57,D57)),"")</f>
        <v/>
      </c>
      <c r="U57" s="112" t="str">
        <f>IF(OR($M57="",$N57=""),"",_xlfn.BETA.INV(ABS(VLOOKUP($S$1,VLookups!$A$30:$B$31,2,FALSE)-U$3),IF($G57="L",$N57,$M57),IF($G57="L",$M57,$N57),$B57,$D57))</f>
        <v/>
      </c>
      <c r="V57" s="113" t="str">
        <f>IF(OR($M57="",$N57=""),"",_xlfn.BETA.INV(ABS(VLOOKUP($S$1,VLookups!$A$30:$B$31,2,FALSE)-V$3),IF($G57="L",$N57,$M57),IF($G57="L",$M57,$N57),$B57,$D57))</f>
        <v/>
      </c>
      <c r="W57" s="112" t="str">
        <f>IF(OR($M57="",$N57=""),"",_xlfn.BETA.INV(ABS(VLOOKUP($S$1,VLookups!$A$30:$B$31,2,FALSE)-W$3),IF($G57="L",$N57,$M57),IF($G57="L",$M57,$N57),$B57,$D57))</f>
        <v/>
      </c>
      <c r="X57" s="113" t="str">
        <f>IF(OR($M57="",$N57=""),"",_xlfn.BETA.INV(ABS(VLOOKUP($S$1,VLookups!$A$30:$B$31,2,FALSE)-X$3),IF($G57="L",$N57,$M57),IF($G57="L",$M57,$N57),$B57,$D57))</f>
        <v/>
      </c>
      <c r="Y57" s="112" t="str">
        <f>IF(OR($M57="",$N57=""),"",_xlfn.BETA.INV(ABS(VLOOKUP($S$1,VLookups!$A$30:$B$31,2,FALSE)-Y$3),IF($G57="L",$N57,$M57),IF($G57="L",$M57,$N57),$B57,$D57))</f>
        <v/>
      </c>
      <c r="Z57" s="113" t="str">
        <f>IF(OR($M57="",$N57=""),"",_xlfn.BETA.INV(ABS(VLOOKUP($S$1,VLookups!$A$30:$B$31,2,FALSE)-Z$3),IF($G57="L",$N57,$M57),IF($G57="L",$M57,$N57),$B57,$D57))</f>
        <v/>
      </c>
      <c r="AA57" s="112" t="str">
        <f>IF(OR($M57="",$N57=""),"",_xlfn.BETA.INV(ABS(VLOOKUP($S$1,VLookups!$A$30:$B$31,2,FALSE)-AA$3),IF($G57="L",$N57,$M57),IF($G57="L",$M57,$N57),$B57,$D57))</f>
        <v/>
      </c>
      <c r="AB57" s="113" t="str">
        <f>IF(OR($M57="",$N57=""),"",_xlfn.BETA.INV(ABS(VLOOKUP($S$1,VLookups!$A$30:$B$31,2,FALSE)-AB$3),IF($G57="L",$N57,$M57),IF($G57="L",$M57,$N57),$B57,$D57))</f>
        <v/>
      </c>
      <c r="AC57" s="112" t="str">
        <f>IF(OR($M57="",$N57=""),"",_xlfn.BETA.INV(ABS(VLOOKUP($S$1,VLookups!$A$30:$B$31,2,FALSE)-AC$3),IF($G57="L",$N57,$M57),IF($G57="L",$M57,$N57),$B57,$D57))</f>
        <v/>
      </c>
      <c r="AD57" s="113" t="str">
        <f>IF(OR($M57="",$N57=""),"",_xlfn.BETA.INV(ABS(VLOOKUP($S$1,VLookups!$A$30:$B$31,2,FALSE)-AD$3),IF($G57="L",$N57,$M57),IF($G57="L",$M57,$N57),$B57,$D57))</f>
        <v/>
      </c>
      <c r="AE57" s="112" t="str">
        <f>IF(OR($M57="",$N57=""),"",_xlfn.BETA.INV(ABS(VLOOKUP($S$1,VLookups!$A$30:$B$31,2,FALSE)-AE$3),IF($G57="L",$N57,$M57),IF($G57="L",$M57,$N57),$B57,$D57))</f>
        <v/>
      </c>
      <c r="AF57" s="113" t="str">
        <f>IF(OR($M57="",$N57=""),"",_xlfn.BETA.INV(ABS(VLOOKUP($S$1,VLookups!$A$30:$B$31,2,FALSE)-AF$3),IF($G57="L",$N57,$M57),IF($G57="L",$M57,$N57),$B57,$D57))</f>
        <v/>
      </c>
      <c r="AG57" s="15"/>
      <c r="AH57" s="194" t="str">
        <f t="shared" si="26"/>
        <v/>
      </c>
      <c r="AI57" s="192" t="str">
        <f t="shared" si="27"/>
        <v/>
      </c>
      <c r="AJ57" s="177" t="str">
        <f t="shared" ref="AJ57" si="337">IF(ISNONTEXT($AH57),AI57+$AH57,"")</f>
        <v/>
      </c>
      <c r="AK57" s="177" t="str">
        <f t="shared" si="39"/>
        <v/>
      </c>
      <c r="AL57" s="177" t="str">
        <f t="shared" si="40"/>
        <v/>
      </c>
      <c r="AM57" s="177" t="str">
        <f t="shared" si="41"/>
        <v/>
      </c>
      <c r="AN57" s="177" t="str">
        <f t="shared" si="42"/>
        <v/>
      </c>
      <c r="AO57" s="177" t="str">
        <f t="shared" si="43"/>
        <v/>
      </c>
      <c r="AP57" s="177" t="str">
        <f t="shared" si="44"/>
        <v/>
      </c>
      <c r="AQ57" s="177" t="str">
        <f t="shared" si="45"/>
        <v/>
      </c>
      <c r="AR57" s="177" t="str">
        <f t="shared" si="46"/>
        <v/>
      </c>
      <c r="AS57" s="177" t="str">
        <f t="shared" si="47"/>
        <v/>
      </c>
      <c r="AT57" s="177" t="str">
        <f t="shared" si="48"/>
        <v/>
      </c>
      <c r="AU57" s="177" t="str">
        <f t="shared" si="49"/>
        <v/>
      </c>
      <c r="AV57" s="177" t="str">
        <f t="shared" si="50"/>
        <v/>
      </c>
      <c r="AW57" s="177" t="str">
        <f t="shared" si="51"/>
        <v/>
      </c>
      <c r="AX57" s="177" t="str">
        <f t="shared" si="52"/>
        <v/>
      </c>
      <c r="AY57" s="177" t="str">
        <f t="shared" si="53"/>
        <v/>
      </c>
      <c r="AZ57" s="177" t="str">
        <f t="shared" si="54"/>
        <v/>
      </c>
      <c r="BA57" s="177" t="str">
        <f t="shared" si="55"/>
        <v/>
      </c>
      <c r="BB57" s="177" t="str">
        <f t="shared" si="56"/>
        <v/>
      </c>
      <c r="BC57" s="177" t="str">
        <f t="shared" si="57"/>
        <v/>
      </c>
      <c r="BD57" s="177" t="str">
        <f t="shared" si="58"/>
        <v/>
      </c>
      <c r="BE57" s="177" t="str">
        <f t="shared" si="59"/>
        <v/>
      </c>
      <c r="BF57" s="177" t="str">
        <f t="shared" si="60"/>
        <v/>
      </c>
      <c r="BG57" s="177" t="str">
        <f t="shared" si="61"/>
        <v/>
      </c>
      <c r="BH57" s="177" t="str">
        <f t="shared" si="62"/>
        <v/>
      </c>
      <c r="BI57" s="177" t="str">
        <f t="shared" si="63"/>
        <v/>
      </c>
      <c r="BJ57" s="177" t="str">
        <f t="shared" si="64"/>
        <v/>
      </c>
      <c r="BK57" s="177" t="str">
        <f t="shared" si="65"/>
        <v/>
      </c>
      <c r="BL57" s="177" t="str">
        <f t="shared" si="66"/>
        <v/>
      </c>
      <c r="BM57" s="177" t="str">
        <f t="shared" si="67"/>
        <v/>
      </c>
      <c r="BN57" s="177" t="str">
        <f t="shared" si="68"/>
        <v/>
      </c>
      <c r="BO57" s="177" t="str">
        <f t="shared" si="69"/>
        <v/>
      </c>
      <c r="BP57" s="177" t="str">
        <f t="shared" si="70"/>
        <v/>
      </c>
      <c r="BQ57" s="177" t="str">
        <f t="shared" si="71"/>
        <v/>
      </c>
      <c r="BR57" s="177" t="str">
        <f t="shared" si="72"/>
        <v/>
      </c>
      <c r="BS57" s="177" t="str">
        <f t="shared" si="73"/>
        <v/>
      </c>
      <c r="BT57" s="177" t="str">
        <f t="shared" si="74"/>
        <v/>
      </c>
      <c r="BU57" s="177" t="str">
        <f t="shared" si="75"/>
        <v/>
      </c>
      <c r="BV57" s="177" t="str">
        <f t="shared" si="76"/>
        <v/>
      </c>
      <c r="BW57" s="177" t="str">
        <f t="shared" si="77"/>
        <v/>
      </c>
      <c r="BX57" s="177" t="str">
        <f t="shared" si="78"/>
        <v/>
      </c>
      <c r="BY57" s="177" t="str">
        <f t="shared" si="79"/>
        <v/>
      </c>
      <c r="BZ57" s="177" t="str">
        <f t="shared" si="80"/>
        <v/>
      </c>
      <c r="CA57" s="177" t="str">
        <f t="shared" si="81"/>
        <v/>
      </c>
      <c r="CB57" s="177" t="str">
        <f t="shared" si="82"/>
        <v/>
      </c>
      <c r="CC57" s="177" t="str">
        <f t="shared" si="83"/>
        <v/>
      </c>
      <c r="CD57" s="177" t="str">
        <f t="shared" si="84"/>
        <v/>
      </c>
      <c r="CE57" s="177" t="str">
        <f t="shared" si="85"/>
        <v/>
      </c>
      <c r="CF57" s="177" t="str">
        <f t="shared" si="86"/>
        <v/>
      </c>
      <c r="CG57" s="177" t="str">
        <f t="shared" si="87"/>
        <v/>
      </c>
      <c r="CH57" s="177" t="str">
        <f t="shared" si="88"/>
        <v/>
      </c>
      <c r="CI57" s="177" t="str">
        <f t="shared" si="89"/>
        <v/>
      </c>
      <c r="CJ57" s="177" t="str">
        <f t="shared" si="90"/>
        <v/>
      </c>
      <c r="CK57" s="177" t="str">
        <f t="shared" si="91"/>
        <v/>
      </c>
      <c r="CL57" s="177" t="str">
        <f t="shared" si="92"/>
        <v/>
      </c>
      <c r="CM57" s="177" t="str">
        <f t="shared" si="93"/>
        <v/>
      </c>
      <c r="CN57" s="177" t="str">
        <f t="shared" si="94"/>
        <v/>
      </c>
      <c r="CO57" s="177" t="str">
        <f t="shared" si="95"/>
        <v/>
      </c>
      <c r="CP57" s="177" t="str">
        <f t="shared" si="96"/>
        <v/>
      </c>
      <c r="CQ57" s="177" t="str">
        <f t="shared" si="97"/>
        <v/>
      </c>
      <c r="CR57" s="177" t="str">
        <f t="shared" si="98"/>
        <v/>
      </c>
      <c r="CS57" s="177" t="str">
        <f t="shared" si="99"/>
        <v/>
      </c>
      <c r="CT57" s="177" t="str">
        <f t="shared" si="100"/>
        <v/>
      </c>
      <c r="CU57" s="177" t="str">
        <f t="shared" si="101"/>
        <v/>
      </c>
      <c r="CV57" s="177" t="str">
        <f t="shared" si="32"/>
        <v/>
      </c>
      <c r="CW57" s="177" t="str">
        <f t="shared" si="102"/>
        <v/>
      </c>
      <c r="CX57" s="177" t="str">
        <f t="shared" si="103"/>
        <v/>
      </c>
      <c r="CY57" s="177" t="str">
        <f t="shared" si="104"/>
        <v/>
      </c>
      <c r="CZ57" s="177" t="str">
        <f t="shared" si="105"/>
        <v/>
      </c>
      <c r="DA57" s="177" t="str">
        <f t="shared" si="106"/>
        <v/>
      </c>
      <c r="DB57" s="177" t="str">
        <f t="shared" si="107"/>
        <v/>
      </c>
      <c r="DC57" s="177" t="str">
        <f t="shared" si="108"/>
        <v/>
      </c>
      <c r="DD57" s="177" t="str">
        <f t="shared" si="109"/>
        <v/>
      </c>
      <c r="DE57" s="177" t="str">
        <f t="shared" si="110"/>
        <v/>
      </c>
      <c r="DF57" s="177" t="str">
        <f t="shared" si="111"/>
        <v/>
      </c>
      <c r="DG57" s="177" t="str">
        <f t="shared" si="112"/>
        <v/>
      </c>
      <c r="DH57" s="177" t="str">
        <f t="shared" si="113"/>
        <v/>
      </c>
      <c r="DI57" s="177" t="str">
        <f t="shared" si="114"/>
        <v/>
      </c>
      <c r="DJ57" s="177" t="str">
        <f t="shared" si="115"/>
        <v/>
      </c>
      <c r="DK57" s="177" t="str">
        <f t="shared" si="116"/>
        <v/>
      </c>
      <c r="DL57" s="177" t="str">
        <f t="shared" si="117"/>
        <v/>
      </c>
      <c r="DM57" s="177" t="str">
        <f t="shared" si="118"/>
        <v/>
      </c>
      <c r="DN57" s="177" t="str">
        <f t="shared" si="119"/>
        <v/>
      </c>
      <c r="DO57" s="177" t="str">
        <f t="shared" si="120"/>
        <v/>
      </c>
      <c r="DP57" s="177" t="str">
        <f t="shared" si="121"/>
        <v/>
      </c>
      <c r="DQ57" s="177" t="str">
        <f t="shared" si="122"/>
        <v/>
      </c>
      <c r="DR57" s="177" t="str">
        <f t="shared" si="123"/>
        <v/>
      </c>
      <c r="DS57" s="177" t="str">
        <f t="shared" si="124"/>
        <v/>
      </c>
      <c r="DT57" s="177" t="str">
        <f t="shared" si="125"/>
        <v/>
      </c>
      <c r="DU57" s="177" t="str">
        <f t="shared" si="126"/>
        <v/>
      </c>
      <c r="DV57" s="177" t="str">
        <f t="shared" si="127"/>
        <v/>
      </c>
      <c r="DW57" s="177" t="str">
        <f t="shared" si="128"/>
        <v/>
      </c>
      <c r="DX57" s="177" t="str">
        <f t="shared" si="129"/>
        <v/>
      </c>
      <c r="DY57" s="177" t="str">
        <f t="shared" si="130"/>
        <v/>
      </c>
      <c r="DZ57" s="177" t="str">
        <f t="shared" si="131"/>
        <v/>
      </c>
      <c r="EA57" s="177" t="str">
        <f t="shared" si="132"/>
        <v/>
      </c>
      <c r="EB57" s="177" t="str">
        <f t="shared" si="133"/>
        <v/>
      </c>
      <c r="EC57" s="177" t="str">
        <f t="shared" si="134"/>
        <v/>
      </c>
      <c r="ED57" s="177" t="str">
        <f t="shared" si="135"/>
        <v/>
      </c>
      <c r="EE57" s="177" t="str">
        <f t="shared" si="136"/>
        <v/>
      </c>
      <c r="EF57" s="177" t="str">
        <f t="shared" si="137"/>
        <v/>
      </c>
      <c r="EG57" s="177" t="str">
        <f t="shared" si="138"/>
        <v/>
      </c>
      <c r="EH57" s="177" t="str">
        <f t="shared" si="139"/>
        <v/>
      </c>
      <c r="EI57" s="177" t="str">
        <f t="shared" si="140"/>
        <v/>
      </c>
      <c r="EJ57" s="177" t="str">
        <f t="shared" si="141"/>
        <v/>
      </c>
      <c r="EK57" s="177" t="str">
        <f t="shared" si="142"/>
        <v/>
      </c>
      <c r="EL57" s="177" t="str">
        <f t="shared" si="143"/>
        <v/>
      </c>
      <c r="EM57" s="177" t="str">
        <f t="shared" si="144"/>
        <v/>
      </c>
      <c r="EN57" s="177" t="str">
        <f t="shared" si="145"/>
        <v/>
      </c>
      <c r="EO57" s="177" t="str">
        <f t="shared" si="146"/>
        <v/>
      </c>
      <c r="EP57" s="177" t="str">
        <f t="shared" si="147"/>
        <v/>
      </c>
      <c r="EQ57" s="177" t="str">
        <f t="shared" si="148"/>
        <v/>
      </c>
      <c r="ER57" s="177" t="str">
        <f t="shared" si="149"/>
        <v/>
      </c>
      <c r="ES57" s="177" t="str">
        <f t="shared" si="150"/>
        <v/>
      </c>
      <c r="ET57" s="177" t="str">
        <f t="shared" si="151"/>
        <v/>
      </c>
      <c r="EU57" s="177" t="str">
        <f t="shared" si="152"/>
        <v/>
      </c>
      <c r="EV57" s="177" t="str">
        <f t="shared" si="153"/>
        <v/>
      </c>
      <c r="EW57" s="177" t="str">
        <f t="shared" si="154"/>
        <v/>
      </c>
      <c r="EX57" s="177" t="str">
        <f t="shared" si="155"/>
        <v/>
      </c>
      <c r="EY57" s="177" t="str">
        <f t="shared" si="156"/>
        <v/>
      </c>
      <c r="EZ57" s="177" t="str">
        <f t="shared" si="157"/>
        <v/>
      </c>
      <c r="FA57" s="177" t="str">
        <f t="shared" si="158"/>
        <v/>
      </c>
      <c r="FB57" s="177" t="str">
        <f t="shared" si="159"/>
        <v/>
      </c>
      <c r="FC57" s="177" t="str">
        <f t="shared" si="160"/>
        <v/>
      </c>
      <c r="FD57" s="177" t="str">
        <f t="shared" si="161"/>
        <v/>
      </c>
      <c r="FE57" s="177" t="str">
        <f t="shared" si="162"/>
        <v/>
      </c>
      <c r="FF57" s="177" t="str">
        <f t="shared" si="163"/>
        <v/>
      </c>
      <c r="FG57" s="177" t="str">
        <f t="shared" si="164"/>
        <v/>
      </c>
      <c r="FH57" s="177" t="str">
        <f t="shared" si="33"/>
        <v/>
      </c>
      <c r="FI57" s="177" t="str">
        <f t="shared" si="165"/>
        <v/>
      </c>
      <c r="FJ57" s="177" t="str">
        <f t="shared" si="166"/>
        <v/>
      </c>
      <c r="FK57" s="177" t="str">
        <f t="shared" si="167"/>
        <v/>
      </c>
      <c r="FL57" s="177" t="str">
        <f t="shared" si="168"/>
        <v/>
      </c>
      <c r="FM57" s="177" t="str">
        <f t="shared" si="169"/>
        <v/>
      </c>
      <c r="FN57" s="177" t="str">
        <f t="shared" si="170"/>
        <v/>
      </c>
      <c r="FO57" s="177" t="str">
        <f t="shared" si="171"/>
        <v/>
      </c>
      <c r="FP57" s="177" t="str">
        <f t="shared" si="172"/>
        <v/>
      </c>
      <c r="FQ57" s="177" t="str">
        <f t="shared" si="173"/>
        <v/>
      </c>
      <c r="FR57" s="177" t="str">
        <f t="shared" si="174"/>
        <v/>
      </c>
      <c r="FS57" s="177" t="str">
        <f t="shared" si="175"/>
        <v/>
      </c>
      <c r="FT57" s="177" t="str">
        <f t="shared" si="176"/>
        <v/>
      </c>
      <c r="FU57" s="177" t="str">
        <f t="shared" si="177"/>
        <v/>
      </c>
      <c r="FV57" s="177" t="str">
        <f t="shared" si="178"/>
        <v/>
      </c>
      <c r="FW57" s="177" t="str">
        <f t="shared" si="179"/>
        <v/>
      </c>
      <c r="FX57" s="177" t="str">
        <f t="shared" si="180"/>
        <v/>
      </c>
      <c r="FY57" s="177" t="str">
        <f t="shared" si="181"/>
        <v/>
      </c>
      <c r="FZ57" s="177" t="str">
        <f t="shared" si="182"/>
        <v/>
      </c>
      <c r="GA57" s="177" t="str">
        <f t="shared" si="183"/>
        <v/>
      </c>
      <c r="GB57" s="177" t="str">
        <f t="shared" si="184"/>
        <v/>
      </c>
      <c r="GC57" s="177" t="str">
        <f t="shared" si="185"/>
        <v/>
      </c>
      <c r="GD57" s="177" t="str">
        <f t="shared" si="186"/>
        <v/>
      </c>
      <c r="GE57" s="177" t="str">
        <f t="shared" si="187"/>
        <v/>
      </c>
      <c r="GF57" s="177" t="str">
        <f t="shared" si="188"/>
        <v/>
      </c>
      <c r="GG57" s="177" t="str">
        <f t="shared" si="189"/>
        <v/>
      </c>
      <c r="GH57" s="177" t="str">
        <f t="shared" si="190"/>
        <v/>
      </c>
      <c r="GI57" s="177" t="str">
        <f t="shared" si="191"/>
        <v/>
      </c>
      <c r="GJ57" s="177" t="str">
        <f t="shared" si="192"/>
        <v/>
      </c>
      <c r="GK57" s="177" t="str">
        <f t="shared" si="193"/>
        <v/>
      </c>
      <c r="GL57" s="177" t="str">
        <f t="shared" si="194"/>
        <v/>
      </c>
      <c r="GM57" s="177" t="str">
        <f t="shared" si="195"/>
        <v/>
      </c>
      <c r="GN57" s="177" t="str">
        <f t="shared" si="196"/>
        <v/>
      </c>
      <c r="GO57" s="177" t="str">
        <f t="shared" si="197"/>
        <v/>
      </c>
      <c r="GP57" s="177" t="str">
        <f t="shared" si="198"/>
        <v/>
      </c>
      <c r="GQ57" s="177" t="str">
        <f t="shared" si="199"/>
        <v/>
      </c>
      <c r="GR57" s="177" t="str">
        <f t="shared" si="200"/>
        <v/>
      </c>
      <c r="GS57" s="177" t="str">
        <f t="shared" si="201"/>
        <v/>
      </c>
      <c r="GT57" s="177" t="str">
        <f t="shared" si="202"/>
        <v/>
      </c>
      <c r="GU57" s="177" t="str">
        <f t="shared" si="203"/>
        <v/>
      </c>
      <c r="GV57" s="177" t="str">
        <f t="shared" si="204"/>
        <v/>
      </c>
      <c r="GW57" s="177" t="str">
        <f t="shared" si="205"/>
        <v/>
      </c>
      <c r="GX57" s="177" t="str">
        <f t="shared" si="206"/>
        <v/>
      </c>
      <c r="GY57" s="177" t="str">
        <f t="shared" si="207"/>
        <v/>
      </c>
      <c r="GZ57" s="177" t="str">
        <f t="shared" si="208"/>
        <v/>
      </c>
      <c r="HA57" s="177" t="str">
        <f t="shared" si="209"/>
        <v/>
      </c>
      <c r="HB57" s="177" t="str">
        <f t="shared" si="210"/>
        <v/>
      </c>
      <c r="HC57" s="177" t="str">
        <f t="shared" si="211"/>
        <v/>
      </c>
      <c r="HD57" s="177" t="str">
        <f t="shared" si="212"/>
        <v/>
      </c>
      <c r="HE57" s="177" t="str">
        <f t="shared" si="213"/>
        <v/>
      </c>
      <c r="HF57" s="177" t="str">
        <f t="shared" si="214"/>
        <v/>
      </c>
      <c r="HG57" s="177" t="str">
        <f t="shared" si="215"/>
        <v/>
      </c>
      <c r="HH57" s="177" t="str">
        <f t="shared" si="216"/>
        <v/>
      </c>
      <c r="HI57" s="177" t="str">
        <f t="shared" si="217"/>
        <v/>
      </c>
      <c r="HJ57" s="177" t="str">
        <f t="shared" si="218"/>
        <v/>
      </c>
      <c r="HK57" s="177" t="str">
        <f t="shared" si="219"/>
        <v/>
      </c>
      <c r="HL57" s="177" t="str">
        <f t="shared" si="220"/>
        <v/>
      </c>
      <c r="HM57" s="177" t="str">
        <f t="shared" si="221"/>
        <v/>
      </c>
      <c r="HN57" s="177" t="str">
        <f t="shared" si="222"/>
        <v/>
      </c>
      <c r="HO57" s="177" t="str">
        <f t="shared" si="223"/>
        <v/>
      </c>
      <c r="HP57" s="177" t="str">
        <f t="shared" si="224"/>
        <v/>
      </c>
      <c r="HQ57" s="177" t="str">
        <f t="shared" si="225"/>
        <v/>
      </c>
      <c r="HR57" s="177" t="str">
        <f t="shared" si="226"/>
        <v/>
      </c>
      <c r="HS57" s="177" t="str">
        <f t="shared" si="227"/>
        <v/>
      </c>
      <c r="HT57" s="177" t="str">
        <f t="shared" si="34"/>
        <v/>
      </c>
      <c r="HU57" s="177" t="str">
        <f t="shared" si="255"/>
        <v/>
      </c>
      <c r="HV57" s="177" t="str">
        <f t="shared" si="256"/>
        <v/>
      </c>
      <c r="HW57" s="177" t="str">
        <f t="shared" si="257"/>
        <v/>
      </c>
      <c r="HX57" s="177" t="str">
        <f t="shared" si="258"/>
        <v/>
      </c>
      <c r="HY57" s="177" t="str">
        <f t="shared" si="259"/>
        <v/>
      </c>
      <c r="HZ57" s="177" t="str">
        <f t="shared" si="260"/>
        <v/>
      </c>
      <c r="IA57" s="192" t="str">
        <f t="shared" si="29"/>
        <v/>
      </c>
      <c r="IB57" s="193" t="e">
        <f t="shared" si="296"/>
        <v>#N/A</v>
      </c>
      <c r="IC57" s="193" t="e">
        <f t="shared" si="310"/>
        <v>#N/A</v>
      </c>
      <c r="ID57" s="193" t="e">
        <f t="shared" si="310"/>
        <v>#N/A</v>
      </c>
      <c r="IE57" s="193" t="e">
        <f t="shared" si="310"/>
        <v>#N/A</v>
      </c>
      <c r="IF57" s="193" t="e">
        <f t="shared" si="323"/>
        <v>#N/A</v>
      </c>
      <c r="IG57" s="193" t="e">
        <f t="shared" si="323"/>
        <v>#N/A</v>
      </c>
      <c r="IH57" s="193" t="e">
        <f t="shared" si="323"/>
        <v>#N/A</v>
      </c>
      <c r="II57" s="193" t="e">
        <f t="shared" si="323"/>
        <v>#N/A</v>
      </c>
      <c r="IJ57" s="193" t="e">
        <f t="shared" si="323"/>
        <v>#N/A</v>
      </c>
      <c r="IK57" s="193" t="e">
        <f t="shared" si="323"/>
        <v>#N/A</v>
      </c>
      <c r="IL57" s="193" t="e">
        <f t="shared" si="323"/>
        <v>#N/A</v>
      </c>
      <c r="IM57" s="193" t="e">
        <f t="shared" si="323"/>
        <v>#N/A</v>
      </c>
      <c r="IN57" s="193" t="e">
        <f t="shared" si="323"/>
        <v>#N/A</v>
      </c>
      <c r="IO57" s="193" t="e">
        <f t="shared" si="323"/>
        <v>#N/A</v>
      </c>
      <c r="IP57" s="193" t="e">
        <f t="shared" si="323"/>
        <v>#N/A</v>
      </c>
      <c r="IQ57" s="193" t="e">
        <f t="shared" si="323"/>
        <v>#N/A</v>
      </c>
      <c r="IR57" s="193" t="e">
        <f t="shared" si="323"/>
        <v>#N/A</v>
      </c>
      <c r="IS57" s="193" t="e">
        <f t="shared" si="323"/>
        <v>#N/A</v>
      </c>
      <c r="IT57" s="193" t="e">
        <f t="shared" si="323"/>
        <v>#N/A</v>
      </c>
      <c r="IU57" s="193" t="e">
        <f t="shared" si="318"/>
        <v>#N/A</v>
      </c>
      <c r="IV57" s="193" t="e">
        <f t="shared" si="318"/>
        <v>#N/A</v>
      </c>
      <c r="IW57" s="193" t="e">
        <f t="shared" si="318"/>
        <v>#N/A</v>
      </c>
      <c r="IX57" s="193" t="e">
        <f t="shared" si="318"/>
        <v>#N/A</v>
      </c>
      <c r="IY57" s="193" t="e">
        <f t="shared" si="318"/>
        <v>#N/A</v>
      </c>
      <c r="IZ57" s="193" t="e">
        <f t="shared" si="318"/>
        <v>#N/A</v>
      </c>
      <c r="JA57" s="193" t="e">
        <f t="shared" si="318"/>
        <v>#N/A</v>
      </c>
      <c r="JB57" s="193" t="e">
        <f t="shared" si="318"/>
        <v>#N/A</v>
      </c>
      <c r="JC57" s="193" t="e">
        <f t="shared" si="318"/>
        <v>#N/A</v>
      </c>
      <c r="JD57" s="193" t="e">
        <f t="shared" si="318"/>
        <v>#N/A</v>
      </c>
      <c r="JE57" s="193" t="e">
        <f t="shared" si="318"/>
        <v>#N/A</v>
      </c>
      <c r="JF57" s="193" t="e">
        <f t="shared" si="318"/>
        <v>#N/A</v>
      </c>
      <c r="JG57" s="193" t="e">
        <f t="shared" si="318"/>
        <v>#N/A</v>
      </c>
      <c r="JH57" s="193" t="e">
        <f t="shared" si="318"/>
        <v>#N/A</v>
      </c>
      <c r="JI57" s="193" t="e">
        <f t="shared" si="318"/>
        <v>#N/A</v>
      </c>
      <c r="JJ57" s="193" t="e">
        <f t="shared" si="314"/>
        <v>#N/A</v>
      </c>
      <c r="JK57" s="193" t="e">
        <f t="shared" si="314"/>
        <v>#N/A</v>
      </c>
      <c r="JL57" s="193" t="e">
        <f t="shared" si="314"/>
        <v>#N/A</v>
      </c>
      <c r="JM57" s="193" t="e">
        <f t="shared" si="314"/>
        <v>#N/A</v>
      </c>
      <c r="JN57" s="193" t="e">
        <f t="shared" si="314"/>
        <v>#N/A</v>
      </c>
      <c r="JO57" s="193" t="e">
        <f t="shared" si="314"/>
        <v>#N/A</v>
      </c>
      <c r="JP57" s="193" t="e">
        <f t="shared" si="314"/>
        <v>#N/A</v>
      </c>
      <c r="JQ57" s="193" t="e">
        <f t="shared" si="314"/>
        <v>#N/A</v>
      </c>
      <c r="JR57" s="193" t="e">
        <f t="shared" si="314"/>
        <v>#N/A</v>
      </c>
      <c r="JS57" s="193" t="e">
        <f t="shared" si="314"/>
        <v>#N/A</v>
      </c>
      <c r="JT57" s="193" t="e">
        <f t="shared" si="314"/>
        <v>#N/A</v>
      </c>
      <c r="JU57" s="193" t="e">
        <f t="shared" si="314"/>
        <v>#N/A</v>
      </c>
      <c r="JV57" s="193" t="e">
        <f t="shared" si="314"/>
        <v>#N/A</v>
      </c>
      <c r="JW57" s="193" t="e">
        <f t="shared" si="314"/>
        <v>#N/A</v>
      </c>
      <c r="JX57" s="193" t="e">
        <f t="shared" si="314"/>
        <v>#N/A</v>
      </c>
      <c r="JY57" s="193" t="e">
        <f t="shared" si="331"/>
        <v>#N/A</v>
      </c>
      <c r="JZ57" s="193" t="e">
        <f t="shared" si="331"/>
        <v>#N/A</v>
      </c>
      <c r="KA57" s="193" t="e">
        <f t="shared" si="331"/>
        <v>#N/A</v>
      </c>
      <c r="KB57" s="193" t="e">
        <f t="shared" si="331"/>
        <v>#N/A</v>
      </c>
      <c r="KC57" s="193" t="e">
        <f t="shared" si="331"/>
        <v>#N/A</v>
      </c>
      <c r="KD57" s="193" t="e">
        <f t="shared" si="331"/>
        <v>#N/A</v>
      </c>
      <c r="KE57" s="193" t="e">
        <f t="shared" si="331"/>
        <v>#N/A</v>
      </c>
      <c r="KF57" s="193" t="e">
        <f t="shared" si="331"/>
        <v>#N/A</v>
      </c>
      <c r="KG57" s="193" t="e">
        <f t="shared" si="331"/>
        <v>#N/A</v>
      </c>
      <c r="KH57" s="193" t="e">
        <f t="shared" si="331"/>
        <v>#N/A</v>
      </c>
      <c r="KI57" s="193" t="e">
        <f t="shared" si="331"/>
        <v>#N/A</v>
      </c>
      <c r="KJ57" s="193" t="e">
        <f t="shared" si="331"/>
        <v>#N/A</v>
      </c>
      <c r="KK57" s="193" t="e">
        <f t="shared" si="331"/>
        <v>#N/A</v>
      </c>
      <c r="KL57" s="193" t="e">
        <f t="shared" si="331"/>
        <v>#N/A</v>
      </c>
      <c r="KM57" s="193" t="e">
        <f t="shared" si="331"/>
        <v>#N/A</v>
      </c>
      <c r="KN57" s="193" t="e">
        <f t="shared" si="35"/>
        <v>#N/A</v>
      </c>
      <c r="KO57" s="193" t="e">
        <f t="shared" si="311"/>
        <v>#N/A</v>
      </c>
      <c r="KP57" s="193" t="e">
        <f t="shared" si="311"/>
        <v>#N/A</v>
      </c>
      <c r="KQ57" s="193" t="e">
        <f t="shared" si="311"/>
        <v>#N/A</v>
      </c>
      <c r="KR57" s="193" t="e">
        <f t="shared" si="324"/>
        <v>#N/A</v>
      </c>
      <c r="KS57" s="193" t="e">
        <f t="shared" si="324"/>
        <v>#N/A</v>
      </c>
      <c r="KT57" s="193" t="e">
        <f t="shared" si="324"/>
        <v>#N/A</v>
      </c>
      <c r="KU57" s="193" t="e">
        <f t="shared" si="324"/>
        <v>#N/A</v>
      </c>
      <c r="KV57" s="193" t="e">
        <f t="shared" si="324"/>
        <v>#N/A</v>
      </c>
      <c r="KW57" s="193" t="e">
        <f t="shared" si="324"/>
        <v>#N/A</v>
      </c>
      <c r="KX57" s="193" t="e">
        <f t="shared" si="324"/>
        <v>#N/A</v>
      </c>
      <c r="KY57" s="193" t="e">
        <f t="shared" si="324"/>
        <v>#N/A</v>
      </c>
      <c r="KZ57" s="193" t="e">
        <f t="shared" si="324"/>
        <v>#N/A</v>
      </c>
      <c r="LA57" s="193" t="e">
        <f t="shared" si="324"/>
        <v>#N/A</v>
      </c>
      <c r="LB57" s="193" t="e">
        <f t="shared" si="324"/>
        <v>#N/A</v>
      </c>
      <c r="LC57" s="193" t="e">
        <f t="shared" si="324"/>
        <v>#N/A</v>
      </c>
      <c r="LD57" s="193" t="e">
        <f t="shared" si="324"/>
        <v>#N/A</v>
      </c>
      <c r="LE57" s="193" t="e">
        <f t="shared" si="324"/>
        <v>#N/A</v>
      </c>
      <c r="LF57" s="193" t="e">
        <f t="shared" si="324"/>
        <v>#N/A</v>
      </c>
      <c r="LG57" s="193" t="e">
        <f t="shared" si="319"/>
        <v>#N/A</v>
      </c>
      <c r="LH57" s="193" t="e">
        <f t="shared" si="319"/>
        <v>#N/A</v>
      </c>
      <c r="LI57" s="193" t="e">
        <f t="shared" si="319"/>
        <v>#N/A</v>
      </c>
      <c r="LJ57" s="193" t="e">
        <f t="shared" si="319"/>
        <v>#N/A</v>
      </c>
      <c r="LK57" s="193" t="e">
        <f t="shared" si="319"/>
        <v>#N/A</v>
      </c>
      <c r="LL57" s="193" t="e">
        <f t="shared" si="319"/>
        <v>#N/A</v>
      </c>
      <c r="LM57" s="193" t="e">
        <f t="shared" si="319"/>
        <v>#N/A</v>
      </c>
      <c r="LN57" s="193" t="e">
        <f t="shared" si="319"/>
        <v>#N/A</v>
      </c>
      <c r="LO57" s="193" t="e">
        <f t="shared" si="319"/>
        <v>#N/A</v>
      </c>
      <c r="LP57" s="193" t="e">
        <f t="shared" si="319"/>
        <v>#N/A</v>
      </c>
      <c r="LQ57" s="193" t="e">
        <f t="shared" si="319"/>
        <v>#N/A</v>
      </c>
      <c r="LR57" s="193" t="e">
        <f t="shared" si="319"/>
        <v>#N/A</v>
      </c>
      <c r="LS57" s="193" t="e">
        <f t="shared" si="319"/>
        <v>#N/A</v>
      </c>
      <c r="LT57" s="193" t="e">
        <f t="shared" si="319"/>
        <v>#N/A</v>
      </c>
      <c r="LU57" s="193" t="e">
        <f t="shared" si="319"/>
        <v>#N/A</v>
      </c>
      <c r="LV57" s="193" t="e">
        <f t="shared" si="315"/>
        <v>#N/A</v>
      </c>
      <c r="LW57" s="193" t="e">
        <f t="shared" si="315"/>
        <v>#N/A</v>
      </c>
      <c r="LX57" s="193" t="e">
        <f t="shared" si="315"/>
        <v>#N/A</v>
      </c>
      <c r="LY57" s="193" t="e">
        <f t="shared" si="315"/>
        <v>#N/A</v>
      </c>
      <c r="LZ57" s="193" t="e">
        <f t="shared" si="315"/>
        <v>#N/A</v>
      </c>
      <c r="MA57" s="193" t="e">
        <f t="shared" si="315"/>
        <v>#N/A</v>
      </c>
      <c r="MB57" s="193" t="e">
        <f t="shared" si="315"/>
        <v>#N/A</v>
      </c>
      <c r="MC57" s="193" t="e">
        <f t="shared" si="315"/>
        <v>#N/A</v>
      </c>
      <c r="MD57" s="193" t="e">
        <f t="shared" si="315"/>
        <v>#N/A</v>
      </c>
      <c r="ME57" s="193" t="e">
        <f t="shared" si="315"/>
        <v>#N/A</v>
      </c>
      <c r="MF57" s="193" t="e">
        <f t="shared" si="315"/>
        <v>#N/A</v>
      </c>
      <c r="MG57" s="193" t="e">
        <f t="shared" si="315"/>
        <v>#N/A</v>
      </c>
      <c r="MH57" s="193" t="e">
        <f t="shared" si="315"/>
        <v>#N/A</v>
      </c>
      <c r="MI57" s="193" t="e">
        <f t="shared" si="315"/>
        <v>#N/A</v>
      </c>
      <c r="MJ57" s="193" t="e">
        <f t="shared" si="315"/>
        <v>#N/A</v>
      </c>
      <c r="MK57" s="193" t="e">
        <f t="shared" si="332"/>
        <v>#N/A</v>
      </c>
      <c r="ML57" s="193" t="e">
        <f t="shared" si="332"/>
        <v>#N/A</v>
      </c>
      <c r="MM57" s="193" t="e">
        <f t="shared" si="332"/>
        <v>#N/A</v>
      </c>
      <c r="MN57" s="193" t="e">
        <f t="shared" si="332"/>
        <v>#N/A</v>
      </c>
      <c r="MO57" s="193" t="e">
        <f t="shared" si="332"/>
        <v>#N/A</v>
      </c>
      <c r="MP57" s="193" t="e">
        <f t="shared" si="332"/>
        <v>#N/A</v>
      </c>
      <c r="MQ57" s="193" t="e">
        <f t="shared" si="332"/>
        <v>#N/A</v>
      </c>
      <c r="MR57" s="193" t="e">
        <f t="shared" si="332"/>
        <v>#N/A</v>
      </c>
      <c r="MS57" s="193" t="e">
        <f t="shared" si="332"/>
        <v>#N/A</v>
      </c>
      <c r="MT57" s="193" t="e">
        <f t="shared" si="332"/>
        <v>#N/A</v>
      </c>
      <c r="MU57" s="193" t="e">
        <f t="shared" si="332"/>
        <v>#N/A</v>
      </c>
      <c r="MV57" s="193" t="e">
        <f t="shared" si="332"/>
        <v>#N/A</v>
      </c>
      <c r="MW57" s="193" t="e">
        <f t="shared" si="332"/>
        <v>#N/A</v>
      </c>
      <c r="MX57" s="193" t="e">
        <f t="shared" si="332"/>
        <v>#N/A</v>
      </c>
      <c r="MY57" s="193" t="e">
        <f t="shared" si="332"/>
        <v>#N/A</v>
      </c>
      <c r="MZ57" s="193" t="e">
        <f t="shared" si="36"/>
        <v>#N/A</v>
      </c>
      <c r="NA57" s="193" t="e">
        <f t="shared" si="312"/>
        <v>#N/A</v>
      </c>
      <c r="NB57" s="193" t="e">
        <f t="shared" si="312"/>
        <v>#N/A</v>
      </c>
      <c r="NC57" s="193" t="e">
        <f t="shared" si="312"/>
        <v>#N/A</v>
      </c>
      <c r="ND57" s="193" t="e">
        <f t="shared" si="325"/>
        <v>#N/A</v>
      </c>
      <c r="NE57" s="193" t="e">
        <f t="shared" si="325"/>
        <v>#N/A</v>
      </c>
      <c r="NF57" s="193" t="e">
        <f t="shared" si="325"/>
        <v>#N/A</v>
      </c>
      <c r="NG57" s="193" t="e">
        <f t="shared" si="325"/>
        <v>#N/A</v>
      </c>
      <c r="NH57" s="193" t="e">
        <f t="shared" si="325"/>
        <v>#N/A</v>
      </c>
      <c r="NI57" s="193" t="e">
        <f t="shared" si="325"/>
        <v>#N/A</v>
      </c>
      <c r="NJ57" s="193" t="e">
        <f t="shared" si="325"/>
        <v>#N/A</v>
      </c>
      <c r="NK57" s="193" t="e">
        <f t="shared" si="325"/>
        <v>#N/A</v>
      </c>
      <c r="NL57" s="193" t="e">
        <f t="shared" si="325"/>
        <v>#N/A</v>
      </c>
      <c r="NM57" s="193" t="e">
        <f t="shared" si="325"/>
        <v>#N/A</v>
      </c>
      <c r="NN57" s="193" t="e">
        <f t="shared" si="325"/>
        <v>#N/A</v>
      </c>
      <c r="NO57" s="193" t="e">
        <f t="shared" si="325"/>
        <v>#N/A</v>
      </c>
      <c r="NP57" s="193" t="e">
        <f t="shared" si="325"/>
        <v>#N/A</v>
      </c>
      <c r="NQ57" s="193" t="e">
        <f t="shared" si="325"/>
        <v>#N/A</v>
      </c>
      <c r="NR57" s="193" t="e">
        <f t="shared" si="325"/>
        <v>#N/A</v>
      </c>
      <c r="NS57" s="193" t="e">
        <f t="shared" si="320"/>
        <v>#N/A</v>
      </c>
      <c r="NT57" s="193" t="e">
        <f t="shared" si="320"/>
        <v>#N/A</v>
      </c>
      <c r="NU57" s="193" t="e">
        <f t="shared" si="320"/>
        <v>#N/A</v>
      </c>
      <c r="NV57" s="193" t="e">
        <f t="shared" si="320"/>
        <v>#N/A</v>
      </c>
      <c r="NW57" s="193" t="e">
        <f t="shared" si="320"/>
        <v>#N/A</v>
      </c>
      <c r="NX57" s="193" t="e">
        <f t="shared" si="320"/>
        <v>#N/A</v>
      </c>
      <c r="NY57" s="193" t="e">
        <f t="shared" si="320"/>
        <v>#N/A</v>
      </c>
      <c r="NZ57" s="193" t="e">
        <f t="shared" si="320"/>
        <v>#N/A</v>
      </c>
      <c r="OA57" s="193" t="e">
        <f t="shared" si="320"/>
        <v>#N/A</v>
      </c>
      <c r="OB57" s="193" t="e">
        <f t="shared" si="320"/>
        <v>#N/A</v>
      </c>
      <c r="OC57" s="193" t="e">
        <f t="shared" si="320"/>
        <v>#N/A</v>
      </c>
      <c r="OD57" s="193" t="e">
        <f t="shared" si="320"/>
        <v>#N/A</v>
      </c>
      <c r="OE57" s="193" t="e">
        <f t="shared" si="320"/>
        <v>#N/A</v>
      </c>
      <c r="OF57" s="193" t="e">
        <f t="shared" si="320"/>
        <v>#N/A</v>
      </c>
      <c r="OG57" s="193" t="e">
        <f t="shared" si="320"/>
        <v>#N/A</v>
      </c>
      <c r="OH57" s="193" t="e">
        <f t="shared" si="316"/>
        <v>#N/A</v>
      </c>
      <c r="OI57" s="193" t="e">
        <f t="shared" si="316"/>
        <v>#N/A</v>
      </c>
      <c r="OJ57" s="193" t="e">
        <f t="shared" si="316"/>
        <v>#N/A</v>
      </c>
      <c r="OK57" s="193" t="e">
        <f t="shared" si="316"/>
        <v>#N/A</v>
      </c>
      <c r="OL57" s="193" t="e">
        <f t="shared" si="316"/>
        <v>#N/A</v>
      </c>
      <c r="OM57" s="193" t="e">
        <f t="shared" si="316"/>
        <v>#N/A</v>
      </c>
      <c r="ON57" s="193" t="e">
        <f t="shared" si="316"/>
        <v>#N/A</v>
      </c>
      <c r="OO57" s="193" t="e">
        <f t="shared" si="316"/>
        <v>#N/A</v>
      </c>
      <c r="OP57" s="193" t="e">
        <f t="shared" si="316"/>
        <v>#N/A</v>
      </c>
      <c r="OQ57" s="193" t="e">
        <f t="shared" si="316"/>
        <v>#N/A</v>
      </c>
      <c r="OR57" s="193" t="e">
        <f t="shared" si="316"/>
        <v>#N/A</v>
      </c>
      <c r="OS57" s="193" t="e">
        <f t="shared" si="316"/>
        <v>#N/A</v>
      </c>
      <c r="OT57" s="193" t="e">
        <f t="shared" si="316"/>
        <v>#N/A</v>
      </c>
      <c r="OU57" s="193" t="e">
        <f t="shared" si="316"/>
        <v>#N/A</v>
      </c>
      <c r="OV57" s="193" t="e">
        <f t="shared" si="316"/>
        <v>#N/A</v>
      </c>
      <c r="OW57" s="193" t="e">
        <f t="shared" si="333"/>
        <v>#N/A</v>
      </c>
      <c r="OX57" s="193" t="e">
        <f t="shared" si="333"/>
        <v>#N/A</v>
      </c>
      <c r="OY57" s="193" t="e">
        <f t="shared" si="333"/>
        <v>#N/A</v>
      </c>
      <c r="OZ57" s="193" t="e">
        <f t="shared" si="333"/>
        <v>#N/A</v>
      </c>
      <c r="PA57" s="193" t="e">
        <f t="shared" si="333"/>
        <v>#N/A</v>
      </c>
      <c r="PB57" s="193" t="e">
        <f t="shared" si="333"/>
        <v>#N/A</v>
      </c>
      <c r="PC57" s="193" t="e">
        <f t="shared" si="333"/>
        <v>#N/A</v>
      </c>
      <c r="PD57" s="193" t="e">
        <f t="shared" si="333"/>
        <v>#N/A</v>
      </c>
      <c r="PE57" s="193" t="e">
        <f t="shared" si="333"/>
        <v>#N/A</v>
      </c>
      <c r="PF57" s="193" t="e">
        <f t="shared" si="333"/>
        <v>#N/A</v>
      </c>
      <c r="PG57" s="193" t="e">
        <f t="shared" si="333"/>
        <v>#N/A</v>
      </c>
      <c r="PH57" s="193" t="e">
        <f t="shared" si="333"/>
        <v>#N/A</v>
      </c>
      <c r="PI57" s="193" t="e">
        <f t="shared" si="333"/>
        <v>#N/A</v>
      </c>
      <c r="PJ57" s="193" t="e">
        <f t="shared" si="333"/>
        <v>#N/A</v>
      </c>
      <c r="PK57" s="193" t="e">
        <f t="shared" si="333"/>
        <v>#N/A</v>
      </c>
      <c r="PL57" s="193" t="e">
        <f t="shared" si="37"/>
        <v>#N/A</v>
      </c>
      <c r="PM57" s="193" t="e">
        <f t="shared" si="329"/>
        <v>#N/A</v>
      </c>
      <c r="PN57" s="193" t="e">
        <f t="shared" si="329"/>
        <v>#N/A</v>
      </c>
      <c r="PO57" s="193" t="e">
        <f t="shared" si="329"/>
        <v>#N/A</v>
      </c>
      <c r="PP57" s="193" t="e">
        <f t="shared" si="329"/>
        <v>#N/A</v>
      </c>
      <c r="PQ57" s="193" t="e">
        <f t="shared" si="329"/>
        <v>#N/A</v>
      </c>
      <c r="PR57" s="193" t="e">
        <f t="shared" si="329"/>
        <v>#N/A</v>
      </c>
      <c r="PS57" s="193" t="e">
        <f t="shared" si="329"/>
        <v>#N/A</v>
      </c>
      <c r="PT57" s="193" t="e">
        <f t="shared" si="329"/>
        <v>#N/A</v>
      </c>
    </row>
    <row r="58" spans="1:436" hidden="1" x14ac:dyDescent="0.45">
      <c r="A58" s="20">
        <v>55</v>
      </c>
      <c r="B58" s="101" t="str">
        <f t="shared" si="15"/>
        <v/>
      </c>
      <c r="C58" s="115"/>
      <c r="D58" s="101" t="str">
        <f t="shared" si="16"/>
        <v/>
      </c>
      <c r="E58" s="110" t="str">
        <f t="shared" si="17"/>
        <v/>
      </c>
      <c r="F58" s="21" t="str">
        <f t="shared" si="18"/>
        <v/>
      </c>
      <c r="G58" s="22" t="str">
        <f t="shared" si="19"/>
        <v/>
      </c>
      <c r="H58" s="23" t="str">
        <f>IF(F58="","",IF(OR($F58&lt;Skew!$B$3,$F58=Skew!$B$3),IF($F58&gt;Skew!$C$3,Skew!$A$3,IF($F58&gt;Skew!$C$4,Skew!$A$4,IF($F58&gt;Skew!$C$5,Skew!$A$5,IF($F58&gt;Skew!$C$6,Skew!$A$6,IF($F58&gt;Skew!$C$7,Skew!$A$7,IF($F58&gt;Skew!$C$8,Skew!$A$8,IF($F58&gt;Skew!$C$9,Skew!$A$9,IF($F58&gt;Skew!$C$10,Skew!$A$10,IF($F58&gt;Skew!$C$11,Skew!$A$11,IF($F58&gt;Skew!$C$12,Skew!$A$12,IF($F58&gt;Skew!$C$13,Skew!$A$13,IF($F58&gt;Skew!$C$14,Skew!$A$14,IF($F58&gt;Skew!$C$15,Skew!$A$15,IF($F58&gt;Skew!$C$16,Skew!$A$16,Skew!$A$17)
)))))))))))))))</f>
        <v/>
      </c>
      <c r="I58" s="22" t="str">
        <f>IF(F58="","",MATCH(H58,Skew!$A$3:$A$17,0))</f>
        <v/>
      </c>
      <c r="J58" s="22" t="str">
        <f t="shared" si="20"/>
        <v/>
      </c>
      <c r="K58" s="24"/>
      <c r="L58" s="22" t="str">
        <f>IF(OR(F58="",K58=""),"",MATCH(K58,Confidence!$A$3:$A$12,0))</f>
        <v/>
      </c>
      <c r="M58" s="25" t="str">
        <f t="shared" si="21"/>
        <v/>
      </c>
      <c r="N58" s="25" t="str">
        <f t="shared" si="22"/>
        <v/>
      </c>
      <c r="O58" s="22"/>
      <c r="P58" s="102" t="str">
        <f t="shared" si="23"/>
        <v/>
      </c>
      <c r="Q58" s="102" t="str">
        <f t="shared" si="24"/>
        <v/>
      </c>
      <c r="R58" s="37" t="str">
        <f t="shared" si="25"/>
        <v/>
      </c>
      <c r="S58" s="115"/>
      <c r="T58" s="204" t="str">
        <f>IF(AND(B58&gt;0,C58&gt;0,D58&gt;0,M58&gt;0,N58&gt;0,S58&gt;0,NOT(K58="")),ABS(VLOOKUP($S$1,VLookups!$A$30:$B$31,2,FALSE)-_xlfn.BETA.DIST(S58,IF(G58="L",N58,M58),IF(G58="L",M58,N58),TRUE,B58,D58)),"")</f>
        <v/>
      </c>
      <c r="U58" s="112" t="str">
        <f>IF(OR($M58="",$N58=""),"",_xlfn.BETA.INV(ABS(VLOOKUP($S$1,VLookups!$A$30:$B$31,2,FALSE)-U$3),IF($G58="L",$N58,$M58),IF($G58="L",$M58,$N58),$B58,$D58))</f>
        <v/>
      </c>
      <c r="V58" s="113" t="str">
        <f>IF(OR($M58="",$N58=""),"",_xlfn.BETA.INV(ABS(VLOOKUP($S$1,VLookups!$A$30:$B$31,2,FALSE)-V$3),IF($G58="L",$N58,$M58),IF($G58="L",$M58,$N58),$B58,$D58))</f>
        <v/>
      </c>
      <c r="W58" s="112" t="str">
        <f>IF(OR($M58="",$N58=""),"",_xlfn.BETA.INV(ABS(VLOOKUP($S$1,VLookups!$A$30:$B$31,2,FALSE)-W$3),IF($G58="L",$N58,$M58),IF($G58="L",$M58,$N58),$B58,$D58))</f>
        <v/>
      </c>
      <c r="X58" s="113" t="str">
        <f>IF(OR($M58="",$N58=""),"",_xlfn.BETA.INV(ABS(VLOOKUP($S$1,VLookups!$A$30:$B$31,2,FALSE)-X$3),IF($G58="L",$N58,$M58),IF($G58="L",$M58,$N58),$B58,$D58))</f>
        <v/>
      </c>
      <c r="Y58" s="112" t="str">
        <f>IF(OR($M58="",$N58=""),"",_xlfn.BETA.INV(ABS(VLOOKUP($S$1,VLookups!$A$30:$B$31,2,FALSE)-Y$3),IF($G58="L",$N58,$M58),IF($G58="L",$M58,$N58),$B58,$D58))</f>
        <v/>
      </c>
      <c r="Z58" s="113" t="str">
        <f>IF(OR($M58="",$N58=""),"",_xlfn.BETA.INV(ABS(VLOOKUP($S$1,VLookups!$A$30:$B$31,2,FALSE)-Z$3),IF($G58="L",$N58,$M58),IF($G58="L",$M58,$N58),$B58,$D58))</f>
        <v/>
      </c>
      <c r="AA58" s="112" t="str">
        <f>IF(OR($M58="",$N58=""),"",_xlfn.BETA.INV(ABS(VLOOKUP($S$1,VLookups!$A$30:$B$31,2,FALSE)-AA$3),IF($G58="L",$N58,$M58),IF($G58="L",$M58,$N58),$B58,$D58))</f>
        <v/>
      </c>
      <c r="AB58" s="113" t="str">
        <f>IF(OR($M58="",$N58=""),"",_xlfn.BETA.INV(ABS(VLOOKUP($S$1,VLookups!$A$30:$B$31,2,FALSE)-AB$3),IF($G58="L",$N58,$M58),IF($G58="L",$M58,$N58),$B58,$D58))</f>
        <v/>
      </c>
      <c r="AC58" s="112" t="str">
        <f>IF(OR($M58="",$N58=""),"",_xlfn.BETA.INV(ABS(VLOOKUP($S$1,VLookups!$A$30:$B$31,2,FALSE)-AC$3),IF($G58="L",$N58,$M58),IF($G58="L",$M58,$N58),$B58,$D58))</f>
        <v/>
      </c>
      <c r="AD58" s="113" t="str">
        <f>IF(OR($M58="",$N58=""),"",_xlfn.BETA.INV(ABS(VLOOKUP($S$1,VLookups!$A$30:$B$31,2,FALSE)-AD$3),IF($G58="L",$N58,$M58),IF($G58="L",$M58,$N58),$B58,$D58))</f>
        <v/>
      </c>
      <c r="AE58" s="112" t="str">
        <f>IF(OR($M58="",$N58=""),"",_xlfn.BETA.INV(ABS(VLOOKUP($S$1,VLookups!$A$30:$B$31,2,FALSE)-AE$3),IF($G58="L",$N58,$M58),IF($G58="L",$M58,$N58),$B58,$D58))</f>
        <v/>
      </c>
      <c r="AF58" s="113" t="str">
        <f>IF(OR($M58="",$N58=""),"",_xlfn.BETA.INV(ABS(VLOOKUP($S$1,VLookups!$A$30:$B$31,2,FALSE)-AF$3),IF($G58="L",$N58,$M58),IF($G58="L",$M58,$N58),$B58,$D58))</f>
        <v/>
      </c>
      <c r="AG58" s="15"/>
      <c r="AH58" s="194" t="str">
        <f t="shared" si="26"/>
        <v/>
      </c>
      <c r="AI58" s="192" t="str">
        <f t="shared" si="27"/>
        <v/>
      </c>
      <c r="AJ58" s="177" t="str">
        <f t="shared" ref="AJ58" si="338">IF(ISNONTEXT($AH58),AI58+$AH58,"")</f>
        <v/>
      </c>
      <c r="AK58" s="177" t="str">
        <f t="shared" si="39"/>
        <v/>
      </c>
      <c r="AL58" s="177" t="str">
        <f t="shared" si="40"/>
        <v/>
      </c>
      <c r="AM58" s="177" t="str">
        <f t="shared" si="41"/>
        <v/>
      </c>
      <c r="AN58" s="177" t="str">
        <f t="shared" si="42"/>
        <v/>
      </c>
      <c r="AO58" s="177" t="str">
        <f t="shared" si="43"/>
        <v/>
      </c>
      <c r="AP58" s="177" t="str">
        <f t="shared" si="44"/>
        <v/>
      </c>
      <c r="AQ58" s="177" t="str">
        <f t="shared" si="45"/>
        <v/>
      </c>
      <c r="AR58" s="177" t="str">
        <f t="shared" si="46"/>
        <v/>
      </c>
      <c r="AS58" s="177" t="str">
        <f t="shared" si="47"/>
        <v/>
      </c>
      <c r="AT58" s="177" t="str">
        <f t="shared" si="48"/>
        <v/>
      </c>
      <c r="AU58" s="177" t="str">
        <f t="shared" si="49"/>
        <v/>
      </c>
      <c r="AV58" s="177" t="str">
        <f t="shared" si="50"/>
        <v/>
      </c>
      <c r="AW58" s="177" t="str">
        <f t="shared" si="51"/>
        <v/>
      </c>
      <c r="AX58" s="177" t="str">
        <f t="shared" si="52"/>
        <v/>
      </c>
      <c r="AY58" s="177" t="str">
        <f t="shared" si="53"/>
        <v/>
      </c>
      <c r="AZ58" s="177" t="str">
        <f t="shared" si="54"/>
        <v/>
      </c>
      <c r="BA58" s="177" t="str">
        <f t="shared" si="55"/>
        <v/>
      </c>
      <c r="BB58" s="177" t="str">
        <f t="shared" si="56"/>
        <v/>
      </c>
      <c r="BC58" s="177" t="str">
        <f t="shared" si="57"/>
        <v/>
      </c>
      <c r="BD58" s="177" t="str">
        <f t="shared" si="58"/>
        <v/>
      </c>
      <c r="BE58" s="177" t="str">
        <f t="shared" si="59"/>
        <v/>
      </c>
      <c r="BF58" s="177" t="str">
        <f t="shared" si="60"/>
        <v/>
      </c>
      <c r="BG58" s="177" t="str">
        <f t="shared" si="61"/>
        <v/>
      </c>
      <c r="BH58" s="177" t="str">
        <f t="shared" si="62"/>
        <v/>
      </c>
      <c r="BI58" s="177" t="str">
        <f t="shared" si="63"/>
        <v/>
      </c>
      <c r="BJ58" s="177" t="str">
        <f t="shared" si="64"/>
        <v/>
      </c>
      <c r="BK58" s="177" t="str">
        <f t="shared" si="65"/>
        <v/>
      </c>
      <c r="BL58" s="177" t="str">
        <f t="shared" si="66"/>
        <v/>
      </c>
      <c r="BM58" s="177" t="str">
        <f t="shared" si="67"/>
        <v/>
      </c>
      <c r="BN58" s="177" t="str">
        <f t="shared" si="68"/>
        <v/>
      </c>
      <c r="BO58" s="177" t="str">
        <f t="shared" si="69"/>
        <v/>
      </c>
      <c r="BP58" s="177" t="str">
        <f t="shared" si="70"/>
        <v/>
      </c>
      <c r="BQ58" s="177" t="str">
        <f t="shared" si="71"/>
        <v/>
      </c>
      <c r="BR58" s="177" t="str">
        <f t="shared" si="72"/>
        <v/>
      </c>
      <c r="BS58" s="177" t="str">
        <f t="shared" si="73"/>
        <v/>
      </c>
      <c r="BT58" s="177" t="str">
        <f t="shared" si="74"/>
        <v/>
      </c>
      <c r="BU58" s="177" t="str">
        <f t="shared" si="75"/>
        <v/>
      </c>
      <c r="BV58" s="177" t="str">
        <f t="shared" si="76"/>
        <v/>
      </c>
      <c r="BW58" s="177" t="str">
        <f t="shared" si="77"/>
        <v/>
      </c>
      <c r="BX58" s="177" t="str">
        <f t="shared" si="78"/>
        <v/>
      </c>
      <c r="BY58" s="177" t="str">
        <f t="shared" si="79"/>
        <v/>
      </c>
      <c r="BZ58" s="177" t="str">
        <f t="shared" si="80"/>
        <v/>
      </c>
      <c r="CA58" s="177" t="str">
        <f t="shared" si="81"/>
        <v/>
      </c>
      <c r="CB58" s="177" t="str">
        <f t="shared" si="82"/>
        <v/>
      </c>
      <c r="CC58" s="177" t="str">
        <f t="shared" si="83"/>
        <v/>
      </c>
      <c r="CD58" s="177" t="str">
        <f t="shared" si="84"/>
        <v/>
      </c>
      <c r="CE58" s="177" t="str">
        <f t="shared" si="85"/>
        <v/>
      </c>
      <c r="CF58" s="177" t="str">
        <f t="shared" si="86"/>
        <v/>
      </c>
      <c r="CG58" s="177" t="str">
        <f t="shared" si="87"/>
        <v/>
      </c>
      <c r="CH58" s="177" t="str">
        <f t="shared" si="88"/>
        <v/>
      </c>
      <c r="CI58" s="177" t="str">
        <f t="shared" si="89"/>
        <v/>
      </c>
      <c r="CJ58" s="177" t="str">
        <f t="shared" si="90"/>
        <v/>
      </c>
      <c r="CK58" s="177" t="str">
        <f t="shared" si="91"/>
        <v/>
      </c>
      <c r="CL58" s="177" t="str">
        <f t="shared" si="92"/>
        <v/>
      </c>
      <c r="CM58" s="177" t="str">
        <f t="shared" si="93"/>
        <v/>
      </c>
      <c r="CN58" s="177" t="str">
        <f t="shared" si="94"/>
        <v/>
      </c>
      <c r="CO58" s="177" t="str">
        <f t="shared" si="95"/>
        <v/>
      </c>
      <c r="CP58" s="177" t="str">
        <f t="shared" si="96"/>
        <v/>
      </c>
      <c r="CQ58" s="177" t="str">
        <f t="shared" si="97"/>
        <v/>
      </c>
      <c r="CR58" s="177" t="str">
        <f t="shared" si="98"/>
        <v/>
      </c>
      <c r="CS58" s="177" t="str">
        <f t="shared" si="99"/>
        <v/>
      </c>
      <c r="CT58" s="177" t="str">
        <f t="shared" si="100"/>
        <v/>
      </c>
      <c r="CU58" s="177" t="str">
        <f t="shared" si="101"/>
        <v/>
      </c>
      <c r="CV58" s="177" t="str">
        <f t="shared" si="32"/>
        <v/>
      </c>
      <c r="CW58" s="177" t="str">
        <f t="shared" si="102"/>
        <v/>
      </c>
      <c r="CX58" s="177" t="str">
        <f t="shared" si="103"/>
        <v/>
      </c>
      <c r="CY58" s="177" t="str">
        <f t="shared" si="104"/>
        <v/>
      </c>
      <c r="CZ58" s="177" t="str">
        <f t="shared" si="105"/>
        <v/>
      </c>
      <c r="DA58" s="177" t="str">
        <f t="shared" si="106"/>
        <v/>
      </c>
      <c r="DB58" s="177" t="str">
        <f t="shared" si="107"/>
        <v/>
      </c>
      <c r="DC58" s="177" t="str">
        <f t="shared" si="108"/>
        <v/>
      </c>
      <c r="DD58" s="177" t="str">
        <f t="shared" si="109"/>
        <v/>
      </c>
      <c r="DE58" s="177" t="str">
        <f t="shared" si="110"/>
        <v/>
      </c>
      <c r="DF58" s="177" t="str">
        <f t="shared" si="111"/>
        <v/>
      </c>
      <c r="DG58" s="177" t="str">
        <f t="shared" si="112"/>
        <v/>
      </c>
      <c r="DH58" s="177" t="str">
        <f t="shared" si="113"/>
        <v/>
      </c>
      <c r="DI58" s="177" t="str">
        <f t="shared" si="114"/>
        <v/>
      </c>
      <c r="DJ58" s="177" t="str">
        <f t="shared" si="115"/>
        <v/>
      </c>
      <c r="DK58" s="177" t="str">
        <f t="shared" si="116"/>
        <v/>
      </c>
      <c r="DL58" s="177" t="str">
        <f t="shared" si="117"/>
        <v/>
      </c>
      <c r="DM58" s="177" t="str">
        <f t="shared" si="118"/>
        <v/>
      </c>
      <c r="DN58" s="177" t="str">
        <f t="shared" si="119"/>
        <v/>
      </c>
      <c r="DO58" s="177" t="str">
        <f t="shared" si="120"/>
        <v/>
      </c>
      <c r="DP58" s="177" t="str">
        <f t="shared" si="121"/>
        <v/>
      </c>
      <c r="DQ58" s="177" t="str">
        <f t="shared" si="122"/>
        <v/>
      </c>
      <c r="DR58" s="177" t="str">
        <f t="shared" si="123"/>
        <v/>
      </c>
      <c r="DS58" s="177" t="str">
        <f t="shared" si="124"/>
        <v/>
      </c>
      <c r="DT58" s="177" t="str">
        <f t="shared" si="125"/>
        <v/>
      </c>
      <c r="DU58" s="177" t="str">
        <f t="shared" si="126"/>
        <v/>
      </c>
      <c r="DV58" s="177" t="str">
        <f t="shared" si="127"/>
        <v/>
      </c>
      <c r="DW58" s="177" t="str">
        <f t="shared" si="128"/>
        <v/>
      </c>
      <c r="DX58" s="177" t="str">
        <f t="shared" si="129"/>
        <v/>
      </c>
      <c r="DY58" s="177" t="str">
        <f t="shared" si="130"/>
        <v/>
      </c>
      <c r="DZ58" s="177" t="str">
        <f t="shared" si="131"/>
        <v/>
      </c>
      <c r="EA58" s="177" t="str">
        <f t="shared" si="132"/>
        <v/>
      </c>
      <c r="EB58" s="177" t="str">
        <f t="shared" si="133"/>
        <v/>
      </c>
      <c r="EC58" s="177" t="str">
        <f t="shared" si="134"/>
        <v/>
      </c>
      <c r="ED58" s="177" t="str">
        <f t="shared" si="135"/>
        <v/>
      </c>
      <c r="EE58" s="177" t="str">
        <f t="shared" si="136"/>
        <v/>
      </c>
      <c r="EF58" s="177" t="str">
        <f t="shared" si="137"/>
        <v/>
      </c>
      <c r="EG58" s="177" t="str">
        <f t="shared" si="138"/>
        <v/>
      </c>
      <c r="EH58" s="177" t="str">
        <f t="shared" si="139"/>
        <v/>
      </c>
      <c r="EI58" s="177" t="str">
        <f t="shared" si="140"/>
        <v/>
      </c>
      <c r="EJ58" s="177" t="str">
        <f t="shared" si="141"/>
        <v/>
      </c>
      <c r="EK58" s="177" t="str">
        <f t="shared" si="142"/>
        <v/>
      </c>
      <c r="EL58" s="177" t="str">
        <f t="shared" si="143"/>
        <v/>
      </c>
      <c r="EM58" s="177" t="str">
        <f t="shared" si="144"/>
        <v/>
      </c>
      <c r="EN58" s="177" t="str">
        <f t="shared" si="145"/>
        <v/>
      </c>
      <c r="EO58" s="177" t="str">
        <f t="shared" si="146"/>
        <v/>
      </c>
      <c r="EP58" s="177" t="str">
        <f t="shared" si="147"/>
        <v/>
      </c>
      <c r="EQ58" s="177" t="str">
        <f t="shared" si="148"/>
        <v/>
      </c>
      <c r="ER58" s="177" t="str">
        <f t="shared" si="149"/>
        <v/>
      </c>
      <c r="ES58" s="177" t="str">
        <f t="shared" si="150"/>
        <v/>
      </c>
      <c r="ET58" s="177" t="str">
        <f t="shared" si="151"/>
        <v/>
      </c>
      <c r="EU58" s="177" t="str">
        <f t="shared" si="152"/>
        <v/>
      </c>
      <c r="EV58" s="177" t="str">
        <f t="shared" si="153"/>
        <v/>
      </c>
      <c r="EW58" s="177" t="str">
        <f t="shared" si="154"/>
        <v/>
      </c>
      <c r="EX58" s="177" t="str">
        <f t="shared" si="155"/>
        <v/>
      </c>
      <c r="EY58" s="177" t="str">
        <f t="shared" si="156"/>
        <v/>
      </c>
      <c r="EZ58" s="177" t="str">
        <f t="shared" si="157"/>
        <v/>
      </c>
      <c r="FA58" s="177" t="str">
        <f t="shared" si="158"/>
        <v/>
      </c>
      <c r="FB58" s="177" t="str">
        <f t="shared" si="159"/>
        <v/>
      </c>
      <c r="FC58" s="177" t="str">
        <f t="shared" si="160"/>
        <v/>
      </c>
      <c r="FD58" s="177" t="str">
        <f t="shared" si="161"/>
        <v/>
      </c>
      <c r="FE58" s="177" t="str">
        <f t="shared" si="162"/>
        <v/>
      </c>
      <c r="FF58" s="177" t="str">
        <f t="shared" si="163"/>
        <v/>
      </c>
      <c r="FG58" s="177" t="str">
        <f t="shared" si="164"/>
        <v/>
      </c>
      <c r="FH58" s="177" t="str">
        <f t="shared" si="33"/>
        <v/>
      </c>
      <c r="FI58" s="177" t="str">
        <f t="shared" si="165"/>
        <v/>
      </c>
      <c r="FJ58" s="177" t="str">
        <f t="shared" si="166"/>
        <v/>
      </c>
      <c r="FK58" s="177" t="str">
        <f t="shared" si="167"/>
        <v/>
      </c>
      <c r="FL58" s="177" t="str">
        <f t="shared" si="168"/>
        <v/>
      </c>
      <c r="FM58" s="177" t="str">
        <f t="shared" si="169"/>
        <v/>
      </c>
      <c r="FN58" s="177" t="str">
        <f t="shared" si="170"/>
        <v/>
      </c>
      <c r="FO58" s="177" t="str">
        <f t="shared" si="171"/>
        <v/>
      </c>
      <c r="FP58" s="177" t="str">
        <f t="shared" si="172"/>
        <v/>
      </c>
      <c r="FQ58" s="177" t="str">
        <f t="shared" si="173"/>
        <v/>
      </c>
      <c r="FR58" s="177" t="str">
        <f t="shared" si="174"/>
        <v/>
      </c>
      <c r="FS58" s="177" t="str">
        <f t="shared" si="175"/>
        <v/>
      </c>
      <c r="FT58" s="177" t="str">
        <f t="shared" si="176"/>
        <v/>
      </c>
      <c r="FU58" s="177" t="str">
        <f t="shared" si="177"/>
        <v/>
      </c>
      <c r="FV58" s="177" t="str">
        <f t="shared" si="178"/>
        <v/>
      </c>
      <c r="FW58" s="177" t="str">
        <f t="shared" si="179"/>
        <v/>
      </c>
      <c r="FX58" s="177" t="str">
        <f t="shared" si="180"/>
        <v/>
      </c>
      <c r="FY58" s="177" t="str">
        <f t="shared" si="181"/>
        <v/>
      </c>
      <c r="FZ58" s="177" t="str">
        <f t="shared" si="182"/>
        <v/>
      </c>
      <c r="GA58" s="177" t="str">
        <f t="shared" si="183"/>
        <v/>
      </c>
      <c r="GB58" s="177" t="str">
        <f t="shared" si="184"/>
        <v/>
      </c>
      <c r="GC58" s="177" t="str">
        <f t="shared" si="185"/>
        <v/>
      </c>
      <c r="GD58" s="177" t="str">
        <f t="shared" si="186"/>
        <v/>
      </c>
      <c r="GE58" s="177" t="str">
        <f t="shared" si="187"/>
        <v/>
      </c>
      <c r="GF58" s="177" t="str">
        <f t="shared" si="188"/>
        <v/>
      </c>
      <c r="GG58" s="177" t="str">
        <f t="shared" si="189"/>
        <v/>
      </c>
      <c r="GH58" s="177" t="str">
        <f t="shared" si="190"/>
        <v/>
      </c>
      <c r="GI58" s="177" t="str">
        <f t="shared" si="191"/>
        <v/>
      </c>
      <c r="GJ58" s="177" t="str">
        <f t="shared" si="192"/>
        <v/>
      </c>
      <c r="GK58" s="177" t="str">
        <f t="shared" si="193"/>
        <v/>
      </c>
      <c r="GL58" s="177" t="str">
        <f t="shared" si="194"/>
        <v/>
      </c>
      <c r="GM58" s="177" t="str">
        <f t="shared" si="195"/>
        <v/>
      </c>
      <c r="GN58" s="177" t="str">
        <f t="shared" si="196"/>
        <v/>
      </c>
      <c r="GO58" s="177" t="str">
        <f t="shared" si="197"/>
        <v/>
      </c>
      <c r="GP58" s="177" t="str">
        <f t="shared" si="198"/>
        <v/>
      </c>
      <c r="GQ58" s="177" t="str">
        <f t="shared" si="199"/>
        <v/>
      </c>
      <c r="GR58" s="177" t="str">
        <f t="shared" si="200"/>
        <v/>
      </c>
      <c r="GS58" s="177" t="str">
        <f t="shared" si="201"/>
        <v/>
      </c>
      <c r="GT58" s="177" t="str">
        <f t="shared" si="202"/>
        <v/>
      </c>
      <c r="GU58" s="177" t="str">
        <f t="shared" si="203"/>
        <v/>
      </c>
      <c r="GV58" s="177" t="str">
        <f t="shared" si="204"/>
        <v/>
      </c>
      <c r="GW58" s="177" t="str">
        <f t="shared" si="205"/>
        <v/>
      </c>
      <c r="GX58" s="177" t="str">
        <f t="shared" si="206"/>
        <v/>
      </c>
      <c r="GY58" s="177" t="str">
        <f t="shared" si="207"/>
        <v/>
      </c>
      <c r="GZ58" s="177" t="str">
        <f t="shared" si="208"/>
        <v/>
      </c>
      <c r="HA58" s="177" t="str">
        <f t="shared" si="209"/>
        <v/>
      </c>
      <c r="HB58" s="177" t="str">
        <f t="shared" si="210"/>
        <v/>
      </c>
      <c r="HC58" s="177" t="str">
        <f t="shared" si="211"/>
        <v/>
      </c>
      <c r="HD58" s="177" t="str">
        <f t="shared" si="212"/>
        <v/>
      </c>
      <c r="HE58" s="177" t="str">
        <f t="shared" si="213"/>
        <v/>
      </c>
      <c r="HF58" s="177" t="str">
        <f t="shared" si="214"/>
        <v/>
      </c>
      <c r="HG58" s="177" t="str">
        <f t="shared" si="215"/>
        <v/>
      </c>
      <c r="HH58" s="177" t="str">
        <f t="shared" si="216"/>
        <v/>
      </c>
      <c r="HI58" s="177" t="str">
        <f t="shared" si="217"/>
        <v/>
      </c>
      <c r="HJ58" s="177" t="str">
        <f t="shared" si="218"/>
        <v/>
      </c>
      <c r="HK58" s="177" t="str">
        <f t="shared" si="219"/>
        <v/>
      </c>
      <c r="HL58" s="177" t="str">
        <f t="shared" si="220"/>
        <v/>
      </c>
      <c r="HM58" s="177" t="str">
        <f t="shared" si="221"/>
        <v/>
      </c>
      <c r="HN58" s="177" t="str">
        <f t="shared" si="222"/>
        <v/>
      </c>
      <c r="HO58" s="177" t="str">
        <f t="shared" si="223"/>
        <v/>
      </c>
      <c r="HP58" s="177" t="str">
        <f t="shared" si="224"/>
        <v/>
      </c>
      <c r="HQ58" s="177" t="str">
        <f t="shared" si="225"/>
        <v/>
      </c>
      <c r="HR58" s="177" t="str">
        <f t="shared" si="226"/>
        <v/>
      </c>
      <c r="HS58" s="177" t="str">
        <f t="shared" si="227"/>
        <v/>
      </c>
      <c r="HT58" s="177" t="str">
        <f t="shared" si="34"/>
        <v/>
      </c>
      <c r="HU58" s="177" t="str">
        <f t="shared" si="255"/>
        <v/>
      </c>
      <c r="HV58" s="177" t="str">
        <f t="shared" si="256"/>
        <v/>
      </c>
      <c r="HW58" s="177" t="str">
        <f t="shared" si="257"/>
        <v/>
      </c>
      <c r="HX58" s="177" t="str">
        <f t="shared" si="258"/>
        <v/>
      </c>
      <c r="HY58" s="177" t="str">
        <f t="shared" si="259"/>
        <v/>
      </c>
      <c r="HZ58" s="177" t="str">
        <f t="shared" si="260"/>
        <v/>
      </c>
      <c r="IA58" s="192" t="str">
        <f t="shared" si="29"/>
        <v/>
      </c>
      <c r="IB58" s="193" t="e">
        <f t="shared" si="296"/>
        <v>#N/A</v>
      </c>
      <c r="IC58" s="193" t="e">
        <f t="shared" si="310"/>
        <v>#N/A</v>
      </c>
      <c r="ID58" s="193" t="e">
        <f t="shared" si="310"/>
        <v>#N/A</v>
      </c>
      <c r="IE58" s="193" t="e">
        <f t="shared" si="310"/>
        <v>#N/A</v>
      </c>
      <c r="IF58" s="193" t="e">
        <f t="shared" si="323"/>
        <v>#N/A</v>
      </c>
      <c r="IG58" s="193" t="e">
        <f t="shared" si="323"/>
        <v>#N/A</v>
      </c>
      <c r="IH58" s="193" t="e">
        <f t="shared" si="323"/>
        <v>#N/A</v>
      </c>
      <c r="II58" s="193" t="e">
        <f t="shared" si="323"/>
        <v>#N/A</v>
      </c>
      <c r="IJ58" s="193" t="e">
        <f t="shared" si="323"/>
        <v>#N/A</v>
      </c>
      <c r="IK58" s="193" t="e">
        <f t="shared" si="323"/>
        <v>#N/A</v>
      </c>
      <c r="IL58" s="193" t="e">
        <f t="shared" si="323"/>
        <v>#N/A</v>
      </c>
      <c r="IM58" s="193" t="e">
        <f t="shared" si="323"/>
        <v>#N/A</v>
      </c>
      <c r="IN58" s="193" t="e">
        <f t="shared" si="323"/>
        <v>#N/A</v>
      </c>
      <c r="IO58" s="193" t="e">
        <f t="shared" si="323"/>
        <v>#N/A</v>
      </c>
      <c r="IP58" s="193" t="e">
        <f t="shared" si="323"/>
        <v>#N/A</v>
      </c>
      <c r="IQ58" s="193" t="e">
        <f t="shared" si="323"/>
        <v>#N/A</v>
      </c>
      <c r="IR58" s="193" t="e">
        <f t="shared" si="323"/>
        <v>#N/A</v>
      </c>
      <c r="IS58" s="193" t="e">
        <f t="shared" si="323"/>
        <v>#N/A</v>
      </c>
      <c r="IT58" s="193" t="e">
        <f t="shared" si="323"/>
        <v>#N/A</v>
      </c>
      <c r="IU58" s="193" t="e">
        <f t="shared" si="318"/>
        <v>#N/A</v>
      </c>
      <c r="IV58" s="193" t="e">
        <f t="shared" si="318"/>
        <v>#N/A</v>
      </c>
      <c r="IW58" s="193" t="e">
        <f t="shared" si="318"/>
        <v>#N/A</v>
      </c>
      <c r="IX58" s="193" t="e">
        <f t="shared" si="318"/>
        <v>#N/A</v>
      </c>
      <c r="IY58" s="193" t="e">
        <f t="shared" si="318"/>
        <v>#N/A</v>
      </c>
      <c r="IZ58" s="193" t="e">
        <f t="shared" si="318"/>
        <v>#N/A</v>
      </c>
      <c r="JA58" s="193" t="e">
        <f t="shared" si="318"/>
        <v>#N/A</v>
      </c>
      <c r="JB58" s="193" t="e">
        <f t="shared" si="318"/>
        <v>#N/A</v>
      </c>
      <c r="JC58" s="193" t="e">
        <f t="shared" si="318"/>
        <v>#N/A</v>
      </c>
      <c r="JD58" s="193" t="e">
        <f t="shared" si="318"/>
        <v>#N/A</v>
      </c>
      <c r="JE58" s="193" t="e">
        <f t="shared" si="318"/>
        <v>#N/A</v>
      </c>
      <c r="JF58" s="193" t="e">
        <f t="shared" si="318"/>
        <v>#N/A</v>
      </c>
      <c r="JG58" s="193" t="e">
        <f t="shared" si="318"/>
        <v>#N/A</v>
      </c>
      <c r="JH58" s="193" t="e">
        <f t="shared" si="318"/>
        <v>#N/A</v>
      </c>
      <c r="JI58" s="193" t="e">
        <f t="shared" si="318"/>
        <v>#N/A</v>
      </c>
      <c r="JJ58" s="193" t="e">
        <f t="shared" si="314"/>
        <v>#N/A</v>
      </c>
      <c r="JK58" s="193" t="e">
        <f t="shared" si="314"/>
        <v>#N/A</v>
      </c>
      <c r="JL58" s="193" t="e">
        <f t="shared" si="314"/>
        <v>#N/A</v>
      </c>
      <c r="JM58" s="193" t="e">
        <f t="shared" si="314"/>
        <v>#N/A</v>
      </c>
      <c r="JN58" s="193" t="e">
        <f t="shared" si="314"/>
        <v>#N/A</v>
      </c>
      <c r="JO58" s="193" t="e">
        <f t="shared" si="314"/>
        <v>#N/A</v>
      </c>
      <c r="JP58" s="193" t="e">
        <f t="shared" si="314"/>
        <v>#N/A</v>
      </c>
      <c r="JQ58" s="193" t="e">
        <f t="shared" si="314"/>
        <v>#N/A</v>
      </c>
      <c r="JR58" s="193" t="e">
        <f t="shared" si="314"/>
        <v>#N/A</v>
      </c>
      <c r="JS58" s="193" t="e">
        <f t="shared" si="314"/>
        <v>#N/A</v>
      </c>
      <c r="JT58" s="193" t="e">
        <f t="shared" si="314"/>
        <v>#N/A</v>
      </c>
      <c r="JU58" s="193" t="e">
        <f t="shared" si="314"/>
        <v>#N/A</v>
      </c>
      <c r="JV58" s="193" t="e">
        <f t="shared" si="314"/>
        <v>#N/A</v>
      </c>
      <c r="JW58" s="193" t="e">
        <f t="shared" si="314"/>
        <v>#N/A</v>
      </c>
      <c r="JX58" s="193" t="e">
        <f t="shared" si="314"/>
        <v>#N/A</v>
      </c>
      <c r="JY58" s="193" t="e">
        <f t="shared" si="331"/>
        <v>#N/A</v>
      </c>
      <c r="JZ58" s="193" t="e">
        <f t="shared" si="331"/>
        <v>#N/A</v>
      </c>
      <c r="KA58" s="193" t="e">
        <f t="shared" si="331"/>
        <v>#N/A</v>
      </c>
      <c r="KB58" s="193" t="e">
        <f t="shared" si="331"/>
        <v>#N/A</v>
      </c>
      <c r="KC58" s="193" t="e">
        <f t="shared" si="331"/>
        <v>#N/A</v>
      </c>
      <c r="KD58" s="193" t="e">
        <f t="shared" si="331"/>
        <v>#N/A</v>
      </c>
      <c r="KE58" s="193" t="e">
        <f t="shared" si="331"/>
        <v>#N/A</v>
      </c>
      <c r="KF58" s="193" t="e">
        <f t="shared" si="331"/>
        <v>#N/A</v>
      </c>
      <c r="KG58" s="193" t="e">
        <f t="shared" si="331"/>
        <v>#N/A</v>
      </c>
      <c r="KH58" s="193" t="e">
        <f t="shared" si="331"/>
        <v>#N/A</v>
      </c>
      <c r="KI58" s="193" t="e">
        <f t="shared" si="331"/>
        <v>#N/A</v>
      </c>
      <c r="KJ58" s="193" t="e">
        <f t="shared" si="331"/>
        <v>#N/A</v>
      </c>
      <c r="KK58" s="193" t="e">
        <f t="shared" si="331"/>
        <v>#N/A</v>
      </c>
      <c r="KL58" s="193" t="e">
        <f t="shared" si="331"/>
        <v>#N/A</v>
      </c>
      <c r="KM58" s="193" t="e">
        <f t="shared" si="331"/>
        <v>#N/A</v>
      </c>
      <c r="KN58" s="193" t="e">
        <f t="shared" si="35"/>
        <v>#N/A</v>
      </c>
      <c r="KO58" s="193" t="e">
        <f t="shared" si="311"/>
        <v>#N/A</v>
      </c>
      <c r="KP58" s="193" t="e">
        <f t="shared" si="311"/>
        <v>#N/A</v>
      </c>
      <c r="KQ58" s="193" t="e">
        <f t="shared" si="311"/>
        <v>#N/A</v>
      </c>
      <c r="KR58" s="193" t="e">
        <f t="shared" si="324"/>
        <v>#N/A</v>
      </c>
      <c r="KS58" s="193" t="e">
        <f t="shared" si="324"/>
        <v>#N/A</v>
      </c>
      <c r="KT58" s="193" t="e">
        <f t="shared" si="324"/>
        <v>#N/A</v>
      </c>
      <c r="KU58" s="193" t="e">
        <f t="shared" si="324"/>
        <v>#N/A</v>
      </c>
      <c r="KV58" s="193" t="e">
        <f t="shared" si="324"/>
        <v>#N/A</v>
      </c>
      <c r="KW58" s="193" t="e">
        <f t="shared" si="324"/>
        <v>#N/A</v>
      </c>
      <c r="KX58" s="193" t="e">
        <f t="shared" si="324"/>
        <v>#N/A</v>
      </c>
      <c r="KY58" s="193" t="e">
        <f t="shared" si="324"/>
        <v>#N/A</v>
      </c>
      <c r="KZ58" s="193" t="e">
        <f t="shared" si="324"/>
        <v>#N/A</v>
      </c>
      <c r="LA58" s="193" t="e">
        <f t="shared" si="324"/>
        <v>#N/A</v>
      </c>
      <c r="LB58" s="193" t="e">
        <f t="shared" si="324"/>
        <v>#N/A</v>
      </c>
      <c r="LC58" s="193" t="e">
        <f t="shared" si="324"/>
        <v>#N/A</v>
      </c>
      <c r="LD58" s="193" t="e">
        <f t="shared" si="324"/>
        <v>#N/A</v>
      </c>
      <c r="LE58" s="193" t="e">
        <f t="shared" si="324"/>
        <v>#N/A</v>
      </c>
      <c r="LF58" s="193" t="e">
        <f t="shared" si="324"/>
        <v>#N/A</v>
      </c>
      <c r="LG58" s="193" t="e">
        <f t="shared" si="319"/>
        <v>#N/A</v>
      </c>
      <c r="LH58" s="193" t="e">
        <f t="shared" si="319"/>
        <v>#N/A</v>
      </c>
      <c r="LI58" s="193" t="e">
        <f t="shared" si="319"/>
        <v>#N/A</v>
      </c>
      <c r="LJ58" s="193" t="e">
        <f t="shared" si="319"/>
        <v>#N/A</v>
      </c>
      <c r="LK58" s="193" t="e">
        <f t="shared" si="319"/>
        <v>#N/A</v>
      </c>
      <c r="LL58" s="193" t="e">
        <f t="shared" si="319"/>
        <v>#N/A</v>
      </c>
      <c r="LM58" s="193" t="e">
        <f t="shared" si="319"/>
        <v>#N/A</v>
      </c>
      <c r="LN58" s="193" t="e">
        <f t="shared" si="319"/>
        <v>#N/A</v>
      </c>
      <c r="LO58" s="193" t="e">
        <f t="shared" si="319"/>
        <v>#N/A</v>
      </c>
      <c r="LP58" s="193" t="e">
        <f t="shared" si="319"/>
        <v>#N/A</v>
      </c>
      <c r="LQ58" s="193" t="e">
        <f t="shared" si="319"/>
        <v>#N/A</v>
      </c>
      <c r="LR58" s="193" t="e">
        <f t="shared" si="319"/>
        <v>#N/A</v>
      </c>
      <c r="LS58" s="193" t="e">
        <f t="shared" si="319"/>
        <v>#N/A</v>
      </c>
      <c r="LT58" s="193" t="e">
        <f t="shared" si="319"/>
        <v>#N/A</v>
      </c>
      <c r="LU58" s="193" t="e">
        <f t="shared" si="319"/>
        <v>#N/A</v>
      </c>
      <c r="LV58" s="193" t="e">
        <f t="shared" si="315"/>
        <v>#N/A</v>
      </c>
      <c r="LW58" s="193" t="e">
        <f t="shared" si="315"/>
        <v>#N/A</v>
      </c>
      <c r="LX58" s="193" t="e">
        <f t="shared" si="315"/>
        <v>#N/A</v>
      </c>
      <c r="LY58" s="193" t="e">
        <f t="shared" si="315"/>
        <v>#N/A</v>
      </c>
      <c r="LZ58" s="193" t="e">
        <f t="shared" si="315"/>
        <v>#N/A</v>
      </c>
      <c r="MA58" s="193" t="e">
        <f t="shared" si="315"/>
        <v>#N/A</v>
      </c>
      <c r="MB58" s="193" t="e">
        <f t="shared" si="315"/>
        <v>#N/A</v>
      </c>
      <c r="MC58" s="193" t="e">
        <f t="shared" si="315"/>
        <v>#N/A</v>
      </c>
      <c r="MD58" s="193" t="e">
        <f t="shared" si="315"/>
        <v>#N/A</v>
      </c>
      <c r="ME58" s="193" t="e">
        <f t="shared" si="315"/>
        <v>#N/A</v>
      </c>
      <c r="MF58" s="193" t="e">
        <f t="shared" si="315"/>
        <v>#N/A</v>
      </c>
      <c r="MG58" s="193" t="e">
        <f t="shared" si="315"/>
        <v>#N/A</v>
      </c>
      <c r="MH58" s="193" t="e">
        <f t="shared" si="315"/>
        <v>#N/A</v>
      </c>
      <c r="MI58" s="193" t="e">
        <f t="shared" si="315"/>
        <v>#N/A</v>
      </c>
      <c r="MJ58" s="193" t="e">
        <f t="shared" si="315"/>
        <v>#N/A</v>
      </c>
      <c r="MK58" s="193" t="e">
        <f t="shared" si="332"/>
        <v>#N/A</v>
      </c>
      <c r="ML58" s="193" t="e">
        <f t="shared" si="332"/>
        <v>#N/A</v>
      </c>
      <c r="MM58" s="193" t="e">
        <f t="shared" si="332"/>
        <v>#N/A</v>
      </c>
      <c r="MN58" s="193" t="e">
        <f t="shared" si="332"/>
        <v>#N/A</v>
      </c>
      <c r="MO58" s="193" t="e">
        <f t="shared" si="332"/>
        <v>#N/A</v>
      </c>
      <c r="MP58" s="193" t="e">
        <f t="shared" si="332"/>
        <v>#N/A</v>
      </c>
      <c r="MQ58" s="193" t="e">
        <f t="shared" si="332"/>
        <v>#N/A</v>
      </c>
      <c r="MR58" s="193" t="e">
        <f t="shared" si="332"/>
        <v>#N/A</v>
      </c>
      <c r="MS58" s="193" t="e">
        <f t="shared" si="332"/>
        <v>#N/A</v>
      </c>
      <c r="MT58" s="193" t="e">
        <f t="shared" si="332"/>
        <v>#N/A</v>
      </c>
      <c r="MU58" s="193" t="e">
        <f t="shared" si="332"/>
        <v>#N/A</v>
      </c>
      <c r="MV58" s="193" t="e">
        <f t="shared" si="332"/>
        <v>#N/A</v>
      </c>
      <c r="MW58" s="193" t="e">
        <f t="shared" si="332"/>
        <v>#N/A</v>
      </c>
      <c r="MX58" s="193" t="e">
        <f t="shared" si="332"/>
        <v>#N/A</v>
      </c>
      <c r="MY58" s="193" t="e">
        <f t="shared" si="332"/>
        <v>#N/A</v>
      </c>
      <c r="MZ58" s="193" t="e">
        <f t="shared" si="36"/>
        <v>#N/A</v>
      </c>
      <c r="NA58" s="193" t="e">
        <f t="shared" si="312"/>
        <v>#N/A</v>
      </c>
      <c r="NB58" s="193" t="e">
        <f t="shared" si="312"/>
        <v>#N/A</v>
      </c>
      <c r="NC58" s="193" t="e">
        <f t="shared" si="312"/>
        <v>#N/A</v>
      </c>
      <c r="ND58" s="193" t="e">
        <f t="shared" si="325"/>
        <v>#N/A</v>
      </c>
      <c r="NE58" s="193" t="e">
        <f t="shared" si="325"/>
        <v>#N/A</v>
      </c>
      <c r="NF58" s="193" t="e">
        <f t="shared" si="325"/>
        <v>#N/A</v>
      </c>
      <c r="NG58" s="193" t="e">
        <f t="shared" si="325"/>
        <v>#N/A</v>
      </c>
      <c r="NH58" s="193" t="e">
        <f t="shared" si="325"/>
        <v>#N/A</v>
      </c>
      <c r="NI58" s="193" t="e">
        <f t="shared" si="325"/>
        <v>#N/A</v>
      </c>
      <c r="NJ58" s="193" t="e">
        <f t="shared" si="325"/>
        <v>#N/A</v>
      </c>
      <c r="NK58" s="193" t="e">
        <f t="shared" si="325"/>
        <v>#N/A</v>
      </c>
      <c r="NL58" s="193" t="e">
        <f t="shared" si="325"/>
        <v>#N/A</v>
      </c>
      <c r="NM58" s="193" t="e">
        <f t="shared" si="325"/>
        <v>#N/A</v>
      </c>
      <c r="NN58" s="193" t="e">
        <f t="shared" si="325"/>
        <v>#N/A</v>
      </c>
      <c r="NO58" s="193" t="e">
        <f t="shared" si="325"/>
        <v>#N/A</v>
      </c>
      <c r="NP58" s="193" t="e">
        <f t="shared" si="325"/>
        <v>#N/A</v>
      </c>
      <c r="NQ58" s="193" t="e">
        <f t="shared" si="325"/>
        <v>#N/A</v>
      </c>
      <c r="NR58" s="193" t="e">
        <f t="shared" si="325"/>
        <v>#N/A</v>
      </c>
      <c r="NS58" s="193" t="e">
        <f t="shared" si="320"/>
        <v>#N/A</v>
      </c>
      <c r="NT58" s="193" t="e">
        <f t="shared" si="320"/>
        <v>#N/A</v>
      </c>
      <c r="NU58" s="193" t="e">
        <f t="shared" si="320"/>
        <v>#N/A</v>
      </c>
      <c r="NV58" s="193" t="e">
        <f t="shared" si="320"/>
        <v>#N/A</v>
      </c>
      <c r="NW58" s="193" t="e">
        <f t="shared" si="320"/>
        <v>#N/A</v>
      </c>
      <c r="NX58" s="193" t="e">
        <f t="shared" si="320"/>
        <v>#N/A</v>
      </c>
      <c r="NY58" s="193" t="e">
        <f t="shared" si="320"/>
        <v>#N/A</v>
      </c>
      <c r="NZ58" s="193" t="e">
        <f t="shared" si="320"/>
        <v>#N/A</v>
      </c>
      <c r="OA58" s="193" t="e">
        <f t="shared" si="320"/>
        <v>#N/A</v>
      </c>
      <c r="OB58" s="193" t="e">
        <f t="shared" si="320"/>
        <v>#N/A</v>
      </c>
      <c r="OC58" s="193" t="e">
        <f t="shared" si="320"/>
        <v>#N/A</v>
      </c>
      <c r="OD58" s="193" t="e">
        <f t="shared" si="320"/>
        <v>#N/A</v>
      </c>
      <c r="OE58" s="193" t="e">
        <f t="shared" si="320"/>
        <v>#N/A</v>
      </c>
      <c r="OF58" s="193" t="e">
        <f t="shared" si="320"/>
        <v>#N/A</v>
      </c>
      <c r="OG58" s="193" t="e">
        <f t="shared" si="320"/>
        <v>#N/A</v>
      </c>
      <c r="OH58" s="193" t="e">
        <f t="shared" si="316"/>
        <v>#N/A</v>
      </c>
      <c r="OI58" s="193" t="e">
        <f t="shared" si="316"/>
        <v>#N/A</v>
      </c>
      <c r="OJ58" s="193" t="e">
        <f t="shared" si="316"/>
        <v>#N/A</v>
      </c>
      <c r="OK58" s="193" t="e">
        <f t="shared" si="316"/>
        <v>#N/A</v>
      </c>
      <c r="OL58" s="193" t="e">
        <f t="shared" si="316"/>
        <v>#N/A</v>
      </c>
      <c r="OM58" s="193" t="e">
        <f t="shared" si="316"/>
        <v>#N/A</v>
      </c>
      <c r="ON58" s="193" t="e">
        <f t="shared" si="316"/>
        <v>#N/A</v>
      </c>
      <c r="OO58" s="193" t="e">
        <f t="shared" si="316"/>
        <v>#N/A</v>
      </c>
      <c r="OP58" s="193" t="e">
        <f t="shared" si="316"/>
        <v>#N/A</v>
      </c>
      <c r="OQ58" s="193" t="e">
        <f t="shared" si="316"/>
        <v>#N/A</v>
      </c>
      <c r="OR58" s="193" t="e">
        <f t="shared" si="316"/>
        <v>#N/A</v>
      </c>
      <c r="OS58" s="193" t="e">
        <f t="shared" si="316"/>
        <v>#N/A</v>
      </c>
      <c r="OT58" s="193" t="e">
        <f t="shared" si="316"/>
        <v>#N/A</v>
      </c>
      <c r="OU58" s="193" t="e">
        <f t="shared" si="316"/>
        <v>#N/A</v>
      </c>
      <c r="OV58" s="193" t="e">
        <f t="shared" si="316"/>
        <v>#N/A</v>
      </c>
      <c r="OW58" s="193" t="e">
        <f t="shared" si="333"/>
        <v>#N/A</v>
      </c>
      <c r="OX58" s="193" t="e">
        <f t="shared" si="333"/>
        <v>#N/A</v>
      </c>
      <c r="OY58" s="193" t="e">
        <f t="shared" si="333"/>
        <v>#N/A</v>
      </c>
      <c r="OZ58" s="193" t="e">
        <f t="shared" si="333"/>
        <v>#N/A</v>
      </c>
      <c r="PA58" s="193" t="e">
        <f t="shared" si="333"/>
        <v>#N/A</v>
      </c>
      <c r="PB58" s="193" t="e">
        <f t="shared" si="333"/>
        <v>#N/A</v>
      </c>
      <c r="PC58" s="193" t="e">
        <f t="shared" si="333"/>
        <v>#N/A</v>
      </c>
      <c r="PD58" s="193" t="e">
        <f t="shared" si="333"/>
        <v>#N/A</v>
      </c>
      <c r="PE58" s="193" t="e">
        <f t="shared" si="333"/>
        <v>#N/A</v>
      </c>
      <c r="PF58" s="193" t="e">
        <f t="shared" si="333"/>
        <v>#N/A</v>
      </c>
      <c r="PG58" s="193" t="e">
        <f t="shared" si="333"/>
        <v>#N/A</v>
      </c>
      <c r="PH58" s="193" t="e">
        <f t="shared" si="333"/>
        <v>#N/A</v>
      </c>
      <c r="PI58" s="193" t="e">
        <f t="shared" si="333"/>
        <v>#N/A</v>
      </c>
      <c r="PJ58" s="193" t="e">
        <f t="shared" si="333"/>
        <v>#N/A</v>
      </c>
      <c r="PK58" s="193" t="e">
        <f t="shared" si="333"/>
        <v>#N/A</v>
      </c>
      <c r="PL58" s="193" t="e">
        <f t="shared" si="37"/>
        <v>#N/A</v>
      </c>
      <c r="PM58" s="193" t="e">
        <f t="shared" si="329"/>
        <v>#N/A</v>
      </c>
      <c r="PN58" s="193" t="e">
        <f t="shared" si="329"/>
        <v>#N/A</v>
      </c>
      <c r="PO58" s="193" t="e">
        <f t="shared" si="329"/>
        <v>#N/A</v>
      </c>
      <c r="PP58" s="193" t="e">
        <f t="shared" si="329"/>
        <v>#N/A</v>
      </c>
      <c r="PQ58" s="193" t="e">
        <f t="shared" si="329"/>
        <v>#N/A</v>
      </c>
      <c r="PR58" s="193" t="e">
        <f t="shared" si="329"/>
        <v>#N/A</v>
      </c>
      <c r="PS58" s="193" t="e">
        <f t="shared" si="329"/>
        <v>#N/A</v>
      </c>
      <c r="PT58" s="193" t="e">
        <f t="shared" si="329"/>
        <v>#N/A</v>
      </c>
    </row>
    <row r="59" spans="1:436" hidden="1" x14ac:dyDescent="0.45">
      <c r="A59" s="20">
        <v>56</v>
      </c>
      <c r="B59" s="101" t="str">
        <f t="shared" si="15"/>
        <v/>
      </c>
      <c r="C59" s="115"/>
      <c r="D59" s="101" t="str">
        <f t="shared" si="16"/>
        <v/>
      </c>
      <c r="E59" s="110" t="str">
        <f t="shared" si="17"/>
        <v/>
      </c>
      <c r="F59" s="21" t="str">
        <f t="shared" si="18"/>
        <v/>
      </c>
      <c r="G59" s="22" t="str">
        <f t="shared" si="19"/>
        <v/>
      </c>
      <c r="H59" s="23" t="str">
        <f>IF(F59="","",IF(OR($F59&lt;Skew!$B$3,$F59=Skew!$B$3),IF($F59&gt;Skew!$C$3,Skew!$A$3,IF($F59&gt;Skew!$C$4,Skew!$A$4,IF($F59&gt;Skew!$C$5,Skew!$A$5,IF($F59&gt;Skew!$C$6,Skew!$A$6,IF($F59&gt;Skew!$C$7,Skew!$A$7,IF($F59&gt;Skew!$C$8,Skew!$A$8,IF($F59&gt;Skew!$C$9,Skew!$A$9,IF($F59&gt;Skew!$C$10,Skew!$A$10,IF($F59&gt;Skew!$C$11,Skew!$A$11,IF($F59&gt;Skew!$C$12,Skew!$A$12,IF($F59&gt;Skew!$C$13,Skew!$A$13,IF($F59&gt;Skew!$C$14,Skew!$A$14,IF($F59&gt;Skew!$C$15,Skew!$A$15,IF($F59&gt;Skew!$C$16,Skew!$A$16,Skew!$A$17)
)))))))))))))))</f>
        <v/>
      </c>
      <c r="I59" s="22" t="str">
        <f>IF(F59="","",MATCH(H59,Skew!$A$3:$A$17,0))</f>
        <v/>
      </c>
      <c r="J59" s="22" t="str">
        <f t="shared" si="20"/>
        <v/>
      </c>
      <c r="K59" s="24"/>
      <c r="L59" s="22" t="str">
        <f>IF(OR(F59="",K59=""),"",MATCH(K59,Confidence!$A$3:$A$12,0))</f>
        <v/>
      </c>
      <c r="M59" s="25" t="str">
        <f t="shared" si="21"/>
        <v/>
      </c>
      <c r="N59" s="25" t="str">
        <f t="shared" si="22"/>
        <v/>
      </c>
      <c r="O59" s="22"/>
      <c r="P59" s="102" t="str">
        <f t="shared" si="23"/>
        <v/>
      </c>
      <c r="Q59" s="102" t="str">
        <f t="shared" si="24"/>
        <v/>
      </c>
      <c r="R59" s="37" t="str">
        <f t="shared" si="25"/>
        <v/>
      </c>
      <c r="S59" s="115"/>
      <c r="T59" s="204" t="str">
        <f>IF(AND(B59&gt;0,C59&gt;0,D59&gt;0,M59&gt;0,N59&gt;0,S59&gt;0,NOT(K59="")),ABS(VLOOKUP($S$1,VLookups!$A$30:$B$31,2,FALSE)-_xlfn.BETA.DIST(S59,IF(G59="L",N59,M59),IF(G59="L",M59,N59),TRUE,B59,D59)),"")</f>
        <v/>
      </c>
      <c r="U59" s="112" t="str">
        <f>IF(OR($M59="",$N59=""),"",_xlfn.BETA.INV(ABS(VLOOKUP($S$1,VLookups!$A$30:$B$31,2,FALSE)-U$3),IF($G59="L",$N59,$M59),IF($G59="L",$M59,$N59),$B59,$D59))</f>
        <v/>
      </c>
      <c r="V59" s="113" t="str">
        <f>IF(OR($M59="",$N59=""),"",_xlfn.BETA.INV(ABS(VLOOKUP($S$1,VLookups!$A$30:$B$31,2,FALSE)-V$3),IF($G59="L",$N59,$M59),IF($G59="L",$M59,$N59),$B59,$D59))</f>
        <v/>
      </c>
      <c r="W59" s="112" t="str">
        <f>IF(OR($M59="",$N59=""),"",_xlfn.BETA.INV(ABS(VLOOKUP($S$1,VLookups!$A$30:$B$31,2,FALSE)-W$3),IF($G59="L",$N59,$M59),IF($G59="L",$M59,$N59),$B59,$D59))</f>
        <v/>
      </c>
      <c r="X59" s="113" t="str">
        <f>IF(OR($M59="",$N59=""),"",_xlfn.BETA.INV(ABS(VLOOKUP($S$1,VLookups!$A$30:$B$31,2,FALSE)-X$3),IF($G59="L",$N59,$M59),IF($G59="L",$M59,$N59),$B59,$D59))</f>
        <v/>
      </c>
      <c r="Y59" s="112" t="str">
        <f>IF(OR($M59="",$N59=""),"",_xlfn.BETA.INV(ABS(VLOOKUP($S$1,VLookups!$A$30:$B$31,2,FALSE)-Y$3),IF($G59="L",$N59,$M59),IF($G59="L",$M59,$N59),$B59,$D59))</f>
        <v/>
      </c>
      <c r="Z59" s="113" t="str">
        <f>IF(OR($M59="",$N59=""),"",_xlfn.BETA.INV(ABS(VLOOKUP($S$1,VLookups!$A$30:$B$31,2,FALSE)-Z$3),IF($G59="L",$N59,$M59),IF($G59="L",$M59,$N59),$B59,$D59))</f>
        <v/>
      </c>
      <c r="AA59" s="112" t="str">
        <f>IF(OR($M59="",$N59=""),"",_xlfn.BETA.INV(ABS(VLOOKUP($S$1,VLookups!$A$30:$B$31,2,FALSE)-AA$3),IF($G59="L",$N59,$M59),IF($G59="L",$M59,$N59),$B59,$D59))</f>
        <v/>
      </c>
      <c r="AB59" s="113" t="str">
        <f>IF(OR($M59="",$N59=""),"",_xlfn.BETA.INV(ABS(VLOOKUP($S$1,VLookups!$A$30:$B$31,2,FALSE)-AB$3),IF($G59="L",$N59,$M59),IF($G59="L",$M59,$N59),$B59,$D59))</f>
        <v/>
      </c>
      <c r="AC59" s="112" t="str">
        <f>IF(OR($M59="",$N59=""),"",_xlfn.BETA.INV(ABS(VLOOKUP($S$1,VLookups!$A$30:$B$31,2,FALSE)-AC$3),IF($G59="L",$N59,$M59),IF($G59="L",$M59,$N59),$B59,$D59))</f>
        <v/>
      </c>
      <c r="AD59" s="113" t="str">
        <f>IF(OR($M59="",$N59=""),"",_xlfn.BETA.INV(ABS(VLOOKUP($S$1,VLookups!$A$30:$B$31,2,FALSE)-AD$3),IF($G59="L",$N59,$M59),IF($G59="L",$M59,$N59),$B59,$D59))</f>
        <v/>
      </c>
      <c r="AE59" s="112" t="str">
        <f>IF(OR($M59="",$N59=""),"",_xlfn.BETA.INV(ABS(VLOOKUP($S$1,VLookups!$A$30:$B$31,2,FALSE)-AE$3),IF($G59="L",$N59,$M59),IF($G59="L",$M59,$N59),$B59,$D59))</f>
        <v/>
      </c>
      <c r="AF59" s="113" t="str">
        <f>IF(OR($M59="",$N59=""),"",_xlfn.BETA.INV(ABS(VLOOKUP($S$1,VLookups!$A$30:$B$31,2,FALSE)-AF$3),IF($G59="L",$N59,$M59),IF($G59="L",$M59,$N59),$B59,$D59))</f>
        <v/>
      </c>
      <c r="AG59" s="15"/>
      <c r="AH59" s="194" t="str">
        <f t="shared" si="26"/>
        <v/>
      </c>
      <c r="AI59" s="192" t="str">
        <f t="shared" si="27"/>
        <v/>
      </c>
      <c r="AJ59" s="177" t="str">
        <f t="shared" ref="AJ59" si="339">IF(ISNONTEXT($AH59),AI59+$AH59,"")</f>
        <v/>
      </c>
      <c r="AK59" s="177" t="str">
        <f t="shared" si="39"/>
        <v/>
      </c>
      <c r="AL59" s="177" t="str">
        <f t="shared" si="40"/>
        <v/>
      </c>
      <c r="AM59" s="177" t="str">
        <f t="shared" si="41"/>
        <v/>
      </c>
      <c r="AN59" s="177" t="str">
        <f t="shared" si="42"/>
        <v/>
      </c>
      <c r="AO59" s="177" t="str">
        <f t="shared" si="43"/>
        <v/>
      </c>
      <c r="AP59" s="177" t="str">
        <f t="shared" si="44"/>
        <v/>
      </c>
      <c r="AQ59" s="177" t="str">
        <f t="shared" si="45"/>
        <v/>
      </c>
      <c r="AR59" s="177" t="str">
        <f t="shared" si="46"/>
        <v/>
      </c>
      <c r="AS59" s="177" t="str">
        <f t="shared" si="47"/>
        <v/>
      </c>
      <c r="AT59" s="177" t="str">
        <f t="shared" si="48"/>
        <v/>
      </c>
      <c r="AU59" s="177" t="str">
        <f t="shared" si="49"/>
        <v/>
      </c>
      <c r="AV59" s="177" t="str">
        <f t="shared" si="50"/>
        <v/>
      </c>
      <c r="AW59" s="177" t="str">
        <f t="shared" si="51"/>
        <v/>
      </c>
      <c r="AX59" s="177" t="str">
        <f t="shared" si="52"/>
        <v/>
      </c>
      <c r="AY59" s="177" t="str">
        <f t="shared" si="53"/>
        <v/>
      </c>
      <c r="AZ59" s="177" t="str">
        <f t="shared" si="54"/>
        <v/>
      </c>
      <c r="BA59" s="177" t="str">
        <f t="shared" si="55"/>
        <v/>
      </c>
      <c r="BB59" s="177" t="str">
        <f t="shared" si="56"/>
        <v/>
      </c>
      <c r="BC59" s="177" t="str">
        <f t="shared" si="57"/>
        <v/>
      </c>
      <c r="BD59" s="177" t="str">
        <f t="shared" si="58"/>
        <v/>
      </c>
      <c r="BE59" s="177" t="str">
        <f t="shared" si="59"/>
        <v/>
      </c>
      <c r="BF59" s="177" t="str">
        <f t="shared" si="60"/>
        <v/>
      </c>
      <c r="BG59" s="177" t="str">
        <f t="shared" si="61"/>
        <v/>
      </c>
      <c r="BH59" s="177" t="str">
        <f t="shared" si="62"/>
        <v/>
      </c>
      <c r="BI59" s="177" t="str">
        <f t="shared" si="63"/>
        <v/>
      </c>
      <c r="BJ59" s="177" t="str">
        <f t="shared" si="64"/>
        <v/>
      </c>
      <c r="BK59" s="177" t="str">
        <f t="shared" si="65"/>
        <v/>
      </c>
      <c r="BL59" s="177" t="str">
        <f t="shared" si="66"/>
        <v/>
      </c>
      <c r="BM59" s="177" t="str">
        <f t="shared" si="67"/>
        <v/>
      </c>
      <c r="BN59" s="177" t="str">
        <f t="shared" si="68"/>
        <v/>
      </c>
      <c r="BO59" s="177" t="str">
        <f t="shared" si="69"/>
        <v/>
      </c>
      <c r="BP59" s="177" t="str">
        <f t="shared" si="70"/>
        <v/>
      </c>
      <c r="BQ59" s="177" t="str">
        <f t="shared" si="71"/>
        <v/>
      </c>
      <c r="BR59" s="177" t="str">
        <f t="shared" si="72"/>
        <v/>
      </c>
      <c r="BS59" s="177" t="str">
        <f t="shared" si="73"/>
        <v/>
      </c>
      <c r="BT59" s="177" t="str">
        <f t="shared" si="74"/>
        <v/>
      </c>
      <c r="BU59" s="177" t="str">
        <f t="shared" si="75"/>
        <v/>
      </c>
      <c r="BV59" s="177" t="str">
        <f t="shared" si="76"/>
        <v/>
      </c>
      <c r="BW59" s="177" t="str">
        <f t="shared" si="77"/>
        <v/>
      </c>
      <c r="BX59" s="177" t="str">
        <f t="shared" si="78"/>
        <v/>
      </c>
      <c r="BY59" s="177" t="str">
        <f t="shared" si="79"/>
        <v/>
      </c>
      <c r="BZ59" s="177" t="str">
        <f t="shared" si="80"/>
        <v/>
      </c>
      <c r="CA59" s="177" t="str">
        <f t="shared" si="81"/>
        <v/>
      </c>
      <c r="CB59" s="177" t="str">
        <f t="shared" si="82"/>
        <v/>
      </c>
      <c r="CC59" s="177" t="str">
        <f t="shared" si="83"/>
        <v/>
      </c>
      <c r="CD59" s="177" t="str">
        <f t="shared" si="84"/>
        <v/>
      </c>
      <c r="CE59" s="177" t="str">
        <f t="shared" si="85"/>
        <v/>
      </c>
      <c r="CF59" s="177" t="str">
        <f t="shared" si="86"/>
        <v/>
      </c>
      <c r="CG59" s="177" t="str">
        <f t="shared" si="87"/>
        <v/>
      </c>
      <c r="CH59" s="177" t="str">
        <f t="shared" si="88"/>
        <v/>
      </c>
      <c r="CI59" s="177" t="str">
        <f t="shared" si="89"/>
        <v/>
      </c>
      <c r="CJ59" s="177" t="str">
        <f t="shared" si="90"/>
        <v/>
      </c>
      <c r="CK59" s="177" t="str">
        <f t="shared" si="91"/>
        <v/>
      </c>
      <c r="CL59" s="177" t="str">
        <f t="shared" si="92"/>
        <v/>
      </c>
      <c r="CM59" s="177" t="str">
        <f t="shared" si="93"/>
        <v/>
      </c>
      <c r="CN59" s="177" t="str">
        <f t="shared" si="94"/>
        <v/>
      </c>
      <c r="CO59" s="177" t="str">
        <f t="shared" si="95"/>
        <v/>
      </c>
      <c r="CP59" s="177" t="str">
        <f t="shared" si="96"/>
        <v/>
      </c>
      <c r="CQ59" s="177" t="str">
        <f t="shared" si="97"/>
        <v/>
      </c>
      <c r="CR59" s="177" t="str">
        <f t="shared" si="98"/>
        <v/>
      </c>
      <c r="CS59" s="177" t="str">
        <f t="shared" si="99"/>
        <v/>
      </c>
      <c r="CT59" s="177" t="str">
        <f t="shared" si="100"/>
        <v/>
      </c>
      <c r="CU59" s="177" t="str">
        <f t="shared" si="101"/>
        <v/>
      </c>
      <c r="CV59" s="177" t="str">
        <f t="shared" si="32"/>
        <v/>
      </c>
      <c r="CW59" s="177" t="str">
        <f t="shared" si="102"/>
        <v/>
      </c>
      <c r="CX59" s="177" t="str">
        <f t="shared" si="103"/>
        <v/>
      </c>
      <c r="CY59" s="177" t="str">
        <f t="shared" si="104"/>
        <v/>
      </c>
      <c r="CZ59" s="177" t="str">
        <f t="shared" si="105"/>
        <v/>
      </c>
      <c r="DA59" s="177" t="str">
        <f t="shared" si="106"/>
        <v/>
      </c>
      <c r="DB59" s="177" t="str">
        <f t="shared" si="107"/>
        <v/>
      </c>
      <c r="DC59" s="177" t="str">
        <f t="shared" si="108"/>
        <v/>
      </c>
      <c r="DD59" s="177" t="str">
        <f t="shared" si="109"/>
        <v/>
      </c>
      <c r="DE59" s="177" t="str">
        <f t="shared" si="110"/>
        <v/>
      </c>
      <c r="DF59" s="177" t="str">
        <f t="shared" si="111"/>
        <v/>
      </c>
      <c r="DG59" s="177" t="str">
        <f t="shared" si="112"/>
        <v/>
      </c>
      <c r="DH59" s="177" t="str">
        <f t="shared" si="113"/>
        <v/>
      </c>
      <c r="DI59" s="177" t="str">
        <f t="shared" si="114"/>
        <v/>
      </c>
      <c r="DJ59" s="177" t="str">
        <f t="shared" si="115"/>
        <v/>
      </c>
      <c r="DK59" s="177" t="str">
        <f t="shared" si="116"/>
        <v/>
      </c>
      <c r="DL59" s="177" t="str">
        <f t="shared" si="117"/>
        <v/>
      </c>
      <c r="DM59" s="177" t="str">
        <f t="shared" si="118"/>
        <v/>
      </c>
      <c r="DN59" s="177" t="str">
        <f t="shared" si="119"/>
        <v/>
      </c>
      <c r="DO59" s="177" t="str">
        <f t="shared" si="120"/>
        <v/>
      </c>
      <c r="DP59" s="177" t="str">
        <f t="shared" si="121"/>
        <v/>
      </c>
      <c r="DQ59" s="177" t="str">
        <f t="shared" si="122"/>
        <v/>
      </c>
      <c r="DR59" s="177" t="str">
        <f t="shared" si="123"/>
        <v/>
      </c>
      <c r="DS59" s="177" t="str">
        <f t="shared" si="124"/>
        <v/>
      </c>
      <c r="DT59" s="177" t="str">
        <f t="shared" si="125"/>
        <v/>
      </c>
      <c r="DU59" s="177" t="str">
        <f t="shared" si="126"/>
        <v/>
      </c>
      <c r="DV59" s="177" t="str">
        <f t="shared" si="127"/>
        <v/>
      </c>
      <c r="DW59" s="177" t="str">
        <f t="shared" si="128"/>
        <v/>
      </c>
      <c r="DX59" s="177" t="str">
        <f t="shared" si="129"/>
        <v/>
      </c>
      <c r="DY59" s="177" t="str">
        <f t="shared" si="130"/>
        <v/>
      </c>
      <c r="DZ59" s="177" t="str">
        <f t="shared" si="131"/>
        <v/>
      </c>
      <c r="EA59" s="177" t="str">
        <f t="shared" si="132"/>
        <v/>
      </c>
      <c r="EB59" s="177" t="str">
        <f t="shared" si="133"/>
        <v/>
      </c>
      <c r="EC59" s="177" t="str">
        <f t="shared" si="134"/>
        <v/>
      </c>
      <c r="ED59" s="177" t="str">
        <f t="shared" si="135"/>
        <v/>
      </c>
      <c r="EE59" s="177" t="str">
        <f t="shared" si="136"/>
        <v/>
      </c>
      <c r="EF59" s="177" t="str">
        <f t="shared" si="137"/>
        <v/>
      </c>
      <c r="EG59" s="177" t="str">
        <f t="shared" si="138"/>
        <v/>
      </c>
      <c r="EH59" s="177" t="str">
        <f t="shared" si="139"/>
        <v/>
      </c>
      <c r="EI59" s="177" t="str">
        <f t="shared" si="140"/>
        <v/>
      </c>
      <c r="EJ59" s="177" t="str">
        <f t="shared" si="141"/>
        <v/>
      </c>
      <c r="EK59" s="177" t="str">
        <f t="shared" si="142"/>
        <v/>
      </c>
      <c r="EL59" s="177" t="str">
        <f t="shared" si="143"/>
        <v/>
      </c>
      <c r="EM59" s="177" t="str">
        <f t="shared" si="144"/>
        <v/>
      </c>
      <c r="EN59" s="177" t="str">
        <f t="shared" si="145"/>
        <v/>
      </c>
      <c r="EO59" s="177" t="str">
        <f t="shared" si="146"/>
        <v/>
      </c>
      <c r="EP59" s="177" t="str">
        <f t="shared" si="147"/>
        <v/>
      </c>
      <c r="EQ59" s="177" t="str">
        <f t="shared" si="148"/>
        <v/>
      </c>
      <c r="ER59" s="177" t="str">
        <f t="shared" si="149"/>
        <v/>
      </c>
      <c r="ES59" s="177" t="str">
        <f t="shared" si="150"/>
        <v/>
      </c>
      <c r="ET59" s="177" t="str">
        <f t="shared" si="151"/>
        <v/>
      </c>
      <c r="EU59" s="177" t="str">
        <f t="shared" si="152"/>
        <v/>
      </c>
      <c r="EV59" s="177" t="str">
        <f t="shared" si="153"/>
        <v/>
      </c>
      <c r="EW59" s="177" t="str">
        <f t="shared" si="154"/>
        <v/>
      </c>
      <c r="EX59" s="177" t="str">
        <f t="shared" si="155"/>
        <v/>
      </c>
      <c r="EY59" s="177" t="str">
        <f t="shared" si="156"/>
        <v/>
      </c>
      <c r="EZ59" s="177" t="str">
        <f t="shared" si="157"/>
        <v/>
      </c>
      <c r="FA59" s="177" t="str">
        <f t="shared" si="158"/>
        <v/>
      </c>
      <c r="FB59" s="177" t="str">
        <f t="shared" si="159"/>
        <v/>
      </c>
      <c r="FC59" s="177" t="str">
        <f t="shared" si="160"/>
        <v/>
      </c>
      <c r="FD59" s="177" t="str">
        <f t="shared" si="161"/>
        <v/>
      </c>
      <c r="FE59" s="177" t="str">
        <f t="shared" si="162"/>
        <v/>
      </c>
      <c r="FF59" s="177" t="str">
        <f t="shared" si="163"/>
        <v/>
      </c>
      <c r="FG59" s="177" t="str">
        <f t="shared" si="164"/>
        <v/>
      </c>
      <c r="FH59" s="177" t="str">
        <f t="shared" si="33"/>
        <v/>
      </c>
      <c r="FI59" s="177" t="str">
        <f t="shared" si="165"/>
        <v/>
      </c>
      <c r="FJ59" s="177" t="str">
        <f t="shared" si="166"/>
        <v/>
      </c>
      <c r="FK59" s="177" t="str">
        <f t="shared" si="167"/>
        <v/>
      </c>
      <c r="FL59" s="177" t="str">
        <f t="shared" si="168"/>
        <v/>
      </c>
      <c r="FM59" s="177" t="str">
        <f t="shared" si="169"/>
        <v/>
      </c>
      <c r="FN59" s="177" t="str">
        <f t="shared" si="170"/>
        <v/>
      </c>
      <c r="FO59" s="177" t="str">
        <f t="shared" si="171"/>
        <v/>
      </c>
      <c r="FP59" s="177" t="str">
        <f t="shared" si="172"/>
        <v/>
      </c>
      <c r="FQ59" s="177" t="str">
        <f t="shared" si="173"/>
        <v/>
      </c>
      <c r="FR59" s="177" t="str">
        <f t="shared" si="174"/>
        <v/>
      </c>
      <c r="FS59" s="177" t="str">
        <f t="shared" si="175"/>
        <v/>
      </c>
      <c r="FT59" s="177" t="str">
        <f t="shared" si="176"/>
        <v/>
      </c>
      <c r="FU59" s="177" t="str">
        <f t="shared" si="177"/>
        <v/>
      </c>
      <c r="FV59" s="177" t="str">
        <f t="shared" si="178"/>
        <v/>
      </c>
      <c r="FW59" s="177" t="str">
        <f t="shared" si="179"/>
        <v/>
      </c>
      <c r="FX59" s="177" t="str">
        <f t="shared" si="180"/>
        <v/>
      </c>
      <c r="FY59" s="177" t="str">
        <f t="shared" si="181"/>
        <v/>
      </c>
      <c r="FZ59" s="177" t="str">
        <f t="shared" si="182"/>
        <v/>
      </c>
      <c r="GA59" s="177" t="str">
        <f t="shared" si="183"/>
        <v/>
      </c>
      <c r="GB59" s="177" t="str">
        <f t="shared" si="184"/>
        <v/>
      </c>
      <c r="GC59" s="177" t="str">
        <f t="shared" si="185"/>
        <v/>
      </c>
      <c r="GD59" s="177" t="str">
        <f t="shared" si="186"/>
        <v/>
      </c>
      <c r="GE59" s="177" t="str">
        <f t="shared" si="187"/>
        <v/>
      </c>
      <c r="GF59" s="177" t="str">
        <f t="shared" si="188"/>
        <v/>
      </c>
      <c r="GG59" s="177" t="str">
        <f t="shared" si="189"/>
        <v/>
      </c>
      <c r="GH59" s="177" t="str">
        <f t="shared" si="190"/>
        <v/>
      </c>
      <c r="GI59" s="177" t="str">
        <f t="shared" si="191"/>
        <v/>
      </c>
      <c r="GJ59" s="177" t="str">
        <f t="shared" si="192"/>
        <v/>
      </c>
      <c r="GK59" s="177" t="str">
        <f t="shared" si="193"/>
        <v/>
      </c>
      <c r="GL59" s="177" t="str">
        <f t="shared" si="194"/>
        <v/>
      </c>
      <c r="GM59" s="177" t="str">
        <f t="shared" si="195"/>
        <v/>
      </c>
      <c r="GN59" s="177" t="str">
        <f t="shared" si="196"/>
        <v/>
      </c>
      <c r="GO59" s="177" t="str">
        <f t="shared" si="197"/>
        <v/>
      </c>
      <c r="GP59" s="177" t="str">
        <f t="shared" si="198"/>
        <v/>
      </c>
      <c r="GQ59" s="177" t="str">
        <f t="shared" si="199"/>
        <v/>
      </c>
      <c r="GR59" s="177" t="str">
        <f t="shared" si="200"/>
        <v/>
      </c>
      <c r="GS59" s="177" t="str">
        <f t="shared" si="201"/>
        <v/>
      </c>
      <c r="GT59" s="177" t="str">
        <f t="shared" si="202"/>
        <v/>
      </c>
      <c r="GU59" s="177" t="str">
        <f t="shared" si="203"/>
        <v/>
      </c>
      <c r="GV59" s="177" t="str">
        <f t="shared" si="204"/>
        <v/>
      </c>
      <c r="GW59" s="177" t="str">
        <f t="shared" si="205"/>
        <v/>
      </c>
      <c r="GX59" s="177" t="str">
        <f t="shared" si="206"/>
        <v/>
      </c>
      <c r="GY59" s="177" t="str">
        <f t="shared" si="207"/>
        <v/>
      </c>
      <c r="GZ59" s="177" t="str">
        <f t="shared" si="208"/>
        <v/>
      </c>
      <c r="HA59" s="177" t="str">
        <f t="shared" si="209"/>
        <v/>
      </c>
      <c r="HB59" s="177" t="str">
        <f t="shared" si="210"/>
        <v/>
      </c>
      <c r="HC59" s="177" t="str">
        <f t="shared" si="211"/>
        <v/>
      </c>
      <c r="HD59" s="177" t="str">
        <f t="shared" si="212"/>
        <v/>
      </c>
      <c r="HE59" s="177" t="str">
        <f t="shared" si="213"/>
        <v/>
      </c>
      <c r="HF59" s="177" t="str">
        <f t="shared" si="214"/>
        <v/>
      </c>
      <c r="HG59" s="177" t="str">
        <f t="shared" si="215"/>
        <v/>
      </c>
      <c r="HH59" s="177" t="str">
        <f t="shared" si="216"/>
        <v/>
      </c>
      <c r="HI59" s="177" t="str">
        <f t="shared" si="217"/>
        <v/>
      </c>
      <c r="HJ59" s="177" t="str">
        <f t="shared" si="218"/>
        <v/>
      </c>
      <c r="HK59" s="177" t="str">
        <f t="shared" si="219"/>
        <v/>
      </c>
      <c r="HL59" s="177" t="str">
        <f t="shared" si="220"/>
        <v/>
      </c>
      <c r="HM59" s="177" t="str">
        <f t="shared" si="221"/>
        <v/>
      </c>
      <c r="HN59" s="177" t="str">
        <f t="shared" si="222"/>
        <v/>
      </c>
      <c r="HO59" s="177" t="str">
        <f t="shared" si="223"/>
        <v/>
      </c>
      <c r="HP59" s="177" t="str">
        <f t="shared" si="224"/>
        <v/>
      </c>
      <c r="HQ59" s="177" t="str">
        <f t="shared" si="225"/>
        <v/>
      </c>
      <c r="HR59" s="177" t="str">
        <f t="shared" si="226"/>
        <v/>
      </c>
      <c r="HS59" s="177" t="str">
        <f t="shared" si="227"/>
        <v/>
      </c>
      <c r="HT59" s="177" t="str">
        <f t="shared" si="34"/>
        <v/>
      </c>
      <c r="HU59" s="177" t="str">
        <f t="shared" si="255"/>
        <v/>
      </c>
      <c r="HV59" s="177" t="str">
        <f t="shared" si="256"/>
        <v/>
      </c>
      <c r="HW59" s="177" t="str">
        <f t="shared" si="257"/>
        <v/>
      </c>
      <c r="HX59" s="177" t="str">
        <f t="shared" si="258"/>
        <v/>
      </c>
      <c r="HY59" s="177" t="str">
        <f t="shared" si="259"/>
        <v/>
      </c>
      <c r="HZ59" s="177" t="str">
        <f t="shared" si="260"/>
        <v/>
      </c>
      <c r="IA59" s="192" t="str">
        <f t="shared" si="29"/>
        <v/>
      </c>
      <c r="IB59" s="193" t="e">
        <f t="shared" si="296"/>
        <v>#N/A</v>
      </c>
      <c r="IC59" s="193" t="e">
        <f t="shared" si="310"/>
        <v>#N/A</v>
      </c>
      <c r="ID59" s="193" t="e">
        <f t="shared" si="310"/>
        <v>#N/A</v>
      </c>
      <c r="IE59" s="193" t="e">
        <f t="shared" si="310"/>
        <v>#N/A</v>
      </c>
      <c r="IF59" s="193" t="e">
        <f t="shared" si="323"/>
        <v>#N/A</v>
      </c>
      <c r="IG59" s="193" t="e">
        <f t="shared" si="323"/>
        <v>#N/A</v>
      </c>
      <c r="IH59" s="193" t="e">
        <f t="shared" si="323"/>
        <v>#N/A</v>
      </c>
      <c r="II59" s="193" t="e">
        <f t="shared" si="323"/>
        <v>#N/A</v>
      </c>
      <c r="IJ59" s="193" t="e">
        <f t="shared" si="323"/>
        <v>#N/A</v>
      </c>
      <c r="IK59" s="193" t="e">
        <f t="shared" si="323"/>
        <v>#N/A</v>
      </c>
      <c r="IL59" s="193" t="e">
        <f t="shared" si="323"/>
        <v>#N/A</v>
      </c>
      <c r="IM59" s="193" t="e">
        <f t="shared" si="323"/>
        <v>#N/A</v>
      </c>
      <c r="IN59" s="193" t="e">
        <f t="shared" si="323"/>
        <v>#N/A</v>
      </c>
      <c r="IO59" s="193" t="e">
        <f t="shared" si="323"/>
        <v>#N/A</v>
      </c>
      <c r="IP59" s="193" t="e">
        <f t="shared" si="323"/>
        <v>#N/A</v>
      </c>
      <c r="IQ59" s="193" t="e">
        <f t="shared" si="323"/>
        <v>#N/A</v>
      </c>
      <c r="IR59" s="193" t="e">
        <f t="shared" si="323"/>
        <v>#N/A</v>
      </c>
      <c r="IS59" s="193" t="e">
        <f t="shared" si="323"/>
        <v>#N/A</v>
      </c>
      <c r="IT59" s="193" t="e">
        <f t="shared" si="323"/>
        <v>#N/A</v>
      </c>
      <c r="IU59" s="193" t="e">
        <f t="shared" si="318"/>
        <v>#N/A</v>
      </c>
      <c r="IV59" s="193" t="e">
        <f t="shared" si="318"/>
        <v>#N/A</v>
      </c>
      <c r="IW59" s="193" t="e">
        <f t="shared" si="318"/>
        <v>#N/A</v>
      </c>
      <c r="IX59" s="193" t="e">
        <f t="shared" si="318"/>
        <v>#N/A</v>
      </c>
      <c r="IY59" s="193" t="e">
        <f t="shared" si="318"/>
        <v>#N/A</v>
      </c>
      <c r="IZ59" s="193" t="e">
        <f t="shared" si="318"/>
        <v>#N/A</v>
      </c>
      <c r="JA59" s="193" t="e">
        <f t="shared" si="318"/>
        <v>#N/A</v>
      </c>
      <c r="JB59" s="193" t="e">
        <f t="shared" si="318"/>
        <v>#N/A</v>
      </c>
      <c r="JC59" s="193" t="e">
        <f t="shared" si="318"/>
        <v>#N/A</v>
      </c>
      <c r="JD59" s="193" t="e">
        <f t="shared" si="318"/>
        <v>#N/A</v>
      </c>
      <c r="JE59" s="193" t="e">
        <f t="shared" si="318"/>
        <v>#N/A</v>
      </c>
      <c r="JF59" s="193" t="e">
        <f t="shared" si="318"/>
        <v>#N/A</v>
      </c>
      <c r="JG59" s="193" t="e">
        <f t="shared" si="318"/>
        <v>#N/A</v>
      </c>
      <c r="JH59" s="193" t="e">
        <f t="shared" si="318"/>
        <v>#N/A</v>
      </c>
      <c r="JI59" s="193" t="e">
        <f t="shared" si="318"/>
        <v>#N/A</v>
      </c>
      <c r="JJ59" s="193" t="e">
        <f t="shared" si="314"/>
        <v>#N/A</v>
      </c>
      <c r="JK59" s="193" t="e">
        <f t="shared" si="314"/>
        <v>#N/A</v>
      </c>
      <c r="JL59" s="193" t="e">
        <f t="shared" si="314"/>
        <v>#N/A</v>
      </c>
      <c r="JM59" s="193" t="e">
        <f t="shared" si="314"/>
        <v>#N/A</v>
      </c>
      <c r="JN59" s="193" t="e">
        <f t="shared" si="314"/>
        <v>#N/A</v>
      </c>
      <c r="JO59" s="193" t="e">
        <f t="shared" si="314"/>
        <v>#N/A</v>
      </c>
      <c r="JP59" s="193" t="e">
        <f t="shared" si="314"/>
        <v>#N/A</v>
      </c>
      <c r="JQ59" s="193" t="e">
        <f t="shared" si="314"/>
        <v>#N/A</v>
      </c>
      <c r="JR59" s="193" t="e">
        <f t="shared" si="314"/>
        <v>#N/A</v>
      </c>
      <c r="JS59" s="193" t="e">
        <f t="shared" si="314"/>
        <v>#N/A</v>
      </c>
      <c r="JT59" s="193" t="e">
        <f t="shared" si="314"/>
        <v>#N/A</v>
      </c>
      <c r="JU59" s="193" t="e">
        <f t="shared" si="314"/>
        <v>#N/A</v>
      </c>
      <c r="JV59" s="193" t="e">
        <f t="shared" si="314"/>
        <v>#N/A</v>
      </c>
      <c r="JW59" s="193" t="e">
        <f t="shared" si="314"/>
        <v>#N/A</v>
      </c>
      <c r="JX59" s="193" t="e">
        <f t="shared" si="314"/>
        <v>#N/A</v>
      </c>
      <c r="JY59" s="193" t="e">
        <f t="shared" si="331"/>
        <v>#N/A</v>
      </c>
      <c r="JZ59" s="193" t="e">
        <f t="shared" si="331"/>
        <v>#N/A</v>
      </c>
      <c r="KA59" s="193" t="e">
        <f t="shared" si="331"/>
        <v>#N/A</v>
      </c>
      <c r="KB59" s="193" t="e">
        <f t="shared" si="331"/>
        <v>#N/A</v>
      </c>
      <c r="KC59" s="193" t="e">
        <f t="shared" si="331"/>
        <v>#N/A</v>
      </c>
      <c r="KD59" s="193" t="e">
        <f t="shared" si="331"/>
        <v>#N/A</v>
      </c>
      <c r="KE59" s="193" t="e">
        <f t="shared" si="331"/>
        <v>#N/A</v>
      </c>
      <c r="KF59" s="193" t="e">
        <f t="shared" si="331"/>
        <v>#N/A</v>
      </c>
      <c r="KG59" s="193" t="e">
        <f t="shared" si="331"/>
        <v>#N/A</v>
      </c>
      <c r="KH59" s="193" t="e">
        <f t="shared" si="331"/>
        <v>#N/A</v>
      </c>
      <c r="KI59" s="193" t="e">
        <f t="shared" si="331"/>
        <v>#N/A</v>
      </c>
      <c r="KJ59" s="193" t="e">
        <f t="shared" si="331"/>
        <v>#N/A</v>
      </c>
      <c r="KK59" s="193" t="e">
        <f t="shared" si="331"/>
        <v>#N/A</v>
      </c>
      <c r="KL59" s="193" t="e">
        <f t="shared" si="331"/>
        <v>#N/A</v>
      </c>
      <c r="KM59" s="193" t="e">
        <f t="shared" si="331"/>
        <v>#N/A</v>
      </c>
      <c r="KN59" s="193" t="e">
        <f t="shared" si="35"/>
        <v>#N/A</v>
      </c>
      <c r="KO59" s="193" t="e">
        <f t="shared" si="311"/>
        <v>#N/A</v>
      </c>
      <c r="KP59" s="193" t="e">
        <f t="shared" si="311"/>
        <v>#N/A</v>
      </c>
      <c r="KQ59" s="193" t="e">
        <f t="shared" si="311"/>
        <v>#N/A</v>
      </c>
      <c r="KR59" s="193" t="e">
        <f t="shared" si="324"/>
        <v>#N/A</v>
      </c>
      <c r="KS59" s="193" t="e">
        <f t="shared" si="324"/>
        <v>#N/A</v>
      </c>
      <c r="KT59" s="193" t="e">
        <f t="shared" si="324"/>
        <v>#N/A</v>
      </c>
      <c r="KU59" s="193" t="e">
        <f t="shared" si="324"/>
        <v>#N/A</v>
      </c>
      <c r="KV59" s="193" t="e">
        <f t="shared" si="324"/>
        <v>#N/A</v>
      </c>
      <c r="KW59" s="193" t="e">
        <f t="shared" si="324"/>
        <v>#N/A</v>
      </c>
      <c r="KX59" s="193" t="e">
        <f t="shared" si="324"/>
        <v>#N/A</v>
      </c>
      <c r="KY59" s="193" t="e">
        <f t="shared" si="324"/>
        <v>#N/A</v>
      </c>
      <c r="KZ59" s="193" t="e">
        <f t="shared" si="324"/>
        <v>#N/A</v>
      </c>
      <c r="LA59" s="193" t="e">
        <f t="shared" si="324"/>
        <v>#N/A</v>
      </c>
      <c r="LB59" s="193" t="e">
        <f t="shared" si="324"/>
        <v>#N/A</v>
      </c>
      <c r="LC59" s="193" t="e">
        <f t="shared" si="324"/>
        <v>#N/A</v>
      </c>
      <c r="LD59" s="193" t="e">
        <f t="shared" si="324"/>
        <v>#N/A</v>
      </c>
      <c r="LE59" s="193" t="e">
        <f t="shared" si="324"/>
        <v>#N/A</v>
      </c>
      <c r="LF59" s="193" t="e">
        <f t="shared" si="324"/>
        <v>#N/A</v>
      </c>
      <c r="LG59" s="193" t="e">
        <f t="shared" si="319"/>
        <v>#N/A</v>
      </c>
      <c r="LH59" s="193" t="e">
        <f t="shared" si="319"/>
        <v>#N/A</v>
      </c>
      <c r="LI59" s="193" t="e">
        <f t="shared" si="319"/>
        <v>#N/A</v>
      </c>
      <c r="LJ59" s="193" t="e">
        <f t="shared" si="319"/>
        <v>#N/A</v>
      </c>
      <c r="LK59" s="193" t="e">
        <f t="shared" si="319"/>
        <v>#N/A</v>
      </c>
      <c r="LL59" s="193" t="e">
        <f t="shared" si="319"/>
        <v>#N/A</v>
      </c>
      <c r="LM59" s="193" t="e">
        <f t="shared" si="319"/>
        <v>#N/A</v>
      </c>
      <c r="LN59" s="193" t="e">
        <f t="shared" si="319"/>
        <v>#N/A</v>
      </c>
      <c r="LO59" s="193" t="e">
        <f t="shared" si="319"/>
        <v>#N/A</v>
      </c>
      <c r="LP59" s="193" t="e">
        <f t="shared" si="319"/>
        <v>#N/A</v>
      </c>
      <c r="LQ59" s="193" t="e">
        <f t="shared" si="319"/>
        <v>#N/A</v>
      </c>
      <c r="LR59" s="193" t="e">
        <f t="shared" si="319"/>
        <v>#N/A</v>
      </c>
      <c r="LS59" s="193" t="e">
        <f t="shared" si="319"/>
        <v>#N/A</v>
      </c>
      <c r="LT59" s="193" t="e">
        <f t="shared" si="319"/>
        <v>#N/A</v>
      </c>
      <c r="LU59" s="193" t="e">
        <f t="shared" si="319"/>
        <v>#N/A</v>
      </c>
      <c r="LV59" s="193" t="e">
        <f t="shared" si="315"/>
        <v>#N/A</v>
      </c>
      <c r="LW59" s="193" t="e">
        <f t="shared" si="315"/>
        <v>#N/A</v>
      </c>
      <c r="LX59" s="193" t="e">
        <f t="shared" si="315"/>
        <v>#N/A</v>
      </c>
      <c r="LY59" s="193" t="e">
        <f t="shared" si="315"/>
        <v>#N/A</v>
      </c>
      <c r="LZ59" s="193" t="e">
        <f t="shared" si="315"/>
        <v>#N/A</v>
      </c>
      <c r="MA59" s="193" t="e">
        <f t="shared" si="315"/>
        <v>#N/A</v>
      </c>
      <c r="MB59" s="193" t="e">
        <f t="shared" si="315"/>
        <v>#N/A</v>
      </c>
      <c r="MC59" s="193" t="e">
        <f t="shared" si="315"/>
        <v>#N/A</v>
      </c>
      <c r="MD59" s="193" t="e">
        <f t="shared" si="315"/>
        <v>#N/A</v>
      </c>
      <c r="ME59" s="193" t="e">
        <f t="shared" si="315"/>
        <v>#N/A</v>
      </c>
      <c r="MF59" s="193" t="e">
        <f t="shared" si="315"/>
        <v>#N/A</v>
      </c>
      <c r="MG59" s="193" t="e">
        <f t="shared" si="315"/>
        <v>#N/A</v>
      </c>
      <c r="MH59" s="193" t="e">
        <f t="shared" si="315"/>
        <v>#N/A</v>
      </c>
      <c r="MI59" s="193" t="e">
        <f t="shared" si="315"/>
        <v>#N/A</v>
      </c>
      <c r="MJ59" s="193" t="e">
        <f t="shared" si="315"/>
        <v>#N/A</v>
      </c>
      <c r="MK59" s="193" t="e">
        <f t="shared" si="332"/>
        <v>#N/A</v>
      </c>
      <c r="ML59" s="193" t="e">
        <f t="shared" si="332"/>
        <v>#N/A</v>
      </c>
      <c r="MM59" s="193" t="e">
        <f t="shared" si="332"/>
        <v>#N/A</v>
      </c>
      <c r="MN59" s="193" t="e">
        <f t="shared" si="332"/>
        <v>#N/A</v>
      </c>
      <c r="MO59" s="193" t="e">
        <f t="shared" si="332"/>
        <v>#N/A</v>
      </c>
      <c r="MP59" s="193" t="e">
        <f t="shared" si="332"/>
        <v>#N/A</v>
      </c>
      <c r="MQ59" s="193" t="e">
        <f t="shared" si="332"/>
        <v>#N/A</v>
      </c>
      <c r="MR59" s="193" t="e">
        <f t="shared" si="332"/>
        <v>#N/A</v>
      </c>
      <c r="MS59" s="193" t="e">
        <f t="shared" si="332"/>
        <v>#N/A</v>
      </c>
      <c r="MT59" s="193" t="e">
        <f t="shared" si="332"/>
        <v>#N/A</v>
      </c>
      <c r="MU59" s="193" t="e">
        <f t="shared" si="332"/>
        <v>#N/A</v>
      </c>
      <c r="MV59" s="193" t="e">
        <f t="shared" si="332"/>
        <v>#N/A</v>
      </c>
      <c r="MW59" s="193" t="e">
        <f t="shared" si="332"/>
        <v>#N/A</v>
      </c>
      <c r="MX59" s="193" t="e">
        <f t="shared" si="332"/>
        <v>#N/A</v>
      </c>
      <c r="MY59" s="193" t="e">
        <f t="shared" si="332"/>
        <v>#N/A</v>
      </c>
      <c r="MZ59" s="193" t="e">
        <f t="shared" si="36"/>
        <v>#N/A</v>
      </c>
      <c r="NA59" s="193" t="e">
        <f t="shared" si="312"/>
        <v>#N/A</v>
      </c>
      <c r="NB59" s="193" t="e">
        <f t="shared" si="312"/>
        <v>#N/A</v>
      </c>
      <c r="NC59" s="193" t="e">
        <f t="shared" si="312"/>
        <v>#N/A</v>
      </c>
      <c r="ND59" s="193" t="e">
        <f t="shared" si="325"/>
        <v>#N/A</v>
      </c>
      <c r="NE59" s="193" t="e">
        <f t="shared" si="325"/>
        <v>#N/A</v>
      </c>
      <c r="NF59" s="193" t="e">
        <f t="shared" si="325"/>
        <v>#N/A</v>
      </c>
      <c r="NG59" s="193" t="e">
        <f t="shared" si="325"/>
        <v>#N/A</v>
      </c>
      <c r="NH59" s="193" t="e">
        <f t="shared" si="325"/>
        <v>#N/A</v>
      </c>
      <c r="NI59" s="193" t="e">
        <f t="shared" si="325"/>
        <v>#N/A</v>
      </c>
      <c r="NJ59" s="193" t="e">
        <f t="shared" si="325"/>
        <v>#N/A</v>
      </c>
      <c r="NK59" s="193" t="e">
        <f t="shared" si="325"/>
        <v>#N/A</v>
      </c>
      <c r="NL59" s="193" t="e">
        <f t="shared" si="325"/>
        <v>#N/A</v>
      </c>
      <c r="NM59" s="193" t="e">
        <f t="shared" si="325"/>
        <v>#N/A</v>
      </c>
      <c r="NN59" s="193" t="e">
        <f t="shared" si="325"/>
        <v>#N/A</v>
      </c>
      <c r="NO59" s="193" t="e">
        <f t="shared" si="325"/>
        <v>#N/A</v>
      </c>
      <c r="NP59" s="193" t="e">
        <f t="shared" si="325"/>
        <v>#N/A</v>
      </c>
      <c r="NQ59" s="193" t="e">
        <f t="shared" si="325"/>
        <v>#N/A</v>
      </c>
      <c r="NR59" s="193" t="e">
        <f t="shared" si="325"/>
        <v>#N/A</v>
      </c>
      <c r="NS59" s="193" t="e">
        <f t="shared" si="320"/>
        <v>#N/A</v>
      </c>
      <c r="NT59" s="193" t="e">
        <f t="shared" si="320"/>
        <v>#N/A</v>
      </c>
      <c r="NU59" s="193" t="e">
        <f t="shared" si="320"/>
        <v>#N/A</v>
      </c>
      <c r="NV59" s="193" t="e">
        <f t="shared" si="320"/>
        <v>#N/A</v>
      </c>
      <c r="NW59" s="193" t="e">
        <f t="shared" si="320"/>
        <v>#N/A</v>
      </c>
      <c r="NX59" s="193" t="e">
        <f t="shared" si="320"/>
        <v>#N/A</v>
      </c>
      <c r="NY59" s="193" t="e">
        <f t="shared" si="320"/>
        <v>#N/A</v>
      </c>
      <c r="NZ59" s="193" t="e">
        <f t="shared" si="320"/>
        <v>#N/A</v>
      </c>
      <c r="OA59" s="193" t="e">
        <f t="shared" si="320"/>
        <v>#N/A</v>
      </c>
      <c r="OB59" s="193" t="e">
        <f t="shared" si="320"/>
        <v>#N/A</v>
      </c>
      <c r="OC59" s="193" t="e">
        <f t="shared" si="320"/>
        <v>#N/A</v>
      </c>
      <c r="OD59" s="193" t="e">
        <f t="shared" si="320"/>
        <v>#N/A</v>
      </c>
      <c r="OE59" s="193" t="e">
        <f t="shared" si="320"/>
        <v>#N/A</v>
      </c>
      <c r="OF59" s="193" t="e">
        <f t="shared" si="320"/>
        <v>#N/A</v>
      </c>
      <c r="OG59" s="193" t="e">
        <f t="shared" si="320"/>
        <v>#N/A</v>
      </c>
      <c r="OH59" s="193" t="e">
        <f t="shared" si="316"/>
        <v>#N/A</v>
      </c>
      <c r="OI59" s="193" t="e">
        <f t="shared" si="316"/>
        <v>#N/A</v>
      </c>
      <c r="OJ59" s="193" t="e">
        <f t="shared" si="316"/>
        <v>#N/A</v>
      </c>
      <c r="OK59" s="193" t="e">
        <f t="shared" si="316"/>
        <v>#N/A</v>
      </c>
      <c r="OL59" s="193" t="e">
        <f t="shared" si="316"/>
        <v>#N/A</v>
      </c>
      <c r="OM59" s="193" t="e">
        <f t="shared" si="316"/>
        <v>#N/A</v>
      </c>
      <c r="ON59" s="193" t="e">
        <f t="shared" si="316"/>
        <v>#N/A</v>
      </c>
      <c r="OO59" s="193" t="e">
        <f t="shared" si="316"/>
        <v>#N/A</v>
      </c>
      <c r="OP59" s="193" t="e">
        <f t="shared" si="316"/>
        <v>#N/A</v>
      </c>
      <c r="OQ59" s="193" t="e">
        <f t="shared" si="316"/>
        <v>#N/A</v>
      </c>
      <c r="OR59" s="193" t="e">
        <f t="shared" si="316"/>
        <v>#N/A</v>
      </c>
      <c r="OS59" s="193" t="e">
        <f t="shared" si="316"/>
        <v>#N/A</v>
      </c>
      <c r="OT59" s="193" t="e">
        <f t="shared" si="316"/>
        <v>#N/A</v>
      </c>
      <c r="OU59" s="193" t="e">
        <f t="shared" si="316"/>
        <v>#N/A</v>
      </c>
      <c r="OV59" s="193" t="e">
        <f t="shared" si="316"/>
        <v>#N/A</v>
      </c>
      <c r="OW59" s="193" t="e">
        <f t="shared" si="333"/>
        <v>#N/A</v>
      </c>
      <c r="OX59" s="193" t="e">
        <f t="shared" si="333"/>
        <v>#N/A</v>
      </c>
      <c r="OY59" s="193" t="e">
        <f t="shared" si="333"/>
        <v>#N/A</v>
      </c>
      <c r="OZ59" s="193" t="e">
        <f t="shared" si="333"/>
        <v>#N/A</v>
      </c>
      <c r="PA59" s="193" t="e">
        <f t="shared" si="333"/>
        <v>#N/A</v>
      </c>
      <c r="PB59" s="193" t="e">
        <f t="shared" si="333"/>
        <v>#N/A</v>
      </c>
      <c r="PC59" s="193" t="e">
        <f t="shared" si="333"/>
        <v>#N/A</v>
      </c>
      <c r="PD59" s="193" t="e">
        <f t="shared" si="333"/>
        <v>#N/A</v>
      </c>
      <c r="PE59" s="193" t="e">
        <f t="shared" si="333"/>
        <v>#N/A</v>
      </c>
      <c r="PF59" s="193" t="e">
        <f t="shared" si="333"/>
        <v>#N/A</v>
      </c>
      <c r="PG59" s="193" t="e">
        <f t="shared" si="333"/>
        <v>#N/A</v>
      </c>
      <c r="PH59" s="193" t="e">
        <f t="shared" si="333"/>
        <v>#N/A</v>
      </c>
      <c r="PI59" s="193" t="e">
        <f t="shared" si="333"/>
        <v>#N/A</v>
      </c>
      <c r="PJ59" s="193" t="e">
        <f t="shared" si="333"/>
        <v>#N/A</v>
      </c>
      <c r="PK59" s="193" t="e">
        <f t="shared" si="333"/>
        <v>#N/A</v>
      </c>
      <c r="PL59" s="193" t="e">
        <f t="shared" si="37"/>
        <v>#N/A</v>
      </c>
      <c r="PM59" s="193" t="e">
        <f t="shared" si="329"/>
        <v>#N/A</v>
      </c>
      <c r="PN59" s="193" t="e">
        <f t="shared" si="329"/>
        <v>#N/A</v>
      </c>
      <c r="PO59" s="193" t="e">
        <f t="shared" si="329"/>
        <v>#N/A</v>
      </c>
      <c r="PP59" s="193" t="e">
        <f t="shared" si="329"/>
        <v>#N/A</v>
      </c>
      <c r="PQ59" s="193" t="e">
        <f t="shared" si="329"/>
        <v>#N/A</v>
      </c>
      <c r="PR59" s="193" t="e">
        <f t="shared" si="329"/>
        <v>#N/A</v>
      </c>
      <c r="PS59" s="193" t="e">
        <f t="shared" si="329"/>
        <v>#N/A</v>
      </c>
      <c r="PT59" s="193" t="e">
        <f t="shared" si="329"/>
        <v>#N/A</v>
      </c>
    </row>
    <row r="60" spans="1:436" hidden="1" x14ac:dyDescent="0.45">
      <c r="A60" s="20">
        <v>57</v>
      </c>
      <c r="B60" s="101" t="str">
        <f t="shared" si="15"/>
        <v/>
      </c>
      <c r="C60" s="115"/>
      <c r="D60" s="101" t="str">
        <f t="shared" si="16"/>
        <v/>
      </c>
      <c r="E60" s="110" t="str">
        <f t="shared" si="17"/>
        <v/>
      </c>
      <c r="F60" s="21" t="str">
        <f t="shared" si="18"/>
        <v/>
      </c>
      <c r="G60" s="22" t="str">
        <f t="shared" si="19"/>
        <v/>
      </c>
      <c r="H60" s="23" t="str">
        <f>IF(F60="","",IF(OR($F60&lt;Skew!$B$3,$F60=Skew!$B$3),IF($F60&gt;Skew!$C$3,Skew!$A$3,IF($F60&gt;Skew!$C$4,Skew!$A$4,IF($F60&gt;Skew!$C$5,Skew!$A$5,IF($F60&gt;Skew!$C$6,Skew!$A$6,IF($F60&gt;Skew!$C$7,Skew!$A$7,IF($F60&gt;Skew!$C$8,Skew!$A$8,IF($F60&gt;Skew!$C$9,Skew!$A$9,IF($F60&gt;Skew!$C$10,Skew!$A$10,IF($F60&gt;Skew!$C$11,Skew!$A$11,IF($F60&gt;Skew!$C$12,Skew!$A$12,IF($F60&gt;Skew!$C$13,Skew!$A$13,IF($F60&gt;Skew!$C$14,Skew!$A$14,IF($F60&gt;Skew!$C$15,Skew!$A$15,IF($F60&gt;Skew!$C$16,Skew!$A$16,Skew!$A$17)
)))))))))))))))</f>
        <v/>
      </c>
      <c r="I60" s="22" t="str">
        <f>IF(F60="","",MATCH(H60,Skew!$A$3:$A$17,0))</f>
        <v/>
      </c>
      <c r="J60" s="22" t="str">
        <f t="shared" si="20"/>
        <v/>
      </c>
      <c r="K60" s="24"/>
      <c r="L60" s="22" t="str">
        <f>IF(OR(F60="",K60=""),"",MATCH(K60,Confidence!$A$3:$A$12,0))</f>
        <v/>
      </c>
      <c r="M60" s="25" t="str">
        <f t="shared" si="21"/>
        <v/>
      </c>
      <c r="N60" s="25" t="str">
        <f t="shared" si="22"/>
        <v/>
      </c>
      <c r="O60" s="22"/>
      <c r="P60" s="102" t="str">
        <f t="shared" si="23"/>
        <v/>
      </c>
      <c r="Q60" s="102" t="str">
        <f t="shared" si="24"/>
        <v/>
      </c>
      <c r="R60" s="37" t="str">
        <f t="shared" si="25"/>
        <v/>
      </c>
      <c r="S60" s="115"/>
      <c r="T60" s="204" t="str">
        <f>IF(AND(B60&gt;0,C60&gt;0,D60&gt;0,M60&gt;0,N60&gt;0,S60&gt;0,NOT(K60="")),ABS(VLOOKUP($S$1,VLookups!$A$30:$B$31,2,FALSE)-_xlfn.BETA.DIST(S60,IF(G60="L",N60,M60),IF(G60="L",M60,N60),TRUE,B60,D60)),"")</f>
        <v/>
      </c>
      <c r="U60" s="112" t="str">
        <f>IF(OR($M60="",$N60=""),"",_xlfn.BETA.INV(ABS(VLOOKUP($S$1,VLookups!$A$30:$B$31,2,FALSE)-U$3),IF($G60="L",$N60,$M60),IF($G60="L",$M60,$N60),$B60,$D60))</f>
        <v/>
      </c>
      <c r="V60" s="113" t="str">
        <f>IF(OR($M60="",$N60=""),"",_xlfn.BETA.INV(ABS(VLOOKUP($S$1,VLookups!$A$30:$B$31,2,FALSE)-V$3),IF($G60="L",$N60,$M60),IF($G60="L",$M60,$N60),$B60,$D60))</f>
        <v/>
      </c>
      <c r="W60" s="112" t="str">
        <f>IF(OR($M60="",$N60=""),"",_xlfn.BETA.INV(ABS(VLOOKUP($S$1,VLookups!$A$30:$B$31,2,FALSE)-W$3),IF($G60="L",$N60,$M60),IF($G60="L",$M60,$N60),$B60,$D60))</f>
        <v/>
      </c>
      <c r="X60" s="113" t="str">
        <f>IF(OR($M60="",$N60=""),"",_xlfn.BETA.INV(ABS(VLOOKUP($S$1,VLookups!$A$30:$B$31,2,FALSE)-X$3),IF($G60="L",$N60,$M60),IF($G60="L",$M60,$N60),$B60,$D60))</f>
        <v/>
      </c>
      <c r="Y60" s="112" t="str">
        <f>IF(OR($M60="",$N60=""),"",_xlfn.BETA.INV(ABS(VLOOKUP($S$1,VLookups!$A$30:$B$31,2,FALSE)-Y$3),IF($G60="L",$N60,$M60),IF($G60="L",$M60,$N60),$B60,$D60))</f>
        <v/>
      </c>
      <c r="Z60" s="113" t="str">
        <f>IF(OR($M60="",$N60=""),"",_xlfn.BETA.INV(ABS(VLOOKUP($S$1,VLookups!$A$30:$B$31,2,FALSE)-Z$3),IF($G60="L",$N60,$M60),IF($G60="L",$M60,$N60),$B60,$D60))</f>
        <v/>
      </c>
      <c r="AA60" s="112" t="str">
        <f>IF(OR($M60="",$N60=""),"",_xlfn.BETA.INV(ABS(VLOOKUP($S$1,VLookups!$A$30:$B$31,2,FALSE)-AA$3),IF($G60="L",$N60,$M60),IF($G60="L",$M60,$N60),$B60,$D60))</f>
        <v/>
      </c>
      <c r="AB60" s="113" t="str">
        <f>IF(OR($M60="",$N60=""),"",_xlfn.BETA.INV(ABS(VLOOKUP($S$1,VLookups!$A$30:$B$31,2,FALSE)-AB$3),IF($G60="L",$N60,$M60),IF($G60="L",$M60,$N60),$B60,$D60))</f>
        <v/>
      </c>
      <c r="AC60" s="112" t="str">
        <f>IF(OR($M60="",$N60=""),"",_xlfn.BETA.INV(ABS(VLOOKUP($S$1,VLookups!$A$30:$B$31,2,FALSE)-AC$3),IF($G60="L",$N60,$M60),IF($G60="L",$M60,$N60),$B60,$D60))</f>
        <v/>
      </c>
      <c r="AD60" s="113" t="str">
        <f>IF(OR($M60="",$N60=""),"",_xlfn.BETA.INV(ABS(VLOOKUP($S$1,VLookups!$A$30:$B$31,2,FALSE)-AD$3),IF($G60="L",$N60,$M60),IF($G60="L",$M60,$N60),$B60,$D60))</f>
        <v/>
      </c>
      <c r="AE60" s="112" t="str">
        <f>IF(OR($M60="",$N60=""),"",_xlfn.BETA.INV(ABS(VLOOKUP($S$1,VLookups!$A$30:$B$31,2,FALSE)-AE$3),IF($G60="L",$N60,$M60),IF($G60="L",$M60,$N60),$B60,$D60))</f>
        <v/>
      </c>
      <c r="AF60" s="113" t="str">
        <f>IF(OR($M60="",$N60=""),"",_xlfn.BETA.INV(ABS(VLOOKUP($S$1,VLookups!$A$30:$B$31,2,FALSE)-AF$3),IF($G60="L",$N60,$M60),IF($G60="L",$M60,$N60),$B60,$D60))</f>
        <v/>
      </c>
      <c r="AG60" s="15"/>
      <c r="AH60" s="194" t="str">
        <f t="shared" si="26"/>
        <v/>
      </c>
      <c r="AI60" s="192" t="str">
        <f t="shared" si="27"/>
        <v/>
      </c>
      <c r="AJ60" s="177" t="str">
        <f t="shared" ref="AJ60" si="340">IF(ISNONTEXT($AH60),AI60+$AH60,"")</f>
        <v/>
      </c>
      <c r="AK60" s="177" t="str">
        <f t="shared" si="39"/>
        <v/>
      </c>
      <c r="AL60" s="177" t="str">
        <f t="shared" si="40"/>
        <v/>
      </c>
      <c r="AM60" s="177" t="str">
        <f t="shared" si="41"/>
        <v/>
      </c>
      <c r="AN60" s="177" t="str">
        <f t="shared" si="42"/>
        <v/>
      </c>
      <c r="AO60" s="177" t="str">
        <f t="shared" si="43"/>
        <v/>
      </c>
      <c r="AP60" s="177" t="str">
        <f t="shared" si="44"/>
        <v/>
      </c>
      <c r="AQ60" s="177" t="str">
        <f t="shared" si="45"/>
        <v/>
      </c>
      <c r="AR60" s="177" t="str">
        <f t="shared" si="46"/>
        <v/>
      </c>
      <c r="AS60" s="177" t="str">
        <f t="shared" si="47"/>
        <v/>
      </c>
      <c r="AT60" s="177" t="str">
        <f t="shared" si="48"/>
        <v/>
      </c>
      <c r="AU60" s="177" t="str">
        <f t="shared" si="49"/>
        <v/>
      </c>
      <c r="AV60" s="177" t="str">
        <f t="shared" si="50"/>
        <v/>
      </c>
      <c r="AW60" s="177" t="str">
        <f t="shared" si="51"/>
        <v/>
      </c>
      <c r="AX60" s="177" t="str">
        <f t="shared" si="52"/>
        <v/>
      </c>
      <c r="AY60" s="177" t="str">
        <f t="shared" si="53"/>
        <v/>
      </c>
      <c r="AZ60" s="177" t="str">
        <f t="shared" si="54"/>
        <v/>
      </c>
      <c r="BA60" s="177" t="str">
        <f t="shared" si="55"/>
        <v/>
      </c>
      <c r="BB60" s="177" t="str">
        <f t="shared" si="56"/>
        <v/>
      </c>
      <c r="BC60" s="177" t="str">
        <f t="shared" si="57"/>
        <v/>
      </c>
      <c r="BD60" s="177" t="str">
        <f t="shared" si="58"/>
        <v/>
      </c>
      <c r="BE60" s="177" t="str">
        <f t="shared" si="59"/>
        <v/>
      </c>
      <c r="BF60" s="177" t="str">
        <f t="shared" si="60"/>
        <v/>
      </c>
      <c r="BG60" s="177" t="str">
        <f t="shared" si="61"/>
        <v/>
      </c>
      <c r="BH60" s="177" t="str">
        <f t="shared" si="62"/>
        <v/>
      </c>
      <c r="BI60" s="177" t="str">
        <f t="shared" si="63"/>
        <v/>
      </c>
      <c r="BJ60" s="177" t="str">
        <f t="shared" si="64"/>
        <v/>
      </c>
      <c r="BK60" s="177" t="str">
        <f t="shared" si="65"/>
        <v/>
      </c>
      <c r="BL60" s="177" t="str">
        <f t="shared" si="66"/>
        <v/>
      </c>
      <c r="BM60" s="177" t="str">
        <f t="shared" si="67"/>
        <v/>
      </c>
      <c r="BN60" s="177" t="str">
        <f t="shared" si="68"/>
        <v/>
      </c>
      <c r="BO60" s="177" t="str">
        <f t="shared" si="69"/>
        <v/>
      </c>
      <c r="BP60" s="177" t="str">
        <f t="shared" si="70"/>
        <v/>
      </c>
      <c r="BQ60" s="177" t="str">
        <f t="shared" si="71"/>
        <v/>
      </c>
      <c r="BR60" s="177" t="str">
        <f t="shared" si="72"/>
        <v/>
      </c>
      <c r="BS60" s="177" t="str">
        <f t="shared" si="73"/>
        <v/>
      </c>
      <c r="BT60" s="177" t="str">
        <f t="shared" si="74"/>
        <v/>
      </c>
      <c r="BU60" s="177" t="str">
        <f t="shared" si="75"/>
        <v/>
      </c>
      <c r="BV60" s="177" t="str">
        <f t="shared" si="76"/>
        <v/>
      </c>
      <c r="BW60" s="177" t="str">
        <f t="shared" si="77"/>
        <v/>
      </c>
      <c r="BX60" s="177" t="str">
        <f t="shared" si="78"/>
        <v/>
      </c>
      <c r="BY60" s="177" t="str">
        <f t="shared" si="79"/>
        <v/>
      </c>
      <c r="BZ60" s="177" t="str">
        <f t="shared" si="80"/>
        <v/>
      </c>
      <c r="CA60" s="177" t="str">
        <f t="shared" si="81"/>
        <v/>
      </c>
      <c r="CB60" s="177" t="str">
        <f t="shared" si="82"/>
        <v/>
      </c>
      <c r="CC60" s="177" t="str">
        <f t="shared" si="83"/>
        <v/>
      </c>
      <c r="CD60" s="177" t="str">
        <f t="shared" si="84"/>
        <v/>
      </c>
      <c r="CE60" s="177" t="str">
        <f t="shared" si="85"/>
        <v/>
      </c>
      <c r="CF60" s="177" t="str">
        <f t="shared" si="86"/>
        <v/>
      </c>
      <c r="CG60" s="177" t="str">
        <f t="shared" si="87"/>
        <v/>
      </c>
      <c r="CH60" s="177" t="str">
        <f t="shared" si="88"/>
        <v/>
      </c>
      <c r="CI60" s="177" t="str">
        <f t="shared" si="89"/>
        <v/>
      </c>
      <c r="CJ60" s="177" t="str">
        <f t="shared" si="90"/>
        <v/>
      </c>
      <c r="CK60" s="177" t="str">
        <f t="shared" si="91"/>
        <v/>
      </c>
      <c r="CL60" s="177" t="str">
        <f t="shared" si="92"/>
        <v/>
      </c>
      <c r="CM60" s="177" t="str">
        <f t="shared" si="93"/>
        <v/>
      </c>
      <c r="CN60" s="177" t="str">
        <f t="shared" si="94"/>
        <v/>
      </c>
      <c r="CO60" s="177" t="str">
        <f t="shared" si="95"/>
        <v/>
      </c>
      <c r="CP60" s="177" t="str">
        <f t="shared" si="96"/>
        <v/>
      </c>
      <c r="CQ60" s="177" t="str">
        <f t="shared" si="97"/>
        <v/>
      </c>
      <c r="CR60" s="177" t="str">
        <f t="shared" si="98"/>
        <v/>
      </c>
      <c r="CS60" s="177" t="str">
        <f t="shared" si="99"/>
        <v/>
      </c>
      <c r="CT60" s="177" t="str">
        <f t="shared" si="100"/>
        <v/>
      </c>
      <c r="CU60" s="177" t="str">
        <f t="shared" si="101"/>
        <v/>
      </c>
      <c r="CV60" s="177" t="str">
        <f t="shared" si="32"/>
        <v/>
      </c>
      <c r="CW60" s="177" t="str">
        <f t="shared" si="102"/>
        <v/>
      </c>
      <c r="CX60" s="177" t="str">
        <f t="shared" si="103"/>
        <v/>
      </c>
      <c r="CY60" s="177" t="str">
        <f t="shared" si="104"/>
        <v/>
      </c>
      <c r="CZ60" s="177" t="str">
        <f t="shared" si="105"/>
        <v/>
      </c>
      <c r="DA60" s="177" t="str">
        <f t="shared" si="106"/>
        <v/>
      </c>
      <c r="DB60" s="177" t="str">
        <f t="shared" si="107"/>
        <v/>
      </c>
      <c r="DC60" s="177" t="str">
        <f t="shared" si="108"/>
        <v/>
      </c>
      <c r="DD60" s="177" t="str">
        <f t="shared" si="109"/>
        <v/>
      </c>
      <c r="DE60" s="177" t="str">
        <f t="shared" si="110"/>
        <v/>
      </c>
      <c r="DF60" s="177" t="str">
        <f t="shared" si="111"/>
        <v/>
      </c>
      <c r="DG60" s="177" t="str">
        <f t="shared" si="112"/>
        <v/>
      </c>
      <c r="DH60" s="177" t="str">
        <f t="shared" si="113"/>
        <v/>
      </c>
      <c r="DI60" s="177" t="str">
        <f t="shared" si="114"/>
        <v/>
      </c>
      <c r="DJ60" s="177" t="str">
        <f t="shared" si="115"/>
        <v/>
      </c>
      <c r="DK60" s="177" t="str">
        <f t="shared" si="116"/>
        <v/>
      </c>
      <c r="DL60" s="177" t="str">
        <f t="shared" si="117"/>
        <v/>
      </c>
      <c r="DM60" s="177" t="str">
        <f t="shared" si="118"/>
        <v/>
      </c>
      <c r="DN60" s="177" t="str">
        <f t="shared" si="119"/>
        <v/>
      </c>
      <c r="DO60" s="177" t="str">
        <f t="shared" si="120"/>
        <v/>
      </c>
      <c r="DP60" s="177" t="str">
        <f t="shared" si="121"/>
        <v/>
      </c>
      <c r="DQ60" s="177" t="str">
        <f t="shared" si="122"/>
        <v/>
      </c>
      <c r="DR60" s="177" t="str">
        <f t="shared" si="123"/>
        <v/>
      </c>
      <c r="DS60" s="177" t="str">
        <f t="shared" si="124"/>
        <v/>
      </c>
      <c r="DT60" s="177" t="str">
        <f t="shared" si="125"/>
        <v/>
      </c>
      <c r="DU60" s="177" t="str">
        <f t="shared" si="126"/>
        <v/>
      </c>
      <c r="DV60" s="177" t="str">
        <f t="shared" si="127"/>
        <v/>
      </c>
      <c r="DW60" s="177" t="str">
        <f t="shared" si="128"/>
        <v/>
      </c>
      <c r="DX60" s="177" t="str">
        <f t="shared" si="129"/>
        <v/>
      </c>
      <c r="DY60" s="177" t="str">
        <f t="shared" si="130"/>
        <v/>
      </c>
      <c r="DZ60" s="177" t="str">
        <f t="shared" si="131"/>
        <v/>
      </c>
      <c r="EA60" s="177" t="str">
        <f t="shared" si="132"/>
        <v/>
      </c>
      <c r="EB60" s="177" t="str">
        <f t="shared" si="133"/>
        <v/>
      </c>
      <c r="EC60" s="177" t="str">
        <f t="shared" si="134"/>
        <v/>
      </c>
      <c r="ED60" s="177" t="str">
        <f t="shared" si="135"/>
        <v/>
      </c>
      <c r="EE60" s="177" t="str">
        <f t="shared" si="136"/>
        <v/>
      </c>
      <c r="EF60" s="177" t="str">
        <f t="shared" si="137"/>
        <v/>
      </c>
      <c r="EG60" s="177" t="str">
        <f t="shared" si="138"/>
        <v/>
      </c>
      <c r="EH60" s="177" t="str">
        <f t="shared" si="139"/>
        <v/>
      </c>
      <c r="EI60" s="177" t="str">
        <f t="shared" si="140"/>
        <v/>
      </c>
      <c r="EJ60" s="177" t="str">
        <f t="shared" si="141"/>
        <v/>
      </c>
      <c r="EK60" s="177" t="str">
        <f t="shared" si="142"/>
        <v/>
      </c>
      <c r="EL60" s="177" t="str">
        <f t="shared" si="143"/>
        <v/>
      </c>
      <c r="EM60" s="177" t="str">
        <f t="shared" si="144"/>
        <v/>
      </c>
      <c r="EN60" s="177" t="str">
        <f t="shared" si="145"/>
        <v/>
      </c>
      <c r="EO60" s="177" t="str">
        <f t="shared" si="146"/>
        <v/>
      </c>
      <c r="EP60" s="177" t="str">
        <f t="shared" si="147"/>
        <v/>
      </c>
      <c r="EQ60" s="177" t="str">
        <f t="shared" si="148"/>
        <v/>
      </c>
      <c r="ER60" s="177" t="str">
        <f t="shared" si="149"/>
        <v/>
      </c>
      <c r="ES60" s="177" t="str">
        <f t="shared" si="150"/>
        <v/>
      </c>
      <c r="ET60" s="177" t="str">
        <f t="shared" si="151"/>
        <v/>
      </c>
      <c r="EU60" s="177" t="str">
        <f t="shared" si="152"/>
        <v/>
      </c>
      <c r="EV60" s="177" t="str">
        <f t="shared" si="153"/>
        <v/>
      </c>
      <c r="EW60" s="177" t="str">
        <f t="shared" si="154"/>
        <v/>
      </c>
      <c r="EX60" s="177" t="str">
        <f t="shared" si="155"/>
        <v/>
      </c>
      <c r="EY60" s="177" t="str">
        <f t="shared" si="156"/>
        <v/>
      </c>
      <c r="EZ60" s="177" t="str">
        <f t="shared" si="157"/>
        <v/>
      </c>
      <c r="FA60" s="177" t="str">
        <f t="shared" si="158"/>
        <v/>
      </c>
      <c r="FB60" s="177" t="str">
        <f t="shared" si="159"/>
        <v/>
      </c>
      <c r="FC60" s="177" t="str">
        <f t="shared" si="160"/>
        <v/>
      </c>
      <c r="FD60" s="177" t="str">
        <f t="shared" si="161"/>
        <v/>
      </c>
      <c r="FE60" s="177" t="str">
        <f t="shared" si="162"/>
        <v/>
      </c>
      <c r="FF60" s="177" t="str">
        <f t="shared" si="163"/>
        <v/>
      </c>
      <c r="FG60" s="177" t="str">
        <f t="shared" si="164"/>
        <v/>
      </c>
      <c r="FH60" s="177" t="str">
        <f t="shared" si="33"/>
        <v/>
      </c>
      <c r="FI60" s="177" t="str">
        <f t="shared" si="165"/>
        <v/>
      </c>
      <c r="FJ60" s="177" t="str">
        <f t="shared" si="166"/>
        <v/>
      </c>
      <c r="FK60" s="177" t="str">
        <f t="shared" si="167"/>
        <v/>
      </c>
      <c r="FL60" s="177" t="str">
        <f t="shared" si="168"/>
        <v/>
      </c>
      <c r="FM60" s="177" t="str">
        <f t="shared" si="169"/>
        <v/>
      </c>
      <c r="FN60" s="177" t="str">
        <f t="shared" si="170"/>
        <v/>
      </c>
      <c r="FO60" s="177" t="str">
        <f t="shared" si="171"/>
        <v/>
      </c>
      <c r="FP60" s="177" t="str">
        <f t="shared" si="172"/>
        <v/>
      </c>
      <c r="FQ60" s="177" t="str">
        <f t="shared" si="173"/>
        <v/>
      </c>
      <c r="FR60" s="177" t="str">
        <f t="shared" si="174"/>
        <v/>
      </c>
      <c r="FS60" s="177" t="str">
        <f t="shared" si="175"/>
        <v/>
      </c>
      <c r="FT60" s="177" t="str">
        <f t="shared" si="176"/>
        <v/>
      </c>
      <c r="FU60" s="177" t="str">
        <f t="shared" si="177"/>
        <v/>
      </c>
      <c r="FV60" s="177" t="str">
        <f t="shared" si="178"/>
        <v/>
      </c>
      <c r="FW60" s="177" t="str">
        <f t="shared" si="179"/>
        <v/>
      </c>
      <c r="FX60" s="177" t="str">
        <f t="shared" si="180"/>
        <v/>
      </c>
      <c r="FY60" s="177" t="str">
        <f t="shared" si="181"/>
        <v/>
      </c>
      <c r="FZ60" s="177" t="str">
        <f t="shared" si="182"/>
        <v/>
      </c>
      <c r="GA60" s="177" t="str">
        <f t="shared" si="183"/>
        <v/>
      </c>
      <c r="GB60" s="177" t="str">
        <f t="shared" si="184"/>
        <v/>
      </c>
      <c r="GC60" s="177" t="str">
        <f t="shared" si="185"/>
        <v/>
      </c>
      <c r="GD60" s="177" t="str">
        <f t="shared" si="186"/>
        <v/>
      </c>
      <c r="GE60" s="177" t="str">
        <f t="shared" si="187"/>
        <v/>
      </c>
      <c r="GF60" s="177" t="str">
        <f t="shared" si="188"/>
        <v/>
      </c>
      <c r="GG60" s="177" t="str">
        <f t="shared" si="189"/>
        <v/>
      </c>
      <c r="GH60" s="177" t="str">
        <f t="shared" si="190"/>
        <v/>
      </c>
      <c r="GI60" s="177" t="str">
        <f t="shared" si="191"/>
        <v/>
      </c>
      <c r="GJ60" s="177" t="str">
        <f t="shared" si="192"/>
        <v/>
      </c>
      <c r="GK60" s="177" t="str">
        <f t="shared" si="193"/>
        <v/>
      </c>
      <c r="GL60" s="177" t="str">
        <f t="shared" si="194"/>
        <v/>
      </c>
      <c r="GM60" s="177" t="str">
        <f t="shared" si="195"/>
        <v/>
      </c>
      <c r="GN60" s="177" t="str">
        <f t="shared" si="196"/>
        <v/>
      </c>
      <c r="GO60" s="177" t="str">
        <f t="shared" si="197"/>
        <v/>
      </c>
      <c r="GP60" s="177" t="str">
        <f t="shared" si="198"/>
        <v/>
      </c>
      <c r="GQ60" s="177" t="str">
        <f t="shared" si="199"/>
        <v/>
      </c>
      <c r="GR60" s="177" t="str">
        <f t="shared" si="200"/>
        <v/>
      </c>
      <c r="GS60" s="177" t="str">
        <f t="shared" si="201"/>
        <v/>
      </c>
      <c r="GT60" s="177" t="str">
        <f t="shared" si="202"/>
        <v/>
      </c>
      <c r="GU60" s="177" t="str">
        <f t="shared" si="203"/>
        <v/>
      </c>
      <c r="GV60" s="177" t="str">
        <f t="shared" si="204"/>
        <v/>
      </c>
      <c r="GW60" s="177" t="str">
        <f t="shared" si="205"/>
        <v/>
      </c>
      <c r="GX60" s="177" t="str">
        <f t="shared" si="206"/>
        <v/>
      </c>
      <c r="GY60" s="177" t="str">
        <f t="shared" si="207"/>
        <v/>
      </c>
      <c r="GZ60" s="177" t="str">
        <f t="shared" si="208"/>
        <v/>
      </c>
      <c r="HA60" s="177" t="str">
        <f t="shared" si="209"/>
        <v/>
      </c>
      <c r="HB60" s="177" t="str">
        <f t="shared" si="210"/>
        <v/>
      </c>
      <c r="HC60" s="177" t="str">
        <f t="shared" si="211"/>
        <v/>
      </c>
      <c r="HD60" s="177" t="str">
        <f t="shared" si="212"/>
        <v/>
      </c>
      <c r="HE60" s="177" t="str">
        <f t="shared" si="213"/>
        <v/>
      </c>
      <c r="HF60" s="177" t="str">
        <f t="shared" si="214"/>
        <v/>
      </c>
      <c r="HG60" s="177" t="str">
        <f t="shared" si="215"/>
        <v/>
      </c>
      <c r="HH60" s="177" t="str">
        <f t="shared" si="216"/>
        <v/>
      </c>
      <c r="HI60" s="177" t="str">
        <f t="shared" si="217"/>
        <v/>
      </c>
      <c r="HJ60" s="177" t="str">
        <f t="shared" si="218"/>
        <v/>
      </c>
      <c r="HK60" s="177" t="str">
        <f t="shared" si="219"/>
        <v/>
      </c>
      <c r="HL60" s="177" t="str">
        <f t="shared" si="220"/>
        <v/>
      </c>
      <c r="HM60" s="177" t="str">
        <f t="shared" si="221"/>
        <v/>
      </c>
      <c r="HN60" s="177" t="str">
        <f t="shared" si="222"/>
        <v/>
      </c>
      <c r="HO60" s="177" t="str">
        <f t="shared" si="223"/>
        <v/>
      </c>
      <c r="HP60" s="177" t="str">
        <f t="shared" si="224"/>
        <v/>
      </c>
      <c r="HQ60" s="177" t="str">
        <f t="shared" si="225"/>
        <v/>
      </c>
      <c r="HR60" s="177" t="str">
        <f t="shared" si="226"/>
        <v/>
      </c>
      <c r="HS60" s="177" t="str">
        <f t="shared" si="227"/>
        <v/>
      </c>
      <c r="HT60" s="177" t="str">
        <f t="shared" si="34"/>
        <v/>
      </c>
      <c r="HU60" s="177" t="str">
        <f t="shared" si="255"/>
        <v/>
      </c>
      <c r="HV60" s="177" t="str">
        <f t="shared" si="256"/>
        <v/>
      </c>
      <c r="HW60" s="177" t="str">
        <f t="shared" si="257"/>
        <v/>
      </c>
      <c r="HX60" s="177" t="str">
        <f t="shared" si="258"/>
        <v/>
      </c>
      <c r="HY60" s="177" t="str">
        <f t="shared" si="259"/>
        <v/>
      </c>
      <c r="HZ60" s="177" t="str">
        <f t="shared" si="260"/>
        <v/>
      </c>
      <c r="IA60" s="192" t="str">
        <f t="shared" si="29"/>
        <v/>
      </c>
      <c r="IB60" s="193" t="e">
        <f t="shared" si="296"/>
        <v>#N/A</v>
      </c>
      <c r="IC60" s="193" t="e">
        <f t="shared" si="310"/>
        <v>#N/A</v>
      </c>
      <c r="ID60" s="193" t="e">
        <f t="shared" si="310"/>
        <v>#N/A</v>
      </c>
      <c r="IE60" s="193" t="e">
        <f t="shared" si="310"/>
        <v>#N/A</v>
      </c>
      <c r="IF60" s="193" t="e">
        <f t="shared" si="323"/>
        <v>#N/A</v>
      </c>
      <c r="IG60" s="193" t="e">
        <f t="shared" si="323"/>
        <v>#N/A</v>
      </c>
      <c r="IH60" s="193" t="e">
        <f t="shared" si="323"/>
        <v>#N/A</v>
      </c>
      <c r="II60" s="193" t="e">
        <f t="shared" si="323"/>
        <v>#N/A</v>
      </c>
      <c r="IJ60" s="193" t="e">
        <f t="shared" si="323"/>
        <v>#N/A</v>
      </c>
      <c r="IK60" s="193" t="e">
        <f t="shared" si="323"/>
        <v>#N/A</v>
      </c>
      <c r="IL60" s="193" t="e">
        <f t="shared" si="323"/>
        <v>#N/A</v>
      </c>
      <c r="IM60" s="193" t="e">
        <f t="shared" si="323"/>
        <v>#N/A</v>
      </c>
      <c r="IN60" s="193" t="e">
        <f t="shared" si="323"/>
        <v>#N/A</v>
      </c>
      <c r="IO60" s="193" t="e">
        <f t="shared" si="323"/>
        <v>#N/A</v>
      </c>
      <c r="IP60" s="193" t="e">
        <f t="shared" si="323"/>
        <v>#N/A</v>
      </c>
      <c r="IQ60" s="193" t="e">
        <f t="shared" si="323"/>
        <v>#N/A</v>
      </c>
      <c r="IR60" s="193" t="e">
        <f t="shared" si="323"/>
        <v>#N/A</v>
      </c>
      <c r="IS60" s="193" t="e">
        <f t="shared" si="323"/>
        <v>#N/A</v>
      </c>
      <c r="IT60" s="193" t="e">
        <f t="shared" si="323"/>
        <v>#N/A</v>
      </c>
      <c r="IU60" s="193" t="e">
        <f t="shared" si="318"/>
        <v>#N/A</v>
      </c>
      <c r="IV60" s="193" t="e">
        <f t="shared" si="318"/>
        <v>#N/A</v>
      </c>
      <c r="IW60" s="193" t="e">
        <f t="shared" si="318"/>
        <v>#N/A</v>
      </c>
      <c r="IX60" s="193" t="e">
        <f t="shared" si="318"/>
        <v>#N/A</v>
      </c>
      <c r="IY60" s="193" t="e">
        <f t="shared" si="318"/>
        <v>#N/A</v>
      </c>
      <c r="IZ60" s="193" t="e">
        <f t="shared" si="318"/>
        <v>#N/A</v>
      </c>
      <c r="JA60" s="193" t="e">
        <f t="shared" si="318"/>
        <v>#N/A</v>
      </c>
      <c r="JB60" s="193" t="e">
        <f t="shared" si="318"/>
        <v>#N/A</v>
      </c>
      <c r="JC60" s="193" t="e">
        <f t="shared" si="318"/>
        <v>#N/A</v>
      </c>
      <c r="JD60" s="193" t="e">
        <f t="shared" si="318"/>
        <v>#N/A</v>
      </c>
      <c r="JE60" s="193" t="e">
        <f t="shared" si="318"/>
        <v>#N/A</v>
      </c>
      <c r="JF60" s="193" t="e">
        <f t="shared" si="318"/>
        <v>#N/A</v>
      </c>
      <c r="JG60" s="193" t="e">
        <f t="shared" si="318"/>
        <v>#N/A</v>
      </c>
      <c r="JH60" s="193" t="e">
        <f t="shared" si="318"/>
        <v>#N/A</v>
      </c>
      <c r="JI60" s="193" t="e">
        <f t="shared" si="318"/>
        <v>#N/A</v>
      </c>
      <c r="JJ60" s="193" t="e">
        <f t="shared" si="314"/>
        <v>#N/A</v>
      </c>
      <c r="JK60" s="193" t="e">
        <f t="shared" si="314"/>
        <v>#N/A</v>
      </c>
      <c r="JL60" s="193" t="e">
        <f t="shared" si="314"/>
        <v>#N/A</v>
      </c>
      <c r="JM60" s="193" t="e">
        <f t="shared" si="314"/>
        <v>#N/A</v>
      </c>
      <c r="JN60" s="193" t="e">
        <f t="shared" si="314"/>
        <v>#N/A</v>
      </c>
      <c r="JO60" s="193" t="e">
        <f t="shared" si="314"/>
        <v>#N/A</v>
      </c>
      <c r="JP60" s="193" t="e">
        <f t="shared" si="314"/>
        <v>#N/A</v>
      </c>
      <c r="JQ60" s="193" t="e">
        <f t="shared" si="314"/>
        <v>#N/A</v>
      </c>
      <c r="JR60" s="193" t="e">
        <f t="shared" si="314"/>
        <v>#N/A</v>
      </c>
      <c r="JS60" s="193" t="e">
        <f t="shared" si="314"/>
        <v>#N/A</v>
      </c>
      <c r="JT60" s="193" t="e">
        <f t="shared" si="314"/>
        <v>#N/A</v>
      </c>
      <c r="JU60" s="193" t="e">
        <f t="shared" si="314"/>
        <v>#N/A</v>
      </c>
      <c r="JV60" s="193" t="e">
        <f t="shared" si="314"/>
        <v>#N/A</v>
      </c>
      <c r="JW60" s="193" t="e">
        <f t="shared" si="314"/>
        <v>#N/A</v>
      </c>
      <c r="JX60" s="193" t="e">
        <f t="shared" si="314"/>
        <v>#N/A</v>
      </c>
      <c r="JY60" s="193" t="e">
        <f t="shared" si="331"/>
        <v>#N/A</v>
      </c>
      <c r="JZ60" s="193" t="e">
        <f t="shared" si="331"/>
        <v>#N/A</v>
      </c>
      <c r="KA60" s="193" t="e">
        <f t="shared" si="331"/>
        <v>#N/A</v>
      </c>
      <c r="KB60" s="193" t="e">
        <f t="shared" si="331"/>
        <v>#N/A</v>
      </c>
      <c r="KC60" s="193" t="e">
        <f t="shared" si="331"/>
        <v>#N/A</v>
      </c>
      <c r="KD60" s="193" t="e">
        <f t="shared" si="331"/>
        <v>#N/A</v>
      </c>
      <c r="KE60" s="193" t="e">
        <f t="shared" si="331"/>
        <v>#N/A</v>
      </c>
      <c r="KF60" s="193" t="e">
        <f t="shared" si="331"/>
        <v>#N/A</v>
      </c>
      <c r="KG60" s="193" t="e">
        <f t="shared" si="331"/>
        <v>#N/A</v>
      </c>
      <c r="KH60" s="193" t="e">
        <f t="shared" si="331"/>
        <v>#N/A</v>
      </c>
      <c r="KI60" s="193" t="e">
        <f t="shared" si="331"/>
        <v>#N/A</v>
      </c>
      <c r="KJ60" s="193" t="e">
        <f t="shared" si="331"/>
        <v>#N/A</v>
      </c>
      <c r="KK60" s="193" t="e">
        <f t="shared" si="331"/>
        <v>#N/A</v>
      </c>
      <c r="KL60" s="193" t="e">
        <f t="shared" si="331"/>
        <v>#N/A</v>
      </c>
      <c r="KM60" s="193" t="e">
        <f t="shared" si="331"/>
        <v>#N/A</v>
      </c>
      <c r="KN60" s="193" t="e">
        <f t="shared" si="35"/>
        <v>#N/A</v>
      </c>
      <c r="KO60" s="193" t="e">
        <f t="shared" si="311"/>
        <v>#N/A</v>
      </c>
      <c r="KP60" s="193" t="e">
        <f t="shared" si="311"/>
        <v>#N/A</v>
      </c>
      <c r="KQ60" s="193" t="e">
        <f t="shared" si="311"/>
        <v>#N/A</v>
      </c>
      <c r="KR60" s="193" t="e">
        <f t="shared" si="324"/>
        <v>#N/A</v>
      </c>
      <c r="KS60" s="193" t="e">
        <f t="shared" si="324"/>
        <v>#N/A</v>
      </c>
      <c r="KT60" s="193" t="e">
        <f t="shared" si="324"/>
        <v>#N/A</v>
      </c>
      <c r="KU60" s="193" t="e">
        <f t="shared" si="324"/>
        <v>#N/A</v>
      </c>
      <c r="KV60" s="193" t="e">
        <f t="shared" si="324"/>
        <v>#N/A</v>
      </c>
      <c r="KW60" s="193" t="e">
        <f t="shared" si="324"/>
        <v>#N/A</v>
      </c>
      <c r="KX60" s="193" t="e">
        <f t="shared" si="324"/>
        <v>#N/A</v>
      </c>
      <c r="KY60" s="193" t="e">
        <f t="shared" si="324"/>
        <v>#N/A</v>
      </c>
      <c r="KZ60" s="193" t="e">
        <f t="shared" si="324"/>
        <v>#N/A</v>
      </c>
      <c r="LA60" s="193" t="e">
        <f t="shared" si="324"/>
        <v>#N/A</v>
      </c>
      <c r="LB60" s="193" t="e">
        <f t="shared" si="324"/>
        <v>#N/A</v>
      </c>
      <c r="LC60" s="193" t="e">
        <f t="shared" si="324"/>
        <v>#N/A</v>
      </c>
      <c r="LD60" s="193" t="e">
        <f t="shared" si="324"/>
        <v>#N/A</v>
      </c>
      <c r="LE60" s="193" t="e">
        <f t="shared" si="324"/>
        <v>#N/A</v>
      </c>
      <c r="LF60" s="193" t="e">
        <f t="shared" si="324"/>
        <v>#N/A</v>
      </c>
      <c r="LG60" s="193" t="e">
        <f t="shared" si="319"/>
        <v>#N/A</v>
      </c>
      <c r="LH60" s="193" t="e">
        <f t="shared" si="319"/>
        <v>#N/A</v>
      </c>
      <c r="LI60" s="193" t="e">
        <f t="shared" si="319"/>
        <v>#N/A</v>
      </c>
      <c r="LJ60" s="193" t="e">
        <f t="shared" si="319"/>
        <v>#N/A</v>
      </c>
      <c r="LK60" s="193" t="e">
        <f t="shared" si="319"/>
        <v>#N/A</v>
      </c>
      <c r="LL60" s="193" t="e">
        <f t="shared" si="319"/>
        <v>#N/A</v>
      </c>
      <c r="LM60" s="193" t="e">
        <f t="shared" si="319"/>
        <v>#N/A</v>
      </c>
      <c r="LN60" s="193" t="e">
        <f t="shared" si="319"/>
        <v>#N/A</v>
      </c>
      <c r="LO60" s="193" t="e">
        <f t="shared" si="319"/>
        <v>#N/A</v>
      </c>
      <c r="LP60" s="193" t="e">
        <f t="shared" si="319"/>
        <v>#N/A</v>
      </c>
      <c r="LQ60" s="193" t="e">
        <f t="shared" si="319"/>
        <v>#N/A</v>
      </c>
      <c r="LR60" s="193" t="e">
        <f t="shared" si="319"/>
        <v>#N/A</v>
      </c>
      <c r="LS60" s="193" t="e">
        <f t="shared" si="319"/>
        <v>#N/A</v>
      </c>
      <c r="LT60" s="193" t="e">
        <f t="shared" si="319"/>
        <v>#N/A</v>
      </c>
      <c r="LU60" s="193" t="e">
        <f t="shared" si="319"/>
        <v>#N/A</v>
      </c>
      <c r="LV60" s="193" t="e">
        <f t="shared" si="315"/>
        <v>#N/A</v>
      </c>
      <c r="LW60" s="193" t="e">
        <f t="shared" si="315"/>
        <v>#N/A</v>
      </c>
      <c r="LX60" s="193" t="e">
        <f t="shared" si="315"/>
        <v>#N/A</v>
      </c>
      <c r="LY60" s="193" t="e">
        <f t="shared" si="315"/>
        <v>#N/A</v>
      </c>
      <c r="LZ60" s="193" t="e">
        <f t="shared" si="315"/>
        <v>#N/A</v>
      </c>
      <c r="MA60" s="193" t="e">
        <f t="shared" si="315"/>
        <v>#N/A</v>
      </c>
      <c r="MB60" s="193" t="e">
        <f t="shared" si="315"/>
        <v>#N/A</v>
      </c>
      <c r="MC60" s="193" t="e">
        <f t="shared" si="315"/>
        <v>#N/A</v>
      </c>
      <c r="MD60" s="193" t="e">
        <f t="shared" si="315"/>
        <v>#N/A</v>
      </c>
      <c r="ME60" s="193" t="e">
        <f t="shared" si="315"/>
        <v>#N/A</v>
      </c>
      <c r="MF60" s="193" t="e">
        <f t="shared" si="315"/>
        <v>#N/A</v>
      </c>
      <c r="MG60" s="193" t="e">
        <f t="shared" si="315"/>
        <v>#N/A</v>
      </c>
      <c r="MH60" s="193" t="e">
        <f t="shared" si="315"/>
        <v>#N/A</v>
      </c>
      <c r="MI60" s="193" t="e">
        <f t="shared" si="315"/>
        <v>#N/A</v>
      </c>
      <c r="MJ60" s="193" t="e">
        <f t="shared" si="315"/>
        <v>#N/A</v>
      </c>
      <c r="MK60" s="193" t="e">
        <f t="shared" si="332"/>
        <v>#N/A</v>
      </c>
      <c r="ML60" s="193" t="e">
        <f t="shared" si="332"/>
        <v>#N/A</v>
      </c>
      <c r="MM60" s="193" t="e">
        <f t="shared" si="332"/>
        <v>#N/A</v>
      </c>
      <c r="MN60" s="193" t="e">
        <f t="shared" si="332"/>
        <v>#N/A</v>
      </c>
      <c r="MO60" s="193" t="e">
        <f t="shared" si="332"/>
        <v>#N/A</v>
      </c>
      <c r="MP60" s="193" t="e">
        <f t="shared" si="332"/>
        <v>#N/A</v>
      </c>
      <c r="MQ60" s="193" t="e">
        <f t="shared" si="332"/>
        <v>#N/A</v>
      </c>
      <c r="MR60" s="193" t="e">
        <f t="shared" si="332"/>
        <v>#N/A</v>
      </c>
      <c r="MS60" s="193" t="e">
        <f t="shared" si="332"/>
        <v>#N/A</v>
      </c>
      <c r="MT60" s="193" t="e">
        <f t="shared" si="332"/>
        <v>#N/A</v>
      </c>
      <c r="MU60" s="193" t="e">
        <f t="shared" si="332"/>
        <v>#N/A</v>
      </c>
      <c r="MV60" s="193" t="e">
        <f t="shared" si="332"/>
        <v>#N/A</v>
      </c>
      <c r="MW60" s="193" t="e">
        <f t="shared" si="332"/>
        <v>#N/A</v>
      </c>
      <c r="MX60" s="193" t="e">
        <f t="shared" si="332"/>
        <v>#N/A</v>
      </c>
      <c r="MY60" s="193" t="e">
        <f t="shared" si="332"/>
        <v>#N/A</v>
      </c>
      <c r="MZ60" s="193" t="e">
        <f t="shared" si="36"/>
        <v>#N/A</v>
      </c>
      <c r="NA60" s="193" t="e">
        <f t="shared" si="312"/>
        <v>#N/A</v>
      </c>
      <c r="NB60" s="193" t="e">
        <f t="shared" si="312"/>
        <v>#N/A</v>
      </c>
      <c r="NC60" s="193" t="e">
        <f t="shared" si="312"/>
        <v>#N/A</v>
      </c>
      <c r="ND60" s="193" t="e">
        <f t="shared" si="325"/>
        <v>#N/A</v>
      </c>
      <c r="NE60" s="193" t="e">
        <f t="shared" si="325"/>
        <v>#N/A</v>
      </c>
      <c r="NF60" s="193" t="e">
        <f t="shared" si="325"/>
        <v>#N/A</v>
      </c>
      <c r="NG60" s="193" t="e">
        <f t="shared" si="325"/>
        <v>#N/A</v>
      </c>
      <c r="NH60" s="193" t="e">
        <f t="shared" si="325"/>
        <v>#N/A</v>
      </c>
      <c r="NI60" s="193" t="e">
        <f t="shared" si="325"/>
        <v>#N/A</v>
      </c>
      <c r="NJ60" s="193" t="e">
        <f t="shared" si="325"/>
        <v>#N/A</v>
      </c>
      <c r="NK60" s="193" t="e">
        <f t="shared" si="325"/>
        <v>#N/A</v>
      </c>
      <c r="NL60" s="193" t="e">
        <f t="shared" si="325"/>
        <v>#N/A</v>
      </c>
      <c r="NM60" s="193" t="e">
        <f t="shared" si="325"/>
        <v>#N/A</v>
      </c>
      <c r="NN60" s="193" t="e">
        <f t="shared" si="325"/>
        <v>#N/A</v>
      </c>
      <c r="NO60" s="193" t="e">
        <f t="shared" si="325"/>
        <v>#N/A</v>
      </c>
      <c r="NP60" s="193" t="e">
        <f t="shared" si="325"/>
        <v>#N/A</v>
      </c>
      <c r="NQ60" s="193" t="e">
        <f t="shared" si="325"/>
        <v>#N/A</v>
      </c>
      <c r="NR60" s="193" t="e">
        <f t="shared" si="325"/>
        <v>#N/A</v>
      </c>
      <c r="NS60" s="193" t="e">
        <f t="shared" si="320"/>
        <v>#N/A</v>
      </c>
      <c r="NT60" s="193" t="e">
        <f t="shared" si="320"/>
        <v>#N/A</v>
      </c>
      <c r="NU60" s="193" t="e">
        <f t="shared" si="320"/>
        <v>#N/A</v>
      </c>
      <c r="NV60" s="193" t="e">
        <f t="shared" si="320"/>
        <v>#N/A</v>
      </c>
      <c r="NW60" s="193" t="e">
        <f t="shared" si="320"/>
        <v>#N/A</v>
      </c>
      <c r="NX60" s="193" t="e">
        <f t="shared" si="320"/>
        <v>#N/A</v>
      </c>
      <c r="NY60" s="193" t="e">
        <f t="shared" si="320"/>
        <v>#N/A</v>
      </c>
      <c r="NZ60" s="193" t="e">
        <f t="shared" si="320"/>
        <v>#N/A</v>
      </c>
      <c r="OA60" s="193" t="e">
        <f t="shared" si="320"/>
        <v>#N/A</v>
      </c>
      <c r="OB60" s="193" t="e">
        <f t="shared" si="320"/>
        <v>#N/A</v>
      </c>
      <c r="OC60" s="193" t="e">
        <f t="shared" si="320"/>
        <v>#N/A</v>
      </c>
      <c r="OD60" s="193" t="e">
        <f t="shared" si="320"/>
        <v>#N/A</v>
      </c>
      <c r="OE60" s="193" t="e">
        <f t="shared" si="320"/>
        <v>#N/A</v>
      </c>
      <c r="OF60" s="193" t="e">
        <f t="shared" si="320"/>
        <v>#N/A</v>
      </c>
      <c r="OG60" s="193" t="e">
        <f t="shared" si="320"/>
        <v>#N/A</v>
      </c>
      <c r="OH60" s="193" t="e">
        <f t="shared" si="316"/>
        <v>#N/A</v>
      </c>
      <c r="OI60" s="193" t="e">
        <f t="shared" si="316"/>
        <v>#N/A</v>
      </c>
      <c r="OJ60" s="193" t="e">
        <f t="shared" si="316"/>
        <v>#N/A</v>
      </c>
      <c r="OK60" s="193" t="e">
        <f t="shared" si="316"/>
        <v>#N/A</v>
      </c>
      <c r="OL60" s="193" t="e">
        <f t="shared" si="316"/>
        <v>#N/A</v>
      </c>
      <c r="OM60" s="193" t="e">
        <f t="shared" si="316"/>
        <v>#N/A</v>
      </c>
      <c r="ON60" s="193" t="e">
        <f t="shared" si="316"/>
        <v>#N/A</v>
      </c>
      <c r="OO60" s="193" t="e">
        <f t="shared" si="316"/>
        <v>#N/A</v>
      </c>
      <c r="OP60" s="193" t="e">
        <f t="shared" si="316"/>
        <v>#N/A</v>
      </c>
      <c r="OQ60" s="193" t="e">
        <f t="shared" si="316"/>
        <v>#N/A</v>
      </c>
      <c r="OR60" s="193" t="e">
        <f t="shared" si="316"/>
        <v>#N/A</v>
      </c>
      <c r="OS60" s="193" t="e">
        <f t="shared" si="316"/>
        <v>#N/A</v>
      </c>
      <c r="OT60" s="193" t="e">
        <f t="shared" si="316"/>
        <v>#N/A</v>
      </c>
      <c r="OU60" s="193" t="e">
        <f t="shared" si="316"/>
        <v>#N/A</v>
      </c>
      <c r="OV60" s="193" t="e">
        <f t="shared" si="316"/>
        <v>#N/A</v>
      </c>
      <c r="OW60" s="193" t="e">
        <f t="shared" si="333"/>
        <v>#N/A</v>
      </c>
      <c r="OX60" s="193" t="e">
        <f t="shared" si="333"/>
        <v>#N/A</v>
      </c>
      <c r="OY60" s="193" t="e">
        <f t="shared" si="333"/>
        <v>#N/A</v>
      </c>
      <c r="OZ60" s="193" t="e">
        <f t="shared" si="333"/>
        <v>#N/A</v>
      </c>
      <c r="PA60" s="193" t="e">
        <f t="shared" si="333"/>
        <v>#N/A</v>
      </c>
      <c r="PB60" s="193" t="e">
        <f t="shared" si="333"/>
        <v>#N/A</v>
      </c>
      <c r="PC60" s="193" t="e">
        <f t="shared" si="333"/>
        <v>#N/A</v>
      </c>
      <c r="PD60" s="193" t="e">
        <f t="shared" si="333"/>
        <v>#N/A</v>
      </c>
      <c r="PE60" s="193" t="e">
        <f t="shared" si="333"/>
        <v>#N/A</v>
      </c>
      <c r="PF60" s="193" t="e">
        <f t="shared" si="333"/>
        <v>#N/A</v>
      </c>
      <c r="PG60" s="193" t="e">
        <f t="shared" si="333"/>
        <v>#N/A</v>
      </c>
      <c r="PH60" s="193" t="e">
        <f t="shared" si="333"/>
        <v>#N/A</v>
      </c>
      <c r="PI60" s="193" t="e">
        <f t="shared" si="333"/>
        <v>#N/A</v>
      </c>
      <c r="PJ60" s="193" t="e">
        <f t="shared" si="333"/>
        <v>#N/A</v>
      </c>
      <c r="PK60" s="193" t="e">
        <f t="shared" si="333"/>
        <v>#N/A</v>
      </c>
      <c r="PL60" s="193" t="e">
        <f t="shared" si="37"/>
        <v>#N/A</v>
      </c>
      <c r="PM60" s="193" t="e">
        <f t="shared" si="329"/>
        <v>#N/A</v>
      </c>
      <c r="PN60" s="193" t="e">
        <f t="shared" si="329"/>
        <v>#N/A</v>
      </c>
      <c r="PO60" s="193" t="e">
        <f t="shared" si="329"/>
        <v>#N/A</v>
      </c>
      <c r="PP60" s="193" t="e">
        <f t="shared" si="329"/>
        <v>#N/A</v>
      </c>
      <c r="PQ60" s="193" t="e">
        <f t="shared" si="329"/>
        <v>#N/A</v>
      </c>
      <c r="PR60" s="193" t="e">
        <f t="shared" si="329"/>
        <v>#N/A</v>
      </c>
      <c r="PS60" s="193" t="e">
        <f t="shared" si="329"/>
        <v>#N/A</v>
      </c>
      <c r="PT60" s="193" t="e">
        <f t="shared" si="329"/>
        <v>#N/A</v>
      </c>
    </row>
    <row r="61" spans="1:436" hidden="1" x14ac:dyDescent="0.45">
      <c r="A61" s="20">
        <v>58</v>
      </c>
      <c r="B61" s="101" t="str">
        <f t="shared" si="15"/>
        <v/>
      </c>
      <c r="C61" s="115"/>
      <c r="D61" s="101" t="str">
        <f t="shared" si="16"/>
        <v/>
      </c>
      <c r="E61" s="110" t="str">
        <f t="shared" si="17"/>
        <v/>
      </c>
      <c r="F61" s="21" t="str">
        <f t="shared" si="18"/>
        <v/>
      </c>
      <c r="G61" s="22" t="str">
        <f t="shared" si="19"/>
        <v/>
      </c>
      <c r="H61" s="23" t="str">
        <f>IF(F61="","",IF(OR($F61&lt;Skew!$B$3,$F61=Skew!$B$3),IF($F61&gt;Skew!$C$3,Skew!$A$3,IF($F61&gt;Skew!$C$4,Skew!$A$4,IF($F61&gt;Skew!$C$5,Skew!$A$5,IF($F61&gt;Skew!$C$6,Skew!$A$6,IF($F61&gt;Skew!$C$7,Skew!$A$7,IF($F61&gt;Skew!$C$8,Skew!$A$8,IF($F61&gt;Skew!$C$9,Skew!$A$9,IF($F61&gt;Skew!$C$10,Skew!$A$10,IF($F61&gt;Skew!$C$11,Skew!$A$11,IF($F61&gt;Skew!$C$12,Skew!$A$12,IF($F61&gt;Skew!$C$13,Skew!$A$13,IF($F61&gt;Skew!$C$14,Skew!$A$14,IF($F61&gt;Skew!$C$15,Skew!$A$15,IF($F61&gt;Skew!$C$16,Skew!$A$16,Skew!$A$17)
)))))))))))))))</f>
        <v/>
      </c>
      <c r="I61" s="22" t="str">
        <f>IF(F61="","",MATCH(H61,Skew!$A$3:$A$17,0))</f>
        <v/>
      </c>
      <c r="J61" s="22" t="str">
        <f t="shared" si="20"/>
        <v/>
      </c>
      <c r="K61" s="24"/>
      <c r="L61" s="22" t="str">
        <f>IF(OR(F61="",K61=""),"",MATCH(K61,Confidence!$A$3:$A$12,0))</f>
        <v/>
      </c>
      <c r="M61" s="25" t="str">
        <f t="shared" si="21"/>
        <v/>
      </c>
      <c r="N61" s="25" t="str">
        <f t="shared" si="22"/>
        <v/>
      </c>
      <c r="O61" s="22"/>
      <c r="P61" s="102" t="str">
        <f t="shared" si="23"/>
        <v/>
      </c>
      <c r="Q61" s="102" t="str">
        <f t="shared" si="24"/>
        <v/>
      </c>
      <c r="R61" s="37" t="str">
        <f t="shared" si="25"/>
        <v/>
      </c>
      <c r="S61" s="115"/>
      <c r="T61" s="204" t="str">
        <f>IF(AND(B61&gt;0,C61&gt;0,D61&gt;0,M61&gt;0,N61&gt;0,S61&gt;0,NOT(K61="")),ABS(VLOOKUP($S$1,VLookups!$A$30:$B$31,2,FALSE)-_xlfn.BETA.DIST(S61,IF(G61="L",N61,M61),IF(G61="L",M61,N61),TRUE,B61,D61)),"")</f>
        <v/>
      </c>
      <c r="U61" s="112" t="str">
        <f>IF(OR($M61="",$N61=""),"",_xlfn.BETA.INV(ABS(VLOOKUP($S$1,VLookups!$A$30:$B$31,2,FALSE)-U$3),IF($G61="L",$N61,$M61),IF($G61="L",$M61,$N61),$B61,$D61))</f>
        <v/>
      </c>
      <c r="V61" s="113" t="str">
        <f>IF(OR($M61="",$N61=""),"",_xlfn.BETA.INV(ABS(VLOOKUP($S$1,VLookups!$A$30:$B$31,2,FALSE)-V$3),IF($G61="L",$N61,$M61),IF($G61="L",$M61,$N61),$B61,$D61))</f>
        <v/>
      </c>
      <c r="W61" s="112" t="str">
        <f>IF(OR($M61="",$N61=""),"",_xlfn.BETA.INV(ABS(VLOOKUP($S$1,VLookups!$A$30:$B$31,2,FALSE)-W$3),IF($G61="L",$N61,$M61),IF($G61="L",$M61,$N61),$B61,$D61))</f>
        <v/>
      </c>
      <c r="X61" s="113" t="str">
        <f>IF(OR($M61="",$N61=""),"",_xlfn.BETA.INV(ABS(VLOOKUP($S$1,VLookups!$A$30:$B$31,2,FALSE)-X$3),IF($G61="L",$N61,$M61),IF($G61="L",$M61,$N61),$B61,$D61))</f>
        <v/>
      </c>
      <c r="Y61" s="112" t="str">
        <f>IF(OR($M61="",$N61=""),"",_xlfn.BETA.INV(ABS(VLOOKUP($S$1,VLookups!$A$30:$B$31,2,FALSE)-Y$3),IF($G61="L",$N61,$M61),IF($G61="L",$M61,$N61),$B61,$D61))</f>
        <v/>
      </c>
      <c r="Z61" s="113" t="str">
        <f>IF(OR($M61="",$N61=""),"",_xlfn.BETA.INV(ABS(VLOOKUP($S$1,VLookups!$A$30:$B$31,2,FALSE)-Z$3),IF($G61="L",$N61,$M61),IF($G61="L",$M61,$N61),$B61,$D61))</f>
        <v/>
      </c>
      <c r="AA61" s="112" t="str">
        <f>IF(OR($M61="",$N61=""),"",_xlfn.BETA.INV(ABS(VLOOKUP($S$1,VLookups!$A$30:$B$31,2,FALSE)-AA$3),IF($G61="L",$N61,$M61),IF($G61="L",$M61,$N61),$B61,$D61))</f>
        <v/>
      </c>
      <c r="AB61" s="113" t="str">
        <f>IF(OR($M61="",$N61=""),"",_xlfn.BETA.INV(ABS(VLOOKUP($S$1,VLookups!$A$30:$B$31,2,FALSE)-AB$3),IF($G61="L",$N61,$M61),IF($G61="L",$M61,$N61),$B61,$D61))</f>
        <v/>
      </c>
      <c r="AC61" s="112" t="str">
        <f>IF(OR($M61="",$N61=""),"",_xlfn.BETA.INV(ABS(VLOOKUP($S$1,VLookups!$A$30:$B$31,2,FALSE)-AC$3),IF($G61="L",$N61,$M61),IF($G61="L",$M61,$N61),$B61,$D61))</f>
        <v/>
      </c>
      <c r="AD61" s="113" t="str">
        <f>IF(OR($M61="",$N61=""),"",_xlfn.BETA.INV(ABS(VLOOKUP($S$1,VLookups!$A$30:$B$31,2,FALSE)-AD$3),IF($G61="L",$N61,$M61),IF($G61="L",$M61,$N61),$B61,$D61))</f>
        <v/>
      </c>
      <c r="AE61" s="112" t="str">
        <f>IF(OR($M61="",$N61=""),"",_xlfn.BETA.INV(ABS(VLOOKUP($S$1,VLookups!$A$30:$B$31,2,FALSE)-AE$3),IF($G61="L",$N61,$M61),IF($G61="L",$M61,$N61),$B61,$D61))</f>
        <v/>
      </c>
      <c r="AF61" s="113" t="str">
        <f>IF(OR($M61="",$N61=""),"",_xlfn.BETA.INV(ABS(VLOOKUP($S$1,VLookups!$A$30:$B$31,2,FALSE)-AF$3),IF($G61="L",$N61,$M61),IF($G61="L",$M61,$N61),$B61,$D61))</f>
        <v/>
      </c>
      <c r="AG61" s="15"/>
      <c r="AH61" s="194" t="str">
        <f t="shared" si="26"/>
        <v/>
      </c>
      <c r="AI61" s="192" t="str">
        <f t="shared" si="27"/>
        <v/>
      </c>
      <c r="AJ61" s="177" t="str">
        <f t="shared" ref="AJ61" si="341">IF(ISNONTEXT($AH61),AI61+$AH61,"")</f>
        <v/>
      </c>
      <c r="AK61" s="177" t="str">
        <f t="shared" si="39"/>
        <v/>
      </c>
      <c r="AL61" s="177" t="str">
        <f t="shared" si="40"/>
        <v/>
      </c>
      <c r="AM61" s="177" t="str">
        <f t="shared" si="41"/>
        <v/>
      </c>
      <c r="AN61" s="177" t="str">
        <f t="shared" si="42"/>
        <v/>
      </c>
      <c r="AO61" s="177" t="str">
        <f t="shared" si="43"/>
        <v/>
      </c>
      <c r="AP61" s="177" t="str">
        <f t="shared" si="44"/>
        <v/>
      </c>
      <c r="AQ61" s="177" t="str">
        <f t="shared" si="45"/>
        <v/>
      </c>
      <c r="AR61" s="177" t="str">
        <f t="shared" si="46"/>
        <v/>
      </c>
      <c r="AS61" s="177" t="str">
        <f t="shared" si="47"/>
        <v/>
      </c>
      <c r="AT61" s="177" t="str">
        <f t="shared" si="48"/>
        <v/>
      </c>
      <c r="AU61" s="177" t="str">
        <f t="shared" si="49"/>
        <v/>
      </c>
      <c r="AV61" s="177" t="str">
        <f t="shared" si="50"/>
        <v/>
      </c>
      <c r="AW61" s="177" t="str">
        <f t="shared" si="51"/>
        <v/>
      </c>
      <c r="AX61" s="177" t="str">
        <f t="shared" si="52"/>
        <v/>
      </c>
      <c r="AY61" s="177" t="str">
        <f t="shared" si="53"/>
        <v/>
      </c>
      <c r="AZ61" s="177" t="str">
        <f t="shared" si="54"/>
        <v/>
      </c>
      <c r="BA61" s="177" t="str">
        <f t="shared" si="55"/>
        <v/>
      </c>
      <c r="BB61" s="177" t="str">
        <f t="shared" si="56"/>
        <v/>
      </c>
      <c r="BC61" s="177" t="str">
        <f t="shared" si="57"/>
        <v/>
      </c>
      <c r="BD61" s="177" t="str">
        <f t="shared" si="58"/>
        <v/>
      </c>
      <c r="BE61" s="177" t="str">
        <f t="shared" si="59"/>
        <v/>
      </c>
      <c r="BF61" s="177" t="str">
        <f t="shared" si="60"/>
        <v/>
      </c>
      <c r="BG61" s="177" t="str">
        <f t="shared" si="61"/>
        <v/>
      </c>
      <c r="BH61" s="177" t="str">
        <f t="shared" si="62"/>
        <v/>
      </c>
      <c r="BI61" s="177" t="str">
        <f t="shared" si="63"/>
        <v/>
      </c>
      <c r="BJ61" s="177" t="str">
        <f t="shared" si="64"/>
        <v/>
      </c>
      <c r="BK61" s="177" t="str">
        <f t="shared" si="65"/>
        <v/>
      </c>
      <c r="BL61" s="177" t="str">
        <f t="shared" si="66"/>
        <v/>
      </c>
      <c r="BM61" s="177" t="str">
        <f t="shared" si="67"/>
        <v/>
      </c>
      <c r="BN61" s="177" t="str">
        <f t="shared" si="68"/>
        <v/>
      </c>
      <c r="BO61" s="177" t="str">
        <f t="shared" si="69"/>
        <v/>
      </c>
      <c r="BP61" s="177" t="str">
        <f t="shared" si="70"/>
        <v/>
      </c>
      <c r="BQ61" s="177" t="str">
        <f t="shared" si="71"/>
        <v/>
      </c>
      <c r="BR61" s="177" t="str">
        <f t="shared" si="72"/>
        <v/>
      </c>
      <c r="BS61" s="177" t="str">
        <f t="shared" si="73"/>
        <v/>
      </c>
      <c r="BT61" s="177" t="str">
        <f t="shared" si="74"/>
        <v/>
      </c>
      <c r="BU61" s="177" t="str">
        <f t="shared" si="75"/>
        <v/>
      </c>
      <c r="BV61" s="177" t="str">
        <f t="shared" si="76"/>
        <v/>
      </c>
      <c r="BW61" s="177" t="str">
        <f t="shared" si="77"/>
        <v/>
      </c>
      <c r="BX61" s="177" t="str">
        <f t="shared" si="78"/>
        <v/>
      </c>
      <c r="BY61" s="177" t="str">
        <f t="shared" si="79"/>
        <v/>
      </c>
      <c r="BZ61" s="177" t="str">
        <f t="shared" si="80"/>
        <v/>
      </c>
      <c r="CA61" s="177" t="str">
        <f t="shared" si="81"/>
        <v/>
      </c>
      <c r="CB61" s="177" t="str">
        <f t="shared" si="82"/>
        <v/>
      </c>
      <c r="CC61" s="177" t="str">
        <f t="shared" si="83"/>
        <v/>
      </c>
      <c r="CD61" s="177" t="str">
        <f t="shared" si="84"/>
        <v/>
      </c>
      <c r="CE61" s="177" t="str">
        <f t="shared" si="85"/>
        <v/>
      </c>
      <c r="CF61" s="177" t="str">
        <f t="shared" si="86"/>
        <v/>
      </c>
      <c r="CG61" s="177" t="str">
        <f t="shared" si="87"/>
        <v/>
      </c>
      <c r="CH61" s="177" t="str">
        <f t="shared" si="88"/>
        <v/>
      </c>
      <c r="CI61" s="177" t="str">
        <f t="shared" si="89"/>
        <v/>
      </c>
      <c r="CJ61" s="177" t="str">
        <f t="shared" si="90"/>
        <v/>
      </c>
      <c r="CK61" s="177" t="str">
        <f t="shared" si="91"/>
        <v/>
      </c>
      <c r="CL61" s="177" t="str">
        <f t="shared" si="92"/>
        <v/>
      </c>
      <c r="CM61" s="177" t="str">
        <f t="shared" si="93"/>
        <v/>
      </c>
      <c r="CN61" s="177" t="str">
        <f t="shared" si="94"/>
        <v/>
      </c>
      <c r="CO61" s="177" t="str">
        <f t="shared" si="95"/>
        <v/>
      </c>
      <c r="CP61" s="177" t="str">
        <f t="shared" si="96"/>
        <v/>
      </c>
      <c r="CQ61" s="177" t="str">
        <f t="shared" si="97"/>
        <v/>
      </c>
      <c r="CR61" s="177" t="str">
        <f t="shared" si="98"/>
        <v/>
      </c>
      <c r="CS61" s="177" t="str">
        <f t="shared" si="99"/>
        <v/>
      </c>
      <c r="CT61" s="177" t="str">
        <f t="shared" si="100"/>
        <v/>
      </c>
      <c r="CU61" s="177" t="str">
        <f t="shared" si="101"/>
        <v/>
      </c>
      <c r="CV61" s="177" t="str">
        <f t="shared" si="32"/>
        <v/>
      </c>
      <c r="CW61" s="177" t="str">
        <f t="shared" si="102"/>
        <v/>
      </c>
      <c r="CX61" s="177" t="str">
        <f t="shared" si="103"/>
        <v/>
      </c>
      <c r="CY61" s="177" t="str">
        <f t="shared" si="104"/>
        <v/>
      </c>
      <c r="CZ61" s="177" t="str">
        <f t="shared" si="105"/>
        <v/>
      </c>
      <c r="DA61" s="177" t="str">
        <f t="shared" si="106"/>
        <v/>
      </c>
      <c r="DB61" s="177" t="str">
        <f t="shared" si="107"/>
        <v/>
      </c>
      <c r="DC61" s="177" t="str">
        <f t="shared" si="108"/>
        <v/>
      </c>
      <c r="DD61" s="177" t="str">
        <f t="shared" si="109"/>
        <v/>
      </c>
      <c r="DE61" s="177" t="str">
        <f t="shared" si="110"/>
        <v/>
      </c>
      <c r="DF61" s="177" t="str">
        <f t="shared" si="111"/>
        <v/>
      </c>
      <c r="DG61" s="177" t="str">
        <f t="shared" si="112"/>
        <v/>
      </c>
      <c r="DH61" s="177" t="str">
        <f t="shared" si="113"/>
        <v/>
      </c>
      <c r="DI61" s="177" t="str">
        <f t="shared" si="114"/>
        <v/>
      </c>
      <c r="DJ61" s="177" t="str">
        <f t="shared" si="115"/>
        <v/>
      </c>
      <c r="DK61" s="177" t="str">
        <f t="shared" si="116"/>
        <v/>
      </c>
      <c r="DL61" s="177" t="str">
        <f t="shared" si="117"/>
        <v/>
      </c>
      <c r="DM61" s="177" t="str">
        <f t="shared" si="118"/>
        <v/>
      </c>
      <c r="DN61" s="177" t="str">
        <f t="shared" si="119"/>
        <v/>
      </c>
      <c r="DO61" s="177" t="str">
        <f t="shared" si="120"/>
        <v/>
      </c>
      <c r="DP61" s="177" t="str">
        <f t="shared" si="121"/>
        <v/>
      </c>
      <c r="DQ61" s="177" t="str">
        <f t="shared" si="122"/>
        <v/>
      </c>
      <c r="DR61" s="177" t="str">
        <f t="shared" si="123"/>
        <v/>
      </c>
      <c r="DS61" s="177" t="str">
        <f t="shared" si="124"/>
        <v/>
      </c>
      <c r="DT61" s="177" t="str">
        <f t="shared" si="125"/>
        <v/>
      </c>
      <c r="DU61" s="177" t="str">
        <f t="shared" si="126"/>
        <v/>
      </c>
      <c r="DV61" s="177" t="str">
        <f t="shared" si="127"/>
        <v/>
      </c>
      <c r="DW61" s="177" t="str">
        <f t="shared" si="128"/>
        <v/>
      </c>
      <c r="DX61" s="177" t="str">
        <f t="shared" si="129"/>
        <v/>
      </c>
      <c r="DY61" s="177" t="str">
        <f t="shared" si="130"/>
        <v/>
      </c>
      <c r="DZ61" s="177" t="str">
        <f t="shared" si="131"/>
        <v/>
      </c>
      <c r="EA61" s="177" t="str">
        <f t="shared" si="132"/>
        <v/>
      </c>
      <c r="EB61" s="177" t="str">
        <f t="shared" si="133"/>
        <v/>
      </c>
      <c r="EC61" s="177" t="str">
        <f t="shared" si="134"/>
        <v/>
      </c>
      <c r="ED61" s="177" t="str">
        <f t="shared" si="135"/>
        <v/>
      </c>
      <c r="EE61" s="177" t="str">
        <f t="shared" si="136"/>
        <v/>
      </c>
      <c r="EF61" s="177" t="str">
        <f t="shared" si="137"/>
        <v/>
      </c>
      <c r="EG61" s="177" t="str">
        <f t="shared" si="138"/>
        <v/>
      </c>
      <c r="EH61" s="177" t="str">
        <f t="shared" si="139"/>
        <v/>
      </c>
      <c r="EI61" s="177" t="str">
        <f t="shared" si="140"/>
        <v/>
      </c>
      <c r="EJ61" s="177" t="str">
        <f t="shared" si="141"/>
        <v/>
      </c>
      <c r="EK61" s="177" t="str">
        <f t="shared" si="142"/>
        <v/>
      </c>
      <c r="EL61" s="177" t="str">
        <f t="shared" si="143"/>
        <v/>
      </c>
      <c r="EM61" s="177" t="str">
        <f t="shared" si="144"/>
        <v/>
      </c>
      <c r="EN61" s="177" t="str">
        <f t="shared" si="145"/>
        <v/>
      </c>
      <c r="EO61" s="177" t="str">
        <f t="shared" si="146"/>
        <v/>
      </c>
      <c r="EP61" s="177" t="str">
        <f t="shared" si="147"/>
        <v/>
      </c>
      <c r="EQ61" s="177" t="str">
        <f t="shared" si="148"/>
        <v/>
      </c>
      <c r="ER61" s="177" t="str">
        <f t="shared" si="149"/>
        <v/>
      </c>
      <c r="ES61" s="177" t="str">
        <f t="shared" si="150"/>
        <v/>
      </c>
      <c r="ET61" s="177" t="str">
        <f t="shared" si="151"/>
        <v/>
      </c>
      <c r="EU61" s="177" t="str">
        <f t="shared" si="152"/>
        <v/>
      </c>
      <c r="EV61" s="177" t="str">
        <f t="shared" si="153"/>
        <v/>
      </c>
      <c r="EW61" s="177" t="str">
        <f t="shared" si="154"/>
        <v/>
      </c>
      <c r="EX61" s="177" t="str">
        <f t="shared" si="155"/>
        <v/>
      </c>
      <c r="EY61" s="177" t="str">
        <f t="shared" si="156"/>
        <v/>
      </c>
      <c r="EZ61" s="177" t="str">
        <f t="shared" si="157"/>
        <v/>
      </c>
      <c r="FA61" s="177" t="str">
        <f t="shared" si="158"/>
        <v/>
      </c>
      <c r="FB61" s="177" t="str">
        <f t="shared" si="159"/>
        <v/>
      </c>
      <c r="FC61" s="177" t="str">
        <f t="shared" si="160"/>
        <v/>
      </c>
      <c r="FD61" s="177" t="str">
        <f t="shared" si="161"/>
        <v/>
      </c>
      <c r="FE61" s="177" t="str">
        <f t="shared" si="162"/>
        <v/>
      </c>
      <c r="FF61" s="177" t="str">
        <f t="shared" si="163"/>
        <v/>
      </c>
      <c r="FG61" s="177" t="str">
        <f t="shared" si="164"/>
        <v/>
      </c>
      <c r="FH61" s="177" t="str">
        <f t="shared" si="33"/>
        <v/>
      </c>
      <c r="FI61" s="177" t="str">
        <f t="shared" si="165"/>
        <v/>
      </c>
      <c r="FJ61" s="177" t="str">
        <f t="shared" si="166"/>
        <v/>
      </c>
      <c r="FK61" s="177" t="str">
        <f t="shared" si="167"/>
        <v/>
      </c>
      <c r="FL61" s="177" t="str">
        <f t="shared" si="168"/>
        <v/>
      </c>
      <c r="FM61" s="177" t="str">
        <f t="shared" si="169"/>
        <v/>
      </c>
      <c r="FN61" s="177" t="str">
        <f t="shared" si="170"/>
        <v/>
      </c>
      <c r="FO61" s="177" t="str">
        <f t="shared" si="171"/>
        <v/>
      </c>
      <c r="FP61" s="177" t="str">
        <f t="shared" si="172"/>
        <v/>
      </c>
      <c r="FQ61" s="177" t="str">
        <f t="shared" si="173"/>
        <v/>
      </c>
      <c r="FR61" s="177" t="str">
        <f t="shared" si="174"/>
        <v/>
      </c>
      <c r="FS61" s="177" t="str">
        <f t="shared" si="175"/>
        <v/>
      </c>
      <c r="FT61" s="177" t="str">
        <f t="shared" si="176"/>
        <v/>
      </c>
      <c r="FU61" s="177" t="str">
        <f t="shared" si="177"/>
        <v/>
      </c>
      <c r="FV61" s="177" t="str">
        <f t="shared" si="178"/>
        <v/>
      </c>
      <c r="FW61" s="177" t="str">
        <f t="shared" si="179"/>
        <v/>
      </c>
      <c r="FX61" s="177" t="str">
        <f t="shared" si="180"/>
        <v/>
      </c>
      <c r="FY61" s="177" t="str">
        <f t="shared" si="181"/>
        <v/>
      </c>
      <c r="FZ61" s="177" t="str">
        <f t="shared" si="182"/>
        <v/>
      </c>
      <c r="GA61" s="177" t="str">
        <f t="shared" si="183"/>
        <v/>
      </c>
      <c r="GB61" s="177" t="str">
        <f t="shared" si="184"/>
        <v/>
      </c>
      <c r="GC61" s="177" t="str">
        <f t="shared" si="185"/>
        <v/>
      </c>
      <c r="GD61" s="177" t="str">
        <f t="shared" si="186"/>
        <v/>
      </c>
      <c r="GE61" s="177" t="str">
        <f t="shared" si="187"/>
        <v/>
      </c>
      <c r="GF61" s="177" t="str">
        <f t="shared" si="188"/>
        <v/>
      </c>
      <c r="GG61" s="177" t="str">
        <f t="shared" si="189"/>
        <v/>
      </c>
      <c r="GH61" s="177" t="str">
        <f t="shared" si="190"/>
        <v/>
      </c>
      <c r="GI61" s="177" t="str">
        <f t="shared" si="191"/>
        <v/>
      </c>
      <c r="GJ61" s="177" t="str">
        <f t="shared" si="192"/>
        <v/>
      </c>
      <c r="GK61" s="177" t="str">
        <f t="shared" si="193"/>
        <v/>
      </c>
      <c r="GL61" s="177" t="str">
        <f t="shared" si="194"/>
        <v/>
      </c>
      <c r="GM61" s="177" t="str">
        <f t="shared" si="195"/>
        <v/>
      </c>
      <c r="GN61" s="177" t="str">
        <f t="shared" si="196"/>
        <v/>
      </c>
      <c r="GO61" s="177" t="str">
        <f t="shared" si="197"/>
        <v/>
      </c>
      <c r="GP61" s="177" t="str">
        <f t="shared" si="198"/>
        <v/>
      </c>
      <c r="GQ61" s="177" t="str">
        <f t="shared" si="199"/>
        <v/>
      </c>
      <c r="GR61" s="177" t="str">
        <f t="shared" si="200"/>
        <v/>
      </c>
      <c r="GS61" s="177" t="str">
        <f t="shared" si="201"/>
        <v/>
      </c>
      <c r="GT61" s="177" t="str">
        <f t="shared" si="202"/>
        <v/>
      </c>
      <c r="GU61" s="177" t="str">
        <f t="shared" si="203"/>
        <v/>
      </c>
      <c r="GV61" s="177" t="str">
        <f t="shared" si="204"/>
        <v/>
      </c>
      <c r="GW61" s="177" t="str">
        <f t="shared" si="205"/>
        <v/>
      </c>
      <c r="GX61" s="177" t="str">
        <f t="shared" si="206"/>
        <v/>
      </c>
      <c r="GY61" s="177" t="str">
        <f t="shared" si="207"/>
        <v/>
      </c>
      <c r="GZ61" s="177" t="str">
        <f t="shared" si="208"/>
        <v/>
      </c>
      <c r="HA61" s="177" t="str">
        <f t="shared" si="209"/>
        <v/>
      </c>
      <c r="HB61" s="177" t="str">
        <f t="shared" si="210"/>
        <v/>
      </c>
      <c r="HC61" s="177" t="str">
        <f t="shared" si="211"/>
        <v/>
      </c>
      <c r="HD61" s="177" t="str">
        <f t="shared" si="212"/>
        <v/>
      </c>
      <c r="HE61" s="177" t="str">
        <f t="shared" si="213"/>
        <v/>
      </c>
      <c r="HF61" s="177" t="str">
        <f t="shared" si="214"/>
        <v/>
      </c>
      <c r="HG61" s="177" t="str">
        <f t="shared" si="215"/>
        <v/>
      </c>
      <c r="HH61" s="177" t="str">
        <f t="shared" si="216"/>
        <v/>
      </c>
      <c r="HI61" s="177" t="str">
        <f t="shared" si="217"/>
        <v/>
      </c>
      <c r="HJ61" s="177" t="str">
        <f t="shared" si="218"/>
        <v/>
      </c>
      <c r="HK61" s="177" t="str">
        <f t="shared" si="219"/>
        <v/>
      </c>
      <c r="HL61" s="177" t="str">
        <f t="shared" si="220"/>
        <v/>
      </c>
      <c r="HM61" s="177" t="str">
        <f t="shared" si="221"/>
        <v/>
      </c>
      <c r="HN61" s="177" t="str">
        <f t="shared" si="222"/>
        <v/>
      </c>
      <c r="HO61" s="177" t="str">
        <f t="shared" si="223"/>
        <v/>
      </c>
      <c r="HP61" s="177" t="str">
        <f t="shared" si="224"/>
        <v/>
      </c>
      <c r="HQ61" s="177" t="str">
        <f t="shared" si="225"/>
        <v/>
      </c>
      <c r="HR61" s="177" t="str">
        <f t="shared" si="226"/>
        <v/>
      </c>
      <c r="HS61" s="177" t="str">
        <f t="shared" si="227"/>
        <v/>
      </c>
      <c r="HT61" s="177" t="str">
        <f t="shared" si="34"/>
        <v/>
      </c>
      <c r="HU61" s="177" t="str">
        <f t="shared" si="255"/>
        <v/>
      </c>
      <c r="HV61" s="177" t="str">
        <f t="shared" si="256"/>
        <v/>
      </c>
      <c r="HW61" s="177" t="str">
        <f t="shared" si="257"/>
        <v/>
      </c>
      <c r="HX61" s="177" t="str">
        <f t="shared" si="258"/>
        <v/>
      </c>
      <c r="HY61" s="177" t="str">
        <f t="shared" si="259"/>
        <v/>
      </c>
      <c r="HZ61" s="177" t="str">
        <f t="shared" si="260"/>
        <v/>
      </c>
      <c r="IA61" s="192" t="str">
        <f t="shared" si="29"/>
        <v/>
      </c>
      <c r="IB61" s="193" t="e">
        <f t="shared" si="296"/>
        <v>#N/A</v>
      </c>
      <c r="IC61" s="193" t="e">
        <f t="shared" ref="IC61:IE76" si="342">IF(ISNONTEXT($Q61),IF($G61="R",_xlfn.BETA.DIST(AJ61,$M61,$N61,FALSE,$B61,$D61),_xlfn.BETA.DIST(AJ61,$N61,$M61,FALSE,$B61,$D61)),NA())</f>
        <v>#N/A</v>
      </c>
      <c r="ID61" s="193" t="e">
        <f t="shared" si="342"/>
        <v>#N/A</v>
      </c>
      <c r="IE61" s="193" t="e">
        <f t="shared" si="342"/>
        <v>#N/A</v>
      </c>
      <c r="IF61" s="193" t="e">
        <f t="shared" si="323"/>
        <v>#N/A</v>
      </c>
      <c r="IG61" s="193" t="e">
        <f t="shared" si="323"/>
        <v>#N/A</v>
      </c>
      <c r="IH61" s="193" t="e">
        <f t="shared" si="323"/>
        <v>#N/A</v>
      </c>
      <c r="II61" s="193" t="e">
        <f t="shared" si="323"/>
        <v>#N/A</v>
      </c>
      <c r="IJ61" s="193" t="e">
        <f t="shared" si="323"/>
        <v>#N/A</v>
      </c>
      <c r="IK61" s="193" t="e">
        <f t="shared" si="323"/>
        <v>#N/A</v>
      </c>
      <c r="IL61" s="193" t="e">
        <f t="shared" si="323"/>
        <v>#N/A</v>
      </c>
      <c r="IM61" s="193" t="e">
        <f t="shared" si="323"/>
        <v>#N/A</v>
      </c>
      <c r="IN61" s="193" t="e">
        <f t="shared" si="323"/>
        <v>#N/A</v>
      </c>
      <c r="IO61" s="193" t="e">
        <f t="shared" si="323"/>
        <v>#N/A</v>
      </c>
      <c r="IP61" s="193" t="e">
        <f t="shared" si="323"/>
        <v>#N/A</v>
      </c>
      <c r="IQ61" s="193" t="e">
        <f t="shared" si="323"/>
        <v>#N/A</v>
      </c>
      <c r="IR61" s="193" t="e">
        <f t="shared" si="323"/>
        <v>#N/A</v>
      </c>
      <c r="IS61" s="193" t="e">
        <f t="shared" si="323"/>
        <v>#N/A</v>
      </c>
      <c r="IT61" s="193" t="e">
        <f t="shared" si="323"/>
        <v>#N/A</v>
      </c>
      <c r="IU61" s="193" t="e">
        <f t="shared" si="318"/>
        <v>#N/A</v>
      </c>
      <c r="IV61" s="193" t="e">
        <f t="shared" si="318"/>
        <v>#N/A</v>
      </c>
      <c r="IW61" s="193" t="e">
        <f t="shared" si="318"/>
        <v>#N/A</v>
      </c>
      <c r="IX61" s="193" t="e">
        <f t="shared" si="318"/>
        <v>#N/A</v>
      </c>
      <c r="IY61" s="193" t="e">
        <f t="shared" si="318"/>
        <v>#N/A</v>
      </c>
      <c r="IZ61" s="193" t="e">
        <f t="shared" si="318"/>
        <v>#N/A</v>
      </c>
      <c r="JA61" s="193" t="e">
        <f t="shared" si="318"/>
        <v>#N/A</v>
      </c>
      <c r="JB61" s="193" t="e">
        <f t="shared" si="318"/>
        <v>#N/A</v>
      </c>
      <c r="JC61" s="193" t="e">
        <f t="shared" si="318"/>
        <v>#N/A</v>
      </c>
      <c r="JD61" s="193" t="e">
        <f t="shared" si="318"/>
        <v>#N/A</v>
      </c>
      <c r="JE61" s="193" t="e">
        <f t="shared" si="318"/>
        <v>#N/A</v>
      </c>
      <c r="JF61" s="193" t="e">
        <f t="shared" si="318"/>
        <v>#N/A</v>
      </c>
      <c r="JG61" s="193" t="e">
        <f t="shared" si="318"/>
        <v>#N/A</v>
      </c>
      <c r="JH61" s="193" t="e">
        <f t="shared" si="318"/>
        <v>#N/A</v>
      </c>
      <c r="JI61" s="193" t="e">
        <f t="shared" si="318"/>
        <v>#N/A</v>
      </c>
      <c r="JJ61" s="193" t="e">
        <f t="shared" si="314"/>
        <v>#N/A</v>
      </c>
      <c r="JK61" s="193" t="e">
        <f t="shared" si="314"/>
        <v>#N/A</v>
      </c>
      <c r="JL61" s="193" t="e">
        <f t="shared" si="314"/>
        <v>#N/A</v>
      </c>
      <c r="JM61" s="193" t="e">
        <f t="shared" si="314"/>
        <v>#N/A</v>
      </c>
      <c r="JN61" s="193" t="e">
        <f t="shared" si="314"/>
        <v>#N/A</v>
      </c>
      <c r="JO61" s="193" t="e">
        <f t="shared" si="314"/>
        <v>#N/A</v>
      </c>
      <c r="JP61" s="193" t="e">
        <f t="shared" si="314"/>
        <v>#N/A</v>
      </c>
      <c r="JQ61" s="193" t="e">
        <f t="shared" si="314"/>
        <v>#N/A</v>
      </c>
      <c r="JR61" s="193" t="e">
        <f t="shared" si="314"/>
        <v>#N/A</v>
      </c>
      <c r="JS61" s="193" t="e">
        <f t="shared" si="314"/>
        <v>#N/A</v>
      </c>
      <c r="JT61" s="193" t="e">
        <f t="shared" si="314"/>
        <v>#N/A</v>
      </c>
      <c r="JU61" s="193" t="e">
        <f t="shared" si="314"/>
        <v>#N/A</v>
      </c>
      <c r="JV61" s="193" t="e">
        <f t="shared" si="314"/>
        <v>#N/A</v>
      </c>
      <c r="JW61" s="193" t="e">
        <f t="shared" si="314"/>
        <v>#N/A</v>
      </c>
      <c r="JX61" s="193" t="e">
        <f t="shared" si="314"/>
        <v>#N/A</v>
      </c>
      <c r="JY61" s="193" t="e">
        <f t="shared" si="331"/>
        <v>#N/A</v>
      </c>
      <c r="JZ61" s="193" t="e">
        <f t="shared" si="331"/>
        <v>#N/A</v>
      </c>
      <c r="KA61" s="193" t="e">
        <f t="shared" si="331"/>
        <v>#N/A</v>
      </c>
      <c r="KB61" s="193" t="e">
        <f t="shared" si="331"/>
        <v>#N/A</v>
      </c>
      <c r="KC61" s="193" t="e">
        <f t="shared" si="331"/>
        <v>#N/A</v>
      </c>
      <c r="KD61" s="193" t="e">
        <f t="shared" si="331"/>
        <v>#N/A</v>
      </c>
      <c r="KE61" s="193" t="e">
        <f t="shared" si="331"/>
        <v>#N/A</v>
      </c>
      <c r="KF61" s="193" t="e">
        <f t="shared" si="331"/>
        <v>#N/A</v>
      </c>
      <c r="KG61" s="193" t="e">
        <f t="shared" si="331"/>
        <v>#N/A</v>
      </c>
      <c r="KH61" s="193" t="e">
        <f t="shared" si="331"/>
        <v>#N/A</v>
      </c>
      <c r="KI61" s="193" t="e">
        <f t="shared" si="331"/>
        <v>#N/A</v>
      </c>
      <c r="KJ61" s="193" t="e">
        <f t="shared" si="331"/>
        <v>#N/A</v>
      </c>
      <c r="KK61" s="193" t="e">
        <f t="shared" si="331"/>
        <v>#N/A</v>
      </c>
      <c r="KL61" s="193" t="e">
        <f t="shared" si="331"/>
        <v>#N/A</v>
      </c>
      <c r="KM61" s="193" t="e">
        <f t="shared" si="331"/>
        <v>#N/A</v>
      </c>
      <c r="KN61" s="193" t="e">
        <f t="shared" si="35"/>
        <v>#N/A</v>
      </c>
      <c r="KO61" s="193" t="e">
        <f t="shared" ref="KO61:KQ76" si="343">IF(ISNONTEXT($Q61),IF($G61="R",_xlfn.BETA.DIST(CV61,$M61,$N61,FALSE,$B61,$D61),_xlfn.BETA.DIST(CV61,$N61,$M61,FALSE,$B61,$D61)),NA())</f>
        <v>#N/A</v>
      </c>
      <c r="KP61" s="193" t="e">
        <f t="shared" si="343"/>
        <v>#N/A</v>
      </c>
      <c r="KQ61" s="193" t="e">
        <f t="shared" si="343"/>
        <v>#N/A</v>
      </c>
      <c r="KR61" s="193" t="e">
        <f t="shared" si="324"/>
        <v>#N/A</v>
      </c>
      <c r="KS61" s="193" t="e">
        <f t="shared" si="324"/>
        <v>#N/A</v>
      </c>
      <c r="KT61" s="193" t="e">
        <f t="shared" si="324"/>
        <v>#N/A</v>
      </c>
      <c r="KU61" s="193" t="e">
        <f t="shared" si="324"/>
        <v>#N/A</v>
      </c>
      <c r="KV61" s="193" t="e">
        <f t="shared" si="324"/>
        <v>#N/A</v>
      </c>
      <c r="KW61" s="193" t="e">
        <f t="shared" si="324"/>
        <v>#N/A</v>
      </c>
      <c r="KX61" s="193" t="e">
        <f t="shared" si="324"/>
        <v>#N/A</v>
      </c>
      <c r="KY61" s="193" t="e">
        <f t="shared" si="324"/>
        <v>#N/A</v>
      </c>
      <c r="KZ61" s="193" t="e">
        <f t="shared" si="324"/>
        <v>#N/A</v>
      </c>
      <c r="LA61" s="193" t="e">
        <f t="shared" si="324"/>
        <v>#N/A</v>
      </c>
      <c r="LB61" s="193" t="e">
        <f t="shared" si="324"/>
        <v>#N/A</v>
      </c>
      <c r="LC61" s="193" t="e">
        <f t="shared" si="324"/>
        <v>#N/A</v>
      </c>
      <c r="LD61" s="193" t="e">
        <f t="shared" si="324"/>
        <v>#N/A</v>
      </c>
      <c r="LE61" s="193" t="e">
        <f t="shared" si="324"/>
        <v>#N/A</v>
      </c>
      <c r="LF61" s="193" t="e">
        <f t="shared" si="324"/>
        <v>#N/A</v>
      </c>
      <c r="LG61" s="193" t="e">
        <f t="shared" si="319"/>
        <v>#N/A</v>
      </c>
      <c r="LH61" s="193" t="e">
        <f t="shared" si="319"/>
        <v>#N/A</v>
      </c>
      <c r="LI61" s="193" t="e">
        <f t="shared" si="319"/>
        <v>#N/A</v>
      </c>
      <c r="LJ61" s="193" t="e">
        <f t="shared" si="319"/>
        <v>#N/A</v>
      </c>
      <c r="LK61" s="193" t="e">
        <f t="shared" si="319"/>
        <v>#N/A</v>
      </c>
      <c r="LL61" s="193" t="e">
        <f t="shared" si="319"/>
        <v>#N/A</v>
      </c>
      <c r="LM61" s="193" t="e">
        <f t="shared" si="319"/>
        <v>#N/A</v>
      </c>
      <c r="LN61" s="193" t="e">
        <f t="shared" si="319"/>
        <v>#N/A</v>
      </c>
      <c r="LO61" s="193" t="e">
        <f t="shared" si="319"/>
        <v>#N/A</v>
      </c>
      <c r="LP61" s="193" t="e">
        <f t="shared" si="319"/>
        <v>#N/A</v>
      </c>
      <c r="LQ61" s="193" t="e">
        <f t="shared" si="319"/>
        <v>#N/A</v>
      </c>
      <c r="LR61" s="193" t="e">
        <f t="shared" si="319"/>
        <v>#N/A</v>
      </c>
      <c r="LS61" s="193" t="e">
        <f t="shared" si="319"/>
        <v>#N/A</v>
      </c>
      <c r="LT61" s="193" t="e">
        <f t="shared" si="319"/>
        <v>#N/A</v>
      </c>
      <c r="LU61" s="193" t="e">
        <f t="shared" si="319"/>
        <v>#N/A</v>
      </c>
      <c r="LV61" s="193" t="e">
        <f t="shared" si="315"/>
        <v>#N/A</v>
      </c>
      <c r="LW61" s="193" t="e">
        <f t="shared" si="315"/>
        <v>#N/A</v>
      </c>
      <c r="LX61" s="193" t="e">
        <f t="shared" si="315"/>
        <v>#N/A</v>
      </c>
      <c r="LY61" s="193" t="e">
        <f t="shared" si="315"/>
        <v>#N/A</v>
      </c>
      <c r="LZ61" s="193" t="e">
        <f t="shared" si="315"/>
        <v>#N/A</v>
      </c>
      <c r="MA61" s="193" t="e">
        <f t="shared" si="315"/>
        <v>#N/A</v>
      </c>
      <c r="MB61" s="193" t="e">
        <f t="shared" si="315"/>
        <v>#N/A</v>
      </c>
      <c r="MC61" s="193" t="e">
        <f t="shared" si="315"/>
        <v>#N/A</v>
      </c>
      <c r="MD61" s="193" t="e">
        <f t="shared" si="315"/>
        <v>#N/A</v>
      </c>
      <c r="ME61" s="193" t="e">
        <f t="shared" si="315"/>
        <v>#N/A</v>
      </c>
      <c r="MF61" s="193" t="e">
        <f t="shared" si="315"/>
        <v>#N/A</v>
      </c>
      <c r="MG61" s="193" t="e">
        <f t="shared" si="315"/>
        <v>#N/A</v>
      </c>
      <c r="MH61" s="193" t="e">
        <f t="shared" si="315"/>
        <v>#N/A</v>
      </c>
      <c r="MI61" s="193" t="e">
        <f t="shared" si="315"/>
        <v>#N/A</v>
      </c>
      <c r="MJ61" s="193" t="e">
        <f t="shared" si="315"/>
        <v>#N/A</v>
      </c>
      <c r="MK61" s="193" t="e">
        <f t="shared" si="332"/>
        <v>#N/A</v>
      </c>
      <c r="ML61" s="193" t="e">
        <f t="shared" si="332"/>
        <v>#N/A</v>
      </c>
      <c r="MM61" s="193" t="e">
        <f t="shared" si="332"/>
        <v>#N/A</v>
      </c>
      <c r="MN61" s="193" t="e">
        <f t="shared" si="332"/>
        <v>#N/A</v>
      </c>
      <c r="MO61" s="193" t="e">
        <f t="shared" si="332"/>
        <v>#N/A</v>
      </c>
      <c r="MP61" s="193" t="e">
        <f t="shared" si="332"/>
        <v>#N/A</v>
      </c>
      <c r="MQ61" s="193" t="e">
        <f t="shared" si="332"/>
        <v>#N/A</v>
      </c>
      <c r="MR61" s="193" t="e">
        <f t="shared" si="332"/>
        <v>#N/A</v>
      </c>
      <c r="MS61" s="193" t="e">
        <f t="shared" si="332"/>
        <v>#N/A</v>
      </c>
      <c r="MT61" s="193" t="e">
        <f t="shared" si="332"/>
        <v>#N/A</v>
      </c>
      <c r="MU61" s="193" t="e">
        <f t="shared" si="332"/>
        <v>#N/A</v>
      </c>
      <c r="MV61" s="193" t="e">
        <f t="shared" si="332"/>
        <v>#N/A</v>
      </c>
      <c r="MW61" s="193" t="e">
        <f t="shared" si="332"/>
        <v>#N/A</v>
      </c>
      <c r="MX61" s="193" t="e">
        <f t="shared" si="332"/>
        <v>#N/A</v>
      </c>
      <c r="MY61" s="193" t="e">
        <f t="shared" si="332"/>
        <v>#N/A</v>
      </c>
      <c r="MZ61" s="193" t="e">
        <f t="shared" si="36"/>
        <v>#N/A</v>
      </c>
      <c r="NA61" s="193" t="e">
        <f t="shared" ref="NA61:NC76" si="344">IF(ISNONTEXT($Q61),IF($G61="R",_xlfn.BETA.DIST(FH61,$M61,$N61,FALSE,$B61,$D61),_xlfn.BETA.DIST(FH61,$N61,$M61,FALSE,$B61,$D61)),NA())</f>
        <v>#N/A</v>
      </c>
      <c r="NB61" s="193" t="e">
        <f t="shared" si="344"/>
        <v>#N/A</v>
      </c>
      <c r="NC61" s="193" t="e">
        <f t="shared" si="344"/>
        <v>#N/A</v>
      </c>
      <c r="ND61" s="193" t="e">
        <f t="shared" si="325"/>
        <v>#N/A</v>
      </c>
      <c r="NE61" s="193" t="e">
        <f t="shared" si="325"/>
        <v>#N/A</v>
      </c>
      <c r="NF61" s="193" t="e">
        <f t="shared" si="325"/>
        <v>#N/A</v>
      </c>
      <c r="NG61" s="193" t="e">
        <f t="shared" si="325"/>
        <v>#N/A</v>
      </c>
      <c r="NH61" s="193" t="e">
        <f t="shared" si="325"/>
        <v>#N/A</v>
      </c>
      <c r="NI61" s="193" t="e">
        <f t="shared" si="325"/>
        <v>#N/A</v>
      </c>
      <c r="NJ61" s="193" t="e">
        <f t="shared" si="325"/>
        <v>#N/A</v>
      </c>
      <c r="NK61" s="193" t="e">
        <f t="shared" si="325"/>
        <v>#N/A</v>
      </c>
      <c r="NL61" s="193" t="e">
        <f t="shared" si="325"/>
        <v>#N/A</v>
      </c>
      <c r="NM61" s="193" t="e">
        <f t="shared" si="325"/>
        <v>#N/A</v>
      </c>
      <c r="NN61" s="193" t="e">
        <f t="shared" si="325"/>
        <v>#N/A</v>
      </c>
      <c r="NO61" s="193" t="e">
        <f t="shared" si="325"/>
        <v>#N/A</v>
      </c>
      <c r="NP61" s="193" t="e">
        <f t="shared" si="325"/>
        <v>#N/A</v>
      </c>
      <c r="NQ61" s="193" t="e">
        <f t="shared" si="325"/>
        <v>#N/A</v>
      </c>
      <c r="NR61" s="193" t="e">
        <f t="shared" si="325"/>
        <v>#N/A</v>
      </c>
      <c r="NS61" s="193" t="e">
        <f t="shared" si="320"/>
        <v>#N/A</v>
      </c>
      <c r="NT61" s="193" t="e">
        <f t="shared" si="320"/>
        <v>#N/A</v>
      </c>
      <c r="NU61" s="193" t="e">
        <f t="shared" si="320"/>
        <v>#N/A</v>
      </c>
      <c r="NV61" s="193" t="e">
        <f t="shared" si="320"/>
        <v>#N/A</v>
      </c>
      <c r="NW61" s="193" t="e">
        <f t="shared" si="320"/>
        <v>#N/A</v>
      </c>
      <c r="NX61" s="193" t="e">
        <f t="shared" si="320"/>
        <v>#N/A</v>
      </c>
      <c r="NY61" s="193" t="e">
        <f t="shared" si="320"/>
        <v>#N/A</v>
      </c>
      <c r="NZ61" s="193" t="e">
        <f t="shared" si="320"/>
        <v>#N/A</v>
      </c>
      <c r="OA61" s="193" t="e">
        <f t="shared" si="320"/>
        <v>#N/A</v>
      </c>
      <c r="OB61" s="193" t="e">
        <f t="shared" si="320"/>
        <v>#N/A</v>
      </c>
      <c r="OC61" s="193" t="e">
        <f t="shared" si="320"/>
        <v>#N/A</v>
      </c>
      <c r="OD61" s="193" t="e">
        <f t="shared" si="320"/>
        <v>#N/A</v>
      </c>
      <c r="OE61" s="193" t="e">
        <f t="shared" si="320"/>
        <v>#N/A</v>
      </c>
      <c r="OF61" s="193" t="e">
        <f t="shared" si="320"/>
        <v>#N/A</v>
      </c>
      <c r="OG61" s="193" t="e">
        <f t="shared" si="320"/>
        <v>#N/A</v>
      </c>
      <c r="OH61" s="193" t="e">
        <f t="shared" si="316"/>
        <v>#N/A</v>
      </c>
      <c r="OI61" s="193" t="e">
        <f t="shared" si="316"/>
        <v>#N/A</v>
      </c>
      <c r="OJ61" s="193" t="e">
        <f t="shared" si="316"/>
        <v>#N/A</v>
      </c>
      <c r="OK61" s="193" t="e">
        <f t="shared" si="316"/>
        <v>#N/A</v>
      </c>
      <c r="OL61" s="193" t="e">
        <f t="shared" si="316"/>
        <v>#N/A</v>
      </c>
      <c r="OM61" s="193" t="e">
        <f t="shared" si="316"/>
        <v>#N/A</v>
      </c>
      <c r="ON61" s="193" t="e">
        <f t="shared" si="316"/>
        <v>#N/A</v>
      </c>
      <c r="OO61" s="193" t="e">
        <f t="shared" si="316"/>
        <v>#N/A</v>
      </c>
      <c r="OP61" s="193" t="e">
        <f t="shared" si="316"/>
        <v>#N/A</v>
      </c>
      <c r="OQ61" s="193" t="e">
        <f t="shared" si="316"/>
        <v>#N/A</v>
      </c>
      <c r="OR61" s="193" t="e">
        <f t="shared" si="316"/>
        <v>#N/A</v>
      </c>
      <c r="OS61" s="193" t="e">
        <f t="shared" si="316"/>
        <v>#N/A</v>
      </c>
      <c r="OT61" s="193" t="e">
        <f t="shared" si="316"/>
        <v>#N/A</v>
      </c>
      <c r="OU61" s="193" t="e">
        <f t="shared" si="316"/>
        <v>#N/A</v>
      </c>
      <c r="OV61" s="193" t="e">
        <f t="shared" si="316"/>
        <v>#N/A</v>
      </c>
      <c r="OW61" s="193" t="e">
        <f t="shared" si="333"/>
        <v>#N/A</v>
      </c>
      <c r="OX61" s="193" t="e">
        <f t="shared" si="333"/>
        <v>#N/A</v>
      </c>
      <c r="OY61" s="193" t="e">
        <f t="shared" si="333"/>
        <v>#N/A</v>
      </c>
      <c r="OZ61" s="193" t="e">
        <f t="shared" si="333"/>
        <v>#N/A</v>
      </c>
      <c r="PA61" s="193" t="e">
        <f t="shared" si="333"/>
        <v>#N/A</v>
      </c>
      <c r="PB61" s="193" t="e">
        <f t="shared" si="333"/>
        <v>#N/A</v>
      </c>
      <c r="PC61" s="193" t="e">
        <f t="shared" si="333"/>
        <v>#N/A</v>
      </c>
      <c r="PD61" s="193" t="e">
        <f t="shared" si="333"/>
        <v>#N/A</v>
      </c>
      <c r="PE61" s="193" t="e">
        <f t="shared" si="333"/>
        <v>#N/A</v>
      </c>
      <c r="PF61" s="193" t="e">
        <f t="shared" si="333"/>
        <v>#N/A</v>
      </c>
      <c r="PG61" s="193" t="e">
        <f t="shared" si="333"/>
        <v>#N/A</v>
      </c>
      <c r="PH61" s="193" t="e">
        <f t="shared" si="333"/>
        <v>#N/A</v>
      </c>
      <c r="PI61" s="193" t="e">
        <f t="shared" si="333"/>
        <v>#N/A</v>
      </c>
      <c r="PJ61" s="193" t="e">
        <f t="shared" si="333"/>
        <v>#N/A</v>
      </c>
      <c r="PK61" s="193" t="e">
        <f t="shared" si="333"/>
        <v>#N/A</v>
      </c>
      <c r="PL61" s="193" t="e">
        <f t="shared" si="37"/>
        <v>#N/A</v>
      </c>
      <c r="PM61" s="193" t="e">
        <f t="shared" si="329"/>
        <v>#N/A</v>
      </c>
      <c r="PN61" s="193" t="e">
        <f t="shared" si="329"/>
        <v>#N/A</v>
      </c>
      <c r="PO61" s="193" t="e">
        <f t="shared" si="329"/>
        <v>#N/A</v>
      </c>
      <c r="PP61" s="193" t="e">
        <f t="shared" si="329"/>
        <v>#N/A</v>
      </c>
      <c r="PQ61" s="193" t="e">
        <f t="shared" si="329"/>
        <v>#N/A</v>
      </c>
      <c r="PR61" s="193" t="e">
        <f t="shared" si="329"/>
        <v>#N/A</v>
      </c>
      <c r="PS61" s="193" t="e">
        <f t="shared" si="329"/>
        <v>#N/A</v>
      </c>
      <c r="PT61" s="193" t="e">
        <f t="shared" si="329"/>
        <v>#N/A</v>
      </c>
    </row>
    <row r="62" spans="1:436" hidden="1" x14ac:dyDescent="0.45">
      <c r="A62" s="20">
        <v>59</v>
      </c>
      <c r="B62" s="101" t="str">
        <f t="shared" si="15"/>
        <v/>
      </c>
      <c r="C62" s="115"/>
      <c r="D62" s="101" t="str">
        <f t="shared" si="16"/>
        <v/>
      </c>
      <c r="E62" s="110" t="str">
        <f t="shared" si="17"/>
        <v/>
      </c>
      <c r="F62" s="21" t="str">
        <f t="shared" si="18"/>
        <v/>
      </c>
      <c r="G62" s="22" t="str">
        <f t="shared" si="19"/>
        <v/>
      </c>
      <c r="H62" s="23" t="str">
        <f>IF(F62="","",IF(OR($F62&lt;Skew!$B$3,$F62=Skew!$B$3),IF($F62&gt;Skew!$C$3,Skew!$A$3,IF($F62&gt;Skew!$C$4,Skew!$A$4,IF($F62&gt;Skew!$C$5,Skew!$A$5,IF($F62&gt;Skew!$C$6,Skew!$A$6,IF($F62&gt;Skew!$C$7,Skew!$A$7,IF($F62&gt;Skew!$C$8,Skew!$A$8,IF($F62&gt;Skew!$C$9,Skew!$A$9,IF($F62&gt;Skew!$C$10,Skew!$A$10,IF($F62&gt;Skew!$C$11,Skew!$A$11,IF($F62&gt;Skew!$C$12,Skew!$A$12,IF($F62&gt;Skew!$C$13,Skew!$A$13,IF($F62&gt;Skew!$C$14,Skew!$A$14,IF($F62&gt;Skew!$C$15,Skew!$A$15,IF($F62&gt;Skew!$C$16,Skew!$A$16,Skew!$A$17)
)))))))))))))))</f>
        <v/>
      </c>
      <c r="I62" s="22" t="str">
        <f>IF(F62="","",MATCH(H62,Skew!$A$3:$A$17,0))</f>
        <v/>
      </c>
      <c r="J62" s="22" t="str">
        <f t="shared" si="20"/>
        <v/>
      </c>
      <c r="K62" s="24"/>
      <c r="L62" s="22" t="str">
        <f>IF(OR(F62="",K62=""),"",MATCH(K62,Confidence!$A$3:$A$12,0))</f>
        <v/>
      </c>
      <c r="M62" s="25" t="str">
        <f t="shared" si="21"/>
        <v/>
      </c>
      <c r="N62" s="25" t="str">
        <f t="shared" si="22"/>
        <v/>
      </c>
      <c r="O62" s="22"/>
      <c r="P62" s="102" t="str">
        <f t="shared" si="23"/>
        <v/>
      </c>
      <c r="Q62" s="102" t="str">
        <f t="shared" si="24"/>
        <v/>
      </c>
      <c r="R62" s="37" t="str">
        <f t="shared" si="25"/>
        <v/>
      </c>
      <c r="S62" s="115"/>
      <c r="T62" s="204" t="str">
        <f>IF(AND(B62&gt;0,C62&gt;0,D62&gt;0,M62&gt;0,N62&gt;0,S62&gt;0,NOT(K62="")),ABS(VLOOKUP($S$1,VLookups!$A$30:$B$31,2,FALSE)-_xlfn.BETA.DIST(S62,IF(G62="L",N62,M62),IF(G62="L",M62,N62),TRUE,B62,D62)),"")</f>
        <v/>
      </c>
      <c r="U62" s="112" t="str">
        <f>IF(OR($M62="",$N62=""),"",_xlfn.BETA.INV(ABS(VLOOKUP($S$1,VLookups!$A$30:$B$31,2,FALSE)-U$3),IF($G62="L",$N62,$M62),IF($G62="L",$M62,$N62),$B62,$D62))</f>
        <v/>
      </c>
      <c r="V62" s="113" t="str">
        <f>IF(OR($M62="",$N62=""),"",_xlfn.BETA.INV(ABS(VLOOKUP($S$1,VLookups!$A$30:$B$31,2,FALSE)-V$3),IF($G62="L",$N62,$M62),IF($G62="L",$M62,$N62),$B62,$D62))</f>
        <v/>
      </c>
      <c r="W62" s="112" t="str">
        <f>IF(OR($M62="",$N62=""),"",_xlfn.BETA.INV(ABS(VLOOKUP($S$1,VLookups!$A$30:$B$31,2,FALSE)-W$3),IF($G62="L",$N62,$M62),IF($G62="L",$M62,$N62),$B62,$D62))</f>
        <v/>
      </c>
      <c r="X62" s="113" t="str">
        <f>IF(OR($M62="",$N62=""),"",_xlfn.BETA.INV(ABS(VLOOKUP($S$1,VLookups!$A$30:$B$31,2,FALSE)-X$3),IF($G62="L",$N62,$M62),IF($G62="L",$M62,$N62),$B62,$D62))</f>
        <v/>
      </c>
      <c r="Y62" s="112" t="str">
        <f>IF(OR($M62="",$N62=""),"",_xlfn.BETA.INV(ABS(VLOOKUP($S$1,VLookups!$A$30:$B$31,2,FALSE)-Y$3),IF($G62="L",$N62,$M62),IF($G62="L",$M62,$N62),$B62,$D62))</f>
        <v/>
      </c>
      <c r="Z62" s="113" t="str">
        <f>IF(OR($M62="",$N62=""),"",_xlfn.BETA.INV(ABS(VLOOKUP($S$1,VLookups!$A$30:$B$31,2,FALSE)-Z$3),IF($G62="L",$N62,$M62),IF($G62="L",$M62,$N62),$B62,$D62))</f>
        <v/>
      </c>
      <c r="AA62" s="112" t="str">
        <f>IF(OR($M62="",$N62=""),"",_xlfn.BETA.INV(ABS(VLOOKUP($S$1,VLookups!$A$30:$B$31,2,FALSE)-AA$3),IF($G62="L",$N62,$M62),IF($G62="L",$M62,$N62),$B62,$D62))</f>
        <v/>
      </c>
      <c r="AB62" s="113" t="str">
        <f>IF(OR($M62="",$N62=""),"",_xlfn.BETA.INV(ABS(VLOOKUP($S$1,VLookups!$A$30:$B$31,2,FALSE)-AB$3),IF($G62="L",$N62,$M62),IF($G62="L",$M62,$N62),$B62,$D62))</f>
        <v/>
      </c>
      <c r="AC62" s="112" t="str">
        <f>IF(OR($M62="",$N62=""),"",_xlfn.BETA.INV(ABS(VLOOKUP($S$1,VLookups!$A$30:$B$31,2,FALSE)-AC$3),IF($G62="L",$N62,$M62),IF($G62="L",$M62,$N62),$B62,$D62))</f>
        <v/>
      </c>
      <c r="AD62" s="113" t="str">
        <f>IF(OR($M62="",$N62=""),"",_xlfn.BETA.INV(ABS(VLOOKUP($S$1,VLookups!$A$30:$B$31,2,FALSE)-AD$3),IF($G62="L",$N62,$M62),IF($G62="L",$M62,$N62),$B62,$D62))</f>
        <v/>
      </c>
      <c r="AE62" s="112" t="str">
        <f>IF(OR($M62="",$N62=""),"",_xlfn.BETA.INV(ABS(VLOOKUP($S$1,VLookups!$A$30:$B$31,2,FALSE)-AE$3),IF($G62="L",$N62,$M62),IF($G62="L",$M62,$N62),$B62,$D62))</f>
        <v/>
      </c>
      <c r="AF62" s="113" t="str">
        <f>IF(OR($M62="",$N62=""),"",_xlfn.BETA.INV(ABS(VLOOKUP($S$1,VLookups!$A$30:$B$31,2,FALSE)-AF$3),IF($G62="L",$N62,$M62),IF($G62="L",$M62,$N62),$B62,$D62))</f>
        <v/>
      </c>
      <c r="AG62" s="15"/>
      <c r="AH62" s="194" t="str">
        <f t="shared" si="26"/>
        <v/>
      </c>
      <c r="AI62" s="192" t="str">
        <f t="shared" si="27"/>
        <v/>
      </c>
      <c r="AJ62" s="177" t="str">
        <f t="shared" ref="AJ62" si="345">IF(ISNONTEXT($AH62),AI62+$AH62,"")</f>
        <v/>
      </c>
      <c r="AK62" s="177" t="str">
        <f t="shared" si="39"/>
        <v/>
      </c>
      <c r="AL62" s="177" t="str">
        <f t="shared" si="40"/>
        <v/>
      </c>
      <c r="AM62" s="177" t="str">
        <f t="shared" si="41"/>
        <v/>
      </c>
      <c r="AN62" s="177" t="str">
        <f t="shared" si="42"/>
        <v/>
      </c>
      <c r="AO62" s="177" t="str">
        <f t="shared" si="43"/>
        <v/>
      </c>
      <c r="AP62" s="177" t="str">
        <f t="shared" si="44"/>
        <v/>
      </c>
      <c r="AQ62" s="177" t="str">
        <f t="shared" si="45"/>
        <v/>
      </c>
      <c r="AR62" s="177" t="str">
        <f t="shared" si="46"/>
        <v/>
      </c>
      <c r="AS62" s="177" t="str">
        <f t="shared" si="47"/>
        <v/>
      </c>
      <c r="AT62" s="177" t="str">
        <f t="shared" si="48"/>
        <v/>
      </c>
      <c r="AU62" s="177" t="str">
        <f t="shared" si="49"/>
        <v/>
      </c>
      <c r="AV62" s="177" t="str">
        <f t="shared" si="50"/>
        <v/>
      </c>
      <c r="AW62" s="177" t="str">
        <f t="shared" si="51"/>
        <v/>
      </c>
      <c r="AX62" s="177" t="str">
        <f t="shared" si="52"/>
        <v/>
      </c>
      <c r="AY62" s="177" t="str">
        <f t="shared" si="53"/>
        <v/>
      </c>
      <c r="AZ62" s="177" t="str">
        <f t="shared" si="54"/>
        <v/>
      </c>
      <c r="BA62" s="177" t="str">
        <f t="shared" si="55"/>
        <v/>
      </c>
      <c r="BB62" s="177" t="str">
        <f t="shared" si="56"/>
        <v/>
      </c>
      <c r="BC62" s="177" t="str">
        <f t="shared" si="57"/>
        <v/>
      </c>
      <c r="BD62" s="177" t="str">
        <f t="shared" si="58"/>
        <v/>
      </c>
      <c r="BE62" s="177" t="str">
        <f t="shared" si="59"/>
        <v/>
      </c>
      <c r="BF62" s="177" t="str">
        <f t="shared" si="60"/>
        <v/>
      </c>
      <c r="BG62" s="177" t="str">
        <f t="shared" si="61"/>
        <v/>
      </c>
      <c r="BH62" s="177" t="str">
        <f t="shared" si="62"/>
        <v/>
      </c>
      <c r="BI62" s="177" t="str">
        <f t="shared" si="63"/>
        <v/>
      </c>
      <c r="BJ62" s="177" t="str">
        <f t="shared" si="64"/>
        <v/>
      </c>
      <c r="BK62" s="177" t="str">
        <f t="shared" si="65"/>
        <v/>
      </c>
      <c r="BL62" s="177" t="str">
        <f t="shared" si="66"/>
        <v/>
      </c>
      <c r="BM62" s="177" t="str">
        <f t="shared" si="67"/>
        <v/>
      </c>
      <c r="BN62" s="177" t="str">
        <f t="shared" si="68"/>
        <v/>
      </c>
      <c r="BO62" s="177" t="str">
        <f t="shared" si="69"/>
        <v/>
      </c>
      <c r="BP62" s="177" t="str">
        <f t="shared" si="70"/>
        <v/>
      </c>
      <c r="BQ62" s="177" t="str">
        <f t="shared" si="71"/>
        <v/>
      </c>
      <c r="BR62" s="177" t="str">
        <f t="shared" si="72"/>
        <v/>
      </c>
      <c r="BS62" s="177" t="str">
        <f t="shared" si="73"/>
        <v/>
      </c>
      <c r="BT62" s="177" t="str">
        <f t="shared" si="74"/>
        <v/>
      </c>
      <c r="BU62" s="177" t="str">
        <f t="shared" si="75"/>
        <v/>
      </c>
      <c r="BV62" s="177" t="str">
        <f t="shared" si="76"/>
        <v/>
      </c>
      <c r="BW62" s="177" t="str">
        <f t="shared" si="77"/>
        <v/>
      </c>
      <c r="BX62" s="177" t="str">
        <f t="shared" si="78"/>
        <v/>
      </c>
      <c r="BY62" s="177" t="str">
        <f t="shared" si="79"/>
        <v/>
      </c>
      <c r="BZ62" s="177" t="str">
        <f t="shared" si="80"/>
        <v/>
      </c>
      <c r="CA62" s="177" t="str">
        <f t="shared" si="81"/>
        <v/>
      </c>
      <c r="CB62" s="177" t="str">
        <f t="shared" si="82"/>
        <v/>
      </c>
      <c r="CC62" s="177" t="str">
        <f t="shared" si="83"/>
        <v/>
      </c>
      <c r="CD62" s="177" t="str">
        <f t="shared" si="84"/>
        <v/>
      </c>
      <c r="CE62" s="177" t="str">
        <f t="shared" si="85"/>
        <v/>
      </c>
      <c r="CF62" s="177" t="str">
        <f t="shared" si="86"/>
        <v/>
      </c>
      <c r="CG62" s="177" t="str">
        <f t="shared" si="87"/>
        <v/>
      </c>
      <c r="CH62" s="177" t="str">
        <f t="shared" si="88"/>
        <v/>
      </c>
      <c r="CI62" s="177" t="str">
        <f t="shared" si="89"/>
        <v/>
      </c>
      <c r="CJ62" s="177" t="str">
        <f t="shared" si="90"/>
        <v/>
      </c>
      <c r="CK62" s="177" t="str">
        <f t="shared" si="91"/>
        <v/>
      </c>
      <c r="CL62" s="177" t="str">
        <f t="shared" si="92"/>
        <v/>
      </c>
      <c r="CM62" s="177" t="str">
        <f t="shared" si="93"/>
        <v/>
      </c>
      <c r="CN62" s="177" t="str">
        <f t="shared" si="94"/>
        <v/>
      </c>
      <c r="CO62" s="177" t="str">
        <f t="shared" si="95"/>
        <v/>
      </c>
      <c r="CP62" s="177" t="str">
        <f t="shared" si="96"/>
        <v/>
      </c>
      <c r="CQ62" s="177" t="str">
        <f t="shared" si="97"/>
        <v/>
      </c>
      <c r="CR62" s="177" t="str">
        <f t="shared" si="98"/>
        <v/>
      </c>
      <c r="CS62" s="177" t="str">
        <f t="shared" si="99"/>
        <v/>
      </c>
      <c r="CT62" s="177" t="str">
        <f t="shared" si="100"/>
        <v/>
      </c>
      <c r="CU62" s="177" t="str">
        <f t="shared" si="101"/>
        <v/>
      </c>
      <c r="CV62" s="177" t="str">
        <f t="shared" si="32"/>
        <v/>
      </c>
      <c r="CW62" s="177" t="str">
        <f t="shared" si="102"/>
        <v/>
      </c>
      <c r="CX62" s="177" t="str">
        <f t="shared" si="103"/>
        <v/>
      </c>
      <c r="CY62" s="177" t="str">
        <f t="shared" si="104"/>
        <v/>
      </c>
      <c r="CZ62" s="177" t="str">
        <f t="shared" si="105"/>
        <v/>
      </c>
      <c r="DA62" s="177" t="str">
        <f t="shared" si="106"/>
        <v/>
      </c>
      <c r="DB62" s="177" t="str">
        <f t="shared" si="107"/>
        <v/>
      </c>
      <c r="DC62" s="177" t="str">
        <f t="shared" si="108"/>
        <v/>
      </c>
      <c r="DD62" s="177" t="str">
        <f t="shared" si="109"/>
        <v/>
      </c>
      <c r="DE62" s="177" t="str">
        <f t="shared" si="110"/>
        <v/>
      </c>
      <c r="DF62" s="177" t="str">
        <f t="shared" si="111"/>
        <v/>
      </c>
      <c r="DG62" s="177" t="str">
        <f t="shared" si="112"/>
        <v/>
      </c>
      <c r="DH62" s="177" t="str">
        <f t="shared" si="113"/>
        <v/>
      </c>
      <c r="DI62" s="177" t="str">
        <f t="shared" si="114"/>
        <v/>
      </c>
      <c r="DJ62" s="177" t="str">
        <f t="shared" si="115"/>
        <v/>
      </c>
      <c r="DK62" s="177" t="str">
        <f t="shared" si="116"/>
        <v/>
      </c>
      <c r="DL62" s="177" t="str">
        <f t="shared" si="117"/>
        <v/>
      </c>
      <c r="DM62" s="177" t="str">
        <f t="shared" si="118"/>
        <v/>
      </c>
      <c r="DN62" s="177" t="str">
        <f t="shared" si="119"/>
        <v/>
      </c>
      <c r="DO62" s="177" t="str">
        <f t="shared" si="120"/>
        <v/>
      </c>
      <c r="DP62" s="177" t="str">
        <f t="shared" si="121"/>
        <v/>
      </c>
      <c r="DQ62" s="177" t="str">
        <f t="shared" si="122"/>
        <v/>
      </c>
      <c r="DR62" s="177" t="str">
        <f t="shared" si="123"/>
        <v/>
      </c>
      <c r="DS62" s="177" t="str">
        <f t="shared" si="124"/>
        <v/>
      </c>
      <c r="DT62" s="177" t="str">
        <f t="shared" si="125"/>
        <v/>
      </c>
      <c r="DU62" s="177" t="str">
        <f t="shared" si="126"/>
        <v/>
      </c>
      <c r="DV62" s="177" t="str">
        <f t="shared" si="127"/>
        <v/>
      </c>
      <c r="DW62" s="177" t="str">
        <f t="shared" si="128"/>
        <v/>
      </c>
      <c r="DX62" s="177" t="str">
        <f t="shared" si="129"/>
        <v/>
      </c>
      <c r="DY62" s="177" t="str">
        <f t="shared" si="130"/>
        <v/>
      </c>
      <c r="DZ62" s="177" t="str">
        <f t="shared" si="131"/>
        <v/>
      </c>
      <c r="EA62" s="177" t="str">
        <f t="shared" si="132"/>
        <v/>
      </c>
      <c r="EB62" s="177" t="str">
        <f t="shared" si="133"/>
        <v/>
      </c>
      <c r="EC62" s="177" t="str">
        <f t="shared" si="134"/>
        <v/>
      </c>
      <c r="ED62" s="177" t="str">
        <f t="shared" si="135"/>
        <v/>
      </c>
      <c r="EE62" s="177" t="str">
        <f t="shared" si="136"/>
        <v/>
      </c>
      <c r="EF62" s="177" t="str">
        <f t="shared" si="137"/>
        <v/>
      </c>
      <c r="EG62" s="177" t="str">
        <f t="shared" si="138"/>
        <v/>
      </c>
      <c r="EH62" s="177" t="str">
        <f t="shared" si="139"/>
        <v/>
      </c>
      <c r="EI62" s="177" t="str">
        <f t="shared" si="140"/>
        <v/>
      </c>
      <c r="EJ62" s="177" t="str">
        <f t="shared" si="141"/>
        <v/>
      </c>
      <c r="EK62" s="177" t="str">
        <f t="shared" si="142"/>
        <v/>
      </c>
      <c r="EL62" s="177" t="str">
        <f t="shared" si="143"/>
        <v/>
      </c>
      <c r="EM62" s="177" t="str">
        <f t="shared" si="144"/>
        <v/>
      </c>
      <c r="EN62" s="177" t="str">
        <f t="shared" si="145"/>
        <v/>
      </c>
      <c r="EO62" s="177" t="str">
        <f t="shared" si="146"/>
        <v/>
      </c>
      <c r="EP62" s="177" t="str">
        <f t="shared" si="147"/>
        <v/>
      </c>
      <c r="EQ62" s="177" t="str">
        <f t="shared" si="148"/>
        <v/>
      </c>
      <c r="ER62" s="177" t="str">
        <f t="shared" si="149"/>
        <v/>
      </c>
      <c r="ES62" s="177" t="str">
        <f t="shared" si="150"/>
        <v/>
      </c>
      <c r="ET62" s="177" t="str">
        <f t="shared" si="151"/>
        <v/>
      </c>
      <c r="EU62" s="177" t="str">
        <f t="shared" si="152"/>
        <v/>
      </c>
      <c r="EV62" s="177" t="str">
        <f t="shared" si="153"/>
        <v/>
      </c>
      <c r="EW62" s="177" t="str">
        <f t="shared" si="154"/>
        <v/>
      </c>
      <c r="EX62" s="177" t="str">
        <f t="shared" si="155"/>
        <v/>
      </c>
      <c r="EY62" s="177" t="str">
        <f t="shared" si="156"/>
        <v/>
      </c>
      <c r="EZ62" s="177" t="str">
        <f t="shared" si="157"/>
        <v/>
      </c>
      <c r="FA62" s="177" t="str">
        <f t="shared" si="158"/>
        <v/>
      </c>
      <c r="FB62" s="177" t="str">
        <f t="shared" si="159"/>
        <v/>
      </c>
      <c r="FC62" s="177" t="str">
        <f t="shared" si="160"/>
        <v/>
      </c>
      <c r="FD62" s="177" t="str">
        <f t="shared" si="161"/>
        <v/>
      </c>
      <c r="FE62" s="177" t="str">
        <f t="shared" si="162"/>
        <v/>
      </c>
      <c r="FF62" s="177" t="str">
        <f t="shared" si="163"/>
        <v/>
      </c>
      <c r="FG62" s="177" t="str">
        <f t="shared" si="164"/>
        <v/>
      </c>
      <c r="FH62" s="177" t="str">
        <f t="shared" si="33"/>
        <v/>
      </c>
      <c r="FI62" s="177" t="str">
        <f t="shared" si="165"/>
        <v/>
      </c>
      <c r="FJ62" s="177" t="str">
        <f t="shared" si="166"/>
        <v/>
      </c>
      <c r="FK62" s="177" t="str">
        <f t="shared" si="167"/>
        <v/>
      </c>
      <c r="FL62" s="177" t="str">
        <f t="shared" si="168"/>
        <v/>
      </c>
      <c r="FM62" s="177" t="str">
        <f t="shared" si="169"/>
        <v/>
      </c>
      <c r="FN62" s="177" t="str">
        <f t="shared" si="170"/>
        <v/>
      </c>
      <c r="FO62" s="177" t="str">
        <f t="shared" si="171"/>
        <v/>
      </c>
      <c r="FP62" s="177" t="str">
        <f t="shared" si="172"/>
        <v/>
      </c>
      <c r="FQ62" s="177" t="str">
        <f t="shared" si="173"/>
        <v/>
      </c>
      <c r="FR62" s="177" t="str">
        <f t="shared" si="174"/>
        <v/>
      </c>
      <c r="FS62" s="177" t="str">
        <f t="shared" si="175"/>
        <v/>
      </c>
      <c r="FT62" s="177" t="str">
        <f t="shared" si="176"/>
        <v/>
      </c>
      <c r="FU62" s="177" t="str">
        <f t="shared" si="177"/>
        <v/>
      </c>
      <c r="FV62" s="177" t="str">
        <f t="shared" si="178"/>
        <v/>
      </c>
      <c r="FW62" s="177" t="str">
        <f t="shared" si="179"/>
        <v/>
      </c>
      <c r="FX62" s="177" t="str">
        <f t="shared" si="180"/>
        <v/>
      </c>
      <c r="FY62" s="177" t="str">
        <f t="shared" si="181"/>
        <v/>
      </c>
      <c r="FZ62" s="177" t="str">
        <f t="shared" si="182"/>
        <v/>
      </c>
      <c r="GA62" s="177" t="str">
        <f t="shared" si="183"/>
        <v/>
      </c>
      <c r="GB62" s="177" t="str">
        <f t="shared" si="184"/>
        <v/>
      </c>
      <c r="GC62" s="177" t="str">
        <f t="shared" si="185"/>
        <v/>
      </c>
      <c r="GD62" s="177" t="str">
        <f t="shared" si="186"/>
        <v/>
      </c>
      <c r="GE62" s="177" t="str">
        <f t="shared" si="187"/>
        <v/>
      </c>
      <c r="GF62" s="177" t="str">
        <f t="shared" si="188"/>
        <v/>
      </c>
      <c r="GG62" s="177" t="str">
        <f t="shared" si="189"/>
        <v/>
      </c>
      <c r="GH62" s="177" t="str">
        <f t="shared" si="190"/>
        <v/>
      </c>
      <c r="GI62" s="177" t="str">
        <f t="shared" si="191"/>
        <v/>
      </c>
      <c r="GJ62" s="177" t="str">
        <f t="shared" si="192"/>
        <v/>
      </c>
      <c r="GK62" s="177" t="str">
        <f t="shared" si="193"/>
        <v/>
      </c>
      <c r="GL62" s="177" t="str">
        <f t="shared" si="194"/>
        <v/>
      </c>
      <c r="GM62" s="177" t="str">
        <f t="shared" si="195"/>
        <v/>
      </c>
      <c r="GN62" s="177" t="str">
        <f t="shared" si="196"/>
        <v/>
      </c>
      <c r="GO62" s="177" t="str">
        <f t="shared" si="197"/>
        <v/>
      </c>
      <c r="GP62" s="177" t="str">
        <f t="shared" si="198"/>
        <v/>
      </c>
      <c r="GQ62" s="177" t="str">
        <f t="shared" si="199"/>
        <v/>
      </c>
      <c r="GR62" s="177" t="str">
        <f t="shared" si="200"/>
        <v/>
      </c>
      <c r="GS62" s="177" t="str">
        <f t="shared" si="201"/>
        <v/>
      </c>
      <c r="GT62" s="177" t="str">
        <f t="shared" si="202"/>
        <v/>
      </c>
      <c r="GU62" s="177" t="str">
        <f t="shared" si="203"/>
        <v/>
      </c>
      <c r="GV62" s="177" t="str">
        <f t="shared" si="204"/>
        <v/>
      </c>
      <c r="GW62" s="177" t="str">
        <f t="shared" si="205"/>
        <v/>
      </c>
      <c r="GX62" s="177" t="str">
        <f t="shared" si="206"/>
        <v/>
      </c>
      <c r="GY62" s="177" t="str">
        <f t="shared" si="207"/>
        <v/>
      </c>
      <c r="GZ62" s="177" t="str">
        <f t="shared" si="208"/>
        <v/>
      </c>
      <c r="HA62" s="177" t="str">
        <f t="shared" si="209"/>
        <v/>
      </c>
      <c r="HB62" s="177" t="str">
        <f t="shared" si="210"/>
        <v/>
      </c>
      <c r="HC62" s="177" t="str">
        <f t="shared" si="211"/>
        <v/>
      </c>
      <c r="HD62" s="177" t="str">
        <f t="shared" si="212"/>
        <v/>
      </c>
      <c r="HE62" s="177" t="str">
        <f t="shared" si="213"/>
        <v/>
      </c>
      <c r="HF62" s="177" t="str">
        <f t="shared" si="214"/>
        <v/>
      </c>
      <c r="HG62" s="177" t="str">
        <f t="shared" si="215"/>
        <v/>
      </c>
      <c r="HH62" s="177" t="str">
        <f t="shared" si="216"/>
        <v/>
      </c>
      <c r="HI62" s="177" t="str">
        <f t="shared" si="217"/>
        <v/>
      </c>
      <c r="HJ62" s="177" t="str">
        <f t="shared" si="218"/>
        <v/>
      </c>
      <c r="HK62" s="177" t="str">
        <f t="shared" si="219"/>
        <v/>
      </c>
      <c r="HL62" s="177" t="str">
        <f t="shared" si="220"/>
        <v/>
      </c>
      <c r="HM62" s="177" t="str">
        <f t="shared" si="221"/>
        <v/>
      </c>
      <c r="HN62" s="177" t="str">
        <f t="shared" si="222"/>
        <v/>
      </c>
      <c r="HO62" s="177" t="str">
        <f t="shared" si="223"/>
        <v/>
      </c>
      <c r="HP62" s="177" t="str">
        <f t="shared" si="224"/>
        <v/>
      </c>
      <c r="HQ62" s="177" t="str">
        <f t="shared" si="225"/>
        <v/>
      </c>
      <c r="HR62" s="177" t="str">
        <f t="shared" si="226"/>
        <v/>
      </c>
      <c r="HS62" s="177" t="str">
        <f t="shared" si="227"/>
        <v/>
      </c>
      <c r="HT62" s="177" t="str">
        <f t="shared" si="34"/>
        <v/>
      </c>
      <c r="HU62" s="177" t="str">
        <f t="shared" si="255"/>
        <v/>
      </c>
      <c r="HV62" s="177" t="str">
        <f t="shared" si="256"/>
        <v/>
      </c>
      <c r="HW62" s="177" t="str">
        <f t="shared" si="257"/>
        <v/>
      </c>
      <c r="HX62" s="177" t="str">
        <f t="shared" si="258"/>
        <v/>
      </c>
      <c r="HY62" s="177" t="str">
        <f t="shared" si="259"/>
        <v/>
      </c>
      <c r="HZ62" s="177" t="str">
        <f t="shared" si="260"/>
        <v/>
      </c>
      <c r="IA62" s="192" t="str">
        <f t="shared" si="29"/>
        <v/>
      </c>
      <c r="IB62" s="193" t="e">
        <f t="shared" si="296"/>
        <v>#N/A</v>
      </c>
      <c r="IC62" s="193" t="e">
        <f t="shared" si="342"/>
        <v>#N/A</v>
      </c>
      <c r="ID62" s="193" t="e">
        <f t="shared" si="342"/>
        <v>#N/A</v>
      </c>
      <c r="IE62" s="193" t="e">
        <f t="shared" si="342"/>
        <v>#N/A</v>
      </c>
      <c r="IF62" s="193" t="e">
        <f t="shared" si="323"/>
        <v>#N/A</v>
      </c>
      <c r="IG62" s="193" t="e">
        <f t="shared" si="323"/>
        <v>#N/A</v>
      </c>
      <c r="IH62" s="193" t="e">
        <f t="shared" si="323"/>
        <v>#N/A</v>
      </c>
      <c r="II62" s="193" t="e">
        <f t="shared" si="323"/>
        <v>#N/A</v>
      </c>
      <c r="IJ62" s="193" t="e">
        <f t="shared" si="323"/>
        <v>#N/A</v>
      </c>
      <c r="IK62" s="193" t="e">
        <f t="shared" si="323"/>
        <v>#N/A</v>
      </c>
      <c r="IL62" s="193" t="e">
        <f t="shared" si="323"/>
        <v>#N/A</v>
      </c>
      <c r="IM62" s="193" t="e">
        <f t="shared" si="323"/>
        <v>#N/A</v>
      </c>
      <c r="IN62" s="193" t="e">
        <f t="shared" si="323"/>
        <v>#N/A</v>
      </c>
      <c r="IO62" s="193" t="e">
        <f t="shared" si="323"/>
        <v>#N/A</v>
      </c>
      <c r="IP62" s="193" t="e">
        <f t="shared" si="323"/>
        <v>#N/A</v>
      </c>
      <c r="IQ62" s="193" t="e">
        <f t="shared" si="323"/>
        <v>#N/A</v>
      </c>
      <c r="IR62" s="193" t="e">
        <f t="shared" si="323"/>
        <v>#N/A</v>
      </c>
      <c r="IS62" s="193" t="e">
        <f t="shared" si="323"/>
        <v>#N/A</v>
      </c>
      <c r="IT62" s="193" t="e">
        <f t="shared" si="323"/>
        <v>#N/A</v>
      </c>
      <c r="IU62" s="193" t="e">
        <f t="shared" si="318"/>
        <v>#N/A</v>
      </c>
      <c r="IV62" s="193" t="e">
        <f t="shared" si="318"/>
        <v>#N/A</v>
      </c>
      <c r="IW62" s="193" t="e">
        <f t="shared" si="318"/>
        <v>#N/A</v>
      </c>
      <c r="IX62" s="193" t="e">
        <f t="shared" si="318"/>
        <v>#N/A</v>
      </c>
      <c r="IY62" s="193" t="e">
        <f t="shared" si="318"/>
        <v>#N/A</v>
      </c>
      <c r="IZ62" s="193" t="e">
        <f t="shared" si="318"/>
        <v>#N/A</v>
      </c>
      <c r="JA62" s="193" t="e">
        <f t="shared" si="318"/>
        <v>#N/A</v>
      </c>
      <c r="JB62" s="193" t="e">
        <f t="shared" si="318"/>
        <v>#N/A</v>
      </c>
      <c r="JC62" s="193" t="e">
        <f t="shared" si="318"/>
        <v>#N/A</v>
      </c>
      <c r="JD62" s="193" t="e">
        <f t="shared" si="318"/>
        <v>#N/A</v>
      </c>
      <c r="JE62" s="193" t="e">
        <f t="shared" si="318"/>
        <v>#N/A</v>
      </c>
      <c r="JF62" s="193" t="e">
        <f t="shared" si="318"/>
        <v>#N/A</v>
      </c>
      <c r="JG62" s="193" t="e">
        <f t="shared" si="318"/>
        <v>#N/A</v>
      </c>
      <c r="JH62" s="193" t="e">
        <f t="shared" si="318"/>
        <v>#N/A</v>
      </c>
      <c r="JI62" s="193" t="e">
        <f t="shared" si="318"/>
        <v>#N/A</v>
      </c>
      <c r="JJ62" s="193" t="e">
        <f t="shared" ref="JJ62:JX77" si="346">IF(ISNONTEXT($Q62),IF($G62="R",_xlfn.BETA.DIST(BQ62,$M62,$N62,FALSE,$B62,$D62),_xlfn.BETA.DIST(BQ62,$N62,$M62,FALSE,$B62,$D62)),NA())</f>
        <v>#N/A</v>
      </c>
      <c r="JK62" s="193" t="e">
        <f t="shared" si="346"/>
        <v>#N/A</v>
      </c>
      <c r="JL62" s="193" t="e">
        <f t="shared" si="346"/>
        <v>#N/A</v>
      </c>
      <c r="JM62" s="193" t="e">
        <f t="shared" si="346"/>
        <v>#N/A</v>
      </c>
      <c r="JN62" s="193" t="e">
        <f t="shared" si="346"/>
        <v>#N/A</v>
      </c>
      <c r="JO62" s="193" t="e">
        <f t="shared" si="346"/>
        <v>#N/A</v>
      </c>
      <c r="JP62" s="193" t="e">
        <f t="shared" si="346"/>
        <v>#N/A</v>
      </c>
      <c r="JQ62" s="193" t="e">
        <f t="shared" si="346"/>
        <v>#N/A</v>
      </c>
      <c r="JR62" s="193" t="e">
        <f t="shared" si="346"/>
        <v>#N/A</v>
      </c>
      <c r="JS62" s="193" t="e">
        <f t="shared" si="346"/>
        <v>#N/A</v>
      </c>
      <c r="JT62" s="193" t="e">
        <f t="shared" si="346"/>
        <v>#N/A</v>
      </c>
      <c r="JU62" s="193" t="e">
        <f t="shared" si="346"/>
        <v>#N/A</v>
      </c>
      <c r="JV62" s="193" t="e">
        <f t="shared" si="346"/>
        <v>#N/A</v>
      </c>
      <c r="JW62" s="193" t="e">
        <f t="shared" si="346"/>
        <v>#N/A</v>
      </c>
      <c r="JX62" s="193" t="e">
        <f t="shared" si="346"/>
        <v>#N/A</v>
      </c>
      <c r="JY62" s="193" t="e">
        <f t="shared" si="331"/>
        <v>#N/A</v>
      </c>
      <c r="JZ62" s="193" t="e">
        <f t="shared" si="331"/>
        <v>#N/A</v>
      </c>
      <c r="KA62" s="193" t="e">
        <f t="shared" si="331"/>
        <v>#N/A</v>
      </c>
      <c r="KB62" s="193" t="e">
        <f t="shared" si="331"/>
        <v>#N/A</v>
      </c>
      <c r="KC62" s="193" t="e">
        <f t="shared" si="331"/>
        <v>#N/A</v>
      </c>
      <c r="KD62" s="193" t="e">
        <f t="shared" si="331"/>
        <v>#N/A</v>
      </c>
      <c r="KE62" s="193" t="e">
        <f t="shared" si="331"/>
        <v>#N/A</v>
      </c>
      <c r="KF62" s="193" t="e">
        <f t="shared" si="331"/>
        <v>#N/A</v>
      </c>
      <c r="KG62" s="193" t="e">
        <f t="shared" si="331"/>
        <v>#N/A</v>
      </c>
      <c r="KH62" s="193" t="e">
        <f t="shared" si="331"/>
        <v>#N/A</v>
      </c>
      <c r="KI62" s="193" t="e">
        <f t="shared" si="331"/>
        <v>#N/A</v>
      </c>
      <c r="KJ62" s="193" t="e">
        <f t="shared" si="331"/>
        <v>#N/A</v>
      </c>
      <c r="KK62" s="193" t="e">
        <f t="shared" si="331"/>
        <v>#N/A</v>
      </c>
      <c r="KL62" s="193" t="e">
        <f t="shared" si="331"/>
        <v>#N/A</v>
      </c>
      <c r="KM62" s="193" t="e">
        <f t="shared" si="331"/>
        <v>#N/A</v>
      </c>
      <c r="KN62" s="193" t="e">
        <f t="shared" si="35"/>
        <v>#N/A</v>
      </c>
      <c r="KO62" s="193" t="e">
        <f t="shared" si="343"/>
        <v>#N/A</v>
      </c>
      <c r="KP62" s="193" t="e">
        <f t="shared" si="343"/>
        <v>#N/A</v>
      </c>
      <c r="KQ62" s="193" t="e">
        <f t="shared" si="343"/>
        <v>#N/A</v>
      </c>
      <c r="KR62" s="193" t="e">
        <f t="shared" si="324"/>
        <v>#N/A</v>
      </c>
      <c r="KS62" s="193" t="e">
        <f t="shared" si="324"/>
        <v>#N/A</v>
      </c>
      <c r="KT62" s="193" t="e">
        <f t="shared" si="324"/>
        <v>#N/A</v>
      </c>
      <c r="KU62" s="193" t="e">
        <f t="shared" si="324"/>
        <v>#N/A</v>
      </c>
      <c r="KV62" s="193" t="e">
        <f t="shared" si="324"/>
        <v>#N/A</v>
      </c>
      <c r="KW62" s="193" t="e">
        <f t="shared" si="324"/>
        <v>#N/A</v>
      </c>
      <c r="KX62" s="193" t="e">
        <f t="shared" si="324"/>
        <v>#N/A</v>
      </c>
      <c r="KY62" s="193" t="e">
        <f t="shared" si="324"/>
        <v>#N/A</v>
      </c>
      <c r="KZ62" s="193" t="e">
        <f t="shared" si="324"/>
        <v>#N/A</v>
      </c>
      <c r="LA62" s="193" t="e">
        <f t="shared" si="324"/>
        <v>#N/A</v>
      </c>
      <c r="LB62" s="193" t="e">
        <f t="shared" si="324"/>
        <v>#N/A</v>
      </c>
      <c r="LC62" s="193" t="e">
        <f t="shared" si="324"/>
        <v>#N/A</v>
      </c>
      <c r="LD62" s="193" t="e">
        <f t="shared" si="324"/>
        <v>#N/A</v>
      </c>
      <c r="LE62" s="193" t="e">
        <f t="shared" si="324"/>
        <v>#N/A</v>
      </c>
      <c r="LF62" s="193" t="e">
        <f t="shared" si="324"/>
        <v>#N/A</v>
      </c>
      <c r="LG62" s="193" t="e">
        <f t="shared" si="319"/>
        <v>#N/A</v>
      </c>
      <c r="LH62" s="193" t="e">
        <f t="shared" si="319"/>
        <v>#N/A</v>
      </c>
      <c r="LI62" s="193" t="e">
        <f t="shared" si="319"/>
        <v>#N/A</v>
      </c>
      <c r="LJ62" s="193" t="e">
        <f t="shared" si="319"/>
        <v>#N/A</v>
      </c>
      <c r="LK62" s="193" t="e">
        <f t="shared" si="319"/>
        <v>#N/A</v>
      </c>
      <c r="LL62" s="193" t="e">
        <f t="shared" si="319"/>
        <v>#N/A</v>
      </c>
      <c r="LM62" s="193" t="e">
        <f t="shared" si="319"/>
        <v>#N/A</v>
      </c>
      <c r="LN62" s="193" t="e">
        <f t="shared" si="319"/>
        <v>#N/A</v>
      </c>
      <c r="LO62" s="193" t="e">
        <f t="shared" si="319"/>
        <v>#N/A</v>
      </c>
      <c r="LP62" s="193" t="e">
        <f t="shared" si="319"/>
        <v>#N/A</v>
      </c>
      <c r="LQ62" s="193" t="e">
        <f t="shared" si="319"/>
        <v>#N/A</v>
      </c>
      <c r="LR62" s="193" t="e">
        <f t="shared" si="319"/>
        <v>#N/A</v>
      </c>
      <c r="LS62" s="193" t="e">
        <f t="shared" si="319"/>
        <v>#N/A</v>
      </c>
      <c r="LT62" s="193" t="e">
        <f t="shared" si="319"/>
        <v>#N/A</v>
      </c>
      <c r="LU62" s="193" t="e">
        <f t="shared" si="319"/>
        <v>#N/A</v>
      </c>
      <c r="LV62" s="193" t="e">
        <f t="shared" ref="LV62:MJ77" si="347">IF(ISNONTEXT($Q62),IF($G62="R",_xlfn.BETA.DIST(EC62,$M62,$N62,FALSE,$B62,$D62),_xlfn.BETA.DIST(EC62,$N62,$M62,FALSE,$B62,$D62)),NA())</f>
        <v>#N/A</v>
      </c>
      <c r="LW62" s="193" t="e">
        <f t="shared" si="347"/>
        <v>#N/A</v>
      </c>
      <c r="LX62" s="193" t="e">
        <f t="shared" si="347"/>
        <v>#N/A</v>
      </c>
      <c r="LY62" s="193" t="e">
        <f t="shared" si="347"/>
        <v>#N/A</v>
      </c>
      <c r="LZ62" s="193" t="e">
        <f t="shared" si="347"/>
        <v>#N/A</v>
      </c>
      <c r="MA62" s="193" t="e">
        <f t="shared" si="347"/>
        <v>#N/A</v>
      </c>
      <c r="MB62" s="193" t="e">
        <f t="shared" si="347"/>
        <v>#N/A</v>
      </c>
      <c r="MC62" s="193" t="e">
        <f t="shared" si="347"/>
        <v>#N/A</v>
      </c>
      <c r="MD62" s="193" t="e">
        <f t="shared" si="347"/>
        <v>#N/A</v>
      </c>
      <c r="ME62" s="193" t="e">
        <f t="shared" si="347"/>
        <v>#N/A</v>
      </c>
      <c r="MF62" s="193" t="e">
        <f t="shared" si="347"/>
        <v>#N/A</v>
      </c>
      <c r="MG62" s="193" t="e">
        <f t="shared" si="347"/>
        <v>#N/A</v>
      </c>
      <c r="MH62" s="193" t="e">
        <f t="shared" si="347"/>
        <v>#N/A</v>
      </c>
      <c r="MI62" s="193" t="e">
        <f t="shared" si="347"/>
        <v>#N/A</v>
      </c>
      <c r="MJ62" s="193" t="e">
        <f t="shared" si="347"/>
        <v>#N/A</v>
      </c>
      <c r="MK62" s="193" t="e">
        <f t="shared" si="332"/>
        <v>#N/A</v>
      </c>
      <c r="ML62" s="193" t="e">
        <f t="shared" si="332"/>
        <v>#N/A</v>
      </c>
      <c r="MM62" s="193" t="e">
        <f t="shared" si="332"/>
        <v>#N/A</v>
      </c>
      <c r="MN62" s="193" t="e">
        <f t="shared" si="332"/>
        <v>#N/A</v>
      </c>
      <c r="MO62" s="193" t="e">
        <f t="shared" si="332"/>
        <v>#N/A</v>
      </c>
      <c r="MP62" s="193" t="e">
        <f t="shared" si="332"/>
        <v>#N/A</v>
      </c>
      <c r="MQ62" s="193" t="e">
        <f t="shared" si="332"/>
        <v>#N/A</v>
      </c>
      <c r="MR62" s="193" t="e">
        <f t="shared" si="332"/>
        <v>#N/A</v>
      </c>
      <c r="MS62" s="193" t="e">
        <f t="shared" si="332"/>
        <v>#N/A</v>
      </c>
      <c r="MT62" s="193" t="e">
        <f t="shared" si="332"/>
        <v>#N/A</v>
      </c>
      <c r="MU62" s="193" t="e">
        <f t="shared" si="332"/>
        <v>#N/A</v>
      </c>
      <c r="MV62" s="193" t="e">
        <f t="shared" si="332"/>
        <v>#N/A</v>
      </c>
      <c r="MW62" s="193" t="e">
        <f t="shared" si="332"/>
        <v>#N/A</v>
      </c>
      <c r="MX62" s="193" t="e">
        <f t="shared" si="332"/>
        <v>#N/A</v>
      </c>
      <c r="MY62" s="193" t="e">
        <f t="shared" si="332"/>
        <v>#N/A</v>
      </c>
      <c r="MZ62" s="193" t="e">
        <f t="shared" si="36"/>
        <v>#N/A</v>
      </c>
      <c r="NA62" s="193" t="e">
        <f t="shared" si="344"/>
        <v>#N/A</v>
      </c>
      <c r="NB62" s="193" t="e">
        <f t="shared" si="344"/>
        <v>#N/A</v>
      </c>
      <c r="NC62" s="193" t="e">
        <f t="shared" si="344"/>
        <v>#N/A</v>
      </c>
      <c r="ND62" s="193" t="e">
        <f t="shared" si="325"/>
        <v>#N/A</v>
      </c>
      <c r="NE62" s="193" t="e">
        <f t="shared" si="325"/>
        <v>#N/A</v>
      </c>
      <c r="NF62" s="193" t="e">
        <f t="shared" si="325"/>
        <v>#N/A</v>
      </c>
      <c r="NG62" s="193" t="e">
        <f t="shared" si="325"/>
        <v>#N/A</v>
      </c>
      <c r="NH62" s="193" t="e">
        <f t="shared" si="325"/>
        <v>#N/A</v>
      </c>
      <c r="NI62" s="193" t="e">
        <f t="shared" si="325"/>
        <v>#N/A</v>
      </c>
      <c r="NJ62" s="193" t="e">
        <f t="shared" si="325"/>
        <v>#N/A</v>
      </c>
      <c r="NK62" s="193" t="e">
        <f t="shared" si="325"/>
        <v>#N/A</v>
      </c>
      <c r="NL62" s="193" t="e">
        <f t="shared" si="325"/>
        <v>#N/A</v>
      </c>
      <c r="NM62" s="193" t="e">
        <f t="shared" si="325"/>
        <v>#N/A</v>
      </c>
      <c r="NN62" s="193" t="e">
        <f t="shared" si="325"/>
        <v>#N/A</v>
      </c>
      <c r="NO62" s="193" t="e">
        <f t="shared" si="325"/>
        <v>#N/A</v>
      </c>
      <c r="NP62" s="193" t="e">
        <f t="shared" si="325"/>
        <v>#N/A</v>
      </c>
      <c r="NQ62" s="193" t="e">
        <f t="shared" si="325"/>
        <v>#N/A</v>
      </c>
      <c r="NR62" s="193" t="e">
        <f t="shared" si="325"/>
        <v>#N/A</v>
      </c>
      <c r="NS62" s="193" t="e">
        <f t="shared" si="320"/>
        <v>#N/A</v>
      </c>
      <c r="NT62" s="193" t="e">
        <f t="shared" si="320"/>
        <v>#N/A</v>
      </c>
      <c r="NU62" s="193" t="e">
        <f t="shared" si="320"/>
        <v>#N/A</v>
      </c>
      <c r="NV62" s="193" t="e">
        <f t="shared" si="320"/>
        <v>#N/A</v>
      </c>
      <c r="NW62" s="193" t="e">
        <f t="shared" si="320"/>
        <v>#N/A</v>
      </c>
      <c r="NX62" s="193" t="e">
        <f t="shared" si="320"/>
        <v>#N/A</v>
      </c>
      <c r="NY62" s="193" t="e">
        <f t="shared" si="320"/>
        <v>#N/A</v>
      </c>
      <c r="NZ62" s="193" t="e">
        <f t="shared" si="320"/>
        <v>#N/A</v>
      </c>
      <c r="OA62" s="193" t="e">
        <f t="shared" si="320"/>
        <v>#N/A</v>
      </c>
      <c r="OB62" s="193" t="e">
        <f t="shared" si="320"/>
        <v>#N/A</v>
      </c>
      <c r="OC62" s="193" t="e">
        <f t="shared" si="320"/>
        <v>#N/A</v>
      </c>
      <c r="OD62" s="193" t="e">
        <f t="shared" si="320"/>
        <v>#N/A</v>
      </c>
      <c r="OE62" s="193" t="e">
        <f t="shared" si="320"/>
        <v>#N/A</v>
      </c>
      <c r="OF62" s="193" t="e">
        <f t="shared" si="320"/>
        <v>#N/A</v>
      </c>
      <c r="OG62" s="193" t="e">
        <f t="shared" si="320"/>
        <v>#N/A</v>
      </c>
      <c r="OH62" s="193" t="e">
        <f t="shared" ref="OH62:OV77" si="348">IF(ISNONTEXT($Q62),IF($G62="R",_xlfn.BETA.DIST(GO62,$M62,$N62,FALSE,$B62,$D62),_xlfn.BETA.DIST(GO62,$N62,$M62,FALSE,$B62,$D62)),NA())</f>
        <v>#N/A</v>
      </c>
      <c r="OI62" s="193" t="e">
        <f t="shared" si="348"/>
        <v>#N/A</v>
      </c>
      <c r="OJ62" s="193" t="e">
        <f t="shared" si="348"/>
        <v>#N/A</v>
      </c>
      <c r="OK62" s="193" t="e">
        <f t="shared" si="348"/>
        <v>#N/A</v>
      </c>
      <c r="OL62" s="193" t="e">
        <f t="shared" si="348"/>
        <v>#N/A</v>
      </c>
      <c r="OM62" s="193" t="e">
        <f t="shared" si="348"/>
        <v>#N/A</v>
      </c>
      <c r="ON62" s="193" t="e">
        <f t="shared" si="348"/>
        <v>#N/A</v>
      </c>
      <c r="OO62" s="193" t="e">
        <f t="shared" si="348"/>
        <v>#N/A</v>
      </c>
      <c r="OP62" s="193" t="e">
        <f t="shared" si="348"/>
        <v>#N/A</v>
      </c>
      <c r="OQ62" s="193" t="e">
        <f t="shared" si="348"/>
        <v>#N/A</v>
      </c>
      <c r="OR62" s="193" t="e">
        <f t="shared" si="348"/>
        <v>#N/A</v>
      </c>
      <c r="OS62" s="193" t="e">
        <f t="shared" si="348"/>
        <v>#N/A</v>
      </c>
      <c r="OT62" s="193" t="e">
        <f t="shared" si="348"/>
        <v>#N/A</v>
      </c>
      <c r="OU62" s="193" t="e">
        <f t="shared" si="348"/>
        <v>#N/A</v>
      </c>
      <c r="OV62" s="193" t="e">
        <f t="shared" si="348"/>
        <v>#N/A</v>
      </c>
      <c r="OW62" s="193" t="e">
        <f t="shared" si="333"/>
        <v>#N/A</v>
      </c>
      <c r="OX62" s="193" t="e">
        <f t="shared" si="333"/>
        <v>#N/A</v>
      </c>
      <c r="OY62" s="193" t="e">
        <f t="shared" si="333"/>
        <v>#N/A</v>
      </c>
      <c r="OZ62" s="193" t="e">
        <f t="shared" si="333"/>
        <v>#N/A</v>
      </c>
      <c r="PA62" s="193" t="e">
        <f t="shared" si="333"/>
        <v>#N/A</v>
      </c>
      <c r="PB62" s="193" t="e">
        <f t="shared" si="333"/>
        <v>#N/A</v>
      </c>
      <c r="PC62" s="193" t="e">
        <f t="shared" si="333"/>
        <v>#N/A</v>
      </c>
      <c r="PD62" s="193" t="e">
        <f t="shared" si="333"/>
        <v>#N/A</v>
      </c>
      <c r="PE62" s="193" t="e">
        <f t="shared" si="333"/>
        <v>#N/A</v>
      </c>
      <c r="PF62" s="193" t="e">
        <f t="shared" si="333"/>
        <v>#N/A</v>
      </c>
      <c r="PG62" s="193" t="e">
        <f t="shared" si="333"/>
        <v>#N/A</v>
      </c>
      <c r="PH62" s="193" t="e">
        <f t="shared" si="333"/>
        <v>#N/A</v>
      </c>
      <c r="PI62" s="193" t="e">
        <f t="shared" si="333"/>
        <v>#N/A</v>
      </c>
      <c r="PJ62" s="193" t="e">
        <f t="shared" si="333"/>
        <v>#N/A</v>
      </c>
      <c r="PK62" s="193" t="e">
        <f t="shared" si="333"/>
        <v>#N/A</v>
      </c>
      <c r="PL62" s="193" t="e">
        <f t="shared" si="37"/>
        <v>#N/A</v>
      </c>
      <c r="PM62" s="193" t="e">
        <f t="shared" si="329"/>
        <v>#N/A</v>
      </c>
      <c r="PN62" s="193" t="e">
        <f t="shared" si="329"/>
        <v>#N/A</v>
      </c>
      <c r="PO62" s="193" t="e">
        <f t="shared" si="329"/>
        <v>#N/A</v>
      </c>
      <c r="PP62" s="193" t="e">
        <f t="shared" si="329"/>
        <v>#N/A</v>
      </c>
      <c r="PQ62" s="193" t="e">
        <f t="shared" si="329"/>
        <v>#N/A</v>
      </c>
      <c r="PR62" s="193" t="e">
        <f t="shared" si="329"/>
        <v>#N/A</v>
      </c>
      <c r="PS62" s="193" t="e">
        <f t="shared" si="329"/>
        <v>#N/A</v>
      </c>
      <c r="PT62" s="193" t="e">
        <f t="shared" si="329"/>
        <v>#N/A</v>
      </c>
    </row>
    <row r="63" spans="1:436" hidden="1" x14ac:dyDescent="0.45">
      <c r="A63" s="20">
        <v>60</v>
      </c>
      <c r="B63" s="101" t="str">
        <f t="shared" si="15"/>
        <v/>
      </c>
      <c r="C63" s="115"/>
      <c r="D63" s="101" t="str">
        <f t="shared" si="16"/>
        <v/>
      </c>
      <c r="E63" s="110" t="str">
        <f t="shared" si="17"/>
        <v/>
      </c>
      <c r="F63" s="21" t="str">
        <f t="shared" si="18"/>
        <v/>
      </c>
      <c r="G63" s="22" t="str">
        <f t="shared" si="19"/>
        <v/>
      </c>
      <c r="H63" s="23" t="str">
        <f>IF(F63="","",IF(OR($F63&lt;Skew!$B$3,$F63=Skew!$B$3),IF($F63&gt;Skew!$C$3,Skew!$A$3,IF($F63&gt;Skew!$C$4,Skew!$A$4,IF($F63&gt;Skew!$C$5,Skew!$A$5,IF($F63&gt;Skew!$C$6,Skew!$A$6,IF($F63&gt;Skew!$C$7,Skew!$A$7,IF($F63&gt;Skew!$C$8,Skew!$A$8,IF($F63&gt;Skew!$C$9,Skew!$A$9,IF($F63&gt;Skew!$C$10,Skew!$A$10,IF($F63&gt;Skew!$C$11,Skew!$A$11,IF($F63&gt;Skew!$C$12,Skew!$A$12,IF($F63&gt;Skew!$C$13,Skew!$A$13,IF($F63&gt;Skew!$C$14,Skew!$A$14,IF($F63&gt;Skew!$C$15,Skew!$A$15,IF($F63&gt;Skew!$C$16,Skew!$A$16,Skew!$A$17)
)))))))))))))))</f>
        <v/>
      </c>
      <c r="I63" s="22" t="str">
        <f>IF(F63="","",MATCH(H63,Skew!$A$3:$A$17,0))</f>
        <v/>
      </c>
      <c r="J63" s="22" t="str">
        <f t="shared" si="20"/>
        <v/>
      </c>
      <c r="K63" s="24"/>
      <c r="L63" s="22" t="str">
        <f>IF(OR(F63="",K63=""),"",MATCH(K63,Confidence!$A$3:$A$12,0))</f>
        <v/>
      </c>
      <c r="M63" s="25" t="str">
        <f t="shared" si="21"/>
        <v/>
      </c>
      <c r="N63" s="25" t="str">
        <f t="shared" si="22"/>
        <v/>
      </c>
      <c r="O63" s="22"/>
      <c r="P63" s="102" t="str">
        <f t="shared" si="23"/>
        <v/>
      </c>
      <c r="Q63" s="102" t="str">
        <f t="shared" si="24"/>
        <v/>
      </c>
      <c r="R63" s="37" t="str">
        <f t="shared" si="25"/>
        <v/>
      </c>
      <c r="S63" s="115"/>
      <c r="T63" s="204" t="str">
        <f>IF(AND(B63&gt;0,C63&gt;0,D63&gt;0,M63&gt;0,N63&gt;0,S63&gt;0,NOT(K63="")),ABS(VLOOKUP($S$1,VLookups!$A$30:$B$31,2,FALSE)-_xlfn.BETA.DIST(S63,IF(G63="L",N63,M63),IF(G63="L",M63,N63),TRUE,B63,D63)),"")</f>
        <v/>
      </c>
      <c r="U63" s="112" t="str">
        <f>IF(OR($M63="",$N63=""),"",_xlfn.BETA.INV(ABS(VLOOKUP($S$1,VLookups!$A$30:$B$31,2,FALSE)-U$3),IF($G63="L",$N63,$M63),IF($G63="L",$M63,$N63),$B63,$D63))</f>
        <v/>
      </c>
      <c r="V63" s="113" t="str">
        <f>IF(OR($M63="",$N63=""),"",_xlfn.BETA.INV(ABS(VLOOKUP($S$1,VLookups!$A$30:$B$31,2,FALSE)-V$3),IF($G63="L",$N63,$M63),IF($G63="L",$M63,$N63),$B63,$D63))</f>
        <v/>
      </c>
      <c r="W63" s="112" t="str">
        <f>IF(OR($M63="",$N63=""),"",_xlfn.BETA.INV(ABS(VLOOKUP($S$1,VLookups!$A$30:$B$31,2,FALSE)-W$3),IF($G63="L",$N63,$M63),IF($G63="L",$M63,$N63),$B63,$D63))</f>
        <v/>
      </c>
      <c r="X63" s="113" t="str">
        <f>IF(OR($M63="",$N63=""),"",_xlfn.BETA.INV(ABS(VLOOKUP($S$1,VLookups!$A$30:$B$31,2,FALSE)-X$3),IF($G63="L",$N63,$M63),IF($G63="L",$M63,$N63),$B63,$D63))</f>
        <v/>
      </c>
      <c r="Y63" s="112" t="str">
        <f>IF(OR($M63="",$N63=""),"",_xlfn.BETA.INV(ABS(VLOOKUP($S$1,VLookups!$A$30:$B$31,2,FALSE)-Y$3),IF($G63="L",$N63,$M63),IF($G63="L",$M63,$N63),$B63,$D63))</f>
        <v/>
      </c>
      <c r="Z63" s="113" t="str">
        <f>IF(OR($M63="",$N63=""),"",_xlfn.BETA.INV(ABS(VLOOKUP($S$1,VLookups!$A$30:$B$31,2,FALSE)-Z$3),IF($G63="L",$N63,$M63),IF($G63="L",$M63,$N63),$B63,$D63))</f>
        <v/>
      </c>
      <c r="AA63" s="112" t="str">
        <f>IF(OR($M63="",$N63=""),"",_xlfn.BETA.INV(ABS(VLOOKUP($S$1,VLookups!$A$30:$B$31,2,FALSE)-AA$3),IF($G63="L",$N63,$M63),IF($G63="L",$M63,$N63),$B63,$D63))</f>
        <v/>
      </c>
      <c r="AB63" s="113" t="str">
        <f>IF(OR($M63="",$N63=""),"",_xlfn.BETA.INV(ABS(VLOOKUP($S$1,VLookups!$A$30:$B$31,2,FALSE)-AB$3),IF($G63="L",$N63,$M63),IF($G63="L",$M63,$N63),$B63,$D63))</f>
        <v/>
      </c>
      <c r="AC63" s="112" t="str">
        <f>IF(OR($M63="",$N63=""),"",_xlfn.BETA.INV(ABS(VLOOKUP($S$1,VLookups!$A$30:$B$31,2,FALSE)-AC$3),IF($G63="L",$N63,$M63),IF($G63="L",$M63,$N63),$B63,$D63))</f>
        <v/>
      </c>
      <c r="AD63" s="113" t="str">
        <f>IF(OR($M63="",$N63=""),"",_xlfn.BETA.INV(ABS(VLOOKUP($S$1,VLookups!$A$30:$B$31,2,FALSE)-AD$3),IF($G63="L",$N63,$M63),IF($G63="L",$M63,$N63),$B63,$D63))</f>
        <v/>
      </c>
      <c r="AE63" s="112" t="str">
        <f>IF(OR($M63="",$N63=""),"",_xlfn.BETA.INV(ABS(VLOOKUP($S$1,VLookups!$A$30:$B$31,2,FALSE)-AE$3),IF($G63="L",$N63,$M63),IF($G63="L",$M63,$N63),$B63,$D63))</f>
        <v/>
      </c>
      <c r="AF63" s="113" t="str">
        <f>IF(OR($M63="",$N63=""),"",_xlfn.BETA.INV(ABS(VLOOKUP($S$1,VLookups!$A$30:$B$31,2,FALSE)-AF$3),IF($G63="L",$N63,$M63),IF($G63="L",$M63,$N63),$B63,$D63))</f>
        <v/>
      </c>
      <c r="AG63" s="15"/>
      <c r="AH63" s="194" t="str">
        <f t="shared" si="26"/>
        <v/>
      </c>
      <c r="AI63" s="192" t="str">
        <f t="shared" si="27"/>
        <v/>
      </c>
      <c r="AJ63" s="177" t="str">
        <f t="shared" ref="AJ63" si="349">IF(ISNONTEXT($AH63),AI63+$AH63,"")</f>
        <v/>
      </c>
      <c r="AK63" s="177" t="str">
        <f t="shared" si="39"/>
        <v/>
      </c>
      <c r="AL63" s="177" t="str">
        <f t="shared" si="40"/>
        <v/>
      </c>
      <c r="AM63" s="177" t="str">
        <f t="shared" si="41"/>
        <v/>
      </c>
      <c r="AN63" s="177" t="str">
        <f t="shared" si="42"/>
        <v/>
      </c>
      <c r="AO63" s="177" t="str">
        <f t="shared" si="43"/>
        <v/>
      </c>
      <c r="AP63" s="177" t="str">
        <f t="shared" si="44"/>
        <v/>
      </c>
      <c r="AQ63" s="177" t="str">
        <f t="shared" si="45"/>
        <v/>
      </c>
      <c r="AR63" s="177" t="str">
        <f t="shared" si="46"/>
        <v/>
      </c>
      <c r="AS63" s="177" t="str">
        <f t="shared" si="47"/>
        <v/>
      </c>
      <c r="AT63" s="177" t="str">
        <f t="shared" si="48"/>
        <v/>
      </c>
      <c r="AU63" s="177" t="str">
        <f t="shared" si="49"/>
        <v/>
      </c>
      <c r="AV63" s="177" t="str">
        <f t="shared" si="50"/>
        <v/>
      </c>
      <c r="AW63" s="177" t="str">
        <f t="shared" si="51"/>
        <v/>
      </c>
      <c r="AX63" s="177" t="str">
        <f t="shared" si="52"/>
        <v/>
      </c>
      <c r="AY63" s="177" t="str">
        <f t="shared" si="53"/>
        <v/>
      </c>
      <c r="AZ63" s="177" t="str">
        <f t="shared" si="54"/>
        <v/>
      </c>
      <c r="BA63" s="177" t="str">
        <f t="shared" si="55"/>
        <v/>
      </c>
      <c r="BB63" s="177" t="str">
        <f t="shared" si="56"/>
        <v/>
      </c>
      <c r="BC63" s="177" t="str">
        <f t="shared" si="57"/>
        <v/>
      </c>
      <c r="BD63" s="177" t="str">
        <f t="shared" si="58"/>
        <v/>
      </c>
      <c r="BE63" s="177" t="str">
        <f t="shared" si="59"/>
        <v/>
      </c>
      <c r="BF63" s="177" t="str">
        <f t="shared" si="60"/>
        <v/>
      </c>
      <c r="BG63" s="177" t="str">
        <f t="shared" si="61"/>
        <v/>
      </c>
      <c r="BH63" s="177" t="str">
        <f t="shared" si="62"/>
        <v/>
      </c>
      <c r="BI63" s="177" t="str">
        <f t="shared" si="63"/>
        <v/>
      </c>
      <c r="BJ63" s="177" t="str">
        <f t="shared" si="64"/>
        <v/>
      </c>
      <c r="BK63" s="177" t="str">
        <f t="shared" si="65"/>
        <v/>
      </c>
      <c r="BL63" s="177" t="str">
        <f t="shared" si="66"/>
        <v/>
      </c>
      <c r="BM63" s="177" t="str">
        <f t="shared" si="67"/>
        <v/>
      </c>
      <c r="BN63" s="177" t="str">
        <f t="shared" si="68"/>
        <v/>
      </c>
      <c r="BO63" s="177" t="str">
        <f t="shared" si="69"/>
        <v/>
      </c>
      <c r="BP63" s="177" t="str">
        <f t="shared" si="70"/>
        <v/>
      </c>
      <c r="BQ63" s="177" t="str">
        <f t="shared" si="71"/>
        <v/>
      </c>
      <c r="BR63" s="177" t="str">
        <f t="shared" si="72"/>
        <v/>
      </c>
      <c r="BS63" s="177" t="str">
        <f t="shared" si="73"/>
        <v/>
      </c>
      <c r="BT63" s="177" t="str">
        <f t="shared" si="74"/>
        <v/>
      </c>
      <c r="BU63" s="177" t="str">
        <f t="shared" si="75"/>
        <v/>
      </c>
      <c r="BV63" s="177" t="str">
        <f t="shared" si="76"/>
        <v/>
      </c>
      <c r="BW63" s="177" t="str">
        <f t="shared" si="77"/>
        <v/>
      </c>
      <c r="BX63" s="177" t="str">
        <f t="shared" si="78"/>
        <v/>
      </c>
      <c r="BY63" s="177" t="str">
        <f t="shared" si="79"/>
        <v/>
      </c>
      <c r="BZ63" s="177" t="str">
        <f t="shared" si="80"/>
        <v/>
      </c>
      <c r="CA63" s="177" t="str">
        <f t="shared" si="81"/>
        <v/>
      </c>
      <c r="CB63" s="177" t="str">
        <f t="shared" si="82"/>
        <v/>
      </c>
      <c r="CC63" s="177" t="str">
        <f t="shared" si="83"/>
        <v/>
      </c>
      <c r="CD63" s="177" t="str">
        <f t="shared" si="84"/>
        <v/>
      </c>
      <c r="CE63" s="177" t="str">
        <f t="shared" si="85"/>
        <v/>
      </c>
      <c r="CF63" s="177" t="str">
        <f t="shared" si="86"/>
        <v/>
      </c>
      <c r="CG63" s="177" t="str">
        <f t="shared" si="87"/>
        <v/>
      </c>
      <c r="CH63" s="177" t="str">
        <f t="shared" si="88"/>
        <v/>
      </c>
      <c r="CI63" s="177" t="str">
        <f t="shared" si="89"/>
        <v/>
      </c>
      <c r="CJ63" s="177" t="str">
        <f t="shared" si="90"/>
        <v/>
      </c>
      <c r="CK63" s="177" t="str">
        <f t="shared" si="91"/>
        <v/>
      </c>
      <c r="CL63" s="177" t="str">
        <f t="shared" si="92"/>
        <v/>
      </c>
      <c r="CM63" s="177" t="str">
        <f t="shared" si="93"/>
        <v/>
      </c>
      <c r="CN63" s="177" t="str">
        <f t="shared" si="94"/>
        <v/>
      </c>
      <c r="CO63" s="177" t="str">
        <f t="shared" si="95"/>
        <v/>
      </c>
      <c r="CP63" s="177" t="str">
        <f t="shared" si="96"/>
        <v/>
      </c>
      <c r="CQ63" s="177" t="str">
        <f t="shared" si="97"/>
        <v/>
      </c>
      <c r="CR63" s="177" t="str">
        <f t="shared" si="98"/>
        <v/>
      </c>
      <c r="CS63" s="177" t="str">
        <f t="shared" si="99"/>
        <v/>
      </c>
      <c r="CT63" s="177" t="str">
        <f t="shared" si="100"/>
        <v/>
      </c>
      <c r="CU63" s="177" t="str">
        <f t="shared" si="101"/>
        <v/>
      </c>
      <c r="CV63" s="177" t="str">
        <f t="shared" si="32"/>
        <v/>
      </c>
      <c r="CW63" s="177" t="str">
        <f t="shared" si="102"/>
        <v/>
      </c>
      <c r="CX63" s="177" t="str">
        <f t="shared" si="103"/>
        <v/>
      </c>
      <c r="CY63" s="177" t="str">
        <f t="shared" si="104"/>
        <v/>
      </c>
      <c r="CZ63" s="177" t="str">
        <f t="shared" si="105"/>
        <v/>
      </c>
      <c r="DA63" s="177" t="str">
        <f t="shared" si="106"/>
        <v/>
      </c>
      <c r="DB63" s="177" t="str">
        <f t="shared" si="107"/>
        <v/>
      </c>
      <c r="DC63" s="177" t="str">
        <f t="shared" si="108"/>
        <v/>
      </c>
      <c r="DD63" s="177" t="str">
        <f t="shared" si="109"/>
        <v/>
      </c>
      <c r="DE63" s="177" t="str">
        <f t="shared" si="110"/>
        <v/>
      </c>
      <c r="DF63" s="177" t="str">
        <f t="shared" si="111"/>
        <v/>
      </c>
      <c r="DG63" s="177" t="str">
        <f t="shared" si="112"/>
        <v/>
      </c>
      <c r="DH63" s="177" t="str">
        <f t="shared" si="113"/>
        <v/>
      </c>
      <c r="DI63" s="177" t="str">
        <f t="shared" si="114"/>
        <v/>
      </c>
      <c r="DJ63" s="177" t="str">
        <f t="shared" si="115"/>
        <v/>
      </c>
      <c r="DK63" s="177" t="str">
        <f t="shared" si="116"/>
        <v/>
      </c>
      <c r="DL63" s="177" t="str">
        <f t="shared" si="117"/>
        <v/>
      </c>
      <c r="DM63" s="177" t="str">
        <f t="shared" si="118"/>
        <v/>
      </c>
      <c r="DN63" s="177" t="str">
        <f t="shared" si="119"/>
        <v/>
      </c>
      <c r="DO63" s="177" t="str">
        <f t="shared" si="120"/>
        <v/>
      </c>
      <c r="DP63" s="177" t="str">
        <f t="shared" si="121"/>
        <v/>
      </c>
      <c r="DQ63" s="177" t="str">
        <f t="shared" si="122"/>
        <v/>
      </c>
      <c r="DR63" s="177" t="str">
        <f t="shared" si="123"/>
        <v/>
      </c>
      <c r="DS63" s="177" t="str">
        <f t="shared" si="124"/>
        <v/>
      </c>
      <c r="DT63" s="177" t="str">
        <f t="shared" si="125"/>
        <v/>
      </c>
      <c r="DU63" s="177" t="str">
        <f t="shared" si="126"/>
        <v/>
      </c>
      <c r="DV63" s="177" t="str">
        <f t="shared" si="127"/>
        <v/>
      </c>
      <c r="DW63" s="177" t="str">
        <f t="shared" si="128"/>
        <v/>
      </c>
      <c r="DX63" s="177" t="str">
        <f t="shared" si="129"/>
        <v/>
      </c>
      <c r="DY63" s="177" t="str">
        <f t="shared" si="130"/>
        <v/>
      </c>
      <c r="DZ63" s="177" t="str">
        <f t="shared" si="131"/>
        <v/>
      </c>
      <c r="EA63" s="177" t="str">
        <f t="shared" si="132"/>
        <v/>
      </c>
      <c r="EB63" s="177" t="str">
        <f t="shared" si="133"/>
        <v/>
      </c>
      <c r="EC63" s="177" t="str">
        <f t="shared" si="134"/>
        <v/>
      </c>
      <c r="ED63" s="177" t="str">
        <f t="shared" si="135"/>
        <v/>
      </c>
      <c r="EE63" s="177" t="str">
        <f t="shared" si="136"/>
        <v/>
      </c>
      <c r="EF63" s="177" t="str">
        <f t="shared" si="137"/>
        <v/>
      </c>
      <c r="EG63" s="177" t="str">
        <f t="shared" si="138"/>
        <v/>
      </c>
      <c r="EH63" s="177" t="str">
        <f t="shared" si="139"/>
        <v/>
      </c>
      <c r="EI63" s="177" t="str">
        <f t="shared" si="140"/>
        <v/>
      </c>
      <c r="EJ63" s="177" t="str">
        <f t="shared" si="141"/>
        <v/>
      </c>
      <c r="EK63" s="177" t="str">
        <f t="shared" si="142"/>
        <v/>
      </c>
      <c r="EL63" s="177" t="str">
        <f t="shared" si="143"/>
        <v/>
      </c>
      <c r="EM63" s="177" t="str">
        <f t="shared" si="144"/>
        <v/>
      </c>
      <c r="EN63" s="177" t="str">
        <f t="shared" si="145"/>
        <v/>
      </c>
      <c r="EO63" s="177" t="str">
        <f t="shared" si="146"/>
        <v/>
      </c>
      <c r="EP63" s="177" t="str">
        <f t="shared" si="147"/>
        <v/>
      </c>
      <c r="EQ63" s="177" t="str">
        <f t="shared" si="148"/>
        <v/>
      </c>
      <c r="ER63" s="177" t="str">
        <f t="shared" si="149"/>
        <v/>
      </c>
      <c r="ES63" s="177" t="str">
        <f t="shared" si="150"/>
        <v/>
      </c>
      <c r="ET63" s="177" t="str">
        <f t="shared" si="151"/>
        <v/>
      </c>
      <c r="EU63" s="177" t="str">
        <f t="shared" si="152"/>
        <v/>
      </c>
      <c r="EV63" s="177" t="str">
        <f t="shared" si="153"/>
        <v/>
      </c>
      <c r="EW63" s="177" t="str">
        <f t="shared" si="154"/>
        <v/>
      </c>
      <c r="EX63" s="177" t="str">
        <f t="shared" si="155"/>
        <v/>
      </c>
      <c r="EY63" s="177" t="str">
        <f t="shared" si="156"/>
        <v/>
      </c>
      <c r="EZ63" s="177" t="str">
        <f t="shared" si="157"/>
        <v/>
      </c>
      <c r="FA63" s="177" t="str">
        <f t="shared" si="158"/>
        <v/>
      </c>
      <c r="FB63" s="177" t="str">
        <f t="shared" si="159"/>
        <v/>
      </c>
      <c r="FC63" s="177" t="str">
        <f t="shared" si="160"/>
        <v/>
      </c>
      <c r="FD63" s="177" t="str">
        <f t="shared" si="161"/>
        <v/>
      </c>
      <c r="FE63" s="177" t="str">
        <f t="shared" si="162"/>
        <v/>
      </c>
      <c r="FF63" s="177" t="str">
        <f t="shared" si="163"/>
        <v/>
      </c>
      <c r="FG63" s="177" t="str">
        <f t="shared" si="164"/>
        <v/>
      </c>
      <c r="FH63" s="177" t="str">
        <f t="shared" si="33"/>
        <v/>
      </c>
      <c r="FI63" s="177" t="str">
        <f t="shared" si="165"/>
        <v/>
      </c>
      <c r="FJ63" s="177" t="str">
        <f t="shared" si="166"/>
        <v/>
      </c>
      <c r="FK63" s="177" t="str">
        <f t="shared" si="167"/>
        <v/>
      </c>
      <c r="FL63" s="177" t="str">
        <f t="shared" si="168"/>
        <v/>
      </c>
      <c r="FM63" s="177" t="str">
        <f t="shared" si="169"/>
        <v/>
      </c>
      <c r="FN63" s="177" t="str">
        <f t="shared" si="170"/>
        <v/>
      </c>
      <c r="FO63" s="177" t="str">
        <f t="shared" si="171"/>
        <v/>
      </c>
      <c r="FP63" s="177" t="str">
        <f t="shared" si="172"/>
        <v/>
      </c>
      <c r="FQ63" s="177" t="str">
        <f t="shared" si="173"/>
        <v/>
      </c>
      <c r="FR63" s="177" t="str">
        <f t="shared" si="174"/>
        <v/>
      </c>
      <c r="FS63" s="177" t="str">
        <f t="shared" si="175"/>
        <v/>
      </c>
      <c r="FT63" s="177" t="str">
        <f t="shared" si="176"/>
        <v/>
      </c>
      <c r="FU63" s="177" t="str">
        <f t="shared" si="177"/>
        <v/>
      </c>
      <c r="FV63" s="177" t="str">
        <f t="shared" si="178"/>
        <v/>
      </c>
      <c r="FW63" s="177" t="str">
        <f t="shared" si="179"/>
        <v/>
      </c>
      <c r="FX63" s="177" t="str">
        <f t="shared" si="180"/>
        <v/>
      </c>
      <c r="FY63" s="177" t="str">
        <f t="shared" si="181"/>
        <v/>
      </c>
      <c r="FZ63" s="177" t="str">
        <f t="shared" si="182"/>
        <v/>
      </c>
      <c r="GA63" s="177" t="str">
        <f t="shared" si="183"/>
        <v/>
      </c>
      <c r="GB63" s="177" t="str">
        <f t="shared" si="184"/>
        <v/>
      </c>
      <c r="GC63" s="177" t="str">
        <f t="shared" si="185"/>
        <v/>
      </c>
      <c r="GD63" s="177" t="str">
        <f t="shared" si="186"/>
        <v/>
      </c>
      <c r="GE63" s="177" t="str">
        <f t="shared" si="187"/>
        <v/>
      </c>
      <c r="GF63" s="177" t="str">
        <f t="shared" si="188"/>
        <v/>
      </c>
      <c r="GG63" s="177" t="str">
        <f t="shared" si="189"/>
        <v/>
      </c>
      <c r="GH63" s="177" t="str">
        <f t="shared" si="190"/>
        <v/>
      </c>
      <c r="GI63" s="177" t="str">
        <f t="shared" si="191"/>
        <v/>
      </c>
      <c r="GJ63" s="177" t="str">
        <f t="shared" si="192"/>
        <v/>
      </c>
      <c r="GK63" s="177" t="str">
        <f t="shared" si="193"/>
        <v/>
      </c>
      <c r="GL63" s="177" t="str">
        <f t="shared" si="194"/>
        <v/>
      </c>
      <c r="GM63" s="177" t="str">
        <f t="shared" si="195"/>
        <v/>
      </c>
      <c r="GN63" s="177" t="str">
        <f t="shared" si="196"/>
        <v/>
      </c>
      <c r="GO63" s="177" t="str">
        <f t="shared" si="197"/>
        <v/>
      </c>
      <c r="GP63" s="177" t="str">
        <f t="shared" si="198"/>
        <v/>
      </c>
      <c r="GQ63" s="177" t="str">
        <f t="shared" si="199"/>
        <v/>
      </c>
      <c r="GR63" s="177" t="str">
        <f t="shared" si="200"/>
        <v/>
      </c>
      <c r="GS63" s="177" t="str">
        <f t="shared" si="201"/>
        <v/>
      </c>
      <c r="GT63" s="177" t="str">
        <f t="shared" si="202"/>
        <v/>
      </c>
      <c r="GU63" s="177" t="str">
        <f t="shared" si="203"/>
        <v/>
      </c>
      <c r="GV63" s="177" t="str">
        <f t="shared" si="204"/>
        <v/>
      </c>
      <c r="GW63" s="177" t="str">
        <f t="shared" si="205"/>
        <v/>
      </c>
      <c r="GX63" s="177" t="str">
        <f t="shared" si="206"/>
        <v/>
      </c>
      <c r="GY63" s="177" t="str">
        <f t="shared" si="207"/>
        <v/>
      </c>
      <c r="GZ63" s="177" t="str">
        <f t="shared" si="208"/>
        <v/>
      </c>
      <c r="HA63" s="177" t="str">
        <f t="shared" si="209"/>
        <v/>
      </c>
      <c r="HB63" s="177" t="str">
        <f t="shared" si="210"/>
        <v/>
      </c>
      <c r="HC63" s="177" t="str">
        <f t="shared" si="211"/>
        <v/>
      </c>
      <c r="HD63" s="177" t="str">
        <f t="shared" si="212"/>
        <v/>
      </c>
      <c r="HE63" s="177" t="str">
        <f t="shared" si="213"/>
        <v/>
      </c>
      <c r="HF63" s="177" t="str">
        <f t="shared" si="214"/>
        <v/>
      </c>
      <c r="HG63" s="177" t="str">
        <f t="shared" si="215"/>
        <v/>
      </c>
      <c r="HH63" s="177" t="str">
        <f t="shared" si="216"/>
        <v/>
      </c>
      <c r="HI63" s="177" t="str">
        <f t="shared" si="217"/>
        <v/>
      </c>
      <c r="HJ63" s="177" t="str">
        <f t="shared" si="218"/>
        <v/>
      </c>
      <c r="HK63" s="177" t="str">
        <f t="shared" si="219"/>
        <v/>
      </c>
      <c r="HL63" s="177" t="str">
        <f t="shared" si="220"/>
        <v/>
      </c>
      <c r="HM63" s="177" t="str">
        <f t="shared" si="221"/>
        <v/>
      </c>
      <c r="HN63" s="177" t="str">
        <f t="shared" si="222"/>
        <v/>
      </c>
      <c r="HO63" s="177" t="str">
        <f t="shared" si="223"/>
        <v/>
      </c>
      <c r="HP63" s="177" t="str">
        <f t="shared" si="224"/>
        <v/>
      </c>
      <c r="HQ63" s="177" t="str">
        <f t="shared" si="225"/>
        <v/>
      </c>
      <c r="HR63" s="177" t="str">
        <f t="shared" si="226"/>
        <v/>
      </c>
      <c r="HS63" s="177" t="str">
        <f t="shared" si="227"/>
        <v/>
      </c>
      <c r="HT63" s="177" t="str">
        <f t="shared" si="34"/>
        <v/>
      </c>
      <c r="HU63" s="177" t="str">
        <f t="shared" si="255"/>
        <v/>
      </c>
      <c r="HV63" s="177" t="str">
        <f t="shared" si="256"/>
        <v/>
      </c>
      <c r="HW63" s="177" t="str">
        <f t="shared" si="257"/>
        <v/>
      </c>
      <c r="HX63" s="177" t="str">
        <f t="shared" si="258"/>
        <v/>
      </c>
      <c r="HY63" s="177" t="str">
        <f t="shared" si="259"/>
        <v/>
      </c>
      <c r="HZ63" s="177" t="str">
        <f t="shared" si="260"/>
        <v/>
      </c>
      <c r="IA63" s="192" t="str">
        <f t="shared" si="29"/>
        <v/>
      </c>
      <c r="IB63" s="193" t="e">
        <f t="shared" si="296"/>
        <v>#N/A</v>
      </c>
      <c r="IC63" s="193" t="e">
        <f t="shared" si="342"/>
        <v>#N/A</v>
      </c>
      <c r="ID63" s="193" t="e">
        <f t="shared" si="342"/>
        <v>#N/A</v>
      </c>
      <c r="IE63" s="193" t="e">
        <f t="shared" si="342"/>
        <v>#N/A</v>
      </c>
      <c r="IF63" s="193" t="e">
        <f t="shared" si="323"/>
        <v>#N/A</v>
      </c>
      <c r="IG63" s="193" t="e">
        <f t="shared" si="323"/>
        <v>#N/A</v>
      </c>
      <c r="IH63" s="193" t="e">
        <f t="shared" si="323"/>
        <v>#N/A</v>
      </c>
      <c r="II63" s="193" t="e">
        <f t="shared" si="323"/>
        <v>#N/A</v>
      </c>
      <c r="IJ63" s="193" t="e">
        <f t="shared" si="323"/>
        <v>#N/A</v>
      </c>
      <c r="IK63" s="193" t="e">
        <f t="shared" si="323"/>
        <v>#N/A</v>
      </c>
      <c r="IL63" s="193" t="e">
        <f t="shared" si="323"/>
        <v>#N/A</v>
      </c>
      <c r="IM63" s="193" t="e">
        <f t="shared" si="323"/>
        <v>#N/A</v>
      </c>
      <c r="IN63" s="193" t="e">
        <f t="shared" si="323"/>
        <v>#N/A</v>
      </c>
      <c r="IO63" s="193" t="e">
        <f t="shared" si="323"/>
        <v>#N/A</v>
      </c>
      <c r="IP63" s="193" t="e">
        <f t="shared" si="323"/>
        <v>#N/A</v>
      </c>
      <c r="IQ63" s="193" t="e">
        <f t="shared" si="323"/>
        <v>#N/A</v>
      </c>
      <c r="IR63" s="193" t="e">
        <f t="shared" si="323"/>
        <v>#N/A</v>
      </c>
      <c r="IS63" s="193" t="e">
        <f t="shared" si="323"/>
        <v>#N/A</v>
      </c>
      <c r="IT63" s="193" t="e">
        <f t="shared" si="323"/>
        <v>#N/A</v>
      </c>
      <c r="IU63" s="193" t="e">
        <f t="shared" ref="IU63:JI78" si="350">IF(ISNONTEXT($Q63),IF($G63="R",_xlfn.BETA.DIST(BB63,$M63,$N63,FALSE,$B63,$D63),_xlfn.BETA.DIST(BB63,$N63,$M63,FALSE,$B63,$D63)),NA())</f>
        <v>#N/A</v>
      </c>
      <c r="IV63" s="193" t="e">
        <f t="shared" si="350"/>
        <v>#N/A</v>
      </c>
      <c r="IW63" s="193" t="e">
        <f t="shared" si="350"/>
        <v>#N/A</v>
      </c>
      <c r="IX63" s="193" t="e">
        <f t="shared" si="350"/>
        <v>#N/A</v>
      </c>
      <c r="IY63" s="193" t="e">
        <f t="shared" si="350"/>
        <v>#N/A</v>
      </c>
      <c r="IZ63" s="193" t="e">
        <f t="shared" si="350"/>
        <v>#N/A</v>
      </c>
      <c r="JA63" s="193" t="e">
        <f t="shared" si="350"/>
        <v>#N/A</v>
      </c>
      <c r="JB63" s="193" t="e">
        <f t="shared" si="350"/>
        <v>#N/A</v>
      </c>
      <c r="JC63" s="193" t="e">
        <f t="shared" si="350"/>
        <v>#N/A</v>
      </c>
      <c r="JD63" s="193" t="e">
        <f t="shared" si="350"/>
        <v>#N/A</v>
      </c>
      <c r="JE63" s="193" t="e">
        <f t="shared" si="350"/>
        <v>#N/A</v>
      </c>
      <c r="JF63" s="193" t="e">
        <f t="shared" si="350"/>
        <v>#N/A</v>
      </c>
      <c r="JG63" s="193" t="e">
        <f t="shared" si="350"/>
        <v>#N/A</v>
      </c>
      <c r="JH63" s="193" t="e">
        <f t="shared" si="350"/>
        <v>#N/A</v>
      </c>
      <c r="JI63" s="193" t="e">
        <f t="shared" si="350"/>
        <v>#N/A</v>
      </c>
      <c r="JJ63" s="193" t="e">
        <f t="shared" si="346"/>
        <v>#N/A</v>
      </c>
      <c r="JK63" s="193" t="e">
        <f t="shared" si="346"/>
        <v>#N/A</v>
      </c>
      <c r="JL63" s="193" t="e">
        <f t="shared" si="346"/>
        <v>#N/A</v>
      </c>
      <c r="JM63" s="193" t="e">
        <f t="shared" si="346"/>
        <v>#N/A</v>
      </c>
      <c r="JN63" s="193" t="e">
        <f t="shared" si="346"/>
        <v>#N/A</v>
      </c>
      <c r="JO63" s="193" t="e">
        <f t="shared" si="346"/>
        <v>#N/A</v>
      </c>
      <c r="JP63" s="193" t="e">
        <f t="shared" si="346"/>
        <v>#N/A</v>
      </c>
      <c r="JQ63" s="193" t="e">
        <f t="shared" si="346"/>
        <v>#N/A</v>
      </c>
      <c r="JR63" s="193" t="e">
        <f t="shared" si="346"/>
        <v>#N/A</v>
      </c>
      <c r="JS63" s="193" t="e">
        <f t="shared" si="346"/>
        <v>#N/A</v>
      </c>
      <c r="JT63" s="193" t="e">
        <f t="shared" si="346"/>
        <v>#N/A</v>
      </c>
      <c r="JU63" s="193" t="e">
        <f t="shared" si="346"/>
        <v>#N/A</v>
      </c>
      <c r="JV63" s="193" t="e">
        <f t="shared" si="346"/>
        <v>#N/A</v>
      </c>
      <c r="JW63" s="193" t="e">
        <f t="shared" si="346"/>
        <v>#N/A</v>
      </c>
      <c r="JX63" s="193" t="e">
        <f t="shared" si="346"/>
        <v>#N/A</v>
      </c>
      <c r="JY63" s="193" t="e">
        <f t="shared" si="331"/>
        <v>#N/A</v>
      </c>
      <c r="JZ63" s="193" t="e">
        <f t="shared" si="331"/>
        <v>#N/A</v>
      </c>
      <c r="KA63" s="193" t="e">
        <f t="shared" si="331"/>
        <v>#N/A</v>
      </c>
      <c r="KB63" s="193" t="e">
        <f t="shared" si="331"/>
        <v>#N/A</v>
      </c>
      <c r="KC63" s="193" t="e">
        <f t="shared" si="331"/>
        <v>#N/A</v>
      </c>
      <c r="KD63" s="193" t="e">
        <f t="shared" si="331"/>
        <v>#N/A</v>
      </c>
      <c r="KE63" s="193" t="e">
        <f t="shared" si="331"/>
        <v>#N/A</v>
      </c>
      <c r="KF63" s="193" t="e">
        <f t="shared" si="331"/>
        <v>#N/A</v>
      </c>
      <c r="KG63" s="193" t="e">
        <f t="shared" si="331"/>
        <v>#N/A</v>
      </c>
      <c r="KH63" s="193" t="e">
        <f t="shared" si="331"/>
        <v>#N/A</v>
      </c>
      <c r="KI63" s="193" t="e">
        <f t="shared" si="331"/>
        <v>#N/A</v>
      </c>
      <c r="KJ63" s="193" t="e">
        <f t="shared" si="331"/>
        <v>#N/A</v>
      </c>
      <c r="KK63" s="193" t="e">
        <f t="shared" si="331"/>
        <v>#N/A</v>
      </c>
      <c r="KL63" s="193" t="e">
        <f t="shared" si="331"/>
        <v>#N/A</v>
      </c>
      <c r="KM63" s="193" t="e">
        <f t="shared" si="331"/>
        <v>#N/A</v>
      </c>
      <c r="KN63" s="193" t="e">
        <f t="shared" si="35"/>
        <v>#N/A</v>
      </c>
      <c r="KO63" s="193" t="e">
        <f t="shared" si="343"/>
        <v>#N/A</v>
      </c>
      <c r="KP63" s="193" t="e">
        <f t="shared" si="343"/>
        <v>#N/A</v>
      </c>
      <c r="KQ63" s="193" t="e">
        <f t="shared" si="343"/>
        <v>#N/A</v>
      </c>
      <c r="KR63" s="193" t="e">
        <f t="shared" si="324"/>
        <v>#N/A</v>
      </c>
      <c r="KS63" s="193" t="e">
        <f t="shared" si="324"/>
        <v>#N/A</v>
      </c>
      <c r="KT63" s="193" t="e">
        <f t="shared" si="324"/>
        <v>#N/A</v>
      </c>
      <c r="KU63" s="193" t="e">
        <f t="shared" si="324"/>
        <v>#N/A</v>
      </c>
      <c r="KV63" s="193" t="e">
        <f t="shared" si="324"/>
        <v>#N/A</v>
      </c>
      <c r="KW63" s="193" t="e">
        <f t="shared" si="324"/>
        <v>#N/A</v>
      </c>
      <c r="KX63" s="193" t="e">
        <f t="shared" si="324"/>
        <v>#N/A</v>
      </c>
      <c r="KY63" s="193" t="e">
        <f t="shared" si="324"/>
        <v>#N/A</v>
      </c>
      <c r="KZ63" s="193" t="e">
        <f t="shared" si="324"/>
        <v>#N/A</v>
      </c>
      <c r="LA63" s="193" t="e">
        <f t="shared" si="324"/>
        <v>#N/A</v>
      </c>
      <c r="LB63" s="193" t="e">
        <f t="shared" si="324"/>
        <v>#N/A</v>
      </c>
      <c r="LC63" s="193" t="e">
        <f t="shared" si="324"/>
        <v>#N/A</v>
      </c>
      <c r="LD63" s="193" t="e">
        <f t="shared" si="324"/>
        <v>#N/A</v>
      </c>
      <c r="LE63" s="193" t="e">
        <f t="shared" si="324"/>
        <v>#N/A</v>
      </c>
      <c r="LF63" s="193" t="e">
        <f t="shared" si="324"/>
        <v>#N/A</v>
      </c>
      <c r="LG63" s="193" t="e">
        <f t="shared" ref="LG63:LU78" si="351">IF(ISNONTEXT($Q63),IF($G63="R",_xlfn.BETA.DIST(DN63,$M63,$N63,FALSE,$B63,$D63),_xlfn.BETA.DIST(DN63,$N63,$M63,FALSE,$B63,$D63)),NA())</f>
        <v>#N/A</v>
      </c>
      <c r="LH63" s="193" t="e">
        <f t="shared" si="351"/>
        <v>#N/A</v>
      </c>
      <c r="LI63" s="193" t="e">
        <f t="shared" si="351"/>
        <v>#N/A</v>
      </c>
      <c r="LJ63" s="193" t="e">
        <f t="shared" si="351"/>
        <v>#N/A</v>
      </c>
      <c r="LK63" s="193" t="e">
        <f t="shared" si="351"/>
        <v>#N/A</v>
      </c>
      <c r="LL63" s="193" t="e">
        <f t="shared" si="351"/>
        <v>#N/A</v>
      </c>
      <c r="LM63" s="193" t="e">
        <f t="shared" si="351"/>
        <v>#N/A</v>
      </c>
      <c r="LN63" s="193" t="e">
        <f t="shared" si="351"/>
        <v>#N/A</v>
      </c>
      <c r="LO63" s="193" t="e">
        <f t="shared" si="351"/>
        <v>#N/A</v>
      </c>
      <c r="LP63" s="193" t="e">
        <f t="shared" si="351"/>
        <v>#N/A</v>
      </c>
      <c r="LQ63" s="193" t="e">
        <f t="shared" si="351"/>
        <v>#N/A</v>
      </c>
      <c r="LR63" s="193" t="e">
        <f t="shared" si="351"/>
        <v>#N/A</v>
      </c>
      <c r="LS63" s="193" t="e">
        <f t="shared" si="351"/>
        <v>#N/A</v>
      </c>
      <c r="LT63" s="193" t="e">
        <f t="shared" si="351"/>
        <v>#N/A</v>
      </c>
      <c r="LU63" s="193" t="e">
        <f t="shared" si="351"/>
        <v>#N/A</v>
      </c>
      <c r="LV63" s="193" t="e">
        <f t="shared" si="347"/>
        <v>#N/A</v>
      </c>
      <c r="LW63" s="193" t="e">
        <f t="shared" si="347"/>
        <v>#N/A</v>
      </c>
      <c r="LX63" s="193" t="e">
        <f t="shared" si="347"/>
        <v>#N/A</v>
      </c>
      <c r="LY63" s="193" t="e">
        <f t="shared" si="347"/>
        <v>#N/A</v>
      </c>
      <c r="LZ63" s="193" t="e">
        <f t="shared" si="347"/>
        <v>#N/A</v>
      </c>
      <c r="MA63" s="193" t="e">
        <f t="shared" si="347"/>
        <v>#N/A</v>
      </c>
      <c r="MB63" s="193" t="e">
        <f t="shared" si="347"/>
        <v>#N/A</v>
      </c>
      <c r="MC63" s="193" t="e">
        <f t="shared" si="347"/>
        <v>#N/A</v>
      </c>
      <c r="MD63" s="193" t="e">
        <f t="shared" si="347"/>
        <v>#N/A</v>
      </c>
      <c r="ME63" s="193" t="e">
        <f t="shared" si="347"/>
        <v>#N/A</v>
      </c>
      <c r="MF63" s="193" t="e">
        <f t="shared" si="347"/>
        <v>#N/A</v>
      </c>
      <c r="MG63" s="193" t="e">
        <f t="shared" si="347"/>
        <v>#N/A</v>
      </c>
      <c r="MH63" s="193" t="e">
        <f t="shared" si="347"/>
        <v>#N/A</v>
      </c>
      <c r="MI63" s="193" t="e">
        <f t="shared" si="347"/>
        <v>#N/A</v>
      </c>
      <c r="MJ63" s="193" t="e">
        <f t="shared" si="347"/>
        <v>#N/A</v>
      </c>
      <c r="MK63" s="193" t="e">
        <f t="shared" si="332"/>
        <v>#N/A</v>
      </c>
      <c r="ML63" s="193" t="e">
        <f t="shared" si="332"/>
        <v>#N/A</v>
      </c>
      <c r="MM63" s="193" t="e">
        <f t="shared" si="332"/>
        <v>#N/A</v>
      </c>
      <c r="MN63" s="193" t="e">
        <f t="shared" si="332"/>
        <v>#N/A</v>
      </c>
      <c r="MO63" s="193" t="e">
        <f t="shared" si="332"/>
        <v>#N/A</v>
      </c>
      <c r="MP63" s="193" t="e">
        <f t="shared" si="332"/>
        <v>#N/A</v>
      </c>
      <c r="MQ63" s="193" t="e">
        <f t="shared" si="332"/>
        <v>#N/A</v>
      </c>
      <c r="MR63" s="193" t="e">
        <f t="shared" si="332"/>
        <v>#N/A</v>
      </c>
      <c r="MS63" s="193" t="e">
        <f t="shared" si="332"/>
        <v>#N/A</v>
      </c>
      <c r="MT63" s="193" t="e">
        <f t="shared" si="332"/>
        <v>#N/A</v>
      </c>
      <c r="MU63" s="193" t="e">
        <f t="shared" si="332"/>
        <v>#N/A</v>
      </c>
      <c r="MV63" s="193" t="e">
        <f t="shared" si="332"/>
        <v>#N/A</v>
      </c>
      <c r="MW63" s="193" t="e">
        <f t="shared" si="332"/>
        <v>#N/A</v>
      </c>
      <c r="MX63" s="193" t="e">
        <f t="shared" si="332"/>
        <v>#N/A</v>
      </c>
      <c r="MY63" s="193" t="e">
        <f t="shared" si="332"/>
        <v>#N/A</v>
      </c>
      <c r="MZ63" s="193" t="e">
        <f t="shared" si="36"/>
        <v>#N/A</v>
      </c>
      <c r="NA63" s="193" t="e">
        <f t="shared" si="344"/>
        <v>#N/A</v>
      </c>
      <c r="NB63" s="193" t="e">
        <f t="shared" si="344"/>
        <v>#N/A</v>
      </c>
      <c r="NC63" s="193" t="e">
        <f t="shared" si="344"/>
        <v>#N/A</v>
      </c>
      <c r="ND63" s="193" t="e">
        <f t="shared" si="325"/>
        <v>#N/A</v>
      </c>
      <c r="NE63" s="193" t="e">
        <f t="shared" si="325"/>
        <v>#N/A</v>
      </c>
      <c r="NF63" s="193" t="e">
        <f t="shared" si="325"/>
        <v>#N/A</v>
      </c>
      <c r="NG63" s="193" t="e">
        <f t="shared" si="325"/>
        <v>#N/A</v>
      </c>
      <c r="NH63" s="193" t="e">
        <f t="shared" si="325"/>
        <v>#N/A</v>
      </c>
      <c r="NI63" s="193" t="e">
        <f t="shared" si="325"/>
        <v>#N/A</v>
      </c>
      <c r="NJ63" s="193" t="e">
        <f t="shared" si="325"/>
        <v>#N/A</v>
      </c>
      <c r="NK63" s="193" t="e">
        <f t="shared" si="325"/>
        <v>#N/A</v>
      </c>
      <c r="NL63" s="193" t="e">
        <f t="shared" si="325"/>
        <v>#N/A</v>
      </c>
      <c r="NM63" s="193" t="e">
        <f t="shared" si="325"/>
        <v>#N/A</v>
      </c>
      <c r="NN63" s="193" t="e">
        <f t="shared" si="325"/>
        <v>#N/A</v>
      </c>
      <c r="NO63" s="193" t="e">
        <f t="shared" si="325"/>
        <v>#N/A</v>
      </c>
      <c r="NP63" s="193" t="e">
        <f t="shared" si="325"/>
        <v>#N/A</v>
      </c>
      <c r="NQ63" s="193" t="e">
        <f t="shared" si="325"/>
        <v>#N/A</v>
      </c>
      <c r="NR63" s="193" t="e">
        <f t="shared" si="325"/>
        <v>#N/A</v>
      </c>
      <c r="NS63" s="193" t="e">
        <f t="shared" ref="NS63:OG78" si="352">IF(ISNONTEXT($Q63),IF($G63="R",_xlfn.BETA.DIST(FZ63,$M63,$N63,FALSE,$B63,$D63),_xlfn.BETA.DIST(FZ63,$N63,$M63,FALSE,$B63,$D63)),NA())</f>
        <v>#N/A</v>
      </c>
      <c r="NT63" s="193" t="e">
        <f t="shared" si="352"/>
        <v>#N/A</v>
      </c>
      <c r="NU63" s="193" t="e">
        <f t="shared" si="352"/>
        <v>#N/A</v>
      </c>
      <c r="NV63" s="193" t="e">
        <f t="shared" si="352"/>
        <v>#N/A</v>
      </c>
      <c r="NW63" s="193" t="e">
        <f t="shared" si="352"/>
        <v>#N/A</v>
      </c>
      <c r="NX63" s="193" t="e">
        <f t="shared" si="352"/>
        <v>#N/A</v>
      </c>
      <c r="NY63" s="193" t="e">
        <f t="shared" si="352"/>
        <v>#N/A</v>
      </c>
      <c r="NZ63" s="193" t="e">
        <f t="shared" si="352"/>
        <v>#N/A</v>
      </c>
      <c r="OA63" s="193" t="e">
        <f t="shared" si="352"/>
        <v>#N/A</v>
      </c>
      <c r="OB63" s="193" t="e">
        <f t="shared" si="352"/>
        <v>#N/A</v>
      </c>
      <c r="OC63" s="193" t="e">
        <f t="shared" si="352"/>
        <v>#N/A</v>
      </c>
      <c r="OD63" s="193" t="e">
        <f t="shared" si="352"/>
        <v>#N/A</v>
      </c>
      <c r="OE63" s="193" t="e">
        <f t="shared" si="352"/>
        <v>#N/A</v>
      </c>
      <c r="OF63" s="193" t="e">
        <f t="shared" si="352"/>
        <v>#N/A</v>
      </c>
      <c r="OG63" s="193" t="e">
        <f t="shared" si="352"/>
        <v>#N/A</v>
      </c>
      <c r="OH63" s="193" t="e">
        <f t="shared" si="348"/>
        <v>#N/A</v>
      </c>
      <c r="OI63" s="193" t="e">
        <f t="shared" si="348"/>
        <v>#N/A</v>
      </c>
      <c r="OJ63" s="193" t="e">
        <f t="shared" si="348"/>
        <v>#N/A</v>
      </c>
      <c r="OK63" s="193" t="e">
        <f t="shared" si="348"/>
        <v>#N/A</v>
      </c>
      <c r="OL63" s="193" t="e">
        <f t="shared" si="348"/>
        <v>#N/A</v>
      </c>
      <c r="OM63" s="193" t="e">
        <f t="shared" si="348"/>
        <v>#N/A</v>
      </c>
      <c r="ON63" s="193" t="e">
        <f t="shared" si="348"/>
        <v>#N/A</v>
      </c>
      <c r="OO63" s="193" t="e">
        <f t="shared" si="348"/>
        <v>#N/A</v>
      </c>
      <c r="OP63" s="193" t="e">
        <f t="shared" si="348"/>
        <v>#N/A</v>
      </c>
      <c r="OQ63" s="193" t="e">
        <f t="shared" si="348"/>
        <v>#N/A</v>
      </c>
      <c r="OR63" s="193" t="e">
        <f t="shared" si="348"/>
        <v>#N/A</v>
      </c>
      <c r="OS63" s="193" t="e">
        <f t="shared" si="348"/>
        <v>#N/A</v>
      </c>
      <c r="OT63" s="193" t="e">
        <f t="shared" si="348"/>
        <v>#N/A</v>
      </c>
      <c r="OU63" s="193" t="e">
        <f t="shared" si="348"/>
        <v>#N/A</v>
      </c>
      <c r="OV63" s="193" t="e">
        <f t="shared" si="348"/>
        <v>#N/A</v>
      </c>
      <c r="OW63" s="193" t="e">
        <f t="shared" si="333"/>
        <v>#N/A</v>
      </c>
      <c r="OX63" s="193" t="e">
        <f t="shared" si="333"/>
        <v>#N/A</v>
      </c>
      <c r="OY63" s="193" t="e">
        <f t="shared" si="333"/>
        <v>#N/A</v>
      </c>
      <c r="OZ63" s="193" t="e">
        <f t="shared" si="333"/>
        <v>#N/A</v>
      </c>
      <c r="PA63" s="193" t="e">
        <f t="shared" si="333"/>
        <v>#N/A</v>
      </c>
      <c r="PB63" s="193" t="e">
        <f t="shared" si="333"/>
        <v>#N/A</v>
      </c>
      <c r="PC63" s="193" t="e">
        <f t="shared" si="333"/>
        <v>#N/A</v>
      </c>
      <c r="PD63" s="193" t="e">
        <f t="shared" si="333"/>
        <v>#N/A</v>
      </c>
      <c r="PE63" s="193" t="e">
        <f t="shared" si="333"/>
        <v>#N/A</v>
      </c>
      <c r="PF63" s="193" t="e">
        <f t="shared" si="333"/>
        <v>#N/A</v>
      </c>
      <c r="PG63" s="193" t="e">
        <f t="shared" si="333"/>
        <v>#N/A</v>
      </c>
      <c r="PH63" s="193" t="e">
        <f t="shared" si="333"/>
        <v>#N/A</v>
      </c>
      <c r="PI63" s="193" t="e">
        <f t="shared" si="333"/>
        <v>#N/A</v>
      </c>
      <c r="PJ63" s="193" t="e">
        <f t="shared" si="333"/>
        <v>#N/A</v>
      </c>
      <c r="PK63" s="193" t="e">
        <f t="shared" si="333"/>
        <v>#N/A</v>
      </c>
      <c r="PL63" s="193" t="e">
        <f t="shared" si="37"/>
        <v>#N/A</v>
      </c>
      <c r="PM63" s="193" t="e">
        <f t="shared" si="329"/>
        <v>#N/A</v>
      </c>
      <c r="PN63" s="193" t="e">
        <f t="shared" si="329"/>
        <v>#N/A</v>
      </c>
      <c r="PO63" s="193" t="e">
        <f t="shared" si="329"/>
        <v>#N/A</v>
      </c>
      <c r="PP63" s="193" t="e">
        <f t="shared" si="329"/>
        <v>#N/A</v>
      </c>
      <c r="PQ63" s="193" t="e">
        <f t="shared" si="329"/>
        <v>#N/A</v>
      </c>
      <c r="PR63" s="193" t="e">
        <f t="shared" si="329"/>
        <v>#N/A</v>
      </c>
      <c r="PS63" s="193" t="e">
        <f t="shared" si="329"/>
        <v>#N/A</v>
      </c>
      <c r="PT63" s="193" t="e">
        <f t="shared" si="329"/>
        <v>#N/A</v>
      </c>
    </row>
    <row r="64" spans="1:436" hidden="1" x14ac:dyDescent="0.45">
      <c r="A64" s="20">
        <v>61</v>
      </c>
      <c r="B64" s="101" t="str">
        <f t="shared" si="15"/>
        <v/>
      </c>
      <c r="C64" s="115"/>
      <c r="D64" s="101" t="str">
        <f t="shared" si="16"/>
        <v/>
      </c>
      <c r="E64" s="110" t="str">
        <f t="shared" si="17"/>
        <v/>
      </c>
      <c r="F64" s="21" t="str">
        <f t="shared" si="18"/>
        <v/>
      </c>
      <c r="G64" s="22" t="str">
        <f t="shared" si="19"/>
        <v/>
      </c>
      <c r="H64" s="23" t="str">
        <f>IF(F64="","",IF(OR($F64&lt;Skew!$B$3,$F64=Skew!$B$3),IF($F64&gt;Skew!$C$3,Skew!$A$3,IF($F64&gt;Skew!$C$4,Skew!$A$4,IF($F64&gt;Skew!$C$5,Skew!$A$5,IF($F64&gt;Skew!$C$6,Skew!$A$6,IF($F64&gt;Skew!$C$7,Skew!$A$7,IF($F64&gt;Skew!$C$8,Skew!$A$8,IF($F64&gt;Skew!$C$9,Skew!$A$9,IF($F64&gt;Skew!$C$10,Skew!$A$10,IF($F64&gt;Skew!$C$11,Skew!$A$11,IF($F64&gt;Skew!$C$12,Skew!$A$12,IF($F64&gt;Skew!$C$13,Skew!$A$13,IF($F64&gt;Skew!$C$14,Skew!$A$14,IF($F64&gt;Skew!$C$15,Skew!$A$15,IF($F64&gt;Skew!$C$16,Skew!$A$16,Skew!$A$17)
)))))))))))))))</f>
        <v/>
      </c>
      <c r="I64" s="22" t="str">
        <f>IF(F64="","",MATCH(H64,Skew!$A$3:$A$17,0))</f>
        <v/>
      </c>
      <c r="J64" s="22" t="str">
        <f t="shared" si="20"/>
        <v/>
      </c>
      <c r="K64" s="24"/>
      <c r="L64" s="22" t="str">
        <f>IF(OR(F64="",K64=""),"",MATCH(K64,Confidence!$A$3:$A$12,0))</f>
        <v/>
      </c>
      <c r="M64" s="25" t="str">
        <f t="shared" si="21"/>
        <v/>
      </c>
      <c r="N64" s="25" t="str">
        <f t="shared" si="22"/>
        <v/>
      </c>
      <c r="O64" s="22"/>
      <c r="P64" s="102" t="str">
        <f t="shared" si="23"/>
        <v/>
      </c>
      <c r="Q64" s="102" t="str">
        <f t="shared" si="24"/>
        <v/>
      </c>
      <c r="R64" s="37" t="str">
        <f t="shared" si="25"/>
        <v/>
      </c>
      <c r="S64" s="115"/>
      <c r="T64" s="204" t="str">
        <f>IF(AND(B64&gt;0,C64&gt;0,D64&gt;0,M64&gt;0,N64&gt;0,S64&gt;0,NOT(K64="")),ABS(VLOOKUP($S$1,VLookups!$A$30:$B$31,2,FALSE)-_xlfn.BETA.DIST(S64,IF(G64="L",N64,M64),IF(G64="L",M64,N64),TRUE,B64,D64)),"")</f>
        <v/>
      </c>
      <c r="U64" s="112" t="str">
        <f>IF(OR($M64="",$N64=""),"",_xlfn.BETA.INV(ABS(VLOOKUP($S$1,VLookups!$A$30:$B$31,2,FALSE)-U$3),IF($G64="L",$N64,$M64),IF($G64="L",$M64,$N64),$B64,$D64))</f>
        <v/>
      </c>
      <c r="V64" s="113" t="str">
        <f>IF(OR($M64="",$N64=""),"",_xlfn.BETA.INV(ABS(VLOOKUP($S$1,VLookups!$A$30:$B$31,2,FALSE)-V$3),IF($G64="L",$N64,$M64),IF($G64="L",$M64,$N64),$B64,$D64))</f>
        <v/>
      </c>
      <c r="W64" s="112" t="str">
        <f>IF(OR($M64="",$N64=""),"",_xlfn.BETA.INV(ABS(VLOOKUP($S$1,VLookups!$A$30:$B$31,2,FALSE)-W$3),IF($G64="L",$N64,$M64),IF($G64="L",$M64,$N64),$B64,$D64))</f>
        <v/>
      </c>
      <c r="X64" s="113" t="str">
        <f>IF(OR($M64="",$N64=""),"",_xlfn.BETA.INV(ABS(VLOOKUP($S$1,VLookups!$A$30:$B$31,2,FALSE)-X$3),IF($G64="L",$N64,$M64),IF($G64="L",$M64,$N64),$B64,$D64))</f>
        <v/>
      </c>
      <c r="Y64" s="112" t="str">
        <f>IF(OR($M64="",$N64=""),"",_xlfn.BETA.INV(ABS(VLOOKUP($S$1,VLookups!$A$30:$B$31,2,FALSE)-Y$3),IF($G64="L",$N64,$M64),IF($G64="L",$M64,$N64),$B64,$D64))</f>
        <v/>
      </c>
      <c r="Z64" s="113" t="str">
        <f>IF(OR($M64="",$N64=""),"",_xlfn.BETA.INV(ABS(VLOOKUP($S$1,VLookups!$A$30:$B$31,2,FALSE)-Z$3),IF($G64="L",$N64,$M64),IF($G64="L",$M64,$N64),$B64,$D64))</f>
        <v/>
      </c>
      <c r="AA64" s="112" t="str">
        <f>IF(OR($M64="",$N64=""),"",_xlfn.BETA.INV(ABS(VLOOKUP($S$1,VLookups!$A$30:$B$31,2,FALSE)-AA$3),IF($G64="L",$N64,$M64),IF($G64="L",$M64,$N64),$B64,$D64))</f>
        <v/>
      </c>
      <c r="AB64" s="113" t="str">
        <f>IF(OR($M64="",$N64=""),"",_xlfn.BETA.INV(ABS(VLOOKUP($S$1,VLookups!$A$30:$B$31,2,FALSE)-AB$3),IF($G64="L",$N64,$M64),IF($G64="L",$M64,$N64),$B64,$D64))</f>
        <v/>
      </c>
      <c r="AC64" s="112" t="str">
        <f>IF(OR($M64="",$N64=""),"",_xlfn.BETA.INV(ABS(VLOOKUP($S$1,VLookups!$A$30:$B$31,2,FALSE)-AC$3),IF($G64="L",$N64,$M64),IF($G64="L",$M64,$N64),$B64,$D64))</f>
        <v/>
      </c>
      <c r="AD64" s="113" t="str">
        <f>IF(OR($M64="",$N64=""),"",_xlfn.BETA.INV(ABS(VLOOKUP($S$1,VLookups!$A$30:$B$31,2,FALSE)-AD$3),IF($G64="L",$N64,$M64),IF($G64="L",$M64,$N64),$B64,$D64))</f>
        <v/>
      </c>
      <c r="AE64" s="112" t="str">
        <f>IF(OR($M64="",$N64=""),"",_xlfn.BETA.INV(ABS(VLOOKUP($S$1,VLookups!$A$30:$B$31,2,FALSE)-AE$3),IF($G64="L",$N64,$M64),IF($G64="L",$M64,$N64),$B64,$D64))</f>
        <v/>
      </c>
      <c r="AF64" s="113" t="str">
        <f>IF(OR($M64="",$N64=""),"",_xlfn.BETA.INV(ABS(VLOOKUP($S$1,VLookups!$A$30:$B$31,2,FALSE)-AF$3),IF($G64="L",$N64,$M64),IF($G64="L",$M64,$N64),$B64,$D64))</f>
        <v/>
      </c>
      <c r="AG64" s="15"/>
      <c r="AH64" s="194" t="str">
        <f t="shared" si="26"/>
        <v/>
      </c>
      <c r="AI64" s="192" t="str">
        <f t="shared" si="27"/>
        <v/>
      </c>
      <c r="AJ64" s="177" t="str">
        <f t="shared" ref="AJ64" si="353">IF(ISNONTEXT($AH64),AI64+$AH64,"")</f>
        <v/>
      </c>
      <c r="AK64" s="177" t="str">
        <f t="shared" si="39"/>
        <v/>
      </c>
      <c r="AL64" s="177" t="str">
        <f t="shared" si="40"/>
        <v/>
      </c>
      <c r="AM64" s="177" t="str">
        <f t="shared" si="41"/>
        <v/>
      </c>
      <c r="AN64" s="177" t="str">
        <f t="shared" si="42"/>
        <v/>
      </c>
      <c r="AO64" s="177" t="str">
        <f t="shared" si="43"/>
        <v/>
      </c>
      <c r="AP64" s="177" t="str">
        <f t="shared" si="44"/>
        <v/>
      </c>
      <c r="AQ64" s="177" t="str">
        <f t="shared" si="45"/>
        <v/>
      </c>
      <c r="AR64" s="177" t="str">
        <f t="shared" si="46"/>
        <v/>
      </c>
      <c r="AS64" s="177" t="str">
        <f t="shared" si="47"/>
        <v/>
      </c>
      <c r="AT64" s="177" t="str">
        <f t="shared" si="48"/>
        <v/>
      </c>
      <c r="AU64" s="177" t="str">
        <f t="shared" si="49"/>
        <v/>
      </c>
      <c r="AV64" s="177" t="str">
        <f t="shared" si="50"/>
        <v/>
      </c>
      <c r="AW64" s="177" t="str">
        <f t="shared" si="51"/>
        <v/>
      </c>
      <c r="AX64" s="177" t="str">
        <f t="shared" si="52"/>
        <v/>
      </c>
      <c r="AY64" s="177" t="str">
        <f t="shared" si="53"/>
        <v/>
      </c>
      <c r="AZ64" s="177" t="str">
        <f t="shared" si="54"/>
        <v/>
      </c>
      <c r="BA64" s="177" t="str">
        <f t="shared" si="55"/>
        <v/>
      </c>
      <c r="BB64" s="177" t="str">
        <f t="shared" si="56"/>
        <v/>
      </c>
      <c r="BC64" s="177" t="str">
        <f t="shared" si="57"/>
        <v/>
      </c>
      <c r="BD64" s="177" t="str">
        <f t="shared" si="58"/>
        <v/>
      </c>
      <c r="BE64" s="177" t="str">
        <f t="shared" si="59"/>
        <v/>
      </c>
      <c r="BF64" s="177" t="str">
        <f t="shared" si="60"/>
        <v/>
      </c>
      <c r="BG64" s="177" t="str">
        <f t="shared" si="61"/>
        <v/>
      </c>
      <c r="BH64" s="177" t="str">
        <f t="shared" si="62"/>
        <v/>
      </c>
      <c r="BI64" s="177" t="str">
        <f t="shared" si="63"/>
        <v/>
      </c>
      <c r="BJ64" s="177" t="str">
        <f t="shared" si="64"/>
        <v/>
      </c>
      <c r="BK64" s="177" t="str">
        <f t="shared" si="65"/>
        <v/>
      </c>
      <c r="BL64" s="177" t="str">
        <f t="shared" si="66"/>
        <v/>
      </c>
      <c r="BM64" s="177" t="str">
        <f t="shared" si="67"/>
        <v/>
      </c>
      <c r="BN64" s="177" t="str">
        <f t="shared" si="68"/>
        <v/>
      </c>
      <c r="BO64" s="177" t="str">
        <f t="shared" si="69"/>
        <v/>
      </c>
      <c r="BP64" s="177" t="str">
        <f t="shared" si="70"/>
        <v/>
      </c>
      <c r="BQ64" s="177" t="str">
        <f t="shared" si="71"/>
        <v/>
      </c>
      <c r="BR64" s="177" t="str">
        <f t="shared" si="72"/>
        <v/>
      </c>
      <c r="BS64" s="177" t="str">
        <f t="shared" si="73"/>
        <v/>
      </c>
      <c r="BT64" s="177" t="str">
        <f t="shared" si="74"/>
        <v/>
      </c>
      <c r="BU64" s="177" t="str">
        <f t="shared" si="75"/>
        <v/>
      </c>
      <c r="BV64" s="177" t="str">
        <f t="shared" si="76"/>
        <v/>
      </c>
      <c r="BW64" s="177" t="str">
        <f t="shared" si="77"/>
        <v/>
      </c>
      <c r="BX64" s="177" t="str">
        <f t="shared" si="78"/>
        <v/>
      </c>
      <c r="BY64" s="177" t="str">
        <f t="shared" si="79"/>
        <v/>
      </c>
      <c r="BZ64" s="177" t="str">
        <f t="shared" si="80"/>
        <v/>
      </c>
      <c r="CA64" s="177" t="str">
        <f t="shared" si="81"/>
        <v/>
      </c>
      <c r="CB64" s="177" t="str">
        <f t="shared" si="82"/>
        <v/>
      </c>
      <c r="CC64" s="177" t="str">
        <f t="shared" si="83"/>
        <v/>
      </c>
      <c r="CD64" s="177" t="str">
        <f t="shared" si="84"/>
        <v/>
      </c>
      <c r="CE64" s="177" t="str">
        <f t="shared" si="85"/>
        <v/>
      </c>
      <c r="CF64" s="177" t="str">
        <f t="shared" si="86"/>
        <v/>
      </c>
      <c r="CG64" s="177" t="str">
        <f t="shared" si="87"/>
        <v/>
      </c>
      <c r="CH64" s="177" t="str">
        <f t="shared" si="88"/>
        <v/>
      </c>
      <c r="CI64" s="177" t="str">
        <f t="shared" si="89"/>
        <v/>
      </c>
      <c r="CJ64" s="177" t="str">
        <f t="shared" si="90"/>
        <v/>
      </c>
      <c r="CK64" s="177" t="str">
        <f t="shared" si="91"/>
        <v/>
      </c>
      <c r="CL64" s="177" t="str">
        <f t="shared" si="92"/>
        <v/>
      </c>
      <c r="CM64" s="177" t="str">
        <f t="shared" si="93"/>
        <v/>
      </c>
      <c r="CN64" s="177" t="str">
        <f t="shared" si="94"/>
        <v/>
      </c>
      <c r="CO64" s="177" t="str">
        <f t="shared" si="95"/>
        <v/>
      </c>
      <c r="CP64" s="177" t="str">
        <f t="shared" si="96"/>
        <v/>
      </c>
      <c r="CQ64" s="177" t="str">
        <f t="shared" si="97"/>
        <v/>
      </c>
      <c r="CR64" s="177" t="str">
        <f t="shared" si="98"/>
        <v/>
      </c>
      <c r="CS64" s="177" t="str">
        <f t="shared" si="99"/>
        <v/>
      </c>
      <c r="CT64" s="177" t="str">
        <f t="shared" si="100"/>
        <v/>
      </c>
      <c r="CU64" s="177" t="str">
        <f t="shared" si="101"/>
        <v/>
      </c>
      <c r="CV64" s="177" t="str">
        <f t="shared" si="32"/>
        <v/>
      </c>
      <c r="CW64" s="177" t="str">
        <f t="shared" si="102"/>
        <v/>
      </c>
      <c r="CX64" s="177" t="str">
        <f t="shared" si="103"/>
        <v/>
      </c>
      <c r="CY64" s="177" t="str">
        <f t="shared" si="104"/>
        <v/>
      </c>
      <c r="CZ64" s="177" t="str">
        <f t="shared" si="105"/>
        <v/>
      </c>
      <c r="DA64" s="177" t="str">
        <f t="shared" si="106"/>
        <v/>
      </c>
      <c r="DB64" s="177" t="str">
        <f t="shared" si="107"/>
        <v/>
      </c>
      <c r="DC64" s="177" t="str">
        <f t="shared" si="108"/>
        <v/>
      </c>
      <c r="DD64" s="177" t="str">
        <f t="shared" si="109"/>
        <v/>
      </c>
      <c r="DE64" s="177" t="str">
        <f t="shared" si="110"/>
        <v/>
      </c>
      <c r="DF64" s="177" t="str">
        <f t="shared" si="111"/>
        <v/>
      </c>
      <c r="DG64" s="177" t="str">
        <f t="shared" si="112"/>
        <v/>
      </c>
      <c r="DH64" s="177" t="str">
        <f t="shared" si="113"/>
        <v/>
      </c>
      <c r="DI64" s="177" t="str">
        <f t="shared" si="114"/>
        <v/>
      </c>
      <c r="DJ64" s="177" t="str">
        <f t="shared" si="115"/>
        <v/>
      </c>
      <c r="DK64" s="177" t="str">
        <f t="shared" si="116"/>
        <v/>
      </c>
      <c r="DL64" s="177" t="str">
        <f t="shared" si="117"/>
        <v/>
      </c>
      <c r="DM64" s="177" t="str">
        <f t="shared" si="118"/>
        <v/>
      </c>
      <c r="DN64" s="177" t="str">
        <f t="shared" si="119"/>
        <v/>
      </c>
      <c r="DO64" s="177" t="str">
        <f t="shared" si="120"/>
        <v/>
      </c>
      <c r="DP64" s="177" t="str">
        <f t="shared" si="121"/>
        <v/>
      </c>
      <c r="DQ64" s="177" t="str">
        <f t="shared" si="122"/>
        <v/>
      </c>
      <c r="DR64" s="177" t="str">
        <f t="shared" si="123"/>
        <v/>
      </c>
      <c r="DS64" s="177" t="str">
        <f t="shared" si="124"/>
        <v/>
      </c>
      <c r="DT64" s="177" t="str">
        <f t="shared" si="125"/>
        <v/>
      </c>
      <c r="DU64" s="177" t="str">
        <f t="shared" si="126"/>
        <v/>
      </c>
      <c r="DV64" s="177" t="str">
        <f t="shared" si="127"/>
        <v/>
      </c>
      <c r="DW64" s="177" t="str">
        <f t="shared" si="128"/>
        <v/>
      </c>
      <c r="DX64" s="177" t="str">
        <f t="shared" si="129"/>
        <v/>
      </c>
      <c r="DY64" s="177" t="str">
        <f t="shared" si="130"/>
        <v/>
      </c>
      <c r="DZ64" s="177" t="str">
        <f t="shared" si="131"/>
        <v/>
      </c>
      <c r="EA64" s="177" t="str">
        <f t="shared" si="132"/>
        <v/>
      </c>
      <c r="EB64" s="177" t="str">
        <f t="shared" si="133"/>
        <v/>
      </c>
      <c r="EC64" s="177" t="str">
        <f t="shared" si="134"/>
        <v/>
      </c>
      <c r="ED64" s="177" t="str">
        <f t="shared" si="135"/>
        <v/>
      </c>
      <c r="EE64" s="177" t="str">
        <f t="shared" si="136"/>
        <v/>
      </c>
      <c r="EF64" s="177" t="str">
        <f t="shared" si="137"/>
        <v/>
      </c>
      <c r="EG64" s="177" t="str">
        <f t="shared" si="138"/>
        <v/>
      </c>
      <c r="EH64" s="177" t="str">
        <f t="shared" si="139"/>
        <v/>
      </c>
      <c r="EI64" s="177" t="str">
        <f t="shared" si="140"/>
        <v/>
      </c>
      <c r="EJ64" s="177" t="str">
        <f t="shared" si="141"/>
        <v/>
      </c>
      <c r="EK64" s="177" t="str">
        <f t="shared" si="142"/>
        <v/>
      </c>
      <c r="EL64" s="177" t="str">
        <f t="shared" si="143"/>
        <v/>
      </c>
      <c r="EM64" s="177" t="str">
        <f t="shared" si="144"/>
        <v/>
      </c>
      <c r="EN64" s="177" t="str">
        <f t="shared" si="145"/>
        <v/>
      </c>
      <c r="EO64" s="177" t="str">
        <f t="shared" si="146"/>
        <v/>
      </c>
      <c r="EP64" s="177" t="str">
        <f t="shared" si="147"/>
        <v/>
      </c>
      <c r="EQ64" s="177" t="str">
        <f t="shared" si="148"/>
        <v/>
      </c>
      <c r="ER64" s="177" t="str">
        <f t="shared" si="149"/>
        <v/>
      </c>
      <c r="ES64" s="177" t="str">
        <f t="shared" si="150"/>
        <v/>
      </c>
      <c r="ET64" s="177" t="str">
        <f t="shared" si="151"/>
        <v/>
      </c>
      <c r="EU64" s="177" t="str">
        <f t="shared" si="152"/>
        <v/>
      </c>
      <c r="EV64" s="177" t="str">
        <f t="shared" si="153"/>
        <v/>
      </c>
      <c r="EW64" s="177" t="str">
        <f t="shared" si="154"/>
        <v/>
      </c>
      <c r="EX64" s="177" t="str">
        <f t="shared" si="155"/>
        <v/>
      </c>
      <c r="EY64" s="177" t="str">
        <f t="shared" si="156"/>
        <v/>
      </c>
      <c r="EZ64" s="177" t="str">
        <f t="shared" si="157"/>
        <v/>
      </c>
      <c r="FA64" s="177" t="str">
        <f t="shared" si="158"/>
        <v/>
      </c>
      <c r="FB64" s="177" t="str">
        <f t="shared" si="159"/>
        <v/>
      </c>
      <c r="FC64" s="177" t="str">
        <f t="shared" si="160"/>
        <v/>
      </c>
      <c r="FD64" s="177" t="str">
        <f t="shared" si="161"/>
        <v/>
      </c>
      <c r="FE64" s="177" t="str">
        <f t="shared" si="162"/>
        <v/>
      </c>
      <c r="FF64" s="177" t="str">
        <f t="shared" si="163"/>
        <v/>
      </c>
      <c r="FG64" s="177" t="str">
        <f t="shared" si="164"/>
        <v/>
      </c>
      <c r="FH64" s="177" t="str">
        <f t="shared" si="33"/>
        <v/>
      </c>
      <c r="FI64" s="177" t="str">
        <f t="shared" si="165"/>
        <v/>
      </c>
      <c r="FJ64" s="177" t="str">
        <f t="shared" si="166"/>
        <v/>
      </c>
      <c r="FK64" s="177" t="str">
        <f t="shared" si="167"/>
        <v/>
      </c>
      <c r="FL64" s="177" t="str">
        <f t="shared" si="168"/>
        <v/>
      </c>
      <c r="FM64" s="177" t="str">
        <f t="shared" si="169"/>
        <v/>
      </c>
      <c r="FN64" s="177" t="str">
        <f t="shared" si="170"/>
        <v/>
      </c>
      <c r="FO64" s="177" t="str">
        <f t="shared" si="171"/>
        <v/>
      </c>
      <c r="FP64" s="177" t="str">
        <f t="shared" si="172"/>
        <v/>
      </c>
      <c r="FQ64" s="177" t="str">
        <f t="shared" si="173"/>
        <v/>
      </c>
      <c r="FR64" s="177" t="str">
        <f t="shared" si="174"/>
        <v/>
      </c>
      <c r="FS64" s="177" t="str">
        <f t="shared" si="175"/>
        <v/>
      </c>
      <c r="FT64" s="177" t="str">
        <f t="shared" si="176"/>
        <v/>
      </c>
      <c r="FU64" s="177" t="str">
        <f t="shared" si="177"/>
        <v/>
      </c>
      <c r="FV64" s="177" t="str">
        <f t="shared" si="178"/>
        <v/>
      </c>
      <c r="FW64" s="177" t="str">
        <f t="shared" si="179"/>
        <v/>
      </c>
      <c r="FX64" s="177" t="str">
        <f t="shared" si="180"/>
        <v/>
      </c>
      <c r="FY64" s="177" t="str">
        <f t="shared" si="181"/>
        <v/>
      </c>
      <c r="FZ64" s="177" t="str">
        <f t="shared" si="182"/>
        <v/>
      </c>
      <c r="GA64" s="177" t="str">
        <f t="shared" si="183"/>
        <v/>
      </c>
      <c r="GB64" s="177" t="str">
        <f t="shared" si="184"/>
        <v/>
      </c>
      <c r="GC64" s="177" t="str">
        <f t="shared" si="185"/>
        <v/>
      </c>
      <c r="GD64" s="177" t="str">
        <f t="shared" si="186"/>
        <v/>
      </c>
      <c r="GE64" s="177" t="str">
        <f t="shared" si="187"/>
        <v/>
      </c>
      <c r="GF64" s="177" t="str">
        <f t="shared" si="188"/>
        <v/>
      </c>
      <c r="GG64" s="177" t="str">
        <f t="shared" si="189"/>
        <v/>
      </c>
      <c r="GH64" s="177" t="str">
        <f t="shared" si="190"/>
        <v/>
      </c>
      <c r="GI64" s="177" t="str">
        <f t="shared" si="191"/>
        <v/>
      </c>
      <c r="GJ64" s="177" t="str">
        <f t="shared" si="192"/>
        <v/>
      </c>
      <c r="GK64" s="177" t="str">
        <f t="shared" si="193"/>
        <v/>
      </c>
      <c r="GL64" s="177" t="str">
        <f t="shared" si="194"/>
        <v/>
      </c>
      <c r="GM64" s="177" t="str">
        <f t="shared" si="195"/>
        <v/>
      </c>
      <c r="GN64" s="177" t="str">
        <f t="shared" si="196"/>
        <v/>
      </c>
      <c r="GO64" s="177" t="str">
        <f t="shared" si="197"/>
        <v/>
      </c>
      <c r="GP64" s="177" t="str">
        <f t="shared" si="198"/>
        <v/>
      </c>
      <c r="GQ64" s="177" t="str">
        <f t="shared" si="199"/>
        <v/>
      </c>
      <c r="GR64" s="177" t="str">
        <f t="shared" si="200"/>
        <v/>
      </c>
      <c r="GS64" s="177" t="str">
        <f t="shared" si="201"/>
        <v/>
      </c>
      <c r="GT64" s="177" t="str">
        <f t="shared" si="202"/>
        <v/>
      </c>
      <c r="GU64" s="177" t="str">
        <f t="shared" si="203"/>
        <v/>
      </c>
      <c r="GV64" s="177" t="str">
        <f t="shared" si="204"/>
        <v/>
      </c>
      <c r="GW64" s="177" t="str">
        <f t="shared" si="205"/>
        <v/>
      </c>
      <c r="GX64" s="177" t="str">
        <f t="shared" si="206"/>
        <v/>
      </c>
      <c r="GY64" s="177" t="str">
        <f t="shared" si="207"/>
        <v/>
      </c>
      <c r="GZ64" s="177" t="str">
        <f t="shared" si="208"/>
        <v/>
      </c>
      <c r="HA64" s="177" t="str">
        <f t="shared" si="209"/>
        <v/>
      </c>
      <c r="HB64" s="177" t="str">
        <f t="shared" si="210"/>
        <v/>
      </c>
      <c r="HC64" s="177" t="str">
        <f t="shared" si="211"/>
        <v/>
      </c>
      <c r="HD64" s="177" t="str">
        <f t="shared" si="212"/>
        <v/>
      </c>
      <c r="HE64" s="177" t="str">
        <f t="shared" si="213"/>
        <v/>
      </c>
      <c r="HF64" s="177" t="str">
        <f t="shared" si="214"/>
        <v/>
      </c>
      <c r="HG64" s="177" t="str">
        <f t="shared" si="215"/>
        <v/>
      </c>
      <c r="HH64" s="177" t="str">
        <f t="shared" si="216"/>
        <v/>
      </c>
      <c r="HI64" s="177" t="str">
        <f t="shared" si="217"/>
        <v/>
      </c>
      <c r="HJ64" s="177" t="str">
        <f t="shared" si="218"/>
        <v/>
      </c>
      <c r="HK64" s="177" t="str">
        <f t="shared" si="219"/>
        <v/>
      </c>
      <c r="HL64" s="177" t="str">
        <f t="shared" si="220"/>
        <v/>
      </c>
      <c r="HM64" s="177" t="str">
        <f t="shared" si="221"/>
        <v/>
      </c>
      <c r="HN64" s="177" t="str">
        <f t="shared" si="222"/>
        <v/>
      </c>
      <c r="HO64" s="177" t="str">
        <f t="shared" si="223"/>
        <v/>
      </c>
      <c r="HP64" s="177" t="str">
        <f t="shared" si="224"/>
        <v/>
      </c>
      <c r="HQ64" s="177" t="str">
        <f t="shared" si="225"/>
        <v/>
      </c>
      <c r="HR64" s="177" t="str">
        <f t="shared" si="226"/>
        <v/>
      </c>
      <c r="HS64" s="177" t="str">
        <f t="shared" si="227"/>
        <v/>
      </c>
      <c r="HT64" s="177" t="str">
        <f t="shared" si="34"/>
        <v/>
      </c>
      <c r="HU64" s="177" t="str">
        <f t="shared" si="255"/>
        <v/>
      </c>
      <c r="HV64" s="177" t="str">
        <f t="shared" si="256"/>
        <v/>
      </c>
      <c r="HW64" s="177" t="str">
        <f t="shared" si="257"/>
        <v/>
      </c>
      <c r="HX64" s="177" t="str">
        <f t="shared" si="258"/>
        <v/>
      </c>
      <c r="HY64" s="177" t="str">
        <f t="shared" si="259"/>
        <v/>
      </c>
      <c r="HZ64" s="177" t="str">
        <f t="shared" si="260"/>
        <v/>
      </c>
      <c r="IA64" s="192" t="str">
        <f t="shared" si="29"/>
        <v/>
      </c>
      <c r="IB64" s="193" t="e">
        <f t="shared" si="296"/>
        <v>#N/A</v>
      </c>
      <c r="IC64" s="193" t="e">
        <f t="shared" si="342"/>
        <v>#N/A</v>
      </c>
      <c r="ID64" s="193" t="e">
        <f t="shared" si="342"/>
        <v>#N/A</v>
      </c>
      <c r="IE64" s="193" t="e">
        <f t="shared" si="342"/>
        <v>#N/A</v>
      </c>
      <c r="IF64" s="193" t="e">
        <f t="shared" si="323"/>
        <v>#N/A</v>
      </c>
      <c r="IG64" s="193" t="e">
        <f t="shared" si="323"/>
        <v>#N/A</v>
      </c>
      <c r="IH64" s="193" t="e">
        <f t="shared" si="323"/>
        <v>#N/A</v>
      </c>
      <c r="II64" s="193" t="e">
        <f t="shared" si="323"/>
        <v>#N/A</v>
      </c>
      <c r="IJ64" s="193" t="e">
        <f t="shared" si="323"/>
        <v>#N/A</v>
      </c>
      <c r="IK64" s="193" t="e">
        <f t="shared" si="323"/>
        <v>#N/A</v>
      </c>
      <c r="IL64" s="193" t="e">
        <f t="shared" si="323"/>
        <v>#N/A</v>
      </c>
      <c r="IM64" s="193" t="e">
        <f t="shared" si="323"/>
        <v>#N/A</v>
      </c>
      <c r="IN64" s="193" t="e">
        <f t="shared" si="323"/>
        <v>#N/A</v>
      </c>
      <c r="IO64" s="193" t="e">
        <f t="shared" si="323"/>
        <v>#N/A</v>
      </c>
      <c r="IP64" s="193" t="e">
        <f t="shared" si="323"/>
        <v>#N/A</v>
      </c>
      <c r="IQ64" s="193" t="e">
        <f t="shared" si="323"/>
        <v>#N/A</v>
      </c>
      <c r="IR64" s="193" t="e">
        <f t="shared" si="323"/>
        <v>#N/A</v>
      </c>
      <c r="IS64" s="193" t="e">
        <f t="shared" si="323"/>
        <v>#N/A</v>
      </c>
      <c r="IT64" s="193" t="e">
        <f t="shared" si="323"/>
        <v>#N/A</v>
      </c>
      <c r="IU64" s="193" t="e">
        <f t="shared" si="350"/>
        <v>#N/A</v>
      </c>
      <c r="IV64" s="193" t="e">
        <f t="shared" si="350"/>
        <v>#N/A</v>
      </c>
      <c r="IW64" s="193" t="e">
        <f t="shared" si="350"/>
        <v>#N/A</v>
      </c>
      <c r="IX64" s="193" t="e">
        <f t="shared" si="350"/>
        <v>#N/A</v>
      </c>
      <c r="IY64" s="193" t="e">
        <f t="shared" si="350"/>
        <v>#N/A</v>
      </c>
      <c r="IZ64" s="193" t="e">
        <f t="shared" si="350"/>
        <v>#N/A</v>
      </c>
      <c r="JA64" s="193" t="e">
        <f t="shared" si="350"/>
        <v>#N/A</v>
      </c>
      <c r="JB64" s="193" t="e">
        <f t="shared" si="350"/>
        <v>#N/A</v>
      </c>
      <c r="JC64" s="193" t="e">
        <f t="shared" si="350"/>
        <v>#N/A</v>
      </c>
      <c r="JD64" s="193" t="e">
        <f t="shared" si="350"/>
        <v>#N/A</v>
      </c>
      <c r="JE64" s="193" t="e">
        <f t="shared" si="350"/>
        <v>#N/A</v>
      </c>
      <c r="JF64" s="193" t="e">
        <f t="shared" si="350"/>
        <v>#N/A</v>
      </c>
      <c r="JG64" s="193" t="e">
        <f t="shared" si="350"/>
        <v>#N/A</v>
      </c>
      <c r="JH64" s="193" t="e">
        <f t="shared" si="350"/>
        <v>#N/A</v>
      </c>
      <c r="JI64" s="193" t="e">
        <f t="shared" si="350"/>
        <v>#N/A</v>
      </c>
      <c r="JJ64" s="193" t="e">
        <f t="shared" si="346"/>
        <v>#N/A</v>
      </c>
      <c r="JK64" s="193" t="e">
        <f t="shared" si="346"/>
        <v>#N/A</v>
      </c>
      <c r="JL64" s="193" t="e">
        <f t="shared" si="346"/>
        <v>#N/A</v>
      </c>
      <c r="JM64" s="193" t="e">
        <f t="shared" si="346"/>
        <v>#N/A</v>
      </c>
      <c r="JN64" s="193" t="e">
        <f t="shared" si="346"/>
        <v>#N/A</v>
      </c>
      <c r="JO64" s="193" t="e">
        <f t="shared" si="346"/>
        <v>#N/A</v>
      </c>
      <c r="JP64" s="193" t="e">
        <f t="shared" si="346"/>
        <v>#N/A</v>
      </c>
      <c r="JQ64" s="193" t="e">
        <f t="shared" si="346"/>
        <v>#N/A</v>
      </c>
      <c r="JR64" s="193" t="e">
        <f t="shared" si="346"/>
        <v>#N/A</v>
      </c>
      <c r="JS64" s="193" t="e">
        <f t="shared" si="346"/>
        <v>#N/A</v>
      </c>
      <c r="JT64" s="193" t="e">
        <f t="shared" si="346"/>
        <v>#N/A</v>
      </c>
      <c r="JU64" s="193" t="e">
        <f t="shared" si="346"/>
        <v>#N/A</v>
      </c>
      <c r="JV64" s="193" t="e">
        <f t="shared" si="346"/>
        <v>#N/A</v>
      </c>
      <c r="JW64" s="193" t="e">
        <f t="shared" si="346"/>
        <v>#N/A</v>
      </c>
      <c r="JX64" s="193" t="e">
        <f t="shared" si="346"/>
        <v>#N/A</v>
      </c>
      <c r="JY64" s="193" t="e">
        <f t="shared" si="331"/>
        <v>#N/A</v>
      </c>
      <c r="JZ64" s="193" t="e">
        <f t="shared" si="331"/>
        <v>#N/A</v>
      </c>
      <c r="KA64" s="193" t="e">
        <f t="shared" si="331"/>
        <v>#N/A</v>
      </c>
      <c r="KB64" s="193" t="e">
        <f t="shared" si="331"/>
        <v>#N/A</v>
      </c>
      <c r="KC64" s="193" t="e">
        <f t="shared" si="331"/>
        <v>#N/A</v>
      </c>
      <c r="KD64" s="193" t="e">
        <f t="shared" si="331"/>
        <v>#N/A</v>
      </c>
      <c r="KE64" s="193" t="e">
        <f t="shared" si="331"/>
        <v>#N/A</v>
      </c>
      <c r="KF64" s="193" t="e">
        <f t="shared" si="331"/>
        <v>#N/A</v>
      </c>
      <c r="KG64" s="193" t="e">
        <f t="shared" si="331"/>
        <v>#N/A</v>
      </c>
      <c r="KH64" s="193" t="e">
        <f t="shared" si="331"/>
        <v>#N/A</v>
      </c>
      <c r="KI64" s="193" t="e">
        <f t="shared" si="331"/>
        <v>#N/A</v>
      </c>
      <c r="KJ64" s="193" t="e">
        <f t="shared" si="331"/>
        <v>#N/A</v>
      </c>
      <c r="KK64" s="193" t="e">
        <f t="shared" si="331"/>
        <v>#N/A</v>
      </c>
      <c r="KL64" s="193" t="e">
        <f t="shared" si="331"/>
        <v>#N/A</v>
      </c>
      <c r="KM64" s="193" t="e">
        <f t="shared" si="331"/>
        <v>#N/A</v>
      </c>
      <c r="KN64" s="193" t="e">
        <f t="shared" si="35"/>
        <v>#N/A</v>
      </c>
      <c r="KO64" s="193" t="e">
        <f t="shared" si="343"/>
        <v>#N/A</v>
      </c>
      <c r="KP64" s="193" t="e">
        <f t="shared" si="343"/>
        <v>#N/A</v>
      </c>
      <c r="KQ64" s="193" t="e">
        <f t="shared" si="343"/>
        <v>#N/A</v>
      </c>
      <c r="KR64" s="193" t="e">
        <f t="shared" si="324"/>
        <v>#N/A</v>
      </c>
      <c r="KS64" s="193" t="e">
        <f t="shared" si="324"/>
        <v>#N/A</v>
      </c>
      <c r="KT64" s="193" t="e">
        <f t="shared" si="324"/>
        <v>#N/A</v>
      </c>
      <c r="KU64" s="193" t="e">
        <f t="shared" si="324"/>
        <v>#N/A</v>
      </c>
      <c r="KV64" s="193" t="e">
        <f t="shared" si="324"/>
        <v>#N/A</v>
      </c>
      <c r="KW64" s="193" t="e">
        <f t="shared" si="324"/>
        <v>#N/A</v>
      </c>
      <c r="KX64" s="193" t="e">
        <f t="shared" si="324"/>
        <v>#N/A</v>
      </c>
      <c r="KY64" s="193" t="e">
        <f t="shared" si="324"/>
        <v>#N/A</v>
      </c>
      <c r="KZ64" s="193" t="e">
        <f t="shared" si="324"/>
        <v>#N/A</v>
      </c>
      <c r="LA64" s="193" t="e">
        <f t="shared" si="324"/>
        <v>#N/A</v>
      </c>
      <c r="LB64" s="193" t="e">
        <f t="shared" si="324"/>
        <v>#N/A</v>
      </c>
      <c r="LC64" s="193" t="e">
        <f t="shared" si="324"/>
        <v>#N/A</v>
      </c>
      <c r="LD64" s="193" t="e">
        <f t="shared" si="324"/>
        <v>#N/A</v>
      </c>
      <c r="LE64" s="193" t="e">
        <f t="shared" si="324"/>
        <v>#N/A</v>
      </c>
      <c r="LF64" s="193" t="e">
        <f t="shared" si="324"/>
        <v>#N/A</v>
      </c>
      <c r="LG64" s="193" t="e">
        <f t="shared" si="351"/>
        <v>#N/A</v>
      </c>
      <c r="LH64" s="193" t="e">
        <f t="shared" si="351"/>
        <v>#N/A</v>
      </c>
      <c r="LI64" s="193" t="e">
        <f t="shared" si="351"/>
        <v>#N/A</v>
      </c>
      <c r="LJ64" s="193" t="e">
        <f t="shared" si="351"/>
        <v>#N/A</v>
      </c>
      <c r="LK64" s="193" t="e">
        <f t="shared" si="351"/>
        <v>#N/A</v>
      </c>
      <c r="LL64" s="193" t="e">
        <f t="shared" si="351"/>
        <v>#N/A</v>
      </c>
      <c r="LM64" s="193" t="e">
        <f t="shared" si="351"/>
        <v>#N/A</v>
      </c>
      <c r="LN64" s="193" t="e">
        <f t="shared" si="351"/>
        <v>#N/A</v>
      </c>
      <c r="LO64" s="193" t="e">
        <f t="shared" si="351"/>
        <v>#N/A</v>
      </c>
      <c r="LP64" s="193" t="e">
        <f t="shared" si="351"/>
        <v>#N/A</v>
      </c>
      <c r="LQ64" s="193" t="e">
        <f t="shared" si="351"/>
        <v>#N/A</v>
      </c>
      <c r="LR64" s="193" t="e">
        <f t="shared" si="351"/>
        <v>#N/A</v>
      </c>
      <c r="LS64" s="193" t="e">
        <f t="shared" si="351"/>
        <v>#N/A</v>
      </c>
      <c r="LT64" s="193" t="e">
        <f t="shared" si="351"/>
        <v>#N/A</v>
      </c>
      <c r="LU64" s="193" t="e">
        <f t="shared" si="351"/>
        <v>#N/A</v>
      </c>
      <c r="LV64" s="193" t="e">
        <f t="shared" si="347"/>
        <v>#N/A</v>
      </c>
      <c r="LW64" s="193" t="e">
        <f t="shared" si="347"/>
        <v>#N/A</v>
      </c>
      <c r="LX64" s="193" t="e">
        <f t="shared" si="347"/>
        <v>#N/A</v>
      </c>
      <c r="LY64" s="193" t="e">
        <f t="shared" si="347"/>
        <v>#N/A</v>
      </c>
      <c r="LZ64" s="193" t="e">
        <f t="shared" si="347"/>
        <v>#N/A</v>
      </c>
      <c r="MA64" s="193" t="e">
        <f t="shared" si="347"/>
        <v>#N/A</v>
      </c>
      <c r="MB64" s="193" t="e">
        <f t="shared" si="347"/>
        <v>#N/A</v>
      </c>
      <c r="MC64" s="193" t="e">
        <f t="shared" si="347"/>
        <v>#N/A</v>
      </c>
      <c r="MD64" s="193" t="e">
        <f t="shared" si="347"/>
        <v>#N/A</v>
      </c>
      <c r="ME64" s="193" t="e">
        <f t="shared" si="347"/>
        <v>#N/A</v>
      </c>
      <c r="MF64" s="193" t="e">
        <f t="shared" si="347"/>
        <v>#N/A</v>
      </c>
      <c r="MG64" s="193" t="e">
        <f t="shared" si="347"/>
        <v>#N/A</v>
      </c>
      <c r="MH64" s="193" t="e">
        <f t="shared" si="347"/>
        <v>#N/A</v>
      </c>
      <c r="MI64" s="193" t="e">
        <f t="shared" si="347"/>
        <v>#N/A</v>
      </c>
      <c r="MJ64" s="193" t="e">
        <f t="shared" si="347"/>
        <v>#N/A</v>
      </c>
      <c r="MK64" s="193" t="e">
        <f t="shared" si="332"/>
        <v>#N/A</v>
      </c>
      <c r="ML64" s="193" t="e">
        <f t="shared" si="332"/>
        <v>#N/A</v>
      </c>
      <c r="MM64" s="193" t="e">
        <f t="shared" si="332"/>
        <v>#N/A</v>
      </c>
      <c r="MN64" s="193" t="e">
        <f t="shared" si="332"/>
        <v>#N/A</v>
      </c>
      <c r="MO64" s="193" t="e">
        <f t="shared" si="332"/>
        <v>#N/A</v>
      </c>
      <c r="MP64" s="193" t="e">
        <f t="shared" si="332"/>
        <v>#N/A</v>
      </c>
      <c r="MQ64" s="193" t="e">
        <f t="shared" si="332"/>
        <v>#N/A</v>
      </c>
      <c r="MR64" s="193" t="e">
        <f t="shared" si="332"/>
        <v>#N/A</v>
      </c>
      <c r="MS64" s="193" t="e">
        <f t="shared" si="332"/>
        <v>#N/A</v>
      </c>
      <c r="MT64" s="193" t="e">
        <f t="shared" si="332"/>
        <v>#N/A</v>
      </c>
      <c r="MU64" s="193" t="e">
        <f t="shared" si="332"/>
        <v>#N/A</v>
      </c>
      <c r="MV64" s="193" t="e">
        <f t="shared" si="332"/>
        <v>#N/A</v>
      </c>
      <c r="MW64" s="193" t="e">
        <f t="shared" si="332"/>
        <v>#N/A</v>
      </c>
      <c r="MX64" s="193" t="e">
        <f t="shared" si="332"/>
        <v>#N/A</v>
      </c>
      <c r="MY64" s="193" t="e">
        <f t="shared" si="332"/>
        <v>#N/A</v>
      </c>
      <c r="MZ64" s="193" t="e">
        <f t="shared" si="36"/>
        <v>#N/A</v>
      </c>
      <c r="NA64" s="193" t="e">
        <f t="shared" si="344"/>
        <v>#N/A</v>
      </c>
      <c r="NB64" s="193" t="e">
        <f t="shared" si="344"/>
        <v>#N/A</v>
      </c>
      <c r="NC64" s="193" t="e">
        <f t="shared" si="344"/>
        <v>#N/A</v>
      </c>
      <c r="ND64" s="193" t="e">
        <f t="shared" si="325"/>
        <v>#N/A</v>
      </c>
      <c r="NE64" s="193" t="e">
        <f t="shared" si="325"/>
        <v>#N/A</v>
      </c>
      <c r="NF64" s="193" t="e">
        <f t="shared" si="325"/>
        <v>#N/A</v>
      </c>
      <c r="NG64" s="193" t="e">
        <f t="shared" si="325"/>
        <v>#N/A</v>
      </c>
      <c r="NH64" s="193" t="e">
        <f t="shared" si="325"/>
        <v>#N/A</v>
      </c>
      <c r="NI64" s="193" t="e">
        <f t="shared" si="325"/>
        <v>#N/A</v>
      </c>
      <c r="NJ64" s="193" t="e">
        <f t="shared" si="325"/>
        <v>#N/A</v>
      </c>
      <c r="NK64" s="193" t="e">
        <f t="shared" si="325"/>
        <v>#N/A</v>
      </c>
      <c r="NL64" s="193" t="e">
        <f t="shared" si="325"/>
        <v>#N/A</v>
      </c>
      <c r="NM64" s="193" t="e">
        <f t="shared" si="325"/>
        <v>#N/A</v>
      </c>
      <c r="NN64" s="193" t="e">
        <f t="shared" si="325"/>
        <v>#N/A</v>
      </c>
      <c r="NO64" s="193" t="e">
        <f t="shared" si="325"/>
        <v>#N/A</v>
      </c>
      <c r="NP64" s="193" t="e">
        <f t="shared" si="325"/>
        <v>#N/A</v>
      </c>
      <c r="NQ64" s="193" t="e">
        <f t="shared" si="325"/>
        <v>#N/A</v>
      </c>
      <c r="NR64" s="193" t="e">
        <f t="shared" si="325"/>
        <v>#N/A</v>
      </c>
      <c r="NS64" s="193" t="e">
        <f t="shared" si="352"/>
        <v>#N/A</v>
      </c>
      <c r="NT64" s="193" t="e">
        <f t="shared" si="352"/>
        <v>#N/A</v>
      </c>
      <c r="NU64" s="193" t="e">
        <f t="shared" si="352"/>
        <v>#N/A</v>
      </c>
      <c r="NV64" s="193" t="e">
        <f t="shared" si="352"/>
        <v>#N/A</v>
      </c>
      <c r="NW64" s="193" t="e">
        <f t="shared" si="352"/>
        <v>#N/A</v>
      </c>
      <c r="NX64" s="193" t="e">
        <f t="shared" si="352"/>
        <v>#N/A</v>
      </c>
      <c r="NY64" s="193" t="e">
        <f t="shared" si="352"/>
        <v>#N/A</v>
      </c>
      <c r="NZ64" s="193" t="e">
        <f t="shared" si="352"/>
        <v>#N/A</v>
      </c>
      <c r="OA64" s="193" t="e">
        <f t="shared" si="352"/>
        <v>#N/A</v>
      </c>
      <c r="OB64" s="193" t="e">
        <f t="shared" si="352"/>
        <v>#N/A</v>
      </c>
      <c r="OC64" s="193" t="e">
        <f t="shared" si="352"/>
        <v>#N/A</v>
      </c>
      <c r="OD64" s="193" t="e">
        <f t="shared" si="352"/>
        <v>#N/A</v>
      </c>
      <c r="OE64" s="193" t="e">
        <f t="shared" si="352"/>
        <v>#N/A</v>
      </c>
      <c r="OF64" s="193" t="e">
        <f t="shared" si="352"/>
        <v>#N/A</v>
      </c>
      <c r="OG64" s="193" t="e">
        <f t="shared" si="352"/>
        <v>#N/A</v>
      </c>
      <c r="OH64" s="193" t="e">
        <f t="shared" si="348"/>
        <v>#N/A</v>
      </c>
      <c r="OI64" s="193" t="e">
        <f t="shared" si="348"/>
        <v>#N/A</v>
      </c>
      <c r="OJ64" s="193" t="e">
        <f t="shared" si="348"/>
        <v>#N/A</v>
      </c>
      <c r="OK64" s="193" t="e">
        <f t="shared" si="348"/>
        <v>#N/A</v>
      </c>
      <c r="OL64" s="193" t="e">
        <f t="shared" si="348"/>
        <v>#N/A</v>
      </c>
      <c r="OM64" s="193" t="e">
        <f t="shared" si="348"/>
        <v>#N/A</v>
      </c>
      <c r="ON64" s="193" t="e">
        <f t="shared" si="348"/>
        <v>#N/A</v>
      </c>
      <c r="OO64" s="193" t="e">
        <f t="shared" si="348"/>
        <v>#N/A</v>
      </c>
      <c r="OP64" s="193" t="e">
        <f t="shared" si="348"/>
        <v>#N/A</v>
      </c>
      <c r="OQ64" s="193" t="e">
        <f t="shared" si="348"/>
        <v>#N/A</v>
      </c>
      <c r="OR64" s="193" t="e">
        <f t="shared" si="348"/>
        <v>#N/A</v>
      </c>
      <c r="OS64" s="193" t="e">
        <f t="shared" si="348"/>
        <v>#N/A</v>
      </c>
      <c r="OT64" s="193" t="e">
        <f t="shared" si="348"/>
        <v>#N/A</v>
      </c>
      <c r="OU64" s="193" t="e">
        <f t="shared" si="348"/>
        <v>#N/A</v>
      </c>
      <c r="OV64" s="193" t="e">
        <f t="shared" si="348"/>
        <v>#N/A</v>
      </c>
      <c r="OW64" s="193" t="e">
        <f t="shared" si="333"/>
        <v>#N/A</v>
      </c>
      <c r="OX64" s="193" t="e">
        <f t="shared" si="333"/>
        <v>#N/A</v>
      </c>
      <c r="OY64" s="193" t="e">
        <f t="shared" si="333"/>
        <v>#N/A</v>
      </c>
      <c r="OZ64" s="193" t="e">
        <f t="shared" si="333"/>
        <v>#N/A</v>
      </c>
      <c r="PA64" s="193" t="e">
        <f t="shared" si="333"/>
        <v>#N/A</v>
      </c>
      <c r="PB64" s="193" t="e">
        <f t="shared" si="333"/>
        <v>#N/A</v>
      </c>
      <c r="PC64" s="193" t="e">
        <f t="shared" si="333"/>
        <v>#N/A</v>
      </c>
      <c r="PD64" s="193" t="e">
        <f t="shared" si="333"/>
        <v>#N/A</v>
      </c>
      <c r="PE64" s="193" t="e">
        <f t="shared" si="333"/>
        <v>#N/A</v>
      </c>
      <c r="PF64" s="193" t="e">
        <f t="shared" si="333"/>
        <v>#N/A</v>
      </c>
      <c r="PG64" s="193" t="e">
        <f t="shared" si="333"/>
        <v>#N/A</v>
      </c>
      <c r="PH64" s="193" t="e">
        <f t="shared" si="333"/>
        <v>#N/A</v>
      </c>
      <c r="PI64" s="193" t="e">
        <f t="shared" si="333"/>
        <v>#N/A</v>
      </c>
      <c r="PJ64" s="193" t="e">
        <f t="shared" si="333"/>
        <v>#N/A</v>
      </c>
      <c r="PK64" s="193" t="e">
        <f t="shared" si="333"/>
        <v>#N/A</v>
      </c>
      <c r="PL64" s="193" t="e">
        <f t="shared" si="37"/>
        <v>#N/A</v>
      </c>
      <c r="PM64" s="193" t="e">
        <f t="shared" si="329"/>
        <v>#N/A</v>
      </c>
      <c r="PN64" s="193" t="e">
        <f t="shared" si="329"/>
        <v>#N/A</v>
      </c>
      <c r="PO64" s="193" t="e">
        <f t="shared" si="329"/>
        <v>#N/A</v>
      </c>
      <c r="PP64" s="193" t="e">
        <f t="shared" si="329"/>
        <v>#N/A</v>
      </c>
      <c r="PQ64" s="193" t="e">
        <f t="shared" si="329"/>
        <v>#N/A</v>
      </c>
      <c r="PR64" s="193" t="e">
        <f t="shared" si="329"/>
        <v>#N/A</v>
      </c>
      <c r="PS64" s="193" t="e">
        <f t="shared" si="329"/>
        <v>#N/A</v>
      </c>
      <c r="PT64" s="193" t="e">
        <f t="shared" si="329"/>
        <v>#N/A</v>
      </c>
    </row>
    <row r="65" spans="1:436" hidden="1" x14ac:dyDescent="0.45">
      <c r="A65" s="20">
        <v>62</v>
      </c>
      <c r="B65" s="101" t="str">
        <f t="shared" si="15"/>
        <v/>
      </c>
      <c r="C65" s="115"/>
      <c r="D65" s="101" t="str">
        <f t="shared" si="16"/>
        <v/>
      </c>
      <c r="E65" s="110" t="str">
        <f t="shared" si="17"/>
        <v/>
      </c>
      <c r="F65" s="21" t="str">
        <f t="shared" si="18"/>
        <v/>
      </c>
      <c r="G65" s="22" t="str">
        <f t="shared" si="19"/>
        <v/>
      </c>
      <c r="H65" s="23" t="str">
        <f>IF(F65="","",IF(OR($F65&lt;Skew!$B$3,$F65=Skew!$B$3),IF($F65&gt;Skew!$C$3,Skew!$A$3,IF($F65&gt;Skew!$C$4,Skew!$A$4,IF($F65&gt;Skew!$C$5,Skew!$A$5,IF($F65&gt;Skew!$C$6,Skew!$A$6,IF($F65&gt;Skew!$C$7,Skew!$A$7,IF($F65&gt;Skew!$C$8,Skew!$A$8,IF($F65&gt;Skew!$C$9,Skew!$A$9,IF($F65&gt;Skew!$C$10,Skew!$A$10,IF($F65&gt;Skew!$C$11,Skew!$A$11,IF($F65&gt;Skew!$C$12,Skew!$A$12,IF($F65&gt;Skew!$C$13,Skew!$A$13,IF($F65&gt;Skew!$C$14,Skew!$A$14,IF($F65&gt;Skew!$C$15,Skew!$A$15,IF($F65&gt;Skew!$C$16,Skew!$A$16,Skew!$A$17)
)))))))))))))))</f>
        <v/>
      </c>
      <c r="I65" s="22" t="str">
        <f>IF(F65="","",MATCH(H65,Skew!$A$3:$A$17,0))</f>
        <v/>
      </c>
      <c r="J65" s="22" t="str">
        <f t="shared" si="20"/>
        <v/>
      </c>
      <c r="K65" s="24"/>
      <c r="L65" s="22" t="str">
        <f>IF(OR(F65="",K65=""),"",MATCH(K65,Confidence!$A$3:$A$12,0))</f>
        <v/>
      </c>
      <c r="M65" s="25" t="str">
        <f t="shared" si="21"/>
        <v/>
      </c>
      <c r="N65" s="25" t="str">
        <f t="shared" si="22"/>
        <v/>
      </c>
      <c r="O65" s="22"/>
      <c r="P65" s="102" t="str">
        <f t="shared" si="23"/>
        <v/>
      </c>
      <c r="Q65" s="102" t="str">
        <f t="shared" si="24"/>
        <v/>
      </c>
      <c r="R65" s="37" t="str">
        <f t="shared" si="25"/>
        <v/>
      </c>
      <c r="S65" s="115"/>
      <c r="T65" s="204" t="str">
        <f>IF(AND(B65&gt;0,C65&gt;0,D65&gt;0,M65&gt;0,N65&gt;0,S65&gt;0,NOT(K65="")),ABS(VLOOKUP($S$1,VLookups!$A$30:$B$31,2,FALSE)-_xlfn.BETA.DIST(S65,IF(G65="L",N65,M65),IF(G65="L",M65,N65),TRUE,B65,D65)),"")</f>
        <v/>
      </c>
      <c r="U65" s="112" t="str">
        <f>IF(OR($M65="",$N65=""),"",_xlfn.BETA.INV(ABS(VLOOKUP($S$1,VLookups!$A$30:$B$31,2,FALSE)-U$3),IF($G65="L",$N65,$M65),IF($G65="L",$M65,$N65),$B65,$D65))</f>
        <v/>
      </c>
      <c r="V65" s="113" t="str">
        <f>IF(OR($M65="",$N65=""),"",_xlfn.BETA.INV(ABS(VLOOKUP($S$1,VLookups!$A$30:$B$31,2,FALSE)-V$3),IF($G65="L",$N65,$M65),IF($G65="L",$M65,$N65),$B65,$D65))</f>
        <v/>
      </c>
      <c r="W65" s="112" t="str">
        <f>IF(OR($M65="",$N65=""),"",_xlfn.BETA.INV(ABS(VLOOKUP($S$1,VLookups!$A$30:$B$31,2,FALSE)-W$3),IF($G65="L",$N65,$M65),IF($G65="L",$M65,$N65),$B65,$D65))</f>
        <v/>
      </c>
      <c r="X65" s="113" t="str">
        <f>IF(OR($M65="",$N65=""),"",_xlfn.BETA.INV(ABS(VLOOKUP($S$1,VLookups!$A$30:$B$31,2,FALSE)-X$3),IF($G65="L",$N65,$M65),IF($G65="L",$M65,$N65),$B65,$D65))</f>
        <v/>
      </c>
      <c r="Y65" s="112" t="str">
        <f>IF(OR($M65="",$N65=""),"",_xlfn.BETA.INV(ABS(VLOOKUP($S$1,VLookups!$A$30:$B$31,2,FALSE)-Y$3),IF($G65="L",$N65,$M65),IF($G65="L",$M65,$N65),$B65,$D65))</f>
        <v/>
      </c>
      <c r="Z65" s="113" t="str">
        <f>IF(OR($M65="",$N65=""),"",_xlfn.BETA.INV(ABS(VLOOKUP($S$1,VLookups!$A$30:$B$31,2,FALSE)-Z$3),IF($G65="L",$N65,$M65),IF($G65="L",$M65,$N65),$B65,$D65))</f>
        <v/>
      </c>
      <c r="AA65" s="112" t="str">
        <f>IF(OR($M65="",$N65=""),"",_xlfn.BETA.INV(ABS(VLOOKUP($S$1,VLookups!$A$30:$B$31,2,FALSE)-AA$3),IF($G65="L",$N65,$M65),IF($G65="L",$M65,$N65),$B65,$D65))</f>
        <v/>
      </c>
      <c r="AB65" s="113" t="str">
        <f>IF(OR($M65="",$N65=""),"",_xlfn.BETA.INV(ABS(VLOOKUP($S$1,VLookups!$A$30:$B$31,2,FALSE)-AB$3),IF($G65="L",$N65,$M65),IF($G65="L",$M65,$N65),$B65,$D65))</f>
        <v/>
      </c>
      <c r="AC65" s="112" t="str">
        <f>IF(OR($M65="",$N65=""),"",_xlfn.BETA.INV(ABS(VLOOKUP($S$1,VLookups!$A$30:$B$31,2,FALSE)-AC$3),IF($G65="L",$N65,$M65),IF($G65="L",$M65,$N65),$B65,$D65))</f>
        <v/>
      </c>
      <c r="AD65" s="113" t="str">
        <f>IF(OR($M65="",$N65=""),"",_xlfn.BETA.INV(ABS(VLOOKUP($S$1,VLookups!$A$30:$B$31,2,FALSE)-AD$3),IF($G65="L",$N65,$M65),IF($G65="L",$M65,$N65),$B65,$D65))</f>
        <v/>
      </c>
      <c r="AE65" s="112" t="str">
        <f>IF(OR($M65="",$N65=""),"",_xlfn.BETA.INV(ABS(VLOOKUP($S$1,VLookups!$A$30:$B$31,2,FALSE)-AE$3),IF($G65="L",$N65,$M65),IF($G65="L",$M65,$N65),$B65,$D65))</f>
        <v/>
      </c>
      <c r="AF65" s="113" t="str">
        <f>IF(OR($M65="",$N65=""),"",_xlfn.BETA.INV(ABS(VLOOKUP($S$1,VLookups!$A$30:$B$31,2,FALSE)-AF$3),IF($G65="L",$N65,$M65),IF($G65="L",$M65,$N65),$B65,$D65))</f>
        <v/>
      </c>
      <c r="AG65" s="15"/>
      <c r="AH65" s="194" t="str">
        <f t="shared" si="26"/>
        <v/>
      </c>
      <c r="AI65" s="192" t="str">
        <f t="shared" si="27"/>
        <v/>
      </c>
      <c r="AJ65" s="177" t="str">
        <f t="shared" ref="AJ65" si="354">IF(ISNONTEXT($AH65),AI65+$AH65,"")</f>
        <v/>
      </c>
      <c r="AK65" s="177" t="str">
        <f t="shared" si="39"/>
        <v/>
      </c>
      <c r="AL65" s="177" t="str">
        <f t="shared" si="40"/>
        <v/>
      </c>
      <c r="AM65" s="177" t="str">
        <f t="shared" si="41"/>
        <v/>
      </c>
      <c r="AN65" s="177" t="str">
        <f t="shared" si="42"/>
        <v/>
      </c>
      <c r="AO65" s="177" t="str">
        <f t="shared" si="43"/>
        <v/>
      </c>
      <c r="AP65" s="177" t="str">
        <f t="shared" si="44"/>
        <v/>
      </c>
      <c r="AQ65" s="177" t="str">
        <f t="shared" si="45"/>
        <v/>
      </c>
      <c r="AR65" s="177" t="str">
        <f t="shared" si="46"/>
        <v/>
      </c>
      <c r="AS65" s="177" t="str">
        <f t="shared" si="47"/>
        <v/>
      </c>
      <c r="AT65" s="177" t="str">
        <f t="shared" si="48"/>
        <v/>
      </c>
      <c r="AU65" s="177" t="str">
        <f t="shared" si="49"/>
        <v/>
      </c>
      <c r="AV65" s="177" t="str">
        <f t="shared" si="50"/>
        <v/>
      </c>
      <c r="AW65" s="177" t="str">
        <f t="shared" si="51"/>
        <v/>
      </c>
      <c r="AX65" s="177" t="str">
        <f t="shared" si="52"/>
        <v/>
      </c>
      <c r="AY65" s="177" t="str">
        <f t="shared" si="53"/>
        <v/>
      </c>
      <c r="AZ65" s="177" t="str">
        <f t="shared" si="54"/>
        <v/>
      </c>
      <c r="BA65" s="177" t="str">
        <f t="shared" si="55"/>
        <v/>
      </c>
      <c r="BB65" s="177" t="str">
        <f t="shared" si="56"/>
        <v/>
      </c>
      <c r="BC65" s="177" t="str">
        <f t="shared" si="57"/>
        <v/>
      </c>
      <c r="BD65" s="177" t="str">
        <f t="shared" si="58"/>
        <v/>
      </c>
      <c r="BE65" s="177" t="str">
        <f t="shared" si="59"/>
        <v/>
      </c>
      <c r="BF65" s="177" t="str">
        <f t="shared" si="60"/>
        <v/>
      </c>
      <c r="BG65" s="177" t="str">
        <f t="shared" si="61"/>
        <v/>
      </c>
      <c r="BH65" s="177" t="str">
        <f t="shared" si="62"/>
        <v/>
      </c>
      <c r="BI65" s="177" t="str">
        <f t="shared" si="63"/>
        <v/>
      </c>
      <c r="BJ65" s="177" t="str">
        <f t="shared" si="64"/>
        <v/>
      </c>
      <c r="BK65" s="177" t="str">
        <f t="shared" si="65"/>
        <v/>
      </c>
      <c r="BL65" s="177" t="str">
        <f t="shared" si="66"/>
        <v/>
      </c>
      <c r="BM65" s="177" t="str">
        <f t="shared" si="67"/>
        <v/>
      </c>
      <c r="BN65" s="177" t="str">
        <f t="shared" si="68"/>
        <v/>
      </c>
      <c r="BO65" s="177" t="str">
        <f t="shared" si="69"/>
        <v/>
      </c>
      <c r="BP65" s="177" t="str">
        <f t="shared" si="70"/>
        <v/>
      </c>
      <c r="BQ65" s="177" t="str">
        <f t="shared" si="71"/>
        <v/>
      </c>
      <c r="BR65" s="177" t="str">
        <f t="shared" si="72"/>
        <v/>
      </c>
      <c r="BS65" s="177" t="str">
        <f t="shared" si="73"/>
        <v/>
      </c>
      <c r="BT65" s="177" t="str">
        <f t="shared" si="74"/>
        <v/>
      </c>
      <c r="BU65" s="177" t="str">
        <f t="shared" si="75"/>
        <v/>
      </c>
      <c r="BV65" s="177" t="str">
        <f t="shared" si="76"/>
        <v/>
      </c>
      <c r="BW65" s="177" t="str">
        <f t="shared" si="77"/>
        <v/>
      </c>
      <c r="BX65" s="177" t="str">
        <f t="shared" si="78"/>
        <v/>
      </c>
      <c r="BY65" s="177" t="str">
        <f t="shared" si="79"/>
        <v/>
      </c>
      <c r="BZ65" s="177" t="str">
        <f t="shared" si="80"/>
        <v/>
      </c>
      <c r="CA65" s="177" t="str">
        <f t="shared" si="81"/>
        <v/>
      </c>
      <c r="CB65" s="177" t="str">
        <f t="shared" si="82"/>
        <v/>
      </c>
      <c r="CC65" s="177" t="str">
        <f t="shared" si="83"/>
        <v/>
      </c>
      <c r="CD65" s="177" t="str">
        <f t="shared" si="84"/>
        <v/>
      </c>
      <c r="CE65" s="177" t="str">
        <f t="shared" si="85"/>
        <v/>
      </c>
      <c r="CF65" s="177" t="str">
        <f t="shared" si="86"/>
        <v/>
      </c>
      <c r="CG65" s="177" t="str">
        <f t="shared" si="87"/>
        <v/>
      </c>
      <c r="CH65" s="177" t="str">
        <f t="shared" si="88"/>
        <v/>
      </c>
      <c r="CI65" s="177" t="str">
        <f t="shared" si="89"/>
        <v/>
      </c>
      <c r="CJ65" s="177" t="str">
        <f t="shared" si="90"/>
        <v/>
      </c>
      <c r="CK65" s="177" t="str">
        <f t="shared" si="91"/>
        <v/>
      </c>
      <c r="CL65" s="177" t="str">
        <f t="shared" si="92"/>
        <v/>
      </c>
      <c r="CM65" s="177" t="str">
        <f t="shared" si="93"/>
        <v/>
      </c>
      <c r="CN65" s="177" t="str">
        <f t="shared" si="94"/>
        <v/>
      </c>
      <c r="CO65" s="177" t="str">
        <f t="shared" si="95"/>
        <v/>
      </c>
      <c r="CP65" s="177" t="str">
        <f t="shared" si="96"/>
        <v/>
      </c>
      <c r="CQ65" s="177" t="str">
        <f t="shared" si="97"/>
        <v/>
      </c>
      <c r="CR65" s="177" t="str">
        <f t="shared" si="98"/>
        <v/>
      </c>
      <c r="CS65" s="177" t="str">
        <f t="shared" si="99"/>
        <v/>
      </c>
      <c r="CT65" s="177" t="str">
        <f t="shared" si="100"/>
        <v/>
      </c>
      <c r="CU65" s="177" t="str">
        <f t="shared" si="101"/>
        <v/>
      </c>
      <c r="CV65" s="177" t="str">
        <f t="shared" si="32"/>
        <v/>
      </c>
      <c r="CW65" s="177" t="str">
        <f t="shared" si="102"/>
        <v/>
      </c>
      <c r="CX65" s="177" t="str">
        <f t="shared" si="103"/>
        <v/>
      </c>
      <c r="CY65" s="177" t="str">
        <f t="shared" si="104"/>
        <v/>
      </c>
      <c r="CZ65" s="177" t="str">
        <f t="shared" si="105"/>
        <v/>
      </c>
      <c r="DA65" s="177" t="str">
        <f t="shared" si="106"/>
        <v/>
      </c>
      <c r="DB65" s="177" t="str">
        <f t="shared" si="107"/>
        <v/>
      </c>
      <c r="DC65" s="177" t="str">
        <f t="shared" si="108"/>
        <v/>
      </c>
      <c r="DD65" s="177" t="str">
        <f t="shared" si="109"/>
        <v/>
      </c>
      <c r="DE65" s="177" t="str">
        <f t="shared" si="110"/>
        <v/>
      </c>
      <c r="DF65" s="177" t="str">
        <f t="shared" si="111"/>
        <v/>
      </c>
      <c r="DG65" s="177" t="str">
        <f t="shared" si="112"/>
        <v/>
      </c>
      <c r="DH65" s="177" t="str">
        <f t="shared" si="113"/>
        <v/>
      </c>
      <c r="DI65" s="177" t="str">
        <f t="shared" si="114"/>
        <v/>
      </c>
      <c r="DJ65" s="177" t="str">
        <f t="shared" si="115"/>
        <v/>
      </c>
      <c r="DK65" s="177" t="str">
        <f t="shared" si="116"/>
        <v/>
      </c>
      <c r="DL65" s="177" t="str">
        <f t="shared" si="117"/>
        <v/>
      </c>
      <c r="DM65" s="177" t="str">
        <f t="shared" si="118"/>
        <v/>
      </c>
      <c r="DN65" s="177" t="str">
        <f t="shared" si="119"/>
        <v/>
      </c>
      <c r="DO65" s="177" t="str">
        <f t="shared" si="120"/>
        <v/>
      </c>
      <c r="DP65" s="177" t="str">
        <f t="shared" si="121"/>
        <v/>
      </c>
      <c r="DQ65" s="177" t="str">
        <f t="shared" si="122"/>
        <v/>
      </c>
      <c r="DR65" s="177" t="str">
        <f t="shared" si="123"/>
        <v/>
      </c>
      <c r="DS65" s="177" t="str">
        <f t="shared" si="124"/>
        <v/>
      </c>
      <c r="DT65" s="177" t="str">
        <f t="shared" si="125"/>
        <v/>
      </c>
      <c r="DU65" s="177" t="str">
        <f t="shared" si="126"/>
        <v/>
      </c>
      <c r="DV65" s="177" t="str">
        <f t="shared" si="127"/>
        <v/>
      </c>
      <c r="DW65" s="177" t="str">
        <f t="shared" si="128"/>
        <v/>
      </c>
      <c r="DX65" s="177" t="str">
        <f t="shared" si="129"/>
        <v/>
      </c>
      <c r="DY65" s="177" t="str">
        <f t="shared" si="130"/>
        <v/>
      </c>
      <c r="DZ65" s="177" t="str">
        <f t="shared" si="131"/>
        <v/>
      </c>
      <c r="EA65" s="177" t="str">
        <f t="shared" si="132"/>
        <v/>
      </c>
      <c r="EB65" s="177" t="str">
        <f t="shared" si="133"/>
        <v/>
      </c>
      <c r="EC65" s="177" t="str">
        <f t="shared" si="134"/>
        <v/>
      </c>
      <c r="ED65" s="177" t="str">
        <f t="shared" si="135"/>
        <v/>
      </c>
      <c r="EE65" s="177" t="str">
        <f t="shared" si="136"/>
        <v/>
      </c>
      <c r="EF65" s="177" t="str">
        <f t="shared" si="137"/>
        <v/>
      </c>
      <c r="EG65" s="177" t="str">
        <f t="shared" si="138"/>
        <v/>
      </c>
      <c r="EH65" s="177" t="str">
        <f t="shared" si="139"/>
        <v/>
      </c>
      <c r="EI65" s="177" t="str">
        <f t="shared" si="140"/>
        <v/>
      </c>
      <c r="EJ65" s="177" t="str">
        <f t="shared" si="141"/>
        <v/>
      </c>
      <c r="EK65" s="177" t="str">
        <f t="shared" si="142"/>
        <v/>
      </c>
      <c r="EL65" s="177" t="str">
        <f t="shared" si="143"/>
        <v/>
      </c>
      <c r="EM65" s="177" t="str">
        <f t="shared" si="144"/>
        <v/>
      </c>
      <c r="EN65" s="177" t="str">
        <f t="shared" si="145"/>
        <v/>
      </c>
      <c r="EO65" s="177" t="str">
        <f t="shared" si="146"/>
        <v/>
      </c>
      <c r="EP65" s="177" t="str">
        <f t="shared" si="147"/>
        <v/>
      </c>
      <c r="EQ65" s="177" t="str">
        <f t="shared" si="148"/>
        <v/>
      </c>
      <c r="ER65" s="177" t="str">
        <f t="shared" si="149"/>
        <v/>
      </c>
      <c r="ES65" s="177" t="str">
        <f t="shared" si="150"/>
        <v/>
      </c>
      <c r="ET65" s="177" t="str">
        <f t="shared" si="151"/>
        <v/>
      </c>
      <c r="EU65" s="177" t="str">
        <f t="shared" si="152"/>
        <v/>
      </c>
      <c r="EV65" s="177" t="str">
        <f t="shared" si="153"/>
        <v/>
      </c>
      <c r="EW65" s="177" t="str">
        <f t="shared" si="154"/>
        <v/>
      </c>
      <c r="EX65" s="177" t="str">
        <f t="shared" si="155"/>
        <v/>
      </c>
      <c r="EY65" s="177" t="str">
        <f t="shared" si="156"/>
        <v/>
      </c>
      <c r="EZ65" s="177" t="str">
        <f t="shared" si="157"/>
        <v/>
      </c>
      <c r="FA65" s="177" t="str">
        <f t="shared" si="158"/>
        <v/>
      </c>
      <c r="FB65" s="177" t="str">
        <f t="shared" si="159"/>
        <v/>
      </c>
      <c r="FC65" s="177" t="str">
        <f t="shared" si="160"/>
        <v/>
      </c>
      <c r="FD65" s="177" t="str">
        <f t="shared" si="161"/>
        <v/>
      </c>
      <c r="FE65" s="177" t="str">
        <f t="shared" si="162"/>
        <v/>
      </c>
      <c r="FF65" s="177" t="str">
        <f t="shared" si="163"/>
        <v/>
      </c>
      <c r="FG65" s="177" t="str">
        <f t="shared" si="164"/>
        <v/>
      </c>
      <c r="FH65" s="177" t="str">
        <f t="shared" si="33"/>
        <v/>
      </c>
      <c r="FI65" s="177" t="str">
        <f t="shared" si="165"/>
        <v/>
      </c>
      <c r="FJ65" s="177" t="str">
        <f t="shared" si="166"/>
        <v/>
      </c>
      <c r="FK65" s="177" t="str">
        <f t="shared" si="167"/>
        <v/>
      </c>
      <c r="FL65" s="177" t="str">
        <f t="shared" si="168"/>
        <v/>
      </c>
      <c r="FM65" s="177" t="str">
        <f t="shared" si="169"/>
        <v/>
      </c>
      <c r="FN65" s="177" t="str">
        <f t="shared" si="170"/>
        <v/>
      </c>
      <c r="FO65" s="177" t="str">
        <f t="shared" si="171"/>
        <v/>
      </c>
      <c r="FP65" s="177" t="str">
        <f t="shared" si="172"/>
        <v/>
      </c>
      <c r="FQ65" s="177" t="str">
        <f t="shared" si="173"/>
        <v/>
      </c>
      <c r="FR65" s="177" t="str">
        <f t="shared" si="174"/>
        <v/>
      </c>
      <c r="FS65" s="177" t="str">
        <f t="shared" si="175"/>
        <v/>
      </c>
      <c r="FT65" s="177" t="str">
        <f t="shared" si="176"/>
        <v/>
      </c>
      <c r="FU65" s="177" t="str">
        <f t="shared" si="177"/>
        <v/>
      </c>
      <c r="FV65" s="177" t="str">
        <f t="shared" si="178"/>
        <v/>
      </c>
      <c r="FW65" s="177" t="str">
        <f t="shared" si="179"/>
        <v/>
      </c>
      <c r="FX65" s="177" t="str">
        <f t="shared" si="180"/>
        <v/>
      </c>
      <c r="FY65" s="177" t="str">
        <f t="shared" si="181"/>
        <v/>
      </c>
      <c r="FZ65" s="177" t="str">
        <f t="shared" si="182"/>
        <v/>
      </c>
      <c r="GA65" s="177" t="str">
        <f t="shared" si="183"/>
        <v/>
      </c>
      <c r="GB65" s="177" t="str">
        <f t="shared" si="184"/>
        <v/>
      </c>
      <c r="GC65" s="177" t="str">
        <f t="shared" si="185"/>
        <v/>
      </c>
      <c r="GD65" s="177" t="str">
        <f t="shared" si="186"/>
        <v/>
      </c>
      <c r="GE65" s="177" t="str">
        <f t="shared" si="187"/>
        <v/>
      </c>
      <c r="GF65" s="177" t="str">
        <f t="shared" si="188"/>
        <v/>
      </c>
      <c r="GG65" s="177" t="str">
        <f t="shared" si="189"/>
        <v/>
      </c>
      <c r="GH65" s="177" t="str">
        <f t="shared" si="190"/>
        <v/>
      </c>
      <c r="GI65" s="177" t="str">
        <f t="shared" si="191"/>
        <v/>
      </c>
      <c r="GJ65" s="177" t="str">
        <f t="shared" si="192"/>
        <v/>
      </c>
      <c r="GK65" s="177" t="str">
        <f t="shared" si="193"/>
        <v/>
      </c>
      <c r="GL65" s="177" t="str">
        <f t="shared" si="194"/>
        <v/>
      </c>
      <c r="GM65" s="177" t="str">
        <f t="shared" si="195"/>
        <v/>
      </c>
      <c r="GN65" s="177" t="str">
        <f t="shared" si="196"/>
        <v/>
      </c>
      <c r="GO65" s="177" t="str">
        <f t="shared" si="197"/>
        <v/>
      </c>
      <c r="GP65" s="177" t="str">
        <f t="shared" si="198"/>
        <v/>
      </c>
      <c r="GQ65" s="177" t="str">
        <f t="shared" si="199"/>
        <v/>
      </c>
      <c r="GR65" s="177" t="str">
        <f t="shared" si="200"/>
        <v/>
      </c>
      <c r="GS65" s="177" t="str">
        <f t="shared" si="201"/>
        <v/>
      </c>
      <c r="GT65" s="177" t="str">
        <f t="shared" si="202"/>
        <v/>
      </c>
      <c r="GU65" s="177" t="str">
        <f t="shared" si="203"/>
        <v/>
      </c>
      <c r="GV65" s="177" t="str">
        <f t="shared" si="204"/>
        <v/>
      </c>
      <c r="GW65" s="177" t="str">
        <f t="shared" si="205"/>
        <v/>
      </c>
      <c r="GX65" s="177" t="str">
        <f t="shared" si="206"/>
        <v/>
      </c>
      <c r="GY65" s="177" t="str">
        <f t="shared" si="207"/>
        <v/>
      </c>
      <c r="GZ65" s="177" t="str">
        <f t="shared" si="208"/>
        <v/>
      </c>
      <c r="HA65" s="177" t="str">
        <f t="shared" si="209"/>
        <v/>
      </c>
      <c r="HB65" s="177" t="str">
        <f t="shared" si="210"/>
        <v/>
      </c>
      <c r="HC65" s="177" t="str">
        <f t="shared" si="211"/>
        <v/>
      </c>
      <c r="HD65" s="177" t="str">
        <f t="shared" si="212"/>
        <v/>
      </c>
      <c r="HE65" s="177" t="str">
        <f t="shared" si="213"/>
        <v/>
      </c>
      <c r="HF65" s="177" t="str">
        <f t="shared" si="214"/>
        <v/>
      </c>
      <c r="HG65" s="177" t="str">
        <f t="shared" si="215"/>
        <v/>
      </c>
      <c r="HH65" s="177" t="str">
        <f t="shared" si="216"/>
        <v/>
      </c>
      <c r="HI65" s="177" t="str">
        <f t="shared" si="217"/>
        <v/>
      </c>
      <c r="HJ65" s="177" t="str">
        <f t="shared" si="218"/>
        <v/>
      </c>
      <c r="HK65" s="177" t="str">
        <f t="shared" si="219"/>
        <v/>
      </c>
      <c r="HL65" s="177" t="str">
        <f t="shared" si="220"/>
        <v/>
      </c>
      <c r="HM65" s="177" t="str">
        <f t="shared" si="221"/>
        <v/>
      </c>
      <c r="HN65" s="177" t="str">
        <f t="shared" si="222"/>
        <v/>
      </c>
      <c r="HO65" s="177" t="str">
        <f t="shared" si="223"/>
        <v/>
      </c>
      <c r="HP65" s="177" t="str">
        <f t="shared" si="224"/>
        <v/>
      </c>
      <c r="HQ65" s="177" t="str">
        <f t="shared" si="225"/>
        <v/>
      </c>
      <c r="HR65" s="177" t="str">
        <f t="shared" si="226"/>
        <v/>
      </c>
      <c r="HS65" s="177" t="str">
        <f t="shared" si="227"/>
        <v/>
      </c>
      <c r="HT65" s="177" t="str">
        <f t="shared" si="34"/>
        <v/>
      </c>
      <c r="HU65" s="177" t="str">
        <f t="shared" si="255"/>
        <v/>
      </c>
      <c r="HV65" s="177" t="str">
        <f t="shared" si="256"/>
        <v/>
      </c>
      <c r="HW65" s="177" t="str">
        <f t="shared" si="257"/>
        <v/>
      </c>
      <c r="HX65" s="177" t="str">
        <f t="shared" si="258"/>
        <v/>
      </c>
      <c r="HY65" s="177" t="str">
        <f t="shared" si="259"/>
        <v/>
      </c>
      <c r="HZ65" s="177" t="str">
        <f t="shared" si="260"/>
        <v/>
      </c>
      <c r="IA65" s="192" t="str">
        <f t="shared" si="29"/>
        <v/>
      </c>
      <c r="IB65" s="193" t="e">
        <f t="shared" si="296"/>
        <v>#N/A</v>
      </c>
      <c r="IC65" s="193" t="e">
        <f t="shared" si="342"/>
        <v>#N/A</v>
      </c>
      <c r="ID65" s="193" t="e">
        <f t="shared" si="342"/>
        <v>#N/A</v>
      </c>
      <c r="IE65" s="193" t="e">
        <f t="shared" si="342"/>
        <v>#N/A</v>
      </c>
      <c r="IF65" s="193" t="e">
        <f t="shared" ref="IF65:IT80" si="355">IF(ISNONTEXT($Q65),IF($G65="R",_xlfn.BETA.DIST(AM65,$M65,$N65,FALSE,$B65,$D65),_xlfn.BETA.DIST(AM65,$N65,$M65,FALSE,$B65,$D65)),NA())</f>
        <v>#N/A</v>
      </c>
      <c r="IG65" s="193" t="e">
        <f t="shared" si="355"/>
        <v>#N/A</v>
      </c>
      <c r="IH65" s="193" t="e">
        <f t="shared" si="355"/>
        <v>#N/A</v>
      </c>
      <c r="II65" s="193" t="e">
        <f t="shared" si="355"/>
        <v>#N/A</v>
      </c>
      <c r="IJ65" s="193" t="e">
        <f t="shared" si="355"/>
        <v>#N/A</v>
      </c>
      <c r="IK65" s="193" t="e">
        <f t="shared" si="355"/>
        <v>#N/A</v>
      </c>
      <c r="IL65" s="193" t="e">
        <f t="shared" si="355"/>
        <v>#N/A</v>
      </c>
      <c r="IM65" s="193" t="e">
        <f t="shared" si="355"/>
        <v>#N/A</v>
      </c>
      <c r="IN65" s="193" t="e">
        <f t="shared" si="355"/>
        <v>#N/A</v>
      </c>
      <c r="IO65" s="193" t="e">
        <f t="shared" si="355"/>
        <v>#N/A</v>
      </c>
      <c r="IP65" s="193" t="e">
        <f t="shared" si="355"/>
        <v>#N/A</v>
      </c>
      <c r="IQ65" s="193" t="e">
        <f t="shared" si="355"/>
        <v>#N/A</v>
      </c>
      <c r="IR65" s="193" t="e">
        <f t="shared" si="355"/>
        <v>#N/A</v>
      </c>
      <c r="IS65" s="193" t="e">
        <f t="shared" si="355"/>
        <v>#N/A</v>
      </c>
      <c r="IT65" s="193" t="e">
        <f t="shared" si="355"/>
        <v>#N/A</v>
      </c>
      <c r="IU65" s="193" t="e">
        <f t="shared" si="350"/>
        <v>#N/A</v>
      </c>
      <c r="IV65" s="193" t="e">
        <f t="shared" si="350"/>
        <v>#N/A</v>
      </c>
      <c r="IW65" s="193" t="e">
        <f t="shared" si="350"/>
        <v>#N/A</v>
      </c>
      <c r="IX65" s="193" t="e">
        <f t="shared" si="350"/>
        <v>#N/A</v>
      </c>
      <c r="IY65" s="193" t="e">
        <f t="shared" si="350"/>
        <v>#N/A</v>
      </c>
      <c r="IZ65" s="193" t="e">
        <f t="shared" si="350"/>
        <v>#N/A</v>
      </c>
      <c r="JA65" s="193" t="e">
        <f t="shared" si="350"/>
        <v>#N/A</v>
      </c>
      <c r="JB65" s="193" t="e">
        <f t="shared" si="350"/>
        <v>#N/A</v>
      </c>
      <c r="JC65" s="193" t="e">
        <f t="shared" si="350"/>
        <v>#N/A</v>
      </c>
      <c r="JD65" s="193" t="e">
        <f t="shared" si="350"/>
        <v>#N/A</v>
      </c>
      <c r="JE65" s="193" t="e">
        <f t="shared" si="350"/>
        <v>#N/A</v>
      </c>
      <c r="JF65" s="193" t="e">
        <f t="shared" si="350"/>
        <v>#N/A</v>
      </c>
      <c r="JG65" s="193" t="e">
        <f t="shared" si="350"/>
        <v>#N/A</v>
      </c>
      <c r="JH65" s="193" t="e">
        <f t="shared" si="350"/>
        <v>#N/A</v>
      </c>
      <c r="JI65" s="193" t="e">
        <f t="shared" si="350"/>
        <v>#N/A</v>
      </c>
      <c r="JJ65" s="193" t="e">
        <f t="shared" si="346"/>
        <v>#N/A</v>
      </c>
      <c r="JK65" s="193" t="e">
        <f t="shared" si="346"/>
        <v>#N/A</v>
      </c>
      <c r="JL65" s="193" t="e">
        <f t="shared" si="346"/>
        <v>#N/A</v>
      </c>
      <c r="JM65" s="193" t="e">
        <f t="shared" si="346"/>
        <v>#N/A</v>
      </c>
      <c r="JN65" s="193" t="e">
        <f t="shared" si="346"/>
        <v>#N/A</v>
      </c>
      <c r="JO65" s="193" t="e">
        <f t="shared" si="346"/>
        <v>#N/A</v>
      </c>
      <c r="JP65" s="193" t="e">
        <f t="shared" si="346"/>
        <v>#N/A</v>
      </c>
      <c r="JQ65" s="193" t="e">
        <f t="shared" si="346"/>
        <v>#N/A</v>
      </c>
      <c r="JR65" s="193" t="e">
        <f t="shared" si="346"/>
        <v>#N/A</v>
      </c>
      <c r="JS65" s="193" t="e">
        <f t="shared" si="346"/>
        <v>#N/A</v>
      </c>
      <c r="JT65" s="193" t="e">
        <f t="shared" si="346"/>
        <v>#N/A</v>
      </c>
      <c r="JU65" s="193" t="e">
        <f t="shared" si="346"/>
        <v>#N/A</v>
      </c>
      <c r="JV65" s="193" t="e">
        <f t="shared" si="346"/>
        <v>#N/A</v>
      </c>
      <c r="JW65" s="193" t="e">
        <f t="shared" si="346"/>
        <v>#N/A</v>
      </c>
      <c r="JX65" s="193" t="e">
        <f t="shared" si="346"/>
        <v>#N/A</v>
      </c>
      <c r="JY65" s="193" t="e">
        <f t="shared" si="331"/>
        <v>#N/A</v>
      </c>
      <c r="JZ65" s="193" t="e">
        <f t="shared" si="331"/>
        <v>#N/A</v>
      </c>
      <c r="KA65" s="193" t="e">
        <f t="shared" si="331"/>
        <v>#N/A</v>
      </c>
      <c r="KB65" s="193" t="e">
        <f t="shared" si="331"/>
        <v>#N/A</v>
      </c>
      <c r="KC65" s="193" t="e">
        <f t="shared" si="331"/>
        <v>#N/A</v>
      </c>
      <c r="KD65" s="193" t="e">
        <f t="shared" si="331"/>
        <v>#N/A</v>
      </c>
      <c r="KE65" s="193" t="e">
        <f t="shared" si="331"/>
        <v>#N/A</v>
      </c>
      <c r="KF65" s="193" t="e">
        <f t="shared" si="331"/>
        <v>#N/A</v>
      </c>
      <c r="KG65" s="193" t="e">
        <f t="shared" si="331"/>
        <v>#N/A</v>
      </c>
      <c r="KH65" s="193" t="e">
        <f t="shared" si="331"/>
        <v>#N/A</v>
      </c>
      <c r="KI65" s="193" t="e">
        <f t="shared" si="331"/>
        <v>#N/A</v>
      </c>
      <c r="KJ65" s="193" t="e">
        <f t="shared" si="331"/>
        <v>#N/A</v>
      </c>
      <c r="KK65" s="193" t="e">
        <f t="shared" si="331"/>
        <v>#N/A</v>
      </c>
      <c r="KL65" s="193" t="e">
        <f t="shared" si="331"/>
        <v>#N/A</v>
      </c>
      <c r="KM65" s="193" t="e">
        <f t="shared" si="331"/>
        <v>#N/A</v>
      </c>
      <c r="KN65" s="193" t="e">
        <f t="shared" si="35"/>
        <v>#N/A</v>
      </c>
      <c r="KO65" s="193" t="e">
        <f t="shared" si="343"/>
        <v>#N/A</v>
      </c>
      <c r="KP65" s="193" t="e">
        <f t="shared" si="343"/>
        <v>#N/A</v>
      </c>
      <c r="KQ65" s="193" t="e">
        <f t="shared" si="343"/>
        <v>#N/A</v>
      </c>
      <c r="KR65" s="193" t="e">
        <f t="shared" ref="KR65:LF80" si="356">IF(ISNONTEXT($Q65),IF($G65="R",_xlfn.BETA.DIST(CY65,$M65,$N65,FALSE,$B65,$D65),_xlfn.BETA.DIST(CY65,$N65,$M65,FALSE,$B65,$D65)),NA())</f>
        <v>#N/A</v>
      </c>
      <c r="KS65" s="193" t="e">
        <f t="shared" si="356"/>
        <v>#N/A</v>
      </c>
      <c r="KT65" s="193" t="e">
        <f t="shared" si="356"/>
        <v>#N/A</v>
      </c>
      <c r="KU65" s="193" t="e">
        <f t="shared" si="356"/>
        <v>#N/A</v>
      </c>
      <c r="KV65" s="193" t="e">
        <f t="shared" si="356"/>
        <v>#N/A</v>
      </c>
      <c r="KW65" s="193" t="e">
        <f t="shared" si="356"/>
        <v>#N/A</v>
      </c>
      <c r="KX65" s="193" t="e">
        <f t="shared" si="356"/>
        <v>#N/A</v>
      </c>
      <c r="KY65" s="193" t="e">
        <f t="shared" si="356"/>
        <v>#N/A</v>
      </c>
      <c r="KZ65" s="193" t="e">
        <f t="shared" si="356"/>
        <v>#N/A</v>
      </c>
      <c r="LA65" s="193" t="e">
        <f t="shared" si="356"/>
        <v>#N/A</v>
      </c>
      <c r="LB65" s="193" t="e">
        <f t="shared" si="356"/>
        <v>#N/A</v>
      </c>
      <c r="LC65" s="193" t="e">
        <f t="shared" si="356"/>
        <v>#N/A</v>
      </c>
      <c r="LD65" s="193" t="e">
        <f t="shared" si="356"/>
        <v>#N/A</v>
      </c>
      <c r="LE65" s="193" t="e">
        <f t="shared" si="356"/>
        <v>#N/A</v>
      </c>
      <c r="LF65" s="193" t="e">
        <f t="shared" si="356"/>
        <v>#N/A</v>
      </c>
      <c r="LG65" s="193" t="e">
        <f t="shared" si="351"/>
        <v>#N/A</v>
      </c>
      <c r="LH65" s="193" t="e">
        <f t="shared" si="351"/>
        <v>#N/A</v>
      </c>
      <c r="LI65" s="193" t="e">
        <f t="shared" si="351"/>
        <v>#N/A</v>
      </c>
      <c r="LJ65" s="193" t="e">
        <f t="shared" si="351"/>
        <v>#N/A</v>
      </c>
      <c r="LK65" s="193" t="e">
        <f t="shared" si="351"/>
        <v>#N/A</v>
      </c>
      <c r="LL65" s="193" t="e">
        <f t="shared" si="351"/>
        <v>#N/A</v>
      </c>
      <c r="LM65" s="193" t="e">
        <f t="shared" si="351"/>
        <v>#N/A</v>
      </c>
      <c r="LN65" s="193" t="e">
        <f t="shared" si="351"/>
        <v>#N/A</v>
      </c>
      <c r="LO65" s="193" t="e">
        <f t="shared" si="351"/>
        <v>#N/A</v>
      </c>
      <c r="LP65" s="193" t="e">
        <f t="shared" si="351"/>
        <v>#N/A</v>
      </c>
      <c r="LQ65" s="193" t="e">
        <f t="shared" si="351"/>
        <v>#N/A</v>
      </c>
      <c r="LR65" s="193" t="e">
        <f t="shared" si="351"/>
        <v>#N/A</v>
      </c>
      <c r="LS65" s="193" t="e">
        <f t="shared" si="351"/>
        <v>#N/A</v>
      </c>
      <c r="LT65" s="193" t="e">
        <f t="shared" si="351"/>
        <v>#N/A</v>
      </c>
      <c r="LU65" s="193" t="e">
        <f t="shared" si="351"/>
        <v>#N/A</v>
      </c>
      <c r="LV65" s="193" t="e">
        <f t="shared" si="347"/>
        <v>#N/A</v>
      </c>
      <c r="LW65" s="193" t="e">
        <f t="shared" si="347"/>
        <v>#N/A</v>
      </c>
      <c r="LX65" s="193" t="e">
        <f t="shared" si="347"/>
        <v>#N/A</v>
      </c>
      <c r="LY65" s="193" t="e">
        <f t="shared" si="347"/>
        <v>#N/A</v>
      </c>
      <c r="LZ65" s="193" t="e">
        <f t="shared" si="347"/>
        <v>#N/A</v>
      </c>
      <c r="MA65" s="193" t="e">
        <f t="shared" si="347"/>
        <v>#N/A</v>
      </c>
      <c r="MB65" s="193" t="e">
        <f t="shared" si="347"/>
        <v>#N/A</v>
      </c>
      <c r="MC65" s="193" t="e">
        <f t="shared" si="347"/>
        <v>#N/A</v>
      </c>
      <c r="MD65" s="193" t="e">
        <f t="shared" si="347"/>
        <v>#N/A</v>
      </c>
      <c r="ME65" s="193" t="e">
        <f t="shared" si="347"/>
        <v>#N/A</v>
      </c>
      <c r="MF65" s="193" t="e">
        <f t="shared" si="347"/>
        <v>#N/A</v>
      </c>
      <c r="MG65" s="193" t="e">
        <f t="shared" si="347"/>
        <v>#N/A</v>
      </c>
      <c r="MH65" s="193" t="e">
        <f t="shared" si="347"/>
        <v>#N/A</v>
      </c>
      <c r="MI65" s="193" t="e">
        <f t="shared" si="347"/>
        <v>#N/A</v>
      </c>
      <c r="MJ65" s="193" t="e">
        <f t="shared" si="347"/>
        <v>#N/A</v>
      </c>
      <c r="MK65" s="193" t="e">
        <f t="shared" si="332"/>
        <v>#N/A</v>
      </c>
      <c r="ML65" s="193" t="e">
        <f t="shared" si="332"/>
        <v>#N/A</v>
      </c>
      <c r="MM65" s="193" t="e">
        <f t="shared" si="332"/>
        <v>#N/A</v>
      </c>
      <c r="MN65" s="193" t="e">
        <f t="shared" si="332"/>
        <v>#N/A</v>
      </c>
      <c r="MO65" s="193" t="e">
        <f t="shared" si="332"/>
        <v>#N/A</v>
      </c>
      <c r="MP65" s="193" t="e">
        <f t="shared" si="332"/>
        <v>#N/A</v>
      </c>
      <c r="MQ65" s="193" t="e">
        <f t="shared" si="332"/>
        <v>#N/A</v>
      </c>
      <c r="MR65" s="193" t="e">
        <f t="shared" si="332"/>
        <v>#N/A</v>
      </c>
      <c r="MS65" s="193" t="e">
        <f t="shared" si="332"/>
        <v>#N/A</v>
      </c>
      <c r="MT65" s="193" t="e">
        <f t="shared" si="332"/>
        <v>#N/A</v>
      </c>
      <c r="MU65" s="193" t="e">
        <f t="shared" si="332"/>
        <v>#N/A</v>
      </c>
      <c r="MV65" s="193" t="e">
        <f t="shared" si="332"/>
        <v>#N/A</v>
      </c>
      <c r="MW65" s="193" t="e">
        <f t="shared" si="332"/>
        <v>#N/A</v>
      </c>
      <c r="MX65" s="193" t="e">
        <f t="shared" si="332"/>
        <v>#N/A</v>
      </c>
      <c r="MY65" s="193" t="e">
        <f t="shared" si="332"/>
        <v>#N/A</v>
      </c>
      <c r="MZ65" s="193" t="e">
        <f t="shared" si="36"/>
        <v>#N/A</v>
      </c>
      <c r="NA65" s="193" t="e">
        <f t="shared" si="344"/>
        <v>#N/A</v>
      </c>
      <c r="NB65" s="193" t="e">
        <f t="shared" si="344"/>
        <v>#N/A</v>
      </c>
      <c r="NC65" s="193" t="e">
        <f t="shared" si="344"/>
        <v>#N/A</v>
      </c>
      <c r="ND65" s="193" t="e">
        <f t="shared" ref="ND65:NR80" si="357">IF(ISNONTEXT($Q65),IF($G65="R",_xlfn.BETA.DIST(FK65,$M65,$N65,FALSE,$B65,$D65),_xlfn.BETA.DIST(FK65,$N65,$M65,FALSE,$B65,$D65)),NA())</f>
        <v>#N/A</v>
      </c>
      <c r="NE65" s="193" t="e">
        <f t="shared" si="357"/>
        <v>#N/A</v>
      </c>
      <c r="NF65" s="193" t="e">
        <f t="shared" si="357"/>
        <v>#N/A</v>
      </c>
      <c r="NG65" s="193" t="e">
        <f t="shared" si="357"/>
        <v>#N/A</v>
      </c>
      <c r="NH65" s="193" t="e">
        <f t="shared" si="357"/>
        <v>#N/A</v>
      </c>
      <c r="NI65" s="193" t="e">
        <f t="shared" si="357"/>
        <v>#N/A</v>
      </c>
      <c r="NJ65" s="193" t="e">
        <f t="shared" si="357"/>
        <v>#N/A</v>
      </c>
      <c r="NK65" s="193" t="e">
        <f t="shared" si="357"/>
        <v>#N/A</v>
      </c>
      <c r="NL65" s="193" t="e">
        <f t="shared" si="357"/>
        <v>#N/A</v>
      </c>
      <c r="NM65" s="193" t="e">
        <f t="shared" si="357"/>
        <v>#N/A</v>
      </c>
      <c r="NN65" s="193" t="e">
        <f t="shared" si="357"/>
        <v>#N/A</v>
      </c>
      <c r="NO65" s="193" t="e">
        <f t="shared" si="357"/>
        <v>#N/A</v>
      </c>
      <c r="NP65" s="193" t="e">
        <f t="shared" si="357"/>
        <v>#N/A</v>
      </c>
      <c r="NQ65" s="193" t="e">
        <f t="shared" si="357"/>
        <v>#N/A</v>
      </c>
      <c r="NR65" s="193" t="e">
        <f t="shared" si="357"/>
        <v>#N/A</v>
      </c>
      <c r="NS65" s="193" t="e">
        <f t="shared" si="352"/>
        <v>#N/A</v>
      </c>
      <c r="NT65" s="193" t="e">
        <f t="shared" si="352"/>
        <v>#N/A</v>
      </c>
      <c r="NU65" s="193" t="e">
        <f t="shared" si="352"/>
        <v>#N/A</v>
      </c>
      <c r="NV65" s="193" t="e">
        <f t="shared" si="352"/>
        <v>#N/A</v>
      </c>
      <c r="NW65" s="193" t="e">
        <f t="shared" si="352"/>
        <v>#N/A</v>
      </c>
      <c r="NX65" s="193" t="e">
        <f t="shared" si="352"/>
        <v>#N/A</v>
      </c>
      <c r="NY65" s="193" t="e">
        <f t="shared" si="352"/>
        <v>#N/A</v>
      </c>
      <c r="NZ65" s="193" t="e">
        <f t="shared" si="352"/>
        <v>#N/A</v>
      </c>
      <c r="OA65" s="193" t="e">
        <f t="shared" si="352"/>
        <v>#N/A</v>
      </c>
      <c r="OB65" s="193" t="e">
        <f t="shared" si="352"/>
        <v>#N/A</v>
      </c>
      <c r="OC65" s="193" t="e">
        <f t="shared" si="352"/>
        <v>#N/A</v>
      </c>
      <c r="OD65" s="193" t="e">
        <f t="shared" si="352"/>
        <v>#N/A</v>
      </c>
      <c r="OE65" s="193" t="e">
        <f t="shared" si="352"/>
        <v>#N/A</v>
      </c>
      <c r="OF65" s="193" t="e">
        <f t="shared" si="352"/>
        <v>#N/A</v>
      </c>
      <c r="OG65" s="193" t="e">
        <f t="shared" si="352"/>
        <v>#N/A</v>
      </c>
      <c r="OH65" s="193" t="e">
        <f t="shared" si="348"/>
        <v>#N/A</v>
      </c>
      <c r="OI65" s="193" t="e">
        <f t="shared" si="348"/>
        <v>#N/A</v>
      </c>
      <c r="OJ65" s="193" t="e">
        <f t="shared" si="348"/>
        <v>#N/A</v>
      </c>
      <c r="OK65" s="193" t="e">
        <f t="shared" si="348"/>
        <v>#N/A</v>
      </c>
      <c r="OL65" s="193" t="e">
        <f t="shared" si="348"/>
        <v>#N/A</v>
      </c>
      <c r="OM65" s="193" t="e">
        <f t="shared" si="348"/>
        <v>#N/A</v>
      </c>
      <c r="ON65" s="193" t="e">
        <f t="shared" si="348"/>
        <v>#N/A</v>
      </c>
      <c r="OO65" s="193" t="e">
        <f t="shared" si="348"/>
        <v>#N/A</v>
      </c>
      <c r="OP65" s="193" t="e">
        <f t="shared" si="348"/>
        <v>#N/A</v>
      </c>
      <c r="OQ65" s="193" t="e">
        <f t="shared" si="348"/>
        <v>#N/A</v>
      </c>
      <c r="OR65" s="193" t="e">
        <f t="shared" si="348"/>
        <v>#N/A</v>
      </c>
      <c r="OS65" s="193" t="e">
        <f t="shared" si="348"/>
        <v>#N/A</v>
      </c>
      <c r="OT65" s="193" t="e">
        <f t="shared" si="348"/>
        <v>#N/A</v>
      </c>
      <c r="OU65" s="193" t="e">
        <f t="shared" si="348"/>
        <v>#N/A</v>
      </c>
      <c r="OV65" s="193" t="e">
        <f t="shared" si="348"/>
        <v>#N/A</v>
      </c>
      <c r="OW65" s="193" t="e">
        <f t="shared" si="333"/>
        <v>#N/A</v>
      </c>
      <c r="OX65" s="193" t="e">
        <f t="shared" si="333"/>
        <v>#N/A</v>
      </c>
      <c r="OY65" s="193" t="e">
        <f t="shared" si="333"/>
        <v>#N/A</v>
      </c>
      <c r="OZ65" s="193" t="e">
        <f t="shared" si="333"/>
        <v>#N/A</v>
      </c>
      <c r="PA65" s="193" t="e">
        <f t="shared" si="333"/>
        <v>#N/A</v>
      </c>
      <c r="PB65" s="193" t="e">
        <f t="shared" si="333"/>
        <v>#N/A</v>
      </c>
      <c r="PC65" s="193" t="e">
        <f t="shared" si="333"/>
        <v>#N/A</v>
      </c>
      <c r="PD65" s="193" t="e">
        <f t="shared" si="333"/>
        <v>#N/A</v>
      </c>
      <c r="PE65" s="193" t="e">
        <f t="shared" si="333"/>
        <v>#N/A</v>
      </c>
      <c r="PF65" s="193" t="e">
        <f t="shared" si="333"/>
        <v>#N/A</v>
      </c>
      <c r="PG65" s="193" t="e">
        <f t="shared" si="333"/>
        <v>#N/A</v>
      </c>
      <c r="PH65" s="193" t="e">
        <f t="shared" si="333"/>
        <v>#N/A</v>
      </c>
      <c r="PI65" s="193" t="e">
        <f t="shared" si="333"/>
        <v>#N/A</v>
      </c>
      <c r="PJ65" s="193" t="e">
        <f t="shared" si="333"/>
        <v>#N/A</v>
      </c>
      <c r="PK65" s="193" t="e">
        <f t="shared" si="333"/>
        <v>#N/A</v>
      </c>
      <c r="PL65" s="193" t="e">
        <f t="shared" si="37"/>
        <v>#N/A</v>
      </c>
      <c r="PM65" s="193" t="e">
        <f t="shared" si="329"/>
        <v>#N/A</v>
      </c>
      <c r="PN65" s="193" t="e">
        <f t="shared" si="329"/>
        <v>#N/A</v>
      </c>
      <c r="PO65" s="193" t="e">
        <f t="shared" si="329"/>
        <v>#N/A</v>
      </c>
      <c r="PP65" s="193" t="e">
        <f t="shared" si="329"/>
        <v>#N/A</v>
      </c>
      <c r="PQ65" s="193" t="e">
        <f t="shared" si="329"/>
        <v>#N/A</v>
      </c>
      <c r="PR65" s="193" t="e">
        <f t="shared" si="329"/>
        <v>#N/A</v>
      </c>
      <c r="PS65" s="193" t="e">
        <f t="shared" si="329"/>
        <v>#N/A</v>
      </c>
      <c r="PT65" s="193" t="e">
        <f t="shared" si="329"/>
        <v>#N/A</v>
      </c>
    </row>
    <row r="66" spans="1:436" hidden="1" x14ac:dyDescent="0.45">
      <c r="A66" s="20">
        <v>63</v>
      </c>
      <c r="B66" s="101" t="str">
        <f t="shared" si="15"/>
        <v/>
      </c>
      <c r="C66" s="115"/>
      <c r="D66" s="101" t="str">
        <f t="shared" si="16"/>
        <v/>
      </c>
      <c r="E66" s="110" t="str">
        <f t="shared" si="17"/>
        <v/>
      </c>
      <c r="F66" s="21" t="str">
        <f t="shared" si="18"/>
        <v/>
      </c>
      <c r="G66" s="22" t="str">
        <f t="shared" si="19"/>
        <v/>
      </c>
      <c r="H66" s="23" t="str">
        <f>IF(F66="","",IF(OR($F66&lt;Skew!$B$3,$F66=Skew!$B$3),IF($F66&gt;Skew!$C$3,Skew!$A$3,IF($F66&gt;Skew!$C$4,Skew!$A$4,IF($F66&gt;Skew!$C$5,Skew!$A$5,IF($F66&gt;Skew!$C$6,Skew!$A$6,IF($F66&gt;Skew!$C$7,Skew!$A$7,IF($F66&gt;Skew!$C$8,Skew!$A$8,IF($F66&gt;Skew!$C$9,Skew!$A$9,IF($F66&gt;Skew!$C$10,Skew!$A$10,IF($F66&gt;Skew!$C$11,Skew!$A$11,IF($F66&gt;Skew!$C$12,Skew!$A$12,IF($F66&gt;Skew!$C$13,Skew!$A$13,IF($F66&gt;Skew!$C$14,Skew!$A$14,IF($F66&gt;Skew!$C$15,Skew!$A$15,IF($F66&gt;Skew!$C$16,Skew!$A$16,Skew!$A$17)
)))))))))))))))</f>
        <v/>
      </c>
      <c r="I66" s="22" t="str">
        <f>IF(F66="","",MATCH(H66,Skew!$A$3:$A$17,0))</f>
        <v/>
      </c>
      <c r="J66" s="22" t="str">
        <f t="shared" si="20"/>
        <v/>
      </c>
      <c r="K66" s="24"/>
      <c r="L66" s="22" t="str">
        <f>IF(OR(F66="",K66=""),"",MATCH(K66,Confidence!$A$3:$A$12,0))</f>
        <v/>
      </c>
      <c r="M66" s="25" t="str">
        <f t="shared" si="21"/>
        <v/>
      </c>
      <c r="N66" s="25" t="str">
        <f t="shared" si="22"/>
        <v/>
      </c>
      <c r="O66" s="22"/>
      <c r="P66" s="102" t="str">
        <f t="shared" si="23"/>
        <v/>
      </c>
      <c r="Q66" s="102" t="str">
        <f t="shared" si="24"/>
        <v/>
      </c>
      <c r="R66" s="37" t="str">
        <f t="shared" si="25"/>
        <v/>
      </c>
      <c r="S66" s="115"/>
      <c r="T66" s="204" t="str">
        <f>IF(AND(B66&gt;0,C66&gt;0,D66&gt;0,M66&gt;0,N66&gt;0,S66&gt;0,NOT(K66="")),ABS(VLOOKUP($S$1,VLookups!$A$30:$B$31,2,FALSE)-_xlfn.BETA.DIST(S66,IF(G66="L",N66,M66),IF(G66="L",M66,N66),TRUE,B66,D66)),"")</f>
        <v/>
      </c>
      <c r="U66" s="112" t="str">
        <f>IF(OR($M66="",$N66=""),"",_xlfn.BETA.INV(ABS(VLOOKUP($S$1,VLookups!$A$30:$B$31,2,FALSE)-U$3),IF($G66="L",$N66,$M66),IF($G66="L",$M66,$N66),$B66,$D66))</f>
        <v/>
      </c>
      <c r="V66" s="113" t="str">
        <f>IF(OR($M66="",$N66=""),"",_xlfn.BETA.INV(ABS(VLOOKUP($S$1,VLookups!$A$30:$B$31,2,FALSE)-V$3),IF($G66="L",$N66,$M66),IF($G66="L",$M66,$N66),$B66,$D66))</f>
        <v/>
      </c>
      <c r="W66" s="112" t="str">
        <f>IF(OR($M66="",$N66=""),"",_xlfn.BETA.INV(ABS(VLOOKUP($S$1,VLookups!$A$30:$B$31,2,FALSE)-W$3),IF($G66="L",$N66,$M66),IF($G66="L",$M66,$N66),$B66,$D66))</f>
        <v/>
      </c>
      <c r="X66" s="113" t="str">
        <f>IF(OR($M66="",$N66=""),"",_xlfn.BETA.INV(ABS(VLOOKUP($S$1,VLookups!$A$30:$B$31,2,FALSE)-X$3),IF($G66="L",$N66,$M66),IF($G66="L",$M66,$N66),$B66,$D66))</f>
        <v/>
      </c>
      <c r="Y66" s="112" t="str">
        <f>IF(OR($M66="",$N66=""),"",_xlfn.BETA.INV(ABS(VLOOKUP($S$1,VLookups!$A$30:$B$31,2,FALSE)-Y$3),IF($G66="L",$N66,$M66),IF($G66="L",$M66,$N66),$B66,$D66))</f>
        <v/>
      </c>
      <c r="Z66" s="113" t="str">
        <f>IF(OR($M66="",$N66=""),"",_xlfn.BETA.INV(ABS(VLOOKUP($S$1,VLookups!$A$30:$B$31,2,FALSE)-Z$3),IF($G66="L",$N66,$M66),IF($G66="L",$M66,$N66),$B66,$D66))</f>
        <v/>
      </c>
      <c r="AA66" s="112" t="str">
        <f>IF(OR($M66="",$N66=""),"",_xlfn.BETA.INV(ABS(VLOOKUP($S$1,VLookups!$A$30:$B$31,2,FALSE)-AA$3),IF($G66="L",$N66,$M66),IF($G66="L",$M66,$N66),$B66,$D66))</f>
        <v/>
      </c>
      <c r="AB66" s="113" t="str">
        <f>IF(OR($M66="",$N66=""),"",_xlfn.BETA.INV(ABS(VLOOKUP($S$1,VLookups!$A$30:$B$31,2,FALSE)-AB$3),IF($G66="L",$N66,$M66),IF($G66="L",$M66,$N66),$B66,$D66))</f>
        <v/>
      </c>
      <c r="AC66" s="112" t="str">
        <f>IF(OR($M66="",$N66=""),"",_xlfn.BETA.INV(ABS(VLOOKUP($S$1,VLookups!$A$30:$B$31,2,FALSE)-AC$3),IF($G66="L",$N66,$M66),IF($G66="L",$M66,$N66),$B66,$D66))</f>
        <v/>
      </c>
      <c r="AD66" s="113" t="str">
        <f>IF(OR($M66="",$N66=""),"",_xlfn.BETA.INV(ABS(VLOOKUP($S$1,VLookups!$A$30:$B$31,2,FALSE)-AD$3),IF($G66="L",$N66,$M66),IF($G66="L",$M66,$N66),$B66,$D66))</f>
        <v/>
      </c>
      <c r="AE66" s="112" t="str">
        <f>IF(OR($M66="",$N66=""),"",_xlfn.BETA.INV(ABS(VLOOKUP($S$1,VLookups!$A$30:$B$31,2,FALSE)-AE$3),IF($G66="L",$N66,$M66),IF($G66="L",$M66,$N66),$B66,$D66))</f>
        <v/>
      </c>
      <c r="AF66" s="113" t="str">
        <f>IF(OR($M66="",$N66=""),"",_xlfn.BETA.INV(ABS(VLOOKUP($S$1,VLookups!$A$30:$B$31,2,FALSE)-AF$3),IF($G66="L",$N66,$M66),IF($G66="L",$M66,$N66),$B66,$D66))</f>
        <v/>
      </c>
      <c r="AG66" s="15"/>
      <c r="AH66" s="194" t="str">
        <f t="shared" si="26"/>
        <v/>
      </c>
      <c r="AI66" s="192" t="str">
        <f t="shared" si="27"/>
        <v/>
      </c>
      <c r="AJ66" s="177" t="str">
        <f t="shared" ref="AJ66" si="358">IF(ISNONTEXT($AH66),AI66+$AH66,"")</f>
        <v/>
      </c>
      <c r="AK66" s="177" t="str">
        <f t="shared" si="39"/>
        <v/>
      </c>
      <c r="AL66" s="177" t="str">
        <f t="shared" si="40"/>
        <v/>
      </c>
      <c r="AM66" s="177" t="str">
        <f t="shared" si="41"/>
        <v/>
      </c>
      <c r="AN66" s="177" t="str">
        <f t="shared" si="42"/>
        <v/>
      </c>
      <c r="AO66" s="177" t="str">
        <f t="shared" si="43"/>
        <v/>
      </c>
      <c r="AP66" s="177" t="str">
        <f t="shared" si="44"/>
        <v/>
      </c>
      <c r="AQ66" s="177" t="str">
        <f t="shared" si="45"/>
        <v/>
      </c>
      <c r="AR66" s="177" t="str">
        <f t="shared" si="46"/>
        <v/>
      </c>
      <c r="AS66" s="177" t="str">
        <f t="shared" si="47"/>
        <v/>
      </c>
      <c r="AT66" s="177" t="str">
        <f t="shared" si="48"/>
        <v/>
      </c>
      <c r="AU66" s="177" t="str">
        <f t="shared" si="49"/>
        <v/>
      </c>
      <c r="AV66" s="177" t="str">
        <f t="shared" si="50"/>
        <v/>
      </c>
      <c r="AW66" s="177" t="str">
        <f t="shared" si="51"/>
        <v/>
      </c>
      <c r="AX66" s="177" t="str">
        <f t="shared" si="52"/>
        <v/>
      </c>
      <c r="AY66" s="177" t="str">
        <f t="shared" si="53"/>
        <v/>
      </c>
      <c r="AZ66" s="177" t="str">
        <f t="shared" si="54"/>
        <v/>
      </c>
      <c r="BA66" s="177" t="str">
        <f t="shared" si="55"/>
        <v/>
      </c>
      <c r="BB66" s="177" t="str">
        <f t="shared" si="56"/>
        <v/>
      </c>
      <c r="BC66" s="177" t="str">
        <f t="shared" si="57"/>
        <v/>
      </c>
      <c r="BD66" s="177" t="str">
        <f t="shared" si="58"/>
        <v/>
      </c>
      <c r="BE66" s="177" t="str">
        <f t="shared" si="59"/>
        <v/>
      </c>
      <c r="BF66" s="177" t="str">
        <f t="shared" si="60"/>
        <v/>
      </c>
      <c r="BG66" s="177" t="str">
        <f t="shared" si="61"/>
        <v/>
      </c>
      <c r="BH66" s="177" t="str">
        <f t="shared" si="62"/>
        <v/>
      </c>
      <c r="BI66" s="177" t="str">
        <f t="shared" si="63"/>
        <v/>
      </c>
      <c r="BJ66" s="177" t="str">
        <f t="shared" si="64"/>
        <v/>
      </c>
      <c r="BK66" s="177" t="str">
        <f t="shared" si="65"/>
        <v/>
      </c>
      <c r="BL66" s="177" t="str">
        <f t="shared" si="66"/>
        <v/>
      </c>
      <c r="BM66" s="177" t="str">
        <f t="shared" si="67"/>
        <v/>
      </c>
      <c r="BN66" s="177" t="str">
        <f t="shared" si="68"/>
        <v/>
      </c>
      <c r="BO66" s="177" t="str">
        <f t="shared" si="69"/>
        <v/>
      </c>
      <c r="BP66" s="177" t="str">
        <f t="shared" si="70"/>
        <v/>
      </c>
      <c r="BQ66" s="177" t="str">
        <f t="shared" si="71"/>
        <v/>
      </c>
      <c r="BR66" s="177" t="str">
        <f t="shared" si="72"/>
        <v/>
      </c>
      <c r="BS66" s="177" t="str">
        <f t="shared" si="73"/>
        <v/>
      </c>
      <c r="BT66" s="177" t="str">
        <f t="shared" si="74"/>
        <v/>
      </c>
      <c r="BU66" s="177" t="str">
        <f t="shared" si="75"/>
        <v/>
      </c>
      <c r="BV66" s="177" t="str">
        <f t="shared" si="76"/>
        <v/>
      </c>
      <c r="BW66" s="177" t="str">
        <f t="shared" si="77"/>
        <v/>
      </c>
      <c r="BX66" s="177" t="str">
        <f t="shared" si="78"/>
        <v/>
      </c>
      <c r="BY66" s="177" t="str">
        <f t="shared" si="79"/>
        <v/>
      </c>
      <c r="BZ66" s="177" t="str">
        <f t="shared" si="80"/>
        <v/>
      </c>
      <c r="CA66" s="177" t="str">
        <f t="shared" si="81"/>
        <v/>
      </c>
      <c r="CB66" s="177" t="str">
        <f t="shared" si="82"/>
        <v/>
      </c>
      <c r="CC66" s="177" t="str">
        <f t="shared" si="83"/>
        <v/>
      </c>
      <c r="CD66" s="177" t="str">
        <f t="shared" si="84"/>
        <v/>
      </c>
      <c r="CE66" s="177" t="str">
        <f t="shared" si="85"/>
        <v/>
      </c>
      <c r="CF66" s="177" t="str">
        <f t="shared" si="86"/>
        <v/>
      </c>
      <c r="CG66" s="177" t="str">
        <f t="shared" si="87"/>
        <v/>
      </c>
      <c r="CH66" s="177" t="str">
        <f t="shared" si="88"/>
        <v/>
      </c>
      <c r="CI66" s="177" t="str">
        <f t="shared" si="89"/>
        <v/>
      </c>
      <c r="CJ66" s="177" t="str">
        <f t="shared" si="90"/>
        <v/>
      </c>
      <c r="CK66" s="177" t="str">
        <f t="shared" si="91"/>
        <v/>
      </c>
      <c r="CL66" s="177" t="str">
        <f t="shared" si="92"/>
        <v/>
      </c>
      <c r="CM66" s="177" t="str">
        <f t="shared" si="93"/>
        <v/>
      </c>
      <c r="CN66" s="177" t="str">
        <f t="shared" si="94"/>
        <v/>
      </c>
      <c r="CO66" s="177" t="str">
        <f t="shared" si="95"/>
        <v/>
      </c>
      <c r="CP66" s="177" t="str">
        <f t="shared" si="96"/>
        <v/>
      </c>
      <c r="CQ66" s="177" t="str">
        <f t="shared" si="97"/>
        <v/>
      </c>
      <c r="CR66" s="177" t="str">
        <f t="shared" si="98"/>
        <v/>
      </c>
      <c r="CS66" s="177" t="str">
        <f t="shared" si="99"/>
        <v/>
      </c>
      <c r="CT66" s="177" t="str">
        <f t="shared" si="100"/>
        <v/>
      </c>
      <c r="CU66" s="177" t="str">
        <f t="shared" si="101"/>
        <v/>
      </c>
      <c r="CV66" s="177" t="str">
        <f t="shared" si="32"/>
        <v/>
      </c>
      <c r="CW66" s="177" t="str">
        <f t="shared" si="102"/>
        <v/>
      </c>
      <c r="CX66" s="177" t="str">
        <f t="shared" si="103"/>
        <v/>
      </c>
      <c r="CY66" s="177" t="str">
        <f t="shared" si="104"/>
        <v/>
      </c>
      <c r="CZ66" s="177" t="str">
        <f t="shared" si="105"/>
        <v/>
      </c>
      <c r="DA66" s="177" t="str">
        <f t="shared" si="106"/>
        <v/>
      </c>
      <c r="DB66" s="177" t="str">
        <f t="shared" si="107"/>
        <v/>
      </c>
      <c r="DC66" s="177" t="str">
        <f t="shared" si="108"/>
        <v/>
      </c>
      <c r="DD66" s="177" t="str">
        <f t="shared" si="109"/>
        <v/>
      </c>
      <c r="DE66" s="177" t="str">
        <f t="shared" si="110"/>
        <v/>
      </c>
      <c r="DF66" s="177" t="str">
        <f t="shared" si="111"/>
        <v/>
      </c>
      <c r="DG66" s="177" t="str">
        <f t="shared" si="112"/>
        <v/>
      </c>
      <c r="DH66" s="177" t="str">
        <f t="shared" si="113"/>
        <v/>
      </c>
      <c r="DI66" s="177" t="str">
        <f t="shared" si="114"/>
        <v/>
      </c>
      <c r="DJ66" s="177" t="str">
        <f t="shared" si="115"/>
        <v/>
      </c>
      <c r="DK66" s="177" t="str">
        <f t="shared" si="116"/>
        <v/>
      </c>
      <c r="DL66" s="177" t="str">
        <f t="shared" si="117"/>
        <v/>
      </c>
      <c r="DM66" s="177" t="str">
        <f t="shared" si="118"/>
        <v/>
      </c>
      <c r="DN66" s="177" t="str">
        <f t="shared" si="119"/>
        <v/>
      </c>
      <c r="DO66" s="177" t="str">
        <f t="shared" si="120"/>
        <v/>
      </c>
      <c r="DP66" s="177" t="str">
        <f t="shared" si="121"/>
        <v/>
      </c>
      <c r="DQ66" s="177" t="str">
        <f t="shared" si="122"/>
        <v/>
      </c>
      <c r="DR66" s="177" t="str">
        <f t="shared" si="123"/>
        <v/>
      </c>
      <c r="DS66" s="177" t="str">
        <f t="shared" si="124"/>
        <v/>
      </c>
      <c r="DT66" s="177" t="str">
        <f t="shared" si="125"/>
        <v/>
      </c>
      <c r="DU66" s="177" t="str">
        <f t="shared" si="126"/>
        <v/>
      </c>
      <c r="DV66" s="177" t="str">
        <f t="shared" si="127"/>
        <v/>
      </c>
      <c r="DW66" s="177" t="str">
        <f t="shared" si="128"/>
        <v/>
      </c>
      <c r="DX66" s="177" t="str">
        <f t="shared" si="129"/>
        <v/>
      </c>
      <c r="DY66" s="177" t="str">
        <f t="shared" si="130"/>
        <v/>
      </c>
      <c r="DZ66" s="177" t="str">
        <f t="shared" si="131"/>
        <v/>
      </c>
      <c r="EA66" s="177" t="str">
        <f t="shared" si="132"/>
        <v/>
      </c>
      <c r="EB66" s="177" t="str">
        <f t="shared" si="133"/>
        <v/>
      </c>
      <c r="EC66" s="177" t="str">
        <f t="shared" si="134"/>
        <v/>
      </c>
      <c r="ED66" s="177" t="str">
        <f t="shared" si="135"/>
        <v/>
      </c>
      <c r="EE66" s="177" t="str">
        <f t="shared" si="136"/>
        <v/>
      </c>
      <c r="EF66" s="177" t="str">
        <f t="shared" si="137"/>
        <v/>
      </c>
      <c r="EG66" s="177" t="str">
        <f t="shared" si="138"/>
        <v/>
      </c>
      <c r="EH66" s="177" t="str">
        <f t="shared" si="139"/>
        <v/>
      </c>
      <c r="EI66" s="177" t="str">
        <f t="shared" si="140"/>
        <v/>
      </c>
      <c r="EJ66" s="177" t="str">
        <f t="shared" si="141"/>
        <v/>
      </c>
      <c r="EK66" s="177" t="str">
        <f t="shared" si="142"/>
        <v/>
      </c>
      <c r="EL66" s="177" t="str">
        <f t="shared" si="143"/>
        <v/>
      </c>
      <c r="EM66" s="177" t="str">
        <f t="shared" si="144"/>
        <v/>
      </c>
      <c r="EN66" s="177" t="str">
        <f t="shared" si="145"/>
        <v/>
      </c>
      <c r="EO66" s="177" t="str">
        <f t="shared" si="146"/>
        <v/>
      </c>
      <c r="EP66" s="177" t="str">
        <f t="shared" si="147"/>
        <v/>
      </c>
      <c r="EQ66" s="177" t="str">
        <f t="shared" si="148"/>
        <v/>
      </c>
      <c r="ER66" s="177" t="str">
        <f t="shared" si="149"/>
        <v/>
      </c>
      <c r="ES66" s="177" t="str">
        <f t="shared" si="150"/>
        <v/>
      </c>
      <c r="ET66" s="177" t="str">
        <f t="shared" si="151"/>
        <v/>
      </c>
      <c r="EU66" s="177" t="str">
        <f t="shared" si="152"/>
        <v/>
      </c>
      <c r="EV66" s="177" t="str">
        <f t="shared" si="153"/>
        <v/>
      </c>
      <c r="EW66" s="177" t="str">
        <f t="shared" si="154"/>
        <v/>
      </c>
      <c r="EX66" s="177" t="str">
        <f t="shared" si="155"/>
        <v/>
      </c>
      <c r="EY66" s="177" t="str">
        <f t="shared" si="156"/>
        <v/>
      </c>
      <c r="EZ66" s="177" t="str">
        <f t="shared" si="157"/>
        <v/>
      </c>
      <c r="FA66" s="177" t="str">
        <f t="shared" si="158"/>
        <v/>
      </c>
      <c r="FB66" s="177" t="str">
        <f t="shared" si="159"/>
        <v/>
      </c>
      <c r="FC66" s="177" t="str">
        <f t="shared" si="160"/>
        <v/>
      </c>
      <c r="FD66" s="177" t="str">
        <f t="shared" si="161"/>
        <v/>
      </c>
      <c r="FE66" s="177" t="str">
        <f t="shared" si="162"/>
        <v/>
      </c>
      <c r="FF66" s="177" t="str">
        <f t="shared" si="163"/>
        <v/>
      </c>
      <c r="FG66" s="177" t="str">
        <f t="shared" si="164"/>
        <v/>
      </c>
      <c r="FH66" s="177" t="str">
        <f t="shared" si="33"/>
        <v/>
      </c>
      <c r="FI66" s="177" t="str">
        <f t="shared" si="165"/>
        <v/>
      </c>
      <c r="FJ66" s="177" t="str">
        <f t="shared" si="166"/>
        <v/>
      </c>
      <c r="FK66" s="177" t="str">
        <f t="shared" si="167"/>
        <v/>
      </c>
      <c r="FL66" s="177" t="str">
        <f t="shared" si="168"/>
        <v/>
      </c>
      <c r="FM66" s="177" t="str">
        <f t="shared" si="169"/>
        <v/>
      </c>
      <c r="FN66" s="177" t="str">
        <f t="shared" si="170"/>
        <v/>
      </c>
      <c r="FO66" s="177" t="str">
        <f t="shared" si="171"/>
        <v/>
      </c>
      <c r="FP66" s="177" t="str">
        <f t="shared" si="172"/>
        <v/>
      </c>
      <c r="FQ66" s="177" t="str">
        <f t="shared" si="173"/>
        <v/>
      </c>
      <c r="FR66" s="177" t="str">
        <f t="shared" si="174"/>
        <v/>
      </c>
      <c r="FS66" s="177" t="str">
        <f t="shared" si="175"/>
        <v/>
      </c>
      <c r="FT66" s="177" t="str">
        <f t="shared" si="176"/>
        <v/>
      </c>
      <c r="FU66" s="177" t="str">
        <f t="shared" si="177"/>
        <v/>
      </c>
      <c r="FV66" s="177" t="str">
        <f t="shared" si="178"/>
        <v/>
      </c>
      <c r="FW66" s="177" t="str">
        <f t="shared" si="179"/>
        <v/>
      </c>
      <c r="FX66" s="177" t="str">
        <f t="shared" si="180"/>
        <v/>
      </c>
      <c r="FY66" s="177" t="str">
        <f t="shared" si="181"/>
        <v/>
      </c>
      <c r="FZ66" s="177" t="str">
        <f t="shared" si="182"/>
        <v/>
      </c>
      <c r="GA66" s="177" t="str">
        <f t="shared" si="183"/>
        <v/>
      </c>
      <c r="GB66" s="177" t="str">
        <f t="shared" si="184"/>
        <v/>
      </c>
      <c r="GC66" s="177" t="str">
        <f t="shared" si="185"/>
        <v/>
      </c>
      <c r="GD66" s="177" t="str">
        <f t="shared" si="186"/>
        <v/>
      </c>
      <c r="GE66" s="177" t="str">
        <f t="shared" si="187"/>
        <v/>
      </c>
      <c r="GF66" s="177" t="str">
        <f t="shared" si="188"/>
        <v/>
      </c>
      <c r="GG66" s="177" t="str">
        <f t="shared" si="189"/>
        <v/>
      </c>
      <c r="GH66" s="177" t="str">
        <f t="shared" si="190"/>
        <v/>
      </c>
      <c r="GI66" s="177" t="str">
        <f t="shared" si="191"/>
        <v/>
      </c>
      <c r="GJ66" s="177" t="str">
        <f t="shared" si="192"/>
        <v/>
      </c>
      <c r="GK66" s="177" t="str">
        <f t="shared" si="193"/>
        <v/>
      </c>
      <c r="GL66" s="177" t="str">
        <f t="shared" si="194"/>
        <v/>
      </c>
      <c r="GM66" s="177" t="str">
        <f t="shared" si="195"/>
        <v/>
      </c>
      <c r="GN66" s="177" t="str">
        <f t="shared" si="196"/>
        <v/>
      </c>
      <c r="GO66" s="177" t="str">
        <f t="shared" si="197"/>
        <v/>
      </c>
      <c r="GP66" s="177" t="str">
        <f t="shared" si="198"/>
        <v/>
      </c>
      <c r="GQ66" s="177" t="str">
        <f t="shared" si="199"/>
        <v/>
      </c>
      <c r="GR66" s="177" t="str">
        <f t="shared" si="200"/>
        <v/>
      </c>
      <c r="GS66" s="177" t="str">
        <f t="shared" si="201"/>
        <v/>
      </c>
      <c r="GT66" s="177" t="str">
        <f t="shared" si="202"/>
        <v/>
      </c>
      <c r="GU66" s="177" t="str">
        <f t="shared" si="203"/>
        <v/>
      </c>
      <c r="GV66" s="177" t="str">
        <f t="shared" si="204"/>
        <v/>
      </c>
      <c r="GW66" s="177" t="str">
        <f t="shared" si="205"/>
        <v/>
      </c>
      <c r="GX66" s="177" t="str">
        <f t="shared" si="206"/>
        <v/>
      </c>
      <c r="GY66" s="177" t="str">
        <f t="shared" si="207"/>
        <v/>
      </c>
      <c r="GZ66" s="177" t="str">
        <f t="shared" si="208"/>
        <v/>
      </c>
      <c r="HA66" s="177" t="str">
        <f t="shared" si="209"/>
        <v/>
      </c>
      <c r="HB66" s="177" t="str">
        <f t="shared" si="210"/>
        <v/>
      </c>
      <c r="HC66" s="177" t="str">
        <f t="shared" si="211"/>
        <v/>
      </c>
      <c r="HD66" s="177" t="str">
        <f t="shared" si="212"/>
        <v/>
      </c>
      <c r="HE66" s="177" t="str">
        <f t="shared" si="213"/>
        <v/>
      </c>
      <c r="HF66" s="177" t="str">
        <f t="shared" si="214"/>
        <v/>
      </c>
      <c r="HG66" s="177" t="str">
        <f t="shared" si="215"/>
        <v/>
      </c>
      <c r="HH66" s="177" t="str">
        <f t="shared" si="216"/>
        <v/>
      </c>
      <c r="HI66" s="177" t="str">
        <f t="shared" si="217"/>
        <v/>
      </c>
      <c r="HJ66" s="177" t="str">
        <f t="shared" si="218"/>
        <v/>
      </c>
      <c r="HK66" s="177" t="str">
        <f t="shared" si="219"/>
        <v/>
      </c>
      <c r="HL66" s="177" t="str">
        <f t="shared" si="220"/>
        <v/>
      </c>
      <c r="HM66" s="177" t="str">
        <f t="shared" si="221"/>
        <v/>
      </c>
      <c r="HN66" s="177" t="str">
        <f t="shared" si="222"/>
        <v/>
      </c>
      <c r="HO66" s="177" t="str">
        <f t="shared" si="223"/>
        <v/>
      </c>
      <c r="HP66" s="177" t="str">
        <f t="shared" si="224"/>
        <v/>
      </c>
      <c r="HQ66" s="177" t="str">
        <f t="shared" si="225"/>
        <v/>
      </c>
      <c r="HR66" s="177" t="str">
        <f t="shared" si="226"/>
        <v/>
      </c>
      <c r="HS66" s="177" t="str">
        <f t="shared" si="227"/>
        <v/>
      </c>
      <c r="HT66" s="177" t="str">
        <f t="shared" si="34"/>
        <v/>
      </c>
      <c r="HU66" s="177" t="str">
        <f t="shared" si="255"/>
        <v/>
      </c>
      <c r="HV66" s="177" t="str">
        <f t="shared" si="256"/>
        <v/>
      </c>
      <c r="HW66" s="177" t="str">
        <f t="shared" si="257"/>
        <v/>
      </c>
      <c r="HX66" s="177" t="str">
        <f t="shared" si="258"/>
        <v/>
      </c>
      <c r="HY66" s="177" t="str">
        <f t="shared" si="259"/>
        <v/>
      </c>
      <c r="HZ66" s="177" t="str">
        <f t="shared" si="260"/>
        <v/>
      </c>
      <c r="IA66" s="192" t="str">
        <f t="shared" si="29"/>
        <v/>
      </c>
      <c r="IB66" s="193" t="e">
        <f t="shared" si="296"/>
        <v>#N/A</v>
      </c>
      <c r="IC66" s="193" t="e">
        <f t="shared" si="342"/>
        <v>#N/A</v>
      </c>
      <c r="ID66" s="193" t="e">
        <f t="shared" si="342"/>
        <v>#N/A</v>
      </c>
      <c r="IE66" s="193" t="e">
        <f t="shared" si="342"/>
        <v>#N/A</v>
      </c>
      <c r="IF66" s="193" t="e">
        <f t="shared" si="355"/>
        <v>#N/A</v>
      </c>
      <c r="IG66" s="193" t="e">
        <f t="shared" si="355"/>
        <v>#N/A</v>
      </c>
      <c r="IH66" s="193" t="e">
        <f t="shared" si="355"/>
        <v>#N/A</v>
      </c>
      <c r="II66" s="193" t="e">
        <f t="shared" si="355"/>
        <v>#N/A</v>
      </c>
      <c r="IJ66" s="193" t="e">
        <f t="shared" si="355"/>
        <v>#N/A</v>
      </c>
      <c r="IK66" s="193" t="e">
        <f t="shared" si="355"/>
        <v>#N/A</v>
      </c>
      <c r="IL66" s="193" t="e">
        <f t="shared" si="355"/>
        <v>#N/A</v>
      </c>
      <c r="IM66" s="193" t="e">
        <f t="shared" si="355"/>
        <v>#N/A</v>
      </c>
      <c r="IN66" s="193" t="e">
        <f t="shared" si="355"/>
        <v>#N/A</v>
      </c>
      <c r="IO66" s="193" t="e">
        <f t="shared" si="355"/>
        <v>#N/A</v>
      </c>
      <c r="IP66" s="193" t="e">
        <f t="shared" si="355"/>
        <v>#N/A</v>
      </c>
      <c r="IQ66" s="193" t="e">
        <f t="shared" si="355"/>
        <v>#N/A</v>
      </c>
      <c r="IR66" s="193" t="e">
        <f t="shared" si="355"/>
        <v>#N/A</v>
      </c>
      <c r="IS66" s="193" t="e">
        <f t="shared" si="355"/>
        <v>#N/A</v>
      </c>
      <c r="IT66" s="193" t="e">
        <f t="shared" si="355"/>
        <v>#N/A</v>
      </c>
      <c r="IU66" s="193" t="e">
        <f t="shared" si="350"/>
        <v>#N/A</v>
      </c>
      <c r="IV66" s="193" t="e">
        <f t="shared" si="350"/>
        <v>#N/A</v>
      </c>
      <c r="IW66" s="193" t="e">
        <f t="shared" si="350"/>
        <v>#N/A</v>
      </c>
      <c r="IX66" s="193" t="e">
        <f t="shared" si="350"/>
        <v>#N/A</v>
      </c>
      <c r="IY66" s="193" t="e">
        <f t="shared" si="350"/>
        <v>#N/A</v>
      </c>
      <c r="IZ66" s="193" t="e">
        <f t="shared" si="350"/>
        <v>#N/A</v>
      </c>
      <c r="JA66" s="193" t="e">
        <f t="shared" si="350"/>
        <v>#N/A</v>
      </c>
      <c r="JB66" s="193" t="e">
        <f t="shared" si="350"/>
        <v>#N/A</v>
      </c>
      <c r="JC66" s="193" t="e">
        <f t="shared" si="350"/>
        <v>#N/A</v>
      </c>
      <c r="JD66" s="193" t="e">
        <f t="shared" si="350"/>
        <v>#N/A</v>
      </c>
      <c r="JE66" s="193" t="e">
        <f t="shared" si="350"/>
        <v>#N/A</v>
      </c>
      <c r="JF66" s="193" t="e">
        <f t="shared" si="350"/>
        <v>#N/A</v>
      </c>
      <c r="JG66" s="193" t="e">
        <f t="shared" si="350"/>
        <v>#N/A</v>
      </c>
      <c r="JH66" s="193" t="e">
        <f t="shared" si="350"/>
        <v>#N/A</v>
      </c>
      <c r="JI66" s="193" t="e">
        <f t="shared" si="350"/>
        <v>#N/A</v>
      </c>
      <c r="JJ66" s="193" t="e">
        <f t="shared" si="346"/>
        <v>#N/A</v>
      </c>
      <c r="JK66" s="193" t="e">
        <f t="shared" si="346"/>
        <v>#N/A</v>
      </c>
      <c r="JL66" s="193" t="e">
        <f t="shared" si="346"/>
        <v>#N/A</v>
      </c>
      <c r="JM66" s="193" t="e">
        <f t="shared" si="346"/>
        <v>#N/A</v>
      </c>
      <c r="JN66" s="193" t="e">
        <f t="shared" si="346"/>
        <v>#N/A</v>
      </c>
      <c r="JO66" s="193" t="e">
        <f t="shared" si="346"/>
        <v>#N/A</v>
      </c>
      <c r="JP66" s="193" t="e">
        <f t="shared" si="346"/>
        <v>#N/A</v>
      </c>
      <c r="JQ66" s="193" t="e">
        <f t="shared" si="346"/>
        <v>#N/A</v>
      </c>
      <c r="JR66" s="193" t="e">
        <f t="shared" si="346"/>
        <v>#N/A</v>
      </c>
      <c r="JS66" s="193" t="e">
        <f t="shared" si="346"/>
        <v>#N/A</v>
      </c>
      <c r="JT66" s="193" t="e">
        <f t="shared" si="346"/>
        <v>#N/A</v>
      </c>
      <c r="JU66" s="193" t="e">
        <f t="shared" si="346"/>
        <v>#N/A</v>
      </c>
      <c r="JV66" s="193" t="e">
        <f t="shared" si="346"/>
        <v>#N/A</v>
      </c>
      <c r="JW66" s="193" t="e">
        <f t="shared" si="346"/>
        <v>#N/A</v>
      </c>
      <c r="JX66" s="193" t="e">
        <f t="shared" si="346"/>
        <v>#N/A</v>
      </c>
      <c r="JY66" s="193" t="e">
        <f t="shared" si="331"/>
        <v>#N/A</v>
      </c>
      <c r="JZ66" s="193" t="e">
        <f t="shared" si="331"/>
        <v>#N/A</v>
      </c>
      <c r="KA66" s="193" t="e">
        <f t="shared" si="331"/>
        <v>#N/A</v>
      </c>
      <c r="KB66" s="193" t="e">
        <f t="shared" si="331"/>
        <v>#N/A</v>
      </c>
      <c r="KC66" s="193" t="e">
        <f t="shared" si="331"/>
        <v>#N/A</v>
      </c>
      <c r="KD66" s="193" t="e">
        <f t="shared" si="331"/>
        <v>#N/A</v>
      </c>
      <c r="KE66" s="193" t="e">
        <f t="shared" si="331"/>
        <v>#N/A</v>
      </c>
      <c r="KF66" s="193" t="e">
        <f t="shared" si="331"/>
        <v>#N/A</v>
      </c>
      <c r="KG66" s="193" t="e">
        <f t="shared" si="331"/>
        <v>#N/A</v>
      </c>
      <c r="KH66" s="193" t="e">
        <f t="shared" si="331"/>
        <v>#N/A</v>
      </c>
      <c r="KI66" s="193" t="e">
        <f t="shared" si="331"/>
        <v>#N/A</v>
      </c>
      <c r="KJ66" s="193" t="e">
        <f t="shared" si="331"/>
        <v>#N/A</v>
      </c>
      <c r="KK66" s="193" t="e">
        <f t="shared" si="331"/>
        <v>#N/A</v>
      </c>
      <c r="KL66" s="193" t="e">
        <f t="shared" si="331"/>
        <v>#N/A</v>
      </c>
      <c r="KM66" s="193" t="e">
        <f t="shared" si="331"/>
        <v>#N/A</v>
      </c>
      <c r="KN66" s="193" t="e">
        <f t="shared" si="35"/>
        <v>#N/A</v>
      </c>
      <c r="KO66" s="193" t="e">
        <f t="shared" si="343"/>
        <v>#N/A</v>
      </c>
      <c r="KP66" s="193" t="e">
        <f t="shared" si="343"/>
        <v>#N/A</v>
      </c>
      <c r="KQ66" s="193" t="e">
        <f t="shared" si="343"/>
        <v>#N/A</v>
      </c>
      <c r="KR66" s="193" t="e">
        <f t="shared" si="356"/>
        <v>#N/A</v>
      </c>
      <c r="KS66" s="193" t="e">
        <f t="shared" si="356"/>
        <v>#N/A</v>
      </c>
      <c r="KT66" s="193" t="e">
        <f t="shared" si="356"/>
        <v>#N/A</v>
      </c>
      <c r="KU66" s="193" t="e">
        <f t="shared" si="356"/>
        <v>#N/A</v>
      </c>
      <c r="KV66" s="193" t="e">
        <f t="shared" si="356"/>
        <v>#N/A</v>
      </c>
      <c r="KW66" s="193" t="e">
        <f t="shared" si="356"/>
        <v>#N/A</v>
      </c>
      <c r="KX66" s="193" t="e">
        <f t="shared" si="356"/>
        <v>#N/A</v>
      </c>
      <c r="KY66" s="193" t="e">
        <f t="shared" si="356"/>
        <v>#N/A</v>
      </c>
      <c r="KZ66" s="193" t="e">
        <f t="shared" si="356"/>
        <v>#N/A</v>
      </c>
      <c r="LA66" s="193" t="e">
        <f t="shared" si="356"/>
        <v>#N/A</v>
      </c>
      <c r="LB66" s="193" t="e">
        <f t="shared" si="356"/>
        <v>#N/A</v>
      </c>
      <c r="LC66" s="193" t="e">
        <f t="shared" si="356"/>
        <v>#N/A</v>
      </c>
      <c r="LD66" s="193" t="e">
        <f t="shared" si="356"/>
        <v>#N/A</v>
      </c>
      <c r="LE66" s="193" t="e">
        <f t="shared" si="356"/>
        <v>#N/A</v>
      </c>
      <c r="LF66" s="193" t="e">
        <f t="shared" si="356"/>
        <v>#N/A</v>
      </c>
      <c r="LG66" s="193" t="e">
        <f t="shared" si="351"/>
        <v>#N/A</v>
      </c>
      <c r="LH66" s="193" t="e">
        <f t="shared" si="351"/>
        <v>#N/A</v>
      </c>
      <c r="LI66" s="193" t="e">
        <f t="shared" si="351"/>
        <v>#N/A</v>
      </c>
      <c r="LJ66" s="193" t="e">
        <f t="shared" si="351"/>
        <v>#N/A</v>
      </c>
      <c r="LK66" s="193" t="e">
        <f t="shared" si="351"/>
        <v>#N/A</v>
      </c>
      <c r="LL66" s="193" t="e">
        <f t="shared" si="351"/>
        <v>#N/A</v>
      </c>
      <c r="LM66" s="193" t="e">
        <f t="shared" si="351"/>
        <v>#N/A</v>
      </c>
      <c r="LN66" s="193" t="e">
        <f t="shared" si="351"/>
        <v>#N/A</v>
      </c>
      <c r="LO66" s="193" t="e">
        <f t="shared" si="351"/>
        <v>#N/A</v>
      </c>
      <c r="LP66" s="193" t="e">
        <f t="shared" si="351"/>
        <v>#N/A</v>
      </c>
      <c r="LQ66" s="193" t="e">
        <f t="shared" si="351"/>
        <v>#N/A</v>
      </c>
      <c r="LR66" s="193" t="e">
        <f t="shared" si="351"/>
        <v>#N/A</v>
      </c>
      <c r="LS66" s="193" t="e">
        <f t="shared" si="351"/>
        <v>#N/A</v>
      </c>
      <c r="LT66" s="193" t="e">
        <f t="shared" si="351"/>
        <v>#N/A</v>
      </c>
      <c r="LU66" s="193" t="e">
        <f t="shared" si="351"/>
        <v>#N/A</v>
      </c>
      <c r="LV66" s="193" t="e">
        <f t="shared" si="347"/>
        <v>#N/A</v>
      </c>
      <c r="LW66" s="193" t="e">
        <f t="shared" si="347"/>
        <v>#N/A</v>
      </c>
      <c r="LX66" s="193" t="e">
        <f t="shared" si="347"/>
        <v>#N/A</v>
      </c>
      <c r="LY66" s="193" t="e">
        <f t="shared" si="347"/>
        <v>#N/A</v>
      </c>
      <c r="LZ66" s="193" t="e">
        <f t="shared" si="347"/>
        <v>#N/A</v>
      </c>
      <c r="MA66" s="193" t="e">
        <f t="shared" si="347"/>
        <v>#N/A</v>
      </c>
      <c r="MB66" s="193" t="e">
        <f t="shared" si="347"/>
        <v>#N/A</v>
      </c>
      <c r="MC66" s="193" t="e">
        <f t="shared" si="347"/>
        <v>#N/A</v>
      </c>
      <c r="MD66" s="193" t="e">
        <f t="shared" si="347"/>
        <v>#N/A</v>
      </c>
      <c r="ME66" s="193" t="e">
        <f t="shared" si="347"/>
        <v>#N/A</v>
      </c>
      <c r="MF66" s="193" t="e">
        <f t="shared" si="347"/>
        <v>#N/A</v>
      </c>
      <c r="MG66" s="193" t="e">
        <f t="shared" si="347"/>
        <v>#N/A</v>
      </c>
      <c r="MH66" s="193" t="e">
        <f t="shared" si="347"/>
        <v>#N/A</v>
      </c>
      <c r="MI66" s="193" t="e">
        <f t="shared" si="347"/>
        <v>#N/A</v>
      </c>
      <c r="MJ66" s="193" t="e">
        <f t="shared" si="347"/>
        <v>#N/A</v>
      </c>
      <c r="MK66" s="193" t="e">
        <f t="shared" si="332"/>
        <v>#N/A</v>
      </c>
      <c r="ML66" s="193" t="e">
        <f t="shared" si="332"/>
        <v>#N/A</v>
      </c>
      <c r="MM66" s="193" t="e">
        <f t="shared" si="332"/>
        <v>#N/A</v>
      </c>
      <c r="MN66" s="193" t="e">
        <f t="shared" si="332"/>
        <v>#N/A</v>
      </c>
      <c r="MO66" s="193" t="e">
        <f t="shared" si="332"/>
        <v>#N/A</v>
      </c>
      <c r="MP66" s="193" t="e">
        <f t="shared" si="332"/>
        <v>#N/A</v>
      </c>
      <c r="MQ66" s="193" t="e">
        <f t="shared" si="332"/>
        <v>#N/A</v>
      </c>
      <c r="MR66" s="193" t="e">
        <f t="shared" si="332"/>
        <v>#N/A</v>
      </c>
      <c r="MS66" s="193" t="e">
        <f t="shared" si="332"/>
        <v>#N/A</v>
      </c>
      <c r="MT66" s="193" t="e">
        <f t="shared" si="332"/>
        <v>#N/A</v>
      </c>
      <c r="MU66" s="193" t="e">
        <f t="shared" si="332"/>
        <v>#N/A</v>
      </c>
      <c r="MV66" s="193" t="e">
        <f t="shared" si="332"/>
        <v>#N/A</v>
      </c>
      <c r="MW66" s="193" t="e">
        <f t="shared" si="332"/>
        <v>#N/A</v>
      </c>
      <c r="MX66" s="193" t="e">
        <f t="shared" si="332"/>
        <v>#N/A</v>
      </c>
      <c r="MY66" s="193" t="e">
        <f t="shared" si="332"/>
        <v>#N/A</v>
      </c>
      <c r="MZ66" s="193" t="e">
        <f t="shared" si="36"/>
        <v>#N/A</v>
      </c>
      <c r="NA66" s="193" t="e">
        <f t="shared" si="344"/>
        <v>#N/A</v>
      </c>
      <c r="NB66" s="193" t="e">
        <f t="shared" si="344"/>
        <v>#N/A</v>
      </c>
      <c r="NC66" s="193" t="e">
        <f t="shared" si="344"/>
        <v>#N/A</v>
      </c>
      <c r="ND66" s="193" t="e">
        <f t="shared" si="357"/>
        <v>#N/A</v>
      </c>
      <c r="NE66" s="193" t="e">
        <f t="shared" si="357"/>
        <v>#N/A</v>
      </c>
      <c r="NF66" s="193" t="e">
        <f t="shared" si="357"/>
        <v>#N/A</v>
      </c>
      <c r="NG66" s="193" t="e">
        <f t="shared" si="357"/>
        <v>#N/A</v>
      </c>
      <c r="NH66" s="193" t="e">
        <f t="shared" si="357"/>
        <v>#N/A</v>
      </c>
      <c r="NI66" s="193" t="e">
        <f t="shared" si="357"/>
        <v>#N/A</v>
      </c>
      <c r="NJ66" s="193" t="e">
        <f t="shared" si="357"/>
        <v>#N/A</v>
      </c>
      <c r="NK66" s="193" t="e">
        <f t="shared" si="357"/>
        <v>#N/A</v>
      </c>
      <c r="NL66" s="193" t="e">
        <f t="shared" si="357"/>
        <v>#N/A</v>
      </c>
      <c r="NM66" s="193" t="e">
        <f t="shared" si="357"/>
        <v>#N/A</v>
      </c>
      <c r="NN66" s="193" t="e">
        <f t="shared" si="357"/>
        <v>#N/A</v>
      </c>
      <c r="NO66" s="193" t="e">
        <f t="shared" si="357"/>
        <v>#N/A</v>
      </c>
      <c r="NP66" s="193" t="e">
        <f t="shared" si="357"/>
        <v>#N/A</v>
      </c>
      <c r="NQ66" s="193" t="e">
        <f t="shared" si="357"/>
        <v>#N/A</v>
      </c>
      <c r="NR66" s="193" t="e">
        <f t="shared" si="357"/>
        <v>#N/A</v>
      </c>
      <c r="NS66" s="193" t="e">
        <f t="shared" si="352"/>
        <v>#N/A</v>
      </c>
      <c r="NT66" s="193" t="e">
        <f t="shared" si="352"/>
        <v>#N/A</v>
      </c>
      <c r="NU66" s="193" t="e">
        <f t="shared" si="352"/>
        <v>#N/A</v>
      </c>
      <c r="NV66" s="193" t="e">
        <f t="shared" si="352"/>
        <v>#N/A</v>
      </c>
      <c r="NW66" s="193" t="e">
        <f t="shared" si="352"/>
        <v>#N/A</v>
      </c>
      <c r="NX66" s="193" t="e">
        <f t="shared" si="352"/>
        <v>#N/A</v>
      </c>
      <c r="NY66" s="193" t="e">
        <f t="shared" si="352"/>
        <v>#N/A</v>
      </c>
      <c r="NZ66" s="193" t="e">
        <f t="shared" si="352"/>
        <v>#N/A</v>
      </c>
      <c r="OA66" s="193" t="e">
        <f t="shared" si="352"/>
        <v>#N/A</v>
      </c>
      <c r="OB66" s="193" t="e">
        <f t="shared" si="352"/>
        <v>#N/A</v>
      </c>
      <c r="OC66" s="193" t="e">
        <f t="shared" si="352"/>
        <v>#N/A</v>
      </c>
      <c r="OD66" s="193" t="e">
        <f t="shared" si="352"/>
        <v>#N/A</v>
      </c>
      <c r="OE66" s="193" t="e">
        <f t="shared" si="352"/>
        <v>#N/A</v>
      </c>
      <c r="OF66" s="193" t="e">
        <f t="shared" si="352"/>
        <v>#N/A</v>
      </c>
      <c r="OG66" s="193" t="e">
        <f t="shared" si="352"/>
        <v>#N/A</v>
      </c>
      <c r="OH66" s="193" t="e">
        <f t="shared" si="348"/>
        <v>#N/A</v>
      </c>
      <c r="OI66" s="193" t="e">
        <f t="shared" si="348"/>
        <v>#N/A</v>
      </c>
      <c r="OJ66" s="193" t="e">
        <f t="shared" si="348"/>
        <v>#N/A</v>
      </c>
      <c r="OK66" s="193" t="e">
        <f t="shared" si="348"/>
        <v>#N/A</v>
      </c>
      <c r="OL66" s="193" t="e">
        <f t="shared" si="348"/>
        <v>#N/A</v>
      </c>
      <c r="OM66" s="193" t="e">
        <f t="shared" si="348"/>
        <v>#N/A</v>
      </c>
      <c r="ON66" s="193" t="e">
        <f t="shared" si="348"/>
        <v>#N/A</v>
      </c>
      <c r="OO66" s="193" t="e">
        <f t="shared" si="348"/>
        <v>#N/A</v>
      </c>
      <c r="OP66" s="193" t="e">
        <f t="shared" si="348"/>
        <v>#N/A</v>
      </c>
      <c r="OQ66" s="193" t="e">
        <f t="shared" si="348"/>
        <v>#N/A</v>
      </c>
      <c r="OR66" s="193" t="e">
        <f t="shared" si="348"/>
        <v>#N/A</v>
      </c>
      <c r="OS66" s="193" t="e">
        <f t="shared" si="348"/>
        <v>#N/A</v>
      </c>
      <c r="OT66" s="193" t="e">
        <f t="shared" si="348"/>
        <v>#N/A</v>
      </c>
      <c r="OU66" s="193" t="e">
        <f t="shared" si="348"/>
        <v>#N/A</v>
      </c>
      <c r="OV66" s="193" t="e">
        <f t="shared" si="348"/>
        <v>#N/A</v>
      </c>
      <c r="OW66" s="193" t="e">
        <f t="shared" si="333"/>
        <v>#N/A</v>
      </c>
      <c r="OX66" s="193" t="e">
        <f t="shared" si="333"/>
        <v>#N/A</v>
      </c>
      <c r="OY66" s="193" t="e">
        <f t="shared" si="333"/>
        <v>#N/A</v>
      </c>
      <c r="OZ66" s="193" t="e">
        <f t="shared" si="333"/>
        <v>#N/A</v>
      </c>
      <c r="PA66" s="193" t="e">
        <f t="shared" si="333"/>
        <v>#N/A</v>
      </c>
      <c r="PB66" s="193" t="e">
        <f t="shared" si="333"/>
        <v>#N/A</v>
      </c>
      <c r="PC66" s="193" t="e">
        <f t="shared" si="333"/>
        <v>#N/A</v>
      </c>
      <c r="PD66" s="193" t="e">
        <f t="shared" si="333"/>
        <v>#N/A</v>
      </c>
      <c r="PE66" s="193" t="e">
        <f t="shared" si="333"/>
        <v>#N/A</v>
      </c>
      <c r="PF66" s="193" t="e">
        <f t="shared" si="333"/>
        <v>#N/A</v>
      </c>
      <c r="PG66" s="193" t="e">
        <f t="shared" si="333"/>
        <v>#N/A</v>
      </c>
      <c r="PH66" s="193" t="e">
        <f t="shared" si="333"/>
        <v>#N/A</v>
      </c>
      <c r="PI66" s="193" t="e">
        <f t="shared" si="333"/>
        <v>#N/A</v>
      </c>
      <c r="PJ66" s="193" t="e">
        <f t="shared" si="333"/>
        <v>#N/A</v>
      </c>
      <c r="PK66" s="193" t="e">
        <f t="shared" si="333"/>
        <v>#N/A</v>
      </c>
      <c r="PL66" s="193" t="e">
        <f t="shared" si="37"/>
        <v>#N/A</v>
      </c>
      <c r="PM66" s="193" t="e">
        <f t="shared" si="329"/>
        <v>#N/A</v>
      </c>
      <c r="PN66" s="193" t="e">
        <f t="shared" si="329"/>
        <v>#N/A</v>
      </c>
      <c r="PO66" s="193" t="e">
        <f t="shared" si="329"/>
        <v>#N/A</v>
      </c>
      <c r="PP66" s="193" t="e">
        <f t="shared" si="329"/>
        <v>#N/A</v>
      </c>
      <c r="PQ66" s="193" t="e">
        <f t="shared" si="329"/>
        <v>#N/A</v>
      </c>
      <c r="PR66" s="193" t="e">
        <f t="shared" si="329"/>
        <v>#N/A</v>
      </c>
      <c r="PS66" s="193" t="e">
        <f t="shared" si="329"/>
        <v>#N/A</v>
      </c>
      <c r="PT66" s="193" t="e">
        <f t="shared" si="329"/>
        <v>#N/A</v>
      </c>
    </row>
    <row r="67" spans="1:436" hidden="1" x14ac:dyDescent="0.45">
      <c r="A67" s="20">
        <v>64</v>
      </c>
      <c r="B67" s="101" t="str">
        <f t="shared" si="15"/>
        <v/>
      </c>
      <c r="C67" s="115"/>
      <c r="D67" s="101" t="str">
        <f t="shared" si="16"/>
        <v/>
      </c>
      <c r="E67" s="110" t="str">
        <f t="shared" si="17"/>
        <v/>
      </c>
      <c r="F67" s="21" t="str">
        <f t="shared" si="18"/>
        <v/>
      </c>
      <c r="G67" s="22" t="str">
        <f t="shared" si="19"/>
        <v/>
      </c>
      <c r="H67" s="23" t="str">
        <f>IF(F67="","",IF(OR($F67&lt;Skew!$B$3,$F67=Skew!$B$3),IF($F67&gt;Skew!$C$3,Skew!$A$3,IF($F67&gt;Skew!$C$4,Skew!$A$4,IF($F67&gt;Skew!$C$5,Skew!$A$5,IF($F67&gt;Skew!$C$6,Skew!$A$6,IF($F67&gt;Skew!$C$7,Skew!$A$7,IF($F67&gt;Skew!$C$8,Skew!$A$8,IF($F67&gt;Skew!$C$9,Skew!$A$9,IF($F67&gt;Skew!$C$10,Skew!$A$10,IF($F67&gt;Skew!$C$11,Skew!$A$11,IF($F67&gt;Skew!$C$12,Skew!$A$12,IF($F67&gt;Skew!$C$13,Skew!$A$13,IF($F67&gt;Skew!$C$14,Skew!$A$14,IF($F67&gt;Skew!$C$15,Skew!$A$15,IF($F67&gt;Skew!$C$16,Skew!$A$16,Skew!$A$17)
)))))))))))))))</f>
        <v/>
      </c>
      <c r="I67" s="22" t="str">
        <f>IF(F67="","",MATCH(H67,Skew!$A$3:$A$17,0))</f>
        <v/>
      </c>
      <c r="J67" s="22" t="str">
        <f t="shared" si="20"/>
        <v/>
      </c>
      <c r="K67" s="24"/>
      <c r="L67" s="22" t="str">
        <f>IF(OR(F67="",K67=""),"",MATCH(K67,Confidence!$A$3:$A$12,0))</f>
        <v/>
      </c>
      <c r="M67" s="25" t="str">
        <f t="shared" si="21"/>
        <v/>
      </c>
      <c r="N67" s="25" t="str">
        <f t="shared" si="22"/>
        <v/>
      </c>
      <c r="O67" s="22"/>
      <c r="P67" s="102" t="str">
        <f t="shared" si="23"/>
        <v/>
      </c>
      <c r="Q67" s="102" t="str">
        <f t="shared" si="24"/>
        <v/>
      </c>
      <c r="R67" s="37" t="str">
        <f t="shared" si="25"/>
        <v/>
      </c>
      <c r="S67" s="115"/>
      <c r="T67" s="204" t="str">
        <f>IF(AND(B67&gt;0,C67&gt;0,D67&gt;0,M67&gt;0,N67&gt;0,S67&gt;0,NOT(K67="")),ABS(VLOOKUP($S$1,VLookups!$A$30:$B$31,2,FALSE)-_xlfn.BETA.DIST(S67,IF(G67="L",N67,M67),IF(G67="L",M67,N67),TRUE,B67,D67)),"")</f>
        <v/>
      </c>
      <c r="U67" s="112" t="str">
        <f>IF(OR($M67="",$N67=""),"",_xlfn.BETA.INV(ABS(VLOOKUP($S$1,VLookups!$A$30:$B$31,2,FALSE)-U$3),IF($G67="L",$N67,$M67),IF($G67="L",$M67,$N67),$B67,$D67))</f>
        <v/>
      </c>
      <c r="V67" s="113" t="str">
        <f>IF(OR($M67="",$N67=""),"",_xlfn.BETA.INV(ABS(VLOOKUP($S$1,VLookups!$A$30:$B$31,2,FALSE)-V$3),IF($G67="L",$N67,$M67),IF($G67="L",$M67,$N67),$B67,$D67))</f>
        <v/>
      </c>
      <c r="W67" s="112" t="str">
        <f>IF(OR($M67="",$N67=""),"",_xlfn.BETA.INV(ABS(VLOOKUP($S$1,VLookups!$A$30:$B$31,2,FALSE)-W$3),IF($G67="L",$N67,$M67),IF($G67="L",$M67,$N67),$B67,$D67))</f>
        <v/>
      </c>
      <c r="X67" s="113" t="str">
        <f>IF(OR($M67="",$N67=""),"",_xlfn.BETA.INV(ABS(VLOOKUP($S$1,VLookups!$A$30:$B$31,2,FALSE)-X$3),IF($G67="L",$N67,$M67),IF($G67="L",$M67,$N67),$B67,$D67))</f>
        <v/>
      </c>
      <c r="Y67" s="112" t="str">
        <f>IF(OR($M67="",$N67=""),"",_xlfn.BETA.INV(ABS(VLOOKUP($S$1,VLookups!$A$30:$B$31,2,FALSE)-Y$3),IF($G67="L",$N67,$M67),IF($G67="L",$M67,$N67),$B67,$D67))</f>
        <v/>
      </c>
      <c r="Z67" s="113" t="str">
        <f>IF(OR($M67="",$N67=""),"",_xlfn.BETA.INV(ABS(VLOOKUP($S$1,VLookups!$A$30:$B$31,2,FALSE)-Z$3),IF($G67="L",$N67,$M67),IF($G67="L",$M67,$N67),$B67,$D67))</f>
        <v/>
      </c>
      <c r="AA67" s="112" t="str">
        <f>IF(OR($M67="",$N67=""),"",_xlfn.BETA.INV(ABS(VLOOKUP($S$1,VLookups!$A$30:$B$31,2,FALSE)-AA$3),IF($G67="L",$N67,$M67),IF($G67="L",$M67,$N67),$B67,$D67))</f>
        <v/>
      </c>
      <c r="AB67" s="113" t="str">
        <f>IF(OR($M67="",$N67=""),"",_xlfn.BETA.INV(ABS(VLOOKUP($S$1,VLookups!$A$30:$B$31,2,FALSE)-AB$3),IF($G67="L",$N67,$M67),IF($G67="L",$M67,$N67),$B67,$D67))</f>
        <v/>
      </c>
      <c r="AC67" s="112" t="str">
        <f>IF(OR($M67="",$N67=""),"",_xlfn.BETA.INV(ABS(VLOOKUP($S$1,VLookups!$A$30:$B$31,2,FALSE)-AC$3),IF($G67="L",$N67,$M67),IF($G67="L",$M67,$N67),$B67,$D67))</f>
        <v/>
      </c>
      <c r="AD67" s="113" t="str">
        <f>IF(OR($M67="",$N67=""),"",_xlfn.BETA.INV(ABS(VLOOKUP($S$1,VLookups!$A$30:$B$31,2,FALSE)-AD$3),IF($G67="L",$N67,$M67),IF($G67="L",$M67,$N67),$B67,$D67))</f>
        <v/>
      </c>
      <c r="AE67" s="112" t="str">
        <f>IF(OR($M67="",$N67=""),"",_xlfn.BETA.INV(ABS(VLOOKUP($S$1,VLookups!$A$30:$B$31,2,FALSE)-AE$3),IF($G67="L",$N67,$M67),IF($G67="L",$M67,$N67),$B67,$D67))</f>
        <v/>
      </c>
      <c r="AF67" s="113" t="str">
        <f>IF(OR($M67="",$N67=""),"",_xlfn.BETA.INV(ABS(VLOOKUP($S$1,VLookups!$A$30:$B$31,2,FALSE)-AF$3),IF($G67="L",$N67,$M67),IF($G67="L",$M67,$N67),$B67,$D67))</f>
        <v/>
      </c>
      <c r="AG67" s="15"/>
      <c r="AH67" s="194" t="str">
        <f t="shared" si="26"/>
        <v/>
      </c>
      <c r="AI67" s="192" t="str">
        <f t="shared" si="27"/>
        <v/>
      </c>
      <c r="AJ67" s="177" t="str">
        <f t="shared" ref="AJ67" si="359">IF(ISNONTEXT($AH67),AI67+$AH67,"")</f>
        <v/>
      </c>
      <c r="AK67" s="177" t="str">
        <f t="shared" si="39"/>
        <v/>
      </c>
      <c r="AL67" s="177" t="str">
        <f t="shared" si="40"/>
        <v/>
      </c>
      <c r="AM67" s="177" t="str">
        <f t="shared" si="41"/>
        <v/>
      </c>
      <c r="AN67" s="177" t="str">
        <f t="shared" si="42"/>
        <v/>
      </c>
      <c r="AO67" s="177" t="str">
        <f t="shared" si="43"/>
        <v/>
      </c>
      <c r="AP67" s="177" t="str">
        <f t="shared" si="44"/>
        <v/>
      </c>
      <c r="AQ67" s="177" t="str">
        <f t="shared" si="45"/>
        <v/>
      </c>
      <c r="AR67" s="177" t="str">
        <f t="shared" si="46"/>
        <v/>
      </c>
      <c r="AS67" s="177" t="str">
        <f t="shared" si="47"/>
        <v/>
      </c>
      <c r="AT67" s="177" t="str">
        <f t="shared" si="48"/>
        <v/>
      </c>
      <c r="AU67" s="177" t="str">
        <f t="shared" si="49"/>
        <v/>
      </c>
      <c r="AV67" s="177" t="str">
        <f t="shared" si="50"/>
        <v/>
      </c>
      <c r="AW67" s="177" t="str">
        <f t="shared" si="51"/>
        <v/>
      </c>
      <c r="AX67" s="177" t="str">
        <f t="shared" si="52"/>
        <v/>
      </c>
      <c r="AY67" s="177" t="str">
        <f t="shared" si="53"/>
        <v/>
      </c>
      <c r="AZ67" s="177" t="str">
        <f t="shared" si="54"/>
        <v/>
      </c>
      <c r="BA67" s="177" t="str">
        <f t="shared" si="55"/>
        <v/>
      </c>
      <c r="BB67" s="177" t="str">
        <f t="shared" si="56"/>
        <v/>
      </c>
      <c r="BC67" s="177" t="str">
        <f t="shared" si="57"/>
        <v/>
      </c>
      <c r="BD67" s="177" t="str">
        <f t="shared" si="58"/>
        <v/>
      </c>
      <c r="BE67" s="177" t="str">
        <f t="shared" si="59"/>
        <v/>
      </c>
      <c r="BF67" s="177" t="str">
        <f t="shared" si="60"/>
        <v/>
      </c>
      <c r="BG67" s="177" t="str">
        <f t="shared" si="61"/>
        <v/>
      </c>
      <c r="BH67" s="177" t="str">
        <f t="shared" si="62"/>
        <v/>
      </c>
      <c r="BI67" s="177" t="str">
        <f t="shared" si="63"/>
        <v/>
      </c>
      <c r="BJ67" s="177" t="str">
        <f t="shared" si="64"/>
        <v/>
      </c>
      <c r="BK67" s="177" t="str">
        <f t="shared" si="65"/>
        <v/>
      </c>
      <c r="BL67" s="177" t="str">
        <f t="shared" si="66"/>
        <v/>
      </c>
      <c r="BM67" s="177" t="str">
        <f t="shared" si="67"/>
        <v/>
      </c>
      <c r="BN67" s="177" t="str">
        <f t="shared" si="68"/>
        <v/>
      </c>
      <c r="BO67" s="177" t="str">
        <f t="shared" si="69"/>
        <v/>
      </c>
      <c r="BP67" s="177" t="str">
        <f t="shared" si="70"/>
        <v/>
      </c>
      <c r="BQ67" s="177" t="str">
        <f t="shared" si="71"/>
        <v/>
      </c>
      <c r="BR67" s="177" t="str">
        <f t="shared" si="72"/>
        <v/>
      </c>
      <c r="BS67" s="177" t="str">
        <f t="shared" si="73"/>
        <v/>
      </c>
      <c r="BT67" s="177" t="str">
        <f t="shared" si="74"/>
        <v/>
      </c>
      <c r="BU67" s="177" t="str">
        <f t="shared" si="75"/>
        <v/>
      </c>
      <c r="BV67" s="177" t="str">
        <f t="shared" si="76"/>
        <v/>
      </c>
      <c r="BW67" s="177" t="str">
        <f t="shared" si="77"/>
        <v/>
      </c>
      <c r="BX67" s="177" t="str">
        <f t="shared" si="78"/>
        <v/>
      </c>
      <c r="BY67" s="177" t="str">
        <f t="shared" si="79"/>
        <v/>
      </c>
      <c r="BZ67" s="177" t="str">
        <f t="shared" si="80"/>
        <v/>
      </c>
      <c r="CA67" s="177" t="str">
        <f t="shared" si="81"/>
        <v/>
      </c>
      <c r="CB67" s="177" t="str">
        <f t="shared" si="82"/>
        <v/>
      </c>
      <c r="CC67" s="177" t="str">
        <f t="shared" si="83"/>
        <v/>
      </c>
      <c r="CD67" s="177" t="str">
        <f t="shared" si="84"/>
        <v/>
      </c>
      <c r="CE67" s="177" t="str">
        <f t="shared" si="85"/>
        <v/>
      </c>
      <c r="CF67" s="177" t="str">
        <f t="shared" si="86"/>
        <v/>
      </c>
      <c r="CG67" s="177" t="str">
        <f t="shared" si="87"/>
        <v/>
      </c>
      <c r="CH67" s="177" t="str">
        <f t="shared" si="88"/>
        <v/>
      </c>
      <c r="CI67" s="177" t="str">
        <f t="shared" si="89"/>
        <v/>
      </c>
      <c r="CJ67" s="177" t="str">
        <f t="shared" si="90"/>
        <v/>
      </c>
      <c r="CK67" s="177" t="str">
        <f t="shared" si="91"/>
        <v/>
      </c>
      <c r="CL67" s="177" t="str">
        <f t="shared" si="92"/>
        <v/>
      </c>
      <c r="CM67" s="177" t="str">
        <f t="shared" si="93"/>
        <v/>
      </c>
      <c r="CN67" s="177" t="str">
        <f t="shared" si="94"/>
        <v/>
      </c>
      <c r="CO67" s="177" t="str">
        <f t="shared" si="95"/>
        <v/>
      </c>
      <c r="CP67" s="177" t="str">
        <f t="shared" si="96"/>
        <v/>
      </c>
      <c r="CQ67" s="177" t="str">
        <f t="shared" si="97"/>
        <v/>
      </c>
      <c r="CR67" s="177" t="str">
        <f t="shared" si="98"/>
        <v/>
      </c>
      <c r="CS67" s="177" t="str">
        <f t="shared" si="99"/>
        <v/>
      </c>
      <c r="CT67" s="177" t="str">
        <f t="shared" si="100"/>
        <v/>
      </c>
      <c r="CU67" s="177" t="str">
        <f t="shared" si="101"/>
        <v/>
      </c>
      <c r="CV67" s="177" t="str">
        <f t="shared" si="32"/>
        <v/>
      </c>
      <c r="CW67" s="177" t="str">
        <f t="shared" si="102"/>
        <v/>
      </c>
      <c r="CX67" s="177" t="str">
        <f t="shared" si="103"/>
        <v/>
      </c>
      <c r="CY67" s="177" t="str">
        <f t="shared" si="104"/>
        <v/>
      </c>
      <c r="CZ67" s="177" t="str">
        <f t="shared" si="105"/>
        <v/>
      </c>
      <c r="DA67" s="177" t="str">
        <f t="shared" si="106"/>
        <v/>
      </c>
      <c r="DB67" s="177" t="str">
        <f t="shared" si="107"/>
        <v/>
      </c>
      <c r="DC67" s="177" t="str">
        <f t="shared" si="108"/>
        <v/>
      </c>
      <c r="DD67" s="177" t="str">
        <f t="shared" si="109"/>
        <v/>
      </c>
      <c r="DE67" s="177" t="str">
        <f t="shared" si="110"/>
        <v/>
      </c>
      <c r="DF67" s="177" t="str">
        <f t="shared" si="111"/>
        <v/>
      </c>
      <c r="DG67" s="177" t="str">
        <f t="shared" si="112"/>
        <v/>
      </c>
      <c r="DH67" s="177" t="str">
        <f t="shared" si="113"/>
        <v/>
      </c>
      <c r="DI67" s="177" t="str">
        <f t="shared" si="114"/>
        <v/>
      </c>
      <c r="DJ67" s="177" t="str">
        <f t="shared" si="115"/>
        <v/>
      </c>
      <c r="DK67" s="177" t="str">
        <f t="shared" si="116"/>
        <v/>
      </c>
      <c r="DL67" s="177" t="str">
        <f t="shared" si="117"/>
        <v/>
      </c>
      <c r="DM67" s="177" t="str">
        <f t="shared" si="118"/>
        <v/>
      </c>
      <c r="DN67" s="177" t="str">
        <f t="shared" si="119"/>
        <v/>
      </c>
      <c r="DO67" s="177" t="str">
        <f t="shared" si="120"/>
        <v/>
      </c>
      <c r="DP67" s="177" t="str">
        <f t="shared" si="121"/>
        <v/>
      </c>
      <c r="DQ67" s="177" t="str">
        <f t="shared" si="122"/>
        <v/>
      </c>
      <c r="DR67" s="177" t="str">
        <f t="shared" si="123"/>
        <v/>
      </c>
      <c r="DS67" s="177" t="str">
        <f t="shared" si="124"/>
        <v/>
      </c>
      <c r="DT67" s="177" t="str">
        <f t="shared" si="125"/>
        <v/>
      </c>
      <c r="DU67" s="177" t="str">
        <f t="shared" si="126"/>
        <v/>
      </c>
      <c r="DV67" s="177" t="str">
        <f t="shared" si="127"/>
        <v/>
      </c>
      <c r="DW67" s="177" t="str">
        <f t="shared" si="128"/>
        <v/>
      </c>
      <c r="DX67" s="177" t="str">
        <f t="shared" si="129"/>
        <v/>
      </c>
      <c r="DY67" s="177" t="str">
        <f t="shared" si="130"/>
        <v/>
      </c>
      <c r="DZ67" s="177" t="str">
        <f t="shared" si="131"/>
        <v/>
      </c>
      <c r="EA67" s="177" t="str">
        <f t="shared" si="132"/>
        <v/>
      </c>
      <c r="EB67" s="177" t="str">
        <f t="shared" si="133"/>
        <v/>
      </c>
      <c r="EC67" s="177" t="str">
        <f t="shared" si="134"/>
        <v/>
      </c>
      <c r="ED67" s="177" t="str">
        <f t="shared" si="135"/>
        <v/>
      </c>
      <c r="EE67" s="177" t="str">
        <f t="shared" si="136"/>
        <v/>
      </c>
      <c r="EF67" s="177" t="str">
        <f t="shared" si="137"/>
        <v/>
      </c>
      <c r="EG67" s="177" t="str">
        <f t="shared" si="138"/>
        <v/>
      </c>
      <c r="EH67" s="177" t="str">
        <f t="shared" si="139"/>
        <v/>
      </c>
      <c r="EI67" s="177" t="str">
        <f t="shared" si="140"/>
        <v/>
      </c>
      <c r="EJ67" s="177" t="str">
        <f t="shared" si="141"/>
        <v/>
      </c>
      <c r="EK67" s="177" t="str">
        <f t="shared" si="142"/>
        <v/>
      </c>
      <c r="EL67" s="177" t="str">
        <f t="shared" si="143"/>
        <v/>
      </c>
      <c r="EM67" s="177" t="str">
        <f t="shared" si="144"/>
        <v/>
      </c>
      <c r="EN67" s="177" t="str">
        <f t="shared" si="145"/>
        <v/>
      </c>
      <c r="EO67" s="177" t="str">
        <f t="shared" si="146"/>
        <v/>
      </c>
      <c r="EP67" s="177" t="str">
        <f t="shared" si="147"/>
        <v/>
      </c>
      <c r="EQ67" s="177" t="str">
        <f t="shared" si="148"/>
        <v/>
      </c>
      <c r="ER67" s="177" t="str">
        <f t="shared" si="149"/>
        <v/>
      </c>
      <c r="ES67" s="177" t="str">
        <f t="shared" si="150"/>
        <v/>
      </c>
      <c r="ET67" s="177" t="str">
        <f t="shared" si="151"/>
        <v/>
      </c>
      <c r="EU67" s="177" t="str">
        <f t="shared" si="152"/>
        <v/>
      </c>
      <c r="EV67" s="177" t="str">
        <f t="shared" si="153"/>
        <v/>
      </c>
      <c r="EW67" s="177" t="str">
        <f t="shared" si="154"/>
        <v/>
      </c>
      <c r="EX67" s="177" t="str">
        <f t="shared" si="155"/>
        <v/>
      </c>
      <c r="EY67" s="177" t="str">
        <f t="shared" si="156"/>
        <v/>
      </c>
      <c r="EZ67" s="177" t="str">
        <f t="shared" si="157"/>
        <v/>
      </c>
      <c r="FA67" s="177" t="str">
        <f t="shared" si="158"/>
        <v/>
      </c>
      <c r="FB67" s="177" t="str">
        <f t="shared" si="159"/>
        <v/>
      </c>
      <c r="FC67" s="177" t="str">
        <f t="shared" si="160"/>
        <v/>
      </c>
      <c r="FD67" s="177" t="str">
        <f t="shared" si="161"/>
        <v/>
      </c>
      <c r="FE67" s="177" t="str">
        <f t="shared" si="162"/>
        <v/>
      </c>
      <c r="FF67" s="177" t="str">
        <f t="shared" si="163"/>
        <v/>
      </c>
      <c r="FG67" s="177" t="str">
        <f t="shared" si="164"/>
        <v/>
      </c>
      <c r="FH67" s="177" t="str">
        <f t="shared" si="33"/>
        <v/>
      </c>
      <c r="FI67" s="177" t="str">
        <f t="shared" si="165"/>
        <v/>
      </c>
      <c r="FJ67" s="177" t="str">
        <f t="shared" si="166"/>
        <v/>
      </c>
      <c r="FK67" s="177" t="str">
        <f t="shared" si="167"/>
        <v/>
      </c>
      <c r="FL67" s="177" t="str">
        <f t="shared" si="168"/>
        <v/>
      </c>
      <c r="FM67" s="177" t="str">
        <f t="shared" si="169"/>
        <v/>
      </c>
      <c r="FN67" s="177" t="str">
        <f t="shared" si="170"/>
        <v/>
      </c>
      <c r="FO67" s="177" t="str">
        <f t="shared" si="171"/>
        <v/>
      </c>
      <c r="FP67" s="177" t="str">
        <f t="shared" si="172"/>
        <v/>
      </c>
      <c r="FQ67" s="177" t="str">
        <f t="shared" si="173"/>
        <v/>
      </c>
      <c r="FR67" s="177" t="str">
        <f t="shared" si="174"/>
        <v/>
      </c>
      <c r="FS67" s="177" t="str">
        <f t="shared" si="175"/>
        <v/>
      </c>
      <c r="FT67" s="177" t="str">
        <f t="shared" si="176"/>
        <v/>
      </c>
      <c r="FU67" s="177" t="str">
        <f t="shared" si="177"/>
        <v/>
      </c>
      <c r="FV67" s="177" t="str">
        <f t="shared" si="178"/>
        <v/>
      </c>
      <c r="FW67" s="177" t="str">
        <f t="shared" si="179"/>
        <v/>
      </c>
      <c r="FX67" s="177" t="str">
        <f t="shared" si="180"/>
        <v/>
      </c>
      <c r="FY67" s="177" t="str">
        <f t="shared" si="181"/>
        <v/>
      </c>
      <c r="FZ67" s="177" t="str">
        <f t="shared" si="182"/>
        <v/>
      </c>
      <c r="GA67" s="177" t="str">
        <f t="shared" si="183"/>
        <v/>
      </c>
      <c r="GB67" s="177" t="str">
        <f t="shared" si="184"/>
        <v/>
      </c>
      <c r="GC67" s="177" t="str">
        <f t="shared" si="185"/>
        <v/>
      </c>
      <c r="GD67" s="177" t="str">
        <f t="shared" si="186"/>
        <v/>
      </c>
      <c r="GE67" s="177" t="str">
        <f t="shared" si="187"/>
        <v/>
      </c>
      <c r="GF67" s="177" t="str">
        <f t="shared" si="188"/>
        <v/>
      </c>
      <c r="GG67" s="177" t="str">
        <f t="shared" si="189"/>
        <v/>
      </c>
      <c r="GH67" s="177" t="str">
        <f t="shared" si="190"/>
        <v/>
      </c>
      <c r="GI67" s="177" t="str">
        <f t="shared" si="191"/>
        <v/>
      </c>
      <c r="GJ67" s="177" t="str">
        <f t="shared" si="192"/>
        <v/>
      </c>
      <c r="GK67" s="177" t="str">
        <f t="shared" si="193"/>
        <v/>
      </c>
      <c r="GL67" s="177" t="str">
        <f t="shared" si="194"/>
        <v/>
      </c>
      <c r="GM67" s="177" t="str">
        <f t="shared" si="195"/>
        <v/>
      </c>
      <c r="GN67" s="177" t="str">
        <f t="shared" si="196"/>
        <v/>
      </c>
      <c r="GO67" s="177" t="str">
        <f t="shared" si="197"/>
        <v/>
      </c>
      <c r="GP67" s="177" t="str">
        <f t="shared" si="198"/>
        <v/>
      </c>
      <c r="GQ67" s="177" t="str">
        <f t="shared" si="199"/>
        <v/>
      </c>
      <c r="GR67" s="177" t="str">
        <f t="shared" si="200"/>
        <v/>
      </c>
      <c r="GS67" s="177" t="str">
        <f t="shared" si="201"/>
        <v/>
      </c>
      <c r="GT67" s="177" t="str">
        <f t="shared" si="202"/>
        <v/>
      </c>
      <c r="GU67" s="177" t="str">
        <f t="shared" si="203"/>
        <v/>
      </c>
      <c r="GV67" s="177" t="str">
        <f t="shared" si="204"/>
        <v/>
      </c>
      <c r="GW67" s="177" t="str">
        <f t="shared" si="205"/>
        <v/>
      </c>
      <c r="GX67" s="177" t="str">
        <f t="shared" si="206"/>
        <v/>
      </c>
      <c r="GY67" s="177" t="str">
        <f t="shared" si="207"/>
        <v/>
      </c>
      <c r="GZ67" s="177" t="str">
        <f t="shared" si="208"/>
        <v/>
      </c>
      <c r="HA67" s="177" t="str">
        <f t="shared" si="209"/>
        <v/>
      </c>
      <c r="HB67" s="177" t="str">
        <f t="shared" si="210"/>
        <v/>
      </c>
      <c r="HC67" s="177" t="str">
        <f t="shared" si="211"/>
        <v/>
      </c>
      <c r="HD67" s="177" t="str">
        <f t="shared" si="212"/>
        <v/>
      </c>
      <c r="HE67" s="177" t="str">
        <f t="shared" si="213"/>
        <v/>
      </c>
      <c r="HF67" s="177" t="str">
        <f t="shared" si="214"/>
        <v/>
      </c>
      <c r="HG67" s="177" t="str">
        <f t="shared" si="215"/>
        <v/>
      </c>
      <c r="HH67" s="177" t="str">
        <f t="shared" si="216"/>
        <v/>
      </c>
      <c r="HI67" s="177" t="str">
        <f t="shared" si="217"/>
        <v/>
      </c>
      <c r="HJ67" s="177" t="str">
        <f t="shared" si="218"/>
        <v/>
      </c>
      <c r="HK67" s="177" t="str">
        <f t="shared" si="219"/>
        <v/>
      </c>
      <c r="HL67" s="177" t="str">
        <f t="shared" si="220"/>
        <v/>
      </c>
      <c r="HM67" s="177" t="str">
        <f t="shared" si="221"/>
        <v/>
      </c>
      <c r="HN67" s="177" t="str">
        <f t="shared" si="222"/>
        <v/>
      </c>
      <c r="HO67" s="177" t="str">
        <f t="shared" si="223"/>
        <v/>
      </c>
      <c r="HP67" s="177" t="str">
        <f t="shared" si="224"/>
        <v/>
      </c>
      <c r="HQ67" s="177" t="str">
        <f t="shared" si="225"/>
        <v/>
      </c>
      <c r="HR67" s="177" t="str">
        <f t="shared" si="226"/>
        <v/>
      </c>
      <c r="HS67" s="177" t="str">
        <f t="shared" si="227"/>
        <v/>
      </c>
      <c r="HT67" s="177" t="str">
        <f t="shared" si="34"/>
        <v/>
      </c>
      <c r="HU67" s="177" t="str">
        <f t="shared" si="255"/>
        <v/>
      </c>
      <c r="HV67" s="177" t="str">
        <f t="shared" si="256"/>
        <v/>
      </c>
      <c r="HW67" s="177" t="str">
        <f t="shared" si="257"/>
        <v/>
      </c>
      <c r="HX67" s="177" t="str">
        <f t="shared" si="258"/>
        <v/>
      </c>
      <c r="HY67" s="177" t="str">
        <f t="shared" si="259"/>
        <v/>
      </c>
      <c r="HZ67" s="177" t="str">
        <f t="shared" si="260"/>
        <v/>
      </c>
      <c r="IA67" s="192" t="str">
        <f t="shared" si="29"/>
        <v/>
      </c>
      <c r="IB67" s="193" t="e">
        <f t="shared" si="296"/>
        <v>#N/A</v>
      </c>
      <c r="IC67" s="193" t="e">
        <f t="shared" si="342"/>
        <v>#N/A</v>
      </c>
      <c r="ID67" s="193" t="e">
        <f t="shared" si="342"/>
        <v>#N/A</v>
      </c>
      <c r="IE67" s="193" t="e">
        <f t="shared" si="342"/>
        <v>#N/A</v>
      </c>
      <c r="IF67" s="193" t="e">
        <f t="shared" si="355"/>
        <v>#N/A</v>
      </c>
      <c r="IG67" s="193" t="e">
        <f t="shared" si="355"/>
        <v>#N/A</v>
      </c>
      <c r="IH67" s="193" t="e">
        <f t="shared" si="355"/>
        <v>#N/A</v>
      </c>
      <c r="II67" s="193" t="e">
        <f t="shared" si="355"/>
        <v>#N/A</v>
      </c>
      <c r="IJ67" s="193" t="e">
        <f t="shared" si="355"/>
        <v>#N/A</v>
      </c>
      <c r="IK67" s="193" t="e">
        <f t="shared" si="355"/>
        <v>#N/A</v>
      </c>
      <c r="IL67" s="193" t="e">
        <f t="shared" si="355"/>
        <v>#N/A</v>
      </c>
      <c r="IM67" s="193" t="e">
        <f t="shared" si="355"/>
        <v>#N/A</v>
      </c>
      <c r="IN67" s="193" t="e">
        <f t="shared" si="355"/>
        <v>#N/A</v>
      </c>
      <c r="IO67" s="193" t="e">
        <f t="shared" si="355"/>
        <v>#N/A</v>
      </c>
      <c r="IP67" s="193" t="e">
        <f t="shared" si="355"/>
        <v>#N/A</v>
      </c>
      <c r="IQ67" s="193" t="e">
        <f t="shared" si="355"/>
        <v>#N/A</v>
      </c>
      <c r="IR67" s="193" t="e">
        <f t="shared" si="355"/>
        <v>#N/A</v>
      </c>
      <c r="IS67" s="193" t="e">
        <f t="shared" si="355"/>
        <v>#N/A</v>
      </c>
      <c r="IT67" s="193" t="e">
        <f t="shared" si="355"/>
        <v>#N/A</v>
      </c>
      <c r="IU67" s="193" t="e">
        <f t="shared" si="350"/>
        <v>#N/A</v>
      </c>
      <c r="IV67" s="193" t="e">
        <f t="shared" si="350"/>
        <v>#N/A</v>
      </c>
      <c r="IW67" s="193" t="e">
        <f t="shared" si="350"/>
        <v>#N/A</v>
      </c>
      <c r="IX67" s="193" t="e">
        <f t="shared" si="350"/>
        <v>#N/A</v>
      </c>
      <c r="IY67" s="193" t="e">
        <f t="shared" si="350"/>
        <v>#N/A</v>
      </c>
      <c r="IZ67" s="193" t="e">
        <f t="shared" si="350"/>
        <v>#N/A</v>
      </c>
      <c r="JA67" s="193" t="e">
        <f t="shared" si="350"/>
        <v>#N/A</v>
      </c>
      <c r="JB67" s="193" t="e">
        <f t="shared" si="350"/>
        <v>#N/A</v>
      </c>
      <c r="JC67" s="193" t="e">
        <f t="shared" si="350"/>
        <v>#N/A</v>
      </c>
      <c r="JD67" s="193" t="e">
        <f t="shared" si="350"/>
        <v>#N/A</v>
      </c>
      <c r="JE67" s="193" t="e">
        <f t="shared" si="350"/>
        <v>#N/A</v>
      </c>
      <c r="JF67" s="193" t="e">
        <f t="shared" si="350"/>
        <v>#N/A</v>
      </c>
      <c r="JG67" s="193" t="e">
        <f t="shared" si="350"/>
        <v>#N/A</v>
      </c>
      <c r="JH67" s="193" t="e">
        <f t="shared" si="350"/>
        <v>#N/A</v>
      </c>
      <c r="JI67" s="193" t="e">
        <f t="shared" si="350"/>
        <v>#N/A</v>
      </c>
      <c r="JJ67" s="193" t="e">
        <f t="shared" si="346"/>
        <v>#N/A</v>
      </c>
      <c r="JK67" s="193" t="e">
        <f t="shared" si="346"/>
        <v>#N/A</v>
      </c>
      <c r="JL67" s="193" t="e">
        <f t="shared" si="346"/>
        <v>#N/A</v>
      </c>
      <c r="JM67" s="193" t="e">
        <f t="shared" si="346"/>
        <v>#N/A</v>
      </c>
      <c r="JN67" s="193" t="e">
        <f t="shared" si="346"/>
        <v>#N/A</v>
      </c>
      <c r="JO67" s="193" t="e">
        <f t="shared" si="346"/>
        <v>#N/A</v>
      </c>
      <c r="JP67" s="193" t="e">
        <f t="shared" si="346"/>
        <v>#N/A</v>
      </c>
      <c r="JQ67" s="193" t="e">
        <f t="shared" si="346"/>
        <v>#N/A</v>
      </c>
      <c r="JR67" s="193" t="e">
        <f t="shared" si="346"/>
        <v>#N/A</v>
      </c>
      <c r="JS67" s="193" t="e">
        <f t="shared" si="346"/>
        <v>#N/A</v>
      </c>
      <c r="JT67" s="193" t="e">
        <f t="shared" si="346"/>
        <v>#N/A</v>
      </c>
      <c r="JU67" s="193" t="e">
        <f t="shared" si="346"/>
        <v>#N/A</v>
      </c>
      <c r="JV67" s="193" t="e">
        <f t="shared" si="346"/>
        <v>#N/A</v>
      </c>
      <c r="JW67" s="193" t="e">
        <f t="shared" si="346"/>
        <v>#N/A</v>
      </c>
      <c r="JX67" s="193" t="e">
        <f t="shared" si="346"/>
        <v>#N/A</v>
      </c>
      <c r="JY67" s="193" t="e">
        <f t="shared" si="331"/>
        <v>#N/A</v>
      </c>
      <c r="JZ67" s="193" t="e">
        <f t="shared" si="331"/>
        <v>#N/A</v>
      </c>
      <c r="KA67" s="193" t="e">
        <f t="shared" si="331"/>
        <v>#N/A</v>
      </c>
      <c r="KB67" s="193" t="e">
        <f t="shared" si="331"/>
        <v>#N/A</v>
      </c>
      <c r="KC67" s="193" t="e">
        <f t="shared" si="331"/>
        <v>#N/A</v>
      </c>
      <c r="KD67" s="193" t="e">
        <f t="shared" si="331"/>
        <v>#N/A</v>
      </c>
      <c r="KE67" s="193" t="e">
        <f t="shared" si="331"/>
        <v>#N/A</v>
      </c>
      <c r="KF67" s="193" t="e">
        <f t="shared" si="331"/>
        <v>#N/A</v>
      </c>
      <c r="KG67" s="193" t="e">
        <f t="shared" si="331"/>
        <v>#N/A</v>
      </c>
      <c r="KH67" s="193" t="e">
        <f t="shared" si="331"/>
        <v>#N/A</v>
      </c>
      <c r="KI67" s="193" t="e">
        <f t="shared" si="331"/>
        <v>#N/A</v>
      </c>
      <c r="KJ67" s="193" t="e">
        <f t="shared" si="331"/>
        <v>#N/A</v>
      </c>
      <c r="KK67" s="193" t="e">
        <f t="shared" si="331"/>
        <v>#N/A</v>
      </c>
      <c r="KL67" s="193" t="e">
        <f t="shared" si="331"/>
        <v>#N/A</v>
      </c>
      <c r="KM67" s="193" t="e">
        <f t="shared" si="331"/>
        <v>#N/A</v>
      </c>
      <c r="KN67" s="193" t="e">
        <f t="shared" si="35"/>
        <v>#N/A</v>
      </c>
      <c r="KO67" s="193" t="e">
        <f t="shared" si="343"/>
        <v>#N/A</v>
      </c>
      <c r="KP67" s="193" t="e">
        <f t="shared" si="343"/>
        <v>#N/A</v>
      </c>
      <c r="KQ67" s="193" t="e">
        <f t="shared" si="343"/>
        <v>#N/A</v>
      </c>
      <c r="KR67" s="193" t="e">
        <f t="shared" si="356"/>
        <v>#N/A</v>
      </c>
      <c r="KS67" s="193" t="e">
        <f t="shared" si="356"/>
        <v>#N/A</v>
      </c>
      <c r="KT67" s="193" t="e">
        <f t="shared" si="356"/>
        <v>#N/A</v>
      </c>
      <c r="KU67" s="193" t="e">
        <f t="shared" si="356"/>
        <v>#N/A</v>
      </c>
      <c r="KV67" s="193" t="e">
        <f t="shared" si="356"/>
        <v>#N/A</v>
      </c>
      <c r="KW67" s="193" t="e">
        <f t="shared" si="356"/>
        <v>#N/A</v>
      </c>
      <c r="KX67" s="193" t="e">
        <f t="shared" si="356"/>
        <v>#N/A</v>
      </c>
      <c r="KY67" s="193" t="e">
        <f t="shared" si="356"/>
        <v>#N/A</v>
      </c>
      <c r="KZ67" s="193" t="e">
        <f t="shared" si="356"/>
        <v>#N/A</v>
      </c>
      <c r="LA67" s="193" t="e">
        <f t="shared" si="356"/>
        <v>#N/A</v>
      </c>
      <c r="LB67" s="193" t="e">
        <f t="shared" si="356"/>
        <v>#N/A</v>
      </c>
      <c r="LC67" s="193" t="e">
        <f t="shared" si="356"/>
        <v>#N/A</v>
      </c>
      <c r="LD67" s="193" t="e">
        <f t="shared" si="356"/>
        <v>#N/A</v>
      </c>
      <c r="LE67" s="193" t="e">
        <f t="shared" si="356"/>
        <v>#N/A</v>
      </c>
      <c r="LF67" s="193" t="e">
        <f t="shared" si="356"/>
        <v>#N/A</v>
      </c>
      <c r="LG67" s="193" t="e">
        <f t="shared" si="351"/>
        <v>#N/A</v>
      </c>
      <c r="LH67" s="193" t="e">
        <f t="shared" si="351"/>
        <v>#N/A</v>
      </c>
      <c r="LI67" s="193" t="e">
        <f t="shared" si="351"/>
        <v>#N/A</v>
      </c>
      <c r="LJ67" s="193" t="e">
        <f t="shared" si="351"/>
        <v>#N/A</v>
      </c>
      <c r="LK67" s="193" t="e">
        <f t="shared" si="351"/>
        <v>#N/A</v>
      </c>
      <c r="LL67" s="193" t="e">
        <f t="shared" si="351"/>
        <v>#N/A</v>
      </c>
      <c r="LM67" s="193" t="e">
        <f t="shared" si="351"/>
        <v>#N/A</v>
      </c>
      <c r="LN67" s="193" t="e">
        <f t="shared" si="351"/>
        <v>#N/A</v>
      </c>
      <c r="LO67" s="193" t="e">
        <f t="shared" si="351"/>
        <v>#N/A</v>
      </c>
      <c r="LP67" s="193" t="e">
        <f t="shared" si="351"/>
        <v>#N/A</v>
      </c>
      <c r="LQ67" s="193" t="e">
        <f t="shared" si="351"/>
        <v>#N/A</v>
      </c>
      <c r="LR67" s="193" t="e">
        <f t="shared" si="351"/>
        <v>#N/A</v>
      </c>
      <c r="LS67" s="193" t="e">
        <f t="shared" si="351"/>
        <v>#N/A</v>
      </c>
      <c r="LT67" s="193" t="e">
        <f t="shared" si="351"/>
        <v>#N/A</v>
      </c>
      <c r="LU67" s="193" t="e">
        <f t="shared" si="351"/>
        <v>#N/A</v>
      </c>
      <c r="LV67" s="193" t="e">
        <f t="shared" si="347"/>
        <v>#N/A</v>
      </c>
      <c r="LW67" s="193" t="e">
        <f t="shared" si="347"/>
        <v>#N/A</v>
      </c>
      <c r="LX67" s="193" t="e">
        <f t="shared" si="347"/>
        <v>#N/A</v>
      </c>
      <c r="LY67" s="193" t="e">
        <f t="shared" si="347"/>
        <v>#N/A</v>
      </c>
      <c r="LZ67" s="193" t="e">
        <f t="shared" si="347"/>
        <v>#N/A</v>
      </c>
      <c r="MA67" s="193" t="e">
        <f t="shared" si="347"/>
        <v>#N/A</v>
      </c>
      <c r="MB67" s="193" t="e">
        <f t="shared" si="347"/>
        <v>#N/A</v>
      </c>
      <c r="MC67" s="193" t="e">
        <f t="shared" si="347"/>
        <v>#N/A</v>
      </c>
      <c r="MD67" s="193" t="e">
        <f t="shared" si="347"/>
        <v>#N/A</v>
      </c>
      <c r="ME67" s="193" t="e">
        <f t="shared" si="347"/>
        <v>#N/A</v>
      </c>
      <c r="MF67" s="193" t="e">
        <f t="shared" si="347"/>
        <v>#N/A</v>
      </c>
      <c r="MG67" s="193" t="e">
        <f t="shared" si="347"/>
        <v>#N/A</v>
      </c>
      <c r="MH67" s="193" t="e">
        <f t="shared" si="347"/>
        <v>#N/A</v>
      </c>
      <c r="MI67" s="193" t="e">
        <f t="shared" si="347"/>
        <v>#N/A</v>
      </c>
      <c r="MJ67" s="193" t="e">
        <f t="shared" si="347"/>
        <v>#N/A</v>
      </c>
      <c r="MK67" s="193" t="e">
        <f t="shared" si="332"/>
        <v>#N/A</v>
      </c>
      <c r="ML67" s="193" t="e">
        <f t="shared" si="332"/>
        <v>#N/A</v>
      </c>
      <c r="MM67" s="193" t="e">
        <f t="shared" si="332"/>
        <v>#N/A</v>
      </c>
      <c r="MN67" s="193" t="e">
        <f t="shared" si="332"/>
        <v>#N/A</v>
      </c>
      <c r="MO67" s="193" t="e">
        <f t="shared" si="332"/>
        <v>#N/A</v>
      </c>
      <c r="MP67" s="193" t="e">
        <f t="shared" si="332"/>
        <v>#N/A</v>
      </c>
      <c r="MQ67" s="193" t="e">
        <f t="shared" si="332"/>
        <v>#N/A</v>
      </c>
      <c r="MR67" s="193" t="e">
        <f t="shared" si="332"/>
        <v>#N/A</v>
      </c>
      <c r="MS67" s="193" t="e">
        <f t="shared" si="332"/>
        <v>#N/A</v>
      </c>
      <c r="MT67" s="193" t="e">
        <f t="shared" si="332"/>
        <v>#N/A</v>
      </c>
      <c r="MU67" s="193" t="e">
        <f t="shared" si="332"/>
        <v>#N/A</v>
      </c>
      <c r="MV67" s="193" t="e">
        <f t="shared" si="332"/>
        <v>#N/A</v>
      </c>
      <c r="MW67" s="193" t="e">
        <f t="shared" si="332"/>
        <v>#N/A</v>
      </c>
      <c r="MX67" s="193" t="e">
        <f t="shared" si="332"/>
        <v>#N/A</v>
      </c>
      <c r="MY67" s="193" t="e">
        <f t="shared" si="332"/>
        <v>#N/A</v>
      </c>
      <c r="MZ67" s="193" t="e">
        <f t="shared" si="36"/>
        <v>#N/A</v>
      </c>
      <c r="NA67" s="193" t="e">
        <f t="shared" si="344"/>
        <v>#N/A</v>
      </c>
      <c r="NB67" s="193" t="e">
        <f t="shared" si="344"/>
        <v>#N/A</v>
      </c>
      <c r="NC67" s="193" t="e">
        <f t="shared" si="344"/>
        <v>#N/A</v>
      </c>
      <c r="ND67" s="193" t="e">
        <f t="shared" si="357"/>
        <v>#N/A</v>
      </c>
      <c r="NE67" s="193" t="e">
        <f t="shared" si="357"/>
        <v>#N/A</v>
      </c>
      <c r="NF67" s="193" t="e">
        <f t="shared" si="357"/>
        <v>#N/A</v>
      </c>
      <c r="NG67" s="193" t="e">
        <f t="shared" si="357"/>
        <v>#N/A</v>
      </c>
      <c r="NH67" s="193" t="e">
        <f t="shared" si="357"/>
        <v>#N/A</v>
      </c>
      <c r="NI67" s="193" t="e">
        <f t="shared" si="357"/>
        <v>#N/A</v>
      </c>
      <c r="NJ67" s="193" t="e">
        <f t="shared" si="357"/>
        <v>#N/A</v>
      </c>
      <c r="NK67" s="193" t="e">
        <f t="shared" si="357"/>
        <v>#N/A</v>
      </c>
      <c r="NL67" s="193" t="e">
        <f t="shared" si="357"/>
        <v>#N/A</v>
      </c>
      <c r="NM67" s="193" t="e">
        <f t="shared" si="357"/>
        <v>#N/A</v>
      </c>
      <c r="NN67" s="193" t="e">
        <f t="shared" si="357"/>
        <v>#N/A</v>
      </c>
      <c r="NO67" s="193" t="e">
        <f t="shared" si="357"/>
        <v>#N/A</v>
      </c>
      <c r="NP67" s="193" t="e">
        <f t="shared" si="357"/>
        <v>#N/A</v>
      </c>
      <c r="NQ67" s="193" t="e">
        <f t="shared" si="357"/>
        <v>#N/A</v>
      </c>
      <c r="NR67" s="193" t="e">
        <f t="shared" si="357"/>
        <v>#N/A</v>
      </c>
      <c r="NS67" s="193" t="e">
        <f t="shared" si="352"/>
        <v>#N/A</v>
      </c>
      <c r="NT67" s="193" t="e">
        <f t="shared" si="352"/>
        <v>#N/A</v>
      </c>
      <c r="NU67" s="193" t="e">
        <f t="shared" si="352"/>
        <v>#N/A</v>
      </c>
      <c r="NV67" s="193" t="e">
        <f t="shared" si="352"/>
        <v>#N/A</v>
      </c>
      <c r="NW67" s="193" t="e">
        <f t="shared" si="352"/>
        <v>#N/A</v>
      </c>
      <c r="NX67" s="193" t="e">
        <f t="shared" si="352"/>
        <v>#N/A</v>
      </c>
      <c r="NY67" s="193" t="e">
        <f t="shared" si="352"/>
        <v>#N/A</v>
      </c>
      <c r="NZ67" s="193" t="e">
        <f t="shared" si="352"/>
        <v>#N/A</v>
      </c>
      <c r="OA67" s="193" t="e">
        <f t="shared" si="352"/>
        <v>#N/A</v>
      </c>
      <c r="OB67" s="193" t="e">
        <f t="shared" si="352"/>
        <v>#N/A</v>
      </c>
      <c r="OC67" s="193" t="e">
        <f t="shared" si="352"/>
        <v>#N/A</v>
      </c>
      <c r="OD67" s="193" t="e">
        <f t="shared" si="352"/>
        <v>#N/A</v>
      </c>
      <c r="OE67" s="193" t="e">
        <f t="shared" si="352"/>
        <v>#N/A</v>
      </c>
      <c r="OF67" s="193" t="e">
        <f t="shared" si="352"/>
        <v>#N/A</v>
      </c>
      <c r="OG67" s="193" t="e">
        <f t="shared" si="352"/>
        <v>#N/A</v>
      </c>
      <c r="OH67" s="193" t="e">
        <f t="shared" si="348"/>
        <v>#N/A</v>
      </c>
      <c r="OI67" s="193" t="e">
        <f t="shared" si="348"/>
        <v>#N/A</v>
      </c>
      <c r="OJ67" s="193" t="e">
        <f t="shared" si="348"/>
        <v>#N/A</v>
      </c>
      <c r="OK67" s="193" t="e">
        <f t="shared" si="348"/>
        <v>#N/A</v>
      </c>
      <c r="OL67" s="193" t="e">
        <f t="shared" si="348"/>
        <v>#N/A</v>
      </c>
      <c r="OM67" s="193" t="e">
        <f t="shared" si="348"/>
        <v>#N/A</v>
      </c>
      <c r="ON67" s="193" t="e">
        <f t="shared" si="348"/>
        <v>#N/A</v>
      </c>
      <c r="OO67" s="193" t="e">
        <f t="shared" si="348"/>
        <v>#N/A</v>
      </c>
      <c r="OP67" s="193" t="e">
        <f t="shared" si="348"/>
        <v>#N/A</v>
      </c>
      <c r="OQ67" s="193" t="e">
        <f t="shared" si="348"/>
        <v>#N/A</v>
      </c>
      <c r="OR67" s="193" t="e">
        <f t="shared" si="348"/>
        <v>#N/A</v>
      </c>
      <c r="OS67" s="193" t="e">
        <f t="shared" si="348"/>
        <v>#N/A</v>
      </c>
      <c r="OT67" s="193" t="e">
        <f t="shared" si="348"/>
        <v>#N/A</v>
      </c>
      <c r="OU67" s="193" t="e">
        <f t="shared" si="348"/>
        <v>#N/A</v>
      </c>
      <c r="OV67" s="193" t="e">
        <f t="shared" si="348"/>
        <v>#N/A</v>
      </c>
      <c r="OW67" s="193" t="e">
        <f t="shared" si="333"/>
        <v>#N/A</v>
      </c>
      <c r="OX67" s="193" t="e">
        <f t="shared" si="333"/>
        <v>#N/A</v>
      </c>
      <c r="OY67" s="193" t="e">
        <f t="shared" si="333"/>
        <v>#N/A</v>
      </c>
      <c r="OZ67" s="193" t="e">
        <f t="shared" si="333"/>
        <v>#N/A</v>
      </c>
      <c r="PA67" s="193" t="e">
        <f t="shared" si="333"/>
        <v>#N/A</v>
      </c>
      <c r="PB67" s="193" t="e">
        <f t="shared" si="333"/>
        <v>#N/A</v>
      </c>
      <c r="PC67" s="193" t="e">
        <f t="shared" si="333"/>
        <v>#N/A</v>
      </c>
      <c r="PD67" s="193" t="e">
        <f t="shared" si="333"/>
        <v>#N/A</v>
      </c>
      <c r="PE67" s="193" t="e">
        <f t="shared" si="333"/>
        <v>#N/A</v>
      </c>
      <c r="PF67" s="193" t="e">
        <f t="shared" si="333"/>
        <v>#N/A</v>
      </c>
      <c r="PG67" s="193" t="e">
        <f t="shared" si="333"/>
        <v>#N/A</v>
      </c>
      <c r="PH67" s="193" t="e">
        <f t="shared" si="333"/>
        <v>#N/A</v>
      </c>
      <c r="PI67" s="193" t="e">
        <f t="shared" si="333"/>
        <v>#N/A</v>
      </c>
      <c r="PJ67" s="193" t="e">
        <f t="shared" si="333"/>
        <v>#N/A</v>
      </c>
      <c r="PK67" s="193" t="e">
        <f t="shared" si="333"/>
        <v>#N/A</v>
      </c>
      <c r="PL67" s="193" t="e">
        <f t="shared" si="37"/>
        <v>#N/A</v>
      </c>
      <c r="PM67" s="193" t="e">
        <f t="shared" si="329"/>
        <v>#N/A</v>
      </c>
      <c r="PN67" s="193" t="e">
        <f t="shared" si="329"/>
        <v>#N/A</v>
      </c>
      <c r="PO67" s="193" t="e">
        <f t="shared" si="329"/>
        <v>#N/A</v>
      </c>
      <c r="PP67" s="193" t="e">
        <f t="shared" si="329"/>
        <v>#N/A</v>
      </c>
      <c r="PQ67" s="193" t="e">
        <f t="shared" si="329"/>
        <v>#N/A</v>
      </c>
      <c r="PR67" s="193" t="e">
        <f t="shared" si="329"/>
        <v>#N/A</v>
      </c>
      <c r="PS67" s="193" t="e">
        <f t="shared" si="329"/>
        <v>#N/A</v>
      </c>
      <c r="PT67" s="193" t="e">
        <f t="shared" si="329"/>
        <v>#N/A</v>
      </c>
    </row>
    <row r="68" spans="1:436" hidden="1" x14ac:dyDescent="0.45">
      <c r="A68" s="20">
        <v>65</v>
      </c>
      <c r="B68" s="101" t="str">
        <f t="shared" si="15"/>
        <v/>
      </c>
      <c r="C68" s="115"/>
      <c r="D68" s="101" t="str">
        <f t="shared" si="16"/>
        <v/>
      </c>
      <c r="E68" s="110" t="str">
        <f t="shared" si="17"/>
        <v/>
      </c>
      <c r="F68" s="21" t="str">
        <f t="shared" si="18"/>
        <v/>
      </c>
      <c r="G68" s="22" t="str">
        <f t="shared" si="19"/>
        <v/>
      </c>
      <c r="H68" s="23" t="str">
        <f>IF(F68="","",IF(OR($F68&lt;Skew!$B$3,$F68=Skew!$B$3),IF($F68&gt;Skew!$C$3,Skew!$A$3,IF($F68&gt;Skew!$C$4,Skew!$A$4,IF($F68&gt;Skew!$C$5,Skew!$A$5,IF($F68&gt;Skew!$C$6,Skew!$A$6,IF($F68&gt;Skew!$C$7,Skew!$A$7,IF($F68&gt;Skew!$C$8,Skew!$A$8,IF($F68&gt;Skew!$C$9,Skew!$A$9,IF($F68&gt;Skew!$C$10,Skew!$A$10,IF($F68&gt;Skew!$C$11,Skew!$A$11,IF($F68&gt;Skew!$C$12,Skew!$A$12,IF($F68&gt;Skew!$C$13,Skew!$A$13,IF($F68&gt;Skew!$C$14,Skew!$A$14,IF($F68&gt;Skew!$C$15,Skew!$A$15,IF($F68&gt;Skew!$C$16,Skew!$A$16,Skew!$A$17)
)))))))))))))))</f>
        <v/>
      </c>
      <c r="I68" s="22" t="str">
        <f>IF(F68="","",MATCH(H68,Skew!$A$3:$A$17,0))</f>
        <v/>
      </c>
      <c r="J68" s="22" t="str">
        <f t="shared" si="20"/>
        <v/>
      </c>
      <c r="K68" s="24"/>
      <c r="L68" s="22" t="str">
        <f>IF(OR(F68="",K68=""),"",MATCH(K68,Confidence!$A$3:$A$12,0))</f>
        <v/>
      </c>
      <c r="M68" s="25" t="str">
        <f t="shared" si="21"/>
        <v/>
      </c>
      <c r="N68" s="25" t="str">
        <f t="shared" si="22"/>
        <v/>
      </c>
      <c r="O68" s="22"/>
      <c r="P68" s="102" t="str">
        <f t="shared" si="23"/>
        <v/>
      </c>
      <c r="Q68" s="102" t="str">
        <f t="shared" si="24"/>
        <v/>
      </c>
      <c r="R68" s="37" t="str">
        <f t="shared" si="25"/>
        <v/>
      </c>
      <c r="S68" s="115"/>
      <c r="T68" s="204" t="str">
        <f>IF(AND(B68&gt;0,C68&gt;0,D68&gt;0,M68&gt;0,N68&gt;0,S68&gt;0,NOT(K68="")),ABS(VLOOKUP($S$1,VLookups!$A$30:$B$31,2,FALSE)-_xlfn.BETA.DIST(S68,IF(G68="L",N68,M68),IF(G68="L",M68,N68),TRUE,B68,D68)),"")</f>
        <v/>
      </c>
      <c r="U68" s="112" t="str">
        <f>IF(OR($M68="",$N68=""),"",_xlfn.BETA.INV(ABS(VLOOKUP($S$1,VLookups!$A$30:$B$31,2,FALSE)-U$3),IF($G68="L",$N68,$M68),IF($G68="L",$M68,$N68),$B68,$D68))</f>
        <v/>
      </c>
      <c r="V68" s="113" t="str">
        <f>IF(OR($M68="",$N68=""),"",_xlfn.BETA.INV(ABS(VLOOKUP($S$1,VLookups!$A$30:$B$31,2,FALSE)-V$3),IF($G68="L",$N68,$M68),IF($G68="L",$M68,$N68),$B68,$D68))</f>
        <v/>
      </c>
      <c r="W68" s="112" t="str">
        <f>IF(OR($M68="",$N68=""),"",_xlfn.BETA.INV(ABS(VLOOKUP($S$1,VLookups!$A$30:$B$31,2,FALSE)-W$3),IF($G68="L",$N68,$M68),IF($G68="L",$M68,$N68),$B68,$D68))</f>
        <v/>
      </c>
      <c r="X68" s="113" t="str">
        <f>IF(OR($M68="",$N68=""),"",_xlfn.BETA.INV(ABS(VLOOKUP($S$1,VLookups!$A$30:$B$31,2,FALSE)-X$3),IF($G68="L",$N68,$M68),IF($G68="L",$M68,$N68),$B68,$D68))</f>
        <v/>
      </c>
      <c r="Y68" s="112" t="str">
        <f>IF(OR($M68="",$N68=""),"",_xlfn.BETA.INV(ABS(VLOOKUP($S$1,VLookups!$A$30:$B$31,2,FALSE)-Y$3),IF($G68="L",$N68,$M68),IF($G68="L",$M68,$N68),$B68,$D68))</f>
        <v/>
      </c>
      <c r="Z68" s="113" t="str">
        <f>IF(OR($M68="",$N68=""),"",_xlfn.BETA.INV(ABS(VLOOKUP($S$1,VLookups!$A$30:$B$31,2,FALSE)-Z$3),IF($G68="L",$N68,$M68),IF($G68="L",$M68,$N68),$B68,$D68))</f>
        <v/>
      </c>
      <c r="AA68" s="112" t="str">
        <f>IF(OR($M68="",$N68=""),"",_xlfn.BETA.INV(ABS(VLOOKUP($S$1,VLookups!$A$30:$B$31,2,FALSE)-AA$3),IF($G68="L",$N68,$M68),IF($G68="L",$M68,$N68),$B68,$D68))</f>
        <v/>
      </c>
      <c r="AB68" s="113" t="str">
        <f>IF(OR($M68="",$N68=""),"",_xlfn.BETA.INV(ABS(VLOOKUP($S$1,VLookups!$A$30:$B$31,2,FALSE)-AB$3),IF($G68="L",$N68,$M68),IF($G68="L",$M68,$N68),$B68,$D68))</f>
        <v/>
      </c>
      <c r="AC68" s="112" t="str">
        <f>IF(OR($M68="",$N68=""),"",_xlfn.BETA.INV(ABS(VLOOKUP($S$1,VLookups!$A$30:$B$31,2,FALSE)-AC$3),IF($G68="L",$N68,$M68),IF($G68="L",$M68,$N68),$B68,$D68))</f>
        <v/>
      </c>
      <c r="AD68" s="113" t="str">
        <f>IF(OR($M68="",$N68=""),"",_xlfn.BETA.INV(ABS(VLOOKUP($S$1,VLookups!$A$30:$B$31,2,FALSE)-AD$3),IF($G68="L",$N68,$M68),IF($G68="L",$M68,$N68),$B68,$D68))</f>
        <v/>
      </c>
      <c r="AE68" s="112" t="str">
        <f>IF(OR($M68="",$N68=""),"",_xlfn.BETA.INV(ABS(VLOOKUP($S$1,VLookups!$A$30:$B$31,2,FALSE)-AE$3),IF($G68="L",$N68,$M68),IF($G68="L",$M68,$N68),$B68,$D68))</f>
        <v/>
      </c>
      <c r="AF68" s="113" t="str">
        <f>IF(OR($M68="",$N68=""),"",_xlfn.BETA.INV(ABS(VLOOKUP($S$1,VLookups!$A$30:$B$31,2,FALSE)-AF$3),IF($G68="L",$N68,$M68),IF($G68="L",$M68,$N68),$B68,$D68))</f>
        <v/>
      </c>
      <c r="AG68" s="15"/>
      <c r="AH68" s="194" t="str">
        <f t="shared" si="26"/>
        <v/>
      </c>
      <c r="AI68" s="192" t="str">
        <f t="shared" si="27"/>
        <v/>
      </c>
      <c r="AJ68" s="177" t="str">
        <f t="shared" ref="AJ68" si="360">IF(ISNONTEXT($AH68),AI68+$AH68,"")</f>
        <v/>
      </c>
      <c r="AK68" s="177" t="str">
        <f t="shared" si="39"/>
        <v/>
      </c>
      <c r="AL68" s="177" t="str">
        <f t="shared" si="40"/>
        <v/>
      </c>
      <c r="AM68" s="177" t="str">
        <f t="shared" si="41"/>
        <v/>
      </c>
      <c r="AN68" s="177" t="str">
        <f t="shared" si="42"/>
        <v/>
      </c>
      <c r="AO68" s="177" t="str">
        <f t="shared" si="43"/>
        <v/>
      </c>
      <c r="AP68" s="177" t="str">
        <f t="shared" si="44"/>
        <v/>
      </c>
      <c r="AQ68" s="177" t="str">
        <f t="shared" si="45"/>
        <v/>
      </c>
      <c r="AR68" s="177" t="str">
        <f t="shared" si="46"/>
        <v/>
      </c>
      <c r="AS68" s="177" t="str">
        <f t="shared" si="47"/>
        <v/>
      </c>
      <c r="AT68" s="177" t="str">
        <f t="shared" si="48"/>
        <v/>
      </c>
      <c r="AU68" s="177" t="str">
        <f t="shared" si="49"/>
        <v/>
      </c>
      <c r="AV68" s="177" t="str">
        <f t="shared" si="50"/>
        <v/>
      </c>
      <c r="AW68" s="177" t="str">
        <f t="shared" si="51"/>
        <v/>
      </c>
      <c r="AX68" s="177" t="str">
        <f t="shared" si="52"/>
        <v/>
      </c>
      <c r="AY68" s="177" t="str">
        <f t="shared" si="53"/>
        <v/>
      </c>
      <c r="AZ68" s="177" t="str">
        <f t="shared" si="54"/>
        <v/>
      </c>
      <c r="BA68" s="177" t="str">
        <f t="shared" si="55"/>
        <v/>
      </c>
      <c r="BB68" s="177" t="str">
        <f t="shared" si="56"/>
        <v/>
      </c>
      <c r="BC68" s="177" t="str">
        <f t="shared" si="57"/>
        <v/>
      </c>
      <c r="BD68" s="177" t="str">
        <f t="shared" si="58"/>
        <v/>
      </c>
      <c r="BE68" s="177" t="str">
        <f t="shared" si="59"/>
        <v/>
      </c>
      <c r="BF68" s="177" t="str">
        <f t="shared" si="60"/>
        <v/>
      </c>
      <c r="BG68" s="177" t="str">
        <f t="shared" si="61"/>
        <v/>
      </c>
      <c r="BH68" s="177" t="str">
        <f t="shared" si="62"/>
        <v/>
      </c>
      <c r="BI68" s="177" t="str">
        <f t="shared" si="63"/>
        <v/>
      </c>
      <c r="BJ68" s="177" t="str">
        <f t="shared" si="64"/>
        <v/>
      </c>
      <c r="BK68" s="177" t="str">
        <f t="shared" si="65"/>
        <v/>
      </c>
      <c r="BL68" s="177" t="str">
        <f t="shared" si="66"/>
        <v/>
      </c>
      <c r="BM68" s="177" t="str">
        <f t="shared" si="67"/>
        <v/>
      </c>
      <c r="BN68" s="177" t="str">
        <f t="shared" si="68"/>
        <v/>
      </c>
      <c r="BO68" s="177" t="str">
        <f t="shared" si="69"/>
        <v/>
      </c>
      <c r="BP68" s="177" t="str">
        <f t="shared" si="70"/>
        <v/>
      </c>
      <c r="BQ68" s="177" t="str">
        <f t="shared" si="71"/>
        <v/>
      </c>
      <c r="BR68" s="177" t="str">
        <f t="shared" si="72"/>
        <v/>
      </c>
      <c r="BS68" s="177" t="str">
        <f t="shared" si="73"/>
        <v/>
      </c>
      <c r="BT68" s="177" t="str">
        <f t="shared" si="74"/>
        <v/>
      </c>
      <c r="BU68" s="177" t="str">
        <f t="shared" si="75"/>
        <v/>
      </c>
      <c r="BV68" s="177" t="str">
        <f t="shared" si="76"/>
        <v/>
      </c>
      <c r="BW68" s="177" t="str">
        <f t="shared" si="77"/>
        <v/>
      </c>
      <c r="BX68" s="177" t="str">
        <f t="shared" si="78"/>
        <v/>
      </c>
      <c r="BY68" s="177" t="str">
        <f t="shared" si="79"/>
        <v/>
      </c>
      <c r="BZ68" s="177" t="str">
        <f t="shared" si="80"/>
        <v/>
      </c>
      <c r="CA68" s="177" t="str">
        <f t="shared" si="81"/>
        <v/>
      </c>
      <c r="CB68" s="177" t="str">
        <f t="shared" si="82"/>
        <v/>
      </c>
      <c r="CC68" s="177" t="str">
        <f t="shared" si="83"/>
        <v/>
      </c>
      <c r="CD68" s="177" t="str">
        <f t="shared" si="84"/>
        <v/>
      </c>
      <c r="CE68" s="177" t="str">
        <f t="shared" si="85"/>
        <v/>
      </c>
      <c r="CF68" s="177" t="str">
        <f t="shared" si="86"/>
        <v/>
      </c>
      <c r="CG68" s="177" t="str">
        <f t="shared" si="87"/>
        <v/>
      </c>
      <c r="CH68" s="177" t="str">
        <f t="shared" si="88"/>
        <v/>
      </c>
      <c r="CI68" s="177" t="str">
        <f t="shared" si="89"/>
        <v/>
      </c>
      <c r="CJ68" s="177" t="str">
        <f t="shared" si="90"/>
        <v/>
      </c>
      <c r="CK68" s="177" t="str">
        <f t="shared" si="91"/>
        <v/>
      </c>
      <c r="CL68" s="177" t="str">
        <f t="shared" si="92"/>
        <v/>
      </c>
      <c r="CM68" s="177" t="str">
        <f t="shared" si="93"/>
        <v/>
      </c>
      <c r="CN68" s="177" t="str">
        <f t="shared" si="94"/>
        <v/>
      </c>
      <c r="CO68" s="177" t="str">
        <f t="shared" si="95"/>
        <v/>
      </c>
      <c r="CP68" s="177" t="str">
        <f t="shared" si="96"/>
        <v/>
      </c>
      <c r="CQ68" s="177" t="str">
        <f t="shared" si="97"/>
        <v/>
      </c>
      <c r="CR68" s="177" t="str">
        <f t="shared" si="98"/>
        <v/>
      </c>
      <c r="CS68" s="177" t="str">
        <f t="shared" si="99"/>
        <v/>
      </c>
      <c r="CT68" s="177" t="str">
        <f t="shared" si="100"/>
        <v/>
      </c>
      <c r="CU68" s="177" t="str">
        <f t="shared" si="101"/>
        <v/>
      </c>
      <c r="CV68" s="177" t="str">
        <f t="shared" si="32"/>
        <v/>
      </c>
      <c r="CW68" s="177" t="str">
        <f t="shared" si="102"/>
        <v/>
      </c>
      <c r="CX68" s="177" t="str">
        <f t="shared" si="103"/>
        <v/>
      </c>
      <c r="CY68" s="177" t="str">
        <f t="shared" si="104"/>
        <v/>
      </c>
      <c r="CZ68" s="177" t="str">
        <f t="shared" si="105"/>
        <v/>
      </c>
      <c r="DA68" s="177" t="str">
        <f t="shared" si="106"/>
        <v/>
      </c>
      <c r="DB68" s="177" t="str">
        <f t="shared" si="107"/>
        <v/>
      </c>
      <c r="DC68" s="177" t="str">
        <f t="shared" si="108"/>
        <v/>
      </c>
      <c r="DD68" s="177" t="str">
        <f t="shared" si="109"/>
        <v/>
      </c>
      <c r="DE68" s="177" t="str">
        <f t="shared" si="110"/>
        <v/>
      </c>
      <c r="DF68" s="177" t="str">
        <f t="shared" si="111"/>
        <v/>
      </c>
      <c r="DG68" s="177" t="str">
        <f t="shared" si="112"/>
        <v/>
      </c>
      <c r="DH68" s="177" t="str">
        <f t="shared" si="113"/>
        <v/>
      </c>
      <c r="DI68" s="177" t="str">
        <f t="shared" si="114"/>
        <v/>
      </c>
      <c r="DJ68" s="177" t="str">
        <f t="shared" si="115"/>
        <v/>
      </c>
      <c r="DK68" s="177" t="str">
        <f t="shared" si="116"/>
        <v/>
      </c>
      <c r="DL68" s="177" t="str">
        <f t="shared" si="117"/>
        <v/>
      </c>
      <c r="DM68" s="177" t="str">
        <f t="shared" si="118"/>
        <v/>
      </c>
      <c r="DN68" s="177" t="str">
        <f t="shared" si="119"/>
        <v/>
      </c>
      <c r="DO68" s="177" t="str">
        <f t="shared" si="120"/>
        <v/>
      </c>
      <c r="DP68" s="177" t="str">
        <f t="shared" si="121"/>
        <v/>
      </c>
      <c r="DQ68" s="177" t="str">
        <f t="shared" si="122"/>
        <v/>
      </c>
      <c r="DR68" s="177" t="str">
        <f t="shared" si="123"/>
        <v/>
      </c>
      <c r="DS68" s="177" t="str">
        <f t="shared" si="124"/>
        <v/>
      </c>
      <c r="DT68" s="177" t="str">
        <f t="shared" si="125"/>
        <v/>
      </c>
      <c r="DU68" s="177" t="str">
        <f t="shared" si="126"/>
        <v/>
      </c>
      <c r="DV68" s="177" t="str">
        <f t="shared" si="127"/>
        <v/>
      </c>
      <c r="DW68" s="177" t="str">
        <f t="shared" si="128"/>
        <v/>
      </c>
      <c r="DX68" s="177" t="str">
        <f t="shared" si="129"/>
        <v/>
      </c>
      <c r="DY68" s="177" t="str">
        <f t="shared" si="130"/>
        <v/>
      </c>
      <c r="DZ68" s="177" t="str">
        <f t="shared" si="131"/>
        <v/>
      </c>
      <c r="EA68" s="177" t="str">
        <f t="shared" si="132"/>
        <v/>
      </c>
      <c r="EB68" s="177" t="str">
        <f t="shared" si="133"/>
        <v/>
      </c>
      <c r="EC68" s="177" t="str">
        <f t="shared" si="134"/>
        <v/>
      </c>
      <c r="ED68" s="177" t="str">
        <f t="shared" si="135"/>
        <v/>
      </c>
      <c r="EE68" s="177" t="str">
        <f t="shared" si="136"/>
        <v/>
      </c>
      <c r="EF68" s="177" t="str">
        <f t="shared" si="137"/>
        <v/>
      </c>
      <c r="EG68" s="177" t="str">
        <f t="shared" si="138"/>
        <v/>
      </c>
      <c r="EH68" s="177" t="str">
        <f t="shared" si="139"/>
        <v/>
      </c>
      <c r="EI68" s="177" t="str">
        <f t="shared" si="140"/>
        <v/>
      </c>
      <c r="EJ68" s="177" t="str">
        <f t="shared" si="141"/>
        <v/>
      </c>
      <c r="EK68" s="177" t="str">
        <f t="shared" si="142"/>
        <v/>
      </c>
      <c r="EL68" s="177" t="str">
        <f t="shared" si="143"/>
        <v/>
      </c>
      <c r="EM68" s="177" t="str">
        <f t="shared" si="144"/>
        <v/>
      </c>
      <c r="EN68" s="177" t="str">
        <f t="shared" si="145"/>
        <v/>
      </c>
      <c r="EO68" s="177" t="str">
        <f t="shared" si="146"/>
        <v/>
      </c>
      <c r="EP68" s="177" t="str">
        <f t="shared" si="147"/>
        <v/>
      </c>
      <c r="EQ68" s="177" t="str">
        <f t="shared" si="148"/>
        <v/>
      </c>
      <c r="ER68" s="177" t="str">
        <f t="shared" si="149"/>
        <v/>
      </c>
      <c r="ES68" s="177" t="str">
        <f t="shared" si="150"/>
        <v/>
      </c>
      <c r="ET68" s="177" t="str">
        <f t="shared" si="151"/>
        <v/>
      </c>
      <c r="EU68" s="177" t="str">
        <f t="shared" si="152"/>
        <v/>
      </c>
      <c r="EV68" s="177" t="str">
        <f t="shared" si="153"/>
        <v/>
      </c>
      <c r="EW68" s="177" t="str">
        <f t="shared" si="154"/>
        <v/>
      </c>
      <c r="EX68" s="177" t="str">
        <f t="shared" si="155"/>
        <v/>
      </c>
      <c r="EY68" s="177" t="str">
        <f t="shared" si="156"/>
        <v/>
      </c>
      <c r="EZ68" s="177" t="str">
        <f t="shared" si="157"/>
        <v/>
      </c>
      <c r="FA68" s="177" t="str">
        <f t="shared" si="158"/>
        <v/>
      </c>
      <c r="FB68" s="177" t="str">
        <f t="shared" si="159"/>
        <v/>
      </c>
      <c r="FC68" s="177" t="str">
        <f t="shared" si="160"/>
        <v/>
      </c>
      <c r="FD68" s="177" t="str">
        <f t="shared" si="161"/>
        <v/>
      </c>
      <c r="FE68" s="177" t="str">
        <f t="shared" si="162"/>
        <v/>
      </c>
      <c r="FF68" s="177" t="str">
        <f t="shared" si="163"/>
        <v/>
      </c>
      <c r="FG68" s="177" t="str">
        <f t="shared" si="164"/>
        <v/>
      </c>
      <c r="FH68" s="177" t="str">
        <f t="shared" si="33"/>
        <v/>
      </c>
      <c r="FI68" s="177" t="str">
        <f t="shared" si="165"/>
        <v/>
      </c>
      <c r="FJ68" s="177" t="str">
        <f t="shared" si="166"/>
        <v/>
      </c>
      <c r="FK68" s="177" t="str">
        <f t="shared" si="167"/>
        <v/>
      </c>
      <c r="FL68" s="177" t="str">
        <f t="shared" si="168"/>
        <v/>
      </c>
      <c r="FM68" s="177" t="str">
        <f t="shared" si="169"/>
        <v/>
      </c>
      <c r="FN68" s="177" t="str">
        <f t="shared" si="170"/>
        <v/>
      </c>
      <c r="FO68" s="177" t="str">
        <f t="shared" si="171"/>
        <v/>
      </c>
      <c r="FP68" s="177" t="str">
        <f t="shared" si="172"/>
        <v/>
      </c>
      <c r="FQ68" s="177" t="str">
        <f t="shared" si="173"/>
        <v/>
      </c>
      <c r="FR68" s="177" t="str">
        <f t="shared" si="174"/>
        <v/>
      </c>
      <c r="FS68" s="177" t="str">
        <f t="shared" si="175"/>
        <v/>
      </c>
      <c r="FT68" s="177" t="str">
        <f t="shared" si="176"/>
        <v/>
      </c>
      <c r="FU68" s="177" t="str">
        <f t="shared" si="177"/>
        <v/>
      </c>
      <c r="FV68" s="177" t="str">
        <f t="shared" si="178"/>
        <v/>
      </c>
      <c r="FW68" s="177" t="str">
        <f t="shared" si="179"/>
        <v/>
      </c>
      <c r="FX68" s="177" t="str">
        <f t="shared" si="180"/>
        <v/>
      </c>
      <c r="FY68" s="177" t="str">
        <f t="shared" si="181"/>
        <v/>
      </c>
      <c r="FZ68" s="177" t="str">
        <f t="shared" si="182"/>
        <v/>
      </c>
      <c r="GA68" s="177" t="str">
        <f t="shared" si="183"/>
        <v/>
      </c>
      <c r="GB68" s="177" t="str">
        <f t="shared" si="184"/>
        <v/>
      </c>
      <c r="GC68" s="177" t="str">
        <f t="shared" si="185"/>
        <v/>
      </c>
      <c r="GD68" s="177" t="str">
        <f t="shared" si="186"/>
        <v/>
      </c>
      <c r="GE68" s="177" t="str">
        <f t="shared" si="187"/>
        <v/>
      </c>
      <c r="GF68" s="177" t="str">
        <f t="shared" si="188"/>
        <v/>
      </c>
      <c r="GG68" s="177" t="str">
        <f t="shared" si="189"/>
        <v/>
      </c>
      <c r="GH68" s="177" t="str">
        <f t="shared" si="190"/>
        <v/>
      </c>
      <c r="GI68" s="177" t="str">
        <f t="shared" si="191"/>
        <v/>
      </c>
      <c r="GJ68" s="177" t="str">
        <f t="shared" si="192"/>
        <v/>
      </c>
      <c r="GK68" s="177" t="str">
        <f t="shared" si="193"/>
        <v/>
      </c>
      <c r="GL68" s="177" t="str">
        <f t="shared" si="194"/>
        <v/>
      </c>
      <c r="GM68" s="177" t="str">
        <f t="shared" si="195"/>
        <v/>
      </c>
      <c r="GN68" s="177" t="str">
        <f t="shared" si="196"/>
        <v/>
      </c>
      <c r="GO68" s="177" t="str">
        <f t="shared" si="197"/>
        <v/>
      </c>
      <c r="GP68" s="177" t="str">
        <f t="shared" si="198"/>
        <v/>
      </c>
      <c r="GQ68" s="177" t="str">
        <f t="shared" si="199"/>
        <v/>
      </c>
      <c r="GR68" s="177" t="str">
        <f t="shared" si="200"/>
        <v/>
      </c>
      <c r="GS68" s="177" t="str">
        <f t="shared" si="201"/>
        <v/>
      </c>
      <c r="GT68" s="177" t="str">
        <f t="shared" si="202"/>
        <v/>
      </c>
      <c r="GU68" s="177" t="str">
        <f t="shared" si="203"/>
        <v/>
      </c>
      <c r="GV68" s="177" t="str">
        <f t="shared" si="204"/>
        <v/>
      </c>
      <c r="GW68" s="177" t="str">
        <f t="shared" si="205"/>
        <v/>
      </c>
      <c r="GX68" s="177" t="str">
        <f t="shared" si="206"/>
        <v/>
      </c>
      <c r="GY68" s="177" t="str">
        <f t="shared" si="207"/>
        <v/>
      </c>
      <c r="GZ68" s="177" t="str">
        <f t="shared" si="208"/>
        <v/>
      </c>
      <c r="HA68" s="177" t="str">
        <f t="shared" si="209"/>
        <v/>
      </c>
      <c r="HB68" s="177" t="str">
        <f t="shared" si="210"/>
        <v/>
      </c>
      <c r="HC68" s="177" t="str">
        <f t="shared" si="211"/>
        <v/>
      </c>
      <c r="HD68" s="177" t="str">
        <f t="shared" si="212"/>
        <v/>
      </c>
      <c r="HE68" s="177" t="str">
        <f t="shared" si="213"/>
        <v/>
      </c>
      <c r="HF68" s="177" t="str">
        <f t="shared" si="214"/>
        <v/>
      </c>
      <c r="HG68" s="177" t="str">
        <f t="shared" si="215"/>
        <v/>
      </c>
      <c r="HH68" s="177" t="str">
        <f t="shared" si="216"/>
        <v/>
      </c>
      <c r="HI68" s="177" t="str">
        <f t="shared" si="217"/>
        <v/>
      </c>
      <c r="HJ68" s="177" t="str">
        <f t="shared" si="218"/>
        <v/>
      </c>
      <c r="HK68" s="177" t="str">
        <f t="shared" si="219"/>
        <v/>
      </c>
      <c r="HL68" s="177" t="str">
        <f t="shared" si="220"/>
        <v/>
      </c>
      <c r="HM68" s="177" t="str">
        <f t="shared" si="221"/>
        <v/>
      </c>
      <c r="HN68" s="177" t="str">
        <f t="shared" si="222"/>
        <v/>
      </c>
      <c r="HO68" s="177" t="str">
        <f t="shared" si="223"/>
        <v/>
      </c>
      <c r="HP68" s="177" t="str">
        <f t="shared" si="224"/>
        <v/>
      </c>
      <c r="HQ68" s="177" t="str">
        <f t="shared" si="225"/>
        <v/>
      </c>
      <c r="HR68" s="177" t="str">
        <f t="shared" si="226"/>
        <v/>
      </c>
      <c r="HS68" s="177" t="str">
        <f t="shared" si="227"/>
        <v/>
      </c>
      <c r="HT68" s="177" t="str">
        <f t="shared" si="34"/>
        <v/>
      </c>
      <c r="HU68" s="177" t="str">
        <f t="shared" si="255"/>
        <v/>
      </c>
      <c r="HV68" s="177" t="str">
        <f t="shared" si="256"/>
        <v/>
      </c>
      <c r="HW68" s="177" t="str">
        <f t="shared" si="257"/>
        <v/>
      </c>
      <c r="HX68" s="177" t="str">
        <f t="shared" si="258"/>
        <v/>
      </c>
      <c r="HY68" s="177" t="str">
        <f t="shared" si="259"/>
        <v/>
      </c>
      <c r="HZ68" s="177" t="str">
        <f t="shared" si="260"/>
        <v/>
      </c>
      <c r="IA68" s="192" t="str">
        <f t="shared" si="29"/>
        <v/>
      </c>
      <c r="IB68" s="193" t="e">
        <f t="shared" ref="IB68:IB103" si="361">IF(ISNONTEXT($Q68),IF($G68="R",_xlfn.BETA.DIST(AI68,$M68,$N68,FALSE,$B68,$D68),_xlfn.BETA.DIST(AI68,$N68,$M68,FALSE,$B68,$D68)),NA())</f>
        <v>#N/A</v>
      </c>
      <c r="IC68" s="193" t="e">
        <f t="shared" si="342"/>
        <v>#N/A</v>
      </c>
      <c r="ID68" s="193" t="e">
        <f t="shared" si="342"/>
        <v>#N/A</v>
      </c>
      <c r="IE68" s="193" t="e">
        <f t="shared" si="342"/>
        <v>#N/A</v>
      </c>
      <c r="IF68" s="193" t="e">
        <f t="shared" si="355"/>
        <v>#N/A</v>
      </c>
      <c r="IG68" s="193" t="e">
        <f t="shared" si="355"/>
        <v>#N/A</v>
      </c>
      <c r="IH68" s="193" t="e">
        <f t="shared" si="355"/>
        <v>#N/A</v>
      </c>
      <c r="II68" s="193" t="e">
        <f t="shared" si="355"/>
        <v>#N/A</v>
      </c>
      <c r="IJ68" s="193" t="e">
        <f t="shared" si="355"/>
        <v>#N/A</v>
      </c>
      <c r="IK68" s="193" t="e">
        <f t="shared" si="355"/>
        <v>#N/A</v>
      </c>
      <c r="IL68" s="193" t="e">
        <f t="shared" si="355"/>
        <v>#N/A</v>
      </c>
      <c r="IM68" s="193" t="e">
        <f t="shared" si="355"/>
        <v>#N/A</v>
      </c>
      <c r="IN68" s="193" t="e">
        <f t="shared" si="355"/>
        <v>#N/A</v>
      </c>
      <c r="IO68" s="193" t="e">
        <f t="shared" si="355"/>
        <v>#N/A</v>
      </c>
      <c r="IP68" s="193" t="e">
        <f t="shared" si="355"/>
        <v>#N/A</v>
      </c>
      <c r="IQ68" s="193" t="e">
        <f t="shared" si="355"/>
        <v>#N/A</v>
      </c>
      <c r="IR68" s="193" t="e">
        <f t="shared" si="355"/>
        <v>#N/A</v>
      </c>
      <c r="IS68" s="193" t="e">
        <f t="shared" si="355"/>
        <v>#N/A</v>
      </c>
      <c r="IT68" s="193" t="e">
        <f t="shared" si="355"/>
        <v>#N/A</v>
      </c>
      <c r="IU68" s="193" t="e">
        <f t="shared" si="350"/>
        <v>#N/A</v>
      </c>
      <c r="IV68" s="193" t="e">
        <f t="shared" si="350"/>
        <v>#N/A</v>
      </c>
      <c r="IW68" s="193" t="e">
        <f t="shared" si="350"/>
        <v>#N/A</v>
      </c>
      <c r="IX68" s="193" t="e">
        <f t="shared" si="350"/>
        <v>#N/A</v>
      </c>
      <c r="IY68" s="193" t="e">
        <f t="shared" si="350"/>
        <v>#N/A</v>
      </c>
      <c r="IZ68" s="193" t="e">
        <f t="shared" si="350"/>
        <v>#N/A</v>
      </c>
      <c r="JA68" s="193" t="e">
        <f t="shared" si="350"/>
        <v>#N/A</v>
      </c>
      <c r="JB68" s="193" t="e">
        <f t="shared" si="350"/>
        <v>#N/A</v>
      </c>
      <c r="JC68" s="193" t="e">
        <f t="shared" si="350"/>
        <v>#N/A</v>
      </c>
      <c r="JD68" s="193" t="e">
        <f t="shared" si="350"/>
        <v>#N/A</v>
      </c>
      <c r="JE68" s="193" t="e">
        <f t="shared" si="350"/>
        <v>#N/A</v>
      </c>
      <c r="JF68" s="193" t="e">
        <f t="shared" si="350"/>
        <v>#N/A</v>
      </c>
      <c r="JG68" s="193" t="e">
        <f t="shared" si="350"/>
        <v>#N/A</v>
      </c>
      <c r="JH68" s="193" t="e">
        <f t="shared" si="350"/>
        <v>#N/A</v>
      </c>
      <c r="JI68" s="193" t="e">
        <f t="shared" si="350"/>
        <v>#N/A</v>
      </c>
      <c r="JJ68" s="193" t="e">
        <f t="shared" si="346"/>
        <v>#N/A</v>
      </c>
      <c r="JK68" s="193" t="e">
        <f t="shared" si="346"/>
        <v>#N/A</v>
      </c>
      <c r="JL68" s="193" t="e">
        <f t="shared" si="346"/>
        <v>#N/A</v>
      </c>
      <c r="JM68" s="193" t="e">
        <f t="shared" si="346"/>
        <v>#N/A</v>
      </c>
      <c r="JN68" s="193" t="e">
        <f t="shared" si="346"/>
        <v>#N/A</v>
      </c>
      <c r="JO68" s="193" t="e">
        <f t="shared" si="346"/>
        <v>#N/A</v>
      </c>
      <c r="JP68" s="193" t="e">
        <f t="shared" si="346"/>
        <v>#N/A</v>
      </c>
      <c r="JQ68" s="193" t="e">
        <f t="shared" si="346"/>
        <v>#N/A</v>
      </c>
      <c r="JR68" s="193" t="e">
        <f t="shared" si="346"/>
        <v>#N/A</v>
      </c>
      <c r="JS68" s="193" t="e">
        <f t="shared" si="346"/>
        <v>#N/A</v>
      </c>
      <c r="JT68" s="193" t="e">
        <f t="shared" si="346"/>
        <v>#N/A</v>
      </c>
      <c r="JU68" s="193" t="e">
        <f t="shared" si="346"/>
        <v>#N/A</v>
      </c>
      <c r="JV68" s="193" t="e">
        <f t="shared" si="346"/>
        <v>#N/A</v>
      </c>
      <c r="JW68" s="193" t="e">
        <f t="shared" si="346"/>
        <v>#N/A</v>
      </c>
      <c r="JX68" s="193" t="e">
        <f t="shared" si="346"/>
        <v>#N/A</v>
      </c>
      <c r="JY68" s="193" t="e">
        <f t="shared" si="331"/>
        <v>#N/A</v>
      </c>
      <c r="JZ68" s="193" t="e">
        <f t="shared" si="331"/>
        <v>#N/A</v>
      </c>
      <c r="KA68" s="193" t="e">
        <f t="shared" si="331"/>
        <v>#N/A</v>
      </c>
      <c r="KB68" s="193" t="e">
        <f t="shared" si="331"/>
        <v>#N/A</v>
      </c>
      <c r="KC68" s="193" t="e">
        <f t="shared" si="331"/>
        <v>#N/A</v>
      </c>
      <c r="KD68" s="193" t="e">
        <f t="shared" si="331"/>
        <v>#N/A</v>
      </c>
      <c r="KE68" s="193" t="e">
        <f t="shared" si="331"/>
        <v>#N/A</v>
      </c>
      <c r="KF68" s="193" t="e">
        <f t="shared" si="331"/>
        <v>#N/A</v>
      </c>
      <c r="KG68" s="193" t="e">
        <f t="shared" si="331"/>
        <v>#N/A</v>
      </c>
      <c r="KH68" s="193" t="e">
        <f t="shared" si="331"/>
        <v>#N/A</v>
      </c>
      <c r="KI68" s="193" t="e">
        <f t="shared" si="331"/>
        <v>#N/A</v>
      </c>
      <c r="KJ68" s="193" t="e">
        <f t="shared" si="331"/>
        <v>#N/A</v>
      </c>
      <c r="KK68" s="193" t="e">
        <f t="shared" si="331"/>
        <v>#N/A</v>
      </c>
      <c r="KL68" s="193" t="e">
        <f t="shared" si="331"/>
        <v>#N/A</v>
      </c>
      <c r="KM68" s="193" t="e">
        <f t="shared" si="331"/>
        <v>#N/A</v>
      </c>
      <c r="KN68" s="193" t="e">
        <f t="shared" si="35"/>
        <v>#N/A</v>
      </c>
      <c r="KO68" s="193" t="e">
        <f t="shared" si="343"/>
        <v>#N/A</v>
      </c>
      <c r="KP68" s="193" t="e">
        <f t="shared" si="343"/>
        <v>#N/A</v>
      </c>
      <c r="KQ68" s="193" t="e">
        <f t="shared" si="343"/>
        <v>#N/A</v>
      </c>
      <c r="KR68" s="193" t="e">
        <f t="shared" si="356"/>
        <v>#N/A</v>
      </c>
      <c r="KS68" s="193" t="e">
        <f t="shared" si="356"/>
        <v>#N/A</v>
      </c>
      <c r="KT68" s="193" t="e">
        <f t="shared" si="356"/>
        <v>#N/A</v>
      </c>
      <c r="KU68" s="193" t="e">
        <f t="shared" si="356"/>
        <v>#N/A</v>
      </c>
      <c r="KV68" s="193" t="e">
        <f t="shared" si="356"/>
        <v>#N/A</v>
      </c>
      <c r="KW68" s="193" t="e">
        <f t="shared" si="356"/>
        <v>#N/A</v>
      </c>
      <c r="KX68" s="193" t="e">
        <f t="shared" si="356"/>
        <v>#N/A</v>
      </c>
      <c r="KY68" s="193" t="e">
        <f t="shared" si="356"/>
        <v>#N/A</v>
      </c>
      <c r="KZ68" s="193" t="e">
        <f t="shared" si="356"/>
        <v>#N/A</v>
      </c>
      <c r="LA68" s="193" t="e">
        <f t="shared" si="356"/>
        <v>#N/A</v>
      </c>
      <c r="LB68" s="193" t="e">
        <f t="shared" si="356"/>
        <v>#N/A</v>
      </c>
      <c r="LC68" s="193" t="e">
        <f t="shared" si="356"/>
        <v>#N/A</v>
      </c>
      <c r="LD68" s="193" t="e">
        <f t="shared" si="356"/>
        <v>#N/A</v>
      </c>
      <c r="LE68" s="193" t="e">
        <f t="shared" si="356"/>
        <v>#N/A</v>
      </c>
      <c r="LF68" s="193" t="e">
        <f t="shared" si="356"/>
        <v>#N/A</v>
      </c>
      <c r="LG68" s="193" t="e">
        <f t="shared" si="351"/>
        <v>#N/A</v>
      </c>
      <c r="LH68" s="193" t="e">
        <f t="shared" si="351"/>
        <v>#N/A</v>
      </c>
      <c r="LI68" s="193" t="e">
        <f t="shared" si="351"/>
        <v>#N/A</v>
      </c>
      <c r="LJ68" s="193" t="e">
        <f t="shared" si="351"/>
        <v>#N/A</v>
      </c>
      <c r="LK68" s="193" t="e">
        <f t="shared" si="351"/>
        <v>#N/A</v>
      </c>
      <c r="LL68" s="193" t="e">
        <f t="shared" si="351"/>
        <v>#N/A</v>
      </c>
      <c r="LM68" s="193" t="e">
        <f t="shared" si="351"/>
        <v>#N/A</v>
      </c>
      <c r="LN68" s="193" t="e">
        <f t="shared" si="351"/>
        <v>#N/A</v>
      </c>
      <c r="LO68" s="193" t="e">
        <f t="shared" si="351"/>
        <v>#N/A</v>
      </c>
      <c r="LP68" s="193" t="e">
        <f t="shared" si="351"/>
        <v>#N/A</v>
      </c>
      <c r="LQ68" s="193" t="e">
        <f t="shared" si="351"/>
        <v>#N/A</v>
      </c>
      <c r="LR68" s="193" t="e">
        <f t="shared" si="351"/>
        <v>#N/A</v>
      </c>
      <c r="LS68" s="193" t="e">
        <f t="shared" si="351"/>
        <v>#N/A</v>
      </c>
      <c r="LT68" s="193" t="e">
        <f t="shared" si="351"/>
        <v>#N/A</v>
      </c>
      <c r="LU68" s="193" t="e">
        <f t="shared" si="351"/>
        <v>#N/A</v>
      </c>
      <c r="LV68" s="193" t="e">
        <f t="shared" si="347"/>
        <v>#N/A</v>
      </c>
      <c r="LW68" s="193" t="e">
        <f t="shared" si="347"/>
        <v>#N/A</v>
      </c>
      <c r="LX68" s="193" t="e">
        <f t="shared" si="347"/>
        <v>#N/A</v>
      </c>
      <c r="LY68" s="193" t="e">
        <f t="shared" si="347"/>
        <v>#N/A</v>
      </c>
      <c r="LZ68" s="193" t="e">
        <f t="shared" si="347"/>
        <v>#N/A</v>
      </c>
      <c r="MA68" s="193" t="e">
        <f t="shared" si="347"/>
        <v>#N/A</v>
      </c>
      <c r="MB68" s="193" t="e">
        <f t="shared" si="347"/>
        <v>#N/A</v>
      </c>
      <c r="MC68" s="193" t="e">
        <f t="shared" si="347"/>
        <v>#N/A</v>
      </c>
      <c r="MD68" s="193" t="e">
        <f t="shared" si="347"/>
        <v>#N/A</v>
      </c>
      <c r="ME68" s="193" t="e">
        <f t="shared" si="347"/>
        <v>#N/A</v>
      </c>
      <c r="MF68" s="193" t="e">
        <f t="shared" si="347"/>
        <v>#N/A</v>
      </c>
      <c r="MG68" s="193" t="e">
        <f t="shared" si="347"/>
        <v>#N/A</v>
      </c>
      <c r="MH68" s="193" t="e">
        <f t="shared" si="347"/>
        <v>#N/A</v>
      </c>
      <c r="MI68" s="193" t="e">
        <f t="shared" si="347"/>
        <v>#N/A</v>
      </c>
      <c r="MJ68" s="193" t="e">
        <f t="shared" si="347"/>
        <v>#N/A</v>
      </c>
      <c r="MK68" s="193" t="e">
        <f t="shared" si="332"/>
        <v>#N/A</v>
      </c>
      <c r="ML68" s="193" t="e">
        <f t="shared" si="332"/>
        <v>#N/A</v>
      </c>
      <c r="MM68" s="193" t="e">
        <f t="shared" si="332"/>
        <v>#N/A</v>
      </c>
      <c r="MN68" s="193" t="e">
        <f t="shared" si="332"/>
        <v>#N/A</v>
      </c>
      <c r="MO68" s="193" t="e">
        <f t="shared" si="332"/>
        <v>#N/A</v>
      </c>
      <c r="MP68" s="193" t="e">
        <f t="shared" si="332"/>
        <v>#N/A</v>
      </c>
      <c r="MQ68" s="193" t="e">
        <f t="shared" si="332"/>
        <v>#N/A</v>
      </c>
      <c r="MR68" s="193" t="e">
        <f t="shared" si="332"/>
        <v>#N/A</v>
      </c>
      <c r="MS68" s="193" t="e">
        <f t="shared" si="332"/>
        <v>#N/A</v>
      </c>
      <c r="MT68" s="193" t="e">
        <f t="shared" si="332"/>
        <v>#N/A</v>
      </c>
      <c r="MU68" s="193" t="e">
        <f t="shared" si="332"/>
        <v>#N/A</v>
      </c>
      <c r="MV68" s="193" t="e">
        <f t="shared" si="332"/>
        <v>#N/A</v>
      </c>
      <c r="MW68" s="193" t="e">
        <f t="shared" si="332"/>
        <v>#N/A</v>
      </c>
      <c r="MX68" s="193" t="e">
        <f t="shared" si="332"/>
        <v>#N/A</v>
      </c>
      <c r="MY68" s="193" t="e">
        <f t="shared" si="332"/>
        <v>#N/A</v>
      </c>
      <c r="MZ68" s="193" t="e">
        <f t="shared" si="36"/>
        <v>#N/A</v>
      </c>
      <c r="NA68" s="193" t="e">
        <f t="shared" si="344"/>
        <v>#N/A</v>
      </c>
      <c r="NB68" s="193" t="e">
        <f t="shared" si="344"/>
        <v>#N/A</v>
      </c>
      <c r="NC68" s="193" t="e">
        <f t="shared" si="344"/>
        <v>#N/A</v>
      </c>
      <c r="ND68" s="193" t="e">
        <f t="shared" si="357"/>
        <v>#N/A</v>
      </c>
      <c r="NE68" s="193" t="e">
        <f t="shared" si="357"/>
        <v>#N/A</v>
      </c>
      <c r="NF68" s="193" t="e">
        <f t="shared" si="357"/>
        <v>#N/A</v>
      </c>
      <c r="NG68" s="193" t="e">
        <f t="shared" si="357"/>
        <v>#N/A</v>
      </c>
      <c r="NH68" s="193" t="e">
        <f t="shared" si="357"/>
        <v>#N/A</v>
      </c>
      <c r="NI68" s="193" t="e">
        <f t="shared" si="357"/>
        <v>#N/A</v>
      </c>
      <c r="NJ68" s="193" t="e">
        <f t="shared" si="357"/>
        <v>#N/A</v>
      </c>
      <c r="NK68" s="193" t="e">
        <f t="shared" si="357"/>
        <v>#N/A</v>
      </c>
      <c r="NL68" s="193" t="e">
        <f t="shared" si="357"/>
        <v>#N/A</v>
      </c>
      <c r="NM68" s="193" t="e">
        <f t="shared" si="357"/>
        <v>#N/A</v>
      </c>
      <c r="NN68" s="193" t="e">
        <f t="shared" si="357"/>
        <v>#N/A</v>
      </c>
      <c r="NO68" s="193" t="e">
        <f t="shared" si="357"/>
        <v>#N/A</v>
      </c>
      <c r="NP68" s="193" t="e">
        <f t="shared" si="357"/>
        <v>#N/A</v>
      </c>
      <c r="NQ68" s="193" t="e">
        <f t="shared" si="357"/>
        <v>#N/A</v>
      </c>
      <c r="NR68" s="193" t="e">
        <f t="shared" si="357"/>
        <v>#N/A</v>
      </c>
      <c r="NS68" s="193" t="e">
        <f t="shared" si="352"/>
        <v>#N/A</v>
      </c>
      <c r="NT68" s="193" t="e">
        <f t="shared" si="352"/>
        <v>#N/A</v>
      </c>
      <c r="NU68" s="193" t="e">
        <f t="shared" si="352"/>
        <v>#N/A</v>
      </c>
      <c r="NV68" s="193" t="e">
        <f t="shared" si="352"/>
        <v>#N/A</v>
      </c>
      <c r="NW68" s="193" t="e">
        <f t="shared" si="352"/>
        <v>#N/A</v>
      </c>
      <c r="NX68" s="193" t="e">
        <f t="shared" si="352"/>
        <v>#N/A</v>
      </c>
      <c r="NY68" s="193" t="e">
        <f t="shared" si="352"/>
        <v>#N/A</v>
      </c>
      <c r="NZ68" s="193" t="e">
        <f t="shared" si="352"/>
        <v>#N/A</v>
      </c>
      <c r="OA68" s="193" t="e">
        <f t="shared" si="352"/>
        <v>#N/A</v>
      </c>
      <c r="OB68" s="193" t="e">
        <f t="shared" si="352"/>
        <v>#N/A</v>
      </c>
      <c r="OC68" s="193" t="e">
        <f t="shared" si="352"/>
        <v>#N/A</v>
      </c>
      <c r="OD68" s="193" t="e">
        <f t="shared" si="352"/>
        <v>#N/A</v>
      </c>
      <c r="OE68" s="193" t="e">
        <f t="shared" si="352"/>
        <v>#N/A</v>
      </c>
      <c r="OF68" s="193" t="e">
        <f t="shared" si="352"/>
        <v>#N/A</v>
      </c>
      <c r="OG68" s="193" t="e">
        <f t="shared" si="352"/>
        <v>#N/A</v>
      </c>
      <c r="OH68" s="193" t="e">
        <f t="shared" si="348"/>
        <v>#N/A</v>
      </c>
      <c r="OI68" s="193" t="e">
        <f t="shared" si="348"/>
        <v>#N/A</v>
      </c>
      <c r="OJ68" s="193" t="e">
        <f t="shared" si="348"/>
        <v>#N/A</v>
      </c>
      <c r="OK68" s="193" t="e">
        <f t="shared" si="348"/>
        <v>#N/A</v>
      </c>
      <c r="OL68" s="193" t="e">
        <f t="shared" si="348"/>
        <v>#N/A</v>
      </c>
      <c r="OM68" s="193" t="e">
        <f t="shared" si="348"/>
        <v>#N/A</v>
      </c>
      <c r="ON68" s="193" t="e">
        <f t="shared" si="348"/>
        <v>#N/A</v>
      </c>
      <c r="OO68" s="193" t="e">
        <f t="shared" si="348"/>
        <v>#N/A</v>
      </c>
      <c r="OP68" s="193" t="e">
        <f t="shared" si="348"/>
        <v>#N/A</v>
      </c>
      <c r="OQ68" s="193" t="e">
        <f t="shared" si="348"/>
        <v>#N/A</v>
      </c>
      <c r="OR68" s="193" t="e">
        <f t="shared" si="348"/>
        <v>#N/A</v>
      </c>
      <c r="OS68" s="193" t="e">
        <f t="shared" si="348"/>
        <v>#N/A</v>
      </c>
      <c r="OT68" s="193" t="e">
        <f t="shared" si="348"/>
        <v>#N/A</v>
      </c>
      <c r="OU68" s="193" t="e">
        <f t="shared" si="348"/>
        <v>#N/A</v>
      </c>
      <c r="OV68" s="193" t="e">
        <f t="shared" si="348"/>
        <v>#N/A</v>
      </c>
      <c r="OW68" s="193" t="e">
        <f t="shared" si="333"/>
        <v>#N/A</v>
      </c>
      <c r="OX68" s="193" t="e">
        <f t="shared" si="333"/>
        <v>#N/A</v>
      </c>
      <c r="OY68" s="193" t="e">
        <f t="shared" si="333"/>
        <v>#N/A</v>
      </c>
      <c r="OZ68" s="193" t="e">
        <f t="shared" si="333"/>
        <v>#N/A</v>
      </c>
      <c r="PA68" s="193" t="e">
        <f t="shared" si="333"/>
        <v>#N/A</v>
      </c>
      <c r="PB68" s="193" t="e">
        <f t="shared" si="333"/>
        <v>#N/A</v>
      </c>
      <c r="PC68" s="193" t="e">
        <f t="shared" si="333"/>
        <v>#N/A</v>
      </c>
      <c r="PD68" s="193" t="e">
        <f t="shared" si="333"/>
        <v>#N/A</v>
      </c>
      <c r="PE68" s="193" t="e">
        <f t="shared" si="333"/>
        <v>#N/A</v>
      </c>
      <c r="PF68" s="193" t="e">
        <f t="shared" si="333"/>
        <v>#N/A</v>
      </c>
      <c r="PG68" s="193" t="e">
        <f t="shared" si="333"/>
        <v>#N/A</v>
      </c>
      <c r="PH68" s="193" t="e">
        <f t="shared" si="333"/>
        <v>#N/A</v>
      </c>
      <c r="PI68" s="193" t="e">
        <f t="shared" si="333"/>
        <v>#N/A</v>
      </c>
      <c r="PJ68" s="193" t="e">
        <f t="shared" si="333"/>
        <v>#N/A</v>
      </c>
      <c r="PK68" s="193" t="e">
        <f t="shared" si="333"/>
        <v>#N/A</v>
      </c>
      <c r="PL68" s="193" t="e">
        <f t="shared" si="37"/>
        <v>#N/A</v>
      </c>
      <c r="PM68" s="193" t="e">
        <f t="shared" ref="PM68:PT83" si="362">IF(ISNONTEXT($Q68),IF($G68="R",_xlfn.BETA.DIST(HT68,$M68,$N68,FALSE,$B68,$D68),_xlfn.BETA.DIST(HT68,$N68,$M68,FALSE,$B68,$D68)),NA())</f>
        <v>#N/A</v>
      </c>
      <c r="PN68" s="193" t="e">
        <f t="shared" si="362"/>
        <v>#N/A</v>
      </c>
      <c r="PO68" s="193" t="e">
        <f t="shared" si="362"/>
        <v>#N/A</v>
      </c>
      <c r="PP68" s="193" t="e">
        <f t="shared" si="362"/>
        <v>#N/A</v>
      </c>
      <c r="PQ68" s="193" t="e">
        <f t="shared" si="362"/>
        <v>#N/A</v>
      </c>
      <c r="PR68" s="193" t="e">
        <f t="shared" si="362"/>
        <v>#N/A</v>
      </c>
      <c r="PS68" s="193" t="e">
        <f t="shared" si="362"/>
        <v>#N/A</v>
      </c>
      <c r="PT68" s="193" t="e">
        <f t="shared" si="362"/>
        <v>#N/A</v>
      </c>
    </row>
    <row r="69" spans="1:436" hidden="1" x14ac:dyDescent="0.45">
      <c r="A69" s="20">
        <v>66</v>
      </c>
      <c r="B69" s="101" t="str">
        <f t="shared" ref="B69:B103" si="363">IF(C69&gt;0,C69*(1+$B$2),"")</f>
        <v/>
      </c>
      <c r="C69" s="115"/>
      <c r="D69" s="101" t="str">
        <f t="shared" ref="D69:D103" si="364">IF(C69&gt;0,C69*(1+$D$2),"")</f>
        <v/>
      </c>
      <c r="E69" s="110" t="str">
        <f t="shared" ref="E69:E103" si="365">IF(OR(ISBLANK(C69),ISBLANK(D69),ISBLANK(B69)),"",IF(OR(B69=0,C69=0,D69=0),-1,IF(AND(B69&gt;0,C69&gt;0,D69&gt;0),IF(OR(C69&gt;B69,C69=B69),IF(OR(D69&gt;C69,D69=C69),1,-1),-1))))</f>
        <v/>
      </c>
      <c r="F69" s="21" t="str">
        <f t="shared" ref="F69:F103" si="366">IF(AND(B69&gt;0,C69&gt;0,D69&gt;0),MIN(((C69-B69)/(D69-B69))*100,((D69-C69)/(D69-B69))*100),"")</f>
        <v/>
      </c>
      <c r="G69" s="22" t="str">
        <f t="shared" ref="G69:G103" si="367">IF(AND(B69&gt;0,C69&gt;0,D69&gt;0),IF((C69-B69)&gt;(D69-C69),"L",IF((C69-B69)=(D69-C69),"EQ","R")),"")</f>
        <v/>
      </c>
      <c r="H69" s="23" t="str">
        <f>IF(F69="","",IF(OR($F69&lt;Skew!$B$3,$F69=Skew!$B$3),IF($F69&gt;Skew!$C$3,Skew!$A$3,IF($F69&gt;Skew!$C$4,Skew!$A$4,IF($F69&gt;Skew!$C$5,Skew!$A$5,IF($F69&gt;Skew!$C$6,Skew!$A$6,IF($F69&gt;Skew!$C$7,Skew!$A$7,IF($F69&gt;Skew!$C$8,Skew!$A$8,IF($F69&gt;Skew!$C$9,Skew!$A$9,IF($F69&gt;Skew!$C$10,Skew!$A$10,IF($F69&gt;Skew!$C$11,Skew!$A$11,IF($F69&gt;Skew!$C$12,Skew!$A$12,IF($F69&gt;Skew!$C$13,Skew!$A$13,IF($F69&gt;Skew!$C$14,Skew!$A$14,IF($F69&gt;Skew!$C$15,Skew!$A$15,IF($F69&gt;Skew!$C$16,Skew!$A$16,Skew!$A$17)
)))))))))))))))</f>
        <v/>
      </c>
      <c r="I69" s="22" t="str">
        <f>IF(F69="","",MATCH(H69,Skew!$A$3:$A$17,0))</f>
        <v/>
      </c>
      <c r="J69" s="22" t="str">
        <f t="shared" ref="J69:J103" si="368">IF(AND(B69&gt;0,C69&gt;0,D69&gt;0),B69+((D69-B69)/2),"")</f>
        <v/>
      </c>
      <c r="K69" s="24"/>
      <c r="L69" s="22" t="str">
        <f>IF(OR(F69="",K69=""),"",MATCH(K69,Confidence!$A$3:$A$12,0))</f>
        <v/>
      </c>
      <c r="M69" s="25" t="str">
        <f t="shared" ref="M69:M103" si="369">IF(OR(F69="",K69=""),"",INDEX(Alpha_Chart,I69,L69))</f>
        <v/>
      </c>
      <c r="N69" s="25" t="str">
        <f t="shared" ref="N69:N103" si="370">IF(OR(F69="",K69=""),"",INDEX(Beta_Chart,I69,L69))</f>
        <v/>
      </c>
      <c r="O69" s="22"/>
      <c r="P69" s="102" t="str">
        <f t="shared" ref="P69:P103" si="371">IF(OR(F69="",K69=""),"",IF(G69="R",((D69-B69)*(INDEX(Mean_Ratios,I69,L69)))+B69,((D69-B69)*(1-INDEX(Mean_Ratios,I69,L69)))+B69))</f>
        <v/>
      </c>
      <c r="Q69" s="102" t="str">
        <f t="shared" ref="Q69:Q103" si="372">IF(OR(F69="",K69=""),"",(D69-B69)*INDEX(Standard_Deviation_Ratios,I69,L69))</f>
        <v/>
      </c>
      <c r="R69" s="37" t="str">
        <f t="shared" ref="R69:R103" si="373">IF(OR(F69="",K69=""),"",Q69^2)</f>
        <v/>
      </c>
      <c r="S69" s="115"/>
      <c r="T69" s="204" t="str">
        <f>IF(AND(B69&gt;0,C69&gt;0,D69&gt;0,M69&gt;0,N69&gt;0,S69&gt;0,NOT(K69="")),ABS(VLOOKUP($S$1,VLookups!$A$30:$B$31,2,FALSE)-_xlfn.BETA.DIST(S69,IF(G69="L",N69,M69),IF(G69="L",M69,N69),TRUE,B69,D69)),"")</f>
        <v/>
      </c>
      <c r="U69" s="112" t="str">
        <f>IF(OR($M69="",$N69=""),"",_xlfn.BETA.INV(ABS(VLOOKUP($S$1,VLookups!$A$30:$B$31,2,FALSE)-U$3),IF($G69="L",$N69,$M69),IF($G69="L",$M69,$N69),$B69,$D69))</f>
        <v/>
      </c>
      <c r="V69" s="113" t="str">
        <f>IF(OR($M69="",$N69=""),"",_xlfn.BETA.INV(ABS(VLOOKUP($S$1,VLookups!$A$30:$B$31,2,FALSE)-V$3),IF($G69="L",$N69,$M69),IF($G69="L",$M69,$N69),$B69,$D69))</f>
        <v/>
      </c>
      <c r="W69" s="112" t="str">
        <f>IF(OR($M69="",$N69=""),"",_xlfn.BETA.INV(ABS(VLOOKUP($S$1,VLookups!$A$30:$B$31,2,FALSE)-W$3),IF($G69="L",$N69,$M69),IF($G69="L",$M69,$N69),$B69,$D69))</f>
        <v/>
      </c>
      <c r="X69" s="113" t="str">
        <f>IF(OR($M69="",$N69=""),"",_xlfn.BETA.INV(ABS(VLOOKUP($S$1,VLookups!$A$30:$B$31,2,FALSE)-X$3),IF($G69="L",$N69,$M69),IF($G69="L",$M69,$N69),$B69,$D69))</f>
        <v/>
      </c>
      <c r="Y69" s="112" t="str">
        <f>IF(OR($M69="",$N69=""),"",_xlfn.BETA.INV(ABS(VLOOKUP($S$1,VLookups!$A$30:$B$31,2,FALSE)-Y$3),IF($G69="L",$N69,$M69),IF($G69="L",$M69,$N69),$B69,$D69))</f>
        <v/>
      </c>
      <c r="Z69" s="113" t="str">
        <f>IF(OR($M69="",$N69=""),"",_xlfn.BETA.INV(ABS(VLOOKUP($S$1,VLookups!$A$30:$B$31,2,FALSE)-Z$3),IF($G69="L",$N69,$M69),IF($G69="L",$M69,$N69),$B69,$D69))</f>
        <v/>
      </c>
      <c r="AA69" s="112" t="str">
        <f>IF(OR($M69="",$N69=""),"",_xlfn.BETA.INV(ABS(VLOOKUP($S$1,VLookups!$A$30:$B$31,2,FALSE)-AA$3),IF($G69="L",$N69,$M69),IF($G69="L",$M69,$N69),$B69,$D69))</f>
        <v/>
      </c>
      <c r="AB69" s="113" t="str">
        <f>IF(OR($M69="",$N69=""),"",_xlfn.BETA.INV(ABS(VLOOKUP($S$1,VLookups!$A$30:$B$31,2,FALSE)-AB$3),IF($G69="L",$N69,$M69),IF($G69="L",$M69,$N69),$B69,$D69))</f>
        <v/>
      </c>
      <c r="AC69" s="112" t="str">
        <f>IF(OR($M69="",$N69=""),"",_xlfn.BETA.INV(ABS(VLOOKUP($S$1,VLookups!$A$30:$B$31,2,FALSE)-AC$3),IF($G69="L",$N69,$M69),IF($G69="L",$M69,$N69),$B69,$D69))</f>
        <v/>
      </c>
      <c r="AD69" s="113" t="str">
        <f>IF(OR($M69="",$N69=""),"",_xlfn.BETA.INV(ABS(VLOOKUP($S$1,VLookups!$A$30:$B$31,2,FALSE)-AD$3),IF($G69="L",$N69,$M69),IF($G69="L",$M69,$N69),$B69,$D69))</f>
        <v/>
      </c>
      <c r="AE69" s="112" t="str">
        <f>IF(OR($M69="",$N69=""),"",_xlfn.BETA.INV(ABS(VLOOKUP($S$1,VLookups!$A$30:$B$31,2,FALSE)-AE$3),IF($G69="L",$N69,$M69),IF($G69="L",$M69,$N69),$B69,$D69))</f>
        <v/>
      </c>
      <c r="AF69" s="113" t="str">
        <f>IF(OR($M69="",$N69=""),"",_xlfn.BETA.INV(ABS(VLOOKUP($S$1,VLookups!$A$30:$B$31,2,FALSE)-AF$3),IF($G69="L",$N69,$M69),IF($G69="L",$M69,$N69),$B69,$D69))</f>
        <v/>
      </c>
      <c r="AG69" s="15"/>
      <c r="AH69" s="194" t="str">
        <f t="shared" ref="AH69:AH103" si="374">IF(AND(B69&gt;0,C69&gt;0,D69&gt;0),ABS(D69-B69)/200,"")</f>
        <v/>
      </c>
      <c r="AI69" s="192" t="str">
        <f t="shared" ref="AI69:AI103" si="375">IF(ISNONTEXT($AH69),B69,"")</f>
        <v/>
      </c>
      <c r="AJ69" s="177" t="str">
        <f t="shared" ref="AJ69" si="376">IF(ISNONTEXT($AH69),AI69+$AH69,"")</f>
        <v/>
      </c>
      <c r="AK69" s="177" t="str">
        <f t="shared" si="39"/>
        <v/>
      </c>
      <c r="AL69" s="177" t="str">
        <f t="shared" si="40"/>
        <v/>
      </c>
      <c r="AM69" s="177" t="str">
        <f t="shared" si="41"/>
        <v/>
      </c>
      <c r="AN69" s="177" t="str">
        <f t="shared" si="42"/>
        <v/>
      </c>
      <c r="AO69" s="177" t="str">
        <f t="shared" si="43"/>
        <v/>
      </c>
      <c r="AP69" s="177" t="str">
        <f t="shared" si="44"/>
        <v/>
      </c>
      <c r="AQ69" s="177" t="str">
        <f t="shared" si="45"/>
        <v/>
      </c>
      <c r="AR69" s="177" t="str">
        <f t="shared" si="46"/>
        <v/>
      </c>
      <c r="AS69" s="177" t="str">
        <f t="shared" si="47"/>
        <v/>
      </c>
      <c r="AT69" s="177" t="str">
        <f t="shared" si="48"/>
        <v/>
      </c>
      <c r="AU69" s="177" t="str">
        <f t="shared" si="49"/>
        <v/>
      </c>
      <c r="AV69" s="177" t="str">
        <f t="shared" si="50"/>
        <v/>
      </c>
      <c r="AW69" s="177" t="str">
        <f t="shared" si="51"/>
        <v/>
      </c>
      <c r="AX69" s="177" t="str">
        <f t="shared" si="52"/>
        <v/>
      </c>
      <c r="AY69" s="177" t="str">
        <f t="shared" si="53"/>
        <v/>
      </c>
      <c r="AZ69" s="177" t="str">
        <f t="shared" si="54"/>
        <v/>
      </c>
      <c r="BA69" s="177" t="str">
        <f t="shared" si="55"/>
        <v/>
      </c>
      <c r="BB69" s="177" t="str">
        <f t="shared" si="56"/>
        <v/>
      </c>
      <c r="BC69" s="177" t="str">
        <f t="shared" si="57"/>
        <v/>
      </c>
      <c r="BD69" s="177" t="str">
        <f t="shared" si="58"/>
        <v/>
      </c>
      <c r="BE69" s="177" t="str">
        <f t="shared" si="59"/>
        <v/>
      </c>
      <c r="BF69" s="177" t="str">
        <f t="shared" si="60"/>
        <v/>
      </c>
      <c r="BG69" s="177" t="str">
        <f t="shared" si="61"/>
        <v/>
      </c>
      <c r="BH69" s="177" t="str">
        <f t="shared" si="62"/>
        <v/>
      </c>
      <c r="BI69" s="177" t="str">
        <f t="shared" si="63"/>
        <v/>
      </c>
      <c r="BJ69" s="177" t="str">
        <f t="shared" si="64"/>
        <v/>
      </c>
      <c r="BK69" s="177" t="str">
        <f t="shared" si="65"/>
        <v/>
      </c>
      <c r="BL69" s="177" t="str">
        <f t="shared" si="66"/>
        <v/>
      </c>
      <c r="BM69" s="177" t="str">
        <f t="shared" si="67"/>
        <v/>
      </c>
      <c r="BN69" s="177" t="str">
        <f t="shared" si="68"/>
        <v/>
      </c>
      <c r="BO69" s="177" t="str">
        <f t="shared" si="69"/>
        <v/>
      </c>
      <c r="BP69" s="177" t="str">
        <f t="shared" si="70"/>
        <v/>
      </c>
      <c r="BQ69" s="177" t="str">
        <f t="shared" si="71"/>
        <v/>
      </c>
      <c r="BR69" s="177" t="str">
        <f t="shared" si="72"/>
        <v/>
      </c>
      <c r="BS69" s="177" t="str">
        <f t="shared" si="73"/>
        <v/>
      </c>
      <c r="BT69" s="177" t="str">
        <f t="shared" si="74"/>
        <v/>
      </c>
      <c r="BU69" s="177" t="str">
        <f t="shared" si="75"/>
        <v/>
      </c>
      <c r="BV69" s="177" t="str">
        <f t="shared" si="76"/>
        <v/>
      </c>
      <c r="BW69" s="177" t="str">
        <f t="shared" si="77"/>
        <v/>
      </c>
      <c r="BX69" s="177" t="str">
        <f t="shared" si="78"/>
        <v/>
      </c>
      <c r="BY69" s="177" t="str">
        <f t="shared" si="79"/>
        <v/>
      </c>
      <c r="BZ69" s="177" t="str">
        <f t="shared" si="80"/>
        <v/>
      </c>
      <c r="CA69" s="177" t="str">
        <f t="shared" si="81"/>
        <v/>
      </c>
      <c r="CB69" s="177" t="str">
        <f t="shared" si="82"/>
        <v/>
      </c>
      <c r="CC69" s="177" t="str">
        <f t="shared" si="83"/>
        <v/>
      </c>
      <c r="CD69" s="177" t="str">
        <f t="shared" si="84"/>
        <v/>
      </c>
      <c r="CE69" s="177" t="str">
        <f t="shared" si="85"/>
        <v/>
      </c>
      <c r="CF69" s="177" t="str">
        <f t="shared" si="86"/>
        <v/>
      </c>
      <c r="CG69" s="177" t="str">
        <f t="shared" si="87"/>
        <v/>
      </c>
      <c r="CH69" s="177" t="str">
        <f t="shared" si="88"/>
        <v/>
      </c>
      <c r="CI69" s="177" t="str">
        <f t="shared" si="89"/>
        <v/>
      </c>
      <c r="CJ69" s="177" t="str">
        <f t="shared" si="90"/>
        <v/>
      </c>
      <c r="CK69" s="177" t="str">
        <f t="shared" si="91"/>
        <v/>
      </c>
      <c r="CL69" s="177" t="str">
        <f t="shared" si="92"/>
        <v/>
      </c>
      <c r="CM69" s="177" t="str">
        <f t="shared" si="93"/>
        <v/>
      </c>
      <c r="CN69" s="177" t="str">
        <f t="shared" si="94"/>
        <v/>
      </c>
      <c r="CO69" s="177" t="str">
        <f t="shared" si="95"/>
        <v/>
      </c>
      <c r="CP69" s="177" t="str">
        <f t="shared" si="96"/>
        <v/>
      </c>
      <c r="CQ69" s="177" t="str">
        <f t="shared" si="97"/>
        <v/>
      </c>
      <c r="CR69" s="177" t="str">
        <f t="shared" si="98"/>
        <v/>
      </c>
      <c r="CS69" s="177" t="str">
        <f t="shared" si="99"/>
        <v/>
      </c>
      <c r="CT69" s="177" t="str">
        <f t="shared" si="100"/>
        <v/>
      </c>
      <c r="CU69" s="177" t="str">
        <f t="shared" si="101"/>
        <v/>
      </c>
      <c r="CV69" s="177" t="str">
        <f t="shared" si="32"/>
        <v/>
      </c>
      <c r="CW69" s="177" t="str">
        <f t="shared" si="102"/>
        <v/>
      </c>
      <c r="CX69" s="177" t="str">
        <f t="shared" si="103"/>
        <v/>
      </c>
      <c r="CY69" s="177" t="str">
        <f t="shared" si="104"/>
        <v/>
      </c>
      <c r="CZ69" s="177" t="str">
        <f t="shared" si="105"/>
        <v/>
      </c>
      <c r="DA69" s="177" t="str">
        <f t="shared" si="106"/>
        <v/>
      </c>
      <c r="DB69" s="177" t="str">
        <f t="shared" si="107"/>
        <v/>
      </c>
      <c r="DC69" s="177" t="str">
        <f t="shared" si="108"/>
        <v/>
      </c>
      <c r="DD69" s="177" t="str">
        <f t="shared" si="109"/>
        <v/>
      </c>
      <c r="DE69" s="177" t="str">
        <f t="shared" si="110"/>
        <v/>
      </c>
      <c r="DF69" s="177" t="str">
        <f t="shared" si="111"/>
        <v/>
      </c>
      <c r="DG69" s="177" t="str">
        <f t="shared" si="112"/>
        <v/>
      </c>
      <c r="DH69" s="177" t="str">
        <f t="shared" si="113"/>
        <v/>
      </c>
      <c r="DI69" s="177" t="str">
        <f t="shared" si="114"/>
        <v/>
      </c>
      <c r="DJ69" s="177" t="str">
        <f t="shared" si="115"/>
        <v/>
      </c>
      <c r="DK69" s="177" t="str">
        <f t="shared" si="116"/>
        <v/>
      </c>
      <c r="DL69" s="177" t="str">
        <f t="shared" si="117"/>
        <v/>
      </c>
      <c r="DM69" s="177" t="str">
        <f t="shared" si="118"/>
        <v/>
      </c>
      <c r="DN69" s="177" t="str">
        <f t="shared" si="119"/>
        <v/>
      </c>
      <c r="DO69" s="177" t="str">
        <f t="shared" si="120"/>
        <v/>
      </c>
      <c r="DP69" s="177" t="str">
        <f t="shared" si="121"/>
        <v/>
      </c>
      <c r="DQ69" s="177" t="str">
        <f t="shared" si="122"/>
        <v/>
      </c>
      <c r="DR69" s="177" t="str">
        <f t="shared" si="123"/>
        <v/>
      </c>
      <c r="DS69" s="177" t="str">
        <f t="shared" si="124"/>
        <v/>
      </c>
      <c r="DT69" s="177" t="str">
        <f t="shared" si="125"/>
        <v/>
      </c>
      <c r="DU69" s="177" t="str">
        <f t="shared" si="126"/>
        <v/>
      </c>
      <c r="DV69" s="177" t="str">
        <f t="shared" si="127"/>
        <v/>
      </c>
      <c r="DW69" s="177" t="str">
        <f t="shared" si="128"/>
        <v/>
      </c>
      <c r="DX69" s="177" t="str">
        <f t="shared" si="129"/>
        <v/>
      </c>
      <c r="DY69" s="177" t="str">
        <f t="shared" si="130"/>
        <v/>
      </c>
      <c r="DZ69" s="177" t="str">
        <f t="shared" si="131"/>
        <v/>
      </c>
      <c r="EA69" s="177" t="str">
        <f t="shared" si="132"/>
        <v/>
      </c>
      <c r="EB69" s="177" t="str">
        <f t="shared" si="133"/>
        <v/>
      </c>
      <c r="EC69" s="177" t="str">
        <f t="shared" si="134"/>
        <v/>
      </c>
      <c r="ED69" s="177" t="str">
        <f t="shared" si="135"/>
        <v/>
      </c>
      <c r="EE69" s="177" t="str">
        <f t="shared" si="136"/>
        <v/>
      </c>
      <c r="EF69" s="177" t="str">
        <f t="shared" si="137"/>
        <v/>
      </c>
      <c r="EG69" s="177" t="str">
        <f t="shared" si="138"/>
        <v/>
      </c>
      <c r="EH69" s="177" t="str">
        <f t="shared" si="139"/>
        <v/>
      </c>
      <c r="EI69" s="177" t="str">
        <f t="shared" si="140"/>
        <v/>
      </c>
      <c r="EJ69" s="177" t="str">
        <f t="shared" si="141"/>
        <v/>
      </c>
      <c r="EK69" s="177" t="str">
        <f t="shared" si="142"/>
        <v/>
      </c>
      <c r="EL69" s="177" t="str">
        <f t="shared" si="143"/>
        <v/>
      </c>
      <c r="EM69" s="177" t="str">
        <f t="shared" si="144"/>
        <v/>
      </c>
      <c r="EN69" s="177" t="str">
        <f t="shared" si="145"/>
        <v/>
      </c>
      <c r="EO69" s="177" t="str">
        <f t="shared" si="146"/>
        <v/>
      </c>
      <c r="EP69" s="177" t="str">
        <f t="shared" si="147"/>
        <v/>
      </c>
      <c r="EQ69" s="177" t="str">
        <f t="shared" si="148"/>
        <v/>
      </c>
      <c r="ER69" s="177" t="str">
        <f t="shared" si="149"/>
        <v/>
      </c>
      <c r="ES69" s="177" t="str">
        <f t="shared" si="150"/>
        <v/>
      </c>
      <c r="ET69" s="177" t="str">
        <f t="shared" si="151"/>
        <v/>
      </c>
      <c r="EU69" s="177" t="str">
        <f t="shared" si="152"/>
        <v/>
      </c>
      <c r="EV69" s="177" t="str">
        <f t="shared" si="153"/>
        <v/>
      </c>
      <c r="EW69" s="177" t="str">
        <f t="shared" si="154"/>
        <v/>
      </c>
      <c r="EX69" s="177" t="str">
        <f t="shared" si="155"/>
        <v/>
      </c>
      <c r="EY69" s="177" t="str">
        <f t="shared" si="156"/>
        <v/>
      </c>
      <c r="EZ69" s="177" t="str">
        <f t="shared" si="157"/>
        <v/>
      </c>
      <c r="FA69" s="177" t="str">
        <f t="shared" si="158"/>
        <v/>
      </c>
      <c r="FB69" s="177" t="str">
        <f t="shared" si="159"/>
        <v/>
      </c>
      <c r="FC69" s="177" t="str">
        <f t="shared" si="160"/>
        <v/>
      </c>
      <c r="FD69" s="177" t="str">
        <f t="shared" si="161"/>
        <v/>
      </c>
      <c r="FE69" s="177" t="str">
        <f t="shared" si="162"/>
        <v/>
      </c>
      <c r="FF69" s="177" t="str">
        <f t="shared" si="163"/>
        <v/>
      </c>
      <c r="FG69" s="177" t="str">
        <f t="shared" si="164"/>
        <v/>
      </c>
      <c r="FH69" s="177" t="str">
        <f t="shared" si="33"/>
        <v/>
      </c>
      <c r="FI69" s="177" t="str">
        <f t="shared" si="165"/>
        <v/>
      </c>
      <c r="FJ69" s="177" t="str">
        <f t="shared" si="166"/>
        <v/>
      </c>
      <c r="FK69" s="177" t="str">
        <f t="shared" si="167"/>
        <v/>
      </c>
      <c r="FL69" s="177" t="str">
        <f t="shared" si="168"/>
        <v/>
      </c>
      <c r="FM69" s="177" t="str">
        <f t="shared" si="169"/>
        <v/>
      </c>
      <c r="FN69" s="177" t="str">
        <f t="shared" si="170"/>
        <v/>
      </c>
      <c r="FO69" s="177" t="str">
        <f t="shared" si="171"/>
        <v/>
      </c>
      <c r="FP69" s="177" t="str">
        <f t="shared" si="172"/>
        <v/>
      </c>
      <c r="FQ69" s="177" t="str">
        <f t="shared" si="173"/>
        <v/>
      </c>
      <c r="FR69" s="177" t="str">
        <f t="shared" si="174"/>
        <v/>
      </c>
      <c r="FS69" s="177" t="str">
        <f t="shared" si="175"/>
        <v/>
      </c>
      <c r="FT69" s="177" t="str">
        <f t="shared" si="176"/>
        <v/>
      </c>
      <c r="FU69" s="177" t="str">
        <f t="shared" si="177"/>
        <v/>
      </c>
      <c r="FV69" s="177" t="str">
        <f t="shared" si="178"/>
        <v/>
      </c>
      <c r="FW69" s="177" t="str">
        <f t="shared" si="179"/>
        <v/>
      </c>
      <c r="FX69" s="177" t="str">
        <f t="shared" si="180"/>
        <v/>
      </c>
      <c r="FY69" s="177" t="str">
        <f t="shared" si="181"/>
        <v/>
      </c>
      <c r="FZ69" s="177" t="str">
        <f t="shared" si="182"/>
        <v/>
      </c>
      <c r="GA69" s="177" t="str">
        <f t="shared" si="183"/>
        <v/>
      </c>
      <c r="GB69" s="177" t="str">
        <f t="shared" si="184"/>
        <v/>
      </c>
      <c r="GC69" s="177" t="str">
        <f t="shared" si="185"/>
        <v/>
      </c>
      <c r="GD69" s="177" t="str">
        <f t="shared" si="186"/>
        <v/>
      </c>
      <c r="GE69" s="177" t="str">
        <f t="shared" si="187"/>
        <v/>
      </c>
      <c r="GF69" s="177" t="str">
        <f t="shared" si="188"/>
        <v/>
      </c>
      <c r="GG69" s="177" t="str">
        <f t="shared" si="189"/>
        <v/>
      </c>
      <c r="GH69" s="177" t="str">
        <f t="shared" si="190"/>
        <v/>
      </c>
      <c r="GI69" s="177" t="str">
        <f t="shared" si="191"/>
        <v/>
      </c>
      <c r="GJ69" s="177" t="str">
        <f t="shared" si="192"/>
        <v/>
      </c>
      <c r="GK69" s="177" t="str">
        <f t="shared" si="193"/>
        <v/>
      </c>
      <c r="GL69" s="177" t="str">
        <f t="shared" si="194"/>
        <v/>
      </c>
      <c r="GM69" s="177" t="str">
        <f t="shared" si="195"/>
        <v/>
      </c>
      <c r="GN69" s="177" t="str">
        <f t="shared" si="196"/>
        <v/>
      </c>
      <c r="GO69" s="177" t="str">
        <f t="shared" si="197"/>
        <v/>
      </c>
      <c r="GP69" s="177" t="str">
        <f t="shared" si="198"/>
        <v/>
      </c>
      <c r="GQ69" s="177" t="str">
        <f t="shared" si="199"/>
        <v/>
      </c>
      <c r="GR69" s="177" t="str">
        <f t="shared" si="200"/>
        <v/>
      </c>
      <c r="GS69" s="177" t="str">
        <f t="shared" si="201"/>
        <v/>
      </c>
      <c r="GT69" s="177" t="str">
        <f t="shared" si="202"/>
        <v/>
      </c>
      <c r="GU69" s="177" t="str">
        <f t="shared" si="203"/>
        <v/>
      </c>
      <c r="GV69" s="177" t="str">
        <f t="shared" si="204"/>
        <v/>
      </c>
      <c r="GW69" s="177" t="str">
        <f t="shared" si="205"/>
        <v/>
      </c>
      <c r="GX69" s="177" t="str">
        <f t="shared" si="206"/>
        <v/>
      </c>
      <c r="GY69" s="177" t="str">
        <f t="shared" si="207"/>
        <v/>
      </c>
      <c r="GZ69" s="177" t="str">
        <f t="shared" si="208"/>
        <v/>
      </c>
      <c r="HA69" s="177" t="str">
        <f t="shared" si="209"/>
        <v/>
      </c>
      <c r="HB69" s="177" t="str">
        <f t="shared" si="210"/>
        <v/>
      </c>
      <c r="HC69" s="177" t="str">
        <f t="shared" si="211"/>
        <v/>
      </c>
      <c r="HD69" s="177" t="str">
        <f t="shared" si="212"/>
        <v/>
      </c>
      <c r="HE69" s="177" t="str">
        <f t="shared" si="213"/>
        <v/>
      </c>
      <c r="HF69" s="177" t="str">
        <f t="shared" si="214"/>
        <v/>
      </c>
      <c r="HG69" s="177" t="str">
        <f t="shared" si="215"/>
        <v/>
      </c>
      <c r="HH69" s="177" t="str">
        <f t="shared" si="216"/>
        <v/>
      </c>
      <c r="HI69" s="177" t="str">
        <f t="shared" si="217"/>
        <v/>
      </c>
      <c r="HJ69" s="177" t="str">
        <f t="shared" si="218"/>
        <v/>
      </c>
      <c r="HK69" s="177" t="str">
        <f t="shared" si="219"/>
        <v/>
      </c>
      <c r="HL69" s="177" t="str">
        <f t="shared" si="220"/>
        <v/>
      </c>
      <c r="HM69" s="177" t="str">
        <f t="shared" si="221"/>
        <v/>
      </c>
      <c r="HN69" s="177" t="str">
        <f t="shared" si="222"/>
        <v/>
      </c>
      <c r="HO69" s="177" t="str">
        <f t="shared" si="223"/>
        <v/>
      </c>
      <c r="HP69" s="177" t="str">
        <f t="shared" si="224"/>
        <v/>
      </c>
      <c r="HQ69" s="177" t="str">
        <f t="shared" si="225"/>
        <v/>
      </c>
      <c r="HR69" s="177" t="str">
        <f t="shared" si="226"/>
        <v/>
      </c>
      <c r="HS69" s="177" t="str">
        <f t="shared" si="227"/>
        <v/>
      </c>
      <c r="HT69" s="177" t="str">
        <f t="shared" si="34"/>
        <v/>
      </c>
      <c r="HU69" s="177" t="str">
        <f t="shared" si="255"/>
        <v/>
      </c>
      <c r="HV69" s="177" t="str">
        <f t="shared" si="256"/>
        <v/>
      </c>
      <c r="HW69" s="177" t="str">
        <f t="shared" si="257"/>
        <v/>
      </c>
      <c r="HX69" s="177" t="str">
        <f t="shared" si="258"/>
        <v/>
      </c>
      <c r="HY69" s="177" t="str">
        <f t="shared" si="259"/>
        <v/>
      </c>
      <c r="HZ69" s="177" t="str">
        <f t="shared" si="260"/>
        <v/>
      </c>
      <c r="IA69" s="192" t="str">
        <f t="shared" ref="IA69:IA103" si="377">IF(ISNONTEXT($AH69),HZ69+$AH69-0.001,"")</f>
        <v/>
      </c>
      <c r="IB69" s="193" t="e">
        <f t="shared" si="361"/>
        <v>#N/A</v>
      </c>
      <c r="IC69" s="193" t="e">
        <f t="shared" si="342"/>
        <v>#N/A</v>
      </c>
      <c r="ID69" s="193" t="e">
        <f t="shared" si="342"/>
        <v>#N/A</v>
      </c>
      <c r="IE69" s="193" t="e">
        <f t="shared" si="342"/>
        <v>#N/A</v>
      </c>
      <c r="IF69" s="193" t="e">
        <f t="shared" si="355"/>
        <v>#N/A</v>
      </c>
      <c r="IG69" s="193" t="e">
        <f t="shared" si="355"/>
        <v>#N/A</v>
      </c>
      <c r="IH69" s="193" t="e">
        <f t="shared" si="355"/>
        <v>#N/A</v>
      </c>
      <c r="II69" s="193" t="e">
        <f t="shared" si="355"/>
        <v>#N/A</v>
      </c>
      <c r="IJ69" s="193" t="e">
        <f t="shared" si="355"/>
        <v>#N/A</v>
      </c>
      <c r="IK69" s="193" t="e">
        <f t="shared" si="355"/>
        <v>#N/A</v>
      </c>
      <c r="IL69" s="193" t="e">
        <f t="shared" si="355"/>
        <v>#N/A</v>
      </c>
      <c r="IM69" s="193" t="e">
        <f t="shared" si="355"/>
        <v>#N/A</v>
      </c>
      <c r="IN69" s="193" t="e">
        <f t="shared" si="355"/>
        <v>#N/A</v>
      </c>
      <c r="IO69" s="193" t="e">
        <f t="shared" si="355"/>
        <v>#N/A</v>
      </c>
      <c r="IP69" s="193" t="e">
        <f t="shared" si="355"/>
        <v>#N/A</v>
      </c>
      <c r="IQ69" s="193" t="e">
        <f t="shared" si="355"/>
        <v>#N/A</v>
      </c>
      <c r="IR69" s="193" t="e">
        <f t="shared" si="355"/>
        <v>#N/A</v>
      </c>
      <c r="IS69" s="193" t="e">
        <f t="shared" si="355"/>
        <v>#N/A</v>
      </c>
      <c r="IT69" s="193" t="e">
        <f t="shared" si="355"/>
        <v>#N/A</v>
      </c>
      <c r="IU69" s="193" t="e">
        <f t="shared" si="350"/>
        <v>#N/A</v>
      </c>
      <c r="IV69" s="193" t="e">
        <f t="shared" si="350"/>
        <v>#N/A</v>
      </c>
      <c r="IW69" s="193" t="e">
        <f t="shared" si="350"/>
        <v>#N/A</v>
      </c>
      <c r="IX69" s="193" t="e">
        <f t="shared" si="350"/>
        <v>#N/A</v>
      </c>
      <c r="IY69" s="193" t="e">
        <f t="shared" si="350"/>
        <v>#N/A</v>
      </c>
      <c r="IZ69" s="193" t="e">
        <f t="shared" si="350"/>
        <v>#N/A</v>
      </c>
      <c r="JA69" s="193" t="e">
        <f t="shared" si="350"/>
        <v>#N/A</v>
      </c>
      <c r="JB69" s="193" t="e">
        <f t="shared" si="350"/>
        <v>#N/A</v>
      </c>
      <c r="JC69" s="193" t="e">
        <f t="shared" si="350"/>
        <v>#N/A</v>
      </c>
      <c r="JD69" s="193" t="e">
        <f t="shared" si="350"/>
        <v>#N/A</v>
      </c>
      <c r="JE69" s="193" t="e">
        <f t="shared" si="350"/>
        <v>#N/A</v>
      </c>
      <c r="JF69" s="193" t="e">
        <f t="shared" si="350"/>
        <v>#N/A</v>
      </c>
      <c r="JG69" s="193" t="e">
        <f t="shared" si="350"/>
        <v>#N/A</v>
      </c>
      <c r="JH69" s="193" t="e">
        <f t="shared" si="350"/>
        <v>#N/A</v>
      </c>
      <c r="JI69" s="193" t="e">
        <f t="shared" si="350"/>
        <v>#N/A</v>
      </c>
      <c r="JJ69" s="193" t="e">
        <f t="shared" si="346"/>
        <v>#N/A</v>
      </c>
      <c r="JK69" s="193" t="e">
        <f t="shared" si="346"/>
        <v>#N/A</v>
      </c>
      <c r="JL69" s="193" t="e">
        <f t="shared" si="346"/>
        <v>#N/A</v>
      </c>
      <c r="JM69" s="193" t="e">
        <f t="shared" si="346"/>
        <v>#N/A</v>
      </c>
      <c r="JN69" s="193" t="e">
        <f t="shared" si="346"/>
        <v>#N/A</v>
      </c>
      <c r="JO69" s="193" t="e">
        <f t="shared" si="346"/>
        <v>#N/A</v>
      </c>
      <c r="JP69" s="193" t="e">
        <f t="shared" si="346"/>
        <v>#N/A</v>
      </c>
      <c r="JQ69" s="193" t="e">
        <f t="shared" si="346"/>
        <v>#N/A</v>
      </c>
      <c r="JR69" s="193" t="e">
        <f t="shared" si="346"/>
        <v>#N/A</v>
      </c>
      <c r="JS69" s="193" t="e">
        <f t="shared" si="346"/>
        <v>#N/A</v>
      </c>
      <c r="JT69" s="193" t="e">
        <f t="shared" si="346"/>
        <v>#N/A</v>
      </c>
      <c r="JU69" s="193" t="e">
        <f t="shared" si="346"/>
        <v>#N/A</v>
      </c>
      <c r="JV69" s="193" t="e">
        <f t="shared" si="346"/>
        <v>#N/A</v>
      </c>
      <c r="JW69" s="193" t="e">
        <f t="shared" si="346"/>
        <v>#N/A</v>
      </c>
      <c r="JX69" s="193" t="e">
        <f t="shared" si="346"/>
        <v>#N/A</v>
      </c>
      <c r="JY69" s="193" t="e">
        <f t="shared" ref="JY69:KM84" si="378">IF(ISNONTEXT($Q69),IF($G69="R",_xlfn.BETA.DIST(CF69,$M69,$N69,FALSE,$B69,$D69),_xlfn.BETA.DIST(CF69,$N69,$M69,FALSE,$B69,$D69)),NA())</f>
        <v>#N/A</v>
      </c>
      <c r="JZ69" s="193" t="e">
        <f t="shared" si="378"/>
        <v>#N/A</v>
      </c>
      <c r="KA69" s="193" t="e">
        <f t="shared" si="378"/>
        <v>#N/A</v>
      </c>
      <c r="KB69" s="193" t="e">
        <f t="shared" si="378"/>
        <v>#N/A</v>
      </c>
      <c r="KC69" s="193" t="e">
        <f t="shared" si="378"/>
        <v>#N/A</v>
      </c>
      <c r="KD69" s="193" t="e">
        <f t="shared" si="378"/>
        <v>#N/A</v>
      </c>
      <c r="KE69" s="193" t="e">
        <f t="shared" si="378"/>
        <v>#N/A</v>
      </c>
      <c r="KF69" s="193" t="e">
        <f t="shared" si="378"/>
        <v>#N/A</v>
      </c>
      <c r="KG69" s="193" t="e">
        <f t="shared" si="378"/>
        <v>#N/A</v>
      </c>
      <c r="KH69" s="193" t="e">
        <f t="shared" si="378"/>
        <v>#N/A</v>
      </c>
      <c r="KI69" s="193" t="e">
        <f t="shared" si="378"/>
        <v>#N/A</v>
      </c>
      <c r="KJ69" s="193" t="e">
        <f t="shared" si="378"/>
        <v>#N/A</v>
      </c>
      <c r="KK69" s="193" t="e">
        <f t="shared" si="378"/>
        <v>#N/A</v>
      </c>
      <c r="KL69" s="193" t="e">
        <f t="shared" si="378"/>
        <v>#N/A</v>
      </c>
      <c r="KM69" s="193" t="e">
        <f t="shared" si="378"/>
        <v>#N/A</v>
      </c>
      <c r="KN69" s="193" t="e">
        <f t="shared" si="35"/>
        <v>#N/A</v>
      </c>
      <c r="KO69" s="193" t="e">
        <f t="shared" si="343"/>
        <v>#N/A</v>
      </c>
      <c r="KP69" s="193" t="e">
        <f t="shared" si="343"/>
        <v>#N/A</v>
      </c>
      <c r="KQ69" s="193" t="e">
        <f t="shared" si="343"/>
        <v>#N/A</v>
      </c>
      <c r="KR69" s="193" t="e">
        <f t="shared" si="356"/>
        <v>#N/A</v>
      </c>
      <c r="KS69" s="193" t="e">
        <f t="shared" si="356"/>
        <v>#N/A</v>
      </c>
      <c r="KT69" s="193" t="e">
        <f t="shared" si="356"/>
        <v>#N/A</v>
      </c>
      <c r="KU69" s="193" t="e">
        <f t="shared" si="356"/>
        <v>#N/A</v>
      </c>
      <c r="KV69" s="193" t="e">
        <f t="shared" si="356"/>
        <v>#N/A</v>
      </c>
      <c r="KW69" s="193" t="e">
        <f t="shared" si="356"/>
        <v>#N/A</v>
      </c>
      <c r="KX69" s="193" t="e">
        <f t="shared" si="356"/>
        <v>#N/A</v>
      </c>
      <c r="KY69" s="193" t="e">
        <f t="shared" si="356"/>
        <v>#N/A</v>
      </c>
      <c r="KZ69" s="193" t="e">
        <f t="shared" si="356"/>
        <v>#N/A</v>
      </c>
      <c r="LA69" s="193" t="e">
        <f t="shared" si="356"/>
        <v>#N/A</v>
      </c>
      <c r="LB69" s="193" t="e">
        <f t="shared" si="356"/>
        <v>#N/A</v>
      </c>
      <c r="LC69" s="193" t="e">
        <f t="shared" si="356"/>
        <v>#N/A</v>
      </c>
      <c r="LD69" s="193" t="e">
        <f t="shared" si="356"/>
        <v>#N/A</v>
      </c>
      <c r="LE69" s="193" t="e">
        <f t="shared" si="356"/>
        <v>#N/A</v>
      </c>
      <c r="LF69" s="193" t="e">
        <f t="shared" si="356"/>
        <v>#N/A</v>
      </c>
      <c r="LG69" s="193" t="e">
        <f t="shared" si="351"/>
        <v>#N/A</v>
      </c>
      <c r="LH69" s="193" t="e">
        <f t="shared" si="351"/>
        <v>#N/A</v>
      </c>
      <c r="LI69" s="193" t="e">
        <f t="shared" si="351"/>
        <v>#N/A</v>
      </c>
      <c r="LJ69" s="193" t="e">
        <f t="shared" si="351"/>
        <v>#N/A</v>
      </c>
      <c r="LK69" s="193" t="e">
        <f t="shared" si="351"/>
        <v>#N/A</v>
      </c>
      <c r="LL69" s="193" t="e">
        <f t="shared" si="351"/>
        <v>#N/A</v>
      </c>
      <c r="LM69" s="193" t="e">
        <f t="shared" si="351"/>
        <v>#N/A</v>
      </c>
      <c r="LN69" s="193" t="e">
        <f t="shared" si="351"/>
        <v>#N/A</v>
      </c>
      <c r="LO69" s="193" t="e">
        <f t="shared" si="351"/>
        <v>#N/A</v>
      </c>
      <c r="LP69" s="193" t="e">
        <f t="shared" si="351"/>
        <v>#N/A</v>
      </c>
      <c r="LQ69" s="193" t="e">
        <f t="shared" si="351"/>
        <v>#N/A</v>
      </c>
      <c r="LR69" s="193" t="e">
        <f t="shared" si="351"/>
        <v>#N/A</v>
      </c>
      <c r="LS69" s="193" t="e">
        <f t="shared" si="351"/>
        <v>#N/A</v>
      </c>
      <c r="LT69" s="193" t="e">
        <f t="shared" si="351"/>
        <v>#N/A</v>
      </c>
      <c r="LU69" s="193" t="e">
        <f t="shared" si="351"/>
        <v>#N/A</v>
      </c>
      <c r="LV69" s="193" t="e">
        <f t="shared" si="347"/>
        <v>#N/A</v>
      </c>
      <c r="LW69" s="193" t="e">
        <f t="shared" si="347"/>
        <v>#N/A</v>
      </c>
      <c r="LX69" s="193" t="e">
        <f t="shared" si="347"/>
        <v>#N/A</v>
      </c>
      <c r="LY69" s="193" t="e">
        <f t="shared" si="347"/>
        <v>#N/A</v>
      </c>
      <c r="LZ69" s="193" t="e">
        <f t="shared" si="347"/>
        <v>#N/A</v>
      </c>
      <c r="MA69" s="193" t="e">
        <f t="shared" si="347"/>
        <v>#N/A</v>
      </c>
      <c r="MB69" s="193" t="e">
        <f t="shared" si="347"/>
        <v>#N/A</v>
      </c>
      <c r="MC69" s="193" t="e">
        <f t="shared" si="347"/>
        <v>#N/A</v>
      </c>
      <c r="MD69" s="193" t="e">
        <f t="shared" si="347"/>
        <v>#N/A</v>
      </c>
      <c r="ME69" s="193" t="e">
        <f t="shared" si="347"/>
        <v>#N/A</v>
      </c>
      <c r="MF69" s="193" t="e">
        <f t="shared" si="347"/>
        <v>#N/A</v>
      </c>
      <c r="MG69" s="193" t="e">
        <f t="shared" si="347"/>
        <v>#N/A</v>
      </c>
      <c r="MH69" s="193" t="e">
        <f t="shared" si="347"/>
        <v>#N/A</v>
      </c>
      <c r="MI69" s="193" t="e">
        <f t="shared" si="347"/>
        <v>#N/A</v>
      </c>
      <c r="MJ69" s="193" t="e">
        <f t="shared" si="347"/>
        <v>#N/A</v>
      </c>
      <c r="MK69" s="193" t="e">
        <f t="shared" ref="MK69:MY84" si="379">IF(ISNONTEXT($Q69),IF($G69="R",_xlfn.BETA.DIST(ER69,$M69,$N69,FALSE,$B69,$D69),_xlfn.BETA.DIST(ER69,$N69,$M69,FALSE,$B69,$D69)),NA())</f>
        <v>#N/A</v>
      </c>
      <c r="ML69" s="193" t="e">
        <f t="shared" si="379"/>
        <v>#N/A</v>
      </c>
      <c r="MM69" s="193" t="e">
        <f t="shared" si="379"/>
        <v>#N/A</v>
      </c>
      <c r="MN69" s="193" t="e">
        <f t="shared" si="379"/>
        <v>#N/A</v>
      </c>
      <c r="MO69" s="193" t="e">
        <f t="shared" si="379"/>
        <v>#N/A</v>
      </c>
      <c r="MP69" s="193" t="e">
        <f t="shared" si="379"/>
        <v>#N/A</v>
      </c>
      <c r="MQ69" s="193" t="e">
        <f t="shared" si="379"/>
        <v>#N/A</v>
      </c>
      <c r="MR69" s="193" t="e">
        <f t="shared" si="379"/>
        <v>#N/A</v>
      </c>
      <c r="MS69" s="193" t="e">
        <f t="shared" si="379"/>
        <v>#N/A</v>
      </c>
      <c r="MT69" s="193" t="e">
        <f t="shared" si="379"/>
        <v>#N/A</v>
      </c>
      <c r="MU69" s="193" t="e">
        <f t="shared" si="379"/>
        <v>#N/A</v>
      </c>
      <c r="MV69" s="193" t="e">
        <f t="shared" si="379"/>
        <v>#N/A</v>
      </c>
      <c r="MW69" s="193" t="e">
        <f t="shared" si="379"/>
        <v>#N/A</v>
      </c>
      <c r="MX69" s="193" t="e">
        <f t="shared" si="379"/>
        <v>#N/A</v>
      </c>
      <c r="MY69" s="193" t="e">
        <f t="shared" si="379"/>
        <v>#N/A</v>
      </c>
      <c r="MZ69" s="193" t="e">
        <f t="shared" si="36"/>
        <v>#N/A</v>
      </c>
      <c r="NA69" s="193" t="e">
        <f t="shared" si="344"/>
        <v>#N/A</v>
      </c>
      <c r="NB69" s="193" t="e">
        <f t="shared" si="344"/>
        <v>#N/A</v>
      </c>
      <c r="NC69" s="193" t="e">
        <f t="shared" si="344"/>
        <v>#N/A</v>
      </c>
      <c r="ND69" s="193" t="e">
        <f t="shared" si="357"/>
        <v>#N/A</v>
      </c>
      <c r="NE69" s="193" t="e">
        <f t="shared" si="357"/>
        <v>#N/A</v>
      </c>
      <c r="NF69" s="193" t="e">
        <f t="shared" si="357"/>
        <v>#N/A</v>
      </c>
      <c r="NG69" s="193" t="e">
        <f t="shared" si="357"/>
        <v>#N/A</v>
      </c>
      <c r="NH69" s="193" t="e">
        <f t="shared" si="357"/>
        <v>#N/A</v>
      </c>
      <c r="NI69" s="193" t="e">
        <f t="shared" si="357"/>
        <v>#N/A</v>
      </c>
      <c r="NJ69" s="193" t="e">
        <f t="shared" si="357"/>
        <v>#N/A</v>
      </c>
      <c r="NK69" s="193" t="e">
        <f t="shared" si="357"/>
        <v>#N/A</v>
      </c>
      <c r="NL69" s="193" t="e">
        <f t="shared" si="357"/>
        <v>#N/A</v>
      </c>
      <c r="NM69" s="193" t="e">
        <f t="shared" si="357"/>
        <v>#N/A</v>
      </c>
      <c r="NN69" s="193" t="e">
        <f t="shared" si="357"/>
        <v>#N/A</v>
      </c>
      <c r="NO69" s="193" t="e">
        <f t="shared" si="357"/>
        <v>#N/A</v>
      </c>
      <c r="NP69" s="193" t="e">
        <f t="shared" si="357"/>
        <v>#N/A</v>
      </c>
      <c r="NQ69" s="193" t="e">
        <f t="shared" si="357"/>
        <v>#N/A</v>
      </c>
      <c r="NR69" s="193" t="e">
        <f t="shared" si="357"/>
        <v>#N/A</v>
      </c>
      <c r="NS69" s="193" t="e">
        <f t="shared" si="352"/>
        <v>#N/A</v>
      </c>
      <c r="NT69" s="193" t="e">
        <f t="shared" si="352"/>
        <v>#N/A</v>
      </c>
      <c r="NU69" s="193" t="e">
        <f t="shared" si="352"/>
        <v>#N/A</v>
      </c>
      <c r="NV69" s="193" t="e">
        <f t="shared" si="352"/>
        <v>#N/A</v>
      </c>
      <c r="NW69" s="193" t="e">
        <f t="shared" si="352"/>
        <v>#N/A</v>
      </c>
      <c r="NX69" s="193" t="e">
        <f t="shared" si="352"/>
        <v>#N/A</v>
      </c>
      <c r="NY69" s="193" t="e">
        <f t="shared" si="352"/>
        <v>#N/A</v>
      </c>
      <c r="NZ69" s="193" t="e">
        <f t="shared" si="352"/>
        <v>#N/A</v>
      </c>
      <c r="OA69" s="193" t="e">
        <f t="shared" si="352"/>
        <v>#N/A</v>
      </c>
      <c r="OB69" s="193" t="e">
        <f t="shared" si="352"/>
        <v>#N/A</v>
      </c>
      <c r="OC69" s="193" t="e">
        <f t="shared" si="352"/>
        <v>#N/A</v>
      </c>
      <c r="OD69" s="193" t="e">
        <f t="shared" si="352"/>
        <v>#N/A</v>
      </c>
      <c r="OE69" s="193" t="e">
        <f t="shared" si="352"/>
        <v>#N/A</v>
      </c>
      <c r="OF69" s="193" t="e">
        <f t="shared" si="352"/>
        <v>#N/A</v>
      </c>
      <c r="OG69" s="193" t="e">
        <f t="shared" si="352"/>
        <v>#N/A</v>
      </c>
      <c r="OH69" s="193" t="e">
        <f t="shared" si="348"/>
        <v>#N/A</v>
      </c>
      <c r="OI69" s="193" t="e">
        <f t="shared" si="348"/>
        <v>#N/A</v>
      </c>
      <c r="OJ69" s="193" t="e">
        <f t="shared" si="348"/>
        <v>#N/A</v>
      </c>
      <c r="OK69" s="193" t="e">
        <f t="shared" si="348"/>
        <v>#N/A</v>
      </c>
      <c r="OL69" s="193" t="e">
        <f t="shared" si="348"/>
        <v>#N/A</v>
      </c>
      <c r="OM69" s="193" t="e">
        <f t="shared" si="348"/>
        <v>#N/A</v>
      </c>
      <c r="ON69" s="193" t="e">
        <f t="shared" si="348"/>
        <v>#N/A</v>
      </c>
      <c r="OO69" s="193" t="e">
        <f t="shared" si="348"/>
        <v>#N/A</v>
      </c>
      <c r="OP69" s="193" t="e">
        <f t="shared" si="348"/>
        <v>#N/A</v>
      </c>
      <c r="OQ69" s="193" t="e">
        <f t="shared" si="348"/>
        <v>#N/A</v>
      </c>
      <c r="OR69" s="193" t="e">
        <f t="shared" si="348"/>
        <v>#N/A</v>
      </c>
      <c r="OS69" s="193" t="e">
        <f t="shared" si="348"/>
        <v>#N/A</v>
      </c>
      <c r="OT69" s="193" t="e">
        <f t="shared" si="348"/>
        <v>#N/A</v>
      </c>
      <c r="OU69" s="193" t="e">
        <f t="shared" si="348"/>
        <v>#N/A</v>
      </c>
      <c r="OV69" s="193" t="e">
        <f t="shared" si="348"/>
        <v>#N/A</v>
      </c>
      <c r="OW69" s="193" t="e">
        <f t="shared" ref="OW69:PK84" si="380">IF(ISNONTEXT($Q69),IF($G69="R",_xlfn.BETA.DIST(HD69,$M69,$N69,FALSE,$B69,$D69),_xlfn.BETA.DIST(HD69,$N69,$M69,FALSE,$B69,$D69)),NA())</f>
        <v>#N/A</v>
      </c>
      <c r="OX69" s="193" t="e">
        <f t="shared" si="380"/>
        <v>#N/A</v>
      </c>
      <c r="OY69" s="193" t="e">
        <f t="shared" si="380"/>
        <v>#N/A</v>
      </c>
      <c r="OZ69" s="193" t="e">
        <f t="shared" si="380"/>
        <v>#N/A</v>
      </c>
      <c r="PA69" s="193" t="e">
        <f t="shared" si="380"/>
        <v>#N/A</v>
      </c>
      <c r="PB69" s="193" t="e">
        <f t="shared" si="380"/>
        <v>#N/A</v>
      </c>
      <c r="PC69" s="193" t="e">
        <f t="shared" si="380"/>
        <v>#N/A</v>
      </c>
      <c r="PD69" s="193" t="e">
        <f t="shared" si="380"/>
        <v>#N/A</v>
      </c>
      <c r="PE69" s="193" t="e">
        <f t="shared" si="380"/>
        <v>#N/A</v>
      </c>
      <c r="PF69" s="193" t="e">
        <f t="shared" si="380"/>
        <v>#N/A</v>
      </c>
      <c r="PG69" s="193" t="e">
        <f t="shared" si="380"/>
        <v>#N/A</v>
      </c>
      <c r="PH69" s="193" t="e">
        <f t="shared" si="380"/>
        <v>#N/A</v>
      </c>
      <c r="PI69" s="193" t="e">
        <f t="shared" si="380"/>
        <v>#N/A</v>
      </c>
      <c r="PJ69" s="193" t="e">
        <f t="shared" si="380"/>
        <v>#N/A</v>
      </c>
      <c r="PK69" s="193" t="e">
        <f t="shared" si="380"/>
        <v>#N/A</v>
      </c>
      <c r="PL69" s="193" t="e">
        <f t="shared" si="37"/>
        <v>#N/A</v>
      </c>
      <c r="PM69" s="193" t="e">
        <f t="shared" si="362"/>
        <v>#N/A</v>
      </c>
      <c r="PN69" s="193" t="e">
        <f t="shared" si="362"/>
        <v>#N/A</v>
      </c>
      <c r="PO69" s="193" t="e">
        <f t="shared" si="362"/>
        <v>#N/A</v>
      </c>
      <c r="PP69" s="193" t="e">
        <f t="shared" si="362"/>
        <v>#N/A</v>
      </c>
      <c r="PQ69" s="193" t="e">
        <f t="shared" si="362"/>
        <v>#N/A</v>
      </c>
      <c r="PR69" s="193" t="e">
        <f t="shared" si="362"/>
        <v>#N/A</v>
      </c>
      <c r="PS69" s="193" t="e">
        <f t="shared" si="362"/>
        <v>#N/A</v>
      </c>
      <c r="PT69" s="193" t="e">
        <f t="shared" si="362"/>
        <v>#N/A</v>
      </c>
    </row>
    <row r="70" spans="1:436" hidden="1" x14ac:dyDescent="0.45">
      <c r="A70" s="20">
        <v>67</v>
      </c>
      <c r="B70" s="101" t="str">
        <f t="shared" si="363"/>
        <v/>
      </c>
      <c r="C70" s="115"/>
      <c r="D70" s="101" t="str">
        <f t="shared" si="364"/>
        <v/>
      </c>
      <c r="E70" s="110" t="str">
        <f t="shared" si="365"/>
        <v/>
      </c>
      <c r="F70" s="21" t="str">
        <f t="shared" si="366"/>
        <v/>
      </c>
      <c r="G70" s="22" t="str">
        <f t="shared" si="367"/>
        <v/>
      </c>
      <c r="H70" s="23" t="str">
        <f>IF(F70="","",IF(OR($F70&lt;Skew!$B$3,$F70=Skew!$B$3),IF($F70&gt;Skew!$C$3,Skew!$A$3,IF($F70&gt;Skew!$C$4,Skew!$A$4,IF($F70&gt;Skew!$C$5,Skew!$A$5,IF($F70&gt;Skew!$C$6,Skew!$A$6,IF($F70&gt;Skew!$C$7,Skew!$A$7,IF($F70&gt;Skew!$C$8,Skew!$A$8,IF($F70&gt;Skew!$C$9,Skew!$A$9,IF($F70&gt;Skew!$C$10,Skew!$A$10,IF($F70&gt;Skew!$C$11,Skew!$A$11,IF($F70&gt;Skew!$C$12,Skew!$A$12,IF($F70&gt;Skew!$C$13,Skew!$A$13,IF($F70&gt;Skew!$C$14,Skew!$A$14,IF($F70&gt;Skew!$C$15,Skew!$A$15,IF($F70&gt;Skew!$C$16,Skew!$A$16,Skew!$A$17)
)))))))))))))))</f>
        <v/>
      </c>
      <c r="I70" s="22" t="str">
        <f>IF(F70="","",MATCH(H70,Skew!$A$3:$A$17,0))</f>
        <v/>
      </c>
      <c r="J70" s="22" t="str">
        <f t="shared" si="368"/>
        <v/>
      </c>
      <c r="K70" s="24"/>
      <c r="L70" s="22" t="str">
        <f>IF(OR(F70="",K70=""),"",MATCH(K70,Confidence!$A$3:$A$12,0))</f>
        <v/>
      </c>
      <c r="M70" s="25" t="str">
        <f t="shared" si="369"/>
        <v/>
      </c>
      <c r="N70" s="25" t="str">
        <f t="shared" si="370"/>
        <v/>
      </c>
      <c r="O70" s="22"/>
      <c r="P70" s="102" t="str">
        <f t="shared" si="371"/>
        <v/>
      </c>
      <c r="Q70" s="102" t="str">
        <f t="shared" si="372"/>
        <v/>
      </c>
      <c r="R70" s="37" t="str">
        <f t="shared" si="373"/>
        <v/>
      </c>
      <c r="S70" s="115"/>
      <c r="T70" s="204" t="str">
        <f>IF(AND(B70&gt;0,C70&gt;0,D70&gt;0,M70&gt;0,N70&gt;0,S70&gt;0,NOT(K70="")),ABS(VLOOKUP($S$1,VLookups!$A$30:$B$31,2,FALSE)-_xlfn.BETA.DIST(S70,IF(G70="L",N70,M70),IF(G70="L",M70,N70),TRUE,B70,D70)),"")</f>
        <v/>
      </c>
      <c r="U70" s="112" t="str">
        <f>IF(OR($M70="",$N70=""),"",_xlfn.BETA.INV(ABS(VLOOKUP($S$1,VLookups!$A$30:$B$31,2,FALSE)-U$3),IF($G70="L",$N70,$M70),IF($G70="L",$M70,$N70),$B70,$D70))</f>
        <v/>
      </c>
      <c r="V70" s="113" t="str">
        <f>IF(OR($M70="",$N70=""),"",_xlfn.BETA.INV(ABS(VLOOKUP($S$1,VLookups!$A$30:$B$31,2,FALSE)-V$3),IF($G70="L",$N70,$M70),IF($G70="L",$M70,$N70),$B70,$D70))</f>
        <v/>
      </c>
      <c r="W70" s="112" t="str">
        <f>IF(OR($M70="",$N70=""),"",_xlfn.BETA.INV(ABS(VLOOKUP($S$1,VLookups!$A$30:$B$31,2,FALSE)-W$3),IF($G70="L",$N70,$M70),IF($G70="L",$M70,$N70),$B70,$D70))</f>
        <v/>
      </c>
      <c r="X70" s="113" t="str">
        <f>IF(OR($M70="",$N70=""),"",_xlfn.BETA.INV(ABS(VLOOKUP($S$1,VLookups!$A$30:$B$31,2,FALSE)-X$3),IF($G70="L",$N70,$M70),IF($G70="L",$M70,$N70),$B70,$D70))</f>
        <v/>
      </c>
      <c r="Y70" s="112" t="str">
        <f>IF(OR($M70="",$N70=""),"",_xlfn.BETA.INV(ABS(VLOOKUP($S$1,VLookups!$A$30:$B$31,2,FALSE)-Y$3),IF($G70="L",$N70,$M70),IF($G70="L",$M70,$N70),$B70,$D70))</f>
        <v/>
      </c>
      <c r="Z70" s="113" t="str">
        <f>IF(OR($M70="",$N70=""),"",_xlfn.BETA.INV(ABS(VLOOKUP($S$1,VLookups!$A$30:$B$31,2,FALSE)-Z$3),IF($G70="L",$N70,$M70),IF($G70="L",$M70,$N70),$B70,$D70))</f>
        <v/>
      </c>
      <c r="AA70" s="112" t="str">
        <f>IF(OR($M70="",$N70=""),"",_xlfn.BETA.INV(ABS(VLOOKUP($S$1,VLookups!$A$30:$B$31,2,FALSE)-AA$3),IF($G70="L",$N70,$M70),IF($G70="L",$M70,$N70),$B70,$D70))</f>
        <v/>
      </c>
      <c r="AB70" s="113" t="str">
        <f>IF(OR($M70="",$N70=""),"",_xlfn.BETA.INV(ABS(VLOOKUP($S$1,VLookups!$A$30:$B$31,2,FALSE)-AB$3),IF($G70="L",$N70,$M70),IF($G70="L",$M70,$N70),$B70,$D70))</f>
        <v/>
      </c>
      <c r="AC70" s="112" t="str">
        <f>IF(OR($M70="",$N70=""),"",_xlfn.BETA.INV(ABS(VLOOKUP($S$1,VLookups!$A$30:$B$31,2,FALSE)-AC$3),IF($G70="L",$N70,$M70),IF($G70="L",$M70,$N70),$B70,$D70))</f>
        <v/>
      </c>
      <c r="AD70" s="113" t="str">
        <f>IF(OR($M70="",$N70=""),"",_xlfn.BETA.INV(ABS(VLOOKUP($S$1,VLookups!$A$30:$B$31,2,FALSE)-AD$3),IF($G70="L",$N70,$M70),IF($G70="L",$M70,$N70),$B70,$D70))</f>
        <v/>
      </c>
      <c r="AE70" s="112" t="str">
        <f>IF(OR($M70="",$N70=""),"",_xlfn.BETA.INV(ABS(VLOOKUP($S$1,VLookups!$A$30:$B$31,2,FALSE)-AE$3),IF($G70="L",$N70,$M70),IF($G70="L",$M70,$N70),$B70,$D70))</f>
        <v/>
      </c>
      <c r="AF70" s="113" t="str">
        <f>IF(OR($M70="",$N70=""),"",_xlfn.BETA.INV(ABS(VLOOKUP($S$1,VLookups!$A$30:$B$31,2,FALSE)-AF$3),IF($G70="L",$N70,$M70),IF($G70="L",$M70,$N70),$B70,$D70))</f>
        <v/>
      </c>
      <c r="AG70" s="15"/>
      <c r="AH70" s="194" t="str">
        <f t="shared" si="374"/>
        <v/>
      </c>
      <c r="AI70" s="192" t="str">
        <f t="shared" si="375"/>
        <v/>
      </c>
      <c r="AJ70" s="177" t="str">
        <f t="shared" ref="AJ70" si="381">IF(ISNONTEXT($AH70),AI70+$AH70,"")</f>
        <v/>
      </c>
      <c r="AK70" s="177" t="str">
        <f t="shared" si="39"/>
        <v/>
      </c>
      <c r="AL70" s="177" t="str">
        <f t="shared" si="40"/>
        <v/>
      </c>
      <c r="AM70" s="177" t="str">
        <f t="shared" si="41"/>
        <v/>
      </c>
      <c r="AN70" s="177" t="str">
        <f t="shared" si="42"/>
        <v/>
      </c>
      <c r="AO70" s="177" t="str">
        <f t="shared" si="43"/>
        <v/>
      </c>
      <c r="AP70" s="177" t="str">
        <f t="shared" si="44"/>
        <v/>
      </c>
      <c r="AQ70" s="177" t="str">
        <f t="shared" si="45"/>
        <v/>
      </c>
      <c r="AR70" s="177" t="str">
        <f t="shared" si="46"/>
        <v/>
      </c>
      <c r="AS70" s="177" t="str">
        <f t="shared" si="47"/>
        <v/>
      </c>
      <c r="AT70" s="177" t="str">
        <f t="shared" si="48"/>
        <v/>
      </c>
      <c r="AU70" s="177" t="str">
        <f t="shared" si="49"/>
        <v/>
      </c>
      <c r="AV70" s="177" t="str">
        <f t="shared" si="50"/>
        <v/>
      </c>
      <c r="AW70" s="177" t="str">
        <f t="shared" si="51"/>
        <v/>
      </c>
      <c r="AX70" s="177" t="str">
        <f t="shared" si="52"/>
        <v/>
      </c>
      <c r="AY70" s="177" t="str">
        <f t="shared" si="53"/>
        <v/>
      </c>
      <c r="AZ70" s="177" t="str">
        <f t="shared" si="54"/>
        <v/>
      </c>
      <c r="BA70" s="177" t="str">
        <f t="shared" si="55"/>
        <v/>
      </c>
      <c r="BB70" s="177" t="str">
        <f t="shared" si="56"/>
        <v/>
      </c>
      <c r="BC70" s="177" t="str">
        <f t="shared" si="57"/>
        <v/>
      </c>
      <c r="BD70" s="177" t="str">
        <f t="shared" si="58"/>
        <v/>
      </c>
      <c r="BE70" s="177" t="str">
        <f t="shared" si="59"/>
        <v/>
      </c>
      <c r="BF70" s="177" t="str">
        <f t="shared" si="60"/>
        <v/>
      </c>
      <c r="BG70" s="177" t="str">
        <f t="shared" si="61"/>
        <v/>
      </c>
      <c r="BH70" s="177" t="str">
        <f t="shared" si="62"/>
        <v/>
      </c>
      <c r="BI70" s="177" t="str">
        <f t="shared" si="63"/>
        <v/>
      </c>
      <c r="BJ70" s="177" t="str">
        <f t="shared" si="64"/>
        <v/>
      </c>
      <c r="BK70" s="177" t="str">
        <f t="shared" si="65"/>
        <v/>
      </c>
      <c r="BL70" s="177" t="str">
        <f t="shared" si="66"/>
        <v/>
      </c>
      <c r="BM70" s="177" t="str">
        <f t="shared" si="67"/>
        <v/>
      </c>
      <c r="BN70" s="177" t="str">
        <f t="shared" si="68"/>
        <v/>
      </c>
      <c r="BO70" s="177" t="str">
        <f t="shared" si="69"/>
        <v/>
      </c>
      <c r="BP70" s="177" t="str">
        <f t="shared" si="70"/>
        <v/>
      </c>
      <c r="BQ70" s="177" t="str">
        <f t="shared" si="71"/>
        <v/>
      </c>
      <c r="BR70" s="177" t="str">
        <f t="shared" si="72"/>
        <v/>
      </c>
      <c r="BS70" s="177" t="str">
        <f t="shared" si="73"/>
        <v/>
      </c>
      <c r="BT70" s="177" t="str">
        <f t="shared" si="74"/>
        <v/>
      </c>
      <c r="BU70" s="177" t="str">
        <f t="shared" si="75"/>
        <v/>
      </c>
      <c r="BV70" s="177" t="str">
        <f t="shared" si="76"/>
        <v/>
      </c>
      <c r="BW70" s="177" t="str">
        <f t="shared" si="77"/>
        <v/>
      </c>
      <c r="BX70" s="177" t="str">
        <f t="shared" si="78"/>
        <v/>
      </c>
      <c r="BY70" s="177" t="str">
        <f t="shared" si="79"/>
        <v/>
      </c>
      <c r="BZ70" s="177" t="str">
        <f t="shared" si="80"/>
        <v/>
      </c>
      <c r="CA70" s="177" t="str">
        <f t="shared" si="81"/>
        <v/>
      </c>
      <c r="CB70" s="177" t="str">
        <f t="shared" si="82"/>
        <v/>
      </c>
      <c r="CC70" s="177" t="str">
        <f t="shared" si="83"/>
        <v/>
      </c>
      <c r="CD70" s="177" t="str">
        <f t="shared" si="84"/>
        <v/>
      </c>
      <c r="CE70" s="177" t="str">
        <f t="shared" si="85"/>
        <v/>
      </c>
      <c r="CF70" s="177" t="str">
        <f t="shared" si="86"/>
        <v/>
      </c>
      <c r="CG70" s="177" t="str">
        <f t="shared" si="87"/>
        <v/>
      </c>
      <c r="CH70" s="177" t="str">
        <f t="shared" si="88"/>
        <v/>
      </c>
      <c r="CI70" s="177" t="str">
        <f t="shared" si="89"/>
        <v/>
      </c>
      <c r="CJ70" s="177" t="str">
        <f t="shared" si="90"/>
        <v/>
      </c>
      <c r="CK70" s="177" t="str">
        <f t="shared" si="91"/>
        <v/>
      </c>
      <c r="CL70" s="177" t="str">
        <f t="shared" si="92"/>
        <v/>
      </c>
      <c r="CM70" s="177" t="str">
        <f t="shared" si="93"/>
        <v/>
      </c>
      <c r="CN70" s="177" t="str">
        <f t="shared" si="94"/>
        <v/>
      </c>
      <c r="CO70" s="177" t="str">
        <f t="shared" si="95"/>
        <v/>
      </c>
      <c r="CP70" s="177" t="str">
        <f t="shared" si="96"/>
        <v/>
      </c>
      <c r="CQ70" s="177" t="str">
        <f t="shared" si="97"/>
        <v/>
      </c>
      <c r="CR70" s="177" t="str">
        <f t="shared" si="98"/>
        <v/>
      </c>
      <c r="CS70" s="177" t="str">
        <f t="shared" si="99"/>
        <v/>
      </c>
      <c r="CT70" s="177" t="str">
        <f t="shared" si="100"/>
        <v/>
      </c>
      <c r="CU70" s="177" t="str">
        <f t="shared" si="101"/>
        <v/>
      </c>
      <c r="CV70" s="177" t="str">
        <f t="shared" si="32"/>
        <v/>
      </c>
      <c r="CW70" s="177" t="str">
        <f t="shared" si="102"/>
        <v/>
      </c>
      <c r="CX70" s="177" t="str">
        <f t="shared" si="103"/>
        <v/>
      </c>
      <c r="CY70" s="177" t="str">
        <f t="shared" si="104"/>
        <v/>
      </c>
      <c r="CZ70" s="177" t="str">
        <f t="shared" si="105"/>
        <v/>
      </c>
      <c r="DA70" s="177" t="str">
        <f t="shared" si="106"/>
        <v/>
      </c>
      <c r="DB70" s="177" t="str">
        <f t="shared" si="107"/>
        <v/>
      </c>
      <c r="DC70" s="177" t="str">
        <f t="shared" si="108"/>
        <v/>
      </c>
      <c r="DD70" s="177" t="str">
        <f t="shared" si="109"/>
        <v/>
      </c>
      <c r="DE70" s="177" t="str">
        <f t="shared" si="110"/>
        <v/>
      </c>
      <c r="DF70" s="177" t="str">
        <f t="shared" si="111"/>
        <v/>
      </c>
      <c r="DG70" s="177" t="str">
        <f t="shared" si="112"/>
        <v/>
      </c>
      <c r="DH70" s="177" t="str">
        <f t="shared" si="113"/>
        <v/>
      </c>
      <c r="DI70" s="177" t="str">
        <f t="shared" si="114"/>
        <v/>
      </c>
      <c r="DJ70" s="177" t="str">
        <f t="shared" si="115"/>
        <v/>
      </c>
      <c r="DK70" s="177" t="str">
        <f t="shared" si="116"/>
        <v/>
      </c>
      <c r="DL70" s="177" t="str">
        <f t="shared" si="117"/>
        <v/>
      </c>
      <c r="DM70" s="177" t="str">
        <f t="shared" si="118"/>
        <v/>
      </c>
      <c r="DN70" s="177" t="str">
        <f t="shared" si="119"/>
        <v/>
      </c>
      <c r="DO70" s="177" t="str">
        <f t="shared" si="120"/>
        <v/>
      </c>
      <c r="DP70" s="177" t="str">
        <f t="shared" si="121"/>
        <v/>
      </c>
      <c r="DQ70" s="177" t="str">
        <f t="shared" si="122"/>
        <v/>
      </c>
      <c r="DR70" s="177" t="str">
        <f t="shared" si="123"/>
        <v/>
      </c>
      <c r="DS70" s="177" t="str">
        <f t="shared" si="124"/>
        <v/>
      </c>
      <c r="DT70" s="177" t="str">
        <f t="shared" si="125"/>
        <v/>
      </c>
      <c r="DU70" s="177" t="str">
        <f t="shared" si="126"/>
        <v/>
      </c>
      <c r="DV70" s="177" t="str">
        <f t="shared" si="127"/>
        <v/>
      </c>
      <c r="DW70" s="177" t="str">
        <f t="shared" si="128"/>
        <v/>
      </c>
      <c r="DX70" s="177" t="str">
        <f t="shared" si="129"/>
        <v/>
      </c>
      <c r="DY70" s="177" t="str">
        <f t="shared" si="130"/>
        <v/>
      </c>
      <c r="DZ70" s="177" t="str">
        <f t="shared" si="131"/>
        <v/>
      </c>
      <c r="EA70" s="177" t="str">
        <f t="shared" si="132"/>
        <v/>
      </c>
      <c r="EB70" s="177" t="str">
        <f t="shared" si="133"/>
        <v/>
      </c>
      <c r="EC70" s="177" t="str">
        <f t="shared" si="134"/>
        <v/>
      </c>
      <c r="ED70" s="177" t="str">
        <f t="shared" si="135"/>
        <v/>
      </c>
      <c r="EE70" s="177" t="str">
        <f t="shared" si="136"/>
        <v/>
      </c>
      <c r="EF70" s="177" t="str">
        <f t="shared" si="137"/>
        <v/>
      </c>
      <c r="EG70" s="177" t="str">
        <f t="shared" si="138"/>
        <v/>
      </c>
      <c r="EH70" s="177" t="str">
        <f t="shared" si="139"/>
        <v/>
      </c>
      <c r="EI70" s="177" t="str">
        <f t="shared" si="140"/>
        <v/>
      </c>
      <c r="EJ70" s="177" t="str">
        <f t="shared" si="141"/>
        <v/>
      </c>
      <c r="EK70" s="177" t="str">
        <f t="shared" si="142"/>
        <v/>
      </c>
      <c r="EL70" s="177" t="str">
        <f t="shared" si="143"/>
        <v/>
      </c>
      <c r="EM70" s="177" t="str">
        <f t="shared" si="144"/>
        <v/>
      </c>
      <c r="EN70" s="177" t="str">
        <f t="shared" si="145"/>
        <v/>
      </c>
      <c r="EO70" s="177" t="str">
        <f t="shared" si="146"/>
        <v/>
      </c>
      <c r="EP70" s="177" t="str">
        <f t="shared" si="147"/>
        <v/>
      </c>
      <c r="EQ70" s="177" t="str">
        <f t="shared" si="148"/>
        <v/>
      </c>
      <c r="ER70" s="177" t="str">
        <f t="shared" si="149"/>
        <v/>
      </c>
      <c r="ES70" s="177" t="str">
        <f t="shared" si="150"/>
        <v/>
      </c>
      <c r="ET70" s="177" t="str">
        <f t="shared" si="151"/>
        <v/>
      </c>
      <c r="EU70" s="177" t="str">
        <f t="shared" si="152"/>
        <v/>
      </c>
      <c r="EV70" s="177" t="str">
        <f t="shared" si="153"/>
        <v/>
      </c>
      <c r="EW70" s="177" t="str">
        <f t="shared" si="154"/>
        <v/>
      </c>
      <c r="EX70" s="177" t="str">
        <f t="shared" si="155"/>
        <v/>
      </c>
      <c r="EY70" s="177" t="str">
        <f t="shared" si="156"/>
        <v/>
      </c>
      <c r="EZ70" s="177" t="str">
        <f t="shared" si="157"/>
        <v/>
      </c>
      <c r="FA70" s="177" t="str">
        <f t="shared" si="158"/>
        <v/>
      </c>
      <c r="FB70" s="177" t="str">
        <f t="shared" si="159"/>
        <v/>
      </c>
      <c r="FC70" s="177" t="str">
        <f t="shared" si="160"/>
        <v/>
      </c>
      <c r="FD70" s="177" t="str">
        <f t="shared" si="161"/>
        <v/>
      </c>
      <c r="FE70" s="177" t="str">
        <f t="shared" si="162"/>
        <v/>
      </c>
      <c r="FF70" s="177" t="str">
        <f t="shared" si="163"/>
        <v/>
      </c>
      <c r="FG70" s="177" t="str">
        <f t="shared" si="164"/>
        <v/>
      </c>
      <c r="FH70" s="177" t="str">
        <f t="shared" si="33"/>
        <v/>
      </c>
      <c r="FI70" s="177" t="str">
        <f t="shared" si="165"/>
        <v/>
      </c>
      <c r="FJ70" s="177" t="str">
        <f t="shared" si="166"/>
        <v/>
      </c>
      <c r="FK70" s="177" t="str">
        <f t="shared" si="167"/>
        <v/>
      </c>
      <c r="FL70" s="177" t="str">
        <f t="shared" si="168"/>
        <v/>
      </c>
      <c r="FM70" s="177" t="str">
        <f t="shared" si="169"/>
        <v/>
      </c>
      <c r="FN70" s="177" t="str">
        <f t="shared" si="170"/>
        <v/>
      </c>
      <c r="FO70" s="177" t="str">
        <f t="shared" si="171"/>
        <v/>
      </c>
      <c r="FP70" s="177" t="str">
        <f t="shared" si="172"/>
        <v/>
      </c>
      <c r="FQ70" s="177" t="str">
        <f t="shared" si="173"/>
        <v/>
      </c>
      <c r="FR70" s="177" t="str">
        <f t="shared" si="174"/>
        <v/>
      </c>
      <c r="FS70" s="177" t="str">
        <f t="shared" si="175"/>
        <v/>
      </c>
      <c r="FT70" s="177" t="str">
        <f t="shared" si="176"/>
        <v/>
      </c>
      <c r="FU70" s="177" t="str">
        <f t="shared" si="177"/>
        <v/>
      </c>
      <c r="FV70" s="177" t="str">
        <f t="shared" si="178"/>
        <v/>
      </c>
      <c r="FW70" s="177" t="str">
        <f t="shared" si="179"/>
        <v/>
      </c>
      <c r="FX70" s="177" t="str">
        <f t="shared" si="180"/>
        <v/>
      </c>
      <c r="FY70" s="177" t="str">
        <f t="shared" si="181"/>
        <v/>
      </c>
      <c r="FZ70" s="177" t="str">
        <f t="shared" si="182"/>
        <v/>
      </c>
      <c r="GA70" s="177" t="str">
        <f t="shared" si="183"/>
        <v/>
      </c>
      <c r="GB70" s="177" t="str">
        <f t="shared" si="184"/>
        <v/>
      </c>
      <c r="GC70" s="177" t="str">
        <f t="shared" si="185"/>
        <v/>
      </c>
      <c r="GD70" s="177" t="str">
        <f t="shared" si="186"/>
        <v/>
      </c>
      <c r="GE70" s="177" t="str">
        <f t="shared" si="187"/>
        <v/>
      </c>
      <c r="GF70" s="177" t="str">
        <f t="shared" si="188"/>
        <v/>
      </c>
      <c r="GG70" s="177" t="str">
        <f t="shared" si="189"/>
        <v/>
      </c>
      <c r="GH70" s="177" t="str">
        <f t="shared" si="190"/>
        <v/>
      </c>
      <c r="GI70" s="177" t="str">
        <f t="shared" si="191"/>
        <v/>
      </c>
      <c r="GJ70" s="177" t="str">
        <f t="shared" si="192"/>
        <v/>
      </c>
      <c r="GK70" s="177" t="str">
        <f t="shared" si="193"/>
        <v/>
      </c>
      <c r="GL70" s="177" t="str">
        <f t="shared" si="194"/>
        <v/>
      </c>
      <c r="GM70" s="177" t="str">
        <f t="shared" si="195"/>
        <v/>
      </c>
      <c r="GN70" s="177" t="str">
        <f t="shared" si="196"/>
        <v/>
      </c>
      <c r="GO70" s="177" t="str">
        <f t="shared" si="197"/>
        <v/>
      </c>
      <c r="GP70" s="177" t="str">
        <f t="shared" si="198"/>
        <v/>
      </c>
      <c r="GQ70" s="177" t="str">
        <f t="shared" si="199"/>
        <v/>
      </c>
      <c r="GR70" s="177" t="str">
        <f t="shared" si="200"/>
        <v/>
      </c>
      <c r="GS70" s="177" t="str">
        <f t="shared" si="201"/>
        <v/>
      </c>
      <c r="GT70" s="177" t="str">
        <f t="shared" si="202"/>
        <v/>
      </c>
      <c r="GU70" s="177" t="str">
        <f t="shared" si="203"/>
        <v/>
      </c>
      <c r="GV70" s="177" t="str">
        <f t="shared" si="204"/>
        <v/>
      </c>
      <c r="GW70" s="177" t="str">
        <f t="shared" si="205"/>
        <v/>
      </c>
      <c r="GX70" s="177" t="str">
        <f t="shared" si="206"/>
        <v/>
      </c>
      <c r="GY70" s="177" t="str">
        <f t="shared" si="207"/>
        <v/>
      </c>
      <c r="GZ70" s="177" t="str">
        <f t="shared" si="208"/>
        <v/>
      </c>
      <c r="HA70" s="177" t="str">
        <f t="shared" si="209"/>
        <v/>
      </c>
      <c r="HB70" s="177" t="str">
        <f t="shared" si="210"/>
        <v/>
      </c>
      <c r="HC70" s="177" t="str">
        <f t="shared" si="211"/>
        <v/>
      </c>
      <c r="HD70" s="177" t="str">
        <f t="shared" si="212"/>
        <v/>
      </c>
      <c r="HE70" s="177" t="str">
        <f t="shared" si="213"/>
        <v/>
      </c>
      <c r="HF70" s="177" t="str">
        <f t="shared" si="214"/>
        <v/>
      </c>
      <c r="HG70" s="177" t="str">
        <f t="shared" si="215"/>
        <v/>
      </c>
      <c r="HH70" s="177" t="str">
        <f t="shared" si="216"/>
        <v/>
      </c>
      <c r="HI70" s="177" t="str">
        <f t="shared" si="217"/>
        <v/>
      </c>
      <c r="HJ70" s="177" t="str">
        <f t="shared" si="218"/>
        <v/>
      </c>
      <c r="HK70" s="177" t="str">
        <f t="shared" si="219"/>
        <v/>
      </c>
      <c r="HL70" s="177" t="str">
        <f t="shared" si="220"/>
        <v/>
      </c>
      <c r="HM70" s="177" t="str">
        <f t="shared" si="221"/>
        <v/>
      </c>
      <c r="HN70" s="177" t="str">
        <f t="shared" si="222"/>
        <v/>
      </c>
      <c r="HO70" s="177" t="str">
        <f t="shared" si="223"/>
        <v/>
      </c>
      <c r="HP70" s="177" t="str">
        <f t="shared" si="224"/>
        <v/>
      </c>
      <c r="HQ70" s="177" t="str">
        <f t="shared" si="225"/>
        <v/>
      </c>
      <c r="HR70" s="177" t="str">
        <f t="shared" si="226"/>
        <v/>
      </c>
      <c r="HS70" s="177" t="str">
        <f t="shared" si="227"/>
        <v/>
      </c>
      <c r="HT70" s="177" t="str">
        <f t="shared" si="34"/>
        <v/>
      </c>
      <c r="HU70" s="177" t="str">
        <f t="shared" si="255"/>
        <v/>
      </c>
      <c r="HV70" s="177" t="str">
        <f t="shared" si="256"/>
        <v/>
      </c>
      <c r="HW70" s="177" t="str">
        <f t="shared" si="257"/>
        <v/>
      </c>
      <c r="HX70" s="177" t="str">
        <f t="shared" si="258"/>
        <v/>
      </c>
      <c r="HY70" s="177" t="str">
        <f t="shared" si="259"/>
        <v/>
      </c>
      <c r="HZ70" s="177" t="str">
        <f t="shared" si="260"/>
        <v/>
      </c>
      <c r="IA70" s="192" t="str">
        <f t="shared" si="377"/>
        <v/>
      </c>
      <c r="IB70" s="193" t="e">
        <f t="shared" si="361"/>
        <v>#N/A</v>
      </c>
      <c r="IC70" s="193" t="e">
        <f t="shared" si="342"/>
        <v>#N/A</v>
      </c>
      <c r="ID70" s="193" t="e">
        <f t="shared" si="342"/>
        <v>#N/A</v>
      </c>
      <c r="IE70" s="193" t="e">
        <f t="shared" si="342"/>
        <v>#N/A</v>
      </c>
      <c r="IF70" s="193" t="e">
        <f t="shared" si="355"/>
        <v>#N/A</v>
      </c>
      <c r="IG70" s="193" t="e">
        <f t="shared" si="355"/>
        <v>#N/A</v>
      </c>
      <c r="IH70" s="193" t="e">
        <f t="shared" si="355"/>
        <v>#N/A</v>
      </c>
      <c r="II70" s="193" t="e">
        <f t="shared" si="355"/>
        <v>#N/A</v>
      </c>
      <c r="IJ70" s="193" t="e">
        <f t="shared" si="355"/>
        <v>#N/A</v>
      </c>
      <c r="IK70" s="193" t="e">
        <f t="shared" si="355"/>
        <v>#N/A</v>
      </c>
      <c r="IL70" s="193" t="e">
        <f t="shared" si="355"/>
        <v>#N/A</v>
      </c>
      <c r="IM70" s="193" t="e">
        <f t="shared" si="355"/>
        <v>#N/A</v>
      </c>
      <c r="IN70" s="193" t="e">
        <f t="shared" si="355"/>
        <v>#N/A</v>
      </c>
      <c r="IO70" s="193" t="e">
        <f t="shared" si="355"/>
        <v>#N/A</v>
      </c>
      <c r="IP70" s="193" t="e">
        <f t="shared" si="355"/>
        <v>#N/A</v>
      </c>
      <c r="IQ70" s="193" t="e">
        <f t="shared" si="355"/>
        <v>#N/A</v>
      </c>
      <c r="IR70" s="193" t="e">
        <f t="shared" si="355"/>
        <v>#N/A</v>
      </c>
      <c r="IS70" s="193" t="e">
        <f t="shared" si="355"/>
        <v>#N/A</v>
      </c>
      <c r="IT70" s="193" t="e">
        <f t="shared" si="355"/>
        <v>#N/A</v>
      </c>
      <c r="IU70" s="193" t="e">
        <f t="shared" si="350"/>
        <v>#N/A</v>
      </c>
      <c r="IV70" s="193" t="e">
        <f t="shared" si="350"/>
        <v>#N/A</v>
      </c>
      <c r="IW70" s="193" t="e">
        <f t="shared" si="350"/>
        <v>#N/A</v>
      </c>
      <c r="IX70" s="193" t="e">
        <f t="shared" si="350"/>
        <v>#N/A</v>
      </c>
      <c r="IY70" s="193" t="e">
        <f t="shared" si="350"/>
        <v>#N/A</v>
      </c>
      <c r="IZ70" s="193" t="e">
        <f t="shared" si="350"/>
        <v>#N/A</v>
      </c>
      <c r="JA70" s="193" t="e">
        <f t="shared" si="350"/>
        <v>#N/A</v>
      </c>
      <c r="JB70" s="193" t="e">
        <f t="shared" si="350"/>
        <v>#N/A</v>
      </c>
      <c r="JC70" s="193" t="e">
        <f t="shared" si="350"/>
        <v>#N/A</v>
      </c>
      <c r="JD70" s="193" t="e">
        <f t="shared" si="350"/>
        <v>#N/A</v>
      </c>
      <c r="JE70" s="193" t="e">
        <f t="shared" si="350"/>
        <v>#N/A</v>
      </c>
      <c r="JF70" s="193" t="e">
        <f t="shared" si="350"/>
        <v>#N/A</v>
      </c>
      <c r="JG70" s="193" t="e">
        <f t="shared" si="350"/>
        <v>#N/A</v>
      </c>
      <c r="JH70" s="193" t="e">
        <f t="shared" si="350"/>
        <v>#N/A</v>
      </c>
      <c r="JI70" s="193" t="e">
        <f t="shared" si="350"/>
        <v>#N/A</v>
      </c>
      <c r="JJ70" s="193" t="e">
        <f t="shared" si="346"/>
        <v>#N/A</v>
      </c>
      <c r="JK70" s="193" t="e">
        <f t="shared" si="346"/>
        <v>#N/A</v>
      </c>
      <c r="JL70" s="193" t="e">
        <f t="shared" si="346"/>
        <v>#N/A</v>
      </c>
      <c r="JM70" s="193" t="e">
        <f t="shared" si="346"/>
        <v>#N/A</v>
      </c>
      <c r="JN70" s="193" t="e">
        <f t="shared" si="346"/>
        <v>#N/A</v>
      </c>
      <c r="JO70" s="193" t="e">
        <f t="shared" si="346"/>
        <v>#N/A</v>
      </c>
      <c r="JP70" s="193" t="e">
        <f t="shared" si="346"/>
        <v>#N/A</v>
      </c>
      <c r="JQ70" s="193" t="e">
        <f t="shared" si="346"/>
        <v>#N/A</v>
      </c>
      <c r="JR70" s="193" t="e">
        <f t="shared" si="346"/>
        <v>#N/A</v>
      </c>
      <c r="JS70" s="193" t="e">
        <f t="shared" si="346"/>
        <v>#N/A</v>
      </c>
      <c r="JT70" s="193" t="e">
        <f t="shared" si="346"/>
        <v>#N/A</v>
      </c>
      <c r="JU70" s="193" t="e">
        <f t="shared" si="346"/>
        <v>#N/A</v>
      </c>
      <c r="JV70" s="193" t="e">
        <f t="shared" si="346"/>
        <v>#N/A</v>
      </c>
      <c r="JW70" s="193" t="e">
        <f t="shared" si="346"/>
        <v>#N/A</v>
      </c>
      <c r="JX70" s="193" t="e">
        <f t="shared" si="346"/>
        <v>#N/A</v>
      </c>
      <c r="JY70" s="193" t="e">
        <f t="shared" si="378"/>
        <v>#N/A</v>
      </c>
      <c r="JZ70" s="193" t="e">
        <f t="shared" si="378"/>
        <v>#N/A</v>
      </c>
      <c r="KA70" s="193" t="e">
        <f t="shared" si="378"/>
        <v>#N/A</v>
      </c>
      <c r="KB70" s="193" t="e">
        <f t="shared" si="378"/>
        <v>#N/A</v>
      </c>
      <c r="KC70" s="193" t="e">
        <f t="shared" si="378"/>
        <v>#N/A</v>
      </c>
      <c r="KD70" s="193" t="e">
        <f t="shared" si="378"/>
        <v>#N/A</v>
      </c>
      <c r="KE70" s="193" t="e">
        <f t="shared" si="378"/>
        <v>#N/A</v>
      </c>
      <c r="KF70" s="193" t="e">
        <f t="shared" si="378"/>
        <v>#N/A</v>
      </c>
      <c r="KG70" s="193" t="e">
        <f t="shared" si="378"/>
        <v>#N/A</v>
      </c>
      <c r="KH70" s="193" t="e">
        <f t="shared" si="378"/>
        <v>#N/A</v>
      </c>
      <c r="KI70" s="193" t="e">
        <f t="shared" si="378"/>
        <v>#N/A</v>
      </c>
      <c r="KJ70" s="193" t="e">
        <f t="shared" si="378"/>
        <v>#N/A</v>
      </c>
      <c r="KK70" s="193" t="e">
        <f t="shared" si="378"/>
        <v>#N/A</v>
      </c>
      <c r="KL70" s="193" t="e">
        <f t="shared" si="378"/>
        <v>#N/A</v>
      </c>
      <c r="KM70" s="193" t="e">
        <f t="shared" si="378"/>
        <v>#N/A</v>
      </c>
      <c r="KN70" s="193" t="e">
        <f t="shared" si="35"/>
        <v>#N/A</v>
      </c>
      <c r="KO70" s="193" t="e">
        <f t="shared" si="343"/>
        <v>#N/A</v>
      </c>
      <c r="KP70" s="193" t="e">
        <f t="shared" si="343"/>
        <v>#N/A</v>
      </c>
      <c r="KQ70" s="193" t="e">
        <f t="shared" si="343"/>
        <v>#N/A</v>
      </c>
      <c r="KR70" s="193" t="e">
        <f t="shared" si="356"/>
        <v>#N/A</v>
      </c>
      <c r="KS70" s="193" t="e">
        <f t="shared" si="356"/>
        <v>#N/A</v>
      </c>
      <c r="KT70" s="193" t="e">
        <f t="shared" si="356"/>
        <v>#N/A</v>
      </c>
      <c r="KU70" s="193" t="e">
        <f t="shared" si="356"/>
        <v>#N/A</v>
      </c>
      <c r="KV70" s="193" t="e">
        <f t="shared" si="356"/>
        <v>#N/A</v>
      </c>
      <c r="KW70" s="193" t="e">
        <f t="shared" si="356"/>
        <v>#N/A</v>
      </c>
      <c r="KX70" s="193" t="e">
        <f t="shared" si="356"/>
        <v>#N/A</v>
      </c>
      <c r="KY70" s="193" t="e">
        <f t="shared" si="356"/>
        <v>#N/A</v>
      </c>
      <c r="KZ70" s="193" t="e">
        <f t="shared" si="356"/>
        <v>#N/A</v>
      </c>
      <c r="LA70" s="193" t="e">
        <f t="shared" si="356"/>
        <v>#N/A</v>
      </c>
      <c r="LB70" s="193" t="e">
        <f t="shared" si="356"/>
        <v>#N/A</v>
      </c>
      <c r="LC70" s="193" t="e">
        <f t="shared" si="356"/>
        <v>#N/A</v>
      </c>
      <c r="LD70" s="193" t="e">
        <f t="shared" si="356"/>
        <v>#N/A</v>
      </c>
      <c r="LE70" s="193" t="e">
        <f t="shared" si="356"/>
        <v>#N/A</v>
      </c>
      <c r="LF70" s="193" t="e">
        <f t="shared" si="356"/>
        <v>#N/A</v>
      </c>
      <c r="LG70" s="193" t="e">
        <f t="shared" si="351"/>
        <v>#N/A</v>
      </c>
      <c r="LH70" s="193" t="e">
        <f t="shared" si="351"/>
        <v>#N/A</v>
      </c>
      <c r="LI70" s="193" t="e">
        <f t="shared" si="351"/>
        <v>#N/A</v>
      </c>
      <c r="LJ70" s="193" t="e">
        <f t="shared" si="351"/>
        <v>#N/A</v>
      </c>
      <c r="LK70" s="193" t="e">
        <f t="shared" si="351"/>
        <v>#N/A</v>
      </c>
      <c r="LL70" s="193" t="e">
        <f t="shared" si="351"/>
        <v>#N/A</v>
      </c>
      <c r="LM70" s="193" t="e">
        <f t="shared" si="351"/>
        <v>#N/A</v>
      </c>
      <c r="LN70" s="193" t="e">
        <f t="shared" si="351"/>
        <v>#N/A</v>
      </c>
      <c r="LO70" s="193" t="e">
        <f t="shared" si="351"/>
        <v>#N/A</v>
      </c>
      <c r="LP70" s="193" t="e">
        <f t="shared" si="351"/>
        <v>#N/A</v>
      </c>
      <c r="LQ70" s="193" t="e">
        <f t="shared" si="351"/>
        <v>#N/A</v>
      </c>
      <c r="LR70" s="193" t="e">
        <f t="shared" si="351"/>
        <v>#N/A</v>
      </c>
      <c r="LS70" s="193" t="e">
        <f t="shared" si="351"/>
        <v>#N/A</v>
      </c>
      <c r="LT70" s="193" t="e">
        <f t="shared" si="351"/>
        <v>#N/A</v>
      </c>
      <c r="LU70" s="193" t="e">
        <f t="shared" si="351"/>
        <v>#N/A</v>
      </c>
      <c r="LV70" s="193" t="e">
        <f t="shared" si="347"/>
        <v>#N/A</v>
      </c>
      <c r="LW70" s="193" t="e">
        <f t="shared" si="347"/>
        <v>#N/A</v>
      </c>
      <c r="LX70" s="193" t="e">
        <f t="shared" si="347"/>
        <v>#N/A</v>
      </c>
      <c r="LY70" s="193" t="e">
        <f t="shared" si="347"/>
        <v>#N/A</v>
      </c>
      <c r="LZ70" s="193" t="e">
        <f t="shared" si="347"/>
        <v>#N/A</v>
      </c>
      <c r="MA70" s="193" t="e">
        <f t="shared" si="347"/>
        <v>#N/A</v>
      </c>
      <c r="MB70" s="193" t="e">
        <f t="shared" si="347"/>
        <v>#N/A</v>
      </c>
      <c r="MC70" s="193" t="e">
        <f t="shared" si="347"/>
        <v>#N/A</v>
      </c>
      <c r="MD70" s="193" t="e">
        <f t="shared" si="347"/>
        <v>#N/A</v>
      </c>
      <c r="ME70" s="193" t="e">
        <f t="shared" si="347"/>
        <v>#N/A</v>
      </c>
      <c r="MF70" s="193" t="e">
        <f t="shared" si="347"/>
        <v>#N/A</v>
      </c>
      <c r="MG70" s="193" t="e">
        <f t="shared" si="347"/>
        <v>#N/A</v>
      </c>
      <c r="MH70" s="193" t="e">
        <f t="shared" si="347"/>
        <v>#N/A</v>
      </c>
      <c r="MI70" s="193" t="e">
        <f t="shared" si="347"/>
        <v>#N/A</v>
      </c>
      <c r="MJ70" s="193" t="e">
        <f t="shared" si="347"/>
        <v>#N/A</v>
      </c>
      <c r="MK70" s="193" t="e">
        <f t="shared" si="379"/>
        <v>#N/A</v>
      </c>
      <c r="ML70" s="193" t="e">
        <f t="shared" si="379"/>
        <v>#N/A</v>
      </c>
      <c r="MM70" s="193" t="e">
        <f t="shared" si="379"/>
        <v>#N/A</v>
      </c>
      <c r="MN70" s="193" t="e">
        <f t="shared" si="379"/>
        <v>#N/A</v>
      </c>
      <c r="MO70" s="193" t="e">
        <f t="shared" si="379"/>
        <v>#N/A</v>
      </c>
      <c r="MP70" s="193" t="e">
        <f t="shared" si="379"/>
        <v>#N/A</v>
      </c>
      <c r="MQ70" s="193" t="e">
        <f t="shared" si="379"/>
        <v>#N/A</v>
      </c>
      <c r="MR70" s="193" t="e">
        <f t="shared" si="379"/>
        <v>#N/A</v>
      </c>
      <c r="MS70" s="193" t="e">
        <f t="shared" si="379"/>
        <v>#N/A</v>
      </c>
      <c r="MT70" s="193" t="e">
        <f t="shared" si="379"/>
        <v>#N/A</v>
      </c>
      <c r="MU70" s="193" t="e">
        <f t="shared" si="379"/>
        <v>#N/A</v>
      </c>
      <c r="MV70" s="193" t="e">
        <f t="shared" si="379"/>
        <v>#N/A</v>
      </c>
      <c r="MW70" s="193" t="e">
        <f t="shared" si="379"/>
        <v>#N/A</v>
      </c>
      <c r="MX70" s="193" t="e">
        <f t="shared" si="379"/>
        <v>#N/A</v>
      </c>
      <c r="MY70" s="193" t="e">
        <f t="shared" si="379"/>
        <v>#N/A</v>
      </c>
      <c r="MZ70" s="193" t="e">
        <f t="shared" si="36"/>
        <v>#N/A</v>
      </c>
      <c r="NA70" s="193" t="e">
        <f t="shared" si="344"/>
        <v>#N/A</v>
      </c>
      <c r="NB70" s="193" t="e">
        <f t="shared" si="344"/>
        <v>#N/A</v>
      </c>
      <c r="NC70" s="193" t="e">
        <f t="shared" si="344"/>
        <v>#N/A</v>
      </c>
      <c r="ND70" s="193" t="e">
        <f t="shared" si="357"/>
        <v>#N/A</v>
      </c>
      <c r="NE70" s="193" t="e">
        <f t="shared" si="357"/>
        <v>#N/A</v>
      </c>
      <c r="NF70" s="193" t="e">
        <f t="shared" si="357"/>
        <v>#N/A</v>
      </c>
      <c r="NG70" s="193" t="e">
        <f t="shared" si="357"/>
        <v>#N/A</v>
      </c>
      <c r="NH70" s="193" t="e">
        <f t="shared" si="357"/>
        <v>#N/A</v>
      </c>
      <c r="NI70" s="193" t="e">
        <f t="shared" si="357"/>
        <v>#N/A</v>
      </c>
      <c r="NJ70" s="193" t="e">
        <f t="shared" si="357"/>
        <v>#N/A</v>
      </c>
      <c r="NK70" s="193" t="e">
        <f t="shared" si="357"/>
        <v>#N/A</v>
      </c>
      <c r="NL70" s="193" t="e">
        <f t="shared" si="357"/>
        <v>#N/A</v>
      </c>
      <c r="NM70" s="193" t="e">
        <f t="shared" si="357"/>
        <v>#N/A</v>
      </c>
      <c r="NN70" s="193" t="e">
        <f t="shared" si="357"/>
        <v>#N/A</v>
      </c>
      <c r="NO70" s="193" t="e">
        <f t="shared" si="357"/>
        <v>#N/A</v>
      </c>
      <c r="NP70" s="193" t="e">
        <f t="shared" si="357"/>
        <v>#N/A</v>
      </c>
      <c r="NQ70" s="193" t="e">
        <f t="shared" si="357"/>
        <v>#N/A</v>
      </c>
      <c r="NR70" s="193" t="e">
        <f t="shared" si="357"/>
        <v>#N/A</v>
      </c>
      <c r="NS70" s="193" t="e">
        <f t="shared" si="352"/>
        <v>#N/A</v>
      </c>
      <c r="NT70" s="193" t="e">
        <f t="shared" si="352"/>
        <v>#N/A</v>
      </c>
      <c r="NU70" s="193" t="e">
        <f t="shared" si="352"/>
        <v>#N/A</v>
      </c>
      <c r="NV70" s="193" t="e">
        <f t="shared" si="352"/>
        <v>#N/A</v>
      </c>
      <c r="NW70" s="193" t="e">
        <f t="shared" si="352"/>
        <v>#N/A</v>
      </c>
      <c r="NX70" s="193" t="e">
        <f t="shared" si="352"/>
        <v>#N/A</v>
      </c>
      <c r="NY70" s="193" t="e">
        <f t="shared" si="352"/>
        <v>#N/A</v>
      </c>
      <c r="NZ70" s="193" t="e">
        <f t="shared" si="352"/>
        <v>#N/A</v>
      </c>
      <c r="OA70" s="193" t="e">
        <f t="shared" si="352"/>
        <v>#N/A</v>
      </c>
      <c r="OB70" s="193" t="e">
        <f t="shared" si="352"/>
        <v>#N/A</v>
      </c>
      <c r="OC70" s="193" t="e">
        <f t="shared" si="352"/>
        <v>#N/A</v>
      </c>
      <c r="OD70" s="193" t="e">
        <f t="shared" si="352"/>
        <v>#N/A</v>
      </c>
      <c r="OE70" s="193" t="e">
        <f t="shared" si="352"/>
        <v>#N/A</v>
      </c>
      <c r="OF70" s="193" t="e">
        <f t="shared" si="352"/>
        <v>#N/A</v>
      </c>
      <c r="OG70" s="193" t="e">
        <f t="shared" si="352"/>
        <v>#N/A</v>
      </c>
      <c r="OH70" s="193" t="e">
        <f t="shared" si="348"/>
        <v>#N/A</v>
      </c>
      <c r="OI70" s="193" t="e">
        <f t="shared" si="348"/>
        <v>#N/A</v>
      </c>
      <c r="OJ70" s="193" t="e">
        <f t="shared" si="348"/>
        <v>#N/A</v>
      </c>
      <c r="OK70" s="193" t="e">
        <f t="shared" si="348"/>
        <v>#N/A</v>
      </c>
      <c r="OL70" s="193" t="e">
        <f t="shared" si="348"/>
        <v>#N/A</v>
      </c>
      <c r="OM70" s="193" t="e">
        <f t="shared" si="348"/>
        <v>#N/A</v>
      </c>
      <c r="ON70" s="193" t="e">
        <f t="shared" si="348"/>
        <v>#N/A</v>
      </c>
      <c r="OO70" s="193" t="e">
        <f t="shared" si="348"/>
        <v>#N/A</v>
      </c>
      <c r="OP70" s="193" t="e">
        <f t="shared" si="348"/>
        <v>#N/A</v>
      </c>
      <c r="OQ70" s="193" t="e">
        <f t="shared" si="348"/>
        <v>#N/A</v>
      </c>
      <c r="OR70" s="193" t="e">
        <f t="shared" si="348"/>
        <v>#N/A</v>
      </c>
      <c r="OS70" s="193" t="e">
        <f t="shared" si="348"/>
        <v>#N/A</v>
      </c>
      <c r="OT70" s="193" t="e">
        <f t="shared" si="348"/>
        <v>#N/A</v>
      </c>
      <c r="OU70" s="193" t="e">
        <f t="shared" si="348"/>
        <v>#N/A</v>
      </c>
      <c r="OV70" s="193" t="e">
        <f t="shared" si="348"/>
        <v>#N/A</v>
      </c>
      <c r="OW70" s="193" t="e">
        <f t="shared" si="380"/>
        <v>#N/A</v>
      </c>
      <c r="OX70" s="193" t="e">
        <f t="shared" si="380"/>
        <v>#N/A</v>
      </c>
      <c r="OY70" s="193" t="e">
        <f t="shared" si="380"/>
        <v>#N/A</v>
      </c>
      <c r="OZ70" s="193" t="e">
        <f t="shared" si="380"/>
        <v>#N/A</v>
      </c>
      <c r="PA70" s="193" t="e">
        <f t="shared" si="380"/>
        <v>#N/A</v>
      </c>
      <c r="PB70" s="193" t="e">
        <f t="shared" si="380"/>
        <v>#N/A</v>
      </c>
      <c r="PC70" s="193" t="e">
        <f t="shared" si="380"/>
        <v>#N/A</v>
      </c>
      <c r="PD70" s="193" t="e">
        <f t="shared" si="380"/>
        <v>#N/A</v>
      </c>
      <c r="PE70" s="193" t="e">
        <f t="shared" si="380"/>
        <v>#N/A</v>
      </c>
      <c r="PF70" s="193" t="e">
        <f t="shared" si="380"/>
        <v>#N/A</v>
      </c>
      <c r="PG70" s="193" t="e">
        <f t="shared" si="380"/>
        <v>#N/A</v>
      </c>
      <c r="PH70" s="193" t="e">
        <f t="shared" si="380"/>
        <v>#N/A</v>
      </c>
      <c r="PI70" s="193" t="e">
        <f t="shared" si="380"/>
        <v>#N/A</v>
      </c>
      <c r="PJ70" s="193" t="e">
        <f t="shared" si="380"/>
        <v>#N/A</v>
      </c>
      <c r="PK70" s="193" t="e">
        <f t="shared" si="380"/>
        <v>#N/A</v>
      </c>
      <c r="PL70" s="193" t="e">
        <f t="shared" si="37"/>
        <v>#N/A</v>
      </c>
      <c r="PM70" s="193" t="e">
        <f t="shared" si="362"/>
        <v>#N/A</v>
      </c>
      <c r="PN70" s="193" t="e">
        <f t="shared" si="362"/>
        <v>#N/A</v>
      </c>
      <c r="PO70" s="193" t="e">
        <f t="shared" si="362"/>
        <v>#N/A</v>
      </c>
      <c r="PP70" s="193" t="e">
        <f t="shared" si="362"/>
        <v>#N/A</v>
      </c>
      <c r="PQ70" s="193" t="e">
        <f t="shared" si="362"/>
        <v>#N/A</v>
      </c>
      <c r="PR70" s="193" t="e">
        <f t="shared" si="362"/>
        <v>#N/A</v>
      </c>
      <c r="PS70" s="193" t="e">
        <f t="shared" si="362"/>
        <v>#N/A</v>
      </c>
      <c r="PT70" s="193" t="e">
        <f t="shared" si="362"/>
        <v>#N/A</v>
      </c>
    </row>
    <row r="71" spans="1:436" hidden="1" x14ac:dyDescent="0.45">
      <c r="A71" s="20">
        <v>68</v>
      </c>
      <c r="B71" s="101" t="str">
        <f t="shared" si="363"/>
        <v/>
      </c>
      <c r="C71" s="115"/>
      <c r="D71" s="101" t="str">
        <f t="shared" si="364"/>
        <v/>
      </c>
      <c r="E71" s="110" t="str">
        <f t="shared" si="365"/>
        <v/>
      </c>
      <c r="F71" s="21" t="str">
        <f t="shared" si="366"/>
        <v/>
      </c>
      <c r="G71" s="22" t="str">
        <f t="shared" si="367"/>
        <v/>
      </c>
      <c r="H71" s="23" t="str">
        <f>IF(F71="","",IF(OR($F71&lt;Skew!$B$3,$F71=Skew!$B$3),IF($F71&gt;Skew!$C$3,Skew!$A$3,IF($F71&gt;Skew!$C$4,Skew!$A$4,IF($F71&gt;Skew!$C$5,Skew!$A$5,IF($F71&gt;Skew!$C$6,Skew!$A$6,IF($F71&gt;Skew!$C$7,Skew!$A$7,IF($F71&gt;Skew!$C$8,Skew!$A$8,IF($F71&gt;Skew!$C$9,Skew!$A$9,IF($F71&gt;Skew!$C$10,Skew!$A$10,IF($F71&gt;Skew!$C$11,Skew!$A$11,IF($F71&gt;Skew!$C$12,Skew!$A$12,IF($F71&gt;Skew!$C$13,Skew!$A$13,IF($F71&gt;Skew!$C$14,Skew!$A$14,IF($F71&gt;Skew!$C$15,Skew!$A$15,IF($F71&gt;Skew!$C$16,Skew!$A$16,Skew!$A$17)
)))))))))))))))</f>
        <v/>
      </c>
      <c r="I71" s="22" t="str">
        <f>IF(F71="","",MATCH(H71,Skew!$A$3:$A$17,0))</f>
        <v/>
      </c>
      <c r="J71" s="22" t="str">
        <f t="shared" si="368"/>
        <v/>
      </c>
      <c r="K71" s="24"/>
      <c r="L71" s="22" t="str">
        <f>IF(OR(F71="",K71=""),"",MATCH(K71,Confidence!$A$3:$A$12,0))</f>
        <v/>
      </c>
      <c r="M71" s="25" t="str">
        <f t="shared" si="369"/>
        <v/>
      </c>
      <c r="N71" s="25" t="str">
        <f t="shared" si="370"/>
        <v/>
      </c>
      <c r="O71" s="22"/>
      <c r="P71" s="102" t="str">
        <f t="shared" si="371"/>
        <v/>
      </c>
      <c r="Q71" s="102" t="str">
        <f t="shared" si="372"/>
        <v/>
      </c>
      <c r="R71" s="37" t="str">
        <f t="shared" si="373"/>
        <v/>
      </c>
      <c r="S71" s="115"/>
      <c r="T71" s="204" t="str">
        <f>IF(AND(B71&gt;0,C71&gt;0,D71&gt;0,M71&gt;0,N71&gt;0,S71&gt;0,NOT(K71="")),ABS(VLOOKUP($S$1,VLookups!$A$30:$B$31,2,FALSE)-_xlfn.BETA.DIST(S71,IF(G71="L",N71,M71),IF(G71="L",M71,N71),TRUE,B71,D71)),"")</f>
        <v/>
      </c>
      <c r="U71" s="112" t="str">
        <f>IF(OR($M71="",$N71=""),"",_xlfn.BETA.INV(ABS(VLOOKUP($S$1,VLookups!$A$30:$B$31,2,FALSE)-U$3),IF($G71="L",$N71,$M71),IF($G71="L",$M71,$N71),$B71,$D71))</f>
        <v/>
      </c>
      <c r="V71" s="113" t="str">
        <f>IF(OR($M71="",$N71=""),"",_xlfn.BETA.INV(ABS(VLOOKUP($S$1,VLookups!$A$30:$B$31,2,FALSE)-V$3),IF($G71="L",$N71,$M71),IF($G71="L",$M71,$N71),$B71,$D71))</f>
        <v/>
      </c>
      <c r="W71" s="112" t="str">
        <f>IF(OR($M71="",$N71=""),"",_xlfn.BETA.INV(ABS(VLOOKUP($S$1,VLookups!$A$30:$B$31,2,FALSE)-W$3),IF($G71="L",$N71,$M71),IF($G71="L",$M71,$N71),$B71,$D71))</f>
        <v/>
      </c>
      <c r="X71" s="113" t="str">
        <f>IF(OR($M71="",$N71=""),"",_xlfn.BETA.INV(ABS(VLOOKUP($S$1,VLookups!$A$30:$B$31,2,FALSE)-X$3),IF($G71="L",$N71,$M71),IF($G71="L",$M71,$N71),$B71,$D71))</f>
        <v/>
      </c>
      <c r="Y71" s="112" t="str">
        <f>IF(OR($M71="",$N71=""),"",_xlfn.BETA.INV(ABS(VLOOKUP($S$1,VLookups!$A$30:$B$31,2,FALSE)-Y$3),IF($G71="L",$N71,$M71),IF($G71="L",$M71,$N71),$B71,$D71))</f>
        <v/>
      </c>
      <c r="Z71" s="113" t="str">
        <f>IF(OR($M71="",$N71=""),"",_xlfn.BETA.INV(ABS(VLOOKUP($S$1,VLookups!$A$30:$B$31,2,FALSE)-Z$3),IF($G71="L",$N71,$M71),IF($G71="L",$M71,$N71),$B71,$D71))</f>
        <v/>
      </c>
      <c r="AA71" s="112" t="str">
        <f>IF(OR($M71="",$N71=""),"",_xlfn.BETA.INV(ABS(VLOOKUP($S$1,VLookups!$A$30:$B$31,2,FALSE)-AA$3),IF($G71="L",$N71,$M71),IF($G71="L",$M71,$N71),$B71,$D71))</f>
        <v/>
      </c>
      <c r="AB71" s="113" t="str">
        <f>IF(OR($M71="",$N71=""),"",_xlfn.BETA.INV(ABS(VLOOKUP($S$1,VLookups!$A$30:$B$31,2,FALSE)-AB$3),IF($G71="L",$N71,$M71),IF($G71="L",$M71,$N71),$B71,$D71))</f>
        <v/>
      </c>
      <c r="AC71" s="112" t="str">
        <f>IF(OR($M71="",$N71=""),"",_xlfn.BETA.INV(ABS(VLOOKUP($S$1,VLookups!$A$30:$B$31,2,FALSE)-AC$3),IF($G71="L",$N71,$M71),IF($G71="L",$M71,$N71),$B71,$D71))</f>
        <v/>
      </c>
      <c r="AD71" s="113" t="str">
        <f>IF(OR($M71="",$N71=""),"",_xlfn.BETA.INV(ABS(VLOOKUP($S$1,VLookups!$A$30:$B$31,2,FALSE)-AD$3),IF($G71="L",$N71,$M71),IF($G71="L",$M71,$N71),$B71,$D71))</f>
        <v/>
      </c>
      <c r="AE71" s="112" t="str">
        <f>IF(OR($M71="",$N71=""),"",_xlfn.BETA.INV(ABS(VLOOKUP($S$1,VLookups!$A$30:$B$31,2,FALSE)-AE$3),IF($G71="L",$N71,$M71),IF($G71="L",$M71,$N71),$B71,$D71))</f>
        <v/>
      </c>
      <c r="AF71" s="113" t="str">
        <f>IF(OR($M71="",$N71=""),"",_xlfn.BETA.INV(ABS(VLOOKUP($S$1,VLookups!$A$30:$B$31,2,FALSE)-AF$3),IF($G71="L",$N71,$M71),IF($G71="L",$M71,$N71),$B71,$D71))</f>
        <v/>
      </c>
      <c r="AG71" s="15"/>
      <c r="AH71" s="194" t="str">
        <f t="shared" si="374"/>
        <v/>
      </c>
      <c r="AI71" s="192" t="str">
        <f t="shared" si="375"/>
        <v/>
      </c>
      <c r="AJ71" s="177" t="str">
        <f t="shared" ref="AJ71" si="382">IF(ISNONTEXT($AH71),AI71+$AH71,"")</f>
        <v/>
      </c>
      <c r="AK71" s="177" t="str">
        <f t="shared" si="39"/>
        <v/>
      </c>
      <c r="AL71" s="177" t="str">
        <f t="shared" si="40"/>
        <v/>
      </c>
      <c r="AM71" s="177" t="str">
        <f t="shared" si="41"/>
        <v/>
      </c>
      <c r="AN71" s="177" t="str">
        <f t="shared" si="42"/>
        <v/>
      </c>
      <c r="AO71" s="177" t="str">
        <f t="shared" si="43"/>
        <v/>
      </c>
      <c r="AP71" s="177" t="str">
        <f t="shared" si="44"/>
        <v/>
      </c>
      <c r="AQ71" s="177" t="str">
        <f t="shared" si="45"/>
        <v/>
      </c>
      <c r="AR71" s="177" t="str">
        <f t="shared" si="46"/>
        <v/>
      </c>
      <c r="AS71" s="177" t="str">
        <f t="shared" si="47"/>
        <v/>
      </c>
      <c r="AT71" s="177" t="str">
        <f t="shared" si="48"/>
        <v/>
      </c>
      <c r="AU71" s="177" t="str">
        <f t="shared" si="49"/>
        <v/>
      </c>
      <c r="AV71" s="177" t="str">
        <f t="shared" si="50"/>
        <v/>
      </c>
      <c r="AW71" s="177" t="str">
        <f t="shared" si="51"/>
        <v/>
      </c>
      <c r="AX71" s="177" t="str">
        <f t="shared" si="52"/>
        <v/>
      </c>
      <c r="AY71" s="177" t="str">
        <f t="shared" si="53"/>
        <v/>
      </c>
      <c r="AZ71" s="177" t="str">
        <f t="shared" si="54"/>
        <v/>
      </c>
      <c r="BA71" s="177" t="str">
        <f t="shared" si="55"/>
        <v/>
      </c>
      <c r="BB71" s="177" t="str">
        <f t="shared" si="56"/>
        <v/>
      </c>
      <c r="BC71" s="177" t="str">
        <f t="shared" si="57"/>
        <v/>
      </c>
      <c r="BD71" s="177" t="str">
        <f t="shared" si="58"/>
        <v/>
      </c>
      <c r="BE71" s="177" t="str">
        <f t="shared" si="59"/>
        <v/>
      </c>
      <c r="BF71" s="177" t="str">
        <f t="shared" si="60"/>
        <v/>
      </c>
      <c r="BG71" s="177" t="str">
        <f t="shared" si="61"/>
        <v/>
      </c>
      <c r="BH71" s="177" t="str">
        <f t="shared" si="62"/>
        <v/>
      </c>
      <c r="BI71" s="177" t="str">
        <f t="shared" si="63"/>
        <v/>
      </c>
      <c r="BJ71" s="177" t="str">
        <f t="shared" si="64"/>
        <v/>
      </c>
      <c r="BK71" s="177" t="str">
        <f t="shared" si="65"/>
        <v/>
      </c>
      <c r="BL71" s="177" t="str">
        <f t="shared" si="66"/>
        <v/>
      </c>
      <c r="BM71" s="177" t="str">
        <f t="shared" si="67"/>
        <v/>
      </c>
      <c r="BN71" s="177" t="str">
        <f t="shared" si="68"/>
        <v/>
      </c>
      <c r="BO71" s="177" t="str">
        <f t="shared" si="69"/>
        <v/>
      </c>
      <c r="BP71" s="177" t="str">
        <f t="shared" si="70"/>
        <v/>
      </c>
      <c r="BQ71" s="177" t="str">
        <f t="shared" si="71"/>
        <v/>
      </c>
      <c r="BR71" s="177" t="str">
        <f t="shared" si="72"/>
        <v/>
      </c>
      <c r="BS71" s="177" t="str">
        <f t="shared" si="73"/>
        <v/>
      </c>
      <c r="BT71" s="177" t="str">
        <f t="shared" si="74"/>
        <v/>
      </c>
      <c r="BU71" s="177" t="str">
        <f t="shared" si="75"/>
        <v/>
      </c>
      <c r="BV71" s="177" t="str">
        <f t="shared" si="76"/>
        <v/>
      </c>
      <c r="BW71" s="177" t="str">
        <f t="shared" si="77"/>
        <v/>
      </c>
      <c r="BX71" s="177" t="str">
        <f t="shared" si="78"/>
        <v/>
      </c>
      <c r="BY71" s="177" t="str">
        <f t="shared" si="79"/>
        <v/>
      </c>
      <c r="BZ71" s="177" t="str">
        <f t="shared" si="80"/>
        <v/>
      </c>
      <c r="CA71" s="177" t="str">
        <f t="shared" si="81"/>
        <v/>
      </c>
      <c r="CB71" s="177" t="str">
        <f t="shared" si="82"/>
        <v/>
      </c>
      <c r="CC71" s="177" t="str">
        <f t="shared" si="83"/>
        <v/>
      </c>
      <c r="CD71" s="177" t="str">
        <f t="shared" si="84"/>
        <v/>
      </c>
      <c r="CE71" s="177" t="str">
        <f t="shared" si="85"/>
        <v/>
      </c>
      <c r="CF71" s="177" t="str">
        <f t="shared" si="86"/>
        <v/>
      </c>
      <c r="CG71" s="177" t="str">
        <f t="shared" si="87"/>
        <v/>
      </c>
      <c r="CH71" s="177" t="str">
        <f t="shared" si="88"/>
        <v/>
      </c>
      <c r="CI71" s="177" t="str">
        <f t="shared" si="89"/>
        <v/>
      </c>
      <c r="CJ71" s="177" t="str">
        <f t="shared" si="90"/>
        <v/>
      </c>
      <c r="CK71" s="177" t="str">
        <f t="shared" si="91"/>
        <v/>
      </c>
      <c r="CL71" s="177" t="str">
        <f t="shared" si="92"/>
        <v/>
      </c>
      <c r="CM71" s="177" t="str">
        <f t="shared" si="93"/>
        <v/>
      </c>
      <c r="CN71" s="177" t="str">
        <f t="shared" si="94"/>
        <v/>
      </c>
      <c r="CO71" s="177" t="str">
        <f t="shared" si="95"/>
        <v/>
      </c>
      <c r="CP71" s="177" t="str">
        <f t="shared" si="96"/>
        <v/>
      </c>
      <c r="CQ71" s="177" t="str">
        <f t="shared" si="97"/>
        <v/>
      </c>
      <c r="CR71" s="177" t="str">
        <f t="shared" si="98"/>
        <v/>
      </c>
      <c r="CS71" s="177" t="str">
        <f t="shared" si="99"/>
        <v/>
      </c>
      <c r="CT71" s="177" t="str">
        <f t="shared" si="100"/>
        <v/>
      </c>
      <c r="CU71" s="177" t="str">
        <f t="shared" si="101"/>
        <v/>
      </c>
      <c r="CV71" s="177" t="str">
        <f t="shared" ref="CV71:CV103" si="383">IF(ISNONTEXT($AH71),CU71+$AH71,"")</f>
        <v/>
      </c>
      <c r="CW71" s="177" t="str">
        <f t="shared" si="102"/>
        <v/>
      </c>
      <c r="CX71" s="177" t="str">
        <f t="shared" si="103"/>
        <v/>
      </c>
      <c r="CY71" s="177" t="str">
        <f t="shared" si="104"/>
        <v/>
      </c>
      <c r="CZ71" s="177" t="str">
        <f t="shared" si="105"/>
        <v/>
      </c>
      <c r="DA71" s="177" t="str">
        <f t="shared" si="106"/>
        <v/>
      </c>
      <c r="DB71" s="177" t="str">
        <f t="shared" si="107"/>
        <v/>
      </c>
      <c r="DC71" s="177" t="str">
        <f t="shared" si="108"/>
        <v/>
      </c>
      <c r="DD71" s="177" t="str">
        <f t="shared" si="109"/>
        <v/>
      </c>
      <c r="DE71" s="177" t="str">
        <f t="shared" si="110"/>
        <v/>
      </c>
      <c r="DF71" s="177" t="str">
        <f t="shared" si="111"/>
        <v/>
      </c>
      <c r="DG71" s="177" t="str">
        <f t="shared" si="112"/>
        <v/>
      </c>
      <c r="DH71" s="177" t="str">
        <f t="shared" si="113"/>
        <v/>
      </c>
      <c r="DI71" s="177" t="str">
        <f t="shared" si="114"/>
        <v/>
      </c>
      <c r="DJ71" s="177" t="str">
        <f t="shared" si="115"/>
        <v/>
      </c>
      <c r="DK71" s="177" t="str">
        <f t="shared" si="116"/>
        <v/>
      </c>
      <c r="DL71" s="177" t="str">
        <f t="shared" si="117"/>
        <v/>
      </c>
      <c r="DM71" s="177" t="str">
        <f t="shared" si="118"/>
        <v/>
      </c>
      <c r="DN71" s="177" t="str">
        <f t="shared" si="119"/>
        <v/>
      </c>
      <c r="DO71" s="177" t="str">
        <f t="shared" si="120"/>
        <v/>
      </c>
      <c r="DP71" s="177" t="str">
        <f t="shared" si="121"/>
        <v/>
      </c>
      <c r="DQ71" s="177" t="str">
        <f t="shared" si="122"/>
        <v/>
      </c>
      <c r="DR71" s="177" t="str">
        <f t="shared" si="123"/>
        <v/>
      </c>
      <c r="DS71" s="177" t="str">
        <f t="shared" si="124"/>
        <v/>
      </c>
      <c r="DT71" s="177" t="str">
        <f t="shared" si="125"/>
        <v/>
      </c>
      <c r="DU71" s="177" t="str">
        <f t="shared" si="126"/>
        <v/>
      </c>
      <c r="DV71" s="177" t="str">
        <f t="shared" si="127"/>
        <v/>
      </c>
      <c r="DW71" s="177" t="str">
        <f t="shared" si="128"/>
        <v/>
      </c>
      <c r="DX71" s="177" t="str">
        <f t="shared" si="129"/>
        <v/>
      </c>
      <c r="DY71" s="177" t="str">
        <f t="shared" si="130"/>
        <v/>
      </c>
      <c r="DZ71" s="177" t="str">
        <f t="shared" si="131"/>
        <v/>
      </c>
      <c r="EA71" s="177" t="str">
        <f t="shared" si="132"/>
        <v/>
      </c>
      <c r="EB71" s="177" t="str">
        <f t="shared" si="133"/>
        <v/>
      </c>
      <c r="EC71" s="177" t="str">
        <f t="shared" si="134"/>
        <v/>
      </c>
      <c r="ED71" s="177" t="str">
        <f t="shared" si="135"/>
        <v/>
      </c>
      <c r="EE71" s="177" t="str">
        <f t="shared" si="136"/>
        <v/>
      </c>
      <c r="EF71" s="177" t="str">
        <f t="shared" si="137"/>
        <v/>
      </c>
      <c r="EG71" s="177" t="str">
        <f t="shared" si="138"/>
        <v/>
      </c>
      <c r="EH71" s="177" t="str">
        <f t="shared" si="139"/>
        <v/>
      </c>
      <c r="EI71" s="177" t="str">
        <f t="shared" si="140"/>
        <v/>
      </c>
      <c r="EJ71" s="177" t="str">
        <f t="shared" si="141"/>
        <v/>
      </c>
      <c r="EK71" s="177" t="str">
        <f t="shared" si="142"/>
        <v/>
      </c>
      <c r="EL71" s="177" t="str">
        <f t="shared" si="143"/>
        <v/>
      </c>
      <c r="EM71" s="177" t="str">
        <f t="shared" si="144"/>
        <v/>
      </c>
      <c r="EN71" s="177" t="str">
        <f t="shared" si="145"/>
        <v/>
      </c>
      <c r="EO71" s="177" t="str">
        <f t="shared" si="146"/>
        <v/>
      </c>
      <c r="EP71" s="177" t="str">
        <f t="shared" si="147"/>
        <v/>
      </c>
      <c r="EQ71" s="177" t="str">
        <f t="shared" si="148"/>
        <v/>
      </c>
      <c r="ER71" s="177" t="str">
        <f t="shared" si="149"/>
        <v/>
      </c>
      <c r="ES71" s="177" t="str">
        <f t="shared" si="150"/>
        <v/>
      </c>
      <c r="ET71" s="177" t="str">
        <f t="shared" si="151"/>
        <v/>
      </c>
      <c r="EU71" s="177" t="str">
        <f t="shared" si="152"/>
        <v/>
      </c>
      <c r="EV71" s="177" t="str">
        <f t="shared" si="153"/>
        <v/>
      </c>
      <c r="EW71" s="177" t="str">
        <f t="shared" si="154"/>
        <v/>
      </c>
      <c r="EX71" s="177" t="str">
        <f t="shared" si="155"/>
        <v/>
      </c>
      <c r="EY71" s="177" t="str">
        <f t="shared" si="156"/>
        <v/>
      </c>
      <c r="EZ71" s="177" t="str">
        <f t="shared" si="157"/>
        <v/>
      </c>
      <c r="FA71" s="177" t="str">
        <f t="shared" si="158"/>
        <v/>
      </c>
      <c r="FB71" s="177" t="str">
        <f t="shared" si="159"/>
        <v/>
      </c>
      <c r="FC71" s="177" t="str">
        <f t="shared" si="160"/>
        <v/>
      </c>
      <c r="FD71" s="177" t="str">
        <f t="shared" si="161"/>
        <v/>
      </c>
      <c r="FE71" s="177" t="str">
        <f t="shared" si="162"/>
        <v/>
      </c>
      <c r="FF71" s="177" t="str">
        <f t="shared" si="163"/>
        <v/>
      </c>
      <c r="FG71" s="177" t="str">
        <f t="shared" si="164"/>
        <v/>
      </c>
      <c r="FH71" s="177" t="str">
        <f t="shared" ref="FH71:FH103" si="384">IF(ISNONTEXT($AH71),FG71+$AH71,"")</f>
        <v/>
      </c>
      <c r="FI71" s="177" t="str">
        <f t="shared" si="165"/>
        <v/>
      </c>
      <c r="FJ71" s="177" t="str">
        <f t="shared" si="166"/>
        <v/>
      </c>
      <c r="FK71" s="177" t="str">
        <f t="shared" si="167"/>
        <v/>
      </c>
      <c r="FL71" s="177" t="str">
        <f t="shared" si="168"/>
        <v/>
      </c>
      <c r="FM71" s="177" t="str">
        <f t="shared" si="169"/>
        <v/>
      </c>
      <c r="FN71" s="177" t="str">
        <f t="shared" si="170"/>
        <v/>
      </c>
      <c r="FO71" s="177" t="str">
        <f t="shared" si="171"/>
        <v/>
      </c>
      <c r="FP71" s="177" t="str">
        <f t="shared" si="172"/>
        <v/>
      </c>
      <c r="FQ71" s="177" t="str">
        <f t="shared" si="173"/>
        <v/>
      </c>
      <c r="FR71" s="177" t="str">
        <f t="shared" si="174"/>
        <v/>
      </c>
      <c r="FS71" s="177" t="str">
        <f t="shared" si="175"/>
        <v/>
      </c>
      <c r="FT71" s="177" t="str">
        <f t="shared" si="176"/>
        <v/>
      </c>
      <c r="FU71" s="177" t="str">
        <f t="shared" si="177"/>
        <v/>
      </c>
      <c r="FV71" s="177" t="str">
        <f t="shared" si="178"/>
        <v/>
      </c>
      <c r="FW71" s="177" t="str">
        <f t="shared" si="179"/>
        <v/>
      </c>
      <c r="FX71" s="177" t="str">
        <f t="shared" si="180"/>
        <v/>
      </c>
      <c r="FY71" s="177" t="str">
        <f t="shared" si="181"/>
        <v/>
      </c>
      <c r="FZ71" s="177" t="str">
        <f t="shared" si="182"/>
        <v/>
      </c>
      <c r="GA71" s="177" t="str">
        <f t="shared" si="183"/>
        <v/>
      </c>
      <c r="GB71" s="177" t="str">
        <f t="shared" si="184"/>
        <v/>
      </c>
      <c r="GC71" s="177" t="str">
        <f t="shared" si="185"/>
        <v/>
      </c>
      <c r="GD71" s="177" t="str">
        <f t="shared" si="186"/>
        <v/>
      </c>
      <c r="GE71" s="177" t="str">
        <f t="shared" si="187"/>
        <v/>
      </c>
      <c r="GF71" s="177" t="str">
        <f t="shared" si="188"/>
        <v/>
      </c>
      <c r="GG71" s="177" t="str">
        <f t="shared" si="189"/>
        <v/>
      </c>
      <c r="GH71" s="177" t="str">
        <f t="shared" si="190"/>
        <v/>
      </c>
      <c r="GI71" s="177" t="str">
        <f t="shared" si="191"/>
        <v/>
      </c>
      <c r="GJ71" s="177" t="str">
        <f t="shared" si="192"/>
        <v/>
      </c>
      <c r="GK71" s="177" t="str">
        <f t="shared" si="193"/>
        <v/>
      </c>
      <c r="GL71" s="177" t="str">
        <f t="shared" si="194"/>
        <v/>
      </c>
      <c r="GM71" s="177" t="str">
        <f t="shared" si="195"/>
        <v/>
      </c>
      <c r="GN71" s="177" t="str">
        <f t="shared" si="196"/>
        <v/>
      </c>
      <c r="GO71" s="177" t="str">
        <f t="shared" si="197"/>
        <v/>
      </c>
      <c r="GP71" s="177" t="str">
        <f t="shared" si="198"/>
        <v/>
      </c>
      <c r="GQ71" s="177" t="str">
        <f t="shared" si="199"/>
        <v/>
      </c>
      <c r="GR71" s="177" t="str">
        <f t="shared" si="200"/>
        <v/>
      </c>
      <c r="GS71" s="177" t="str">
        <f t="shared" si="201"/>
        <v/>
      </c>
      <c r="GT71" s="177" t="str">
        <f t="shared" si="202"/>
        <v/>
      </c>
      <c r="GU71" s="177" t="str">
        <f t="shared" si="203"/>
        <v/>
      </c>
      <c r="GV71" s="177" t="str">
        <f t="shared" si="204"/>
        <v/>
      </c>
      <c r="GW71" s="177" t="str">
        <f t="shared" si="205"/>
        <v/>
      </c>
      <c r="GX71" s="177" t="str">
        <f t="shared" si="206"/>
        <v/>
      </c>
      <c r="GY71" s="177" t="str">
        <f t="shared" si="207"/>
        <v/>
      </c>
      <c r="GZ71" s="177" t="str">
        <f t="shared" si="208"/>
        <v/>
      </c>
      <c r="HA71" s="177" t="str">
        <f t="shared" si="209"/>
        <v/>
      </c>
      <c r="HB71" s="177" t="str">
        <f t="shared" si="210"/>
        <v/>
      </c>
      <c r="HC71" s="177" t="str">
        <f t="shared" si="211"/>
        <v/>
      </c>
      <c r="HD71" s="177" t="str">
        <f t="shared" si="212"/>
        <v/>
      </c>
      <c r="HE71" s="177" t="str">
        <f t="shared" si="213"/>
        <v/>
      </c>
      <c r="HF71" s="177" t="str">
        <f t="shared" si="214"/>
        <v/>
      </c>
      <c r="HG71" s="177" t="str">
        <f t="shared" si="215"/>
        <v/>
      </c>
      <c r="HH71" s="177" t="str">
        <f t="shared" si="216"/>
        <v/>
      </c>
      <c r="HI71" s="177" t="str">
        <f t="shared" si="217"/>
        <v/>
      </c>
      <c r="HJ71" s="177" t="str">
        <f t="shared" si="218"/>
        <v/>
      </c>
      <c r="HK71" s="177" t="str">
        <f t="shared" si="219"/>
        <v/>
      </c>
      <c r="HL71" s="177" t="str">
        <f t="shared" si="220"/>
        <v/>
      </c>
      <c r="HM71" s="177" t="str">
        <f t="shared" si="221"/>
        <v/>
      </c>
      <c r="HN71" s="177" t="str">
        <f t="shared" si="222"/>
        <v/>
      </c>
      <c r="HO71" s="177" t="str">
        <f t="shared" si="223"/>
        <v/>
      </c>
      <c r="HP71" s="177" t="str">
        <f t="shared" si="224"/>
        <v/>
      </c>
      <c r="HQ71" s="177" t="str">
        <f t="shared" si="225"/>
        <v/>
      </c>
      <c r="HR71" s="177" t="str">
        <f t="shared" si="226"/>
        <v/>
      </c>
      <c r="HS71" s="177" t="str">
        <f t="shared" si="227"/>
        <v/>
      </c>
      <c r="HT71" s="177" t="str">
        <f t="shared" ref="HT71:HT103" si="385">IF(ISNONTEXT($AH71),HS71+$AH71,"")</f>
        <v/>
      </c>
      <c r="HU71" s="177" t="str">
        <f t="shared" si="255"/>
        <v/>
      </c>
      <c r="HV71" s="177" t="str">
        <f t="shared" si="256"/>
        <v/>
      </c>
      <c r="HW71" s="177" t="str">
        <f t="shared" si="257"/>
        <v/>
      </c>
      <c r="HX71" s="177" t="str">
        <f t="shared" si="258"/>
        <v/>
      </c>
      <c r="HY71" s="177" t="str">
        <f t="shared" si="259"/>
        <v/>
      </c>
      <c r="HZ71" s="177" t="str">
        <f t="shared" si="260"/>
        <v/>
      </c>
      <c r="IA71" s="192" t="str">
        <f t="shared" si="377"/>
        <v/>
      </c>
      <c r="IB71" s="193" t="e">
        <f t="shared" si="361"/>
        <v>#N/A</v>
      </c>
      <c r="IC71" s="193" t="e">
        <f t="shared" si="342"/>
        <v>#N/A</v>
      </c>
      <c r="ID71" s="193" t="e">
        <f t="shared" si="342"/>
        <v>#N/A</v>
      </c>
      <c r="IE71" s="193" t="e">
        <f t="shared" si="342"/>
        <v>#N/A</v>
      </c>
      <c r="IF71" s="193" t="e">
        <f t="shared" si="355"/>
        <v>#N/A</v>
      </c>
      <c r="IG71" s="193" t="e">
        <f t="shared" si="355"/>
        <v>#N/A</v>
      </c>
      <c r="IH71" s="193" t="e">
        <f t="shared" si="355"/>
        <v>#N/A</v>
      </c>
      <c r="II71" s="193" t="e">
        <f t="shared" si="355"/>
        <v>#N/A</v>
      </c>
      <c r="IJ71" s="193" t="e">
        <f t="shared" si="355"/>
        <v>#N/A</v>
      </c>
      <c r="IK71" s="193" t="e">
        <f t="shared" si="355"/>
        <v>#N/A</v>
      </c>
      <c r="IL71" s="193" t="e">
        <f t="shared" si="355"/>
        <v>#N/A</v>
      </c>
      <c r="IM71" s="193" t="e">
        <f t="shared" si="355"/>
        <v>#N/A</v>
      </c>
      <c r="IN71" s="193" t="e">
        <f t="shared" si="355"/>
        <v>#N/A</v>
      </c>
      <c r="IO71" s="193" t="e">
        <f t="shared" si="355"/>
        <v>#N/A</v>
      </c>
      <c r="IP71" s="193" t="e">
        <f t="shared" si="355"/>
        <v>#N/A</v>
      </c>
      <c r="IQ71" s="193" t="e">
        <f t="shared" si="355"/>
        <v>#N/A</v>
      </c>
      <c r="IR71" s="193" t="e">
        <f t="shared" si="355"/>
        <v>#N/A</v>
      </c>
      <c r="IS71" s="193" t="e">
        <f t="shared" si="355"/>
        <v>#N/A</v>
      </c>
      <c r="IT71" s="193" t="e">
        <f t="shared" si="355"/>
        <v>#N/A</v>
      </c>
      <c r="IU71" s="193" t="e">
        <f t="shared" si="350"/>
        <v>#N/A</v>
      </c>
      <c r="IV71" s="193" t="e">
        <f t="shared" si="350"/>
        <v>#N/A</v>
      </c>
      <c r="IW71" s="193" t="e">
        <f t="shared" si="350"/>
        <v>#N/A</v>
      </c>
      <c r="IX71" s="193" t="e">
        <f t="shared" si="350"/>
        <v>#N/A</v>
      </c>
      <c r="IY71" s="193" t="e">
        <f t="shared" si="350"/>
        <v>#N/A</v>
      </c>
      <c r="IZ71" s="193" t="e">
        <f t="shared" si="350"/>
        <v>#N/A</v>
      </c>
      <c r="JA71" s="193" t="e">
        <f t="shared" si="350"/>
        <v>#N/A</v>
      </c>
      <c r="JB71" s="193" t="e">
        <f t="shared" si="350"/>
        <v>#N/A</v>
      </c>
      <c r="JC71" s="193" t="e">
        <f t="shared" si="350"/>
        <v>#N/A</v>
      </c>
      <c r="JD71" s="193" t="e">
        <f t="shared" si="350"/>
        <v>#N/A</v>
      </c>
      <c r="JE71" s="193" t="e">
        <f t="shared" si="350"/>
        <v>#N/A</v>
      </c>
      <c r="JF71" s="193" t="e">
        <f t="shared" si="350"/>
        <v>#N/A</v>
      </c>
      <c r="JG71" s="193" t="e">
        <f t="shared" si="350"/>
        <v>#N/A</v>
      </c>
      <c r="JH71" s="193" t="e">
        <f t="shared" si="350"/>
        <v>#N/A</v>
      </c>
      <c r="JI71" s="193" t="e">
        <f t="shared" si="350"/>
        <v>#N/A</v>
      </c>
      <c r="JJ71" s="193" t="e">
        <f t="shared" si="346"/>
        <v>#N/A</v>
      </c>
      <c r="JK71" s="193" t="e">
        <f t="shared" si="346"/>
        <v>#N/A</v>
      </c>
      <c r="JL71" s="193" t="e">
        <f t="shared" si="346"/>
        <v>#N/A</v>
      </c>
      <c r="JM71" s="193" t="e">
        <f t="shared" si="346"/>
        <v>#N/A</v>
      </c>
      <c r="JN71" s="193" t="e">
        <f t="shared" si="346"/>
        <v>#N/A</v>
      </c>
      <c r="JO71" s="193" t="e">
        <f t="shared" si="346"/>
        <v>#N/A</v>
      </c>
      <c r="JP71" s="193" t="e">
        <f t="shared" si="346"/>
        <v>#N/A</v>
      </c>
      <c r="JQ71" s="193" t="e">
        <f t="shared" si="346"/>
        <v>#N/A</v>
      </c>
      <c r="JR71" s="193" t="e">
        <f t="shared" si="346"/>
        <v>#N/A</v>
      </c>
      <c r="JS71" s="193" t="e">
        <f t="shared" si="346"/>
        <v>#N/A</v>
      </c>
      <c r="JT71" s="193" t="e">
        <f t="shared" si="346"/>
        <v>#N/A</v>
      </c>
      <c r="JU71" s="193" t="e">
        <f t="shared" si="346"/>
        <v>#N/A</v>
      </c>
      <c r="JV71" s="193" t="e">
        <f t="shared" si="346"/>
        <v>#N/A</v>
      </c>
      <c r="JW71" s="193" t="e">
        <f t="shared" si="346"/>
        <v>#N/A</v>
      </c>
      <c r="JX71" s="193" t="e">
        <f t="shared" si="346"/>
        <v>#N/A</v>
      </c>
      <c r="JY71" s="193" t="e">
        <f t="shared" si="378"/>
        <v>#N/A</v>
      </c>
      <c r="JZ71" s="193" t="e">
        <f t="shared" si="378"/>
        <v>#N/A</v>
      </c>
      <c r="KA71" s="193" t="e">
        <f t="shared" si="378"/>
        <v>#N/A</v>
      </c>
      <c r="KB71" s="193" t="e">
        <f t="shared" si="378"/>
        <v>#N/A</v>
      </c>
      <c r="KC71" s="193" t="e">
        <f t="shared" si="378"/>
        <v>#N/A</v>
      </c>
      <c r="KD71" s="193" t="e">
        <f t="shared" si="378"/>
        <v>#N/A</v>
      </c>
      <c r="KE71" s="193" t="e">
        <f t="shared" si="378"/>
        <v>#N/A</v>
      </c>
      <c r="KF71" s="193" t="e">
        <f t="shared" si="378"/>
        <v>#N/A</v>
      </c>
      <c r="KG71" s="193" t="e">
        <f t="shared" si="378"/>
        <v>#N/A</v>
      </c>
      <c r="KH71" s="193" t="e">
        <f t="shared" si="378"/>
        <v>#N/A</v>
      </c>
      <c r="KI71" s="193" t="e">
        <f t="shared" si="378"/>
        <v>#N/A</v>
      </c>
      <c r="KJ71" s="193" t="e">
        <f t="shared" si="378"/>
        <v>#N/A</v>
      </c>
      <c r="KK71" s="193" t="e">
        <f t="shared" si="378"/>
        <v>#N/A</v>
      </c>
      <c r="KL71" s="193" t="e">
        <f t="shared" si="378"/>
        <v>#N/A</v>
      </c>
      <c r="KM71" s="193" t="e">
        <f t="shared" si="378"/>
        <v>#N/A</v>
      </c>
      <c r="KN71" s="193" t="e">
        <f t="shared" ref="KN71:KN103" si="386">IF(ISNONTEXT($Q71),IF($G71="R",_xlfn.BETA.DIST(CU71,$M71,$N71,FALSE,$B71,$D71),_xlfn.BETA.DIST(CU71,$N71,$M71,FALSE,$B71,$D71)),NA())</f>
        <v>#N/A</v>
      </c>
      <c r="KO71" s="193" t="e">
        <f t="shared" si="343"/>
        <v>#N/A</v>
      </c>
      <c r="KP71" s="193" t="e">
        <f t="shared" si="343"/>
        <v>#N/A</v>
      </c>
      <c r="KQ71" s="193" t="e">
        <f t="shared" si="343"/>
        <v>#N/A</v>
      </c>
      <c r="KR71" s="193" t="e">
        <f t="shared" si="356"/>
        <v>#N/A</v>
      </c>
      <c r="KS71" s="193" t="e">
        <f t="shared" si="356"/>
        <v>#N/A</v>
      </c>
      <c r="KT71" s="193" t="e">
        <f t="shared" si="356"/>
        <v>#N/A</v>
      </c>
      <c r="KU71" s="193" t="e">
        <f t="shared" si="356"/>
        <v>#N/A</v>
      </c>
      <c r="KV71" s="193" t="e">
        <f t="shared" si="356"/>
        <v>#N/A</v>
      </c>
      <c r="KW71" s="193" t="e">
        <f t="shared" si="356"/>
        <v>#N/A</v>
      </c>
      <c r="KX71" s="193" t="e">
        <f t="shared" si="356"/>
        <v>#N/A</v>
      </c>
      <c r="KY71" s="193" t="e">
        <f t="shared" si="356"/>
        <v>#N/A</v>
      </c>
      <c r="KZ71" s="193" t="e">
        <f t="shared" si="356"/>
        <v>#N/A</v>
      </c>
      <c r="LA71" s="193" t="e">
        <f t="shared" si="356"/>
        <v>#N/A</v>
      </c>
      <c r="LB71" s="193" t="e">
        <f t="shared" si="356"/>
        <v>#N/A</v>
      </c>
      <c r="LC71" s="193" t="e">
        <f t="shared" si="356"/>
        <v>#N/A</v>
      </c>
      <c r="LD71" s="193" t="e">
        <f t="shared" si="356"/>
        <v>#N/A</v>
      </c>
      <c r="LE71" s="193" t="e">
        <f t="shared" si="356"/>
        <v>#N/A</v>
      </c>
      <c r="LF71" s="193" t="e">
        <f t="shared" si="356"/>
        <v>#N/A</v>
      </c>
      <c r="LG71" s="193" t="e">
        <f t="shared" si="351"/>
        <v>#N/A</v>
      </c>
      <c r="LH71" s="193" t="e">
        <f t="shared" si="351"/>
        <v>#N/A</v>
      </c>
      <c r="LI71" s="193" t="e">
        <f t="shared" si="351"/>
        <v>#N/A</v>
      </c>
      <c r="LJ71" s="193" t="e">
        <f t="shared" si="351"/>
        <v>#N/A</v>
      </c>
      <c r="LK71" s="193" t="e">
        <f t="shared" si="351"/>
        <v>#N/A</v>
      </c>
      <c r="LL71" s="193" t="e">
        <f t="shared" si="351"/>
        <v>#N/A</v>
      </c>
      <c r="LM71" s="193" t="e">
        <f t="shared" si="351"/>
        <v>#N/A</v>
      </c>
      <c r="LN71" s="193" t="e">
        <f t="shared" si="351"/>
        <v>#N/A</v>
      </c>
      <c r="LO71" s="193" t="e">
        <f t="shared" si="351"/>
        <v>#N/A</v>
      </c>
      <c r="LP71" s="193" t="e">
        <f t="shared" si="351"/>
        <v>#N/A</v>
      </c>
      <c r="LQ71" s="193" t="e">
        <f t="shared" si="351"/>
        <v>#N/A</v>
      </c>
      <c r="LR71" s="193" t="e">
        <f t="shared" si="351"/>
        <v>#N/A</v>
      </c>
      <c r="LS71" s="193" t="e">
        <f t="shared" si="351"/>
        <v>#N/A</v>
      </c>
      <c r="LT71" s="193" t="e">
        <f t="shared" si="351"/>
        <v>#N/A</v>
      </c>
      <c r="LU71" s="193" t="e">
        <f t="shared" si="351"/>
        <v>#N/A</v>
      </c>
      <c r="LV71" s="193" t="e">
        <f t="shared" si="347"/>
        <v>#N/A</v>
      </c>
      <c r="LW71" s="193" t="e">
        <f t="shared" si="347"/>
        <v>#N/A</v>
      </c>
      <c r="LX71" s="193" t="e">
        <f t="shared" si="347"/>
        <v>#N/A</v>
      </c>
      <c r="LY71" s="193" t="e">
        <f t="shared" si="347"/>
        <v>#N/A</v>
      </c>
      <c r="LZ71" s="193" t="e">
        <f t="shared" si="347"/>
        <v>#N/A</v>
      </c>
      <c r="MA71" s="193" t="e">
        <f t="shared" si="347"/>
        <v>#N/A</v>
      </c>
      <c r="MB71" s="193" t="e">
        <f t="shared" si="347"/>
        <v>#N/A</v>
      </c>
      <c r="MC71" s="193" t="e">
        <f t="shared" si="347"/>
        <v>#N/A</v>
      </c>
      <c r="MD71" s="193" t="e">
        <f t="shared" si="347"/>
        <v>#N/A</v>
      </c>
      <c r="ME71" s="193" t="e">
        <f t="shared" si="347"/>
        <v>#N/A</v>
      </c>
      <c r="MF71" s="193" t="e">
        <f t="shared" si="347"/>
        <v>#N/A</v>
      </c>
      <c r="MG71" s="193" t="e">
        <f t="shared" si="347"/>
        <v>#N/A</v>
      </c>
      <c r="MH71" s="193" t="e">
        <f t="shared" si="347"/>
        <v>#N/A</v>
      </c>
      <c r="MI71" s="193" t="e">
        <f t="shared" si="347"/>
        <v>#N/A</v>
      </c>
      <c r="MJ71" s="193" t="e">
        <f t="shared" si="347"/>
        <v>#N/A</v>
      </c>
      <c r="MK71" s="193" t="e">
        <f t="shared" si="379"/>
        <v>#N/A</v>
      </c>
      <c r="ML71" s="193" t="e">
        <f t="shared" si="379"/>
        <v>#N/A</v>
      </c>
      <c r="MM71" s="193" t="e">
        <f t="shared" si="379"/>
        <v>#N/A</v>
      </c>
      <c r="MN71" s="193" t="e">
        <f t="shared" si="379"/>
        <v>#N/A</v>
      </c>
      <c r="MO71" s="193" t="e">
        <f t="shared" si="379"/>
        <v>#N/A</v>
      </c>
      <c r="MP71" s="193" t="e">
        <f t="shared" si="379"/>
        <v>#N/A</v>
      </c>
      <c r="MQ71" s="193" t="e">
        <f t="shared" si="379"/>
        <v>#N/A</v>
      </c>
      <c r="MR71" s="193" t="e">
        <f t="shared" si="379"/>
        <v>#N/A</v>
      </c>
      <c r="MS71" s="193" t="e">
        <f t="shared" si="379"/>
        <v>#N/A</v>
      </c>
      <c r="MT71" s="193" t="e">
        <f t="shared" si="379"/>
        <v>#N/A</v>
      </c>
      <c r="MU71" s="193" t="e">
        <f t="shared" si="379"/>
        <v>#N/A</v>
      </c>
      <c r="MV71" s="193" t="e">
        <f t="shared" si="379"/>
        <v>#N/A</v>
      </c>
      <c r="MW71" s="193" t="e">
        <f t="shared" si="379"/>
        <v>#N/A</v>
      </c>
      <c r="MX71" s="193" t="e">
        <f t="shared" si="379"/>
        <v>#N/A</v>
      </c>
      <c r="MY71" s="193" t="e">
        <f t="shared" si="379"/>
        <v>#N/A</v>
      </c>
      <c r="MZ71" s="193" t="e">
        <f t="shared" ref="MZ71:MZ103" si="387">IF(ISNONTEXT($Q71),IF($G71="R",_xlfn.BETA.DIST(FG71,$M71,$N71,FALSE,$B71,$D71),_xlfn.BETA.DIST(FG71,$N71,$M71,FALSE,$B71,$D71)),NA())</f>
        <v>#N/A</v>
      </c>
      <c r="NA71" s="193" t="e">
        <f t="shared" si="344"/>
        <v>#N/A</v>
      </c>
      <c r="NB71" s="193" t="e">
        <f t="shared" si="344"/>
        <v>#N/A</v>
      </c>
      <c r="NC71" s="193" t="e">
        <f t="shared" si="344"/>
        <v>#N/A</v>
      </c>
      <c r="ND71" s="193" t="e">
        <f t="shared" si="357"/>
        <v>#N/A</v>
      </c>
      <c r="NE71" s="193" t="e">
        <f t="shared" si="357"/>
        <v>#N/A</v>
      </c>
      <c r="NF71" s="193" t="e">
        <f t="shared" si="357"/>
        <v>#N/A</v>
      </c>
      <c r="NG71" s="193" t="e">
        <f t="shared" si="357"/>
        <v>#N/A</v>
      </c>
      <c r="NH71" s="193" t="e">
        <f t="shared" si="357"/>
        <v>#N/A</v>
      </c>
      <c r="NI71" s="193" t="e">
        <f t="shared" si="357"/>
        <v>#N/A</v>
      </c>
      <c r="NJ71" s="193" t="e">
        <f t="shared" si="357"/>
        <v>#N/A</v>
      </c>
      <c r="NK71" s="193" t="e">
        <f t="shared" si="357"/>
        <v>#N/A</v>
      </c>
      <c r="NL71" s="193" t="e">
        <f t="shared" si="357"/>
        <v>#N/A</v>
      </c>
      <c r="NM71" s="193" t="e">
        <f t="shared" si="357"/>
        <v>#N/A</v>
      </c>
      <c r="NN71" s="193" t="e">
        <f t="shared" si="357"/>
        <v>#N/A</v>
      </c>
      <c r="NO71" s="193" t="e">
        <f t="shared" si="357"/>
        <v>#N/A</v>
      </c>
      <c r="NP71" s="193" t="e">
        <f t="shared" si="357"/>
        <v>#N/A</v>
      </c>
      <c r="NQ71" s="193" t="e">
        <f t="shared" si="357"/>
        <v>#N/A</v>
      </c>
      <c r="NR71" s="193" t="e">
        <f t="shared" si="357"/>
        <v>#N/A</v>
      </c>
      <c r="NS71" s="193" t="e">
        <f t="shared" si="352"/>
        <v>#N/A</v>
      </c>
      <c r="NT71" s="193" t="e">
        <f t="shared" si="352"/>
        <v>#N/A</v>
      </c>
      <c r="NU71" s="193" t="e">
        <f t="shared" si="352"/>
        <v>#N/A</v>
      </c>
      <c r="NV71" s="193" t="e">
        <f t="shared" si="352"/>
        <v>#N/A</v>
      </c>
      <c r="NW71" s="193" t="e">
        <f t="shared" si="352"/>
        <v>#N/A</v>
      </c>
      <c r="NX71" s="193" t="e">
        <f t="shared" si="352"/>
        <v>#N/A</v>
      </c>
      <c r="NY71" s="193" t="e">
        <f t="shared" si="352"/>
        <v>#N/A</v>
      </c>
      <c r="NZ71" s="193" t="e">
        <f t="shared" si="352"/>
        <v>#N/A</v>
      </c>
      <c r="OA71" s="193" t="e">
        <f t="shared" si="352"/>
        <v>#N/A</v>
      </c>
      <c r="OB71" s="193" t="e">
        <f t="shared" si="352"/>
        <v>#N/A</v>
      </c>
      <c r="OC71" s="193" t="e">
        <f t="shared" si="352"/>
        <v>#N/A</v>
      </c>
      <c r="OD71" s="193" t="e">
        <f t="shared" si="352"/>
        <v>#N/A</v>
      </c>
      <c r="OE71" s="193" t="e">
        <f t="shared" si="352"/>
        <v>#N/A</v>
      </c>
      <c r="OF71" s="193" t="e">
        <f t="shared" si="352"/>
        <v>#N/A</v>
      </c>
      <c r="OG71" s="193" t="e">
        <f t="shared" si="352"/>
        <v>#N/A</v>
      </c>
      <c r="OH71" s="193" t="e">
        <f t="shared" si="348"/>
        <v>#N/A</v>
      </c>
      <c r="OI71" s="193" t="e">
        <f t="shared" si="348"/>
        <v>#N/A</v>
      </c>
      <c r="OJ71" s="193" t="e">
        <f t="shared" si="348"/>
        <v>#N/A</v>
      </c>
      <c r="OK71" s="193" t="e">
        <f t="shared" si="348"/>
        <v>#N/A</v>
      </c>
      <c r="OL71" s="193" t="e">
        <f t="shared" si="348"/>
        <v>#N/A</v>
      </c>
      <c r="OM71" s="193" t="e">
        <f t="shared" si="348"/>
        <v>#N/A</v>
      </c>
      <c r="ON71" s="193" t="e">
        <f t="shared" si="348"/>
        <v>#N/A</v>
      </c>
      <c r="OO71" s="193" t="e">
        <f t="shared" si="348"/>
        <v>#N/A</v>
      </c>
      <c r="OP71" s="193" t="e">
        <f t="shared" si="348"/>
        <v>#N/A</v>
      </c>
      <c r="OQ71" s="193" t="e">
        <f t="shared" si="348"/>
        <v>#N/A</v>
      </c>
      <c r="OR71" s="193" t="e">
        <f t="shared" si="348"/>
        <v>#N/A</v>
      </c>
      <c r="OS71" s="193" t="e">
        <f t="shared" si="348"/>
        <v>#N/A</v>
      </c>
      <c r="OT71" s="193" t="e">
        <f t="shared" si="348"/>
        <v>#N/A</v>
      </c>
      <c r="OU71" s="193" t="e">
        <f t="shared" si="348"/>
        <v>#N/A</v>
      </c>
      <c r="OV71" s="193" t="e">
        <f t="shared" si="348"/>
        <v>#N/A</v>
      </c>
      <c r="OW71" s="193" t="e">
        <f t="shared" si="380"/>
        <v>#N/A</v>
      </c>
      <c r="OX71" s="193" t="e">
        <f t="shared" si="380"/>
        <v>#N/A</v>
      </c>
      <c r="OY71" s="193" t="e">
        <f t="shared" si="380"/>
        <v>#N/A</v>
      </c>
      <c r="OZ71" s="193" t="e">
        <f t="shared" si="380"/>
        <v>#N/A</v>
      </c>
      <c r="PA71" s="193" t="e">
        <f t="shared" si="380"/>
        <v>#N/A</v>
      </c>
      <c r="PB71" s="193" t="e">
        <f t="shared" si="380"/>
        <v>#N/A</v>
      </c>
      <c r="PC71" s="193" t="e">
        <f t="shared" si="380"/>
        <v>#N/A</v>
      </c>
      <c r="PD71" s="193" t="e">
        <f t="shared" si="380"/>
        <v>#N/A</v>
      </c>
      <c r="PE71" s="193" t="e">
        <f t="shared" si="380"/>
        <v>#N/A</v>
      </c>
      <c r="PF71" s="193" t="e">
        <f t="shared" si="380"/>
        <v>#N/A</v>
      </c>
      <c r="PG71" s="193" t="e">
        <f t="shared" si="380"/>
        <v>#N/A</v>
      </c>
      <c r="PH71" s="193" t="e">
        <f t="shared" si="380"/>
        <v>#N/A</v>
      </c>
      <c r="PI71" s="193" t="e">
        <f t="shared" si="380"/>
        <v>#N/A</v>
      </c>
      <c r="PJ71" s="193" t="e">
        <f t="shared" si="380"/>
        <v>#N/A</v>
      </c>
      <c r="PK71" s="193" t="e">
        <f t="shared" si="380"/>
        <v>#N/A</v>
      </c>
      <c r="PL71" s="193" t="e">
        <f t="shared" ref="PL71:PL103" si="388">IF(ISNONTEXT($Q71),IF($G71="R",_xlfn.BETA.DIST(HS71,$M71,$N71,FALSE,$B71,$D71),_xlfn.BETA.DIST(HS71,$N71,$M71,FALSE,$B71,$D71)),NA())</f>
        <v>#N/A</v>
      </c>
      <c r="PM71" s="193" t="e">
        <f t="shared" si="362"/>
        <v>#N/A</v>
      </c>
      <c r="PN71" s="193" t="e">
        <f t="shared" si="362"/>
        <v>#N/A</v>
      </c>
      <c r="PO71" s="193" t="e">
        <f t="shared" si="362"/>
        <v>#N/A</v>
      </c>
      <c r="PP71" s="193" t="e">
        <f t="shared" si="362"/>
        <v>#N/A</v>
      </c>
      <c r="PQ71" s="193" t="e">
        <f t="shared" si="362"/>
        <v>#N/A</v>
      </c>
      <c r="PR71" s="193" t="e">
        <f t="shared" si="362"/>
        <v>#N/A</v>
      </c>
      <c r="PS71" s="193" t="e">
        <f t="shared" si="362"/>
        <v>#N/A</v>
      </c>
      <c r="PT71" s="193" t="e">
        <f t="shared" si="362"/>
        <v>#N/A</v>
      </c>
    </row>
    <row r="72" spans="1:436" hidden="1" x14ac:dyDescent="0.45">
      <c r="A72" s="20">
        <v>69</v>
      </c>
      <c r="B72" s="101" t="str">
        <f t="shared" si="363"/>
        <v/>
      </c>
      <c r="C72" s="115"/>
      <c r="D72" s="101" t="str">
        <f t="shared" si="364"/>
        <v/>
      </c>
      <c r="E72" s="110" t="str">
        <f t="shared" si="365"/>
        <v/>
      </c>
      <c r="F72" s="21" t="str">
        <f t="shared" si="366"/>
        <v/>
      </c>
      <c r="G72" s="22" t="str">
        <f t="shared" si="367"/>
        <v/>
      </c>
      <c r="H72" s="23" t="str">
        <f>IF(F72="","",IF(OR($F72&lt;Skew!$B$3,$F72=Skew!$B$3),IF($F72&gt;Skew!$C$3,Skew!$A$3,IF($F72&gt;Skew!$C$4,Skew!$A$4,IF($F72&gt;Skew!$C$5,Skew!$A$5,IF($F72&gt;Skew!$C$6,Skew!$A$6,IF($F72&gt;Skew!$C$7,Skew!$A$7,IF($F72&gt;Skew!$C$8,Skew!$A$8,IF($F72&gt;Skew!$C$9,Skew!$A$9,IF($F72&gt;Skew!$C$10,Skew!$A$10,IF($F72&gt;Skew!$C$11,Skew!$A$11,IF($F72&gt;Skew!$C$12,Skew!$A$12,IF($F72&gt;Skew!$C$13,Skew!$A$13,IF($F72&gt;Skew!$C$14,Skew!$A$14,IF($F72&gt;Skew!$C$15,Skew!$A$15,IF($F72&gt;Skew!$C$16,Skew!$A$16,Skew!$A$17)
)))))))))))))))</f>
        <v/>
      </c>
      <c r="I72" s="22" t="str">
        <f>IF(F72="","",MATCH(H72,Skew!$A$3:$A$17,0))</f>
        <v/>
      </c>
      <c r="J72" s="22" t="str">
        <f t="shared" si="368"/>
        <v/>
      </c>
      <c r="K72" s="24"/>
      <c r="L72" s="22" t="str">
        <f>IF(OR(F72="",K72=""),"",MATCH(K72,Confidence!$A$3:$A$12,0))</f>
        <v/>
      </c>
      <c r="M72" s="25" t="str">
        <f t="shared" si="369"/>
        <v/>
      </c>
      <c r="N72" s="25" t="str">
        <f t="shared" si="370"/>
        <v/>
      </c>
      <c r="O72" s="22"/>
      <c r="P72" s="102" t="str">
        <f t="shared" si="371"/>
        <v/>
      </c>
      <c r="Q72" s="102" t="str">
        <f t="shared" si="372"/>
        <v/>
      </c>
      <c r="R72" s="37" t="str">
        <f t="shared" si="373"/>
        <v/>
      </c>
      <c r="S72" s="115"/>
      <c r="T72" s="204" t="str">
        <f>IF(AND(B72&gt;0,C72&gt;0,D72&gt;0,M72&gt;0,N72&gt;0,S72&gt;0,NOT(K72="")),ABS(VLOOKUP($S$1,VLookups!$A$30:$B$31,2,FALSE)-_xlfn.BETA.DIST(S72,IF(G72="L",N72,M72),IF(G72="L",M72,N72),TRUE,B72,D72)),"")</f>
        <v/>
      </c>
      <c r="U72" s="112" t="str">
        <f>IF(OR($M72="",$N72=""),"",_xlfn.BETA.INV(ABS(VLOOKUP($S$1,VLookups!$A$30:$B$31,2,FALSE)-U$3),IF($G72="L",$N72,$M72),IF($G72="L",$M72,$N72),$B72,$D72))</f>
        <v/>
      </c>
      <c r="V72" s="113" t="str">
        <f>IF(OR($M72="",$N72=""),"",_xlfn.BETA.INV(ABS(VLOOKUP($S$1,VLookups!$A$30:$B$31,2,FALSE)-V$3),IF($G72="L",$N72,$M72),IF($G72="L",$M72,$N72),$B72,$D72))</f>
        <v/>
      </c>
      <c r="W72" s="112" t="str">
        <f>IF(OR($M72="",$N72=""),"",_xlfn.BETA.INV(ABS(VLOOKUP($S$1,VLookups!$A$30:$B$31,2,FALSE)-W$3),IF($G72="L",$N72,$M72),IF($G72="L",$M72,$N72),$B72,$D72))</f>
        <v/>
      </c>
      <c r="X72" s="113" t="str">
        <f>IF(OR($M72="",$N72=""),"",_xlfn.BETA.INV(ABS(VLOOKUP($S$1,VLookups!$A$30:$B$31,2,FALSE)-X$3),IF($G72="L",$N72,$M72),IF($G72="L",$M72,$N72),$B72,$D72))</f>
        <v/>
      </c>
      <c r="Y72" s="112" t="str">
        <f>IF(OR($M72="",$N72=""),"",_xlfn.BETA.INV(ABS(VLOOKUP($S$1,VLookups!$A$30:$B$31,2,FALSE)-Y$3),IF($G72="L",$N72,$M72),IF($G72="L",$M72,$N72),$B72,$D72))</f>
        <v/>
      </c>
      <c r="Z72" s="113" t="str">
        <f>IF(OR($M72="",$N72=""),"",_xlfn.BETA.INV(ABS(VLOOKUP($S$1,VLookups!$A$30:$B$31,2,FALSE)-Z$3),IF($G72="L",$N72,$M72),IF($G72="L",$M72,$N72),$B72,$D72))</f>
        <v/>
      </c>
      <c r="AA72" s="112" t="str">
        <f>IF(OR($M72="",$N72=""),"",_xlfn.BETA.INV(ABS(VLOOKUP($S$1,VLookups!$A$30:$B$31,2,FALSE)-AA$3),IF($G72="L",$N72,$M72),IF($G72="L",$M72,$N72),$B72,$D72))</f>
        <v/>
      </c>
      <c r="AB72" s="113" t="str">
        <f>IF(OR($M72="",$N72=""),"",_xlfn.BETA.INV(ABS(VLOOKUP($S$1,VLookups!$A$30:$B$31,2,FALSE)-AB$3),IF($G72="L",$N72,$M72),IF($G72="L",$M72,$N72),$B72,$D72))</f>
        <v/>
      </c>
      <c r="AC72" s="112" t="str">
        <f>IF(OR($M72="",$N72=""),"",_xlfn.BETA.INV(ABS(VLOOKUP($S$1,VLookups!$A$30:$B$31,2,FALSE)-AC$3),IF($G72="L",$N72,$M72),IF($G72="L",$M72,$N72),$B72,$D72))</f>
        <v/>
      </c>
      <c r="AD72" s="113" t="str">
        <f>IF(OR($M72="",$N72=""),"",_xlfn.BETA.INV(ABS(VLOOKUP($S$1,VLookups!$A$30:$B$31,2,FALSE)-AD$3),IF($G72="L",$N72,$M72),IF($G72="L",$M72,$N72),$B72,$D72))</f>
        <v/>
      </c>
      <c r="AE72" s="112" t="str">
        <f>IF(OR($M72="",$N72=""),"",_xlfn.BETA.INV(ABS(VLOOKUP($S$1,VLookups!$A$30:$B$31,2,FALSE)-AE$3),IF($G72="L",$N72,$M72),IF($G72="L",$M72,$N72),$B72,$D72))</f>
        <v/>
      </c>
      <c r="AF72" s="113" t="str">
        <f>IF(OR($M72="",$N72=""),"",_xlfn.BETA.INV(ABS(VLOOKUP($S$1,VLookups!$A$30:$B$31,2,FALSE)-AF$3),IF($G72="L",$N72,$M72),IF($G72="L",$M72,$N72),$B72,$D72))</f>
        <v/>
      </c>
      <c r="AG72" s="15"/>
      <c r="AH72" s="194" t="str">
        <f t="shared" si="374"/>
        <v/>
      </c>
      <c r="AI72" s="192" t="str">
        <f t="shared" si="375"/>
        <v/>
      </c>
      <c r="AJ72" s="177" t="str">
        <f t="shared" ref="AJ72" si="389">IF(ISNONTEXT($AH72),AI72+$AH72,"")</f>
        <v/>
      </c>
      <c r="AK72" s="177" t="str">
        <f t="shared" ref="AK72:AK103" si="390">IF(ISNONTEXT($AH72),AJ72+$AH72,"")</f>
        <v/>
      </c>
      <c r="AL72" s="177" t="str">
        <f t="shared" ref="AL72:AL103" si="391">IF(ISNONTEXT($AH72),AK72+$AH72,"")</f>
        <v/>
      </c>
      <c r="AM72" s="177" t="str">
        <f t="shared" ref="AM72:AM103" si="392">IF(ISNONTEXT($AH72),AL72+$AH72,"")</f>
        <v/>
      </c>
      <c r="AN72" s="177" t="str">
        <f t="shared" ref="AN72:AN103" si="393">IF(ISNONTEXT($AH72),AM72+$AH72,"")</f>
        <v/>
      </c>
      <c r="AO72" s="177" t="str">
        <f t="shared" ref="AO72:AO103" si="394">IF(ISNONTEXT($AH72),AN72+$AH72,"")</f>
        <v/>
      </c>
      <c r="AP72" s="177" t="str">
        <f t="shared" ref="AP72:AP103" si="395">IF(ISNONTEXT($AH72),AO72+$AH72,"")</f>
        <v/>
      </c>
      <c r="AQ72" s="177" t="str">
        <f t="shared" ref="AQ72:AQ103" si="396">IF(ISNONTEXT($AH72),AP72+$AH72,"")</f>
        <v/>
      </c>
      <c r="AR72" s="177" t="str">
        <f t="shared" ref="AR72:AR103" si="397">IF(ISNONTEXT($AH72),AQ72+$AH72,"")</f>
        <v/>
      </c>
      <c r="AS72" s="177" t="str">
        <f t="shared" ref="AS72:AS103" si="398">IF(ISNONTEXT($AH72),AR72+$AH72,"")</f>
        <v/>
      </c>
      <c r="AT72" s="177" t="str">
        <f t="shared" ref="AT72:AT103" si="399">IF(ISNONTEXT($AH72),AS72+$AH72,"")</f>
        <v/>
      </c>
      <c r="AU72" s="177" t="str">
        <f t="shared" ref="AU72:AU103" si="400">IF(ISNONTEXT($AH72),AT72+$AH72,"")</f>
        <v/>
      </c>
      <c r="AV72" s="177" t="str">
        <f t="shared" ref="AV72:AV103" si="401">IF(ISNONTEXT($AH72),AU72+$AH72,"")</f>
        <v/>
      </c>
      <c r="AW72" s="177" t="str">
        <f t="shared" ref="AW72:AW103" si="402">IF(ISNONTEXT($AH72),AV72+$AH72,"")</f>
        <v/>
      </c>
      <c r="AX72" s="177" t="str">
        <f t="shared" ref="AX72:AX103" si="403">IF(ISNONTEXT($AH72),AW72+$AH72,"")</f>
        <v/>
      </c>
      <c r="AY72" s="177" t="str">
        <f t="shared" ref="AY72:AY103" si="404">IF(ISNONTEXT($AH72),AX72+$AH72,"")</f>
        <v/>
      </c>
      <c r="AZ72" s="177" t="str">
        <f t="shared" ref="AZ72:AZ103" si="405">IF(ISNONTEXT($AH72),AY72+$AH72,"")</f>
        <v/>
      </c>
      <c r="BA72" s="177" t="str">
        <f t="shared" ref="BA72:BA103" si="406">IF(ISNONTEXT($AH72),AZ72+$AH72,"")</f>
        <v/>
      </c>
      <c r="BB72" s="177" t="str">
        <f t="shared" ref="BB72:BB103" si="407">IF(ISNONTEXT($AH72),BA72+$AH72,"")</f>
        <v/>
      </c>
      <c r="BC72" s="177" t="str">
        <f t="shared" ref="BC72:BC103" si="408">IF(ISNONTEXT($AH72),BB72+$AH72,"")</f>
        <v/>
      </c>
      <c r="BD72" s="177" t="str">
        <f t="shared" ref="BD72:BD103" si="409">IF(ISNONTEXT($AH72),BC72+$AH72,"")</f>
        <v/>
      </c>
      <c r="BE72" s="177" t="str">
        <f t="shared" ref="BE72:BE103" si="410">IF(ISNONTEXT($AH72),BD72+$AH72,"")</f>
        <v/>
      </c>
      <c r="BF72" s="177" t="str">
        <f t="shared" ref="BF72:BF103" si="411">IF(ISNONTEXT($AH72),BE72+$AH72,"")</f>
        <v/>
      </c>
      <c r="BG72" s="177" t="str">
        <f t="shared" ref="BG72:BG103" si="412">IF(ISNONTEXT($AH72),BF72+$AH72,"")</f>
        <v/>
      </c>
      <c r="BH72" s="177" t="str">
        <f t="shared" ref="BH72:BH103" si="413">IF(ISNONTEXT($AH72),BG72+$AH72,"")</f>
        <v/>
      </c>
      <c r="BI72" s="177" t="str">
        <f t="shared" ref="BI72:BI103" si="414">IF(ISNONTEXT($AH72),BH72+$AH72,"")</f>
        <v/>
      </c>
      <c r="BJ72" s="177" t="str">
        <f t="shared" ref="BJ72:BJ103" si="415">IF(ISNONTEXT($AH72),BI72+$AH72,"")</f>
        <v/>
      </c>
      <c r="BK72" s="177" t="str">
        <f t="shared" ref="BK72:BK103" si="416">IF(ISNONTEXT($AH72),BJ72+$AH72,"")</f>
        <v/>
      </c>
      <c r="BL72" s="177" t="str">
        <f t="shared" ref="BL72:BL103" si="417">IF(ISNONTEXT($AH72),BK72+$AH72,"")</f>
        <v/>
      </c>
      <c r="BM72" s="177" t="str">
        <f t="shared" ref="BM72:BM103" si="418">IF(ISNONTEXT($AH72),BL72+$AH72,"")</f>
        <v/>
      </c>
      <c r="BN72" s="177" t="str">
        <f t="shared" ref="BN72:BN103" si="419">IF(ISNONTEXT($AH72),BM72+$AH72,"")</f>
        <v/>
      </c>
      <c r="BO72" s="177" t="str">
        <f t="shared" ref="BO72:BO103" si="420">IF(ISNONTEXT($AH72),BN72+$AH72,"")</f>
        <v/>
      </c>
      <c r="BP72" s="177" t="str">
        <f t="shared" ref="BP72:BP103" si="421">IF(ISNONTEXT($AH72),BO72+$AH72,"")</f>
        <v/>
      </c>
      <c r="BQ72" s="177" t="str">
        <f t="shared" ref="BQ72:BQ103" si="422">IF(ISNONTEXT($AH72),BP72+$AH72,"")</f>
        <v/>
      </c>
      <c r="BR72" s="177" t="str">
        <f t="shared" ref="BR72:BR103" si="423">IF(ISNONTEXT($AH72),BQ72+$AH72,"")</f>
        <v/>
      </c>
      <c r="BS72" s="177" t="str">
        <f t="shared" ref="BS72:BS103" si="424">IF(ISNONTEXT($AH72),BR72+$AH72,"")</f>
        <v/>
      </c>
      <c r="BT72" s="177" t="str">
        <f t="shared" ref="BT72:BT103" si="425">IF(ISNONTEXT($AH72),BS72+$AH72,"")</f>
        <v/>
      </c>
      <c r="BU72" s="177" t="str">
        <f t="shared" ref="BU72:BU103" si="426">IF(ISNONTEXT($AH72),BT72+$AH72,"")</f>
        <v/>
      </c>
      <c r="BV72" s="177" t="str">
        <f t="shared" ref="BV72:BV103" si="427">IF(ISNONTEXT($AH72),BU72+$AH72,"")</f>
        <v/>
      </c>
      <c r="BW72" s="177" t="str">
        <f t="shared" ref="BW72:BW103" si="428">IF(ISNONTEXT($AH72),BV72+$AH72,"")</f>
        <v/>
      </c>
      <c r="BX72" s="177" t="str">
        <f t="shared" ref="BX72:BX103" si="429">IF(ISNONTEXT($AH72),BW72+$AH72,"")</f>
        <v/>
      </c>
      <c r="BY72" s="177" t="str">
        <f t="shared" ref="BY72:BY103" si="430">IF(ISNONTEXT($AH72),BX72+$AH72,"")</f>
        <v/>
      </c>
      <c r="BZ72" s="177" t="str">
        <f t="shared" ref="BZ72:BZ103" si="431">IF(ISNONTEXT($AH72),BY72+$AH72,"")</f>
        <v/>
      </c>
      <c r="CA72" s="177" t="str">
        <f t="shared" ref="CA72:CA103" si="432">IF(ISNONTEXT($AH72),BZ72+$AH72,"")</f>
        <v/>
      </c>
      <c r="CB72" s="177" t="str">
        <f t="shared" ref="CB72:CB103" si="433">IF(ISNONTEXT($AH72),CA72+$AH72,"")</f>
        <v/>
      </c>
      <c r="CC72" s="177" t="str">
        <f t="shared" ref="CC72:CC103" si="434">IF(ISNONTEXT($AH72),CB72+$AH72,"")</f>
        <v/>
      </c>
      <c r="CD72" s="177" t="str">
        <f t="shared" ref="CD72:CD103" si="435">IF(ISNONTEXT($AH72),CC72+$AH72,"")</f>
        <v/>
      </c>
      <c r="CE72" s="177" t="str">
        <f t="shared" ref="CE72:CE103" si="436">IF(ISNONTEXT($AH72),CD72+$AH72,"")</f>
        <v/>
      </c>
      <c r="CF72" s="177" t="str">
        <f t="shared" ref="CF72:CF103" si="437">IF(ISNONTEXT($AH72),CE72+$AH72,"")</f>
        <v/>
      </c>
      <c r="CG72" s="177" t="str">
        <f t="shared" ref="CG72:CG103" si="438">IF(ISNONTEXT($AH72),CF72+$AH72,"")</f>
        <v/>
      </c>
      <c r="CH72" s="177" t="str">
        <f t="shared" ref="CH72:CH103" si="439">IF(ISNONTEXT($AH72),CG72+$AH72,"")</f>
        <v/>
      </c>
      <c r="CI72" s="177" t="str">
        <f t="shared" ref="CI72:CI103" si="440">IF(ISNONTEXT($AH72),CH72+$AH72,"")</f>
        <v/>
      </c>
      <c r="CJ72" s="177" t="str">
        <f t="shared" ref="CJ72:CJ103" si="441">IF(ISNONTEXT($AH72),CI72+$AH72,"")</f>
        <v/>
      </c>
      <c r="CK72" s="177" t="str">
        <f t="shared" ref="CK72:CK103" si="442">IF(ISNONTEXT($AH72),CJ72+$AH72,"")</f>
        <v/>
      </c>
      <c r="CL72" s="177" t="str">
        <f t="shared" ref="CL72:CL103" si="443">IF(ISNONTEXT($AH72),CK72+$AH72,"")</f>
        <v/>
      </c>
      <c r="CM72" s="177" t="str">
        <f t="shared" ref="CM72:CM103" si="444">IF(ISNONTEXT($AH72),CL72+$AH72,"")</f>
        <v/>
      </c>
      <c r="CN72" s="177" t="str">
        <f t="shared" ref="CN72:CN103" si="445">IF(ISNONTEXT($AH72),CM72+$AH72,"")</f>
        <v/>
      </c>
      <c r="CO72" s="177" t="str">
        <f t="shared" ref="CO72:CO103" si="446">IF(ISNONTEXT($AH72),CN72+$AH72,"")</f>
        <v/>
      </c>
      <c r="CP72" s="177" t="str">
        <f t="shared" ref="CP72:CP103" si="447">IF(ISNONTEXT($AH72),CO72+$AH72,"")</f>
        <v/>
      </c>
      <c r="CQ72" s="177" t="str">
        <f t="shared" ref="CQ72:CQ103" si="448">IF(ISNONTEXT($AH72),CP72+$AH72,"")</f>
        <v/>
      </c>
      <c r="CR72" s="177" t="str">
        <f t="shared" ref="CR72:CR103" si="449">IF(ISNONTEXT($AH72),CQ72+$AH72,"")</f>
        <v/>
      </c>
      <c r="CS72" s="177" t="str">
        <f t="shared" ref="CS72:CS103" si="450">IF(ISNONTEXT($AH72),CR72+$AH72,"")</f>
        <v/>
      </c>
      <c r="CT72" s="177" t="str">
        <f t="shared" ref="CT72:CT103" si="451">IF(ISNONTEXT($AH72),CS72+$AH72,"")</f>
        <v/>
      </c>
      <c r="CU72" s="177" t="str">
        <f t="shared" ref="CU72:CU103" si="452">IF(ISNONTEXT($AH72),CT72+$AH72,"")</f>
        <v/>
      </c>
      <c r="CV72" s="177" t="str">
        <f t="shared" si="383"/>
        <v/>
      </c>
      <c r="CW72" s="177" t="str">
        <f t="shared" ref="CW72:CW103" si="453">IF(ISNONTEXT($AH72),CV72+$AH72,"")</f>
        <v/>
      </c>
      <c r="CX72" s="177" t="str">
        <f t="shared" ref="CX72:CX103" si="454">IF(ISNONTEXT($AH72),CW72+$AH72,"")</f>
        <v/>
      </c>
      <c r="CY72" s="177" t="str">
        <f t="shared" ref="CY72:CY103" si="455">IF(ISNONTEXT($AH72),CX72+$AH72,"")</f>
        <v/>
      </c>
      <c r="CZ72" s="177" t="str">
        <f t="shared" ref="CZ72:CZ103" si="456">IF(ISNONTEXT($AH72),CY72+$AH72,"")</f>
        <v/>
      </c>
      <c r="DA72" s="177" t="str">
        <f t="shared" ref="DA72:DA103" si="457">IF(ISNONTEXT($AH72),CZ72+$AH72,"")</f>
        <v/>
      </c>
      <c r="DB72" s="177" t="str">
        <f t="shared" ref="DB72:DB103" si="458">IF(ISNONTEXT($AH72),DA72+$AH72,"")</f>
        <v/>
      </c>
      <c r="DC72" s="177" t="str">
        <f t="shared" ref="DC72:DC103" si="459">IF(ISNONTEXT($AH72),DB72+$AH72,"")</f>
        <v/>
      </c>
      <c r="DD72" s="177" t="str">
        <f t="shared" ref="DD72:DD103" si="460">IF(ISNONTEXT($AH72),DC72+$AH72,"")</f>
        <v/>
      </c>
      <c r="DE72" s="177" t="str">
        <f t="shared" ref="DE72:DE103" si="461">IF(ISNONTEXT($AH72),DD72+$AH72,"")</f>
        <v/>
      </c>
      <c r="DF72" s="177" t="str">
        <f t="shared" ref="DF72:DF103" si="462">IF(ISNONTEXT($AH72),DE72+$AH72,"")</f>
        <v/>
      </c>
      <c r="DG72" s="177" t="str">
        <f t="shared" ref="DG72:DG103" si="463">IF(ISNONTEXT($AH72),DF72+$AH72,"")</f>
        <v/>
      </c>
      <c r="DH72" s="177" t="str">
        <f t="shared" ref="DH72:DH103" si="464">IF(ISNONTEXT($AH72),DG72+$AH72,"")</f>
        <v/>
      </c>
      <c r="DI72" s="177" t="str">
        <f t="shared" ref="DI72:DI103" si="465">IF(ISNONTEXT($AH72),DH72+$AH72,"")</f>
        <v/>
      </c>
      <c r="DJ72" s="177" t="str">
        <f t="shared" ref="DJ72:DJ103" si="466">IF(ISNONTEXT($AH72),DI72+$AH72,"")</f>
        <v/>
      </c>
      <c r="DK72" s="177" t="str">
        <f t="shared" ref="DK72:DK103" si="467">IF(ISNONTEXT($AH72),DJ72+$AH72,"")</f>
        <v/>
      </c>
      <c r="DL72" s="177" t="str">
        <f t="shared" ref="DL72:DL103" si="468">IF(ISNONTEXT($AH72),DK72+$AH72,"")</f>
        <v/>
      </c>
      <c r="DM72" s="177" t="str">
        <f t="shared" ref="DM72:DM103" si="469">IF(ISNONTEXT($AH72),DL72+$AH72,"")</f>
        <v/>
      </c>
      <c r="DN72" s="177" t="str">
        <f t="shared" ref="DN72:DN103" si="470">IF(ISNONTEXT($AH72),DM72+$AH72,"")</f>
        <v/>
      </c>
      <c r="DO72" s="177" t="str">
        <f t="shared" ref="DO72:DO103" si="471">IF(ISNONTEXT($AH72),DN72+$AH72,"")</f>
        <v/>
      </c>
      <c r="DP72" s="177" t="str">
        <f t="shared" ref="DP72:DP103" si="472">IF(ISNONTEXT($AH72),DO72+$AH72,"")</f>
        <v/>
      </c>
      <c r="DQ72" s="177" t="str">
        <f t="shared" ref="DQ72:DQ103" si="473">IF(ISNONTEXT($AH72),DP72+$AH72,"")</f>
        <v/>
      </c>
      <c r="DR72" s="177" t="str">
        <f t="shared" ref="DR72:DR103" si="474">IF(ISNONTEXT($AH72),DQ72+$AH72,"")</f>
        <v/>
      </c>
      <c r="DS72" s="177" t="str">
        <f t="shared" ref="DS72:DS103" si="475">IF(ISNONTEXT($AH72),DR72+$AH72,"")</f>
        <v/>
      </c>
      <c r="DT72" s="177" t="str">
        <f t="shared" ref="DT72:DT103" si="476">IF(ISNONTEXT($AH72),DS72+$AH72,"")</f>
        <v/>
      </c>
      <c r="DU72" s="177" t="str">
        <f t="shared" ref="DU72:DU103" si="477">IF(ISNONTEXT($AH72),DT72+$AH72,"")</f>
        <v/>
      </c>
      <c r="DV72" s="177" t="str">
        <f t="shared" ref="DV72:DV103" si="478">IF(ISNONTEXT($AH72),DU72+$AH72,"")</f>
        <v/>
      </c>
      <c r="DW72" s="177" t="str">
        <f t="shared" ref="DW72:DW103" si="479">IF(ISNONTEXT($AH72),DV72+$AH72,"")</f>
        <v/>
      </c>
      <c r="DX72" s="177" t="str">
        <f t="shared" ref="DX72:DX103" si="480">IF(ISNONTEXT($AH72),DW72+$AH72,"")</f>
        <v/>
      </c>
      <c r="DY72" s="177" t="str">
        <f t="shared" ref="DY72:DY103" si="481">IF(ISNONTEXT($AH72),DX72+$AH72,"")</f>
        <v/>
      </c>
      <c r="DZ72" s="177" t="str">
        <f t="shared" ref="DZ72:DZ103" si="482">IF(ISNONTEXT($AH72),DY72+$AH72,"")</f>
        <v/>
      </c>
      <c r="EA72" s="177" t="str">
        <f t="shared" ref="EA72:EA103" si="483">IF(ISNONTEXT($AH72),DZ72+$AH72,"")</f>
        <v/>
      </c>
      <c r="EB72" s="177" t="str">
        <f t="shared" ref="EB72:EB103" si="484">IF(ISNONTEXT($AH72),EA72+$AH72,"")</f>
        <v/>
      </c>
      <c r="EC72" s="177" t="str">
        <f t="shared" ref="EC72:EC103" si="485">IF(ISNONTEXT($AH72),EB72+$AH72,"")</f>
        <v/>
      </c>
      <c r="ED72" s="177" t="str">
        <f t="shared" ref="ED72:ED103" si="486">IF(ISNONTEXT($AH72),EC72+$AH72,"")</f>
        <v/>
      </c>
      <c r="EE72" s="177" t="str">
        <f t="shared" ref="EE72:EE103" si="487">IF(ISNONTEXT($AH72),ED72+$AH72,"")</f>
        <v/>
      </c>
      <c r="EF72" s="177" t="str">
        <f t="shared" ref="EF72:EF103" si="488">IF(ISNONTEXT($AH72),EE72+$AH72,"")</f>
        <v/>
      </c>
      <c r="EG72" s="177" t="str">
        <f t="shared" ref="EG72:EG103" si="489">IF(ISNONTEXT($AH72),EF72+$AH72,"")</f>
        <v/>
      </c>
      <c r="EH72" s="177" t="str">
        <f t="shared" ref="EH72:EH103" si="490">IF(ISNONTEXT($AH72),EG72+$AH72,"")</f>
        <v/>
      </c>
      <c r="EI72" s="177" t="str">
        <f t="shared" ref="EI72:EI103" si="491">IF(ISNONTEXT($AH72),EH72+$AH72,"")</f>
        <v/>
      </c>
      <c r="EJ72" s="177" t="str">
        <f t="shared" ref="EJ72:EJ103" si="492">IF(ISNONTEXT($AH72),EI72+$AH72,"")</f>
        <v/>
      </c>
      <c r="EK72" s="177" t="str">
        <f t="shared" ref="EK72:EK103" si="493">IF(ISNONTEXT($AH72),EJ72+$AH72,"")</f>
        <v/>
      </c>
      <c r="EL72" s="177" t="str">
        <f t="shared" ref="EL72:EL103" si="494">IF(ISNONTEXT($AH72),EK72+$AH72,"")</f>
        <v/>
      </c>
      <c r="EM72" s="177" t="str">
        <f t="shared" ref="EM72:EM103" si="495">IF(ISNONTEXT($AH72),EL72+$AH72,"")</f>
        <v/>
      </c>
      <c r="EN72" s="177" t="str">
        <f t="shared" ref="EN72:EN103" si="496">IF(ISNONTEXT($AH72),EM72+$AH72,"")</f>
        <v/>
      </c>
      <c r="EO72" s="177" t="str">
        <f t="shared" ref="EO72:EO103" si="497">IF(ISNONTEXT($AH72),EN72+$AH72,"")</f>
        <v/>
      </c>
      <c r="EP72" s="177" t="str">
        <f t="shared" ref="EP72:EP103" si="498">IF(ISNONTEXT($AH72),EO72+$AH72,"")</f>
        <v/>
      </c>
      <c r="EQ72" s="177" t="str">
        <f t="shared" ref="EQ72:EQ103" si="499">IF(ISNONTEXT($AH72),EP72+$AH72,"")</f>
        <v/>
      </c>
      <c r="ER72" s="177" t="str">
        <f t="shared" ref="ER72:ER103" si="500">IF(ISNONTEXT($AH72),EQ72+$AH72,"")</f>
        <v/>
      </c>
      <c r="ES72" s="177" t="str">
        <f t="shared" ref="ES72:ES103" si="501">IF(ISNONTEXT($AH72),ER72+$AH72,"")</f>
        <v/>
      </c>
      <c r="ET72" s="177" t="str">
        <f t="shared" ref="ET72:ET103" si="502">IF(ISNONTEXT($AH72),ES72+$AH72,"")</f>
        <v/>
      </c>
      <c r="EU72" s="177" t="str">
        <f t="shared" ref="EU72:EU103" si="503">IF(ISNONTEXT($AH72),ET72+$AH72,"")</f>
        <v/>
      </c>
      <c r="EV72" s="177" t="str">
        <f t="shared" ref="EV72:EV103" si="504">IF(ISNONTEXT($AH72),EU72+$AH72,"")</f>
        <v/>
      </c>
      <c r="EW72" s="177" t="str">
        <f t="shared" ref="EW72:EW103" si="505">IF(ISNONTEXT($AH72),EV72+$AH72,"")</f>
        <v/>
      </c>
      <c r="EX72" s="177" t="str">
        <f t="shared" ref="EX72:EX103" si="506">IF(ISNONTEXT($AH72),EW72+$AH72,"")</f>
        <v/>
      </c>
      <c r="EY72" s="177" t="str">
        <f t="shared" ref="EY72:EY103" si="507">IF(ISNONTEXT($AH72),EX72+$AH72,"")</f>
        <v/>
      </c>
      <c r="EZ72" s="177" t="str">
        <f t="shared" ref="EZ72:EZ103" si="508">IF(ISNONTEXT($AH72),EY72+$AH72,"")</f>
        <v/>
      </c>
      <c r="FA72" s="177" t="str">
        <f t="shared" ref="FA72:FA103" si="509">IF(ISNONTEXT($AH72),EZ72+$AH72,"")</f>
        <v/>
      </c>
      <c r="FB72" s="177" t="str">
        <f t="shared" ref="FB72:FB103" si="510">IF(ISNONTEXT($AH72),FA72+$AH72,"")</f>
        <v/>
      </c>
      <c r="FC72" s="177" t="str">
        <f t="shared" ref="FC72:FC103" si="511">IF(ISNONTEXT($AH72),FB72+$AH72,"")</f>
        <v/>
      </c>
      <c r="FD72" s="177" t="str">
        <f t="shared" ref="FD72:FD103" si="512">IF(ISNONTEXT($AH72),FC72+$AH72,"")</f>
        <v/>
      </c>
      <c r="FE72" s="177" t="str">
        <f t="shared" ref="FE72:FE103" si="513">IF(ISNONTEXT($AH72),FD72+$AH72,"")</f>
        <v/>
      </c>
      <c r="FF72" s="177" t="str">
        <f t="shared" ref="FF72:FF103" si="514">IF(ISNONTEXT($AH72),FE72+$AH72,"")</f>
        <v/>
      </c>
      <c r="FG72" s="177" t="str">
        <f t="shared" ref="FG72:FG103" si="515">IF(ISNONTEXT($AH72),FF72+$AH72,"")</f>
        <v/>
      </c>
      <c r="FH72" s="177" t="str">
        <f t="shared" si="384"/>
        <v/>
      </c>
      <c r="FI72" s="177" t="str">
        <f t="shared" ref="FI72:FI103" si="516">IF(ISNONTEXT($AH72),FH72+$AH72,"")</f>
        <v/>
      </c>
      <c r="FJ72" s="177" t="str">
        <f t="shared" ref="FJ72:FJ103" si="517">IF(ISNONTEXT($AH72),FI72+$AH72,"")</f>
        <v/>
      </c>
      <c r="FK72" s="177" t="str">
        <f t="shared" ref="FK72:FK103" si="518">IF(ISNONTEXT($AH72),FJ72+$AH72,"")</f>
        <v/>
      </c>
      <c r="FL72" s="177" t="str">
        <f t="shared" ref="FL72:FL103" si="519">IF(ISNONTEXT($AH72),FK72+$AH72,"")</f>
        <v/>
      </c>
      <c r="FM72" s="177" t="str">
        <f t="shared" ref="FM72:FM103" si="520">IF(ISNONTEXT($AH72),FL72+$AH72,"")</f>
        <v/>
      </c>
      <c r="FN72" s="177" t="str">
        <f t="shared" ref="FN72:FN103" si="521">IF(ISNONTEXT($AH72),FM72+$AH72,"")</f>
        <v/>
      </c>
      <c r="FO72" s="177" t="str">
        <f t="shared" ref="FO72:FO103" si="522">IF(ISNONTEXT($AH72),FN72+$AH72,"")</f>
        <v/>
      </c>
      <c r="FP72" s="177" t="str">
        <f t="shared" ref="FP72:FP103" si="523">IF(ISNONTEXT($AH72),FO72+$AH72,"")</f>
        <v/>
      </c>
      <c r="FQ72" s="177" t="str">
        <f t="shared" ref="FQ72:FQ103" si="524">IF(ISNONTEXT($AH72),FP72+$AH72,"")</f>
        <v/>
      </c>
      <c r="FR72" s="177" t="str">
        <f t="shared" ref="FR72:FR103" si="525">IF(ISNONTEXT($AH72),FQ72+$AH72,"")</f>
        <v/>
      </c>
      <c r="FS72" s="177" t="str">
        <f t="shared" ref="FS72:FS103" si="526">IF(ISNONTEXT($AH72),FR72+$AH72,"")</f>
        <v/>
      </c>
      <c r="FT72" s="177" t="str">
        <f t="shared" ref="FT72:FT103" si="527">IF(ISNONTEXT($AH72),FS72+$AH72,"")</f>
        <v/>
      </c>
      <c r="FU72" s="177" t="str">
        <f t="shared" ref="FU72:FU103" si="528">IF(ISNONTEXT($AH72),FT72+$AH72,"")</f>
        <v/>
      </c>
      <c r="FV72" s="177" t="str">
        <f t="shared" ref="FV72:FV103" si="529">IF(ISNONTEXT($AH72),FU72+$AH72,"")</f>
        <v/>
      </c>
      <c r="FW72" s="177" t="str">
        <f t="shared" ref="FW72:FW103" si="530">IF(ISNONTEXT($AH72),FV72+$AH72,"")</f>
        <v/>
      </c>
      <c r="FX72" s="177" t="str">
        <f t="shared" ref="FX72:FX103" si="531">IF(ISNONTEXT($AH72),FW72+$AH72,"")</f>
        <v/>
      </c>
      <c r="FY72" s="177" t="str">
        <f t="shared" ref="FY72:FY103" si="532">IF(ISNONTEXT($AH72),FX72+$AH72,"")</f>
        <v/>
      </c>
      <c r="FZ72" s="177" t="str">
        <f t="shared" ref="FZ72:FZ103" si="533">IF(ISNONTEXT($AH72),FY72+$AH72,"")</f>
        <v/>
      </c>
      <c r="GA72" s="177" t="str">
        <f t="shared" ref="GA72:GA103" si="534">IF(ISNONTEXT($AH72),FZ72+$AH72,"")</f>
        <v/>
      </c>
      <c r="GB72" s="177" t="str">
        <f t="shared" ref="GB72:GB103" si="535">IF(ISNONTEXT($AH72),GA72+$AH72,"")</f>
        <v/>
      </c>
      <c r="GC72" s="177" t="str">
        <f t="shared" ref="GC72:GC103" si="536">IF(ISNONTEXT($AH72),GB72+$AH72,"")</f>
        <v/>
      </c>
      <c r="GD72" s="177" t="str">
        <f t="shared" ref="GD72:GD103" si="537">IF(ISNONTEXT($AH72),GC72+$AH72,"")</f>
        <v/>
      </c>
      <c r="GE72" s="177" t="str">
        <f t="shared" ref="GE72:GE103" si="538">IF(ISNONTEXT($AH72),GD72+$AH72,"")</f>
        <v/>
      </c>
      <c r="GF72" s="177" t="str">
        <f t="shared" ref="GF72:GF103" si="539">IF(ISNONTEXT($AH72),GE72+$AH72,"")</f>
        <v/>
      </c>
      <c r="GG72" s="177" t="str">
        <f t="shared" ref="GG72:GG103" si="540">IF(ISNONTEXT($AH72),GF72+$AH72,"")</f>
        <v/>
      </c>
      <c r="GH72" s="177" t="str">
        <f t="shared" ref="GH72:GH103" si="541">IF(ISNONTEXT($AH72),GG72+$AH72,"")</f>
        <v/>
      </c>
      <c r="GI72" s="177" t="str">
        <f t="shared" ref="GI72:GI103" si="542">IF(ISNONTEXT($AH72),GH72+$AH72,"")</f>
        <v/>
      </c>
      <c r="GJ72" s="177" t="str">
        <f t="shared" ref="GJ72:GJ103" si="543">IF(ISNONTEXT($AH72),GI72+$AH72,"")</f>
        <v/>
      </c>
      <c r="GK72" s="177" t="str">
        <f t="shared" ref="GK72:GK103" si="544">IF(ISNONTEXT($AH72),GJ72+$AH72,"")</f>
        <v/>
      </c>
      <c r="GL72" s="177" t="str">
        <f t="shared" ref="GL72:GL103" si="545">IF(ISNONTEXT($AH72),GK72+$AH72,"")</f>
        <v/>
      </c>
      <c r="GM72" s="177" t="str">
        <f t="shared" ref="GM72:GM103" si="546">IF(ISNONTEXT($AH72),GL72+$AH72,"")</f>
        <v/>
      </c>
      <c r="GN72" s="177" t="str">
        <f t="shared" ref="GN72:GN103" si="547">IF(ISNONTEXT($AH72),GM72+$AH72,"")</f>
        <v/>
      </c>
      <c r="GO72" s="177" t="str">
        <f t="shared" ref="GO72:GO103" si="548">IF(ISNONTEXT($AH72),GN72+$AH72,"")</f>
        <v/>
      </c>
      <c r="GP72" s="177" t="str">
        <f t="shared" ref="GP72:GP103" si="549">IF(ISNONTEXT($AH72),GO72+$AH72,"")</f>
        <v/>
      </c>
      <c r="GQ72" s="177" t="str">
        <f t="shared" ref="GQ72:GQ103" si="550">IF(ISNONTEXT($AH72),GP72+$AH72,"")</f>
        <v/>
      </c>
      <c r="GR72" s="177" t="str">
        <f t="shared" ref="GR72:GR103" si="551">IF(ISNONTEXT($AH72),GQ72+$AH72,"")</f>
        <v/>
      </c>
      <c r="GS72" s="177" t="str">
        <f t="shared" ref="GS72:GS103" si="552">IF(ISNONTEXT($AH72),GR72+$AH72,"")</f>
        <v/>
      </c>
      <c r="GT72" s="177" t="str">
        <f t="shared" ref="GT72:GT103" si="553">IF(ISNONTEXT($AH72),GS72+$AH72,"")</f>
        <v/>
      </c>
      <c r="GU72" s="177" t="str">
        <f t="shared" ref="GU72:GU103" si="554">IF(ISNONTEXT($AH72),GT72+$AH72,"")</f>
        <v/>
      </c>
      <c r="GV72" s="177" t="str">
        <f t="shared" ref="GV72:GV103" si="555">IF(ISNONTEXT($AH72),GU72+$AH72,"")</f>
        <v/>
      </c>
      <c r="GW72" s="177" t="str">
        <f t="shared" ref="GW72:GW103" si="556">IF(ISNONTEXT($AH72),GV72+$AH72,"")</f>
        <v/>
      </c>
      <c r="GX72" s="177" t="str">
        <f t="shared" ref="GX72:GX103" si="557">IF(ISNONTEXT($AH72),GW72+$AH72,"")</f>
        <v/>
      </c>
      <c r="GY72" s="177" t="str">
        <f t="shared" ref="GY72:GY103" si="558">IF(ISNONTEXT($AH72),GX72+$AH72,"")</f>
        <v/>
      </c>
      <c r="GZ72" s="177" t="str">
        <f t="shared" ref="GZ72:GZ103" si="559">IF(ISNONTEXT($AH72),GY72+$AH72,"")</f>
        <v/>
      </c>
      <c r="HA72" s="177" t="str">
        <f t="shared" ref="HA72:HA103" si="560">IF(ISNONTEXT($AH72),GZ72+$AH72,"")</f>
        <v/>
      </c>
      <c r="HB72" s="177" t="str">
        <f t="shared" ref="HB72:HB103" si="561">IF(ISNONTEXT($AH72),HA72+$AH72,"")</f>
        <v/>
      </c>
      <c r="HC72" s="177" t="str">
        <f t="shared" ref="HC72:HC103" si="562">IF(ISNONTEXT($AH72),HB72+$AH72,"")</f>
        <v/>
      </c>
      <c r="HD72" s="177" t="str">
        <f t="shared" ref="HD72:HD103" si="563">IF(ISNONTEXT($AH72),HC72+$AH72,"")</f>
        <v/>
      </c>
      <c r="HE72" s="177" t="str">
        <f t="shared" ref="HE72:HE103" si="564">IF(ISNONTEXT($AH72),HD72+$AH72,"")</f>
        <v/>
      </c>
      <c r="HF72" s="177" t="str">
        <f t="shared" ref="HF72:HF103" si="565">IF(ISNONTEXT($AH72),HE72+$AH72,"")</f>
        <v/>
      </c>
      <c r="HG72" s="177" t="str">
        <f t="shared" ref="HG72:HG103" si="566">IF(ISNONTEXT($AH72),HF72+$AH72,"")</f>
        <v/>
      </c>
      <c r="HH72" s="177" t="str">
        <f t="shared" ref="HH72:HH103" si="567">IF(ISNONTEXT($AH72),HG72+$AH72,"")</f>
        <v/>
      </c>
      <c r="HI72" s="177" t="str">
        <f t="shared" ref="HI72:HI103" si="568">IF(ISNONTEXT($AH72),HH72+$AH72,"")</f>
        <v/>
      </c>
      <c r="HJ72" s="177" t="str">
        <f t="shared" ref="HJ72:HJ103" si="569">IF(ISNONTEXT($AH72),HI72+$AH72,"")</f>
        <v/>
      </c>
      <c r="HK72" s="177" t="str">
        <f t="shared" ref="HK72:HK103" si="570">IF(ISNONTEXT($AH72),HJ72+$AH72,"")</f>
        <v/>
      </c>
      <c r="HL72" s="177" t="str">
        <f t="shared" ref="HL72:HL103" si="571">IF(ISNONTEXT($AH72),HK72+$AH72,"")</f>
        <v/>
      </c>
      <c r="HM72" s="177" t="str">
        <f t="shared" ref="HM72:HM103" si="572">IF(ISNONTEXT($AH72),HL72+$AH72,"")</f>
        <v/>
      </c>
      <c r="HN72" s="177" t="str">
        <f t="shared" ref="HN72:HN103" si="573">IF(ISNONTEXT($AH72),HM72+$AH72,"")</f>
        <v/>
      </c>
      <c r="HO72" s="177" t="str">
        <f t="shared" ref="HO72:HO103" si="574">IF(ISNONTEXT($AH72),HN72+$AH72,"")</f>
        <v/>
      </c>
      <c r="HP72" s="177" t="str">
        <f t="shared" ref="HP72:HP103" si="575">IF(ISNONTEXT($AH72),HO72+$AH72,"")</f>
        <v/>
      </c>
      <c r="HQ72" s="177" t="str">
        <f t="shared" ref="HQ72:HQ103" si="576">IF(ISNONTEXT($AH72),HP72+$AH72,"")</f>
        <v/>
      </c>
      <c r="HR72" s="177" t="str">
        <f t="shared" ref="HR72:HR103" si="577">IF(ISNONTEXT($AH72),HQ72+$AH72,"")</f>
        <v/>
      </c>
      <c r="HS72" s="177" t="str">
        <f t="shared" ref="HS72:HS103" si="578">IF(ISNONTEXT($AH72),HR72+$AH72,"")</f>
        <v/>
      </c>
      <c r="HT72" s="177" t="str">
        <f t="shared" si="385"/>
        <v/>
      </c>
      <c r="HU72" s="177" t="str">
        <f t="shared" si="255"/>
        <v/>
      </c>
      <c r="HV72" s="177" t="str">
        <f t="shared" si="256"/>
        <v/>
      </c>
      <c r="HW72" s="177" t="str">
        <f t="shared" si="257"/>
        <v/>
      </c>
      <c r="HX72" s="177" t="str">
        <f t="shared" si="258"/>
        <v/>
      </c>
      <c r="HY72" s="177" t="str">
        <f t="shared" si="259"/>
        <v/>
      </c>
      <c r="HZ72" s="177" t="str">
        <f t="shared" si="260"/>
        <v/>
      </c>
      <c r="IA72" s="192" t="str">
        <f t="shared" si="377"/>
        <v/>
      </c>
      <c r="IB72" s="193" t="e">
        <f t="shared" si="361"/>
        <v>#N/A</v>
      </c>
      <c r="IC72" s="193" t="e">
        <f t="shared" si="342"/>
        <v>#N/A</v>
      </c>
      <c r="ID72" s="193" t="e">
        <f t="shared" si="342"/>
        <v>#N/A</v>
      </c>
      <c r="IE72" s="193" t="e">
        <f t="shared" si="342"/>
        <v>#N/A</v>
      </c>
      <c r="IF72" s="193" t="e">
        <f t="shared" si="355"/>
        <v>#N/A</v>
      </c>
      <c r="IG72" s="193" t="e">
        <f t="shared" si="355"/>
        <v>#N/A</v>
      </c>
      <c r="IH72" s="193" t="e">
        <f t="shared" si="355"/>
        <v>#N/A</v>
      </c>
      <c r="II72" s="193" t="e">
        <f t="shared" si="355"/>
        <v>#N/A</v>
      </c>
      <c r="IJ72" s="193" t="e">
        <f t="shared" si="355"/>
        <v>#N/A</v>
      </c>
      <c r="IK72" s="193" t="e">
        <f t="shared" si="355"/>
        <v>#N/A</v>
      </c>
      <c r="IL72" s="193" t="e">
        <f t="shared" si="355"/>
        <v>#N/A</v>
      </c>
      <c r="IM72" s="193" t="e">
        <f t="shared" si="355"/>
        <v>#N/A</v>
      </c>
      <c r="IN72" s="193" t="e">
        <f t="shared" si="355"/>
        <v>#N/A</v>
      </c>
      <c r="IO72" s="193" t="e">
        <f t="shared" si="355"/>
        <v>#N/A</v>
      </c>
      <c r="IP72" s="193" t="e">
        <f t="shared" si="355"/>
        <v>#N/A</v>
      </c>
      <c r="IQ72" s="193" t="e">
        <f t="shared" si="355"/>
        <v>#N/A</v>
      </c>
      <c r="IR72" s="193" t="e">
        <f t="shared" si="355"/>
        <v>#N/A</v>
      </c>
      <c r="IS72" s="193" t="e">
        <f t="shared" si="355"/>
        <v>#N/A</v>
      </c>
      <c r="IT72" s="193" t="e">
        <f t="shared" si="355"/>
        <v>#N/A</v>
      </c>
      <c r="IU72" s="193" t="e">
        <f t="shared" si="350"/>
        <v>#N/A</v>
      </c>
      <c r="IV72" s="193" t="e">
        <f t="shared" si="350"/>
        <v>#N/A</v>
      </c>
      <c r="IW72" s="193" t="e">
        <f t="shared" si="350"/>
        <v>#N/A</v>
      </c>
      <c r="IX72" s="193" t="e">
        <f t="shared" si="350"/>
        <v>#N/A</v>
      </c>
      <c r="IY72" s="193" t="e">
        <f t="shared" si="350"/>
        <v>#N/A</v>
      </c>
      <c r="IZ72" s="193" t="e">
        <f t="shared" si="350"/>
        <v>#N/A</v>
      </c>
      <c r="JA72" s="193" t="e">
        <f t="shared" si="350"/>
        <v>#N/A</v>
      </c>
      <c r="JB72" s="193" t="e">
        <f t="shared" si="350"/>
        <v>#N/A</v>
      </c>
      <c r="JC72" s="193" t="e">
        <f t="shared" si="350"/>
        <v>#N/A</v>
      </c>
      <c r="JD72" s="193" t="e">
        <f t="shared" si="350"/>
        <v>#N/A</v>
      </c>
      <c r="JE72" s="193" t="e">
        <f t="shared" si="350"/>
        <v>#N/A</v>
      </c>
      <c r="JF72" s="193" t="e">
        <f t="shared" si="350"/>
        <v>#N/A</v>
      </c>
      <c r="JG72" s="193" t="e">
        <f t="shared" si="350"/>
        <v>#N/A</v>
      </c>
      <c r="JH72" s="193" t="e">
        <f t="shared" si="350"/>
        <v>#N/A</v>
      </c>
      <c r="JI72" s="193" t="e">
        <f t="shared" si="350"/>
        <v>#N/A</v>
      </c>
      <c r="JJ72" s="193" t="e">
        <f t="shared" si="346"/>
        <v>#N/A</v>
      </c>
      <c r="JK72" s="193" t="e">
        <f t="shared" si="346"/>
        <v>#N/A</v>
      </c>
      <c r="JL72" s="193" t="e">
        <f t="shared" si="346"/>
        <v>#N/A</v>
      </c>
      <c r="JM72" s="193" t="e">
        <f t="shared" si="346"/>
        <v>#N/A</v>
      </c>
      <c r="JN72" s="193" t="e">
        <f t="shared" si="346"/>
        <v>#N/A</v>
      </c>
      <c r="JO72" s="193" t="e">
        <f t="shared" si="346"/>
        <v>#N/A</v>
      </c>
      <c r="JP72" s="193" t="e">
        <f t="shared" si="346"/>
        <v>#N/A</v>
      </c>
      <c r="JQ72" s="193" t="e">
        <f t="shared" si="346"/>
        <v>#N/A</v>
      </c>
      <c r="JR72" s="193" t="e">
        <f t="shared" si="346"/>
        <v>#N/A</v>
      </c>
      <c r="JS72" s="193" t="e">
        <f t="shared" si="346"/>
        <v>#N/A</v>
      </c>
      <c r="JT72" s="193" t="e">
        <f t="shared" si="346"/>
        <v>#N/A</v>
      </c>
      <c r="JU72" s="193" t="e">
        <f t="shared" si="346"/>
        <v>#N/A</v>
      </c>
      <c r="JV72" s="193" t="e">
        <f t="shared" si="346"/>
        <v>#N/A</v>
      </c>
      <c r="JW72" s="193" t="e">
        <f t="shared" si="346"/>
        <v>#N/A</v>
      </c>
      <c r="JX72" s="193" t="e">
        <f t="shared" si="346"/>
        <v>#N/A</v>
      </c>
      <c r="JY72" s="193" t="e">
        <f t="shared" si="378"/>
        <v>#N/A</v>
      </c>
      <c r="JZ72" s="193" t="e">
        <f t="shared" si="378"/>
        <v>#N/A</v>
      </c>
      <c r="KA72" s="193" t="e">
        <f t="shared" si="378"/>
        <v>#N/A</v>
      </c>
      <c r="KB72" s="193" t="e">
        <f t="shared" si="378"/>
        <v>#N/A</v>
      </c>
      <c r="KC72" s="193" t="e">
        <f t="shared" si="378"/>
        <v>#N/A</v>
      </c>
      <c r="KD72" s="193" t="e">
        <f t="shared" si="378"/>
        <v>#N/A</v>
      </c>
      <c r="KE72" s="193" t="e">
        <f t="shared" si="378"/>
        <v>#N/A</v>
      </c>
      <c r="KF72" s="193" t="e">
        <f t="shared" si="378"/>
        <v>#N/A</v>
      </c>
      <c r="KG72" s="193" t="e">
        <f t="shared" si="378"/>
        <v>#N/A</v>
      </c>
      <c r="KH72" s="193" t="e">
        <f t="shared" si="378"/>
        <v>#N/A</v>
      </c>
      <c r="KI72" s="193" t="e">
        <f t="shared" si="378"/>
        <v>#N/A</v>
      </c>
      <c r="KJ72" s="193" t="e">
        <f t="shared" si="378"/>
        <v>#N/A</v>
      </c>
      <c r="KK72" s="193" t="e">
        <f t="shared" si="378"/>
        <v>#N/A</v>
      </c>
      <c r="KL72" s="193" t="e">
        <f t="shared" si="378"/>
        <v>#N/A</v>
      </c>
      <c r="KM72" s="193" t="e">
        <f t="shared" si="378"/>
        <v>#N/A</v>
      </c>
      <c r="KN72" s="193" t="e">
        <f t="shared" si="386"/>
        <v>#N/A</v>
      </c>
      <c r="KO72" s="193" t="e">
        <f t="shared" si="343"/>
        <v>#N/A</v>
      </c>
      <c r="KP72" s="193" t="e">
        <f t="shared" si="343"/>
        <v>#N/A</v>
      </c>
      <c r="KQ72" s="193" t="e">
        <f t="shared" si="343"/>
        <v>#N/A</v>
      </c>
      <c r="KR72" s="193" t="e">
        <f t="shared" si="356"/>
        <v>#N/A</v>
      </c>
      <c r="KS72" s="193" t="e">
        <f t="shared" si="356"/>
        <v>#N/A</v>
      </c>
      <c r="KT72" s="193" t="e">
        <f t="shared" si="356"/>
        <v>#N/A</v>
      </c>
      <c r="KU72" s="193" t="e">
        <f t="shared" si="356"/>
        <v>#N/A</v>
      </c>
      <c r="KV72" s="193" t="e">
        <f t="shared" si="356"/>
        <v>#N/A</v>
      </c>
      <c r="KW72" s="193" t="e">
        <f t="shared" si="356"/>
        <v>#N/A</v>
      </c>
      <c r="KX72" s="193" t="e">
        <f t="shared" si="356"/>
        <v>#N/A</v>
      </c>
      <c r="KY72" s="193" t="e">
        <f t="shared" si="356"/>
        <v>#N/A</v>
      </c>
      <c r="KZ72" s="193" t="e">
        <f t="shared" si="356"/>
        <v>#N/A</v>
      </c>
      <c r="LA72" s="193" t="e">
        <f t="shared" si="356"/>
        <v>#N/A</v>
      </c>
      <c r="LB72" s="193" t="e">
        <f t="shared" si="356"/>
        <v>#N/A</v>
      </c>
      <c r="LC72" s="193" t="e">
        <f t="shared" si="356"/>
        <v>#N/A</v>
      </c>
      <c r="LD72" s="193" t="e">
        <f t="shared" si="356"/>
        <v>#N/A</v>
      </c>
      <c r="LE72" s="193" t="e">
        <f t="shared" si="356"/>
        <v>#N/A</v>
      </c>
      <c r="LF72" s="193" t="e">
        <f t="shared" si="356"/>
        <v>#N/A</v>
      </c>
      <c r="LG72" s="193" t="e">
        <f t="shared" si="351"/>
        <v>#N/A</v>
      </c>
      <c r="LH72" s="193" t="e">
        <f t="shared" si="351"/>
        <v>#N/A</v>
      </c>
      <c r="LI72" s="193" t="e">
        <f t="shared" si="351"/>
        <v>#N/A</v>
      </c>
      <c r="LJ72" s="193" t="e">
        <f t="shared" si="351"/>
        <v>#N/A</v>
      </c>
      <c r="LK72" s="193" t="e">
        <f t="shared" si="351"/>
        <v>#N/A</v>
      </c>
      <c r="LL72" s="193" t="e">
        <f t="shared" si="351"/>
        <v>#N/A</v>
      </c>
      <c r="LM72" s="193" t="e">
        <f t="shared" si="351"/>
        <v>#N/A</v>
      </c>
      <c r="LN72" s="193" t="e">
        <f t="shared" si="351"/>
        <v>#N/A</v>
      </c>
      <c r="LO72" s="193" t="e">
        <f t="shared" si="351"/>
        <v>#N/A</v>
      </c>
      <c r="LP72" s="193" t="e">
        <f t="shared" si="351"/>
        <v>#N/A</v>
      </c>
      <c r="LQ72" s="193" t="e">
        <f t="shared" si="351"/>
        <v>#N/A</v>
      </c>
      <c r="LR72" s="193" t="e">
        <f t="shared" si="351"/>
        <v>#N/A</v>
      </c>
      <c r="LS72" s="193" t="e">
        <f t="shared" si="351"/>
        <v>#N/A</v>
      </c>
      <c r="LT72" s="193" t="e">
        <f t="shared" si="351"/>
        <v>#N/A</v>
      </c>
      <c r="LU72" s="193" t="e">
        <f t="shared" si="351"/>
        <v>#N/A</v>
      </c>
      <c r="LV72" s="193" t="e">
        <f t="shared" si="347"/>
        <v>#N/A</v>
      </c>
      <c r="LW72" s="193" t="e">
        <f t="shared" si="347"/>
        <v>#N/A</v>
      </c>
      <c r="LX72" s="193" t="e">
        <f t="shared" si="347"/>
        <v>#N/A</v>
      </c>
      <c r="LY72" s="193" t="e">
        <f t="shared" si="347"/>
        <v>#N/A</v>
      </c>
      <c r="LZ72" s="193" t="e">
        <f t="shared" si="347"/>
        <v>#N/A</v>
      </c>
      <c r="MA72" s="193" t="e">
        <f t="shared" si="347"/>
        <v>#N/A</v>
      </c>
      <c r="MB72" s="193" t="e">
        <f t="shared" si="347"/>
        <v>#N/A</v>
      </c>
      <c r="MC72" s="193" t="e">
        <f t="shared" si="347"/>
        <v>#N/A</v>
      </c>
      <c r="MD72" s="193" t="e">
        <f t="shared" si="347"/>
        <v>#N/A</v>
      </c>
      <c r="ME72" s="193" t="e">
        <f t="shared" si="347"/>
        <v>#N/A</v>
      </c>
      <c r="MF72" s="193" t="e">
        <f t="shared" si="347"/>
        <v>#N/A</v>
      </c>
      <c r="MG72" s="193" t="e">
        <f t="shared" si="347"/>
        <v>#N/A</v>
      </c>
      <c r="MH72" s="193" t="e">
        <f t="shared" si="347"/>
        <v>#N/A</v>
      </c>
      <c r="MI72" s="193" t="e">
        <f t="shared" si="347"/>
        <v>#N/A</v>
      </c>
      <c r="MJ72" s="193" t="e">
        <f t="shared" si="347"/>
        <v>#N/A</v>
      </c>
      <c r="MK72" s="193" t="e">
        <f t="shared" si="379"/>
        <v>#N/A</v>
      </c>
      <c r="ML72" s="193" t="e">
        <f t="shared" si="379"/>
        <v>#N/A</v>
      </c>
      <c r="MM72" s="193" t="e">
        <f t="shared" si="379"/>
        <v>#N/A</v>
      </c>
      <c r="MN72" s="193" t="e">
        <f t="shared" si="379"/>
        <v>#N/A</v>
      </c>
      <c r="MO72" s="193" t="e">
        <f t="shared" si="379"/>
        <v>#N/A</v>
      </c>
      <c r="MP72" s="193" t="e">
        <f t="shared" si="379"/>
        <v>#N/A</v>
      </c>
      <c r="MQ72" s="193" t="e">
        <f t="shared" si="379"/>
        <v>#N/A</v>
      </c>
      <c r="MR72" s="193" t="e">
        <f t="shared" si="379"/>
        <v>#N/A</v>
      </c>
      <c r="MS72" s="193" t="e">
        <f t="shared" si="379"/>
        <v>#N/A</v>
      </c>
      <c r="MT72" s="193" t="e">
        <f t="shared" si="379"/>
        <v>#N/A</v>
      </c>
      <c r="MU72" s="193" t="e">
        <f t="shared" si="379"/>
        <v>#N/A</v>
      </c>
      <c r="MV72" s="193" t="e">
        <f t="shared" si="379"/>
        <v>#N/A</v>
      </c>
      <c r="MW72" s="193" t="e">
        <f t="shared" si="379"/>
        <v>#N/A</v>
      </c>
      <c r="MX72" s="193" t="e">
        <f t="shared" si="379"/>
        <v>#N/A</v>
      </c>
      <c r="MY72" s="193" t="e">
        <f t="shared" si="379"/>
        <v>#N/A</v>
      </c>
      <c r="MZ72" s="193" t="e">
        <f t="shared" si="387"/>
        <v>#N/A</v>
      </c>
      <c r="NA72" s="193" t="e">
        <f t="shared" si="344"/>
        <v>#N/A</v>
      </c>
      <c r="NB72" s="193" t="e">
        <f t="shared" si="344"/>
        <v>#N/A</v>
      </c>
      <c r="NC72" s="193" t="e">
        <f t="shared" si="344"/>
        <v>#N/A</v>
      </c>
      <c r="ND72" s="193" t="e">
        <f t="shared" si="357"/>
        <v>#N/A</v>
      </c>
      <c r="NE72" s="193" t="e">
        <f t="shared" si="357"/>
        <v>#N/A</v>
      </c>
      <c r="NF72" s="193" t="e">
        <f t="shared" si="357"/>
        <v>#N/A</v>
      </c>
      <c r="NG72" s="193" t="e">
        <f t="shared" si="357"/>
        <v>#N/A</v>
      </c>
      <c r="NH72" s="193" t="e">
        <f t="shared" si="357"/>
        <v>#N/A</v>
      </c>
      <c r="NI72" s="193" t="e">
        <f t="shared" si="357"/>
        <v>#N/A</v>
      </c>
      <c r="NJ72" s="193" t="e">
        <f t="shared" si="357"/>
        <v>#N/A</v>
      </c>
      <c r="NK72" s="193" t="e">
        <f t="shared" si="357"/>
        <v>#N/A</v>
      </c>
      <c r="NL72" s="193" t="e">
        <f t="shared" si="357"/>
        <v>#N/A</v>
      </c>
      <c r="NM72" s="193" t="e">
        <f t="shared" si="357"/>
        <v>#N/A</v>
      </c>
      <c r="NN72" s="193" t="e">
        <f t="shared" si="357"/>
        <v>#N/A</v>
      </c>
      <c r="NO72" s="193" t="e">
        <f t="shared" si="357"/>
        <v>#N/A</v>
      </c>
      <c r="NP72" s="193" t="e">
        <f t="shared" si="357"/>
        <v>#N/A</v>
      </c>
      <c r="NQ72" s="193" t="e">
        <f t="shared" si="357"/>
        <v>#N/A</v>
      </c>
      <c r="NR72" s="193" t="e">
        <f t="shared" si="357"/>
        <v>#N/A</v>
      </c>
      <c r="NS72" s="193" t="e">
        <f t="shared" si="352"/>
        <v>#N/A</v>
      </c>
      <c r="NT72" s="193" t="e">
        <f t="shared" si="352"/>
        <v>#N/A</v>
      </c>
      <c r="NU72" s="193" t="e">
        <f t="shared" si="352"/>
        <v>#N/A</v>
      </c>
      <c r="NV72" s="193" t="e">
        <f t="shared" si="352"/>
        <v>#N/A</v>
      </c>
      <c r="NW72" s="193" t="e">
        <f t="shared" si="352"/>
        <v>#N/A</v>
      </c>
      <c r="NX72" s="193" t="e">
        <f t="shared" si="352"/>
        <v>#N/A</v>
      </c>
      <c r="NY72" s="193" t="e">
        <f t="shared" si="352"/>
        <v>#N/A</v>
      </c>
      <c r="NZ72" s="193" t="e">
        <f t="shared" si="352"/>
        <v>#N/A</v>
      </c>
      <c r="OA72" s="193" t="e">
        <f t="shared" si="352"/>
        <v>#N/A</v>
      </c>
      <c r="OB72" s="193" t="e">
        <f t="shared" si="352"/>
        <v>#N/A</v>
      </c>
      <c r="OC72" s="193" t="e">
        <f t="shared" si="352"/>
        <v>#N/A</v>
      </c>
      <c r="OD72" s="193" t="e">
        <f t="shared" si="352"/>
        <v>#N/A</v>
      </c>
      <c r="OE72" s="193" t="e">
        <f t="shared" si="352"/>
        <v>#N/A</v>
      </c>
      <c r="OF72" s="193" t="e">
        <f t="shared" si="352"/>
        <v>#N/A</v>
      </c>
      <c r="OG72" s="193" t="e">
        <f t="shared" si="352"/>
        <v>#N/A</v>
      </c>
      <c r="OH72" s="193" t="e">
        <f t="shared" si="348"/>
        <v>#N/A</v>
      </c>
      <c r="OI72" s="193" t="e">
        <f t="shared" si="348"/>
        <v>#N/A</v>
      </c>
      <c r="OJ72" s="193" t="e">
        <f t="shared" si="348"/>
        <v>#N/A</v>
      </c>
      <c r="OK72" s="193" t="e">
        <f t="shared" si="348"/>
        <v>#N/A</v>
      </c>
      <c r="OL72" s="193" t="e">
        <f t="shared" si="348"/>
        <v>#N/A</v>
      </c>
      <c r="OM72" s="193" t="e">
        <f t="shared" si="348"/>
        <v>#N/A</v>
      </c>
      <c r="ON72" s="193" t="e">
        <f t="shared" si="348"/>
        <v>#N/A</v>
      </c>
      <c r="OO72" s="193" t="e">
        <f t="shared" si="348"/>
        <v>#N/A</v>
      </c>
      <c r="OP72" s="193" t="e">
        <f t="shared" si="348"/>
        <v>#N/A</v>
      </c>
      <c r="OQ72" s="193" t="e">
        <f t="shared" si="348"/>
        <v>#N/A</v>
      </c>
      <c r="OR72" s="193" t="e">
        <f t="shared" si="348"/>
        <v>#N/A</v>
      </c>
      <c r="OS72" s="193" t="e">
        <f t="shared" si="348"/>
        <v>#N/A</v>
      </c>
      <c r="OT72" s="193" t="e">
        <f t="shared" si="348"/>
        <v>#N/A</v>
      </c>
      <c r="OU72" s="193" t="e">
        <f t="shared" si="348"/>
        <v>#N/A</v>
      </c>
      <c r="OV72" s="193" t="e">
        <f t="shared" si="348"/>
        <v>#N/A</v>
      </c>
      <c r="OW72" s="193" t="e">
        <f t="shared" si="380"/>
        <v>#N/A</v>
      </c>
      <c r="OX72" s="193" t="e">
        <f t="shared" si="380"/>
        <v>#N/A</v>
      </c>
      <c r="OY72" s="193" t="e">
        <f t="shared" si="380"/>
        <v>#N/A</v>
      </c>
      <c r="OZ72" s="193" t="e">
        <f t="shared" si="380"/>
        <v>#N/A</v>
      </c>
      <c r="PA72" s="193" t="e">
        <f t="shared" si="380"/>
        <v>#N/A</v>
      </c>
      <c r="PB72" s="193" t="e">
        <f t="shared" si="380"/>
        <v>#N/A</v>
      </c>
      <c r="PC72" s="193" t="e">
        <f t="shared" si="380"/>
        <v>#N/A</v>
      </c>
      <c r="PD72" s="193" t="e">
        <f t="shared" si="380"/>
        <v>#N/A</v>
      </c>
      <c r="PE72" s="193" t="e">
        <f t="shared" si="380"/>
        <v>#N/A</v>
      </c>
      <c r="PF72" s="193" t="e">
        <f t="shared" si="380"/>
        <v>#N/A</v>
      </c>
      <c r="PG72" s="193" t="e">
        <f t="shared" si="380"/>
        <v>#N/A</v>
      </c>
      <c r="PH72" s="193" t="e">
        <f t="shared" si="380"/>
        <v>#N/A</v>
      </c>
      <c r="PI72" s="193" t="e">
        <f t="shared" si="380"/>
        <v>#N/A</v>
      </c>
      <c r="PJ72" s="193" t="e">
        <f t="shared" si="380"/>
        <v>#N/A</v>
      </c>
      <c r="PK72" s="193" t="e">
        <f t="shared" si="380"/>
        <v>#N/A</v>
      </c>
      <c r="PL72" s="193" t="e">
        <f t="shared" si="388"/>
        <v>#N/A</v>
      </c>
      <c r="PM72" s="193" t="e">
        <f t="shared" si="362"/>
        <v>#N/A</v>
      </c>
      <c r="PN72" s="193" t="e">
        <f t="shared" si="362"/>
        <v>#N/A</v>
      </c>
      <c r="PO72" s="193" t="e">
        <f t="shared" si="362"/>
        <v>#N/A</v>
      </c>
      <c r="PP72" s="193" t="e">
        <f t="shared" si="362"/>
        <v>#N/A</v>
      </c>
      <c r="PQ72" s="193" t="e">
        <f t="shared" si="362"/>
        <v>#N/A</v>
      </c>
      <c r="PR72" s="193" t="e">
        <f t="shared" si="362"/>
        <v>#N/A</v>
      </c>
      <c r="PS72" s="193" t="e">
        <f t="shared" si="362"/>
        <v>#N/A</v>
      </c>
      <c r="PT72" s="193" t="e">
        <f t="shared" si="362"/>
        <v>#N/A</v>
      </c>
    </row>
    <row r="73" spans="1:436" hidden="1" x14ac:dyDescent="0.45">
      <c r="A73" s="20">
        <v>70</v>
      </c>
      <c r="B73" s="101" t="str">
        <f t="shared" si="363"/>
        <v/>
      </c>
      <c r="C73" s="115"/>
      <c r="D73" s="101" t="str">
        <f t="shared" si="364"/>
        <v/>
      </c>
      <c r="E73" s="110" t="str">
        <f t="shared" si="365"/>
        <v/>
      </c>
      <c r="F73" s="21" t="str">
        <f t="shared" si="366"/>
        <v/>
      </c>
      <c r="G73" s="22" t="str">
        <f t="shared" si="367"/>
        <v/>
      </c>
      <c r="H73" s="23" t="str">
        <f>IF(F73="","",IF(OR($F73&lt;Skew!$B$3,$F73=Skew!$B$3),IF($F73&gt;Skew!$C$3,Skew!$A$3,IF($F73&gt;Skew!$C$4,Skew!$A$4,IF($F73&gt;Skew!$C$5,Skew!$A$5,IF($F73&gt;Skew!$C$6,Skew!$A$6,IF($F73&gt;Skew!$C$7,Skew!$A$7,IF($F73&gt;Skew!$C$8,Skew!$A$8,IF($F73&gt;Skew!$C$9,Skew!$A$9,IF($F73&gt;Skew!$C$10,Skew!$A$10,IF($F73&gt;Skew!$C$11,Skew!$A$11,IF($F73&gt;Skew!$C$12,Skew!$A$12,IF($F73&gt;Skew!$C$13,Skew!$A$13,IF($F73&gt;Skew!$C$14,Skew!$A$14,IF($F73&gt;Skew!$C$15,Skew!$A$15,IF($F73&gt;Skew!$C$16,Skew!$A$16,Skew!$A$17)
)))))))))))))))</f>
        <v/>
      </c>
      <c r="I73" s="22" t="str">
        <f>IF(F73="","",MATCH(H73,Skew!$A$3:$A$17,0))</f>
        <v/>
      </c>
      <c r="J73" s="22" t="str">
        <f t="shared" si="368"/>
        <v/>
      </c>
      <c r="K73" s="24"/>
      <c r="L73" s="22" t="str">
        <f>IF(OR(F73="",K73=""),"",MATCH(K73,Confidence!$A$3:$A$12,0))</f>
        <v/>
      </c>
      <c r="M73" s="25" t="str">
        <f t="shared" si="369"/>
        <v/>
      </c>
      <c r="N73" s="25" t="str">
        <f t="shared" si="370"/>
        <v/>
      </c>
      <c r="O73" s="22"/>
      <c r="P73" s="102" t="str">
        <f t="shared" si="371"/>
        <v/>
      </c>
      <c r="Q73" s="102" t="str">
        <f t="shared" si="372"/>
        <v/>
      </c>
      <c r="R73" s="37" t="str">
        <f t="shared" si="373"/>
        <v/>
      </c>
      <c r="S73" s="115"/>
      <c r="T73" s="204" t="str">
        <f>IF(AND(B73&gt;0,C73&gt;0,D73&gt;0,M73&gt;0,N73&gt;0,S73&gt;0,NOT(K73="")),ABS(VLOOKUP($S$1,VLookups!$A$30:$B$31,2,FALSE)-_xlfn.BETA.DIST(S73,IF(G73="L",N73,M73),IF(G73="L",M73,N73),TRUE,B73,D73)),"")</f>
        <v/>
      </c>
      <c r="U73" s="112" t="str">
        <f>IF(OR($M73="",$N73=""),"",_xlfn.BETA.INV(ABS(VLOOKUP($S$1,VLookups!$A$30:$B$31,2,FALSE)-U$3),IF($G73="L",$N73,$M73),IF($G73="L",$M73,$N73),$B73,$D73))</f>
        <v/>
      </c>
      <c r="V73" s="113" t="str">
        <f>IF(OR($M73="",$N73=""),"",_xlfn.BETA.INV(ABS(VLOOKUP($S$1,VLookups!$A$30:$B$31,2,FALSE)-V$3),IF($G73="L",$N73,$M73),IF($G73="L",$M73,$N73),$B73,$D73))</f>
        <v/>
      </c>
      <c r="W73" s="112" t="str">
        <f>IF(OR($M73="",$N73=""),"",_xlfn.BETA.INV(ABS(VLOOKUP($S$1,VLookups!$A$30:$B$31,2,FALSE)-W$3),IF($G73="L",$N73,$M73),IF($G73="L",$M73,$N73),$B73,$D73))</f>
        <v/>
      </c>
      <c r="X73" s="113" t="str">
        <f>IF(OR($M73="",$N73=""),"",_xlfn.BETA.INV(ABS(VLOOKUP($S$1,VLookups!$A$30:$B$31,2,FALSE)-X$3),IF($G73="L",$N73,$M73),IF($G73="L",$M73,$N73),$B73,$D73))</f>
        <v/>
      </c>
      <c r="Y73" s="112" t="str">
        <f>IF(OR($M73="",$N73=""),"",_xlfn.BETA.INV(ABS(VLOOKUP($S$1,VLookups!$A$30:$B$31,2,FALSE)-Y$3),IF($G73="L",$N73,$M73),IF($G73="L",$M73,$N73),$B73,$D73))</f>
        <v/>
      </c>
      <c r="Z73" s="113" t="str">
        <f>IF(OR($M73="",$N73=""),"",_xlfn.BETA.INV(ABS(VLOOKUP($S$1,VLookups!$A$30:$B$31,2,FALSE)-Z$3),IF($G73="L",$N73,$M73),IF($G73="L",$M73,$N73),$B73,$D73))</f>
        <v/>
      </c>
      <c r="AA73" s="112" t="str">
        <f>IF(OR($M73="",$N73=""),"",_xlfn.BETA.INV(ABS(VLOOKUP($S$1,VLookups!$A$30:$B$31,2,FALSE)-AA$3),IF($G73="L",$N73,$M73),IF($G73="L",$M73,$N73),$B73,$D73))</f>
        <v/>
      </c>
      <c r="AB73" s="113" t="str">
        <f>IF(OR($M73="",$N73=""),"",_xlfn.BETA.INV(ABS(VLOOKUP($S$1,VLookups!$A$30:$B$31,2,FALSE)-AB$3),IF($G73="L",$N73,$M73),IF($G73="L",$M73,$N73),$B73,$D73))</f>
        <v/>
      </c>
      <c r="AC73" s="112" t="str">
        <f>IF(OR($M73="",$N73=""),"",_xlfn.BETA.INV(ABS(VLOOKUP($S$1,VLookups!$A$30:$B$31,2,FALSE)-AC$3),IF($G73="L",$N73,$M73),IF($G73="L",$M73,$N73),$B73,$D73))</f>
        <v/>
      </c>
      <c r="AD73" s="113" t="str">
        <f>IF(OR($M73="",$N73=""),"",_xlfn.BETA.INV(ABS(VLOOKUP($S$1,VLookups!$A$30:$B$31,2,FALSE)-AD$3),IF($G73="L",$N73,$M73),IF($G73="L",$M73,$N73),$B73,$D73))</f>
        <v/>
      </c>
      <c r="AE73" s="112" t="str">
        <f>IF(OR($M73="",$N73=""),"",_xlfn.BETA.INV(ABS(VLOOKUP($S$1,VLookups!$A$30:$B$31,2,FALSE)-AE$3),IF($G73="L",$N73,$M73),IF($G73="L",$M73,$N73),$B73,$D73))</f>
        <v/>
      </c>
      <c r="AF73" s="113" t="str">
        <f>IF(OR($M73="",$N73=""),"",_xlfn.BETA.INV(ABS(VLOOKUP($S$1,VLookups!$A$30:$B$31,2,FALSE)-AF$3),IF($G73="L",$N73,$M73),IF($G73="L",$M73,$N73),$B73,$D73))</f>
        <v/>
      </c>
      <c r="AG73" s="15"/>
      <c r="AH73" s="194" t="str">
        <f t="shared" si="374"/>
        <v/>
      </c>
      <c r="AI73" s="192" t="str">
        <f t="shared" si="375"/>
        <v/>
      </c>
      <c r="AJ73" s="177" t="str">
        <f t="shared" ref="AJ73" si="579">IF(ISNONTEXT($AH73),AI73+$AH73,"")</f>
        <v/>
      </c>
      <c r="AK73" s="177" t="str">
        <f t="shared" si="390"/>
        <v/>
      </c>
      <c r="AL73" s="177" t="str">
        <f t="shared" si="391"/>
        <v/>
      </c>
      <c r="AM73" s="177" t="str">
        <f t="shared" si="392"/>
        <v/>
      </c>
      <c r="AN73" s="177" t="str">
        <f t="shared" si="393"/>
        <v/>
      </c>
      <c r="AO73" s="177" t="str">
        <f t="shared" si="394"/>
        <v/>
      </c>
      <c r="AP73" s="177" t="str">
        <f t="shared" si="395"/>
        <v/>
      </c>
      <c r="AQ73" s="177" t="str">
        <f t="shared" si="396"/>
        <v/>
      </c>
      <c r="AR73" s="177" t="str">
        <f t="shared" si="397"/>
        <v/>
      </c>
      <c r="AS73" s="177" t="str">
        <f t="shared" si="398"/>
        <v/>
      </c>
      <c r="AT73" s="177" t="str">
        <f t="shared" si="399"/>
        <v/>
      </c>
      <c r="AU73" s="177" t="str">
        <f t="shared" si="400"/>
        <v/>
      </c>
      <c r="AV73" s="177" t="str">
        <f t="shared" si="401"/>
        <v/>
      </c>
      <c r="AW73" s="177" t="str">
        <f t="shared" si="402"/>
        <v/>
      </c>
      <c r="AX73" s="177" t="str">
        <f t="shared" si="403"/>
        <v/>
      </c>
      <c r="AY73" s="177" t="str">
        <f t="shared" si="404"/>
        <v/>
      </c>
      <c r="AZ73" s="177" t="str">
        <f t="shared" si="405"/>
        <v/>
      </c>
      <c r="BA73" s="177" t="str">
        <f t="shared" si="406"/>
        <v/>
      </c>
      <c r="BB73" s="177" t="str">
        <f t="shared" si="407"/>
        <v/>
      </c>
      <c r="BC73" s="177" t="str">
        <f t="shared" si="408"/>
        <v/>
      </c>
      <c r="BD73" s="177" t="str">
        <f t="shared" si="409"/>
        <v/>
      </c>
      <c r="BE73" s="177" t="str">
        <f t="shared" si="410"/>
        <v/>
      </c>
      <c r="BF73" s="177" t="str">
        <f t="shared" si="411"/>
        <v/>
      </c>
      <c r="BG73" s="177" t="str">
        <f t="shared" si="412"/>
        <v/>
      </c>
      <c r="BH73" s="177" t="str">
        <f t="shared" si="413"/>
        <v/>
      </c>
      <c r="BI73" s="177" t="str">
        <f t="shared" si="414"/>
        <v/>
      </c>
      <c r="BJ73" s="177" t="str">
        <f t="shared" si="415"/>
        <v/>
      </c>
      <c r="BK73" s="177" t="str">
        <f t="shared" si="416"/>
        <v/>
      </c>
      <c r="BL73" s="177" t="str">
        <f t="shared" si="417"/>
        <v/>
      </c>
      <c r="BM73" s="177" t="str">
        <f t="shared" si="418"/>
        <v/>
      </c>
      <c r="BN73" s="177" t="str">
        <f t="shared" si="419"/>
        <v/>
      </c>
      <c r="BO73" s="177" t="str">
        <f t="shared" si="420"/>
        <v/>
      </c>
      <c r="BP73" s="177" t="str">
        <f t="shared" si="421"/>
        <v/>
      </c>
      <c r="BQ73" s="177" t="str">
        <f t="shared" si="422"/>
        <v/>
      </c>
      <c r="BR73" s="177" t="str">
        <f t="shared" si="423"/>
        <v/>
      </c>
      <c r="BS73" s="177" t="str">
        <f t="shared" si="424"/>
        <v/>
      </c>
      <c r="BT73" s="177" t="str">
        <f t="shared" si="425"/>
        <v/>
      </c>
      <c r="BU73" s="177" t="str">
        <f t="shared" si="426"/>
        <v/>
      </c>
      <c r="BV73" s="177" t="str">
        <f t="shared" si="427"/>
        <v/>
      </c>
      <c r="BW73" s="177" t="str">
        <f t="shared" si="428"/>
        <v/>
      </c>
      <c r="BX73" s="177" t="str">
        <f t="shared" si="429"/>
        <v/>
      </c>
      <c r="BY73" s="177" t="str">
        <f t="shared" si="430"/>
        <v/>
      </c>
      <c r="BZ73" s="177" t="str">
        <f t="shared" si="431"/>
        <v/>
      </c>
      <c r="CA73" s="177" t="str">
        <f t="shared" si="432"/>
        <v/>
      </c>
      <c r="CB73" s="177" t="str">
        <f t="shared" si="433"/>
        <v/>
      </c>
      <c r="CC73" s="177" t="str">
        <f t="shared" si="434"/>
        <v/>
      </c>
      <c r="CD73" s="177" t="str">
        <f t="shared" si="435"/>
        <v/>
      </c>
      <c r="CE73" s="177" t="str">
        <f t="shared" si="436"/>
        <v/>
      </c>
      <c r="CF73" s="177" t="str">
        <f t="shared" si="437"/>
        <v/>
      </c>
      <c r="CG73" s="177" t="str">
        <f t="shared" si="438"/>
        <v/>
      </c>
      <c r="CH73" s="177" t="str">
        <f t="shared" si="439"/>
        <v/>
      </c>
      <c r="CI73" s="177" t="str">
        <f t="shared" si="440"/>
        <v/>
      </c>
      <c r="CJ73" s="177" t="str">
        <f t="shared" si="441"/>
        <v/>
      </c>
      <c r="CK73" s="177" t="str">
        <f t="shared" si="442"/>
        <v/>
      </c>
      <c r="CL73" s="177" t="str">
        <f t="shared" si="443"/>
        <v/>
      </c>
      <c r="CM73" s="177" t="str">
        <f t="shared" si="444"/>
        <v/>
      </c>
      <c r="CN73" s="177" t="str">
        <f t="shared" si="445"/>
        <v/>
      </c>
      <c r="CO73" s="177" t="str">
        <f t="shared" si="446"/>
        <v/>
      </c>
      <c r="CP73" s="177" t="str">
        <f t="shared" si="447"/>
        <v/>
      </c>
      <c r="CQ73" s="177" t="str">
        <f t="shared" si="448"/>
        <v/>
      </c>
      <c r="CR73" s="177" t="str">
        <f t="shared" si="449"/>
        <v/>
      </c>
      <c r="CS73" s="177" t="str">
        <f t="shared" si="450"/>
        <v/>
      </c>
      <c r="CT73" s="177" t="str">
        <f t="shared" si="451"/>
        <v/>
      </c>
      <c r="CU73" s="177" t="str">
        <f t="shared" si="452"/>
        <v/>
      </c>
      <c r="CV73" s="177" t="str">
        <f t="shared" si="383"/>
        <v/>
      </c>
      <c r="CW73" s="177" t="str">
        <f t="shared" si="453"/>
        <v/>
      </c>
      <c r="CX73" s="177" t="str">
        <f t="shared" si="454"/>
        <v/>
      </c>
      <c r="CY73" s="177" t="str">
        <f t="shared" si="455"/>
        <v/>
      </c>
      <c r="CZ73" s="177" t="str">
        <f t="shared" si="456"/>
        <v/>
      </c>
      <c r="DA73" s="177" t="str">
        <f t="shared" si="457"/>
        <v/>
      </c>
      <c r="DB73" s="177" t="str">
        <f t="shared" si="458"/>
        <v/>
      </c>
      <c r="DC73" s="177" t="str">
        <f t="shared" si="459"/>
        <v/>
      </c>
      <c r="DD73" s="177" t="str">
        <f t="shared" si="460"/>
        <v/>
      </c>
      <c r="DE73" s="177" t="str">
        <f t="shared" si="461"/>
        <v/>
      </c>
      <c r="DF73" s="177" t="str">
        <f t="shared" si="462"/>
        <v/>
      </c>
      <c r="DG73" s="177" t="str">
        <f t="shared" si="463"/>
        <v/>
      </c>
      <c r="DH73" s="177" t="str">
        <f t="shared" si="464"/>
        <v/>
      </c>
      <c r="DI73" s="177" t="str">
        <f t="shared" si="465"/>
        <v/>
      </c>
      <c r="DJ73" s="177" t="str">
        <f t="shared" si="466"/>
        <v/>
      </c>
      <c r="DK73" s="177" t="str">
        <f t="shared" si="467"/>
        <v/>
      </c>
      <c r="DL73" s="177" t="str">
        <f t="shared" si="468"/>
        <v/>
      </c>
      <c r="DM73" s="177" t="str">
        <f t="shared" si="469"/>
        <v/>
      </c>
      <c r="DN73" s="177" t="str">
        <f t="shared" si="470"/>
        <v/>
      </c>
      <c r="DO73" s="177" t="str">
        <f t="shared" si="471"/>
        <v/>
      </c>
      <c r="DP73" s="177" t="str">
        <f t="shared" si="472"/>
        <v/>
      </c>
      <c r="DQ73" s="177" t="str">
        <f t="shared" si="473"/>
        <v/>
      </c>
      <c r="DR73" s="177" t="str">
        <f t="shared" si="474"/>
        <v/>
      </c>
      <c r="DS73" s="177" t="str">
        <f t="shared" si="475"/>
        <v/>
      </c>
      <c r="DT73" s="177" t="str">
        <f t="shared" si="476"/>
        <v/>
      </c>
      <c r="DU73" s="177" t="str">
        <f t="shared" si="477"/>
        <v/>
      </c>
      <c r="DV73" s="177" t="str">
        <f t="shared" si="478"/>
        <v/>
      </c>
      <c r="DW73" s="177" t="str">
        <f t="shared" si="479"/>
        <v/>
      </c>
      <c r="DX73" s="177" t="str">
        <f t="shared" si="480"/>
        <v/>
      </c>
      <c r="DY73" s="177" t="str">
        <f t="shared" si="481"/>
        <v/>
      </c>
      <c r="DZ73" s="177" t="str">
        <f t="shared" si="482"/>
        <v/>
      </c>
      <c r="EA73" s="177" t="str">
        <f t="shared" si="483"/>
        <v/>
      </c>
      <c r="EB73" s="177" t="str">
        <f t="shared" si="484"/>
        <v/>
      </c>
      <c r="EC73" s="177" t="str">
        <f t="shared" si="485"/>
        <v/>
      </c>
      <c r="ED73" s="177" t="str">
        <f t="shared" si="486"/>
        <v/>
      </c>
      <c r="EE73" s="177" t="str">
        <f t="shared" si="487"/>
        <v/>
      </c>
      <c r="EF73" s="177" t="str">
        <f t="shared" si="488"/>
        <v/>
      </c>
      <c r="EG73" s="177" t="str">
        <f t="shared" si="489"/>
        <v/>
      </c>
      <c r="EH73" s="177" t="str">
        <f t="shared" si="490"/>
        <v/>
      </c>
      <c r="EI73" s="177" t="str">
        <f t="shared" si="491"/>
        <v/>
      </c>
      <c r="EJ73" s="177" t="str">
        <f t="shared" si="492"/>
        <v/>
      </c>
      <c r="EK73" s="177" t="str">
        <f t="shared" si="493"/>
        <v/>
      </c>
      <c r="EL73" s="177" t="str">
        <f t="shared" si="494"/>
        <v/>
      </c>
      <c r="EM73" s="177" t="str">
        <f t="shared" si="495"/>
        <v/>
      </c>
      <c r="EN73" s="177" t="str">
        <f t="shared" si="496"/>
        <v/>
      </c>
      <c r="EO73" s="177" t="str">
        <f t="shared" si="497"/>
        <v/>
      </c>
      <c r="EP73" s="177" t="str">
        <f t="shared" si="498"/>
        <v/>
      </c>
      <c r="EQ73" s="177" t="str">
        <f t="shared" si="499"/>
        <v/>
      </c>
      <c r="ER73" s="177" t="str">
        <f t="shared" si="500"/>
        <v/>
      </c>
      <c r="ES73" s="177" t="str">
        <f t="shared" si="501"/>
        <v/>
      </c>
      <c r="ET73" s="177" t="str">
        <f t="shared" si="502"/>
        <v/>
      </c>
      <c r="EU73" s="177" t="str">
        <f t="shared" si="503"/>
        <v/>
      </c>
      <c r="EV73" s="177" t="str">
        <f t="shared" si="504"/>
        <v/>
      </c>
      <c r="EW73" s="177" t="str">
        <f t="shared" si="505"/>
        <v/>
      </c>
      <c r="EX73" s="177" t="str">
        <f t="shared" si="506"/>
        <v/>
      </c>
      <c r="EY73" s="177" t="str">
        <f t="shared" si="507"/>
        <v/>
      </c>
      <c r="EZ73" s="177" t="str">
        <f t="shared" si="508"/>
        <v/>
      </c>
      <c r="FA73" s="177" t="str">
        <f t="shared" si="509"/>
        <v/>
      </c>
      <c r="FB73" s="177" t="str">
        <f t="shared" si="510"/>
        <v/>
      </c>
      <c r="FC73" s="177" t="str">
        <f t="shared" si="511"/>
        <v/>
      </c>
      <c r="FD73" s="177" t="str">
        <f t="shared" si="512"/>
        <v/>
      </c>
      <c r="FE73" s="177" t="str">
        <f t="shared" si="513"/>
        <v/>
      </c>
      <c r="FF73" s="177" t="str">
        <f t="shared" si="514"/>
        <v/>
      </c>
      <c r="FG73" s="177" t="str">
        <f t="shared" si="515"/>
        <v/>
      </c>
      <c r="FH73" s="177" t="str">
        <f t="shared" si="384"/>
        <v/>
      </c>
      <c r="FI73" s="177" t="str">
        <f t="shared" si="516"/>
        <v/>
      </c>
      <c r="FJ73" s="177" t="str">
        <f t="shared" si="517"/>
        <v/>
      </c>
      <c r="FK73" s="177" t="str">
        <f t="shared" si="518"/>
        <v/>
      </c>
      <c r="FL73" s="177" t="str">
        <f t="shared" si="519"/>
        <v/>
      </c>
      <c r="FM73" s="177" t="str">
        <f t="shared" si="520"/>
        <v/>
      </c>
      <c r="FN73" s="177" t="str">
        <f t="shared" si="521"/>
        <v/>
      </c>
      <c r="FO73" s="177" t="str">
        <f t="shared" si="522"/>
        <v/>
      </c>
      <c r="FP73" s="177" t="str">
        <f t="shared" si="523"/>
        <v/>
      </c>
      <c r="FQ73" s="177" t="str">
        <f t="shared" si="524"/>
        <v/>
      </c>
      <c r="FR73" s="177" t="str">
        <f t="shared" si="525"/>
        <v/>
      </c>
      <c r="FS73" s="177" t="str">
        <f t="shared" si="526"/>
        <v/>
      </c>
      <c r="FT73" s="177" t="str">
        <f t="shared" si="527"/>
        <v/>
      </c>
      <c r="FU73" s="177" t="str">
        <f t="shared" si="528"/>
        <v/>
      </c>
      <c r="FV73" s="177" t="str">
        <f t="shared" si="529"/>
        <v/>
      </c>
      <c r="FW73" s="177" t="str">
        <f t="shared" si="530"/>
        <v/>
      </c>
      <c r="FX73" s="177" t="str">
        <f t="shared" si="531"/>
        <v/>
      </c>
      <c r="FY73" s="177" t="str">
        <f t="shared" si="532"/>
        <v/>
      </c>
      <c r="FZ73" s="177" t="str">
        <f t="shared" si="533"/>
        <v/>
      </c>
      <c r="GA73" s="177" t="str">
        <f t="shared" si="534"/>
        <v/>
      </c>
      <c r="GB73" s="177" t="str">
        <f t="shared" si="535"/>
        <v/>
      </c>
      <c r="GC73" s="177" t="str">
        <f t="shared" si="536"/>
        <v/>
      </c>
      <c r="GD73" s="177" t="str">
        <f t="shared" si="537"/>
        <v/>
      </c>
      <c r="GE73" s="177" t="str">
        <f t="shared" si="538"/>
        <v/>
      </c>
      <c r="GF73" s="177" t="str">
        <f t="shared" si="539"/>
        <v/>
      </c>
      <c r="GG73" s="177" t="str">
        <f t="shared" si="540"/>
        <v/>
      </c>
      <c r="GH73" s="177" t="str">
        <f t="shared" si="541"/>
        <v/>
      </c>
      <c r="GI73" s="177" t="str">
        <f t="shared" si="542"/>
        <v/>
      </c>
      <c r="GJ73" s="177" t="str">
        <f t="shared" si="543"/>
        <v/>
      </c>
      <c r="GK73" s="177" t="str">
        <f t="shared" si="544"/>
        <v/>
      </c>
      <c r="GL73" s="177" t="str">
        <f t="shared" si="545"/>
        <v/>
      </c>
      <c r="GM73" s="177" t="str">
        <f t="shared" si="546"/>
        <v/>
      </c>
      <c r="GN73" s="177" t="str">
        <f t="shared" si="547"/>
        <v/>
      </c>
      <c r="GO73" s="177" t="str">
        <f t="shared" si="548"/>
        <v/>
      </c>
      <c r="GP73" s="177" t="str">
        <f t="shared" si="549"/>
        <v/>
      </c>
      <c r="GQ73" s="177" t="str">
        <f t="shared" si="550"/>
        <v/>
      </c>
      <c r="GR73" s="177" t="str">
        <f t="shared" si="551"/>
        <v/>
      </c>
      <c r="GS73" s="177" t="str">
        <f t="shared" si="552"/>
        <v/>
      </c>
      <c r="GT73" s="177" t="str">
        <f t="shared" si="553"/>
        <v/>
      </c>
      <c r="GU73" s="177" t="str">
        <f t="shared" si="554"/>
        <v/>
      </c>
      <c r="GV73" s="177" t="str">
        <f t="shared" si="555"/>
        <v/>
      </c>
      <c r="GW73" s="177" t="str">
        <f t="shared" si="556"/>
        <v/>
      </c>
      <c r="GX73" s="177" t="str">
        <f t="shared" si="557"/>
        <v/>
      </c>
      <c r="GY73" s="177" t="str">
        <f t="shared" si="558"/>
        <v/>
      </c>
      <c r="GZ73" s="177" t="str">
        <f t="shared" si="559"/>
        <v/>
      </c>
      <c r="HA73" s="177" t="str">
        <f t="shared" si="560"/>
        <v/>
      </c>
      <c r="HB73" s="177" t="str">
        <f t="shared" si="561"/>
        <v/>
      </c>
      <c r="HC73" s="177" t="str">
        <f t="shared" si="562"/>
        <v/>
      </c>
      <c r="HD73" s="177" t="str">
        <f t="shared" si="563"/>
        <v/>
      </c>
      <c r="HE73" s="177" t="str">
        <f t="shared" si="564"/>
        <v/>
      </c>
      <c r="HF73" s="177" t="str">
        <f t="shared" si="565"/>
        <v/>
      </c>
      <c r="HG73" s="177" t="str">
        <f t="shared" si="566"/>
        <v/>
      </c>
      <c r="HH73" s="177" t="str">
        <f t="shared" si="567"/>
        <v/>
      </c>
      <c r="HI73" s="177" t="str">
        <f t="shared" si="568"/>
        <v/>
      </c>
      <c r="HJ73" s="177" t="str">
        <f t="shared" si="569"/>
        <v/>
      </c>
      <c r="HK73" s="177" t="str">
        <f t="shared" si="570"/>
        <v/>
      </c>
      <c r="HL73" s="177" t="str">
        <f t="shared" si="571"/>
        <v/>
      </c>
      <c r="HM73" s="177" t="str">
        <f t="shared" si="572"/>
        <v/>
      </c>
      <c r="HN73" s="177" t="str">
        <f t="shared" si="573"/>
        <v/>
      </c>
      <c r="HO73" s="177" t="str">
        <f t="shared" si="574"/>
        <v/>
      </c>
      <c r="HP73" s="177" t="str">
        <f t="shared" si="575"/>
        <v/>
      </c>
      <c r="HQ73" s="177" t="str">
        <f t="shared" si="576"/>
        <v/>
      </c>
      <c r="HR73" s="177" t="str">
        <f t="shared" si="577"/>
        <v/>
      </c>
      <c r="HS73" s="177" t="str">
        <f t="shared" si="578"/>
        <v/>
      </c>
      <c r="HT73" s="177" t="str">
        <f t="shared" si="385"/>
        <v/>
      </c>
      <c r="HU73" s="177" t="str">
        <f t="shared" si="255"/>
        <v/>
      </c>
      <c r="HV73" s="177" t="str">
        <f t="shared" si="256"/>
        <v/>
      </c>
      <c r="HW73" s="177" t="str">
        <f t="shared" si="257"/>
        <v/>
      </c>
      <c r="HX73" s="177" t="str">
        <f t="shared" si="258"/>
        <v/>
      </c>
      <c r="HY73" s="177" t="str">
        <f t="shared" si="259"/>
        <v/>
      </c>
      <c r="HZ73" s="177" t="str">
        <f t="shared" si="260"/>
        <v/>
      </c>
      <c r="IA73" s="192" t="str">
        <f t="shared" si="377"/>
        <v/>
      </c>
      <c r="IB73" s="193" t="e">
        <f t="shared" si="361"/>
        <v>#N/A</v>
      </c>
      <c r="IC73" s="193" t="e">
        <f t="shared" si="342"/>
        <v>#N/A</v>
      </c>
      <c r="ID73" s="193" t="e">
        <f t="shared" si="342"/>
        <v>#N/A</v>
      </c>
      <c r="IE73" s="193" t="e">
        <f t="shared" si="342"/>
        <v>#N/A</v>
      </c>
      <c r="IF73" s="193" t="e">
        <f t="shared" si="355"/>
        <v>#N/A</v>
      </c>
      <c r="IG73" s="193" t="e">
        <f t="shared" si="355"/>
        <v>#N/A</v>
      </c>
      <c r="IH73" s="193" t="e">
        <f t="shared" si="355"/>
        <v>#N/A</v>
      </c>
      <c r="II73" s="193" t="e">
        <f t="shared" si="355"/>
        <v>#N/A</v>
      </c>
      <c r="IJ73" s="193" t="e">
        <f t="shared" si="355"/>
        <v>#N/A</v>
      </c>
      <c r="IK73" s="193" t="e">
        <f t="shared" si="355"/>
        <v>#N/A</v>
      </c>
      <c r="IL73" s="193" t="e">
        <f t="shared" si="355"/>
        <v>#N/A</v>
      </c>
      <c r="IM73" s="193" t="e">
        <f t="shared" si="355"/>
        <v>#N/A</v>
      </c>
      <c r="IN73" s="193" t="e">
        <f t="shared" si="355"/>
        <v>#N/A</v>
      </c>
      <c r="IO73" s="193" t="e">
        <f t="shared" si="355"/>
        <v>#N/A</v>
      </c>
      <c r="IP73" s="193" t="e">
        <f t="shared" si="355"/>
        <v>#N/A</v>
      </c>
      <c r="IQ73" s="193" t="e">
        <f t="shared" si="355"/>
        <v>#N/A</v>
      </c>
      <c r="IR73" s="193" t="e">
        <f t="shared" si="355"/>
        <v>#N/A</v>
      </c>
      <c r="IS73" s="193" t="e">
        <f t="shared" si="355"/>
        <v>#N/A</v>
      </c>
      <c r="IT73" s="193" t="e">
        <f t="shared" si="355"/>
        <v>#N/A</v>
      </c>
      <c r="IU73" s="193" t="e">
        <f t="shared" si="350"/>
        <v>#N/A</v>
      </c>
      <c r="IV73" s="193" t="e">
        <f t="shared" si="350"/>
        <v>#N/A</v>
      </c>
      <c r="IW73" s="193" t="e">
        <f t="shared" si="350"/>
        <v>#N/A</v>
      </c>
      <c r="IX73" s="193" t="e">
        <f t="shared" si="350"/>
        <v>#N/A</v>
      </c>
      <c r="IY73" s="193" t="e">
        <f t="shared" si="350"/>
        <v>#N/A</v>
      </c>
      <c r="IZ73" s="193" t="e">
        <f t="shared" si="350"/>
        <v>#N/A</v>
      </c>
      <c r="JA73" s="193" t="e">
        <f t="shared" si="350"/>
        <v>#N/A</v>
      </c>
      <c r="JB73" s="193" t="e">
        <f t="shared" si="350"/>
        <v>#N/A</v>
      </c>
      <c r="JC73" s="193" t="e">
        <f t="shared" si="350"/>
        <v>#N/A</v>
      </c>
      <c r="JD73" s="193" t="e">
        <f t="shared" si="350"/>
        <v>#N/A</v>
      </c>
      <c r="JE73" s="193" t="e">
        <f t="shared" si="350"/>
        <v>#N/A</v>
      </c>
      <c r="JF73" s="193" t="e">
        <f t="shared" si="350"/>
        <v>#N/A</v>
      </c>
      <c r="JG73" s="193" t="e">
        <f t="shared" si="350"/>
        <v>#N/A</v>
      </c>
      <c r="JH73" s="193" t="e">
        <f t="shared" si="350"/>
        <v>#N/A</v>
      </c>
      <c r="JI73" s="193" t="e">
        <f t="shared" si="350"/>
        <v>#N/A</v>
      </c>
      <c r="JJ73" s="193" t="e">
        <f t="shared" si="346"/>
        <v>#N/A</v>
      </c>
      <c r="JK73" s="193" t="e">
        <f t="shared" si="346"/>
        <v>#N/A</v>
      </c>
      <c r="JL73" s="193" t="e">
        <f t="shared" si="346"/>
        <v>#N/A</v>
      </c>
      <c r="JM73" s="193" t="e">
        <f t="shared" si="346"/>
        <v>#N/A</v>
      </c>
      <c r="JN73" s="193" t="e">
        <f t="shared" si="346"/>
        <v>#N/A</v>
      </c>
      <c r="JO73" s="193" t="e">
        <f t="shared" si="346"/>
        <v>#N/A</v>
      </c>
      <c r="JP73" s="193" t="e">
        <f t="shared" si="346"/>
        <v>#N/A</v>
      </c>
      <c r="JQ73" s="193" t="e">
        <f t="shared" si="346"/>
        <v>#N/A</v>
      </c>
      <c r="JR73" s="193" t="e">
        <f t="shared" si="346"/>
        <v>#N/A</v>
      </c>
      <c r="JS73" s="193" t="e">
        <f t="shared" si="346"/>
        <v>#N/A</v>
      </c>
      <c r="JT73" s="193" t="e">
        <f t="shared" si="346"/>
        <v>#N/A</v>
      </c>
      <c r="JU73" s="193" t="e">
        <f t="shared" si="346"/>
        <v>#N/A</v>
      </c>
      <c r="JV73" s="193" t="e">
        <f t="shared" si="346"/>
        <v>#N/A</v>
      </c>
      <c r="JW73" s="193" t="e">
        <f t="shared" si="346"/>
        <v>#N/A</v>
      </c>
      <c r="JX73" s="193" t="e">
        <f t="shared" si="346"/>
        <v>#N/A</v>
      </c>
      <c r="JY73" s="193" t="e">
        <f t="shared" si="378"/>
        <v>#N/A</v>
      </c>
      <c r="JZ73" s="193" t="e">
        <f t="shared" si="378"/>
        <v>#N/A</v>
      </c>
      <c r="KA73" s="193" t="e">
        <f t="shared" si="378"/>
        <v>#N/A</v>
      </c>
      <c r="KB73" s="193" t="e">
        <f t="shared" si="378"/>
        <v>#N/A</v>
      </c>
      <c r="KC73" s="193" t="e">
        <f t="shared" si="378"/>
        <v>#N/A</v>
      </c>
      <c r="KD73" s="193" t="e">
        <f t="shared" si="378"/>
        <v>#N/A</v>
      </c>
      <c r="KE73" s="193" t="e">
        <f t="shared" si="378"/>
        <v>#N/A</v>
      </c>
      <c r="KF73" s="193" t="e">
        <f t="shared" si="378"/>
        <v>#N/A</v>
      </c>
      <c r="KG73" s="193" t="e">
        <f t="shared" si="378"/>
        <v>#N/A</v>
      </c>
      <c r="KH73" s="193" t="e">
        <f t="shared" si="378"/>
        <v>#N/A</v>
      </c>
      <c r="KI73" s="193" t="e">
        <f t="shared" si="378"/>
        <v>#N/A</v>
      </c>
      <c r="KJ73" s="193" t="e">
        <f t="shared" si="378"/>
        <v>#N/A</v>
      </c>
      <c r="KK73" s="193" t="e">
        <f t="shared" si="378"/>
        <v>#N/A</v>
      </c>
      <c r="KL73" s="193" t="e">
        <f t="shared" si="378"/>
        <v>#N/A</v>
      </c>
      <c r="KM73" s="193" t="e">
        <f t="shared" si="378"/>
        <v>#N/A</v>
      </c>
      <c r="KN73" s="193" t="e">
        <f t="shared" si="386"/>
        <v>#N/A</v>
      </c>
      <c r="KO73" s="193" t="e">
        <f t="shared" si="343"/>
        <v>#N/A</v>
      </c>
      <c r="KP73" s="193" t="e">
        <f t="shared" si="343"/>
        <v>#N/A</v>
      </c>
      <c r="KQ73" s="193" t="e">
        <f t="shared" si="343"/>
        <v>#N/A</v>
      </c>
      <c r="KR73" s="193" t="e">
        <f t="shared" si="356"/>
        <v>#N/A</v>
      </c>
      <c r="KS73" s="193" t="e">
        <f t="shared" si="356"/>
        <v>#N/A</v>
      </c>
      <c r="KT73" s="193" t="e">
        <f t="shared" si="356"/>
        <v>#N/A</v>
      </c>
      <c r="KU73" s="193" t="e">
        <f t="shared" si="356"/>
        <v>#N/A</v>
      </c>
      <c r="KV73" s="193" t="e">
        <f t="shared" si="356"/>
        <v>#N/A</v>
      </c>
      <c r="KW73" s="193" t="e">
        <f t="shared" si="356"/>
        <v>#N/A</v>
      </c>
      <c r="KX73" s="193" t="e">
        <f t="shared" si="356"/>
        <v>#N/A</v>
      </c>
      <c r="KY73" s="193" t="e">
        <f t="shared" si="356"/>
        <v>#N/A</v>
      </c>
      <c r="KZ73" s="193" t="e">
        <f t="shared" si="356"/>
        <v>#N/A</v>
      </c>
      <c r="LA73" s="193" t="e">
        <f t="shared" si="356"/>
        <v>#N/A</v>
      </c>
      <c r="LB73" s="193" t="e">
        <f t="shared" si="356"/>
        <v>#N/A</v>
      </c>
      <c r="LC73" s="193" t="e">
        <f t="shared" si="356"/>
        <v>#N/A</v>
      </c>
      <c r="LD73" s="193" t="e">
        <f t="shared" si="356"/>
        <v>#N/A</v>
      </c>
      <c r="LE73" s="193" t="e">
        <f t="shared" si="356"/>
        <v>#N/A</v>
      </c>
      <c r="LF73" s="193" t="e">
        <f t="shared" si="356"/>
        <v>#N/A</v>
      </c>
      <c r="LG73" s="193" t="e">
        <f t="shared" si="351"/>
        <v>#N/A</v>
      </c>
      <c r="LH73" s="193" t="e">
        <f t="shared" si="351"/>
        <v>#N/A</v>
      </c>
      <c r="LI73" s="193" t="e">
        <f t="shared" si="351"/>
        <v>#N/A</v>
      </c>
      <c r="LJ73" s="193" t="e">
        <f t="shared" si="351"/>
        <v>#N/A</v>
      </c>
      <c r="LK73" s="193" t="e">
        <f t="shared" si="351"/>
        <v>#N/A</v>
      </c>
      <c r="LL73" s="193" t="e">
        <f t="shared" si="351"/>
        <v>#N/A</v>
      </c>
      <c r="LM73" s="193" t="e">
        <f t="shared" si="351"/>
        <v>#N/A</v>
      </c>
      <c r="LN73" s="193" t="e">
        <f t="shared" si="351"/>
        <v>#N/A</v>
      </c>
      <c r="LO73" s="193" t="e">
        <f t="shared" si="351"/>
        <v>#N/A</v>
      </c>
      <c r="LP73" s="193" t="e">
        <f t="shared" si="351"/>
        <v>#N/A</v>
      </c>
      <c r="LQ73" s="193" t="e">
        <f t="shared" si="351"/>
        <v>#N/A</v>
      </c>
      <c r="LR73" s="193" t="e">
        <f t="shared" si="351"/>
        <v>#N/A</v>
      </c>
      <c r="LS73" s="193" t="e">
        <f t="shared" si="351"/>
        <v>#N/A</v>
      </c>
      <c r="LT73" s="193" t="e">
        <f t="shared" si="351"/>
        <v>#N/A</v>
      </c>
      <c r="LU73" s="193" t="e">
        <f t="shared" si="351"/>
        <v>#N/A</v>
      </c>
      <c r="LV73" s="193" t="e">
        <f t="shared" si="347"/>
        <v>#N/A</v>
      </c>
      <c r="LW73" s="193" t="e">
        <f t="shared" si="347"/>
        <v>#N/A</v>
      </c>
      <c r="LX73" s="193" t="e">
        <f t="shared" si="347"/>
        <v>#N/A</v>
      </c>
      <c r="LY73" s="193" t="e">
        <f t="shared" si="347"/>
        <v>#N/A</v>
      </c>
      <c r="LZ73" s="193" t="e">
        <f t="shared" si="347"/>
        <v>#N/A</v>
      </c>
      <c r="MA73" s="193" t="e">
        <f t="shared" si="347"/>
        <v>#N/A</v>
      </c>
      <c r="MB73" s="193" t="e">
        <f t="shared" si="347"/>
        <v>#N/A</v>
      </c>
      <c r="MC73" s="193" t="e">
        <f t="shared" si="347"/>
        <v>#N/A</v>
      </c>
      <c r="MD73" s="193" t="e">
        <f t="shared" si="347"/>
        <v>#N/A</v>
      </c>
      <c r="ME73" s="193" t="e">
        <f t="shared" si="347"/>
        <v>#N/A</v>
      </c>
      <c r="MF73" s="193" t="e">
        <f t="shared" si="347"/>
        <v>#N/A</v>
      </c>
      <c r="MG73" s="193" t="e">
        <f t="shared" si="347"/>
        <v>#N/A</v>
      </c>
      <c r="MH73" s="193" t="e">
        <f t="shared" si="347"/>
        <v>#N/A</v>
      </c>
      <c r="MI73" s="193" t="e">
        <f t="shared" si="347"/>
        <v>#N/A</v>
      </c>
      <c r="MJ73" s="193" t="e">
        <f t="shared" si="347"/>
        <v>#N/A</v>
      </c>
      <c r="MK73" s="193" t="e">
        <f t="shared" si="379"/>
        <v>#N/A</v>
      </c>
      <c r="ML73" s="193" t="e">
        <f t="shared" si="379"/>
        <v>#N/A</v>
      </c>
      <c r="MM73" s="193" t="e">
        <f t="shared" si="379"/>
        <v>#N/A</v>
      </c>
      <c r="MN73" s="193" t="e">
        <f t="shared" si="379"/>
        <v>#N/A</v>
      </c>
      <c r="MO73" s="193" t="e">
        <f t="shared" si="379"/>
        <v>#N/A</v>
      </c>
      <c r="MP73" s="193" t="e">
        <f t="shared" si="379"/>
        <v>#N/A</v>
      </c>
      <c r="MQ73" s="193" t="e">
        <f t="shared" si="379"/>
        <v>#N/A</v>
      </c>
      <c r="MR73" s="193" t="e">
        <f t="shared" si="379"/>
        <v>#N/A</v>
      </c>
      <c r="MS73" s="193" t="e">
        <f t="shared" si="379"/>
        <v>#N/A</v>
      </c>
      <c r="MT73" s="193" t="e">
        <f t="shared" si="379"/>
        <v>#N/A</v>
      </c>
      <c r="MU73" s="193" t="e">
        <f t="shared" si="379"/>
        <v>#N/A</v>
      </c>
      <c r="MV73" s="193" t="e">
        <f t="shared" si="379"/>
        <v>#N/A</v>
      </c>
      <c r="MW73" s="193" t="e">
        <f t="shared" si="379"/>
        <v>#N/A</v>
      </c>
      <c r="MX73" s="193" t="e">
        <f t="shared" si="379"/>
        <v>#N/A</v>
      </c>
      <c r="MY73" s="193" t="e">
        <f t="shared" si="379"/>
        <v>#N/A</v>
      </c>
      <c r="MZ73" s="193" t="e">
        <f t="shared" si="387"/>
        <v>#N/A</v>
      </c>
      <c r="NA73" s="193" t="e">
        <f t="shared" si="344"/>
        <v>#N/A</v>
      </c>
      <c r="NB73" s="193" t="e">
        <f t="shared" si="344"/>
        <v>#N/A</v>
      </c>
      <c r="NC73" s="193" t="e">
        <f t="shared" si="344"/>
        <v>#N/A</v>
      </c>
      <c r="ND73" s="193" t="e">
        <f t="shared" si="357"/>
        <v>#N/A</v>
      </c>
      <c r="NE73" s="193" t="e">
        <f t="shared" si="357"/>
        <v>#N/A</v>
      </c>
      <c r="NF73" s="193" t="e">
        <f t="shared" si="357"/>
        <v>#N/A</v>
      </c>
      <c r="NG73" s="193" t="e">
        <f t="shared" si="357"/>
        <v>#N/A</v>
      </c>
      <c r="NH73" s="193" t="e">
        <f t="shared" si="357"/>
        <v>#N/A</v>
      </c>
      <c r="NI73" s="193" t="e">
        <f t="shared" si="357"/>
        <v>#N/A</v>
      </c>
      <c r="NJ73" s="193" t="e">
        <f t="shared" si="357"/>
        <v>#N/A</v>
      </c>
      <c r="NK73" s="193" t="e">
        <f t="shared" si="357"/>
        <v>#N/A</v>
      </c>
      <c r="NL73" s="193" t="e">
        <f t="shared" si="357"/>
        <v>#N/A</v>
      </c>
      <c r="NM73" s="193" t="e">
        <f t="shared" si="357"/>
        <v>#N/A</v>
      </c>
      <c r="NN73" s="193" t="e">
        <f t="shared" si="357"/>
        <v>#N/A</v>
      </c>
      <c r="NO73" s="193" t="e">
        <f t="shared" si="357"/>
        <v>#N/A</v>
      </c>
      <c r="NP73" s="193" t="e">
        <f t="shared" si="357"/>
        <v>#N/A</v>
      </c>
      <c r="NQ73" s="193" t="e">
        <f t="shared" si="357"/>
        <v>#N/A</v>
      </c>
      <c r="NR73" s="193" t="e">
        <f t="shared" si="357"/>
        <v>#N/A</v>
      </c>
      <c r="NS73" s="193" t="e">
        <f t="shared" si="352"/>
        <v>#N/A</v>
      </c>
      <c r="NT73" s="193" t="e">
        <f t="shared" si="352"/>
        <v>#N/A</v>
      </c>
      <c r="NU73" s="193" t="e">
        <f t="shared" si="352"/>
        <v>#N/A</v>
      </c>
      <c r="NV73" s="193" t="e">
        <f t="shared" si="352"/>
        <v>#N/A</v>
      </c>
      <c r="NW73" s="193" t="e">
        <f t="shared" si="352"/>
        <v>#N/A</v>
      </c>
      <c r="NX73" s="193" t="e">
        <f t="shared" si="352"/>
        <v>#N/A</v>
      </c>
      <c r="NY73" s="193" t="e">
        <f t="shared" si="352"/>
        <v>#N/A</v>
      </c>
      <c r="NZ73" s="193" t="e">
        <f t="shared" si="352"/>
        <v>#N/A</v>
      </c>
      <c r="OA73" s="193" t="e">
        <f t="shared" si="352"/>
        <v>#N/A</v>
      </c>
      <c r="OB73" s="193" t="e">
        <f t="shared" si="352"/>
        <v>#N/A</v>
      </c>
      <c r="OC73" s="193" t="e">
        <f t="shared" si="352"/>
        <v>#N/A</v>
      </c>
      <c r="OD73" s="193" t="e">
        <f t="shared" si="352"/>
        <v>#N/A</v>
      </c>
      <c r="OE73" s="193" t="e">
        <f t="shared" si="352"/>
        <v>#N/A</v>
      </c>
      <c r="OF73" s="193" t="e">
        <f t="shared" si="352"/>
        <v>#N/A</v>
      </c>
      <c r="OG73" s="193" t="e">
        <f t="shared" si="352"/>
        <v>#N/A</v>
      </c>
      <c r="OH73" s="193" t="e">
        <f t="shared" si="348"/>
        <v>#N/A</v>
      </c>
      <c r="OI73" s="193" t="e">
        <f t="shared" si="348"/>
        <v>#N/A</v>
      </c>
      <c r="OJ73" s="193" t="e">
        <f t="shared" si="348"/>
        <v>#N/A</v>
      </c>
      <c r="OK73" s="193" t="e">
        <f t="shared" si="348"/>
        <v>#N/A</v>
      </c>
      <c r="OL73" s="193" t="e">
        <f t="shared" si="348"/>
        <v>#N/A</v>
      </c>
      <c r="OM73" s="193" t="e">
        <f t="shared" si="348"/>
        <v>#N/A</v>
      </c>
      <c r="ON73" s="193" t="e">
        <f t="shared" si="348"/>
        <v>#N/A</v>
      </c>
      <c r="OO73" s="193" t="e">
        <f t="shared" si="348"/>
        <v>#N/A</v>
      </c>
      <c r="OP73" s="193" t="e">
        <f t="shared" si="348"/>
        <v>#N/A</v>
      </c>
      <c r="OQ73" s="193" t="e">
        <f t="shared" si="348"/>
        <v>#N/A</v>
      </c>
      <c r="OR73" s="193" t="e">
        <f t="shared" si="348"/>
        <v>#N/A</v>
      </c>
      <c r="OS73" s="193" t="e">
        <f t="shared" si="348"/>
        <v>#N/A</v>
      </c>
      <c r="OT73" s="193" t="e">
        <f t="shared" si="348"/>
        <v>#N/A</v>
      </c>
      <c r="OU73" s="193" t="e">
        <f t="shared" si="348"/>
        <v>#N/A</v>
      </c>
      <c r="OV73" s="193" t="e">
        <f t="shared" si="348"/>
        <v>#N/A</v>
      </c>
      <c r="OW73" s="193" t="e">
        <f t="shared" si="380"/>
        <v>#N/A</v>
      </c>
      <c r="OX73" s="193" t="e">
        <f t="shared" si="380"/>
        <v>#N/A</v>
      </c>
      <c r="OY73" s="193" t="e">
        <f t="shared" si="380"/>
        <v>#N/A</v>
      </c>
      <c r="OZ73" s="193" t="e">
        <f t="shared" si="380"/>
        <v>#N/A</v>
      </c>
      <c r="PA73" s="193" t="e">
        <f t="shared" si="380"/>
        <v>#N/A</v>
      </c>
      <c r="PB73" s="193" t="e">
        <f t="shared" si="380"/>
        <v>#N/A</v>
      </c>
      <c r="PC73" s="193" t="e">
        <f t="shared" si="380"/>
        <v>#N/A</v>
      </c>
      <c r="PD73" s="193" t="e">
        <f t="shared" si="380"/>
        <v>#N/A</v>
      </c>
      <c r="PE73" s="193" t="e">
        <f t="shared" si="380"/>
        <v>#N/A</v>
      </c>
      <c r="PF73" s="193" t="e">
        <f t="shared" si="380"/>
        <v>#N/A</v>
      </c>
      <c r="PG73" s="193" t="e">
        <f t="shared" si="380"/>
        <v>#N/A</v>
      </c>
      <c r="PH73" s="193" t="e">
        <f t="shared" si="380"/>
        <v>#N/A</v>
      </c>
      <c r="PI73" s="193" t="e">
        <f t="shared" si="380"/>
        <v>#N/A</v>
      </c>
      <c r="PJ73" s="193" t="e">
        <f t="shared" si="380"/>
        <v>#N/A</v>
      </c>
      <c r="PK73" s="193" t="e">
        <f t="shared" si="380"/>
        <v>#N/A</v>
      </c>
      <c r="PL73" s="193" t="e">
        <f t="shared" si="388"/>
        <v>#N/A</v>
      </c>
      <c r="PM73" s="193" t="e">
        <f t="shared" si="362"/>
        <v>#N/A</v>
      </c>
      <c r="PN73" s="193" t="e">
        <f t="shared" si="362"/>
        <v>#N/A</v>
      </c>
      <c r="PO73" s="193" t="e">
        <f t="shared" si="362"/>
        <v>#N/A</v>
      </c>
      <c r="PP73" s="193" t="e">
        <f t="shared" si="362"/>
        <v>#N/A</v>
      </c>
      <c r="PQ73" s="193" t="e">
        <f t="shared" si="362"/>
        <v>#N/A</v>
      </c>
      <c r="PR73" s="193" t="e">
        <f t="shared" si="362"/>
        <v>#N/A</v>
      </c>
      <c r="PS73" s="193" t="e">
        <f t="shared" si="362"/>
        <v>#N/A</v>
      </c>
      <c r="PT73" s="193" t="e">
        <f t="shared" si="362"/>
        <v>#N/A</v>
      </c>
    </row>
    <row r="74" spans="1:436" hidden="1" x14ac:dyDescent="0.45">
      <c r="A74" s="20">
        <v>71</v>
      </c>
      <c r="B74" s="101" t="str">
        <f t="shared" si="363"/>
        <v/>
      </c>
      <c r="C74" s="115"/>
      <c r="D74" s="101" t="str">
        <f t="shared" si="364"/>
        <v/>
      </c>
      <c r="E74" s="110" t="str">
        <f t="shared" si="365"/>
        <v/>
      </c>
      <c r="F74" s="21" t="str">
        <f t="shared" si="366"/>
        <v/>
      </c>
      <c r="G74" s="22" t="str">
        <f t="shared" si="367"/>
        <v/>
      </c>
      <c r="H74" s="23" t="str">
        <f>IF(F74="","",IF(OR($F74&lt;Skew!$B$3,$F74=Skew!$B$3),IF($F74&gt;Skew!$C$3,Skew!$A$3,IF($F74&gt;Skew!$C$4,Skew!$A$4,IF($F74&gt;Skew!$C$5,Skew!$A$5,IF($F74&gt;Skew!$C$6,Skew!$A$6,IF($F74&gt;Skew!$C$7,Skew!$A$7,IF($F74&gt;Skew!$C$8,Skew!$A$8,IF($F74&gt;Skew!$C$9,Skew!$A$9,IF($F74&gt;Skew!$C$10,Skew!$A$10,IF($F74&gt;Skew!$C$11,Skew!$A$11,IF($F74&gt;Skew!$C$12,Skew!$A$12,IF($F74&gt;Skew!$C$13,Skew!$A$13,IF($F74&gt;Skew!$C$14,Skew!$A$14,IF($F74&gt;Skew!$C$15,Skew!$A$15,IF($F74&gt;Skew!$C$16,Skew!$A$16,Skew!$A$17)
)))))))))))))))</f>
        <v/>
      </c>
      <c r="I74" s="22" t="str">
        <f>IF(F74="","",MATCH(H74,Skew!$A$3:$A$17,0))</f>
        <v/>
      </c>
      <c r="J74" s="22" t="str">
        <f t="shared" si="368"/>
        <v/>
      </c>
      <c r="K74" s="24"/>
      <c r="L74" s="22" t="str">
        <f>IF(OR(F74="",K74=""),"",MATCH(K74,Confidence!$A$3:$A$12,0))</f>
        <v/>
      </c>
      <c r="M74" s="25" t="str">
        <f t="shared" si="369"/>
        <v/>
      </c>
      <c r="N74" s="25" t="str">
        <f t="shared" si="370"/>
        <v/>
      </c>
      <c r="O74" s="22"/>
      <c r="P74" s="102" t="str">
        <f t="shared" si="371"/>
        <v/>
      </c>
      <c r="Q74" s="102" t="str">
        <f t="shared" si="372"/>
        <v/>
      </c>
      <c r="R74" s="37" t="str">
        <f t="shared" si="373"/>
        <v/>
      </c>
      <c r="S74" s="115"/>
      <c r="T74" s="204" t="str">
        <f>IF(AND(B74&gt;0,C74&gt;0,D74&gt;0,M74&gt;0,N74&gt;0,S74&gt;0,NOT(K74="")),ABS(VLOOKUP($S$1,VLookups!$A$30:$B$31,2,FALSE)-_xlfn.BETA.DIST(S74,IF(G74="L",N74,M74),IF(G74="L",M74,N74),TRUE,B74,D74)),"")</f>
        <v/>
      </c>
      <c r="U74" s="112" t="str">
        <f>IF(OR($M74="",$N74=""),"",_xlfn.BETA.INV(ABS(VLOOKUP($S$1,VLookups!$A$30:$B$31,2,FALSE)-U$3),IF($G74="L",$N74,$M74),IF($G74="L",$M74,$N74),$B74,$D74))</f>
        <v/>
      </c>
      <c r="V74" s="113" t="str">
        <f>IF(OR($M74="",$N74=""),"",_xlfn.BETA.INV(ABS(VLOOKUP($S$1,VLookups!$A$30:$B$31,2,FALSE)-V$3),IF($G74="L",$N74,$M74),IF($G74="L",$M74,$N74),$B74,$D74))</f>
        <v/>
      </c>
      <c r="W74" s="112" t="str">
        <f>IF(OR($M74="",$N74=""),"",_xlfn.BETA.INV(ABS(VLOOKUP($S$1,VLookups!$A$30:$B$31,2,FALSE)-W$3),IF($G74="L",$N74,$M74),IF($G74="L",$M74,$N74),$B74,$D74))</f>
        <v/>
      </c>
      <c r="X74" s="113" t="str">
        <f>IF(OR($M74="",$N74=""),"",_xlfn.BETA.INV(ABS(VLOOKUP($S$1,VLookups!$A$30:$B$31,2,FALSE)-X$3),IF($G74="L",$N74,$M74),IF($G74="L",$M74,$N74),$B74,$D74))</f>
        <v/>
      </c>
      <c r="Y74" s="112" t="str">
        <f>IF(OR($M74="",$N74=""),"",_xlfn.BETA.INV(ABS(VLOOKUP($S$1,VLookups!$A$30:$B$31,2,FALSE)-Y$3),IF($G74="L",$N74,$M74),IF($G74="L",$M74,$N74),$B74,$D74))</f>
        <v/>
      </c>
      <c r="Z74" s="113" t="str">
        <f>IF(OR($M74="",$N74=""),"",_xlfn.BETA.INV(ABS(VLOOKUP($S$1,VLookups!$A$30:$B$31,2,FALSE)-Z$3),IF($G74="L",$N74,$M74),IF($G74="L",$M74,$N74),$B74,$D74))</f>
        <v/>
      </c>
      <c r="AA74" s="112" t="str">
        <f>IF(OR($M74="",$N74=""),"",_xlfn.BETA.INV(ABS(VLOOKUP($S$1,VLookups!$A$30:$B$31,2,FALSE)-AA$3),IF($G74="L",$N74,$M74),IF($G74="L",$M74,$N74),$B74,$D74))</f>
        <v/>
      </c>
      <c r="AB74" s="113" t="str">
        <f>IF(OR($M74="",$N74=""),"",_xlfn.BETA.INV(ABS(VLOOKUP($S$1,VLookups!$A$30:$B$31,2,FALSE)-AB$3),IF($G74="L",$N74,$M74),IF($G74="L",$M74,$N74),$B74,$D74))</f>
        <v/>
      </c>
      <c r="AC74" s="112" t="str">
        <f>IF(OR($M74="",$N74=""),"",_xlfn.BETA.INV(ABS(VLOOKUP($S$1,VLookups!$A$30:$B$31,2,FALSE)-AC$3),IF($G74="L",$N74,$M74),IF($G74="L",$M74,$N74),$B74,$D74))</f>
        <v/>
      </c>
      <c r="AD74" s="113" t="str">
        <f>IF(OR($M74="",$N74=""),"",_xlfn.BETA.INV(ABS(VLOOKUP($S$1,VLookups!$A$30:$B$31,2,FALSE)-AD$3),IF($G74="L",$N74,$M74),IF($G74="L",$M74,$N74),$B74,$D74))</f>
        <v/>
      </c>
      <c r="AE74" s="112" t="str">
        <f>IF(OR($M74="",$N74=""),"",_xlfn.BETA.INV(ABS(VLOOKUP($S$1,VLookups!$A$30:$B$31,2,FALSE)-AE$3),IF($G74="L",$N74,$M74),IF($G74="L",$M74,$N74),$B74,$D74))</f>
        <v/>
      </c>
      <c r="AF74" s="113" t="str">
        <f>IF(OR($M74="",$N74=""),"",_xlfn.BETA.INV(ABS(VLOOKUP($S$1,VLookups!$A$30:$B$31,2,FALSE)-AF$3),IF($G74="L",$N74,$M74),IF($G74="L",$M74,$N74),$B74,$D74))</f>
        <v/>
      </c>
      <c r="AG74" s="15"/>
      <c r="AH74" s="194" t="str">
        <f t="shared" si="374"/>
        <v/>
      </c>
      <c r="AI74" s="192" t="str">
        <f t="shared" si="375"/>
        <v/>
      </c>
      <c r="AJ74" s="177" t="str">
        <f t="shared" ref="AJ74" si="580">IF(ISNONTEXT($AH74),AI74+$AH74,"")</f>
        <v/>
      </c>
      <c r="AK74" s="177" t="str">
        <f t="shared" si="390"/>
        <v/>
      </c>
      <c r="AL74" s="177" t="str">
        <f t="shared" si="391"/>
        <v/>
      </c>
      <c r="AM74" s="177" t="str">
        <f t="shared" si="392"/>
        <v/>
      </c>
      <c r="AN74" s="177" t="str">
        <f t="shared" si="393"/>
        <v/>
      </c>
      <c r="AO74" s="177" t="str">
        <f t="shared" si="394"/>
        <v/>
      </c>
      <c r="AP74" s="177" t="str">
        <f t="shared" si="395"/>
        <v/>
      </c>
      <c r="AQ74" s="177" t="str">
        <f t="shared" si="396"/>
        <v/>
      </c>
      <c r="AR74" s="177" t="str">
        <f t="shared" si="397"/>
        <v/>
      </c>
      <c r="AS74" s="177" t="str">
        <f t="shared" si="398"/>
        <v/>
      </c>
      <c r="AT74" s="177" t="str">
        <f t="shared" si="399"/>
        <v/>
      </c>
      <c r="AU74" s="177" t="str">
        <f t="shared" si="400"/>
        <v/>
      </c>
      <c r="AV74" s="177" t="str">
        <f t="shared" si="401"/>
        <v/>
      </c>
      <c r="AW74" s="177" t="str">
        <f t="shared" si="402"/>
        <v/>
      </c>
      <c r="AX74" s="177" t="str">
        <f t="shared" si="403"/>
        <v/>
      </c>
      <c r="AY74" s="177" t="str">
        <f t="shared" si="404"/>
        <v/>
      </c>
      <c r="AZ74" s="177" t="str">
        <f t="shared" si="405"/>
        <v/>
      </c>
      <c r="BA74" s="177" t="str">
        <f t="shared" si="406"/>
        <v/>
      </c>
      <c r="BB74" s="177" t="str">
        <f t="shared" si="407"/>
        <v/>
      </c>
      <c r="BC74" s="177" t="str">
        <f t="shared" si="408"/>
        <v/>
      </c>
      <c r="BD74" s="177" t="str">
        <f t="shared" si="409"/>
        <v/>
      </c>
      <c r="BE74" s="177" t="str">
        <f t="shared" si="410"/>
        <v/>
      </c>
      <c r="BF74" s="177" t="str">
        <f t="shared" si="411"/>
        <v/>
      </c>
      <c r="BG74" s="177" t="str">
        <f t="shared" si="412"/>
        <v/>
      </c>
      <c r="BH74" s="177" t="str">
        <f t="shared" si="413"/>
        <v/>
      </c>
      <c r="BI74" s="177" t="str">
        <f t="shared" si="414"/>
        <v/>
      </c>
      <c r="BJ74" s="177" t="str">
        <f t="shared" si="415"/>
        <v/>
      </c>
      <c r="BK74" s="177" t="str">
        <f t="shared" si="416"/>
        <v/>
      </c>
      <c r="BL74" s="177" t="str">
        <f t="shared" si="417"/>
        <v/>
      </c>
      <c r="BM74" s="177" t="str">
        <f t="shared" si="418"/>
        <v/>
      </c>
      <c r="BN74" s="177" t="str">
        <f t="shared" si="419"/>
        <v/>
      </c>
      <c r="BO74" s="177" t="str">
        <f t="shared" si="420"/>
        <v/>
      </c>
      <c r="BP74" s="177" t="str">
        <f t="shared" si="421"/>
        <v/>
      </c>
      <c r="BQ74" s="177" t="str">
        <f t="shared" si="422"/>
        <v/>
      </c>
      <c r="BR74" s="177" t="str">
        <f t="shared" si="423"/>
        <v/>
      </c>
      <c r="BS74" s="177" t="str">
        <f t="shared" si="424"/>
        <v/>
      </c>
      <c r="BT74" s="177" t="str">
        <f t="shared" si="425"/>
        <v/>
      </c>
      <c r="BU74" s="177" t="str">
        <f t="shared" si="426"/>
        <v/>
      </c>
      <c r="BV74" s="177" t="str">
        <f t="shared" si="427"/>
        <v/>
      </c>
      <c r="BW74" s="177" t="str">
        <f t="shared" si="428"/>
        <v/>
      </c>
      <c r="BX74" s="177" t="str">
        <f t="shared" si="429"/>
        <v/>
      </c>
      <c r="BY74" s="177" t="str">
        <f t="shared" si="430"/>
        <v/>
      </c>
      <c r="BZ74" s="177" t="str">
        <f t="shared" si="431"/>
        <v/>
      </c>
      <c r="CA74" s="177" t="str">
        <f t="shared" si="432"/>
        <v/>
      </c>
      <c r="CB74" s="177" t="str">
        <f t="shared" si="433"/>
        <v/>
      </c>
      <c r="CC74" s="177" t="str">
        <f t="shared" si="434"/>
        <v/>
      </c>
      <c r="CD74" s="177" t="str">
        <f t="shared" si="435"/>
        <v/>
      </c>
      <c r="CE74" s="177" t="str">
        <f t="shared" si="436"/>
        <v/>
      </c>
      <c r="CF74" s="177" t="str">
        <f t="shared" si="437"/>
        <v/>
      </c>
      <c r="CG74" s="177" t="str">
        <f t="shared" si="438"/>
        <v/>
      </c>
      <c r="CH74" s="177" t="str">
        <f t="shared" si="439"/>
        <v/>
      </c>
      <c r="CI74" s="177" t="str">
        <f t="shared" si="440"/>
        <v/>
      </c>
      <c r="CJ74" s="177" t="str">
        <f t="shared" si="441"/>
        <v/>
      </c>
      <c r="CK74" s="177" t="str">
        <f t="shared" si="442"/>
        <v/>
      </c>
      <c r="CL74" s="177" t="str">
        <f t="shared" si="443"/>
        <v/>
      </c>
      <c r="CM74" s="177" t="str">
        <f t="shared" si="444"/>
        <v/>
      </c>
      <c r="CN74" s="177" t="str">
        <f t="shared" si="445"/>
        <v/>
      </c>
      <c r="CO74" s="177" t="str">
        <f t="shared" si="446"/>
        <v/>
      </c>
      <c r="CP74" s="177" t="str">
        <f t="shared" si="447"/>
        <v/>
      </c>
      <c r="CQ74" s="177" t="str">
        <f t="shared" si="448"/>
        <v/>
      </c>
      <c r="CR74" s="177" t="str">
        <f t="shared" si="449"/>
        <v/>
      </c>
      <c r="CS74" s="177" t="str">
        <f t="shared" si="450"/>
        <v/>
      </c>
      <c r="CT74" s="177" t="str">
        <f t="shared" si="451"/>
        <v/>
      </c>
      <c r="CU74" s="177" t="str">
        <f t="shared" si="452"/>
        <v/>
      </c>
      <c r="CV74" s="177" t="str">
        <f t="shared" si="383"/>
        <v/>
      </c>
      <c r="CW74" s="177" t="str">
        <f t="shared" si="453"/>
        <v/>
      </c>
      <c r="CX74" s="177" t="str">
        <f t="shared" si="454"/>
        <v/>
      </c>
      <c r="CY74" s="177" t="str">
        <f t="shared" si="455"/>
        <v/>
      </c>
      <c r="CZ74" s="177" t="str">
        <f t="shared" si="456"/>
        <v/>
      </c>
      <c r="DA74" s="177" t="str">
        <f t="shared" si="457"/>
        <v/>
      </c>
      <c r="DB74" s="177" t="str">
        <f t="shared" si="458"/>
        <v/>
      </c>
      <c r="DC74" s="177" t="str">
        <f t="shared" si="459"/>
        <v/>
      </c>
      <c r="DD74" s="177" t="str">
        <f t="shared" si="460"/>
        <v/>
      </c>
      <c r="DE74" s="177" t="str">
        <f t="shared" si="461"/>
        <v/>
      </c>
      <c r="DF74" s="177" t="str">
        <f t="shared" si="462"/>
        <v/>
      </c>
      <c r="DG74" s="177" t="str">
        <f t="shared" si="463"/>
        <v/>
      </c>
      <c r="DH74" s="177" t="str">
        <f t="shared" si="464"/>
        <v/>
      </c>
      <c r="DI74" s="177" t="str">
        <f t="shared" si="465"/>
        <v/>
      </c>
      <c r="DJ74" s="177" t="str">
        <f t="shared" si="466"/>
        <v/>
      </c>
      <c r="DK74" s="177" t="str">
        <f t="shared" si="467"/>
        <v/>
      </c>
      <c r="DL74" s="177" t="str">
        <f t="shared" si="468"/>
        <v/>
      </c>
      <c r="DM74" s="177" t="str">
        <f t="shared" si="469"/>
        <v/>
      </c>
      <c r="DN74" s="177" t="str">
        <f t="shared" si="470"/>
        <v/>
      </c>
      <c r="DO74" s="177" t="str">
        <f t="shared" si="471"/>
        <v/>
      </c>
      <c r="DP74" s="177" t="str">
        <f t="shared" si="472"/>
        <v/>
      </c>
      <c r="DQ74" s="177" t="str">
        <f t="shared" si="473"/>
        <v/>
      </c>
      <c r="DR74" s="177" t="str">
        <f t="shared" si="474"/>
        <v/>
      </c>
      <c r="DS74" s="177" t="str">
        <f t="shared" si="475"/>
        <v/>
      </c>
      <c r="DT74" s="177" t="str">
        <f t="shared" si="476"/>
        <v/>
      </c>
      <c r="DU74" s="177" t="str">
        <f t="shared" si="477"/>
        <v/>
      </c>
      <c r="DV74" s="177" t="str">
        <f t="shared" si="478"/>
        <v/>
      </c>
      <c r="DW74" s="177" t="str">
        <f t="shared" si="479"/>
        <v/>
      </c>
      <c r="DX74" s="177" t="str">
        <f t="shared" si="480"/>
        <v/>
      </c>
      <c r="DY74" s="177" t="str">
        <f t="shared" si="481"/>
        <v/>
      </c>
      <c r="DZ74" s="177" t="str">
        <f t="shared" si="482"/>
        <v/>
      </c>
      <c r="EA74" s="177" t="str">
        <f t="shared" si="483"/>
        <v/>
      </c>
      <c r="EB74" s="177" t="str">
        <f t="shared" si="484"/>
        <v/>
      </c>
      <c r="EC74" s="177" t="str">
        <f t="shared" si="485"/>
        <v/>
      </c>
      <c r="ED74" s="177" t="str">
        <f t="shared" si="486"/>
        <v/>
      </c>
      <c r="EE74" s="177" t="str">
        <f t="shared" si="487"/>
        <v/>
      </c>
      <c r="EF74" s="177" t="str">
        <f t="shared" si="488"/>
        <v/>
      </c>
      <c r="EG74" s="177" t="str">
        <f t="shared" si="489"/>
        <v/>
      </c>
      <c r="EH74" s="177" t="str">
        <f t="shared" si="490"/>
        <v/>
      </c>
      <c r="EI74" s="177" t="str">
        <f t="shared" si="491"/>
        <v/>
      </c>
      <c r="EJ74" s="177" t="str">
        <f t="shared" si="492"/>
        <v/>
      </c>
      <c r="EK74" s="177" t="str">
        <f t="shared" si="493"/>
        <v/>
      </c>
      <c r="EL74" s="177" t="str">
        <f t="shared" si="494"/>
        <v/>
      </c>
      <c r="EM74" s="177" t="str">
        <f t="shared" si="495"/>
        <v/>
      </c>
      <c r="EN74" s="177" t="str">
        <f t="shared" si="496"/>
        <v/>
      </c>
      <c r="EO74" s="177" t="str">
        <f t="shared" si="497"/>
        <v/>
      </c>
      <c r="EP74" s="177" t="str">
        <f t="shared" si="498"/>
        <v/>
      </c>
      <c r="EQ74" s="177" t="str">
        <f t="shared" si="499"/>
        <v/>
      </c>
      <c r="ER74" s="177" t="str">
        <f t="shared" si="500"/>
        <v/>
      </c>
      <c r="ES74" s="177" t="str">
        <f t="shared" si="501"/>
        <v/>
      </c>
      <c r="ET74" s="177" t="str">
        <f t="shared" si="502"/>
        <v/>
      </c>
      <c r="EU74" s="177" t="str">
        <f t="shared" si="503"/>
        <v/>
      </c>
      <c r="EV74" s="177" t="str">
        <f t="shared" si="504"/>
        <v/>
      </c>
      <c r="EW74" s="177" t="str">
        <f t="shared" si="505"/>
        <v/>
      </c>
      <c r="EX74" s="177" t="str">
        <f t="shared" si="506"/>
        <v/>
      </c>
      <c r="EY74" s="177" t="str">
        <f t="shared" si="507"/>
        <v/>
      </c>
      <c r="EZ74" s="177" t="str">
        <f t="shared" si="508"/>
        <v/>
      </c>
      <c r="FA74" s="177" t="str">
        <f t="shared" si="509"/>
        <v/>
      </c>
      <c r="FB74" s="177" t="str">
        <f t="shared" si="510"/>
        <v/>
      </c>
      <c r="FC74" s="177" t="str">
        <f t="shared" si="511"/>
        <v/>
      </c>
      <c r="FD74" s="177" t="str">
        <f t="shared" si="512"/>
        <v/>
      </c>
      <c r="FE74" s="177" t="str">
        <f t="shared" si="513"/>
        <v/>
      </c>
      <c r="FF74" s="177" t="str">
        <f t="shared" si="514"/>
        <v/>
      </c>
      <c r="FG74" s="177" t="str">
        <f t="shared" si="515"/>
        <v/>
      </c>
      <c r="FH74" s="177" t="str">
        <f t="shared" si="384"/>
        <v/>
      </c>
      <c r="FI74" s="177" t="str">
        <f t="shared" si="516"/>
        <v/>
      </c>
      <c r="FJ74" s="177" t="str">
        <f t="shared" si="517"/>
        <v/>
      </c>
      <c r="FK74" s="177" t="str">
        <f t="shared" si="518"/>
        <v/>
      </c>
      <c r="FL74" s="177" t="str">
        <f t="shared" si="519"/>
        <v/>
      </c>
      <c r="FM74" s="177" t="str">
        <f t="shared" si="520"/>
        <v/>
      </c>
      <c r="FN74" s="177" t="str">
        <f t="shared" si="521"/>
        <v/>
      </c>
      <c r="FO74" s="177" t="str">
        <f t="shared" si="522"/>
        <v/>
      </c>
      <c r="FP74" s="177" t="str">
        <f t="shared" si="523"/>
        <v/>
      </c>
      <c r="FQ74" s="177" t="str">
        <f t="shared" si="524"/>
        <v/>
      </c>
      <c r="FR74" s="177" t="str">
        <f t="shared" si="525"/>
        <v/>
      </c>
      <c r="FS74" s="177" t="str">
        <f t="shared" si="526"/>
        <v/>
      </c>
      <c r="FT74" s="177" t="str">
        <f t="shared" si="527"/>
        <v/>
      </c>
      <c r="FU74" s="177" t="str">
        <f t="shared" si="528"/>
        <v/>
      </c>
      <c r="FV74" s="177" t="str">
        <f t="shared" si="529"/>
        <v/>
      </c>
      <c r="FW74" s="177" t="str">
        <f t="shared" si="530"/>
        <v/>
      </c>
      <c r="FX74" s="177" t="str">
        <f t="shared" si="531"/>
        <v/>
      </c>
      <c r="FY74" s="177" t="str">
        <f t="shared" si="532"/>
        <v/>
      </c>
      <c r="FZ74" s="177" t="str">
        <f t="shared" si="533"/>
        <v/>
      </c>
      <c r="GA74" s="177" t="str">
        <f t="shared" si="534"/>
        <v/>
      </c>
      <c r="GB74" s="177" t="str">
        <f t="shared" si="535"/>
        <v/>
      </c>
      <c r="GC74" s="177" t="str">
        <f t="shared" si="536"/>
        <v/>
      </c>
      <c r="GD74" s="177" t="str">
        <f t="shared" si="537"/>
        <v/>
      </c>
      <c r="GE74" s="177" t="str">
        <f t="shared" si="538"/>
        <v/>
      </c>
      <c r="GF74" s="177" t="str">
        <f t="shared" si="539"/>
        <v/>
      </c>
      <c r="GG74" s="177" t="str">
        <f t="shared" si="540"/>
        <v/>
      </c>
      <c r="GH74" s="177" t="str">
        <f t="shared" si="541"/>
        <v/>
      </c>
      <c r="GI74" s="177" t="str">
        <f t="shared" si="542"/>
        <v/>
      </c>
      <c r="GJ74" s="177" t="str">
        <f t="shared" si="543"/>
        <v/>
      </c>
      <c r="GK74" s="177" t="str">
        <f t="shared" si="544"/>
        <v/>
      </c>
      <c r="GL74" s="177" t="str">
        <f t="shared" si="545"/>
        <v/>
      </c>
      <c r="GM74" s="177" t="str">
        <f t="shared" si="546"/>
        <v/>
      </c>
      <c r="GN74" s="177" t="str">
        <f t="shared" si="547"/>
        <v/>
      </c>
      <c r="GO74" s="177" t="str">
        <f t="shared" si="548"/>
        <v/>
      </c>
      <c r="GP74" s="177" t="str">
        <f t="shared" si="549"/>
        <v/>
      </c>
      <c r="GQ74" s="177" t="str">
        <f t="shared" si="550"/>
        <v/>
      </c>
      <c r="GR74" s="177" t="str">
        <f t="shared" si="551"/>
        <v/>
      </c>
      <c r="GS74" s="177" t="str">
        <f t="shared" si="552"/>
        <v/>
      </c>
      <c r="GT74" s="177" t="str">
        <f t="shared" si="553"/>
        <v/>
      </c>
      <c r="GU74" s="177" t="str">
        <f t="shared" si="554"/>
        <v/>
      </c>
      <c r="GV74" s="177" t="str">
        <f t="shared" si="555"/>
        <v/>
      </c>
      <c r="GW74" s="177" t="str">
        <f t="shared" si="556"/>
        <v/>
      </c>
      <c r="GX74" s="177" t="str">
        <f t="shared" si="557"/>
        <v/>
      </c>
      <c r="GY74" s="177" t="str">
        <f t="shared" si="558"/>
        <v/>
      </c>
      <c r="GZ74" s="177" t="str">
        <f t="shared" si="559"/>
        <v/>
      </c>
      <c r="HA74" s="177" t="str">
        <f t="shared" si="560"/>
        <v/>
      </c>
      <c r="HB74" s="177" t="str">
        <f t="shared" si="561"/>
        <v/>
      </c>
      <c r="HC74" s="177" t="str">
        <f t="shared" si="562"/>
        <v/>
      </c>
      <c r="HD74" s="177" t="str">
        <f t="shared" si="563"/>
        <v/>
      </c>
      <c r="HE74" s="177" t="str">
        <f t="shared" si="564"/>
        <v/>
      </c>
      <c r="HF74" s="177" t="str">
        <f t="shared" si="565"/>
        <v/>
      </c>
      <c r="HG74" s="177" t="str">
        <f t="shared" si="566"/>
        <v/>
      </c>
      <c r="HH74" s="177" t="str">
        <f t="shared" si="567"/>
        <v/>
      </c>
      <c r="HI74" s="177" t="str">
        <f t="shared" si="568"/>
        <v/>
      </c>
      <c r="HJ74" s="177" t="str">
        <f t="shared" si="569"/>
        <v/>
      </c>
      <c r="HK74" s="177" t="str">
        <f t="shared" si="570"/>
        <v/>
      </c>
      <c r="HL74" s="177" t="str">
        <f t="shared" si="571"/>
        <v/>
      </c>
      <c r="HM74" s="177" t="str">
        <f t="shared" si="572"/>
        <v/>
      </c>
      <c r="HN74" s="177" t="str">
        <f t="shared" si="573"/>
        <v/>
      </c>
      <c r="HO74" s="177" t="str">
        <f t="shared" si="574"/>
        <v/>
      </c>
      <c r="HP74" s="177" t="str">
        <f t="shared" si="575"/>
        <v/>
      </c>
      <c r="HQ74" s="177" t="str">
        <f t="shared" si="576"/>
        <v/>
      </c>
      <c r="HR74" s="177" t="str">
        <f t="shared" si="577"/>
        <v/>
      </c>
      <c r="HS74" s="177" t="str">
        <f t="shared" si="578"/>
        <v/>
      </c>
      <c r="HT74" s="177" t="str">
        <f t="shared" si="385"/>
        <v/>
      </c>
      <c r="HU74" s="177" t="str">
        <f t="shared" si="255"/>
        <v/>
      </c>
      <c r="HV74" s="177" t="str">
        <f t="shared" si="256"/>
        <v/>
      </c>
      <c r="HW74" s="177" t="str">
        <f t="shared" si="257"/>
        <v/>
      </c>
      <c r="HX74" s="177" t="str">
        <f t="shared" si="258"/>
        <v/>
      </c>
      <c r="HY74" s="177" t="str">
        <f t="shared" si="259"/>
        <v/>
      </c>
      <c r="HZ74" s="177" t="str">
        <f t="shared" si="260"/>
        <v/>
      </c>
      <c r="IA74" s="192" t="str">
        <f t="shared" si="377"/>
        <v/>
      </c>
      <c r="IB74" s="193" t="e">
        <f t="shared" si="361"/>
        <v>#N/A</v>
      </c>
      <c r="IC74" s="193" t="e">
        <f t="shared" si="342"/>
        <v>#N/A</v>
      </c>
      <c r="ID74" s="193" t="e">
        <f t="shared" si="342"/>
        <v>#N/A</v>
      </c>
      <c r="IE74" s="193" t="e">
        <f t="shared" si="342"/>
        <v>#N/A</v>
      </c>
      <c r="IF74" s="193" t="e">
        <f t="shared" si="355"/>
        <v>#N/A</v>
      </c>
      <c r="IG74" s="193" t="e">
        <f t="shared" si="355"/>
        <v>#N/A</v>
      </c>
      <c r="IH74" s="193" t="e">
        <f t="shared" si="355"/>
        <v>#N/A</v>
      </c>
      <c r="II74" s="193" t="e">
        <f t="shared" si="355"/>
        <v>#N/A</v>
      </c>
      <c r="IJ74" s="193" t="e">
        <f t="shared" si="355"/>
        <v>#N/A</v>
      </c>
      <c r="IK74" s="193" t="e">
        <f t="shared" si="355"/>
        <v>#N/A</v>
      </c>
      <c r="IL74" s="193" t="e">
        <f t="shared" si="355"/>
        <v>#N/A</v>
      </c>
      <c r="IM74" s="193" t="e">
        <f t="shared" si="355"/>
        <v>#N/A</v>
      </c>
      <c r="IN74" s="193" t="e">
        <f t="shared" si="355"/>
        <v>#N/A</v>
      </c>
      <c r="IO74" s="193" t="e">
        <f t="shared" si="355"/>
        <v>#N/A</v>
      </c>
      <c r="IP74" s="193" t="e">
        <f t="shared" si="355"/>
        <v>#N/A</v>
      </c>
      <c r="IQ74" s="193" t="e">
        <f t="shared" si="355"/>
        <v>#N/A</v>
      </c>
      <c r="IR74" s="193" t="e">
        <f t="shared" si="355"/>
        <v>#N/A</v>
      </c>
      <c r="IS74" s="193" t="e">
        <f t="shared" si="355"/>
        <v>#N/A</v>
      </c>
      <c r="IT74" s="193" t="e">
        <f t="shared" si="355"/>
        <v>#N/A</v>
      </c>
      <c r="IU74" s="193" t="e">
        <f t="shared" si="350"/>
        <v>#N/A</v>
      </c>
      <c r="IV74" s="193" t="e">
        <f t="shared" si="350"/>
        <v>#N/A</v>
      </c>
      <c r="IW74" s="193" t="e">
        <f t="shared" si="350"/>
        <v>#N/A</v>
      </c>
      <c r="IX74" s="193" t="e">
        <f t="shared" si="350"/>
        <v>#N/A</v>
      </c>
      <c r="IY74" s="193" t="e">
        <f t="shared" si="350"/>
        <v>#N/A</v>
      </c>
      <c r="IZ74" s="193" t="e">
        <f t="shared" si="350"/>
        <v>#N/A</v>
      </c>
      <c r="JA74" s="193" t="e">
        <f t="shared" si="350"/>
        <v>#N/A</v>
      </c>
      <c r="JB74" s="193" t="e">
        <f t="shared" si="350"/>
        <v>#N/A</v>
      </c>
      <c r="JC74" s="193" t="e">
        <f t="shared" si="350"/>
        <v>#N/A</v>
      </c>
      <c r="JD74" s="193" t="e">
        <f t="shared" si="350"/>
        <v>#N/A</v>
      </c>
      <c r="JE74" s="193" t="e">
        <f t="shared" si="350"/>
        <v>#N/A</v>
      </c>
      <c r="JF74" s="193" t="e">
        <f t="shared" si="350"/>
        <v>#N/A</v>
      </c>
      <c r="JG74" s="193" t="e">
        <f t="shared" si="350"/>
        <v>#N/A</v>
      </c>
      <c r="JH74" s="193" t="e">
        <f t="shared" si="350"/>
        <v>#N/A</v>
      </c>
      <c r="JI74" s="193" t="e">
        <f t="shared" si="350"/>
        <v>#N/A</v>
      </c>
      <c r="JJ74" s="193" t="e">
        <f t="shared" si="346"/>
        <v>#N/A</v>
      </c>
      <c r="JK74" s="193" t="e">
        <f t="shared" si="346"/>
        <v>#N/A</v>
      </c>
      <c r="JL74" s="193" t="e">
        <f t="shared" si="346"/>
        <v>#N/A</v>
      </c>
      <c r="JM74" s="193" t="e">
        <f t="shared" si="346"/>
        <v>#N/A</v>
      </c>
      <c r="JN74" s="193" t="e">
        <f t="shared" si="346"/>
        <v>#N/A</v>
      </c>
      <c r="JO74" s="193" t="e">
        <f t="shared" si="346"/>
        <v>#N/A</v>
      </c>
      <c r="JP74" s="193" t="e">
        <f t="shared" si="346"/>
        <v>#N/A</v>
      </c>
      <c r="JQ74" s="193" t="e">
        <f t="shared" si="346"/>
        <v>#N/A</v>
      </c>
      <c r="JR74" s="193" t="e">
        <f t="shared" si="346"/>
        <v>#N/A</v>
      </c>
      <c r="JS74" s="193" t="e">
        <f t="shared" si="346"/>
        <v>#N/A</v>
      </c>
      <c r="JT74" s="193" t="e">
        <f t="shared" si="346"/>
        <v>#N/A</v>
      </c>
      <c r="JU74" s="193" t="e">
        <f t="shared" si="346"/>
        <v>#N/A</v>
      </c>
      <c r="JV74" s="193" t="e">
        <f t="shared" si="346"/>
        <v>#N/A</v>
      </c>
      <c r="JW74" s="193" t="e">
        <f t="shared" si="346"/>
        <v>#N/A</v>
      </c>
      <c r="JX74" s="193" t="e">
        <f t="shared" si="346"/>
        <v>#N/A</v>
      </c>
      <c r="JY74" s="193" t="e">
        <f t="shared" si="378"/>
        <v>#N/A</v>
      </c>
      <c r="JZ74" s="193" t="e">
        <f t="shared" si="378"/>
        <v>#N/A</v>
      </c>
      <c r="KA74" s="193" t="e">
        <f t="shared" si="378"/>
        <v>#N/A</v>
      </c>
      <c r="KB74" s="193" t="e">
        <f t="shared" si="378"/>
        <v>#N/A</v>
      </c>
      <c r="KC74" s="193" t="e">
        <f t="shared" si="378"/>
        <v>#N/A</v>
      </c>
      <c r="KD74" s="193" t="e">
        <f t="shared" si="378"/>
        <v>#N/A</v>
      </c>
      <c r="KE74" s="193" t="e">
        <f t="shared" si="378"/>
        <v>#N/A</v>
      </c>
      <c r="KF74" s="193" t="e">
        <f t="shared" si="378"/>
        <v>#N/A</v>
      </c>
      <c r="KG74" s="193" t="e">
        <f t="shared" si="378"/>
        <v>#N/A</v>
      </c>
      <c r="KH74" s="193" t="e">
        <f t="shared" si="378"/>
        <v>#N/A</v>
      </c>
      <c r="KI74" s="193" t="e">
        <f t="shared" si="378"/>
        <v>#N/A</v>
      </c>
      <c r="KJ74" s="193" t="e">
        <f t="shared" si="378"/>
        <v>#N/A</v>
      </c>
      <c r="KK74" s="193" t="e">
        <f t="shared" si="378"/>
        <v>#N/A</v>
      </c>
      <c r="KL74" s="193" t="e">
        <f t="shared" si="378"/>
        <v>#N/A</v>
      </c>
      <c r="KM74" s="193" t="e">
        <f t="shared" si="378"/>
        <v>#N/A</v>
      </c>
      <c r="KN74" s="193" t="e">
        <f t="shared" si="386"/>
        <v>#N/A</v>
      </c>
      <c r="KO74" s="193" t="e">
        <f t="shared" si="343"/>
        <v>#N/A</v>
      </c>
      <c r="KP74" s="193" t="e">
        <f t="shared" si="343"/>
        <v>#N/A</v>
      </c>
      <c r="KQ74" s="193" t="e">
        <f t="shared" si="343"/>
        <v>#N/A</v>
      </c>
      <c r="KR74" s="193" t="e">
        <f t="shared" si="356"/>
        <v>#N/A</v>
      </c>
      <c r="KS74" s="193" t="e">
        <f t="shared" si="356"/>
        <v>#N/A</v>
      </c>
      <c r="KT74" s="193" t="e">
        <f t="shared" si="356"/>
        <v>#N/A</v>
      </c>
      <c r="KU74" s="193" t="e">
        <f t="shared" si="356"/>
        <v>#N/A</v>
      </c>
      <c r="KV74" s="193" t="e">
        <f t="shared" si="356"/>
        <v>#N/A</v>
      </c>
      <c r="KW74" s="193" t="e">
        <f t="shared" si="356"/>
        <v>#N/A</v>
      </c>
      <c r="KX74" s="193" t="e">
        <f t="shared" si="356"/>
        <v>#N/A</v>
      </c>
      <c r="KY74" s="193" t="e">
        <f t="shared" si="356"/>
        <v>#N/A</v>
      </c>
      <c r="KZ74" s="193" t="e">
        <f t="shared" si="356"/>
        <v>#N/A</v>
      </c>
      <c r="LA74" s="193" t="e">
        <f t="shared" si="356"/>
        <v>#N/A</v>
      </c>
      <c r="LB74" s="193" t="e">
        <f t="shared" si="356"/>
        <v>#N/A</v>
      </c>
      <c r="LC74" s="193" t="e">
        <f t="shared" si="356"/>
        <v>#N/A</v>
      </c>
      <c r="LD74" s="193" t="e">
        <f t="shared" si="356"/>
        <v>#N/A</v>
      </c>
      <c r="LE74" s="193" t="e">
        <f t="shared" si="356"/>
        <v>#N/A</v>
      </c>
      <c r="LF74" s="193" t="e">
        <f t="shared" si="356"/>
        <v>#N/A</v>
      </c>
      <c r="LG74" s="193" t="e">
        <f t="shared" si="351"/>
        <v>#N/A</v>
      </c>
      <c r="LH74" s="193" t="e">
        <f t="shared" si="351"/>
        <v>#N/A</v>
      </c>
      <c r="LI74" s="193" t="e">
        <f t="shared" si="351"/>
        <v>#N/A</v>
      </c>
      <c r="LJ74" s="193" t="e">
        <f t="shared" si="351"/>
        <v>#N/A</v>
      </c>
      <c r="LK74" s="193" t="e">
        <f t="shared" si="351"/>
        <v>#N/A</v>
      </c>
      <c r="LL74" s="193" t="e">
        <f t="shared" si="351"/>
        <v>#N/A</v>
      </c>
      <c r="LM74" s="193" t="e">
        <f t="shared" si="351"/>
        <v>#N/A</v>
      </c>
      <c r="LN74" s="193" t="e">
        <f t="shared" si="351"/>
        <v>#N/A</v>
      </c>
      <c r="LO74" s="193" t="e">
        <f t="shared" si="351"/>
        <v>#N/A</v>
      </c>
      <c r="LP74" s="193" t="e">
        <f t="shared" si="351"/>
        <v>#N/A</v>
      </c>
      <c r="LQ74" s="193" t="e">
        <f t="shared" si="351"/>
        <v>#N/A</v>
      </c>
      <c r="LR74" s="193" t="e">
        <f t="shared" si="351"/>
        <v>#N/A</v>
      </c>
      <c r="LS74" s="193" t="e">
        <f t="shared" si="351"/>
        <v>#N/A</v>
      </c>
      <c r="LT74" s="193" t="e">
        <f t="shared" si="351"/>
        <v>#N/A</v>
      </c>
      <c r="LU74" s="193" t="e">
        <f t="shared" si="351"/>
        <v>#N/A</v>
      </c>
      <c r="LV74" s="193" t="e">
        <f t="shared" si="347"/>
        <v>#N/A</v>
      </c>
      <c r="LW74" s="193" t="e">
        <f t="shared" si="347"/>
        <v>#N/A</v>
      </c>
      <c r="LX74" s="193" t="e">
        <f t="shared" si="347"/>
        <v>#N/A</v>
      </c>
      <c r="LY74" s="193" t="e">
        <f t="shared" si="347"/>
        <v>#N/A</v>
      </c>
      <c r="LZ74" s="193" t="e">
        <f t="shared" si="347"/>
        <v>#N/A</v>
      </c>
      <c r="MA74" s="193" t="e">
        <f t="shared" si="347"/>
        <v>#N/A</v>
      </c>
      <c r="MB74" s="193" t="e">
        <f t="shared" si="347"/>
        <v>#N/A</v>
      </c>
      <c r="MC74" s="193" t="e">
        <f t="shared" si="347"/>
        <v>#N/A</v>
      </c>
      <c r="MD74" s="193" t="e">
        <f t="shared" si="347"/>
        <v>#N/A</v>
      </c>
      <c r="ME74" s="193" t="e">
        <f t="shared" si="347"/>
        <v>#N/A</v>
      </c>
      <c r="MF74" s="193" t="e">
        <f t="shared" si="347"/>
        <v>#N/A</v>
      </c>
      <c r="MG74" s="193" t="e">
        <f t="shared" si="347"/>
        <v>#N/A</v>
      </c>
      <c r="MH74" s="193" t="e">
        <f t="shared" si="347"/>
        <v>#N/A</v>
      </c>
      <c r="MI74" s="193" t="e">
        <f t="shared" si="347"/>
        <v>#N/A</v>
      </c>
      <c r="MJ74" s="193" t="e">
        <f t="shared" si="347"/>
        <v>#N/A</v>
      </c>
      <c r="MK74" s="193" t="e">
        <f t="shared" si="379"/>
        <v>#N/A</v>
      </c>
      <c r="ML74" s="193" t="e">
        <f t="shared" si="379"/>
        <v>#N/A</v>
      </c>
      <c r="MM74" s="193" t="e">
        <f t="shared" si="379"/>
        <v>#N/A</v>
      </c>
      <c r="MN74" s="193" t="e">
        <f t="shared" si="379"/>
        <v>#N/A</v>
      </c>
      <c r="MO74" s="193" t="e">
        <f t="shared" si="379"/>
        <v>#N/A</v>
      </c>
      <c r="MP74" s="193" t="e">
        <f t="shared" si="379"/>
        <v>#N/A</v>
      </c>
      <c r="MQ74" s="193" t="e">
        <f t="shared" si="379"/>
        <v>#N/A</v>
      </c>
      <c r="MR74" s="193" t="e">
        <f t="shared" si="379"/>
        <v>#N/A</v>
      </c>
      <c r="MS74" s="193" t="e">
        <f t="shared" si="379"/>
        <v>#N/A</v>
      </c>
      <c r="MT74" s="193" t="e">
        <f t="shared" si="379"/>
        <v>#N/A</v>
      </c>
      <c r="MU74" s="193" t="e">
        <f t="shared" si="379"/>
        <v>#N/A</v>
      </c>
      <c r="MV74" s="193" t="e">
        <f t="shared" si="379"/>
        <v>#N/A</v>
      </c>
      <c r="MW74" s="193" t="e">
        <f t="shared" si="379"/>
        <v>#N/A</v>
      </c>
      <c r="MX74" s="193" t="e">
        <f t="shared" si="379"/>
        <v>#N/A</v>
      </c>
      <c r="MY74" s="193" t="e">
        <f t="shared" si="379"/>
        <v>#N/A</v>
      </c>
      <c r="MZ74" s="193" t="e">
        <f t="shared" si="387"/>
        <v>#N/A</v>
      </c>
      <c r="NA74" s="193" t="e">
        <f t="shared" si="344"/>
        <v>#N/A</v>
      </c>
      <c r="NB74" s="193" t="e">
        <f t="shared" si="344"/>
        <v>#N/A</v>
      </c>
      <c r="NC74" s="193" t="e">
        <f t="shared" si="344"/>
        <v>#N/A</v>
      </c>
      <c r="ND74" s="193" t="e">
        <f t="shared" si="357"/>
        <v>#N/A</v>
      </c>
      <c r="NE74" s="193" t="e">
        <f t="shared" si="357"/>
        <v>#N/A</v>
      </c>
      <c r="NF74" s="193" t="e">
        <f t="shared" si="357"/>
        <v>#N/A</v>
      </c>
      <c r="NG74" s="193" t="e">
        <f t="shared" si="357"/>
        <v>#N/A</v>
      </c>
      <c r="NH74" s="193" t="e">
        <f t="shared" si="357"/>
        <v>#N/A</v>
      </c>
      <c r="NI74" s="193" t="e">
        <f t="shared" si="357"/>
        <v>#N/A</v>
      </c>
      <c r="NJ74" s="193" t="e">
        <f t="shared" si="357"/>
        <v>#N/A</v>
      </c>
      <c r="NK74" s="193" t="e">
        <f t="shared" si="357"/>
        <v>#N/A</v>
      </c>
      <c r="NL74" s="193" t="e">
        <f t="shared" si="357"/>
        <v>#N/A</v>
      </c>
      <c r="NM74" s="193" t="e">
        <f t="shared" si="357"/>
        <v>#N/A</v>
      </c>
      <c r="NN74" s="193" t="e">
        <f t="shared" si="357"/>
        <v>#N/A</v>
      </c>
      <c r="NO74" s="193" t="e">
        <f t="shared" si="357"/>
        <v>#N/A</v>
      </c>
      <c r="NP74" s="193" t="e">
        <f t="shared" si="357"/>
        <v>#N/A</v>
      </c>
      <c r="NQ74" s="193" t="e">
        <f t="shared" si="357"/>
        <v>#N/A</v>
      </c>
      <c r="NR74" s="193" t="e">
        <f t="shared" si="357"/>
        <v>#N/A</v>
      </c>
      <c r="NS74" s="193" t="e">
        <f t="shared" si="352"/>
        <v>#N/A</v>
      </c>
      <c r="NT74" s="193" t="e">
        <f t="shared" si="352"/>
        <v>#N/A</v>
      </c>
      <c r="NU74" s="193" t="e">
        <f t="shared" si="352"/>
        <v>#N/A</v>
      </c>
      <c r="NV74" s="193" t="e">
        <f t="shared" si="352"/>
        <v>#N/A</v>
      </c>
      <c r="NW74" s="193" t="e">
        <f t="shared" si="352"/>
        <v>#N/A</v>
      </c>
      <c r="NX74" s="193" t="e">
        <f t="shared" si="352"/>
        <v>#N/A</v>
      </c>
      <c r="NY74" s="193" t="e">
        <f t="shared" si="352"/>
        <v>#N/A</v>
      </c>
      <c r="NZ74" s="193" t="e">
        <f t="shared" si="352"/>
        <v>#N/A</v>
      </c>
      <c r="OA74" s="193" t="e">
        <f t="shared" si="352"/>
        <v>#N/A</v>
      </c>
      <c r="OB74" s="193" t="e">
        <f t="shared" si="352"/>
        <v>#N/A</v>
      </c>
      <c r="OC74" s="193" t="e">
        <f t="shared" si="352"/>
        <v>#N/A</v>
      </c>
      <c r="OD74" s="193" t="e">
        <f t="shared" si="352"/>
        <v>#N/A</v>
      </c>
      <c r="OE74" s="193" t="e">
        <f t="shared" si="352"/>
        <v>#N/A</v>
      </c>
      <c r="OF74" s="193" t="e">
        <f t="shared" si="352"/>
        <v>#N/A</v>
      </c>
      <c r="OG74" s="193" t="e">
        <f t="shared" si="352"/>
        <v>#N/A</v>
      </c>
      <c r="OH74" s="193" t="e">
        <f t="shared" si="348"/>
        <v>#N/A</v>
      </c>
      <c r="OI74" s="193" t="e">
        <f t="shared" si="348"/>
        <v>#N/A</v>
      </c>
      <c r="OJ74" s="193" t="e">
        <f t="shared" si="348"/>
        <v>#N/A</v>
      </c>
      <c r="OK74" s="193" t="e">
        <f t="shared" si="348"/>
        <v>#N/A</v>
      </c>
      <c r="OL74" s="193" t="e">
        <f t="shared" si="348"/>
        <v>#N/A</v>
      </c>
      <c r="OM74" s="193" t="e">
        <f t="shared" si="348"/>
        <v>#N/A</v>
      </c>
      <c r="ON74" s="193" t="e">
        <f t="shared" si="348"/>
        <v>#N/A</v>
      </c>
      <c r="OO74" s="193" t="e">
        <f t="shared" si="348"/>
        <v>#N/A</v>
      </c>
      <c r="OP74" s="193" t="e">
        <f t="shared" si="348"/>
        <v>#N/A</v>
      </c>
      <c r="OQ74" s="193" t="e">
        <f t="shared" si="348"/>
        <v>#N/A</v>
      </c>
      <c r="OR74" s="193" t="e">
        <f t="shared" si="348"/>
        <v>#N/A</v>
      </c>
      <c r="OS74" s="193" t="e">
        <f t="shared" si="348"/>
        <v>#N/A</v>
      </c>
      <c r="OT74" s="193" t="e">
        <f t="shared" si="348"/>
        <v>#N/A</v>
      </c>
      <c r="OU74" s="193" t="e">
        <f t="shared" si="348"/>
        <v>#N/A</v>
      </c>
      <c r="OV74" s="193" t="e">
        <f t="shared" si="348"/>
        <v>#N/A</v>
      </c>
      <c r="OW74" s="193" t="e">
        <f t="shared" si="380"/>
        <v>#N/A</v>
      </c>
      <c r="OX74" s="193" t="e">
        <f t="shared" si="380"/>
        <v>#N/A</v>
      </c>
      <c r="OY74" s="193" t="e">
        <f t="shared" si="380"/>
        <v>#N/A</v>
      </c>
      <c r="OZ74" s="193" t="e">
        <f t="shared" si="380"/>
        <v>#N/A</v>
      </c>
      <c r="PA74" s="193" t="e">
        <f t="shared" si="380"/>
        <v>#N/A</v>
      </c>
      <c r="PB74" s="193" t="e">
        <f t="shared" si="380"/>
        <v>#N/A</v>
      </c>
      <c r="PC74" s="193" t="e">
        <f t="shared" si="380"/>
        <v>#N/A</v>
      </c>
      <c r="PD74" s="193" t="e">
        <f t="shared" si="380"/>
        <v>#N/A</v>
      </c>
      <c r="PE74" s="193" t="e">
        <f t="shared" si="380"/>
        <v>#N/A</v>
      </c>
      <c r="PF74" s="193" t="e">
        <f t="shared" si="380"/>
        <v>#N/A</v>
      </c>
      <c r="PG74" s="193" t="e">
        <f t="shared" si="380"/>
        <v>#N/A</v>
      </c>
      <c r="PH74" s="193" t="e">
        <f t="shared" si="380"/>
        <v>#N/A</v>
      </c>
      <c r="PI74" s="193" t="e">
        <f t="shared" si="380"/>
        <v>#N/A</v>
      </c>
      <c r="PJ74" s="193" t="e">
        <f t="shared" si="380"/>
        <v>#N/A</v>
      </c>
      <c r="PK74" s="193" t="e">
        <f t="shared" si="380"/>
        <v>#N/A</v>
      </c>
      <c r="PL74" s="193" t="e">
        <f t="shared" si="388"/>
        <v>#N/A</v>
      </c>
      <c r="PM74" s="193" t="e">
        <f t="shared" si="362"/>
        <v>#N/A</v>
      </c>
      <c r="PN74" s="193" t="e">
        <f t="shared" si="362"/>
        <v>#N/A</v>
      </c>
      <c r="PO74" s="193" t="e">
        <f t="shared" si="362"/>
        <v>#N/A</v>
      </c>
      <c r="PP74" s="193" t="e">
        <f t="shared" si="362"/>
        <v>#N/A</v>
      </c>
      <c r="PQ74" s="193" t="e">
        <f t="shared" si="362"/>
        <v>#N/A</v>
      </c>
      <c r="PR74" s="193" t="e">
        <f t="shared" si="362"/>
        <v>#N/A</v>
      </c>
      <c r="PS74" s="193" t="e">
        <f t="shared" si="362"/>
        <v>#N/A</v>
      </c>
      <c r="PT74" s="193" t="e">
        <f t="shared" si="362"/>
        <v>#N/A</v>
      </c>
    </row>
    <row r="75" spans="1:436" hidden="1" x14ac:dyDescent="0.45">
      <c r="A75" s="20">
        <v>72</v>
      </c>
      <c r="B75" s="101" t="str">
        <f t="shared" si="363"/>
        <v/>
      </c>
      <c r="C75" s="115"/>
      <c r="D75" s="101" t="str">
        <f t="shared" si="364"/>
        <v/>
      </c>
      <c r="E75" s="110" t="str">
        <f t="shared" si="365"/>
        <v/>
      </c>
      <c r="F75" s="21" t="str">
        <f t="shared" si="366"/>
        <v/>
      </c>
      <c r="G75" s="22" t="str">
        <f t="shared" si="367"/>
        <v/>
      </c>
      <c r="H75" s="23" t="str">
        <f>IF(F75="","",IF(OR($F75&lt;Skew!$B$3,$F75=Skew!$B$3),IF($F75&gt;Skew!$C$3,Skew!$A$3,IF($F75&gt;Skew!$C$4,Skew!$A$4,IF($F75&gt;Skew!$C$5,Skew!$A$5,IF($F75&gt;Skew!$C$6,Skew!$A$6,IF($F75&gt;Skew!$C$7,Skew!$A$7,IF($F75&gt;Skew!$C$8,Skew!$A$8,IF($F75&gt;Skew!$C$9,Skew!$A$9,IF($F75&gt;Skew!$C$10,Skew!$A$10,IF($F75&gt;Skew!$C$11,Skew!$A$11,IF($F75&gt;Skew!$C$12,Skew!$A$12,IF($F75&gt;Skew!$C$13,Skew!$A$13,IF($F75&gt;Skew!$C$14,Skew!$A$14,IF($F75&gt;Skew!$C$15,Skew!$A$15,IF($F75&gt;Skew!$C$16,Skew!$A$16,Skew!$A$17)
)))))))))))))))</f>
        <v/>
      </c>
      <c r="I75" s="22" t="str">
        <f>IF(F75="","",MATCH(H75,Skew!$A$3:$A$17,0))</f>
        <v/>
      </c>
      <c r="J75" s="22" t="str">
        <f t="shared" si="368"/>
        <v/>
      </c>
      <c r="K75" s="24"/>
      <c r="L75" s="22" t="str">
        <f>IF(OR(F75="",K75=""),"",MATCH(K75,Confidence!$A$3:$A$12,0))</f>
        <v/>
      </c>
      <c r="M75" s="25" t="str">
        <f t="shared" si="369"/>
        <v/>
      </c>
      <c r="N75" s="25" t="str">
        <f t="shared" si="370"/>
        <v/>
      </c>
      <c r="O75" s="22"/>
      <c r="P75" s="102" t="str">
        <f t="shared" si="371"/>
        <v/>
      </c>
      <c r="Q75" s="102" t="str">
        <f t="shared" si="372"/>
        <v/>
      </c>
      <c r="R75" s="37" t="str">
        <f t="shared" si="373"/>
        <v/>
      </c>
      <c r="S75" s="115"/>
      <c r="T75" s="204" t="str">
        <f>IF(AND(B75&gt;0,C75&gt;0,D75&gt;0,M75&gt;0,N75&gt;0,S75&gt;0,NOT(K75="")),ABS(VLOOKUP($S$1,VLookups!$A$30:$B$31,2,FALSE)-_xlfn.BETA.DIST(S75,IF(G75="L",N75,M75),IF(G75="L",M75,N75),TRUE,B75,D75)),"")</f>
        <v/>
      </c>
      <c r="U75" s="112" t="str">
        <f>IF(OR($M75="",$N75=""),"",_xlfn.BETA.INV(ABS(VLOOKUP($S$1,VLookups!$A$30:$B$31,2,FALSE)-U$3),IF($G75="L",$N75,$M75),IF($G75="L",$M75,$N75),$B75,$D75))</f>
        <v/>
      </c>
      <c r="V75" s="113" t="str">
        <f>IF(OR($M75="",$N75=""),"",_xlfn.BETA.INV(ABS(VLOOKUP($S$1,VLookups!$A$30:$B$31,2,FALSE)-V$3),IF($G75="L",$N75,$M75),IF($G75="L",$M75,$N75),$B75,$D75))</f>
        <v/>
      </c>
      <c r="W75" s="112" t="str">
        <f>IF(OR($M75="",$N75=""),"",_xlfn.BETA.INV(ABS(VLOOKUP($S$1,VLookups!$A$30:$B$31,2,FALSE)-W$3),IF($G75="L",$N75,$M75),IF($G75="L",$M75,$N75),$B75,$D75))</f>
        <v/>
      </c>
      <c r="X75" s="113" t="str">
        <f>IF(OR($M75="",$N75=""),"",_xlfn.BETA.INV(ABS(VLOOKUP($S$1,VLookups!$A$30:$B$31,2,FALSE)-X$3),IF($G75="L",$N75,$M75),IF($G75="L",$M75,$N75),$B75,$D75))</f>
        <v/>
      </c>
      <c r="Y75" s="112" t="str">
        <f>IF(OR($M75="",$N75=""),"",_xlfn.BETA.INV(ABS(VLOOKUP($S$1,VLookups!$A$30:$B$31,2,FALSE)-Y$3),IF($G75="L",$N75,$M75),IF($G75="L",$M75,$N75),$B75,$D75))</f>
        <v/>
      </c>
      <c r="Z75" s="113" t="str">
        <f>IF(OR($M75="",$N75=""),"",_xlfn.BETA.INV(ABS(VLOOKUP($S$1,VLookups!$A$30:$B$31,2,FALSE)-Z$3),IF($G75="L",$N75,$M75),IF($G75="L",$M75,$N75),$B75,$D75))</f>
        <v/>
      </c>
      <c r="AA75" s="112" t="str">
        <f>IF(OR($M75="",$N75=""),"",_xlfn.BETA.INV(ABS(VLOOKUP($S$1,VLookups!$A$30:$B$31,2,FALSE)-AA$3),IF($G75="L",$N75,$M75),IF($G75="L",$M75,$N75),$B75,$D75))</f>
        <v/>
      </c>
      <c r="AB75" s="113" t="str">
        <f>IF(OR($M75="",$N75=""),"",_xlfn.BETA.INV(ABS(VLOOKUP($S$1,VLookups!$A$30:$B$31,2,FALSE)-AB$3),IF($G75="L",$N75,$M75),IF($G75="L",$M75,$N75),$B75,$D75))</f>
        <v/>
      </c>
      <c r="AC75" s="112" t="str">
        <f>IF(OR($M75="",$N75=""),"",_xlfn.BETA.INV(ABS(VLOOKUP($S$1,VLookups!$A$30:$B$31,2,FALSE)-AC$3),IF($G75="L",$N75,$M75),IF($G75="L",$M75,$N75),$B75,$D75))</f>
        <v/>
      </c>
      <c r="AD75" s="113" t="str">
        <f>IF(OR($M75="",$N75=""),"",_xlfn.BETA.INV(ABS(VLOOKUP($S$1,VLookups!$A$30:$B$31,2,FALSE)-AD$3),IF($G75="L",$N75,$M75),IF($G75="L",$M75,$N75),$B75,$D75))</f>
        <v/>
      </c>
      <c r="AE75" s="112" t="str">
        <f>IF(OR($M75="",$N75=""),"",_xlfn.BETA.INV(ABS(VLOOKUP($S$1,VLookups!$A$30:$B$31,2,FALSE)-AE$3),IF($G75="L",$N75,$M75),IF($G75="L",$M75,$N75),$B75,$D75))</f>
        <v/>
      </c>
      <c r="AF75" s="113" t="str">
        <f>IF(OR($M75="",$N75=""),"",_xlfn.BETA.INV(ABS(VLOOKUP($S$1,VLookups!$A$30:$B$31,2,FALSE)-AF$3),IF($G75="L",$N75,$M75),IF($G75="L",$M75,$N75),$B75,$D75))</f>
        <v/>
      </c>
      <c r="AG75" s="15"/>
      <c r="AH75" s="194" t="str">
        <f t="shared" si="374"/>
        <v/>
      </c>
      <c r="AI75" s="192" t="str">
        <f t="shared" si="375"/>
        <v/>
      </c>
      <c r="AJ75" s="177" t="str">
        <f t="shared" ref="AJ75" si="581">IF(ISNONTEXT($AH75),AI75+$AH75,"")</f>
        <v/>
      </c>
      <c r="AK75" s="177" t="str">
        <f t="shared" si="390"/>
        <v/>
      </c>
      <c r="AL75" s="177" t="str">
        <f t="shared" si="391"/>
        <v/>
      </c>
      <c r="AM75" s="177" t="str">
        <f t="shared" si="392"/>
        <v/>
      </c>
      <c r="AN75" s="177" t="str">
        <f t="shared" si="393"/>
        <v/>
      </c>
      <c r="AO75" s="177" t="str">
        <f t="shared" si="394"/>
        <v/>
      </c>
      <c r="AP75" s="177" t="str">
        <f t="shared" si="395"/>
        <v/>
      </c>
      <c r="AQ75" s="177" t="str">
        <f t="shared" si="396"/>
        <v/>
      </c>
      <c r="AR75" s="177" t="str">
        <f t="shared" si="397"/>
        <v/>
      </c>
      <c r="AS75" s="177" t="str">
        <f t="shared" si="398"/>
        <v/>
      </c>
      <c r="AT75" s="177" t="str">
        <f t="shared" si="399"/>
        <v/>
      </c>
      <c r="AU75" s="177" t="str">
        <f t="shared" si="400"/>
        <v/>
      </c>
      <c r="AV75" s="177" t="str">
        <f t="shared" si="401"/>
        <v/>
      </c>
      <c r="AW75" s="177" t="str">
        <f t="shared" si="402"/>
        <v/>
      </c>
      <c r="AX75" s="177" t="str">
        <f t="shared" si="403"/>
        <v/>
      </c>
      <c r="AY75" s="177" t="str">
        <f t="shared" si="404"/>
        <v/>
      </c>
      <c r="AZ75" s="177" t="str">
        <f t="shared" si="405"/>
        <v/>
      </c>
      <c r="BA75" s="177" t="str">
        <f t="shared" si="406"/>
        <v/>
      </c>
      <c r="BB75" s="177" t="str">
        <f t="shared" si="407"/>
        <v/>
      </c>
      <c r="BC75" s="177" t="str">
        <f t="shared" si="408"/>
        <v/>
      </c>
      <c r="BD75" s="177" t="str">
        <f t="shared" si="409"/>
        <v/>
      </c>
      <c r="BE75" s="177" t="str">
        <f t="shared" si="410"/>
        <v/>
      </c>
      <c r="BF75" s="177" t="str">
        <f t="shared" si="411"/>
        <v/>
      </c>
      <c r="BG75" s="177" t="str">
        <f t="shared" si="412"/>
        <v/>
      </c>
      <c r="BH75" s="177" t="str">
        <f t="shared" si="413"/>
        <v/>
      </c>
      <c r="BI75" s="177" t="str">
        <f t="shared" si="414"/>
        <v/>
      </c>
      <c r="BJ75" s="177" t="str">
        <f t="shared" si="415"/>
        <v/>
      </c>
      <c r="BK75" s="177" t="str">
        <f t="shared" si="416"/>
        <v/>
      </c>
      <c r="BL75" s="177" t="str">
        <f t="shared" si="417"/>
        <v/>
      </c>
      <c r="BM75" s="177" t="str">
        <f t="shared" si="418"/>
        <v/>
      </c>
      <c r="BN75" s="177" t="str">
        <f t="shared" si="419"/>
        <v/>
      </c>
      <c r="BO75" s="177" t="str">
        <f t="shared" si="420"/>
        <v/>
      </c>
      <c r="BP75" s="177" t="str">
        <f t="shared" si="421"/>
        <v/>
      </c>
      <c r="BQ75" s="177" t="str">
        <f t="shared" si="422"/>
        <v/>
      </c>
      <c r="BR75" s="177" t="str">
        <f t="shared" si="423"/>
        <v/>
      </c>
      <c r="BS75" s="177" t="str">
        <f t="shared" si="424"/>
        <v/>
      </c>
      <c r="BT75" s="177" t="str">
        <f t="shared" si="425"/>
        <v/>
      </c>
      <c r="BU75" s="177" t="str">
        <f t="shared" si="426"/>
        <v/>
      </c>
      <c r="BV75" s="177" t="str">
        <f t="shared" si="427"/>
        <v/>
      </c>
      <c r="BW75" s="177" t="str">
        <f t="shared" si="428"/>
        <v/>
      </c>
      <c r="BX75" s="177" t="str">
        <f t="shared" si="429"/>
        <v/>
      </c>
      <c r="BY75" s="177" t="str">
        <f t="shared" si="430"/>
        <v/>
      </c>
      <c r="BZ75" s="177" t="str">
        <f t="shared" si="431"/>
        <v/>
      </c>
      <c r="CA75" s="177" t="str">
        <f t="shared" si="432"/>
        <v/>
      </c>
      <c r="CB75" s="177" t="str">
        <f t="shared" si="433"/>
        <v/>
      </c>
      <c r="CC75" s="177" t="str">
        <f t="shared" si="434"/>
        <v/>
      </c>
      <c r="CD75" s="177" t="str">
        <f t="shared" si="435"/>
        <v/>
      </c>
      <c r="CE75" s="177" t="str">
        <f t="shared" si="436"/>
        <v/>
      </c>
      <c r="CF75" s="177" t="str">
        <f t="shared" si="437"/>
        <v/>
      </c>
      <c r="CG75" s="177" t="str">
        <f t="shared" si="438"/>
        <v/>
      </c>
      <c r="CH75" s="177" t="str">
        <f t="shared" si="439"/>
        <v/>
      </c>
      <c r="CI75" s="177" t="str">
        <f t="shared" si="440"/>
        <v/>
      </c>
      <c r="CJ75" s="177" t="str">
        <f t="shared" si="441"/>
        <v/>
      </c>
      <c r="CK75" s="177" t="str">
        <f t="shared" si="442"/>
        <v/>
      </c>
      <c r="CL75" s="177" t="str">
        <f t="shared" si="443"/>
        <v/>
      </c>
      <c r="CM75" s="177" t="str">
        <f t="shared" si="444"/>
        <v/>
      </c>
      <c r="CN75" s="177" t="str">
        <f t="shared" si="445"/>
        <v/>
      </c>
      <c r="CO75" s="177" t="str">
        <f t="shared" si="446"/>
        <v/>
      </c>
      <c r="CP75" s="177" t="str">
        <f t="shared" si="447"/>
        <v/>
      </c>
      <c r="CQ75" s="177" t="str">
        <f t="shared" si="448"/>
        <v/>
      </c>
      <c r="CR75" s="177" t="str">
        <f t="shared" si="449"/>
        <v/>
      </c>
      <c r="CS75" s="177" t="str">
        <f t="shared" si="450"/>
        <v/>
      </c>
      <c r="CT75" s="177" t="str">
        <f t="shared" si="451"/>
        <v/>
      </c>
      <c r="CU75" s="177" t="str">
        <f t="shared" si="452"/>
        <v/>
      </c>
      <c r="CV75" s="177" t="str">
        <f t="shared" si="383"/>
        <v/>
      </c>
      <c r="CW75" s="177" t="str">
        <f t="shared" si="453"/>
        <v/>
      </c>
      <c r="CX75" s="177" t="str">
        <f t="shared" si="454"/>
        <v/>
      </c>
      <c r="CY75" s="177" t="str">
        <f t="shared" si="455"/>
        <v/>
      </c>
      <c r="CZ75" s="177" t="str">
        <f t="shared" si="456"/>
        <v/>
      </c>
      <c r="DA75" s="177" t="str">
        <f t="shared" si="457"/>
        <v/>
      </c>
      <c r="DB75" s="177" t="str">
        <f t="shared" si="458"/>
        <v/>
      </c>
      <c r="DC75" s="177" t="str">
        <f t="shared" si="459"/>
        <v/>
      </c>
      <c r="DD75" s="177" t="str">
        <f t="shared" si="460"/>
        <v/>
      </c>
      <c r="DE75" s="177" t="str">
        <f t="shared" si="461"/>
        <v/>
      </c>
      <c r="DF75" s="177" t="str">
        <f t="shared" si="462"/>
        <v/>
      </c>
      <c r="DG75" s="177" t="str">
        <f t="shared" si="463"/>
        <v/>
      </c>
      <c r="DH75" s="177" t="str">
        <f t="shared" si="464"/>
        <v/>
      </c>
      <c r="DI75" s="177" t="str">
        <f t="shared" si="465"/>
        <v/>
      </c>
      <c r="DJ75" s="177" t="str">
        <f t="shared" si="466"/>
        <v/>
      </c>
      <c r="DK75" s="177" t="str">
        <f t="shared" si="467"/>
        <v/>
      </c>
      <c r="DL75" s="177" t="str">
        <f t="shared" si="468"/>
        <v/>
      </c>
      <c r="DM75" s="177" t="str">
        <f t="shared" si="469"/>
        <v/>
      </c>
      <c r="DN75" s="177" t="str">
        <f t="shared" si="470"/>
        <v/>
      </c>
      <c r="DO75" s="177" t="str">
        <f t="shared" si="471"/>
        <v/>
      </c>
      <c r="DP75" s="177" t="str">
        <f t="shared" si="472"/>
        <v/>
      </c>
      <c r="DQ75" s="177" t="str">
        <f t="shared" si="473"/>
        <v/>
      </c>
      <c r="DR75" s="177" t="str">
        <f t="shared" si="474"/>
        <v/>
      </c>
      <c r="DS75" s="177" t="str">
        <f t="shared" si="475"/>
        <v/>
      </c>
      <c r="DT75" s="177" t="str">
        <f t="shared" si="476"/>
        <v/>
      </c>
      <c r="DU75" s="177" t="str">
        <f t="shared" si="477"/>
        <v/>
      </c>
      <c r="DV75" s="177" t="str">
        <f t="shared" si="478"/>
        <v/>
      </c>
      <c r="DW75" s="177" t="str">
        <f t="shared" si="479"/>
        <v/>
      </c>
      <c r="DX75" s="177" t="str">
        <f t="shared" si="480"/>
        <v/>
      </c>
      <c r="DY75" s="177" t="str">
        <f t="shared" si="481"/>
        <v/>
      </c>
      <c r="DZ75" s="177" t="str">
        <f t="shared" si="482"/>
        <v/>
      </c>
      <c r="EA75" s="177" t="str">
        <f t="shared" si="483"/>
        <v/>
      </c>
      <c r="EB75" s="177" t="str">
        <f t="shared" si="484"/>
        <v/>
      </c>
      <c r="EC75" s="177" t="str">
        <f t="shared" si="485"/>
        <v/>
      </c>
      <c r="ED75" s="177" t="str">
        <f t="shared" si="486"/>
        <v/>
      </c>
      <c r="EE75" s="177" t="str">
        <f t="shared" si="487"/>
        <v/>
      </c>
      <c r="EF75" s="177" t="str">
        <f t="shared" si="488"/>
        <v/>
      </c>
      <c r="EG75" s="177" t="str">
        <f t="shared" si="489"/>
        <v/>
      </c>
      <c r="EH75" s="177" t="str">
        <f t="shared" si="490"/>
        <v/>
      </c>
      <c r="EI75" s="177" t="str">
        <f t="shared" si="491"/>
        <v/>
      </c>
      <c r="EJ75" s="177" t="str">
        <f t="shared" si="492"/>
        <v/>
      </c>
      <c r="EK75" s="177" t="str">
        <f t="shared" si="493"/>
        <v/>
      </c>
      <c r="EL75" s="177" t="str">
        <f t="shared" si="494"/>
        <v/>
      </c>
      <c r="EM75" s="177" t="str">
        <f t="shared" si="495"/>
        <v/>
      </c>
      <c r="EN75" s="177" t="str">
        <f t="shared" si="496"/>
        <v/>
      </c>
      <c r="EO75" s="177" t="str">
        <f t="shared" si="497"/>
        <v/>
      </c>
      <c r="EP75" s="177" t="str">
        <f t="shared" si="498"/>
        <v/>
      </c>
      <c r="EQ75" s="177" t="str">
        <f t="shared" si="499"/>
        <v/>
      </c>
      <c r="ER75" s="177" t="str">
        <f t="shared" si="500"/>
        <v/>
      </c>
      <c r="ES75" s="177" t="str">
        <f t="shared" si="501"/>
        <v/>
      </c>
      <c r="ET75" s="177" t="str">
        <f t="shared" si="502"/>
        <v/>
      </c>
      <c r="EU75" s="177" t="str">
        <f t="shared" si="503"/>
        <v/>
      </c>
      <c r="EV75" s="177" t="str">
        <f t="shared" si="504"/>
        <v/>
      </c>
      <c r="EW75" s="177" t="str">
        <f t="shared" si="505"/>
        <v/>
      </c>
      <c r="EX75" s="177" t="str">
        <f t="shared" si="506"/>
        <v/>
      </c>
      <c r="EY75" s="177" t="str">
        <f t="shared" si="507"/>
        <v/>
      </c>
      <c r="EZ75" s="177" t="str">
        <f t="shared" si="508"/>
        <v/>
      </c>
      <c r="FA75" s="177" t="str">
        <f t="shared" si="509"/>
        <v/>
      </c>
      <c r="FB75" s="177" t="str">
        <f t="shared" si="510"/>
        <v/>
      </c>
      <c r="FC75" s="177" t="str">
        <f t="shared" si="511"/>
        <v/>
      </c>
      <c r="FD75" s="177" t="str">
        <f t="shared" si="512"/>
        <v/>
      </c>
      <c r="FE75" s="177" t="str">
        <f t="shared" si="513"/>
        <v/>
      </c>
      <c r="FF75" s="177" t="str">
        <f t="shared" si="514"/>
        <v/>
      </c>
      <c r="FG75" s="177" t="str">
        <f t="shared" si="515"/>
        <v/>
      </c>
      <c r="FH75" s="177" t="str">
        <f t="shared" si="384"/>
        <v/>
      </c>
      <c r="FI75" s="177" t="str">
        <f t="shared" si="516"/>
        <v/>
      </c>
      <c r="FJ75" s="177" t="str">
        <f t="shared" si="517"/>
        <v/>
      </c>
      <c r="FK75" s="177" t="str">
        <f t="shared" si="518"/>
        <v/>
      </c>
      <c r="FL75" s="177" t="str">
        <f t="shared" si="519"/>
        <v/>
      </c>
      <c r="FM75" s="177" t="str">
        <f t="shared" si="520"/>
        <v/>
      </c>
      <c r="FN75" s="177" t="str">
        <f t="shared" si="521"/>
        <v/>
      </c>
      <c r="FO75" s="177" t="str">
        <f t="shared" si="522"/>
        <v/>
      </c>
      <c r="FP75" s="177" t="str">
        <f t="shared" si="523"/>
        <v/>
      </c>
      <c r="FQ75" s="177" t="str">
        <f t="shared" si="524"/>
        <v/>
      </c>
      <c r="FR75" s="177" t="str">
        <f t="shared" si="525"/>
        <v/>
      </c>
      <c r="FS75" s="177" t="str">
        <f t="shared" si="526"/>
        <v/>
      </c>
      <c r="FT75" s="177" t="str">
        <f t="shared" si="527"/>
        <v/>
      </c>
      <c r="FU75" s="177" t="str">
        <f t="shared" si="528"/>
        <v/>
      </c>
      <c r="FV75" s="177" t="str">
        <f t="shared" si="529"/>
        <v/>
      </c>
      <c r="FW75" s="177" t="str">
        <f t="shared" si="530"/>
        <v/>
      </c>
      <c r="FX75" s="177" t="str">
        <f t="shared" si="531"/>
        <v/>
      </c>
      <c r="FY75" s="177" t="str">
        <f t="shared" si="532"/>
        <v/>
      </c>
      <c r="FZ75" s="177" t="str">
        <f t="shared" si="533"/>
        <v/>
      </c>
      <c r="GA75" s="177" t="str">
        <f t="shared" si="534"/>
        <v/>
      </c>
      <c r="GB75" s="177" t="str">
        <f t="shared" si="535"/>
        <v/>
      </c>
      <c r="GC75" s="177" t="str">
        <f t="shared" si="536"/>
        <v/>
      </c>
      <c r="GD75" s="177" t="str">
        <f t="shared" si="537"/>
        <v/>
      </c>
      <c r="GE75" s="177" t="str">
        <f t="shared" si="538"/>
        <v/>
      </c>
      <c r="GF75" s="177" t="str">
        <f t="shared" si="539"/>
        <v/>
      </c>
      <c r="GG75" s="177" t="str">
        <f t="shared" si="540"/>
        <v/>
      </c>
      <c r="GH75" s="177" t="str">
        <f t="shared" si="541"/>
        <v/>
      </c>
      <c r="GI75" s="177" t="str">
        <f t="shared" si="542"/>
        <v/>
      </c>
      <c r="GJ75" s="177" t="str">
        <f t="shared" si="543"/>
        <v/>
      </c>
      <c r="GK75" s="177" t="str">
        <f t="shared" si="544"/>
        <v/>
      </c>
      <c r="GL75" s="177" t="str">
        <f t="shared" si="545"/>
        <v/>
      </c>
      <c r="GM75" s="177" t="str">
        <f t="shared" si="546"/>
        <v/>
      </c>
      <c r="GN75" s="177" t="str">
        <f t="shared" si="547"/>
        <v/>
      </c>
      <c r="GO75" s="177" t="str">
        <f t="shared" si="548"/>
        <v/>
      </c>
      <c r="GP75" s="177" t="str">
        <f t="shared" si="549"/>
        <v/>
      </c>
      <c r="GQ75" s="177" t="str">
        <f t="shared" si="550"/>
        <v/>
      </c>
      <c r="GR75" s="177" t="str">
        <f t="shared" si="551"/>
        <v/>
      </c>
      <c r="GS75" s="177" t="str">
        <f t="shared" si="552"/>
        <v/>
      </c>
      <c r="GT75" s="177" t="str">
        <f t="shared" si="553"/>
        <v/>
      </c>
      <c r="GU75" s="177" t="str">
        <f t="shared" si="554"/>
        <v/>
      </c>
      <c r="GV75" s="177" t="str">
        <f t="shared" si="555"/>
        <v/>
      </c>
      <c r="GW75" s="177" t="str">
        <f t="shared" si="556"/>
        <v/>
      </c>
      <c r="GX75" s="177" t="str">
        <f t="shared" si="557"/>
        <v/>
      </c>
      <c r="GY75" s="177" t="str">
        <f t="shared" si="558"/>
        <v/>
      </c>
      <c r="GZ75" s="177" t="str">
        <f t="shared" si="559"/>
        <v/>
      </c>
      <c r="HA75" s="177" t="str">
        <f t="shared" si="560"/>
        <v/>
      </c>
      <c r="HB75" s="177" t="str">
        <f t="shared" si="561"/>
        <v/>
      </c>
      <c r="HC75" s="177" t="str">
        <f t="shared" si="562"/>
        <v/>
      </c>
      <c r="HD75" s="177" t="str">
        <f t="shared" si="563"/>
        <v/>
      </c>
      <c r="HE75" s="177" t="str">
        <f t="shared" si="564"/>
        <v/>
      </c>
      <c r="HF75" s="177" t="str">
        <f t="shared" si="565"/>
        <v/>
      </c>
      <c r="HG75" s="177" t="str">
        <f t="shared" si="566"/>
        <v/>
      </c>
      <c r="HH75" s="177" t="str">
        <f t="shared" si="567"/>
        <v/>
      </c>
      <c r="HI75" s="177" t="str">
        <f t="shared" si="568"/>
        <v/>
      </c>
      <c r="HJ75" s="177" t="str">
        <f t="shared" si="569"/>
        <v/>
      </c>
      <c r="HK75" s="177" t="str">
        <f t="shared" si="570"/>
        <v/>
      </c>
      <c r="HL75" s="177" t="str">
        <f t="shared" si="571"/>
        <v/>
      </c>
      <c r="HM75" s="177" t="str">
        <f t="shared" si="572"/>
        <v/>
      </c>
      <c r="HN75" s="177" t="str">
        <f t="shared" si="573"/>
        <v/>
      </c>
      <c r="HO75" s="177" t="str">
        <f t="shared" si="574"/>
        <v/>
      </c>
      <c r="HP75" s="177" t="str">
        <f t="shared" si="575"/>
        <v/>
      </c>
      <c r="HQ75" s="177" t="str">
        <f t="shared" si="576"/>
        <v/>
      </c>
      <c r="HR75" s="177" t="str">
        <f t="shared" si="577"/>
        <v/>
      </c>
      <c r="HS75" s="177" t="str">
        <f t="shared" si="578"/>
        <v/>
      </c>
      <c r="HT75" s="177" t="str">
        <f t="shared" si="385"/>
        <v/>
      </c>
      <c r="HU75" s="177" t="str">
        <f t="shared" si="255"/>
        <v/>
      </c>
      <c r="HV75" s="177" t="str">
        <f t="shared" si="256"/>
        <v/>
      </c>
      <c r="HW75" s="177" t="str">
        <f t="shared" si="257"/>
        <v/>
      </c>
      <c r="HX75" s="177" t="str">
        <f t="shared" si="258"/>
        <v/>
      </c>
      <c r="HY75" s="177" t="str">
        <f t="shared" si="259"/>
        <v/>
      </c>
      <c r="HZ75" s="177" t="str">
        <f t="shared" si="260"/>
        <v/>
      </c>
      <c r="IA75" s="192" t="str">
        <f t="shared" si="377"/>
        <v/>
      </c>
      <c r="IB75" s="193" t="e">
        <f t="shared" si="361"/>
        <v>#N/A</v>
      </c>
      <c r="IC75" s="193" t="e">
        <f t="shared" si="342"/>
        <v>#N/A</v>
      </c>
      <c r="ID75" s="193" t="e">
        <f t="shared" si="342"/>
        <v>#N/A</v>
      </c>
      <c r="IE75" s="193" t="e">
        <f t="shared" si="342"/>
        <v>#N/A</v>
      </c>
      <c r="IF75" s="193" t="e">
        <f t="shared" si="355"/>
        <v>#N/A</v>
      </c>
      <c r="IG75" s="193" t="e">
        <f t="shared" si="355"/>
        <v>#N/A</v>
      </c>
      <c r="IH75" s="193" t="e">
        <f t="shared" si="355"/>
        <v>#N/A</v>
      </c>
      <c r="II75" s="193" t="e">
        <f t="shared" si="355"/>
        <v>#N/A</v>
      </c>
      <c r="IJ75" s="193" t="e">
        <f t="shared" si="355"/>
        <v>#N/A</v>
      </c>
      <c r="IK75" s="193" t="e">
        <f t="shared" si="355"/>
        <v>#N/A</v>
      </c>
      <c r="IL75" s="193" t="e">
        <f t="shared" si="355"/>
        <v>#N/A</v>
      </c>
      <c r="IM75" s="193" t="e">
        <f t="shared" si="355"/>
        <v>#N/A</v>
      </c>
      <c r="IN75" s="193" t="e">
        <f t="shared" si="355"/>
        <v>#N/A</v>
      </c>
      <c r="IO75" s="193" t="e">
        <f t="shared" si="355"/>
        <v>#N/A</v>
      </c>
      <c r="IP75" s="193" t="e">
        <f t="shared" si="355"/>
        <v>#N/A</v>
      </c>
      <c r="IQ75" s="193" t="e">
        <f t="shared" si="355"/>
        <v>#N/A</v>
      </c>
      <c r="IR75" s="193" t="e">
        <f t="shared" si="355"/>
        <v>#N/A</v>
      </c>
      <c r="IS75" s="193" t="e">
        <f t="shared" si="355"/>
        <v>#N/A</v>
      </c>
      <c r="IT75" s="193" t="e">
        <f t="shared" si="355"/>
        <v>#N/A</v>
      </c>
      <c r="IU75" s="193" t="e">
        <f t="shared" si="350"/>
        <v>#N/A</v>
      </c>
      <c r="IV75" s="193" t="e">
        <f t="shared" si="350"/>
        <v>#N/A</v>
      </c>
      <c r="IW75" s="193" t="e">
        <f t="shared" si="350"/>
        <v>#N/A</v>
      </c>
      <c r="IX75" s="193" t="e">
        <f t="shared" si="350"/>
        <v>#N/A</v>
      </c>
      <c r="IY75" s="193" t="e">
        <f t="shared" si="350"/>
        <v>#N/A</v>
      </c>
      <c r="IZ75" s="193" t="e">
        <f t="shared" si="350"/>
        <v>#N/A</v>
      </c>
      <c r="JA75" s="193" t="e">
        <f t="shared" si="350"/>
        <v>#N/A</v>
      </c>
      <c r="JB75" s="193" t="e">
        <f t="shared" si="350"/>
        <v>#N/A</v>
      </c>
      <c r="JC75" s="193" t="e">
        <f t="shared" si="350"/>
        <v>#N/A</v>
      </c>
      <c r="JD75" s="193" t="e">
        <f t="shared" si="350"/>
        <v>#N/A</v>
      </c>
      <c r="JE75" s="193" t="e">
        <f t="shared" si="350"/>
        <v>#N/A</v>
      </c>
      <c r="JF75" s="193" t="e">
        <f t="shared" si="350"/>
        <v>#N/A</v>
      </c>
      <c r="JG75" s="193" t="e">
        <f t="shared" si="350"/>
        <v>#N/A</v>
      </c>
      <c r="JH75" s="193" t="e">
        <f t="shared" si="350"/>
        <v>#N/A</v>
      </c>
      <c r="JI75" s="193" t="e">
        <f t="shared" si="350"/>
        <v>#N/A</v>
      </c>
      <c r="JJ75" s="193" t="e">
        <f t="shared" si="346"/>
        <v>#N/A</v>
      </c>
      <c r="JK75" s="193" t="e">
        <f t="shared" si="346"/>
        <v>#N/A</v>
      </c>
      <c r="JL75" s="193" t="e">
        <f t="shared" si="346"/>
        <v>#N/A</v>
      </c>
      <c r="JM75" s="193" t="e">
        <f t="shared" si="346"/>
        <v>#N/A</v>
      </c>
      <c r="JN75" s="193" t="e">
        <f t="shared" si="346"/>
        <v>#N/A</v>
      </c>
      <c r="JO75" s="193" t="e">
        <f t="shared" si="346"/>
        <v>#N/A</v>
      </c>
      <c r="JP75" s="193" t="e">
        <f t="shared" si="346"/>
        <v>#N/A</v>
      </c>
      <c r="JQ75" s="193" t="e">
        <f t="shared" si="346"/>
        <v>#N/A</v>
      </c>
      <c r="JR75" s="193" t="e">
        <f t="shared" si="346"/>
        <v>#N/A</v>
      </c>
      <c r="JS75" s="193" t="e">
        <f t="shared" si="346"/>
        <v>#N/A</v>
      </c>
      <c r="JT75" s="193" t="e">
        <f t="shared" si="346"/>
        <v>#N/A</v>
      </c>
      <c r="JU75" s="193" t="e">
        <f t="shared" si="346"/>
        <v>#N/A</v>
      </c>
      <c r="JV75" s="193" t="e">
        <f t="shared" si="346"/>
        <v>#N/A</v>
      </c>
      <c r="JW75" s="193" t="e">
        <f t="shared" si="346"/>
        <v>#N/A</v>
      </c>
      <c r="JX75" s="193" t="e">
        <f t="shared" si="346"/>
        <v>#N/A</v>
      </c>
      <c r="JY75" s="193" t="e">
        <f t="shared" si="378"/>
        <v>#N/A</v>
      </c>
      <c r="JZ75" s="193" t="e">
        <f t="shared" si="378"/>
        <v>#N/A</v>
      </c>
      <c r="KA75" s="193" t="e">
        <f t="shared" si="378"/>
        <v>#N/A</v>
      </c>
      <c r="KB75" s="193" t="e">
        <f t="shared" si="378"/>
        <v>#N/A</v>
      </c>
      <c r="KC75" s="193" t="e">
        <f t="shared" si="378"/>
        <v>#N/A</v>
      </c>
      <c r="KD75" s="193" t="e">
        <f t="shared" si="378"/>
        <v>#N/A</v>
      </c>
      <c r="KE75" s="193" t="e">
        <f t="shared" si="378"/>
        <v>#N/A</v>
      </c>
      <c r="KF75" s="193" t="e">
        <f t="shared" si="378"/>
        <v>#N/A</v>
      </c>
      <c r="KG75" s="193" t="e">
        <f t="shared" si="378"/>
        <v>#N/A</v>
      </c>
      <c r="KH75" s="193" t="e">
        <f t="shared" si="378"/>
        <v>#N/A</v>
      </c>
      <c r="KI75" s="193" t="e">
        <f t="shared" si="378"/>
        <v>#N/A</v>
      </c>
      <c r="KJ75" s="193" t="e">
        <f t="shared" si="378"/>
        <v>#N/A</v>
      </c>
      <c r="KK75" s="193" t="e">
        <f t="shared" si="378"/>
        <v>#N/A</v>
      </c>
      <c r="KL75" s="193" t="e">
        <f t="shared" si="378"/>
        <v>#N/A</v>
      </c>
      <c r="KM75" s="193" t="e">
        <f t="shared" si="378"/>
        <v>#N/A</v>
      </c>
      <c r="KN75" s="193" t="e">
        <f t="shared" si="386"/>
        <v>#N/A</v>
      </c>
      <c r="KO75" s="193" t="e">
        <f t="shared" si="343"/>
        <v>#N/A</v>
      </c>
      <c r="KP75" s="193" t="e">
        <f t="shared" si="343"/>
        <v>#N/A</v>
      </c>
      <c r="KQ75" s="193" t="e">
        <f t="shared" si="343"/>
        <v>#N/A</v>
      </c>
      <c r="KR75" s="193" t="e">
        <f t="shared" si="356"/>
        <v>#N/A</v>
      </c>
      <c r="KS75" s="193" t="e">
        <f t="shared" si="356"/>
        <v>#N/A</v>
      </c>
      <c r="KT75" s="193" t="e">
        <f t="shared" si="356"/>
        <v>#N/A</v>
      </c>
      <c r="KU75" s="193" t="e">
        <f t="shared" si="356"/>
        <v>#N/A</v>
      </c>
      <c r="KV75" s="193" t="e">
        <f t="shared" si="356"/>
        <v>#N/A</v>
      </c>
      <c r="KW75" s="193" t="e">
        <f t="shared" si="356"/>
        <v>#N/A</v>
      </c>
      <c r="KX75" s="193" t="e">
        <f t="shared" si="356"/>
        <v>#N/A</v>
      </c>
      <c r="KY75" s="193" t="e">
        <f t="shared" si="356"/>
        <v>#N/A</v>
      </c>
      <c r="KZ75" s="193" t="e">
        <f t="shared" si="356"/>
        <v>#N/A</v>
      </c>
      <c r="LA75" s="193" t="e">
        <f t="shared" si="356"/>
        <v>#N/A</v>
      </c>
      <c r="LB75" s="193" t="e">
        <f t="shared" si="356"/>
        <v>#N/A</v>
      </c>
      <c r="LC75" s="193" t="e">
        <f t="shared" si="356"/>
        <v>#N/A</v>
      </c>
      <c r="LD75" s="193" t="e">
        <f t="shared" si="356"/>
        <v>#N/A</v>
      </c>
      <c r="LE75" s="193" t="e">
        <f t="shared" si="356"/>
        <v>#N/A</v>
      </c>
      <c r="LF75" s="193" t="e">
        <f t="shared" si="356"/>
        <v>#N/A</v>
      </c>
      <c r="LG75" s="193" t="e">
        <f t="shared" si="351"/>
        <v>#N/A</v>
      </c>
      <c r="LH75" s="193" t="e">
        <f t="shared" si="351"/>
        <v>#N/A</v>
      </c>
      <c r="LI75" s="193" t="e">
        <f t="shared" si="351"/>
        <v>#N/A</v>
      </c>
      <c r="LJ75" s="193" t="e">
        <f t="shared" si="351"/>
        <v>#N/A</v>
      </c>
      <c r="LK75" s="193" t="e">
        <f t="shared" si="351"/>
        <v>#N/A</v>
      </c>
      <c r="LL75" s="193" t="e">
        <f t="shared" si="351"/>
        <v>#N/A</v>
      </c>
      <c r="LM75" s="193" t="e">
        <f t="shared" si="351"/>
        <v>#N/A</v>
      </c>
      <c r="LN75" s="193" t="e">
        <f t="shared" si="351"/>
        <v>#N/A</v>
      </c>
      <c r="LO75" s="193" t="e">
        <f t="shared" si="351"/>
        <v>#N/A</v>
      </c>
      <c r="LP75" s="193" t="e">
        <f t="shared" si="351"/>
        <v>#N/A</v>
      </c>
      <c r="LQ75" s="193" t="e">
        <f t="shared" si="351"/>
        <v>#N/A</v>
      </c>
      <c r="LR75" s="193" t="e">
        <f t="shared" si="351"/>
        <v>#N/A</v>
      </c>
      <c r="LS75" s="193" t="e">
        <f t="shared" si="351"/>
        <v>#N/A</v>
      </c>
      <c r="LT75" s="193" t="e">
        <f t="shared" si="351"/>
        <v>#N/A</v>
      </c>
      <c r="LU75" s="193" t="e">
        <f t="shared" si="351"/>
        <v>#N/A</v>
      </c>
      <c r="LV75" s="193" t="e">
        <f t="shared" si="347"/>
        <v>#N/A</v>
      </c>
      <c r="LW75" s="193" t="e">
        <f t="shared" si="347"/>
        <v>#N/A</v>
      </c>
      <c r="LX75" s="193" t="e">
        <f t="shared" si="347"/>
        <v>#N/A</v>
      </c>
      <c r="LY75" s="193" t="e">
        <f t="shared" si="347"/>
        <v>#N/A</v>
      </c>
      <c r="LZ75" s="193" t="e">
        <f t="shared" si="347"/>
        <v>#N/A</v>
      </c>
      <c r="MA75" s="193" t="e">
        <f t="shared" si="347"/>
        <v>#N/A</v>
      </c>
      <c r="MB75" s="193" t="e">
        <f t="shared" si="347"/>
        <v>#N/A</v>
      </c>
      <c r="MC75" s="193" t="e">
        <f t="shared" si="347"/>
        <v>#N/A</v>
      </c>
      <c r="MD75" s="193" t="e">
        <f t="shared" si="347"/>
        <v>#N/A</v>
      </c>
      <c r="ME75" s="193" t="e">
        <f t="shared" si="347"/>
        <v>#N/A</v>
      </c>
      <c r="MF75" s="193" t="e">
        <f t="shared" si="347"/>
        <v>#N/A</v>
      </c>
      <c r="MG75" s="193" t="e">
        <f t="shared" si="347"/>
        <v>#N/A</v>
      </c>
      <c r="MH75" s="193" t="e">
        <f t="shared" si="347"/>
        <v>#N/A</v>
      </c>
      <c r="MI75" s="193" t="e">
        <f t="shared" si="347"/>
        <v>#N/A</v>
      </c>
      <c r="MJ75" s="193" t="e">
        <f t="shared" si="347"/>
        <v>#N/A</v>
      </c>
      <c r="MK75" s="193" t="e">
        <f t="shared" si="379"/>
        <v>#N/A</v>
      </c>
      <c r="ML75" s="193" t="e">
        <f t="shared" si="379"/>
        <v>#N/A</v>
      </c>
      <c r="MM75" s="193" t="e">
        <f t="shared" si="379"/>
        <v>#N/A</v>
      </c>
      <c r="MN75" s="193" t="e">
        <f t="shared" si="379"/>
        <v>#N/A</v>
      </c>
      <c r="MO75" s="193" t="e">
        <f t="shared" si="379"/>
        <v>#N/A</v>
      </c>
      <c r="MP75" s="193" t="e">
        <f t="shared" si="379"/>
        <v>#N/A</v>
      </c>
      <c r="MQ75" s="193" t="e">
        <f t="shared" si="379"/>
        <v>#N/A</v>
      </c>
      <c r="MR75" s="193" t="e">
        <f t="shared" si="379"/>
        <v>#N/A</v>
      </c>
      <c r="MS75" s="193" t="e">
        <f t="shared" si="379"/>
        <v>#N/A</v>
      </c>
      <c r="MT75" s="193" t="e">
        <f t="shared" si="379"/>
        <v>#N/A</v>
      </c>
      <c r="MU75" s="193" t="e">
        <f t="shared" si="379"/>
        <v>#N/A</v>
      </c>
      <c r="MV75" s="193" t="e">
        <f t="shared" si="379"/>
        <v>#N/A</v>
      </c>
      <c r="MW75" s="193" t="e">
        <f t="shared" si="379"/>
        <v>#N/A</v>
      </c>
      <c r="MX75" s="193" t="e">
        <f t="shared" si="379"/>
        <v>#N/A</v>
      </c>
      <c r="MY75" s="193" t="e">
        <f t="shared" si="379"/>
        <v>#N/A</v>
      </c>
      <c r="MZ75" s="193" t="e">
        <f t="shared" si="387"/>
        <v>#N/A</v>
      </c>
      <c r="NA75" s="193" t="e">
        <f t="shared" si="344"/>
        <v>#N/A</v>
      </c>
      <c r="NB75" s="193" t="e">
        <f t="shared" si="344"/>
        <v>#N/A</v>
      </c>
      <c r="NC75" s="193" t="e">
        <f t="shared" si="344"/>
        <v>#N/A</v>
      </c>
      <c r="ND75" s="193" t="e">
        <f t="shared" si="357"/>
        <v>#N/A</v>
      </c>
      <c r="NE75" s="193" t="e">
        <f t="shared" si="357"/>
        <v>#N/A</v>
      </c>
      <c r="NF75" s="193" t="e">
        <f t="shared" si="357"/>
        <v>#N/A</v>
      </c>
      <c r="NG75" s="193" t="e">
        <f t="shared" si="357"/>
        <v>#N/A</v>
      </c>
      <c r="NH75" s="193" t="e">
        <f t="shared" si="357"/>
        <v>#N/A</v>
      </c>
      <c r="NI75" s="193" t="e">
        <f t="shared" si="357"/>
        <v>#N/A</v>
      </c>
      <c r="NJ75" s="193" t="e">
        <f t="shared" si="357"/>
        <v>#N/A</v>
      </c>
      <c r="NK75" s="193" t="e">
        <f t="shared" si="357"/>
        <v>#N/A</v>
      </c>
      <c r="NL75" s="193" t="e">
        <f t="shared" si="357"/>
        <v>#N/A</v>
      </c>
      <c r="NM75" s="193" t="e">
        <f t="shared" si="357"/>
        <v>#N/A</v>
      </c>
      <c r="NN75" s="193" t="e">
        <f t="shared" si="357"/>
        <v>#N/A</v>
      </c>
      <c r="NO75" s="193" t="e">
        <f t="shared" si="357"/>
        <v>#N/A</v>
      </c>
      <c r="NP75" s="193" t="e">
        <f t="shared" si="357"/>
        <v>#N/A</v>
      </c>
      <c r="NQ75" s="193" t="e">
        <f t="shared" si="357"/>
        <v>#N/A</v>
      </c>
      <c r="NR75" s="193" t="e">
        <f t="shared" si="357"/>
        <v>#N/A</v>
      </c>
      <c r="NS75" s="193" t="e">
        <f t="shared" si="352"/>
        <v>#N/A</v>
      </c>
      <c r="NT75" s="193" t="e">
        <f t="shared" si="352"/>
        <v>#N/A</v>
      </c>
      <c r="NU75" s="193" t="e">
        <f t="shared" si="352"/>
        <v>#N/A</v>
      </c>
      <c r="NV75" s="193" t="e">
        <f t="shared" si="352"/>
        <v>#N/A</v>
      </c>
      <c r="NW75" s="193" t="e">
        <f t="shared" si="352"/>
        <v>#N/A</v>
      </c>
      <c r="NX75" s="193" t="e">
        <f t="shared" si="352"/>
        <v>#N/A</v>
      </c>
      <c r="NY75" s="193" t="e">
        <f t="shared" si="352"/>
        <v>#N/A</v>
      </c>
      <c r="NZ75" s="193" t="e">
        <f t="shared" si="352"/>
        <v>#N/A</v>
      </c>
      <c r="OA75" s="193" t="e">
        <f t="shared" si="352"/>
        <v>#N/A</v>
      </c>
      <c r="OB75" s="193" t="e">
        <f t="shared" si="352"/>
        <v>#N/A</v>
      </c>
      <c r="OC75" s="193" t="e">
        <f t="shared" si="352"/>
        <v>#N/A</v>
      </c>
      <c r="OD75" s="193" t="e">
        <f t="shared" si="352"/>
        <v>#N/A</v>
      </c>
      <c r="OE75" s="193" t="e">
        <f t="shared" si="352"/>
        <v>#N/A</v>
      </c>
      <c r="OF75" s="193" t="e">
        <f t="shared" si="352"/>
        <v>#N/A</v>
      </c>
      <c r="OG75" s="193" t="e">
        <f t="shared" si="352"/>
        <v>#N/A</v>
      </c>
      <c r="OH75" s="193" t="e">
        <f t="shared" si="348"/>
        <v>#N/A</v>
      </c>
      <c r="OI75" s="193" t="e">
        <f t="shared" si="348"/>
        <v>#N/A</v>
      </c>
      <c r="OJ75" s="193" t="e">
        <f t="shared" si="348"/>
        <v>#N/A</v>
      </c>
      <c r="OK75" s="193" t="e">
        <f t="shared" si="348"/>
        <v>#N/A</v>
      </c>
      <c r="OL75" s="193" t="e">
        <f t="shared" si="348"/>
        <v>#N/A</v>
      </c>
      <c r="OM75" s="193" t="e">
        <f t="shared" si="348"/>
        <v>#N/A</v>
      </c>
      <c r="ON75" s="193" t="e">
        <f t="shared" si="348"/>
        <v>#N/A</v>
      </c>
      <c r="OO75" s="193" t="e">
        <f t="shared" si="348"/>
        <v>#N/A</v>
      </c>
      <c r="OP75" s="193" t="e">
        <f t="shared" si="348"/>
        <v>#N/A</v>
      </c>
      <c r="OQ75" s="193" t="e">
        <f t="shared" si="348"/>
        <v>#N/A</v>
      </c>
      <c r="OR75" s="193" t="e">
        <f t="shared" si="348"/>
        <v>#N/A</v>
      </c>
      <c r="OS75" s="193" t="e">
        <f t="shared" si="348"/>
        <v>#N/A</v>
      </c>
      <c r="OT75" s="193" t="e">
        <f t="shared" si="348"/>
        <v>#N/A</v>
      </c>
      <c r="OU75" s="193" t="e">
        <f t="shared" si="348"/>
        <v>#N/A</v>
      </c>
      <c r="OV75" s="193" t="e">
        <f t="shared" si="348"/>
        <v>#N/A</v>
      </c>
      <c r="OW75" s="193" t="e">
        <f t="shared" si="380"/>
        <v>#N/A</v>
      </c>
      <c r="OX75" s="193" t="e">
        <f t="shared" si="380"/>
        <v>#N/A</v>
      </c>
      <c r="OY75" s="193" t="e">
        <f t="shared" si="380"/>
        <v>#N/A</v>
      </c>
      <c r="OZ75" s="193" t="e">
        <f t="shared" si="380"/>
        <v>#N/A</v>
      </c>
      <c r="PA75" s="193" t="e">
        <f t="shared" si="380"/>
        <v>#N/A</v>
      </c>
      <c r="PB75" s="193" t="e">
        <f t="shared" si="380"/>
        <v>#N/A</v>
      </c>
      <c r="PC75" s="193" t="e">
        <f t="shared" si="380"/>
        <v>#N/A</v>
      </c>
      <c r="PD75" s="193" t="e">
        <f t="shared" si="380"/>
        <v>#N/A</v>
      </c>
      <c r="PE75" s="193" t="e">
        <f t="shared" si="380"/>
        <v>#N/A</v>
      </c>
      <c r="PF75" s="193" t="e">
        <f t="shared" si="380"/>
        <v>#N/A</v>
      </c>
      <c r="PG75" s="193" t="e">
        <f t="shared" si="380"/>
        <v>#N/A</v>
      </c>
      <c r="PH75" s="193" t="e">
        <f t="shared" si="380"/>
        <v>#N/A</v>
      </c>
      <c r="PI75" s="193" t="e">
        <f t="shared" si="380"/>
        <v>#N/A</v>
      </c>
      <c r="PJ75" s="193" t="e">
        <f t="shared" si="380"/>
        <v>#N/A</v>
      </c>
      <c r="PK75" s="193" t="e">
        <f t="shared" si="380"/>
        <v>#N/A</v>
      </c>
      <c r="PL75" s="193" t="e">
        <f t="shared" si="388"/>
        <v>#N/A</v>
      </c>
      <c r="PM75" s="193" t="e">
        <f t="shared" si="362"/>
        <v>#N/A</v>
      </c>
      <c r="PN75" s="193" t="e">
        <f t="shared" si="362"/>
        <v>#N/A</v>
      </c>
      <c r="PO75" s="193" t="e">
        <f t="shared" si="362"/>
        <v>#N/A</v>
      </c>
      <c r="PP75" s="193" t="e">
        <f t="shared" si="362"/>
        <v>#N/A</v>
      </c>
      <c r="PQ75" s="193" t="e">
        <f t="shared" si="362"/>
        <v>#N/A</v>
      </c>
      <c r="PR75" s="193" t="e">
        <f t="shared" si="362"/>
        <v>#N/A</v>
      </c>
      <c r="PS75" s="193" t="e">
        <f t="shared" si="362"/>
        <v>#N/A</v>
      </c>
      <c r="PT75" s="193" t="e">
        <f t="shared" si="362"/>
        <v>#N/A</v>
      </c>
    </row>
    <row r="76" spans="1:436" hidden="1" x14ac:dyDescent="0.45">
      <c r="A76" s="20">
        <v>73</v>
      </c>
      <c r="B76" s="101" t="str">
        <f t="shared" si="363"/>
        <v/>
      </c>
      <c r="C76" s="115"/>
      <c r="D76" s="101" t="str">
        <f t="shared" si="364"/>
        <v/>
      </c>
      <c r="E76" s="110" t="str">
        <f t="shared" si="365"/>
        <v/>
      </c>
      <c r="F76" s="21" t="str">
        <f t="shared" si="366"/>
        <v/>
      </c>
      <c r="G76" s="22" t="str">
        <f t="shared" si="367"/>
        <v/>
      </c>
      <c r="H76" s="23" t="str">
        <f>IF(F76="","",IF(OR($F76&lt;Skew!$B$3,$F76=Skew!$B$3),IF($F76&gt;Skew!$C$3,Skew!$A$3,IF($F76&gt;Skew!$C$4,Skew!$A$4,IF($F76&gt;Skew!$C$5,Skew!$A$5,IF($F76&gt;Skew!$C$6,Skew!$A$6,IF($F76&gt;Skew!$C$7,Skew!$A$7,IF($F76&gt;Skew!$C$8,Skew!$A$8,IF($F76&gt;Skew!$C$9,Skew!$A$9,IF($F76&gt;Skew!$C$10,Skew!$A$10,IF($F76&gt;Skew!$C$11,Skew!$A$11,IF($F76&gt;Skew!$C$12,Skew!$A$12,IF($F76&gt;Skew!$C$13,Skew!$A$13,IF($F76&gt;Skew!$C$14,Skew!$A$14,IF($F76&gt;Skew!$C$15,Skew!$A$15,IF($F76&gt;Skew!$C$16,Skew!$A$16,Skew!$A$17)
)))))))))))))))</f>
        <v/>
      </c>
      <c r="I76" s="22" t="str">
        <f>IF(F76="","",MATCH(H76,Skew!$A$3:$A$17,0))</f>
        <v/>
      </c>
      <c r="J76" s="22" t="str">
        <f t="shared" si="368"/>
        <v/>
      </c>
      <c r="K76" s="24"/>
      <c r="L76" s="22" t="str">
        <f>IF(OR(F76="",K76=""),"",MATCH(K76,Confidence!$A$3:$A$12,0))</f>
        <v/>
      </c>
      <c r="M76" s="25" t="str">
        <f t="shared" si="369"/>
        <v/>
      </c>
      <c r="N76" s="25" t="str">
        <f t="shared" si="370"/>
        <v/>
      </c>
      <c r="O76" s="22"/>
      <c r="P76" s="102" t="str">
        <f t="shared" si="371"/>
        <v/>
      </c>
      <c r="Q76" s="102" t="str">
        <f t="shared" si="372"/>
        <v/>
      </c>
      <c r="R76" s="37" t="str">
        <f t="shared" si="373"/>
        <v/>
      </c>
      <c r="S76" s="115"/>
      <c r="T76" s="204" t="str">
        <f>IF(AND(B76&gt;0,C76&gt;0,D76&gt;0,M76&gt;0,N76&gt;0,S76&gt;0,NOT(K76="")),ABS(VLOOKUP($S$1,VLookups!$A$30:$B$31,2,FALSE)-_xlfn.BETA.DIST(S76,IF(G76="L",N76,M76),IF(G76="L",M76,N76),TRUE,B76,D76)),"")</f>
        <v/>
      </c>
      <c r="U76" s="112" t="str">
        <f>IF(OR($M76="",$N76=""),"",_xlfn.BETA.INV(ABS(VLOOKUP($S$1,VLookups!$A$30:$B$31,2,FALSE)-U$3),IF($G76="L",$N76,$M76),IF($G76="L",$M76,$N76),$B76,$D76))</f>
        <v/>
      </c>
      <c r="V76" s="113" t="str">
        <f>IF(OR($M76="",$N76=""),"",_xlfn.BETA.INV(ABS(VLOOKUP($S$1,VLookups!$A$30:$B$31,2,FALSE)-V$3),IF($G76="L",$N76,$M76),IF($G76="L",$M76,$N76),$B76,$D76))</f>
        <v/>
      </c>
      <c r="W76" s="112" t="str">
        <f>IF(OR($M76="",$N76=""),"",_xlfn.BETA.INV(ABS(VLOOKUP($S$1,VLookups!$A$30:$B$31,2,FALSE)-W$3),IF($G76="L",$N76,$M76),IF($G76="L",$M76,$N76),$B76,$D76))</f>
        <v/>
      </c>
      <c r="X76" s="113" t="str">
        <f>IF(OR($M76="",$N76=""),"",_xlfn.BETA.INV(ABS(VLOOKUP($S$1,VLookups!$A$30:$B$31,2,FALSE)-X$3),IF($G76="L",$N76,$M76),IF($G76="L",$M76,$N76),$B76,$D76))</f>
        <v/>
      </c>
      <c r="Y76" s="112" t="str">
        <f>IF(OR($M76="",$N76=""),"",_xlfn.BETA.INV(ABS(VLOOKUP($S$1,VLookups!$A$30:$B$31,2,FALSE)-Y$3),IF($G76="L",$N76,$M76),IF($G76="L",$M76,$N76),$B76,$D76))</f>
        <v/>
      </c>
      <c r="Z76" s="113" t="str">
        <f>IF(OR($M76="",$N76=""),"",_xlfn.BETA.INV(ABS(VLOOKUP($S$1,VLookups!$A$30:$B$31,2,FALSE)-Z$3),IF($G76="L",$N76,$M76),IF($G76="L",$M76,$N76),$B76,$D76))</f>
        <v/>
      </c>
      <c r="AA76" s="112" t="str">
        <f>IF(OR($M76="",$N76=""),"",_xlfn.BETA.INV(ABS(VLOOKUP($S$1,VLookups!$A$30:$B$31,2,FALSE)-AA$3),IF($G76="L",$N76,$M76),IF($G76="L",$M76,$N76),$B76,$D76))</f>
        <v/>
      </c>
      <c r="AB76" s="113" t="str">
        <f>IF(OR($M76="",$N76=""),"",_xlfn.BETA.INV(ABS(VLOOKUP($S$1,VLookups!$A$30:$B$31,2,FALSE)-AB$3),IF($G76="L",$N76,$M76),IF($G76="L",$M76,$N76),$B76,$D76))</f>
        <v/>
      </c>
      <c r="AC76" s="112" t="str">
        <f>IF(OR($M76="",$N76=""),"",_xlfn.BETA.INV(ABS(VLOOKUP($S$1,VLookups!$A$30:$B$31,2,FALSE)-AC$3),IF($G76="L",$N76,$M76),IF($G76="L",$M76,$N76),$B76,$D76))</f>
        <v/>
      </c>
      <c r="AD76" s="113" t="str">
        <f>IF(OR($M76="",$N76=""),"",_xlfn.BETA.INV(ABS(VLOOKUP($S$1,VLookups!$A$30:$B$31,2,FALSE)-AD$3),IF($G76="L",$N76,$M76),IF($G76="L",$M76,$N76),$B76,$D76))</f>
        <v/>
      </c>
      <c r="AE76" s="112" t="str">
        <f>IF(OR($M76="",$N76=""),"",_xlfn.BETA.INV(ABS(VLOOKUP($S$1,VLookups!$A$30:$B$31,2,FALSE)-AE$3),IF($G76="L",$N76,$M76),IF($G76="L",$M76,$N76),$B76,$D76))</f>
        <v/>
      </c>
      <c r="AF76" s="113" t="str">
        <f>IF(OR($M76="",$N76=""),"",_xlfn.BETA.INV(ABS(VLOOKUP($S$1,VLookups!$A$30:$B$31,2,FALSE)-AF$3),IF($G76="L",$N76,$M76),IF($G76="L",$M76,$N76),$B76,$D76))</f>
        <v/>
      </c>
      <c r="AG76" s="15"/>
      <c r="AH76" s="194" t="str">
        <f t="shared" si="374"/>
        <v/>
      </c>
      <c r="AI76" s="192" t="str">
        <f t="shared" si="375"/>
        <v/>
      </c>
      <c r="AJ76" s="177" t="str">
        <f t="shared" ref="AJ76" si="582">IF(ISNONTEXT($AH76),AI76+$AH76,"")</f>
        <v/>
      </c>
      <c r="AK76" s="177" t="str">
        <f t="shared" si="390"/>
        <v/>
      </c>
      <c r="AL76" s="177" t="str">
        <f t="shared" si="391"/>
        <v/>
      </c>
      <c r="AM76" s="177" t="str">
        <f t="shared" si="392"/>
        <v/>
      </c>
      <c r="AN76" s="177" t="str">
        <f t="shared" si="393"/>
        <v/>
      </c>
      <c r="AO76" s="177" t="str">
        <f t="shared" si="394"/>
        <v/>
      </c>
      <c r="AP76" s="177" t="str">
        <f t="shared" si="395"/>
        <v/>
      </c>
      <c r="AQ76" s="177" t="str">
        <f t="shared" si="396"/>
        <v/>
      </c>
      <c r="AR76" s="177" t="str">
        <f t="shared" si="397"/>
        <v/>
      </c>
      <c r="AS76" s="177" t="str">
        <f t="shared" si="398"/>
        <v/>
      </c>
      <c r="AT76" s="177" t="str">
        <f t="shared" si="399"/>
        <v/>
      </c>
      <c r="AU76" s="177" t="str">
        <f t="shared" si="400"/>
        <v/>
      </c>
      <c r="AV76" s="177" t="str">
        <f t="shared" si="401"/>
        <v/>
      </c>
      <c r="AW76" s="177" t="str">
        <f t="shared" si="402"/>
        <v/>
      </c>
      <c r="AX76" s="177" t="str">
        <f t="shared" si="403"/>
        <v/>
      </c>
      <c r="AY76" s="177" t="str">
        <f t="shared" si="404"/>
        <v/>
      </c>
      <c r="AZ76" s="177" t="str">
        <f t="shared" si="405"/>
        <v/>
      </c>
      <c r="BA76" s="177" t="str">
        <f t="shared" si="406"/>
        <v/>
      </c>
      <c r="BB76" s="177" t="str">
        <f t="shared" si="407"/>
        <v/>
      </c>
      <c r="BC76" s="177" t="str">
        <f t="shared" si="408"/>
        <v/>
      </c>
      <c r="BD76" s="177" t="str">
        <f t="shared" si="409"/>
        <v/>
      </c>
      <c r="BE76" s="177" t="str">
        <f t="shared" si="410"/>
        <v/>
      </c>
      <c r="BF76" s="177" t="str">
        <f t="shared" si="411"/>
        <v/>
      </c>
      <c r="BG76" s="177" t="str">
        <f t="shared" si="412"/>
        <v/>
      </c>
      <c r="BH76" s="177" t="str">
        <f t="shared" si="413"/>
        <v/>
      </c>
      <c r="BI76" s="177" t="str">
        <f t="shared" si="414"/>
        <v/>
      </c>
      <c r="BJ76" s="177" t="str">
        <f t="shared" si="415"/>
        <v/>
      </c>
      <c r="BK76" s="177" t="str">
        <f t="shared" si="416"/>
        <v/>
      </c>
      <c r="BL76" s="177" t="str">
        <f t="shared" si="417"/>
        <v/>
      </c>
      <c r="BM76" s="177" t="str">
        <f t="shared" si="418"/>
        <v/>
      </c>
      <c r="BN76" s="177" t="str">
        <f t="shared" si="419"/>
        <v/>
      </c>
      <c r="BO76" s="177" t="str">
        <f t="shared" si="420"/>
        <v/>
      </c>
      <c r="BP76" s="177" t="str">
        <f t="shared" si="421"/>
        <v/>
      </c>
      <c r="BQ76" s="177" t="str">
        <f t="shared" si="422"/>
        <v/>
      </c>
      <c r="BR76" s="177" t="str">
        <f t="shared" si="423"/>
        <v/>
      </c>
      <c r="BS76" s="177" t="str">
        <f t="shared" si="424"/>
        <v/>
      </c>
      <c r="BT76" s="177" t="str">
        <f t="shared" si="425"/>
        <v/>
      </c>
      <c r="BU76" s="177" t="str">
        <f t="shared" si="426"/>
        <v/>
      </c>
      <c r="BV76" s="177" t="str">
        <f t="shared" si="427"/>
        <v/>
      </c>
      <c r="BW76" s="177" t="str">
        <f t="shared" si="428"/>
        <v/>
      </c>
      <c r="BX76" s="177" t="str">
        <f t="shared" si="429"/>
        <v/>
      </c>
      <c r="BY76" s="177" t="str">
        <f t="shared" si="430"/>
        <v/>
      </c>
      <c r="BZ76" s="177" t="str">
        <f t="shared" si="431"/>
        <v/>
      </c>
      <c r="CA76" s="177" t="str">
        <f t="shared" si="432"/>
        <v/>
      </c>
      <c r="CB76" s="177" t="str">
        <f t="shared" si="433"/>
        <v/>
      </c>
      <c r="CC76" s="177" t="str">
        <f t="shared" si="434"/>
        <v/>
      </c>
      <c r="CD76" s="177" t="str">
        <f t="shared" si="435"/>
        <v/>
      </c>
      <c r="CE76" s="177" t="str">
        <f t="shared" si="436"/>
        <v/>
      </c>
      <c r="CF76" s="177" t="str">
        <f t="shared" si="437"/>
        <v/>
      </c>
      <c r="CG76" s="177" t="str">
        <f t="shared" si="438"/>
        <v/>
      </c>
      <c r="CH76" s="177" t="str">
        <f t="shared" si="439"/>
        <v/>
      </c>
      <c r="CI76" s="177" t="str">
        <f t="shared" si="440"/>
        <v/>
      </c>
      <c r="CJ76" s="177" t="str">
        <f t="shared" si="441"/>
        <v/>
      </c>
      <c r="CK76" s="177" t="str">
        <f t="shared" si="442"/>
        <v/>
      </c>
      <c r="CL76" s="177" t="str">
        <f t="shared" si="443"/>
        <v/>
      </c>
      <c r="CM76" s="177" t="str">
        <f t="shared" si="444"/>
        <v/>
      </c>
      <c r="CN76" s="177" t="str">
        <f t="shared" si="445"/>
        <v/>
      </c>
      <c r="CO76" s="177" t="str">
        <f t="shared" si="446"/>
        <v/>
      </c>
      <c r="CP76" s="177" t="str">
        <f t="shared" si="447"/>
        <v/>
      </c>
      <c r="CQ76" s="177" t="str">
        <f t="shared" si="448"/>
        <v/>
      </c>
      <c r="CR76" s="177" t="str">
        <f t="shared" si="449"/>
        <v/>
      </c>
      <c r="CS76" s="177" t="str">
        <f t="shared" si="450"/>
        <v/>
      </c>
      <c r="CT76" s="177" t="str">
        <f t="shared" si="451"/>
        <v/>
      </c>
      <c r="CU76" s="177" t="str">
        <f t="shared" si="452"/>
        <v/>
      </c>
      <c r="CV76" s="177" t="str">
        <f t="shared" si="383"/>
        <v/>
      </c>
      <c r="CW76" s="177" t="str">
        <f t="shared" si="453"/>
        <v/>
      </c>
      <c r="CX76" s="177" t="str">
        <f t="shared" si="454"/>
        <v/>
      </c>
      <c r="CY76" s="177" t="str">
        <f t="shared" si="455"/>
        <v/>
      </c>
      <c r="CZ76" s="177" t="str">
        <f t="shared" si="456"/>
        <v/>
      </c>
      <c r="DA76" s="177" t="str">
        <f t="shared" si="457"/>
        <v/>
      </c>
      <c r="DB76" s="177" t="str">
        <f t="shared" si="458"/>
        <v/>
      </c>
      <c r="DC76" s="177" t="str">
        <f t="shared" si="459"/>
        <v/>
      </c>
      <c r="DD76" s="177" t="str">
        <f t="shared" si="460"/>
        <v/>
      </c>
      <c r="DE76" s="177" t="str">
        <f t="shared" si="461"/>
        <v/>
      </c>
      <c r="DF76" s="177" t="str">
        <f t="shared" si="462"/>
        <v/>
      </c>
      <c r="DG76" s="177" t="str">
        <f t="shared" si="463"/>
        <v/>
      </c>
      <c r="DH76" s="177" t="str">
        <f t="shared" si="464"/>
        <v/>
      </c>
      <c r="DI76" s="177" t="str">
        <f t="shared" si="465"/>
        <v/>
      </c>
      <c r="DJ76" s="177" t="str">
        <f t="shared" si="466"/>
        <v/>
      </c>
      <c r="DK76" s="177" t="str">
        <f t="shared" si="467"/>
        <v/>
      </c>
      <c r="DL76" s="177" t="str">
        <f t="shared" si="468"/>
        <v/>
      </c>
      <c r="DM76" s="177" t="str">
        <f t="shared" si="469"/>
        <v/>
      </c>
      <c r="DN76" s="177" t="str">
        <f t="shared" si="470"/>
        <v/>
      </c>
      <c r="DO76" s="177" t="str">
        <f t="shared" si="471"/>
        <v/>
      </c>
      <c r="DP76" s="177" t="str">
        <f t="shared" si="472"/>
        <v/>
      </c>
      <c r="DQ76" s="177" t="str">
        <f t="shared" si="473"/>
        <v/>
      </c>
      <c r="DR76" s="177" t="str">
        <f t="shared" si="474"/>
        <v/>
      </c>
      <c r="DS76" s="177" t="str">
        <f t="shared" si="475"/>
        <v/>
      </c>
      <c r="DT76" s="177" t="str">
        <f t="shared" si="476"/>
        <v/>
      </c>
      <c r="DU76" s="177" t="str">
        <f t="shared" si="477"/>
        <v/>
      </c>
      <c r="DV76" s="177" t="str">
        <f t="shared" si="478"/>
        <v/>
      </c>
      <c r="DW76" s="177" t="str">
        <f t="shared" si="479"/>
        <v/>
      </c>
      <c r="DX76" s="177" t="str">
        <f t="shared" si="480"/>
        <v/>
      </c>
      <c r="DY76" s="177" t="str">
        <f t="shared" si="481"/>
        <v/>
      </c>
      <c r="DZ76" s="177" t="str">
        <f t="shared" si="482"/>
        <v/>
      </c>
      <c r="EA76" s="177" t="str">
        <f t="shared" si="483"/>
        <v/>
      </c>
      <c r="EB76" s="177" t="str">
        <f t="shared" si="484"/>
        <v/>
      </c>
      <c r="EC76" s="177" t="str">
        <f t="shared" si="485"/>
        <v/>
      </c>
      <c r="ED76" s="177" t="str">
        <f t="shared" si="486"/>
        <v/>
      </c>
      <c r="EE76" s="177" t="str">
        <f t="shared" si="487"/>
        <v/>
      </c>
      <c r="EF76" s="177" t="str">
        <f t="shared" si="488"/>
        <v/>
      </c>
      <c r="EG76" s="177" t="str">
        <f t="shared" si="489"/>
        <v/>
      </c>
      <c r="EH76" s="177" t="str">
        <f t="shared" si="490"/>
        <v/>
      </c>
      <c r="EI76" s="177" t="str">
        <f t="shared" si="491"/>
        <v/>
      </c>
      <c r="EJ76" s="177" t="str">
        <f t="shared" si="492"/>
        <v/>
      </c>
      <c r="EK76" s="177" t="str">
        <f t="shared" si="493"/>
        <v/>
      </c>
      <c r="EL76" s="177" t="str">
        <f t="shared" si="494"/>
        <v/>
      </c>
      <c r="EM76" s="177" t="str">
        <f t="shared" si="495"/>
        <v/>
      </c>
      <c r="EN76" s="177" t="str">
        <f t="shared" si="496"/>
        <v/>
      </c>
      <c r="EO76" s="177" t="str">
        <f t="shared" si="497"/>
        <v/>
      </c>
      <c r="EP76" s="177" t="str">
        <f t="shared" si="498"/>
        <v/>
      </c>
      <c r="EQ76" s="177" t="str">
        <f t="shared" si="499"/>
        <v/>
      </c>
      <c r="ER76" s="177" t="str">
        <f t="shared" si="500"/>
        <v/>
      </c>
      <c r="ES76" s="177" t="str">
        <f t="shared" si="501"/>
        <v/>
      </c>
      <c r="ET76" s="177" t="str">
        <f t="shared" si="502"/>
        <v/>
      </c>
      <c r="EU76" s="177" t="str">
        <f t="shared" si="503"/>
        <v/>
      </c>
      <c r="EV76" s="177" t="str">
        <f t="shared" si="504"/>
        <v/>
      </c>
      <c r="EW76" s="177" t="str">
        <f t="shared" si="505"/>
        <v/>
      </c>
      <c r="EX76" s="177" t="str">
        <f t="shared" si="506"/>
        <v/>
      </c>
      <c r="EY76" s="177" t="str">
        <f t="shared" si="507"/>
        <v/>
      </c>
      <c r="EZ76" s="177" t="str">
        <f t="shared" si="508"/>
        <v/>
      </c>
      <c r="FA76" s="177" t="str">
        <f t="shared" si="509"/>
        <v/>
      </c>
      <c r="FB76" s="177" t="str">
        <f t="shared" si="510"/>
        <v/>
      </c>
      <c r="FC76" s="177" t="str">
        <f t="shared" si="511"/>
        <v/>
      </c>
      <c r="FD76" s="177" t="str">
        <f t="shared" si="512"/>
        <v/>
      </c>
      <c r="FE76" s="177" t="str">
        <f t="shared" si="513"/>
        <v/>
      </c>
      <c r="FF76" s="177" t="str">
        <f t="shared" si="514"/>
        <v/>
      </c>
      <c r="FG76" s="177" t="str">
        <f t="shared" si="515"/>
        <v/>
      </c>
      <c r="FH76" s="177" t="str">
        <f t="shared" si="384"/>
        <v/>
      </c>
      <c r="FI76" s="177" t="str">
        <f t="shared" si="516"/>
        <v/>
      </c>
      <c r="FJ76" s="177" t="str">
        <f t="shared" si="517"/>
        <v/>
      </c>
      <c r="FK76" s="177" t="str">
        <f t="shared" si="518"/>
        <v/>
      </c>
      <c r="FL76" s="177" t="str">
        <f t="shared" si="519"/>
        <v/>
      </c>
      <c r="FM76" s="177" t="str">
        <f t="shared" si="520"/>
        <v/>
      </c>
      <c r="FN76" s="177" t="str">
        <f t="shared" si="521"/>
        <v/>
      </c>
      <c r="FO76" s="177" t="str">
        <f t="shared" si="522"/>
        <v/>
      </c>
      <c r="FP76" s="177" t="str">
        <f t="shared" si="523"/>
        <v/>
      </c>
      <c r="FQ76" s="177" t="str">
        <f t="shared" si="524"/>
        <v/>
      </c>
      <c r="FR76" s="177" t="str">
        <f t="shared" si="525"/>
        <v/>
      </c>
      <c r="FS76" s="177" t="str">
        <f t="shared" si="526"/>
        <v/>
      </c>
      <c r="FT76" s="177" t="str">
        <f t="shared" si="527"/>
        <v/>
      </c>
      <c r="FU76" s="177" t="str">
        <f t="shared" si="528"/>
        <v/>
      </c>
      <c r="FV76" s="177" t="str">
        <f t="shared" si="529"/>
        <v/>
      </c>
      <c r="FW76" s="177" t="str">
        <f t="shared" si="530"/>
        <v/>
      </c>
      <c r="FX76" s="177" t="str">
        <f t="shared" si="531"/>
        <v/>
      </c>
      <c r="FY76" s="177" t="str">
        <f t="shared" si="532"/>
        <v/>
      </c>
      <c r="FZ76" s="177" t="str">
        <f t="shared" si="533"/>
        <v/>
      </c>
      <c r="GA76" s="177" t="str">
        <f t="shared" si="534"/>
        <v/>
      </c>
      <c r="GB76" s="177" t="str">
        <f t="shared" si="535"/>
        <v/>
      </c>
      <c r="GC76" s="177" t="str">
        <f t="shared" si="536"/>
        <v/>
      </c>
      <c r="GD76" s="177" t="str">
        <f t="shared" si="537"/>
        <v/>
      </c>
      <c r="GE76" s="177" t="str">
        <f t="shared" si="538"/>
        <v/>
      </c>
      <c r="GF76" s="177" t="str">
        <f t="shared" si="539"/>
        <v/>
      </c>
      <c r="GG76" s="177" t="str">
        <f t="shared" si="540"/>
        <v/>
      </c>
      <c r="GH76" s="177" t="str">
        <f t="shared" si="541"/>
        <v/>
      </c>
      <c r="GI76" s="177" t="str">
        <f t="shared" si="542"/>
        <v/>
      </c>
      <c r="GJ76" s="177" t="str">
        <f t="shared" si="543"/>
        <v/>
      </c>
      <c r="GK76" s="177" t="str">
        <f t="shared" si="544"/>
        <v/>
      </c>
      <c r="GL76" s="177" t="str">
        <f t="shared" si="545"/>
        <v/>
      </c>
      <c r="GM76" s="177" t="str">
        <f t="shared" si="546"/>
        <v/>
      </c>
      <c r="GN76" s="177" t="str">
        <f t="shared" si="547"/>
        <v/>
      </c>
      <c r="GO76" s="177" t="str">
        <f t="shared" si="548"/>
        <v/>
      </c>
      <c r="GP76" s="177" t="str">
        <f t="shared" si="549"/>
        <v/>
      </c>
      <c r="GQ76" s="177" t="str">
        <f t="shared" si="550"/>
        <v/>
      </c>
      <c r="GR76" s="177" t="str">
        <f t="shared" si="551"/>
        <v/>
      </c>
      <c r="GS76" s="177" t="str">
        <f t="shared" si="552"/>
        <v/>
      </c>
      <c r="GT76" s="177" t="str">
        <f t="shared" si="553"/>
        <v/>
      </c>
      <c r="GU76" s="177" t="str">
        <f t="shared" si="554"/>
        <v/>
      </c>
      <c r="GV76" s="177" t="str">
        <f t="shared" si="555"/>
        <v/>
      </c>
      <c r="GW76" s="177" t="str">
        <f t="shared" si="556"/>
        <v/>
      </c>
      <c r="GX76" s="177" t="str">
        <f t="shared" si="557"/>
        <v/>
      </c>
      <c r="GY76" s="177" t="str">
        <f t="shared" si="558"/>
        <v/>
      </c>
      <c r="GZ76" s="177" t="str">
        <f t="shared" si="559"/>
        <v/>
      </c>
      <c r="HA76" s="177" t="str">
        <f t="shared" si="560"/>
        <v/>
      </c>
      <c r="HB76" s="177" t="str">
        <f t="shared" si="561"/>
        <v/>
      </c>
      <c r="HC76" s="177" t="str">
        <f t="shared" si="562"/>
        <v/>
      </c>
      <c r="HD76" s="177" t="str">
        <f t="shared" si="563"/>
        <v/>
      </c>
      <c r="HE76" s="177" t="str">
        <f t="shared" si="564"/>
        <v/>
      </c>
      <c r="HF76" s="177" t="str">
        <f t="shared" si="565"/>
        <v/>
      </c>
      <c r="HG76" s="177" t="str">
        <f t="shared" si="566"/>
        <v/>
      </c>
      <c r="HH76" s="177" t="str">
        <f t="shared" si="567"/>
        <v/>
      </c>
      <c r="HI76" s="177" t="str">
        <f t="shared" si="568"/>
        <v/>
      </c>
      <c r="HJ76" s="177" t="str">
        <f t="shared" si="569"/>
        <v/>
      </c>
      <c r="HK76" s="177" t="str">
        <f t="shared" si="570"/>
        <v/>
      </c>
      <c r="HL76" s="177" t="str">
        <f t="shared" si="571"/>
        <v/>
      </c>
      <c r="HM76" s="177" t="str">
        <f t="shared" si="572"/>
        <v/>
      </c>
      <c r="HN76" s="177" t="str">
        <f t="shared" si="573"/>
        <v/>
      </c>
      <c r="HO76" s="177" t="str">
        <f t="shared" si="574"/>
        <v/>
      </c>
      <c r="HP76" s="177" t="str">
        <f t="shared" si="575"/>
        <v/>
      </c>
      <c r="HQ76" s="177" t="str">
        <f t="shared" si="576"/>
        <v/>
      </c>
      <c r="HR76" s="177" t="str">
        <f t="shared" si="577"/>
        <v/>
      </c>
      <c r="HS76" s="177" t="str">
        <f t="shared" si="578"/>
        <v/>
      </c>
      <c r="HT76" s="177" t="str">
        <f t="shared" si="385"/>
        <v/>
      </c>
      <c r="HU76" s="177" t="str">
        <f t="shared" si="255"/>
        <v/>
      </c>
      <c r="HV76" s="177" t="str">
        <f t="shared" si="256"/>
        <v/>
      </c>
      <c r="HW76" s="177" t="str">
        <f t="shared" si="257"/>
        <v/>
      </c>
      <c r="HX76" s="177" t="str">
        <f t="shared" si="258"/>
        <v/>
      </c>
      <c r="HY76" s="177" t="str">
        <f t="shared" si="259"/>
        <v/>
      </c>
      <c r="HZ76" s="177" t="str">
        <f t="shared" si="260"/>
        <v/>
      </c>
      <c r="IA76" s="192" t="str">
        <f t="shared" si="377"/>
        <v/>
      </c>
      <c r="IB76" s="193" t="e">
        <f t="shared" si="361"/>
        <v>#N/A</v>
      </c>
      <c r="IC76" s="193" t="e">
        <f t="shared" si="342"/>
        <v>#N/A</v>
      </c>
      <c r="ID76" s="193" t="e">
        <f t="shared" si="342"/>
        <v>#N/A</v>
      </c>
      <c r="IE76" s="193" t="e">
        <f t="shared" si="342"/>
        <v>#N/A</v>
      </c>
      <c r="IF76" s="193" t="e">
        <f t="shared" si="355"/>
        <v>#N/A</v>
      </c>
      <c r="IG76" s="193" t="e">
        <f t="shared" si="355"/>
        <v>#N/A</v>
      </c>
      <c r="IH76" s="193" t="e">
        <f t="shared" si="355"/>
        <v>#N/A</v>
      </c>
      <c r="II76" s="193" t="e">
        <f t="shared" si="355"/>
        <v>#N/A</v>
      </c>
      <c r="IJ76" s="193" t="e">
        <f t="shared" si="355"/>
        <v>#N/A</v>
      </c>
      <c r="IK76" s="193" t="e">
        <f t="shared" si="355"/>
        <v>#N/A</v>
      </c>
      <c r="IL76" s="193" t="e">
        <f t="shared" si="355"/>
        <v>#N/A</v>
      </c>
      <c r="IM76" s="193" t="e">
        <f t="shared" si="355"/>
        <v>#N/A</v>
      </c>
      <c r="IN76" s="193" t="e">
        <f t="shared" si="355"/>
        <v>#N/A</v>
      </c>
      <c r="IO76" s="193" t="e">
        <f t="shared" si="355"/>
        <v>#N/A</v>
      </c>
      <c r="IP76" s="193" t="e">
        <f t="shared" si="355"/>
        <v>#N/A</v>
      </c>
      <c r="IQ76" s="193" t="e">
        <f t="shared" si="355"/>
        <v>#N/A</v>
      </c>
      <c r="IR76" s="193" t="e">
        <f t="shared" si="355"/>
        <v>#N/A</v>
      </c>
      <c r="IS76" s="193" t="e">
        <f t="shared" si="355"/>
        <v>#N/A</v>
      </c>
      <c r="IT76" s="193" t="e">
        <f t="shared" si="355"/>
        <v>#N/A</v>
      </c>
      <c r="IU76" s="193" t="e">
        <f t="shared" si="350"/>
        <v>#N/A</v>
      </c>
      <c r="IV76" s="193" t="e">
        <f t="shared" si="350"/>
        <v>#N/A</v>
      </c>
      <c r="IW76" s="193" t="e">
        <f t="shared" si="350"/>
        <v>#N/A</v>
      </c>
      <c r="IX76" s="193" t="e">
        <f t="shared" si="350"/>
        <v>#N/A</v>
      </c>
      <c r="IY76" s="193" t="e">
        <f t="shared" si="350"/>
        <v>#N/A</v>
      </c>
      <c r="IZ76" s="193" t="e">
        <f t="shared" si="350"/>
        <v>#N/A</v>
      </c>
      <c r="JA76" s="193" t="e">
        <f t="shared" si="350"/>
        <v>#N/A</v>
      </c>
      <c r="JB76" s="193" t="e">
        <f t="shared" si="350"/>
        <v>#N/A</v>
      </c>
      <c r="JC76" s="193" t="e">
        <f t="shared" si="350"/>
        <v>#N/A</v>
      </c>
      <c r="JD76" s="193" t="e">
        <f t="shared" si="350"/>
        <v>#N/A</v>
      </c>
      <c r="JE76" s="193" t="e">
        <f t="shared" si="350"/>
        <v>#N/A</v>
      </c>
      <c r="JF76" s="193" t="e">
        <f t="shared" si="350"/>
        <v>#N/A</v>
      </c>
      <c r="JG76" s="193" t="e">
        <f t="shared" si="350"/>
        <v>#N/A</v>
      </c>
      <c r="JH76" s="193" t="e">
        <f t="shared" si="350"/>
        <v>#N/A</v>
      </c>
      <c r="JI76" s="193" t="e">
        <f t="shared" si="350"/>
        <v>#N/A</v>
      </c>
      <c r="JJ76" s="193" t="e">
        <f t="shared" si="346"/>
        <v>#N/A</v>
      </c>
      <c r="JK76" s="193" t="e">
        <f t="shared" si="346"/>
        <v>#N/A</v>
      </c>
      <c r="JL76" s="193" t="e">
        <f t="shared" si="346"/>
        <v>#N/A</v>
      </c>
      <c r="JM76" s="193" t="e">
        <f t="shared" si="346"/>
        <v>#N/A</v>
      </c>
      <c r="JN76" s="193" t="e">
        <f t="shared" si="346"/>
        <v>#N/A</v>
      </c>
      <c r="JO76" s="193" t="e">
        <f t="shared" si="346"/>
        <v>#N/A</v>
      </c>
      <c r="JP76" s="193" t="e">
        <f t="shared" si="346"/>
        <v>#N/A</v>
      </c>
      <c r="JQ76" s="193" t="e">
        <f t="shared" si="346"/>
        <v>#N/A</v>
      </c>
      <c r="JR76" s="193" t="e">
        <f t="shared" si="346"/>
        <v>#N/A</v>
      </c>
      <c r="JS76" s="193" t="e">
        <f t="shared" si="346"/>
        <v>#N/A</v>
      </c>
      <c r="JT76" s="193" t="e">
        <f t="shared" si="346"/>
        <v>#N/A</v>
      </c>
      <c r="JU76" s="193" t="e">
        <f t="shared" si="346"/>
        <v>#N/A</v>
      </c>
      <c r="JV76" s="193" t="e">
        <f t="shared" si="346"/>
        <v>#N/A</v>
      </c>
      <c r="JW76" s="193" t="e">
        <f t="shared" si="346"/>
        <v>#N/A</v>
      </c>
      <c r="JX76" s="193" t="e">
        <f t="shared" si="346"/>
        <v>#N/A</v>
      </c>
      <c r="JY76" s="193" t="e">
        <f t="shared" si="378"/>
        <v>#N/A</v>
      </c>
      <c r="JZ76" s="193" t="e">
        <f t="shared" si="378"/>
        <v>#N/A</v>
      </c>
      <c r="KA76" s="193" t="e">
        <f t="shared" si="378"/>
        <v>#N/A</v>
      </c>
      <c r="KB76" s="193" t="e">
        <f t="shared" si="378"/>
        <v>#N/A</v>
      </c>
      <c r="KC76" s="193" t="e">
        <f t="shared" si="378"/>
        <v>#N/A</v>
      </c>
      <c r="KD76" s="193" t="e">
        <f t="shared" si="378"/>
        <v>#N/A</v>
      </c>
      <c r="KE76" s="193" t="e">
        <f t="shared" si="378"/>
        <v>#N/A</v>
      </c>
      <c r="KF76" s="193" t="e">
        <f t="shared" si="378"/>
        <v>#N/A</v>
      </c>
      <c r="KG76" s="193" t="e">
        <f t="shared" si="378"/>
        <v>#N/A</v>
      </c>
      <c r="KH76" s="193" t="e">
        <f t="shared" si="378"/>
        <v>#N/A</v>
      </c>
      <c r="KI76" s="193" t="e">
        <f t="shared" si="378"/>
        <v>#N/A</v>
      </c>
      <c r="KJ76" s="193" t="e">
        <f t="shared" si="378"/>
        <v>#N/A</v>
      </c>
      <c r="KK76" s="193" t="e">
        <f t="shared" si="378"/>
        <v>#N/A</v>
      </c>
      <c r="KL76" s="193" t="e">
        <f t="shared" si="378"/>
        <v>#N/A</v>
      </c>
      <c r="KM76" s="193" t="e">
        <f t="shared" si="378"/>
        <v>#N/A</v>
      </c>
      <c r="KN76" s="193" t="e">
        <f t="shared" si="386"/>
        <v>#N/A</v>
      </c>
      <c r="KO76" s="193" t="e">
        <f t="shared" si="343"/>
        <v>#N/A</v>
      </c>
      <c r="KP76" s="193" t="e">
        <f t="shared" si="343"/>
        <v>#N/A</v>
      </c>
      <c r="KQ76" s="193" t="e">
        <f t="shared" si="343"/>
        <v>#N/A</v>
      </c>
      <c r="KR76" s="193" t="e">
        <f t="shared" si="356"/>
        <v>#N/A</v>
      </c>
      <c r="KS76" s="193" t="e">
        <f t="shared" si="356"/>
        <v>#N/A</v>
      </c>
      <c r="KT76" s="193" t="e">
        <f t="shared" si="356"/>
        <v>#N/A</v>
      </c>
      <c r="KU76" s="193" t="e">
        <f t="shared" si="356"/>
        <v>#N/A</v>
      </c>
      <c r="KV76" s="193" t="e">
        <f t="shared" si="356"/>
        <v>#N/A</v>
      </c>
      <c r="KW76" s="193" t="e">
        <f t="shared" si="356"/>
        <v>#N/A</v>
      </c>
      <c r="KX76" s="193" t="e">
        <f t="shared" si="356"/>
        <v>#N/A</v>
      </c>
      <c r="KY76" s="193" t="e">
        <f t="shared" si="356"/>
        <v>#N/A</v>
      </c>
      <c r="KZ76" s="193" t="e">
        <f t="shared" si="356"/>
        <v>#N/A</v>
      </c>
      <c r="LA76" s="193" t="e">
        <f t="shared" si="356"/>
        <v>#N/A</v>
      </c>
      <c r="LB76" s="193" t="e">
        <f t="shared" si="356"/>
        <v>#N/A</v>
      </c>
      <c r="LC76" s="193" t="e">
        <f t="shared" si="356"/>
        <v>#N/A</v>
      </c>
      <c r="LD76" s="193" t="e">
        <f t="shared" si="356"/>
        <v>#N/A</v>
      </c>
      <c r="LE76" s="193" t="e">
        <f t="shared" si="356"/>
        <v>#N/A</v>
      </c>
      <c r="LF76" s="193" t="e">
        <f t="shared" si="356"/>
        <v>#N/A</v>
      </c>
      <c r="LG76" s="193" t="e">
        <f t="shared" si="351"/>
        <v>#N/A</v>
      </c>
      <c r="LH76" s="193" t="e">
        <f t="shared" si="351"/>
        <v>#N/A</v>
      </c>
      <c r="LI76" s="193" t="e">
        <f t="shared" si="351"/>
        <v>#N/A</v>
      </c>
      <c r="LJ76" s="193" t="e">
        <f t="shared" si="351"/>
        <v>#N/A</v>
      </c>
      <c r="LK76" s="193" t="e">
        <f t="shared" si="351"/>
        <v>#N/A</v>
      </c>
      <c r="LL76" s="193" t="e">
        <f t="shared" si="351"/>
        <v>#N/A</v>
      </c>
      <c r="LM76" s="193" t="e">
        <f t="shared" si="351"/>
        <v>#N/A</v>
      </c>
      <c r="LN76" s="193" t="e">
        <f t="shared" si="351"/>
        <v>#N/A</v>
      </c>
      <c r="LO76" s="193" t="e">
        <f t="shared" si="351"/>
        <v>#N/A</v>
      </c>
      <c r="LP76" s="193" t="e">
        <f t="shared" si="351"/>
        <v>#N/A</v>
      </c>
      <c r="LQ76" s="193" t="e">
        <f t="shared" si="351"/>
        <v>#N/A</v>
      </c>
      <c r="LR76" s="193" t="e">
        <f t="shared" si="351"/>
        <v>#N/A</v>
      </c>
      <c r="LS76" s="193" t="e">
        <f t="shared" si="351"/>
        <v>#N/A</v>
      </c>
      <c r="LT76" s="193" t="e">
        <f t="shared" si="351"/>
        <v>#N/A</v>
      </c>
      <c r="LU76" s="193" t="e">
        <f t="shared" si="351"/>
        <v>#N/A</v>
      </c>
      <c r="LV76" s="193" t="e">
        <f t="shared" si="347"/>
        <v>#N/A</v>
      </c>
      <c r="LW76" s="193" t="e">
        <f t="shared" si="347"/>
        <v>#N/A</v>
      </c>
      <c r="LX76" s="193" t="e">
        <f t="shared" si="347"/>
        <v>#N/A</v>
      </c>
      <c r="LY76" s="193" t="e">
        <f t="shared" si="347"/>
        <v>#N/A</v>
      </c>
      <c r="LZ76" s="193" t="e">
        <f t="shared" si="347"/>
        <v>#N/A</v>
      </c>
      <c r="MA76" s="193" t="e">
        <f t="shared" si="347"/>
        <v>#N/A</v>
      </c>
      <c r="MB76" s="193" t="e">
        <f t="shared" si="347"/>
        <v>#N/A</v>
      </c>
      <c r="MC76" s="193" t="e">
        <f t="shared" si="347"/>
        <v>#N/A</v>
      </c>
      <c r="MD76" s="193" t="e">
        <f t="shared" si="347"/>
        <v>#N/A</v>
      </c>
      <c r="ME76" s="193" t="e">
        <f t="shared" si="347"/>
        <v>#N/A</v>
      </c>
      <c r="MF76" s="193" t="e">
        <f t="shared" si="347"/>
        <v>#N/A</v>
      </c>
      <c r="MG76" s="193" t="e">
        <f t="shared" si="347"/>
        <v>#N/A</v>
      </c>
      <c r="MH76" s="193" t="e">
        <f t="shared" si="347"/>
        <v>#N/A</v>
      </c>
      <c r="MI76" s="193" t="e">
        <f t="shared" si="347"/>
        <v>#N/A</v>
      </c>
      <c r="MJ76" s="193" t="e">
        <f t="shared" si="347"/>
        <v>#N/A</v>
      </c>
      <c r="MK76" s="193" t="e">
        <f t="shared" si="379"/>
        <v>#N/A</v>
      </c>
      <c r="ML76" s="193" t="e">
        <f t="shared" si="379"/>
        <v>#N/A</v>
      </c>
      <c r="MM76" s="193" t="e">
        <f t="shared" si="379"/>
        <v>#N/A</v>
      </c>
      <c r="MN76" s="193" t="e">
        <f t="shared" si="379"/>
        <v>#N/A</v>
      </c>
      <c r="MO76" s="193" t="e">
        <f t="shared" si="379"/>
        <v>#N/A</v>
      </c>
      <c r="MP76" s="193" t="e">
        <f t="shared" si="379"/>
        <v>#N/A</v>
      </c>
      <c r="MQ76" s="193" t="e">
        <f t="shared" si="379"/>
        <v>#N/A</v>
      </c>
      <c r="MR76" s="193" t="e">
        <f t="shared" si="379"/>
        <v>#N/A</v>
      </c>
      <c r="MS76" s="193" t="e">
        <f t="shared" si="379"/>
        <v>#N/A</v>
      </c>
      <c r="MT76" s="193" t="e">
        <f t="shared" si="379"/>
        <v>#N/A</v>
      </c>
      <c r="MU76" s="193" t="e">
        <f t="shared" si="379"/>
        <v>#N/A</v>
      </c>
      <c r="MV76" s="193" t="e">
        <f t="shared" si="379"/>
        <v>#N/A</v>
      </c>
      <c r="MW76" s="193" t="e">
        <f t="shared" si="379"/>
        <v>#N/A</v>
      </c>
      <c r="MX76" s="193" t="e">
        <f t="shared" si="379"/>
        <v>#N/A</v>
      </c>
      <c r="MY76" s="193" t="e">
        <f t="shared" si="379"/>
        <v>#N/A</v>
      </c>
      <c r="MZ76" s="193" t="e">
        <f t="shared" si="387"/>
        <v>#N/A</v>
      </c>
      <c r="NA76" s="193" t="e">
        <f t="shared" si="344"/>
        <v>#N/A</v>
      </c>
      <c r="NB76" s="193" t="e">
        <f t="shared" si="344"/>
        <v>#N/A</v>
      </c>
      <c r="NC76" s="193" t="e">
        <f t="shared" si="344"/>
        <v>#N/A</v>
      </c>
      <c r="ND76" s="193" t="e">
        <f t="shared" si="357"/>
        <v>#N/A</v>
      </c>
      <c r="NE76" s="193" t="e">
        <f t="shared" si="357"/>
        <v>#N/A</v>
      </c>
      <c r="NF76" s="193" t="e">
        <f t="shared" si="357"/>
        <v>#N/A</v>
      </c>
      <c r="NG76" s="193" t="e">
        <f t="shared" si="357"/>
        <v>#N/A</v>
      </c>
      <c r="NH76" s="193" t="e">
        <f t="shared" si="357"/>
        <v>#N/A</v>
      </c>
      <c r="NI76" s="193" t="e">
        <f t="shared" si="357"/>
        <v>#N/A</v>
      </c>
      <c r="NJ76" s="193" t="e">
        <f t="shared" si="357"/>
        <v>#N/A</v>
      </c>
      <c r="NK76" s="193" t="e">
        <f t="shared" si="357"/>
        <v>#N/A</v>
      </c>
      <c r="NL76" s="193" t="e">
        <f t="shared" si="357"/>
        <v>#N/A</v>
      </c>
      <c r="NM76" s="193" t="e">
        <f t="shared" si="357"/>
        <v>#N/A</v>
      </c>
      <c r="NN76" s="193" t="e">
        <f t="shared" si="357"/>
        <v>#N/A</v>
      </c>
      <c r="NO76" s="193" t="e">
        <f t="shared" si="357"/>
        <v>#N/A</v>
      </c>
      <c r="NP76" s="193" t="e">
        <f t="shared" si="357"/>
        <v>#N/A</v>
      </c>
      <c r="NQ76" s="193" t="e">
        <f t="shared" si="357"/>
        <v>#N/A</v>
      </c>
      <c r="NR76" s="193" t="e">
        <f t="shared" si="357"/>
        <v>#N/A</v>
      </c>
      <c r="NS76" s="193" t="e">
        <f t="shared" si="352"/>
        <v>#N/A</v>
      </c>
      <c r="NT76" s="193" t="e">
        <f t="shared" si="352"/>
        <v>#N/A</v>
      </c>
      <c r="NU76" s="193" t="e">
        <f t="shared" si="352"/>
        <v>#N/A</v>
      </c>
      <c r="NV76" s="193" t="e">
        <f t="shared" si="352"/>
        <v>#N/A</v>
      </c>
      <c r="NW76" s="193" t="e">
        <f t="shared" si="352"/>
        <v>#N/A</v>
      </c>
      <c r="NX76" s="193" t="e">
        <f t="shared" si="352"/>
        <v>#N/A</v>
      </c>
      <c r="NY76" s="193" t="e">
        <f t="shared" si="352"/>
        <v>#N/A</v>
      </c>
      <c r="NZ76" s="193" t="e">
        <f t="shared" si="352"/>
        <v>#N/A</v>
      </c>
      <c r="OA76" s="193" t="e">
        <f t="shared" si="352"/>
        <v>#N/A</v>
      </c>
      <c r="OB76" s="193" t="e">
        <f t="shared" si="352"/>
        <v>#N/A</v>
      </c>
      <c r="OC76" s="193" t="e">
        <f t="shared" si="352"/>
        <v>#N/A</v>
      </c>
      <c r="OD76" s="193" t="e">
        <f t="shared" si="352"/>
        <v>#N/A</v>
      </c>
      <c r="OE76" s="193" t="e">
        <f t="shared" si="352"/>
        <v>#N/A</v>
      </c>
      <c r="OF76" s="193" t="e">
        <f t="shared" si="352"/>
        <v>#N/A</v>
      </c>
      <c r="OG76" s="193" t="e">
        <f t="shared" si="352"/>
        <v>#N/A</v>
      </c>
      <c r="OH76" s="193" t="e">
        <f t="shared" si="348"/>
        <v>#N/A</v>
      </c>
      <c r="OI76" s="193" t="e">
        <f t="shared" si="348"/>
        <v>#N/A</v>
      </c>
      <c r="OJ76" s="193" t="e">
        <f t="shared" si="348"/>
        <v>#N/A</v>
      </c>
      <c r="OK76" s="193" t="e">
        <f t="shared" si="348"/>
        <v>#N/A</v>
      </c>
      <c r="OL76" s="193" t="e">
        <f t="shared" si="348"/>
        <v>#N/A</v>
      </c>
      <c r="OM76" s="193" t="e">
        <f t="shared" si="348"/>
        <v>#N/A</v>
      </c>
      <c r="ON76" s="193" t="e">
        <f t="shared" si="348"/>
        <v>#N/A</v>
      </c>
      <c r="OO76" s="193" t="e">
        <f t="shared" si="348"/>
        <v>#N/A</v>
      </c>
      <c r="OP76" s="193" t="e">
        <f t="shared" si="348"/>
        <v>#N/A</v>
      </c>
      <c r="OQ76" s="193" t="e">
        <f t="shared" si="348"/>
        <v>#N/A</v>
      </c>
      <c r="OR76" s="193" t="e">
        <f t="shared" si="348"/>
        <v>#N/A</v>
      </c>
      <c r="OS76" s="193" t="e">
        <f t="shared" si="348"/>
        <v>#N/A</v>
      </c>
      <c r="OT76" s="193" t="e">
        <f t="shared" si="348"/>
        <v>#N/A</v>
      </c>
      <c r="OU76" s="193" t="e">
        <f t="shared" si="348"/>
        <v>#N/A</v>
      </c>
      <c r="OV76" s="193" t="e">
        <f t="shared" si="348"/>
        <v>#N/A</v>
      </c>
      <c r="OW76" s="193" t="e">
        <f t="shared" si="380"/>
        <v>#N/A</v>
      </c>
      <c r="OX76" s="193" t="e">
        <f t="shared" si="380"/>
        <v>#N/A</v>
      </c>
      <c r="OY76" s="193" t="e">
        <f t="shared" si="380"/>
        <v>#N/A</v>
      </c>
      <c r="OZ76" s="193" t="e">
        <f t="shared" si="380"/>
        <v>#N/A</v>
      </c>
      <c r="PA76" s="193" t="e">
        <f t="shared" si="380"/>
        <v>#N/A</v>
      </c>
      <c r="PB76" s="193" t="e">
        <f t="shared" si="380"/>
        <v>#N/A</v>
      </c>
      <c r="PC76" s="193" t="e">
        <f t="shared" si="380"/>
        <v>#N/A</v>
      </c>
      <c r="PD76" s="193" t="e">
        <f t="shared" si="380"/>
        <v>#N/A</v>
      </c>
      <c r="PE76" s="193" t="e">
        <f t="shared" si="380"/>
        <v>#N/A</v>
      </c>
      <c r="PF76" s="193" t="e">
        <f t="shared" si="380"/>
        <v>#N/A</v>
      </c>
      <c r="PG76" s="193" t="e">
        <f t="shared" si="380"/>
        <v>#N/A</v>
      </c>
      <c r="PH76" s="193" t="e">
        <f t="shared" si="380"/>
        <v>#N/A</v>
      </c>
      <c r="PI76" s="193" t="e">
        <f t="shared" si="380"/>
        <v>#N/A</v>
      </c>
      <c r="PJ76" s="193" t="e">
        <f t="shared" si="380"/>
        <v>#N/A</v>
      </c>
      <c r="PK76" s="193" t="e">
        <f t="shared" si="380"/>
        <v>#N/A</v>
      </c>
      <c r="PL76" s="193" t="e">
        <f t="shared" si="388"/>
        <v>#N/A</v>
      </c>
      <c r="PM76" s="193" t="e">
        <f t="shared" si="362"/>
        <v>#N/A</v>
      </c>
      <c r="PN76" s="193" t="e">
        <f t="shared" si="362"/>
        <v>#N/A</v>
      </c>
      <c r="PO76" s="193" t="e">
        <f t="shared" si="362"/>
        <v>#N/A</v>
      </c>
      <c r="PP76" s="193" t="e">
        <f t="shared" si="362"/>
        <v>#N/A</v>
      </c>
      <c r="PQ76" s="193" t="e">
        <f t="shared" si="362"/>
        <v>#N/A</v>
      </c>
      <c r="PR76" s="193" t="e">
        <f t="shared" si="362"/>
        <v>#N/A</v>
      </c>
      <c r="PS76" s="193" t="e">
        <f t="shared" si="362"/>
        <v>#N/A</v>
      </c>
      <c r="PT76" s="193" t="e">
        <f t="shared" si="362"/>
        <v>#N/A</v>
      </c>
    </row>
    <row r="77" spans="1:436" hidden="1" x14ac:dyDescent="0.45">
      <c r="A77" s="20">
        <v>74</v>
      </c>
      <c r="B77" s="101" t="str">
        <f t="shared" si="363"/>
        <v/>
      </c>
      <c r="C77" s="115"/>
      <c r="D77" s="101" t="str">
        <f t="shared" si="364"/>
        <v/>
      </c>
      <c r="E77" s="110" t="str">
        <f t="shared" si="365"/>
        <v/>
      </c>
      <c r="F77" s="21" t="str">
        <f t="shared" si="366"/>
        <v/>
      </c>
      <c r="G77" s="22" t="str">
        <f t="shared" si="367"/>
        <v/>
      </c>
      <c r="H77" s="23" t="str">
        <f>IF(F77="","",IF(OR($F77&lt;Skew!$B$3,$F77=Skew!$B$3),IF($F77&gt;Skew!$C$3,Skew!$A$3,IF($F77&gt;Skew!$C$4,Skew!$A$4,IF($F77&gt;Skew!$C$5,Skew!$A$5,IF($F77&gt;Skew!$C$6,Skew!$A$6,IF($F77&gt;Skew!$C$7,Skew!$A$7,IF($F77&gt;Skew!$C$8,Skew!$A$8,IF($F77&gt;Skew!$C$9,Skew!$A$9,IF($F77&gt;Skew!$C$10,Skew!$A$10,IF($F77&gt;Skew!$C$11,Skew!$A$11,IF($F77&gt;Skew!$C$12,Skew!$A$12,IF($F77&gt;Skew!$C$13,Skew!$A$13,IF($F77&gt;Skew!$C$14,Skew!$A$14,IF($F77&gt;Skew!$C$15,Skew!$A$15,IF($F77&gt;Skew!$C$16,Skew!$A$16,Skew!$A$17)
)))))))))))))))</f>
        <v/>
      </c>
      <c r="I77" s="22" t="str">
        <f>IF(F77="","",MATCH(H77,Skew!$A$3:$A$17,0))</f>
        <v/>
      </c>
      <c r="J77" s="22" t="str">
        <f t="shared" si="368"/>
        <v/>
      </c>
      <c r="K77" s="24"/>
      <c r="L77" s="22" t="str">
        <f>IF(OR(F77="",K77=""),"",MATCH(K77,Confidence!$A$3:$A$12,0))</f>
        <v/>
      </c>
      <c r="M77" s="25" t="str">
        <f t="shared" si="369"/>
        <v/>
      </c>
      <c r="N77" s="25" t="str">
        <f t="shared" si="370"/>
        <v/>
      </c>
      <c r="O77" s="22"/>
      <c r="P77" s="102" t="str">
        <f t="shared" si="371"/>
        <v/>
      </c>
      <c r="Q77" s="102" t="str">
        <f t="shared" si="372"/>
        <v/>
      </c>
      <c r="R77" s="37" t="str">
        <f t="shared" si="373"/>
        <v/>
      </c>
      <c r="S77" s="115"/>
      <c r="T77" s="204" t="str">
        <f>IF(AND(B77&gt;0,C77&gt;0,D77&gt;0,M77&gt;0,N77&gt;0,S77&gt;0,NOT(K77="")),ABS(VLOOKUP($S$1,VLookups!$A$30:$B$31,2,FALSE)-_xlfn.BETA.DIST(S77,IF(G77="L",N77,M77),IF(G77="L",M77,N77),TRUE,B77,D77)),"")</f>
        <v/>
      </c>
      <c r="U77" s="112" t="str">
        <f>IF(OR($M77="",$N77=""),"",_xlfn.BETA.INV(ABS(VLOOKUP($S$1,VLookups!$A$30:$B$31,2,FALSE)-U$3),IF($G77="L",$N77,$M77),IF($G77="L",$M77,$N77),$B77,$D77))</f>
        <v/>
      </c>
      <c r="V77" s="113" t="str">
        <f>IF(OR($M77="",$N77=""),"",_xlfn.BETA.INV(ABS(VLOOKUP($S$1,VLookups!$A$30:$B$31,2,FALSE)-V$3),IF($G77="L",$N77,$M77),IF($G77="L",$M77,$N77),$B77,$D77))</f>
        <v/>
      </c>
      <c r="W77" s="112" t="str">
        <f>IF(OR($M77="",$N77=""),"",_xlfn.BETA.INV(ABS(VLOOKUP($S$1,VLookups!$A$30:$B$31,2,FALSE)-W$3),IF($G77="L",$N77,$M77),IF($G77="L",$M77,$N77),$B77,$D77))</f>
        <v/>
      </c>
      <c r="X77" s="113" t="str">
        <f>IF(OR($M77="",$N77=""),"",_xlfn.BETA.INV(ABS(VLOOKUP($S$1,VLookups!$A$30:$B$31,2,FALSE)-X$3),IF($G77="L",$N77,$M77),IF($G77="L",$M77,$N77),$B77,$D77))</f>
        <v/>
      </c>
      <c r="Y77" s="112" t="str">
        <f>IF(OR($M77="",$N77=""),"",_xlfn.BETA.INV(ABS(VLOOKUP($S$1,VLookups!$A$30:$B$31,2,FALSE)-Y$3),IF($G77="L",$N77,$M77),IF($G77="L",$M77,$N77),$B77,$D77))</f>
        <v/>
      </c>
      <c r="Z77" s="113" t="str">
        <f>IF(OR($M77="",$N77=""),"",_xlfn.BETA.INV(ABS(VLOOKUP($S$1,VLookups!$A$30:$B$31,2,FALSE)-Z$3),IF($G77="L",$N77,$M77),IF($G77="L",$M77,$N77),$B77,$D77))</f>
        <v/>
      </c>
      <c r="AA77" s="112" t="str">
        <f>IF(OR($M77="",$N77=""),"",_xlfn.BETA.INV(ABS(VLOOKUP($S$1,VLookups!$A$30:$B$31,2,FALSE)-AA$3),IF($G77="L",$N77,$M77),IF($G77="L",$M77,$N77),$B77,$D77))</f>
        <v/>
      </c>
      <c r="AB77" s="113" t="str">
        <f>IF(OR($M77="",$N77=""),"",_xlfn.BETA.INV(ABS(VLOOKUP($S$1,VLookups!$A$30:$B$31,2,FALSE)-AB$3),IF($G77="L",$N77,$M77),IF($G77="L",$M77,$N77),$B77,$D77))</f>
        <v/>
      </c>
      <c r="AC77" s="112" t="str">
        <f>IF(OR($M77="",$N77=""),"",_xlfn.BETA.INV(ABS(VLOOKUP($S$1,VLookups!$A$30:$B$31,2,FALSE)-AC$3),IF($G77="L",$N77,$M77),IF($G77="L",$M77,$N77),$B77,$D77))</f>
        <v/>
      </c>
      <c r="AD77" s="113" t="str">
        <f>IF(OR($M77="",$N77=""),"",_xlfn.BETA.INV(ABS(VLOOKUP($S$1,VLookups!$A$30:$B$31,2,FALSE)-AD$3),IF($G77="L",$N77,$M77),IF($G77="L",$M77,$N77),$B77,$D77))</f>
        <v/>
      </c>
      <c r="AE77" s="112" t="str">
        <f>IF(OR($M77="",$N77=""),"",_xlfn.BETA.INV(ABS(VLOOKUP($S$1,VLookups!$A$30:$B$31,2,FALSE)-AE$3),IF($G77="L",$N77,$M77),IF($G77="L",$M77,$N77),$B77,$D77))</f>
        <v/>
      </c>
      <c r="AF77" s="113" t="str">
        <f>IF(OR($M77="",$N77=""),"",_xlfn.BETA.INV(ABS(VLOOKUP($S$1,VLookups!$A$30:$B$31,2,FALSE)-AF$3),IF($G77="L",$N77,$M77),IF($G77="L",$M77,$N77),$B77,$D77))</f>
        <v/>
      </c>
      <c r="AG77" s="15"/>
      <c r="AH77" s="194" t="str">
        <f t="shared" si="374"/>
        <v/>
      </c>
      <c r="AI77" s="192" t="str">
        <f t="shared" si="375"/>
        <v/>
      </c>
      <c r="AJ77" s="177" t="str">
        <f t="shared" ref="AJ77" si="583">IF(ISNONTEXT($AH77),AI77+$AH77,"")</f>
        <v/>
      </c>
      <c r="AK77" s="177" t="str">
        <f t="shared" si="390"/>
        <v/>
      </c>
      <c r="AL77" s="177" t="str">
        <f t="shared" si="391"/>
        <v/>
      </c>
      <c r="AM77" s="177" t="str">
        <f t="shared" si="392"/>
        <v/>
      </c>
      <c r="AN77" s="177" t="str">
        <f t="shared" si="393"/>
        <v/>
      </c>
      <c r="AO77" s="177" t="str">
        <f t="shared" si="394"/>
        <v/>
      </c>
      <c r="AP77" s="177" t="str">
        <f t="shared" si="395"/>
        <v/>
      </c>
      <c r="AQ77" s="177" t="str">
        <f t="shared" si="396"/>
        <v/>
      </c>
      <c r="AR77" s="177" t="str">
        <f t="shared" si="397"/>
        <v/>
      </c>
      <c r="AS77" s="177" t="str">
        <f t="shared" si="398"/>
        <v/>
      </c>
      <c r="AT77" s="177" t="str">
        <f t="shared" si="399"/>
        <v/>
      </c>
      <c r="AU77" s="177" t="str">
        <f t="shared" si="400"/>
        <v/>
      </c>
      <c r="AV77" s="177" t="str">
        <f t="shared" si="401"/>
        <v/>
      </c>
      <c r="AW77" s="177" t="str">
        <f t="shared" si="402"/>
        <v/>
      </c>
      <c r="AX77" s="177" t="str">
        <f t="shared" si="403"/>
        <v/>
      </c>
      <c r="AY77" s="177" t="str">
        <f t="shared" si="404"/>
        <v/>
      </c>
      <c r="AZ77" s="177" t="str">
        <f t="shared" si="405"/>
        <v/>
      </c>
      <c r="BA77" s="177" t="str">
        <f t="shared" si="406"/>
        <v/>
      </c>
      <c r="BB77" s="177" t="str">
        <f t="shared" si="407"/>
        <v/>
      </c>
      <c r="BC77" s="177" t="str">
        <f t="shared" si="408"/>
        <v/>
      </c>
      <c r="BD77" s="177" t="str">
        <f t="shared" si="409"/>
        <v/>
      </c>
      <c r="BE77" s="177" t="str">
        <f t="shared" si="410"/>
        <v/>
      </c>
      <c r="BF77" s="177" t="str">
        <f t="shared" si="411"/>
        <v/>
      </c>
      <c r="BG77" s="177" t="str">
        <f t="shared" si="412"/>
        <v/>
      </c>
      <c r="BH77" s="177" t="str">
        <f t="shared" si="413"/>
        <v/>
      </c>
      <c r="BI77" s="177" t="str">
        <f t="shared" si="414"/>
        <v/>
      </c>
      <c r="BJ77" s="177" t="str">
        <f t="shared" si="415"/>
        <v/>
      </c>
      <c r="BK77" s="177" t="str">
        <f t="shared" si="416"/>
        <v/>
      </c>
      <c r="BL77" s="177" t="str">
        <f t="shared" si="417"/>
        <v/>
      </c>
      <c r="BM77" s="177" t="str">
        <f t="shared" si="418"/>
        <v/>
      </c>
      <c r="BN77" s="177" t="str">
        <f t="shared" si="419"/>
        <v/>
      </c>
      <c r="BO77" s="177" t="str">
        <f t="shared" si="420"/>
        <v/>
      </c>
      <c r="BP77" s="177" t="str">
        <f t="shared" si="421"/>
        <v/>
      </c>
      <c r="BQ77" s="177" t="str">
        <f t="shared" si="422"/>
        <v/>
      </c>
      <c r="BR77" s="177" t="str">
        <f t="shared" si="423"/>
        <v/>
      </c>
      <c r="BS77" s="177" t="str">
        <f t="shared" si="424"/>
        <v/>
      </c>
      <c r="BT77" s="177" t="str">
        <f t="shared" si="425"/>
        <v/>
      </c>
      <c r="BU77" s="177" t="str">
        <f t="shared" si="426"/>
        <v/>
      </c>
      <c r="BV77" s="177" t="str">
        <f t="shared" si="427"/>
        <v/>
      </c>
      <c r="BW77" s="177" t="str">
        <f t="shared" si="428"/>
        <v/>
      </c>
      <c r="BX77" s="177" t="str">
        <f t="shared" si="429"/>
        <v/>
      </c>
      <c r="BY77" s="177" t="str">
        <f t="shared" si="430"/>
        <v/>
      </c>
      <c r="BZ77" s="177" t="str">
        <f t="shared" si="431"/>
        <v/>
      </c>
      <c r="CA77" s="177" t="str">
        <f t="shared" si="432"/>
        <v/>
      </c>
      <c r="CB77" s="177" t="str">
        <f t="shared" si="433"/>
        <v/>
      </c>
      <c r="CC77" s="177" t="str">
        <f t="shared" si="434"/>
        <v/>
      </c>
      <c r="CD77" s="177" t="str">
        <f t="shared" si="435"/>
        <v/>
      </c>
      <c r="CE77" s="177" t="str">
        <f t="shared" si="436"/>
        <v/>
      </c>
      <c r="CF77" s="177" t="str">
        <f t="shared" si="437"/>
        <v/>
      </c>
      <c r="CG77" s="177" t="str">
        <f t="shared" si="438"/>
        <v/>
      </c>
      <c r="CH77" s="177" t="str">
        <f t="shared" si="439"/>
        <v/>
      </c>
      <c r="CI77" s="177" t="str">
        <f t="shared" si="440"/>
        <v/>
      </c>
      <c r="CJ77" s="177" t="str">
        <f t="shared" si="441"/>
        <v/>
      </c>
      <c r="CK77" s="177" t="str">
        <f t="shared" si="442"/>
        <v/>
      </c>
      <c r="CL77" s="177" t="str">
        <f t="shared" si="443"/>
        <v/>
      </c>
      <c r="CM77" s="177" t="str">
        <f t="shared" si="444"/>
        <v/>
      </c>
      <c r="CN77" s="177" t="str">
        <f t="shared" si="445"/>
        <v/>
      </c>
      <c r="CO77" s="177" t="str">
        <f t="shared" si="446"/>
        <v/>
      </c>
      <c r="CP77" s="177" t="str">
        <f t="shared" si="447"/>
        <v/>
      </c>
      <c r="CQ77" s="177" t="str">
        <f t="shared" si="448"/>
        <v/>
      </c>
      <c r="CR77" s="177" t="str">
        <f t="shared" si="449"/>
        <v/>
      </c>
      <c r="CS77" s="177" t="str">
        <f t="shared" si="450"/>
        <v/>
      </c>
      <c r="CT77" s="177" t="str">
        <f t="shared" si="451"/>
        <v/>
      </c>
      <c r="CU77" s="177" t="str">
        <f t="shared" si="452"/>
        <v/>
      </c>
      <c r="CV77" s="177" t="str">
        <f t="shared" si="383"/>
        <v/>
      </c>
      <c r="CW77" s="177" t="str">
        <f t="shared" si="453"/>
        <v/>
      </c>
      <c r="CX77" s="177" t="str">
        <f t="shared" si="454"/>
        <v/>
      </c>
      <c r="CY77" s="177" t="str">
        <f t="shared" si="455"/>
        <v/>
      </c>
      <c r="CZ77" s="177" t="str">
        <f t="shared" si="456"/>
        <v/>
      </c>
      <c r="DA77" s="177" t="str">
        <f t="shared" si="457"/>
        <v/>
      </c>
      <c r="DB77" s="177" t="str">
        <f t="shared" si="458"/>
        <v/>
      </c>
      <c r="DC77" s="177" t="str">
        <f t="shared" si="459"/>
        <v/>
      </c>
      <c r="DD77" s="177" t="str">
        <f t="shared" si="460"/>
        <v/>
      </c>
      <c r="DE77" s="177" t="str">
        <f t="shared" si="461"/>
        <v/>
      </c>
      <c r="DF77" s="177" t="str">
        <f t="shared" si="462"/>
        <v/>
      </c>
      <c r="DG77" s="177" t="str">
        <f t="shared" si="463"/>
        <v/>
      </c>
      <c r="DH77" s="177" t="str">
        <f t="shared" si="464"/>
        <v/>
      </c>
      <c r="DI77" s="177" t="str">
        <f t="shared" si="465"/>
        <v/>
      </c>
      <c r="DJ77" s="177" t="str">
        <f t="shared" si="466"/>
        <v/>
      </c>
      <c r="DK77" s="177" t="str">
        <f t="shared" si="467"/>
        <v/>
      </c>
      <c r="DL77" s="177" t="str">
        <f t="shared" si="468"/>
        <v/>
      </c>
      <c r="DM77" s="177" t="str">
        <f t="shared" si="469"/>
        <v/>
      </c>
      <c r="DN77" s="177" t="str">
        <f t="shared" si="470"/>
        <v/>
      </c>
      <c r="DO77" s="177" t="str">
        <f t="shared" si="471"/>
        <v/>
      </c>
      <c r="DP77" s="177" t="str">
        <f t="shared" si="472"/>
        <v/>
      </c>
      <c r="DQ77" s="177" t="str">
        <f t="shared" si="473"/>
        <v/>
      </c>
      <c r="DR77" s="177" t="str">
        <f t="shared" si="474"/>
        <v/>
      </c>
      <c r="DS77" s="177" t="str">
        <f t="shared" si="475"/>
        <v/>
      </c>
      <c r="DT77" s="177" t="str">
        <f t="shared" si="476"/>
        <v/>
      </c>
      <c r="DU77" s="177" t="str">
        <f t="shared" si="477"/>
        <v/>
      </c>
      <c r="DV77" s="177" t="str">
        <f t="shared" si="478"/>
        <v/>
      </c>
      <c r="DW77" s="177" t="str">
        <f t="shared" si="479"/>
        <v/>
      </c>
      <c r="DX77" s="177" t="str">
        <f t="shared" si="480"/>
        <v/>
      </c>
      <c r="DY77" s="177" t="str">
        <f t="shared" si="481"/>
        <v/>
      </c>
      <c r="DZ77" s="177" t="str">
        <f t="shared" si="482"/>
        <v/>
      </c>
      <c r="EA77" s="177" t="str">
        <f t="shared" si="483"/>
        <v/>
      </c>
      <c r="EB77" s="177" t="str">
        <f t="shared" si="484"/>
        <v/>
      </c>
      <c r="EC77" s="177" t="str">
        <f t="shared" si="485"/>
        <v/>
      </c>
      <c r="ED77" s="177" t="str">
        <f t="shared" si="486"/>
        <v/>
      </c>
      <c r="EE77" s="177" t="str">
        <f t="shared" si="487"/>
        <v/>
      </c>
      <c r="EF77" s="177" t="str">
        <f t="shared" si="488"/>
        <v/>
      </c>
      <c r="EG77" s="177" t="str">
        <f t="shared" si="489"/>
        <v/>
      </c>
      <c r="EH77" s="177" t="str">
        <f t="shared" si="490"/>
        <v/>
      </c>
      <c r="EI77" s="177" t="str">
        <f t="shared" si="491"/>
        <v/>
      </c>
      <c r="EJ77" s="177" t="str">
        <f t="shared" si="492"/>
        <v/>
      </c>
      <c r="EK77" s="177" t="str">
        <f t="shared" si="493"/>
        <v/>
      </c>
      <c r="EL77" s="177" t="str">
        <f t="shared" si="494"/>
        <v/>
      </c>
      <c r="EM77" s="177" t="str">
        <f t="shared" si="495"/>
        <v/>
      </c>
      <c r="EN77" s="177" t="str">
        <f t="shared" si="496"/>
        <v/>
      </c>
      <c r="EO77" s="177" t="str">
        <f t="shared" si="497"/>
        <v/>
      </c>
      <c r="EP77" s="177" t="str">
        <f t="shared" si="498"/>
        <v/>
      </c>
      <c r="EQ77" s="177" t="str">
        <f t="shared" si="499"/>
        <v/>
      </c>
      <c r="ER77" s="177" t="str">
        <f t="shared" si="500"/>
        <v/>
      </c>
      <c r="ES77" s="177" t="str">
        <f t="shared" si="501"/>
        <v/>
      </c>
      <c r="ET77" s="177" t="str">
        <f t="shared" si="502"/>
        <v/>
      </c>
      <c r="EU77" s="177" t="str">
        <f t="shared" si="503"/>
        <v/>
      </c>
      <c r="EV77" s="177" t="str">
        <f t="shared" si="504"/>
        <v/>
      </c>
      <c r="EW77" s="177" t="str">
        <f t="shared" si="505"/>
        <v/>
      </c>
      <c r="EX77" s="177" t="str">
        <f t="shared" si="506"/>
        <v/>
      </c>
      <c r="EY77" s="177" t="str">
        <f t="shared" si="507"/>
        <v/>
      </c>
      <c r="EZ77" s="177" t="str">
        <f t="shared" si="508"/>
        <v/>
      </c>
      <c r="FA77" s="177" t="str">
        <f t="shared" si="509"/>
        <v/>
      </c>
      <c r="FB77" s="177" t="str">
        <f t="shared" si="510"/>
        <v/>
      </c>
      <c r="FC77" s="177" t="str">
        <f t="shared" si="511"/>
        <v/>
      </c>
      <c r="FD77" s="177" t="str">
        <f t="shared" si="512"/>
        <v/>
      </c>
      <c r="FE77" s="177" t="str">
        <f t="shared" si="513"/>
        <v/>
      </c>
      <c r="FF77" s="177" t="str">
        <f t="shared" si="514"/>
        <v/>
      </c>
      <c r="FG77" s="177" t="str">
        <f t="shared" si="515"/>
        <v/>
      </c>
      <c r="FH77" s="177" t="str">
        <f t="shared" si="384"/>
        <v/>
      </c>
      <c r="FI77" s="177" t="str">
        <f t="shared" si="516"/>
        <v/>
      </c>
      <c r="FJ77" s="177" t="str">
        <f t="shared" si="517"/>
        <v/>
      </c>
      <c r="FK77" s="177" t="str">
        <f t="shared" si="518"/>
        <v/>
      </c>
      <c r="FL77" s="177" t="str">
        <f t="shared" si="519"/>
        <v/>
      </c>
      <c r="FM77" s="177" t="str">
        <f t="shared" si="520"/>
        <v/>
      </c>
      <c r="FN77" s="177" t="str">
        <f t="shared" si="521"/>
        <v/>
      </c>
      <c r="FO77" s="177" t="str">
        <f t="shared" si="522"/>
        <v/>
      </c>
      <c r="FP77" s="177" t="str">
        <f t="shared" si="523"/>
        <v/>
      </c>
      <c r="FQ77" s="177" t="str">
        <f t="shared" si="524"/>
        <v/>
      </c>
      <c r="FR77" s="177" t="str">
        <f t="shared" si="525"/>
        <v/>
      </c>
      <c r="FS77" s="177" t="str">
        <f t="shared" si="526"/>
        <v/>
      </c>
      <c r="FT77" s="177" t="str">
        <f t="shared" si="527"/>
        <v/>
      </c>
      <c r="FU77" s="177" t="str">
        <f t="shared" si="528"/>
        <v/>
      </c>
      <c r="FV77" s="177" t="str">
        <f t="shared" si="529"/>
        <v/>
      </c>
      <c r="FW77" s="177" t="str">
        <f t="shared" si="530"/>
        <v/>
      </c>
      <c r="FX77" s="177" t="str">
        <f t="shared" si="531"/>
        <v/>
      </c>
      <c r="FY77" s="177" t="str">
        <f t="shared" si="532"/>
        <v/>
      </c>
      <c r="FZ77" s="177" t="str">
        <f t="shared" si="533"/>
        <v/>
      </c>
      <c r="GA77" s="177" t="str">
        <f t="shared" si="534"/>
        <v/>
      </c>
      <c r="GB77" s="177" t="str">
        <f t="shared" si="535"/>
        <v/>
      </c>
      <c r="GC77" s="177" t="str">
        <f t="shared" si="536"/>
        <v/>
      </c>
      <c r="GD77" s="177" t="str">
        <f t="shared" si="537"/>
        <v/>
      </c>
      <c r="GE77" s="177" t="str">
        <f t="shared" si="538"/>
        <v/>
      </c>
      <c r="GF77" s="177" t="str">
        <f t="shared" si="539"/>
        <v/>
      </c>
      <c r="GG77" s="177" t="str">
        <f t="shared" si="540"/>
        <v/>
      </c>
      <c r="GH77" s="177" t="str">
        <f t="shared" si="541"/>
        <v/>
      </c>
      <c r="GI77" s="177" t="str">
        <f t="shared" si="542"/>
        <v/>
      </c>
      <c r="GJ77" s="177" t="str">
        <f t="shared" si="543"/>
        <v/>
      </c>
      <c r="GK77" s="177" t="str">
        <f t="shared" si="544"/>
        <v/>
      </c>
      <c r="GL77" s="177" t="str">
        <f t="shared" si="545"/>
        <v/>
      </c>
      <c r="GM77" s="177" t="str">
        <f t="shared" si="546"/>
        <v/>
      </c>
      <c r="GN77" s="177" t="str">
        <f t="shared" si="547"/>
        <v/>
      </c>
      <c r="GO77" s="177" t="str">
        <f t="shared" si="548"/>
        <v/>
      </c>
      <c r="GP77" s="177" t="str">
        <f t="shared" si="549"/>
        <v/>
      </c>
      <c r="GQ77" s="177" t="str">
        <f t="shared" si="550"/>
        <v/>
      </c>
      <c r="GR77" s="177" t="str">
        <f t="shared" si="551"/>
        <v/>
      </c>
      <c r="GS77" s="177" t="str">
        <f t="shared" si="552"/>
        <v/>
      </c>
      <c r="GT77" s="177" t="str">
        <f t="shared" si="553"/>
        <v/>
      </c>
      <c r="GU77" s="177" t="str">
        <f t="shared" si="554"/>
        <v/>
      </c>
      <c r="GV77" s="177" t="str">
        <f t="shared" si="555"/>
        <v/>
      </c>
      <c r="GW77" s="177" t="str">
        <f t="shared" si="556"/>
        <v/>
      </c>
      <c r="GX77" s="177" t="str">
        <f t="shared" si="557"/>
        <v/>
      </c>
      <c r="GY77" s="177" t="str">
        <f t="shared" si="558"/>
        <v/>
      </c>
      <c r="GZ77" s="177" t="str">
        <f t="shared" si="559"/>
        <v/>
      </c>
      <c r="HA77" s="177" t="str">
        <f t="shared" si="560"/>
        <v/>
      </c>
      <c r="HB77" s="177" t="str">
        <f t="shared" si="561"/>
        <v/>
      </c>
      <c r="HC77" s="177" t="str">
        <f t="shared" si="562"/>
        <v/>
      </c>
      <c r="HD77" s="177" t="str">
        <f t="shared" si="563"/>
        <v/>
      </c>
      <c r="HE77" s="177" t="str">
        <f t="shared" si="564"/>
        <v/>
      </c>
      <c r="HF77" s="177" t="str">
        <f t="shared" si="565"/>
        <v/>
      </c>
      <c r="HG77" s="177" t="str">
        <f t="shared" si="566"/>
        <v/>
      </c>
      <c r="HH77" s="177" t="str">
        <f t="shared" si="567"/>
        <v/>
      </c>
      <c r="HI77" s="177" t="str">
        <f t="shared" si="568"/>
        <v/>
      </c>
      <c r="HJ77" s="177" t="str">
        <f t="shared" si="569"/>
        <v/>
      </c>
      <c r="HK77" s="177" t="str">
        <f t="shared" si="570"/>
        <v/>
      </c>
      <c r="HL77" s="177" t="str">
        <f t="shared" si="571"/>
        <v/>
      </c>
      <c r="HM77" s="177" t="str">
        <f t="shared" si="572"/>
        <v/>
      </c>
      <c r="HN77" s="177" t="str">
        <f t="shared" si="573"/>
        <v/>
      </c>
      <c r="HO77" s="177" t="str">
        <f t="shared" si="574"/>
        <v/>
      </c>
      <c r="HP77" s="177" t="str">
        <f t="shared" si="575"/>
        <v/>
      </c>
      <c r="HQ77" s="177" t="str">
        <f t="shared" si="576"/>
        <v/>
      </c>
      <c r="HR77" s="177" t="str">
        <f t="shared" si="577"/>
        <v/>
      </c>
      <c r="HS77" s="177" t="str">
        <f t="shared" si="578"/>
        <v/>
      </c>
      <c r="HT77" s="177" t="str">
        <f t="shared" si="385"/>
        <v/>
      </c>
      <c r="HU77" s="177" t="str">
        <f t="shared" si="255"/>
        <v/>
      </c>
      <c r="HV77" s="177" t="str">
        <f t="shared" si="256"/>
        <v/>
      </c>
      <c r="HW77" s="177" t="str">
        <f t="shared" si="257"/>
        <v/>
      </c>
      <c r="HX77" s="177" t="str">
        <f t="shared" si="258"/>
        <v/>
      </c>
      <c r="HY77" s="177" t="str">
        <f t="shared" si="259"/>
        <v/>
      </c>
      <c r="HZ77" s="177" t="str">
        <f t="shared" si="260"/>
        <v/>
      </c>
      <c r="IA77" s="192" t="str">
        <f t="shared" si="377"/>
        <v/>
      </c>
      <c r="IB77" s="193" t="e">
        <f t="shared" si="361"/>
        <v>#N/A</v>
      </c>
      <c r="IC77" s="193" t="e">
        <f t="shared" ref="IC77:IE92" si="584">IF(ISNONTEXT($Q77),IF($G77="R",_xlfn.BETA.DIST(AJ77,$M77,$N77,FALSE,$B77,$D77),_xlfn.BETA.DIST(AJ77,$N77,$M77,FALSE,$B77,$D77)),NA())</f>
        <v>#N/A</v>
      </c>
      <c r="ID77" s="193" t="e">
        <f t="shared" si="584"/>
        <v>#N/A</v>
      </c>
      <c r="IE77" s="193" t="e">
        <f t="shared" si="584"/>
        <v>#N/A</v>
      </c>
      <c r="IF77" s="193" t="e">
        <f t="shared" si="355"/>
        <v>#N/A</v>
      </c>
      <c r="IG77" s="193" t="e">
        <f t="shared" si="355"/>
        <v>#N/A</v>
      </c>
      <c r="IH77" s="193" t="e">
        <f t="shared" si="355"/>
        <v>#N/A</v>
      </c>
      <c r="II77" s="193" t="e">
        <f t="shared" si="355"/>
        <v>#N/A</v>
      </c>
      <c r="IJ77" s="193" t="e">
        <f t="shared" si="355"/>
        <v>#N/A</v>
      </c>
      <c r="IK77" s="193" t="e">
        <f t="shared" si="355"/>
        <v>#N/A</v>
      </c>
      <c r="IL77" s="193" t="e">
        <f t="shared" si="355"/>
        <v>#N/A</v>
      </c>
      <c r="IM77" s="193" t="e">
        <f t="shared" si="355"/>
        <v>#N/A</v>
      </c>
      <c r="IN77" s="193" t="e">
        <f t="shared" si="355"/>
        <v>#N/A</v>
      </c>
      <c r="IO77" s="193" t="e">
        <f t="shared" si="355"/>
        <v>#N/A</v>
      </c>
      <c r="IP77" s="193" t="e">
        <f t="shared" si="355"/>
        <v>#N/A</v>
      </c>
      <c r="IQ77" s="193" t="e">
        <f t="shared" si="355"/>
        <v>#N/A</v>
      </c>
      <c r="IR77" s="193" t="e">
        <f t="shared" si="355"/>
        <v>#N/A</v>
      </c>
      <c r="IS77" s="193" t="e">
        <f t="shared" si="355"/>
        <v>#N/A</v>
      </c>
      <c r="IT77" s="193" t="e">
        <f t="shared" si="355"/>
        <v>#N/A</v>
      </c>
      <c r="IU77" s="193" t="e">
        <f t="shared" si="350"/>
        <v>#N/A</v>
      </c>
      <c r="IV77" s="193" t="e">
        <f t="shared" si="350"/>
        <v>#N/A</v>
      </c>
      <c r="IW77" s="193" t="e">
        <f t="shared" si="350"/>
        <v>#N/A</v>
      </c>
      <c r="IX77" s="193" t="e">
        <f t="shared" si="350"/>
        <v>#N/A</v>
      </c>
      <c r="IY77" s="193" t="e">
        <f t="shared" si="350"/>
        <v>#N/A</v>
      </c>
      <c r="IZ77" s="193" t="e">
        <f t="shared" si="350"/>
        <v>#N/A</v>
      </c>
      <c r="JA77" s="193" t="e">
        <f t="shared" si="350"/>
        <v>#N/A</v>
      </c>
      <c r="JB77" s="193" t="e">
        <f t="shared" si="350"/>
        <v>#N/A</v>
      </c>
      <c r="JC77" s="193" t="e">
        <f t="shared" si="350"/>
        <v>#N/A</v>
      </c>
      <c r="JD77" s="193" t="e">
        <f t="shared" si="350"/>
        <v>#N/A</v>
      </c>
      <c r="JE77" s="193" t="e">
        <f t="shared" si="350"/>
        <v>#N/A</v>
      </c>
      <c r="JF77" s="193" t="e">
        <f t="shared" si="350"/>
        <v>#N/A</v>
      </c>
      <c r="JG77" s="193" t="e">
        <f t="shared" si="350"/>
        <v>#N/A</v>
      </c>
      <c r="JH77" s="193" t="e">
        <f t="shared" si="350"/>
        <v>#N/A</v>
      </c>
      <c r="JI77" s="193" t="e">
        <f t="shared" si="350"/>
        <v>#N/A</v>
      </c>
      <c r="JJ77" s="193" t="e">
        <f t="shared" si="346"/>
        <v>#N/A</v>
      </c>
      <c r="JK77" s="193" t="e">
        <f t="shared" si="346"/>
        <v>#N/A</v>
      </c>
      <c r="JL77" s="193" t="e">
        <f t="shared" si="346"/>
        <v>#N/A</v>
      </c>
      <c r="JM77" s="193" t="e">
        <f t="shared" si="346"/>
        <v>#N/A</v>
      </c>
      <c r="JN77" s="193" t="e">
        <f t="shared" si="346"/>
        <v>#N/A</v>
      </c>
      <c r="JO77" s="193" t="e">
        <f t="shared" si="346"/>
        <v>#N/A</v>
      </c>
      <c r="JP77" s="193" t="e">
        <f t="shared" si="346"/>
        <v>#N/A</v>
      </c>
      <c r="JQ77" s="193" t="e">
        <f t="shared" si="346"/>
        <v>#N/A</v>
      </c>
      <c r="JR77" s="193" t="e">
        <f t="shared" si="346"/>
        <v>#N/A</v>
      </c>
      <c r="JS77" s="193" t="e">
        <f t="shared" si="346"/>
        <v>#N/A</v>
      </c>
      <c r="JT77" s="193" t="e">
        <f t="shared" si="346"/>
        <v>#N/A</v>
      </c>
      <c r="JU77" s="193" t="e">
        <f t="shared" si="346"/>
        <v>#N/A</v>
      </c>
      <c r="JV77" s="193" t="e">
        <f t="shared" si="346"/>
        <v>#N/A</v>
      </c>
      <c r="JW77" s="193" t="e">
        <f t="shared" si="346"/>
        <v>#N/A</v>
      </c>
      <c r="JX77" s="193" t="e">
        <f t="shared" si="346"/>
        <v>#N/A</v>
      </c>
      <c r="JY77" s="193" t="e">
        <f t="shared" si="378"/>
        <v>#N/A</v>
      </c>
      <c r="JZ77" s="193" t="e">
        <f t="shared" si="378"/>
        <v>#N/A</v>
      </c>
      <c r="KA77" s="193" t="e">
        <f t="shared" si="378"/>
        <v>#N/A</v>
      </c>
      <c r="KB77" s="193" t="e">
        <f t="shared" si="378"/>
        <v>#N/A</v>
      </c>
      <c r="KC77" s="193" t="e">
        <f t="shared" si="378"/>
        <v>#N/A</v>
      </c>
      <c r="KD77" s="193" t="e">
        <f t="shared" si="378"/>
        <v>#N/A</v>
      </c>
      <c r="KE77" s="193" t="e">
        <f t="shared" si="378"/>
        <v>#N/A</v>
      </c>
      <c r="KF77" s="193" t="e">
        <f t="shared" si="378"/>
        <v>#N/A</v>
      </c>
      <c r="KG77" s="193" t="e">
        <f t="shared" si="378"/>
        <v>#N/A</v>
      </c>
      <c r="KH77" s="193" t="e">
        <f t="shared" si="378"/>
        <v>#N/A</v>
      </c>
      <c r="KI77" s="193" t="e">
        <f t="shared" si="378"/>
        <v>#N/A</v>
      </c>
      <c r="KJ77" s="193" t="e">
        <f t="shared" si="378"/>
        <v>#N/A</v>
      </c>
      <c r="KK77" s="193" t="e">
        <f t="shared" si="378"/>
        <v>#N/A</v>
      </c>
      <c r="KL77" s="193" t="e">
        <f t="shared" si="378"/>
        <v>#N/A</v>
      </c>
      <c r="KM77" s="193" t="e">
        <f t="shared" si="378"/>
        <v>#N/A</v>
      </c>
      <c r="KN77" s="193" t="e">
        <f t="shared" si="386"/>
        <v>#N/A</v>
      </c>
      <c r="KO77" s="193" t="e">
        <f t="shared" ref="KO77:KQ92" si="585">IF(ISNONTEXT($Q77),IF($G77="R",_xlfn.BETA.DIST(CV77,$M77,$N77,FALSE,$B77,$D77),_xlfn.BETA.DIST(CV77,$N77,$M77,FALSE,$B77,$D77)),NA())</f>
        <v>#N/A</v>
      </c>
      <c r="KP77" s="193" t="e">
        <f t="shared" si="585"/>
        <v>#N/A</v>
      </c>
      <c r="KQ77" s="193" t="e">
        <f t="shared" si="585"/>
        <v>#N/A</v>
      </c>
      <c r="KR77" s="193" t="e">
        <f t="shared" si="356"/>
        <v>#N/A</v>
      </c>
      <c r="KS77" s="193" t="e">
        <f t="shared" si="356"/>
        <v>#N/A</v>
      </c>
      <c r="KT77" s="193" t="e">
        <f t="shared" si="356"/>
        <v>#N/A</v>
      </c>
      <c r="KU77" s="193" t="e">
        <f t="shared" si="356"/>
        <v>#N/A</v>
      </c>
      <c r="KV77" s="193" t="e">
        <f t="shared" si="356"/>
        <v>#N/A</v>
      </c>
      <c r="KW77" s="193" t="e">
        <f t="shared" si="356"/>
        <v>#N/A</v>
      </c>
      <c r="KX77" s="193" t="e">
        <f t="shared" si="356"/>
        <v>#N/A</v>
      </c>
      <c r="KY77" s="193" t="e">
        <f t="shared" si="356"/>
        <v>#N/A</v>
      </c>
      <c r="KZ77" s="193" t="e">
        <f t="shared" si="356"/>
        <v>#N/A</v>
      </c>
      <c r="LA77" s="193" t="e">
        <f t="shared" si="356"/>
        <v>#N/A</v>
      </c>
      <c r="LB77" s="193" t="e">
        <f t="shared" si="356"/>
        <v>#N/A</v>
      </c>
      <c r="LC77" s="193" t="e">
        <f t="shared" si="356"/>
        <v>#N/A</v>
      </c>
      <c r="LD77" s="193" t="e">
        <f t="shared" si="356"/>
        <v>#N/A</v>
      </c>
      <c r="LE77" s="193" t="e">
        <f t="shared" si="356"/>
        <v>#N/A</v>
      </c>
      <c r="LF77" s="193" t="e">
        <f t="shared" si="356"/>
        <v>#N/A</v>
      </c>
      <c r="LG77" s="193" t="e">
        <f t="shared" si="351"/>
        <v>#N/A</v>
      </c>
      <c r="LH77" s="193" t="e">
        <f t="shared" si="351"/>
        <v>#N/A</v>
      </c>
      <c r="LI77" s="193" t="e">
        <f t="shared" si="351"/>
        <v>#N/A</v>
      </c>
      <c r="LJ77" s="193" t="e">
        <f t="shared" si="351"/>
        <v>#N/A</v>
      </c>
      <c r="LK77" s="193" t="e">
        <f t="shared" si="351"/>
        <v>#N/A</v>
      </c>
      <c r="LL77" s="193" t="e">
        <f t="shared" si="351"/>
        <v>#N/A</v>
      </c>
      <c r="LM77" s="193" t="e">
        <f t="shared" si="351"/>
        <v>#N/A</v>
      </c>
      <c r="LN77" s="193" t="e">
        <f t="shared" si="351"/>
        <v>#N/A</v>
      </c>
      <c r="LO77" s="193" t="e">
        <f t="shared" si="351"/>
        <v>#N/A</v>
      </c>
      <c r="LP77" s="193" t="e">
        <f t="shared" si="351"/>
        <v>#N/A</v>
      </c>
      <c r="LQ77" s="193" t="e">
        <f t="shared" si="351"/>
        <v>#N/A</v>
      </c>
      <c r="LR77" s="193" t="e">
        <f t="shared" si="351"/>
        <v>#N/A</v>
      </c>
      <c r="LS77" s="193" t="e">
        <f t="shared" si="351"/>
        <v>#N/A</v>
      </c>
      <c r="LT77" s="193" t="e">
        <f t="shared" si="351"/>
        <v>#N/A</v>
      </c>
      <c r="LU77" s="193" t="e">
        <f t="shared" si="351"/>
        <v>#N/A</v>
      </c>
      <c r="LV77" s="193" t="e">
        <f t="shared" si="347"/>
        <v>#N/A</v>
      </c>
      <c r="LW77" s="193" t="e">
        <f t="shared" si="347"/>
        <v>#N/A</v>
      </c>
      <c r="LX77" s="193" t="e">
        <f t="shared" si="347"/>
        <v>#N/A</v>
      </c>
      <c r="LY77" s="193" t="e">
        <f t="shared" si="347"/>
        <v>#N/A</v>
      </c>
      <c r="LZ77" s="193" t="e">
        <f t="shared" si="347"/>
        <v>#N/A</v>
      </c>
      <c r="MA77" s="193" t="e">
        <f t="shared" si="347"/>
        <v>#N/A</v>
      </c>
      <c r="MB77" s="193" t="e">
        <f t="shared" si="347"/>
        <v>#N/A</v>
      </c>
      <c r="MC77" s="193" t="e">
        <f t="shared" si="347"/>
        <v>#N/A</v>
      </c>
      <c r="MD77" s="193" t="e">
        <f t="shared" si="347"/>
        <v>#N/A</v>
      </c>
      <c r="ME77" s="193" t="e">
        <f t="shared" si="347"/>
        <v>#N/A</v>
      </c>
      <c r="MF77" s="193" t="e">
        <f t="shared" si="347"/>
        <v>#N/A</v>
      </c>
      <c r="MG77" s="193" t="e">
        <f t="shared" si="347"/>
        <v>#N/A</v>
      </c>
      <c r="MH77" s="193" t="e">
        <f t="shared" si="347"/>
        <v>#N/A</v>
      </c>
      <c r="MI77" s="193" t="e">
        <f t="shared" si="347"/>
        <v>#N/A</v>
      </c>
      <c r="MJ77" s="193" t="e">
        <f t="shared" si="347"/>
        <v>#N/A</v>
      </c>
      <c r="MK77" s="193" t="e">
        <f t="shared" si="379"/>
        <v>#N/A</v>
      </c>
      <c r="ML77" s="193" t="e">
        <f t="shared" si="379"/>
        <v>#N/A</v>
      </c>
      <c r="MM77" s="193" t="e">
        <f t="shared" si="379"/>
        <v>#N/A</v>
      </c>
      <c r="MN77" s="193" t="e">
        <f t="shared" si="379"/>
        <v>#N/A</v>
      </c>
      <c r="MO77" s="193" t="e">
        <f t="shared" si="379"/>
        <v>#N/A</v>
      </c>
      <c r="MP77" s="193" t="e">
        <f t="shared" si="379"/>
        <v>#N/A</v>
      </c>
      <c r="MQ77" s="193" t="e">
        <f t="shared" si="379"/>
        <v>#N/A</v>
      </c>
      <c r="MR77" s="193" t="e">
        <f t="shared" si="379"/>
        <v>#N/A</v>
      </c>
      <c r="MS77" s="193" t="e">
        <f t="shared" si="379"/>
        <v>#N/A</v>
      </c>
      <c r="MT77" s="193" t="e">
        <f t="shared" si="379"/>
        <v>#N/A</v>
      </c>
      <c r="MU77" s="193" t="e">
        <f t="shared" si="379"/>
        <v>#N/A</v>
      </c>
      <c r="MV77" s="193" t="e">
        <f t="shared" si="379"/>
        <v>#N/A</v>
      </c>
      <c r="MW77" s="193" t="e">
        <f t="shared" si="379"/>
        <v>#N/A</v>
      </c>
      <c r="MX77" s="193" t="e">
        <f t="shared" si="379"/>
        <v>#N/A</v>
      </c>
      <c r="MY77" s="193" t="e">
        <f t="shared" si="379"/>
        <v>#N/A</v>
      </c>
      <c r="MZ77" s="193" t="e">
        <f t="shared" si="387"/>
        <v>#N/A</v>
      </c>
      <c r="NA77" s="193" t="e">
        <f t="shared" ref="NA77:NC92" si="586">IF(ISNONTEXT($Q77),IF($G77="R",_xlfn.BETA.DIST(FH77,$M77,$N77,FALSE,$B77,$D77),_xlfn.BETA.DIST(FH77,$N77,$M77,FALSE,$B77,$D77)),NA())</f>
        <v>#N/A</v>
      </c>
      <c r="NB77" s="193" t="e">
        <f t="shared" si="586"/>
        <v>#N/A</v>
      </c>
      <c r="NC77" s="193" t="e">
        <f t="shared" si="586"/>
        <v>#N/A</v>
      </c>
      <c r="ND77" s="193" t="e">
        <f t="shared" si="357"/>
        <v>#N/A</v>
      </c>
      <c r="NE77" s="193" t="e">
        <f t="shared" si="357"/>
        <v>#N/A</v>
      </c>
      <c r="NF77" s="193" t="e">
        <f t="shared" si="357"/>
        <v>#N/A</v>
      </c>
      <c r="NG77" s="193" t="e">
        <f t="shared" si="357"/>
        <v>#N/A</v>
      </c>
      <c r="NH77" s="193" t="e">
        <f t="shared" si="357"/>
        <v>#N/A</v>
      </c>
      <c r="NI77" s="193" t="e">
        <f t="shared" si="357"/>
        <v>#N/A</v>
      </c>
      <c r="NJ77" s="193" t="e">
        <f t="shared" si="357"/>
        <v>#N/A</v>
      </c>
      <c r="NK77" s="193" t="e">
        <f t="shared" si="357"/>
        <v>#N/A</v>
      </c>
      <c r="NL77" s="193" t="e">
        <f t="shared" si="357"/>
        <v>#N/A</v>
      </c>
      <c r="NM77" s="193" t="e">
        <f t="shared" si="357"/>
        <v>#N/A</v>
      </c>
      <c r="NN77" s="193" t="e">
        <f t="shared" si="357"/>
        <v>#N/A</v>
      </c>
      <c r="NO77" s="193" t="e">
        <f t="shared" si="357"/>
        <v>#N/A</v>
      </c>
      <c r="NP77" s="193" t="e">
        <f t="shared" si="357"/>
        <v>#N/A</v>
      </c>
      <c r="NQ77" s="193" t="e">
        <f t="shared" si="357"/>
        <v>#N/A</v>
      </c>
      <c r="NR77" s="193" t="e">
        <f t="shared" si="357"/>
        <v>#N/A</v>
      </c>
      <c r="NS77" s="193" t="e">
        <f t="shared" si="352"/>
        <v>#N/A</v>
      </c>
      <c r="NT77" s="193" t="e">
        <f t="shared" si="352"/>
        <v>#N/A</v>
      </c>
      <c r="NU77" s="193" t="e">
        <f t="shared" si="352"/>
        <v>#N/A</v>
      </c>
      <c r="NV77" s="193" t="e">
        <f t="shared" si="352"/>
        <v>#N/A</v>
      </c>
      <c r="NW77" s="193" t="e">
        <f t="shared" si="352"/>
        <v>#N/A</v>
      </c>
      <c r="NX77" s="193" t="e">
        <f t="shared" si="352"/>
        <v>#N/A</v>
      </c>
      <c r="NY77" s="193" t="e">
        <f t="shared" si="352"/>
        <v>#N/A</v>
      </c>
      <c r="NZ77" s="193" t="e">
        <f t="shared" si="352"/>
        <v>#N/A</v>
      </c>
      <c r="OA77" s="193" t="e">
        <f t="shared" si="352"/>
        <v>#N/A</v>
      </c>
      <c r="OB77" s="193" t="e">
        <f t="shared" si="352"/>
        <v>#N/A</v>
      </c>
      <c r="OC77" s="193" t="e">
        <f t="shared" si="352"/>
        <v>#N/A</v>
      </c>
      <c r="OD77" s="193" t="e">
        <f t="shared" si="352"/>
        <v>#N/A</v>
      </c>
      <c r="OE77" s="193" t="e">
        <f t="shared" si="352"/>
        <v>#N/A</v>
      </c>
      <c r="OF77" s="193" t="e">
        <f t="shared" si="352"/>
        <v>#N/A</v>
      </c>
      <c r="OG77" s="193" t="e">
        <f t="shared" si="352"/>
        <v>#N/A</v>
      </c>
      <c r="OH77" s="193" t="e">
        <f t="shared" si="348"/>
        <v>#N/A</v>
      </c>
      <c r="OI77" s="193" t="e">
        <f t="shared" si="348"/>
        <v>#N/A</v>
      </c>
      <c r="OJ77" s="193" t="e">
        <f t="shared" si="348"/>
        <v>#N/A</v>
      </c>
      <c r="OK77" s="193" t="e">
        <f t="shared" si="348"/>
        <v>#N/A</v>
      </c>
      <c r="OL77" s="193" t="e">
        <f t="shared" si="348"/>
        <v>#N/A</v>
      </c>
      <c r="OM77" s="193" t="e">
        <f t="shared" si="348"/>
        <v>#N/A</v>
      </c>
      <c r="ON77" s="193" t="e">
        <f t="shared" si="348"/>
        <v>#N/A</v>
      </c>
      <c r="OO77" s="193" t="e">
        <f t="shared" si="348"/>
        <v>#N/A</v>
      </c>
      <c r="OP77" s="193" t="e">
        <f t="shared" si="348"/>
        <v>#N/A</v>
      </c>
      <c r="OQ77" s="193" t="e">
        <f t="shared" si="348"/>
        <v>#N/A</v>
      </c>
      <c r="OR77" s="193" t="e">
        <f t="shared" si="348"/>
        <v>#N/A</v>
      </c>
      <c r="OS77" s="193" t="e">
        <f t="shared" si="348"/>
        <v>#N/A</v>
      </c>
      <c r="OT77" s="193" t="e">
        <f t="shared" si="348"/>
        <v>#N/A</v>
      </c>
      <c r="OU77" s="193" t="e">
        <f t="shared" si="348"/>
        <v>#N/A</v>
      </c>
      <c r="OV77" s="193" t="e">
        <f t="shared" si="348"/>
        <v>#N/A</v>
      </c>
      <c r="OW77" s="193" t="e">
        <f t="shared" si="380"/>
        <v>#N/A</v>
      </c>
      <c r="OX77" s="193" t="e">
        <f t="shared" si="380"/>
        <v>#N/A</v>
      </c>
      <c r="OY77" s="193" t="e">
        <f t="shared" si="380"/>
        <v>#N/A</v>
      </c>
      <c r="OZ77" s="193" t="e">
        <f t="shared" si="380"/>
        <v>#N/A</v>
      </c>
      <c r="PA77" s="193" t="e">
        <f t="shared" si="380"/>
        <v>#N/A</v>
      </c>
      <c r="PB77" s="193" t="e">
        <f t="shared" si="380"/>
        <v>#N/A</v>
      </c>
      <c r="PC77" s="193" t="e">
        <f t="shared" si="380"/>
        <v>#N/A</v>
      </c>
      <c r="PD77" s="193" t="e">
        <f t="shared" si="380"/>
        <v>#N/A</v>
      </c>
      <c r="PE77" s="193" t="e">
        <f t="shared" si="380"/>
        <v>#N/A</v>
      </c>
      <c r="PF77" s="193" t="e">
        <f t="shared" si="380"/>
        <v>#N/A</v>
      </c>
      <c r="PG77" s="193" t="e">
        <f t="shared" si="380"/>
        <v>#N/A</v>
      </c>
      <c r="PH77" s="193" t="e">
        <f t="shared" si="380"/>
        <v>#N/A</v>
      </c>
      <c r="PI77" s="193" t="e">
        <f t="shared" si="380"/>
        <v>#N/A</v>
      </c>
      <c r="PJ77" s="193" t="e">
        <f t="shared" si="380"/>
        <v>#N/A</v>
      </c>
      <c r="PK77" s="193" t="e">
        <f t="shared" si="380"/>
        <v>#N/A</v>
      </c>
      <c r="PL77" s="193" t="e">
        <f t="shared" si="388"/>
        <v>#N/A</v>
      </c>
      <c r="PM77" s="193" t="e">
        <f t="shared" si="362"/>
        <v>#N/A</v>
      </c>
      <c r="PN77" s="193" t="e">
        <f t="shared" si="362"/>
        <v>#N/A</v>
      </c>
      <c r="PO77" s="193" t="e">
        <f t="shared" si="362"/>
        <v>#N/A</v>
      </c>
      <c r="PP77" s="193" t="e">
        <f t="shared" si="362"/>
        <v>#N/A</v>
      </c>
      <c r="PQ77" s="193" t="e">
        <f t="shared" si="362"/>
        <v>#N/A</v>
      </c>
      <c r="PR77" s="193" t="e">
        <f t="shared" si="362"/>
        <v>#N/A</v>
      </c>
      <c r="PS77" s="193" t="e">
        <f t="shared" si="362"/>
        <v>#N/A</v>
      </c>
      <c r="PT77" s="193" t="e">
        <f t="shared" si="362"/>
        <v>#N/A</v>
      </c>
    </row>
    <row r="78" spans="1:436" hidden="1" x14ac:dyDescent="0.45">
      <c r="A78" s="20">
        <v>75</v>
      </c>
      <c r="B78" s="101" t="str">
        <f t="shared" si="363"/>
        <v/>
      </c>
      <c r="C78" s="115"/>
      <c r="D78" s="101" t="str">
        <f t="shared" si="364"/>
        <v/>
      </c>
      <c r="E78" s="110" t="str">
        <f t="shared" si="365"/>
        <v/>
      </c>
      <c r="F78" s="21" t="str">
        <f t="shared" si="366"/>
        <v/>
      </c>
      <c r="G78" s="22" t="str">
        <f t="shared" si="367"/>
        <v/>
      </c>
      <c r="H78" s="23" t="str">
        <f>IF(F78="","",IF(OR($F78&lt;Skew!$B$3,$F78=Skew!$B$3),IF($F78&gt;Skew!$C$3,Skew!$A$3,IF($F78&gt;Skew!$C$4,Skew!$A$4,IF($F78&gt;Skew!$C$5,Skew!$A$5,IF($F78&gt;Skew!$C$6,Skew!$A$6,IF($F78&gt;Skew!$C$7,Skew!$A$7,IF($F78&gt;Skew!$C$8,Skew!$A$8,IF($F78&gt;Skew!$C$9,Skew!$A$9,IF($F78&gt;Skew!$C$10,Skew!$A$10,IF($F78&gt;Skew!$C$11,Skew!$A$11,IF($F78&gt;Skew!$C$12,Skew!$A$12,IF($F78&gt;Skew!$C$13,Skew!$A$13,IF($F78&gt;Skew!$C$14,Skew!$A$14,IF($F78&gt;Skew!$C$15,Skew!$A$15,IF($F78&gt;Skew!$C$16,Skew!$A$16,Skew!$A$17)
)))))))))))))))</f>
        <v/>
      </c>
      <c r="I78" s="22" t="str">
        <f>IF(F78="","",MATCH(H78,Skew!$A$3:$A$17,0))</f>
        <v/>
      </c>
      <c r="J78" s="22" t="str">
        <f t="shared" si="368"/>
        <v/>
      </c>
      <c r="K78" s="24"/>
      <c r="L78" s="22" t="str">
        <f>IF(OR(F78="",K78=""),"",MATCH(K78,Confidence!$A$3:$A$12,0))</f>
        <v/>
      </c>
      <c r="M78" s="25" t="str">
        <f t="shared" si="369"/>
        <v/>
      </c>
      <c r="N78" s="25" t="str">
        <f t="shared" si="370"/>
        <v/>
      </c>
      <c r="O78" s="22"/>
      <c r="P78" s="102" t="str">
        <f t="shared" si="371"/>
        <v/>
      </c>
      <c r="Q78" s="102" t="str">
        <f t="shared" si="372"/>
        <v/>
      </c>
      <c r="R78" s="37" t="str">
        <f t="shared" si="373"/>
        <v/>
      </c>
      <c r="S78" s="115"/>
      <c r="T78" s="204" t="str">
        <f>IF(AND(B78&gt;0,C78&gt;0,D78&gt;0,M78&gt;0,N78&gt;0,S78&gt;0,NOT(K78="")),ABS(VLOOKUP($S$1,VLookups!$A$30:$B$31,2,FALSE)-_xlfn.BETA.DIST(S78,IF(G78="L",N78,M78),IF(G78="L",M78,N78),TRUE,B78,D78)),"")</f>
        <v/>
      </c>
      <c r="U78" s="112" t="str">
        <f>IF(OR($M78="",$N78=""),"",_xlfn.BETA.INV(ABS(VLOOKUP($S$1,VLookups!$A$30:$B$31,2,FALSE)-U$3),IF($G78="L",$N78,$M78),IF($G78="L",$M78,$N78),$B78,$D78))</f>
        <v/>
      </c>
      <c r="V78" s="113" t="str">
        <f>IF(OR($M78="",$N78=""),"",_xlfn.BETA.INV(ABS(VLOOKUP($S$1,VLookups!$A$30:$B$31,2,FALSE)-V$3),IF($G78="L",$N78,$M78),IF($G78="L",$M78,$N78),$B78,$D78))</f>
        <v/>
      </c>
      <c r="W78" s="112" t="str">
        <f>IF(OR($M78="",$N78=""),"",_xlfn.BETA.INV(ABS(VLOOKUP($S$1,VLookups!$A$30:$B$31,2,FALSE)-W$3),IF($G78="L",$N78,$M78),IF($G78="L",$M78,$N78),$B78,$D78))</f>
        <v/>
      </c>
      <c r="X78" s="113" t="str">
        <f>IF(OR($M78="",$N78=""),"",_xlfn.BETA.INV(ABS(VLOOKUP($S$1,VLookups!$A$30:$B$31,2,FALSE)-X$3),IF($G78="L",$N78,$M78),IF($G78="L",$M78,$N78),$B78,$D78))</f>
        <v/>
      </c>
      <c r="Y78" s="112" t="str">
        <f>IF(OR($M78="",$N78=""),"",_xlfn.BETA.INV(ABS(VLOOKUP($S$1,VLookups!$A$30:$B$31,2,FALSE)-Y$3),IF($G78="L",$N78,$M78),IF($G78="L",$M78,$N78),$B78,$D78))</f>
        <v/>
      </c>
      <c r="Z78" s="113" t="str">
        <f>IF(OR($M78="",$N78=""),"",_xlfn.BETA.INV(ABS(VLOOKUP($S$1,VLookups!$A$30:$B$31,2,FALSE)-Z$3),IF($G78="L",$N78,$M78),IF($G78="L",$M78,$N78),$B78,$D78))</f>
        <v/>
      </c>
      <c r="AA78" s="112" t="str">
        <f>IF(OR($M78="",$N78=""),"",_xlfn.BETA.INV(ABS(VLOOKUP($S$1,VLookups!$A$30:$B$31,2,FALSE)-AA$3),IF($G78="L",$N78,$M78),IF($G78="L",$M78,$N78),$B78,$D78))</f>
        <v/>
      </c>
      <c r="AB78" s="113" t="str">
        <f>IF(OR($M78="",$N78=""),"",_xlfn.BETA.INV(ABS(VLOOKUP($S$1,VLookups!$A$30:$B$31,2,FALSE)-AB$3),IF($G78="L",$N78,$M78),IF($G78="L",$M78,$N78),$B78,$D78))</f>
        <v/>
      </c>
      <c r="AC78" s="112" t="str">
        <f>IF(OR($M78="",$N78=""),"",_xlfn.BETA.INV(ABS(VLOOKUP($S$1,VLookups!$A$30:$B$31,2,FALSE)-AC$3),IF($G78="L",$N78,$M78),IF($G78="L",$M78,$N78),$B78,$D78))</f>
        <v/>
      </c>
      <c r="AD78" s="113" t="str">
        <f>IF(OR($M78="",$N78=""),"",_xlfn.BETA.INV(ABS(VLOOKUP($S$1,VLookups!$A$30:$B$31,2,FALSE)-AD$3),IF($G78="L",$N78,$M78),IF($G78="L",$M78,$N78),$B78,$D78))</f>
        <v/>
      </c>
      <c r="AE78" s="112" t="str">
        <f>IF(OR($M78="",$N78=""),"",_xlfn.BETA.INV(ABS(VLOOKUP($S$1,VLookups!$A$30:$B$31,2,FALSE)-AE$3),IF($G78="L",$N78,$M78),IF($G78="L",$M78,$N78),$B78,$D78))</f>
        <v/>
      </c>
      <c r="AF78" s="113" t="str">
        <f>IF(OR($M78="",$N78=""),"",_xlfn.BETA.INV(ABS(VLOOKUP($S$1,VLookups!$A$30:$B$31,2,FALSE)-AF$3),IF($G78="L",$N78,$M78),IF($G78="L",$M78,$N78),$B78,$D78))</f>
        <v/>
      </c>
      <c r="AG78" s="15"/>
      <c r="AH78" s="194" t="str">
        <f t="shared" si="374"/>
        <v/>
      </c>
      <c r="AI78" s="192" t="str">
        <f t="shared" si="375"/>
        <v/>
      </c>
      <c r="AJ78" s="177" t="str">
        <f t="shared" ref="AJ78" si="587">IF(ISNONTEXT($AH78),AI78+$AH78,"")</f>
        <v/>
      </c>
      <c r="AK78" s="177" t="str">
        <f t="shared" si="390"/>
        <v/>
      </c>
      <c r="AL78" s="177" t="str">
        <f t="shared" si="391"/>
        <v/>
      </c>
      <c r="AM78" s="177" t="str">
        <f t="shared" si="392"/>
        <v/>
      </c>
      <c r="AN78" s="177" t="str">
        <f t="shared" si="393"/>
        <v/>
      </c>
      <c r="AO78" s="177" t="str">
        <f t="shared" si="394"/>
        <v/>
      </c>
      <c r="AP78" s="177" t="str">
        <f t="shared" si="395"/>
        <v/>
      </c>
      <c r="AQ78" s="177" t="str">
        <f t="shared" si="396"/>
        <v/>
      </c>
      <c r="AR78" s="177" t="str">
        <f t="shared" si="397"/>
        <v/>
      </c>
      <c r="AS78" s="177" t="str">
        <f t="shared" si="398"/>
        <v/>
      </c>
      <c r="AT78" s="177" t="str">
        <f t="shared" si="399"/>
        <v/>
      </c>
      <c r="AU78" s="177" t="str">
        <f t="shared" si="400"/>
        <v/>
      </c>
      <c r="AV78" s="177" t="str">
        <f t="shared" si="401"/>
        <v/>
      </c>
      <c r="AW78" s="177" t="str">
        <f t="shared" si="402"/>
        <v/>
      </c>
      <c r="AX78" s="177" t="str">
        <f t="shared" si="403"/>
        <v/>
      </c>
      <c r="AY78" s="177" t="str">
        <f t="shared" si="404"/>
        <v/>
      </c>
      <c r="AZ78" s="177" t="str">
        <f t="shared" si="405"/>
        <v/>
      </c>
      <c r="BA78" s="177" t="str">
        <f t="shared" si="406"/>
        <v/>
      </c>
      <c r="BB78" s="177" t="str">
        <f t="shared" si="407"/>
        <v/>
      </c>
      <c r="BC78" s="177" t="str">
        <f t="shared" si="408"/>
        <v/>
      </c>
      <c r="BD78" s="177" t="str">
        <f t="shared" si="409"/>
        <v/>
      </c>
      <c r="BE78" s="177" t="str">
        <f t="shared" si="410"/>
        <v/>
      </c>
      <c r="BF78" s="177" t="str">
        <f t="shared" si="411"/>
        <v/>
      </c>
      <c r="BG78" s="177" t="str">
        <f t="shared" si="412"/>
        <v/>
      </c>
      <c r="BH78" s="177" t="str">
        <f t="shared" si="413"/>
        <v/>
      </c>
      <c r="BI78" s="177" t="str">
        <f t="shared" si="414"/>
        <v/>
      </c>
      <c r="BJ78" s="177" t="str">
        <f t="shared" si="415"/>
        <v/>
      </c>
      <c r="BK78" s="177" t="str">
        <f t="shared" si="416"/>
        <v/>
      </c>
      <c r="BL78" s="177" t="str">
        <f t="shared" si="417"/>
        <v/>
      </c>
      <c r="BM78" s="177" t="str">
        <f t="shared" si="418"/>
        <v/>
      </c>
      <c r="BN78" s="177" t="str">
        <f t="shared" si="419"/>
        <v/>
      </c>
      <c r="BO78" s="177" t="str">
        <f t="shared" si="420"/>
        <v/>
      </c>
      <c r="BP78" s="177" t="str">
        <f t="shared" si="421"/>
        <v/>
      </c>
      <c r="BQ78" s="177" t="str">
        <f t="shared" si="422"/>
        <v/>
      </c>
      <c r="BR78" s="177" t="str">
        <f t="shared" si="423"/>
        <v/>
      </c>
      <c r="BS78" s="177" t="str">
        <f t="shared" si="424"/>
        <v/>
      </c>
      <c r="BT78" s="177" t="str">
        <f t="shared" si="425"/>
        <v/>
      </c>
      <c r="BU78" s="177" t="str">
        <f t="shared" si="426"/>
        <v/>
      </c>
      <c r="BV78" s="177" t="str">
        <f t="shared" si="427"/>
        <v/>
      </c>
      <c r="BW78" s="177" t="str">
        <f t="shared" si="428"/>
        <v/>
      </c>
      <c r="BX78" s="177" t="str">
        <f t="shared" si="429"/>
        <v/>
      </c>
      <c r="BY78" s="177" t="str">
        <f t="shared" si="430"/>
        <v/>
      </c>
      <c r="BZ78" s="177" t="str">
        <f t="shared" si="431"/>
        <v/>
      </c>
      <c r="CA78" s="177" t="str">
        <f t="shared" si="432"/>
        <v/>
      </c>
      <c r="CB78" s="177" t="str">
        <f t="shared" si="433"/>
        <v/>
      </c>
      <c r="CC78" s="177" t="str">
        <f t="shared" si="434"/>
        <v/>
      </c>
      <c r="CD78" s="177" t="str">
        <f t="shared" si="435"/>
        <v/>
      </c>
      <c r="CE78" s="177" t="str">
        <f t="shared" si="436"/>
        <v/>
      </c>
      <c r="CF78" s="177" t="str">
        <f t="shared" si="437"/>
        <v/>
      </c>
      <c r="CG78" s="177" t="str">
        <f t="shared" si="438"/>
        <v/>
      </c>
      <c r="CH78" s="177" t="str">
        <f t="shared" si="439"/>
        <v/>
      </c>
      <c r="CI78" s="177" t="str">
        <f t="shared" si="440"/>
        <v/>
      </c>
      <c r="CJ78" s="177" t="str">
        <f t="shared" si="441"/>
        <v/>
      </c>
      <c r="CK78" s="177" t="str">
        <f t="shared" si="442"/>
        <v/>
      </c>
      <c r="CL78" s="177" t="str">
        <f t="shared" si="443"/>
        <v/>
      </c>
      <c r="CM78" s="177" t="str">
        <f t="shared" si="444"/>
        <v/>
      </c>
      <c r="CN78" s="177" t="str">
        <f t="shared" si="445"/>
        <v/>
      </c>
      <c r="CO78" s="177" t="str">
        <f t="shared" si="446"/>
        <v/>
      </c>
      <c r="CP78" s="177" t="str">
        <f t="shared" si="447"/>
        <v/>
      </c>
      <c r="CQ78" s="177" t="str">
        <f t="shared" si="448"/>
        <v/>
      </c>
      <c r="CR78" s="177" t="str">
        <f t="shared" si="449"/>
        <v/>
      </c>
      <c r="CS78" s="177" t="str">
        <f t="shared" si="450"/>
        <v/>
      </c>
      <c r="CT78" s="177" t="str">
        <f t="shared" si="451"/>
        <v/>
      </c>
      <c r="CU78" s="177" t="str">
        <f t="shared" si="452"/>
        <v/>
      </c>
      <c r="CV78" s="177" t="str">
        <f t="shared" si="383"/>
        <v/>
      </c>
      <c r="CW78" s="177" t="str">
        <f t="shared" si="453"/>
        <v/>
      </c>
      <c r="CX78" s="177" t="str">
        <f t="shared" si="454"/>
        <v/>
      </c>
      <c r="CY78" s="177" t="str">
        <f t="shared" si="455"/>
        <v/>
      </c>
      <c r="CZ78" s="177" t="str">
        <f t="shared" si="456"/>
        <v/>
      </c>
      <c r="DA78" s="177" t="str">
        <f t="shared" si="457"/>
        <v/>
      </c>
      <c r="DB78" s="177" t="str">
        <f t="shared" si="458"/>
        <v/>
      </c>
      <c r="DC78" s="177" t="str">
        <f t="shared" si="459"/>
        <v/>
      </c>
      <c r="DD78" s="177" t="str">
        <f t="shared" si="460"/>
        <v/>
      </c>
      <c r="DE78" s="177" t="str">
        <f t="shared" si="461"/>
        <v/>
      </c>
      <c r="DF78" s="177" t="str">
        <f t="shared" si="462"/>
        <v/>
      </c>
      <c r="DG78" s="177" t="str">
        <f t="shared" si="463"/>
        <v/>
      </c>
      <c r="DH78" s="177" t="str">
        <f t="shared" si="464"/>
        <v/>
      </c>
      <c r="DI78" s="177" t="str">
        <f t="shared" si="465"/>
        <v/>
      </c>
      <c r="DJ78" s="177" t="str">
        <f t="shared" si="466"/>
        <v/>
      </c>
      <c r="DK78" s="177" t="str">
        <f t="shared" si="467"/>
        <v/>
      </c>
      <c r="DL78" s="177" t="str">
        <f t="shared" si="468"/>
        <v/>
      </c>
      <c r="DM78" s="177" t="str">
        <f t="shared" si="469"/>
        <v/>
      </c>
      <c r="DN78" s="177" t="str">
        <f t="shared" si="470"/>
        <v/>
      </c>
      <c r="DO78" s="177" t="str">
        <f t="shared" si="471"/>
        <v/>
      </c>
      <c r="DP78" s="177" t="str">
        <f t="shared" si="472"/>
        <v/>
      </c>
      <c r="DQ78" s="177" t="str">
        <f t="shared" si="473"/>
        <v/>
      </c>
      <c r="DR78" s="177" t="str">
        <f t="shared" si="474"/>
        <v/>
      </c>
      <c r="DS78" s="177" t="str">
        <f t="shared" si="475"/>
        <v/>
      </c>
      <c r="DT78" s="177" t="str">
        <f t="shared" si="476"/>
        <v/>
      </c>
      <c r="DU78" s="177" t="str">
        <f t="shared" si="477"/>
        <v/>
      </c>
      <c r="DV78" s="177" t="str">
        <f t="shared" si="478"/>
        <v/>
      </c>
      <c r="DW78" s="177" t="str">
        <f t="shared" si="479"/>
        <v/>
      </c>
      <c r="DX78" s="177" t="str">
        <f t="shared" si="480"/>
        <v/>
      </c>
      <c r="DY78" s="177" t="str">
        <f t="shared" si="481"/>
        <v/>
      </c>
      <c r="DZ78" s="177" t="str">
        <f t="shared" si="482"/>
        <v/>
      </c>
      <c r="EA78" s="177" t="str">
        <f t="shared" si="483"/>
        <v/>
      </c>
      <c r="EB78" s="177" t="str">
        <f t="shared" si="484"/>
        <v/>
      </c>
      <c r="EC78" s="177" t="str">
        <f t="shared" si="485"/>
        <v/>
      </c>
      <c r="ED78" s="177" t="str">
        <f t="shared" si="486"/>
        <v/>
      </c>
      <c r="EE78" s="177" t="str">
        <f t="shared" si="487"/>
        <v/>
      </c>
      <c r="EF78" s="177" t="str">
        <f t="shared" si="488"/>
        <v/>
      </c>
      <c r="EG78" s="177" t="str">
        <f t="shared" si="489"/>
        <v/>
      </c>
      <c r="EH78" s="177" t="str">
        <f t="shared" si="490"/>
        <v/>
      </c>
      <c r="EI78" s="177" t="str">
        <f t="shared" si="491"/>
        <v/>
      </c>
      <c r="EJ78" s="177" t="str">
        <f t="shared" si="492"/>
        <v/>
      </c>
      <c r="EK78" s="177" t="str">
        <f t="shared" si="493"/>
        <v/>
      </c>
      <c r="EL78" s="177" t="str">
        <f t="shared" si="494"/>
        <v/>
      </c>
      <c r="EM78" s="177" t="str">
        <f t="shared" si="495"/>
        <v/>
      </c>
      <c r="EN78" s="177" t="str">
        <f t="shared" si="496"/>
        <v/>
      </c>
      <c r="EO78" s="177" t="str">
        <f t="shared" si="497"/>
        <v/>
      </c>
      <c r="EP78" s="177" t="str">
        <f t="shared" si="498"/>
        <v/>
      </c>
      <c r="EQ78" s="177" t="str">
        <f t="shared" si="499"/>
        <v/>
      </c>
      <c r="ER78" s="177" t="str">
        <f t="shared" si="500"/>
        <v/>
      </c>
      <c r="ES78" s="177" t="str">
        <f t="shared" si="501"/>
        <v/>
      </c>
      <c r="ET78" s="177" t="str">
        <f t="shared" si="502"/>
        <v/>
      </c>
      <c r="EU78" s="177" t="str">
        <f t="shared" si="503"/>
        <v/>
      </c>
      <c r="EV78" s="177" t="str">
        <f t="shared" si="504"/>
        <v/>
      </c>
      <c r="EW78" s="177" t="str">
        <f t="shared" si="505"/>
        <v/>
      </c>
      <c r="EX78" s="177" t="str">
        <f t="shared" si="506"/>
        <v/>
      </c>
      <c r="EY78" s="177" t="str">
        <f t="shared" si="507"/>
        <v/>
      </c>
      <c r="EZ78" s="177" t="str">
        <f t="shared" si="508"/>
        <v/>
      </c>
      <c r="FA78" s="177" t="str">
        <f t="shared" si="509"/>
        <v/>
      </c>
      <c r="FB78" s="177" t="str">
        <f t="shared" si="510"/>
        <v/>
      </c>
      <c r="FC78" s="177" t="str">
        <f t="shared" si="511"/>
        <v/>
      </c>
      <c r="FD78" s="177" t="str">
        <f t="shared" si="512"/>
        <v/>
      </c>
      <c r="FE78" s="177" t="str">
        <f t="shared" si="513"/>
        <v/>
      </c>
      <c r="FF78" s="177" t="str">
        <f t="shared" si="514"/>
        <v/>
      </c>
      <c r="FG78" s="177" t="str">
        <f t="shared" si="515"/>
        <v/>
      </c>
      <c r="FH78" s="177" t="str">
        <f t="shared" si="384"/>
        <v/>
      </c>
      <c r="FI78" s="177" t="str">
        <f t="shared" si="516"/>
        <v/>
      </c>
      <c r="FJ78" s="177" t="str">
        <f t="shared" si="517"/>
        <v/>
      </c>
      <c r="FK78" s="177" t="str">
        <f t="shared" si="518"/>
        <v/>
      </c>
      <c r="FL78" s="177" t="str">
        <f t="shared" si="519"/>
        <v/>
      </c>
      <c r="FM78" s="177" t="str">
        <f t="shared" si="520"/>
        <v/>
      </c>
      <c r="FN78" s="177" t="str">
        <f t="shared" si="521"/>
        <v/>
      </c>
      <c r="FO78" s="177" t="str">
        <f t="shared" si="522"/>
        <v/>
      </c>
      <c r="FP78" s="177" t="str">
        <f t="shared" si="523"/>
        <v/>
      </c>
      <c r="FQ78" s="177" t="str">
        <f t="shared" si="524"/>
        <v/>
      </c>
      <c r="FR78" s="177" t="str">
        <f t="shared" si="525"/>
        <v/>
      </c>
      <c r="FS78" s="177" t="str">
        <f t="shared" si="526"/>
        <v/>
      </c>
      <c r="FT78" s="177" t="str">
        <f t="shared" si="527"/>
        <v/>
      </c>
      <c r="FU78" s="177" t="str">
        <f t="shared" si="528"/>
        <v/>
      </c>
      <c r="FV78" s="177" t="str">
        <f t="shared" si="529"/>
        <v/>
      </c>
      <c r="FW78" s="177" t="str">
        <f t="shared" si="530"/>
        <v/>
      </c>
      <c r="FX78" s="177" t="str">
        <f t="shared" si="531"/>
        <v/>
      </c>
      <c r="FY78" s="177" t="str">
        <f t="shared" si="532"/>
        <v/>
      </c>
      <c r="FZ78" s="177" t="str">
        <f t="shared" si="533"/>
        <v/>
      </c>
      <c r="GA78" s="177" t="str">
        <f t="shared" si="534"/>
        <v/>
      </c>
      <c r="GB78" s="177" t="str">
        <f t="shared" si="535"/>
        <v/>
      </c>
      <c r="GC78" s="177" t="str">
        <f t="shared" si="536"/>
        <v/>
      </c>
      <c r="GD78" s="177" t="str">
        <f t="shared" si="537"/>
        <v/>
      </c>
      <c r="GE78" s="177" t="str">
        <f t="shared" si="538"/>
        <v/>
      </c>
      <c r="GF78" s="177" t="str">
        <f t="shared" si="539"/>
        <v/>
      </c>
      <c r="GG78" s="177" t="str">
        <f t="shared" si="540"/>
        <v/>
      </c>
      <c r="GH78" s="177" t="str">
        <f t="shared" si="541"/>
        <v/>
      </c>
      <c r="GI78" s="177" t="str">
        <f t="shared" si="542"/>
        <v/>
      </c>
      <c r="GJ78" s="177" t="str">
        <f t="shared" si="543"/>
        <v/>
      </c>
      <c r="GK78" s="177" t="str">
        <f t="shared" si="544"/>
        <v/>
      </c>
      <c r="GL78" s="177" t="str">
        <f t="shared" si="545"/>
        <v/>
      </c>
      <c r="GM78" s="177" t="str">
        <f t="shared" si="546"/>
        <v/>
      </c>
      <c r="GN78" s="177" t="str">
        <f t="shared" si="547"/>
        <v/>
      </c>
      <c r="GO78" s="177" t="str">
        <f t="shared" si="548"/>
        <v/>
      </c>
      <c r="GP78" s="177" t="str">
        <f t="shared" si="549"/>
        <v/>
      </c>
      <c r="GQ78" s="177" t="str">
        <f t="shared" si="550"/>
        <v/>
      </c>
      <c r="GR78" s="177" t="str">
        <f t="shared" si="551"/>
        <v/>
      </c>
      <c r="GS78" s="177" t="str">
        <f t="shared" si="552"/>
        <v/>
      </c>
      <c r="GT78" s="177" t="str">
        <f t="shared" si="553"/>
        <v/>
      </c>
      <c r="GU78" s="177" t="str">
        <f t="shared" si="554"/>
        <v/>
      </c>
      <c r="GV78" s="177" t="str">
        <f t="shared" si="555"/>
        <v/>
      </c>
      <c r="GW78" s="177" t="str">
        <f t="shared" si="556"/>
        <v/>
      </c>
      <c r="GX78" s="177" t="str">
        <f t="shared" si="557"/>
        <v/>
      </c>
      <c r="GY78" s="177" t="str">
        <f t="shared" si="558"/>
        <v/>
      </c>
      <c r="GZ78" s="177" t="str">
        <f t="shared" si="559"/>
        <v/>
      </c>
      <c r="HA78" s="177" t="str">
        <f t="shared" si="560"/>
        <v/>
      </c>
      <c r="HB78" s="177" t="str">
        <f t="shared" si="561"/>
        <v/>
      </c>
      <c r="HC78" s="177" t="str">
        <f t="shared" si="562"/>
        <v/>
      </c>
      <c r="HD78" s="177" t="str">
        <f t="shared" si="563"/>
        <v/>
      </c>
      <c r="HE78" s="177" t="str">
        <f t="shared" si="564"/>
        <v/>
      </c>
      <c r="HF78" s="177" t="str">
        <f t="shared" si="565"/>
        <v/>
      </c>
      <c r="HG78" s="177" t="str">
        <f t="shared" si="566"/>
        <v/>
      </c>
      <c r="HH78" s="177" t="str">
        <f t="shared" si="567"/>
        <v/>
      </c>
      <c r="HI78" s="177" t="str">
        <f t="shared" si="568"/>
        <v/>
      </c>
      <c r="HJ78" s="177" t="str">
        <f t="shared" si="569"/>
        <v/>
      </c>
      <c r="HK78" s="177" t="str">
        <f t="shared" si="570"/>
        <v/>
      </c>
      <c r="HL78" s="177" t="str">
        <f t="shared" si="571"/>
        <v/>
      </c>
      <c r="HM78" s="177" t="str">
        <f t="shared" si="572"/>
        <v/>
      </c>
      <c r="HN78" s="177" t="str">
        <f t="shared" si="573"/>
        <v/>
      </c>
      <c r="HO78" s="177" t="str">
        <f t="shared" si="574"/>
        <v/>
      </c>
      <c r="HP78" s="177" t="str">
        <f t="shared" si="575"/>
        <v/>
      </c>
      <c r="HQ78" s="177" t="str">
        <f t="shared" si="576"/>
        <v/>
      </c>
      <c r="HR78" s="177" t="str">
        <f t="shared" si="577"/>
        <v/>
      </c>
      <c r="HS78" s="177" t="str">
        <f t="shared" si="578"/>
        <v/>
      </c>
      <c r="HT78" s="177" t="str">
        <f t="shared" si="385"/>
        <v/>
      </c>
      <c r="HU78" s="177" t="str">
        <f t="shared" si="255"/>
        <v/>
      </c>
      <c r="HV78" s="177" t="str">
        <f t="shared" si="256"/>
        <v/>
      </c>
      <c r="HW78" s="177" t="str">
        <f t="shared" si="257"/>
        <v/>
      </c>
      <c r="HX78" s="177" t="str">
        <f t="shared" si="258"/>
        <v/>
      </c>
      <c r="HY78" s="177" t="str">
        <f t="shared" si="259"/>
        <v/>
      </c>
      <c r="HZ78" s="177" t="str">
        <f t="shared" si="260"/>
        <v/>
      </c>
      <c r="IA78" s="192" t="str">
        <f t="shared" si="377"/>
        <v/>
      </c>
      <c r="IB78" s="193" t="e">
        <f t="shared" si="361"/>
        <v>#N/A</v>
      </c>
      <c r="IC78" s="193" t="e">
        <f t="shared" si="584"/>
        <v>#N/A</v>
      </c>
      <c r="ID78" s="193" t="e">
        <f t="shared" si="584"/>
        <v>#N/A</v>
      </c>
      <c r="IE78" s="193" t="e">
        <f t="shared" si="584"/>
        <v>#N/A</v>
      </c>
      <c r="IF78" s="193" t="e">
        <f t="shared" si="355"/>
        <v>#N/A</v>
      </c>
      <c r="IG78" s="193" t="e">
        <f t="shared" si="355"/>
        <v>#N/A</v>
      </c>
      <c r="IH78" s="193" t="e">
        <f t="shared" si="355"/>
        <v>#N/A</v>
      </c>
      <c r="II78" s="193" t="e">
        <f t="shared" si="355"/>
        <v>#N/A</v>
      </c>
      <c r="IJ78" s="193" t="e">
        <f t="shared" si="355"/>
        <v>#N/A</v>
      </c>
      <c r="IK78" s="193" t="e">
        <f t="shared" si="355"/>
        <v>#N/A</v>
      </c>
      <c r="IL78" s="193" t="e">
        <f t="shared" si="355"/>
        <v>#N/A</v>
      </c>
      <c r="IM78" s="193" t="e">
        <f t="shared" si="355"/>
        <v>#N/A</v>
      </c>
      <c r="IN78" s="193" t="e">
        <f t="shared" si="355"/>
        <v>#N/A</v>
      </c>
      <c r="IO78" s="193" t="e">
        <f t="shared" si="355"/>
        <v>#N/A</v>
      </c>
      <c r="IP78" s="193" t="e">
        <f t="shared" si="355"/>
        <v>#N/A</v>
      </c>
      <c r="IQ78" s="193" t="e">
        <f t="shared" si="355"/>
        <v>#N/A</v>
      </c>
      <c r="IR78" s="193" t="e">
        <f t="shared" si="355"/>
        <v>#N/A</v>
      </c>
      <c r="IS78" s="193" t="e">
        <f t="shared" si="355"/>
        <v>#N/A</v>
      </c>
      <c r="IT78" s="193" t="e">
        <f t="shared" si="355"/>
        <v>#N/A</v>
      </c>
      <c r="IU78" s="193" t="e">
        <f t="shared" si="350"/>
        <v>#N/A</v>
      </c>
      <c r="IV78" s="193" t="e">
        <f t="shared" si="350"/>
        <v>#N/A</v>
      </c>
      <c r="IW78" s="193" t="e">
        <f t="shared" si="350"/>
        <v>#N/A</v>
      </c>
      <c r="IX78" s="193" t="e">
        <f t="shared" si="350"/>
        <v>#N/A</v>
      </c>
      <c r="IY78" s="193" t="e">
        <f t="shared" si="350"/>
        <v>#N/A</v>
      </c>
      <c r="IZ78" s="193" t="e">
        <f t="shared" si="350"/>
        <v>#N/A</v>
      </c>
      <c r="JA78" s="193" t="e">
        <f t="shared" si="350"/>
        <v>#N/A</v>
      </c>
      <c r="JB78" s="193" t="e">
        <f t="shared" si="350"/>
        <v>#N/A</v>
      </c>
      <c r="JC78" s="193" t="e">
        <f t="shared" si="350"/>
        <v>#N/A</v>
      </c>
      <c r="JD78" s="193" t="e">
        <f t="shared" si="350"/>
        <v>#N/A</v>
      </c>
      <c r="JE78" s="193" t="e">
        <f t="shared" si="350"/>
        <v>#N/A</v>
      </c>
      <c r="JF78" s="193" t="e">
        <f t="shared" si="350"/>
        <v>#N/A</v>
      </c>
      <c r="JG78" s="193" t="e">
        <f t="shared" si="350"/>
        <v>#N/A</v>
      </c>
      <c r="JH78" s="193" t="e">
        <f t="shared" si="350"/>
        <v>#N/A</v>
      </c>
      <c r="JI78" s="193" t="e">
        <f t="shared" si="350"/>
        <v>#N/A</v>
      </c>
      <c r="JJ78" s="193" t="e">
        <f t="shared" ref="JJ78:JX93" si="588">IF(ISNONTEXT($Q78),IF($G78="R",_xlfn.BETA.DIST(BQ78,$M78,$N78,FALSE,$B78,$D78),_xlfn.BETA.DIST(BQ78,$N78,$M78,FALSE,$B78,$D78)),NA())</f>
        <v>#N/A</v>
      </c>
      <c r="JK78" s="193" t="e">
        <f t="shared" si="588"/>
        <v>#N/A</v>
      </c>
      <c r="JL78" s="193" t="e">
        <f t="shared" si="588"/>
        <v>#N/A</v>
      </c>
      <c r="JM78" s="193" t="e">
        <f t="shared" si="588"/>
        <v>#N/A</v>
      </c>
      <c r="JN78" s="193" t="e">
        <f t="shared" si="588"/>
        <v>#N/A</v>
      </c>
      <c r="JO78" s="193" t="e">
        <f t="shared" si="588"/>
        <v>#N/A</v>
      </c>
      <c r="JP78" s="193" t="e">
        <f t="shared" si="588"/>
        <v>#N/A</v>
      </c>
      <c r="JQ78" s="193" t="e">
        <f t="shared" si="588"/>
        <v>#N/A</v>
      </c>
      <c r="JR78" s="193" t="e">
        <f t="shared" si="588"/>
        <v>#N/A</v>
      </c>
      <c r="JS78" s="193" t="e">
        <f t="shared" si="588"/>
        <v>#N/A</v>
      </c>
      <c r="JT78" s="193" t="e">
        <f t="shared" si="588"/>
        <v>#N/A</v>
      </c>
      <c r="JU78" s="193" t="e">
        <f t="shared" si="588"/>
        <v>#N/A</v>
      </c>
      <c r="JV78" s="193" t="e">
        <f t="shared" si="588"/>
        <v>#N/A</v>
      </c>
      <c r="JW78" s="193" t="e">
        <f t="shared" si="588"/>
        <v>#N/A</v>
      </c>
      <c r="JX78" s="193" t="e">
        <f t="shared" si="588"/>
        <v>#N/A</v>
      </c>
      <c r="JY78" s="193" t="e">
        <f t="shared" si="378"/>
        <v>#N/A</v>
      </c>
      <c r="JZ78" s="193" t="e">
        <f t="shared" si="378"/>
        <v>#N/A</v>
      </c>
      <c r="KA78" s="193" t="e">
        <f t="shared" si="378"/>
        <v>#N/A</v>
      </c>
      <c r="KB78" s="193" t="e">
        <f t="shared" si="378"/>
        <v>#N/A</v>
      </c>
      <c r="KC78" s="193" t="e">
        <f t="shared" si="378"/>
        <v>#N/A</v>
      </c>
      <c r="KD78" s="193" t="e">
        <f t="shared" si="378"/>
        <v>#N/A</v>
      </c>
      <c r="KE78" s="193" t="e">
        <f t="shared" si="378"/>
        <v>#N/A</v>
      </c>
      <c r="KF78" s="193" t="e">
        <f t="shared" si="378"/>
        <v>#N/A</v>
      </c>
      <c r="KG78" s="193" t="e">
        <f t="shared" si="378"/>
        <v>#N/A</v>
      </c>
      <c r="KH78" s="193" t="e">
        <f t="shared" si="378"/>
        <v>#N/A</v>
      </c>
      <c r="KI78" s="193" t="e">
        <f t="shared" si="378"/>
        <v>#N/A</v>
      </c>
      <c r="KJ78" s="193" t="e">
        <f t="shared" si="378"/>
        <v>#N/A</v>
      </c>
      <c r="KK78" s="193" t="e">
        <f t="shared" si="378"/>
        <v>#N/A</v>
      </c>
      <c r="KL78" s="193" t="e">
        <f t="shared" si="378"/>
        <v>#N/A</v>
      </c>
      <c r="KM78" s="193" t="e">
        <f t="shared" si="378"/>
        <v>#N/A</v>
      </c>
      <c r="KN78" s="193" t="e">
        <f t="shared" si="386"/>
        <v>#N/A</v>
      </c>
      <c r="KO78" s="193" t="e">
        <f t="shared" si="585"/>
        <v>#N/A</v>
      </c>
      <c r="KP78" s="193" t="e">
        <f t="shared" si="585"/>
        <v>#N/A</v>
      </c>
      <c r="KQ78" s="193" t="e">
        <f t="shared" si="585"/>
        <v>#N/A</v>
      </c>
      <c r="KR78" s="193" t="e">
        <f t="shared" si="356"/>
        <v>#N/A</v>
      </c>
      <c r="KS78" s="193" t="e">
        <f t="shared" si="356"/>
        <v>#N/A</v>
      </c>
      <c r="KT78" s="193" t="e">
        <f t="shared" si="356"/>
        <v>#N/A</v>
      </c>
      <c r="KU78" s="193" t="e">
        <f t="shared" si="356"/>
        <v>#N/A</v>
      </c>
      <c r="KV78" s="193" t="e">
        <f t="shared" si="356"/>
        <v>#N/A</v>
      </c>
      <c r="KW78" s="193" t="e">
        <f t="shared" si="356"/>
        <v>#N/A</v>
      </c>
      <c r="KX78" s="193" t="e">
        <f t="shared" si="356"/>
        <v>#N/A</v>
      </c>
      <c r="KY78" s="193" t="e">
        <f t="shared" si="356"/>
        <v>#N/A</v>
      </c>
      <c r="KZ78" s="193" t="e">
        <f t="shared" si="356"/>
        <v>#N/A</v>
      </c>
      <c r="LA78" s="193" t="e">
        <f t="shared" si="356"/>
        <v>#N/A</v>
      </c>
      <c r="LB78" s="193" t="e">
        <f t="shared" si="356"/>
        <v>#N/A</v>
      </c>
      <c r="LC78" s="193" t="e">
        <f t="shared" si="356"/>
        <v>#N/A</v>
      </c>
      <c r="LD78" s="193" t="e">
        <f t="shared" si="356"/>
        <v>#N/A</v>
      </c>
      <c r="LE78" s="193" t="e">
        <f t="shared" si="356"/>
        <v>#N/A</v>
      </c>
      <c r="LF78" s="193" t="e">
        <f t="shared" si="356"/>
        <v>#N/A</v>
      </c>
      <c r="LG78" s="193" t="e">
        <f t="shared" si="351"/>
        <v>#N/A</v>
      </c>
      <c r="LH78" s="193" t="e">
        <f t="shared" si="351"/>
        <v>#N/A</v>
      </c>
      <c r="LI78" s="193" t="e">
        <f t="shared" si="351"/>
        <v>#N/A</v>
      </c>
      <c r="LJ78" s="193" t="e">
        <f t="shared" si="351"/>
        <v>#N/A</v>
      </c>
      <c r="LK78" s="193" t="e">
        <f t="shared" si="351"/>
        <v>#N/A</v>
      </c>
      <c r="LL78" s="193" t="e">
        <f t="shared" si="351"/>
        <v>#N/A</v>
      </c>
      <c r="LM78" s="193" t="e">
        <f t="shared" si="351"/>
        <v>#N/A</v>
      </c>
      <c r="LN78" s="193" t="e">
        <f t="shared" si="351"/>
        <v>#N/A</v>
      </c>
      <c r="LO78" s="193" t="e">
        <f t="shared" si="351"/>
        <v>#N/A</v>
      </c>
      <c r="LP78" s="193" t="e">
        <f t="shared" si="351"/>
        <v>#N/A</v>
      </c>
      <c r="LQ78" s="193" t="e">
        <f t="shared" si="351"/>
        <v>#N/A</v>
      </c>
      <c r="LR78" s="193" t="e">
        <f t="shared" si="351"/>
        <v>#N/A</v>
      </c>
      <c r="LS78" s="193" t="e">
        <f t="shared" si="351"/>
        <v>#N/A</v>
      </c>
      <c r="LT78" s="193" t="e">
        <f t="shared" si="351"/>
        <v>#N/A</v>
      </c>
      <c r="LU78" s="193" t="e">
        <f t="shared" si="351"/>
        <v>#N/A</v>
      </c>
      <c r="LV78" s="193" t="e">
        <f t="shared" ref="LV78:MJ93" si="589">IF(ISNONTEXT($Q78),IF($G78="R",_xlfn.BETA.DIST(EC78,$M78,$N78,FALSE,$B78,$D78),_xlfn.BETA.DIST(EC78,$N78,$M78,FALSE,$B78,$D78)),NA())</f>
        <v>#N/A</v>
      </c>
      <c r="LW78" s="193" t="e">
        <f t="shared" si="589"/>
        <v>#N/A</v>
      </c>
      <c r="LX78" s="193" t="e">
        <f t="shared" si="589"/>
        <v>#N/A</v>
      </c>
      <c r="LY78" s="193" t="e">
        <f t="shared" si="589"/>
        <v>#N/A</v>
      </c>
      <c r="LZ78" s="193" t="e">
        <f t="shared" si="589"/>
        <v>#N/A</v>
      </c>
      <c r="MA78" s="193" t="e">
        <f t="shared" si="589"/>
        <v>#N/A</v>
      </c>
      <c r="MB78" s="193" t="e">
        <f t="shared" si="589"/>
        <v>#N/A</v>
      </c>
      <c r="MC78" s="193" t="e">
        <f t="shared" si="589"/>
        <v>#N/A</v>
      </c>
      <c r="MD78" s="193" t="e">
        <f t="shared" si="589"/>
        <v>#N/A</v>
      </c>
      <c r="ME78" s="193" t="e">
        <f t="shared" si="589"/>
        <v>#N/A</v>
      </c>
      <c r="MF78" s="193" t="e">
        <f t="shared" si="589"/>
        <v>#N/A</v>
      </c>
      <c r="MG78" s="193" t="e">
        <f t="shared" si="589"/>
        <v>#N/A</v>
      </c>
      <c r="MH78" s="193" t="e">
        <f t="shared" si="589"/>
        <v>#N/A</v>
      </c>
      <c r="MI78" s="193" t="e">
        <f t="shared" si="589"/>
        <v>#N/A</v>
      </c>
      <c r="MJ78" s="193" t="e">
        <f t="shared" si="589"/>
        <v>#N/A</v>
      </c>
      <c r="MK78" s="193" t="e">
        <f t="shared" si="379"/>
        <v>#N/A</v>
      </c>
      <c r="ML78" s="193" t="e">
        <f t="shared" si="379"/>
        <v>#N/A</v>
      </c>
      <c r="MM78" s="193" t="e">
        <f t="shared" si="379"/>
        <v>#N/A</v>
      </c>
      <c r="MN78" s="193" t="e">
        <f t="shared" si="379"/>
        <v>#N/A</v>
      </c>
      <c r="MO78" s="193" t="e">
        <f t="shared" si="379"/>
        <v>#N/A</v>
      </c>
      <c r="MP78" s="193" t="e">
        <f t="shared" si="379"/>
        <v>#N/A</v>
      </c>
      <c r="MQ78" s="193" t="e">
        <f t="shared" si="379"/>
        <v>#N/A</v>
      </c>
      <c r="MR78" s="193" t="e">
        <f t="shared" si="379"/>
        <v>#N/A</v>
      </c>
      <c r="MS78" s="193" t="e">
        <f t="shared" si="379"/>
        <v>#N/A</v>
      </c>
      <c r="MT78" s="193" t="e">
        <f t="shared" si="379"/>
        <v>#N/A</v>
      </c>
      <c r="MU78" s="193" t="e">
        <f t="shared" si="379"/>
        <v>#N/A</v>
      </c>
      <c r="MV78" s="193" t="e">
        <f t="shared" si="379"/>
        <v>#N/A</v>
      </c>
      <c r="MW78" s="193" t="e">
        <f t="shared" si="379"/>
        <v>#N/A</v>
      </c>
      <c r="MX78" s="193" t="e">
        <f t="shared" si="379"/>
        <v>#N/A</v>
      </c>
      <c r="MY78" s="193" t="e">
        <f t="shared" si="379"/>
        <v>#N/A</v>
      </c>
      <c r="MZ78" s="193" t="e">
        <f t="shared" si="387"/>
        <v>#N/A</v>
      </c>
      <c r="NA78" s="193" t="e">
        <f t="shared" si="586"/>
        <v>#N/A</v>
      </c>
      <c r="NB78" s="193" t="e">
        <f t="shared" si="586"/>
        <v>#N/A</v>
      </c>
      <c r="NC78" s="193" t="e">
        <f t="shared" si="586"/>
        <v>#N/A</v>
      </c>
      <c r="ND78" s="193" t="e">
        <f t="shared" si="357"/>
        <v>#N/A</v>
      </c>
      <c r="NE78" s="193" t="e">
        <f t="shared" si="357"/>
        <v>#N/A</v>
      </c>
      <c r="NF78" s="193" t="e">
        <f t="shared" si="357"/>
        <v>#N/A</v>
      </c>
      <c r="NG78" s="193" t="e">
        <f t="shared" si="357"/>
        <v>#N/A</v>
      </c>
      <c r="NH78" s="193" t="e">
        <f t="shared" si="357"/>
        <v>#N/A</v>
      </c>
      <c r="NI78" s="193" t="e">
        <f t="shared" si="357"/>
        <v>#N/A</v>
      </c>
      <c r="NJ78" s="193" t="e">
        <f t="shared" si="357"/>
        <v>#N/A</v>
      </c>
      <c r="NK78" s="193" t="e">
        <f t="shared" si="357"/>
        <v>#N/A</v>
      </c>
      <c r="NL78" s="193" t="e">
        <f t="shared" si="357"/>
        <v>#N/A</v>
      </c>
      <c r="NM78" s="193" t="e">
        <f t="shared" si="357"/>
        <v>#N/A</v>
      </c>
      <c r="NN78" s="193" t="e">
        <f t="shared" si="357"/>
        <v>#N/A</v>
      </c>
      <c r="NO78" s="193" t="e">
        <f t="shared" si="357"/>
        <v>#N/A</v>
      </c>
      <c r="NP78" s="193" t="e">
        <f t="shared" si="357"/>
        <v>#N/A</v>
      </c>
      <c r="NQ78" s="193" t="e">
        <f t="shared" si="357"/>
        <v>#N/A</v>
      </c>
      <c r="NR78" s="193" t="e">
        <f t="shared" si="357"/>
        <v>#N/A</v>
      </c>
      <c r="NS78" s="193" t="e">
        <f t="shared" si="352"/>
        <v>#N/A</v>
      </c>
      <c r="NT78" s="193" t="e">
        <f t="shared" si="352"/>
        <v>#N/A</v>
      </c>
      <c r="NU78" s="193" t="e">
        <f t="shared" si="352"/>
        <v>#N/A</v>
      </c>
      <c r="NV78" s="193" t="e">
        <f t="shared" si="352"/>
        <v>#N/A</v>
      </c>
      <c r="NW78" s="193" t="e">
        <f t="shared" si="352"/>
        <v>#N/A</v>
      </c>
      <c r="NX78" s="193" t="e">
        <f t="shared" si="352"/>
        <v>#N/A</v>
      </c>
      <c r="NY78" s="193" t="e">
        <f t="shared" si="352"/>
        <v>#N/A</v>
      </c>
      <c r="NZ78" s="193" t="e">
        <f t="shared" si="352"/>
        <v>#N/A</v>
      </c>
      <c r="OA78" s="193" t="e">
        <f t="shared" si="352"/>
        <v>#N/A</v>
      </c>
      <c r="OB78" s="193" t="e">
        <f t="shared" si="352"/>
        <v>#N/A</v>
      </c>
      <c r="OC78" s="193" t="e">
        <f t="shared" si="352"/>
        <v>#N/A</v>
      </c>
      <c r="OD78" s="193" t="e">
        <f t="shared" si="352"/>
        <v>#N/A</v>
      </c>
      <c r="OE78" s="193" t="e">
        <f t="shared" si="352"/>
        <v>#N/A</v>
      </c>
      <c r="OF78" s="193" t="e">
        <f t="shared" si="352"/>
        <v>#N/A</v>
      </c>
      <c r="OG78" s="193" t="e">
        <f t="shared" si="352"/>
        <v>#N/A</v>
      </c>
      <c r="OH78" s="193" t="e">
        <f t="shared" ref="OH78:OV93" si="590">IF(ISNONTEXT($Q78),IF($G78="R",_xlfn.BETA.DIST(GO78,$M78,$N78,FALSE,$B78,$D78),_xlfn.BETA.DIST(GO78,$N78,$M78,FALSE,$B78,$D78)),NA())</f>
        <v>#N/A</v>
      </c>
      <c r="OI78" s="193" t="e">
        <f t="shared" si="590"/>
        <v>#N/A</v>
      </c>
      <c r="OJ78" s="193" t="e">
        <f t="shared" si="590"/>
        <v>#N/A</v>
      </c>
      <c r="OK78" s="193" t="e">
        <f t="shared" si="590"/>
        <v>#N/A</v>
      </c>
      <c r="OL78" s="193" t="e">
        <f t="shared" si="590"/>
        <v>#N/A</v>
      </c>
      <c r="OM78" s="193" t="e">
        <f t="shared" si="590"/>
        <v>#N/A</v>
      </c>
      <c r="ON78" s="193" t="e">
        <f t="shared" si="590"/>
        <v>#N/A</v>
      </c>
      <c r="OO78" s="193" t="e">
        <f t="shared" si="590"/>
        <v>#N/A</v>
      </c>
      <c r="OP78" s="193" t="e">
        <f t="shared" si="590"/>
        <v>#N/A</v>
      </c>
      <c r="OQ78" s="193" t="e">
        <f t="shared" si="590"/>
        <v>#N/A</v>
      </c>
      <c r="OR78" s="193" t="e">
        <f t="shared" si="590"/>
        <v>#N/A</v>
      </c>
      <c r="OS78" s="193" t="e">
        <f t="shared" si="590"/>
        <v>#N/A</v>
      </c>
      <c r="OT78" s="193" t="e">
        <f t="shared" si="590"/>
        <v>#N/A</v>
      </c>
      <c r="OU78" s="193" t="e">
        <f t="shared" si="590"/>
        <v>#N/A</v>
      </c>
      <c r="OV78" s="193" t="e">
        <f t="shared" si="590"/>
        <v>#N/A</v>
      </c>
      <c r="OW78" s="193" t="e">
        <f t="shared" si="380"/>
        <v>#N/A</v>
      </c>
      <c r="OX78" s="193" t="e">
        <f t="shared" si="380"/>
        <v>#N/A</v>
      </c>
      <c r="OY78" s="193" t="e">
        <f t="shared" si="380"/>
        <v>#N/A</v>
      </c>
      <c r="OZ78" s="193" t="e">
        <f t="shared" si="380"/>
        <v>#N/A</v>
      </c>
      <c r="PA78" s="193" t="e">
        <f t="shared" si="380"/>
        <v>#N/A</v>
      </c>
      <c r="PB78" s="193" t="e">
        <f t="shared" si="380"/>
        <v>#N/A</v>
      </c>
      <c r="PC78" s="193" t="e">
        <f t="shared" si="380"/>
        <v>#N/A</v>
      </c>
      <c r="PD78" s="193" t="e">
        <f t="shared" si="380"/>
        <v>#N/A</v>
      </c>
      <c r="PE78" s="193" t="e">
        <f t="shared" si="380"/>
        <v>#N/A</v>
      </c>
      <c r="PF78" s="193" t="e">
        <f t="shared" si="380"/>
        <v>#N/A</v>
      </c>
      <c r="PG78" s="193" t="e">
        <f t="shared" si="380"/>
        <v>#N/A</v>
      </c>
      <c r="PH78" s="193" t="e">
        <f t="shared" si="380"/>
        <v>#N/A</v>
      </c>
      <c r="PI78" s="193" t="e">
        <f t="shared" si="380"/>
        <v>#N/A</v>
      </c>
      <c r="PJ78" s="193" t="e">
        <f t="shared" si="380"/>
        <v>#N/A</v>
      </c>
      <c r="PK78" s="193" t="e">
        <f t="shared" si="380"/>
        <v>#N/A</v>
      </c>
      <c r="PL78" s="193" t="e">
        <f t="shared" si="388"/>
        <v>#N/A</v>
      </c>
      <c r="PM78" s="193" t="e">
        <f t="shared" si="362"/>
        <v>#N/A</v>
      </c>
      <c r="PN78" s="193" t="e">
        <f t="shared" si="362"/>
        <v>#N/A</v>
      </c>
      <c r="PO78" s="193" t="e">
        <f t="shared" si="362"/>
        <v>#N/A</v>
      </c>
      <c r="PP78" s="193" t="e">
        <f t="shared" si="362"/>
        <v>#N/A</v>
      </c>
      <c r="PQ78" s="193" t="e">
        <f t="shared" si="362"/>
        <v>#N/A</v>
      </c>
      <c r="PR78" s="193" t="e">
        <f t="shared" si="362"/>
        <v>#N/A</v>
      </c>
      <c r="PS78" s="193" t="e">
        <f t="shared" si="362"/>
        <v>#N/A</v>
      </c>
      <c r="PT78" s="193" t="e">
        <f t="shared" si="362"/>
        <v>#N/A</v>
      </c>
    </row>
    <row r="79" spans="1:436" hidden="1" x14ac:dyDescent="0.45">
      <c r="A79" s="20">
        <v>76</v>
      </c>
      <c r="B79" s="101" t="str">
        <f t="shared" si="363"/>
        <v/>
      </c>
      <c r="C79" s="115"/>
      <c r="D79" s="101" t="str">
        <f t="shared" si="364"/>
        <v/>
      </c>
      <c r="E79" s="110" t="str">
        <f t="shared" si="365"/>
        <v/>
      </c>
      <c r="F79" s="21" t="str">
        <f t="shared" si="366"/>
        <v/>
      </c>
      <c r="G79" s="22" t="str">
        <f t="shared" si="367"/>
        <v/>
      </c>
      <c r="H79" s="23" t="str">
        <f>IF(F79="","",IF(OR($F79&lt;Skew!$B$3,$F79=Skew!$B$3),IF($F79&gt;Skew!$C$3,Skew!$A$3,IF($F79&gt;Skew!$C$4,Skew!$A$4,IF($F79&gt;Skew!$C$5,Skew!$A$5,IF($F79&gt;Skew!$C$6,Skew!$A$6,IF($F79&gt;Skew!$C$7,Skew!$A$7,IF($F79&gt;Skew!$C$8,Skew!$A$8,IF($F79&gt;Skew!$C$9,Skew!$A$9,IF($F79&gt;Skew!$C$10,Skew!$A$10,IF($F79&gt;Skew!$C$11,Skew!$A$11,IF($F79&gt;Skew!$C$12,Skew!$A$12,IF($F79&gt;Skew!$C$13,Skew!$A$13,IF($F79&gt;Skew!$C$14,Skew!$A$14,IF($F79&gt;Skew!$C$15,Skew!$A$15,IF($F79&gt;Skew!$C$16,Skew!$A$16,Skew!$A$17)
)))))))))))))))</f>
        <v/>
      </c>
      <c r="I79" s="22" t="str">
        <f>IF(F79="","",MATCH(H79,Skew!$A$3:$A$17,0))</f>
        <v/>
      </c>
      <c r="J79" s="22" t="str">
        <f t="shared" si="368"/>
        <v/>
      </c>
      <c r="K79" s="24"/>
      <c r="L79" s="22" t="str">
        <f>IF(OR(F79="",K79=""),"",MATCH(K79,Confidence!$A$3:$A$12,0))</f>
        <v/>
      </c>
      <c r="M79" s="25" t="str">
        <f t="shared" si="369"/>
        <v/>
      </c>
      <c r="N79" s="25" t="str">
        <f t="shared" si="370"/>
        <v/>
      </c>
      <c r="O79" s="22"/>
      <c r="P79" s="102" t="str">
        <f t="shared" si="371"/>
        <v/>
      </c>
      <c r="Q79" s="102" t="str">
        <f t="shared" si="372"/>
        <v/>
      </c>
      <c r="R79" s="37" t="str">
        <f t="shared" si="373"/>
        <v/>
      </c>
      <c r="S79" s="115"/>
      <c r="T79" s="204" t="str">
        <f>IF(AND(B79&gt;0,C79&gt;0,D79&gt;0,M79&gt;0,N79&gt;0,S79&gt;0,NOT(K79="")),ABS(VLOOKUP($S$1,VLookups!$A$30:$B$31,2,FALSE)-_xlfn.BETA.DIST(S79,IF(G79="L",N79,M79),IF(G79="L",M79,N79),TRUE,B79,D79)),"")</f>
        <v/>
      </c>
      <c r="U79" s="112" t="str">
        <f>IF(OR($M79="",$N79=""),"",_xlfn.BETA.INV(ABS(VLOOKUP($S$1,VLookups!$A$30:$B$31,2,FALSE)-U$3),IF($G79="L",$N79,$M79),IF($G79="L",$M79,$N79),$B79,$D79))</f>
        <v/>
      </c>
      <c r="V79" s="113" t="str">
        <f>IF(OR($M79="",$N79=""),"",_xlfn.BETA.INV(ABS(VLOOKUP($S$1,VLookups!$A$30:$B$31,2,FALSE)-V$3),IF($G79="L",$N79,$M79),IF($G79="L",$M79,$N79),$B79,$D79))</f>
        <v/>
      </c>
      <c r="W79" s="112" t="str">
        <f>IF(OR($M79="",$N79=""),"",_xlfn.BETA.INV(ABS(VLOOKUP($S$1,VLookups!$A$30:$B$31,2,FALSE)-W$3),IF($G79="L",$N79,$M79),IF($G79="L",$M79,$N79),$B79,$D79))</f>
        <v/>
      </c>
      <c r="X79" s="113" t="str">
        <f>IF(OR($M79="",$N79=""),"",_xlfn.BETA.INV(ABS(VLOOKUP($S$1,VLookups!$A$30:$B$31,2,FALSE)-X$3),IF($G79="L",$N79,$M79),IF($G79="L",$M79,$N79),$B79,$D79))</f>
        <v/>
      </c>
      <c r="Y79" s="112" t="str">
        <f>IF(OR($M79="",$N79=""),"",_xlfn.BETA.INV(ABS(VLOOKUP($S$1,VLookups!$A$30:$B$31,2,FALSE)-Y$3),IF($G79="L",$N79,$M79),IF($G79="L",$M79,$N79),$B79,$D79))</f>
        <v/>
      </c>
      <c r="Z79" s="113" t="str">
        <f>IF(OR($M79="",$N79=""),"",_xlfn.BETA.INV(ABS(VLOOKUP($S$1,VLookups!$A$30:$B$31,2,FALSE)-Z$3),IF($G79="L",$N79,$M79),IF($G79="L",$M79,$N79),$B79,$D79))</f>
        <v/>
      </c>
      <c r="AA79" s="112" t="str">
        <f>IF(OR($M79="",$N79=""),"",_xlfn.BETA.INV(ABS(VLOOKUP($S$1,VLookups!$A$30:$B$31,2,FALSE)-AA$3),IF($G79="L",$N79,$M79),IF($G79="L",$M79,$N79),$B79,$D79))</f>
        <v/>
      </c>
      <c r="AB79" s="113" t="str">
        <f>IF(OR($M79="",$N79=""),"",_xlfn.BETA.INV(ABS(VLOOKUP($S$1,VLookups!$A$30:$B$31,2,FALSE)-AB$3),IF($G79="L",$N79,$M79),IF($G79="L",$M79,$N79),$B79,$D79))</f>
        <v/>
      </c>
      <c r="AC79" s="112" t="str">
        <f>IF(OR($M79="",$N79=""),"",_xlfn.BETA.INV(ABS(VLOOKUP($S$1,VLookups!$A$30:$B$31,2,FALSE)-AC$3),IF($G79="L",$N79,$M79),IF($G79="L",$M79,$N79),$B79,$D79))</f>
        <v/>
      </c>
      <c r="AD79" s="113" t="str">
        <f>IF(OR($M79="",$N79=""),"",_xlfn.BETA.INV(ABS(VLOOKUP($S$1,VLookups!$A$30:$B$31,2,FALSE)-AD$3),IF($G79="L",$N79,$M79),IF($G79="L",$M79,$N79),$B79,$D79))</f>
        <v/>
      </c>
      <c r="AE79" s="112" t="str">
        <f>IF(OR($M79="",$N79=""),"",_xlfn.BETA.INV(ABS(VLOOKUP($S$1,VLookups!$A$30:$B$31,2,FALSE)-AE$3),IF($G79="L",$N79,$M79),IF($G79="L",$M79,$N79),$B79,$D79))</f>
        <v/>
      </c>
      <c r="AF79" s="113" t="str">
        <f>IF(OR($M79="",$N79=""),"",_xlfn.BETA.INV(ABS(VLOOKUP($S$1,VLookups!$A$30:$B$31,2,FALSE)-AF$3),IF($G79="L",$N79,$M79),IF($G79="L",$M79,$N79),$B79,$D79))</f>
        <v/>
      </c>
      <c r="AG79" s="15"/>
      <c r="AH79" s="194" t="str">
        <f t="shared" si="374"/>
        <v/>
      </c>
      <c r="AI79" s="192" t="str">
        <f t="shared" si="375"/>
        <v/>
      </c>
      <c r="AJ79" s="177" t="str">
        <f t="shared" ref="AJ79" si="591">IF(ISNONTEXT($AH79),AI79+$AH79,"")</f>
        <v/>
      </c>
      <c r="AK79" s="177" t="str">
        <f t="shared" si="390"/>
        <v/>
      </c>
      <c r="AL79" s="177" t="str">
        <f t="shared" si="391"/>
        <v/>
      </c>
      <c r="AM79" s="177" t="str">
        <f t="shared" si="392"/>
        <v/>
      </c>
      <c r="AN79" s="177" t="str">
        <f t="shared" si="393"/>
        <v/>
      </c>
      <c r="AO79" s="177" t="str">
        <f t="shared" si="394"/>
        <v/>
      </c>
      <c r="AP79" s="177" t="str">
        <f t="shared" si="395"/>
        <v/>
      </c>
      <c r="AQ79" s="177" t="str">
        <f t="shared" si="396"/>
        <v/>
      </c>
      <c r="AR79" s="177" t="str">
        <f t="shared" si="397"/>
        <v/>
      </c>
      <c r="AS79" s="177" t="str">
        <f t="shared" si="398"/>
        <v/>
      </c>
      <c r="AT79" s="177" t="str">
        <f t="shared" si="399"/>
        <v/>
      </c>
      <c r="AU79" s="177" t="str">
        <f t="shared" si="400"/>
        <v/>
      </c>
      <c r="AV79" s="177" t="str">
        <f t="shared" si="401"/>
        <v/>
      </c>
      <c r="AW79" s="177" t="str">
        <f t="shared" si="402"/>
        <v/>
      </c>
      <c r="AX79" s="177" t="str">
        <f t="shared" si="403"/>
        <v/>
      </c>
      <c r="AY79" s="177" t="str">
        <f t="shared" si="404"/>
        <v/>
      </c>
      <c r="AZ79" s="177" t="str">
        <f t="shared" si="405"/>
        <v/>
      </c>
      <c r="BA79" s="177" t="str">
        <f t="shared" si="406"/>
        <v/>
      </c>
      <c r="BB79" s="177" t="str">
        <f t="shared" si="407"/>
        <v/>
      </c>
      <c r="BC79" s="177" t="str">
        <f t="shared" si="408"/>
        <v/>
      </c>
      <c r="BD79" s="177" t="str">
        <f t="shared" si="409"/>
        <v/>
      </c>
      <c r="BE79" s="177" t="str">
        <f t="shared" si="410"/>
        <v/>
      </c>
      <c r="BF79" s="177" t="str">
        <f t="shared" si="411"/>
        <v/>
      </c>
      <c r="BG79" s="177" t="str">
        <f t="shared" si="412"/>
        <v/>
      </c>
      <c r="BH79" s="177" t="str">
        <f t="shared" si="413"/>
        <v/>
      </c>
      <c r="BI79" s="177" t="str">
        <f t="shared" si="414"/>
        <v/>
      </c>
      <c r="BJ79" s="177" t="str">
        <f t="shared" si="415"/>
        <v/>
      </c>
      <c r="BK79" s="177" t="str">
        <f t="shared" si="416"/>
        <v/>
      </c>
      <c r="BL79" s="177" t="str">
        <f t="shared" si="417"/>
        <v/>
      </c>
      <c r="BM79" s="177" t="str">
        <f t="shared" si="418"/>
        <v/>
      </c>
      <c r="BN79" s="177" t="str">
        <f t="shared" si="419"/>
        <v/>
      </c>
      <c r="BO79" s="177" t="str">
        <f t="shared" si="420"/>
        <v/>
      </c>
      <c r="BP79" s="177" t="str">
        <f t="shared" si="421"/>
        <v/>
      </c>
      <c r="BQ79" s="177" t="str">
        <f t="shared" si="422"/>
        <v/>
      </c>
      <c r="BR79" s="177" t="str">
        <f t="shared" si="423"/>
        <v/>
      </c>
      <c r="BS79" s="177" t="str">
        <f t="shared" si="424"/>
        <v/>
      </c>
      <c r="BT79" s="177" t="str">
        <f t="shared" si="425"/>
        <v/>
      </c>
      <c r="BU79" s="177" t="str">
        <f t="shared" si="426"/>
        <v/>
      </c>
      <c r="BV79" s="177" t="str">
        <f t="shared" si="427"/>
        <v/>
      </c>
      <c r="BW79" s="177" t="str">
        <f t="shared" si="428"/>
        <v/>
      </c>
      <c r="BX79" s="177" t="str">
        <f t="shared" si="429"/>
        <v/>
      </c>
      <c r="BY79" s="177" t="str">
        <f t="shared" si="430"/>
        <v/>
      </c>
      <c r="BZ79" s="177" t="str">
        <f t="shared" si="431"/>
        <v/>
      </c>
      <c r="CA79" s="177" t="str">
        <f t="shared" si="432"/>
        <v/>
      </c>
      <c r="CB79" s="177" t="str">
        <f t="shared" si="433"/>
        <v/>
      </c>
      <c r="CC79" s="177" t="str">
        <f t="shared" si="434"/>
        <v/>
      </c>
      <c r="CD79" s="177" t="str">
        <f t="shared" si="435"/>
        <v/>
      </c>
      <c r="CE79" s="177" t="str">
        <f t="shared" si="436"/>
        <v/>
      </c>
      <c r="CF79" s="177" t="str">
        <f t="shared" si="437"/>
        <v/>
      </c>
      <c r="CG79" s="177" t="str">
        <f t="shared" si="438"/>
        <v/>
      </c>
      <c r="CH79" s="177" t="str">
        <f t="shared" si="439"/>
        <v/>
      </c>
      <c r="CI79" s="177" t="str">
        <f t="shared" si="440"/>
        <v/>
      </c>
      <c r="CJ79" s="177" t="str">
        <f t="shared" si="441"/>
        <v/>
      </c>
      <c r="CK79" s="177" t="str">
        <f t="shared" si="442"/>
        <v/>
      </c>
      <c r="CL79" s="177" t="str">
        <f t="shared" si="443"/>
        <v/>
      </c>
      <c r="CM79" s="177" t="str">
        <f t="shared" si="444"/>
        <v/>
      </c>
      <c r="CN79" s="177" t="str">
        <f t="shared" si="445"/>
        <v/>
      </c>
      <c r="CO79" s="177" t="str">
        <f t="shared" si="446"/>
        <v/>
      </c>
      <c r="CP79" s="177" t="str">
        <f t="shared" si="447"/>
        <v/>
      </c>
      <c r="CQ79" s="177" t="str">
        <f t="shared" si="448"/>
        <v/>
      </c>
      <c r="CR79" s="177" t="str">
        <f t="shared" si="449"/>
        <v/>
      </c>
      <c r="CS79" s="177" t="str">
        <f t="shared" si="450"/>
        <v/>
      </c>
      <c r="CT79" s="177" t="str">
        <f t="shared" si="451"/>
        <v/>
      </c>
      <c r="CU79" s="177" t="str">
        <f t="shared" si="452"/>
        <v/>
      </c>
      <c r="CV79" s="177" t="str">
        <f t="shared" si="383"/>
        <v/>
      </c>
      <c r="CW79" s="177" t="str">
        <f t="shared" si="453"/>
        <v/>
      </c>
      <c r="CX79" s="177" t="str">
        <f t="shared" si="454"/>
        <v/>
      </c>
      <c r="CY79" s="177" t="str">
        <f t="shared" si="455"/>
        <v/>
      </c>
      <c r="CZ79" s="177" t="str">
        <f t="shared" si="456"/>
        <v/>
      </c>
      <c r="DA79" s="177" t="str">
        <f t="shared" si="457"/>
        <v/>
      </c>
      <c r="DB79" s="177" t="str">
        <f t="shared" si="458"/>
        <v/>
      </c>
      <c r="DC79" s="177" t="str">
        <f t="shared" si="459"/>
        <v/>
      </c>
      <c r="DD79" s="177" t="str">
        <f t="shared" si="460"/>
        <v/>
      </c>
      <c r="DE79" s="177" t="str">
        <f t="shared" si="461"/>
        <v/>
      </c>
      <c r="DF79" s="177" t="str">
        <f t="shared" si="462"/>
        <v/>
      </c>
      <c r="DG79" s="177" t="str">
        <f t="shared" si="463"/>
        <v/>
      </c>
      <c r="DH79" s="177" t="str">
        <f t="shared" si="464"/>
        <v/>
      </c>
      <c r="DI79" s="177" t="str">
        <f t="shared" si="465"/>
        <v/>
      </c>
      <c r="DJ79" s="177" t="str">
        <f t="shared" si="466"/>
        <v/>
      </c>
      <c r="DK79" s="177" t="str">
        <f t="shared" si="467"/>
        <v/>
      </c>
      <c r="DL79" s="177" t="str">
        <f t="shared" si="468"/>
        <v/>
      </c>
      <c r="DM79" s="177" t="str">
        <f t="shared" si="469"/>
        <v/>
      </c>
      <c r="DN79" s="177" t="str">
        <f t="shared" si="470"/>
        <v/>
      </c>
      <c r="DO79" s="177" t="str">
        <f t="shared" si="471"/>
        <v/>
      </c>
      <c r="DP79" s="177" t="str">
        <f t="shared" si="472"/>
        <v/>
      </c>
      <c r="DQ79" s="177" t="str">
        <f t="shared" si="473"/>
        <v/>
      </c>
      <c r="DR79" s="177" t="str">
        <f t="shared" si="474"/>
        <v/>
      </c>
      <c r="DS79" s="177" t="str">
        <f t="shared" si="475"/>
        <v/>
      </c>
      <c r="DT79" s="177" t="str">
        <f t="shared" si="476"/>
        <v/>
      </c>
      <c r="DU79" s="177" t="str">
        <f t="shared" si="477"/>
        <v/>
      </c>
      <c r="DV79" s="177" t="str">
        <f t="shared" si="478"/>
        <v/>
      </c>
      <c r="DW79" s="177" t="str">
        <f t="shared" si="479"/>
        <v/>
      </c>
      <c r="DX79" s="177" t="str">
        <f t="shared" si="480"/>
        <v/>
      </c>
      <c r="DY79" s="177" t="str">
        <f t="shared" si="481"/>
        <v/>
      </c>
      <c r="DZ79" s="177" t="str">
        <f t="shared" si="482"/>
        <v/>
      </c>
      <c r="EA79" s="177" t="str">
        <f t="shared" si="483"/>
        <v/>
      </c>
      <c r="EB79" s="177" t="str">
        <f t="shared" si="484"/>
        <v/>
      </c>
      <c r="EC79" s="177" t="str">
        <f t="shared" si="485"/>
        <v/>
      </c>
      <c r="ED79" s="177" t="str">
        <f t="shared" si="486"/>
        <v/>
      </c>
      <c r="EE79" s="177" t="str">
        <f t="shared" si="487"/>
        <v/>
      </c>
      <c r="EF79" s="177" t="str">
        <f t="shared" si="488"/>
        <v/>
      </c>
      <c r="EG79" s="177" t="str">
        <f t="shared" si="489"/>
        <v/>
      </c>
      <c r="EH79" s="177" t="str">
        <f t="shared" si="490"/>
        <v/>
      </c>
      <c r="EI79" s="177" t="str">
        <f t="shared" si="491"/>
        <v/>
      </c>
      <c r="EJ79" s="177" t="str">
        <f t="shared" si="492"/>
        <v/>
      </c>
      <c r="EK79" s="177" t="str">
        <f t="shared" si="493"/>
        <v/>
      </c>
      <c r="EL79" s="177" t="str">
        <f t="shared" si="494"/>
        <v/>
      </c>
      <c r="EM79" s="177" t="str">
        <f t="shared" si="495"/>
        <v/>
      </c>
      <c r="EN79" s="177" t="str">
        <f t="shared" si="496"/>
        <v/>
      </c>
      <c r="EO79" s="177" t="str">
        <f t="shared" si="497"/>
        <v/>
      </c>
      <c r="EP79" s="177" t="str">
        <f t="shared" si="498"/>
        <v/>
      </c>
      <c r="EQ79" s="177" t="str">
        <f t="shared" si="499"/>
        <v/>
      </c>
      <c r="ER79" s="177" t="str">
        <f t="shared" si="500"/>
        <v/>
      </c>
      <c r="ES79" s="177" t="str">
        <f t="shared" si="501"/>
        <v/>
      </c>
      <c r="ET79" s="177" t="str">
        <f t="shared" si="502"/>
        <v/>
      </c>
      <c r="EU79" s="177" t="str">
        <f t="shared" si="503"/>
        <v/>
      </c>
      <c r="EV79" s="177" t="str">
        <f t="shared" si="504"/>
        <v/>
      </c>
      <c r="EW79" s="177" t="str">
        <f t="shared" si="505"/>
        <v/>
      </c>
      <c r="EX79" s="177" t="str">
        <f t="shared" si="506"/>
        <v/>
      </c>
      <c r="EY79" s="177" t="str">
        <f t="shared" si="507"/>
        <v/>
      </c>
      <c r="EZ79" s="177" t="str">
        <f t="shared" si="508"/>
        <v/>
      </c>
      <c r="FA79" s="177" t="str">
        <f t="shared" si="509"/>
        <v/>
      </c>
      <c r="FB79" s="177" t="str">
        <f t="shared" si="510"/>
        <v/>
      </c>
      <c r="FC79" s="177" t="str">
        <f t="shared" si="511"/>
        <v/>
      </c>
      <c r="FD79" s="177" t="str">
        <f t="shared" si="512"/>
        <v/>
      </c>
      <c r="FE79" s="177" t="str">
        <f t="shared" si="513"/>
        <v/>
      </c>
      <c r="FF79" s="177" t="str">
        <f t="shared" si="514"/>
        <v/>
      </c>
      <c r="FG79" s="177" t="str">
        <f t="shared" si="515"/>
        <v/>
      </c>
      <c r="FH79" s="177" t="str">
        <f t="shared" si="384"/>
        <v/>
      </c>
      <c r="FI79" s="177" t="str">
        <f t="shared" si="516"/>
        <v/>
      </c>
      <c r="FJ79" s="177" t="str">
        <f t="shared" si="517"/>
        <v/>
      </c>
      <c r="FK79" s="177" t="str">
        <f t="shared" si="518"/>
        <v/>
      </c>
      <c r="FL79" s="177" t="str">
        <f t="shared" si="519"/>
        <v/>
      </c>
      <c r="FM79" s="177" t="str">
        <f t="shared" si="520"/>
        <v/>
      </c>
      <c r="FN79" s="177" t="str">
        <f t="shared" si="521"/>
        <v/>
      </c>
      <c r="FO79" s="177" t="str">
        <f t="shared" si="522"/>
        <v/>
      </c>
      <c r="FP79" s="177" t="str">
        <f t="shared" si="523"/>
        <v/>
      </c>
      <c r="FQ79" s="177" t="str">
        <f t="shared" si="524"/>
        <v/>
      </c>
      <c r="FR79" s="177" t="str">
        <f t="shared" si="525"/>
        <v/>
      </c>
      <c r="FS79" s="177" t="str">
        <f t="shared" si="526"/>
        <v/>
      </c>
      <c r="FT79" s="177" t="str">
        <f t="shared" si="527"/>
        <v/>
      </c>
      <c r="FU79" s="177" t="str">
        <f t="shared" si="528"/>
        <v/>
      </c>
      <c r="FV79" s="177" t="str">
        <f t="shared" si="529"/>
        <v/>
      </c>
      <c r="FW79" s="177" t="str">
        <f t="shared" si="530"/>
        <v/>
      </c>
      <c r="FX79" s="177" t="str">
        <f t="shared" si="531"/>
        <v/>
      </c>
      <c r="FY79" s="177" t="str">
        <f t="shared" si="532"/>
        <v/>
      </c>
      <c r="FZ79" s="177" t="str">
        <f t="shared" si="533"/>
        <v/>
      </c>
      <c r="GA79" s="177" t="str">
        <f t="shared" si="534"/>
        <v/>
      </c>
      <c r="GB79" s="177" t="str">
        <f t="shared" si="535"/>
        <v/>
      </c>
      <c r="GC79" s="177" t="str">
        <f t="shared" si="536"/>
        <v/>
      </c>
      <c r="GD79" s="177" t="str">
        <f t="shared" si="537"/>
        <v/>
      </c>
      <c r="GE79" s="177" t="str">
        <f t="shared" si="538"/>
        <v/>
      </c>
      <c r="GF79" s="177" t="str">
        <f t="shared" si="539"/>
        <v/>
      </c>
      <c r="GG79" s="177" t="str">
        <f t="shared" si="540"/>
        <v/>
      </c>
      <c r="GH79" s="177" t="str">
        <f t="shared" si="541"/>
        <v/>
      </c>
      <c r="GI79" s="177" t="str">
        <f t="shared" si="542"/>
        <v/>
      </c>
      <c r="GJ79" s="177" t="str">
        <f t="shared" si="543"/>
        <v/>
      </c>
      <c r="GK79" s="177" t="str">
        <f t="shared" si="544"/>
        <v/>
      </c>
      <c r="GL79" s="177" t="str">
        <f t="shared" si="545"/>
        <v/>
      </c>
      <c r="GM79" s="177" t="str">
        <f t="shared" si="546"/>
        <v/>
      </c>
      <c r="GN79" s="177" t="str">
        <f t="shared" si="547"/>
        <v/>
      </c>
      <c r="GO79" s="177" t="str">
        <f t="shared" si="548"/>
        <v/>
      </c>
      <c r="GP79" s="177" t="str">
        <f t="shared" si="549"/>
        <v/>
      </c>
      <c r="GQ79" s="177" t="str">
        <f t="shared" si="550"/>
        <v/>
      </c>
      <c r="GR79" s="177" t="str">
        <f t="shared" si="551"/>
        <v/>
      </c>
      <c r="GS79" s="177" t="str">
        <f t="shared" si="552"/>
        <v/>
      </c>
      <c r="GT79" s="177" t="str">
        <f t="shared" si="553"/>
        <v/>
      </c>
      <c r="GU79" s="177" t="str">
        <f t="shared" si="554"/>
        <v/>
      </c>
      <c r="GV79" s="177" t="str">
        <f t="shared" si="555"/>
        <v/>
      </c>
      <c r="GW79" s="177" t="str">
        <f t="shared" si="556"/>
        <v/>
      </c>
      <c r="GX79" s="177" t="str">
        <f t="shared" si="557"/>
        <v/>
      </c>
      <c r="GY79" s="177" t="str">
        <f t="shared" si="558"/>
        <v/>
      </c>
      <c r="GZ79" s="177" t="str">
        <f t="shared" si="559"/>
        <v/>
      </c>
      <c r="HA79" s="177" t="str">
        <f t="shared" si="560"/>
        <v/>
      </c>
      <c r="HB79" s="177" t="str">
        <f t="shared" si="561"/>
        <v/>
      </c>
      <c r="HC79" s="177" t="str">
        <f t="shared" si="562"/>
        <v/>
      </c>
      <c r="HD79" s="177" t="str">
        <f t="shared" si="563"/>
        <v/>
      </c>
      <c r="HE79" s="177" t="str">
        <f t="shared" si="564"/>
        <v/>
      </c>
      <c r="HF79" s="177" t="str">
        <f t="shared" si="565"/>
        <v/>
      </c>
      <c r="HG79" s="177" t="str">
        <f t="shared" si="566"/>
        <v/>
      </c>
      <c r="HH79" s="177" t="str">
        <f t="shared" si="567"/>
        <v/>
      </c>
      <c r="HI79" s="177" t="str">
        <f t="shared" si="568"/>
        <v/>
      </c>
      <c r="HJ79" s="177" t="str">
        <f t="shared" si="569"/>
        <v/>
      </c>
      <c r="HK79" s="177" t="str">
        <f t="shared" si="570"/>
        <v/>
      </c>
      <c r="HL79" s="177" t="str">
        <f t="shared" si="571"/>
        <v/>
      </c>
      <c r="HM79" s="177" t="str">
        <f t="shared" si="572"/>
        <v/>
      </c>
      <c r="HN79" s="177" t="str">
        <f t="shared" si="573"/>
        <v/>
      </c>
      <c r="HO79" s="177" t="str">
        <f t="shared" si="574"/>
        <v/>
      </c>
      <c r="HP79" s="177" t="str">
        <f t="shared" si="575"/>
        <v/>
      </c>
      <c r="HQ79" s="177" t="str">
        <f t="shared" si="576"/>
        <v/>
      </c>
      <c r="HR79" s="177" t="str">
        <f t="shared" si="577"/>
        <v/>
      </c>
      <c r="HS79" s="177" t="str">
        <f t="shared" si="578"/>
        <v/>
      </c>
      <c r="HT79" s="177" t="str">
        <f t="shared" si="385"/>
        <v/>
      </c>
      <c r="HU79" s="177" t="str">
        <f t="shared" si="255"/>
        <v/>
      </c>
      <c r="HV79" s="177" t="str">
        <f t="shared" si="256"/>
        <v/>
      </c>
      <c r="HW79" s="177" t="str">
        <f t="shared" si="257"/>
        <v/>
      </c>
      <c r="HX79" s="177" t="str">
        <f t="shared" si="258"/>
        <v/>
      </c>
      <c r="HY79" s="177" t="str">
        <f t="shared" si="259"/>
        <v/>
      </c>
      <c r="HZ79" s="177" t="str">
        <f t="shared" si="260"/>
        <v/>
      </c>
      <c r="IA79" s="192" t="str">
        <f t="shared" si="377"/>
        <v/>
      </c>
      <c r="IB79" s="193" t="e">
        <f t="shared" si="361"/>
        <v>#N/A</v>
      </c>
      <c r="IC79" s="193" t="e">
        <f t="shared" si="584"/>
        <v>#N/A</v>
      </c>
      <c r="ID79" s="193" t="e">
        <f t="shared" si="584"/>
        <v>#N/A</v>
      </c>
      <c r="IE79" s="193" t="e">
        <f t="shared" si="584"/>
        <v>#N/A</v>
      </c>
      <c r="IF79" s="193" t="e">
        <f t="shared" si="355"/>
        <v>#N/A</v>
      </c>
      <c r="IG79" s="193" t="e">
        <f t="shared" si="355"/>
        <v>#N/A</v>
      </c>
      <c r="IH79" s="193" t="e">
        <f t="shared" si="355"/>
        <v>#N/A</v>
      </c>
      <c r="II79" s="193" t="e">
        <f t="shared" si="355"/>
        <v>#N/A</v>
      </c>
      <c r="IJ79" s="193" t="e">
        <f t="shared" si="355"/>
        <v>#N/A</v>
      </c>
      <c r="IK79" s="193" t="e">
        <f t="shared" si="355"/>
        <v>#N/A</v>
      </c>
      <c r="IL79" s="193" t="e">
        <f t="shared" si="355"/>
        <v>#N/A</v>
      </c>
      <c r="IM79" s="193" t="e">
        <f t="shared" si="355"/>
        <v>#N/A</v>
      </c>
      <c r="IN79" s="193" t="e">
        <f t="shared" si="355"/>
        <v>#N/A</v>
      </c>
      <c r="IO79" s="193" t="e">
        <f t="shared" si="355"/>
        <v>#N/A</v>
      </c>
      <c r="IP79" s="193" t="e">
        <f t="shared" si="355"/>
        <v>#N/A</v>
      </c>
      <c r="IQ79" s="193" t="e">
        <f t="shared" si="355"/>
        <v>#N/A</v>
      </c>
      <c r="IR79" s="193" t="e">
        <f t="shared" si="355"/>
        <v>#N/A</v>
      </c>
      <c r="IS79" s="193" t="e">
        <f t="shared" si="355"/>
        <v>#N/A</v>
      </c>
      <c r="IT79" s="193" t="e">
        <f t="shared" si="355"/>
        <v>#N/A</v>
      </c>
      <c r="IU79" s="193" t="e">
        <f t="shared" ref="IU79:JI94" si="592">IF(ISNONTEXT($Q79),IF($G79="R",_xlfn.BETA.DIST(BB79,$M79,$N79,FALSE,$B79,$D79),_xlfn.BETA.DIST(BB79,$N79,$M79,FALSE,$B79,$D79)),NA())</f>
        <v>#N/A</v>
      </c>
      <c r="IV79" s="193" t="e">
        <f t="shared" si="592"/>
        <v>#N/A</v>
      </c>
      <c r="IW79" s="193" t="e">
        <f t="shared" si="592"/>
        <v>#N/A</v>
      </c>
      <c r="IX79" s="193" t="e">
        <f t="shared" si="592"/>
        <v>#N/A</v>
      </c>
      <c r="IY79" s="193" t="e">
        <f t="shared" si="592"/>
        <v>#N/A</v>
      </c>
      <c r="IZ79" s="193" t="e">
        <f t="shared" si="592"/>
        <v>#N/A</v>
      </c>
      <c r="JA79" s="193" t="e">
        <f t="shared" si="592"/>
        <v>#N/A</v>
      </c>
      <c r="JB79" s="193" t="e">
        <f t="shared" si="592"/>
        <v>#N/A</v>
      </c>
      <c r="JC79" s="193" t="e">
        <f t="shared" si="592"/>
        <v>#N/A</v>
      </c>
      <c r="JD79" s="193" t="e">
        <f t="shared" si="592"/>
        <v>#N/A</v>
      </c>
      <c r="JE79" s="193" t="e">
        <f t="shared" si="592"/>
        <v>#N/A</v>
      </c>
      <c r="JF79" s="193" t="e">
        <f t="shared" si="592"/>
        <v>#N/A</v>
      </c>
      <c r="JG79" s="193" t="e">
        <f t="shared" si="592"/>
        <v>#N/A</v>
      </c>
      <c r="JH79" s="193" t="e">
        <f t="shared" si="592"/>
        <v>#N/A</v>
      </c>
      <c r="JI79" s="193" t="e">
        <f t="shared" si="592"/>
        <v>#N/A</v>
      </c>
      <c r="JJ79" s="193" t="e">
        <f t="shared" si="588"/>
        <v>#N/A</v>
      </c>
      <c r="JK79" s="193" t="e">
        <f t="shared" si="588"/>
        <v>#N/A</v>
      </c>
      <c r="JL79" s="193" t="e">
        <f t="shared" si="588"/>
        <v>#N/A</v>
      </c>
      <c r="JM79" s="193" t="e">
        <f t="shared" si="588"/>
        <v>#N/A</v>
      </c>
      <c r="JN79" s="193" t="e">
        <f t="shared" si="588"/>
        <v>#N/A</v>
      </c>
      <c r="JO79" s="193" t="e">
        <f t="shared" si="588"/>
        <v>#N/A</v>
      </c>
      <c r="JP79" s="193" t="e">
        <f t="shared" si="588"/>
        <v>#N/A</v>
      </c>
      <c r="JQ79" s="193" t="e">
        <f t="shared" si="588"/>
        <v>#N/A</v>
      </c>
      <c r="JR79" s="193" t="e">
        <f t="shared" si="588"/>
        <v>#N/A</v>
      </c>
      <c r="JS79" s="193" t="e">
        <f t="shared" si="588"/>
        <v>#N/A</v>
      </c>
      <c r="JT79" s="193" t="e">
        <f t="shared" si="588"/>
        <v>#N/A</v>
      </c>
      <c r="JU79" s="193" t="e">
        <f t="shared" si="588"/>
        <v>#N/A</v>
      </c>
      <c r="JV79" s="193" t="e">
        <f t="shared" si="588"/>
        <v>#N/A</v>
      </c>
      <c r="JW79" s="193" t="e">
        <f t="shared" si="588"/>
        <v>#N/A</v>
      </c>
      <c r="JX79" s="193" t="e">
        <f t="shared" si="588"/>
        <v>#N/A</v>
      </c>
      <c r="JY79" s="193" t="e">
        <f t="shared" si="378"/>
        <v>#N/A</v>
      </c>
      <c r="JZ79" s="193" t="e">
        <f t="shared" si="378"/>
        <v>#N/A</v>
      </c>
      <c r="KA79" s="193" t="e">
        <f t="shared" si="378"/>
        <v>#N/A</v>
      </c>
      <c r="KB79" s="193" t="e">
        <f t="shared" si="378"/>
        <v>#N/A</v>
      </c>
      <c r="KC79" s="193" t="e">
        <f t="shared" si="378"/>
        <v>#N/A</v>
      </c>
      <c r="KD79" s="193" t="e">
        <f t="shared" si="378"/>
        <v>#N/A</v>
      </c>
      <c r="KE79" s="193" t="e">
        <f t="shared" si="378"/>
        <v>#N/A</v>
      </c>
      <c r="KF79" s="193" t="e">
        <f t="shared" si="378"/>
        <v>#N/A</v>
      </c>
      <c r="KG79" s="193" t="e">
        <f t="shared" si="378"/>
        <v>#N/A</v>
      </c>
      <c r="KH79" s="193" t="e">
        <f t="shared" si="378"/>
        <v>#N/A</v>
      </c>
      <c r="KI79" s="193" t="e">
        <f t="shared" si="378"/>
        <v>#N/A</v>
      </c>
      <c r="KJ79" s="193" t="e">
        <f t="shared" si="378"/>
        <v>#N/A</v>
      </c>
      <c r="KK79" s="193" t="e">
        <f t="shared" si="378"/>
        <v>#N/A</v>
      </c>
      <c r="KL79" s="193" t="e">
        <f t="shared" si="378"/>
        <v>#N/A</v>
      </c>
      <c r="KM79" s="193" t="e">
        <f t="shared" si="378"/>
        <v>#N/A</v>
      </c>
      <c r="KN79" s="193" t="e">
        <f t="shared" si="386"/>
        <v>#N/A</v>
      </c>
      <c r="KO79" s="193" t="e">
        <f t="shared" si="585"/>
        <v>#N/A</v>
      </c>
      <c r="KP79" s="193" t="e">
        <f t="shared" si="585"/>
        <v>#N/A</v>
      </c>
      <c r="KQ79" s="193" t="e">
        <f t="shared" si="585"/>
        <v>#N/A</v>
      </c>
      <c r="KR79" s="193" t="e">
        <f t="shared" si="356"/>
        <v>#N/A</v>
      </c>
      <c r="KS79" s="193" t="e">
        <f t="shared" si="356"/>
        <v>#N/A</v>
      </c>
      <c r="KT79" s="193" t="e">
        <f t="shared" si="356"/>
        <v>#N/A</v>
      </c>
      <c r="KU79" s="193" t="e">
        <f t="shared" si="356"/>
        <v>#N/A</v>
      </c>
      <c r="KV79" s="193" t="e">
        <f t="shared" si="356"/>
        <v>#N/A</v>
      </c>
      <c r="KW79" s="193" t="e">
        <f t="shared" si="356"/>
        <v>#N/A</v>
      </c>
      <c r="KX79" s="193" t="e">
        <f t="shared" si="356"/>
        <v>#N/A</v>
      </c>
      <c r="KY79" s="193" t="e">
        <f t="shared" si="356"/>
        <v>#N/A</v>
      </c>
      <c r="KZ79" s="193" t="e">
        <f t="shared" si="356"/>
        <v>#N/A</v>
      </c>
      <c r="LA79" s="193" t="e">
        <f t="shared" si="356"/>
        <v>#N/A</v>
      </c>
      <c r="LB79" s="193" t="e">
        <f t="shared" si="356"/>
        <v>#N/A</v>
      </c>
      <c r="LC79" s="193" t="e">
        <f t="shared" si="356"/>
        <v>#N/A</v>
      </c>
      <c r="LD79" s="193" t="e">
        <f t="shared" si="356"/>
        <v>#N/A</v>
      </c>
      <c r="LE79" s="193" t="e">
        <f t="shared" si="356"/>
        <v>#N/A</v>
      </c>
      <c r="LF79" s="193" t="e">
        <f t="shared" si="356"/>
        <v>#N/A</v>
      </c>
      <c r="LG79" s="193" t="e">
        <f t="shared" ref="LG79:LU94" si="593">IF(ISNONTEXT($Q79),IF($G79="R",_xlfn.BETA.DIST(DN79,$M79,$N79,FALSE,$B79,$D79),_xlfn.BETA.DIST(DN79,$N79,$M79,FALSE,$B79,$D79)),NA())</f>
        <v>#N/A</v>
      </c>
      <c r="LH79" s="193" t="e">
        <f t="shared" si="593"/>
        <v>#N/A</v>
      </c>
      <c r="LI79" s="193" t="e">
        <f t="shared" si="593"/>
        <v>#N/A</v>
      </c>
      <c r="LJ79" s="193" t="e">
        <f t="shared" si="593"/>
        <v>#N/A</v>
      </c>
      <c r="LK79" s="193" t="e">
        <f t="shared" si="593"/>
        <v>#N/A</v>
      </c>
      <c r="LL79" s="193" t="e">
        <f t="shared" si="593"/>
        <v>#N/A</v>
      </c>
      <c r="LM79" s="193" t="e">
        <f t="shared" si="593"/>
        <v>#N/A</v>
      </c>
      <c r="LN79" s="193" t="e">
        <f t="shared" si="593"/>
        <v>#N/A</v>
      </c>
      <c r="LO79" s="193" t="e">
        <f t="shared" si="593"/>
        <v>#N/A</v>
      </c>
      <c r="LP79" s="193" t="e">
        <f t="shared" si="593"/>
        <v>#N/A</v>
      </c>
      <c r="LQ79" s="193" t="e">
        <f t="shared" si="593"/>
        <v>#N/A</v>
      </c>
      <c r="LR79" s="193" t="e">
        <f t="shared" si="593"/>
        <v>#N/A</v>
      </c>
      <c r="LS79" s="193" t="e">
        <f t="shared" si="593"/>
        <v>#N/A</v>
      </c>
      <c r="LT79" s="193" t="e">
        <f t="shared" si="593"/>
        <v>#N/A</v>
      </c>
      <c r="LU79" s="193" t="e">
        <f t="shared" si="593"/>
        <v>#N/A</v>
      </c>
      <c r="LV79" s="193" t="e">
        <f t="shared" si="589"/>
        <v>#N/A</v>
      </c>
      <c r="LW79" s="193" t="e">
        <f t="shared" si="589"/>
        <v>#N/A</v>
      </c>
      <c r="LX79" s="193" t="e">
        <f t="shared" si="589"/>
        <v>#N/A</v>
      </c>
      <c r="LY79" s="193" t="e">
        <f t="shared" si="589"/>
        <v>#N/A</v>
      </c>
      <c r="LZ79" s="193" t="e">
        <f t="shared" si="589"/>
        <v>#N/A</v>
      </c>
      <c r="MA79" s="193" t="e">
        <f t="shared" si="589"/>
        <v>#N/A</v>
      </c>
      <c r="MB79" s="193" t="e">
        <f t="shared" si="589"/>
        <v>#N/A</v>
      </c>
      <c r="MC79" s="193" t="e">
        <f t="shared" si="589"/>
        <v>#N/A</v>
      </c>
      <c r="MD79" s="193" t="e">
        <f t="shared" si="589"/>
        <v>#N/A</v>
      </c>
      <c r="ME79" s="193" t="e">
        <f t="shared" si="589"/>
        <v>#N/A</v>
      </c>
      <c r="MF79" s="193" t="e">
        <f t="shared" si="589"/>
        <v>#N/A</v>
      </c>
      <c r="MG79" s="193" t="e">
        <f t="shared" si="589"/>
        <v>#N/A</v>
      </c>
      <c r="MH79" s="193" t="e">
        <f t="shared" si="589"/>
        <v>#N/A</v>
      </c>
      <c r="MI79" s="193" t="e">
        <f t="shared" si="589"/>
        <v>#N/A</v>
      </c>
      <c r="MJ79" s="193" t="e">
        <f t="shared" si="589"/>
        <v>#N/A</v>
      </c>
      <c r="MK79" s="193" t="e">
        <f t="shared" si="379"/>
        <v>#N/A</v>
      </c>
      <c r="ML79" s="193" t="e">
        <f t="shared" si="379"/>
        <v>#N/A</v>
      </c>
      <c r="MM79" s="193" t="e">
        <f t="shared" si="379"/>
        <v>#N/A</v>
      </c>
      <c r="MN79" s="193" t="e">
        <f t="shared" si="379"/>
        <v>#N/A</v>
      </c>
      <c r="MO79" s="193" t="e">
        <f t="shared" si="379"/>
        <v>#N/A</v>
      </c>
      <c r="MP79" s="193" t="e">
        <f t="shared" si="379"/>
        <v>#N/A</v>
      </c>
      <c r="MQ79" s="193" t="e">
        <f t="shared" si="379"/>
        <v>#N/A</v>
      </c>
      <c r="MR79" s="193" t="e">
        <f t="shared" si="379"/>
        <v>#N/A</v>
      </c>
      <c r="MS79" s="193" t="e">
        <f t="shared" si="379"/>
        <v>#N/A</v>
      </c>
      <c r="MT79" s="193" t="e">
        <f t="shared" si="379"/>
        <v>#N/A</v>
      </c>
      <c r="MU79" s="193" t="e">
        <f t="shared" si="379"/>
        <v>#N/A</v>
      </c>
      <c r="MV79" s="193" t="e">
        <f t="shared" si="379"/>
        <v>#N/A</v>
      </c>
      <c r="MW79" s="193" t="e">
        <f t="shared" si="379"/>
        <v>#N/A</v>
      </c>
      <c r="MX79" s="193" t="e">
        <f t="shared" si="379"/>
        <v>#N/A</v>
      </c>
      <c r="MY79" s="193" t="e">
        <f t="shared" si="379"/>
        <v>#N/A</v>
      </c>
      <c r="MZ79" s="193" t="e">
        <f t="shared" si="387"/>
        <v>#N/A</v>
      </c>
      <c r="NA79" s="193" t="e">
        <f t="shared" si="586"/>
        <v>#N/A</v>
      </c>
      <c r="NB79" s="193" t="e">
        <f t="shared" si="586"/>
        <v>#N/A</v>
      </c>
      <c r="NC79" s="193" t="e">
        <f t="shared" si="586"/>
        <v>#N/A</v>
      </c>
      <c r="ND79" s="193" t="e">
        <f t="shared" si="357"/>
        <v>#N/A</v>
      </c>
      <c r="NE79" s="193" t="e">
        <f t="shared" si="357"/>
        <v>#N/A</v>
      </c>
      <c r="NF79" s="193" t="e">
        <f t="shared" si="357"/>
        <v>#N/A</v>
      </c>
      <c r="NG79" s="193" t="e">
        <f t="shared" si="357"/>
        <v>#N/A</v>
      </c>
      <c r="NH79" s="193" t="e">
        <f t="shared" si="357"/>
        <v>#N/A</v>
      </c>
      <c r="NI79" s="193" t="e">
        <f t="shared" si="357"/>
        <v>#N/A</v>
      </c>
      <c r="NJ79" s="193" t="e">
        <f t="shared" si="357"/>
        <v>#N/A</v>
      </c>
      <c r="NK79" s="193" t="e">
        <f t="shared" si="357"/>
        <v>#N/A</v>
      </c>
      <c r="NL79" s="193" t="e">
        <f t="shared" si="357"/>
        <v>#N/A</v>
      </c>
      <c r="NM79" s="193" t="e">
        <f t="shared" si="357"/>
        <v>#N/A</v>
      </c>
      <c r="NN79" s="193" t="e">
        <f t="shared" si="357"/>
        <v>#N/A</v>
      </c>
      <c r="NO79" s="193" t="e">
        <f t="shared" si="357"/>
        <v>#N/A</v>
      </c>
      <c r="NP79" s="193" t="e">
        <f t="shared" si="357"/>
        <v>#N/A</v>
      </c>
      <c r="NQ79" s="193" t="e">
        <f t="shared" si="357"/>
        <v>#N/A</v>
      </c>
      <c r="NR79" s="193" t="e">
        <f t="shared" si="357"/>
        <v>#N/A</v>
      </c>
      <c r="NS79" s="193" t="e">
        <f t="shared" ref="NS79:OG94" si="594">IF(ISNONTEXT($Q79),IF($G79="R",_xlfn.BETA.DIST(FZ79,$M79,$N79,FALSE,$B79,$D79),_xlfn.BETA.DIST(FZ79,$N79,$M79,FALSE,$B79,$D79)),NA())</f>
        <v>#N/A</v>
      </c>
      <c r="NT79" s="193" t="e">
        <f t="shared" si="594"/>
        <v>#N/A</v>
      </c>
      <c r="NU79" s="193" t="e">
        <f t="shared" si="594"/>
        <v>#N/A</v>
      </c>
      <c r="NV79" s="193" t="e">
        <f t="shared" si="594"/>
        <v>#N/A</v>
      </c>
      <c r="NW79" s="193" t="e">
        <f t="shared" si="594"/>
        <v>#N/A</v>
      </c>
      <c r="NX79" s="193" t="e">
        <f t="shared" si="594"/>
        <v>#N/A</v>
      </c>
      <c r="NY79" s="193" t="e">
        <f t="shared" si="594"/>
        <v>#N/A</v>
      </c>
      <c r="NZ79" s="193" t="e">
        <f t="shared" si="594"/>
        <v>#N/A</v>
      </c>
      <c r="OA79" s="193" t="e">
        <f t="shared" si="594"/>
        <v>#N/A</v>
      </c>
      <c r="OB79" s="193" t="e">
        <f t="shared" si="594"/>
        <v>#N/A</v>
      </c>
      <c r="OC79" s="193" t="e">
        <f t="shared" si="594"/>
        <v>#N/A</v>
      </c>
      <c r="OD79" s="193" t="e">
        <f t="shared" si="594"/>
        <v>#N/A</v>
      </c>
      <c r="OE79" s="193" t="e">
        <f t="shared" si="594"/>
        <v>#N/A</v>
      </c>
      <c r="OF79" s="193" t="e">
        <f t="shared" si="594"/>
        <v>#N/A</v>
      </c>
      <c r="OG79" s="193" t="e">
        <f t="shared" si="594"/>
        <v>#N/A</v>
      </c>
      <c r="OH79" s="193" t="e">
        <f t="shared" si="590"/>
        <v>#N/A</v>
      </c>
      <c r="OI79" s="193" t="e">
        <f t="shared" si="590"/>
        <v>#N/A</v>
      </c>
      <c r="OJ79" s="193" t="e">
        <f t="shared" si="590"/>
        <v>#N/A</v>
      </c>
      <c r="OK79" s="193" t="e">
        <f t="shared" si="590"/>
        <v>#N/A</v>
      </c>
      <c r="OL79" s="193" t="e">
        <f t="shared" si="590"/>
        <v>#N/A</v>
      </c>
      <c r="OM79" s="193" t="e">
        <f t="shared" si="590"/>
        <v>#N/A</v>
      </c>
      <c r="ON79" s="193" t="e">
        <f t="shared" si="590"/>
        <v>#N/A</v>
      </c>
      <c r="OO79" s="193" t="e">
        <f t="shared" si="590"/>
        <v>#N/A</v>
      </c>
      <c r="OP79" s="193" t="e">
        <f t="shared" si="590"/>
        <v>#N/A</v>
      </c>
      <c r="OQ79" s="193" t="e">
        <f t="shared" si="590"/>
        <v>#N/A</v>
      </c>
      <c r="OR79" s="193" t="e">
        <f t="shared" si="590"/>
        <v>#N/A</v>
      </c>
      <c r="OS79" s="193" t="e">
        <f t="shared" si="590"/>
        <v>#N/A</v>
      </c>
      <c r="OT79" s="193" t="e">
        <f t="shared" si="590"/>
        <v>#N/A</v>
      </c>
      <c r="OU79" s="193" t="e">
        <f t="shared" si="590"/>
        <v>#N/A</v>
      </c>
      <c r="OV79" s="193" t="e">
        <f t="shared" si="590"/>
        <v>#N/A</v>
      </c>
      <c r="OW79" s="193" t="e">
        <f t="shared" si="380"/>
        <v>#N/A</v>
      </c>
      <c r="OX79" s="193" t="e">
        <f t="shared" si="380"/>
        <v>#N/A</v>
      </c>
      <c r="OY79" s="193" t="e">
        <f t="shared" si="380"/>
        <v>#N/A</v>
      </c>
      <c r="OZ79" s="193" t="e">
        <f t="shared" si="380"/>
        <v>#N/A</v>
      </c>
      <c r="PA79" s="193" t="e">
        <f t="shared" si="380"/>
        <v>#N/A</v>
      </c>
      <c r="PB79" s="193" t="e">
        <f t="shared" si="380"/>
        <v>#N/A</v>
      </c>
      <c r="PC79" s="193" t="e">
        <f t="shared" si="380"/>
        <v>#N/A</v>
      </c>
      <c r="PD79" s="193" t="e">
        <f t="shared" si="380"/>
        <v>#N/A</v>
      </c>
      <c r="PE79" s="193" t="e">
        <f t="shared" si="380"/>
        <v>#N/A</v>
      </c>
      <c r="PF79" s="193" t="e">
        <f t="shared" si="380"/>
        <v>#N/A</v>
      </c>
      <c r="PG79" s="193" t="e">
        <f t="shared" si="380"/>
        <v>#N/A</v>
      </c>
      <c r="PH79" s="193" t="e">
        <f t="shared" si="380"/>
        <v>#N/A</v>
      </c>
      <c r="PI79" s="193" t="e">
        <f t="shared" si="380"/>
        <v>#N/A</v>
      </c>
      <c r="PJ79" s="193" t="e">
        <f t="shared" si="380"/>
        <v>#N/A</v>
      </c>
      <c r="PK79" s="193" t="e">
        <f t="shared" si="380"/>
        <v>#N/A</v>
      </c>
      <c r="PL79" s="193" t="e">
        <f t="shared" si="388"/>
        <v>#N/A</v>
      </c>
      <c r="PM79" s="193" t="e">
        <f t="shared" si="362"/>
        <v>#N/A</v>
      </c>
      <c r="PN79" s="193" t="e">
        <f t="shared" si="362"/>
        <v>#N/A</v>
      </c>
      <c r="PO79" s="193" t="e">
        <f t="shared" si="362"/>
        <v>#N/A</v>
      </c>
      <c r="PP79" s="193" t="e">
        <f t="shared" si="362"/>
        <v>#N/A</v>
      </c>
      <c r="PQ79" s="193" t="e">
        <f t="shared" si="362"/>
        <v>#N/A</v>
      </c>
      <c r="PR79" s="193" t="e">
        <f t="shared" si="362"/>
        <v>#N/A</v>
      </c>
      <c r="PS79" s="193" t="e">
        <f t="shared" si="362"/>
        <v>#N/A</v>
      </c>
      <c r="PT79" s="193" t="e">
        <f t="shared" si="362"/>
        <v>#N/A</v>
      </c>
    </row>
    <row r="80" spans="1:436" hidden="1" x14ac:dyDescent="0.45">
      <c r="A80" s="20">
        <v>77</v>
      </c>
      <c r="B80" s="101" t="str">
        <f t="shared" si="363"/>
        <v/>
      </c>
      <c r="C80" s="115"/>
      <c r="D80" s="101" t="str">
        <f t="shared" si="364"/>
        <v/>
      </c>
      <c r="E80" s="110" t="str">
        <f t="shared" si="365"/>
        <v/>
      </c>
      <c r="F80" s="21" t="str">
        <f t="shared" si="366"/>
        <v/>
      </c>
      <c r="G80" s="22" t="str">
        <f t="shared" si="367"/>
        <v/>
      </c>
      <c r="H80" s="23" t="str">
        <f>IF(F80="","",IF(OR($F80&lt;Skew!$B$3,$F80=Skew!$B$3),IF($F80&gt;Skew!$C$3,Skew!$A$3,IF($F80&gt;Skew!$C$4,Skew!$A$4,IF($F80&gt;Skew!$C$5,Skew!$A$5,IF($F80&gt;Skew!$C$6,Skew!$A$6,IF($F80&gt;Skew!$C$7,Skew!$A$7,IF($F80&gt;Skew!$C$8,Skew!$A$8,IF($F80&gt;Skew!$C$9,Skew!$A$9,IF($F80&gt;Skew!$C$10,Skew!$A$10,IF($F80&gt;Skew!$C$11,Skew!$A$11,IF($F80&gt;Skew!$C$12,Skew!$A$12,IF($F80&gt;Skew!$C$13,Skew!$A$13,IF($F80&gt;Skew!$C$14,Skew!$A$14,IF($F80&gt;Skew!$C$15,Skew!$A$15,IF($F80&gt;Skew!$C$16,Skew!$A$16,Skew!$A$17)
)))))))))))))))</f>
        <v/>
      </c>
      <c r="I80" s="22" t="str">
        <f>IF(F80="","",MATCH(H80,Skew!$A$3:$A$17,0))</f>
        <v/>
      </c>
      <c r="J80" s="22" t="str">
        <f t="shared" si="368"/>
        <v/>
      </c>
      <c r="K80" s="24"/>
      <c r="L80" s="22" t="str">
        <f>IF(OR(F80="",K80=""),"",MATCH(K80,Confidence!$A$3:$A$12,0))</f>
        <v/>
      </c>
      <c r="M80" s="25" t="str">
        <f t="shared" si="369"/>
        <v/>
      </c>
      <c r="N80" s="25" t="str">
        <f t="shared" si="370"/>
        <v/>
      </c>
      <c r="O80" s="22"/>
      <c r="P80" s="102" t="str">
        <f t="shared" si="371"/>
        <v/>
      </c>
      <c r="Q80" s="102" t="str">
        <f t="shared" si="372"/>
        <v/>
      </c>
      <c r="R80" s="37" t="str">
        <f t="shared" si="373"/>
        <v/>
      </c>
      <c r="S80" s="115"/>
      <c r="T80" s="204" t="str">
        <f>IF(AND(B80&gt;0,C80&gt;0,D80&gt;0,M80&gt;0,N80&gt;0,S80&gt;0,NOT(K80="")),ABS(VLOOKUP($S$1,VLookups!$A$30:$B$31,2,FALSE)-_xlfn.BETA.DIST(S80,IF(G80="L",N80,M80),IF(G80="L",M80,N80),TRUE,B80,D80)),"")</f>
        <v/>
      </c>
      <c r="U80" s="112" t="str">
        <f>IF(OR($M80="",$N80=""),"",_xlfn.BETA.INV(ABS(VLOOKUP($S$1,VLookups!$A$30:$B$31,2,FALSE)-U$3),IF($G80="L",$N80,$M80),IF($G80="L",$M80,$N80),$B80,$D80))</f>
        <v/>
      </c>
      <c r="V80" s="113" t="str">
        <f>IF(OR($M80="",$N80=""),"",_xlfn.BETA.INV(ABS(VLOOKUP($S$1,VLookups!$A$30:$B$31,2,FALSE)-V$3),IF($G80="L",$N80,$M80),IF($G80="L",$M80,$N80),$B80,$D80))</f>
        <v/>
      </c>
      <c r="W80" s="112" t="str">
        <f>IF(OR($M80="",$N80=""),"",_xlfn.BETA.INV(ABS(VLOOKUP($S$1,VLookups!$A$30:$B$31,2,FALSE)-W$3),IF($G80="L",$N80,$M80),IF($G80="L",$M80,$N80),$B80,$D80))</f>
        <v/>
      </c>
      <c r="X80" s="113" t="str">
        <f>IF(OR($M80="",$N80=""),"",_xlfn.BETA.INV(ABS(VLOOKUP($S$1,VLookups!$A$30:$B$31,2,FALSE)-X$3),IF($G80="L",$N80,$M80),IF($G80="L",$M80,$N80),$B80,$D80))</f>
        <v/>
      </c>
      <c r="Y80" s="112" t="str">
        <f>IF(OR($M80="",$N80=""),"",_xlfn.BETA.INV(ABS(VLOOKUP($S$1,VLookups!$A$30:$B$31,2,FALSE)-Y$3),IF($G80="L",$N80,$M80),IF($G80="L",$M80,$N80),$B80,$D80))</f>
        <v/>
      </c>
      <c r="Z80" s="113" t="str">
        <f>IF(OR($M80="",$N80=""),"",_xlfn.BETA.INV(ABS(VLOOKUP($S$1,VLookups!$A$30:$B$31,2,FALSE)-Z$3),IF($G80="L",$N80,$M80),IF($G80="L",$M80,$N80),$B80,$D80))</f>
        <v/>
      </c>
      <c r="AA80" s="112" t="str">
        <f>IF(OR($M80="",$N80=""),"",_xlfn.BETA.INV(ABS(VLOOKUP($S$1,VLookups!$A$30:$B$31,2,FALSE)-AA$3),IF($G80="L",$N80,$M80),IF($G80="L",$M80,$N80),$B80,$D80))</f>
        <v/>
      </c>
      <c r="AB80" s="113" t="str">
        <f>IF(OR($M80="",$N80=""),"",_xlfn.BETA.INV(ABS(VLOOKUP($S$1,VLookups!$A$30:$B$31,2,FALSE)-AB$3),IF($G80="L",$N80,$M80),IF($G80="L",$M80,$N80),$B80,$D80))</f>
        <v/>
      </c>
      <c r="AC80" s="112" t="str">
        <f>IF(OR($M80="",$N80=""),"",_xlfn.BETA.INV(ABS(VLOOKUP($S$1,VLookups!$A$30:$B$31,2,FALSE)-AC$3),IF($G80="L",$N80,$M80),IF($G80="L",$M80,$N80),$B80,$D80))</f>
        <v/>
      </c>
      <c r="AD80" s="113" t="str">
        <f>IF(OR($M80="",$N80=""),"",_xlfn.BETA.INV(ABS(VLOOKUP($S$1,VLookups!$A$30:$B$31,2,FALSE)-AD$3),IF($G80="L",$N80,$M80),IF($G80="L",$M80,$N80),$B80,$D80))</f>
        <v/>
      </c>
      <c r="AE80" s="112" t="str">
        <f>IF(OR($M80="",$N80=""),"",_xlfn.BETA.INV(ABS(VLOOKUP($S$1,VLookups!$A$30:$B$31,2,FALSE)-AE$3),IF($G80="L",$N80,$M80),IF($G80="L",$M80,$N80),$B80,$D80))</f>
        <v/>
      </c>
      <c r="AF80" s="113" t="str">
        <f>IF(OR($M80="",$N80=""),"",_xlfn.BETA.INV(ABS(VLOOKUP($S$1,VLookups!$A$30:$B$31,2,FALSE)-AF$3),IF($G80="L",$N80,$M80),IF($G80="L",$M80,$N80),$B80,$D80))</f>
        <v/>
      </c>
      <c r="AG80" s="15"/>
      <c r="AH80" s="194" t="str">
        <f t="shared" si="374"/>
        <v/>
      </c>
      <c r="AI80" s="192" t="str">
        <f t="shared" si="375"/>
        <v/>
      </c>
      <c r="AJ80" s="177" t="str">
        <f t="shared" ref="AJ80" si="595">IF(ISNONTEXT($AH80),AI80+$AH80,"")</f>
        <v/>
      </c>
      <c r="AK80" s="177" t="str">
        <f t="shared" si="390"/>
        <v/>
      </c>
      <c r="AL80" s="177" t="str">
        <f t="shared" si="391"/>
        <v/>
      </c>
      <c r="AM80" s="177" t="str">
        <f t="shared" si="392"/>
        <v/>
      </c>
      <c r="AN80" s="177" t="str">
        <f t="shared" si="393"/>
        <v/>
      </c>
      <c r="AO80" s="177" t="str">
        <f t="shared" si="394"/>
        <v/>
      </c>
      <c r="AP80" s="177" t="str">
        <f t="shared" si="395"/>
        <v/>
      </c>
      <c r="AQ80" s="177" t="str">
        <f t="shared" si="396"/>
        <v/>
      </c>
      <c r="AR80" s="177" t="str">
        <f t="shared" si="397"/>
        <v/>
      </c>
      <c r="AS80" s="177" t="str">
        <f t="shared" si="398"/>
        <v/>
      </c>
      <c r="AT80" s="177" t="str">
        <f t="shared" si="399"/>
        <v/>
      </c>
      <c r="AU80" s="177" t="str">
        <f t="shared" si="400"/>
        <v/>
      </c>
      <c r="AV80" s="177" t="str">
        <f t="shared" si="401"/>
        <v/>
      </c>
      <c r="AW80" s="177" t="str">
        <f t="shared" si="402"/>
        <v/>
      </c>
      <c r="AX80" s="177" t="str">
        <f t="shared" si="403"/>
        <v/>
      </c>
      <c r="AY80" s="177" t="str">
        <f t="shared" si="404"/>
        <v/>
      </c>
      <c r="AZ80" s="177" t="str">
        <f t="shared" si="405"/>
        <v/>
      </c>
      <c r="BA80" s="177" t="str">
        <f t="shared" si="406"/>
        <v/>
      </c>
      <c r="BB80" s="177" t="str">
        <f t="shared" si="407"/>
        <v/>
      </c>
      <c r="BC80" s="177" t="str">
        <f t="shared" si="408"/>
        <v/>
      </c>
      <c r="BD80" s="177" t="str">
        <f t="shared" si="409"/>
        <v/>
      </c>
      <c r="BE80" s="177" t="str">
        <f t="shared" si="410"/>
        <v/>
      </c>
      <c r="BF80" s="177" t="str">
        <f t="shared" si="411"/>
        <v/>
      </c>
      <c r="BG80" s="177" t="str">
        <f t="shared" si="412"/>
        <v/>
      </c>
      <c r="BH80" s="177" t="str">
        <f t="shared" si="413"/>
        <v/>
      </c>
      <c r="BI80" s="177" t="str">
        <f t="shared" si="414"/>
        <v/>
      </c>
      <c r="BJ80" s="177" t="str">
        <f t="shared" si="415"/>
        <v/>
      </c>
      <c r="BK80" s="177" t="str">
        <f t="shared" si="416"/>
        <v/>
      </c>
      <c r="BL80" s="177" t="str">
        <f t="shared" si="417"/>
        <v/>
      </c>
      <c r="BM80" s="177" t="str">
        <f t="shared" si="418"/>
        <v/>
      </c>
      <c r="BN80" s="177" t="str">
        <f t="shared" si="419"/>
        <v/>
      </c>
      <c r="BO80" s="177" t="str">
        <f t="shared" si="420"/>
        <v/>
      </c>
      <c r="BP80" s="177" t="str">
        <f t="shared" si="421"/>
        <v/>
      </c>
      <c r="BQ80" s="177" t="str">
        <f t="shared" si="422"/>
        <v/>
      </c>
      <c r="BR80" s="177" t="str">
        <f t="shared" si="423"/>
        <v/>
      </c>
      <c r="BS80" s="177" t="str">
        <f t="shared" si="424"/>
        <v/>
      </c>
      <c r="BT80" s="177" t="str">
        <f t="shared" si="425"/>
        <v/>
      </c>
      <c r="BU80" s="177" t="str">
        <f t="shared" si="426"/>
        <v/>
      </c>
      <c r="BV80" s="177" t="str">
        <f t="shared" si="427"/>
        <v/>
      </c>
      <c r="BW80" s="177" t="str">
        <f t="shared" si="428"/>
        <v/>
      </c>
      <c r="BX80" s="177" t="str">
        <f t="shared" si="429"/>
        <v/>
      </c>
      <c r="BY80" s="177" t="str">
        <f t="shared" si="430"/>
        <v/>
      </c>
      <c r="BZ80" s="177" t="str">
        <f t="shared" si="431"/>
        <v/>
      </c>
      <c r="CA80" s="177" t="str">
        <f t="shared" si="432"/>
        <v/>
      </c>
      <c r="CB80" s="177" t="str">
        <f t="shared" si="433"/>
        <v/>
      </c>
      <c r="CC80" s="177" t="str">
        <f t="shared" si="434"/>
        <v/>
      </c>
      <c r="CD80" s="177" t="str">
        <f t="shared" si="435"/>
        <v/>
      </c>
      <c r="CE80" s="177" t="str">
        <f t="shared" si="436"/>
        <v/>
      </c>
      <c r="CF80" s="177" t="str">
        <f t="shared" si="437"/>
        <v/>
      </c>
      <c r="CG80" s="177" t="str">
        <f t="shared" si="438"/>
        <v/>
      </c>
      <c r="CH80" s="177" t="str">
        <f t="shared" si="439"/>
        <v/>
      </c>
      <c r="CI80" s="177" t="str">
        <f t="shared" si="440"/>
        <v/>
      </c>
      <c r="CJ80" s="177" t="str">
        <f t="shared" si="441"/>
        <v/>
      </c>
      <c r="CK80" s="177" t="str">
        <f t="shared" si="442"/>
        <v/>
      </c>
      <c r="CL80" s="177" t="str">
        <f t="shared" si="443"/>
        <v/>
      </c>
      <c r="CM80" s="177" t="str">
        <f t="shared" si="444"/>
        <v/>
      </c>
      <c r="CN80" s="177" t="str">
        <f t="shared" si="445"/>
        <v/>
      </c>
      <c r="CO80" s="177" t="str">
        <f t="shared" si="446"/>
        <v/>
      </c>
      <c r="CP80" s="177" t="str">
        <f t="shared" si="447"/>
        <v/>
      </c>
      <c r="CQ80" s="177" t="str">
        <f t="shared" si="448"/>
        <v/>
      </c>
      <c r="CR80" s="177" t="str">
        <f t="shared" si="449"/>
        <v/>
      </c>
      <c r="CS80" s="177" t="str">
        <f t="shared" si="450"/>
        <v/>
      </c>
      <c r="CT80" s="177" t="str">
        <f t="shared" si="451"/>
        <v/>
      </c>
      <c r="CU80" s="177" t="str">
        <f t="shared" si="452"/>
        <v/>
      </c>
      <c r="CV80" s="177" t="str">
        <f t="shared" si="383"/>
        <v/>
      </c>
      <c r="CW80" s="177" t="str">
        <f t="shared" si="453"/>
        <v/>
      </c>
      <c r="CX80" s="177" t="str">
        <f t="shared" si="454"/>
        <v/>
      </c>
      <c r="CY80" s="177" t="str">
        <f t="shared" si="455"/>
        <v/>
      </c>
      <c r="CZ80" s="177" t="str">
        <f t="shared" si="456"/>
        <v/>
      </c>
      <c r="DA80" s="177" t="str">
        <f t="shared" si="457"/>
        <v/>
      </c>
      <c r="DB80" s="177" t="str">
        <f t="shared" si="458"/>
        <v/>
      </c>
      <c r="DC80" s="177" t="str">
        <f t="shared" si="459"/>
        <v/>
      </c>
      <c r="DD80" s="177" t="str">
        <f t="shared" si="460"/>
        <v/>
      </c>
      <c r="DE80" s="177" t="str">
        <f t="shared" si="461"/>
        <v/>
      </c>
      <c r="DF80" s="177" t="str">
        <f t="shared" si="462"/>
        <v/>
      </c>
      <c r="DG80" s="177" t="str">
        <f t="shared" si="463"/>
        <v/>
      </c>
      <c r="DH80" s="177" t="str">
        <f t="shared" si="464"/>
        <v/>
      </c>
      <c r="DI80" s="177" t="str">
        <f t="shared" si="465"/>
        <v/>
      </c>
      <c r="DJ80" s="177" t="str">
        <f t="shared" si="466"/>
        <v/>
      </c>
      <c r="DK80" s="177" t="str">
        <f t="shared" si="467"/>
        <v/>
      </c>
      <c r="DL80" s="177" t="str">
        <f t="shared" si="468"/>
        <v/>
      </c>
      <c r="DM80" s="177" t="str">
        <f t="shared" si="469"/>
        <v/>
      </c>
      <c r="DN80" s="177" t="str">
        <f t="shared" si="470"/>
        <v/>
      </c>
      <c r="DO80" s="177" t="str">
        <f t="shared" si="471"/>
        <v/>
      </c>
      <c r="DP80" s="177" t="str">
        <f t="shared" si="472"/>
        <v/>
      </c>
      <c r="DQ80" s="177" t="str">
        <f t="shared" si="473"/>
        <v/>
      </c>
      <c r="DR80" s="177" t="str">
        <f t="shared" si="474"/>
        <v/>
      </c>
      <c r="DS80" s="177" t="str">
        <f t="shared" si="475"/>
        <v/>
      </c>
      <c r="DT80" s="177" t="str">
        <f t="shared" si="476"/>
        <v/>
      </c>
      <c r="DU80" s="177" t="str">
        <f t="shared" si="477"/>
        <v/>
      </c>
      <c r="DV80" s="177" t="str">
        <f t="shared" si="478"/>
        <v/>
      </c>
      <c r="DW80" s="177" t="str">
        <f t="shared" si="479"/>
        <v/>
      </c>
      <c r="DX80" s="177" t="str">
        <f t="shared" si="480"/>
        <v/>
      </c>
      <c r="DY80" s="177" t="str">
        <f t="shared" si="481"/>
        <v/>
      </c>
      <c r="DZ80" s="177" t="str">
        <f t="shared" si="482"/>
        <v/>
      </c>
      <c r="EA80" s="177" t="str">
        <f t="shared" si="483"/>
        <v/>
      </c>
      <c r="EB80" s="177" t="str">
        <f t="shared" si="484"/>
        <v/>
      </c>
      <c r="EC80" s="177" t="str">
        <f t="shared" si="485"/>
        <v/>
      </c>
      <c r="ED80" s="177" t="str">
        <f t="shared" si="486"/>
        <v/>
      </c>
      <c r="EE80" s="177" t="str">
        <f t="shared" si="487"/>
        <v/>
      </c>
      <c r="EF80" s="177" t="str">
        <f t="shared" si="488"/>
        <v/>
      </c>
      <c r="EG80" s="177" t="str">
        <f t="shared" si="489"/>
        <v/>
      </c>
      <c r="EH80" s="177" t="str">
        <f t="shared" si="490"/>
        <v/>
      </c>
      <c r="EI80" s="177" t="str">
        <f t="shared" si="491"/>
        <v/>
      </c>
      <c r="EJ80" s="177" t="str">
        <f t="shared" si="492"/>
        <v/>
      </c>
      <c r="EK80" s="177" t="str">
        <f t="shared" si="493"/>
        <v/>
      </c>
      <c r="EL80" s="177" t="str">
        <f t="shared" si="494"/>
        <v/>
      </c>
      <c r="EM80" s="177" t="str">
        <f t="shared" si="495"/>
        <v/>
      </c>
      <c r="EN80" s="177" t="str">
        <f t="shared" si="496"/>
        <v/>
      </c>
      <c r="EO80" s="177" t="str">
        <f t="shared" si="497"/>
        <v/>
      </c>
      <c r="EP80" s="177" t="str">
        <f t="shared" si="498"/>
        <v/>
      </c>
      <c r="EQ80" s="177" t="str">
        <f t="shared" si="499"/>
        <v/>
      </c>
      <c r="ER80" s="177" t="str">
        <f t="shared" si="500"/>
        <v/>
      </c>
      <c r="ES80" s="177" t="str">
        <f t="shared" si="501"/>
        <v/>
      </c>
      <c r="ET80" s="177" t="str">
        <f t="shared" si="502"/>
        <v/>
      </c>
      <c r="EU80" s="177" t="str">
        <f t="shared" si="503"/>
        <v/>
      </c>
      <c r="EV80" s="177" t="str">
        <f t="shared" si="504"/>
        <v/>
      </c>
      <c r="EW80" s="177" t="str">
        <f t="shared" si="505"/>
        <v/>
      </c>
      <c r="EX80" s="177" t="str">
        <f t="shared" si="506"/>
        <v/>
      </c>
      <c r="EY80" s="177" t="str">
        <f t="shared" si="507"/>
        <v/>
      </c>
      <c r="EZ80" s="177" t="str">
        <f t="shared" si="508"/>
        <v/>
      </c>
      <c r="FA80" s="177" t="str">
        <f t="shared" si="509"/>
        <v/>
      </c>
      <c r="FB80" s="177" t="str">
        <f t="shared" si="510"/>
        <v/>
      </c>
      <c r="FC80" s="177" t="str">
        <f t="shared" si="511"/>
        <v/>
      </c>
      <c r="FD80" s="177" t="str">
        <f t="shared" si="512"/>
        <v/>
      </c>
      <c r="FE80" s="177" t="str">
        <f t="shared" si="513"/>
        <v/>
      </c>
      <c r="FF80" s="177" t="str">
        <f t="shared" si="514"/>
        <v/>
      </c>
      <c r="FG80" s="177" t="str">
        <f t="shared" si="515"/>
        <v/>
      </c>
      <c r="FH80" s="177" t="str">
        <f t="shared" si="384"/>
        <v/>
      </c>
      <c r="FI80" s="177" t="str">
        <f t="shared" si="516"/>
        <v/>
      </c>
      <c r="FJ80" s="177" t="str">
        <f t="shared" si="517"/>
        <v/>
      </c>
      <c r="FK80" s="177" t="str">
        <f t="shared" si="518"/>
        <v/>
      </c>
      <c r="FL80" s="177" t="str">
        <f t="shared" si="519"/>
        <v/>
      </c>
      <c r="FM80" s="177" t="str">
        <f t="shared" si="520"/>
        <v/>
      </c>
      <c r="FN80" s="177" t="str">
        <f t="shared" si="521"/>
        <v/>
      </c>
      <c r="FO80" s="177" t="str">
        <f t="shared" si="522"/>
        <v/>
      </c>
      <c r="FP80" s="177" t="str">
        <f t="shared" si="523"/>
        <v/>
      </c>
      <c r="FQ80" s="177" t="str">
        <f t="shared" si="524"/>
        <v/>
      </c>
      <c r="FR80" s="177" t="str">
        <f t="shared" si="525"/>
        <v/>
      </c>
      <c r="FS80" s="177" t="str">
        <f t="shared" si="526"/>
        <v/>
      </c>
      <c r="FT80" s="177" t="str">
        <f t="shared" si="527"/>
        <v/>
      </c>
      <c r="FU80" s="177" t="str">
        <f t="shared" si="528"/>
        <v/>
      </c>
      <c r="FV80" s="177" t="str">
        <f t="shared" si="529"/>
        <v/>
      </c>
      <c r="FW80" s="177" t="str">
        <f t="shared" si="530"/>
        <v/>
      </c>
      <c r="FX80" s="177" t="str">
        <f t="shared" si="531"/>
        <v/>
      </c>
      <c r="FY80" s="177" t="str">
        <f t="shared" si="532"/>
        <v/>
      </c>
      <c r="FZ80" s="177" t="str">
        <f t="shared" si="533"/>
        <v/>
      </c>
      <c r="GA80" s="177" t="str">
        <f t="shared" si="534"/>
        <v/>
      </c>
      <c r="GB80" s="177" t="str">
        <f t="shared" si="535"/>
        <v/>
      </c>
      <c r="GC80" s="177" t="str">
        <f t="shared" si="536"/>
        <v/>
      </c>
      <c r="GD80" s="177" t="str">
        <f t="shared" si="537"/>
        <v/>
      </c>
      <c r="GE80" s="177" t="str">
        <f t="shared" si="538"/>
        <v/>
      </c>
      <c r="GF80" s="177" t="str">
        <f t="shared" si="539"/>
        <v/>
      </c>
      <c r="GG80" s="177" t="str">
        <f t="shared" si="540"/>
        <v/>
      </c>
      <c r="GH80" s="177" t="str">
        <f t="shared" si="541"/>
        <v/>
      </c>
      <c r="GI80" s="177" t="str">
        <f t="shared" si="542"/>
        <v/>
      </c>
      <c r="GJ80" s="177" t="str">
        <f t="shared" si="543"/>
        <v/>
      </c>
      <c r="GK80" s="177" t="str">
        <f t="shared" si="544"/>
        <v/>
      </c>
      <c r="GL80" s="177" t="str">
        <f t="shared" si="545"/>
        <v/>
      </c>
      <c r="GM80" s="177" t="str">
        <f t="shared" si="546"/>
        <v/>
      </c>
      <c r="GN80" s="177" t="str">
        <f t="shared" si="547"/>
        <v/>
      </c>
      <c r="GO80" s="177" t="str">
        <f t="shared" si="548"/>
        <v/>
      </c>
      <c r="GP80" s="177" t="str">
        <f t="shared" si="549"/>
        <v/>
      </c>
      <c r="GQ80" s="177" t="str">
        <f t="shared" si="550"/>
        <v/>
      </c>
      <c r="GR80" s="177" t="str">
        <f t="shared" si="551"/>
        <v/>
      </c>
      <c r="GS80" s="177" t="str">
        <f t="shared" si="552"/>
        <v/>
      </c>
      <c r="GT80" s="177" t="str">
        <f t="shared" si="553"/>
        <v/>
      </c>
      <c r="GU80" s="177" t="str">
        <f t="shared" si="554"/>
        <v/>
      </c>
      <c r="GV80" s="177" t="str">
        <f t="shared" si="555"/>
        <v/>
      </c>
      <c r="GW80" s="177" t="str">
        <f t="shared" si="556"/>
        <v/>
      </c>
      <c r="GX80" s="177" t="str">
        <f t="shared" si="557"/>
        <v/>
      </c>
      <c r="GY80" s="177" t="str">
        <f t="shared" si="558"/>
        <v/>
      </c>
      <c r="GZ80" s="177" t="str">
        <f t="shared" si="559"/>
        <v/>
      </c>
      <c r="HA80" s="177" t="str">
        <f t="shared" si="560"/>
        <v/>
      </c>
      <c r="HB80" s="177" t="str">
        <f t="shared" si="561"/>
        <v/>
      </c>
      <c r="HC80" s="177" t="str">
        <f t="shared" si="562"/>
        <v/>
      </c>
      <c r="HD80" s="177" t="str">
        <f t="shared" si="563"/>
        <v/>
      </c>
      <c r="HE80" s="177" t="str">
        <f t="shared" si="564"/>
        <v/>
      </c>
      <c r="HF80" s="177" t="str">
        <f t="shared" si="565"/>
        <v/>
      </c>
      <c r="HG80" s="177" t="str">
        <f t="shared" si="566"/>
        <v/>
      </c>
      <c r="HH80" s="177" t="str">
        <f t="shared" si="567"/>
        <v/>
      </c>
      <c r="HI80" s="177" t="str">
        <f t="shared" si="568"/>
        <v/>
      </c>
      <c r="HJ80" s="177" t="str">
        <f t="shared" si="569"/>
        <v/>
      </c>
      <c r="HK80" s="177" t="str">
        <f t="shared" si="570"/>
        <v/>
      </c>
      <c r="HL80" s="177" t="str">
        <f t="shared" si="571"/>
        <v/>
      </c>
      <c r="HM80" s="177" t="str">
        <f t="shared" si="572"/>
        <v/>
      </c>
      <c r="HN80" s="177" t="str">
        <f t="shared" si="573"/>
        <v/>
      </c>
      <c r="HO80" s="177" t="str">
        <f t="shared" si="574"/>
        <v/>
      </c>
      <c r="HP80" s="177" t="str">
        <f t="shared" si="575"/>
        <v/>
      </c>
      <c r="HQ80" s="177" t="str">
        <f t="shared" si="576"/>
        <v/>
      </c>
      <c r="HR80" s="177" t="str">
        <f t="shared" si="577"/>
        <v/>
      </c>
      <c r="HS80" s="177" t="str">
        <f t="shared" si="578"/>
        <v/>
      </c>
      <c r="HT80" s="177" t="str">
        <f t="shared" si="385"/>
        <v/>
      </c>
      <c r="HU80" s="177" t="str">
        <f t="shared" si="255"/>
        <v/>
      </c>
      <c r="HV80" s="177" t="str">
        <f t="shared" si="256"/>
        <v/>
      </c>
      <c r="HW80" s="177" t="str">
        <f t="shared" si="257"/>
        <v/>
      </c>
      <c r="HX80" s="177" t="str">
        <f t="shared" si="258"/>
        <v/>
      </c>
      <c r="HY80" s="177" t="str">
        <f t="shared" si="259"/>
        <v/>
      </c>
      <c r="HZ80" s="177" t="str">
        <f t="shared" si="260"/>
        <v/>
      </c>
      <c r="IA80" s="192" t="str">
        <f t="shared" si="377"/>
        <v/>
      </c>
      <c r="IB80" s="193" t="e">
        <f t="shared" si="361"/>
        <v>#N/A</v>
      </c>
      <c r="IC80" s="193" t="e">
        <f t="shared" si="584"/>
        <v>#N/A</v>
      </c>
      <c r="ID80" s="193" t="e">
        <f t="shared" si="584"/>
        <v>#N/A</v>
      </c>
      <c r="IE80" s="193" t="e">
        <f t="shared" si="584"/>
        <v>#N/A</v>
      </c>
      <c r="IF80" s="193" t="e">
        <f t="shared" si="355"/>
        <v>#N/A</v>
      </c>
      <c r="IG80" s="193" t="e">
        <f t="shared" si="355"/>
        <v>#N/A</v>
      </c>
      <c r="IH80" s="193" t="e">
        <f t="shared" si="355"/>
        <v>#N/A</v>
      </c>
      <c r="II80" s="193" t="e">
        <f t="shared" si="355"/>
        <v>#N/A</v>
      </c>
      <c r="IJ80" s="193" t="e">
        <f t="shared" si="355"/>
        <v>#N/A</v>
      </c>
      <c r="IK80" s="193" t="e">
        <f t="shared" si="355"/>
        <v>#N/A</v>
      </c>
      <c r="IL80" s="193" t="e">
        <f t="shared" si="355"/>
        <v>#N/A</v>
      </c>
      <c r="IM80" s="193" t="e">
        <f t="shared" si="355"/>
        <v>#N/A</v>
      </c>
      <c r="IN80" s="193" t="e">
        <f t="shared" si="355"/>
        <v>#N/A</v>
      </c>
      <c r="IO80" s="193" t="e">
        <f t="shared" si="355"/>
        <v>#N/A</v>
      </c>
      <c r="IP80" s="193" t="e">
        <f t="shared" si="355"/>
        <v>#N/A</v>
      </c>
      <c r="IQ80" s="193" t="e">
        <f t="shared" si="355"/>
        <v>#N/A</v>
      </c>
      <c r="IR80" s="193" t="e">
        <f t="shared" si="355"/>
        <v>#N/A</v>
      </c>
      <c r="IS80" s="193" t="e">
        <f t="shared" si="355"/>
        <v>#N/A</v>
      </c>
      <c r="IT80" s="193" t="e">
        <f t="shared" si="355"/>
        <v>#N/A</v>
      </c>
      <c r="IU80" s="193" t="e">
        <f t="shared" si="592"/>
        <v>#N/A</v>
      </c>
      <c r="IV80" s="193" t="e">
        <f t="shared" si="592"/>
        <v>#N/A</v>
      </c>
      <c r="IW80" s="193" t="e">
        <f t="shared" si="592"/>
        <v>#N/A</v>
      </c>
      <c r="IX80" s="193" t="e">
        <f t="shared" si="592"/>
        <v>#N/A</v>
      </c>
      <c r="IY80" s="193" t="e">
        <f t="shared" si="592"/>
        <v>#N/A</v>
      </c>
      <c r="IZ80" s="193" t="e">
        <f t="shared" si="592"/>
        <v>#N/A</v>
      </c>
      <c r="JA80" s="193" t="e">
        <f t="shared" si="592"/>
        <v>#N/A</v>
      </c>
      <c r="JB80" s="193" t="e">
        <f t="shared" si="592"/>
        <v>#N/A</v>
      </c>
      <c r="JC80" s="193" t="e">
        <f t="shared" si="592"/>
        <v>#N/A</v>
      </c>
      <c r="JD80" s="193" t="e">
        <f t="shared" si="592"/>
        <v>#N/A</v>
      </c>
      <c r="JE80" s="193" t="e">
        <f t="shared" si="592"/>
        <v>#N/A</v>
      </c>
      <c r="JF80" s="193" t="e">
        <f t="shared" si="592"/>
        <v>#N/A</v>
      </c>
      <c r="JG80" s="193" t="e">
        <f t="shared" si="592"/>
        <v>#N/A</v>
      </c>
      <c r="JH80" s="193" t="e">
        <f t="shared" si="592"/>
        <v>#N/A</v>
      </c>
      <c r="JI80" s="193" t="e">
        <f t="shared" si="592"/>
        <v>#N/A</v>
      </c>
      <c r="JJ80" s="193" t="e">
        <f t="shared" si="588"/>
        <v>#N/A</v>
      </c>
      <c r="JK80" s="193" t="e">
        <f t="shared" si="588"/>
        <v>#N/A</v>
      </c>
      <c r="JL80" s="193" t="e">
        <f t="shared" si="588"/>
        <v>#N/A</v>
      </c>
      <c r="JM80" s="193" t="e">
        <f t="shared" si="588"/>
        <v>#N/A</v>
      </c>
      <c r="JN80" s="193" t="e">
        <f t="shared" si="588"/>
        <v>#N/A</v>
      </c>
      <c r="JO80" s="193" t="e">
        <f t="shared" si="588"/>
        <v>#N/A</v>
      </c>
      <c r="JP80" s="193" t="e">
        <f t="shared" si="588"/>
        <v>#N/A</v>
      </c>
      <c r="JQ80" s="193" t="e">
        <f t="shared" si="588"/>
        <v>#N/A</v>
      </c>
      <c r="JR80" s="193" t="e">
        <f t="shared" si="588"/>
        <v>#N/A</v>
      </c>
      <c r="JS80" s="193" t="e">
        <f t="shared" si="588"/>
        <v>#N/A</v>
      </c>
      <c r="JT80" s="193" t="e">
        <f t="shared" si="588"/>
        <v>#N/A</v>
      </c>
      <c r="JU80" s="193" t="e">
        <f t="shared" si="588"/>
        <v>#N/A</v>
      </c>
      <c r="JV80" s="193" t="e">
        <f t="shared" si="588"/>
        <v>#N/A</v>
      </c>
      <c r="JW80" s="193" t="e">
        <f t="shared" si="588"/>
        <v>#N/A</v>
      </c>
      <c r="JX80" s="193" t="e">
        <f t="shared" si="588"/>
        <v>#N/A</v>
      </c>
      <c r="JY80" s="193" t="e">
        <f t="shared" si="378"/>
        <v>#N/A</v>
      </c>
      <c r="JZ80" s="193" t="e">
        <f t="shared" si="378"/>
        <v>#N/A</v>
      </c>
      <c r="KA80" s="193" t="e">
        <f t="shared" si="378"/>
        <v>#N/A</v>
      </c>
      <c r="KB80" s="193" t="e">
        <f t="shared" si="378"/>
        <v>#N/A</v>
      </c>
      <c r="KC80" s="193" t="e">
        <f t="shared" si="378"/>
        <v>#N/A</v>
      </c>
      <c r="KD80" s="193" t="e">
        <f t="shared" si="378"/>
        <v>#N/A</v>
      </c>
      <c r="KE80" s="193" t="e">
        <f t="shared" si="378"/>
        <v>#N/A</v>
      </c>
      <c r="KF80" s="193" t="e">
        <f t="shared" si="378"/>
        <v>#N/A</v>
      </c>
      <c r="KG80" s="193" t="e">
        <f t="shared" si="378"/>
        <v>#N/A</v>
      </c>
      <c r="KH80" s="193" t="e">
        <f t="shared" si="378"/>
        <v>#N/A</v>
      </c>
      <c r="KI80" s="193" t="e">
        <f t="shared" si="378"/>
        <v>#N/A</v>
      </c>
      <c r="KJ80" s="193" t="e">
        <f t="shared" si="378"/>
        <v>#N/A</v>
      </c>
      <c r="KK80" s="193" t="e">
        <f t="shared" si="378"/>
        <v>#N/A</v>
      </c>
      <c r="KL80" s="193" t="e">
        <f t="shared" si="378"/>
        <v>#N/A</v>
      </c>
      <c r="KM80" s="193" t="e">
        <f t="shared" si="378"/>
        <v>#N/A</v>
      </c>
      <c r="KN80" s="193" t="e">
        <f t="shared" si="386"/>
        <v>#N/A</v>
      </c>
      <c r="KO80" s="193" t="e">
        <f t="shared" si="585"/>
        <v>#N/A</v>
      </c>
      <c r="KP80" s="193" t="e">
        <f t="shared" si="585"/>
        <v>#N/A</v>
      </c>
      <c r="KQ80" s="193" t="e">
        <f t="shared" si="585"/>
        <v>#N/A</v>
      </c>
      <c r="KR80" s="193" t="e">
        <f t="shared" si="356"/>
        <v>#N/A</v>
      </c>
      <c r="KS80" s="193" t="e">
        <f t="shared" si="356"/>
        <v>#N/A</v>
      </c>
      <c r="KT80" s="193" t="e">
        <f t="shared" si="356"/>
        <v>#N/A</v>
      </c>
      <c r="KU80" s="193" t="e">
        <f t="shared" si="356"/>
        <v>#N/A</v>
      </c>
      <c r="KV80" s="193" t="e">
        <f t="shared" si="356"/>
        <v>#N/A</v>
      </c>
      <c r="KW80" s="193" t="e">
        <f t="shared" si="356"/>
        <v>#N/A</v>
      </c>
      <c r="KX80" s="193" t="e">
        <f t="shared" si="356"/>
        <v>#N/A</v>
      </c>
      <c r="KY80" s="193" t="e">
        <f t="shared" si="356"/>
        <v>#N/A</v>
      </c>
      <c r="KZ80" s="193" t="e">
        <f t="shared" si="356"/>
        <v>#N/A</v>
      </c>
      <c r="LA80" s="193" t="e">
        <f t="shared" si="356"/>
        <v>#N/A</v>
      </c>
      <c r="LB80" s="193" t="e">
        <f t="shared" si="356"/>
        <v>#N/A</v>
      </c>
      <c r="LC80" s="193" t="e">
        <f t="shared" si="356"/>
        <v>#N/A</v>
      </c>
      <c r="LD80" s="193" t="e">
        <f t="shared" si="356"/>
        <v>#N/A</v>
      </c>
      <c r="LE80" s="193" t="e">
        <f t="shared" si="356"/>
        <v>#N/A</v>
      </c>
      <c r="LF80" s="193" t="e">
        <f t="shared" si="356"/>
        <v>#N/A</v>
      </c>
      <c r="LG80" s="193" t="e">
        <f t="shared" si="593"/>
        <v>#N/A</v>
      </c>
      <c r="LH80" s="193" t="e">
        <f t="shared" si="593"/>
        <v>#N/A</v>
      </c>
      <c r="LI80" s="193" t="e">
        <f t="shared" si="593"/>
        <v>#N/A</v>
      </c>
      <c r="LJ80" s="193" t="e">
        <f t="shared" si="593"/>
        <v>#N/A</v>
      </c>
      <c r="LK80" s="193" t="e">
        <f t="shared" si="593"/>
        <v>#N/A</v>
      </c>
      <c r="LL80" s="193" t="e">
        <f t="shared" si="593"/>
        <v>#N/A</v>
      </c>
      <c r="LM80" s="193" t="e">
        <f t="shared" si="593"/>
        <v>#N/A</v>
      </c>
      <c r="LN80" s="193" t="e">
        <f t="shared" si="593"/>
        <v>#N/A</v>
      </c>
      <c r="LO80" s="193" t="e">
        <f t="shared" si="593"/>
        <v>#N/A</v>
      </c>
      <c r="LP80" s="193" t="e">
        <f t="shared" si="593"/>
        <v>#N/A</v>
      </c>
      <c r="LQ80" s="193" t="e">
        <f t="shared" si="593"/>
        <v>#N/A</v>
      </c>
      <c r="LR80" s="193" t="e">
        <f t="shared" si="593"/>
        <v>#N/A</v>
      </c>
      <c r="LS80" s="193" t="e">
        <f t="shared" si="593"/>
        <v>#N/A</v>
      </c>
      <c r="LT80" s="193" t="e">
        <f t="shared" si="593"/>
        <v>#N/A</v>
      </c>
      <c r="LU80" s="193" t="e">
        <f t="shared" si="593"/>
        <v>#N/A</v>
      </c>
      <c r="LV80" s="193" t="e">
        <f t="shared" si="589"/>
        <v>#N/A</v>
      </c>
      <c r="LW80" s="193" t="e">
        <f t="shared" si="589"/>
        <v>#N/A</v>
      </c>
      <c r="LX80" s="193" t="e">
        <f t="shared" si="589"/>
        <v>#N/A</v>
      </c>
      <c r="LY80" s="193" t="e">
        <f t="shared" si="589"/>
        <v>#N/A</v>
      </c>
      <c r="LZ80" s="193" t="e">
        <f t="shared" si="589"/>
        <v>#N/A</v>
      </c>
      <c r="MA80" s="193" t="e">
        <f t="shared" si="589"/>
        <v>#N/A</v>
      </c>
      <c r="MB80" s="193" t="e">
        <f t="shared" si="589"/>
        <v>#N/A</v>
      </c>
      <c r="MC80" s="193" t="e">
        <f t="shared" si="589"/>
        <v>#N/A</v>
      </c>
      <c r="MD80" s="193" t="e">
        <f t="shared" si="589"/>
        <v>#N/A</v>
      </c>
      <c r="ME80" s="193" t="e">
        <f t="shared" si="589"/>
        <v>#N/A</v>
      </c>
      <c r="MF80" s="193" t="e">
        <f t="shared" si="589"/>
        <v>#N/A</v>
      </c>
      <c r="MG80" s="193" t="e">
        <f t="shared" si="589"/>
        <v>#N/A</v>
      </c>
      <c r="MH80" s="193" t="e">
        <f t="shared" si="589"/>
        <v>#N/A</v>
      </c>
      <c r="MI80" s="193" t="e">
        <f t="shared" si="589"/>
        <v>#N/A</v>
      </c>
      <c r="MJ80" s="193" t="e">
        <f t="shared" si="589"/>
        <v>#N/A</v>
      </c>
      <c r="MK80" s="193" t="e">
        <f t="shared" si="379"/>
        <v>#N/A</v>
      </c>
      <c r="ML80" s="193" t="e">
        <f t="shared" si="379"/>
        <v>#N/A</v>
      </c>
      <c r="MM80" s="193" t="e">
        <f t="shared" si="379"/>
        <v>#N/A</v>
      </c>
      <c r="MN80" s="193" t="e">
        <f t="shared" si="379"/>
        <v>#N/A</v>
      </c>
      <c r="MO80" s="193" t="e">
        <f t="shared" si="379"/>
        <v>#N/A</v>
      </c>
      <c r="MP80" s="193" t="e">
        <f t="shared" si="379"/>
        <v>#N/A</v>
      </c>
      <c r="MQ80" s="193" t="e">
        <f t="shared" si="379"/>
        <v>#N/A</v>
      </c>
      <c r="MR80" s="193" t="e">
        <f t="shared" si="379"/>
        <v>#N/A</v>
      </c>
      <c r="MS80" s="193" t="e">
        <f t="shared" si="379"/>
        <v>#N/A</v>
      </c>
      <c r="MT80" s="193" t="e">
        <f t="shared" si="379"/>
        <v>#N/A</v>
      </c>
      <c r="MU80" s="193" t="e">
        <f t="shared" si="379"/>
        <v>#N/A</v>
      </c>
      <c r="MV80" s="193" t="e">
        <f t="shared" si="379"/>
        <v>#N/A</v>
      </c>
      <c r="MW80" s="193" t="e">
        <f t="shared" si="379"/>
        <v>#N/A</v>
      </c>
      <c r="MX80" s="193" t="e">
        <f t="shared" si="379"/>
        <v>#N/A</v>
      </c>
      <c r="MY80" s="193" t="e">
        <f t="shared" si="379"/>
        <v>#N/A</v>
      </c>
      <c r="MZ80" s="193" t="e">
        <f t="shared" si="387"/>
        <v>#N/A</v>
      </c>
      <c r="NA80" s="193" t="e">
        <f t="shared" si="586"/>
        <v>#N/A</v>
      </c>
      <c r="NB80" s="193" t="e">
        <f t="shared" si="586"/>
        <v>#N/A</v>
      </c>
      <c r="NC80" s="193" t="e">
        <f t="shared" si="586"/>
        <v>#N/A</v>
      </c>
      <c r="ND80" s="193" t="e">
        <f t="shared" si="357"/>
        <v>#N/A</v>
      </c>
      <c r="NE80" s="193" t="e">
        <f t="shared" si="357"/>
        <v>#N/A</v>
      </c>
      <c r="NF80" s="193" t="e">
        <f t="shared" si="357"/>
        <v>#N/A</v>
      </c>
      <c r="NG80" s="193" t="e">
        <f t="shared" si="357"/>
        <v>#N/A</v>
      </c>
      <c r="NH80" s="193" t="e">
        <f t="shared" si="357"/>
        <v>#N/A</v>
      </c>
      <c r="NI80" s="193" t="e">
        <f t="shared" si="357"/>
        <v>#N/A</v>
      </c>
      <c r="NJ80" s="193" t="e">
        <f t="shared" si="357"/>
        <v>#N/A</v>
      </c>
      <c r="NK80" s="193" t="e">
        <f t="shared" si="357"/>
        <v>#N/A</v>
      </c>
      <c r="NL80" s="193" t="e">
        <f t="shared" si="357"/>
        <v>#N/A</v>
      </c>
      <c r="NM80" s="193" t="e">
        <f t="shared" si="357"/>
        <v>#N/A</v>
      </c>
      <c r="NN80" s="193" t="e">
        <f t="shared" si="357"/>
        <v>#N/A</v>
      </c>
      <c r="NO80" s="193" t="e">
        <f t="shared" si="357"/>
        <v>#N/A</v>
      </c>
      <c r="NP80" s="193" t="e">
        <f t="shared" si="357"/>
        <v>#N/A</v>
      </c>
      <c r="NQ80" s="193" t="e">
        <f t="shared" si="357"/>
        <v>#N/A</v>
      </c>
      <c r="NR80" s="193" t="e">
        <f t="shared" si="357"/>
        <v>#N/A</v>
      </c>
      <c r="NS80" s="193" t="e">
        <f t="shared" si="594"/>
        <v>#N/A</v>
      </c>
      <c r="NT80" s="193" t="e">
        <f t="shared" si="594"/>
        <v>#N/A</v>
      </c>
      <c r="NU80" s="193" t="e">
        <f t="shared" si="594"/>
        <v>#N/A</v>
      </c>
      <c r="NV80" s="193" t="e">
        <f t="shared" si="594"/>
        <v>#N/A</v>
      </c>
      <c r="NW80" s="193" t="e">
        <f t="shared" si="594"/>
        <v>#N/A</v>
      </c>
      <c r="NX80" s="193" t="e">
        <f t="shared" si="594"/>
        <v>#N/A</v>
      </c>
      <c r="NY80" s="193" t="e">
        <f t="shared" si="594"/>
        <v>#N/A</v>
      </c>
      <c r="NZ80" s="193" t="e">
        <f t="shared" si="594"/>
        <v>#N/A</v>
      </c>
      <c r="OA80" s="193" t="e">
        <f t="shared" si="594"/>
        <v>#N/A</v>
      </c>
      <c r="OB80" s="193" t="e">
        <f t="shared" si="594"/>
        <v>#N/A</v>
      </c>
      <c r="OC80" s="193" t="e">
        <f t="shared" si="594"/>
        <v>#N/A</v>
      </c>
      <c r="OD80" s="193" t="e">
        <f t="shared" si="594"/>
        <v>#N/A</v>
      </c>
      <c r="OE80" s="193" t="e">
        <f t="shared" si="594"/>
        <v>#N/A</v>
      </c>
      <c r="OF80" s="193" t="e">
        <f t="shared" si="594"/>
        <v>#N/A</v>
      </c>
      <c r="OG80" s="193" t="e">
        <f t="shared" si="594"/>
        <v>#N/A</v>
      </c>
      <c r="OH80" s="193" t="e">
        <f t="shared" si="590"/>
        <v>#N/A</v>
      </c>
      <c r="OI80" s="193" t="e">
        <f t="shared" si="590"/>
        <v>#N/A</v>
      </c>
      <c r="OJ80" s="193" t="e">
        <f t="shared" si="590"/>
        <v>#N/A</v>
      </c>
      <c r="OK80" s="193" t="e">
        <f t="shared" si="590"/>
        <v>#N/A</v>
      </c>
      <c r="OL80" s="193" t="e">
        <f t="shared" si="590"/>
        <v>#N/A</v>
      </c>
      <c r="OM80" s="193" t="e">
        <f t="shared" si="590"/>
        <v>#N/A</v>
      </c>
      <c r="ON80" s="193" t="e">
        <f t="shared" si="590"/>
        <v>#N/A</v>
      </c>
      <c r="OO80" s="193" t="e">
        <f t="shared" si="590"/>
        <v>#N/A</v>
      </c>
      <c r="OP80" s="193" t="e">
        <f t="shared" si="590"/>
        <v>#N/A</v>
      </c>
      <c r="OQ80" s="193" t="e">
        <f t="shared" si="590"/>
        <v>#N/A</v>
      </c>
      <c r="OR80" s="193" t="e">
        <f t="shared" si="590"/>
        <v>#N/A</v>
      </c>
      <c r="OS80" s="193" t="e">
        <f t="shared" si="590"/>
        <v>#N/A</v>
      </c>
      <c r="OT80" s="193" t="e">
        <f t="shared" si="590"/>
        <v>#N/A</v>
      </c>
      <c r="OU80" s="193" t="e">
        <f t="shared" si="590"/>
        <v>#N/A</v>
      </c>
      <c r="OV80" s="193" t="e">
        <f t="shared" si="590"/>
        <v>#N/A</v>
      </c>
      <c r="OW80" s="193" t="e">
        <f t="shared" si="380"/>
        <v>#N/A</v>
      </c>
      <c r="OX80" s="193" t="e">
        <f t="shared" si="380"/>
        <v>#N/A</v>
      </c>
      <c r="OY80" s="193" t="e">
        <f t="shared" si="380"/>
        <v>#N/A</v>
      </c>
      <c r="OZ80" s="193" t="e">
        <f t="shared" si="380"/>
        <v>#N/A</v>
      </c>
      <c r="PA80" s="193" t="e">
        <f t="shared" si="380"/>
        <v>#N/A</v>
      </c>
      <c r="PB80" s="193" t="e">
        <f t="shared" si="380"/>
        <v>#N/A</v>
      </c>
      <c r="PC80" s="193" t="e">
        <f t="shared" si="380"/>
        <v>#N/A</v>
      </c>
      <c r="PD80" s="193" t="e">
        <f t="shared" si="380"/>
        <v>#N/A</v>
      </c>
      <c r="PE80" s="193" t="e">
        <f t="shared" si="380"/>
        <v>#N/A</v>
      </c>
      <c r="PF80" s="193" t="e">
        <f t="shared" si="380"/>
        <v>#N/A</v>
      </c>
      <c r="PG80" s="193" t="e">
        <f t="shared" si="380"/>
        <v>#N/A</v>
      </c>
      <c r="PH80" s="193" t="e">
        <f t="shared" si="380"/>
        <v>#N/A</v>
      </c>
      <c r="PI80" s="193" t="e">
        <f t="shared" si="380"/>
        <v>#N/A</v>
      </c>
      <c r="PJ80" s="193" t="e">
        <f t="shared" si="380"/>
        <v>#N/A</v>
      </c>
      <c r="PK80" s="193" t="e">
        <f t="shared" si="380"/>
        <v>#N/A</v>
      </c>
      <c r="PL80" s="193" t="e">
        <f t="shared" si="388"/>
        <v>#N/A</v>
      </c>
      <c r="PM80" s="193" t="e">
        <f t="shared" si="362"/>
        <v>#N/A</v>
      </c>
      <c r="PN80" s="193" t="e">
        <f t="shared" si="362"/>
        <v>#N/A</v>
      </c>
      <c r="PO80" s="193" t="e">
        <f t="shared" si="362"/>
        <v>#N/A</v>
      </c>
      <c r="PP80" s="193" t="e">
        <f t="shared" si="362"/>
        <v>#N/A</v>
      </c>
      <c r="PQ80" s="193" t="e">
        <f t="shared" si="362"/>
        <v>#N/A</v>
      </c>
      <c r="PR80" s="193" t="e">
        <f t="shared" si="362"/>
        <v>#N/A</v>
      </c>
      <c r="PS80" s="193" t="e">
        <f t="shared" si="362"/>
        <v>#N/A</v>
      </c>
      <c r="PT80" s="193" t="e">
        <f t="shared" si="362"/>
        <v>#N/A</v>
      </c>
    </row>
    <row r="81" spans="1:436" hidden="1" x14ac:dyDescent="0.45">
      <c r="A81" s="20">
        <v>78</v>
      </c>
      <c r="B81" s="101" t="str">
        <f t="shared" si="363"/>
        <v/>
      </c>
      <c r="C81" s="115"/>
      <c r="D81" s="101" t="str">
        <f t="shared" si="364"/>
        <v/>
      </c>
      <c r="E81" s="110" t="str">
        <f t="shared" si="365"/>
        <v/>
      </c>
      <c r="F81" s="21" t="str">
        <f t="shared" si="366"/>
        <v/>
      </c>
      <c r="G81" s="22" t="str">
        <f t="shared" si="367"/>
        <v/>
      </c>
      <c r="H81" s="23" t="str">
        <f>IF(F81="","",IF(OR($F81&lt;Skew!$B$3,$F81=Skew!$B$3),IF($F81&gt;Skew!$C$3,Skew!$A$3,IF($F81&gt;Skew!$C$4,Skew!$A$4,IF($F81&gt;Skew!$C$5,Skew!$A$5,IF($F81&gt;Skew!$C$6,Skew!$A$6,IF($F81&gt;Skew!$C$7,Skew!$A$7,IF($F81&gt;Skew!$C$8,Skew!$A$8,IF($F81&gt;Skew!$C$9,Skew!$A$9,IF($F81&gt;Skew!$C$10,Skew!$A$10,IF($F81&gt;Skew!$C$11,Skew!$A$11,IF($F81&gt;Skew!$C$12,Skew!$A$12,IF($F81&gt;Skew!$C$13,Skew!$A$13,IF($F81&gt;Skew!$C$14,Skew!$A$14,IF($F81&gt;Skew!$C$15,Skew!$A$15,IF($F81&gt;Skew!$C$16,Skew!$A$16,Skew!$A$17)
)))))))))))))))</f>
        <v/>
      </c>
      <c r="I81" s="22" t="str">
        <f>IF(F81="","",MATCH(H81,Skew!$A$3:$A$17,0))</f>
        <v/>
      </c>
      <c r="J81" s="22" t="str">
        <f t="shared" si="368"/>
        <v/>
      </c>
      <c r="K81" s="24"/>
      <c r="L81" s="22" t="str">
        <f>IF(OR(F81="",K81=""),"",MATCH(K81,Confidence!$A$3:$A$12,0))</f>
        <v/>
      </c>
      <c r="M81" s="25" t="str">
        <f t="shared" si="369"/>
        <v/>
      </c>
      <c r="N81" s="25" t="str">
        <f t="shared" si="370"/>
        <v/>
      </c>
      <c r="O81" s="22"/>
      <c r="P81" s="102" t="str">
        <f t="shared" si="371"/>
        <v/>
      </c>
      <c r="Q81" s="102" t="str">
        <f t="shared" si="372"/>
        <v/>
      </c>
      <c r="R81" s="37" t="str">
        <f t="shared" si="373"/>
        <v/>
      </c>
      <c r="S81" s="115"/>
      <c r="T81" s="204" t="str">
        <f>IF(AND(B81&gt;0,C81&gt;0,D81&gt;0,M81&gt;0,N81&gt;0,S81&gt;0,NOT(K81="")),ABS(VLOOKUP($S$1,VLookups!$A$30:$B$31,2,FALSE)-_xlfn.BETA.DIST(S81,IF(G81="L",N81,M81),IF(G81="L",M81,N81),TRUE,B81,D81)),"")</f>
        <v/>
      </c>
      <c r="U81" s="112" t="str">
        <f>IF(OR($M81="",$N81=""),"",_xlfn.BETA.INV(ABS(VLOOKUP($S$1,VLookups!$A$30:$B$31,2,FALSE)-U$3),IF($G81="L",$N81,$M81),IF($G81="L",$M81,$N81),$B81,$D81))</f>
        <v/>
      </c>
      <c r="V81" s="113" t="str">
        <f>IF(OR($M81="",$N81=""),"",_xlfn.BETA.INV(ABS(VLOOKUP($S$1,VLookups!$A$30:$B$31,2,FALSE)-V$3),IF($G81="L",$N81,$M81),IF($G81="L",$M81,$N81),$B81,$D81))</f>
        <v/>
      </c>
      <c r="W81" s="112" t="str">
        <f>IF(OR($M81="",$N81=""),"",_xlfn.BETA.INV(ABS(VLOOKUP($S$1,VLookups!$A$30:$B$31,2,FALSE)-W$3),IF($G81="L",$N81,$M81),IF($G81="L",$M81,$N81),$B81,$D81))</f>
        <v/>
      </c>
      <c r="X81" s="113" t="str">
        <f>IF(OR($M81="",$N81=""),"",_xlfn.BETA.INV(ABS(VLOOKUP($S$1,VLookups!$A$30:$B$31,2,FALSE)-X$3),IF($G81="L",$N81,$M81),IF($G81="L",$M81,$N81),$B81,$D81))</f>
        <v/>
      </c>
      <c r="Y81" s="112" t="str">
        <f>IF(OR($M81="",$N81=""),"",_xlfn.BETA.INV(ABS(VLOOKUP($S$1,VLookups!$A$30:$B$31,2,FALSE)-Y$3),IF($G81="L",$N81,$M81),IF($G81="L",$M81,$N81),$B81,$D81))</f>
        <v/>
      </c>
      <c r="Z81" s="113" t="str">
        <f>IF(OR($M81="",$N81=""),"",_xlfn.BETA.INV(ABS(VLOOKUP($S$1,VLookups!$A$30:$B$31,2,FALSE)-Z$3),IF($G81="L",$N81,$M81),IF($G81="L",$M81,$N81),$B81,$D81))</f>
        <v/>
      </c>
      <c r="AA81" s="112" t="str">
        <f>IF(OR($M81="",$N81=""),"",_xlfn.BETA.INV(ABS(VLOOKUP($S$1,VLookups!$A$30:$B$31,2,FALSE)-AA$3),IF($G81="L",$N81,$M81),IF($G81="L",$M81,$N81),$B81,$D81))</f>
        <v/>
      </c>
      <c r="AB81" s="113" t="str">
        <f>IF(OR($M81="",$N81=""),"",_xlfn.BETA.INV(ABS(VLOOKUP($S$1,VLookups!$A$30:$B$31,2,FALSE)-AB$3),IF($G81="L",$N81,$M81),IF($G81="L",$M81,$N81),$B81,$D81))</f>
        <v/>
      </c>
      <c r="AC81" s="112" t="str">
        <f>IF(OR($M81="",$N81=""),"",_xlfn.BETA.INV(ABS(VLOOKUP($S$1,VLookups!$A$30:$B$31,2,FALSE)-AC$3),IF($G81="L",$N81,$M81),IF($G81="L",$M81,$N81),$B81,$D81))</f>
        <v/>
      </c>
      <c r="AD81" s="113" t="str">
        <f>IF(OR($M81="",$N81=""),"",_xlfn.BETA.INV(ABS(VLOOKUP($S$1,VLookups!$A$30:$B$31,2,FALSE)-AD$3),IF($G81="L",$N81,$M81),IF($G81="L",$M81,$N81),$B81,$D81))</f>
        <v/>
      </c>
      <c r="AE81" s="112" t="str">
        <f>IF(OR($M81="",$N81=""),"",_xlfn.BETA.INV(ABS(VLOOKUP($S$1,VLookups!$A$30:$B$31,2,FALSE)-AE$3),IF($G81="L",$N81,$M81),IF($G81="L",$M81,$N81),$B81,$D81))</f>
        <v/>
      </c>
      <c r="AF81" s="113" t="str">
        <f>IF(OR($M81="",$N81=""),"",_xlfn.BETA.INV(ABS(VLOOKUP($S$1,VLookups!$A$30:$B$31,2,FALSE)-AF$3),IF($G81="L",$N81,$M81),IF($G81="L",$M81,$N81),$B81,$D81))</f>
        <v/>
      </c>
      <c r="AG81" s="15"/>
      <c r="AH81" s="194" t="str">
        <f t="shared" si="374"/>
        <v/>
      </c>
      <c r="AI81" s="192" t="str">
        <f t="shared" si="375"/>
        <v/>
      </c>
      <c r="AJ81" s="177" t="str">
        <f t="shared" ref="AJ81" si="596">IF(ISNONTEXT($AH81),AI81+$AH81,"")</f>
        <v/>
      </c>
      <c r="AK81" s="177" t="str">
        <f t="shared" si="390"/>
        <v/>
      </c>
      <c r="AL81" s="177" t="str">
        <f t="shared" si="391"/>
        <v/>
      </c>
      <c r="AM81" s="177" t="str">
        <f t="shared" si="392"/>
        <v/>
      </c>
      <c r="AN81" s="177" t="str">
        <f t="shared" si="393"/>
        <v/>
      </c>
      <c r="AO81" s="177" t="str">
        <f t="shared" si="394"/>
        <v/>
      </c>
      <c r="AP81" s="177" t="str">
        <f t="shared" si="395"/>
        <v/>
      </c>
      <c r="AQ81" s="177" t="str">
        <f t="shared" si="396"/>
        <v/>
      </c>
      <c r="AR81" s="177" t="str">
        <f t="shared" si="397"/>
        <v/>
      </c>
      <c r="AS81" s="177" t="str">
        <f t="shared" si="398"/>
        <v/>
      </c>
      <c r="AT81" s="177" t="str">
        <f t="shared" si="399"/>
        <v/>
      </c>
      <c r="AU81" s="177" t="str">
        <f t="shared" si="400"/>
        <v/>
      </c>
      <c r="AV81" s="177" t="str">
        <f t="shared" si="401"/>
        <v/>
      </c>
      <c r="AW81" s="177" t="str">
        <f t="shared" si="402"/>
        <v/>
      </c>
      <c r="AX81" s="177" t="str">
        <f t="shared" si="403"/>
        <v/>
      </c>
      <c r="AY81" s="177" t="str">
        <f t="shared" si="404"/>
        <v/>
      </c>
      <c r="AZ81" s="177" t="str">
        <f t="shared" si="405"/>
        <v/>
      </c>
      <c r="BA81" s="177" t="str">
        <f t="shared" si="406"/>
        <v/>
      </c>
      <c r="BB81" s="177" t="str">
        <f t="shared" si="407"/>
        <v/>
      </c>
      <c r="BC81" s="177" t="str">
        <f t="shared" si="408"/>
        <v/>
      </c>
      <c r="BD81" s="177" t="str">
        <f t="shared" si="409"/>
        <v/>
      </c>
      <c r="BE81" s="177" t="str">
        <f t="shared" si="410"/>
        <v/>
      </c>
      <c r="BF81" s="177" t="str">
        <f t="shared" si="411"/>
        <v/>
      </c>
      <c r="BG81" s="177" t="str">
        <f t="shared" si="412"/>
        <v/>
      </c>
      <c r="BH81" s="177" t="str">
        <f t="shared" si="413"/>
        <v/>
      </c>
      <c r="BI81" s="177" t="str">
        <f t="shared" si="414"/>
        <v/>
      </c>
      <c r="BJ81" s="177" t="str">
        <f t="shared" si="415"/>
        <v/>
      </c>
      <c r="BK81" s="177" t="str">
        <f t="shared" si="416"/>
        <v/>
      </c>
      <c r="BL81" s="177" t="str">
        <f t="shared" si="417"/>
        <v/>
      </c>
      <c r="BM81" s="177" t="str">
        <f t="shared" si="418"/>
        <v/>
      </c>
      <c r="BN81" s="177" t="str">
        <f t="shared" si="419"/>
        <v/>
      </c>
      <c r="BO81" s="177" t="str">
        <f t="shared" si="420"/>
        <v/>
      </c>
      <c r="BP81" s="177" t="str">
        <f t="shared" si="421"/>
        <v/>
      </c>
      <c r="BQ81" s="177" t="str">
        <f t="shared" si="422"/>
        <v/>
      </c>
      <c r="BR81" s="177" t="str">
        <f t="shared" si="423"/>
        <v/>
      </c>
      <c r="BS81" s="177" t="str">
        <f t="shared" si="424"/>
        <v/>
      </c>
      <c r="BT81" s="177" t="str">
        <f t="shared" si="425"/>
        <v/>
      </c>
      <c r="BU81" s="177" t="str">
        <f t="shared" si="426"/>
        <v/>
      </c>
      <c r="BV81" s="177" t="str">
        <f t="shared" si="427"/>
        <v/>
      </c>
      <c r="BW81" s="177" t="str">
        <f t="shared" si="428"/>
        <v/>
      </c>
      <c r="BX81" s="177" t="str">
        <f t="shared" si="429"/>
        <v/>
      </c>
      <c r="BY81" s="177" t="str">
        <f t="shared" si="430"/>
        <v/>
      </c>
      <c r="BZ81" s="177" t="str">
        <f t="shared" si="431"/>
        <v/>
      </c>
      <c r="CA81" s="177" t="str">
        <f t="shared" si="432"/>
        <v/>
      </c>
      <c r="CB81" s="177" t="str">
        <f t="shared" si="433"/>
        <v/>
      </c>
      <c r="CC81" s="177" t="str">
        <f t="shared" si="434"/>
        <v/>
      </c>
      <c r="CD81" s="177" t="str">
        <f t="shared" si="435"/>
        <v/>
      </c>
      <c r="CE81" s="177" t="str">
        <f t="shared" si="436"/>
        <v/>
      </c>
      <c r="CF81" s="177" t="str">
        <f t="shared" si="437"/>
        <v/>
      </c>
      <c r="CG81" s="177" t="str">
        <f t="shared" si="438"/>
        <v/>
      </c>
      <c r="CH81" s="177" t="str">
        <f t="shared" si="439"/>
        <v/>
      </c>
      <c r="CI81" s="177" t="str">
        <f t="shared" si="440"/>
        <v/>
      </c>
      <c r="CJ81" s="177" t="str">
        <f t="shared" si="441"/>
        <v/>
      </c>
      <c r="CK81" s="177" t="str">
        <f t="shared" si="442"/>
        <v/>
      </c>
      <c r="CL81" s="177" t="str">
        <f t="shared" si="443"/>
        <v/>
      </c>
      <c r="CM81" s="177" t="str">
        <f t="shared" si="444"/>
        <v/>
      </c>
      <c r="CN81" s="177" t="str">
        <f t="shared" si="445"/>
        <v/>
      </c>
      <c r="CO81" s="177" t="str">
        <f t="shared" si="446"/>
        <v/>
      </c>
      <c r="CP81" s="177" t="str">
        <f t="shared" si="447"/>
        <v/>
      </c>
      <c r="CQ81" s="177" t="str">
        <f t="shared" si="448"/>
        <v/>
      </c>
      <c r="CR81" s="177" t="str">
        <f t="shared" si="449"/>
        <v/>
      </c>
      <c r="CS81" s="177" t="str">
        <f t="shared" si="450"/>
        <v/>
      </c>
      <c r="CT81" s="177" t="str">
        <f t="shared" si="451"/>
        <v/>
      </c>
      <c r="CU81" s="177" t="str">
        <f t="shared" si="452"/>
        <v/>
      </c>
      <c r="CV81" s="177" t="str">
        <f t="shared" si="383"/>
        <v/>
      </c>
      <c r="CW81" s="177" t="str">
        <f t="shared" si="453"/>
        <v/>
      </c>
      <c r="CX81" s="177" t="str">
        <f t="shared" si="454"/>
        <v/>
      </c>
      <c r="CY81" s="177" t="str">
        <f t="shared" si="455"/>
        <v/>
      </c>
      <c r="CZ81" s="177" t="str">
        <f t="shared" si="456"/>
        <v/>
      </c>
      <c r="DA81" s="177" t="str">
        <f t="shared" si="457"/>
        <v/>
      </c>
      <c r="DB81" s="177" t="str">
        <f t="shared" si="458"/>
        <v/>
      </c>
      <c r="DC81" s="177" t="str">
        <f t="shared" si="459"/>
        <v/>
      </c>
      <c r="DD81" s="177" t="str">
        <f t="shared" si="460"/>
        <v/>
      </c>
      <c r="DE81" s="177" t="str">
        <f t="shared" si="461"/>
        <v/>
      </c>
      <c r="DF81" s="177" t="str">
        <f t="shared" si="462"/>
        <v/>
      </c>
      <c r="DG81" s="177" t="str">
        <f t="shared" si="463"/>
        <v/>
      </c>
      <c r="DH81" s="177" t="str">
        <f t="shared" si="464"/>
        <v/>
      </c>
      <c r="DI81" s="177" t="str">
        <f t="shared" si="465"/>
        <v/>
      </c>
      <c r="DJ81" s="177" t="str">
        <f t="shared" si="466"/>
        <v/>
      </c>
      <c r="DK81" s="177" t="str">
        <f t="shared" si="467"/>
        <v/>
      </c>
      <c r="DL81" s="177" t="str">
        <f t="shared" si="468"/>
        <v/>
      </c>
      <c r="DM81" s="177" t="str">
        <f t="shared" si="469"/>
        <v/>
      </c>
      <c r="DN81" s="177" t="str">
        <f t="shared" si="470"/>
        <v/>
      </c>
      <c r="DO81" s="177" t="str">
        <f t="shared" si="471"/>
        <v/>
      </c>
      <c r="DP81" s="177" t="str">
        <f t="shared" si="472"/>
        <v/>
      </c>
      <c r="DQ81" s="177" t="str">
        <f t="shared" si="473"/>
        <v/>
      </c>
      <c r="DR81" s="177" t="str">
        <f t="shared" si="474"/>
        <v/>
      </c>
      <c r="DS81" s="177" t="str">
        <f t="shared" si="475"/>
        <v/>
      </c>
      <c r="DT81" s="177" t="str">
        <f t="shared" si="476"/>
        <v/>
      </c>
      <c r="DU81" s="177" t="str">
        <f t="shared" si="477"/>
        <v/>
      </c>
      <c r="DV81" s="177" t="str">
        <f t="shared" si="478"/>
        <v/>
      </c>
      <c r="DW81" s="177" t="str">
        <f t="shared" si="479"/>
        <v/>
      </c>
      <c r="DX81" s="177" t="str">
        <f t="shared" si="480"/>
        <v/>
      </c>
      <c r="DY81" s="177" t="str">
        <f t="shared" si="481"/>
        <v/>
      </c>
      <c r="DZ81" s="177" t="str">
        <f t="shared" si="482"/>
        <v/>
      </c>
      <c r="EA81" s="177" t="str">
        <f t="shared" si="483"/>
        <v/>
      </c>
      <c r="EB81" s="177" t="str">
        <f t="shared" si="484"/>
        <v/>
      </c>
      <c r="EC81" s="177" t="str">
        <f t="shared" si="485"/>
        <v/>
      </c>
      <c r="ED81" s="177" t="str">
        <f t="shared" si="486"/>
        <v/>
      </c>
      <c r="EE81" s="177" t="str">
        <f t="shared" si="487"/>
        <v/>
      </c>
      <c r="EF81" s="177" t="str">
        <f t="shared" si="488"/>
        <v/>
      </c>
      <c r="EG81" s="177" t="str">
        <f t="shared" si="489"/>
        <v/>
      </c>
      <c r="EH81" s="177" t="str">
        <f t="shared" si="490"/>
        <v/>
      </c>
      <c r="EI81" s="177" t="str">
        <f t="shared" si="491"/>
        <v/>
      </c>
      <c r="EJ81" s="177" t="str">
        <f t="shared" si="492"/>
        <v/>
      </c>
      <c r="EK81" s="177" t="str">
        <f t="shared" si="493"/>
        <v/>
      </c>
      <c r="EL81" s="177" t="str">
        <f t="shared" si="494"/>
        <v/>
      </c>
      <c r="EM81" s="177" t="str">
        <f t="shared" si="495"/>
        <v/>
      </c>
      <c r="EN81" s="177" t="str">
        <f t="shared" si="496"/>
        <v/>
      </c>
      <c r="EO81" s="177" t="str">
        <f t="shared" si="497"/>
        <v/>
      </c>
      <c r="EP81" s="177" t="str">
        <f t="shared" si="498"/>
        <v/>
      </c>
      <c r="EQ81" s="177" t="str">
        <f t="shared" si="499"/>
        <v/>
      </c>
      <c r="ER81" s="177" t="str">
        <f t="shared" si="500"/>
        <v/>
      </c>
      <c r="ES81" s="177" t="str">
        <f t="shared" si="501"/>
        <v/>
      </c>
      <c r="ET81" s="177" t="str">
        <f t="shared" si="502"/>
        <v/>
      </c>
      <c r="EU81" s="177" t="str">
        <f t="shared" si="503"/>
        <v/>
      </c>
      <c r="EV81" s="177" t="str">
        <f t="shared" si="504"/>
        <v/>
      </c>
      <c r="EW81" s="177" t="str">
        <f t="shared" si="505"/>
        <v/>
      </c>
      <c r="EX81" s="177" t="str">
        <f t="shared" si="506"/>
        <v/>
      </c>
      <c r="EY81" s="177" t="str">
        <f t="shared" si="507"/>
        <v/>
      </c>
      <c r="EZ81" s="177" t="str">
        <f t="shared" si="508"/>
        <v/>
      </c>
      <c r="FA81" s="177" t="str">
        <f t="shared" si="509"/>
        <v/>
      </c>
      <c r="FB81" s="177" t="str">
        <f t="shared" si="510"/>
        <v/>
      </c>
      <c r="FC81" s="177" t="str">
        <f t="shared" si="511"/>
        <v/>
      </c>
      <c r="FD81" s="177" t="str">
        <f t="shared" si="512"/>
        <v/>
      </c>
      <c r="FE81" s="177" t="str">
        <f t="shared" si="513"/>
        <v/>
      </c>
      <c r="FF81" s="177" t="str">
        <f t="shared" si="514"/>
        <v/>
      </c>
      <c r="FG81" s="177" t="str">
        <f t="shared" si="515"/>
        <v/>
      </c>
      <c r="FH81" s="177" t="str">
        <f t="shared" si="384"/>
        <v/>
      </c>
      <c r="FI81" s="177" t="str">
        <f t="shared" si="516"/>
        <v/>
      </c>
      <c r="FJ81" s="177" t="str">
        <f t="shared" si="517"/>
        <v/>
      </c>
      <c r="FK81" s="177" t="str">
        <f t="shared" si="518"/>
        <v/>
      </c>
      <c r="FL81" s="177" t="str">
        <f t="shared" si="519"/>
        <v/>
      </c>
      <c r="FM81" s="177" t="str">
        <f t="shared" si="520"/>
        <v/>
      </c>
      <c r="FN81" s="177" t="str">
        <f t="shared" si="521"/>
        <v/>
      </c>
      <c r="FO81" s="177" t="str">
        <f t="shared" si="522"/>
        <v/>
      </c>
      <c r="FP81" s="177" t="str">
        <f t="shared" si="523"/>
        <v/>
      </c>
      <c r="FQ81" s="177" t="str">
        <f t="shared" si="524"/>
        <v/>
      </c>
      <c r="FR81" s="177" t="str">
        <f t="shared" si="525"/>
        <v/>
      </c>
      <c r="FS81" s="177" t="str">
        <f t="shared" si="526"/>
        <v/>
      </c>
      <c r="FT81" s="177" t="str">
        <f t="shared" si="527"/>
        <v/>
      </c>
      <c r="FU81" s="177" t="str">
        <f t="shared" si="528"/>
        <v/>
      </c>
      <c r="FV81" s="177" t="str">
        <f t="shared" si="529"/>
        <v/>
      </c>
      <c r="FW81" s="177" t="str">
        <f t="shared" si="530"/>
        <v/>
      </c>
      <c r="FX81" s="177" t="str">
        <f t="shared" si="531"/>
        <v/>
      </c>
      <c r="FY81" s="177" t="str">
        <f t="shared" si="532"/>
        <v/>
      </c>
      <c r="FZ81" s="177" t="str">
        <f t="shared" si="533"/>
        <v/>
      </c>
      <c r="GA81" s="177" t="str">
        <f t="shared" si="534"/>
        <v/>
      </c>
      <c r="GB81" s="177" t="str">
        <f t="shared" si="535"/>
        <v/>
      </c>
      <c r="GC81" s="177" t="str">
        <f t="shared" si="536"/>
        <v/>
      </c>
      <c r="GD81" s="177" t="str">
        <f t="shared" si="537"/>
        <v/>
      </c>
      <c r="GE81" s="177" t="str">
        <f t="shared" si="538"/>
        <v/>
      </c>
      <c r="GF81" s="177" t="str">
        <f t="shared" si="539"/>
        <v/>
      </c>
      <c r="GG81" s="177" t="str">
        <f t="shared" si="540"/>
        <v/>
      </c>
      <c r="GH81" s="177" t="str">
        <f t="shared" si="541"/>
        <v/>
      </c>
      <c r="GI81" s="177" t="str">
        <f t="shared" si="542"/>
        <v/>
      </c>
      <c r="GJ81" s="177" t="str">
        <f t="shared" si="543"/>
        <v/>
      </c>
      <c r="GK81" s="177" t="str">
        <f t="shared" si="544"/>
        <v/>
      </c>
      <c r="GL81" s="177" t="str">
        <f t="shared" si="545"/>
        <v/>
      </c>
      <c r="GM81" s="177" t="str">
        <f t="shared" si="546"/>
        <v/>
      </c>
      <c r="GN81" s="177" t="str">
        <f t="shared" si="547"/>
        <v/>
      </c>
      <c r="GO81" s="177" t="str">
        <f t="shared" si="548"/>
        <v/>
      </c>
      <c r="GP81" s="177" t="str">
        <f t="shared" si="549"/>
        <v/>
      </c>
      <c r="GQ81" s="177" t="str">
        <f t="shared" si="550"/>
        <v/>
      </c>
      <c r="GR81" s="177" t="str">
        <f t="shared" si="551"/>
        <v/>
      </c>
      <c r="GS81" s="177" t="str">
        <f t="shared" si="552"/>
        <v/>
      </c>
      <c r="GT81" s="177" t="str">
        <f t="shared" si="553"/>
        <v/>
      </c>
      <c r="GU81" s="177" t="str">
        <f t="shared" si="554"/>
        <v/>
      </c>
      <c r="GV81" s="177" t="str">
        <f t="shared" si="555"/>
        <v/>
      </c>
      <c r="GW81" s="177" t="str">
        <f t="shared" si="556"/>
        <v/>
      </c>
      <c r="GX81" s="177" t="str">
        <f t="shared" si="557"/>
        <v/>
      </c>
      <c r="GY81" s="177" t="str">
        <f t="shared" si="558"/>
        <v/>
      </c>
      <c r="GZ81" s="177" t="str">
        <f t="shared" si="559"/>
        <v/>
      </c>
      <c r="HA81" s="177" t="str">
        <f t="shared" si="560"/>
        <v/>
      </c>
      <c r="HB81" s="177" t="str">
        <f t="shared" si="561"/>
        <v/>
      </c>
      <c r="HC81" s="177" t="str">
        <f t="shared" si="562"/>
        <v/>
      </c>
      <c r="HD81" s="177" t="str">
        <f t="shared" si="563"/>
        <v/>
      </c>
      <c r="HE81" s="177" t="str">
        <f t="shared" si="564"/>
        <v/>
      </c>
      <c r="HF81" s="177" t="str">
        <f t="shared" si="565"/>
        <v/>
      </c>
      <c r="HG81" s="177" t="str">
        <f t="shared" si="566"/>
        <v/>
      </c>
      <c r="HH81" s="177" t="str">
        <f t="shared" si="567"/>
        <v/>
      </c>
      <c r="HI81" s="177" t="str">
        <f t="shared" si="568"/>
        <v/>
      </c>
      <c r="HJ81" s="177" t="str">
        <f t="shared" si="569"/>
        <v/>
      </c>
      <c r="HK81" s="177" t="str">
        <f t="shared" si="570"/>
        <v/>
      </c>
      <c r="HL81" s="177" t="str">
        <f t="shared" si="571"/>
        <v/>
      </c>
      <c r="HM81" s="177" t="str">
        <f t="shared" si="572"/>
        <v/>
      </c>
      <c r="HN81" s="177" t="str">
        <f t="shared" si="573"/>
        <v/>
      </c>
      <c r="HO81" s="177" t="str">
        <f t="shared" si="574"/>
        <v/>
      </c>
      <c r="HP81" s="177" t="str">
        <f t="shared" si="575"/>
        <v/>
      </c>
      <c r="HQ81" s="177" t="str">
        <f t="shared" si="576"/>
        <v/>
      </c>
      <c r="HR81" s="177" t="str">
        <f t="shared" si="577"/>
        <v/>
      </c>
      <c r="HS81" s="177" t="str">
        <f t="shared" si="578"/>
        <v/>
      </c>
      <c r="HT81" s="177" t="str">
        <f t="shared" si="385"/>
        <v/>
      </c>
      <c r="HU81" s="177" t="str">
        <f t="shared" si="255"/>
        <v/>
      </c>
      <c r="HV81" s="177" t="str">
        <f t="shared" si="256"/>
        <v/>
      </c>
      <c r="HW81" s="177" t="str">
        <f t="shared" si="257"/>
        <v/>
      </c>
      <c r="HX81" s="177" t="str">
        <f t="shared" si="258"/>
        <v/>
      </c>
      <c r="HY81" s="177" t="str">
        <f t="shared" si="259"/>
        <v/>
      </c>
      <c r="HZ81" s="177" t="str">
        <f t="shared" si="260"/>
        <v/>
      </c>
      <c r="IA81" s="192" t="str">
        <f t="shared" si="377"/>
        <v/>
      </c>
      <c r="IB81" s="193" t="e">
        <f t="shared" si="361"/>
        <v>#N/A</v>
      </c>
      <c r="IC81" s="193" t="e">
        <f t="shared" si="584"/>
        <v>#N/A</v>
      </c>
      <c r="ID81" s="193" t="e">
        <f t="shared" si="584"/>
        <v>#N/A</v>
      </c>
      <c r="IE81" s="193" t="e">
        <f t="shared" si="584"/>
        <v>#N/A</v>
      </c>
      <c r="IF81" s="193" t="e">
        <f t="shared" ref="IF81:IT96" si="597">IF(ISNONTEXT($Q81),IF($G81="R",_xlfn.BETA.DIST(AM81,$M81,$N81,FALSE,$B81,$D81),_xlfn.BETA.DIST(AM81,$N81,$M81,FALSE,$B81,$D81)),NA())</f>
        <v>#N/A</v>
      </c>
      <c r="IG81" s="193" t="e">
        <f t="shared" si="597"/>
        <v>#N/A</v>
      </c>
      <c r="IH81" s="193" t="e">
        <f t="shared" si="597"/>
        <v>#N/A</v>
      </c>
      <c r="II81" s="193" t="e">
        <f t="shared" si="597"/>
        <v>#N/A</v>
      </c>
      <c r="IJ81" s="193" t="e">
        <f t="shared" si="597"/>
        <v>#N/A</v>
      </c>
      <c r="IK81" s="193" t="e">
        <f t="shared" si="597"/>
        <v>#N/A</v>
      </c>
      <c r="IL81" s="193" t="e">
        <f t="shared" si="597"/>
        <v>#N/A</v>
      </c>
      <c r="IM81" s="193" t="e">
        <f t="shared" si="597"/>
        <v>#N/A</v>
      </c>
      <c r="IN81" s="193" t="e">
        <f t="shared" si="597"/>
        <v>#N/A</v>
      </c>
      <c r="IO81" s="193" t="e">
        <f t="shared" si="597"/>
        <v>#N/A</v>
      </c>
      <c r="IP81" s="193" t="e">
        <f t="shared" si="597"/>
        <v>#N/A</v>
      </c>
      <c r="IQ81" s="193" t="e">
        <f t="shared" si="597"/>
        <v>#N/A</v>
      </c>
      <c r="IR81" s="193" t="e">
        <f t="shared" si="597"/>
        <v>#N/A</v>
      </c>
      <c r="IS81" s="193" t="e">
        <f t="shared" si="597"/>
        <v>#N/A</v>
      </c>
      <c r="IT81" s="193" t="e">
        <f t="shared" si="597"/>
        <v>#N/A</v>
      </c>
      <c r="IU81" s="193" t="e">
        <f t="shared" si="592"/>
        <v>#N/A</v>
      </c>
      <c r="IV81" s="193" t="e">
        <f t="shared" si="592"/>
        <v>#N/A</v>
      </c>
      <c r="IW81" s="193" t="e">
        <f t="shared" si="592"/>
        <v>#N/A</v>
      </c>
      <c r="IX81" s="193" t="e">
        <f t="shared" si="592"/>
        <v>#N/A</v>
      </c>
      <c r="IY81" s="193" t="e">
        <f t="shared" si="592"/>
        <v>#N/A</v>
      </c>
      <c r="IZ81" s="193" t="e">
        <f t="shared" si="592"/>
        <v>#N/A</v>
      </c>
      <c r="JA81" s="193" t="e">
        <f t="shared" si="592"/>
        <v>#N/A</v>
      </c>
      <c r="JB81" s="193" t="e">
        <f t="shared" si="592"/>
        <v>#N/A</v>
      </c>
      <c r="JC81" s="193" t="e">
        <f t="shared" si="592"/>
        <v>#N/A</v>
      </c>
      <c r="JD81" s="193" t="e">
        <f t="shared" si="592"/>
        <v>#N/A</v>
      </c>
      <c r="JE81" s="193" t="e">
        <f t="shared" si="592"/>
        <v>#N/A</v>
      </c>
      <c r="JF81" s="193" t="e">
        <f t="shared" si="592"/>
        <v>#N/A</v>
      </c>
      <c r="JG81" s="193" t="e">
        <f t="shared" si="592"/>
        <v>#N/A</v>
      </c>
      <c r="JH81" s="193" t="e">
        <f t="shared" si="592"/>
        <v>#N/A</v>
      </c>
      <c r="JI81" s="193" t="e">
        <f t="shared" si="592"/>
        <v>#N/A</v>
      </c>
      <c r="JJ81" s="193" t="e">
        <f t="shared" si="588"/>
        <v>#N/A</v>
      </c>
      <c r="JK81" s="193" t="e">
        <f t="shared" si="588"/>
        <v>#N/A</v>
      </c>
      <c r="JL81" s="193" t="e">
        <f t="shared" si="588"/>
        <v>#N/A</v>
      </c>
      <c r="JM81" s="193" t="e">
        <f t="shared" si="588"/>
        <v>#N/A</v>
      </c>
      <c r="JN81" s="193" t="e">
        <f t="shared" si="588"/>
        <v>#N/A</v>
      </c>
      <c r="JO81" s="193" t="e">
        <f t="shared" si="588"/>
        <v>#N/A</v>
      </c>
      <c r="JP81" s="193" t="e">
        <f t="shared" si="588"/>
        <v>#N/A</v>
      </c>
      <c r="JQ81" s="193" t="e">
        <f t="shared" si="588"/>
        <v>#N/A</v>
      </c>
      <c r="JR81" s="193" t="e">
        <f t="shared" si="588"/>
        <v>#N/A</v>
      </c>
      <c r="JS81" s="193" t="e">
        <f t="shared" si="588"/>
        <v>#N/A</v>
      </c>
      <c r="JT81" s="193" t="e">
        <f t="shared" si="588"/>
        <v>#N/A</v>
      </c>
      <c r="JU81" s="193" t="e">
        <f t="shared" si="588"/>
        <v>#N/A</v>
      </c>
      <c r="JV81" s="193" t="e">
        <f t="shared" si="588"/>
        <v>#N/A</v>
      </c>
      <c r="JW81" s="193" t="e">
        <f t="shared" si="588"/>
        <v>#N/A</v>
      </c>
      <c r="JX81" s="193" t="e">
        <f t="shared" si="588"/>
        <v>#N/A</v>
      </c>
      <c r="JY81" s="193" t="e">
        <f t="shared" si="378"/>
        <v>#N/A</v>
      </c>
      <c r="JZ81" s="193" t="e">
        <f t="shared" si="378"/>
        <v>#N/A</v>
      </c>
      <c r="KA81" s="193" t="e">
        <f t="shared" si="378"/>
        <v>#N/A</v>
      </c>
      <c r="KB81" s="193" t="e">
        <f t="shared" si="378"/>
        <v>#N/A</v>
      </c>
      <c r="KC81" s="193" t="e">
        <f t="shared" si="378"/>
        <v>#N/A</v>
      </c>
      <c r="KD81" s="193" t="e">
        <f t="shared" si="378"/>
        <v>#N/A</v>
      </c>
      <c r="KE81" s="193" t="e">
        <f t="shared" si="378"/>
        <v>#N/A</v>
      </c>
      <c r="KF81" s="193" t="e">
        <f t="shared" si="378"/>
        <v>#N/A</v>
      </c>
      <c r="KG81" s="193" t="e">
        <f t="shared" si="378"/>
        <v>#N/A</v>
      </c>
      <c r="KH81" s="193" t="e">
        <f t="shared" si="378"/>
        <v>#N/A</v>
      </c>
      <c r="KI81" s="193" t="e">
        <f t="shared" si="378"/>
        <v>#N/A</v>
      </c>
      <c r="KJ81" s="193" t="e">
        <f t="shared" si="378"/>
        <v>#N/A</v>
      </c>
      <c r="KK81" s="193" t="e">
        <f t="shared" si="378"/>
        <v>#N/A</v>
      </c>
      <c r="KL81" s="193" t="e">
        <f t="shared" si="378"/>
        <v>#N/A</v>
      </c>
      <c r="KM81" s="193" t="e">
        <f t="shared" si="378"/>
        <v>#N/A</v>
      </c>
      <c r="KN81" s="193" t="e">
        <f t="shared" si="386"/>
        <v>#N/A</v>
      </c>
      <c r="KO81" s="193" t="e">
        <f t="shared" si="585"/>
        <v>#N/A</v>
      </c>
      <c r="KP81" s="193" t="e">
        <f t="shared" si="585"/>
        <v>#N/A</v>
      </c>
      <c r="KQ81" s="193" t="e">
        <f t="shared" si="585"/>
        <v>#N/A</v>
      </c>
      <c r="KR81" s="193" t="e">
        <f t="shared" ref="KR81:LF96" si="598">IF(ISNONTEXT($Q81),IF($G81="R",_xlfn.BETA.DIST(CY81,$M81,$N81,FALSE,$B81,$D81),_xlfn.BETA.DIST(CY81,$N81,$M81,FALSE,$B81,$D81)),NA())</f>
        <v>#N/A</v>
      </c>
      <c r="KS81" s="193" t="e">
        <f t="shared" si="598"/>
        <v>#N/A</v>
      </c>
      <c r="KT81" s="193" t="e">
        <f t="shared" si="598"/>
        <v>#N/A</v>
      </c>
      <c r="KU81" s="193" t="e">
        <f t="shared" si="598"/>
        <v>#N/A</v>
      </c>
      <c r="KV81" s="193" t="e">
        <f t="shared" si="598"/>
        <v>#N/A</v>
      </c>
      <c r="KW81" s="193" t="e">
        <f t="shared" si="598"/>
        <v>#N/A</v>
      </c>
      <c r="KX81" s="193" t="e">
        <f t="shared" si="598"/>
        <v>#N/A</v>
      </c>
      <c r="KY81" s="193" t="e">
        <f t="shared" si="598"/>
        <v>#N/A</v>
      </c>
      <c r="KZ81" s="193" t="e">
        <f t="shared" si="598"/>
        <v>#N/A</v>
      </c>
      <c r="LA81" s="193" t="e">
        <f t="shared" si="598"/>
        <v>#N/A</v>
      </c>
      <c r="LB81" s="193" t="e">
        <f t="shared" si="598"/>
        <v>#N/A</v>
      </c>
      <c r="LC81" s="193" t="e">
        <f t="shared" si="598"/>
        <v>#N/A</v>
      </c>
      <c r="LD81" s="193" t="e">
        <f t="shared" si="598"/>
        <v>#N/A</v>
      </c>
      <c r="LE81" s="193" t="e">
        <f t="shared" si="598"/>
        <v>#N/A</v>
      </c>
      <c r="LF81" s="193" t="e">
        <f t="shared" si="598"/>
        <v>#N/A</v>
      </c>
      <c r="LG81" s="193" t="e">
        <f t="shared" si="593"/>
        <v>#N/A</v>
      </c>
      <c r="LH81" s="193" t="e">
        <f t="shared" si="593"/>
        <v>#N/A</v>
      </c>
      <c r="LI81" s="193" t="e">
        <f t="shared" si="593"/>
        <v>#N/A</v>
      </c>
      <c r="LJ81" s="193" t="e">
        <f t="shared" si="593"/>
        <v>#N/A</v>
      </c>
      <c r="LK81" s="193" t="e">
        <f t="shared" si="593"/>
        <v>#N/A</v>
      </c>
      <c r="LL81" s="193" t="e">
        <f t="shared" si="593"/>
        <v>#N/A</v>
      </c>
      <c r="LM81" s="193" t="e">
        <f t="shared" si="593"/>
        <v>#N/A</v>
      </c>
      <c r="LN81" s="193" t="e">
        <f t="shared" si="593"/>
        <v>#N/A</v>
      </c>
      <c r="LO81" s="193" t="e">
        <f t="shared" si="593"/>
        <v>#N/A</v>
      </c>
      <c r="LP81" s="193" t="e">
        <f t="shared" si="593"/>
        <v>#N/A</v>
      </c>
      <c r="LQ81" s="193" t="e">
        <f t="shared" si="593"/>
        <v>#N/A</v>
      </c>
      <c r="LR81" s="193" t="e">
        <f t="shared" si="593"/>
        <v>#N/A</v>
      </c>
      <c r="LS81" s="193" t="e">
        <f t="shared" si="593"/>
        <v>#N/A</v>
      </c>
      <c r="LT81" s="193" t="e">
        <f t="shared" si="593"/>
        <v>#N/A</v>
      </c>
      <c r="LU81" s="193" t="e">
        <f t="shared" si="593"/>
        <v>#N/A</v>
      </c>
      <c r="LV81" s="193" t="e">
        <f t="shared" si="589"/>
        <v>#N/A</v>
      </c>
      <c r="LW81" s="193" t="e">
        <f t="shared" si="589"/>
        <v>#N/A</v>
      </c>
      <c r="LX81" s="193" t="e">
        <f t="shared" si="589"/>
        <v>#N/A</v>
      </c>
      <c r="LY81" s="193" t="e">
        <f t="shared" si="589"/>
        <v>#N/A</v>
      </c>
      <c r="LZ81" s="193" t="e">
        <f t="shared" si="589"/>
        <v>#N/A</v>
      </c>
      <c r="MA81" s="193" t="e">
        <f t="shared" si="589"/>
        <v>#N/A</v>
      </c>
      <c r="MB81" s="193" t="e">
        <f t="shared" si="589"/>
        <v>#N/A</v>
      </c>
      <c r="MC81" s="193" t="e">
        <f t="shared" si="589"/>
        <v>#N/A</v>
      </c>
      <c r="MD81" s="193" t="e">
        <f t="shared" si="589"/>
        <v>#N/A</v>
      </c>
      <c r="ME81" s="193" t="e">
        <f t="shared" si="589"/>
        <v>#N/A</v>
      </c>
      <c r="MF81" s="193" t="e">
        <f t="shared" si="589"/>
        <v>#N/A</v>
      </c>
      <c r="MG81" s="193" t="e">
        <f t="shared" si="589"/>
        <v>#N/A</v>
      </c>
      <c r="MH81" s="193" t="e">
        <f t="shared" si="589"/>
        <v>#N/A</v>
      </c>
      <c r="MI81" s="193" t="e">
        <f t="shared" si="589"/>
        <v>#N/A</v>
      </c>
      <c r="MJ81" s="193" t="e">
        <f t="shared" si="589"/>
        <v>#N/A</v>
      </c>
      <c r="MK81" s="193" t="e">
        <f t="shared" si="379"/>
        <v>#N/A</v>
      </c>
      <c r="ML81" s="193" t="e">
        <f t="shared" si="379"/>
        <v>#N/A</v>
      </c>
      <c r="MM81" s="193" t="e">
        <f t="shared" si="379"/>
        <v>#N/A</v>
      </c>
      <c r="MN81" s="193" t="e">
        <f t="shared" si="379"/>
        <v>#N/A</v>
      </c>
      <c r="MO81" s="193" t="e">
        <f t="shared" si="379"/>
        <v>#N/A</v>
      </c>
      <c r="MP81" s="193" t="e">
        <f t="shared" si="379"/>
        <v>#N/A</v>
      </c>
      <c r="MQ81" s="193" t="e">
        <f t="shared" si="379"/>
        <v>#N/A</v>
      </c>
      <c r="MR81" s="193" t="e">
        <f t="shared" si="379"/>
        <v>#N/A</v>
      </c>
      <c r="MS81" s="193" t="e">
        <f t="shared" si="379"/>
        <v>#N/A</v>
      </c>
      <c r="MT81" s="193" t="e">
        <f t="shared" si="379"/>
        <v>#N/A</v>
      </c>
      <c r="MU81" s="193" t="e">
        <f t="shared" si="379"/>
        <v>#N/A</v>
      </c>
      <c r="MV81" s="193" t="e">
        <f t="shared" si="379"/>
        <v>#N/A</v>
      </c>
      <c r="MW81" s="193" t="e">
        <f t="shared" si="379"/>
        <v>#N/A</v>
      </c>
      <c r="MX81" s="193" t="e">
        <f t="shared" si="379"/>
        <v>#N/A</v>
      </c>
      <c r="MY81" s="193" t="e">
        <f t="shared" si="379"/>
        <v>#N/A</v>
      </c>
      <c r="MZ81" s="193" t="e">
        <f t="shared" si="387"/>
        <v>#N/A</v>
      </c>
      <c r="NA81" s="193" t="e">
        <f t="shared" si="586"/>
        <v>#N/A</v>
      </c>
      <c r="NB81" s="193" t="e">
        <f t="shared" si="586"/>
        <v>#N/A</v>
      </c>
      <c r="NC81" s="193" t="e">
        <f t="shared" si="586"/>
        <v>#N/A</v>
      </c>
      <c r="ND81" s="193" t="e">
        <f t="shared" ref="ND81:NR96" si="599">IF(ISNONTEXT($Q81),IF($G81="R",_xlfn.BETA.DIST(FK81,$M81,$N81,FALSE,$B81,$D81),_xlfn.BETA.DIST(FK81,$N81,$M81,FALSE,$B81,$D81)),NA())</f>
        <v>#N/A</v>
      </c>
      <c r="NE81" s="193" t="e">
        <f t="shared" si="599"/>
        <v>#N/A</v>
      </c>
      <c r="NF81" s="193" t="e">
        <f t="shared" si="599"/>
        <v>#N/A</v>
      </c>
      <c r="NG81" s="193" t="e">
        <f t="shared" si="599"/>
        <v>#N/A</v>
      </c>
      <c r="NH81" s="193" t="e">
        <f t="shared" si="599"/>
        <v>#N/A</v>
      </c>
      <c r="NI81" s="193" t="e">
        <f t="shared" si="599"/>
        <v>#N/A</v>
      </c>
      <c r="NJ81" s="193" t="e">
        <f t="shared" si="599"/>
        <v>#N/A</v>
      </c>
      <c r="NK81" s="193" t="e">
        <f t="shared" si="599"/>
        <v>#N/A</v>
      </c>
      <c r="NL81" s="193" t="e">
        <f t="shared" si="599"/>
        <v>#N/A</v>
      </c>
      <c r="NM81" s="193" t="e">
        <f t="shared" si="599"/>
        <v>#N/A</v>
      </c>
      <c r="NN81" s="193" t="e">
        <f t="shared" si="599"/>
        <v>#N/A</v>
      </c>
      <c r="NO81" s="193" t="e">
        <f t="shared" si="599"/>
        <v>#N/A</v>
      </c>
      <c r="NP81" s="193" t="e">
        <f t="shared" si="599"/>
        <v>#N/A</v>
      </c>
      <c r="NQ81" s="193" t="e">
        <f t="shared" si="599"/>
        <v>#N/A</v>
      </c>
      <c r="NR81" s="193" t="e">
        <f t="shared" si="599"/>
        <v>#N/A</v>
      </c>
      <c r="NS81" s="193" t="e">
        <f t="shared" si="594"/>
        <v>#N/A</v>
      </c>
      <c r="NT81" s="193" t="e">
        <f t="shared" si="594"/>
        <v>#N/A</v>
      </c>
      <c r="NU81" s="193" t="e">
        <f t="shared" si="594"/>
        <v>#N/A</v>
      </c>
      <c r="NV81" s="193" t="e">
        <f t="shared" si="594"/>
        <v>#N/A</v>
      </c>
      <c r="NW81" s="193" t="e">
        <f t="shared" si="594"/>
        <v>#N/A</v>
      </c>
      <c r="NX81" s="193" t="e">
        <f t="shared" si="594"/>
        <v>#N/A</v>
      </c>
      <c r="NY81" s="193" t="e">
        <f t="shared" si="594"/>
        <v>#N/A</v>
      </c>
      <c r="NZ81" s="193" t="e">
        <f t="shared" si="594"/>
        <v>#N/A</v>
      </c>
      <c r="OA81" s="193" t="e">
        <f t="shared" si="594"/>
        <v>#N/A</v>
      </c>
      <c r="OB81" s="193" t="e">
        <f t="shared" si="594"/>
        <v>#N/A</v>
      </c>
      <c r="OC81" s="193" t="e">
        <f t="shared" si="594"/>
        <v>#N/A</v>
      </c>
      <c r="OD81" s="193" t="e">
        <f t="shared" si="594"/>
        <v>#N/A</v>
      </c>
      <c r="OE81" s="193" t="e">
        <f t="shared" si="594"/>
        <v>#N/A</v>
      </c>
      <c r="OF81" s="193" t="e">
        <f t="shared" si="594"/>
        <v>#N/A</v>
      </c>
      <c r="OG81" s="193" t="e">
        <f t="shared" si="594"/>
        <v>#N/A</v>
      </c>
      <c r="OH81" s="193" t="e">
        <f t="shared" si="590"/>
        <v>#N/A</v>
      </c>
      <c r="OI81" s="193" t="e">
        <f t="shared" si="590"/>
        <v>#N/A</v>
      </c>
      <c r="OJ81" s="193" t="e">
        <f t="shared" si="590"/>
        <v>#N/A</v>
      </c>
      <c r="OK81" s="193" t="e">
        <f t="shared" si="590"/>
        <v>#N/A</v>
      </c>
      <c r="OL81" s="193" t="e">
        <f t="shared" si="590"/>
        <v>#N/A</v>
      </c>
      <c r="OM81" s="193" t="e">
        <f t="shared" si="590"/>
        <v>#N/A</v>
      </c>
      <c r="ON81" s="193" t="e">
        <f t="shared" si="590"/>
        <v>#N/A</v>
      </c>
      <c r="OO81" s="193" t="e">
        <f t="shared" si="590"/>
        <v>#N/A</v>
      </c>
      <c r="OP81" s="193" t="e">
        <f t="shared" si="590"/>
        <v>#N/A</v>
      </c>
      <c r="OQ81" s="193" t="e">
        <f t="shared" si="590"/>
        <v>#N/A</v>
      </c>
      <c r="OR81" s="193" t="e">
        <f t="shared" si="590"/>
        <v>#N/A</v>
      </c>
      <c r="OS81" s="193" t="e">
        <f t="shared" si="590"/>
        <v>#N/A</v>
      </c>
      <c r="OT81" s="193" t="e">
        <f t="shared" si="590"/>
        <v>#N/A</v>
      </c>
      <c r="OU81" s="193" t="e">
        <f t="shared" si="590"/>
        <v>#N/A</v>
      </c>
      <c r="OV81" s="193" t="e">
        <f t="shared" si="590"/>
        <v>#N/A</v>
      </c>
      <c r="OW81" s="193" t="e">
        <f t="shared" si="380"/>
        <v>#N/A</v>
      </c>
      <c r="OX81" s="193" t="e">
        <f t="shared" si="380"/>
        <v>#N/A</v>
      </c>
      <c r="OY81" s="193" t="e">
        <f t="shared" si="380"/>
        <v>#N/A</v>
      </c>
      <c r="OZ81" s="193" t="e">
        <f t="shared" si="380"/>
        <v>#N/A</v>
      </c>
      <c r="PA81" s="193" t="e">
        <f t="shared" si="380"/>
        <v>#N/A</v>
      </c>
      <c r="PB81" s="193" t="e">
        <f t="shared" si="380"/>
        <v>#N/A</v>
      </c>
      <c r="PC81" s="193" t="e">
        <f t="shared" si="380"/>
        <v>#N/A</v>
      </c>
      <c r="PD81" s="193" t="e">
        <f t="shared" si="380"/>
        <v>#N/A</v>
      </c>
      <c r="PE81" s="193" t="e">
        <f t="shared" si="380"/>
        <v>#N/A</v>
      </c>
      <c r="PF81" s="193" t="e">
        <f t="shared" si="380"/>
        <v>#N/A</v>
      </c>
      <c r="PG81" s="193" t="e">
        <f t="shared" si="380"/>
        <v>#N/A</v>
      </c>
      <c r="PH81" s="193" t="e">
        <f t="shared" si="380"/>
        <v>#N/A</v>
      </c>
      <c r="PI81" s="193" t="e">
        <f t="shared" si="380"/>
        <v>#N/A</v>
      </c>
      <c r="PJ81" s="193" t="e">
        <f t="shared" si="380"/>
        <v>#N/A</v>
      </c>
      <c r="PK81" s="193" t="e">
        <f t="shared" si="380"/>
        <v>#N/A</v>
      </c>
      <c r="PL81" s="193" t="e">
        <f t="shared" si="388"/>
        <v>#N/A</v>
      </c>
      <c r="PM81" s="193" t="e">
        <f t="shared" si="362"/>
        <v>#N/A</v>
      </c>
      <c r="PN81" s="193" t="e">
        <f t="shared" si="362"/>
        <v>#N/A</v>
      </c>
      <c r="PO81" s="193" t="e">
        <f t="shared" si="362"/>
        <v>#N/A</v>
      </c>
      <c r="PP81" s="193" t="e">
        <f t="shared" si="362"/>
        <v>#N/A</v>
      </c>
      <c r="PQ81" s="193" t="e">
        <f t="shared" si="362"/>
        <v>#N/A</v>
      </c>
      <c r="PR81" s="193" t="e">
        <f t="shared" si="362"/>
        <v>#N/A</v>
      </c>
      <c r="PS81" s="193" t="e">
        <f t="shared" si="362"/>
        <v>#N/A</v>
      </c>
      <c r="PT81" s="193" t="e">
        <f t="shared" si="362"/>
        <v>#N/A</v>
      </c>
    </row>
    <row r="82" spans="1:436" hidden="1" x14ac:dyDescent="0.45">
      <c r="A82" s="20">
        <v>79</v>
      </c>
      <c r="B82" s="101" t="str">
        <f t="shared" si="363"/>
        <v/>
      </c>
      <c r="C82" s="115"/>
      <c r="D82" s="101" t="str">
        <f t="shared" si="364"/>
        <v/>
      </c>
      <c r="E82" s="110" t="str">
        <f t="shared" si="365"/>
        <v/>
      </c>
      <c r="F82" s="21" t="str">
        <f t="shared" si="366"/>
        <v/>
      </c>
      <c r="G82" s="22" t="str">
        <f t="shared" si="367"/>
        <v/>
      </c>
      <c r="H82" s="23" t="str">
        <f>IF(F82="","",IF(OR($F82&lt;Skew!$B$3,$F82=Skew!$B$3),IF($F82&gt;Skew!$C$3,Skew!$A$3,IF($F82&gt;Skew!$C$4,Skew!$A$4,IF($F82&gt;Skew!$C$5,Skew!$A$5,IF($F82&gt;Skew!$C$6,Skew!$A$6,IF($F82&gt;Skew!$C$7,Skew!$A$7,IF($F82&gt;Skew!$C$8,Skew!$A$8,IF($F82&gt;Skew!$C$9,Skew!$A$9,IF($F82&gt;Skew!$C$10,Skew!$A$10,IF($F82&gt;Skew!$C$11,Skew!$A$11,IF($F82&gt;Skew!$C$12,Skew!$A$12,IF($F82&gt;Skew!$C$13,Skew!$A$13,IF($F82&gt;Skew!$C$14,Skew!$A$14,IF($F82&gt;Skew!$C$15,Skew!$A$15,IF($F82&gt;Skew!$C$16,Skew!$A$16,Skew!$A$17)
)))))))))))))))</f>
        <v/>
      </c>
      <c r="I82" s="22" t="str">
        <f>IF(F82="","",MATCH(H82,Skew!$A$3:$A$17,0))</f>
        <v/>
      </c>
      <c r="J82" s="22" t="str">
        <f t="shared" si="368"/>
        <v/>
      </c>
      <c r="K82" s="24"/>
      <c r="L82" s="22" t="str">
        <f>IF(OR(F82="",K82=""),"",MATCH(K82,Confidence!$A$3:$A$12,0))</f>
        <v/>
      </c>
      <c r="M82" s="25" t="str">
        <f t="shared" si="369"/>
        <v/>
      </c>
      <c r="N82" s="25" t="str">
        <f t="shared" si="370"/>
        <v/>
      </c>
      <c r="O82" s="22"/>
      <c r="P82" s="102" t="str">
        <f t="shared" si="371"/>
        <v/>
      </c>
      <c r="Q82" s="102" t="str">
        <f t="shared" si="372"/>
        <v/>
      </c>
      <c r="R82" s="37" t="str">
        <f t="shared" si="373"/>
        <v/>
      </c>
      <c r="S82" s="115"/>
      <c r="T82" s="204" t="str">
        <f>IF(AND(B82&gt;0,C82&gt;0,D82&gt;0,M82&gt;0,N82&gt;0,S82&gt;0,NOT(K82="")),ABS(VLOOKUP($S$1,VLookups!$A$30:$B$31,2,FALSE)-_xlfn.BETA.DIST(S82,IF(G82="L",N82,M82),IF(G82="L",M82,N82),TRUE,B82,D82)),"")</f>
        <v/>
      </c>
      <c r="U82" s="112" t="str">
        <f>IF(OR($M82="",$N82=""),"",_xlfn.BETA.INV(ABS(VLOOKUP($S$1,VLookups!$A$30:$B$31,2,FALSE)-U$3),IF($G82="L",$N82,$M82),IF($G82="L",$M82,$N82),$B82,$D82))</f>
        <v/>
      </c>
      <c r="V82" s="113" t="str">
        <f>IF(OR($M82="",$N82=""),"",_xlfn.BETA.INV(ABS(VLOOKUP($S$1,VLookups!$A$30:$B$31,2,FALSE)-V$3),IF($G82="L",$N82,$M82),IF($G82="L",$M82,$N82),$B82,$D82))</f>
        <v/>
      </c>
      <c r="W82" s="112" t="str">
        <f>IF(OR($M82="",$N82=""),"",_xlfn.BETA.INV(ABS(VLOOKUP($S$1,VLookups!$A$30:$B$31,2,FALSE)-W$3),IF($G82="L",$N82,$M82),IF($G82="L",$M82,$N82),$B82,$D82))</f>
        <v/>
      </c>
      <c r="X82" s="113" t="str">
        <f>IF(OR($M82="",$N82=""),"",_xlfn.BETA.INV(ABS(VLOOKUP($S$1,VLookups!$A$30:$B$31,2,FALSE)-X$3),IF($G82="L",$N82,$M82),IF($G82="L",$M82,$N82),$B82,$D82))</f>
        <v/>
      </c>
      <c r="Y82" s="112" t="str">
        <f>IF(OR($M82="",$N82=""),"",_xlfn.BETA.INV(ABS(VLOOKUP($S$1,VLookups!$A$30:$B$31,2,FALSE)-Y$3),IF($G82="L",$N82,$M82),IF($G82="L",$M82,$N82),$B82,$D82))</f>
        <v/>
      </c>
      <c r="Z82" s="113" t="str">
        <f>IF(OR($M82="",$N82=""),"",_xlfn.BETA.INV(ABS(VLOOKUP($S$1,VLookups!$A$30:$B$31,2,FALSE)-Z$3),IF($G82="L",$N82,$M82),IF($G82="L",$M82,$N82),$B82,$D82))</f>
        <v/>
      </c>
      <c r="AA82" s="112" t="str">
        <f>IF(OR($M82="",$N82=""),"",_xlfn.BETA.INV(ABS(VLOOKUP($S$1,VLookups!$A$30:$B$31,2,FALSE)-AA$3),IF($G82="L",$N82,$M82),IF($G82="L",$M82,$N82),$B82,$D82))</f>
        <v/>
      </c>
      <c r="AB82" s="113" t="str">
        <f>IF(OR($M82="",$N82=""),"",_xlfn.BETA.INV(ABS(VLOOKUP($S$1,VLookups!$A$30:$B$31,2,FALSE)-AB$3),IF($G82="L",$N82,$M82),IF($G82="L",$M82,$N82),$B82,$D82))</f>
        <v/>
      </c>
      <c r="AC82" s="112" t="str">
        <f>IF(OR($M82="",$N82=""),"",_xlfn.BETA.INV(ABS(VLOOKUP($S$1,VLookups!$A$30:$B$31,2,FALSE)-AC$3),IF($G82="L",$N82,$M82),IF($G82="L",$M82,$N82),$B82,$D82))</f>
        <v/>
      </c>
      <c r="AD82" s="113" t="str">
        <f>IF(OR($M82="",$N82=""),"",_xlfn.BETA.INV(ABS(VLOOKUP($S$1,VLookups!$A$30:$B$31,2,FALSE)-AD$3),IF($G82="L",$N82,$M82),IF($G82="L",$M82,$N82),$B82,$D82))</f>
        <v/>
      </c>
      <c r="AE82" s="112" t="str">
        <f>IF(OR($M82="",$N82=""),"",_xlfn.BETA.INV(ABS(VLOOKUP($S$1,VLookups!$A$30:$B$31,2,FALSE)-AE$3),IF($G82="L",$N82,$M82),IF($G82="L",$M82,$N82),$B82,$D82))</f>
        <v/>
      </c>
      <c r="AF82" s="113" t="str">
        <f>IF(OR($M82="",$N82=""),"",_xlfn.BETA.INV(ABS(VLOOKUP($S$1,VLookups!$A$30:$B$31,2,FALSE)-AF$3),IF($G82="L",$N82,$M82),IF($G82="L",$M82,$N82),$B82,$D82))</f>
        <v/>
      </c>
      <c r="AG82" s="15"/>
      <c r="AH82" s="194" t="str">
        <f t="shared" si="374"/>
        <v/>
      </c>
      <c r="AI82" s="192" t="str">
        <f t="shared" si="375"/>
        <v/>
      </c>
      <c r="AJ82" s="177" t="str">
        <f t="shared" ref="AJ82" si="600">IF(ISNONTEXT($AH82),AI82+$AH82,"")</f>
        <v/>
      </c>
      <c r="AK82" s="177" t="str">
        <f t="shared" si="390"/>
        <v/>
      </c>
      <c r="AL82" s="177" t="str">
        <f t="shared" si="391"/>
        <v/>
      </c>
      <c r="AM82" s="177" t="str">
        <f t="shared" si="392"/>
        <v/>
      </c>
      <c r="AN82" s="177" t="str">
        <f t="shared" si="393"/>
        <v/>
      </c>
      <c r="AO82" s="177" t="str">
        <f t="shared" si="394"/>
        <v/>
      </c>
      <c r="AP82" s="177" t="str">
        <f t="shared" si="395"/>
        <v/>
      </c>
      <c r="AQ82" s="177" t="str">
        <f t="shared" si="396"/>
        <v/>
      </c>
      <c r="AR82" s="177" t="str">
        <f t="shared" si="397"/>
        <v/>
      </c>
      <c r="AS82" s="177" t="str">
        <f t="shared" si="398"/>
        <v/>
      </c>
      <c r="AT82" s="177" t="str">
        <f t="shared" si="399"/>
        <v/>
      </c>
      <c r="AU82" s="177" t="str">
        <f t="shared" si="400"/>
        <v/>
      </c>
      <c r="AV82" s="177" t="str">
        <f t="shared" si="401"/>
        <v/>
      </c>
      <c r="AW82" s="177" t="str">
        <f t="shared" si="402"/>
        <v/>
      </c>
      <c r="AX82" s="177" t="str">
        <f t="shared" si="403"/>
        <v/>
      </c>
      <c r="AY82" s="177" t="str">
        <f t="shared" si="404"/>
        <v/>
      </c>
      <c r="AZ82" s="177" t="str">
        <f t="shared" si="405"/>
        <v/>
      </c>
      <c r="BA82" s="177" t="str">
        <f t="shared" si="406"/>
        <v/>
      </c>
      <c r="BB82" s="177" t="str">
        <f t="shared" si="407"/>
        <v/>
      </c>
      <c r="BC82" s="177" t="str">
        <f t="shared" si="408"/>
        <v/>
      </c>
      <c r="BD82" s="177" t="str">
        <f t="shared" si="409"/>
        <v/>
      </c>
      <c r="BE82" s="177" t="str">
        <f t="shared" si="410"/>
        <v/>
      </c>
      <c r="BF82" s="177" t="str">
        <f t="shared" si="411"/>
        <v/>
      </c>
      <c r="BG82" s="177" t="str">
        <f t="shared" si="412"/>
        <v/>
      </c>
      <c r="BH82" s="177" t="str">
        <f t="shared" si="413"/>
        <v/>
      </c>
      <c r="BI82" s="177" t="str">
        <f t="shared" si="414"/>
        <v/>
      </c>
      <c r="BJ82" s="177" t="str">
        <f t="shared" si="415"/>
        <v/>
      </c>
      <c r="BK82" s="177" t="str">
        <f t="shared" si="416"/>
        <v/>
      </c>
      <c r="BL82" s="177" t="str">
        <f t="shared" si="417"/>
        <v/>
      </c>
      <c r="BM82" s="177" t="str">
        <f t="shared" si="418"/>
        <v/>
      </c>
      <c r="BN82" s="177" t="str">
        <f t="shared" si="419"/>
        <v/>
      </c>
      <c r="BO82" s="177" t="str">
        <f t="shared" si="420"/>
        <v/>
      </c>
      <c r="BP82" s="177" t="str">
        <f t="shared" si="421"/>
        <v/>
      </c>
      <c r="BQ82" s="177" t="str">
        <f t="shared" si="422"/>
        <v/>
      </c>
      <c r="BR82" s="177" t="str">
        <f t="shared" si="423"/>
        <v/>
      </c>
      <c r="BS82" s="177" t="str">
        <f t="shared" si="424"/>
        <v/>
      </c>
      <c r="BT82" s="177" t="str">
        <f t="shared" si="425"/>
        <v/>
      </c>
      <c r="BU82" s="177" t="str">
        <f t="shared" si="426"/>
        <v/>
      </c>
      <c r="BV82" s="177" t="str">
        <f t="shared" si="427"/>
        <v/>
      </c>
      <c r="BW82" s="177" t="str">
        <f t="shared" si="428"/>
        <v/>
      </c>
      <c r="BX82" s="177" t="str">
        <f t="shared" si="429"/>
        <v/>
      </c>
      <c r="BY82" s="177" t="str">
        <f t="shared" si="430"/>
        <v/>
      </c>
      <c r="BZ82" s="177" t="str">
        <f t="shared" si="431"/>
        <v/>
      </c>
      <c r="CA82" s="177" t="str">
        <f t="shared" si="432"/>
        <v/>
      </c>
      <c r="CB82" s="177" t="str">
        <f t="shared" si="433"/>
        <v/>
      </c>
      <c r="CC82" s="177" t="str">
        <f t="shared" si="434"/>
        <v/>
      </c>
      <c r="CD82" s="177" t="str">
        <f t="shared" si="435"/>
        <v/>
      </c>
      <c r="CE82" s="177" t="str">
        <f t="shared" si="436"/>
        <v/>
      </c>
      <c r="CF82" s="177" t="str">
        <f t="shared" si="437"/>
        <v/>
      </c>
      <c r="CG82" s="177" t="str">
        <f t="shared" si="438"/>
        <v/>
      </c>
      <c r="CH82" s="177" t="str">
        <f t="shared" si="439"/>
        <v/>
      </c>
      <c r="CI82" s="177" t="str">
        <f t="shared" si="440"/>
        <v/>
      </c>
      <c r="CJ82" s="177" t="str">
        <f t="shared" si="441"/>
        <v/>
      </c>
      <c r="CK82" s="177" t="str">
        <f t="shared" si="442"/>
        <v/>
      </c>
      <c r="CL82" s="177" t="str">
        <f t="shared" si="443"/>
        <v/>
      </c>
      <c r="CM82" s="177" t="str">
        <f t="shared" si="444"/>
        <v/>
      </c>
      <c r="CN82" s="177" t="str">
        <f t="shared" si="445"/>
        <v/>
      </c>
      <c r="CO82" s="177" t="str">
        <f t="shared" si="446"/>
        <v/>
      </c>
      <c r="CP82" s="177" t="str">
        <f t="shared" si="447"/>
        <v/>
      </c>
      <c r="CQ82" s="177" t="str">
        <f t="shared" si="448"/>
        <v/>
      </c>
      <c r="CR82" s="177" t="str">
        <f t="shared" si="449"/>
        <v/>
      </c>
      <c r="CS82" s="177" t="str">
        <f t="shared" si="450"/>
        <v/>
      </c>
      <c r="CT82" s="177" t="str">
        <f t="shared" si="451"/>
        <v/>
      </c>
      <c r="CU82" s="177" t="str">
        <f t="shared" si="452"/>
        <v/>
      </c>
      <c r="CV82" s="177" t="str">
        <f t="shared" si="383"/>
        <v/>
      </c>
      <c r="CW82" s="177" t="str">
        <f t="shared" si="453"/>
        <v/>
      </c>
      <c r="CX82" s="177" t="str">
        <f t="shared" si="454"/>
        <v/>
      </c>
      <c r="CY82" s="177" t="str">
        <f t="shared" si="455"/>
        <v/>
      </c>
      <c r="CZ82" s="177" t="str">
        <f t="shared" si="456"/>
        <v/>
      </c>
      <c r="DA82" s="177" t="str">
        <f t="shared" si="457"/>
        <v/>
      </c>
      <c r="DB82" s="177" t="str">
        <f t="shared" si="458"/>
        <v/>
      </c>
      <c r="DC82" s="177" t="str">
        <f t="shared" si="459"/>
        <v/>
      </c>
      <c r="DD82" s="177" t="str">
        <f t="shared" si="460"/>
        <v/>
      </c>
      <c r="DE82" s="177" t="str">
        <f t="shared" si="461"/>
        <v/>
      </c>
      <c r="DF82" s="177" t="str">
        <f t="shared" si="462"/>
        <v/>
      </c>
      <c r="DG82" s="177" t="str">
        <f t="shared" si="463"/>
        <v/>
      </c>
      <c r="DH82" s="177" t="str">
        <f t="shared" si="464"/>
        <v/>
      </c>
      <c r="DI82" s="177" t="str">
        <f t="shared" si="465"/>
        <v/>
      </c>
      <c r="DJ82" s="177" t="str">
        <f t="shared" si="466"/>
        <v/>
      </c>
      <c r="DK82" s="177" t="str">
        <f t="shared" si="467"/>
        <v/>
      </c>
      <c r="DL82" s="177" t="str">
        <f t="shared" si="468"/>
        <v/>
      </c>
      <c r="DM82" s="177" t="str">
        <f t="shared" si="469"/>
        <v/>
      </c>
      <c r="DN82" s="177" t="str">
        <f t="shared" si="470"/>
        <v/>
      </c>
      <c r="DO82" s="177" t="str">
        <f t="shared" si="471"/>
        <v/>
      </c>
      <c r="DP82" s="177" t="str">
        <f t="shared" si="472"/>
        <v/>
      </c>
      <c r="DQ82" s="177" t="str">
        <f t="shared" si="473"/>
        <v/>
      </c>
      <c r="DR82" s="177" t="str">
        <f t="shared" si="474"/>
        <v/>
      </c>
      <c r="DS82" s="177" t="str">
        <f t="shared" si="475"/>
        <v/>
      </c>
      <c r="DT82" s="177" t="str">
        <f t="shared" si="476"/>
        <v/>
      </c>
      <c r="DU82" s="177" t="str">
        <f t="shared" si="477"/>
        <v/>
      </c>
      <c r="DV82" s="177" t="str">
        <f t="shared" si="478"/>
        <v/>
      </c>
      <c r="DW82" s="177" t="str">
        <f t="shared" si="479"/>
        <v/>
      </c>
      <c r="DX82" s="177" t="str">
        <f t="shared" si="480"/>
        <v/>
      </c>
      <c r="DY82" s="177" t="str">
        <f t="shared" si="481"/>
        <v/>
      </c>
      <c r="DZ82" s="177" t="str">
        <f t="shared" si="482"/>
        <v/>
      </c>
      <c r="EA82" s="177" t="str">
        <f t="shared" si="483"/>
        <v/>
      </c>
      <c r="EB82" s="177" t="str">
        <f t="shared" si="484"/>
        <v/>
      </c>
      <c r="EC82" s="177" t="str">
        <f t="shared" si="485"/>
        <v/>
      </c>
      <c r="ED82" s="177" t="str">
        <f t="shared" si="486"/>
        <v/>
      </c>
      <c r="EE82" s="177" t="str">
        <f t="shared" si="487"/>
        <v/>
      </c>
      <c r="EF82" s="177" t="str">
        <f t="shared" si="488"/>
        <v/>
      </c>
      <c r="EG82" s="177" t="str">
        <f t="shared" si="489"/>
        <v/>
      </c>
      <c r="EH82" s="177" t="str">
        <f t="shared" si="490"/>
        <v/>
      </c>
      <c r="EI82" s="177" t="str">
        <f t="shared" si="491"/>
        <v/>
      </c>
      <c r="EJ82" s="177" t="str">
        <f t="shared" si="492"/>
        <v/>
      </c>
      <c r="EK82" s="177" t="str">
        <f t="shared" si="493"/>
        <v/>
      </c>
      <c r="EL82" s="177" t="str">
        <f t="shared" si="494"/>
        <v/>
      </c>
      <c r="EM82" s="177" t="str">
        <f t="shared" si="495"/>
        <v/>
      </c>
      <c r="EN82" s="177" t="str">
        <f t="shared" si="496"/>
        <v/>
      </c>
      <c r="EO82" s="177" t="str">
        <f t="shared" si="497"/>
        <v/>
      </c>
      <c r="EP82" s="177" t="str">
        <f t="shared" si="498"/>
        <v/>
      </c>
      <c r="EQ82" s="177" t="str">
        <f t="shared" si="499"/>
        <v/>
      </c>
      <c r="ER82" s="177" t="str">
        <f t="shared" si="500"/>
        <v/>
      </c>
      <c r="ES82" s="177" t="str">
        <f t="shared" si="501"/>
        <v/>
      </c>
      <c r="ET82" s="177" t="str">
        <f t="shared" si="502"/>
        <v/>
      </c>
      <c r="EU82" s="177" t="str">
        <f t="shared" si="503"/>
        <v/>
      </c>
      <c r="EV82" s="177" t="str">
        <f t="shared" si="504"/>
        <v/>
      </c>
      <c r="EW82" s="177" t="str">
        <f t="shared" si="505"/>
        <v/>
      </c>
      <c r="EX82" s="177" t="str">
        <f t="shared" si="506"/>
        <v/>
      </c>
      <c r="EY82" s="177" t="str">
        <f t="shared" si="507"/>
        <v/>
      </c>
      <c r="EZ82" s="177" t="str">
        <f t="shared" si="508"/>
        <v/>
      </c>
      <c r="FA82" s="177" t="str">
        <f t="shared" si="509"/>
        <v/>
      </c>
      <c r="FB82" s="177" t="str">
        <f t="shared" si="510"/>
        <v/>
      </c>
      <c r="FC82" s="177" t="str">
        <f t="shared" si="511"/>
        <v/>
      </c>
      <c r="FD82" s="177" t="str">
        <f t="shared" si="512"/>
        <v/>
      </c>
      <c r="FE82" s="177" t="str">
        <f t="shared" si="513"/>
        <v/>
      </c>
      <c r="FF82" s="177" t="str">
        <f t="shared" si="514"/>
        <v/>
      </c>
      <c r="FG82" s="177" t="str">
        <f t="shared" si="515"/>
        <v/>
      </c>
      <c r="FH82" s="177" t="str">
        <f t="shared" si="384"/>
        <v/>
      </c>
      <c r="FI82" s="177" t="str">
        <f t="shared" si="516"/>
        <v/>
      </c>
      <c r="FJ82" s="177" t="str">
        <f t="shared" si="517"/>
        <v/>
      </c>
      <c r="FK82" s="177" t="str">
        <f t="shared" si="518"/>
        <v/>
      </c>
      <c r="FL82" s="177" t="str">
        <f t="shared" si="519"/>
        <v/>
      </c>
      <c r="FM82" s="177" t="str">
        <f t="shared" si="520"/>
        <v/>
      </c>
      <c r="FN82" s="177" t="str">
        <f t="shared" si="521"/>
        <v/>
      </c>
      <c r="FO82" s="177" t="str">
        <f t="shared" si="522"/>
        <v/>
      </c>
      <c r="FP82" s="177" t="str">
        <f t="shared" si="523"/>
        <v/>
      </c>
      <c r="FQ82" s="177" t="str">
        <f t="shared" si="524"/>
        <v/>
      </c>
      <c r="FR82" s="177" t="str">
        <f t="shared" si="525"/>
        <v/>
      </c>
      <c r="FS82" s="177" t="str">
        <f t="shared" si="526"/>
        <v/>
      </c>
      <c r="FT82" s="177" t="str">
        <f t="shared" si="527"/>
        <v/>
      </c>
      <c r="FU82" s="177" t="str">
        <f t="shared" si="528"/>
        <v/>
      </c>
      <c r="FV82" s="177" t="str">
        <f t="shared" si="529"/>
        <v/>
      </c>
      <c r="FW82" s="177" t="str">
        <f t="shared" si="530"/>
        <v/>
      </c>
      <c r="FX82" s="177" t="str">
        <f t="shared" si="531"/>
        <v/>
      </c>
      <c r="FY82" s="177" t="str">
        <f t="shared" si="532"/>
        <v/>
      </c>
      <c r="FZ82" s="177" t="str">
        <f t="shared" si="533"/>
        <v/>
      </c>
      <c r="GA82" s="177" t="str">
        <f t="shared" si="534"/>
        <v/>
      </c>
      <c r="GB82" s="177" t="str">
        <f t="shared" si="535"/>
        <v/>
      </c>
      <c r="GC82" s="177" t="str">
        <f t="shared" si="536"/>
        <v/>
      </c>
      <c r="GD82" s="177" t="str">
        <f t="shared" si="537"/>
        <v/>
      </c>
      <c r="GE82" s="177" t="str">
        <f t="shared" si="538"/>
        <v/>
      </c>
      <c r="GF82" s="177" t="str">
        <f t="shared" si="539"/>
        <v/>
      </c>
      <c r="GG82" s="177" t="str">
        <f t="shared" si="540"/>
        <v/>
      </c>
      <c r="GH82" s="177" t="str">
        <f t="shared" si="541"/>
        <v/>
      </c>
      <c r="GI82" s="177" t="str">
        <f t="shared" si="542"/>
        <v/>
      </c>
      <c r="GJ82" s="177" t="str">
        <f t="shared" si="543"/>
        <v/>
      </c>
      <c r="GK82" s="177" t="str">
        <f t="shared" si="544"/>
        <v/>
      </c>
      <c r="GL82" s="177" t="str">
        <f t="shared" si="545"/>
        <v/>
      </c>
      <c r="GM82" s="177" t="str">
        <f t="shared" si="546"/>
        <v/>
      </c>
      <c r="GN82" s="177" t="str">
        <f t="shared" si="547"/>
        <v/>
      </c>
      <c r="GO82" s="177" t="str">
        <f t="shared" si="548"/>
        <v/>
      </c>
      <c r="GP82" s="177" t="str">
        <f t="shared" si="549"/>
        <v/>
      </c>
      <c r="GQ82" s="177" t="str">
        <f t="shared" si="550"/>
        <v/>
      </c>
      <c r="GR82" s="177" t="str">
        <f t="shared" si="551"/>
        <v/>
      </c>
      <c r="GS82" s="177" t="str">
        <f t="shared" si="552"/>
        <v/>
      </c>
      <c r="GT82" s="177" t="str">
        <f t="shared" si="553"/>
        <v/>
      </c>
      <c r="GU82" s="177" t="str">
        <f t="shared" si="554"/>
        <v/>
      </c>
      <c r="GV82" s="177" t="str">
        <f t="shared" si="555"/>
        <v/>
      </c>
      <c r="GW82" s="177" t="str">
        <f t="shared" si="556"/>
        <v/>
      </c>
      <c r="GX82" s="177" t="str">
        <f t="shared" si="557"/>
        <v/>
      </c>
      <c r="GY82" s="177" t="str">
        <f t="shared" si="558"/>
        <v/>
      </c>
      <c r="GZ82" s="177" t="str">
        <f t="shared" si="559"/>
        <v/>
      </c>
      <c r="HA82" s="177" t="str">
        <f t="shared" si="560"/>
        <v/>
      </c>
      <c r="HB82" s="177" t="str">
        <f t="shared" si="561"/>
        <v/>
      </c>
      <c r="HC82" s="177" t="str">
        <f t="shared" si="562"/>
        <v/>
      </c>
      <c r="HD82" s="177" t="str">
        <f t="shared" si="563"/>
        <v/>
      </c>
      <c r="HE82" s="177" t="str">
        <f t="shared" si="564"/>
        <v/>
      </c>
      <c r="HF82" s="177" t="str">
        <f t="shared" si="565"/>
        <v/>
      </c>
      <c r="HG82" s="177" t="str">
        <f t="shared" si="566"/>
        <v/>
      </c>
      <c r="HH82" s="177" t="str">
        <f t="shared" si="567"/>
        <v/>
      </c>
      <c r="HI82" s="177" t="str">
        <f t="shared" si="568"/>
        <v/>
      </c>
      <c r="HJ82" s="177" t="str">
        <f t="shared" si="569"/>
        <v/>
      </c>
      <c r="HK82" s="177" t="str">
        <f t="shared" si="570"/>
        <v/>
      </c>
      <c r="HL82" s="177" t="str">
        <f t="shared" si="571"/>
        <v/>
      </c>
      <c r="HM82" s="177" t="str">
        <f t="shared" si="572"/>
        <v/>
      </c>
      <c r="HN82" s="177" t="str">
        <f t="shared" si="573"/>
        <v/>
      </c>
      <c r="HO82" s="177" t="str">
        <f t="shared" si="574"/>
        <v/>
      </c>
      <c r="HP82" s="177" t="str">
        <f t="shared" si="575"/>
        <v/>
      </c>
      <c r="HQ82" s="177" t="str">
        <f t="shared" si="576"/>
        <v/>
      </c>
      <c r="HR82" s="177" t="str">
        <f t="shared" si="577"/>
        <v/>
      </c>
      <c r="HS82" s="177" t="str">
        <f t="shared" si="578"/>
        <v/>
      </c>
      <c r="HT82" s="177" t="str">
        <f t="shared" si="385"/>
        <v/>
      </c>
      <c r="HU82" s="177" t="str">
        <f t="shared" si="255"/>
        <v/>
      </c>
      <c r="HV82" s="177" t="str">
        <f t="shared" si="256"/>
        <v/>
      </c>
      <c r="HW82" s="177" t="str">
        <f t="shared" si="257"/>
        <v/>
      </c>
      <c r="HX82" s="177" t="str">
        <f t="shared" si="258"/>
        <v/>
      </c>
      <c r="HY82" s="177" t="str">
        <f t="shared" si="259"/>
        <v/>
      </c>
      <c r="HZ82" s="177" t="str">
        <f t="shared" si="260"/>
        <v/>
      </c>
      <c r="IA82" s="192" t="str">
        <f t="shared" si="377"/>
        <v/>
      </c>
      <c r="IB82" s="193" t="e">
        <f t="shared" si="361"/>
        <v>#N/A</v>
      </c>
      <c r="IC82" s="193" t="e">
        <f t="shared" si="584"/>
        <v>#N/A</v>
      </c>
      <c r="ID82" s="193" t="e">
        <f t="shared" si="584"/>
        <v>#N/A</v>
      </c>
      <c r="IE82" s="193" t="e">
        <f t="shared" si="584"/>
        <v>#N/A</v>
      </c>
      <c r="IF82" s="193" t="e">
        <f t="shared" si="597"/>
        <v>#N/A</v>
      </c>
      <c r="IG82" s="193" t="e">
        <f t="shared" si="597"/>
        <v>#N/A</v>
      </c>
      <c r="IH82" s="193" t="e">
        <f t="shared" si="597"/>
        <v>#N/A</v>
      </c>
      <c r="II82" s="193" t="e">
        <f t="shared" si="597"/>
        <v>#N/A</v>
      </c>
      <c r="IJ82" s="193" t="e">
        <f t="shared" si="597"/>
        <v>#N/A</v>
      </c>
      <c r="IK82" s="193" t="e">
        <f t="shared" si="597"/>
        <v>#N/A</v>
      </c>
      <c r="IL82" s="193" t="e">
        <f t="shared" si="597"/>
        <v>#N/A</v>
      </c>
      <c r="IM82" s="193" t="e">
        <f t="shared" si="597"/>
        <v>#N/A</v>
      </c>
      <c r="IN82" s="193" t="e">
        <f t="shared" si="597"/>
        <v>#N/A</v>
      </c>
      <c r="IO82" s="193" t="e">
        <f t="shared" si="597"/>
        <v>#N/A</v>
      </c>
      <c r="IP82" s="193" t="e">
        <f t="shared" si="597"/>
        <v>#N/A</v>
      </c>
      <c r="IQ82" s="193" t="e">
        <f t="shared" si="597"/>
        <v>#N/A</v>
      </c>
      <c r="IR82" s="193" t="e">
        <f t="shared" si="597"/>
        <v>#N/A</v>
      </c>
      <c r="IS82" s="193" t="e">
        <f t="shared" si="597"/>
        <v>#N/A</v>
      </c>
      <c r="IT82" s="193" t="e">
        <f t="shared" si="597"/>
        <v>#N/A</v>
      </c>
      <c r="IU82" s="193" t="e">
        <f t="shared" si="592"/>
        <v>#N/A</v>
      </c>
      <c r="IV82" s="193" t="e">
        <f t="shared" si="592"/>
        <v>#N/A</v>
      </c>
      <c r="IW82" s="193" t="e">
        <f t="shared" si="592"/>
        <v>#N/A</v>
      </c>
      <c r="IX82" s="193" t="e">
        <f t="shared" si="592"/>
        <v>#N/A</v>
      </c>
      <c r="IY82" s="193" t="e">
        <f t="shared" si="592"/>
        <v>#N/A</v>
      </c>
      <c r="IZ82" s="193" t="e">
        <f t="shared" si="592"/>
        <v>#N/A</v>
      </c>
      <c r="JA82" s="193" t="e">
        <f t="shared" si="592"/>
        <v>#N/A</v>
      </c>
      <c r="JB82" s="193" t="e">
        <f t="shared" si="592"/>
        <v>#N/A</v>
      </c>
      <c r="JC82" s="193" t="e">
        <f t="shared" si="592"/>
        <v>#N/A</v>
      </c>
      <c r="JD82" s="193" t="e">
        <f t="shared" si="592"/>
        <v>#N/A</v>
      </c>
      <c r="JE82" s="193" t="e">
        <f t="shared" si="592"/>
        <v>#N/A</v>
      </c>
      <c r="JF82" s="193" t="e">
        <f t="shared" si="592"/>
        <v>#N/A</v>
      </c>
      <c r="JG82" s="193" t="e">
        <f t="shared" si="592"/>
        <v>#N/A</v>
      </c>
      <c r="JH82" s="193" t="e">
        <f t="shared" si="592"/>
        <v>#N/A</v>
      </c>
      <c r="JI82" s="193" t="e">
        <f t="shared" si="592"/>
        <v>#N/A</v>
      </c>
      <c r="JJ82" s="193" t="e">
        <f t="shared" si="588"/>
        <v>#N/A</v>
      </c>
      <c r="JK82" s="193" t="e">
        <f t="shared" si="588"/>
        <v>#N/A</v>
      </c>
      <c r="JL82" s="193" t="e">
        <f t="shared" si="588"/>
        <v>#N/A</v>
      </c>
      <c r="JM82" s="193" t="e">
        <f t="shared" si="588"/>
        <v>#N/A</v>
      </c>
      <c r="JN82" s="193" t="e">
        <f t="shared" si="588"/>
        <v>#N/A</v>
      </c>
      <c r="JO82" s="193" t="e">
        <f t="shared" si="588"/>
        <v>#N/A</v>
      </c>
      <c r="JP82" s="193" t="e">
        <f t="shared" si="588"/>
        <v>#N/A</v>
      </c>
      <c r="JQ82" s="193" t="e">
        <f t="shared" si="588"/>
        <v>#N/A</v>
      </c>
      <c r="JR82" s="193" t="e">
        <f t="shared" si="588"/>
        <v>#N/A</v>
      </c>
      <c r="JS82" s="193" t="e">
        <f t="shared" si="588"/>
        <v>#N/A</v>
      </c>
      <c r="JT82" s="193" t="e">
        <f t="shared" si="588"/>
        <v>#N/A</v>
      </c>
      <c r="JU82" s="193" t="e">
        <f t="shared" si="588"/>
        <v>#N/A</v>
      </c>
      <c r="JV82" s="193" t="e">
        <f t="shared" si="588"/>
        <v>#N/A</v>
      </c>
      <c r="JW82" s="193" t="e">
        <f t="shared" si="588"/>
        <v>#N/A</v>
      </c>
      <c r="JX82" s="193" t="e">
        <f t="shared" si="588"/>
        <v>#N/A</v>
      </c>
      <c r="JY82" s="193" t="e">
        <f t="shared" si="378"/>
        <v>#N/A</v>
      </c>
      <c r="JZ82" s="193" t="e">
        <f t="shared" si="378"/>
        <v>#N/A</v>
      </c>
      <c r="KA82" s="193" t="e">
        <f t="shared" si="378"/>
        <v>#N/A</v>
      </c>
      <c r="KB82" s="193" t="e">
        <f t="shared" si="378"/>
        <v>#N/A</v>
      </c>
      <c r="KC82" s="193" t="e">
        <f t="shared" si="378"/>
        <v>#N/A</v>
      </c>
      <c r="KD82" s="193" t="e">
        <f t="shared" si="378"/>
        <v>#N/A</v>
      </c>
      <c r="KE82" s="193" t="e">
        <f t="shared" si="378"/>
        <v>#N/A</v>
      </c>
      <c r="KF82" s="193" t="e">
        <f t="shared" si="378"/>
        <v>#N/A</v>
      </c>
      <c r="KG82" s="193" t="e">
        <f t="shared" si="378"/>
        <v>#N/A</v>
      </c>
      <c r="KH82" s="193" t="e">
        <f t="shared" si="378"/>
        <v>#N/A</v>
      </c>
      <c r="KI82" s="193" t="e">
        <f t="shared" si="378"/>
        <v>#N/A</v>
      </c>
      <c r="KJ82" s="193" t="e">
        <f t="shared" si="378"/>
        <v>#N/A</v>
      </c>
      <c r="KK82" s="193" t="e">
        <f t="shared" si="378"/>
        <v>#N/A</v>
      </c>
      <c r="KL82" s="193" t="e">
        <f t="shared" si="378"/>
        <v>#N/A</v>
      </c>
      <c r="KM82" s="193" t="e">
        <f t="shared" si="378"/>
        <v>#N/A</v>
      </c>
      <c r="KN82" s="193" t="e">
        <f t="shared" si="386"/>
        <v>#N/A</v>
      </c>
      <c r="KO82" s="193" t="e">
        <f t="shared" si="585"/>
        <v>#N/A</v>
      </c>
      <c r="KP82" s="193" t="e">
        <f t="shared" si="585"/>
        <v>#N/A</v>
      </c>
      <c r="KQ82" s="193" t="e">
        <f t="shared" si="585"/>
        <v>#N/A</v>
      </c>
      <c r="KR82" s="193" t="e">
        <f t="shared" si="598"/>
        <v>#N/A</v>
      </c>
      <c r="KS82" s="193" t="e">
        <f t="shared" si="598"/>
        <v>#N/A</v>
      </c>
      <c r="KT82" s="193" t="e">
        <f t="shared" si="598"/>
        <v>#N/A</v>
      </c>
      <c r="KU82" s="193" t="e">
        <f t="shared" si="598"/>
        <v>#N/A</v>
      </c>
      <c r="KV82" s="193" t="e">
        <f t="shared" si="598"/>
        <v>#N/A</v>
      </c>
      <c r="KW82" s="193" t="e">
        <f t="shared" si="598"/>
        <v>#N/A</v>
      </c>
      <c r="KX82" s="193" t="e">
        <f t="shared" si="598"/>
        <v>#N/A</v>
      </c>
      <c r="KY82" s="193" t="e">
        <f t="shared" si="598"/>
        <v>#N/A</v>
      </c>
      <c r="KZ82" s="193" t="e">
        <f t="shared" si="598"/>
        <v>#N/A</v>
      </c>
      <c r="LA82" s="193" t="e">
        <f t="shared" si="598"/>
        <v>#N/A</v>
      </c>
      <c r="LB82" s="193" t="e">
        <f t="shared" si="598"/>
        <v>#N/A</v>
      </c>
      <c r="LC82" s="193" t="e">
        <f t="shared" si="598"/>
        <v>#N/A</v>
      </c>
      <c r="LD82" s="193" t="e">
        <f t="shared" si="598"/>
        <v>#N/A</v>
      </c>
      <c r="LE82" s="193" t="e">
        <f t="shared" si="598"/>
        <v>#N/A</v>
      </c>
      <c r="LF82" s="193" t="e">
        <f t="shared" si="598"/>
        <v>#N/A</v>
      </c>
      <c r="LG82" s="193" t="e">
        <f t="shared" si="593"/>
        <v>#N/A</v>
      </c>
      <c r="LH82" s="193" t="e">
        <f t="shared" si="593"/>
        <v>#N/A</v>
      </c>
      <c r="LI82" s="193" t="e">
        <f t="shared" si="593"/>
        <v>#N/A</v>
      </c>
      <c r="LJ82" s="193" t="e">
        <f t="shared" si="593"/>
        <v>#N/A</v>
      </c>
      <c r="LK82" s="193" t="e">
        <f t="shared" si="593"/>
        <v>#N/A</v>
      </c>
      <c r="LL82" s="193" t="e">
        <f t="shared" si="593"/>
        <v>#N/A</v>
      </c>
      <c r="LM82" s="193" t="e">
        <f t="shared" si="593"/>
        <v>#N/A</v>
      </c>
      <c r="LN82" s="193" t="e">
        <f t="shared" si="593"/>
        <v>#N/A</v>
      </c>
      <c r="LO82" s="193" t="e">
        <f t="shared" si="593"/>
        <v>#N/A</v>
      </c>
      <c r="LP82" s="193" t="e">
        <f t="shared" si="593"/>
        <v>#N/A</v>
      </c>
      <c r="LQ82" s="193" t="e">
        <f t="shared" si="593"/>
        <v>#N/A</v>
      </c>
      <c r="LR82" s="193" t="e">
        <f t="shared" si="593"/>
        <v>#N/A</v>
      </c>
      <c r="LS82" s="193" t="e">
        <f t="shared" si="593"/>
        <v>#N/A</v>
      </c>
      <c r="LT82" s="193" t="e">
        <f t="shared" si="593"/>
        <v>#N/A</v>
      </c>
      <c r="LU82" s="193" t="e">
        <f t="shared" si="593"/>
        <v>#N/A</v>
      </c>
      <c r="LV82" s="193" t="e">
        <f t="shared" si="589"/>
        <v>#N/A</v>
      </c>
      <c r="LW82" s="193" t="e">
        <f t="shared" si="589"/>
        <v>#N/A</v>
      </c>
      <c r="LX82" s="193" t="e">
        <f t="shared" si="589"/>
        <v>#N/A</v>
      </c>
      <c r="LY82" s="193" t="e">
        <f t="shared" si="589"/>
        <v>#N/A</v>
      </c>
      <c r="LZ82" s="193" t="e">
        <f t="shared" si="589"/>
        <v>#N/A</v>
      </c>
      <c r="MA82" s="193" t="e">
        <f t="shared" si="589"/>
        <v>#N/A</v>
      </c>
      <c r="MB82" s="193" t="e">
        <f t="shared" si="589"/>
        <v>#N/A</v>
      </c>
      <c r="MC82" s="193" t="e">
        <f t="shared" si="589"/>
        <v>#N/A</v>
      </c>
      <c r="MD82" s="193" t="e">
        <f t="shared" si="589"/>
        <v>#N/A</v>
      </c>
      <c r="ME82" s="193" t="e">
        <f t="shared" si="589"/>
        <v>#N/A</v>
      </c>
      <c r="MF82" s="193" t="e">
        <f t="shared" si="589"/>
        <v>#N/A</v>
      </c>
      <c r="MG82" s="193" t="e">
        <f t="shared" si="589"/>
        <v>#N/A</v>
      </c>
      <c r="MH82" s="193" t="e">
        <f t="shared" si="589"/>
        <v>#N/A</v>
      </c>
      <c r="MI82" s="193" t="e">
        <f t="shared" si="589"/>
        <v>#N/A</v>
      </c>
      <c r="MJ82" s="193" t="e">
        <f t="shared" si="589"/>
        <v>#N/A</v>
      </c>
      <c r="MK82" s="193" t="e">
        <f t="shared" si="379"/>
        <v>#N/A</v>
      </c>
      <c r="ML82" s="193" t="e">
        <f t="shared" si="379"/>
        <v>#N/A</v>
      </c>
      <c r="MM82" s="193" t="e">
        <f t="shared" si="379"/>
        <v>#N/A</v>
      </c>
      <c r="MN82" s="193" t="e">
        <f t="shared" si="379"/>
        <v>#N/A</v>
      </c>
      <c r="MO82" s="193" t="e">
        <f t="shared" si="379"/>
        <v>#N/A</v>
      </c>
      <c r="MP82" s="193" t="e">
        <f t="shared" si="379"/>
        <v>#N/A</v>
      </c>
      <c r="MQ82" s="193" t="e">
        <f t="shared" si="379"/>
        <v>#N/A</v>
      </c>
      <c r="MR82" s="193" t="e">
        <f t="shared" si="379"/>
        <v>#N/A</v>
      </c>
      <c r="MS82" s="193" t="e">
        <f t="shared" si="379"/>
        <v>#N/A</v>
      </c>
      <c r="MT82" s="193" t="e">
        <f t="shared" si="379"/>
        <v>#N/A</v>
      </c>
      <c r="MU82" s="193" t="e">
        <f t="shared" si="379"/>
        <v>#N/A</v>
      </c>
      <c r="MV82" s="193" t="e">
        <f t="shared" si="379"/>
        <v>#N/A</v>
      </c>
      <c r="MW82" s="193" t="e">
        <f t="shared" si="379"/>
        <v>#N/A</v>
      </c>
      <c r="MX82" s="193" t="e">
        <f t="shared" si="379"/>
        <v>#N/A</v>
      </c>
      <c r="MY82" s="193" t="e">
        <f t="shared" si="379"/>
        <v>#N/A</v>
      </c>
      <c r="MZ82" s="193" t="e">
        <f t="shared" si="387"/>
        <v>#N/A</v>
      </c>
      <c r="NA82" s="193" t="e">
        <f t="shared" si="586"/>
        <v>#N/A</v>
      </c>
      <c r="NB82" s="193" t="e">
        <f t="shared" si="586"/>
        <v>#N/A</v>
      </c>
      <c r="NC82" s="193" t="e">
        <f t="shared" si="586"/>
        <v>#N/A</v>
      </c>
      <c r="ND82" s="193" t="e">
        <f t="shared" si="599"/>
        <v>#N/A</v>
      </c>
      <c r="NE82" s="193" t="e">
        <f t="shared" si="599"/>
        <v>#N/A</v>
      </c>
      <c r="NF82" s="193" t="e">
        <f t="shared" si="599"/>
        <v>#N/A</v>
      </c>
      <c r="NG82" s="193" t="e">
        <f t="shared" si="599"/>
        <v>#N/A</v>
      </c>
      <c r="NH82" s="193" t="e">
        <f t="shared" si="599"/>
        <v>#N/A</v>
      </c>
      <c r="NI82" s="193" t="e">
        <f t="shared" si="599"/>
        <v>#N/A</v>
      </c>
      <c r="NJ82" s="193" t="e">
        <f t="shared" si="599"/>
        <v>#N/A</v>
      </c>
      <c r="NK82" s="193" t="e">
        <f t="shared" si="599"/>
        <v>#N/A</v>
      </c>
      <c r="NL82" s="193" t="e">
        <f t="shared" si="599"/>
        <v>#N/A</v>
      </c>
      <c r="NM82" s="193" t="e">
        <f t="shared" si="599"/>
        <v>#N/A</v>
      </c>
      <c r="NN82" s="193" t="e">
        <f t="shared" si="599"/>
        <v>#N/A</v>
      </c>
      <c r="NO82" s="193" t="e">
        <f t="shared" si="599"/>
        <v>#N/A</v>
      </c>
      <c r="NP82" s="193" t="e">
        <f t="shared" si="599"/>
        <v>#N/A</v>
      </c>
      <c r="NQ82" s="193" t="e">
        <f t="shared" si="599"/>
        <v>#N/A</v>
      </c>
      <c r="NR82" s="193" t="e">
        <f t="shared" si="599"/>
        <v>#N/A</v>
      </c>
      <c r="NS82" s="193" t="e">
        <f t="shared" si="594"/>
        <v>#N/A</v>
      </c>
      <c r="NT82" s="193" t="e">
        <f t="shared" si="594"/>
        <v>#N/A</v>
      </c>
      <c r="NU82" s="193" t="e">
        <f t="shared" si="594"/>
        <v>#N/A</v>
      </c>
      <c r="NV82" s="193" t="e">
        <f t="shared" si="594"/>
        <v>#N/A</v>
      </c>
      <c r="NW82" s="193" t="e">
        <f t="shared" si="594"/>
        <v>#N/A</v>
      </c>
      <c r="NX82" s="193" t="e">
        <f t="shared" si="594"/>
        <v>#N/A</v>
      </c>
      <c r="NY82" s="193" t="e">
        <f t="shared" si="594"/>
        <v>#N/A</v>
      </c>
      <c r="NZ82" s="193" t="e">
        <f t="shared" si="594"/>
        <v>#N/A</v>
      </c>
      <c r="OA82" s="193" t="e">
        <f t="shared" si="594"/>
        <v>#N/A</v>
      </c>
      <c r="OB82" s="193" t="e">
        <f t="shared" si="594"/>
        <v>#N/A</v>
      </c>
      <c r="OC82" s="193" t="e">
        <f t="shared" si="594"/>
        <v>#N/A</v>
      </c>
      <c r="OD82" s="193" t="e">
        <f t="shared" si="594"/>
        <v>#N/A</v>
      </c>
      <c r="OE82" s="193" t="e">
        <f t="shared" si="594"/>
        <v>#N/A</v>
      </c>
      <c r="OF82" s="193" t="e">
        <f t="shared" si="594"/>
        <v>#N/A</v>
      </c>
      <c r="OG82" s="193" t="e">
        <f t="shared" si="594"/>
        <v>#N/A</v>
      </c>
      <c r="OH82" s="193" t="e">
        <f t="shared" si="590"/>
        <v>#N/A</v>
      </c>
      <c r="OI82" s="193" t="e">
        <f t="shared" si="590"/>
        <v>#N/A</v>
      </c>
      <c r="OJ82" s="193" t="e">
        <f t="shared" si="590"/>
        <v>#N/A</v>
      </c>
      <c r="OK82" s="193" t="e">
        <f t="shared" si="590"/>
        <v>#N/A</v>
      </c>
      <c r="OL82" s="193" t="e">
        <f t="shared" si="590"/>
        <v>#N/A</v>
      </c>
      <c r="OM82" s="193" t="e">
        <f t="shared" si="590"/>
        <v>#N/A</v>
      </c>
      <c r="ON82" s="193" t="e">
        <f t="shared" si="590"/>
        <v>#N/A</v>
      </c>
      <c r="OO82" s="193" t="e">
        <f t="shared" si="590"/>
        <v>#N/A</v>
      </c>
      <c r="OP82" s="193" t="e">
        <f t="shared" si="590"/>
        <v>#N/A</v>
      </c>
      <c r="OQ82" s="193" t="e">
        <f t="shared" si="590"/>
        <v>#N/A</v>
      </c>
      <c r="OR82" s="193" t="e">
        <f t="shared" si="590"/>
        <v>#N/A</v>
      </c>
      <c r="OS82" s="193" t="e">
        <f t="shared" si="590"/>
        <v>#N/A</v>
      </c>
      <c r="OT82" s="193" t="e">
        <f t="shared" si="590"/>
        <v>#N/A</v>
      </c>
      <c r="OU82" s="193" t="e">
        <f t="shared" si="590"/>
        <v>#N/A</v>
      </c>
      <c r="OV82" s="193" t="e">
        <f t="shared" si="590"/>
        <v>#N/A</v>
      </c>
      <c r="OW82" s="193" t="e">
        <f t="shared" si="380"/>
        <v>#N/A</v>
      </c>
      <c r="OX82" s="193" t="e">
        <f t="shared" si="380"/>
        <v>#N/A</v>
      </c>
      <c r="OY82" s="193" t="e">
        <f t="shared" si="380"/>
        <v>#N/A</v>
      </c>
      <c r="OZ82" s="193" t="e">
        <f t="shared" si="380"/>
        <v>#N/A</v>
      </c>
      <c r="PA82" s="193" t="e">
        <f t="shared" si="380"/>
        <v>#N/A</v>
      </c>
      <c r="PB82" s="193" t="e">
        <f t="shared" si="380"/>
        <v>#N/A</v>
      </c>
      <c r="PC82" s="193" t="e">
        <f t="shared" si="380"/>
        <v>#N/A</v>
      </c>
      <c r="PD82" s="193" t="e">
        <f t="shared" si="380"/>
        <v>#N/A</v>
      </c>
      <c r="PE82" s="193" t="e">
        <f t="shared" si="380"/>
        <v>#N/A</v>
      </c>
      <c r="PF82" s="193" t="e">
        <f t="shared" si="380"/>
        <v>#N/A</v>
      </c>
      <c r="PG82" s="193" t="e">
        <f t="shared" si="380"/>
        <v>#N/A</v>
      </c>
      <c r="PH82" s="193" t="e">
        <f t="shared" si="380"/>
        <v>#N/A</v>
      </c>
      <c r="PI82" s="193" t="e">
        <f t="shared" si="380"/>
        <v>#N/A</v>
      </c>
      <c r="PJ82" s="193" t="e">
        <f t="shared" si="380"/>
        <v>#N/A</v>
      </c>
      <c r="PK82" s="193" t="e">
        <f t="shared" si="380"/>
        <v>#N/A</v>
      </c>
      <c r="PL82" s="193" t="e">
        <f t="shared" si="388"/>
        <v>#N/A</v>
      </c>
      <c r="PM82" s="193" t="e">
        <f t="shared" si="362"/>
        <v>#N/A</v>
      </c>
      <c r="PN82" s="193" t="e">
        <f t="shared" si="362"/>
        <v>#N/A</v>
      </c>
      <c r="PO82" s="193" t="e">
        <f t="shared" si="362"/>
        <v>#N/A</v>
      </c>
      <c r="PP82" s="193" t="e">
        <f t="shared" si="362"/>
        <v>#N/A</v>
      </c>
      <c r="PQ82" s="193" t="e">
        <f t="shared" si="362"/>
        <v>#N/A</v>
      </c>
      <c r="PR82" s="193" t="e">
        <f t="shared" si="362"/>
        <v>#N/A</v>
      </c>
      <c r="PS82" s="193" t="e">
        <f t="shared" si="362"/>
        <v>#N/A</v>
      </c>
      <c r="PT82" s="193" t="e">
        <f t="shared" si="362"/>
        <v>#N/A</v>
      </c>
    </row>
    <row r="83" spans="1:436" hidden="1" x14ac:dyDescent="0.45">
      <c r="A83" s="20">
        <v>80</v>
      </c>
      <c r="B83" s="101" t="str">
        <f t="shared" si="363"/>
        <v/>
      </c>
      <c r="C83" s="115"/>
      <c r="D83" s="101" t="str">
        <f t="shared" si="364"/>
        <v/>
      </c>
      <c r="E83" s="110" t="str">
        <f t="shared" si="365"/>
        <v/>
      </c>
      <c r="F83" s="21" t="str">
        <f t="shared" si="366"/>
        <v/>
      </c>
      <c r="G83" s="22" t="str">
        <f t="shared" si="367"/>
        <v/>
      </c>
      <c r="H83" s="23" t="str">
        <f>IF(F83="","",IF(OR($F83&lt;Skew!$B$3,$F83=Skew!$B$3),IF($F83&gt;Skew!$C$3,Skew!$A$3,IF($F83&gt;Skew!$C$4,Skew!$A$4,IF($F83&gt;Skew!$C$5,Skew!$A$5,IF($F83&gt;Skew!$C$6,Skew!$A$6,IF($F83&gt;Skew!$C$7,Skew!$A$7,IF($F83&gt;Skew!$C$8,Skew!$A$8,IF($F83&gt;Skew!$C$9,Skew!$A$9,IF($F83&gt;Skew!$C$10,Skew!$A$10,IF($F83&gt;Skew!$C$11,Skew!$A$11,IF($F83&gt;Skew!$C$12,Skew!$A$12,IF($F83&gt;Skew!$C$13,Skew!$A$13,IF($F83&gt;Skew!$C$14,Skew!$A$14,IF($F83&gt;Skew!$C$15,Skew!$A$15,IF($F83&gt;Skew!$C$16,Skew!$A$16,Skew!$A$17)
)))))))))))))))</f>
        <v/>
      </c>
      <c r="I83" s="22" t="str">
        <f>IF(F83="","",MATCH(H83,Skew!$A$3:$A$17,0))</f>
        <v/>
      </c>
      <c r="J83" s="22" t="str">
        <f t="shared" si="368"/>
        <v/>
      </c>
      <c r="K83" s="24"/>
      <c r="L83" s="22" t="str">
        <f>IF(OR(F83="",K83=""),"",MATCH(K83,Confidence!$A$3:$A$12,0))</f>
        <v/>
      </c>
      <c r="M83" s="25" t="str">
        <f t="shared" si="369"/>
        <v/>
      </c>
      <c r="N83" s="25" t="str">
        <f t="shared" si="370"/>
        <v/>
      </c>
      <c r="O83" s="22"/>
      <c r="P83" s="102" t="str">
        <f t="shared" si="371"/>
        <v/>
      </c>
      <c r="Q83" s="102" t="str">
        <f t="shared" si="372"/>
        <v/>
      </c>
      <c r="R83" s="37" t="str">
        <f t="shared" si="373"/>
        <v/>
      </c>
      <c r="S83" s="115"/>
      <c r="T83" s="204" t="str">
        <f>IF(AND(B83&gt;0,C83&gt;0,D83&gt;0,M83&gt;0,N83&gt;0,S83&gt;0,NOT(K83="")),ABS(VLOOKUP($S$1,VLookups!$A$30:$B$31,2,FALSE)-_xlfn.BETA.DIST(S83,IF(G83="L",N83,M83),IF(G83="L",M83,N83),TRUE,B83,D83)),"")</f>
        <v/>
      </c>
      <c r="U83" s="112" t="str">
        <f>IF(OR($M83="",$N83=""),"",_xlfn.BETA.INV(ABS(VLOOKUP($S$1,VLookups!$A$30:$B$31,2,FALSE)-U$3),IF($G83="L",$N83,$M83),IF($G83="L",$M83,$N83),$B83,$D83))</f>
        <v/>
      </c>
      <c r="V83" s="113" t="str">
        <f>IF(OR($M83="",$N83=""),"",_xlfn.BETA.INV(ABS(VLOOKUP($S$1,VLookups!$A$30:$B$31,2,FALSE)-V$3),IF($G83="L",$N83,$M83),IF($G83="L",$M83,$N83),$B83,$D83))</f>
        <v/>
      </c>
      <c r="W83" s="112" t="str">
        <f>IF(OR($M83="",$N83=""),"",_xlfn.BETA.INV(ABS(VLOOKUP($S$1,VLookups!$A$30:$B$31,2,FALSE)-W$3),IF($G83="L",$N83,$M83),IF($G83="L",$M83,$N83),$B83,$D83))</f>
        <v/>
      </c>
      <c r="X83" s="113" t="str">
        <f>IF(OR($M83="",$N83=""),"",_xlfn.BETA.INV(ABS(VLOOKUP($S$1,VLookups!$A$30:$B$31,2,FALSE)-X$3),IF($G83="L",$N83,$M83),IF($G83="L",$M83,$N83),$B83,$D83))</f>
        <v/>
      </c>
      <c r="Y83" s="112" t="str">
        <f>IF(OR($M83="",$N83=""),"",_xlfn.BETA.INV(ABS(VLOOKUP($S$1,VLookups!$A$30:$B$31,2,FALSE)-Y$3),IF($G83="L",$N83,$M83),IF($G83="L",$M83,$N83),$B83,$D83))</f>
        <v/>
      </c>
      <c r="Z83" s="113" t="str">
        <f>IF(OR($M83="",$N83=""),"",_xlfn.BETA.INV(ABS(VLOOKUP($S$1,VLookups!$A$30:$B$31,2,FALSE)-Z$3),IF($G83="L",$N83,$M83),IF($G83="L",$M83,$N83),$B83,$D83))</f>
        <v/>
      </c>
      <c r="AA83" s="112" t="str">
        <f>IF(OR($M83="",$N83=""),"",_xlfn.BETA.INV(ABS(VLOOKUP($S$1,VLookups!$A$30:$B$31,2,FALSE)-AA$3),IF($G83="L",$N83,$M83),IF($G83="L",$M83,$N83),$B83,$D83))</f>
        <v/>
      </c>
      <c r="AB83" s="113" t="str">
        <f>IF(OR($M83="",$N83=""),"",_xlfn.BETA.INV(ABS(VLOOKUP($S$1,VLookups!$A$30:$B$31,2,FALSE)-AB$3),IF($G83="L",$N83,$M83),IF($G83="L",$M83,$N83),$B83,$D83))</f>
        <v/>
      </c>
      <c r="AC83" s="112" t="str">
        <f>IF(OR($M83="",$N83=""),"",_xlfn.BETA.INV(ABS(VLOOKUP($S$1,VLookups!$A$30:$B$31,2,FALSE)-AC$3),IF($G83="L",$N83,$M83),IF($G83="L",$M83,$N83),$B83,$D83))</f>
        <v/>
      </c>
      <c r="AD83" s="113" t="str">
        <f>IF(OR($M83="",$N83=""),"",_xlfn.BETA.INV(ABS(VLOOKUP($S$1,VLookups!$A$30:$B$31,2,FALSE)-AD$3),IF($G83="L",$N83,$M83),IF($G83="L",$M83,$N83),$B83,$D83))</f>
        <v/>
      </c>
      <c r="AE83" s="112" t="str">
        <f>IF(OR($M83="",$N83=""),"",_xlfn.BETA.INV(ABS(VLOOKUP($S$1,VLookups!$A$30:$B$31,2,FALSE)-AE$3),IF($G83="L",$N83,$M83),IF($G83="L",$M83,$N83),$B83,$D83))</f>
        <v/>
      </c>
      <c r="AF83" s="113" t="str">
        <f>IF(OR($M83="",$N83=""),"",_xlfn.BETA.INV(ABS(VLOOKUP($S$1,VLookups!$A$30:$B$31,2,FALSE)-AF$3),IF($G83="L",$N83,$M83),IF($G83="L",$M83,$N83),$B83,$D83))</f>
        <v/>
      </c>
      <c r="AG83" s="15"/>
      <c r="AH83" s="194" t="str">
        <f t="shared" si="374"/>
        <v/>
      </c>
      <c r="AI83" s="192" t="str">
        <f t="shared" si="375"/>
        <v/>
      </c>
      <c r="AJ83" s="177" t="str">
        <f t="shared" ref="AJ83" si="601">IF(ISNONTEXT($AH83),AI83+$AH83,"")</f>
        <v/>
      </c>
      <c r="AK83" s="177" t="str">
        <f t="shared" si="390"/>
        <v/>
      </c>
      <c r="AL83" s="177" t="str">
        <f t="shared" si="391"/>
        <v/>
      </c>
      <c r="AM83" s="177" t="str">
        <f t="shared" si="392"/>
        <v/>
      </c>
      <c r="AN83" s="177" t="str">
        <f t="shared" si="393"/>
        <v/>
      </c>
      <c r="AO83" s="177" t="str">
        <f t="shared" si="394"/>
        <v/>
      </c>
      <c r="AP83" s="177" t="str">
        <f t="shared" si="395"/>
        <v/>
      </c>
      <c r="AQ83" s="177" t="str">
        <f t="shared" si="396"/>
        <v/>
      </c>
      <c r="AR83" s="177" t="str">
        <f t="shared" si="397"/>
        <v/>
      </c>
      <c r="AS83" s="177" t="str">
        <f t="shared" si="398"/>
        <v/>
      </c>
      <c r="AT83" s="177" t="str">
        <f t="shared" si="399"/>
        <v/>
      </c>
      <c r="AU83" s="177" t="str">
        <f t="shared" si="400"/>
        <v/>
      </c>
      <c r="AV83" s="177" t="str">
        <f t="shared" si="401"/>
        <v/>
      </c>
      <c r="AW83" s="177" t="str">
        <f t="shared" si="402"/>
        <v/>
      </c>
      <c r="AX83" s="177" t="str">
        <f t="shared" si="403"/>
        <v/>
      </c>
      <c r="AY83" s="177" t="str">
        <f t="shared" si="404"/>
        <v/>
      </c>
      <c r="AZ83" s="177" t="str">
        <f t="shared" si="405"/>
        <v/>
      </c>
      <c r="BA83" s="177" t="str">
        <f t="shared" si="406"/>
        <v/>
      </c>
      <c r="BB83" s="177" t="str">
        <f t="shared" si="407"/>
        <v/>
      </c>
      <c r="BC83" s="177" t="str">
        <f t="shared" si="408"/>
        <v/>
      </c>
      <c r="BD83" s="177" t="str">
        <f t="shared" si="409"/>
        <v/>
      </c>
      <c r="BE83" s="177" t="str">
        <f t="shared" si="410"/>
        <v/>
      </c>
      <c r="BF83" s="177" t="str">
        <f t="shared" si="411"/>
        <v/>
      </c>
      <c r="BG83" s="177" t="str">
        <f t="shared" si="412"/>
        <v/>
      </c>
      <c r="BH83" s="177" t="str">
        <f t="shared" si="413"/>
        <v/>
      </c>
      <c r="BI83" s="177" t="str">
        <f t="shared" si="414"/>
        <v/>
      </c>
      <c r="BJ83" s="177" t="str">
        <f t="shared" si="415"/>
        <v/>
      </c>
      <c r="BK83" s="177" t="str">
        <f t="shared" si="416"/>
        <v/>
      </c>
      <c r="BL83" s="177" t="str">
        <f t="shared" si="417"/>
        <v/>
      </c>
      <c r="BM83" s="177" t="str">
        <f t="shared" si="418"/>
        <v/>
      </c>
      <c r="BN83" s="177" t="str">
        <f t="shared" si="419"/>
        <v/>
      </c>
      <c r="BO83" s="177" t="str">
        <f t="shared" si="420"/>
        <v/>
      </c>
      <c r="BP83" s="177" t="str">
        <f t="shared" si="421"/>
        <v/>
      </c>
      <c r="BQ83" s="177" t="str">
        <f t="shared" si="422"/>
        <v/>
      </c>
      <c r="BR83" s="177" t="str">
        <f t="shared" si="423"/>
        <v/>
      </c>
      <c r="BS83" s="177" t="str">
        <f t="shared" si="424"/>
        <v/>
      </c>
      <c r="BT83" s="177" t="str">
        <f t="shared" si="425"/>
        <v/>
      </c>
      <c r="BU83" s="177" t="str">
        <f t="shared" si="426"/>
        <v/>
      </c>
      <c r="BV83" s="177" t="str">
        <f t="shared" si="427"/>
        <v/>
      </c>
      <c r="BW83" s="177" t="str">
        <f t="shared" si="428"/>
        <v/>
      </c>
      <c r="BX83" s="177" t="str">
        <f t="shared" si="429"/>
        <v/>
      </c>
      <c r="BY83" s="177" t="str">
        <f t="shared" si="430"/>
        <v/>
      </c>
      <c r="BZ83" s="177" t="str">
        <f t="shared" si="431"/>
        <v/>
      </c>
      <c r="CA83" s="177" t="str">
        <f t="shared" si="432"/>
        <v/>
      </c>
      <c r="CB83" s="177" t="str">
        <f t="shared" si="433"/>
        <v/>
      </c>
      <c r="CC83" s="177" t="str">
        <f t="shared" si="434"/>
        <v/>
      </c>
      <c r="CD83" s="177" t="str">
        <f t="shared" si="435"/>
        <v/>
      </c>
      <c r="CE83" s="177" t="str">
        <f t="shared" si="436"/>
        <v/>
      </c>
      <c r="CF83" s="177" t="str">
        <f t="shared" si="437"/>
        <v/>
      </c>
      <c r="CG83" s="177" t="str">
        <f t="shared" si="438"/>
        <v/>
      </c>
      <c r="CH83" s="177" t="str">
        <f t="shared" si="439"/>
        <v/>
      </c>
      <c r="CI83" s="177" t="str">
        <f t="shared" si="440"/>
        <v/>
      </c>
      <c r="CJ83" s="177" t="str">
        <f t="shared" si="441"/>
        <v/>
      </c>
      <c r="CK83" s="177" t="str">
        <f t="shared" si="442"/>
        <v/>
      </c>
      <c r="CL83" s="177" t="str">
        <f t="shared" si="443"/>
        <v/>
      </c>
      <c r="CM83" s="177" t="str">
        <f t="shared" si="444"/>
        <v/>
      </c>
      <c r="CN83" s="177" t="str">
        <f t="shared" si="445"/>
        <v/>
      </c>
      <c r="CO83" s="177" t="str">
        <f t="shared" si="446"/>
        <v/>
      </c>
      <c r="CP83" s="177" t="str">
        <f t="shared" si="447"/>
        <v/>
      </c>
      <c r="CQ83" s="177" t="str">
        <f t="shared" si="448"/>
        <v/>
      </c>
      <c r="CR83" s="177" t="str">
        <f t="shared" si="449"/>
        <v/>
      </c>
      <c r="CS83" s="177" t="str">
        <f t="shared" si="450"/>
        <v/>
      </c>
      <c r="CT83" s="177" t="str">
        <f t="shared" si="451"/>
        <v/>
      </c>
      <c r="CU83" s="177" t="str">
        <f t="shared" si="452"/>
        <v/>
      </c>
      <c r="CV83" s="177" t="str">
        <f t="shared" si="383"/>
        <v/>
      </c>
      <c r="CW83" s="177" t="str">
        <f t="shared" si="453"/>
        <v/>
      </c>
      <c r="CX83" s="177" t="str">
        <f t="shared" si="454"/>
        <v/>
      </c>
      <c r="CY83" s="177" t="str">
        <f t="shared" si="455"/>
        <v/>
      </c>
      <c r="CZ83" s="177" t="str">
        <f t="shared" si="456"/>
        <v/>
      </c>
      <c r="DA83" s="177" t="str">
        <f t="shared" si="457"/>
        <v/>
      </c>
      <c r="DB83" s="177" t="str">
        <f t="shared" si="458"/>
        <v/>
      </c>
      <c r="DC83" s="177" t="str">
        <f t="shared" si="459"/>
        <v/>
      </c>
      <c r="DD83" s="177" t="str">
        <f t="shared" si="460"/>
        <v/>
      </c>
      <c r="DE83" s="177" t="str">
        <f t="shared" si="461"/>
        <v/>
      </c>
      <c r="DF83" s="177" t="str">
        <f t="shared" si="462"/>
        <v/>
      </c>
      <c r="DG83" s="177" t="str">
        <f t="shared" si="463"/>
        <v/>
      </c>
      <c r="DH83" s="177" t="str">
        <f t="shared" si="464"/>
        <v/>
      </c>
      <c r="DI83" s="177" t="str">
        <f t="shared" si="465"/>
        <v/>
      </c>
      <c r="DJ83" s="177" t="str">
        <f t="shared" si="466"/>
        <v/>
      </c>
      <c r="DK83" s="177" t="str">
        <f t="shared" si="467"/>
        <v/>
      </c>
      <c r="DL83" s="177" t="str">
        <f t="shared" si="468"/>
        <v/>
      </c>
      <c r="DM83" s="177" t="str">
        <f t="shared" si="469"/>
        <v/>
      </c>
      <c r="DN83" s="177" t="str">
        <f t="shared" si="470"/>
        <v/>
      </c>
      <c r="DO83" s="177" t="str">
        <f t="shared" si="471"/>
        <v/>
      </c>
      <c r="DP83" s="177" t="str">
        <f t="shared" si="472"/>
        <v/>
      </c>
      <c r="DQ83" s="177" t="str">
        <f t="shared" si="473"/>
        <v/>
      </c>
      <c r="DR83" s="177" t="str">
        <f t="shared" si="474"/>
        <v/>
      </c>
      <c r="DS83" s="177" t="str">
        <f t="shared" si="475"/>
        <v/>
      </c>
      <c r="DT83" s="177" t="str">
        <f t="shared" si="476"/>
        <v/>
      </c>
      <c r="DU83" s="177" t="str">
        <f t="shared" si="477"/>
        <v/>
      </c>
      <c r="DV83" s="177" t="str">
        <f t="shared" si="478"/>
        <v/>
      </c>
      <c r="DW83" s="177" t="str">
        <f t="shared" si="479"/>
        <v/>
      </c>
      <c r="DX83" s="177" t="str">
        <f t="shared" si="480"/>
        <v/>
      </c>
      <c r="DY83" s="177" t="str">
        <f t="shared" si="481"/>
        <v/>
      </c>
      <c r="DZ83" s="177" t="str">
        <f t="shared" si="482"/>
        <v/>
      </c>
      <c r="EA83" s="177" t="str">
        <f t="shared" si="483"/>
        <v/>
      </c>
      <c r="EB83" s="177" t="str">
        <f t="shared" si="484"/>
        <v/>
      </c>
      <c r="EC83" s="177" t="str">
        <f t="shared" si="485"/>
        <v/>
      </c>
      <c r="ED83" s="177" t="str">
        <f t="shared" si="486"/>
        <v/>
      </c>
      <c r="EE83" s="177" t="str">
        <f t="shared" si="487"/>
        <v/>
      </c>
      <c r="EF83" s="177" t="str">
        <f t="shared" si="488"/>
        <v/>
      </c>
      <c r="EG83" s="177" t="str">
        <f t="shared" si="489"/>
        <v/>
      </c>
      <c r="EH83" s="177" t="str">
        <f t="shared" si="490"/>
        <v/>
      </c>
      <c r="EI83" s="177" t="str">
        <f t="shared" si="491"/>
        <v/>
      </c>
      <c r="EJ83" s="177" t="str">
        <f t="shared" si="492"/>
        <v/>
      </c>
      <c r="EK83" s="177" t="str">
        <f t="shared" si="493"/>
        <v/>
      </c>
      <c r="EL83" s="177" t="str">
        <f t="shared" si="494"/>
        <v/>
      </c>
      <c r="EM83" s="177" t="str">
        <f t="shared" si="495"/>
        <v/>
      </c>
      <c r="EN83" s="177" t="str">
        <f t="shared" si="496"/>
        <v/>
      </c>
      <c r="EO83" s="177" t="str">
        <f t="shared" si="497"/>
        <v/>
      </c>
      <c r="EP83" s="177" t="str">
        <f t="shared" si="498"/>
        <v/>
      </c>
      <c r="EQ83" s="177" t="str">
        <f t="shared" si="499"/>
        <v/>
      </c>
      <c r="ER83" s="177" t="str">
        <f t="shared" si="500"/>
        <v/>
      </c>
      <c r="ES83" s="177" t="str">
        <f t="shared" si="501"/>
        <v/>
      </c>
      <c r="ET83" s="177" t="str">
        <f t="shared" si="502"/>
        <v/>
      </c>
      <c r="EU83" s="177" t="str">
        <f t="shared" si="503"/>
        <v/>
      </c>
      <c r="EV83" s="177" t="str">
        <f t="shared" si="504"/>
        <v/>
      </c>
      <c r="EW83" s="177" t="str">
        <f t="shared" si="505"/>
        <v/>
      </c>
      <c r="EX83" s="177" t="str">
        <f t="shared" si="506"/>
        <v/>
      </c>
      <c r="EY83" s="177" t="str">
        <f t="shared" si="507"/>
        <v/>
      </c>
      <c r="EZ83" s="177" t="str">
        <f t="shared" si="508"/>
        <v/>
      </c>
      <c r="FA83" s="177" t="str">
        <f t="shared" si="509"/>
        <v/>
      </c>
      <c r="FB83" s="177" t="str">
        <f t="shared" si="510"/>
        <v/>
      </c>
      <c r="FC83" s="177" t="str">
        <f t="shared" si="511"/>
        <v/>
      </c>
      <c r="FD83" s="177" t="str">
        <f t="shared" si="512"/>
        <v/>
      </c>
      <c r="FE83" s="177" t="str">
        <f t="shared" si="513"/>
        <v/>
      </c>
      <c r="FF83" s="177" t="str">
        <f t="shared" si="514"/>
        <v/>
      </c>
      <c r="FG83" s="177" t="str">
        <f t="shared" si="515"/>
        <v/>
      </c>
      <c r="FH83" s="177" t="str">
        <f t="shared" si="384"/>
        <v/>
      </c>
      <c r="FI83" s="177" t="str">
        <f t="shared" si="516"/>
        <v/>
      </c>
      <c r="FJ83" s="177" t="str">
        <f t="shared" si="517"/>
        <v/>
      </c>
      <c r="FK83" s="177" t="str">
        <f t="shared" si="518"/>
        <v/>
      </c>
      <c r="FL83" s="177" t="str">
        <f t="shared" si="519"/>
        <v/>
      </c>
      <c r="FM83" s="177" t="str">
        <f t="shared" si="520"/>
        <v/>
      </c>
      <c r="FN83" s="177" t="str">
        <f t="shared" si="521"/>
        <v/>
      </c>
      <c r="FO83" s="177" t="str">
        <f t="shared" si="522"/>
        <v/>
      </c>
      <c r="FP83" s="177" t="str">
        <f t="shared" si="523"/>
        <v/>
      </c>
      <c r="FQ83" s="177" t="str">
        <f t="shared" si="524"/>
        <v/>
      </c>
      <c r="FR83" s="177" t="str">
        <f t="shared" si="525"/>
        <v/>
      </c>
      <c r="FS83" s="177" t="str">
        <f t="shared" si="526"/>
        <v/>
      </c>
      <c r="FT83" s="177" t="str">
        <f t="shared" si="527"/>
        <v/>
      </c>
      <c r="FU83" s="177" t="str">
        <f t="shared" si="528"/>
        <v/>
      </c>
      <c r="FV83" s="177" t="str">
        <f t="shared" si="529"/>
        <v/>
      </c>
      <c r="FW83" s="177" t="str">
        <f t="shared" si="530"/>
        <v/>
      </c>
      <c r="FX83" s="177" t="str">
        <f t="shared" si="531"/>
        <v/>
      </c>
      <c r="FY83" s="177" t="str">
        <f t="shared" si="532"/>
        <v/>
      </c>
      <c r="FZ83" s="177" t="str">
        <f t="shared" si="533"/>
        <v/>
      </c>
      <c r="GA83" s="177" t="str">
        <f t="shared" si="534"/>
        <v/>
      </c>
      <c r="GB83" s="177" t="str">
        <f t="shared" si="535"/>
        <v/>
      </c>
      <c r="GC83" s="177" t="str">
        <f t="shared" si="536"/>
        <v/>
      </c>
      <c r="GD83" s="177" t="str">
        <f t="shared" si="537"/>
        <v/>
      </c>
      <c r="GE83" s="177" t="str">
        <f t="shared" si="538"/>
        <v/>
      </c>
      <c r="GF83" s="177" t="str">
        <f t="shared" si="539"/>
        <v/>
      </c>
      <c r="GG83" s="177" t="str">
        <f t="shared" si="540"/>
        <v/>
      </c>
      <c r="GH83" s="177" t="str">
        <f t="shared" si="541"/>
        <v/>
      </c>
      <c r="GI83" s="177" t="str">
        <f t="shared" si="542"/>
        <v/>
      </c>
      <c r="GJ83" s="177" t="str">
        <f t="shared" si="543"/>
        <v/>
      </c>
      <c r="GK83" s="177" t="str">
        <f t="shared" si="544"/>
        <v/>
      </c>
      <c r="GL83" s="177" t="str">
        <f t="shared" si="545"/>
        <v/>
      </c>
      <c r="GM83" s="177" t="str">
        <f t="shared" si="546"/>
        <v/>
      </c>
      <c r="GN83" s="177" t="str">
        <f t="shared" si="547"/>
        <v/>
      </c>
      <c r="GO83" s="177" t="str">
        <f t="shared" si="548"/>
        <v/>
      </c>
      <c r="GP83" s="177" t="str">
        <f t="shared" si="549"/>
        <v/>
      </c>
      <c r="GQ83" s="177" t="str">
        <f t="shared" si="550"/>
        <v/>
      </c>
      <c r="GR83" s="177" t="str">
        <f t="shared" si="551"/>
        <v/>
      </c>
      <c r="GS83" s="177" t="str">
        <f t="shared" si="552"/>
        <v/>
      </c>
      <c r="GT83" s="177" t="str">
        <f t="shared" si="553"/>
        <v/>
      </c>
      <c r="GU83" s="177" t="str">
        <f t="shared" si="554"/>
        <v/>
      </c>
      <c r="GV83" s="177" t="str">
        <f t="shared" si="555"/>
        <v/>
      </c>
      <c r="GW83" s="177" t="str">
        <f t="shared" si="556"/>
        <v/>
      </c>
      <c r="GX83" s="177" t="str">
        <f t="shared" si="557"/>
        <v/>
      </c>
      <c r="GY83" s="177" t="str">
        <f t="shared" si="558"/>
        <v/>
      </c>
      <c r="GZ83" s="177" t="str">
        <f t="shared" si="559"/>
        <v/>
      </c>
      <c r="HA83" s="177" t="str">
        <f t="shared" si="560"/>
        <v/>
      </c>
      <c r="HB83" s="177" t="str">
        <f t="shared" si="561"/>
        <v/>
      </c>
      <c r="HC83" s="177" t="str">
        <f t="shared" si="562"/>
        <v/>
      </c>
      <c r="HD83" s="177" t="str">
        <f t="shared" si="563"/>
        <v/>
      </c>
      <c r="HE83" s="177" t="str">
        <f t="shared" si="564"/>
        <v/>
      </c>
      <c r="HF83" s="177" t="str">
        <f t="shared" si="565"/>
        <v/>
      </c>
      <c r="HG83" s="177" t="str">
        <f t="shared" si="566"/>
        <v/>
      </c>
      <c r="HH83" s="177" t="str">
        <f t="shared" si="567"/>
        <v/>
      </c>
      <c r="HI83" s="177" t="str">
        <f t="shared" si="568"/>
        <v/>
      </c>
      <c r="HJ83" s="177" t="str">
        <f t="shared" si="569"/>
        <v/>
      </c>
      <c r="HK83" s="177" t="str">
        <f t="shared" si="570"/>
        <v/>
      </c>
      <c r="HL83" s="177" t="str">
        <f t="shared" si="571"/>
        <v/>
      </c>
      <c r="HM83" s="177" t="str">
        <f t="shared" si="572"/>
        <v/>
      </c>
      <c r="HN83" s="177" t="str">
        <f t="shared" si="573"/>
        <v/>
      </c>
      <c r="HO83" s="177" t="str">
        <f t="shared" si="574"/>
        <v/>
      </c>
      <c r="HP83" s="177" t="str">
        <f t="shared" si="575"/>
        <v/>
      </c>
      <c r="HQ83" s="177" t="str">
        <f t="shared" si="576"/>
        <v/>
      </c>
      <c r="HR83" s="177" t="str">
        <f t="shared" si="577"/>
        <v/>
      </c>
      <c r="HS83" s="177" t="str">
        <f t="shared" si="578"/>
        <v/>
      </c>
      <c r="HT83" s="177" t="str">
        <f t="shared" si="385"/>
        <v/>
      </c>
      <c r="HU83" s="177" t="str">
        <f t="shared" si="255"/>
        <v/>
      </c>
      <c r="HV83" s="177" t="str">
        <f t="shared" si="256"/>
        <v/>
      </c>
      <c r="HW83" s="177" t="str">
        <f t="shared" si="257"/>
        <v/>
      </c>
      <c r="HX83" s="177" t="str">
        <f t="shared" si="258"/>
        <v/>
      </c>
      <c r="HY83" s="177" t="str">
        <f t="shared" si="259"/>
        <v/>
      </c>
      <c r="HZ83" s="177" t="str">
        <f t="shared" si="260"/>
        <v/>
      </c>
      <c r="IA83" s="192" t="str">
        <f t="shared" si="377"/>
        <v/>
      </c>
      <c r="IB83" s="193" t="e">
        <f t="shared" si="361"/>
        <v>#N/A</v>
      </c>
      <c r="IC83" s="193" t="e">
        <f t="shared" si="584"/>
        <v>#N/A</v>
      </c>
      <c r="ID83" s="193" t="e">
        <f t="shared" si="584"/>
        <v>#N/A</v>
      </c>
      <c r="IE83" s="193" t="e">
        <f t="shared" si="584"/>
        <v>#N/A</v>
      </c>
      <c r="IF83" s="193" t="e">
        <f t="shared" si="597"/>
        <v>#N/A</v>
      </c>
      <c r="IG83" s="193" t="e">
        <f t="shared" si="597"/>
        <v>#N/A</v>
      </c>
      <c r="IH83" s="193" t="e">
        <f t="shared" si="597"/>
        <v>#N/A</v>
      </c>
      <c r="II83" s="193" t="e">
        <f t="shared" si="597"/>
        <v>#N/A</v>
      </c>
      <c r="IJ83" s="193" t="e">
        <f t="shared" si="597"/>
        <v>#N/A</v>
      </c>
      <c r="IK83" s="193" t="e">
        <f t="shared" si="597"/>
        <v>#N/A</v>
      </c>
      <c r="IL83" s="193" t="e">
        <f t="shared" si="597"/>
        <v>#N/A</v>
      </c>
      <c r="IM83" s="193" t="e">
        <f t="shared" si="597"/>
        <v>#N/A</v>
      </c>
      <c r="IN83" s="193" t="e">
        <f t="shared" si="597"/>
        <v>#N/A</v>
      </c>
      <c r="IO83" s="193" t="e">
        <f t="shared" si="597"/>
        <v>#N/A</v>
      </c>
      <c r="IP83" s="193" t="e">
        <f t="shared" si="597"/>
        <v>#N/A</v>
      </c>
      <c r="IQ83" s="193" t="e">
        <f t="shared" si="597"/>
        <v>#N/A</v>
      </c>
      <c r="IR83" s="193" t="e">
        <f t="shared" si="597"/>
        <v>#N/A</v>
      </c>
      <c r="IS83" s="193" t="e">
        <f t="shared" si="597"/>
        <v>#N/A</v>
      </c>
      <c r="IT83" s="193" t="e">
        <f t="shared" si="597"/>
        <v>#N/A</v>
      </c>
      <c r="IU83" s="193" t="e">
        <f t="shared" si="592"/>
        <v>#N/A</v>
      </c>
      <c r="IV83" s="193" t="e">
        <f t="shared" si="592"/>
        <v>#N/A</v>
      </c>
      <c r="IW83" s="193" t="e">
        <f t="shared" si="592"/>
        <v>#N/A</v>
      </c>
      <c r="IX83" s="193" t="e">
        <f t="shared" si="592"/>
        <v>#N/A</v>
      </c>
      <c r="IY83" s="193" t="e">
        <f t="shared" si="592"/>
        <v>#N/A</v>
      </c>
      <c r="IZ83" s="193" t="e">
        <f t="shared" si="592"/>
        <v>#N/A</v>
      </c>
      <c r="JA83" s="193" t="e">
        <f t="shared" si="592"/>
        <v>#N/A</v>
      </c>
      <c r="JB83" s="193" t="e">
        <f t="shared" si="592"/>
        <v>#N/A</v>
      </c>
      <c r="JC83" s="193" t="e">
        <f t="shared" si="592"/>
        <v>#N/A</v>
      </c>
      <c r="JD83" s="193" t="e">
        <f t="shared" si="592"/>
        <v>#N/A</v>
      </c>
      <c r="JE83" s="193" t="e">
        <f t="shared" si="592"/>
        <v>#N/A</v>
      </c>
      <c r="JF83" s="193" t="e">
        <f t="shared" si="592"/>
        <v>#N/A</v>
      </c>
      <c r="JG83" s="193" t="e">
        <f t="shared" si="592"/>
        <v>#N/A</v>
      </c>
      <c r="JH83" s="193" t="e">
        <f t="shared" si="592"/>
        <v>#N/A</v>
      </c>
      <c r="JI83" s="193" t="e">
        <f t="shared" si="592"/>
        <v>#N/A</v>
      </c>
      <c r="JJ83" s="193" t="e">
        <f t="shared" si="588"/>
        <v>#N/A</v>
      </c>
      <c r="JK83" s="193" t="e">
        <f t="shared" si="588"/>
        <v>#N/A</v>
      </c>
      <c r="JL83" s="193" t="e">
        <f t="shared" si="588"/>
        <v>#N/A</v>
      </c>
      <c r="JM83" s="193" t="e">
        <f t="shared" si="588"/>
        <v>#N/A</v>
      </c>
      <c r="JN83" s="193" t="e">
        <f t="shared" si="588"/>
        <v>#N/A</v>
      </c>
      <c r="JO83" s="193" t="e">
        <f t="shared" si="588"/>
        <v>#N/A</v>
      </c>
      <c r="JP83" s="193" t="e">
        <f t="shared" si="588"/>
        <v>#N/A</v>
      </c>
      <c r="JQ83" s="193" t="e">
        <f t="shared" si="588"/>
        <v>#N/A</v>
      </c>
      <c r="JR83" s="193" t="e">
        <f t="shared" si="588"/>
        <v>#N/A</v>
      </c>
      <c r="JS83" s="193" t="e">
        <f t="shared" si="588"/>
        <v>#N/A</v>
      </c>
      <c r="JT83" s="193" t="e">
        <f t="shared" si="588"/>
        <v>#N/A</v>
      </c>
      <c r="JU83" s="193" t="e">
        <f t="shared" si="588"/>
        <v>#N/A</v>
      </c>
      <c r="JV83" s="193" t="e">
        <f t="shared" si="588"/>
        <v>#N/A</v>
      </c>
      <c r="JW83" s="193" t="e">
        <f t="shared" si="588"/>
        <v>#N/A</v>
      </c>
      <c r="JX83" s="193" t="e">
        <f t="shared" si="588"/>
        <v>#N/A</v>
      </c>
      <c r="JY83" s="193" t="e">
        <f t="shared" si="378"/>
        <v>#N/A</v>
      </c>
      <c r="JZ83" s="193" t="e">
        <f t="shared" si="378"/>
        <v>#N/A</v>
      </c>
      <c r="KA83" s="193" t="e">
        <f t="shared" si="378"/>
        <v>#N/A</v>
      </c>
      <c r="KB83" s="193" t="e">
        <f t="shared" si="378"/>
        <v>#N/A</v>
      </c>
      <c r="KC83" s="193" t="e">
        <f t="shared" si="378"/>
        <v>#N/A</v>
      </c>
      <c r="KD83" s="193" t="e">
        <f t="shared" si="378"/>
        <v>#N/A</v>
      </c>
      <c r="KE83" s="193" t="e">
        <f t="shared" si="378"/>
        <v>#N/A</v>
      </c>
      <c r="KF83" s="193" t="e">
        <f t="shared" si="378"/>
        <v>#N/A</v>
      </c>
      <c r="KG83" s="193" t="e">
        <f t="shared" si="378"/>
        <v>#N/A</v>
      </c>
      <c r="KH83" s="193" t="e">
        <f t="shared" si="378"/>
        <v>#N/A</v>
      </c>
      <c r="KI83" s="193" t="e">
        <f t="shared" si="378"/>
        <v>#N/A</v>
      </c>
      <c r="KJ83" s="193" t="e">
        <f t="shared" si="378"/>
        <v>#N/A</v>
      </c>
      <c r="KK83" s="193" t="e">
        <f t="shared" si="378"/>
        <v>#N/A</v>
      </c>
      <c r="KL83" s="193" t="e">
        <f t="shared" si="378"/>
        <v>#N/A</v>
      </c>
      <c r="KM83" s="193" t="e">
        <f t="shared" si="378"/>
        <v>#N/A</v>
      </c>
      <c r="KN83" s="193" t="e">
        <f t="shared" si="386"/>
        <v>#N/A</v>
      </c>
      <c r="KO83" s="193" t="e">
        <f t="shared" si="585"/>
        <v>#N/A</v>
      </c>
      <c r="KP83" s="193" t="e">
        <f t="shared" si="585"/>
        <v>#N/A</v>
      </c>
      <c r="KQ83" s="193" t="e">
        <f t="shared" si="585"/>
        <v>#N/A</v>
      </c>
      <c r="KR83" s="193" t="e">
        <f t="shared" si="598"/>
        <v>#N/A</v>
      </c>
      <c r="KS83" s="193" t="e">
        <f t="shared" si="598"/>
        <v>#N/A</v>
      </c>
      <c r="KT83" s="193" t="e">
        <f t="shared" si="598"/>
        <v>#N/A</v>
      </c>
      <c r="KU83" s="193" t="e">
        <f t="shared" si="598"/>
        <v>#N/A</v>
      </c>
      <c r="KV83" s="193" t="e">
        <f t="shared" si="598"/>
        <v>#N/A</v>
      </c>
      <c r="KW83" s="193" t="e">
        <f t="shared" si="598"/>
        <v>#N/A</v>
      </c>
      <c r="KX83" s="193" t="e">
        <f t="shared" si="598"/>
        <v>#N/A</v>
      </c>
      <c r="KY83" s="193" t="e">
        <f t="shared" si="598"/>
        <v>#N/A</v>
      </c>
      <c r="KZ83" s="193" t="e">
        <f t="shared" si="598"/>
        <v>#N/A</v>
      </c>
      <c r="LA83" s="193" t="e">
        <f t="shared" si="598"/>
        <v>#N/A</v>
      </c>
      <c r="LB83" s="193" t="e">
        <f t="shared" si="598"/>
        <v>#N/A</v>
      </c>
      <c r="LC83" s="193" t="e">
        <f t="shared" si="598"/>
        <v>#N/A</v>
      </c>
      <c r="LD83" s="193" t="e">
        <f t="shared" si="598"/>
        <v>#N/A</v>
      </c>
      <c r="LE83" s="193" t="e">
        <f t="shared" si="598"/>
        <v>#N/A</v>
      </c>
      <c r="LF83" s="193" t="e">
        <f t="shared" si="598"/>
        <v>#N/A</v>
      </c>
      <c r="LG83" s="193" t="e">
        <f t="shared" si="593"/>
        <v>#N/A</v>
      </c>
      <c r="LH83" s="193" t="e">
        <f t="shared" si="593"/>
        <v>#N/A</v>
      </c>
      <c r="LI83" s="193" t="e">
        <f t="shared" si="593"/>
        <v>#N/A</v>
      </c>
      <c r="LJ83" s="193" t="e">
        <f t="shared" si="593"/>
        <v>#N/A</v>
      </c>
      <c r="LK83" s="193" t="e">
        <f t="shared" si="593"/>
        <v>#N/A</v>
      </c>
      <c r="LL83" s="193" t="e">
        <f t="shared" si="593"/>
        <v>#N/A</v>
      </c>
      <c r="LM83" s="193" t="e">
        <f t="shared" si="593"/>
        <v>#N/A</v>
      </c>
      <c r="LN83" s="193" t="e">
        <f t="shared" si="593"/>
        <v>#N/A</v>
      </c>
      <c r="LO83" s="193" t="e">
        <f t="shared" si="593"/>
        <v>#N/A</v>
      </c>
      <c r="LP83" s="193" t="e">
        <f t="shared" si="593"/>
        <v>#N/A</v>
      </c>
      <c r="LQ83" s="193" t="e">
        <f t="shared" si="593"/>
        <v>#N/A</v>
      </c>
      <c r="LR83" s="193" t="e">
        <f t="shared" si="593"/>
        <v>#N/A</v>
      </c>
      <c r="LS83" s="193" t="e">
        <f t="shared" si="593"/>
        <v>#N/A</v>
      </c>
      <c r="LT83" s="193" t="e">
        <f t="shared" si="593"/>
        <v>#N/A</v>
      </c>
      <c r="LU83" s="193" t="e">
        <f t="shared" si="593"/>
        <v>#N/A</v>
      </c>
      <c r="LV83" s="193" t="e">
        <f t="shared" si="589"/>
        <v>#N/A</v>
      </c>
      <c r="LW83" s="193" t="e">
        <f t="shared" si="589"/>
        <v>#N/A</v>
      </c>
      <c r="LX83" s="193" t="e">
        <f t="shared" si="589"/>
        <v>#N/A</v>
      </c>
      <c r="LY83" s="193" t="e">
        <f t="shared" si="589"/>
        <v>#N/A</v>
      </c>
      <c r="LZ83" s="193" t="e">
        <f t="shared" si="589"/>
        <v>#N/A</v>
      </c>
      <c r="MA83" s="193" t="e">
        <f t="shared" si="589"/>
        <v>#N/A</v>
      </c>
      <c r="MB83" s="193" t="e">
        <f t="shared" si="589"/>
        <v>#N/A</v>
      </c>
      <c r="MC83" s="193" t="e">
        <f t="shared" si="589"/>
        <v>#N/A</v>
      </c>
      <c r="MD83" s="193" t="e">
        <f t="shared" si="589"/>
        <v>#N/A</v>
      </c>
      <c r="ME83" s="193" t="e">
        <f t="shared" si="589"/>
        <v>#N/A</v>
      </c>
      <c r="MF83" s="193" t="e">
        <f t="shared" si="589"/>
        <v>#N/A</v>
      </c>
      <c r="MG83" s="193" t="e">
        <f t="shared" si="589"/>
        <v>#N/A</v>
      </c>
      <c r="MH83" s="193" t="e">
        <f t="shared" si="589"/>
        <v>#N/A</v>
      </c>
      <c r="MI83" s="193" t="e">
        <f t="shared" si="589"/>
        <v>#N/A</v>
      </c>
      <c r="MJ83" s="193" t="e">
        <f t="shared" si="589"/>
        <v>#N/A</v>
      </c>
      <c r="MK83" s="193" t="e">
        <f t="shared" si="379"/>
        <v>#N/A</v>
      </c>
      <c r="ML83" s="193" t="e">
        <f t="shared" si="379"/>
        <v>#N/A</v>
      </c>
      <c r="MM83" s="193" t="e">
        <f t="shared" si="379"/>
        <v>#N/A</v>
      </c>
      <c r="MN83" s="193" t="e">
        <f t="shared" si="379"/>
        <v>#N/A</v>
      </c>
      <c r="MO83" s="193" t="e">
        <f t="shared" si="379"/>
        <v>#N/A</v>
      </c>
      <c r="MP83" s="193" t="e">
        <f t="shared" si="379"/>
        <v>#N/A</v>
      </c>
      <c r="MQ83" s="193" t="e">
        <f t="shared" si="379"/>
        <v>#N/A</v>
      </c>
      <c r="MR83" s="193" t="e">
        <f t="shared" si="379"/>
        <v>#N/A</v>
      </c>
      <c r="MS83" s="193" t="e">
        <f t="shared" si="379"/>
        <v>#N/A</v>
      </c>
      <c r="MT83" s="193" t="e">
        <f t="shared" si="379"/>
        <v>#N/A</v>
      </c>
      <c r="MU83" s="193" t="e">
        <f t="shared" si="379"/>
        <v>#N/A</v>
      </c>
      <c r="MV83" s="193" t="e">
        <f t="shared" si="379"/>
        <v>#N/A</v>
      </c>
      <c r="MW83" s="193" t="e">
        <f t="shared" si="379"/>
        <v>#N/A</v>
      </c>
      <c r="MX83" s="193" t="e">
        <f t="shared" si="379"/>
        <v>#N/A</v>
      </c>
      <c r="MY83" s="193" t="e">
        <f t="shared" si="379"/>
        <v>#N/A</v>
      </c>
      <c r="MZ83" s="193" t="e">
        <f t="shared" si="387"/>
        <v>#N/A</v>
      </c>
      <c r="NA83" s="193" t="e">
        <f t="shared" si="586"/>
        <v>#N/A</v>
      </c>
      <c r="NB83" s="193" t="e">
        <f t="shared" si="586"/>
        <v>#N/A</v>
      </c>
      <c r="NC83" s="193" t="e">
        <f t="shared" si="586"/>
        <v>#N/A</v>
      </c>
      <c r="ND83" s="193" t="e">
        <f t="shared" si="599"/>
        <v>#N/A</v>
      </c>
      <c r="NE83" s="193" t="e">
        <f t="shared" si="599"/>
        <v>#N/A</v>
      </c>
      <c r="NF83" s="193" t="e">
        <f t="shared" si="599"/>
        <v>#N/A</v>
      </c>
      <c r="NG83" s="193" t="e">
        <f t="shared" si="599"/>
        <v>#N/A</v>
      </c>
      <c r="NH83" s="193" t="e">
        <f t="shared" si="599"/>
        <v>#N/A</v>
      </c>
      <c r="NI83" s="193" t="e">
        <f t="shared" si="599"/>
        <v>#N/A</v>
      </c>
      <c r="NJ83" s="193" t="e">
        <f t="shared" si="599"/>
        <v>#N/A</v>
      </c>
      <c r="NK83" s="193" t="e">
        <f t="shared" si="599"/>
        <v>#N/A</v>
      </c>
      <c r="NL83" s="193" t="e">
        <f t="shared" si="599"/>
        <v>#N/A</v>
      </c>
      <c r="NM83" s="193" t="e">
        <f t="shared" si="599"/>
        <v>#N/A</v>
      </c>
      <c r="NN83" s="193" t="e">
        <f t="shared" si="599"/>
        <v>#N/A</v>
      </c>
      <c r="NO83" s="193" t="e">
        <f t="shared" si="599"/>
        <v>#N/A</v>
      </c>
      <c r="NP83" s="193" t="e">
        <f t="shared" si="599"/>
        <v>#N/A</v>
      </c>
      <c r="NQ83" s="193" t="e">
        <f t="shared" si="599"/>
        <v>#N/A</v>
      </c>
      <c r="NR83" s="193" t="e">
        <f t="shared" si="599"/>
        <v>#N/A</v>
      </c>
      <c r="NS83" s="193" t="e">
        <f t="shared" si="594"/>
        <v>#N/A</v>
      </c>
      <c r="NT83" s="193" t="e">
        <f t="shared" si="594"/>
        <v>#N/A</v>
      </c>
      <c r="NU83" s="193" t="e">
        <f t="shared" si="594"/>
        <v>#N/A</v>
      </c>
      <c r="NV83" s="193" t="e">
        <f t="shared" si="594"/>
        <v>#N/A</v>
      </c>
      <c r="NW83" s="193" t="e">
        <f t="shared" si="594"/>
        <v>#N/A</v>
      </c>
      <c r="NX83" s="193" t="e">
        <f t="shared" si="594"/>
        <v>#N/A</v>
      </c>
      <c r="NY83" s="193" t="e">
        <f t="shared" si="594"/>
        <v>#N/A</v>
      </c>
      <c r="NZ83" s="193" t="e">
        <f t="shared" si="594"/>
        <v>#N/A</v>
      </c>
      <c r="OA83" s="193" t="e">
        <f t="shared" si="594"/>
        <v>#N/A</v>
      </c>
      <c r="OB83" s="193" t="e">
        <f t="shared" si="594"/>
        <v>#N/A</v>
      </c>
      <c r="OC83" s="193" t="e">
        <f t="shared" si="594"/>
        <v>#N/A</v>
      </c>
      <c r="OD83" s="193" t="e">
        <f t="shared" si="594"/>
        <v>#N/A</v>
      </c>
      <c r="OE83" s="193" t="e">
        <f t="shared" si="594"/>
        <v>#N/A</v>
      </c>
      <c r="OF83" s="193" t="e">
        <f t="shared" si="594"/>
        <v>#N/A</v>
      </c>
      <c r="OG83" s="193" t="e">
        <f t="shared" si="594"/>
        <v>#N/A</v>
      </c>
      <c r="OH83" s="193" t="e">
        <f t="shared" si="590"/>
        <v>#N/A</v>
      </c>
      <c r="OI83" s="193" t="e">
        <f t="shared" si="590"/>
        <v>#N/A</v>
      </c>
      <c r="OJ83" s="193" t="e">
        <f t="shared" si="590"/>
        <v>#N/A</v>
      </c>
      <c r="OK83" s="193" t="e">
        <f t="shared" si="590"/>
        <v>#N/A</v>
      </c>
      <c r="OL83" s="193" t="e">
        <f t="shared" si="590"/>
        <v>#N/A</v>
      </c>
      <c r="OM83" s="193" t="e">
        <f t="shared" si="590"/>
        <v>#N/A</v>
      </c>
      <c r="ON83" s="193" t="e">
        <f t="shared" si="590"/>
        <v>#N/A</v>
      </c>
      <c r="OO83" s="193" t="e">
        <f t="shared" si="590"/>
        <v>#N/A</v>
      </c>
      <c r="OP83" s="193" t="e">
        <f t="shared" si="590"/>
        <v>#N/A</v>
      </c>
      <c r="OQ83" s="193" t="e">
        <f t="shared" si="590"/>
        <v>#N/A</v>
      </c>
      <c r="OR83" s="193" t="e">
        <f t="shared" si="590"/>
        <v>#N/A</v>
      </c>
      <c r="OS83" s="193" t="e">
        <f t="shared" si="590"/>
        <v>#N/A</v>
      </c>
      <c r="OT83" s="193" t="e">
        <f t="shared" si="590"/>
        <v>#N/A</v>
      </c>
      <c r="OU83" s="193" t="e">
        <f t="shared" si="590"/>
        <v>#N/A</v>
      </c>
      <c r="OV83" s="193" t="e">
        <f t="shared" si="590"/>
        <v>#N/A</v>
      </c>
      <c r="OW83" s="193" t="e">
        <f t="shared" si="380"/>
        <v>#N/A</v>
      </c>
      <c r="OX83" s="193" t="e">
        <f t="shared" si="380"/>
        <v>#N/A</v>
      </c>
      <c r="OY83" s="193" t="e">
        <f t="shared" si="380"/>
        <v>#N/A</v>
      </c>
      <c r="OZ83" s="193" t="e">
        <f t="shared" si="380"/>
        <v>#N/A</v>
      </c>
      <c r="PA83" s="193" t="e">
        <f t="shared" si="380"/>
        <v>#N/A</v>
      </c>
      <c r="PB83" s="193" t="e">
        <f t="shared" si="380"/>
        <v>#N/A</v>
      </c>
      <c r="PC83" s="193" t="e">
        <f t="shared" si="380"/>
        <v>#N/A</v>
      </c>
      <c r="PD83" s="193" t="e">
        <f t="shared" si="380"/>
        <v>#N/A</v>
      </c>
      <c r="PE83" s="193" t="e">
        <f t="shared" si="380"/>
        <v>#N/A</v>
      </c>
      <c r="PF83" s="193" t="e">
        <f t="shared" si="380"/>
        <v>#N/A</v>
      </c>
      <c r="PG83" s="193" t="e">
        <f t="shared" si="380"/>
        <v>#N/A</v>
      </c>
      <c r="PH83" s="193" t="e">
        <f t="shared" si="380"/>
        <v>#N/A</v>
      </c>
      <c r="PI83" s="193" t="e">
        <f t="shared" si="380"/>
        <v>#N/A</v>
      </c>
      <c r="PJ83" s="193" t="e">
        <f t="shared" si="380"/>
        <v>#N/A</v>
      </c>
      <c r="PK83" s="193" t="e">
        <f t="shared" si="380"/>
        <v>#N/A</v>
      </c>
      <c r="PL83" s="193" t="e">
        <f t="shared" si="388"/>
        <v>#N/A</v>
      </c>
      <c r="PM83" s="193" t="e">
        <f t="shared" si="362"/>
        <v>#N/A</v>
      </c>
      <c r="PN83" s="193" t="e">
        <f t="shared" si="362"/>
        <v>#N/A</v>
      </c>
      <c r="PO83" s="193" t="e">
        <f t="shared" si="362"/>
        <v>#N/A</v>
      </c>
      <c r="PP83" s="193" t="e">
        <f t="shared" si="362"/>
        <v>#N/A</v>
      </c>
      <c r="PQ83" s="193" t="e">
        <f t="shared" si="362"/>
        <v>#N/A</v>
      </c>
      <c r="PR83" s="193" t="e">
        <f t="shared" si="362"/>
        <v>#N/A</v>
      </c>
      <c r="PS83" s="193" t="e">
        <f t="shared" si="362"/>
        <v>#N/A</v>
      </c>
      <c r="PT83" s="193" t="e">
        <f t="shared" si="362"/>
        <v>#N/A</v>
      </c>
    </row>
    <row r="84" spans="1:436" hidden="1" x14ac:dyDescent="0.45">
      <c r="A84" s="20">
        <v>81</v>
      </c>
      <c r="B84" s="101" t="str">
        <f t="shared" si="363"/>
        <v/>
      </c>
      <c r="C84" s="115"/>
      <c r="D84" s="101" t="str">
        <f t="shared" si="364"/>
        <v/>
      </c>
      <c r="E84" s="110" t="str">
        <f t="shared" si="365"/>
        <v/>
      </c>
      <c r="F84" s="21" t="str">
        <f t="shared" si="366"/>
        <v/>
      </c>
      <c r="G84" s="22" t="str">
        <f t="shared" si="367"/>
        <v/>
      </c>
      <c r="H84" s="23" t="str">
        <f>IF(F84="","",IF(OR($F84&lt;Skew!$B$3,$F84=Skew!$B$3),IF($F84&gt;Skew!$C$3,Skew!$A$3,IF($F84&gt;Skew!$C$4,Skew!$A$4,IF($F84&gt;Skew!$C$5,Skew!$A$5,IF($F84&gt;Skew!$C$6,Skew!$A$6,IF($F84&gt;Skew!$C$7,Skew!$A$7,IF($F84&gt;Skew!$C$8,Skew!$A$8,IF($F84&gt;Skew!$C$9,Skew!$A$9,IF($F84&gt;Skew!$C$10,Skew!$A$10,IF($F84&gt;Skew!$C$11,Skew!$A$11,IF($F84&gt;Skew!$C$12,Skew!$A$12,IF($F84&gt;Skew!$C$13,Skew!$A$13,IF($F84&gt;Skew!$C$14,Skew!$A$14,IF($F84&gt;Skew!$C$15,Skew!$A$15,IF($F84&gt;Skew!$C$16,Skew!$A$16,Skew!$A$17)
)))))))))))))))</f>
        <v/>
      </c>
      <c r="I84" s="22" t="str">
        <f>IF(F84="","",MATCH(H84,Skew!$A$3:$A$17,0))</f>
        <v/>
      </c>
      <c r="J84" s="22" t="str">
        <f t="shared" si="368"/>
        <v/>
      </c>
      <c r="K84" s="24"/>
      <c r="L84" s="22" t="str">
        <f>IF(OR(F84="",K84=""),"",MATCH(K84,Confidence!$A$3:$A$12,0))</f>
        <v/>
      </c>
      <c r="M84" s="25" t="str">
        <f t="shared" si="369"/>
        <v/>
      </c>
      <c r="N84" s="25" t="str">
        <f t="shared" si="370"/>
        <v/>
      </c>
      <c r="O84" s="22"/>
      <c r="P84" s="102" t="str">
        <f t="shared" si="371"/>
        <v/>
      </c>
      <c r="Q84" s="102" t="str">
        <f t="shared" si="372"/>
        <v/>
      </c>
      <c r="R84" s="37" t="str">
        <f t="shared" si="373"/>
        <v/>
      </c>
      <c r="S84" s="115"/>
      <c r="T84" s="204" t="str">
        <f>IF(AND(B84&gt;0,C84&gt;0,D84&gt;0,M84&gt;0,N84&gt;0,S84&gt;0,NOT(K84="")),ABS(VLOOKUP($S$1,VLookups!$A$30:$B$31,2,FALSE)-_xlfn.BETA.DIST(S84,IF(G84="L",N84,M84),IF(G84="L",M84,N84),TRUE,B84,D84)),"")</f>
        <v/>
      </c>
      <c r="U84" s="112" t="str">
        <f>IF(OR($M84="",$N84=""),"",_xlfn.BETA.INV(ABS(VLOOKUP($S$1,VLookups!$A$30:$B$31,2,FALSE)-U$3),IF($G84="L",$N84,$M84),IF($G84="L",$M84,$N84),$B84,$D84))</f>
        <v/>
      </c>
      <c r="V84" s="113" t="str">
        <f>IF(OR($M84="",$N84=""),"",_xlfn.BETA.INV(ABS(VLOOKUP($S$1,VLookups!$A$30:$B$31,2,FALSE)-V$3),IF($G84="L",$N84,$M84),IF($G84="L",$M84,$N84),$B84,$D84))</f>
        <v/>
      </c>
      <c r="W84" s="112" t="str">
        <f>IF(OR($M84="",$N84=""),"",_xlfn.BETA.INV(ABS(VLOOKUP($S$1,VLookups!$A$30:$B$31,2,FALSE)-W$3),IF($G84="L",$N84,$M84),IF($G84="L",$M84,$N84),$B84,$D84))</f>
        <v/>
      </c>
      <c r="X84" s="113" t="str">
        <f>IF(OR($M84="",$N84=""),"",_xlfn.BETA.INV(ABS(VLOOKUP($S$1,VLookups!$A$30:$B$31,2,FALSE)-X$3),IF($G84="L",$N84,$M84),IF($G84="L",$M84,$N84),$B84,$D84))</f>
        <v/>
      </c>
      <c r="Y84" s="112" t="str">
        <f>IF(OR($M84="",$N84=""),"",_xlfn.BETA.INV(ABS(VLOOKUP($S$1,VLookups!$A$30:$B$31,2,FALSE)-Y$3),IF($G84="L",$N84,$M84),IF($G84="L",$M84,$N84),$B84,$D84))</f>
        <v/>
      </c>
      <c r="Z84" s="113" t="str">
        <f>IF(OR($M84="",$N84=""),"",_xlfn.BETA.INV(ABS(VLOOKUP($S$1,VLookups!$A$30:$B$31,2,FALSE)-Z$3),IF($G84="L",$N84,$M84),IF($G84="L",$M84,$N84),$B84,$D84))</f>
        <v/>
      </c>
      <c r="AA84" s="112" t="str">
        <f>IF(OR($M84="",$N84=""),"",_xlfn.BETA.INV(ABS(VLOOKUP($S$1,VLookups!$A$30:$B$31,2,FALSE)-AA$3),IF($G84="L",$N84,$M84),IF($G84="L",$M84,$N84),$B84,$D84))</f>
        <v/>
      </c>
      <c r="AB84" s="113" t="str">
        <f>IF(OR($M84="",$N84=""),"",_xlfn.BETA.INV(ABS(VLOOKUP($S$1,VLookups!$A$30:$B$31,2,FALSE)-AB$3),IF($G84="L",$N84,$M84),IF($G84="L",$M84,$N84),$B84,$D84))</f>
        <v/>
      </c>
      <c r="AC84" s="112" t="str">
        <f>IF(OR($M84="",$N84=""),"",_xlfn.BETA.INV(ABS(VLOOKUP($S$1,VLookups!$A$30:$B$31,2,FALSE)-AC$3),IF($G84="L",$N84,$M84),IF($G84="L",$M84,$N84),$B84,$D84))</f>
        <v/>
      </c>
      <c r="AD84" s="113" t="str">
        <f>IF(OR($M84="",$N84=""),"",_xlfn.BETA.INV(ABS(VLOOKUP($S$1,VLookups!$A$30:$B$31,2,FALSE)-AD$3),IF($G84="L",$N84,$M84),IF($G84="L",$M84,$N84),$B84,$D84))</f>
        <v/>
      </c>
      <c r="AE84" s="112" t="str">
        <f>IF(OR($M84="",$N84=""),"",_xlfn.BETA.INV(ABS(VLOOKUP($S$1,VLookups!$A$30:$B$31,2,FALSE)-AE$3),IF($G84="L",$N84,$M84),IF($G84="L",$M84,$N84),$B84,$D84))</f>
        <v/>
      </c>
      <c r="AF84" s="113" t="str">
        <f>IF(OR($M84="",$N84=""),"",_xlfn.BETA.INV(ABS(VLOOKUP($S$1,VLookups!$A$30:$B$31,2,FALSE)-AF$3),IF($G84="L",$N84,$M84),IF($G84="L",$M84,$N84),$B84,$D84))</f>
        <v/>
      </c>
      <c r="AG84" s="15"/>
      <c r="AH84" s="194" t="str">
        <f t="shared" si="374"/>
        <v/>
      </c>
      <c r="AI84" s="192" t="str">
        <f t="shared" si="375"/>
        <v/>
      </c>
      <c r="AJ84" s="177" t="str">
        <f t="shared" ref="AJ84" si="602">IF(ISNONTEXT($AH84),AI84+$AH84,"")</f>
        <v/>
      </c>
      <c r="AK84" s="177" t="str">
        <f t="shared" si="390"/>
        <v/>
      </c>
      <c r="AL84" s="177" t="str">
        <f t="shared" si="391"/>
        <v/>
      </c>
      <c r="AM84" s="177" t="str">
        <f t="shared" si="392"/>
        <v/>
      </c>
      <c r="AN84" s="177" t="str">
        <f t="shared" si="393"/>
        <v/>
      </c>
      <c r="AO84" s="177" t="str">
        <f t="shared" si="394"/>
        <v/>
      </c>
      <c r="AP84" s="177" t="str">
        <f t="shared" si="395"/>
        <v/>
      </c>
      <c r="AQ84" s="177" t="str">
        <f t="shared" si="396"/>
        <v/>
      </c>
      <c r="AR84" s="177" t="str">
        <f t="shared" si="397"/>
        <v/>
      </c>
      <c r="AS84" s="177" t="str">
        <f t="shared" si="398"/>
        <v/>
      </c>
      <c r="AT84" s="177" t="str">
        <f t="shared" si="399"/>
        <v/>
      </c>
      <c r="AU84" s="177" t="str">
        <f t="shared" si="400"/>
        <v/>
      </c>
      <c r="AV84" s="177" t="str">
        <f t="shared" si="401"/>
        <v/>
      </c>
      <c r="AW84" s="177" t="str">
        <f t="shared" si="402"/>
        <v/>
      </c>
      <c r="AX84" s="177" t="str">
        <f t="shared" si="403"/>
        <v/>
      </c>
      <c r="AY84" s="177" t="str">
        <f t="shared" si="404"/>
        <v/>
      </c>
      <c r="AZ84" s="177" t="str">
        <f t="shared" si="405"/>
        <v/>
      </c>
      <c r="BA84" s="177" t="str">
        <f t="shared" si="406"/>
        <v/>
      </c>
      <c r="BB84" s="177" t="str">
        <f t="shared" si="407"/>
        <v/>
      </c>
      <c r="BC84" s="177" t="str">
        <f t="shared" si="408"/>
        <v/>
      </c>
      <c r="BD84" s="177" t="str">
        <f t="shared" si="409"/>
        <v/>
      </c>
      <c r="BE84" s="177" t="str">
        <f t="shared" si="410"/>
        <v/>
      </c>
      <c r="BF84" s="177" t="str">
        <f t="shared" si="411"/>
        <v/>
      </c>
      <c r="BG84" s="177" t="str">
        <f t="shared" si="412"/>
        <v/>
      </c>
      <c r="BH84" s="177" t="str">
        <f t="shared" si="413"/>
        <v/>
      </c>
      <c r="BI84" s="177" t="str">
        <f t="shared" si="414"/>
        <v/>
      </c>
      <c r="BJ84" s="177" t="str">
        <f t="shared" si="415"/>
        <v/>
      </c>
      <c r="BK84" s="177" t="str">
        <f t="shared" si="416"/>
        <v/>
      </c>
      <c r="BL84" s="177" t="str">
        <f t="shared" si="417"/>
        <v/>
      </c>
      <c r="BM84" s="177" t="str">
        <f t="shared" si="418"/>
        <v/>
      </c>
      <c r="BN84" s="177" t="str">
        <f t="shared" si="419"/>
        <v/>
      </c>
      <c r="BO84" s="177" t="str">
        <f t="shared" si="420"/>
        <v/>
      </c>
      <c r="BP84" s="177" t="str">
        <f t="shared" si="421"/>
        <v/>
      </c>
      <c r="BQ84" s="177" t="str">
        <f t="shared" si="422"/>
        <v/>
      </c>
      <c r="BR84" s="177" t="str">
        <f t="shared" si="423"/>
        <v/>
      </c>
      <c r="BS84" s="177" t="str">
        <f t="shared" si="424"/>
        <v/>
      </c>
      <c r="BT84" s="177" t="str">
        <f t="shared" si="425"/>
        <v/>
      </c>
      <c r="BU84" s="177" t="str">
        <f t="shared" si="426"/>
        <v/>
      </c>
      <c r="BV84" s="177" t="str">
        <f t="shared" si="427"/>
        <v/>
      </c>
      <c r="BW84" s="177" t="str">
        <f t="shared" si="428"/>
        <v/>
      </c>
      <c r="BX84" s="177" t="str">
        <f t="shared" si="429"/>
        <v/>
      </c>
      <c r="BY84" s="177" t="str">
        <f t="shared" si="430"/>
        <v/>
      </c>
      <c r="BZ84" s="177" t="str">
        <f t="shared" si="431"/>
        <v/>
      </c>
      <c r="CA84" s="177" t="str">
        <f t="shared" si="432"/>
        <v/>
      </c>
      <c r="CB84" s="177" t="str">
        <f t="shared" si="433"/>
        <v/>
      </c>
      <c r="CC84" s="177" t="str">
        <f t="shared" si="434"/>
        <v/>
      </c>
      <c r="CD84" s="177" t="str">
        <f t="shared" si="435"/>
        <v/>
      </c>
      <c r="CE84" s="177" t="str">
        <f t="shared" si="436"/>
        <v/>
      </c>
      <c r="CF84" s="177" t="str">
        <f t="shared" si="437"/>
        <v/>
      </c>
      <c r="CG84" s="177" t="str">
        <f t="shared" si="438"/>
        <v/>
      </c>
      <c r="CH84" s="177" t="str">
        <f t="shared" si="439"/>
        <v/>
      </c>
      <c r="CI84" s="177" t="str">
        <f t="shared" si="440"/>
        <v/>
      </c>
      <c r="CJ84" s="177" t="str">
        <f t="shared" si="441"/>
        <v/>
      </c>
      <c r="CK84" s="177" t="str">
        <f t="shared" si="442"/>
        <v/>
      </c>
      <c r="CL84" s="177" t="str">
        <f t="shared" si="443"/>
        <v/>
      </c>
      <c r="CM84" s="177" t="str">
        <f t="shared" si="444"/>
        <v/>
      </c>
      <c r="CN84" s="177" t="str">
        <f t="shared" si="445"/>
        <v/>
      </c>
      <c r="CO84" s="177" t="str">
        <f t="shared" si="446"/>
        <v/>
      </c>
      <c r="CP84" s="177" t="str">
        <f t="shared" si="447"/>
        <v/>
      </c>
      <c r="CQ84" s="177" t="str">
        <f t="shared" si="448"/>
        <v/>
      </c>
      <c r="CR84" s="177" t="str">
        <f t="shared" si="449"/>
        <v/>
      </c>
      <c r="CS84" s="177" t="str">
        <f t="shared" si="450"/>
        <v/>
      </c>
      <c r="CT84" s="177" t="str">
        <f t="shared" si="451"/>
        <v/>
      </c>
      <c r="CU84" s="177" t="str">
        <f t="shared" si="452"/>
        <v/>
      </c>
      <c r="CV84" s="177" t="str">
        <f t="shared" si="383"/>
        <v/>
      </c>
      <c r="CW84" s="177" t="str">
        <f t="shared" si="453"/>
        <v/>
      </c>
      <c r="CX84" s="177" t="str">
        <f t="shared" si="454"/>
        <v/>
      </c>
      <c r="CY84" s="177" t="str">
        <f t="shared" si="455"/>
        <v/>
      </c>
      <c r="CZ84" s="177" t="str">
        <f t="shared" si="456"/>
        <v/>
      </c>
      <c r="DA84" s="177" t="str">
        <f t="shared" si="457"/>
        <v/>
      </c>
      <c r="DB84" s="177" t="str">
        <f t="shared" si="458"/>
        <v/>
      </c>
      <c r="DC84" s="177" t="str">
        <f t="shared" si="459"/>
        <v/>
      </c>
      <c r="DD84" s="177" t="str">
        <f t="shared" si="460"/>
        <v/>
      </c>
      <c r="DE84" s="177" t="str">
        <f t="shared" si="461"/>
        <v/>
      </c>
      <c r="DF84" s="177" t="str">
        <f t="shared" si="462"/>
        <v/>
      </c>
      <c r="DG84" s="177" t="str">
        <f t="shared" si="463"/>
        <v/>
      </c>
      <c r="DH84" s="177" t="str">
        <f t="shared" si="464"/>
        <v/>
      </c>
      <c r="DI84" s="177" t="str">
        <f t="shared" si="465"/>
        <v/>
      </c>
      <c r="DJ84" s="177" t="str">
        <f t="shared" si="466"/>
        <v/>
      </c>
      <c r="DK84" s="177" t="str">
        <f t="shared" si="467"/>
        <v/>
      </c>
      <c r="DL84" s="177" t="str">
        <f t="shared" si="468"/>
        <v/>
      </c>
      <c r="DM84" s="177" t="str">
        <f t="shared" si="469"/>
        <v/>
      </c>
      <c r="DN84" s="177" t="str">
        <f t="shared" si="470"/>
        <v/>
      </c>
      <c r="DO84" s="177" t="str">
        <f t="shared" si="471"/>
        <v/>
      </c>
      <c r="DP84" s="177" t="str">
        <f t="shared" si="472"/>
        <v/>
      </c>
      <c r="DQ84" s="177" t="str">
        <f t="shared" si="473"/>
        <v/>
      </c>
      <c r="DR84" s="177" t="str">
        <f t="shared" si="474"/>
        <v/>
      </c>
      <c r="DS84" s="177" t="str">
        <f t="shared" si="475"/>
        <v/>
      </c>
      <c r="DT84" s="177" t="str">
        <f t="shared" si="476"/>
        <v/>
      </c>
      <c r="DU84" s="177" t="str">
        <f t="shared" si="477"/>
        <v/>
      </c>
      <c r="DV84" s="177" t="str">
        <f t="shared" si="478"/>
        <v/>
      </c>
      <c r="DW84" s="177" t="str">
        <f t="shared" si="479"/>
        <v/>
      </c>
      <c r="DX84" s="177" t="str">
        <f t="shared" si="480"/>
        <v/>
      </c>
      <c r="DY84" s="177" t="str">
        <f t="shared" si="481"/>
        <v/>
      </c>
      <c r="DZ84" s="177" t="str">
        <f t="shared" si="482"/>
        <v/>
      </c>
      <c r="EA84" s="177" t="str">
        <f t="shared" si="483"/>
        <v/>
      </c>
      <c r="EB84" s="177" t="str">
        <f t="shared" si="484"/>
        <v/>
      </c>
      <c r="EC84" s="177" t="str">
        <f t="shared" si="485"/>
        <v/>
      </c>
      <c r="ED84" s="177" t="str">
        <f t="shared" si="486"/>
        <v/>
      </c>
      <c r="EE84" s="177" t="str">
        <f t="shared" si="487"/>
        <v/>
      </c>
      <c r="EF84" s="177" t="str">
        <f t="shared" si="488"/>
        <v/>
      </c>
      <c r="EG84" s="177" t="str">
        <f t="shared" si="489"/>
        <v/>
      </c>
      <c r="EH84" s="177" t="str">
        <f t="shared" si="490"/>
        <v/>
      </c>
      <c r="EI84" s="177" t="str">
        <f t="shared" si="491"/>
        <v/>
      </c>
      <c r="EJ84" s="177" t="str">
        <f t="shared" si="492"/>
        <v/>
      </c>
      <c r="EK84" s="177" t="str">
        <f t="shared" si="493"/>
        <v/>
      </c>
      <c r="EL84" s="177" t="str">
        <f t="shared" si="494"/>
        <v/>
      </c>
      <c r="EM84" s="177" t="str">
        <f t="shared" si="495"/>
        <v/>
      </c>
      <c r="EN84" s="177" t="str">
        <f t="shared" si="496"/>
        <v/>
      </c>
      <c r="EO84" s="177" t="str">
        <f t="shared" si="497"/>
        <v/>
      </c>
      <c r="EP84" s="177" t="str">
        <f t="shared" si="498"/>
        <v/>
      </c>
      <c r="EQ84" s="177" t="str">
        <f t="shared" si="499"/>
        <v/>
      </c>
      <c r="ER84" s="177" t="str">
        <f t="shared" si="500"/>
        <v/>
      </c>
      <c r="ES84" s="177" t="str">
        <f t="shared" si="501"/>
        <v/>
      </c>
      <c r="ET84" s="177" t="str">
        <f t="shared" si="502"/>
        <v/>
      </c>
      <c r="EU84" s="177" t="str">
        <f t="shared" si="503"/>
        <v/>
      </c>
      <c r="EV84" s="177" t="str">
        <f t="shared" si="504"/>
        <v/>
      </c>
      <c r="EW84" s="177" t="str">
        <f t="shared" si="505"/>
        <v/>
      </c>
      <c r="EX84" s="177" t="str">
        <f t="shared" si="506"/>
        <v/>
      </c>
      <c r="EY84" s="177" t="str">
        <f t="shared" si="507"/>
        <v/>
      </c>
      <c r="EZ84" s="177" t="str">
        <f t="shared" si="508"/>
        <v/>
      </c>
      <c r="FA84" s="177" t="str">
        <f t="shared" si="509"/>
        <v/>
      </c>
      <c r="FB84" s="177" t="str">
        <f t="shared" si="510"/>
        <v/>
      </c>
      <c r="FC84" s="177" t="str">
        <f t="shared" si="511"/>
        <v/>
      </c>
      <c r="FD84" s="177" t="str">
        <f t="shared" si="512"/>
        <v/>
      </c>
      <c r="FE84" s="177" t="str">
        <f t="shared" si="513"/>
        <v/>
      </c>
      <c r="FF84" s="177" t="str">
        <f t="shared" si="514"/>
        <v/>
      </c>
      <c r="FG84" s="177" t="str">
        <f t="shared" si="515"/>
        <v/>
      </c>
      <c r="FH84" s="177" t="str">
        <f t="shared" si="384"/>
        <v/>
      </c>
      <c r="FI84" s="177" t="str">
        <f t="shared" si="516"/>
        <v/>
      </c>
      <c r="FJ84" s="177" t="str">
        <f t="shared" si="517"/>
        <v/>
      </c>
      <c r="FK84" s="177" t="str">
        <f t="shared" si="518"/>
        <v/>
      </c>
      <c r="FL84" s="177" t="str">
        <f t="shared" si="519"/>
        <v/>
      </c>
      <c r="FM84" s="177" t="str">
        <f t="shared" si="520"/>
        <v/>
      </c>
      <c r="FN84" s="177" t="str">
        <f t="shared" si="521"/>
        <v/>
      </c>
      <c r="FO84" s="177" t="str">
        <f t="shared" si="522"/>
        <v/>
      </c>
      <c r="FP84" s="177" t="str">
        <f t="shared" si="523"/>
        <v/>
      </c>
      <c r="FQ84" s="177" t="str">
        <f t="shared" si="524"/>
        <v/>
      </c>
      <c r="FR84" s="177" t="str">
        <f t="shared" si="525"/>
        <v/>
      </c>
      <c r="FS84" s="177" t="str">
        <f t="shared" si="526"/>
        <v/>
      </c>
      <c r="FT84" s="177" t="str">
        <f t="shared" si="527"/>
        <v/>
      </c>
      <c r="FU84" s="177" t="str">
        <f t="shared" si="528"/>
        <v/>
      </c>
      <c r="FV84" s="177" t="str">
        <f t="shared" si="529"/>
        <v/>
      </c>
      <c r="FW84" s="177" t="str">
        <f t="shared" si="530"/>
        <v/>
      </c>
      <c r="FX84" s="177" t="str">
        <f t="shared" si="531"/>
        <v/>
      </c>
      <c r="FY84" s="177" t="str">
        <f t="shared" si="532"/>
        <v/>
      </c>
      <c r="FZ84" s="177" t="str">
        <f t="shared" si="533"/>
        <v/>
      </c>
      <c r="GA84" s="177" t="str">
        <f t="shared" si="534"/>
        <v/>
      </c>
      <c r="GB84" s="177" t="str">
        <f t="shared" si="535"/>
        <v/>
      </c>
      <c r="GC84" s="177" t="str">
        <f t="shared" si="536"/>
        <v/>
      </c>
      <c r="GD84" s="177" t="str">
        <f t="shared" si="537"/>
        <v/>
      </c>
      <c r="GE84" s="177" t="str">
        <f t="shared" si="538"/>
        <v/>
      </c>
      <c r="GF84" s="177" t="str">
        <f t="shared" si="539"/>
        <v/>
      </c>
      <c r="GG84" s="177" t="str">
        <f t="shared" si="540"/>
        <v/>
      </c>
      <c r="GH84" s="177" t="str">
        <f t="shared" si="541"/>
        <v/>
      </c>
      <c r="GI84" s="177" t="str">
        <f t="shared" si="542"/>
        <v/>
      </c>
      <c r="GJ84" s="177" t="str">
        <f t="shared" si="543"/>
        <v/>
      </c>
      <c r="GK84" s="177" t="str">
        <f t="shared" si="544"/>
        <v/>
      </c>
      <c r="GL84" s="177" t="str">
        <f t="shared" si="545"/>
        <v/>
      </c>
      <c r="GM84" s="177" t="str">
        <f t="shared" si="546"/>
        <v/>
      </c>
      <c r="GN84" s="177" t="str">
        <f t="shared" si="547"/>
        <v/>
      </c>
      <c r="GO84" s="177" t="str">
        <f t="shared" si="548"/>
        <v/>
      </c>
      <c r="GP84" s="177" t="str">
        <f t="shared" si="549"/>
        <v/>
      </c>
      <c r="GQ84" s="177" t="str">
        <f t="shared" si="550"/>
        <v/>
      </c>
      <c r="GR84" s="177" t="str">
        <f t="shared" si="551"/>
        <v/>
      </c>
      <c r="GS84" s="177" t="str">
        <f t="shared" si="552"/>
        <v/>
      </c>
      <c r="GT84" s="177" t="str">
        <f t="shared" si="553"/>
        <v/>
      </c>
      <c r="GU84" s="177" t="str">
        <f t="shared" si="554"/>
        <v/>
      </c>
      <c r="GV84" s="177" t="str">
        <f t="shared" si="555"/>
        <v/>
      </c>
      <c r="GW84" s="177" t="str">
        <f t="shared" si="556"/>
        <v/>
      </c>
      <c r="GX84" s="177" t="str">
        <f t="shared" si="557"/>
        <v/>
      </c>
      <c r="GY84" s="177" t="str">
        <f t="shared" si="558"/>
        <v/>
      </c>
      <c r="GZ84" s="177" t="str">
        <f t="shared" si="559"/>
        <v/>
      </c>
      <c r="HA84" s="177" t="str">
        <f t="shared" si="560"/>
        <v/>
      </c>
      <c r="HB84" s="177" t="str">
        <f t="shared" si="561"/>
        <v/>
      </c>
      <c r="HC84" s="177" t="str">
        <f t="shared" si="562"/>
        <v/>
      </c>
      <c r="HD84" s="177" t="str">
        <f t="shared" si="563"/>
        <v/>
      </c>
      <c r="HE84" s="177" t="str">
        <f t="shared" si="564"/>
        <v/>
      </c>
      <c r="HF84" s="177" t="str">
        <f t="shared" si="565"/>
        <v/>
      </c>
      <c r="HG84" s="177" t="str">
        <f t="shared" si="566"/>
        <v/>
      </c>
      <c r="HH84" s="177" t="str">
        <f t="shared" si="567"/>
        <v/>
      </c>
      <c r="HI84" s="177" t="str">
        <f t="shared" si="568"/>
        <v/>
      </c>
      <c r="HJ84" s="177" t="str">
        <f t="shared" si="569"/>
        <v/>
      </c>
      <c r="HK84" s="177" t="str">
        <f t="shared" si="570"/>
        <v/>
      </c>
      <c r="HL84" s="177" t="str">
        <f t="shared" si="571"/>
        <v/>
      </c>
      <c r="HM84" s="177" t="str">
        <f t="shared" si="572"/>
        <v/>
      </c>
      <c r="HN84" s="177" t="str">
        <f t="shared" si="573"/>
        <v/>
      </c>
      <c r="HO84" s="177" t="str">
        <f t="shared" si="574"/>
        <v/>
      </c>
      <c r="HP84" s="177" t="str">
        <f t="shared" si="575"/>
        <v/>
      </c>
      <c r="HQ84" s="177" t="str">
        <f t="shared" si="576"/>
        <v/>
      </c>
      <c r="HR84" s="177" t="str">
        <f t="shared" si="577"/>
        <v/>
      </c>
      <c r="HS84" s="177" t="str">
        <f t="shared" si="578"/>
        <v/>
      </c>
      <c r="HT84" s="177" t="str">
        <f t="shared" si="385"/>
        <v/>
      </c>
      <c r="HU84" s="177" t="str">
        <f t="shared" ref="HU84:HU103" si="603">IF(ISNONTEXT($AH84),HT84+$AH84,"")</f>
        <v/>
      </c>
      <c r="HV84" s="177" t="str">
        <f t="shared" ref="HV84:HV103" si="604">IF(ISNONTEXT($AH84),HU84+$AH84,"")</f>
        <v/>
      </c>
      <c r="HW84" s="177" t="str">
        <f t="shared" ref="HW84:HW103" si="605">IF(ISNONTEXT($AH84),HV84+$AH84,"")</f>
        <v/>
      </c>
      <c r="HX84" s="177" t="str">
        <f t="shared" ref="HX84:HX103" si="606">IF(ISNONTEXT($AH84),HW84+$AH84,"")</f>
        <v/>
      </c>
      <c r="HY84" s="177" t="str">
        <f t="shared" ref="HY84:HY103" si="607">IF(ISNONTEXT($AH84),HX84+$AH84,"")</f>
        <v/>
      </c>
      <c r="HZ84" s="177" t="str">
        <f t="shared" ref="HZ84:HZ103" si="608">IF(ISNONTEXT($AH84),HY84+$AH84,"")</f>
        <v/>
      </c>
      <c r="IA84" s="192" t="str">
        <f t="shared" si="377"/>
        <v/>
      </c>
      <c r="IB84" s="193" t="e">
        <f t="shared" si="361"/>
        <v>#N/A</v>
      </c>
      <c r="IC84" s="193" t="e">
        <f t="shared" si="584"/>
        <v>#N/A</v>
      </c>
      <c r="ID84" s="193" t="e">
        <f t="shared" si="584"/>
        <v>#N/A</v>
      </c>
      <c r="IE84" s="193" t="e">
        <f t="shared" si="584"/>
        <v>#N/A</v>
      </c>
      <c r="IF84" s="193" t="e">
        <f t="shared" si="597"/>
        <v>#N/A</v>
      </c>
      <c r="IG84" s="193" t="e">
        <f t="shared" si="597"/>
        <v>#N/A</v>
      </c>
      <c r="IH84" s="193" t="e">
        <f t="shared" si="597"/>
        <v>#N/A</v>
      </c>
      <c r="II84" s="193" t="e">
        <f t="shared" si="597"/>
        <v>#N/A</v>
      </c>
      <c r="IJ84" s="193" t="e">
        <f t="shared" si="597"/>
        <v>#N/A</v>
      </c>
      <c r="IK84" s="193" t="e">
        <f t="shared" si="597"/>
        <v>#N/A</v>
      </c>
      <c r="IL84" s="193" t="e">
        <f t="shared" si="597"/>
        <v>#N/A</v>
      </c>
      <c r="IM84" s="193" t="e">
        <f t="shared" si="597"/>
        <v>#N/A</v>
      </c>
      <c r="IN84" s="193" t="e">
        <f t="shared" si="597"/>
        <v>#N/A</v>
      </c>
      <c r="IO84" s="193" t="e">
        <f t="shared" si="597"/>
        <v>#N/A</v>
      </c>
      <c r="IP84" s="193" t="e">
        <f t="shared" si="597"/>
        <v>#N/A</v>
      </c>
      <c r="IQ84" s="193" t="e">
        <f t="shared" si="597"/>
        <v>#N/A</v>
      </c>
      <c r="IR84" s="193" t="e">
        <f t="shared" si="597"/>
        <v>#N/A</v>
      </c>
      <c r="IS84" s="193" t="e">
        <f t="shared" si="597"/>
        <v>#N/A</v>
      </c>
      <c r="IT84" s="193" t="e">
        <f t="shared" si="597"/>
        <v>#N/A</v>
      </c>
      <c r="IU84" s="193" t="e">
        <f t="shared" si="592"/>
        <v>#N/A</v>
      </c>
      <c r="IV84" s="193" t="e">
        <f t="shared" si="592"/>
        <v>#N/A</v>
      </c>
      <c r="IW84" s="193" t="e">
        <f t="shared" si="592"/>
        <v>#N/A</v>
      </c>
      <c r="IX84" s="193" t="e">
        <f t="shared" si="592"/>
        <v>#N/A</v>
      </c>
      <c r="IY84" s="193" t="e">
        <f t="shared" si="592"/>
        <v>#N/A</v>
      </c>
      <c r="IZ84" s="193" t="e">
        <f t="shared" si="592"/>
        <v>#N/A</v>
      </c>
      <c r="JA84" s="193" t="e">
        <f t="shared" si="592"/>
        <v>#N/A</v>
      </c>
      <c r="JB84" s="193" t="e">
        <f t="shared" si="592"/>
        <v>#N/A</v>
      </c>
      <c r="JC84" s="193" t="e">
        <f t="shared" si="592"/>
        <v>#N/A</v>
      </c>
      <c r="JD84" s="193" t="e">
        <f t="shared" si="592"/>
        <v>#N/A</v>
      </c>
      <c r="JE84" s="193" t="e">
        <f t="shared" si="592"/>
        <v>#N/A</v>
      </c>
      <c r="JF84" s="193" t="e">
        <f t="shared" si="592"/>
        <v>#N/A</v>
      </c>
      <c r="JG84" s="193" t="e">
        <f t="shared" si="592"/>
        <v>#N/A</v>
      </c>
      <c r="JH84" s="193" t="e">
        <f t="shared" si="592"/>
        <v>#N/A</v>
      </c>
      <c r="JI84" s="193" t="e">
        <f t="shared" si="592"/>
        <v>#N/A</v>
      </c>
      <c r="JJ84" s="193" t="e">
        <f t="shared" si="588"/>
        <v>#N/A</v>
      </c>
      <c r="JK84" s="193" t="e">
        <f t="shared" si="588"/>
        <v>#N/A</v>
      </c>
      <c r="JL84" s="193" t="e">
        <f t="shared" si="588"/>
        <v>#N/A</v>
      </c>
      <c r="JM84" s="193" t="e">
        <f t="shared" si="588"/>
        <v>#N/A</v>
      </c>
      <c r="JN84" s="193" t="e">
        <f t="shared" si="588"/>
        <v>#N/A</v>
      </c>
      <c r="JO84" s="193" t="e">
        <f t="shared" si="588"/>
        <v>#N/A</v>
      </c>
      <c r="JP84" s="193" t="e">
        <f t="shared" si="588"/>
        <v>#N/A</v>
      </c>
      <c r="JQ84" s="193" t="e">
        <f t="shared" si="588"/>
        <v>#N/A</v>
      </c>
      <c r="JR84" s="193" t="e">
        <f t="shared" si="588"/>
        <v>#N/A</v>
      </c>
      <c r="JS84" s="193" t="e">
        <f t="shared" si="588"/>
        <v>#N/A</v>
      </c>
      <c r="JT84" s="193" t="e">
        <f t="shared" si="588"/>
        <v>#N/A</v>
      </c>
      <c r="JU84" s="193" t="e">
        <f t="shared" si="588"/>
        <v>#N/A</v>
      </c>
      <c r="JV84" s="193" t="e">
        <f t="shared" si="588"/>
        <v>#N/A</v>
      </c>
      <c r="JW84" s="193" t="e">
        <f t="shared" si="588"/>
        <v>#N/A</v>
      </c>
      <c r="JX84" s="193" t="e">
        <f t="shared" si="588"/>
        <v>#N/A</v>
      </c>
      <c r="JY84" s="193" t="e">
        <f t="shared" si="378"/>
        <v>#N/A</v>
      </c>
      <c r="JZ84" s="193" t="e">
        <f t="shared" si="378"/>
        <v>#N/A</v>
      </c>
      <c r="KA84" s="193" t="e">
        <f t="shared" si="378"/>
        <v>#N/A</v>
      </c>
      <c r="KB84" s="193" t="e">
        <f t="shared" si="378"/>
        <v>#N/A</v>
      </c>
      <c r="KC84" s="193" t="e">
        <f t="shared" si="378"/>
        <v>#N/A</v>
      </c>
      <c r="KD84" s="193" t="e">
        <f t="shared" si="378"/>
        <v>#N/A</v>
      </c>
      <c r="KE84" s="193" t="e">
        <f t="shared" si="378"/>
        <v>#N/A</v>
      </c>
      <c r="KF84" s="193" t="e">
        <f t="shared" si="378"/>
        <v>#N/A</v>
      </c>
      <c r="KG84" s="193" t="e">
        <f t="shared" si="378"/>
        <v>#N/A</v>
      </c>
      <c r="KH84" s="193" t="e">
        <f t="shared" si="378"/>
        <v>#N/A</v>
      </c>
      <c r="KI84" s="193" t="e">
        <f t="shared" si="378"/>
        <v>#N/A</v>
      </c>
      <c r="KJ84" s="193" t="e">
        <f t="shared" si="378"/>
        <v>#N/A</v>
      </c>
      <c r="KK84" s="193" t="e">
        <f t="shared" si="378"/>
        <v>#N/A</v>
      </c>
      <c r="KL84" s="193" t="e">
        <f t="shared" si="378"/>
        <v>#N/A</v>
      </c>
      <c r="KM84" s="193" t="e">
        <f t="shared" si="378"/>
        <v>#N/A</v>
      </c>
      <c r="KN84" s="193" t="e">
        <f t="shared" si="386"/>
        <v>#N/A</v>
      </c>
      <c r="KO84" s="193" t="e">
        <f t="shared" si="585"/>
        <v>#N/A</v>
      </c>
      <c r="KP84" s="193" t="e">
        <f t="shared" si="585"/>
        <v>#N/A</v>
      </c>
      <c r="KQ84" s="193" t="e">
        <f t="shared" si="585"/>
        <v>#N/A</v>
      </c>
      <c r="KR84" s="193" t="e">
        <f t="shared" si="598"/>
        <v>#N/A</v>
      </c>
      <c r="KS84" s="193" t="e">
        <f t="shared" si="598"/>
        <v>#N/A</v>
      </c>
      <c r="KT84" s="193" t="e">
        <f t="shared" si="598"/>
        <v>#N/A</v>
      </c>
      <c r="KU84" s="193" t="e">
        <f t="shared" si="598"/>
        <v>#N/A</v>
      </c>
      <c r="KV84" s="193" t="e">
        <f t="shared" si="598"/>
        <v>#N/A</v>
      </c>
      <c r="KW84" s="193" t="e">
        <f t="shared" si="598"/>
        <v>#N/A</v>
      </c>
      <c r="KX84" s="193" t="e">
        <f t="shared" si="598"/>
        <v>#N/A</v>
      </c>
      <c r="KY84" s="193" t="e">
        <f t="shared" si="598"/>
        <v>#N/A</v>
      </c>
      <c r="KZ84" s="193" t="e">
        <f t="shared" si="598"/>
        <v>#N/A</v>
      </c>
      <c r="LA84" s="193" t="e">
        <f t="shared" si="598"/>
        <v>#N/A</v>
      </c>
      <c r="LB84" s="193" t="e">
        <f t="shared" si="598"/>
        <v>#N/A</v>
      </c>
      <c r="LC84" s="193" t="e">
        <f t="shared" si="598"/>
        <v>#N/A</v>
      </c>
      <c r="LD84" s="193" t="e">
        <f t="shared" si="598"/>
        <v>#N/A</v>
      </c>
      <c r="LE84" s="193" t="e">
        <f t="shared" si="598"/>
        <v>#N/A</v>
      </c>
      <c r="LF84" s="193" t="e">
        <f t="shared" si="598"/>
        <v>#N/A</v>
      </c>
      <c r="LG84" s="193" t="e">
        <f t="shared" si="593"/>
        <v>#N/A</v>
      </c>
      <c r="LH84" s="193" t="e">
        <f t="shared" si="593"/>
        <v>#N/A</v>
      </c>
      <c r="LI84" s="193" t="e">
        <f t="shared" si="593"/>
        <v>#N/A</v>
      </c>
      <c r="LJ84" s="193" t="e">
        <f t="shared" si="593"/>
        <v>#N/A</v>
      </c>
      <c r="LK84" s="193" t="e">
        <f t="shared" si="593"/>
        <v>#N/A</v>
      </c>
      <c r="LL84" s="193" t="e">
        <f t="shared" si="593"/>
        <v>#N/A</v>
      </c>
      <c r="LM84" s="193" t="e">
        <f t="shared" si="593"/>
        <v>#N/A</v>
      </c>
      <c r="LN84" s="193" t="e">
        <f t="shared" si="593"/>
        <v>#N/A</v>
      </c>
      <c r="LO84" s="193" t="e">
        <f t="shared" si="593"/>
        <v>#N/A</v>
      </c>
      <c r="LP84" s="193" t="e">
        <f t="shared" si="593"/>
        <v>#N/A</v>
      </c>
      <c r="LQ84" s="193" t="e">
        <f t="shared" si="593"/>
        <v>#N/A</v>
      </c>
      <c r="LR84" s="193" t="e">
        <f t="shared" si="593"/>
        <v>#N/A</v>
      </c>
      <c r="LS84" s="193" t="e">
        <f t="shared" si="593"/>
        <v>#N/A</v>
      </c>
      <c r="LT84" s="193" t="e">
        <f t="shared" si="593"/>
        <v>#N/A</v>
      </c>
      <c r="LU84" s="193" t="e">
        <f t="shared" si="593"/>
        <v>#N/A</v>
      </c>
      <c r="LV84" s="193" t="e">
        <f t="shared" si="589"/>
        <v>#N/A</v>
      </c>
      <c r="LW84" s="193" t="e">
        <f t="shared" si="589"/>
        <v>#N/A</v>
      </c>
      <c r="LX84" s="193" t="e">
        <f t="shared" si="589"/>
        <v>#N/A</v>
      </c>
      <c r="LY84" s="193" t="e">
        <f t="shared" si="589"/>
        <v>#N/A</v>
      </c>
      <c r="LZ84" s="193" t="e">
        <f t="shared" si="589"/>
        <v>#N/A</v>
      </c>
      <c r="MA84" s="193" t="e">
        <f t="shared" si="589"/>
        <v>#N/A</v>
      </c>
      <c r="MB84" s="193" t="e">
        <f t="shared" si="589"/>
        <v>#N/A</v>
      </c>
      <c r="MC84" s="193" t="e">
        <f t="shared" si="589"/>
        <v>#N/A</v>
      </c>
      <c r="MD84" s="193" t="e">
        <f t="shared" si="589"/>
        <v>#N/A</v>
      </c>
      <c r="ME84" s="193" t="e">
        <f t="shared" si="589"/>
        <v>#N/A</v>
      </c>
      <c r="MF84" s="193" t="e">
        <f t="shared" si="589"/>
        <v>#N/A</v>
      </c>
      <c r="MG84" s="193" t="e">
        <f t="shared" si="589"/>
        <v>#N/A</v>
      </c>
      <c r="MH84" s="193" t="e">
        <f t="shared" si="589"/>
        <v>#N/A</v>
      </c>
      <c r="MI84" s="193" t="e">
        <f t="shared" si="589"/>
        <v>#N/A</v>
      </c>
      <c r="MJ84" s="193" t="e">
        <f t="shared" si="589"/>
        <v>#N/A</v>
      </c>
      <c r="MK84" s="193" t="e">
        <f t="shared" si="379"/>
        <v>#N/A</v>
      </c>
      <c r="ML84" s="193" t="e">
        <f t="shared" si="379"/>
        <v>#N/A</v>
      </c>
      <c r="MM84" s="193" t="e">
        <f t="shared" si="379"/>
        <v>#N/A</v>
      </c>
      <c r="MN84" s="193" t="e">
        <f t="shared" si="379"/>
        <v>#N/A</v>
      </c>
      <c r="MO84" s="193" t="e">
        <f t="shared" si="379"/>
        <v>#N/A</v>
      </c>
      <c r="MP84" s="193" t="e">
        <f t="shared" si="379"/>
        <v>#N/A</v>
      </c>
      <c r="MQ84" s="193" t="e">
        <f t="shared" si="379"/>
        <v>#N/A</v>
      </c>
      <c r="MR84" s="193" t="e">
        <f t="shared" si="379"/>
        <v>#N/A</v>
      </c>
      <c r="MS84" s="193" t="e">
        <f t="shared" si="379"/>
        <v>#N/A</v>
      </c>
      <c r="MT84" s="193" t="e">
        <f t="shared" si="379"/>
        <v>#N/A</v>
      </c>
      <c r="MU84" s="193" t="e">
        <f t="shared" si="379"/>
        <v>#N/A</v>
      </c>
      <c r="MV84" s="193" t="e">
        <f t="shared" si="379"/>
        <v>#N/A</v>
      </c>
      <c r="MW84" s="193" t="e">
        <f t="shared" si="379"/>
        <v>#N/A</v>
      </c>
      <c r="MX84" s="193" t="e">
        <f t="shared" si="379"/>
        <v>#N/A</v>
      </c>
      <c r="MY84" s="193" t="e">
        <f t="shared" si="379"/>
        <v>#N/A</v>
      </c>
      <c r="MZ84" s="193" t="e">
        <f t="shared" si="387"/>
        <v>#N/A</v>
      </c>
      <c r="NA84" s="193" t="e">
        <f t="shared" si="586"/>
        <v>#N/A</v>
      </c>
      <c r="NB84" s="193" t="e">
        <f t="shared" si="586"/>
        <v>#N/A</v>
      </c>
      <c r="NC84" s="193" t="e">
        <f t="shared" si="586"/>
        <v>#N/A</v>
      </c>
      <c r="ND84" s="193" t="e">
        <f t="shared" si="599"/>
        <v>#N/A</v>
      </c>
      <c r="NE84" s="193" t="e">
        <f t="shared" si="599"/>
        <v>#N/A</v>
      </c>
      <c r="NF84" s="193" t="e">
        <f t="shared" si="599"/>
        <v>#N/A</v>
      </c>
      <c r="NG84" s="193" t="e">
        <f t="shared" si="599"/>
        <v>#N/A</v>
      </c>
      <c r="NH84" s="193" t="e">
        <f t="shared" si="599"/>
        <v>#N/A</v>
      </c>
      <c r="NI84" s="193" t="e">
        <f t="shared" si="599"/>
        <v>#N/A</v>
      </c>
      <c r="NJ84" s="193" t="e">
        <f t="shared" si="599"/>
        <v>#N/A</v>
      </c>
      <c r="NK84" s="193" t="e">
        <f t="shared" si="599"/>
        <v>#N/A</v>
      </c>
      <c r="NL84" s="193" t="e">
        <f t="shared" si="599"/>
        <v>#N/A</v>
      </c>
      <c r="NM84" s="193" t="e">
        <f t="shared" si="599"/>
        <v>#N/A</v>
      </c>
      <c r="NN84" s="193" t="e">
        <f t="shared" si="599"/>
        <v>#N/A</v>
      </c>
      <c r="NO84" s="193" t="e">
        <f t="shared" si="599"/>
        <v>#N/A</v>
      </c>
      <c r="NP84" s="193" t="e">
        <f t="shared" si="599"/>
        <v>#N/A</v>
      </c>
      <c r="NQ84" s="193" t="e">
        <f t="shared" si="599"/>
        <v>#N/A</v>
      </c>
      <c r="NR84" s="193" t="e">
        <f t="shared" si="599"/>
        <v>#N/A</v>
      </c>
      <c r="NS84" s="193" t="e">
        <f t="shared" si="594"/>
        <v>#N/A</v>
      </c>
      <c r="NT84" s="193" t="e">
        <f t="shared" si="594"/>
        <v>#N/A</v>
      </c>
      <c r="NU84" s="193" t="e">
        <f t="shared" si="594"/>
        <v>#N/A</v>
      </c>
      <c r="NV84" s="193" t="e">
        <f t="shared" si="594"/>
        <v>#N/A</v>
      </c>
      <c r="NW84" s="193" t="e">
        <f t="shared" si="594"/>
        <v>#N/A</v>
      </c>
      <c r="NX84" s="193" t="e">
        <f t="shared" si="594"/>
        <v>#N/A</v>
      </c>
      <c r="NY84" s="193" t="e">
        <f t="shared" si="594"/>
        <v>#N/A</v>
      </c>
      <c r="NZ84" s="193" t="e">
        <f t="shared" si="594"/>
        <v>#N/A</v>
      </c>
      <c r="OA84" s="193" t="e">
        <f t="shared" si="594"/>
        <v>#N/A</v>
      </c>
      <c r="OB84" s="193" t="e">
        <f t="shared" si="594"/>
        <v>#N/A</v>
      </c>
      <c r="OC84" s="193" t="e">
        <f t="shared" si="594"/>
        <v>#N/A</v>
      </c>
      <c r="OD84" s="193" t="e">
        <f t="shared" si="594"/>
        <v>#N/A</v>
      </c>
      <c r="OE84" s="193" t="e">
        <f t="shared" si="594"/>
        <v>#N/A</v>
      </c>
      <c r="OF84" s="193" t="e">
        <f t="shared" si="594"/>
        <v>#N/A</v>
      </c>
      <c r="OG84" s="193" t="e">
        <f t="shared" si="594"/>
        <v>#N/A</v>
      </c>
      <c r="OH84" s="193" t="e">
        <f t="shared" si="590"/>
        <v>#N/A</v>
      </c>
      <c r="OI84" s="193" t="e">
        <f t="shared" si="590"/>
        <v>#N/A</v>
      </c>
      <c r="OJ84" s="193" t="e">
        <f t="shared" si="590"/>
        <v>#N/A</v>
      </c>
      <c r="OK84" s="193" t="e">
        <f t="shared" si="590"/>
        <v>#N/A</v>
      </c>
      <c r="OL84" s="193" t="e">
        <f t="shared" si="590"/>
        <v>#N/A</v>
      </c>
      <c r="OM84" s="193" t="e">
        <f t="shared" si="590"/>
        <v>#N/A</v>
      </c>
      <c r="ON84" s="193" t="e">
        <f t="shared" si="590"/>
        <v>#N/A</v>
      </c>
      <c r="OO84" s="193" t="e">
        <f t="shared" si="590"/>
        <v>#N/A</v>
      </c>
      <c r="OP84" s="193" t="e">
        <f t="shared" si="590"/>
        <v>#N/A</v>
      </c>
      <c r="OQ84" s="193" t="e">
        <f t="shared" si="590"/>
        <v>#N/A</v>
      </c>
      <c r="OR84" s="193" t="e">
        <f t="shared" si="590"/>
        <v>#N/A</v>
      </c>
      <c r="OS84" s="193" t="e">
        <f t="shared" si="590"/>
        <v>#N/A</v>
      </c>
      <c r="OT84" s="193" t="e">
        <f t="shared" si="590"/>
        <v>#N/A</v>
      </c>
      <c r="OU84" s="193" t="e">
        <f t="shared" si="590"/>
        <v>#N/A</v>
      </c>
      <c r="OV84" s="193" t="e">
        <f t="shared" si="590"/>
        <v>#N/A</v>
      </c>
      <c r="OW84" s="193" t="e">
        <f t="shared" si="380"/>
        <v>#N/A</v>
      </c>
      <c r="OX84" s="193" t="e">
        <f t="shared" si="380"/>
        <v>#N/A</v>
      </c>
      <c r="OY84" s="193" t="e">
        <f t="shared" si="380"/>
        <v>#N/A</v>
      </c>
      <c r="OZ84" s="193" t="e">
        <f t="shared" si="380"/>
        <v>#N/A</v>
      </c>
      <c r="PA84" s="193" t="e">
        <f t="shared" si="380"/>
        <v>#N/A</v>
      </c>
      <c r="PB84" s="193" t="e">
        <f t="shared" si="380"/>
        <v>#N/A</v>
      </c>
      <c r="PC84" s="193" t="e">
        <f t="shared" si="380"/>
        <v>#N/A</v>
      </c>
      <c r="PD84" s="193" t="e">
        <f t="shared" si="380"/>
        <v>#N/A</v>
      </c>
      <c r="PE84" s="193" t="e">
        <f t="shared" si="380"/>
        <v>#N/A</v>
      </c>
      <c r="PF84" s="193" t="e">
        <f t="shared" si="380"/>
        <v>#N/A</v>
      </c>
      <c r="PG84" s="193" t="e">
        <f t="shared" si="380"/>
        <v>#N/A</v>
      </c>
      <c r="PH84" s="193" t="e">
        <f t="shared" si="380"/>
        <v>#N/A</v>
      </c>
      <c r="PI84" s="193" t="e">
        <f t="shared" si="380"/>
        <v>#N/A</v>
      </c>
      <c r="PJ84" s="193" t="e">
        <f t="shared" si="380"/>
        <v>#N/A</v>
      </c>
      <c r="PK84" s="193" t="e">
        <f t="shared" si="380"/>
        <v>#N/A</v>
      </c>
      <c r="PL84" s="193" t="e">
        <f t="shared" si="388"/>
        <v>#N/A</v>
      </c>
      <c r="PM84" s="193" t="e">
        <f t="shared" ref="PM84:PT99" si="609">IF(ISNONTEXT($Q84),IF($G84="R",_xlfn.BETA.DIST(HT84,$M84,$N84,FALSE,$B84,$D84),_xlfn.BETA.DIST(HT84,$N84,$M84,FALSE,$B84,$D84)),NA())</f>
        <v>#N/A</v>
      </c>
      <c r="PN84" s="193" t="e">
        <f t="shared" si="609"/>
        <v>#N/A</v>
      </c>
      <c r="PO84" s="193" t="e">
        <f t="shared" si="609"/>
        <v>#N/A</v>
      </c>
      <c r="PP84" s="193" t="e">
        <f t="shared" si="609"/>
        <v>#N/A</v>
      </c>
      <c r="PQ84" s="193" t="e">
        <f t="shared" si="609"/>
        <v>#N/A</v>
      </c>
      <c r="PR84" s="193" t="e">
        <f t="shared" si="609"/>
        <v>#N/A</v>
      </c>
      <c r="PS84" s="193" t="e">
        <f t="shared" si="609"/>
        <v>#N/A</v>
      </c>
      <c r="PT84" s="193" t="e">
        <f t="shared" si="609"/>
        <v>#N/A</v>
      </c>
    </row>
    <row r="85" spans="1:436" hidden="1" x14ac:dyDescent="0.45">
      <c r="A85" s="20">
        <v>82</v>
      </c>
      <c r="B85" s="101" t="str">
        <f t="shared" si="363"/>
        <v/>
      </c>
      <c r="C85" s="115"/>
      <c r="D85" s="101" t="str">
        <f t="shared" si="364"/>
        <v/>
      </c>
      <c r="E85" s="110" t="str">
        <f t="shared" si="365"/>
        <v/>
      </c>
      <c r="F85" s="21" t="str">
        <f t="shared" si="366"/>
        <v/>
      </c>
      <c r="G85" s="22" t="str">
        <f t="shared" si="367"/>
        <v/>
      </c>
      <c r="H85" s="23" t="str">
        <f>IF(F85="","",IF(OR($F85&lt;Skew!$B$3,$F85=Skew!$B$3),IF($F85&gt;Skew!$C$3,Skew!$A$3,IF($F85&gt;Skew!$C$4,Skew!$A$4,IF($F85&gt;Skew!$C$5,Skew!$A$5,IF($F85&gt;Skew!$C$6,Skew!$A$6,IF($F85&gt;Skew!$C$7,Skew!$A$7,IF($F85&gt;Skew!$C$8,Skew!$A$8,IF($F85&gt;Skew!$C$9,Skew!$A$9,IF($F85&gt;Skew!$C$10,Skew!$A$10,IF($F85&gt;Skew!$C$11,Skew!$A$11,IF($F85&gt;Skew!$C$12,Skew!$A$12,IF($F85&gt;Skew!$C$13,Skew!$A$13,IF($F85&gt;Skew!$C$14,Skew!$A$14,IF($F85&gt;Skew!$C$15,Skew!$A$15,IF($F85&gt;Skew!$C$16,Skew!$A$16,Skew!$A$17)
)))))))))))))))</f>
        <v/>
      </c>
      <c r="I85" s="22" t="str">
        <f>IF(F85="","",MATCH(H85,Skew!$A$3:$A$17,0))</f>
        <v/>
      </c>
      <c r="J85" s="22" t="str">
        <f t="shared" si="368"/>
        <v/>
      </c>
      <c r="K85" s="24"/>
      <c r="L85" s="22" t="str">
        <f>IF(OR(F85="",K85=""),"",MATCH(K85,Confidence!$A$3:$A$12,0))</f>
        <v/>
      </c>
      <c r="M85" s="25" t="str">
        <f t="shared" si="369"/>
        <v/>
      </c>
      <c r="N85" s="25" t="str">
        <f t="shared" si="370"/>
        <v/>
      </c>
      <c r="O85" s="22"/>
      <c r="P85" s="102" t="str">
        <f t="shared" si="371"/>
        <v/>
      </c>
      <c r="Q85" s="102" t="str">
        <f t="shared" si="372"/>
        <v/>
      </c>
      <c r="R85" s="37" t="str">
        <f t="shared" si="373"/>
        <v/>
      </c>
      <c r="S85" s="115"/>
      <c r="T85" s="204" t="str">
        <f>IF(AND(B85&gt;0,C85&gt;0,D85&gt;0,M85&gt;0,N85&gt;0,S85&gt;0,NOT(K85="")),ABS(VLOOKUP($S$1,VLookups!$A$30:$B$31,2,FALSE)-_xlfn.BETA.DIST(S85,IF(G85="L",N85,M85),IF(G85="L",M85,N85),TRUE,B85,D85)),"")</f>
        <v/>
      </c>
      <c r="U85" s="112" t="str">
        <f>IF(OR($M85="",$N85=""),"",_xlfn.BETA.INV(ABS(VLOOKUP($S$1,VLookups!$A$30:$B$31,2,FALSE)-U$3),IF($G85="L",$N85,$M85),IF($G85="L",$M85,$N85),$B85,$D85))</f>
        <v/>
      </c>
      <c r="V85" s="113" t="str">
        <f>IF(OR($M85="",$N85=""),"",_xlfn.BETA.INV(ABS(VLOOKUP($S$1,VLookups!$A$30:$B$31,2,FALSE)-V$3),IF($G85="L",$N85,$M85),IF($G85="L",$M85,$N85),$B85,$D85))</f>
        <v/>
      </c>
      <c r="W85" s="112" t="str">
        <f>IF(OR($M85="",$N85=""),"",_xlfn.BETA.INV(ABS(VLOOKUP($S$1,VLookups!$A$30:$B$31,2,FALSE)-W$3),IF($G85="L",$N85,$M85),IF($G85="L",$M85,$N85),$B85,$D85))</f>
        <v/>
      </c>
      <c r="X85" s="113" t="str">
        <f>IF(OR($M85="",$N85=""),"",_xlfn.BETA.INV(ABS(VLOOKUP($S$1,VLookups!$A$30:$B$31,2,FALSE)-X$3),IF($G85="L",$N85,$M85),IF($G85="L",$M85,$N85),$B85,$D85))</f>
        <v/>
      </c>
      <c r="Y85" s="112" t="str">
        <f>IF(OR($M85="",$N85=""),"",_xlfn.BETA.INV(ABS(VLOOKUP($S$1,VLookups!$A$30:$B$31,2,FALSE)-Y$3),IF($G85="L",$N85,$M85),IF($G85="L",$M85,$N85),$B85,$D85))</f>
        <v/>
      </c>
      <c r="Z85" s="113" t="str">
        <f>IF(OR($M85="",$N85=""),"",_xlfn.BETA.INV(ABS(VLOOKUP($S$1,VLookups!$A$30:$B$31,2,FALSE)-Z$3),IF($G85="L",$N85,$M85),IF($G85="L",$M85,$N85),$B85,$D85))</f>
        <v/>
      </c>
      <c r="AA85" s="112" t="str">
        <f>IF(OR($M85="",$N85=""),"",_xlfn.BETA.INV(ABS(VLOOKUP($S$1,VLookups!$A$30:$B$31,2,FALSE)-AA$3),IF($G85="L",$N85,$M85),IF($G85="L",$M85,$N85),$B85,$D85))</f>
        <v/>
      </c>
      <c r="AB85" s="113" t="str">
        <f>IF(OR($M85="",$N85=""),"",_xlfn.BETA.INV(ABS(VLOOKUP($S$1,VLookups!$A$30:$B$31,2,FALSE)-AB$3),IF($G85="L",$N85,$M85),IF($G85="L",$M85,$N85),$B85,$D85))</f>
        <v/>
      </c>
      <c r="AC85" s="112" t="str">
        <f>IF(OR($M85="",$N85=""),"",_xlfn.BETA.INV(ABS(VLOOKUP($S$1,VLookups!$A$30:$B$31,2,FALSE)-AC$3),IF($G85="L",$N85,$M85),IF($G85="L",$M85,$N85),$B85,$D85))</f>
        <v/>
      </c>
      <c r="AD85" s="113" t="str">
        <f>IF(OR($M85="",$N85=""),"",_xlfn.BETA.INV(ABS(VLOOKUP($S$1,VLookups!$A$30:$B$31,2,FALSE)-AD$3),IF($G85="L",$N85,$M85),IF($G85="L",$M85,$N85),$B85,$D85))</f>
        <v/>
      </c>
      <c r="AE85" s="112" t="str">
        <f>IF(OR($M85="",$N85=""),"",_xlfn.BETA.INV(ABS(VLOOKUP($S$1,VLookups!$A$30:$B$31,2,FALSE)-AE$3),IF($G85="L",$N85,$M85),IF($G85="L",$M85,$N85),$B85,$D85))</f>
        <v/>
      </c>
      <c r="AF85" s="113" t="str">
        <f>IF(OR($M85="",$N85=""),"",_xlfn.BETA.INV(ABS(VLOOKUP($S$1,VLookups!$A$30:$B$31,2,FALSE)-AF$3),IF($G85="L",$N85,$M85),IF($G85="L",$M85,$N85),$B85,$D85))</f>
        <v/>
      </c>
      <c r="AG85" s="15"/>
      <c r="AH85" s="194" t="str">
        <f t="shared" si="374"/>
        <v/>
      </c>
      <c r="AI85" s="192" t="str">
        <f t="shared" si="375"/>
        <v/>
      </c>
      <c r="AJ85" s="177" t="str">
        <f t="shared" ref="AJ85" si="610">IF(ISNONTEXT($AH85),AI85+$AH85,"")</f>
        <v/>
      </c>
      <c r="AK85" s="177" t="str">
        <f t="shared" si="390"/>
        <v/>
      </c>
      <c r="AL85" s="177" t="str">
        <f t="shared" si="391"/>
        <v/>
      </c>
      <c r="AM85" s="177" t="str">
        <f t="shared" si="392"/>
        <v/>
      </c>
      <c r="AN85" s="177" t="str">
        <f t="shared" si="393"/>
        <v/>
      </c>
      <c r="AO85" s="177" t="str">
        <f t="shared" si="394"/>
        <v/>
      </c>
      <c r="AP85" s="177" t="str">
        <f t="shared" si="395"/>
        <v/>
      </c>
      <c r="AQ85" s="177" t="str">
        <f t="shared" si="396"/>
        <v/>
      </c>
      <c r="AR85" s="177" t="str">
        <f t="shared" si="397"/>
        <v/>
      </c>
      <c r="AS85" s="177" t="str">
        <f t="shared" si="398"/>
        <v/>
      </c>
      <c r="AT85" s="177" t="str">
        <f t="shared" si="399"/>
        <v/>
      </c>
      <c r="AU85" s="177" t="str">
        <f t="shared" si="400"/>
        <v/>
      </c>
      <c r="AV85" s="177" t="str">
        <f t="shared" si="401"/>
        <v/>
      </c>
      <c r="AW85" s="177" t="str">
        <f t="shared" si="402"/>
        <v/>
      </c>
      <c r="AX85" s="177" t="str">
        <f t="shared" si="403"/>
        <v/>
      </c>
      <c r="AY85" s="177" t="str">
        <f t="shared" si="404"/>
        <v/>
      </c>
      <c r="AZ85" s="177" t="str">
        <f t="shared" si="405"/>
        <v/>
      </c>
      <c r="BA85" s="177" t="str">
        <f t="shared" si="406"/>
        <v/>
      </c>
      <c r="BB85" s="177" t="str">
        <f t="shared" si="407"/>
        <v/>
      </c>
      <c r="BC85" s="177" t="str">
        <f t="shared" si="408"/>
        <v/>
      </c>
      <c r="BD85" s="177" t="str">
        <f t="shared" si="409"/>
        <v/>
      </c>
      <c r="BE85" s="177" t="str">
        <f t="shared" si="410"/>
        <v/>
      </c>
      <c r="BF85" s="177" t="str">
        <f t="shared" si="411"/>
        <v/>
      </c>
      <c r="BG85" s="177" t="str">
        <f t="shared" si="412"/>
        <v/>
      </c>
      <c r="BH85" s="177" t="str">
        <f t="shared" si="413"/>
        <v/>
      </c>
      <c r="BI85" s="177" t="str">
        <f t="shared" si="414"/>
        <v/>
      </c>
      <c r="BJ85" s="177" t="str">
        <f t="shared" si="415"/>
        <v/>
      </c>
      <c r="BK85" s="177" t="str">
        <f t="shared" si="416"/>
        <v/>
      </c>
      <c r="BL85" s="177" t="str">
        <f t="shared" si="417"/>
        <v/>
      </c>
      <c r="BM85" s="177" t="str">
        <f t="shared" si="418"/>
        <v/>
      </c>
      <c r="BN85" s="177" t="str">
        <f t="shared" si="419"/>
        <v/>
      </c>
      <c r="BO85" s="177" t="str">
        <f t="shared" si="420"/>
        <v/>
      </c>
      <c r="BP85" s="177" t="str">
        <f t="shared" si="421"/>
        <v/>
      </c>
      <c r="BQ85" s="177" t="str">
        <f t="shared" si="422"/>
        <v/>
      </c>
      <c r="BR85" s="177" t="str">
        <f t="shared" si="423"/>
        <v/>
      </c>
      <c r="BS85" s="177" t="str">
        <f t="shared" si="424"/>
        <v/>
      </c>
      <c r="BT85" s="177" t="str">
        <f t="shared" si="425"/>
        <v/>
      </c>
      <c r="BU85" s="177" t="str">
        <f t="shared" si="426"/>
        <v/>
      </c>
      <c r="BV85" s="177" t="str">
        <f t="shared" si="427"/>
        <v/>
      </c>
      <c r="BW85" s="177" t="str">
        <f t="shared" si="428"/>
        <v/>
      </c>
      <c r="BX85" s="177" t="str">
        <f t="shared" si="429"/>
        <v/>
      </c>
      <c r="BY85" s="177" t="str">
        <f t="shared" si="430"/>
        <v/>
      </c>
      <c r="BZ85" s="177" t="str">
        <f t="shared" si="431"/>
        <v/>
      </c>
      <c r="CA85" s="177" t="str">
        <f t="shared" si="432"/>
        <v/>
      </c>
      <c r="CB85" s="177" t="str">
        <f t="shared" si="433"/>
        <v/>
      </c>
      <c r="CC85" s="177" t="str">
        <f t="shared" si="434"/>
        <v/>
      </c>
      <c r="CD85" s="177" t="str">
        <f t="shared" si="435"/>
        <v/>
      </c>
      <c r="CE85" s="177" t="str">
        <f t="shared" si="436"/>
        <v/>
      </c>
      <c r="CF85" s="177" t="str">
        <f t="shared" si="437"/>
        <v/>
      </c>
      <c r="CG85" s="177" t="str">
        <f t="shared" si="438"/>
        <v/>
      </c>
      <c r="CH85" s="177" t="str">
        <f t="shared" si="439"/>
        <v/>
      </c>
      <c r="CI85" s="177" t="str">
        <f t="shared" si="440"/>
        <v/>
      </c>
      <c r="CJ85" s="177" t="str">
        <f t="shared" si="441"/>
        <v/>
      </c>
      <c r="CK85" s="177" t="str">
        <f t="shared" si="442"/>
        <v/>
      </c>
      <c r="CL85" s="177" t="str">
        <f t="shared" si="443"/>
        <v/>
      </c>
      <c r="CM85" s="177" t="str">
        <f t="shared" si="444"/>
        <v/>
      </c>
      <c r="CN85" s="177" t="str">
        <f t="shared" si="445"/>
        <v/>
      </c>
      <c r="CO85" s="177" t="str">
        <f t="shared" si="446"/>
        <v/>
      </c>
      <c r="CP85" s="177" t="str">
        <f t="shared" si="447"/>
        <v/>
      </c>
      <c r="CQ85" s="177" t="str">
        <f t="shared" si="448"/>
        <v/>
      </c>
      <c r="CR85" s="177" t="str">
        <f t="shared" si="449"/>
        <v/>
      </c>
      <c r="CS85" s="177" t="str">
        <f t="shared" si="450"/>
        <v/>
      </c>
      <c r="CT85" s="177" t="str">
        <f t="shared" si="451"/>
        <v/>
      </c>
      <c r="CU85" s="177" t="str">
        <f t="shared" si="452"/>
        <v/>
      </c>
      <c r="CV85" s="177" t="str">
        <f t="shared" si="383"/>
        <v/>
      </c>
      <c r="CW85" s="177" t="str">
        <f t="shared" si="453"/>
        <v/>
      </c>
      <c r="CX85" s="177" t="str">
        <f t="shared" si="454"/>
        <v/>
      </c>
      <c r="CY85" s="177" t="str">
        <f t="shared" si="455"/>
        <v/>
      </c>
      <c r="CZ85" s="177" t="str">
        <f t="shared" si="456"/>
        <v/>
      </c>
      <c r="DA85" s="177" t="str">
        <f t="shared" si="457"/>
        <v/>
      </c>
      <c r="DB85" s="177" t="str">
        <f t="shared" si="458"/>
        <v/>
      </c>
      <c r="DC85" s="177" t="str">
        <f t="shared" si="459"/>
        <v/>
      </c>
      <c r="DD85" s="177" t="str">
        <f t="shared" si="460"/>
        <v/>
      </c>
      <c r="DE85" s="177" t="str">
        <f t="shared" si="461"/>
        <v/>
      </c>
      <c r="DF85" s="177" t="str">
        <f t="shared" si="462"/>
        <v/>
      </c>
      <c r="DG85" s="177" t="str">
        <f t="shared" si="463"/>
        <v/>
      </c>
      <c r="DH85" s="177" t="str">
        <f t="shared" si="464"/>
        <v/>
      </c>
      <c r="DI85" s="177" t="str">
        <f t="shared" si="465"/>
        <v/>
      </c>
      <c r="DJ85" s="177" t="str">
        <f t="shared" si="466"/>
        <v/>
      </c>
      <c r="DK85" s="177" t="str">
        <f t="shared" si="467"/>
        <v/>
      </c>
      <c r="DL85" s="177" t="str">
        <f t="shared" si="468"/>
        <v/>
      </c>
      <c r="DM85" s="177" t="str">
        <f t="shared" si="469"/>
        <v/>
      </c>
      <c r="DN85" s="177" t="str">
        <f t="shared" si="470"/>
        <v/>
      </c>
      <c r="DO85" s="177" t="str">
        <f t="shared" si="471"/>
        <v/>
      </c>
      <c r="DP85" s="177" t="str">
        <f t="shared" si="472"/>
        <v/>
      </c>
      <c r="DQ85" s="177" t="str">
        <f t="shared" si="473"/>
        <v/>
      </c>
      <c r="DR85" s="177" t="str">
        <f t="shared" si="474"/>
        <v/>
      </c>
      <c r="DS85" s="177" t="str">
        <f t="shared" si="475"/>
        <v/>
      </c>
      <c r="DT85" s="177" t="str">
        <f t="shared" si="476"/>
        <v/>
      </c>
      <c r="DU85" s="177" t="str">
        <f t="shared" si="477"/>
        <v/>
      </c>
      <c r="DV85" s="177" t="str">
        <f t="shared" si="478"/>
        <v/>
      </c>
      <c r="DW85" s="177" t="str">
        <f t="shared" si="479"/>
        <v/>
      </c>
      <c r="DX85" s="177" t="str">
        <f t="shared" si="480"/>
        <v/>
      </c>
      <c r="DY85" s="177" t="str">
        <f t="shared" si="481"/>
        <v/>
      </c>
      <c r="DZ85" s="177" t="str">
        <f t="shared" si="482"/>
        <v/>
      </c>
      <c r="EA85" s="177" t="str">
        <f t="shared" si="483"/>
        <v/>
      </c>
      <c r="EB85" s="177" t="str">
        <f t="shared" si="484"/>
        <v/>
      </c>
      <c r="EC85" s="177" t="str">
        <f t="shared" si="485"/>
        <v/>
      </c>
      <c r="ED85" s="177" t="str">
        <f t="shared" si="486"/>
        <v/>
      </c>
      <c r="EE85" s="177" t="str">
        <f t="shared" si="487"/>
        <v/>
      </c>
      <c r="EF85" s="177" t="str">
        <f t="shared" si="488"/>
        <v/>
      </c>
      <c r="EG85" s="177" t="str">
        <f t="shared" si="489"/>
        <v/>
      </c>
      <c r="EH85" s="177" t="str">
        <f t="shared" si="490"/>
        <v/>
      </c>
      <c r="EI85" s="177" t="str">
        <f t="shared" si="491"/>
        <v/>
      </c>
      <c r="EJ85" s="177" t="str">
        <f t="shared" si="492"/>
        <v/>
      </c>
      <c r="EK85" s="177" t="str">
        <f t="shared" si="493"/>
        <v/>
      </c>
      <c r="EL85" s="177" t="str">
        <f t="shared" si="494"/>
        <v/>
      </c>
      <c r="EM85" s="177" t="str">
        <f t="shared" si="495"/>
        <v/>
      </c>
      <c r="EN85" s="177" t="str">
        <f t="shared" si="496"/>
        <v/>
      </c>
      <c r="EO85" s="177" t="str">
        <f t="shared" si="497"/>
        <v/>
      </c>
      <c r="EP85" s="177" t="str">
        <f t="shared" si="498"/>
        <v/>
      </c>
      <c r="EQ85" s="177" t="str">
        <f t="shared" si="499"/>
        <v/>
      </c>
      <c r="ER85" s="177" t="str">
        <f t="shared" si="500"/>
        <v/>
      </c>
      <c r="ES85" s="177" t="str">
        <f t="shared" si="501"/>
        <v/>
      </c>
      <c r="ET85" s="177" t="str">
        <f t="shared" si="502"/>
        <v/>
      </c>
      <c r="EU85" s="177" t="str">
        <f t="shared" si="503"/>
        <v/>
      </c>
      <c r="EV85" s="177" t="str">
        <f t="shared" si="504"/>
        <v/>
      </c>
      <c r="EW85" s="177" t="str">
        <f t="shared" si="505"/>
        <v/>
      </c>
      <c r="EX85" s="177" t="str">
        <f t="shared" si="506"/>
        <v/>
      </c>
      <c r="EY85" s="177" t="str">
        <f t="shared" si="507"/>
        <v/>
      </c>
      <c r="EZ85" s="177" t="str">
        <f t="shared" si="508"/>
        <v/>
      </c>
      <c r="FA85" s="177" t="str">
        <f t="shared" si="509"/>
        <v/>
      </c>
      <c r="FB85" s="177" t="str">
        <f t="shared" si="510"/>
        <v/>
      </c>
      <c r="FC85" s="177" t="str">
        <f t="shared" si="511"/>
        <v/>
      </c>
      <c r="FD85" s="177" t="str">
        <f t="shared" si="512"/>
        <v/>
      </c>
      <c r="FE85" s="177" t="str">
        <f t="shared" si="513"/>
        <v/>
      </c>
      <c r="FF85" s="177" t="str">
        <f t="shared" si="514"/>
        <v/>
      </c>
      <c r="FG85" s="177" t="str">
        <f t="shared" si="515"/>
        <v/>
      </c>
      <c r="FH85" s="177" t="str">
        <f t="shared" si="384"/>
        <v/>
      </c>
      <c r="FI85" s="177" t="str">
        <f t="shared" si="516"/>
        <v/>
      </c>
      <c r="FJ85" s="177" t="str">
        <f t="shared" si="517"/>
        <v/>
      </c>
      <c r="FK85" s="177" t="str">
        <f t="shared" si="518"/>
        <v/>
      </c>
      <c r="FL85" s="177" t="str">
        <f t="shared" si="519"/>
        <v/>
      </c>
      <c r="FM85" s="177" t="str">
        <f t="shared" si="520"/>
        <v/>
      </c>
      <c r="FN85" s="177" t="str">
        <f t="shared" si="521"/>
        <v/>
      </c>
      <c r="FO85" s="177" t="str">
        <f t="shared" si="522"/>
        <v/>
      </c>
      <c r="FP85" s="177" t="str">
        <f t="shared" si="523"/>
        <v/>
      </c>
      <c r="FQ85" s="177" t="str">
        <f t="shared" si="524"/>
        <v/>
      </c>
      <c r="FR85" s="177" t="str">
        <f t="shared" si="525"/>
        <v/>
      </c>
      <c r="FS85" s="177" t="str">
        <f t="shared" si="526"/>
        <v/>
      </c>
      <c r="FT85" s="177" t="str">
        <f t="shared" si="527"/>
        <v/>
      </c>
      <c r="FU85" s="177" t="str">
        <f t="shared" si="528"/>
        <v/>
      </c>
      <c r="FV85" s="177" t="str">
        <f t="shared" si="529"/>
        <v/>
      </c>
      <c r="FW85" s="177" t="str">
        <f t="shared" si="530"/>
        <v/>
      </c>
      <c r="FX85" s="177" t="str">
        <f t="shared" si="531"/>
        <v/>
      </c>
      <c r="FY85" s="177" t="str">
        <f t="shared" si="532"/>
        <v/>
      </c>
      <c r="FZ85" s="177" t="str">
        <f t="shared" si="533"/>
        <v/>
      </c>
      <c r="GA85" s="177" t="str">
        <f t="shared" si="534"/>
        <v/>
      </c>
      <c r="GB85" s="177" t="str">
        <f t="shared" si="535"/>
        <v/>
      </c>
      <c r="GC85" s="177" t="str">
        <f t="shared" si="536"/>
        <v/>
      </c>
      <c r="GD85" s="177" t="str">
        <f t="shared" si="537"/>
        <v/>
      </c>
      <c r="GE85" s="177" t="str">
        <f t="shared" si="538"/>
        <v/>
      </c>
      <c r="GF85" s="177" t="str">
        <f t="shared" si="539"/>
        <v/>
      </c>
      <c r="GG85" s="177" t="str">
        <f t="shared" si="540"/>
        <v/>
      </c>
      <c r="GH85" s="177" t="str">
        <f t="shared" si="541"/>
        <v/>
      </c>
      <c r="GI85" s="177" t="str">
        <f t="shared" si="542"/>
        <v/>
      </c>
      <c r="GJ85" s="177" t="str">
        <f t="shared" si="543"/>
        <v/>
      </c>
      <c r="GK85" s="177" t="str">
        <f t="shared" si="544"/>
        <v/>
      </c>
      <c r="GL85" s="177" t="str">
        <f t="shared" si="545"/>
        <v/>
      </c>
      <c r="GM85" s="177" t="str">
        <f t="shared" si="546"/>
        <v/>
      </c>
      <c r="GN85" s="177" t="str">
        <f t="shared" si="547"/>
        <v/>
      </c>
      <c r="GO85" s="177" t="str">
        <f t="shared" si="548"/>
        <v/>
      </c>
      <c r="GP85" s="177" t="str">
        <f t="shared" si="549"/>
        <v/>
      </c>
      <c r="GQ85" s="177" t="str">
        <f t="shared" si="550"/>
        <v/>
      </c>
      <c r="GR85" s="177" t="str">
        <f t="shared" si="551"/>
        <v/>
      </c>
      <c r="GS85" s="177" t="str">
        <f t="shared" si="552"/>
        <v/>
      </c>
      <c r="GT85" s="177" t="str">
        <f t="shared" si="553"/>
        <v/>
      </c>
      <c r="GU85" s="177" t="str">
        <f t="shared" si="554"/>
        <v/>
      </c>
      <c r="GV85" s="177" t="str">
        <f t="shared" si="555"/>
        <v/>
      </c>
      <c r="GW85" s="177" t="str">
        <f t="shared" si="556"/>
        <v/>
      </c>
      <c r="GX85" s="177" t="str">
        <f t="shared" si="557"/>
        <v/>
      </c>
      <c r="GY85" s="177" t="str">
        <f t="shared" si="558"/>
        <v/>
      </c>
      <c r="GZ85" s="177" t="str">
        <f t="shared" si="559"/>
        <v/>
      </c>
      <c r="HA85" s="177" t="str">
        <f t="shared" si="560"/>
        <v/>
      </c>
      <c r="HB85" s="177" t="str">
        <f t="shared" si="561"/>
        <v/>
      </c>
      <c r="HC85" s="177" t="str">
        <f t="shared" si="562"/>
        <v/>
      </c>
      <c r="HD85" s="177" t="str">
        <f t="shared" si="563"/>
        <v/>
      </c>
      <c r="HE85" s="177" t="str">
        <f t="shared" si="564"/>
        <v/>
      </c>
      <c r="HF85" s="177" t="str">
        <f t="shared" si="565"/>
        <v/>
      </c>
      <c r="HG85" s="177" t="str">
        <f t="shared" si="566"/>
        <v/>
      </c>
      <c r="HH85" s="177" t="str">
        <f t="shared" si="567"/>
        <v/>
      </c>
      <c r="HI85" s="177" t="str">
        <f t="shared" si="568"/>
        <v/>
      </c>
      <c r="HJ85" s="177" t="str">
        <f t="shared" si="569"/>
        <v/>
      </c>
      <c r="HK85" s="177" t="str">
        <f t="shared" si="570"/>
        <v/>
      </c>
      <c r="HL85" s="177" t="str">
        <f t="shared" si="571"/>
        <v/>
      </c>
      <c r="HM85" s="177" t="str">
        <f t="shared" si="572"/>
        <v/>
      </c>
      <c r="HN85" s="177" t="str">
        <f t="shared" si="573"/>
        <v/>
      </c>
      <c r="HO85" s="177" t="str">
        <f t="shared" si="574"/>
        <v/>
      </c>
      <c r="HP85" s="177" t="str">
        <f t="shared" si="575"/>
        <v/>
      </c>
      <c r="HQ85" s="177" t="str">
        <f t="shared" si="576"/>
        <v/>
      </c>
      <c r="HR85" s="177" t="str">
        <f t="shared" si="577"/>
        <v/>
      </c>
      <c r="HS85" s="177" t="str">
        <f t="shared" si="578"/>
        <v/>
      </c>
      <c r="HT85" s="177" t="str">
        <f t="shared" si="385"/>
        <v/>
      </c>
      <c r="HU85" s="177" t="str">
        <f t="shared" si="603"/>
        <v/>
      </c>
      <c r="HV85" s="177" t="str">
        <f t="shared" si="604"/>
        <v/>
      </c>
      <c r="HW85" s="177" t="str">
        <f t="shared" si="605"/>
        <v/>
      </c>
      <c r="HX85" s="177" t="str">
        <f t="shared" si="606"/>
        <v/>
      </c>
      <c r="HY85" s="177" t="str">
        <f t="shared" si="607"/>
        <v/>
      </c>
      <c r="HZ85" s="177" t="str">
        <f t="shared" si="608"/>
        <v/>
      </c>
      <c r="IA85" s="192" t="str">
        <f t="shared" si="377"/>
        <v/>
      </c>
      <c r="IB85" s="193" t="e">
        <f t="shared" si="361"/>
        <v>#N/A</v>
      </c>
      <c r="IC85" s="193" t="e">
        <f t="shared" si="584"/>
        <v>#N/A</v>
      </c>
      <c r="ID85" s="193" t="e">
        <f t="shared" si="584"/>
        <v>#N/A</v>
      </c>
      <c r="IE85" s="193" t="e">
        <f t="shared" si="584"/>
        <v>#N/A</v>
      </c>
      <c r="IF85" s="193" t="e">
        <f t="shared" si="597"/>
        <v>#N/A</v>
      </c>
      <c r="IG85" s="193" t="e">
        <f t="shared" si="597"/>
        <v>#N/A</v>
      </c>
      <c r="IH85" s="193" t="e">
        <f t="shared" si="597"/>
        <v>#N/A</v>
      </c>
      <c r="II85" s="193" t="e">
        <f t="shared" si="597"/>
        <v>#N/A</v>
      </c>
      <c r="IJ85" s="193" t="e">
        <f t="shared" si="597"/>
        <v>#N/A</v>
      </c>
      <c r="IK85" s="193" t="e">
        <f t="shared" si="597"/>
        <v>#N/A</v>
      </c>
      <c r="IL85" s="193" t="e">
        <f t="shared" si="597"/>
        <v>#N/A</v>
      </c>
      <c r="IM85" s="193" t="e">
        <f t="shared" si="597"/>
        <v>#N/A</v>
      </c>
      <c r="IN85" s="193" t="e">
        <f t="shared" si="597"/>
        <v>#N/A</v>
      </c>
      <c r="IO85" s="193" t="e">
        <f t="shared" si="597"/>
        <v>#N/A</v>
      </c>
      <c r="IP85" s="193" t="e">
        <f t="shared" si="597"/>
        <v>#N/A</v>
      </c>
      <c r="IQ85" s="193" t="e">
        <f t="shared" si="597"/>
        <v>#N/A</v>
      </c>
      <c r="IR85" s="193" t="e">
        <f t="shared" si="597"/>
        <v>#N/A</v>
      </c>
      <c r="IS85" s="193" t="e">
        <f t="shared" si="597"/>
        <v>#N/A</v>
      </c>
      <c r="IT85" s="193" t="e">
        <f t="shared" si="597"/>
        <v>#N/A</v>
      </c>
      <c r="IU85" s="193" t="e">
        <f t="shared" si="592"/>
        <v>#N/A</v>
      </c>
      <c r="IV85" s="193" t="e">
        <f t="shared" si="592"/>
        <v>#N/A</v>
      </c>
      <c r="IW85" s="193" t="e">
        <f t="shared" si="592"/>
        <v>#N/A</v>
      </c>
      <c r="IX85" s="193" t="e">
        <f t="shared" si="592"/>
        <v>#N/A</v>
      </c>
      <c r="IY85" s="193" t="e">
        <f t="shared" si="592"/>
        <v>#N/A</v>
      </c>
      <c r="IZ85" s="193" t="e">
        <f t="shared" si="592"/>
        <v>#N/A</v>
      </c>
      <c r="JA85" s="193" t="e">
        <f t="shared" si="592"/>
        <v>#N/A</v>
      </c>
      <c r="JB85" s="193" t="e">
        <f t="shared" si="592"/>
        <v>#N/A</v>
      </c>
      <c r="JC85" s="193" t="e">
        <f t="shared" si="592"/>
        <v>#N/A</v>
      </c>
      <c r="JD85" s="193" t="e">
        <f t="shared" si="592"/>
        <v>#N/A</v>
      </c>
      <c r="JE85" s="193" t="e">
        <f t="shared" si="592"/>
        <v>#N/A</v>
      </c>
      <c r="JF85" s="193" t="e">
        <f t="shared" si="592"/>
        <v>#N/A</v>
      </c>
      <c r="JG85" s="193" t="e">
        <f t="shared" si="592"/>
        <v>#N/A</v>
      </c>
      <c r="JH85" s="193" t="e">
        <f t="shared" si="592"/>
        <v>#N/A</v>
      </c>
      <c r="JI85" s="193" t="e">
        <f t="shared" si="592"/>
        <v>#N/A</v>
      </c>
      <c r="JJ85" s="193" t="e">
        <f t="shared" si="588"/>
        <v>#N/A</v>
      </c>
      <c r="JK85" s="193" t="e">
        <f t="shared" si="588"/>
        <v>#N/A</v>
      </c>
      <c r="JL85" s="193" t="e">
        <f t="shared" si="588"/>
        <v>#N/A</v>
      </c>
      <c r="JM85" s="193" t="e">
        <f t="shared" si="588"/>
        <v>#N/A</v>
      </c>
      <c r="JN85" s="193" t="e">
        <f t="shared" si="588"/>
        <v>#N/A</v>
      </c>
      <c r="JO85" s="193" t="e">
        <f t="shared" si="588"/>
        <v>#N/A</v>
      </c>
      <c r="JP85" s="193" t="e">
        <f t="shared" si="588"/>
        <v>#N/A</v>
      </c>
      <c r="JQ85" s="193" t="e">
        <f t="shared" si="588"/>
        <v>#N/A</v>
      </c>
      <c r="JR85" s="193" t="e">
        <f t="shared" si="588"/>
        <v>#N/A</v>
      </c>
      <c r="JS85" s="193" t="e">
        <f t="shared" si="588"/>
        <v>#N/A</v>
      </c>
      <c r="JT85" s="193" t="e">
        <f t="shared" si="588"/>
        <v>#N/A</v>
      </c>
      <c r="JU85" s="193" t="e">
        <f t="shared" si="588"/>
        <v>#N/A</v>
      </c>
      <c r="JV85" s="193" t="e">
        <f t="shared" si="588"/>
        <v>#N/A</v>
      </c>
      <c r="JW85" s="193" t="e">
        <f t="shared" si="588"/>
        <v>#N/A</v>
      </c>
      <c r="JX85" s="193" t="e">
        <f t="shared" si="588"/>
        <v>#N/A</v>
      </c>
      <c r="JY85" s="193" t="e">
        <f t="shared" ref="JY85:KM100" si="611">IF(ISNONTEXT($Q85),IF($G85="R",_xlfn.BETA.DIST(CF85,$M85,$N85,FALSE,$B85,$D85),_xlfn.BETA.DIST(CF85,$N85,$M85,FALSE,$B85,$D85)),NA())</f>
        <v>#N/A</v>
      </c>
      <c r="JZ85" s="193" t="e">
        <f t="shared" si="611"/>
        <v>#N/A</v>
      </c>
      <c r="KA85" s="193" t="e">
        <f t="shared" si="611"/>
        <v>#N/A</v>
      </c>
      <c r="KB85" s="193" t="e">
        <f t="shared" si="611"/>
        <v>#N/A</v>
      </c>
      <c r="KC85" s="193" t="e">
        <f t="shared" si="611"/>
        <v>#N/A</v>
      </c>
      <c r="KD85" s="193" t="e">
        <f t="shared" si="611"/>
        <v>#N/A</v>
      </c>
      <c r="KE85" s="193" t="e">
        <f t="shared" si="611"/>
        <v>#N/A</v>
      </c>
      <c r="KF85" s="193" t="e">
        <f t="shared" si="611"/>
        <v>#N/A</v>
      </c>
      <c r="KG85" s="193" t="e">
        <f t="shared" si="611"/>
        <v>#N/A</v>
      </c>
      <c r="KH85" s="193" t="e">
        <f t="shared" si="611"/>
        <v>#N/A</v>
      </c>
      <c r="KI85" s="193" t="e">
        <f t="shared" si="611"/>
        <v>#N/A</v>
      </c>
      <c r="KJ85" s="193" t="e">
        <f t="shared" si="611"/>
        <v>#N/A</v>
      </c>
      <c r="KK85" s="193" t="e">
        <f t="shared" si="611"/>
        <v>#N/A</v>
      </c>
      <c r="KL85" s="193" t="e">
        <f t="shared" si="611"/>
        <v>#N/A</v>
      </c>
      <c r="KM85" s="193" t="e">
        <f t="shared" si="611"/>
        <v>#N/A</v>
      </c>
      <c r="KN85" s="193" t="e">
        <f t="shared" si="386"/>
        <v>#N/A</v>
      </c>
      <c r="KO85" s="193" t="e">
        <f t="shared" si="585"/>
        <v>#N/A</v>
      </c>
      <c r="KP85" s="193" t="e">
        <f t="shared" si="585"/>
        <v>#N/A</v>
      </c>
      <c r="KQ85" s="193" t="e">
        <f t="shared" si="585"/>
        <v>#N/A</v>
      </c>
      <c r="KR85" s="193" t="e">
        <f t="shared" si="598"/>
        <v>#N/A</v>
      </c>
      <c r="KS85" s="193" t="e">
        <f t="shared" si="598"/>
        <v>#N/A</v>
      </c>
      <c r="KT85" s="193" t="e">
        <f t="shared" si="598"/>
        <v>#N/A</v>
      </c>
      <c r="KU85" s="193" t="e">
        <f t="shared" si="598"/>
        <v>#N/A</v>
      </c>
      <c r="KV85" s="193" t="e">
        <f t="shared" si="598"/>
        <v>#N/A</v>
      </c>
      <c r="KW85" s="193" t="e">
        <f t="shared" si="598"/>
        <v>#N/A</v>
      </c>
      <c r="KX85" s="193" t="e">
        <f t="shared" si="598"/>
        <v>#N/A</v>
      </c>
      <c r="KY85" s="193" t="e">
        <f t="shared" si="598"/>
        <v>#N/A</v>
      </c>
      <c r="KZ85" s="193" t="e">
        <f t="shared" si="598"/>
        <v>#N/A</v>
      </c>
      <c r="LA85" s="193" t="e">
        <f t="shared" si="598"/>
        <v>#N/A</v>
      </c>
      <c r="LB85" s="193" t="e">
        <f t="shared" si="598"/>
        <v>#N/A</v>
      </c>
      <c r="LC85" s="193" t="e">
        <f t="shared" si="598"/>
        <v>#N/A</v>
      </c>
      <c r="LD85" s="193" t="e">
        <f t="shared" si="598"/>
        <v>#N/A</v>
      </c>
      <c r="LE85" s="193" t="e">
        <f t="shared" si="598"/>
        <v>#N/A</v>
      </c>
      <c r="LF85" s="193" t="e">
        <f t="shared" si="598"/>
        <v>#N/A</v>
      </c>
      <c r="LG85" s="193" t="e">
        <f t="shared" si="593"/>
        <v>#N/A</v>
      </c>
      <c r="LH85" s="193" t="e">
        <f t="shared" si="593"/>
        <v>#N/A</v>
      </c>
      <c r="LI85" s="193" t="e">
        <f t="shared" si="593"/>
        <v>#N/A</v>
      </c>
      <c r="LJ85" s="193" t="e">
        <f t="shared" si="593"/>
        <v>#N/A</v>
      </c>
      <c r="LK85" s="193" t="e">
        <f t="shared" si="593"/>
        <v>#N/A</v>
      </c>
      <c r="LL85" s="193" t="e">
        <f t="shared" si="593"/>
        <v>#N/A</v>
      </c>
      <c r="LM85" s="193" t="e">
        <f t="shared" si="593"/>
        <v>#N/A</v>
      </c>
      <c r="LN85" s="193" t="e">
        <f t="shared" si="593"/>
        <v>#N/A</v>
      </c>
      <c r="LO85" s="193" t="e">
        <f t="shared" si="593"/>
        <v>#N/A</v>
      </c>
      <c r="LP85" s="193" t="e">
        <f t="shared" si="593"/>
        <v>#N/A</v>
      </c>
      <c r="LQ85" s="193" t="e">
        <f t="shared" si="593"/>
        <v>#N/A</v>
      </c>
      <c r="LR85" s="193" t="e">
        <f t="shared" si="593"/>
        <v>#N/A</v>
      </c>
      <c r="LS85" s="193" t="e">
        <f t="shared" si="593"/>
        <v>#N/A</v>
      </c>
      <c r="LT85" s="193" t="e">
        <f t="shared" si="593"/>
        <v>#N/A</v>
      </c>
      <c r="LU85" s="193" t="e">
        <f t="shared" si="593"/>
        <v>#N/A</v>
      </c>
      <c r="LV85" s="193" t="e">
        <f t="shared" si="589"/>
        <v>#N/A</v>
      </c>
      <c r="LW85" s="193" t="e">
        <f t="shared" si="589"/>
        <v>#N/A</v>
      </c>
      <c r="LX85" s="193" t="e">
        <f t="shared" si="589"/>
        <v>#N/A</v>
      </c>
      <c r="LY85" s="193" t="e">
        <f t="shared" si="589"/>
        <v>#N/A</v>
      </c>
      <c r="LZ85" s="193" t="e">
        <f t="shared" si="589"/>
        <v>#N/A</v>
      </c>
      <c r="MA85" s="193" t="e">
        <f t="shared" si="589"/>
        <v>#N/A</v>
      </c>
      <c r="MB85" s="193" t="e">
        <f t="shared" si="589"/>
        <v>#N/A</v>
      </c>
      <c r="MC85" s="193" t="e">
        <f t="shared" si="589"/>
        <v>#N/A</v>
      </c>
      <c r="MD85" s="193" t="e">
        <f t="shared" si="589"/>
        <v>#N/A</v>
      </c>
      <c r="ME85" s="193" t="e">
        <f t="shared" si="589"/>
        <v>#N/A</v>
      </c>
      <c r="MF85" s="193" t="e">
        <f t="shared" si="589"/>
        <v>#N/A</v>
      </c>
      <c r="MG85" s="193" t="e">
        <f t="shared" si="589"/>
        <v>#N/A</v>
      </c>
      <c r="MH85" s="193" t="e">
        <f t="shared" si="589"/>
        <v>#N/A</v>
      </c>
      <c r="MI85" s="193" t="e">
        <f t="shared" si="589"/>
        <v>#N/A</v>
      </c>
      <c r="MJ85" s="193" t="e">
        <f t="shared" si="589"/>
        <v>#N/A</v>
      </c>
      <c r="MK85" s="193" t="e">
        <f t="shared" ref="MK85:MY100" si="612">IF(ISNONTEXT($Q85),IF($G85="R",_xlfn.BETA.DIST(ER85,$M85,$N85,FALSE,$B85,$D85),_xlfn.BETA.DIST(ER85,$N85,$M85,FALSE,$B85,$D85)),NA())</f>
        <v>#N/A</v>
      </c>
      <c r="ML85" s="193" t="e">
        <f t="shared" si="612"/>
        <v>#N/A</v>
      </c>
      <c r="MM85" s="193" t="e">
        <f t="shared" si="612"/>
        <v>#N/A</v>
      </c>
      <c r="MN85" s="193" t="e">
        <f t="shared" si="612"/>
        <v>#N/A</v>
      </c>
      <c r="MO85" s="193" t="e">
        <f t="shared" si="612"/>
        <v>#N/A</v>
      </c>
      <c r="MP85" s="193" t="e">
        <f t="shared" si="612"/>
        <v>#N/A</v>
      </c>
      <c r="MQ85" s="193" t="e">
        <f t="shared" si="612"/>
        <v>#N/A</v>
      </c>
      <c r="MR85" s="193" t="e">
        <f t="shared" si="612"/>
        <v>#N/A</v>
      </c>
      <c r="MS85" s="193" t="e">
        <f t="shared" si="612"/>
        <v>#N/A</v>
      </c>
      <c r="MT85" s="193" t="e">
        <f t="shared" si="612"/>
        <v>#N/A</v>
      </c>
      <c r="MU85" s="193" t="e">
        <f t="shared" si="612"/>
        <v>#N/A</v>
      </c>
      <c r="MV85" s="193" t="e">
        <f t="shared" si="612"/>
        <v>#N/A</v>
      </c>
      <c r="MW85" s="193" t="e">
        <f t="shared" si="612"/>
        <v>#N/A</v>
      </c>
      <c r="MX85" s="193" t="e">
        <f t="shared" si="612"/>
        <v>#N/A</v>
      </c>
      <c r="MY85" s="193" t="e">
        <f t="shared" si="612"/>
        <v>#N/A</v>
      </c>
      <c r="MZ85" s="193" t="e">
        <f t="shared" si="387"/>
        <v>#N/A</v>
      </c>
      <c r="NA85" s="193" t="e">
        <f t="shared" si="586"/>
        <v>#N/A</v>
      </c>
      <c r="NB85" s="193" t="e">
        <f t="shared" si="586"/>
        <v>#N/A</v>
      </c>
      <c r="NC85" s="193" t="e">
        <f t="shared" si="586"/>
        <v>#N/A</v>
      </c>
      <c r="ND85" s="193" t="e">
        <f t="shared" si="599"/>
        <v>#N/A</v>
      </c>
      <c r="NE85" s="193" t="e">
        <f t="shared" si="599"/>
        <v>#N/A</v>
      </c>
      <c r="NF85" s="193" t="e">
        <f t="shared" si="599"/>
        <v>#N/A</v>
      </c>
      <c r="NG85" s="193" t="e">
        <f t="shared" si="599"/>
        <v>#N/A</v>
      </c>
      <c r="NH85" s="193" t="e">
        <f t="shared" si="599"/>
        <v>#N/A</v>
      </c>
      <c r="NI85" s="193" t="e">
        <f t="shared" si="599"/>
        <v>#N/A</v>
      </c>
      <c r="NJ85" s="193" t="e">
        <f t="shared" si="599"/>
        <v>#N/A</v>
      </c>
      <c r="NK85" s="193" t="e">
        <f t="shared" si="599"/>
        <v>#N/A</v>
      </c>
      <c r="NL85" s="193" t="e">
        <f t="shared" si="599"/>
        <v>#N/A</v>
      </c>
      <c r="NM85" s="193" t="e">
        <f t="shared" si="599"/>
        <v>#N/A</v>
      </c>
      <c r="NN85" s="193" t="e">
        <f t="shared" si="599"/>
        <v>#N/A</v>
      </c>
      <c r="NO85" s="193" t="e">
        <f t="shared" si="599"/>
        <v>#N/A</v>
      </c>
      <c r="NP85" s="193" t="e">
        <f t="shared" si="599"/>
        <v>#N/A</v>
      </c>
      <c r="NQ85" s="193" t="e">
        <f t="shared" si="599"/>
        <v>#N/A</v>
      </c>
      <c r="NR85" s="193" t="e">
        <f t="shared" si="599"/>
        <v>#N/A</v>
      </c>
      <c r="NS85" s="193" t="e">
        <f t="shared" si="594"/>
        <v>#N/A</v>
      </c>
      <c r="NT85" s="193" t="e">
        <f t="shared" si="594"/>
        <v>#N/A</v>
      </c>
      <c r="NU85" s="193" t="e">
        <f t="shared" si="594"/>
        <v>#N/A</v>
      </c>
      <c r="NV85" s="193" t="e">
        <f t="shared" si="594"/>
        <v>#N/A</v>
      </c>
      <c r="NW85" s="193" t="e">
        <f t="shared" si="594"/>
        <v>#N/A</v>
      </c>
      <c r="NX85" s="193" t="e">
        <f t="shared" si="594"/>
        <v>#N/A</v>
      </c>
      <c r="NY85" s="193" t="e">
        <f t="shared" si="594"/>
        <v>#N/A</v>
      </c>
      <c r="NZ85" s="193" t="e">
        <f t="shared" si="594"/>
        <v>#N/A</v>
      </c>
      <c r="OA85" s="193" t="e">
        <f t="shared" si="594"/>
        <v>#N/A</v>
      </c>
      <c r="OB85" s="193" t="e">
        <f t="shared" si="594"/>
        <v>#N/A</v>
      </c>
      <c r="OC85" s="193" t="e">
        <f t="shared" si="594"/>
        <v>#N/A</v>
      </c>
      <c r="OD85" s="193" t="e">
        <f t="shared" si="594"/>
        <v>#N/A</v>
      </c>
      <c r="OE85" s="193" t="e">
        <f t="shared" si="594"/>
        <v>#N/A</v>
      </c>
      <c r="OF85" s="193" t="e">
        <f t="shared" si="594"/>
        <v>#N/A</v>
      </c>
      <c r="OG85" s="193" t="e">
        <f t="shared" si="594"/>
        <v>#N/A</v>
      </c>
      <c r="OH85" s="193" t="e">
        <f t="shared" si="590"/>
        <v>#N/A</v>
      </c>
      <c r="OI85" s="193" t="e">
        <f t="shared" si="590"/>
        <v>#N/A</v>
      </c>
      <c r="OJ85" s="193" t="e">
        <f t="shared" si="590"/>
        <v>#N/A</v>
      </c>
      <c r="OK85" s="193" t="e">
        <f t="shared" si="590"/>
        <v>#N/A</v>
      </c>
      <c r="OL85" s="193" t="e">
        <f t="shared" si="590"/>
        <v>#N/A</v>
      </c>
      <c r="OM85" s="193" t="e">
        <f t="shared" si="590"/>
        <v>#N/A</v>
      </c>
      <c r="ON85" s="193" t="e">
        <f t="shared" si="590"/>
        <v>#N/A</v>
      </c>
      <c r="OO85" s="193" t="e">
        <f t="shared" si="590"/>
        <v>#N/A</v>
      </c>
      <c r="OP85" s="193" t="e">
        <f t="shared" si="590"/>
        <v>#N/A</v>
      </c>
      <c r="OQ85" s="193" t="e">
        <f t="shared" si="590"/>
        <v>#N/A</v>
      </c>
      <c r="OR85" s="193" t="e">
        <f t="shared" si="590"/>
        <v>#N/A</v>
      </c>
      <c r="OS85" s="193" t="e">
        <f t="shared" si="590"/>
        <v>#N/A</v>
      </c>
      <c r="OT85" s="193" t="e">
        <f t="shared" si="590"/>
        <v>#N/A</v>
      </c>
      <c r="OU85" s="193" t="e">
        <f t="shared" si="590"/>
        <v>#N/A</v>
      </c>
      <c r="OV85" s="193" t="e">
        <f t="shared" si="590"/>
        <v>#N/A</v>
      </c>
      <c r="OW85" s="193" t="e">
        <f t="shared" ref="OW85:PK100" si="613">IF(ISNONTEXT($Q85),IF($G85="R",_xlfn.BETA.DIST(HD85,$M85,$N85,FALSE,$B85,$D85),_xlfn.BETA.DIST(HD85,$N85,$M85,FALSE,$B85,$D85)),NA())</f>
        <v>#N/A</v>
      </c>
      <c r="OX85" s="193" t="e">
        <f t="shared" si="613"/>
        <v>#N/A</v>
      </c>
      <c r="OY85" s="193" t="e">
        <f t="shared" si="613"/>
        <v>#N/A</v>
      </c>
      <c r="OZ85" s="193" t="e">
        <f t="shared" si="613"/>
        <v>#N/A</v>
      </c>
      <c r="PA85" s="193" t="e">
        <f t="shared" si="613"/>
        <v>#N/A</v>
      </c>
      <c r="PB85" s="193" t="e">
        <f t="shared" si="613"/>
        <v>#N/A</v>
      </c>
      <c r="PC85" s="193" t="e">
        <f t="shared" si="613"/>
        <v>#N/A</v>
      </c>
      <c r="PD85" s="193" t="e">
        <f t="shared" si="613"/>
        <v>#N/A</v>
      </c>
      <c r="PE85" s="193" t="e">
        <f t="shared" si="613"/>
        <v>#N/A</v>
      </c>
      <c r="PF85" s="193" t="e">
        <f t="shared" si="613"/>
        <v>#N/A</v>
      </c>
      <c r="PG85" s="193" t="e">
        <f t="shared" si="613"/>
        <v>#N/A</v>
      </c>
      <c r="PH85" s="193" t="e">
        <f t="shared" si="613"/>
        <v>#N/A</v>
      </c>
      <c r="PI85" s="193" t="e">
        <f t="shared" si="613"/>
        <v>#N/A</v>
      </c>
      <c r="PJ85" s="193" t="e">
        <f t="shared" si="613"/>
        <v>#N/A</v>
      </c>
      <c r="PK85" s="193" t="e">
        <f t="shared" si="613"/>
        <v>#N/A</v>
      </c>
      <c r="PL85" s="193" t="e">
        <f t="shared" si="388"/>
        <v>#N/A</v>
      </c>
      <c r="PM85" s="193" t="e">
        <f t="shared" si="609"/>
        <v>#N/A</v>
      </c>
      <c r="PN85" s="193" t="e">
        <f t="shared" si="609"/>
        <v>#N/A</v>
      </c>
      <c r="PO85" s="193" t="e">
        <f t="shared" si="609"/>
        <v>#N/A</v>
      </c>
      <c r="PP85" s="193" t="e">
        <f t="shared" si="609"/>
        <v>#N/A</v>
      </c>
      <c r="PQ85" s="193" t="e">
        <f t="shared" si="609"/>
        <v>#N/A</v>
      </c>
      <c r="PR85" s="193" t="e">
        <f t="shared" si="609"/>
        <v>#N/A</v>
      </c>
      <c r="PS85" s="193" t="e">
        <f t="shared" si="609"/>
        <v>#N/A</v>
      </c>
      <c r="PT85" s="193" t="e">
        <f t="shared" si="609"/>
        <v>#N/A</v>
      </c>
    </row>
    <row r="86" spans="1:436" hidden="1" x14ac:dyDescent="0.45">
      <c r="A86" s="20">
        <v>83</v>
      </c>
      <c r="B86" s="101" t="str">
        <f t="shared" si="363"/>
        <v/>
      </c>
      <c r="C86" s="115"/>
      <c r="D86" s="101" t="str">
        <f t="shared" si="364"/>
        <v/>
      </c>
      <c r="E86" s="110" t="str">
        <f t="shared" si="365"/>
        <v/>
      </c>
      <c r="F86" s="21" t="str">
        <f t="shared" si="366"/>
        <v/>
      </c>
      <c r="G86" s="22" t="str">
        <f t="shared" si="367"/>
        <v/>
      </c>
      <c r="H86" s="23" t="str">
        <f>IF(F86="","",IF(OR($F86&lt;Skew!$B$3,$F86=Skew!$B$3),IF($F86&gt;Skew!$C$3,Skew!$A$3,IF($F86&gt;Skew!$C$4,Skew!$A$4,IF($F86&gt;Skew!$C$5,Skew!$A$5,IF($F86&gt;Skew!$C$6,Skew!$A$6,IF($F86&gt;Skew!$C$7,Skew!$A$7,IF($F86&gt;Skew!$C$8,Skew!$A$8,IF($F86&gt;Skew!$C$9,Skew!$A$9,IF($F86&gt;Skew!$C$10,Skew!$A$10,IF($F86&gt;Skew!$C$11,Skew!$A$11,IF($F86&gt;Skew!$C$12,Skew!$A$12,IF($F86&gt;Skew!$C$13,Skew!$A$13,IF($F86&gt;Skew!$C$14,Skew!$A$14,IF($F86&gt;Skew!$C$15,Skew!$A$15,IF($F86&gt;Skew!$C$16,Skew!$A$16,Skew!$A$17)
)))))))))))))))</f>
        <v/>
      </c>
      <c r="I86" s="22" t="str">
        <f>IF(F86="","",MATCH(H86,Skew!$A$3:$A$17,0))</f>
        <v/>
      </c>
      <c r="J86" s="22" t="str">
        <f t="shared" si="368"/>
        <v/>
      </c>
      <c r="K86" s="24"/>
      <c r="L86" s="22" t="str">
        <f>IF(OR(F86="",K86=""),"",MATCH(K86,Confidence!$A$3:$A$12,0))</f>
        <v/>
      </c>
      <c r="M86" s="25" t="str">
        <f t="shared" si="369"/>
        <v/>
      </c>
      <c r="N86" s="25" t="str">
        <f t="shared" si="370"/>
        <v/>
      </c>
      <c r="O86" s="22"/>
      <c r="P86" s="102" t="str">
        <f t="shared" si="371"/>
        <v/>
      </c>
      <c r="Q86" s="102" t="str">
        <f t="shared" si="372"/>
        <v/>
      </c>
      <c r="R86" s="37" t="str">
        <f t="shared" si="373"/>
        <v/>
      </c>
      <c r="S86" s="115"/>
      <c r="T86" s="204" t="str">
        <f>IF(AND(B86&gt;0,C86&gt;0,D86&gt;0,M86&gt;0,N86&gt;0,S86&gt;0,NOT(K86="")),ABS(VLOOKUP($S$1,VLookups!$A$30:$B$31,2,FALSE)-_xlfn.BETA.DIST(S86,IF(G86="L",N86,M86),IF(G86="L",M86,N86),TRUE,B86,D86)),"")</f>
        <v/>
      </c>
      <c r="U86" s="112" t="str">
        <f>IF(OR($M86="",$N86=""),"",_xlfn.BETA.INV(ABS(VLOOKUP($S$1,VLookups!$A$30:$B$31,2,FALSE)-U$3),IF($G86="L",$N86,$M86),IF($G86="L",$M86,$N86),$B86,$D86))</f>
        <v/>
      </c>
      <c r="V86" s="113" t="str">
        <f>IF(OR($M86="",$N86=""),"",_xlfn.BETA.INV(ABS(VLOOKUP($S$1,VLookups!$A$30:$B$31,2,FALSE)-V$3),IF($G86="L",$N86,$M86),IF($G86="L",$M86,$N86),$B86,$D86))</f>
        <v/>
      </c>
      <c r="W86" s="112" t="str">
        <f>IF(OR($M86="",$N86=""),"",_xlfn.BETA.INV(ABS(VLOOKUP($S$1,VLookups!$A$30:$B$31,2,FALSE)-W$3),IF($G86="L",$N86,$M86),IF($G86="L",$M86,$N86),$B86,$D86))</f>
        <v/>
      </c>
      <c r="X86" s="113" t="str">
        <f>IF(OR($M86="",$N86=""),"",_xlfn.BETA.INV(ABS(VLOOKUP($S$1,VLookups!$A$30:$B$31,2,FALSE)-X$3),IF($G86="L",$N86,$M86),IF($G86="L",$M86,$N86),$B86,$D86))</f>
        <v/>
      </c>
      <c r="Y86" s="112" t="str">
        <f>IF(OR($M86="",$N86=""),"",_xlfn.BETA.INV(ABS(VLOOKUP($S$1,VLookups!$A$30:$B$31,2,FALSE)-Y$3),IF($G86="L",$N86,$M86),IF($G86="L",$M86,$N86),$B86,$D86))</f>
        <v/>
      </c>
      <c r="Z86" s="113" t="str">
        <f>IF(OR($M86="",$N86=""),"",_xlfn.BETA.INV(ABS(VLOOKUP($S$1,VLookups!$A$30:$B$31,2,FALSE)-Z$3),IF($G86="L",$N86,$M86),IF($G86="L",$M86,$N86),$B86,$D86))</f>
        <v/>
      </c>
      <c r="AA86" s="112" t="str">
        <f>IF(OR($M86="",$N86=""),"",_xlfn.BETA.INV(ABS(VLOOKUP($S$1,VLookups!$A$30:$B$31,2,FALSE)-AA$3),IF($G86="L",$N86,$M86),IF($G86="L",$M86,$N86),$B86,$D86))</f>
        <v/>
      </c>
      <c r="AB86" s="113" t="str">
        <f>IF(OR($M86="",$N86=""),"",_xlfn.BETA.INV(ABS(VLOOKUP($S$1,VLookups!$A$30:$B$31,2,FALSE)-AB$3),IF($G86="L",$N86,$M86),IF($G86="L",$M86,$N86),$B86,$D86))</f>
        <v/>
      </c>
      <c r="AC86" s="112" t="str">
        <f>IF(OR($M86="",$N86=""),"",_xlfn.BETA.INV(ABS(VLOOKUP($S$1,VLookups!$A$30:$B$31,2,FALSE)-AC$3),IF($G86="L",$N86,$M86),IF($G86="L",$M86,$N86),$B86,$D86))</f>
        <v/>
      </c>
      <c r="AD86" s="113" t="str">
        <f>IF(OR($M86="",$N86=""),"",_xlfn.BETA.INV(ABS(VLOOKUP($S$1,VLookups!$A$30:$B$31,2,FALSE)-AD$3),IF($G86="L",$N86,$M86),IF($G86="L",$M86,$N86),$B86,$D86))</f>
        <v/>
      </c>
      <c r="AE86" s="112" t="str">
        <f>IF(OR($M86="",$N86=""),"",_xlfn.BETA.INV(ABS(VLOOKUP($S$1,VLookups!$A$30:$B$31,2,FALSE)-AE$3),IF($G86="L",$N86,$M86),IF($G86="L",$M86,$N86),$B86,$D86))</f>
        <v/>
      </c>
      <c r="AF86" s="113" t="str">
        <f>IF(OR($M86="",$N86=""),"",_xlfn.BETA.INV(ABS(VLOOKUP($S$1,VLookups!$A$30:$B$31,2,FALSE)-AF$3),IF($G86="L",$N86,$M86),IF($G86="L",$M86,$N86),$B86,$D86))</f>
        <v/>
      </c>
      <c r="AG86" s="15"/>
      <c r="AH86" s="194" t="str">
        <f t="shared" si="374"/>
        <v/>
      </c>
      <c r="AI86" s="192" t="str">
        <f t="shared" si="375"/>
        <v/>
      </c>
      <c r="AJ86" s="177" t="str">
        <f t="shared" ref="AJ86" si="614">IF(ISNONTEXT($AH86),AI86+$AH86,"")</f>
        <v/>
      </c>
      <c r="AK86" s="177" t="str">
        <f t="shared" si="390"/>
        <v/>
      </c>
      <c r="AL86" s="177" t="str">
        <f t="shared" si="391"/>
        <v/>
      </c>
      <c r="AM86" s="177" t="str">
        <f t="shared" si="392"/>
        <v/>
      </c>
      <c r="AN86" s="177" t="str">
        <f t="shared" si="393"/>
        <v/>
      </c>
      <c r="AO86" s="177" t="str">
        <f t="shared" si="394"/>
        <v/>
      </c>
      <c r="AP86" s="177" t="str">
        <f t="shared" si="395"/>
        <v/>
      </c>
      <c r="AQ86" s="177" t="str">
        <f t="shared" si="396"/>
        <v/>
      </c>
      <c r="AR86" s="177" t="str">
        <f t="shared" si="397"/>
        <v/>
      </c>
      <c r="AS86" s="177" t="str">
        <f t="shared" si="398"/>
        <v/>
      </c>
      <c r="AT86" s="177" t="str">
        <f t="shared" si="399"/>
        <v/>
      </c>
      <c r="AU86" s="177" t="str">
        <f t="shared" si="400"/>
        <v/>
      </c>
      <c r="AV86" s="177" t="str">
        <f t="shared" si="401"/>
        <v/>
      </c>
      <c r="AW86" s="177" t="str">
        <f t="shared" si="402"/>
        <v/>
      </c>
      <c r="AX86" s="177" t="str">
        <f t="shared" si="403"/>
        <v/>
      </c>
      <c r="AY86" s="177" t="str">
        <f t="shared" si="404"/>
        <v/>
      </c>
      <c r="AZ86" s="177" t="str">
        <f t="shared" si="405"/>
        <v/>
      </c>
      <c r="BA86" s="177" t="str">
        <f t="shared" si="406"/>
        <v/>
      </c>
      <c r="BB86" s="177" t="str">
        <f t="shared" si="407"/>
        <v/>
      </c>
      <c r="BC86" s="177" t="str">
        <f t="shared" si="408"/>
        <v/>
      </c>
      <c r="BD86" s="177" t="str">
        <f t="shared" si="409"/>
        <v/>
      </c>
      <c r="BE86" s="177" t="str">
        <f t="shared" si="410"/>
        <v/>
      </c>
      <c r="BF86" s="177" t="str">
        <f t="shared" si="411"/>
        <v/>
      </c>
      <c r="BG86" s="177" t="str">
        <f t="shared" si="412"/>
        <v/>
      </c>
      <c r="BH86" s="177" t="str">
        <f t="shared" si="413"/>
        <v/>
      </c>
      <c r="BI86" s="177" t="str">
        <f t="shared" si="414"/>
        <v/>
      </c>
      <c r="BJ86" s="177" t="str">
        <f t="shared" si="415"/>
        <v/>
      </c>
      <c r="BK86" s="177" t="str">
        <f t="shared" si="416"/>
        <v/>
      </c>
      <c r="BL86" s="177" t="str">
        <f t="shared" si="417"/>
        <v/>
      </c>
      <c r="BM86" s="177" t="str">
        <f t="shared" si="418"/>
        <v/>
      </c>
      <c r="BN86" s="177" t="str">
        <f t="shared" si="419"/>
        <v/>
      </c>
      <c r="BO86" s="177" t="str">
        <f t="shared" si="420"/>
        <v/>
      </c>
      <c r="BP86" s="177" t="str">
        <f t="shared" si="421"/>
        <v/>
      </c>
      <c r="BQ86" s="177" t="str">
        <f t="shared" si="422"/>
        <v/>
      </c>
      <c r="BR86" s="177" t="str">
        <f t="shared" si="423"/>
        <v/>
      </c>
      <c r="BS86" s="177" t="str">
        <f t="shared" si="424"/>
        <v/>
      </c>
      <c r="BT86" s="177" t="str">
        <f t="shared" si="425"/>
        <v/>
      </c>
      <c r="BU86" s="177" t="str">
        <f t="shared" si="426"/>
        <v/>
      </c>
      <c r="BV86" s="177" t="str">
        <f t="shared" si="427"/>
        <v/>
      </c>
      <c r="BW86" s="177" t="str">
        <f t="shared" si="428"/>
        <v/>
      </c>
      <c r="BX86" s="177" t="str">
        <f t="shared" si="429"/>
        <v/>
      </c>
      <c r="BY86" s="177" t="str">
        <f t="shared" si="430"/>
        <v/>
      </c>
      <c r="BZ86" s="177" t="str">
        <f t="shared" si="431"/>
        <v/>
      </c>
      <c r="CA86" s="177" t="str">
        <f t="shared" si="432"/>
        <v/>
      </c>
      <c r="CB86" s="177" t="str">
        <f t="shared" si="433"/>
        <v/>
      </c>
      <c r="CC86" s="177" t="str">
        <f t="shared" si="434"/>
        <v/>
      </c>
      <c r="CD86" s="177" t="str">
        <f t="shared" si="435"/>
        <v/>
      </c>
      <c r="CE86" s="177" t="str">
        <f t="shared" si="436"/>
        <v/>
      </c>
      <c r="CF86" s="177" t="str">
        <f t="shared" si="437"/>
        <v/>
      </c>
      <c r="CG86" s="177" t="str">
        <f t="shared" si="438"/>
        <v/>
      </c>
      <c r="CH86" s="177" t="str">
        <f t="shared" si="439"/>
        <v/>
      </c>
      <c r="CI86" s="177" t="str">
        <f t="shared" si="440"/>
        <v/>
      </c>
      <c r="CJ86" s="177" t="str">
        <f t="shared" si="441"/>
        <v/>
      </c>
      <c r="CK86" s="177" t="str">
        <f t="shared" si="442"/>
        <v/>
      </c>
      <c r="CL86" s="177" t="str">
        <f t="shared" si="443"/>
        <v/>
      </c>
      <c r="CM86" s="177" t="str">
        <f t="shared" si="444"/>
        <v/>
      </c>
      <c r="CN86" s="177" t="str">
        <f t="shared" si="445"/>
        <v/>
      </c>
      <c r="CO86" s="177" t="str">
        <f t="shared" si="446"/>
        <v/>
      </c>
      <c r="CP86" s="177" t="str">
        <f t="shared" si="447"/>
        <v/>
      </c>
      <c r="CQ86" s="177" t="str">
        <f t="shared" si="448"/>
        <v/>
      </c>
      <c r="CR86" s="177" t="str">
        <f t="shared" si="449"/>
        <v/>
      </c>
      <c r="CS86" s="177" t="str">
        <f t="shared" si="450"/>
        <v/>
      </c>
      <c r="CT86" s="177" t="str">
        <f t="shared" si="451"/>
        <v/>
      </c>
      <c r="CU86" s="177" t="str">
        <f t="shared" si="452"/>
        <v/>
      </c>
      <c r="CV86" s="177" t="str">
        <f t="shared" si="383"/>
        <v/>
      </c>
      <c r="CW86" s="177" t="str">
        <f t="shared" si="453"/>
        <v/>
      </c>
      <c r="CX86" s="177" t="str">
        <f t="shared" si="454"/>
        <v/>
      </c>
      <c r="CY86" s="177" t="str">
        <f t="shared" si="455"/>
        <v/>
      </c>
      <c r="CZ86" s="177" t="str">
        <f t="shared" si="456"/>
        <v/>
      </c>
      <c r="DA86" s="177" t="str">
        <f t="shared" si="457"/>
        <v/>
      </c>
      <c r="DB86" s="177" t="str">
        <f t="shared" si="458"/>
        <v/>
      </c>
      <c r="DC86" s="177" t="str">
        <f t="shared" si="459"/>
        <v/>
      </c>
      <c r="DD86" s="177" t="str">
        <f t="shared" si="460"/>
        <v/>
      </c>
      <c r="DE86" s="177" t="str">
        <f t="shared" si="461"/>
        <v/>
      </c>
      <c r="DF86" s="177" t="str">
        <f t="shared" si="462"/>
        <v/>
      </c>
      <c r="DG86" s="177" t="str">
        <f t="shared" si="463"/>
        <v/>
      </c>
      <c r="DH86" s="177" t="str">
        <f t="shared" si="464"/>
        <v/>
      </c>
      <c r="DI86" s="177" t="str">
        <f t="shared" si="465"/>
        <v/>
      </c>
      <c r="DJ86" s="177" t="str">
        <f t="shared" si="466"/>
        <v/>
      </c>
      <c r="DK86" s="177" t="str">
        <f t="shared" si="467"/>
        <v/>
      </c>
      <c r="DL86" s="177" t="str">
        <f t="shared" si="468"/>
        <v/>
      </c>
      <c r="DM86" s="177" t="str">
        <f t="shared" si="469"/>
        <v/>
      </c>
      <c r="DN86" s="177" t="str">
        <f t="shared" si="470"/>
        <v/>
      </c>
      <c r="DO86" s="177" t="str">
        <f t="shared" si="471"/>
        <v/>
      </c>
      <c r="DP86" s="177" t="str">
        <f t="shared" si="472"/>
        <v/>
      </c>
      <c r="DQ86" s="177" t="str">
        <f t="shared" si="473"/>
        <v/>
      </c>
      <c r="DR86" s="177" t="str">
        <f t="shared" si="474"/>
        <v/>
      </c>
      <c r="DS86" s="177" t="str">
        <f t="shared" si="475"/>
        <v/>
      </c>
      <c r="DT86" s="177" t="str">
        <f t="shared" si="476"/>
        <v/>
      </c>
      <c r="DU86" s="177" t="str">
        <f t="shared" si="477"/>
        <v/>
      </c>
      <c r="DV86" s="177" t="str">
        <f t="shared" si="478"/>
        <v/>
      </c>
      <c r="DW86" s="177" t="str">
        <f t="shared" si="479"/>
        <v/>
      </c>
      <c r="DX86" s="177" t="str">
        <f t="shared" si="480"/>
        <v/>
      </c>
      <c r="DY86" s="177" t="str">
        <f t="shared" si="481"/>
        <v/>
      </c>
      <c r="DZ86" s="177" t="str">
        <f t="shared" si="482"/>
        <v/>
      </c>
      <c r="EA86" s="177" t="str">
        <f t="shared" si="483"/>
        <v/>
      </c>
      <c r="EB86" s="177" t="str">
        <f t="shared" si="484"/>
        <v/>
      </c>
      <c r="EC86" s="177" t="str">
        <f t="shared" si="485"/>
        <v/>
      </c>
      <c r="ED86" s="177" t="str">
        <f t="shared" si="486"/>
        <v/>
      </c>
      <c r="EE86" s="177" t="str">
        <f t="shared" si="487"/>
        <v/>
      </c>
      <c r="EF86" s="177" t="str">
        <f t="shared" si="488"/>
        <v/>
      </c>
      <c r="EG86" s="177" t="str">
        <f t="shared" si="489"/>
        <v/>
      </c>
      <c r="EH86" s="177" t="str">
        <f t="shared" si="490"/>
        <v/>
      </c>
      <c r="EI86" s="177" t="str">
        <f t="shared" si="491"/>
        <v/>
      </c>
      <c r="EJ86" s="177" t="str">
        <f t="shared" si="492"/>
        <v/>
      </c>
      <c r="EK86" s="177" t="str">
        <f t="shared" si="493"/>
        <v/>
      </c>
      <c r="EL86" s="177" t="str">
        <f t="shared" si="494"/>
        <v/>
      </c>
      <c r="EM86" s="177" t="str">
        <f t="shared" si="495"/>
        <v/>
      </c>
      <c r="EN86" s="177" t="str">
        <f t="shared" si="496"/>
        <v/>
      </c>
      <c r="EO86" s="177" t="str">
        <f t="shared" si="497"/>
        <v/>
      </c>
      <c r="EP86" s="177" t="str">
        <f t="shared" si="498"/>
        <v/>
      </c>
      <c r="EQ86" s="177" t="str">
        <f t="shared" si="499"/>
        <v/>
      </c>
      <c r="ER86" s="177" t="str">
        <f t="shared" si="500"/>
        <v/>
      </c>
      <c r="ES86" s="177" t="str">
        <f t="shared" si="501"/>
        <v/>
      </c>
      <c r="ET86" s="177" t="str">
        <f t="shared" si="502"/>
        <v/>
      </c>
      <c r="EU86" s="177" t="str">
        <f t="shared" si="503"/>
        <v/>
      </c>
      <c r="EV86" s="177" t="str">
        <f t="shared" si="504"/>
        <v/>
      </c>
      <c r="EW86" s="177" t="str">
        <f t="shared" si="505"/>
        <v/>
      </c>
      <c r="EX86" s="177" t="str">
        <f t="shared" si="506"/>
        <v/>
      </c>
      <c r="EY86" s="177" t="str">
        <f t="shared" si="507"/>
        <v/>
      </c>
      <c r="EZ86" s="177" t="str">
        <f t="shared" si="508"/>
        <v/>
      </c>
      <c r="FA86" s="177" t="str">
        <f t="shared" si="509"/>
        <v/>
      </c>
      <c r="FB86" s="177" t="str">
        <f t="shared" si="510"/>
        <v/>
      </c>
      <c r="FC86" s="177" t="str">
        <f t="shared" si="511"/>
        <v/>
      </c>
      <c r="FD86" s="177" t="str">
        <f t="shared" si="512"/>
        <v/>
      </c>
      <c r="FE86" s="177" t="str">
        <f t="shared" si="513"/>
        <v/>
      </c>
      <c r="FF86" s="177" t="str">
        <f t="shared" si="514"/>
        <v/>
      </c>
      <c r="FG86" s="177" t="str">
        <f t="shared" si="515"/>
        <v/>
      </c>
      <c r="FH86" s="177" t="str">
        <f t="shared" si="384"/>
        <v/>
      </c>
      <c r="FI86" s="177" t="str">
        <f t="shared" si="516"/>
        <v/>
      </c>
      <c r="FJ86" s="177" t="str">
        <f t="shared" si="517"/>
        <v/>
      </c>
      <c r="FK86" s="177" t="str">
        <f t="shared" si="518"/>
        <v/>
      </c>
      <c r="FL86" s="177" t="str">
        <f t="shared" si="519"/>
        <v/>
      </c>
      <c r="FM86" s="177" t="str">
        <f t="shared" si="520"/>
        <v/>
      </c>
      <c r="FN86" s="177" t="str">
        <f t="shared" si="521"/>
        <v/>
      </c>
      <c r="FO86" s="177" t="str">
        <f t="shared" si="522"/>
        <v/>
      </c>
      <c r="FP86" s="177" t="str">
        <f t="shared" si="523"/>
        <v/>
      </c>
      <c r="FQ86" s="177" t="str">
        <f t="shared" si="524"/>
        <v/>
      </c>
      <c r="FR86" s="177" t="str">
        <f t="shared" si="525"/>
        <v/>
      </c>
      <c r="FS86" s="177" t="str">
        <f t="shared" si="526"/>
        <v/>
      </c>
      <c r="FT86" s="177" t="str">
        <f t="shared" si="527"/>
        <v/>
      </c>
      <c r="FU86" s="177" t="str">
        <f t="shared" si="528"/>
        <v/>
      </c>
      <c r="FV86" s="177" t="str">
        <f t="shared" si="529"/>
        <v/>
      </c>
      <c r="FW86" s="177" t="str">
        <f t="shared" si="530"/>
        <v/>
      </c>
      <c r="FX86" s="177" t="str">
        <f t="shared" si="531"/>
        <v/>
      </c>
      <c r="FY86" s="177" t="str">
        <f t="shared" si="532"/>
        <v/>
      </c>
      <c r="FZ86" s="177" t="str">
        <f t="shared" si="533"/>
        <v/>
      </c>
      <c r="GA86" s="177" t="str">
        <f t="shared" si="534"/>
        <v/>
      </c>
      <c r="GB86" s="177" t="str">
        <f t="shared" si="535"/>
        <v/>
      </c>
      <c r="GC86" s="177" t="str">
        <f t="shared" si="536"/>
        <v/>
      </c>
      <c r="GD86" s="177" t="str">
        <f t="shared" si="537"/>
        <v/>
      </c>
      <c r="GE86" s="177" t="str">
        <f t="shared" si="538"/>
        <v/>
      </c>
      <c r="GF86" s="177" t="str">
        <f t="shared" si="539"/>
        <v/>
      </c>
      <c r="GG86" s="177" t="str">
        <f t="shared" si="540"/>
        <v/>
      </c>
      <c r="GH86" s="177" t="str">
        <f t="shared" si="541"/>
        <v/>
      </c>
      <c r="GI86" s="177" t="str">
        <f t="shared" si="542"/>
        <v/>
      </c>
      <c r="GJ86" s="177" t="str">
        <f t="shared" si="543"/>
        <v/>
      </c>
      <c r="GK86" s="177" t="str">
        <f t="shared" si="544"/>
        <v/>
      </c>
      <c r="GL86" s="177" t="str">
        <f t="shared" si="545"/>
        <v/>
      </c>
      <c r="GM86" s="177" t="str">
        <f t="shared" si="546"/>
        <v/>
      </c>
      <c r="GN86" s="177" t="str">
        <f t="shared" si="547"/>
        <v/>
      </c>
      <c r="GO86" s="177" t="str">
        <f t="shared" si="548"/>
        <v/>
      </c>
      <c r="GP86" s="177" t="str">
        <f t="shared" si="549"/>
        <v/>
      </c>
      <c r="GQ86" s="177" t="str">
        <f t="shared" si="550"/>
        <v/>
      </c>
      <c r="GR86" s="177" t="str">
        <f t="shared" si="551"/>
        <v/>
      </c>
      <c r="GS86" s="177" t="str">
        <f t="shared" si="552"/>
        <v/>
      </c>
      <c r="GT86" s="177" t="str">
        <f t="shared" si="553"/>
        <v/>
      </c>
      <c r="GU86" s="177" t="str">
        <f t="shared" si="554"/>
        <v/>
      </c>
      <c r="GV86" s="177" t="str">
        <f t="shared" si="555"/>
        <v/>
      </c>
      <c r="GW86" s="177" t="str">
        <f t="shared" si="556"/>
        <v/>
      </c>
      <c r="GX86" s="177" t="str">
        <f t="shared" si="557"/>
        <v/>
      </c>
      <c r="GY86" s="177" t="str">
        <f t="shared" si="558"/>
        <v/>
      </c>
      <c r="GZ86" s="177" t="str">
        <f t="shared" si="559"/>
        <v/>
      </c>
      <c r="HA86" s="177" t="str">
        <f t="shared" si="560"/>
        <v/>
      </c>
      <c r="HB86" s="177" t="str">
        <f t="shared" si="561"/>
        <v/>
      </c>
      <c r="HC86" s="177" t="str">
        <f t="shared" si="562"/>
        <v/>
      </c>
      <c r="HD86" s="177" t="str">
        <f t="shared" si="563"/>
        <v/>
      </c>
      <c r="HE86" s="177" t="str">
        <f t="shared" si="564"/>
        <v/>
      </c>
      <c r="HF86" s="177" t="str">
        <f t="shared" si="565"/>
        <v/>
      </c>
      <c r="HG86" s="177" t="str">
        <f t="shared" si="566"/>
        <v/>
      </c>
      <c r="HH86" s="177" t="str">
        <f t="shared" si="567"/>
        <v/>
      </c>
      <c r="HI86" s="177" t="str">
        <f t="shared" si="568"/>
        <v/>
      </c>
      <c r="HJ86" s="177" t="str">
        <f t="shared" si="569"/>
        <v/>
      </c>
      <c r="HK86" s="177" t="str">
        <f t="shared" si="570"/>
        <v/>
      </c>
      <c r="HL86" s="177" t="str">
        <f t="shared" si="571"/>
        <v/>
      </c>
      <c r="HM86" s="177" t="str">
        <f t="shared" si="572"/>
        <v/>
      </c>
      <c r="HN86" s="177" t="str">
        <f t="shared" si="573"/>
        <v/>
      </c>
      <c r="HO86" s="177" t="str">
        <f t="shared" si="574"/>
        <v/>
      </c>
      <c r="HP86" s="177" t="str">
        <f t="shared" si="575"/>
        <v/>
      </c>
      <c r="HQ86" s="177" t="str">
        <f t="shared" si="576"/>
        <v/>
      </c>
      <c r="HR86" s="177" t="str">
        <f t="shared" si="577"/>
        <v/>
      </c>
      <c r="HS86" s="177" t="str">
        <f t="shared" si="578"/>
        <v/>
      </c>
      <c r="HT86" s="177" t="str">
        <f t="shared" si="385"/>
        <v/>
      </c>
      <c r="HU86" s="177" t="str">
        <f t="shared" si="603"/>
        <v/>
      </c>
      <c r="HV86" s="177" t="str">
        <f t="shared" si="604"/>
        <v/>
      </c>
      <c r="HW86" s="177" t="str">
        <f t="shared" si="605"/>
        <v/>
      </c>
      <c r="HX86" s="177" t="str">
        <f t="shared" si="606"/>
        <v/>
      </c>
      <c r="HY86" s="177" t="str">
        <f t="shared" si="607"/>
        <v/>
      </c>
      <c r="HZ86" s="177" t="str">
        <f t="shared" si="608"/>
        <v/>
      </c>
      <c r="IA86" s="192" t="str">
        <f t="shared" si="377"/>
        <v/>
      </c>
      <c r="IB86" s="193" t="e">
        <f t="shared" si="361"/>
        <v>#N/A</v>
      </c>
      <c r="IC86" s="193" t="e">
        <f t="shared" si="584"/>
        <v>#N/A</v>
      </c>
      <c r="ID86" s="193" t="e">
        <f t="shared" si="584"/>
        <v>#N/A</v>
      </c>
      <c r="IE86" s="193" t="e">
        <f t="shared" si="584"/>
        <v>#N/A</v>
      </c>
      <c r="IF86" s="193" t="e">
        <f t="shared" si="597"/>
        <v>#N/A</v>
      </c>
      <c r="IG86" s="193" t="e">
        <f t="shared" si="597"/>
        <v>#N/A</v>
      </c>
      <c r="IH86" s="193" t="e">
        <f t="shared" si="597"/>
        <v>#N/A</v>
      </c>
      <c r="II86" s="193" t="e">
        <f t="shared" si="597"/>
        <v>#N/A</v>
      </c>
      <c r="IJ86" s="193" t="e">
        <f t="shared" si="597"/>
        <v>#N/A</v>
      </c>
      <c r="IK86" s="193" t="e">
        <f t="shared" si="597"/>
        <v>#N/A</v>
      </c>
      <c r="IL86" s="193" t="e">
        <f t="shared" si="597"/>
        <v>#N/A</v>
      </c>
      <c r="IM86" s="193" t="e">
        <f t="shared" si="597"/>
        <v>#N/A</v>
      </c>
      <c r="IN86" s="193" t="e">
        <f t="shared" si="597"/>
        <v>#N/A</v>
      </c>
      <c r="IO86" s="193" t="e">
        <f t="shared" si="597"/>
        <v>#N/A</v>
      </c>
      <c r="IP86" s="193" t="e">
        <f t="shared" si="597"/>
        <v>#N/A</v>
      </c>
      <c r="IQ86" s="193" t="e">
        <f t="shared" si="597"/>
        <v>#N/A</v>
      </c>
      <c r="IR86" s="193" t="e">
        <f t="shared" si="597"/>
        <v>#N/A</v>
      </c>
      <c r="IS86" s="193" t="e">
        <f t="shared" si="597"/>
        <v>#N/A</v>
      </c>
      <c r="IT86" s="193" t="e">
        <f t="shared" si="597"/>
        <v>#N/A</v>
      </c>
      <c r="IU86" s="193" t="e">
        <f t="shared" si="592"/>
        <v>#N/A</v>
      </c>
      <c r="IV86" s="193" t="e">
        <f t="shared" si="592"/>
        <v>#N/A</v>
      </c>
      <c r="IW86" s="193" t="e">
        <f t="shared" si="592"/>
        <v>#N/A</v>
      </c>
      <c r="IX86" s="193" t="e">
        <f t="shared" si="592"/>
        <v>#N/A</v>
      </c>
      <c r="IY86" s="193" t="e">
        <f t="shared" si="592"/>
        <v>#N/A</v>
      </c>
      <c r="IZ86" s="193" t="e">
        <f t="shared" si="592"/>
        <v>#N/A</v>
      </c>
      <c r="JA86" s="193" t="e">
        <f t="shared" si="592"/>
        <v>#N/A</v>
      </c>
      <c r="JB86" s="193" t="e">
        <f t="shared" si="592"/>
        <v>#N/A</v>
      </c>
      <c r="JC86" s="193" t="e">
        <f t="shared" si="592"/>
        <v>#N/A</v>
      </c>
      <c r="JD86" s="193" t="e">
        <f t="shared" si="592"/>
        <v>#N/A</v>
      </c>
      <c r="JE86" s="193" t="e">
        <f t="shared" si="592"/>
        <v>#N/A</v>
      </c>
      <c r="JF86" s="193" t="e">
        <f t="shared" si="592"/>
        <v>#N/A</v>
      </c>
      <c r="JG86" s="193" t="e">
        <f t="shared" si="592"/>
        <v>#N/A</v>
      </c>
      <c r="JH86" s="193" t="e">
        <f t="shared" si="592"/>
        <v>#N/A</v>
      </c>
      <c r="JI86" s="193" t="e">
        <f t="shared" si="592"/>
        <v>#N/A</v>
      </c>
      <c r="JJ86" s="193" t="e">
        <f t="shared" si="588"/>
        <v>#N/A</v>
      </c>
      <c r="JK86" s="193" t="e">
        <f t="shared" si="588"/>
        <v>#N/A</v>
      </c>
      <c r="JL86" s="193" t="e">
        <f t="shared" si="588"/>
        <v>#N/A</v>
      </c>
      <c r="JM86" s="193" t="e">
        <f t="shared" si="588"/>
        <v>#N/A</v>
      </c>
      <c r="JN86" s="193" t="e">
        <f t="shared" si="588"/>
        <v>#N/A</v>
      </c>
      <c r="JO86" s="193" t="e">
        <f t="shared" si="588"/>
        <v>#N/A</v>
      </c>
      <c r="JP86" s="193" t="e">
        <f t="shared" si="588"/>
        <v>#N/A</v>
      </c>
      <c r="JQ86" s="193" t="e">
        <f t="shared" si="588"/>
        <v>#N/A</v>
      </c>
      <c r="JR86" s="193" t="e">
        <f t="shared" si="588"/>
        <v>#N/A</v>
      </c>
      <c r="JS86" s="193" t="e">
        <f t="shared" si="588"/>
        <v>#N/A</v>
      </c>
      <c r="JT86" s="193" t="e">
        <f t="shared" si="588"/>
        <v>#N/A</v>
      </c>
      <c r="JU86" s="193" t="e">
        <f t="shared" si="588"/>
        <v>#N/A</v>
      </c>
      <c r="JV86" s="193" t="e">
        <f t="shared" si="588"/>
        <v>#N/A</v>
      </c>
      <c r="JW86" s="193" t="e">
        <f t="shared" si="588"/>
        <v>#N/A</v>
      </c>
      <c r="JX86" s="193" t="e">
        <f t="shared" si="588"/>
        <v>#N/A</v>
      </c>
      <c r="JY86" s="193" t="e">
        <f t="shared" si="611"/>
        <v>#N/A</v>
      </c>
      <c r="JZ86" s="193" t="e">
        <f t="shared" si="611"/>
        <v>#N/A</v>
      </c>
      <c r="KA86" s="193" t="e">
        <f t="shared" si="611"/>
        <v>#N/A</v>
      </c>
      <c r="KB86" s="193" t="e">
        <f t="shared" si="611"/>
        <v>#N/A</v>
      </c>
      <c r="KC86" s="193" t="e">
        <f t="shared" si="611"/>
        <v>#N/A</v>
      </c>
      <c r="KD86" s="193" t="e">
        <f t="shared" si="611"/>
        <v>#N/A</v>
      </c>
      <c r="KE86" s="193" t="e">
        <f t="shared" si="611"/>
        <v>#N/A</v>
      </c>
      <c r="KF86" s="193" t="e">
        <f t="shared" si="611"/>
        <v>#N/A</v>
      </c>
      <c r="KG86" s="193" t="e">
        <f t="shared" si="611"/>
        <v>#N/A</v>
      </c>
      <c r="KH86" s="193" t="e">
        <f t="shared" si="611"/>
        <v>#N/A</v>
      </c>
      <c r="KI86" s="193" t="e">
        <f t="shared" si="611"/>
        <v>#N/A</v>
      </c>
      <c r="KJ86" s="193" t="e">
        <f t="shared" si="611"/>
        <v>#N/A</v>
      </c>
      <c r="KK86" s="193" t="e">
        <f t="shared" si="611"/>
        <v>#N/A</v>
      </c>
      <c r="KL86" s="193" t="e">
        <f t="shared" si="611"/>
        <v>#N/A</v>
      </c>
      <c r="KM86" s="193" t="e">
        <f t="shared" si="611"/>
        <v>#N/A</v>
      </c>
      <c r="KN86" s="193" t="e">
        <f t="shared" si="386"/>
        <v>#N/A</v>
      </c>
      <c r="KO86" s="193" t="e">
        <f t="shared" si="585"/>
        <v>#N/A</v>
      </c>
      <c r="KP86" s="193" t="e">
        <f t="shared" si="585"/>
        <v>#N/A</v>
      </c>
      <c r="KQ86" s="193" t="e">
        <f t="shared" si="585"/>
        <v>#N/A</v>
      </c>
      <c r="KR86" s="193" t="e">
        <f t="shared" si="598"/>
        <v>#N/A</v>
      </c>
      <c r="KS86" s="193" t="e">
        <f t="shared" si="598"/>
        <v>#N/A</v>
      </c>
      <c r="KT86" s="193" t="e">
        <f t="shared" si="598"/>
        <v>#N/A</v>
      </c>
      <c r="KU86" s="193" t="e">
        <f t="shared" si="598"/>
        <v>#N/A</v>
      </c>
      <c r="KV86" s="193" t="e">
        <f t="shared" si="598"/>
        <v>#N/A</v>
      </c>
      <c r="KW86" s="193" t="e">
        <f t="shared" si="598"/>
        <v>#N/A</v>
      </c>
      <c r="KX86" s="193" t="e">
        <f t="shared" si="598"/>
        <v>#N/A</v>
      </c>
      <c r="KY86" s="193" t="e">
        <f t="shared" si="598"/>
        <v>#N/A</v>
      </c>
      <c r="KZ86" s="193" t="e">
        <f t="shared" si="598"/>
        <v>#N/A</v>
      </c>
      <c r="LA86" s="193" t="e">
        <f t="shared" si="598"/>
        <v>#N/A</v>
      </c>
      <c r="LB86" s="193" t="e">
        <f t="shared" si="598"/>
        <v>#N/A</v>
      </c>
      <c r="LC86" s="193" t="e">
        <f t="shared" si="598"/>
        <v>#N/A</v>
      </c>
      <c r="LD86" s="193" t="e">
        <f t="shared" si="598"/>
        <v>#N/A</v>
      </c>
      <c r="LE86" s="193" t="e">
        <f t="shared" si="598"/>
        <v>#N/A</v>
      </c>
      <c r="LF86" s="193" t="e">
        <f t="shared" si="598"/>
        <v>#N/A</v>
      </c>
      <c r="LG86" s="193" t="e">
        <f t="shared" si="593"/>
        <v>#N/A</v>
      </c>
      <c r="LH86" s="193" t="e">
        <f t="shared" si="593"/>
        <v>#N/A</v>
      </c>
      <c r="LI86" s="193" t="e">
        <f t="shared" si="593"/>
        <v>#N/A</v>
      </c>
      <c r="LJ86" s="193" t="e">
        <f t="shared" si="593"/>
        <v>#N/A</v>
      </c>
      <c r="LK86" s="193" t="e">
        <f t="shared" si="593"/>
        <v>#N/A</v>
      </c>
      <c r="LL86" s="193" t="e">
        <f t="shared" si="593"/>
        <v>#N/A</v>
      </c>
      <c r="LM86" s="193" t="e">
        <f t="shared" si="593"/>
        <v>#N/A</v>
      </c>
      <c r="LN86" s="193" t="e">
        <f t="shared" si="593"/>
        <v>#N/A</v>
      </c>
      <c r="LO86" s="193" t="e">
        <f t="shared" si="593"/>
        <v>#N/A</v>
      </c>
      <c r="LP86" s="193" t="e">
        <f t="shared" si="593"/>
        <v>#N/A</v>
      </c>
      <c r="LQ86" s="193" t="e">
        <f t="shared" si="593"/>
        <v>#N/A</v>
      </c>
      <c r="LR86" s="193" t="e">
        <f t="shared" si="593"/>
        <v>#N/A</v>
      </c>
      <c r="LS86" s="193" t="e">
        <f t="shared" si="593"/>
        <v>#N/A</v>
      </c>
      <c r="LT86" s="193" t="e">
        <f t="shared" si="593"/>
        <v>#N/A</v>
      </c>
      <c r="LU86" s="193" t="e">
        <f t="shared" si="593"/>
        <v>#N/A</v>
      </c>
      <c r="LV86" s="193" t="e">
        <f t="shared" si="589"/>
        <v>#N/A</v>
      </c>
      <c r="LW86" s="193" t="e">
        <f t="shared" si="589"/>
        <v>#N/A</v>
      </c>
      <c r="LX86" s="193" t="e">
        <f t="shared" si="589"/>
        <v>#N/A</v>
      </c>
      <c r="LY86" s="193" t="e">
        <f t="shared" si="589"/>
        <v>#N/A</v>
      </c>
      <c r="LZ86" s="193" t="e">
        <f t="shared" si="589"/>
        <v>#N/A</v>
      </c>
      <c r="MA86" s="193" t="e">
        <f t="shared" si="589"/>
        <v>#N/A</v>
      </c>
      <c r="MB86" s="193" t="e">
        <f t="shared" si="589"/>
        <v>#N/A</v>
      </c>
      <c r="MC86" s="193" t="e">
        <f t="shared" si="589"/>
        <v>#N/A</v>
      </c>
      <c r="MD86" s="193" t="e">
        <f t="shared" si="589"/>
        <v>#N/A</v>
      </c>
      <c r="ME86" s="193" t="e">
        <f t="shared" si="589"/>
        <v>#N/A</v>
      </c>
      <c r="MF86" s="193" t="e">
        <f t="shared" si="589"/>
        <v>#N/A</v>
      </c>
      <c r="MG86" s="193" t="e">
        <f t="shared" si="589"/>
        <v>#N/A</v>
      </c>
      <c r="MH86" s="193" t="e">
        <f t="shared" si="589"/>
        <v>#N/A</v>
      </c>
      <c r="MI86" s="193" t="e">
        <f t="shared" si="589"/>
        <v>#N/A</v>
      </c>
      <c r="MJ86" s="193" t="e">
        <f t="shared" si="589"/>
        <v>#N/A</v>
      </c>
      <c r="MK86" s="193" t="e">
        <f t="shared" si="612"/>
        <v>#N/A</v>
      </c>
      <c r="ML86" s="193" t="e">
        <f t="shared" si="612"/>
        <v>#N/A</v>
      </c>
      <c r="MM86" s="193" t="e">
        <f t="shared" si="612"/>
        <v>#N/A</v>
      </c>
      <c r="MN86" s="193" t="e">
        <f t="shared" si="612"/>
        <v>#N/A</v>
      </c>
      <c r="MO86" s="193" t="e">
        <f t="shared" si="612"/>
        <v>#N/A</v>
      </c>
      <c r="MP86" s="193" t="e">
        <f t="shared" si="612"/>
        <v>#N/A</v>
      </c>
      <c r="MQ86" s="193" t="e">
        <f t="shared" si="612"/>
        <v>#N/A</v>
      </c>
      <c r="MR86" s="193" t="e">
        <f t="shared" si="612"/>
        <v>#N/A</v>
      </c>
      <c r="MS86" s="193" t="e">
        <f t="shared" si="612"/>
        <v>#N/A</v>
      </c>
      <c r="MT86" s="193" t="e">
        <f t="shared" si="612"/>
        <v>#N/A</v>
      </c>
      <c r="MU86" s="193" t="e">
        <f t="shared" si="612"/>
        <v>#N/A</v>
      </c>
      <c r="MV86" s="193" t="e">
        <f t="shared" si="612"/>
        <v>#N/A</v>
      </c>
      <c r="MW86" s="193" t="e">
        <f t="shared" si="612"/>
        <v>#N/A</v>
      </c>
      <c r="MX86" s="193" t="e">
        <f t="shared" si="612"/>
        <v>#N/A</v>
      </c>
      <c r="MY86" s="193" t="e">
        <f t="shared" si="612"/>
        <v>#N/A</v>
      </c>
      <c r="MZ86" s="193" t="e">
        <f t="shared" si="387"/>
        <v>#N/A</v>
      </c>
      <c r="NA86" s="193" t="e">
        <f t="shared" si="586"/>
        <v>#N/A</v>
      </c>
      <c r="NB86" s="193" t="e">
        <f t="shared" si="586"/>
        <v>#N/A</v>
      </c>
      <c r="NC86" s="193" t="e">
        <f t="shared" si="586"/>
        <v>#N/A</v>
      </c>
      <c r="ND86" s="193" t="e">
        <f t="shared" si="599"/>
        <v>#N/A</v>
      </c>
      <c r="NE86" s="193" t="e">
        <f t="shared" si="599"/>
        <v>#N/A</v>
      </c>
      <c r="NF86" s="193" t="e">
        <f t="shared" si="599"/>
        <v>#N/A</v>
      </c>
      <c r="NG86" s="193" t="e">
        <f t="shared" si="599"/>
        <v>#N/A</v>
      </c>
      <c r="NH86" s="193" t="e">
        <f t="shared" si="599"/>
        <v>#N/A</v>
      </c>
      <c r="NI86" s="193" t="e">
        <f t="shared" si="599"/>
        <v>#N/A</v>
      </c>
      <c r="NJ86" s="193" t="e">
        <f t="shared" si="599"/>
        <v>#N/A</v>
      </c>
      <c r="NK86" s="193" t="e">
        <f t="shared" si="599"/>
        <v>#N/A</v>
      </c>
      <c r="NL86" s="193" t="e">
        <f t="shared" si="599"/>
        <v>#N/A</v>
      </c>
      <c r="NM86" s="193" t="e">
        <f t="shared" si="599"/>
        <v>#N/A</v>
      </c>
      <c r="NN86" s="193" t="e">
        <f t="shared" si="599"/>
        <v>#N/A</v>
      </c>
      <c r="NO86" s="193" t="e">
        <f t="shared" si="599"/>
        <v>#N/A</v>
      </c>
      <c r="NP86" s="193" t="e">
        <f t="shared" si="599"/>
        <v>#N/A</v>
      </c>
      <c r="NQ86" s="193" t="e">
        <f t="shared" si="599"/>
        <v>#N/A</v>
      </c>
      <c r="NR86" s="193" t="e">
        <f t="shared" si="599"/>
        <v>#N/A</v>
      </c>
      <c r="NS86" s="193" t="e">
        <f t="shared" si="594"/>
        <v>#N/A</v>
      </c>
      <c r="NT86" s="193" t="e">
        <f t="shared" si="594"/>
        <v>#N/A</v>
      </c>
      <c r="NU86" s="193" t="e">
        <f t="shared" si="594"/>
        <v>#N/A</v>
      </c>
      <c r="NV86" s="193" t="e">
        <f t="shared" si="594"/>
        <v>#N/A</v>
      </c>
      <c r="NW86" s="193" t="e">
        <f t="shared" si="594"/>
        <v>#N/A</v>
      </c>
      <c r="NX86" s="193" t="e">
        <f t="shared" si="594"/>
        <v>#N/A</v>
      </c>
      <c r="NY86" s="193" t="e">
        <f t="shared" si="594"/>
        <v>#N/A</v>
      </c>
      <c r="NZ86" s="193" t="e">
        <f t="shared" si="594"/>
        <v>#N/A</v>
      </c>
      <c r="OA86" s="193" t="e">
        <f t="shared" si="594"/>
        <v>#N/A</v>
      </c>
      <c r="OB86" s="193" t="e">
        <f t="shared" si="594"/>
        <v>#N/A</v>
      </c>
      <c r="OC86" s="193" t="e">
        <f t="shared" si="594"/>
        <v>#N/A</v>
      </c>
      <c r="OD86" s="193" t="e">
        <f t="shared" si="594"/>
        <v>#N/A</v>
      </c>
      <c r="OE86" s="193" t="e">
        <f t="shared" si="594"/>
        <v>#N/A</v>
      </c>
      <c r="OF86" s="193" t="e">
        <f t="shared" si="594"/>
        <v>#N/A</v>
      </c>
      <c r="OG86" s="193" t="e">
        <f t="shared" si="594"/>
        <v>#N/A</v>
      </c>
      <c r="OH86" s="193" t="e">
        <f t="shared" si="590"/>
        <v>#N/A</v>
      </c>
      <c r="OI86" s="193" t="e">
        <f t="shared" si="590"/>
        <v>#N/A</v>
      </c>
      <c r="OJ86" s="193" t="e">
        <f t="shared" si="590"/>
        <v>#N/A</v>
      </c>
      <c r="OK86" s="193" t="e">
        <f t="shared" si="590"/>
        <v>#N/A</v>
      </c>
      <c r="OL86" s="193" t="e">
        <f t="shared" si="590"/>
        <v>#N/A</v>
      </c>
      <c r="OM86" s="193" t="e">
        <f t="shared" si="590"/>
        <v>#N/A</v>
      </c>
      <c r="ON86" s="193" t="e">
        <f t="shared" si="590"/>
        <v>#N/A</v>
      </c>
      <c r="OO86" s="193" t="e">
        <f t="shared" si="590"/>
        <v>#N/A</v>
      </c>
      <c r="OP86" s="193" t="e">
        <f t="shared" si="590"/>
        <v>#N/A</v>
      </c>
      <c r="OQ86" s="193" t="e">
        <f t="shared" si="590"/>
        <v>#N/A</v>
      </c>
      <c r="OR86" s="193" t="e">
        <f t="shared" si="590"/>
        <v>#N/A</v>
      </c>
      <c r="OS86" s="193" t="e">
        <f t="shared" si="590"/>
        <v>#N/A</v>
      </c>
      <c r="OT86" s="193" t="e">
        <f t="shared" si="590"/>
        <v>#N/A</v>
      </c>
      <c r="OU86" s="193" t="e">
        <f t="shared" si="590"/>
        <v>#N/A</v>
      </c>
      <c r="OV86" s="193" t="e">
        <f t="shared" si="590"/>
        <v>#N/A</v>
      </c>
      <c r="OW86" s="193" t="e">
        <f t="shared" si="613"/>
        <v>#N/A</v>
      </c>
      <c r="OX86" s="193" t="e">
        <f t="shared" si="613"/>
        <v>#N/A</v>
      </c>
      <c r="OY86" s="193" t="e">
        <f t="shared" si="613"/>
        <v>#N/A</v>
      </c>
      <c r="OZ86" s="193" t="e">
        <f t="shared" si="613"/>
        <v>#N/A</v>
      </c>
      <c r="PA86" s="193" t="e">
        <f t="shared" si="613"/>
        <v>#N/A</v>
      </c>
      <c r="PB86" s="193" t="e">
        <f t="shared" si="613"/>
        <v>#N/A</v>
      </c>
      <c r="PC86" s="193" t="e">
        <f t="shared" si="613"/>
        <v>#N/A</v>
      </c>
      <c r="PD86" s="193" t="e">
        <f t="shared" si="613"/>
        <v>#N/A</v>
      </c>
      <c r="PE86" s="193" t="e">
        <f t="shared" si="613"/>
        <v>#N/A</v>
      </c>
      <c r="PF86" s="193" t="e">
        <f t="shared" si="613"/>
        <v>#N/A</v>
      </c>
      <c r="PG86" s="193" t="e">
        <f t="shared" si="613"/>
        <v>#N/A</v>
      </c>
      <c r="PH86" s="193" t="e">
        <f t="shared" si="613"/>
        <v>#N/A</v>
      </c>
      <c r="PI86" s="193" t="e">
        <f t="shared" si="613"/>
        <v>#N/A</v>
      </c>
      <c r="PJ86" s="193" t="e">
        <f t="shared" si="613"/>
        <v>#N/A</v>
      </c>
      <c r="PK86" s="193" t="e">
        <f t="shared" si="613"/>
        <v>#N/A</v>
      </c>
      <c r="PL86" s="193" t="e">
        <f t="shared" si="388"/>
        <v>#N/A</v>
      </c>
      <c r="PM86" s="193" t="e">
        <f t="shared" si="609"/>
        <v>#N/A</v>
      </c>
      <c r="PN86" s="193" t="e">
        <f t="shared" si="609"/>
        <v>#N/A</v>
      </c>
      <c r="PO86" s="193" t="e">
        <f t="shared" si="609"/>
        <v>#N/A</v>
      </c>
      <c r="PP86" s="193" t="e">
        <f t="shared" si="609"/>
        <v>#N/A</v>
      </c>
      <c r="PQ86" s="193" t="e">
        <f t="shared" si="609"/>
        <v>#N/A</v>
      </c>
      <c r="PR86" s="193" t="e">
        <f t="shared" si="609"/>
        <v>#N/A</v>
      </c>
      <c r="PS86" s="193" t="e">
        <f t="shared" si="609"/>
        <v>#N/A</v>
      </c>
      <c r="PT86" s="193" t="e">
        <f t="shared" si="609"/>
        <v>#N/A</v>
      </c>
    </row>
    <row r="87" spans="1:436" hidden="1" x14ac:dyDescent="0.45">
      <c r="A87" s="20">
        <v>84</v>
      </c>
      <c r="B87" s="101" t="str">
        <f t="shared" si="363"/>
        <v/>
      </c>
      <c r="C87" s="115"/>
      <c r="D87" s="101" t="str">
        <f t="shared" si="364"/>
        <v/>
      </c>
      <c r="E87" s="110" t="str">
        <f t="shared" si="365"/>
        <v/>
      </c>
      <c r="F87" s="21" t="str">
        <f t="shared" si="366"/>
        <v/>
      </c>
      <c r="G87" s="22" t="str">
        <f t="shared" si="367"/>
        <v/>
      </c>
      <c r="H87" s="23" t="str">
        <f>IF(F87="","",IF(OR($F87&lt;Skew!$B$3,$F87=Skew!$B$3),IF($F87&gt;Skew!$C$3,Skew!$A$3,IF($F87&gt;Skew!$C$4,Skew!$A$4,IF($F87&gt;Skew!$C$5,Skew!$A$5,IF($F87&gt;Skew!$C$6,Skew!$A$6,IF($F87&gt;Skew!$C$7,Skew!$A$7,IF($F87&gt;Skew!$C$8,Skew!$A$8,IF($F87&gt;Skew!$C$9,Skew!$A$9,IF($F87&gt;Skew!$C$10,Skew!$A$10,IF($F87&gt;Skew!$C$11,Skew!$A$11,IF($F87&gt;Skew!$C$12,Skew!$A$12,IF($F87&gt;Skew!$C$13,Skew!$A$13,IF($F87&gt;Skew!$C$14,Skew!$A$14,IF($F87&gt;Skew!$C$15,Skew!$A$15,IF($F87&gt;Skew!$C$16,Skew!$A$16,Skew!$A$17)
)))))))))))))))</f>
        <v/>
      </c>
      <c r="I87" s="22" t="str">
        <f>IF(F87="","",MATCH(H87,Skew!$A$3:$A$17,0))</f>
        <v/>
      </c>
      <c r="J87" s="22" t="str">
        <f t="shared" si="368"/>
        <v/>
      </c>
      <c r="K87" s="24"/>
      <c r="L87" s="22" t="str">
        <f>IF(OR(F87="",K87=""),"",MATCH(K87,Confidence!$A$3:$A$12,0))</f>
        <v/>
      </c>
      <c r="M87" s="25" t="str">
        <f t="shared" si="369"/>
        <v/>
      </c>
      <c r="N87" s="25" t="str">
        <f t="shared" si="370"/>
        <v/>
      </c>
      <c r="O87" s="22"/>
      <c r="P87" s="102" t="str">
        <f t="shared" si="371"/>
        <v/>
      </c>
      <c r="Q87" s="102" t="str">
        <f t="shared" si="372"/>
        <v/>
      </c>
      <c r="R87" s="37" t="str">
        <f t="shared" si="373"/>
        <v/>
      </c>
      <c r="S87" s="115"/>
      <c r="T87" s="204" t="str">
        <f>IF(AND(B87&gt;0,C87&gt;0,D87&gt;0,M87&gt;0,N87&gt;0,S87&gt;0,NOT(K87="")),ABS(VLOOKUP($S$1,VLookups!$A$30:$B$31,2,FALSE)-_xlfn.BETA.DIST(S87,IF(G87="L",N87,M87),IF(G87="L",M87,N87),TRUE,B87,D87)),"")</f>
        <v/>
      </c>
      <c r="U87" s="112" t="str">
        <f>IF(OR($M87="",$N87=""),"",_xlfn.BETA.INV(ABS(VLOOKUP($S$1,VLookups!$A$30:$B$31,2,FALSE)-U$3),IF($G87="L",$N87,$M87),IF($G87="L",$M87,$N87),$B87,$D87))</f>
        <v/>
      </c>
      <c r="V87" s="113" t="str">
        <f>IF(OR($M87="",$N87=""),"",_xlfn.BETA.INV(ABS(VLOOKUP($S$1,VLookups!$A$30:$B$31,2,FALSE)-V$3),IF($G87="L",$N87,$M87),IF($G87="L",$M87,$N87),$B87,$D87))</f>
        <v/>
      </c>
      <c r="W87" s="112" t="str">
        <f>IF(OR($M87="",$N87=""),"",_xlfn.BETA.INV(ABS(VLOOKUP($S$1,VLookups!$A$30:$B$31,2,FALSE)-W$3),IF($G87="L",$N87,$M87),IF($G87="L",$M87,$N87),$B87,$D87))</f>
        <v/>
      </c>
      <c r="X87" s="113" t="str">
        <f>IF(OR($M87="",$N87=""),"",_xlfn.BETA.INV(ABS(VLOOKUP($S$1,VLookups!$A$30:$B$31,2,FALSE)-X$3),IF($G87="L",$N87,$M87),IF($G87="L",$M87,$N87),$B87,$D87))</f>
        <v/>
      </c>
      <c r="Y87" s="112" t="str">
        <f>IF(OR($M87="",$N87=""),"",_xlfn.BETA.INV(ABS(VLOOKUP($S$1,VLookups!$A$30:$B$31,2,FALSE)-Y$3),IF($G87="L",$N87,$M87),IF($G87="L",$M87,$N87),$B87,$D87))</f>
        <v/>
      </c>
      <c r="Z87" s="113" t="str">
        <f>IF(OR($M87="",$N87=""),"",_xlfn.BETA.INV(ABS(VLOOKUP($S$1,VLookups!$A$30:$B$31,2,FALSE)-Z$3),IF($G87="L",$N87,$M87),IF($G87="L",$M87,$N87),$B87,$D87))</f>
        <v/>
      </c>
      <c r="AA87" s="112" t="str">
        <f>IF(OR($M87="",$N87=""),"",_xlfn.BETA.INV(ABS(VLOOKUP($S$1,VLookups!$A$30:$B$31,2,FALSE)-AA$3),IF($G87="L",$N87,$M87),IF($G87="L",$M87,$N87),$B87,$D87))</f>
        <v/>
      </c>
      <c r="AB87" s="113" t="str">
        <f>IF(OR($M87="",$N87=""),"",_xlfn.BETA.INV(ABS(VLOOKUP($S$1,VLookups!$A$30:$B$31,2,FALSE)-AB$3),IF($G87="L",$N87,$M87),IF($G87="L",$M87,$N87),$B87,$D87))</f>
        <v/>
      </c>
      <c r="AC87" s="112" t="str">
        <f>IF(OR($M87="",$N87=""),"",_xlfn.BETA.INV(ABS(VLOOKUP($S$1,VLookups!$A$30:$B$31,2,FALSE)-AC$3),IF($G87="L",$N87,$M87),IF($G87="L",$M87,$N87),$B87,$D87))</f>
        <v/>
      </c>
      <c r="AD87" s="113" t="str">
        <f>IF(OR($M87="",$N87=""),"",_xlfn.BETA.INV(ABS(VLOOKUP($S$1,VLookups!$A$30:$B$31,2,FALSE)-AD$3),IF($G87="L",$N87,$M87),IF($G87="L",$M87,$N87),$B87,$D87))</f>
        <v/>
      </c>
      <c r="AE87" s="112" t="str">
        <f>IF(OR($M87="",$N87=""),"",_xlfn.BETA.INV(ABS(VLOOKUP($S$1,VLookups!$A$30:$B$31,2,FALSE)-AE$3),IF($G87="L",$N87,$M87),IF($G87="L",$M87,$N87),$B87,$D87))</f>
        <v/>
      </c>
      <c r="AF87" s="113" t="str">
        <f>IF(OR($M87="",$N87=""),"",_xlfn.BETA.INV(ABS(VLOOKUP($S$1,VLookups!$A$30:$B$31,2,FALSE)-AF$3),IF($G87="L",$N87,$M87),IF($G87="L",$M87,$N87),$B87,$D87))</f>
        <v/>
      </c>
      <c r="AG87" s="15"/>
      <c r="AH87" s="194" t="str">
        <f t="shared" si="374"/>
        <v/>
      </c>
      <c r="AI87" s="192" t="str">
        <f t="shared" si="375"/>
        <v/>
      </c>
      <c r="AJ87" s="177" t="str">
        <f t="shared" ref="AJ87" si="615">IF(ISNONTEXT($AH87),AI87+$AH87,"")</f>
        <v/>
      </c>
      <c r="AK87" s="177" t="str">
        <f t="shared" si="390"/>
        <v/>
      </c>
      <c r="AL87" s="177" t="str">
        <f t="shared" si="391"/>
        <v/>
      </c>
      <c r="AM87" s="177" t="str">
        <f t="shared" si="392"/>
        <v/>
      </c>
      <c r="AN87" s="177" t="str">
        <f t="shared" si="393"/>
        <v/>
      </c>
      <c r="AO87" s="177" t="str">
        <f t="shared" si="394"/>
        <v/>
      </c>
      <c r="AP87" s="177" t="str">
        <f t="shared" si="395"/>
        <v/>
      </c>
      <c r="AQ87" s="177" t="str">
        <f t="shared" si="396"/>
        <v/>
      </c>
      <c r="AR87" s="177" t="str">
        <f t="shared" si="397"/>
        <v/>
      </c>
      <c r="AS87" s="177" t="str">
        <f t="shared" si="398"/>
        <v/>
      </c>
      <c r="AT87" s="177" t="str">
        <f t="shared" si="399"/>
        <v/>
      </c>
      <c r="AU87" s="177" t="str">
        <f t="shared" si="400"/>
        <v/>
      </c>
      <c r="AV87" s="177" t="str">
        <f t="shared" si="401"/>
        <v/>
      </c>
      <c r="AW87" s="177" t="str">
        <f t="shared" si="402"/>
        <v/>
      </c>
      <c r="AX87" s="177" t="str">
        <f t="shared" si="403"/>
        <v/>
      </c>
      <c r="AY87" s="177" t="str">
        <f t="shared" si="404"/>
        <v/>
      </c>
      <c r="AZ87" s="177" t="str">
        <f t="shared" si="405"/>
        <v/>
      </c>
      <c r="BA87" s="177" t="str">
        <f t="shared" si="406"/>
        <v/>
      </c>
      <c r="BB87" s="177" t="str">
        <f t="shared" si="407"/>
        <v/>
      </c>
      <c r="BC87" s="177" t="str">
        <f t="shared" si="408"/>
        <v/>
      </c>
      <c r="BD87" s="177" t="str">
        <f t="shared" si="409"/>
        <v/>
      </c>
      <c r="BE87" s="177" t="str">
        <f t="shared" si="410"/>
        <v/>
      </c>
      <c r="BF87" s="177" t="str">
        <f t="shared" si="411"/>
        <v/>
      </c>
      <c r="BG87" s="177" t="str">
        <f t="shared" si="412"/>
        <v/>
      </c>
      <c r="BH87" s="177" t="str">
        <f t="shared" si="413"/>
        <v/>
      </c>
      <c r="BI87" s="177" t="str">
        <f t="shared" si="414"/>
        <v/>
      </c>
      <c r="BJ87" s="177" t="str">
        <f t="shared" si="415"/>
        <v/>
      </c>
      <c r="BK87" s="177" t="str">
        <f t="shared" si="416"/>
        <v/>
      </c>
      <c r="BL87" s="177" t="str">
        <f t="shared" si="417"/>
        <v/>
      </c>
      <c r="BM87" s="177" t="str">
        <f t="shared" si="418"/>
        <v/>
      </c>
      <c r="BN87" s="177" t="str">
        <f t="shared" si="419"/>
        <v/>
      </c>
      <c r="BO87" s="177" t="str">
        <f t="shared" si="420"/>
        <v/>
      </c>
      <c r="BP87" s="177" t="str">
        <f t="shared" si="421"/>
        <v/>
      </c>
      <c r="BQ87" s="177" t="str">
        <f t="shared" si="422"/>
        <v/>
      </c>
      <c r="BR87" s="177" t="str">
        <f t="shared" si="423"/>
        <v/>
      </c>
      <c r="BS87" s="177" t="str">
        <f t="shared" si="424"/>
        <v/>
      </c>
      <c r="BT87" s="177" t="str">
        <f t="shared" si="425"/>
        <v/>
      </c>
      <c r="BU87" s="177" t="str">
        <f t="shared" si="426"/>
        <v/>
      </c>
      <c r="BV87" s="177" t="str">
        <f t="shared" si="427"/>
        <v/>
      </c>
      <c r="BW87" s="177" t="str">
        <f t="shared" si="428"/>
        <v/>
      </c>
      <c r="BX87" s="177" t="str">
        <f t="shared" si="429"/>
        <v/>
      </c>
      <c r="BY87" s="177" t="str">
        <f t="shared" si="430"/>
        <v/>
      </c>
      <c r="BZ87" s="177" t="str">
        <f t="shared" si="431"/>
        <v/>
      </c>
      <c r="CA87" s="177" t="str">
        <f t="shared" si="432"/>
        <v/>
      </c>
      <c r="CB87" s="177" t="str">
        <f t="shared" si="433"/>
        <v/>
      </c>
      <c r="CC87" s="177" t="str">
        <f t="shared" si="434"/>
        <v/>
      </c>
      <c r="CD87" s="177" t="str">
        <f t="shared" si="435"/>
        <v/>
      </c>
      <c r="CE87" s="177" t="str">
        <f t="shared" si="436"/>
        <v/>
      </c>
      <c r="CF87" s="177" t="str">
        <f t="shared" si="437"/>
        <v/>
      </c>
      <c r="CG87" s="177" t="str">
        <f t="shared" si="438"/>
        <v/>
      </c>
      <c r="CH87" s="177" t="str">
        <f t="shared" si="439"/>
        <v/>
      </c>
      <c r="CI87" s="177" t="str">
        <f t="shared" si="440"/>
        <v/>
      </c>
      <c r="CJ87" s="177" t="str">
        <f t="shared" si="441"/>
        <v/>
      </c>
      <c r="CK87" s="177" t="str">
        <f t="shared" si="442"/>
        <v/>
      </c>
      <c r="CL87" s="177" t="str">
        <f t="shared" si="443"/>
        <v/>
      </c>
      <c r="CM87" s="177" t="str">
        <f t="shared" si="444"/>
        <v/>
      </c>
      <c r="CN87" s="177" t="str">
        <f t="shared" si="445"/>
        <v/>
      </c>
      <c r="CO87" s="177" t="str">
        <f t="shared" si="446"/>
        <v/>
      </c>
      <c r="CP87" s="177" t="str">
        <f t="shared" si="447"/>
        <v/>
      </c>
      <c r="CQ87" s="177" t="str">
        <f t="shared" si="448"/>
        <v/>
      </c>
      <c r="CR87" s="177" t="str">
        <f t="shared" si="449"/>
        <v/>
      </c>
      <c r="CS87" s="177" t="str">
        <f t="shared" si="450"/>
        <v/>
      </c>
      <c r="CT87" s="177" t="str">
        <f t="shared" si="451"/>
        <v/>
      </c>
      <c r="CU87" s="177" t="str">
        <f t="shared" si="452"/>
        <v/>
      </c>
      <c r="CV87" s="177" t="str">
        <f t="shared" si="383"/>
        <v/>
      </c>
      <c r="CW87" s="177" t="str">
        <f t="shared" si="453"/>
        <v/>
      </c>
      <c r="CX87" s="177" t="str">
        <f t="shared" si="454"/>
        <v/>
      </c>
      <c r="CY87" s="177" t="str">
        <f t="shared" si="455"/>
        <v/>
      </c>
      <c r="CZ87" s="177" t="str">
        <f t="shared" si="456"/>
        <v/>
      </c>
      <c r="DA87" s="177" t="str">
        <f t="shared" si="457"/>
        <v/>
      </c>
      <c r="DB87" s="177" t="str">
        <f t="shared" si="458"/>
        <v/>
      </c>
      <c r="DC87" s="177" t="str">
        <f t="shared" si="459"/>
        <v/>
      </c>
      <c r="DD87" s="177" t="str">
        <f t="shared" si="460"/>
        <v/>
      </c>
      <c r="DE87" s="177" t="str">
        <f t="shared" si="461"/>
        <v/>
      </c>
      <c r="DF87" s="177" t="str">
        <f t="shared" si="462"/>
        <v/>
      </c>
      <c r="DG87" s="177" t="str">
        <f t="shared" si="463"/>
        <v/>
      </c>
      <c r="DH87" s="177" t="str">
        <f t="shared" si="464"/>
        <v/>
      </c>
      <c r="DI87" s="177" t="str">
        <f t="shared" si="465"/>
        <v/>
      </c>
      <c r="DJ87" s="177" t="str">
        <f t="shared" si="466"/>
        <v/>
      </c>
      <c r="DK87" s="177" t="str">
        <f t="shared" si="467"/>
        <v/>
      </c>
      <c r="DL87" s="177" t="str">
        <f t="shared" si="468"/>
        <v/>
      </c>
      <c r="DM87" s="177" t="str">
        <f t="shared" si="469"/>
        <v/>
      </c>
      <c r="DN87" s="177" t="str">
        <f t="shared" si="470"/>
        <v/>
      </c>
      <c r="DO87" s="177" t="str">
        <f t="shared" si="471"/>
        <v/>
      </c>
      <c r="DP87" s="177" t="str">
        <f t="shared" si="472"/>
        <v/>
      </c>
      <c r="DQ87" s="177" t="str">
        <f t="shared" si="473"/>
        <v/>
      </c>
      <c r="DR87" s="177" t="str">
        <f t="shared" si="474"/>
        <v/>
      </c>
      <c r="DS87" s="177" t="str">
        <f t="shared" si="475"/>
        <v/>
      </c>
      <c r="DT87" s="177" t="str">
        <f t="shared" si="476"/>
        <v/>
      </c>
      <c r="DU87" s="177" t="str">
        <f t="shared" si="477"/>
        <v/>
      </c>
      <c r="DV87" s="177" t="str">
        <f t="shared" si="478"/>
        <v/>
      </c>
      <c r="DW87" s="177" t="str">
        <f t="shared" si="479"/>
        <v/>
      </c>
      <c r="DX87" s="177" t="str">
        <f t="shared" si="480"/>
        <v/>
      </c>
      <c r="DY87" s="177" t="str">
        <f t="shared" si="481"/>
        <v/>
      </c>
      <c r="DZ87" s="177" t="str">
        <f t="shared" si="482"/>
        <v/>
      </c>
      <c r="EA87" s="177" t="str">
        <f t="shared" si="483"/>
        <v/>
      </c>
      <c r="EB87" s="177" t="str">
        <f t="shared" si="484"/>
        <v/>
      </c>
      <c r="EC87" s="177" t="str">
        <f t="shared" si="485"/>
        <v/>
      </c>
      <c r="ED87" s="177" t="str">
        <f t="shared" si="486"/>
        <v/>
      </c>
      <c r="EE87" s="177" t="str">
        <f t="shared" si="487"/>
        <v/>
      </c>
      <c r="EF87" s="177" t="str">
        <f t="shared" si="488"/>
        <v/>
      </c>
      <c r="EG87" s="177" t="str">
        <f t="shared" si="489"/>
        <v/>
      </c>
      <c r="EH87" s="177" t="str">
        <f t="shared" si="490"/>
        <v/>
      </c>
      <c r="EI87" s="177" t="str">
        <f t="shared" si="491"/>
        <v/>
      </c>
      <c r="EJ87" s="177" t="str">
        <f t="shared" si="492"/>
        <v/>
      </c>
      <c r="EK87" s="177" t="str">
        <f t="shared" si="493"/>
        <v/>
      </c>
      <c r="EL87" s="177" t="str">
        <f t="shared" si="494"/>
        <v/>
      </c>
      <c r="EM87" s="177" t="str">
        <f t="shared" si="495"/>
        <v/>
      </c>
      <c r="EN87" s="177" t="str">
        <f t="shared" si="496"/>
        <v/>
      </c>
      <c r="EO87" s="177" t="str">
        <f t="shared" si="497"/>
        <v/>
      </c>
      <c r="EP87" s="177" t="str">
        <f t="shared" si="498"/>
        <v/>
      </c>
      <c r="EQ87" s="177" t="str">
        <f t="shared" si="499"/>
        <v/>
      </c>
      <c r="ER87" s="177" t="str">
        <f t="shared" si="500"/>
        <v/>
      </c>
      <c r="ES87" s="177" t="str">
        <f t="shared" si="501"/>
        <v/>
      </c>
      <c r="ET87" s="177" t="str">
        <f t="shared" si="502"/>
        <v/>
      </c>
      <c r="EU87" s="177" t="str">
        <f t="shared" si="503"/>
        <v/>
      </c>
      <c r="EV87" s="177" t="str">
        <f t="shared" si="504"/>
        <v/>
      </c>
      <c r="EW87" s="177" t="str">
        <f t="shared" si="505"/>
        <v/>
      </c>
      <c r="EX87" s="177" t="str">
        <f t="shared" si="506"/>
        <v/>
      </c>
      <c r="EY87" s="177" t="str">
        <f t="shared" si="507"/>
        <v/>
      </c>
      <c r="EZ87" s="177" t="str">
        <f t="shared" si="508"/>
        <v/>
      </c>
      <c r="FA87" s="177" t="str">
        <f t="shared" si="509"/>
        <v/>
      </c>
      <c r="FB87" s="177" t="str">
        <f t="shared" si="510"/>
        <v/>
      </c>
      <c r="FC87" s="177" t="str">
        <f t="shared" si="511"/>
        <v/>
      </c>
      <c r="FD87" s="177" t="str">
        <f t="shared" si="512"/>
        <v/>
      </c>
      <c r="FE87" s="177" t="str">
        <f t="shared" si="513"/>
        <v/>
      </c>
      <c r="FF87" s="177" t="str">
        <f t="shared" si="514"/>
        <v/>
      </c>
      <c r="FG87" s="177" t="str">
        <f t="shared" si="515"/>
        <v/>
      </c>
      <c r="FH87" s="177" t="str">
        <f t="shared" si="384"/>
        <v/>
      </c>
      <c r="FI87" s="177" t="str">
        <f t="shared" si="516"/>
        <v/>
      </c>
      <c r="FJ87" s="177" t="str">
        <f t="shared" si="517"/>
        <v/>
      </c>
      <c r="FK87" s="177" t="str">
        <f t="shared" si="518"/>
        <v/>
      </c>
      <c r="FL87" s="177" t="str">
        <f t="shared" si="519"/>
        <v/>
      </c>
      <c r="FM87" s="177" t="str">
        <f t="shared" si="520"/>
        <v/>
      </c>
      <c r="FN87" s="177" t="str">
        <f t="shared" si="521"/>
        <v/>
      </c>
      <c r="FO87" s="177" t="str">
        <f t="shared" si="522"/>
        <v/>
      </c>
      <c r="FP87" s="177" t="str">
        <f t="shared" si="523"/>
        <v/>
      </c>
      <c r="FQ87" s="177" t="str">
        <f t="shared" si="524"/>
        <v/>
      </c>
      <c r="FR87" s="177" t="str">
        <f t="shared" si="525"/>
        <v/>
      </c>
      <c r="FS87" s="177" t="str">
        <f t="shared" si="526"/>
        <v/>
      </c>
      <c r="FT87" s="177" t="str">
        <f t="shared" si="527"/>
        <v/>
      </c>
      <c r="FU87" s="177" t="str">
        <f t="shared" si="528"/>
        <v/>
      </c>
      <c r="FV87" s="177" t="str">
        <f t="shared" si="529"/>
        <v/>
      </c>
      <c r="FW87" s="177" t="str">
        <f t="shared" si="530"/>
        <v/>
      </c>
      <c r="FX87" s="177" t="str">
        <f t="shared" si="531"/>
        <v/>
      </c>
      <c r="FY87" s="177" t="str">
        <f t="shared" si="532"/>
        <v/>
      </c>
      <c r="FZ87" s="177" t="str">
        <f t="shared" si="533"/>
        <v/>
      </c>
      <c r="GA87" s="177" t="str">
        <f t="shared" si="534"/>
        <v/>
      </c>
      <c r="GB87" s="177" t="str">
        <f t="shared" si="535"/>
        <v/>
      </c>
      <c r="GC87" s="177" t="str">
        <f t="shared" si="536"/>
        <v/>
      </c>
      <c r="GD87" s="177" t="str">
        <f t="shared" si="537"/>
        <v/>
      </c>
      <c r="GE87" s="177" t="str">
        <f t="shared" si="538"/>
        <v/>
      </c>
      <c r="GF87" s="177" t="str">
        <f t="shared" si="539"/>
        <v/>
      </c>
      <c r="GG87" s="177" t="str">
        <f t="shared" si="540"/>
        <v/>
      </c>
      <c r="GH87" s="177" t="str">
        <f t="shared" si="541"/>
        <v/>
      </c>
      <c r="GI87" s="177" t="str">
        <f t="shared" si="542"/>
        <v/>
      </c>
      <c r="GJ87" s="177" t="str">
        <f t="shared" si="543"/>
        <v/>
      </c>
      <c r="GK87" s="177" t="str">
        <f t="shared" si="544"/>
        <v/>
      </c>
      <c r="GL87" s="177" t="str">
        <f t="shared" si="545"/>
        <v/>
      </c>
      <c r="GM87" s="177" t="str">
        <f t="shared" si="546"/>
        <v/>
      </c>
      <c r="GN87" s="177" t="str">
        <f t="shared" si="547"/>
        <v/>
      </c>
      <c r="GO87" s="177" t="str">
        <f t="shared" si="548"/>
        <v/>
      </c>
      <c r="GP87" s="177" t="str">
        <f t="shared" si="549"/>
        <v/>
      </c>
      <c r="GQ87" s="177" t="str">
        <f t="shared" si="550"/>
        <v/>
      </c>
      <c r="GR87" s="177" t="str">
        <f t="shared" si="551"/>
        <v/>
      </c>
      <c r="GS87" s="177" t="str">
        <f t="shared" si="552"/>
        <v/>
      </c>
      <c r="GT87" s="177" t="str">
        <f t="shared" si="553"/>
        <v/>
      </c>
      <c r="GU87" s="177" t="str">
        <f t="shared" si="554"/>
        <v/>
      </c>
      <c r="GV87" s="177" t="str">
        <f t="shared" si="555"/>
        <v/>
      </c>
      <c r="GW87" s="177" t="str">
        <f t="shared" si="556"/>
        <v/>
      </c>
      <c r="GX87" s="177" t="str">
        <f t="shared" si="557"/>
        <v/>
      </c>
      <c r="GY87" s="177" t="str">
        <f t="shared" si="558"/>
        <v/>
      </c>
      <c r="GZ87" s="177" t="str">
        <f t="shared" si="559"/>
        <v/>
      </c>
      <c r="HA87" s="177" t="str">
        <f t="shared" si="560"/>
        <v/>
      </c>
      <c r="HB87" s="177" t="str">
        <f t="shared" si="561"/>
        <v/>
      </c>
      <c r="HC87" s="177" t="str">
        <f t="shared" si="562"/>
        <v/>
      </c>
      <c r="HD87" s="177" t="str">
        <f t="shared" si="563"/>
        <v/>
      </c>
      <c r="HE87" s="177" t="str">
        <f t="shared" si="564"/>
        <v/>
      </c>
      <c r="HF87" s="177" t="str">
        <f t="shared" si="565"/>
        <v/>
      </c>
      <c r="HG87" s="177" t="str">
        <f t="shared" si="566"/>
        <v/>
      </c>
      <c r="HH87" s="177" t="str">
        <f t="shared" si="567"/>
        <v/>
      </c>
      <c r="HI87" s="177" t="str">
        <f t="shared" si="568"/>
        <v/>
      </c>
      <c r="HJ87" s="177" t="str">
        <f t="shared" si="569"/>
        <v/>
      </c>
      <c r="HK87" s="177" t="str">
        <f t="shared" si="570"/>
        <v/>
      </c>
      <c r="HL87" s="177" t="str">
        <f t="shared" si="571"/>
        <v/>
      </c>
      <c r="HM87" s="177" t="str">
        <f t="shared" si="572"/>
        <v/>
      </c>
      <c r="HN87" s="177" t="str">
        <f t="shared" si="573"/>
        <v/>
      </c>
      <c r="HO87" s="177" t="str">
        <f t="shared" si="574"/>
        <v/>
      </c>
      <c r="HP87" s="177" t="str">
        <f t="shared" si="575"/>
        <v/>
      </c>
      <c r="HQ87" s="177" t="str">
        <f t="shared" si="576"/>
        <v/>
      </c>
      <c r="HR87" s="177" t="str">
        <f t="shared" si="577"/>
        <v/>
      </c>
      <c r="HS87" s="177" t="str">
        <f t="shared" si="578"/>
        <v/>
      </c>
      <c r="HT87" s="177" t="str">
        <f t="shared" si="385"/>
        <v/>
      </c>
      <c r="HU87" s="177" t="str">
        <f t="shared" si="603"/>
        <v/>
      </c>
      <c r="HV87" s="177" t="str">
        <f t="shared" si="604"/>
        <v/>
      </c>
      <c r="HW87" s="177" t="str">
        <f t="shared" si="605"/>
        <v/>
      </c>
      <c r="HX87" s="177" t="str">
        <f t="shared" si="606"/>
        <v/>
      </c>
      <c r="HY87" s="177" t="str">
        <f t="shared" si="607"/>
        <v/>
      </c>
      <c r="HZ87" s="177" t="str">
        <f t="shared" si="608"/>
        <v/>
      </c>
      <c r="IA87" s="192" t="str">
        <f t="shared" si="377"/>
        <v/>
      </c>
      <c r="IB87" s="193" t="e">
        <f t="shared" si="361"/>
        <v>#N/A</v>
      </c>
      <c r="IC87" s="193" t="e">
        <f t="shared" si="584"/>
        <v>#N/A</v>
      </c>
      <c r="ID87" s="193" t="e">
        <f t="shared" si="584"/>
        <v>#N/A</v>
      </c>
      <c r="IE87" s="193" t="e">
        <f t="shared" si="584"/>
        <v>#N/A</v>
      </c>
      <c r="IF87" s="193" t="e">
        <f t="shared" si="597"/>
        <v>#N/A</v>
      </c>
      <c r="IG87" s="193" t="e">
        <f t="shared" si="597"/>
        <v>#N/A</v>
      </c>
      <c r="IH87" s="193" t="e">
        <f t="shared" si="597"/>
        <v>#N/A</v>
      </c>
      <c r="II87" s="193" t="e">
        <f t="shared" si="597"/>
        <v>#N/A</v>
      </c>
      <c r="IJ87" s="193" t="e">
        <f t="shared" si="597"/>
        <v>#N/A</v>
      </c>
      <c r="IK87" s="193" t="e">
        <f t="shared" si="597"/>
        <v>#N/A</v>
      </c>
      <c r="IL87" s="193" t="e">
        <f t="shared" si="597"/>
        <v>#N/A</v>
      </c>
      <c r="IM87" s="193" t="e">
        <f t="shared" si="597"/>
        <v>#N/A</v>
      </c>
      <c r="IN87" s="193" t="e">
        <f t="shared" si="597"/>
        <v>#N/A</v>
      </c>
      <c r="IO87" s="193" t="e">
        <f t="shared" si="597"/>
        <v>#N/A</v>
      </c>
      <c r="IP87" s="193" t="e">
        <f t="shared" si="597"/>
        <v>#N/A</v>
      </c>
      <c r="IQ87" s="193" t="e">
        <f t="shared" si="597"/>
        <v>#N/A</v>
      </c>
      <c r="IR87" s="193" t="e">
        <f t="shared" si="597"/>
        <v>#N/A</v>
      </c>
      <c r="IS87" s="193" t="e">
        <f t="shared" si="597"/>
        <v>#N/A</v>
      </c>
      <c r="IT87" s="193" t="e">
        <f t="shared" si="597"/>
        <v>#N/A</v>
      </c>
      <c r="IU87" s="193" t="e">
        <f t="shared" si="592"/>
        <v>#N/A</v>
      </c>
      <c r="IV87" s="193" t="e">
        <f t="shared" si="592"/>
        <v>#N/A</v>
      </c>
      <c r="IW87" s="193" t="e">
        <f t="shared" si="592"/>
        <v>#N/A</v>
      </c>
      <c r="IX87" s="193" t="e">
        <f t="shared" si="592"/>
        <v>#N/A</v>
      </c>
      <c r="IY87" s="193" t="e">
        <f t="shared" si="592"/>
        <v>#N/A</v>
      </c>
      <c r="IZ87" s="193" t="e">
        <f t="shared" si="592"/>
        <v>#N/A</v>
      </c>
      <c r="JA87" s="193" t="e">
        <f t="shared" si="592"/>
        <v>#N/A</v>
      </c>
      <c r="JB87" s="193" t="e">
        <f t="shared" si="592"/>
        <v>#N/A</v>
      </c>
      <c r="JC87" s="193" t="e">
        <f t="shared" si="592"/>
        <v>#N/A</v>
      </c>
      <c r="JD87" s="193" t="e">
        <f t="shared" si="592"/>
        <v>#N/A</v>
      </c>
      <c r="JE87" s="193" t="e">
        <f t="shared" si="592"/>
        <v>#N/A</v>
      </c>
      <c r="JF87" s="193" t="e">
        <f t="shared" si="592"/>
        <v>#N/A</v>
      </c>
      <c r="JG87" s="193" t="e">
        <f t="shared" si="592"/>
        <v>#N/A</v>
      </c>
      <c r="JH87" s="193" t="e">
        <f t="shared" si="592"/>
        <v>#N/A</v>
      </c>
      <c r="JI87" s="193" t="e">
        <f t="shared" si="592"/>
        <v>#N/A</v>
      </c>
      <c r="JJ87" s="193" t="e">
        <f t="shared" si="588"/>
        <v>#N/A</v>
      </c>
      <c r="JK87" s="193" t="e">
        <f t="shared" si="588"/>
        <v>#N/A</v>
      </c>
      <c r="JL87" s="193" t="e">
        <f t="shared" si="588"/>
        <v>#N/A</v>
      </c>
      <c r="JM87" s="193" t="e">
        <f t="shared" si="588"/>
        <v>#N/A</v>
      </c>
      <c r="JN87" s="193" t="e">
        <f t="shared" si="588"/>
        <v>#N/A</v>
      </c>
      <c r="JO87" s="193" t="e">
        <f t="shared" si="588"/>
        <v>#N/A</v>
      </c>
      <c r="JP87" s="193" t="e">
        <f t="shared" si="588"/>
        <v>#N/A</v>
      </c>
      <c r="JQ87" s="193" t="e">
        <f t="shared" si="588"/>
        <v>#N/A</v>
      </c>
      <c r="JR87" s="193" t="e">
        <f t="shared" si="588"/>
        <v>#N/A</v>
      </c>
      <c r="JS87" s="193" t="e">
        <f t="shared" si="588"/>
        <v>#N/A</v>
      </c>
      <c r="JT87" s="193" t="e">
        <f t="shared" si="588"/>
        <v>#N/A</v>
      </c>
      <c r="JU87" s="193" t="e">
        <f t="shared" si="588"/>
        <v>#N/A</v>
      </c>
      <c r="JV87" s="193" t="e">
        <f t="shared" si="588"/>
        <v>#N/A</v>
      </c>
      <c r="JW87" s="193" t="e">
        <f t="shared" si="588"/>
        <v>#N/A</v>
      </c>
      <c r="JX87" s="193" t="e">
        <f t="shared" si="588"/>
        <v>#N/A</v>
      </c>
      <c r="JY87" s="193" t="e">
        <f t="shared" si="611"/>
        <v>#N/A</v>
      </c>
      <c r="JZ87" s="193" t="e">
        <f t="shared" si="611"/>
        <v>#N/A</v>
      </c>
      <c r="KA87" s="193" t="e">
        <f t="shared" si="611"/>
        <v>#N/A</v>
      </c>
      <c r="KB87" s="193" t="e">
        <f t="shared" si="611"/>
        <v>#N/A</v>
      </c>
      <c r="KC87" s="193" t="e">
        <f t="shared" si="611"/>
        <v>#N/A</v>
      </c>
      <c r="KD87" s="193" t="e">
        <f t="shared" si="611"/>
        <v>#N/A</v>
      </c>
      <c r="KE87" s="193" t="e">
        <f t="shared" si="611"/>
        <v>#N/A</v>
      </c>
      <c r="KF87" s="193" t="e">
        <f t="shared" si="611"/>
        <v>#N/A</v>
      </c>
      <c r="KG87" s="193" t="e">
        <f t="shared" si="611"/>
        <v>#N/A</v>
      </c>
      <c r="KH87" s="193" t="e">
        <f t="shared" si="611"/>
        <v>#N/A</v>
      </c>
      <c r="KI87" s="193" t="e">
        <f t="shared" si="611"/>
        <v>#N/A</v>
      </c>
      <c r="KJ87" s="193" t="e">
        <f t="shared" si="611"/>
        <v>#N/A</v>
      </c>
      <c r="KK87" s="193" t="e">
        <f t="shared" si="611"/>
        <v>#N/A</v>
      </c>
      <c r="KL87" s="193" t="e">
        <f t="shared" si="611"/>
        <v>#N/A</v>
      </c>
      <c r="KM87" s="193" t="e">
        <f t="shared" si="611"/>
        <v>#N/A</v>
      </c>
      <c r="KN87" s="193" t="e">
        <f t="shared" si="386"/>
        <v>#N/A</v>
      </c>
      <c r="KO87" s="193" t="e">
        <f t="shared" si="585"/>
        <v>#N/A</v>
      </c>
      <c r="KP87" s="193" t="e">
        <f t="shared" si="585"/>
        <v>#N/A</v>
      </c>
      <c r="KQ87" s="193" t="e">
        <f t="shared" si="585"/>
        <v>#N/A</v>
      </c>
      <c r="KR87" s="193" t="e">
        <f t="shared" si="598"/>
        <v>#N/A</v>
      </c>
      <c r="KS87" s="193" t="e">
        <f t="shared" si="598"/>
        <v>#N/A</v>
      </c>
      <c r="KT87" s="193" t="e">
        <f t="shared" si="598"/>
        <v>#N/A</v>
      </c>
      <c r="KU87" s="193" t="e">
        <f t="shared" si="598"/>
        <v>#N/A</v>
      </c>
      <c r="KV87" s="193" t="e">
        <f t="shared" si="598"/>
        <v>#N/A</v>
      </c>
      <c r="KW87" s="193" t="e">
        <f t="shared" si="598"/>
        <v>#N/A</v>
      </c>
      <c r="KX87" s="193" t="e">
        <f t="shared" si="598"/>
        <v>#N/A</v>
      </c>
      <c r="KY87" s="193" t="e">
        <f t="shared" si="598"/>
        <v>#N/A</v>
      </c>
      <c r="KZ87" s="193" t="e">
        <f t="shared" si="598"/>
        <v>#N/A</v>
      </c>
      <c r="LA87" s="193" t="e">
        <f t="shared" si="598"/>
        <v>#N/A</v>
      </c>
      <c r="LB87" s="193" t="e">
        <f t="shared" si="598"/>
        <v>#N/A</v>
      </c>
      <c r="LC87" s="193" t="e">
        <f t="shared" si="598"/>
        <v>#N/A</v>
      </c>
      <c r="LD87" s="193" t="e">
        <f t="shared" si="598"/>
        <v>#N/A</v>
      </c>
      <c r="LE87" s="193" t="e">
        <f t="shared" si="598"/>
        <v>#N/A</v>
      </c>
      <c r="LF87" s="193" t="e">
        <f t="shared" si="598"/>
        <v>#N/A</v>
      </c>
      <c r="LG87" s="193" t="e">
        <f t="shared" si="593"/>
        <v>#N/A</v>
      </c>
      <c r="LH87" s="193" t="e">
        <f t="shared" si="593"/>
        <v>#N/A</v>
      </c>
      <c r="LI87" s="193" t="e">
        <f t="shared" si="593"/>
        <v>#N/A</v>
      </c>
      <c r="LJ87" s="193" t="e">
        <f t="shared" si="593"/>
        <v>#N/A</v>
      </c>
      <c r="LK87" s="193" t="e">
        <f t="shared" si="593"/>
        <v>#N/A</v>
      </c>
      <c r="LL87" s="193" t="e">
        <f t="shared" si="593"/>
        <v>#N/A</v>
      </c>
      <c r="LM87" s="193" t="e">
        <f t="shared" si="593"/>
        <v>#N/A</v>
      </c>
      <c r="LN87" s="193" t="e">
        <f t="shared" si="593"/>
        <v>#N/A</v>
      </c>
      <c r="LO87" s="193" t="e">
        <f t="shared" si="593"/>
        <v>#N/A</v>
      </c>
      <c r="LP87" s="193" t="e">
        <f t="shared" si="593"/>
        <v>#N/A</v>
      </c>
      <c r="LQ87" s="193" t="e">
        <f t="shared" si="593"/>
        <v>#N/A</v>
      </c>
      <c r="LR87" s="193" t="e">
        <f t="shared" si="593"/>
        <v>#N/A</v>
      </c>
      <c r="LS87" s="193" t="e">
        <f t="shared" si="593"/>
        <v>#N/A</v>
      </c>
      <c r="LT87" s="193" t="e">
        <f t="shared" si="593"/>
        <v>#N/A</v>
      </c>
      <c r="LU87" s="193" t="e">
        <f t="shared" si="593"/>
        <v>#N/A</v>
      </c>
      <c r="LV87" s="193" t="e">
        <f t="shared" si="589"/>
        <v>#N/A</v>
      </c>
      <c r="LW87" s="193" t="e">
        <f t="shared" si="589"/>
        <v>#N/A</v>
      </c>
      <c r="LX87" s="193" t="e">
        <f t="shared" si="589"/>
        <v>#N/A</v>
      </c>
      <c r="LY87" s="193" t="e">
        <f t="shared" si="589"/>
        <v>#N/A</v>
      </c>
      <c r="LZ87" s="193" t="e">
        <f t="shared" si="589"/>
        <v>#N/A</v>
      </c>
      <c r="MA87" s="193" t="e">
        <f t="shared" si="589"/>
        <v>#N/A</v>
      </c>
      <c r="MB87" s="193" t="e">
        <f t="shared" si="589"/>
        <v>#N/A</v>
      </c>
      <c r="MC87" s="193" t="e">
        <f t="shared" si="589"/>
        <v>#N/A</v>
      </c>
      <c r="MD87" s="193" t="e">
        <f t="shared" si="589"/>
        <v>#N/A</v>
      </c>
      <c r="ME87" s="193" t="e">
        <f t="shared" si="589"/>
        <v>#N/A</v>
      </c>
      <c r="MF87" s="193" t="e">
        <f t="shared" si="589"/>
        <v>#N/A</v>
      </c>
      <c r="MG87" s="193" t="e">
        <f t="shared" si="589"/>
        <v>#N/A</v>
      </c>
      <c r="MH87" s="193" t="e">
        <f t="shared" si="589"/>
        <v>#N/A</v>
      </c>
      <c r="MI87" s="193" t="e">
        <f t="shared" si="589"/>
        <v>#N/A</v>
      </c>
      <c r="MJ87" s="193" t="e">
        <f t="shared" si="589"/>
        <v>#N/A</v>
      </c>
      <c r="MK87" s="193" t="e">
        <f t="shared" si="612"/>
        <v>#N/A</v>
      </c>
      <c r="ML87" s="193" t="e">
        <f t="shared" si="612"/>
        <v>#N/A</v>
      </c>
      <c r="MM87" s="193" t="e">
        <f t="shared" si="612"/>
        <v>#N/A</v>
      </c>
      <c r="MN87" s="193" t="e">
        <f t="shared" si="612"/>
        <v>#N/A</v>
      </c>
      <c r="MO87" s="193" t="e">
        <f t="shared" si="612"/>
        <v>#N/A</v>
      </c>
      <c r="MP87" s="193" t="e">
        <f t="shared" si="612"/>
        <v>#N/A</v>
      </c>
      <c r="MQ87" s="193" t="e">
        <f t="shared" si="612"/>
        <v>#N/A</v>
      </c>
      <c r="MR87" s="193" t="e">
        <f t="shared" si="612"/>
        <v>#N/A</v>
      </c>
      <c r="MS87" s="193" t="e">
        <f t="shared" si="612"/>
        <v>#N/A</v>
      </c>
      <c r="MT87" s="193" t="e">
        <f t="shared" si="612"/>
        <v>#N/A</v>
      </c>
      <c r="MU87" s="193" t="e">
        <f t="shared" si="612"/>
        <v>#N/A</v>
      </c>
      <c r="MV87" s="193" t="e">
        <f t="shared" si="612"/>
        <v>#N/A</v>
      </c>
      <c r="MW87" s="193" t="e">
        <f t="shared" si="612"/>
        <v>#N/A</v>
      </c>
      <c r="MX87" s="193" t="e">
        <f t="shared" si="612"/>
        <v>#N/A</v>
      </c>
      <c r="MY87" s="193" t="e">
        <f t="shared" si="612"/>
        <v>#N/A</v>
      </c>
      <c r="MZ87" s="193" t="e">
        <f t="shared" si="387"/>
        <v>#N/A</v>
      </c>
      <c r="NA87" s="193" t="e">
        <f t="shared" si="586"/>
        <v>#N/A</v>
      </c>
      <c r="NB87" s="193" t="e">
        <f t="shared" si="586"/>
        <v>#N/A</v>
      </c>
      <c r="NC87" s="193" t="e">
        <f t="shared" si="586"/>
        <v>#N/A</v>
      </c>
      <c r="ND87" s="193" t="e">
        <f t="shared" si="599"/>
        <v>#N/A</v>
      </c>
      <c r="NE87" s="193" t="e">
        <f t="shared" si="599"/>
        <v>#N/A</v>
      </c>
      <c r="NF87" s="193" t="e">
        <f t="shared" si="599"/>
        <v>#N/A</v>
      </c>
      <c r="NG87" s="193" t="e">
        <f t="shared" si="599"/>
        <v>#N/A</v>
      </c>
      <c r="NH87" s="193" t="e">
        <f t="shared" si="599"/>
        <v>#N/A</v>
      </c>
      <c r="NI87" s="193" t="e">
        <f t="shared" si="599"/>
        <v>#N/A</v>
      </c>
      <c r="NJ87" s="193" t="e">
        <f t="shared" si="599"/>
        <v>#N/A</v>
      </c>
      <c r="NK87" s="193" t="e">
        <f t="shared" si="599"/>
        <v>#N/A</v>
      </c>
      <c r="NL87" s="193" t="e">
        <f t="shared" si="599"/>
        <v>#N/A</v>
      </c>
      <c r="NM87" s="193" t="e">
        <f t="shared" si="599"/>
        <v>#N/A</v>
      </c>
      <c r="NN87" s="193" t="e">
        <f t="shared" si="599"/>
        <v>#N/A</v>
      </c>
      <c r="NO87" s="193" t="e">
        <f t="shared" si="599"/>
        <v>#N/A</v>
      </c>
      <c r="NP87" s="193" t="e">
        <f t="shared" si="599"/>
        <v>#N/A</v>
      </c>
      <c r="NQ87" s="193" t="e">
        <f t="shared" si="599"/>
        <v>#N/A</v>
      </c>
      <c r="NR87" s="193" t="e">
        <f t="shared" si="599"/>
        <v>#N/A</v>
      </c>
      <c r="NS87" s="193" t="e">
        <f t="shared" si="594"/>
        <v>#N/A</v>
      </c>
      <c r="NT87" s="193" t="e">
        <f t="shared" si="594"/>
        <v>#N/A</v>
      </c>
      <c r="NU87" s="193" t="e">
        <f t="shared" si="594"/>
        <v>#N/A</v>
      </c>
      <c r="NV87" s="193" t="e">
        <f t="shared" si="594"/>
        <v>#N/A</v>
      </c>
      <c r="NW87" s="193" t="e">
        <f t="shared" si="594"/>
        <v>#N/A</v>
      </c>
      <c r="NX87" s="193" t="e">
        <f t="shared" si="594"/>
        <v>#N/A</v>
      </c>
      <c r="NY87" s="193" t="e">
        <f t="shared" si="594"/>
        <v>#N/A</v>
      </c>
      <c r="NZ87" s="193" t="e">
        <f t="shared" si="594"/>
        <v>#N/A</v>
      </c>
      <c r="OA87" s="193" t="e">
        <f t="shared" si="594"/>
        <v>#N/A</v>
      </c>
      <c r="OB87" s="193" t="e">
        <f t="shared" si="594"/>
        <v>#N/A</v>
      </c>
      <c r="OC87" s="193" t="e">
        <f t="shared" si="594"/>
        <v>#N/A</v>
      </c>
      <c r="OD87" s="193" t="e">
        <f t="shared" si="594"/>
        <v>#N/A</v>
      </c>
      <c r="OE87" s="193" t="e">
        <f t="shared" si="594"/>
        <v>#N/A</v>
      </c>
      <c r="OF87" s="193" t="e">
        <f t="shared" si="594"/>
        <v>#N/A</v>
      </c>
      <c r="OG87" s="193" t="e">
        <f t="shared" si="594"/>
        <v>#N/A</v>
      </c>
      <c r="OH87" s="193" t="e">
        <f t="shared" si="590"/>
        <v>#N/A</v>
      </c>
      <c r="OI87" s="193" t="e">
        <f t="shared" si="590"/>
        <v>#N/A</v>
      </c>
      <c r="OJ87" s="193" t="e">
        <f t="shared" si="590"/>
        <v>#N/A</v>
      </c>
      <c r="OK87" s="193" t="e">
        <f t="shared" si="590"/>
        <v>#N/A</v>
      </c>
      <c r="OL87" s="193" t="e">
        <f t="shared" si="590"/>
        <v>#N/A</v>
      </c>
      <c r="OM87" s="193" t="e">
        <f t="shared" si="590"/>
        <v>#N/A</v>
      </c>
      <c r="ON87" s="193" t="e">
        <f t="shared" si="590"/>
        <v>#N/A</v>
      </c>
      <c r="OO87" s="193" t="e">
        <f t="shared" si="590"/>
        <v>#N/A</v>
      </c>
      <c r="OP87" s="193" t="e">
        <f t="shared" si="590"/>
        <v>#N/A</v>
      </c>
      <c r="OQ87" s="193" t="e">
        <f t="shared" si="590"/>
        <v>#N/A</v>
      </c>
      <c r="OR87" s="193" t="e">
        <f t="shared" si="590"/>
        <v>#N/A</v>
      </c>
      <c r="OS87" s="193" t="e">
        <f t="shared" si="590"/>
        <v>#N/A</v>
      </c>
      <c r="OT87" s="193" t="e">
        <f t="shared" si="590"/>
        <v>#N/A</v>
      </c>
      <c r="OU87" s="193" t="e">
        <f t="shared" si="590"/>
        <v>#N/A</v>
      </c>
      <c r="OV87" s="193" t="e">
        <f t="shared" si="590"/>
        <v>#N/A</v>
      </c>
      <c r="OW87" s="193" t="e">
        <f t="shared" si="613"/>
        <v>#N/A</v>
      </c>
      <c r="OX87" s="193" t="e">
        <f t="shared" si="613"/>
        <v>#N/A</v>
      </c>
      <c r="OY87" s="193" t="e">
        <f t="shared" si="613"/>
        <v>#N/A</v>
      </c>
      <c r="OZ87" s="193" t="e">
        <f t="shared" si="613"/>
        <v>#N/A</v>
      </c>
      <c r="PA87" s="193" t="e">
        <f t="shared" si="613"/>
        <v>#N/A</v>
      </c>
      <c r="PB87" s="193" t="e">
        <f t="shared" si="613"/>
        <v>#N/A</v>
      </c>
      <c r="PC87" s="193" t="e">
        <f t="shared" si="613"/>
        <v>#N/A</v>
      </c>
      <c r="PD87" s="193" t="e">
        <f t="shared" si="613"/>
        <v>#N/A</v>
      </c>
      <c r="PE87" s="193" t="e">
        <f t="shared" si="613"/>
        <v>#N/A</v>
      </c>
      <c r="PF87" s="193" t="e">
        <f t="shared" si="613"/>
        <v>#N/A</v>
      </c>
      <c r="PG87" s="193" t="e">
        <f t="shared" si="613"/>
        <v>#N/A</v>
      </c>
      <c r="PH87" s="193" t="e">
        <f t="shared" si="613"/>
        <v>#N/A</v>
      </c>
      <c r="PI87" s="193" t="e">
        <f t="shared" si="613"/>
        <v>#N/A</v>
      </c>
      <c r="PJ87" s="193" t="e">
        <f t="shared" si="613"/>
        <v>#N/A</v>
      </c>
      <c r="PK87" s="193" t="e">
        <f t="shared" si="613"/>
        <v>#N/A</v>
      </c>
      <c r="PL87" s="193" t="e">
        <f t="shared" si="388"/>
        <v>#N/A</v>
      </c>
      <c r="PM87" s="193" t="e">
        <f t="shared" si="609"/>
        <v>#N/A</v>
      </c>
      <c r="PN87" s="193" t="e">
        <f t="shared" si="609"/>
        <v>#N/A</v>
      </c>
      <c r="PO87" s="193" t="e">
        <f t="shared" si="609"/>
        <v>#N/A</v>
      </c>
      <c r="PP87" s="193" t="e">
        <f t="shared" si="609"/>
        <v>#N/A</v>
      </c>
      <c r="PQ87" s="193" t="e">
        <f t="shared" si="609"/>
        <v>#N/A</v>
      </c>
      <c r="PR87" s="193" t="e">
        <f t="shared" si="609"/>
        <v>#N/A</v>
      </c>
      <c r="PS87" s="193" t="e">
        <f t="shared" si="609"/>
        <v>#N/A</v>
      </c>
      <c r="PT87" s="193" t="e">
        <f t="shared" si="609"/>
        <v>#N/A</v>
      </c>
    </row>
    <row r="88" spans="1:436" hidden="1" x14ac:dyDescent="0.45">
      <c r="A88" s="20">
        <v>85</v>
      </c>
      <c r="B88" s="101" t="str">
        <f t="shared" si="363"/>
        <v/>
      </c>
      <c r="C88" s="115"/>
      <c r="D88" s="101" t="str">
        <f t="shared" si="364"/>
        <v/>
      </c>
      <c r="E88" s="110" t="str">
        <f t="shared" si="365"/>
        <v/>
      </c>
      <c r="F88" s="21" t="str">
        <f t="shared" si="366"/>
        <v/>
      </c>
      <c r="G88" s="22" t="str">
        <f t="shared" si="367"/>
        <v/>
      </c>
      <c r="H88" s="23" t="str">
        <f>IF(F88="","",IF(OR($F88&lt;Skew!$B$3,$F88=Skew!$B$3),IF($F88&gt;Skew!$C$3,Skew!$A$3,IF($F88&gt;Skew!$C$4,Skew!$A$4,IF($F88&gt;Skew!$C$5,Skew!$A$5,IF($F88&gt;Skew!$C$6,Skew!$A$6,IF($F88&gt;Skew!$C$7,Skew!$A$7,IF($F88&gt;Skew!$C$8,Skew!$A$8,IF($F88&gt;Skew!$C$9,Skew!$A$9,IF($F88&gt;Skew!$C$10,Skew!$A$10,IF($F88&gt;Skew!$C$11,Skew!$A$11,IF($F88&gt;Skew!$C$12,Skew!$A$12,IF($F88&gt;Skew!$C$13,Skew!$A$13,IF($F88&gt;Skew!$C$14,Skew!$A$14,IF($F88&gt;Skew!$C$15,Skew!$A$15,IF($F88&gt;Skew!$C$16,Skew!$A$16,Skew!$A$17)
)))))))))))))))</f>
        <v/>
      </c>
      <c r="I88" s="22" t="str">
        <f>IF(F88="","",MATCH(H88,Skew!$A$3:$A$17,0))</f>
        <v/>
      </c>
      <c r="J88" s="22" t="str">
        <f t="shared" si="368"/>
        <v/>
      </c>
      <c r="K88" s="24"/>
      <c r="L88" s="22" t="str">
        <f>IF(OR(F88="",K88=""),"",MATCH(K88,Confidence!$A$3:$A$12,0))</f>
        <v/>
      </c>
      <c r="M88" s="25" t="str">
        <f t="shared" si="369"/>
        <v/>
      </c>
      <c r="N88" s="25" t="str">
        <f t="shared" si="370"/>
        <v/>
      </c>
      <c r="O88" s="22"/>
      <c r="P88" s="102" t="str">
        <f t="shared" si="371"/>
        <v/>
      </c>
      <c r="Q88" s="102" t="str">
        <f t="shared" si="372"/>
        <v/>
      </c>
      <c r="R88" s="37" t="str">
        <f t="shared" si="373"/>
        <v/>
      </c>
      <c r="S88" s="115"/>
      <c r="T88" s="204" t="str">
        <f>IF(AND(B88&gt;0,C88&gt;0,D88&gt;0,M88&gt;0,N88&gt;0,S88&gt;0,NOT(K88="")),ABS(VLOOKUP($S$1,VLookups!$A$30:$B$31,2,FALSE)-_xlfn.BETA.DIST(S88,IF(G88="L",N88,M88),IF(G88="L",M88,N88),TRUE,B88,D88)),"")</f>
        <v/>
      </c>
      <c r="U88" s="112" t="str">
        <f>IF(OR($M88="",$N88=""),"",_xlfn.BETA.INV(ABS(VLOOKUP($S$1,VLookups!$A$30:$B$31,2,FALSE)-U$3),IF($G88="L",$N88,$M88),IF($G88="L",$M88,$N88),$B88,$D88))</f>
        <v/>
      </c>
      <c r="V88" s="113" t="str">
        <f>IF(OR($M88="",$N88=""),"",_xlfn.BETA.INV(ABS(VLOOKUP($S$1,VLookups!$A$30:$B$31,2,FALSE)-V$3),IF($G88="L",$N88,$M88),IF($G88="L",$M88,$N88),$B88,$D88))</f>
        <v/>
      </c>
      <c r="W88" s="112" t="str">
        <f>IF(OR($M88="",$N88=""),"",_xlfn.BETA.INV(ABS(VLOOKUP($S$1,VLookups!$A$30:$B$31,2,FALSE)-W$3),IF($G88="L",$N88,$M88),IF($G88="L",$M88,$N88),$B88,$D88))</f>
        <v/>
      </c>
      <c r="X88" s="113" t="str">
        <f>IF(OR($M88="",$N88=""),"",_xlfn.BETA.INV(ABS(VLOOKUP($S$1,VLookups!$A$30:$B$31,2,FALSE)-X$3),IF($G88="L",$N88,$M88),IF($G88="L",$M88,$N88),$B88,$D88))</f>
        <v/>
      </c>
      <c r="Y88" s="112" t="str">
        <f>IF(OR($M88="",$N88=""),"",_xlfn.BETA.INV(ABS(VLOOKUP($S$1,VLookups!$A$30:$B$31,2,FALSE)-Y$3),IF($G88="L",$N88,$M88),IF($G88="L",$M88,$N88),$B88,$D88))</f>
        <v/>
      </c>
      <c r="Z88" s="113" t="str">
        <f>IF(OR($M88="",$N88=""),"",_xlfn.BETA.INV(ABS(VLOOKUP($S$1,VLookups!$A$30:$B$31,2,FALSE)-Z$3),IF($G88="L",$N88,$M88),IF($G88="L",$M88,$N88),$B88,$D88))</f>
        <v/>
      </c>
      <c r="AA88" s="112" t="str">
        <f>IF(OR($M88="",$N88=""),"",_xlfn.BETA.INV(ABS(VLOOKUP($S$1,VLookups!$A$30:$B$31,2,FALSE)-AA$3),IF($G88="L",$N88,$M88),IF($G88="L",$M88,$N88),$B88,$D88))</f>
        <v/>
      </c>
      <c r="AB88" s="113" t="str">
        <f>IF(OR($M88="",$N88=""),"",_xlfn.BETA.INV(ABS(VLOOKUP($S$1,VLookups!$A$30:$B$31,2,FALSE)-AB$3),IF($G88="L",$N88,$M88),IF($G88="L",$M88,$N88),$B88,$D88))</f>
        <v/>
      </c>
      <c r="AC88" s="112" t="str">
        <f>IF(OR($M88="",$N88=""),"",_xlfn.BETA.INV(ABS(VLOOKUP($S$1,VLookups!$A$30:$B$31,2,FALSE)-AC$3),IF($G88="L",$N88,$M88),IF($G88="L",$M88,$N88),$B88,$D88))</f>
        <v/>
      </c>
      <c r="AD88" s="113" t="str">
        <f>IF(OR($M88="",$N88=""),"",_xlfn.BETA.INV(ABS(VLOOKUP($S$1,VLookups!$A$30:$B$31,2,FALSE)-AD$3),IF($G88="L",$N88,$M88),IF($G88="L",$M88,$N88),$B88,$D88))</f>
        <v/>
      </c>
      <c r="AE88" s="112" t="str">
        <f>IF(OR($M88="",$N88=""),"",_xlfn.BETA.INV(ABS(VLOOKUP($S$1,VLookups!$A$30:$B$31,2,FALSE)-AE$3),IF($G88="L",$N88,$M88),IF($G88="L",$M88,$N88),$B88,$D88))</f>
        <v/>
      </c>
      <c r="AF88" s="113" t="str">
        <f>IF(OR($M88="",$N88=""),"",_xlfn.BETA.INV(ABS(VLOOKUP($S$1,VLookups!$A$30:$B$31,2,FALSE)-AF$3),IF($G88="L",$N88,$M88),IF($G88="L",$M88,$N88),$B88,$D88))</f>
        <v/>
      </c>
      <c r="AG88" s="15"/>
      <c r="AH88" s="194" t="str">
        <f t="shared" si="374"/>
        <v/>
      </c>
      <c r="AI88" s="192" t="str">
        <f t="shared" si="375"/>
        <v/>
      </c>
      <c r="AJ88" s="177" t="str">
        <f t="shared" ref="AJ88" si="616">IF(ISNONTEXT($AH88),AI88+$AH88,"")</f>
        <v/>
      </c>
      <c r="AK88" s="177" t="str">
        <f t="shared" si="390"/>
        <v/>
      </c>
      <c r="AL88" s="177" t="str">
        <f t="shared" si="391"/>
        <v/>
      </c>
      <c r="AM88" s="177" t="str">
        <f t="shared" si="392"/>
        <v/>
      </c>
      <c r="AN88" s="177" t="str">
        <f t="shared" si="393"/>
        <v/>
      </c>
      <c r="AO88" s="177" t="str">
        <f t="shared" si="394"/>
        <v/>
      </c>
      <c r="AP88" s="177" t="str">
        <f t="shared" si="395"/>
        <v/>
      </c>
      <c r="AQ88" s="177" t="str">
        <f t="shared" si="396"/>
        <v/>
      </c>
      <c r="AR88" s="177" t="str">
        <f t="shared" si="397"/>
        <v/>
      </c>
      <c r="AS88" s="177" t="str">
        <f t="shared" si="398"/>
        <v/>
      </c>
      <c r="AT88" s="177" t="str">
        <f t="shared" si="399"/>
        <v/>
      </c>
      <c r="AU88" s="177" t="str">
        <f t="shared" si="400"/>
        <v/>
      </c>
      <c r="AV88" s="177" t="str">
        <f t="shared" si="401"/>
        <v/>
      </c>
      <c r="AW88" s="177" t="str">
        <f t="shared" si="402"/>
        <v/>
      </c>
      <c r="AX88" s="177" t="str">
        <f t="shared" si="403"/>
        <v/>
      </c>
      <c r="AY88" s="177" t="str">
        <f t="shared" si="404"/>
        <v/>
      </c>
      <c r="AZ88" s="177" t="str">
        <f t="shared" si="405"/>
        <v/>
      </c>
      <c r="BA88" s="177" t="str">
        <f t="shared" si="406"/>
        <v/>
      </c>
      <c r="BB88" s="177" t="str">
        <f t="shared" si="407"/>
        <v/>
      </c>
      <c r="BC88" s="177" t="str">
        <f t="shared" si="408"/>
        <v/>
      </c>
      <c r="BD88" s="177" t="str">
        <f t="shared" si="409"/>
        <v/>
      </c>
      <c r="BE88" s="177" t="str">
        <f t="shared" si="410"/>
        <v/>
      </c>
      <c r="BF88" s="177" t="str">
        <f t="shared" si="411"/>
        <v/>
      </c>
      <c r="BG88" s="177" t="str">
        <f t="shared" si="412"/>
        <v/>
      </c>
      <c r="BH88" s="177" t="str">
        <f t="shared" si="413"/>
        <v/>
      </c>
      <c r="BI88" s="177" t="str">
        <f t="shared" si="414"/>
        <v/>
      </c>
      <c r="BJ88" s="177" t="str">
        <f t="shared" si="415"/>
        <v/>
      </c>
      <c r="BK88" s="177" t="str">
        <f t="shared" si="416"/>
        <v/>
      </c>
      <c r="BL88" s="177" t="str">
        <f t="shared" si="417"/>
        <v/>
      </c>
      <c r="BM88" s="177" t="str">
        <f t="shared" si="418"/>
        <v/>
      </c>
      <c r="BN88" s="177" t="str">
        <f t="shared" si="419"/>
        <v/>
      </c>
      <c r="BO88" s="177" t="str">
        <f t="shared" si="420"/>
        <v/>
      </c>
      <c r="BP88" s="177" t="str">
        <f t="shared" si="421"/>
        <v/>
      </c>
      <c r="BQ88" s="177" t="str">
        <f t="shared" si="422"/>
        <v/>
      </c>
      <c r="BR88" s="177" t="str">
        <f t="shared" si="423"/>
        <v/>
      </c>
      <c r="BS88" s="177" t="str">
        <f t="shared" si="424"/>
        <v/>
      </c>
      <c r="BT88" s="177" t="str">
        <f t="shared" si="425"/>
        <v/>
      </c>
      <c r="BU88" s="177" t="str">
        <f t="shared" si="426"/>
        <v/>
      </c>
      <c r="BV88" s="177" t="str">
        <f t="shared" si="427"/>
        <v/>
      </c>
      <c r="BW88" s="177" t="str">
        <f t="shared" si="428"/>
        <v/>
      </c>
      <c r="BX88" s="177" t="str">
        <f t="shared" si="429"/>
        <v/>
      </c>
      <c r="BY88" s="177" t="str">
        <f t="shared" si="430"/>
        <v/>
      </c>
      <c r="BZ88" s="177" t="str">
        <f t="shared" si="431"/>
        <v/>
      </c>
      <c r="CA88" s="177" t="str">
        <f t="shared" si="432"/>
        <v/>
      </c>
      <c r="CB88" s="177" t="str">
        <f t="shared" si="433"/>
        <v/>
      </c>
      <c r="CC88" s="177" t="str">
        <f t="shared" si="434"/>
        <v/>
      </c>
      <c r="CD88" s="177" t="str">
        <f t="shared" si="435"/>
        <v/>
      </c>
      <c r="CE88" s="177" t="str">
        <f t="shared" si="436"/>
        <v/>
      </c>
      <c r="CF88" s="177" t="str">
        <f t="shared" si="437"/>
        <v/>
      </c>
      <c r="CG88" s="177" t="str">
        <f t="shared" si="438"/>
        <v/>
      </c>
      <c r="CH88" s="177" t="str">
        <f t="shared" si="439"/>
        <v/>
      </c>
      <c r="CI88" s="177" t="str">
        <f t="shared" si="440"/>
        <v/>
      </c>
      <c r="CJ88" s="177" t="str">
        <f t="shared" si="441"/>
        <v/>
      </c>
      <c r="CK88" s="177" t="str">
        <f t="shared" si="442"/>
        <v/>
      </c>
      <c r="CL88" s="177" t="str">
        <f t="shared" si="443"/>
        <v/>
      </c>
      <c r="CM88" s="177" t="str">
        <f t="shared" si="444"/>
        <v/>
      </c>
      <c r="CN88" s="177" t="str">
        <f t="shared" si="445"/>
        <v/>
      </c>
      <c r="CO88" s="177" t="str">
        <f t="shared" si="446"/>
        <v/>
      </c>
      <c r="CP88" s="177" t="str">
        <f t="shared" si="447"/>
        <v/>
      </c>
      <c r="CQ88" s="177" t="str">
        <f t="shared" si="448"/>
        <v/>
      </c>
      <c r="CR88" s="177" t="str">
        <f t="shared" si="449"/>
        <v/>
      </c>
      <c r="CS88" s="177" t="str">
        <f t="shared" si="450"/>
        <v/>
      </c>
      <c r="CT88" s="177" t="str">
        <f t="shared" si="451"/>
        <v/>
      </c>
      <c r="CU88" s="177" t="str">
        <f t="shared" si="452"/>
        <v/>
      </c>
      <c r="CV88" s="177" t="str">
        <f t="shared" si="383"/>
        <v/>
      </c>
      <c r="CW88" s="177" t="str">
        <f t="shared" si="453"/>
        <v/>
      </c>
      <c r="CX88" s="177" t="str">
        <f t="shared" si="454"/>
        <v/>
      </c>
      <c r="CY88" s="177" t="str">
        <f t="shared" si="455"/>
        <v/>
      </c>
      <c r="CZ88" s="177" t="str">
        <f t="shared" si="456"/>
        <v/>
      </c>
      <c r="DA88" s="177" t="str">
        <f t="shared" si="457"/>
        <v/>
      </c>
      <c r="DB88" s="177" t="str">
        <f t="shared" si="458"/>
        <v/>
      </c>
      <c r="DC88" s="177" t="str">
        <f t="shared" si="459"/>
        <v/>
      </c>
      <c r="DD88" s="177" t="str">
        <f t="shared" si="460"/>
        <v/>
      </c>
      <c r="DE88" s="177" t="str">
        <f t="shared" si="461"/>
        <v/>
      </c>
      <c r="DF88" s="177" t="str">
        <f t="shared" si="462"/>
        <v/>
      </c>
      <c r="DG88" s="177" t="str">
        <f t="shared" si="463"/>
        <v/>
      </c>
      <c r="DH88" s="177" t="str">
        <f t="shared" si="464"/>
        <v/>
      </c>
      <c r="DI88" s="177" t="str">
        <f t="shared" si="465"/>
        <v/>
      </c>
      <c r="DJ88" s="177" t="str">
        <f t="shared" si="466"/>
        <v/>
      </c>
      <c r="DK88" s="177" t="str">
        <f t="shared" si="467"/>
        <v/>
      </c>
      <c r="DL88" s="177" t="str">
        <f t="shared" si="468"/>
        <v/>
      </c>
      <c r="DM88" s="177" t="str">
        <f t="shared" si="469"/>
        <v/>
      </c>
      <c r="DN88" s="177" t="str">
        <f t="shared" si="470"/>
        <v/>
      </c>
      <c r="DO88" s="177" t="str">
        <f t="shared" si="471"/>
        <v/>
      </c>
      <c r="DP88" s="177" t="str">
        <f t="shared" si="472"/>
        <v/>
      </c>
      <c r="DQ88" s="177" t="str">
        <f t="shared" si="473"/>
        <v/>
      </c>
      <c r="DR88" s="177" t="str">
        <f t="shared" si="474"/>
        <v/>
      </c>
      <c r="DS88" s="177" t="str">
        <f t="shared" si="475"/>
        <v/>
      </c>
      <c r="DT88" s="177" t="str">
        <f t="shared" si="476"/>
        <v/>
      </c>
      <c r="DU88" s="177" t="str">
        <f t="shared" si="477"/>
        <v/>
      </c>
      <c r="DV88" s="177" t="str">
        <f t="shared" si="478"/>
        <v/>
      </c>
      <c r="DW88" s="177" t="str">
        <f t="shared" si="479"/>
        <v/>
      </c>
      <c r="DX88" s="177" t="str">
        <f t="shared" si="480"/>
        <v/>
      </c>
      <c r="DY88" s="177" t="str">
        <f t="shared" si="481"/>
        <v/>
      </c>
      <c r="DZ88" s="177" t="str">
        <f t="shared" si="482"/>
        <v/>
      </c>
      <c r="EA88" s="177" t="str">
        <f t="shared" si="483"/>
        <v/>
      </c>
      <c r="EB88" s="177" t="str">
        <f t="shared" si="484"/>
        <v/>
      </c>
      <c r="EC88" s="177" t="str">
        <f t="shared" si="485"/>
        <v/>
      </c>
      <c r="ED88" s="177" t="str">
        <f t="shared" si="486"/>
        <v/>
      </c>
      <c r="EE88" s="177" t="str">
        <f t="shared" si="487"/>
        <v/>
      </c>
      <c r="EF88" s="177" t="str">
        <f t="shared" si="488"/>
        <v/>
      </c>
      <c r="EG88" s="177" t="str">
        <f t="shared" si="489"/>
        <v/>
      </c>
      <c r="EH88" s="177" t="str">
        <f t="shared" si="490"/>
        <v/>
      </c>
      <c r="EI88" s="177" t="str">
        <f t="shared" si="491"/>
        <v/>
      </c>
      <c r="EJ88" s="177" t="str">
        <f t="shared" si="492"/>
        <v/>
      </c>
      <c r="EK88" s="177" t="str">
        <f t="shared" si="493"/>
        <v/>
      </c>
      <c r="EL88" s="177" t="str">
        <f t="shared" si="494"/>
        <v/>
      </c>
      <c r="EM88" s="177" t="str">
        <f t="shared" si="495"/>
        <v/>
      </c>
      <c r="EN88" s="177" t="str">
        <f t="shared" si="496"/>
        <v/>
      </c>
      <c r="EO88" s="177" t="str">
        <f t="shared" si="497"/>
        <v/>
      </c>
      <c r="EP88" s="177" t="str">
        <f t="shared" si="498"/>
        <v/>
      </c>
      <c r="EQ88" s="177" t="str">
        <f t="shared" si="499"/>
        <v/>
      </c>
      <c r="ER88" s="177" t="str">
        <f t="shared" si="500"/>
        <v/>
      </c>
      <c r="ES88" s="177" t="str">
        <f t="shared" si="501"/>
        <v/>
      </c>
      <c r="ET88" s="177" t="str">
        <f t="shared" si="502"/>
        <v/>
      </c>
      <c r="EU88" s="177" t="str">
        <f t="shared" si="503"/>
        <v/>
      </c>
      <c r="EV88" s="177" t="str">
        <f t="shared" si="504"/>
        <v/>
      </c>
      <c r="EW88" s="177" t="str">
        <f t="shared" si="505"/>
        <v/>
      </c>
      <c r="EX88" s="177" t="str">
        <f t="shared" si="506"/>
        <v/>
      </c>
      <c r="EY88" s="177" t="str">
        <f t="shared" si="507"/>
        <v/>
      </c>
      <c r="EZ88" s="177" t="str">
        <f t="shared" si="508"/>
        <v/>
      </c>
      <c r="FA88" s="177" t="str">
        <f t="shared" si="509"/>
        <v/>
      </c>
      <c r="FB88" s="177" t="str">
        <f t="shared" si="510"/>
        <v/>
      </c>
      <c r="FC88" s="177" t="str">
        <f t="shared" si="511"/>
        <v/>
      </c>
      <c r="FD88" s="177" t="str">
        <f t="shared" si="512"/>
        <v/>
      </c>
      <c r="FE88" s="177" t="str">
        <f t="shared" si="513"/>
        <v/>
      </c>
      <c r="FF88" s="177" t="str">
        <f t="shared" si="514"/>
        <v/>
      </c>
      <c r="FG88" s="177" t="str">
        <f t="shared" si="515"/>
        <v/>
      </c>
      <c r="FH88" s="177" t="str">
        <f t="shared" si="384"/>
        <v/>
      </c>
      <c r="FI88" s="177" t="str">
        <f t="shared" si="516"/>
        <v/>
      </c>
      <c r="FJ88" s="177" t="str">
        <f t="shared" si="517"/>
        <v/>
      </c>
      <c r="FK88" s="177" t="str">
        <f t="shared" si="518"/>
        <v/>
      </c>
      <c r="FL88" s="177" t="str">
        <f t="shared" si="519"/>
        <v/>
      </c>
      <c r="FM88" s="177" t="str">
        <f t="shared" si="520"/>
        <v/>
      </c>
      <c r="FN88" s="177" t="str">
        <f t="shared" si="521"/>
        <v/>
      </c>
      <c r="FO88" s="177" t="str">
        <f t="shared" si="522"/>
        <v/>
      </c>
      <c r="FP88" s="177" t="str">
        <f t="shared" si="523"/>
        <v/>
      </c>
      <c r="FQ88" s="177" t="str">
        <f t="shared" si="524"/>
        <v/>
      </c>
      <c r="FR88" s="177" t="str">
        <f t="shared" si="525"/>
        <v/>
      </c>
      <c r="FS88" s="177" t="str">
        <f t="shared" si="526"/>
        <v/>
      </c>
      <c r="FT88" s="177" t="str">
        <f t="shared" si="527"/>
        <v/>
      </c>
      <c r="FU88" s="177" t="str">
        <f t="shared" si="528"/>
        <v/>
      </c>
      <c r="FV88" s="177" t="str">
        <f t="shared" si="529"/>
        <v/>
      </c>
      <c r="FW88" s="177" t="str">
        <f t="shared" si="530"/>
        <v/>
      </c>
      <c r="FX88" s="177" t="str">
        <f t="shared" si="531"/>
        <v/>
      </c>
      <c r="FY88" s="177" t="str">
        <f t="shared" si="532"/>
        <v/>
      </c>
      <c r="FZ88" s="177" t="str">
        <f t="shared" si="533"/>
        <v/>
      </c>
      <c r="GA88" s="177" t="str">
        <f t="shared" si="534"/>
        <v/>
      </c>
      <c r="GB88" s="177" t="str">
        <f t="shared" si="535"/>
        <v/>
      </c>
      <c r="GC88" s="177" t="str">
        <f t="shared" si="536"/>
        <v/>
      </c>
      <c r="GD88" s="177" t="str">
        <f t="shared" si="537"/>
        <v/>
      </c>
      <c r="GE88" s="177" t="str">
        <f t="shared" si="538"/>
        <v/>
      </c>
      <c r="GF88" s="177" t="str">
        <f t="shared" si="539"/>
        <v/>
      </c>
      <c r="GG88" s="177" t="str">
        <f t="shared" si="540"/>
        <v/>
      </c>
      <c r="GH88" s="177" t="str">
        <f t="shared" si="541"/>
        <v/>
      </c>
      <c r="GI88" s="177" t="str">
        <f t="shared" si="542"/>
        <v/>
      </c>
      <c r="GJ88" s="177" t="str">
        <f t="shared" si="543"/>
        <v/>
      </c>
      <c r="GK88" s="177" t="str">
        <f t="shared" si="544"/>
        <v/>
      </c>
      <c r="GL88" s="177" t="str">
        <f t="shared" si="545"/>
        <v/>
      </c>
      <c r="GM88" s="177" t="str">
        <f t="shared" si="546"/>
        <v/>
      </c>
      <c r="GN88" s="177" t="str">
        <f t="shared" si="547"/>
        <v/>
      </c>
      <c r="GO88" s="177" t="str">
        <f t="shared" si="548"/>
        <v/>
      </c>
      <c r="GP88" s="177" t="str">
        <f t="shared" si="549"/>
        <v/>
      </c>
      <c r="GQ88" s="177" t="str">
        <f t="shared" si="550"/>
        <v/>
      </c>
      <c r="GR88" s="177" t="str">
        <f t="shared" si="551"/>
        <v/>
      </c>
      <c r="GS88" s="177" t="str">
        <f t="shared" si="552"/>
        <v/>
      </c>
      <c r="GT88" s="177" t="str">
        <f t="shared" si="553"/>
        <v/>
      </c>
      <c r="GU88" s="177" t="str">
        <f t="shared" si="554"/>
        <v/>
      </c>
      <c r="GV88" s="177" t="str">
        <f t="shared" si="555"/>
        <v/>
      </c>
      <c r="GW88" s="177" t="str">
        <f t="shared" si="556"/>
        <v/>
      </c>
      <c r="GX88" s="177" t="str">
        <f t="shared" si="557"/>
        <v/>
      </c>
      <c r="GY88" s="177" t="str">
        <f t="shared" si="558"/>
        <v/>
      </c>
      <c r="GZ88" s="177" t="str">
        <f t="shared" si="559"/>
        <v/>
      </c>
      <c r="HA88" s="177" t="str">
        <f t="shared" si="560"/>
        <v/>
      </c>
      <c r="HB88" s="177" t="str">
        <f t="shared" si="561"/>
        <v/>
      </c>
      <c r="HC88" s="177" t="str">
        <f t="shared" si="562"/>
        <v/>
      </c>
      <c r="HD88" s="177" t="str">
        <f t="shared" si="563"/>
        <v/>
      </c>
      <c r="HE88" s="177" t="str">
        <f t="shared" si="564"/>
        <v/>
      </c>
      <c r="HF88" s="177" t="str">
        <f t="shared" si="565"/>
        <v/>
      </c>
      <c r="HG88" s="177" t="str">
        <f t="shared" si="566"/>
        <v/>
      </c>
      <c r="HH88" s="177" t="str">
        <f t="shared" si="567"/>
        <v/>
      </c>
      <c r="HI88" s="177" t="str">
        <f t="shared" si="568"/>
        <v/>
      </c>
      <c r="HJ88" s="177" t="str">
        <f t="shared" si="569"/>
        <v/>
      </c>
      <c r="HK88" s="177" t="str">
        <f t="shared" si="570"/>
        <v/>
      </c>
      <c r="HL88" s="177" t="str">
        <f t="shared" si="571"/>
        <v/>
      </c>
      <c r="HM88" s="177" t="str">
        <f t="shared" si="572"/>
        <v/>
      </c>
      <c r="HN88" s="177" t="str">
        <f t="shared" si="573"/>
        <v/>
      </c>
      <c r="HO88" s="177" t="str">
        <f t="shared" si="574"/>
        <v/>
      </c>
      <c r="HP88" s="177" t="str">
        <f t="shared" si="575"/>
        <v/>
      </c>
      <c r="HQ88" s="177" t="str">
        <f t="shared" si="576"/>
        <v/>
      </c>
      <c r="HR88" s="177" t="str">
        <f t="shared" si="577"/>
        <v/>
      </c>
      <c r="HS88" s="177" t="str">
        <f t="shared" si="578"/>
        <v/>
      </c>
      <c r="HT88" s="177" t="str">
        <f t="shared" si="385"/>
        <v/>
      </c>
      <c r="HU88" s="177" t="str">
        <f t="shared" si="603"/>
        <v/>
      </c>
      <c r="HV88" s="177" t="str">
        <f t="shared" si="604"/>
        <v/>
      </c>
      <c r="HW88" s="177" t="str">
        <f t="shared" si="605"/>
        <v/>
      </c>
      <c r="HX88" s="177" t="str">
        <f t="shared" si="606"/>
        <v/>
      </c>
      <c r="HY88" s="177" t="str">
        <f t="shared" si="607"/>
        <v/>
      </c>
      <c r="HZ88" s="177" t="str">
        <f t="shared" si="608"/>
        <v/>
      </c>
      <c r="IA88" s="192" t="str">
        <f t="shared" si="377"/>
        <v/>
      </c>
      <c r="IB88" s="193" t="e">
        <f t="shared" si="361"/>
        <v>#N/A</v>
      </c>
      <c r="IC88" s="193" t="e">
        <f t="shared" si="584"/>
        <v>#N/A</v>
      </c>
      <c r="ID88" s="193" t="e">
        <f t="shared" si="584"/>
        <v>#N/A</v>
      </c>
      <c r="IE88" s="193" t="e">
        <f t="shared" si="584"/>
        <v>#N/A</v>
      </c>
      <c r="IF88" s="193" t="e">
        <f t="shared" si="597"/>
        <v>#N/A</v>
      </c>
      <c r="IG88" s="193" t="e">
        <f t="shared" si="597"/>
        <v>#N/A</v>
      </c>
      <c r="IH88" s="193" t="e">
        <f t="shared" si="597"/>
        <v>#N/A</v>
      </c>
      <c r="II88" s="193" t="e">
        <f t="shared" si="597"/>
        <v>#N/A</v>
      </c>
      <c r="IJ88" s="193" t="e">
        <f t="shared" si="597"/>
        <v>#N/A</v>
      </c>
      <c r="IK88" s="193" t="e">
        <f t="shared" si="597"/>
        <v>#N/A</v>
      </c>
      <c r="IL88" s="193" t="e">
        <f t="shared" si="597"/>
        <v>#N/A</v>
      </c>
      <c r="IM88" s="193" t="e">
        <f t="shared" si="597"/>
        <v>#N/A</v>
      </c>
      <c r="IN88" s="193" t="e">
        <f t="shared" si="597"/>
        <v>#N/A</v>
      </c>
      <c r="IO88" s="193" t="e">
        <f t="shared" si="597"/>
        <v>#N/A</v>
      </c>
      <c r="IP88" s="193" t="e">
        <f t="shared" si="597"/>
        <v>#N/A</v>
      </c>
      <c r="IQ88" s="193" t="e">
        <f t="shared" si="597"/>
        <v>#N/A</v>
      </c>
      <c r="IR88" s="193" t="e">
        <f t="shared" si="597"/>
        <v>#N/A</v>
      </c>
      <c r="IS88" s="193" t="e">
        <f t="shared" si="597"/>
        <v>#N/A</v>
      </c>
      <c r="IT88" s="193" t="e">
        <f t="shared" si="597"/>
        <v>#N/A</v>
      </c>
      <c r="IU88" s="193" t="e">
        <f t="shared" si="592"/>
        <v>#N/A</v>
      </c>
      <c r="IV88" s="193" t="e">
        <f t="shared" si="592"/>
        <v>#N/A</v>
      </c>
      <c r="IW88" s="193" t="e">
        <f t="shared" si="592"/>
        <v>#N/A</v>
      </c>
      <c r="IX88" s="193" t="e">
        <f t="shared" si="592"/>
        <v>#N/A</v>
      </c>
      <c r="IY88" s="193" t="e">
        <f t="shared" si="592"/>
        <v>#N/A</v>
      </c>
      <c r="IZ88" s="193" t="e">
        <f t="shared" si="592"/>
        <v>#N/A</v>
      </c>
      <c r="JA88" s="193" t="e">
        <f t="shared" si="592"/>
        <v>#N/A</v>
      </c>
      <c r="JB88" s="193" t="e">
        <f t="shared" si="592"/>
        <v>#N/A</v>
      </c>
      <c r="JC88" s="193" t="e">
        <f t="shared" si="592"/>
        <v>#N/A</v>
      </c>
      <c r="JD88" s="193" t="e">
        <f t="shared" si="592"/>
        <v>#N/A</v>
      </c>
      <c r="JE88" s="193" t="e">
        <f t="shared" si="592"/>
        <v>#N/A</v>
      </c>
      <c r="JF88" s="193" t="e">
        <f t="shared" si="592"/>
        <v>#N/A</v>
      </c>
      <c r="JG88" s="193" t="e">
        <f t="shared" si="592"/>
        <v>#N/A</v>
      </c>
      <c r="JH88" s="193" t="e">
        <f t="shared" si="592"/>
        <v>#N/A</v>
      </c>
      <c r="JI88" s="193" t="e">
        <f t="shared" si="592"/>
        <v>#N/A</v>
      </c>
      <c r="JJ88" s="193" t="e">
        <f t="shared" si="588"/>
        <v>#N/A</v>
      </c>
      <c r="JK88" s="193" t="e">
        <f t="shared" si="588"/>
        <v>#N/A</v>
      </c>
      <c r="JL88" s="193" t="e">
        <f t="shared" si="588"/>
        <v>#N/A</v>
      </c>
      <c r="JM88" s="193" t="e">
        <f t="shared" si="588"/>
        <v>#N/A</v>
      </c>
      <c r="JN88" s="193" t="e">
        <f t="shared" si="588"/>
        <v>#N/A</v>
      </c>
      <c r="JO88" s="193" t="e">
        <f t="shared" si="588"/>
        <v>#N/A</v>
      </c>
      <c r="JP88" s="193" t="e">
        <f t="shared" si="588"/>
        <v>#N/A</v>
      </c>
      <c r="JQ88" s="193" t="e">
        <f t="shared" si="588"/>
        <v>#N/A</v>
      </c>
      <c r="JR88" s="193" t="e">
        <f t="shared" si="588"/>
        <v>#N/A</v>
      </c>
      <c r="JS88" s="193" t="e">
        <f t="shared" si="588"/>
        <v>#N/A</v>
      </c>
      <c r="JT88" s="193" t="e">
        <f t="shared" si="588"/>
        <v>#N/A</v>
      </c>
      <c r="JU88" s="193" t="e">
        <f t="shared" si="588"/>
        <v>#N/A</v>
      </c>
      <c r="JV88" s="193" t="e">
        <f t="shared" si="588"/>
        <v>#N/A</v>
      </c>
      <c r="JW88" s="193" t="e">
        <f t="shared" si="588"/>
        <v>#N/A</v>
      </c>
      <c r="JX88" s="193" t="e">
        <f t="shared" si="588"/>
        <v>#N/A</v>
      </c>
      <c r="JY88" s="193" t="e">
        <f t="shared" si="611"/>
        <v>#N/A</v>
      </c>
      <c r="JZ88" s="193" t="e">
        <f t="shared" si="611"/>
        <v>#N/A</v>
      </c>
      <c r="KA88" s="193" t="e">
        <f t="shared" si="611"/>
        <v>#N/A</v>
      </c>
      <c r="KB88" s="193" t="e">
        <f t="shared" si="611"/>
        <v>#N/A</v>
      </c>
      <c r="KC88" s="193" t="e">
        <f t="shared" si="611"/>
        <v>#N/A</v>
      </c>
      <c r="KD88" s="193" t="e">
        <f t="shared" si="611"/>
        <v>#N/A</v>
      </c>
      <c r="KE88" s="193" t="e">
        <f t="shared" si="611"/>
        <v>#N/A</v>
      </c>
      <c r="KF88" s="193" t="e">
        <f t="shared" si="611"/>
        <v>#N/A</v>
      </c>
      <c r="KG88" s="193" t="e">
        <f t="shared" si="611"/>
        <v>#N/A</v>
      </c>
      <c r="KH88" s="193" t="e">
        <f t="shared" si="611"/>
        <v>#N/A</v>
      </c>
      <c r="KI88" s="193" t="e">
        <f t="shared" si="611"/>
        <v>#N/A</v>
      </c>
      <c r="KJ88" s="193" t="e">
        <f t="shared" si="611"/>
        <v>#N/A</v>
      </c>
      <c r="KK88" s="193" t="e">
        <f t="shared" si="611"/>
        <v>#N/A</v>
      </c>
      <c r="KL88" s="193" t="e">
        <f t="shared" si="611"/>
        <v>#N/A</v>
      </c>
      <c r="KM88" s="193" t="e">
        <f t="shared" si="611"/>
        <v>#N/A</v>
      </c>
      <c r="KN88" s="193" t="e">
        <f t="shared" si="386"/>
        <v>#N/A</v>
      </c>
      <c r="KO88" s="193" t="e">
        <f t="shared" si="585"/>
        <v>#N/A</v>
      </c>
      <c r="KP88" s="193" t="e">
        <f t="shared" si="585"/>
        <v>#N/A</v>
      </c>
      <c r="KQ88" s="193" t="e">
        <f t="shared" si="585"/>
        <v>#N/A</v>
      </c>
      <c r="KR88" s="193" t="e">
        <f t="shared" si="598"/>
        <v>#N/A</v>
      </c>
      <c r="KS88" s="193" t="e">
        <f t="shared" si="598"/>
        <v>#N/A</v>
      </c>
      <c r="KT88" s="193" t="e">
        <f t="shared" si="598"/>
        <v>#N/A</v>
      </c>
      <c r="KU88" s="193" t="e">
        <f t="shared" si="598"/>
        <v>#N/A</v>
      </c>
      <c r="KV88" s="193" t="e">
        <f t="shared" si="598"/>
        <v>#N/A</v>
      </c>
      <c r="KW88" s="193" t="e">
        <f t="shared" si="598"/>
        <v>#N/A</v>
      </c>
      <c r="KX88" s="193" t="e">
        <f t="shared" si="598"/>
        <v>#N/A</v>
      </c>
      <c r="KY88" s="193" t="e">
        <f t="shared" si="598"/>
        <v>#N/A</v>
      </c>
      <c r="KZ88" s="193" t="e">
        <f t="shared" si="598"/>
        <v>#N/A</v>
      </c>
      <c r="LA88" s="193" t="e">
        <f t="shared" si="598"/>
        <v>#N/A</v>
      </c>
      <c r="LB88" s="193" t="e">
        <f t="shared" si="598"/>
        <v>#N/A</v>
      </c>
      <c r="LC88" s="193" t="e">
        <f t="shared" si="598"/>
        <v>#N/A</v>
      </c>
      <c r="LD88" s="193" t="e">
        <f t="shared" si="598"/>
        <v>#N/A</v>
      </c>
      <c r="LE88" s="193" t="e">
        <f t="shared" si="598"/>
        <v>#N/A</v>
      </c>
      <c r="LF88" s="193" t="e">
        <f t="shared" si="598"/>
        <v>#N/A</v>
      </c>
      <c r="LG88" s="193" t="e">
        <f t="shared" si="593"/>
        <v>#N/A</v>
      </c>
      <c r="LH88" s="193" t="e">
        <f t="shared" si="593"/>
        <v>#N/A</v>
      </c>
      <c r="LI88" s="193" t="e">
        <f t="shared" si="593"/>
        <v>#N/A</v>
      </c>
      <c r="LJ88" s="193" t="e">
        <f t="shared" si="593"/>
        <v>#N/A</v>
      </c>
      <c r="LK88" s="193" t="e">
        <f t="shared" si="593"/>
        <v>#N/A</v>
      </c>
      <c r="LL88" s="193" t="e">
        <f t="shared" si="593"/>
        <v>#N/A</v>
      </c>
      <c r="LM88" s="193" t="e">
        <f t="shared" si="593"/>
        <v>#N/A</v>
      </c>
      <c r="LN88" s="193" t="e">
        <f t="shared" si="593"/>
        <v>#N/A</v>
      </c>
      <c r="LO88" s="193" t="e">
        <f t="shared" si="593"/>
        <v>#N/A</v>
      </c>
      <c r="LP88" s="193" t="e">
        <f t="shared" si="593"/>
        <v>#N/A</v>
      </c>
      <c r="LQ88" s="193" t="e">
        <f t="shared" si="593"/>
        <v>#N/A</v>
      </c>
      <c r="LR88" s="193" t="e">
        <f t="shared" si="593"/>
        <v>#N/A</v>
      </c>
      <c r="LS88" s="193" t="e">
        <f t="shared" si="593"/>
        <v>#N/A</v>
      </c>
      <c r="LT88" s="193" t="e">
        <f t="shared" si="593"/>
        <v>#N/A</v>
      </c>
      <c r="LU88" s="193" t="e">
        <f t="shared" si="593"/>
        <v>#N/A</v>
      </c>
      <c r="LV88" s="193" t="e">
        <f t="shared" si="589"/>
        <v>#N/A</v>
      </c>
      <c r="LW88" s="193" t="e">
        <f t="shared" si="589"/>
        <v>#N/A</v>
      </c>
      <c r="LX88" s="193" t="e">
        <f t="shared" si="589"/>
        <v>#N/A</v>
      </c>
      <c r="LY88" s="193" t="e">
        <f t="shared" si="589"/>
        <v>#N/A</v>
      </c>
      <c r="LZ88" s="193" t="e">
        <f t="shared" si="589"/>
        <v>#N/A</v>
      </c>
      <c r="MA88" s="193" t="e">
        <f t="shared" si="589"/>
        <v>#N/A</v>
      </c>
      <c r="MB88" s="193" t="e">
        <f t="shared" si="589"/>
        <v>#N/A</v>
      </c>
      <c r="MC88" s="193" t="e">
        <f t="shared" si="589"/>
        <v>#N/A</v>
      </c>
      <c r="MD88" s="193" t="e">
        <f t="shared" si="589"/>
        <v>#N/A</v>
      </c>
      <c r="ME88" s="193" t="e">
        <f t="shared" si="589"/>
        <v>#N/A</v>
      </c>
      <c r="MF88" s="193" t="e">
        <f t="shared" si="589"/>
        <v>#N/A</v>
      </c>
      <c r="MG88" s="193" t="e">
        <f t="shared" si="589"/>
        <v>#N/A</v>
      </c>
      <c r="MH88" s="193" t="e">
        <f t="shared" si="589"/>
        <v>#N/A</v>
      </c>
      <c r="MI88" s="193" t="e">
        <f t="shared" si="589"/>
        <v>#N/A</v>
      </c>
      <c r="MJ88" s="193" t="e">
        <f t="shared" si="589"/>
        <v>#N/A</v>
      </c>
      <c r="MK88" s="193" t="e">
        <f t="shared" si="612"/>
        <v>#N/A</v>
      </c>
      <c r="ML88" s="193" t="e">
        <f t="shared" si="612"/>
        <v>#N/A</v>
      </c>
      <c r="MM88" s="193" t="e">
        <f t="shared" si="612"/>
        <v>#N/A</v>
      </c>
      <c r="MN88" s="193" t="e">
        <f t="shared" si="612"/>
        <v>#N/A</v>
      </c>
      <c r="MO88" s="193" t="e">
        <f t="shared" si="612"/>
        <v>#N/A</v>
      </c>
      <c r="MP88" s="193" t="e">
        <f t="shared" si="612"/>
        <v>#N/A</v>
      </c>
      <c r="MQ88" s="193" t="e">
        <f t="shared" si="612"/>
        <v>#N/A</v>
      </c>
      <c r="MR88" s="193" t="e">
        <f t="shared" si="612"/>
        <v>#N/A</v>
      </c>
      <c r="MS88" s="193" t="e">
        <f t="shared" si="612"/>
        <v>#N/A</v>
      </c>
      <c r="MT88" s="193" t="e">
        <f t="shared" si="612"/>
        <v>#N/A</v>
      </c>
      <c r="MU88" s="193" t="e">
        <f t="shared" si="612"/>
        <v>#N/A</v>
      </c>
      <c r="MV88" s="193" t="e">
        <f t="shared" si="612"/>
        <v>#N/A</v>
      </c>
      <c r="MW88" s="193" t="e">
        <f t="shared" si="612"/>
        <v>#N/A</v>
      </c>
      <c r="MX88" s="193" t="e">
        <f t="shared" si="612"/>
        <v>#N/A</v>
      </c>
      <c r="MY88" s="193" t="e">
        <f t="shared" si="612"/>
        <v>#N/A</v>
      </c>
      <c r="MZ88" s="193" t="e">
        <f t="shared" si="387"/>
        <v>#N/A</v>
      </c>
      <c r="NA88" s="193" t="e">
        <f t="shared" si="586"/>
        <v>#N/A</v>
      </c>
      <c r="NB88" s="193" t="e">
        <f t="shared" si="586"/>
        <v>#N/A</v>
      </c>
      <c r="NC88" s="193" t="e">
        <f t="shared" si="586"/>
        <v>#N/A</v>
      </c>
      <c r="ND88" s="193" t="e">
        <f t="shared" si="599"/>
        <v>#N/A</v>
      </c>
      <c r="NE88" s="193" t="e">
        <f t="shared" si="599"/>
        <v>#N/A</v>
      </c>
      <c r="NF88" s="193" t="e">
        <f t="shared" si="599"/>
        <v>#N/A</v>
      </c>
      <c r="NG88" s="193" t="e">
        <f t="shared" si="599"/>
        <v>#N/A</v>
      </c>
      <c r="NH88" s="193" t="e">
        <f t="shared" si="599"/>
        <v>#N/A</v>
      </c>
      <c r="NI88" s="193" t="e">
        <f t="shared" si="599"/>
        <v>#N/A</v>
      </c>
      <c r="NJ88" s="193" t="e">
        <f t="shared" si="599"/>
        <v>#N/A</v>
      </c>
      <c r="NK88" s="193" t="e">
        <f t="shared" si="599"/>
        <v>#N/A</v>
      </c>
      <c r="NL88" s="193" t="e">
        <f t="shared" si="599"/>
        <v>#N/A</v>
      </c>
      <c r="NM88" s="193" t="e">
        <f t="shared" si="599"/>
        <v>#N/A</v>
      </c>
      <c r="NN88" s="193" t="e">
        <f t="shared" si="599"/>
        <v>#N/A</v>
      </c>
      <c r="NO88" s="193" t="e">
        <f t="shared" si="599"/>
        <v>#N/A</v>
      </c>
      <c r="NP88" s="193" t="e">
        <f t="shared" si="599"/>
        <v>#N/A</v>
      </c>
      <c r="NQ88" s="193" t="e">
        <f t="shared" si="599"/>
        <v>#N/A</v>
      </c>
      <c r="NR88" s="193" t="e">
        <f t="shared" si="599"/>
        <v>#N/A</v>
      </c>
      <c r="NS88" s="193" t="e">
        <f t="shared" si="594"/>
        <v>#N/A</v>
      </c>
      <c r="NT88" s="193" t="e">
        <f t="shared" si="594"/>
        <v>#N/A</v>
      </c>
      <c r="NU88" s="193" t="e">
        <f t="shared" si="594"/>
        <v>#N/A</v>
      </c>
      <c r="NV88" s="193" t="e">
        <f t="shared" si="594"/>
        <v>#N/A</v>
      </c>
      <c r="NW88" s="193" t="e">
        <f t="shared" si="594"/>
        <v>#N/A</v>
      </c>
      <c r="NX88" s="193" t="e">
        <f t="shared" si="594"/>
        <v>#N/A</v>
      </c>
      <c r="NY88" s="193" t="e">
        <f t="shared" si="594"/>
        <v>#N/A</v>
      </c>
      <c r="NZ88" s="193" t="e">
        <f t="shared" si="594"/>
        <v>#N/A</v>
      </c>
      <c r="OA88" s="193" t="e">
        <f t="shared" si="594"/>
        <v>#N/A</v>
      </c>
      <c r="OB88" s="193" t="e">
        <f t="shared" si="594"/>
        <v>#N/A</v>
      </c>
      <c r="OC88" s="193" t="e">
        <f t="shared" si="594"/>
        <v>#N/A</v>
      </c>
      <c r="OD88" s="193" t="e">
        <f t="shared" si="594"/>
        <v>#N/A</v>
      </c>
      <c r="OE88" s="193" t="e">
        <f t="shared" si="594"/>
        <v>#N/A</v>
      </c>
      <c r="OF88" s="193" t="e">
        <f t="shared" si="594"/>
        <v>#N/A</v>
      </c>
      <c r="OG88" s="193" t="e">
        <f t="shared" si="594"/>
        <v>#N/A</v>
      </c>
      <c r="OH88" s="193" t="e">
        <f t="shared" si="590"/>
        <v>#N/A</v>
      </c>
      <c r="OI88" s="193" t="e">
        <f t="shared" si="590"/>
        <v>#N/A</v>
      </c>
      <c r="OJ88" s="193" t="e">
        <f t="shared" si="590"/>
        <v>#N/A</v>
      </c>
      <c r="OK88" s="193" t="e">
        <f t="shared" si="590"/>
        <v>#N/A</v>
      </c>
      <c r="OL88" s="193" t="e">
        <f t="shared" si="590"/>
        <v>#N/A</v>
      </c>
      <c r="OM88" s="193" t="e">
        <f t="shared" si="590"/>
        <v>#N/A</v>
      </c>
      <c r="ON88" s="193" t="e">
        <f t="shared" si="590"/>
        <v>#N/A</v>
      </c>
      <c r="OO88" s="193" t="e">
        <f t="shared" si="590"/>
        <v>#N/A</v>
      </c>
      <c r="OP88" s="193" t="e">
        <f t="shared" si="590"/>
        <v>#N/A</v>
      </c>
      <c r="OQ88" s="193" t="e">
        <f t="shared" si="590"/>
        <v>#N/A</v>
      </c>
      <c r="OR88" s="193" t="e">
        <f t="shared" si="590"/>
        <v>#N/A</v>
      </c>
      <c r="OS88" s="193" t="e">
        <f t="shared" si="590"/>
        <v>#N/A</v>
      </c>
      <c r="OT88" s="193" t="e">
        <f t="shared" si="590"/>
        <v>#N/A</v>
      </c>
      <c r="OU88" s="193" t="e">
        <f t="shared" si="590"/>
        <v>#N/A</v>
      </c>
      <c r="OV88" s="193" t="e">
        <f t="shared" si="590"/>
        <v>#N/A</v>
      </c>
      <c r="OW88" s="193" t="e">
        <f t="shared" si="613"/>
        <v>#N/A</v>
      </c>
      <c r="OX88" s="193" t="e">
        <f t="shared" si="613"/>
        <v>#N/A</v>
      </c>
      <c r="OY88" s="193" t="e">
        <f t="shared" si="613"/>
        <v>#N/A</v>
      </c>
      <c r="OZ88" s="193" t="e">
        <f t="shared" si="613"/>
        <v>#N/A</v>
      </c>
      <c r="PA88" s="193" t="e">
        <f t="shared" si="613"/>
        <v>#N/A</v>
      </c>
      <c r="PB88" s="193" t="e">
        <f t="shared" si="613"/>
        <v>#N/A</v>
      </c>
      <c r="PC88" s="193" t="e">
        <f t="shared" si="613"/>
        <v>#N/A</v>
      </c>
      <c r="PD88" s="193" t="e">
        <f t="shared" si="613"/>
        <v>#N/A</v>
      </c>
      <c r="PE88" s="193" t="e">
        <f t="shared" si="613"/>
        <v>#N/A</v>
      </c>
      <c r="PF88" s="193" t="e">
        <f t="shared" si="613"/>
        <v>#N/A</v>
      </c>
      <c r="PG88" s="193" t="e">
        <f t="shared" si="613"/>
        <v>#N/A</v>
      </c>
      <c r="PH88" s="193" t="e">
        <f t="shared" si="613"/>
        <v>#N/A</v>
      </c>
      <c r="PI88" s="193" t="e">
        <f t="shared" si="613"/>
        <v>#N/A</v>
      </c>
      <c r="PJ88" s="193" t="e">
        <f t="shared" si="613"/>
        <v>#N/A</v>
      </c>
      <c r="PK88" s="193" t="e">
        <f t="shared" si="613"/>
        <v>#N/A</v>
      </c>
      <c r="PL88" s="193" t="e">
        <f t="shared" si="388"/>
        <v>#N/A</v>
      </c>
      <c r="PM88" s="193" t="e">
        <f t="shared" si="609"/>
        <v>#N/A</v>
      </c>
      <c r="PN88" s="193" t="e">
        <f t="shared" si="609"/>
        <v>#N/A</v>
      </c>
      <c r="PO88" s="193" t="e">
        <f t="shared" si="609"/>
        <v>#N/A</v>
      </c>
      <c r="PP88" s="193" t="e">
        <f t="shared" si="609"/>
        <v>#N/A</v>
      </c>
      <c r="PQ88" s="193" t="e">
        <f t="shared" si="609"/>
        <v>#N/A</v>
      </c>
      <c r="PR88" s="193" t="e">
        <f t="shared" si="609"/>
        <v>#N/A</v>
      </c>
      <c r="PS88" s="193" t="e">
        <f t="shared" si="609"/>
        <v>#N/A</v>
      </c>
      <c r="PT88" s="193" t="e">
        <f t="shared" si="609"/>
        <v>#N/A</v>
      </c>
    </row>
    <row r="89" spans="1:436" hidden="1" x14ac:dyDescent="0.45">
      <c r="A89" s="20">
        <v>86</v>
      </c>
      <c r="B89" s="101" t="str">
        <f t="shared" si="363"/>
        <v/>
      </c>
      <c r="C89" s="115"/>
      <c r="D89" s="101" t="str">
        <f t="shared" si="364"/>
        <v/>
      </c>
      <c r="E89" s="110" t="str">
        <f t="shared" si="365"/>
        <v/>
      </c>
      <c r="F89" s="21" t="str">
        <f t="shared" si="366"/>
        <v/>
      </c>
      <c r="G89" s="22" t="str">
        <f t="shared" si="367"/>
        <v/>
      </c>
      <c r="H89" s="23" t="str">
        <f>IF(F89="","",IF(OR($F89&lt;Skew!$B$3,$F89=Skew!$B$3),IF($F89&gt;Skew!$C$3,Skew!$A$3,IF($F89&gt;Skew!$C$4,Skew!$A$4,IF($F89&gt;Skew!$C$5,Skew!$A$5,IF($F89&gt;Skew!$C$6,Skew!$A$6,IF($F89&gt;Skew!$C$7,Skew!$A$7,IF($F89&gt;Skew!$C$8,Skew!$A$8,IF($F89&gt;Skew!$C$9,Skew!$A$9,IF($F89&gt;Skew!$C$10,Skew!$A$10,IF($F89&gt;Skew!$C$11,Skew!$A$11,IF($F89&gt;Skew!$C$12,Skew!$A$12,IF($F89&gt;Skew!$C$13,Skew!$A$13,IF($F89&gt;Skew!$C$14,Skew!$A$14,IF($F89&gt;Skew!$C$15,Skew!$A$15,IF($F89&gt;Skew!$C$16,Skew!$A$16,Skew!$A$17)
)))))))))))))))</f>
        <v/>
      </c>
      <c r="I89" s="22" t="str">
        <f>IF(F89="","",MATCH(H89,Skew!$A$3:$A$17,0))</f>
        <v/>
      </c>
      <c r="J89" s="22" t="str">
        <f t="shared" si="368"/>
        <v/>
      </c>
      <c r="K89" s="24"/>
      <c r="L89" s="22" t="str">
        <f>IF(OR(F89="",K89=""),"",MATCH(K89,Confidence!$A$3:$A$12,0))</f>
        <v/>
      </c>
      <c r="M89" s="25" t="str">
        <f t="shared" si="369"/>
        <v/>
      </c>
      <c r="N89" s="25" t="str">
        <f t="shared" si="370"/>
        <v/>
      </c>
      <c r="O89" s="22"/>
      <c r="P89" s="102" t="str">
        <f t="shared" si="371"/>
        <v/>
      </c>
      <c r="Q89" s="102" t="str">
        <f t="shared" si="372"/>
        <v/>
      </c>
      <c r="R89" s="37" t="str">
        <f t="shared" si="373"/>
        <v/>
      </c>
      <c r="S89" s="115"/>
      <c r="T89" s="204" t="str">
        <f>IF(AND(B89&gt;0,C89&gt;0,D89&gt;0,M89&gt;0,N89&gt;0,S89&gt;0,NOT(K89="")),ABS(VLOOKUP($S$1,VLookups!$A$30:$B$31,2,FALSE)-_xlfn.BETA.DIST(S89,IF(G89="L",N89,M89),IF(G89="L",M89,N89),TRUE,B89,D89)),"")</f>
        <v/>
      </c>
      <c r="U89" s="112" t="str">
        <f>IF(OR($M89="",$N89=""),"",_xlfn.BETA.INV(ABS(VLOOKUP($S$1,VLookups!$A$30:$B$31,2,FALSE)-U$3),IF($G89="L",$N89,$M89),IF($G89="L",$M89,$N89),$B89,$D89))</f>
        <v/>
      </c>
      <c r="V89" s="113" t="str">
        <f>IF(OR($M89="",$N89=""),"",_xlfn.BETA.INV(ABS(VLOOKUP($S$1,VLookups!$A$30:$B$31,2,FALSE)-V$3),IF($G89="L",$N89,$M89),IF($G89="L",$M89,$N89),$B89,$D89))</f>
        <v/>
      </c>
      <c r="W89" s="112" t="str">
        <f>IF(OR($M89="",$N89=""),"",_xlfn.BETA.INV(ABS(VLOOKUP($S$1,VLookups!$A$30:$B$31,2,FALSE)-W$3),IF($G89="L",$N89,$M89),IF($G89="L",$M89,$N89),$B89,$D89))</f>
        <v/>
      </c>
      <c r="X89" s="113" t="str">
        <f>IF(OR($M89="",$N89=""),"",_xlfn.BETA.INV(ABS(VLOOKUP($S$1,VLookups!$A$30:$B$31,2,FALSE)-X$3),IF($G89="L",$N89,$M89),IF($G89="L",$M89,$N89),$B89,$D89))</f>
        <v/>
      </c>
      <c r="Y89" s="112" t="str">
        <f>IF(OR($M89="",$N89=""),"",_xlfn.BETA.INV(ABS(VLOOKUP($S$1,VLookups!$A$30:$B$31,2,FALSE)-Y$3),IF($G89="L",$N89,$M89),IF($G89="L",$M89,$N89),$B89,$D89))</f>
        <v/>
      </c>
      <c r="Z89" s="113" t="str">
        <f>IF(OR($M89="",$N89=""),"",_xlfn.BETA.INV(ABS(VLOOKUP($S$1,VLookups!$A$30:$B$31,2,FALSE)-Z$3),IF($G89="L",$N89,$M89),IF($G89="L",$M89,$N89),$B89,$D89))</f>
        <v/>
      </c>
      <c r="AA89" s="112" t="str">
        <f>IF(OR($M89="",$N89=""),"",_xlfn.BETA.INV(ABS(VLOOKUP($S$1,VLookups!$A$30:$B$31,2,FALSE)-AA$3),IF($G89="L",$N89,$M89),IF($G89="L",$M89,$N89),$B89,$D89))</f>
        <v/>
      </c>
      <c r="AB89" s="113" t="str">
        <f>IF(OR($M89="",$N89=""),"",_xlfn.BETA.INV(ABS(VLOOKUP($S$1,VLookups!$A$30:$B$31,2,FALSE)-AB$3),IF($G89="L",$N89,$M89),IF($G89="L",$M89,$N89),$B89,$D89))</f>
        <v/>
      </c>
      <c r="AC89" s="112" t="str">
        <f>IF(OR($M89="",$N89=""),"",_xlfn.BETA.INV(ABS(VLOOKUP($S$1,VLookups!$A$30:$B$31,2,FALSE)-AC$3),IF($G89="L",$N89,$M89),IF($G89="L",$M89,$N89),$B89,$D89))</f>
        <v/>
      </c>
      <c r="AD89" s="113" t="str">
        <f>IF(OR($M89="",$N89=""),"",_xlfn.BETA.INV(ABS(VLOOKUP($S$1,VLookups!$A$30:$B$31,2,FALSE)-AD$3),IF($G89="L",$N89,$M89),IF($G89="L",$M89,$N89),$B89,$D89))</f>
        <v/>
      </c>
      <c r="AE89" s="112" t="str">
        <f>IF(OR($M89="",$N89=""),"",_xlfn.BETA.INV(ABS(VLOOKUP($S$1,VLookups!$A$30:$B$31,2,FALSE)-AE$3),IF($G89="L",$N89,$M89),IF($G89="L",$M89,$N89),$B89,$D89))</f>
        <v/>
      </c>
      <c r="AF89" s="113" t="str">
        <f>IF(OR($M89="",$N89=""),"",_xlfn.BETA.INV(ABS(VLOOKUP($S$1,VLookups!$A$30:$B$31,2,FALSE)-AF$3),IF($G89="L",$N89,$M89),IF($G89="L",$M89,$N89),$B89,$D89))</f>
        <v/>
      </c>
      <c r="AG89" s="15"/>
      <c r="AH89" s="194" t="str">
        <f t="shared" si="374"/>
        <v/>
      </c>
      <c r="AI89" s="192" t="str">
        <f t="shared" si="375"/>
        <v/>
      </c>
      <c r="AJ89" s="177" t="str">
        <f t="shared" ref="AJ89" si="617">IF(ISNONTEXT($AH89),AI89+$AH89,"")</f>
        <v/>
      </c>
      <c r="AK89" s="177" t="str">
        <f t="shared" si="390"/>
        <v/>
      </c>
      <c r="AL89" s="177" t="str">
        <f t="shared" si="391"/>
        <v/>
      </c>
      <c r="AM89" s="177" t="str">
        <f t="shared" si="392"/>
        <v/>
      </c>
      <c r="AN89" s="177" t="str">
        <f t="shared" si="393"/>
        <v/>
      </c>
      <c r="AO89" s="177" t="str">
        <f t="shared" si="394"/>
        <v/>
      </c>
      <c r="AP89" s="177" t="str">
        <f t="shared" si="395"/>
        <v/>
      </c>
      <c r="AQ89" s="177" t="str">
        <f t="shared" si="396"/>
        <v/>
      </c>
      <c r="AR89" s="177" t="str">
        <f t="shared" si="397"/>
        <v/>
      </c>
      <c r="AS89" s="177" t="str">
        <f t="shared" si="398"/>
        <v/>
      </c>
      <c r="AT89" s="177" t="str">
        <f t="shared" si="399"/>
        <v/>
      </c>
      <c r="AU89" s="177" t="str">
        <f t="shared" si="400"/>
        <v/>
      </c>
      <c r="AV89" s="177" t="str">
        <f t="shared" si="401"/>
        <v/>
      </c>
      <c r="AW89" s="177" t="str">
        <f t="shared" si="402"/>
        <v/>
      </c>
      <c r="AX89" s="177" t="str">
        <f t="shared" si="403"/>
        <v/>
      </c>
      <c r="AY89" s="177" t="str">
        <f t="shared" si="404"/>
        <v/>
      </c>
      <c r="AZ89" s="177" t="str">
        <f t="shared" si="405"/>
        <v/>
      </c>
      <c r="BA89" s="177" t="str">
        <f t="shared" si="406"/>
        <v/>
      </c>
      <c r="BB89" s="177" t="str">
        <f t="shared" si="407"/>
        <v/>
      </c>
      <c r="BC89" s="177" t="str">
        <f t="shared" si="408"/>
        <v/>
      </c>
      <c r="BD89" s="177" t="str">
        <f t="shared" si="409"/>
        <v/>
      </c>
      <c r="BE89" s="177" t="str">
        <f t="shared" si="410"/>
        <v/>
      </c>
      <c r="BF89" s="177" t="str">
        <f t="shared" si="411"/>
        <v/>
      </c>
      <c r="BG89" s="177" t="str">
        <f t="shared" si="412"/>
        <v/>
      </c>
      <c r="BH89" s="177" t="str">
        <f t="shared" si="413"/>
        <v/>
      </c>
      <c r="BI89" s="177" t="str">
        <f t="shared" si="414"/>
        <v/>
      </c>
      <c r="BJ89" s="177" t="str">
        <f t="shared" si="415"/>
        <v/>
      </c>
      <c r="BK89" s="177" t="str">
        <f t="shared" si="416"/>
        <v/>
      </c>
      <c r="BL89" s="177" t="str">
        <f t="shared" si="417"/>
        <v/>
      </c>
      <c r="BM89" s="177" t="str">
        <f t="shared" si="418"/>
        <v/>
      </c>
      <c r="BN89" s="177" t="str">
        <f t="shared" si="419"/>
        <v/>
      </c>
      <c r="BO89" s="177" t="str">
        <f t="shared" si="420"/>
        <v/>
      </c>
      <c r="BP89" s="177" t="str">
        <f t="shared" si="421"/>
        <v/>
      </c>
      <c r="BQ89" s="177" t="str">
        <f t="shared" si="422"/>
        <v/>
      </c>
      <c r="BR89" s="177" t="str">
        <f t="shared" si="423"/>
        <v/>
      </c>
      <c r="BS89" s="177" t="str">
        <f t="shared" si="424"/>
        <v/>
      </c>
      <c r="BT89" s="177" t="str">
        <f t="shared" si="425"/>
        <v/>
      </c>
      <c r="BU89" s="177" t="str">
        <f t="shared" si="426"/>
        <v/>
      </c>
      <c r="BV89" s="177" t="str">
        <f t="shared" si="427"/>
        <v/>
      </c>
      <c r="BW89" s="177" t="str">
        <f t="shared" si="428"/>
        <v/>
      </c>
      <c r="BX89" s="177" t="str">
        <f t="shared" si="429"/>
        <v/>
      </c>
      <c r="BY89" s="177" t="str">
        <f t="shared" si="430"/>
        <v/>
      </c>
      <c r="BZ89" s="177" t="str">
        <f t="shared" si="431"/>
        <v/>
      </c>
      <c r="CA89" s="177" t="str">
        <f t="shared" si="432"/>
        <v/>
      </c>
      <c r="CB89" s="177" t="str">
        <f t="shared" si="433"/>
        <v/>
      </c>
      <c r="CC89" s="177" t="str">
        <f t="shared" si="434"/>
        <v/>
      </c>
      <c r="CD89" s="177" t="str">
        <f t="shared" si="435"/>
        <v/>
      </c>
      <c r="CE89" s="177" t="str">
        <f t="shared" si="436"/>
        <v/>
      </c>
      <c r="CF89" s="177" t="str">
        <f t="shared" si="437"/>
        <v/>
      </c>
      <c r="CG89" s="177" t="str">
        <f t="shared" si="438"/>
        <v/>
      </c>
      <c r="CH89" s="177" t="str">
        <f t="shared" si="439"/>
        <v/>
      </c>
      <c r="CI89" s="177" t="str">
        <f t="shared" si="440"/>
        <v/>
      </c>
      <c r="CJ89" s="177" t="str">
        <f t="shared" si="441"/>
        <v/>
      </c>
      <c r="CK89" s="177" t="str">
        <f t="shared" si="442"/>
        <v/>
      </c>
      <c r="CL89" s="177" t="str">
        <f t="shared" si="443"/>
        <v/>
      </c>
      <c r="CM89" s="177" t="str">
        <f t="shared" si="444"/>
        <v/>
      </c>
      <c r="CN89" s="177" t="str">
        <f t="shared" si="445"/>
        <v/>
      </c>
      <c r="CO89" s="177" t="str">
        <f t="shared" si="446"/>
        <v/>
      </c>
      <c r="CP89" s="177" t="str">
        <f t="shared" si="447"/>
        <v/>
      </c>
      <c r="CQ89" s="177" t="str">
        <f t="shared" si="448"/>
        <v/>
      </c>
      <c r="CR89" s="177" t="str">
        <f t="shared" si="449"/>
        <v/>
      </c>
      <c r="CS89" s="177" t="str">
        <f t="shared" si="450"/>
        <v/>
      </c>
      <c r="CT89" s="177" t="str">
        <f t="shared" si="451"/>
        <v/>
      </c>
      <c r="CU89" s="177" t="str">
        <f t="shared" si="452"/>
        <v/>
      </c>
      <c r="CV89" s="177" t="str">
        <f t="shared" si="383"/>
        <v/>
      </c>
      <c r="CW89" s="177" t="str">
        <f t="shared" si="453"/>
        <v/>
      </c>
      <c r="CX89" s="177" t="str">
        <f t="shared" si="454"/>
        <v/>
      </c>
      <c r="CY89" s="177" t="str">
        <f t="shared" si="455"/>
        <v/>
      </c>
      <c r="CZ89" s="177" t="str">
        <f t="shared" si="456"/>
        <v/>
      </c>
      <c r="DA89" s="177" t="str">
        <f t="shared" si="457"/>
        <v/>
      </c>
      <c r="DB89" s="177" t="str">
        <f t="shared" si="458"/>
        <v/>
      </c>
      <c r="DC89" s="177" t="str">
        <f t="shared" si="459"/>
        <v/>
      </c>
      <c r="DD89" s="177" t="str">
        <f t="shared" si="460"/>
        <v/>
      </c>
      <c r="DE89" s="177" t="str">
        <f t="shared" si="461"/>
        <v/>
      </c>
      <c r="DF89" s="177" t="str">
        <f t="shared" si="462"/>
        <v/>
      </c>
      <c r="DG89" s="177" t="str">
        <f t="shared" si="463"/>
        <v/>
      </c>
      <c r="DH89" s="177" t="str">
        <f t="shared" si="464"/>
        <v/>
      </c>
      <c r="DI89" s="177" t="str">
        <f t="shared" si="465"/>
        <v/>
      </c>
      <c r="DJ89" s="177" t="str">
        <f t="shared" si="466"/>
        <v/>
      </c>
      <c r="DK89" s="177" t="str">
        <f t="shared" si="467"/>
        <v/>
      </c>
      <c r="DL89" s="177" t="str">
        <f t="shared" si="468"/>
        <v/>
      </c>
      <c r="DM89" s="177" t="str">
        <f t="shared" si="469"/>
        <v/>
      </c>
      <c r="DN89" s="177" t="str">
        <f t="shared" si="470"/>
        <v/>
      </c>
      <c r="DO89" s="177" t="str">
        <f t="shared" si="471"/>
        <v/>
      </c>
      <c r="DP89" s="177" t="str">
        <f t="shared" si="472"/>
        <v/>
      </c>
      <c r="DQ89" s="177" t="str">
        <f t="shared" si="473"/>
        <v/>
      </c>
      <c r="DR89" s="177" t="str">
        <f t="shared" si="474"/>
        <v/>
      </c>
      <c r="DS89" s="177" t="str">
        <f t="shared" si="475"/>
        <v/>
      </c>
      <c r="DT89" s="177" t="str">
        <f t="shared" si="476"/>
        <v/>
      </c>
      <c r="DU89" s="177" t="str">
        <f t="shared" si="477"/>
        <v/>
      </c>
      <c r="DV89" s="177" t="str">
        <f t="shared" si="478"/>
        <v/>
      </c>
      <c r="DW89" s="177" t="str">
        <f t="shared" si="479"/>
        <v/>
      </c>
      <c r="DX89" s="177" t="str">
        <f t="shared" si="480"/>
        <v/>
      </c>
      <c r="DY89" s="177" t="str">
        <f t="shared" si="481"/>
        <v/>
      </c>
      <c r="DZ89" s="177" t="str">
        <f t="shared" si="482"/>
        <v/>
      </c>
      <c r="EA89" s="177" t="str">
        <f t="shared" si="483"/>
        <v/>
      </c>
      <c r="EB89" s="177" t="str">
        <f t="shared" si="484"/>
        <v/>
      </c>
      <c r="EC89" s="177" t="str">
        <f t="shared" si="485"/>
        <v/>
      </c>
      <c r="ED89" s="177" t="str">
        <f t="shared" si="486"/>
        <v/>
      </c>
      <c r="EE89" s="177" t="str">
        <f t="shared" si="487"/>
        <v/>
      </c>
      <c r="EF89" s="177" t="str">
        <f t="shared" si="488"/>
        <v/>
      </c>
      <c r="EG89" s="177" t="str">
        <f t="shared" si="489"/>
        <v/>
      </c>
      <c r="EH89" s="177" t="str">
        <f t="shared" si="490"/>
        <v/>
      </c>
      <c r="EI89" s="177" t="str">
        <f t="shared" si="491"/>
        <v/>
      </c>
      <c r="EJ89" s="177" t="str">
        <f t="shared" si="492"/>
        <v/>
      </c>
      <c r="EK89" s="177" t="str">
        <f t="shared" si="493"/>
        <v/>
      </c>
      <c r="EL89" s="177" t="str">
        <f t="shared" si="494"/>
        <v/>
      </c>
      <c r="EM89" s="177" t="str">
        <f t="shared" si="495"/>
        <v/>
      </c>
      <c r="EN89" s="177" t="str">
        <f t="shared" si="496"/>
        <v/>
      </c>
      <c r="EO89" s="177" t="str">
        <f t="shared" si="497"/>
        <v/>
      </c>
      <c r="EP89" s="177" t="str">
        <f t="shared" si="498"/>
        <v/>
      </c>
      <c r="EQ89" s="177" t="str">
        <f t="shared" si="499"/>
        <v/>
      </c>
      <c r="ER89" s="177" t="str">
        <f t="shared" si="500"/>
        <v/>
      </c>
      <c r="ES89" s="177" t="str">
        <f t="shared" si="501"/>
        <v/>
      </c>
      <c r="ET89" s="177" t="str">
        <f t="shared" si="502"/>
        <v/>
      </c>
      <c r="EU89" s="177" t="str">
        <f t="shared" si="503"/>
        <v/>
      </c>
      <c r="EV89" s="177" t="str">
        <f t="shared" si="504"/>
        <v/>
      </c>
      <c r="EW89" s="177" t="str">
        <f t="shared" si="505"/>
        <v/>
      </c>
      <c r="EX89" s="177" t="str">
        <f t="shared" si="506"/>
        <v/>
      </c>
      <c r="EY89" s="177" t="str">
        <f t="shared" si="507"/>
        <v/>
      </c>
      <c r="EZ89" s="177" t="str">
        <f t="shared" si="508"/>
        <v/>
      </c>
      <c r="FA89" s="177" t="str">
        <f t="shared" si="509"/>
        <v/>
      </c>
      <c r="FB89" s="177" t="str">
        <f t="shared" si="510"/>
        <v/>
      </c>
      <c r="FC89" s="177" t="str">
        <f t="shared" si="511"/>
        <v/>
      </c>
      <c r="FD89" s="177" t="str">
        <f t="shared" si="512"/>
        <v/>
      </c>
      <c r="FE89" s="177" t="str">
        <f t="shared" si="513"/>
        <v/>
      </c>
      <c r="FF89" s="177" t="str">
        <f t="shared" si="514"/>
        <v/>
      </c>
      <c r="FG89" s="177" t="str">
        <f t="shared" si="515"/>
        <v/>
      </c>
      <c r="FH89" s="177" t="str">
        <f t="shared" si="384"/>
        <v/>
      </c>
      <c r="FI89" s="177" t="str">
        <f t="shared" si="516"/>
        <v/>
      </c>
      <c r="FJ89" s="177" t="str">
        <f t="shared" si="517"/>
        <v/>
      </c>
      <c r="FK89" s="177" t="str">
        <f t="shared" si="518"/>
        <v/>
      </c>
      <c r="FL89" s="177" t="str">
        <f t="shared" si="519"/>
        <v/>
      </c>
      <c r="FM89" s="177" t="str">
        <f t="shared" si="520"/>
        <v/>
      </c>
      <c r="FN89" s="177" t="str">
        <f t="shared" si="521"/>
        <v/>
      </c>
      <c r="FO89" s="177" t="str">
        <f t="shared" si="522"/>
        <v/>
      </c>
      <c r="FP89" s="177" t="str">
        <f t="shared" si="523"/>
        <v/>
      </c>
      <c r="FQ89" s="177" t="str">
        <f t="shared" si="524"/>
        <v/>
      </c>
      <c r="FR89" s="177" t="str">
        <f t="shared" si="525"/>
        <v/>
      </c>
      <c r="FS89" s="177" t="str">
        <f t="shared" si="526"/>
        <v/>
      </c>
      <c r="FT89" s="177" t="str">
        <f t="shared" si="527"/>
        <v/>
      </c>
      <c r="FU89" s="177" t="str">
        <f t="shared" si="528"/>
        <v/>
      </c>
      <c r="FV89" s="177" t="str">
        <f t="shared" si="529"/>
        <v/>
      </c>
      <c r="FW89" s="177" t="str">
        <f t="shared" si="530"/>
        <v/>
      </c>
      <c r="FX89" s="177" t="str">
        <f t="shared" si="531"/>
        <v/>
      </c>
      <c r="FY89" s="177" t="str">
        <f t="shared" si="532"/>
        <v/>
      </c>
      <c r="FZ89" s="177" t="str">
        <f t="shared" si="533"/>
        <v/>
      </c>
      <c r="GA89" s="177" t="str">
        <f t="shared" si="534"/>
        <v/>
      </c>
      <c r="GB89" s="177" t="str">
        <f t="shared" si="535"/>
        <v/>
      </c>
      <c r="GC89" s="177" t="str">
        <f t="shared" si="536"/>
        <v/>
      </c>
      <c r="GD89" s="177" t="str">
        <f t="shared" si="537"/>
        <v/>
      </c>
      <c r="GE89" s="177" t="str">
        <f t="shared" si="538"/>
        <v/>
      </c>
      <c r="GF89" s="177" t="str">
        <f t="shared" si="539"/>
        <v/>
      </c>
      <c r="GG89" s="177" t="str">
        <f t="shared" si="540"/>
        <v/>
      </c>
      <c r="GH89" s="177" t="str">
        <f t="shared" si="541"/>
        <v/>
      </c>
      <c r="GI89" s="177" t="str">
        <f t="shared" si="542"/>
        <v/>
      </c>
      <c r="GJ89" s="177" t="str">
        <f t="shared" si="543"/>
        <v/>
      </c>
      <c r="GK89" s="177" t="str">
        <f t="shared" si="544"/>
        <v/>
      </c>
      <c r="GL89" s="177" t="str">
        <f t="shared" si="545"/>
        <v/>
      </c>
      <c r="GM89" s="177" t="str">
        <f t="shared" si="546"/>
        <v/>
      </c>
      <c r="GN89" s="177" t="str">
        <f t="shared" si="547"/>
        <v/>
      </c>
      <c r="GO89" s="177" t="str">
        <f t="shared" si="548"/>
        <v/>
      </c>
      <c r="GP89" s="177" t="str">
        <f t="shared" si="549"/>
        <v/>
      </c>
      <c r="GQ89" s="177" t="str">
        <f t="shared" si="550"/>
        <v/>
      </c>
      <c r="GR89" s="177" t="str">
        <f t="shared" si="551"/>
        <v/>
      </c>
      <c r="GS89" s="177" t="str">
        <f t="shared" si="552"/>
        <v/>
      </c>
      <c r="GT89" s="177" t="str">
        <f t="shared" si="553"/>
        <v/>
      </c>
      <c r="GU89" s="177" t="str">
        <f t="shared" si="554"/>
        <v/>
      </c>
      <c r="GV89" s="177" t="str">
        <f t="shared" si="555"/>
        <v/>
      </c>
      <c r="GW89" s="177" t="str">
        <f t="shared" si="556"/>
        <v/>
      </c>
      <c r="GX89" s="177" t="str">
        <f t="shared" si="557"/>
        <v/>
      </c>
      <c r="GY89" s="177" t="str">
        <f t="shared" si="558"/>
        <v/>
      </c>
      <c r="GZ89" s="177" t="str">
        <f t="shared" si="559"/>
        <v/>
      </c>
      <c r="HA89" s="177" t="str">
        <f t="shared" si="560"/>
        <v/>
      </c>
      <c r="HB89" s="177" t="str">
        <f t="shared" si="561"/>
        <v/>
      </c>
      <c r="HC89" s="177" t="str">
        <f t="shared" si="562"/>
        <v/>
      </c>
      <c r="HD89" s="177" t="str">
        <f t="shared" si="563"/>
        <v/>
      </c>
      <c r="HE89" s="177" t="str">
        <f t="shared" si="564"/>
        <v/>
      </c>
      <c r="HF89" s="177" t="str">
        <f t="shared" si="565"/>
        <v/>
      </c>
      <c r="HG89" s="177" t="str">
        <f t="shared" si="566"/>
        <v/>
      </c>
      <c r="HH89" s="177" t="str">
        <f t="shared" si="567"/>
        <v/>
      </c>
      <c r="HI89" s="177" t="str">
        <f t="shared" si="568"/>
        <v/>
      </c>
      <c r="HJ89" s="177" t="str">
        <f t="shared" si="569"/>
        <v/>
      </c>
      <c r="HK89" s="177" t="str">
        <f t="shared" si="570"/>
        <v/>
      </c>
      <c r="HL89" s="177" t="str">
        <f t="shared" si="571"/>
        <v/>
      </c>
      <c r="HM89" s="177" t="str">
        <f t="shared" si="572"/>
        <v/>
      </c>
      <c r="HN89" s="177" t="str">
        <f t="shared" si="573"/>
        <v/>
      </c>
      <c r="HO89" s="177" t="str">
        <f t="shared" si="574"/>
        <v/>
      </c>
      <c r="HP89" s="177" t="str">
        <f t="shared" si="575"/>
        <v/>
      </c>
      <c r="HQ89" s="177" t="str">
        <f t="shared" si="576"/>
        <v/>
      </c>
      <c r="HR89" s="177" t="str">
        <f t="shared" si="577"/>
        <v/>
      </c>
      <c r="HS89" s="177" t="str">
        <f t="shared" si="578"/>
        <v/>
      </c>
      <c r="HT89" s="177" t="str">
        <f t="shared" si="385"/>
        <v/>
      </c>
      <c r="HU89" s="177" t="str">
        <f t="shared" si="603"/>
        <v/>
      </c>
      <c r="HV89" s="177" t="str">
        <f t="shared" si="604"/>
        <v/>
      </c>
      <c r="HW89" s="177" t="str">
        <f t="shared" si="605"/>
        <v/>
      </c>
      <c r="HX89" s="177" t="str">
        <f t="shared" si="606"/>
        <v/>
      </c>
      <c r="HY89" s="177" t="str">
        <f t="shared" si="607"/>
        <v/>
      </c>
      <c r="HZ89" s="177" t="str">
        <f t="shared" si="608"/>
        <v/>
      </c>
      <c r="IA89" s="192" t="str">
        <f t="shared" si="377"/>
        <v/>
      </c>
      <c r="IB89" s="193" t="e">
        <f t="shared" si="361"/>
        <v>#N/A</v>
      </c>
      <c r="IC89" s="193" t="e">
        <f t="shared" si="584"/>
        <v>#N/A</v>
      </c>
      <c r="ID89" s="193" t="e">
        <f t="shared" si="584"/>
        <v>#N/A</v>
      </c>
      <c r="IE89" s="193" t="e">
        <f t="shared" si="584"/>
        <v>#N/A</v>
      </c>
      <c r="IF89" s="193" t="e">
        <f t="shared" si="597"/>
        <v>#N/A</v>
      </c>
      <c r="IG89" s="193" t="e">
        <f t="shared" si="597"/>
        <v>#N/A</v>
      </c>
      <c r="IH89" s="193" t="e">
        <f t="shared" si="597"/>
        <v>#N/A</v>
      </c>
      <c r="II89" s="193" t="e">
        <f t="shared" si="597"/>
        <v>#N/A</v>
      </c>
      <c r="IJ89" s="193" t="e">
        <f t="shared" si="597"/>
        <v>#N/A</v>
      </c>
      <c r="IK89" s="193" t="e">
        <f t="shared" si="597"/>
        <v>#N/A</v>
      </c>
      <c r="IL89" s="193" t="e">
        <f t="shared" si="597"/>
        <v>#N/A</v>
      </c>
      <c r="IM89" s="193" t="e">
        <f t="shared" si="597"/>
        <v>#N/A</v>
      </c>
      <c r="IN89" s="193" t="e">
        <f t="shared" si="597"/>
        <v>#N/A</v>
      </c>
      <c r="IO89" s="193" t="e">
        <f t="shared" si="597"/>
        <v>#N/A</v>
      </c>
      <c r="IP89" s="193" t="e">
        <f t="shared" si="597"/>
        <v>#N/A</v>
      </c>
      <c r="IQ89" s="193" t="e">
        <f t="shared" si="597"/>
        <v>#N/A</v>
      </c>
      <c r="IR89" s="193" t="e">
        <f t="shared" si="597"/>
        <v>#N/A</v>
      </c>
      <c r="IS89" s="193" t="e">
        <f t="shared" si="597"/>
        <v>#N/A</v>
      </c>
      <c r="IT89" s="193" t="e">
        <f t="shared" si="597"/>
        <v>#N/A</v>
      </c>
      <c r="IU89" s="193" t="e">
        <f t="shared" si="592"/>
        <v>#N/A</v>
      </c>
      <c r="IV89" s="193" t="e">
        <f t="shared" si="592"/>
        <v>#N/A</v>
      </c>
      <c r="IW89" s="193" t="e">
        <f t="shared" si="592"/>
        <v>#N/A</v>
      </c>
      <c r="IX89" s="193" t="e">
        <f t="shared" si="592"/>
        <v>#N/A</v>
      </c>
      <c r="IY89" s="193" t="e">
        <f t="shared" si="592"/>
        <v>#N/A</v>
      </c>
      <c r="IZ89" s="193" t="e">
        <f t="shared" si="592"/>
        <v>#N/A</v>
      </c>
      <c r="JA89" s="193" t="e">
        <f t="shared" si="592"/>
        <v>#N/A</v>
      </c>
      <c r="JB89" s="193" t="e">
        <f t="shared" si="592"/>
        <v>#N/A</v>
      </c>
      <c r="JC89" s="193" t="e">
        <f t="shared" si="592"/>
        <v>#N/A</v>
      </c>
      <c r="JD89" s="193" t="e">
        <f t="shared" si="592"/>
        <v>#N/A</v>
      </c>
      <c r="JE89" s="193" t="e">
        <f t="shared" si="592"/>
        <v>#N/A</v>
      </c>
      <c r="JF89" s="193" t="e">
        <f t="shared" si="592"/>
        <v>#N/A</v>
      </c>
      <c r="JG89" s="193" t="e">
        <f t="shared" si="592"/>
        <v>#N/A</v>
      </c>
      <c r="JH89" s="193" t="e">
        <f t="shared" si="592"/>
        <v>#N/A</v>
      </c>
      <c r="JI89" s="193" t="e">
        <f t="shared" si="592"/>
        <v>#N/A</v>
      </c>
      <c r="JJ89" s="193" t="e">
        <f t="shared" si="588"/>
        <v>#N/A</v>
      </c>
      <c r="JK89" s="193" t="e">
        <f t="shared" si="588"/>
        <v>#N/A</v>
      </c>
      <c r="JL89" s="193" t="e">
        <f t="shared" si="588"/>
        <v>#N/A</v>
      </c>
      <c r="JM89" s="193" t="e">
        <f t="shared" si="588"/>
        <v>#N/A</v>
      </c>
      <c r="JN89" s="193" t="e">
        <f t="shared" si="588"/>
        <v>#N/A</v>
      </c>
      <c r="JO89" s="193" t="e">
        <f t="shared" si="588"/>
        <v>#N/A</v>
      </c>
      <c r="JP89" s="193" t="e">
        <f t="shared" si="588"/>
        <v>#N/A</v>
      </c>
      <c r="JQ89" s="193" t="e">
        <f t="shared" si="588"/>
        <v>#N/A</v>
      </c>
      <c r="JR89" s="193" t="e">
        <f t="shared" si="588"/>
        <v>#N/A</v>
      </c>
      <c r="JS89" s="193" t="e">
        <f t="shared" si="588"/>
        <v>#N/A</v>
      </c>
      <c r="JT89" s="193" t="e">
        <f t="shared" si="588"/>
        <v>#N/A</v>
      </c>
      <c r="JU89" s="193" t="e">
        <f t="shared" si="588"/>
        <v>#N/A</v>
      </c>
      <c r="JV89" s="193" t="e">
        <f t="shared" si="588"/>
        <v>#N/A</v>
      </c>
      <c r="JW89" s="193" t="e">
        <f t="shared" si="588"/>
        <v>#N/A</v>
      </c>
      <c r="JX89" s="193" t="e">
        <f t="shared" si="588"/>
        <v>#N/A</v>
      </c>
      <c r="JY89" s="193" t="e">
        <f t="shared" si="611"/>
        <v>#N/A</v>
      </c>
      <c r="JZ89" s="193" t="e">
        <f t="shared" si="611"/>
        <v>#N/A</v>
      </c>
      <c r="KA89" s="193" t="e">
        <f t="shared" si="611"/>
        <v>#N/A</v>
      </c>
      <c r="KB89" s="193" t="e">
        <f t="shared" si="611"/>
        <v>#N/A</v>
      </c>
      <c r="KC89" s="193" t="e">
        <f t="shared" si="611"/>
        <v>#N/A</v>
      </c>
      <c r="KD89" s="193" t="e">
        <f t="shared" si="611"/>
        <v>#N/A</v>
      </c>
      <c r="KE89" s="193" t="e">
        <f t="shared" si="611"/>
        <v>#N/A</v>
      </c>
      <c r="KF89" s="193" t="e">
        <f t="shared" si="611"/>
        <v>#N/A</v>
      </c>
      <c r="KG89" s="193" t="e">
        <f t="shared" si="611"/>
        <v>#N/A</v>
      </c>
      <c r="KH89" s="193" t="e">
        <f t="shared" si="611"/>
        <v>#N/A</v>
      </c>
      <c r="KI89" s="193" t="e">
        <f t="shared" si="611"/>
        <v>#N/A</v>
      </c>
      <c r="KJ89" s="193" t="e">
        <f t="shared" si="611"/>
        <v>#N/A</v>
      </c>
      <c r="KK89" s="193" t="e">
        <f t="shared" si="611"/>
        <v>#N/A</v>
      </c>
      <c r="KL89" s="193" t="e">
        <f t="shared" si="611"/>
        <v>#N/A</v>
      </c>
      <c r="KM89" s="193" t="e">
        <f t="shared" si="611"/>
        <v>#N/A</v>
      </c>
      <c r="KN89" s="193" t="e">
        <f t="shared" si="386"/>
        <v>#N/A</v>
      </c>
      <c r="KO89" s="193" t="e">
        <f t="shared" si="585"/>
        <v>#N/A</v>
      </c>
      <c r="KP89" s="193" t="e">
        <f t="shared" si="585"/>
        <v>#N/A</v>
      </c>
      <c r="KQ89" s="193" t="e">
        <f t="shared" si="585"/>
        <v>#N/A</v>
      </c>
      <c r="KR89" s="193" t="e">
        <f t="shared" si="598"/>
        <v>#N/A</v>
      </c>
      <c r="KS89" s="193" t="e">
        <f t="shared" si="598"/>
        <v>#N/A</v>
      </c>
      <c r="KT89" s="193" t="e">
        <f t="shared" si="598"/>
        <v>#N/A</v>
      </c>
      <c r="KU89" s="193" t="e">
        <f t="shared" si="598"/>
        <v>#N/A</v>
      </c>
      <c r="KV89" s="193" t="e">
        <f t="shared" si="598"/>
        <v>#N/A</v>
      </c>
      <c r="KW89" s="193" t="e">
        <f t="shared" si="598"/>
        <v>#N/A</v>
      </c>
      <c r="KX89" s="193" t="e">
        <f t="shared" si="598"/>
        <v>#N/A</v>
      </c>
      <c r="KY89" s="193" t="e">
        <f t="shared" si="598"/>
        <v>#N/A</v>
      </c>
      <c r="KZ89" s="193" t="e">
        <f t="shared" si="598"/>
        <v>#N/A</v>
      </c>
      <c r="LA89" s="193" t="e">
        <f t="shared" si="598"/>
        <v>#N/A</v>
      </c>
      <c r="LB89" s="193" t="e">
        <f t="shared" si="598"/>
        <v>#N/A</v>
      </c>
      <c r="LC89" s="193" t="e">
        <f t="shared" si="598"/>
        <v>#N/A</v>
      </c>
      <c r="LD89" s="193" t="e">
        <f t="shared" si="598"/>
        <v>#N/A</v>
      </c>
      <c r="LE89" s="193" t="e">
        <f t="shared" si="598"/>
        <v>#N/A</v>
      </c>
      <c r="LF89" s="193" t="e">
        <f t="shared" si="598"/>
        <v>#N/A</v>
      </c>
      <c r="LG89" s="193" t="e">
        <f t="shared" si="593"/>
        <v>#N/A</v>
      </c>
      <c r="LH89" s="193" t="e">
        <f t="shared" si="593"/>
        <v>#N/A</v>
      </c>
      <c r="LI89" s="193" t="e">
        <f t="shared" si="593"/>
        <v>#N/A</v>
      </c>
      <c r="LJ89" s="193" t="e">
        <f t="shared" si="593"/>
        <v>#N/A</v>
      </c>
      <c r="LK89" s="193" t="e">
        <f t="shared" si="593"/>
        <v>#N/A</v>
      </c>
      <c r="LL89" s="193" t="e">
        <f t="shared" si="593"/>
        <v>#N/A</v>
      </c>
      <c r="LM89" s="193" t="e">
        <f t="shared" si="593"/>
        <v>#N/A</v>
      </c>
      <c r="LN89" s="193" t="e">
        <f t="shared" si="593"/>
        <v>#N/A</v>
      </c>
      <c r="LO89" s="193" t="e">
        <f t="shared" si="593"/>
        <v>#N/A</v>
      </c>
      <c r="LP89" s="193" t="e">
        <f t="shared" si="593"/>
        <v>#N/A</v>
      </c>
      <c r="LQ89" s="193" t="e">
        <f t="shared" si="593"/>
        <v>#N/A</v>
      </c>
      <c r="LR89" s="193" t="e">
        <f t="shared" si="593"/>
        <v>#N/A</v>
      </c>
      <c r="LS89" s="193" t="e">
        <f t="shared" si="593"/>
        <v>#N/A</v>
      </c>
      <c r="LT89" s="193" t="e">
        <f t="shared" si="593"/>
        <v>#N/A</v>
      </c>
      <c r="LU89" s="193" t="e">
        <f t="shared" si="593"/>
        <v>#N/A</v>
      </c>
      <c r="LV89" s="193" t="e">
        <f t="shared" si="589"/>
        <v>#N/A</v>
      </c>
      <c r="LW89" s="193" t="e">
        <f t="shared" si="589"/>
        <v>#N/A</v>
      </c>
      <c r="LX89" s="193" t="e">
        <f t="shared" si="589"/>
        <v>#N/A</v>
      </c>
      <c r="LY89" s="193" t="e">
        <f t="shared" si="589"/>
        <v>#N/A</v>
      </c>
      <c r="LZ89" s="193" t="e">
        <f t="shared" si="589"/>
        <v>#N/A</v>
      </c>
      <c r="MA89" s="193" t="e">
        <f t="shared" si="589"/>
        <v>#N/A</v>
      </c>
      <c r="MB89" s="193" t="e">
        <f t="shared" si="589"/>
        <v>#N/A</v>
      </c>
      <c r="MC89" s="193" t="e">
        <f t="shared" si="589"/>
        <v>#N/A</v>
      </c>
      <c r="MD89" s="193" t="e">
        <f t="shared" si="589"/>
        <v>#N/A</v>
      </c>
      <c r="ME89" s="193" t="e">
        <f t="shared" si="589"/>
        <v>#N/A</v>
      </c>
      <c r="MF89" s="193" t="e">
        <f t="shared" si="589"/>
        <v>#N/A</v>
      </c>
      <c r="MG89" s="193" t="e">
        <f t="shared" si="589"/>
        <v>#N/A</v>
      </c>
      <c r="MH89" s="193" t="e">
        <f t="shared" si="589"/>
        <v>#N/A</v>
      </c>
      <c r="MI89" s="193" t="e">
        <f t="shared" si="589"/>
        <v>#N/A</v>
      </c>
      <c r="MJ89" s="193" t="e">
        <f t="shared" si="589"/>
        <v>#N/A</v>
      </c>
      <c r="MK89" s="193" t="e">
        <f t="shared" si="612"/>
        <v>#N/A</v>
      </c>
      <c r="ML89" s="193" t="e">
        <f t="shared" si="612"/>
        <v>#N/A</v>
      </c>
      <c r="MM89" s="193" t="e">
        <f t="shared" si="612"/>
        <v>#N/A</v>
      </c>
      <c r="MN89" s="193" t="e">
        <f t="shared" si="612"/>
        <v>#N/A</v>
      </c>
      <c r="MO89" s="193" t="e">
        <f t="shared" si="612"/>
        <v>#N/A</v>
      </c>
      <c r="MP89" s="193" t="e">
        <f t="shared" si="612"/>
        <v>#N/A</v>
      </c>
      <c r="MQ89" s="193" t="e">
        <f t="shared" si="612"/>
        <v>#N/A</v>
      </c>
      <c r="MR89" s="193" t="e">
        <f t="shared" si="612"/>
        <v>#N/A</v>
      </c>
      <c r="MS89" s="193" t="e">
        <f t="shared" si="612"/>
        <v>#N/A</v>
      </c>
      <c r="MT89" s="193" t="e">
        <f t="shared" si="612"/>
        <v>#N/A</v>
      </c>
      <c r="MU89" s="193" t="e">
        <f t="shared" si="612"/>
        <v>#N/A</v>
      </c>
      <c r="MV89" s="193" t="e">
        <f t="shared" si="612"/>
        <v>#N/A</v>
      </c>
      <c r="MW89" s="193" t="e">
        <f t="shared" si="612"/>
        <v>#N/A</v>
      </c>
      <c r="MX89" s="193" t="e">
        <f t="shared" si="612"/>
        <v>#N/A</v>
      </c>
      <c r="MY89" s="193" t="e">
        <f t="shared" si="612"/>
        <v>#N/A</v>
      </c>
      <c r="MZ89" s="193" t="e">
        <f t="shared" si="387"/>
        <v>#N/A</v>
      </c>
      <c r="NA89" s="193" t="e">
        <f t="shared" si="586"/>
        <v>#N/A</v>
      </c>
      <c r="NB89" s="193" t="e">
        <f t="shared" si="586"/>
        <v>#N/A</v>
      </c>
      <c r="NC89" s="193" t="e">
        <f t="shared" si="586"/>
        <v>#N/A</v>
      </c>
      <c r="ND89" s="193" t="e">
        <f t="shared" si="599"/>
        <v>#N/A</v>
      </c>
      <c r="NE89" s="193" t="e">
        <f t="shared" si="599"/>
        <v>#N/A</v>
      </c>
      <c r="NF89" s="193" t="e">
        <f t="shared" si="599"/>
        <v>#N/A</v>
      </c>
      <c r="NG89" s="193" t="e">
        <f t="shared" si="599"/>
        <v>#N/A</v>
      </c>
      <c r="NH89" s="193" t="e">
        <f t="shared" si="599"/>
        <v>#N/A</v>
      </c>
      <c r="NI89" s="193" t="e">
        <f t="shared" si="599"/>
        <v>#N/A</v>
      </c>
      <c r="NJ89" s="193" t="e">
        <f t="shared" si="599"/>
        <v>#N/A</v>
      </c>
      <c r="NK89" s="193" t="e">
        <f t="shared" si="599"/>
        <v>#N/A</v>
      </c>
      <c r="NL89" s="193" t="e">
        <f t="shared" si="599"/>
        <v>#N/A</v>
      </c>
      <c r="NM89" s="193" t="e">
        <f t="shared" si="599"/>
        <v>#N/A</v>
      </c>
      <c r="NN89" s="193" t="e">
        <f t="shared" si="599"/>
        <v>#N/A</v>
      </c>
      <c r="NO89" s="193" t="e">
        <f t="shared" si="599"/>
        <v>#N/A</v>
      </c>
      <c r="NP89" s="193" t="e">
        <f t="shared" si="599"/>
        <v>#N/A</v>
      </c>
      <c r="NQ89" s="193" t="e">
        <f t="shared" si="599"/>
        <v>#N/A</v>
      </c>
      <c r="NR89" s="193" t="e">
        <f t="shared" si="599"/>
        <v>#N/A</v>
      </c>
      <c r="NS89" s="193" t="e">
        <f t="shared" si="594"/>
        <v>#N/A</v>
      </c>
      <c r="NT89" s="193" t="e">
        <f t="shared" si="594"/>
        <v>#N/A</v>
      </c>
      <c r="NU89" s="193" t="e">
        <f t="shared" si="594"/>
        <v>#N/A</v>
      </c>
      <c r="NV89" s="193" t="e">
        <f t="shared" si="594"/>
        <v>#N/A</v>
      </c>
      <c r="NW89" s="193" t="e">
        <f t="shared" si="594"/>
        <v>#N/A</v>
      </c>
      <c r="NX89" s="193" t="e">
        <f t="shared" si="594"/>
        <v>#N/A</v>
      </c>
      <c r="NY89" s="193" t="e">
        <f t="shared" si="594"/>
        <v>#N/A</v>
      </c>
      <c r="NZ89" s="193" t="e">
        <f t="shared" si="594"/>
        <v>#N/A</v>
      </c>
      <c r="OA89" s="193" t="e">
        <f t="shared" si="594"/>
        <v>#N/A</v>
      </c>
      <c r="OB89" s="193" t="e">
        <f t="shared" si="594"/>
        <v>#N/A</v>
      </c>
      <c r="OC89" s="193" t="e">
        <f t="shared" si="594"/>
        <v>#N/A</v>
      </c>
      <c r="OD89" s="193" t="e">
        <f t="shared" si="594"/>
        <v>#N/A</v>
      </c>
      <c r="OE89" s="193" t="e">
        <f t="shared" si="594"/>
        <v>#N/A</v>
      </c>
      <c r="OF89" s="193" t="e">
        <f t="shared" si="594"/>
        <v>#N/A</v>
      </c>
      <c r="OG89" s="193" t="e">
        <f t="shared" si="594"/>
        <v>#N/A</v>
      </c>
      <c r="OH89" s="193" t="e">
        <f t="shared" si="590"/>
        <v>#N/A</v>
      </c>
      <c r="OI89" s="193" t="e">
        <f t="shared" si="590"/>
        <v>#N/A</v>
      </c>
      <c r="OJ89" s="193" t="e">
        <f t="shared" si="590"/>
        <v>#N/A</v>
      </c>
      <c r="OK89" s="193" t="e">
        <f t="shared" si="590"/>
        <v>#N/A</v>
      </c>
      <c r="OL89" s="193" t="e">
        <f t="shared" si="590"/>
        <v>#N/A</v>
      </c>
      <c r="OM89" s="193" t="e">
        <f t="shared" si="590"/>
        <v>#N/A</v>
      </c>
      <c r="ON89" s="193" t="e">
        <f t="shared" si="590"/>
        <v>#N/A</v>
      </c>
      <c r="OO89" s="193" t="e">
        <f t="shared" si="590"/>
        <v>#N/A</v>
      </c>
      <c r="OP89" s="193" t="e">
        <f t="shared" si="590"/>
        <v>#N/A</v>
      </c>
      <c r="OQ89" s="193" t="e">
        <f t="shared" si="590"/>
        <v>#N/A</v>
      </c>
      <c r="OR89" s="193" t="e">
        <f t="shared" si="590"/>
        <v>#N/A</v>
      </c>
      <c r="OS89" s="193" t="e">
        <f t="shared" si="590"/>
        <v>#N/A</v>
      </c>
      <c r="OT89" s="193" t="e">
        <f t="shared" si="590"/>
        <v>#N/A</v>
      </c>
      <c r="OU89" s="193" t="e">
        <f t="shared" si="590"/>
        <v>#N/A</v>
      </c>
      <c r="OV89" s="193" t="e">
        <f t="shared" si="590"/>
        <v>#N/A</v>
      </c>
      <c r="OW89" s="193" t="e">
        <f t="shared" si="613"/>
        <v>#N/A</v>
      </c>
      <c r="OX89" s="193" t="e">
        <f t="shared" si="613"/>
        <v>#N/A</v>
      </c>
      <c r="OY89" s="193" t="e">
        <f t="shared" si="613"/>
        <v>#N/A</v>
      </c>
      <c r="OZ89" s="193" t="e">
        <f t="shared" si="613"/>
        <v>#N/A</v>
      </c>
      <c r="PA89" s="193" t="e">
        <f t="shared" si="613"/>
        <v>#N/A</v>
      </c>
      <c r="PB89" s="193" t="e">
        <f t="shared" si="613"/>
        <v>#N/A</v>
      </c>
      <c r="PC89" s="193" t="e">
        <f t="shared" si="613"/>
        <v>#N/A</v>
      </c>
      <c r="PD89" s="193" t="e">
        <f t="shared" si="613"/>
        <v>#N/A</v>
      </c>
      <c r="PE89" s="193" t="e">
        <f t="shared" si="613"/>
        <v>#N/A</v>
      </c>
      <c r="PF89" s="193" t="e">
        <f t="shared" si="613"/>
        <v>#N/A</v>
      </c>
      <c r="PG89" s="193" t="e">
        <f t="shared" si="613"/>
        <v>#N/A</v>
      </c>
      <c r="PH89" s="193" t="e">
        <f t="shared" si="613"/>
        <v>#N/A</v>
      </c>
      <c r="PI89" s="193" t="e">
        <f t="shared" si="613"/>
        <v>#N/A</v>
      </c>
      <c r="PJ89" s="193" t="e">
        <f t="shared" si="613"/>
        <v>#N/A</v>
      </c>
      <c r="PK89" s="193" t="e">
        <f t="shared" si="613"/>
        <v>#N/A</v>
      </c>
      <c r="PL89" s="193" t="e">
        <f t="shared" si="388"/>
        <v>#N/A</v>
      </c>
      <c r="PM89" s="193" t="e">
        <f t="shared" si="609"/>
        <v>#N/A</v>
      </c>
      <c r="PN89" s="193" t="e">
        <f t="shared" si="609"/>
        <v>#N/A</v>
      </c>
      <c r="PO89" s="193" t="e">
        <f t="shared" si="609"/>
        <v>#N/A</v>
      </c>
      <c r="PP89" s="193" t="e">
        <f t="shared" si="609"/>
        <v>#N/A</v>
      </c>
      <c r="PQ89" s="193" t="e">
        <f t="shared" si="609"/>
        <v>#N/A</v>
      </c>
      <c r="PR89" s="193" t="e">
        <f t="shared" si="609"/>
        <v>#N/A</v>
      </c>
      <c r="PS89" s="193" t="e">
        <f t="shared" si="609"/>
        <v>#N/A</v>
      </c>
      <c r="PT89" s="193" t="e">
        <f t="shared" si="609"/>
        <v>#N/A</v>
      </c>
    </row>
    <row r="90" spans="1:436" hidden="1" x14ac:dyDescent="0.45">
      <c r="A90" s="20">
        <v>87</v>
      </c>
      <c r="B90" s="101" t="str">
        <f t="shared" si="363"/>
        <v/>
      </c>
      <c r="C90" s="115"/>
      <c r="D90" s="101" t="str">
        <f t="shared" si="364"/>
        <v/>
      </c>
      <c r="E90" s="110" t="str">
        <f t="shared" si="365"/>
        <v/>
      </c>
      <c r="F90" s="21" t="str">
        <f t="shared" si="366"/>
        <v/>
      </c>
      <c r="G90" s="22" t="str">
        <f t="shared" si="367"/>
        <v/>
      </c>
      <c r="H90" s="23" t="str">
        <f>IF(F90="","",IF(OR($F90&lt;Skew!$B$3,$F90=Skew!$B$3),IF($F90&gt;Skew!$C$3,Skew!$A$3,IF($F90&gt;Skew!$C$4,Skew!$A$4,IF($F90&gt;Skew!$C$5,Skew!$A$5,IF($F90&gt;Skew!$C$6,Skew!$A$6,IF($F90&gt;Skew!$C$7,Skew!$A$7,IF($F90&gt;Skew!$C$8,Skew!$A$8,IF($F90&gt;Skew!$C$9,Skew!$A$9,IF($F90&gt;Skew!$C$10,Skew!$A$10,IF($F90&gt;Skew!$C$11,Skew!$A$11,IF($F90&gt;Skew!$C$12,Skew!$A$12,IF($F90&gt;Skew!$C$13,Skew!$A$13,IF($F90&gt;Skew!$C$14,Skew!$A$14,IF($F90&gt;Skew!$C$15,Skew!$A$15,IF($F90&gt;Skew!$C$16,Skew!$A$16,Skew!$A$17)
)))))))))))))))</f>
        <v/>
      </c>
      <c r="I90" s="22" t="str">
        <f>IF(F90="","",MATCH(H90,Skew!$A$3:$A$17,0))</f>
        <v/>
      </c>
      <c r="J90" s="22" t="str">
        <f t="shared" si="368"/>
        <v/>
      </c>
      <c r="K90" s="24"/>
      <c r="L90" s="22" t="str">
        <f>IF(OR(F90="",K90=""),"",MATCH(K90,Confidence!$A$3:$A$12,0))</f>
        <v/>
      </c>
      <c r="M90" s="25" t="str">
        <f t="shared" si="369"/>
        <v/>
      </c>
      <c r="N90" s="25" t="str">
        <f t="shared" si="370"/>
        <v/>
      </c>
      <c r="O90" s="22"/>
      <c r="P90" s="102" t="str">
        <f t="shared" si="371"/>
        <v/>
      </c>
      <c r="Q90" s="102" t="str">
        <f t="shared" si="372"/>
        <v/>
      </c>
      <c r="R90" s="37" t="str">
        <f t="shared" si="373"/>
        <v/>
      </c>
      <c r="S90" s="115"/>
      <c r="T90" s="204" t="str">
        <f>IF(AND(B90&gt;0,C90&gt;0,D90&gt;0,M90&gt;0,N90&gt;0,S90&gt;0,NOT(K90="")),ABS(VLOOKUP($S$1,VLookups!$A$30:$B$31,2,FALSE)-_xlfn.BETA.DIST(S90,IF(G90="L",N90,M90),IF(G90="L",M90,N90),TRUE,B90,D90)),"")</f>
        <v/>
      </c>
      <c r="U90" s="112" t="str">
        <f>IF(OR($M90="",$N90=""),"",_xlfn.BETA.INV(ABS(VLOOKUP($S$1,VLookups!$A$30:$B$31,2,FALSE)-U$3),IF($G90="L",$N90,$M90),IF($G90="L",$M90,$N90),$B90,$D90))</f>
        <v/>
      </c>
      <c r="V90" s="113" t="str">
        <f>IF(OR($M90="",$N90=""),"",_xlfn.BETA.INV(ABS(VLOOKUP($S$1,VLookups!$A$30:$B$31,2,FALSE)-V$3),IF($G90="L",$N90,$M90),IF($G90="L",$M90,$N90),$B90,$D90))</f>
        <v/>
      </c>
      <c r="W90" s="112" t="str">
        <f>IF(OR($M90="",$N90=""),"",_xlfn.BETA.INV(ABS(VLOOKUP($S$1,VLookups!$A$30:$B$31,2,FALSE)-W$3),IF($G90="L",$N90,$M90),IF($G90="L",$M90,$N90),$B90,$D90))</f>
        <v/>
      </c>
      <c r="X90" s="113" t="str">
        <f>IF(OR($M90="",$N90=""),"",_xlfn.BETA.INV(ABS(VLOOKUP($S$1,VLookups!$A$30:$B$31,2,FALSE)-X$3),IF($G90="L",$N90,$M90),IF($G90="L",$M90,$N90),$B90,$D90))</f>
        <v/>
      </c>
      <c r="Y90" s="112" t="str">
        <f>IF(OR($M90="",$N90=""),"",_xlfn.BETA.INV(ABS(VLOOKUP($S$1,VLookups!$A$30:$B$31,2,FALSE)-Y$3),IF($G90="L",$N90,$M90),IF($G90="L",$M90,$N90),$B90,$D90))</f>
        <v/>
      </c>
      <c r="Z90" s="113" t="str">
        <f>IF(OR($M90="",$N90=""),"",_xlfn.BETA.INV(ABS(VLOOKUP($S$1,VLookups!$A$30:$B$31,2,FALSE)-Z$3),IF($G90="L",$N90,$M90),IF($G90="L",$M90,$N90),$B90,$D90))</f>
        <v/>
      </c>
      <c r="AA90" s="112" t="str">
        <f>IF(OR($M90="",$N90=""),"",_xlfn.BETA.INV(ABS(VLOOKUP($S$1,VLookups!$A$30:$B$31,2,FALSE)-AA$3),IF($G90="L",$N90,$M90),IF($G90="L",$M90,$N90),$B90,$D90))</f>
        <v/>
      </c>
      <c r="AB90" s="113" t="str">
        <f>IF(OR($M90="",$N90=""),"",_xlfn.BETA.INV(ABS(VLOOKUP($S$1,VLookups!$A$30:$B$31,2,FALSE)-AB$3),IF($G90="L",$N90,$M90),IF($G90="L",$M90,$N90),$B90,$D90))</f>
        <v/>
      </c>
      <c r="AC90" s="112" t="str">
        <f>IF(OR($M90="",$N90=""),"",_xlfn.BETA.INV(ABS(VLOOKUP($S$1,VLookups!$A$30:$B$31,2,FALSE)-AC$3),IF($G90="L",$N90,$M90),IF($G90="L",$M90,$N90),$B90,$D90))</f>
        <v/>
      </c>
      <c r="AD90" s="113" t="str">
        <f>IF(OR($M90="",$N90=""),"",_xlfn.BETA.INV(ABS(VLOOKUP($S$1,VLookups!$A$30:$B$31,2,FALSE)-AD$3),IF($G90="L",$N90,$M90),IF($G90="L",$M90,$N90),$B90,$D90))</f>
        <v/>
      </c>
      <c r="AE90" s="112" t="str">
        <f>IF(OR($M90="",$N90=""),"",_xlfn.BETA.INV(ABS(VLOOKUP($S$1,VLookups!$A$30:$B$31,2,FALSE)-AE$3),IF($G90="L",$N90,$M90),IF($G90="L",$M90,$N90),$B90,$D90))</f>
        <v/>
      </c>
      <c r="AF90" s="113" t="str">
        <f>IF(OR($M90="",$N90=""),"",_xlfn.BETA.INV(ABS(VLOOKUP($S$1,VLookups!$A$30:$B$31,2,FALSE)-AF$3),IF($G90="L",$N90,$M90),IF($G90="L",$M90,$N90),$B90,$D90))</f>
        <v/>
      </c>
      <c r="AG90" s="15"/>
      <c r="AH90" s="194" t="str">
        <f t="shared" si="374"/>
        <v/>
      </c>
      <c r="AI90" s="192" t="str">
        <f t="shared" si="375"/>
        <v/>
      </c>
      <c r="AJ90" s="177" t="str">
        <f t="shared" ref="AJ90" si="618">IF(ISNONTEXT($AH90),AI90+$AH90,"")</f>
        <v/>
      </c>
      <c r="AK90" s="177" t="str">
        <f t="shared" si="390"/>
        <v/>
      </c>
      <c r="AL90" s="177" t="str">
        <f t="shared" si="391"/>
        <v/>
      </c>
      <c r="AM90" s="177" t="str">
        <f t="shared" si="392"/>
        <v/>
      </c>
      <c r="AN90" s="177" t="str">
        <f t="shared" si="393"/>
        <v/>
      </c>
      <c r="AO90" s="177" t="str">
        <f t="shared" si="394"/>
        <v/>
      </c>
      <c r="AP90" s="177" t="str">
        <f t="shared" si="395"/>
        <v/>
      </c>
      <c r="AQ90" s="177" t="str">
        <f t="shared" si="396"/>
        <v/>
      </c>
      <c r="AR90" s="177" t="str">
        <f t="shared" si="397"/>
        <v/>
      </c>
      <c r="AS90" s="177" t="str">
        <f t="shared" si="398"/>
        <v/>
      </c>
      <c r="AT90" s="177" t="str">
        <f t="shared" si="399"/>
        <v/>
      </c>
      <c r="AU90" s="177" t="str">
        <f t="shared" si="400"/>
        <v/>
      </c>
      <c r="AV90" s="177" t="str">
        <f t="shared" si="401"/>
        <v/>
      </c>
      <c r="AW90" s="177" t="str">
        <f t="shared" si="402"/>
        <v/>
      </c>
      <c r="AX90" s="177" t="str">
        <f t="shared" si="403"/>
        <v/>
      </c>
      <c r="AY90" s="177" t="str">
        <f t="shared" si="404"/>
        <v/>
      </c>
      <c r="AZ90" s="177" t="str">
        <f t="shared" si="405"/>
        <v/>
      </c>
      <c r="BA90" s="177" t="str">
        <f t="shared" si="406"/>
        <v/>
      </c>
      <c r="BB90" s="177" t="str">
        <f t="shared" si="407"/>
        <v/>
      </c>
      <c r="BC90" s="177" t="str">
        <f t="shared" si="408"/>
        <v/>
      </c>
      <c r="BD90" s="177" t="str">
        <f t="shared" si="409"/>
        <v/>
      </c>
      <c r="BE90" s="177" t="str">
        <f t="shared" si="410"/>
        <v/>
      </c>
      <c r="BF90" s="177" t="str">
        <f t="shared" si="411"/>
        <v/>
      </c>
      <c r="BG90" s="177" t="str">
        <f t="shared" si="412"/>
        <v/>
      </c>
      <c r="BH90" s="177" t="str">
        <f t="shared" si="413"/>
        <v/>
      </c>
      <c r="BI90" s="177" t="str">
        <f t="shared" si="414"/>
        <v/>
      </c>
      <c r="BJ90" s="177" t="str">
        <f t="shared" si="415"/>
        <v/>
      </c>
      <c r="BK90" s="177" t="str">
        <f t="shared" si="416"/>
        <v/>
      </c>
      <c r="BL90" s="177" t="str">
        <f t="shared" si="417"/>
        <v/>
      </c>
      <c r="BM90" s="177" t="str">
        <f t="shared" si="418"/>
        <v/>
      </c>
      <c r="BN90" s="177" t="str">
        <f t="shared" si="419"/>
        <v/>
      </c>
      <c r="BO90" s="177" t="str">
        <f t="shared" si="420"/>
        <v/>
      </c>
      <c r="BP90" s="177" t="str">
        <f t="shared" si="421"/>
        <v/>
      </c>
      <c r="BQ90" s="177" t="str">
        <f t="shared" si="422"/>
        <v/>
      </c>
      <c r="BR90" s="177" t="str">
        <f t="shared" si="423"/>
        <v/>
      </c>
      <c r="BS90" s="177" t="str">
        <f t="shared" si="424"/>
        <v/>
      </c>
      <c r="BT90" s="177" t="str">
        <f t="shared" si="425"/>
        <v/>
      </c>
      <c r="BU90" s="177" t="str">
        <f t="shared" si="426"/>
        <v/>
      </c>
      <c r="BV90" s="177" t="str">
        <f t="shared" si="427"/>
        <v/>
      </c>
      <c r="BW90" s="177" t="str">
        <f t="shared" si="428"/>
        <v/>
      </c>
      <c r="BX90" s="177" t="str">
        <f t="shared" si="429"/>
        <v/>
      </c>
      <c r="BY90" s="177" t="str">
        <f t="shared" si="430"/>
        <v/>
      </c>
      <c r="BZ90" s="177" t="str">
        <f t="shared" si="431"/>
        <v/>
      </c>
      <c r="CA90" s="177" t="str">
        <f t="shared" si="432"/>
        <v/>
      </c>
      <c r="CB90" s="177" t="str">
        <f t="shared" si="433"/>
        <v/>
      </c>
      <c r="CC90" s="177" t="str">
        <f t="shared" si="434"/>
        <v/>
      </c>
      <c r="CD90" s="177" t="str">
        <f t="shared" si="435"/>
        <v/>
      </c>
      <c r="CE90" s="177" t="str">
        <f t="shared" si="436"/>
        <v/>
      </c>
      <c r="CF90" s="177" t="str">
        <f t="shared" si="437"/>
        <v/>
      </c>
      <c r="CG90" s="177" t="str">
        <f t="shared" si="438"/>
        <v/>
      </c>
      <c r="CH90" s="177" t="str">
        <f t="shared" si="439"/>
        <v/>
      </c>
      <c r="CI90" s="177" t="str">
        <f t="shared" si="440"/>
        <v/>
      </c>
      <c r="CJ90" s="177" t="str">
        <f t="shared" si="441"/>
        <v/>
      </c>
      <c r="CK90" s="177" t="str">
        <f t="shared" si="442"/>
        <v/>
      </c>
      <c r="CL90" s="177" t="str">
        <f t="shared" si="443"/>
        <v/>
      </c>
      <c r="CM90" s="177" t="str">
        <f t="shared" si="444"/>
        <v/>
      </c>
      <c r="CN90" s="177" t="str">
        <f t="shared" si="445"/>
        <v/>
      </c>
      <c r="CO90" s="177" t="str">
        <f t="shared" si="446"/>
        <v/>
      </c>
      <c r="CP90" s="177" t="str">
        <f t="shared" si="447"/>
        <v/>
      </c>
      <c r="CQ90" s="177" t="str">
        <f t="shared" si="448"/>
        <v/>
      </c>
      <c r="CR90" s="177" t="str">
        <f t="shared" si="449"/>
        <v/>
      </c>
      <c r="CS90" s="177" t="str">
        <f t="shared" si="450"/>
        <v/>
      </c>
      <c r="CT90" s="177" t="str">
        <f t="shared" si="451"/>
        <v/>
      </c>
      <c r="CU90" s="177" t="str">
        <f t="shared" si="452"/>
        <v/>
      </c>
      <c r="CV90" s="177" t="str">
        <f t="shared" si="383"/>
        <v/>
      </c>
      <c r="CW90" s="177" t="str">
        <f t="shared" si="453"/>
        <v/>
      </c>
      <c r="CX90" s="177" t="str">
        <f t="shared" si="454"/>
        <v/>
      </c>
      <c r="CY90" s="177" t="str">
        <f t="shared" si="455"/>
        <v/>
      </c>
      <c r="CZ90" s="177" t="str">
        <f t="shared" si="456"/>
        <v/>
      </c>
      <c r="DA90" s="177" t="str">
        <f t="shared" si="457"/>
        <v/>
      </c>
      <c r="DB90" s="177" t="str">
        <f t="shared" si="458"/>
        <v/>
      </c>
      <c r="DC90" s="177" t="str">
        <f t="shared" si="459"/>
        <v/>
      </c>
      <c r="DD90" s="177" t="str">
        <f t="shared" si="460"/>
        <v/>
      </c>
      <c r="DE90" s="177" t="str">
        <f t="shared" si="461"/>
        <v/>
      </c>
      <c r="DF90" s="177" t="str">
        <f t="shared" si="462"/>
        <v/>
      </c>
      <c r="DG90" s="177" t="str">
        <f t="shared" si="463"/>
        <v/>
      </c>
      <c r="DH90" s="177" t="str">
        <f t="shared" si="464"/>
        <v/>
      </c>
      <c r="DI90" s="177" t="str">
        <f t="shared" si="465"/>
        <v/>
      </c>
      <c r="DJ90" s="177" t="str">
        <f t="shared" si="466"/>
        <v/>
      </c>
      <c r="DK90" s="177" t="str">
        <f t="shared" si="467"/>
        <v/>
      </c>
      <c r="DL90" s="177" t="str">
        <f t="shared" si="468"/>
        <v/>
      </c>
      <c r="DM90" s="177" t="str">
        <f t="shared" si="469"/>
        <v/>
      </c>
      <c r="DN90" s="177" t="str">
        <f t="shared" si="470"/>
        <v/>
      </c>
      <c r="DO90" s="177" t="str">
        <f t="shared" si="471"/>
        <v/>
      </c>
      <c r="DP90" s="177" t="str">
        <f t="shared" si="472"/>
        <v/>
      </c>
      <c r="DQ90" s="177" t="str">
        <f t="shared" si="473"/>
        <v/>
      </c>
      <c r="DR90" s="177" t="str">
        <f t="shared" si="474"/>
        <v/>
      </c>
      <c r="DS90" s="177" t="str">
        <f t="shared" si="475"/>
        <v/>
      </c>
      <c r="DT90" s="177" t="str">
        <f t="shared" si="476"/>
        <v/>
      </c>
      <c r="DU90" s="177" t="str">
        <f t="shared" si="477"/>
        <v/>
      </c>
      <c r="DV90" s="177" t="str">
        <f t="shared" si="478"/>
        <v/>
      </c>
      <c r="DW90" s="177" t="str">
        <f t="shared" si="479"/>
        <v/>
      </c>
      <c r="DX90" s="177" t="str">
        <f t="shared" si="480"/>
        <v/>
      </c>
      <c r="DY90" s="177" t="str">
        <f t="shared" si="481"/>
        <v/>
      </c>
      <c r="DZ90" s="177" t="str">
        <f t="shared" si="482"/>
        <v/>
      </c>
      <c r="EA90" s="177" t="str">
        <f t="shared" si="483"/>
        <v/>
      </c>
      <c r="EB90" s="177" t="str">
        <f t="shared" si="484"/>
        <v/>
      </c>
      <c r="EC90" s="177" t="str">
        <f t="shared" si="485"/>
        <v/>
      </c>
      <c r="ED90" s="177" t="str">
        <f t="shared" si="486"/>
        <v/>
      </c>
      <c r="EE90" s="177" t="str">
        <f t="shared" si="487"/>
        <v/>
      </c>
      <c r="EF90" s="177" t="str">
        <f t="shared" si="488"/>
        <v/>
      </c>
      <c r="EG90" s="177" t="str">
        <f t="shared" si="489"/>
        <v/>
      </c>
      <c r="EH90" s="177" t="str">
        <f t="shared" si="490"/>
        <v/>
      </c>
      <c r="EI90" s="177" t="str">
        <f t="shared" si="491"/>
        <v/>
      </c>
      <c r="EJ90" s="177" t="str">
        <f t="shared" si="492"/>
        <v/>
      </c>
      <c r="EK90" s="177" t="str">
        <f t="shared" si="493"/>
        <v/>
      </c>
      <c r="EL90" s="177" t="str">
        <f t="shared" si="494"/>
        <v/>
      </c>
      <c r="EM90" s="177" t="str">
        <f t="shared" si="495"/>
        <v/>
      </c>
      <c r="EN90" s="177" t="str">
        <f t="shared" si="496"/>
        <v/>
      </c>
      <c r="EO90" s="177" t="str">
        <f t="shared" si="497"/>
        <v/>
      </c>
      <c r="EP90" s="177" t="str">
        <f t="shared" si="498"/>
        <v/>
      </c>
      <c r="EQ90" s="177" t="str">
        <f t="shared" si="499"/>
        <v/>
      </c>
      <c r="ER90" s="177" t="str">
        <f t="shared" si="500"/>
        <v/>
      </c>
      <c r="ES90" s="177" t="str">
        <f t="shared" si="501"/>
        <v/>
      </c>
      <c r="ET90" s="177" t="str">
        <f t="shared" si="502"/>
        <v/>
      </c>
      <c r="EU90" s="177" t="str">
        <f t="shared" si="503"/>
        <v/>
      </c>
      <c r="EV90" s="177" t="str">
        <f t="shared" si="504"/>
        <v/>
      </c>
      <c r="EW90" s="177" t="str">
        <f t="shared" si="505"/>
        <v/>
      </c>
      <c r="EX90" s="177" t="str">
        <f t="shared" si="506"/>
        <v/>
      </c>
      <c r="EY90" s="177" t="str">
        <f t="shared" si="507"/>
        <v/>
      </c>
      <c r="EZ90" s="177" t="str">
        <f t="shared" si="508"/>
        <v/>
      </c>
      <c r="FA90" s="177" t="str">
        <f t="shared" si="509"/>
        <v/>
      </c>
      <c r="FB90" s="177" t="str">
        <f t="shared" si="510"/>
        <v/>
      </c>
      <c r="FC90" s="177" t="str">
        <f t="shared" si="511"/>
        <v/>
      </c>
      <c r="FD90" s="177" t="str">
        <f t="shared" si="512"/>
        <v/>
      </c>
      <c r="FE90" s="177" t="str">
        <f t="shared" si="513"/>
        <v/>
      </c>
      <c r="FF90" s="177" t="str">
        <f t="shared" si="514"/>
        <v/>
      </c>
      <c r="FG90" s="177" t="str">
        <f t="shared" si="515"/>
        <v/>
      </c>
      <c r="FH90" s="177" t="str">
        <f t="shared" si="384"/>
        <v/>
      </c>
      <c r="FI90" s="177" t="str">
        <f t="shared" si="516"/>
        <v/>
      </c>
      <c r="FJ90" s="177" t="str">
        <f t="shared" si="517"/>
        <v/>
      </c>
      <c r="FK90" s="177" t="str">
        <f t="shared" si="518"/>
        <v/>
      </c>
      <c r="FL90" s="177" t="str">
        <f t="shared" si="519"/>
        <v/>
      </c>
      <c r="FM90" s="177" t="str">
        <f t="shared" si="520"/>
        <v/>
      </c>
      <c r="FN90" s="177" t="str">
        <f t="shared" si="521"/>
        <v/>
      </c>
      <c r="FO90" s="177" t="str">
        <f t="shared" si="522"/>
        <v/>
      </c>
      <c r="FP90" s="177" t="str">
        <f t="shared" si="523"/>
        <v/>
      </c>
      <c r="FQ90" s="177" t="str">
        <f t="shared" si="524"/>
        <v/>
      </c>
      <c r="FR90" s="177" t="str">
        <f t="shared" si="525"/>
        <v/>
      </c>
      <c r="FS90" s="177" t="str">
        <f t="shared" si="526"/>
        <v/>
      </c>
      <c r="FT90" s="177" t="str">
        <f t="shared" si="527"/>
        <v/>
      </c>
      <c r="FU90" s="177" t="str">
        <f t="shared" si="528"/>
        <v/>
      </c>
      <c r="FV90" s="177" t="str">
        <f t="shared" si="529"/>
        <v/>
      </c>
      <c r="FW90" s="177" t="str">
        <f t="shared" si="530"/>
        <v/>
      </c>
      <c r="FX90" s="177" t="str">
        <f t="shared" si="531"/>
        <v/>
      </c>
      <c r="FY90" s="177" t="str">
        <f t="shared" si="532"/>
        <v/>
      </c>
      <c r="FZ90" s="177" t="str">
        <f t="shared" si="533"/>
        <v/>
      </c>
      <c r="GA90" s="177" t="str">
        <f t="shared" si="534"/>
        <v/>
      </c>
      <c r="GB90" s="177" t="str">
        <f t="shared" si="535"/>
        <v/>
      </c>
      <c r="GC90" s="177" t="str">
        <f t="shared" si="536"/>
        <v/>
      </c>
      <c r="GD90" s="177" t="str">
        <f t="shared" si="537"/>
        <v/>
      </c>
      <c r="GE90" s="177" t="str">
        <f t="shared" si="538"/>
        <v/>
      </c>
      <c r="GF90" s="177" t="str">
        <f t="shared" si="539"/>
        <v/>
      </c>
      <c r="GG90" s="177" t="str">
        <f t="shared" si="540"/>
        <v/>
      </c>
      <c r="GH90" s="177" t="str">
        <f t="shared" si="541"/>
        <v/>
      </c>
      <c r="GI90" s="177" t="str">
        <f t="shared" si="542"/>
        <v/>
      </c>
      <c r="GJ90" s="177" t="str">
        <f t="shared" si="543"/>
        <v/>
      </c>
      <c r="GK90" s="177" t="str">
        <f t="shared" si="544"/>
        <v/>
      </c>
      <c r="GL90" s="177" t="str">
        <f t="shared" si="545"/>
        <v/>
      </c>
      <c r="GM90" s="177" t="str">
        <f t="shared" si="546"/>
        <v/>
      </c>
      <c r="GN90" s="177" t="str">
        <f t="shared" si="547"/>
        <v/>
      </c>
      <c r="GO90" s="177" t="str">
        <f t="shared" si="548"/>
        <v/>
      </c>
      <c r="GP90" s="177" t="str">
        <f t="shared" si="549"/>
        <v/>
      </c>
      <c r="GQ90" s="177" t="str">
        <f t="shared" si="550"/>
        <v/>
      </c>
      <c r="GR90" s="177" t="str">
        <f t="shared" si="551"/>
        <v/>
      </c>
      <c r="GS90" s="177" t="str">
        <f t="shared" si="552"/>
        <v/>
      </c>
      <c r="GT90" s="177" t="str">
        <f t="shared" si="553"/>
        <v/>
      </c>
      <c r="GU90" s="177" t="str">
        <f t="shared" si="554"/>
        <v/>
      </c>
      <c r="GV90" s="177" t="str">
        <f t="shared" si="555"/>
        <v/>
      </c>
      <c r="GW90" s="177" t="str">
        <f t="shared" si="556"/>
        <v/>
      </c>
      <c r="GX90" s="177" t="str">
        <f t="shared" si="557"/>
        <v/>
      </c>
      <c r="GY90" s="177" t="str">
        <f t="shared" si="558"/>
        <v/>
      </c>
      <c r="GZ90" s="177" t="str">
        <f t="shared" si="559"/>
        <v/>
      </c>
      <c r="HA90" s="177" t="str">
        <f t="shared" si="560"/>
        <v/>
      </c>
      <c r="HB90" s="177" t="str">
        <f t="shared" si="561"/>
        <v/>
      </c>
      <c r="HC90" s="177" t="str">
        <f t="shared" si="562"/>
        <v/>
      </c>
      <c r="HD90" s="177" t="str">
        <f t="shared" si="563"/>
        <v/>
      </c>
      <c r="HE90" s="177" t="str">
        <f t="shared" si="564"/>
        <v/>
      </c>
      <c r="HF90" s="177" t="str">
        <f t="shared" si="565"/>
        <v/>
      </c>
      <c r="HG90" s="177" t="str">
        <f t="shared" si="566"/>
        <v/>
      </c>
      <c r="HH90" s="177" t="str">
        <f t="shared" si="567"/>
        <v/>
      </c>
      <c r="HI90" s="177" t="str">
        <f t="shared" si="568"/>
        <v/>
      </c>
      <c r="HJ90" s="177" t="str">
        <f t="shared" si="569"/>
        <v/>
      </c>
      <c r="HK90" s="177" t="str">
        <f t="shared" si="570"/>
        <v/>
      </c>
      <c r="HL90" s="177" t="str">
        <f t="shared" si="571"/>
        <v/>
      </c>
      <c r="HM90" s="177" t="str">
        <f t="shared" si="572"/>
        <v/>
      </c>
      <c r="HN90" s="177" t="str">
        <f t="shared" si="573"/>
        <v/>
      </c>
      <c r="HO90" s="177" t="str">
        <f t="shared" si="574"/>
        <v/>
      </c>
      <c r="HP90" s="177" t="str">
        <f t="shared" si="575"/>
        <v/>
      </c>
      <c r="HQ90" s="177" t="str">
        <f t="shared" si="576"/>
        <v/>
      </c>
      <c r="HR90" s="177" t="str">
        <f t="shared" si="577"/>
        <v/>
      </c>
      <c r="HS90" s="177" t="str">
        <f t="shared" si="578"/>
        <v/>
      </c>
      <c r="HT90" s="177" t="str">
        <f t="shared" si="385"/>
        <v/>
      </c>
      <c r="HU90" s="177" t="str">
        <f t="shared" si="603"/>
        <v/>
      </c>
      <c r="HV90" s="177" t="str">
        <f t="shared" si="604"/>
        <v/>
      </c>
      <c r="HW90" s="177" t="str">
        <f t="shared" si="605"/>
        <v/>
      </c>
      <c r="HX90" s="177" t="str">
        <f t="shared" si="606"/>
        <v/>
      </c>
      <c r="HY90" s="177" t="str">
        <f t="shared" si="607"/>
        <v/>
      </c>
      <c r="HZ90" s="177" t="str">
        <f t="shared" si="608"/>
        <v/>
      </c>
      <c r="IA90" s="192" t="str">
        <f t="shared" si="377"/>
        <v/>
      </c>
      <c r="IB90" s="193" t="e">
        <f t="shared" si="361"/>
        <v>#N/A</v>
      </c>
      <c r="IC90" s="193" t="e">
        <f t="shared" si="584"/>
        <v>#N/A</v>
      </c>
      <c r="ID90" s="193" t="e">
        <f t="shared" si="584"/>
        <v>#N/A</v>
      </c>
      <c r="IE90" s="193" t="e">
        <f t="shared" si="584"/>
        <v>#N/A</v>
      </c>
      <c r="IF90" s="193" t="e">
        <f t="shared" si="597"/>
        <v>#N/A</v>
      </c>
      <c r="IG90" s="193" t="e">
        <f t="shared" si="597"/>
        <v>#N/A</v>
      </c>
      <c r="IH90" s="193" t="e">
        <f t="shared" si="597"/>
        <v>#N/A</v>
      </c>
      <c r="II90" s="193" t="e">
        <f t="shared" si="597"/>
        <v>#N/A</v>
      </c>
      <c r="IJ90" s="193" t="e">
        <f t="shared" si="597"/>
        <v>#N/A</v>
      </c>
      <c r="IK90" s="193" t="e">
        <f t="shared" si="597"/>
        <v>#N/A</v>
      </c>
      <c r="IL90" s="193" t="e">
        <f t="shared" si="597"/>
        <v>#N/A</v>
      </c>
      <c r="IM90" s="193" t="e">
        <f t="shared" si="597"/>
        <v>#N/A</v>
      </c>
      <c r="IN90" s="193" t="e">
        <f t="shared" si="597"/>
        <v>#N/A</v>
      </c>
      <c r="IO90" s="193" t="e">
        <f t="shared" si="597"/>
        <v>#N/A</v>
      </c>
      <c r="IP90" s="193" t="e">
        <f t="shared" si="597"/>
        <v>#N/A</v>
      </c>
      <c r="IQ90" s="193" t="e">
        <f t="shared" si="597"/>
        <v>#N/A</v>
      </c>
      <c r="IR90" s="193" t="e">
        <f t="shared" si="597"/>
        <v>#N/A</v>
      </c>
      <c r="IS90" s="193" t="e">
        <f t="shared" si="597"/>
        <v>#N/A</v>
      </c>
      <c r="IT90" s="193" t="e">
        <f t="shared" si="597"/>
        <v>#N/A</v>
      </c>
      <c r="IU90" s="193" t="e">
        <f t="shared" si="592"/>
        <v>#N/A</v>
      </c>
      <c r="IV90" s="193" t="e">
        <f t="shared" si="592"/>
        <v>#N/A</v>
      </c>
      <c r="IW90" s="193" t="e">
        <f t="shared" si="592"/>
        <v>#N/A</v>
      </c>
      <c r="IX90" s="193" t="e">
        <f t="shared" si="592"/>
        <v>#N/A</v>
      </c>
      <c r="IY90" s="193" t="e">
        <f t="shared" si="592"/>
        <v>#N/A</v>
      </c>
      <c r="IZ90" s="193" t="e">
        <f t="shared" si="592"/>
        <v>#N/A</v>
      </c>
      <c r="JA90" s="193" t="e">
        <f t="shared" si="592"/>
        <v>#N/A</v>
      </c>
      <c r="JB90" s="193" t="e">
        <f t="shared" si="592"/>
        <v>#N/A</v>
      </c>
      <c r="JC90" s="193" t="e">
        <f t="shared" si="592"/>
        <v>#N/A</v>
      </c>
      <c r="JD90" s="193" t="e">
        <f t="shared" si="592"/>
        <v>#N/A</v>
      </c>
      <c r="JE90" s="193" t="e">
        <f t="shared" si="592"/>
        <v>#N/A</v>
      </c>
      <c r="JF90" s="193" t="e">
        <f t="shared" si="592"/>
        <v>#N/A</v>
      </c>
      <c r="JG90" s="193" t="e">
        <f t="shared" si="592"/>
        <v>#N/A</v>
      </c>
      <c r="JH90" s="193" t="e">
        <f t="shared" si="592"/>
        <v>#N/A</v>
      </c>
      <c r="JI90" s="193" t="e">
        <f t="shared" si="592"/>
        <v>#N/A</v>
      </c>
      <c r="JJ90" s="193" t="e">
        <f t="shared" si="588"/>
        <v>#N/A</v>
      </c>
      <c r="JK90" s="193" t="e">
        <f t="shared" si="588"/>
        <v>#N/A</v>
      </c>
      <c r="JL90" s="193" t="e">
        <f t="shared" si="588"/>
        <v>#N/A</v>
      </c>
      <c r="JM90" s="193" t="e">
        <f t="shared" si="588"/>
        <v>#N/A</v>
      </c>
      <c r="JN90" s="193" t="e">
        <f t="shared" si="588"/>
        <v>#N/A</v>
      </c>
      <c r="JO90" s="193" t="e">
        <f t="shared" si="588"/>
        <v>#N/A</v>
      </c>
      <c r="JP90" s="193" t="e">
        <f t="shared" si="588"/>
        <v>#N/A</v>
      </c>
      <c r="JQ90" s="193" t="e">
        <f t="shared" si="588"/>
        <v>#N/A</v>
      </c>
      <c r="JR90" s="193" t="e">
        <f t="shared" si="588"/>
        <v>#N/A</v>
      </c>
      <c r="JS90" s="193" t="e">
        <f t="shared" si="588"/>
        <v>#N/A</v>
      </c>
      <c r="JT90" s="193" t="e">
        <f t="shared" si="588"/>
        <v>#N/A</v>
      </c>
      <c r="JU90" s="193" t="e">
        <f t="shared" si="588"/>
        <v>#N/A</v>
      </c>
      <c r="JV90" s="193" t="e">
        <f t="shared" si="588"/>
        <v>#N/A</v>
      </c>
      <c r="JW90" s="193" t="e">
        <f t="shared" si="588"/>
        <v>#N/A</v>
      </c>
      <c r="JX90" s="193" t="e">
        <f t="shared" si="588"/>
        <v>#N/A</v>
      </c>
      <c r="JY90" s="193" t="e">
        <f t="shared" si="611"/>
        <v>#N/A</v>
      </c>
      <c r="JZ90" s="193" t="e">
        <f t="shared" si="611"/>
        <v>#N/A</v>
      </c>
      <c r="KA90" s="193" t="e">
        <f t="shared" si="611"/>
        <v>#N/A</v>
      </c>
      <c r="KB90" s="193" t="e">
        <f t="shared" si="611"/>
        <v>#N/A</v>
      </c>
      <c r="KC90" s="193" t="e">
        <f t="shared" si="611"/>
        <v>#N/A</v>
      </c>
      <c r="KD90" s="193" t="e">
        <f t="shared" si="611"/>
        <v>#N/A</v>
      </c>
      <c r="KE90" s="193" t="e">
        <f t="shared" si="611"/>
        <v>#N/A</v>
      </c>
      <c r="KF90" s="193" t="e">
        <f t="shared" si="611"/>
        <v>#N/A</v>
      </c>
      <c r="KG90" s="193" t="e">
        <f t="shared" si="611"/>
        <v>#N/A</v>
      </c>
      <c r="KH90" s="193" t="e">
        <f t="shared" si="611"/>
        <v>#N/A</v>
      </c>
      <c r="KI90" s="193" t="e">
        <f t="shared" si="611"/>
        <v>#N/A</v>
      </c>
      <c r="KJ90" s="193" t="e">
        <f t="shared" si="611"/>
        <v>#N/A</v>
      </c>
      <c r="KK90" s="193" t="e">
        <f t="shared" si="611"/>
        <v>#N/A</v>
      </c>
      <c r="KL90" s="193" t="e">
        <f t="shared" si="611"/>
        <v>#N/A</v>
      </c>
      <c r="KM90" s="193" t="e">
        <f t="shared" si="611"/>
        <v>#N/A</v>
      </c>
      <c r="KN90" s="193" t="e">
        <f t="shared" si="386"/>
        <v>#N/A</v>
      </c>
      <c r="KO90" s="193" t="e">
        <f t="shared" si="585"/>
        <v>#N/A</v>
      </c>
      <c r="KP90" s="193" t="e">
        <f t="shared" si="585"/>
        <v>#N/A</v>
      </c>
      <c r="KQ90" s="193" t="e">
        <f t="shared" si="585"/>
        <v>#N/A</v>
      </c>
      <c r="KR90" s="193" t="e">
        <f t="shared" si="598"/>
        <v>#N/A</v>
      </c>
      <c r="KS90" s="193" t="e">
        <f t="shared" si="598"/>
        <v>#N/A</v>
      </c>
      <c r="KT90" s="193" t="e">
        <f t="shared" si="598"/>
        <v>#N/A</v>
      </c>
      <c r="KU90" s="193" t="e">
        <f t="shared" si="598"/>
        <v>#N/A</v>
      </c>
      <c r="KV90" s="193" t="e">
        <f t="shared" si="598"/>
        <v>#N/A</v>
      </c>
      <c r="KW90" s="193" t="e">
        <f t="shared" si="598"/>
        <v>#N/A</v>
      </c>
      <c r="KX90" s="193" t="e">
        <f t="shared" si="598"/>
        <v>#N/A</v>
      </c>
      <c r="KY90" s="193" t="e">
        <f t="shared" si="598"/>
        <v>#N/A</v>
      </c>
      <c r="KZ90" s="193" t="e">
        <f t="shared" si="598"/>
        <v>#N/A</v>
      </c>
      <c r="LA90" s="193" t="e">
        <f t="shared" si="598"/>
        <v>#N/A</v>
      </c>
      <c r="LB90" s="193" t="e">
        <f t="shared" si="598"/>
        <v>#N/A</v>
      </c>
      <c r="LC90" s="193" t="e">
        <f t="shared" si="598"/>
        <v>#N/A</v>
      </c>
      <c r="LD90" s="193" t="e">
        <f t="shared" si="598"/>
        <v>#N/A</v>
      </c>
      <c r="LE90" s="193" t="e">
        <f t="shared" si="598"/>
        <v>#N/A</v>
      </c>
      <c r="LF90" s="193" t="e">
        <f t="shared" si="598"/>
        <v>#N/A</v>
      </c>
      <c r="LG90" s="193" t="e">
        <f t="shared" si="593"/>
        <v>#N/A</v>
      </c>
      <c r="LH90" s="193" t="e">
        <f t="shared" si="593"/>
        <v>#N/A</v>
      </c>
      <c r="LI90" s="193" t="e">
        <f t="shared" si="593"/>
        <v>#N/A</v>
      </c>
      <c r="LJ90" s="193" t="e">
        <f t="shared" si="593"/>
        <v>#N/A</v>
      </c>
      <c r="LK90" s="193" t="e">
        <f t="shared" si="593"/>
        <v>#N/A</v>
      </c>
      <c r="LL90" s="193" t="e">
        <f t="shared" si="593"/>
        <v>#N/A</v>
      </c>
      <c r="LM90" s="193" t="e">
        <f t="shared" si="593"/>
        <v>#N/A</v>
      </c>
      <c r="LN90" s="193" t="e">
        <f t="shared" si="593"/>
        <v>#N/A</v>
      </c>
      <c r="LO90" s="193" t="e">
        <f t="shared" si="593"/>
        <v>#N/A</v>
      </c>
      <c r="LP90" s="193" t="e">
        <f t="shared" si="593"/>
        <v>#N/A</v>
      </c>
      <c r="LQ90" s="193" t="e">
        <f t="shared" si="593"/>
        <v>#N/A</v>
      </c>
      <c r="LR90" s="193" t="e">
        <f t="shared" si="593"/>
        <v>#N/A</v>
      </c>
      <c r="LS90" s="193" t="e">
        <f t="shared" si="593"/>
        <v>#N/A</v>
      </c>
      <c r="LT90" s="193" t="e">
        <f t="shared" si="593"/>
        <v>#N/A</v>
      </c>
      <c r="LU90" s="193" t="e">
        <f t="shared" si="593"/>
        <v>#N/A</v>
      </c>
      <c r="LV90" s="193" t="e">
        <f t="shared" si="589"/>
        <v>#N/A</v>
      </c>
      <c r="LW90" s="193" t="e">
        <f t="shared" si="589"/>
        <v>#N/A</v>
      </c>
      <c r="LX90" s="193" t="e">
        <f t="shared" si="589"/>
        <v>#N/A</v>
      </c>
      <c r="LY90" s="193" t="e">
        <f t="shared" si="589"/>
        <v>#N/A</v>
      </c>
      <c r="LZ90" s="193" t="e">
        <f t="shared" si="589"/>
        <v>#N/A</v>
      </c>
      <c r="MA90" s="193" t="e">
        <f t="shared" si="589"/>
        <v>#N/A</v>
      </c>
      <c r="MB90" s="193" t="e">
        <f t="shared" si="589"/>
        <v>#N/A</v>
      </c>
      <c r="MC90" s="193" t="e">
        <f t="shared" si="589"/>
        <v>#N/A</v>
      </c>
      <c r="MD90" s="193" t="e">
        <f t="shared" si="589"/>
        <v>#N/A</v>
      </c>
      <c r="ME90" s="193" t="e">
        <f t="shared" si="589"/>
        <v>#N/A</v>
      </c>
      <c r="MF90" s="193" t="e">
        <f t="shared" si="589"/>
        <v>#N/A</v>
      </c>
      <c r="MG90" s="193" t="e">
        <f t="shared" si="589"/>
        <v>#N/A</v>
      </c>
      <c r="MH90" s="193" t="e">
        <f t="shared" si="589"/>
        <v>#N/A</v>
      </c>
      <c r="MI90" s="193" t="e">
        <f t="shared" si="589"/>
        <v>#N/A</v>
      </c>
      <c r="MJ90" s="193" t="e">
        <f t="shared" si="589"/>
        <v>#N/A</v>
      </c>
      <c r="MK90" s="193" t="e">
        <f t="shared" si="612"/>
        <v>#N/A</v>
      </c>
      <c r="ML90" s="193" t="e">
        <f t="shared" si="612"/>
        <v>#N/A</v>
      </c>
      <c r="MM90" s="193" t="e">
        <f t="shared" si="612"/>
        <v>#N/A</v>
      </c>
      <c r="MN90" s="193" t="e">
        <f t="shared" si="612"/>
        <v>#N/A</v>
      </c>
      <c r="MO90" s="193" t="e">
        <f t="shared" si="612"/>
        <v>#N/A</v>
      </c>
      <c r="MP90" s="193" t="e">
        <f t="shared" si="612"/>
        <v>#N/A</v>
      </c>
      <c r="MQ90" s="193" t="e">
        <f t="shared" si="612"/>
        <v>#N/A</v>
      </c>
      <c r="MR90" s="193" t="e">
        <f t="shared" si="612"/>
        <v>#N/A</v>
      </c>
      <c r="MS90" s="193" t="e">
        <f t="shared" si="612"/>
        <v>#N/A</v>
      </c>
      <c r="MT90" s="193" t="e">
        <f t="shared" si="612"/>
        <v>#N/A</v>
      </c>
      <c r="MU90" s="193" t="e">
        <f t="shared" si="612"/>
        <v>#N/A</v>
      </c>
      <c r="MV90" s="193" t="e">
        <f t="shared" si="612"/>
        <v>#N/A</v>
      </c>
      <c r="MW90" s="193" t="e">
        <f t="shared" si="612"/>
        <v>#N/A</v>
      </c>
      <c r="MX90" s="193" t="e">
        <f t="shared" si="612"/>
        <v>#N/A</v>
      </c>
      <c r="MY90" s="193" t="e">
        <f t="shared" si="612"/>
        <v>#N/A</v>
      </c>
      <c r="MZ90" s="193" t="e">
        <f t="shared" si="387"/>
        <v>#N/A</v>
      </c>
      <c r="NA90" s="193" t="e">
        <f t="shared" si="586"/>
        <v>#N/A</v>
      </c>
      <c r="NB90" s="193" t="e">
        <f t="shared" si="586"/>
        <v>#N/A</v>
      </c>
      <c r="NC90" s="193" t="e">
        <f t="shared" si="586"/>
        <v>#N/A</v>
      </c>
      <c r="ND90" s="193" t="e">
        <f t="shared" si="599"/>
        <v>#N/A</v>
      </c>
      <c r="NE90" s="193" t="e">
        <f t="shared" si="599"/>
        <v>#N/A</v>
      </c>
      <c r="NF90" s="193" t="e">
        <f t="shared" si="599"/>
        <v>#N/A</v>
      </c>
      <c r="NG90" s="193" t="e">
        <f t="shared" si="599"/>
        <v>#N/A</v>
      </c>
      <c r="NH90" s="193" t="e">
        <f t="shared" si="599"/>
        <v>#N/A</v>
      </c>
      <c r="NI90" s="193" t="e">
        <f t="shared" si="599"/>
        <v>#N/A</v>
      </c>
      <c r="NJ90" s="193" t="e">
        <f t="shared" si="599"/>
        <v>#N/A</v>
      </c>
      <c r="NK90" s="193" t="e">
        <f t="shared" si="599"/>
        <v>#N/A</v>
      </c>
      <c r="NL90" s="193" t="e">
        <f t="shared" si="599"/>
        <v>#N/A</v>
      </c>
      <c r="NM90" s="193" t="e">
        <f t="shared" si="599"/>
        <v>#N/A</v>
      </c>
      <c r="NN90" s="193" t="e">
        <f t="shared" si="599"/>
        <v>#N/A</v>
      </c>
      <c r="NO90" s="193" t="e">
        <f t="shared" si="599"/>
        <v>#N/A</v>
      </c>
      <c r="NP90" s="193" t="e">
        <f t="shared" si="599"/>
        <v>#N/A</v>
      </c>
      <c r="NQ90" s="193" t="e">
        <f t="shared" si="599"/>
        <v>#N/A</v>
      </c>
      <c r="NR90" s="193" t="e">
        <f t="shared" si="599"/>
        <v>#N/A</v>
      </c>
      <c r="NS90" s="193" t="e">
        <f t="shared" si="594"/>
        <v>#N/A</v>
      </c>
      <c r="NT90" s="193" t="e">
        <f t="shared" si="594"/>
        <v>#N/A</v>
      </c>
      <c r="NU90" s="193" t="e">
        <f t="shared" si="594"/>
        <v>#N/A</v>
      </c>
      <c r="NV90" s="193" t="e">
        <f t="shared" si="594"/>
        <v>#N/A</v>
      </c>
      <c r="NW90" s="193" t="e">
        <f t="shared" si="594"/>
        <v>#N/A</v>
      </c>
      <c r="NX90" s="193" t="e">
        <f t="shared" si="594"/>
        <v>#N/A</v>
      </c>
      <c r="NY90" s="193" t="e">
        <f t="shared" si="594"/>
        <v>#N/A</v>
      </c>
      <c r="NZ90" s="193" t="e">
        <f t="shared" si="594"/>
        <v>#N/A</v>
      </c>
      <c r="OA90" s="193" t="e">
        <f t="shared" si="594"/>
        <v>#N/A</v>
      </c>
      <c r="OB90" s="193" t="e">
        <f t="shared" si="594"/>
        <v>#N/A</v>
      </c>
      <c r="OC90" s="193" t="e">
        <f t="shared" si="594"/>
        <v>#N/A</v>
      </c>
      <c r="OD90" s="193" t="e">
        <f t="shared" si="594"/>
        <v>#N/A</v>
      </c>
      <c r="OE90" s="193" t="e">
        <f t="shared" si="594"/>
        <v>#N/A</v>
      </c>
      <c r="OF90" s="193" t="e">
        <f t="shared" si="594"/>
        <v>#N/A</v>
      </c>
      <c r="OG90" s="193" t="e">
        <f t="shared" si="594"/>
        <v>#N/A</v>
      </c>
      <c r="OH90" s="193" t="e">
        <f t="shared" si="590"/>
        <v>#N/A</v>
      </c>
      <c r="OI90" s="193" t="e">
        <f t="shared" si="590"/>
        <v>#N/A</v>
      </c>
      <c r="OJ90" s="193" t="e">
        <f t="shared" si="590"/>
        <v>#N/A</v>
      </c>
      <c r="OK90" s="193" t="e">
        <f t="shared" si="590"/>
        <v>#N/A</v>
      </c>
      <c r="OL90" s="193" t="e">
        <f t="shared" si="590"/>
        <v>#N/A</v>
      </c>
      <c r="OM90" s="193" t="e">
        <f t="shared" si="590"/>
        <v>#N/A</v>
      </c>
      <c r="ON90" s="193" t="e">
        <f t="shared" si="590"/>
        <v>#N/A</v>
      </c>
      <c r="OO90" s="193" t="e">
        <f t="shared" si="590"/>
        <v>#N/A</v>
      </c>
      <c r="OP90" s="193" t="e">
        <f t="shared" si="590"/>
        <v>#N/A</v>
      </c>
      <c r="OQ90" s="193" t="e">
        <f t="shared" si="590"/>
        <v>#N/A</v>
      </c>
      <c r="OR90" s="193" t="e">
        <f t="shared" si="590"/>
        <v>#N/A</v>
      </c>
      <c r="OS90" s="193" t="e">
        <f t="shared" si="590"/>
        <v>#N/A</v>
      </c>
      <c r="OT90" s="193" t="e">
        <f t="shared" si="590"/>
        <v>#N/A</v>
      </c>
      <c r="OU90" s="193" t="e">
        <f t="shared" si="590"/>
        <v>#N/A</v>
      </c>
      <c r="OV90" s="193" t="e">
        <f t="shared" si="590"/>
        <v>#N/A</v>
      </c>
      <c r="OW90" s="193" t="e">
        <f t="shared" si="613"/>
        <v>#N/A</v>
      </c>
      <c r="OX90" s="193" t="e">
        <f t="shared" si="613"/>
        <v>#N/A</v>
      </c>
      <c r="OY90" s="193" t="e">
        <f t="shared" si="613"/>
        <v>#N/A</v>
      </c>
      <c r="OZ90" s="193" t="e">
        <f t="shared" si="613"/>
        <v>#N/A</v>
      </c>
      <c r="PA90" s="193" t="e">
        <f t="shared" si="613"/>
        <v>#N/A</v>
      </c>
      <c r="PB90" s="193" t="e">
        <f t="shared" si="613"/>
        <v>#N/A</v>
      </c>
      <c r="PC90" s="193" t="e">
        <f t="shared" si="613"/>
        <v>#N/A</v>
      </c>
      <c r="PD90" s="193" t="e">
        <f t="shared" si="613"/>
        <v>#N/A</v>
      </c>
      <c r="PE90" s="193" t="e">
        <f t="shared" si="613"/>
        <v>#N/A</v>
      </c>
      <c r="PF90" s="193" t="e">
        <f t="shared" si="613"/>
        <v>#N/A</v>
      </c>
      <c r="PG90" s="193" t="e">
        <f t="shared" si="613"/>
        <v>#N/A</v>
      </c>
      <c r="PH90" s="193" t="e">
        <f t="shared" si="613"/>
        <v>#N/A</v>
      </c>
      <c r="PI90" s="193" t="e">
        <f t="shared" si="613"/>
        <v>#N/A</v>
      </c>
      <c r="PJ90" s="193" t="e">
        <f t="shared" si="613"/>
        <v>#N/A</v>
      </c>
      <c r="PK90" s="193" t="e">
        <f t="shared" si="613"/>
        <v>#N/A</v>
      </c>
      <c r="PL90" s="193" t="e">
        <f t="shared" si="388"/>
        <v>#N/A</v>
      </c>
      <c r="PM90" s="193" t="e">
        <f t="shared" si="609"/>
        <v>#N/A</v>
      </c>
      <c r="PN90" s="193" t="e">
        <f t="shared" si="609"/>
        <v>#N/A</v>
      </c>
      <c r="PO90" s="193" t="e">
        <f t="shared" si="609"/>
        <v>#N/A</v>
      </c>
      <c r="PP90" s="193" t="e">
        <f t="shared" si="609"/>
        <v>#N/A</v>
      </c>
      <c r="PQ90" s="193" t="e">
        <f t="shared" si="609"/>
        <v>#N/A</v>
      </c>
      <c r="PR90" s="193" t="e">
        <f t="shared" si="609"/>
        <v>#N/A</v>
      </c>
      <c r="PS90" s="193" t="e">
        <f t="shared" si="609"/>
        <v>#N/A</v>
      </c>
      <c r="PT90" s="193" t="e">
        <f t="shared" si="609"/>
        <v>#N/A</v>
      </c>
    </row>
    <row r="91" spans="1:436" hidden="1" x14ac:dyDescent="0.45">
      <c r="A91" s="20">
        <v>88</v>
      </c>
      <c r="B91" s="101" t="str">
        <f t="shared" si="363"/>
        <v/>
      </c>
      <c r="C91" s="115"/>
      <c r="D91" s="101" t="str">
        <f t="shared" si="364"/>
        <v/>
      </c>
      <c r="E91" s="110" t="str">
        <f t="shared" si="365"/>
        <v/>
      </c>
      <c r="F91" s="21" t="str">
        <f t="shared" si="366"/>
        <v/>
      </c>
      <c r="G91" s="22" t="str">
        <f t="shared" si="367"/>
        <v/>
      </c>
      <c r="H91" s="23" t="str">
        <f>IF(F91="","",IF(OR($F91&lt;Skew!$B$3,$F91=Skew!$B$3),IF($F91&gt;Skew!$C$3,Skew!$A$3,IF($F91&gt;Skew!$C$4,Skew!$A$4,IF($F91&gt;Skew!$C$5,Skew!$A$5,IF($F91&gt;Skew!$C$6,Skew!$A$6,IF($F91&gt;Skew!$C$7,Skew!$A$7,IF($F91&gt;Skew!$C$8,Skew!$A$8,IF($F91&gt;Skew!$C$9,Skew!$A$9,IF($F91&gt;Skew!$C$10,Skew!$A$10,IF($F91&gt;Skew!$C$11,Skew!$A$11,IF($F91&gt;Skew!$C$12,Skew!$A$12,IF($F91&gt;Skew!$C$13,Skew!$A$13,IF($F91&gt;Skew!$C$14,Skew!$A$14,IF($F91&gt;Skew!$C$15,Skew!$A$15,IF($F91&gt;Skew!$C$16,Skew!$A$16,Skew!$A$17)
)))))))))))))))</f>
        <v/>
      </c>
      <c r="I91" s="22" t="str">
        <f>IF(F91="","",MATCH(H91,Skew!$A$3:$A$17,0))</f>
        <v/>
      </c>
      <c r="J91" s="22" t="str">
        <f t="shared" si="368"/>
        <v/>
      </c>
      <c r="K91" s="24"/>
      <c r="L91" s="22" t="str">
        <f>IF(OR(F91="",K91=""),"",MATCH(K91,Confidence!$A$3:$A$12,0))</f>
        <v/>
      </c>
      <c r="M91" s="25" t="str">
        <f t="shared" si="369"/>
        <v/>
      </c>
      <c r="N91" s="25" t="str">
        <f t="shared" si="370"/>
        <v/>
      </c>
      <c r="O91" s="22"/>
      <c r="P91" s="102" t="str">
        <f t="shared" si="371"/>
        <v/>
      </c>
      <c r="Q91" s="102" t="str">
        <f t="shared" si="372"/>
        <v/>
      </c>
      <c r="R91" s="37" t="str">
        <f t="shared" si="373"/>
        <v/>
      </c>
      <c r="S91" s="115"/>
      <c r="T91" s="204" t="str">
        <f>IF(AND(B91&gt;0,C91&gt;0,D91&gt;0,M91&gt;0,N91&gt;0,S91&gt;0,NOT(K91="")),ABS(VLOOKUP($S$1,VLookups!$A$30:$B$31,2,FALSE)-_xlfn.BETA.DIST(S91,IF(G91="L",N91,M91),IF(G91="L",M91,N91),TRUE,B91,D91)),"")</f>
        <v/>
      </c>
      <c r="U91" s="112" t="str">
        <f>IF(OR($M91="",$N91=""),"",_xlfn.BETA.INV(ABS(VLOOKUP($S$1,VLookups!$A$30:$B$31,2,FALSE)-U$3),IF($G91="L",$N91,$M91),IF($G91="L",$M91,$N91),$B91,$D91))</f>
        <v/>
      </c>
      <c r="V91" s="113" t="str">
        <f>IF(OR($M91="",$N91=""),"",_xlfn.BETA.INV(ABS(VLOOKUP($S$1,VLookups!$A$30:$B$31,2,FALSE)-V$3),IF($G91="L",$N91,$M91),IF($G91="L",$M91,$N91),$B91,$D91))</f>
        <v/>
      </c>
      <c r="W91" s="112" t="str">
        <f>IF(OR($M91="",$N91=""),"",_xlfn.BETA.INV(ABS(VLOOKUP($S$1,VLookups!$A$30:$B$31,2,FALSE)-W$3),IF($G91="L",$N91,$M91),IF($G91="L",$M91,$N91),$B91,$D91))</f>
        <v/>
      </c>
      <c r="X91" s="113" t="str">
        <f>IF(OR($M91="",$N91=""),"",_xlfn.BETA.INV(ABS(VLOOKUP($S$1,VLookups!$A$30:$B$31,2,FALSE)-X$3),IF($G91="L",$N91,$M91),IF($G91="L",$M91,$N91),$B91,$D91))</f>
        <v/>
      </c>
      <c r="Y91" s="112" t="str">
        <f>IF(OR($M91="",$N91=""),"",_xlfn.BETA.INV(ABS(VLOOKUP($S$1,VLookups!$A$30:$B$31,2,FALSE)-Y$3),IF($G91="L",$N91,$M91),IF($G91="L",$M91,$N91),$B91,$D91))</f>
        <v/>
      </c>
      <c r="Z91" s="113" t="str">
        <f>IF(OR($M91="",$N91=""),"",_xlfn.BETA.INV(ABS(VLOOKUP($S$1,VLookups!$A$30:$B$31,2,FALSE)-Z$3),IF($G91="L",$N91,$M91),IF($G91="L",$M91,$N91),$B91,$D91))</f>
        <v/>
      </c>
      <c r="AA91" s="112" t="str">
        <f>IF(OR($M91="",$N91=""),"",_xlfn.BETA.INV(ABS(VLOOKUP($S$1,VLookups!$A$30:$B$31,2,FALSE)-AA$3),IF($G91="L",$N91,$M91),IF($G91="L",$M91,$N91),$B91,$D91))</f>
        <v/>
      </c>
      <c r="AB91" s="113" t="str">
        <f>IF(OR($M91="",$N91=""),"",_xlfn.BETA.INV(ABS(VLOOKUP($S$1,VLookups!$A$30:$B$31,2,FALSE)-AB$3),IF($G91="L",$N91,$M91),IF($G91="L",$M91,$N91),$B91,$D91))</f>
        <v/>
      </c>
      <c r="AC91" s="112" t="str">
        <f>IF(OR($M91="",$N91=""),"",_xlfn.BETA.INV(ABS(VLOOKUP($S$1,VLookups!$A$30:$B$31,2,FALSE)-AC$3),IF($G91="L",$N91,$M91),IF($G91="L",$M91,$N91),$B91,$D91))</f>
        <v/>
      </c>
      <c r="AD91" s="113" t="str">
        <f>IF(OR($M91="",$N91=""),"",_xlfn.BETA.INV(ABS(VLOOKUP($S$1,VLookups!$A$30:$B$31,2,FALSE)-AD$3),IF($G91="L",$N91,$M91),IF($G91="L",$M91,$N91),$B91,$D91))</f>
        <v/>
      </c>
      <c r="AE91" s="112" t="str">
        <f>IF(OR($M91="",$N91=""),"",_xlfn.BETA.INV(ABS(VLOOKUP($S$1,VLookups!$A$30:$B$31,2,FALSE)-AE$3),IF($G91="L",$N91,$M91),IF($G91="L",$M91,$N91),$B91,$D91))</f>
        <v/>
      </c>
      <c r="AF91" s="113" t="str">
        <f>IF(OR($M91="",$N91=""),"",_xlfn.BETA.INV(ABS(VLOOKUP($S$1,VLookups!$A$30:$B$31,2,FALSE)-AF$3),IF($G91="L",$N91,$M91),IF($G91="L",$M91,$N91),$B91,$D91))</f>
        <v/>
      </c>
      <c r="AG91" s="15"/>
      <c r="AH91" s="194" t="str">
        <f t="shared" si="374"/>
        <v/>
      </c>
      <c r="AI91" s="192" t="str">
        <f t="shared" si="375"/>
        <v/>
      </c>
      <c r="AJ91" s="177" t="str">
        <f t="shared" ref="AJ91" si="619">IF(ISNONTEXT($AH91),AI91+$AH91,"")</f>
        <v/>
      </c>
      <c r="AK91" s="177" t="str">
        <f t="shared" si="390"/>
        <v/>
      </c>
      <c r="AL91" s="177" t="str">
        <f t="shared" si="391"/>
        <v/>
      </c>
      <c r="AM91" s="177" t="str">
        <f t="shared" si="392"/>
        <v/>
      </c>
      <c r="AN91" s="177" t="str">
        <f t="shared" si="393"/>
        <v/>
      </c>
      <c r="AO91" s="177" t="str">
        <f t="shared" si="394"/>
        <v/>
      </c>
      <c r="AP91" s="177" t="str">
        <f t="shared" si="395"/>
        <v/>
      </c>
      <c r="AQ91" s="177" t="str">
        <f t="shared" si="396"/>
        <v/>
      </c>
      <c r="AR91" s="177" t="str">
        <f t="shared" si="397"/>
        <v/>
      </c>
      <c r="AS91" s="177" t="str">
        <f t="shared" si="398"/>
        <v/>
      </c>
      <c r="AT91" s="177" t="str">
        <f t="shared" si="399"/>
        <v/>
      </c>
      <c r="AU91" s="177" t="str">
        <f t="shared" si="400"/>
        <v/>
      </c>
      <c r="AV91" s="177" t="str">
        <f t="shared" si="401"/>
        <v/>
      </c>
      <c r="AW91" s="177" t="str">
        <f t="shared" si="402"/>
        <v/>
      </c>
      <c r="AX91" s="177" t="str">
        <f t="shared" si="403"/>
        <v/>
      </c>
      <c r="AY91" s="177" t="str">
        <f t="shared" si="404"/>
        <v/>
      </c>
      <c r="AZ91" s="177" t="str">
        <f t="shared" si="405"/>
        <v/>
      </c>
      <c r="BA91" s="177" t="str">
        <f t="shared" si="406"/>
        <v/>
      </c>
      <c r="BB91" s="177" t="str">
        <f t="shared" si="407"/>
        <v/>
      </c>
      <c r="BC91" s="177" t="str">
        <f t="shared" si="408"/>
        <v/>
      </c>
      <c r="BD91" s="177" t="str">
        <f t="shared" si="409"/>
        <v/>
      </c>
      <c r="BE91" s="177" t="str">
        <f t="shared" si="410"/>
        <v/>
      </c>
      <c r="BF91" s="177" t="str">
        <f t="shared" si="411"/>
        <v/>
      </c>
      <c r="BG91" s="177" t="str">
        <f t="shared" si="412"/>
        <v/>
      </c>
      <c r="BH91" s="177" t="str">
        <f t="shared" si="413"/>
        <v/>
      </c>
      <c r="BI91" s="177" t="str">
        <f t="shared" si="414"/>
        <v/>
      </c>
      <c r="BJ91" s="177" t="str">
        <f t="shared" si="415"/>
        <v/>
      </c>
      <c r="BK91" s="177" t="str">
        <f t="shared" si="416"/>
        <v/>
      </c>
      <c r="BL91" s="177" t="str">
        <f t="shared" si="417"/>
        <v/>
      </c>
      <c r="BM91" s="177" t="str">
        <f t="shared" si="418"/>
        <v/>
      </c>
      <c r="BN91" s="177" t="str">
        <f t="shared" si="419"/>
        <v/>
      </c>
      <c r="BO91" s="177" t="str">
        <f t="shared" si="420"/>
        <v/>
      </c>
      <c r="BP91" s="177" t="str">
        <f t="shared" si="421"/>
        <v/>
      </c>
      <c r="BQ91" s="177" t="str">
        <f t="shared" si="422"/>
        <v/>
      </c>
      <c r="BR91" s="177" t="str">
        <f t="shared" si="423"/>
        <v/>
      </c>
      <c r="BS91" s="177" t="str">
        <f t="shared" si="424"/>
        <v/>
      </c>
      <c r="BT91" s="177" t="str">
        <f t="shared" si="425"/>
        <v/>
      </c>
      <c r="BU91" s="177" t="str">
        <f t="shared" si="426"/>
        <v/>
      </c>
      <c r="BV91" s="177" t="str">
        <f t="shared" si="427"/>
        <v/>
      </c>
      <c r="BW91" s="177" t="str">
        <f t="shared" si="428"/>
        <v/>
      </c>
      <c r="BX91" s="177" t="str">
        <f t="shared" si="429"/>
        <v/>
      </c>
      <c r="BY91" s="177" t="str">
        <f t="shared" si="430"/>
        <v/>
      </c>
      <c r="BZ91" s="177" t="str">
        <f t="shared" si="431"/>
        <v/>
      </c>
      <c r="CA91" s="177" t="str">
        <f t="shared" si="432"/>
        <v/>
      </c>
      <c r="CB91" s="177" t="str">
        <f t="shared" si="433"/>
        <v/>
      </c>
      <c r="CC91" s="177" t="str">
        <f t="shared" si="434"/>
        <v/>
      </c>
      <c r="CD91" s="177" t="str">
        <f t="shared" si="435"/>
        <v/>
      </c>
      <c r="CE91" s="177" t="str">
        <f t="shared" si="436"/>
        <v/>
      </c>
      <c r="CF91" s="177" t="str">
        <f t="shared" si="437"/>
        <v/>
      </c>
      <c r="CG91" s="177" t="str">
        <f t="shared" si="438"/>
        <v/>
      </c>
      <c r="CH91" s="177" t="str">
        <f t="shared" si="439"/>
        <v/>
      </c>
      <c r="CI91" s="177" t="str">
        <f t="shared" si="440"/>
        <v/>
      </c>
      <c r="CJ91" s="177" t="str">
        <f t="shared" si="441"/>
        <v/>
      </c>
      <c r="CK91" s="177" t="str">
        <f t="shared" si="442"/>
        <v/>
      </c>
      <c r="CL91" s="177" t="str">
        <f t="shared" si="443"/>
        <v/>
      </c>
      <c r="CM91" s="177" t="str">
        <f t="shared" si="444"/>
        <v/>
      </c>
      <c r="CN91" s="177" t="str">
        <f t="shared" si="445"/>
        <v/>
      </c>
      <c r="CO91" s="177" t="str">
        <f t="shared" si="446"/>
        <v/>
      </c>
      <c r="CP91" s="177" t="str">
        <f t="shared" si="447"/>
        <v/>
      </c>
      <c r="CQ91" s="177" t="str">
        <f t="shared" si="448"/>
        <v/>
      </c>
      <c r="CR91" s="177" t="str">
        <f t="shared" si="449"/>
        <v/>
      </c>
      <c r="CS91" s="177" t="str">
        <f t="shared" si="450"/>
        <v/>
      </c>
      <c r="CT91" s="177" t="str">
        <f t="shared" si="451"/>
        <v/>
      </c>
      <c r="CU91" s="177" t="str">
        <f t="shared" si="452"/>
        <v/>
      </c>
      <c r="CV91" s="177" t="str">
        <f t="shared" si="383"/>
        <v/>
      </c>
      <c r="CW91" s="177" t="str">
        <f t="shared" si="453"/>
        <v/>
      </c>
      <c r="CX91" s="177" t="str">
        <f t="shared" si="454"/>
        <v/>
      </c>
      <c r="CY91" s="177" t="str">
        <f t="shared" si="455"/>
        <v/>
      </c>
      <c r="CZ91" s="177" t="str">
        <f t="shared" si="456"/>
        <v/>
      </c>
      <c r="DA91" s="177" t="str">
        <f t="shared" si="457"/>
        <v/>
      </c>
      <c r="DB91" s="177" t="str">
        <f t="shared" si="458"/>
        <v/>
      </c>
      <c r="DC91" s="177" t="str">
        <f t="shared" si="459"/>
        <v/>
      </c>
      <c r="DD91" s="177" t="str">
        <f t="shared" si="460"/>
        <v/>
      </c>
      <c r="DE91" s="177" t="str">
        <f t="shared" si="461"/>
        <v/>
      </c>
      <c r="DF91" s="177" t="str">
        <f t="shared" si="462"/>
        <v/>
      </c>
      <c r="DG91" s="177" t="str">
        <f t="shared" si="463"/>
        <v/>
      </c>
      <c r="DH91" s="177" t="str">
        <f t="shared" si="464"/>
        <v/>
      </c>
      <c r="DI91" s="177" t="str">
        <f t="shared" si="465"/>
        <v/>
      </c>
      <c r="DJ91" s="177" t="str">
        <f t="shared" si="466"/>
        <v/>
      </c>
      <c r="DK91" s="177" t="str">
        <f t="shared" si="467"/>
        <v/>
      </c>
      <c r="DL91" s="177" t="str">
        <f t="shared" si="468"/>
        <v/>
      </c>
      <c r="DM91" s="177" t="str">
        <f t="shared" si="469"/>
        <v/>
      </c>
      <c r="DN91" s="177" t="str">
        <f t="shared" si="470"/>
        <v/>
      </c>
      <c r="DO91" s="177" t="str">
        <f t="shared" si="471"/>
        <v/>
      </c>
      <c r="DP91" s="177" t="str">
        <f t="shared" si="472"/>
        <v/>
      </c>
      <c r="DQ91" s="177" t="str">
        <f t="shared" si="473"/>
        <v/>
      </c>
      <c r="DR91" s="177" t="str">
        <f t="shared" si="474"/>
        <v/>
      </c>
      <c r="DS91" s="177" t="str">
        <f t="shared" si="475"/>
        <v/>
      </c>
      <c r="DT91" s="177" t="str">
        <f t="shared" si="476"/>
        <v/>
      </c>
      <c r="DU91" s="177" t="str">
        <f t="shared" si="477"/>
        <v/>
      </c>
      <c r="DV91" s="177" t="str">
        <f t="shared" si="478"/>
        <v/>
      </c>
      <c r="DW91" s="177" t="str">
        <f t="shared" si="479"/>
        <v/>
      </c>
      <c r="DX91" s="177" t="str">
        <f t="shared" si="480"/>
        <v/>
      </c>
      <c r="DY91" s="177" t="str">
        <f t="shared" si="481"/>
        <v/>
      </c>
      <c r="DZ91" s="177" t="str">
        <f t="shared" si="482"/>
        <v/>
      </c>
      <c r="EA91" s="177" t="str">
        <f t="shared" si="483"/>
        <v/>
      </c>
      <c r="EB91" s="177" t="str">
        <f t="shared" si="484"/>
        <v/>
      </c>
      <c r="EC91" s="177" t="str">
        <f t="shared" si="485"/>
        <v/>
      </c>
      <c r="ED91" s="177" t="str">
        <f t="shared" si="486"/>
        <v/>
      </c>
      <c r="EE91" s="177" t="str">
        <f t="shared" si="487"/>
        <v/>
      </c>
      <c r="EF91" s="177" t="str">
        <f t="shared" si="488"/>
        <v/>
      </c>
      <c r="EG91" s="177" t="str">
        <f t="shared" si="489"/>
        <v/>
      </c>
      <c r="EH91" s="177" t="str">
        <f t="shared" si="490"/>
        <v/>
      </c>
      <c r="EI91" s="177" t="str">
        <f t="shared" si="491"/>
        <v/>
      </c>
      <c r="EJ91" s="177" t="str">
        <f t="shared" si="492"/>
        <v/>
      </c>
      <c r="EK91" s="177" t="str">
        <f t="shared" si="493"/>
        <v/>
      </c>
      <c r="EL91" s="177" t="str">
        <f t="shared" si="494"/>
        <v/>
      </c>
      <c r="EM91" s="177" t="str">
        <f t="shared" si="495"/>
        <v/>
      </c>
      <c r="EN91" s="177" t="str">
        <f t="shared" si="496"/>
        <v/>
      </c>
      <c r="EO91" s="177" t="str">
        <f t="shared" si="497"/>
        <v/>
      </c>
      <c r="EP91" s="177" t="str">
        <f t="shared" si="498"/>
        <v/>
      </c>
      <c r="EQ91" s="177" t="str">
        <f t="shared" si="499"/>
        <v/>
      </c>
      <c r="ER91" s="177" t="str">
        <f t="shared" si="500"/>
        <v/>
      </c>
      <c r="ES91" s="177" t="str">
        <f t="shared" si="501"/>
        <v/>
      </c>
      <c r="ET91" s="177" t="str">
        <f t="shared" si="502"/>
        <v/>
      </c>
      <c r="EU91" s="177" t="str">
        <f t="shared" si="503"/>
        <v/>
      </c>
      <c r="EV91" s="177" t="str">
        <f t="shared" si="504"/>
        <v/>
      </c>
      <c r="EW91" s="177" t="str">
        <f t="shared" si="505"/>
        <v/>
      </c>
      <c r="EX91" s="177" t="str">
        <f t="shared" si="506"/>
        <v/>
      </c>
      <c r="EY91" s="177" t="str">
        <f t="shared" si="507"/>
        <v/>
      </c>
      <c r="EZ91" s="177" t="str">
        <f t="shared" si="508"/>
        <v/>
      </c>
      <c r="FA91" s="177" t="str">
        <f t="shared" si="509"/>
        <v/>
      </c>
      <c r="FB91" s="177" t="str">
        <f t="shared" si="510"/>
        <v/>
      </c>
      <c r="FC91" s="177" t="str">
        <f t="shared" si="511"/>
        <v/>
      </c>
      <c r="FD91" s="177" t="str">
        <f t="shared" si="512"/>
        <v/>
      </c>
      <c r="FE91" s="177" t="str">
        <f t="shared" si="513"/>
        <v/>
      </c>
      <c r="FF91" s="177" t="str">
        <f t="shared" si="514"/>
        <v/>
      </c>
      <c r="FG91" s="177" t="str">
        <f t="shared" si="515"/>
        <v/>
      </c>
      <c r="FH91" s="177" t="str">
        <f t="shared" si="384"/>
        <v/>
      </c>
      <c r="FI91" s="177" t="str">
        <f t="shared" si="516"/>
        <v/>
      </c>
      <c r="FJ91" s="177" t="str">
        <f t="shared" si="517"/>
        <v/>
      </c>
      <c r="FK91" s="177" t="str">
        <f t="shared" si="518"/>
        <v/>
      </c>
      <c r="FL91" s="177" t="str">
        <f t="shared" si="519"/>
        <v/>
      </c>
      <c r="FM91" s="177" t="str">
        <f t="shared" si="520"/>
        <v/>
      </c>
      <c r="FN91" s="177" t="str">
        <f t="shared" si="521"/>
        <v/>
      </c>
      <c r="FO91" s="177" t="str">
        <f t="shared" si="522"/>
        <v/>
      </c>
      <c r="FP91" s="177" t="str">
        <f t="shared" si="523"/>
        <v/>
      </c>
      <c r="FQ91" s="177" t="str">
        <f t="shared" si="524"/>
        <v/>
      </c>
      <c r="FR91" s="177" t="str">
        <f t="shared" si="525"/>
        <v/>
      </c>
      <c r="FS91" s="177" t="str">
        <f t="shared" si="526"/>
        <v/>
      </c>
      <c r="FT91" s="177" t="str">
        <f t="shared" si="527"/>
        <v/>
      </c>
      <c r="FU91" s="177" t="str">
        <f t="shared" si="528"/>
        <v/>
      </c>
      <c r="FV91" s="177" t="str">
        <f t="shared" si="529"/>
        <v/>
      </c>
      <c r="FW91" s="177" t="str">
        <f t="shared" si="530"/>
        <v/>
      </c>
      <c r="FX91" s="177" t="str">
        <f t="shared" si="531"/>
        <v/>
      </c>
      <c r="FY91" s="177" t="str">
        <f t="shared" si="532"/>
        <v/>
      </c>
      <c r="FZ91" s="177" t="str">
        <f t="shared" si="533"/>
        <v/>
      </c>
      <c r="GA91" s="177" t="str">
        <f t="shared" si="534"/>
        <v/>
      </c>
      <c r="GB91" s="177" t="str">
        <f t="shared" si="535"/>
        <v/>
      </c>
      <c r="GC91" s="177" t="str">
        <f t="shared" si="536"/>
        <v/>
      </c>
      <c r="GD91" s="177" t="str">
        <f t="shared" si="537"/>
        <v/>
      </c>
      <c r="GE91" s="177" t="str">
        <f t="shared" si="538"/>
        <v/>
      </c>
      <c r="GF91" s="177" t="str">
        <f t="shared" si="539"/>
        <v/>
      </c>
      <c r="GG91" s="177" t="str">
        <f t="shared" si="540"/>
        <v/>
      </c>
      <c r="GH91" s="177" t="str">
        <f t="shared" si="541"/>
        <v/>
      </c>
      <c r="GI91" s="177" t="str">
        <f t="shared" si="542"/>
        <v/>
      </c>
      <c r="GJ91" s="177" t="str">
        <f t="shared" si="543"/>
        <v/>
      </c>
      <c r="GK91" s="177" t="str">
        <f t="shared" si="544"/>
        <v/>
      </c>
      <c r="GL91" s="177" t="str">
        <f t="shared" si="545"/>
        <v/>
      </c>
      <c r="GM91" s="177" t="str">
        <f t="shared" si="546"/>
        <v/>
      </c>
      <c r="GN91" s="177" t="str">
        <f t="shared" si="547"/>
        <v/>
      </c>
      <c r="GO91" s="177" t="str">
        <f t="shared" si="548"/>
        <v/>
      </c>
      <c r="GP91" s="177" t="str">
        <f t="shared" si="549"/>
        <v/>
      </c>
      <c r="GQ91" s="177" t="str">
        <f t="shared" si="550"/>
        <v/>
      </c>
      <c r="GR91" s="177" t="str">
        <f t="shared" si="551"/>
        <v/>
      </c>
      <c r="GS91" s="177" t="str">
        <f t="shared" si="552"/>
        <v/>
      </c>
      <c r="GT91" s="177" t="str">
        <f t="shared" si="553"/>
        <v/>
      </c>
      <c r="GU91" s="177" t="str">
        <f t="shared" si="554"/>
        <v/>
      </c>
      <c r="GV91" s="177" t="str">
        <f t="shared" si="555"/>
        <v/>
      </c>
      <c r="GW91" s="177" t="str">
        <f t="shared" si="556"/>
        <v/>
      </c>
      <c r="GX91" s="177" t="str">
        <f t="shared" si="557"/>
        <v/>
      </c>
      <c r="GY91" s="177" t="str">
        <f t="shared" si="558"/>
        <v/>
      </c>
      <c r="GZ91" s="177" t="str">
        <f t="shared" si="559"/>
        <v/>
      </c>
      <c r="HA91" s="177" t="str">
        <f t="shared" si="560"/>
        <v/>
      </c>
      <c r="HB91" s="177" t="str">
        <f t="shared" si="561"/>
        <v/>
      </c>
      <c r="HC91" s="177" t="str">
        <f t="shared" si="562"/>
        <v/>
      </c>
      <c r="HD91" s="177" t="str">
        <f t="shared" si="563"/>
        <v/>
      </c>
      <c r="HE91" s="177" t="str">
        <f t="shared" si="564"/>
        <v/>
      </c>
      <c r="HF91" s="177" t="str">
        <f t="shared" si="565"/>
        <v/>
      </c>
      <c r="HG91" s="177" t="str">
        <f t="shared" si="566"/>
        <v/>
      </c>
      <c r="HH91" s="177" t="str">
        <f t="shared" si="567"/>
        <v/>
      </c>
      <c r="HI91" s="177" t="str">
        <f t="shared" si="568"/>
        <v/>
      </c>
      <c r="HJ91" s="177" t="str">
        <f t="shared" si="569"/>
        <v/>
      </c>
      <c r="HK91" s="177" t="str">
        <f t="shared" si="570"/>
        <v/>
      </c>
      <c r="HL91" s="177" t="str">
        <f t="shared" si="571"/>
        <v/>
      </c>
      <c r="HM91" s="177" t="str">
        <f t="shared" si="572"/>
        <v/>
      </c>
      <c r="HN91" s="177" t="str">
        <f t="shared" si="573"/>
        <v/>
      </c>
      <c r="HO91" s="177" t="str">
        <f t="shared" si="574"/>
        <v/>
      </c>
      <c r="HP91" s="177" t="str">
        <f t="shared" si="575"/>
        <v/>
      </c>
      <c r="HQ91" s="177" t="str">
        <f t="shared" si="576"/>
        <v/>
      </c>
      <c r="HR91" s="177" t="str">
        <f t="shared" si="577"/>
        <v/>
      </c>
      <c r="HS91" s="177" t="str">
        <f t="shared" si="578"/>
        <v/>
      </c>
      <c r="HT91" s="177" t="str">
        <f t="shared" si="385"/>
        <v/>
      </c>
      <c r="HU91" s="177" t="str">
        <f t="shared" si="603"/>
        <v/>
      </c>
      <c r="HV91" s="177" t="str">
        <f t="shared" si="604"/>
        <v/>
      </c>
      <c r="HW91" s="177" t="str">
        <f t="shared" si="605"/>
        <v/>
      </c>
      <c r="HX91" s="177" t="str">
        <f t="shared" si="606"/>
        <v/>
      </c>
      <c r="HY91" s="177" t="str">
        <f t="shared" si="607"/>
        <v/>
      </c>
      <c r="HZ91" s="177" t="str">
        <f t="shared" si="608"/>
        <v/>
      </c>
      <c r="IA91" s="192" t="str">
        <f t="shared" si="377"/>
        <v/>
      </c>
      <c r="IB91" s="193" t="e">
        <f t="shared" si="361"/>
        <v>#N/A</v>
      </c>
      <c r="IC91" s="193" t="e">
        <f t="shared" si="584"/>
        <v>#N/A</v>
      </c>
      <c r="ID91" s="193" t="e">
        <f t="shared" si="584"/>
        <v>#N/A</v>
      </c>
      <c r="IE91" s="193" t="e">
        <f t="shared" si="584"/>
        <v>#N/A</v>
      </c>
      <c r="IF91" s="193" t="e">
        <f t="shared" si="597"/>
        <v>#N/A</v>
      </c>
      <c r="IG91" s="193" t="e">
        <f t="shared" si="597"/>
        <v>#N/A</v>
      </c>
      <c r="IH91" s="193" t="e">
        <f t="shared" si="597"/>
        <v>#N/A</v>
      </c>
      <c r="II91" s="193" t="e">
        <f t="shared" si="597"/>
        <v>#N/A</v>
      </c>
      <c r="IJ91" s="193" t="e">
        <f t="shared" si="597"/>
        <v>#N/A</v>
      </c>
      <c r="IK91" s="193" t="e">
        <f t="shared" si="597"/>
        <v>#N/A</v>
      </c>
      <c r="IL91" s="193" t="e">
        <f t="shared" si="597"/>
        <v>#N/A</v>
      </c>
      <c r="IM91" s="193" t="e">
        <f t="shared" si="597"/>
        <v>#N/A</v>
      </c>
      <c r="IN91" s="193" t="e">
        <f t="shared" si="597"/>
        <v>#N/A</v>
      </c>
      <c r="IO91" s="193" t="e">
        <f t="shared" si="597"/>
        <v>#N/A</v>
      </c>
      <c r="IP91" s="193" t="e">
        <f t="shared" si="597"/>
        <v>#N/A</v>
      </c>
      <c r="IQ91" s="193" t="e">
        <f t="shared" si="597"/>
        <v>#N/A</v>
      </c>
      <c r="IR91" s="193" t="e">
        <f t="shared" si="597"/>
        <v>#N/A</v>
      </c>
      <c r="IS91" s="193" t="e">
        <f t="shared" si="597"/>
        <v>#N/A</v>
      </c>
      <c r="IT91" s="193" t="e">
        <f t="shared" si="597"/>
        <v>#N/A</v>
      </c>
      <c r="IU91" s="193" t="e">
        <f t="shared" si="592"/>
        <v>#N/A</v>
      </c>
      <c r="IV91" s="193" t="e">
        <f t="shared" si="592"/>
        <v>#N/A</v>
      </c>
      <c r="IW91" s="193" t="e">
        <f t="shared" si="592"/>
        <v>#N/A</v>
      </c>
      <c r="IX91" s="193" t="e">
        <f t="shared" si="592"/>
        <v>#N/A</v>
      </c>
      <c r="IY91" s="193" t="e">
        <f t="shared" si="592"/>
        <v>#N/A</v>
      </c>
      <c r="IZ91" s="193" t="e">
        <f t="shared" si="592"/>
        <v>#N/A</v>
      </c>
      <c r="JA91" s="193" t="e">
        <f t="shared" si="592"/>
        <v>#N/A</v>
      </c>
      <c r="JB91" s="193" t="e">
        <f t="shared" si="592"/>
        <v>#N/A</v>
      </c>
      <c r="JC91" s="193" t="e">
        <f t="shared" si="592"/>
        <v>#N/A</v>
      </c>
      <c r="JD91" s="193" t="e">
        <f t="shared" si="592"/>
        <v>#N/A</v>
      </c>
      <c r="JE91" s="193" t="e">
        <f t="shared" si="592"/>
        <v>#N/A</v>
      </c>
      <c r="JF91" s="193" t="e">
        <f t="shared" si="592"/>
        <v>#N/A</v>
      </c>
      <c r="JG91" s="193" t="e">
        <f t="shared" si="592"/>
        <v>#N/A</v>
      </c>
      <c r="JH91" s="193" t="e">
        <f t="shared" si="592"/>
        <v>#N/A</v>
      </c>
      <c r="JI91" s="193" t="e">
        <f t="shared" si="592"/>
        <v>#N/A</v>
      </c>
      <c r="JJ91" s="193" t="e">
        <f t="shared" si="588"/>
        <v>#N/A</v>
      </c>
      <c r="JK91" s="193" t="e">
        <f t="shared" si="588"/>
        <v>#N/A</v>
      </c>
      <c r="JL91" s="193" t="e">
        <f t="shared" si="588"/>
        <v>#N/A</v>
      </c>
      <c r="JM91" s="193" t="e">
        <f t="shared" si="588"/>
        <v>#N/A</v>
      </c>
      <c r="JN91" s="193" t="e">
        <f t="shared" si="588"/>
        <v>#N/A</v>
      </c>
      <c r="JO91" s="193" t="e">
        <f t="shared" si="588"/>
        <v>#N/A</v>
      </c>
      <c r="JP91" s="193" t="e">
        <f t="shared" si="588"/>
        <v>#N/A</v>
      </c>
      <c r="JQ91" s="193" t="e">
        <f t="shared" si="588"/>
        <v>#N/A</v>
      </c>
      <c r="JR91" s="193" t="e">
        <f t="shared" si="588"/>
        <v>#N/A</v>
      </c>
      <c r="JS91" s="193" t="e">
        <f t="shared" si="588"/>
        <v>#N/A</v>
      </c>
      <c r="JT91" s="193" t="e">
        <f t="shared" si="588"/>
        <v>#N/A</v>
      </c>
      <c r="JU91" s="193" t="e">
        <f t="shared" si="588"/>
        <v>#N/A</v>
      </c>
      <c r="JV91" s="193" t="e">
        <f t="shared" si="588"/>
        <v>#N/A</v>
      </c>
      <c r="JW91" s="193" t="e">
        <f t="shared" si="588"/>
        <v>#N/A</v>
      </c>
      <c r="JX91" s="193" t="e">
        <f t="shared" si="588"/>
        <v>#N/A</v>
      </c>
      <c r="JY91" s="193" t="e">
        <f t="shared" si="611"/>
        <v>#N/A</v>
      </c>
      <c r="JZ91" s="193" t="e">
        <f t="shared" si="611"/>
        <v>#N/A</v>
      </c>
      <c r="KA91" s="193" t="e">
        <f t="shared" si="611"/>
        <v>#N/A</v>
      </c>
      <c r="KB91" s="193" t="e">
        <f t="shared" si="611"/>
        <v>#N/A</v>
      </c>
      <c r="KC91" s="193" t="e">
        <f t="shared" si="611"/>
        <v>#N/A</v>
      </c>
      <c r="KD91" s="193" t="e">
        <f t="shared" si="611"/>
        <v>#N/A</v>
      </c>
      <c r="KE91" s="193" t="e">
        <f t="shared" si="611"/>
        <v>#N/A</v>
      </c>
      <c r="KF91" s="193" t="e">
        <f t="shared" si="611"/>
        <v>#N/A</v>
      </c>
      <c r="KG91" s="193" t="e">
        <f t="shared" si="611"/>
        <v>#N/A</v>
      </c>
      <c r="KH91" s="193" t="e">
        <f t="shared" si="611"/>
        <v>#N/A</v>
      </c>
      <c r="KI91" s="193" t="e">
        <f t="shared" si="611"/>
        <v>#N/A</v>
      </c>
      <c r="KJ91" s="193" t="e">
        <f t="shared" si="611"/>
        <v>#N/A</v>
      </c>
      <c r="KK91" s="193" t="e">
        <f t="shared" si="611"/>
        <v>#N/A</v>
      </c>
      <c r="KL91" s="193" t="e">
        <f t="shared" si="611"/>
        <v>#N/A</v>
      </c>
      <c r="KM91" s="193" t="e">
        <f t="shared" si="611"/>
        <v>#N/A</v>
      </c>
      <c r="KN91" s="193" t="e">
        <f t="shared" si="386"/>
        <v>#N/A</v>
      </c>
      <c r="KO91" s="193" t="e">
        <f t="shared" si="585"/>
        <v>#N/A</v>
      </c>
      <c r="KP91" s="193" t="e">
        <f t="shared" si="585"/>
        <v>#N/A</v>
      </c>
      <c r="KQ91" s="193" t="e">
        <f t="shared" si="585"/>
        <v>#N/A</v>
      </c>
      <c r="KR91" s="193" t="e">
        <f t="shared" si="598"/>
        <v>#N/A</v>
      </c>
      <c r="KS91" s="193" t="e">
        <f t="shared" si="598"/>
        <v>#N/A</v>
      </c>
      <c r="KT91" s="193" t="e">
        <f t="shared" si="598"/>
        <v>#N/A</v>
      </c>
      <c r="KU91" s="193" t="e">
        <f t="shared" si="598"/>
        <v>#N/A</v>
      </c>
      <c r="KV91" s="193" t="e">
        <f t="shared" si="598"/>
        <v>#N/A</v>
      </c>
      <c r="KW91" s="193" t="e">
        <f t="shared" si="598"/>
        <v>#N/A</v>
      </c>
      <c r="KX91" s="193" t="e">
        <f t="shared" si="598"/>
        <v>#N/A</v>
      </c>
      <c r="KY91" s="193" t="e">
        <f t="shared" si="598"/>
        <v>#N/A</v>
      </c>
      <c r="KZ91" s="193" t="e">
        <f t="shared" si="598"/>
        <v>#N/A</v>
      </c>
      <c r="LA91" s="193" t="e">
        <f t="shared" si="598"/>
        <v>#N/A</v>
      </c>
      <c r="LB91" s="193" t="e">
        <f t="shared" si="598"/>
        <v>#N/A</v>
      </c>
      <c r="LC91" s="193" t="e">
        <f t="shared" si="598"/>
        <v>#N/A</v>
      </c>
      <c r="LD91" s="193" t="e">
        <f t="shared" si="598"/>
        <v>#N/A</v>
      </c>
      <c r="LE91" s="193" t="e">
        <f t="shared" si="598"/>
        <v>#N/A</v>
      </c>
      <c r="LF91" s="193" t="e">
        <f t="shared" si="598"/>
        <v>#N/A</v>
      </c>
      <c r="LG91" s="193" t="e">
        <f t="shared" si="593"/>
        <v>#N/A</v>
      </c>
      <c r="LH91" s="193" t="e">
        <f t="shared" si="593"/>
        <v>#N/A</v>
      </c>
      <c r="LI91" s="193" t="e">
        <f t="shared" si="593"/>
        <v>#N/A</v>
      </c>
      <c r="LJ91" s="193" t="e">
        <f t="shared" si="593"/>
        <v>#N/A</v>
      </c>
      <c r="LK91" s="193" t="e">
        <f t="shared" si="593"/>
        <v>#N/A</v>
      </c>
      <c r="LL91" s="193" t="e">
        <f t="shared" si="593"/>
        <v>#N/A</v>
      </c>
      <c r="LM91" s="193" t="e">
        <f t="shared" si="593"/>
        <v>#N/A</v>
      </c>
      <c r="LN91" s="193" t="e">
        <f t="shared" si="593"/>
        <v>#N/A</v>
      </c>
      <c r="LO91" s="193" t="e">
        <f t="shared" si="593"/>
        <v>#N/A</v>
      </c>
      <c r="LP91" s="193" t="e">
        <f t="shared" si="593"/>
        <v>#N/A</v>
      </c>
      <c r="LQ91" s="193" t="e">
        <f t="shared" si="593"/>
        <v>#N/A</v>
      </c>
      <c r="LR91" s="193" t="e">
        <f t="shared" si="593"/>
        <v>#N/A</v>
      </c>
      <c r="LS91" s="193" t="e">
        <f t="shared" si="593"/>
        <v>#N/A</v>
      </c>
      <c r="LT91" s="193" t="e">
        <f t="shared" si="593"/>
        <v>#N/A</v>
      </c>
      <c r="LU91" s="193" t="e">
        <f t="shared" si="593"/>
        <v>#N/A</v>
      </c>
      <c r="LV91" s="193" t="e">
        <f t="shared" si="589"/>
        <v>#N/A</v>
      </c>
      <c r="LW91" s="193" t="e">
        <f t="shared" si="589"/>
        <v>#N/A</v>
      </c>
      <c r="LX91" s="193" t="e">
        <f t="shared" si="589"/>
        <v>#N/A</v>
      </c>
      <c r="LY91" s="193" t="e">
        <f t="shared" si="589"/>
        <v>#N/A</v>
      </c>
      <c r="LZ91" s="193" t="e">
        <f t="shared" si="589"/>
        <v>#N/A</v>
      </c>
      <c r="MA91" s="193" t="e">
        <f t="shared" si="589"/>
        <v>#N/A</v>
      </c>
      <c r="MB91" s="193" t="e">
        <f t="shared" si="589"/>
        <v>#N/A</v>
      </c>
      <c r="MC91" s="193" t="e">
        <f t="shared" si="589"/>
        <v>#N/A</v>
      </c>
      <c r="MD91" s="193" t="e">
        <f t="shared" si="589"/>
        <v>#N/A</v>
      </c>
      <c r="ME91" s="193" t="e">
        <f t="shared" si="589"/>
        <v>#N/A</v>
      </c>
      <c r="MF91" s="193" t="e">
        <f t="shared" si="589"/>
        <v>#N/A</v>
      </c>
      <c r="MG91" s="193" t="e">
        <f t="shared" si="589"/>
        <v>#N/A</v>
      </c>
      <c r="MH91" s="193" t="e">
        <f t="shared" si="589"/>
        <v>#N/A</v>
      </c>
      <c r="MI91" s="193" t="e">
        <f t="shared" si="589"/>
        <v>#N/A</v>
      </c>
      <c r="MJ91" s="193" t="e">
        <f t="shared" si="589"/>
        <v>#N/A</v>
      </c>
      <c r="MK91" s="193" t="e">
        <f t="shared" si="612"/>
        <v>#N/A</v>
      </c>
      <c r="ML91" s="193" t="e">
        <f t="shared" si="612"/>
        <v>#N/A</v>
      </c>
      <c r="MM91" s="193" t="e">
        <f t="shared" si="612"/>
        <v>#N/A</v>
      </c>
      <c r="MN91" s="193" t="e">
        <f t="shared" si="612"/>
        <v>#N/A</v>
      </c>
      <c r="MO91" s="193" t="e">
        <f t="shared" si="612"/>
        <v>#N/A</v>
      </c>
      <c r="MP91" s="193" t="e">
        <f t="shared" si="612"/>
        <v>#N/A</v>
      </c>
      <c r="MQ91" s="193" t="e">
        <f t="shared" si="612"/>
        <v>#N/A</v>
      </c>
      <c r="MR91" s="193" t="e">
        <f t="shared" si="612"/>
        <v>#N/A</v>
      </c>
      <c r="MS91" s="193" t="e">
        <f t="shared" si="612"/>
        <v>#N/A</v>
      </c>
      <c r="MT91" s="193" t="e">
        <f t="shared" si="612"/>
        <v>#N/A</v>
      </c>
      <c r="MU91" s="193" t="e">
        <f t="shared" si="612"/>
        <v>#N/A</v>
      </c>
      <c r="MV91" s="193" t="e">
        <f t="shared" si="612"/>
        <v>#N/A</v>
      </c>
      <c r="MW91" s="193" t="e">
        <f t="shared" si="612"/>
        <v>#N/A</v>
      </c>
      <c r="MX91" s="193" t="e">
        <f t="shared" si="612"/>
        <v>#N/A</v>
      </c>
      <c r="MY91" s="193" t="e">
        <f t="shared" si="612"/>
        <v>#N/A</v>
      </c>
      <c r="MZ91" s="193" t="e">
        <f t="shared" si="387"/>
        <v>#N/A</v>
      </c>
      <c r="NA91" s="193" t="e">
        <f t="shared" si="586"/>
        <v>#N/A</v>
      </c>
      <c r="NB91" s="193" t="e">
        <f t="shared" si="586"/>
        <v>#N/A</v>
      </c>
      <c r="NC91" s="193" t="e">
        <f t="shared" si="586"/>
        <v>#N/A</v>
      </c>
      <c r="ND91" s="193" t="e">
        <f t="shared" si="599"/>
        <v>#N/A</v>
      </c>
      <c r="NE91" s="193" t="e">
        <f t="shared" si="599"/>
        <v>#N/A</v>
      </c>
      <c r="NF91" s="193" t="e">
        <f t="shared" si="599"/>
        <v>#N/A</v>
      </c>
      <c r="NG91" s="193" t="e">
        <f t="shared" si="599"/>
        <v>#N/A</v>
      </c>
      <c r="NH91" s="193" t="e">
        <f t="shared" si="599"/>
        <v>#N/A</v>
      </c>
      <c r="NI91" s="193" t="e">
        <f t="shared" si="599"/>
        <v>#N/A</v>
      </c>
      <c r="NJ91" s="193" t="e">
        <f t="shared" si="599"/>
        <v>#N/A</v>
      </c>
      <c r="NK91" s="193" t="e">
        <f t="shared" si="599"/>
        <v>#N/A</v>
      </c>
      <c r="NL91" s="193" t="e">
        <f t="shared" si="599"/>
        <v>#N/A</v>
      </c>
      <c r="NM91" s="193" t="e">
        <f t="shared" si="599"/>
        <v>#N/A</v>
      </c>
      <c r="NN91" s="193" t="e">
        <f t="shared" si="599"/>
        <v>#N/A</v>
      </c>
      <c r="NO91" s="193" t="e">
        <f t="shared" si="599"/>
        <v>#N/A</v>
      </c>
      <c r="NP91" s="193" t="e">
        <f t="shared" si="599"/>
        <v>#N/A</v>
      </c>
      <c r="NQ91" s="193" t="e">
        <f t="shared" si="599"/>
        <v>#N/A</v>
      </c>
      <c r="NR91" s="193" t="e">
        <f t="shared" si="599"/>
        <v>#N/A</v>
      </c>
      <c r="NS91" s="193" t="e">
        <f t="shared" si="594"/>
        <v>#N/A</v>
      </c>
      <c r="NT91" s="193" t="e">
        <f t="shared" si="594"/>
        <v>#N/A</v>
      </c>
      <c r="NU91" s="193" t="e">
        <f t="shared" si="594"/>
        <v>#N/A</v>
      </c>
      <c r="NV91" s="193" t="e">
        <f t="shared" si="594"/>
        <v>#N/A</v>
      </c>
      <c r="NW91" s="193" t="e">
        <f t="shared" si="594"/>
        <v>#N/A</v>
      </c>
      <c r="NX91" s="193" t="e">
        <f t="shared" si="594"/>
        <v>#N/A</v>
      </c>
      <c r="NY91" s="193" t="e">
        <f t="shared" si="594"/>
        <v>#N/A</v>
      </c>
      <c r="NZ91" s="193" t="e">
        <f t="shared" si="594"/>
        <v>#N/A</v>
      </c>
      <c r="OA91" s="193" t="e">
        <f t="shared" si="594"/>
        <v>#N/A</v>
      </c>
      <c r="OB91" s="193" t="e">
        <f t="shared" si="594"/>
        <v>#N/A</v>
      </c>
      <c r="OC91" s="193" t="e">
        <f t="shared" si="594"/>
        <v>#N/A</v>
      </c>
      <c r="OD91" s="193" t="e">
        <f t="shared" si="594"/>
        <v>#N/A</v>
      </c>
      <c r="OE91" s="193" t="e">
        <f t="shared" si="594"/>
        <v>#N/A</v>
      </c>
      <c r="OF91" s="193" t="e">
        <f t="shared" si="594"/>
        <v>#N/A</v>
      </c>
      <c r="OG91" s="193" t="e">
        <f t="shared" si="594"/>
        <v>#N/A</v>
      </c>
      <c r="OH91" s="193" t="e">
        <f t="shared" si="590"/>
        <v>#N/A</v>
      </c>
      <c r="OI91" s="193" t="e">
        <f t="shared" si="590"/>
        <v>#N/A</v>
      </c>
      <c r="OJ91" s="193" t="e">
        <f t="shared" si="590"/>
        <v>#N/A</v>
      </c>
      <c r="OK91" s="193" t="e">
        <f t="shared" si="590"/>
        <v>#N/A</v>
      </c>
      <c r="OL91" s="193" t="e">
        <f t="shared" si="590"/>
        <v>#N/A</v>
      </c>
      <c r="OM91" s="193" t="e">
        <f t="shared" si="590"/>
        <v>#N/A</v>
      </c>
      <c r="ON91" s="193" t="e">
        <f t="shared" si="590"/>
        <v>#N/A</v>
      </c>
      <c r="OO91" s="193" t="e">
        <f t="shared" si="590"/>
        <v>#N/A</v>
      </c>
      <c r="OP91" s="193" t="e">
        <f t="shared" si="590"/>
        <v>#N/A</v>
      </c>
      <c r="OQ91" s="193" t="e">
        <f t="shared" si="590"/>
        <v>#N/A</v>
      </c>
      <c r="OR91" s="193" t="e">
        <f t="shared" si="590"/>
        <v>#N/A</v>
      </c>
      <c r="OS91" s="193" t="e">
        <f t="shared" si="590"/>
        <v>#N/A</v>
      </c>
      <c r="OT91" s="193" t="e">
        <f t="shared" si="590"/>
        <v>#N/A</v>
      </c>
      <c r="OU91" s="193" t="e">
        <f t="shared" si="590"/>
        <v>#N/A</v>
      </c>
      <c r="OV91" s="193" t="e">
        <f t="shared" si="590"/>
        <v>#N/A</v>
      </c>
      <c r="OW91" s="193" t="e">
        <f t="shared" si="613"/>
        <v>#N/A</v>
      </c>
      <c r="OX91" s="193" t="e">
        <f t="shared" si="613"/>
        <v>#N/A</v>
      </c>
      <c r="OY91" s="193" t="e">
        <f t="shared" si="613"/>
        <v>#N/A</v>
      </c>
      <c r="OZ91" s="193" t="e">
        <f t="shared" si="613"/>
        <v>#N/A</v>
      </c>
      <c r="PA91" s="193" t="e">
        <f t="shared" si="613"/>
        <v>#N/A</v>
      </c>
      <c r="PB91" s="193" t="e">
        <f t="shared" si="613"/>
        <v>#N/A</v>
      </c>
      <c r="PC91" s="193" t="e">
        <f t="shared" si="613"/>
        <v>#N/A</v>
      </c>
      <c r="PD91" s="193" t="e">
        <f t="shared" si="613"/>
        <v>#N/A</v>
      </c>
      <c r="PE91" s="193" t="e">
        <f t="shared" si="613"/>
        <v>#N/A</v>
      </c>
      <c r="PF91" s="193" t="e">
        <f t="shared" si="613"/>
        <v>#N/A</v>
      </c>
      <c r="PG91" s="193" t="e">
        <f t="shared" si="613"/>
        <v>#N/A</v>
      </c>
      <c r="PH91" s="193" t="e">
        <f t="shared" si="613"/>
        <v>#N/A</v>
      </c>
      <c r="PI91" s="193" t="e">
        <f t="shared" si="613"/>
        <v>#N/A</v>
      </c>
      <c r="PJ91" s="193" t="e">
        <f t="shared" si="613"/>
        <v>#N/A</v>
      </c>
      <c r="PK91" s="193" t="e">
        <f t="shared" si="613"/>
        <v>#N/A</v>
      </c>
      <c r="PL91" s="193" t="e">
        <f t="shared" si="388"/>
        <v>#N/A</v>
      </c>
      <c r="PM91" s="193" t="e">
        <f t="shared" si="609"/>
        <v>#N/A</v>
      </c>
      <c r="PN91" s="193" t="e">
        <f t="shared" si="609"/>
        <v>#N/A</v>
      </c>
      <c r="PO91" s="193" t="e">
        <f t="shared" si="609"/>
        <v>#N/A</v>
      </c>
      <c r="PP91" s="193" t="e">
        <f t="shared" si="609"/>
        <v>#N/A</v>
      </c>
      <c r="PQ91" s="193" t="e">
        <f t="shared" si="609"/>
        <v>#N/A</v>
      </c>
      <c r="PR91" s="193" t="e">
        <f t="shared" si="609"/>
        <v>#N/A</v>
      </c>
      <c r="PS91" s="193" t="e">
        <f t="shared" si="609"/>
        <v>#N/A</v>
      </c>
      <c r="PT91" s="193" t="e">
        <f t="shared" si="609"/>
        <v>#N/A</v>
      </c>
    </row>
    <row r="92" spans="1:436" hidden="1" x14ac:dyDescent="0.45">
      <c r="A92" s="20">
        <v>89</v>
      </c>
      <c r="B92" s="101" t="str">
        <f t="shared" si="363"/>
        <v/>
      </c>
      <c r="C92" s="115"/>
      <c r="D92" s="101" t="str">
        <f t="shared" si="364"/>
        <v/>
      </c>
      <c r="E92" s="110" t="str">
        <f t="shared" si="365"/>
        <v/>
      </c>
      <c r="F92" s="21" t="str">
        <f t="shared" si="366"/>
        <v/>
      </c>
      <c r="G92" s="22" t="str">
        <f t="shared" si="367"/>
        <v/>
      </c>
      <c r="H92" s="23" t="str">
        <f>IF(F92="","",IF(OR($F92&lt;Skew!$B$3,$F92=Skew!$B$3),IF($F92&gt;Skew!$C$3,Skew!$A$3,IF($F92&gt;Skew!$C$4,Skew!$A$4,IF($F92&gt;Skew!$C$5,Skew!$A$5,IF($F92&gt;Skew!$C$6,Skew!$A$6,IF($F92&gt;Skew!$C$7,Skew!$A$7,IF($F92&gt;Skew!$C$8,Skew!$A$8,IF($F92&gt;Skew!$C$9,Skew!$A$9,IF($F92&gt;Skew!$C$10,Skew!$A$10,IF($F92&gt;Skew!$C$11,Skew!$A$11,IF($F92&gt;Skew!$C$12,Skew!$A$12,IF($F92&gt;Skew!$C$13,Skew!$A$13,IF($F92&gt;Skew!$C$14,Skew!$A$14,IF($F92&gt;Skew!$C$15,Skew!$A$15,IF($F92&gt;Skew!$C$16,Skew!$A$16,Skew!$A$17)
)))))))))))))))</f>
        <v/>
      </c>
      <c r="I92" s="22" t="str">
        <f>IF(F92="","",MATCH(H92,Skew!$A$3:$A$17,0))</f>
        <v/>
      </c>
      <c r="J92" s="22" t="str">
        <f t="shared" si="368"/>
        <v/>
      </c>
      <c r="K92" s="24"/>
      <c r="L92" s="22" t="str">
        <f>IF(OR(F92="",K92=""),"",MATCH(K92,Confidence!$A$3:$A$12,0))</f>
        <v/>
      </c>
      <c r="M92" s="25" t="str">
        <f t="shared" si="369"/>
        <v/>
      </c>
      <c r="N92" s="25" t="str">
        <f t="shared" si="370"/>
        <v/>
      </c>
      <c r="O92" s="22"/>
      <c r="P92" s="102" t="str">
        <f t="shared" si="371"/>
        <v/>
      </c>
      <c r="Q92" s="102" t="str">
        <f t="shared" si="372"/>
        <v/>
      </c>
      <c r="R92" s="37" t="str">
        <f t="shared" si="373"/>
        <v/>
      </c>
      <c r="S92" s="115"/>
      <c r="T92" s="204" t="str">
        <f>IF(AND(B92&gt;0,C92&gt;0,D92&gt;0,M92&gt;0,N92&gt;0,S92&gt;0,NOT(K92="")),ABS(VLOOKUP($S$1,VLookups!$A$30:$B$31,2,FALSE)-_xlfn.BETA.DIST(S92,IF(G92="L",N92,M92),IF(G92="L",M92,N92),TRUE,B92,D92)),"")</f>
        <v/>
      </c>
      <c r="U92" s="112" t="str">
        <f>IF(OR($M92="",$N92=""),"",_xlfn.BETA.INV(ABS(VLOOKUP($S$1,VLookups!$A$30:$B$31,2,FALSE)-U$3),IF($G92="L",$N92,$M92),IF($G92="L",$M92,$N92),$B92,$D92))</f>
        <v/>
      </c>
      <c r="V92" s="113" t="str">
        <f>IF(OR($M92="",$N92=""),"",_xlfn.BETA.INV(ABS(VLOOKUP($S$1,VLookups!$A$30:$B$31,2,FALSE)-V$3),IF($G92="L",$N92,$M92),IF($G92="L",$M92,$N92),$B92,$D92))</f>
        <v/>
      </c>
      <c r="W92" s="112" t="str">
        <f>IF(OR($M92="",$N92=""),"",_xlfn.BETA.INV(ABS(VLOOKUP($S$1,VLookups!$A$30:$B$31,2,FALSE)-W$3),IF($G92="L",$N92,$M92),IF($G92="L",$M92,$N92),$B92,$D92))</f>
        <v/>
      </c>
      <c r="X92" s="113" t="str">
        <f>IF(OR($M92="",$N92=""),"",_xlfn.BETA.INV(ABS(VLOOKUP($S$1,VLookups!$A$30:$B$31,2,FALSE)-X$3),IF($G92="L",$N92,$M92),IF($G92="L",$M92,$N92),$B92,$D92))</f>
        <v/>
      </c>
      <c r="Y92" s="112" t="str">
        <f>IF(OR($M92="",$N92=""),"",_xlfn.BETA.INV(ABS(VLOOKUP($S$1,VLookups!$A$30:$B$31,2,FALSE)-Y$3),IF($G92="L",$N92,$M92),IF($G92="L",$M92,$N92),$B92,$D92))</f>
        <v/>
      </c>
      <c r="Z92" s="113" t="str">
        <f>IF(OR($M92="",$N92=""),"",_xlfn.BETA.INV(ABS(VLOOKUP($S$1,VLookups!$A$30:$B$31,2,FALSE)-Z$3),IF($G92="L",$N92,$M92),IF($G92="L",$M92,$N92),$B92,$D92))</f>
        <v/>
      </c>
      <c r="AA92" s="112" t="str">
        <f>IF(OR($M92="",$N92=""),"",_xlfn.BETA.INV(ABS(VLOOKUP($S$1,VLookups!$A$30:$B$31,2,FALSE)-AA$3),IF($G92="L",$N92,$M92),IF($G92="L",$M92,$N92),$B92,$D92))</f>
        <v/>
      </c>
      <c r="AB92" s="113" t="str">
        <f>IF(OR($M92="",$N92=""),"",_xlfn.BETA.INV(ABS(VLOOKUP($S$1,VLookups!$A$30:$B$31,2,FALSE)-AB$3),IF($G92="L",$N92,$M92),IF($G92="L",$M92,$N92),$B92,$D92))</f>
        <v/>
      </c>
      <c r="AC92" s="112" t="str">
        <f>IF(OR($M92="",$N92=""),"",_xlfn.BETA.INV(ABS(VLOOKUP($S$1,VLookups!$A$30:$B$31,2,FALSE)-AC$3),IF($G92="L",$N92,$M92),IF($G92="L",$M92,$N92),$B92,$D92))</f>
        <v/>
      </c>
      <c r="AD92" s="113" t="str">
        <f>IF(OR($M92="",$N92=""),"",_xlfn.BETA.INV(ABS(VLOOKUP($S$1,VLookups!$A$30:$B$31,2,FALSE)-AD$3),IF($G92="L",$N92,$M92),IF($G92="L",$M92,$N92),$B92,$D92))</f>
        <v/>
      </c>
      <c r="AE92" s="112" t="str">
        <f>IF(OR($M92="",$N92=""),"",_xlfn.BETA.INV(ABS(VLOOKUP($S$1,VLookups!$A$30:$B$31,2,FALSE)-AE$3),IF($G92="L",$N92,$M92),IF($G92="L",$M92,$N92),$B92,$D92))</f>
        <v/>
      </c>
      <c r="AF92" s="113" t="str">
        <f>IF(OR($M92="",$N92=""),"",_xlfn.BETA.INV(ABS(VLOOKUP($S$1,VLookups!$A$30:$B$31,2,FALSE)-AF$3),IF($G92="L",$N92,$M92),IF($G92="L",$M92,$N92),$B92,$D92))</f>
        <v/>
      </c>
      <c r="AG92" s="15"/>
      <c r="AH92" s="194" t="str">
        <f t="shared" si="374"/>
        <v/>
      </c>
      <c r="AI92" s="192" t="str">
        <f t="shared" si="375"/>
        <v/>
      </c>
      <c r="AJ92" s="177" t="str">
        <f t="shared" ref="AJ92" si="620">IF(ISNONTEXT($AH92),AI92+$AH92,"")</f>
        <v/>
      </c>
      <c r="AK92" s="177" t="str">
        <f t="shared" si="390"/>
        <v/>
      </c>
      <c r="AL92" s="177" t="str">
        <f t="shared" si="391"/>
        <v/>
      </c>
      <c r="AM92" s="177" t="str">
        <f t="shared" si="392"/>
        <v/>
      </c>
      <c r="AN92" s="177" t="str">
        <f t="shared" si="393"/>
        <v/>
      </c>
      <c r="AO92" s="177" t="str">
        <f t="shared" si="394"/>
        <v/>
      </c>
      <c r="AP92" s="177" t="str">
        <f t="shared" si="395"/>
        <v/>
      </c>
      <c r="AQ92" s="177" t="str">
        <f t="shared" si="396"/>
        <v/>
      </c>
      <c r="AR92" s="177" t="str">
        <f t="shared" si="397"/>
        <v/>
      </c>
      <c r="AS92" s="177" t="str">
        <f t="shared" si="398"/>
        <v/>
      </c>
      <c r="AT92" s="177" t="str">
        <f t="shared" si="399"/>
        <v/>
      </c>
      <c r="AU92" s="177" t="str">
        <f t="shared" si="400"/>
        <v/>
      </c>
      <c r="AV92" s="177" t="str">
        <f t="shared" si="401"/>
        <v/>
      </c>
      <c r="AW92" s="177" t="str">
        <f t="shared" si="402"/>
        <v/>
      </c>
      <c r="AX92" s="177" t="str">
        <f t="shared" si="403"/>
        <v/>
      </c>
      <c r="AY92" s="177" t="str">
        <f t="shared" si="404"/>
        <v/>
      </c>
      <c r="AZ92" s="177" t="str">
        <f t="shared" si="405"/>
        <v/>
      </c>
      <c r="BA92" s="177" t="str">
        <f t="shared" si="406"/>
        <v/>
      </c>
      <c r="BB92" s="177" t="str">
        <f t="shared" si="407"/>
        <v/>
      </c>
      <c r="BC92" s="177" t="str">
        <f t="shared" si="408"/>
        <v/>
      </c>
      <c r="BD92" s="177" t="str">
        <f t="shared" si="409"/>
        <v/>
      </c>
      <c r="BE92" s="177" t="str">
        <f t="shared" si="410"/>
        <v/>
      </c>
      <c r="BF92" s="177" t="str">
        <f t="shared" si="411"/>
        <v/>
      </c>
      <c r="BG92" s="177" t="str">
        <f t="shared" si="412"/>
        <v/>
      </c>
      <c r="BH92" s="177" t="str">
        <f t="shared" si="413"/>
        <v/>
      </c>
      <c r="BI92" s="177" t="str">
        <f t="shared" si="414"/>
        <v/>
      </c>
      <c r="BJ92" s="177" t="str">
        <f t="shared" si="415"/>
        <v/>
      </c>
      <c r="BK92" s="177" t="str">
        <f t="shared" si="416"/>
        <v/>
      </c>
      <c r="BL92" s="177" t="str">
        <f t="shared" si="417"/>
        <v/>
      </c>
      <c r="BM92" s="177" t="str">
        <f t="shared" si="418"/>
        <v/>
      </c>
      <c r="BN92" s="177" t="str">
        <f t="shared" si="419"/>
        <v/>
      </c>
      <c r="BO92" s="177" t="str">
        <f t="shared" si="420"/>
        <v/>
      </c>
      <c r="BP92" s="177" t="str">
        <f t="shared" si="421"/>
        <v/>
      </c>
      <c r="BQ92" s="177" t="str">
        <f t="shared" si="422"/>
        <v/>
      </c>
      <c r="BR92" s="177" t="str">
        <f t="shared" si="423"/>
        <v/>
      </c>
      <c r="BS92" s="177" t="str">
        <f t="shared" si="424"/>
        <v/>
      </c>
      <c r="BT92" s="177" t="str">
        <f t="shared" si="425"/>
        <v/>
      </c>
      <c r="BU92" s="177" t="str">
        <f t="shared" si="426"/>
        <v/>
      </c>
      <c r="BV92" s="177" t="str">
        <f t="shared" si="427"/>
        <v/>
      </c>
      <c r="BW92" s="177" t="str">
        <f t="shared" si="428"/>
        <v/>
      </c>
      <c r="BX92" s="177" t="str">
        <f t="shared" si="429"/>
        <v/>
      </c>
      <c r="BY92" s="177" t="str">
        <f t="shared" si="430"/>
        <v/>
      </c>
      <c r="BZ92" s="177" t="str">
        <f t="shared" si="431"/>
        <v/>
      </c>
      <c r="CA92" s="177" t="str">
        <f t="shared" si="432"/>
        <v/>
      </c>
      <c r="CB92" s="177" t="str">
        <f t="shared" si="433"/>
        <v/>
      </c>
      <c r="CC92" s="177" t="str">
        <f t="shared" si="434"/>
        <v/>
      </c>
      <c r="CD92" s="177" t="str">
        <f t="shared" si="435"/>
        <v/>
      </c>
      <c r="CE92" s="177" t="str">
        <f t="shared" si="436"/>
        <v/>
      </c>
      <c r="CF92" s="177" t="str">
        <f t="shared" si="437"/>
        <v/>
      </c>
      <c r="CG92" s="177" t="str">
        <f t="shared" si="438"/>
        <v/>
      </c>
      <c r="CH92" s="177" t="str">
        <f t="shared" si="439"/>
        <v/>
      </c>
      <c r="CI92" s="177" t="str">
        <f t="shared" si="440"/>
        <v/>
      </c>
      <c r="CJ92" s="177" t="str">
        <f t="shared" si="441"/>
        <v/>
      </c>
      <c r="CK92" s="177" t="str">
        <f t="shared" si="442"/>
        <v/>
      </c>
      <c r="CL92" s="177" t="str">
        <f t="shared" si="443"/>
        <v/>
      </c>
      <c r="CM92" s="177" t="str">
        <f t="shared" si="444"/>
        <v/>
      </c>
      <c r="CN92" s="177" t="str">
        <f t="shared" si="445"/>
        <v/>
      </c>
      <c r="CO92" s="177" t="str">
        <f t="shared" si="446"/>
        <v/>
      </c>
      <c r="CP92" s="177" t="str">
        <f t="shared" si="447"/>
        <v/>
      </c>
      <c r="CQ92" s="177" t="str">
        <f t="shared" si="448"/>
        <v/>
      </c>
      <c r="CR92" s="177" t="str">
        <f t="shared" si="449"/>
        <v/>
      </c>
      <c r="CS92" s="177" t="str">
        <f t="shared" si="450"/>
        <v/>
      </c>
      <c r="CT92" s="177" t="str">
        <f t="shared" si="451"/>
        <v/>
      </c>
      <c r="CU92" s="177" t="str">
        <f t="shared" si="452"/>
        <v/>
      </c>
      <c r="CV92" s="177" t="str">
        <f t="shared" si="383"/>
        <v/>
      </c>
      <c r="CW92" s="177" t="str">
        <f t="shared" si="453"/>
        <v/>
      </c>
      <c r="CX92" s="177" t="str">
        <f t="shared" si="454"/>
        <v/>
      </c>
      <c r="CY92" s="177" t="str">
        <f t="shared" si="455"/>
        <v/>
      </c>
      <c r="CZ92" s="177" t="str">
        <f t="shared" si="456"/>
        <v/>
      </c>
      <c r="DA92" s="177" t="str">
        <f t="shared" si="457"/>
        <v/>
      </c>
      <c r="DB92" s="177" t="str">
        <f t="shared" si="458"/>
        <v/>
      </c>
      <c r="DC92" s="177" t="str">
        <f t="shared" si="459"/>
        <v/>
      </c>
      <c r="DD92" s="177" t="str">
        <f t="shared" si="460"/>
        <v/>
      </c>
      <c r="DE92" s="177" t="str">
        <f t="shared" si="461"/>
        <v/>
      </c>
      <c r="DF92" s="177" t="str">
        <f t="shared" si="462"/>
        <v/>
      </c>
      <c r="DG92" s="177" t="str">
        <f t="shared" si="463"/>
        <v/>
      </c>
      <c r="DH92" s="177" t="str">
        <f t="shared" si="464"/>
        <v/>
      </c>
      <c r="DI92" s="177" t="str">
        <f t="shared" si="465"/>
        <v/>
      </c>
      <c r="DJ92" s="177" t="str">
        <f t="shared" si="466"/>
        <v/>
      </c>
      <c r="DK92" s="177" t="str">
        <f t="shared" si="467"/>
        <v/>
      </c>
      <c r="DL92" s="177" t="str">
        <f t="shared" si="468"/>
        <v/>
      </c>
      <c r="DM92" s="177" t="str">
        <f t="shared" si="469"/>
        <v/>
      </c>
      <c r="DN92" s="177" t="str">
        <f t="shared" si="470"/>
        <v/>
      </c>
      <c r="DO92" s="177" t="str">
        <f t="shared" si="471"/>
        <v/>
      </c>
      <c r="DP92" s="177" t="str">
        <f t="shared" si="472"/>
        <v/>
      </c>
      <c r="DQ92" s="177" t="str">
        <f t="shared" si="473"/>
        <v/>
      </c>
      <c r="DR92" s="177" t="str">
        <f t="shared" si="474"/>
        <v/>
      </c>
      <c r="DS92" s="177" t="str">
        <f t="shared" si="475"/>
        <v/>
      </c>
      <c r="DT92" s="177" t="str">
        <f t="shared" si="476"/>
        <v/>
      </c>
      <c r="DU92" s="177" t="str">
        <f t="shared" si="477"/>
        <v/>
      </c>
      <c r="DV92" s="177" t="str">
        <f t="shared" si="478"/>
        <v/>
      </c>
      <c r="DW92" s="177" t="str">
        <f t="shared" si="479"/>
        <v/>
      </c>
      <c r="DX92" s="177" t="str">
        <f t="shared" si="480"/>
        <v/>
      </c>
      <c r="DY92" s="177" t="str">
        <f t="shared" si="481"/>
        <v/>
      </c>
      <c r="DZ92" s="177" t="str">
        <f t="shared" si="482"/>
        <v/>
      </c>
      <c r="EA92" s="177" t="str">
        <f t="shared" si="483"/>
        <v/>
      </c>
      <c r="EB92" s="177" t="str">
        <f t="shared" si="484"/>
        <v/>
      </c>
      <c r="EC92" s="177" t="str">
        <f t="shared" si="485"/>
        <v/>
      </c>
      <c r="ED92" s="177" t="str">
        <f t="shared" si="486"/>
        <v/>
      </c>
      <c r="EE92" s="177" t="str">
        <f t="shared" si="487"/>
        <v/>
      </c>
      <c r="EF92" s="177" t="str">
        <f t="shared" si="488"/>
        <v/>
      </c>
      <c r="EG92" s="177" t="str">
        <f t="shared" si="489"/>
        <v/>
      </c>
      <c r="EH92" s="177" t="str">
        <f t="shared" si="490"/>
        <v/>
      </c>
      <c r="EI92" s="177" t="str">
        <f t="shared" si="491"/>
        <v/>
      </c>
      <c r="EJ92" s="177" t="str">
        <f t="shared" si="492"/>
        <v/>
      </c>
      <c r="EK92" s="177" t="str">
        <f t="shared" si="493"/>
        <v/>
      </c>
      <c r="EL92" s="177" t="str">
        <f t="shared" si="494"/>
        <v/>
      </c>
      <c r="EM92" s="177" t="str">
        <f t="shared" si="495"/>
        <v/>
      </c>
      <c r="EN92" s="177" t="str">
        <f t="shared" si="496"/>
        <v/>
      </c>
      <c r="EO92" s="177" t="str">
        <f t="shared" si="497"/>
        <v/>
      </c>
      <c r="EP92" s="177" t="str">
        <f t="shared" si="498"/>
        <v/>
      </c>
      <c r="EQ92" s="177" t="str">
        <f t="shared" si="499"/>
        <v/>
      </c>
      <c r="ER92" s="177" t="str">
        <f t="shared" si="500"/>
        <v/>
      </c>
      <c r="ES92" s="177" t="str">
        <f t="shared" si="501"/>
        <v/>
      </c>
      <c r="ET92" s="177" t="str">
        <f t="shared" si="502"/>
        <v/>
      </c>
      <c r="EU92" s="177" t="str">
        <f t="shared" si="503"/>
        <v/>
      </c>
      <c r="EV92" s="177" t="str">
        <f t="shared" si="504"/>
        <v/>
      </c>
      <c r="EW92" s="177" t="str">
        <f t="shared" si="505"/>
        <v/>
      </c>
      <c r="EX92" s="177" t="str">
        <f t="shared" si="506"/>
        <v/>
      </c>
      <c r="EY92" s="177" t="str">
        <f t="shared" si="507"/>
        <v/>
      </c>
      <c r="EZ92" s="177" t="str">
        <f t="shared" si="508"/>
        <v/>
      </c>
      <c r="FA92" s="177" t="str">
        <f t="shared" si="509"/>
        <v/>
      </c>
      <c r="FB92" s="177" t="str">
        <f t="shared" si="510"/>
        <v/>
      </c>
      <c r="FC92" s="177" t="str">
        <f t="shared" si="511"/>
        <v/>
      </c>
      <c r="FD92" s="177" t="str">
        <f t="shared" si="512"/>
        <v/>
      </c>
      <c r="FE92" s="177" t="str">
        <f t="shared" si="513"/>
        <v/>
      </c>
      <c r="FF92" s="177" t="str">
        <f t="shared" si="514"/>
        <v/>
      </c>
      <c r="FG92" s="177" t="str">
        <f t="shared" si="515"/>
        <v/>
      </c>
      <c r="FH92" s="177" t="str">
        <f t="shared" si="384"/>
        <v/>
      </c>
      <c r="FI92" s="177" t="str">
        <f t="shared" si="516"/>
        <v/>
      </c>
      <c r="FJ92" s="177" t="str">
        <f t="shared" si="517"/>
        <v/>
      </c>
      <c r="FK92" s="177" t="str">
        <f t="shared" si="518"/>
        <v/>
      </c>
      <c r="FL92" s="177" t="str">
        <f t="shared" si="519"/>
        <v/>
      </c>
      <c r="FM92" s="177" t="str">
        <f t="shared" si="520"/>
        <v/>
      </c>
      <c r="FN92" s="177" t="str">
        <f t="shared" si="521"/>
        <v/>
      </c>
      <c r="FO92" s="177" t="str">
        <f t="shared" si="522"/>
        <v/>
      </c>
      <c r="FP92" s="177" t="str">
        <f t="shared" si="523"/>
        <v/>
      </c>
      <c r="FQ92" s="177" t="str">
        <f t="shared" si="524"/>
        <v/>
      </c>
      <c r="FR92" s="177" t="str">
        <f t="shared" si="525"/>
        <v/>
      </c>
      <c r="FS92" s="177" t="str">
        <f t="shared" si="526"/>
        <v/>
      </c>
      <c r="FT92" s="177" t="str">
        <f t="shared" si="527"/>
        <v/>
      </c>
      <c r="FU92" s="177" t="str">
        <f t="shared" si="528"/>
        <v/>
      </c>
      <c r="FV92" s="177" t="str">
        <f t="shared" si="529"/>
        <v/>
      </c>
      <c r="FW92" s="177" t="str">
        <f t="shared" si="530"/>
        <v/>
      </c>
      <c r="FX92" s="177" t="str">
        <f t="shared" si="531"/>
        <v/>
      </c>
      <c r="FY92" s="177" t="str">
        <f t="shared" si="532"/>
        <v/>
      </c>
      <c r="FZ92" s="177" t="str">
        <f t="shared" si="533"/>
        <v/>
      </c>
      <c r="GA92" s="177" t="str">
        <f t="shared" si="534"/>
        <v/>
      </c>
      <c r="GB92" s="177" t="str">
        <f t="shared" si="535"/>
        <v/>
      </c>
      <c r="GC92" s="177" t="str">
        <f t="shared" si="536"/>
        <v/>
      </c>
      <c r="GD92" s="177" t="str">
        <f t="shared" si="537"/>
        <v/>
      </c>
      <c r="GE92" s="177" t="str">
        <f t="shared" si="538"/>
        <v/>
      </c>
      <c r="GF92" s="177" t="str">
        <f t="shared" si="539"/>
        <v/>
      </c>
      <c r="GG92" s="177" t="str">
        <f t="shared" si="540"/>
        <v/>
      </c>
      <c r="GH92" s="177" t="str">
        <f t="shared" si="541"/>
        <v/>
      </c>
      <c r="GI92" s="177" t="str">
        <f t="shared" si="542"/>
        <v/>
      </c>
      <c r="GJ92" s="177" t="str">
        <f t="shared" si="543"/>
        <v/>
      </c>
      <c r="GK92" s="177" t="str">
        <f t="shared" si="544"/>
        <v/>
      </c>
      <c r="GL92" s="177" t="str">
        <f t="shared" si="545"/>
        <v/>
      </c>
      <c r="GM92" s="177" t="str">
        <f t="shared" si="546"/>
        <v/>
      </c>
      <c r="GN92" s="177" t="str">
        <f t="shared" si="547"/>
        <v/>
      </c>
      <c r="GO92" s="177" t="str">
        <f t="shared" si="548"/>
        <v/>
      </c>
      <c r="GP92" s="177" t="str">
        <f t="shared" si="549"/>
        <v/>
      </c>
      <c r="GQ92" s="177" t="str">
        <f t="shared" si="550"/>
        <v/>
      </c>
      <c r="GR92" s="177" t="str">
        <f t="shared" si="551"/>
        <v/>
      </c>
      <c r="GS92" s="177" t="str">
        <f t="shared" si="552"/>
        <v/>
      </c>
      <c r="GT92" s="177" t="str">
        <f t="shared" si="553"/>
        <v/>
      </c>
      <c r="GU92" s="177" t="str">
        <f t="shared" si="554"/>
        <v/>
      </c>
      <c r="GV92" s="177" t="str">
        <f t="shared" si="555"/>
        <v/>
      </c>
      <c r="GW92" s="177" t="str">
        <f t="shared" si="556"/>
        <v/>
      </c>
      <c r="GX92" s="177" t="str">
        <f t="shared" si="557"/>
        <v/>
      </c>
      <c r="GY92" s="177" t="str">
        <f t="shared" si="558"/>
        <v/>
      </c>
      <c r="GZ92" s="177" t="str">
        <f t="shared" si="559"/>
        <v/>
      </c>
      <c r="HA92" s="177" t="str">
        <f t="shared" si="560"/>
        <v/>
      </c>
      <c r="HB92" s="177" t="str">
        <f t="shared" si="561"/>
        <v/>
      </c>
      <c r="HC92" s="177" t="str">
        <f t="shared" si="562"/>
        <v/>
      </c>
      <c r="HD92" s="177" t="str">
        <f t="shared" si="563"/>
        <v/>
      </c>
      <c r="HE92" s="177" t="str">
        <f t="shared" si="564"/>
        <v/>
      </c>
      <c r="HF92" s="177" t="str">
        <f t="shared" si="565"/>
        <v/>
      </c>
      <c r="HG92" s="177" t="str">
        <f t="shared" si="566"/>
        <v/>
      </c>
      <c r="HH92" s="177" t="str">
        <f t="shared" si="567"/>
        <v/>
      </c>
      <c r="HI92" s="177" t="str">
        <f t="shared" si="568"/>
        <v/>
      </c>
      <c r="HJ92" s="177" t="str">
        <f t="shared" si="569"/>
        <v/>
      </c>
      <c r="HK92" s="177" t="str">
        <f t="shared" si="570"/>
        <v/>
      </c>
      <c r="HL92" s="177" t="str">
        <f t="shared" si="571"/>
        <v/>
      </c>
      <c r="HM92" s="177" t="str">
        <f t="shared" si="572"/>
        <v/>
      </c>
      <c r="HN92" s="177" t="str">
        <f t="shared" si="573"/>
        <v/>
      </c>
      <c r="HO92" s="177" t="str">
        <f t="shared" si="574"/>
        <v/>
      </c>
      <c r="HP92" s="177" t="str">
        <f t="shared" si="575"/>
        <v/>
      </c>
      <c r="HQ92" s="177" t="str">
        <f t="shared" si="576"/>
        <v/>
      </c>
      <c r="HR92" s="177" t="str">
        <f t="shared" si="577"/>
        <v/>
      </c>
      <c r="HS92" s="177" t="str">
        <f t="shared" si="578"/>
        <v/>
      </c>
      <c r="HT92" s="177" t="str">
        <f t="shared" si="385"/>
        <v/>
      </c>
      <c r="HU92" s="177" t="str">
        <f t="shared" si="603"/>
        <v/>
      </c>
      <c r="HV92" s="177" t="str">
        <f t="shared" si="604"/>
        <v/>
      </c>
      <c r="HW92" s="177" t="str">
        <f t="shared" si="605"/>
        <v/>
      </c>
      <c r="HX92" s="177" t="str">
        <f t="shared" si="606"/>
        <v/>
      </c>
      <c r="HY92" s="177" t="str">
        <f t="shared" si="607"/>
        <v/>
      </c>
      <c r="HZ92" s="177" t="str">
        <f t="shared" si="608"/>
        <v/>
      </c>
      <c r="IA92" s="192" t="str">
        <f t="shared" si="377"/>
        <v/>
      </c>
      <c r="IB92" s="193" t="e">
        <f t="shared" si="361"/>
        <v>#N/A</v>
      </c>
      <c r="IC92" s="193" t="e">
        <f t="shared" si="584"/>
        <v>#N/A</v>
      </c>
      <c r="ID92" s="193" t="e">
        <f t="shared" si="584"/>
        <v>#N/A</v>
      </c>
      <c r="IE92" s="193" t="e">
        <f t="shared" si="584"/>
        <v>#N/A</v>
      </c>
      <c r="IF92" s="193" t="e">
        <f t="shared" si="597"/>
        <v>#N/A</v>
      </c>
      <c r="IG92" s="193" t="e">
        <f t="shared" si="597"/>
        <v>#N/A</v>
      </c>
      <c r="IH92" s="193" t="e">
        <f t="shared" si="597"/>
        <v>#N/A</v>
      </c>
      <c r="II92" s="193" t="e">
        <f t="shared" si="597"/>
        <v>#N/A</v>
      </c>
      <c r="IJ92" s="193" t="e">
        <f t="shared" si="597"/>
        <v>#N/A</v>
      </c>
      <c r="IK92" s="193" t="e">
        <f t="shared" si="597"/>
        <v>#N/A</v>
      </c>
      <c r="IL92" s="193" t="e">
        <f t="shared" si="597"/>
        <v>#N/A</v>
      </c>
      <c r="IM92" s="193" t="e">
        <f t="shared" si="597"/>
        <v>#N/A</v>
      </c>
      <c r="IN92" s="193" t="e">
        <f t="shared" si="597"/>
        <v>#N/A</v>
      </c>
      <c r="IO92" s="193" t="e">
        <f t="shared" si="597"/>
        <v>#N/A</v>
      </c>
      <c r="IP92" s="193" t="e">
        <f t="shared" si="597"/>
        <v>#N/A</v>
      </c>
      <c r="IQ92" s="193" t="e">
        <f t="shared" si="597"/>
        <v>#N/A</v>
      </c>
      <c r="IR92" s="193" t="e">
        <f t="shared" si="597"/>
        <v>#N/A</v>
      </c>
      <c r="IS92" s="193" t="e">
        <f t="shared" si="597"/>
        <v>#N/A</v>
      </c>
      <c r="IT92" s="193" t="e">
        <f t="shared" si="597"/>
        <v>#N/A</v>
      </c>
      <c r="IU92" s="193" t="e">
        <f t="shared" si="592"/>
        <v>#N/A</v>
      </c>
      <c r="IV92" s="193" t="e">
        <f t="shared" si="592"/>
        <v>#N/A</v>
      </c>
      <c r="IW92" s="193" t="e">
        <f t="shared" si="592"/>
        <v>#N/A</v>
      </c>
      <c r="IX92" s="193" t="e">
        <f t="shared" si="592"/>
        <v>#N/A</v>
      </c>
      <c r="IY92" s="193" t="e">
        <f t="shared" si="592"/>
        <v>#N/A</v>
      </c>
      <c r="IZ92" s="193" t="e">
        <f t="shared" si="592"/>
        <v>#N/A</v>
      </c>
      <c r="JA92" s="193" t="e">
        <f t="shared" si="592"/>
        <v>#N/A</v>
      </c>
      <c r="JB92" s="193" t="e">
        <f t="shared" si="592"/>
        <v>#N/A</v>
      </c>
      <c r="JC92" s="193" t="e">
        <f t="shared" si="592"/>
        <v>#N/A</v>
      </c>
      <c r="JD92" s="193" t="e">
        <f t="shared" si="592"/>
        <v>#N/A</v>
      </c>
      <c r="JE92" s="193" t="e">
        <f t="shared" si="592"/>
        <v>#N/A</v>
      </c>
      <c r="JF92" s="193" t="e">
        <f t="shared" si="592"/>
        <v>#N/A</v>
      </c>
      <c r="JG92" s="193" t="e">
        <f t="shared" si="592"/>
        <v>#N/A</v>
      </c>
      <c r="JH92" s="193" t="e">
        <f t="shared" si="592"/>
        <v>#N/A</v>
      </c>
      <c r="JI92" s="193" t="e">
        <f t="shared" si="592"/>
        <v>#N/A</v>
      </c>
      <c r="JJ92" s="193" t="e">
        <f t="shared" si="588"/>
        <v>#N/A</v>
      </c>
      <c r="JK92" s="193" t="e">
        <f t="shared" si="588"/>
        <v>#N/A</v>
      </c>
      <c r="JL92" s="193" t="e">
        <f t="shared" si="588"/>
        <v>#N/A</v>
      </c>
      <c r="JM92" s="193" t="e">
        <f t="shared" si="588"/>
        <v>#N/A</v>
      </c>
      <c r="JN92" s="193" t="e">
        <f t="shared" si="588"/>
        <v>#N/A</v>
      </c>
      <c r="JO92" s="193" t="e">
        <f t="shared" si="588"/>
        <v>#N/A</v>
      </c>
      <c r="JP92" s="193" t="e">
        <f t="shared" si="588"/>
        <v>#N/A</v>
      </c>
      <c r="JQ92" s="193" t="e">
        <f t="shared" si="588"/>
        <v>#N/A</v>
      </c>
      <c r="JR92" s="193" t="e">
        <f t="shared" si="588"/>
        <v>#N/A</v>
      </c>
      <c r="JS92" s="193" t="e">
        <f t="shared" si="588"/>
        <v>#N/A</v>
      </c>
      <c r="JT92" s="193" t="e">
        <f t="shared" si="588"/>
        <v>#N/A</v>
      </c>
      <c r="JU92" s="193" t="e">
        <f t="shared" si="588"/>
        <v>#N/A</v>
      </c>
      <c r="JV92" s="193" t="e">
        <f t="shared" si="588"/>
        <v>#N/A</v>
      </c>
      <c r="JW92" s="193" t="e">
        <f t="shared" si="588"/>
        <v>#N/A</v>
      </c>
      <c r="JX92" s="193" t="e">
        <f t="shared" si="588"/>
        <v>#N/A</v>
      </c>
      <c r="JY92" s="193" t="e">
        <f t="shared" si="611"/>
        <v>#N/A</v>
      </c>
      <c r="JZ92" s="193" t="e">
        <f t="shared" si="611"/>
        <v>#N/A</v>
      </c>
      <c r="KA92" s="193" t="e">
        <f t="shared" si="611"/>
        <v>#N/A</v>
      </c>
      <c r="KB92" s="193" t="e">
        <f t="shared" si="611"/>
        <v>#N/A</v>
      </c>
      <c r="KC92" s="193" t="e">
        <f t="shared" si="611"/>
        <v>#N/A</v>
      </c>
      <c r="KD92" s="193" t="e">
        <f t="shared" si="611"/>
        <v>#N/A</v>
      </c>
      <c r="KE92" s="193" t="e">
        <f t="shared" si="611"/>
        <v>#N/A</v>
      </c>
      <c r="KF92" s="193" t="e">
        <f t="shared" si="611"/>
        <v>#N/A</v>
      </c>
      <c r="KG92" s="193" t="e">
        <f t="shared" si="611"/>
        <v>#N/A</v>
      </c>
      <c r="KH92" s="193" t="e">
        <f t="shared" si="611"/>
        <v>#N/A</v>
      </c>
      <c r="KI92" s="193" t="e">
        <f t="shared" si="611"/>
        <v>#N/A</v>
      </c>
      <c r="KJ92" s="193" t="e">
        <f t="shared" si="611"/>
        <v>#N/A</v>
      </c>
      <c r="KK92" s="193" t="e">
        <f t="shared" si="611"/>
        <v>#N/A</v>
      </c>
      <c r="KL92" s="193" t="e">
        <f t="shared" si="611"/>
        <v>#N/A</v>
      </c>
      <c r="KM92" s="193" t="e">
        <f t="shared" si="611"/>
        <v>#N/A</v>
      </c>
      <c r="KN92" s="193" t="e">
        <f t="shared" si="386"/>
        <v>#N/A</v>
      </c>
      <c r="KO92" s="193" t="e">
        <f t="shared" si="585"/>
        <v>#N/A</v>
      </c>
      <c r="KP92" s="193" t="e">
        <f t="shared" si="585"/>
        <v>#N/A</v>
      </c>
      <c r="KQ92" s="193" t="e">
        <f t="shared" si="585"/>
        <v>#N/A</v>
      </c>
      <c r="KR92" s="193" t="e">
        <f t="shared" si="598"/>
        <v>#N/A</v>
      </c>
      <c r="KS92" s="193" t="e">
        <f t="shared" si="598"/>
        <v>#N/A</v>
      </c>
      <c r="KT92" s="193" t="e">
        <f t="shared" si="598"/>
        <v>#N/A</v>
      </c>
      <c r="KU92" s="193" t="e">
        <f t="shared" si="598"/>
        <v>#N/A</v>
      </c>
      <c r="KV92" s="193" t="e">
        <f t="shared" si="598"/>
        <v>#N/A</v>
      </c>
      <c r="KW92" s="193" t="e">
        <f t="shared" si="598"/>
        <v>#N/A</v>
      </c>
      <c r="KX92" s="193" t="e">
        <f t="shared" si="598"/>
        <v>#N/A</v>
      </c>
      <c r="KY92" s="193" t="e">
        <f t="shared" si="598"/>
        <v>#N/A</v>
      </c>
      <c r="KZ92" s="193" t="e">
        <f t="shared" si="598"/>
        <v>#N/A</v>
      </c>
      <c r="LA92" s="193" t="e">
        <f t="shared" si="598"/>
        <v>#N/A</v>
      </c>
      <c r="LB92" s="193" t="e">
        <f t="shared" si="598"/>
        <v>#N/A</v>
      </c>
      <c r="LC92" s="193" t="e">
        <f t="shared" si="598"/>
        <v>#N/A</v>
      </c>
      <c r="LD92" s="193" t="e">
        <f t="shared" si="598"/>
        <v>#N/A</v>
      </c>
      <c r="LE92" s="193" t="e">
        <f t="shared" si="598"/>
        <v>#N/A</v>
      </c>
      <c r="LF92" s="193" t="e">
        <f t="shared" si="598"/>
        <v>#N/A</v>
      </c>
      <c r="LG92" s="193" t="e">
        <f t="shared" si="593"/>
        <v>#N/A</v>
      </c>
      <c r="LH92" s="193" t="e">
        <f t="shared" si="593"/>
        <v>#N/A</v>
      </c>
      <c r="LI92" s="193" t="e">
        <f t="shared" si="593"/>
        <v>#N/A</v>
      </c>
      <c r="LJ92" s="193" t="e">
        <f t="shared" si="593"/>
        <v>#N/A</v>
      </c>
      <c r="LK92" s="193" t="e">
        <f t="shared" si="593"/>
        <v>#N/A</v>
      </c>
      <c r="LL92" s="193" t="e">
        <f t="shared" si="593"/>
        <v>#N/A</v>
      </c>
      <c r="LM92" s="193" t="e">
        <f t="shared" si="593"/>
        <v>#N/A</v>
      </c>
      <c r="LN92" s="193" t="e">
        <f t="shared" si="593"/>
        <v>#N/A</v>
      </c>
      <c r="LO92" s="193" t="e">
        <f t="shared" si="593"/>
        <v>#N/A</v>
      </c>
      <c r="LP92" s="193" t="e">
        <f t="shared" si="593"/>
        <v>#N/A</v>
      </c>
      <c r="LQ92" s="193" t="e">
        <f t="shared" si="593"/>
        <v>#N/A</v>
      </c>
      <c r="LR92" s="193" t="e">
        <f t="shared" si="593"/>
        <v>#N/A</v>
      </c>
      <c r="LS92" s="193" t="e">
        <f t="shared" si="593"/>
        <v>#N/A</v>
      </c>
      <c r="LT92" s="193" t="e">
        <f t="shared" si="593"/>
        <v>#N/A</v>
      </c>
      <c r="LU92" s="193" t="e">
        <f t="shared" si="593"/>
        <v>#N/A</v>
      </c>
      <c r="LV92" s="193" t="e">
        <f t="shared" si="589"/>
        <v>#N/A</v>
      </c>
      <c r="LW92" s="193" t="e">
        <f t="shared" si="589"/>
        <v>#N/A</v>
      </c>
      <c r="LX92" s="193" t="e">
        <f t="shared" si="589"/>
        <v>#N/A</v>
      </c>
      <c r="LY92" s="193" t="e">
        <f t="shared" si="589"/>
        <v>#N/A</v>
      </c>
      <c r="LZ92" s="193" t="e">
        <f t="shared" si="589"/>
        <v>#N/A</v>
      </c>
      <c r="MA92" s="193" t="e">
        <f t="shared" si="589"/>
        <v>#N/A</v>
      </c>
      <c r="MB92" s="193" t="e">
        <f t="shared" si="589"/>
        <v>#N/A</v>
      </c>
      <c r="MC92" s="193" t="e">
        <f t="shared" si="589"/>
        <v>#N/A</v>
      </c>
      <c r="MD92" s="193" t="e">
        <f t="shared" si="589"/>
        <v>#N/A</v>
      </c>
      <c r="ME92" s="193" t="e">
        <f t="shared" si="589"/>
        <v>#N/A</v>
      </c>
      <c r="MF92" s="193" t="e">
        <f t="shared" si="589"/>
        <v>#N/A</v>
      </c>
      <c r="MG92" s="193" t="e">
        <f t="shared" si="589"/>
        <v>#N/A</v>
      </c>
      <c r="MH92" s="193" t="e">
        <f t="shared" si="589"/>
        <v>#N/A</v>
      </c>
      <c r="MI92" s="193" t="e">
        <f t="shared" si="589"/>
        <v>#N/A</v>
      </c>
      <c r="MJ92" s="193" t="e">
        <f t="shared" si="589"/>
        <v>#N/A</v>
      </c>
      <c r="MK92" s="193" t="e">
        <f t="shared" si="612"/>
        <v>#N/A</v>
      </c>
      <c r="ML92" s="193" t="e">
        <f t="shared" si="612"/>
        <v>#N/A</v>
      </c>
      <c r="MM92" s="193" t="e">
        <f t="shared" si="612"/>
        <v>#N/A</v>
      </c>
      <c r="MN92" s="193" t="e">
        <f t="shared" si="612"/>
        <v>#N/A</v>
      </c>
      <c r="MO92" s="193" t="e">
        <f t="shared" si="612"/>
        <v>#N/A</v>
      </c>
      <c r="MP92" s="193" t="e">
        <f t="shared" si="612"/>
        <v>#N/A</v>
      </c>
      <c r="MQ92" s="193" t="e">
        <f t="shared" si="612"/>
        <v>#N/A</v>
      </c>
      <c r="MR92" s="193" t="e">
        <f t="shared" si="612"/>
        <v>#N/A</v>
      </c>
      <c r="MS92" s="193" t="e">
        <f t="shared" si="612"/>
        <v>#N/A</v>
      </c>
      <c r="MT92" s="193" t="e">
        <f t="shared" si="612"/>
        <v>#N/A</v>
      </c>
      <c r="MU92" s="193" t="e">
        <f t="shared" si="612"/>
        <v>#N/A</v>
      </c>
      <c r="MV92" s="193" t="e">
        <f t="shared" si="612"/>
        <v>#N/A</v>
      </c>
      <c r="MW92" s="193" t="e">
        <f t="shared" si="612"/>
        <v>#N/A</v>
      </c>
      <c r="MX92" s="193" t="e">
        <f t="shared" si="612"/>
        <v>#N/A</v>
      </c>
      <c r="MY92" s="193" t="e">
        <f t="shared" si="612"/>
        <v>#N/A</v>
      </c>
      <c r="MZ92" s="193" t="e">
        <f t="shared" si="387"/>
        <v>#N/A</v>
      </c>
      <c r="NA92" s="193" t="e">
        <f t="shared" si="586"/>
        <v>#N/A</v>
      </c>
      <c r="NB92" s="193" t="e">
        <f t="shared" si="586"/>
        <v>#N/A</v>
      </c>
      <c r="NC92" s="193" t="e">
        <f t="shared" si="586"/>
        <v>#N/A</v>
      </c>
      <c r="ND92" s="193" t="e">
        <f t="shared" si="599"/>
        <v>#N/A</v>
      </c>
      <c r="NE92" s="193" t="e">
        <f t="shared" si="599"/>
        <v>#N/A</v>
      </c>
      <c r="NF92" s="193" t="e">
        <f t="shared" si="599"/>
        <v>#N/A</v>
      </c>
      <c r="NG92" s="193" t="e">
        <f t="shared" si="599"/>
        <v>#N/A</v>
      </c>
      <c r="NH92" s="193" t="e">
        <f t="shared" si="599"/>
        <v>#N/A</v>
      </c>
      <c r="NI92" s="193" t="e">
        <f t="shared" si="599"/>
        <v>#N/A</v>
      </c>
      <c r="NJ92" s="193" t="e">
        <f t="shared" si="599"/>
        <v>#N/A</v>
      </c>
      <c r="NK92" s="193" t="e">
        <f t="shared" si="599"/>
        <v>#N/A</v>
      </c>
      <c r="NL92" s="193" t="e">
        <f t="shared" si="599"/>
        <v>#N/A</v>
      </c>
      <c r="NM92" s="193" t="e">
        <f t="shared" si="599"/>
        <v>#N/A</v>
      </c>
      <c r="NN92" s="193" t="e">
        <f t="shared" si="599"/>
        <v>#N/A</v>
      </c>
      <c r="NO92" s="193" t="e">
        <f t="shared" si="599"/>
        <v>#N/A</v>
      </c>
      <c r="NP92" s="193" t="e">
        <f t="shared" si="599"/>
        <v>#N/A</v>
      </c>
      <c r="NQ92" s="193" t="e">
        <f t="shared" si="599"/>
        <v>#N/A</v>
      </c>
      <c r="NR92" s="193" t="e">
        <f t="shared" si="599"/>
        <v>#N/A</v>
      </c>
      <c r="NS92" s="193" t="e">
        <f t="shared" si="594"/>
        <v>#N/A</v>
      </c>
      <c r="NT92" s="193" t="e">
        <f t="shared" si="594"/>
        <v>#N/A</v>
      </c>
      <c r="NU92" s="193" t="e">
        <f t="shared" si="594"/>
        <v>#N/A</v>
      </c>
      <c r="NV92" s="193" t="e">
        <f t="shared" si="594"/>
        <v>#N/A</v>
      </c>
      <c r="NW92" s="193" t="e">
        <f t="shared" si="594"/>
        <v>#N/A</v>
      </c>
      <c r="NX92" s="193" t="e">
        <f t="shared" si="594"/>
        <v>#N/A</v>
      </c>
      <c r="NY92" s="193" t="e">
        <f t="shared" si="594"/>
        <v>#N/A</v>
      </c>
      <c r="NZ92" s="193" t="e">
        <f t="shared" si="594"/>
        <v>#N/A</v>
      </c>
      <c r="OA92" s="193" t="e">
        <f t="shared" si="594"/>
        <v>#N/A</v>
      </c>
      <c r="OB92" s="193" t="e">
        <f t="shared" si="594"/>
        <v>#N/A</v>
      </c>
      <c r="OC92" s="193" t="e">
        <f t="shared" si="594"/>
        <v>#N/A</v>
      </c>
      <c r="OD92" s="193" t="e">
        <f t="shared" si="594"/>
        <v>#N/A</v>
      </c>
      <c r="OE92" s="193" t="e">
        <f t="shared" si="594"/>
        <v>#N/A</v>
      </c>
      <c r="OF92" s="193" t="e">
        <f t="shared" si="594"/>
        <v>#N/A</v>
      </c>
      <c r="OG92" s="193" t="e">
        <f t="shared" si="594"/>
        <v>#N/A</v>
      </c>
      <c r="OH92" s="193" t="e">
        <f t="shared" si="590"/>
        <v>#N/A</v>
      </c>
      <c r="OI92" s="193" t="e">
        <f t="shared" si="590"/>
        <v>#N/A</v>
      </c>
      <c r="OJ92" s="193" t="e">
        <f t="shared" si="590"/>
        <v>#N/A</v>
      </c>
      <c r="OK92" s="193" t="e">
        <f t="shared" si="590"/>
        <v>#N/A</v>
      </c>
      <c r="OL92" s="193" t="e">
        <f t="shared" si="590"/>
        <v>#N/A</v>
      </c>
      <c r="OM92" s="193" t="e">
        <f t="shared" si="590"/>
        <v>#N/A</v>
      </c>
      <c r="ON92" s="193" t="e">
        <f t="shared" si="590"/>
        <v>#N/A</v>
      </c>
      <c r="OO92" s="193" t="e">
        <f t="shared" si="590"/>
        <v>#N/A</v>
      </c>
      <c r="OP92" s="193" t="e">
        <f t="shared" si="590"/>
        <v>#N/A</v>
      </c>
      <c r="OQ92" s="193" t="e">
        <f t="shared" si="590"/>
        <v>#N/A</v>
      </c>
      <c r="OR92" s="193" t="e">
        <f t="shared" si="590"/>
        <v>#N/A</v>
      </c>
      <c r="OS92" s="193" t="e">
        <f t="shared" si="590"/>
        <v>#N/A</v>
      </c>
      <c r="OT92" s="193" t="e">
        <f t="shared" si="590"/>
        <v>#N/A</v>
      </c>
      <c r="OU92" s="193" t="e">
        <f t="shared" si="590"/>
        <v>#N/A</v>
      </c>
      <c r="OV92" s="193" t="e">
        <f t="shared" si="590"/>
        <v>#N/A</v>
      </c>
      <c r="OW92" s="193" t="e">
        <f t="shared" si="613"/>
        <v>#N/A</v>
      </c>
      <c r="OX92" s="193" t="e">
        <f t="shared" si="613"/>
        <v>#N/A</v>
      </c>
      <c r="OY92" s="193" t="e">
        <f t="shared" si="613"/>
        <v>#N/A</v>
      </c>
      <c r="OZ92" s="193" t="e">
        <f t="shared" si="613"/>
        <v>#N/A</v>
      </c>
      <c r="PA92" s="193" t="e">
        <f t="shared" si="613"/>
        <v>#N/A</v>
      </c>
      <c r="PB92" s="193" t="e">
        <f t="shared" si="613"/>
        <v>#N/A</v>
      </c>
      <c r="PC92" s="193" t="e">
        <f t="shared" si="613"/>
        <v>#N/A</v>
      </c>
      <c r="PD92" s="193" t="e">
        <f t="shared" si="613"/>
        <v>#N/A</v>
      </c>
      <c r="PE92" s="193" t="e">
        <f t="shared" si="613"/>
        <v>#N/A</v>
      </c>
      <c r="PF92" s="193" t="e">
        <f t="shared" si="613"/>
        <v>#N/A</v>
      </c>
      <c r="PG92" s="193" t="e">
        <f t="shared" si="613"/>
        <v>#N/A</v>
      </c>
      <c r="PH92" s="193" t="e">
        <f t="shared" si="613"/>
        <v>#N/A</v>
      </c>
      <c r="PI92" s="193" t="e">
        <f t="shared" si="613"/>
        <v>#N/A</v>
      </c>
      <c r="PJ92" s="193" t="e">
        <f t="shared" si="613"/>
        <v>#N/A</v>
      </c>
      <c r="PK92" s="193" t="e">
        <f t="shared" si="613"/>
        <v>#N/A</v>
      </c>
      <c r="PL92" s="193" t="e">
        <f t="shared" si="388"/>
        <v>#N/A</v>
      </c>
      <c r="PM92" s="193" t="e">
        <f t="shared" si="609"/>
        <v>#N/A</v>
      </c>
      <c r="PN92" s="193" t="e">
        <f t="shared" si="609"/>
        <v>#N/A</v>
      </c>
      <c r="PO92" s="193" t="e">
        <f t="shared" si="609"/>
        <v>#N/A</v>
      </c>
      <c r="PP92" s="193" t="e">
        <f t="shared" si="609"/>
        <v>#N/A</v>
      </c>
      <c r="PQ92" s="193" t="e">
        <f t="shared" si="609"/>
        <v>#N/A</v>
      </c>
      <c r="PR92" s="193" t="e">
        <f t="shared" si="609"/>
        <v>#N/A</v>
      </c>
      <c r="PS92" s="193" t="e">
        <f t="shared" si="609"/>
        <v>#N/A</v>
      </c>
      <c r="PT92" s="193" t="e">
        <f t="shared" si="609"/>
        <v>#N/A</v>
      </c>
    </row>
    <row r="93" spans="1:436" hidden="1" x14ac:dyDescent="0.45">
      <c r="A93" s="20">
        <v>90</v>
      </c>
      <c r="B93" s="101" t="str">
        <f t="shared" si="363"/>
        <v/>
      </c>
      <c r="C93" s="115"/>
      <c r="D93" s="101" t="str">
        <f t="shared" si="364"/>
        <v/>
      </c>
      <c r="E93" s="110" t="str">
        <f t="shared" si="365"/>
        <v/>
      </c>
      <c r="F93" s="21" t="str">
        <f t="shared" si="366"/>
        <v/>
      </c>
      <c r="G93" s="22" t="str">
        <f t="shared" si="367"/>
        <v/>
      </c>
      <c r="H93" s="23" t="str">
        <f>IF(F93="","",IF(OR($F93&lt;Skew!$B$3,$F93=Skew!$B$3),IF($F93&gt;Skew!$C$3,Skew!$A$3,IF($F93&gt;Skew!$C$4,Skew!$A$4,IF($F93&gt;Skew!$C$5,Skew!$A$5,IF($F93&gt;Skew!$C$6,Skew!$A$6,IF($F93&gt;Skew!$C$7,Skew!$A$7,IF($F93&gt;Skew!$C$8,Skew!$A$8,IF($F93&gt;Skew!$C$9,Skew!$A$9,IF($F93&gt;Skew!$C$10,Skew!$A$10,IF($F93&gt;Skew!$C$11,Skew!$A$11,IF($F93&gt;Skew!$C$12,Skew!$A$12,IF($F93&gt;Skew!$C$13,Skew!$A$13,IF($F93&gt;Skew!$C$14,Skew!$A$14,IF($F93&gt;Skew!$C$15,Skew!$A$15,IF($F93&gt;Skew!$C$16,Skew!$A$16,Skew!$A$17)
)))))))))))))))</f>
        <v/>
      </c>
      <c r="I93" s="22" t="str">
        <f>IF(F93="","",MATCH(H93,Skew!$A$3:$A$17,0))</f>
        <v/>
      </c>
      <c r="J93" s="22" t="str">
        <f t="shared" si="368"/>
        <v/>
      </c>
      <c r="K93" s="24"/>
      <c r="L93" s="22" t="str">
        <f>IF(OR(F93="",K93=""),"",MATCH(K93,Confidence!$A$3:$A$12,0))</f>
        <v/>
      </c>
      <c r="M93" s="25" t="str">
        <f t="shared" si="369"/>
        <v/>
      </c>
      <c r="N93" s="25" t="str">
        <f t="shared" si="370"/>
        <v/>
      </c>
      <c r="O93" s="22"/>
      <c r="P93" s="102" t="str">
        <f t="shared" si="371"/>
        <v/>
      </c>
      <c r="Q93" s="102" t="str">
        <f t="shared" si="372"/>
        <v/>
      </c>
      <c r="R93" s="37" t="str">
        <f t="shared" si="373"/>
        <v/>
      </c>
      <c r="S93" s="115"/>
      <c r="T93" s="204" t="str">
        <f>IF(AND(B93&gt;0,C93&gt;0,D93&gt;0,M93&gt;0,N93&gt;0,S93&gt;0,NOT(K93="")),ABS(VLOOKUP($S$1,VLookups!$A$30:$B$31,2,FALSE)-_xlfn.BETA.DIST(S93,IF(G93="L",N93,M93),IF(G93="L",M93,N93),TRUE,B93,D93)),"")</f>
        <v/>
      </c>
      <c r="U93" s="112" t="str">
        <f>IF(OR($M93="",$N93=""),"",_xlfn.BETA.INV(ABS(VLOOKUP($S$1,VLookups!$A$30:$B$31,2,FALSE)-U$3),IF($G93="L",$N93,$M93),IF($G93="L",$M93,$N93),$B93,$D93))</f>
        <v/>
      </c>
      <c r="V93" s="113" t="str">
        <f>IF(OR($M93="",$N93=""),"",_xlfn.BETA.INV(ABS(VLOOKUP($S$1,VLookups!$A$30:$B$31,2,FALSE)-V$3),IF($G93="L",$N93,$M93),IF($G93="L",$M93,$N93),$B93,$D93))</f>
        <v/>
      </c>
      <c r="W93" s="112" t="str">
        <f>IF(OR($M93="",$N93=""),"",_xlfn.BETA.INV(ABS(VLOOKUP($S$1,VLookups!$A$30:$B$31,2,FALSE)-W$3),IF($G93="L",$N93,$M93),IF($G93="L",$M93,$N93),$B93,$D93))</f>
        <v/>
      </c>
      <c r="X93" s="113" t="str">
        <f>IF(OR($M93="",$N93=""),"",_xlfn.BETA.INV(ABS(VLOOKUP($S$1,VLookups!$A$30:$B$31,2,FALSE)-X$3),IF($G93="L",$N93,$M93),IF($G93="L",$M93,$N93),$B93,$D93))</f>
        <v/>
      </c>
      <c r="Y93" s="112" t="str">
        <f>IF(OR($M93="",$N93=""),"",_xlfn.BETA.INV(ABS(VLOOKUP($S$1,VLookups!$A$30:$B$31,2,FALSE)-Y$3),IF($G93="L",$N93,$M93),IF($G93="L",$M93,$N93),$B93,$D93))</f>
        <v/>
      </c>
      <c r="Z93" s="113" t="str">
        <f>IF(OR($M93="",$N93=""),"",_xlfn.BETA.INV(ABS(VLOOKUP($S$1,VLookups!$A$30:$B$31,2,FALSE)-Z$3),IF($G93="L",$N93,$M93),IF($G93="L",$M93,$N93),$B93,$D93))</f>
        <v/>
      </c>
      <c r="AA93" s="112" t="str">
        <f>IF(OR($M93="",$N93=""),"",_xlfn.BETA.INV(ABS(VLOOKUP($S$1,VLookups!$A$30:$B$31,2,FALSE)-AA$3),IF($G93="L",$N93,$M93),IF($G93="L",$M93,$N93),$B93,$D93))</f>
        <v/>
      </c>
      <c r="AB93" s="113" t="str">
        <f>IF(OR($M93="",$N93=""),"",_xlfn.BETA.INV(ABS(VLOOKUP($S$1,VLookups!$A$30:$B$31,2,FALSE)-AB$3),IF($G93="L",$N93,$M93),IF($G93="L",$M93,$N93),$B93,$D93))</f>
        <v/>
      </c>
      <c r="AC93" s="112" t="str">
        <f>IF(OR($M93="",$N93=""),"",_xlfn.BETA.INV(ABS(VLOOKUP($S$1,VLookups!$A$30:$B$31,2,FALSE)-AC$3),IF($G93="L",$N93,$M93),IF($G93="L",$M93,$N93),$B93,$D93))</f>
        <v/>
      </c>
      <c r="AD93" s="113" t="str">
        <f>IF(OR($M93="",$N93=""),"",_xlfn.BETA.INV(ABS(VLOOKUP($S$1,VLookups!$A$30:$B$31,2,FALSE)-AD$3),IF($G93="L",$N93,$M93),IF($G93="L",$M93,$N93),$B93,$D93))</f>
        <v/>
      </c>
      <c r="AE93" s="112" t="str">
        <f>IF(OR($M93="",$N93=""),"",_xlfn.BETA.INV(ABS(VLOOKUP($S$1,VLookups!$A$30:$B$31,2,FALSE)-AE$3),IF($G93="L",$N93,$M93),IF($G93="L",$M93,$N93),$B93,$D93))</f>
        <v/>
      </c>
      <c r="AF93" s="113" t="str">
        <f>IF(OR($M93="",$N93=""),"",_xlfn.BETA.INV(ABS(VLOOKUP($S$1,VLookups!$A$30:$B$31,2,FALSE)-AF$3),IF($G93="L",$N93,$M93),IF($G93="L",$M93,$N93),$B93,$D93))</f>
        <v/>
      </c>
      <c r="AG93" s="15"/>
      <c r="AH93" s="194" t="str">
        <f t="shared" si="374"/>
        <v/>
      </c>
      <c r="AI93" s="192" t="str">
        <f t="shared" si="375"/>
        <v/>
      </c>
      <c r="AJ93" s="177" t="str">
        <f t="shared" ref="AJ93" si="621">IF(ISNONTEXT($AH93),AI93+$AH93,"")</f>
        <v/>
      </c>
      <c r="AK93" s="177" t="str">
        <f t="shared" si="390"/>
        <v/>
      </c>
      <c r="AL93" s="177" t="str">
        <f t="shared" si="391"/>
        <v/>
      </c>
      <c r="AM93" s="177" t="str">
        <f t="shared" si="392"/>
        <v/>
      </c>
      <c r="AN93" s="177" t="str">
        <f t="shared" si="393"/>
        <v/>
      </c>
      <c r="AO93" s="177" t="str">
        <f t="shared" si="394"/>
        <v/>
      </c>
      <c r="AP93" s="177" t="str">
        <f t="shared" si="395"/>
        <v/>
      </c>
      <c r="AQ93" s="177" t="str">
        <f t="shared" si="396"/>
        <v/>
      </c>
      <c r="AR93" s="177" t="str">
        <f t="shared" si="397"/>
        <v/>
      </c>
      <c r="AS93" s="177" t="str">
        <f t="shared" si="398"/>
        <v/>
      </c>
      <c r="AT93" s="177" t="str">
        <f t="shared" si="399"/>
        <v/>
      </c>
      <c r="AU93" s="177" t="str">
        <f t="shared" si="400"/>
        <v/>
      </c>
      <c r="AV93" s="177" t="str">
        <f t="shared" si="401"/>
        <v/>
      </c>
      <c r="AW93" s="177" t="str">
        <f t="shared" si="402"/>
        <v/>
      </c>
      <c r="AX93" s="177" t="str">
        <f t="shared" si="403"/>
        <v/>
      </c>
      <c r="AY93" s="177" t="str">
        <f t="shared" si="404"/>
        <v/>
      </c>
      <c r="AZ93" s="177" t="str">
        <f t="shared" si="405"/>
        <v/>
      </c>
      <c r="BA93" s="177" t="str">
        <f t="shared" si="406"/>
        <v/>
      </c>
      <c r="BB93" s="177" t="str">
        <f t="shared" si="407"/>
        <v/>
      </c>
      <c r="BC93" s="177" t="str">
        <f t="shared" si="408"/>
        <v/>
      </c>
      <c r="BD93" s="177" t="str">
        <f t="shared" si="409"/>
        <v/>
      </c>
      <c r="BE93" s="177" t="str">
        <f t="shared" si="410"/>
        <v/>
      </c>
      <c r="BF93" s="177" t="str">
        <f t="shared" si="411"/>
        <v/>
      </c>
      <c r="BG93" s="177" t="str">
        <f t="shared" si="412"/>
        <v/>
      </c>
      <c r="BH93" s="177" t="str">
        <f t="shared" si="413"/>
        <v/>
      </c>
      <c r="BI93" s="177" t="str">
        <f t="shared" si="414"/>
        <v/>
      </c>
      <c r="BJ93" s="177" t="str">
        <f t="shared" si="415"/>
        <v/>
      </c>
      <c r="BK93" s="177" t="str">
        <f t="shared" si="416"/>
        <v/>
      </c>
      <c r="BL93" s="177" t="str">
        <f t="shared" si="417"/>
        <v/>
      </c>
      <c r="BM93" s="177" t="str">
        <f t="shared" si="418"/>
        <v/>
      </c>
      <c r="BN93" s="177" t="str">
        <f t="shared" si="419"/>
        <v/>
      </c>
      <c r="BO93" s="177" t="str">
        <f t="shared" si="420"/>
        <v/>
      </c>
      <c r="BP93" s="177" t="str">
        <f t="shared" si="421"/>
        <v/>
      </c>
      <c r="BQ93" s="177" t="str">
        <f t="shared" si="422"/>
        <v/>
      </c>
      <c r="BR93" s="177" t="str">
        <f t="shared" si="423"/>
        <v/>
      </c>
      <c r="BS93" s="177" t="str">
        <f t="shared" si="424"/>
        <v/>
      </c>
      <c r="BT93" s="177" t="str">
        <f t="shared" si="425"/>
        <v/>
      </c>
      <c r="BU93" s="177" t="str">
        <f t="shared" si="426"/>
        <v/>
      </c>
      <c r="BV93" s="177" t="str">
        <f t="shared" si="427"/>
        <v/>
      </c>
      <c r="BW93" s="177" t="str">
        <f t="shared" si="428"/>
        <v/>
      </c>
      <c r="BX93" s="177" t="str">
        <f t="shared" si="429"/>
        <v/>
      </c>
      <c r="BY93" s="177" t="str">
        <f t="shared" si="430"/>
        <v/>
      </c>
      <c r="BZ93" s="177" t="str">
        <f t="shared" si="431"/>
        <v/>
      </c>
      <c r="CA93" s="177" t="str">
        <f t="shared" si="432"/>
        <v/>
      </c>
      <c r="CB93" s="177" t="str">
        <f t="shared" si="433"/>
        <v/>
      </c>
      <c r="CC93" s="177" t="str">
        <f t="shared" si="434"/>
        <v/>
      </c>
      <c r="CD93" s="177" t="str">
        <f t="shared" si="435"/>
        <v/>
      </c>
      <c r="CE93" s="177" t="str">
        <f t="shared" si="436"/>
        <v/>
      </c>
      <c r="CF93" s="177" t="str">
        <f t="shared" si="437"/>
        <v/>
      </c>
      <c r="CG93" s="177" t="str">
        <f t="shared" si="438"/>
        <v/>
      </c>
      <c r="CH93" s="177" t="str">
        <f t="shared" si="439"/>
        <v/>
      </c>
      <c r="CI93" s="177" t="str">
        <f t="shared" si="440"/>
        <v/>
      </c>
      <c r="CJ93" s="177" t="str">
        <f t="shared" si="441"/>
        <v/>
      </c>
      <c r="CK93" s="177" t="str">
        <f t="shared" si="442"/>
        <v/>
      </c>
      <c r="CL93" s="177" t="str">
        <f t="shared" si="443"/>
        <v/>
      </c>
      <c r="CM93" s="177" t="str">
        <f t="shared" si="444"/>
        <v/>
      </c>
      <c r="CN93" s="177" t="str">
        <f t="shared" si="445"/>
        <v/>
      </c>
      <c r="CO93" s="177" t="str">
        <f t="shared" si="446"/>
        <v/>
      </c>
      <c r="CP93" s="177" t="str">
        <f t="shared" si="447"/>
        <v/>
      </c>
      <c r="CQ93" s="177" t="str">
        <f t="shared" si="448"/>
        <v/>
      </c>
      <c r="CR93" s="177" t="str">
        <f t="shared" si="449"/>
        <v/>
      </c>
      <c r="CS93" s="177" t="str">
        <f t="shared" si="450"/>
        <v/>
      </c>
      <c r="CT93" s="177" t="str">
        <f t="shared" si="451"/>
        <v/>
      </c>
      <c r="CU93" s="177" t="str">
        <f t="shared" si="452"/>
        <v/>
      </c>
      <c r="CV93" s="177" t="str">
        <f t="shared" si="383"/>
        <v/>
      </c>
      <c r="CW93" s="177" t="str">
        <f t="shared" si="453"/>
        <v/>
      </c>
      <c r="CX93" s="177" t="str">
        <f t="shared" si="454"/>
        <v/>
      </c>
      <c r="CY93" s="177" t="str">
        <f t="shared" si="455"/>
        <v/>
      </c>
      <c r="CZ93" s="177" t="str">
        <f t="shared" si="456"/>
        <v/>
      </c>
      <c r="DA93" s="177" t="str">
        <f t="shared" si="457"/>
        <v/>
      </c>
      <c r="DB93" s="177" t="str">
        <f t="shared" si="458"/>
        <v/>
      </c>
      <c r="DC93" s="177" t="str">
        <f t="shared" si="459"/>
        <v/>
      </c>
      <c r="DD93" s="177" t="str">
        <f t="shared" si="460"/>
        <v/>
      </c>
      <c r="DE93" s="177" t="str">
        <f t="shared" si="461"/>
        <v/>
      </c>
      <c r="DF93" s="177" t="str">
        <f t="shared" si="462"/>
        <v/>
      </c>
      <c r="DG93" s="177" t="str">
        <f t="shared" si="463"/>
        <v/>
      </c>
      <c r="DH93" s="177" t="str">
        <f t="shared" si="464"/>
        <v/>
      </c>
      <c r="DI93" s="177" t="str">
        <f t="shared" si="465"/>
        <v/>
      </c>
      <c r="DJ93" s="177" t="str">
        <f t="shared" si="466"/>
        <v/>
      </c>
      <c r="DK93" s="177" t="str">
        <f t="shared" si="467"/>
        <v/>
      </c>
      <c r="DL93" s="177" t="str">
        <f t="shared" si="468"/>
        <v/>
      </c>
      <c r="DM93" s="177" t="str">
        <f t="shared" si="469"/>
        <v/>
      </c>
      <c r="DN93" s="177" t="str">
        <f t="shared" si="470"/>
        <v/>
      </c>
      <c r="DO93" s="177" t="str">
        <f t="shared" si="471"/>
        <v/>
      </c>
      <c r="DP93" s="177" t="str">
        <f t="shared" si="472"/>
        <v/>
      </c>
      <c r="DQ93" s="177" t="str">
        <f t="shared" si="473"/>
        <v/>
      </c>
      <c r="DR93" s="177" t="str">
        <f t="shared" si="474"/>
        <v/>
      </c>
      <c r="DS93" s="177" t="str">
        <f t="shared" si="475"/>
        <v/>
      </c>
      <c r="DT93" s="177" t="str">
        <f t="shared" si="476"/>
        <v/>
      </c>
      <c r="DU93" s="177" t="str">
        <f t="shared" si="477"/>
        <v/>
      </c>
      <c r="DV93" s="177" t="str">
        <f t="shared" si="478"/>
        <v/>
      </c>
      <c r="DW93" s="177" t="str">
        <f t="shared" si="479"/>
        <v/>
      </c>
      <c r="DX93" s="177" t="str">
        <f t="shared" si="480"/>
        <v/>
      </c>
      <c r="DY93" s="177" t="str">
        <f t="shared" si="481"/>
        <v/>
      </c>
      <c r="DZ93" s="177" t="str">
        <f t="shared" si="482"/>
        <v/>
      </c>
      <c r="EA93" s="177" t="str">
        <f t="shared" si="483"/>
        <v/>
      </c>
      <c r="EB93" s="177" t="str">
        <f t="shared" si="484"/>
        <v/>
      </c>
      <c r="EC93" s="177" t="str">
        <f t="shared" si="485"/>
        <v/>
      </c>
      <c r="ED93" s="177" t="str">
        <f t="shared" si="486"/>
        <v/>
      </c>
      <c r="EE93" s="177" t="str">
        <f t="shared" si="487"/>
        <v/>
      </c>
      <c r="EF93" s="177" t="str">
        <f t="shared" si="488"/>
        <v/>
      </c>
      <c r="EG93" s="177" t="str">
        <f t="shared" si="489"/>
        <v/>
      </c>
      <c r="EH93" s="177" t="str">
        <f t="shared" si="490"/>
        <v/>
      </c>
      <c r="EI93" s="177" t="str">
        <f t="shared" si="491"/>
        <v/>
      </c>
      <c r="EJ93" s="177" t="str">
        <f t="shared" si="492"/>
        <v/>
      </c>
      <c r="EK93" s="177" t="str">
        <f t="shared" si="493"/>
        <v/>
      </c>
      <c r="EL93" s="177" t="str">
        <f t="shared" si="494"/>
        <v/>
      </c>
      <c r="EM93" s="177" t="str">
        <f t="shared" si="495"/>
        <v/>
      </c>
      <c r="EN93" s="177" t="str">
        <f t="shared" si="496"/>
        <v/>
      </c>
      <c r="EO93" s="177" t="str">
        <f t="shared" si="497"/>
        <v/>
      </c>
      <c r="EP93" s="177" t="str">
        <f t="shared" si="498"/>
        <v/>
      </c>
      <c r="EQ93" s="177" t="str">
        <f t="shared" si="499"/>
        <v/>
      </c>
      <c r="ER93" s="177" t="str">
        <f t="shared" si="500"/>
        <v/>
      </c>
      <c r="ES93" s="177" t="str">
        <f t="shared" si="501"/>
        <v/>
      </c>
      <c r="ET93" s="177" t="str">
        <f t="shared" si="502"/>
        <v/>
      </c>
      <c r="EU93" s="177" t="str">
        <f t="shared" si="503"/>
        <v/>
      </c>
      <c r="EV93" s="177" t="str">
        <f t="shared" si="504"/>
        <v/>
      </c>
      <c r="EW93" s="177" t="str">
        <f t="shared" si="505"/>
        <v/>
      </c>
      <c r="EX93" s="177" t="str">
        <f t="shared" si="506"/>
        <v/>
      </c>
      <c r="EY93" s="177" t="str">
        <f t="shared" si="507"/>
        <v/>
      </c>
      <c r="EZ93" s="177" t="str">
        <f t="shared" si="508"/>
        <v/>
      </c>
      <c r="FA93" s="177" t="str">
        <f t="shared" si="509"/>
        <v/>
      </c>
      <c r="FB93" s="177" t="str">
        <f t="shared" si="510"/>
        <v/>
      </c>
      <c r="FC93" s="177" t="str">
        <f t="shared" si="511"/>
        <v/>
      </c>
      <c r="FD93" s="177" t="str">
        <f t="shared" si="512"/>
        <v/>
      </c>
      <c r="FE93" s="177" t="str">
        <f t="shared" si="513"/>
        <v/>
      </c>
      <c r="FF93" s="177" t="str">
        <f t="shared" si="514"/>
        <v/>
      </c>
      <c r="FG93" s="177" t="str">
        <f t="shared" si="515"/>
        <v/>
      </c>
      <c r="FH93" s="177" t="str">
        <f t="shared" si="384"/>
        <v/>
      </c>
      <c r="FI93" s="177" t="str">
        <f t="shared" si="516"/>
        <v/>
      </c>
      <c r="FJ93" s="177" t="str">
        <f t="shared" si="517"/>
        <v/>
      </c>
      <c r="FK93" s="177" t="str">
        <f t="shared" si="518"/>
        <v/>
      </c>
      <c r="FL93" s="177" t="str">
        <f t="shared" si="519"/>
        <v/>
      </c>
      <c r="FM93" s="177" t="str">
        <f t="shared" si="520"/>
        <v/>
      </c>
      <c r="FN93" s="177" t="str">
        <f t="shared" si="521"/>
        <v/>
      </c>
      <c r="FO93" s="177" t="str">
        <f t="shared" si="522"/>
        <v/>
      </c>
      <c r="FP93" s="177" t="str">
        <f t="shared" si="523"/>
        <v/>
      </c>
      <c r="FQ93" s="177" t="str">
        <f t="shared" si="524"/>
        <v/>
      </c>
      <c r="FR93" s="177" t="str">
        <f t="shared" si="525"/>
        <v/>
      </c>
      <c r="FS93" s="177" t="str">
        <f t="shared" si="526"/>
        <v/>
      </c>
      <c r="FT93" s="177" t="str">
        <f t="shared" si="527"/>
        <v/>
      </c>
      <c r="FU93" s="177" t="str">
        <f t="shared" si="528"/>
        <v/>
      </c>
      <c r="FV93" s="177" t="str">
        <f t="shared" si="529"/>
        <v/>
      </c>
      <c r="FW93" s="177" t="str">
        <f t="shared" si="530"/>
        <v/>
      </c>
      <c r="FX93" s="177" t="str">
        <f t="shared" si="531"/>
        <v/>
      </c>
      <c r="FY93" s="177" t="str">
        <f t="shared" si="532"/>
        <v/>
      </c>
      <c r="FZ93" s="177" t="str">
        <f t="shared" si="533"/>
        <v/>
      </c>
      <c r="GA93" s="177" t="str">
        <f t="shared" si="534"/>
        <v/>
      </c>
      <c r="GB93" s="177" t="str">
        <f t="shared" si="535"/>
        <v/>
      </c>
      <c r="GC93" s="177" t="str">
        <f t="shared" si="536"/>
        <v/>
      </c>
      <c r="GD93" s="177" t="str">
        <f t="shared" si="537"/>
        <v/>
      </c>
      <c r="GE93" s="177" t="str">
        <f t="shared" si="538"/>
        <v/>
      </c>
      <c r="GF93" s="177" t="str">
        <f t="shared" si="539"/>
        <v/>
      </c>
      <c r="GG93" s="177" t="str">
        <f t="shared" si="540"/>
        <v/>
      </c>
      <c r="GH93" s="177" t="str">
        <f t="shared" si="541"/>
        <v/>
      </c>
      <c r="GI93" s="177" t="str">
        <f t="shared" si="542"/>
        <v/>
      </c>
      <c r="GJ93" s="177" t="str">
        <f t="shared" si="543"/>
        <v/>
      </c>
      <c r="GK93" s="177" t="str">
        <f t="shared" si="544"/>
        <v/>
      </c>
      <c r="GL93" s="177" t="str">
        <f t="shared" si="545"/>
        <v/>
      </c>
      <c r="GM93" s="177" t="str">
        <f t="shared" si="546"/>
        <v/>
      </c>
      <c r="GN93" s="177" t="str">
        <f t="shared" si="547"/>
        <v/>
      </c>
      <c r="GO93" s="177" t="str">
        <f t="shared" si="548"/>
        <v/>
      </c>
      <c r="GP93" s="177" t="str">
        <f t="shared" si="549"/>
        <v/>
      </c>
      <c r="GQ93" s="177" t="str">
        <f t="shared" si="550"/>
        <v/>
      </c>
      <c r="GR93" s="177" t="str">
        <f t="shared" si="551"/>
        <v/>
      </c>
      <c r="GS93" s="177" t="str">
        <f t="shared" si="552"/>
        <v/>
      </c>
      <c r="GT93" s="177" t="str">
        <f t="shared" si="553"/>
        <v/>
      </c>
      <c r="GU93" s="177" t="str">
        <f t="shared" si="554"/>
        <v/>
      </c>
      <c r="GV93" s="177" t="str">
        <f t="shared" si="555"/>
        <v/>
      </c>
      <c r="GW93" s="177" t="str">
        <f t="shared" si="556"/>
        <v/>
      </c>
      <c r="GX93" s="177" t="str">
        <f t="shared" si="557"/>
        <v/>
      </c>
      <c r="GY93" s="177" t="str">
        <f t="shared" si="558"/>
        <v/>
      </c>
      <c r="GZ93" s="177" t="str">
        <f t="shared" si="559"/>
        <v/>
      </c>
      <c r="HA93" s="177" t="str">
        <f t="shared" si="560"/>
        <v/>
      </c>
      <c r="HB93" s="177" t="str">
        <f t="shared" si="561"/>
        <v/>
      </c>
      <c r="HC93" s="177" t="str">
        <f t="shared" si="562"/>
        <v/>
      </c>
      <c r="HD93" s="177" t="str">
        <f t="shared" si="563"/>
        <v/>
      </c>
      <c r="HE93" s="177" t="str">
        <f t="shared" si="564"/>
        <v/>
      </c>
      <c r="HF93" s="177" t="str">
        <f t="shared" si="565"/>
        <v/>
      </c>
      <c r="HG93" s="177" t="str">
        <f t="shared" si="566"/>
        <v/>
      </c>
      <c r="HH93" s="177" t="str">
        <f t="shared" si="567"/>
        <v/>
      </c>
      <c r="HI93" s="177" t="str">
        <f t="shared" si="568"/>
        <v/>
      </c>
      <c r="HJ93" s="177" t="str">
        <f t="shared" si="569"/>
        <v/>
      </c>
      <c r="HK93" s="177" t="str">
        <f t="shared" si="570"/>
        <v/>
      </c>
      <c r="HL93" s="177" t="str">
        <f t="shared" si="571"/>
        <v/>
      </c>
      <c r="HM93" s="177" t="str">
        <f t="shared" si="572"/>
        <v/>
      </c>
      <c r="HN93" s="177" t="str">
        <f t="shared" si="573"/>
        <v/>
      </c>
      <c r="HO93" s="177" t="str">
        <f t="shared" si="574"/>
        <v/>
      </c>
      <c r="HP93" s="177" t="str">
        <f t="shared" si="575"/>
        <v/>
      </c>
      <c r="HQ93" s="177" t="str">
        <f t="shared" si="576"/>
        <v/>
      </c>
      <c r="HR93" s="177" t="str">
        <f t="shared" si="577"/>
        <v/>
      </c>
      <c r="HS93" s="177" t="str">
        <f t="shared" si="578"/>
        <v/>
      </c>
      <c r="HT93" s="177" t="str">
        <f t="shared" si="385"/>
        <v/>
      </c>
      <c r="HU93" s="177" t="str">
        <f t="shared" si="603"/>
        <v/>
      </c>
      <c r="HV93" s="177" t="str">
        <f t="shared" si="604"/>
        <v/>
      </c>
      <c r="HW93" s="177" t="str">
        <f t="shared" si="605"/>
        <v/>
      </c>
      <c r="HX93" s="177" t="str">
        <f t="shared" si="606"/>
        <v/>
      </c>
      <c r="HY93" s="177" t="str">
        <f t="shared" si="607"/>
        <v/>
      </c>
      <c r="HZ93" s="177" t="str">
        <f t="shared" si="608"/>
        <v/>
      </c>
      <c r="IA93" s="192" t="str">
        <f t="shared" si="377"/>
        <v/>
      </c>
      <c r="IB93" s="193" t="e">
        <f t="shared" si="361"/>
        <v>#N/A</v>
      </c>
      <c r="IC93" s="193" t="e">
        <f t="shared" ref="IC93:IE103" si="622">IF(ISNONTEXT($Q93),IF($G93="R",_xlfn.BETA.DIST(AJ93,$M93,$N93,FALSE,$B93,$D93),_xlfn.BETA.DIST(AJ93,$N93,$M93,FALSE,$B93,$D93)),NA())</f>
        <v>#N/A</v>
      </c>
      <c r="ID93" s="193" t="e">
        <f t="shared" si="622"/>
        <v>#N/A</v>
      </c>
      <c r="IE93" s="193" t="e">
        <f t="shared" si="622"/>
        <v>#N/A</v>
      </c>
      <c r="IF93" s="193" t="e">
        <f t="shared" si="597"/>
        <v>#N/A</v>
      </c>
      <c r="IG93" s="193" t="e">
        <f t="shared" si="597"/>
        <v>#N/A</v>
      </c>
      <c r="IH93" s="193" t="e">
        <f t="shared" si="597"/>
        <v>#N/A</v>
      </c>
      <c r="II93" s="193" t="e">
        <f t="shared" si="597"/>
        <v>#N/A</v>
      </c>
      <c r="IJ93" s="193" t="e">
        <f t="shared" si="597"/>
        <v>#N/A</v>
      </c>
      <c r="IK93" s="193" t="e">
        <f t="shared" si="597"/>
        <v>#N/A</v>
      </c>
      <c r="IL93" s="193" t="e">
        <f t="shared" si="597"/>
        <v>#N/A</v>
      </c>
      <c r="IM93" s="193" t="e">
        <f t="shared" si="597"/>
        <v>#N/A</v>
      </c>
      <c r="IN93" s="193" t="e">
        <f t="shared" si="597"/>
        <v>#N/A</v>
      </c>
      <c r="IO93" s="193" t="e">
        <f t="shared" si="597"/>
        <v>#N/A</v>
      </c>
      <c r="IP93" s="193" t="e">
        <f t="shared" si="597"/>
        <v>#N/A</v>
      </c>
      <c r="IQ93" s="193" t="e">
        <f t="shared" si="597"/>
        <v>#N/A</v>
      </c>
      <c r="IR93" s="193" t="e">
        <f t="shared" si="597"/>
        <v>#N/A</v>
      </c>
      <c r="IS93" s="193" t="e">
        <f t="shared" si="597"/>
        <v>#N/A</v>
      </c>
      <c r="IT93" s="193" t="e">
        <f t="shared" si="597"/>
        <v>#N/A</v>
      </c>
      <c r="IU93" s="193" t="e">
        <f t="shared" si="592"/>
        <v>#N/A</v>
      </c>
      <c r="IV93" s="193" t="e">
        <f t="shared" si="592"/>
        <v>#N/A</v>
      </c>
      <c r="IW93" s="193" t="e">
        <f t="shared" si="592"/>
        <v>#N/A</v>
      </c>
      <c r="IX93" s="193" t="e">
        <f t="shared" si="592"/>
        <v>#N/A</v>
      </c>
      <c r="IY93" s="193" t="e">
        <f t="shared" si="592"/>
        <v>#N/A</v>
      </c>
      <c r="IZ93" s="193" t="e">
        <f t="shared" si="592"/>
        <v>#N/A</v>
      </c>
      <c r="JA93" s="193" t="e">
        <f t="shared" si="592"/>
        <v>#N/A</v>
      </c>
      <c r="JB93" s="193" t="e">
        <f t="shared" si="592"/>
        <v>#N/A</v>
      </c>
      <c r="JC93" s="193" t="e">
        <f t="shared" si="592"/>
        <v>#N/A</v>
      </c>
      <c r="JD93" s="193" t="e">
        <f t="shared" si="592"/>
        <v>#N/A</v>
      </c>
      <c r="JE93" s="193" t="e">
        <f t="shared" si="592"/>
        <v>#N/A</v>
      </c>
      <c r="JF93" s="193" t="e">
        <f t="shared" si="592"/>
        <v>#N/A</v>
      </c>
      <c r="JG93" s="193" t="e">
        <f t="shared" si="592"/>
        <v>#N/A</v>
      </c>
      <c r="JH93" s="193" t="e">
        <f t="shared" si="592"/>
        <v>#N/A</v>
      </c>
      <c r="JI93" s="193" t="e">
        <f t="shared" si="592"/>
        <v>#N/A</v>
      </c>
      <c r="JJ93" s="193" t="e">
        <f t="shared" si="588"/>
        <v>#N/A</v>
      </c>
      <c r="JK93" s="193" t="e">
        <f t="shared" si="588"/>
        <v>#N/A</v>
      </c>
      <c r="JL93" s="193" t="e">
        <f t="shared" si="588"/>
        <v>#N/A</v>
      </c>
      <c r="JM93" s="193" t="e">
        <f t="shared" si="588"/>
        <v>#N/A</v>
      </c>
      <c r="JN93" s="193" t="e">
        <f t="shared" si="588"/>
        <v>#N/A</v>
      </c>
      <c r="JO93" s="193" t="e">
        <f t="shared" si="588"/>
        <v>#N/A</v>
      </c>
      <c r="JP93" s="193" t="e">
        <f t="shared" si="588"/>
        <v>#N/A</v>
      </c>
      <c r="JQ93" s="193" t="e">
        <f t="shared" si="588"/>
        <v>#N/A</v>
      </c>
      <c r="JR93" s="193" t="e">
        <f t="shared" si="588"/>
        <v>#N/A</v>
      </c>
      <c r="JS93" s="193" t="e">
        <f t="shared" si="588"/>
        <v>#N/A</v>
      </c>
      <c r="JT93" s="193" t="e">
        <f t="shared" si="588"/>
        <v>#N/A</v>
      </c>
      <c r="JU93" s="193" t="e">
        <f t="shared" si="588"/>
        <v>#N/A</v>
      </c>
      <c r="JV93" s="193" t="e">
        <f t="shared" si="588"/>
        <v>#N/A</v>
      </c>
      <c r="JW93" s="193" t="e">
        <f t="shared" si="588"/>
        <v>#N/A</v>
      </c>
      <c r="JX93" s="193" t="e">
        <f t="shared" si="588"/>
        <v>#N/A</v>
      </c>
      <c r="JY93" s="193" t="e">
        <f t="shared" si="611"/>
        <v>#N/A</v>
      </c>
      <c r="JZ93" s="193" t="e">
        <f t="shared" si="611"/>
        <v>#N/A</v>
      </c>
      <c r="KA93" s="193" t="e">
        <f t="shared" si="611"/>
        <v>#N/A</v>
      </c>
      <c r="KB93" s="193" t="e">
        <f t="shared" si="611"/>
        <v>#N/A</v>
      </c>
      <c r="KC93" s="193" t="e">
        <f t="shared" si="611"/>
        <v>#N/A</v>
      </c>
      <c r="KD93" s="193" t="e">
        <f t="shared" si="611"/>
        <v>#N/A</v>
      </c>
      <c r="KE93" s="193" t="e">
        <f t="shared" si="611"/>
        <v>#N/A</v>
      </c>
      <c r="KF93" s="193" t="e">
        <f t="shared" si="611"/>
        <v>#N/A</v>
      </c>
      <c r="KG93" s="193" t="e">
        <f t="shared" si="611"/>
        <v>#N/A</v>
      </c>
      <c r="KH93" s="193" t="e">
        <f t="shared" si="611"/>
        <v>#N/A</v>
      </c>
      <c r="KI93" s="193" t="e">
        <f t="shared" si="611"/>
        <v>#N/A</v>
      </c>
      <c r="KJ93" s="193" t="e">
        <f t="shared" si="611"/>
        <v>#N/A</v>
      </c>
      <c r="KK93" s="193" t="e">
        <f t="shared" si="611"/>
        <v>#N/A</v>
      </c>
      <c r="KL93" s="193" t="e">
        <f t="shared" si="611"/>
        <v>#N/A</v>
      </c>
      <c r="KM93" s="193" t="e">
        <f t="shared" si="611"/>
        <v>#N/A</v>
      </c>
      <c r="KN93" s="193" t="e">
        <f t="shared" si="386"/>
        <v>#N/A</v>
      </c>
      <c r="KO93" s="193" t="e">
        <f t="shared" ref="KO93:KQ103" si="623">IF(ISNONTEXT($Q93),IF($G93="R",_xlfn.BETA.DIST(CV93,$M93,$N93,FALSE,$B93,$D93),_xlfn.BETA.DIST(CV93,$N93,$M93,FALSE,$B93,$D93)),NA())</f>
        <v>#N/A</v>
      </c>
      <c r="KP93" s="193" t="e">
        <f t="shared" si="623"/>
        <v>#N/A</v>
      </c>
      <c r="KQ93" s="193" t="e">
        <f t="shared" si="623"/>
        <v>#N/A</v>
      </c>
      <c r="KR93" s="193" t="e">
        <f t="shared" si="598"/>
        <v>#N/A</v>
      </c>
      <c r="KS93" s="193" t="e">
        <f t="shared" si="598"/>
        <v>#N/A</v>
      </c>
      <c r="KT93" s="193" t="e">
        <f t="shared" si="598"/>
        <v>#N/A</v>
      </c>
      <c r="KU93" s="193" t="e">
        <f t="shared" si="598"/>
        <v>#N/A</v>
      </c>
      <c r="KV93" s="193" t="e">
        <f t="shared" si="598"/>
        <v>#N/A</v>
      </c>
      <c r="KW93" s="193" t="e">
        <f t="shared" si="598"/>
        <v>#N/A</v>
      </c>
      <c r="KX93" s="193" t="e">
        <f t="shared" si="598"/>
        <v>#N/A</v>
      </c>
      <c r="KY93" s="193" t="e">
        <f t="shared" si="598"/>
        <v>#N/A</v>
      </c>
      <c r="KZ93" s="193" t="e">
        <f t="shared" si="598"/>
        <v>#N/A</v>
      </c>
      <c r="LA93" s="193" t="e">
        <f t="shared" si="598"/>
        <v>#N/A</v>
      </c>
      <c r="LB93" s="193" t="e">
        <f t="shared" si="598"/>
        <v>#N/A</v>
      </c>
      <c r="LC93" s="193" t="e">
        <f t="shared" si="598"/>
        <v>#N/A</v>
      </c>
      <c r="LD93" s="193" t="e">
        <f t="shared" si="598"/>
        <v>#N/A</v>
      </c>
      <c r="LE93" s="193" t="e">
        <f t="shared" si="598"/>
        <v>#N/A</v>
      </c>
      <c r="LF93" s="193" t="e">
        <f t="shared" si="598"/>
        <v>#N/A</v>
      </c>
      <c r="LG93" s="193" t="e">
        <f t="shared" si="593"/>
        <v>#N/A</v>
      </c>
      <c r="LH93" s="193" t="e">
        <f t="shared" si="593"/>
        <v>#N/A</v>
      </c>
      <c r="LI93" s="193" t="e">
        <f t="shared" si="593"/>
        <v>#N/A</v>
      </c>
      <c r="LJ93" s="193" t="e">
        <f t="shared" si="593"/>
        <v>#N/A</v>
      </c>
      <c r="LK93" s="193" t="e">
        <f t="shared" si="593"/>
        <v>#N/A</v>
      </c>
      <c r="LL93" s="193" t="e">
        <f t="shared" si="593"/>
        <v>#N/A</v>
      </c>
      <c r="LM93" s="193" t="e">
        <f t="shared" si="593"/>
        <v>#N/A</v>
      </c>
      <c r="LN93" s="193" t="e">
        <f t="shared" si="593"/>
        <v>#N/A</v>
      </c>
      <c r="LO93" s="193" t="e">
        <f t="shared" si="593"/>
        <v>#N/A</v>
      </c>
      <c r="LP93" s="193" t="e">
        <f t="shared" si="593"/>
        <v>#N/A</v>
      </c>
      <c r="LQ93" s="193" t="e">
        <f t="shared" si="593"/>
        <v>#N/A</v>
      </c>
      <c r="LR93" s="193" t="e">
        <f t="shared" si="593"/>
        <v>#N/A</v>
      </c>
      <c r="LS93" s="193" t="e">
        <f t="shared" si="593"/>
        <v>#N/A</v>
      </c>
      <c r="LT93" s="193" t="e">
        <f t="shared" si="593"/>
        <v>#N/A</v>
      </c>
      <c r="LU93" s="193" t="e">
        <f t="shared" si="593"/>
        <v>#N/A</v>
      </c>
      <c r="LV93" s="193" t="e">
        <f t="shared" si="589"/>
        <v>#N/A</v>
      </c>
      <c r="LW93" s="193" t="e">
        <f t="shared" si="589"/>
        <v>#N/A</v>
      </c>
      <c r="LX93" s="193" t="e">
        <f t="shared" si="589"/>
        <v>#N/A</v>
      </c>
      <c r="LY93" s="193" t="e">
        <f t="shared" si="589"/>
        <v>#N/A</v>
      </c>
      <c r="LZ93" s="193" t="e">
        <f t="shared" si="589"/>
        <v>#N/A</v>
      </c>
      <c r="MA93" s="193" t="e">
        <f t="shared" si="589"/>
        <v>#N/A</v>
      </c>
      <c r="MB93" s="193" t="e">
        <f t="shared" si="589"/>
        <v>#N/A</v>
      </c>
      <c r="MC93" s="193" t="e">
        <f t="shared" si="589"/>
        <v>#N/A</v>
      </c>
      <c r="MD93" s="193" t="e">
        <f t="shared" si="589"/>
        <v>#N/A</v>
      </c>
      <c r="ME93" s="193" t="e">
        <f t="shared" si="589"/>
        <v>#N/A</v>
      </c>
      <c r="MF93" s="193" t="e">
        <f t="shared" si="589"/>
        <v>#N/A</v>
      </c>
      <c r="MG93" s="193" t="e">
        <f t="shared" si="589"/>
        <v>#N/A</v>
      </c>
      <c r="MH93" s="193" t="e">
        <f t="shared" si="589"/>
        <v>#N/A</v>
      </c>
      <c r="MI93" s="193" t="e">
        <f t="shared" si="589"/>
        <v>#N/A</v>
      </c>
      <c r="MJ93" s="193" t="e">
        <f t="shared" si="589"/>
        <v>#N/A</v>
      </c>
      <c r="MK93" s="193" t="e">
        <f t="shared" si="612"/>
        <v>#N/A</v>
      </c>
      <c r="ML93" s="193" t="e">
        <f t="shared" si="612"/>
        <v>#N/A</v>
      </c>
      <c r="MM93" s="193" t="e">
        <f t="shared" si="612"/>
        <v>#N/A</v>
      </c>
      <c r="MN93" s="193" t="e">
        <f t="shared" si="612"/>
        <v>#N/A</v>
      </c>
      <c r="MO93" s="193" t="e">
        <f t="shared" si="612"/>
        <v>#N/A</v>
      </c>
      <c r="MP93" s="193" t="e">
        <f t="shared" si="612"/>
        <v>#N/A</v>
      </c>
      <c r="MQ93" s="193" t="e">
        <f t="shared" si="612"/>
        <v>#N/A</v>
      </c>
      <c r="MR93" s="193" t="e">
        <f t="shared" si="612"/>
        <v>#N/A</v>
      </c>
      <c r="MS93" s="193" t="e">
        <f t="shared" si="612"/>
        <v>#N/A</v>
      </c>
      <c r="MT93" s="193" t="e">
        <f t="shared" si="612"/>
        <v>#N/A</v>
      </c>
      <c r="MU93" s="193" t="e">
        <f t="shared" si="612"/>
        <v>#N/A</v>
      </c>
      <c r="MV93" s="193" t="e">
        <f t="shared" si="612"/>
        <v>#N/A</v>
      </c>
      <c r="MW93" s="193" t="e">
        <f t="shared" si="612"/>
        <v>#N/A</v>
      </c>
      <c r="MX93" s="193" t="e">
        <f t="shared" si="612"/>
        <v>#N/A</v>
      </c>
      <c r="MY93" s="193" t="e">
        <f t="shared" si="612"/>
        <v>#N/A</v>
      </c>
      <c r="MZ93" s="193" t="e">
        <f t="shared" si="387"/>
        <v>#N/A</v>
      </c>
      <c r="NA93" s="193" t="e">
        <f t="shared" ref="NA93:NC103" si="624">IF(ISNONTEXT($Q93),IF($G93="R",_xlfn.BETA.DIST(FH93,$M93,$N93,FALSE,$B93,$D93),_xlfn.BETA.DIST(FH93,$N93,$M93,FALSE,$B93,$D93)),NA())</f>
        <v>#N/A</v>
      </c>
      <c r="NB93" s="193" t="e">
        <f t="shared" si="624"/>
        <v>#N/A</v>
      </c>
      <c r="NC93" s="193" t="e">
        <f t="shared" si="624"/>
        <v>#N/A</v>
      </c>
      <c r="ND93" s="193" t="e">
        <f t="shared" si="599"/>
        <v>#N/A</v>
      </c>
      <c r="NE93" s="193" t="e">
        <f t="shared" si="599"/>
        <v>#N/A</v>
      </c>
      <c r="NF93" s="193" t="e">
        <f t="shared" si="599"/>
        <v>#N/A</v>
      </c>
      <c r="NG93" s="193" t="e">
        <f t="shared" si="599"/>
        <v>#N/A</v>
      </c>
      <c r="NH93" s="193" t="e">
        <f t="shared" si="599"/>
        <v>#N/A</v>
      </c>
      <c r="NI93" s="193" t="e">
        <f t="shared" si="599"/>
        <v>#N/A</v>
      </c>
      <c r="NJ93" s="193" t="e">
        <f t="shared" si="599"/>
        <v>#N/A</v>
      </c>
      <c r="NK93" s="193" t="e">
        <f t="shared" si="599"/>
        <v>#N/A</v>
      </c>
      <c r="NL93" s="193" t="e">
        <f t="shared" si="599"/>
        <v>#N/A</v>
      </c>
      <c r="NM93" s="193" t="e">
        <f t="shared" si="599"/>
        <v>#N/A</v>
      </c>
      <c r="NN93" s="193" t="e">
        <f t="shared" si="599"/>
        <v>#N/A</v>
      </c>
      <c r="NO93" s="193" t="e">
        <f t="shared" si="599"/>
        <v>#N/A</v>
      </c>
      <c r="NP93" s="193" t="e">
        <f t="shared" si="599"/>
        <v>#N/A</v>
      </c>
      <c r="NQ93" s="193" t="e">
        <f t="shared" si="599"/>
        <v>#N/A</v>
      </c>
      <c r="NR93" s="193" t="e">
        <f t="shared" si="599"/>
        <v>#N/A</v>
      </c>
      <c r="NS93" s="193" t="e">
        <f t="shared" si="594"/>
        <v>#N/A</v>
      </c>
      <c r="NT93" s="193" t="e">
        <f t="shared" si="594"/>
        <v>#N/A</v>
      </c>
      <c r="NU93" s="193" t="e">
        <f t="shared" si="594"/>
        <v>#N/A</v>
      </c>
      <c r="NV93" s="193" t="e">
        <f t="shared" si="594"/>
        <v>#N/A</v>
      </c>
      <c r="NW93" s="193" t="e">
        <f t="shared" si="594"/>
        <v>#N/A</v>
      </c>
      <c r="NX93" s="193" t="e">
        <f t="shared" si="594"/>
        <v>#N/A</v>
      </c>
      <c r="NY93" s="193" t="e">
        <f t="shared" si="594"/>
        <v>#N/A</v>
      </c>
      <c r="NZ93" s="193" t="e">
        <f t="shared" si="594"/>
        <v>#N/A</v>
      </c>
      <c r="OA93" s="193" t="e">
        <f t="shared" si="594"/>
        <v>#N/A</v>
      </c>
      <c r="OB93" s="193" t="e">
        <f t="shared" si="594"/>
        <v>#N/A</v>
      </c>
      <c r="OC93" s="193" t="e">
        <f t="shared" si="594"/>
        <v>#N/A</v>
      </c>
      <c r="OD93" s="193" t="e">
        <f t="shared" si="594"/>
        <v>#N/A</v>
      </c>
      <c r="OE93" s="193" t="e">
        <f t="shared" si="594"/>
        <v>#N/A</v>
      </c>
      <c r="OF93" s="193" t="e">
        <f t="shared" si="594"/>
        <v>#N/A</v>
      </c>
      <c r="OG93" s="193" t="e">
        <f t="shared" si="594"/>
        <v>#N/A</v>
      </c>
      <c r="OH93" s="193" t="e">
        <f t="shared" si="590"/>
        <v>#N/A</v>
      </c>
      <c r="OI93" s="193" t="e">
        <f t="shared" si="590"/>
        <v>#N/A</v>
      </c>
      <c r="OJ93" s="193" t="e">
        <f t="shared" si="590"/>
        <v>#N/A</v>
      </c>
      <c r="OK93" s="193" t="e">
        <f t="shared" si="590"/>
        <v>#N/A</v>
      </c>
      <c r="OL93" s="193" t="e">
        <f t="shared" si="590"/>
        <v>#N/A</v>
      </c>
      <c r="OM93" s="193" t="e">
        <f t="shared" si="590"/>
        <v>#N/A</v>
      </c>
      <c r="ON93" s="193" t="e">
        <f t="shared" si="590"/>
        <v>#N/A</v>
      </c>
      <c r="OO93" s="193" t="e">
        <f t="shared" si="590"/>
        <v>#N/A</v>
      </c>
      <c r="OP93" s="193" t="e">
        <f t="shared" si="590"/>
        <v>#N/A</v>
      </c>
      <c r="OQ93" s="193" t="e">
        <f t="shared" si="590"/>
        <v>#N/A</v>
      </c>
      <c r="OR93" s="193" t="e">
        <f t="shared" si="590"/>
        <v>#N/A</v>
      </c>
      <c r="OS93" s="193" t="e">
        <f t="shared" si="590"/>
        <v>#N/A</v>
      </c>
      <c r="OT93" s="193" t="e">
        <f t="shared" si="590"/>
        <v>#N/A</v>
      </c>
      <c r="OU93" s="193" t="e">
        <f t="shared" si="590"/>
        <v>#N/A</v>
      </c>
      <c r="OV93" s="193" t="e">
        <f t="shared" si="590"/>
        <v>#N/A</v>
      </c>
      <c r="OW93" s="193" t="e">
        <f t="shared" si="613"/>
        <v>#N/A</v>
      </c>
      <c r="OX93" s="193" t="e">
        <f t="shared" si="613"/>
        <v>#N/A</v>
      </c>
      <c r="OY93" s="193" t="e">
        <f t="shared" si="613"/>
        <v>#N/A</v>
      </c>
      <c r="OZ93" s="193" t="e">
        <f t="shared" si="613"/>
        <v>#N/A</v>
      </c>
      <c r="PA93" s="193" t="e">
        <f t="shared" si="613"/>
        <v>#N/A</v>
      </c>
      <c r="PB93" s="193" t="e">
        <f t="shared" si="613"/>
        <v>#N/A</v>
      </c>
      <c r="PC93" s="193" t="e">
        <f t="shared" si="613"/>
        <v>#N/A</v>
      </c>
      <c r="PD93" s="193" t="e">
        <f t="shared" si="613"/>
        <v>#N/A</v>
      </c>
      <c r="PE93" s="193" t="e">
        <f t="shared" si="613"/>
        <v>#N/A</v>
      </c>
      <c r="PF93" s="193" t="e">
        <f t="shared" si="613"/>
        <v>#N/A</v>
      </c>
      <c r="PG93" s="193" t="e">
        <f t="shared" si="613"/>
        <v>#N/A</v>
      </c>
      <c r="PH93" s="193" t="e">
        <f t="shared" si="613"/>
        <v>#N/A</v>
      </c>
      <c r="PI93" s="193" t="e">
        <f t="shared" si="613"/>
        <v>#N/A</v>
      </c>
      <c r="PJ93" s="193" t="e">
        <f t="shared" si="613"/>
        <v>#N/A</v>
      </c>
      <c r="PK93" s="193" t="e">
        <f t="shared" si="613"/>
        <v>#N/A</v>
      </c>
      <c r="PL93" s="193" t="e">
        <f t="shared" si="388"/>
        <v>#N/A</v>
      </c>
      <c r="PM93" s="193" t="e">
        <f t="shared" si="609"/>
        <v>#N/A</v>
      </c>
      <c r="PN93" s="193" t="e">
        <f t="shared" si="609"/>
        <v>#N/A</v>
      </c>
      <c r="PO93" s="193" t="e">
        <f t="shared" si="609"/>
        <v>#N/A</v>
      </c>
      <c r="PP93" s="193" t="e">
        <f t="shared" si="609"/>
        <v>#N/A</v>
      </c>
      <c r="PQ93" s="193" t="e">
        <f t="shared" si="609"/>
        <v>#N/A</v>
      </c>
      <c r="PR93" s="193" t="e">
        <f t="shared" si="609"/>
        <v>#N/A</v>
      </c>
      <c r="PS93" s="193" t="e">
        <f t="shared" si="609"/>
        <v>#N/A</v>
      </c>
      <c r="PT93" s="193" t="e">
        <f t="shared" si="609"/>
        <v>#N/A</v>
      </c>
    </row>
    <row r="94" spans="1:436" hidden="1" x14ac:dyDescent="0.45">
      <c r="A94" s="20">
        <v>91</v>
      </c>
      <c r="B94" s="101" t="str">
        <f t="shared" si="363"/>
        <v/>
      </c>
      <c r="C94" s="115"/>
      <c r="D94" s="101" t="str">
        <f t="shared" si="364"/>
        <v/>
      </c>
      <c r="E94" s="110" t="str">
        <f t="shared" si="365"/>
        <v/>
      </c>
      <c r="F94" s="21" t="str">
        <f t="shared" si="366"/>
        <v/>
      </c>
      <c r="G94" s="22" t="str">
        <f t="shared" si="367"/>
        <v/>
      </c>
      <c r="H94" s="23" t="str">
        <f>IF(F94="","",IF(OR($F94&lt;Skew!$B$3,$F94=Skew!$B$3),IF($F94&gt;Skew!$C$3,Skew!$A$3,IF($F94&gt;Skew!$C$4,Skew!$A$4,IF($F94&gt;Skew!$C$5,Skew!$A$5,IF($F94&gt;Skew!$C$6,Skew!$A$6,IF($F94&gt;Skew!$C$7,Skew!$A$7,IF($F94&gt;Skew!$C$8,Skew!$A$8,IF($F94&gt;Skew!$C$9,Skew!$A$9,IF($F94&gt;Skew!$C$10,Skew!$A$10,IF($F94&gt;Skew!$C$11,Skew!$A$11,IF($F94&gt;Skew!$C$12,Skew!$A$12,IF($F94&gt;Skew!$C$13,Skew!$A$13,IF($F94&gt;Skew!$C$14,Skew!$A$14,IF($F94&gt;Skew!$C$15,Skew!$A$15,IF($F94&gt;Skew!$C$16,Skew!$A$16,Skew!$A$17)
)))))))))))))))</f>
        <v/>
      </c>
      <c r="I94" s="22" t="str">
        <f>IF(F94="","",MATCH(H94,Skew!$A$3:$A$17,0))</f>
        <v/>
      </c>
      <c r="J94" s="22" t="str">
        <f t="shared" si="368"/>
        <v/>
      </c>
      <c r="K94" s="24"/>
      <c r="L94" s="22" t="str">
        <f>IF(OR(F94="",K94=""),"",MATCH(K94,Confidence!$A$3:$A$12,0))</f>
        <v/>
      </c>
      <c r="M94" s="25" t="str">
        <f t="shared" si="369"/>
        <v/>
      </c>
      <c r="N94" s="25" t="str">
        <f t="shared" si="370"/>
        <v/>
      </c>
      <c r="O94" s="22"/>
      <c r="P94" s="102" t="str">
        <f t="shared" si="371"/>
        <v/>
      </c>
      <c r="Q94" s="102" t="str">
        <f t="shared" si="372"/>
        <v/>
      </c>
      <c r="R94" s="37" t="str">
        <f t="shared" si="373"/>
        <v/>
      </c>
      <c r="S94" s="115"/>
      <c r="T94" s="204" t="str">
        <f>IF(AND(B94&gt;0,C94&gt;0,D94&gt;0,M94&gt;0,N94&gt;0,S94&gt;0,NOT(K94="")),ABS(VLOOKUP($S$1,VLookups!$A$30:$B$31,2,FALSE)-_xlfn.BETA.DIST(S94,IF(G94="L",N94,M94),IF(G94="L",M94,N94),TRUE,B94,D94)),"")</f>
        <v/>
      </c>
      <c r="U94" s="112" t="str">
        <f>IF(OR($M94="",$N94=""),"",_xlfn.BETA.INV(ABS(VLOOKUP($S$1,VLookups!$A$30:$B$31,2,FALSE)-U$3),IF($G94="L",$N94,$M94),IF($G94="L",$M94,$N94),$B94,$D94))</f>
        <v/>
      </c>
      <c r="V94" s="113" t="str">
        <f>IF(OR($M94="",$N94=""),"",_xlfn.BETA.INV(ABS(VLOOKUP($S$1,VLookups!$A$30:$B$31,2,FALSE)-V$3),IF($G94="L",$N94,$M94),IF($G94="L",$M94,$N94),$B94,$D94))</f>
        <v/>
      </c>
      <c r="W94" s="112" t="str">
        <f>IF(OR($M94="",$N94=""),"",_xlfn.BETA.INV(ABS(VLOOKUP($S$1,VLookups!$A$30:$B$31,2,FALSE)-W$3),IF($G94="L",$N94,$M94),IF($G94="L",$M94,$N94),$B94,$D94))</f>
        <v/>
      </c>
      <c r="X94" s="113" t="str">
        <f>IF(OR($M94="",$N94=""),"",_xlfn.BETA.INV(ABS(VLOOKUP($S$1,VLookups!$A$30:$B$31,2,FALSE)-X$3),IF($G94="L",$N94,$M94),IF($G94="L",$M94,$N94),$B94,$D94))</f>
        <v/>
      </c>
      <c r="Y94" s="112" t="str">
        <f>IF(OR($M94="",$N94=""),"",_xlfn.BETA.INV(ABS(VLOOKUP($S$1,VLookups!$A$30:$B$31,2,FALSE)-Y$3),IF($G94="L",$N94,$M94),IF($G94="L",$M94,$N94),$B94,$D94))</f>
        <v/>
      </c>
      <c r="Z94" s="113" t="str">
        <f>IF(OR($M94="",$N94=""),"",_xlfn.BETA.INV(ABS(VLOOKUP($S$1,VLookups!$A$30:$B$31,2,FALSE)-Z$3),IF($G94="L",$N94,$M94),IF($G94="L",$M94,$N94),$B94,$D94))</f>
        <v/>
      </c>
      <c r="AA94" s="112" t="str">
        <f>IF(OR($M94="",$N94=""),"",_xlfn.BETA.INV(ABS(VLOOKUP($S$1,VLookups!$A$30:$B$31,2,FALSE)-AA$3),IF($G94="L",$N94,$M94),IF($G94="L",$M94,$N94),$B94,$D94))</f>
        <v/>
      </c>
      <c r="AB94" s="113" t="str">
        <f>IF(OR($M94="",$N94=""),"",_xlfn.BETA.INV(ABS(VLOOKUP($S$1,VLookups!$A$30:$B$31,2,FALSE)-AB$3),IF($G94="L",$N94,$M94),IF($G94="L",$M94,$N94),$B94,$D94))</f>
        <v/>
      </c>
      <c r="AC94" s="112" t="str">
        <f>IF(OR($M94="",$N94=""),"",_xlfn.BETA.INV(ABS(VLOOKUP($S$1,VLookups!$A$30:$B$31,2,FALSE)-AC$3),IF($G94="L",$N94,$M94),IF($G94="L",$M94,$N94),$B94,$D94))</f>
        <v/>
      </c>
      <c r="AD94" s="113" t="str">
        <f>IF(OR($M94="",$N94=""),"",_xlfn.BETA.INV(ABS(VLOOKUP($S$1,VLookups!$A$30:$B$31,2,FALSE)-AD$3),IF($G94="L",$N94,$M94),IF($G94="L",$M94,$N94),$B94,$D94))</f>
        <v/>
      </c>
      <c r="AE94" s="112" t="str">
        <f>IF(OR($M94="",$N94=""),"",_xlfn.BETA.INV(ABS(VLOOKUP($S$1,VLookups!$A$30:$B$31,2,FALSE)-AE$3),IF($G94="L",$N94,$M94),IF($G94="L",$M94,$N94),$B94,$D94))</f>
        <v/>
      </c>
      <c r="AF94" s="113" t="str">
        <f>IF(OR($M94="",$N94=""),"",_xlfn.BETA.INV(ABS(VLOOKUP($S$1,VLookups!$A$30:$B$31,2,FALSE)-AF$3),IF($G94="L",$N94,$M94),IF($G94="L",$M94,$N94),$B94,$D94))</f>
        <v/>
      </c>
      <c r="AG94" s="15"/>
      <c r="AH94" s="194" t="str">
        <f t="shared" si="374"/>
        <v/>
      </c>
      <c r="AI94" s="192" t="str">
        <f t="shared" si="375"/>
        <v/>
      </c>
      <c r="AJ94" s="177" t="str">
        <f t="shared" ref="AJ94" si="625">IF(ISNONTEXT($AH94),AI94+$AH94,"")</f>
        <v/>
      </c>
      <c r="AK94" s="177" t="str">
        <f t="shared" si="390"/>
        <v/>
      </c>
      <c r="AL94" s="177" t="str">
        <f t="shared" si="391"/>
        <v/>
      </c>
      <c r="AM94" s="177" t="str">
        <f t="shared" si="392"/>
        <v/>
      </c>
      <c r="AN94" s="177" t="str">
        <f t="shared" si="393"/>
        <v/>
      </c>
      <c r="AO94" s="177" t="str">
        <f t="shared" si="394"/>
        <v/>
      </c>
      <c r="AP94" s="177" t="str">
        <f t="shared" si="395"/>
        <v/>
      </c>
      <c r="AQ94" s="177" t="str">
        <f t="shared" si="396"/>
        <v/>
      </c>
      <c r="AR94" s="177" t="str">
        <f t="shared" si="397"/>
        <v/>
      </c>
      <c r="AS94" s="177" t="str">
        <f t="shared" si="398"/>
        <v/>
      </c>
      <c r="AT94" s="177" t="str">
        <f t="shared" si="399"/>
        <v/>
      </c>
      <c r="AU94" s="177" t="str">
        <f t="shared" si="400"/>
        <v/>
      </c>
      <c r="AV94" s="177" t="str">
        <f t="shared" si="401"/>
        <v/>
      </c>
      <c r="AW94" s="177" t="str">
        <f t="shared" si="402"/>
        <v/>
      </c>
      <c r="AX94" s="177" t="str">
        <f t="shared" si="403"/>
        <v/>
      </c>
      <c r="AY94" s="177" t="str">
        <f t="shared" si="404"/>
        <v/>
      </c>
      <c r="AZ94" s="177" t="str">
        <f t="shared" si="405"/>
        <v/>
      </c>
      <c r="BA94" s="177" t="str">
        <f t="shared" si="406"/>
        <v/>
      </c>
      <c r="BB94" s="177" t="str">
        <f t="shared" si="407"/>
        <v/>
      </c>
      <c r="BC94" s="177" t="str">
        <f t="shared" si="408"/>
        <v/>
      </c>
      <c r="BD94" s="177" t="str">
        <f t="shared" si="409"/>
        <v/>
      </c>
      <c r="BE94" s="177" t="str">
        <f t="shared" si="410"/>
        <v/>
      </c>
      <c r="BF94" s="177" t="str">
        <f t="shared" si="411"/>
        <v/>
      </c>
      <c r="BG94" s="177" t="str">
        <f t="shared" si="412"/>
        <v/>
      </c>
      <c r="BH94" s="177" t="str">
        <f t="shared" si="413"/>
        <v/>
      </c>
      <c r="BI94" s="177" t="str">
        <f t="shared" si="414"/>
        <v/>
      </c>
      <c r="BJ94" s="177" t="str">
        <f t="shared" si="415"/>
        <v/>
      </c>
      <c r="BK94" s="177" t="str">
        <f t="shared" si="416"/>
        <v/>
      </c>
      <c r="BL94" s="177" t="str">
        <f t="shared" si="417"/>
        <v/>
      </c>
      <c r="BM94" s="177" t="str">
        <f t="shared" si="418"/>
        <v/>
      </c>
      <c r="BN94" s="177" t="str">
        <f t="shared" si="419"/>
        <v/>
      </c>
      <c r="BO94" s="177" t="str">
        <f t="shared" si="420"/>
        <v/>
      </c>
      <c r="BP94" s="177" t="str">
        <f t="shared" si="421"/>
        <v/>
      </c>
      <c r="BQ94" s="177" t="str">
        <f t="shared" si="422"/>
        <v/>
      </c>
      <c r="BR94" s="177" t="str">
        <f t="shared" si="423"/>
        <v/>
      </c>
      <c r="BS94" s="177" t="str">
        <f t="shared" si="424"/>
        <v/>
      </c>
      <c r="BT94" s="177" t="str">
        <f t="shared" si="425"/>
        <v/>
      </c>
      <c r="BU94" s="177" t="str">
        <f t="shared" si="426"/>
        <v/>
      </c>
      <c r="BV94" s="177" t="str">
        <f t="shared" si="427"/>
        <v/>
      </c>
      <c r="BW94" s="177" t="str">
        <f t="shared" si="428"/>
        <v/>
      </c>
      <c r="BX94" s="177" t="str">
        <f t="shared" si="429"/>
        <v/>
      </c>
      <c r="BY94" s="177" t="str">
        <f t="shared" si="430"/>
        <v/>
      </c>
      <c r="BZ94" s="177" t="str">
        <f t="shared" si="431"/>
        <v/>
      </c>
      <c r="CA94" s="177" t="str">
        <f t="shared" si="432"/>
        <v/>
      </c>
      <c r="CB94" s="177" t="str">
        <f t="shared" si="433"/>
        <v/>
      </c>
      <c r="CC94" s="177" t="str">
        <f t="shared" si="434"/>
        <v/>
      </c>
      <c r="CD94" s="177" t="str">
        <f t="shared" si="435"/>
        <v/>
      </c>
      <c r="CE94" s="177" t="str">
        <f t="shared" si="436"/>
        <v/>
      </c>
      <c r="CF94" s="177" t="str">
        <f t="shared" si="437"/>
        <v/>
      </c>
      <c r="CG94" s="177" t="str">
        <f t="shared" si="438"/>
        <v/>
      </c>
      <c r="CH94" s="177" t="str">
        <f t="shared" si="439"/>
        <v/>
      </c>
      <c r="CI94" s="177" t="str">
        <f t="shared" si="440"/>
        <v/>
      </c>
      <c r="CJ94" s="177" t="str">
        <f t="shared" si="441"/>
        <v/>
      </c>
      <c r="CK94" s="177" t="str">
        <f t="shared" si="442"/>
        <v/>
      </c>
      <c r="CL94" s="177" t="str">
        <f t="shared" si="443"/>
        <v/>
      </c>
      <c r="CM94" s="177" t="str">
        <f t="shared" si="444"/>
        <v/>
      </c>
      <c r="CN94" s="177" t="str">
        <f t="shared" si="445"/>
        <v/>
      </c>
      <c r="CO94" s="177" t="str">
        <f t="shared" si="446"/>
        <v/>
      </c>
      <c r="CP94" s="177" t="str">
        <f t="shared" si="447"/>
        <v/>
      </c>
      <c r="CQ94" s="177" t="str">
        <f t="shared" si="448"/>
        <v/>
      </c>
      <c r="CR94" s="177" t="str">
        <f t="shared" si="449"/>
        <v/>
      </c>
      <c r="CS94" s="177" t="str">
        <f t="shared" si="450"/>
        <v/>
      </c>
      <c r="CT94" s="177" t="str">
        <f t="shared" si="451"/>
        <v/>
      </c>
      <c r="CU94" s="177" t="str">
        <f t="shared" si="452"/>
        <v/>
      </c>
      <c r="CV94" s="177" t="str">
        <f t="shared" si="383"/>
        <v/>
      </c>
      <c r="CW94" s="177" t="str">
        <f t="shared" si="453"/>
        <v/>
      </c>
      <c r="CX94" s="177" t="str">
        <f t="shared" si="454"/>
        <v/>
      </c>
      <c r="CY94" s="177" t="str">
        <f t="shared" si="455"/>
        <v/>
      </c>
      <c r="CZ94" s="177" t="str">
        <f t="shared" si="456"/>
        <v/>
      </c>
      <c r="DA94" s="177" t="str">
        <f t="shared" si="457"/>
        <v/>
      </c>
      <c r="DB94" s="177" t="str">
        <f t="shared" si="458"/>
        <v/>
      </c>
      <c r="DC94" s="177" t="str">
        <f t="shared" si="459"/>
        <v/>
      </c>
      <c r="DD94" s="177" t="str">
        <f t="shared" si="460"/>
        <v/>
      </c>
      <c r="DE94" s="177" t="str">
        <f t="shared" si="461"/>
        <v/>
      </c>
      <c r="DF94" s="177" t="str">
        <f t="shared" si="462"/>
        <v/>
      </c>
      <c r="DG94" s="177" t="str">
        <f t="shared" si="463"/>
        <v/>
      </c>
      <c r="DH94" s="177" t="str">
        <f t="shared" si="464"/>
        <v/>
      </c>
      <c r="DI94" s="177" t="str">
        <f t="shared" si="465"/>
        <v/>
      </c>
      <c r="DJ94" s="177" t="str">
        <f t="shared" si="466"/>
        <v/>
      </c>
      <c r="DK94" s="177" t="str">
        <f t="shared" si="467"/>
        <v/>
      </c>
      <c r="DL94" s="177" t="str">
        <f t="shared" si="468"/>
        <v/>
      </c>
      <c r="DM94" s="177" t="str">
        <f t="shared" si="469"/>
        <v/>
      </c>
      <c r="DN94" s="177" t="str">
        <f t="shared" si="470"/>
        <v/>
      </c>
      <c r="DO94" s="177" t="str">
        <f t="shared" si="471"/>
        <v/>
      </c>
      <c r="DP94" s="177" t="str">
        <f t="shared" si="472"/>
        <v/>
      </c>
      <c r="DQ94" s="177" t="str">
        <f t="shared" si="473"/>
        <v/>
      </c>
      <c r="DR94" s="177" t="str">
        <f t="shared" si="474"/>
        <v/>
      </c>
      <c r="DS94" s="177" t="str">
        <f t="shared" si="475"/>
        <v/>
      </c>
      <c r="DT94" s="177" t="str">
        <f t="shared" si="476"/>
        <v/>
      </c>
      <c r="DU94" s="177" t="str">
        <f t="shared" si="477"/>
        <v/>
      </c>
      <c r="DV94" s="177" t="str">
        <f t="shared" si="478"/>
        <v/>
      </c>
      <c r="DW94" s="177" t="str">
        <f t="shared" si="479"/>
        <v/>
      </c>
      <c r="DX94" s="177" t="str">
        <f t="shared" si="480"/>
        <v/>
      </c>
      <c r="DY94" s="177" t="str">
        <f t="shared" si="481"/>
        <v/>
      </c>
      <c r="DZ94" s="177" t="str">
        <f t="shared" si="482"/>
        <v/>
      </c>
      <c r="EA94" s="177" t="str">
        <f t="shared" si="483"/>
        <v/>
      </c>
      <c r="EB94" s="177" t="str">
        <f t="shared" si="484"/>
        <v/>
      </c>
      <c r="EC94" s="177" t="str">
        <f t="shared" si="485"/>
        <v/>
      </c>
      <c r="ED94" s="177" t="str">
        <f t="shared" si="486"/>
        <v/>
      </c>
      <c r="EE94" s="177" t="str">
        <f t="shared" si="487"/>
        <v/>
      </c>
      <c r="EF94" s="177" t="str">
        <f t="shared" si="488"/>
        <v/>
      </c>
      <c r="EG94" s="177" t="str">
        <f t="shared" si="489"/>
        <v/>
      </c>
      <c r="EH94" s="177" t="str">
        <f t="shared" si="490"/>
        <v/>
      </c>
      <c r="EI94" s="177" t="str">
        <f t="shared" si="491"/>
        <v/>
      </c>
      <c r="EJ94" s="177" t="str">
        <f t="shared" si="492"/>
        <v/>
      </c>
      <c r="EK94" s="177" t="str">
        <f t="shared" si="493"/>
        <v/>
      </c>
      <c r="EL94" s="177" t="str">
        <f t="shared" si="494"/>
        <v/>
      </c>
      <c r="EM94" s="177" t="str">
        <f t="shared" si="495"/>
        <v/>
      </c>
      <c r="EN94" s="177" t="str">
        <f t="shared" si="496"/>
        <v/>
      </c>
      <c r="EO94" s="177" t="str">
        <f t="shared" si="497"/>
        <v/>
      </c>
      <c r="EP94" s="177" t="str">
        <f t="shared" si="498"/>
        <v/>
      </c>
      <c r="EQ94" s="177" t="str">
        <f t="shared" si="499"/>
        <v/>
      </c>
      <c r="ER94" s="177" t="str">
        <f t="shared" si="500"/>
        <v/>
      </c>
      <c r="ES94" s="177" t="str">
        <f t="shared" si="501"/>
        <v/>
      </c>
      <c r="ET94" s="177" t="str">
        <f t="shared" si="502"/>
        <v/>
      </c>
      <c r="EU94" s="177" t="str">
        <f t="shared" si="503"/>
        <v/>
      </c>
      <c r="EV94" s="177" t="str">
        <f t="shared" si="504"/>
        <v/>
      </c>
      <c r="EW94" s="177" t="str">
        <f t="shared" si="505"/>
        <v/>
      </c>
      <c r="EX94" s="177" t="str">
        <f t="shared" si="506"/>
        <v/>
      </c>
      <c r="EY94" s="177" t="str">
        <f t="shared" si="507"/>
        <v/>
      </c>
      <c r="EZ94" s="177" t="str">
        <f t="shared" si="508"/>
        <v/>
      </c>
      <c r="FA94" s="177" t="str">
        <f t="shared" si="509"/>
        <v/>
      </c>
      <c r="FB94" s="177" t="str">
        <f t="shared" si="510"/>
        <v/>
      </c>
      <c r="FC94" s="177" t="str">
        <f t="shared" si="511"/>
        <v/>
      </c>
      <c r="FD94" s="177" t="str">
        <f t="shared" si="512"/>
        <v/>
      </c>
      <c r="FE94" s="177" t="str">
        <f t="shared" si="513"/>
        <v/>
      </c>
      <c r="FF94" s="177" t="str">
        <f t="shared" si="514"/>
        <v/>
      </c>
      <c r="FG94" s="177" t="str">
        <f t="shared" si="515"/>
        <v/>
      </c>
      <c r="FH94" s="177" t="str">
        <f t="shared" si="384"/>
        <v/>
      </c>
      <c r="FI94" s="177" t="str">
        <f t="shared" si="516"/>
        <v/>
      </c>
      <c r="FJ94" s="177" t="str">
        <f t="shared" si="517"/>
        <v/>
      </c>
      <c r="FK94" s="177" t="str">
        <f t="shared" si="518"/>
        <v/>
      </c>
      <c r="FL94" s="177" t="str">
        <f t="shared" si="519"/>
        <v/>
      </c>
      <c r="FM94" s="177" t="str">
        <f t="shared" si="520"/>
        <v/>
      </c>
      <c r="FN94" s="177" t="str">
        <f t="shared" si="521"/>
        <v/>
      </c>
      <c r="FO94" s="177" t="str">
        <f t="shared" si="522"/>
        <v/>
      </c>
      <c r="FP94" s="177" t="str">
        <f t="shared" si="523"/>
        <v/>
      </c>
      <c r="FQ94" s="177" t="str">
        <f t="shared" si="524"/>
        <v/>
      </c>
      <c r="FR94" s="177" t="str">
        <f t="shared" si="525"/>
        <v/>
      </c>
      <c r="FS94" s="177" t="str">
        <f t="shared" si="526"/>
        <v/>
      </c>
      <c r="FT94" s="177" t="str">
        <f t="shared" si="527"/>
        <v/>
      </c>
      <c r="FU94" s="177" t="str">
        <f t="shared" si="528"/>
        <v/>
      </c>
      <c r="FV94" s="177" t="str">
        <f t="shared" si="529"/>
        <v/>
      </c>
      <c r="FW94" s="177" t="str">
        <f t="shared" si="530"/>
        <v/>
      </c>
      <c r="FX94" s="177" t="str">
        <f t="shared" si="531"/>
        <v/>
      </c>
      <c r="FY94" s="177" t="str">
        <f t="shared" si="532"/>
        <v/>
      </c>
      <c r="FZ94" s="177" t="str">
        <f t="shared" si="533"/>
        <v/>
      </c>
      <c r="GA94" s="177" t="str">
        <f t="shared" si="534"/>
        <v/>
      </c>
      <c r="GB94" s="177" t="str">
        <f t="shared" si="535"/>
        <v/>
      </c>
      <c r="GC94" s="177" t="str">
        <f t="shared" si="536"/>
        <v/>
      </c>
      <c r="GD94" s="177" t="str">
        <f t="shared" si="537"/>
        <v/>
      </c>
      <c r="GE94" s="177" t="str">
        <f t="shared" si="538"/>
        <v/>
      </c>
      <c r="GF94" s="177" t="str">
        <f t="shared" si="539"/>
        <v/>
      </c>
      <c r="GG94" s="177" t="str">
        <f t="shared" si="540"/>
        <v/>
      </c>
      <c r="GH94" s="177" t="str">
        <f t="shared" si="541"/>
        <v/>
      </c>
      <c r="GI94" s="177" t="str">
        <f t="shared" si="542"/>
        <v/>
      </c>
      <c r="GJ94" s="177" t="str">
        <f t="shared" si="543"/>
        <v/>
      </c>
      <c r="GK94" s="177" t="str">
        <f t="shared" si="544"/>
        <v/>
      </c>
      <c r="GL94" s="177" t="str">
        <f t="shared" si="545"/>
        <v/>
      </c>
      <c r="GM94" s="177" t="str">
        <f t="shared" si="546"/>
        <v/>
      </c>
      <c r="GN94" s="177" t="str">
        <f t="shared" si="547"/>
        <v/>
      </c>
      <c r="GO94" s="177" t="str">
        <f t="shared" si="548"/>
        <v/>
      </c>
      <c r="GP94" s="177" t="str">
        <f t="shared" si="549"/>
        <v/>
      </c>
      <c r="GQ94" s="177" t="str">
        <f t="shared" si="550"/>
        <v/>
      </c>
      <c r="GR94" s="177" t="str">
        <f t="shared" si="551"/>
        <v/>
      </c>
      <c r="GS94" s="177" t="str">
        <f t="shared" si="552"/>
        <v/>
      </c>
      <c r="GT94" s="177" t="str">
        <f t="shared" si="553"/>
        <v/>
      </c>
      <c r="GU94" s="177" t="str">
        <f t="shared" si="554"/>
        <v/>
      </c>
      <c r="GV94" s="177" t="str">
        <f t="shared" si="555"/>
        <v/>
      </c>
      <c r="GW94" s="177" t="str">
        <f t="shared" si="556"/>
        <v/>
      </c>
      <c r="GX94" s="177" t="str">
        <f t="shared" si="557"/>
        <v/>
      </c>
      <c r="GY94" s="177" t="str">
        <f t="shared" si="558"/>
        <v/>
      </c>
      <c r="GZ94" s="177" t="str">
        <f t="shared" si="559"/>
        <v/>
      </c>
      <c r="HA94" s="177" t="str">
        <f t="shared" si="560"/>
        <v/>
      </c>
      <c r="HB94" s="177" t="str">
        <f t="shared" si="561"/>
        <v/>
      </c>
      <c r="HC94" s="177" t="str">
        <f t="shared" si="562"/>
        <v/>
      </c>
      <c r="HD94" s="177" t="str">
        <f t="shared" si="563"/>
        <v/>
      </c>
      <c r="HE94" s="177" t="str">
        <f t="shared" si="564"/>
        <v/>
      </c>
      <c r="HF94" s="177" t="str">
        <f t="shared" si="565"/>
        <v/>
      </c>
      <c r="HG94" s="177" t="str">
        <f t="shared" si="566"/>
        <v/>
      </c>
      <c r="HH94" s="177" t="str">
        <f t="shared" si="567"/>
        <v/>
      </c>
      <c r="HI94" s="177" t="str">
        <f t="shared" si="568"/>
        <v/>
      </c>
      <c r="HJ94" s="177" t="str">
        <f t="shared" si="569"/>
        <v/>
      </c>
      <c r="HK94" s="177" t="str">
        <f t="shared" si="570"/>
        <v/>
      </c>
      <c r="HL94" s="177" t="str">
        <f t="shared" si="571"/>
        <v/>
      </c>
      <c r="HM94" s="177" t="str">
        <f t="shared" si="572"/>
        <v/>
      </c>
      <c r="HN94" s="177" t="str">
        <f t="shared" si="573"/>
        <v/>
      </c>
      <c r="HO94" s="177" t="str">
        <f t="shared" si="574"/>
        <v/>
      </c>
      <c r="HP94" s="177" t="str">
        <f t="shared" si="575"/>
        <v/>
      </c>
      <c r="HQ94" s="177" t="str">
        <f t="shared" si="576"/>
        <v/>
      </c>
      <c r="HR94" s="177" t="str">
        <f t="shared" si="577"/>
        <v/>
      </c>
      <c r="HS94" s="177" t="str">
        <f t="shared" si="578"/>
        <v/>
      </c>
      <c r="HT94" s="177" t="str">
        <f t="shared" si="385"/>
        <v/>
      </c>
      <c r="HU94" s="177" t="str">
        <f t="shared" si="603"/>
        <v/>
      </c>
      <c r="HV94" s="177" t="str">
        <f t="shared" si="604"/>
        <v/>
      </c>
      <c r="HW94" s="177" t="str">
        <f t="shared" si="605"/>
        <v/>
      </c>
      <c r="HX94" s="177" t="str">
        <f t="shared" si="606"/>
        <v/>
      </c>
      <c r="HY94" s="177" t="str">
        <f t="shared" si="607"/>
        <v/>
      </c>
      <c r="HZ94" s="177" t="str">
        <f t="shared" si="608"/>
        <v/>
      </c>
      <c r="IA94" s="192" t="str">
        <f t="shared" si="377"/>
        <v/>
      </c>
      <c r="IB94" s="193" t="e">
        <f t="shared" si="361"/>
        <v>#N/A</v>
      </c>
      <c r="IC94" s="193" t="e">
        <f t="shared" si="622"/>
        <v>#N/A</v>
      </c>
      <c r="ID94" s="193" t="e">
        <f t="shared" si="622"/>
        <v>#N/A</v>
      </c>
      <c r="IE94" s="193" t="e">
        <f t="shared" si="622"/>
        <v>#N/A</v>
      </c>
      <c r="IF94" s="193" t="e">
        <f t="shared" si="597"/>
        <v>#N/A</v>
      </c>
      <c r="IG94" s="193" t="e">
        <f t="shared" si="597"/>
        <v>#N/A</v>
      </c>
      <c r="IH94" s="193" t="e">
        <f t="shared" si="597"/>
        <v>#N/A</v>
      </c>
      <c r="II94" s="193" t="e">
        <f t="shared" si="597"/>
        <v>#N/A</v>
      </c>
      <c r="IJ94" s="193" t="e">
        <f t="shared" si="597"/>
        <v>#N/A</v>
      </c>
      <c r="IK94" s="193" t="e">
        <f t="shared" si="597"/>
        <v>#N/A</v>
      </c>
      <c r="IL94" s="193" t="e">
        <f t="shared" si="597"/>
        <v>#N/A</v>
      </c>
      <c r="IM94" s="193" t="e">
        <f t="shared" si="597"/>
        <v>#N/A</v>
      </c>
      <c r="IN94" s="193" t="e">
        <f t="shared" si="597"/>
        <v>#N/A</v>
      </c>
      <c r="IO94" s="193" t="e">
        <f t="shared" si="597"/>
        <v>#N/A</v>
      </c>
      <c r="IP94" s="193" t="e">
        <f t="shared" si="597"/>
        <v>#N/A</v>
      </c>
      <c r="IQ94" s="193" t="e">
        <f t="shared" si="597"/>
        <v>#N/A</v>
      </c>
      <c r="IR94" s="193" t="e">
        <f t="shared" si="597"/>
        <v>#N/A</v>
      </c>
      <c r="IS94" s="193" t="e">
        <f t="shared" si="597"/>
        <v>#N/A</v>
      </c>
      <c r="IT94" s="193" t="e">
        <f t="shared" si="597"/>
        <v>#N/A</v>
      </c>
      <c r="IU94" s="193" t="e">
        <f t="shared" si="592"/>
        <v>#N/A</v>
      </c>
      <c r="IV94" s="193" t="e">
        <f t="shared" si="592"/>
        <v>#N/A</v>
      </c>
      <c r="IW94" s="193" t="e">
        <f t="shared" si="592"/>
        <v>#N/A</v>
      </c>
      <c r="IX94" s="193" t="e">
        <f t="shared" si="592"/>
        <v>#N/A</v>
      </c>
      <c r="IY94" s="193" t="e">
        <f t="shared" si="592"/>
        <v>#N/A</v>
      </c>
      <c r="IZ94" s="193" t="e">
        <f t="shared" si="592"/>
        <v>#N/A</v>
      </c>
      <c r="JA94" s="193" t="e">
        <f t="shared" si="592"/>
        <v>#N/A</v>
      </c>
      <c r="JB94" s="193" t="e">
        <f t="shared" si="592"/>
        <v>#N/A</v>
      </c>
      <c r="JC94" s="193" t="e">
        <f t="shared" si="592"/>
        <v>#N/A</v>
      </c>
      <c r="JD94" s="193" t="e">
        <f t="shared" si="592"/>
        <v>#N/A</v>
      </c>
      <c r="JE94" s="193" t="e">
        <f t="shared" si="592"/>
        <v>#N/A</v>
      </c>
      <c r="JF94" s="193" t="e">
        <f t="shared" si="592"/>
        <v>#N/A</v>
      </c>
      <c r="JG94" s="193" t="e">
        <f t="shared" si="592"/>
        <v>#N/A</v>
      </c>
      <c r="JH94" s="193" t="e">
        <f t="shared" si="592"/>
        <v>#N/A</v>
      </c>
      <c r="JI94" s="193" t="e">
        <f t="shared" si="592"/>
        <v>#N/A</v>
      </c>
      <c r="JJ94" s="193" t="e">
        <f t="shared" ref="JJ94:JX103" si="626">IF(ISNONTEXT($Q94),IF($G94="R",_xlfn.BETA.DIST(BQ94,$M94,$N94,FALSE,$B94,$D94),_xlfn.BETA.DIST(BQ94,$N94,$M94,FALSE,$B94,$D94)),NA())</f>
        <v>#N/A</v>
      </c>
      <c r="JK94" s="193" t="e">
        <f t="shared" si="626"/>
        <v>#N/A</v>
      </c>
      <c r="JL94" s="193" t="e">
        <f t="shared" si="626"/>
        <v>#N/A</v>
      </c>
      <c r="JM94" s="193" t="e">
        <f t="shared" si="626"/>
        <v>#N/A</v>
      </c>
      <c r="JN94" s="193" t="e">
        <f t="shared" si="626"/>
        <v>#N/A</v>
      </c>
      <c r="JO94" s="193" t="e">
        <f t="shared" si="626"/>
        <v>#N/A</v>
      </c>
      <c r="JP94" s="193" t="e">
        <f t="shared" si="626"/>
        <v>#N/A</v>
      </c>
      <c r="JQ94" s="193" t="e">
        <f t="shared" si="626"/>
        <v>#N/A</v>
      </c>
      <c r="JR94" s="193" t="e">
        <f t="shared" si="626"/>
        <v>#N/A</v>
      </c>
      <c r="JS94" s="193" t="e">
        <f t="shared" si="626"/>
        <v>#N/A</v>
      </c>
      <c r="JT94" s="193" t="e">
        <f t="shared" si="626"/>
        <v>#N/A</v>
      </c>
      <c r="JU94" s="193" t="e">
        <f t="shared" si="626"/>
        <v>#N/A</v>
      </c>
      <c r="JV94" s="193" t="e">
        <f t="shared" si="626"/>
        <v>#N/A</v>
      </c>
      <c r="JW94" s="193" t="e">
        <f t="shared" si="626"/>
        <v>#N/A</v>
      </c>
      <c r="JX94" s="193" t="e">
        <f t="shared" si="626"/>
        <v>#N/A</v>
      </c>
      <c r="JY94" s="193" t="e">
        <f t="shared" si="611"/>
        <v>#N/A</v>
      </c>
      <c r="JZ94" s="193" t="e">
        <f t="shared" si="611"/>
        <v>#N/A</v>
      </c>
      <c r="KA94" s="193" t="e">
        <f t="shared" si="611"/>
        <v>#N/A</v>
      </c>
      <c r="KB94" s="193" t="e">
        <f t="shared" si="611"/>
        <v>#N/A</v>
      </c>
      <c r="KC94" s="193" t="e">
        <f t="shared" si="611"/>
        <v>#N/A</v>
      </c>
      <c r="KD94" s="193" t="e">
        <f t="shared" si="611"/>
        <v>#N/A</v>
      </c>
      <c r="KE94" s="193" t="e">
        <f t="shared" si="611"/>
        <v>#N/A</v>
      </c>
      <c r="KF94" s="193" t="e">
        <f t="shared" si="611"/>
        <v>#N/A</v>
      </c>
      <c r="KG94" s="193" t="e">
        <f t="shared" si="611"/>
        <v>#N/A</v>
      </c>
      <c r="KH94" s="193" t="e">
        <f t="shared" si="611"/>
        <v>#N/A</v>
      </c>
      <c r="KI94" s="193" t="e">
        <f t="shared" si="611"/>
        <v>#N/A</v>
      </c>
      <c r="KJ94" s="193" t="e">
        <f t="shared" si="611"/>
        <v>#N/A</v>
      </c>
      <c r="KK94" s="193" t="e">
        <f t="shared" si="611"/>
        <v>#N/A</v>
      </c>
      <c r="KL94" s="193" t="e">
        <f t="shared" si="611"/>
        <v>#N/A</v>
      </c>
      <c r="KM94" s="193" t="e">
        <f t="shared" si="611"/>
        <v>#N/A</v>
      </c>
      <c r="KN94" s="193" t="e">
        <f t="shared" si="386"/>
        <v>#N/A</v>
      </c>
      <c r="KO94" s="193" t="e">
        <f t="shared" si="623"/>
        <v>#N/A</v>
      </c>
      <c r="KP94" s="193" t="e">
        <f t="shared" si="623"/>
        <v>#N/A</v>
      </c>
      <c r="KQ94" s="193" t="e">
        <f t="shared" si="623"/>
        <v>#N/A</v>
      </c>
      <c r="KR94" s="193" t="e">
        <f t="shared" si="598"/>
        <v>#N/A</v>
      </c>
      <c r="KS94" s="193" t="e">
        <f t="shared" si="598"/>
        <v>#N/A</v>
      </c>
      <c r="KT94" s="193" t="e">
        <f t="shared" si="598"/>
        <v>#N/A</v>
      </c>
      <c r="KU94" s="193" t="e">
        <f t="shared" si="598"/>
        <v>#N/A</v>
      </c>
      <c r="KV94" s="193" t="e">
        <f t="shared" si="598"/>
        <v>#N/A</v>
      </c>
      <c r="KW94" s="193" t="e">
        <f t="shared" si="598"/>
        <v>#N/A</v>
      </c>
      <c r="KX94" s="193" t="e">
        <f t="shared" si="598"/>
        <v>#N/A</v>
      </c>
      <c r="KY94" s="193" t="e">
        <f t="shared" si="598"/>
        <v>#N/A</v>
      </c>
      <c r="KZ94" s="193" t="e">
        <f t="shared" si="598"/>
        <v>#N/A</v>
      </c>
      <c r="LA94" s="193" t="e">
        <f t="shared" si="598"/>
        <v>#N/A</v>
      </c>
      <c r="LB94" s="193" t="e">
        <f t="shared" si="598"/>
        <v>#N/A</v>
      </c>
      <c r="LC94" s="193" t="e">
        <f t="shared" si="598"/>
        <v>#N/A</v>
      </c>
      <c r="LD94" s="193" t="e">
        <f t="shared" si="598"/>
        <v>#N/A</v>
      </c>
      <c r="LE94" s="193" t="e">
        <f t="shared" si="598"/>
        <v>#N/A</v>
      </c>
      <c r="LF94" s="193" t="e">
        <f t="shared" si="598"/>
        <v>#N/A</v>
      </c>
      <c r="LG94" s="193" t="e">
        <f t="shared" si="593"/>
        <v>#N/A</v>
      </c>
      <c r="LH94" s="193" t="e">
        <f t="shared" si="593"/>
        <v>#N/A</v>
      </c>
      <c r="LI94" s="193" t="e">
        <f t="shared" si="593"/>
        <v>#N/A</v>
      </c>
      <c r="LJ94" s="193" t="e">
        <f t="shared" si="593"/>
        <v>#N/A</v>
      </c>
      <c r="LK94" s="193" t="e">
        <f t="shared" si="593"/>
        <v>#N/A</v>
      </c>
      <c r="LL94" s="193" t="e">
        <f t="shared" si="593"/>
        <v>#N/A</v>
      </c>
      <c r="LM94" s="193" t="e">
        <f t="shared" si="593"/>
        <v>#N/A</v>
      </c>
      <c r="LN94" s="193" t="e">
        <f t="shared" si="593"/>
        <v>#N/A</v>
      </c>
      <c r="LO94" s="193" t="e">
        <f t="shared" si="593"/>
        <v>#N/A</v>
      </c>
      <c r="LP94" s="193" t="e">
        <f t="shared" si="593"/>
        <v>#N/A</v>
      </c>
      <c r="LQ94" s="193" t="e">
        <f t="shared" si="593"/>
        <v>#N/A</v>
      </c>
      <c r="LR94" s="193" t="e">
        <f t="shared" si="593"/>
        <v>#N/A</v>
      </c>
      <c r="LS94" s="193" t="e">
        <f t="shared" si="593"/>
        <v>#N/A</v>
      </c>
      <c r="LT94" s="193" t="e">
        <f t="shared" si="593"/>
        <v>#N/A</v>
      </c>
      <c r="LU94" s="193" t="e">
        <f t="shared" si="593"/>
        <v>#N/A</v>
      </c>
      <c r="LV94" s="193" t="e">
        <f t="shared" ref="LV94:MJ103" si="627">IF(ISNONTEXT($Q94),IF($G94="R",_xlfn.BETA.DIST(EC94,$M94,$N94,FALSE,$B94,$D94),_xlfn.BETA.DIST(EC94,$N94,$M94,FALSE,$B94,$D94)),NA())</f>
        <v>#N/A</v>
      </c>
      <c r="LW94" s="193" t="e">
        <f t="shared" si="627"/>
        <v>#N/A</v>
      </c>
      <c r="LX94" s="193" t="e">
        <f t="shared" si="627"/>
        <v>#N/A</v>
      </c>
      <c r="LY94" s="193" t="e">
        <f t="shared" si="627"/>
        <v>#N/A</v>
      </c>
      <c r="LZ94" s="193" t="e">
        <f t="shared" si="627"/>
        <v>#N/A</v>
      </c>
      <c r="MA94" s="193" t="e">
        <f t="shared" si="627"/>
        <v>#N/A</v>
      </c>
      <c r="MB94" s="193" t="e">
        <f t="shared" si="627"/>
        <v>#N/A</v>
      </c>
      <c r="MC94" s="193" t="e">
        <f t="shared" si="627"/>
        <v>#N/A</v>
      </c>
      <c r="MD94" s="193" t="e">
        <f t="shared" si="627"/>
        <v>#N/A</v>
      </c>
      <c r="ME94" s="193" t="e">
        <f t="shared" si="627"/>
        <v>#N/A</v>
      </c>
      <c r="MF94" s="193" t="e">
        <f t="shared" si="627"/>
        <v>#N/A</v>
      </c>
      <c r="MG94" s="193" t="e">
        <f t="shared" si="627"/>
        <v>#N/A</v>
      </c>
      <c r="MH94" s="193" t="e">
        <f t="shared" si="627"/>
        <v>#N/A</v>
      </c>
      <c r="MI94" s="193" t="e">
        <f t="shared" si="627"/>
        <v>#N/A</v>
      </c>
      <c r="MJ94" s="193" t="e">
        <f t="shared" si="627"/>
        <v>#N/A</v>
      </c>
      <c r="MK94" s="193" t="e">
        <f t="shared" si="612"/>
        <v>#N/A</v>
      </c>
      <c r="ML94" s="193" t="e">
        <f t="shared" si="612"/>
        <v>#N/A</v>
      </c>
      <c r="MM94" s="193" t="e">
        <f t="shared" si="612"/>
        <v>#N/A</v>
      </c>
      <c r="MN94" s="193" t="e">
        <f t="shared" si="612"/>
        <v>#N/A</v>
      </c>
      <c r="MO94" s="193" t="e">
        <f t="shared" si="612"/>
        <v>#N/A</v>
      </c>
      <c r="MP94" s="193" t="e">
        <f t="shared" si="612"/>
        <v>#N/A</v>
      </c>
      <c r="MQ94" s="193" t="e">
        <f t="shared" si="612"/>
        <v>#N/A</v>
      </c>
      <c r="MR94" s="193" t="e">
        <f t="shared" si="612"/>
        <v>#N/A</v>
      </c>
      <c r="MS94" s="193" t="e">
        <f t="shared" si="612"/>
        <v>#N/A</v>
      </c>
      <c r="MT94" s="193" t="e">
        <f t="shared" si="612"/>
        <v>#N/A</v>
      </c>
      <c r="MU94" s="193" t="e">
        <f t="shared" si="612"/>
        <v>#N/A</v>
      </c>
      <c r="MV94" s="193" t="e">
        <f t="shared" si="612"/>
        <v>#N/A</v>
      </c>
      <c r="MW94" s="193" t="e">
        <f t="shared" si="612"/>
        <v>#N/A</v>
      </c>
      <c r="MX94" s="193" t="e">
        <f t="shared" si="612"/>
        <v>#N/A</v>
      </c>
      <c r="MY94" s="193" t="e">
        <f t="shared" si="612"/>
        <v>#N/A</v>
      </c>
      <c r="MZ94" s="193" t="e">
        <f t="shared" si="387"/>
        <v>#N/A</v>
      </c>
      <c r="NA94" s="193" t="e">
        <f t="shared" si="624"/>
        <v>#N/A</v>
      </c>
      <c r="NB94" s="193" t="e">
        <f t="shared" si="624"/>
        <v>#N/A</v>
      </c>
      <c r="NC94" s="193" t="e">
        <f t="shared" si="624"/>
        <v>#N/A</v>
      </c>
      <c r="ND94" s="193" t="e">
        <f t="shared" si="599"/>
        <v>#N/A</v>
      </c>
      <c r="NE94" s="193" t="e">
        <f t="shared" si="599"/>
        <v>#N/A</v>
      </c>
      <c r="NF94" s="193" t="e">
        <f t="shared" si="599"/>
        <v>#N/A</v>
      </c>
      <c r="NG94" s="193" t="e">
        <f t="shared" si="599"/>
        <v>#N/A</v>
      </c>
      <c r="NH94" s="193" t="e">
        <f t="shared" si="599"/>
        <v>#N/A</v>
      </c>
      <c r="NI94" s="193" t="e">
        <f t="shared" si="599"/>
        <v>#N/A</v>
      </c>
      <c r="NJ94" s="193" t="e">
        <f t="shared" si="599"/>
        <v>#N/A</v>
      </c>
      <c r="NK94" s="193" t="e">
        <f t="shared" si="599"/>
        <v>#N/A</v>
      </c>
      <c r="NL94" s="193" t="e">
        <f t="shared" si="599"/>
        <v>#N/A</v>
      </c>
      <c r="NM94" s="193" t="e">
        <f t="shared" si="599"/>
        <v>#N/A</v>
      </c>
      <c r="NN94" s="193" t="e">
        <f t="shared" si="599"/>
        <v>#N/A</v>
      </c>
      <c r="NO94" s="193" t="e">
        <f t="shared" si="599"/>
        <v>#N/A</v>
      </c>
      <c r="NP94" s="193" t="e">
        <f t="shared" si="599"/>
        <v>#N/A</v>
      </c>
      <c r="NQ94" s="193" t="e">
        <f t="shared" si="599"/>
        <v>#N/A</v>
      </c>
      <c r="NR94" s="193" t="e">
        <f t="shared" si="599"/>
        <v>#N/A</v>
      </c>
      <c r="NS94" s="193" t="e">
        <f t="shared" si="594"/>
        <v>#N/A</v>
      </c>
      <c r="NT94" s="193" t="e">
        <f t="shared" si="594"/>
        <v>#N/A</v>
      </c>
      <c r="NU94" s="193" t="e">
        <f t="shared" si="594"/>
        <v>#N/A</v>
      </c>
      <c r="NV94" s="193" t="e">
        <f t="shared" si="594"/>
        <v>#N/A</v>
      </c>
      <c r="NW94" s="193" t="e">
        <f t="shared" si="594"/>
        <v>#N/A</v>
      </c>
      <c r="NX94" s="193" t="e">
        <f t="shared" si="594"/>
        <v>#N/A</v>
      </c>
      <c r="NY94" s="193" t="e">
        <f t="shared" si="594"/>
        <v>#N/A</v>
      </c>
      <c r="NZ94" s="193" t="e">
        <f t="shared" si="594"/>
        <v>#N/A</v>
      </c>
      <c r="OA94" s="193" t="e">
        <f t="shared" si="594"/>
        <v>#N/A</v>
      </c>
      <c r="OB94" s="193" t="e">
        <f t="shared" si="594"/>
        <v>#N/A</v>
      </c>
      <c r="OC94" s="193" t="e">
        <f t="shared" si="594"/>
        <v>#N/A</v>
      </c>
      <c r="OD94" s="193" t="e">
        <f t="shared" si="594"/>
        <v>#N/A</v>
      </c>
      <c r="OE94" s="193" t="e">
        <f t="shared" si="594"/>
        <v>#N/A</v>
      </c>
      <c r="OF94" s="193" t="e">
        <f t="shared" si="594"/>
        <v>#N/A</v>
      </c>
      <c r="OG94" s="193" t="e">
        <f t="shared" si="594"/>
        <v>#N/A</v>
      </c>
      <c r="OH94" s="193" t="e">
        <f t="shared" ref="OH94:OV103" si="628">IF(ISNONTEXT($Q94),IF($G94="R",_xlfn.BETA.DIST(GO94,$M94,$N94,FALSE,$B94,$D94),_xlfn.BETA.DIST(GO94,$N94,$M94,FALSE,$B94,$D94)),NA())</f>
        <v>#N/A</v>
      </c>
      <c r="OI94" s="193" t="e">
        <f t="shared" si="628"/>
        <v>#N/A</v>
      </c>
      <c r="OJ94" s="193" t="e">
        <f t="shared" si="628"/>
        <v>#N/A</v>
      </c>
      <c r="OK94" s="193" t="e">
        <f t="shared" si="628"/>
        <v>#N/A</v>
      </c>
      <c r="OL94" s="193" t="e">
        <f t="shared" si="628"/>
        <v>#N/A</v>
      </c>
      <c r="OM94" s="193" t="e">
        <f t="shared" si="628"/>
        <v>#N/A</v>
      </c>
      <c r="ON94" s="193" t="e">
        <f t="shared" si="628"/>
        <v>#N/A</v>
      </c>
      <c r="OO94" s="193" t="e">
        <f t="shared" si="628"/>
        <v>#N/A</v>
      </c>
      <c r="OP94" s="193" t="e">
        <f t="shared" si="628"/>
        <v>#N/A</v>
      </c>
      <c r="OQ94" s="193" t="e">
        <f t="shared" si="628"/>
        <v>#N/A</v>
      </c>
      <c r="OR94" s="193" t="e">
        <f t="shared" si="628"/>
        <v>#N/A</v>
      </c>
      <c r="OS94" s="193" t="e">
        <f t="shared" si="628"/>
        <v>#N/A</v>
      </c>
      <c r="OT94" s="193" t="e">
        <f t="shared" si="628"/>
        <v>#N/A</v>
      </c>
      <c r="OU94" s="193" t="e">
        <f t="shared" si="628"/>
        <v>#N/A</v>
      </c>
      <c r="OV94" s="193" t="e">
        <f t="shared" si="628"/>
        <v>#N/A</v>
      </c>
      <c r="OW94" s="193" t="e">
        <f t="shared" si="613"/>
        <v>#N/A</v>
      </c>
      <c r="OX94" s="193" t="e">
        <f t="shared" si="613"/>
        <v>#N/A</v>
      </c>
      <c r="OY94" s="193" t="e">
        <f t="shared" si="613"/>
        <v>#N/A</v>
      </c>
      <c r="OZ94" s="193" t="e">
        <f t="shared" si="613"/>
        <v>#N/A</v>
      </c>
      <c r="PA94" s="193" t="e">
        <f t="shared" si="613"/>
        <v>#N/A</v>
      </c>
      <c r="PB94" s="193" t="e">
        <f t="shared" si="613"/>
        <v>#N/A</v>
      </c>
      <c r="PC94" s="193" t="e">
        <f t="shared" si="613"/>
        <v>#N/A</v>
      </c>
      <c r="PD94" s="193" t="e">
        <f t="shared" si="613"/>
        <v>#N/A</v>
      </c>
      <c r="PE94" s="193" t="e">
        <f t="shared" si="613"/>
        <v>#N/A</v>
      </c>
      <c r="PF94" s="193" t="e">
        <f t="shared" si="613"/>
        <v>#N/A</v>
      </c>
      <c r="PG94" s="193" t="e">
        <f t="shared" si="613"/>
        <v>#N/A</v>
      </c>
      <c r="PH94" s="193" t="e">
        <f t="shared" si="613"/>
        <v>#N/A</v>
      </c>
      <c r="PI94" s="193" t="e">
        <f t="shared" si="613"/>
        <v>#N/A</v>
      </c>
      <c r="PJ94" s="193" t="e">
        <f t="shared" si="613"/>
        <v>#N/A</v>
      </c>
      <c r="PK94" s="193" t="e">
        <f t="shared" si="613"/>
        <v>#N/A</v>
      </c>
      <c r="PL94" s="193" t="e">
        <f t="shared" si="388"/>
        <v>#N/A</v>
      </c>
      <c r="PM94" s="193" t="e">
        <f t="shared" si="609"/>
        <v>#N/A</v>
      </c>
      <c r="PN94" s="193" t="e">
        <f t="shared" si="609"/>
        <v>#N/A</v>
      </c>
      <c r="PO94" s="193" t="e">
        <f t="shared" si="609"/>
        <v>#N/A</v>
      </c>
      <c r="PP94" s="193" t="e">
        <f t="shared" si="609"/>
        <v>#N/A</v>
      </c>
      <c r="PQ94" s="193" t="e">
        <f t="shared" si="609"/>
        <v>#N/A</v>
      </c>
      <c r="PR94" s="193" t="e">
        <f t="shared" si="609"/>
        <v>#N/A</v>
      </c>
      <c r="PS94" s="193" t="e">
        <f t="shared" si="609"/>
        <v>#N/A</v>
      </c>
      <c r="PT94" s="193" t="e">
        <f t="shared" si="609"/>
        <v>#N/A</v>
      </c>
    </row>
    <row r="95" spans="1:436" hidden="1" x14ac:dyDescent="0.45">
      <c r="A95" s="20">
        <v>92</v>
      </c>
      <c r="B95" s="101" t="str">
        <f t="shared" si="363"/>
        <v/>
      </c>
      <c r="C95" s="115"/>
      <c r="D95" s="101" t="str">
        <f t="shared" si="364"/>
        <v/>
      </c>
      <c r="E95" s="110" t="str">
        <f t="shared" si="365"/>
        <v/>
      </c>
      <c r="F95" s="21" t="str">
        <f t="shared" si="366"/>
        <v/>
      </c>
      <c r="G95" s="22" t="str">
        <f t="shared" si="367"/>
        <v/>
      </c>
      <c r="H95" s="23" t="str">
        <f>IF(F95="","",IF(OR($F95&lt;Skew!$B$3,$F95=Skew!$B$3),IF($F95&gt;Skew!$C$3,Skew!$A$3,IF($F95&gt;Skew!$C$4,Skew!$A$4,IF($F95&gt;Skew!$C$5,Skew!$A$5,IF($F95&gt;Skew!$C$6,Skew!$A$6,IF($F95&gt;Skew!$C$7,Skew!$A$7,IF($F95&gt;Skew!$C$8,Skew!$A$8,IF($F95&gt;Skew!$C$9,Skew!$A$9,IF($F95&gt;Skew!$C$10,Skew!$A$10,IF($F95&gt;Skew!$C$11,Skew!$A$11,IF($F95&gt;Skew!$C$12,Skew!$A$12,IF($F95&gt;Skew!$C$13,Skew!$A$13,IF($F95&gt;Skew!$C$14,Skew!$A$14,IF($F95&gt;Skew!$C$15,Skew!$A$15,IF($F95&gt;Skew!$C$16,Skew!$A$16,Skew!$A$17)
)))))))))))))))</f>
        <v/>
      </c>
      <c r="I95" s="22" t="str">
        <f>IF(F95="","",MATCH(H95,Skew!$A$3:$A$17,0))</f>
        <v/>
      </c>
      <c r="J95" s="22" t="str">
        <f t="shared" si="368"/>
        <v/>
      </c>
      <c r="K95" s="24"/>
      <c r="L95" s="22" t="str">
        <f>IF(OR(F95="",K95=""),"",MATCH(K95,Confidence!$A$3:$A$12,0))</f>
        <v/>
      </c>
      <c r="M95" s="25" t="str">
        <f t="shared" si="369"/>
        <v/>
      </c>
      <c r="N95" s="25" t="str">
        <f t="shared" si="370"/>
        <v/>
      </c>
      <c r="O95" s="22"/>
      <c r="P95" s="102" t="str">
        <f t="shared" si="371"/>
        <v/>
      </c>
      <c r="Q95" s="102" t="str">
        <f t="shared" si="372"/>
        <v/>
      </c>
      <c r="R95" s="37" t="str">
        <f t="shared" si="373"/>
        <v/>
      </c>
      <c r="S95" s="115"/>
      <c r="T95" s="204" t="str">
        <f>IF(AND(B95&gt;0,C95&gt;0,D95&gt;0,M95&gt;0,N95&gt;0,S95&gt;0,NOT(K95="")),ABS(VLOOKUP($S$1,VLookups!$A$30:$B$31,2,FALSE)-_xlfn.BETA.DIST(S95,IF(G95="L",N95,M95),IF(G95="L",M95,N95),TRUE,B95,D95)),"")</f>
        <v/>
      </c>
      <c r="U95" s="112" t="str">
        <f>IF(OR($M95="",$N95=""),"",_xlfn.BETA.INV(ABS(VLOOKUP($S$1,VLookups!$A$30:$B$31,2,FALSE)-U$3),IF($G95="L",$N95,$M95),IF($G95="L",$M95,$N95),$B95,$D95))</f>
        <v/>
      </c>
      <c r="V95" s="113" t="str">
        <f>IF(OR($M95="",$N95=""),"",_xlfn.BETA.INV(ABS(VLOOKUP($S$1,VLookups!$A$30:$B$31,2,FALSE)-V$3),IF($G95="L",$N95,$M95),IF($G95="L",$M95,$N95),$B95,$D95))</f>
        <v/>
      </c>
      <c r="W95" s="112" t="str">
        <f>IF(OR($M95="",$N95=""),"",_xlfn.BETA.INV(ABS(VLOOKUP($S$1,VLookups!$A$30:$B$31,2,FALSE)-W$3),IF($G95="L",$N95,$M95),IF($G95="L",$M95,$N95),$B95,$D95))</f>
        <v/>
      </c>
      <c r="X95" s="113" t="str">
        <f>IF(OR($M95="",$N95=""),"",_xlfn.BETA.INV(ABS(VLOOKUP($S$1,VLookups!$A$30:$B$31,2,FALSE)-X$3),IF($G95="L",$N95,$M95),IF($G95="L",$M95,$N95),$B95,$D95))</f>
        <v/>
      </c>
      <c r="Y95" s="112" t="str">
        <f>IF(OR($M95="",$N95=""),"",_xlfn.BETA.INV(ABS(VLOOKUP($S$1,VLookups!$A$30:$B$31,2,FALSE)-Y$3),IF($G95="L",$N95,$M95),IF($G95="L",$M95,$N95),$B95,$D95))</f>
        <v/>
      </c>
      <c r="Z95" s="113" t="str">
        <f>IF(OR($M95="",$N95=""),"",_xlfn.BETA.INV(ABS(VLOOKUP($S$1,VLookups!$A$30:$B$31,2,FALSE)-Z$3),IF($G95="L",$N95,$M95),IF($G95="L",$M95,$N95),$B95,$D95))</f>
        <v/>
      </c>
      <c r="AA95" s="112" t="str">
        <f>IF(OR($M95="",$N95=""),"",_xlfn.BETA.INV(ABS(VLOOKUP($S$1,VLookups!$A$30:$B$31,2,FALSE)-AA$3),IF($G95="L",$N95,$M95),IF($G95="L",$M95,$N95),$B95,$D95))</f>
        <v/>
      </c>
      <c r="AB95" s="113" t="str">
        <f>IF(OR($M95="",$N95=""),"",_xlfn.BETA.INV(ABS(VLOOKUP($S$1,VLookups!$A$30:$B$31,2,FALSE)-AB$3),IF($G95="L",$N95,$M95),IF($G95="L",$M95,$N95),$B95,$D95))</f>
        <v/>
      </c>
      <c r="AC95" s="112" t="str">
        <f>IF(OR($M95="",$N95=""),"",_xlfn.BETA.INV(ABS(VLOOKUP($S$1,VLookups!$A$30:$B$31,2,FALSE)-AC$3),IF($G95="L",$N95,$M95),IF($G95="L",$M95,$N95),$B95,$D95))</f>
        <v/>
      </c>
      <c r="AD95" s="113" t="str">
        <f>IF(OR($M95="",$N95=""),"",_xlfn.BETA.INV(ABS(VLOOKUP($S$1,VLookups!$A$30:$B$31,2,FALSE)-AD$3),IF($G95="L",$N95,$M95),IF($G95="L",$M95,$N95),$B95,$D95))</f>
        <v/>
      </c>
      <c r="AE95" s="112" t="str">
        <f>IF(OR($M95="",$N95=""),"",_xlfn.BETA.INV(ABS(VLOOKUP($S$1,VLookups!$A$30:$B$31,2,FALSE)-AE$3),IF($G95="L",$N95,$M95),IF($G95="L",$M95,$N95),$B95,$D95))</f>
        <v/>
      </c>
      <c r="AF95" s="113" t="str">
        <f>IF(OR($M95="",$N95=""),"",_xlfn.BETA.INV(ABS(VLOOKUP($S$1,VLookups!$A$30:$B$31,2,FALSE)-AF$3),IF($G95="L",$N95,$M95),IF($G95="L",$M95,$N95),$B95,$D95))</f>
        <v/>
      </c>
      <c r="AG95" s="15"/>
      <c r="AH95" s="194" t="str">
        <f t="shared" si="374"/>
        <v/>
      </c>
      <c r="AI95" s="192" t="str">
        <f t="shared" si="375"/>
        <v/>
      </c>
      <c r="AJ95" s="177" t="str">
        <f t="shared" ref="AJ95" si="629">IF(ISNONTEXT($AH95),AI95+$AH95,"")</f>
        <v/>
      </c>
      <c r="AK95" s="177" t="str">
        <f t="shared" si="390"/>
        <v/>
      </c>
      <c r="AL95" s="177" t="str">
        <f t="shared" si="391"/>
        <v/>
      </c>
      <c r="AM95" s="177" t="str">
        <f t="shared" si="392"/>
        <v/>
      </c>
      <c r="AN95" s="177" t="str">
        <f t="shared" si="393"/>
        <v/>
      </c>
      <c r="AO95" s="177" t="str">
        <f t="shared" si="394"/>
        <v/>
      </c>
      <c r="AP95" s="177" t="str">
        <f t="shared" si="395"/>
        <v/>
      </c>
      <c r="AQ95" s="177" t="str">
        <f t="shared" si="396"/>
        <v/>
      </c>
      <c r="AR95" s="177" t="str">
        <f t="shared" si="397"/>
        <v/>
      </c>
      <c r="AS95" s="177" t="str">
        <f t="shared" si="398"/>
        <v/>
      </c>
      <c r="AT95" s="177" t="str">
        <f t="shared" si="399"/>
        <v/>
      </c>
      <c r="AU95" s="177" t="str">
        <f t="shared" si="400"/>
        <v/>
      </c>
      <c r="AV95" s="177" t="str">
        <f t="shared" si="401"/>
        <v/>
      </c>
      <c r="AW95" s="177" t="str">
        <f t="shared" si="402"/>
        <v/>
      </c>
      <c r="AX95" s="177" t="str">
        <f t="shared" si="403"/>
        <v/>
      </c>
      <c r="AY95" s="177" t="str">
        <f t="shared" si="404"/>
        <v/>
      </c>
      <c r="AZ95" s="177" t="str">
        <f t="shared" si="405"/>
        <v/>
      </c>
      <c r="BA95" s="177" t="str">
        <f t="shared" si="406"/>
        <v/>
      </c>
      <c r="BB95" s="177" t="str">
        <f t="shared" si="407"/>
        <v/>
      </c>
      <c r="BC95" s="177" t="str">
        <f t="shared" si="408"/>
        <v/>
      </c>
      <c r="BD95" s="177" t="str">
        <f t="shared" si="409"/>
        <v/>
      </c>
      <c r="BE95" s="177" t="str">
        <f t="shared" si="410"/>
        <v/>
      </c>
      <c r="BF95" s="177" t="str">
        <f t="shared" si="411"/>
        <v/>
      </c>
      <c r="BG95" s="177" t="str">
        <f t="shared" si="412"/>
        <v/>
      </c>
      <c r="BH95" s="177" t="str">
        <f t="shared" si="413"/>
        <v/>
      </c>
      <c r="BI95" s="177" t="str">
        <f t="shared" si="414"/>
        <v/>
      </c>
      <c r="BJ95" s="177" t="str">
        <f t="shared" si="415"/>
        <v/>
      </c>
      <c r="BK95" s="177" t="str">
        <f t="shared" si="416"/>
        <v/>
      </c>
      <c r="BL95" s="177" t="str">
        <f t="shared" si="417"/>
        <v/>
      </c>
      <c r="BM95" s="177" t="str">
        <f t="shared" si="418"/>
        <v/>
      </c>
      <c r="BN95" s="177" t="str">
        <f t="shared" si="419"/>
        <v/>
      </c>
      <c r="BO95" s="177" t="str">
        <f t="shared" si="420"/>
        <v/>
      </c>
      <c r="BP95" s="177" t="str">
        <f t="shared" si="421"/>
        <v/>
      </c>
      <c r="BQ95" s="177" t="str">
        <f t="shared" si="422"/>
        <v/>
      </c>
      <c r="BR95" s="177" t="str">
        <f t="shared" si="423"/>
        <v/>
      </c>
      <c r="BS95" s="177" t="str">
        <f t="shared" si="424"/>
        <v/>
      </c>
      <c r="BT95" s="177" t="str">
        <f t="shared" si="425"/>
        <v/>
      </c>
      <c r="BU95" s="177" t="str">
        <f t="shared" si="426"/>
        <v/>
      </c>
      <c r="BV95" s="177" t="str">
        <f t="shared" si="427"/>
        <v/>
      </c>
      <c r="BW95" s="177" t="str">
        <f t="shared" si="428"/>
        <v/>
      </c>
      <c r="BX95" s="177" t="str">
        <f t="shared" si="429"/>
        <v/>
      </c>
      <c r="BY95" s="177" t="str">
        <f t="shared" si="430"/>
        <v/>
      </c>
      <c r="BZ95" s="177" t="str">
        <f t="shared" si="431"/>
        <v/>
      </c>
      <c r="CA95" s="177" t="str">
        <f t="shared" si="432"/>
        <v/>
      </c>
      <c r="CB95" s="177" t="str">
        <f t="shared" si="433"/>
        <v/>
      </c>
      <c r="CC95" s="177" t="str">
        <f t="shared" si="434"/>
        <v/>
      </c>
      <c r="CD95" s="177" t="str">
        <f t="shared" si="435"/>
        <v/>
      </c>
      <c r="CE95" s="177" t="str">
        <f t="shared" si="436"/>
        <v/>
      </c>
      <c r="CF95" s="177" t="str">
        <f t="shared" si="437"/>
        <v/>
      </c>
      <c r="CG95" s="177" t="str">
        <f t="shared" si="438"/>
        <v/>
      </c>
      <c r="CH95" s="177" t="str">
        <f t="shared" si="439"/>
        <v/>
      </c>
      <c r="CI95" s="177" t="str">
        <f t="shared" si="440"/>
        <v/>
      </c>
      <c r="CJ95" s="177" t="str">
        <f t="shared" si="441"/>
        <v/>
      </c>
      <c r="CK95" s="177" t="str">
        <f t="shared" si="442"/>
        <v/>
      </c>
      <c r="CL95" s="177" t="str">
        <f t="shared" si="443"/>
        <v/>
      </c>
      <c r="CM95" s="177" t="str">
        <f t="shared" si="444"/>
        <v/>
      </c>
      <c r="CN95" s="177" t="str">
        <f t="shared" si="445"/>
        <v/>
      </c>
      <c r="CO95" s="177" t="str">
        <f t="shared" si="446"/>
        <v/>
      </c>
      <c r="CP95" s="177" t="str">
        <f t="shared" si="447"/>
        <v/>
      </c>
      <c r="CQ95" s="177" t="str">
        <f t="shared" si="448"/>
        <v/>
      </c>
      <c r="CR95" s="177" t="str">
        <f t="shared" si="449"/>
        <v/>
      </c>
      <c r="CS95" s="177" t="str">
        <f t="shared" si="450"/>
        <v/>
      </c>
      <c r="CT95" s="177" t="str">
        <f t="shared" si="451"/>
        <v/>
      </c>
      <c r="CU95" s="177" t="str">
        <f t="shared" si="452"/>
        <v/>
      </c>
      <c r="CV95" s="177" t="str">
        <f t="shared" si="383"/>
        <v/>
      </c>
      <c r="CW95" s="177" t="str">
        <f t="shared" si="453"/>
        <v/>
      </c>
      <c r="CX95" s="177" t="str">
        <f t="shared" si="454"/>
        <v/>
      </c>
      <c r="CY95" s="177" t="str">
        <f t="shared" si="455"/>
        <v/>
      </c>
      <c r="CZ95" s="177" t="str">
        <f t="shared" si="456"/>
        <v/>
      </c>
      <c r="DA95" s="177" t="str">
        <f t="shared" si="457"/>
        <v/>
      </c>
      <c r="DB95" s="177" t="str">
        <f t="shared" si="458"/>
        <v/>
      </c>
      <c r="DC95" s="177" t="str">
        <f t="shared" si="459"/>
        <v/>
      </c>
      <c r="DD95" s="177" t="str">
        <f t="shared" si="460"/>
        <v/>
      </c>
      <c r="DE95" s="177" t="str">
        <f t="shared" si="461"/>
        <v/>
      </c>
      <c r="DF95" s="177" t="str">
        <f t="shared" si="462"/>
        <v/>
      </c>
      <c r="DG95" s="177" t="str">
        <f t="shared" si="463"/>
        <v/>
      </c>
      <c r="DH95" s="177" t="str">
        <f t="shared" si="464"/>
        <v/>
      </c>
      <c r="DI95" s="177" t="str">
        <f t="shared" si="465"/>
        <v/>
      </c>
      <c r="DJ95" s="177" t="str">
        <f t="shared" si="466"/>
        <v/>
      </c>
      <c r="DK95" s="177" t="str">
        <f t="shared" si="467"/>
        <v/>
      </c>
      <c r="DL95" s="177" t="str">
        <f t="shared" si="468"/>
        <v/>
      </c>
      <c r="DM95" s="177" t="str">
        <f t="shared" si="469"/>
        <v/>
      </c>
      <c r="DN95" s="177" t="str">
        <f t="shared" si="470"/>
        <v/>
      </c>
      <c r="DO95" s="177" t="str">
        <f t="shared" si="471"/>
        <v/>
      </c>
      <c r="DP95" s="177" t="str">
        <f t="shared" si="472"/>
        <v/>
      </c>
      <c r="DQ95" s="177" t="str">
        <f t="shared" si="473"/>
        <v/>
      </c>
      <c r="DR95" s="177" t="str">
        <f t="shared" si="474"/>
        <v/>
      </c>
      <c r="DS95" s="177" t="str">
        <f t="shared" si="475"/>
        <v/>
      </c>
      <c r="DT95" s="177" t="str">
        <f t="shared" si="476"/>
        <v/>
      </c>
      <c r="DU95" s="177" t="str">
        <f t="shared" si="477"/>
        <v/>
      </c>
      <c r="DV95" s="177" t="str">
        <f t="shared" si="478"/>
        <v/>
      </c>
      <c r="DW95" s="177" t="str">
        <f t="shared" si="479"/>
        <v/>
      </c>
      <c r="DX95" s="177" t="str">
        <f t="shared" si="480"/>
        <v/>
      </c>
      <c r="DY95" s="177" t="str">
        <f t="shared" si="481"/>
        <v/>
      </c>
      <c r="DZ95" s="177" t="str">
        <f t="shared" si="482"/>
        <v/>
      </c>
      <c r="EA95" s="177" t="str">
        <f t="shared" si="483"/>
        <v/>
      </c>
      <c r="EB95" s="177" t="str">
        <f t="shared" si="484"/>
        <v/>
      </c>
      <c r="EC95" s="177" t="str">
        <f t="shared" si="485"/>
        <v/>
      </c>
      <c r="ED95" s="177" t="str">
        <f t="shared" si="486"/>
        <v/>
      </c>
      <c r="EE95" s="177" t="str">
        <f t="shared" si="487"/>
        <v/>
      </c>
      <c r="EF95" s="177" t="str">
        <f t="shared" si="488"/>
        <v/>
      </c>
      <c r="EG95" s="177" t="str">
        <f t="shared" si="489"/>
        <v/>
      </c>
      <c r="EH95" s="177" t="str">
        <f t="shared" si="490"/>
        <v/>
      </c>
      <c r="EI95" s="177" t="str">
        <f t="shared" si="491"/>
        <v/>
      </c>
      <c r="EJ95" s="177" t="str">
        <f t="shared" si="492"/>
        <v/>
      </c>
      <c r="EK95" s="177" t="str">
        <f t="shared" si="493"/>
        <v/>
      </c>
      <c r="EL95" s="177" t="str">
        <f t="shared" si="494"/>
        <v/>
      </c>
      <c r="EM95" s="177" t="str">
        <f t="shared" si="495"/>
        <v/>
      </c>
      <c r="EN95" s="177" t="str">
        <f t="shared" si="496"/>
        <v/>
      </c>
      <c r="EO95" s="177" t="str">
        <f t="shared" si="497"/>
        <v/>
      </c>
      <c r="EP95" s="177" t="str">
        <f t="shared" si="498"/>
        <v/>
      </c>
      <c r="EQ95" s="177" t="str">
        <f t="shared" si="499"/>
        <v/>
      </c>
      <c r="ER95" s="177" t="str">
        <f t="shared" si="500"/>
        <v/>
      </c>
      <c r="ES95" s="177" t="str">
        <f t="shared" si="501"/>
        <v/>
      </c>
      <c r="ET95" s="177" t="str">
        <f t="shared" si="502"/>
        <v/>
      </c>
      <c r="EU95" s="177" t="str">
        <f t="shared" si="503"/>
        <v/>
      </c>
      <c r="EV95" s="177" t="str">
        <f t="shared" si="504"/>
        <v/>
      </c>
      <c r="EW95" s="177" t="str">
        <f t="shared" si="505"/>
        <v/>
      </c>
      <c r="EX95" s="177" t="str">
        <f t="shared" si="506"/>
        <v/>
      </c>
      <c r="EY95" s="177" t="str">
        <f t="shared" si="507"/>
        <v/>
      </c>
      <c r="EZ95" s="177" t="str">
        <f t="shared" si="508"/>
        <v/>
      </c>
      <c r="FA95" s="177" t="str">
        <f t="shared" si="509"/>
        <v/>
      </c>
      <c r="FB95" s="177" t="str">
        <f t="shared" si="510"/>
        <v/>
      </c>
      <c r="FC95" s="177" t="str">
        <f t="shared" si="511"/>
        <v/>
      </c>
      <c r="FD95" s="177" t="str">
        <f t="shared" si="512"/>
        <v/>
      </c>
      <c r="FE95" s="177" t="str">
        <f t="shared" si="513"/>
        <v/>
      </c>
      <c r="FF95" s="177" t="str">
        <f t="shared" si="514"/>
        <v/>
      </c>
      <c r="FG95" s="177" t="str">
        <f t="shared" si="515"/>
        <v/>
      </c>
      <c r="FH95" s="177" t="str">
        <f t="shared" si="384"/>
        <v/>
      </c>
      <c r="FI95" s="177" t="str">
        <f t="shared" si="516"/>
        <v/>
      </c>
      <c r="FJ95" s="177" t="str">
        <f t="shared" si="517"/>
        <v/>
      </c>
      <c r="FK95" s="177" t="str">
        <f t="shared" si="518"/>
        <v/>
      </c>
      <c r="FL95" s="177" t="str">
        <f t="shared" si="519"/>
        <v/>
      </c>
      <c r="FM95" s="177" t="str">
        <f t="shared" si="520"/>
        <v/>
      </c>
      <c r="FN95" s="177" t="str">
        <f t="shared" si="521"/>
        <v/>
      </c>
      <c r="FO95" s="177" t="str">
        <f t="shared" si="522"/>
        <v/>
      </c>
      <c r="FP95" s="177" t="str">
        <f t="shared" si="523"/>
        <v/>
      </c>
      <c r="FQ95" s="177" t="str">
        <f t="shared" si="524"/>
        <v/>
      </c>
      <c r="FR95" s="177" t="str">
        <f t="shared" si="525"/>
        <v/>
      </c>
      <c r="FS95" s="177" t="str">
        <f t="shared" si="526"/>
        <v/>
      </c>
      <c r="FT95" s="177" t="str">
        <f t="shared" si="527"/>
        <v/>
      </c>
      <c r="FU95" s="177" t="str">
        <f t="shared" si="528"/>
        <v/>
      </c>
      <c r="FV95" s="177" t="str">
        <f t="shared" si="529"/>
        <v/>
      </c>
      <c r="FW95" s="177" t="str">
        <f t="shared" si="530"/>
        <v/>
      </c>
      <c r="FX95" s="177" t="str">
        <f t="shared" si="531"/>
        <v/>
      </c>
      <c r="FY95" s="177" t="str">
        <f t="shared" si="532"/>
        <v/>
      </c>
      <c r="FZ95" s="177" t="str">
        <f t="shared" si="533"/>
        <v/>
      </c>
      <c r="GA95" s="177" t="str">
        <f t="shared" si="534"/>
        <v/>
      </c>
      <c r="GB95" s="177" t="str">
        <f t="shared" si="535"/>
        <v/>
      </c>
      <c r="GC95" s="177" t="str">
        <f t="shared" si="536"/>
        <v/>
      </c>
      <c r="GD95" s="177" t="str">
        <f t="shared" si="537"/>
        <v/>
      </c>
      <c r="GE95" s="177" t="str">
        <f t="shared" si="538"/>
        <v/>
      </c>
      <c r="GF95" s="177" t="str">
        <f t="shared" si="539"/>
        <v/>
      </c>
      <c r="GG95" s="177" t="str">
        <f t="shared" si="540"/>
        <v/>
      </c>
      <c r="GH95" s="177" t="str">
        <f t="shared" si="541"/>
        <v/>
      </c>
      <c r="GI95" s="177" t="str">
        <f t="shared" si="542"/>
        <v/>
      </c>
      <c r="GJ95" s="177" t="str">
        <f t="shared" si="543"/>
        <v/>
      </c>
      <c r="GK95" s="177" t="str">
        <f t="shared" si="544"/>
        <v/>
      </c>
      <c r="GL95" s="177" t="str">
        <f t="shared" si="545"/>
        <v/>
      </c>
      <c r="GM95" s="177" t="str">
        <f t="shared" si="546"/>
        <v/>
      </c>
      <c r="GN95" s="177" t="str">
        <f t="shared" si="547"/>
        <v/>
      </c>
      <c r="GO95" s="177" t="str">
        <f t="shared" si="548"/>
        <v/>
      </c>
      <c r="GP95" s="177" t="str">
        <f t="shared" si="549"/>
        <v/>
      </c>
      <c r="GQ95" s="177" t="str">
        <f t="shared" si="550"/>
        <v/>
      </c>
      <c r="GR95" s="177" t="str">
        <f t="shared" si="551"/>
        <v/>
      </c>
      <c r="GS95" s="177" t="str">
        <f t="shared" si="552"/>
        <v/>
      </c>
      <c r="GT95" s="177" t="str">
        <f t="shared" si="553"/>
        <v/>
      </c>
      <c r="GU95" s="177" t="str">
        <f t="shared" si="554"/>
        <v/>
      </c>
      <c r="GV95" s="177" t="str">
        <f t="shared" si="555"/>
        <v/>
      </c>
      <c r="GW95" s="177" t="str">
        <f t="shared" si="556"/>
        <v/>
      </c>
      <c r="GX95" s="177" t="str">
        <f t="shared" si="557"/>
        <v/>
      </c>
      <c r="GY95" s="177" t="str">
        <f t="shared" si="558"/>
        <v/>
      </c>
      <c r="GZ95" s="177" t="str">
        <f t="shared" si="559"/>
        <v/>
      </c>
      <c r="HA95" s="177" t="str">
        <f t="shared" si="560"/>
        <v/>
      </c>
      <c r="HB95" s="177" t="str">
        <f t="shared" si="561"/>
        <v/>
      </c>
      <c r="HC95" s="177" t="str">
        <f t="shared" si="562"/>
        <v/>
      </c>
      <c r="HD95" s="177" t="str">
        <f t="shared" si="563"/>
        <v/>
      </c>
      <c r="HE95" s="177" t="str">
        <f t="shared" si="564"/>
        <v/>
      </c>
      <c r="HF95" s="177" t="str">
        <f t="shared" si="565"/>
        <v/>
      </c>
      <c r="HG95" s="177" t="str">
        <f t="shared" si="566"/>
        <v/>
      </c>
      <c r="HH95" s="177" t="str">
        <f t="shared" si="567"/>
        <v/>
      </c>
      <c r="HI95" s="177" t="str">
        <f t="shared" si="568"/>
        <v/>
      </c>
      <c r="HJ95" s="177" t="str">
        <f t="shared" si="569"/>
        <v/>
      </c>
      <c r="HK95" s="177" t="str">
        <f t="shared" si="570"/>
        <v/>
      </c>
      <c r="HL95" s="177" t="str">
        <f t="shared" si="571"/>
        <v/>
      </c>
      <c r="HM95" s="177" t="str">
        <f t="shared" si="572"/>
        <v/>
      </c>
      <c r="HN95" s="177" t="str">
        <f t="shared" si="573"/>
        <v/>
      </c>
      <c r="HO95" s="177" t="str">
        <f t="shared" si="574"/>
        <v/>
      </c>
      <c r="HP95" s="177" t="str">
        <f t="shared" si="575"/>
        <v/>
      </c>
      <c r="HQ95" s="177" t="str">
        <f t="shared" si="576"/>
        <v/>
      </c>
      <c r="HR95" s="177" t="str">
        <f t="shared" si="577"/>
        <v/>
      </c>
      <c r="HS95" s="177" t="str">
        <f t="shared" si="578"/>
        <v/>
      </c>
      <c r="HT95" s="177" t="str">
        <f t="shared" si="385"/>
        <v/>
      </c>
      <c r="HU95" s="177" t="str">
        <f t="shared" si="603"/>
        <v/>
      </c>
      <c r="HV95" s="177" t="str">
        <f t="shared" si="604"/>
        <v/>
      </c>
      <c r="HW95" s="177" t="str">
        <f t="shared" si="605"/>
        <v/>
      </c>
      <c r="HX95" s="177" t="str">
        <f t="shared" si="606"/>
        <v/>
      </c>
      <c r="HY95" s="177" t="str">
        <f t="shared" si="607"/>
        <v/>
      </c>
      <c r="HZ95" s="177" t="str">
        <f t="shared" si="608"/>
        <v/>
      </c>
      <c r="IA95" s="192" t="str">
        <f t="shared" si="377"/>
        <v/>
      </c>
      <c r="IB95" s="193" t="e">
        <f t="shared" si="361"/>
        <v>#N/A</v>
      </c>
      <c r="IC95" s="193" t="e">
        <f t="shared" si="622"/>
        <v>#N/A</v>
      </c>
      <c r="ID95" s="193" t="e">
        <f t="shared" si="622"/>
        <v>#N/A</v>
      </c>
      <c r="IE95" s="193" t="e">
        <f t="shared" si="622"/>
        <v>#N/A</v>
      </c>
      <c r="IF95" s="193" t="e">
        <f t="shared" si="597"/>
        <v>#N/A</v>
      </c>
      <c r="IG95" s="193" t="e">
        <f t="shared" si="597"/>
        <v>#N/A</v>
      </c>
      <c r="IH95" s="193" t="e">
        <f t="shared" si="597"/>
        <v>#N/A</v>
      </c>
      <c r="II95" s="193" t="e">
        <f t="shared" si="597"/>
        <v>#N/A</v>
      </c>
      <c r="IJ95" s="193" t="e">
        <f t="shared" si="597"/>
        <v>#N/A</v>
      </c>
      <c r="IK95" s="193" t="e">
        <f t="shared" si="597"/>
        <v>#N/A</v>
      </c>
      <c r="IL95" s="193" t="e">
        <f t="shared" si="597"/>
        <v>#N/A</v>
      </c>
      <c r="IM95" s="193" t="e">
        <f t="shared" si="597"/>
        <v>#N/A</v>
      </c>
      <c r="IN95" s="193" t="e">
        <f t="shared" si="597"/>
        <v>#N/A</v>
      </c>
      <c r="IO95" s="193" t="e">
        <f t="shared" si="597"/>
        <v>#N/A</v>
      </c>
      <c r="IP95" s="193" t="e">
        <f t="shared" si="597"/>
        <v>#N/A</v>
      </c>
      <c r="IQ95" s="193" t="e">
        <f t="shared" si="597"/>
        <v>#N/A</v>
      </c>
      <c r="IR95" s="193" t="e">
        <f t="shared" si="597"/>
        <v>#N/A</v>
      </c>
      <c r="IS95" s="193" t="e">
        <f t="shared" si="597"/>
        <v>#N/A</v>
      </c>
      <c r="IT95" s="193" t="e">
        <f t="shared" si="597"/>
        <v>#N/A</v>
      </c>
      <c r="IU95" s="193" t="e">
        <f t="shared" ref="IU95:JI103" si="630">IF(ISNONTEXT($Q95),IF($G95="R",_xlfn.BETA.DIST(BB95,$M95,$N95,FALSE,$B95,$D95),_xlfn.BETA.DIST(BB95,$N95,$M95,FALSE,$B95,$D95)),NA())</f>
        <v>#N/A</v>
      </c>
      <c r="IV95" s="193" t="e">
        <f t="shared" si="630"/>
        <v>#N/A</v>
      </c>
      <c r="IW95" s="193" t="e">
        <f t="shared" si="630"/>
        <v>#N/A</v>
      </c>
      <c r="IX95" s="193" t="e">
        <f t="shared" si="630"/>
        <v>#N/A</v>
      </c>
      <c r="IY95" s="193" t="e">
        <f t="shared" si="630"/>
        <v>#N/A</v>
      </c>
      <c r="IZ95" s="193" t="e">
        <f t="shared" si="630"/>
        <v>#N/A</v>
      </c>
      <c r="JA95" s="193" t="e">
        <f t="shared" si="630"/>
        <v>#N/A</v>
      </c>
      <c r="JB95" s="193" t="e">
        <f t="shared" si="630"/>
        <v>#N/A</v>
      </c>
      <c r="JC95" s="193" t="e">
        <f t="shared" si="630"/>
        <v>#N/A</v>
      </c>
      <c r="JD95" s="193" t="e">
        <f t="shared" si="630"/>
        <v>#N/A</v>
      </c>
      <c r="JE95" s="193" t="e">
        <f t="shared" si="630"/>
        <v>#N/A</v>
      </c>
      <c r="JF95" s="193" t="e">
        <f t="shared" si="630"/>
        <v>#N/A</v>
      </c>
      <c r="JG95" s="193" t="e">
        <f t="shared" si="630"/>
        <v>#N/A</v>
      </c>
      <c r="JH95" s="193" t="e">
        <f t="shared" si="630"/>
        <v>#N/A</v>
      </c>
      <c r="JI95" s="193" t="e">
        <f t="shared" si="630"/>
        <v>#N/A</v>
      </c>
      <c r="JJ95" s="193" t="e">
        <f t="shared" si="626"/>
        <v>#N/A</v>
      </c>
      <c r="JK95" s="193" t="e">
        <f t="shared" si="626"/>
        <v>#N/A</v>
      </c>
      <c r="JL95" s="193" t="e">
        <f t="shared" si="626"/>
        <v>#N/A</v>
      </c>
      <c r="JM95" s="193" t="e">
        <f t="shared" si="626"/>
        <v>#N/A</v>
      </c>
      <c r="JN95" s="193" t="e">
        <f t="shared" si="626"/>
        <v>#N/A</v>
      </c>
      <c r="JO95" s="193" t="e">
        <f t="shared" si="626"/>
        <v>#N/A</v>
      </c>
      <c r="JP95" s="193" t="e">
        <f t="shared" si="626"/>
        <v>#N/A</v>
      </c>
      <c r="JQ95" s="193" t="e">
        <f t="shared" si="626"/>
        <v>#N/A</v>
      </c>
      <c r="JR95" s="193" t="e">
        <f t="shared" si="626"/>
        <v>#N/A</v>
      </c>
      <c r="JS95" s="193" t="e">
        <f t="shared" si="626"/>
        <v>#N/A</v>
      </c>
      <c r="JT95" s="193" t="e">
        <f t="shared" si="626"/>
        <v>#N/A</v>
      </c>
      <c r="JU95" s="193" t="e">
        <f t="shared" si="626"/>
        <v>#N/A</v>
      </c>
      <c r="JV95" s="193" t="e">
        <f t="shared" si="626"/>
        <v>#N/A</v>
      </c>
      <c r="JW95" s="193" t="e">
        <f t="shared" si="626"/>
        <v>#N/A</v>
      </c>
      <c r="JX95" s="193" t="e">
        <f t="shared" si="626"/>
        <v>#N/A</v>
      </c>
      <c r="JY95" s="193" t="e">
        <f t="shared" si="611"/>
        <v>#N/A</v>
      </c>
      <c r="JZ95" s="193" t="e">
        <f t="shared" si="611"/>
        <v>#N/A</v>
      </c>
      <c r="KA95" s="193" t="e">
        <f t="shared" si="611"/>
        <v>#N/A</v>
      </c>
      <c r="KB95" s="193" t="e">
        <f t="shared" si="611"/>
        <v>#N/A</v>
      </c>
      <c r="KC95" s="193" t="e">
        <f t="shared" si="611"/>
        <v>#N/A</v>
      </c>
      <c r="KD95" s="193" t="e">
        <f t="shared" si="611"/>
        <v>#N/A</v>
      </c>
      <c r="KE95" s="193" t="e">
        <f t="shared" si="611"/>
        <v>#N/A</v>
      </c>
      <c r="KF95" s="193" t="e">
        <f t="shared" si="611"/>
        <v>#N/A</v>
      </c>
      <c r="KG95" s="193" t="e">
        <f t="shared" si="611"/>
        <v>#N/A</v>
      </c>
      <c r="KH95" s="193" t="e">
        <f t="shared" si="611"/>
        <v>#N/A</v>
      </c>
      <c r="KI95" s="193" t="e">
        <f t="shared" si="611"/>
        <v>#N/A</v>
      </c>
      <c r="KJ95" s="193" t="e">
        <f t="shared" si="611"/>
        <v>#N/A</v>
      </c>
      <c r="KK95" s="193" t="e">
        <f t="shared" si="611"/>
        <v>#N/A</v>
      </c>
      <c r="KL95" s="193" t="e">
        <f t="shared" si="611"/>
        <v>#N/A</v>
      </c>
      <c r="KM95" s="193" t="e">
        <f t="shared" si="611"/>
        <v>#N/A</v>
      </c>
      <c r="KN95" s="193" t="e">
        <f t="shared" si="386"/>
        <v>#N/A</v>
      </c>
      <c r="KO95" s="193" t="e">
        <f t="shared" si="623"/>
        <v>#N/A</v>
      </c>
      <c r="KP95" s="193" t="e">
        <f t="shared" si="623"/>
        <v>#N/A</v>
      </c>
      <c r="KQ95" s="193" t="e">
        <f t="shared" si="623"/>
        <v>#N/A</v>
      </c>
      <c r="KR95" s="193" t="e">
        <f t="shared" si="598"/>
        <v>#N/A</v>
      </c>
      <c r="KS95" s="193" t="e">
        <f t="shared" si="598"/>
        <v>#N/A</v>
      </c>
      <c r="KT95" s="193" t="e">
        <f t="shared" si="598"/>
        <v>#N/A</v>
      </c>
      <c r="KU95" s="193" t="e">
        <f t="shared" si="598"/>
        <v>#N/A</v>
      </c>
      <c r="KV95" s="193" t="e">
        <f t="shared" si="598"/>
        <v>#N/A</v>
      </c>
      <c r="KW95" s="193" t="e">
        <f t="shared" si="598"/>
        <v>#N/A</v>
      </c>
      <c r="KX95" s="193" t="e">
        <f t="shared" si="598"/>
        <v>#N/A</v>
      </c>
      <c r="KY95" s="193" t="e">
        <f t="shared" si="598"/>
        <v>#N/A</v>
      </c>
      <c r="KZ95" s="193" t="e">
        <f t="shared" si="598"/>
        <v>#N/A</v>
      </c>
      <c r="LA95" s="193" t="e">
        <f t="shared" si="598"/>
        <v>#N/A</v>
      </c>
      <c r="LB95" s="193" t="e">
        <f t="shared" si="598"/>
        <v>#N/A</v>
      </c>
      <c r="LC95" s="193" t="e">
        <f t="shared" si="598"/>
        <v>#N/A</v>
      </c>
      <c r="LD95" s="193" t="e">
        <f t="shared" si="598"/>
        <v>#N/A</v>
      </c>
      <c r="LE95" s="193" t="e">
        <f t="shared" si="598"/>
        <v>#N/A</v>
      </c>
      <c r="LF95" s="193" t="e">
        <f t="shared" si="598"/>
        <v>#N/A</v>
      </c>
      <c r="LG95" s="193" t="e">
        <f t="shared" ref="LG95:LU103" si="631">IF(ISNONTEXT($Q95),IF($G95="R",_xlfn.BETA.DIST(DN95,$M95,$N95,FALSE,$B95,$D95),_xlfn.BETA.DIST(DN95,$N95,$M95,FALSE,$B95,$D95)),NA())</f>
        <v>#N/A</v>
      </c>
      <c r="LH95" s="193" t="e">
        <f t="shared" si="631"/>
        <v>#N/A</v>
      </c>
      <c r="LI95" s="193" t="e">
        <f t="shared" si="631"/>
        <v>#N/A</v>
      </c>
      <c r="LJ95" s="193" t="e">
        <f t="shared" si="631"/>
        <v>#N/A</v>
      </c>
      <c r="LK95" s="193" t="e">
        <f t="shared" si="631"/>
        <v>#N/A</v>
      </c>
      <c r="LL95" s="193" t="e">
        <f t="shared" si="631"/>
        <v>#N/A</v>
      </c>
      <c r="LM95" s="193" t="e">
        <f t="shared" si="631"/>
        <v>#N/A</v>
      </c>
      <c r="LN95" s="193" t="e">
        <f t="shared" si="631"/>
        <v>#N/A</v>
      </c>
      <c r="LO95" s="193" t="e">
        <f t="shared" si="631"/>
        <v>#N/A</v>
      </c>
      <c r="LP95" s="193" t="e">
        <f t="shared" si="631"/>
        <v>#N/A</v>
      </c>
      <c r="LQ95" s="193" t="e">
        <f t="shared" si="631"/>
        <v>#N/A</v>
      </c>
      <c r="LR95" s="193" t="e">
        <f t="shared" si="631"/>
        <v>#N/A</v>
      </c>
      <c r="LS95" s="193" t="e">
        <f t="shared" si="631"/>
        <v>#N/A</v>
      </c>
      <c r="LT95" s="193" t="e">
        <f t="shared" si="631"/>
        <v>#N/A</v>
      </c>
      <c r="LU95" s="193" t="e">
        <f t="shared" si="631"/>
        <v>#N/A</v>
      </c>
      <c r="LV95" s="193" t="e">
        <f t="shared" si="627"/>
        <v>#N/A</v>
      </c>
      <c r="LW95" s="193" t="e">
        <f t="shared" si="627"/>
        <v>#N/A</v>
      </c>
      <c r="LX95" s="193" t="e">
        <f t="shared" si="627"/>
        <v>#N/A</v>
      </c>
      <c r="LY95" s="193" t="e">
        <f t="shared" si="627"/>
        <v>#N/A</v>
      </c>
      <c r="LZ95" s="193" t="e">
        <f t="shared" si="627"/>
        <v>#N/A</v>
      </c>
      <c r="MA95" s="193" t="e">
        <f t="shared" si="627"/>
        <v>#N/A</v>
      </c>
      <c r="MB95" s="193" t="e">
        <f t="shared" si="627"/>
        <v>#N/A</v>
      </c>
      <c r="MC95" s="193" t="e">
        <f t="shared" si="627"/>
        <v>#N/A</v>
      </c>
      <c r="MD95" s="193" t="e">
        <f t="shared" si="627"/>
        <v>#N/A</v>
      </c>
      <c r="ME95" s="193" t="e">
        <f t="shared" si="627"/>
        <v>#N/A</v>
      </c>
      <c r="MF95" s="193" t="e">
        <f t="shared" si="627"/>
        <v>#N/A</v>
      </c>
      <c r="MG95" s="193" t="e">
        <f t="shared" si="627"/>
        <v>#N/A</v>
      </c>
      <c r="MH95" s="193" t="e">
        <f t="shared" si="627"/>
        <v>#N/A</v>
      </c>
      <c r="MI95" s="193" t="e">
        <f t="shared" si="627"/>
        <v>#N/A</v>
      </c>
      <c r="MJ95" s="193" t="e">
        <f t="shared" si="627"/>
        <v>#N/A</v>
      </c>
      <c r="MK95" s="193" t="e">
        <f t="shared" si="612"/>
        <v>#N/A</v>
      </c>
      <c r="ML95" s="193" t="e">
        <f t="shared" si="612"/>
        <v>#N/A</v>
      </c>
      <c r="MM95" s="193" t="e">
        <f t="shared" si="612"/>
        <v>#N/A</v>
      </c>
      <c r="MN95" s="193" t="e">
        <f t="shared" si="612"/>
        <v>#N/A</v>
      </c>
      <c r="MO95" s="193" t="e">
        <f t="shared" si="612"/>
        <v>#N/A</v>
      </c>
      <c r="MP95" s="193" t="e">
        <f t="shared" si="612"/>
        <v>#N/A</v>
      </c>
      <c r="MQ95" s="193" t="e">
        <f t="shared" si="612"/>
        <v>#N/A</v>
      </c>
      <c r="MR95" s="193" t="e">
        <f t="shared" si="612"/>
        <v>#N/A</v>
      </c>
      <c r="MS95" s="193" t="e">
        <f t="shared" si="612"/>
        <v>#N/A</v>
      </c>
      <c r="MT95" s="193" t="e">
        <f t="shared" si="612"/>
        <v>#N/A</v>
      </c>
      <c r="MU95" s="193" t="e">
        <f t="shared" si="612"/>
        <v>#N/A</v>
      </c>
      <c r="MV95" s="193" t="e">
        <f t="shared" si="612"/>
        <v>#N/A</v>
      </c>
      <c r="MW95" s="193" t="e">
        <f t="shared" si="612"/>
        <v>#N/A</v>
      </c>
      <c r="MX95" s="193" t="e">
        <f t="shared" si="612"/>
        <v>#N/A</v>
      </c>
      <c r="MY95" s="193" t="e">
        <f t="shared" si="612"/>
        <v>#N/A</v>
      </c>
      <c r="MZ95" s="193" t="e">
        <f t="shared" si="387"/>
        <v>#N/A</v>
      </c>
      <c r="NA95" s="193" t="e">
        <f t="shared" si="624"/>
        <v>#N/A</v>
      </c>
      <c r="NB95" s="193" t="e">
        <f t="shared" si="624"/>
        <v>#N/A</v>
      </c>
      <c r="NC95" s="193" t="e">
        <f t="shared" si="624"/>
        <v>#N/A</v>
      </c>
      <c r="ND95" s="193" t="e">
        <f t="shared" si="599"/>
        <v>#N/A</v>
      </c>
      <c r="NE95" s="193" t="e">
        <f t="shared" si="599"/>
        <v>#N/A</v>
      </c>
      <c r="NF95" s="193" t="e">
        <f t="shared" si="599"/>
        <v>#N/A</v>
      </c>
      <c r="NG95" s="193" t="e">
        <f t="shared" si="599"/>
        <v>#N/A</v>
      </c>
      <c r="NH95" s="193" t="e">
        <f t="shared" si="599"/>
        <v>#N/A</v>
      </c>
      <c r="NI95" s="193" t="e">
        <f t="shared" si="599"/>
        <v>#N/A</v>
      </c>
      <c r="NJ95" s="193" t="e">
        <f t="shared" si="599"/>
        <v>#N/A</v>
      </c>
      <c r="NK95" s="193" t="e">
        <f t="shared" si="599"/>
        <v>#N/A</v>
      </c>
      <c r="NL95" s="193" t="e">
        <f t="shared" si="599"/>
        <v>#N/A</v>
      </c>
      <c r="NM95" s="193" t="e">
        <f t="shared" si="599"/>
        <v>#N/A</v>
      </c>
      <c r="NN95" s="193" t="e">
        <f t="shared" si="599"/>
        <v>#N/A</v>
      </c>
      <c r="NO95" s="193" t="e">
        <f t="shared" si="599"/>
        <v>#N/A</v>
      </c>
      <c r="NP95" s="193" t="e">
        <f t="shared" si="599"/>
        <v>#N/A</v>
      </c>
      <c r="NQ95" s="193" t="e">
        <f t="shared" si="599"/>
        <v>#N/A</v>
      </c>
      <c r="NR95" s="193" t="e">
        <f t="shared" si="599"/>
        <v>#N/A</v>
      </c>
      <c r="NS95" s="193" t="e">
        <f t="shared" ref="NS95:OG103" si="632">IF(ISNONTEXT($Q95),IF($G95="R",_xlfn.BETA.DIST(FZ95,$M95,$N95,FALSE,$B95,$D95),_xlfn.BETA.DIST(FZ95,$N95,$M95,FALSE,$B95,$D95)),NA())</f>
        <v>#N/A</v>
      </c>
      <c r="NT95" s="193" t="e">
        <f t="shared" si="632"/>
        <v>#N/A</v>
      </c>
      <c r="NU95" s="193" t="e">
        <f t="shared" si="632"/>
        <v>#N/A</v>
      </c>
      <c r="NV95" s="193" t="e">
        <f t="shared" si="632"/>
        <v>#N/A</v>
      </c>
      <c r="NW95" s="193" t="e">
        <f t="shared" si="632"/>
        <v>#N/A</v>
      </c>
      <c r="NX95" s="193" t="e">
        <f t="shared" si="632"/>
        <v>#N/A</v>
      </c>
      <c r="NY95" s="193" t="e">
        <f t="shared" si="632"/>
        <v>#N/A</v>
      </c>
      <c r="NZ95" s="193" t="e">
        <f t="shared" si="632"/>
        <v>#N/A</v>
      </c>
      <c r="OA95" s="193" t="e">
        <f t="shared" si="632"/>
        <v>#N/A</v>
      </c>
      <c r="OB95" s="193" t="e">
        <f t="shared" si="632"/>
        <v>#N/A</v>
      </c>
      <c r="OC95" s="193" t="e">
        <f t="shared" si="632"/>
        <v>#N/A</v>
      </c>
      <c r="OD95" s="193" t="e">
        <f t="shared" si="632"/>
        <v>#N/A</v>
      </c>
      <c r="OE95" s="193" t="e">
        <f t="shared" si="632"/>
        <v>#N/A</v>
      </c>
      <c r="OF95" s="193" t="e">
        <f t="shared" si="632"/>
        <v>#N/A</v>
      </c>
      <c r="OG95" s="193" t="e">
        <f t="shared" si="632"/>
        <v>#N/A</v>
      </c>
      <c r="OH95" s="193" t="e">
        <f t="shared" si="628"/>
        <v>#N/A</v>
      </c>
      <c r="OI95" s="193" t="e">
        <f t="shared" si="628"/>
        <v>#N/A</v>
      </c>
      <c r="OJ95" s="193" t="e">
        <f t="shared" si="628"/>
        <v>#N/A</v>
      </c>
      <c r="OK95" s="193" t="e">
        <f t="shared" si="628"/>
        <v>#N/A</v>
      </c>
      <c r="OL95" s="193" t="e">
        <f t="shared" si="628"/>
        <v>#N/A</v>
      </c>
      <c r="OM95" s="193" t="e">
        <f t="shared" si="628"/>
        <v>#N/A</v>
      </c>
      <c r="ON95" s="193" t="e">
        <f t="shared" si="628"/>
        <v>#N/A</v>
      </c>
      <c r="OO95" s="193" t="e">
        <f t="shared" si="628"/>
        <v>#N/A</v>
      </c>
      <c r="OP95" s="193" t="e">
        <f t="shared" si="628"/>
        <v>#N/A</v>
      </c>
      <c r="OQ95" s="193" t="e">
        <f t="shared" si="628"/>
        <v>#N/A</v>
      </c>
      <c r="OR95" s="193" t="e">
        <f t="shared" si="628"/>
        <v>#N/A</v>
      </c>
      <c r="OS95" s="193" t="e">
        <f t="shared" si="628"/>
        <v>#N/A</v>
      </c>
      <c r="OT95" s="193" t="e">
        <f t="shared" si="628"/>
        <v>#N/A</v>
      </c>
      <c r="OU95" s="193" t="e">
        <f t="shared" si="628"/>
        <v>#N/A</v>
      </c>
      <c r="OV95" s="193" t="e">
        <f t="shared" si="628"/>
        <v>#N/A</v>
      </c>
      <c r="OW95" s="193" t="e">
        <f t="shared" si="613"/>
        <v>#N/A</v>
      </c>
      <c r="OX95" s="193" t="e">
        <f t="shared" si="613"/>
        <v>#N/A</v>
      </c>
      <c r="OY95" s="193" t="e">
        <f t="shared" si="613"/>
        <v>#N/A</v>
      </c>
      <c r="OZ95" s="193" t="e">
        <f t="shared" si="613"/>
        <v>#N/A</v>
      </c>
      <c r="PA95" s="193" t="e">
        <f t="shared" si="613"/>
        <v>#N/A</v>
      </c>
      <c r="PB95" s="193" t="e">
        <f t="shared" si="613"/>
        <v>#N/A</v>
      </c>
      <c r="PC95" s="193" t="e">
        <f t="shared" si="613"/>
        <v>#N/A</v>
      </c>
      <c r="PD95" s="193" t="e">
        <f t="shared" si="613"/>
        <v>#N/A</v>
      </c>
      <c r="PE95" s="193" t="e">
        <f t="shared" si="613"/>
        <v>#N/A</v>
      </c>
      <c r="PF95" s="193" t="e">
        <f t="shared" si="613"/>
        <v>#N/A</v>
      </c>
      <c r="PG95" s="193" t="e">
        <f t="shared" si="613"/>
        <v>#N/A</v>
      </c>
      <c r="PH95" s="193" t="e">
        <f t="shared" si="613"/>
        <v>#N/A</v>
      </c>
      <c r="PI95" s="193" t="e">
        <f t="shared" si="613"/>
        <v>#N/A</v>
      </c>
      <c r="PJ95" s="193" t="e">
        <f t="shared" si="613"/>
        <v>#N/A</v>
      </c>
      <c r="PK95" s="193" t="e">
        <f t="shared" si="613"/>
        <v>#N/A</v>
      </c>
      <c r="PL95" s="193" t="e">
        <f t="shared" si="388"/>
        <v>#N/A</v>
      </c>
      <c r="PM95" s="193" t="e">
        <f t="shared" si="609"/>
        <v>#N/A</v>
      </c>
      <c r="PN95" s="193" t="e">
        <f t="shared" si="609"/>
        <v>#N/A</v>
      </c>
      <c r="PO95" s="193" t="e">
        <f t="shared" si="609"/>
        <v>#N/A</v>
      </c>
      <c r="PP95" s="193" t="e">
        <f t="shared" si="609"/>
        <v>#N/A</v>
      </c>
      <c r="PQ95" s="193" t="e">
        <f t="shared" si="609"/>
        <v>#N/A</v>
      </c>
      <c r="PR95" s="193" t="e">
        <f t="shared" si="609"/>
        <v>#N/A</v>
      </c>
      <c r="PS95" s="193" t="e">
        <f t="shared" si="609"/>
        <v>#N/A</v>
      </c>
      <c r="PT95" s="193" t="e">
        <f t="shared" si="609"/>
        <v>#N/A</v>
      </c>
    </row>
    <row r="96" spans="1:436" hidden="1" x14ac:dyDescent="0.45">
      <c r="A96" s="20">
        <v>93</v>
      </c>
      <c r="B96" s="101" t="str">
        <f t="shared" si="363"/>
        <v/>
      </c>
      <c r="C96" s="115"/>
      <c r="D96" s="101" t="str">
        <f t="shared" si="364"/>
        <v/>
      </c>
      <c r="E96" s="110" t="str">
        <f t="shared" si="365"/>
        <v/>
      </c>
      <c r="F96" s="21" t="str">
        <f t="shared" si="366"/>
        <v/>
      </c>
      <c r="G96" s="22" t="str">
        <f t="shared" si="367"/>
        <v/>
      </c>
      <c r="H96" s="23" t="str">
        <f>IF(F96="","",IF(OR($F96&lt;Skew!$B$3,$F96=Skew!$B$3),IF($F96&gt;Skew!$C$3,Skew!$A$3,IF($F96&gt;Skew!$C$4,Skew!$A$4,IF($F96&gt;Skew!$C$5,Skew!$A$5,IF($F96&gt;Skew!$C$6,Skew!$A$6,IF($F96&gt;Skew!$C$7,Skew!$A$7,IF($F96&gt;Skew!$C$8,Skew!$A$8,IF($F96&gt;Skew!$C$9,Skew!$A$9,IF($F96&gt;Skew!$C$10,Skew!$A$10,IF($F96&gt;Skew!$C$11,Skew!$A$11,IF($F96&gt;Skew!$C$12,Skew!$A$12,IF($F96&gt;Skew!$C$13,Skew!$A$13,IF($F96&gt;Skew!$C$14,Skew!$A$14,IF($F96&gt;Skew!$C$15,Skew!$A$15,IF($F96&gt;Skew!$C$16,Skew!$A$16,Skew!$A$17)
)))))))))))))))</f>
        <v/>
      </c>
      <c r="I96" s="22" t="str">
        <f>IF(F96="","",MATCH(H96,Skew!$A$3:$A$17,0))</f>
        <v/>
      </c>
      <c r="J96" s="22" t="str">
        <f t="shared" si="368"/>
        <v/>
      </c>
      <c r="K96" s="24"/>
      <c r="L96" s="22" t="str">
        <f>IF(OR(F96="",K96=""),"",MATCH(K96,Confidence!$A$3:$A$12,0))</f>
        <v/>
      </c>
      <c r="M96" s="25" t="str">
        <f t="shared" si="369"/>
        <v/>
      </c>
      <c r="N96" s="25" t="str">
        <f t="shared" si="370"/>
        <v/>
      </c>
      <c r="O96" s="22"/>
      <c r="P96" s="102" t="str">
        <f t="shared" si="371"/>
        <v/>
      </c>
      <c r="Q96" s="102" t="str">
        <f t="shared" si="372"/>
        <v/>
      </c>
      <c r="R96" s="37" t="str">
        <f t="shared" si="373"/>
        <v/>
      </c>
      <c r="S96" s="115"/>
      <c r="T96" s="204" t="str">
        <f>IF(AND(B96&gt;0,C96&gt;0,D96&gt;0,M96&gt;0,N96&gt;0,S96&gt;0,NOT(K96="")),ABS(VLOOKUP($S$1,VLookups!$A$30:$B$31,2,FALSE)-_xlfn.BETA.DIST(S96,IF(G96="L",N96,M96),IF(G96="L",M96,N96),TRUE,B96,D96)),"")</f>
        <v/>
      </c>
      <c r="U96" s="112" t="str">
        <f>IF(OR($M96="",$N96=""),"",_xlfn.BETA.INV(ABS(VLOOKUP($S$1,VLookups!$A$30:$B$31,2,FALSE)-U$3),IF($G96="L",$N96,$M96),IF($G96="L",$M96,$N96),$B96,$D96))</f>
        <v/>
      </c>
      <c r="V96" s="113" t="str">
        <f>IF(OR($M96="",$N96=""),"",_xlfn.BETA.INV(ABS(VLOOKUP($S$1,VLookups!$A$30:$B$31,2,FALSE)-V$3),IF($G96="L",$N96,$M96),IF($G96="L",$M96,$N96),$B96,$D96))</f>
        <v/>
      </c>
      <c r="W96" s="112" t="str">
        <f>IF(OR($M96="",$N96=""),"",_xlfn.BETA.INV(ABS(VLOOKUP($S$1,VLookups!$A$30:$B$31,2,FALSE)-W$3),IF($G96="L",$N96,$M96),IF($G96="L",$M96,$N96),$B96,$D96))</f>
        <v/>
      </c>
      <c r="X96" s="113" t="str">
        <f>IF(OR($M96="",$N96=""),"",_xlfn.BETA.INV(ABS(VLOOKUP($S$1,VLookups!$A$30:$B$31,2,FALSE)-X$3),IF($G96="L",$N96,$M96),IF($G96="L",$M96,$N96),$B96,$D96))</f>
        <v/>
      </c>
      <c r="Y96" s="112" t="str">
        <f>IF(OR($M96="",$N96=""),"",_xlfn.BETA.INV(ABS(VLOOKUP($S$1,VLookups!$A$30:$B$31,2,FALSE)-Y$3),IF($G96="L",$N96,$M96),IF($G96="L",$M96,$N96),$B96,$D96))</f>
        <v/>
      </c>
      <c r="Z96" s="113" t="str">
        <f>IF(OR($M96="",$N96=""),"",_xlfn.BETA.INV(ABS(VLOOKUP($S$1,VLookups!$A$30:$B$31,2,FALSE)-Z$3),IF($G96="L",$N96,$M96),IF($G96="L",$M96,$N96),$B96,$D96))</f>
        <v/>
      </c>
      <c r="AA96" s="112" t="str">
        <f>IF(OR($M96="",$N96=""),"",_xlfn.BETA.INV(ABS(VLOOKUP($S$1,VLookups!$A$30:$B$31,2,FALSE)-AA$3),IF($G96="L",$N96,$M96),IF($G96="L",$M96,$N96),$B96,$D96))</f>
        <v/>
      </c>
      <c r="AB96" s="113" t="str">
        <f>IF(OR($M96="",$N96=""),"",_xlfn.BETA.INV(ABS(VLOOKUP($S$1,VLookups!$A$30:$B$31,2,FALSE)-AB$3),IF($G96="L",$N96,$M96),IF($G96="L",$M96,$N96),$B96,$D96))</f>
        <v/>
      </c>
      <c r="AC96" s="112" t="str">
        <f>IF(OR($M96="",$N96=""),"",_xlfn.BETA.INV(ABS(VLOOKUP($S$1,VLookups!$A$30:$B$31,2,FALSE)-AC$3),IF($G96="L",$N96,$M96),IF($G96="L",$M96,$N96),$B96,$D96))</f>
        <v/>
      </c>
      <c r="AD96" s="113" t="str">
        <f>IF(OR($M96="",$N96=""),"",_xlfn.BETA.INV(ABS(VLOOKUP($S$1,VLookups!$A$30:$B$31,2,FALSE)-AD$3),IF($G96="L",$N96,$M96),IF($G96="L",$M96,$N96),$B96,$D96))</f>
        <v/>
      </c>
      <c r="AE96" s="112" t="str">
        <f>IF(OR($M96="",$N96=""),"",_xlfn.BETA.INV(ABS(VLOOKUP($S$1,VLookups!$A$30:$B$31,2,FALSE)-AE$3),IF($G96="L",$N96,$M96),IF($G96="L",$M96,$N96),$B96,$D96))</f>
        <v/>
      </c>
      <c r="AF96" s="113" t="str">
        <f>IF(OR($M96="",$N96=""),"",_xlfn.BETA.INV(ABS(VLOOKUP($S$1,VLookups!$A$30:$B$31,2,FALSE)-AF$3),IF($G96="L",$N96,$M96),IF($G96="L",$M96,$N96),$B96,$D96))</f>
        <v/>
      </c>
      <c r="AG96" s="15"/>
      <c r="AH96" s="194" t="str">
        <f t="shared" si="374"/>
        <v/>
      </c>
      <c r="AI96" s="192" t="str">
        <f t="shared" si="375"/>
        <v/>
      </c>
      <c r="AJ96" s="177" t="str">
        <f t="shared" ref="AJ96" si="633">IF(ISNONTEXT($AH96),AI96+$AH96,"")</f>
        <v/>
      </c>
      <c r="AK96" s="177" t="str">
        <f t="shared" si="390"/>
        <v/>
      </c>
      <c r="AL96" s="177" t="str">
        <f t="shared" si="391"/>
        <v/>
      </c>
      <c r="AM96" s="177" t="str">
        <f t="shared" si="392"/>
        <v/>
      </c>
      <c r="AN96" s="177" t="str">
        <f t="shared" si="393"/>
        <v/>
      </c>
      <c r="AO96" s="177" t="str">
        <f t="shared" si="394"/>
        <v/>
      </c>
      <c r="AP96" s="177" t="str">
        <f t="shared" si="395"/>
        <v/>
      </c>
      <c r="AQ96" s="177" t="str">
        <f t="shared" si="396"/>
        <v/>
      </c>
      <c r="AR96" s="177" t="str">
        <f t="shared" si="397"/>
        <v/>
      </c>
      <c r="AS96" s="177" t="str">
        <f t="shared" si="398"/>
        <v/>
      </c>
      <c r="AT96" s="177" t="str">
        <f t="shared" si="399"/>
        <v/>
      </c>
      <c r="AU96" s="177" t="str">
        <f t="shared" si="400"/>
        <v/>
      </c>
      <c r="AV96" s="177" t="str">
        <f t="shared" si="401"/>
        <v/>
      </c>
      <c r="AW96" s="177" t="str">
        <f t="shared" si="402"/>
        <v/>
      </c>
      <c r="AX96" s="177" t="str">
        <f t="shared" si="403"/>
        <v/>
      </c>
      <c r="AY96" s="177" t="str">
        <f t="shared" si="404"/>
        <v/>
      </c>
      <c r="AZ96" s="177" t="str">
        <f t="shared" si="405"/>
        <v/>
      </c>
      <c r="BA96" s="177" t="str">
        <f t="shared" si="406"/>
        <v/>
      </c>
      <c r="BB96" s="177" t="str">
        <f t="shared" si="407"/>
        <v/>
      </c>
      <c r="BC96" s="177" t="str">
        <f t="shared" si="408"/>
        <v/>
      </c>
      <c r="BD96" s="177" t="str">
        <f t="shared" si="409"/>
        <v/>
      </c>
      <c r="BE96" s="177" t="str">
        <f t="shared" si="410"/>
        <v/>
      </c>
      <c r="BF96" s="177" t="str">
        <f t="shared" si="411"/>
        <v/>
      </c>
      <c r="BG96" s="177" t="str">
        <f t="shared" si="412"/>
        <v/>
      </c>
      <c r="BH96" s="177" t="str">
        <f t="shared" si="413"/>
        <v/>
      </c>
      <c r="BI96" s="177" t="str">
        <f t="shared" si="414"/>
        <v/>
      </c>
      <c r="BJ96" s="177" t="str">
        <f t="shared" si="415"/>
        <v/>
      </c>
      <c r="BK96" s="177" t="str">
        <f t="shared" si="416"/>
        <v/>
      </c>
      <c r="BL96" s="177" t="str">
        <f t="shared" si="417"/>
        <v/>
      </c>
      <c r="BM96" s="177" t="str">
        <f t="shared" si="418"/>
        <v/>
      </c>
      <c r="BN96" s="177" t="str">
        <f t="shared" si="419"/>
        <v/>
      </c>
      <c r="BO96" s="177" t="str">
        <f t="shared" si="420"/>
        <v/>
      </c>
      <c r="BP96" s="177" t="str">
        <f t="shared" si="421"/>
        <v/>
      </c>
      <c r="BQ96" s="177" t="str">
        <f t="shared" si="422"/>
        <v/>
      </c>
      <c r="BR96" s="177" t="str">
        <f t="shared" si="423"/>
        <v/>
      </c>
      <c r="BS96" s="177" t="str">
        <f t="shared" si="424"/>
        <v/>
      </c>
      <c r="BT96" s="177" t="str">
        <f t="shared" si="425"/>
        <v/>
      </c>
      <c r="BU96" s="177" t="str">
        <f t="shared" si="426"/>
        <v/>
      </c>
      <c r="BV96" s="177" t="str">
        <f t="shared" si="427"/>
        <v/>
      </c>
      <c r="BW96" s="177" t="str">
        <f t="shared" si="428"/>
        <v/>
      </c>
      <c r="BX96" s="177" t="str">
        <f t="shared" si="429"/>
        <v/>
      </c>
      <c r="BY96" s="177" t="str">
        <f t="shared" si="430"/>
        <v/>
      </c>
      <c r="BZ96" s="177" t="str">
        <f t="shared" si="431"/>
        <v/>
      </c>
      <c r="CA96" s="177" t="str">
        <f t="shared" si="432"/>
        <v/>
      </c>
      <c r="CB96" s="177" t="str">
        <f t="shared" si="433"/>
        <v/>
      </c>
      <c r="CC96" s="177" t="str">
        <f t="shared" si="434"/>
        <v/>
      </c>
      <c r="CD96" s="177" t="str">
        <f t="shared" si="435"/>
        <v/>
      </c>
      <c r="CE96" s="177" t="str">
        <f t="shared" si="436"/>
        <v/>
      </c>
      <c r="CF96" s="177" t="str">
        <f t="shared" si="437"/>
        <v/>
      </c>
      <c r="CG96" s="177" t="str">
        <f t="shared" si="438"/>
        <v/>
      </c>
      <c r="CH96" s="177" t="str">
        <f t="shared" si="439"/>
        <v/>
      </c>
      <c r="CI96" s="177" t="str">
        <f t="shared" si="440"/>
        <v/>
      </c>
      <c r="CJ96" s="177" t="str">
        <f t="shared" si="441"/>
        <v/>
      </c>
      <c r="CK96" s="177" t="str">
        <f t="shared" si="442"/>
        <v/>
      </c>
      <c r="CL96" s="177" t="str">
        <f t="shared" si="443"/>
        <v/>
      </c>
      <c r="CM96" s="177" t="str">
        <f t="shared" si="444"/>
        <v/>
      </c>
      <c r="CN96" s="177" t="str">
        <f t="shared" si="445"/>
        <v/>
      </c>
      <c r="CO96" s="177" t="str">
        <f t="shared" si="446"/>
        <v/>
      </c>
      <c r="CP96" s="177" t="str">
        <f t="shared" si="447"/>
        <v/>
      </c>
      <c r="CQ96" s="177" t="str">
        <f t="shared" si="448"/>
        <v/>
      </c>
      <c r="CR96" s="177" t="str">
        <f t="shared" si="449"/>
        <v/>
      </c>
      <c r="CS96" s="177" t="str">
        <f t="shared" si="450"/>
        <v/>
      </c>
      <c r="CT96" s="177" t="str">
        <f t="shared" si="451"/>
        <v/>
      </c>
      <c r="CU96" s="177" t="str">
        <f t="shared" si="452"/>
        <v/>
      </c>
      <c r="CV96" s="177" t="str">
        <f t="shared" si="383"/>
        <v/>
      </c>
      <c r="CW96" s="177" t="str">
        <f t="shared" si="453"/>
        <v/>
      </c>
      <c r="CX96" s="177" t="str">
        <f t="shared" si="454"/>
        <v/>
      </c>
      <c r="CY96" s="177" t="str">
        <f t="shared" si="455"/>
        <v/>
      </c>
      <c r="CZ96" s="177" t="str">
        <f t="shared" si="456"/>
        <v/>
      </c>
      <c r="DA96" s="177" t="str">
        <f t="shared" si="457"/>
        <v/>
      </c>
      <c r="DB96" s="177" t="str">
        <f t="shared" si="458"/>
        <v/>
      </c>
      <c r="DC96" s="177" t="str">
        <f t="shared" si="459"/>
        <v/>
      </c>
      <c r="DD96" s="177" t="str">
        <f t="shared" si="460"/>
        <v/>
      </c>
      <c r="DE96" s="177" t="str">
        <f t="shared" si="461"/>
        <v/>
      </c>
      <c r="DF96" s="177" t="str">
        <f t="shared" si="462"/>
        <v/>
      </c>
      <c r="DG96" s="177" t="str">
        <f t="shared" si="463"/>
        <v/>
      </c>
      <c r="DH96" s="177" t="str">
        <f t="shared" si="464"/>
        <v/>
      </c>
      <c r="DI96" s="177" t="str">
        <f t="shared" si="465"/>
        <v/>
      </c>
      <c r="DJ96" s="177" t="str">
        <f t="shared" si="466"/>
        <v/>
      </c>
      <c r="DK96" s="177" t="str">
        <f t="shared" si="467"/>
        <v/>
      </c>
      <c r="DL96" s="177" t="str">
        <f t="shared" si="468"/>
        <v/>
      </c>
      <c r="DM96" s="177" t="str">
        <f t="shared" si="469"/>
        <v/>
      </c>
      <c r="DN96" s="177" t="str">
        <f t="shared" si="470"/>
        <v/>
      </c>
      <c r="DO96" s="177" t="str">
        <f t="shared" si="471"/>
        <v/>
      </c>
      <c r="DP96" s="177" t="str">
        <f t="shared" si="472"/>
        <v/>
      </c>
      <c r="DQ96" s="177" t="str">
        <f t="shared" si="473"/>
        <v/>
      </c>
      <c r="DR96" s="177" t="str">
        <f t="shared" si="474"/>
        <v/>
      </c>
      <c r="DS96" s="177" t="str">
        <f t="shared" si="475"/>
        <v/>
      </c>
      <c r="DT96" s="177" t="str">
        <f t="shared" si="476"/>
        <v/>
      </c>
      <c r="DU96" s="177" t="str">
        <f t="shared" si="477"/>
        <v/>
      </c>
      <c r="DV96" s="177" t="str">
        <f t="shared" si="478"/>
        <v/>
      </c>
      <c r="DW96" s="177" t="str">
        <f t="shared" si="479"/>
        <v/>
      </c>
      <c r="DX96" s="177" t="str">
        <f t="shared" si="480"/>
        <v/>
      </c>
      <c r="DY96" s="177" t="str">
        <f t="shared" si="481"/>
        <v/>
      </c>
      <c r="DZ96" s="177" t="str">
        <f t="shared" si="482"/>
        <v/>
      </c>
      <c r="EA96" s="177" t="str">
        <f t="shared" si="483"/>
        <v/>
      </c>
      <c r="EB96" s="177" t="str">
        <f t="shared" si="484"/>
        <v/>
      </c>
      <c r="EC96" s="177" t="str">
        <f t="shared" si="485"/>
        <v/>
      </c>
      <c r="ED96" s="177" t="str">
        <f t="shared" si="486"/>
        <v/>
      </c>
      <c r="EE96" s="177" t="str">
        <f t="shared" si="487"/>
        <v/>
      </c>
      <c r="EF96" s="177" t="str">
        <f t="shared" si="488"/>
        <v/>
      </c>
      <c r="EG96" s="177" t="str">
        <f t="shared" si="489"/>
        <v/>
      </c>
      <c r="EH96" s="177" t="str">
        <f t="shared" si="490"/>
        <v/>
      </c>
      <c r="EI96" s="177" t="str">
        <f t="shared" si="491"/>
        <v/>
      </c>
      <c r="EJ96" s="177" t="str">
        <f t="shared" si="492"/>
        <v/>
      </c>
      <c r="EK96" s="177" t="str">
        <f t="shared" si="493"/>
        <v/>
      </c>
      <c r="EL96" s="177" t="str">
        <f t="shared" si="494"/>
        <v/>
      </c>
      <c r="EM96" s="177" t="str">
        <f t="shared" si="495"/>
        <v/>
      </c>
      <c r="EN96" s="177" t="str">
        <f t="shared" si="496"/>
        <v/>
      </c>
      <c r="EO96" s="177" t="str">
        <f t="shared" si="497"/>
        <v/>
      </c>
      <c r="EP96" s="177" t="str">
        <f t="shared" si="498"/>
        <v/>
      </c>
      <c r="EQ96" s="177" t="str">
        <f t="shared" si="499"/>
        <v/>
      </c>
      <c r="ER96" s="177" t="str">
        <f t="shared" si="500"/>
        <v/>
      </c>
      <c r="ES96" s="177" t="str">
        <f t="shared" si="501"/>
        <v/>
      </c>
      <c r="ET96" s="177" t="str">
        <f t="shared" si="502"/>
        <v/>
      </c>
      <c r="EU96" s="177" t="str">
        <f t="shared" si="503"/>
        <v/>
      </c>
      <c r="EV96" s="177" t="str">
        <f t="shared" si="504"/>
        <v/>
      </c>
      <c r="EW96" s="177" t="str">
        <f t="shared" si="505"/>
        <v/>
      </c>
      <c r="EX96" s="177" t="str">
        <f t="shared" si="506"/>
        <v/>
      </c>
      <c r="EY96" s="177" t="str">
        <f t="shared" si="507"/>
        <v/>
      </c>
      <c r="EZ96" s="177" t="str">
        <f t="shared" si="508"/>
        <v/>
      </c>
      <c r="FA96" s="177" t="str">
        <f t="shared" si="509"/>
        <v/>
      </c>
      <c r="FB96" s="177" t="str">
        <f t="shared" si="510"/>
        <v/>
      </c>
      <c r="FC96" s="177" t="str">
        <f t="shared" si="511"/>
        <v/>
      </c>
      <c r="FD96" s="177" t="str">
        <f t="shared" si="512"/>
        <v/>
      </c>
      <c r="FE96" s="177" t="str">
        <f t="shared" si="513"/>
        <v/>
      </c>
      <c r="FF96" s="177" t="str">
        <f t="shared" si="514"/>
        <v/>
      </c>
      <c r="FG96" s="177" t="str">
        <f t="shared" si="515"/>
        <v/>
      </c>
      <c r="FH96" s="177" t="str">
        <f t="shared" si="384"/>
        <v/>
      </c>
      <c r="FI96" s="177" t="str">
        <f t="shared" si="516"/>
        <v/>
      </c>
      <c r="FJ96" s="177" t="str">
        <f t="shared" si="517"/>
        <v/>
      </c>
      <c r="FK96" s="177" t="str">
        <f t="shared" si="518"/>
        <v/>
      </c>
      <c r="FL96" s="177" t="str">
        <f t="shared" si="519"/>
        <v/>
      </c>
      <c r="FM96" s="177" t="str">
        <f t="shared" si="520"/>
        <v/>
      </c>
      <c r="FN96" s="177" t="str">
        <f t="shared" si="521"/>
        <v/>
      </c>
      <c r="FO96" s="177" t="str">
        <f t="shared" si="522"/>
        <v/>
      </c>
      <c r="FP96" s="177" t="str">
        <f t="shared" si="523"/>
        <v/>
      </c>
      <c r="FQ96" s="177" t="str">
        <f t="shared" si="524"/>
        <v/>
      </c>
      <c r="FR96" s="177" t="str">
        <f t="shared" si="525"/>
        <v/>
      </c>
      <c r="FS96" s="177" t="str">
        <f t="shared" si="526"/>
        <v/>
      </c>
      <c r="FT96" s="177" t="str">
        <f t="shared" si="527"/>
        <v/>
      </c>
      <c r="FU96" s="177" t="str">
        <f t="shared" si="528"/>
        <v/>
      </c>
      <c r="FV96" s="177" t="str">
        <f t="shared" si="529"/>
        <v/>
      </c>
      <c r="FW96" s="177" t="str">
        <f t="shared" si="530"/>
        <v/>
      </c>
      <c r="FX96" s="177" t="str">
        <f t="shared" si="531"/>
        <v/>
      </c>
      <c r="FY96" s="177" t="str">
        <f t="shared" si="532"/>
        <v/>
      </c>
      <c r="FZ96" s="177" t="str">
        <f t="shared" si="533"/>
        <v/>
      </c>
      <c r="GA96" s="177" t="str">
        <f t="shared" si="534"/>
        <v/>
      </c>
      <c r="GB96" s="177" t="str">
        <f t="shared" si="535"/>
        <v/>
      </c>
      <c r="GC96" s="177" t="str">
        <f t="shared" si="536"/>
        <v/>
      </c>
      <c r="GD96" s="177" t="str">
        <f t="shared" si="537"/>
        <v/>
      </c>
      <c r="GE96" s="177" t="str">
        <f t="shared" si="538"/>
        <v/>
      </c>
      <c r="GF96" s="177" t="str">
        <f t="shared" si="539"/>
        <v/>
      </c>
      <c r="GG96" s="177" t="str">
        <f t="shared" si="540"/>
        <v/>
      </c>
      <c r="GH96" s="177" t="str">
        <f t="shared" si="541"/>
        <v/>
      </c>
      <c r="GI96" s="177" t="str">
        <f t="shared" si="542"/>
        <v/>
      </c>
      <c r="GJ96" s="177" t="str">
        <f t="shared" si="543"/>
        <v/>
      </c>
      <c r="GK96" s="177" t="str">
        <f t="shared" si="544"/>
        <v/>
      </c>
      <c r="GL96" s="177" t="str">
        <f t="shared" si="545"/>
        <v/>
      </c>
      <c r="GM96" s="177" t="str">
        <f t="shared" si="546"/>
        <v/>
      </c>
      <c r="GN96" s="177" t="str">
        <f t="shared" si="547"/>
        <v/>
      </c>
      <c r="GO96" s="177" t="str">
        <f t="shared" si="548"/>
        <v/>
      </c>
      <c r="GP96" s="177" t="str">
        <f t="shared" si="549"/>
        <v/>
      </c>
      <c r="GQ96" s="177" t="str">
        <f t="shared" si="550"/>
        <v/>
      </c>
      <c r="GR96" s="177" t="str">
        <f t="shared" si="551"/>
        <v/>
      </c>
      <c r="GS96" s="177" t="str">
        <f t="shared" si="552"/>
        <v/>
      </c>
      <c r="GT96" s="177" t="str">
        <f t="shared" si="553"/>
        <v/>
      </c>
      <c r="GU96" s="177" t="str">
        <f t="shared" si="554"/>
        <v/>
      </c>
      <c r="GV96" s="177" t="str">
        <f t="shared" si="555"/>
        <v/>
      </c>
      <c r="GW96" s="177" t="str">
        <f t="shared" si="556"/>
        <v/>
      </c>
      <c r="GX96" s="177" t="str">
        <f t="shared" si="557"/>
        <v/>
      </c>
      <c r="GY96" s="177" t="str">
        <f t="shared" si="558"/>
        <v/>
      </c>
      <c r="GZ96" s="177" t="str">
        <f t="shared" si="559"/>
        <v/>
      </c>
      <c r="HA96" s="177" t="str">
        <f t="shared" si="560"/>
        <v/>
      </c>
      <c r="HB96" s="177" t="str">
        <f t="shared" si="561"/>
        <v/>
      </c>
      <c r="HC96" s="177" t="str">
        <f t="shared" si="562"/>
        <v/>
      </c>
      <c r="HD96" s="177" t="str">
        <f t="shared" si="563"/>
        <v/>
      </c>
      <c r="HE96" s="177" t="str">
        <f t="shared" si="564"/>
        <v/>
      </c>
      <c r="HF96" s="177" t="str">
        <f t="shared" si="565"/>
        <v/>
      </c>
      <c r="HG96" s="177" t="str">
        <f t="shared" si="566"/>
        <v/>
      </c>
      <c r="HH96" s="177" t="str">
        <f t="shared" si="567"/>
        <v/>
      </c>
      <c r="HI96" s="177" t="str">
        <f t="shared" si="568"/>
        <v/>
      </c>
      <c r="HJ96" s="177" t="str">
        <f t="shared" si="569"/>
        <v/>
      </c>
      <c r="HK96" s="177" t="str">
        <f t="shared" si="570"/>
        <v/>
      </c>
      <c r="HL96" s="177" t="str">
        <f t="shared" si="571"/>
        <v/>
      </c>
      <c r="HM96" s="177" t="str">
        <f t="shared" si="572"/>
        <v/>
      </c>
      <c r="HN96" s="177" t="str">
        <f t="shared" si="573"/>
        <v/>
      </c>
      <c r="HO96" s="177" t="str">
        <f t="shared" si="574"/>
        <v/>
      </c>
      <c r="HP96" s="177" t="str">
        <f t="shared" si="575"/>
        <v/>
      </c>
      <c r="HQ96" s="177" t="str">
        <f t="shared" si="576"/>
        <v/>
      </c>
      <c r="HR96" s="177" t="str">
        <f t="shared" si="577"/>
        <v/>
      </c>
      <c r="HS96" s="177" t="str">
        <f t="shared" si="578"/>
        <v/>
      </c>
      <c r="HT96" s="177" t="str">
        <f t="shared" si="385"/>
        <v/>
      </c>
      <c r="HU96" s="177" t="str">
        <f t="shared" si="603"/>
        <v/>
      </c>
      <c r="HV96" s="177" t="str">
        <f t="shared" si="604"/>
        <v/>
      </c>
      <c r="HW96" s="177" t="str">
        <f t="shared" si="605"/>
        <v/>
      </c>
      <c r="HX96" s="177" t="str">
        <f t="shared" si="606"/>
        <v/>
      </c>
      <c r="HY96" s="177" t="str">
        <f t="shared" si="607"/>
        <v/>
      </c>
      <c r="HZ96" s="177" t="str">
        <f t="shared" si="608"/>
        <v/>
      </c>
      <c r="IA96" s="192" t="str">
        <f t="shared" si="377"/>
        <v/>
      </c>
      <c r="IB96" s="193" t="e">
        <f t="shared" si="361"/>
        <v>#N/A</v>
      </c>
      <c r="IC96" s="193" t="e">
        <f t="shared" si="622"/>
        <v>#N/A</v>
      </c>
      <c r="ID96" s="193" t="e">
        <f t="shared" si="622"/>
        <v>#N/A</v>
      </c>
      <c r="IE96" s="193" t="e">
        <f t="shared" si="622"/>
        <v>#N/A</v>
      </c>
      <c r="IF96" s="193" t="e">
        <f t="shared" si="597"/>
        <v>#N/A</v>
      </c>
      <c r="IG96" s="193" t="e">
        <f t="shared" si="597"/>
        <v>#N/A</v>
      </c>
      <c r="IH96" s="193" t="e">
        <f t="shared" si="597"/>
        <v>#N/A</v>
      </c>
      <c r="II96" s="193" t="e">
        <f t="shared" si="597"/>
        <v>#N/A</v>
      </c>
      <c r="IJ96" s="193" t="e">
        <f t="shared" si="597"/>
        <v>#N/A</v>
      </c>
      <c r="IK96" s="193" t="e">
        <f t="shared" si="597"/>
        <v>#N/A</v>
      </c>
      <c r="IL96" s="193" t="e">
        <f t="shared" si="597"/>
        <v>#N/A</v>
      </c>
      <c r="IM96" s="193" t="e">
        <f t="shared" si="597"/>
        <v>#N/A</v>
      </c>
      <c r="IN96" s="193" t="e">
        <f t="shared" si="597"/>
        <v>#N/A</v>
      </c>
      <c r="IO96" s="193" t="e">
        <f t="shared" si="597"/>
        <v>#N/A</v>
      </c>
      <c r="IP96" s="193" t="e">
        <f t="shared" si="597"/>
        <v>#N/A</v>
      </c>
      <c r="IQ96" s="193" t="e">
        <f t="shared" si="597"/>
        <v>#N/A</v>
      </c>
      <c r="IR96" s="193" t="e">
        <f t="shared" si="597"/>
        <v>#N/A</v>
      </c>
      <c r="IS96" s="193" t="e">
        <f t="shared" si="597"/>
        <v>#N/A</v>
      </c>
      <c r="IT96" s="193" t="e">
        <f t="shared" si="597"/>
        <v>#N/A</v>
      </c>
      <c r="IU96" s="193" t="e">
        <f t="shared" si="630"/>
        <v>#N/A</v>
      </c>
      <c r="IV96" s="193" t="e">
        <f t="shared" si="630"/>
        <v>#N/A</v>
      </c>
      <c r="IW96" s="193" t="e">
        <f t="shared" si="630"/>
        <v>#N/A</v>
      </c>
      <c r="IX96" s="193" t="e">
        <f t="shared" si="630"/>
        <v>#N/A</v>
      </c>
      <c r="IY96" s="193" t="e">
        <f t="shared" si="630"/>
        <v>#N/A</v>
      </c>
      <c r="IZ96" s="193" t="e">
        <f t="shared" si="630"/>
        <v>#N/A</v>
      </c>
      <c r="JA96" s="193" t="e">
        <f t="shared" si="630"/>
        <v>#N/A</v>
      </c>
      <c r="JB96" s="193" t="e">
        <f t="shared" si="630"/>
        <v>#N/A</v>
      </c>
      <c r="JC96" s="193" t="e">
        <f t="shared" si="630"/>
        <v>#N/A</v>
      </c>
      <c r="JD96" s="193" t="e">
        <f t="shared" si="630"/>
        <v>#N/A</v>
      </c>
      <c r="JE96" s="193" t="e">
        <f t="shared" si="630"/>
        <v>#N/A</v>
      </c>
      <c r="JF96" s="193" t="e">
        <f t="shared" si="630"/>
        <v>#N/A</v>
      </c>
      <c r="JG96" s="193" t="e">
        <f t="shared" si="630"/>
        <v>#N/A</v>
      </c>
      <c r="JH96" s="193" t="e">
        <f t="shared" si="630"/>
        <v>#N/A</v>
      </c>
      <c r="JI96" s="193" t="e">
        <f t="shared" si="630"/>
        <v>#N/A</v>
      </c>
      <c r="JJ96" s="193" t="e">
        <f t="shared" si="626"/>
        <v>#N/A</v>
      </c>
      <c r="JK96" s="193" t="e">
        <f t="shared" si="626"/>
        <v>#N/A</v>
      </c>
      <c r="JL96" s="193" t="e">
        <f t="shared" si="626"/>
        <v>#N/A</v>
      </c>
      <c r="JM96" s="193" t="e">
        <f t="shared" si="626"/>
        <v>#N/A</v>
      </c>
      <c r="JN96" s="193" t="e">
        <f t="shared" si="626"/>
        <v>#N/A</v>
      </c>
      <c r="JO96" s="193" t="e">
        <f t="shared" si="626"/>
        <v>#N/A</v>
      </c>
      <c r="JP96" s="193" t="e">
        <f t="shared" si="626"/>
        <v>#N/A</v>
      </c>
      <c r="JQ96" s="193" t="e">
        <f t="shared" si="626"/>
        <v>#N/A</v>
      </c>
      <c r="JR96" s="193" t="e">
        <f t="shared" si="626"/>
        <v>#N/A</v>
      </c>
      <c r="JS96" s="193" t="e">
        <f t="shared" si="626"/>
        <v>#N/A</v>
      </c>
      <c r="JT96" s="193" t="e">
        <f t="shared" si="626"/>
        <v>#N/A</v>
      </c>
      <c r="JU96" s="193" t="e">
        <f t="shared" si="626"/>
        <v>#N/A</v>
      </c>
      <c r="JV96" s="193" t="e">
        <f t="shared" si="626"/>
        <v>#N/A</v>
      </c>
      <c r="JW96" s="193" t="e">
        <f t="shared" si="626"/>
        <v>#N/A</v>
      </c>
      <c r="JX96" s="193" t="e">
        <f t="shared" si="626"/>
        <v>#N/A</v>
      </c>
      <c r="JY96" s="193" t="e">
        <f t="shared" si="611"/>
        <v>#N/A</v>
      </c>
      <c r="JZ96" s="193" t="e">
        <f t="shared" si="611"/>
        <v>#N/A</v>
      </c>
      <c r="KA96" s="193" t="e">
        <f t="shared" si="611"/>
        <v>#N/A</v>
      </c>
      <c r="KB96" s="193" t="e">
        <f t="shared" si="611"/>
        <v>#N/A</v>
      </c>
      <c r="KC96" s="193" t="e">
        <f t="shared" si="611"/>
        <v>#N/A</v>
      </c>
      <c r="KD96" s="193" t="e">
        <f t="shared" si="611"/>
        <v>#N/A</v>
      </c>
      <c r="KE96" s="193" t="e">
        <f t="shared" si="611"/>
        <v>#N/A</v>
      </c>
      <c r="KF96" s="193" t="e">
        <f t="shared" si="611"/>
        <v>#N/A</v>
      </c>
      <c r="KG96" s="193" t="e">
        <f t="shared" si="611"/>
        <v>#N/A</v>
      </c>
      <c r="KH96" s="193" t="e">
        <f t="shared" si="611"/>
        <v>#N/A</v>
      </c>
      <c r="KI96" s="193" t="e">
        <f t="shared" si="611"/>
        <v>#N/A</v>
      </c>
      <c r="KJ96" s="193" t="e">
        <f t="shared" si="611"/>
        <v>#N/A</v>
      </c>
      <c r="KK96" s="193" t="e">
        <f t="shared" si="611"/>
        <v>#N/A</v>
      </c>
      <c r="KL96" s="193" t="e">
        <f t="shared" si="611"/>
        <v>#N/A</v>
      </c>
      <c r="KM96" s="193" t="e">
        <f t="shared" si="611"/>
        <v>#N/A</v>
      </c>
      <c r="KN96" s="193" t="e">
        <f t="shared" si="386"/>
        <v>#N/A</v>
      </c>
      <c r="KO96" s="193" t="e">
        <f t="shared" si="623"/>
        <v>#N/A</v>
      </c>
      <c r="KP96" s="193" t="e">
        <f t="shared" si="623"/>
        <v>#N/A</v>
      </c>
      <c r="KQ96" s="193" t="e">
        <f t="shared" si="623"/>
        <v>#N/A</v>
      </c>
      <c r="KR96" s="193" t="e">
        <f t="shared" si="598"/>
        <v>#N/A</v>
      </c>
      <c r="KS96" s="193" t="e">
        <f t="shared" si="598"/>
        <v>#N/A</v>
      </c>
      <c r="KT96" s="193" t="e">
        <f t="shared" si="598"/>
        <v>#N/A</v>
      </c>
      <c r="KU96" s="193" t="e">
        <f t="shared" si="598"/>
        <v>#N/A</v>
      </c>
      <c r="KV96" s="193" t="e">
        <f t="shared" si="598"/>
        <v>#N/A</v>
      </c>
      <c r="KW96" s="193" t="e">
        <f t="shared" si="598"/>
        <v>#N/A</v>
      </c>
      <c r="KX96" s="193" t="e">
        <f t="shared" si="598"/>
        <v>#N/A</v>
      </c>
      <c r="KY96" s="193" t="e">
        <f t="shared" si="598"/>
        <v>#N/A</v>
      </c>
      <c r="KZ96" s="193" t="e">
        <f t="shared" si="598"/>
        <v>#N/A</v>
      </c>
      <c r="LA96" s="193" t="e">
        <f t="shared" si="598"/>
        <v>#N/A</v>
      </c>
      <c r="LB96" s="193" t="e">
        <f t="shared" si="598"/>
        <v>#N/A</v>
      </c>
      <c r="LC96" s="193" t="e">
        <f t="shared" si="598"/>
        <v>#N/A</v>
      </c>
      <c r="LD96" s="193" t="e">
        <f t="shared" si="598"/>
        <v>#N/A</v>
      </c>
      <c r="LE96" s="193" t="e">
        <f t="shared" si="598"/>
        <v>#N/A</v>
      </c>
      <c r="LF96" s="193" t="e">
        <f t="shared" si="598"/>
        <v>#N/A</v>
      </c>
      <c r="LG96" s="193" t="e">
        <f t="shared" si="631"/>
        <v>#N/A</v>
      </c>
      <c r="LH96" s="193" t="e">
        <f t="shared" si="631"/>
        <v>#N/A</v>
      </c>
      <c r="LI96" s="193" t="e">
        <f t="shared" si="631"/>
        <v>#N/A</v>
      </c>
      <c r="LJ96" s="193" t="e">
        <f t="shared" si="631"/>
        <v>#N/A</v>
      </c>
      <c r="LK96" s="193" t="e">
        <f t="shared" si="631"/>
        <v>#N/A</v>
      </c>
      <c r="LL96" s="193" t="e">
        <f t="shared" si="631"/>
        <v>#N/A</v>
      </c>
      <c r="LM96" s="193" t="e">
        <f t="shared" si="631"/>
        <v>#N/A</v>
      </c>
      <c r="LN96" s="193" t="e">
        <f t="shared" si="631"/>
        <v>#N/A</v>
      </c>
      <c r="LO96" s="193" t="e">
        <f t="shared" si="631"/>
        <v>#N/A</v>
      </c>
      <c r="LP96" s="193" t="e">
        <f t="shared" si="631"/>
        <v>#N/A</v>
      </c>
      <c r="LQ96" s="193" t="e">
        <f t="shared" si="631"/>
        <v>#N/A</v>
      </c>
      <c r="LR96" s="193" t="e">
        <f t="shared" si="631"/>
        <v>#N/A</v>
      </c>
      <c r="LS96" s="193" t="e">
        <f t="shared" si="631"/>
        <v>#N/A</v>
      </c>
      <c r="LT96" s="193" t="e">
        <f t="shared" si="631"/>
        <v>#N/A</v>
      </c>
      <c r="LU96" s="193" t="e">
        <f t="shared" si="631"/>
        <v>#N/A</v>
      </c>
      <c r="LV96" s="193" t="e">
        <f t="shared" si="627"/>
        <v>#N/A</v>
      </c>
      <c r="LW96" s="193" t="e">
        <f t="shared" si="627"/>
        <v>#N/A</v>
      </c>
      <c r="LX96" s="193" t="e">
        <f t="shared" si="627"/>
        <v>#N/A</v>
      </c>
      <c r="LY96" s="193" t="e">
        <f t="shared" si="627"/>
        <v>#N/A</v>
      </c>
      <c r="LZ96" s="193" t="e">
        <f t="shared" si="627"/>
        <v>#N/A</v>
      </c>
      <c r="MA96" s="193" t="e">
        <f t="shared" si="627"/>
        <v>#N/A</v>
      </c>
      <c r="MB96" s="193" t="e">
        <f t="shared" si="627"/>
        <v>#N/A</v>
      </c>
      <c r="MC96" s="193" t="e">
        <f t="shared" si="627"/>
        <v>#N/A</v>
      </c>
      <c r="MD96" s="193" t="e">
        <f t="shared" si="627"/>
        <v>#N/A</v>
      </c>
      <c r="ME96" s="193" t="e">
        <f t="shared" si="627"/>
        <v>#N/A</v>
      </c>
      <c r="MF96" s="193" t="e">
        <f t="shared" si="627"/>
        <v>#N/A</v>
      </c>
      <c r="MG96" s="193" t="e">
        <f t="shared" si="627"/>
        <v>#N/A</v>
      </c>
      <c r="MH96" s="193" t="e">
        <f t="shared" si="627"/>
        <v>#N/A</v>
      </c>
      <c r="MI96" s="193" t="e">
        <f t="shared" si="627"/>
        <v>#N/A</v>
      </c>
      <c r="MJ96" s="193" t="e">
        <f t="shared" si="627"/>
        <v>#N/A</v>
      </c>
      <c r="MK96" s="193" t="e">
        <f t="shared" si="612"/>
        <v>#N/A</v>
      </c>
      <c r="ML96" s="193" t="e">
        <f t="shared" si="612"/>
        <v>#N/A</v>
      </c>
      <c r="MM96" s="193" t="e">
        <f t="shared" si="612"/>
        <v>#N/A</v>
      </c>
      <c r="MN96" s="193" t="e">
        <f t="shared" si="612"/>
        <v>#N/A</v>
      </c>
      <c r="MO96" s="193" t="e">
        <f t="shared" si="612"/>
        <v>#N/A</v>
      </c>
      <c r="MP96" s="193" t="e">
        <f t="shared" si="612"/>
        <v>#N/A</v>
      </c>
      <c r="MQ96" s="193" t="e">
        <f t="shared" si="612"/>
        <v>#N/A</v>
      </c>
      <c r="MR96" s="193" t="e">
        <f t="shared" si="612"/>
        <v>#N/A</v>
      </c>
      <c r="MS96" s="193" t="e">
        <f t="shared" si="612"/>
        <v>#N/A</v>
      </c>
      <c r="MT96" s="193" t="e">
        <f t="shared" si="612"/>
        <v>#N/A</v>
      </c>
      <c r="MU96" s="193" t="e">
        <f t="shared" si="612"/>
        <v>#N/A</v>
      </c>
      <c r="MV96" s="193" t="e">
        <f t="shared" si="612"/>
        <v>#N/A</v>
      </c>
      <c r="MW96" s="193" t="e">
        <f t="shared" si="612"/>
        <v>#N/A</v>
      </c>
      <c r="MX96" s="193" t="e">
        <f t="shared" si="612"/>
        <v>#N/A</v>
      </c>
      <c r="MY96" s="193" t="e">
        <f t="shared" si="612"/>
        <v>#N/A</v>
      </c>
      <c r="MZ96" s="193" t="e">
        <f t="shared" si="387"/>
        <v>#N/A</v>
      </c>
      <c r="NA96" s="193" t="e">
        <f t="shared" si="624"/>
        <v>#N/A</v>
      </c>
      <c r="NB96" s="193" t="e">
        <f t="shared" si="624"/>
        <v>#N/A</v>
      </c>
      <c r="NC96" s="193" t="e">
        <f t="shared" si="624"/>
        <v>#N/A</v>
      </c>
      <c r="ND96" s="193" t="e">
        <f t="shared" si="599"/>
        <v>#N/A</v>
      </c>
      <c r="NE96" s="193" t="e">
        <f t="shared" si="599"/>
        <v>#N/A</v>
      </c>
      <c r="NF96" s="193" t="e">
        <f t="shared" si="599"/>
        <v>#N/A</v>
      </c>
      <c r="NG96" s="193" t="e">
        <f t="shared" si="599"/>
        <v>#N/A</v>
      </c>
      <c r="NH96" s="193" t="e">
        <f t="shared" si="599"/>
        <v>#N/A</v>
      </c>
      <c r="NI96" s="193" t="e">
        <f t="shared" si="599"/>
        <v>#N/A</v>
      </c>
      <c r="NJ96" s="193" t="e">
        <f t="shared" si="599"/>
        <v>#N/A</v>
      </c>
      <c r="NK96" s="193" t="e">
        <f t="shared" si="599"/>
        <v>#N/A</v>
      </c>
      <c r="NL96" s="193" t="e">
        <f t="shared" si="599"/>
        <v>#N/A</v>
      </c>
      <c r="NM96" s="193" t="e">
        <f t="shared" si="599"/>
        <v>#N/A</v>
      </c>
      <c r="NN96" s="193" t="e">
        <f t="shared" si="599"/>
        <v>#N/A</v>
      </c>
      <c r="NO96" s="193" t="e">
        <f t="shared" si="599"/>
        <v>#N/A</v>
      </c>
      <c r="NP96" s="193" t="e">
        <f t="shared" si="599"/>
        <v>#N/A</v>
      </c>
      <c r="NQ96" s="193" t="e">
        <f t="shared" si="599"/>
        <v>#N/A</v>
      </c>
      <c r="NR96" s="193" t="e">
        <f t="shared" si="599"/>
        <v>#N/A</v>
      </c>
      <c r="NS96" s="193" t="e">
        <f t="shared" si="632"/>
        <v>#N/A</v>
      </c>
      <c r="NT96" s="193" t="e">
        <f t="shared" si="632"/>
        <v>#N/A</v>
      </c>
      <c r="NU96" s="193" t="e">
        <f t="shared" si="632"/>
        <v>#N/A</v>
      </c>
      <c r="NV96" s="193" t="e">
        <f t="shared" si="632"/>
        <v>#N/A</v>
      </c>
      <c r="NW96" s="193" t="e">
        <f t="shared" si="632"/>
        <v>#N/A</v>
      </c>
      <c r="NX96" s="193" t="e">
        <f t="shared" si="632"/>
        <v>#N/A</v>
      </c>
      <c r="NY96" s="193" t="e">
        <f t="shared" si="632"/>
        <v>#N/A</v>
      </c>
      <c r="NZ96" s="193" t="e">
        <f t="shared" si="632"/>
        <v>#N/A</v>
      </c>
      <c r="OA96" s="193" t="e">
        <f t="shared" si="632"/>
        <v>#N/A</v>
      </c>
      <c r="OB96" s="193" t="e">
        <f t="shared" si="632"/>
        <v>#N/A</v>
      </c>
      <c r="OC96" s="193" t="e">
        <f t="shared" si="632"/>
        <v>#N/A</v>
      </c>
      <c r="OD96" s="193" t="e">
        <f t="shared" si="632"/>
        <v>#N/A</v>
      </c>
      <c r="OE96" s="193" t="e">
        <f t="shared" si="632"/>
        <v>#N/A</v>
      </c>
      <c r="OF96" s="193" t="e">
        <f t="shared" si="632"/>
        <v>#N/A</v>
      </c>
      <c r="OG96" s="193" t="e">
        <f t="shared" si="632"/>
        <v>#N/A</v>
      </c>
      <c r="OH96" s="193" t="e">
        <f t="shared" si="628"/>
        <v>#N/A</v>
      </c>
      <c r="OI96" s="193" t="e">
        <f t="shared" si="628"/>
        <v>#N/A</v>
      </c>
      <c r="OJ96" s="193" t="e">
        <f t="shared" si="628"/>
        <v>#N/A</v>
      </c>
      <c r="OK96" s="193" t="e">
        <f t="shared" si="628"/>
        <v>#N/A</v>
      </c>
      <c r="OL96" s="193" t="e">
        <f t="shared" si="628"/>
        <v>#N/A</v>
      </c>
      <c r="OM96" s="193" t="e">
        <f t="shared" si="628"/>
        <v>#N/A</v>
      </c>
      <c r="ON96" s="193" t="e">
        <f t="shared" si="628"/>
        <v>#N/A</v>
      </c>
      <c r="OO96" s="193" t="e">
        <f t="shared" si="628"/>
        <v>#N/A</v>
      </c>
      <c r="OP96" s="193" t="e">
        <f t="shared" si="628"/>
        <v>#N/A</v>
      </c>
      <c r="OQ96" s="193" t="e">
        <f t="shared" si="628"/>
        <v>#N/A</v>
      </c>
      <c r="OR96" s="193" t="e">
        <f t="shared" si="628"/>
        <v>#N/A</v>
      </c>
      <c r="OS96" s="193" t="e">
        <f t="shared" si="628"/>
        <v>#N/A</v>
      </c>
      <c r="OT96" s="193" t="e">
        <f t="shared" si="628"/>
        <v>#N/A</v>
      </c>
      <c r="OU96" s="193" t="e">
        <f t="shared" si="628"/>
        <v>#N/A</v>
      </c>
      <c r="OV96" s="193" t="e">
        <f t="shared" si="628"/>
        <v>#N/A</v>
      </c>
      <c r="OW96" s="193" t="e">
        <f t="shared" si="613"/>
        <v>#N/A</v>
      </c>
      <c r="OX96" s="193" t="e">
        <f t="shared" si="613"/>
        <v>#N/A</v>
      </c>
      <c r="OY96" s="193" t="e">
        <f t="shared" si="613"/>
        <v>#N/A</v>
      </c>
      <c r="OZ96" s="193" t="e">
        <f t="shared" si="613"/>
        <v>#N/A</v>
      </c>
      <c r="PA96" s="193" t="e">
        <f t="shared" si="613"/>
        <v>#N/A</v>
      </c>
      <c r="PB96" s="193" t="e">
        <f t="shared" si="613"/>
        <v>#N/A</v>
      </c>
      <c r="PC96" s="193" t="e">
        <f t="shared" si="613"/>
        <v>#N/A</v>
      </c>
      <c r="PD96" s="193" t="e">
        <f t="shared" si="613"/>
        <v>#N/A</v>
      </c>
      <c r="PE96" s="193" t="e">
        <f t="shared" si="613"/>
        <v>#N/A</v>
      </c>
      <c r="PF96" s="193" t="e">
        <f t="shared" si="613"/>
        <v>#N/A</v>
      </c>
      <c r="PG96" s="193" t="e">
        <f t="shared" si="613"/>
        <v>#N/A</v>
      </c>
      <c r="PH96" s="193" t="e">
        <f t="shared" si="613"/>
        <v>#N/A</v>
      </c>
      <c r="PI96" s="193" t="e">
        <f t="shared" si="613"/>
        <v>#N/A</v>
      </c>
      <c r="PJ96" s="193" t="e">
        <f t="shared" si="613"/>
        <v>#N/A</v>
      </c>
      <c r="PK96" s="193" t="e">
        <f t="shared" si="613"/>
        <v>#N/A</v>
      </c>
      <c r="PL96" s="193" t="e">
        <f t="shared" si="388"/>
        <v>#N/A</v>
      </c>
      <c r="PM96" s="193" t="e">
        <f t="shared" si="609"/>
        <v>#N/A</v>
      </c>
      <c r="PN96" s="193" t="e">
        <f t="shared" si="609"/>
        <v>#N/A</v>
      </c>
      <c r="PO96" s="193" t="e">
        <f t="shared" si="609"/>
        <v>#N/A</v>
      </c>
      <c r="PP96" s="193" t="e">
        <f t="shared" si="609"/>
        <v>#N/A</v>
      </c>
      <c r="PQ96" s="193" t="e">
        <f t="shared" si="609"/>
        <v>#N/A</v>
      </c>
      <c r="PR96" s="193" t="e">
        <f t="shared" si="609"/>
        <v>#N/A</v>
      </c>
      <c r="PS96" s="193" t="e">
        <f t="shared" si="609"/>
        <v>#N/A</v>
      </c>
      <c r="PT96" s="193" t="e">
        <f t="shared" si="609"/>
        <v>#N/A</v>
      </c>
    </row>
    <row r="97" spans="1:436" hidden="1" x14ac:dyDescent="0.45">
      <c r="A97" s="20">
        <v>94</v>
      </c>
      <c r="B97" s="101" t="str">
        <f t="shared" si="363"/>
        <v/>
      </c>
      <c r="C97" s="115"/>
      <c r="D97" s="101" t="str">
        <f t="shared" si="364"/>
        <v/>
      </c>
      <c r="E97" s="110" t="str">
        <f t="shared" si="365"/>
        <v/>
      </c>
      <c r="F97" s="21" t="str">
        <f t="shared" si="366"/>
        <v/>
      </c>
      <c r="G97" s="22" t="str">
        <f t="shared" si="367"/>
        <v/>
      </c>
      <c r="H97" s="23" t="str">
        <f>IF(F97="","",IF(OR($F97&lt;Skew!$B$3,$F97=Skew!$B$3),IF($F97&gt;Skew!$C$3,Skew!$A$3,IF($F97&gt;Skew!$C$4,Skew!$A$4,IF($F97&gt;Skew!$C$5,Skew!$A$5,IF($F97&gt;Skew!$C$6,Skew!$A$6,IF($F97&gt;Skew!$C$7,Skew!$A$7,IF($F97&gt;Skew!$C$8,Skew!$A$8,IF($F97&gt;Skew!$C$9,Skew!$A$9,IF($F97&gt;Skew!$C$10,Skew!$A$10,IF($F97&gt;Skew!$C$11,Skew!$A$11,IF($F97&gt;Skew!$C$12,Skew!$A$12,IF($F97&gt;Skew!$C$13,Skew!$A$13,IF($F97&gt;Skew!$C$14,Skew!$A$14,IF($F97&gt;Skew!$C$15,Skew!$A$15,IF($F97&gt;Skew!$C$16,Skew!$A$16,Skew!$A$17)
)))))))))))))))</f>
        <v/>
      </c>
      <c r="I97" s="22" t="str">
        <f>IF(F97="","",MATCH(H97,Skew!$A$3:$A$17,0))</f>
        <v/>
      </c>
      <c r="J97" s="22" t="str">
        <f t="shared" si="368"/>
        <v/>
      </c>
      <c r="K97" s="24"/>
      <c r="L97" s="22" t="str">
        <f>IF(OR(F97="",K97=""),"",MATCH(K97,Confidence!$A$3:$A$12,0))</f>
        <v/>
      </c>
      <c r="M97" s="25" t="str">
        <f t="shared" si="369"/>
        <v/>
      </c>
      <c r="N97" s="25" t="str">
        <f t="shared" si="370"/>
        <v/>
      </c>
      <c r="O97" s="22"/>
      <c r="P97" s="102" t="str">
        <f t="shared" si="371"/>
        <v/>
      </c>
      <c r="Q97" s="102" t="str">
        <f t="shared" si="372"/>
        <v/>
      </c>
      <c r="R97" s="37" t="str">
        <f t="shared" si="373"/>
        <v/>
      </c>
      <c r="S97" s="115"/>
      <c r="T97" s="204" t="str">
        <f>IF(AND(B97&gt;0,C97&gt;0,D97&gt;0,M97&gt;0,N97&gt;0,S97&gt;0,NOT(K97="")),ABS(VLOOKUP($S$1,VLookups!$A$30:$B$31,2,FALSE)-_xlfn.BETA.DIST(S97,IF(G97="L",N97,M97),IF(G97="L",M97,N97),TRUE,B97,D97)),"")</f>
        <v/>
      </c>
      <c r="U97" s="112" t="str">
        <f>IF(OR($M97="",$N97=""),"",_xlfn.BETA.INV(ABS(VLOOKUP($S$1,VLookups!$A$30:$B$31,2,FALSE)-U$3),IF($G97="L",$N97,$M97),IF($G97="L",$M97,$N97),$B97,$D97))</f>
        <v/>
      </c>
      <c r="V97" s="113" t="str">
        <f>IF(OR($M97="",$N97=""),"",_xlfn.BETA.INV(ABS(VLOOKUP($S$1,VLookups!$A$30:$B$31,2,FALSE)-V$3),IF($G97="L",$N97,$M97),IF($G97="L",$M97,$N97),$B97,$D97))</f>
        <v/>
      </c>
      <c r="W97" s="112" t="str">
        <f>IF(OR($M97="",$N97=""),"",_xlfn.BETA.INV(ABS(VLOOKUP($S$1,VLookups!$A$30:$B$31,2,FALSE)-W$3),IF($G97="L",$N97,$M97),IF($G97="L",$M97,$N97),$B97,$D97))</f>
        <v/>
      </c>
      <c r="X97" s="113" t="str">
        <f>IF(OR($M97="",$N97=""),"",_xlfn.BETA.INV(ABS(VLOOKUP($S$1,VLookups!$A$30:$B$31,2,FALSE)-X$3),IF($G97="L",$N97,$M97),IF($G97="L",$M97,$N97),$B97,$D97))</f>
        <v/>
      </c>
      <c r="Y97" s="112" t="str">
        <f>IF(OR($M97="",$N97=""),"",_xlfn.BETA.INV(ABS(VLOOKUP($S$1,VLookups!$A$30:$B$31,2,FALSE)-Y$3),IF($G97="L",$N97,$M97),IF($G97="L",$M97,$N97),$B97,$D97))</f>
        <v/>
      </c>
      <c r="Z97" s="113" t="str">
        <f>IF(OR($M97="",$N97=""),"",_xlfn.BETA.INV(ABS(VLOOKUP($S$1,VLookups!$A$30:$B$31,2,FALSE)-Z$3),IF($G97="L",$N97,$M97),IF($G97="L",$M97,$N97),$B97,$D97))</f>
        <v/>
      </c>
      <c r="AA97" s="112" t="str">
        <f>IF(OR($M97="",$N97=""),"",_xlfn.BETA.INV(ABS(VLOOKUP($S$1,VLookups!$A$30:$B$31,2,FALSE)-AA$3),IF($G97="L",$N97,$M97),IF($G97="L",$M97,$N97),$B97,$D97))</f>
        <v/>
      </c>
      <c r="AB97" s="113" t="str">
        <f>IF(OR($M97="",$N97=""),"",_xlfn.BETA.INV(ABS(VLOOKUP($S$1,VLookups!$A$30:$B$31,2,FALSE)-AB$3),IF($G97="L",$N97,$M97),IF($G97="L",$M97,$N97),$B97,$D97))</f>
        <v/>
      </c>
      <c r="AC97" s="112" t="str">
        <f>IF(OR($M97="",$N97=""),"",_xlfn.BETA.INV(ABS(VLOOKUP($S$1,VLookups!$A$30:$B$31,2,FALSE)-AC$3),IF($G97="L",$N97,$M97),IF($G97="L",$M97,$N97),$B97,$D97))</f>
        <v/>
      </c>
      <c r="AD97" s="113" t="str">
        <f>IF(OR($M97="",$N97=""),"",_xlfn.BETA.INV(ABS(VLOOKUP($S$1,VLookups!$A$30:$B$31,2,FALSE)-AD$3),IF($G97="L",$N97,$M97),IF($G97="L",$M97,$N97),$B97,$D97))</f>
        <v/>
      </c>
      <c r="AE97" s="112" t="str">
        <f>IF(OR($M97="",$N97=""),"",_xlfn.BETA.INV(ABS(VLOOKUP($S$1,VLookups!$A$30:$B$31,2,FALSE)-AE$3),IF($G97="L",$N97,$M97),IF($G97="L",$M97,$N97),$B97,$D97))</f>
        <v/>
      </c>
      <c r="AF97" s="113" t="str">
        <f>IF(OR($M97="",$N97=""),"",_xlfn.BETA.INV(ABS(VLOOKUP($S$1,VLookups!$A$30:$B$31,2,FALSE)-AF$3),IF($G97="L",$N97,$M97),IF($G97="L",$M97,$N97),$B97,$D97))</f>
        <v/>
      </c>
      <c r="AG97" s="15"/>
      <c r="AH97" s="194" t="str">
        <f t="shared" si="374"/>
        <v/>
      </c>
      <c r="AI97" s="192" t="str">
        <f t="shared" si="375"/>
        <v/>
      </c>
      <c r="AJ97" s="177" t="str">
        <f t="shared" ref="AJ97" si="634">IF(ISNONTEXT($AH97),AI97+$AH97,"")</f>
        <v/>
      </c>
      <c r="AK97" s="177" t="str">
        <f t="shared" si="390"/>
        <v/>
      </c>
      <c r="AL97" s="177" t="str">
        <f t="shared" si="391"/>
        <v/>
      </c>
      <c r="AM97" s="177" t="str">
        <f t="shared" si="392"/>
        <v/>
      </c>
      <c r="AN97" s="177" t="str">
        <f t="shared" si="393"/>
        <v/>
      </c>
      <c r="AO97" s="177" t="str">
        <f t="shared" si="394"/>
        <v/>
      </c>
      <c r="AP97" s="177" t="str">
        <f t="shared" si="395"/>
        <v/>
      </c>
      <c r="AQ97" s="177" t="str">
        <f t="shared" si="396"/>
        <v/>
      </c>
      <c r="AR97" s="177" t="str">
        <f t="shared" si="397"/>
        <v/>
      </c>
      <c r="AS97" s="177" t="str">
        <f t="shared" si="398"/>
        <v/>
      </c>
      <c r="AT97" s="177" t="str">
        <f t="shared" si="399"/>
        <v/>
      </c>
      <c r="AU97" s="177" t="str">
        <f t="shared" si="400"/>
        <v/>
      </c>
      <c r="AV97" s="177" t="str">
        <f t="shared" si="401"/>
        <v/>
      </c>
      <c r="AW97" s="177" t="str">
        <f t="shared" si="402"/>
        <v/>
      </c>
      <c r="AX97" s="177" t="str">
        <f t="shared" si="403"/>
        <v/>
      </c>
      <c r="AY97" s="177" t="str">
        <f t="shared" si="404"/>
        <v/>
      </c>
      <c r="AZ97" s="177" t="str">
        <f t="shared" si="405"/>
        <v/>
      </c>
      <c r="BA97" s="177" t="str">
        <f t="shared" si="406"/>
        <v/>
      </c>
      <c r="BB97" s="177" t="str">
        <f t="shared" si="407"/>
        <v/>
      </c>
      <c r="BC97" s="177" t="str">
        <f t="shared" si="408"/>
        <v/>
      </c>
      <c r="BD97" s="177" t="str">
        <f t="shared" si="409"/>
        <v/>
      </c>
      <c r="BE97" s="177" t="str">
        <f t="shared" si="410"/>
        <v/>
      </c>
      <c r="BF97" s="177" t="str">
        <f t="shared" si="411"/>
        <v/>
      </c>
      <c r="BG97" s="177" t="str">
        <f t="shared" si="412"/>
        <v/>
      </c>
      <c r="BH97" s="177" t="str">
        <f t="shared" si="413"/>
        <v/>
      </c>
      <c r="BI97" s="177" t="str">
        <f t="shared" si="414"/>
        <v/>
      </c>
      <c r="BJ97" s="177" t="str">
        <f t="shared" si="415"/>
        <v/>
      </c>
      <c r="BK97" s="177" t="str">
        <f t="shared" si="416"/>
        <v/>
      </c>
      <c r="BL97" s="177" t="str">
        <f t="shared" si="417"/>
        <v/>
      </c>
      <c r="BM97" s="177" t="str">
        <f t="shared" si="418"/>
        <v/>
      </c>
      <c r="BN97" s="177" t="str">
        <f t="shared" si="419"/>
        <v/>
      </c>
      <c r="BO97" s="177" t="str">
        <f t="shared" si="420"/>
        <v/>
      </c>
      <c r="BP97" s="177" t="str">
        <f t="shared" si="421"/>
        <v/>
      </c>
      <c r="BQ97" s="177" t="str">
        <f t="shared" si="422"/>
        <v/>
      </c>
      <c r="BR97" s="177" t="str">
        <f t="shared" si="423"/>
        <v/>
      </c>
      <c r="BS97" s="177" t="str">
        <f t="shared" si="424"/>
        <v/>
      </c>
      <c r="BT97" s="177" t="str">
        <f t="shared" si="425"/>
        <v/>
      </c>
      <c r="BU97" s="177" t="str">
        <f t="shared" si="426"/>
        <v/>
      </c>
      <c r="BV97" s="177" t="str">
        <f t="shared" si="427"/>
        <v/>
      </c>
      <c r="BW97" s="177" t="str">
        <f t="shared" si="428"/>
        <v/>
      </c>
      <c r="BX97" s="177" t="str">
        <f t="shared" si="429"/>
        <v/>
      </c>
      <c r="BY97" s="177" t="str">
        <f t="shared" si="430"/>
        <v/>
      </c>
      <c r="BZ97" s="177" t="str">
        <f t="shared" si="431"/>
        <v/>
      </c>
      <c r="CA97" s="177" t="str">
        <f t="shared" si="432"/>
        <v/>
      </c>
      <c r="CB97" s="177" t="str">
        <f t="shared" si="433"/>
        <v/>
      </c>
      <c r="CC97" s="177" t="str">
        <f t="shared" si="434"/>
        <v/>
      </c>
      <c r="CD97" s="177" t="str">
        <f t="shared" si="435"/>
        <v/>
      </c>
      <c r="CE97" s="177" t="str">
        <f t="shared" si="436"/>
        <v/>
      </c>
      <c r="CF97" s="177" t="str">
        <f t="shared" si="437"/>
        <v/>
      </c>
      <c r="CG97" s="177" t="str">
        <f t="shared" si="438"/>
        <v/>
      </c>
      <c r="CH97" s="177" t="str">
        <f t="shared" si="439"/>
        <v/>
      </c>
      <c r="CI97" s="177" t="str">
        <f t="shared" si="440"/>
        <v/>
      </c>
      <c r="CJ97" s="177" t="str">
        <f t="shared" si="441"/>
        <v/>
      </c>
      <c r="CK97" s="177" t="str">
        <f t="shared" si="442"/>
        <v/>
      </c>
      <c r="CL97" s="177" t="str">
        <f t="shared" si="443"/>
        <v/>
      </c>
      <c r="CM97" s="177" t="str">
        <f t="shared" si="444"/>
        <v/>
      </c>
      <c r="CN97" s="177" t="str">
        <f t="shared" si="445"/>
        <v/>
      </c>
      <c r="CO97" s="177" t="str">
        <f t="shared" si="446"/>
        <v/>
      </c>
      <c r="CP97" s="177" t="str">
        <f t="shared" si="447"/>
        <v/>
      </c>
      <c r="CQ97" s="177" t="str">
        <f t="shared" si="448"/>
        <v/>
      </c>
      <c r="CR97" s="177" t="str">
        <f t="shared" si="449"/>
        <v/>
      </c>
      <c r="CS97" s="177" t="str">
        <f t="shared" si="450"/>
        <v/>
      </c>
      <c r="CT97" s="177" t="str">
        <f t="shared" si="451"/>
        <v/>
      </c>
      <c r="CU97" s="177" t="str">
        <f t="shared" si="452"/>
        <v/>
      </c>
      <c r="CV97" s="177" t="str">
        <f t="shared" si="383"/>
        <v/>
      </c>
      <c r="CW97" s="177" t="str">
        <f t="shared" si="453"/>
        <v/>
      </c>
      <c r="CX97" s="177" t="str">
        <f t="shared" si="454"/>
        <v/>
      </c>
      <c r="CY97" s="177" t="str">
        <f t="shared" si="455"/>
        <v/>
      </c>
      <c r="CZ97" s="177" t="str">
        <f t="shared" si="456"/>
        <v/>
      </c>
      <c r="DA97" s="177" t="str">
        <f t="shared" si="457"/>
        <v/>
      </c>
      <c r="DB97" s="177" t="str">
        <f t="shared" si="458"/>
        <v/>
      </c>
      <c r="DC97" s="177" t="str">
        <f t="shared" si="459"/>
        <v/>
      </c>
      <c r="DD97" s="177" t="str">
        <f t="shared" si="460"/>
        <v/>
      </c>
      <c r="DE97" s="177" t="str">
        <f t="shared" si="461"/>
        <v/>
      </c>
      <c r="DF97" s="177" t="str">
        <f t="shared" si="462"/>
        <v/>
      </c>
      <c r="DG97" s="177" t="str">
        <f t="shared" si="463"/>
        <v/>
      </c>
      <c r="DH97" s="177" t="str">
        <f t="shared" si="464"/>
        <v/>
      </c>
      <c r="DI97" s="177" t="str">
        <f t="shared" si="465"/>
        <v/>
      </c>
      <c r="DJ97" s="177" t="str">
        <f t="shared" si="466"/>
        <v/>
      </c>
      <c r="DK97" s="177" t="str">
        <f t="shared" si="467"/>
        <v/>
      </c>
      <c r="DL97" s="177" t="str">
        <f t="shared" si="468"/>
        <v/>
      </c>
      <c r="DM97" s="177" t="str">
        <f t="shared" si="469"/>
        <v/>
      </c>
      <c r="DN97" s="177" t="str">
        <f t="shared" si="470"/>
        <v/>
      </c>
      <c r="DO97" s="177" t="str">
        <f t="shared" si="471"/>
        <v/>
      </c>
      <c r="DP97" s="177" t="str">
        <f t="shared" si="472"/>
        <v/>
      </c>
      <c r="DQ97" s="177" t="str">
        <f t="shared" si="473"/>
        <v/>
      </c>
      <c r="DR97" s="177" t="str">
        <f t="shared" si="474"/>
        <v/>
      </c>
      <c r="DS97" s="177" t="str">
        <f t="shared" si="475"/>
        <v/>
      </c>
      <c r="DT97" s="177" t="str">
        <f t="shared" si="476"/>
        <v/>
      </c>
      <c r="DU97" s="177" t="str">
        <f t="shared" si="477"/>
        <v/>
      </c>
      <c r="DV97" s="177" t="str">
        <f t="shared" si="478"/>
        <v/>
      </c>
      <c r="DW97" s="177" t="str">
        <f t="shared" si="479"/>
        <v/>
      </c>
      <c r="DX97" s="177" t="str">
        <f t="shared" si="480"/>
        <v/>
      </c>
      <c r="DY97" s="177" t="str">
        <f t="shared" si="481"/>
        <v/>
      </c>
      <c r="DZ97" s="177" t="str">
        <f t="shared" si="482"/>
        <v/>
      </c>
      <c r="EA97" s="177" t="str">
        <f t="shared" si="483"/>
        <v/>
      </c>
      <c r="EB97" s="177" t="str">
        <f t="shared" si="484"/>
        <v/>
      </c>
      <c r="EC97" s="177" t="str">
        <f t="shared" si="485"/>
        <v/>
      </c>
      <c r="ED97" s="177" t="str">
        <f t="shared" si="486"/>
        <v/>
      </c>
      <c r="EE97" s="177" t="str">
        <f t="shared" si="487"/>
        <v/>
      </c>
      <c r="EF97" s="177" t="str">
        <f t="shared" si="488"/>
        <v/>
      </c>
      <c r="EG97" s="177" t="str">
        <f t="shared" si="489"/>
        <v/>
      </c>
      <c r="EH97" s="177" t="str">
        <f t="shared" si="490"/>
        <v/>
      </c>
      <c r="EI97" s="177" t="str">
        <f t="shared" si="491"/>
        <v/>
      </c>
      <c r="EJ97" s="177" t="str">
        <f t="shared" si="492"/>
        <v/>
      </c>
      <c r="EK97" s="177" t="str">
        <f t="shared" si="493"/>
        <v/>
      </c>
      <c r="EL97" s="177" t="str">
        <f t="shared" si="494"/>
        <v/>
      </c>
      <c r="EM97" s="177" t="str">
        <f t="shared" si="495"/>
        <v/>
      </c>
      <c r="EN97" s="177" t="str">
        <f t="shared" si="496"/>
        <v/>
      </c>
      <c r="EO97" s="177" t="str">
        <f t="shared" si="497"/>
        <v/>
      </c>
      <c r="EP97" s="177" t="str">
        <f t="shared" si="498"/>
        <v/>
      </c>
      <c r="EQ97" s="177" t="str">
        <f t="shared" si="499"/>
        <v/>
      </c>
      <c r="ER97" s="177" t="str">
        <f t="shared" si="500"/>
        <v/>
      </c>
      <c r="ES97" s="177" t="str">
        <f t="shared" si="501"/>
        <v/>
      </c>
      <c r="ET97" s="177" t="str">
        <f t="shared" si="502"/>
        <v/>
      </c>
      <c r="EU97" s="177" t="str">
        <f t="shared" si="503"/>
        <v/>
      </c>
      <c r="EV97" s="177" t="str">
        <f t="shared" si="504"/>
        <v/>
      </c>
      <c r="EW97" s="177" t="str">
        <f t="shared" si="505"/>
        <v/>
      </c>
      <c r="EX97" s="177" t="str">
        <f t="shared" si="506"/>
        <v/>
      </c>
      <c r="EY97" s="177" t="str">
        <f t="shared" si="507"/>
        <v/>
      </c>
      <c r="EZ97" s="177" t="str">
        <f t="shared" si="508"/>
        <v/>
      </c>
      <c r="FA97" s="177" t="str">
        <f t="shared" si="509"/>
        <v/>
      </c>
      <c r="FB97" s="177" t="str">
        <f t="shared" si="510"/>
        <v/>
      </c>
      <c r="FC97" s="177" t="str">
        <f t="shared" si="511"/>
        <v/>
      </c>
      <c r="FD97" s="177" t="str">
        <f t="shared" si="512"/>
        <v/>
      </c>
      <c r="FE97" s="177" t="str">
        <f t="shared" si="513"/>
        <v/>
      </c>
      <c r="FF97" s="177" t="str">
        <f t="shared" si="514"/>
        <v/>
      </c>
      <c r="FG97" s="177" t="str">
        <f t="shared" si="515"/>
        <v/>
      </c>
      <c r="FH97" s="177" t="str">
        <f t="shared" si="384"/>
        <v/>
      </c>
      <c r="FI97" s="177" t="str">
        <f t="shared" si="516"/>
        <v/>
      </c>
      <c r="FJ97" s="177" t="str">
        <f t="shared" si="517"/>
        <v/>
      </c>
      <c r="FK97" s="177" t="str">
        <f t="shared" si="518"/>
        <v/>
      </c>
      <c r="FL97" s="177" t="str">
        <f t="shared" si="519"/>
        <v/>
      </c>
      <c r="FM97" s="177" t="str">
        <f t="shared" si="520"/>
        <v/>
      </c>
      <c r="FN97" s="177" t="str">
        <f t="shared" si="521"/>
        <v/>
      </c>
      <c r="FO97" s="177" t="str">
        <f t="shared" si="522"/>
        <v/>
      </c>
      <c r="FP97" s="177" t="str">
        <f t="shared" si="523"/>
        <v/>
      </c>
      <c r="FQ97" s="177" t="str">
        <f t="shared" si="524"/>
        <v/>
      </c>
      <c r="FR97" s="177" t="str">
        <f t="shared" si="525"/>
        <v/>
      </c>
      <c r="FS97" s="177" t="str">
        <f t="shared" si="526"/>
        <v/>
      </c>
      <c r="FT97" s="177" t="str">
        <f t="shared" si="527"/>
        <v/>
      </c>
      <c r="FU97" s="177" t="str">
        <f t="shared" si="528"/>
        <v/>
      </c>
      <c r="FV97" s="177" t="str">
        <f t="shared" si="529"/>
        <v/>
      </c>
      <c r="FW97" s="177" t="str">
        <f t="shared" si="530"/>
        <v/>
      </c>
      <c r="FX97" s="177" t="str">
        <f t="shared" si="531"/>
        <v/>
      </c>
      <c r="FY97" s="177" t="str">
        <f t="shared" si="532"/>
        <v/>
      </c>
      <c r="FZ97" s="177" t="str">
        <f t="shared" si="533"/>
        <v/>
      </c>
      <c r="GA97" s="177" t="str">
        <f t="shared" si="534"/>
        <v/>
      </c>
      <c r="GB97" s="177" t="str">
        <f t="shared" si="535"/>
        <v/>
      </c>
      <c r="GC97" s="177" t="str">
        <f t="shared" si="536"/>
        <v/>
      </c>
      <c r="GD97" s="177" t="str">
        <f t="shared" si="537"/>
        <v/>
      </c>
      <c r="GE97" s="177" t="str">
        <f t="shared" si="538"/>
        <v/>
      </c>
      <c r="GF97" s="177" t="str">
        <f t="shared" si="539"/>
        <v/>
      </c>
      <c r="GG97" s="177" t="str">
        <f t="shared" si="540"/>
        <v/>
      </c>
      <c r="GH97" s="177" t="str">
        <f t="shared" si="541"/>
        <v/>
      </c>
      <c r="GI97" s="177" t="str">
        <f t="shared" si="542"/>
        <v/>
      </c>
      <c r="GJ97" s="177" t="str">
        <f t="shared" si="543"/>
        <v/>
      </c>
      <c r="GK97" s="177" t="str">
        <f t="shared" si="544"/>
        <v/>
      </c>
      <c r="GL97" s="177" t="str">
        <f t="shared" si="545"/>
        <v/>
      </c>
      <c r="GM97" s="177" t="str">
        <f t="shared" si="546"/>
        <v/>
      </c>
      <c r="GN97" s="177" t="str">
        <f t="shared" si="547"/>
        <v/>
      </c>
      <c r="GO97" s="177" t="str">
        <f t="shared" si="548"/>
        <v/>
      </c>
      <c r="GP97" s="177" t="str">
        <f t="shared" si="549"/>
        <v/>
      </c>
      <c r="GQ97" s="177" t="str">
        <f t="shared" si="550"/>
        <v/>
      </c>
      <c r="GR97" s="177" t="str">
        <f t="shared" si="551"/>
        <v/>
      </c>
      <c r="GS97" s="177" t="str">
        <f t="shared" si="552"/>
        <v/>
      </c>
      <c r="GT97" s="177" t="str">
        <f t="shared" si="553"/>
        <v/>
      </c>
      <c r="GU97" s="177" t="str">
        <f t="shared" si="554"/>
        <v/>
      </c>
      <c r="GV97" s="177" t="str">
        <f t="shared" si="555"/>
        <v/>
      </c>
      <c r="GW97" s="177" t="str">
        <f t="shared" si="556"/>
        <v/>
      </c>
      <c r="GX97" s="177" t="str">
        <f t="shared" si="557"/>
        <v/>
      </c>
      <c r="GY97" s="177" t="str">
        <f t="shared" si="558"/>
        <v/>
      </c>
      <c r="GZ97" s="177" t="str">
        <f t="shared" si="559"/>
        <v/>
      </c>
      <c r="HA97" s="177" t="str">
        <f t="shared" si="560"/>
        <v/>
      </c>
      <c r="HB97" s="177" t="str">
        <f t="shared" si="561"/>
        <v/>
      </c>
      <c r="HC97" s="177" t="str">
        <f t="shared" si="562"/>
        <v/>
      </c>
      <c r="HD97" s="177" t="str">
        <f t="shared" si="563"/>
        <v/>
      </c>
      <c r="HE97" s="177" t="str">
        <f t="shared" si="564"/>
        <v/>
      </c>
      <c r="HF97" s="177" t="str">
        <f t="shared" si="565"/>
        <v/>
      </c>
      <c r="HG97" s="177" t="str">
        <f t="shared" si="566"/>
        <v/>
      </c>
      <c r="HH97" s="177" t="str">
        <f t="shared" si="567"/>
        <v/>
      </c>
      <c r="HI97" s="177" t="str">
        <f t="shared" si="568"/>
        <v/>
      </c>
      <c r="HJ97" s="177" t="str">
        <f t="shared" si="569"/>
        <v/>
      </c>
      <c r="HK97" s="177" t="str">
        <f t="shared" si="570"/>
        <v/>
      </c>
      <c r="HL97" s="177" t="str">
        <f t="shared" si="571"/>
        <v/>
      </c>
      <c r="HM97" s="177" t="str">
        <f t="shared" si="572"/>
        <v/>
      </c>
      <c r="HN97" s="177" t="str">
        <f t="shared" si="573"/>
        <v/>
      </c>
      <c r="HO97" s="177" t="str">
        <f t="shared" si="574"/>
        <v/>
      </c>
      <c r="HP97" s="177" t="str">
        <f t="shared" si="575"/>
        <v/>
      </c>
      <c r="HQ97" s="177" t="str">
        <f t="shared" si="576"/>
        <v/>
      </c>
      <c r="HR97" s="177" t="str">
        <f t="shared" si="577"/>
        <v/>
      </c>
      <c r="HS97" s="177" t="str">
        <f t="shared" si="578"/>
        <v/>
      </c>
      <c r="HT97" s="177" t="str">
        <f t="shared" si="385"/>
        <v/>
      </c>
      <c r="HU97" s="177" t="str">
        <f t="shared" si="603"/>
        <v/>
      </c>
      <c r="HV97" s="177" t="str">
        <f t="shared" si="604"/>
        <v/>
      </c>
      <c r="HW97" s="177" t="str">
        <f t="shared" si="605"/>
        <v/>
      </c>
      <c r="HX97" s="177" t="str">
        <f t="shared" si="606"/>
        <v/>
      </c>
      <c r="HY97" s="177" t="str">
        <f t="shared" si="607"/>
        <v/>
      </c>
      <c r="HZ97" s="177" t="str">
        <f t="shared" si="608"/>
        <v/>
      </c>
      <c r="IA97" s="192" t="str">
        <f t="shared" si="377"/>
        <v/>
      </c>
      <c r="IB97" s="193" t="e">
        <f t="shared" si="361"/>
        <v>#N/A</v>
      </c>
      <c r="IC97" s="193" t="e">
        <f t="shared" si="622"/>
        <v>#N/A</v>
      </c>
      <c r="ID97" s="193" t="e">
        <f t="shared" si="622"/>
        <v>#N/A</v>
      </c>
      <c r="IE97" s="193" t="e">
        <f t="shared" si="622"/>
        <v>#N/A</v>
      </c>
      <c r="IF97" s="193" t="e">
        <f t="shared" ref="IF97:IT103" si="635">IF(ISNONTEXT($Q97),IF($G97="R",_xlfn.BETA.DIST(AM97,$M97,$N97,FALSE,$B97,$D97),_xlfn.BETA.DIST(AM97,$N97,$M97,FALSE,$B97,$D97)),NA())</f>
        <v>#N/A</v>
      </c>
      <c r="IG97" s="193" t="e">
        <f t="shared" si="635"/>
        <v>#N/A</v>
      </c>
      <c r="IH97" s="193" t="e">
        <f t="shared" si="635"/>
        <v>#N/A</v>
      </c>
      <c r="II97" s="193" t="e">
        <f t="shared" si="635"/>
        <v>#N/A</v>
      </c>
      <c r="IJ97" s="193" t="e">
        <f t="shared" si="635"/>
        <v>#N/A</v>
      </c>
      <c r="IK97" s="193" t="e">
        <f t="shared" si="635"/>
        <v>#N/A</v>
      </c>
      <c r="IL97" s="193" t="e">
        <f t="shared" si="635"/>
        <v>#N/A</v>
      </c>
      <c r="IM97" s="193" t="e">
        <f t="shared" si="635"/>
        <v>#N/A</v>
      </c>
      <c r="IN97" s="193" t="e">
        <f t="shared" si="635"/>
        <v>#N/A</v>
      </c>
      <c r="IO97" s="193" t="e">
        <f t="shared" si="635"/>
        <v>#N/A</v>
      </c>
      <c r="IP97" s="193" t="e">
        <f t="shared" si="635"/>
        <v>#N/A</v>
      </c>
      <c r="IQ97" s="193" t="e">
        <f t="shared" si="635"/>
        <v>#N/A</v>
      </c>
      <c r="IR97" s="193" t="e">
        <f t="shared" si="635"/>
        <v>#N/A</v>
      </c>
      <c r="IS97" s="193" t="e">
        <f t="shared" si="635"/>
        <v>#N/A</v>
      </c>
      <c r="IT97" s="193" t="e">
        <f t="shared" si="635"/>
        <v>#N/A</v>
      </c>
      <c r="IU97" s="193" t="e">
        <f t="shared" si="630"/>
        <v>#N/A</v>
      </c>
      <c r="IV97" s="193" t="e">
        <f t="shared" si="630"/>
        <v>#N/A</v>
      </c>
      <c r="IW97" s="193" t="e">
        <f t="shared" si="630"/>
        <v>#N/A</v>
      </c>
      <c r="IX97" s="193" t="e">
        <f t="shared" si="630"/>
        <v>#N/A</v>
      </c>
      <c r="IY97" s="193" t="e">
        <f t="shared" si="630"/>
        <v>#N/A</v>
      </c>
      <c r="IZ97" s="193" t="e">
        <f t="shared" si="630"/>
        <v>#N/A</v>
      </c>
      <c r="JA97" s="193" t="e">
        <f t="shared" si="630"/>
        <v>#N/A</v>
      </c>
      <c r="JB97" s="193" t="e">
        <f t="shared" si="630"/>
        <v>#N/A</v>
      </c>
      <c r="JC97" s="193" t="e">
        <f t="shared" si="630"/>
        <v>#N/A</v>
      </c>
      <c r="JD97" s="193" t="e">
        <f t="shared" si="630"/>
        <v>#N/A</v>
      </c>
      <c r="JE97" s="193" t="e">
        <f t="shared" si="630"/>
        <v>#N/A</v>
      </c>
      <c r="JF97" s="193" t="e">
        <f t="shared" si="630"/>
        <v>#N/A</v>
      </c>
      <c r="JG97" s="193" t="e">
        <f t="shared" si="630"/>
        <v>#N/A</v>
      </c>
      <c r="JH97" s="193" t="e">
        <f t="shared" si="630"/>
        <v>#N/A</v>
      </c>
      <c r="JI97" s="193" t="e">
        <f t="shared" si="630"/>
        <v>#N/A</v>
      </c>
      <c r="JJ97" s="193" t="e">
        <f t="shared" si="626"/>
        <v>#N/A</v>
      </c>
      <c r="JK97" s="193" t="e">
        <f t="shared" si="626"/>
        <v>#N/A</v>
      </c>
      <c r="JL97" s="193" t="e">
        <f t="shared" si="626"/>
        <v>#N/A</v>
      </c>
      <c r="JM97" s="193" t="e">
        <f t="shared" si="626"/>
        <v>#N/A</v>
      </c>
      <c r="JN97" s="193" t="e">
        <f t="shared" si="626"/>
        <v>#N/A</v>
      </c>
      <c r="JO97" s="193" t="e">
        <f t="shared" si="626"/>
        <v>#N/A</v>
      </c>
      <c r="JP97" s="193" t="e">
        <f t="shared" si="626"/>
        <v>#N/A</v>
      </c>
      <c r="JQ97" s="193" t="e">
        <f t="shared" si="626"/>
        <v>#N/A</v>
      </c>
      <c r="JR97" s="193" t="e">
        <f t="shared" si="626"/>
        <v>#N/A</v>
      </c>
      <c r="JS97" s="193" t="e">
        <f t="shared" si="626"/>
        <v>#N/A</v>
      </c>
      <c r="JT97" s="193" t="e">
        <f t="shared" si="626"/>
        <v>#N/A</v>
      </c>
      <c r="JU97" s="193" t="e">
        <f t="shared" si="626"/>
        <v>#N/A</v>
      </c>
      <c r="JV97" s="193" t="e">
        <f t="shared" si="626"/>
        <v>#N/A</v>
      </c>
      <c r="JW97" s="193" t="e">
        <f t="shared" si="626"/>
        <v>#N/A</v>
      </c>
      <c r="JX97" s="193" t="e">
        <f t="shared" si="626"/>
        <v>#N/A</v>
      </c>
      <c r="JY97" s="193" t="e">
        <f t="shared" si="611"/>
        <v>#N/A</v>
      </c>
      <c r="JZ97" s="193" t="e">
        <f t="shared" si="611"/>
        <v>#N/A</v>
      </c>
      <c r="KA97" s="193" t="e">
        <f t="shared" si="611"/>
        <v>#N/A</v>
      </c>
      <c r="KB97" s="193" t="e">
        <f t="shared" si="611"/>
        <v>#N/A</v>
      </c>
      <c r="KC97" s="193" t="e">
        <f t="shared" si="611"/>
        <v>#N/A</v>
      </c>
      <c r="KD97" s="193" t="e">
        <f t="shared" si="611"/>
        <v>#N/A</v>
      </c>
      <c r="KE97" s="193" t="e">
        <f t="shared" si="611"/>
        <v>#N/A</v>
      </c>
      <c r="KF97" s="193" t="e">
        <f t="shared" si="611"/>
        <v>#N/A</v>
      </c>
      <c r="KG97" s="193" t="e">
        <f t="shared" si="611"/>
        <v>#N/A</v>
      </c>
      <c r="KH97" s="193" t="e">
        <f t="shared" si="611"/>
        <v>#N/A</v>
      </c>
      <c r="KI97" s="193" t="e">
        <f t="shared" si="611"/>
        <v>#N/A</v>
      </c>
      <c r="KJ97" s="193" t="e">
        <f t="shared" si="611"/>
        <v>#N/A</v>
      </c>
      <c r="KK97" s="193" t="e">
        <f t="shared" si="611"/>
        <v>#N/A</v>
      </c>
      <c r="KL97" s="193" t="e">
        <f t="shared" si="611"/>
        <v>#N/A</v>
      </c>
      <c r="KM97" s="193" t="e">
        <f t="shared" si="611"/>
        <v>#N/A</v>
      </c>
      <c r="KN97" s="193" t="e">
        <f t="shared" si="386"/>
        <v>#N/A</v>
      </c>
      <c r="KO97" s="193" t="e">
        <f t="shared" si="623"/>
        <v>#N/A</v>
      </c>
      <c r="KP97" s="193" t="e">
        <f t="shared" si="623"/>
        <v>#N/A</v>
      </c>
      <c r="KQ97" s="193" t="e">
        <f t="shared" si="623"/>
        <v>#N/A</v>
      </c>
      <c r="KR97" s="193" t="e">
        <f t="shared" ref="KR97:LF103" si="636">IF(ISNONTEXT($Q97),IF($G97="R",_xlfn.BETA.DIST(CY97,$M97,$N97,FALSE,$B97,$D97),_xlfn.BETA.DIST(CY97,$N97,$M97,FALSE,$B97,$D97)),NA())</f>
        <v>#N/A</v>
      </c>
      <c r="KS97" s="193" t="e">
        <f t="shared" si="636"/>
        <v>#N/A</v>
      </c>
      <c r="KT97" s="193" t="e">
        <f t="shared" si="636"/>
        <v>#N/A</v>
      </c>
      <c r="KU97" s="193" t="e">
        <f t="shared" si="636"/>
        <v>#N/A</v>
      </c>
      <c r="KV97" s="193" t="e">
        <f t="shared" si="636"/>
        <v>#N/A</v>
      </c>
      <c r="KW97" s="193" t="e">
        <f t="shared" si="636"/>
        <v>#N/A</v>
      </c>
      <c r="KX97" s="193" t="e">
        <f t="shared" si="636"/>
        <v>#N/A</v>
      </c>
      <c r="KY97" s="193" t="e">
        <f t="shared" si="636"/>
        <v>#N/A</v>
      </c>
      <c r="KZ97" s="193" t="e">
        <f t="shared" si="636"/>
        <v>#N/A</v>
      </c>
      <c r="LA97" s="193" t="e">
        <f t="shared" si="636"/>
        <v>#N/A</v>
      </c>
      <c r="LB97" s="193" t="e">
        <f t="shared" si="636"/>
        <v>#N/A</v>
      </c>
      <c r="LC97" s="193" t="e">
        <f t="shared" si="636"/>
        <v>#N/A</v>
      </c>
      <c r="LD97" s="193" t="e">
        <f t="shared" si="636"/>
        <v>#N/A</v>
      </c>
      <c r="LE97" s="193" t="e">
        <f t="shared" si="636"/>
        <v>#N/A</v>
      </c>
      <c r="LF97" s="193" t="e">
        <f t="shared" si="636"/>
        <v>#N/A</v>
      </c>
      <c r="LG97" s="193" t="e">
        <f t="shared" si="631"/>
        <v>#N/A</v>
      </c>
      <c r="LH97" s="193" t="e">
        <f t="shared" si="631"/>
        <v>#N/A</v>
      </c>
      <c r="LI97" s="193" t="e">
        <f t="shared" si="631"/>
        <v>#N/A</v>
      </c>
      <c r="LJ97" s="193" t="e">
        <f t="shared" si="631"/>
        <v>#N/A</v>
      </c>
      <c r="LK97" s="193" t="e">
        <f t="shared" si="631"/>
        <v>#N/A</v>
      </c>
      <c r="LL97" s="193" t="e">
        <f t="shared" si="631"/>
        <v>#N/A</v>
      </c>
      <c r="LM97" s="193" t="e">
        <f t="shared" si="631"/>
        <v>#N/A</v>
      </c>
      <c r="LN97" s="193" t="e">
        <f t="shared" si="631"/>
        <v>#N/A</v>
      </c>
      <c r="LO97" s="193" t="e">
        <f t="shared" si="631"/>
        <v>#N/A</v>
      </c>
      <c r="LP97" s="193" t="e">
        <f t="shared" si="631"/>
        <v>#N/A</v>
      </c>
      <c r="LQ97" s="193" t="e">
        <f t="shared" si="631"/>
        <v>#N/A</v>
      </c>
      <c r="LR97" s="193" t="e">
        <f t="shared" si="631"/>
        <v>#N/A</v>
      </c>
      <c r="LS97" s="193" t="e">
        <f t="shared" si="631"/>
        <v>#N/A</v>
      </c>
      <c r="LT97" s="193" t="e">
        <f t="shared" si="631"/>
        <v>#N/A</v>
      </c>
      <c r="LU97" s="193" t="e">
        <f t="shared" si="631"/>
        <v>#N/A</v>
      </c>
      <c r="LV97" s="193" t="e">
        <f t="shared" si="627"/>
        <v>#N/A</v>
      </c>
      <c r="LW97" s="193" t="e">
        <f t="shared" si="627"/>
        <v>#N/A</v>
      </c>
      <c r="LX97" s="193" t="e">
        <f t="shared" si="627"/>
        <v>#N/A</v>
      </c>
      <c r="LY97" s="193" t="e">
        <f t="shared" si="627"/>
        <v>#N/A</v>
      </c>
      <c r="LZ97" s="193" t="e">
        <f t="shared" si="627"/>
        <v>#N/A</v>
      </c>
      <c r="MA97" s="193" t="e">
        <f t="shared" si="627"/>
        <v>#N/A</v>
      </c>
      <c r="MB97" s="193" t="e">
        <f t="shared" si="627"/>
        <v>#N/A</v>
      </c>
      <c r="MC97" s="193" t="e">
        <f t="shared" si="627"/>
        <v>#N/A</v>
      </c>
      <c r="MD97" s="193" t="e">
        <f t="shared" si="627"/>
        <v>#N/A</v>
      </c>
      <c r="ME97" s="193" t="e">
        <f t="shared" si="627"/>
        <v>#N/A</v>
      </c>
      <c r="MF97" s="193" t="e">
        <f t="shared" si="627"/>
        <v>#N/A</v>
      </c>
      <c r="MG97" s="193" t="e">
        <f t="shared" si="627"/>
        <v>#N/A</v>
      </c>
      <c r="MH97" s="193" t="e">
        <f t="shared" si="627"/>
        <v>#N/A</v>
      </c>
      <c r="MI97" s="193" t="e">
        <f t="shared" si="627"/>
        <v>#N/A</v>
      </c>
      <c r="MJ97" s="193" t="e">
        <f t="shared" si="627"/>
        <v>#N/A</v>
      </c>
      <c r="MK97" s="193" t="e">
        <f t="shared" si="612"/>
        <v>#N/A</v>
      </c>
      <c r="ML97" s="193" t="e">
        <f t="shared" si="612"/>
        <v>#N/A</v>
      </c>
      <c r="MM97" s="193" t="e">
        <f t="shared" si="612"/>
        <v>#N/A</v>
      </c>
      <c r="MN97" s="193" t="e">
        <f t="shared" si="612"/>
        <v>#N/A</v>
      </c>
      <c r="MO97" s="193" t="e">
        <f t="shared" si="612"/>
        <v>#N/A</v>
      </c>
      <c r="MP97" s="193" t="e">
        <f t="shared" si="612"/>
        <v>#N/A</v>
      </c>
      <c r="MQ97" s="193" t="e">
        <f t="shared" si="612"/>
        <v>#N/A</v>
      </c>
      <c r="MR97" s="193" t="e">
        <f t="shared" si="612"/>
        <v>#N/A</v>
      </c>
      <c r="MS97" s="193" t="e">
        <f t="shared" si="612"/>
        <v>#N/A</v>
      </c>
      <c r="MT97" s="193" t="e">
        <f t="shared" si="612"/>
        <v>#N/A</v>
      </c>
      <c r="MU97" s="193" t="e">
        <f t="shared" si="612"/>
        <v>#N/A</v>
      </c>
      <c r="MV97" s="193" t="e">
        <f t="shared" si="612"/>
        <v>#N/A</v>
      </c>
      <c r="MW97" s="193" t="e">
        <f t="shared" si="612"/>
        <v>#N/A</v>
      </c>
      <c r="MX97" s="193" t="e">
        <f t="shared" si="612"/>
        <v>#N/A</v>
      </c>
      <c r="MY97" s="193" t="e">
        <f t="shared" si="612"/>
        <v>#N/A</v>
      </c>
      <c r="MZ97" s="193" t="e">
        <f t="shared" si="387"/>
        <v>#N/A</v>
      </c>
      <c r="NA97" s="193" t="e">
        <f t="shared" si="624"/>
        <v>#N/A</v>
      </c>
      <c r="NB97" s="193" t="e">
        <f t="shared" si="624"/>
        <v>#N/A</v>
      </c>
      <c r="NC97" s="193" t="e">
        <f t="shared" si="624"/>
        <v>#N/A</v>
      </c>
      <c r="ND97" s="193" t="e">
        <f t="shared" ref="ND97:NR103" si="637">IF(ISNONTEXT($Q97),IF($G97="R",_xlfn.BETA.DIST(FK97,$M97,$N97,FALSE,$B97,$D97),_xlfn.BETA.DIST(FK97,$N97,$M97,FALSE,$B97,$D97)),NA())</f>
        <v>#N/A</v>
      </c>
      <c r="NE97" s="193" t="e">
        <f t="shared" si="637"/>
        <v>#N/A</v>
      </c>
      <c r="NF97" s="193" t="e">
        <f t="shared" si="637"/>
        <v>#N/A</v>
      </c>
      <c r="NG97" s="193" t="e">
        <f t="shared" si="637"/>
        <v>#N/A</v>
      </c>
      <c r="NH97" s="193" t="e">
        <f t="shared" si="637"/>
        <v>#N/A</v>
      </c>
      <c r="NI97" s="193" t="e">
        <f t="shared" si="637"/>
        <v>#N/A</v>
      </c>
      <c r="NJ97" s="193" t="e">
        <f t="shared" si="637"/>
        <v>#N/A</v>
      </c>
      <c r="NK97" s="193" t="e">
        <f t="shared" si="637"/>
        <v>#N/A</v>
      </c>
      <c r="NL97" s="193" t="e">
        <f t="shared" si="637"/>
        <v>#N/A</v>
      </c>
      <c r="NM97" s="193" t="e">
        <f t="shared" si="637"/>
        <v>#N/A</v>
      </c>
      <c r="NN97" s="193" t="e">
        <f t="shared" si="637"/>
        <v>#N/A</v>
      </c>
      <c r="NO97" s="193" t="e">
        <f t="shared" si="637"/>
        <v>#N/A</v>
      </c>
      <c r="NP97" s="193" t="e">
        <f t="shared" si="637"/>
        <v>#N/A</v>
      </c>
      <c r="NQ97" s="193" t="e">
        <f t="shared" si="637"/>
        <v>#N/A</v>
      </c>
      <c r="NR97" s="193" t="e">
        <f t="shared" si="637"/>
        <v>#N/A</v>
      </c>
      <c r="NS97" s="193" t="e">
        <f t="shared" si="632"/>
        <v>#N/A</v>
      </c>
      <c r="NT97" s="193" t="e">
        <f t="shared" si="632"/>
        <v>#N/A</v>
      </c>
      <c r="NU97" s="193" t="e">
        <f t="shared" si="632"/>
        <v>#N/A</v>
      </c>
      <c r="NV97" s="193" t="e">
        <f t="shared" si="632"/>
        <v>#N/A</v>
      </c>
      <c r="NW97" s="193" t="e">
        <f t="shared" si="632"/>
        <v>#N/A</v>
      </c>
      <c r="NX97" s="193" t="e">
        <f t="shared" si="632"/>
        <v>#N/A</v>
      </c>
      <c r="NY97" s="193" t="e">
        <f t="shared" si="632"/>
        <v>#N/A</v>
      </c>
      <c r="NZ97" s="193" t="e">
        <f t="shared" si="632"/>
        <v>#N/A</v>
      </c>
      <c r="OA97" s="193" t="e">
        <f t="shared" si="632"/>
        <v>#N/A</v>
      </c>
      <c r="OB97" s="193" t="e">
        <f t="shared" si="632"/>
        <v>#N/A</v>
      </c>
      <c r="OC97" s="193" t="e">
        <f t="shared" si="632"/>
        <v>#N/A</v>
      </c>
      <c r="OD97" s="193" t="e">
        <f t="shared" si="632"/>
        <v>#N/A</v>
      </c>
      <c r="OE97" s="193" t="e">
        <f t="shared" si="632"/>
        <v>#N/A</v>
      </c>
      <c r="OF97" s="193" t="e">
        <f t="shared" si="632"/>
        <v>#N/A</v>
      </c>
      <c r="OG97" s="193" t="e">
        <f t="shared" si="632"/>
        <v>#N/A</v>
      </c>
      <c r="OH97" s="193" t="e">
        <f t="shared" si="628"/>
        <v>#N/A</v>
      </c>
      <c r="OI97" s="193" t="e">
        <f t="shared" si="628"/>
        <v>#N/A</v>
      </c>
      <c r="OJ97" s="193" t="e">
        <f t="shared" si="628"/>
        <v>#N/A</v>
      </c>
      <c r="OK97" s="193" t="e">
        <f t="shared" si="628"/>
        <v>#N/A</v>
      </c>
      <c r="OL97" s="193" t="e">
        <f t="shared" si="628"/>
        <v>#N/A</v>
      </c>
      <c r="OM97" s="193" t="e">
        <f t="shared" si="628"/>
        <v>#N/A</v>
      </c>
      <c r="ON97" s="193" t="e">
        <f t="shared" si="628"/>
        <v>#N/A</v>
      </c>
      <c r="OO97" s="193" t="e">
        <f t="shared" si="628"/>
        <v>#N/A</v>
      </c>
      <c r="OP97" s="193" t="e">
        <f t="shared" si="628"/>
        <v>#N/A</v>
      </c>
      <c r="OQ97" s="193" t="e">
        <f t="shared" si="628"/>
        <v>#N/A</v>
      </c>
      <c r="OR97" s="193" t="e">
        <f t="shared" si="628"/>
        <v>#N/A</v>
      </c>
      <c r="OS97" s="193" t="e">
        <f t="shared" si="628"/>
        <v>#N/A</v>
      </c>
      <c r="OT97" s="193" t="e">
        <f t="shared" si="628"/>
        <v>#N/A</v>
      </c>
      <c r="OU97" s="193" t="e">
        <f t="shared" si="628"/>
        <v>#N/A</v>
      </c>
      <c r="OV97" s="193" t="e">
        <f t="shared" si="628"/>
        <v>#N/A</v>
      </c>
      <c r="OW97" s="193" t="e">
        <f t="shared" si="613"/>
        <v>#N/A</v>
      </c>
      <c r="OX97" s="193" t="e">
        <f t="shared" si="613"/>
        <v>#N/A</v>
      </c>
      <c r="OY97" s="193" t="e">
        <f t="shared" si="613"/>
        <v>#N/A</v>
      </c>
      <c r="OZ97" s="193" t="e">
        <f t="shared" si="613"/>
        <v>#N/A</v>
      </c>
      <c r="PA97" s="193" t="e">
        <f t="shared" si="613"/>
        <v>#N/A</v>
      </c>
      <c r="PB97" s="193" t="e">
        <f t="shared" si="613"/>
        <v>#N/A</v>
      </c>
      <c r="PC97" s="193" t="e">
        <f t="shared" si="613"/>
        <v>#N/A</v>
      </c>
      <c r="PD97" s="193" t="e">
        <f t="shared" si="613"/>
        <v>#N/A</v>
      </c>
      <c r="PE97" s="193" t="e">
        <f t="shared" si="613"/>
        <v>#N/A</v>
      </c>
      <c r="PF97" s="193" t="e">
        <f t="shared" si="613"/>
        <v>#N/A</v>
      </c>
      <c r="PG97" s="193" t="e">
        <f t="shared" si="613"/>
        <v>#N/A</v>
      </c>
      <c r="PH97" s="193" t="e">
        <f t="shared" si="613"/>
        <v>#N/A</v>
      </c>
      <c r="PI97" s="193" t="e">
        <f t="shared" si="613"/>
        <v>#N/A</v>
      </c>
      <c r="PJ97" s="193" t="e">
        <f t="shared" si="613"/>
        <v>#N/A</v>
      </c>
      <c r="PK97" s="193" t="e">
        <f t="shared" si="613"/>
        <v>#N/A</v>
      </c>
      <c r="PL97" s="193" t="e">
        <f t="shared" si="388"/>
        <v>#N/A</v>
      </c>
      <c r="PM97" s="193" t="e">
        <f t="shared" si="609"/>
        <v>#N/A</v>
      </c>
      <c r="PN97" s="193" t="e">
        <f t="shared" si="609"/>
        <v>#N/A</v>
      </c>
      <c r="PO97" s="193" t="e">
        <f t="shared" si="609"/>
        <v>#N/A</v>
      </c>
      <c r="PP97" s="193" t="e">
        <f t="shared" si="609"/>
        <v>#N/A</v>
      </c>
      <c r="PQ97" s="193" t="e">
        <f t="shared" si="609"/>
        <v>#N/A</v>
      </c>
      <c r="PR97" s="193" t="e">
        <f t="shared" si="609"/>
        <v>#N/A</v>
      </c>
      <c r="PS97" s="193" t="e">
        <f t="shared" si="609"/>
        <v>#N/A</v>
      </c>
      <c r="PT97" s="193" t="e">
        <f t="shared" si="609"/>
        <v>#N/A</v>
      </c>
    </row>
    <row r="98" spans="1:436" hidden="1" x14ac:dyDescent="0.45">
      <c r="A98" s="20">
        <v>95</v>
      </c>
      <c r="B98" s="101" t="str">
        <f t="shared" si="363"/>
        <v/>
      </c>
      <c r="C98" s="115"/>
      <c r="D98" s="101" t="str">
        <f t="shared" si="364"/>
        <v/>
      </c>
      <c r="E98" s="110" t="str">
        <f t="shared" si="365"/>
        <v/>
      </c>
      <c r="F98" s="21" t="str">
        <f t="shared" si="366"/>
        <v/>
      </c>
      <c r="G98" s="22" t="str">
        <f t="shared" si="367"/>
        <v/>
      </c>
      <c r="H98" s="23" t="str">
        <f>IF(F98="","",IF(OR($F98&lt;Skew!$B$3,$F98=Skew!$B$3),IF($F98&gt;Skew!$C$3,Skew!$A$3,IF($F98&gt;Skew!$C$4,Skew!$A$4,IF($F98&gt;Skew!$C$5,Skew!$A$5,IF($F98&gt;Skew!$C$6,Skew!$A$6,IF($F98&gt;Skew!$C$7,Skew!$A$7,IF($F98&gt;Skew!$C$8,Skew!$A$8,IF($F98&gt;Skew!$C$9,Skew!$A$9,IF($F98&gt;Skew!$C$10,Skew!$A$10,IF($F98&gt;Skew!$C$11,Skew!$A$11,IF($F98&gt;Skew!$C$12,Skew!$A$12,IF($F98&gt;Skew!$C$13,Skew!$A$13,IF($F98&gt;Skew!$C$14,Skew!$A$14,IF($F98&gt;Skew!$C$15,Skew!$A$15,IF($F98&gt;Skew!$C$16,Skew!$A$16,Skew!$A$17)
)))))))))))))))</f>
        <v/>
      </c>
      <c r="I98" s="22" t="str">
        <f>IF(F98="","",MATCH(H98,Skew!$A$3:$A$17,0))</f>
        <v/>
      </c>
      <c r="J98" s="22" t="str">
        <f t="shared" si="368"/>
        <v/>
      </c>
      <c r="K98" s="24"/>
      <c r="L98" s="22" t="str">
        <f>IF(OR(F98="",K98=""),"",MATCH(K98,Confidence!$A$3:$A$12,0))</f>
        <v/>
      </c>
      <c r="M98" s="25" t="str">
        <f t="shared" si="369"/>
        <v/>
      </c>
      <c r="N98" s="25" t="str">
        <f t="shared" si="370"/>
        <v/>
      </c>
      <c r="O98" s="22"/>
      <c r="P98" s="102" t="str">
        <f t="shared" si="371"/>
        <v/>
      </c>
      <c r="Q98" s="102" t="str">
        <f t="shared" si="372"/>
        <v/>
      </c>
      <c r="R98" s="37" t="str">
        <f t="shared" si="373"/>
        <v/>
      </c>
      <c r="S98" s="115"/>
      <c r="T98" s="204" t="str">
        <f>IF(AND(B98&gt;0,C98&gt;0,D98&gt;0,M98&gt;0,N98&gt;0,S98&gt;0,NOT(K98="")),ABS(VLOOKUP($S$1,VLookups!$A$30:$B$31,2,FALSE)-_xlfn.BETA.DIST(S98,IF(G98="L",N98,M98),IF(G98="L",M98,N98),TRUE,B98,D98)),"")</f>
        <v/>
      </c>
      <c r="U98" s="112" t="str">
        <f>IF(OR($M98="",$N98=""),"",_xlfn.BETA.INV(ABS(VLOOKUP($S$1,VLookups!$A$30:$B$31,2,FALSE)-U$3),IF($G98="L",$N98,$M98),IF($G98="L",$M98,$N98),$B98,$D98))</f>
        <v/>
      </c>
      <c r="V98" s="113" t="str">
        <f>IF(OR($M98="",$N98=""),"",_xlfn.BETA.INV(ABS(VLOOKUP($S$1,VLookups!$A$30:$B$31,2,FALSE)-V$3),IF($G98="L",$N98,$M98),IF($G98="L",$M98,$N98),$B98,$D98))</f>
        <v/>
      </c>
      <c r="W98" s="112" t="str">
        <f>IF(OR($M98="",$N98=""),"",_xlfn.BETA.INV(ABS(VLOOKUP($S$1,VLookups!$A$30:$B$31,2,FALSE)-W$3),IF($G98="L",$N98,$M98),IF($G98="L",$M98,$N98),$B98,$D98))</f>
        <v/>
      </c>
      <c r="X98" s="113" t="str">
        <f>IF(OR($M98="",$N98=""),"",_xlfn.BETA.INV(ABS(VLOOKUP($S$1,VLookups!$A$30:$B$31,2,FALSE)-X$3),IF($G98="L",$N98,$M98),IF($G98="L",$M98,$N98),$B98,$D98))</f>
        <v/>
      </c>
      <c r="Y98" s="112" t="str">
        <f>IF(OR($M98="",$N98=""),"",_xlfn.BETA.INV(ABS(VLOOKUP($S$1,VLookups!$A$30:$B$31,2,FALSE)-Y$3),IF($G98="L",$N98,$M98),IF($G98="L",$M98,$N98),$B98,$D98))</f>
        <v/>
      </c>
      <c r="Z98" s="113" t="str">
        <f>IF(OR($M98="",$N98=""),"",_xlfn.BETA.INV(ABS(VLOOKUP($S$1,VLookups!$A$30:$B$31,2,FALSE)-Z$3),IF($G98="L",$N98,$M98),IF($G98="L",$M98,$N98),$B98,$D98))</f>
        <v/>
      </c>
      <c r="AA98" s="112" t="str">
        <f>IF(OR($M98="",$N98=""),"",_xlfn.BETA.INV(ABS(VLOOKUP($S$1,VLookups!$A$30:$B$31,2,FALSE)-AA$3),IF($G98="L",$N98,$M98),IF($G98="L",$M98,$N98),$B98,$D98))</f>
        <v/>
      </c>
      <c r="AB98" s="113" t="str">
        <f>IF(OR($M98="",$N98=""),"",_xlfn.BETA.INV(ABS(VLOOKUP($S$1,VLookups!$A$30:$B$31,2,FALSE)-AB$3),IF($G98="L",$N98,$M98),IF($G98="L",$M98,$N98),$B98,$D98))</f>
        <v/>
      </c>
      <c r="AC98" s="112" t="str">
        <f>IF(OR($M98="",$N98=""),"",_xlfn.BETA.INV(ABS(VLOOKUP($S$1,VLookups!$A$30:$B$31,2,FALSE)-AC$3),IF($G98="L",$N98,$M98),IF($G98="L",$M98,$N98),$B98,$D98))</f>
        <v/>
      </c>
      <c r="AD98" s="113" t="str">
        <f>IF(OR($M98="",$N98=""),"",_xlfn.BETA.INV(ABS(VLOOKUP($S$1,VLookups!$A$30:$B$31,2,FALSE)-AD$3),IF($G98="L",$N98,$M98),IF($G98="L",$M98,$N98),$B98,$D98))</f>
        <v/>
      </c>
      <c r="AE98" s="112" t="str">
        <f>IF(OR($M98="",$N98=""),"",_xlfn.BETA.INV(ABS(VLOOKUP($S$1,VLookups!$A$30:$B$31,2,FALSE)-AE$3),IF($G98="L",$N98,$M98),IF($G98="L",$M98,$N98),$B98,$D98))</f>
        <v/>
      </c>
      <c r="AF98" s="113" t="str">
        <f>IF(OR($M98="",$N98=""),"",_xlfn.BETA.INV(ABS(VLOOKUP($S$1,VLookups!$A$30:$B$31,2,FALSE)-AF$3),IF($G98="L",$N98,$M98),IF($G98="L",$M98,$N98),$B98,$D98))</f>
        <v/>
      </c>
      <c r="AG98" s="15"/>
      <c r="AH98" s="194" t="str">
        <f t="shared" si="374"/>
        <v/>
      </c>
      <c r="AI98" s="192" t="str">
        <f t="shared" si="375"/>
        <v/>
      </c>
      <c r="AJ98" s="177" t="str">
        <f t="shared" ref="AJ98" si="638">IF(ISNONTEXT($AH98),AI98+$AH98,"")</f>
        <v/>
      </c>
      <c r="AK98" s="177" t="str">
        <f t="shared" si="390"/>
        <v/>
      </c>
      <c r="AL98" s="177" t="str">
        <f t="shared" si="391"/>
        <v/>
      </c>
      <c r="AM98" s="177" t="str">
        <f t="shared" si="392"/>
        <v/>
      </c>
      <c r="AN98" s="177" t="str">
        <f t="shared" si="393"/>
        <v/>
      </c>
      <c r="AO98" s="177" t="str">
        <f t="shared" si="394"/>
        <v/>
      </c>
      <c r="AP98" s="177" t="str">
        <f t="shared" si="395"/>
        <v/>
      </c>
      <c r="AQ98" s="177" t="str">
        <f t="shared" si="396"/>
        <v/>
      </c>
      <c r="AR98" s="177" t="str">
        <f t="shared" si="397"/>
        <v/>
      </c>
      <c r="AS98" s="177" t="str">
        <f t="shared" si="398"/>
        <v/>
      </c>
      <c r="AT98" s="177" t="str">
        <f t="shared" si="399"/>
        <v/>
      </c>
      <c r="AU98" s="177" t="str">
        <f t="shared" si="400"/>
        <v/>
      </c>
      <c r="AV98" s="177" t="str">
        <f t="shared" si="401"/>
        <v/>
      </c>
      <c r="AW98" s="177" t="str">
        <f t="shared" si="402"/>
        <v/>
      </c>
      <c r="AX98" s="177" t="str">
        <f t="shared" si="403"/>
        <v/>
      </c>
      <c r="AY98" s="177" t="str">
        <f t="shared" si="404"/>
        <v/>
      </c>
      <c r="AZ98" s="177" t="str">
        <f t="shared" si="405"/>
        <v/>
      </c>
      <c r="BA98" s="177" t="str">
        <f t="shared" si="406"/>
        <v/>
      </c>
      <c r="BB98" s="177" t="str">
        <f t="shared" si="407"/>
        <v/>
      </c>
      <c r="BC98" s="177" t="str">
        <f t="shared" si="408"/>
        <v/>
      </c>
      <c r="BD98" s="177" t="str">
        <f t="shared" si="409"/>
        <v/>
      </c>
      <c r="BE98" s="177" t="str">
        <f t="shared" si="410"/>
        <v/>
      </c>
      <c r="BF98" s="177" t="str">
        <f t="shared" si="411"/>
        <v/>
      </c>
      <c r="BG98" s="177" t="str">
        <f t="shared" si="412"/>
        <v/>
      </c>
      <c r="BH98" s="177" t="str">
        <f t="shared" si="413"/>
        <v/>
      </c>
      <c r="BI98" s="177" t="str">
        <f t="shared" si="414"/>
        <v/>
      </c>
      <c r="BJ98" s="177" t="str">
        <f t="shared" si="415"/>
        <v/>
      </c>
      <c r="BK98" s="177" t="str">
        <f t="shared" si="416"/>
        <v/>
      </c>
      <c r="BL98" s="177" t="str">
        <f t="shared" si="417"/>
        <v/>
      </c>
      <c r="BM98" s="177" t="str">
        <f t="shared" si="418"/>
        <v/>
      </c>
      <c r="BN98" s="177" t="str">
        <f t="shared" si="419"/>
        <v/>
      </c>
      <c r="BO98" s="177" t="str">
        <f t="shared" si="420"/>
        <v/>
      </c>
      <c r="BP98" s="177" t="str">
        <f t="shared" si="421"/>
        <v/>
      </c>
      <c r="BQ98" s="177" t="str">
        <f t="shared" si="422"/>
        <v/>
      </c>
      <c r="BR98" s="177" t="str">
        <f t="shared" si="423"/>
        <v/>
      </c>
      <c r="BS98" s="177" t="str">
        <f t="shared" si="424"/>
        <v/>
      </c>
      <c r="BT98" s="177" t="str">
        <f t="shared" si="425"/>
        <v/>
      </c>
      <c r="BU98" s="177" t="str">
        <f t="shared" si="426"/>
        <v/>
      </c>
      <c r="BV98" s="177" t="str">
        <f t="shared" si="427"/>
        <v/>
      </c>
      <c r="BW98" s="177" t="str">
        <f t="shared" si="428"/>
        <v/>
      </c>
      <c r="BX98" s="177" t="str">
        <f t="shared" si="429"/>
        <v/>
      </c>
      <c r="BY98" s="177" t="str">
        <f t="shared" si="430"/>
        <v/>
      </c>
      <c r="BZ98" s="177" t="str">
        <f t="shared" si="431"/>
        <v/>
      </c>
      <c r="CA98" s="177" t="str">
        <f t="shared" si="432"/>
        <v/>
      </c>
      <c r="CB98" s="177" t="str">
        <f t="shared" si="433"/>
        <v/>
      </c>
      <c r="CC98" s="177" t="str">
        <f t="shared" si="434"/>
        <v/>
      </c>
      <c r="CD98" s="177" t="str">
        <f t="shared" si="435"/>
        <v/>
      </c>
      <c r="CE98" s="177" t="str">
        <f t="shared" si="436"/>
        <v/>
      </c>
      <c r="CF98" s="177" t="str">
        <f t="shared" si="437"/>
        <v/>
      </c>
      <c r="CG98" s="177" t="str">
        <f t="shared" si="438"/>
        <v/>
      </c>
      <c r="CH98" s="177" t="str">
        <f t="shared" si="439"/>
        <v/>
      </c>
      <c r="CI98" s="177" t="str">
        <f t="shared" si="440"/>
        <v/>
      </c>
      <c r="CJ98" s="177" t="str">
        <f t="shared" si="441"/>
        <v/>
      </c>
      <c r="CK98" s="177" t="str">
        <f t="shared" si="442"/>
        <v/>
      </c>
      <c r="CL98" s="177" t="str">
        <f t="shared" si="443"/>
        <v/>
      </c>
      <c r="CM98" s="177" t="str">
        <f t="shared" si="444"/>
        <v/>
      </c>
      <c r="CN98" s="177" t="str">
        <f t="shared" si="445"/>
        <v/>
      </c>
      <c r="CO98" s="177" t="str">
        <f t="shared" si="446"/>
        <v/>
      </c>
      <c r="CP98" s="177" t="str">
        <f t="shared" si="447"/>
        <v/>
      </c>
      <c r="CQ98" s="177" t="str">
        <f t="shared" si="448"/>
        <v/>
      </c>
      <c r="CR98" s="177" t="str">
        <f t="shared" si="449"/>
        <v/>
      </c>
      <c r="CS98" s="177" t="str">
        <f t="shared" si="450"/>
        <v/>
      </c>
      <c r="CT98" s="177" t="str">
        <f t="shared" si="451"/>
        <v/>
      </c>
      <c r="CU98" s="177" t="str">
        <f t="shared" si="452"/>
        <v/>
      </c>
      <c r="CV98" s="177" t="str">
        <f t="shared" si="383"/>
        <v/>
      </c>
      <c r="CW98" s="177" t="str">
        <f t="shared" si="453"/>
        <v/>
      </c>
      <c r="CX98" s="177" t="str">
        <f t="shared" si="454"/>
        <v/>
      </c>
      <c r="CY98" s="177" t="str">
        <f t="shared" si="455"/>
        <v/>
      </c>
      <c r="CZ98" s="177" t="str">
        <f t="shared" si="456"/>
        <v/>
      </c>
      <c r="DA98" s="177" t="str">
        <f t="shared" si="457"/>
        <v/>
      </c>
      <c r="DB98" s="177" t="str">
        <f t="shared" si="458"/>
        <v/>
      </c>
      <c r="DC98" s="177" t="str">
        <f t="shared" si="459"/>
        <v/>
      </c>
      <c r="DD98" s="177" t="str">
        <f t="shared" si="460"/>
        <v/>
      </c>
      <c r="DE98" s="177" t="str">
        <f t="shared" si="461"/>
        <v/>
      </c>
      <c r="DF98" s="177" t="str">
        <f t="shared" si="462"/>
        <v/>
      </c>
      <c r="DG98" s="177" t="str">
        <f t="shared" si="463"/>
        <v/>
      </c>
      <c r="DH98" s="177" t="str">
        <f t="shared" si="464"/>
        <v/>
      </c>
      <c r="DI98" s="177" t="str">
        <f t="shared" si="465"/>
        <v/>
      </c>
      <c r="DJ98" s="177" t="str">
        <f t="shared" si="466"/>
        <v/>
      </c>
      <c r="DK98" s="177" t="str">
        <f t="shared" si="467"/>
        <v/>
      </c>
      <c r="DL98" s="177" t="str">
        <f t="shared" si="468"/>
        <v/>
      </c>
      <c r="DM98" s="177" t="str">
        <f t="shared" si="469"/>
        <v/>
      </c>
      <c r="DN98" s="177" t="str">
        <f t="shared" si="470"/>
        <v/>
      </c>
      <c r="DO98" s="177" t="str">
        <f t="shared" si="471"/>
        <v/>
      </c>
      <c r="DP98" s="177" t="str">
        <f t="shared" si="472"/>
        <v/>
      </c>
      <c r="DQ98" s="177" t="str">
        <f t="shared" si="473"/>
        <v/>
      </c>
      <c r="DR98" s="177" t="str">
        <f t="shared" si="474"/>
        <v/>
      </c>
      <c r="DS98" s="177" t="str">
        <f t="shared" si="475"/>
        <v/>
      </c>
      <c r="DT98" s="177" t="str">
        <f t="shared" si="476"/>
        <v/>
      </c>
      <c r="DU98" s="177" t="str">
        <f t="shared" si="477"/>
        <v/>
      </c>
      <c r="DV98" s="177" t="str">
        <f t="shared" si="478"/>
        <v/>
      </c>
      <c r="DW98" s="177" t="str">
        <f t="shared" si="479"/>
        <v/>
      </c>
      <c r="DX98" s="177" t="str">
        <f t="shared" si="480"/>
        <v/>
      </c>
      <c r="DY98" s="177" t="str">
        <f t="shared" si="481"/>
        <v/>
      </c>
      <c r="DZ98" s="177" t="str">
        <f t="shared" si="482"/>
        <v/>
      </c>
      <c r="EA98" s="177" t="str">
        <f t="shared" si="483"/>
        <v/>
      </c>
      <c r="EB98" s="177" t="str">
        <f t="shared" si="484"/>
        <v/>
      </c>
      <c r="EC98" s="177" t="str">
        <f t="shared" si="485"/>
        <v/>
      </c>
      <c r="ED98" s="177" t="str">
        <f t="shared" si="486"/>
        <v/>
      </c>
      <c r="EE98" s="177" t="str">
        <f t="shared" si="487"/>
        <v/>
      </c>
      <c r="EF98" s="177" t="str">
        <f t="shared" si="488"/>
        <v/>
      </c>
      <c r="EG98" s="177" t="str">
        <f t="shared" si="489"/>
        <v/>
      </c>
      <c r="EH98" s="177" t="str">
        <f t="shared" si="490"/>
        <v/>
      </c>
      <c r="EI98" s="177" t="str">
        <f t="shared" si="491"/>
        <v/>
      </c>
      <c r="EJ98" s="177" t="str">
        <f t="shared" si="492"/>
        <v/>
      </c>
      <c r="EK98" s="177" t="str">
        <f t="shared" si="493"/>
        <v/>
      </c>
      <c r="EL98" s="177" t="str">
        <f t="shared" si="494"/>
        <v/>
      </c>
      <c r="EM98" s="177" t="str">
        <f t="shared" si="495"/>
        <v/>
      </c>
      <c r="EN98" s="177" t="str">
        <f t="shared" si="496"/>
        <v/>
      </c>
      <c r="EO98" s="177" t="str">
        <f t="shared" si="497"/>
        <v/>
      </c>
      <c r="EP98" s="177" t="str">
        <f t="shared" si="498"/>
        <v/>
      </c>
      <c r="EQ98" s="177" t="str">
        <f t="shared" si="499"/>
        <v/>
      </c>
      <c r="ER98" s="177" t="str">
        <f t="shared" si="500"/>
        <v/>
      </c>
      <c r="ES98" s="177" t="str">
        <f t="shared" si="501"/>
        <v/>
      </c>
      <c r="ET98" s="177" t="str">
        <f t="shared" si="502"/>
        <v/>
      </c>
      <c r="EU98" s="177" t="str">
        <f t="shared" si="503"/>
        <v/>
      </c>
      <c r="EV98" s="177" t="str">
        <f t="shared" si="504"/>
        <v/>
      </c>
      <c r="EW98" s="177" t="str">
        <f t="shared" si="505"/>
        <v/>
      </c>
      <c r="EX98" s="177" t="str">
        <f t="shared" si="506"/>
        <v/>
      </c>
      <c r="EY98" s="177" t="str">
        <f t="shared" si="507"/>
        <v/>
      </c>
      <c r="EZ98" s="177" t="str">
        <f t="shared" si="508"/>
        <v/>
      </c>
      <c r="FA98" s="177" t="str">
        <f t="shared" si="509"/>
        <v/>
      </c>
      <c r="FB98" s="177" t="str">
        <f t="shared" si="510"/>
        <v/>
      </c>
      <c r="FC98" s="177" t="str">
        <f t="shared" si="511"/>
        <v/>
      </c>
      <c r="FD98" s="177" t="str">
        <f t="shared" si="512"/>
        <v/>
      </c>
      <c r="FE98" s="177" t="str">
        <f t="shared" si="513"/>
        <v/>
      </c>
      <c r="FF98" s="177" t="str">
        <f t="shared" si="514"/>
        <v/>
      </c>
      <c r="FG98" s="177" t="str">
        <f t="shared" si="515"/>
        <v/>
      </c>
      <c r="FH98" s="177" t="str">
        <f t="shared" si="384"/>
        <v/>
      </c>
      <c r="FI98" s="177" t="str">
        <f t="shared" si="516"/>
        <v/>
      </c>
      <c r="FJ98" s="177" t="str">
        <f t="shared" si="517"/>
        <v/>
      </c>
      <c r="FK98" s="177" t="str">
        <f t="shared" si="518"/>
        <v/>
      </c>
      <c r="FL98" s="177" t="str">
        <f t="shared" si="519"/>
        <v/>
      </c>
      <c r="FM98" s="177" t="str">
        <f t="shared" si="520"/>
        <v/>
      </c>
      <c r="FN98" s="177" t="str">
        <f t="shared" si="521"/>
        <v/>
      </c>
      <c r="FO98" s="177" t="str">
        <f t="shared" si="522"/>
        <v/>
      </c>
      <c r="FP98" s="177" t="str">
        <f t="shared" si="523"/>
        <v/>
      </c>
      <c r="FQ98" s="177" t="str">
        <f t="shared" si="524"/>
        <v/>
      </c>
      <c r="FR98" s="177" t="str">
        <f t="shared" si="525"/>
        <v/>
      </c>
      <c r="FS98" s="177" t="str">
        <f t="shared" si="526"/>
        <v/>
      </c>
      <c r="FT98" s="177" t="str">
        <f t="shared" si="527"/>
        <v/>
      </c>
      <c r="FU98" s="177" t="str">
        <f t="shared" si="528"/>
        <v/>
      </c>
      <c r="FV98" s="177" t="str">
        <f t="shared" si="529"/>
        <v/>
      </c>
      <c r="FW98" s="177" t="str">
        <f t="shared" si="530"/>
        <v/>
      </c>
      <c r="FX98" s="177" t="str">
        <f t="shared" si="531"/>
        <v/>
      </c>
      <c r="FY98" s="177" t="str">
        <f t="shared" si="532"/>
        <v/>
      </c>
      <c r="FZ98" s="177" t="str">
        <f t="shared" si="533"/>
        <v/>
      </c>
      <c r="GA98" s="177" t="str">
        <f t="shared" si="534"/>
        <v/>
      </c>
      <c r="GB98" s="177" t="str">
        <f t="shared" si="535"/>
        <v/>
      </c>
      <c r="GC98" s="177" t="str">
        <f t="shared" si="536"/>
        <v/>
      </c>
      <c r="GD98" s="177" t="str">
        <f t="shared" si="537"/>
        <v/>
      </c>
      <c r="GE98" s="177" t="str">
        <f t="shared" si="538"/>
        <v/>
      </c>
      <c r="GF98" s="177" t="str">
        <f t="shared" si="539"/>
        <v/>
      </c>
      <c r="GG98" s="177" t="str">
        <f t="shared" si="540"/>
        <v/>
      </c>
      <c r="GH98" s="177" t="str">
        <f t="shared" si="541"/>
        <v/>
      </c>
      <c r="GI98" s="177" t="str">
        <f t="shared" si="542"/>
        <v/>
      </c>
      <c r="GJ98" s="177" t="str">
        <f t="shared" si="543"/>
        <v/>
      </c>
      <c r="GK98" s="177" t="str">
        <f t="shared" si="544"/>
        <v/>
      </c>
      <c r="GL98" s="177" t="str">
        <f t="shared" si="545"/>
        <v/>
      </c>
      <c r="GM98" s="177" t="str">
        <f t="shared" si="546"/>
        <v/>
      </c>
      <c r="GN98" s="177" t="str">
        <f t="shared" si="547"/>
        <v/>
      </c>
      <c r="GO98" s="177" t="str">
        <f t="shared" si="548"/>
        <v/>
      </c>
      <c r="GP98" s="177" t="str">
        <f t="shared" si="549"/>
        <v/>
      </c>
      <c r="GQ98" s="177" t="str">
        <f t="shared" si="550"/>
        <v/>
      </c>
      <c r="GR98" s="177" t="str">
        <f t="shared" si="551"/>
        <v/>
      </c>
      <c r="GS98" s="177" t="str">
        <f t="shared" si="552"/>
        <v/>
      </c>
      <c r="GT98" s="177" t="str">
        <f t="shared" si="553"/>
        <v/>
      </c>
      <c r="GU98" s="177" t="str">
        <f t="shared" si="554"/>
        <v/>
      </c>
      <c r="GV98" s="177" t="str">
        <f t="shared" si="555"/>
        <v/>
      </c>
      <c r="GW98" s="177" t="str">
        <f t="shared" si="556"/>
        <v/>
      </c>
      <c r="GX98" s="177" t="str">
        <f t="shared" si="557"/>
        <v/>
      </c>
      <c r="GY98" s="177" t="str">
        <f t="shared" si="558"/>
        <v/>
      </c>
      <c r="GZ98" s="177" t="str">
        <f t="shared" si="559"/>
        <v/>
      </c>
      <c r="HA98" s="177" t="str">
        <f t="shared" si="560"/>
        <v/>
      </c>
      <c r="HB98" s="177" t="str">
        <f t="shared" si="561"/>
        <v/>
      </c>
      <c r="HC98" s="177" t="str">
        <f t="shared" si="562"/>
        <v/>
      </c>
      <c r="HD98" s="177" t="str">
        <f t="shared" si="563"/>
        <v/>
      </c>
      <c r="HE98" s="177" t="str">
        <f t="shared" si="564"/>
        <v/>
      </c>
      <c r="HF98" s="177" t="str">
        <f t="shared" si="565"/>
        <v/>
      </c>
      <c r="HG98" s="177" t="str">
        <f t="shared" si="566"/>
        <v/>
      </c>
      <c r="HH98" s="177" t="str">
        <f t="shared" si="567"/>
        <v/>
      </c>
      <c r="HI98" s="177" t="str">
        <f t="shared" si="568"/>
        <v/>
      </c>
      <c r="HJ98" s="177" t="str">
        <f t="shared" si="569"/>
        <v/>
      </c>
      <c r="HK98" s="177" t="str">
        <f t="shared" si="570"/>
        <v/>
      </c>
      <c r="HL98" s="177" t="str">
        <f t="shared" si="571"/>
        <v/>
      </c>
      <c r="HM98" s="177" t="str">
        <f t="shared" si="572"/>
        <v/>
      </c>
      <c r="HN98" s="177" t="str">
        <f t="shared" si="573"/>
        <v/>
      </c>
      <c r="HO98" s="177" t="str">
        <f t="shared" si="574"/>
        <v/>
      </c>
      <c r="HP98" s="177" t="str">
        <f t="shared" si="575"/>
        <v/>
      </c>
      <c r="HQ98" s="177" t="str">
        <f t="shared" si="576"/>
        <v/>
      </c>
      <c r="HR98" s="177" t="str">
        <f t="shared" si="577"/>
        <v/>
      </c>
      <c r="HS98" s="177" t="str">
        <f t="shared" si="578"/>
        <v/>
      </c>
      <c r="HT98" s="177" t="str">
        <f t="shared" si="385"/>
        <v/>
      </c>
      <c r="HU98" s="177" t="str">
        <f t="shared" si="603"/>
        <v/>
      </c>
      <c r="HV98" s="177" t="str">
        <f t="shared" si="604"/>
        <v/>
      </c>
      <c r="HW98" s="177" t="str">
        <f t="shared" si="605"/>
        <v/>
      </c>
      <c r="HX98" s="177" t="str">
        <f t="shared" si="606"/>
        <v/>
      </c>
      <c r="HY98" s="177" t="str">
        <f t="shared" si="607"/>
        <v/>
      </c>
      <c r="HZ98" s="177" t="str">
        <f t="shared" si="608"/>
        <v/>
      </c>
      <c r="IA98" s="192" t="str">
        <f t="shared" si="377"/>
        <v/>
      </c>
      <c r="IB98" s="193" t="e">
        <f t="shared" si="361"/>
        <v>#N/A</v>
      </c>
      <c r="IC98" s="193" t="e">
        <f t="shared" si="622"/>
        <v>#N/A</v>
      </c>
      <c r="ID98" s="193" t="e">
        <f t="shared" si="622"/>
        <v>#N/A</v>
      </c>
      <c r="IE98" s="193" t="e">
        <f t="shared" si="622"/>
        <v>#N/A</v>
      </c>
      <c r="IF98" s="193" t="e">
        <f t="shared" si="635"/>
        <v>#N/A</v>
      </c>
      <c r="IG98" s="193" t="e">
        <f t="shared" si="635"/>
        <v>#N/A</v>
      </c>
      <c r="IH98" s="193" t="e">
        <f t="shared" si="635"/>
        <v>#N/A</v>
      </c>
      <c r="II98" s="193" t="e">
        <f t="shared" si="635"/>
        <v>#N/A</v>
      </c>
      <c r="IJ98" s="193" t="e">
        <f t="shared" si="635"/>
        <v>#N/A</v>
      </c>
      <c r="IK98" s="193" t="e">
        <f t="shared" si="635"/>
        <v>#N/A</v>
      </c>
      <c r="IL98" s="193" t="e">
        <f t="shared" si="635"/>
        <v>#N/A</v>
      </c>
      <c r="IM98" s="193" t="e">
        <f t="shared" si="635"/>
        <v>#N/A</v>
      </c>
      <c r="IN98" s="193" t="e">
        <f t="shared" si="635"/>
        <v>#N/A</v>
      </c>
      <c r="IO98" s="193" t="e">
        <f t="shared" si="635"/>
        <v>#N/A</v>
      </c>
      <c r="IP98" s="193" t="e">
        <f t="shared" si="635"/>
        <v>#N/A</v>
      </c>
      <c r="IQ98" s="193" t="e">
        <f t="shared" si="635"/>
        <v>#N/A</v>
      </c>
      <c r="IR98" s="193" t="e">
        <f t="shared" si="635"/>
        <v>#N/A</v>
      </c>
      <c r="IS98" s="193" t="e">
        <f t="shared" si="635"/>
        <v>#N/A</v>
      </c>
      <c r="IT98" s="193" t="e">
        <f t="shared" si="635"/>
        <v>#N/A</v>
      </c>
      <c r="IU98" s="193" t="e">
        <f t="shared" si="630"/>
        <v>#N/A</v>
      </c>
      <c r="IV98" s="193" t="e">
        <f t="shared" si="630"/>
        <v>#N/A</v>
      </c>
      <c r="IW98" s="193" t="e">
        <f t="shared" si="630"/>
        <v>#N/A</v>
      </c>
      <c r="IX98" s="193" t="e">
        <f t="shared" si="630"/>
        <v>#N/A</v>
      </c>
      <c r="IY98" s="193" t="e">
        <f t="shared" si="630"/>
        <v>#N/A</v>
      </c>
      <c r="IZ98" s="193" t="e">
        <f t="shared" si="630"/>
        <v>#N/A</v>
      </c>
      <c r="JA98" s="193" t="e">
        <f t="shared" si="630"/>
        <v>#N/A</v>
      </c>
      <c r="JB98" s="193" t="e">
        <f t="shared" si="630"/>
        <v>#N/A</v>
      </c>
      <c r="JC98" s="193" t="e">
        <f t="shared" si="630"/>
        <v>#N/A</v>
      </c>
      <c r="JD98" s="193" t="e">
        <f t="shared" si="630"/>
        <v>#N/A</v>
      </c>
      <c r="JE98" s="193" t="e">
        <f t="shared" si="630"/>
        <v>#N/A</v>
      </c>
      <c r="JF98" s="193" t="e">
        <f t="shared" si="630"/>
        <v>#N/A</v>
      </c>
      <c r="JG98" s="193" t="e">
        <f t="shared" si="630"/>
        <v>#N/A</v>
      </c>
      <c r="JH98" s="193" t="e">
        <f t="shared" si="630"/>
        <v>#N/A</v>
      </c>
      <c r="JI98" s="193" t="e">
        <f t="shared" si="630"/>
        <v>#N/A</v>
      </c>
      <c r="JJ98" s="193" t="e">
        <f t="shared" si="626"/>
        <v>#N/A</v>
      </c>
      <c r="JK98" s="193" t="e">
        <f t="shared" si="626"/>
        <v>#N/A</v>
      </c>
      <c r="JL98" s="193" t="e">
        <f t="shared" si="626"/>
        <v>#N/A</v>
      </c>
      <c r="JM98" s="193" t="e">
        <f t="shared" si="626"/>
        <v>#N/A</v>
      </c>
      <c r="JN98" s="193" t="e">
        <f t="shared" si="626"/>
        <v>#N/A</v>
      </c>
      <c r="JO98" s="193" t="e">
        <f t="shared" si="626"/>
        <v>#N/A</v>
      </c>
      <c r="JP98" s="193" t="e">
        <f t="shared" si="626"/>
        <v>#N/A</v>
      </c>
      <c r="JQ98" s="193" t="e">
        <f t="shared" si="626"/>
        <v>#N/A</v>
      </c>
      <c r="JR98" s="193" t="e">
        <f t="shared" si="626"/>
        <v>#N/A</v>
      </c>
      <c r="JS98" s="193" t="e">
        <f t="shared" si="626"/>
        <v>#N/A</v>
      </c>
      <c r="JT98" s="193" t="e">
        <f t="shared" si="626"/>
        <v>#N/A</v>
      </c>
      <c r="JU98" s="193" t="e">
        <f t="shared" si="626"/>
        <v>#N/A</v>
      </c>
      <c r="JV98" s="193" t="e">
        <f t="shared" si="626"/>
        <v>#N/A</v>
      </c>
      <c r="JW98" s="193" t="e">
        <f t="shared" si="626"/>
        <v>#N/A</v>
      </c>
      <c r="JX98" s="193" t="e">
        <f t="shared" si="626"/>
        <v>#N/A</v>
      </c>
      <c r="JY98" s="193" t="e">
        <f t="shared" si="611"/>
        <v>#N/A</v>
      </c>
      <c r="JZ98" s="193" t="e">
        <f t="shared" si="611"/>
        <v>#N/A</v>
      </c>
      <c r="KA98" s="193" t="e">
        <f t="shared" si="611"/>
        <v>#N/A</v>
      </c>
      <c r="KB98" s="193" t="e">
        <f t="shared" si="611"/>
        <v>#N/A</v>
      </c>
      <c r="KC98" s="193" t="e">
        <f t="shared" si="611"/>
        <v>#N/A</v>
      </c>
      <c r="KD98" s="193" t="e">
        <f t="shared" si="611"/>
        <v>#N/A</v>
      </c>
      <c r="KE98" s="193" t="e">
        <f t="shared" si="611"/>
        <v>#N/A</v>
      </c>
      <c r="KF98" s="193" t="e">
        <f t="shared" si="611"/>
        <v>#N/A</v>
      </c>
      <c r="KG98" s="193" t="e">
        <f t="shared" si="611"/>
        <v>#N/A</v>
      </c>
      <c r="KH98" s="193" t="e">
        <f t="shared" si="611"/>
        <v>#N/A</v>
      </c>
      <c r="KI98" s="193" t="e">
        <f t="shared" si="611"/>
        <v>#N/A</v>
      </c>
      <c r="KJ98" s="193" t="e">
        <f t="shared" si="611"/>
        <v>#N/A</v>
      </c>
      <c r="KK98" s="193" t="e">
        <f t="shared" si="611"/>
        <v>#N/A</v>
      </c>
      <c r="KL98" s="193" t="e">
        <f t="shared" si="611"/>
        <v>#N/A</v>
      </c>
      <c r="KM98" s="193" t="e">
        <f t="shared" si="611"/>
        <v>#N/A</v>
      </c>
      <c r="KN98" s="193" t="e">
        <f t="shared" si="386"/>
        <v>#N/A</v>
      </c>
      <c r="KO98" s="193" t="e">
        <f t="shared" si="623"/>
        <v>#N/A</v>
      </c>
      <c r="KP98" s="193" t="e">
        <f t="shared" si="623"/>
        <v>#N/A</v>
      </c>
      <c r="KQ98" s="193" t="e">
        <f t="shared" si="623"/>
        <v>#N/A</v>
      </c>
      <c r="KR98" s="193" t="e">
        <f t="shared" si="636"/>
        <v>#N/A</v>
      </c>
      <c r="KS98" s="193" t="e">
        <f t="shared" si="636"/>
        <v>#N/A</v>
      </c>
      <c r="KT98" s="193" t="e">
        <f t="shared" si="636"/>
        <v>#N/A</v>
      </c>
      <c r="KU98" s="193" t="e">
        <f t="shared" si="636"/>
        <v>#N/A</v>
      </c>
      <c r="KV98" s="193" t="e">
        <f t="shared" si="636"/>
        <v>#N/A</v>
      </c>
      <c r="KW98" s="193" t="e">
        <f t="shared" si="636"/>
        <v>#N/A</v>
      </c>
      <c r="KX98" s="193" t="e">
        <f t="shared" si="636"/>
        <v>#N/A</v>
      </c>
      <c r="KY98" s="193" t="e">
        <f t="shared" si="636"/>
        <v>#N/A</v>
      </c>
      <c r="KZ98" s="193" t="e">
        <f t="shared" si="636"/>
        <v>#N/A</v>
      </c>
      <c r="LA98" s="193" t="e">
        <f t="shared" si="636"/>
        <v>#N/A</v>
      </c>
      <c r="LB98" s="193" t="e">
        <f t="shared" si="636"/>
        <v>#N/A</v>
      </c>
      <c r="LC98" s="193" t="e">
        <f t="shared" si="636"/>
        <v>#N/A</v>
      </c>
      <c r="LD98" s="193" t="e">
        <f t="shared" si="636"/>
        <v>#N/A</v>
      </c>
      <c r="LE98" s="193" t="e">
        <f t="shared" si="636"/>
        <v>#N/A</v>
      </c>
      <c r="LF98" s="193" t="e">
        <f t="shared" si="636"/>
        <v>#N/A</v>
      </c>
      <c r="LG98" s="193" t="e">
        <f t="shared" si="631"/>
        <v>#N/A</v>
      </c>
      <c r="LH98" s="193" t="e">
        <f t="shared" si="631"/>
        <v>#N/A</v>
      </c>
      <c r="LI98" s="193" t="e">
        <f t="shared" si="631"/>
        <v>#N/A</v>
      </c>
      <c r="LJ98" s="193" t="e">
        <f t="shared" si="631"/>
        <v>#N/A</v>
      </c>
      <c r="LK98" s="193" t="e">
        <f t="shared" si="631"/>
        <v>#N/A</v>
      </c>
      <c r="LL98" s="193" t="e">
        <f t="shared" si="631"/>
        <v>#N/A</v>
      </c>
      <c r="LM98" s="193" t="e">
        <f t="shared" si="631"/>
        <v>#N/A</v>
      </c>
      <c r="LN98" s="193" t="e">
        <f t="shared" si="631"/>
        <v>#N/A</v>
      </c>
      <c r="LO98" s="193" t="e">
        <f t="shared" si="631"/>
        <v>#N/A</v>
      </c>
      <c r="LP98" s="193" t="e">
        <f t="shared" si="631"/>
        <v>#N/A</v>
      </c>
      <c r="LQ98" s="193" t="e">
        <f t="shared" si="631"/>
        <v>#N/A</v>
      </c>
      <c r="LR98" s="193" t="e">
        <f t="shared" si="631"/>
        <v>#N/A</v>
      </c>
      <c r="LS98" s="193" t="e">
        <f t="shared" si="631"/>
        <v>#N/A</v>
      </c>
      <c r="LT98" s="193" t="e">
        <f t="shared" si="631"/>
        <v>#N/A</v>
      </c>
      <c r="LU98" s="193" t="e">
        <f t="shared" si="631"/>
        <v>#N/A</v>
      </c>
      <c r="LV98" s="193" t="e">
        <f t="shared" si="627"/>
        <v>#N/A</v>
      </c>
      <c r="LW98" s="193" t="e">
        <f t="shared" si="627"/>
        <v>#N/A</v>
      </c>
      <c r="LX98" s="193" t="e">
        <f t="shared" si="627"/>
        <v>#N/A</v>
      </c>
      <c r="LY98" s="193" t="e">
        <f t="shared" si="627"/>
        <v>#N/A</v>
      </c>
      <c r="LZ98" s="193" t="e">
        <f t="shared" si="627"/>
        <v>#N/A</v>
      </c>
      <c r="MA98" s="193" t="e">
        <f t="shared" si="627"/>
        <v>#N/A</v>
      </c>
      <c r="MB98" s="193" t="e">
        <f t="shared" si="627"/>
        <v>#N/A</v>
      </c>
      <c r="MC98" s="193" t="e">
        <f t="shared" si="627"/>
        <v>#N/A</v>
      </c>
      <c r="MD98" s="193" t="e">
        <f t="shared" si="627"/>
        <v>#N/A</v>
      </c>
      <c r="ME98" s="193" t="e">
        <f t="shared" si="627"/>
        <v>#N/A</v>
      </c>
      <c r="MF98" s="193" t="e">
        <f t="shared" si="627"/>
        <v>#N/A</v>
      </c>
      <c r="MG98" s="193" t="e">
        <f t="shared" si="627"/>
        <v>#N/A</v>
      </c>
      <c r="MH98" s="193" t="e">
        <f t="shared" si="627"/>
        <v>#N/A</v>
      </c>
      <c r="MI98" s="193" t="e">
        <f t="shared" si="627"/>
        <v>#N/A</v>
      </c>
      <c r="MJ98" s="193" t="e">
        <f t="shared" si="627"/>
        <v>#N/A</v>
      </c>
      <c r="MK98" s="193" t="e">
        <f t="shared" si="612"/>
        <v>#N/A</v>
      </c>
      <c r="ML98" s="193" t="e">
        <f t="shared" si="612"/>
        <v>#N/A</v>
      </c>
      <c r="MM98" s="193" t="e">
        <f t="shared" si="612"/>
        <v>#N/A</v>
      </c>
      <c r="MN98" s="193" t="e">
        <f t="shared" si="612"/>
        <v>#N/A</v>
      </c>
      <c r="MO98" s="193" t="e">
        <f t="shared" si="612"/>
        <v>#N/A</v>
      </c>
      <c r="MP98" s="193" t="e">
        <f t="shared" si="612"/>
        <v>#N/A</v>
      </c>
      <c r="MQ98" s="193" t="e">
        <f t="shared" si="612"/>
        <v>#N/A</v>
      </c>
      <c r="MR98" s="193" t="e">
        <f t="shared" si="612"/>
        <v>#N/A</v>
      </c>
      <c r="MS98" s="193" t="e">
        <f t="shared" si="612"/>
        <v>#N/A</v>
      </c>
      <c r="MT98" s="193" t="e">
        <f t="shared" si="612"/>
        <v>#N/A</v>
      </c>
      <c r="MU98" s="193" t="e">
        <f t="shared" si="612"/>
        <v>#N/A</v>
      </c>
      <c r="MV98" s="193" t="e">
        <f t="shared" si="612"/>
        <v>#N/A</v>
      </c>
      <c r="MW98" s="193" t="e">
        <f t="shared" si="612"/>
        <v>#N/A</v>
      </c>
      <c r="MX98" s="193" t="e">
        <f t="shared" si="612"/>
        <v>#N/A</v>
      </c>
      <c r="MY98" s="193" t="e">
        <f t="shared" si="612"/>
        <v>#N/A</v>
      </c>
      <c r="MZ98" s="193" t="e">
        <f t="shared" si="387"/>
        <v>#N/A</v>
      </c>
      <c r="NA98" s="193" t="e">
        <f t="shared" si="624"/>
        <v>#N/A</v>
      </c>
      <c r="NB98" s="193" t="e">
        <f t="shared" si="624"/>
        <v>#N/A</v>
      </c>
      <c r="NC98" s="193" t="e">
        <f t="shared" si="624"/>
        <v>#N/A</v>
      </c>
      <c r="ND98" s="193" t="e">
        <f t="shared" si="637"/>
        <v>#N/A</v>
      </c>
      <c r="NE98" s="193" t="e">
        <f t="shared" si="637"/>
        <v>#N/A</v>
      </c>
      <c r="NF98" s="193" t="e">
        <f t="shared" si="637"/>
        <v>#N/A</v>
      </c>
      <c r="NG98" s="193" t="e">
        <f t="shared" si="637"/>
        <v>#N/A</v>
      </c>
      <c r="NH98" s="193" t="e">
        <f t="shared" si="637"/>
        <v>#N/A</v>
      </c>
      <c r="NI98" s="193" t="e">
        <f t="shared" si="637"/>
        <v>#N/A</v>
      </c>
      <c r="NJ98" s="193" t="e">
        <f t="shared" si="637"/>
        <v>#N/A</v>
      </c>
      <c r="NK98" s="193" t="e">
        <f t="shared" si="637"/>
        <v>#N/A</v>
      </c>
      <c r="NL98" s="193" t="e">
        <f t="shared" si="637"/>
        <v>#N/A</v>
      </c>
      <c r="NM98" s="193" t="e">
        <f t="shared" si="637"/>
        <v>#N/A</v>
      </c>
      <c r="NN98" s="193" t="e">
        <f t="shared" si="637"/>
        <v>#N/A</v>
      </c>
      <c r="NO98" s="193" t="e">
        <f t="shared" si="637"/>
        <v>#N/A</v>
      </c>
      <c r="NP98" s="193" t="e">
        <f t="shared" si="637"/>
        <v>#N/A</v>
      </c>
      <c r="NQ98" s="193" t="e">
        <f t="shared" si="637"/>
        <v>#N/A</v>
      </c>
      <c r="NR98" s="193" t="e">
        <f t="shared" si="637"/>
        <v>#N/A</v>
      </c>
      <c r="NS98" s="193" t="e">
        <f t="shared" si="632"/>
        <v>#N/A</v>
      </c>
      <c r="NT98" s="193" t="e">
        <f t="shared" si="632"/>
        <v>#N/A</v>
      </c>
      <c r="NU98" s="193" t="e">
        <f t="shared" si="632"/>
        <v>#N/A</v>
      </c>
      <c r="NV98" s="193" t="e">
        <f t="shared" si="632"/>
        <v>#N/A</v>
      </c>
      <c r="NW98" s="193" t="e">
        <f t="shared" si="632"/>
        <v>#N/A</v>
      </c>
      <c r="NX98" s="193" t="e">
        <f t="shared" si="632"/>
        <v>#N/A</v>
      </c>
      <c r="NY98" s="193" t="e">
        <f t="shared" si="632"/>
        <v>#N/A</v>
      </c>
      <c r="NZ98" s="193" t="e">
        <f t="shared" si="632"/>
        <v>#N/A</v>
      </c>
      <c r="OA98" s="193" t="e">
        <f t="shared" si="632"/>
        <v>#N/A</v>
      </c>
      <c r="OB98" s="193" t="e">
        <f t="shared" si="632"/>
        <v>#N/A</v>
      </c>
      <c r="OC98" s="193" t="e">
        <f t="shared" si="632"/>
        <v>#N/A</v>
      </c>
      <c r="OD98" s="193" t="e">
        <f t="shared" si="632"/>
        <v>#N/A</v>
      </c>
      <c r="OE98" s="193" t="e">
        <f t="shared" si="632"/>
        <v>#N/A</v>
      </c>
      <c r="OF98" s="193" t="e">
        <f t="shared" si="632"/>
        <v>#N/A</v>
      </c>
      <c r="OG98" s="193" t="e">
        <f t="shared" si="632"/>
        <v>#N/A</v>
      </c>
      <c r="OH98" s="193" t="e">
        <f t="shared" si="628"/>
        <v>#N/A</v>
      </c>
      <c r="OI98" s="193" t="e">
        <f t="shared" si="628"/>
        <v>#N/A</v>
      </c>
      <c r="OJ98" s="193" t="e">
        <f t="shared" si="628"/>
        <v>#N/A</v>
      </c>
      <c r="OK98" s="193" t="e">
        <f t="shared" si="628"/>
        <v>#N/A</v>
      </c>
      <c r="OL98" s="193" t="e">
        <f t="shared" si="628"/>
        <v>#N/A</v>
      </c>
      <c r="OM98" s="193" t="e">
        <f t="shared" si="628"/>
        <v>#N/A</v>
      </c>
      <c r="ON98" s="193" t="e">
        <f t="shared" si="628"/>
        <v>#N/A</v>
      </c>
      <c r="OO98" s="193" t="e">
        <f t="shared" si="628"/>
        <v>#N/A</v>
      </c>
      <c r="OP98" s="193" t="e">
        <f t="shared" si="628"/>
        <v>#N/A</v>
      </c>
      <c r="OQ98" s="193" t="e">
        <f t="shared" si="628"/>
        <v>#N/A</v>
      </c>
      <c r="OR98" s="193" t="e">
        <f t="shared" si="628"/>
        <v>#N/A</v>
      </c>
      <c r="OS98" s="193" t="e">
        <f t="shared" si="628"/>
        <v>#N/A</v>
      </c>
      <c r="OT98" s="193" t="e">
        <f t="shared" si="628"/>
        <v>#N/A</v>
      </c>
      <c r="OU98" s="193" t="e">
        <f t="shared" si="628"/>
        <v>#N/A</v>
      </c>
      <c r="OV98" s="193" t="e">
        <f t="shared" si="628"/>
        <v>#N/A</v>
      </c>
      <c r="OW98" s="193" t="e">
        <f t="shared" si="613"/>
        <v>#N/A</v>
      </c>
      <c r="OX98" s="193" t="e">
        <f t="shared" si="613"/>
        <v>#N/A</v>
      </c>
      <c r="OY98" s="193" t="e">
        <f t="shared" si="613"/>
        <v>#N/A</v>
      </c>
      <c r="OZ98" s="193" t="e">
        <f t="shared" si="613"/>
        <v>#N/A</v>
      </c>
      <c r="PA98" s="193" t="e">
        <f t="shared" si="613"/>
        <v>#N/A</v>
      </c>
      <c r="PB98" s="193" t="e">
        <f t="shared" si="613"/>
        <v>#N/A</v>
      </c>
      <c r="PC98" s="193" t="e">
        <f t="shared" si="613"/>
        <v>#N/A</v>
      </c>
      <c r="PD98" s="193" t="e">
        <f t="shared" si="613"/>
        <v>#N/A</v>
      </c>
      <c r="PE98" s="193" t="e">
        <f t="shared" si="613"/>
        <v>#N/A</v>
      </c>
      <c r="PF98" s="193" t="e">
        <f t="shared" si="613"/>
        <v>#N/A</v>
      </c>
      <c r="PG98" s="193" t="e">
        <f t="shared" si="613"/>
        <v>#N/A</v>
      </c>
      <c r="PH98" s="193" t="e">
        <f t="shared" si="613"/>
        <v>#N/A</v>
      </c>
      <c r="PI98" s="193" t="e">
        <f t="shared" si="613"/>
        <v>#N/A</v>
      </c>
      <c r="PJ98" s="193" t="e">
        <f t="shared" si="613"/>
        <v>#N/A</v>
      </c>
      <c r="PK98" s="193" t="e">
        <f t="shared" si="613"/>
        <v>#N/A</v>
      </c>
      <c r="PL98" s="193" t="e">
        <f t="shared" si="388"/>
        <v>#N/A</v>
      </c>
      <c r="PM98" s="193" t="e">
        <f t="shared" si="609"/>
        <v>#N/A</v>
      </c>
      <c r="PN98" s="193" t="e">
        <f t="shared" si="609"/>
        <v>#N/A</v>
      </c>
      <c r="PO98" s="193" t="e">
        <f t="shared" si="609"/>
        <v>#N/A</v>
      </c>
      <c r="PP98" s="193" t="e">
        <f t="shared" si="609"/>
        <v>#N/A</v>
      </c>
      <c r="PQ98" s="193" t="e">
        <f t="shared" si="609"/>
        <v>#N/A</v>
      </c>
      <c r="PR98" s="193" t="e">
        <f t="shared" si="609"/>
        <v>#N/A</v>
      </c>
      <c r="PS98" s="193" t="e">
        <f t="shared" si="609"/>
        <v>#N/A</v>
      </c>
      <c r="PT98" s="193" t="e">
        <f t="shared" si="609"/>
        <v>#N/A</v>
      </c>
    </row>
    <row r="99" spans="1:436" hidden="1" x14ac:dyDescent="0.45">
      <c r="A99" s="20">
        <v>96</v>
      </c>
      <c r="B99" s="101" t="str">
        <f t="shared" si="363"/>
        <v/>
      </c>
      <c r="C99" s="115"/>
      <c r="D99" s="101" t="str">
        <f t="shared" si="364"/>
        <v/>
      </c>
      <c r="E99" s="110" t="str">
        <f t="shared" si="365"/>
        <v/>
      </c>
      <c r="F99" s="21" t="str">
        <f t="shared" si="366"/>
        <v/>
      </c>
      <c r="G99" s="22" t="str">
        <f t="shared" si="367"/>
        <v/>
      </c>
      <c r="H99" s="23" t="str">
        <f>IF(F99="","",IF(OR($F99&lt;Skew!$B$3,$F99=Skew!$B$3),IF($F99&gt;Skew!$C$3,Skew!$A$3,IF($F99&gt;Skew!$C$4,Skew!$A$4,IF($F99&gt;Skew!$C$5,Skew!$A$5,IF($F99&gt;Skew!$C$6,Skew!$A$6,IF($F99&gt;Skew!$C$7,Skew!$A$7,IF($F99&gt;Skew!$C$8,Skew!$A$8,IF($F99&gt;Skew!$C$9,Skew!$A$9,IF($F99&gt;Skew!$C$10,Skew!$A$10,IF($F99&gt;Skew!$C$11,Skew!$A$11,IF($F99&gt;Skew!$C$12,Skew!$A$12,IF($F99&gt;Skew!$C$13,Skew!$A$13,IF($F99&gt;Skew!$C$14,Skew!$A$14,IF($F99&gt;Skew!$C$15,Skew!$A$15,IF($F99&gt;Skew!$C$16,Skew!$A$16,Skew!$A$17)
)))))))))))))))</f>
        <v/>
      </c>
      <c r="I99" s="22" t="str">
        <f>IF(F99="","",MATCH(H99,Skew!$A$3:$A$17,0))</f>
        <v/>
      </c>
      <c r="J99" s="22" t="str">
        <f t="shared" si="368"/>
        <v/>
      </c>
      <c r="K99" s="24"/>
      <c r="L99" s="22" t="str">
        <f>IF(OR(F99="",K99=""),"",MATCH(K99,Confidence!$A$3:$A$12,0))</f>
        <v/>
      </c>
      <c r="M99" s="25" t="str">
        <f t="shared" si="369"/>
        <v/>
      </c>
      <c r="N99" s="25" t="str">
        <f t="shared" si="370"/>
        <v/>
      </c>
      <c r="O99" s="22"/>
      <c r="P99" s="102" t="str">
        <f t="shared" si="371"/>
        <v/>
      </c>
      <c r="Q99" s="102" t="str">
        <f t="shared" si="372"/>
        <v/>
      </c>
      <c r="R99" s="37" t="str">
        <f t="shared" si="373"/>
        <v/>
      </c>
      <c r="S99" s="115"/>
      <c r="T99" s="204" t="str">
        <f>IF(AND(B99&gt;0,C99&gt;0,D99&gt;0,M99&gt;0,N99&gt;0,S99&gt;0,NOT(K99="")),ABS(VLOOKUP($S$1,VLookups!$A$30:$B$31,2,FALSE)-_xlfn.BETA.DIST(S99,IF(G99="L",N99,M99),IF(G99="L",M99,N99),TRUE,B99,D99)),"")</f>
        <v/>
      </c>
      <c r="U99" s="112" t="str">
        <f>IF(OR($M99="",$N99=""),"",_xlfn.BETA.INV(ABS(VLOOKUP($S$1,VLookups!$A$30:$B$31,2,FALSE)-U$3),IF($G99="L",$N99,$M99),IF($G99="L",$M99,$N99),$B99,$D99))</f>
        <v/>
      </c>
      <c r="V99" s="113" t="str">
        <f>IF(OR($M99="",$N99=""),"",_xlfn.BETA.INV(ABS(VLOOKUP($S$1,VLookups!$A$30:$B$31,2,FALSE)-V$3),IF($G99="L",$N99,$M99),IF($G99="L",$M99,$N99),$B99,$D99))</f>
        <v/>
      </c>
      <c r="W99" s="112" t="str">
        <f>IF(OR($M99="",$N99=""),"",_xlfn.BETA.INV(ABS(VLOOKUP($S$1,VLookups!$A$30:$B$31,2,FALSE)-W$3),IF($G99="L",$N99,$M99),IF($G99="L",$M99,$N99),$B99,$D99))</f>
        <v/>
      </c>
      <c r="X99" s="113" t="str">
        <f>IF(OR($M99="",$N99=""),"",_xlfn.BETA.INV(ABS(VLOOKUP($S$1,VLookups!$A$30:$B$31,2,FALSE)-X$3),IF($G99="L",$N99,$M99),IF($G99="L",$M99,$N99),$B99,$D99))</f>
        <v/>
      </c>
      <c r="Y99" s="112" t="str">
        <f>IF(OR($M99="",$N99=""),"",_xlfn.BETA.INV(ABS(VLOOKUP($S$1,VLookups!$A$30:$B$31,2,FALSE)-Y$3),IF($G99="L",$N99,$M99),IF($G99="L",$M99,$N99),$B99,$D99))</f>
        <v/>
      </c>
      <c r="Z99" s="113" t="str">
        <f>IF(OR($M99="",$N99=""),"",_xlfn.BETA.INV(ABS(VLOOKUP($S$1,VLookups!$A$30:$B$31,2,FALSE)-Z$3),IF($G99="L",$N99,$M99),IF($G99="L",$M99,$N99),$B99,$D99))</f>
        <v/>
      </c>
      <c r="AA99" s="112" t="str">
        <f>IF(OR($M99="",$N99=""),"",_xlfn.BETA.INV(ABS(VLOOKUP($S$1,VLookups!$A$30:$B$31,2,FALSE)-AA$3),IF($G99="L",$N99,$M99),IF($G99="L",$M99,$N99),$B99,$D99))</f>
        <v/>
      </c>
      <c r="AB99" s="113" t="str">
        <f>IF(OR($M99="",$N99=""),"",_xlfn.BETA.INV(ABS(VLOOKUP($S$1,VLookups!$A$30:$B$31,2,FALSE)-AB$3),IF($G99="L",$N99,$M99),IF($G99="L",$M99,$N99),$B99,$D99))</f>
        <v/>
      </c>
      <c r="AC99" s="112" t="str">
        <f>IF(OR($M99="",$N99=""),"",_xlfn.BETA.INV(ABS(VLOOKUP($S$1,VLookups!$A$30:$B$31,2,FALSE)-AC$3),IF($G99="L",$N99,$M99),IF($G99="L",$M99,$N99),$B99,$D99))</f>
        <v/>
      </c>
      <c r="AD99" s="113" t="str">
        <f>IF(OR($M99="",$N99=""),"",_xlfn.BETA.INV(ABS(VLOOKUP($S$1,VLookups!$A$30:$B$31,2,FALSE)-AD$3),IF($G99="L",$N99,$M99),IF($G99="L",$M99,$N99),$B99,$D99))</f>
        <v/>
      </c>
      <c r="AE99" s="112" t="str">
        <f>IF(OR($M99="",$N99=""),"",_xlfn.BETA.INV(ABS(VLOOKUP($S$1,VLookups!$A$30:$B$31,2,FALSE)-AE$3),IF($G99="L",$N99,$M99),IF($G99="L",$M99,$N99),$B99,$D99))</f>
        <v/>
      </c>
      <c r="AF99" s="113" t="str">
        <f>IF(OR($M99="",$N99=""),"",_xlfn.BETA.INV(ABS(VLOOKUP($S$1,VLookups!$A$30:$B$31,2,FALSE)-AF$3),IF($G99="L",$N99,$M99),IF($G99="L",$M99,$N99),$B99,$D99))</f>
        <v/>
      </c>
      <c r="AG99" s="15"/>
      <c r="AH99" s="194" t="str">
        <f t="shared" si="374"/>
        <v/>
      </c>
      <c r="AI99" s="192" t="str">
        <f t="shared" si="375"/>
        <v/>
      </c>
      <c r="AJ99" s="177" t="str">
        <f t="shared" ref="AJ99" si="639">IF(ISNONTEXT($AH99),AI99+$AH99,"")</f>
        <v/>
      </c>
      <c r="AK99" s="177" t="str">
        <f t="shared" si="390"/>
        <v/>
      </c>
      <c r="AL99" s="177" t="str">
        <f t="shared" si="391"/>
        <v/>
      </c>
      <c r="AM99" s="177" t="str">
        <f t="shared" si="392"/>
        <v/>
      </c>
      <c r="AN99" s="177" t="str">
        <f t="shared" si="393"/>
        <v/>
      </c>
      <c r="AO99" s="177" t="str">
        <f t="shared" si="394"/>
        <v/>
      </c>
      <c r="AP99" s="177" t="str">
        <f t="shared" si="395"/>
        <v/>
      </c>
      <c r="AQ99" s="177" t="str">
        <f t="shared" si="396"/>
        <v/>
      </c>
      <c r="AR99" s="177" t="str">
        <f t="shared" si="397"/>
        <v/>
      </c>
      <c r="AS99" s="177" t="str">
        <f t="shared" si="398"/>
        <v/>
      </c>
      <c r="AT99" s="177" t="str">
        <f t="shared" si="399"/>
        <v/>
      </c>
      <c r="AU99" s="177" t="str">
        <f t="shared" si="400"/>
        <v/>
      </c>
      <c r="AV99" s="177" t="str">
        <f t="shared" si="401"/>
        <v/>
      </c>
      <c r="AW99" s="177" t="str">
        <f t="shared" si="402"/>
        <v/>
      </c>
      <c r="AX99" s="177" t="str">
        <f t="shared" si="403"/>
        <v/>
      </c>
      <c r="AY99" s="177" t="str">
        <f t="shared" si="404"/>
        <v/>
      </c>
      <c r="AZ99" s="177" t="str">
        <f t="shared" si="405"/>
        <v/>
      </c>
      <c r="BA99" s="177" t="str">
        <f t="shared" si="406"/>
        <v/>
      </c>
      <c r="BB99" s="177" t="str">
        <f t="shared" si="407"/>
        <v/>
      </c>
      <c r="BC99" s="177" t="str">
        <f t="shared" si="408"/>
        <v/>
      </c>
      <c r="BD99" s="177" t="str">
        <f t="shared" si="409"/>
        <v/>
      </c>
      <c r="BE99" s="177" t="str">
        <f t="shared" si="410"/>
        <v/>
      </c>
      <c r="BF99" s="177" t="str">
        <f t="shared" si="411"/>
        <v/>
      </c>
      <c r="BG99" s="177" t="str">
        <f t="shared" si="412"/>
        <v/>
      </c>
      <c r="BH99" s="177" t="str">
        <f t="shared" si="413"/>
        <v/>
      </c>
      <c r="BI99" s="177" t="str">
        <f t="shared" si="414"/>
        <v/>
      </c>
      <c r="BJ99" s="177" t="str">
        <f t="shared" si="415"/>
        <v/>
      </c>
      <c r="BK99" s="177" t="str">
        <f t="shared" si="416"/>
        <v/>
      </c>
      <c r="BL99" s="177" t="str">
        <f t="shared" si="417"/>
        <v/>
      </c>
      <c r="BM99" s="177" t="str">
        <f t="shared" si="418"/>
        <v/>
      </c>
      <c r="BN99" s="177" t="str">
        <f t="shared" si="419"/>
        <v/>
      </c>
      <c r="BO99" s="177" t="str">
        <f t="shared" si="420"/>
        <v/>
      </c>
      <c r="BP99" s="177" t="str">
        <f t="shared" si="421"/>
        <v/>
      </c>
      <c r="BQ99" s="177" t="str">
        <f t="shared" si="422"/>
        <v/>
      </c>
      <c r="BR99" s="177" t="str">
        <f t="shared" si="423"/>
        <v/>
      </c>
      <c r="BS99" s="177" t="str">
        <f t="shared" si="424"/>
        <v/>
      </c>
      <c r="BT99" s="177" t="str">
        <f t="shared" si="425"/>
        <v/>
      </c>
      <c r="BU99" s="177" t="str">
        <f t="shared" si="426"/>
        <v/>
      </c>
      <c r="BV99" s="177" t="str">
        <f t="shared" si="427"/>
        <v/>
      </c>
      <c r="BW99" s="177" t="str">
        <f t="shared" si="428"/>
        <v/>
      </c>
      <c r="BX99" s="177" t="str">
        <f t="shared" si="429"/>
        <v/>
      </c>
      <c r="BY99" s="177" t="str">
        <f t="shared" si="430"/>
        <v/>
      </c>
      <c r="BZ99" s="177" t="str">
        <f t="shared" si="431"/>
        <v/>
      </c>
      <c r="CA99" s="177" t="str">
        <f t="shared" si="432"/>
        <v/>
      </c>
      <c r="CB99" s="177" t="str">
        <f t="shared" si="433"/>
        <v/>
      </c>
      <c r="CC99" s="177" t="str">
        <f t="shared" si="434"/>
        <v/>
      </c>
      <c r="CD99" s="177" t="str">
        <f t="shared" si="435"/>
        <v/>
      </c>
      <c r="CE99" s="177" t="str">
        <f t="shared" si="436"/>
        <v/>
      </c>
      <c r="CF99" s="177" t="str">
        <f t="shared" si="437"/>
        <v/>
      </c>
      <c r="CG99" s="177" t="str">
        <f t="shared" si="438"/>
        <v/>
      </c>
      <c r="CH99" s="177" t="str">
        <f t="shared" si="439"/>
        <v/>
      </c>
      <c r="CI99" s="177" t="str">
        <f t="shared" si="440"/>
        <v/>
      </c>
      <c r="CJ99" s="177" t="str">
        <f t="shared" si="441"/>
        <v/>
      </c>
      <c r="CK99" s="177" t="str">
        <f t="shared" si="442"/>
        <v/>
      </c>
      <c r="CL99" s="177" t="str">
        <f t="shared" si="443"/>
        <v/>
      </c>
      <c r="CM99" s="177" t="str">
        <f t="shared" si="444"/>
        <v/>
      </c>
      <c r="CN99" s="177" t="str">
        <f t="shared" si="445"/>
        <v/>
      </c>
      <c r="CO99" s="177" t="str">
        <f t="shared" si="446"/>
        <v/>
      </c>
      <c r="CP99" s="177" t="str">
        <f t="shared" si="447"/>
        <v/>
      </c>
      <c r="CQ99" s="177" t="str">
        <f t="shared" si="448"/>
        <v/>
      </c>
      <c r="CR99" s="177" t="str">
        <f t="shared" si="449"/>
        <v/>
      </c>
      <c r="CS99" s="177" t="str">
        <f t="shared" si="450"/>
        <v/>
      </c>
      <c r="CT99" s="177" t="str">
        <f t="shared" si="451"/>
        <v/>
      </c>
      <c r="CU99" s="177" t="str">
        <f t="shared" si="452"/>
        <v/>
      </c>
      <c r="CV99" s="177" t="str">
        <f t="shared" si="383"/>
        <v/>
      </c>
      <c r="CW99" s="177" t="str">
        <f t="shared" si="453"/>
        <v/>
      </c>
      <c r="CX99" s="177" t="str">
        <f t="shared" si="454"/>
        <v/>
      </c>
      <c r="CY99" s="177" t="str">
        <f t="shared" si="455"/>
        <v/>
      </c>
      <c r="CZ99" s="177" t="str">
        <f t="shared" si="456"/>
        <v/>
      </c>
      <c r="DA99" s="177" t="str">
        <f t="shared" si="457"/>
        <v/>
      </c>
      <c r="DB99" s="177" t="str">
        <f t="shared" si="458"/>
        <v/>
      </c>
      <c r="DC99" s="177" t="str">
        <f t="shared" si="459"/>
        <v/>
      </c>
      <c r="DD99" s="177" t="str">
        <f t="shared" si="460"/>
        <v/>
      </c>
      <c r="DE99" s="177" t="str">
        <f t="shared" si="461"/>
        <v/>
      </c>
      <c r="DF99" s="177" t="str">
        <f t="shared" si="462"/>
        <v/>
      </c>
      <c r="DG99" s="177" t="str">
        <f t="shared" si="463"/>
        <v/>
      </c>
      <c r="DH99" s="177" t="str">
        <f t="shared" si="464"/>
        <v/>
      </c>
      <c r="DI99" s="177" t="str">
        <f t="shared" si="465"/>
        <v/>
      </c>
      <c r="DJ99" s="177" t="str">
        <f t="shared" si="466"/>
        <v/>
      </c>
      <c r="DK99" s="177" t="str">
        <f t="shared" si="467"/>
        <v/>
      </c>
      <c r="DL99" s="177" t="str">
        <f t="shared" si="468"/>
        <v/>
      </c>
      <c r="DM99" s="177" t="str">
        <f t="shared" si="469"/>
        <v/>
      </c>
      <c r="DN99" s="177" t="str">
        <f t="shared" si="470"/>
        <v/>
      </c>
      <c r="DO99" s="177" t="str">
        <f t="shared" si="471"/>
        <v/>
      </c>
      <c r="DP99" s="177" t="str">
        <f t="shared" si="472"/>
        <v/>
      </c>
      <c r="DQ99" s="177" t="str">
        <f t="shared" si="473"/>
        <v/>
      </c>
      <c r="DR99" s="177" t="str">
        <f t="shared" si="474"/>
        <v/>
      </c>
      <c r="DS99" s="177" t="str">
        <f t="shared" si="475"/>
        <v/>
      </c>
      <c r="DT99" s="177" t="str">
        <f t="shared" si="476"/>
        <v/>
      </c>
      <c r="DU99" s="177" t="str">
        <f t="shared" si="477"/>
        <v/>
      </c>
      <c r="DV99" s="177" t="str">
        <f t="shared" si="478"/>
        <v/>
      </c>
      <c r="DW99" s="177" t="str">
        <f t="shared" si="479"/>
        <v/>
      </c>
      <c r="DX99" s="177" t="str">
        <f t="shared" si="480"/>
        <v/>
      </c>
      <c r="DY99" s="177" t="str">
        <f t="shared" si="481"/>
        <v/>
      </c>
      <c r="DZ99" s="177" t="str">
        <f t="shared" si="482"/>
        <v/>
      </c>
      <c r="EA99" s="177" t="str">
        <f t="shared" si="483"/>
        <v/>
      </c>
      <c r="EB99" s="177" t="str">
        <f t="shared" si="484"/>
        <v/>
      </c>
      <c r="EC99" s="177" t="str">
        <f t="shared" si="485"/>
        <v/>
      </c>
      <c r="ED99" s="177" t="str">
        <f t="shared" si="486"/>
        <v/>
      </c>
      <c r="EE99" s="177" t="str">
        <f t="shared" si="487"/>
        <v/>
      </c>
      <c r="EF99" s="177" t="str">
        <f t="shared" si="488"/>
        <v/>
      </c>
      <c r="EG99" s="177" t="str">
        <f t="shared" si="489"/>
        <v/>
      </c>
      <c r="EH99" s="177" t="str">
        <f t="shared" si="490"/>
        <v/>
      </c>
      <c r="EI99" s="177" t="str">
        <f t="shared" si="491"/>
        <v/>
      </c>
      <c r="EJ99" s="177" t="str">
        <f t="shared" si="492"/>
        <v/>
      </c>
      <c r="EK99" s="177" t="str">
        <f t="shared" si="493"/>
        <v/>
      </c>
      <c r="EL99" s="177" t="str">
        <f t="shared" si="494"/>
        <v/>
      </c>
      <c r="EM99" s="177" t="str">
        <f t="shared" si="495"/>
        <v/>
      </c>
      <c r="EN99" s="177" t="str">
        <f t="shared" si="496"/>
        <v/>
      </c>
      <c r="EO99" s="177" t="str">
        <f t="shared" si="497"/>
        <v/>
      </c>
      <c r="EP99" s="177" t="str">
        <f t="shared" si="498"/>
        <v/>
      </c>
      <c r="EQ99" s="177" t="str">
        <f t="shared" si="499"/>
        <v/>
      </c>
      <c r="ER99" s="177" t="str">
        <f t="shared" si="500"/>
        <v/>
      </c>
      <c r="ES99" s="177" t="str">
        <f t="shared" si="501"/>
        <v/>
      </c>
      <c r="ET99" s="177" t="str">
        <f t="shared" si="502"/>
        <v/>
      </c>
      <c r="EU99" s="177" t="str">
        <f t="shared" si="503"/>
        <v/>
      </c>
      <c r="EV99" s="177" t="str">
        <f t="shared" si="504"/>
        <v/>
      </c>
      <c r="EW99" s="177" t="str">
        <f t="shared" si="505"/>
        <v/>
      </c>
      <c r="EX99" s="177" t="str">
        <f t="shared" si="506"/>
        <v/>
      </c>
      <c r="EY99" s="177" t="str">
        <f t="shared" si="507"/>
        <v/>
      </c>
      <c r="EZ99" s="177" t="str">
        <f t="shared" si="508"/>
        <v/>
      </c>
      <c r="FA99" s="177" t="str">
        <f t="shared" si="509"/>
        <v/>
      </c>
      <c r="FB99" s="177" t="str">
        <f t="shared" si="510"/>
        <v/>
      </c>
      <c r="FC99" s="177" t="str">
        <f t="shared" si="511"/>
        <v/>
      </c>
      <c r="FD99" s="177" t="str">
        <f t="shared" si="512"/>
        <v/>
      </c>
      <c r="FE99" s="177" t="str">
        <f t="shared" si="513"/>
        <v/>
      </c>
      <c r="FF99" s="177" t="str">
        <f t="shared" si="514"/>
        <v/>
      </c>
      <c r="FG99" s="177" t="str">
        <f t="shared" si="515"/>
        <v/>
      </c>
      <c r="FH99" s="177" t="str">
        <f t="shared" si="384"/>
        <v/>
      </c>
      <c r="FI99" s="177" t="str">
        <f t="shared" si="516"/>
        <v/>
      </c>
      <c r="FJ99" s="177" t="str">
        <f t="shared" si="517"/>
        <v/>
      </c>
      <c r="FK99" s="177" t="str">
        <f t="shared" si="518"/>
        <v/>
      </c>
      <c r="FL99" s="177" t="str">
        <f t="shared" si="519"/>
        <v/>
      </c>
      <c r="FM99" s="177" t="str">
        <f t="shared" si="520"/>
        <v/>
      </c>
      <c r="FN99" s="177" t="str">
        <f t="shared" si="521"/>
        <v/>
      </c>
      <c r="FO99" s="177" t="str">
        <f t="shared" si="522"/>
        <v/>
      </c>
      <c r="FP99" s="177" t="str">
        <f t="shared" si="523"/>
        <v/>
      </c>
      <c r="FQ99" s="177" t="str">
        <f t="shared" si="524"/>
        <v/>
      </c>
      <c r="FR99" s="177" t="str">
        <f t="shared" si="525"/>
        <v/>
      </c>
      <c r="FS99" s="177" t="str">
        <f t="shared" si="526"/>
        <v/>
      </c>
      <c r="FT99" s="177" t="str">
        <f t="shared" si="527"/>
        <v/>
      </c>
      <c r="FU99" s="177" t="str">
        <f t="shared" si="528"/>
        <v/>
      </c>
      <c r="FV99" s="177" t="str">
        <f t="shared" si="529"/>
        <v/>
      </c>
      <c r="FW99" s="177" t="str">
        <f t="shared" si="530"/>
        <v/>
      </c>
      <c r="FX99" s="177" t="str">
        <f t="shared" si="531"/>
        <v/>
      </c>
      <c r="FY99" s="177" t="str">
        <f t="shared" si="532"/>
        <v/>
      </c>
      <c r="FZ99" s="177" t="str">
        <f t="shared" si="533"/>
        <v/>
      </c>
      <c r="GA99" s="177" t="str">
        <f t="shared" si="534"/>
        <v/>
      </c>
      <c r="GB99" s="177" t="str">
        <f t="shared" si="535"/>
        <v/>
      </c>
      <c r="GC99" s="177" t="str">
        <f t="shared" si="536"/>
        <v/>
      </c>
      <c r="GD99" s="177" t="str">
        <f t="shared" si="537"/>
        <v/>
      </c>
      <c r="GE99" s="177" t="str">
        <f t="shared" si="538"/>
        <v/>
      </c>
      <c r="GF99" s="177" t="str">
        <f t="shared" si="539"/>
        <v/>
      </c>
      <c r="GG99" s="177" t="str">
        <f t="shared" si="540"/>
        <v/>
      </c>
      <c r="GH99" s="177" t="str">
        <f t="shared" si="541"/>
        <v/>
      </c>
      <c r="GI99" s="177" t="str">
        <f t="shared" si="542"/>
        <v/>
      </c>
      <c r="GJ99" s="177" t="str">
        <f t="shared" si="543"/>
        <v/>
      </c>
      <c r="GK99" s="177" t="str">
        <f t="shared" si="544"/>
        <v/>
      </c>
      <c r="GL99" s="177" t="str">
        <f t="shared" si="545"/>
        <v/>
      </c>
      <c r="GM99" s="177" t="str">
        <f t="shared" si="546"/>
        <v/>
      </c>
      <c r="GN99" s="177" t="str">
        <f t="shared" si="547"/>
        <v/>
      </c>
      <c r="GO99" s="177" t="str">
        <f t="shared" si="548"/>
        <v/>
      </c>
      <c r="GP99" s="177" t="str">
        <f t="shared" si="549"/>
        <v/>
      </c>
      <c r="GQ99" s="177" t="str">
        <f t="shared" si="550"/>
        <v/>
      </c>
      <c r="GR99" s="177" t="str">
        <f t="shared" si="551"/>
        <v/>
      </c>
      <c r="GS99" s="177" t="str">
        <f t="shared" si="552"/>
        <v/>
      </c>
      <c r="GT99" s="177" t="str">
        <f t="shared" si="553"/>
        <v/>
      </c>
      <c r="GU99" s="177" t="str">
        <f t="shared" si="554"/>
        <v/>
      </c>
      <c r="GV99" s="177" t="str">
        <f t="shared" si="555"/>
        <v/>
      </c>
      <c r="GW99" s="177" t="str">
        <f t="shared" si="556"/>
        <v/>
      </c>
      <c r="GX99" s="177" t="str">
        <f t="shared" si="557"/>
        <v/>
      </c>
      <c r="GY99" s="177" t="str">
        <f t="shared" si="558"/>
        <v/>
      </c>
      <c r="GZ99" s="177" t="str">
        <f t="shared" si="559"/>
        <v/>
      </c>
      <c r="HA99" s="177" t="str">
        <f t="shared" si="560"/>
        <v/>
      </c>
      <c r="HB99" s="177" t="str">
        <f t="shared" si="561"/>
        <v/>
      </c>
      <c r="HC99" s="177" t="str">
        <f t="shared" si="562"/>
        <v/>
      </c>
      <c r="HD99" s="177" t="str">
        <f t="shared" si="563"/>
        <v/>
      </c>
      <c r="HE99" s="177" t="str">
        <f t="shared" si="564"/>
        <v/>
      </c>
      <c r="HF99" s="177" t="str">
        <f t="shared" si="565"/>
        <v/>
      </c>
      <c r="HG99" s="177" t="str">
        <f t="shared" si="566"/>
        <v/>
      </c>
      <c r="HH99" s="177" t="str">
        <f t="shared" si="567"/>
        <v/>
      </c>
      <c r="HI99" s="177" t="str">
        <f t="shared" si="568"/>
        <v/>
      </c>
      <c r="HJ99" s="177" t="str">
        <f t="shared" si="569"/>
        <v/>
      </c>
      <c r="HK99" s="177" t="str">
        <f t="shared" si="570"/>
        <v/>
      </c>
      <c r="HL99" s="177" t="str">
        <f t="shared" si="571"/>
        <v/>
      </c>
      <c r="HM99" s="177" t="str">
        <f t="shared" si="572"/>
        <v/>
      </c>
      <c r="HN99" s="177" t="str">
        <f t="shared" si="573"/>
        <v/>
      </c>
      <c r="HO99" s="177" t="str">
        <f t="shared" si="574"/>
        <v/>
      </c>
      <c r="HP99" s="177" t="str">
        <f t="shared" si="575"/>
        <v/>
      </c>
      <c r="HQ99" s="177" t="str">
        <f t="shared" si="576"/>
        <v/>
      </c>
      <c r="HR99" s="177" t="str">
        <f t="shared" si="577"/>
        <v/>
      </c>
      <c r="HS99" s="177" t="str">
        <f t="shared" si="578"/>
        <v/>
      </c>
      <c r="HT99" s="177" t="str">
        <f t="shared" si="385"/>
        <v/>
      </c>
      <c r="HU99" s="177" t="str">
        <f t="shared" si="603"/>
        <v/>
      </c>
      <c r="HV99" s="177" t="str">
        <f t="shared" si="604"/>
        <v/>
      </c>
      <c r="HW99" s="177" t="str">
        <f t="shared" si="605"/>
        <v/>
      </c>
      <c r="HX99" s="177" t="str">
        <f t="shared" si="606"/>
        <v/>
      </c>
      <c r="HY99" s="177" t="str">
        <f t="shared" si="607"/>
        <v/>
      </c>
      <c r="HZ99" s="177" t="str">
        <f t="shared" si="608"/>
        <v/>
      </c>
      <c r="IA99" s="192" t="str">
        <f t="shared" si="377"/>
        <v/>
      </c>
      <c r="IB99" s="193" t="e">
        <f t="shared" si="361"/>
        <v>#N/A</v>
      </c>
      <c r="IC99" s="193" t="e">
        <f t="shared" si="622"/>
        <v>#N/A</v>
      </c>
      <c r="ID99" s="193" t="e">
        <f t="shared" si="622"/>
        <v>#N/A</v>
      </c>
      <c r="IE99" s="193" t="e">
        <f t="shared" si="622"/>
        <v>#N/A</v>
      </c>
      <c r="IF99" s="193" t="e">
        <f t="shared" si="635"/>
        <v>#N/A</v>
      </c>
      <c r="IG99" s="193" t="e">
        <f t="shared" si="635"/>
        <v>#N/A</v>
      </c>
      <c r="IH99" s="193" t="e">
        <f t="shared" si="635"/>
        <v>#N/A</v>
      </c>
      <c r="II99" s="193" t="e">
        <f t="shared" si="635"/>
        <v>#N/A</v>
      </c>
      <c r="IJ99" s="193" t="e">
        <f t="shared" si="635"/>
        <v>#N/A</v>
      </c>
      <c r="IK99" s="193" t="e">
        <f t="shared" si="635"/>
        <v>#N/A</v>
      </c>
      <c r="IL99" s="193" t="e">
        <f t="shared" si="635"/>
        <v>#N/A</v>
      </c>
      <c r="IM99" s="193" t="e">
        <f t="shared" si="635"/>
        <v>#N/A</v>
      </c>
      <c r="IN99" s="193" t="e">
        <f t="shared" si="635"/>
        <v>#N/A</v>
      </c>
      <c r="IO99" s="193" t="e">
        <f t="shared" si="635"/>
        <v>#N/A</v>
      </c>
      <c r="IP99" s="193" t="e">
        <f t="shared" si="635"/>
        <v>#N/A</v>
      </c>
      <c r="IQ99" s="193" t="e">
        <f t="shared" si="635"/>
        <v>#N/A</v>
      </c>
      <c r="IR99" s="193" t="e">
        <f t="shared" si="635"/>
        <v>#N/A</v>
      </c>
      <c r="IS99" s="193" t="e">
        <f t="shared" si="635"/>
        <v>#N/A</v>
      </c>
      <c r="IT99" s="193" t="e">
        <f t="shared" si="635"/>
        <v>#N/A</v>
      </c>
      <c r="IU99" s="193" t="e">
        <f t="shared" si="630"/>
        <v>#N/A</v>
      </c>
      <c r="IV99" s="193" t="e">
        <f t="shared" si="630"/>
        <v>#N/A</v>
      </c>
      <c r="IW99" s="193" t="e">
        <f t="shared" si="630"/>
        <v>#N/A</v>
      </c>
      <c r="IX99" s="193" t="e">
        <f t="shared" si="630"/>
        <v>#N/A</v>
      </c>
      <c r="IY99" s="193" t="e">
        <f t="shared" si="630"/>
        <v>#N/A</v>
      </c>
      <c r="IZ99" s="193" t="e">
        <f t="shared" si="630"/>
        <v>#N/A</v>
      </c>
      <c r="JA99" s="193" t="e">
        <f t="shared" si="630"/>
        <v>#N/A</v>
      </c>
      <c r="JB99" s="193" t="e">
        <f t="shared" si="630"/>
        <v>#N/A</v>
      </c>
      <c r="JC99" s="193" t="e">
        <f t="shared" si="630"/>
        <v>#N/A</v>
      </c>
      <c r="JD99" s="193" t="e">
        <f t="shared" si="630"/>
        <v>#N/A</v>
      </c>
      <c r="JE99" s="193" t="e">
        <f t="shared" si="630"/>
        <v>#N/A</v>
      </c>
      <c r="JF99" s="193" t="e">
        <f t="shared" si="630"/>
        <v>#N/A</v>
      </c>
      <c r="JG99" s="193" t="e">
        <f t="shared" si="630"/>
        <v>#N/A</v>
      </c>
      <c r="JH99" s="193" t="e">
        <f t="shared" si="630"/>
        <v>#N/A</v>
      </c>
      <c r="JI99" s="193" t="e">
        <f t="shared" si="630"/>
        <v>#N/A</v>
      </c>
      <c r="JJ99" s="193" t="e">
        <f t="shared" si="626"/>
        <v>#N/A</v>
      </c>
      <c r="JK99" s="193" t="e">
        <f t="shared" si="626"/>
        <v>#N/A</v>
      </c>
      <c r="JL99" s="193" t="e">
        <f t="shared" si="626"/>
        <v>#N/A</v>
      </c>
      <c r="JM99" s="193" t="e">
        <f t="shared" si="626"/>
        <v>#N/A</v>
      </c>
      <c r="JN99" s="193" t="e">
        <f t="shared" si="626"/>
        <v>#N/A</v>
      </c>
      <c r="JO99" s="193" t="e">
        <f t="shared" si="626"/>
        <v>#N/A</v>
      </c>
      <c r="JP99" s="193" t="e">
        <f t="shared" si="626"/>
        <v>#N/A</v>
      </c>
      <c r="JQ99" s="193" t="e">
        <f t="shared" si="626"/>
        <v>#N/A</v>
      </c>
      <c r="JR99" s="193" t="e">
        <f t="shared" si="626"/>
        <v>#N/A</v>
      </c>
      <c r="JS99" s="193" t="e">
        <f t="shared" si="626"/>
        <v>#N/A</v>
      </c>
      <c r="JT99" s="193" t="e">
        <f t="shared" si="626"/>
        <v>#N/A</v>
      </c>
      <c r="JU99" s="193" t="e">
        <f t="shared" si="626"/>
        <v>#N/A</v>
      </c>
      <c r="JV99" s="193" t="e">
        <f t="shared" si="626"/>
        <v>#N/A</v>
      </c>
      <c r="JW99" s="193" t="e">
        <f t="shared" si="626"/>
        <v>#N/A</v>
      </c>
      <c r="JX99" s="193" t="e">
        <f t="shared" si="626"/>
        <v>#N/A</v>
      </c>
      <c r="JY99" s="193" t="e">
        <f t="shared" si="611"/>
        <v>#N/A</v>
      </c>
      <c r="JZ99" s="193" t="e">
        <f t="shared" si="611"/>
        <v>#N/A</v>
      </c>
      <c r="KA99" s="193" t="e">
        <f t="shared" si="611"/>
        <v>#N/A</v>
      </c>
      <c r="KB99" s="193" t="e">
        <f t="shared" si="611"/>
        <v>#N/A</v>
      </c>
      <c r="KC99" s="193" t="e">
        <f t="shared" si="611"/>
        <v>#N/A</v>
      </c>
      <c r="KD99" s="193" t="e">
        <f t="shared" si="611"/>
        <v>#N/A</v>
      </c>
      <c r="KE99" s="193" t="e">
        <f t="shared" si="611"/>
        <v>#N/A</v>
      </c>
      <c r="KF99" s="193" t="e">
        <f t="shared" si="611"/>
        <v>#N/A</v>
      </c>
      <c r="KG99" s="193" t="e">
        <f t="shared" si="611"/>
        <v>#N/A</v>
      </c>
      <c r="KH99" s="193" t="e">
        <f t="shared" si="611"/>
        <v>#N/A</v>
      </c>
      <c r="KI99" s="193" t="e">
        <f t="shared" si="611"/>
        <v>#N/A</v>
      </c>
      <c r="KJ99" s="193" t="e">
        <f t="shared" si="611"/>
        <v>#N/A</v>
      </c>
      <c r="KK99" s="193" t="e">
        <f t="shared" si="611"/>
        <v>#N/A</v>
      </c>
      <c r="KL99" s="193" t="e">
        <f t="shared" si="611"/>
        <v>#N/A</v>
      </c>
      <c r="KM99" s="193" t="e">
        <f t="shared" si="611"/>
        <v>#N/A</v>
      </c>
      <c r="KN99" s="193" t="e">
        <f t="shared" si="386"/>
        <v>#N/A</v>
      </c>
      <c r="KO99" s="193" t="e">
        <f t="shared" si="623"/>
        <v>#N/A</v>
      </c>
      <c r="KP99" s="193" t="e">
        <f t="shared" si="623"/>
        <v>#N/A</v>
      </c>
      <c r="KQ99" s="193" t="e">
        <f t="shared" si="623"/>
        <v>#N/A</v>
      </c>
      <c r="KR99" s="193" t="e">
        <f t="shared" si="636"/>
        <v>#N/A</v>
      </c>
      <c r="KS99" s="193" t="e">
        <f t="shared" si="636"/>
        <v>#N/A</v>
      </c>
      <c r="KT99" s="193" t="e">
        <f t="shared" si="636"/>
        <v>#N/A</v>
      </c>
      <c r="KU99" s="193" t="e">
        <f t="shared" si="636"/>
        <v>#N/A</v>
      </c>
      <c r="KV99" s="193" t="e">
        <f t="shared" si="636"/>
        <v>#N/A</v>
      </c>
      <c r="KW99" s="193" t="e">
        <f t="shared" si="636"/>
        <v>#N/A</v>
      </c>
      <c r="KX99" s="193" t="e">
        <f t="shared" si="636"/>
        <v>#N/A</v>
      </c>
      <c r="KY99" s="193" t="e">
        <f t="shared" si="636"/>
        <v>#N/A</v>
      </c>
      <c r="KZ99" s="193" t="e">
        <f t="shared" si="636"/>
        <v>#N/A</v>
      </c>
      <c r="LA99" s="193" t="e">
        <f t="shared" si="636"/>
        <v>#N/A</v>
      </c>
      <c r="LB99" s="193" t="e">
        <f t="shared" si="636"/>
        <v>#N/A</v>
      </c>
      <c r="LC99" s="193" t="e">
        <f t="shared" si="636"/>
        <v>#N/A</v>
      </c>
      <c r="LD99" s="193" t="e">
        <f t="shared" si="636"/>
        <v>#N/A</v>
      </c>
      <c r="LE99" s="193" t="e">
        <f t="shared" si="636"/>
        <v>#N/A</v>
      </c>
      <c r="LF99" s="193" t="e">
        <f t="shared" si="636"/>
        <v>#N/A</v>
      </c>
      <c r="LG99" s="193" t="e">
        <f t="shared" si="631"/>
        <v>#N/A</v>
      </c>
      <c r="LH99" s="193" t="e">
        <f t="shared" si="631"/>
        <v>#N/A</v>
      </c>
      <c r="LI99" s="193" t="e">
        <f t="shared" si="631"/>
        <v>#N/A</v>
      </c>
      <c r="LJ99" s="193" t="e">
        <f t="shared" si="631"/>
        <v>#N/A</v>
      </c>
      <c r="LK99" s="193" t="e">
        <f t="shared" si="631"/>
        <v>#N/A</v>
      </c>
      <c r="LL99" s="193" t="e">
        <f t="shared" si="631"/>
        <v>#N/A</v>
      </c>
      <c r="LM99" s="193" t="e">
        <f t="shared" si="631"/>
        <v>#N/A</v>
      </c>
      <c r="LN99" s="193" t="e">
        <f t="shared" si="631"/>
        <v>#N/A</v>
      </c>
      <c r="LO99" s="193" t="e">
        <f t="shared" si="631"/>
        <v>#N/A</v>
      </c>
      <c r="LP99" s="193" t="e">
        <f t="shared" si="631"/>
        <v>#N/A</v>
      </c>
      <c r="LQ99" s="193" t="e">
        <f t="shared" si="631"/>
        <v>#N/A</v>
      </c>
      <c r="LR99" s="193" t="e">
        <f t="shared" si="631"/>
        <v>#N/A</v>
      </c>
      <c r="LS99" s="193" t="e">
        <f t="shared" si="631"/>
        <v>#N/A</v>
      </c>
      <c r="LT99" s="193" t="e">
        <f t="shared" si="631"/>
        <v>#N/A</v>
      </c>
      <c r="LU99" s="193" t="e">
        <f t="shared" si="631"/>
        <v>#N/A</v>
      </c>
      <c r="LV99" s="193" t="e">
        <f t="shared" si="627"/>
        <v>#N/A</v>
      </c>
      <c r="LW99" s="193" t="e">
        <f t="shared" si="627"/>
        <v>#N/A</v>
      </c>
      <c r="LX99" s="193" t="e">
        <f t="shared" si="627"/>
        <v>#N/A</v>
      </c>
      <c r="LY99" s="193" t="e">
        <f t="shared" si="627"/>
        <v>#N/A</v>
      </c>
      <c r="LZ99" s="193" t="e">
        <f t="shared" si="627"/>
        <v>#N/A</v>
      </c>
      <c r="MA99" s="193" t="e">
        <f t="shared" si="627"/>
        <v>#N/A</v>
      </c>
      <c r="MB99" s="193" t="e">
        <f t="shared" si="627"/>
        <v>#N/A</v>
      </c>
      <c r="MC99" s="193" t="e">
        <f t="shared" si="627"/>
        <v>#N/A</v>
      </c>
      <c r="MD99" s="193" t="e">
        <f t="shared" si="627"/>
        <v>#N/A</v>
      </c>
      <c r="ME99" s="193" t="e">
        <f t="shared" si="627"/>
        <v>#N/A</v>
      </c>
      <c r="MF99" s="193" t="e">
        <f t="shared" si="627"/>
        <v>#N/A</v>
      </c>
      <c r="MG99" s="193" t="e">
        <f t="shared" si="627"/>
        <v>#N/A</v>
      </c>
      <c r="MH99" s="193" t="e">
        <f t="shared" si="627"/>
        <v>#N/A</v>
      </c>
      <c r="MI99" s="193" t="e">
        <f t="shared" si="627"/>
        <v>#N/A</v>
      </c>
      <c r="MJ99" s="193" t="e">
        <f t="shared" si="627"/>
        <v>#N/A</v>
      </c>
      <c r="MK99" s="193" t="e">
        <f t="shared" si="612"/>
        <v>#N/A</v>
      </c>
      <c r="ML99" s="193" t="e">
        <f t="shared" si="612"/>
        <v>#N/A</v>
      </c>
      <c r="MM99" s="193" t="e">
        <f t="shared" si="612"/>
        <v>#N/A</v>
      </c>
      <c r="MN99" s="193" t="e">
        <f t="shared" si="612"/>
        <v>#N/A</v>
      </c>
      <c r="MO99" s="193" t="e">
        <f t="shared" si="612"/>
        <v>#N/A</v>
      </c>
      <c r="MP99" s="193" t="e">
        <f t="shared" si="612"/>
        <v>#N/A</v>
      </c>
      <c r="MQ99" s="193" t="e">
        <f t="shared" si="612"/>
        <v>#N/A</v>
      </c>
      <c r="MR99" s="193" t="e">
        <f t="shared" si="612"/>
        <v>#N/A</v>
      </c>
      <c r="MS99" s="193" t="e">
        <f t="shared" si="612"/>
        <v>#N/A</v>
      </c>
      <c r="MT99" s="193" t="e">
        <f t="shared" si="612"/>
        <v>#N/A</v>
      </c>
      <c r="MU99" s="193" t="e">
        <f t="shared" si="612"/>
        <v>#N/A</v>
      </c>
      <c r="MV99" s="193" t="e">
        <f t="shared" si="612"/>
        <v>#N/A</v>
      </c>
      <c r="MW99" s="193" t="e">
        <f t="shared" si="612"/>
        <v>#N/A</v>
      </c>
      <c r="MX99" s="193" t="e">
        <f t="shared" si="612"/>
        <v>#N/A</v>
      </c>
      <c r="MY99" s="193" t="e">
        <f t="shared" si="612"/>
        <v>#N/A</v>
      </c>
      <c r="MZ99" s="193" t="e">
        <f t="shared" si="387"/>
        <v>#N/A</v>
      </c>
      <c r="NA99" s="193" t="e">
        <f t="shared" si="624"/>
        <v>#N/A</v>
      </c>
      <c r="NB99" s="193" t="e">
        <f t="shared" si="624"/>
        <v>#N/A</v>
      </c>
      <c r="NC99" s="193" t="e">
        <f t="shared" si="624"/>
        <v>#N/A</v>
      </c>
      <c r="ND99" s="193" t="e">
        <f t="shared" si="637"/>
        <v>#N/A</v>
      </c>
      <c r="NE99" s="193" t="e">
        <f t="shared" si="637"/>
        <v>#N/A</v>
      </c>
      <c r="NF99" s="193" t="e">
        <f t="shared" si="637"/>
        <v>#N/A</v>
      </c>
      <c r="NG99" s="193" t="e">
        <f t="shared" si="637"/>
        <v>#N/A</v>
      </c>
      <c r="NH99" s="193" t="e">
        <f t="shared" si="637"/>
        <v>#N/A</v>
      </c>
      <c r="NI99" s="193" t="e">
        <f t="shared" si="637"/>
        <v>#N/A</v>
      </c>
      <c r="NJ99" s="193" t="e">
        <f t="shared" si="637"/>
        <v>#N/A</v>
      </c>
      <c r="NK99" s="193" t="e">
        <f t="shared" si="637"/>
        <v>#N/A</v>
      </c>
      <c r="NL99" s="193" t="e">
        <f t="shared" si="637"/>
        <v>#N/A</v>
      </c>
      <c r="NM99" s="193" t="e">
        <f t="shared" si="637"/>
        <v>#N/A</v>
      </c>
      <c r="NN99" s="193" t="e">
        <f t="shared" si="637"/>
        <v>#N/A</v>
      </c>
      <c r="NO99" s="193" t="e">
        <f t="shared" si="637"/>
        <v>#N/A</v>
      </c>
      <c r="NP99" s="193" t="e">
        <f t="shared" si="637"/>
        <v>#N/A</v>
      </c>
      <c r="NQ99" s="193" t="e">
        <f t="shared" si="637"/>
        <v>#N/A</v>
      </c>
      <c r="NR99" s="193" t="e">
        <f t="shared" si="637"/>
        <v>#N/A</v>
      </c>
      <c r="NS99" s="193" t="e">
        <f t="shared" si="632"/>
        <v>#N/A</v>
      </c>
      <c r="NT99" s="193" t="e">
        <f t="shared" si="632"/>
        <v>#N/A</v>
      </c>
      <c r="NU99" s="193" t="e">
        <f t="shared" si="632"/>
        <v>#N/A</v>
      </c>
      <c r="NV99" s="193" t="e">
        <f t="shared" si="632"/>
        <v>#N/A</v>
      </c>
      <c r="NW99" s="193" t="e">
        <f t="shared" si="632"/>
        <v>#N/A</v>
      </c>
      <c r="NX99" s="193" t="e">
        <f t="shared" si="632"/>
        <v>#N/A</v>
      </c>
      <c r="NY99" s="193" t="e">
        <f t="shared" si="632"/>
        <v>#N/A</v>
      </c>
      <c r="NZ99" s="193" t="e">
        <f t="shared" si="632"/>
        <v>#N/A</v>
      </c>
      <c r="OA99" s="193" t="e">
        <f t="shared" si="632"/>
        <v>#N/A</v>
      </c>
      <c r="OB99" s="193" t="e">
        <f t="shared" si="632"/>
        <v>#N/A</v>
      </c>
      <c r="OC99" s="193" t="e">
        <f t="shared" si="632"/>
        <v>#N/A</v>
      </c>
      <c r="OD99" s="193" t="e">
        <f t="shared" si="632"/>
        <v>#N/A</v>
      </c>
      <c r="OE99" s="193" t="e">
        <f t="shared" si="632"/>
        <v>#N/A</v>
      </c>
      <c r="OF99" s="193" t="e">
        <f t="shared" si="632"/>
        <v>#N/A</v>
      </c>
      <c r="OG99" s="193" t="e">
        <f t="shared" si="632"/>
        <v>#N/A</v>
      </c>
      <c r="OH99" s="193" t="e">
        <f t="shared" si="628"/>
        <v>#N/A</v>
      </c>
      <c r="OI99" s="193" t="e">
        <f t="shared" si="628"/>
        <v>#N/A</v>
      </c>
      <c r="OJ99" s="193" t="e">
        <f t="shared" si="628"/>
        <v>#N/A</v>
      </c>
      <c r="OK99" s="193" t="e">
        <f t="shared" si="628"/>
        <v>#N/A</v>
      </c>
      <c r="OL99" s="193" t="e">
        <f t="shared" si="628"/>
        <v>#N/A</v>
      </c>
      <c r="OM99" s="193" t="e">
        <f t="shared" si="628"/>
        <v>#N/A</v>
      </c>
      <c r="ON99" s="193" t="e">
        <f t="shared" si="628"/>
        <v>#N/A</v>
      </c>
      <c r="OO99" s="193" t="e">
        <f t="shared" si="628"/>
        <v>#N/A</v>
      </c>
      <c r="OP99" s="193" t="e">
        <f t="shared" si="628"/>
        <v>#N/A</v>
      </c>
      <c r="OQ99" s="193" t="e">
        <f t="shared" si="628"/>
        <v>#N/A</v>
      </c>
      <c r="OR99" s="193" t="e">
        <f t="shared" si="628"/>
        <v>#N/A</v>
      </c>
      <c r="OS99" s="193" t="e">
        <f t="shared" si="628"/>
        <v>#N/A</v>
      </c>
      <c r="OT99" s="193" t="e">
        <f t="shared" si="628"/>
        <v>#N/A</v>
      </c>
      <c r="OU99" s="193" t="e">
        <f t="shared" si="628"/>
        <v>#N/A</v>
      </c>
      <c r="OV99" s="193" t="e">
        <f t="shared" si="628"/>
        <v>#N/A</v>
      </c>
      <c r="OW99" s="193" t="e">
        <f t="shared" si="613"/>
        <v>#N/A</v>
      </c>
      <c r="OX99" s="193" t="e">
        <f t="shared" si="613"/>
        <v>#N/A</v>
      </c>
      <c r="OY99" s="193" t="e">
        <f t="shared" si="613"/>
        <v>#N/A</v>
      </c>
      <c r="OZ99" s="193" t="e">
        <f t="shared" si="613"/>
        <v>#N/A</v>
      </c>
      <c r="PA99" s="193" t="e">
        <f t="shared" si="613"/>
        <v>#N/A</v>
      </c>
      <c r="PB99" s="193" t="e">
        <f t="shared" si="613"/>
        <v>#N/A</v>
      </c>
      <c r="PC99" s="193" t="e">
        <f t="shared" si="613"/>
        <v>#N/A</v>
      </c>
      <c r="PD99" s="193" t="e">
        <f t="shared" si="613"/>
        <v>#N/A</v>
      </c>
      <c r="PE99" s="193" t="e">
        <f t="shared" si="613"/>
        <v>#N/A</v>
      </c>
      <c r="PF99" s="193" t="e">
        <f t="shared" si="613"/>
        <v>#N/A</v>
      </c>
      <c r="PG99" s="193" t="e">
        <f t="shared" si="613"/>
        <v>#N/A</v>
      </c>
      <c r="PH99" s="193" t="e">
        <f t="shared" si="613"/>
        <v>#N/A</v>
      </c>
      <c r="PI99" s="193" t="e">
        <f t="shared" si="613"/>
        <v>#N/A</v>
      </c>
      <c r="PJ99" s="193" t="e">
        <f t="shared" si="613"/>
        <v>#N/A</v>
      </c>
      <c r="PK99" s="193" t="e">
        <f t="shared" si="613"/>
        <v>#N/A</v>
      </c>
      <c r="PL99" s="193" t="e">
        <f t="shared" si="388"/>
        <v>#N/A</v>
      </c>
      <c r="PM99" s="193" t="e">
        <f t="shared" si="609"/>
        <v>#N/A</v>
      </c>
      <c r="PN99" s="193" t="e">
        <f t="shared" si="609"/>
        <v>#N/A</v>
      </c>
      <c r="PO99" s="193" t="e">
        <f t="shared" si="609"/>
        <v>#N/A</v>
      </c>
      <c r="PP99" s="193" t="e">
        <f t="shared" si="609"/>
        <v>#N/A</v>
      </c>
      <c r="PQ99" s="193" t="e">
        <f t="shared" si="609"/>
        <v>#N/A</v>
      </c>
      <c r="PR99" s="193" t="e">
        <f t="shared" si="609"/>
        <v>#N/A</v>
      </c>
      <c r="PS99" s="193" t="e">
        <f t="shared" si="609"/>
        <v>#N/A</v>
      </c>
      <c r="PT99" s="193" t="e">
        <f t="shared" si="609"/>
        <v>#N/A</v>
      </c>
    </row>
    <row r="100" spans="1:436" hidden="1" x14ac:dyDescent="0.45">
      <c r="A100" s="20">
        <v>97</v>
      </c>
      <c r="B100" s="101" t="str">
        <f t="shared" si="363"/>
        <v/>
      </c>
      <c r="C100" s="115"/>
      <c r="D100" s="101" t="str">
        <f t="shared" si="364"/>
        <v/>
      </c>
      <c r="E100" s="110" t="str">
        <f t="shared" si="365"/>
        <v/>
      </c>
      <c r="F100" s="21" t="str">
        <f t="shared" si="366"/>
        <v/>
      </c>
      <c r="G100" s="22" t="str">
        <f t="shared" si="367"/>
        <v/>
      </c>
      <c r="H100" s="23" t="str">
        <f>IF(F100="","",IF(OR($F100&lt;Skew!$B$3,$F100=Skew!$B$3),IF($F100&gt;Skew!$C$3,Skew!$A$3,IF($F100&gt;Skew!$C$4,Skew!$A$4,IF($F100&gt;Skew!$C$5,Skew!$A$5,IF($F100&gt;Skew!$C$6,Skew!$A$6,IF($F100&gt;Skew!$C$7,Skew!$A$7,IF($F100&gt;Skew!$C$8,Skew!$A$8,IF($F100&gt;Skew!$C$9,Skew!$A$9,IF($F100&gt;Skew!$C$10,Skew!$A$10,IF($F100&gt;Skew!$C$11,Skew!$A$11,IF($F100&gt;Skew!$C$12,Skew!$A$12,IF($F100&gt;Skew!$C$13,Skew!$A$13,IF($F100&gt;Skew!$C$14,Skew!$A$14,IF($F100&gt;Skew!$C$15,Skew!$A$15,IF($F100&gt;Skew!$C$16,Skew!$A$16,Skew!$A$17)
)))))))))))))))</f>
        <v/>
      </c>
      <c r="I100" s="22" t="str">
        <f>IF(F100="","",MATCH(H100,Skew!$A$3:$A$17,0))</f>
        <v/>
      </c>
      <c r="J100" s="22" t="str">
        <f t="shared" si="368"/>
        <v/>
      </c>
      <c r="K100" s="24"/>
      <c r="L100" s="22" t="str">
        <f>IF(OR(F100="",K100=""),"",MATCH(K100,Confidence!$A$3:$A$12,0))</f>
        <v/>
      </c>
      <c r="M100" s="25" t="str">
        <f t="shared" si="369"/>
        <v/>
      </c>
      <c r="N100" s="25" t="str">
        <f t="shared" si="370"/>
        <v/>
      </c>
      <c r="O100" s="22"/>
      <c r="P100" s="102" t="str">
        <f t="shared" si="371"/>
        <v/>
      </c>
      <c r="Q100" s="102" t="str">
        <f t="shared" si="372"/>
        <v/>
      </c>
      <c r="R100" s="37" t="str">
        <f t="shared" si="373"/>
        <v/>
      </c>
      <c r="S100" s="115"/>
      <c r="T100" s="204" t="str">
        <f>IF(AND(B100&gt;0,C100&gt;0,D100&gt;0,M100&gt;0,N100&gt;0,S100&gt;0,NOT(K100="")),ABS(VLOOKUP($S$1,VLookups!$A$30:$B$31,2,FALSE)-_xlfn.BETA.DIST(S100,IF(G100="L",N100,M100),IF(G100="L",M100,N100),TRUE,B100,D100)),"")</f>
        <v/>
      </c>
      <c r="U100" s="112" t="str">
        <f>IF(OR($M100="",$N100=""),"",_xlfn.BETA.INV(ABS(VLOOKUP($S$1,VLookups!$A$30:$B$31,2,FALSE)-U$3),IF($G100="L",$N100,$M100),IF($G100="L",$M100,$N100),$B100,$D100))</f>
        <v/>
      </c>
      <c r="V100" s="113" t="str">
        <f>IF(OR($M100="",$N100=""),"",_xlfn.BETA.INV(ABS(VLOOKUP($S$1,VLookups!$A$30:$B$31,2,FALSE)-V$3),IF($G100="L",$N100,$M100),IF($G100="L",$M100,$N100),$B100,$D100))</f>
        <v/>
      </c>
      <c r="W100" s="112" t="str">
        <f>IF(OR($M100="",$N100=""),"",_xlfn.BETA.INV(ABS(VLOOKUP($S$1,VLookups!$A$30:$B$31,2,FALSE)-W$3),IF($G100="L",$N100,$M100),IF($G100="L",$M100,$N100),$B100,$D100))</f>
        <v/>
      </c>
      <c r="X100" s="113" t="str">
        <f>IF(OR($M100="",$N100=""),"",_xlfn.BETA.INV(ABS(VLOOKUP($S$1,VLookups!$A$30:$B$31,2,FALSE)-X$3),IF($G100="L",$N100,$M100),IF($G100="L",$M100,$N100),$B100,$D100))</f>
        <v/>
      </c>
      <c r="Y100" s="112" t="str">
        <f>IF(OR($M100="",$N100=""),"",_xlfn.BETA.INV(ABS(VLOOKUP($S$1,VLookups!$A$30:$B$31,2,FALSE)-Y$3),IF($G100="L",$N100,$M100),IF($G100="L",$M100,$N100),$B100,$D100))</f>
        <v/>
      </c>
      <c r="Z100" s="113" t="str">
        <f>IF(OR($M100="",$N100=""),"",_xlfn.BETA.INV(ABS(VLOOKUP($S$1,VLookups!$A$30:$B$31,2,FALSE)-Z$3),IF($G100="L",$N100,$M100),IF($G100="L",$M100,$N100),$B100,$D100))</f>
        <v/>
      </c>
      <c r="AA100" s="112" t="str">
        <f>IF(OR($M100="",$N100=""),"",_xlfn.BETA.INV(ABS(VLOOKUP($S$1,VLookups!$A$30:$B$31,2,FALSE)-AA$3),IF($G100="L",$N100,$M100),IF($G100="L",$M100,$N100),$B100,$D100))</f>
        <v/>
      </c>
      <c r="AB100" s="113" t="str">
        <f>IF(OR($M100="",$N100=""),"",_xlfn.BETA.INV(ABS(VLOOKUP($S$1,VLookups!$A$30:$B$31,2,FALSE)-AB$3),IF($G100="L",$N100,$M100),IF($G100="L",$M100,$N100),$B100,$D100))</f>
        <v/>
      </c>
      <c r="AC100" s="112" t="str">
        <f>IF(OR($M100="",$N100=""),"",_xlfn.BETA.INV(ABS(VLOOKUP($S$1,VLookups!$A$30:$B$31,2,FALSE)-AC$3),IF($G100="L",$N100,$M100),IF($G100="L",$M100,$N100),$B100,$D100))</f>
        <v/>
      </c>
      <c r="AD100" s="113" t="str">
        <f>IF(OR($M100="",$N100=""),"",_xlfn.BETA.INV(ABS(VLOOKUP($S$1,VLookups!$A$30:$B$31,2,FALSE)-AD$3),IF($G100="L",$N100,$M100),IF($G100="L",$M100,$N100),$B100,$D100))</f>
        <v/>
      </c>
      <c r="AE100" s="112" t="str">
        <f>IF(OR($M100="",$N100=""),"",_xlfn.BETA.INV(ABS(VLOOKUP($S$1,VLookups!$A$30:$B$31,2,FALSE)-AE$3),IF($G100="L",$N100,$M100),IF($G100="L",$M100,$N100),$B100,$D100))</f>
        <v/>
      </c>
      <c r="AF100" s="113" t="str">
        <f>IF(OR($M100="",$N100=""),"",_xlfn.BETA.INV(ABS(VLOOKUP($S$1,VLookups!$A$30:$B$31,2,FALSE)-AF$3),IF($G100="L",$N100,$M100),IF($G100="L",$M100,$N100),$B100,$D100))</f>
        <v/>
      </c>
      <c r="AG100" s="15"/>
      <c r="AH100" s="194" t="str">
        <f t="shared" si="374"/>
        <v/>
      </c>
      <c r="AI100" s="192" t="str">
        <f t="shared" si="375"/>
        <v/>
      </c>
      <c r="AJ100" s="177" t="str">
        <f t="shared" ref="AJ100" si="640">IF(ISNONTEXT($AH100),AI100+$AH100,"")</f>
        <v/>
      </c>
      <c r="AK100" s="177" t="str">
        <f t="shared" si="390"/>
        <v/>
      </c>
      <c r="AL100" s="177" t="str">
        <f t="shared" si="391"/>
        <v/>
      </c>
      <c r="AM100" s="177" t="str">
        <f t="shared" si="392"/>
        <v/>
      </c>
      <c r="AN100" s="177" t="str">
        <f t="shared" si="393"/>
        <v/>
      </c>
      <c r="AO100" s="177" t="str">
        <f t="shared" si="394"/>
        <v/>
      </c>
      <c r="AP100" s="177" t="str">
        <f t="shared" si="395"/>
        <v/>
      </c>
      <c r="AQ100" s="177" t="str">
        <f t="shared" si="396"/>
        <v/>
      </c>
      <c r="AR100" s="177" t="str">
        <f t="shared" si="397"/>
        <v/>
      </c>
      <c r="AS100" s="177" t="str">
        <f t="shared" si="398"/>
        <v/>
      </c>
      <c r="AT100" s="177" t="str">
        <f t="shared" si="399"/>
        <v/>
      </c>
      <c r="AU100" s="177" t="str">
        <f t="shared" si="400"/>
        <v/>
      </c>
      <c r="AV100" s="177" t="str">
        <f t="shared" si="401"/>
        <v/>
      </c>
      <c r="AW100" s="177" t="str">
        <f t="shared" si="402"/>
        <v/>
      </c>
      <c r="AX100" s="177" t="str">
        <f t="shared" si="403"/>
        <v/>
      </c>
      <c r="AY100" s="177" t="str">
        <f t="shared" si="404"/>
        <v/>
      </c>
      <c r="AZ100" s="177" t="str">
        <f t="shared" si="405"/>
        <v/>
      </c>
      <c r="BA100" s="177" t="str">
        <f t="shared" si="406"/>
        <v/>
      </c>
      <c r="BB100" s="177" t="str">
        <f t="shared" si="407"/>
        <v/>
      </c>
      <c r="BC100" s="177" t="str">
        <f t="shared" si="408"/>
        <v/>
      </c>
      <c r="BD100" s="177" t="str">
        <f t="shared" si="409"/>
        <v/>
      </c>
      <c r="BE100" s="177" t="str">
        <f t="shared" si="410"/>
        <v/>
      </c>
      <c r="BF100" s="177" t="str">
        <f t="shared" si="411"/>
        <v/>
      </c>
      <c r="BG100" s="177" t="str">
        <f t="shared" si="412"/>
        <v/>
      </c>
      <c r="BH100" s="177" t="str">
        <f t="shared" si="413"/>
        <v/>
      </c>
      <c r="BI100" s="177" t="str">
        <f t="shared" si="414"/>
        <v/>
      </c>
      <c r="BJ100" s="177" t="str">
        <f t="shared" si="415"/>
        <v/>
      </c>
      <c r="BK100" s="177" t="str">
        <f t="shared" si="416"/>
        <v/>
      </c>
      <c r="BL100" s="177" t="str">
        <f t="shared" si="417"/>
        <v/>
      </c>
      <c r="BM100" s="177" t="str">
        <f t="shared" si="418"/>
        <v/>
      </c>
      <c r="BN100" s="177" t="str">
        <f t="shared" si="419"/>
        <v/>
      </c>
      <c r="BO100" s="177" t="str">
        <f t="shared" si="420"/>
        <v/>
      </c>
      <c r="BP100" s="177" t="str">
        <f t="shared" si="421"/>
        <v/>
      </c>
      <c r="BQ100" s="177" t="str">
        <f t="shared" si="422"/>
        <v/>
      </c>
      <c r="BR100" s="177" t="str">
        <f t="shared" si="423"/>
        <v/>
      </c>
      <c r="BS100" s="177" t="str">
        <f t="shared" si="424"/>
        <v/>
      </c>
      <c r="BT100" s="177" t="str">
        <f t="shared" si="425"/>
        <v/>
      </c>
      <c r="BU100" s="177" t="str">
        <f t="shared" si="426"/>
        <v/>
      </c>
      <c r="BV100" s="177" t="str">
        <f t="shared" si="427"/>
        <v/>
      </c>
      <c r="BW100" s="177" t="str">
        <f t="shared" si="428"/>
        <v/>
      </c>
      <c r="BX100" s="177" t="str">
        <f t="shared" si="429"/>
        <v/>
      </c>
      <c r="BY100" s="177" t="str">
        <f t="shared" si="430"/>
        <v/>
      </c>
      <c r="BZ100" s="177" t="str">
        <f t="shared" si="431"/>
        <v/>
      </c>
      <c r="CA100" s="177" t="str">
        <f t="shared" si="432"/>
        <v/>
      </c>
      <c r="CB100" s="177" t="str">
        <f t="shared" si="433"/>
        <v/>
      </c>
      <c r="CC100" s="177" t="str">
        <f t="shared" si="434"/>
        <v/>
      </c>
      <c r="CD100" s="177" t="str">
        <f t="shared" si="435"/>
        <v/>
      </c>
      <c r="CE100" s="177" t="str">
        <f t="shared" si="436"/>
        <v/>
      </c>
      <c r="CF100" s="177" t="str">
        <f t="shared" si="437"/>
        <v/>
      </c>
      <c r="CG100" s="177" t="str">
        <f t="shared" si="438"/>
        <v/>
      </c>
      <c r="CH100" s="177" t="str">
        <f t="shared" si="439"/>
        <v/>
      </c>
      <c r="CI100" s="177" t="str">
        <f t="shared" si="440"/>
        <v/>
      </c>
      <c r="CJ100" s="177" t="str">
        <f t="shared" si="441"/>
        <v/>
      </c>
      <c r="CK100" s="177" t="str">
        <f t="shared" si="442"/>
        <v/>
      </c>
      <c r="CL100" s="177" t="str">
        <f t="shared" si="443"/>
        <v/>
      </c>
      <c r="CM100" s="177" t="str">
        <f t="shared" si="444"/>
        <v/>
      </c>
      <c r="CN100" s="177" t="str">
        <f t="shared" si="445"/>
        <v/>
      </c>
      <c r="CO100" s="177" t="str">
        <f t="shared" si="446"/>
        <v/>
      </c>
      <c r="CP100" s="177" t="str">
        <f t="shared" si="447"/>
        <v/>
      </c>
      <c r="CQ100" s="177" t="str">
        <f t="shared" si="448"/>
        <v/>
      </c>
      <c r="CR100" s="177" t="str">
        <f t="shared" si="449"/>
        <v/>
      </c>
      <c r="CS100" s="177" t="str">
        <f t="shared" si="450"/>
        <v/>
      </c>
      <c r="CT100" s="177" t="str">
        <f t="shared" si="451"/>
        <v/>
      </c>
      <c r="CU100" s="177" t="str">
        <f t="shared" si="452"/>
        <v/>
      </c>
      <c r="CV100" s="177" t="str">
        <f t="shared" si="383"/>
        <v/>
      </c>
      <c r="CW100" s="177" t="str">
        <f t="shared" si="453"/>
        <v/>
      </c>
      <c r="CX100" s="177" t="str">
        <f t="shared" si="454"/>
        <v/>
      </c>
      <c r="CY100" s="177" t="str">
        <f t="shared" si="455"/>
        <v/>
      </c>
      <c r="CZ100" s="177" t="str">
        <f t="shared" si="456"/>
        <v/>
      </c>
      <c r="DA100" s="177" t="str">
        <f t="shared" si="457"/>
        <v/>
      </c>
      <c r="DB100" s="177" t="str">
        <f t="shared" si="458"/>
        <v/>
      </c>
      <c r="DC100" s="177" t="str">
        <f t="shared" si="459"/>
        <v/>
      </c>
      <c r="DD100" s="177" t="str">
        <f t="shared" si="460"/>
        <v/>
      </c>
      <c r="DE100" s="177" t="str">
        <f t="shared" si="461"/>
        <v/>
      </c>
      <c r="DF100" s="177" t="str">
        <f t="shared" si="462"/>
        <v/>
      </c>
      <c r="DG100" s="177" t="str">
        <f t="shared" si="463"/>
        <v/>
      </c>
      <c r="DH100" s="177" t="str">
        <f t="shared" si="464"/>
        <v/>
      </c>
      <c r="DI100" s="177" t="str">
        <f t="shared" si="465"/>
        <v/>
      </c>
      <c r="DJ100" s="177" t="str">
        <f t="shared" si="466"/>
        <v/>
      </c>
      <c r="DK100" s="177" t="str">
        <f t="shared" si="467"/>
        <v/>
      </c>
      <c r="DL100" s="177" t="str">
        <f t="shared" si="468"/>
        <v/>
      </c>
      <c r="DM100" s="177" t="str">
        <f t="shared" si="469"/>
        <v/>
      </c>
      <c r="DN100" s="177" t="str">
        <f t="shared" si="470"/>
        <v/>
      </c>
      <c r="DO100" s="177" t="str">
        <f t="shared" si="471"/>
        <v/>
      </c>
      <c r="DP100" s="177" t="str">
        <f t="shared" si="472"/>
        <v/>
      </c>
      <c r="DQ100" s="177" t="str">
        <f t="shared" si="473"/>
        <v/>
      </c>
      <c r="DR100" s="177" t="str">
        <f t="shared" si="474"/>
        <v/>
      </c>
      <c r="DS100" s="177" t="str">
        <f t="shared" si="475"/>
        <v/>
      </c>
      <c r="DT100" s="177" t="str">
        <f t="shared" si="476"/>
        <v/>
      </c>
      <c r="DU100" s="177" t="str">
        <f t="shared" si="477"/>
        <v/>
      </c>
      <c r="DV100" s="177" t="str">
        <f t="shared" si="478"/>
        <v/>
      </c>
      <c r="DW100" s="177" t="str">
        <f t="shared" si="479"/>
        <v/>
      </c>
      <c r="DX100" s="177" t="str">
        <f t="shared" si="480"/>
        <v/>
      </c>
      <c r="DY100" s="177" t="str">
        <f t="shared" si="481"/>
        <v/>
      </c>
      <c r="DZ100" s="177" t="str">
        <f t="shared" si="482"/>
        <v/>
      </c>
      <c r="EA100" s="177" t="str">
        <f t="shared" si="483"/>
        <v/>
      </c>
      <c r="EB100" s="177" t="str">
        <f t="shared" si="484"/>
        <v/>
      </c>
      <c r="EC100" s="177" t="str">
        <f t="shared" si="485"/>
        <v/>
      </c>
      <c r="ED100" s="177" t="str">
        <f t="shared" si="486"/>
        <v/>
      </c>
      <c r="EE100" s="177" t="str">
        <f t="shared" si="487"/>
        <v/>
      </c>
      <c r="EF100" s="177" t="str">
        <f t="shared" si="488"/>
        <v/>
      </c>
      <c r="EG100" s="177" t="str">
        <f t="shared" si="489"/>
        <v/>
      </c>
      <c r="EH100" s="177" t="str">
        <f t="shared" si="490"/>
        <v/>
      </c>
      <c r="EI100" s="177" t="str">
        <f t="shared" si="491"/>
        <v/>
      </c>
      <c r="EJ100" s="177" t="str">
        <f t="shared" si="492"/>
        <v/>
      </c>
      <c r="EK100" s="177" t="str">
        <f t="shared" si="493"/>
        <v/>
      </c>
      <c r="EL100" s="177" t="str">
        <f t="shared" si="494"/>
        <v/>
      </c>
      <c r="EM100" s="177" t="str">
        <f t="shared" si="495"/>
        <v/>
      </c>
      <c r="EN100" s="177" t="str">
        <f t="shared" si="496"/>
        <v/>
      </c>
      <c r="EO100" s="177" t="str">
        <f t="shared" si="497"/>
        <v/>
      </c>
      <c r="EP100" s="177" t="str">
        <f t="shared" si="498"/>
        <v/>
      </c>
      <c r="EQ100" s="177" t="str">
        <f t="shared" si="499"/>
        <v/>
      </c>
      <c r="ER100" s="177" t="str">
        <f t="shared" si="500"/>
        <v/>
      </c>
      <c r="ES100" s="177" t="str">
        <f t="shared" si="501"/>
        <v/>
      </c>
      <c r="ET100" s="177" t="str">
        <f t="shared" si="502"/>
        <v/>
      </c>
      <c r="EU100" s="177" t="str">
        <f t="shared" si="503"/>
        <v/>
      </c>
      <c r="EV100" s="177" t="str">
        <f t="shared" si="504"/>
        <v/>
      </c>
      <c r="EW100" s="177" t="str">
        <f t="shared" si="505"/>
        <v/>
      </c>
      <c r="EX100" s="177" t="str">
        <f t="shared" si="506"/>
        <v/>
      </c>
      <c r="EY100" s="177" t="str">
        <f t="shared" si="507"/>
        <v/>
      </c>
      <c r="EZ100" s="177" t="str">
        <f t="shared" si="508"/>
        <v/>
      </c>
      <c r="FA100" s="177" t="str">
        <f t="shared" si="509"/>
        <v/>
      </c>
      <c r="FB100" s="177" t="str">
        <f t="shared" si="510"/>
        <v/>
      </c>
      <c r="FC100" s="177" t="str">
        <f t="shared" si="511"/>
        <v/>
      </c>
      <c r="FD100" s="177" t="str">
        <f t="shared" si="512"/>
        <v/>
      </c>
      <c r="FE100" s="177" t="str">
        <f t="shared" si="513"/>
        <v/>
      </c>
      <c r="FF100" s="177" t="str">
        <f t="shared" si="514"/>
        <v/>
      </c>
      <c r="FG100" s="177" t="str">
        <f t="shared" si="515"/>
        <v/>
      </c>
      <c r="FH100" s="177" t="str">
        <f t="shared" si="384"/>
        <v/>
      </c>
      <c r="FI100" s="177" t="str">
        <f t="shared" si="516"/>
        <v/>
      </c>
      <c r="FJ100" s="177" t="str">
        <f t="shared" si="517"/>
        <v/>
      </c>
      <c r="FK100" s="177" t="str">
        <f t="shared" si="518"/>
        <v/>
      </c>
      <c r="FL100" s="177" t="str">
        <f t="shared" si="519"/>
        <v/>
      </c>
      <c r="FM100" s="177" t="str">
        <f t="shared" si="520"/>
        <v/>
      </c>
      <c r="FN100" s="177" t="str">
        <f t="shared" si="521"/>
        <v/>
      </c>
      <c r="FO100" s="177" t="str">
        <f t="shared" si="522"/>
        <v/>
      </c>
      <c r="FP100" s="177" t="str">
        <f t="shared" si="523"/>
        <v/>
      </c>
      <c r="FQ100" s="177" t="str">
        <f t="shared" si="524"/>
        <v/>
      </c>
      <c r="FR100" s="177" t="str">
        <f t="shared" si="525"/>
        <v/>
      </c>
      <c r="FS100" s="177" t="str">
        <f t="shared" si="526"/>
        <v/>
      </c>
      <c r="FT100" s="177" t="str">
        <f t="shared" si="527"/>
        <v/>
      </c>
      <c r="FU100" s="177" t="str">
        <f t="shared" si="528"/>
        <v/>
      </c>
      <c r="FV100" s="177" t="str">
        <f t="shared" si="529"/>
        <v/>
      </c>
      <c r="FW100" s="177" t="str">
        <f t="shared" si="530"/>
        <v/>
      </c>
      <c r="FX100" s="177" t="str">
        <f t="shared" si="531"/>
        <v/>
      </c>
      <c r="FY100" s="177" t="str">
        <f t="shared" si="532"/>
        <v/>
      </c>
      <c r="FZ100" s="177" t="str">
        <f t="shared" si="533"/>
        <v/>
      </c>
      <c r="GA100" s="177" t="str">
        <f t="shared" si="534"/>
        <v/>
      </c>
      <c r="GB100" s="177" t="str">
        <f t="shared" si="535"/>
        <v/>
      </c>
      <c r="GC100" s="177" t="str">
        <f t="shared" si="536"/>
        <v/>
      </c>
      <c r="GD100" s="177" t="str">
        <f t="shared" si="537"/>
        <v/>
      </c>
      <c r="GE100" s="177" t="str">
        <f t="shared" si="538"/>
        <v/>
      </c>
      <c r="GF100" s="177" t="str">
        <f t="shared" si="539"/>
        <v/>
      </c>
      <c r="GG100" s="177" t="str">
        <f t="shared" si="540"/>
        <v/>
      </c>
      <c r="GH100" s="177" t="str">
        <f t="shared" si="541"/>
        <v/>
      </c>
      <c r="GI100" s="177" t="str">
        <f t="shared" si="542"/>
        <v/>
      </c>
      <c r="GJ100" s="177" t="str">
        <f t="shared" si="543"/>
        <v/>
      </c>
      <c r="GK100" s="177" t="str">
        <f t="shared" si="544"/>
        <v/>
      </c>
      <c r="GL100" s="177" t="str">
        <f t="shared" si="545"/>
        <v/>
      </c>
      <c r="GM100" s="177" t="str">
        <f t="shared" si="546"/>
        <v/>
      </c>
      <c r="GN100" s="177" t="str">
        <f t="shared" si="547"/>
        <v/>
      </c>
      <c r="GO100" s="177" t="str">
        <f t="shared" si="548"/>
        <v/>
      </c>
      <c r="GP100" s="177" t="str">
        <f t="shared" si="549"/>
        <v/>
      </c>
      <c r="GQ100" s="177" t="str">
        <f t="shared" si="550"/>
        <v/>
      </c>
      <c r="GR100" s="177" t="str">
        <f t="shared" si="551"/>
        <v/>
      </c>
      <c r="GS100" s="177" t="str">
        <f t="shared" si="552"/>
        <v/>
      </c>
      <c r="GT100" s="177" t="str">
        <f t="shared" si="553"/>
        <v/>
      </c>
      <c r="GU100" s="177" t="str">
        <f t="shared" si="554"/>
        <v/>
      </c>
      <c r="GV100" s="177" t="str">
        <f t="shared" si="555"/>
        <v/>
      </c>
      <c r="GW100" s="177" t="str">
        <f t="shared" si="556"/>
        <v/>
      </c>
      <c r="GX100" s="177" t="str">
        <f t="shared" si="557"/>
        <v/>
      </c>
      <c r="GY100" s="177" t="str">
        <f t="shared" si="558"/>
        <v/>
      </c>
      <c r="GZ100" s="177" t="str">
        <f t="shared" si="559"/>
        <v/>
      </c>
      <c r="HA100" s="177" t="str">
        <f t="shared" si="560"/>
        <v/>
      </c>
      <c r="HB100" s="177" t="str">
        <f t="shared" si="561"/>
        <v/>
      </c>
      <c r="HC100" s="177" t="str">
        <f t="shared" si="562"/>
        <v/>
      </c>
      <c r="HD100" s="177" t="str">
        <f t="shared" si="563"/>
        <v/>
      </c>
      <c r="HE100" s="177" t="str">
        <f t="shared" si="564"/>
        <v/>
      </c>
      <c r="HF100" s="177" t="str">
        <f t="shared" si="565"/>
        <v/>
      </c>
      <c r="HG100" s="177" t="str">
        <f t="shared" si="566"/>
        <v/>
      </c>
      <c r="HH100" s="177" t="str">
        <f t="shared" si="567"/>
        <v/>
      </c>
      <c r="HI100" s="177" t="str">
        <f t="shared" si="568"/>
        <v/>
      </c>
      <c r="HJ100" s="177" t="str">
        <f t="shared" si="569"/>
        <v/>
      </c>
      <c r="HK100" s="177" t="str">
        <f t="shared" si="570"/>
        <v/>
      </c>
      <c r="HL100" s="177" t="str">
        <f t="shared" si="571"/>
        <v/>
      </c>
      <c r="HM100" s="177" t="str">
        <f t="shared" si="572"/>
        <v/>
      </c>
      <c r="HN100" s="177" t="str">
        <f t="shared" si="573"/>
        <v/>
      </c>
      <c r="HO100" s="177" t="str">
        <f t="shared" si="574"/>
        <v/>
      </c>
      <c r="HP100" s="177" t="str">
        <f t="shared" si="575"/>
        <v/>
      </c>
      <c r="HQ100" s="177" t="str">
        <f t="shared" si="576"/>
        <v/>
      </c>
      <c r="HR100" s="177" t="str">
        <f t="shared" si="577"/>
        <v/>
      </c>
      <c r="HS100" s="177" t="str">
        <f t="shared" si="578"/>
        <v/>
      </c>
      <c r="HT100" s="177" t="str">
        <f t="shared" si="385"/>
        <v/>
      </c>
      <c r="HU100" s="177" t="str">
        <f t="shared" si="603"/>
        <v/>
      </c>
      <c r="HV100" s="177" t="str">
        <f t="shared" si="604"/>
        <v/>
      </c>
      <c r="HW100" s="177" t="str">
        <f t="shared" si="605"/>
        <v/>
      </c>
      <c r="HX100" s="177" t="str">
        <f t="shared" si="606"/>
        <v/>
      </c>
      <c r="HY100" s="177" t="str">
        <f t="shared" si="607"/>
        <v/>
      </c>
      <c r="HZ100" s="177" t="str">
        <f t="shared" si="608"/>
        <v/>
      </c>
      <c r="IA100" s="192" t="str">
        <f t="shared" si="377"/>
        <v/>
      </c>
      <c r="IB100" s="193" t="e">
        <f t="shared" si="361"/>
        <v>#N/A</v>
      </c>
      <c r="IC100" s="193" t="e">
        <f t="shared" si="622"/>
        <v>#N/A</v>
      </c>
      <c r="ID100" s="193" t="e">
        <f t="shared" si="622"/>
        <v>#N/A</v>
      </c>
      <c r="IE100" s="193" t="e">
        <f t="shared" si="622"/>
        <v>#N/A</v>
      </c>
      <c r="IF100" s="193" t="e">
        <f t="shared" si="635"/>
        <v>#N/A</v>
      </c>
      <c r="IG100" s="193" t="e">
        <f t="shared" si="635"/>
        <v>#N/A</v>
      </c>
      <c r="IH100" s="193" t="e">
        <f t="shared" si="635"/>
        <v>#N/A</v>
      </c>
      <c r="II100" s="193" t="e">
        <f t="shared" si="635"/>
        <v>#N/A</v>
      </c>
      <c r="IJ100" s="193" t="e">
        <f t="shared" si="635"/>
        <v>#N/A</v>
      </c>
      <c r="IK100" s="193" t="e">
        <f t="shared" si="635"/>
        <v>#N/A</v>
      </c>
      <c r="IL100" s="193" t="e">
        <f t="shared" si="635"/>
        <v>#N/A</v>
      </c>
      <c r="IM100" s="193" t="e">
        <f t="shared" si="635"/>
        <v>#N/A</v>
      </c>
      <c r="IN100" s="193" t="e">
        <f t="shared" si="635"/>
        <v>#N/A</v>
      </c>
      <c r="IO100" s="193" t="e">
        <f t="shared" si="635"/>
        <v>#N/A</v>
      </c>
      <c r="IP100" s="193" t="e">
        <f t="shared" si="635"/>
        <v>#N/A</v>
      </c>
      <c r="IQ100" s="193" t="e">
        <f t="shared" si="635"/>
        <v>#N/A</v>
      </c>
      <c r="IR100" s="193" t="e">
        <f t="shared" si="635"/>
        <v>#N/A</v>
      </c>
      <c r="IS100" s="193" t="e">
        <f t="shared" si="635"/>
        <v>#N/A</v>
      </c>
      <c r="IT100" s="193" t="e">
        <f t="shared" si="635"/>
        <v>#N/A</v>
      </c>
      <c r="IU100" s="193" t="e">
        <f t="shared" si="630"/>
        <v>#N/A</v>
      </c>
      <c r="IV100" s="193" t="e">
        <f t="shared" si="630"/>
        <v>#N/A</v>
      </c>
      <c r="IW100" s="193" t="e">
        <f t="shared" si="630"/>
        <v>#N/A</v>
      </c>
      <c r="IX100" s="193" t="e">
        <f t="shared" si="630"/>
        <v>#N/A</v>
      </c>
      <c r="IY100" s="193" t="e">
        <f t="shared" si="630"/>
        <v>#N/A</v>
      </c>
      <c r="IZ100" s="193" t="e">
        <f t="shared" si="630"/>
        <v>#N/A</v>
      </c>
      <c r="JA100" s="193" t="e">
        <f t="shared" si="630"/>
        <v>#N/A</v>
      </c>
      <c r="JB100" s="193" t="e">
        <f t="shared" si="630"/>
        <v>#N/A</v>
      </c>
      <c r="JC100" s="193" t="e">
        <f t="shared" si="630"/>
        <v>#N/A</v>
      </c>
      <c r="JD100" s="193" t="e">
        <f t="shared" si="630"/>
        <v>#N/A</v>
      </c>
      <c r="JE100" s="193" t="e">
        <f t="shared" si="630"/>
        <v>#N/A</v>
      </c>
      <c r="JF100" s="193" t="e">
        <f t="shared" si="630"/>
        <v>#N/A</v>
      </c>
      <c r="JG100" s="193" t="e">
        <f t="shared" si="630"/>
        <v>#N/A</v>
      </c>
      <c r="JH100" s="193" t="e">
        <f t="shared" si="630"/>
        <v>#N/A</v>
      </c>
      <c r="JI100" s="193" t="e">
        <f t="shared" si="630"/>
        <v>#N/A</v>
      </c>
      <c r="JJ100" s="193" t="e">
        <f t="shared" si="626"/>
        <v>#N/A</v>
      </c>
      <c r="JK100" s="193" t="e">
        <f t="shared" si="626"/>
        <v>#N/A</v>
      </c>
      <c r="JL100" s="193" t="e">
        <f t="shared" si="626"/>
        <v>#N/A</v>
      </c>
      <c r="JM100" s="193" t="e">
        <f t="shared" si="626"/>
        <v>#N/A</v>
      </c>
      <c r="JN100" s="193" t="e">
        <f t="shared" si="626"/>
        <v>#N/A</v>
      </c>
      <c r="JO100" s="193" t="e">
        <f t="shared" si="626"/>
        <v>#N/A</v>
      </c>
      <c r="JP100" s="193" t="e">
        <f t="shared" si="626"/>
        <v>#N/A</v>
      </c>
      <c r="JQ100" s="193" t="e">
        <f t="shared" si="626"/>
        <v>#N/A</v>
      </c>
      <c r="JR100" s="193" t="e">
        <f t="shared" si="626"/>
        <v>#N/A</v>
      </c>
      <c r="JS100" s="193" t="e">
        <f t="shared" si="626"/>
        <v>#N/A</v>
      </c>
      <c r="JT100" s="193" t="e">
        <f t="shared" si="626"/>
        <v>#N/A</v>
      </c>
      <c r="JU100" s="193" t="e">
        <f t="shared" si="626"/>
        <v>#N/A</v>
      </c>
      <c r="JV100" s="193" t="e">
        <f t="shared" si="626"/>
        <v>#N/A</v>
      </c>
      <c r="JW100" s="193" t="e">
        <f t="shared" si="626"/>
        <v>#N/A</v>
      </c>
      <c r="JX100" s="193" t="e">
        <f t="shared" si="626"/>
        <v>#N/A</v>
      </c>
      <c r="JY100" s="193" t="e">
        <f t="shared" si="611"/>
        <v>#N/A</v>
      </c>
      <c r="JZ100" s="193" t="e">
        <f t="shared" si="611"/>
        <v>#N/A</v>
      </c>
      <c r="KA100" s="193" t="e">
        <f t="shared" si="611"/>
        <v>#N/A</v>
      </c>
      <c r="KB100" s="193" t="e">
        <f t="shared" si="611"/>
        <v>#N/A</v>
      </c>
      <c r="KC100" s="193" t="e">
        <f t="shared" si="611"/>
        <v>#N/A</v>
      </c>
      <c r="KD100" s="193" t="e">
        <f t="shared" si="611"/>
        <v>#N/A</v>
      </c>
      <c r="KE100" s="193" t="e">
        <f t="shared" si="611"/>
        <v>#N/A</v>
      </c>
      <c r="KF100" s="193" t="e">
        <f t="shared" si="611"/>
        <v>#N/A</v>
      </c>
      <c r="KG100" s="193" t="e">
        <f t="shared" si="611"/>
        <v>#N/A</v>
      </c>
      <c r="KH100" s="193" t="e">
        <f t="shared" si="611"/>
        <v>#N/A</v>
      </c>
      <c r="KI100" s="193" t="e">
        <f t="shared" si="611"/>
        <v>#N/A</v>
      </c>
      <c r="KJ100" s="193" t="e">
        <f t="shared" si="611"/>
        <v>#N/A</v>
      </c>
      <c r="KK100" s="193" t="e">
        <f t="shared" si="611"/>
        <v>#N/A</v>
      </c>
      <c r="KL100" s="193" t="e">
        <f t="shared" si="611"/>
        <v>#N/A</v>
      </c>
      <c r="KM100" s="193" t="e">
        <f t="shared" si="611"/>
        <v>#N/A</v>
      </c>
      <c r="KN100" s="193" t="e">
        <f t="shared" si="386"/>
        <v>#N/A</v>
      </c>
      <c r="KO100" s="193" t="e">
        <f t="shared" si="623"/>
        <v>#N/A</v>
      </c>
      <c r="KP100" s="193" t="e">
        <f t="shared" si="623"/>
        <v>#N/A</v>
      </c>
      <c r="KQ100" s="193" t="e">
        <f t="shared" si="623"/>
        <v>#N/A</v>
      </c>
      <c r="KR100" s="193" t="e">
        <f t="shared" si="636"/>
        <v>#N/A</v>
      </c>
      <c r="KS100" s="193" t="e">
        <f t="shared" si="636"/>
        <v>#N/A</v>
      </c>
      <c r="KT100" s="193" t="e">
        <f t="shared" si="636"/>
        <v>#N/A</v>
      </c>
      <c r="KU100" s="193" t="e">
        <f t="shared" si="636"/>
        <v>#N/A</v>
      </c>
      <c r="KV100" s="193" t="e">
        <f t="shared" si="636"/>
        <v>#N/A</v>
      </c>
      <c r="KW100" s="193" t="e">
        <f t="shared" si="636"/>
        <v>#N/A</v>
      </c>
      <c r="KX100" s="193" t="e">
        <f t="shared" si="636"/>
        <v>#N/A</v>
      </c>
      <c r="KY100" s="193" t="e">
        <f t="shared" si="636"/>
        <v>#N/A</v>
      </c>
      <c r="KZ100" s="193" t="e">
        <f t="shared" si="636"/>
        <v>#N/A</v>
      </c>
      <c r="LA100" s="193" t="e">
        <f t="shared" si="636"/>
        <v>#N/A</v>
      </c>
      <c r="LB100" s="193" t="e">
        <f t="shared" si="636"/>
        <v>#N/A</v>
      </c>
      <c r="LC100" s="193" t="e">
        <f t="shared" si="636"/>
        <v>#N/A</v>
      </c>
      <c r="LD100" s="193" t="e">
        <f t="shared" si="636"/>
        <v>#N/A</v>
      </c>
      <c r="LE100" s="193" t="e">
        <f t="shared" si="636"/>
        <v>#N/A</v>
      </c>
      <c r="LF100" s="193" t="e">
        <f t="shared" si="636"/>
        <v>#N/A</v>
      </c>
      <c r="LG100" s="193" t="e">
        <f t="shared" si="631"/>
        <v>#N/A</v>
      </c>
      <c r="LH100" s="193" t="e">
        <f t="shared" si="631"/>
        <v>#N/A</v>
      </c>
      <c r="LI100" s="193" t="e">
        <f t="shared" si="631"/>
        <v>#N/A</v>
      </c>
      <c r="LJ100" s="193" t="e">
        <f t="shared" si="631"/>
        <v>#N/A</v>
      </c>
      <c r="LK100" s="193" t="e">
        <f t="shared" si="631"/>
        <v>#N/A</v>
      </c>
      <c r="LL100" s="193" t="e">
        <f t="shared" si="631"/>
        <v>#N/A</v>
      </c>
      <c r="LM100" s="193" t="e">
        <f t="shared" si="631"/>
        <v>#N/A</v>
      </c>
      <c r="LN100" s="193" t="e">
        <f t="shared" si="631"/>
        <v>#N/A</v>
      </c>
      <c r="LO100" s="193" t="e">
        <f t="shared" si="631"/>
        <v>#N/A</v>
      </c>
      <c r="LP100" s="193" t="e">
        <f t="shared" si="631"/>
        <v>#N/A</v>
      </c>
      <c r="LQ100" s="193" t="e">
        <f t="shared" si="631"/>
        <v>#N/A</v>
      </c>
      <c r="LR100" s="193" t="e">
        <f t="shared" si="631"/>
        <v>#N/A</v>
      </c>
      <c r="LS100" s="193" t="e">
        <f t="shared" si="631"/>
        <v>#N/A</v>
      </c>
      <c r="LT100" s="193" t="e">
        <f t="shared" si="631"/>
        <v>#N/A</v>
      </c>
      <c r="LU100" s="193" t="e">
        <f t="shared" si="631"/>
        <v>#N/A</v>
      </c>
      <c r="LV100" s="193" t="e">
        <f t="shared" si="627"/>
        <v>#N/A</v>
      </c>
      <c r="LW100" s="193" t="e">
        <f t="shared" si="627"/>
        <v>#N/A</v>
      </c>
      <c r="LX100" s="193" t="e">
        <f t="shared" si="627"/>
        <v>#N/A</v>
      </c>
      <c r="LY100" s="193" t="e">
        <f t="shared" si="627"/>
        <v>#N/A</v>
      </c>
      <c r="LZ100" s="193" t="e">
        <f t="shared" si="627"/>
        <v>#N/A</v>
      </c>
      <c r="MA100" s="193" t="e">
        <f t="shared" si="627"/>
        <v>#N/A</v>
      </c>
      <c r="MB100" s="193" t="e">
        <f t="shared" si="627"/>
        <v>#N/A</v>
      </c>
      <c r="MC100" s="193" t="e">
        <f t="shared" si="627"/>
        <v>#N/A</v>
      </c>
      <c r="MD100" s="193" t="e">
        <f t="shared" si="627"/>
        <v>#N/A</v>
      </c>
      <c r="ME100" s="193" t="e">
        <f t="shared" si="627"/>
        <v>#N/A</v>
      </c>
      <c r="MF100" s="193" t="e">
        <f t="shared" si="627"/>
        <v>#N/A</v>
      </c>
      <c r="MG100" s="193" t="e">
        <f t="shared" si="627"/>
        <v>#N/A</v>
      </c>
      <c r="MH100" s="193" t="e">
        <f t="shared" si="627"/>
        <v>#N/A</v>
      </c>
      <c r="MI100" s="193" t="e">
        <f t="shared" si="627"/>
        <v>#N/A</v>
      </c>
      <c r="MJ100" s="193" t="e">
        <f t="shared" si="627"/>
        <v>#N/A</v>
      </c>
      <c r="MK100" s="193" t="e">
        <f t="shared" si="612"/>
        <v>#N/A</v>
      </c>
      <c r="ML100" s="193" t="e">
        <f t="shared" si="612"/>
        <v>#N/A</v>
      </c>
      <c r="MM100" s="193" t="e">
        <f t="shared" si="612"/>
        <v>#N/A</v>
      </c>
      <c r="MN100" s="193" t="e">
        <f t="shared" si="612"/>
        <v>#N/A</v>
      </c>
      <c r="MO100" s="193" t="e">
        <f t="shared" si="612"/>
        <v>#N/A</v>
      </c>
      <c r="MP100" s="193" t="e">
        <f t="shared" si="612"/>
        <v>#N/A</v>
      </c>
      <c r="MQ100" s="193" t="e">
        <f t="shared" si="612"/>
        <v>#N/A</v>
      </c>
      <c r="MR100" s="193" t="e">
        <f t="shared" si="612"/>
        <v>#N/A</v>
      </c>
      <c r="MS100" s="193" t="e">
        <f t="shared" si="612"/>
        <v>#N/A</v>
      </c>
      <c r="MT100" s="193" t="e">
        <f t="shared" si="612"/>
        <v>#N/A</v>
      </c>
      <c r="MU100" s="193" t="e">
        <f t="shared" si="612"/>
        <v>#N/A</v>
      </c>
      <c r="MV100" s="193" t="e">
        <f t="shared" si="612"/>
        <v>#N/A</v>
      </c>
      <c r="MW100" s="193" t="e">
        <f t="shared" si="612"/>
        <v>#N/A</v>
      </c>
      <c r="MX100" s="193" t="e">
        <f t="shared" si="612"/>
        <v>#N/A</v>
      </c>
      <c r="MY100" s="193" t="e">
        <f t="shared" si="612"/>
        <v>#N/A</v>
      </c>
      <c r="MZ100" s="193" t="e">
        <f t="shared" si="387"/>
        <v>#N/A</v>
      </c>
      <c r="NA100" s="193" t="e">
        <f t="shared" si="624"/>
        <v>#N/A</v>
      </c>
      <c r="NB100" s="193" t="e">
        <f t="shared" si="624"/>
        <v>#N/A</v>
      </c>
      <c r="NC100" s="193" t="e">
        <f t="shared" si="624"/>
        <v>#N/A</v>
      </c>
      <c r="ND100" s="193" t="e">
        <f t="shared" si="637"/>
        <v>#N/A</v>
      </c>
      <c r="NE100" s="193" t="e">
        <f t="shared" si="637"/>
        <v>#N/A</v>
      </c>
      <c r="NF100" s="193" t="e">
        <f t="shared" si="637"/>
        <v>#N/A</v>
      </c>
      <c r="NG100" s="193" t="e">
        <f t="shared" si="637"/>
        <v>#N/A</v>
      </c>
      <c r="NH100" s="193" t="e">
        <f t="shared" si="637"/>
        <v>#N/A</v>
      </c>
      <c r="NI100" s="193" t="e">
        <f t="shared" si="637"/>
        <v>#N/A</v>
      </c>
      <c r="NJ100" s="193" t="e">
        <f t="shared" si="637"/>
        <v>#N/A</v>
      </c>
      <c r="NK100" s="193" t="e">
        <f t="shared" si="637"/>
        <v>#N/A</v>
      </c>
      <c r="NL100" s="193" t="e">
        <f t="shared" si="637"/>
        <v>#N/A</v>
      </c>
      <c r="NM100" s="193" t="e">
        <f t="shared" si="637"/>
        <v>#N/A</v>
      </c>
      <c r="NN100" s="193" t="e">
        <f t="shared" si="637"/>
        <v>#N/A</v>
      </c>
      <c r="NO100" s="193" t="e">
        <f t="shared" si="637"/>
        <v>#N/A</v>
      </c>
      <c r="NP100" s="193" t="e">
        <f t="shared" si="637"/>
        <v>#N/A</v>
      </c>
      <c r="NQ100" s="193" t="e">
        <f t="shared" si="637"/>
        <v>#N/A</v>
      </c>
      <c r="NR100" s="193" t="e">
        <f t="shared" si="637"/>
        <v>#N/A</v>
      </c>
      <c r="NS100" s="193" t="e">
        <f t="shared" si="632"/>
        <v>#N/A</v>
      </c>
      <c r="NT100" s="193" t="e">
        <f t="shared" si="632"/>
        <v>#N/A</v>
      </c>
      <c r="NU100" s="193" t="e">
        <f t="shared" si="632"/>
        <v>#N/A</v>
      </c>
      <c r="NV100" s="193" t="e">
        <f t="shared" si="632"/>
        <v>#N/A</v>
      </c>
      <c r="NW100" s="193" t="e">
        <f t="shared" si="632"/>
        <v>#N/A</v>
      </c>
      <c r="NX100" s="193" t="e">
        <f t="shared" si="632"/>
        <v>#N/A</v>
      </c>
      <c r="NY100" s="193" t="e">
        <f t="shared" si="632"/>
        <v>#N/A</v>
      </c>
      <c r="NZ100" s="193" t="e">
        <f t="shared" si="632"/>
        <v>#N/A</v>
      </c>
      <c r="OA100" s="193" t="e">
        <f t="shared" si="632"/>
        <v>#N/A</v>
      </c>
      <c r="OB100" s="193" t="e">
        <f t="shared" si="632"/>
        <v>#N/A</v>
      </c>
      <c r="OC100" s="193" t="e">
        <f t="shared" si="632"/>
        <v>#N/A</v>
      </c>
      <c r="OD100" s="193" t="e">
        <f t="shared" si="632"/>
        <v>#N/A</v>
      </c>
      <c r="OE100" s="193" t="e">
        <f t="shared" si="632"/>
        <v>#N/A</v>
      </c>
      <c r="OF100" s="193" t="e">
        <f t="shared" si="632"/>
        <v>#N/A</v>
      </c>
      <c r="OG100" s="193" t="e">
        <f t="shared" si="632"/>
        <v>#N/A</v>
      </c>
      <c r="OH100" s="193" t="e">
        <f t="shared" si="628"/>
        <v>#N/A</v>
      </c>
      <c r="OI100" s="193" t="e">
        <f t="shared" si="628"/>
        <v>#N/A</v>
      </c>
      <c r="OJ100" s="193" t="e">
        <f t="shared" si="628"/>
        <v>#N/A</v>
      </c>
      <c r="OK100" s="193" t="e">
        <f t="shared" si="628"/>
        <v>#N/A</v>
      </c>
      <c r="OL100" s="193" t="e">
        <f t="shared" si="628"/>
        <v>#N/A</v>
      </c>
      <c r="OM100" s="193" t="e">
        <f t="shared" si="628"/>
        <v>#N/A</v>
      </c>
      <c r="ON100" s="193" t="e">
        <f t="shared" si="628"/>
        <v>#N/A</v>
      </c>
      <c r="OO100" s="193" t="e">
        <f t="shared" si="628"/>
        <v>#N/A</v>
      </c>
      <c r="OP100" s="193" t="e">
        <f t="shared" si="628"/>
        <v>#N/A</v>
      </c>
      <c r="OQ100" s="193" t="e">
        <f t="shared" si="628"/>
        <v>#N/A</v>
      </c>
      <c r="OR100" s="193" t="e">
        <f t="shared" si="628"/>
        <v>#N/A</v>
      </c>
      <c r="OS100" s="193" t="e">
        <f t="shared" si="628"/>
        <v>#N/A</v>
      </c>
      <c r="OT100" s="193" t="e">
        <f t="shared" si="628"/>
        <v>#N/A</v>
      </c>
      <c r="OU100" s="193" t="e">
        <f t="shared" si="628"/>
        <v>#N/A</v>
      </c>
      <c r="OV100" s="193" t="e">
        <f t="shared" si="628"/>
        <v>#N/A</v>
      </c>
      <c r="OW100" s="193" t="e">
        <f t="shared" si="613"/>
        <v>#N/A</v>
      </c>
      <c r="OX100" s="193" t="e">
        <f t="shared" si="613"/>
        <v>#N/A</v>
      </c>
      <c r="OY100" s="193" t="e">
        <f t="shared" si="613"/>
        <v>#N/A</v>
      </c>
      <c r="OZ100" s="193" t="e">
        <f t="shared" si="613"/>
        <v>#N/A</v>
      </c>
      <c r="PA100" s="193" t="e">
        <f t="shared" si="613"/>
        <v>#N/A</v>
      </c>
      <c r="PB100" s="193" t="e">
        <f t="shared" si="613"/>
        <v>#N/A</v>
      </c>
      <c r="PC100" s="193" t="e">
        <f t="shared" si="613"/>
        <v>#N/A</v>
      </c>
      <c r="PD100" s="193" t="e">
        <f t="shared" si="613"/>
        <v>#N/A</v>
      </c>
      <c r="PE100" s="193" t="e">
        <f t="shared" si="613"/>
        <v>#N/A</v>
      </c>
      <c r="PF100" s="193" t="e">
        <f t="shared" si="613"/>
        <v>#N/A</v>
      </c>
      <c r="PG100" s="193" t="e">
        <f t="shared" si="613"/>
        <v>#N/A</v>
      </c>
      <c r="PH100" s="193" t="e">
        <f t="shared" si="613"/>
        <v>#N/A</v>
      </c>
      <c r="PI100" s="193" t="e">
        <f t="shared" si="613"/>
        <v>#N/A</v>
      </c>
      <c r="PJ100" s="193" t="e">
        <f t="shared" si="613"/>
        <v>#N/A</v>
      </c>
      <c r="PK100" s="193" t="e">
        <f t="shared" si="613"/>
        <v>#N/A</v>
      </c>
      <c r="PL100" s="193" t="e">
        <f t="shared" si="388"/>
        <v>#N/A</v>
      </c>
      <c r="PM100" s="193" t="e">
        <f t="shared" ref="PM100:PT103" si="641">IF(ISNONTEXT($Q100),IF($G100="R",_xlfn.BETA.DIST(HT100,$M100,$N100,FALSE,$B100,$D100),_xlfn.BETA.DIST(HT100,$N100,$M100,FALSE,$B100,$D100)),NA())</f>
        <v>#N/A</v>
      </c>
      <c r="PN100" s="193" t="e">
        <f t="shared" si="641"/>
        <v>#N/A</v>
      </c>
      <c r="PO100" s="193" t="e">
        <f t="shared" si="641"/>
        <v>#N/A</v>
      </c>
      <c r="PP100" s="193" t="e">
        <f t="shared" si="641"/>
        <v>#N/A</v>
      </c>
      <c r="PQ100" s="193" t="e">
        <f t="shared" si="641"/>
        <v>#N/A</v>
      </c>
      <c r="PR100" s="193" t="e">
        <f t="shared" si="641"/>
        <v>#N/A</v>
      </c>
      <c r="PS100" s="193" t="e">
        <f t="shared" si="641"/>
        <v>#N/A</v>
      </c>
      <c r="PT100" s="193" t="e">
        <f t="shared" si="641"/>
        <v>#N/A</v>
      </c>
    </row>
    <row r="101" spans="1:436" hidden="1" x14ac:dyDescent="0.45">
      <c r="A101" s="20">
        <v>98</v>
      </c>
      <c r="B101" s="101" t="str">
        <f t="shared" si="363"/>
        <v/>
      </c>
      <c r="C101" s="115"/>
      <c r="D101" s="101" t="str">
        <f t="shared" si="364"/>
        <v/>
      </c>
      <c r="E101" s="110" t="str">
        <f t="shared" si="365"/>
        <v/>
      </c>
      <c r="F101" s="21" t="str">
        <f t="shared" si="366"/>
        <v/>
      </c>
      <c r="G101" s="22" t="str">
        <f t="shared" si="367"/>
        <v/>
      </c>
      <c r="H101" s="23" t="str">
        <f>IF(F101="","",IF(OR($F101&lt;Skew!$B$3,$F101=Skew!$B$3),IF($F101&gt;Skew!$C$3,Skew!$A$3,IF($F101&gt;Skew!$C$4,Skew!$A$4,IF($F101&gt;Skew!$C$5,Skew!$A$5,IF($F101&gt;Skew!$C$6,Skew!$A$6,IF($F101&gt;Skew!$C$7,Skew!$A$7,IF($F101&gt;Skew!$C$8,Skew!$A$8,IF($F101&gt;Skew!$C$9,Skew!$A$9,IF($F101&gt;Skew!$C$10,Skew!$A$10,IF($F101&gt;Skew!$C$11,Skew!$A$11,IF($F101&gt;Skew!$C$12,Skew!$A$12,IF($F101&gt;Skew!$C$13,Skew!$A$13,IF($F101&gt;Skew!$C$14,Skew!$A$14,IF($F101&gt;Skew!$C$15,Skew!$A$15,IF($F101&gt;Skew!$C$16,Skew!$A$16,Skew!$A$17)
)))))))))))))))</f>
        <v/>
      </c>
      <c r="I101" s="22" t="str">
        <f>IF(F101="","",MATCH(H101,Skew!$A$3:$A$17,0))</f>
        <v/>
      </c>
      <c r="J101" s="22" t="str">
        <f t="shared" si="368"/>
        <v/>
      </c>
      <c r="K101" s="24"/>
      <c r="L101" s="22" t="str">
        <f>IF(OR(F101="",K101=""),"",MATCH(K101,Confidence!$A$3:$A$12,0))</f>
        <v/>
      </c>
      <c r="M101" s="25" t="str">
        <f t="shared" si="369"/>
        <v/>
      </c>
      <c r="N101" s="25" t="str">
        <f t="shared" si="370"/>
        <v/>
      </c>
      <c r="O101" s="22"/>
      <c r="P101" s="102" t="str">
        <f t="shared" si="371"/>
        <v/>
      </c>
      <c r="Q101" s="102" t="str">
        <f t="shared" si="372"/>
        <v/>
      </c>
      <c r="R101" s="37" t="str">
        <f t="shared" si="373"/>
        <v/>
      </c>
      <c r="S101" s="115"/>
      <c r="T101" s="204" t="str">
        <f>IF(AND(B101&gt;0,C101&gt;0,D101&gt;0,M101&gt;0,N101&gt;0,S101&gt;0,NOT(K101="")),ABS(VLOOKUP($S$1,VLookups!$A$30:$B$31,2,FALSE)-_xlfn.BETA.DIST(S101,IF(G101="L",N101,M101),IF(G101="L",M101,N101),TRUE,B101,D101)),"")</f>
        <v/>
      </c>
      <c r="U101" s="112" t="str">
        <f>IF(OR($M101="",$N101=""),"",_xlfn.BETA.INV(ABS(VLOOKUP($S$1,VLookups!$A$30:$B$31,2,FALSE)-U$3),IF($G101="L",$N101,$M101),IF($G101="L",$M101,$N101),$B101,$D101))</f>
        <v/>
      </c>
      <c r="V101" s="113" t="str">
        <f>IF(OR($M101="",$N101=""),"",_xlfn.BETA.INV(ABS(VLOOKUP($S$1,VLookups!$A$30:$B$31,2,FALSE)-V$3),IF($G101="L",$N101,$M101),IF($G101="L",$M101,$N101),$B101,$D101))</f>
        <v/>
      </c>
      <c r="W101" s="112" t="str">
        <f>IF(OR($M101="",$N101=""),"",_xlfn.BETA.INV(ABS(VLOOKUP($S$1,VLookups!$A$30:$B$31,2,FALSE)-W$3),IF($G101="L",$N101,$M101),IF($G101="L",$M101,$N101),$B101,$D101))</f>
        <v/>
      </c>
      <c r="X101" s="113" t="str">
        <f>IF(OR($M101="",$N101=""),"",_xlfn.BETA.INV(ABS(VLOOKUP($S$1,VLookups!$A$30:$B$31,2,FALSE)-X$3),IF($G101="L",$N101,$M101),IF($G101="L",$M101,$N101),$B101,$D101))</f>
        <v/>
      </c>
      <c r="Y101" s="112" t="str">
        <f>IF(OR($M101="",$N101=""),"",_xlfn.BETA.INV(ABS(VLOOKUP($S$1,VLookups!$A$30:$B$31,2,FALSE)-Y$3),IF($G101="L",$N101,$M101),IF($G101="L",$M101,$N101),$B101,$D101))</f>
        <v/>
      </c>
      <c r="Z101" s="113" t="str">
        <f>IF(OR($M101="",$N101=""),"",_xlfn.BETA.INV(ABS(VLOOKUP($S$1,VLookups!$A$30:$B$31,2,FALSE)-Z$3),IF($G101="L",$N101,$M101),IF($G101="L",$M101,$N101),$B101,$D101))</f>
        <v/>
      </c>
      <c r="AA101" s="112" t="str">
        <f>IF(OR($M101="",$N101=""),"",_xlfn.BETA.INV(ABS(VLOOKUP($S$1,VLookups!$A$30:$B$31,2,FALSE)-AA$3),IF($G101="L",$N101,$M101),IF($G101="L",$M101,$N101),$B101,$D101))</f>
        <v/>
      </c>
      <c r="AB101" s="113" t="str">
        <f>IF(OR($M101="",$N101=""),"",_xlfn.BETA.INV(ABS(VLOOKUP($S$1,VLookups!$A$30:$B$31,2,FALSE)-AB$3),IF($G101="L",$N101,$M101),IF($G101="L",$M101,$N101),$B101,$D101))</f>
        <v/>
      </c>
      <c r="AC101" s="112" t="str">
        <f>IF(OR($M101="",$N101=""),"",_xlfn.BETA.INV(ABS(VLOOKUP($S$1,VLookups!$A$30:$B$31,2,FALSE)-AC$3),IF($G101="L",$N101,$M101),IF($G101="L",$M101,$N101),$B101,$D101))</f>
        <v/>
      </c>
      <c r="AD101" s="113" t="str">
        <f>IF(OR($M101="",$N101=""),"",_xlfn.BETA.INV(ABS(VLOOKUP($S$1,VLookups!$A$30:$B$31,2,FALSE)-AD$3),IF($G101="L",$N101,$M101),IF($G101="L",$M101,$N101),$B101,$D101))</f>
        <v/>
      </c>
      <c r="AE101" s="112" t="str">
        <f>IF(OR($M101="",$N101=""),"",_xlfn.BETA.INV(ABS(VLOOKUP($S$1,VLookups!$A$30:$B$31,2,FALSE)-AE$3),IF($G101="L",$N101,$M101),IF($G101="L",$M101,$N101),$B101,$D101))</f>
        <v/>
      </c>
      <c r="AF101" s="113" t="str">
        <f>IF(OR($M101="",$N101=""),"",_xlfn.BETA.INV(ABS(VLOOKUP($S$1,VLookups!$A$30:$B$31,2,FALSE)-AF$3),IF($G101="L",$N101,$M101),IF($G101="L",$M101,$N101),$B101,$D101))</f>
        <v/>
      </c>
      <c r="AG101" s="15"/>
      <c r="AH101" s="194" t="str">
        <f t="shared" si="374"/>
        <v/>
      </c>
      <c r="AI101" s="192" t="str">
        <f t="shared" si="375"/>
        <v/>
      </c>
      <c r="AJ101" s="177" t="str">
        <f t="shared" ref="AJ101" si="642">IF(ISNONTEXT($AH101),AI101+$AH101,"")</f>
        <v/>
      </c>
      <c r="AK101" s="177" t="str">
        <f t="shared" si="390"/>
        <v/>
      </c>
      <c r="AL101" s="177" t="str">
        <f t="shared" si="391"/>
        <v/>
      </c>
      <c r="AM101" s="177" t="str">
        <f t="shared" si="392"/>
        <v/>
      </c>
      <c r="AN101" s="177" t="str">
        <f t="shared" si="393"/>
        <v/>
      </c>
      <c r="AO101" s="177" t="str">
        <f t="shared" si="394"/>
        <v/>
      </c>
      <c r="AP101" s="177" t="str">
        <f t="shared" si="395"/>
        <v/>
      </c>
      <c r="AQ101" s="177" t="str">
        <f t="shared" si="396"/>
        <v/>
      </c>
      <c r="AR101" s="177" t="str">
        <f t="shared" si="397"/>
        <v/>
      </c>
      <c r="AS101" s="177" t="str">
        <f t="shared" si="398"/>
        <v/>
      </c>
      <c r="AT101" s="177" t="str">
        <f t="shared" si="399"/>
        <v/>
      </c>
      <c r="AU101" s="177" t="str">
        <f t="shared" si="400"/>
        <v/>
      </c>
      <c r="AV101" s="177" t="str">
        <f t="shared" si="401"/>
        <v/>
      </c>
      <c r="AW101" s="177" t="str">
        <f t="shared" si="402"/>
        <v/>
      </c>
      <c r="AX101" s="177" t="str">
        <f t="shared" si="403"/>
        <v/>
      </c>
      <c r="AY101" s="177" t="str">
        <f t="shared" si="404"/>
        <v/>
      </c>
      <c r="AZ101" s="177" t="str">
        <f t="shared" si="405"/>
        <v/>
      </c>
      <c r="BA101" s="177" t="str">
        <f t="shared" si="406"/>
        <v/>
      </c>
      <c r="BB101" s="177" t="str">
        <f t="shared" si="407"/>
        <v/>
      </c>
      <c r="BC101" s="177" t="str">
        <f t="shared" si="408"/>
        <v/>
      </c>
      <c r="BD101" s="177" t="str">
        <f t="shared" si="409"/>
        <v/>
      </c>
      <c r="BE101" s="177" t="str">
        <f t="shared" si="410"/>
        <v/>
      </c>
      <c r="BF101" s="177" t="str">
        <f t="shared" si="411"/>
        <v/>
      </c>
      <c r="BG101" s="177" t="str">
        <f t="shared" si="412"/>
        <v/>
      </c>
      <c r="BH101" s="177" t="str">
        <f t="shared" si="413"/>
        <v/>
      </c>
      <c r="BI101" s="177" t="str">
        <f t="shared" si="414"/>
        <v/>
      </c>
      <c r="BJ101" s="177" t="str">
        <f t="shared" si="415"/>
        <v/>
      </c>
      <c r="BK101" s="177" t="str">
        <f t="shared" si="416"/>
        <v/>
      </c>
      <c r="BL101" s="177" t="str">
        <f t="shared" si="417"/>
        <v/>
      </c>
      <c r="BM101" s="177" t="str">
        <f t="shared" si="418"/>
        <v/>
      </c>
      <c r="BN101" s="177" t="str">
        <f t="shared" si="419"/>
        <v/>
      </c>
      <c r="BO101" s="177" t="str">
        <f t="shared" si="420"/>
        <v/>
      </c>
      <c r="BP101" s="177" t="str">
        <f t="shared" si="421"/>
        <v/>
      </c>
      <c r="BQ101" s="177" t="str">
        <f t="shared" si="422"/>
        <v/>
      </c>
      <c r="BR101" s="177" t="str">
        <f t="shared" si="423"/>
        <v/>
      </c>
      <c r="BS101" s="177" t="str">
        <f t="shared" si="424"/>
        <v/>
      </c>
      <c r="BT101" s="177" t="str">
        <f t="shared" si="425"/>
        <v/>
      </c>
      <c r="BU101" s="177" t="str">
        <f t="shared" si="426"/>
        <v/>
      </c>
      <c r="BV101" s="177" t="str">
        <f t="shared" si="427"/>
        <v/>
      </c>
      <c r="BW101" s="177" t="str">
        <f t="shared" si="428"/>
        <v/>
      </c>
      <c r="BX101" s="177" t="str">
        <f t="shared" si="429"/>
        <v/>
      </c>
      <c r="BY101" s="177" t="str">
        <f t="shared" si="430"/>
        <v/>
      </c>
      <c r="BZ101" s="177" t="str">
        <f t="shared" si="431"/>
        <v/>
      </c>
      <c r="CA101" s="177" t="str">
        <f t="shared" si="432"/>
        <v/>
      </c>
      <c r="CB101" s="177" t="str">
        <f t="shared" si="433"/>
        <v/>
      </c>
      <c r="CC101" s="177" t="str">
        <f t="shared" si="434"/>
        <v/>
      </c>
      <c r="CD101" s="177" t="str">
        <f t="shared" si="435"/>
        <v/>
      </c>
      <c r="CE101" s="177" t="str">
        <f t="shared" si="436"/>
        <v/>
      </c>
      <c r="CF101" s="177" t="str">
        <f t="shared" si="437"/>
        <v/>
      </c>
      <c r="CG101" s="177" t="str">
        <f t="shared" si="438"/>
        <v/>
      </c>
      <c r="CH101" s="177" t="str">
        <f t="shared" si="439"/>
        <v/>
      </c>
      <c r="CI101" s="177" t="str">
        <f t="shared" si="440"/>
        <v/>
      </c>
      <c r="CJ101" s="177" t="str">
        <f t="shared" si="441"/>
        <v/>
      </c>
      <c r="CK101" s="177" t="str">
        <f t="shared" si="442"/>
        <v/>
      </c>
      <c r="CL101" s="177" t="str">
        <f t="shared" si="443"/>
        <v/>
      </c>
      <c r="CM101" s="177" t="str">
        <f t="shared" si="444"/>
        <v/>
      </c>
      <c r="CN101" s="177" t="str">
        <f t="shared" si="445"/>
        <v/>
      </c>
      <c r="CO101" s="177" t="str">
        <f t="shared" si="446"/>
        <v/>
      </c>
      <c r="CP101" s="177" t="str">
        <f t="shared" si="447"/>
        <v/>
      </c>
      <c r="CQ101" s="177" t="str">
        <f t="shared" si="448"/>
        <v/>
      </c>
      <c r="CR101" s="177" t="str">
        <f t="shared" si="449"/>
        <v/>
      </c>
      <c r="CS101" s="177" t="str">
        <f t="shared" si="450"/>
        <v/>
      </c>
      <c r="CT101" s="177" t="str">
        <f t="shared" si="451"/>
        <v/>
      </c>
      <c r="CU101" s="177" t="str">
        <f t="shared" si="452"/>
        <v/>
      </c>
      <c r="CV101" s="177" t="str">
        <f t="shared" si="383"/>
        <v/>
      </c>
      <c r="CW101" s="177" t="str">
        <f t="shared" si="453"/>
        <v/>
      </c>
      <c r="CX101" s="177" t="str">
        <f t="shared" si="454"/>
        <v/>
      </c>
      <c r="CY101" s="177" t="str">
        <f t="shared" si="455"/>
        <v/>
      </c>
      <c r="CZ101" s="177" t="str">
        <f t="shared" si="456"/>
        <v/>
      </c>
      <c r="DA101" s="177" t="str">
        <f t="shared" si="457"/>
        <v/>
      </c>
      <c r="DB101" s="177" t="str">
        <f t="shared" si="458"/>
        <v/>
      </c>
      <c r="DC101" s="177" t="str">
        <f t="shared" si="459"/>
        <v/>
      </c>
      <c r="DD101" s="177" t="str">
        <f t="shared" si="460"/>
        <v/>
      </c>
      <c r="DE101" s="177" t="str">
        <f t="shared" si="461"/>
        <v/>
      </c>
      <c r="DF101" s="177" t="str">
        <f t="shared" si="462"/>
        <v/>
      </c>
      <c r="DG101" s="177" t="str">
        <f t="shared" si="463"/>
        <v/>
      </c>
      <c r="DH101" s="177" t="str">
        <f t="shared" si="464"/>
        <v/>
      </c>
      <c r="DI101" s="177" t="str">
        <f t="shared" si="465"/>
        <v/>
      </c>
      <c r="DJ101" s="177" t="str">
        <f t="shared" si="466"/>
        <v/>
      </c>
      <c r="DK101" s="177" t="str">
        <f t="shared" si="467"/>
        <v/>
      </c>
      <c r="DL101" s="177" t="str">
        <f t="shared" si="468"/>
        <v/>
      </c>
      <c r="DM101" s="177" t="str">
        <f t="shared" si="469"/>
        <v/>
      </c>
      <c r="DN101" s="177" t="str">
        <f t="shared" si="470"/>
        <v/>
      </c>
      <c r="DO101" s="177" t="str">
        <f t="shared" si="471"/>
        <v/>
      </c>
      <c r="DP101" s="177" t="str">
        <f t="shared" si="472"/>
        <v/>
      </c>
      <c r="DQ101" s="177" t="str">
        <f t="shared" si="473"/>
        <v/>
      </c>
      <c r="DR101" s="177" t="str">
        <f t="shared" si="474"/>
        <v/>
      </c>
      <c r="DS101" s="177" t="str">
        <f t="shared" si="475"/>
        <v/>
      </c>
      <c r="DT101" s="177" t="str">
        <f t="shared" si="476"/>
        <v/>
      </c>
      <c r="DU101" s="177" t="str">
        <f t="shared" si="477"/>
        <v/>
      </c>
      <c r="DV101" s="177" t="str">
        <f t="shared" si="478"/>
        <v/>
      </c>
      <c r="DW101" s="177" t="str">
        <f t="shared" si="479"/>
        <v/>
      </c>
      <c r="DX101" s="177" t="str">
        <f t="shared" si="480"/>
        <v/>
      </c>
      <c r="DY101" s="177" t="str">
        <f t="shared" si="481"/>
        <v/>
      </c>
      <c r="DZ101" s="177" t="str">
        <f t="shared" si="482"/>
        <v/>
      </c>
      <c r="EA101" s="177" t="str">
        <f t="shared" si="483"/>
        <v/>
      </c>
      <c r="EB101" s="177" t="str">
        <f t="shared" si="484"/>
        <v/>
      </c>
      <c r="EC101" s="177" t="str">
        <f t="shared" si="485"/>
        <v/>
      </c>
      <c r="ED101" s="177" t="str">
        <f t="shared" si="486"/>
        <v/>
      </c>
      <c r="EE101" s="177" t="str">
        <f t="shared" si="487"/>
        <v/>
      </c>
      <c r="EF101" s="177" t="str">
        <f t="shared" si="488"/>
        <v/>
      </c>
      <c r="EG101" s="177" t="str">
        <f t="shared" si="489"/>
        <v/>
      </c>
      <c r="EH101" s="177" t="str">
        <f t="shared" si="490"/>
        <v/>
      </c>
      <c r="EI101" s="177" t="str">
        <f t="shared" si="491"/>
        <v/>
      </c>
      <c r="EJ101" s="177" t="str">
        <f t="shared" si="492"/>
        <v/>
      </c>
      <c r="EK101" s="177" t="str">
        <f t="shared" si="493"/>
        <v/>
      </c>
      <c r="EL101" s="177" t="str">
        <f t="shared" si="494"/>
        <v/>
      </c>
      <c r="EM101" s="177" t="str">
        <f t="shared" si="495"/>
        <v/>
      </c>
      <c r="EN101" s="177" t="str">
        <f t="shared" si="496"/>
        <v/>
      </c>
      <c r="EO101" s="177" t="str">
        <f t="shared" si="497"/>
        <v/>
      </c>
      <c r="EP101" s="177" t="str">
        <f t="shared" si="498"/>
        <v/>
      </c>
      <c r="EQ101" s="177" t="str">
        <f t="shared" si="499"/>
        <v/>
      </c>
      <c r="ER101" s="177" t="str">
        <f t="shared" si="500"/>
        <v/>
      </c>
      <c r="ES101" s="177" t="str">
        <f t="shared" si="501"/>
        <v/>
      </c>
      <c r="ET101" s="177" t="str">
        <f t="shared" si="502"/>
        <v/>
      </c>
      <c r="EU101" s="177" t="str">
        <f t="shared" si="503"/>
        <v/>
      </c>
      <c r="EV101" s="177" t="str">
        <f t="shared" si="504"/>
        <v/>
      </c>
      <c r="EW101" s="177" t="str">
        <f t="shared" si="505"/>
        <v/>
      </c>
      <c r="EX101" s="177" t="str">
        <f t="shared" si="506"/>
        <v/>
      </c>
      <c r="EY101" s="177" t="str">
        <f t="shared" si="507"/>
        <v/>
      </c>
      <c r="EZ101" s="177" t="str">
        <f t="shared" si="508"/>
        <v/>
      </c>
      <c r="FA101" s="177" t="str">
        <f t="shared" si="509"/>
        <v/>
      </c>
      <c r="FB101" s="177" t="str">
        <f t="shared" si="510"/>
        <v/>
      </c>
      <c r="FC101" s="177" t="str">
        <f t="shared" si="511"/>
        <v/>
      </c>
      <c r="FD101" s="177" t="str">
        <f t="shared" si="512"/>
        <v/>
      </c>
      <c r="FE101" s="177" t="str">
        <f t="shared" si="513"/>
        <v/>
      </c>
      <c r="FF101" s="177" t="str">
        <f t="shared" si="514"/>
        <v/>
      </c>
      <c r="FG101" s="177" t="str">
        <f t="shared" si="515"/>
        <v/>
      </c>
      <c r="FH101" s="177" t="str">
        <f t="shared" si="384"/>
        <v/>
      </c>
      <c r="FI101" s="177" t="str">
        <f t="shared" si="516"/>
        <v/>
      </c>
      <c r="FJ101" s="177" t="str">
        <f t="shared" si="517"/>
        <v/>
      </c>
      <c r="FK101" s="177" t="str">
        <f t="shared" si="518"/>
        <v/>
      </c>
      <c r="FL101" s="177" t="str">
        <f t="shared" si="519"/>
        <v/>
      </c>
      <c r="FM101" s="177" t="str">
        <f t="shared" si="520"/>
        <v/>
      </c>
      <c r="FN101" s="177" t="str">
        <f t="shared" si="521"/>
        <v/>
      </c>
      <c r="FO101" s="177" t="str">
        <f t="shared" si="522"/>
        <v/>
      </c>
      <c r="FP101" s="177" t="str">
        <f t="shared" si="523"/>
        <v/>
      </c>
      <c r="FQ101" s="177" t="str">
        <f t="shared" si="524"/>
        <v/>
      </c>
      <c r="FR101" s="177" t="str">
        <f t="shared" si="525"/>
        <v/>
      </c>
      <c r="FS101" s="177" t="str">
        <f t="shared" si="526"/>
        <v/>
      </c>
      <c r="FT101" s="177" t="str">
        <f t="shared" si="527"/>
        <v/>
      </c>
      <c r="FU101" s="177" t="str">
        <f t="shared" si="528"/>
        <v/>
      </c>
      <c r="FV101" s="177" t="str">
        <f t="shared" si="529"/>
        <v/>
      </c>
      <c r="FW101" s="177" t="str">
        <f t="shared" si="530"/>
        <v/>
      </c>
      <c r="FX101" s="177" t="str">
        <f t="shared" si="531"/>
        <v/>
      </c>
      <c r="FY101" s="177" t="str">
        <f t="shared" si="532"/>
        <v/>
      </c>
      <c r="FZ101" s="177" t="str">
        <f t="shared" si="533"/>
        <v/>
      </c>
      <c r="GA101" s="177" t="str">
        <f t="shared" si="534"/>
        <v/>
      </c>
      <c r="GB101" s="177" t="str">
        <f t="shared" si="535"/>
        <v/>
      </c>
      <c r="GC101" s="177" t="str">
        <f t="shared" si="536"/>
        <v/>
      </c>
      <c r="GD101" s="177" t="str">
        <f t="shared" si="537"/>
        <v/>
      </c>
      <c r="GE101" s="177" t="str">
        <f t="shared" si="538"/>
        <v/>
      </c>
      <c r="GF101" s="177" t="str">
        <f t="shared" si="539"/>
        <v/>
      </c>
      <c r="GG101" s="177" t="str">
        <f t="shared" si="540"/>
        <v/>
      </c>
      <c r="GH101" s="177" t="str">
        <f t="shared" si="541"/>
        <v/>
      </c>
      <c r="GI101" s="177" t="str">
        <f t="shared" si="542"/>
        <v/>
      </c>
      <c r="GJ101" s="177" t="str">
        <f t="shared" si="543"/>
        <v/>
      </c>
      <c r="GK101" s="177" t="str">
        <f t="shared" si="544"/>
        <v/>
      </c>
      <c r="GL101" s="177" t="str">
        <f t="shared" si="545"/>
        <v/>
      </c>
      <c r="GM101" s="177" t="str">
        <f t="shared" si="546"/>
        <v/>
      </c>
      <c r="GN101" s="177" t="str">
        <f t="shared" si="547"/>
        <v/>
      </c>
      <c r="GO101" s="177" t="str">
        <f t="shared" si="548"/>
        <v/>
      </c>
      <c r="GP101" s="177" t="str">
        <f t="shared" si="549"/>
        <v/>
      </c>
      <c r="GQ101" s="177" t="str">
        <f t="shared" si="550"/>
        <v/>
      </c>
      <c r="GR101" s="177" t="str">
        <f t="shared" si="551"/>
        <v/>
      </c>
      <c r="GS101" s="177" t="str">
        <f t="shared" si="552"/>
        <v/>
      </c>
      <c r="GT101" s="177" t="str">
        <f t="shared" si="553"/>
        <v/>
      </c>
      <c r="GU101" s="177" t="str">
        <f t="shared" si="554"/>
        <v/>
      </c>
      <c r="GV101" s="177" t="str">
        <f t="shared" si="555"/>
        <v/>
      </c>
      <c r="GW101" s="177" t="str">
        <f t="shared" si="556"/>
        <v/>
      </c>
      <c r="GX101" s="177" t="str">
        <f t="shared" si="557"/>
        <v/>
      </c>
      <c r="GY101" s="177" t="str">
        <f t="shared" si="558"/>
        <v/>
      </c>
      <c r="GZ101" s="177" t="str">
        <f t="shared" si="559"/>
        <v/>
      </c>
      <c r="HA101" s="177" t="str">
        <f t="shared" si="560"/>
        <v/>
      </c>
      <c r="HB101" s="177" t="str">
        <f t="shared" si="561"/>
        <v/>
      </c>
      <c r="HC101" s="177" t="str">
        <f t="shared" si="562"/>
        <v/>
      </c>
      <c r="HD101" s="177" t="str">
        <f t="shared" si="563"/>
        <v/>
      </c>
      <c r="HE101" s="177" t="str">
        <f t="shared" si="564"/>
        <v/>
      </c>
      <c r="HF101" s="177" t="str">
        <f t="shared" si="565"/>
        <v/>
      </c>
      <c r="HG101" s="177" t="str">
        <f t="shared" si="566"/>
        <v/>
      </c>
      <c r="HH101" s="177" t="str">
        <f t="shared" si="567"/>
        <v/>
      </c>
      <c r="HI101" s="177" t="str">
        <f t="shared" si="568"/>
        <v/>
      </c>
      <c r="HJ101" s="177" t="str">
        <f t="shared" si="569"/>
        <v/>
      </c>
      <c r="HK101" s="177" t="str">
        <f t="shared" si="570"/>
        <v/>
      </c>
      <c r="HL101" s="177" t="str">
        <f t="shared" si="571"/>
        <v/>
      </c>
      <c r="HM101" s="177" t="str">
        <f t="shared" si="572"/>
        <v/>
      </c>
      <c r="HN101" s="177" t="str">
        <f t="shared" si="573"/>
        <v/>
      </c>
      <c r="HO101" s="177" t="str">
        <f t="shared" si="574"/>
        <v/>
      </c>
      <c r="HP101" s="177" t="str">
        <f t="shared" si="575"/>
        <v/>
      </c>
      <c r="HQ101" s="177" t="str">
        <f t="shared" si="576"/>
        <v/>
      </c>
      <c r="HR101" s="177" t="str">
        <f t="shared" si="577"/>
        <v/>
      </c>
      <c r="HS101" s="177" t="str">
        <f t="shared" si="578"/>
        <v/>
      </c>
      <c r="HT101" s="177" t="str">
        <f t="shared" si="385"/>
        <v/>
      </c>
      <c r="HU101" s="177" t="str">
        <f t="shared" si="603"/>
        <v/>
      </c>
      <c r="HV101" s="177" t="str">
        <f t="shared" si="604"/>
        <v/>
      </c>
      <c r="HW101" s="177" t="str">
        <f t="shared" si="605"/>
        <v/>
      </c>
      <c r="HX101" s="177" t="str">
        <f t="shared" si="606"/>
        <v/>
      </c>
      <c r="HY101" s="177" t="str">
        <f t="shared" si="607"/>
        <v/>
      </c>
      <c r="HZ101" s="177" t="str">
        <f t="shared" si="608"/>
        <v/>
      </c>
      <c r="IA101" s="192" t="str">
        <f t="shared" si="377"/>
        <v/>
      </c>
      <c r="IB101" s="193" t="e">
        <f t="shared" si="361"/>
        <v>#N/A</v>
      </c>
      <c r="IC101" s="193" t="e">
        <f t="shared" si="622"/>
        <v>#N/A</v>
      </c>
      <c r="ID101" s="193" t="e">
        <f t="shared" si="622"/>
        <v>#N/A</v>
      </c>
      <c r="IE101" s="193" t="e">
        <f t="shared" si="622"/>
        <v>#N/A</v>
      </c>
      <c r="IF101" s="193" t="e">
        <f t="shared" si="635"/>
        <v>#N/A</v>
      </c>
      <c r="IG101" s="193" t="e">
        <f t="shared" si="635"/>
        <v>#N/A</v>
      </c>
      <c r="IH101" s="193" t="e">
        <f t="shared" si="635"/>
        <v>#N/A</v>
      </c>
      <c r="II101" s="193" t="e">
        <f t="shared" si="635"/>
        <v>#N/A</v>
      </c>
      <c r="IJ101" s="193" t="e">
        <f t="shared" si="635"/>
        <v>#N/A</v>
      </c>
      <c r="IK101" s="193" t="e">
        <f t="shared" si="635"/>
        <v>#N/A</v>
      </c>
      <c r="IL101" s="193" t="e">
        <f t="shared" si="635"/>
        <v>#N/A</v>
      </c>
      <c r="IM101" s="193" t="e">
        <f t="shared" si="635"/>
        <v>#N/A</v>
      </c>
      <c r="IN101" s="193" t="e">
        <f t="shared" si="635"/>
        <v>#N/A</v>
      </c>
      <c r="IO101" s="193" t="e">
        <f t="shared" si="635"/>
        <v>#N/A</v>
      </c>
      <c r="IP101" s="193" t="e">
        <f t="shared" si="635"/>
        <v>#N/A</v>
      </c>
      <c r="IQ101" s="193" t="e">
        <f t="shared" si="635"/>
        <v>#N/A</v>
      </c>
      <c r="IR101" s="193" t="e">
        <f t="shared" si="635"/>
        <v>#N/A</v>
      </c>
      <c r="IS101" s="193" t="e">
        <f t="shared" si="635"/>
        <v>#N/A</v>
      </c>
      <c r="IT101" s="193" t="e">
        <f t="shared" si="635"/>
        <v>#N/A</v>
      </c>
      <c r="IU101" s="193" t="e">
        <f t="shared" si="630"/>
        <v>#N/A</v>
      </c>
      <c r="IV101" s="193" t="e">
        <f t="shared" si="630"/>
        <v>#N/A</v>
      </c>
      <c r="IW101" s="193" t="e">
        <f t="shared" si="630"/>
        <v>#N/A</v>
      </c>
      <c r="IX101" s="193" t="e">
        <f t="shared" si="630"/>
        <v>#N/A</v>
      </c>
      <c r="IY101" s="193" t="e">
        <f t="shared" si="630"/>
        <v>#N/A</v>
      </c>
      <c r="IZ101" s="193" t="e">
        <f t="shared" si="630"/>
        <v>#N/A</v>
      </c>
      <c r="JA101" s="193" t="e">
        <f t="shared" si="630"/>
        <v>#N/A</v>
      </c>
      <c r="JB101" s="193" t="e">
        <f t="shared" si="630"/>
        <v>#N/A</v>
      </c>
      <c r="JC101" s="193" t="e">
        <f t="shared" si="630"/>
        <v>#N/A</v>
      </c>
      <c r="JD101" s="193" t="e">
        <f t="shared" si="630"/>
        <v>#N/A</v>
      </c>
      <c r="JE101" s="193" t="e">
        <f t="shared" si="630"/>
        <v>#N/A</v>
      </c>
      <c r="JF101" s="193" t="e">
        <f t="shared" si="630"/>
        <v>#N/A</v>
      </c>
      <c r="JG101" s="193" t="e">
        <f t="shared" si="630"/>
        <v>#N/A</v>
      </c>
      <c r="JH101" s="193" t="e">
        <f t="shared" si="630"/>
        <v>#N/A</v>
      </c>
      <c r="JI101" s="193" t="e">
        <f t="shared" si="630"/>
        <v>#N/A</v>
      </c>
      <c r="JJ101" s="193" t="e">
        <f t="shared" si="626"/>
        <v>#N/A</v>
      </c>
      <c r="JK101" s="193" t="e">
        <f t="shared" si="626"/>
        <v>#N/A</v>
      </c>
      <c r="JL101" s="193" t="e">
        <f t="shared" si="626"/>
        <v>#N/A</v>
      </c>
      <c r="JM101" s="193" t="e">
        <f t="shared" si="626"/>
        <v>#N/A</v>
      </c>
      <c r="JN101" s="193" t="e">
        <f t="shared" si="626"/>
        <v>#N/A</v>
      </c>
      <c r="JO101" s="193" t="e">
        <f t="shared" si="626"/>
        <v>#N/A</v>
      </c>
      <c r="JP101" s="193" t="e">
        <f t="shared" si="626"/>
        <v>#N/A</v>
      </c>
      <c r="JQ101" s="193" t="e">
        <f t="shared" si="626"/>
        <v>#N/A</v>
      </c>
      <c r="JR101" s="193" t="e">
        <f t="shared" si="626"/>
        <v>#N/A</v>
      </c>
      <c r="JS101" s="193" t="e">
        <f t="shared" si="626"/>
        <v>#N/A</v>
      </c>
      <c r="JT101" s="193" t="e">
        <f t="shared" si="626"/>
        <v>#N/A</v>
      </c>
      <c r="JU101" s="193" t="e">
        <f t="shared" si="626"/>
        <v>#N/A</v>
      </c>
      <c r="JV101" s="193" t="e">
        <f t="shared" si="626"/>
        <v>#N/A</v>
      </c>
      <c r="JW101" s="193" t="e">
        <f t="shared" si="626"/>
        <v>#N/A</v>
      </c>
      <c r="JX101" s="193" t="e">
        <f t="shared" si="626"/>
        <v>#N/A</v>
      </c>
      <c r="JY101" s="193" t="e">
        <f t="shared" ref="JY101:KM103" si="643">IF(ISNONTEXT($Q101),IF($G101="R",_xlfn.BETA.DIST(CF101,$M101,$N101,FALSE,$B101,$D101),_xlfn.BETA.DIST(CF101,$N101,$M101,FALSE,$B101,$D101)),NA())</f>
        <v>#N/A</v>
      </c>
      <c r="JZ101" s="193" t="e">
        <f t="shared" si="643"/>
        <v>#N/A</v>
      </c>
      <c r="KA101" s="193" t="e">
        <f t="shared" si="643"/>
        <v>#N/A</v>
      </c>
      <c r="KB101" s="193" t="e">
        <f t="shared" si="643"/>
        <v>#N/A</v>
      </c>
      <c r="KC101" s="193" t="e">
        <f t="shared" si="643"/>
        <v>#N/A</v>
      </c>
      <c r="KD101" s="193" t="e">
        <f t="shared" si="643"/>
        <v>#N/A</v>
      </c>
      <c r="KE101" s="193" t="e">
        <f t="shared" si="643"/>
        <v>#N/A</v>
      </c>
      <c r="KF101" s="193" t="e">
        <f t="shared" si="643"/>
        <v>#N/A</v>
      </c>
      <c r="KG101" s="193" t="e">
        <f t="shared" si="643"/>
        <v>#N/A</v>
      </c>
      <c r="KH101" s="193" t="e">
        <f t="shared" si="643"/>
        <v>#N/A</v>
      </c>
      <c r="KI101" s="193" t="e">
        <f t="shared" si="643"/>
        <v>#N/A</v>
      </c>
      <c r="KJ101" s="193" t="e">
        <f t="shared" si="643"/>
        <v>#N/A</v>
      </c>
      <c r="KK101" s="193" t="e">
        <f t="shared" si="643"/>
        <v>#N/A</v>
      </c>
      <c r="KL101" s="193" t="e">
        <f t="shared" si="643"/>
        <v>#N/A</v>
      </c>
      <c r="KM101" s="193" t="e">
        <f t="shared" si="643"/>
        <v>#N/A</v>
      </c>
      <c r="KN101" s="193" t="e">
        <f t="shared" si="386"/>
        <v>#N/A</v>
      </c>
      <c r="KO101" s="193" t="e">
        <f t="shared" si="623"/>
        <v>#N/A</v>
      </c>
      <c r="KP101" s="193" t="e">
        <f t="shared" si="623"/>
        <v>#N/A</v>
      </c>
      <c r="KQ101" s="193" t="e">
        <f t="shared" si="623"/>
        <v>#N/A</v>
      </c>
      <c r="KR101" s="193" t="e">
        <f t="shared" si="636"/>
        <v>#N/A</v>
      </c>
      <c r="KS101" s="193" t="e">
        <f t="shared" si="636"/>
        <v>#N/A</v>
      </c>
      <c r="KT101" s="193" t="e">
        <f t="shared" si="636"/>
        <v>#N/A</v>
      </c>
      <c r="KU101" s="193" t="e">
        <f t="shared" si="636"/>
        <v>#N/A</v>
      </c>
      <c r="KV101" s="193" t="e">
        <f t="shared" si="636"/>
        <v>#N/A</v>
      </c>
      <c r="KW101" s="193" t="e">
        <f t="shared" si="636"/>
        <v>#N/A</v>
      </c>
      <c r="KX101" s="193" t="e">
        <f t="shared" si="636"/>
        <v>#N/A</v>
      </c>
      <c r="KY101" s="193" t="e">
        <f t="shared" si="636"/>
        <v>#N/A</v>
      </c>
      <c r="KZ101" s="193" t="e">
        <f t="shared" si="636"/>
        <v>#N/A</v>
      </c>
      <c r="LA101" s="193" t="e">
        <f t="shared" si="636"/>
        <v>#N/A</v>
      </c>
      <c r="LB101" s="193" t="e">
        <f t="shared" si="636"/>
        <v>#N/A</v>
      </c>
      <c r="LC101" s="193" t="e">
        <f t="shared" si="636"/>
        <v>#N/A</v>
      </c>
      <c r="LD101" s="193" t="e">
        <f t="shared" si="636"/>
        <v>#N/A</v>
      </c>
      <c r="LE101" s="193" t="e">
        <f t="shared" si="636"/>
        <v>#N/A</v>
      </c>
      <c r="LF101" s="193" t="e">
        <f t="shared" si="636"/>
        <v>#N/A</v>
      </c>
      <c r="LG101" s="193" t="e">
        <f t="shared" si="631"/>
        <v>#N/A</v>
      </c>
      <c r="LH101" s="193" t="e">
        <f t="shared" si="631"/>
        <v>#N/A</v>
      </c>
      <c r="LI101" s="193" t="e">
        <f t="shared" si="631"/>
        <v>#N/A</v>
      </c>
      <c r="LJ101" s="193" t="e">
        <f t="shared" si="631"/>
        <v>#N/A</v>
      </c>
      <c r="LK101" s="193" t="e">
        <f t="shared" si="631"/>
        <v>#N/A</v>
      </c>
      <c r="LL101" s="193" t="e">
        <f t="shared" si="631"/>
        <v>#N/A</v>
      </c>
      <c r="LM101" s="193" t="e">
        <f t="shared" si="631"/>
        <v>#N/A</v>
      </c>
      <c r="LN101" s="193" t="e">
        <f t="shared" si="631"/>
        <v>#N/A</v>
      </c>
      <c r="LO101" s="193" t="e">
        <f t="shared" si="631"/>
        <v>#N/A</v>
      </c>
      <c r="LP101" s="193" t="e">
        <f t="shared" si="631"/>
        <v>#N/A</v>
      </c>
      <c r="LQ101" s="193" t="e">
        <f t="shared" si="631"/>
        <v>#N/A</v>
      </c>
      <c r="LR101" s="193" t="e">
        <f t="shared" si="631"/>
        <v>#N/A</v>
      </c>
      <c r="LS101" s="193" t="e">
        <f t="shared" si="631"/>
        <v>#N/A</v>
      </c>
      <c r="LT101" s="193" t="e">
        <f t="shared" si="631"/>
        <v>#N/A</v>
      </c>
      <c r="LU101" s="193" t="e">
        <f t="shared" si="631"/>
        <v>#N/A</v>
      </c>
      <c r="LV101" s="193" t="e">
        <f t="shared" si="627"/>
        <v>#N/A</v>
      </c>
      <c r="LW101" s="193" t="e">
        <f t="shared" si="627"/>
        <v>#N/A</v>
      </c>
      <c r="LX101" s="193" t="e">
        <f t="shared" si="627"/>
        <v>#N/A</v>
      </c>
      <c r="LY101" s="193" t="e">
        <f t="shared" si="627"/>
        <v>#N/A</v>
      </c>
      <c r="LZ101" s="193" t="e">
        <f t="shared" si="627"/>
        <v>#N/A</v>
      </c>
      <c r="MA101" s="193" t="e">
        <f t="shared" si="627"/>
        <v>#N/A</v>
      </c>
      <c r="MB101" s="193" t="e">
        <f t="shared" si="627"/>
        <v>#N/A</v>
      </c>
      <c r="MC101" s="193" t="e">
        <f t="shared" si="627"/>
        <v>#N/A</v>
      </c>
      <c r="MD101" s="193" t="e">
        <f t="shared" si="627"/>
        <v>#N/A</v>
      </c>
      <c r="ME101" s="193" t="e">
        <f t="shared" si="627"/>
        <v>#N/A</v>
      </c>
      <c r="MF101" s="193" t="e">
        <f t="shared" si="627"/>
        <v>#N/A</v>
      </c>
      <c r="MG101" s="193" t="e">
        <f t="shared" si="627"/>
        <v>#N/A</v>
      </c>
      <c r="MH101" s="193" t="e">
        <f t="shared" si="627"/>
        <v>#N/A</v>
      </c>
      <c r="MI101" s="193" t="e">
        <f t="shared" si="627"/>
        <v>#N/A</v>
      </c>
      <c r="MJ101" s="193" t="e">
        <f t="shared" si="627"/>
        <v>#N/A</v>
      </c>
      <c r="MK101" s="193" t="e">
        <f t="shared" ref="MK101:MY103" si="644">IF(ISNONTEXT($Q101),IF($G101="R",_xlfn.BETA.DIST(ER101,$M101,$N101,FALSE,$B101,$D101),_xlfn.BETA.DIST(ER101,$N101,$M101,FALSE,$B101,$D101)),NA())</f>
        <v>#N/A</v>
      </c>
      <c r="ML101" s="193" t="e">
        <f t="shared" si="644"/>
        <v>#N/A</v>
      </c>
      <c r="MM101" s="193" t="e">
        <f t="shared" si="644"/>
        <v>#N/A</v>
      </c>
      <c r="MN101" s="193" t="e">
        <f t="shared" si="644"/>
        <v>#N/A</v>
      </c>
      <c r="MO101" s="193" t="e">
        <f t="shared" si="644"/>
        <v>#N/A</v>
      </c>
      <c r="MP101" s="193" t="e">
        <f t="shared" si="644"/>
        <v>#N/A</v>
      </c>
      <c r="MQ101" s="193" t="e">
        <f t="shared" si="644"/>
        <v>#N/A</v>
      </c>
      <c r="MR101" s="193" t="e">
        <f t="shared" si="644"/>
        <v>#N/A</v>
      </c>
      <c r="MS101" s="193" t="e">
        <f t="shared" si="644"/>
        <v>#N/A</v>
      </c>
      <c r="MT101" s="193" t="e">
        <f t="shared" si="644"/>
        <v>#N/A</v>
      </c>
      <c r="MU101" s="193" t="e">
        <f t="shared" si="644"/>
        <v>#N/A</v>
      </c>
      <c r="MV101" s="193" t="e">
        <f t="shared" si="644"/>
        <v>#N/A</v>
      </c>
      <c r="MW101" s="193" t="e">
        <f t="shared" si="644"/>
        <v>#N/A</v>
      </c>
      <c r="MX101" s="193" t="e">
        <f t="shared" si="644"/>
        <v>#N/A</v>
      </c>
      <c r="MY101" s="193" t="e">
        <f t="shared" si="644"/>
        <v>#N/A</v>
      </c>
      <c r="MZ101" s="193" t="e">
        <f t="shared" si="387"/>
        <v>#N/A</v>
      </c>
      <c r="NA101" s="193" t="e">
        <f t="shared" si="624"/>
        <v>#N/A</v>
      </c>
      <c r="NB101" s="193" t="e">
        <f t="shared" si="624"/>
        <v>#N/A</v>
      </c>
      <c r="NC101" s="193" t="e">
        <f t="shared" si="624"/>
        <v>#N/A</v>
      </c>
      <c r="ND101" s="193" t="e">
        <f t="shared" si="637"/>
        <v>#N/A</v>
      </c>
      <c r="NE101" s="193" t="e">
        <f t="shared" si="637"/>
        <v>#N/A</v>
      </c>
      <c r="NF101" s="193" t="e">
        <f t="shared" si="637"/>
        <v>#N/A</v>
      </c>
      <c r="NG101" s="193" t="e">
        <f t="shared" si="637"/>
        <v>#N/A</v>
      </c>
      <c r="NH101" s="193" t="e">
        <f t="shared" si="637"/>
        <v>#N/A</v>
      </c>
      <c r="NI101" s="193" t="e">
        <f t="shared" si="637"/>
        <v>#N/A</v>
      </c>
      <c r="NJ101" s="193" t="e">
        <f t="shared" si="637"/>
        <v>#N/A</v>
      </c>
      <c r="NK101" s="193" t="e">
        <f t="shared" si="637"/>
        <v>#N/A</v>
      </c>
      <c r="NL101" s="193" t="e">
        <f t="shared" si="637"/>
        <v>#N/A</v>
      </c>
      <c r="NM101" s="193" t="e">
        <f t="shared" si="637"/>
        <v>#N/A</v>
      </c>
      <c r="NN101" s="193" t="e">
        <f t="shared" si="637"/>
        <v>#N/A</v>
      </c>
      <c r="NO101" s="193" t="e">
        <f t="shared" si="637"/>
        <v>#N/A</v>
      </c>
      <c r="NP101" s="193" t="e">
        <f t="shared" si="637"/>
        <v>#N/A</v>
      </c>
      <c r="NQ101" s="193" t="e">
        <f t="shared" si="637"/>
        <v>#N/A</v>
      </c>
      <c r="NR101" s="193" t="e">
        <f t="shared" si="637"/>
        <v>#N/A</v>
      </c>
      <c r="NS101" s="193" t="e">
        <f t="shared" si="632"/>
        <v>#N/A</v>
      </c>
      <c r="NT101" s="193" t="e">
        <f t="shared" si="632"/>
        <v>#N/A</v>
      </c>
      <c r="NU101" s="193" t="e">
        <f t="shared" si="632"/>
        <v>#N/A</v>
      </c>
      <c r="NV101" s="193" t="e">
        <f t="shared" si="632"/>
        <v>#N/A</v>
      </c>
      <c r="NW101" s="193" t="e">
        <f t="shared" si="632"/>
        <v>#N/A</v>
      </c>
      <c r="NX101" s="193" t="e">
        <f t="shared" si="632"/>
        <v>#N/A</v>
      </c>
      <c r="NY101" s="193" t="e">
        <f t="shared" si="632"/>
        <v>#N/A</v>
      </c>
      <c r="NZ101" s="193" t="e">
        <f t="shared" si="632"/>
        <v>#N/A</v>
      </c>
      <c r="OA101" s="193" t="e">
        <f t="shared" si="632"/>
        <v>#N/A</v>
      </c>
      <c r="OB101" s="193" t="e">
        <f t="shared" si="632"/>
        <v>#N/A</v>
      </c>
      <c r="OC101" s="193" t="e">
        <f t="shared" si="632"/>
        <v>#N/A</v>
      </c>
      <c r="OD101" s="193" t="e">
        <f t="shared" si="632"/>
        <v>#N/A</v>
      </c>
      <c r="OE101" s="193" t="e">
        <f t="shared" si="632"/>
        <v>#N/A</v>
      </c>
      <c r="OF101" s="193" t="e">
        <f t="shared" si="632"/>
        <v>#N/A</v>
      </c>
      <c r="OG101" s="193" t="e">
        <f t="shared" si="632"/>
        <v>#N/A</v>
      </c>
      <c r="OH101" s="193" t="e">
        <f t="shared" si="628"/>
        <v>#N/A</v>
      </c>
      <c r="OI101" s="193" t="e">
        <f t="shared" si="628"/>
        <v>#N/A</v>
      </c>
      <c r="OJ101" s="193" t="e">
        <f t="shared" si="628"/>
        <v>#N/A</v>
      </c>
      <c r="OK101" s="193" t="e">
        <f t="shared" si="628"/>
        <v>#N/A</v>
      </c>
      <c r="OL101" s="193" t="e">
        <f t="shared" si="628"/>
        <v>#N/A</v>
      </c>
      <c r="OM101" s="193" t="e">
        <f t="shared" si="628"/>
        <v>#N/A</v>
      </c>
      <c r="ON101" s="193" t="e">
        <f t="shared" si="628"/>
        <v>#N/A</v>
      </c>
      <c r="OO101" s="193" t="e">
        <f t="shared" si="628"/>
        <v>#N/A</v>
      </c>
      <c r="OP101" s="193" t="e">
        <f t="shared" si="628"/>
        <v>#N/A</v>
      </c>
      <c r="OQ101" s="193" t="e">
        <f t="shared" si="628"/>
        <v>#N/A</v>
      </c>
      <c r="OR101" s="193" t="e">
        <f t="shared" si="628"/>
        <v>#N/A</v>
      </c>
      <c r="OS101" s="193" t="e">
        <f t="shared" si="628"/>
        <v>#N/A</v>
      </c>
      <c r="OT101" s="193" t="e">
        <f t="shared" si="628"/>
        <v>#N/A</v>
      </c>
      <c r="OU101" s="193" t="e">
        <f t="shared" si="628"/>
        <v>#N/A</v>
      </c>
      <c r="OV101" s="193" t="e">
        <f t="shared" si="628"/>
        <v>#N/A</v>
      </c>
      <c r="OW101" s="193" t="e">
        <f t="shared" ref="OW101:PK103" si="645">IF(ISNONTEXT($Q101),IF($G101="R",_xlfn.BETA.DIST(HD101,$M101,$N101,FALSE,$B101,$D101),_xlfn.BETA.DIST(HD101,$N101,$M101,FALSE,$B101,$D101)),NA())</f>
        <v>#N/A</v>
      </c>
      <c r="OX101" s="193" t="e">
        <f t="shared" si="645"/>
        <v>#N/A</v>
      </c>
      <c r="OY101" s="193" t="e">
        <f t="shared" si="645"/>
        <v>#N/A</v>
      </c>
      <c r="OZ101" s="193" t="e">
        <f t="shared" si="645"/>
        <v>#N/A</v>
      </c>
      <c r="PA101" s="193" t="e">
        <f t="shared" si="645"/>
        <v>#N/A</v>
      </c>
      <c r="PB101" s="193" t="e">
        <f t="shared" si="645"/>
        <v>#N/A</v>
      </c>
      <c r="PC101" s="193" t="e">
        <f t="shared" si="645"/>
        <v>#N/A</v>
      </c>
      <c r="PD101" s="193" t="e">
        <f t="shared" si="645"/>
        <v>#N/A</v>
      </c>
      <c r="PE101" s="193" t="e">
        <f t="shared" si="645"/>
        <v>#N/A</v>
      </c>
      <c r="PF101" s="193" t="e">
        <f t="shared" si="645"/>
        <v>#N/A</v>
      </c>
      <c r="PG101" s="193" t="e">
        <f t="shared" si="645"/>
        <v>#N/A</v>
      </c>
      <c r="PH101" s="193" t="e">
        <f t="shared" si="645"/>
        <v>#N/A</v>
      </c>
      <c r="PI101" s="193" t="e">
        <f t="shared" si="645"/>
        <v>#N/A</v>
      </c>
      <c r="PJ101" s="193" t="e">
        <f t="shared" si="645"/>
        <v>#N/A</v>
      </c>
      <c r="PK101" s="193" t="e">
        <f t="shared" si="645"/>
        <v>#N/A</v>
      </c>
      <c r="PL101" s="193" t="e">
        <f t="shared" si="388"/>
        <v>#N/A</v>
      </c>
      <c r="PM101" s="193" t="e">
        <f t="shared" si="641"/>
        <v>#N/A</v>
      </c>
      <c r="PN101" s="193" t="e">
        <f t="shared" si="641"/>
        <v>#N/A</v>
      </c>
      <c r="PO101" s="193" t="e">
        <f t="shared" si="641"/>
        <v>#N/A</v>
      </c>
      <c r="PP101" s="193" t="e">
        <f t="shared" si="641"/>
        <v>#N/A</v>
      </c>
      <c r="PQ101" s="193" t="e">
        <f t="shared" si="641"/>
        <v>#N/A</v>
      </c>
      <c r="PR101" s="193" t="e">
        <f t="shared" si="641"/>
        <v>#N/A</v>
      </c>
      <c r="PS101" s="193" t="e">
        <f t="shared" si="641"/>
        <v>#N/A</v>
      </c>
      <c r="PT101" s="193" t="e">
        <f t="shared" si="641"/>
        <v>#N/A</v>
      </c>
    </row>
    <row r="102" spans="1:436" hidden="1" x14ac:dyDescent="0.45">
      <c r="A102" s="20">
        <v>99</v>
      </c>
      <c r="B102" s="101" t="str">
        <f t="shared" si="363"/>
        <v/>
      </c>
      <c r="C102" s="115"/>
      <c r="D102" s="101" t="str">
        <f t="shared" si="364"/>
        <v/>
      </c>
      <c r="E102" s="110" t="str">
        <f t="shared" si="365"/>
        <v/>
      </c>
      <c r="F102" s="21" t="str">
        <f t="shared" si="366"/>
        <v/>
      </c>
      <c r="G102" s="22" t="str">
        <f t="shared" si="367"/>
        <v/>
      </c>
      <c r="H102" s="23" t="str">
        <f>IF(F102="","",IF(OR($F102&lt;Skew!$B$3,$F102=Skew!$B$3),IF($F102&gt;Skew!$C$3,Skew!$A$3,IF($F102&gt;Skew!$C$4,Skew!$A$4,IF($F102&gt;Skew!$C$5,Skew!$A$5,IF($F102&gt;Skew!$C$6,Skew!$A$6,IF($F102&gt;Skew!$C$7,Skew!$A$7,IF($F102&gt;Skew!$C$8,Skew!$A$8,IF($F102&gt;Skew!$C$9,Skew!$A$9,IF($F102&gt;Skew!$C$10,Skew!$A$10,IF($F102&gt;Skew!$C$11,Skew!$A$11,IF($F102&gt;Skew!$C$12,Skew!$A$12,IF($F102&gt;Skew!$C$13,Skew!$A$13,IF($F102&gt;Skew!$C$14,Skew!$A$14,IF($F102&gt;Skew!$C$15,Skew!$A$15,IF($F102&gt;Skew!$C$16,Skew!$A$16,Skew!$A$17)
)))))))))))))))</f>
        <v/>
      </c>
      <c r="I102" s="22" t="str">
        <f>IF(F102="","",MATCH(H102,Skew!$A$3:$A$17,0))</f>
        <v/>
      </c>
      <c r="J102" s="22" t="str">
        <f t="shared" si="368"/>
        <v/>
      </c>
      <c r="K102" s="24"/>
      <c r="L102" s="22" t="str">
        <f>IF(OR(F102="",K102=""),"",MATCH(K102,Confidence!$A$3:$A$12,0))</f>
        <v/>
      </c>
      <c r="M102" s="25" t="str">
        <f t="shared" si="369"/>
        <v/>
      </c>
      <c r="N102" s="25" t="str">
        <f t="shared" si="370"/>
        <v/>
      </c>
      <c r="O102" s="22"/>
      <c r="P102" s="102" t="str">
        <f t="shared" si="371"/>
        <v/>
      </c>
      <c r="Q102" s="102" t="str">
        <f t="shared" si="372"/>
        <v/>
      </c>
      <c r="R102" s="37" t="str">
        <f t="shared" si="373"/>
        <v/>
      </c>
      <c r="S102" s="115"/>
      <c r="T102" s="204" t="str">
        <f>IF(AND(B102&gt;0,C102&gt;0,D102&gt;0,M102&gt;0,N102&gt;0,S102&gt;0,NOT(K102="")),ABS(VLOOKUP($S$1,VLookups!$A$30:$B$31,2,FALSE)-_xlfn.BETA.DIST(S102,IF(G102="L",N102,M102),IF(G102="L",M102,N102),TRUE,B102,D102)),"")</f>
        <v/>
      </c>
      <c r="U102" s="112" t="str">
        <f>IF(OR($M102="",$N102=""),"",_xlfn.BETA.INV(ABS(VLOOKUP($S$1,VLookups!$A$30:$B$31,2,FALSE)-U$3),IF($G102="L",$N102,$M102),IF($G102="L",$M102,$N102),$B102,$D102))</f>
        <v/>
      </c>
      <c r="V102" s="113" t="str">
        <f>IF(OR($M102="",$N102=""),"",_xlfn.BETA.INV(ABS(VLOOKUP($S$1,VLookups!$A$30:$B$31,2,FALSE)-V$3),IF($G102="L",$N102,$M102),IF($G102="L",$M102,$N102),$B102,$D102))</f>
        <v/>
      </c>
      <c r="W102" s="112" t="str">
        <f>IF(OR($M102="",$N102=""),"",_xlfn.BETA.INV(ABS(VLOOKUP($S$1,VLookups!$A$30:$B$31,2,FALSE)-W$3),IF($G102="L",$N102,$M102),IF($G102="L",$M102,$N102),$B102,$D102))</f>
        <v/>
      </c>
      <c r="X102" s="113" t="str">
        <f>IF(OR($M102="",$N102=""),"",_xlfn.BETA.INV(ABS(VLOOKUP($S$1,VLookups!$A$30:$B$31,2,FALSE)-X$3),IF($G102="L",$N102,$M102),IF($G102="L",$M102,$N102),$B102,$D102))</f>
        <v/>
      </c>
      <c r="Y102" s="112" t="str">
        <f>IF(OR($M102="",$N102=""),"",_xlfn.BETA.INV(ABS(VLOOKUP($S$1,VLookups!$A$30:$B$31,2,FALSE)-Y$3),IF($G102="L",$N102,$M102),IF($G102="L",$M102,$N102),$B102,$D102))</f>
        <v/>
      </c>
      <c r="Z102" s="113" t="str">
        <f>IF(OR($M102="",$N102=""),"",_xlfn.BETA.INV(ABS(VLOOKUP($S$1,VLookups!$A$30:$B$31,2,FALSE)-Z$3),IF($G102="L",$N102,$M102),IF($G102="L",$M102,$N102),$B102,$D102))</f>
        <v/>
      </c>
      <c r="AA102" s="112" t="str">
        <f>IF(OR($M102="",$N102=""),"",_xlfn.BETA.INV(ABS(VLOOKUP($S$1,VLookups!$A$30:$B$31,2,FALSE)-AA$3),IF($G102="L",$N102,$M102),IF($G102="L",$M102,$N102),$B102,$D102))</f>
        <v/>
      </c>
      <c r="AB102" s="113" t="str">
        <f>IF(OR($M102="",$N102=""),"",_xlfn.BETA.INV(ABS(VLOOKUP($S$1,VLookups!$A$30:$B$31,2,FALSE)-AB$3),IF($G102="L",$N102,$M102),IF($G102="L",$M102,$N102),$B102,$D102))</f>
        <v/>
      </c>
      <c r="AC102" s="112" t="str">
        <f>IF(OR($M102="",$N102=""),"",_xlfn.BETA.INV(ABS(VLOOKUP($S$1,VLookups!$A$30:$B$31,2,FALSE)-AC$3),IF($G102="L",$N102,$M102),IF($G102="L",$M102,$N102),$B102,$D102))</f>
        <v/>
      </c>
      <c r="AD102" s="113" t="str">
        <f>IF(OR($M102="",$N102=""),"",_xlfn.BETA.INV(ABS(VLOOKUP($S$1,VLookups!$A$30:$B$31,2,FALSE)-AD$3),IF($G102="L",$N102,$M102),IF($G102="L",$M102,$N102),$B102,$D102))</f>
        <v/>
      </c>
      <c r="AE102" s="112" t="str">
        <f>IF(OR($M102="",$N102=""),"",_xlfn.BETA.INV(ABS(VLOOKUP($S$1,VLookups!$A$30:$B$31,2,FALSE)-AE$3),IF($G102="L",$N102,$M102),IF($G102="L",$M102,$N102),$B102,$D102))</f>
        <v/>
      </c>
      <c r="AF102" s="113" t="str">
        <f>IF(OR($M102="",$N102=""),"",_xlfn.BETA.INV(ABS(VLOOKUP($S$1,VLookups!$A$30:$B$31,2,FALSE)-AF$3),IF($G102="L",$N102,$M102),IF($G102="L",$M102,$N102),$B102,$D102))</f>
        <v/>
      </c>
      <c r="AG102" s="15"/>
      <c r="AH102" s="194" t="str">
        <f t="shared" si="374"/>
        <v/>
      </c>
      <c r="AI102" s="192" t="str">
        <f t="shared" si="375"/>
        <v/>
      </c>
      <c r="AJ102" s="177" t="str">
        <f t="shared" ref="AJ102" si="646">IF(ISNONTEXT($AH102),AI102+$AH102,"")</f>
        <v/>
      </c>
      <c r="AK102" s="177" t="str">
        <f t="shared" si="390"/>
        <v/>
      </c>
      <c r="AL102" s="177" t="str">
        <f t="shared" si="391"/>
        <v/>
      </c>
      <c r="AM102" s="177" t="str">
        <f t="shared" si="392"/>
        <v/>
      </c>
      <c r="AN102" s="177" t="str">
        <f t="shared" si="393"/>
        <v/>
      </c>
      <c r="AO102" s="177" t="str">
        <f t="shared" si="394"/>
        <v/>
      </c>
      <c r="AP102" s="177" t="str">
        <f t="shared" si="395"/>
        <v/>
      </c>
      <c r="AQ102" s="177" t="str">
        <f t="shared" si="396"/>
        <v/>
      </c>
      <c r="AR102" s="177" t="str">
        <f t="shared" si="397"/>
        <v/>
      </c>
      <c r="AS102" s="177" t="str">
        <f t="shared" si="398"/>
        <v/>
      </c>
      <c r="AT102" s="177" t="str">
        <f t="shared" si="399"/>
        <v/>
      </c>
      <c r="AU102" s="177" t="str">
        <f t="shared" si="400"/>
        <v/>
      </c>
      <c r="AV102" s="177" t="str">
        <f t="shared" si="401"/>
        <v/>
      </c>
      <c r="AW102" s="177" t="str">
        <f t="shared" si="402"/>
        <v/>
      </c>
      <c r="AX102" s="177" t="str">
        <f t="shared" si="403"/>
        <v/>
      </c>
      <c r="AY102" s="177" t="str">
        <f t="shared" si="404"/>
        <v/>
      </c>
      <c r="AZ102" s="177" t="str">
        <f t="shared" si="405"/>
        <v/>
      </c>
      <c r="BA102" s="177" t="str">
        <f t="shared" si="406"/>
        <v/>
      </c>
      <c r="BB102" s="177" t="str">
        <f t="shared" si="407"/>
        <v/>
      </c>
      <c r="BC102" s="177" t="str">
        <f t="shared" si="408"/>
        <v/>
      </c>
      <c r="BD102" s="177" t="str">
        <f t="shared" si="409"/>
        <v/>
      </c>
      <c r="BE102" s="177" t="str">
        <f t="shared" si="410"/>
        <v/>
      </c>
      <c r="BF102" s="177" t="str">
        <f t="shared" si="411"/>
        <v/>
      </c>
      <c r="BG102" s="177" t="str">
        <f t="shared" si="412"/>
        <v/>
      </c>
      <c r="BH102" s="177" t="str">
        <f t="shared" si="413"/>
        <v/>
      </c>
      <c r="BI102" s="177" t="str">
        <f t="shared" si="414"/>
        <v/>
      </c>
      <c r="BJ102" s="177" t="str">
        <f t="shared" si="415"/>
        <v/>
      </c>
      <c r="BK102" s="177" t="str">
        <f t="shared" si="416"/>
        <v/>
      </c>
      <c r="BL102" s="177" t="str">
        <f t="shared" si="417"/>
        <v/>
      </c>
      <c r="BM102" s="177" t="str">
        <f t="shared" si="418"/>
        <v/>
      </c>
      <c r="BN102" s="177" t="str">
        <f t="shared" si="419"/>
        <v/>
      </c>
      <c r="BO102" s="177" t="str">
        <f t="shared" si="420"/>
        <v/>
      </c>
      <c r="BP102" s="177" t="str">
        <f t="shared" si="421"/>
        <v/>
      </c>
      <c r="BQ102" s="177" t="str">
        <f t="shared" si="422"/>
        <v/>
      </c>
      <c r="BR102" s="177" t="str">
        <f t="shared" si="423"/>
        <v/>
      </c>
      <c r="BS102" s="177" t="str">
        <f t="shared" si="424"/>
        <v/>
      </c>
      <c r="BT102" s="177" t="str">
        <f t="shared" si="425"/>
        <v/>
      </c>
      <c r="BU102" s="177" t="str">
        <f t="shared" si="426"/>
        <v/>
      </c>
      <c r="BV102" s="177" t="str">
        <f t="shared" si="427"/>
        <v/>
      </c>
      <c r="BW102" s="177" t="str">
        <f t="shared" si="428"/>
        <v/>
      </c>
      <c r="BX102" s="177" t="str">
        <f t="shared" si="429"/>
        <v/>
      </c>
      <c r="BY102" s="177" t="str">
        <f t="shared" si="430"/>
        <v/>
      </c>
      <c r="BZ102" s="177" t="str">
        <f t="shared" si="431"/>
        <v/>
      </c>
      <c r="CA102" s="177" t="str">
        <f t="shared" si="432"/>
        <v/>
      </c>
      <c r="CB102" s="177" t="str">
        <f t="shared" si="433"/>
        <v/>
      </c>
      <c r="CC102" s="177" t="str">
        <f t="shared" si="434"/>
        <v/>
      </c>
      <c r="CD102" s="177" t="str">
        <f t="shared" si="435"/>
        <v/>
      </c>
      <c r="CE102" s="177" t="str">
        <f t="shared" si="436"/>
        <v/>
      </c>
      <c r="CF102" s="177" t="str">
        <f t="shared" si="437"/>
        <v/>
      </c>
      <c r="CG102" s="177" t="str">
        <f t="shared" si="438"/>
        <v/>
      </c>
      <c r="CH102" s="177" t="str">
        <f t="shared" si="439"/>
        <v/>
      </c>
      <c r="CI102" s="177" t="str">
        <f t="shared" si="440"/>
        <v/>
      </c>
      <c r="CJ102" s="177" t="str">
        <f t="shared" si="441"/>
        <v/>
      </c>
      <c r="CK102" s="177" t="str">
        <f t="shared" si="442"/>
        <v/>
      </c>
      <c r="CL102" s="177" t="str">
        <f t="shared" si="443"/>
        <v/>
      </c>
      <c r="CM102" s="177" t="str">
        <f t="shared" si="444"/>
        <v/>
      </c>
      <c r="CN102" s="177" t="str">
        <f t="shared" si="445"/>
        <v/>
      </c>
      <c r="CO102" s="177" t="str">
        <f t="shared" si="446"/>
        <v/>
      </c>
      <c r="CP102" s="177" t="str">
        <f t="shared" si="447"/>
        <v/>
      </c>
      <c r="CQ102" s="177" t="str">
        <f t="shared" si="448"/>
        <v/>
      </c>
      <c r="CR102" s="177" t="str">
        <f t="shared" si="449"/>
        <v/>
      </c>
      <c r="CS102" s="177" t="str">
        <f t="shared" si="450"/>
        <v/>
      </c>
      <c r="CT102" s="177" t="str">
        <f t="shared" si="451"/>
        <v/>
      </c>
      <c r="CU102" s="177" t="str">
        <f t="shared" si="452"/>
        <v/>
      </c>
      <c r="CV102" s="177" t="str">
        <f t="shared" si="383"/>
        <v/>
      </c>
      <c r="CW102" s="177" t="str">
        <f t="shared" si="453"/>
        <v/>
      </c>
      <c r="CX102" s="177" t="str">
        <f t="shared" si="454"/>
        <v/>
      </c>
      <c r="CY102" s="177" t="str">
        <f t="shared" si="455"/>
        <v/>
      </c>
      <c r="CZ102" s="177" t="str">
        <f t="shared" si="456"/>
        <v/>
      </c>
      <c r="DA102" s="177" t="str">
        <f t="shared" si="457"/>
        <v/>
      </c>
      <c r="DB102" s="177" t="str">
        <f t="shared" si="458"/>
        <v/>
      </c>
      <c r="DC102" s="177" t="str">
        <f t="shared" si="459"/>
        <v/>
      </c>
      <c r="DD102" s="177" t="str">
        <f t="shared" si="460"/>
        <v/>
      </c>
      <c r="DE102" s="177" t="str">
        <f t="shared" si="461"/>
        <v/>
      </c>
      <c r="DF102" s="177" t="str">
        <f t="shared" si="462"/>
        <v/>
      </c>
      <c r="DG102" s="177" t="str">
        <f t="shared" si="463"/>
        <v/>
      </c>
      <c r="DH102" s="177" t="str">
        <f t="shared" si="464"/>
        <v/>
      </c>
      <c r="DI102" s="177" t="str">
        <f t="shared" si="465"/>
        <v/>
      </c>
      <c r="DJ102" s="177" t="str">
        <f t="shared" si="466"/>
        <v/>
      </c>
      <c r="DK102" s="177" t="str">
        <f t="shared" si="467"/>
        <v/>
      </c>
      <c r="DL102" s="177" t="str">
        <f t="shared" si="468"/>
        <v/>
      </c>
      <c r="DM102" s="177" t="str">
        <f t="shared" si="469"/>
        <v/>
      </c>
      <c r="DN102" s="177" t="str">
        <f t="shared" si="470"/>
        <v/>
      </c>
      <c r="DO102" s="177" t="str">
        <f t="shared" si="471"/>
        <v/>
      </c>
      <c r="DP102" s="177" t="str">
        <f t="shared" si="472"/>
        <v/>
      </c>
      <c r="DQ102" s="177" t="str">
        <f t="shared" si="473"/>
        <v/>
      </c>
      <c r="DR102" s="177" t="str">
        <f t="shared" si="474"/>
        <v/>
      </c>
      <c r="DS102" s="177" t="str">
        <f t="shared" si="475"/>
        <v/>
      </c>
      <c r="DT102" s="177" t="str">
        <f t="shared" si="476"/>
        <v/>
      </c>
      <c r="DU102" s="177" t="str">
        <f t="shared" si="477"/>
        <v/>
      </c>
      <c r="DV102" s="177" t="str">
        <f t="shared" si="478"/>
        <v/>
      </c>
      <c r="DW102" s="177" t="str">
        <f t="shared" si="479"/>
        <v/>
      </c>
      <c r="DX102" s="177" t="str">
        <f t="shared" si="480"/>
        <v/>
      </c>
      <c r="DY102" s="177" t="str">
        <f t="shared" si="481"/>
        <v/>
      </c>
      <c r="DZ102" s="177" t="str">
        <f t="shared" si="482"/>
        <v/>
      </c>
      <c r="EA102" s="177" t="str">
        <f t="shared" si="483"/>
        <v/>
      </c>
      <c r="EB102" s="177" t="str">
        <f t="shared" si="484"/>
        <v/>
      </c>
      <c r="EC102" s="177" t="str">
        <f t="shared" si="485"/>
        <v/>
      </c>
      <c r="ED102" s="177" t="str">
        <f t="shared" si="486"/>
        <v/>
      </c>
      <c r="EE102" s="177" t="str">
        <f t="shared" si="487"/>
        <v/>
      </c>
      <c r="EF102" s="177" t="str">
        <f t="shared" si="488"/>
        <v/>
      </c>
      <c r="EG102" s="177" t="str">
        <f t="shared" si="489"/>
        <v/>
      </c>
      <c r="EH102" s="177" t="str">
        <f t="shared" si="490"/>
        <v/>
      </c>
      <c r="EI102" s="177" t="str">
        <f t="shared" si="491"/>
        <v/>
      </c>
      <c r="EJ102" s="177" t="str">
        <f t="shared" si="492"/>
        <v/>
      </c>
      <c r="EK102" s="177" t="str">
        <f t="shared" si="493"/>
        <v/>
      </c>
      <c r="EL102" s="177" t="str">
        <f t="shared" si="494"/>
        <v/>
      </c>
      <c r="EM102" s="177" t="str">
        <f t="shared" si="495"/>
        <v/>
      </c>
      <c r="EN102" s="177" t="str">
        <f t="shared" si="496"/>
        <v/>
      </c>
      <c r="EO102" s="177" t="str">
        <f t="shared" si="497"/>
        <v/>
      </c>
      <c r="EP102" s="177" t="str">
        <f t="shared" si="498"/>
        <v/>
      </c>
      <c r="EQ102" s="177" t="str">
        <f t="shared" si="499"/>
        <v/>
      </c>
      <c r="ER102" s="177" t="str">
        <f t="shared" si="500"/>
        <v/>
      </c>
      <c r="ES102" s="177" t="str">
        <f t="shared" si="501"/>
        <v/>
      </c>
      <c r="ET102" s="177" t="str">
        <f t="shared" si="502"/>
        <v/>
      </c>
      <c r="EU102" s="177" t="str">
        <f t="shared" si="503"/>
        <v/>
      </c>
      <c r="EV102" s="177" t="str">
        <f t="shared" si="504"/>
        <v/>
      </c>
      <c r="EW102" s="177" t="str">
        <f t="shared" si="505"/>
        <v/>
      </c>
      <c r="EX102" s="177" t="str">
        <f t="shared" si="506"/>
        <v/>
      </c>
      <c r="EY102" s="177" t="str">
        <f t="shared" si="507"/>
        <v/>
      </c>
      <c r="EZ102" s="177" t="str">
        <f t="shared" si="508"/>
        <v/>
      </c>
      <c r="FA102" s="177" t="str">
        <f t="shared" si="509"/>
        <v/>
      </c>
      <c r="FB102" s="177" t="str">
        <f t="shared" si="510"/>
        <v/>
      </c>
      <c r="FC102" s="177" t="str">
        <f t="shared" si="511"/>
        <v/>
      </c>
      <c r="FD102" s="177" t="str">
        <f t="shared" si="512"/>
        <v/>
      </c>
      <c r="FE102" s="177" t="str">
        <f t="shared" si="513"/>
        <v/>
      </c>
      <c r="FF102" s="177" t="str">
        <f t="shared" si="514"/>
        <v/>
      </c>
      <c r="FG102" s="177" t="str">
        <f t="shared" si="515"/>
        <v/>
      </c>
      <c r="FH102" s="177" t="str">
        <f t="shared" si="384"/>
        <v/>
      </c>
      <c r="FI102" s="177" t="str">
        <f t="shared" si="516"/>
        <v/>
      </c>
      <c r="FJ102" s="177" t="str">
        <f t="shared" si="517"/>
        <v/>
      </c>
      <c r="FK102" s="177" t="str">
        <f t="shared" si="518"/>
        <v/>
      </c>
      <c r="FL102" s="177" t="str">
        <f t="shared" si="519"/>
        <v/>
      </c>
      <c r="FM102" s="177" t="str">
        <f t="shared" si="520"/>
        <v/>
      </c>
      <c r="FN102" s="177" t="str">
        <f t="shared" si="521"/>
        <v/>
      </c>
      <c r="FO102" s="177" t="str">
        <f t="shared" si="522"/>
        <v/>
      </c>
      <c r="FP102" s="177" t="str">
        <f t="shared" si="523"/>
        <v/>
      </c>
      <c r="FQ102" s="177" t="str">
        <f t="shared" si="524"/>
        <v/>
      </c>
      <c r="FR102" s="177" t="str">
        <f t="shared" si="525"/>
        <v/>
      </c>
      <c r="FS102" s="177" t="str">
        <f t="shared" si="526"/>
        <v/>
      </c>
      <c r="FT102" s="177" t="str">
        <f t="shared" si="527"/>
        <v/>
      </c>
      <c r="FU102" s="177" t="str">
        <f t="shared" si="528"/>
        <v/>
      </c>
      <c r="FV102" s="177" t="str">
        <f t="shared" si="529"/>
        <v/>
      </c>
      <c r="FW102" s="177" t="str">
        <f t="shared" si="530"/>
        <v/>
      </c>
      <c r="FX102" s="177" t="str">
        <f t="shared" si="531"/>
        <v/>
      </c>
      <c r="FY102" s="177" t="str">
        <f t="shared" si="532"/>
        <v/>
      </c>
      <c r="FZ102" s="177" t="str">
        <f t="shared" si="533"/>
        <v/>
      </c>
      <c r="GA102" s="177" t="str">
        <f t="shared" si="534"/>
        <v/>
      </c>
      <c r="GB102" s="177" t="str">
        <f t="shared" si="535"/>
        <v/>
      </c>
      <c r="GC102" s="177" t="str">
        <f t="shared" si="536"/>
        <v/>
      </c>
      <c r="GD102" s="177" t="str">
        <f t="shared" si="537"/>
        <v/>
      </c>
      <c r="GE102" s="177" t="str">
        <f t="shared" si="538"/>
        <v/>
      </c>
      <c r="GF102" s="177" t="str">
        <f t="shared" si="539"/>
        <v/>
      </c>
      <c r="GG102" s="177" t="str">
        <f t="shared" si="540"/>
        <v/>
      </c>
      <c r="GH102" s="177" t="str">
        <f t="shared" si="541"/>
        <v/>
      </c>
      <c r="GI102" s="177" t="str">
        <f t="shared" si="542"/>
        <v/>
      </c>
      <c r="GJ102" s="177" t="str">
        <f t="shared" si="543"/>
        <v/>
      </c>
      <c r="GK102" s="177" t="str">
        <f t="shared" si="544"/>
        <v/>
      </c>
      <c r="GL102" s="177" t="str">
        <f t="shared" si="545"/>
        <v/>
      </c>
      <c r="GM102" s="177" t="str">
        <f t="shared" si="546"/>
        <v/>
      </c>
      <c r="GN102" s="177" t="str">
        <f t="shared" si="547"/>
        <v/>
      </c>
      <c r="GO102" s="177" t="str">
        <f t="shared" si="548"/>
        <v/>
      </c>
      <c r="GP102" s="177" t="str">
        <f t="shared" si="549"/>
        <v/>
      </c>
      <c r="GQ102" s="177" t="str">
        <f t="shared" si="550"/>
        <v/>
      </c>
      <c r="GR102" s="177" t="str">
        <f t="shared" si="551"/>
        <v/>
      </c>
      <c r="GS102" s="177" t="str">
        <f t="shared" si="552"/>
        <v/>
      </c>
      <c r="GT102" s="177" t="str">
        <f t="shared" si="553"/>
        <v/>
      </c>
      <c r="GU102" s="177" t="str">
        <f t="shared" si="554"/>
        <v/>
      </c>
      <c r="GV102" s="177" t="str">
        <f t="shared" si="555"/>
        <v/>
      </c>
      <c r="GW102" s="177" t="str">
        <f t="shared" si="556"/>
        <v/>
      </c>
      <c r="GX102" s="177" t="str">
        <f t="shared" si="557"/>
        <v/>
      </c>
      <c r="GY102" s="177" t="str">
        <f t="shared" si="558"/>
        <v/>
      </c>
      <c r="GZ102" s="177" t="str">
        <f t="shared" si="559"/>
        <v/>
      </c>
      <c r="HA102" s="177" t="str">
        <f t="shared" si="560"/>
        <v/>
      </c>
      <c r="HB102" s="177" t="str">
        <f t="shared" si="561"/>
        <v/>
      </c>
      <c r="HC102" s="177" t="str">
        <f t="shared" si="562"/>
        <v/>
      </c>
      <c r="HD102" s="177" t="str">
        <f t="shared" si="563"/>
        <v/>
      </c>
      <c r="HE102" s="177" t="str">
        <f t="shared" si="564"/>
        <v/>
      </c>
      <c r="HF102" s="177" t="str">
        <f t="shared" si="565"/>
        <v/>
      </c>
      <c r="HG102" s="177" t="str">
        <f t="shared" si="566"/>
        <v/>
      </c>
      <c r="HH102" s="177" t="str">
        <f t="shared" si="567"/>
        <v/>
      </c>
      <c r="HI102" s="177" t="str">
        <f t="shared" si="568"/>
        <v/>
      </c>
      <c r="HJ102" s="177" t="str">
        <f t="shared" si="569"/>
        <v/>
      </c>
      <c r="HK102" s="177" t="str">
        <f t="shared" si="570"/>
        <v/>
      </c>
      <c r="HL102" s="177" t="str">
        <f t="shared" si="571"/>
        <v/>
      </c>
      <c r="HM102" s="177" t="str">
        <f t="shared" si="572"/>
        <v/>
      </c>
      <c r="HN102" s="177" t="str">
        <f t="shared" si="573"/>
        <v/>
      </c>
      <c r="HO102" s="177" t="str">
        <f t="shared" si="574"/>
        <v/>
      </c>
      <c r="HP102" s="177" t="str">
        <f t="shared" si="575"/>
        <v/>
      </c>
      <c r="HQ102" s="177" t="str">
        <f t="shared" si="576"/>
        <v/>
      </c>
      <c r="HR102" s="177" t="str">
        <f t="shared" si="577"/>
        <v/>
      </c>
      <c r="HS102" s="177" t="str">
        <f t="shared" si="578"/>
        <v/>
      </c>
      <c r="HT102" s="177" t="str">
        <f t="shared" si="385"/>
        <v/>
      </c>
      <c r="HU102" s="177" t="str">
        <f t="shared" si="603"/>
        <v/>
      </c>
      <c r="HV102" s="177" t="str">
        <f t="shared" si="604"/>
        <v/>
      </c>
      <c r="HW102" s="177" t="str">
        <f t="shared" si="605"/>
        <v/>
      </c>
      <c r="HX102" s="177" t="str">
        <f t="shared" si="606"/>
        <v/>
      </c>
      <c r="HY102" s="177" t="str">
        <f t="shared" si="607"/>
        <v/>
      </c>
      <c r="HZ102" s="177" t="str">
        <f t="shared" si="608"/>
        <v/>
      </c>
      <c r="IA102" s="192" t="str">
        <f t="shared" si="377"/>
        <v/>
      </c>
      <c r="IB102" s="193" t="e">
        <f t="shared" si="361"/>
        <v>#N/A</v>
      </c>
      <c r="IC102" s="193" t="e">
        <f t="shared" si="622"/>
        <v>#N/A</v>
      </c>
      <c r="ID102" s="193" t="e">
        <f t="shared" si="622"/>
        <v>#N/A</v>
      </c>
      <c r="IE102" s="193" t="e">
        <f t="shared" si="622"/>
        <v>#N/A</v>
      </c>
      <c r="IF102" s="193" t="e">
        <f t="shared" si="635"/>
        <v>#N/A</v>
      </c>
      <c r="IG102" s="193" t="e">
        <f t="shared" si="635"/>
        <v>#N/A</v>
      </c>
      <c r="IH102" s="193" t="e">
        <f t="shared" si="635"/>
        <v>#N/A</v>
      </c>
      <c r="II102" s="193" t="e">
        <f t="shared" si="635"/>
        <v>#N/A</v>
      </c>
      <c r="IJ102" s="193" t="e">
        <f t="shared" si="635"/>
        <v>#N/A</v>
      </c>
      <c r="IK102" s="193" t="e">
        <f t="shared" si="635"/>
        <v>#N/A</v>
      </c>
      <c r="IL102" s="193" t="e">
        <f t="shared" si="635"/>
        <v>#N/A</v>
      </c>
      <c r="IM102" s="193" t="e">
        <f t="shared" si="635"/>
        <v>#N/A</v>
      </c>
      <c r="IN102" s="193" t="e">
        <f t="shared" si="635"/>
        <v>#N/A</v>
      </c>
      <c r="IO102" s="193" t="e">
        <f t="shared" si="635"/>
        <v>#N/A</v>
      </c>
      <c r="IP102" s="193" t="e">
        <f t="shared" si="635"/>
        <v>#N/A</v>
      </c>
      <c r="IQ102" s="193" t="e">
        <f t="shared" si="635"/>
        <v>#N/A</v>
      </c>
      <c r="IR102" s="193" t="e">
        <f t="shared" si="635"/>
        <v>#N/A</v>
      </c>
      <c r="IS102" s="193" t="e">
        <f t="shared" si="635"/>
        <v>#N/A</v>
      </c>
      <c r="IT102" s="193" t="e">
        <f t="shared" si="635"/>
        <v>#N/A</v>
      </c>
      <c r="IU102" s="193" t="e">
        <f t="shared" si="630"/>
        <v>#N/A</v>
      </c>
      <c r="IV102" s="193" t="e">
        <f t="shared" si="630"/>
        <v>#N/A</v>
      </c>
      <c r="IW102" s="193" t="e">
        <f t="shared" si="630"/>
        <v>#N/A</v>
      </c>
      <c r="IX102" s="193" t="e">
        <f t="shared" si="630"/>
        <v>#N/A</v>
      </c>
      <c r="IY102" s="193" t="e">
        <f t="shared" si="630"/>
        <v>#N/A</v>
      </c>
      <c r="IZ102" s="193" t="e">
        <f t="shared" si="630"/>
        <v>#N/A</v>
      </c>
      <c r="JA102" s="193" t="e">
        <f t="shared" si="630"/>
        <v>#N/A</v>
      </c>
      <c r="JB102" s="193" t="e">
        <f t="shared" si="630"/>
        <v>#N/A</v>
      </c>
      <c r="JC102" s="193" t="e">
        <f t="shared" si="630"/>
        <v>#N/A</v>
      </c>
      <c r="JD102" s="193" t="e">
        <f t="shared" si="630"/>
        <v>#N/A</v>
      </c>
      <c r="JE102" s="193" t="e">
        <f t="shared" si="630"/>
        <v>#N/A</v>
      </c>
      <c r="JF102" s="193" t="e">
        <f t="shared" si="630"/>
        <v>#N/A</v>
      </c>
      <c r="JG102" s="193" t="e">
        <f t="shared" si="630"/>
        <v>#N/A</v>
      </c>
      <c r="JH102" s="193" t="e">
        <f t="shared" si="630"/>
        <v>#N/A</v>
      </c>
      <c r="JI102" s="193" t="e">
        <f t="shared" si="630"/>
        <v>#N/A</v>
      </c>
      <c r="JJ102" s="193" t="e">
        <f t="shared" si="626"/>
        <v>#N/A</v>
      </c>
      <c r="JK102" s="193" t="e">
        <f t="shared" si="626"/>
        <v>#N/A</v>
      </c>
      <c r="JL102" s="193" t="e">
        <f t="shared" si="626"/>
        <v>#N/A</v>
      </c>
      <c r="JM102" s="193" t="e">
        <f t="shared" si="626"/>
        <v>#N/A</v>
      </c>
      <c r="JN102" s="193" t="e">
        <f t="shared" si="626"/>
        <v>#N/A</v>
      </c>
      <c r="JO102" s="193" t="e">
        <f t="shared" si="626"/>
        <v>#N/A</v>
      </c>
      <c r="JP102" s="193" t="e">
        <f t="shared" si="626"/>
        <v>#N/A</v>
      </c>
      <c r="JQ102" s="193" t="e">
        <f t="shared" si="626"/>
        <v>#N/A</v>
      </c>
      <c r="JR102" s="193" t="e">
        <f t="shared" si="626"/>
        <v>#N/A</v>
      </c>
      <c r="JS102" s="193" t="e">
        <f t="shared" si="626"/>
        <v>#N/A</v>
      </c>
      <c r="JT102" s="193" t="e">
        <f t="shared" si="626"/>
        <v>#N/A</v>
      </c>
      <c r="JU102" s="193" t="e">
        <f t="shared" si="626"/>
        <v>#N/A</v>
      </c>
      <c r="JV102" s="193" t="e">
        <f t="shared" si="626"/>
        <v>#N/A</v>
      </c>
      <c r="JW102" s="193" t="e">
        <f t="shared" si="626"/>
        <v>#N/A</v>
      </c>
      <c r="JX102" s="193" t="e">
        <f t="shared" si="626"/>
        <v>#N/A</v>
      </c>
      <c r="JY102" s="193" t="e">
        <f t="shared" si="643"/>
        <v>#N/A</v>
      </c>
      <c r="JZ102" s="193" t="e">
        <f t="shared" si="643"/>
        <v>#N/A</v>
      </c>
      <c r="KA102" s="193" t="e">
        <f t="shared" si="643"/>
        <v>#N/A</v>
      </c>
      <c r="KB102" s="193" t="e">
        <f t="shared" si="643"/>
        <v>#N/A</v>
      </c>
      <c r="KC102" s="193" t="e">
        <f t="shared" si="643"/>
        <v>#N/A</v>
      </c>
      <c r="KD102" s="193" t="e">
        <f t="shared" si="643"/>
        <v>#N/A</v>
      </c>
      <c r="KE102" s="193" t="e">
        <f t="shared" si="643"/>
        <v>#N/A</v>
      </c>
      <c r="KF102" s="193" t="e">
        <f t="shared" si="643"/>
        <v>#N/A</v>
      </c>
      <c r="KG102" s="193" t="e">
        <f t="shared" si="643"/>
        <v>#N/A</v>
      </c>
      <c r="KH102" s="193" t="e">
        <f t="shared" si="643"/>
        <v>#N/A</v>
      </c>
      <c r="KI102" s="193" t="e">
        <f t="shared" si="643"/>
        <v>#N/A</v>
      </c>
      <c r="KJ102" s="193" t="e">
        <f t="shared" si="643"/>
        <v>#N/A</v>
      </c>
      <c r="KK102" s="193" t="e">
        <f t="shared" si="643"/>
        <v>#N/A</v>
      </c>
      <c r="KL102" s="193" t="e">
        <f t="shared" si="643"/>
        <v>#N/A</v>
      </c>
      <c r="KM102" s="193" t="e">
        <f t="shared" si="643"/>
        <v>#N/A</v>
      </c>
      <c r="KN102" s="193" t="e">
        <f t="shared" si="386"/>
        <v>#N/A</v>
      </c>
      <c r="KO102" s="193" t="e">
        <f t="shared" si="623"/>
        <v>#N/A</v>
      </c>
      <c r="KP102" s="193" t="e">
        <f t="shared" si="623"/>
        <v>#N/A</v>
      </c>
      <c r="KQ102" s="193" t="e">
        <f t="shared" si="623"/>
        <v>#N/A</v>
      </c>
      <c r="KR102" s="193" t="e">
        <f t="shared" si="636"/>
        <v>#N/A</v>
      </c>
      <c r="KS102" s="193" t="e">
        <f t="shared" si="636"/>
        <v>#N/A</v>
      </c>
      <c r="KT102" s="193" t="e">
        <f t="shared" si="636"/>
        <v>#N/A</v>
      </c>
      <c r="KU102" s="193" t="e">
        <f t="shared" si="636"/>
        <v>#N/A</v>
      </c>
      <c r="KV102" s="193" t="e">
        <f t="shared" si="636"/>
        <v>#N/A</v>
      </c>
      <c r="KW102" s="193" t="e">
        <f t="shared" si="636"/>
        <v>#N/A</v>
      </c>
      <c r="KX102" s="193" t="e">
        <f t="shared" si="636"/>
        <v>#N/A</v>
      </c>
      <c r="KY102" s="193" t="e">
        <f t="shared" si="636"/>
        <v>#N/A</v>
      </c>
      <c r="KZ102" s="193" t="e">
        <f t="shared" si="636"/>
        <v>#N/A</v>
      </c>
      <c r="LA102" s="193" t="e">
        <f t="shared" si="636"/>
        <v>#N/A</v>
      </c>
      <c r="LB102" s="193" t="e">
        <f t="shared" si="636"/>
        <v>#N/A</v>
      </c>
      <c r="LC102" s="193" t="e">
        <f t="shared" si="636"/>
        <v>#N/A</v>
      </c>
      <c r="LD102" s="193" t="e">
        <f t="shared" si="636"/>
        <v>#N/A</v>
      </c>
      <c r="LE102" s="193" t="e">
        <f t="shared" si="636"/>
        <v>#N/A</v>
      </c>
      <c r="LF102" s="193" t="e">
        <f t="shared" si="636"/>
        <v>#N/A</v>
      </c>
      <c r="LG102" s="193" t="e">
        <f t="shared" si="631"/>
        <v>#N/A</v>
      </c>
      <c r="LH102" s="193" t="e">
        <f t="shared" si="631"/>
        <v>#N/A</v>
      </c>
      <c r="LI102" s="193" t="e">
        <f t="shared" si="631"/>
        <v>#N/A</v>
      </c>
      <c r="LJ102" s="193" t="e">
        <f t="shared" si="631"/>
        <v>#N/A</v>
      </c>
      <c r="LK102" s="193" t="e">
        <f t="shared" si="631"/>
        <v>#N/A</v>
      </c>
      <c r="LL102" s="193" t="e">
        <f t="shared" si="631"/>
        <v>#N/A</v>
      </c>
      <c r="LM102" s="193" t="e">
        <f t="shared" si="631"/>
        <v>#N/A</v>
      </c>
      <c r="LN102" s="193" t="e">
        <f t="shared" si="631"/>
        <v>#N/A</v>
      </c>
      <c r="LO102" s="193" t="e">
        <f t="shared" si="631"/>
        <v>#N/A</v>
      </c>
      <c r="LP102" s="193" t="e">
        <f t="shared" si="631"/>
        <v>#N/A</v>
      </c>
      <c r="LQ102" s="193" t="e">
        <f t="shared" si="631"/>
        <v>#N/A</v>
      </c>
      <c r="LR102" s="193" t="e">
        <f t="shared" si="631"/>
        <v>#N/A</v>
      </c>
      <c r="LS102" s="193" t="e">
        <f t="shared" si="631"/>
        <v>#N/A</v>
      </c>
      <c r="LT102" s="193" t="e">
        <f t="shared" si="631"/>
        <v>#N/A</v>
      </c>
      <c r="LU102" s="193" t="e">
        <f t="shared" si="631"/>
        <v>#N/A</v>
      </c>
      <c r="LV102" s="193" t="e">
        <f t="shared" si="627"/>
        <v>#N/A</v>
      </c>
      <c r="LW102" s="193" t="e">
        <f t="shared" si="627"/>
        <v>#N/A</v>
      </c>
      <c r="LX102" s="193" t="e">
        <f t="shared" si="627"/>
        <v>#N/A</v>
      </c>
      <c r="LY102" s="193" t="e">
        <f t="shared" si="627"/>
        <v>#N/A</v>
      </c>
      <c r="LZ102" s="193" t="e">
        <f t="shared" si="627"/>
        <v>#N/A</v>
      </c>
      <c r="MA102" s="193" t="e">
        <f t="shared" si="627"/>
        <v>#N/A</v>
      </c>
      <c r="MB102" s="193" t="e">
        <f t="shared" si="627"/>
        <v>#N/A</v>
      </c>
      <c r="MC102" s="193" t="e">
        <f t="shared" si="627"/>
        <v>#N/A</v>
      </c>
      <c r="MD102" s="193" t="e">
        <f t="shared" si="627"/>
        <v>#N/A</v>
      </c>
      <c r="ME102" s="193" t="e">
        <f t="shared" si="627"/>
        <v>#N/A</v>
      </c>
      <c r="MF102" s="193" t="e">
        <f t="shared" si="627"/>
        <v>#N/A</v>
      </c>
      <c r="MG102" s="193" t="e">
        <f t="shared" si="627"/>
        <v>#N/A</v>
      </c>
      <c r="MH102" s="193" t="e">
        <f t="shared" si="627"/>
        <v>#N/A</v>
      </c>
      <c r="MI102" s="193" t="e">
        <f t="shared" si="627"/>
        <v>#N/A</v>
      </c>
      <c r="MJ102" s="193" t="e">
        <f t="shared" si="627"/>
        <v>#N/A</v>
      </c>
      <c r="MK102" s="193" t="e">
        <f t="shared" si="644"/>
        <v>#N/A</v>
      </c>
      <c r="ML102" s="193" t="e">
        <f t="shared" si="644"/>
        <v>#N/A</v>
      </c>
      <c r="MM102" s="193" t="e">
        <f t="shared" si="644"/>
        <v>#N/A</v>
      </c>
      <c r="MN102" s="193" t="e">
        <f t="shared" si="644"/>
        <v>#N/A</v>
      </c>
      <c r="MO102" s="193" t="e">
        <f t="shared" si="644"/>
        <v>#N/A</v>
      </c>
      <c r="MP102" s="193" t="e">
        <f t="shared" si="644"/>
        <v>#N/A</v>
      </c>
      <c r="MQ102" s="193" t="e">
        <f t="shared" si="644"/>
        <v>#N/A</v>
      </c>
      <c r="MR102" s="193" t="e">
        <f t="shared" si="644"/>
        <v>#N/A</v>
      </c>
      <c r="MS102" s="193" t="e">
        <f t="shared" si="644"/>
        <v>#N/A</v>
      </c>
      <c r="MT102" s="193" t="e">
        <f t="shared" si="644"/>
        <v>#N/A</v>
      </c>
      <c r="MU102" s="193" t="e">
        <f t="shared" si="644"/>
        <v>#N/A</v>
      </c>
      <c r="MV102" s="193" t="e">
        <f t="shared" si="644"/>
        <v>#N/A</v>
      </c>
      <c r="MW102" s="193" t="e">
        <f t="shared" si="644"/>
        <v>#N/A</v>
      </c>
      <c r="MX102" s="193" t="e">
        <f t="shared" si="644"/>
        <v>#N/A</v>
      </c>
      <c r="MY102" s="193" t="e">
        <f t="shared" si="644"/>
        <v>#N/A</v>
      </c>
      <c r="MZ102" s="193" t="e">
        <f t="shared" si="387"/>
        <v>#N/A</v>
      </c>
      <c r="NA102" s="193" t="e">
        <f t="shared" si="624"/>
        <v>#N/A</v>
      </c>
      <c r="NB102" s="193" t="e">
        <f t="shared" si="624"/>
        <v>#N/A</v>
      </c>
      <c r="NC102" s="193" t="e">
        <f t="shared" si="624"/>
        <v>#N/A</v>
      </c>
      <c r="ND102" s="193" t="e">
        <f t="shared" si="637"/>
        <v>#N/A</v>
      </c>
      <c r="NE102" s="193" t="e">
        <f t="shared" si="637"/>
        <v>#N/A</v>
      </c>
      <c r="NF102" s="193" t="e">
        <f t="shared" si="637"/>
        <v>#N/A</v>
      </c>
      <c r="NG102" s="193" t="e">
        <f t="shared" si="637"/>
        <v>#N/A</v>
      </c>
      <c r="NH102" s="193" t="e">
        <f t="shared" si="637"/>
        <v>#N/A</v>
      </c>
      <c r="NI102" s="193" t="e">
        <f t="shared" si="637"/>
        <v>#N/A</v>
      </c>
      <c r="NJ102" s="193" t="e">
        <f t="shared" si="637"/>
        <v>#N/A</v>
      </c>
      <c r="NK102" s="193" t="e">
        <f t="shared" si="637"/>
        <v>#N/A</v>
      </c>
      <c r="NL102" s="193" t="e">
        <f t="shared" si="637"/>
        <v>#N/A</v>
      </c>
      <c r="NM102" s="193" t="e">
        <f t="shared" si="637"/>
        <v>#N/A</v>
      </c>
      <c r="NN102" s="193" t="e">
        <f t="shared" si="637"/>
        <v>#N/A</v>
      </c>
      <c r="NO102" s="193" t="e">
        <f t="shared" si="637"/>
        <v>#N/A</v>
      </c>
      <c r="NP102" s="193" t="e">
        <f t="shared" si="637"/>
        <v>#N/A</v>
      </c>
      <c r="NQ102" s="193" t="e">
        <f t="shared" si="637"/>
        <v>#N/A</v>
      </c>
      <c r="NR102" s="193" t="e">
        <f t="shared" si="637"/>
        <v>#N/A</v>
      </c>
      <c r="NS102" s="193" t="e">
        <f t="shared" si="632"/>
        <v>#N/A</v>
      </c>
      <c r="NT102" s="193" t="e">
        <f t="shared" si="632"/>
        <v>#N/A</v>
      </c>
      <c r="NU102" s="193" t="e">
        <f t="shared" si="632"/>
        <v>#N/A</v>
      </c>
      <c r="NV102" s="193" t="e">
        <f t="shared" si="632"/>
        <v>#N/A</v>
      </c>
      <c r="NW102" s="193" t="e">
        <f t="shared" si="632"/>
        <v>#N/A</v>
      </c>
      <c r="NX102" s="193" t="e">
        <f t="shared" si="632"/>
        <v>#N/A</v>
      </c>
      <c r="NY102" s="193" t="e">
        <f t="shared" si="632"/>
        <v>#N/A</v>
      </c>
      <c r="NZ102" s="193" t="e">
        <f t="shared" si="632"/>
        <v>#N/A</v>
      </c>
      <c r="OA102" s="193" t="e">
        <f t="shared" si="632"/>
        <v>#N/A</v>
      </c>
      <c r="OB102" s="193" t="e">
        <f t="shared" si="632"/>
        <v>#N/A</v>
      </c>
      <c r="OC102" s="193" t="e">
        <f t="shared" si="632"/>
        <v>#N/A</v>
      </c>
      <c r="OD102" s="193" t="e">
        <f t="shared" si="632"/>
        <v>#N/A</v>
      </c>
      <c r="OE102" s="193" t="e">
        <f t="shared" si="632"/>
        <v>#N/A</v>
      </c>
      <c r="OF102" s="193" t="e">
        <f t="shared" si="632"/>
        <v>#N/A</v>
      </c>
      <c r="OG102" s="193" t="e">
        <f t="shared" si="632"/>
        <v>#N/A</v>
      </c>
      <c r="OH102" s="193" t="e">
        <f t="shared" si="628"/>
        <v>#N/A</v>
      </c>
      <c r="OI102" s="193" t="e">
        <f t="shared" si="628"/>
        <v>#N/A</v>
      </c>
      <c r="OJ102" s="193" t="e">
        <f t="shared" si="628"/>
        <v>#N/A</v>
      </c>
      <c r="OK102" s="193" t="e">
        <f t="shared" si="628"/>
        <v>#N/A</v>
      </c>
      <c r="OL102" s="193" t="e">
        <f t="shared" si="628"/>
        <v>#N/A</v>
      </c>
      <c r="OM102" s="193" t="e">
        <f t="shared" si="628"/>
        <v>#N/A</v>
      </c>
      <c r="ON102" s="193" t="e">
        <f t="shared" si="628"/>
        <v>#N/A</v>
      </c>
      <c r="OO102" s="193" t="e">
        <f t="shared" si="628"/>
        <v>#N/A</v>
      </c>
      <c r="OP102" s="193" t="e">
        <f t="shared" si="628"/>
        <v>#N/A</v>
      </c>
      <c r="OQ102" s="193" t="e">
        <f t="shared" si="628"/>
        <v>#N/A</v>
      </c>
      <c r="OR102" s="193" t="e">
        <f t="shared" si="628"/>
        <v>#N/A</v>
      </c>
      <c r="OS102" s="193" t="e">
        <f t="shared" si="628"/>
        <v>#N/A</v>
      </c>
      <c r="OT102" s="193" t="e">
        <f t="shared" si="628"/>
        <v>#N/A</v>
      </c>
      <c r="OU102" s="193" t="e">
        <f t="shared" si="628"/>
        <v>#N/A</v>
      </c>
      <c r="OV102" s="193" t="e">
        <f t="shared" si="628"/>
        <v>#N/A</v>
      </c>
      <c r="OW102" s="193" t="e">
        <f t="shared" si="645"/>
        <v>#N/A</v>
      </c>
      <c r="OX102" s="193" t="e">
        <f t="shared" si="645"/>
        <v>#N/A</v>
      </c>
      <c r="OY102" s="193" t="e">
        <f t="shared" si="645"/>
        <v>#N/A</v>
      </c>
      <c r="OZ102" s="193" t="e">
        <f t="shared" si="645"/>
        <v>#N/A</v>
      </c>
      <c r="PA102" s="193" t="e">
        <f t="shared" si="645"/>
        <v>#N/A</v>
      </c>
      <c r="PB102" s="193" t="e">
        <f t="shared" si="645"/>
        <v>#N/A</v>
      </c>
      <c r="PC102" s="193" t="e">
        <f t="shared" si="645"/>
        <v>#N/A</v>
      </c>
      <c r="PD102" s="193" t="e">
        <f t="shared" si="645"/>
        <v>#N/A</v>
      </c>
      <c r="PE102" s="193" t="e">
        <f t="shared" si="645"/>
        <v>#N/A</v>
      </c>
      <c r="PF102" s="193" t="e">
        <f t="shared" si="645"/>
        <v>#N/A</v>
      </c>
      <c r="PG102" s="193" t="e">
        <f t="shared" si="645"/>
        <v>#N/A</v>
      </c>
      <c r="PH102" s="193" t="e">
        <f t="shared" si="645"/>
        <v>#N/A</v>
      </c>
      <c r="PI102" s="193" t="e">
        <f t="shared" si="645"/>
        <v>#N/A</v>
      </c>
      <c r="PJ102" s="193" t="e">
        <f t="shared" si="645"/>
        <v>#N/A</v>
      </c>
      <c r="PK102" s="193" t="e">
        <f t="shared" si="645"/>
        <v>#N/A</v>
      </c>
      <c r="PL102" s="193" t="e">
        <f t="shared" si="388"/>
        <v>#N/A</v>
      </c>
      <c r="PM102" s="193" t="e">
        <f t="shared" si="641"/>
        <v>#N/A</v>
      </c>
      <c r="PN102" s="193" t="e">
        <f t="shared" si="641"/>
        <v>#N/A</v>
      </c>
      <c r="PO102" s="193" t="e">
        <f t="shared" si="641"/>
        <v>#N/A</v>
      </c>
      <c r="PP102" s="193" t="e">
        <f t="shared" si="641"/>
        <v>#N/A</v>
      </c>
      <c r="PQ102" s="193" t="e">
        <f t="shared" si="641"/>
        <v>#N/A</v>
      </c>
      <c r="PR102" s="193" t="e">
        <f t="shared" si="641"/>
        <v>#N/A</v>
      </c>
      <c r="PS102" s="193" t="e">
        <f t="shared" si="641"/>
        <v>#N/A</v>
      </c>
      <c r="PT102" s="193" t="e">
        <f t="shared" si="641"/>
        <v>#N/A</v>
      </c>
    </row>
    <row r="103" spans="1:436" hidden="1" x14ac:dyDescent="0.45">
      <c r="A103" s="20">
        <v>100</v>
      </c>
      <c r="B103" s="101" t="str">
        <f t="shared" si="363"/>
        <v/>
      </c>
      <c r="C103" s="115"/>
      <c r="D103" s="101" t="str">
        <f t="shared" si="364"/>
        <v/>
      </c>
      <c r="E103" s="110" t="str">
        <f t="shared" si="365"/>
        <v/>
      </c>
      <c r="F103" s="21" t="str">
        <f t="shared" si="366"/>
        <v/>
      </c>
      <c r="G103" s="22" t="str">
        <f t="shared" si="367"/>
        <v/>
      </c>
      <c r="H103" s="23" t="str">
        <f>IF(F103="","",IF(OR($F103&lt;Skew!$B$3,$F103=Skew!$B$3),IF($F103&gt;Skew!$C$3,Skew!$A$3,IF($F103&gt;Skew!$C$4,Skew!$A$4,IF($F103&gt;Skew!$C$5,Skew!$A$5,IF($F103&gt;Skew!$C$6,Skew!$A$6,IF($F103&gt;Skew!$C$7,Skew!$A$7,IF($F103&gt;Skew!$C$8,Skew!$A$8,IF($F103&gt;Skew!$C$9,Skew!$A$9,IF($F103&gt;Skew!$C$10,Skew!$A$10,IF($F103&gt;Skew!$C$11,Skew!$A$11,IF($F103&gt;Skew!$C$12,Skew!$A$12,IF($F103&gt;Skew!$C$13,Skew!$A$13,IF($F103&gt;Skew!$C$14,Skew!$A$14,IF($F103&gt;Skew!$C$15,Skew!$A$15,IF($F103&gt;Skew!$C$16,Skew!$A$16,Skew!$A$17)
)))))))))))))))</f>
        <v/>
      </c>
      <c r="I103" s="22" t="str">
        <f>IF(F103="","",MATCH(H103,Skew!$A$3:$A$17,0))</f>
        <v/>
      </c>
      <c r="J103" s="22" t="str">
        <f t="shared" si="368"/>
        <v/>
      </c>
      <c r="K103" s="24"/>
      <c r="L103" s="22" t="str">
        <f>IF(OR(F103="",K103=""),"",MATCH(K103,Confidence!$A$3:$A$12,0))</f>
        <v/>
      </c>
      <c r="M103" s="25" t="str">
        <f t="shared" si="369"/>
        <v/>
      </c>
      <c r="N103" s="25" t="str">
        <f t="shared" si="370"/>
        <v/>
      </c>
      <c r="O103" s="22"/>
      <c r="P103" s="102" t="str">
        <f t="shared" si="371"/>
        <v/>
      </c>
      <c r="Q103" s="102" t="str">
        <f t="shared" si="372"/>
        <v/>
      </c>
      <c r="R103" s="37" t="str">
        <f t="shared" si="373"/>
        <v/>
      </c>
      <c r="S103" s="115"/>
      <c r="T103" s="204" t="str">
        <f>IF(AND(B103&gt;0,C103&gt;0,D103&gt;0,M103&gt;0,N103&gt;0,S103&gt;0,NOT(K103="")),ABS(VLOOKUP($S$1,VLookups!$A$30:$B$31,2,FALSE)-_xlfn.BETA.DIST(S103,IF(G103="L",N103,M103),IF(G103="L",M103,N103),TRUE,B103,D103)),"")</f>
        <v/>
      </c>
      <c r="U103" s="112" t="str">
        <f>IF(OR($M103="",$N103=""),"",_xlfn.BETA.INV(ABS(VLOOKUP($S$1,VLookups!$A$30:$B$31,2,FALSE)-U$3),IF($G103="L",$N103,$M103),IF($G103="L",$M103,$N103),$B103,$D103))</f>
        <v/>
      </c>
      <c r="V103" s="113" t="str">
        <f>IF(OR($M103="",$N103=""),"",_xlfn.BETA.INV(ABS(VLOOKUP($S$1,VLookups!$A$30:$B$31,2,FALSE)-V$3),IF($G103="L",$N103,$M103),IF($G103="L",$M103,$N103),$B103,$D103))</f>
        <v/>
      </c>
      <c r="W103" s="112" t="str">
        <f>IF(OR($M103="",$N103=""),"",_xlfn.BETA.INV(ABS(VLOOKUP($S$1,VLookups!$A$30:$B$31,2,FALSE)-W$3),IF($G103="L",$N103,$M103),IF($G103="L",$M103,$N103),$B103,$D103))</f>
        <v/>
      </c>
      <c r="X103" s="113" t="str">
        <f>IF(OR($M103="",$N103=""),"",_xlfn.BETA.INV(ABS(VLOOKUP($S$1,VLookups!$A$30:$B$31,2,FALSE)-X$3),IF($G103="L",$N103,$M103),IF($G103="L",$M103,$N103),$B103,$D103))</f>
        <v/>
      </c>
      <c r="Y103" s="112" t="str">
        <f>IF(OR($M103="",$N103=""),"",_xlfn.BETA.INV(ABS(VLOOKUP($S$1,VLookups!$A$30:$B$31,2,FALSE)-Y$3),IF($G103="L",$N103,$M103),IF($G103="L",$M103,$N103),$B103,$D103))</f>
        <v/>
      </c>
      <c r="Z103" s="113" t="str">
        <f>IF(OR($M103="",$N103=""),"",_xlfn.BETA.INV(ABS(VLOOKUP($S$1,VLookups!$A$30:$B$31,2,FALSE)-Z$3),IF($G103="L",$N103,$M103),IF($G103="L",$M103,$N103),$B103,$D103))</f>
        <v/>
      </c>
      <c r="AA103" s="112" t="str">
        <f>IF(OR($M103="",$N103=""),"",_xlfn.BETA.INV(ABS(VLOOKUP($S$1,VLookups!$A$30:$B$31,2,FALSE)-AA$3),IF($G103="L",$N103,$M103),IF($G103="L",$M103,$N103),$B103,$D103))</f>
        <v/>
      </c>
      <c r="AB103" s="113" t="str">
        <f>IF(OR($M103="",$N103=""),"",_xlfn.BETA.INV(ABS(VLOOKUP($S$1,VLookups!$A$30:$B$31,2,FALSE)-AB$3),IF($G103="L",$N103,$M103),IF($G103="L",$M103,$N103),$B103,$D103))</f>
        <v/>
      </c>
      <c r="AC103" s="112" t="str">
        <f>IF(OR($M103="",$N103=""),"",_xlfn.BETA.INV(ABS(VLOOKUP($S$1,VLookups!$A$30:$B$31,2,FALSE)-AC$3),IF($G103="L",$N103,$M103),IF($G103="L",$M103,$N103),$B103,$D103))</f>
        <v/>
      </c>
      <c r="AD103" s="113" t="str">
        <f>IF(OR($M103="",$N103=""),"",_xlfn.BETA.INV(ABS(VLOOKUP($S$1,VLookups!$A$30:$B$31,2,FALSE)-AD$3),IF($G103="L",$N103,$M103),IF($G103="L",$M103,$N103),$B103,$D103))</f>
        <v/>
      </c>
      <c r="AE103" s="112" t="str">
        <f>IF(OR($M103="",$N103=""),"",_xlfn.BETA.INV(ABS(VLOOKUP($S$1,VLookups!$A$30:$B$31,2,FALSE)-AE$3),IF($G103="L",$N103,$M103),IF($G103="L",$M103,$N103),$B103,$D103))</f>
        <v/>
      </c>
      <c r="AF103" s="113" t="str">
        <f>IF(OR($M103="",$N103=""),"",_xlfn.BETA.INV(ABS(VLOOKUP($S$1,VLookups!$A$30:$B$31,2,FALSE)-AF$3),IF($G103="L",$N103,$M103),IF($G103="L",$M103,$N103),$B103,$D103))</f>
        <v/>
      </c>
      <c r="AG103" s="15"/>
      <c r="AH103" s="194" t="str">
        <f t="shared" si="374"/>
        <v/>
      </c>
      <c r="AI103" s="192" t="str">
        <f t="shared" si="375"/>
        <v/>
      </c>
      <c r="AJ103" s="177" t="str">
        <f t="shared" ref="AJ103" si="647">IF(ISNONTEXT($AH103),AI103+$AH103,"")</f>
        <v/>
      </c>
      <c r="AK103" s="177" t="str">
        <f t="shared" si="390"/>
        <v/>
      </c>
      <c r="AL103" s="177" t="str">
        <f t="shared" si="391"/>
        <v/>
      </c>
      <c r="AM103" s="177" t="str">
        <f t="shared" si="392"/>
        <v/>
      </c>
      <c r="AN103" s="177" t="str">
        <f t="shared" si="393"/>
        <v/>
      </c>
      <c r="AO103" s="177" t="str">
        <f t="shared" si="394"/>
        <v/>
      </c>
      <c r="AP103" s="177" t="str">
        <f t="shared" si="395"/>
        <v/>
      </c>
      <c r="AQ103" s="177" t="str">
        <f t="shared" si="396"/>
        <v/>
      </c>
      <c r="AR103" s="177" t="str">
        <f t="shared" si="397"/>
        <v/>
      </c>
      <c r="AS103" s="177" t="str">
        <f t="shared" si="398"/>
        <v/>
      </c>
      <c r="AT103" s="177" t="str">
        <f t="shared" si="399"/>
        <v/>
      </c>
      <c r="AU103" s="177" t="str">
        <f t="shared" si="400"/>
        <v/>
      </c>
      <c r="AV103" s="177" t="str">
        <f t="shared" si="401"/>
        <v/>
      </c>
      <c r="AW103" s="177" t="str">
        <f t="shared" si="402"/>
        <v/>
      </c>
      <c r="AX103" s="177" t="str">
        <f t="shared" si="403"/>
        <v/>
      </c>
      <c r="AY103" s="177" t="str">
        <f t="shared" si="404"/>
        <v/>
      </c>
      <c r="AZ103" s="177" t="str">
        <f t="shared" si="405"/>
        <v/>
      </c>
      <c r="BA103" s="177" t="str">
        <f t="shared" si="406"/>
        <v/>
      </c>
      <c r="BB103" s="177" t="str">
        <f t="shared" si="407"/>
        <v/>
      </c>
      <c r="BC103" s="177" t="str">
        <f t="shared" si="408"/>
        <v/>
      </c>
      <c r="BD103" s="177" t="str">
        <f t="shared" si="409"/>
        <v/>
      </c>
      <c r="BE103" s="177" t="str">
        <f t="shared" si="410"/>
        <v/>
      </c>
      <c r="BF103" s="177" t="str">
        <f t="shared" si="411"/>
        <v/>
      </c>
      <c r="BG103" s="177" t="str">
        <f t="shared" si="412"/>
        <v/>
      </c>
      <c r="BH103" s="177" t="str">
        <f t="shared" si="413"/>
        <v/>
      </c>
      <c r="BI103" s="177" t="str">
        <f t="shared" si="414"/>
        <v/>
      </c>
      <c r="BJ103" s="177" t="str">
        <f t="shared" si="415"/>
        <v/>
      </c>
      <c r="BK103" s="177" t="str">
        <f t="shared" si="416"/>
        <v/>
      </c>
      <c r="BL103" s="177" t="str">
        <f t="shared" si="417"/>
        <v/>
      </c>
      <c r="BM103" s="177" t="str">
        <f t="shared" si="418"/>
        <v/>
      </c>
      <c r="BN103" s="177" t="str">
        <f t="shared" si="419"/>
        <v/>
      </c>
      <c r="BO103" s="177" t="str">
        <f t="shared" si="420"/>
        <v/>
      </c>
      <c r="BP103" s="177" t="str">
        <f t="shared" si="421"/>
        <v/>
      </c>
      <c r="BQ103" s="177" t="str">
        <f t="shared" si="422"/>
        <v/>
      </c>
      <c r="BR103" s="177" t="str">
        <f t="shared" si="423"/>
        <v/>
      </c>
      <c r="BS103" s="177" t="str">
        <f t="shared" si="424"/>
        <v/>
      </c>
      <c r="BT103" s="177" t="str">
        <f t="shared" si="425"/>
        <v/>
      </c>
      <c r="BU103" s="177" t="str">
        <f t="shared" si="426"/>
        <v/>
      </c>
      <c r="BV103" s="177" t="str">
        <f t="shared" si="427"/>
        <v/>
      </c>
      <c r="BW103" s="177" t="str">
        <f t="shared" si="428"/>
        <v/>
      </c>
      <c r="BX103" s="177" t="str">
        <f t="shared" si="429"/>
        <v/>
      </c>
      <c r="BY103" s="177" t="str">
        <f t="shared" si="430"/>
        <v/>
      </c>
      <c r="BZ103" s="177" t="str">
        <f t="shared" si="431"/>
        <v/>
      </c>
      <c r="CA103" s="177" t="str">
        <f t="shared" si="432"/>
        <v/>
      </c>
      <c r="CB103" s="177" t="str">
        <f t="shared" si="433"/>
        <v/>
      </c>
      <c r="CC103" s="177" t="str">
        <f t="shared" si="434"/>
        <v/>
      </c>
      <c r="CD103" s="177" t="str">
        <f t="shared" si="435"/>
        <v/>
      </c>
      <c r="CE103" s="177" t="str">
        <f t="shared" si="436"/>
        <v/>
      </c>
      <c r="CF103" s="177" t="str">
        <f t="shared" si="437"/>
        <v/>
      </c>
      <c r="CG103" s="177" t="str">
        <f t="shared" si="438"/>
        <v/>
      </c>
      <c r="CH103" s="177" t="str">
        <f t="shared" si="439"/>
        <v/>
      </c>
      <c r="CI103" s="177" t="str">
        <f t="shared" si="440"/>
        <v/>
      </c>
      <c r="CJ103" s="177" t="str">
        <f t="shared" si="441"/>
        <v/>
      </c>
      <c r="CK103" s="177" t="str">
        <f t="shared" si="442"/>
        <v/>
      </c>
      <c r="CL103" s="177" t="str">
        <f t="shared" si="443"/>
        <v/>
      </c>
      <c r="CM103" s="177" t="str">
        <f t="shared" si="444"/>
        <v/>
      </c>
      <c r="CN103" s="177" t="str">
        <f t="shared" si="445"/>
        <v/>
      </c>
      <c r="CO103" s="177" t="str">
        <f t="shared" si="446"/>
        <v/>
      </c>
      <c r="CP103" s="177" t="str">
        <f t="shared" si="447"/>
        <v/>
      </c>
      <c r="CQ103" s="177" t="str">
        <f t="shared" si="448"/>
        <v/>
      </c>
      <c r="CR103" s="177" t="str">
        <f t="shared" si="449"/>
        <v/>
      </c>
      <c r="CS103" s="177" t="str">
        <f t="shared" si="450"/>
        <v/>
      </c>
      <c r="CT103" s="177" t="str">
        <f t="shared" si="451"/>
        <v/>
      </c>
      <c r="CU103" s="177" t="str">
        <f t="shared" si="452"/>
        <v/>
      </c>
      <c r="CV103" s="177" t="str">
        <f t="shared" si="383"/>
        <v/>
      </c>
      <c r="CW103" s="177" t="str">
        <f t="shared" si="453"/>
        <v/>
      </c>
      <c r="CX103" s="177" t="str">
        <f t="shared" si="454"/>
        <v/>
      </c>
      <c r="CY103" s="177" t="str">
        <f t="shared" si="455"/>
        <v/>
      </c>
      <c r="CZ103" s="177" t="str">
        <f t="shared" si="456"/>
        <v/>
      </c>
      <c r="DA103" s="177" t="str">
        <f t="shared" si="457"/>
        <v/>
      </c>
      <c r="DB103" s="177" t="str">
        <f t="shared" si="458"/>
        <v/>
      </c>
      <c r="DC103" s="177" t="str">
        <f t="shared" si="459"/>
        <v/>
      </c>
      <c r="DD103" s="177" t="str">
        <f t="shared" si="460"/>
        <v/>
      </c>
      <c r="DE103" s="177" t="str">
        <f t="shared" si="461"/>
        <v/>
      </c>
      <c r="DF103" s="177" t="str">
        <f t="shared" si="462"/>
        <v/>
      </c>
      <c r="DG103" s="177" t="str">
        <f t="shared" si="463"/>
        <v/>
      </c>
      <c r="DH103" s="177" t="str">
        <f t="shared" si="464"/>
        <v/>
      </c>
      <c r="DI103" s="177" t="str">
        <f t="shared" si="465"/>
        <v/>
      </c>
      <c r="DJ103" s="177" t="str">
        <f t="shared" si="466"/>
        <v/>
      </c>
      <c r="DK103" s="177" t="str">
        <f t="shared" si="467"/>
        <v/>
      </c>
      <c r="DL103" s="177" t="str">
        <f t="shared" si="468"/>
        <v/>
      </c>
      <c r="DM103" s="177" t="str">
        <f t="shared" si="469"/>
        <v/>
      </c>
      <c r="DN103" s="177" t="str">
        <f t="shared" si="470"/>
        <v/>
      </c>
      <c r="DO103" s="177" t="str">
        <f t="shared" si="471"/>
        <v/>
      </c>
      <c r="DP103" s="177" t="str">
        <f t="shared" si="472"/>
        <v/>
      </c>
      <c r="DQ103" s="177" t="str">
        <f t="shared" si="473"/>
        <v/>
      </c>
      <c r="DR103" s="177" t="str">
        <f t="shared" si="474"/>
        <v/>
      </c>
      <c r="DS103" s="177" t="str">
        <f t="shared" si="475"/>
        <v/>
      </c>
      <c r="DT103" s="177" t="str">
        <f t="shared" si="476"/>
        <v/>
      </c>
      <c r="DU103" s="177" t="str">
        <f t="shared" si="477"/>
        <v/>
      </c>
      <c r="DV103" s="177" t="str">
        <f t="shared" si="478"/>
        <v/>
      </c>
      <c r="DW103" s="177" t="str">
        <f t="shared" si="479"/>
        <v/>
      </c>
      <c r="DX103" s="177" t="str">
        <f t="shared" si="480"/>
        <v/>
      </c>
      <c r="DY103" s="177" t="str">
        <f t="shared" si="481"/>
        <v/>
      </c>
      <c r="DZ103" s="177" t="str">
        <f t="shared" si="482"/>
        <v/>
      </c>
      <c r="EA103" s="177" t="str">
        <f t="shared" si="483"/>
        <v/>
      </c>
      <c r="EB103" s="177" t="str">
        <f t="shared" si="484"/>
        <v/>
      </c>
      <c r="EC103" s="177" t="str">
        <f t="shared" si="485"/>
        <v/>
      </c>
      <c r="ED103" s="177" t="str">
        <f t="shared" si="486"/>
        <v/>
      </c>
      <c r="EE103" s="177" t="str">
        <f t="shared" si="487"/>
        <v/>
      </c>
      <c r="EF103" s="177" t="str">
        <f t="shared" si="488"/>
        <v/>
      </c>
      <c r="EG103" s="177" t="str">
        <f t="shared" si="489"/>
        <v/>
      </c>
      <c r="EH103" s="177" t="str">
        <f t="shared" si="490"/>
        <v/>
      </c>
      <c r="EI103" s="177" t="str">
        <f t="shared" si="491"/>
        <v/>
      </c>
      <c r="EJ103" s="177" t="str">
        <f t="shared" si="492"/>
        <v/>
      </c>
      <c r="EK103" s="177" t="str">
        <f t="shared" si="493"/>
        <v/>
      </c>
      <c r="EL103" s="177" t="str">
        <f t="shared" si="494"/>
        <v/>
      </c>
      <c r="EM103" s="177" t="str">
        <f t="shared" si="495"/>
        <v/>
      </c>
      <c r="EN103" s="177" t="str">
        <f t="shared" si="496"/>
        <v/>
      </c>
      <c r="EO103" s="177" t="str">
        <f t="shared" si="497"/>
        <v/>
      </c>
      <c r="EP103" s="177" t="str">
        <f t="shared" si="498"/>
        <v/>
      </c>
      <c r="EQ103" s="177" t="str">
        <f t="shared" si="499"/>
        <v/>
      </c>
      <c r="ER103" s="177" t="str">
        <f t="shared" si="500"/>
        <v/>
      </c>
      <c r="ES103" s="177" t="str">
        <f t="shared" si="501"/>
        <v/>
      </c>
      <c r="ET103" s="177" t="str">
        <f t="shared" si="502"/>
        <v/>
      </c>
      <c r="EU103" s="177" t="str">
        <f t="shared" si="503"/>
        <v/>
      </c>
      <c r="EV103" s="177" t="str">
        <f t="shared" si="504"/>
        <v/>
      </c>
      <c r="EW103" s="177" t="str">
        <f t="shared" si="505"/>
        <v/>
      </c>
      <c r="EX103" s="177" t="str">
        <f t="shared" si="506"/>
        <v/>
      </c>
      <c r="EY103" s="177" t="str">
        <f t="shared" si="507"/>
        <v/>
      </c>
      <c r="EZ103" s="177" t="str">
        <f t="shared" si="508"/>
        <v/>
      </c>
      <c r="FA103" s="177" t="str">
        <f t="shared" si="509"/>
        <v/>
      </c>
      <c r="FB103" s="177" t="str">
        <f t="shared" si="510"/>
        <v/>
      </c>
      <c r="FC103" s="177" t="str">
        <f t="shared" si="511"/>
        <v/>
      </c>
      <c r="FD103" s="177" t="str">
        <f t="shared" si="512"/>
        <v/>
      </c>
      <c r="FE103" s="177" t="str">
        <f t="shared" si="513"/>
        <v/>
      </c>
      <c r="FF103" s="177" t="str">
        <f t="shared" si="514"/>
        <v/>
      </c>
      <c r="FG103" s="177" t="str">
        <f t="shared" si="515"/>
        <v/>
      </c>
      <c r="FH103" s="177" t="str">
        <f t="shared" si="384"/>
        <v/>
      </c>
      <c r="FI103" s="177" t="str">
        <f t="shared" si="516"/>
        <v/>
      </c>
      <c r="FJ103" s="177" t="str">
        <f t="shared" si="517"/>
        <v/>
      </c>
      <c r="FK103" s="177" t="str">
        <f t="shared" si="518"/>
        <v/>
      </c>
      <c r="FL103" s="177" t="str">
        <f t="shared" si="519"/>
        <v/>
      </c>
      <c r="FM103" s="177" t="str">
        <f t="shared" si="520"/>
        <v/>
      </c>
      <c r="FN103" s="177" t="str">
        <f t="shared" si="521"/>
        <v/>
      </c>
      <c r="FO103" s="177" t="str">
        <f t="shared" si="522"/>
        <v/>
      </c>
      <c r="FP103" s="177" t="str">
        <f t="shared" si="523"/>
        <v/>
      </c>
      <c r="FQ103" s="177" t="str">
        <f t="shared" si="524"/>
        <v/>
      </c>
      <c r="FR103" s="177" t="str">
        <f t="shared" si="525"/>
        <v/>
      </c>
      <c r="FS103" s="177" t="str">
        <f t="shared" si="526"/>
        <v/>
      </c>
      <c r="FT103" s="177" t="str">
        <f t="shared" si="527"/>
        <v/>
      </c>
      <c r="FU103" s="177" t="str">
        <f t="shared" si="528"/>
        <v/>
      </c>
      <c r="FV103" s="177" t="str">
        <f t="shared" si="529"/>
        <v/>
      </c>
      <c r="FW103" s="177" t="str">
        <f t="shared" si="530"/>
        <v/>
      </c>
      <c r="FX103" s="177" t="str">
        <f t="shared" si="531"/>
        <v/>
      </c>
      <c r="FY103" s="177" t="str">
        <f t="shared" si="532"/>
        <v/>
      </c>
      <c r="FZ103" s="177" t="str">
        <f t="shared" si="533"/>
        <v/>
      </c>
      <c r="GA103" s="177" t="str">
        <f t="shared" si="534"/>
        <v/>
      </c>
      <c r="GB103" s="177" t="str">
        <f t="shared" si="535"/>
        <v/>
      </c>
      <c r="GC103" s="177" t="str">
        <f t="shared" si="536"/>
        <v/>
      </c>
      <c r="GD103" s="177" t="str">
        <f t="shared" si="537"/>
        <v/>
      </c>
      <c r="GE103" s="177" t="str">
        <f t="shared" si="538"/>
        <v/>
      </c>
      <c r="GF103" s="177" t="str">
        <f t="shared" si="539"/>
        <v/>
      </c>
      <c r="GG103" s="177" t="str">
        <f t="shared" si="540"/>
        <v/>
      </c>
      <c r="GH103" s="177" t="str">
        <f t="shared" si="541"/>
        <v/>
      </c>
      <c r="GI103" s="177" t="str">
        <f t="shared" si="542"/>
        <v/>
      </c>
      <c r="GJ103" s="177" t="str">
        <f t="shared" si="543"/>
        <v/>
      </c>
      <c r="GK103" s="177" t="str">
        <f t="shared" si="544"/>
        <v/>
      </c>
      <c r="GL103" s="177" t="str">
        <f t="shared" si="545"/>
        <v/>
      </c>
      <c r="GM103" s="177" t="str">
        <f t="shared" si="546"/>
        <v/>
      </c>
      <c r="GN103" s="177" t="str">
        <f t="shared" si="547"/>
        <v/>
      </c>
      <c r="GO103" s="177" t="str">
        <f t="shared" si="548"/>
        <v/>
      </c>
      <c r="GP103" s="177" t="str">
        <f t="shared" si="549"/>
        <v/>
      </c>
      <c r="GQ103" s="177" t="str">
        <f t="shared" si="550"/>
        <v/>
      </c>
      <c r="GR103" s="177" t="str">
        <f t="shared" si="551"/>
        <v/>
      </c>
      <c r="GS103" s="177" t="str">
        <f t="shared" si="552"/>
        <v/>
      </c>
      <c r="GT103" s="177" t="str">
        <f t="shared" si="553"/>
        <v/>
      </c>
      <c r="GU103" s="177" t="str">
        <f t="shared" si="554"/>
        <v/>
      </c>
      <c r="GV103" s="177" t="str">
        <f t="shared" si="555"/>
        <v/>
      </c>
      <c r="GW103" s="177" t="str">
        <f t="shared" si="556"/>
        <v/>
      </c>
      <c r="GX103" s="177" t="str">
        <f t="shared" si="557"/>
        <v/>
      </c>
      <c r="GY103" s="177" t="str">
        <f t="shared" si="558"/>
        <v/>
      </c>
      <c r="GZ103" s="177" t="str">
        <f t="shared" si="559"/>
        <v/>
      </c>
      <c r="HA103" s="177" t="str">
        <f t="shared" si="560"/>
        <v/>
      </c>
      <c r="HB103" s="177" t="str">
        <f t="shared" si="561"/>
        <v/>
      </c>
      <c r="HC103" s="177" t="str">
        <f t="shared" si="562"/>
        <v/>
      </c>
      <c r="HD103" s="177" t="str">
        <f t="shared" si="563"/>
        <v/>
      </c>
      <c r="HE103" s="177" t="str">
        <f t="shared" si="564"/>
        <v/>
      </c>
      <c r="HF103" s="177" t="str">
        <f t="shared" si="565"/>
        <v/>
      </c>
      <c r="HG103" s="177" t="str">
        <f t="shared" si="566"/>
        <v/>
      </c>
      <c r="HH103" s="177" t="str">
        <f t="shared" si="567"/>
        <v/>
      </c>
      <c r="HI103" s="177" t="str">
        <f t="shared" si="568"/>
        <v/>
      </c>
      <c r="HJ103" s="177" t="str">
        <f t="shared" si="569"/>
        <v/>
      </c>
      <c r="HK103" s="177" t="str">
        <f t="shared" si="570"/>
        <v/>
      </c>
      <c r="HL103" s="177" t="str">
        <f t="shared" si="571"/>
        <v/>
      </c>
      <c r="HM103" s="177" t="str">
        <f t="shared" si="572"/>
        <v/>
      </c>
      <c r="HN103" s="177" t="str">
        <f t="shared" si="573"/>
        <v/>
      </c>
      <c r="HO103" s="177" t="str">
        <f t="shared" si="574"/>
        <v/>
      </c>
      <c r="HP103" s="177" t="str">
        <f t="shared" si="575"/>
        <v/>
      </c>
      <c r="HQ103" s="177" t="str">
        <f t="shared" si="576"/>
        <v/>
      </c>
      <c r="HR103" s="177" t="str">
        <f t="shared" si="577"/>
        <v/>
      </c>
      <c r="HS103" s="177" t="str">
        <f t="shared" si="578"/>
        <v/>
      </c>
      <c r="HT103" s="177" t="str">
        <f t="shared" si="385"/>
        <v/>
      </c>
      <c r="HU103" s="177" t="str">
        <f t="shared" si="603"/>
        <v/>
      </c>
      <c r="HV103" s="177" t="str">
        <f t="shared" si="604"/>
        <v/>
      </c>
      <c r="HW103" s="177" t="str">
        <f t="shared" si="605"/>
        <v/>
      </c>
      <c r="HX103" s="177" t="str">
        <f t="shared" si="606"/>
        <v/>
      </c>
      <c r="HY103" s="177" t="str">
        <f t="shared" si="607"/>
        <v/>
      </c>
      <c r="HZ103" s="177" t="str">
        <f t="shared" si="608"/>
        <v/>
      </c>
      <c r="IA103" s="192" t="str">
        <f t="shared" si="377"/>
        <v/>
      </c>
      <c r="IB103" s="193" t="e">
        <f t="shared" si="361"/>
        <v>#N/A</v>
      </c>
      <c r="IC103" s="193" t="e">
        <f t="shared" si="622"/>
        <v>#N/A</v>
      </c>
      <c r="ID103" s="193" t="e">
        <f t="shared" si="622"/>
        <v>#N/A</v>
      </c>
      <c r="IE103" s="193" t="e">
        <f t="shared" si="622"/>
        <v>#N/A</v>
      </c>
      <c r="IF103" s="193" t="e">
        <f t="shared" si="635"/>
        <v>#N/A</v>
      </c>
      <c r="IG103" s="193" t="e">
        <f t="shared" si="635"/>
        <v>#N/A</v>
      </c>
      <c r="IH103" s="193" t="e">
        <f t="shared" si="635"/>
        <v>#N/A</v>
      </c>
      <c r="II103" s="193" t="e">
        <f t="shared" si="635"/>
        <v>#N/A</v>
      </c>
      <c r="IJ103" s="193" t="e">
        <f t="shared" si="635"/>
        <v>#N/A</v>
      </c>
      <c r="IK103" s="193" t="e">
        <f t="shared" si="635"/>
        <v>#N/A</v>
      </c>
      <c r="IL103" s="193" t="e">
        <f t="shared" si="635"/>
        <v>#N/A</v>
      </c>
      <c r="IM103" s="193" t="e">
        <f t="shared" si="635"/>
        <v>#N/A</v>
      </c>
      <c r="IN103" s="193" t="e">
        <f t="shared" si="635"/>
        <v>#N/A</v>
      </c>
      <c r="IO103" s="193" t="e">
        <f t="shared" si="635"/>
        <v>#N/A</v>
      </c>
      <c r="IP103" s="193" t="e">
        <f t="shared" si="635"/>
        <v>#N/A</v>
      </c>
      <c r="IQ103" s="193" t="e">
        <f t="shared" si="635"/>
        <v>#N/A</v>
      </c>
      <c r="IR103" s="193" t="e">
        <f t="shared" si="635"/>
        <v>#N/A</v>
      </c>
      <c r="IS103" s="193" t="e">
        <f t="shared" si="635"/>
        <v>#N/A</v>
      </c>
      <c r="IT103" s="193" t="e">
        <f t="shared" si="635"/>
        <v>#N/A</v>
      </c>
      <c r="IU103" s="193" t="e">
        <f t="shared" si="630"/>
        <v>#N/A</v>
      </c>
      <c r="IV103" s="193" t="e">
        <f t="shared" si="630"/>
        <v>#N/A</v>
      </c>
      <c r="IW103" s="193" t="e">
        <f t="shared" si="630"/>
        <v>#N/A</v>
      </c>
      <c r="IX103" s="193" t="e">
        <f t="shared" si="630"/>
        <v>#N/A</v>
      </c>
      <c r="IY103" s="193" t="e">
        <f t="shared" si="630"/>
        <v>#N/A</v>
      </c>
      <c r="IZ103" s="193" t="e">
        <f t="shared" si="630"/>
        <v>#N/A</v>
      </c>
      <c r="JA103" s="193" t="e">
        <f t="shared" si="630"/>
        <v>#N/A</v>
      </c>
      <c r="JB103" s="193" t="e">
        <f t="shared" si="630"/>
        <v>#N/A</v>
      </c>
      <c r="JC103" s="193" t="e">
        <f t="shared" si="630"/>
        <v>#N/A</v>
      </c>
      <c r="JD103" s="193" t="e">
        <f t="shared" si="630"/>
        <v>#N/A</v>
      </c>
      <c r="JE103" s="193" t="e">
        <f t="shared" si="630"/>
        <v>#N/A</v>
      </c>
      <c r="JF103" s="193" t="e">
        <f t="shared" si="630"/>
        <v>#N/A</v>
      </c>
      <c r="JG103" s="193" t="e">
        <f t="shared" si="630"/>
        <v>#N/A</v>
      </c>
      <c r="JH103" s="193" t="e">
        <f t="shared" si="630"/>
        <v>#N/A</v>
      </c>
      <c r="JI103" s="193" t="e">
        <f t="shared" si="630"/>
        <v>#N/A</v>
      </c>
      <c r="JJ103" s="193" t="e">
        <f t="shared" si="626"/>
        <v>#N/A</v>
      </c>
      <c r="JK103" s="193" t="e">
        <f t="shared" si="626"/>
        <v>#N/A</v>
      </c>
      <c r="JL103" s="193" t="e">
        <f t="shared" si="626"/>
        <v>#N/A</v>
      </c>
      <c r="JM103" s="193" t="e">
        <f t="shared" si="626"/>
        <v>#N/A</v>
      </c>
      <c r="JN103" s="193" t="e">
        <f t="shared" si="626"/>
        <v>#N/A</v>
      </c>
      <c r="JO103" s="193" t="e">
        <f t="shared" si="626"/>
        <v>#N/A</v>
      </c>
      <c r="JP103" s="193" t="e">
        <f t="shared" si="626"/>
        <v>#N/A</v>
      </c>
      <c r="JQ103" s="193" t="e">
        <f t="shared" si="626"/>
        <v>#N/A</v>
      </c>
      <c r="JR103" s="193" t="e">
        <f t="shared" si="626"/>
        <v>#N/A</v>
      </c>
      <c r="JS103" s="193" t="e">
        <f t="shared" si="626"/>
        <v>#N/A</v>
      </c>
      <c r="JT103" s="193" t="e">
        <f t="shared" si="626"/>
        <v>#N/A</v>
      </c>
      <c r="JU103" s="193" t="e">
        <f t="shared" si="626"/>
        <v>#N/A</v>
      </c>
      <c r="JV103" s="193" t="e">
        <f t="shared" si="626"/>
        <v>#N/A</v>
      </c>
      <c r="JW103" s="193" t="e">
        <f t="shared" si="626"/>
        <v>#N/A</v>
      </c>
      <c r="JX103" s="193" t="e">
        <f t="shared" si="626"/>
        <v>#N/A</v>
      </c>
      <c r="JY103" s="193" t="e">
        <f t="shared" si="643"/>
        <v>#N/A</v>
      </c>
      <c r="JZ103" s="193" t="e">
        <f t="shared" si="643"/>
        <v>#N/A</v>
      </c>
      <c r="KA103" s="193" t="e">
        <f t="shared" si="643"/>
        <v>#N/A</v>
      </c>
      <c r="KB103" s="193" t="e">
        <f t="shared" si="643"/>
        <v>#N/A</v>
      </c>
      <c r="KC103" s="193" t="e">
        <f t="shared" si="643"/>
        <v>#N/A</v>
      </c>
      <c r="KD103" s="193" t="e">
        <f t="shared" si="643"/>
        <v>#N/A</v>
      </c>
      <c r="KE103" s="193" t="e">
        <f t="shared" si="643"/>
        <v>#N/A</v>
      </c>
      <c r="KF103" s="193" t="e">
        <f t="shared" si="643"/>
        <v>#N/A</v>
      </c>
      <c r="KG103" s="193" t="e">
        <f t="shared" si="643"/>
        <v>#N/A</v>
      </c>
      <c r="KH103" s="193" t="e">
        <f t="shared" si="643"/>
        <v>#N/A</v>
      </c>
      <c r="KI103" s="193" t="e">
        <f t="shared" si="643"/>
        <v>#N/A</v>
      </c>
      <c r="KJ103" s="193" t="e">
        <f t="shared" si="643"/>
        <v>#N/A</v>
      </c>
      <c r="KK103" s="193" t="e">
        <f t="shared" si="643"/>
        <v>#N/A</v>
      </c>
      <c r="KL103" s="193" t="e">
        <f t="shared" si="643"/>
        <v>#N/A</v>
      </c>
      <c r="KM103" s="193" t="e">
        <f t="shared" si="643"/>
        <v>#N/A</v>
      </c>
      <c r="KN103" s="193" t="e">
        <f t="shared" si="386"/>
        <v>#N/A</v>
      </c>
      <c r="KO103" s="193" t="e">
        <f t="shared" si="623"/>
        <v>#N/A</v>
      </c>
      <c r="KP103" s="193" t="e">
        <f t="shared" si="623"/>
        <v>#N/A</v>
      </c>
      <c r="KQ103" s="193" t="e">
        <f t="shared" si="623"/>
        <v>#N/A</v>
      </c>
      <c r="KR103" s="193" t="e">
        <f t="shared" si="636"/>
        <v>#N/A</v>
      </c>
      <c r="KS103" s="193" t="e">
        <f t="shared" si="636"/>
        <v>#N/A</v>
      </c>
      <c r="KT103" s="193" t="e">
        <f t="shared" si="636"/>
        <v>#N/A</v>
      </c>
      <c r="KU103" s="193" t="e">
        <f t="shared" si="636"/>
        <v>#N/A</v>
      </c>
      <c r="KV103" s="193" t="e">
        <f t="shared" si="636"/>
        <v>#N/A</v>
      </c>
      <c r="KW103" s="193" t="e">
        <f t="shared" si="636"/>
        <v>#N/A</v>
      </c>
      <c r="KX103" s="193" t="e">
        <f t="shared" si="636"/>
        <v>#N/A</v>
      </c>
      <c r="KY103" s="193" t="e">
        <f t="shared" si="636"/>
        <v>#N/A</v>
      </c>
      <c r="KZ103" s="193" t="e">
        <f t="shared" si="636"/>
        <v>#N/A</v>
      </c>
      <c r="LA103" s="193" t="e">
        <f t="shared" si="636"/>
        <v>#N/A</v>
      </c>
      <c r="LB103" s="193" t="e">
        <f t="shared" si="636"/>
        <v>#N/A</v>
      </c>
      <c r="LC103" s="193" t="e">
        <f t="shared" si="636"/>
        <v>#N/A</v>
      </c>
      <c r="LD103" s="193" t="e">
        <f t="shared" si="636"/>
        <v>#N/A</v>
      </c>
      <c r="LE103" s="193" t="e">
        <f t="shared" si="636"/>
        <v>#N/A</v>
      </c>
      <c r="LF103" s="193" t="e">
        <f t="shared" si="636"/>
        <v>#N/A</v>
      </c>
      <c r="LG103" s="193" t="e">
        <f t="shared" si="631"/>
        <v>#N/A</v>
      </c>
      <c r="LH103" s="193" t="e">
        <f t="shared" si="631"/>
        <v>#N/A</v>
      </c>
      <c r="LI103" s="193" t="e">
        <f t="shared" si="631"/>
        <v>#N/A</v>
      </c>
      <c r="LJ103" s="193" t="e">
        <f t="shared" si="631"/>
        <v>#N/A</v>
      </c>
      <c r="LK103" s="193" t="e">
        <f t="shared" si="631"/>
        <v>#N/A</v>
      </c>
      <c r="LL103" s="193" t="e">
        <f t="shared" si="631"/>
        <v>#N/A</v>
      </c>
      <c r="LM103" s="193" t="e">
        <f t="shared" si="631"/>
        <v>#N/A</v>
      </c>
      <c r="LN103" s="193" t="e">
        <f t="shared" si="631"/>
        <v>#N/A</v>
      </c>
      <c r="LO103" s="193" t="e">
        <f t="shared" si="631"/>
        <v>#N/A</v>
      </c>
      <c r="LP103" s="193" t="e">
        <f t="shared" si="631"/>
        <v>#N/A</v>
      </c>
      <c r="LQ103" s="193" t="e">
        <f t="shared" si="631"/>
        <v>#N/A</v>
      </c>
      <c r="LR103" s="193" t="e">
        <f t="shared" si="631"/>
        <v>#N/A</v>
      </c>
      <c r="LS103" s="193" t="e">
        <f t="shared" si="631"/>
        <v>#N/A</v>
      </c>
      <c r="LT103" s="193" t="e">
        <f t="shared" si="631"/>
        <v>#N/A</v>
      </c>
      <c r="LU103" s="193" t="e">
        <f t="shared" si="631"/>
        <v>#N/A</v>
      </c>
      <c r="LV103" s="193" t="e">
        <f t="shared" si="627"/>
        <v>#N/A</v>
      </c>
      <c r="LW103" s="193" t="e">
        <f t="shared" si="627"/>
        <v>#N/A</v>
      </c>
      <c r="LX103" s="193" t="e">
        <f t="shared" si="627"/>
        <v>#N/A</v>
      </c>
      <c r="LY103" s="193" t="e">
        <f t="shared" si="627"/>
        <v>#N/A</v>
      </c>
      <c r="LZ103" s="193" t="e">
        <f t="shared" si="627"/>
        <v>#N/A</v>
      </c>
      <c r="MA103" s="193" t="e">
        <f t="shared" si="627"/>
        <v>#N/A</v>
      </c>
      <c r="MB103" s="193" t="e">
        <f t="shared" si="627"/>
        <v>#N/A</v>
      </c>
      <c r="MC103" s="193" t="e">
        <f t="shared" si="627"/>
        <v>#N/A</v>
      </c>
      <c r="MD103" s="193" t="e">
        <f t="shared" si="627"/>
        <v>#N/A</v>
      </c>
      <c r="ME103" s="193" t="e">
        <f t="shared" si="627"/>
        <v>#N/A</v>
      </c>
      <c r="MF103" s="193" t="e">
        <f t="shared" si="627"/>
        <v>#N/A</v>
      </c>
      <c r="MG103" s="193" t="e">
        <f t="shared" si="627"/>
        <v>#N/A</v>
      </c>
      <c r="MH103" s="193" t="e">
        <f t="shared" si="627"/>
        <v>#N/A</v>
      </c>
      <c r="MI103" s="193" t="e">
        <f t="shared" si="627"/>
        <v>#N/A</v>
      </c>
      <c r="MJ103" s="193" t="e">
        <f t="shared" si="627"/>
        <v>#N/A</v>
      </c>
      <c r="MK103" s="193" t="e">
        <f t="shared" si="644"/>
        <v>#N/A</v>
      </c>
      <c r="ML103" s="193" t="e">
        <f t="shared" si="644"/>
        <v>#N/A</v>
      </c>
      <c r="MM103" s="193" t="e">
        <f t="shared" si="644"/>
        <v>#N/A</v>
      </c>
      <c r="MN103" s="193" t="e">
        <f t="shared" si="644"/>
        <v>#N/A</v>
      </c>
      <c r="MO103" s="193" t="e">
        <f t="shared" si="644"/>
        <v>#N/A</v>
      </c>
      <c r="MP103" s="193" t="e">
        <f t="shared" si="644"/>
        <v>#N/A</v>
      </c>
      <c r="MQ103" s="193" t="e">
        <f t="shared" si="644"/>
        <v>#N/A</v>
      </c>
      <c r="MR103" s="193" t="e">
        <f t="shared" si="644"/>
        <v>#N/A</v>
      </c>
      <c r="MS103" s="193" t="e">
        <f t="shared" si="644"/>
        <v>#N/A</v>
      </c>
      <c r="MT103" s="193" t="e">
        <f t="shared" si="644"/>
        <v>#N/A</v>
      </c>
      <c r="MU103" s="193" t="e">
        <f t="shared" si="644"/>
        <v>#N/A</v>
      </c>
      <c r="MV103" s="193" t="e">
        <f t="shared" si="644"/>
        <v>#N/A</v>
      </c>
      <c r="MW103" s="193" t="e">
        <f t="shared" si="644"/>
        <v>#N/A</v>
      </c>
      <c r="MX103" s="193" t="e">
        <f t="shared" si="644"/>
        <v>#N/A</v>
      </c>
      <c r="MY103" s="193" t="e">
        <f t="shared" si="644"/>
        <v>#N/A</v>
      </c>
      <c r="MZ103" s="193" t="e">
        <f t="shared" si="387"/>
        <v>#N/A</v>
      </c>
      <c r="NA103" s="193" t="e">
        <f t="shared" si="624"/>
        <v>#N/A</v>
      </c>
      <c r="NB103" s="193" t="e">
        <f t="shared" si="624"/>
        <v>#N/A</v>
      </c>
      <c r="NC103" s="193" t="e">
        <f t="shared" si="624"/>
        <v>#N/A</v>
      </c>
      <c r="ND103" s="193" t="e">
        <f t="shared" si="637"/>
        <v>#N/A</v>
      </c>
      <c r="NE103" s="193" t="e">
        <f t="shared" si="637"/>
        <v>#N/A</v>
      </c>
      <c r="NF103" s="193" t="e">
        <f t="shared" si="637"/>
        <v>#N/A</v>
      </c>
      <c r="NG103" s="193" t="e">
        <f t="shared" si="637"/>
        <v>#N/A</v>
      </c>
      <c r="NH103" s="193" t="e">
        <f t="shared" si="637"/>
        <v>#N/A</v>
      </c>
      <c r="NI103" s="193" t="e">
        <f t="shared" si="637"/>
        <v>#N/A</v>
      </c>
      <c r="NJ103" s="193" t="e">
        <f t="shared" si="637"/>
        <v>#N/A</v>
      </c>
      <c r="NK103" s="193" t="e">
        <f t="shared" si="637"/>
        <v>#N/A</v>
      </c>
      <c r="NL103" s="193" t="e">
        <f t="shared" si="637"/>
        <v>#N/A</v>
      </c>
      <c r="NM103" s="193" t="e">
        <f t="shared" si="637"/>
        <v>#N/A</v>
      </c>
      <c r="NN103" s="193" t="e">
        <f t="shared" si="637"/>
        <v>#N/A</v>
      </c>
      <c r="NO103" s="193" t="e">
        <f t="shared" si="637"/>
        <v>#N/A</v>
      </c>
      <c r="NP103" s="193" t="e">
        <f t="shared" si="637"/>
        <v>#N/A</v>
      </c>
      <c r="NQ103" s="193" t="e">
        <f t="shared" si="637"/>
        <v>#N/A</v>
      </c>
      <c r="NR103" s="193" t="e">
        <f t="shared" si="637"/>
        <v>#N/A</v>
      </c>
      <c r="NS103" s="193" t="e">
        <f t="shared" si="632"/>
        <v>#N/A</v>
      </c>
      <c r="NT103" s="193" t="e">
        <f t="shared" si="632"/>
        <v>#N/A</v>
      </c>
      <c r="NU103" s="193" t="e">
        <f t="shared" si="632"/>
        <v>#N/A</v>
      </c>
      <c r="NV103" s="193" t="e">
        <f t="shared" si="632"/>
        <v>#N/A</v>
      </c>
      <c r="NW103" s="193" t="e">
        <f t="shared" si="632"/>
        <v>#N/A</v>
      </c>
      <c r="NX103" s="193" t="e">
        <f t="shared" si="632"/>
        <v>#N/A</v>
      </c>
      <c r="NY103" s="193" t="e">
        <f t="shared" si="632"/>
        <v>#N/A</v>
      </c>
      <c r="NZ103" s="193" t="e">
        <f t="shared" si="632"/>
        <v>#N/A</v>
      </c>
      <c r="OA103" s="193" t="e">
        <f t="shared" si="632"/>
        <v>#N/A</v>
      </c>
      <c r="OB103" s="193" t="e">
        <f t="shared" si="632"/>
        <v>#N/A</v>
      </c>
      <c r="OC103" s="193" t="e">
        <f t="shared" si="632"/>
        <v>#N/A</v>
      </c>
      <c r="OD103" s="193" t="e">
        <f t="shared" si="632"/>
        <v>#N/A</v>
      </c>
      <c r="OE103" s="193" t="e">
        <f t="shared" si="632"/>
        <v>#N/A</v>
      </c>
      <c r="OF103" s="193" t="e">
        <f t="shared" si="632"/>
        <v>#N/A</v>
      </c>
      <c r="OG103" s="193" t="e">
        <f t="shared" si="632"/>
        <v>#N/A</v>
      </c>
      <c r="OH103" s="193" t="e">
        <f t="shared" si="628"/>
        <v>#N/A</v>
      </c>
      <c r="OI103" s="193" t="e">
        <f t="shared" si="628"/>
        <v>#N/A</v>
      </c>
      <c r="OJ103" s="193" t="e">
        <f t="shared" si="628"/>
        <v>#N/A</v>
      </c>
      <c r="OK103" s="193" t="e">
        <f t="shared" si="628"/>
        <v>#N/A</v>
      </c>
      <c r="OL103" s="193" t="e">
        <f t="shared" si="628"/>
        <v>#N/A</v>
      </c>
      <c r="OM103" s="193" t="e">
        <f t="shared" si="628"/>
        <v>#N/A</v>
      </c>
      <c r="ON103" s="193" t="e">
        <f t="shared" si="628"/>
        <v>#N/A</v>
      </c>
      <c r="OO103" s="193" t="e">
        <f t="shared" si="628"/>
        <v>#N/A</v>
      </c>
      <c r="OP103" s="193" t="e">
        <f t="shared" si="628"/>
        <v>#N/A</v>
      </c>
      <c r="OQ103" s="193" t="e">
        <f t="shared" si="628"/>
        <v>#N/A</v>
      </c>
      <c r="OR103" s="193" t="e">
        <f t="shared" si="628"/>
        <v>#N/A</v>
      </c>
      <c r="OS103" s="193" t="e">
        <f t="shared" si="628"/>
        <v>#N/A</v>
      </c>
      <c r="OT103" s="193" t="e">
        <f t="shared" si="628"/>
        <v>#N/A</v>
      </c>
      <c r="OU103" s="193" t="e">
        <f t="shared" si="628"/>
        <v>#N/A</v>
      </c>
      <c r="OV103" s="193" t="e">
        <f t="shared" si="628"/>
        <v>#N/A</v>
      </c>
      <c r="OW103" s="193" t="e">
        <f t="shared" si="645"/>
        <v>#N/A</v>
      </c>
      <c r="OX103" s="193" t="e">
        <f t="shared" si="645"/>
        <v>#N/A</v>
      </c>
      <c r="OY103" s="193" t="e">
        <f t="shared" si="645"/>
        <v>#N/A</v>
      </c>
      <c r="OZ103" s="193" t="e">
        <f t="shared" si="645"/>
        <v>#N/A</v>
      </c>
      <c r="PA103" s="193" t="e">
        <f t="shared" si="645"/>
        <v>#N/A</v>
      </c>
      <c r="PB103" s="193" t="e">
        <f t="shared" si="645"/>
        <v>#N/A</v>
      </c>
      <c r="PC103" s="193" t="e">
        <f t="shared" si="645"/>
        <v>#N/A</v>
      </c>
      <c r="PD103" s="193" t="e">
        <f t="shared" si="645"/>
        <v>#N/A</v>
      </c>
      <c r="PE103" s="193" t="e">
        <f t="shared" si="645"/>
        <v>#N/A</v>
      </c>
      <c r="PF103" s="193" t="e">
        <f t="shared" si="645"/>
        <v>#N/A</v>
      </c>
      <c r="PG103" s="193" t="e">
        <f t="shared" si="645"/>
        <v>#N/A</v>
      </c>
      <c r="PH103" s="193" t="e">
        <f t="shared" si="645"/>
        <v>#N/A</v>
      </c>
      <c r="PI103" s="193" t="e">
        <f t="shared" si="645"/>
        <v>#N/A</v>
      </c>
      <c r="PJ103" s="193" t="e">
        <f t="shared" si="645"/>
        <v>#N/A</v>
      </c>
      <c r="PK103" s="193" t="e">
        <f t="shared" si="645"/>
        <v>#N/A</v>
      </c>
      <c r="PL103" s="193" t="e">
        <f t="shared" si="388"/>
        <v>#N/A</v>
      </c>
      <c r="PM103" s="193" t="e">
        <f t="shared" si="641"/>
        <v>#N/A</v>
      </c>
      <c r="PN103" s="193" t="e">
        <f t="shared" si="641"/>
        <v>#N/A</v>
      </c>
      <c r="PO103" s="193" t="e">
        <f t="shared" si="641"/>
        <v>#N/A</v>
      </c>
      <c r="PP103" s="193" t="e">
        <f t="shared" si="641"/>
        <v>#N/A</v>
      </c>
      <c r="PQ103" s="193" t="e">
        <f t="shared" si="641"/>
        <v>#N/A</v>
      </c>
      <c r="PR103" s="193" t="e">
        <f t="shared" si="641"/>
        <v>#N/A</v>
      </c>
      <c r="PS103" s="193" t="e">
        <f t="shared" si="641"/>
        <v>#N/A</v>
      </c>
      <c r="PT103" s="193" t="e">
        <f t="shared" si="641"/>
        <v>#N/A</v>
      </c>
    </row>
    <row r="104" spans="1:436" x14ac:dyDescent="0.45">
      <c r="A104" s="15"/>
      <c r="B104" s="106">
        <f>SUM(B4:B103)</f>
        <v>600</v>
      </c>
      <c r="C104" s="106">
        <f>SUM(C4:C103)</f>
        <v>1200</v>
      </c>
      <c r="D104" s="106">
        <f>SUM(D4:D103)</f>
        <v>2400</v>
      </c>
      <c r="E104" s="15"/>
      <c r="F104" s="15"/>
      <c r="G104" s="16"/>
      <c r="H104" s="15"/>
      <c r="I104" s="15"/>
      <c r="J104" s="15"/>
      <c r="K104" s="300" t="s">
        <v>843</v>
      </c>
      <c r="L104" s="15"/>
      <c r="M104" s="15"/>
      <c r="N104" s="15"/>
      <c r="O104" s="15"/>
      <c r="P104" s="107">
        <f>SUM(P4:P103)</f>
        <v>1306.4100000000001</v>
      </c>
      <c r="Q104" s="107">
        <f>SQRT(R104)</f>
        <v>105.01733599744377</v>
      </c>
      <c r="R104" s="108">
        <f>SUM(R4:R103)</f>
        <v>11028.64086</v>
      </c>
      <c r="S104" s="106">
        <f>SUM(S4:S103)</f>
        <v>1500</v>
      </c>
      <c r="T104" s="205">
        <f>IF(AND(B104&gt;0,C104&gt;0,D104&gt;0,S104&gt;0),ABS(VLOOKUP($S$1,VLookups!$A$30:$B$31,2,FALSE)-_xlfn.NORM.DIST(S104,P104,Q104,TRUE)),"")</f>
        <v>0.96736540932733495</v>
      </c>
      <c r="U104" s="106">
        <f>SUM(U4:U103)</f>
        <v>829.82069671011016</v>
      </c>
      <c r="V104" s="106">
        <f>SUM(V4:V103)</f>
        <v>1841.5480751948412</v>
      </c>
      <c r="W104" s="106">
        <f t="shared" ref="W104:AF104" si="648">SUM(W4:W103)</f>
        <v>901.34954457449533</v>
      </c>
      <c r="X104" s="106">
        <f t="shared" si="648"/>
        <v>1012.2719456893781</v>
      </c>
      <c r="Y104" s="106">
        <f t="shared" si="648"/>
        <v>1108.25630306976</v>
      </c>
      <c r="Z104" s="106">
        <f t="shared" si="648"/>
        <v>1199.1037046430436</v>
      </c>
      <c r="AA104" s="106">
        <f t="shared" si="648"/>
        <v>1289.2662036373886</v>
      </c>
      <c r="AB104" s="106">
        <f t="shared" si="648"/>
        <v>1382.1377080447305</v>
      </c>
      <c r="AC104" s="106">
        <f t="shared" si="648"/>
        <v>1481.6774571372821</v>
      </c>
      <c r="AD104" s="106">
        <f t="shared" si="648"/>
        <v>1594.5916770632771</v>
      </c>
      <c r="AE104" s="106">
        <f t="shared" si="648"/>
        <v>1738.1817247476602</v>
      </c>
      <c r="AF104" s="106">
        <f t="shared" si="648"/>
        <v>1995.9951685786286</v>
      </c>
      <c r="AG104" s="15"/>
      <c r="AH104" s="309"/>
      <c r="AI104" s="201">
        <f>IF(AND(B104&gt;0,C104&gt;0,D104&gt;0),$P$104-(3*$Q$104),"")</f>
        <v>991.35799200766883</v>
      </c>
      <c r="AJ104" s="202">
        <f>IF(ISNONTEXT($AI104),AI104+(($IA$104-$AI$104)/200),"")</f>
        <v>994.50851208759218</v>
      </c>
      <c r="AK104" s="202">
        <f t="shared" ref="AK104:CV104" si="649">IF(ISNONTEXT($AI104),AJ104+(($IA$104-$AI$104)/200),"")</f>
        <v>997.65903216751553</v>
      </c>
      <c r="AL104" s="202">
        <f t="shared" si="649"/>
        <v>1000.8095522474389</v>
      </c>
      <c r="AM104" s="202">
        <f t="shared" si="649"/>
        <v>1003.9600723273622</v>
      </c>
      <c r="AN104" s="202">
        <f t="shared" si="649"/>
        <v>1007.1105924072856</v>
      </c>
      <c r="AO104" s="202">
        <f t="shared" si="649"/>
        <v>1010.2611124872089</v>
      </c>
      <c r="AP104" s="202">
        <f t="shared" si="649"/>
        <v>1013.4116325671323</v>
      </c>
      <c r="AQ104" s="202">
        <f t="shared" si="649"/>
        <v>1016.5621526470557</v>
      </c>
      <c r="AR104" s="202">
        <f t="shared" si="649"/>
        <v>1019.712672726979</v>
      </c>
      <c r="AS104" s="202">
        <f t="shared" si="649"/>
        <v>1022.8631928069024</v>
      </c>
      <c r="AT104" s="202">
        <f t="shared" si="649"/>
        <v>1026.0137128868257</v>
      </c>
      <c r="AU104" s="202">
        <f t="shared" si="649"/>
        <v>1029.1642329667491</v>
      </c>
      <c r="AV104" s="202">
        <f t="shared" si="649"/>
        <v>1032.3147530466724</v>
      </c>
      <c r="AW104" s="202">
        <f t="shared" si="649"/>
        <v>1035.4652731265958</v>
      </c>
      <c r="AX104" s="202">
        <f t="shared" si="649"/>
        <v>1038.6157932065191</v>
      </c>
      <c r="AY104" s="202">
        <f t="shared" si="649"/>
        <v>1041.7663132864425</v>
      </c>
      <c r="AZ104" s="202">
        <f t="shared" si="649"/>
        <v>1044.9168333663658</v>
      </c>
      <c r="BA104" s="202">
        <f t="shared" si="649"/>
        <v>1048.0673534462892</v>
      </c>
      <c r="BB104" s="202">
        <f t="shared" si="649"/>
        <v>1051.2178735262125</v>
      </c>
      <c r="BC104" s="202">
        <f t="shared" si="649"/>
        <v>1054.3683936061359</v>
      </c>
      <c r="BD104" s="202">
        <f t="shared" si="649"/>
        <v>1057.5189136860592</v>
      </c>
      <c r="BE104" s="202">
        <f t="shared" si="649"/>
        <v>1060.6694337659826</v>
      </c>
      <c r="BF104" s="202">
        <f t="shared" si="649"/>
        <v>1063.819953845906</v>
      </c>
      <c r="BG104" s="202">
        <f t="shared" si="649"/>
        <v>1066.9704739258293</v>
      </c>
      <c r="BH104" s="202">
        <f t="shared" si="649"/>
        <v>1070.1209940057527</v>
      </c>
      <c r="BI104" s="202">
        <f t="shared" si="649"/>
        <v>1073.271514085676</v>
      </c>
      <c r="BJ104" s="202">
        <f t="shared" si="649"/>
        <v>1076.4220341655994</v>
      </c>
      <c r="BK104" s="202">
        <f t="shared" si="649"/>
        <v>1079.5725542455227</v>
      </c>
      <c r="BL104" s="202">
        <f t="shared" si="649"/>
        <v>1082.7230743254461</v>
      </c>
      <c r="BM104" s="202">
        <f t="shared" si="649"/>
        <v>1085.8735944053694</v>
      </c>
      <c r="BN104" s="202">
        <f t="shared" si="649"/>
        <v>1089.0241144852928</v>
      </c>
      <c r="BO104" s="202">
        <f t="shared" si="649"/>
        <v>1092.1746345652161</v>
      </c>
      <c r="BP104" s="202">
        <f t="shared" si="649"/>
        <v>1095.3251546451395</v>
      </c>
      <c r="BQ104" s="202">
        <f t="shared" si="649"/>
        <v>1098.4756747250628</v>
      </c>
      <c r="BR104" s="202">
        <f t="shared" si="649"/>
        <v>1101.6261948049862</v>
      </c>
      <c r="BS104" s="202">
        <f t="shared" si="649"/>
        <v>1104.7767148849096</v>
      </c>
      <c r="BT104" s="202">
        <f t="shared" si="649"/>
        <v>1107.9272349648329</v>
      </c>
      <c r="BU104" s="202">
        <f t="shared" si="649"/>
        <v>1111.0777550447563</v>
      </c>
      <c r="BV104" s="202">
        <f t="shared" si="649"/>
        <v>1114.2282751246796</v>
      </c>
      <c r="BW104" s="202">
        <f t="shared" si="649"/>
        <v>1117.378795204603</v>
      </c>
      <c r="BX104" s="202">
        <f t="shared" si="649"/>
        <v>1120.5293152845263</v>
      </c>
      <c r="BY104" s="202">
        <f t="shared" si="649"/>
        <v>1123.6798353644497</v>
      </c>
      <c r="BZ104" s="202">
        <f t="shared" si="649"/>
        <v>1126.830355444373</v>
      </c>
      <c r="CA104" s="202">
        <f t="shared" si="649"/>
        <v>1129.9808755242964</v>
      </c>
      <c r="CB104" s="202">
        <f t="shared" si="649"/>
        <v>1133.1313956042197</v>
      </c>
      <c r="CC104" s="202">
        <f t="shared" si="649"/>
        <v>1136.2819156841431</v>
      </c>
      <c r="CD104" s="202">
        <f t="shared" si="649"/>
        <v>1139.4324357640664</v>
      </c>
      <c r="CE104" s="202">
        <f t="shared" si="649"/>
        <v>1142.5829558439898</v>
      </c>
      <c r="CF104" s="202">
        <f t="shared" si="649"/>
        <v>1145.7334759239131</v>
      </c>
      <c r="CG104" s="202">
        <f t="shared" si="649"/>
        <v>1148.8839960038365</v>
      </c>
      <c r="CH104" s="202">
        <f t="shared" si="649"/>
        <v>1152.0345160837599</v>
      </c>
      <c r="CI104" s="202">
        <f t="shared" si="649"/>
        <v>1155.1850361636832</v>
      </c>
      <c r="CJ104" s="202">
        <f t="shared" si="649"/>
        <v>1158.3355562436066</v>
      </c>
      <c r="CK104" s="202">
        <f t="shared" si="649"/>
        <v>1161.4860763235299</v>
      </c>
      <c r="CL104" s="202">
        <f t="shared" si="649"/>
        <v>1164.6365964034533</v>
      </c>
      <c r="CM104" s="202">
        <f t="shared" si="649"/>
        <v>1167.7871164833766</v>
      </c>
      <c r="CN104" s="202">
        <f t="shared" si="649"/>
        <v>1170.9376365633</v>
      </c>
      <c r="CO104" s="202">
        <f t="shared" si="649"/>
        <v>1174.0881566432233</v>
      </c>
      <c r="CP104" s="202">
        <f t="shared" si="649"/>
        <v>1177.2386767231467</v>
      </c>
      <c r="CQ104" s="202">
        <f t="shared" si="649"/>
        <v>1180.38919680307</v>
      </c>
      <c r="CR104" s="202">
        <f t="shared" si="649"/>
        <v>1183.5397168829934</v>
      </c>
      <c r="CS104" s="202">
        <f t="shared" si="649"/>
        <v>1186.6902369629167</v>
      </c>
      <c r="CT104" s="202">
        <f t="shared" si="649"/>
        <v>1189.8407570428401</v>
      </c>
      <c r="CU104" s="202">
        <f t="shared" si="649"/>
        <v>1192.9912771227634</v>
      </c>
      <c r="CV104" s="202">
        <f t="shared" si="649"/>
        <v>1196.1417972026868</v>
      </c>
      <c r="CW104" s="202">
        <f t="shared" ref="CW104:FH104" si="650">IF(ISNONTEXT($AI104),CV104+(($IA$104-$AI$104)/200),"")</f>
        <v>1199.2923172826102</v>
      </c>
      <c r="CX104" s="202">
        <f t="shared" si="650"/>
        <v>1202.4428373625335</v>
      </c>
      <c r="CY104" s="202">
        <f t="shared" si="650"/>
        <v>1205.5933574424569</v>
      </c>
      <c r="CZ104" s="202">
        <f t="shared" si="650"/>
        <v>1208.7438775223802</v>
      </c>
      <c r="DA104" s="202">
        <f t="shared" si="650"/>
        <v>1211.8943976023036</v>
      </c>
      <c r="DB104" s="202">
        <f t="shared" si="650"/>
        <v>1215.0449176822269</v>
      </c>
      <c r="DC104" s="202">
        <f t="shared" si="650"/>
        <v>1218.1954377621503</v>
      </c>
      <c r="DD104" s="202">
        <f t="shared" si="650"/>
        <v>1221.3459578420736</v>
      </c>
      <c r="DE104" s="202">
        <f t="shared" si="650"/>
        <v>1224.496477921997</v>
      </c>
      <c r="DF104" s="202">
        <f t="shared" si="650"/>
        <v>1227.6469980019203</v>
      </c>
      <c r="DG104" s="202">
        <f t="shared" si="650"/>
        <v>1230.7975180818437</v>
      </c>
      <c r="DH104" s="202">
        <f t="shared" si="650"/>
        <v>1233.948038161767</v>
      </c>
      <c r="DI104" s="202">
        <f t="shared" si="650"/>
        <v>1237.0985582416904</v>
      </c>
      <c r="DJ104" s="202">
        <f t="shared" si="650"/>
        <v>1240.2490783216138</v>
      </c>
      <c r="DK104" s="202">
        <f t="shared" si="650"/>
        <v>1243.3995984015371</v>
      </c>
      <c r="DL104" s="202">
        <f t="shared" si="650"/>
        <v>1246.5501184814605</v>
      </c>
      <c r="DM104" s="202">
        <f t="shared" si="650"/>
        <v>1249.7006385613838</v>
      </c>
      <c r="DN104" s="202">
        <f t="shared" si="650"/>
        <v>1252.8511586413072</v>
      </c>
      <c r="DO104" s="202">
        <f t="shared" si="650"/>
        <v>1256.0016787212305</v>
      </c>
      <c r="DP104" s="202">
        <f t="shared" si="650"/>
        <v>1259.1521988011539</v>
      </c>
      <c r="DQ104" s="202">
        <f t="shared" si="650"/>
        <v>1262.3027188810772</v>
      </c>
      <c r="DR104" s="202">
        <f t="shared" si="650"/>
        <v>1265.4532389610006</v>
      </c>
      <c r="DS104" s="202">
        <f t="shared" si="650"/>
        <v>1268.6037590409239</v>
      </c>
      <c r="DT104" s="202">
        <f t="shared" si="650"/>
        <v>1271.7542791208473</v>
      </c>
      <c r="DU104" s="202">
        <f t="shared" si="650"/>
        <v>1274.9047992007706</v>
      </c>
      <c r="DV104" s="202">
        <f t="shared" si="650"/>
        <v>1278.055319280694</v>
      </c>
      <c r="DW104" s="202">
        <f t="shared" si="650"/>
        <v>1281.2058393606173</v>
      </c>
      <c r="DX104" s="202">
        <f t="shared" si="650"/>
        <v>1284.3563594405407</v>
      </c>
      <c r="DY104" s="202">
        <f t="shared" si="650"/>
        <v>1287.5068795204641</v>
      </c>
      <c r="DZ104" s="202">
        <f t="shared" si="650"/>
        <v>1290.6573996003874</v>
      </c>
      <c r="EA104" s="202">
        <f t="shared" si="650"/>
        <v>1293.8079196803108</v>
      </c>
      <c r="EB104" s="202">
        <f t="shared" si="650"/>
        <v>1296.9584397602341</v>
      </c>
      <c r="EC104" s="202">
        <f t="shared" si="650"/>
        <v>1300.1089598401575</v>
      </c>
      <c r="ED104" s="202">
        <f t="shared" si="650"/>
        <v>1303.2594799200808</v>
      </c>
      <c r="EE104" s="202">
        <f t="shared" si="650"/>
        <v>1306.4100000000042</v>
      </c>
      <c r="EF104" s="202">
        <f t="shared" si="650"/>
        <v>1309.5605200799275</v>
      </c>
      <c r="EG104" s="202">
        <f t="shared" si="650"/>
        <v>1312.7110401598509</v>
      </c>
      <c r="EH104" s="202">
        <f t="shared" si="650"/>
        <v>1315.8615602397742</v>
      </c>
      <c r="EI104" s="202">
        <f t="shared" si="650"/>
        <v>1319.0120803196976</v>
      </c>
      <c r="EJ104" s="202">
        <f t="shared" si="650"/>
        <v>1322.1626003996209</v>
      </c>
      <c r="EK104" s="202">
        <f t="shared" si="650"/>
        <v>1325.3131204795443</v>
      </c>
      <c r="EL104" s="202">
        <f t="shared" si="650"/>
        <v>1328.4636405594676</v>
      </c>
      <c r="EM104" s="202">
        <f t="shared" si="650"/>
        <v>1331.614160639391</v>
      </c>
      <c r="EN104" s="202">
        <f t="shared" si="650"/>
        <v>1334.7646807193144</v>
      </c>
      <c r="EO104" s="202">
        <f t="shared" si="650"/>
        <v>1337.9152007992377</v>
      </c>
      <c r="EP104" s="202">
        <f t="shared" si="650"/>
        <v>1341.0657208791611</v>
      </c>
      <c r="EQ104" s="202">
        <f t="shared" si="650"/>
        <v>1344.2162409590844</v>
      </c>
      <c r="ER104" s="202">
        <f t="shared" si="650"/>
        <v>1347.3667610390078</v>
      </c>
      <c r="ES104" s="202">
        <f t="shared" si="650"/>
        <v>1350.5172811189311</v>
      </c>
      <c r="ET104" s="202">
        <f t="shared" si="650"/>
        <v>1353.6678011988545</v>
      </c>
      <c r="EU104" s="202">
        <f t="shared" si="650"/>
        <v>1356.8183212787778</v>
      </c>
      <c r="EV104" s="202">
        <f t="shared" si="650"/>
        <v>1359.9688413587012</v>
      </c>
      <c r="EW104" s="202">
        <f t="shared" si="650"/>
        <v>1363.1193614386245</v>
      </c>
      <c r="EX104" s="202">
        <f t="shared" si="650"/>
        <v>1366.2698815185479</v>
      </c>
      <c r="EY104" s="202">
        <f t="shared" si="650"/>
        <v>1369.4204015984712</v>
      </c>
      <c r="EZ104" s="202">
        <f t="shared" si="650"/>
        <v>1372.5709216783946</v>
      </c>
      <c r="FA104" s="202">
        <f t="shared" si="650"/>
        <v>1375.721441758318</v>
      </c>
      <c r="FB104" s="202">
        <f t="shared" si="650"/>
        <v>1378.8719618382413</v>
      </c>
      <c r="FC104" s="202">
        <f t="shared" si="650"/>
        <v>1382.0224819181647</v>
      </c>
      <c r="FD104" s="202">
        <f t="shared" si="650"/>
        <v>1385.173001998088</v>
      </c>
      <c r="FE104" s="202">
        <f t="shared" si="650"/>
        <v>1388.3235220780114</v>
      </c>
      <c r="FF104" s="202">
        <f t="shared" si="650"/>
        <v>1391.4740421579347</v>
      </c>
      <c r="FG104" s="202">
        <f t="shared" si="650"/>
        <v>1394.6245622378581</v>
      </c>
      <c r="FH104" s="202">
        <f t="shared" si="650"/>
        <v>1397.7750823177814</v>
      </c>
      <c r="FI104" s="202">
        <f t="shared" ref="FI104:HT104" si="651">IF(ISNONTEXT($AI104),FH104+(($IA$104-$AI$104)/200),"")</f>
        <v>1400.9256023977048</v>
      </c>
      <c r="FJ104" s="202">
        <f t="shared" si="651"/>
        <v>1404.0761224776281</v>
      </c>
      <c r="FK104" s="202">
        <f t="shared" si="651"/>
        <v>1407.2266425575515</v>
      </c>
      <c r="FL104" s="202">
        <f t="shared" si="651"/>
        <v>1410.3771626374748</v>
      </c>
      <c r="FM104" s="202">
        <f t="shared" si="651"/>
        <v>1413.5276827173982</v>
      </c>
      <c r="FN104" s="202">
        <f t="shared" si="651"/>
        <v>1416.6782027973215</v>
      </c>
      <c r="FO104" s="202">
        <f t="shared" si="651"/>
        <v>1419.8287228772449</v>
      </c>
      <c r="FP104" s="202">
        <f t="shared" si="651"/>
        <v>1422.9792429571683</v>
      </c>
      <c r="FQ104" s="202">
        <f t="shared" si="651"/>
        <v>1426.1297630370916</v>
      </c>
      <c r="FR104" s="202">
        <f t="shared" si="651"/>
        <v>1429.280283117015</v>
      </c>
      <c r="FS104" s="202">
        <f t="shared" si="651"/>
        <v>1432.4308031969383</v>
      </c>
      <c r="FT104" s="202">
        <f t="shared" si="651"/>
        <v>1435.5813232768617</v>
      </c>
      <c r="FU104" s="202">
        <f t="shared" si="651"/>
        <v>1438.731843356785</v>
      </c>
      <c r="FV104" s="202">
        <f t="shared" si="651"/>
        <v>1441.8823634367084</v>
      </c>
      <c r="FW104" s="202">
        <f t="shared" si="651"/>
        <v>1445.0328835166317</v>
      </c>
      <c r="FX104" s="202">
        <f t="shared" si="651"/>
        <v>1448.1834035965551</v>
      </c>
      <c r="FY104" s="202">
        <f t="shared" si="651"/>
        <v>1451.3339236764784</v>
      </c>
      <c r="FZ104" s="202">
        <f t="shared" si="651"/>
        <v>1454.4844437564018</v>
      </c>
      <c r="GA104" s="202">
        <f t="shared" si="651"/>
        <v>1457.6349638363251</v>
      </c>
      <c r="GB104" s="202">
        <f t="shared" si="651"/>
        <v>1460.7854839162485</v>
      </c>
      <c r="GC104" s="202">
        <f t="shared" si="651"/>
        <v>1463.9360039961718</v>
      </c>
      <c r="GD104" s="202">
        <f t="shared" si="651"/>
        <v>1467.0865240760952</v>
      </c>
      <c r="GE104" s="202">
        <f t="shared" si="651"/>
        <v>1470.2370441560186</v>
      </c>
      <c r="GF104" s="202">
        <f t="shared" si="651"/>
        <v>1473.3875642359419</v>
      </c>
      <c r="GG104" s="202">
        <f t="shared" si="651"/>
        <v>1476.5380843158653</v>
      </c>
      <c r="GH104" s="202">
        <f t="shared" si="651"/>
        <v>1479.6886043957886</v>
      </c>
      <c r="GI104" s="202">
        <f t="shared" si="651"/>
        <v>1482.839124475712</v>
      </c>
      <c r="GJ104" s="202">
        <f t="shared" si="651"/>
        <v>1485.9896445556353</v>
      </c>
      <c r="GK104" s="202">
        <f t="shared" si="651"/>
        <v>1489.1401646355587</v>
      </c>
      <c r="GL104" s="202">
        <f t="shared" si="651"/>
        <v>1492.290684715482</v>
      </c>
      <c r="GM104" s="202">
        <f t="shared" si="651"/>
        <v>1495.4412047954054</v>
      </c>
      <c r="GN104" s="202">
        <f t="shared" si="651"/>
        <v>1498.5917248753287</v>
      </c>
      <c r="GO104" s="202">
        <f t="shared" si="651"/>
        <v>1501.7422449552521</v>
      </c>
      <c r="GP104" s="202">
        <f t="shared" si="651"/>
        <v>1504.8927650351754</v>
      </c>
      <c r="GQ104" s="202">
        <f t="shared" si="651"/>
        <v>1508.0432851150988</v>
      </c>
      <c r="GR104" s="202">
        <f t="shared" si="651"/>
        <v>1511.1938051950222</v>
      </c>
      <c r="GS104" s="202">
        <f t="shared" si="651"/>
        <v>1514.3443252749455</v>
      </c>
      <c r="GT104" s="202">
        <f t="shared" si="651"/>
        <v>1517.4948453548689</v>
      </c>
      <c r="GU104" s="202">
        <f t="shared" si="651"/>
        <v>1520.6453654347922</v>
      </c>
      <c r="GV104" s="202">
        <f t="shared" si="651"/>
        <v>1523.7958855147156</v>
      </c>
      <c r="GW104" s="202">
        <f t="shared" si="651"/>
        <v>1526.9464055946389</v>
      </c>
      <c r="GX104" s="202">
        <f t="shared" si="651"/>
        <v>1530.0969256745623</v>
      </c>
      <c r="GY104" s="202">
        <f t="shared" si="651"/>
        <v>1533.2474457544856</v>
      </c>
      <c r="GZ104" s="202">
        <f t="shared" si="651"/>
        <v>1536.397965834409</v>
      </c>
      <c r="HA104" s="202">
        <f t="shared" si="651"/>
        <v>1539.5484859143323</v>
      </c>
      <c r="HB104" s="202">
        <f t="shared" si="651"/>
        <v>1542.6990059942557</v>
      </c>
      <c r="HC104" s="202">
        <f t="shared" si="651"/>
        <v>1545.849526074179</v>
      </c>
      <c r="HD104" s="202">
        <f t="shared" si="651"/>
        <v>1549.0000461541024</v>
      </c>
      <c r="HE104" s="202">
        <f t="shared" si="651"/>
        <v>1552.1505662340257</v>
      </c>
      <c r="HF104" s="202">
        <f t="shared" si="651"/>
        <v>1555.3010863139491</v>
      </c>
      <c r="HG104" s="202">
        <f t="shared" si="651"/>
        <v>1558.4516063938725</v>
      </c>
      <c r="HH104" s="202">
        <f t="shared" si="651"/>
        <v>1561.6021264737958</v>
      </c>
      <c r="HI104" s="202">
        <f t="shared" si="651"/>
        <v>1564.7526465537192</v>
      </c>
      <c r="HJ104" s="202">
        <f t="shared" si="651"/>
        <v>1567.9031666336425</v>
      </c>
      <c r="HK104" s="202">
        <f t="shared" si="651"/>
        <v>1571.0536867135659</v>
      </c>
      <c r="HL104" s="202">
        <f t="shared" si="651"/>
        <v>1574.2042067934892</v>
      </c>
      <c r="HM104" s="202">
        <f t="shared" si="651"/>
        <v>1577.3547268734126</v>
      </c>
      <c r="HN104" s="202">
        <f t="shared" si="651"/>
        <v>1580.5052469533359</v>
      </c>
      <c r="HO104" s="202">
        <f t="shared" si="651"/>
        <v>1583.6557670332593</v>
      </c>
      <c r="HP104" s="202">
        <f t="shared" si="651"/>
        <v>1586.8062871131826</v>
      </c>
      <c r="HQ104" s="202">
        <f t="shared" si="651"/>
        <v>1589.956807193106</v>
      </c>
      <c r="HR104" s="202">
        <f t="shared" si="651"/>
        <v>1593.1073272730293</v>
      </c>
      <c r="HS104" s="202">
        <f t="shared" si="651"/>
        <v>1596.2578473529527</v>
      </c>
      <c r="HT104" s="202">
        <f t="shared" si="651"/>
        <v>1599.408367432876</v>
      </c>
      <c r="HU104" s="202">
        <f t="shared" ref="HU104:HZ104" si="652">IF(ISNONTEXT($AI104),HT104+(($IA$104-$AI$104)/200),"")</f>
        <v>1602.5588875127994</v>
      </c>
      <c r="HV104" s="202">
        <f t="shared" si="652"/>
        <v>1605.7094075927228</v>
      </c>
      <c r="HW104" s="202">
        <f t="shared" si="652"/>
        <v>1608.8599276726461</v>
      </c>
      <c r="HX104" s="202">
        <f t="shared" si="652"/>
        <v>1612.0104477525695</v>
      </c>
      <c r="HY104" s="202">
        <f t="shared" si="652"/>
        <v>1615.1609678324928</v>
      </c>
      <c r="HZ104" s="202">
        <f t="shared" si="652"/>
        <v>1618.3114879124162</v>
      </c>
      <c r="IA104" s="201">
        <f>IF(ISNONTEXT($AI104),$P$104+(3*$Q$104),"")</f>
        <v>1621.4620079923313</v>
      </c>
      <c r="IB104" s="193">
        <f>IF(ISNONTEXT($Q104),_xlfn.NORM.DIST(AI104,$P104,$Q104,FALSE),NA())</f>
        <v>4.2201112510089683E-5</v>
      </c>
      <c r="IC104" s="193">
        <f t="shared" ref="IC104:KN104" si="653">IF(ISNONTEXT($Q104),_xlfn.NORM.DIST(AJ104,$P104,$Q104,FALSE),NA())</f>
        <v>4.6154597809422054E-5</v>
      </c>
      <c r="ID104" s="193">
        <f t="shared" si="653"/>
        <v>5.043304341142264E-5</v>
      </c>
      <c r="IE104" s="193">
        <f t="shared" si="653"/>
        <v>5.5058518012780722E-5</v>
      </c>
      <c r="IF104" s="193">
        <f t="shared" si="653"/>
        <v>6.005414569285469E-5</v>
      </c>
      <c r="IG104" s="193">
        <f t="shared" si="653"/>
        <v>6.5444115729438272E-5</v>
      </c>
      <c r="IH104" s="193">
        <f t="shared" si="653"/>
        <v>7.125368830497434E-5</v>
      </c>
      <c r="II104" s="193">
        <f t="shared" si="653"/>
        <v>7.7509195698358092E-5</v>
      </c>
      <c r="IJ104" s="193">
        <f t="shared" si="653"/>
        <v>8.4238038550631643E-5</v>
      </c>
      <c r="IK104" s="193">
        <f t="shared" si="653"/>
        <v>9.1468676788501895E-5</v>
      </c>
      <c r="IL104" s="193">
        <f t="shared" si="653"/>
        <v>9.9230614787984827E-5</v>
      </c>
      <c r="IM104" s="193">
        <f t="shared" si="653"/>
        <v>1.075543803618405E-4</v>
      </c>
      <c r="IN104" s="193">
        <f t="shared" si="653"/>
        <v>1.1647149715905832E-4</v>
      </c>
      <c r="IO104" s="193">
        <f t="shared" si="653"/>
        <v>1.2601445007273538E-4</v>
      </c>
      <c r="IP104" s="193">
        <f t="shared" si="653"/>
        <v>1.3621664326448073E-4</v>
      </c>
      <c r="IQ104" s="193">
        <f t="shared" si="653"/>
        <v>1.471123504291851E-4</v>
      </c>
      <c r="IR104" s="193">
        <f t="shared" si="653"/>
        <v>1.587366569438317E-4</v>
      </c>
      <c r="IS104" s="193">
        <f t="shared" si="653"/>
        <v>1.7112539356813799E-4</v>
      </c>
      <c r="IT104" s="193">
        <f t="shared" si="653"/>
        <v>1.843150613933727E-4</v>
      </c>
      <c r="IU104" s="193">
        <f t="shared" si="653"/>
        <v>1.9834274776880259E-4</v>
      </c>
      <c r="IV104" s="193">
        <f t="shared" si="653"/>
        <v>2.1324603297296016E-4</v>
      </c>
      <c r="IW104" s="193">
        <f t="shared" si="653"/>
        <v>2.2906288743935565E-4</v>
      </c>
      <c r="IX104" s="193">
        <f t="shared" si="653"/>
        <v>2.4583155939336183E-4</v>
      </c>
      <c r="IY104" s="193">
        <f t="shared" si="653"/>
        <v>2.6359045280877205E-4</v>
      </c>
      <c r="IZ104" s="193">
        <f t="shared" si="653"/>
        <v>2.823779956488682E-4</v>
      </c>
      <c r="JA104" s="193">
        <f t="shared" si="653"/>
        <v>3.0223249841760156E-4</v>
      </c>
      <c r="JB104" s="193">
        <f t="shared" si="653"/>
        <v>3.2319200311152566E-4</v>
      </c>
      <c r="JC104" s="193">
        <f t="shared" si="653"/>
        <v>3.4529412273217182E-4</v>
      </c>
      <c r="JD104" s="193">
        <f t="shared" si="653"/>
        <v>3.6857587159132217E-4</v>
      </c>
      <c r="JE104" s="193">
        <f t="shared" si="653"/>
        <v>3.9307348671781408E-4</v>
      </c>
      <c r="JF104" s="193">
        <f t="shared" si="653"/>
        <v>4.1882224075364945E-4</v>
      </c>
      <c r="JG104" s="193">
        <f t="shared" si="653"/>
        <v>4.4585624680885103E-4</v>
      </c>
      <c r="JH104" s="193">
        <f t="shared" si="653"/>
        <v>4.742082558282021E-4</v>
      </c>
      <c r="JI104" s="193">
        <f t="shared" si="653"/>
        <v>5.039094471081402E-4</v>
      </c>
      <c r="JJ104" s="193">
        <f t="shared" si="653"/>
        <v>5.3498921268805666E-4</v>
      </c>
      <c r="JK104" s="193">
        <f t="shared" si="653"/>
        <v>5.6747493642638467E-4</v>
      </c>
      <c r="JL104" s="193">
        <f t="shared" si="653"/>
        <v>6.0139176865748787E-4</v>
      </c>
      <c r="JM104" s="193">
        <f t="shared" si="653"/>
        <v>6.3676239740966889E-4</v>
      </c>
      <c r="JN104" s="193">
        <f t="shared" si="653"/>
        <v>6.7360681724689016E-4</v>
      </c>
      <c r="JO104" s="193">
        <f t="shared" si="653"/>
        <v>7.1194209687617301E-4</v>
      </c>
      <c r="JP104" s="193">
        <f t="shared" si="653"/>
        <v>7.517821467383077E-4</v>
      </c>
      <c r="JQ104" s="193">
        <f t="shared" si="653"/>
        <v>7.9313748787061518E-4</v>
      </c>
      <c r="JR104" s="193">
        <f t="shared" si="653"/>
        <v>8.3601502339618696E-4</v>
      </c>
      <c r="JS104" s="193">
        <f t="shared" si="653"/>
        <v>8.8041781405342361E-4</v>
      </c>
      <c r="JT104" s="193">
        <f t="shared" si="653"/>
        <v>9.2634485923198727E-4</v>
      </c>
      <c r="JU104" s="193">
        <f t="shared" si="653"/>
        <v>9.7379088502559479E-4</v>
      </c>
      <c r="JV104" s="193">
        <f t="shared" si="653"/>
        <v>1.0227461408476534E-3</v>
      </c>
      <c r="JW104" s="193">
        <f t="shared" si="653"/>
        <v>1.0731962061817798E-3</v>
      </c>
      <c r="JX104" s="193">
        <f t="shared" si="653"/>
        <v>1.1251218090550482E-3</v>
      </c>
      <c r="JY104" s="193">
        <f t="shared" si="653"/>
        <v>1.1784986578267354E-3</v>
      </c>
      <c r="JZ104" s="193">
        <f t="shared" si="653"/>
        <v>1.2332972878787193E-3</v>
      </c>
      <c r="KA104" s="193">
        <f t="shared" si="653"/>
        <v>1.28948292477512E-3</v>
      </c>
      <c r="KB104" s="193">
        <f t="shared" si="653"/>
        <v>1.3470153654277259E-3</v>
      </c>
      <c r="KC104" s="193">
        <f t="shared" si="653"/>
        <v>1.40584887875992E-3</v>
      </c>
      <c r="KD104" s="193">
        <f t="shared" si="653"/>
        <v>1.4659321273050143E-3</v>
      </c>
      <c r="KE104" s="193">
        <f t="shared" si="653"/>
        <v>1.5272081111048963E-3</v>
      </c>
      <c r="KF104" s="193">
        <f t="shared" si="653"/>
        <v>1.5896141351917558E-3</v>
      </c>
      <c r="KG104" s="193">
        <f t="shared" si="653"/>
        <v>1.6530818018394952E-3</v>
      </c>
      <c r="KH104" s="193">
        <f t="shared" si="653"/>
        <v>1.7175370286623528E-3</v>
      </c>
      <c r="KI104" s="193">
        <f t="shared" si="653"/>
        <v>1.7829000935168681E-3</v>
      </c>
      <c r="KJ104" s="193">
        <f t="shared" si="653"/>
        <v>1.8490857070297914E-3</v>
      </c>
      <c r="KK104" s="193">
        <f t="shared" si="653"/>
        <v>1.9160031134297746E-3</v>
      </c>
      <c r="KL104" s="193">
        <f t="shared" si="653"/>
        <v>1.9835562202052482E-3</v>
      </c>
      <c r="KM104" s="193">
        <f t="shared" si="653"/>
        <v>2.0516437569457115E-3</v>
      </c>
      <c r="KN104" s="193">
        <f t="shared" si="653"/>
        <v>2.1201594635497779E-3</v>
      </c>
      <c r="KO104" s="193">
        <f t="shared" ref="KO104:MZ104" si="654">IF(ISNONTEXT($Q104),_xlfn.NORM.DIST(CV104,$P104,$Q104,FALSE),NA())</f>
        <v>2.1889923078017778E-3</v>
      </c>
      <c r="KP104" s="193">
        <f t="shared" si="654"/>
        <v>2.2580267321307586E-3</v>
      </c>
      <c r="KQ104" s="193">
        <f t="shared" si="654"/>
        <v>2.3271429291727096E-3</v>
      </c>
      <c r="KR104" s="193">
        <f t="shared" si="654"/>
        <v>2.3962171455601277E-3</v>
      </c>
      <c r="KS104" s="193">
        <f t="shared" si="654"/>
        <v>2.4651220131641578E-3</v>
      </c>
      <c r="KT104" s="193">
        <f t="shared" si="654"/>
        <v>2.5337269068150632E-3</v>
      </c>
      <c r="KU104" s="193">
        <f t="shared" si="654"/>
        <v>2.6018983273282982E-3</v>
      </c>
      <c r="KV104" s="193">
        <f t="shared" si="654"/>
        <v>2.669500308467652E-3</v>
      </c>
      <c r="KW104" s="193">
        <f t="shared" si="654"/>
        <v>2.7363948462854728E-3</v>
      </c>
      <c r="KX104" s="193">
        <f t="shared" si="654"/>
        <v>2.8024423490945866E-3</v>
      </c>
      <c r="KY104" s="193">
        <f t="shared" si="654"/>
        <v>2.8675021061488459E-3</v>
      </c>
      <c r="KZ104" s="193">
        <f t="shared" si="654"/>
        <v>2.9314327729409641E-3</v>
      </c>
      <c r="LA104" s="193">
        <f t="shared" si="654"/>
        <v>2.9940928708690291E-3</v>
      </c>
      <c r="LB104" s="193">
        <f t="shared" si="654"/>
        <v>3.0553412988783982E-3</v>
      </c>
      <c r="LC104" s="193">
        <f t="shared" si="654"/>
        <v>3.1150378545550194E-3</v>
      </c>
      <c r="LD104" s="193">
        <f t="shared" si="654"/>
        <v>3.1730437620310324E-3</v>
      </c>
      <c r="LE104" s="193">
        <f t="shared" si="654"/>
        <v>3.2292222039650002E-3</v>
      </c>
      <c r="LF104" s="193">
        <f t="shared" si="654"/>
        <v>3.2834388547785345E-3</v>
      </c>
      <c r="LG104" s="193">
        <f t="shared" si="654"/>
        <v>3.3355624122693235E-3</v>
      </c>
      <c r="LH104" s="193">
        <f t="shared" si="654"/>
        <v>3.3854651246786223E-3</v>
      </c>
      <c r="LI104" s="193">
        <f t="shared" si="654"/>
        <v>3.4330233102697343E-3</v>
      </c>
      <c r="LJ104" s="193">
        <f t="shared" si="654"/>
        <v>3.478117866473493E-3</v>
      </c>
      <c r="LK104" s="193">
        <f t="shared" si="654"/>
        <v>3.5206347656775148E-3</v>
      </c>
      <c r="LL104" s="193">
        <f t="shared" si="654"/>
        <v>3.5604655347783189E-3</v>
      </c>
      <c r="LM104" s="193">
        <f t="shared" si="654"/>
        <v>3.5975077156791043E-3</v>
      </c>
      <c r="LN104" s="193">
        <f t="shared" si="654"/>
        <v>3.6316653040009651E-3</v>
      </c>
      <c r="LO104" s="193">
        <f t="shared" si="654"/>
        <v>3.6628491633810779E-3</v>
      </c>
      <c r="LP104" s="193">
        <f t="shared" si="654"/>
        <v>3.6909774128573635E-3</v>
      </c>
      <c r="LQ104" s="193">
        <f t="shared" si="654"/>
        <v>3.7159757849844544E-3</v>
      </c>
      <c r="LR104" s="193">
        <f t="shared" si="654"/>
        <v>3.7377779524895407E-3</v>
      </c>
      <c r="LS104" s="193">
        <f t="shared" si="654"/>
        <v>3.7563258214576411E-3</v>
      </c>
      <c r="LT104" s="193">
        <f t="shared" si="654"/>
        <v>3.7715697892326929E-3</v>
      </c>
      <c r="LU104" s="193">
        <f t="shared" si="654"/>
        <v>3.783468965432156E-3</v>
      </c>
      <c r="LV104" s="193">
        <f t="shared" si="654"/>
        <v>3.7919913546969144E-3</v>
      </c>
      <c r="LW104" s="193">
        <f t="shared" si="654"/>
        <v>3.7971140000333512E-3</v>
      </c>
      <c r="LX104" s="193">
        <f t="shared" si="654"/>
        <v>3.7988230858488296E-3</v>
      </c>
      <c r="LY104" s="193">
        <f t="shared" si="654"/>
        <v>3.7971140000333421E-3</v>
      </c>
      <c r="LZ104" s="193">
        <f t="shared" si="654"/>
        <v>3.7919913546968966E-3</v>
      </c>
      <c r="MA104" s="193">
        <f t="shared" si="654"/>
        <v>3.7834689654321295E-3</v>
      </c>
      <c r="MB104" s="193">
        <f t="shared" si="654"/>
        <v>3.7715697892326577E-3</v>
      </c>
      <c r="MC104" s="193">
        <f t="shared" si="654"/>
        <v>3.7563258214575977E-3</v>
      </c>
      <c r="MD104" s="193">
        <f t="shared" si="654"/>
        <v>3.7377779524894882E-3</v>
      </c>
      <c r="ME104" s="193">
        <f t="shared" si="654"/>
        <v>3.7159757849843937E-3</v>
      </c>
      <c r="MF104" s="193">
        <f t="shared" si="654"/>
        <v>3.6909774128572942E-3</v>
      </c>
      <c r="MG104" s="193">
        <f t="shared" si="654"/>
        <v>3.6628491633810011E-3</v>
      </c>
      <c r="MH104" s="193">
        <f t="shared" si="654"/>
        <v>3.6316653040008801E-3</v>
      </c>
      <c r="MI104" s="193">
        <f t="shared" si="654"/>
        <v>3.5975077156790119E-3</v>
      </c>
      <c r="MJ104" s="193">
        <f t="shared" si="654"/>
        <v>3.5604655347782187E-3</v>
      </c>
      <c r="MK104" s="193">
        <f t="shared" si="654"/>
        <v>3.5206347656774081E-3</v>
      </c>
      <c r="ML104" s="193">
        <f t="shared" si="654"/>
        <v>3.4781178664733785E-3</v>
      </c>
      <c r="MM104" s="193">
        <f t="shared" si="654"/>
        <v>3.4330233102696137E-3</v>
      </c>
      <c r="MN104" s="193">
        <f t="shared" si="654"/>
        <v>3.3854651246784948E-3</v>
      </c>
      <c r="MO104" s="193">
        <f t="shared" si="654"/>
        <v>3.3355624122691908E-3</v>
      </c>
      <c r="MP104" s="193">
        <f t="shared" si="654"/>
        <v>3.283438854778397E-3</v>
      </c>
      <c r="MQ104" s="193">
        <f t="shared" si="654"/>
        <v>3.2292222039648566E-3</v>
      </c>
      <c r="MR104" s="193">
        <f t="shared" si="654"/>
        <v>3.1730437620308837E-3</v>
      </c>
      <c r="MS104" s="193">
        <f t="shared" si="654"/>
        <v>3.1150378545548667E-3</v>
      </c>
      <c r="MT104" s="193">
        <f t="shared" si="654"/>
        <v>3.0553412988782408E-3</v>
      </c>
      <c r="MU104" s="193">
        <f t="shared" si="654"/>
        <v>2.9940928708688682E-3</v>
      </c>
      <c r="MV104" s="193">
        <f t="shared" si="654"/>
        <v>2.9314327729407998E-3</v>
      </c>
      <c r="MW104" s="193">
        <f t="shared" si="654"/>
        <v>2.8675021061486785E-3</v>
      </c>
      <c r="MX104" s="193">
        <f t="shared" si="654"/>
        <v>2.8024423490944162E-3</v>
      </c>
      <c r="MY104" s="193">
        <f t="shared" si="654"/>
        <v>2.7363948462852997E-3</v>
      </c>
      <c r="MZ104" s="193">
        <f t="shared" si="654"/>
        <v>2.6695003084674773E-3</v>
      </c>
      <c r="NA104" s="193">
        <f t="shared" ref="NA104:PL104" si="655">IF(ISNONTEXT($Q104),_xlfn.NORM.DIST(FH104,$P104,$Q104,FALSE),NA())</f>
        <v>2.6018983273281221E-3</v>
      </c>
      <c r="NB104" s="193">
        <f t="shared" si="655"/>
        <v>2.5337269068148854E-3</v>
      </c>
      <c r="NC104" s="193">
        <f t="shared" si="655"/>
        <v>2.4651220131639792E-3</v>
      </c>
      <c r="ND104" s="193">
        <f t="shared" si="655"/>
        <v>2.3962171455599482E-3</v>
      </c>
      <c r="NE104" s="193">
        <f t="shared" si="655"/>
        <v>2.3271429291725301E-3</v>
      </c>
      <c r="NF104" s="193">
        <f t="shared" si="655"/>
        <v>2.2580267321305795E-3</v>
      </c>
      <c r="NG104" s="193">
        <f t="shared" si="655"/>
        <v>2.1889923078015992E-3</v>
      </c>
      <c r="NH104" s="193">
        <f t="shared" si="655"/>
        <v>2.1201594635495997E-3</v>
      </c>
      <c r="NI104" s="193">
        <f t="shared" si="655"/>
        <v>2.0516437569455337E-3</v>
      </c>
      <c r="NJ104" s="193">
        <f t="shared" si="655"/>
        <v>1.9835562202050725E-3</v>
      </c>
      <c r="NK104" s="193">
        <f t="shared" si="655"/>
        <v>1.9160031134295998E-3</v>
      </c>
      <c r="NL104" s="193">
        <f t="shared" si="655"/>
        <v>1.8490857070296179E-3</v>
      </c>
      <c r="NM104" s="193">
        <f t="shared" si="655"/>
        <v>1.7829000935166972E-3</v>
      </c>
      <c r="NN104" s="193">
        <f t="shared" si="655"/>
        <v>1.7175370286621843E-3</v>
      </c>
      <c r="NO104" s="193">
        <f t="shared" si="655"/>
        <v>1.6530818018393287E-3</v>
      </c>
      <c r="NP104" s="193">
        <f t="shared" si="655"/>
        <v>1.5896141351915926E-3</v>
      </c>
      <c r="NQ104" s="193">
        <f t="shared" si="655"/>
        <v>1.5272081111047354E-3</v>
      </c>
      <c r="NR104" s="193">
        <f t="shared" si="655"/>
        <v>1.4659321273048566E-3</v>
      </c>
      <c r="NS104" s="193">
        <f t="shared" si="655"/>
        <v>1.4058488787597649E-3</v>
      </c>
      <c r="NT104" s="193">
        <f t="shared" si="655"/>
        <v>1.3470153654275743E-3</v>
      </c>
      <c r="NU104" s="193">
        <f t="shared" si="655"/>
        <v>1.2894829247749719E-3</v>
      </c>
      <c r="NV104" s="193">
        <f t="shared" si="655"/>
        <v>1.2332972878785747E-3</v>
      </c>
      <c r="NW104" s="193">
        <f t="shared" si="655"/>
        <v>1.1784986578265949E-3</v>
      </c>
      <c r="NX104" s="193">
        <f t="shared" si="655"/>
        <v>1.1251218090549114E-3</v>
      </c>
      <c r="NY104" s="193">
        <f t="shared" si="655"/>
        <v>1.0731962061816464E-3</v>
      </c>
      <c r="NZ104" s="193">
        <f t="shared" si="655"/>
        <v>1.0227461408475246E-3</v>
      </c>
      <c r="OA104" s="193">
        <f t="shared" si="655"/>
        <v>9.7379088502546956E-4</v>
      </c>
      <c r="OB104" s="193">
        <f t="shared" si="655"/>
        <v>9.2634485923186584E-4</v>
      </c>
      <c r="OC104" s="193">
        <f t="shared" si="655"/>
        <v>8.8041781405330608E-4</v>
      </c>
      <c r="OD104" s="193">
        <f t="shared" si="655"/>
        <v>8.3601502339607356E-4</v>
      </c>
      <c r="OE104" s="193">
        <f t="shared" si="655"/>
        <v>7.9313748787050557E-4</v>
      </c>
      <c r="OF104" s="193">
        <f t="shared" si="655"/>
        <v>7.5178214673820188E-4</v>
      </c>
      <c r="OG104" s="193">
        <f t="shared" si="655"/>
        <v>7.1194209687607153E-4</v>
      </c>
      <c r="OH104" s="193">
        <f t="shared" si="655"/>
        <v>6.7360681724679247E-4</v>
      </c>
      <c r="OI104" s="193">
        <f t="shared" si="655"/>
        <v>6.3676239740957522E-4</v>
      </c>
      <c r="OJ104" s="193">
        <f t="shared" si="655"/>
        <v>6.0139176865739788E-4</v>
      </c>
      <c r="OK104" s="193">
        <f t="shared" si="655"/>
        <v>5.6747493642629837E-4</v>
      </c>
      <c r="OL104" s="193">
        <f t="shared" si="655"/>
        <v>5.3498921268797415E-4</v>
      </c>
      <c r="OM104" s="193">
        <f t="shared" si="655"/>
        <v>5.0390944710806149E-4</v>
      </c>
      <c r="ON104" s="193">
        <f t="shared" si="655"/>
        <v>4.7420825582812653E-4</v>
      </c>
      <c r="OO104" s="193">
        <f t="shared" si="655"/>
        <v>4.4585624680877942E-4</v>
      </c>
      <c r="OP104" s="193">
        <f t="shared" si="655"/>
        <v>4.188222407535812E-4</v>
      </c>
      <c r="OQ104" s="193">
        <f t="shared" si="655"/>
        <v>3.9307348671774859E-4</v>
      </c>
      <c r="OR104" s="193">
        <f t="shared" si="655"/>
        <v>3.6857587159126E-4</v>
      </c>
      <c r="OS104" s="193">
        <f t="shared" si="655"/>
        <v>3.4529412273211311E-4</v>
      </c>
      <c r="OT104" s="193">
        <f t="shared" si="655"/>
        <v>3.231920031114695E-4</v>
      </c>
      <c r="OU104" s="193">
        <f t="shared" si="655"/>
        <v>3.0223249841754838E-4</v>
      </c>
      <c r="OV104" s="193">
        <f t="shared" si="655"/>
        <v>2.8237799564881822E-4</v>
      </c>
      <c r="OW104" s="193">
        <f t="shared" si="655"/>
        <v>2.6359045280872456E-4</v>
      </c>
      <c r="OX104" s="193">
        <f t="shared" si="655"/>
        <v>2.4583155939331689E-4</v>
      </c>
      <c r="OY104" s="193">
        <f t="shared" si="655"/>
        <v>2.2906288743931342E-4</v>
      </c>
      <c r="OZ104" s="193">
        <f t="shared" si="655"/>
        <v>2.1324603297292037E-4</v>
      </c>
      <c r="PA104" s="193">
        <f t="shared" si="655"/>
        <v>1.9834274776876502E-4</v>
      </c>
      <c r="PB104" s="193">
        <f t="shared" si="655"/>
        <v>1.8431506139333752E-4</v>
      </c>
      <c r="PC104" s="193">
        <f t="shared" si="655"/>
        <v>1.7112539356810486E-4</v>
      </c>
      <c r="PD104" s="193">
        <f t="shared" si="655"/>
        <v>1.5873665694380047E-4</v>
      </c>
      <c r="PE104" s="193">
        <f t="shared" si="655"/>
        <v>1.4711235042915577E-4</v>
      </c>
      <c r="PF104" s="193">
        <f t="shared" si="655"/>
        <v>1.3621664326445335E-4</v>
      </c>
      <c r="PG104" s="193">
        <f t="shared" si="655"/>
        <v>1.2601445007270971E-4</v>
      </c>
      <c r="PH104" s="193">
        <f t="shared" si="655"/>
        <v>1.1647149715903427E-4</v>
      </c>
      <c r="PI104" s="193">
        <f t="shared" si="655"/>
        <v>1.0755438036181821E-4</v>
      </c>
      <c r="PJ104" s="193">
        <f t="shared" si="655"/>
        <v>9.9230614787963902E-5</v>
      </c>
      <c r="PK104" s="193">
        <f t="shared" si="655"/>
        <v>9.1468676788482393E-5</v>
      </c>
      <c r="PL104" s="193">
        <f t="shared" si="655"/>
        <v>8.4238038550613591E-5</v>
      </c>
      <c r="PM104" s="193">
        <f t="shared" ref="PM104:PT104" si="656">IF(ISNONTEXT($Q104),_xlfn.NORM.DIST(HT104,$P104,$Q104,FALSE),NA())</f>
        <v>7.75091956983413E-5</v>
      </c>
      <c r="PN104" s="193">
        <f t="shared" si="656"/>
        <v>7.125368830495866E-5</v>
      </c>
      <c r="PO104" s="193">
        <f t="shared" si="656"/>
        <v>6.5444115729423798E-5</v>
      </c>
      <c r="PP104" s="193">
        <f t="shared" si="656"/>
        <v>6.0054145692841253E-5</v>
      </c>
      <c r="PQ104" s="193">
        <f t="shared" si="656"/>
        <v>5.5058518012768199E-5</v>
      </c>
      <c r="PR104" s="193">
        <f t="shared" si="656"/>
        <v>5.0433043411411032E-5</v>
      </c>
      <c r="PS104" s="193">
        <f t="shared" si="656"/>
        <v>4.6154597809411388E-5</v>
      </c>
      <c r="PT104" s="193">
        <f t="shared" si="656"/>
        <v>4.2201112510089683E-5</v>
      </c>
    </row>
    <row r="105" spans="1:436" x14ac:dyDescent="0.45">
      <c r="A105" s="15"/>
      <c r="B105" s="15"/>
      <c r="C105" s="15"/>
      <c r="D105" s="15"/>
      <c r="E105" s="15"/>
      <c r="F105" s="15"/>
      <c r="G105" s="16"/>
      <c r="H105" s="15"/>
      <c r="I105" s="15"/>
      <c r="J105" s="15"/>
      <c r="K105" s="15"/>
      <c r="L105" s="15"/>
      <c r="M105" s="15"/>
      <c r="N105" s="15"/>
      <c r="O105" s="15"/>
      <c r="P105" s="15"/>
      <c r="Q105" s="15"/>
      <c r="R105" s="15"/>
      <c r="S105" s="15"/>
      <c r="T105" s="206"/>
      <c r="U105" s="15"/>
      <c r="V105" s="15"/>
      <c r="W105" s="15"/>
      <c r="X105" s="15"/>
      <c r="Y105" s="15"/>
      <c r="Z105" s="15"/>
      <c r="AA105" s="15"/>
      <c r="AB105" s="15"/>
      <c r="AC105" s="15"/>
      <c r="AD105" s="15"/>
      <c r="AE105" s="15"/>
      <c r="AF105" s="15"/>
      <c r="AG105" s="1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row>
    <row r="106" spans="1:436" ht="15.75" x14ac:dyDescent="0.5">
      <c r="A106" s="78"/>
      <c r="B106" s="337" t="s">
        <v>83</v>
      </c>
      <c r="C106" s="338"/>
      <c r="D106" s="339"/>
      <c r="E106" s="53"/>
      <c r="F106" s="53"/>
      <c r="G106" s="48"/>
      <c r="H106" s="48"/>
      <c r="I106" s="48"/>
      <c r="J106" s="48"/>
      <c r="K106" s="79"/>
      <c r="L106" s="79"/>
      <c r="M106" s="79"/>
      <c r="N106" s="79"/>
      <c r="O106" s="79"/>
      <c r="P106" s="79"/>
      <c r="Q106" s="79" t="s">
        <v>84</v>
      </c>
      <c r="R106" s="60"/>
      <c r="S106" s="118">
        <v>1500</v>
      </c>
      <c r="T106" s="207">
        <f>IF(OR(Q104=0,S106=""),"",ABS(VLOOKUP($S$1,VLookups!$A$30:$B$31,2,FALSE)-_xlfn.NORM.DIST(S106,P104,Q104,TRUE)))</f>
        <v>0.96736540932733495</v>
      </c>
      <c r="U106" s="62">
        <f>IF($Q$104=0,"",_xlfn.NORM.INV(ABS(VLOOKUP($S$1,VLookups!$A$30:$B$31,2,FALSE)-U$3),$P$104,$Q104))</f>
        <v>1133.6718539918234</v>
      </c>
      <c r="V106" s="62">
        <f>IF($Q$104=0,"",_xlfn.NORM.INV(ABS(VLOOKUP($S$1,VLookups!$A$30:$B$31,2,FALSE)-V$3),$P$104,$Q104))</f>
        <v>1479.1481460081768</v>
      </c>
      <c r="W106" s="63">
        <f>IF($Q$104=0,"",_xlfn.NORM.INV(ABS(VLOOKUP($S$1,VLookups!$A$30:$B$31,2,FALSE)-W$3),$P$104,$Q104))</f>
        <v>1171.8248686431527</v>
      </c>
      <c r="X106" s="63">
        <f>IF($Q$104=0,"",_xlfn.NORM.INV(ABS(VLOOKUP($S$1,VLookups!$A$30:$B$31,2,FALSE)-X$3),$P$104,$Q104))</f>
        <v>1218.0251801312902</v>
      </c>
      <c r="Y106" s="64">
        <f>IF($Q$104=0,"",_xlfn.NORM.INV(ABS(VLOOKUP($S$1,VLookups!$A$30:$B$31,2,FALSE)-Y$3),$P$104,$Q104))</f>
        <v>1251.3388551597079</v>
      </c>
      <c r="Z106" s="64">
        <f>IF($Q$104=0,"",_xlfn.NORM.INV(ABS(VLOOKUP($S$1,VLookups!$A$30:$B$31,2,FALSE)-Z$3),$P$104,$Q104))</f>
        <v>1279.8041621460088</v>
      </c>
      <c r="AA106" s="65">
        <f>IF($Q$104=0,"",_xlfn.NORM.INV(ABS(VLOOKUP($S$1,VLookups!$A$30:$B$31,2,FALSE)-AA$3),$P$104,$Q104))</f>
        <v>1306.4100000000001</v>
      </c>
      <c r="AB106" s="65">
        <f>IF($Q$104=0,"",_xlfn.NORM.INV(ABS(VLOOKUP($S$1,VLookups!$A$30:$B$31,2,FALSE)-AB$3),$P$104,$Q104))</f>
        <v>1333.0158378539913</v>
      </c>
      <c r="AC106" s="66">
        <f>IF($Q$104=0,"",_xlfn.NORM.INV(ABS(VLOOKUP($S$1,VLookups!$A$30:$B$31,2,FALSE)-AC$3),$P$104,$Q104))</f>
        <v>1361.4811448402922</v>
      </c>
      <c r="AD106" s="66">
        <f>IF($Q$104=0,"",_xlfn.NORM.INV(ABS(VLOOKUP($S$1,VLookups!$A$30:$B$31,2,FALSE)-AD$3),$P$104,$Q104))</f>
        <v>1394.79481986871</v>
      </c>
      <c r="AE106" s="67">
        <f>IF($Q$104=0,"",_xlfn.NORM.INV(ABS(VLOOKUP($S$1,VLookups!$A$30:$B$31,2,FALSE)-AE$3),$P$104,$Q104))</f>
        <v>1440.9951313568474</v>
      </c>
      <c r="AF106" s="67">
        <f>IF($Q$104=0,"",_xlfn.NORM.INV(ABS(VLOOKUP($S$1,VLookups!$A$30:$B$31,2,FALSE)-AF$3),$P$104,$Q104))</f>
        <v>1550.716856335086</v>
      </c>
      <c r="AG106" s="15"/>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IB106" s="198">
        <f>IF(AND($D$112&gt;0,$D$113&gt;0),IF(OR(AI104&lt;$D$112,AI104=$D$112),IB104,0),"")</f>
        <v>4.2201112510089683E-5</v>
      </c>
      <c r="IC106" s="198">
        <f t="shared" ref="IC106:KN106" si="657">IF(AND($D$112&gt;0,$D$113&gt;0),IF(OR(AJ104&lt;$D$112,AJ104=$D$112),IC104,0),"")</f>
        <v>4.6154597809422054E-5</v>
      </c>
      <c r="ID106" s="198">
        <f t="shared" si="657"/>
        <v>5.043304341142264E-5</v>
      </c>
      <c r="IE106" s="198">
        <f t="shared" si="657"/>
        <v>5.5058518012780722E-5</v>
      </c>
      <c r="IF106" s="198">
        <f t="shared" si="657"/>
        <v>6.005414569285469E-5</v>
      </c>
      <c r="IG106" s="198">
        <f t="shared" si="657"/>
        <v>6.5444115729438272E-5</v>
      </c>
      <c r="IH106" s="198">
        <f t="shared" si="657"/>
        <v>7.125368830497434E-5</v>
      </c>
      <c r="II106" s="198">
        <f t="shared" si="657"/>
        <v>7.7509195698358092E-5</v>
      </c>
      <c r="IJ106" s="198">
        <f t="shared" si="657"/>
        <v>8.4238038550631643E-5</v>
      </c>
      <c r="IK106" s="198">
        <f t="shared" si="657"/>
        <v>9.1468676788501895E-5</v>
      </c>
      <c r="IL106" s="198">
        <f t="shared" si="657"/>
        <v>9.9230614787984827E-5</v>
      </c>
      <c r="IM106" s="198">
        <f t="shared" si="657"/>
        <v>1.075543803618405E-4</v>
      </c>
      <c r="IN106" s="198">
        <f t="shared" si="657"/>
        <v>1.1647149715905832E-4</v>
      </c>
      <c r="IO106" s="198">
        <f t="shared" si="657"/>
        <v>1.2601445007273538E-4</v>
      </c>
      <c r="IP106" s="198">
        <f t="shared" si="657"/>
        <v>1.3621664326448073E-4</v>
      </c>
      <c r="IQ106" s="198">
        <f t="shared" si="657"/>
        <v>1.471123504291851E-4</v>
      </c>
      <c r="IR106" s="198">
        <f t="shared" si="657"/>
        <v>1.587366569438317E-4</v>
      </c>
      <c r="IS106" s="198">
        <f t="shared" si="657"/>
        <v>1.7112539356813799E-4</v>
      </c>
      <c r="IT106" s="198">
        <f t="shared" si="657"/>
        <v>1.843150613933727E-4</v>
      </c>
      <c r="IU106" s="198">
        <f t="shared" si="657"/>
        <v>1.9834274776880259E-4</v>
      </c>
      <c r="IV106" s="198">
        <f t="shared" si="657"/>
        <v>2.1324603297296016E-4</v>
      </c>
      <c r="IW106" s="198">
        <f t="shared" si="657"/>
        <v>2.2906288743935565E-4</v>
      </c>
      <c r="IX106" s="198">
        <f t="shared" si="657"/>
        <v>2.4583155939336183E-4</v>
      </c>
      <c r="IY106" s="198">
        <f t="shared" si="657"/>
        <v>2.6359045280877205E-4</v>
      </c>
      <c r="IZ106" s="198">
        <f t="shared" si="657"/>
        <v>2.823779956488682E-4</v>
      </c>
      <c r="JA106" s="198">
        <f t="shared" si="657"/>
        <v>3.0223249841760156E-4</v>
      </c>
      <c r="JB106" s="198">
        <f t="shared" si="657"/>
        <v>3.2319200311152566E-4</v>
      </c>
      <c r="JC106" s="198">
        <f t="shared" si="657"/>
        <v>3.4529412273217182E-4</v>
      </c>
      <c r="JD106" s="198">
        <f t="shared" si="657"/>
        <v>3.6857587159132217E-4</v>
      </c>
      <c r="JE106" s="198">
        <f t="shared" si="657"/>
        <v>3.9307348671781408E-4</v>
      </c>
      <c r="JF106" s="198">
        <f t="shared" si="657"/>
        <v>4.1882224075364945E-4</v>
      </c>
      <c r="JG106" s="198">
        <f t="shared" si="657"/>
        <v>4.4585624680885103E-4</v>
      </c>
      <c r="JH106" s="198">
        <f t="shared" si="657"/>
        <v>4.742082558282021E-4</v>
      </c>
      <c r="JI106" s="198">
        <f t="shared" si="657"/>
        <v>5.039094471081402E-4</v>
      </c>
      <c r="JJ106" s="198">
        <f t="shared" si="657"/>
        <v>5.3498921268805666E-4</v>
      </c>
      <c r="JK106" s="198">
        <f t="shared" si="657"/>
        <v>5.6747493642638467E-4</v>
      </c>
      <c r="JL106" s="198">
        <f t="shared" si="657"/>
        <v>6.0139176865748787E-4</v>
      </c>
      <c r="JM106" s="198">
        <f t="shared" si="657"/>
        <v>6.3676239740966889E-4</v>
      </c>
      <c r="JN106" s="198">
        <f t="shared" si="657"/>
        <v>6.7360681724689016E-4</v>
      </c>
      <c r="JO106" s="198">
        <f t="shared" si="657"/>
        <v>7.1194209687617301E-4</v>
      </c>
      <c r="JP106" s="198">
        <f t="shared" si="657"/>
        <v>7.517821467383077E-4</v>
      </c>
      <c r="JQ106" s="198">
        <f t="shared" si="657"/>
        <v>7.9313748787061518E-4</v>
      </c>
      <c r="JR106" s="198">
        <f t="shared" si="657"/>
        <v>8.3601502339618696E-4</v>
      </c>
      <c r="JS106" s="198">
        <f t="shared" si="657"/>
        <v>8.8041781405342361E-4</v>
      </c>
      <c r="JT106" s="198">
        <f t="shared" si="657"/>
        <v>9.2634485923198727E-4</v>
      </c>
      <c r="JU106" s="198">
        <f t="shared" si="657"/>
        <v>9.7379088502559479E-4</v>
      </c>
      <c r="JV106" s="198">
        <f t="shared" si="657"/>
        <v>0</v>
      </c>
      <c r="JW106" s="198">
        <f t="shared" si="657"/>
        <v>0</v>
      </c>
      <c r="JX106" s="198">
        <f t="shared" si="657"/>
        <v>0</v>
      </c>
      <c r="JY106" s="198">
        <f t="shared" si="657"/>
        <v>0</v>
      </c>
      <c r="JZ106" s="198">
        <f t="shared" si="657"/>
        <v>0</v>
      </c>
      <c r="KA106" s="198">
        <f t="shared" si="657"/>
        <v>0</v>
      </c>
      <c r="KB106" s="198">
        <f t="shared" si="657"/>
        <v>0</v>
      </c>
      <c r="KC106" s="198">
        <f t="shared" si="657"/>
        <v>0</v>
      </c>
      <c r="KD106" s="198">
        <f t="shared" si="657"/>
        <v>0</v>
      </c>
      <c r="KE106" s="198">
        <f t="shared" si="657"/>
        <v>0</v>
      </c>
      <c r="KF106" s="198">
        <f t="shared" si="657"/>
        <v>0</v>
      </c>
      <c r="KG106" s="198">
        <f t="shared" si="657"/>
        <v>0</v>
      </c>
      <c r="KH106" s="198">
        <f t="shared" si="657"/>
        <v>0</v>
      </c>
      <c r="KI106" s="198">
        <f t="shared" si="657"/>
        <v>0</v>
      </c>
      <c r="KJ106" s="198">
        <f t="shared" si="657"/>
        <v>0</v>
      </c>
      <c r="KK106" s="198">
        <f t="shared" si="657"/>
        <v>0</v>
      </c>
      <c r="KL106" s="198">
        <f t="shared" si="657"/>
        <v>0</v>
      </c>
      <c r="KM106" s="198">
        <f t="shared" si="657"/>
        <v>0</v>
      </c>
      <c r="KN106" s="198">
        <f t="shared" si="657"/>
        <v>0</v>
      </c>
      <c r="KO106" s="198">
        <f t="shared" ref="KO106:MZ106" si="658">IF(AND($D$112&gt;0,$D$113&gt;0),IF(OR(CV104&lt;$D$112,CV104=$D$112),KO104,0),"")</f>
        <v>0</v>
      </c>
      <c r="KP106" s="198">
        <f t="shared" si="658"/>
        <v>0</v>
      </c>
      <c r="KQ106" s="198">
        <f t="shared" si="658"/>
        <v>0</v>
      </c>
      <c r="KR106" s="198">
        <f t="shared" si="658"/>
        <v>0</v>
      </c>
      <c r="KS106" s="198">
        <f t="shared" si="658"/>
        <v>0</v>
      </c>
      <c r="KT106" s="198">
        <f t="shared" si="658"/>
        <v>0</v>
      </c>
      <c r="KU106" s="198">
        <f t="shared" si="658"/>
        <v>0</v>
      </c>
      <c r="KV106" s="198">
        <f t="shared" si="658"/>
        <v>0</v>
      </c>
      <c r="KW106" s="198">
        <f t="shared" si="658"/>
        <v>0</v>
      </c>
      <c r="KX106" s="198">
        <f t="shared" si="658"/>
        <v>0</v>
      </c>
      <c r="KY106" s="198">
        <f t="shared" si="658"/>
        <v>0</v>
      </c>
      <c r="KZ106" s="198">
        <f t="shared" si="658"/>
        <v>0</v>
      </c>
      <c r="LA106" s="198">
        <f t="shared" si="658"/>
        <v>0</v>
      </c>
      <c r="LB106" s="198">
        <f t="shared" si="658"/>
        <v>0</v>
      </c>
      <c r="LC106" s="198">
        <f t="shared" si="658"/>
        <v>0</v>
      </c>
      <c r="LD106" s="198">
        <f t="shared" si="658"/>
        <v>0</v>
      </c>
      <c r="LE106" s="198">
        <f t="shared" si="658"/>
        <v>0</v>
      </c>
      <c r="LF106" s="198">
        <f t="shared" si="658"/>
        <v>0</v>
      </c>
      <c r="LG106" s="198">
        <f t="shared" si="658"/>
        <v>0</v>
      </c>
      <c r="LH106" s="198">
        <f t="shared" si="658"/>
        <v>0</v>
      </c>
      <c r="LI106" s="198">
        <f t="shared" si="658"/>
        <v>0</v>
      </c>
      <c r="LJ106" s="198">
        <f t="shared" si="658"/>
        <v>0</v>
      </c>
      <c r="LK106" s="198">
        <f t="shared" si="658"/>
        <v>0</v>
      </c>
      <c r="LL106" s="198">
        <f t="shared" si="658"/>
        <v>0</v>
      </c>
      <c r="LM106" s="198">
        <f t="shared" si="658"/>
        <v>0</v>
      </c>
      <c r="LN106" s="198">
        <f t="shared" si="658"/>
        <v>0</v>
      </c>
      <c r="LO106" s="198">
        <f t="shared" si="658"/>
        <v>0</v>
      </c>
      <c r="LP106" s="198">
        <f t="shared" si="658"/>
        <v>0</v>
      </c>
      <c r="LQ106" s="198">
        <f t="shared" si="658"/>
        <v>0</v>
      </c>
      <c r="LR106" s="198">
        <f t="shared" si="658"/>
        <v>0</v>
      </c>
      <c r="LS106" s="198">
        <f t="shared" si="658"/>
        <v>0</v>
      </c>
      <c r="LT106" s="198">
        <f t="shared" si="658"/>
        <v>0</v>
      </c>
      <c r="LU106" s="198">
        <f t="shared" si="658"/>
        <v>0</v>
      </c>
      <c r="LV106" s="198">
        <f t="shared" si="658"/>
        <v>0</v>
      </c>
      <c r="LW106" s="198">
        <f t="shared" si="658"/>
        <v>0</v>
      </c>
      <c r="LX106" s="198">
        <f t="shared" si="658"/>
        <v>0</v>
      </c>
      <c r="LY106" s="198">
        <f t="shared" si="658"/>
        <v>0</v>
      </c>
      <c r="LZ106" s="198">
        <f t="shared" si="658"/>
        <v>0</v>
      </c>
      <c r="MA106" s="198">
        <f t="shared" si="658"/>
        <v>0</v>
      </c>
      <c r="MB106" s="198">
        <f t="shared" si="658"/>
        <v>0</v>
      </c>
      <c r="MC106" s="198">
        <f t="shared" si="658"/>
        <v>0</v>
      </c>
      <c r="MD106" s="198">
        <f t="shared" si="658"/>
        <v>0</v>
      </c>
      <c r="ME106" s="198">
        <f t="shared" si="658"/>
        <v>0</v>
      </c>
      <c r="MF106" s="198">
        <f t="shared" si="658"/>
        <v>0</v>
      </c>
      <c r="MG106" s="198">
        <f t="shared" si="658"/>
        <v>0</v>
      </c>
      <c r="MH106" s="198">
        <f t="shared" si="658"/>
        <v>0</v>
      </c>
      <c r="MI106" s="198">
        <f t="shared" si="658"/>
        <v>0</v>
      </c>
      <c r="MJ106" s="198">
        <f t="shared" si="658"/>
        <v>0</v>
      </c>
      <c r="MK106" s="198">
        <f t="shared" si="658"/>
        <v>0</v>
      </c>
      <c r="ML106" s="198">
        <f t="shared" si="658"/>
        <v>0</v>
      </c>
      <c r="MM106" s="198">
        <f t="shared" si="658"/>
        <v>0</v>
      </c>
      <c r="MN106" s="198">
        <f t="shared" si="658"/>
        <v>0</v>
      </c>
      <c r="MO106" s="198">
        <f t="shared" si="658"/>
        <v>0</v>
      </c>
      <c r="MP106" s="198">
        <f t="shared" si="658"/>
        <v>0</v>
      </c>
      <c r="MQ106" s="198">
        <f t="shared" si="658"/>
        <v>0</v>
      </c>
      <c r="MR106" s="198">
        <f t="shared" si="658"/>
        <v>0</v>
      </c>
      <c r="MS106" s="198">
        <f t="shared" si="658"/>
        <v>0</v>
      </c>
      <c r="MT106" s="198">
        <f t="shared" si="658"/>
        <v>0</v>
      </c>
      <c r="MU106" s="198">
        <f t="shared" si="658"/>
        <v>0</v>
      </c>
      <c r="MV106" s="198">
        <f t="shared" si="658"/>
        <v>0</v>
      </c>
      <c r="MW106" s="198">
        <f t="shared" si="658"/>
        <v>0</v>
      </c>
      <c r="MX106" s="198">
        <f t="shared" si="658"/>
        <v>0</v>
      </c>
      <c r="MY106" s="198">
        <f t="shared" si="658"/>
        <v>0</v>
      </c>
      <c r="MZ106" s="198">
        <f t="shared" si="658"/>
        <v>0</v>
      </c>
      <c r="NA106" s="198">
        <f t="shared" ref="NA106:PL106" si="659">IF(AND($D$112&gt;0,$D$113&gt;0),IF(OR(FH104&lt;$D$112,FH104=$D$112),NA104,0),"")</f>
        <v>0</v>
      </c>
      <c r="NB106" s="198">
        <f t="shared" si="659"/>
        <v>0</v>
      </c>
      <c r="NC106" s="198">
        <f t="shared" si="659"/>
        <v>0</v>
      </c>
      <c r="ND106" s="198">
        <f t="shared" si="659"/>
        <v>0</v>
      </c>
      <c r="NE106" s="198">
        <f t="shared" si="659"/>
        <v>0</v>
      </c>
      <c r="NF106" s="198">
        <f t="shared" si="659"/>
        <v>0</v>
      </c>
      <c r="NG106" s="198">
        <f t="shared" si="659"/>
        <v>0</v>
      </c>
      <c r="NH106" s="198">
        <f t="shared" si="659"/>
        <v>0</v>
      </c>
      <c r="NI106" s="198">
        <f t="shared" si="659"/>
        <v>0</v>
      </c>
      <c r="NJ106" s="198">
        <f t="shared" si="659"/>
        <v>0</v>
      </c>
      <c r="NK106" s="198">
        <f t="shared" si="659"/>
        <v>0</v>
      </c>
      <c r="NL106" s="198">
        <f t="shared" si="659"/>
        <v>0</v>
      </c>
      <c r="NM106" s="198">
        <f t="shared" si="659"/>
        <v>0</v>
      </c>
      <c r="NN106" s="198">
        <f t="shared" si="659"/>
        <v>0</v>
      </c>
      <c r="NO106" s="198">
        <f t="shared" si="659"/>
        <v>0</v>
      </c>
      <c r="NP106" s="198">
        <f t="shared" si="659"/>
        <v>0</v>
      </c>
      <c r="NQ106" s="198">
        <f t="shared" si="659"/>
        <v>0</v>
      </c>
      <c r="NR106" s="198">
        <f t="shared" si="659"/>
        <v>0</v>
      </c>
      <c r="NS106" s="198">
        <f t="shared" si="659"/>
        <v>0</v>
      </c>
      <c r="NT106" s="198">
        <f t="shared" si="659"/>
        <v>0</v>
      </c>
      <c r="NU106" s="198">
        <f t="shared" si="659"/>
        <v>0</v>
      </c>
      <c r="NV106" s="198">
        <f t="shared" si="659"/>
        <v>0</v>
      </c>
      <c r="NW106" s="198">
        <f t="shared" si="659"/>
        <v>0</v>
      </c>
      <c r="NX106" s="198">
        <f t="shared" si="659"/>
        <v>0</v>
      </c>
      <c r="NY106" s="198">
        <f t="shared" si="659"/>
        <v>0</v>
      </c>
      <c r="NZ106" s="198">
        <f t="shared" si="659"/>
        <v>0</v>
      </c>
      <c r="OA106" s="198">
        <f t="shared" si="659"/>
        <v>0</v>
      </c>
      <c r="OB106" s="198">
        <f t="shared" si="659"/>
        <v>0</v>
      </c>
      <c r="OC106" s="198">
        <f t="shared" si="659"/>
        <v>0</v>
      </c>
      <c r="OD106" s="198">
        <f t="shared" si="659"/>
        <v>0</v>
      </c>
      <c r="OE106" s="198">
        <f t="shared" si="659"/>
        <v>0</v>
      </c>
      <c r="OF106" s="198">
        <f t="shared" si="659"/>
        <v>0</v>
      </c>
      <c r="OG106" s="198">
        <f t="shared" si="659"/>
        <v>0</v>
      </c>
      <c r="OH106" s="198">
        <f t="shared" si="659"/>
        <v>0</v>
      </c>
      <c r="OI106" s="198">
        <f t="shared" si="659"/>
        <v>0</v>
      </c>
      <c r="OJ106" s="198">
        <f t="shared" si="659"/>
        <v>0</v>
      </c>
      <c r="OK106" s="198">
        <f t="shared" si="659"/>
        <v>0</v>
      </c>
      <c r="OL106" s="198">
        <f t="shared" si="659"/>
        <v>0</v>
      </c>
      <c r="OM106" s="198">
        <f t="shared" si="659"/>
        <v>0</v>
      </c>
      <c r="ON106" s="198">
        <f t="shared" si="659"/>
        <v>0</v>
      </c>
      <c r="OO106" s="198">
        <f t="shared" si="659"/>
        <v>0</v>
      </c>
      <c r="OP106" s="198">
        <f t="shared" si="659"/>
        <v>0</v>
      </c>
      <c r="OQ106" s="198">
        <f t="shared" si="659"/>
        <v>0</v>
      </c>
      <c r="OR106" s="198">
        <f t="shared" si="659"/>
        <v>0</v>
      </c>
      <c r="OS106" s="198">
        <f t="shared" si="659"/>
        <v>0</v>
      </c>
      <c r="OT106" s="198">
        <f t="shared" si="659"/>
        <v>0</v>
      </c>
      <c r="OU106" s="198">
        <f t="shared" si="659"/>
        <v>0</v>
      </c>
      <c r="OV106" s="198">
        <f t="shared" si="659"/>
        <v>0</v>
      </c>
      <c r="OW106" s="198">
        <f t="shared" si="659"/>
        <v>0</v>
      </c>
      <c r="OX106" s="198">
        <f t="shared" si="659"/>
        <v>0</v>
      </c>
      <c r="OY106" s="198">
        <f t="shared" si="659"/>
        <v>0</v>
      </c>
      <c r="OZ106" s="198">
        <f t="shared" si="659"/>
        <v>0</v>
      </c>
      <c r="PA106" s="198">
        <f t="shared" si="659"/>
        <v>0</v>
      </c>
      <c r="PB106" s="198">
        <f t="shared" si="659"/>
        <v>0</v>
      </c>
      <c r="PC106" s="198">
        <f t="shared" si="659"/>
        <v>0</v>
      </c>
      <c r="PD106" s="198">
        <f t="shared" si="659"/>
        <v>0</v>
      </c>
      <c r="PE106" s="198">
        <f t="shared" si="659"/>
        <v>0</v>
      </c>
      <c r="PF106" s="198">
        <f t="shared" si="659"/>
        <v>0</v>
      </c>
      <c r="PG106" s="198">
        <f t="shared" si="659"/>
        <v>0</v>
      </c>
      <c r="PH106" s="198">
        <f t="shared" si="659"/>
        <v>0</v>
      </c>
      <c r="PI106" s="198">
        <f t="shared" si="659"/>
        <v>0</v>
      </c>
      <c r="PJ106" s="198">
        <f t="shared" si="659"/>
        <v>0</v>
      </c>
      <c r="PK106" s="198">
        <f t="shared" si="659"/>
        <v>0</v>
      </c>
      <c r="PL106" s="198">
        <f t="shared" si="659"/>
        <v>0</v>
      </c>
      <c r="PM106" s="198">
        <f t="shared" ref="PM106:PT106" si="660">IF(AND($D$112&gt;0,$D$113&gt;0),IF(OR(HT104&lt;$D$112,HT104=$D$112),PM104,0),"")</f>
        <v>0</v>
      </c>
      <c r="PN106" s="198">
        <f t="shared" si="660"/>
        <v>0</v>
      </c>
      <c r="PO106" s="198">
        <f t="shared" si="660"/>
        <v>0</v>
      </c>
      <c r="PP106" s="198">
        <f t="shared" si="660"/>
        <v>0</v>
      </c>
      <c r="PQ106" s="198">
        <f t="shared" si="660"/>
        <v>0</v>
      </c>
      <c r="PR106" s="198">
        <f t="shared" si="660"/>
        <v>0</v>
      </c>
      <c r="PS106" s="198">
        <f t="shared" si="660"/>
        <v>0</v>
      </c>
      <c r="PT106" s="198">
        <f t="shared" si="660"/>
        <v>0</v>
      </c>
    </row>
    <row r="107" spans="1:436" x14ac:dyDescent="0.45">
      <c r="A107" s="15"/>
      <c r="B107" s="15"/>
      <c r="C107" s="15"/>
      <c r="D107" s="15"/>
      <c r="E107" s="15"/>
      <c r="F107" s="15"/>
      <c r="G107" s="16"/>
      <c r="H107" s="15"/>
      <c r="I107" s="15"/>
      <c r="J107" s="15"/>
      <c r="K107" s="15"/>
      <c r="L107" s="15"/>
      <c r="M107" s="15"/>
      <c r="N107" s="15"/>
      <c r="O107" s="15"/>
      <c r="P107" s="15"/>
      <c r="Q107" s="15"/>
      <c r="R107" s="15"/>
      <c r="S107" s="15"/>
      <c r="T107" s="15"/>
      <c r="U107" s="114"/>
      <c r="V107" s="15"/>
      <c r="W107" s="15"/>
      <c r="X107" s="15"/>
      <c r="Y107" s="15"/>
      <c r="Z107" s="15"/>
      <c r="AA107" s="15"/>
      <c r="AB107" s="15"/>
      <c r="AC107" s="15"/>
      <c r="AD107" s="15"/>
      <c r="AE107" s="15"/>
      <c r="AF107" s="15"/>
      <c r="AG107" s="15"/>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IB107" s="198">
        <f>IF(AND($D$112&gt;0,$D$113&gt;0),IF(AND(AI104&gt;$D$112,OR(AI104&lt;$D$113,AI104=$D$113)),IB104,0),"")</f>
        <v>0</v>
      </c>
      <c r="IC107" s="198">
        <f t="shared" ref="IC107:KN107" si="661">IF(AND($D$112&gt;0,$D$113&gt;0),IF(AND(AJ104&gt;$D$112,OR(AJ104&lt;$D$113,AJ104=$D$113)),IC104,0),"")</f>
        <v>0</v>
      </c>
      <c r="ID107" s="198">
        <f t="shared" si="661"/>
        <v>0</v>
      </c>
      <c r="IE107" s="198">
        <f t="shared" si="661"/>
        <v>0</v>
      </c>
      <c r="IF107" s="198">
        <f t="shared" si="661"/>
        <v>0</v>
      </c>
      <c r="IG107" s="198">
        <f t="shared" si="661"/>
        <v>0</v>
      </c>
      <c r="IH107" s="198">
        <f t="shared" si="661"/>
        <v>0</v>
      </c>
      <c r="II107" s="198">
        <f t="shared" si="661"/>
        <v>0</v>
      </c>
      <c r="IJ107" s="198">
        <f t="shared" si="661"/>
        <v>0</v>
      </c>
      <c r="IK107" s="198">
        <f t="shared" si="661"/>
        <v>0</v>
      </c>
      <c r="IL107" s="198">
        <f t="shared" si="661"/>
        <v>0</v>
      </c>
      <c r="IM107" s="198">
        <f t="shared" si="661"/>
        <v>0</v>
      </c>
      <c r="IN107" s="198">
        <f t="shared" si="661"/>
        <v>0</v>
      </c>
      <c r="IO107" s="198">
        <f t="shared" si="661"/>
        <v>0</v>
      </c>
      <c r="IP107" s="198">
        <f t="shared" si="661"/>
        <v>0</v>
      </c>
      <c r="IQ107" s="198">
        <f t="shared" si="661"/>
        <v>0</v>
      </c>
      <c r="IR107" s="198">
        <f t="shared" si="661"/>
        <v>0</v>
      </c>
      <c r="IS107" s="198">
        <f t="shared" si="661"/>
        <v>0</v>
      </c>
      <c r="IT107" s="198">
        <f t="shared" si="661"/>
        <v>0</v>
      </c>
      <c r="IU107" s="198">
        <f t="shared" si="661"/>
        <v>0</v>
      </c>
      <c r="IV107" s="198">
        <f t="shared" si="661"/>
        <v>0</v>
      </c>
      <c r="IW107" s="198">
        <f t="shared" si="661"/>
        <v>0</v>
      </c>
      <c r="IX107" s="198">
        <f t="shared" si="661"/>
        <v>0</v>
      </c>
      <c r="IY107" s="198">
        <f t="shared" si="661"/>
        <v>0</v>
      </c>
      <c r="IZ107" s="198">
        <f t="shared" si="661"/>
        <v>0</v>
      </c>
      <c r="JA107" s="198">
        <f t="shared" si="661"/>
        <v>0</v>
      </c>
      <c r="JB107" s="198">
        <f t="shared" si="661"/>
        <v>0</v>
      </c>
      <c r="JC107" s="198">
        <f t="shared" si="661"/>
        <v>0</v>
      </c>
      <c r="JD107" s="198">
        <f t="shared" si="661"/>
        <v>0</v>
      </c>
      <c r="JE107" s="198">
        <f t="shared" si="661"/>
        <v>0</v>
      </c>
      <c r="JF107" s="198">
        <f t="shared" si="661"/>
        <v>0</v>
      </c>
      <c r="JG107" s="198">
        <f t="shared" si="661"/>
        <v>0</v>
      </c>
      <c r="JH107" s="198">
        <f t="shared" si="661"/>
        <v>0</v>
      </c>
      <c r="JI107" s="198">
        <f t="shared" si="661"/>
        <v>0</v>
      </c>
      <c r="JJ107" s="198">
        <f t="shared" si="661"/>
        <v>0</v>
      </c>
      <c r="JK107" s="198">
        <f t="shared" si="661"/>
        <v>0</v>
      </c>
      <c r="JL107" s="198">
        <f t="shared" si="661"/>
        <v>0</v>
      </c>
      <c r="JM107" s="198">
        <f t="shared" si="661"/>
        <v>0</v>
      </c>
      <c r="JN107" s="198">
        <f t="shared" si="661"/>
        <v>0</v>
      </c>
      <c r="JO107" s="198">
        <f t="shared" si="661"/>
        <v>0</v>
      </c>
      <c r="JP107" s="198">
        <f t="shared" si="661"/>
        <v>0</v>
      </c>
      <c r="JQ107" s="198">
        <f t="shared" si="661"/>
        <v>0</v>
      </c>
      <c r="JR107" s="198">
        <f t="shared" si="661"/>
        <v>0</v>
      </c>
      <c r="JS107" s="198">
        <f t="shared" si="661"/>
        <v>0</v>
      </c>
      <c r="JT107" s="198">
        <f t="shared" si="661"/>
        <v>0</v>
      </c>
      <c r="JU107" s="198">
        <f t="shared" si="661"/>
        <v>0</v>
      </c>
      <c r="JV107" s="198">
        <f t="shared" si="661"/>
        <v>1.0227461408476534E-3</v>
      </c>
      <c r="JW107" s="198">
        <f t="shared" si="661"/>
        <v>1.0731962061817798E-3</v>
      </c>
      <c r="JX107" s="198">
        <f t="shared" si="661"/>
        <v>1.1251218090550482E-3</v>
      </c>
      <c r="JY107" s="198">
        <f t="shared" si="661"/>
        <v>1.1784986578267354E-3</v>
      </c>
      <c r="JZ107" s="198">
        <f t="shared" si="661"/>
        <v>1.2332972878787193E-3</v>
      </c>
      <c r="KA107" s="198">
        <f t="shared" si="661"/>
        <v>1.28948292477512E-3</v>
      </c>
      <c r="KB107" s="198">
        <f t="shared" si="661"/>
        <v>1.3470153654277259E-3</v>
      </c>
      <c r="KC107" s="198">
        <f t="shared" si="661"/>
        <v>1.40584887875992E-3</v>
      </c>
      <c r="KD107" s="198">
        <f t="shared" si="661"/>
        <v>1.4659321273050143E-3</v>
      </c>
      <c r="KE107" s="198">
        <f t="shared" si="661"/>
        <v>1.5272081111048963E-3</v>
      </c>
      <c r="KF107" s="198">
        <f t="shared" si="661"/>
        <v>1.5896141351917558E-3</v>
      </c>
      <c r="KG107" s="198">
        <f t="shared" si="661"/>
        <v>1.6530818018394952E-3</v>
      </c>
      <c r="KH107" s="198">
        <f t="shared" si="661"/>
        <v>1.7175370286623528E-3</v>
      </c>
      <c r="KI107" s="198">
        <f t="shared" si="661"/>
        <v>1.7829000935168681E-3</v>
      </c>
      <c r="KJ107" s="198">
        <f t="shared" si="661"/>
        <v>1.8490857070297914E-3</v>
      </c>
      <c r="KK107" s="198">
        <f t="shared" si="661"/>
        <v>1.9160031134297746E-3</v>
      </c>
      <c r="KL107" s="198">
        <f t="shared" si="661"/>
        <v>1.9835562202052482E-3</v>
      </c>
      <c r="KM107" s="198">
        <f t="shared" si="661"/>
        <v>2.0516437569457115E-3</v>
      </c>
      <c r="KN107" s="198">
        <f t="shared" si="661"/>
        <v>2.1201594635497779E-3</v>
      </c>
      <c r="KO107" s="198">
        <f t="shared" ref="KO107:MZ107" si="662">IF(AND($D$112&gt;0,$D$113&gt;0),IF(AND(CV104&gt;$D$112,OR(CV104&lt;$D$113,CV104=$D$113)),KO104,0),"")</f>
        <v>2.1889923078017778E-3</v>
      </c>
      <c r="KP107" s="198">
        <f t="shared" si="662"/>
        <v>2.2580267321307586E-3</v>
      </c>
      <c r="KQ107" s="198">
        <f t="shared" si="662"/>
        <v>2.3271429291727096E-3</v>
      </c>
      <c r="KR107" s="198">
        <f t="shared" si="662"/>
        <v>2.3962171455601277E-3</v>
      </c>
      <c r="KS107" s="198">
        <f t="shared" si="662"/>
        <v>2.4651220131641578E-3</v>
      </c>
      <c r="KT107" s="198">
        <f t="shared" si="662"/>
        <v>2.5337269068150632E-3</v>
      </c>
      <c r="KU107" s="198">
        <f t="shared" si="662"/>
        <v>2.6018983273282982E-3</v>
      </c>
      <c r="KV107" s="198">
        <f t="shared" si="662"/>
        <v>2.669500308467652E-3</v>
      </c>
      <c r="KW107" s="198">
        <f t="shared" si="662"/>
        <v>2.7363948462854728E-3</v>
      </c>
      <c r="KX107" s="198">
        <f t="shared" si="662"/>
        <v>2.8024423490945866E-3</v>
      </c>
      <c r="KY107" s="198">
        <f t="shared" si="662"/>
        <v>2.8675021061488459E-3</v>
      </c>
      <c r="KZ107" s="198">
        <f t="shared" si="662"/>
        <v>2.9314327729409641E-3</v>
      </c>
      <c r="LA107" s="198">
        <f t="shared" si="662"/>
        <v>2.9940928708690291E-3</v>
      </c>
      <c r="LB107" s="198">
        <f t="shared" si="662"/>
        <v>3.0553412988783982E-3</v>
      </c>
      <c r="LC107" s="198">
        <f t="shared" si="662"/>
        <v>3.1150378545550194E-3</v>
      </c>
      <c r="LD107" s="198">
        <f t="shared" si="662"/>
        <v>3.1730437620310324E-3</v>
      </c>
      <c r="LE107" s="198">
        <f t="shared" si="662"/>
        <v>3.2292222039650002E-3</v>
      </c>
      <c r="LF107" s="198">
        <f t="shared" si="662"/>
        <v>3.2834388547785345E-3</v>
      </c>
      <c r="LG107" s="198">
        <f t="shared" si="662"/>
        <v>3.3355624122693235E-3</v>
      </c>
      <c r="LH107" s="198">
        <f t="shared" si="662"/>
        <v>3.3854651246786223E-3</v>
      </c>
      <c r="LI107" s="198">
        <f t="shared" si="662"/>
        <v>3.4330233102697343E-3</v>
      </c>
      <c r="LJ107" s="198">
        <f t="shared" si="662"/>
        <v>3.478117866473493E-3</v>
      </c>
      <c r="LK107" s="198">
        <f t="shared" si="662"/>
        <v>3.5206347656775148E-3</v>
      </c>
      <c r="LL107" s="198">
        <f t="shared" si="662"/>
        <v>3.5604655347783189E-3</v>
      </c>
      <c r="LM107" s="198">
        <f t="shared" si="662"/>
        <v>3.5975077156791043E-3</v>
      </c>
      <c r="LN107" s="198">
        <f t="shared" si="662"/>
        <v>3.6316653040009651E-3</v>
      </c>
      <c r="LO107" s="198">
        <f t="shared" si="662"/>
        <v>3.6628491633810779E-3</v>
      </c>
      <c r="LP107" s="198">
        <f t="shared" si="662"/>
        <v>3.6909774128573635E-3</v>
      </c>
      <c r="LQ107" s="198">
        <f t="shared" si="662"/>
        <v>3.7159757849844544E-3</v>
      </c>
      <c r="LR107" s="198">
        <f t="shared" si="662"/>
        <v>3.7377779524895407E-3</v>
      </c>
      <c r="LS107" s="198">
        <f t="shared" si="662"/>
        <v>3.7563258214576411E-3</v>
      </c>
      <c r="LT107" s="198">
        <f t="shared" si="662"/>
        <v>3.7715697892326929E-3</v>
      </c>
      <c r="LU107" s="198">
        <f t="shared" si="662"/>
        <v>3.783468965432156E-3</v>
      </c>
      <c r="LV107" s="198">
        <f t="shared" si="662"/>
        <v>3.7919913546969144E-3</v>
      </c>
      <c r="LW107" s="198">
        <f t="shared" si="662"/>
        <v>3.7971140000333512E-3</v>
      </c>
      <c r="LX107" s="198">
        <f t="shared" si="662"/>
        <v>3.7988230858488296E-3</v>
      </c>
      <c r="LY107" s="198">
        <f t="shared" si="662"/>
        <v>3.7971140000333421E-3</v>
      </c>
      <c r="LZ107" s="198">
        <f t="shared" si="662"/>
        <v>3.7919913546968966E-3</v>
      </c>
      <c r="MA107" s="198">
        <f t="shared" si="662"/>
        <v>3.7834689654321295E-3</v>
      </c>
      <c r="MB107" s="198">
        <f t="shared" si="662"/>
        <v>3.7715697892326577E-3</v>
      </c>
      <c r="MC107" s="198">
        <f t="shared" si="662"/>
        <v>3.7563258214575977E-3</v>
      </c>
      <c r="MD107" s="198">
        <f t="shared" si="662"/>
        <v>3.7377779524894882E-3</v>
      </c>
      <c r="ME107" s="198">
        <f t="shared" si="662"/>
        <v>3.7159757849843937E-3</v>
      </c>
      <c r="MF107" s="198">
        <f t="shared" si="662"/>
        <v>3.6909774128572942E-3</v>
      </c>
      <c r="MG107" s="198">
        <f t="shared" si="662"/>
        <v>3.6628491633810011E-3</v>
      </c>
      <c r="MH107" s="198">
        <f t="shared" si="662"/>
        <v>3.6316653040008801E-3</v>
      </c>
      <c r="MI107" s="198">
        <f t="shared" si="662"/>
        <v>3.5975077156790119E-3</v>
      </c>
      <c r="MJ107" s="198">
        <f t="shared" si="662"/>
        <v>3.5604655347782187E-3</v>
      </c>
      <c r="MK107" s="198">
        <f t="shared" si="662"/>
        <v>3.5206347656774081E-3</v>
      </c>
      <c r="ML107" s="198">
        <f t="shared" si="662"/>
        <v>3.4781178664733785E-3</v>
      </c>
      <c r="MM107" s="198">
        <f t="shared" si="662"/>
        <v>3.4330233102696137E-3</v>
      </c>
      <c r="MN107" s="198">
        <f t="shared" si="662"/>
        <v>3.3854651246784948E-3</v>
      </c>
      <c r="MO107" s="198">
        <f t="shared" si="662"/>
        <v>3.3355624122691908E-3</v>
      </c>
      <c r="MP107" s="198">
        <f t="shared" si="662"/>
        <v>3.283438854778397E-3</v>
      </c>
      <c r="MQ107" s="198">
        <f t="shared" si="662"/>
        <v>3.2292222039648566E-3</v>
      </c>
      <c r="MR107" s="198">
        <f t="shared" si="662"/>
        <v>3.1730437620308837E-3</v>
      </c>
      <c r="MS107" s="198">
        <f t="shared" si="662"/>
        <v>3.1150378545548667E-3</v>
      </c>
      <c r="MT107" s="198">
        <f t="shared" si="662"/>
        <v>3.0553412988782408E-3</v>
      </c>
      <c r="MU107" s="198">
        <f t="shared" si="662"/>
        <v>2.9940928708688682E-3</v>
      </c>
      <c r="MV107" s="198">
        <f t="shared" si="662"/>
        <v>2.9314327729407998E-3</v>
      </c>
      <c r="MW107" s="198">
        <f t="shared" si="662"/>
        <v>2.8675021061486785E-3</v>
      </c>
      <c r="MX107" s="198">
        <f t="shared" si="662"/>
        <v>2.8024423490944162E-3</v>
      </c>
      <c r="MY107" s="198">
        <f t="shared" si="662"/>
        <v>2.7363948462852997E-3</v>
      </c>
      <c r="MZ107" s="198">
        <f t="shared" si="662"/>
        <v>2.6695003084674773E-3</v>
      </c>
      <c r="NA107" s="198">
        <f t="shared" ref="NA107:PL107" si="663">IF(AND($D$112&gt;0,$D$113&gt;0),IF(AND(FH104&gt;$D$112,OR(FH104&lt;$D$113,FH104=$D$113)),NA104,0),"")</f>
        <v>2.6018983273281221E-3</v>
      </c>
      <c r="NB107" s="198">
        <f t="shared" si="663"/>
        <v>2.5337269068148854E-3</v>
      </c>
      <c r="NC107" s="198">
        <f t="shared" si="663"/>
        <v>2.4651220131639792E-3</v>
      </c>
      <c r="ND107" s="198">
        <f t="shared" si="663"/>
        <v>2.3962171455599482E-3</v>
      </c>
      <c r="NE107" s="198">
        <f t="shared" si="663"/>
        <v>2.3271429291725301E-3</v>
      </c>
      <c r="NF107" s="198">
        <f t="shared" si="663"/>
        <v>2.2580267321305795E-3</v>
      </c>
      <c r="NG107" s="198">
        <f t="shared" si="663"/>
        <v>2.1889923078015992E-3</v>
      </c>
      <c r="NH107" s="198">
        <f t="shared" si="663"/>
        <v>2.1201594635495997E-3</v>
      </c>
      <c r="NI107" s="198">
        <f t="shared" si="663"/>
        <v>2.0516437569455337E-3</v>
      </c>
      <c r="NJ107" s="198">
        <f t="shared" si="663"/>
        <v>1.9835562202050725E-3</v>
      </c>
      <c r="NK107" s="198">
        <f t="shared" si="663"/>
        <v>1.9160031134295998E-3</v>
      </c>
      <c r="NL107" s="198">
        <f t="shared" si="663"/>
        <v>1.8490857070296179E-3</v>
      </c>
      <c r="NM107" s="198">
        <f t="shared" si="663"/>
        <v>1.7829000935166972E-3</v>
      </c>
      <c r="NN107" s="198">
        <f t="shared" si="663"/>
        <v>1.7175370286621843E-3</v>
      </c>
      <c r="NO107" s="198">
        <f t="shared" si="663"/>
        <v>1.6530818018393287E-3</v>
      </c>
      <c r="NP107" s="198">
        <f t="shared" si="663"/>
        <v>1.5896141351915926E-3</v>
      </c>
      <c r="NQ107" s="198">
        <f t="shared" si="663"/>
        <v>1.5272081111047354E-3</v>
      </c>
      <c r="NR107" s="198">
        <f t="shared" si="663"/>
        <v>1.4659321273048566E-3</v>
      </c>
      <c r="NS107" s="198">
        <f t="shared" si="663"/>
        <v>1.4058488787597649E-3</v>
      </c>
      <c r="NT107" s="198">
        <f t="shared" si="663"/>
        <v>1.3470153654275743E-3</v>
      </c>
      <c r="NU107" s="198">
        <f t="shared" si="663"/>
        <v>1.2894829247749719E-3</v>
      </c>
      <c r="NV107" s="198">
        <f t="shared" si="663"/>
        <v>1.2332972878785747E-3</v>
      </c>
      <c r="NW107" s="198">
        <f t="shared" si="663"/>
        <v>1.1784986578265949E-3</v>
      </c>
      <c r="NX107" s="198">
        <f t="shared" si="663"/>
        <v>1.1251218090549114E-3</v>
      </c>
      <c r="NY107" s="198">
        <f t="shared" si="663"/>
        <v>1.0731962061816464E-3</v>
      </c>
      <c r="NZ107" s="198">
        <f t="shared" si="663"/>
        <v>1.0227461408475246E-3</v>
      </c>
      <c r="OA107" s="198">
        <f t="shared" si="663"/>
        <v>0</v>
      </c>
      <c r="OB107" s="198">
        <f t="shared" si="663"/>
        <v>0</v>
      </c>
      <c r="OC107" s="198">
        <f t="shared" si="663"/>
        <v>0</v>
      </c>
      <c r="OD107" s="198">
        <f t="shared" si="663"/>
        <v>0</v>
      </c>
      <c r="OE107" s="198">
        <f t="shared" si="663"/>
        <v>0</v>
      </c>
      <c r="OF107" s="198">
        <f t="shared" si="663"/>
        <v>0</v>
      </c>
      <c r="OG107" s="198">
        <f t="shared" si="663"/>
        <v>0</v>
      </c>
      <c r="OH107" s="198">
        <f t="shared" si="663"/>
        <v>0</v>
      </c>
      <c r="OI107" s="198">
        <f t="shared" si="663"/>
        <v>0</v>
      </c>
      <c r="OJ107" s="198">
        <f t="shared" si="663"/>
        <v>0</v>
      </c>
      <c r="OK107" s="198">
        <f t="shared" si="663"/>
        <v>0</v>
      </c>
      <c r="OL107" s="198">
        <f t="shared" si="663"/>
        <v>0</v>
      </c>
      <c r="OM107" s="198">
        <f t="shared" si="663"/>
        <v>0</v>
      </c>
      <c r="ON107" s="198">
        <f t="shared" si="663"/>
        <v>0</v>
      </c>
      <c r="OO107" s="198">
        <f t="shared" si="663"/>
        <v>0</v>
      </c>
      <c r="OP107" s="198">
        <f t="shared" si="663"/>
        <v>0</v>
      </c>
      <c r="OQ107" s="198">
        <f t="shared" si="663"/>
        <v>0</v>
      </c>
      <c r="OR107" s="198">
        <f t="shared" si="663"/>
        <v>0</v>
      </c>
      <c r="OS107" s="198">
        <f t="shared" si="663"/>
        <v>0</v>
      </c>
      <c r="OT107" s="198">
        <f t="shared" si="663"/>
        <v>0</v>
      </c>
      <c r="OU107" s="198">
        <f t="shared" si="663"/>
        <v>0</v>
      </c>
      <c r="OV107" s="198">
        <f t="shared" si="663"/>
        <v>0</v>
      </c>
      <c r="OW107" s="198">
        <f t="shared" si="663"/>
        <v>0</v>
      </c>
      <c r="OX107" s="198">
        <f t="shared" si="663"/>
        <v>0</v>
      </c>
      <c r="OY107" s="198">
        <f t="shared" si="663"/>
        <v>0</v>
      </c>
      <c r="OZ107" s="198">
        <f t="shared" si="663"/>
        <v>0</v>
      </c>
      <c r="PA107" s="198">
        <f t="shared" si="663"/>
        <v>0</v>
      </c>
      <c r="PB107" s="198">
        <f t="shared" si="663"/>
        <v>0</v>
      </c>
      <c r="PC107" s="198">
        <f t="shared" si="663"/>
        <v>0</v>
      </c>
      <c r="PD107" s="198">
        <f t="shared" si="663"/>
        <v>0</v>
      </c>
      <c r="PE107" s="198">
        <f t="shared" si="663"/>
        <v>0</v>
      </c>
      <c r="PF107" s="198">
        <f t="shared" si="663"/>
        <v>0</v>
      </c>
      <c r="PG107" s="198">
        <f t="shared" si="663"/>
        <v>0</v>
      </c>
      <c r="PH107" s="198">
        <f t="shared" si="663"/>
        <v>0</v>
      </c>
      <c r="PI107" s="198">
        <f t="shared" si="663"/>
        <v>0</v>
      </c>
      <c r="PJ107" s="198">
        <f t="shared" si="663"/>
        <v>0</v>
      </c>
      <c r="PK107" s="198">
        <f t="shared" si="663"/>
        <v>0</v>
      </c>
      <c r="PL107" s="198">
        <f t="shared" si="663"/>
        <v>0</v>
      </c>
      <c r="PM107" s="198">
        <f t="shared" ref="PM107:PT107" si="664">IF(AND($D$112&gt;0,$D$113&gt;0),IF(AND(HT104&gt;$D$112,OR(HT104&lt;$D$113,HT104=$D$113)),PM104,0),"")</f>
        <v>0</v>
      </c>
      <c r="PN107" s="198">
        <f t="shared" si="664"/>
        <v>0</v>
      </c>
      <c r="PO107" s="198">
        <f t="shared" si="664"/>
        <v>0</v>
      </c>
      <c r="PP107" s="198">
        <f t="shared" si="664"/>
        <v>0</v>
      </c>
      <c r="PQ107" s="198">
        <f t="shared" si="664"/>
        <v>0</v>
      </c>
      <c r="PR107" s="198">
        <f t="shared" si="664"/>
        <v>0</v>
      </c>
      <c r="PS107" s="198">
        <f t="shared" si="664"/>
        <v>0</v>
      </c>
      <c r="PT107" s="198">
        <f t="shared" si="664"/>
        <v>0</v>
      </c>
    </row>
    <row r="108" spans="1:436" ht="16.899999999999999" x14ac:dyDescent="0.5">
      <c r="A108" s="15"/>
      <c r="B108" s="15"/>
      <c r="C108" s="38" t="s">
        <v>61</v>
      </c>
      <c r="D108" s="116">
        <v>0.9</v>
      </c>
      <c r="E108" s="58" t="s">
        <v>66</v>
      </c>
      <c r="F108" s="15"/>
      <c r="G108" s="16"/>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IB108" s="198">
        <f>IF(AND($D$112&gt;0,$D$113&gt;0),IF(AND(AI104&gt;$D$113),IB104,0),"")</f>
        <v>0</v>
      </c>
      <c r="IC108" s="198">
        <f t="shared" ref="IC108:KN108" si="665">IF(AND($D$112&gt;0,$D$113&gt;0),IF(AND(AJ104&gt;$D$113),IC104,0),"")</f>
        <v>0</v>
      </c>
      <c r="ID108" s="198">
        <f t="shared" si="665"/>
        <v>0</v>
      </c>
      <c r="IE108" s="198">
        <f t="shared" si="665"/>
        <v>0</v>
      </c>
      <c r="IF108" s="198">
        <f t="shared" si="665"/>
        <v>0</v>
      </c>
      <c r="IG108" s="198">
        <f t="shared" si="665"/>
        <v>0</v>
      </c>
      <c r="IH108" s="198">
        <f t="shared" si="665"/>
        <v>0</v>
      </c>
      <c r="II108" s="198">
        <f t="shared" si="665"/>
        <v>0</v>
      </c>
      <c r="IJ108" s="198">
        <f t="shared" si="665"/>
        <v>0</v>
      </c>
      <c r="IK108" s="198">
        <f t="shared" si="665"/>
        <v>0</v>
      </c>
      <c r="IL108" s="198">
        <f t="shared" si="665"/>
        <v>0</v>
      </c>
      <c r="IM108" s="198">
        <f t="shared" si="665"/>
        <v>0</v>
      </c>
      <c r="IN108" s="198">
        <f t="shared" si="665"/>
        <v>0</v>
      </c>
      <c r="IO108" s="198">
        <f t="shared" si="665"/>
        <v>0</v>
      </c>
      <c r="IP108" s="198">
        <f t="shared" si="665"/>
        <v>0</v>
      </c>
      <c r="IQ108" s="198">
        <f t="shared" si="665"/>
        <v>0</v>
      </c>
      <c r="IR108" s="198">
        <f t="shared" si="665"/>
        <v>0</v>
      </c>
      <c r="IS108" s="198">
        <f t="shared" si="665"/>
        <v>0</v>
      </c>
      <c r="IT108" s="198">
        <f t="shared" si="665"/>
        <v>0</v>
      </c>
      <c r="IU108" s="198">
        <f t="shared" si="665"/>
        <v>0</v>
      </c>
      <c r="IV108" s="198">
        <f t="shared" si="665"/>
        <v>0</v>
      </c>
      <c r="IW108" s="198">
        <f t="shared" si="665"/>
        <v>0</v>
      </c>
      <c r="IX108" s="198">
        <f t="shared" si="665"/>
        <v>0</v>
      </c>
      <c r="IY108" s="198">
        <f t="shared" si="665"/>
        <v>0</v>
      </c>
      <c r="IZ108" s="198">
        <f t="shared" si="665"/>
        <v>0</v>
      </c>
      <c r="JA108" s="198">
        <f t="shared" si="665"/>
        <v>0</v>
      </c>
      <c r="JB108" s="198">
        <f t="shared" si="665"/>
        <v>0</v>
      </c>
      <c r="JC108" s="198">
        <f t="shared" si="665"/>
        <v>0</v>
      </c>
      <c r="JD108" s="198">
        <f t="shared" si="665"/>
        <v>0</v>
      </c>
      <c r="JE108" s="198">
        <f t="shared" si="665"/>
        <v>0</v>
      </c>
      <c r="JF108" s="198">
        <f t="shared" si="665"/>
        <v>0</v>
      </c>
      <c r="JG108" s="198">
        <f t="shared" si="665"/>
        <v>0</v>
      </c>
      <c r="JH108" s="198">
        <f t="shared" si="665"/>
        <v>0</v>
      </c>
      <c r="JI108" s="198">
        <f t="shared" si="665"/>
        <v>0</v>
      </c>
      <c r="JJ108" s="198">
        <f t="shared" si="665"/>
        <v>0</v>
      </c>
      <c r="JK108" s="198">
        <f t="shared" si="665"/>
        <v>0</v>
      </c>
      <c r="JL108" s="198">
        <f t="shared" si="665"/>
        <v>0</v>
      </c>
      <c r="JM108" s="198">
        <f t="shared" si="665"/>
        <v>0</v>
      </c>
      <c r="JN108" s="198">
        <f t="shared" si="665"/>
        <v>0</v>
      </c>
      <c r="JO108" s="198">
        <f t="shared" si="665"/>
        <v>0</v>
      </c>
      <c r="JP108" s="198">
        <f t="shared" si="665"/>
        <v>0</v>
      </c>
      <c r="JQ108" s="198">
        <f t="shared" si="665"/>
        <v>0</v>
      </c>
      <c r="JR108" s="198">
        <f t="shared" si="665"/>
        <v>0</v>
      </c>
      <c r="JS108" s="198">
        <f t="shared" si="665"/>
        <v>0</v>
      </c>
      <c r="JT108" s="198">
        <f t="shared" si="665"/>
        <v>0</v>
      </c>
      <c r="JU108" s="198">
        <f t="shared" si="665"/>
        <v>0</v>
      </c>
      <c r="JV108" s="198">
        <f t="shared" si="665"/>
        <v>0</v>
      </c>
      <c r="JW108" s="198">
        <f t="shared" si="665"/>
        <v>0</v>
      </c>
      <c r="JX108" s="198">
        <f t="shared" si="665"/>
        <v>0</v>
      </c>
      <c r="JY108" s="198">
        <f t="shared" si="665"/>
        <v>0</v>
      </c>
      <c r="JZ108" s="198">
        <f t="shared" si="665"/>
        <v>0</v>
      </c>
      <c r="KA108" s="198">
        <f t="shared" si="665"/>
        <v>0</v>
      </c>
      <c r="KB108" s="198">
        <f t="shared" si="665"/>
        <v>0</v>
      </c>
      <c r="KC108" s="198">
        <f t="shared" si="665"/>
        <v>0</v>
      </c>
      <c r="KD108" s="198">
        <f t="shared" si="665"/>
        <v>0</v>
      </c>
      <c r="KE108" s="198">
        <f t="shared" si="665"/>
        <v>0</v>
      </c>
      <c r="KF108" s="198">
        <f t="shared" si="665"/>
        <v>0</v>
      </c>
      <c r="KG108" s="198">
        <f t="shared" si="665"/>
        <v>0</v>
      </c>
      <c r="KH108" s="198">
        <f t="shared" si="665"/>
        <v>0</v>
      </c>
      <c r="KI108" s="198">
        <f t="shared" si="665"/>
        <v>0</v>
      </c>
      <c r="KJ108" s="198">
        <f t="shared" si="665"/>
        <v>0</v>
      </c>
      <c r="KK108" s="198">
        <f t="shared" si="665"/>
        <v>0</v>
      </c>
      <c r="KL108" s="198">
        <f t="shared" si="665"/>
        <v>0</v>
      </c>
      <c r="KM108" s="198">
        <f t="shared" si="665"/>
        <v>0</v>
      </c>
      <c r="KN108" s="198">
        <f t="shared" si="665"/>
        <v>0</v>
      </c>
      <c r="KO108" s="198">
        <f t="shared" ref="KO108:MZ108" si="666">IF(AND($D$112&gt;0,$D$113&gt;0),IF(AND(CV104&gt;$D$113),KO104,0),"")</f>
        <v>0</v>
      </c>
      <c r="KP108" s="198">
        <f t="shared" si="666"/>
        <v>0</v>
      </c>
      <c r="KQ108" s="198">
        <f t="shared" si="666"/>
        <v>0</v>
      </c>
      <c r="KR108" s="198">
        <f t="shared" si="666"/>
        <v>0</v>
      </c>
      <c r="KS108" s="198">
        <f t="shared" si="666"/>
        <v>0</v>
      </c>
      <c r="KT108" s="198">
        <f t="shared" si="666"/>
        <v>0</v>
      </c>
      <c r="KU108" s="198">
        <f t="shared" si="666"/>
        <v>0</v>
      </c>
      <c r="KV108" s="198">
        <f t="shared" si="666"/>
        <v>0</v>
      </c>
      <c r="KW108" s="198">
        <f t="shared" si="666"/>
        <v>0</v>
      </c>
      <c r="KX108" s="198">
        <f t="shared" si="666"/>
        <v>0</v>
      </c>
      <c r="KY108" s="198">
        <f t="shared" si="666"/>
        <v>0</v>
      </c>
      <c r="KZ108" s="198">
        <f t="shared" si="666"/>
        <v>0</v>
      </c>
      <c r="LA108" s="198">
        <f t="shared" si="666"/>
        <v>0</v>
      </c>
      <c r="LB108" s="198">
        <f t="shared" si="666"/>
        <v>0</v>
      </c>
      <c r="LC108" s="198">
        <f t="shared" si="666"/>
        <v>0</v>
      </c>
      <c r="LD108" s="198">
        <f t="shared" si="666"/>
        <v>0</v>
      </c>
      <c r="LE108" s="198">
        <f t="shared" si="666"/>
        <v>0</v>
      </c>
      <c r="LF108" s="198">
        <f t="shared" si="666"/>
        <v>0</v>
      </c>
      <c r="LG108" s="198">
        <f t="shared" si="666"/>
        <v>0</v>
      </c>
      <c r="LH108" s="198">
        <f t="shared" si="666"/>
        <v>0</v>
      </c>
      <c r="LI108" s="198">
        <f t="shared" si="666"/>
        <v>0</v>
      </c>
      <c r="LJ108" s="198">
        <f t="shared" si="666"/>
        <v>0</v>
      </c>
      <c r="LK108" s="198">
        <f t="shared" si="666"/>
        <v>0</v>
      </c>
      <c r="LL108" s="198">
        <f t="shared" si="666"/>
        <v>0</v>
      </c>
      <c r="LM108" s="198">
        <f t="shared" si="666"/>
        <v>0</v>
      </c>
      <c r="LN108" s="198">
        <f t="shared" si="666"/>
        <v>0</v>
      </c>
      <c r="LO108" s="198">
        <f t="shared" si="666"/>
        <v>0</v>
      </c>
      <c r="LP108" s="198">
        <f t="shared" si="666"/>
        <v>0</v>
      </c>
      <c r="LQ108" s="198">
        <f t="shared" si="666"/>
        <v>0</v>
      </c>
      <c r="LR108" s="198">
        <f t="shared" si="666"/>
        <v>0</v>
      </c>
      <c r="LS108" s="198">
        <f t="shared" si="666"/>
        <v>0</v>
      </c>
      <c r="LT108" s="198">
        <f t="shared" si="666"/>
        <v>0</v>
      </c>
      <c r="LU108" s="198">
        <f t="shared" si="666"/>
        <v>0</v>
      </c>
      <c r="LV108" s="198">
        <f t="shared" si="666"/>
        <v>0</v>
      </c>
      <c r="LW108" s="198">
        <f t="shared" si="666"/>
        <v>0</v>
      </c>
      <c r="LX108" s="198">
        <f t="shared" si="666"/>
        <v>0</v>
      </c>
      <c r="LY108" s="198">
        <f t="shared" si="666"/>
        <v>0</v>
      </c>
      <c r="LZ108" s="198">
        <f t="shared" si="666"/>
        <v>0</v>
      </c>
      <c r="MA108" s="198">
        <f t="shared" si="666"/>
        <v>0</v>
      </c>
      <c r="MB108" s="198">
        <f t="shared" si="666"/>
        <v>0</v>
      </c>
      <c r="MC108" s="198">
        <f t="shared" si="666"/>
        <v>0</v>
      </c>
      <c r="MD108" s="198">
        <f t="shared" si="666"/>
        <v>0</v>
      </c>
      <c r="ME108" s="198">
        <f t="shared" si="666"/>
        <v>0</v>
      </c>
      <c r="MF108" s="198">
        <f t="shared" si="666"/>
        <v>0</v>
      </c>
      <c r="MG108" s="198">
        <f t="shared" si="666"/>
        <v>0</v>
      </c>
      <c r="MH108" s="198">
        <f t="shared" si="666"/>
        <v>0</v>
      </c>
      <c r="MI108" s="198">
        <f t="shared" si="666"/>
        <v>0</v>
      </c>
      <c r="MJ108" s="198">
        <f t="shared" si="666"/>
        <v>0</v>
      </c>
      <c r="MK108" s="198">
        <f t="shared" si="666"/>
        <v>0</v>
      </c>
      <c r="ML108" s="198">
        <f t="shared" si="666"/>
        <v>0</v>
      </c>
      <c r="MM108" s="198">
        <f t="shared" si="666"/>
        <v>0</v>
      </c>
      <c r="MN108" s="198">
        <f t="shared" si="666"/>
        <v>0</v>
      </c>
      <c r="MO108" s="198">
        <f t="shared" si="666"/>
        <v>0</v>
      </c>
      <c r="MP108" s="198">
        <f t="shared" si="666"/>
        <v>0</v>
      </c>
      <c r="MQ108" s="198">
        <f t="shared" si="666"/>
        <v>0</v>
      </c>
      <c r="MR108" s="198">
        <f t="shared" si="666"/>
        <v>0</v>
      </c>
      <c r="MS108" s="198">
        <f t="shared" si="666"/>
        <v>0</v>
      </c>
      <c r="MT108" s="198">
        <f t="shared" si="666"/>
        <v>0</v>
      </c>
      <c r="MU108" s="198">
        <f t="shared" si="666"/>
        <v>0</v>
      </c>
      <c r="MV108" s="198">
        <f t="shared" si="666"/>
        <v>0</v>
      </c>
      <c r="MW108" s="198">
        <f t="shared" si="666"/>
        <v>0</v>
      </c>
      <c r="MX108" s="198">
        <f t="shared" si="666"/>
        <v>0</v>
      </c>
      <c r="MY108" s="198">
        <f t="shared" si="666"/>
        <v>0</v>
      </c>
      <c r="MZ108" s="198">
        <f t="shared" si="666"/>
        <v>0</v>
      </c>
      <c r="NA108" s="198">
        <f t="shared" ref="NA108:PL108" si="667">IF(AND($D$112&gt;0,$D$113&gt;0),IF(AND(FH104&gt;$D$113),NA104,0),"")</f>
        <v>0</v>
      </c>
      <c r="NB108" s="198">
        <f t="shared" si="667"/>
        <v>0</v>
      </c>
      <c r="NC108" s="198">
        <f t="shared" si="667"/>
        <v>0</v>
      </c>
      <c r="ND108" s="198">
        <f t="shared" si="667"/>
        <v>0</v>
      </c>
      <c r="NE108" s="198">
        <f t="shared" si="667"/>
        <v>0</v>
      </c>
      <c r="NF108" s="198">
        <f t="shared" si="667"/>
        <v>0</v>
      </c>
      <c r="NG108" s="198">
        <f t="shared" si="667"/>
        <v>0</v>
      </c>
      <c r="NH108" s="198">
        <f t="shared" si="667"/>
        <v>0</v>
      </c>
      <c r="NI108" s="198">
        <f t="shared" si="667"/>
        <v>0</v>
      </c>
      <c r="NJ108" s="198">
        <f t="shared" si="667"/>
        <v>0</v>
      </c>
      <c r="NK108" s="198">
        <f t="shared" si="667"/>
        <v>0</v>
      </c>
      <c r="NL108" s="198">
        <f t="shared" si="667"/>
        <v>0</v>
      </c>
      <c r="NM108" s="198">
        <f t="shared" si="667"/>
        <v>0</v>
      </c>
      <c r="NN108" s="198">
        <f t="shared" si="667"/>
        <v>0</v>
      </c>
      <c r="NO108" s="198">
        <f t="shared" si="667"/>
        <v>0</v>
      </c>
      <c r="NP108" s="198">
        <f t="shared" si="667"/>
        <v>0</v>
      </c>
      <c r="NQ108" s="198">
        <f t="shared" si="667"/>
        <v>0</v>
      </c>
      <c r="NR108" s="198">
        <f t="shared" si="667"/>
        <v>0</v>
      </c>
      <c r="NS108" s="198">
        <f t="shared" si="667"/>
        <v>0</v>
      </c>
      <c r="NT108" s="198">
        <f t="shared" si="667"/>
        <v>0</v>
      </c>
      <c r="NU108" s="198">
        <f t="shared" si="667"/>
        <v>0</v>
      </c>
      <c r="NV108" s="198">
        <f t="shared" si="667"/>
        <v>0</v>
      </c>
      <c r="NW108" s="198">
        <f t="shared" si="667"/>
        <v>0</v>
      </c>
      <c r="NX108" s="198">
        <f t="shared" si="667"/>
        <v>0</v>
      </c>
      <c r="NY108" s="198">
        <f t="shared" si="667"/>
        <v>0</v>
      </c>
      <c r="NZ108" s="198">
        <f t="shared" si="667"/>
        <v>0</v>
      </c>
      <c r="OA108" s="198">
        <f t="shared" si="667"/>
        <v>9.7379088502546956E-4</v>
      </c>
      <c r="OB108" s="198">
        <f t="shared" si="667"/>
        <v>9.2634485923186584E-4</v>
      </c>
      <c r="OC108" s="198">
        <f t="shared" si="667"/>
        <v>8.8041781405330608E-4</v>
      </c>
      <c r="OD108" s="198">
        <f t="shared" si="667"/>
        <v>8.3601502339607356E-4</v>
      </c>
      <c r="OE108" s="198">
        <f t="shared" si="667"/>
        <v>7.9313748787050557E-4</v>
      </c>
      <c r="OF108" s="198">
        <f t="shared" si="667"/>
        <v>7.5178214673820188E-4</v>
      </c>
      <c r="OG108" s="198">
        <f t="shared" si="667"/>
        <v>7.1194209687607153E-4</v>
      </c>
      <c r="OH108" s="198">
        <f t="shared" si="667"/>
        <v>6.7360681724679247E-4</v>
      </c>
      <c r="OI108" s="198">
        <f t="shared" si="667"/>
        <v>6.3676239740957522E-4</v>
      </c>
      <c r="OJ108" s="198">
        <f t="shared" si="667"/>
        <v>6.0139176865739788E-4</v>
      </c>
      <c r="OK108" s="198">
        <f t="shared" si="667"/>
        <v>5.6747493642629837E-4</v>
      </c>
      <c r="OL108" s="198">
        <f t="shared" si="667"/>
        <v>5.3498921268797415E-4</v>
      </c>
      <c r="OM108" s="198">
        <f t="shared" si="667"/>
        <v>5.0390944710806149E-4</v>
      </c>
      <c r="ON108" s="198">
        <f t="shared" si="667"/>
        <v>4.7420825582812653E-4</v>
      </c>
      <c r="OO108" s="198">
        <f t="shared" si="667"/>
        <v>4.4585624680877942E-4</v>
      </c>
      <c r="OP108" s="198">
        <f t="shared" si="667"/>
        <v>4.188222407535812E-4</v>
      </c>
      <c r="OQ108" s="198">
        <f t="shared" si="667"/>
        <v>3.9307348671774859E-4</v>
      </c>
      <c r="OR108" s="198">
        <f t="shared" si="667"/>
        <v>3.6857587159126E-4</v>
      </c>
      <c r="OS108" s="198">
        <f t="shared" si="667"/>
        <v>3.4529412273211311E-4</v>
      </c>
      <c r="OT108" s="198">
        <f t="shared" si="667"/>
        <v>3.231920031114695E-4</v>
      </c>
      <c r="OU108" s="198">
        <f t="shared" si="667"/>
        <v>3.0223249841754838E-4</v>
      </c>
      <c r="OV108" s="198">
        <f t="shared" si="667"/>
        <v>2.8237799564881822E-4</v>
      </c>
      <c r="OW108" s="198">
        <f t="shared" si="667"/>
        <v>2.6359045280872456E-4</v>
      </c>
      <c r="OX108" s="198">
        <f t="shared" si="667"/>
        <v>2.4583155939331689E-4</v>
      </c>
      <c r="OY108" s="198">
        <f t="shared" si="667"/>
        <v>2.2906288743931342E-4</v>
      </c>
      <c r="OZ108" s="198">
        <f t="shared" si="667"/>
        <v>2.1324603297292037E-4</v>
      </c>
      <c r="PA108" s="198">
        <f t="shared" si="667"/>
        <v>1.9834274776876502E-4</v>
      </c>
      <c r="PB108" s="198">
        <f t="shared" si="667"/>
        <v>1.8431506139333752E-4</v>
      </c>
      <c r="PC108" s="198">
        <f t="shared" si="667"/>
        <v>1.7112539356810486E-4</v>
      </c>
      <c r="PD108" s="198">
        <f t="shared" si="667"/>
        <v>1.5873665694380047E-4</v>
      </c>
      <c r="PE108" s="198">
        <f t="shared" si="667"/>
        <v>1.4711235042915577E-4</v>
      </c>
      <c r="PF108" s="198">
        <f t="shared" si="667"/>
        <v>1.3621664326445335E-4</v>
      </c>
      <c r="PG108" s="198">
        <f t="shared" si="667"/>
        <v>1.2601445007270971E-4</v>
      </c>
      <c r="PH108" s="198">
        <f t="shared" si="667"/>
        <v>1.1647149715903427E-4</v>
      </c>
      <c r="PI108" s="198">
        <f t="shared" si="667"/>
        <v>1.0755438036181821E-4</v>
      </c>
      <c r="PJ108" s="198">
        <f t="shared" si="667"/>
        <v>9.9230614787963902E-5</v>
      </c>
      <c r="PK108" s="198">
        <f t="shared" si="667"/>
        <v>9.1468676788482393E-5</v>
      </c>
      <c r="PL108" s="198">
        <f t="shared" si="667"/>
        <v>8.4238038550613591E-5</v>
      </c>
      <c r="PM108" s="198">
        <f t="shared" ref="PM108:PT108" si="668">IF(AND($D$112&gt;0,$D$113&gt;0),IF(AND(HT104&gt;$D$113),PM104,0),"")</f>
        <v>7.75091956983413E-5</v>
      </c>
      <c r="PN108" s="198">
        <f t="shared" si="668"/>
        <v>7.125368830495866E-5</v>
      </c>
      <c r="PO108" s="198">
        <f t="shared" si="668"/>
        <v>6.5444115729423798E-5</v>
      </c>
      <c r="PP108" s="198">
        <f t="shared" si="668"/>
        <v>6.0054145692841253E-5</v>
      </c>
      <c r="PQ108" s="198">
        <f t="shared" si="668"/>
        <v>5.5058518012768199E-5</v>
      </c>
      <c r="PR108" s="198">
        <f t="shared" si="668"/>
        <v>5.0433043411411032E-5</v>
      </c>
      <c r="PS108" s="198">
        <f t="shared" si="668"/>
        <v>4.6154597809411388E-5</v>
      </c>
      <c r="PT108" s="198">
        <f t="shared" si="668"/>
        <v>4.2201112510089683E-5</v>
      </c>
    </row>
    <row r="109" spans="1:436" ht="16.899999999999999" x14ac:dyDescent="0.5">
      <c r="A109" s="15"/>
      <c r="B109" s="15"/>
      <c r="C109" s="38" t="s">
        <v>62</v>
      </c>
      <c r="D109" s="81">
        <f>IF(AND(D108&gt;0,D108&lt;1,NOT(Q104=0)),_xlfn.NORM.INV((1-$D$108)/2,$P$104,$Q$104),"")</f>
        <v>1133.6718539918234</v>
      </c>
      <c r="E109" s="15"/>
      <c r="F109" s="15"/>
      <c r="G109" s="16"/>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IB109" s="199">
        <f>MAX(IB106:IB108)</f>
        <v>4.2201112510089683E-5</v>
      </c>
      <c r="IC109" s="199">
        <f t="shared" ref="IC109:KN109" si="669">MAX(IC106:IC108)</f>
        <v>4.6154597809422054E-5</v>
      </c>
      <c r="ID109" s="199">
        <f t="shared" si="669"/>
        <v>5.043304341142264E-5</v>
      </c>
      <c r="IE109" s="199">
        <f t="shared" si="669"/>
        <v>5.5058518012780722E-5</v>
      </c>
      <c r="IF109" s="199">
        <f t="shared" si="669"/>
        <v>6.005414569285469E-5</v>
      </c>
      <c r="IG109" s="199">
        <f t="shared" si="669"/>
        <v>6.5444115729438272E-5</v>
      </c>
      <c r="IH109" s="199">
        <f t="shared" si="669"/>
        <v>7.125368830497434E-5</v>
      </c>
      <c r="II109" s="199">
        <f t="shared" si="669"/>
        <v>7.7509195698358092E-5</v>
      </c>
      <c r="IJ109" s="199">
        <f t="shared" si="669"/>
        <v>8.4238038550631643E-5</v>
      </c>
      <c r="IK109" s="199">
        <f t="shared" si="669"/>
        <v>9.1468676788501895E-5</v>
      </c>
      <c r="IL109" s="199">
        <f t="shared" si="669"/>
        <v>9.9230614787984827E-5</v>
      </c>
      <c r="IM109" s="199">
        <f t="shared" si="669"/>
        <v>1.075543803618405E-4</v>
      </c>
      <c r="IN109" s="199">
        <f t="shared" si="669"/>
        <v>1.1647149715905832E-4</v>
      </c>
      <c r="IO109" s="199">
        <f t="shared" si="669"/>
        <v>1.2601445007273538E-4</v>
      </c>
      <c r="IP109" s="199">
        <f t="shared" si="669"/>
        <v>1.3621664326448073E-4</v>
      </c>
      <c r="IQ109" s="199">
        <f t="shared" si="669"/>
        <v>1.471123504291851E-4</v>
      </c>
      <c r="IR109" s="199">
        <f t="shared" si="669"/>
        <v>1.587366569438317E-4</v>
      </c>
      <c r="IS109" s="199">
        <f t="shared" si="669"/>
        <v>1.7112539356813799E-4</v>
      </c>
      <c r="IT109" s="199">
        <f t="shared" si="669"/>
        <v>1.843150613933727E-4</v>
      </c>
      <c r="IU109" s="199">
        <f t="shared" si="669"/>
        <v>1.9834274776880259E-4</v>
      </c>
      <c r="IV109" s="199">
        <f t="shared" si="669"/>
        <v>2.1324603297296016E-4</v>
      </c>
      <c r="IW109" s="199">
        <f t="shared" si="669"/>
        <v>2.2906288743935565E-4</v>
      </c>
      <c r="IX109" s="199">
        <f t="shared" si="669"/>
        <v>2.4583155939336183E-4</v>
      </c>
      <c r="IY109" s="199">
        <f t="shared" si="669"/>
        <v>2.6359045280877205E-4</v>
      </c>
      <c r="IZ109" s="199">
        <f t="shared" si="669"/>
        <v>2.823779956488682E-4</v>
      </c>
      <c r="JA109" s="199">
        <f t="shared" si="669"/>
        <v>3.0223249841760156E-4</v>
      </c>
      <c r="JB109" s="199">
        <f t="shared" si="669"/>
        <v>3.2319200311152566E-4</v>
      </c>
      <c r="JC109" s="199">
        <f t="shared" si="669"/>
        <v>3.4529412273217182E-4</v>
      </c>
      <c r="JD109" s="199">
        <f t="shared" si="669"/>
        <v>3.6857587159132217E-4</v>
      </c>
      <c r="JE109" s="199">
        <f t="shared" si="669"/>
        <v>3.9307348671781408E-4</v>
      </c>
      <c r="JF109" s="199">
        <f t="shared" si="669"/>
        <v>4.1882224075364945E-4</v>
      </c>
      <c r="JG109" s="199">
        <f t="shared" si="669"/>
        <v>4.4585624680885103E-4</v>
      </c>
      <c r="JH109" s="199">
        <f t="shared" si="669"/>
        <v>4.742082558282021E-4</v>
      </c>
      <c r="JI109" s="199">
        <f t="shared" si="669"/>
        <v>5.039094471081402E-4</v>
      </c>
      <c r="JJ109" s="199">
        <f t="shared" si="669"/>
        <v>5.3498921268805666E-4</v>
      </c>
      <c r="JK109" s="199">
        <f t="shared" si="669"/>
        <v>5.6747493642638467E-4</v>
      </c>
      <c r="JL109" s="199">
        <f t="shared" si="669"/>
        <v>6.0139176865748787E-4</v>
      </c>
      <c r="JM109" s="199">
        <f t="shared" si="669"/>
        <v>6.3676239740966889E-4</v>
      </c>
      <c r="JN109" s="199">
        <f t="shared" si="669"/>
        <v>6.7360681724689016E-4</v>
      </c>
      <c r="JO109" s="199">
        <f t="shared" si="669"/>
        <v>7.1194209687617301E-4</v>
      </c>
      <c r="JP109" s="199">
        <f t="shared" si="669"/>
        <v>7.517821467383077E-4</v>
      </c>
      <c r="JQ109" s="199">
        <f t="shared" si="669"/>
        <v>7.9313748787061518E-4</v>
      </c>
      <c r="JR109" s="199">
        <f t="shared" si="669"/>
        <v>8.3601502339618696E-4</v>
      </c>
      <c r="JS109" s="199">
        <f t="shared" si="669"/>
        <v>8.8041781405342361E-4</v>
      </c>
      <c r="JT109" s="199">
        <f t="shared" si="669"/>
        <v>9.2634485923198727E-4</v>
      </c>
      <c r="JU109" s="199">
        <f t="shared" si="669"/>
        <v>9.7379088502559479E-4</v>
      </c>
      <c r="JV109" s="199">
        <f t="shared" si="669"/>
        <v>1.0227461408476534E-3</v>
      </c>
      <c r="JW109" s="199">
        <f t="shared" si="669"/>
        <v>1.0731962061817798E-3</v>
      </c>
      <c r="JX109" s="199">
        <f t="shared" si="669"/>
        <v>1.1251218090550482E-3</v>
      </c>
      <c r="JY109" s="199">
        <f t="shared" si="669"/>
        <v>1.1784986578267354E-3</v>
      </c>
      <c r="JZ109" s="199">
        <f t="shared" si="669"/>
        <v>1.2332972878787193E-3</v>
      </c>
      <c r="KA109" s="199">
        <f t="shared" si="669"/>
        <v>1.28948292477512E-3</v>
      </c>
      <c r="KB109" s="199">
        <f t="shared" si="669"/>
        <v>1.3470153654277259E-3</v>
      </c>
      <c r="KC109" s="199">
        <f t="shared" si="669"/>
        <v>1.40584887875992E-3</v>
      </c>
      <c r="KD109" s="199">
        <f t="shared" si="669"/>
        <v>1.4659321273050143E-3</v>
      </c>
      <c r="KE109" s="199">
        <f t="shared" si="669"/>
        <v>1.5272081111048963E-3</v>
      </c>
      <c r="KF109" s="199">
        <f t="shared" si="669"/>
        <v>1.5896141351917558E-3</v>
      </c>
      <c r="KG109" s="199">
        <f t="shared" si="669"/>
        <v>1.6530818018394952E-3</v>
      </c>
      <c r="KH109" s="199">
        <f t="shared" si="669"/>
        <v>1.7175370286623528E-3</v>
      </c>
      <c r="KI109" s="199">
        <f t="shared" si="669"/>
        <v>1.7829000935168681E-3</v>
      </c>
      <c r="KJ109" s="199">
        <f t="shared" si="669"/>
        <v>1.8490857070297914E-3</v>
      </c>
      <c r="KK109" s="199">
        <f t="shared" si="669"/>
        <v>1.9160031134297746E-3</v>
      </c>
      <c r="KL109" s="199">
        <f t="shared" si="669"/>
        <v>1.9835562202052482E-3</v>
      </c>
      <c r="KM109" s="199">
        <f t="shared" si="669"/>
        <v>2.0516437569457115E-3</v>
      </c>
      <c r="KN109" s="199">
        <f t="shared" si="669"/>
        <v>2.1201594635497779E-3</v>
      </c>
      <c r="KO109" s="199">
        <f t="shared" ref="KO109:MZ109" si="670">MAX(KO106:KO108)</f>
        <v>2.1889923078017778E-3</v>
      </c>
      <c r="KP109" s="199">
        <f t="shared" si="670"/>
        <v>2.2580267321307586E-3</v>
      </c>
      <c r="KQ109" s="199">
        <f t="shared" si="670"/>
        <v>2.3271429291727096E-3</v>
      </c>
      <c r="KR109" s="199">
        <f t="shared" si="670"/>
        <v>2.3962171455601277E-3</v>
      </c>
      <c r="KS109" s="199">
        <f t="shared" si="670"/>
        <v>2.4651220131641578E-3</v>
      </c>
      <c r="KT109" s="199">
        <f t="shared" si="670"/>
        <v>2.5337269068150632E-3</v>
      </c>
      <c r="KU109" s="199">
        <f t="shared" si="670"/>
        <v>2.6018983273282982E-3</v>
      </c>
      <c r="KV109" s="199">
        <f t="shared" si="670"/>
        <v>2.669500308467652E-3</v>
      </c>
      <c r="KW109" s="199">
        <f t="shared" si="670"/>
        <v>2.7363948462854728E-3</v>
      </c>
      <c r="KX109" s="199">
        <f t="shared" si="670"/>
        <v>2.8024423490945866E-3</v>
      </c>
      <c r="KY109" s="199">
        <f t="shared" si="670"/>
        <v>2.8675021061488459E-3</v>
      </c>
      <c r="KZ109" s="199">
        <f t="shared" si="670"/>
        <v>2.9314327729409641E-3</v>
      </c>
      <c r="LA109" s="199">
        <f t="shared" si="670"/>
        <v>2.9940928708690291E-3</v>
      </c>
      <c r="LB109" s="199">
        <f t="shared" si="670"/>
        <v>3.0553412988783982E-3</v>
      </c>
      <c r="LC109" s="199">
        <f t="shared" si="670"/>
        <v>3.1150378545550194E-3</v>
      </c>
      <c r="LD109" s="199">
        <f t="shared" si="670"/>
        <v>3.1730437620310324E-3</v>
      </c>
      <c r="LE109" s="199">
        <f t="shared" si="670"/>
        <v>3.2292222039650002E-3</v>
      </c>
      <c r="LF109" s="199">
        <f t="shared" si="670"/>
        <v>3.2834388547785345E-3</v>
      </c>
      <c r="LG109" s="199">
        <f t="shared" si="670"/>
        <v>3.3355624122693235E-3</v>
      </c>
      <c r="LH109" s="199">
        <f t="shared" si="670"/>
        <v>3.3854651246786223E-3</v>
      </c>
      <c r="LI109" s="199">
        <f t="shared" si="670"/>
        <v>3.4330233102697343E-3</v>
      </c>
      <c r="LJ109" s="199">
        <f t="shared" si="670"/>
        <v>3.478117866473493E-3</v>
      </c>
      <c r="LK109" s="199">
        <f t="shared" si="670"/>
        <v>3.5206347656775148E-3</v>
      </c>
      <c r="LL109" s="199">
        <f t="shared" si="670"/>
        <v>3.5604655347783189E-3</v>
      </c>
      <c r="LM109" s="199">
        <f t="shared" si="670"/>
        <v>3.5975077156791043E-3</v>
      </c>
      <c r="LN109" s="199">
        <f t="shared" si="670"/>
        <v>3.6316653040009651E-3</v>
      </c>
      <c r="LO109" s="199">
        <f t="shared" si="670"/>
        <v>3.6628491633810779E-3</v>
      </c>
      <c r="LP109" s="199">
        <f t="shared" si="670"/>
        <v>3.6909774128573635E-3</v>
      </c>
      <c r="LQ109" s="199">
        <f t="shared" si="670"/>
        <v>3.7159757849844544E-3</v>
      </c>
      <c r="LR109" s="199">
        <f t="shared" si="670"/>
        <v>3.7377779524895407E-3</v>
      </c>
      <c r="LS109" s="199">
        <f t="shared" si="670"/>
        <v>3.7563258214576411E-3</v>
      </c>
      <c r="LT109" s="199">
        <f t="shared" si="670"/>
        <v>3.7715697892326929E-3</v>
      </c>
      <c r="LU109" s="199">
        <f t="shared" si="670"/>
        <v>3.783468965432156E-3</v>
      </c>
      <c r="LV109" s="199">
        <f t="shared" si="670"/>
        <v>3.7919913546969144E-3</v>
      </c>
      <c r="LW109" s="199">
        <f t="shared" si="670"/>
        <v>3.7971140000333512E-3</v>
      </c>
      <c r="LX109" s="199">
        <f t="shared" si="670"/>
        <v>3.7988230858488296E-3</v>
      </c>
      <c r="LY109" s="199">
        <f t="shared" si="670"/>
        <v>3.7971140000333421E-3</v>
      </c>
      <c r="LZ109" s="199">
        <f t="shared" si="670"/>
        <v>3.7919913546968966E-3</v>
      </c>
      <c r="MA109" s="199">
        <f t="shared" si="670"/>
        <v>3.7834689654321295E-3</v>
      </c>
      <c r="MB109" s="199">
        <f t="shared" si="670"/>
        <v>3.7715697892326577E-3</v>
      </c>
      <c r="MC109" s="199">
        <f t="shared" si="670"/>
        <v>3.7563258214575977E-3</v>
      </c>
      <c r="MD109" s="199">
        <f t="shared" si="670"/>
        <v>3.7377779524894882E-3</v>
      </c>
      <c r="ME109" s="199">
        <f t="shared" si="670"/>
        <v>3.7159757849843937E-3</v>
      </c>
      <c r="MF109" s="199">
        <f t="shared" si="670"/>
        <v>3.6909774128572942E-3</v>
      </c>
      <c r="MG109" s="199">
        <f t="shared" si="670"/>
        <v>3.6628491633810011E-3</v>
      </c>
      <c r="MH109" s="199">
        <f t="shared" si="670"/>
        <v>3.6316653040008801E-3</v>
      </c>
      <c r="MI109" s="199">
        <f t="shared" si="670"/>
        <v>3.5975077156790119E-3</v>
      </c>
      <c r="MJ109" s="199">
        <f t="shared" si="670"/>
        <v>3.5604655347782187E-3</v>
      </c>
      <c r="MK109" s="199">
        <f t="shared" si="670"/>
        <v>3.5206347656774081E-3</v>
      </c>
      <c r="ML109" s="199">
        <f t="shared" si="670"/>
        <v>3.4781178664733785E-3</v>
      </c>
      <c r="MM109" s="199">
        <f t="shared" si="670"/>
        <v>3.4330233102696137E-3</v>
      </c>
      <c r="MN109" s="199">
        <f t="shared" si="670"/>
        <v>3.3854651246784948E-3</v>
      </c>
      <c r="MO109" s="199">
        <f t="shared" si="670"/>
        <v>3.3355624122691908E-3</v>
      </c>
      <c r="MP109" s="199">
        <f t="shared" si="670"/>
        <v>3.283438854778397E-3</v>
      </c>
      <c r="MQ109" s="199">
        <f t="shared" si="670"/>
        <v>3.2292222039648566E-3</v>
      </c>
      <c r="MR109" s="199">
        <f t="shared" si="670"/>
        <v>3.1730437620308837E-3</v>
      </c>
      <c r="MS109" s="199">
        <f t="shared" si="670"/>
        <v>3.1150378545548667E-3</v>
      </c>
      <c r="MT109" s="199">
        <f t="shared" si="670"/>
        <v>3.0553412988782408E-3</v>
      </c>
      <c r="MU109" s="199">
        <f t="shared" si="670"/>
        <v>2.9940928708688682E-3</v>
      </c>
      <c r="MV109" s="199">
        <f t="shared" si="670"/>
        <v>2.9314327729407998E-3</v>
      </c>
      <c r="MW109" s="199">
        <f t="shared" si="670"/>
        <v>2.8675021061486785E-3</v>
      </c>
      <c r="MX109" s="199">
        <f t="shared" si="670"/>
        <v>2.8024423490944162E-3</v>
      </c>
      <c r="MY109" s="199">
        <f t="shared" si="670"/>
        <v>2.7363948462852997E-3</v>
      </c>
      <c r="MZ109" s="199">
        <f t="shared" si="670"/>
        <v>2.6695003084674773E-3</v>
      </c>
      <c r="NA109" s="199">
        <f t="shared" ref="NA109:PL109" si="671">MAX(NA106:NA108)</f>
        <v>2.6018983273281221E-3</v>
      </c>
      <c r="NB109" s="199">
        <f t="shared" si="671"/>
        <v>2.5337269068148854E-3</v>
      </c>
      <c r="NC109" s="199">
        <f t="shared" si="671"/>
        <v>2.4651220131639792E-3</v>
      </c>
      <c r="ND109" s="199">
        <f t="shared" si="671"/>
        <v>2.3962171455599482E-3</v>
      </c>
      <c r="NE109" s="199">
        <f t="shared" si="671"/>
        <v>2.3271429291725301E-3</v>
      </c>
      <c r="NF109" s="199">
        <f t="shared" si="671"/>
        <v>2.2580267321305795E-3</v>
      </c>
      <c r="NG109" s="199">
        <f t="shared" si="671"/>
        <v>2.1889923078015992E-3</v>
      </c>
      <c r="NH109" s="199">
        <f t="shared" si="671"/>
        <v>2.1201594635495997E-3</v>
      </c>
      <c r="NI109" s="199">
        <f t="shared" si="671"/>
        <v>2.0516437569455337E-3</v>
      </c>
      <c r="NJ109" s="199">
        <f t="shared" si="671"/>
        <v>1.9835562202050725E-3</v>
      </c>
      <c r="NK109" s="199">
        <f t="shared" si="671"/>
        <v>1.9160031134295998E-3</v>
      </c>
      <c r="NL109" s="199">
        <f t="shared" si="671"/>
        <v>1.8490857070296179E-3</v>
      </c>
      <c r="NM109" s="199">
        <f t="shared" si="671"/>
        <v>1.7829000935166972E-3</v>
      </c>
      <c r="NN109" s="199">
        <f t="shared" si="671"/>
        <v>1.7175370286621843E-3</v>
      </c>
      <c r="NO109" s="199">
        <f t="shared" si="671"/>
        <v>1.6530818018393287E-3</v>
      </c>
      <c r="NP109" s="199">
        <f t="shared" si="671"/>
        <v>1.5896141351915926E-3</v>
      </c>
      <c r="NQ109" s="199">
        <f t="shared" si="671"/>
        <v>1.5272081111047354E-3</v>
      </c>
      <c r="NR109" s="199">
        <f t="shared" si="671"/>
        <v>1.4659321273048566E-3</v>
      </c>
      <c r="NS109" s="199">
        <f t="shared" si="671"/>
        <v>1.4058488787597649E-3</v>
      </c>
      <c r="NT109" s="199">
        <f t="shared" si="671"/>
        <v>1.3470153654275743E-3</v>
      </c>
      <c r="NU109" s="199">
        <f t="shared" si="671"/>
        <v>1.2894829247749719E-3</v>
      </c>
      <c r="NV109" s="199">
        <f t="shared" si="671"/>
        <v>1.2332972878785747E-3</v>
      </c>
      <c r="NW109" s="199">
        <f t="shared" si="671"/>
        <v>1.1784986578265949E-3</v>
      </c>
      <c r="NX109" s="199">
        <f t="shared" si="671"/>
        <v>1.1251218090549114E-3</v>
      </c>
      <c r="NY109" s="199">
        <f t="shared" si="671"/>
        <v>1.0731962061816464E-3</v>
      </c>
      <c r="NZ109" s="199">
        <f t="shared" si="671"/>
        <v>1.0227461408475246E-3</v>
      </c>
      <c r="OA109" s="199">
        <f t="shared" si="671"/>
        <v>9.7379088502546956E-4</v>
      </c>
      <c r="OB109" s="199">
        <f t="shared" si="671"/>
        <v>9.2634485923186584E-4</v>
      </c>
      <c r="OC109" s="199">
        <f t="shared" si="671"/>
        <v>8.8041781405330608E-4</v>
      </c>
      <c r="OD109" s="199">
        <f t="shared" si="671"/>
        <v>8.3601502339607356E-4</v>
      </c>
      <c r="OE109" s="199">
        <f t="shared" si="671"/>
        <v>7.9313748787050557E-4</v>
      </c>
      <c r="OF109" s="199">
        <f t="shared" si="671"/>
        <v>7.5178214673820188E-4</v>
      </c>
      <c r="OG109" s="199">
        <f t="shared" si="671"/>
        <v>7.1194209687607153E-4</v>
      </c>
      <c r="OH109" s="199">
        <f t="shared" si="671"/>
        <v>6.7360681724679247E-4</v>
      </c>
      <c r="OI109" s="199">
        <f t="shared" si="671"/>
        <v>6.3676239740957522E-4</v>
      </c>
      <c r="OJ109" s="199">
        <f t="shared" si="671"/>
        <v>6.0139176865739788E-4</v>
      </c>
      <c r="OK109" s="199">
        <f t="shared" si="671"/>
        <v>5.6747493642629837E-4</v>
      </c>
      <c r="OL109" s="199">
        <f t="shared" si="671"/>
        <v>5.3498921268797415E-4</v>
      </c>
      <c r="OM109" s="199">
        <f t="shared" si="671"/>
        <v>5.0390944710806149E-4</v>
      </c>
      <c r="ON109" s="199">
        <f t="shared" si="671"/>
        <v>4.7420825582812653E-4</v>
      </c>
      <c r="OO109" s="199">
        <f t="shared" si="671"/>
        <v>4.4585624680877942E-4</v>
      </c>
      <c r="OP109" s="199">
        <f t="shared" si="671"/>
        <v>4.188222407535812E-4</v>
      </c>
      <c r="OQ109" s="199">
        <f t="shared" si="671"/>
        <v>3.9307348671774859E-4</v>
      </c>
      <c r="OR109" s="199">
        <f t="shared" si="671"/>
        <v>3.6857587159126E-4</v>
      </c>
      <c r="OS109" s="199">
        <f t="shared" si="671"/>
        <v>3.4529412273211311E-4</v>
      </c>
      <c r="OT109" s="199">
        <f t="shared" si="671"/>
        <v>3.231920031114695E-4</v>
      </c>
      <c r="OU109" s="199">
        <f t="shared" si="671"/>
        <v>3.0223249841754838E-4</v>
      </c>
      <c r="OV109" s="199">
        <f t="shared" si="671"/>
        <v>2.8237799564881822E-4</v>
      </c>
      <c r="OW109" s="199">
        <f t="shared" si="671"/>
        <v>2.6359045280872456E-4</v>
      </c>
      <c r="OX109" s="199">
        <f t="shared" si="671"/>
        <v>2.4583155939331689E-4</v>
      </c>
      <c r="OY109" s="199">
        <f t="shared" si="671"/>
        <v>2.2906288743931342E-4</v>
      </c>
      <c r="OZ109" s="199">
        <f t="shared" si="671"/>
        <v>2.1324603297292037E-4</v>
      </c>
      <c r="PA109" s="199">
        <f t="shared" si="671"/>
        <v>1.9834274776876502E-4</v>
      </c>
      <c r="PB109" s="199">
        <f t="shared" si="671"/>
        <v>1.8431506139333752E-4</v>
      </c>
      <c r="PC109" s="199">
        <f t="shared" si="671"/>
        <v>1.7112539356810486E-4</v>
      </c>
      <c r="PD109" s="199">
        <f t="shared" si="671"/>
        <v>1.5873665694380047E-4</v>
      </c>
      <c r="PE109" s="199">
        <f t="shared" si="671"/>
        <v>1.4711235042915577E-4</v>
      </c>
      <c r="PF109" s="199">
        <f t="shared" si="671"/>
        <v>1.3621664326445335E-4</v>
      </c>
      <c r="PG109" s="199">
        <f t="shared" si="671"/>
        <v>1.2601445007270971E-4</v>
      </c>
      <c r="PH109" s="199">
        <f t="shared" si="671"/>
        <v>1.1647149715903427E-4</v>
      </c>
      <c r="PI109" s="199">
        <f t="shared" si="671"/>
        <v>1.0755438036181821E-4</v>
      </c>
      <c r="PJ109" s="199">
        <f t="shared" si="671"/>
        <v>9.9230614787963902E-5</v>
      </c>
      <c r="PK109" s="199">
        <f t="shared" si="671"/>
        <v>9.1468676788482393E-5</v>
      </c>
      <c r="PL109" s="199">
        <f t="shared" si="671"/>
        <v>8.4238038550613591E-5</v>
      </c>
      <c r="PM109" s="199">
        <f t="shared" ref="PM109:PT109" si="672">MAX(PM106:PM108)</f>
        <v>7.75091956983413E-5</v>
      </c>
      <c r="PN109" s="199">
        <f t="shared" si="672"/>
        <v>7.125368830495866E-5</v>
      </c>
      <c r="PO109" s="199">
        <f t="shared" si="672"/>
        <v>6.5444115729423798E-5</v>
      </c>
      <c r="PP109" s="199">
        <f t="shared" si="672"/>
        <v>6.0054145692841253E-5</v>
      </c>
      <c r="PQ109" s="199">
        <f t="shared" si="672"/>
        <v>5.5058518012768199E-5</v>
      </c>
      <c r="PR109" s="199">
        <f t="shared" si="672"/>
        <v>5.0433043411411032E-5</v>
      </c>
      <c r="PS109" s="199">
        <f t="shared" si="672"/>
        <v>4.6154597809411388E-5</v>
      </c>
      <c r="PT109" s="199">
        <f t="shared" si="672"/>
        <v>4.2201112510089683E-5</v>
      </c>
    </row>
    <row r="110" spans="1:436" ht="16.899999999999999" x14ac:dyDescent="0.5">
      <c r="A110" s="15"/>
      <c r="B110" s="15"/>
      <c r="C110" s="38" t="s">
        <v>71</v>
      </c>
      <c r="D110" s="81">
        <f>IF(AND(D108&gt;0,D108&lt;1,NOT(Q104=0)),_xlfn.NORM.INV($D$108+((1-$D$108)/2),$P$104,$Q$104),"")</f>
        <v>1479.1481460081768</v>
      </c>
      <c r="E110" s="15"/>
      <c r="F110" s="15"/>
      <c r="G110" s="16"/>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row>
    <row r="111" spans="1:436" ht="16.899999999999999" x14ac:dyDescent="0.5">
      <c r="A111" s="15"/>
      <c r="B111" s="15"/>
      <c r="C111" s="38"/>
      <c r="D111" s="54"/>
      <c r="E111" s="15"/>
      <c r="F111" s="15"/>
      <c r="G111" s="16"/>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row>
    <row r="112" spans="1:436" ht="16.899999999999999" x14ac:dyDescent="0.5">
      <c r="A112" s="15"/>
      <c r="B112" s="15"/>
      <c r="C112" s="59" t="s">
        <v>63</v>
      </c>
      <c r="D112" s="117">
        <v>1134</v>
      </c>
      <c r="E112" s="15"/>
      <c r="F112" s="15"/>
      <c r="G112" s="16"/>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row>
    <row r="113" spans="1:35" ht="16.899999999999999" x14ac:dyDescent="0.5">
      <c r="A113" s="15"/>
      <c r="B113" s="15"/>
      <c r="C113" s="59" t="s">
        <v>64</v>
      </c>
      <c r="D113" s="117">
        <v>1479</v>
      </c>
      <c r="E113" s="15"/>
      <c r="F113" s="15"/>
      <c r="G113" s="16"/>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row>
    <row r="114" spans="1:35" ht="16.899999999999999" x14ac:dyDescent="0.5">
      <c r="A114" s="15"/>
      <c r="B114" s="15"/>
      <c r="C114" s="59" t="s">
        <v>72</v>
      </c>
      <c r="D114" s="55">
        <f>IF(AND(NOT(ISBLANK(D112)),NOT(ISBLANK(D113)),NOT(Q104=0)),_xlfn.NORM.DIST($D$113,$P$104,$Q$104,TRUE)-_xlfn.NORM.DIST($D$112,$P$104,$Q$104,TRUE),"")</f>
        <v>0.89953124422039665</v>
      </c>
      <c r="E114" s="15"/>
      <c r="F114" s="15"/>
      <c r="G114" s="16"/>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row>
    <row r="115" spans="1:35" ht="16.899999999999999" x14ac:dyDescent="0.5">
      <c r="A115" s="15"/>
      <c r="B115" s="15"/>
      <c r="C115" s="59" t="s">
        <v>65</v>
      </c>
      <c r="D115" s="57">
        <f>IF(AND(D112&gt;0,D113&gt;0,NOT($Q$104=0)),_xlfn.NORM.DIST(D112,$P$104,$Q$104,TRUE),"")</f>
        <v>5.0323095365551497E-2</v>
      </c>
      <c r="E115" s="15"/>
      <c r="F115" s="15"/>
      <c r="G115" s="16"/>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row>
    <row r="116" spans="1:35" ht="16.899999999999999" x14ac:dyDescent="0.5">
      <c r="A116" s="15"/>
      <c r="B116" s="15"/>
      <c r="C116" s="59" t="s">
        <v>73</v>
      </c>
      <c r="D116" s="56">
        <f>IF(AND(D112&gt;0,D113&gt;0,NOT($Q$104=0)),1-_xlfn.NORM.DIST(D113,$P$104,$Q$104,TRUE),"")</f>
        <v>5.0145660414051885E-2</v>
      </c>
      <c r="E116" s="15"/>
      <c r="F116" s="15"/>
      <c r="G116" s="16"/>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row>
    <row r="117" spans="1:35" x14ac:dyDescent="0.45">
      <c r="A117" s="15"/>
      <c r="B117" s="15"/>
      <c r="C117" s="15"/>
      <c r="D117" s="15"/>
      <c r="E117" s="15"/>
      <c r="F117" s="15"/>
      <c r="G117" s="16"/>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row>
    <row r="118" spans="1:35" x14ac:dyDescent="0.45">
      <c r="A118" s="15"/>
      <c r="B118" s="15"/>
      <c r="C118" s="15"/>
      <c r="D118" s="15"/>
      <c r="E118" s="15"/>
      <c r="F118" s="15"/>
      <c r="G118" s="16"/>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row>
    <row r="119" spans="1:35" x14ac:dyDescent="0.45">
      <c r="A119" s="15"/>
      <c r="B119" s="15"/>
      <c r="C119" s="15"/>
      <c r="D119" s="15"/>
      <c r="E119" s="15"/>
      <c r="F119" s="15"/>
      <c r="G119" s="16"/>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row>
    <row r="120" spans="1:35" x14ac:dyDescent="0.45">
      <c r="A120" s="15"/>
      <c r="B120" s="15"/>
      <c r="C120" s="15"/>
      <c r="D120" s="15"/>
      <c r="E120" s="15"/>
      <c r="F120" s="15"/>
      <c r="G120" s="16"/>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row>
    <row r="121" spans="1:35" x14ac:dyDescent="0.45">
      <c r="A121" s="15"/>
      <c r="B121" s="15"/>
      <c r="C121" s="15"/>
      <c r="D121" s="15"/>
      <c r="E121" s="15"/>
      <c r="F121" s="15"/>
      <c r="G121" s="16"/>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row>
    <row r="122" spans="1:35" x14ac:dyDescent="0.45">
      <c r="A122" s="15"/>
      <c r="B122" s="15"/>
      <c r="C122" s="15"/>
      <c r="D122" s="15"/>
      <c r="E122" s="15"/>
      <c r="F122" s="15"/>
      <c r="G122" s="16"/>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row>
    <row r="123" spans="1:35" x14ac:dyDescent="0.45">
      <c r="A123" s="15"/>
      <c r="B123" s="15"/>
      <c r="C123" s="15"/>
      <c r="D123" s="15"/>
      <c r="E123" s="15"/>
      <c r="F123" s="15"/>
      <c r="G123" s="16"/>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row>
    <row r="124" spans="1:35" x14ac:dyDescent="0.45">
      <c r="A124" s="15"/>
      <c r="B124" s="15"/>
      <c r="C124" s="15"/>
      <c r="D124" s="15"/>
      <c r="E124" s="15"/>
      <c r="F124" s="15"/>
      <c r="G124" s="16"/>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row>
    <row r="125" spans="1:35" x14ac:dyDescent="0.45">
      <c r="A125" s="15"/>
      <c r="B125" s="15"/>
      <c r="C125" s="15"/>
      <c r="D125" s="15"/>
      <c r="E125" s="15"/>
      <c r="F125" s="15"/>
      <c r="G125" s="16"/>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row>
    <row r="126" spans="1:35" x14ac:dyDescent="0.45">
      <c r="A126" s="15"/>
      <c r="B126" s="15"/>
      <c r="C126" s="15"/>
      <c r="D126" s="15"/>
      <c r="E126" s="15"/>
      <c r="F126" s="15"/>
      <c r="G126" s="16"/>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row>
    <row r="127" spans="1:35" x14ac:dyDescent="0.45">
      <c r="A127" s="15"/>
      <c r="B127" s="15"/>
      <c r="C127" s="15"/>
      <c r="D127" s="15"/>
      <c r="E127" s="15"/>
      <c r="F127" s="15"/>
      <c r="G127" s="16"/>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row>
    <row r="128" spans="1:35" x14ac:dyDescent="0.45">
      <c r="A128" s="15"/>
      <c r="B128" s="15"/>
      <c r="C128" s="15"/>
      <c r="D128" s="15"/>
      <c r="E128" s="15"/>
      <c r="F128" s="15"/>
      <c r="G128" s="16"/>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row>
    <row r="129" spans="1:35" x14ac:dyDescent="0.45">
      <c r="A129" s="15"/>
      <c r="B129" s="15"/>
      <c r="C129" s="15"/>
      <c r="D129" s="15"/>
      <c r="E129" s="15"/>
      <c r="F129" s="15"/>
      <c r="G129" s="16"/>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row>
    <row r="130" spans="1:35" x14ac:dyDescent="0.45">
      <c r="A130" s="15"/>
      <c r="B130" s="15"/>
      <c r="C130" s="15"/>
      <c r="D130" s="15"/>
      <c r="E130" s="15"/>
      <c r="F130" s="15"/>
      <c r="G130" s="16"/>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row>
    <row r="131" spans="1:35" x14ac:dyDescent="0.45">
      <c r="A131" s="15"/>
      <c r="B131" s="15"/>
      <c r="C131" s="15"/>
      <c r="D131" s="15"/>
      <c r="E131" s="15"/>
      <c r="F131" s="15"/>
      <c r="G131" s="16"/>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row>
    <row r="132" spans="1:35" x14ac:dyDescent="0.45">
      <c r="A132" s="15"/>
      <c r="B132" s="15"/>
      <c r="C132" s="15"/>
      <c r="D132" s="15"/>
      <c r="E132" s="15"/>
      <c r="F132" s="15"/>
      <c r="G132" s="16"/>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row>
    <row r="133" spans="1:35" x14ac:dyDescent="0.45">
      <c r="A133" s="15"/>
      <c r="B133" s="15"/>
      <c r="C133" s="15"/>
      <c r="D133" s="15"/>
      <c r="E133" s="15"/>
      <c r="F133" s="15"/>
      <c r="G133" s="16"/>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row>
    <row r="134" spans="1:35" x14ac:dyDescent="0.45">
      <c r="A134" s="15"/>
      <c r="B134" s="15"/>
      <c r="C134" s="15"/>
      <c r="D134" s="15"/>
      <c r="E134" s="15"/>
      <c r="F134" s="15"/>
      <c r="G134" s="16"/>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row>
    <row r="135" spans="1:35" x14ac:dyDescent="0.45">
      <c r="A135" s="15"/>
      <c r="B135" s="15"/>
      <c r="C135" s="15"/>
      <c r="D135" s="15"/>
      <c r="E135" s="15"/>
      <c r="F135" s="15"/>
      <c r="G135" s="16"/>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row>
    <row r="136" spans="1:35" x14ac:dyDescent="0.45">
      <c r="A136" s="15"/>
      <c r="B136" s="15"/>
      <c r="C136" s="15"/>
      <c r="D136" s="15"/>
      <c r="E136" s="15"/>
      <c r="F136" s="15"/>
      <c r="G136" s="16"/>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row>
    <row r="137" spans="1:35" x14ac:dyDescent="0.45">
      <c r="A137" s="15"/>
      <c r="B137" s="15"/>
      <c r="C137" s="15"/>
      <c r="D137" s="15"/>
      <c r="E137" s="15"/>
      <c r="F137" s="15"/>
      <c r="G137" s="16"/>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row>
    <row r="138" spans="1:35" x14ac:dyDescent="0.45">
      <c r="A138" s="15"/>
      <c r="B138" s="15"/>
      <c r="C138" s="15"/>
      <c r="D138" s="15"/>
      <c r="E138" s="15"/>
      <c r="F138" s="15"/>
      <c r="G138" s="16"/>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row>
    <row r="139" spans="1:35" x14ac:dyDescent="0.45">
      <c r="A139" s="16"/>
      <c r="B139" s="82" t="s">
        <v>16</v>
      </c>
      <c r="C139" s="26"/>
      <c r="D139" s="26"/>
      <c r="E139" s="26"/>
      <c r="F139" s="26"/>
      <c r="G139" s="27"/>
      <c r="H139" s="26"/>
      <c r="I139" s="26"/>
      <c r="J139" s="26"/>
      <c r="K139" s="26"/>
      <c r="L139" s="27"/>
      <c r="M139" s="26"/>
      <c r="N139" s="26"/>
      <c r="O139" s="28"/>
      <c r="P139" s="15"/>
      <c r="Q139" s="15"/>
      <c r="R139" s="15"/>
      <c r="S139" s="15"/>
      <c r="T139" s="15"/>
      <c r="U139" s="15"/>
      <c r="V139" s="15"/>
      <c r="W139" s="15"/>
      <c r="X139" s="15"/>
      <c r="Y139" s="15"/>
      <c r="Z139" s="15"/>
      <c r="AA139" s="15"/>
      <c r="AB139" s="15"/>
      <c r="AC139" s="15"/>
      <c r="AD139" s="15"/>
      <c r="AE139" s="15"/>
      <c r="AF139" s="15"/>
      <c r="AG139" s="15"/>
      <c r="AH139" s="15"/>
      <c r="AI139" s="15"/>
    </row>
    <row r="140" spans="1:35" x14ac:dyDescent="0.45">
      <c r="A140" s="16"/>
      <c r="B140" s="83" t="s">
        <v>74</v>
      </c>
      <c r="C140" s="29"/>
      <c r="D140" s="29"/>
      <c r="E140" s="29"/>
      <c r="F140" s="29"/>
      <c r="G140" s="30"/>
      <c r="H140" s="29"/>
      <c r="I140" s="29"/>
      <c r="J140" s="29"/>
      <c r="K140" s="29"/>
      <c r="L140" s="30"/>
      <c r="M140" s="29"/>
      <c r="N140" s="29"/>
      <c r="O140" s="31"/>
      <c r="P140" s="15"/>
      <c r="Q140" s="15"/>
      <c r="R140" s="15"/>
      <c r="S140" s="15"/>
      <c r="T140" s="15"/>
      <c r="U140" s="15"/>
      <c r="V140" s="15"/>
      <c r="W140" s="15"/>
      <c r="X140" s="15"/>
      <c r="Y140" s="15"/>
      <c r="Z140" s="15"/>
      <c r="AA140" s="15"/>
      <c r="AB140" s="15"/>
      <c r="AC140" s="15"/>
      <c r="AD140" s="15"/>
      <c r="AE140" s="15"/>
      <c r="AF140" s="15"/>
      <c r="AG140" s="15"/>
      <c r="AH140" s="15"/>
      <c r="AI140" s="15"/>
    </row>
    <row r="141" spans="1:35" x14ac:dyDescent="0.45">
      <c r="A141" s="16"/>
      <c r="B141" s="83" t="s">
        <v>86</v>
      </c>
      <c r="C141" s="29"/>
      <c r="D141" s="29"/>
      <c r="E141" s="29"/>
      <c r="F141" s="29"/>
      <c r="G141" s="30"/>
      <c r="H141" s="29"/>
      <c r="I141" s="29"/>
      <c r="J141" s="29"/>
      <c r="K141" s="29"/>
      <c r="L141" s="30"/>
      <c r="M141" s="29"/>
      <c r="N141" s="29"/>
      <c r="O141" s="31"/>
      <c r="P141" s="15"/>
      <c r="Q141" s="15"/>
      <c r="R141" s="15"/>
      <c r="S141" s="15"/>
      <c r="T141" s="15"/>
      <c r="U141" s="15"/>
      <c r="V141" s="15"/>
      <c r="W141" s="15"/>
      <c r="X141" s="15"/>
      <c r="Y141" s="15"/>
      <c r="Z141" s="15"/>
      <c r="AA141" s="15"/>
      <c r="AB141" s="15"/>
      <c r="AC141" s="15"/>
      <c r="AD141" s="15"/>
      <c r="AE141" s="15"/>
      <c r="AF141" s="15"/>
      <c r="AG141" s="15"/>
      <c r="AH141" s="15"/>
      <c r="AI141" s="15"/>
    </row>
    <row r="142" spans="1:35" x14ac:dyDescent="0.45">
      <c r="A142" s="16"/>
      <c r="B142" s="83" t="s">
        <v>75</v>
      </c>
      <c r="C142" s="29"/>
      <c r="D142" s="29"/>
      <c r="E142" s="29"/>
      <c r="F142" s="29"/>
      <c r="G142" s="30"/>
      <c r="H142" s="29"/>
      <c r="I142" s="29"/>
      <c r="J142" s="29"/>
      <c r="K142" s="29"/>
      <c r="L142" s="30"/>
      <c r="M142" s="29"/>
      <c r="N142" s="29"/>
      <c r="O142" s="31"/>
      <c r="P142" s="15"/>
      <c r="Q142" s="15"/>
      <c r="R142" s="15"/>
      <c r="S142" s="15"/>
      <c r="T142" s="15"/>
      <c r="U142" s="15"/>
      <c r="V142" s="15"/>
      <c r="W142" s="15"/>
      <c r="X142" s="15"/>
      <c r="Y142" s="15"/>
      <c r="Z142" s="15"/>
      <c r="AA142" s="15"/>
      <c r="AB142" s="15"/>
      <c r="AC142" s="15"/>
      <c r="AD142" s="15"/>
      <c r="AE142" s="15"/>
      <c r="AF142" s="15"/>
      <c r="AG142" s="15"/>
      <c r="AH142" s="15"/>
      <c r="AI142" s="15"/>
    </row>
    <row r="143" spans="1:35" x14ac:dyDescent="0.45">
      <c r="A143" s="16"/>
      <c r="B143" s="83"/>
      <c r="C143" s="29"/>
      <c r="D143" s="29"/>
      <c r="E143" s="29"/>
      <c r="F143" s="29"/>
      <c r="G143" s="30"/>
      <c r="H143" s="29"/>
      <c r="I143" s="29"/>
      <c r="J143" s="29"/>
      <c r="K143" s="29"/>
      <c r="L143" s="30"/>
      <c r="M143" s="29"/>
      <c r="N143" s="29"/>
      <c r="O143" s="31"/>
      <c r="P143" s="15"/>
      <c r="Q143" s="15"/>
      <c r="R143" s="15"/>
      <c r="S143" s="15"/>
      <c r="T143" s="15"/>
      <c r="U143" s="15"/>
      <c r="V143" s="15"/>
      <c r="W143" s="15"/>
      <c r="X143" s="15"/>
      <c r="Y143" s="15"/>
      <c r="Z143" s="15"/>
      <c r="AA143" s="15"/>
      <c r="AB143" s="15"/>
      <c r="AC143" s="15"/>
      <c r="AD143" s="15"/>
      <c r="AE143" s="15"/>
      <c r="AF143" s="15"/>
      <c r="AG143" s="15"/>
      <c r="AH143" s="15"/>
      <c r="AI143" s="15"/>
    </row>
    <row r="144" spans="1:35" x14ac:dyDescent="0.45">
      <c r="A144" s="16"/>
      <c r="B144" s="84" t="s">
        <v>17</v>
      </c>
      <c r="C144" s="29"/>
      <c r="D144" s="29"/>
      <c r="E144" s="29"/>
      <c r="F144" s="29"/>
      <c r="G144" s="30"/>
      <c r="H144" s="29"/>
      <c r="I144" s="29"/>
      <c r="J144" s="29"/>
      <c r="K144" s="29"/>
      <c r="L144" s="30"/>
      <c r="M144" s="29"/>
      <c r="N144" s="29"/>
      <c r="O144" s="31"/>
      <c r="P144" s="15"/>
      <c r="Q144" s="15"/>
      <c r="R144" s="15"/>
      <c r="S144" s="15"/>
      <c r="T144" s="15"/>
      <c r="U144" s="15"/>
      <c r="V144" s="15"/>
      <c r="W144" s="15"/>
      <c r="X144" s="15"/>
      <c r="Y144" s="15"/>
      <c r="Z144" s="15"/>
      <c r="AA144" s="15"/>
      <c r="AB144" s="15"/>
      <c r="AC144" s="15"/>
      <c r="AD144" s="15"/>
      <c r="AE144" s="15"/>
      <c r="AF144" s="15"/>
      <c r="AG144" s="15"/>
      <c r="AH144" s="15"/>
      <c r="AI144" s="15"/>
    </row>
    <row r="145" spans="1:35" x14ac:dyDescent="0.45">
      <c r="A145" s="16"/>
      <c r="B145" s="83" t="s">
        <v>76</v>
      </c>
      <c r="C145" s="29"/>
      <c r="D145" s="29"/>
      <c r="E145" s="29"/>
      <c r="F145" s="29"/>
      <c r="G145" s="30"/>
      <c r="H145" s="29"/>
      <c r="I145" s="29"/>
      <c r="J145" s="29"/>
      <c r="K145" s="29"/>
      <c r="L145" s="30"/>
      <c r="M145" s="29"/>
      <c r="N145" s="29"/>
      <c r="O145" s="31"/>
      <c r="P145" s="15"/>
      <c r="Q145" s="15"/>
      <c r="R145" s="15"/>
      <c r="S145" s="15"/>
      <c r="T145" s="15"/>
      <c r="U145" s="15"/>
      <c r="V145" s="15"/>
      <c r="W145" s="15"/>
      <c r="X145" s="15"/>
      <c r="Y145" s="15"/>
      <c r="Z145" s="15"/>
      <c r="AA145" s="15"/>
      <c r="AB145" s="15"/>
      <c r="AC145" s="15"/>
      <c r="AD145" s="15"/>
      <c r="AE145" s="15"/>
      <c r="AF145" s="15"/>
      <c r="AG145" s="15"/>
      <c r="AH145" s="15"/>
      <c r="AI145" s="15"/>
    </row>
    <row r="146" spans="1:35" x14ac:dyDescent="0.45">
      <c r="A146" s="16"/>
      <c r="B146" s="85"/>
      <c r="C146" s="32"/>
      <c r="D146" s="32"/>
      <c r="E146" s="32"/>
      <c r="F146" s="32"/>
      <c r="G146" s="33"/>
      <c r="H146" s="32"/>
      <c r="I146" s="32"/>
      <c r="J146" s="32"/>
      <c r="K146" s="32"/>
      <c r="L146" s="33"/>
      <c r="M146" s="32"/>
      <c r="N146" s="32"/>
      <c r="O146" s="34"/>
      <c r="P146" s="15"/>
      <c r="Q146" s="15"/>
      <c r="R146" s="15"/>
      <c r="S146" s="15"/>
      <c r="T146" s="15"/>
      <c r="U146" s="15"/>
      <c r="V146" s="15"/>
      <c r="W146" s="15"/>
      <c r="X146" s="15"/>
      <c r="Y146" s="15"/>
      <c r="Z146" s="15"/>
      <c r="AA146" s="15"/>
      <c r="AB146" s="15"/>
      <c r="AC146" s="15"/>
      <c r="AD146" s="15"/>
      <c r="AE146" s="15"/>
      <c r="AF146" s="15"/>
      <c r="AG146" s="15"/>
      <c r="AH146" s="15"/>
      <c r="AI146" s="15"/>
    </row>
    <row r="147" spans="1:35" x14ac:dyDescent="0.45">
      <c r="A147" s="16"/>
      <c r="B147" s="15"/>
      <c r="C147" s="15"/>
      <c r="D147" s="15"/>
      <c r="E147" s="15"/>
      <c r="F147" s="15"/>
      <c r="G147" s="16"/>
      <c r="H147" s="15"/>
      <c r="I147" s="15"/>
      <c r="J147" s="15"/>
      <c r="K147" s="15"/>
      <c r="L147" s="16"/>
      <c r="M147" s="15"/>
      <c r="N147" s="15"/>
      <c r="O147" s="15"/>
      <c r="P147" s="15"/>
      <c r="Q147" s="15"/>
      <c r="R147" s="15"/>
      <c r="S147" s="15"/>
      <c r="T147" s="15"/>
      <c r="U147" s="40"/>
      <c r="V147" s="40"/>
      <c r="W147" s="41"/>
      <c r="X147" s="15"/>
      <c r="Y147" s="15"/>
      <c r="Z147" s="15"/>
      <c r="AA147" s="15"/>
      <c r="AB147" s="15"/>
      <c r="AC147" s="15"/>
      <c r="AD147" s="15"/>
      <c r="AE147" s="15"/>
      <c r="AF147" s="15"/>
      <c r="AG147" s="15"/>
      <c r="AH147" s="15"/>
      <c r="AI147" s="15"/>
    </row>
    <row r="148" spans="1:35" x14ac:dyDescent="0.45">
      <c r="A148" s="15"/>
      <c r="B148" s="35" t="str">
        <f>_xlfn.CONCAT("Version ",'Change Log'!$B$3," – © 2017-",YEAR('Change Log'!$A$3),IF('Change Log'!$C$3="William W. Davis",", William W. Davis, MSPM, PMP",_xlfn.CONCAT(", original copyright holder is William W. Davis, MSPM, PMP; later modified by ",'Change Log'!$C$3)))</f>
        <v>Version 3.4 – © 2017-2025, William W. Davis, MSPM, PMP</v>
      </c>
      <c r="C148" s="15"/>
      <c r="D148" s="15"/>
      <c r="E148" s="15"/>
      <c r="F148" s="15"/>
      <c r="G148" s="16"/>
      <c r="H148" s="15"/>
      <c r="I148" s="15"/>
      <c r="J148" s="15"/>
      <c r="K148" s="15"/>
      <c r="L148" s="16"/>
      <c r="M148" s="15"/>
      <c r="N148" s="15"/>
      <c r="O148" s="15"/>
      <c r="P148" s="15"/>
      <c r="Q148" s="15"/>
      <c r="R148" s="15"/>
      <c r="S148" s="15"/>
      <c r="T148" s="15"/>
      <c r="U148" s="40"/>
      <c r="V148" s="40"/>
      <c r="W148" s="41"/>
      <c r="X148" s="15"/>
      <c r="Y148" s="15"/>
      <c r="Z148" s="15"/>
      <c r="AA148" s="15"/>
      <c r="AB148" s="15"/>
      <c r="AC148" s="15"/>
      <c r="AD148" s="15"/>
      <c r="AE148" s="15"/>
      <c r="AF148" s="15"/>
      <c r="AG148" s="15"/>
      <c r="AH148" s="15"/>
      <c r="AI148" s="15"/>
    </row>
    <row r="149" spans="1:35" x14ac:dyDescent="0.45">
      <c r="A149" s="15"/>
      <c r="B149" s="349" t="s">
        <v>131</v>
      </c>
      <c r="C149" s="349"/>
      <c r="D149" s="349"/>
      <c r="E149" s="349"/>
      <c r="F149" s="349"/>
      <c r="G149" s="349"/>
      <c r="H149" s="349"/>
      <c r="I149" s="349"/>
      <c r="J149" s="349"/>
      <c r="K149" s="349"/>
      <c r="L149" s="16"/>
      <c r="M149" s="15"/>
      <c r="N149" s="15"/>
      <c r="O149" s="15"/>
      <c r="P149" s="15"/>
      <c r="Q149" s="15"/>
      <c r="R149" s="15"/>
      <c r="S149" s="15"/>
      <c r="T149" s="15"/>
      <c r="U149" s="40"/>
      <c r="V149" s="40"/>
      <c r="W149" s="41"/>
      <c r="X149" s="15"/>
      <c r="Y149" s="15"/>
      <c r="Z149" s="15"/>
      <c r="AA149" s="15"/>
      <c r="AB149" s="15"/>
      <c r="AC149" s="15"/>
      <c r="AD149" s="15"/>
      <c r="AE149" s="15"/>
      <c r="AF149" s="15"/>
      <c r="AG149" s="15"/>
      <c r="AH149" s="15"/>
      <c r="AI149" s="15"/>
    </row>
    <row r="150" spans="1:35" x14ac:dyDescent="0.45">
      <c r="A150" s="15"/>
      <c r="B150" s="349" t="s">
        <v>130</v>
      </c>
      <c r="C150" s="349"/>
      <c r="D150" s="349"/>
      <c r="E150" s="349"/>
      <c r="F150" s="349"/>
      <c r="G150" s="349"/>
      <c r="H150" s="349"/>
      <c r="I150" s="349"/>
      <c r="J150" s="349"/>
      <c r="K150" s="349"/>
      <c r="L150" s="16"/>
      <c r="M150" s="15"/>
      <c r="N150" s="15"/>
      <c r="O150" s="15"/>
      <c r="P150" s="15"/>
      <c r="Q150" s="15"/>
      <c r="R150" s="15"/>
      <c r="S150" s="15"/>
      <c r="T150" s="15"/>
      <c r="U150" s="40"/>
      <c r="V150" s="40"/>
      <c r="W150" s="41"/>
      <c r="X150" s="15"/>
      <c r="Y150" s="15"/>
      <c r="Z150" s="15"/>
      <c r="AA150" s="15"/>
      <c r="AB150" s="15"/>
      <c r="AC150" s="15"/>
      <c r="AD150" s="15"/>
      <c r="AE150" s="15"/>
      <c r="AF150" s="15"/>
      <c r="AG150" s="15"/>
      <c r="AH150" s="15"/>
      <c r="AI150" s="15"/>
    </row>
    <row r="151" spans="1:35" x14ac:dyDescent="0.45">
      <c r="A151" s="15"/>
      <c r="B151" s="349" t="s">
        <v>90</v>
      </c>
      <c r="C151" s="349"/>
      <c r="D151" s="349"/>
      <c r="E151" s="349"/>
      <c r="F151" s="349"/>
      <c r="G151" s="349"/>
      <c r="H151" s="349"/>
      <c r="I151" s="349"/>
      <c r="J151" s="349"/>
      <c r="K151" s="349"/>
      <c r="L151" s="16"/>
      <c r="M151" s="15"/>
      <c r="N151" s="15"/>
      <c r="O151" s="15"/>
      <c r="P151" s="15"/>
      <c r="Q151" s="15"/>
      <c r="R151" s="15"/>
      <c r="S151" s="15"/>
      <c r="T151" s="15"/>
      <c r="U151" s="40"/>
      <c r="V151" s="40"/>
      <c r="W151" s="41"/>
      <c r="X151" s="15"/>
      <c r="Y151" s="15"/>
      <c r="Z151" s="15"/>
      <c r="AA151" s="15"/>
      <c r="AB151" s="15"/>
      <c r="AC151" s="15"/>
      <c r="AD151" s="15"/>
      <c r="AE151" s="15"/>
      <c r="AF151" s="15"/>
      <c r="AG151" s="15"/>
      <c r="AH151" s="15"/>
      <c r="AI151" s="15"/>
    </row>
    <row r="152" spans="1:35" x14ac:dyDescent="0.45">
      <c r="A152" s="15"/>
      <c r="B152" s="349" t="s">
        <v>143</v>
      </c>
      <c r="C152" s="349"/>
      <c r="D152" s="349"/>
      <c r="E152" s="349"/>
      <c r="F152" s="349"/>
      <c r="G152" s="349"/>
      <c r="H152" s="349"/>
      <c r="I152" s="349"/>
      <c r="J152" s="349"/>
      <c r="K152" s="349"/>
      <c r="L152" s="16"/>
      <c r="M152" s="15"/>
      <c r="N152" s="15"/>
      <c r="O152" s="15"/>
      <c r="P152" s="15"/>
      <c r="Q152" s="15"/>
      <c r="R152" s="15"/>
      <c r="S152" s="15"/>
      <c r="T152" s="15"/>
      <c r="U152" s="40"/>
      <c r="V152" s="40"/>
      <c r="W152" s="41"/>
      <c r="X152" s="15"/>
      <c r="Y152" s="15"/>
      <c r="Z152" s="15"/>
      <c r="AA152" s="15"/>
      <c r="AB152" s="15"/>
      <c r="AC152" s="15"/>
      <c r="AD152" s="15"/>
      <c r="AE152" s="15"/>
      <c r="AF152" s="15"/>
      <c r="AG152" s="15"/>
      <c r="AH152" s="15"/>
      <c r="AI152" s="15"/>
    </row>
    <row r="153" spans="1:35" x14ac:dyDescent="0.45">
      <c r="A153" s="15"/>
      <c r="B153" s="349" t="s">
        <v>849</v>
      </c>
      <c r="C153" s="349"/>
      <c r="D153" s="349"/>
      <c r="E153" s="349"/>
      <c r="F153" s="349"/>
      <c r="G153" s="349"/>
      <c r="H153" s="349"/>
      <c r="I153" s="349"/>
      <c r="J153" s="349"/>
      <c r="K153" s="349"/>
      <c r="L153" s="16"/>
      <c r="M153" s="15"/>
      <c r="N153" s="15"/>
      <c r="O153" s="15"/>
      <c r="P153" s="15"/>
      <c r="Q153" s="15"/>
      <c r="R153" s="15"/>
      <c r="S153" s="15"/>
      <c r="T153" s="15"/>
      <c r="U153" s="40"/>
      <c r="V153" s="40"/>
      <c r="W153" s="41"/>
      <c r="X153" s="15"/>
      <c r="Y153" s="15"/>
      <c r="Z153" s="15"/>
      <c r="AA153" s="15"/>
      <c r="AB153" s="15"/>
      <c r="AC153" s="15"/>
      <c r="AD153" s="15"/>
      <c r="AE153" s="15"/>
      <c r="AF153" s="15"/>
      <c r="AG153" s="15"/>
      <c r="AH153" s="15"/>
      <c r="AI153" s="15"/>
    </row>
    <row r="154" spans="1:35" x14ac:dyDescent="0.45">
      <c r="A154" s="15"/>
      <c r="B154" s="136" t="s">
        <v>144</v>
      </c>
      <c r="C154" s="122"/>
      <c r="D154" s="122"/>
      <c r="E154" s="122"/>
      <c r="F154" s="122"/>
      <c r="G154" s="122"/>
      <c r="H154" s="122"/>
      <c r="I154" s="122"/>
      <c r="J154" s="122"/>
      <c r="K154" s="122"/>
      <c r="L154" s="16"/>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row>
    <row r="155" spans="1:35" x14ac:dyDescent="0.4">
      <c r="A155" s="15"/>
      <c r="B155" s="136" t="s">
        <v>88</v>
      </c>
      <c r="C155" s="15"/>
      <c r="D155" s="15"/>
      <c r="E155" s="15"/>
      <c r="F155" s="15"/>
      <c r="G155" s="16"/>
      <c r="H155" s="15"/>
      <c r="I155" s="15"/>
      <c r="J155" s="15"/>
      <c r="K155" s="15"/>
      <c r="L155" s="16"/>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row>
    <row r="156" spans="1:35" x14ac:dyDescent="0.4">
      <c r="A156" s="15"/>
      <c r="B156" s="136" t="s">
        <v>145</v>
      </c>
      <c r="C156" s="15"/>
      <c r="D156" s="15"/>
      <c r="E156" s="15"/>
      <c r="F156" s="15"/>
      <c r="G156" s="16"/>
      <c r="H156" s="15"/>
      <c r="I156" s="15"/>
      <c r="J156" s="15"/>
      <c r="K156" s="15"/>
      <c r="L156" s="16"/>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row>
    <row r="157" spans="1:35" x14ac:dyDescent="0.4">
      <c r="A157" s="15"/>
      <c r="B157" s="136" t="s">
        <v>146</v>
      </c>
      <c r="C157" s="15"/>
      <c r="D157" s="15"/>
      <c r="E157" s="15"/>
      <c r="F157" s="15"/>
      <c r="G157" s="16"/>
      <c r="H157" s="15"/>
      <c r="I157" s="15"/>
      <c r="J157" s="15"/>
      <c r="K157" s="15"/>
      <c r="L157" s="16"/>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row>
    <row r="158" spans="1:35" x14ac:dyDescent="0.4">
      <c r="A158" s="15"/>
      <c r="B158" s="136" t="s">
        <v>683</v>
      </c>
      <c r="C158" s="15"/>
      <c r="D158" s="15"/>
      <c r="E158" s="15"/>
      <c r="F158" s="15"/>
      <c r="G158" s="16"/>
      <c r="H158" s="15"/>
      <c r="I158" s="15"/>
      <c r="J158" s="15"/>
      <c r="K158" s="15"/>
      <c r="L158" s="16"/>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row>
    <row r="159" spans="1:35" x14ac:dyDescent="0.4">
      <c r="A159" s="15"/>
      <c r="B159" s="136" t="s">
        <v>684</v>
      </c>
      <c r="C159" s="15"/>
      <c r="D159" s="15"/>
      <c r="E159" s="15"/>
      <c r="F159" s="15"/>
      <c r="G159" s="16"/>
      <c r="H159" s="15"/>
      <c r="I159" s="15"/>
      <c r="J159" s="15"/>
      <c r="K159" s="15"/>
      <c r="L159" s="16"/>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row>
    <row r="160" spans="1:35" x14ac:dyDescent="0.4">
      <c r="A160" s="15"/>
      <c r="B160" s="136"/>
      <c r="C160" s="15"/>
      <c r="D160" s="15"/>
      <c r="E160" s="15"/>
      <c r="F160" s="15"/>
      <c r="G160" s="16"/>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row>
    <row r="161" spans="1:35" x14ac:dyDescent="0.4">
      <c r="A161" s="15"/>
      <c r="B161" s="136" t="s">
        <v>685</v>
      </c>
      <c r="C161" s="15"/>
      <c r="D161" s="15"/>
      <c r="E161" s="15"/>
      <c r="F161" s="15"/>
      <c r="G161" s="16"/>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row>
    <row r="162" spans="1:35" x14ac:dyDescent="0.4">
      <c r="A162" s="15"/>
      <c r="B162" s="136" t="s">
        <v>87</v>
      </c>
      <c r="C162" s="15"/>
      <c r="D162" s="15"/>
      <c r="E162" s="15"/>
      <c r="F162" s="15"/>
      <c r="G162" s="16"/>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row>
    <row r="163" spans="1:35" x14ac:dyDescent="0.4">
      <c r="A163" s="15"/>
      <c r="B163" s="348" t="s">
        <v>718</v>
      </c>
      <c r="C163" s="348"/>
      <c r="D163" s="348"/>
      <c r="E163" s="348"/>
      <c r="F163" s="348"/>
      <c r="G163" s="348"/>
      <c r="H163" s="348"/>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row>
    <row r="164" spans="1:35" x14ac:dyDescent="0.45">
      <c r="A164" s="15"/>
      <c r="B164" s="15"/>
      <c r="C164" s="15"/>
      <c r="D164" s="15"/>
      <c r="E164" s="15"/>
      <c r="F164" s="15"/>
      <c r="G164" s="16"/>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row>
    <row r="165" spans="1:35" x14ac:dyDescent="0.45">
      <c r="A165" s="15"/>
      <c r="B165" s="15"/>
      <c r="C165" s="15"/>
      <c r="D165" s="15"/>
      <c r="E165" s="15"/>
      <c r="F165" s="15"/>
      <c r="G165" s="16"/>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row>
    <row r="166" spans="1:35" x14ac:dyDescent="0.45">
      <c r="A166" s="15"/>
      <c r="B166" s="15"/>
      <c r="C166" s="15"/>
      <c r="D166" s="15"/>
      <c r="E166" s="15"/>
      <c r="F166" s="15"/>
      <c r="G166" s="16"/>
      <c r="H166" s="15"/>
      <c r="I166" s="15"/>
      <c r="J166" s="15"/>
      <c r="K166" s="16"/>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row>
  </sheetData>
  <mergeCells count="12">
    <mergeCell ref="B163:H163"/>
    <mergeCell ref="B153:K153"/>
    <mergeCell ref="B149:K149"/>
    <mergeCell ref="B150:K150"/>
    <mergeCell ref="B151:K151"/>
    <mergeCell ref="B152:K152"/>
    <mergeCell ref="U1:AF1"/>
    <mergeCell ref="S2:S3"/>
    <mergeCell ref="T2:T3"/>
    <mergeCell ref="U2:AF2"/>
    <mergeCell ref="B106:D106"/>
    <mergeCell ref="S1:T1"/>
  </mergeCells>
  <conditionalFormatting sqref="E4:E103">
    <cfRule type="iconSet" priority="6">
      <iconSet iconSet="3Symbols2" showValue="0">
        <cfvo type="percent" val="0"/>
        <cfvo type="percent" val="0.5"/>
        <cfvo type="num" val="1"/>
      </iconSet>
    </cfRule>
  </conditionalFormatting>
  <conditionalFormatting sqref="E5:E103">
    <cfRule type="iconSet" priority="5">
      <iconSet iconSet="3Symbols2" showValue="0">
        <cfvo type="percent" val="0"/>
        <cfvo type="percent" val="0.5"/>
        <cfvo type="num" val="1"/>
      </iconSet>
    </cfRule>
  </conditionalFormatting>
  <conditionalFormatting sqref="U106:AF106">
    <cfRule type="colorScale" priority="1">
      <colorScale>
        <cfvo type="min"/>
        <cfvo type="max"/>
        <color theme="9" tint="0.79998168889431442"/>
        <color theme="9" tint="-0.249977111117893"/>
      </colorScale>
    </cfRule>
  </conditionalFormatting>
  <hyperlinks>
    <hyperlink ref="B151:K151" r:id="rId1" display="Watch Statistical PERT videos on YouTube " xr:uid="{C440C7A0-5B02-4757-A043-E9A33FAC8822}"/>
    <hyperlink ref="B152" r:id="rId2" display="Follow Statistical PERT on Twitter to learn when new updates are released" xr:uid="{87BB9ACD-8D67-4F42-AC6E-9A0519518C5E}"/>
    <hyperlink ref="B151" r:id="rId3" xr:uid="{6B399095-8808-42FF-A2E1-04A54F8D4A74}"/>
    <hyperlink ref="B150" r:id="rId4" display="Take a Pluralsight course on Statistical PERT" xr:uid="{D63E5356-403A-4301-AEA0-C3275B75567E}"/>
    <hyperlink ref="B149" r:id="rId5" display="Download more FREE Statistical PERT templates at https://www.statisticalpert.com" xr:uid="{295A23AA-B010-4017-8596-7F616DDA6D4D}"/>
    <hyperlink ref="B153:K153" r:id="rId6" location="newsletter" display="Subscribe to the SPERT® newsletter for monthly tips, free webinars, and new release notifications" xr:uid="{7241E581-729A-495C-AAA8-F1269421612B}"/>
    <hyperlink ref="B152:K152" r:id="rId7" display="Connect with or follow William W. Davis on LinkedIn" xr:uid="{E767F1F0-E727-4B94-A925-E9EA29974CD2}"/>
    <hyperlink ref="B150:K150" r:id="rId8" display="Watch a Pluralsight course on Statistical PERT® Normal Edition" xr:uid="{E7712C86-B95D-4732-A564-8C93988C055D}"/>
    <hyperlink ref="B163" r:id="rId9" xr:uid="{996A54FE-B620-4DA3-9EB2-24A9E690A55D}"/>
  </hyperlinks>
  <pageMargins left="0.7" right="0.7" top="0.75" bottom="0.75" header="0.3" footer="0.3"/>
  <pageSetup orientation="portrait" r:id="rId10"/>
  <drawing r:id="rId11"/>
  <legacyDrawing r:id="rId12"/>
  <extLst>
    <ext xmlns:x14="http://schemas.microsoft.com/office/spreadsheetml/2009/9/main" uri="{78C0D931-6437-407d-A8EE-F0AAD7539E65}">
      <x14:conditionalFormattings>
        <x14:conditionalFormatting xmlns:xm="http://schemas.microsoft.com/office/excel/2006/main">
          <x14:cfRule type="expression" priority="4" id="{A63A4CCA-0344-4337-B751-A03941DC3537}">
            <xm:f>IF($B$106=VLookups!$A$35,TRUE,FALSE)</xm:f>
            <x14:dxf>
              <numFmt numFmtId="168" formatCode="&quot;$&quot;#,##0"/>
            </x14:dxf>
          </x14:cfRule>
          <xm:sqref>B4:D104 P4:S104 S106 D109:D113</xm:sqref>
        </x14:conditionalFormatting>
        <x14:conditionalFormatting xmlns:xm="http://schemas.microsoft.com/office/excel/2006/main">
          <x14:cfRule type="expression" priority="3" id="{81EDFD64-89A3-4114-BC66-8FBB4439F0FB}">
            <xm:f>IF($B$106=VLookups!$A$35,TRUE,FALSE)</xm:f>
            <x14:dxf>
              <numFmt numFmtId="168" formatCode="&quot;$&quot;#,##0"/>
            </x14:dxf>
          </x14:cfRule>
          <xm:sqref>U4:AF104</xm:sqref>
        </x14:conditionalFormatting>
        <x14:conditionalFormatting xmlns:xm="http://schemas.microsoft.com/office/excel/2006/main">
          <x14:cfRule type="expression" priority="2" id="{F2C6500B-CD13-4421-A642-78B0C7AFAD48}">
            <xm:f>IF($B$106=VLookups!$A$35,TRUE,FALSE)</xm:f>
            <x14:dxf>
              <numFmt numFmtId="168" formatCode="&quot;$&quot;#,##0"/>
            </x14:dxf>
          </x14:cfRule>
          <xm:sqref>U106:AF106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Confidence!$A$3:$A$12</xm:f>
          </x14:formula1>
          <xm:sqref>K4:K103</xm:sqref>
        </x14:dataValidation>
        <x14:dataValidation type="list" allowBlank="1" showInputMessage="1" showErrorMessage="1" xr:uid="{00000000-0002-0000-0200-000001000000}">
          <x14:formula1>
            <xm:f>VLookups!$B$3:$B$13</xm:f>
          </x14:formula1>
          <xm:sqref>B2</xm:sqref>
        </x14:dataValidation>
        <x14:dataValidation type="list" allowBlank="1" showInputMessage="1" showErrorMessage="1" xr:uid="{00000000-0002-0000-0200-000002000000}">
          <x14:formula1>
            <xm:f>VLookups!$B$16:$B$26</xm:f>
          </x14:formula1>
          <xm:sqref>D2</xm:sqref>
        </x14:dataValidation>
        <x14:dataValidation type="list" allowBlank="1" showInputMessage="1" showErrorMessage="1" xr:uid="{00000000-0002-0000-0200-000003000000}">
          <x14:formula1>
            <xm:f>VLookups!$A$30:$A$31</xm:f>
          </x14:formula1>
          <xm:sqref>S1:T1</xm:sqref>
        </x14:dataValidation>
        <x14:dataValidation type="list" allowBlank="1" showInputMessage="1" showErrorMessage="1" xr:uid="{00000000-0002-0000-0200-000004000000}">
          <x14:formula1>
            <xm:f>VLookups!$A$35:$A$36</xm:f>
          </x14:formula1>
          <xm:sqref>B106:D106</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0F49C24E-61A8-42DD-8B4C-529F26C4C54F}">
          <x14:colorSeries rgb="FF000000"/>
          <x14:colorNegative rgb="FF0070C0"/>
          <x14:colorAxis rgb="FF000000"/>
          <x14:colorMarkers rgb="FF0070C0"/>
          <x14:colorFirst rgb="FF0070C0"/>
          <x14:colorLast rgb="FF0070C0"/>
          <x14:colorHigh rgb="FF0070C0"/>
          <x14:colorLow rgb="FF0070C0"/>
          <x14:sparklines>
            <x14:sparkline>
              <xm:f>'SPERT® Beta (1-Point entry)'!IB4:PT4</xm:f>
              <xm:sqref>O4</xm:sqref>
            </x14:sparkline>
            <x14:sparkline>
              <xm:f>'SPERT® Beta (1-Point entry)'!IB5:PT5</xm:f>
              <xm:sqref>O5</xm:sqref>
            </x14:sparkline>
            <x14:sparkline>
              <xm:f>'SPERT® Beta (1-Point entry)'!IB6:PT6</xm:f>
              <xm:sqref>O6</xm:sqref>
            </x14:sparkline>
            <x14:sparkline>
              <xm:f>'SPERT® Beta (1-Point entry)'!IB7:PT7</xm:f>
              <xm:sqref>O7</xm:sqref>
            </x14:sparkline>
            <x14:sparkline>
              <xm:f>'SPERT® Beta (1-Point entry)'!IB8:PT8</xm:f>
              <xm:sqref>O8</xm:sqref>
            </x14:sparkline>
            <x14:sparkline>
              <xm:f>'SPERT® Beta (1-Point entry)'!IB9:PT9</xm:f>
              <xm:sqref>O9</xm:sqref>
            </x14:sparkline>
            <x14:sparkline>
              <xm:f>'SPERT® Beta (1-Point entry)'!IB10:PT10</xm:f>
              <xm:sqref>O10</xm:sqref>
            </x14:sparkline>
            <x14:sparkline>
              <xm:f>'SPERT® Beta (1-Point entry)'!IB11:PT11</xm:f>
              <xm:sqref>O11</xm:sqref>
            </x14:sparkline>
            <x14:sparkline>
              <xm:f>'SPERT® Beta (1-Point entry)'!IB12:PT12</xm:f>
              <xm:sqref>O12</xm:sqref>
            </x14:sparkline>
            <x14:sparkline>
              <xm:f>'SPERT® Beta (1-Point entry)'!IB13:PT13</xm:f>
              <xm:sqref>O13</xm:sqref>
            </x14:sparkline>
            <x14:sparkline>
              <xm:f>'SPERT® Beta (1-Point entry)'!IB14:PT14</xm:f>
              <xm:sqref>O14</xm:sqref>
            </x14:sparkline>
            <x14:sparkline>
              <xm:f>'SPERT® Beta (1-Point entry)'!IB15:PT15</xm:f>
              <xm:sqref>O15</xm:sqref>
            </x14:sparkline>
            <x14:sparkline>
              <xm:f>'SPERT® Beta (1-Point entry)'!IB16:PT16</xm:f>
              <xm:sqref>O16</xm:sqref>
            </x14:sparkline>
            <x14:sparkline>
              <xm:f>'SPERT® Beta (1-Point entry)'!IB17:PT17</xm:f>
              <xm:sqref>O17</xm:sqref>
            </x14:sparkline>
            <x14:sparkline>
              <xm:f>'SPERT® Beta (1-Point entry)'!IB18:PT18</xm:f>
              <xm:sqref>O18</xm:sqref>
            </x14:sparkline>
            <x14:sparkline>
              <xm:f>'SPERT® Beta (1-Point entry)'!IB19:PT19</xm:f>
              <xm:sqref>O19</xm:sqref>
            </x14:sparkline>
            <x14:sparkline>
              <xm:f>'SPERT® Beta (1-Point entry)'!IB20:PT20</xm:f>
              <xm:sqref>O20</xm:sqref>
            </x14:sparkline>
            <x14:sparkline>
              <xm:f>'SPERT® Beta (1-Point entry)'!IB21:PT21</xm:f>
              <xm:sqref>O21</xm:sqref>
            </x14:sparkline>
            <x14:sparkline>
              <xm:f>'SPERT® Beta (1-Point entry)'!IB22:PT22</xm:f>
              <xm:sqref>O22</xm:sqref>
            </x14:sparkline>
            <x14:sparkline>
              <xm:f>'SPERT® Beta (1-Point entry)'!IB23:PT23</xm:f>
              <xm:sqref>O23</xm:sqref>
            </x14:sparkline>
            <x14:sparkline>
              <xm:f>'SPERT® Beta (1-Point entry)'!IB24:PT24</xm:f>
              <xm:sqref>O24</xm:sqref>
            </x14:sparkline>
            <x14:sparkline>
              <xm:f>'SPERT® Beta (1-Point entry)'!IB25:PT25</xm:f>
              <xm:sqref>O25</xm:sqref>
            </x14:sparkline>
            <x14:sparkline>
              <xm:f>'SPERT® Beta (1-Point entry)'!IB26:PT26</xm:f>
              <xm:sqref>O26</xm:sqref>
            </x14:sparkline>
            <x14:sparkline>
              <xm:f>'SPERT® Beta (1-Point entry)'!IB27:PT27</xm:f>
              <xm:sqref>O27</xm:sqref>
            </x14:sparkline>
            <x14:sparkline>
              <xm:f>'SPERT® Beta (1-Point entry)'!IB28:PT28</xm:f>
              <xm:sqref>O28</xm:sqref>
            </x14:sparkline>
            <x14:sparkline>
              <xm:f>'SPERT® Beta (1-Point entry)'!IB29:PT29</xm:f>
              <xm:sqref>O29</xm:sqref>
            </x14:sparkline>
            <x14:sparkline>
              <xm:f>'SPERT® Beta (1-Point entry)'!IB30:PT30</xm:f>
              <xm:sqref>O30</xm:sqref>
            </x14:sparkline>
            <x14:sparkline>
              <xm:f>'SPERT® Beta (1-Point entry)'!IB31:PT31</xm:f>
              <xm:sqref>O31</xm:sqref>
            </x14:sparkline>
            <x14:sparkline>
              <xm:f>'SPERT® Beta (1-Point entry)'!IB32:PT32</xm:f>
              <xm:sqref>O32</xm:sqref>
            </x14:sparkline>
            <x14:sparkline>
              <xm:f>'SPERT® Beta (1-Point entry)'!IB33:PT33</xm:f>
              <xm:sqref>O33</xm:sqref>
            </x14:sparkline>
            <x14:sparkline>
              <xm:f>'SPERT® Beta (1-Point entry)'!IB34:PT34</xm:f>
              <xm:sqref>O34</xm:sqref>
            </x14:sparkline>
            <x14:sparkline>
              <xm:f>'SPERT® Beta (1-Point entry)'!IB35:PT35</xm:f>
              <xm:sqref>O35</xm:sqref>
            </x14:sparkline>
            <x14:sparkline>
              <xm:f>'SPERT® Beta (1-Point entry)'!IB36:PT36</xm:f>
              <xm:sqref>O36</xm:sqref>
            </x14:sparkline>
            <x14:sparkline>
              <xm:f>'SPERT® Beta (1-Point entry)'!IB37:PT37</xm:f>
              <xm:sqref>O37</xm:sqref>
            </x14:sparkline>
            <x14:sparkline>
              <xm:f>'SPERT® Beta (1-Point entry)'!IB38:PT38</xm:f>
              <xm:sqref>O38</xm:sqref>
            </x14:sparkline>
            <x14:sparkline>
              <xm:f>'SPERT® Beta (1-Point entry)'!IB39:PT39</xm:f>
              <xm:sqref>O39</xm:sqref>
            </x14:sparkline>
            <x14:sparkline>
              <xm:f>'SPERT® Beta (1-Point entry)'!IB40:PT40</xm:f>
              <xm:sqref>O40</xm:sqref>
            </x14:sparkline>
            <x14:sparkline>
              <xm:f>'SPERT® Beta (1-Point entry)'!IB41:PT41</xm:f>
              <xm:sqref>O41</xm:sqref>
            </x14:sparkline>
            <x14:sparkline>
              <xm:f>'SPERT® Beta (1-Point entry)'!IB42:PT42</xm:f>
              <xm:sqref>O42</xm:sqref>
            </x14:sparkline>
            <x14:sparkline>
              <xm:f>'SPERT® Beta (1-Point entry)'!IB43:PT43</xm:f>
              <xm:sqref>O43</xm:sqref>
            </x14:sparkline>
            <x14:sparkline>
              <xm:f>'SPERT® Beta (1-Point entry)'!IB44:PT44</xm:f>
              <xm:sqref>O44</xm:sqref>
            </x14:sparkline>
            <x14:sparkline>
              <xm:f>'SPERT® Beta (1-Point entry)'!IB45:PT45</xm:f>
              <xm:sqref>O45</xm:sqref>
            </x14:sparkline>
            <x14:sparkline>
              <xm:f>'SPERT® Beta (1-Point entry)'!IB46:PT46</xm:f>
              <xm:sqref>O46</xm:sqref>
            </x14:sparkline>
            <x14:sparkline>
              <xm:f>'SPERT® Beta (1-Point entry)'!IB47:PT47</xm:f>
              <xm:sqref>O47</xm:sqref>
            </x14:sparkline>
            <x14:sparkline>
              <xm:f>'SPERT® Beta (1-Point entry)'!IB48:PT48</xm:f>
              <xm:sqref>O48</xm:sqref>
            </x14:sparkline>
            <x14:sparkline>
              <xm:f>'SPERT® Beta (1-Point entry)'!IB49:PT49</xm:f>
              <xm:sqref>O49</xm:sqref>
            </x14:sparkline>
            <x14:sparkline>
              <xm:f>'SPERT® Beta (1-Point entry)'!IB50:PT50</xm:f>
              <xm:sqref>O50</xm:sqref>
            </x14:sparkline>
            <x14:sparkline>
              <xm:f>'SPERT® Beta (1-Point entry)'!IB51:PT51</xm:f>
              <xm:sqref>O51</xm:sqref>
            </x14:sparkline>
            <x14:sparkline>
              <xm:f>'SPERT® Beta (1-Point entry)'!IB52:PT52</xm:f>
              <xm:sqref>O52</xm:sqref>
            </x14:sparkline>
            <x14:sparkline>
              <xm:f>'SPERT® Beta (1-Point entry)'!IB53:PT53</xm:f>
              <xm:sqref>O53</xm:sqref>
            </x14:sparkline>
            <x14:sparkline>
              <xm:f>'SPERT® Beta (1-Point entry)'!IB54:PT54</xm:f>
              <xm:sqref>O54</xm:sqref>
            </x14:sparkline>
            <x14:sparkline>
              <xm:f>'SPERT® Beta (1-Point entry)'!IB55:PT55</xm:f>
              <xm:sqref>O55</xm:sqref>
            </x14:sparkline>
            <x14:sparkline>
              <xm:f>'SPERT® Beta (1-Point entry)'!IB56:PT56</xm:f>
              <xm:sqref>O56</xm:sqref>
            </x14:sparkline>
            <x14:sparkline>
              <xm:f>'SPERT® Beta (1-Point entry)'!IB57:PT57</xm:f>
              <xm:sqref>O57</xm:sqref>
            </x14:sparkline>
            <x14:sparkline>
              <xm:f>'SPERT® Beta (1-Point entry)'!IB58:PT58</xm:f>
              <xm:sqref>O58</xm:sqref>
            </x14:sparkline>
            <x14:sparkline>
              <xm:f>'SPERT® Beta (1-Point entry)'!IB59:PT59</xm:f>
              <xm:sqref>O59</xm:sqref>
            </x14:sparkline>
            <x14:sparkline>
              <xm:f>'SPERT® Beta (1-Point entry)'!IB60:PT60</xm:f>
              <xm:sqref>O60</xm:sqref>
            </x14:sparkline>
            <x14:sparkline>
              <xm:f>'SPERT® Beta (1-Point entry)'!IB61:PT61</xm:f>
              <xm:sqref>O61</xm:sqref>
            </x14:sparkline>
            <x14:sparkline>
              <xm:f>'SPERT® Beta (1-Point entry)'!IB62:PT62</xm:f>
              <xm:sqref>O62</xm:sqref>
            </x14:sparkline>
            <x14:sparkline>
              <xm:f>'SPERT® Beta (1-Point entry)'!IB63:PT63</xm:f>
              <xm:sqref>O63</xm:sqref>
            </x14:sparkline>
            <x14:sparkline>
              <xm:f>'SPERT® Beta (1-Point entry)'!IB64:PT64</xm:f>
              <xm:sqref>O64</xm:sqref>
            </x14:sparkline>
            <x14:sparkline>
              <xm:f>'SPERT® Beta (1-Point entry)'!IB65:PT65</xm:f>
              <xm:sqref>O65</xm:sqref>
            </x14:sparkline>
            <x14:sparkline>
              <xm:f>'SPERT® Beta (1-Point entry)'!IB66:PT66</xm:f>
              <xm:sqref>O66</xm:sqref>
            </x14:sparkline>
            <x14:sparkline>
              <xm:f>'SPERT® Beta (1-Point entry)'!IB67:PT67</xm:f>
              <xm:sqref>O67</xm:sqref>
            </x14:sparkline>
            <x14:sparkline>
              <xm:f>'SPERT® Beta (1-Point entry)'!IB68:PT68</xm:f>
              <xm:sqref>O68</xm:sqref>
            </x14:sparkline>
            <x14:sparkline>
              <xm:f>'SPERT® Beta (1-Point entry)'!IB69:PT69</xm:f>
              <xm:sqref>O69</xm:sqref>
            </x14:sparkline>
            <x14:sparkline>
              <xm:f>'SPERT® Beta (1-Point entry)'!IB70:PT70</xm:f>
              <xm:sqref>O70</xm:sqref>
            </x14:sparkline>
            <x14:sparkline>
              <xm:f>'SPERT® Beta (1-Point entry)'!IB71:PT71</xm:f>
              <xm:sqref>O71</xm:sqref>
            </x14:sparkline>
            <x14:sparkline>
              <xm:f>'SPERT® Beta (1-Point entry)'!IB72:PT72</xm:f>
              <xm:sqref>O72</xm:sqref>
            </x14:sparkline>
            <x14:sparkline>
              <xm:f>'SPERT® Beta (1-Point entry)'!IB73:PT73</xm:f>
              <xm:sqref>O73</xm:sqref>
            </x14:sparkline>
            <x14:sparkline>
              <xm:f>'SPERT® Beta (1-Point entry)'!IB74:PT74</xm:f>
              <xm:sqref>O74</xm:sqref>
            </x14:sparkline>
            <x14:sparkline>
              <xm:f>'SPERT® Beta (1-Point entry)'!IB75:PT75</xm:f>
              <xm:sqref>O75</xm:sqref>
            </x14:sparkline>
            <x14:sparkline>
              <xm:f>'SPERT® Beta (1-Point entry)'!IB76:PT76</xm:f>
              <xm:sqref>O76</xm:sqref>
            </x14:sparkline>
            <x14:sparkline>
              <xm:f>'SPERT® Beta (1-Point entry)'!IB77:PT77</xm:f>
              <xm:sqref>O77</xm:sqref>
            </x14:sparkline>
            <x14:sparkline>
              <xm:f>'SPERT® Beta (1-Point entry)'!IB78:PT78</xm:f>
              <xm:sqref>O78</xm:sqref>
            </x14:sparkline>
            <x14:sparkline>
              <xm:f>'SPERT® Beta (1-Point entry)'!IB79:PT79</xm:f>
              <xm:sqref>O79</xm:sqref>
            </x14:sparkline>
            <x14:sparkline>
              <xm:f>'SPERT® Beta (1-Point entry)'!IB80:PT80</xm:f>
              <xm:sqref>O80</xm:sqref>
            </x14:sparkline>
            <x14:sparkline>
              <xm:f>'SPERT® Beta (1-Point entry)'!IB81:PT81</xm:f>
              <xm:sqref>O81</xm:sqref>
            </x14:sparkline>
            <x14:sparkline>
              <xm:f>'SPERT® Beta (1-Point entry)'!IB82:PT82</xm:f>
              <xm:sqref>O82</xm:sqref>
            </x14:sparkline>
            <x14:sparkline>
              <xm:f>'SPERT® Beta (1-Point entry)'!IB83:PT83</xm:f>
              <xm:sqref>O83</xm:sqref>
            </x14:sparkline>
            <x14:sparkline>
              <xm:f>'SPERT® Beta (1-Point entry)'!IB84:PT84</xm:f>
              <xm:sqref>O84</xm:sqref>
            </x14:sparkline>
            <x14:sparkline>
              <xm:f>'SPERT® Beta (1-Point entry)'!IB85:PT85</xm:f>
              <xm:sqref>O85</xm:sqref>
            </x14:sparkline>
            <x14:sparkline>
              <xm:f>'SPERT® Beta (1-Point entry)'!IB86:PT86</xm:f>
              <xm:sqref>O86</xm:sqref>
            </x14:sparkline>
            <x14:sparkline>
              <xm:f>'SPERT® Beta (1-Point entry)'!IB87:PT87</xm:f>
              <xm:sqref>O87</xm:sqref>
            </x14:sparkline>
            <x14:sparkline>
              <xm:f>'SPERT® Beta (1-Point entry)'!IB88:PT88</xm:f>
              <xm:sqref>O88</xm:sqref>
            </x14:sparkline>
            <x14:sparkline>
              <xm:f>'SPERT® Beta (1-Point entry)'!IB89:PT89</xm:f>
              <xm:sqref>O89</xm:sqref>
            </x14:sparkline>
            <x14:sparkline>
              <xm:f>'SPERT® Beta (1-Point entry)'!IB90:PT90</xm:f>
              <xm:sqref>O90</xm:sqref>
            </x14:sparkline>
            <x14:sparkline>
              <xm:f>'SPERT® Beta (1-Point entry)'!IB91:PT91</xm:f>
              <xm:sqref>O91</xm:sqref>
            </x14:sparkline>
            <x14:sparkline>
              <xm:f>'SPERT® Beta (1-Point entry)'!IB92:PT92</xm:f>
              <xm:sqref>O92</xm:sqref>
            </x14:sparkline>
            <x14:sparkline>
              <xm:f>'SPERT® Beta (1-Point entry)'!IB93:PT93</xm:f>
              <xm:sqref>O93</xm:sqref>
            </x14:sparkline>
            <x14:sparkline>
              <xm:f>'SPERT® Beta (1-Point entry)'!IB94:PT94</xm:f>
              <xm:sqref>O94</xm:sqref>
            </x14:sparkline>
            <x14:sparkline>
              <xm:f>'SPERT® Beta (1-Point entry)'!IB95:PT95</xm:f>
              <xm:sqref>O95</xm:sqref>
            </x14:sparkline>
            <x14:sparkline>
              <xm:f>'SPERT® Beta (1-Point entry)'!IB96:PT96</xm:f>
              <xm:sqref>O96</xm:sqref>
            </x14:sparkline>
            <x14:sparkline>
              <xm:f>'SPERT® Beta (1-Point entry)'!IB97:PT97</xm:f>
              <xm:sqref>O97</xm:sqref>
            </x14:sparkline>
            <x14:sparkline>
              <xm:f>'SPERT® Beta (1-Point entry)'!IB98:PT98</xm:f>
              <xm:sqref>O98</xm:sqref>
            </x14:sparkline>
            <x14:sparkline>
              <xm:f>'SPERT® Beta (1-Point entry)'!IB99:PT99</xm:f>
              <xm:sqref>O99</xm:sqref>
            </x14:sparkline>
            <x14:sparkline>
              <xm:f>'SPERT® Beta (1-Point entry)'!IB100:PT100</xm:f>
              <xm:sqref>O100</xm:sqref>
            </x14:sparkline>
            <x14:sparkline>
              <xm:f>'SPERT® Beta (1-Point entry)'!IB101:PT101</xm:f>
              <xm:sqref>O101</xm:sqref>
            </x14:sparkline>
            <x14:sparkline>
              <xm:f>'SPERT® Beta (1-Point entry)'!IB102:PT102</xm:f>
              <xm:sqref>O102</xm:sqref>
            </x14:sparkline>
            <x14:sparkline>
              <xm:f>'SPERT® Beta (1-Point entry)'!IB103:PT103</xm:f>
              <xm:sqref>O103</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G167"/>
  <sheetViews>
    <sheetView showGridLines="0" zoomScaleNormal="100" workbookViewId="0">
      <pane ySplit="3" topLeftCell="A4" activePane="bottomLeft" state="frozen"/>
      <selection pane="bottomLeft" activeCell="B4" sqref="B4"/>
    </sheetView>
  </sheetViews>
  <sheetFormatPr defaultColWidth="8.73046875" defaultRowHeight="14.25" x14ac:dyDescent="0.45"/>
  <cols>
    <col min="1" max="1" width="5.73046875" style="17" customWidth="1"/>
    <col min="2" max="4" width="13.73046875" style="17" customWidth="1"/>
    <col min="5" max="5" width="4.73046875" style="17" customWidth="1"/>
    <col min="6" max="6" width="8.73046875" style="17" hidden="1" customWidth="1"/>
    <col min="7" max="7" width="8.73046875" style="36" hidden="1" customWidth="1"/>
    <col min="8" max="8" width="22.73046875" style="17" customWidth="1"/>
    <col min="9" max="9" width="4.73046875" style="17" hidden="1" customWidth="1"/>
    <col min="10" max="10" width="8.53125" style="17" hidden="1" customWidth="1"/>
    <col min="11" max="11" width="26.73046875" style="36" customWidth="1"/>
    <col min="12" max="12" width="4.73046875" style="17" hidden="1" customWidth="1"/>
    <col min="13" max="14" width="6.53125" style="17" hidden="1" customWidth="1"/>
    <col min="15" max="15" width="7.73046875" style="17" customWidth="1"/>
    <col min="16" max="17" width="11.73046875" style="17" customWidth="1"/>
    <col min="18" max="18" width="12.53125" style="17" hidden="1" customWidth="1"/>
    <col min="19" max="19" width="13.73046875" style="17" customWidth="1"/>
    <col min="20" max="20" width="10.73046875" style="17" customWidth="1"/>
    <col min="21" max="32" width="13.73046875" style="17" customWidth="1"/>
    <col min="33" max="33" width="8.73046875" style="17"/>
    <col min="34" max="436" width="8.73046875" style="17" hidden="1" customWidth="1"/>
    <col min="437" max="16384" width="8.73046875" style="17"/>
  </cols>
  <sheetData>
    <row r="1" spans="1:449" ht="24" customHeight="1" x14ac:dyDescent="0.45">
      <c r="A1" s="47"/>
      <c r="B1" s="104" t="s">
        <v>751</v>
      </c>
      <c r="C1" s="15"/>
      <c r="D1" s="15"/>
      <c r="E1" s="15"/>
      <c r="F1" s="15"/>
      <c r="G1" s="16"/>
      <c r="H1" s="15"/>
      <c r="I1" s="15"/>
      <c r="J1" s="15"/>
      <c r="K1" s="16"/>
      <c r="L1" s="15"/>
      <c r="M1" s="15"/>
      <c r="N1" s="15"/>
      <c r="O1" s="15"/>
      <c r="P1" s="15"/>
      <c r="Q1" s="15"/>
      <c r="R1" s="15"/>
      <c r="S1" s="341" t="s">
        <v>77</v>
      </c>
      <c r="T1" s="342"/>
      <c r="U1" s="350" t="str">
        <f>VLOOKUP(S1,VLookups!A30:C31,3,FALSE)</f>
        <v>Show the likelihood that the SPERT estimates will be EQUAL TO or GREATER THAN an uncertainty</v>
      </c>
      <c r="V1" s="350"/>
      <c r="W1" s="350"/>
      <c r="X1" s="350"/>
      <c r="Y1" s="350"/>
      <c r="Z1" s="350"/>
      <c r="AA1" s="350"/>
      <c r="AB1" s="350"/>
      <c r="AC1" s="350"/>
      <c r="AD1" s="350"/>
      <c r="AE1" s="350"/>
      <c r="AF1" s="350"/>
      <c r="AG1" s="15"/>
      <c r="AH1" s="15"/>
      <c r="AI1" s="15"/>
      <c r="AK1" s="15"/>
      <c r="AM1" s="15"/>
      <c r="AO1" s="15"/>
      <c r="AQ1" s="15"/>
      <c r="AS1" s="15"/>
      <c r="AU1" s="15"/>
      <c r="AW1" s="15"/>
      <c r="AY1" s="15"/>
      <c r="BA1" s="15"/>
      <c r="BC1" s="15"/>
      <c r="BE1" s="15"/>
      <c r="BG1" s="15"/>
      <c r="BI1" s="15"/>
      <c r="BK1" s="15"/>
      <c r="BM1" s="15"/>
      <c r="BO1" s="15"/>
      <c r="BQ1" s="15"/>
      <c r="BS1" s="15"/>
      <c r="BU1" s="15"/>
      <c r="BW1" s="15"/>
      <c r="BY1" s="15"/>
      <c r="CA1" s="15"/>
      <c r="CC1" s="15"/>
      <c r="CE1" s="15"/>
      <c r="CG1" s="15"/>
      <c r="CI1" s="15"/>
      <c r="CK1" s="15"/>
      <c r="CM1" s="15"/>
      <c r="CO1" s="15"/>
      <c r="CQ1" s="15"/>
      <c r="CS1" s="15"/>
      <c r="CU1" s="15"/>
      <c r="CW1" s="15"/>
      <c r="CY1" s="15"/>
      <c r="DA1" s="15"/>
      <c r="DC1" s="15"/>
      <c r="DE1" s="15"/>
      <c r="DG1" s="15"/>
      <c r="DI1" s="15"/>
      <c r="DK1" s="15"/>
      <c r="DM1" s="15"/>
      <c r="DO1" s="15"/>
      <c r="DQ1" s="15"/>
      <c r="DS1" s="15"/>
      <c r="DU1" s="15"/>
      <c r="DW1" s="15"/>
      <c r="DY1" s="15"/>
      <c r="EA1" s="15"/>
      <c r="EC1" s="15"/>
      <c r="EE1" s="15"/>
      <c r="EG1" s="15"/>
      <c r="EI1" s="15"/>
      <c r="EK1" s="15"/>
      <c r="EM1" s="15"/>
      <c r="EO1" s="15"/>
      <c r="EQ1" s="15"/>
      <c r="ES1" s="15"/>
      <c r="EU1" s="15"/>
      <c r="EW1" s="15"/>
      <c r="EY1" s="15"/>
      <c r="FA1" s="15"/>
      <c r="FC1" s="15"/>
      <c r="FE1" s="15"/>
      <c r="FG1" s="15"/>
      <c r="FI1" s="15"/>
      <c r="FK1" s="15"/>
      <c r="FM1" s="15"/>
      <c r="FO1" s="15"/>
      <c r="FQ1" s="15"/>
      <c r="FS1" s="15"/>
      <c r="FU1" s="15"/>
      <c r="FW1" s="15"/>
      <c r="FY1" s="15"/>
      <c r="GA1" s="15"/>
      <c r="GC1" s="15"/>
      <c r="GE1" s="15"/>
      <c r="GG1" s="15"/>
      <c r="GI1" s="15"/>
      <c r="GK1" s="15"/>
      <c r="GM1" s="15"/>
      <c r="GO1" s="15"/>
      <c r="GQ1" s="15"/>
      <c r="GS1" s="15"/>
      <c r="GU1" s="15"/>
      <c r="GW1" s="15"/>
      <c r="GY1" s="15"/>
      <c r="HA1" s="15"/>
      <c r="HC1" s="15"/>
      <c r="HE1" s="15"/>
      <c r="HG1" s="15"/>
      <c r="HI1" s="15"/>
      <c r="HK1" s="15"/>
      <c r="HM1" s="15"/>
      <c r="HO1" s="15"/>
      <c r="HQ1" s="15"/>
      <c r="HS1" s="15"/>
      <c r="HU1" s="15"/>
      <c r="HW1" s="15"/>
      <c r="HY1" s="15"/>
      <c r="IA1" s="15"/>
      <c r="IC1" s="15"/>
      <c r="IE1" s="15"/>
      <c r="IG1" s="15"/>
      <c r="II1" s="15"/>
      <c r="IK1" s="15"/>
      <c r="IM1" s="15"/>
      <c r="IO1" s="15"/>
      <c r="IQ1" s="15"/>
      <c r="IS1" s="15"/>
      <c r="IU1" s="15"/>
      <c r="IW1" s="15"/>
      <c r="IY1" s="15"/>
      <c r="JA1" s="15"/>
      <c r="JC1" s="15"/>
      <c r="JE1" s="15"/>
      <c r="JG1" s="15"/>
      <c r="JI1" s="15"/>
      <c r="JK1" s="15"/>
      <c r="JM1" s="15"/>
      <c r="JO1" s="15"/>
      <c r="JQ1" s="15"/>
      <c r="JS1" s="15"/>
      <c r="JU1" s="15"/>
      <c r="JW1" s="15"/>
      <c r="JY1" s="15"/>
      <c r="KA1" s="15"/>
      <c r="KC1" s="15"/>
      <c r="KE1" s="15"/>
      <c r="KG1" s="15"/>
      <c r="KI1" s="15"/>
      <c r="KK1" s="15"/>
      <c r="KM1" s="15"/>
      <c r="KO1" s="15"/>
      <c r="KQ1" s="15"/>
      <c r="KS1" s="15"/>
      <c r="KU1" s="15"/>
      <c r="KW1" s="15"/>
      <c r="KY1" s="15"/>
      <c r="LA1" s="15"/>
      <c r="LC1" s="15"/>
      <c r="LE1" s="15"/>
      <c r="LG1" s="15"/>
      <c r="LI1" s="15"/>
      <c r="LK1" s="15"/>
      <c r="LM1" s="15"/>
      <c r="LO1" s="15"/>
      <c r="LQ1" s="15"/>
      <c r="LS1" s="15"/>
      <c r="LU1" s="15"/>
      <c r="LW1" s="15"/>
      <c r="LY1" s="15"/>
      <c r="MA1" s="15"/>
      <c r="MC1" s="15"/>
      <c r="ME1" s="15"/>
      <c r="MG1" s="15"/>
      <c r="MI1" s="15"/>
      <c r="MK1" s="15"/>
      <c r="MM1" s="15"/>
      <c r="MO1" s="15"/>
      <c r="MQ1" s="15"/>
      <c r="MS1" s="15"/>
      <c r="MU1" s="15"/>
      <c r="MW1" s="15"/>
      <c r="MY1" s="15"/>
      <c r="NA1" s="15"/>
      <c r="NC1" s="15"/>
      <c r="NE1" s="15"/>
      <c r="NG1" s="15"/>
      <c r="NI1" s="15"/>
      <c r="NK1" s="15"/>
      <c r="NM1" s="15"/>
      <c r="NO1" s="15"/>
      <c r="NQ1" s="15"/>
      <c r="NS1" s="15"/>
      <c r="NU1" s="15"/>
      <c r="NW1" s="15"/>
      <c r="NY1" s="15"/>
      <c r="OA1" s="15"/>
      <c r="OC1" s="15"/>
      <c r="OE1" s="15"/>
      <c r="OG1" s="15"/>
      <c r="OI1" s="15"/>
      <c r="OK1" s="15"/>
      <c r="OM1" s="15"/>
      <c r="OO1" s="15"/>
      <c r="OQ1" s="15"/>
      <c r="OS1" s="15"/>
      <c r="OU1" s="15"/>
      <c r="OW1" s="15"/>
      <c r="OY1" s="15"/>
      <c r="PA1" s="15"/>
      <c r="PC1" s="15"/>
      <c r="PE1" s="15"/>
      <c r="PG1" s="15"/>
      <c r="PI1" s="15"/>
      <c r="PK1" s="15"/>
      <c r="PM1" s="15"/>
      <c r="PO1" s="15"/>
      <c r="PQ1" s="15"/>
      <c r="PS1" s="15"/>
      <c r="PU1" s="15"/>
      <c r="PW1" s="15"/>
      <c r="PY1" s="15"/>
      <c r="QA1" s="15"/>
      <c r="QC1" s="15"/>
      <c r="QE1" s="15"/>
      <c r="QG1" s="15"/>
    </row>
    <row r="2" spans="1:449" ht="15" customHeight="1" x14ac:dyDescent="0.45">
      <c r="A2" s="18"/>
      <c r="B2" s="80"/>
      <c r="C2" s="80"/>
      <c r="D2" s="80"/>
      <c r="E2" s="15"/>
      <c r="F2" s="15"/>
      <c r="G2" s="16"/>
      <c r="H2" s="15"/>
      <c r="I2" s="15"/>
      <c r="J2" s="15"/>
      <c r="K2" s="16"/>
      <c r="L2" s="15"/>
      <c r="M2" s="15"/>
      <c r="N2" s="15"/>
      <c r="O2" s="15"/>
      <c r="P2" s="15"/>
      <c r="Q2" s="15"/>
      <c r="R2" s="15"/>
      <c r="S2" s="344" t="s">
        <v>15</v>
      </c>
      <c r="T2" s="344" t="s">
        <v>94</v>
      </c>
      <c r="U2" s="345" t="s">
        <v>138</v>
      </c>
      <c r="V2" s="345"/>
      <c r="W2" s="345"/>
      <c r="X2" s="345"/>
      <c r="Y2" s="345"/>
      <c r="Z2" s="345"/>
      <c r="AA2" s="345"/>
      <c r="AB2" s="345"/>
      <c r="AC2" s="345"/>
      <c r="AD2" s="345"/>
      <c r="AE2" s="345"/>
      <c r="AF2" s="345"/>
      <c r="AG2" s="15"/>
      <c r="AH2" s="195" t="s">
        <v>672</v>
      </c>
      <c r="AI2" s="15"/>
    </row>
    <row r="3" spans="1:449" x14ac:dyDescent="0.45">
      <c r="A3" s="76" t="s">
        <v>18</v>
      </c>
      <c r="B3" s="76" t="s">
        <v>30</v>
      </c>
      <c r="C3" s="76" t="s">
        <v>19</v>
      </c>
      <c r="D3" s="76" t="s">
        <v>31</v>
      </c>
      <c r="E3" s="76"/>
      <c r="F3" s="76" t="s">
        <v>9</v>
      </c>
      <c r="G3" s="76" t="s">
        <v>24</v>
      </c>
      <c r="H3" s="76" t="s">
        <v>10</v>
      </c>
      <c r="I3" s="76" t="s">
        <v>13</v>
      </c>
      <c r="J3" s="76" t="s">
        <v>25</v>
      </c>
      <c r="K3" s="76" t="s">
        <v>20</v>
      </c>
      <c r="L3" s="76" t="s">
        <v>14</v>
      </c>
      <c r="M3" s="76" t="s">
        <v>11</v>
      </c>
      <c r="N3" s="77" t="s">
        <v>12</v>
      </c>
      <c r="O3" s="77" t="s">
        <v>667</v>
      </c>
      <c r="P3" s="77" t="s">
        <v>34</v>
      </c>
      <c r="Q3" s="77" t="s">
        <v>68</v>
      </c>
      <c r="R3" s="19" t="s">
        <v>33</v>
      </c>
      <c r="S3" s="344"/>
      <c r="T3" s="344"/>
      <c r="U3" s="94">
        <v>0.05</v>
      </c>
      <c r="V3" s="94">
        <v>0.95</v>
      </c>
      <c r="W3" s="94">
        <v>0.1</v>
      </c>
      <c r="X3" s="94">
        <v>0.2</v>
      </c>
      <c r="Y3" s="94">
        <v>0.3</v>
      </c>
      <c r="Z3" s="94">
        <v>0.4</v>
      </c>
      <c r="AA3" s="94">
        <v>0.5</v>
      </c>
      <c r="AB3" s="94">
        <v>0.6</v>
      </c>
      <c r="AC3" s="94">
        <v>0.7</v>
      </c>
      <c r="AD3" s="94">
        <v>0.8</v>
      </c>
      <c r="AE3" s="94">
        <v>0.9</v>
      </c>
      <c r="AF3" s="94">
        <v>0.99</v>
      </c>
      <c r="AG3" s="15"/>
      <c r="AH3" s="195" t="s">
        <v>828</v>
      </c>
      <c r="AI3" s="15"/>
      <c r="IB3" s="195" t="s">
        <v>673</v>
      </c>
      <c r="PU3" s="178" t="s">
        <v>675</v>
      </c>
    </row>
    <row r="4" spans="1:449" x14ac:dyDescent="0.45">
      <c r="A4" s="20">
        <v>1</v>
      </c>
      <c r="B4" s="115">
        <v>60</v>
      </c>
      <c r="C4" s="115">
        <v>120</v>
      </c>
      <c r="D4" s="115">
        <v>240</v>
      </c>
      <c r="E4" s="110">
        <f>IF(OR(ISBLANK(C4),ISBLANK(D4),ISBLANK(B4)),"",IF(OR(B4=0,C4=0,D4=0),-1,IF(AND(B4&gt;0,C4&gt;0,D4&gt;0),IF(OR(C4&gt;B4,C4=B4),IF(OR(D4&gt;C4,D4=C4),1,-1),-1))))</f>
        <v>1</v>
      </c>
      <c r="F4" s="21">
        <f>IF(AND(B4&gt;0,C4&gt;0,D4&gt;0),MIN(((C4-B4)/(D4-B4))*100,((D4-C4)/(D4-B4))*100),"")</f>
        <v>33.333333333333329</v>
      </c>
      <c r="G4" s="22" t="str">
        <f>IF(AND(B4&gt;0,C4&gt;0,D4&gt;0),IF((C4-B4)&gt;(D4-C4),"L",IF((C4-B4)=(D4-C4),"EQ","R")),"")</f>
        <v>R</v>
      </c>
      <c r="H4" s="23" t="str">
        <f>IF(F4="","",IF(OR($F4&lt;Skew!$B$3,$F4=Skew!$B$3),IF($F4&gt;Skew!$C$3,Skew!$A$3,IF($F4&gt;Skew!$C$4,Skew!$A$4,IF($F4&gt;Skew!$C$5,Skew!$A$5,IF($F4&gt;Skew!$C$6,Skew!$A$6,IF($F4&gt;Skew!$C$7,Skew!$A$7,IF($F4&gt;Skew!$C$8,Skew!$A$8,IF($F4&gt;Skew!$C$9,Skew!$A$9,IF($F4&gt;Skew!$C$10,Skew!$A$10,IF($F4&gt;Skew!$C$11,Skew!$A$11,IF($F4&gt;Skew!$C$12,Skew!$A$12,IF($F4&gt;Skew!$C$13,Skew!$A$13,IF($F4&gt;Skew!$C$14,Skew!$A$14,IF($F4&gt;Skew!$C$15,Skew!$A$15,IF($F4&gt;Skew!$C$16,Skew!$A$16,Skew!$A$17)
)))))))))))))))</f>
        <v>Slight skew</v>
      </c>
      <c r="I4" s="22">
        <f>IF(F4="","",MATCH(H4,Skew!$A$3:$A$17,0))</f>
        <v>3</v>
      </c>
      <c r="J4" s="22">
        <f t="shared" ref="J4:J67" si="0">IF(AND(B4&gt;0,C4&gt;0,D4&gt;0),B4+((D4-B4)/2),"")</f>
        <v>150</v>
      </c>
      <c r="K4" s="24" t="s">
        <v>48</v>
      </c>
      <c r="L4" s="22">
        <f>IF(OR(F4="",K4=""),"",MATCH(K4,Confidence!$A$3:$A$12,0))</f>
        <v>1</v>
      </c>
      <c r="M4" s="25">
        <f t="shared" ref="M4:M67" si="1">IF(OR(F4="",K4=""),"",INDEX(Alpha_Chart,I4,L4))</f>
        <v>13</v>
      </c>
      <c r="N4" s="25">
        <f t="shared" ref="N4:N67" si="2">IF(OR(F4="",K4=""),"",INDEX(Beta_Chart,I4,L4))</f>
        <v>25</v>
      </c>
      <c r="O4" s="22"/>
      <c r="P4" s="102">
        <f t="shared" ref="P4:P67" si="3">IF(OR(F4="",K4=""),"",IF(G4="R",((D4-B4)*(INDEX(Mean_Ratios,I4,L4)))+B4,((D4-B4)*(1-INDEX(Mean_Ratios,I4,L4)))+B4))</f>
        <v>121.578</v>
      </c>
      <c r="Q4" s="102">
        <f t="shared" ref="Q4:Q67" si="4">IF(OR(F4="",K4=""),"",(D4-B4)*INDEX(Standard_Deviation_Ratios,I4,L4))</f>
        <v>13.68</v>
      </c>
      <c r="R4" s="37">
        <f t="shared" ref="R4:R67" si="5">IF(OR(F4="",K4=""),"",Q4^2)</f>
        <v>187.14239999999998</v>
      </c>
      <c r="S4" s="115">
        <v>150</v>
      </c>
      <c r="T4" s="204">
        <f>IF(AND(B4&gt;0,C4&gt;0,D4&gt;0,M4&gt;0,N4&gt;0,S4&gt;0,NOT(K4="")),ABS(VLOOKUP($S$1,VLookups!$A$30:$B$31,2,FALSE)-_xlfn.BETA.DIST(S4,IF(G4="L",N4,M4),IF(G4="L",M4,N4),TRUE,B4,D4)),"")</f>
        <v>0.97648448628024198</v>
      </c>
      <c r="U4" s="112">
        <f>IF(OR($M4="",$N4=""),"",_xlfn.BETA.INV(ABS(VLOOKUP($S$1,VLookups!$A$30:$B$31,2,FALSE)-U$3),IF($G4="L",$N4,$M4),IF($G4="L",$M4,$N4),$B4,$D4))</f>
        <v>99.943646204746429</v>
      </c>
      <c r="V4" s="113">
        <f>IF(OR($M4="",$N4=""),"",_xlfn.BETA.INV(ABS(VLOOKUP($S$1,VLookups!$A$30:$B$31,2,FALSE)-V$3),IF($G4="L",$N4,$M4),IF($G4="L",$M4,$N4),$B4,$D4))</f>
        <v>144.93746205571773</v>
      </c>
      <c r="W4" s="112">
        <f>IF(OR($M4="",$N4=""),"",_xlfn.BETA.INV(ABS(VLOOKUP($S$1,VLookups!$A$30:$B$31,2,FALSE)-W$3),IF($G4="L",$N4,$M4),IF($G4="L",$M4,$N4),$B4,$D4))</f>
        <v>104.26635312689848</v>
      </c>
      <c r="X4" s="113">
        <f>IF(OR($M4="",$N4=""),"",_xlfn.BETA.INV(ABS(VLOOKUP($S$1,VLookups!$A$30:$B$31,2,FALSE)-X$3),IF($G4="L",$N4,$M4),IF($G4="L",$M4,$N4),$B4,$D4))</f>
        <v>109.78261561041265</v>
      </c>
      <c r="Y4" s="112">
        <f>IF(OR($M4="",$N4=""),"",_xlfn.BETA.INV(ABS(VLOOKUP($S$1,VLookups!$A$30:$B$31,2,FALSE)-Y$3),IF($G4="L",$N4,$M4),IF($G4="L",$M4,$N4),$B4,$D4))</f>
        <v>113.93438050146428</v>
      </c>
      <c r="Z4" s="113">
        <f>IF(OR($M4="",$N4=""),"",_xlfn.BETA.INV(ABS(VLOOKUP($S$1,VLookups!$A$30:$B$31,2,FALSE)-Z$3),IF($G4="L",$N4,$M4),IF($G4="L",$M4,$N4),$B4,$D4))</f>
        <v>117.58552267583816</v>
      </c>
      <c r="AA4" s="112">
        <f>IF(OR($M4="",$N4=""),"",_xlfn.BETA.INV(ABS(VLOOKUP($S$1,VLookups!$A$30:$B$31,2,FALSE)-AA$3),IF($G4="L",$N4,$M4),IF($G4="L",$M4,$N4),$B4,$D4))</f>
        <v>121.07550464406154</v>
      </c>
      <c r="AB4" s="113">
        <f>IF(OR($M4="",$N4=""),"",_xlfn.BETA.INV(ABS(VLOOKUP($S$1,VLookups!$A$30:$B$31,2,FALSE)-AB$3),IF($G4="L",$N4,$M4),IF($G4="L",$M4,$N4),$B4,$D4))</f>
        <v>124.63166923999299</v>
      </c>
      <c r="AC4" s="112">
        <f>IF(OR($M4="",$N4=""),"",_xlfn.BETA.INV(ABS(VLOOKUP($S$1,VLookups!$A$30:$B$31,2,FALSE)-AC$3),IF($G4="L",$N4,$M4),IF($G4="L",$M4,$N4),$B4,$D4))</f>
        <v>128.49969484413137</v>
      </c>
      <c r="AD4" s="113">
        <f>IF(OR($M4="",$N4=""),"",_xlfn.BETA.INV(ABS(VLOOKUP($S$1,VLookups!$A$30:$B$31,2,FALSE)-AD$3),IF($G4="L",$N4,$M4),IF($G4="L",$M4,$N4),$B4,$D4))</f>
        <v>133.09492252036921</v>
      </c>
      <c r="AE4" s="112">
        <f>IF(OR($M4="",$N4=""),"",_xlfn.BETA.INV(ABS(VLOOKUP($S$1,VLookups!$A$30:$B$31,2,FALSE)-AE$3),IF($G4="L",$N4,$M4),IF($G4="L",$M4,$N4),$B4,$D4))</f>
        <v>139.55640405151203</v>
      </c>
      <c r="AF4" s="113">
        <f>IF(OR($M4="",$N4=""),"",_xlfn.BETA.INV(ABS(VLOOKUP($S$1,VLookups!$A$30:$B$31,2,FALSE)-AF$3),IF($G4="L",$N4,$M4),IF($G4="L",$M4,$N4),$B4,$D4))</f>
        <v>155.03470565199729</v>
      </c>
      <c r="AG4" s="15"/>
      <c r="AH4" s="194">
        <f>IF(AND(B4&gt;0,C4&gt;0,D4&gt;0),ABS(D4-B4)/200,"")</f>
        <v>0.9</v>
      </c>
      <c r="AI4" s="192">
        <f>IF(ISNONTEXT($AH4),B4,"")</f>
        <v>60</v>
      </c>
      <c r="AJ4" s="177">
        <f>IF(ISNONTEXT($AH4),AI4+$AH4,"")</f>
        <v>60.9</v>
      </c>
      <c r="AK4" s="177">
        <f t="shared" ref="AK4:CV7" si="6">IF(ISNONTEXT($AH4),AJ4+$AH4,"")</f>
        <v>61.8</v>
      </c>
      <c r="AL4" s="177">
        <f t="shared" si="6"/>
        <v>62.699999999999996</v>
      </c>
      <c r="AM4" s="177">
        <f t="shared" si="6"/>
        <v>63.599999999999994</v>
      </c>
      <c r="AN4" s="177">
        <f t="shared" si="6"/>
        <v>64.5</v>
      </c>
      <c r="AO4" s="177">
        <f t="shared" si="6"/>
        <v>65.400000000000006</v>
      </c>
      <c r="AP4" s="177">
        <f t="shared" si="6"/>
        <v>66.300000000000011</v>
      </c>
      <c r="AQ4" s="177">
        <f t="shared" si="6"/>
        <v>67.200000000000017</v>
      </c>
      <c r="AR4" s="177">
        <f t="shared" si="6"/>
        <v>68.100000000000023</v>
      </c>
      <c r="AS4" s="177">
        <f t="shared" si="6"/>
        <v>69.000000000000028</v>
      </c>
      <c r="AT4" s="177">
        <f t="shared" si="6"/>
        <v>69.900000000000034</v>
      </c>
      <c r="AU4" s="177">
        <f t="shared" si="6"/>
        <v>70.80000000000004</v>
      </c>
      <c r="AV4" s="177">
        <f t="shared" si="6"/>
        <v>71.700000000000045</v>
      </c>
      <c r="AW4" s="177">
        <f t="shared" si="6"/>
        <v>72.600000000000051</v>
      </c>
      <c r="AX4" s="177">
        <f t="shared" si="6"/>
        <v>73.500000000000057</v>
      </c>
      <c r="AY4" s="177">
        <f t="shared" si="6"/>
        <v>74.400000000000063</v>
      </c>
      <c r="AZ4" s="177">
        <f t="shared" si="6"/>
        <v>75.300000000000068</v>
      </c>
      <c r="BA4" s="177">
        <f t="shared" si="6"/>
        <v>76.200000000000074</v>
      </c>
      <c r="BB4" s="177">
        <f t="shared" si="6"/>
        <v>77.10000000000008</v>
      </c>
      <c r="BC4" s="177">
        <f t="shared" si="6"/>
        <v>78.000000000000085</v>
      </c>
      <c r="BD4" s="177">
        <f t="shared" si="6"/>
        <v>78.900000000000091</v>
      </c>
      <c r="BE4" s="177">
        <f t="shared" si="6"/>
        <v>79.800000000000097</v>
      </c>
      <c r="BF4" s="177">
        <f t="shared" si="6"/>
        <v>80.700000000000102</v>
      </c>
      <c r="BG4" s="177">
        <f t="shared" si="6"/>
        <v>81.600000000000108</v>
      </c>
      <c r="BH4" s="177">
        <f t="shared" si="6"/>
        <v>82.500000000000114</v>
      </c>
      <c r="BI4" s="177">
        <f t="shared" si="6"/>
        <v>83.400000000000119</v>
      </c>
      <c r="BJ4" s="177">
        <f t="shared" si="6"/>
        <v>84.300000000000125</v>
      </c>
      <c r="BK4" s="177">
        <f t="shared" si="6"/>
        <v>85.200000000000131</v>
      </c>
      <c r="BL4" s="177">
        <f t="shared" si="6"/>
        <v>86.100000000000136</v>
      </c>
      <c r="BM4" s="177">
        <f t="shared" si="6"/>
        <v>87.000000000000142</v>
      </c>
      <c r="BN4" s="177">
        <f t="shared" si="6"/>
        <v>87.900000000000148</v>
      </c>
      <c r="BO4" s="177">
        <f t="shared" si="6"/>
        <v>88.800000000000153</v>
      </c>
      <c r="BP4" s="177">
        <f t="shared" si="6"/>
        <v>89.700000000000159</v>
      </c>
      <c r="BQ4" s="177">
        <f t="shared" si="6"/>
        <v>90.600000000000165</v>
      </c>
      <c r="BR4" s="177">
        <f t="shared" si="6"/>
        <v>91.500000000000171</v>
      </c>
      <c r="BS4" s="177">
        <f t="shared" si="6"/>
        <v>92.400000000000176</v>
      </c>
      <c r="BT4" s="177">
        <f t="shared" si="6"/>
        <v>93.300000000000182</v>
      </c>
      <c r="BU4" s="177">
        <f t="shared" si="6"/>
        <v>94.200000000000188</v>
      </c>
      <c r="BV4" s="177">
        <f t="shared" si="6"/>
        <v>95.100000000000193</v>
      </c>
      <c r="BW4" s="177">
        <f t="shared" si="6"/>
        <v>96.000000000000199</v>
      </c>
      <c r="BX4" s="177">
        <f t="shared" si="6"/>
        <v>96.900000000000205</v>
      </c>
      <c r="BY4" s="177">
        <f t="shared" si="6"/>
        <v>97.80000000000021</v>
      </c>
      <c r="BZ4" s="177">
        <f t="shared" si="6"/>
        <v>98.700000000000216</v>
      </c>
      <c r="CA4" s="177">
        <f t="shared" si="6"/>
        <v>99.600000000000222</v>
      </c>
      <c r="CB4" s="177">
        <f t="shared" si="6"/>
        <v>100.50000000000023</v>
      </c>
      <c r="CC4" s="177">
        <f t="shared" si="6"/>
        <v>101.40000000000023</v>
      </c>
      <c r="CD4" s="177">
        <f t="shared" si="6"/>
        <v>102.30000000000024</v>
      </c>
      <c r="CE4" s="177">
        <f t="shared" si="6"/>
        <v>103.20000000000024</v>
      </c>
      <c r="CF4" s="177">
        <f t="shared" si="6"/>
        <v>104.10000000000025</v>
      </c>
      <c r="CG4" s="177">
        <f t="shared" si="6"/>
        <v>105.00000000000026</v>
      </c>
      <c r="CH4" s="177">
        <f t="shared" si="6"/>
        <v>105.90000000000026</v>
      </c>
      <c r="CI4" s="177">
        <f t="shared" si="6"/>
        <v>106.80000000000027</v>
      </c>
      <c r="CJ4" s="177">
        <f t="shared" si="6"/>
        <v>107.70000000000027</v>
      </c>
      <c r="CK4" s="177">
        <f t="shared" si="6"/>
        <v>108.60000000000028</v>
      </c>
      <c r="CL4" s="177">
        <f t="shared" si="6"/>
        <v>109.50000000000028</v>
      </c>
      <c r="CM4" s="177">
        <f t="shared" si="6"/>
        <v>110.40000000000029</v>
      </c>
      <c r="CN4" s="177">
        <f t="shared" si="6"/>
        <v>111.3000000000003</v>
      </c>
      <c r="CO4" s="177">
        <f t="shared" si="6"/>
        <v>112.2000000000003</v>
      </c>
      <c r="CP4" s="177">
        <f t="shared" si="6"/>
        <v>113.10000000000031</v>
      </c>
      <c r="CQ4" s="177">
        <f t="shared" si="6"/>
        <v>114.00000000000031</v>
      </c>
      <c r="CR4" s="177">
        <f t="shared" si="6"/>
        <v>114.90000000000032</v>
      </c>
      <c r="CS4" s="177">
        <f t="shared" si="6"/>
        <v>115.80000000000032</v>
      </c>
      <c r="CT4" s="177">
        <f t="shared" si="6"/>
        <v>116.70000000000033</v>
      </c>
      <c r="CU4" s="177">
        <f t="shared" si="6"/>
        <v>117.60000000000034</v>
      </c>
      <c r="CV4" s="177">
        <f t="shared" si="6"/>
        <v>118.50000000000034</v>
      </c>
      <c r="CW4" s="177">
        <f t="shared" ref="CW4:FH8" si="7">IF(ISNONTEXT($AH4),CV4+$AH4,"")</f>
        <v>119.40000000000035</v>
      </c>
      <c r="CX4" s="177">
        <f t="shared" si="7"/>
        <v>120.30000000000035</v>
      </c>
      <c r="CY4" s="177">
        <f t="shared" si="7"/>
        <v>121.20000000000036</v>
      </c>
      <c r="CZ4" s="177">
        <f t="shared" si="7"/>
        <v>122.10000000000036</v>
      </c>
      <c r="DA4" s="177">
        <f t="shared" si="7"/>
        <v>123.00000000000037</v>
      </c>
      <c r="DB4" s="177">
        <f t="shared" si="7"/>
        <v>123.90000000000038</v>
      </c>
      <c r="DC4" s="177">
        <f t="shared" si="7"/>
        <v>124.80000000000038</v>
      </c>
      <c r="DD4" s="177">
        <f t="shared" si="7"/>
        <v>125.70000000000039</v>
      </c>
      <c r="DE4" s="177">
        <f t="shared" si="7"/>
        <v>126.60000000000039</v>
      </c>
      <c r="DF4" s="177">
        <f t="shared" si="7"/>
        <v>127.5000000000004</v>
      </c>
      <c r="DG4" s="177">
        <f t="shared" si="7"/>
        <v>128.4000000000004</v>
      </c>
      <c r="DH4" s="177">
        <f t="shared" si="7"/>
        <v>129.30000000000041</v>
      </c>
      <c r="DI4" s="177">
        <f t="shared" si="7"/>
        <v>130.20000000000041</v>
      </c>
      <c r="DJ4" s="177">
        <f t="shared" si="7"/>
        <v>131.10000000000042</v>
      </c>
      <c r="DK4" s="177">
        <f t="shared" si="7"/>
        <v>132.00000000000043</v>
      </c>
      <c r="DL4" s="177">
        <f t="shared" si="7"/>
        <v>132.90000000000043</v>
      </c>
      <c r="DM4" s="177">
        <f t="shared" si="7"/>
        <v>133.80000000000044</v>
      </c>
      <c r="DN4" s="177">
        <f t="shared" si="7"/>
        <v>134.70000000000044</v>
      </c>
      <c r="DO4" s="177">
        <f t="shared" si="7"/>
        <v>135.60000000000045</v>
      </c>
      <c r="DP4" s="177">
        <f t="shared" si="7"/>
        <v>136.50000000000045</v>
      </c>
      <c r="DQ4" s="177">
        <f t="shared" si="7"/>
        <v>137.40000000000046</v>
      </c>
      <c r="DR4" s="177">
        <f t="shared" si="7"/>
        <v>138.30000000000047</v>
      </c>
      <c r="DS4" s="177">
        <f t="shared" si="7"/>
        <v>139.20000000000047</v>
      </c>
      <c r="DT4" s="177">
        <f t="shared" si="7"/>
        <v>140.10000000000048</v>
      </c>
      <c r="DU4" s="177">
        <f t="shared" si="7"/>
        <v>141.00000000000048</v>
      </c>
      <c r="DV4" s="177">
        <f t="shared" si="7"/>
        <v>141.90000000000049</v>
      </c>
      <c r="DW4" s="177">
        <f t="shared" si="7"/>
        <v>142.80000000000049</v>
      </c>
      <c r="DX4" s="177">
        <f t="shared" si="7"/>
        <v>143.7000000000005</v>
      </c>
      <c r="DY4" s="177">
        <f t="shared" si="7"/>
        <v>144.60000000000051</v>
      </c>
      <c r="DZ4" s="177">
        <f t="shared" si="7"/>
        <v>145.50000000000051</v>
      </c>
      <c r="EA4" s="177">
        <f t="shared" si="7"/>
        <v>146.40000000000052</v>
      </c>
      <c r="EB4" s="177">
        <f t="shared" si="7"/>
        <v>147.30000000000052</v>
      </c>
      <c r="EC4" s="177">
        <f t="shared" si="7"/>
        <v>148.20000000000053</v>
      </c>
      <c r="ED4" s="177">
        <f t="shared" si="7"/>
        <v>149.10000000000053</v>
      </c>
      <c r="EE4" s="177">
        <f t="shared" si="7"/>
        <v>150.00000000000054</v>
      </c>
      <c r="EF4" s="177">
        <f t="shared" si="7"/>
        <v>150.90000000000055</v>
      </c>
      <c r="EG4" s="177">
        <f t="shared" si="7"/>
        <v>151.80000000000055</v>
      </c>
      <c r="EH4" s="177">
        <f t="shared" si="7"/>
        <v>152.70000000000056</v>
      </c>
      <c r="EI4" s="177">
        <f t="shared" si="7"/>
        <v>153.60000000000056</v>
      </c>
      <c r="EJ4" s="177">
        <f t="shared" si="7"/>
        <v>154.50000000000057</v>
      </c>
      <c r="EK4" s="177">
        <f t="shared" si="7"/>
        <v>155.40000000000057</v>
      </c>
      <c r="EL4" s="177">
        <f t="shared" si="7"/>
        <v>156.30000000000058</v>
      </c>
      <c r="EM4" s="177">
        <f t="shared" si="7"/>
        <v>157.20000000000059</v>
      </c>
      <c r="EN4" s="177">
        <f t="shared" si="7"/>
        <v>158.10000000000059</v>
      </c>
      <c r="EO4" s="177">
        <f t="shared" si="7"/>
        <v>159.0000000000006</v>
      </c>
      <c r="EP4" s="177">
        <f t="shared" si="7"/>
        <v>159.9000000000006</v>
      </c>
      <c r="EQ4" s="177">
        <f t="shared" si="7"/>
        <v>160.80000000000061</v>
      </c>
      <c r="ER4" s="177">
        <f t="shared" si="7"/>
        <v>161.70000000000061</v>
      </c>
      <c r="ES4" s="177">
        <f t="shared" si="7"/>
        <v>162.60000000000062</v>
      </c>
      <c r="ET4" s="177">
        <f t="shared" si="7"/>
        <v>163.50000000000063</v>
      </c>
      <c r="EU4" s="177">
        <f t="shared" si="7"/>
        <v>164.40000000000063</v>
      </c>
      <c r="EV4" s="177">
        <f t="shared" si="7"/>
        <v>165.30000000000064</v>
      </c>
      <c r="EW4" s="177">
        <f t="shared" si="7"/>
        <v>166.20000000000064</v>
      </c>
      <c r="EX4" s="177">
        <f t="shared" si="7"/>
        <v>167.10000000000065</v>
      </c>
      <c r="EY4" s="177">
        <f t="shared" si="7"/>
        <v>168.00000000000065</v>
      </c>
      <c r="EZ4" s="177">
        <f t="shared" si="7"/>
        <v>168.90000000000066</v>
      </c>
      <c r="FA4" s="177">
        <f t="shared" si="7"/>
        <v>169.80000000000067</v>
      </c>
      <c r="FB4" s="177">
        <f t="shared" si="7"/>
        <v>170.70000000000067</v>
      </c>
      <c r="FC4" s="177">
        <f t="shared" si="7"/>
        <v>171.60000000000068</v>
      </c>
      <c r="FD4" s="177">
        <f t="shared" si="7"/>
        <v>172.50000000000068</v>
      </c>
      <c r="FE4" s="177">
        <f t="shared" si="7"/>
        <v>173.40000000000069</v>
      </c>
      <c r="FF4" s="177">
        <f t="shared" si="7"/>
        <v>174.30000000000069</v>
      </c>
      <c r="FG4" s="177">
        <f t="shared" si="7"/>
        <v>175.2000000000007</v>
      </c>
      <c r="FH4" s="177">
        <f t="shared" si="7"/>
        <v>176.1000000000007</v>
      </c>
      <c r="FI4" s="177">
        <f t="shared" ref="FI4:HT7" si="8">IF(ISNONTEXT($AH4),FH4+$AH4,"")</f>
        <v>177.00000000000071</v>
      </c>
      <c r="FJ4" s="177">
        <f t="shared" si="8"/>
        <v>177.90000000000072</v>
      </c>
      <c r="FK4" s="177">
        <f t="shared" si="8"/>
        <v>178.80000000000072</v>
      </c>
      <c r="FL4" s="177">
        <f t="shared" si="8"/>
        <v>179.70000000000073</v>
      </c>
      <c r="FM4" s="177">
        <f t="shared" si="8"/>
        <v>180.60000000000073</v>
      </c>
      <c r="FN4" s="177">
        <f t="shared" si="8"/>
        <v>181.50000000000074</v>
      </c>
      <c r="FO4" s="177">
        <f t="shared" si="8"/>
        <v>182.40000000000074</v>
      </c>
      <c r="FP4" s="177">
        <f t="shared" si="8"/>
        <v>183.30000000000075</v>
      </c>
      <c r="FQ4" s="177">
        <f t="shared" si="8"/>
        <v>184.20000000000076</v>
      </c>
      <c r="FR4" s="177">
        <f t="shared" si="8"/>
        <v>185.10000000000076</v>
      </c>
      <c r="FS4" s="177">
        <f t="shared" si="8"/>
        <v>186.00000000000077</v>
      </c>
      <c r="FT4" s="177">
        <f t="shared" si="8"/>
        <v>186.90000000000077</v>
      </c>
      <c r="FU4" s="177">
        <f t="shared" si="8"/>
        <v>187.80000000000078</v>
      </c>
      <c r="FV4" s="177">
        <f t="shared" si="8"/>
        <v>188.70000000000078</v>
      </c>
      <c r="FW4" s="177">
        <f t="shared" si="8"/>
        <v>189.60000000000079</v>
      </c>
      <c r="FX4" s="177">
        <f t="shared" si="8"/>
        <v>190.5000000000008</v>
      </c>
      <c r="FY4" s="177">
        <f t="shared" si="8"/>
        <v>191.4000000000008</v>
      </c>
      <c r="FZ4" s="177">
        <f t="shared" si="8"/>
        <v>192.30000000000081</v>
      </c>
      <c r="GA4" s="177">
        <f t="shared" si="8"/>
        <v>193.20000000000081</v>
      </c>
      <c r="GB4" s="177">
        <f t="shared" si="8"/>
        <v>194.10000000000082</v>
      </c>
      <c r="GC4" s="177">
        <f t="shared" si="8"/>
        <v>195.00000000000082</v>
      </c>
      <c r="GD4" s="177">
        <f t="shared" si="8"/>
        <v>195.90000000000083</v>
      </c>
      <c r="GE4" s="177">
        <f t="shared" si="8"/>
        <v>196.80000000000084</v>
      </c>
      <c r="GF4" s="177">
        <f t="shared" si="8"/>
        <v>197.70000000000084</v>
      </c>
      <c r="GG4" s="177">
        <f t="shared" si="8"/>
        <v>198.60000000000085</v>
      </c>
      <c r="GH4" s="177">
        <f t="shared" si="8"/>
        <v>199.50000000000085</v>
      </c>
      <c r="GI4" s="177">
        <f t="shared" si="8"/>
        <v>200.40000000000086</v>
      </c>
      <c r="GJ4" s="177">
        <f t="shared" si="8"/>
        <v>201.30000000000086</v>
      </c>
      <c r="GK4" s="177">
        <f t="shared" si="8"/>
        <v>202.20000000000087</v>
      </c>
      <c r="GL4" s="177">
        <f t="shared" si="8"/>
        <v>203.10000000000088</v>
      </c>
      <c r="GM4" s="177">
        <f t="shared" si="8"/>
        <v>204.00000000000088</v>
      </c>
      <c r="GN4" s="177">
        <f t="shared" si="8"/>
        <v>204.90000000000089</v>
      </c>
      <c r="GO4" s="177">
        <f t="shared" si="8"/>
        <v>205.80000000000089</v>
      </c>
      <c r="GP4" s="177">
        <f t="shared" si="8"/>
        <v>206.7000000000009</v>
      </c>
      <c r="GQ4" s="177">
        <f t="shared" si="8"/>
        <v>207.6000000000009</v>
      </c>
      <c r="GR4" s="177">
        <f t="shared" si="8"/>
        <v>208.50000000000091</v>
      </c>
      <c r="GS4" s="177">
        <f t="shared" si="8"/>
        <v>209.40000000000092</v>
      </c>
      <c r="GT4" s="177">
        <f t="shared" si="8"/>
        <v>210.30000000000092</v>
      </c>
      <c r="GU4" s="177">
        <f t="shared" si="8"/>
        <v>211.20000000000093</v>
      </c>
      <c r="GV4" s="177">
        <f t="shared" si="8"/>
        <v>212.10000000000093</v>
      </c>
      <c r="GW4" s="177">
        <f t="shared" si="8"/>
        <v>213.00000000000094</v>
      </c>
      <c r="GX4" s="177">
        <f t="shared" si="8"/>
        <v>213.90000000000094</v>
      </c>
      <c r="GY4" s="177">
        <f t="shared" si="8"/>
        <v>214.80000000000095</v>
      </c>
      <c r="GZ4" s="177">
        <f t="shared" si="8"/>
        <v>215.70000000000095</v>
      </c>
      <c r="HA4" s="177">
        <f t="shared" si="8"/>
        <v>216.60000000000096</v>
      </c>
      <c r="HB4" s="177">
        <f t="shared" si="8"/>
        <v>217.50000000000097</v>
      </c>
      <c r="HC4" s="177">
        <f t="shared" si="8"/>
        <v>218.40000000000097</v>
      </c>
      <c r="HD4" s="177">
        <f t="shared" si="8"/>
        <v>219.30000000000098</v>
      </c>
      <c r="HE4" s="177">
        <f t="shared" si="8"/>
        <v>220.20000000000098</v>
      </c>
      <c r="HF4" s="177">
        <f t="shared" si="8"/>
        <v>221.10000000000099</v>
      </c>
      <c r="HG4" s="177">
        <f t="shared" si="8"/>
        <v>222.00000000000099</v>
      </c>
      <c r="HH4" s="177">
        <f t="shared" si="8"/>
        <v>222.900000000001</v>
      </c>
      <c r="HI4" s="177">
        <f t="shared" si="8"/>
        <v>223.80000000000101</v>
      </c>
      <c r="HJ4" s="177">
        <f t="shared" si="8"/>
        <v>224.70000000000101</v>
      </c>
      <c r="HK4" s="177">
        <f t="shared" si="8"/>
        <v>225.60000000000102</v>
      </c>
      <c r="HL4" s="177">
        <f t="shared" si="8"/>
        <v>226.50000000000102</v>
      </c>
      <c r="HM4" s="177">
        <f t="shared" si="8"/>
        <v>227.40000000000103</v>
      </c>
      <c r="HN4" s="177">
        <f t="shared" si="8"/>
        <v>228.30000000000103</v>
      </c>
      <c r="HO4" s="177">
        <f t="shared" si="8"/>
        <v>229.20000000000104</v>
      </c>
      <c r="HP4" s="177">
        <f t="shared" si="8"/>
        <v>230.10000000000105</v>
      </c>
      <c r="HQ4" s="177">
        <f t="shared" si="8"/>
        <v>231.00000000000105</v>
      </c>
      <c r="HR4" s="177">
        <f t="shared" si="8"/>
        <v>231.90000000000106</v>
      </c>
      <c r="HS4" s="177">
        <f t="shared" si="8"/>
        <v>232.80000000000106</v>
      </c>
      <c r="HT4" s="177">
        <f t="shared" si="8"/>
        <v>233.70000000000107</v>
      </c>
      <c r="HU4" s="177">
        <f t="shared" ref="HU4:HZ6" si="9">IF(ISNONTEXT($AH4),HT4+$AH4,"")</f>
        <v>234.60000000000107</v>
      </c>
      <c r="HV4" s="177">
        <f t="shared" si="9"/>
        <v>235.50000000000108</v>
      </c>
      <c r="HW4" s="177">
        <f t="shared" si="9"/>
        <v>236.40000000000109</v>
      </c>
      <c r="HX4" s="177">
        <f t="shared" si="9"/>
        <v>237.30000000000109</v>
      </c>
      <c r="HY4" s="177">
        <f t="shared" si="9"/>
        <v>238.2000000000011</v>
      </c>
      <c r="HZ4" s="177">
        <f t="shared" si="9"/>
        <v>239.1000000000011</v>
      </c>
      <c r="IA4" s="192">
        <f>IF(ISNONTEXT($AH4),HZ4+$AH4-0.001,"")</f>
        <v>239.9990000000011</v>
      </c>
      <c r="IB4" s="193">
        <f t="shared" ref="IB4:IB35" si="10">IF(ISNONTEXT($Q4),IF($G4="R",_xlfn.BETA.DIST(AI4,$M4,$N4,FALSE,$B4,$D4),_xlfn.BETA.DIST(AI4,$N4,$M4,FALSE,$B4,$D4)),NA())</f>
        <v>0</v>
      </c>
      <c r="IC4" s="193">
        <f t="shared" ref="IC4:KN7" si="11">IF(ISNONTEXT($Q4),IF($G4="R",_xlfn.BETA.DIST(AJ4,$M4,$N4,FALSE,$B4,$D4),_xlfn.BETA.DIST(AJ4,$N4,$M4,FALSE,$B4,$D4)),NA())</f>
        <v>5.5694937864425559E-20</v>
      </c>
      <c r="ID4" s="193">
        <f t="shared" si="11"/>
        <v>2.0214658280197804E-16</v>
      </c>
      <c r="IE4" s="193">
        <f t="shared" si="11"/>
        <v>2.3226639239642111E-14</v>
      </c>
      <c r="IF4" s="193">
        <f t="shared" si="11"/>
        <v>6.4894441395439252E-13</v>
      </c>
      <c r="IG4" s="193">
        <f t="shared" si="11"/>
        <v>8.3524255779912233E-12</v>
      </c>
      <c r="IH4" s="193">
        <f t="shared" si="11"/>
        <v>6.5826143600587806E-11</v>
      </c>
      <c r="II4" s="193">
        <f t="shared" si="11"/>
        <v>3.6973774340194273E-10</v>
      </c>
      <c r="IJ4" s="193">
        <f t="shared" si="11"/>
        <v>1.6205081617748642E-9</v>
      </c>
      <c r="IK4" s="193">
        <f t="shared" si="11"/>
        <v>5.8756080496877111E-9</v>
      </c>
      <c r="IL4" s="193">
        <f t="shared" si="11"/>
        <v>1.8341223911072559E-8</v>
      </c>
      <c r="IM4" s="193">
        <f t="shared" si="11"/>
        <v>5.0715114693321486E-8</v>
      </c>
      <c r="IN4" s="193">
        <f t="shared" si="11"/>
        <v>1.2685430925263664E-7</v>
      </c>
      <c r="IO4" s="193">
        <f t="shared" si="11"/>
        <v>2.9164912277324546E-7</v>
      </c>
      <c r="IP4" s="193">
        <f t="shared" si="11"/>
        <v>6.2400630709355763E-7</v>
      </c>
      <c r="IQ4" s="193">
        <f t="shared" si="11"/>
        <v>1.2547536863497642E-6</v>
      </c>
      <c r="IR4" s="193">
        <f t="shared" si="11"/>
        <v>2.3900634694619313E-6</v>
      </c>
      <c r="IS4" s="193">
        <f t="shared" si="11"/>
        <v>4.3406533108037801E-6</v>
      </c>
      <c r="IT4" s="193">
        <f t="shared" si="11"/>
        <v>7.5565796227086411E-6</v>
      </c>
      <c r="IU4" s="193">
        <f t="shared" si="11"/>
        <v>1.2666916223698267E-5</v>
      </c>
      <c r="IV4" s="193">
        <f t="shared" si="11"/>
        <v>2.0523052701571592E-5</v>
      </c>
      <c r="IW4" s="193">
        <f t="shared" si="11"/>
        <v>3.2243796405444274E-5</v>
      </c>
      <c r="IX4" s="193">
        <f t="shared" si="11"/>
        <v>4.9259966846821927E-5</v>
      </c>
      <c r="IY4" s="193">
        <f t="shared" si="11"/>
        <v>7.3355775857058522E-5</v>
      </c>
      <c r="IZ4" s="193">
        <f t="shared" si="11"/>
        <v>1.0670402897644075E-4</v>
      </c>
      <c r="JA4" s="193">
        <f t="shared" si="11"/>
        <v>1.5189209158387461E-4</v>
      </c>
      <c r="JB4" s="193">
        <f t="shared" si="11"/>
        <v>2.1193565400669243E-4</v>
      </c>
      <c r="JC4" s="193">
        <f t="shared" si="11"/>
        <v>2.9027760750663243E-4</v>
      </c>
      <c r="JD4" s="193">
        <f t="shared" si="11"/>
        <v>3.9076979928898717E-4</v>
      </c>
      <c r="JE4" s="193">
        <f t="shared" si="11"/>
        <v>5.1763604954502371E-4</v>
      </c>
      <c r="JF4" s="193">
        <f t="shared" si="11"/>
        <v>6.7541555704470221E-4</v>
      </c>
      <c r="JG4" s="193">
        <f t="shared" si="11"/>
        <v>8.6888665422283132E-4</v>
      </c>
      <c r="JH4" s="193">
        <f t="shared" si="11"/>
        <v>1.1029717551561586E-3</v>
      </c>
      <c r="JI4" s="193">
        <f t="shared" si="11"/>
        <v>1.3826252250021492E-3</v>
      </c>
      <c r="JJ4" s="193">
        <f t="shared" si="11"/>
        <v>1.7127067423491006E-3</v>
      </c>
      <c r="JK4" s="193">
        <f t="shared" si="11"/>
        <v>2.0978434843149101E-3</v>
      </c>
      <c r="JL4" s="193">
        <f t="shared" si="11"/>
        <v>2.5422851009376606E-3</v>
      </c>
      <c r="JM4" s="193">
        <f t="shared" si="11"/>
        <v>3.0497559300071884E-3</v>
      </c>
      <c r="JN4" s="193">
        <f t="shared" si="11"/>
        <v>3.6233092136253105E-3</v>
      </c>
      <c r="JO4" s="193">
        <f t="shared" si="11"/>
        <v>4.2651881999005428E-3</v>
      </c>
      <c r="JP4" s="193">
        <f t="shared" si="11"/>
        <v>4.9766989428034081E-3</v>
      </c>
      <c r="JQ4" s="193">
        <f t="shared" si="11"/>
        <v>5.7580993547045314E-3</v>
      </c>
      <c r="JR4" s="193">
        <f t="shared" si="11"/>
        <v>6.6085086320795995E-3</v>
      </c>
      <c r="JS4" s="193">
        <f t="shared" si="11"/>
        <v>7.5258405851040917E-3</v>
      </c>
      <c r="JT4" s="193">
        <f t="shared" si="11"/>
        <v>8.506763682141278E-3</v>
      </c>
      <c r="JU4" s="193">
        <f t="shared" si="11"/>
        <v>9.5466898007241698E-3</v>
      </c>
      <c r="JV4" s="193">
        <f t="shared" si="11"/>
        <v>1.0639792790769138E-2</v>
      </c>
      <c r="JW4" s="193">
        <f t="shared" si="11"/>
        <v>1.1779057038041637E-2</v>
      </c>
      <c r="JX4" s="193">
        <f t="shared" si="11"/>
        <v>1.2956355300784981E-2</v>
      </c>
      <c r="JY4" s="193">
        <f t="shared" si="11"/>
        <v>1.4162554212842732E-2</v>
      </c>
      <c r="JZ4" s="193">
        <f t="shared" si="11"/>
        <v>1.5387645032689879E-2</v>
      </c>
      <c r="KA4" s="193">
        <f t="shared" si="11"/>
        <v>1.6620896495867114E-2</v>
      </c>
      <c r="KB4" s="193">
        <f t="shared" si="11"/>
        <v>1.7851026020106461E-2</v>
      </c>
      <c r="KC4" s="193">
        <f t="shared" si="11"/>
        <v>1.9066385034504973E-2</v>
      </c>
      <c r="KD4" s="193">
        <f t="shared" si="11"/>
        <v>2.0255153867541197E-2</v>
      </c>
      <c r="KE4" s="193">
        <f t="shared" si="11"/>
        <v>2.1405541439095784E-2</v>
      </c>
      <c r="KF4" s="193">
        <f t="shared" si="11"/>
        <v>2.2505984959106669E-2</v>
      </c>
      <c r="KG4" s="193">
        <f t="shared" si="11"/>
        <v>2.3545344935192059E-2</v>
      </c>
      <c r="KH4" s="193">
        <f t="shared" si="11"/>
        <v>2.4513091024106832E-2</v>
      </c>
      <c r="KI4" s="193">
        <f t="shared" si="11"/>
        <v>2.5399474613952661E-2</v>
      </c>
      <c r="KJ4" s="193">
        <f t="shared" si="11"/>
        <v>2.6195684479162734E-2</v>
      </c>
      <c r="KK4" s="193">
        <f t="shared" si="11"/>
        <v>2.6893982389558937E-2</v>
      </c>
      <c r="KL4" s="193">
        <f t="shared" si="11"/>
        <v>2.7487816157792153E-2</v>
      </c>
      <c r="KM4" s="193">
        <f t="shared" si="11"/>
        <v>2.7971908255000327E-2</v>
      </c>
      <c r="KN4" s="193">
        <f t="shared" si="11"/>
        <v>2.8342318791318273E-2</v>
      </c>
      <c r="KO4" s="193">
        <f t="shared" ref="KO4:MZ7" si="12">IF(ISNONTEXT($Q4),IF($G4="R",_xlfn.BETA.DIST(CV4,$M4,$N4,FALSE,$B4,$D4),_xlfn.BETA.DIST(CV4,$N4,$M4,FALSE,$B4,$D4)),NA())</f>
        <v>2.8596482325398315E-2</v>
      </c>
      <c r="KP4" s="193">
        <f t="shared" si="12"/>
        <v>2.8733218616110303E-2</v>
      </c>
      <c r="KQ4" s="193">
        <f t="shared" si="12"/>
        <v>2.8752718042676446E-2</v>
      </c>
      <c r="KR4" s="193">
        <f t="shared" si="12"/>
        <v>2.865650298150826E-2</v>
      </c>
      <c r="KS4" s="193">
        <f t="shared" si="12"/>
        <v>2.8447366926363956E-2</v>
      </c>
      <c r="KT4" s="193">
        <f t="shared" si="12"/>
        <v>2.8129293563312265E-2</v>
      </c>
      <c r="KU4" s="193">
        <f t="shared" si="12"/>
        <v>2.7707358356409785E-2</v>
      </c>
      <c r="KV4" s="193">
        <f t="shared" si="12"/>
        <v>2.7187615459858941E-2</v>
      </c>
      <c r="KW4" s="193">
        <f t="shared" si="12"/>
        <v>2.6576972946347196E-2</v>
      </c>
      <c r="KX4" s="193">
        <f t="shared" si="12"/>
        <v>2.5883059430483395E-2</v>
      </c>
      <c r="KY4" s="193">
        <f t="shared" si="12"/>
        <v>2.5114085174275269E-2</v>
      </c>
      <c r="KZ4" s="193">
        <f t="shared" si="12"/>
        <v>2.4278700693998904E-2</v>
      </c>
      <c r="LA4" s="193">
        <f t="shared" si="12"/>
        <v>2.3385855751852994E-2</v>
      </c>
      <c r="LB4" s="193">
        <f t="shared" si="12"/>
        <v>2.2444661420069251E-2</v>
      </c>
      <c r="LC4" s="193">
        <f t="shared" si="12"/>
        <v>2.1464257659234386E-2</v>
      </c>
      <c r="LD4" s="193">
        <f t="shared" si="12"/>
        <v>2.045368856665114E-2</v>
      </c>
      <c r="LE4" s="193">
        <f t="shared" si="12"/>
        <v>1.9421787135067817E-2</v>
      </c>
      <c r="LF4" s="193">
        <f t="shared" si="12"/>
        <v>1.8377071027416935E-2</v>
      </c>
      <c r="LG4" s="193">
        <f t="shared" si="12"/>
        <v>1.7327650529344114E-2</v>
      </c>
      <c r="LH4" s="193">
        <f t="shared" si="12"/>
        <v>1.6281149497695293E-2</v>
      </c>
      <c r="LI4" s="193">
        <f t="shared" si="12"/>
        <v>1.5244639788342907E-2</v>
      </c>
      <c r="LJ4" s="193">
        <f t="shared" si="12"/>
        <v>1.4224589328376938E-2</v>
      </c>
      <c r="LK4" s="193">
        <f t="shared" si="12"/>
        <v>1.322682370223591E-2</v>
      </c>
      <c r="LL4" s="193">
        <f t="shared" si="12"/>
        <v>1.2256500854104015E-2</v>
      </c>
      <c r="LM4" s="193">
        <f t="shared" si="12"/>
        <v>1.1318098273909302E-2</v>
      </c>
      <c r="LN4" s="193">
        <f t="shared" si="12"/>
        <v>1.0415411834364697E-2</v>
      </c>
      <c r="LO4" s="193">
        <f t="shared" si="12"/>
        <v>9.5515652833488389E-3</v>
      </c>
      <c r="LP4" s="193">
        <f t="shared" si="12"/>
        <v>8.729029270064843E-3</v>
      </c>
      <c r="LQ4" s="193">
        <f t="shared" si="12"/>
        <v>7.9496486943553303E-3</v>
      </c>
      <c r="LR4" s="193">
        <f t="shared" si="12"/>
        <v>7.2146771149043717E-3</v>
      </c>
      <c r="LS4" s="193">
        <f t="shared" si="12"/>
        <v>6.52481693164842E-3</v>
      </c>
      <c r="LT4" s="193">
        <f t="shared" si="12"/>
        <v>5.8802640677459821E-3</v>
      </c>
      <c r="LU4" s="193">
        <f t="shared" si="12"/>
        <v>5.280755913611059E-3</v>
      </c>
      <c r="LV4" s="193">
        <f t="shared" si="12"/>
        <v>4.7256213561415843E-3</v>
      </c>
      <c r="LW4" s="193">
        <f t="shared" si="12"/>
        <v>4.21383179648632E-3</v>
      </c>
      <c r="LX4" s="193">
        <f t="shared" si="12"/>
        <v>3.744052155525153E-3</v>
      </c>
      <c r="LY4" s="193">
        <f t="shared" si="12"/>
        <v>3.314690973739215E-3</v>
      </c>
      <c r="LZ4" s="193">
        <f t="shared" si="12"/>
        <v>2.9239488275038836E-3</v>
      </c>
      <c r="MA4" s="193">
        <f t="shared" si="12"/>
        <v>2.5698644034522137E-3</v>
      </c>
      <c r="MB4" s="193">
        <f t="shared" si="12"/>
        <v>2.2503576931179681E-3</v>
      </c>
      <c r="MC4" s="193">
        <f t="shared" si="12"/>
        <v>1.9632698886206247E-3</v>
      </c>
      <c r="MD4" s="193">
        <f t="shared" si="12"/>
        <v>1.7063996741213767E-3</v>
      </c>
      <c r="ME4" s="193">
        <f t="shared" si="12"/>
        <v>1.4775357150028812E-3</v>
      </c>
      <c r="MF4" s="193">
        <f t="shared" si="12"/>
        <v>1.2744852454656583E-3</v>
      </c>
      <c r="MG4" s="193">
        <f t="shared" si="12"/>
        <v>1.0950987441731938E-3</v>
      </c>
      <c r="MH4" s="193">
        <f t="shared" si="12"/>
        <v>9.3729076580410992E-4</v>
      </c>
      <c r="MI4" s="193">
        <f t="shared" si="12"/>
        <v>7.9905706335043952E-4</v>
      </c>
      <c r="MJ4" s="193">
        <f t="shared" si="12"/>
        <v>6.7848819155729822E-4</v>
      </c>
      <c r="MK4" s="193">
        <f t="shared" si="12"/>
        <v>5.7377982615985544E-4</v>
      </c>
      <c r="ML4" s="193">
        <f t="shared" si="12"/>
        <v>4.8324006694063859E-4</v>
      </c>
      <c r="MM4" s="193">
        <f t="shared" si="12"/>
        <v>4.0529401572895335E-4</v>
      </c>
      <c r="MN4" s="193">
        <f t="shared" si="12"/>
        <v>3.3848593410125009E-4</v>
      </c>
      <c r="MO4" s="193">
        <f t="shared" si="12"/>
        <v>2.8147929065747553E-4</v>
      </c>
      <c r="MP4" s="193">
        <f t="shared" si="12"/>
        <v>2.3305500537793239E-4</v>
      </c>
      <c r="MQ4" s="193">
        <f t="shared" si="12"/>
        <v>1.9210818979333569E-4</v>
      </c>
      <c r="MR4" s="193">
        <f t="shared" si="12"/>
        <v>1.5764366763007146E-4</v>
      </c>
      <c r="MS4" s="193">
        <f t="shared" si="12"/>
        <v>1.2877054230846753E-4</v>
      </c>
      <c r="MT4" s="193">
        <f t="shared" si="12"/>
        <v>1.0469605621694172E-4</v>
      </c>
      <c r="MU4" s="193">
        <f t="shared" si="12"/>
        <v>8.4718963035416574E-5</v>
      </c>
      <c r="MV4" s="193">
        <f t="shared" si="12"/>
        <v>6.822260943077307E-5</v>
      </c>
      <c r="MW4" s="193">
        <f t="shared" si="12"/>
        <v>5.4667896992153436E-5</v>
      </c>
      <c r="MX4" s="193">
        <f t="shared" si="12"/>
        <v>4.358627000747549E-5</v>
      </c>
      <c r="MY4" s="193">
        <f t="shared" si="12"/>
        <v>3.457285018889351E-5</v>
      </c>
      <c r="MZ4" s="193">
        <f t="shared" si="12"/>
        <v>2.7279816209891674E-5</v>
      </c>
      <c r="NA4" s="193">
        <f t="shared" ref="NA4:PL7" si="13">IF(ISNONTEXT($Q4),IF($G4="R",_xlfn.BETA.DIST(FH4,$M4,$N4,FALSE,$B4,$D4),_xlfn.BETA.DIST(FH4,$N4,$M4,FALSE,$B4,$D4)),NA())</f>
        <v>2.1410104290244138E-5</v>
      </c>
      <c r="NB4" s="193">
        <f t="shared" si="13"/>
        <v>1.6711486327057845E-5</v>
      </c>
      <c r="NC4" s="193">
        <f t="shared" si="13"/>
        <v>1.2971064397896676E-5</v>
      </c>
      <c r="ND4" s="193">
        <f t="shared" si="13"/>
        <v>1.0010204949777385E-5</v>
      </c>
      <c r="NE4" s="193">
        <f t="shared" si="13"/>
        <v>7.6799226569710639E-6</v>
      </c>
      <c r="NF4" s="193">
        <f t="shared" si="13"/>
        <v>5.8567127404948852E-6</v>
      </c>
      <c r="NG4" s="193">
        <f t="shared" si="13"/>
        <v>4.4388214015921859E-6</v>
      </c>
      <c r="NH4" s="193">
        <f t="shared" si="13"/>
        <v>3.3429367991248454E-6</v>
      </c>
      <c r="NI4" s="193">
        <f t="shared" si="13"/>
        <v>2.5012775358530397E-6</v>
      </c>
      <c r="NJ4" s="193">
        <f t="shared" si="13"/>
        <v>1.8590517303450877E-6</v>
      </c>
      <c r="NK4" s="193">
        <f t="shared" si="13"/>
        <v>1.3722572477463527E-6</v>
      </c>
      <c r="NL4" s="193">
        <f t="shared" si="13"/>
        <v>1.005792348148161E-6</v>
      </c>
      <c r="NM4" s="193">
        <f t="shared" si="13"/>
        <v>7.3184569284500639E-7</v>
      </c>
      <c r="NN4" s="193">
        <f t="shared" si="13"/>
        <v>5.2853514132284925E-7</v>
      </c>
      <c r="NO4" s="193">
        <f t="shared" si="13"/>
        <v>3.7876590240419359E-7</v>
      </c>
      <c r="NP4" s="193">
        <f t="shared" si="13"/>
        <v>2.6928021366108012E-7</v>
      </c>
      <c r="NQ4" s="193">
        <f t="shared" si="13"/>
        <v>1.8987267310563589E-7</v>
      </c>
      <c r="NR4" s="193">
        <f t="shared" si="13"/>
        <v>1.3274751351759962E-7</v>
      </c>
      <c r="NS4" s="193">
        <f t="shared" si="13"/>
        <v>9.1996388232454405E-8</v>
      </c>
      <c r="NT4" s="193">
        <f t="shared" si="13"/>
        <v>6.3177541530145032E-8</v>
      </c>
      <c r="NU4" s="193">
        <f t="shared" si="13"/>
        <v>4.2979497861348598E-8</v>
      </c>
      <c r="NV4" s="193">
        <f t="shared" si="13"/>
        <v>2.8954568865939962E-8</v>
      </c>
      <c r="NW4" s="193">
        <f t="shared" si="13"/>
        <v>1.9309506661550692E-8</v>
      </c>
      <c r="NX4" s="193">
        <f t="shared" si="13"/>
        <v>1.2742500000667071E-8</v>
      </c>
      <c r="NY4" s="193">
        <f t="shared" si="13"/>
        <v>8.3174011901826778E-9</v>
      </c>
      <c r="NZ4" s="193">
        <f t="shared" si="13"/>
        <v>5.3675796825820261E-9</v>
      </c>
      <c r="OA4" s="193">
        <f t="shared" si="13"/>
        <v>3.4231237413255894E-9</v>
      </c>
      <c r="OB4" s="193">
        <f t="shared" si="13"/>
        <v>2.1562608903294902E-9</v>
      </c>
      <c r="OC4" s="193">
        <f t="shared" si="13"/>
        <v>1.3408514091603435E-9</v>
      </c>
      <c r="OD4" s="193">
        <f t="shared" si="13"/>
        <v>8.2264015179787893E-10</v>
      </c>
      <c r="OE4" s="193">
        <f t="shared" si="13"/>
        <v>4.9764534160766125E-10</v>
      </c>
      <c r="OF4" s="193">
        <f t="shared" si="13"/>
        <v>2.9663437263969584E-10</v>
      </c>
      <c r="OG4" s="193">
        <f t="shared" si="13"/>
        <v>1.7410168363742481E-10</v>
      </c>
      <c r="OH4" s="193">
        <f t="shared" si="13"/>
        <v>1.0053756980455487E-10</v>
      </c>
      <c r="OI4" s="193">
        <f t="shared" si="13"/>
        <v>5.7073501860747047E-11</v>
      </c>
      <c r="OJ4" s="193">
        <f t="shared" si="13"/>
        <v>3.1822044954111765E-11</v>
      </c>
      <c r="OK4" s="193">
        <f t="shared" si="13"/>
        <v>1.7409339113177718E-11</v>
      </c>
      <c r="OL4" s="193">
        <f t="shared" si="13"/>
        <v>9.3354005211128023E-12</v>
      </c>
      <c r="OM4" s="193">
        <f t="shared" si="13"/>
        <v>4.9008803611435242E-12</v>
      </c>
      <c r="ON4" s="193">
        <f t="shared" si="13"/>
        <v>2.5156646685223737E-12</v>
      </c>
      <c r="OO4" s="193">
        <f t="shared" si="13"/>
        <v>1.2608487648043034E-12</v>
      </c>
      <c r="OP4" s="193">
        <f t="shared" si="13"/>
        <v>6.1608276532286584E-13</v>
      </c>
      <c r="OQ4" s="193">
        <f t="shared" si="13"/>
        <v>2.9298619943720787E-13</v>
      </c>
      <c r="OR4" s="193">
        <f t="shared" si="13"/>
        <v>1.3535553040699763E-13</v>
      </c>
      <c r="OS4" s="193">
        <f t="shared" si="13"/>
        <v>6.0621330972242438E-14</v>
      </c>
      <c r="OT4" s="193">
        <f t="shared" si="13"/>
        <v>2.6259909232958735E-14</v>
      </c>
      <c r="OU4" s="193">
        <f t="shared" si="13"/>
        <v>1.0973841477167649E-14</v>
      </c>
      <c r="OV4" s="193">
        <f t="shared" si="13"/>
        <v>4.4112706539819863E-15</v>
      </c>
      <c r="OW4" s="193">
        <f t="shared" si="13"/>
        <v>1.700157480719085E-15</v>
      </c>
      <c r="OX4" s="193">
        <f t="shared" si="13"/>
        <v>6.2593070644290328E-16</v>
      </c>
      <c r="OY4" s="193">
        <f t="shared" si="13"/>
        <v>2.1920039645922075E-16</v>
      </c>
      <c r="OZ4" s="193">
        <f t="shared" si="13"/>
        <v>7.2666099152577098E-17</v>
      </c>
      <c r="PA4" s="193">
        <f t="shared" si="13"/>
        <v>2.2676248689228023E-17</v>
      </c>
      <c r="PB4" s="193">
        <f t="shared" si="13"/>
        <v>6.6181814231447007E-18</v>
      </c>
      <c r="PC4" s="193">
        <f t="shared" si="13"/>
        <v>1.7927885910634467E-18</v>
      </c>
      <c r="PD4" s="193">
        <f t="shared" si="13"/>
        <v>4.4671995184163637E-19</v>
      </c>
      <c r="PE4" s="193">
        <f t="shared" si="13"/>
        <v>1.0129612873292017E-19</v>
      </c>
      <c r="PF4" s="193">
        <f t="shared" si="13"/>
        <v>2.0633365760064799E-20</v>
      </c>
      <c r="PG4" s="193">
        <f t="shared" si="13"/>
        <v>3.7160506406810841E-21</v>
      </c>
      <c r="PH4" s="193">
        <f t="shared" si="13"/>
        <v>5.8021103750059571E-22</v>
      </c>
      <c r="PI4" s="193">
        <f t="shared" si="13"/>
        <v>7.6613972913454956E-23</v>
      </c>
      <c r="PJ4" s="193">
        <f t="shared" si="13"/>
        <v>8.2867664935636203E-24</v>
      </c>
      <c r="PK4" s="193">
        <f t="shared" si="13"/>
        <v>7.0398357002899096E-25</v>
      </c>
      <c r="PL4" s="193">
        <f t="shared" si="13"/>
        <v>4.4372747674607303E-26</v>
      </c>
      <c r="PM4" s="193">
        <f t="shared" ref="PM4:PT19" si="14">IF(ISNONTEXT($Q4),IF($G4="R",_xlfn.BETA.DIST(HT4,$M4,$N4,FALSE,$B4,$D4),_xlfn.BETA.DIST(HT4,$N4,$M4,FALSE,$B4,$D4)),NA())</f>
        <v>1.9159428846352716E-27</v>
      </c>
      <c r="PN4" s="193">
        <f t="shared" si="14"/>
        <v>5.0418817800179083E-29</v>
      </c>
      <c r="PO4" s="193">
        <f t="shared" si="14"/>
        <v>6.745860101198347E-31</v>
      </c>
      <c r="PP4" s="193">
        <f t="shared" si="14"/>
        <v>3.3873068320596484E-33</v>
      </c>
      <c r="PQ4" s="193">
        <f t="shared" si="14"/>
        <v>3.6128232668210696E-36</v>
      </c>
      <c r="PR4" s="193">
        <f t="shared" si="14"/>
        <v>2.2805734760303723E-40</v>
      </c>
      <c r="PS4" s="193">
        <f t="shared" si="14"/>
        <v>1.4440386149648985E-47</v>
      </c>
      <c r="PT4" s="193">
        <f t="shared" si="14"/>
        <v>1.9224393471070972E-118</v>
      </c>
    </row>
    <row r="5" spans="1:449" x14ac:dyDescent="0.45">
      <c r="A5" s="20">
        <v>2</v>
      </c>
      <c r="B5" s="115">
        <v>60</v>
      </c>
      <c r="C5" s="115">
        <v>120</v>
      </c>
      <c r="D5" s="115">
        <v>240</v>
      </c>
      <c r="E5" s="110">
        <f t="shared" ref="E5:E68" si="15">IF(OR(ISBLANK(C5),ISBLANK(D5),ISBLANK(B5)),"",IF(OR(B5=0,C5=0,D5=0),-1,IF(AND(B5&gt;0,C5&gt;0,D5&gt;0),IF(OR(C5&gt;B5,C5=B5),IF(OR(D5&gt;C5,D5=C5),1,-1),-1))))</f>
        <v>1</v>
      </c>
      <c r="F5" s="21">
        <f t="shared" ref="F5:F68" si="16">IF(AND(B5&gt;0,C5&gt;0,D5&gt;0),MIN(((C5-B5)/(D5-B5))*100,((D5-C5)/(D5-B5))*100),"")</f>
        <v>33.333333333333329</v>
      </c>
      <c r="G5" s="22" t="str">
        <f t="shared" ref="G5:G68" si="17">IF(AND(B5&gt;0,C5&gt;0,D5&gt;0),IF((C5-B5)&gt;(D5-C5),"L",IF((C5-B5)=(D5-C5),"EQ","R")),"")</f>
        <v>R</v>
      </c>
      <c r="H5" s="23" t="str">
        <f>IF(F5="","",IF(OR($F5&lt;Skew!$B$3,$F5=Skew!$B$3),IF($F5&gt;Skew!$C$3,Skew!$A$3,IF($F5&gt;Skew!$C$4,Skew!$A$4,IF($F5&gt;Skew!$C$5,Skew!$A$5,IF($F5&gt;Skew!$C$6,Skew!$A$6,IF($F5&gt;Skew!$C$7,Skew!$A$7,IF($F5&gt;Skew!$C$8,Skew!$A$8,IF($F5&gt;Skew!$C$9,Skew!$A$9,IF($F5&gt;Skew!$C$10,Skew!$A$10,IF($F5&gt;Skew!$C$11,Skew!$A$11,IF($F5&gt;Skew!$C$12,Skew!$A$12,IF($F5&gt;Skew!$C$13,Skew!$A$13,IF($F5&gt;Skew!$C$14,Skew!$A$14,IF($F5&gt;Skew!$C$15,Skew!$A$15,IF($F5&gt;Skew!$C$16,Skew!$A$16,Skew!$A$17)
)))))))))))))))</f>
        <v>Slight skew</v>
      </c>
      <c r="I5" s="22">
        <f>IF(F5="","",MATCH(H5,Skew!$A$3:$A$17,0))</f>
        <v>3</v>
      </c>
      <c r="J5" s="22">
        <f t="shared" si="0"/>
        <v>150</v>
      </c>
      <c r="K5" s="24" t="s">
        <v>53</v>
      </c>
      <c r="L5" s="22">
        <f>IF(OR(F5="",K5=""),"",MATCH(K5,Confidence!$A$3:$A$12,0))</f>
        <v>2</v>
      </c>
      <c r="M5" s="25">
        <f t="shared" si="1"/>
        <v>8</v>
      </c>
      <c r="N5" s="25">
        <f t="shared" si="2"/>
        <v>15</v>
      </c>
      <c r="O5" s="22"/>
      <c r="P5" s="102">
        <f t="shared" si="3"/>
        <v>122.604</v>
      </c>
      <c r="Q5" s="102">
        <f t="shared" si="4"/>
        <v>17.495999999999999</v>
      </c>
      <c r="R5" s="37">
        <f t="shared" si="5"/>
        <v>306.11001599999997</v>
      </c>
      <c r="S5" s="115">
        <v>150</v>
      </c>
      <c r="T5" s="204">
        <f>IF(AND(B5&gt;0,C5&gt;0,D5&gt;0,M5&gt;0,N5&gt;0,S5&gt;0,NOT(K5="")),ABS(VLOOKUP($S$1,VLookups!$A$30:$B$31,2,FALSE)-_xlfn.BETA.DIST(S5,IF(G5="L",N5,M5),IF(G5="L",M5,N5),TRUE,B5,D5)),"")</f>
        <v>0.93309974670410156</v>
      </c>
      <c r="U5" s="112">
        <f>IF(OR($M5="",$N5=""),"",_xlfn.BETA.INV(ABS(VLOOKUP($S$1,VLookups!$A$30:$B$31,2,FALSE)-U$3),IF($G5="L",$N5,$M5),IF($G5="L",$M5,$N5),$B5,$D5))</f>
        <v>95.201270978667964</v>
      </c>
      <c r="V5" s="113">
        <f>IF(OR($M5="",$N5=""),"",_xlfn.BETA.INV(ABS(VLOOKUP($S$1,VLookups!$A$30:$B$31,2,FALSE)-V$3),IF($G5="L",$N5,$M5),IF($G5="L",$M5,$N5),$B5,$D5))</f>
        <v>152.78221366951715</v>
      </c>
      <c r="W5" s="112">
        <f>IF(OR($M5="",$N5=""),"",_xlfn.BETA.INV(ABS(VLOOKUP($S$1,VLookups!$A$30:$B$31,2,FALSE)-W$3),IF($G5="L",$N5,$M5),IF($G5="L",$M5,$N5),$B5,$D5))</f>
        <v>100.4700391827996</v>
      </c>
      <c r="X5" s="113">
        <f>IF(OR($M5="",$N5=""),"",_xlfn.BETA.INV(ABS(VLOOKUP($S$1,VLookups!$A$30:$B$31,2,FALSE)-X$3),IF($G5="L",$N5,$M5),IF($G5="L",$M5,$N5),$B5,$D5))</f>
        <v>107.34981510054132</v>
      </c>
      <c r="Y5" s="112">
        <f>IF(OR($M5="",$N5=""),"",_xlfn.BETA.INV(ABS(VLOOKUP($S$1,VLookups!$A$30:$B$31,2,FALSE)-Y$3),IF($G5="L",$N5,$M5),IF($G5="L",$M5,$N5),$B5,$D5))</f>
        <v>112.61721533634409</v>
      </c>
      <c r="Z5" s="113">
        <f>IF(OR($M5="",$N5=""),"",_xlfn.BETA.INV(ABS(VLOOKUP($S$1,VLookups!$A$30:$B$31,2,FALSE)-Z$3),IF($G5="L",$N5,$M5),IF($G5="L",$M5,$N5),$B5,$D5))</f>
        <v>117.29727531339105</v>
      </c>
      <c r="AA5" s="112">
        <f>IF(OR($M5="",$N5=""),"",_xlfn.BETA.INV(ABS(VLOOKUP($S$1,VLookups!$A$30:$B$31,2,FALSE)-AA$3),IF($G5="L",$N5,$M5),IF($G5="L",$M5,$N5),$B5,$D5))</f>
        <v>121.80209921791996</v>
      </c>
      <c r="AB5" s="113">
        <f>IF(OR($M5="",$N5=""),"",_xlfn.BETA.INV(ABS(VLOOKUP($S$1,VLookups!$A$30:$B$31,2,FALSE)-AB$3),IF($G5="L",$N5,$M5),IF($G5="L",$M5,$N5),$B5,$D5))</f>
        <v>126.41463678294049</v>
      </c>
      <c r="AC5" s="112">
        <f>IF(OR($M5="",$N5=""),"",_xlfn.BETA.INV(ABS(VLOOKUP($S$1,VLookups!$A$30:$B$31,2,FALSE)-AC$3),IF($G5="L",$N5,$M5),IF($G5="L",$M5,$N5),$B5,$D5))</f>
        <v>131.44714348435019</v>
      </c>
      <c r="AD5" s="113">
        <f>IF(OR($M5="",$N5=""),"",_xlfn.BETA.INV(ABS(VLOOKUP($S$1,VLookups!$A$30:$B$31,2,FALSE)-AD$3),IF($G5="L",$N5,$M5),IF($G5="L",$M5,$N5),$B5,$D5))</f>
        <v>137.4326316097264</v>
      </c>
      <c r="AE5" s="112">
        <f>IF(OR($M5="",$N5=""),"",_xlfn.BETA.INV(ABS(VLOOKUP($S$1,VLookups!$A$30:$B$31,2,FALSE)-AE$3),IF($G5="L",$N5,$M5),IF($G5="L",$M5,$N5),$B5,$D5))</f>
        <v>145.83142893346945</v>
      </c>
      <c r="AF5" s="113">
        <f>IF(OR($M5="",$N5=""),"",_xlfn.BETA.INV(ABS(VLOOKUP($S$1,VLookups!$A$30:$B$31,2,FALSE)-AF$3),IF($G5="L",$N5,$M5),IF($G5="L",$M5,$N5),$B5,$D5))</f>
        <v>165.63111284481965</v>
      </c>
      <c r="AG5" s="15"/>
      <c r="AH5" s="194">
        <f t="shared" ref="AH5:AH68" si="18">IF(AND(B5&gt;0,C5&gt;0,D5&gt;0),ABS(D5-B5)/200,"")</f>
        <v>0.9</v>
      </c>
      <c r="AI5" s="192">
        <f t="shared" ref="AI5:AI68" si="19">IF(ISNONTEXT($AH5),B5,"")</f>
        <v>60</v>
      </c>
      <c r="AJ5" s="177">
        <f t="shared" ref="AJ5:AJ8" si="20">IF(ISNONTEXT($AH5),AI5+$AH5,"")</f>
        <v>60.9</v>
      </c>
      <c r="AK5" s="177">
        <f t="shared" si="6"/>
        <v>61.8</v>
      </c>
      <c r="AL5" s="177">
        <f t="shared" si="6"/>
        <v>62.699999999999996</v>
      </c>
      <c r="AM5" s="177">
        <f t="shared" si="6"/>
        <v>63.599999999999994</v>
      </c>
      <c r="AN5" s="177">
        <f t="shared" si="6"/>
        <v>64.5</v>
      </c>
      <c r="AO5" s="177">
        <f t="shared" si="6"/>
        <v>65.400000000000006</v>
      </c>
      <c r="AP5" s="177">
        <f t="shared" si="6"/>
        <v>66.300000000000011</v>
      </c>
      <c r="AQ5" s="177">
        <f t="shared" si="6"/>
        <v>67.200000000000017</v>
      </c>
      <c r="AR5" s="177">
        <f t="shared" si="6"/>
        <v>68.100000000000023</v>
      </c>
      <c r="AS5" s="177">
        <f t="shared" si="6"/>
        <v>69.000000000000028</v>
      </c>
      <c r="AT5" s="177">
        <f t="shared" si="6"/>
        <v>69.900000000000034</v>
      </c>
      <c r="AU5" s="177">
        <f t="shared" si="6"/>
        <v>70.80000000000004</v>
      </c>
      <c r="AV5" s="177">
        <f t="shared" si="6"/>
        <v>71.700000000000045</v>
      </c>
      <c r="AW5" s="177">
        <f t="shared" si="6"/>
        <v>72.600000000000051</v>
      </c>
      <c r="AX5" s="177">
        <f t="shared" si="6"/>
        <v>73.500000000000057</v>
      </c>
      <c r="AY5" s="177">
        <f t="shared" si="6"/>
        <v>74.400000000000063</v>
      </c>
      <c r="AZ5" s="177">
        <f t="shared" si="6"/>
        <v>75.300000000000068</v>
      </c>
      <c r="BA5" s="177">
        <f t="shared" si="6"/>
        <v>76.200000000000074</v>
      </c>
      <c r="BB5" s="177">
        <f t="shared" si="6"/>
        <v>77.10000000000008</v>
      </c>
      <c r="BC5" s="177">
        <f t="shared" si="6"/>
        <v>78.000000000000085</v>
      </c>
      <c r="BD5" s="177">
        <f t="shared" si="6"/>
        <v>78.900000000000091</v>
      </c>
      <c r="BE5" s="177">
        <f t="shared" si="6"/>
        <v>79.800000000000097</v>
      </c>
      <c r="BF5" s="177">
        <f t="shared" si="6"/>
        <v>80.700000000000102</v>
      </c>
      <c r="BG5" s="177">
        <f t="shared" si="6"/>
        <v>81.600000000000108</v>
      </c>
      <c r="BH5" s="177">
        <f t="shared" si="6"/>
        <v>82.500000000000114</v>
      </c>
      <c r="BI5" s="177">
        <f t="shared" si="6"/>
        <v>83.400000000000119</v>
      </c>
      <c r="BJ5" s="177">
        <f t="shared" si="6"/>
        <v>84.300000000000125</v>
      </c>
      <c r="BK5" s="177">
        <f t="shared" si="6"/>
        <v>85.200000000000131</v>
      </c>
      <c r="BL5" s="177">
        <f t="shared" si="6"/>
        <v>86.100000000000136</v>
      </c>
      <c r="BM5" s="177">
        <f t="shared" si="6"/>
        <v>87.000000000000142</v>
      </c>
      <c r="BN5" s="177">
        <f t="shared" si="6"/>
        <v>87.900000000000148</v>
      </c>
      <c r="BO5" s="177">
        <f t="shared" si="6"/>
        <v>88.800000000000153</v>
      </c>
      <c r="BP5" s="177">
        <f t="shared" si="6"/>
        <v>89.700000000000159</v>
      </c>
      <c r="BQ5" s="177">
        <f t="shared" si="6"/>
        <v>90.600000000000165</v>
      </c>
      <c r="BR5" s="177">
        <f t="shared" si="6"/>
        <v>91.500000000000171</v>
      </c>
      <c r="BS5" s="177">
        <f t="shared" si="6"/>
        <v>92.400000000000176</v>
      </c>
      <c r="BT5" s="177">
        <f t="shared" si="6"/>
        <v>93.300000000000182</v>
      </c>
      <c r="BU5" s="177">
        <f t="shared" si="6"/>
        <v>94.200000000000188</v>
      </c>
      <c r="BV5" s="177">
        <f t="shared" si="6"/>
        <v>95.100000000000193</v>
      </c>
      <c r="BW5" s="177">
        <f t="shared" si="6"/>
        <v>96.000000000000199</v>
      </c>
      <c r="BX5" s="177">
        <f t="shared" si="6"/>
        <v>96.900000000000205</v>
      </c>
      <c r="BY5" s="177">
        <f t="shared" si="6"/>
        <v>97.80000000000021</v>
      </c>
      <c r="BZ5" s="177">
        <f t="shared" si="6"/>
        <v>98.700000000000216</v>
      </c>
      <c r="CA5" s="177">
        <f t="shared" si="6"/>
        <v>99.600000000000222</v>
      </c>
      <c r="CB5" s="177">
        <f t="shared" si="6"/>
        <v>100.50000000000023</v>
      </c>
      <c r="CC5" s="177">
        <f t="shared" si="6"/>
        <v>101.40000000000023</v>
      </c>
      <c r="CD5" s="177">
        <f t="shared" si="6"/>
        <v>102.30000000000024</v>
      </c>
      <c r="CE5" s="177">
        <f t="shared" si="6"/>
        <v>103.20000000000024</v>
      </c>
      <c r="CF5" s="177">
        <f t="shared" si="6"/>
        <v>104.10000000000025</v>
      </c>
      <c r="CG5" s="177">
        <f t="shared" si="6"/>
        <v>105.00000000000026</v>
      </c>
      <c r="CH5" s="177">
        <f t="shared" si="6"/>
        <v>105.90000000000026</v>
      </c>
      <c r="CI5" s="177">
        <f t="shared" si="6"/>
        <v>106.80000000000027</v>
      </c>
      <c r="CJ5" s="177">
        <f t="shared" si="6"/>
        <v>107.70000000000027</v>
      </c>
      <c r="CK5" s="177">
        <f t="shared" si="6"/>
        <v>108.60000000000028</v>
      </c>
      <c r="CL5" s="177">
        <f t="shared" si="6"/>
        <v>109.50000000000028</v>
      </c>
      <c r="CM5" s="177">
        <f t="shared" si="6"/>
        <v>110.40000000000029</v>
      </c>
      <c r="CN5" s="177">
        <f t="shared" si="6"/>
        <v>111.3000000000003</v>
      </c>
      <c r="CO5" s="177">
        <f t="shared" si="6"/>
        <v>112.2000000000003</v>
      </c>
      <c r="CP5" s="177">
        <f t="shared" si="6"/>
        <v>113.10000000000031</v>
      </c>
      <c r="CQ5" s="177">
        <f t="shared" si="6"/>
        <v>114.00000000000031</v>
      </c>
      <c r="CR5" s="177">
        <f t="shared" si="6"/>
        <v>114.90000000000032</v>
      </c>
      <c r="CS5" s="177">
        <f t="shared" si="6"/>
        <v>115.80000000000032</v>
      </c>
      <c r="CT5" s="177">
        <f t="shared" si="6"/>
        <v>116.70000000000033</v>
      </c>
      <c r="CU5" s="177">
        <f t="shared" si="6"/>
        <v>117.60000000000034</v>
      </c>
      <c r="CV5" s="177">
        <f t="shared" si="6"/>
        <v>118.50000000000034</v>
      </c>
      <c r="CW5" s="177">
        <f t="shared" si="7"/>
        <v>119.40000000000035</v>
      </c>
      <c r="CX5" s="177">
        <f t="shared" si="7"/>
        <v>120.30000000000035</v>
      </c>
      <c r="CY5" s="177">
        <f t="shared" si="7"/>
        <v>121.20000000000036</v>
      </c>
      <c r="CZ5" s="177">
        <f t="shared" si="7"/>
        <v>122.10000000000036</v>
      </c>
      <c r="DA5" s="177">
        <f t="shared" si="7"/>
        <v>123.00000000000037</v>
      </c>
      <c r="DB5" s="177">
        <f t="shared" si="7"/>
        <v>123.90000000000038</v>
      </c>
      <c r="DC5" s="177">
        <f t="shared" si="7"/>
        <v>124.80000000000038</v>
      </c>
      <c r="DD5" s="177">
        <f t="shared" si="7"/>
        <v>125.70000000000039</v>
      </c>
      <c r="DE5" s="177">
        <f t="shared" si="7"/>
        <v>126.60000000000039</v>
      </c>
      <c r="DF5" s="177">
        <f t="shared" si="7"/>
        <v>127.5000000000004</v>
      </c>
      <c r="DG5" s="177">
        <f t="shared" si="7"/>
        <v>128.4000000000004</v>
      </c>
      <c r="DH5" s="177">
        <f t="shared" si="7"/>
        <v>129.30000000000041</v>
      </c>
      <c r="DI5" s="177">
        <f t="shared" si="7"/>
        <v>130.20000000000041</v>
      </c>
      <c r="DJ5" s="177">
        <f t="shared" si="7"/>
        <v>131.10000000000042</v>
      </c>
      <c r="DK5" s="177">
        <f t="shared" si="7"/>
        <v>132.00000000000043</v>
      </c>
      <c r="DL5" s="177">
        <f t="shared" si="7"/>
        <v>132.90000000000043</v>
      </c>
      <c r="DM5" s="177">
        <f t="shared" si="7"/>
        <v>133.80000000000044</v>
      </c>
      <c r="DN5" s="177">
        <f t="shared" si="7"/>
        <v>134.70000000000044</v>
      </c>
      <c r="DO5" s="177">
        <f t="shared" si="7"/>
        <v>135.60000000000045</v>
      </c>
      <c r="DP5" s="177">
        <f t="shared" si="7"/>
        <v>136.50000000000045</v>
      </c>
      <c r="DQ5" s="177">
        <f t="shared" si="7"/>
        <v>137.40000000000046</v>
      </c>
      <c r="DR5" s="177">
        <f t="shared" si="7"/>
        <v>138.30000000000047</v>
      </c>
      <c r="DS5" s="177">
        <f t="shared" si="7"/>
        <v>139.20000000000047</v>
      </c>
      <c r="DT5" s="177">
        <f t="shared" si="7"/>
        <v>140.10000000000048</v>
      </c>
      <c r="DU5" s="177">
        <f t="shared" si="7"/>
        <v>141.00000000000048</v>
      </c>
      <c r="DV5" s="177">
        <f t="shared" si="7"/>
        <v>141.90000000000049</v>
      </c>
      <c r="DW5" s="177">
        <f t="shared" si="7"/>
        <v>142.80000000000049</v>
      </c>
      <c r="DX5" s="177">
        <f t="shared" si="7"/>
        <v>143.7000000000005</v>
      </c>
      <c r="DY5" s="177">
        <f t="shared" si="7"/>
        <v>144.60000000000051</v>
      </c>
      <c r="DZ5" s="177">
        <f t="shared" si="7"/>
        <v>145.50000000000051</v>
      </c>
      <c r="EA5" s="177">
        <f t="shared" si="7"/>
        <v>146.40000000000052</v>
      </c>
      <c r="EB5" s="177">
        <f t="shared" si="7"/>
        <v>147.30000000000052</v>
      </c>
      <c r="EC5" s="177">
        <f t="shared" si="7"/>
        <v>148.20000000000053</v>
      </c>
      <c r="ED5" s="177">
        <f t="shared" si="7"/>
        <v>149.10000000000053</v>
      </c>
      <c r="EE5" s="177">
        <f t="shared" si="7"/>
        <v>150.00000000000054</v>
      </c>
      <c r="EF5" s="177">
        <f t="shared" si="7"/>
        <v>150.90000000000055</v>
      </c>
      <c r="EG5" s="177">
        <f t="shared" si="7"/>
        <v>151.80000000000055</v>
      </c>
      <c r="EH5" s="177">
        <f t="shared" si="7"/>
        <v>152.70000000000056</v>
      </c>
      <c r="EI5" s="177">
        <f t="shared" si="7"/>
        <v>153.60000000000056</v>
      </c>
      <c r="EJ5" s="177">
        <f t="shared" si="7"/>
        <v>154.50000000000057</v>
      </c>
      <c r="EK5" s="177">
        <f t="shared" si="7"/>
        <v>155.40000000000057</v>
      </c>
      <c r="EL5" s="177">
        <f t="shared" si="7"/>
        <v>156.30000000000058</v>
      </c>
      <c r="EM5" s="177">
        <f t="shared" si="7"/>
        <v>157.20000000000059</v>
      </c>
      <c r="EN5" s="177">
        <f t="shared" si="7"/>
        <v>158.10000000000059</v>
      </c>
      <c r="EO5" s="177">
        <f t="shared" si="7"/>
        <v>159.0000000000006</v>
      </c>
      <c r="EP5" s="177">
        <f t="shared" si="7"/>
        <v>159.9000000000006</v>
      </c>
      <c r="EQ5" s="177">
        <f t="shared" si="7"/>
        <v>160.80000000000061</v>
      </c>
      <c r="ER5" s="177">
        <f t="shared" si="7"/>
        <v>161.70000000000061</v>
      </c>
      <c r="ES5" s="177">
        <f t="shared" si="7"/>
        <v>162.60000000000062</v>
      </c>
      <c r="ET5" s="177">
        <f t="shared" si="7"/>
        <v>163.50000000000063</v>
      </c>
      <c r="EU5" s="177">
        <f t="shared" si="7"/>
        <v>164.40000000000063</v>
      </c>
      <c r="EV5" s="177">
        <f t="shared" si="7"/>
        <v>165.30000000000064</v>
      </c>
      <c r="EW5" s="177">
        <f t="shared" si="7"/>
        <v>166.20000000000064</v>
      </c>
      <c r="EX5" s="177">
        <f t="shared" si="7"/>
        <v>167.10000000000065</v>
      </c>
      <c r="EY5" s="177">
        <f t="shared" si="7"/>
        <v>168.00000000000065</v>
      </c>
      <c r="EZ5" s="177">
        <f t="shared" si="7"/>
        <v>168.90000000000066</v>
      </c>
      <c r="FA5" s="177">
        <f t="shared" si="7"/>
        <v>169.80000000000067</v>
      </c>
      <c r="FB5" s="177">
        <f t="shared" si="7"/>
        <v>170.70000000000067</v>
      </c>
      <c r="FC5" s="177">
        <f t="shared" si="7"/>
        <v>171.60000000000068</v>
      </c>
      <c r="FD5" s="177">
        <f t="shared" si="7"/>
        <v>172.50000000000068</v>
      </c>
      <c r="FE5" s="177">
        <f t="shared" si="7"/>
        <v>173.40000000000069</v>
      </c>
      <c r="FF5" s="177">
        <f t="shared" si="7"/>
        <v>174.30000000000069</v>
      </c>
      <c r="FG5" s="177">
        <f t="shared" si="7"/>
        <v>175.2000000000007</v>
      </c>
      <c r="FH5" s="177">
        <f t="shared" si="7"/>
        <v>176.1000000000007</v>
      </c>
      <c r="FI5" s="177">
        <f t="shared" si="8"/>
        <v>177.00000000000071</v>
      </c>
      <c r="FJ5" s="177">
        <f t="shared" si="8"/>
        <v>177.90000000000072</v>
      </c>
      <c r="FK5" s="177">
        <f t="shared" si="8"/>
        <v>178.80000000000072</v>
      </c>
      <c r="FL5" s="177">
        <f t="shared" si="8"/>
        <v>179.70000000000073</v>
      </c>
      <c r="FM5" s="177">
        <f t="shared" si="8"/>
        <v>180.60000000000073</v>
      </c>
      <c r="FN5" s="177">
        <f t="shared" si="8"/>
        <v>181.50000000000074</v>
      </c>
      <c r="FO5" s="177">
        <f t="shared" si="8"/>
        <v>182.40000000000074</v>
      </c>
      <c r="FP5" s="177">
        <f t="shared" si="8"/>
        <v>183.30000000000075</v>
      </c>
      <c r="FQ5" s="177">
        <f t="shared" si="8"/>
        <v>184.20000000000076</v>
      </c>
      <c r="FR5" s="177">
        <f t="shared" si="8"/>
        <v>185.10000000000076</v>
      </c>
      <c r="FS5" s="177">
        <f t="shared" si="8"/>
        <v>186.00000000000077</v>
      </c>
      <c r="FT5" s="177">
        <f t="shared" si="8"/>
        <v>186.90000000000077</v>
      </c>
      <c r="FU5" s="177">
        <f t="shared" si="8"/>
        <v>187.80000000000078</v>
      </c>
      <c r="FV5" s="177">
        <f t="shared" si="8"/>
        <v>188.70000000000078</v>
      </c>
      <c r="FW5" s="177">
        <f t="shared" si="8"/>
        <v>189.60000000000079</v>
      </c>
      <c r="FX5" s="177">
        <f t="shared" si="8"/>
        <v>190.5000000000008</v>
      </c>
      <c r="FY5" s="177">
        <f t="shared" si="8"/>
        <v>191.4000000000008</v>
      </c>
      <c r="FZ5" s="177">
        <f t="shared" si="8"/>
        <v>192.30000000000081</v>
      </c>
      <c r="GA5" s="177">
        <f t="shared" si="8"/>
        <v>193.20000000000081</v>
      </c>
      <c r="GB5" s="177">
        <f t="shared" si="8"/>
        <v>194.10000000000082</v>
      </c>
      <c r="GC5" s="177">
        <f t="shared" si="8"/>
        <v>195.00000000000082</v>
      </c>
      <c r="GD5" s="177">
        <f t="shared" si="8"/>
        <v>195.90000000000083</v>
      </c>
      <c r="GE5" s="177">
        <f t="shared" si="8"/>
        <v>196.80000000000084</v>
      </c>
      <c r="GF5" s="177">
        <f t="shared" si="8"/>
        <v>197.70000000000084</v>
      </c>
      <c r="GG5" s="177">
        <f t="shared" si="8"/>
        <v>198.60000000000085</v>
      </c>
      <c r="GH5" s="177">
        <f t="shared" si="8"/>
        <v>199.50000000000085</v>
      </c>
      <c r="GI5" s="177">
        <f t="shared" si="8"/>
        <v>200.40000000000086</v>
      </c>
      <c r="GJ5" s="177">
        <f t="shared" si="8"/>
        <v>201.30000000000086</v>
      </c>
      <c r="GK5" s="177">
        <f t="shared" si="8"/>
        <v>202.20000000000087</v>
      </c>
      <c r="GL5" s="177">
        <f t="shared" si="8"/>
        <v>203.10000000000088</v>
      </c>
      <c r="GM5" s="177">
        <f t="shared" si="8"/>
        <v>204.00000000000088</v>
      </c>
      <c r="GN5" s="177">
        <f t="shared" si="8"/>
        <v>204.90000000000089</v>
      </c>
      <c r="GO5" s="177">
        <f t="shared" si="8"/>
        <v>205.80000000000089</v>
      </c>
      <c r="GP5" s="177">
        <f t="shared" si="8"/>
        <v>206.7000000000009</v>
      </c>
      <c r="GQ5" s="177">
        <f t="shared" si="8"/>
        <v>207.6000000000009</v>
      </c>
      <c r="GR5" s="177">
        <f t="shared" si="8"/>
        <v>208.50000000000091</v>
      </c>
      <c r="GS5" s="177">
        <f t="shared" si="8"/>
        <v>209.40000000000092</v>
      </c>
      <c r="GT5" s="177">
        <f t="shared" si="8"/>
        <v>210.30000000000092</v>
      </c>
      <c r="GU5" s="177">
        <f t="shared" si="8"/>
        <v>211.20000000000093</v>
      </c>
      <c r="GV5" s="177">
        <f t="shared" si="8"/>
        <v>212.10000000000093</v>
      </c>
      <c r="GW5" s="177">
        <f t="shared" si="8"/>
        <v>213.00000000000094</v>
      </c>
      <c r="GX5" s="177">
        <f t="shared" si="8"/>
        <v>213.90000000000094</v>
      </c>
      <c r="GY5" s="177">
        <f t="shared" si="8"/>
        <v>214.80000000000095</v>
      </c>
      <c r="GZ5" s="177">
        <f t="shared" si="8"/>
        <v>215.70000000000095</v>
      </c>
      <c r="HA5" s="177">
        <f t="shared" si="8"/>
        <v>216.60000000000096</v>
      </c>
      <c r="HB5" s="177">
        <f t="shared" si="8"/>
        <v>217.50000000000097</v>
      </c>
      <c r="HC5" s="177">
        <f t="shared" si="8"/>
        <v>218.40000000000097</v>
      </c>
      <c r="HD5" s="177">
        <f t="shared" si="8"/>
        <v>219.30000000000098</v>
      </c>
      <c r="HE5" s="177">
        <f t="shared" si="8"/>
        <v>220.20000000000098</v>
      </c>
      <c r="HF5" s="177">
        <f t="shared" si="8"/>
        <v>221.10000000000099</v>
      </c>
      <c r="HG5" s="177">
        <f t="shared" si="8"/>
        <v>222.00000000000099</v>
      </c>
      <c r="HH5" s="177">
        <f t="shared" si="8"/>
        <v>222.900000000001</v>
      </c>
      <c r="HI5" s="177">
        <f t="shared" si="8"/>
        <v>223.80000000000101</v>
      </c>
      <c r="HJ5" s="177">
        <f t="shared" si="8"/>
        <v>224.70000000000101</v>
      </c>
      <c r="HK5" s="177">
        <f t="shared" si="8"/>
        <v>225.60000000000102</v>
      </c>
      <c r="HL5" s="177">
        <f t="shared" si="8"/>
        <v>226.50000000000102</v>
      </c>
      <c r="HM5" s="177">
        <f t="shared" si="8"/>
        <v>227.40000000000103</v>
      </c>
      <c r="HN5" s="177">
        <f t="shared" si="8"/>
        <v>228.30000000000103</v>
      </c>
      <c r="HO5" s="177">
        <f t="shared" si="8"/>
        <v>229.20000000000104</v>
      </c>
      <c r="HP5" s="177">
        <f t="shared" si="8"/>
        <v>230.10000000000105</v>
      </c>
      <c r="HQ5" s="177">
        <f t="shared" si="8"/>
        <v>231.00000000000105</v>
      </c>
      <c r="HR5" s="177">
        <f t="shared" si="8"/>
        <v>231.90000000000106</v>
      </c>
      <c r="HS5" s="177">
        <f t="shared" si="8"/>
        <v>232.80000000000106</v>
      </c>
      <c r="HT5" s="177">
        <f t="shared" si="8"/>
        <v>233.70000000000107</v>
      </c>
      <c r="HU5" s="177">
        <f t="shared" si="9"/>
        <v>234.60000000000107</v>
      </c>
      <c r="HV5" s="177">
        <f t="shared" si="9"/>
        <v>235.50000000000108</v>
      </c>
      <c r="HW5" s="177">
        <f t="shared" si="9"/>
        <v>236.40000000000109</v>
      </c>
      <c r="HX5" s="177">
        <f t="shared" si="9"/>
        <v>237.30000000000109</v>
      </c>
      <c r="HY5" s="177">
        <f t="shared" si="9"/>
        <v>238.2000000000011</v>
      </c>
      <c r="HZ5" s="177">
        <f t="shared" si="9"/>
        <v>239.1000000000011</v>
      </c>
      <c r="IA5" s="192">
        <f t="shared" ref="IA5:IA68" si="21">IF(ISNONTEXT($AH5),HZ5+$AH5-0.001,"")</f>
        <v>239.9990000000011</v>
      </c>
      <c r="IB5" s="193">
        <f t="shared" si="10"/>
        <v>0</v>
      </c>
      <c r="IC5" s="193">
        <f t="shared" si="11"/>
        <v>1.0350667544634057E-12</v>
      </c>
      <c r="ID5" s="193">
        <f t="shared" si="11"/>
        <v>1.2346615491072609E-10</v>
      </c>
      <c r="IE5" s="193">
        <f t="shared" si="11"/>
        <v>1.9651750387281625E-9</v>
      </c>
      <c r="IF5" s="193">
        <f t="shared" si="11"/>
        <v>1.3709771868468783E-8</v>
      </c>
      <c r="IG5" s="193">
        <f t="shared" si="11"/>
        <v>6.085550620514375E-8</v>
      </c>
      <c r="IH5" s="193">
        <f t="shared" si="11"/>
        <v>2.029122476631596E-7</v>
      </c>
      <c r="II5" s="193">
        <f t="shared" si="11"/>
        <v>5.5528238415689776E-7</v>
      </c>
      <c r="IJ5" s="193">
        <f t="shared" si="11"/>
        <v>1.3148384649528929E-6</v>
      </c>
      <c r="IK5" s="193">
        <f t="shared" si="11"/>
        <v>2.7873403221247797E-6</v>
      </c>
      <c r="IL5" s="193">
        <f t="shared" si="11"/>
        <v>5.4147162524922186E-6</v>
      </c>
      <c r="IM5" s="193">
        <f t="shared" si="11"/>
        <v>9.8002994175402773E-6</v>
      </c>
      <c r="IN5" s="193">
        <f t="shared" si="11"/>
        <v>1.6730306675973903E-5</v>
      </c>
      <c r="IO5" s="193">
        <f t="shared" si="11"/>
        <v>2.7190127715727831E-5</v>
      </c>
      <c r="IP5" s="193">
        <f t="shared" si="11"/>
        <v>4.2374321631998505E-5</v>
      </c>
      <c r="IQ5" s="193">
        <f t="shared" si="11"/>
        <v>6.3689567675351651E-5</v>
      </c>
      <c r="IR5" s="193">
        <f t="shared" si="11"/>
        <v>9.2750164938693147E-5</v>
      </c>
      <c r="IS5" s="193">
        <f t="shared" si="11"/>
        <v>1.3136600592512945E-4</v>
      </c>
      <c r="IT5" s="193">
        <f t="shared" si="11"/>
        <v>1.8152324950449124E-4</v>
      </c>
      <c r="IU5" s="193">
        <f t="shared" si="11"/>
        <v>2.4535818180990908E-4</v>
      </c>
      <c r="IV5" s="193">
        <f t="shared" si="11"/>
        <v>3.2512497436991438E-4</v>
      </c>
      <c r="IW5" s="193">
        <f t="shared" si="11"/>
        <v>4.2315822497972043E-4</v>
      </c>
      <c r="IX5" s="193">
        <f t="shared" si="11"/>
        <v>5.4183129827509256E-4</v>
      </c>
      <c r="IY5" s="193">
        <f t="shared" si="11"/>
        <v>6.8351157104900575E-4</v>
      </c>
      <c r="IZ5" s="193">
        <f t="shared" si="11"/>
        <v>8.5051373460599778E-4</v>
      </c>
      <c r="JA5" s="193">
        <f t="shared" si="11"/>
        <v>1.0450523163128482E-3</v>
      </c>
      <c r="JB5" s="193">
        <f t="shared" si="11"/>
        <v>1.2691945590035383E-3</v>
      </c>
      <c r="JC5" s="193">
        <f t="shared" si="11"/>
        <v>1.5248147444233162E-3</v>
      </c>
      <c r="JD5" s="193">
        <f t="shared" si="11"/>
        <v>1.8135509700192231E-3</v>
      </c>
      <c r="JE5" s="193">
        <f t="shared" si="11"/>
        <v>2.1367652916908695E-3</v>
      </c>
      <c r="JF5" s="193">
        <f t="shared" si="11"/>
        <v>2.4955080330911488E-3</v>
      </c>
      <c r="JG5" s="193">
        <f t="shared" si="11"/>
        <v>2.8904869389958835E-3</v>
      </c>
      <c r="JH5" s="193">
        <f t="shared" si="11"/>
        <v>3.3220417201534681E-3</v>
      </c>
      <c r="JI5" s="193">
        <f t="shared" si="11"/>
        <v>3.79012440356112E-3</v>
      </c>
      <c r="JJ5" s="193">
        <f t="shared" si="11"/>
        <v>4.2942857686064E-3</v>
      </c>
      <c r="JK5" s="193">
        <f t="shared" si="11"/>
        <v>4.8336680188884066E-3</v>
      </c>
      <c r="JL5" s="193">
        <f t="shared" si="11"/>
        <v>5.4070037143182292E-3</v>
      </c>
      <c r="JM5" s="193">
        <f t="shared" si="11"/>
        <v>6.0126208704222705E-3</v>
      </c>
      <c r="JN5" s="193">
        <f t="shared" si="11"/>
        <v>6.6484540233731123E-3</v>
      </c>
      <c r="JO5" s="193">
        <f t="shared" si="11"/>
        <v>7.3120609615129305E-3</v>
      </c>
      <c r="JP5" s="193">
        <f t="shared" si="11"/>
        <v>8.0006447380238446E-3</v>
      </c>
      <c r="JQ5" s="193">
        <f t="shared" si="11"/>
        <v>8.711080505612926E-3</v>
      </c>
      <c r="JR5" s="193">
        <f t="shared" si="11"/>
        <v>9.4399466529927235E-3</v>
      </c>
      <c r="JS5" s="193">
        <f t="shared" si="11"/>
        <v>1.0183559674648558E-2</v>
      </c>
      <c r="JT5" s="193">
        <f t="shared" si="11"/>
        <v>1.0938012169746629E-2</v>
      </c>
      <c r="JU5" s="193">
        <f t="shared" si="11"/>
        <v>1.1699213342692607E-2</v>
      </c>
      <c r="JV5" s="193">
        <f t="shared" si="11"/>
        <v>1.2462931366255222E-2</v>
      </c>
      <c r="JW5" s="193">
        <f t="shared" si="11"/>
        <v>1.3224836967627919E-2</v>
      </c>
      <c r="JX5" s="193">
        <f t="shared" si="11"/>
        <v>1.3980547607488965E-2</v>
      </c>
      <c r="JY5" s="193">
        <f t="shared" si="11"/>
        <v>1.4725671641120217E-2</v>
      </c>
      <c r="JZ5" s="193">
        <f t="shared" si="11"/>
        <v>1.5455851877959713E-2</v>
      </c>
      <c r="KA5" s="193">
        <f t="shared" si="11"/>
        <v>1.6166807990556163E-2</v>
      </c>
      <c r="KB5" s="193">
        <f t="shared" si="11"/>
        <v>1.6854377264693247E-2</v>
      </c>
      <c r="KC5" s="193">
        <f t="shared" si="11"/>
        <v>1.7514553228384307E-2</v>
      </c>
      <c r="KD5" s="193">
        <f t="shared" si="11"/>
        <v>1.8143521747438419E-2</v>
      </c>
      <c r="KE5" s="193">
        <f t="shared" si="11"/>
        <v>1.8737694228327578E-2</v>
      </c>
      <c r="KF5" s="193">
        <f t="shared" si="11"/>
        <v>1.9293737624144075E-2</v>
      </c>
      <c r="KG5" s="193">
        <f t="shared" si="11"/>
        <v>1.9808600995576648E-2</v>
      </c>
      <c r="KH5" s="193">
        <f t="shared" si="11"/>
        <v>2.0279538435167999E-2</v>
      </c>
      <c r="KI5" s="193">
        <f t="shared" si="11"/>
        <v>2.070412821882375E-2</v>
      </c>
      <c r="KJ5" s="193">
        <f t="shared" si="11"/>
        <v>2.1080288102878812E-2</v>
      </c>
      <c r="KK5" s="193">
        <f t="shared" si="11"/>
        <v>2.1406286737323345E-2</v>
      </c>
      <c r="KL5" s="193">
        <f t="shared" si="11"/>
        <v>2.1680751215461279E-2</v>
      </c>
      <c r="KM5" s="193">
        <f t="shared" si="11"/>
        <v>2.1902670826814054E-2</v>
      </c>
      <c r="KN5" s="193">
        <f t="shared" si="11"/>
        <v>2.207139712306937E-2</v>
      </c>
      <c r="KO5" s="193">
        <f t="shared" si="12"/>
        <v>2.2186640445967312E-2</v>
      </c>
      <c r="KP5" s="193">
        <f t="shared" si="12"/>
        <v>2.2248463100952388E-2</v>
      </c>
      <c r="KQ5" s="193">
        <f t="shared" si="12"/>
        <v>2.2257269391012604E-2</v>
      </c>
      <c r="KR5" s="193">
        <f t="shared" si="12"/>
        <v>2.2213792751261872E-2</v>
      </c>
      <c r="KS5" s="193">
        <f t="shared" si="12"/>
        <v>2.2119080246453031E-2</v>
      </c>
      <c r="KT5" s="193">
        <f t="shared" si="12"/>
        <v>2.1974474710751746E-2</v>
      </c>
      <c r="KU5" s="193">
        <f t="shared" si="12"/>
        <v>2.1781594821831066E-2</v>
      </c>
      <c r="KV5" s="193">
        <f t="shared" si="12"/>
        <v>2.1542313409787767E-2</v>
      </c>
      <c r="KW5" s="193">
        <f t="shared" si="12"/>
        <v>2.1258734305708269E-2</v>
      </c>
      <c r="KX5" s="193">
        <f t="shared" si="12"/>
        <v>2.0933168035135834E-2</v>
      </c>
      <c r="KY5" s="193">
        <f t="shared" si="12"/>
        <v>2.0568106658459945E-2</v>
      </c>
      <c r="KZ5" s="193">
        <f t="shared" si="12"/>
        <v>2.0166198053639867E-2</v>
      </c>
      <c r="LA5" s="193">
        <f t="shared" si="12"/>
        <v>1.9730219926985652E-2</v>
      </c>
      <c r="LB5" s="193">
        <f t="shared" si="12"/>
        <v>1.9263053825269643E-2</v>
      </c>
      <c r="LC5" s="193">
        <f t="shared" si="12"/>
        <v>1.876765940755758E-2</v>
      </c>
      <c r="LD5" s="193">
        <f t="shared" si="12"/>
        <v>1.8247049218168207E-2</v>
      </c>
      <c r="LE5" s="193">
        <f t="shared" si="12"/>
        <v>1.7704264183431486E-2</v>
      </c>
      <c r="LF5" s="193">
        <f t="shared" si="12"/>
        <v>1.7142350034756868E-2</v>
      </c>
      <c r="LG5" s="193">
        <f t="shared" si="12"/>
        <v>1.6564334839272919E-2</v>
      </c>
      <c r="LH5" s="193">
        <f t="shared" si="12"/>
        <v>1.5973207797283222E-2</v>
      </c>
      <c r="LI5" s="193">
        <f t="shared" si="12"/>
        <v>1.5371899443305387E-2</v>
      </c>
      <c r="LJ5" s="193">
        <f t="shared" si="12"/>
        <v>1.4763263364817897E-2</v>
      </c>
      <c r="LK5" s="193">
        <f t="shared" si="12"/>
        <v>1.4150059530305379E-2</v>
      </c>
      <c r="LL5" s="193">
        <f t="shared" si="12"/>
        <v>1.3534939296023398E-2</v>
      </c>
      <c r="LM5" s="193">
        <f t="shared" si="12"/>
        <v>1.2920432139333174E-2</v>
      </c>
      <c r="LN5" s="193">
        <f t="shared" si="12"/>
        <v>1.2308934145694115E-2</v>
      </c>
      <c r="LO5" s="193">
        <f t="shared" si="12"/>
        <v>1.1702698256635611E-2</v>
      </c>
      <c r="LP5" s="193">
        <f t="shared" si="12"/>
        <v>1.110382626742188E-2</v>
      </c>
      <c r="LQ5" s="193">
        <f t="shared" si="12"/>
        <v>1.0514262545811556E-2</v>
      </c>
      <c r="LR5" s="193">
        <f t="shared" si="12"/>
        <v>9.9357894274118667E-3</v>
      </c>
      <c r="LS5" s="193">
        <f t="shared" si="12"/>
        <v>9.370024228724648E-3</v>
      </c>
      <c r="LT5" s="193">
        <f t="shared" si="12"/>
        <v>8.8184178061431751E-3</v>
      </c>
      <c r="LU5" s="193">
        <f t="shared" si="12"/>
        <v>8.2822545779289384E-3</v>
      </c>
      <c r="LV5" s="193">
        <f t="shared" si="12"/>
        <v>7.7626539165967564E-3</v>
      </c>
      <c r="LW5" s="193">
        <f t="shared" si="12"/>
        <v>7.2605728111665019E-3</v>
      </c>
      <c r="LX5" s="193">
        <f t="shared" si="12"/>
        <v>6.7768096923825358E-3</v>
      </c>
      <c r="LY5" s="193">
        <f t="shared" si="12"/>
        <v>6.3120093092205783E-3</v>
      </c>
      <c r="LZ5" s="193">
        <f t="shared" si="12"/>
        <v>5.8666685417483608E-3</v>
      </c>
      <c r="MA5" s="193">
        <f t="shared" si="12"/>
        <v>5.4411430336107833E-3</v>
      </c>
      <c r="MB5" s="193">
        <f t="shared" si="12"/>
        <v>5.0356545269986102E-3</v>
      </c>
      <c r="MC5" s="193">
        <f t="shared" si="12"/>
        <v>4.650298783840906E-3</v>
      </c>
      <c r="MD5" s="193">
        <f t="shared" si="12"/>
        <v>4.285053979037814E-3</v>
      </c>
      <c r="ME5" s="193">
        <f t="shared" si="12"/>
        <v>3.9397894547180019E-3</v>
      </c>
      <c r="MF5" s="193">
        <f t="shared" si="12"/>
        <v>3.6142747286526779E-3</v>
      </c>
      <c r="MG5" s="193">
        <f t="shared" si="12"/>
        <v>3.308188654971499E-3</v>
      </c>
      <c r="MH5" s="193">
        <f t="shared" si="12"/>
        <v>3.0211286410887668E-3</v>
      </c>
      <c r="MI5" s="193">
        <f t="shared" si="12"/>
        <v>2.7526198311429691E-3</v>
      </c>
      <c r="MJ5" s="193">
        <f t="shared" si="12"/>
        <v>2.5021241731630183E-3</v>
      </c>
      <c r="MK5" s="193">
        <f t="shared" si="12"/>
        <v>2.2690492944857361E-3</v>
      </c>
      <c r="ML5" s="193">
        <f t="shared" si="12"/>
        <v>2.0527571175494273E-3</v>
      </c>
      <c r="MM5" s="193">
        <f t="shared" si="12"/>
        <v>1.8525721559713862E-3</v>
      </c>
      <c r="MN5" s="193">
        <f t="shared" si="12"/>
        <v>1.6677894386806066E-3</v>
      </c>
      <c r="MO5" s="193">
        <f t="shared" si="12"/>
        <v>1.4976820177252696E-3</v>
      </c>
      <c r="MP5" s="193">
        <f t="shared" si="12"/>
        <v>1.3415080231194408E-3</v>
      </c>
      <c r="MQ5" s="193">
        <f t="shared" si="12"/>
        <v>1.1985172356526552E-3</v>
      </c>
      <c r="MR5" s="193">
        <f t="shared" si="12"/>
        <v>1.067957155887225E-3</v>
      </c>
      <c r="MS5" s="193">
        <f t="shared" si="12"/>
        <v>9.4907855454513877E-4</v>
      </c>
      <c r="MT5" s="193">
        <f t="shared" si="12"/>
        <v>8.4114049608341533E-4</v>
      </c>
      <c r="MU5" s="193">
        <f t="shared" si="12"/>
        <v>7.434148334250169E-4</v>
      </c>
      <c r="MV5" s="193">
        <f t="shared" si="12"/>
        <v>6.5519017751267811E-4</v>
      </c>
      <c r="MW5" s="193">
        <f t="shared" si="12"/>
        <v>5.7577535055421223E-4</v>
      </c>
      <c r="MX5" s="193">
        <f t="shared" si="12"/>
        <v>5.0450233650704661E-4</v>
      </c>
      <c r="MY5" s="193">
        <f t="shared" si="12"/>
        <v>4.4072874649227358E-4</v>
      </c>
      <c r="MZ5" s="193">
        <f t="shared" si="12"/>
        <v>3.8383982042703178E-4</v>
      </c>
      <c r="NA5" s="193">
        <f t="shared" si="13"/>
        <v>3.3324998921856701E-4</v>
      </c>
      <c r="NB5" s="193">
        <f t="shared" si="13"/>
        <v>2.88404024380602E-4</v>
      </c>
      <c r="NC5" s="193">
        <f t="shared" si="13"/>
        <v>2.4877780392518412E-4</v>
      </c>
      <c r="ND5" s="193">
        <f t="shared" si="13"/>
        <v>2.1387872486960442E-4</v>
      </c>
      <c r="NE5" s="193">
        <f t="shared" si="13"/>
        <v>1.8324579370126648E-4</v>
      </c>
      <c r="NF5" s="193">
        <f t="shared" si="13"/>
        <v>1.5644942669123621E-4</v>
      </c>
      <c r="NG5" s="193">
        <f t="shared" si="13"/>
        <v>1.3309099207063158E-4</v>
      </c>
      <c r="NH5" s="193">
        <f t="shared" si="13"/>
        <v>1.1280212581725768E-4</v>
      </c>
      <c r="NI5" s="193">
        <f t="shared" si="13"/>
        <v>9.524385217931924E-5</v>
      </c>
      <c r="NJ5" s="193">
        <f t="shared" si="13"/>
        <v>8.0105539126833461E-5</v>
      </c>
      <c r="NK5" s="193">
        <f t="shared" si="13"/>
        <v>6.7103717708691792E-5</v>
      </c>
      <c r="NL5" s="193">
        <f t="shared" si="13"/>
        <v>5.5980792843832663E-5</v>
      </c>
      <c r="NM5" s="193">
        <f t="shared" si="13"/>
        <v>4.6503671428286246E-5</v>
      </c>
      <c r="NN5" s="193">
        <f t="shared" si="13"/>
        <v>3.8462331834886363E-5</v>
      </c>
      <c r="NO5" s="193">
        <f t="shared" si="13"/>
        <v>3.1668356957061114E-5</v>
      </c>
      <c r="NP5" s="193">
        <f t="shared" si="13"/>
        <v>2.5953450938693847E-5</v>
      </c>
      <c r="NQ5" s="193">
        <f t="shared" si="13"/>
        <v>2.1167957672980603E-5</v>
      </c>
      <c r="NR5" s="193">
        <f t="shared" si="13"/>
        <v>1.7179397076733083E-5</v>
      </c>
      <c r="NS5" s="193">
        <f t="shared" si="13"/>
        <v>1.3871033082317996E-5</v>
      </c>
      <c r="NT5" s="193">
        <f t="shared" si="13"/>
        <v>1.1140485264355495E-5</v>
      </c>
      <c r="NU5" s="193">
        <f t="shared" si="13"/>
        <v>8.8983940563985094E-6</v>
      </c>
      <c r="NV5" s="193">
        <f t="shared" si="13"/>
        <v>7.0671476350965852E-6</v>
      </c>
      <c r="NW5" s="193">
        <f t="shared" si="13"/>
        <v>5.5796767736676937E-6</v>
      </c>
      <c r="NX5" s="193">
        <f t="shared" si="13"/>
        <v>4.3783223076583536E-6</v>
      </c>
      <c r="NY5" s="193">
        <f t="shared" si="13"/>
        <v>3.4137783256339803E-6</v>
      </c>
      <c r="NZ5" s="193">
        <f t="shared" si="13"/>
        <v>2.6441128043022926E-6</v>
      </c>
      <c r="OA5" s="193">
        <f t="shared" si="13"/>
        <v>2.0338661574182311E-6</v>
      </c>
      <c r="OB5" s="193">
        <f t="shared" si="13"/>
        <v>1.553227063694581E-6</v>
      </c>
      <c r="OC5" s="193">
        <f t="shared" si="13"/>
        <v>1.1772839813439017E-6</v>
      </c>
      <c r="OD5" s="193">
        <f t="shared" si="13"/>
        <v>8.8534994394139425E-7</v>
      </c>
      <c r="OE5" s="193">
        <f t="shared" si="13"/>
        <v>6.6035756005390301E-7</v>
      </c>
      <c r="OF5" s="193">
        <f t="shared" si="13"/>
        <v>4.8832060168586834E-7</v>
      </c>
      <c r="OG5" s="193">
        <f t="shared" si="13"/>
        <v>3.5785815660376782E-7</v>
      </c>
      <c r="OH5" s="193">
        <f t="shared" si="13"/>
        <v>2.5977702823646061E-7</v>
      </c>
      <c r="OI5" s="193">
        <f t="shared" si="13"/>
        <v>1.8670788426420547E-7</v>
      </c>
      <c r="OJ5" s="193">
        <f t="shared" si="13"/>
        <v>1.3279057056412245E-7</v>
      </c>
      <c r="OK5" s="193">
        <f t="shared" si="13"/>
        <v>9.3404009701297117E-8</v>
      </c>
      <c r="OL5" s="193">
        <f t="shared" si="13"/>
        <v>6.4936181187366694E-8</v>
      </c>
      <c r="OM5" s="193">
        <f t="shared" si="13"/>
        <v>4.4589822772349186E-8</v>
      </c>
      <c r="ON5" s="193">
        <f t="shared" si="13"/>
        <v>3.0219686763845101E-8</v>
      </c>
      <c r="OO5" s="193">
        <f t="shared" si="13"/>
        <v>2.0197421824919078E-8</v>
      </c>
      <c r="OP5" s="193">
        <f t="shared" si="13"/>
        <v>1.3300418477416561E-8</v>
      </c>
      <c r="OQ5" s="193">
        <f t="shared" si="13"/>
        <v>8.6212459147698414E-9</v>
      </c>
      <c r="OR5" s="193">
        <f t="shared" si="13"/>
        <v>5.4946098076921414E-9</v>
      </c>
      <c r="OS5" s="193">
        <f t="shared" si="13"/>
        <v>3.4390675793283647E-9</v>
      </c>
      <c r="OT5" s="193">
        <f t="shared" si="13"/>
        <v>2.1110421243999607E-9</v>
      </c>
      <c r="OU5" s="193">
        <f t="shared" si="13"/>
        <v>1.2689711603550021E-9</v>
      </c>
      <c r="OV5" s="193">
        <f t="shared" si="13"/>
        <v>7.4571237212218709E-10</v>
      </c>
      <c r="OW5" s="193">
        <f t="shared" si="13"/>
        <v>4.2759031387252313E-10</v>
      </c>
      <c r="OX5" s="193">
        <f t="shared" si="13"/>
        <v>2.3871671943816564E-10</v>
      </c>
      <c r="OY5" s="193">
        <f t="shared" si="13"/>
        <v>1.2943944227828868E-10</v>
      </c>
      <c r="OZ5" s="193">
        <f t="shared" si="13"/>
        <v>6.7975555427949962E-11</v>
      </c>
      <c r="PA5" s="193">
        <f t="shared" si="13"/>
        <v>3.4460829519080162E-11</v>
      </c>
      <c r="PB5" s="193">
        <f t="shared" si="13"/>
        <v>1.6801191317377261E-11</v>
      </c>
      <c r="PC5" s="193">
        <f t="shared" si="13"/>
        <v>7.8427399932229712E-12</v>
      </c>
      <c r="PD5" s="193">
        <f t="shared" si="13"/>
        <v>3.4868222459396664E-12</v>
      </c>
      <c r="PE5" s="193">
        <f t="shared" si="13"/>
        <v>1.4672530314627986E-12</v>
      </c>
      <c r="PF5" s="193">
        <f t="shared" si="13"/>
        <v>5.7997383192256831E-13</v>
      </c>
      <c r="PG5" s="193">
        <f t="shared" si="13"/>
        <v>2.1336514142165619E-13</v>
      </c>
      <c r="PH5" s="193">
        <f t="shared" si="13"/>
        <v>7.2221695422955358E-14</v>
      </c>
      <c r="PI5" s="193">
        <f t="shared" si="13"/>
        <v>2.2169480241701801E-14</v>
      </c>
      <c r="PJ5" s="193">
        <f t="shared" si="13"/>
        <v>6.0575986645926416E-15</v>
      </c>
      <c r="PK5" s="193">
        <f t="shared" si="13"/>
        <v>1.4376527279476883E-15</v>
      </c>
      <c r="PL5" s="193">
        <f t="shared" si="13"/>
        <v>2.8667756612848825E-16</v>
      </c>
      <c r="PM5" s="193">
        <f t="shared" si="14"/>
        <v>4.5845742746791305E-17</v>
      </c>
      <c r="PN5" s="193">
        <f t="shared" si="14"/>
        <v>5.4923082650142624E-18</v>
      </c>
      <c r="PO5" s="193">
        <f t="shared" si="14"/>
        <v>4.4345303352099578E-19</v>
      </c>
      <c r="PP5" s="193">
        <f t="shared" si="14"/>
        <v>2.0214251648534574E-20</v>
      </c>
      <c r="PQ5" s="193">
        <f t="shared" si="14"/>
        <v>3.7323850317520269E-22</v>
      </c>
      <c r="PR5" s="193">
        <f t="shared" si="14"/>
        <v>1.3246512724341663E-24</v>
      </c>
      <c r="PS5" s="193">
        <f t="shared" si="14"/>
        <v>8.3752315870498499E-29</v>
      </c>
      <c r="PT5" s="193">
        <f t="shared" si="14"/>
        <v>3.7916062574414774E-70</v>
      </c>
    </row>
    <row r="6" spans="1:449" x14ac:dyDescent="0.45">
      <c r="A6" s="20">
        <v>3</v>
      </c>
      <c r="B6" s="115">
        <v>60</v>
      </c>
      <c r="C6" s="115">
        <v>120</v>
      </c>
      <c r="D6" s="115">
        <v>240</v>
      </c>
      <c r="E6" s="110">
        <f t="shared" si="15"/>
        <v>1</v>
      </c>
      <c r="F6" s="21">
        <f t="shared" si="16"/>
        <v>33.333333333333329</v>
      </c>
      <c r="G6" s="22" t="str">
        <f t="shared" si="17"/>
        <v>R</v>
      </c>
      <c r="H6" s="23" t="str">
        <f>IF(F6="","",IF(OR($F6&lt;Skew!$B$3,$F6=Skew!$B$3),IF($F6&gt;Skew!$C$3,Skew!$A$3,IF($F6&gt;Skew!$C$4,Skew!$A$4,IF($F6&gt;Skew!$C$5,Skew!$A$5,IF($F6&gt;Skew!$C$6,Skew!$A$6,IF($F6&gt;Skew!$C$7,Skew!$A$7,IF($F6&gt;Skew!$C$8,Skew!$A$8,IF($F6&gt;Skew!$C$9,Skew!$A$9,IF($F6&gt;Skew!$C$10,Skew!$A$10,IF($F6&gt;Skew!$C$11,Skew!$A$11,IF($F6&gt;Skew!$C$12,Skew!$A$12,IF($F6&gt;Skew!$C$13,Skew!$A$13,IF($F6&gt;Skew!$C$14,Skew!$A$14,IF($F6&gt;Skew!$C$15,Skew!$A$15,IF($F6&gt;Skew!$C$16,Skew!$A$16,Skew!$A$17)
)))))))))))))))</f>
        <v>Slight skew</v>
      </c>
      <c r="I6" s="22">
        <f>IF(F6="","",MATCH(H6,Skew!$A$3:$A$17,0))</f>
        <v>3</v>
      </c>
      <c r="J6" s="22">
        <f t="shared" si="0"/>
        <v>150</v>
      </c>
      <c r="K6" s="24" t="s">
        <v>49</v>
      </c>
      <c r="L6" s="22">
        <f>IF(OR(F6="",K6=""),"",MATCH(K6,Confidence!$A$3:$A$12,0))</f>
        <v>3</v>
      </c>
      <c r="M6" s="25">
        <f t="shared" si="1"/>
        <v>5.5</v>
      </c>
      <c r="N6" s="25">
        <f t="shared" si="2"/>
        <v>10</v>
      </c>
      <c r="O6" s="22"/>
      <c r="P6" s="102">
        <f t="shared" si="3"/>
        <v>123.864</v>
      </c>
      <c r="Q6" s="102">
        <f t="shared" si="4"/>
        <v>21.204000000000001</v>
      </c>
      <c r="R6" s="37">
        <f t="shared" si="5"/>
        <v>449.60961600000002</v>
      </c>
      <c r="S6" s="115">
        <v>150</v>
      </c>
      <c r="T6" s="204">
        <f>IF(AND(B6&gt;0,C6&gt;0,D6&gt;0,M6&gt;0,N6&gt;0,S6&gt;0,NOT(K6="")),ABS(VLOOKUP($S$1,VLookups!$A$30:$B$31,2,FALSE)-_xlfn.BETA.DIST(S6,IF(G6="L",N6,M6),IF(G6="L",M6,N6),TRUE,B6,D6)),"")</f>
        <v>0.88177702243418099</v>
      </c>
      <c r="U6" s="112">
        <f>IF(OR($M6="",$N6=""),"",_xlfn.BETA.INV(ABS(VLOOKUP($S$1,VLookups!$A$30:$B$31,2,FALSE)-U$3),IF($G6="L",$N6,$M6),IF($G6="L",$M6,$N6),$B6,$D6))</f>
        <v>90.971906364313924</v>
      </c>
      <c r="V6" s="113">
        <f>IF(OR($M6="",$N6=""),"",_xlfn.BETA.INV(ABS(VLOOKUP($S$1,VLookups!$A$30:$B$31,2,FALSE)-V$3),IF($G6="L",$N6,$M6),IF($G6="L",$M6,$N6),$B6,$D6))</f>
        <v>160.72213906389902</v>
      </c>
      <c r="W6" s="112">
        <f>IF(OR($M6="",$N6=""),"",_xlfn.BETA.INV(ABS(VLOOKUP($S$1,VLookups!$A$30:$B$31,2,FALSE)-W$3),IF($G6="L",$N6,$M6),IF($G6="L",$M6,$N6),$B6,$D6))</f>
        <v>97.036400121737103</v>
      </c>
      <c r="X6" s="113">
        <f>IF(OR($M6="",$N6=""),"",_xlfn.BETA.INV(ABS(VLOOKUP($S$1,VLookups!$A$30:$B$31,2,FALSE)-X$3),IF($G6="L",$N6,$M6),IF($G6="L",$M6,$N6),$B6,$D6))</f>
        <v>105.16414707623944</v>
      </c>
      <c r="Y6" s="112">
        <f>IF(OR($M6="",$N6=""),"",_xlfn.BETA.INV(ABS(VLOOKUP($S$1,VLookups!$A$30:$B$31,2,FALSE)-Y$3),IF($G6="L",$N6,$M6),IF($G6="L",$M6,$N6),$B6,$D6))</f>
        <v>111.50517922738426</v>
      </c>
      <c r="Z6" s="113">
        <f>IF(OR($M6="",$N6=""),"",_xlfn.BETA.INV(ABS(VLOOKUP($S$1,VLookups!$A$30:$B$31,2,FALSE)-Z$3),IF($G6="L",$N6,$M6),IF($G6="L",$M6,$N6),$B6,$D6))</f>
        <v>117.20047249381531</v>
      </c>
      <c r="AA6" s="112">
        <f>IF(OR($M6="",$N6=""),"",_xlfn.BETA.INV(ABS(VLOOKUP($S$1,VLookups!$A$30:$B$31,2,FALSE)-AA$3),IF($G6="L",$N6,$M6),IF($G6="L",$M6,$N6),$B6,$D6))</f>
        <v>122.72071931788261</v>
      </c>
      <c r="AB6" s="113">
        <f>IF(OR($M6="",$N6=""),"",_xlfn.BETA.INV(ABS(VLOOKUP($S$1,VLookups!$A$30:$B$31,2,FALSE)-AB$3),IF($G6="L",$N6,$M6),IF($G6="L",$M6,$N6),$B6,$D6))</f>
        <v>128.39758684409776</v>
      </c>
      <c r="AC6" s="112">
        <f>IF(OR($M6="",$N6=""),"",_xlfn.BETA.INV(ABS(VLOOKUP($S$1,VLookups!$A$30:$B$31,2,FALSE)-AC$3),IF($G6="L",$N6,$M6),IF($G6="L",$M6,$N6),$B6,$D6))</f>
        <v>134.60437320108977</v>
      </c>
      <c r="AD6" s="113">
        <f>IF(OR($M6="",$N6=""),"",_xlfn.BETA.INV(ABS(VLOOKUP($S$1,VLookups!$A$30:$B$31,2,FALSE)-AD$3),IF($G6="L",$N6,$M6),IF($G6="L",$M6,$N6),$B6,$D6))</f>
        <v>141.98286713115343</v>
      </c>
      <c r="AE6" s="112">
        <f>IF(OR($M6="",$N6=""),"",_xlfn.BETA.INV(ABS(VLOOKUP($S$1,VLookups!$A$30:$B$31,2,FALSE)-AE$3),IF($G6="L",$N6,$M6),IF($G6="L",$M6,$N6),$B6,$D6))</f>
        <v>152.28434062539679</v>
      </c>
      <c r="AF6" s="113">
        <f>IF(OR($M6="",$N6=""),"",_xlfn.BETA.INV(ABS(VLOOKUP($S$1,VLookups!$A$30:$B$31,2,FALSE)-AF$3),IF($G6="L",$N6,$M6),IF($G6="L",$M6,$N6),$B6,$D6))</f>
        <v>175.98314816516046</v>
      </c>
      <c r="AG6" s="15"/>
      <c r="AH6" s="194">
        <f t="shared" si="18"/>
        <v>0.9</v>
      </c>
      <c r="AI6" s="192">
        <f t="shared" si="19"/>
        <v>60</v>
      </c>
      <c r="AJ6" s="177">
        <f t="shared" si="20"/>
        <v>60.9</v>
      </c>
      <c r="AK6" s="177">
        <f t="shared" si="6"/>
        <v>61.8</v>
      </c>
      <c r="AL6" s="177">
        <f t="shared" si="6"/>
        <v>62.699999999999996</v>
      </c>
      <c r="AM6" s="177">
        <f t="shared" si="6"/>
        <v>63.599999999999994</v>
      </c>
      <c r="AN6" s="177">
        <f t="shared" si="6"/>
        <v>64.5</v>
      </c>
      <c r="AO6" s="177">
        <f t="shared" si="6"/>
        <v>65.400000000000006</v>
      </c>
      <c r="AP6" s="177">
        <f t="shared" si="6"/>
        <v>66.300000000000011</v>
      </c>
      <c r="AQ6" s="177">
        <f t="shared" si="6"/>
        <v>67.200000000000017</v>
      </c>
      <c r="AR6" s="177">
        <f t="shared" si="6"/>
        <v>68.100000000000023</v>
      </c>
      <c r="AS6" s="177">
        <f t="shared" si="6"/>
        <v>69.000000000000028</v>
      </c>
      <c r="AT6" s="177">
        <f t="shared" si="6"/>
        <v>69.900000000000034</v>
      </c>
      <c r="AU6" s="177">
        <f t="shared" si="6"/>
        <v>70.80000000000004</v>
      </c>
      <c r="AV6" s="177">
        <f t="shared" si="6"/>
        <v>71.700000000000045</v>
      </c>
      <c r="AW6" s="177">
        <f t="shared" si="6"/>
        <v>72.600000000000051</v>
      </c>
      <c r="AX6" s="177">
        <f t="shared" si="6"/>
        <v>73.500000000000057</v>
      </c>
      <c r="AY6" s="177">
        <f t="shared" si="6"/>
        <v>74.400000000000063</v>
      </c>
      <c r="AZ6" s="177">
        <f t="shared" si="6"/>
        <v>75.300000000000068</v>
      </c>
      <c r="BA6" s="177">
        <f t="shared" si="6"/>
        <v>76.200000000000074</v>
      </c>
      <c r="BB6" s="177">
        <f t="shared" si="6"/>
        <v>77.10000000000008</v>
      </c>
      <c r="BC6" s="177">
        <f t="shared" si="6"/>
        <v>78.000000000000085</v>
      </c>
      <c r="BD6" s="177">
        <f t="shared" si="6"/>
        <v>78.900000000000091</v>
      </c>
      <c r="BE6" s="177">
        <f t="shared" si="6"/>
        <v>79.800000000000097</v>
      </c>
      <c r="BF6" s="177">
        <f t="shared" si="6"/>
        <v>80.700000000000102</v>
      </c>
      <c r="BG6" s="177">
        <f t="shared" si="6"/>
        <v>81.600000000000108</v>
      </c>
      <c r="BH6" s="177">
        <f t="shared" si="6"/>
        <v>82.500000000000114</v>
      </c>
      <c r="BI6" s="177">
        <f t="shared" si="6"/>
        <v>83.400000000000119</v>
      </c>
      <c r="BJ6" s="177">
        <f t="shared" si="6"/>
        <v>84.300000000000125</v>
      </c>
      <c r="BK6" s="177">
        <f t="shared" si="6"/>
        <v>85.200000000000131</v>
      </c>
      <c r="BL6" s="177">
        <f t="shared" si="6"/>
        <v>86.100000000000136</v>
      </c>
      <c r="BM6" s="177">
        <f t="shared" si="6"/>
        <v>87.000000000000142</v>
      </c>
      <c r="BN6" s="177">
        <f t="shared" si="6"/>
        <v>87.900000000000148</v>
      </c>
      <c r="BO6" s="177">
        <f t="shared" si="6"/>
        <v>88.800000000000153</v>
      </c>
      <c r="BP6" s="177">
        <f t="shared" si="6"/>
        <v>89.700000000000159</v>
      </c>
      <c r="BQ6" s="177">
        <f t="shared" si="6"/>
        <v>90.600000000000165</v>
      </c>
      <c r="BR6" s="177">
        <f t="shared" si="6"/>
        <v>91.500000000000171</v>
      </c>
      <c r="BS6" s="177">
        <f t="shared" si="6"/>
        <v>92.400000000000176</v>
      </c>
      <c r="BT6" s="177">
        <f t="shared" si="6"/>
        <v>93.300000000000182</v>
      </c>
      <c r="BU6" s="177">
        <f t="shared" si="6"/>
        <v>94.200000000000188</v>
      </c>
      <c r="BV6" s="177">
        <f t="shared" si="6"/>
        <v>95.100000000000193</v>
      </c>
      <c r="BW6" s="177">
        <f t="shared" si="6"/>
        <v>96.000000000000199</v>
      </c>
      <c r="BX6" s="177">
        <f t="shared" si="6"/>
        <v>96.900000000000205</v>
      </c>
      <c r="BY6" s="177">
        <f t="shared" si="6"/>
        <v>97.80000000000021</v>
      </c>
      <c r="BZ6" s="177">
        <f t="shared" si="6"/>
        <v>98.700000000000216</v>
      </c>
      <c r="CA6" s="177">
        <f t="shared" si="6"/>
        <v>99.600000000000222</v>
      </c>
      <c r="CB6" s="177">
        <f t="shared" si="6"/>
        <v>100.50000000000023</v>
      </c>
      <c r="CC6" s="177">
        <f t="shared" si="6"/>
        <v>101.40000000000023</v>
      </c>
      <c r="CD6" s="177">
        <f t="shared" si="6"/>
        <v>102.30000000000024</v>
      </c>
      <c r="CE6" s="177">
        <f t="shared" si="6"/>
        <v>103.20000000000024</v>
      </c>
      <c r="CF6" s="177">
        <f t="shared" si="6"/>
        <v>104.10000000000025</v>
      </c>
      <c r="CG6" s="177">
        <f t="shared" si="6"/>
        <v>105.00000000000026</v>
      </c>
      <c r="CH6" s="177">
        <f t="shared" si="6"/>
        <v>105.90000000000026</v>
      </c>
      <c r="CI6" s="177">
        <f t="shared" si="6"/>
        <v>106.80000000000027</v>
      </c>
      <c r="CJ6" s="177">
        <f t="shared" si="6"/>
        <v>107.70000000000027</v>
      </c>
      <c r="CK6" s="177">
        <f t="shared" si="6"/>
        <v>108.60000000000028</v>
      </c>
      <c r="CL6" s="177">
        <f t="shared" si="6"/>
        <v>109.50000000000028</v>
      </c>
      <c r="CM6" s="177">
        <f t="shared" si="6"/>
        <v>110.40000000000029</v>
      </c>
      <c r="CN6" s="177">
        <f t="shared" si="6"/>
        <v>111.3000000000003</v>
      </c>
      <c r="CO6" s="177">
        <f t="shared" si="6"/>
        <v>112.2000000000003</v>
      </c>
      <c r="CP6" s="177">
        <f t="shared" si="6"/>
        <v>113.10000000000031</v>
      </c>
      <c r="CQ6" s="177">
        <f t="shared" si="6"/>
        <v>114.00000000000031</v>
      </c>
      <c r="CR6" s="177">
        <f t="shared" si="6"/>
        <v>114.90000000000032</v>
      </c>
      <c r="CS6" s="177">
        <f t="shared" si="6"/>
        <v>115.80000000000032</v>
      </c>
      <c r="CT6" s="177">
        <f t="shared" si="6"/>
        <v>116.70000000000033</v>
      </c>
      <c r="CU6" s="177">
        <f t="shared" si="6"/>
        <v>117.60000000000034</v>
      </c>
      <c r="CV6" s="177">
        <f t="shared" si="6"/>
        <v>118.50000000000034</v>
      </c>
      <c r="CW6" s="177">
        <f t="shared" si="7"/>
        <v>119.40000000000035</v>
      </c>
      <c r="CX6" s="177">
        <f t="shared" si="7"/>
        <v>120.30000000000035</v>
      </c>
      <c r="CY6" s="177">
        <f t="shared" si="7"/>
        <v>121.20000000000036</v>
      </c>
      <c r="CZ6" s="177">
        <f t="shared" si="7"/>
        <v>122.10000000000036</v>
      </c>
      <c r="DA6" s="177">
        <f t="shared" si="7"/>
        <v>123.00000000000037</v>
      </c>
      <c r="DB6" s="177">
        <f t="shared" si="7"/>
        <v>123.90000000000038</v>
      </c>
      <c r="DC6" s="177">
        <f t="shared" si="7"/>
        <v>124.80000000000038</v>
      </c>
      <c r="DD6" s="177">
        <f t="shared" si="7"/>
        <v>125.70000000000039</v>
      </c>
      <c r="DE6" s="177">
        <f t="shared" si="7"/>
        <v>126.60000000000039</v>
      </c>
      <c r="DF6" s="177">
        <f t="shared" si="7"/>
        <v>127.5000000000004</v>
      </c>
      <c r="DG6" s="177">
        <f t="shared" si="7"/>
        <v>128.4000000000004</v>
      </c>
      <c r="DH6" s="177">
        <f t="shared" si="7"/>
        <v>129.30000000000041</v>
      </c>
      <c r="DI6" s="177">
        <f t="shared" si="7"/>
        <v>130.20000000000041</v>
      </c>
      <c r="DJ6" s="177">
        <f t="shared" si="7"/>
        <v>131.10000000000042</v>
      </c>
      <c r="DK6" s="177">
        <f t="shared" si="7"/>
        <v>132.00000000000043</v>
      </c>
      <c r="DL6" s="177">
        <f t="shared" si="7"/>
        <v>132.90000000000043</v>
      </c>
      <c r="DM6" s="177">
        <f t="shared" si="7"/>
        <v>133.80000000000044</v>
      </c>
      <c r="DN6" s="177">
        <f t="shared" si="7"/>
        <v>134.70000000000044</v>
      </c>
      <c r="DO6" s="177">
        <f t="shared" si="7"/>
        <v>135.60000000000045</v>
      </c>
      <c r="DP6" s="177">
        <f t="shared" si="7"/>
        <v>136.50000000000045</v>
      </c>
      <c r="DQ6" s="177">
        <f t="shared" si="7"/>
        <v>137.40000000000046</v>
      </c>
      <c r="DR6" s="177">
        <f t="shared" si="7"/>
        <v>138.30000000000047</v>
      </c>
      <c r="DS6" s="177">
        <f t="shared" si="7"/>
        <v>139.20000000000047</v>
      </c>
      <c r="DT6" s="177">
        <f t="shared" si="7"/>
        <v>140.10000000000048</v>
      </c>
      <c r="DU6" s="177">
        <f t="shared" si="7"/>
        <v>141.00000000000048</v>
      </c>
      <c r="DV6" s="177">
        <f t="shared" si="7"/>
        <v>141.90000000000049</v>
      </c>
      <c r="DW6" s="177">
        <f t="shared" si="7"/>
        <v>142.80000000000049</v>
      </c>
      <c r="DX6" s="177">
        <f t="shared" si="7"/>
        <v>143.7000000000005</v>
      </c>
      <c r="DY6" s="177">
        <f t="shared" si="7"/>
        <v>144.60000000000051</v>
      </c>
      <c r="DZ6" s="177">
        <f t="shared" si="7"/>
        <v>145.50000000000051</v>
      </c>
      <c r="EA6" s="177">
        <f t="shared" si="7"/>
        <v>146.40000000000052</v>
      </c>
      <c r="EB6" s="177">
        <f t="shared" si="7"/>
        <v>147.30000000000052</v>
      </c>
      <c r="EC6" s="177">
        <f t="shared" si="7"/>
        <v>148.20000000000053</v>
      </c>
      <c r="ED6" s="177">
        <f t="shared" si="7"/>
        <v>149.10000000000053</v>
      </c>
      <c r="EE6" s="177">
        <f t="shared" si="7"/>
        <v>150.00000000000054</v>
      </c>
      <c r="EF6" s="177">
        <f t="shared" si="7"/>
        <v>150.90000000000055</v>
      </c>
      <c r="EG6" s="177">
        <f t="shared" si="7"/>
        <v>151.80000000000055</v>
      </c>
      <c r="EH6" s="177">
        <f t="shared" si="7"/>
        <v>152.70000000000056</v>
      </c>
      <c r="EI6" s="177">
        <f t="shared" si="7"/>
        <v>153.60000000000056</v>
      </c>
      <c r="EJ6" s="177">
        <f t="shared" si="7"/>
        <v>154.50000000000057</v>
      </c>
      <c r="EK6" s="177">
        <f t="shared" si="7"/>
        <v>155.40000000000057</v>
      </c>
      <c r="EL6" s="177">
        <f t="shared" si="7"/>
        <v>156.30000000000058</v>
      </c>
      <c r="EM6" s="177">
        <f t="shared" si="7"/>
        <v>157.20000000000059</v>
      </c>
      <c r="EN6" s="177">
        <f t="shared" si="7"/>
        <v>158.10000000000059</v>
      </c>
      <c r="EO6" s="177">
        <f t="shared" si="7"/>
        <v>159.0000000000006</v>
      </c>
      <c r="EP6" s="177">
        <f t="shared" si="7"/>
        <v>159.9000000000006</v>
      </c>
      <c r="EQ6" s="177">
        <f t="shared" si="7"/>
        <v>160.80000000000061</v>
      </c>
      <c r="ER6" s="177">
        <f t="shared" si="7"/>
        <v>161.70000000000061</v>
      </c>
      <c r="ES6" s="177">
        <f t="shared" si="7"/>
        <v>162.60000000000062</v>
      </c>
      <c r="ET6" s="177">
        <f t="shared" si="7"/>
        <v>163.50000000000063</v>
      </c>
      <c r="EU6" s="177">
        <f t="shared" si="7"/>
        <v>164.40000000000063</v>
      </c>
      <c r="EV6" s="177">
        <f t="shared" si="7"/>
        <v>165.30000000000064</v>
      </c>
      <c r="EW6" s="177">
        <f t="shared" si="7"/>
        <v>166.20000000000064</v>
      </c>
      <c r="EX6" s="177">
        <f t="shared" si="7"/>
        <v>167.10000000000065</v>
      </c>
      <c r="EY6" s="177">
        <f t="shared" si="7"/>
        <v>168.00000000000065</v>
      </c>
      <c r="EZ6" s="177">
        <f t="shared" si="7"/>
        <v>168.90000000000066</v>
      </c>
      <c r="FA6" s="177">
        <f t="shared" si="7"/>
        <v>169.80000000000067</v>
      </c>
      <c r="FB6" s="177">
        <f t="shared" si="7"/>
        <v>170.70000000000067</v>
      </c>
      <c r="FC6" s="177">
        <f t="shared" si="7"/>
        <v>171.60000000000068</v>
      </c>
      <c r="FD6" s="177">
        <f t="shared" si="7"/>
        <v>172.50000000000068</v>
      </c>
      <c r="FE6" s="177">
        <f t="shared" si="7"/>
        <v>173.40000000000069</v>
      </c>
      <c r="FF6" s="177">
        <f t="shared" si="7"/>
        <v>174.30000000000069</v>
      </c>
      <c r="FG6" s="177">
        <f t="shared" si="7"/>
        <v>175.2000000000007</v>
      </c>
      <c r="FH6" s="177">
        <f t="shared" si="7"/>
        <v>176.1000000000007</v>
      </c>
      <c r="FI6" s="177">
        <f t="shared" si="8"/>
        <v>177.00000000000071</v>
      </c>
      <c r="FJ6" s="177">
        <f t="shared" si="8"/>
        <v>177.90000000000072</v>
      </c>
      <c r="FK6" s="177">
        <f t="shared" si="8"/>
        <v>178.80000000000072</v>
      </c>
      <c r="FL6" s="177">
        <f t="shared" si="8"/>
        <v>179.70000000000073</v>
      </c>
      <c r="FM6" s="177">
        <f t="shared" si="8"/>
        <v>180.60000000000073</v>
      </c>
      <c r="FN6" s="177">
        <f t="shared" si="8"/>
        <v>181.50000000000074</v>
      </c>
      <c r="FO6" s="177">
        <f t="shared" si="8"/>
        <v>182.40000000000074</v>
      </c>
      <c r="FP6" s="177">
        <f t="shared" si="8"/>
        <v>183.30000000000075</v>
      </c>
      <c r="FQ6" s="177">
        <f t="shared" si="8"/>
        <v>184.20000000000076</v>
      </c>
      <c r="FR6" s="177">
        <f t="shared" si="8"/>
        <v>185.10000000000076</v>
      </c>
      <c r="FS6" s="177">
        <f t="shared" si="8"/>
        <v>186.00000000000077</v>
      </c>
      <c r="FT6" s="177">
        <f t="shared" si="8"/>
        <v>186.90000000000077</v>
      </c>
      <c r="FU6" s="177">
        <f t="shared" si="8"/>
        <v>187.80000000000078</v>
      </c>
      <c r="FV6" s="177">
        <f t="shared" si="8"/>
        <v>188.70000000000078</v>
      </c>
      <c r="FW6" s="177">
        <f t="shared" si="8"/>
        <v>189.60000000000079</v>
      </c>
      <c r="FX6" s="177">
        <f t="shared" si="8"/>
        <v>190.5000000000008</v>
      </c>
      <c r="FY6" s="177">
        <f t="shared" si="8"/>
        <v>191.4000000000008</v>
      </c>
      <c r="FZ6" s="177">
        <f t="shared" si="8"/>
        <v>192.30000000000081</v>
      </c>
      <c r="GA6" s="177">
        <f t="shared" si="8"/>
        <v>193.20000000000081</v>
      </c>
      <c r="GB6" s="177">
        <f t="shared" si="8"/>
        <v>194.10000000000082</v>
      </c>
      <c r="GC6" s="177">
        <f t="shared" si="8"/>
        <v>195.00000000000082</v>
      </c>
      <c r="GD6" s="177">
        <f t="shared" si="8"/>
        <v>195.90000000000083</v>
      </c>
      <c r="GE6" s="177">
        <f t="shared" si="8"/>
        <v>196.80000000000084</v>
      </c>
      <c r="GF6" s="177">
        <f t="shared" si="8"/>
        <v>197.70000000000084</v>
      </c>
      <c r="GG6" s="177">
        <f t="shared" si="8"/>
        <v>198.60000000000085</v>
      </c>
      <c r="GH6" s="177">
        <f t="shared" si="8"/>
        <v>199.50000000000085</v>
      </c>
      <c r="GI6" s="177">
        <f t="shared" si="8"/>
        <v>200.40000000000086</v>
      </c>
      <c r="GJ6" s="177">
        <f t="shared" si="8"/>
        <v>201.30000000000086</v>
      </c>
      <c r="GK6" s="177">
        <f t="shared" si="8"/>
        <v>202.20000000000087</v>
      </c>
      <c r="GL6" s="177">
        <f t="shared" si="8"/>
        <v>203.10000000000088</v>
      </c>
      <c r="GM6" s="177">
        <f t="shared" si="8"/>
        <v>204.00000000000088</v>
      </c>
      <c r="GN6" s="177">
        <f t="shared" si="8"/>
        <v>204.90000000000089</v>
      </c>
      <c r="GO6" s="177">
        <f t="shared" si="8"/>
        <v>205.80000000000089</v>
      </c>
      <c r="GP6" s="177">
        <f t="shared" si="8"/>
        <v>206.7000000000009</v>
      </c>
      <c r="GQ6" s="177">
        <f t="shared" si="8"/>
        <v>207.6000000000009</v>
      </c>
      <c r="GR6" s="177">
        <f t="shared" si="8"/>
        <v>208.50000000000091</v>
      </c>
      <c r="GS6" s="177">
        <f t="shared" si="8"/>
        <v>209.40000000000092</v>
      </c>
      <c r="GT6" s="177">
        <f t="shared" si="8"/>
        <v>210.30000000000092</v>
      </c>
      <c r="GU6" s="177">
        <f t="shared" si="8"/>
        <v>211.20000000000093</v>
      </c>
      <c r="GV6" s="177">
        <f t="shared" si="8"/>
        <v>212.10000000000093</v>
      </c>
      <c r="GW6" s="177">
        <f t="shared" si="8"/>
        <v>213.00000000000094</v>
      </c>
      <c r="GX6" s="177">
        <f t="shared" si="8"/>
        <v>213.90000000000094</v>
      </c>
      <c r="GY6" s="177">
        <f t="shared" si="8"/>
        <v>214.80000000000095</v>
      </c>
      <c r="GZ6" s="177">
        <f t="shared" si="8"/>
        <v>215.70000000000095</v>
      </c>
      <c r="HA6" s="177">
        <f t="shared" si="8"/>
        <v>216.60000000000096</v>
      </c>
      <c r="HB6" s="177">
        <f t="shared" si="8"/>
        <v>217.50000000000097</v>
      </c>
      <c r="HC6" s="177">
        <f t="shared" si="8"/>
        <v>218.40000000000097</v>
      </c>
      <c r="HD6" s="177">
        <f t="shared" si="8"/>
        <v>219.30000000000098</v>
      </c>
      <c r="HE6" s="177">
        <f t="shared" si="8"/>
        <v>220.20000000000098</v>
      </c>
      <c r="HF6" s="177">
        <f t="shared" si="8"/>
        <v>221.10000000000099</v>
      </c>
      <c r="HG6" s="177">
        <f t="shared" si="8"/>
        <v>222.00000000000099</v>
      </c>
      <c r="HH6" s="177">
        <f t="shared" si="8"/>
        <v>222.900000000001</v>
      </c>
      <c r="HI6" s="177">
        <f t="shared" si="8"/>
        <v>223.80000000000101</v>
      </c>
      <c r="HJ6" s="177">
        <f t="shared" si="8"/>
        <v>224.70000000000101</v>
      </c>
      <c r="HK6" s="177">
        <f t="shared" si="8"/>
        <v>225.60000000000102</v>
      </c>
      <c r="HL6" s="177">
        <f t="shared" si="8"/>
        <v>226.50000000000102</v>
      </c>
      <c r="HM6" s="177">
        <f t="shared" si="8"/>
        <v>227.40000000000103</v>
      </c>
      <c r="HN6" s="177">
        <f t="shared" si="8"/>
        <v>228.30000000000103</v>
      </c>
      <c r="HO6" s="177">
        <f t="shared" si="8"/>
        <v>229.20000000000104</v>
      </c>
      <c r="HP6" s="177">
        <f t="shared" si="8"/>
        <v>230.10000000000105</v>
      </c>
      <c r="HQ6" s="177">
        <f t="shared" si="8"/>
        <v>231.00000000000105</v>
      </c>
      <c r="HR6" s="177">
        <f t="shared" si="8"/>
        <v>231.90000000000106</v>
      </c>
      <c r="HS6" s="177">
        <f t="shared" si="8"/>
        <v>232.80000000000106</v>
      </c>
      <c r="HT6" s="177">
        <f t="shared" si="8"/>
        <v>233.70000000000107</v>
      </c>
      <c r="HU6" s="177">
        <f t="shared" si="9"/>
        <v>234.60000000000107</v>
      </c>
      <c r="HV6" s="177">
        <f t="shared" si="9"/>
        <v>235.50000000000108</v>
      </c>
      <c r="HW6" s="177">
        <f t="shared" si="9"/>
        <v>236.40000000000109</v>
      </c>
      <c r="HX6" s="177">
        <f t="shared" si="9"/>
        <v>237.30000000000109</v>
      </c>
      <c r="HY6" s="177">
        <f t="shared" si="9"/>
        <v>238.2000000000011</v>
      </c>
      <c r="HZ6" s="177">
        <f t="shared" si="9"/>
        <v>239.1000000000011</v>
      </c>
      <c r="IA6" s="192">
        <f t="shared" si="21"/>
        <v>239.9990000000011</v>
      </c>
      <c r="IB6" s="193">
        <f t="shared" si="10"/>
        <v>0</v>
      </c>
      <c r="IC6" s="193">
        <f t="shared" si="11"/>
        <v>4.1372900805343283E-9</v>
      </c>
      <c r="ID6" s="193">
        <f t="shared" si="11"/>
        <v>8.9466403045852694E-8</v>
      </c>
      <c r="IE6" s="193">
        <f t="shared" si="11"/>
        <v>5.3000499907650977E-7</v>
      </c>
      <c r="IF6" s="193">
        <f t="shared" si="11"/>
        <v>1.8476209900207678E-6</v>
      </c>
      <c r="IG6" s="193">
        <f t="shared" si="11"/>
        <v>4.8163141440149396E-6</v>
      </c>
      <c r="IH6" s="193">
        <f t="shared" si="11"/>
        <v>1.0445626198386387E-5</v>
      </c>
      <c r="II6" s="193">
        <f t="shared" si="11"/>
        <v>1.995240471139439E-5</v>
      </c>
      <c r="IJ6" s="193">
        <f t="shared" si="11"/>
        <v>3.4725961870121296E-5</v>
      </c>
      <c r="IK6" s="193">
        <f t="shared" si="11"/>
        <v>5.6289822858335333E-5</v>
      </c>
      <c r="IL6" s="193">
        <f t="shared" si="11"/>
        <v>8.626223233321466E-5</v>
      </c>
      <c r="IM6" s="193">
        <f t="shared" si="11"/>
        <v>1.2631694249589753E-4</v>
      </c>
      <c r="IN6" s="193">
        <f t="shared" si="11"/>
        <v>1.7814536808088776E-4</v>
      </c>
      <c r="IO6" s="193">
        <f t="shared" si="11"/>
        <v>2.4342088018708391E-4</v>
      </c>
      <c r="IP6" s="193">
        <f t="shared" si="11"/>
        <v>3.2376577858832218E-4</v>
      </c>
      <c r="IQ6" s="193">
        <f t="shared" si="11"/>
        <v>4.2072130569594099E-4</v>
      </c>
      <c r="IR6" s="193">
        <f t="shared" si="11"/>
        <v>5.3572092900998846E-4</v>
      </c>
      <c r="IS6" s="193">
        <f t="shared" si="11"/>
        <v>6.700670124172996E-4</v>
      </c>
      <c r="IT6" s="193">
        <f t="shared" si="11"/>
        <v>8.2491091304402915E-4</v>
      </c>
      <c r="IU6" s="193">
        <f t="shared" si="11"/>
        <v>1.0012364745554008E-3</v>
      </c>
      <c r="IV6" s="193">
        <f t="shared" si="11"/>
        <v>1.1998468361592131E-3</v>
      </c>
      <c r="IW6" s="193">
        <f t="shared" si="11"/>
        <v>1.4213544363609202E-3</v>
      </c>
      <c r="IX6" s="193">
        <f t="shared" si="11"/>
        <v>1.6661740596196452E-3</v>
      </c>
      <c r="IY6" s="193">
        <f t="shared" si="11"/>
        <v>1.9345187508048925E-3</v>
      </c>
      <c r="IZ6" s="193">
        <f t="shared" si="11"/>
        <v>2.2263984054271832E-3</v>
      </c>
      <c r="JA6" s="193">
        <f t="shared" si="11"/>
        <v>2.5416208319392988E-3</v>
      </c>
      <c r="JB6" s="193">
        <f t="shared" si="11"/>
        <v>2.8797950750977476E-3</v>
      </c>
      <c r="JC6" s="193">
        <f t="shared" si="11"/>
        <v>3.2403367857079613E-3</v>
      </c>
      <c r="JD6" s="193">
        <f t="shared" si="11"/>
        <v>3.6224754214414221E-3</v>
      </c>
      <c r="JE6" s="193">
        <f t="shared" si="11"/>
        <v>4.0252630652945287E-3</v>
      </c>
      <c r="JF6" s="193">
        <f t="shared" si="11"/>
        <v>4.4475846522215919E-3</v>
      </c>
      <c r="JG6" s="193">
        <f t="shared" si="11"/>
        <v>4.8881694001455195E-3</v>
      </c>
      <c r="JH6" s="193">
        <f t="shared" si="11"/>
        <v>5.3456032486109443E-3</v>
      </c>
      <c r="JI6" s="193">
        <f t="shared" si="11"/>
        <v>5.8183421165210712E-3</v>
      </c>
      <c r="JJ6" s="193">
        <f t="shared" si="11"/>
        <v>6.3047257994546619E-3</v>
      </c>
      <c r="JK6" s="193">
        <f t="shared" si="11"/>
        <v>6.8029923367890245E-3</v>
      </c>
      <c r="JL6" s="193">
        <f t="shared" si="11"/>
        <v>7.3112926890807712E-3</v>
      </c>
      <c r="JM6" s="193">
        <f t="shared" si="11"/>
        <v>7.8277055767258987E-3</v>
      </c>
      <c r="JN6" s="193">
        <f t="shared" si="11"/>
        <v>8.3502523417004846E-3</v>
      </c>
      <c r="JO6" s="193">
        <f t="shared" si="11"/>
        <v>8.8769117050591581E-3</v>
      </c>
      <c r="JP6" s="193">
        <f t="shared" si="11"/>
        <v>9.4056343037401662E-3</v>
      </c>
      <c r="JQ6" s="193">
        <f t="shared" si="11"/>
        <v>9.9343569010089273E-3</v>
      </c>
      <c r="JR6" s="193">
        <f t="shared" si="11"/>
        <v>1.0461016175491776E-2</v>
      </c>
      <c r="JS6" s="193">
        <f t="shared" si="11"/>
        <v>1.098356200414761E-2</v>
      </c>
      <c r="JT6" s="193">
        <f t="shared" si="11"/>
        <v>1.1499970164641953E-2</v>
      </c>
      <c r="JU6" s="193">
        <f t="shared" si="11"/>
        <v>1.2008254392383188E-2</v>
      </c>
      <c r="JV6" s="193">
        <f t="shared" si="11"/>
        <v>1.2506477736915928E-2</v>
      </c>
      <c r="JW6" s="193">
        <f t="shared" si="11"/>
        <v>1.2992763171412239E-2</v>
      </c>
      <c r="JX6" s="193">
        <f t="shared" si="11"/>
        <v>1.3465303417632961E-2</v>
      </c>
      <c r="JY6" s="193">
        <f t="shared" si="11"/>
        <v>1.3922369956929718E-2</v>
      </c>
      <c r="JZ6" s="193">
        <f t="shared" si="11"/>
        <v>1.436232120561E-2</v>
      </c>
      <c r="KA6" s="193">
        <f t="shared" si="11"/>
        <v>1.4783609840281155E-2</v>
      </c>
      <c r="KB6" s="193">
        <f t="shared" si="11"/>
        <v>1.5184789265620835E-2</v>
      </c>
      <c r="KC6" s="193">
        <f t="shared" si="11"/>
        <v>1.556451922338517E-2</v>
      </c>
      <c r="KD6" s="193">
        <f t="shared" si="11"/>
        <v>1.5921570547365808E-2</v>
      </c>
      <c r="KE6" s="193">
        <f t="shared" si="11"/>
        <v>1.6254829074441729E-2</v>
      </c>
      <c r="KF6" s="193">
        <f t="shared" si="11"/>
        <v>1.6563298726850514E-2</v>
      </c>
      <c r="KG6" s="193">
        <f t="shared" si="11"/>
        <v>1.6846103785330583E-2</v>
      </c>
      <c r="KH6" s="193">
        <f t="shared" si="11"/>
        <v>1.7102490376872021E-2</v>
      </c>
      <c r="KI6" s="193">
        <f t="shared" si="11"/>
        <v>1.7331827204468929E-2</v>
      </c>
      <c r="KJ6" s="193">
        <f t="shared" si="11"/>
        <v>1.7533605549502441E-2</v>
      </c>
      <c r="KK6" s="193">
        <f t="shared" si="11"/>
        <v>1.7707438580214622E-2</v>
      </c>
      <c r="KL6" s="193">
        <f t="shared" si="11"/>
        <v>1.7853060002173387E-2</v>
      </c>
      <c r="KM6" s="193">
        <f t="shared" si="11"/>
        <v>1.7970322088692089E-2</v>
      </c>
      <c r="KN6" s="193">
        <f t="shared" si="11"/>
        <v>1.805919313087085E-2</v>
      </c>
      <c r="KO6" s="193">
        <f t="shared" si="12"/>
        <v>1.8119754348286245E-2</v>
      </c>
      <c r="KP6" s="193">
        <f t="shared" si="12"/>
        <v>1.8152196302388166E-2</v>
      </c>
      <c r="KQ6" s="193">
        <f t="shared" si="12"/>
        <v>1.8156814855385082E-2</v>
      </c>
      <c r="KR6" s="193">
        <f t="shared" si="12"/>
        <v>1.8134006717828801E-2</v>
      </c>
      <c r="KS6" s="193">
        <f t="shared" si="12"/>
        <v>1.808426462826437E-2</v>
      </c>
      <c r="KT6" s="193">
        <f t="shared" si="12"/>
        <v>1.8008172208208106E-2</v>
      </c>
      <c r="KU6" s="193">
        <f t="shared" si="12"/>
        <v>1.7906398535373787E-2</v>
      </c>
      <c r="KV6" s="193">
        <f t="shared" si="12"/>
        <v>1.7779692477501875E-2</v>
      </c>
      <c r="KW6" s="193">
        <f t="shared" si="12"/>
        <v>1.7628876828376015E-2</v>
      </c>
      <c r="KX6" s="193">
        <f t="shared" si="12"/>
        <v>1.7454842286652103E-2</v>
      </c>
      <c r="KY6" s="193">
        <f t="shared" si="12"/>
        <v>1.7258541316995168E-2</v>
      </c>
      <c r="KZ6" s="193">
        <f t="shared" si="12"/>
        <v>1.7040981931734117E-2</v>
      </c>
      <c r="LA6" s="193">
        <f t="shared" si="12"/>
        <v>1.6803221429819933E-2</v>
      </c>
      <c r="LB6" s="193">
        <f t="shared" si="12"/>
        <v>1.6546360128326065E-2</v>
      </c>
      <c r="LC6" s="193">
        <f t="shared" si="12"/>
        <v>1.627153512007417E-2</v>
      </c>
      <c r="LD6" s="193">
        <f t="shared" si="12"/>
        <v>1.5979914089219747E-2</v>
      </c>
      <c r="LE6" s="193">
        <f t="shared" si="12"/>
        <v>1.5672689214805292E-2</v>
      </c>
      <c r="LF6" s="193">
        <f t="shared" si="12"/>
        <v>1.5351071190395429E-2</v>
      </c>
      <c r="LG6" s="193">
        <f t="shared" si="12"/>
        <v>1.5016283385964491E-2</v>
      </c>
      <c r="LH6" s="193">
        <f t="shared" si="12"/>
        <v>1.466955617622304E-2</v>
      </c>
      <c r="LI6" s="193">
        <f t="shared" si="12"/>
        <v>1.4312121457558774E-2</v>
      </c>
      <c r="LJ6" s="193">
        <f t="shared" si="12"/>
        <v>1.394520737374118E-2</v>
      </c>
      <c r="LK6" s="193">
        <f t="shared" si="12"/>
        <v>1.3570033268507337E-2</v>
      </c>
      <c r="LL6" s="193">
        <f t="shared" si="12"/>
        <v>1.3187804881121177E-2</v>
      </c>
      <c r="LM6" s="193">
        <f t="shared" si="12"/>
        <v>1.2799709798987782E-2</v>
      </c>
      <c r="LN6" s="193">
        <f t="shared" si="12"/>
        <v>1.2406913179418614E-2</v>
      </c>
      <c r="LO6" s="193">
        <f t="shared" si="12"/>
        <v>1.2010553750690487E-2</v>
      </c>
      <c r="LP6" s="193">
        <f t="shared" si="12"/>
        <v>1.1611740100629328E-2</v>
      </c>
      <c r="LQ6" s="193">
        <f t="shared" si="12"/>
        <v>1.1211547259085701E-2</v>
      </c>
      <c r="LR6" s="193">
        <f t="shared" si="12"/>
        <v>1.0811013578860482E-2</v>
      </c>
      <c r="LS6" s="193">
        <f t="shared" si="12"/>
        <v>1.0411137917891311E-2</v>
      </c>
      <c r="LT6" s="193">
        <f t="shared" si="12"/>
        <v>1.0012877123829225E-2</v>
      </c>
      <c r="LU6" s="193">
        <f t="shared" si="12"/>
        <v>9.6171438205256456E-3</v>
      </c>
      <c r="LV6" s="193">
        <f t="shared" si="12"/>
        <v>9.2248044944166253E-3</v>
      </c>
      <c r="LW6" s="193">
        <f t="shared" si="12"/>
        <v>8.8366778773374417E-3</v>
      </c>
      <c r="LX6" s="193">
        <f t="shared" si="12"/>
        <v>8.4535336209312761E-3</v>
      </c>
      <c r="LY6" s="193">
        <f t="shared" si="12"/>
        <v>8.0760912565311111E-3</v>
      </c>
      <c r="LZ6" s="193">
        <f t="shared" si="12"/>
        <v>7.70501943319886E-3</v>
      </c>
      <c r="MA6" s="193">
        <f t="shared" si="12"/>
        <v>7.3409354255004429E-3</v>
      </c>
      <c r="MB6" s="193">
        <f t="shared" si="12"/>
        <v>6.9844049015816648E-3</v>
      </c>
      <c r="MC6" s="193">
        <f t="shared" si="12"/>
        <v>6.6359419411888988E-3</v>
      </c>
      <c r="MD6" s="193">
        <f t="shared" si="12"/>
        <v>6.2960092924499306E-3</v>
      </c>
      <c r="ME6" s="193">
        <f t="shared" si="12"/>
        <v>5.9650188554951642E-3</v>
      </c>
      <c r="MF6" s="193">
        <f t="shared" si="12"/>
        <v>5.6433323803563532E-3</v>
      </c>
      <c r="MG6" s="193">
        <f t="shared" si="12"/>
        <v>5.3312623660287323E-3</v>
      </c>
      <c r="MH6" s="193">
        <f t="shared" si="12"/>
        <v>5.0290731471219772E-3</v>
      </c>
      <c r="MI6" s="193">
        <f t="shared" si="12"/>
        <v>4.7369821541533453E-3</v>
      </c>
      <c r="MJ6" s="193">
        <f t="shared" si="12"/>
        <v>4.4551613332521065E-3</v>
      </c>
      <c r="MK6" s="193">
        <f t="shared" si="12"/>
        <v>4.1837387108444746E-3</v>
      </c>
      <c r="ML6" s="193">
        <f t="shared" si="12"/>
        <v>3.9228000887713433E-3</v>
      </c>
      <c r="MM6" s="193">
        <f t="shared" si="12"/>
        <v>3.6723908552538549E-3</v>
      </c>
      <c r="MN6" s="193">
        <f t="shared" si="12"/>
        <v>3.4325178971609895E-3</v>
      </c>
      <c r="MO6" s="193">
        <f t="shared" si="12"/>
        <v>3.2031515991466637E-3</v>
      </c>
      <c r="MP6" s="193">
        <f t="shared" si="12"/>
        <v>2.9842279154068852E-3</v>
      </c>
      <c r="MQ6" s="193">
        <f t="shared" si="12"/>
        <v>2.7756505000571512E-3</v>
      </c>
      <c r="MR6" s="193">
        <f t="shared" si="12"/>
        <v>2.5772928824426915E-3</v>
      </c>
      <c r="MS6" s="193">
        <f t="shared" si="12"/>
        <v>2.3890006740651887E-3</v>
      </c>
      <c r="MT6" s="193">
        <f t="shared" si="12"/>
        <v>2.2105937942356844E-3</v>
      </c>
      <c r="MU6" s="193">
        <f t="shared" si="12"/>
        <v>2.0418687020395082E-3</v>
      </c>
      <c r="MV6" s="193">
        <f t="shared" si="12"/>
        <v>1.8826006227217486E-3</v>
      </c>
      <c r="MW6" s="193">
        <f t="shared" si="12"/>
        <v>1.7325457571662818E-3</v>
      </c>
      <c r="MX6" s="193">
        <f t="shared" si="12"/>
        <v>1.5914434637433091E-3</v>
      </c>
      <c r="MY6" s="193">
        <f t="shared" si="12"/>
        <v>1.4590184024353779E-3</v>
      </c>
      <c r="MZ6" s="193">
        <f t="shared" si="12"/>
        <v>1.3349826318155137E-3</v>
      </c>
      <c r="NA6" s="193">
        <f t="shared" si="13"/>
        <v>1.2190376501388109E-3</v>
      </c>
      <c r="NB6" s="193">
        <f t="shared" si="13"/>
        <v>1.1108763725164992E-3</v>
      </c>
      <c r="NC6" s="193">
        <f t="shared" si="13"/>
        <v>1.0101850368642439E-3</v>
      </c>
      <c r="ND6" s="193">
        <f t="shared" si="13"/>
        <v>9.1664503205050917E-4</v>
      </c>
      <c r="NE6" s="193">
        <f t="shared" si="13"/>
        <v>8.2993464241138933E-4</v>
      </c>
      <c r="NF6" s="193">
        <f t="shared" si="13"/>
        <v>7.497307035417471E-4</v>
      </c>
      <c r="NG6" s="193">
        <f t="shared" si="13"/>
        <v>6.7571016501430695E-4</v>
      </c>
      <c r="NH6" s="193">
        <f t="shared" si="13"/>
        <v>6.0755155641481419E-4</v>
      </c>
      <c r="NI6" s="193">
        <f t="shared" si="13"/>
        <v>5.4493635380867289E-4</v>
      </c>
      <c r="NJ6" s="193">
        <f t="shared" si="13"/>
        <v>4.8755024446885407E-4</v>
      </c>
      <c r="NK6" s="193">
        <f t="shared" si="13"/>
        <v>4.3508428839288073E-4</v>
      </c>
      <c r="NL6" s="193">
        <f t="shared" si="13"/>
        <v>3.8723597581500794E-4</v>
      </c>
      <c r="NM6" s="193">
        <f t="shared" si="13"/>
        <v>3.437101805751353E-4</v>
      </c>
      <c r="NN6" s="193">
        <f t="shared" si="13"/>
        <v>3.0422000983565802E-4</v>
      </c>
      <c r="NO6" s="193">
        <f t="shared" si="13"/>
        <v>2.684875512384378E-4</v>
      </c>
      <c r="NP6" s="193">
        <f t="shared" si="13"/>
        <v>2.3624451916407144E-4</v>
      </c>
      <c r="NQ6" s="193">
        <f t="shared" si="13"/>
        <v>2.0723280229207361E-4</v>
      </c>
      <c r="NR6" s="193">
        <f t="shared" si="13"/>
        <v>1.8120491516159624E-4</v>
      </c>
      <c r="NS6" s="193">
        <f t="shared" si="13"/>
        <v>1.5792435689588965E-4</v>
      </c>
      <c r="NT6" s="193">
        <f t="shared" si="13"/>
        <v>1.371658806782978E-4</v>
      </c>
      <c r="NU6" s="193">
        <f t="shared" si="13"/>
        <v>1.1871567795185959E-4</v>
      </c>
      <c r="NV6" s="193">
        <f t="shared" si="13"/>
        <v>1.0237148165735324E-4</v>
      </c>
      <c r="NW6" s="193">
        <f t="shared" si="13"/>
        <v>8.7942593125098684E-5</v>
      </c>
      <c r="NX6" s="193">
        <f t="shared" si="13"/>
        <v>7.5249837493370238E-5</v>
      </c>
      <c r="NY6" s="193">
        <f t="shared" si="13"/>
        <v>6.4125452740539693E-5</v>
      </c>
      <c r="NZ6" s="193">
        <f t="shared" si="13"/>
        <v>5.4412917589006547E-5</v>
      </c>
      <c r="OA6" s="193">
        <f t="shared" si="13"/>
        <v>4.5966723666709876E-5</v>
      </c>
      <c r="OB6" s="193">
        <f t="shared" si="13"/>
        <v>3.8652097397018322E-5</v>
      </c>
      <c r="OC6" s="193">
        <f t="shared" si="13"/>
        <v>3.2344677130726768E-5</v>
      </c>
      <c r="OD6" s="193">
        <f t="shared" si="13"/>
        <v>2.693015103568515E-5</v>
      </c>
      <c r="OE6" s="193">
        <f t="shared" si="13"/>
        <v>2.2303861221431118E-5</v>
      </c>
      <c r="OF6" s="193">
        <f t="shared" si="13"/>
        <v>1.8370379499488755E-5</v>
      </c>
      <c r="OG6" s="193">
        <f t="shared" si="13"/>
        <v>1.504306006639787E-5</v>
      </c>
      <c r="OH6" s="193">
        <f t="shared" si="13"/>
        <v>1.2243574247902408E-5</v>
      </c>
      <c r="OI6" s="193">
        <f t="shared" si="13"/>
        <v>9.9014322611436922E-6</v>
      </c>
      <c r="OJ6" s="193">
        <f t="shared" si="13"/>
        <v>7.9534967394504202E-6</v>
      </c>
      <c r="OK6" s="193">
        <f t="shared" si="13"/>
        <v>6.3434925238698448E-6</v>
      </c>
      <c r="OL6" s="193">
        <f t="shared" si="13"/>
        <v>5.0215169595894844E-6</v>
      </c>
      <c r="OM6" s="193">
        <f t="shared" si="13"/>
        <v>3.9435546466749301E-6</v>
      </c>
      <c r="ON6" s="193">
        <f t="shared" si="13"/>
        <v>3.0710002860460035E-6</v>
      </c>
      <c r="OO6" s="193">
        <f t="shared" si="13"/>
        <v>2.3701929364321164E-6</v>
      </c>
      <c r="OP6" s="193">
        <f t="shared" si="13"/>
        <v>1.8119646593784069E-6</v>
      </c>
      <c r="OQ6" s="193">
        <f t="shared" si="13"/>
        <v>1.3712061805190657E-6</v>
      </c>
      <c r="OR6" s="193">
        <f t="shared" si="13"/>
        <v>1.0264518396500696E-6</v>
      </c>
      <c r="OS6" s="193">
        <f t="shared" si="13"/>
        <v>7.5948574303977439E-7</v>
      </c>
      <c r="OT6" s="193">
        <f t="shared" si="13"/>
        <v>5.549706723466206E-7</v>
      </c>
      <c r="OU6" s="193">
        <f t="shared" si="13"/>
        <v>4.0010094890997706E-7</v>
      </c>
      <c r="OV6" s="193">
        <f t="shared" si="13"/>
        <v>2.8428010345441502E-7</v>
      </c>
      <c r="OW6" s="193">
        <f t="shared" si="13"/>
        <v>1.9882386275887033E-7</v>
      </c>
      <c r="OX6" s="193">
        <f t="shared" si="13"/>
        <v>1.3668863986572948E-7</v>
      </c>
      <c r="OY6" s="193">
        <f t="shared" si="13"/>
        <v>9.2225406102997907E-8</v>
      </c>
      <c r="OZ6" s="193">
        <f t="shared" si="13"/>
        <v>6.0958534581040607E-8</v>
      </c>
      <c r="PA6" s="193">
        <f t="shared" si="13"/>
        <v>3.9388938740713302E-8</v>
      </c>
      <c r="PB6" s="193">
        <f t="shared" si="13"/>
        <v>2.4820588593601764E-8</v>
      </c>
      <c r="PC6" s="193">
        <f t="shared" si="13"/>
        <v>1.5209273878148271E-8</v>
      </c>
      <c r="PD6" s="193">
        <f t="shared" si="13"/>
        <v>9.032299538815431E-9</v>
      </c>
      <c r="PE6" s="193">
        <f t="shared" si="13"/>
        <v>5.1776464712543296E-9</v>
      </c>
      <c r="PF6" s="193">
        <f t="shared" si="13"/>
        <v>2.8510107465472281E-9</v>
      </c>
      <c r="PG6" s="193">
        <f t="shared" si="13"/>
        <v>1.4990485008567373E-9</v>
      </c>
      <c r="PH6" s="193">
        <f t="shared" si="13"/>
        <v>7.4710186468879673E-10</v>
      </c>
      <c r="PI6" s="193">
        <f t="shared" si="13"/>
        <v>3.496637166393094E-10</v>
      </c>
      <c r="PJ6" s="193">
        <f t="shared" si="13"/>
        <v>1.5185513720748692E-10</v>
      </c>
      <c r="PK6" s="193">
        <f t="shared" si="13"/>
        <v>6.0238066254647473E-11</v>
      </c>
      <c r="PL6" s="193">
        <f t="shared" si="13"/>
        <v>2.1365039315941469E-11</v>
      </c>
      <c r="PM6" s="193">
        <f t="shared" si="14"/>
        <v>6.5754962573822221E-12</v>
      </c>
      <c r="PN6" s="193">
        <f t="shared" si="14"/>
        <v>1.6807662638963515E-12</v>
      </c>
      <c r="PO6" s="193">
        <f t="shared" si="14"/>
        <v>3.3336812653739711E-13</v>
      </c>
      <c r="PP6" s="193">
        <f t="shared" si="14"/>
        <v>4.5785770526433045E-14</v>
      </c>
      <c r="PQ6" s="193">
        <f t="shared" si="14"/>
        <v>3.5174472602712913E-15</v>
      </c>
      <c r="PR6" s="193">
        <f t="shared" si="14"/>
        <v>9.3605550428857076E-17</v>
      </c>
      <c r="PS6" s="193">
        <f t="shared" si="14"/>
        <v>1.8701529561663377E-19</v>
      </c>
      <c r="PT6" s="193">
        <f t="shared" si="14"/>
        <v>4.9371897426327686E-46</v>
      </c>
    </row>
    <row r="7" spans="1:449" x14ac:dyDescent="0.45">
      <c r="A7" s="20">
        <v>4</v>
      </c>
      <c r="B7" s="115">
        <v>60</v>
      </c>
      <c r="C7" s="115">
        <v>120</v>
      </c>
      <c r="D7" s="115">
        <v>240</v>
      </c>
      <c r="E7" s="110">
        <f t="shared" si="15"/>
        <v>1</v>
      </c>
      <c r="F7" s="21">
        <f t="shared" si="16"/>
        <v>33.333333333333329</v>
      </c>
      <c r="G7" s="22" t="str">
        <f t="shared" si="17"/>
        <v>R</v>
      </c>
      <c r="H7" s="23" t="str">
        <f>IF(F7="","",IF(OR($F7&lt;Skew!$B$3,$F7=Skew!$B$3),IF($F7&gt;Skew!$C$3,Skew!$A$3,IF($F7&gt;Skew!$C$4,Skew!$A$4,IF($F7&gt;Skew!$C$5,Skew!$A$5,IF($F7&gt;Skew!$C$6,Skew!$A$6,IF($F7&gt;Skew!$C$7,Skew!$A$7,IF($F7&gt;Skew!$C$8,Skew!$A$8,IF($F7&gt;Skew!$C$9,Skew!$A$9,IF($F7&gt;Skew!$C$10,Skew!$A$10,IF($F7&gt;Skew!$C$11,Skew!$A$11,IF($F7&gt;Skew!$C$12,Skew!$A$12,IF($F7&gt;Skew!$C$13,Skew!$A$13,IF($F7&gt;Skew!$C$14,Skew!$A$14,IF($F7&gt;Skew!$C$15,Skew!$A$15,IF($F7&gt;Skew!$C$16,Skew!$A$16,Skew!$A$17)
)))))))))))))))</f>
        <v>Slight skew</v>
      </c>
      <c r="I7" s="22">
        <f>IF(F7="","",MATCH(H7,Skew!$A$3:$A$17,0))</f>
        <v>3</v>
      </c>
      <c r="J7" s="22">
        <f t="shared" si="0"/>
        <v>150</v>
      </c>
      <c r="K7" s="24" t="s">
        <v>26</v>
      </c>
      <c r="L7" s="22">
        <f>IF(OR(F7="",K7=""),"",MATCH(K7,Confidence!$A$3:$A$12,0))</f>
        <v>4</v>
      </c>
      <c r="M7" s="25">
        <f t="shared" si="1"/>
        <v>4</v>
      </c>
      <c r="N7" s="25">
        <f t="shared" si="2"/>
        <v>7</v>
      </c>
      <c r="O7" s="22"/>
      <c r="P7" s="102">
        <f t="shared" si="3"/>
        <v>125.44799999999999</v>
      </c>
      <c r="Q7" s="102">
        <f t="shared" si="4"/>
        <v>25.001999999999999</v>
      </c>
      <c r="R7" s="37">
        <f t="shared" si="5"/>
        <v>625.1000039999999</v>
      </c>
      <c r="S7" s="115">
        <v>150</v>
      </c>
      <c r="T7" s="204">
        <f>IF(AND(B7&gt;0,C7&gt;0,D7&gt;0,M7&gt;0,N7&gt;0,S7&gt;0,NOT(K7="")),ABS(VLOOKUP($S$1,VLookups!$A$30:$B$31,2,FALSE)-_xlfn.BETA.DIST(S7,IF(G7="L",N7,M7),IF(G7="L",M7,N7),TRUE,B7,D7)),"")</f>
        <v>0.828125</v>
      </c>
      <c r="U7" s="112">
        <f>IF(OR($M7="",$N7=""),"",_xlfn.BETA.INV(ABS(VLOOKUP($S$1,VLookups!$A$30:$B$31,2,FALSE)-U$3),IF($G7="L",$N7,$M7),IF($G7="L",$M7,$N7),$B7,$D7))</f>
        <v>87.005083345202394</v>
      </c>
      <c r="V7" s="113">
        <f>IF(OR($M7="",$N7=""),"",_xlfn.BETA.INV(ABS(VLOOKUP($S$1,VLookups!$A$30:$B$31,2,FALSE)-V$3),IF($G7="L",$N7,$M7),IF($G7="L",$M7,$N7),$B7,$D7))</f>
        <v>169.19235889897439</v>
      </c>
      <c r="W7" s="112">
        <f>IF(OR($M7="",$N7=""),"",_xlfn.BETA.INV(ABS(VLOOKUP($S$1,VLookups!$A$30:$B$31,2,FALSE)-W$3),IF($G7="L",$N7,$M7),IF($G7="L",$M7,$N7),$B7,$D7))</f>
        <v>93.761213396520859</v>
      </c>
      <c r="X7" s="113">
        <f>IF(OR($M7="",$N7=""),"",_xlfn.BETA.INV(ABS(VLOOKUP($S$1,VLookups!$A$30:$B$31,2,FALSE)-X$3),IF($G7="L",$N7,$M7),IF($G7="L",$M7,$N7),$B7,$D7))</f>
        <v>103.0994199787645</v>
      </c>
      <c r="Y7" s="112">
        <f>IF(OR($M7="",$N7=""),"",_xlfn.BETA.INV(ABS(VLOOKUP($S$1,VLookups!$A$30:$B$31,2,FALSE)-Y$3),IF($G7="L",$N7,$M7),IF($G7="L",$M7,$N7),$B7,$D7))</f>
        <v>110.54416662601456</v>
      </c>
      <c r="Z7" s="113">
        <f>IF(OR($M7="",$N7=""),"",_xlfn.BETA.INV(ABS(VLOOKUP($S$1,VLookups!$A$30:$B$31,2,FALSE)-Z$3),IF($G7="L",$N7,$M7),IF($G7="L",$M7,$N7),$B7,$D7))</f>
        <v>117.31131086579957</v>
      </c>
      <c r="AA7" s="112">
        <f>IF(OR($M7="",$N7=""),"",_xlfn.BETA.INV(ABS(VLOOKUP($S$1,VLookups!$A$30:$B$31,2,FALSE)-AA$3),IF($G7="L",$N7,$M7),IF($G7="L",$M7,$N7),$B7,$D7))</f>
        <v>123.91799422424795</v>
      </c>
      <c r="AB7" s="113">
        <f>IF(OR($M7="",$N7=""),"",_xlfn.BETA.INV(ABS(VLOOKUP($S$1,VLookups!$A$30:$B$31,2,FALSE)-AB$3),IF($G7="L",$N7,$M7),IF($G7="L",$M7,$N7),$B7,$D7))</f>
        <v>130.73912215306711</v>
      </c>
      <c r="AC7" s="112">
        <f>IF(OR($M7="",$N7=""),"",_xlfn.BETA.INV(ABS(VLOOKUP($S$1,VLookups!$A$30:$B$31,2,FALSE)-AC$3),IF($G7="L",$N7,$M7),IF($G7="L",$M7,$N7),$B7,$D7))</f>
        <v>138.20485885986596</v>
      </c>
      <c r="AD7" s="113">
        <f>IF(OR($M7="",$N7=""),"",_xlfn.BETA.INV(ABS(VLOOKUP($S$1,VLookups!$A$30:$B$31,2,FALSE)-AD$3),IF($G7="L",$N7,$M7),IF($G7="L",$M7,$N7),$B7,$D7))</f>
        <v>147.0583027346733</v>
      </c>
      <c r="AE7" s="112">
        <f>IF(OR($M7="",$N7=""),"",_xlfn.BETA.INV(ABS(VLOOKUP($S$1,VLookups!$A$30:$B$31,2,FALSE)-AE$3),IF($G7="L",$N7,$M7),IF($G7="L",$M7,$N7),$B7,$D7))</f>
        <v>159.31154982904781</v>
      </c>
      <c r="AF7" s="113">
        <f>IF(OR($M7="",$N7=""),"",_xlfn.BETA.INV(ABS(VLOOKUP($S$1,VLookups!$A$30:$B$31,2,FALSE)-AF$3),IF($G7="L",$N7,$M7),IF($G7="L",$M7,$N7),$B7,$D7))</f>
        <v>186.51903498230325</v>
      </c>
      <c r="AG7" s="15"/>
      <c r="AH7" s="194">
        <f t="shared" si="18"/>
        <v>0.9</v>
      </c>
      <c r="AI7" s="192">
        <f t="shared" si="19"/>
        <v>60</v>
      </c>
      <c r="AJ7" s="177">
        <f t="shared" si="20"/>
        <v>60.9</v>
      </c>
      <c r="AK7" s="177">
        <f t="shared" si="6"/>
        <v>61.8</v>
      </c>
      <c r="AL7" s="177">
        <f t="shared" si="6"/>
        <v>62.699999999999996</v>
      </c>
      <c r="AM7" s="177">
        <f t="shared" si="6"/>
        <v>63.599999999999994</v>
      </c>
      <c r="AN7" s="177">
        <f t="shared" si="6"/>
        <v>64.5</v>
      </c>
      <c r="AO7" s="177">
        <f t="shared" si="6"/>
        <v>65.400000000000006</v>
      </c>
      <c r="AP7" s="177">
        <f t="shared" si="6"/>
        <v>66.300000000000011</v>
      </c>
      <c r="AQ7" s="177">
        <f t="shared" si="6"/>
        <v>67.200000000000017</v>
      </c>
      <c r="AR7" s="177">
        <f t="shared" si="6"/>
        <v>68.100000000000023</v>
      </c>
      <c r="AS7" s="177">
        <f t="shared" si="6"/>
        <v>69.000000000000028</v>
      </c>
      <c r="AT7" s="177">
        <f t="shared" si="6"/>
        <v>69.900000000000034</v>
      </c>
      <c r="AU7" s="177">
        <f t="shared" si="6"/>
        <v>70.80000000000004</v>
      </c>
      <c r="AV7" s="177">
        <f t="shared" si="6"/>
        <v>71.700000000000045</v>
      </c>
      <c r="AW7" s="177">
        <f t="shared" si="6"/>
        <v>72.600000000000051</v>
      </c>
      <c r="AX7" s="177">
        <f t="shared" si="6"/>
        <v>73.500000000000057</v>
      </c>
      <c r="AY7" s="177">
        <f t="shared" si="6"/>
        <v>74.400000000000063</v>
      </c>
      <c r="AZ7" s="177">
        <f t="shared" si="6"/>
        <v>75.300000000000068</v>
      </c>
      <c r="BA7" s="177">
        <f t="shared" si="6"/>
        <v>76.200000000000074</v>
      </c>
      <c r="BB7" s="177">
        <f t="shared" si="6"/>
        <v>77.10000000000008</v>
      </c>
      <c r="BC7" s="177">
        <f t="shared" si="6"/>
        <v>78.000000000000085</v>
      </c>
      <c r="BD7" s="177">
        <f t="shared" si="6"/>
        <v>78.900000000000091</v>
      </c>
      <c r="BE7" s="177">
        <f t="shared" si="6"/>
        <v>79.800000000000097</v>
      </c>
      <c r="BF7" s="177">
        <f t="shared" si="6"/>
        <v>80.700000000000102</v>
      </c>
      <c r="BG7" s="177">
        <f t="shared" si="6"/>
        <v>81.600000000000108</v>
      </c>
      <c r="BH7" s="177">
        <f t="shared" si="6"/>
        <v>82.500000000000114</v>
      </c>
      <c r="BI7" s="177">
        <f t="shared" si="6"/>
        <v>83.400000000000119</v>
      </c>
      <c r="BJ7" s="177">
        <f t="shared" si="6"/>
        <v>84.300000000000125</v>
      </c>
      <c r="BK7" s="177">
        <f t="shared" si="6"/>
        <v>85.200000000000131</v>
      </c>
      <c r="BL7" s="177">
        <f t="shared" si="6"/>
        <v>86.100000000000136</v>
      </c>
      <c r="BM7" s="177">
        <f t="shared" si="6"/>
        <v>87.000000000000142</v>
      </c>
      <c r="BN7" s="177">
        <f t="shared" si="6"/>
        <v>87.900000000000148</v>
      </c>
      <c r="BO7" s="177">
        <f t="shared" si="6"/>
        <v>88.800000000000153</v>
      </c>
      <c r="BP7" s="177">
        <f t="shared" si="6"/>
        <v>89.700000000000159</v>
      </c>
      <c r="BQ7" s="177">
        <f t="shared" si="6"/>
        <v>90.600000000000165</v>
      </c>
      <c r="BR7" s="177">
        <f t="shared" si="6"/>
        <v>91.500000000000171</v>
      </c>
      <c r="BS7" s="177">
        <f t="shared" si="6"/>
        <v>92.400000000000176</v>
      </c>
      <c r="BT7" s="177">
        <f t="shared" si="6"/>
        <v>93.300000000000182</v>
      </c>
      <c r="BU7" s="177">
        <f t="shared" si="6"/>
        <v>94.200000000000188</v>
      </c>
      <c r="BV7" s="177">
        <f t="shared" si="6"/>
        <v>95.100000000000193</v>
      </c>
      <c r="BW7" s="177">
        <f t="shared" si="6"/>
        <v>96.000000000000199</v>
      </c>
      <c r="BX7" s="177">
        <f t="shared" si="6"/>
        <v>96.900000000000205</v>
      </c>
      <c r="BY7" s="177">
        <f t="shared" si="6"/>
        <v>97.80000000000021</v>
      </c>
      <c r="BZ7" s="177">
        <f t="shared" si="6"/>
        <v>98.700000000000216</v>
      </c>
      <c r="CA7" s="177">
        <f t="shared" si="6"/>
        <v>99.600000000000222</v>
      </c>
      <c r="CB7" s="177">
        <f t="shared" si="6"/>
        <v>100.50000000000023</v>
      </c>
      <c r="CC7" s="177">
        <f t="shared" si="6"/>
        <v>101.40000000000023</v>
      </c>
      <c r="CD7" s="177">
        <f t="shared" si="6"/>
        <v>102.30000000000024</v>
      </c>
      <c r="CE7" s="177">
        <f t="shared" si="6"/>
        <v>103.20000000000024</v>
      </c>
      <c r="CF7" s="177">
        <f t="shared" si="6"/>
        <v>104.10000000000025</v>
      </c>
      <c r="CG7" s="177">
        <f t="shared" si="6"/>
        <v>105.00000000000026</v>
      </c>
      <c r="CH7" s="177">
        <f t="shared" si="6"/>
        <v>105.90000000000026</v>
      </c>
      <c r="CI7" s="177">
        <f t="shared" si="6"/>
        <v>106.80000000000027</v>
      </c>
      <c r="CJ7" s="177">
        <f t="shared" si="6"/>
        <v>107.70000000000027</v>
      </c>
      <c r="CK7" s="177">
        <f t="shared" si="6"/>
        <v>108.60000000000028</v>
      </c>
      <c r="CL7" s="177">
        <f t="shared" si="6"/>
        <v>109.50000000000028</v>
      </c>
      <c r="CM7" s="177">
        <f t="shared" si="6"/>
        <v>110.40000000000029</v>
      </c>
      <c r="CN7" s="177">
        <f t="shared" si="6"/>
        <v>111.3000000000003</v>
      </c>
      <c r="CO7" s="177">
        <f t="shared" si="6"/>
        <v>112.2000000000003</v>
      </c>
      <c r="CP7" s="177">
        <f t="shared" si="6"/>
        <v>113.10000000000031</v>
      </c>
      <c r="CQ7" s="177">
        <f t="shared" si="6"/>
        <v>114.00000000000031</v>
      </c>
      <c r="CR7" s="177">
        <f t="shared" si="6"/>
        <v>114.90000000000032</v>
      </c>
      <c r="CS7" s="177">
        <f t="shared" si="6"/>
        <v>115.80000000000032</v>
      </c>
      <c r="CT7" s="177">
        <f t="shared" si="6"/>
        <v>116.70000000000033</v>
      </c>
      <c r="CU7" s="177">
        <f t="shared" si="6"/>
        <v>117.60000000000034</v>
      </c>
      <c r="CV7" s="177">
        <f t="shared" ref="CV7:DK22" si="22">IF(ISNONTEXT($AH7),CU7+$AH7,"")</f>
        <v>118.50000000000034</v>
      </c>
      <c r="CW7" s="177">
        <f t="shared" si="22"/>
        <v>119.40000000000035</v>
      </c>
      <c r="CX7" s="177">
        <f t="shared" si="22"/>
        <v>120.30000000000035</v>
      </c>
      <c r="CY7" s="177">
        <f t="shared" si="22"/>
        <v>121.20000000000036</v>
      </c>
      <c r="CZ7" s="177">
        <f t="shared" si="22"/>
        <v>122.10000000000036</v>
      </c>
      <c r="DA7" s="177">
        <f t="shared" si="22"/>
        <v>123.00000000000037</v>
      </c>
      <c r="DB7" s="177">
        <f t="shared" si="22"/>
        <v>123.90000000000038</v>
      </c>
      <c r="DC7" s="177">
        <f t="shared" si="22"/>
        <v>124.80000000000038</v>
      </c>
      <c r="DD7" s="177">
        <f t="shared" si="22"/>
        <v>125.70000000000039</v>
      </c>
      <c r="DE7" s="177">
        <f t="shared" si="22"/>
        <v>126.60000000000039</v>
      </c>
      <c r="DF7" s="177">
        <f t="shared" si="22"/>
        <v>127.5000000000004</v>
      </c>
      <c r="DG7" s="177">
        <f t="shared" si="22"/>
        <v>128.4000000000004</v>
      </c>
      <c r="DH7" s="177">
        <f t="shared" si="22"/>
        <v>129.30000000000041</v>
      </c>
      <c r="DI7" s="177">
        <f t="shared" si="22"/>
        <v>130.20000000000041</v>
      </c>
      <c r="DJ7" s="177">
        <f t="shared" si="22"/>
        <v>131.10000000000042</v>
      </c>
      <c r="DK7" s="177">
        <f t="shared" si="22"/>
        <v>132.00000000000043</v>
      </c>
      <c r="DL7" s="177">
        <f t="shared" si="7"/>
        <v>132.90000000000043</v>
      </c>
      <c r="DM7" s="177">
        <f t="shared" si="7"/>
        <v>133.80000000000044</v>
      </c>
      <c r="DN7" s="177">
        <f t="shared" si="7"/>
        <v>134.70000000000044</v>
      </c>
      <c r="DO7" s="177">
        <f t="shared" si="7"/>
        <v>135.60000000000045</v>
      </c>
      <c r="DP7" s="177">
        <f t="shared" si="7"/>
        <v>136.50000000000045</v>
      </c>
      <c r="DQ7" s="177">
        <f t="shared" si="7"/>
        <v>137.40000000000046</v>
      </c>
      <c r="DR7" s="177">
        <f t="shared" si="7"/>
        <v>138.30000000000047</v>
      </c>
      <c r="DS7" s="177">
        <f t="shared" si="7"/>
        <v>139.20000000000047</v>
      </c>
      <c r="DT7" s="177">
        <f t="shared" si="7"/>
        <v>140.10000000000048</v>
      </c>
      <c r="DU7" s="177">
        <f t="shared" si="7"/>
        <v>141.00000000000048</v>
      </c>
      <c r="DV7" s="177">
        <f t="shared" si="7"/>
        <v>141.90000000000049</v>
      </c>
      <c r="DW7" s="177">
        <f t="shared" si="7"/>
        <v>142.80000000000049</v>
      </c>
      <c r="DX7" s="177">
        <f t="shared" si="7"/>
        <v>143.7000000000005</v>
      </c>
      <c r="DY7" s="177">
        <f t="shared" si="7"/>
        <v>144.60000000000051</v>
      </c>
      <c r="DZ7" s="177">
        <f t="shared" si="7"/>
        <v>145.50000000000051</v>
      </c>
      <c r="EA7" s="177">
        <f t="shared" si="7"/>
        <v>146.40000000000052</v>
      </c>
      <c r="EB7" s="177">
        <f t="shared" si="7"/>
        <v>147.30000000000052</v>
      </c>
      <c r="EC7" s="177">
        <f t="shared" si="7"/>
        <v>148.20000000000053</v>
      </c>
      <c r="ED7" s="177">
        <f t="shared" si="7"/>
        <v>149.10000000000053</v>
      </c>
      <c r="EE7" s="177">
        <f t="shared" si="7"/>
        <v>150.00000000000054</v>
      </c>
      <c r="EF7" s="177">
        <f t="shared" si="7"/>
        <v>150.90000000000055</v>
      </c>
      <c r="EG7" s="177">
        <f t="shared" si="7"/>
        <v>151.80000000000055</v>
      </c>
      <c r="EH7" s="177">
        <f t="shared" si="7"/>
        <v>152.70000000000056</v>
      </c>
      <c r="EI7" s="177">
        <f t="shared" si="7"/>
        <v>153.60000000000056</v>
      </c>
      <c r="EJ7" s="177">
        <f t="shared" si="7"/>
        <v>154.50000000000057</v>
      </c>
      <c r="EK7" s="177">
        <f t="shared" si="7"/>
        <v>155.40000000000057</v>
      </c>
      <c r="EL7" s="177">
        <f t="shared" si="7"/>
        <v>156.30000000000058</v>
      </c>
      <c r="EM7" s="177">
        <f t="shared" si="7"/>
        <v>157.20000000000059</v>
      </c>
      <c r="EN7" s="177">
        <f t="shared" si="7"/>
        <v>158.10000000000059</v>
      </c>
      <c r="EO7" s="177">
        <f t="shared" si="7"/>
        <v>159.0000000000006</v>
      </c>
      <c r="EP7" s="177">
        <f t="shared" si="7"/>
        <v>159.9000000000006</v>
      </c>
      <c r="EQ7" s="177">
        <f t="shared" si="7"/>
        <v>160.80000000000061</v>
      </c>
      <c r="ER7" s="177">
        <f t="shared" si="7"/>
        <v>161.70000000000061</v>
      </c>
      <c r="ES7" s="177">
        <f t="shared" si="7"/>
        <v>162.60000000000062</v>
      </c>
      <c r="ET7" s="177">
        <f t="shared" si="7"/>
        <v>163.50000000000063</v>
      </c>
      <c r="EU7" s="177">
        <f t="shared" si="7"/>
        <v>164.40000000000063</v>
      </c>
      <c r="EV7" s="177">
        <f t="shared" si="7"/>
        <v>165.30000000000064</v>
      </c>
      <c r="EW7" s="177">
        <f t="shared" si="7"/>
        <v>166.20000000000064</v>
      </c>
      <c r="EX7" s="177">
        <f t="shared" si="7"/>
        <v>167.10000000000065</v>
      </c>
      <c r="EY7" s="177">
        <f t="shared" si="7"/>
        <v>168.00000000000065</v>
      </c>
      <c r="EZ7" s="177">
        <f t="shared" si="7"/>
        <v>168.90000000000066</v>
      </c>
      <c r="FA7" s="177">
        <f t="shared" si="7"/>
        <v>169.80000000000067</v>
      </c>
      <c r="FB7" s="177">
        <f t="shared" si="7"/>
        <v>170.70000000000067</v>
      </c>
      <c r="FC7" s="177">
        <f t="shared" si="7"/>
        <v>171.60000000000068</v>
      </c>
      <c r="FD7" s="177">
        <f t="shared" si="7"/>
        <v>172.50000000000068</v>
      </c>
      <c r="FE7" s="177">
        <f t="shared" si="7"/>
        <v>173.40000000000069</v>
      </c>
      <c r="FF7" s="177">
        <f t="shared" si="7"/>
        <v>174.30000000000069</v>
      </c>
      <c r="FG7" s="177">
        <f t="shared" si="7"/>
        <v>175.2000000000007</v>
      </c>
      <c r="FH7" s="177">
        <f t="shared" si="7"/>
        <v>176.1000000000007</v>
      </c>
      <c r="FI7" s="177">
        <f t="shared" si="8"/>
        <v>177.00000000000071</v>
      </c>
      <c r="FJ7" s="177">
        <f t="shared" si="8"/>
        <v>177.90000000000072</v>
      </c>
      <c r="FK7" s="177">
        <f t="shared" si="8"/>
        <v>178.80000000000072</v>
      </c>
      <c r="FL7" s="177">
        <f t="shared" si="8"/>
        <v>179.70000000000073</v>
      </c>
      <c r="FM7" s="177">
        <f t="shared" si="8"/>
        <v>180.60000000000073</v>
      </c>
      <c r="FN7" s="177">
        <f t="shared" si="8"/>
        <v>181.50000000000074</v>
      </c>
      <c r="FO7" s="177">
        <f t="shared" si="8"/>
        <v>182.40000000000074</v>
      </c>
      <c r="FP7" s="177">
        <f t="shared" si="8"/>
        <v>183.30000000000075</v>
      </c>
      <c r="FQ7" s="177">
        <f t="shared" si="8"/>
        <v>184.20000000000076</v>
      </c>
      <c r="FR7" s="177">
        <f t="shared" si="8"/>
        <v>185.10000000000076</v>
      </c>
      <c r="FS7" s="177">
        <f t="shared" si="8"/>
        <v>186.00000000000077</v>
      </c>
      <c r="FT7" s="177">
        <f t="shared" si="8"/>
        <v>186.90000000000077</v>
      </c>
      <c r="FU7" s="177">
        <f t="shared" si="8"/>
        <v>187.80000000000078</v>
      </c>
      <c r="FV7" s="177">
        <f t="shared" si="8"/>
        <v>188.70000000000078</v>
      </c>
      <c r="FW7" s="177">
        <f t="shared" si="8"/>
        <v>189.60000000000079</v>
      </c>
      <c r="FX7" s="177">
        <f t="shared" si="8"/>
        <v>190.5000000000008</v>
      </c>
      <c r="FY7" s="177">
        <f t="shared" si="8"/>
        <v>191.4000000000008</v>
      </c>
      <c r="FZ7" s="177">
        <f t="shared" si="8"/>
        <v>192.30000000000081</v>
      </c>
      <c r="GA7" s="177">
        <f t="shared" si="8"/>
        <v>193.20000000000081</v>
      </c>
      <c r="GB7" s="177">
        <f t="shared" si="8"/>
        <v>194.10000000000082</v>
      </c>
      <c r="GC7" s="177">
        <f t="shared" si="8"/>
        <v>195.00000000000082</v>
      </c>
      <c r="GD7" s="177">
        <f t="shared" si="8"/>
        <v>195.90000000000083</v>
      </c>
      <c r="GE7" s="177">
        <f t="shared" si="8"/>
        <v>196.80000000000084</v>
      </c>
      <c r="GF7" s="177">
        <f t="shared" si="8"/>
        <v>197.70000000000084</v>
      </c>
      <c r="GG7" s="177">
        <f t="shared" si="8"/>
        <v>198.60000000000085</v>
      </c>
      <c r="GH7" s="177">
        <f t="shared" si="8"/>
        <v>199.50000000000085</v>
      </c>
      <c r="GI7" s="177">
        <f t="shared" si="8"/>
        <v>200.40000000000086</v>
      </c>
      <c r="GJ7" s="177">
        <f t="shared" si="8"/>
        <v>201.30000000000086</v>
      </c>
      <c r="GK7" s="177">
        <f t="shared" si="8"/>
        <v>202.20000000000087</v>
      </c>
      <c r="GL7" s="177">
        <f t="shared" si="8"/>
        <v>203.10000000000088</v>
      </c>
      <c r="GM7" s="177">
        <f t="shared" si="8"/>
        <v>204.00000000000088</v>
      </c>
      <c r="GN7" s="177">
        <f t="shared" si="8"/>
        <v>204.90000000000089</v>
      </c>
      <c r="GO7" s="177">
        <f t="shared" si="8"/>
        <v>205.80000000000089</v>
      </c>
      <c r="GP7" s="177">
        <f t="shared" si="8"/>
        <v>206.7000000000009</v>
      </c>
      <c r="GQ7" s="177">
        <f t="shared" si="8"/>
        <v>207.6000000000009</v>
      </c>
      <c r="GR7" s="177">
        <f t="shared" si="8"/>
        <v>208.50000000000091</v>
      </c>
      <c r="GS7" s="177">
        <f t="shared" si="8"/>
        <v>209.40000000000092</v>
      </c>
      <c r="GT7" s="177">
        <f t="shared" si="8"/>
        <v>210.30000000000092</v>
      </c>
      <c r="GU7" s="177">
        <f t="shared" si="8"/>
        <v>211.20000000000093</v>
      </c>
      <c r="GV7" s="177">
        <f t="shared" si="8"/>
        <v>212.10000000000093</v>
      </c>
      <c r="GW7" s="177">
        <f t="shared" si="8"/>
        <v>213.00000000000094</v>
      </c>
      <c r="GX7" s="177">
        <f t="shared" si="8"/>
        <v>213.90000000000094</v>
      </c>
      <c r="GY7" s="177">
        <f t="shared" si="8"/>
        <v>214.80000000000095</v>
      </c>
      <c r="GZ7" s="177">
        <f t="shared" si="8"/>
        <v>215.70000000000095</v>
      </c>
      <c r="HA7" s="177">
        <f t="shared" si="8"/>
        <v>216.60000000000096</v>
      </c>
      <c r="HB7" s="177">
        <f t="shared" si="8"/>
        <v>217.50000000000097</v>
      </c>
      <c r="HC7" s="177">
        <f t="shared" si="8"/>
        <v>218.40000000000097</v>
      </c>
      <c r="HD7" s="177">
        <f t="shared" si="8"/>
        <v>219.30000000000098</v>
      </c>
      <c r="HE7" s="177">
        <f t="shared" si="8"/>
        <v>220.20000000000098</v>
      </c>
      <c r="HF7" s="177">
        <f t="shared" si="8"/>
        <v>221.10000000000099</v>
      </c>
      <c r="HG7" s="177">
        <f t="shared" si="8"/>
        <v>222.00000000000099</v>
      </c>
      <c r="HH7" s="177">
        <f t="shared" si="8"/>
        <v>222.900000000001</v>
      </c>
      <c r="HI7" s="177">
        <f t="shared" si="8"/>
        <v>223.80000000000101</v>
      </c>
      <c r="HJ7" s="177">
        <f t="shared" si="8"/>
        <v>224.70000000000101</v>
      </c>
      <c r="HK7" s="177">
        <f t="shared" si="8"/>
        <v>225.60000000000102</v>
      </c>
      <c r="HL7" s="177">
        <f t="shared" si="8"/>
        <v>226.50000000000102</v>
      </c>
      <c r="HM7" s="177">
        <f t="shared" si="8"/>
        <v>227.40000000000103</v>
      </c>
      <c r="HN7" s="177">
        <f t="shared" si="8"/>
        <v>228.30000000000103</v>
      </c>
      <c r="HO7" s="177">
        <f t="shared" si="8"/>
        <v>229.20000000000104</v>
      </c>
      <c r="HP7" s="177">
        <f t="shared" si="8"/>
        <v>230.10000000000105</v>
      </c>
      <c r="HQ7" s="177">
        <f t="shared" si="8"/>
        <v>231.00000000000105</v>
      </c>
      <c r="HR7" s="177">
        <f t="shared" si="8"/>
        <v>231.90000000000106</v>
      </c>
      <c r="HS7" s="177">
        <f t="shared" si="8"/>
        <v>232.80000000000106</v>
      </c>
      <c r="HT7" s="177">
        <f t="shared" ref="HT7:HZ7" si="23">IF(ISNONTEXT($AH7),HS7+$AH7,"")</f>
        <v>233.70000000000107</v>
      </c>
      <c r="HU7" s="177">
        <f t="shared" si="23"/>
        <v>234.60000000000107</v>
      </c>
      <c r="HV7" s="177">
        <f t="shared" si="23"/>
        <v>235.50000000000108</v>
      </c>
      <c r="HW7" s="177">
        <f t="shared" si="23"/>
        <v>236.40000000000109</v>
      </c>
      <c r="HX7" s="177">
        <f t="shared" si="23"/>
        <v>237.30000000000109</v>
      </c>
      <c r="HY7" s="177">
        <f t="shared" si="23"/>
        <v>238.2000000000011</v>
      </c>
      <c r="HZ7" s="177">
        <f t="shared" si="23"/>
        <v>239.1000000000011</v>
      </c>
      <c r="IA7" s="192">
        <f t="shared" si="21"/>
        <v>239.9990000000011</v>
      </c>
      <c r="IB7" s="193">
        <f t="shared" si="10"/>
        <v>0</v>
      </c>
      <c r="IC7" s="193">
        <f t="shared" si="11"/>
        <v>5.6605063045781879E-7</v>
      </c>
      <c r="ID7" s="193">
        <f t="shared" si="11"/>
        <v>4.3935740305379809E-6</v>
      </c>
      <c r="IE7" s="193">
        <f t="shared" si="11"/>
        <v>1.4384605013574638E-5</v>
      </c>
      <c r="IF7" s="193">
        <f t="shared" si="11"/>
        <v>3.3071448885589183E-5</v>
      </c>
      <c r="IG7" s="193">
        <f t="shared" si="11"/>
        <v>6.2640396949768042E-5</v>
      </c>
      <c r="IH7" s="193">
        <f t="shared" si="11"/>
        <v>1.049544726210543E-4</v>
      </c>
      <c r="II7" s="193">
        <f t="shared" si="11"/>
        <v>1.6157523419107735E-4</v>
      </c>
      <c r="IJ7" s="193">
        <f t="shared" si="11"/>
        <v>2.3378365985587339E-4</v>
      </c>
      <c r="IK7" s="193">
        <f t="shared" si="11"/>
        <v>3.2260014019438641E-4</v>
      </c>
      <c r="IL7" s="193">
        <f t="shared" si="11"/>
        <v>4.2880360286458671E-4</v>
      </c>
      <c r="IM7" s="193">
        <f t="shared" si="11"/>
        <v>5.5294979386619452E-4</v>
      </c>
      <c r="IN7" s="193">
        <f t="shared" si="11"/>
        <v>6.953887393044547E-4</v>
      </c>
      <c r="IO7" s="193">
        <f t="shared" si="11"/>
        <v>8.5628141117818479E-4</v>
      </c>
      <c r="IP7" s="193">
        <f t="shared" si="11"/>
        <v>1.0356156203073764E-3</v>
      </c>
      <c r="IQ7" s="193">
        <f t="shared" si="11"/>
        <v>1.233221159111036E-3</v>
      </c>
      <c r="IR7" s="193">
        <f t="shared" si="11"/>
        <v>1.4487842165446115E-3</v>
      </c>
      <c r="IS7" s="193">
        <f t="shared" si="11"/>
        <v>1.6818610871083945E-3</v>
      </c>
      <c r="IT7" s="193">
        <f t="shared" si="11"/>
        <v>1.9318911954435036E-3</v>
      </c>
      <c r="IU7" s="193">
        <f t="shared" si="11"/>
        <v>2.1982094576408319E-3</v>
      </c>
      <c r="IV7" s="193">
        <f t="shared" si="11"/>
        <v>2.4800580000000306E-3</v>
      </c>
      <c r="IW7" s="193">
        <f t="shared" si="11"/>
        <v>2.7765972555910405E-3</v>
      </c>
      <c r="IX7" s="193">
        <f t="shared" si="11"/>
        <v>3.0869164585891266E-3</v>
      </c>
      <c r="IY7" s="193">
        <f t="shared" si="11"/>
        <v>3.4100435559761728E-3</v>
      </c>
      <c r="IZ7" s="193">
        <f t="shared" si="11"/>
        <v>3.7449545558262188E-3</v>
      </c>
      <c r="JA7" s="193">
        <f t="shared" si="11"/>
        <v>4.0905823310216733E-3</v>
      </c>
      <c r="JB7" s="193">
        <f t="shared" si="11"/>
        <v>4.4458248968783261E-3</v>
      </c>
      <c r="JC7" s="193">
        <f t="shared" si="11"/>
        <v>4.8095531807924438E-3</v>
      </c>
      <c r="JD7" s="193">
        <f t="shared" si="11"/>
        <v>5.1806183016615791E-3</v>
      </c>
      <c r="JE7" s="193">
        <f t="shared" si="11"/>
        <v>5.5578583764724007E-3</v>
      </c>
      <c r="JF7" s="193">
        <f t="shared" si="11"/>
        <v>5.9401048710938124E-3</v>
      </c>
      <c r="JG7" s="193">
        <f t="shared" si="11"/>
        <v>6.3261885119620716E-3</v>
      </c>
      <c r="JH7" s="193">
        <f t="shared" si="11"/>
        <v>6.7149447749960357E-3</v>
      </c>
      <c r="JI7" s="193">
        <f t="shared" si="11"/>
        <v>7.1052189677357352E-3</v>
      </c>
      <c r="JJ7" s="193">
        <f t="shared" si="11"/>
        <v>7.4958709203555938E-3</v>
      </c>
      <c r="JK7" s="193">
        <f t="shared" si="11"/>
        <v>7.8857793008652467E-3</v>
      </c>
      <c r="JL7" s="193">
        <f t="shared" si="11"/>
        <v>8.273845569475663E-3</v>
      </c>
      <c r="JM7" s="193">
        <f t="shared" si="11"/>
        <v>8.6589975867764155E-3</v>
      </c>
      <c r="JN7" s="193">
        <f t="shared" si="11"/>
        <v>9.0401928900415811E-3</v>
      </c>
      <c r="JO7" s="193">
        <f t="shared" si="11"/>
        <v>9.416421651656166E-3</v>
      </c>
      <c r="JP7" s="193">
        <f t="shared" si="11"/>
        <v>9.786709333333414E-3</v>
      </c>
      <c r="JQ7" s="193">
        <f t="shared" si="11"/>
        <v>1.0150119049474486E-2</v>
      </c>
      <c r="JR7" s="193">
        <f t="shared" si="11"/>
        <v>1.0505753652706663E-2</v>
      </c>
      <c r="JS7" s="193">
        <f t="shared" si="11"/>
        <v>1.0852757554324447E-2</v>
      </c>
      <c r="JT7" s="193">
        <f t="shared" si="11"/>
        <v>1.119031829204898E-2</v>
      </c>
      <c r="JU7" s="193">
        <f t="shared" si="11"/>
        <v>1.1517667857215967E-2</v>
      </c>
      <c r="JV7" s="193">
        <f t="shared" si="11"/>
        <v>1.183408379320011E-2</v>
      </c>
      <c r="JW7" s="193">
        <f t="shared" si="11"/>
        <v>1.2138890076585401E-2</v>
      </c>
      <c r="JX7" s="193">
        <f t="shared" si="11"/>
        <v>1.2431457792294993E-2</v>
      </c>
      <c r="JY7" s="193">
        <f t="shared" si="11"/>
        <v>1.2711205613602323E-2</v>
      </c>
      <c r="JZ7" s="193">
        <f t="shared" si="11"/>
        <v>1.297760009765633E-2</v>
      </c>
      <c r="KA7" s="193">
        <f t="shared" si="11"/>
        <v>1.323015580686787E-2</v>
      </c>
      <c r="KB7" s="193">
        <f t="shared" si="11"/>
        <v>1.3468435266222498E-2</v>
      </c>
      <c r="KC7" s="193">
        <f t="shared" si="11"/>
        <v>1.3692048766305516E-2</v>
      </c>
      <c r="KD7" s="193">
        <f t="shared" si="11"/>
        <v>1.3900654021549871E-2</v>
      </c>
      <c r="KE7" s="193">
        <f t="shared" si="11"/>
        <v>1.4093955692944905E-2</v>
      </c>
      <c r="KF7" s="193">
        <f t="shared" si="11"/>
        <v>1.4271704784175164E-2</v>
      </c>
      <c r="KG7" s="193">
        <f t="shared" si="11"/>
        <v>1.4433697919892605E-2</v>
      </c>
      <c r="KH7" s="193">
        <f t="shared" si="11"/>
        <v>1.4579776514563306E-2</v>
      </c>
      <c r="KI7" s="193">
        <f t="shared" si="11"/>
        <v>1.4709825840070474E-2</v>
      </c>
      <c r="KJ7" s="193">
        <f t="shared" si="11"/>
        <v>1.4823774000000041E-2</v>
      </c>
      <c r="KK7" s="193">
        <f t="shared" si="11"/>
        <v>1.492159081828243E-2</v>
      </c>
      <c r="KL7" s="193">
        <f t="shared" si="11"/>
        <v>1.5003286649615031E-2</v>
      </c>
      <c r="KM7" s="193">
        <f t="shared" si="11"/>
        <v>1.5068911118844036E-2</v>
      </c>
      <c r="KN7" s="193">
        <f t="shared" ref="KN7:KN70" si="24">IF(ISNONTEXT($Q7),IF($G7="R",_xlfn.BETA.DIST(CU7,$M7,$N7,FALSE,$B7,$D7),_xlfn.BETA.DIST(CU7,$N7,$M7,FALSE,$B7,$D7)),NA())</f>
        <v>1.511855179624177E-2</v>
      </c>
      <c r="KO7" s="193">
        <f t="shared" si="12"/>
        <v>1.5152332815376295E-2</v>
      </c>
      <c r="KP7" s="193">
        <f t="shared" si="12"/>
        <v>1.517041344003432E-2</v>
      </c>
      <c r="KQ7" s="193">
        <f t="shared" si="12"/>
        <v>1.5172986586425628E-2</v>
      </c>
      <c r="KR7" s="193">
        <f t="shared" si="12"/>
        <v>1.5160277306668029E-2</v>
      </c>
      <c r="KS7" s="193">
        <f t="shared" si="12"/>
        <v>1.5132541239325836E-2</v>
      </c>
      <c r="KT7" s="193">
        <f t="shared" si="12"/>
        <v>1.5090063032552068E-2</v>
      </c>
      <c r="KU7" s="193">
        <f t="shared" si="12"/>
        <v>1.503315474516528E-2</v>
      </c>
      <c r="KV7" s="193">
        <f t="shared" si="12"/>
        <v>1.4962154230775779E-2</v>
      </c>
      <c r="KW7" s="193">
        <f t="shared" si="12"/>
        <v>1.4877423509863239E-2</v>
      </c>
      <c r="KX7" s="193">
        <f t="shared" si="12"/>
        <v>1.4779347134498187E-2</v>
      </c>
      <c r="KY7" s="193">
        <f t="shared" si="12"/>
        <v>1.4668330550193738E-2</v>
      </c>
      <c r="KZ7" s="193">
        <f t="shared" si="12"/>
        <v>1.4544798459171103E-2</v>
      </c>
      <c r="LA7" s="193">
        <f t="shared" si="12"/>
        <v>1.4409193189122703E-2</v>
      </c>
      <c r="LB7" s="193">
        <f t="shared" si="12"/>
        <v>1.4261973071360677E-2</v>
      </c>
      <c r="LC7" s="193">
        <f t="shared" si="12"/>
        <v>1.4103610832045522E-2</v>
      </c>
      <c r="LD7" s="193">
        <f t="shared" si="12"/>
        <v>1.3934591999999923E-2</v>
      </c>
      <c r="LE7" s="193">
        <f t="shared" si="12"/>
        <v>1.3755413334426645E-2</v>
      </c>
      <c r="LF7" s="193">
        <f t="shared" si="12"/>
        <v>1.3566581275666264E-2</v>
      </c>
      <c r="LG7" s="193">
        <f t="shared" si="12"/>
        <v>1.3368610421950734E-2</v>
      </c>
      <c r="LH7" s="193">
        <f t="shared" si="12"/>
        <v>1.3162022034932634E-2</v>
      </c>
      <c r="LI7" s="193">
        <f t="shared" si="12"/>
        <v>1.2947342576596471E-2</v>
      </c>
      <c r="LJ7" s="193">
        <f t="shared" si="12"/>
        <v>1.2725102279989022E-2</v>
      </c>
      <c r="LK7" s="193">
        <f t="shared" si="12"/>
        <v>1.2495833756038934E-2</v>
      </c>
      <c r="LL7" s="193">
        <f t="shared" si="12"/>
        <v>1.226007063857276E-2</v>
      </c>
      <c r="LM7" s="193">
        <f t="shared" si="12"/>
        <v>1.2018346269474763E-2</v>
      </c>
      <c r="LN7" s="193">
        <f t="shared" si="12"/>
        <v>1.177119242578112E-2</v>
      </c>
      <c r="LO7" s="193">
        <f t="shared" si="12"/>
        <v>1.1519138090346144E-2</v>
      </c>
      <c r="LP7" s="193">
        <f t="shared" si="12"/>
        <v>1.1262708267567992E-2</v>
      </c>
      <c r="LQ7" s="193">
        <f t="shared" si="12"/>
        <v>1.1002422845514757E-2</v>
      </c>
      <c r="LR7" s="193">
        <f t="shared" si="12"/>
        <v>1.0738795505648635E-2</v>
      </c>
      <c r="LS7" s="193">
        <f t="shared" si="12"/>
        <v>1.0472332681205596E-2</v>
      </c>
      <c r="LT7" s="193">
        <f t="shared" si="12"/>
        <v>1.0203532565151588E-2</v>
      </c>
      <c r="LU7" s="193">
        <f t="shared" si="12"/>
        <v>9.9328841685025517E-3</v>
      </c>
      <c r="LV7" s="193">
        <f t="shared" si="12"/>
        <v>9.6608664296658035E-3</v>
      </c>
      <c r="LW7" s="193">
        <f t="shared" si="12"/>
        <v>9.3879473753331749E-3</v>
      </c>
      <c r="LX7" s="193">
        <f t="shared" si="12"/>
        <v>9.1145833333331726E-3</v>
      </c>
      <c r="LY7" s="193">
        <f t="shared" si="12"/>
        <v>8.8412181977290082E-3</v>
      </c>
      <c r="LZ7" s="193">
        <f t="shared" si="12"/>
        <v>8.5682827463324663E-3</v>
      </c>
      <c r="MA7" s="193">
        <f t="shared" si="12"/>
        <v>8.2961940106904032E-3</v>
      </c>
      <c r="MB7" s="193">
        <f t="shared" si="12"/>
        <v>8.0253546984896881E-3</v>
      </c>
      <c r="MC7" s="193">
        <f t="shared" si="12"/>
        <v>7.7561526682203554E-3</v>
      </c>
      <c r="MD7" s="193">
        <f t="shared" si="12"/>
        <v>7.4889604558323278E-3</v>
      </c>
      <c r="ME7" s="193">
        <f t="shared" si="12"/>
        <v>7.2241348530211712E-3</v>
      </c>
      <c r="MF7" s="193">
        <f t="shared" si="12"/>
        <v>6.9620165366813033E-3</v>
      </c>
      <c r="MG7" s="193">
        <f t="shared" si="12"/>
        <v>6.7029297489709641E-3</v>
      </c>
      <c r="MH7" s="193">
        <f t="shared" si="12"/>
        <v>6.4471820273435884E-3</v>
      </c>
      <c r="MI7" s="193">
        <f t="shared" si="12"/>
        <v>6.1950639838123161E-3</v>
      </c>
      <c r="MJ7" s="193">
        <f t="shared" si="12"/>
        <v>5.9468491326312182E-3</v>
      </c>
      <c r="MK7" s="193">
        <f t="shared" si="12"/>
        <v>5.7027937654959048E-3</v>
      </c>
      <c r="ML7" s="193">
        <f t="shared" si="12"/>
        <v>5.4631368732893041E-3</v>
      </c>
      <c r="MM7" s="193">
        <f t="shared" si="12"/>
        <v>5.2281001133243181E-3</v>
      </c>
      <c r="MN7" s="193">
        <f t="shared" si="12"/>
        <v>4.9978878209647071E-3</v>
      </c>
      <c r="MO7" s="193">
        <f t="shared" si="12"/>
        <v>4.7726870644380073E-3</v>
      </c>
      <c r="MP7" s="193">
        <f t="shared" si="12"/>
        <v>4.5526677415907634E-3</v>
      </c>
      <c r="MQ7" s="193">
        <f t="shared" si="12"/>
        <v>4.3379827172752338E-3</v>
      </c>
      <c r="MR7" s="193">
        <f t="shared" si="12"/>
        <v>4.1287679999998505E-3</v>
      </c>
      <c r="MS7" s="193">
        <f t="shared" si="12"/>
        <v>3.9251429564212941E-3</v>
      </c>
      <c r="MT7" s="193">
        <f t="shared" si="12"/>
        <v>3.727210562205715E-3</v>
      </c>
      <c r="MU7" s="193">
        <f t="shared" si="12"/>
        <v>3.5350576877388449E-3</v>
      </c>
      <c r="MV7" s="193">
        <f t="shared" si="12"/>
        <v>3.348755417120972E-3</v>
      </c>
      <c r="MW7" s="193">
        <f t="shared" si="12"/>
        <v>3.1683593988417252E-3</v>
      </c>
      <c r="MX7" s="193">
        <f t="shared" si="12"/>
        <v>2.9939102264922449E-3</v>
      </c>
      <c r="MY7" s="193">
        <f t="shared" si="12"/>
        <v>2.8254338478381318E-3</v>
      </c>
      <c r="MZ7" s="193">
        <f t="shared" ref="MZ7:MZ70" si="25">IF(ISNONTEXT($Q7),IF($G7="R",_xlfn.BETA.DIST(FG7,$M7,$N7,FALSE,$B7,$D7),_xlfn.BETA.DIST(FG7,$N7,$M7,FALSE,$B7,$D7)),NA())</f>
        <v>2.6629420005456661E-3</v>
      </c>
      <c r="NA7" s="193">
        <f t="shared" si="13"/>
        <v>2.5064326728261991E-3</v>
      </c>
      <c r="NB7" s="193">
        <f t="shared" si="13"/>
        <v>2.3558905872394682E-3</v>
      </c>
      <c r="NC7" s="193">
        <f t="shared" si="13"/>
        <v>2.211287705875537E-3</v>
      </c>
      <c r="ND7" s="193">
        <f t="shared" si="13"/>
        <v>2.0725837551174593E-3</v>
      </c>
      <c r="NE7" s="193">
        <f t="shared" si="13"/>
        <v>1.9397267681724312E-3</v>
      </c>
      <c r="NF7" s="193">
        <f t="shared" si="13"/>
        <v>1.8126536435481859E-3</v>
      </c>
      <c r="NG7" s="193">
        <f t="shared" si="13"/>
        <v>1.6912907176436383E-3</v>
      </c>
      <c r="NH7" s="193">
        <f t="shared" si="13"/>
        <v>1.5755543496184228E-3</v>
      </c>
      <c r="NI7" s="193">
        <f t="shared" si="13"/>
        <v>1.4653515167047698E-3</v>
      </c>
      <c r="NJ7" s="193">
        <f t="shared" si="13"/>
        <v>1.3605804181275182E-3</v>
      </c>
      <c r="NK7" s="193">
        <f t="shared" si="13"/>
        <v>1.2611310858034344E-3</v>
      </c>
      <c r="NL7" s="193">
        <f t="shared" si="13"/>
        <v>1.1668859999999222E-3</v>
      </c>
      <c r="NM7" s="193">
        <f t="shared" si="13"/>
        <v>1.0777207081452431E-3</v>
      </c>
      <c r="NN7" s="193">
        <f t="shared" si="13"/>
        <v>9.9350444499794071E-4</v>
      </c>
      <c r="NO7" s="193">
        <f t="shared" si="13"/>
        <v>9.1410075240174913E-4</v>
      </c>
      <c r="NP7" s="193">
        <f t="shared" si="13"/>
        <v>8.3936809687443323E-4</v>
      </c>
      <c r="NQ7" s="193">
        <f t="shared" si="13"/>
        <v>7.6916048330428165E-4</v>
      </c>
      <c r="NR7" s="193">
        <f t="shared" si="13"/>
        <v>7.0332806305673846E-4</v>
      </c>
      <c r="NS7" s="193">
        <f t="shared" si="13"/>
        <v>6.4171773482549449E-4</v>
      </c>
      <c r="NT7" s="193">
        <f t="shared" si="13"/>
        <v>5.8417373659779481E-4</v>
      </c>
      <c r="NU7" s="193">
        <f t="shared" si="13"/>
        <v>5.3053822714215458E-4</v>
      </c>
      <c r="NV7" s="193">
        <f t="shared" si="13"/>
        <v>4.8065185546870707E-4</v>
      </c>
      <c r="NW7" s="193">
        <f t="shared" si="13"/>
        <v>4.3435431675749976E-4</v>
      </c>
      <c r="NX7" s="193">
        <f t="shared" si="13"/>
        <v>3.9148489329864967E-4</v>
      </c>
      <c r="NY7" s="193">
        <f t="shared" si="13"/>
        <v>3.5188297904001212E-4</v>
      </c>
      <c r="NZ7" s="193">
        <f t="shared" si="13"/>
        <v>3.1538858639320667E-4</v>
      </c>
      <c r="OA7" s="193">
        <f t="shared" si="13"/>
        <v>2.818428340072331E-4</v>
      </c>
      <c r="OB7" s="193">
        <f t="shared" si="13"/>
        <v>2.5108841428067596E-4</v>
      </c>
      <c r="OC7" s="193">
        <f t="shared" si="13"/>
        <v>2.2297003944852408E-4</v>
      </c>
      <c r="OD7" s="193">
        <f t="shared" si="13"/>
        <v>1.9733486514799834E-4</v>
      </c>
      <c r="OE7" s="193">
        <f t="shared" si="13"/>
        <v>1.7403289043944545E-4</v>
      </c>
      <c r="OF7" s="193">
        <f t="shared" si="13"/>
        <v>1.5291733333331359E-4</v>
      </c>
      <c r="OG7" s="193">
        <f t="shared" si="13"/>
        <v>1.3384498095251964E-4</v>
      </c>
      <c r="OH7" s="193">
        <f t="shared" si="13"/>
        <v>1.1667651354108202E-4</v>
      </c>
      <c r="OI7" s="193">
        <f t="shared" si="13"/>
        <v>1.0127680161480693E-4</v>
      </c>
      <c r="OJ7" s="193">
        <f t="shared" si="13"/>
        <v>8.7515175638002845E-5</v>
      </c>
      <c r="OK7" s="193">
        <f t="shared" si="13"/>
        <v>7.5265667701709493E-5</v>
      </c>
      <c r="OL7" s="193">
        <f t="shared" si="13"/>
        <v>6.4407224773737026E-5</v>
      </c>
      <c r="OM7" s="193">
        <f t="shared" si="13"/>
        <v>5.482389318894727E-5</v>
      </c>
      <c r="ON7" s="193">
        <f t="shared" si="13"/>
        <v>4.6404974149623819E-5</v>
      </c>
      <c r="OO7" s="193">
        <f t="shared" si="13"/>
        <v>3.9045150110523502E-5</v>
      </c>
      <c r="OP7" s="193">
        <f t="shared" si="13"/>
        <v>3.2644582031243786E-5</v>
      </c>
      <c r="OQ7" s="193">
        <f t="shared" si="13"/>
        <v>2.7108977589897164E-5</v>
      </c>
      <c r="OR7" s="193">
        <f t="shared" si="13"/>
        <v>2.2349630566736696E-5</v>
      </c>
      <c r="OS7" s="193">
        <f t="shared" si="13"/>
        <v>1.828343172435188E-5</v>
      </c>
      <c r="OT7" s="193">
        <f t="shared" si="13"/>
        <v>1.4832851632322617E-5</v>
      </c>
      <c r="OU7" s="193">
        <f t="shared" si="13"/>
        <v>1.1925896008806572E-5</v>
      </c>
      <c r="OV7" s="193">
        <f t="shared" si="13"/>
        <v>9.4960342794215934E-6</v>
      </c>
      <c r="OW7" s="193">
        <f t="shared" si="13"/>
        <v>7.4821021849849386E-6</v>
      </c>
      <c r="OX7" s="193">
        <f t="shared" si="13"/>
        <v>5.8281794041737093E-6</v>
      </c>
      <c r="OY7" s="193">
        <f t="shared" si="13"/>
        <v>4.4834432949858386E-6</v>
      </c>
      <c r="OZ7" s="193">
        <f t="shared" si="13"/>
        <v>3.4019999999989283E-6</v>
      </c>
      <c r="PA7" s="193">
        <f t="shared" si="13"/>
        <v>2.5426943048529879E-6</v>
      </c>
      <c r="PB7" s="193">
        <f t="shared" si="13"/>
        <v>1.8688997871173382E-6</v>
      </c>
      <c r="PC7" s="193">
        <f t="shared" si="13"/>
        <v>1.3482909437452219E-6</v>
      </c>
      <c r="PD7" s="193">
        <f t="shared" si="13"/>
        <v>9.5259913966894273E-7</v>
      </c>
      <c r="PE7" s="193">
        <f t="shared" si="13"/>
        <v>6.5735437774629346E-7</v>
      </c>
      <c r="PF7" s="193">
        <f t="shared" si="13"/>
        <v>4.4161505123379216E-7</v>
      </c>
      <c r="PG7" s="193">
        <f t="shared" si="13"/>
        <v>2.8768800423499575E-7</v>
      </c>
      <c r="PH7" s="193">
        <f t="shared" si="13"/>
        <v>1.8084139315189841E-7</v>
      </c>
      <c r="PI7" s="193">
        <f t="shared" si="13"/>
        <v>1.0901301305509264E-7</v>
      </c>
      <c r="PJ7" s="193">
        <f t="shared" si="13"/>
        <v>6.2516927083290672E-8</v>
      </c>
      <c r="PK7" s="193">
        <f t="shared" si="13"/>
        <v>3.3751414485361104E-8</v>
      </c>
      <c r="PL7" s="193">
        <f t="shared" ref="PL7:PL70" si="26">IF(ISNONTEXT($Q7),IF($G7="R",_xlfn.BETA.DIST(HS7,$M7,$N7,FALSE,$B7,$D7),_xlfn.BETA.DIST(HS7,$N7,$M7,FALSE,$B7,$D7)),NA())</f>
        <v>1.6911433727985141E-8</v>
      </c>
      <c r="PM7" s="193">
        <f t="shared" si="14"/>
        <v>7.7089812095638527E-9</v>
      </c>
      <c r="PN7" s="193">
        <f t="shared" si="14"/>
        <v>3.1049135459963549E-9</v>
      </c>
      <c r="PO7" s="193">
        <f t="shared" si="14"/>
        <v>1.0559921264633506E-9</v>
      </c>
      <c r="PP7" s="193">
        <f t="shared" si="14"/>
        <v>2.8110267733283401E-10</v>
      </c>
      <c r="PQ7" s="193">
        <f t="shared" si="14"/>
        <v>5.0799919816283452E-11</v>
      </c>
      <c r="PR7" s="193">
        <f t="shared" si="14"/>
        <v>4.5280619999835214E-12</v>
      </c>
      <c r="PS7" s="193">
        <f t="shared" si="14"/>
        <v>7.1828376301558588E-14</v>
      </c>
      <c r="PT7" s="193">
        <f t="shared" si="14"/>
        <v>1.3720328485929176E-31</v>
      </c>
    </row>
    <row r="8" spans="1:449" x14ac:dyDescent="0.45">
      <c r="A8" s="20">
        <v>5</v>
      </c>
      <c r="B8" s="115">
        <v>60</v>
      </c>
      <c r="C8" s="115">
        <v>120</v>
      </c>
      <c r="D8" s="115">
        <v>240</v>
      </c>
      <c r="E8" s="110">
        <f t="shared" si="15"/>
        <v>1</v>
      </c>
      <c r="F8" s="21">
        <f t="shared" si="16"/>
        <v>33.333333333333329</v>
      </c>
      <c r="G8" s="22" t="str">
        <f t="shared" si="17"/>
        <v>R</v>
      </c>
      <c r="H8" s="23" t="str">
        <f>IF(F8="","",IF(OR($F8&lt;Skew!$B$3,$F8=Skew!$B$3),IF($F8&gt;Skew!$C$3,Skew!$A$3,IF($F8&gt;Skew!$C$4,Skew!$A$4,IF($F8&gt;Skew!$C$5,Skew!$A$5,IF($F8&gt;Skew!$C$6,Skew!$A$6,IF($F8&gt;Skew!$C$7,Skew!$A$7,IF($F8&gt;Skew!$C$8,Skew!$A$8,IF($F8&gt;Skew!$C$9,Skew!$A$9,IF($F8&gt;Skew!$C$10,Skew!$A$10,IF($F8&gt;Skew!$C$11,Skew!$A$11,IF($F8&gt;Skew!$C$12,Skew!$A$12,IF($F8&gt;Skew!$C$13,Skew!$A$13,IF($F8&gt;Skew!$C$14,Skew!$A$14,IF($F8&gt;Skew!$C$15,Skew!$A$15,IF($F8&gt;Skew!$C$16,Skew!$A$16,Skew!$A$17)
)))))))))))))))</f>
        <v>Slight skew</v>
      </c>
      <c r="I8" s="22">
        <f>IF(F8="","",MATCH(H8,Skew!$A$3:$A$17,0))</f>
        <v>3</v>
      </c>
      <c r="J8" s="22">
        <f t="shared" si="0"/>
        <v>150</v>
      </c>
      <c r="K8" s="24" t="s">
        <v>27</v>
      </c>
      <c r="L8" s="22">
        <f>IF(OR(F8="",K8=""),"",MATCH(K8,Confidence!$A$3:$A$12,0))</f>
        <v>5</v>
      </c>
      <c r="M8" s="25">
        <f t="shared" si="1"/>
        <v>3</v>
      </c>
      <c r="N8" s="25">
        <f t="shared" si="2"/>
        <v>5</v>
      </c>
      <c r="O8" s="22"/>
      <c r="P8" s="102">
        <f t="shared" si="3"/>
        <v>127.5</v>
      </c>
      <c r="Q8" s="102">
        <f t="shared" si="4"/>
        <v>29.052</v>
      </c>
      <c r="R8" s="37">
        <f t="shared" si="5"/>
        <v>844.01870399999996</v>
      </c>
      <c r="S8" s="115">
        <v>150</v>
      </c>
      <c r="T8" s="204">
        <f>IF(AND(B8&gt;0,C8&gt;0,D8&gt;0,M8&gt;0,N8&gt;0,S8&gt;0,NOT(K8="")),ABS(VLOOKUP($S$1,VLookups!$A$30:$B$31,2,FALSE)-_xlfn.BETA.DIST(S8,IF(G8="L",N8,M8),IF(G8="L",M8,N8),TRUE,B8,D8)),"")</f>
        <v>0.7734375</v>
      </c>
      <c r="U8" s="112">
        <f>IF(OR($M8="",$N8=""),"",_xlfn.BETA.INV(ABS(VLOOKUP($S$1,VLookups!$A$30:$B$31,2,FALSE)-U$3),IF($G8="L",$N8,$M8),IF($G8="L",$M8,$N8),$B8,$D8))</f>
        <v>83.1761507047637</v>
      </c>
      <c r="V8" s="113">
        <f>IF(OR($M8="",$N8=""),"",_xlfn.BETA.INV(ABS(VLOOKUP($S$1,VLookups!$A$30:$B$31,2,FALSE)-V$3),IF($G8="L",$N8,$M8),IF($G8="L",$M8,$N8),$B8,$D8))</f>
        <v>178.57294149203952</v>
      </c>
      <c r="W8" s="112">
        <f>IF(OR($M8="",$N8=""),"",_xlfn.BETA.INV(ABS(VLOOKUP($S$1,VLookups!$A$30:$B$31,2,FALSE)-W$3),IF($G8="L",$N8,$M8),IF($G8="L",$M8,$N8),$B8,$D8))</f>
        <v>90.534915131496092</v>
      </c>
      <c r="X8" s="113">
        <f>IF(OR($M8="",$N8=""),"",_xlfn.BETA.INV(ABS(VLOOKUP($S$1,VLookups!$A$30:$B$31,2,FALSE)-X$3),IF($G8="L",$N8,$M8),IF($G8="L",$M8,$N8),$B8,$D8))</f>
        <v>101.09876358297106</v>
      </c>
      <c r="Y8" s="112">
        <f>IF(OR($M8="",$N8=""),"",_xlfn.BETA.INV(ABS(VLOOKUP($S$1,VLookups!$A$30:$B$31,2,FALSE)-Y$3),IF($G8="L",$N8,$M8),IF($G8="L",$M8,$N8),$B8,$D8))</f>
        <v>109.74114490288321</v>
      </c>
      <c r="Z8" s="113">
        <f>IF(OR($M8="",$N8=""),"",_xlfn.BETA.INV(ABS(VLOOKUP($S$1,VLookups!$A$30:$B$31,2,FALSE)-Z$3),IF($G8="L",$N8,$M8),IF($G8="L",$M8,$N8),$B8,$D8))</f>
        <v>117.70544950155609</v>
      </c>
      <c r="AA8" s="112">
        <f>IF(OR($M8="",$N8=""),"",_xlfn.BETA.INV(ABS(VLOOKUP($S$1,VLookups!$A$30:$B$31,2,FALSE)-AA$3),IF($G8="L",$N8,$M8),IF($G8="L",$M8,$N8),$B8,$D8))</f>
        <v>125.54089556065487</v>
      </c>
      <c r="AB8" s="113">
        <f>IF(OR($M8="",$N8=""),"",_xlfn.BETA.INV(ABS(VLOOKUP($S$1,VLookups!$A$30:$B$31,2,FALSE)-AB$3),IF($G8="L",$N8,$M8),IF($G8="L",$M8,$N8),$B8,$D8))</f>
        <v>133.65872194371991</v>
      </c>
      <c r="AC8" s="112">
        <f>IF(OR($M8="",$N8=""),"",_xlfn.BETA.INV(ABS(VLOOKUP($S$1,VLookups!$A$30:$B$31,2,FALSE)-AC$3),IF($G8="L",$N8,$M8),IF($G8="L",$M8,$N8),$B8,$D8))</f>
        <v>142.53983975711532</v>
      </c>
      <c r="AD8" s="113">
        <f>IF(OR($M8="",$N8=""),"",_xlfn.BETA.INV(ABS(VLOOKUP($S$1,VLookups!$A$30:$B$31,2,FALSE)-AD$3),IF($G8="L",$N8,$M8),IF($G8="L",$M8,$N8),$B8,$D8))</f>
        <v>153.01639861756411</v>
      </c>
      <c r="AE8" s="112">
        <f>IF(OR($M8="",$N8=""),"",_xlfn.BETA.INV(ABS(VLOOKUP($S$1,VLookups!$A$30:$B$31,2,FALSE)-AE$3),IF($G8="L",$N8,$M8),IF($G8="L",$M8,$N8),$B8,$D8))</f>
        <v>167.31235101264792</v>
      </c>
      <c r="AF8" s="113">
        <f>IF(OR($M8="",$N8=""),"",_xlfn.BETA.INV(ABS(VLOOKUP($S$1,VLookups!$A$30:$B$31,2,FALSE)-AF$3),IF($G8="L",$N8,$M8),IF($G8="L",$M8,$N8),$B8,$D8))</f>
        <v>197.46175850931365</v>
      </c>
      <c r="AG8" s="15"/>
      <c r="AH8" s="194">
        <f t="shared" si="18"/>
        <v>0.9</v>
      </c>
      <c r="AI8" s="192">
        <f t="shared" si="19"/>
        <v>60</v>
      </c>
      <c r="AJ8" s="177">
        <f t="shared" si="20"/>
        <v>60.9</v>
      </c>
      <c r="AK8" s="177">
        <f t="shared" ref="AK8:AZ23" si="27">IF(ISNONTEXT($AH8),AJ8+$AH8,"")</f>
        <v>61.8</v>
      </c>
      <c r="AL8" s="177">
        <f t="shared" si="27"/>
        <v>62.699999999999996</v>
      </c>
      <c r="AM8" s="177">
        <f t="shared" si="27"/>
        <v>63.599999999999994</v>
      </c>
      <c r="AN8" s="177">
        <f t="shared" si="27"/>
        <v>64.5</v>
      </c>
      <c r="AO8" s="177">
        <f t="shared" si="27"/>
        <v>65.400000000000006</v>
      </c>
      <c r="AP8" s="177">
        <f t="shared" si="27"/>
        <v>66.300000000000011</v>
      </c>
      <c r="AQ8" s="177">
        <f t="shared" si="27"/>
        <v>67.200000000000017</v>
      </c>
      <c r="AR8" s="177">
        <f t="shared" si="27"/>
        <v>68.100000000000023</v>
      </c>
      <c r="AS8" s="177">
        <f t="shared" si="27"/>
        <v>69.000000000000028</v>
      </c>
      <c r="AT8" s="177">
        <f t="shared" si="27"/>
        <v>69.900000000000034</v>
      </c>
      <c r="AU8" s="177">
        <f t="shared" si="27"/>
        <v>70.80000000000004</v>
      </c>
      <c r="AV8" s="177">
        <f t="shared" si="27"/>
        <v>71.700000000000045</v>
      </c>
      <c r="AW8" s="177">
        <f t="shared" si="27"/>
        <v>72.600000000000051</v>
      </c>
      <c r="AX8" s="177">
        <f t="shared" si="27"/>
        <v>73.500000000000057</v>
      </c>
      <c r="AY8" s="177">
        <f t="shared" si="27"/>
        <v>74.400000000000063</v>
      </c>
      <c r="AZ8" s="177">
        <f t="shared" si="27"/>
        <v>75.300000000000068</v>
      </c>
      <c r="BA8" s="177">
        <f t="shared" ref="BA8:BP23" si="28">IF(ISNONTEXT($AH8),AZ8+$AH8,"")</f>
        <v>76.200000000000074</v>
      </c>
      <c r="BB8" s="177">
        <f t="shared" si="28"/>
        <v>77.10000000000008</v>
      </c>
      <c r="BC8" s="177">
        <f t="shared" si="28"/>
        <v>78.000000000000085</v>
      </c>
      <c r="BD8" s="177">
        <f t="shared" si="28"/>
        <v>78.900000000000091</v>
      </c>
      <c r="BE8" s="177">
        <f t="shared" si="28"/>
        <v>79.800000000000097</v>
      </c>
      <c r="BF8" s="177">
        <f t="shared" si="28"/>
        <v>80.700000000000102</v>
      </c>
      <c r="BG8" s="177">
        <f t="shared" si="28"/>
        <v>81.600000000000108</v>
      </c>
      <c r="BH8" s="177">
        <f t="shared" si="28"/>
        <v>82.500000000000114</v>
      </c>
      <c r="BI8" s="177">
        <f t="shared" si="28"/>
        <v>83.400000000000119</v>
      </c>
      <c r="BJ8" s="177">
        <f t="shared" si="28"/>
        <v>84.300000000000125</v>
      </c>
      <c r="BK8" s="177">
        <f t="shared" si="28"/>
        <v>85.200000000000131</v>
      </c>
      <c r="BL8" s="177">
        <f t="shared" si="28"/>
        <v>86.100000000000136</v>
      </c>
      <c r="BM8" s="177">
        <f t="shared" si="28"/>
        <v>87.000000000000142</v>
      </c>
      <c r="BN8" s="177">
        <f t="shared" si="28"/>
        <v>87.900000000000148</v>
      </c>
      <c r="BO8" s="177">
        <f t="shared" si="28"/>
        <v>88.800000000000153</v>
      </c>
      <c r="BP8" s="177">
        <f t="shared" si="28"/>
        <v>89.700000000000159</v>
      </c>
      <c r="BQ8" s="177">
        <f t="shared" ref="BQ8:CF23" si="29">IF(ISNONTEXT($AH8),BP8+$AH8,"")</f>
        <v>90.600000000000165</v>
      </c>
      <c r="BR8" s="177">
        <f t="shared" si="29"/>
        <v>91.500000000000171</v>
      </c>
      <c r="BS8" s="177">
        <f t="shared" si="29"/>
        <v>92.400000000000176</v>
      </c>
      <c r="BT8" s="177">
        <f t="shared" si="29"/>
        <v>93.300000000000182</v>
      </c>
      <c r="BU8" s="177">
        <f t="shared" si="29"/>
        <v>94.200000000000188</v>
      </c>
      <c r="BV8" s="177">
        <f t="shared" si="29"/>
        <v>95.100000000000193</v>
      </c>
      <c r="BW8" s="177">
        <f t="shared" si="29"/>
        <v>96.000000000000199</v>
      </c>
      <c r="BX8" s="177">
        <f t="shared" si="29"/>
        <v>96.900000000000205</v>
      </c>
      <c r="BY8" s="177">
        <f t="shared" si="29"/>
        <v>97.80000000000021</v>
      </c>
      <c r="BZ8" s="177">
        <f t="shared" si="29"/>
        <v>98.700000000000216</v>
      </c>
      <c r="CA8" s="177">
        <f t="shared" si="29"/>
        <v>99.600000000000222</v>
      </c>
      <c r="CB8" s="177">
        <f t="shared" si="29"/>
        <v>100.50000000000023</v>
      </c>
      <c r="CC8" s="177">
        <f t="shared" si="29"/>
        <v>101.40000000000023</v>
      </c>
      <c r="CD8" s="177">
        <f t="shared" si="29"/>
        <v>102.30000000000024</v>
      </c>
      <c r="CE8" s="177">
        <f t="shared" si="29"/>
        <v>103.20000000000024</v>
      </c>
      <c r="CF8" s="177">
        <f t="shared" si="29"/>
        <v>104.10000000000025</v>
      </c>
      <c r="CG8" s="177">
        <f t="shared" ref="CG8:CV23" si="30">IF(ISNONTEXT($AH8),CF8+$AH8,"")</f>
        <v>105.00000000000026</v>
      </c>
      <c r="CH8" s="177">
        <f t="shared" si="30"/>
        <v>105.90000000000026</v>
      </c>
      <c r="CI8" s="177">
        <f t="shared" si="30"/>
        <v>106.80000000000027</v>
      </c>
      <c r="CJ8" s="177">
        <f t="shared" si="30"/>
        <v>107.70000000000027</v>
      </c>
      <c r="CK8" s="177">
        <f t="shared" si="30"/>
        <v>108.60000000000028</v>
      </c>
      <c r="CL8" s="177">
        <f t="shared" si="30"/>
        <v>109.50000000000028</v>
      </c>
      <c r="CM8" s="177">
        <f t="shared" si="30"/>
        <v>110.40000000000029</v>
      </c>
      <c r="CN8" s="177">
        <f t="shared" si="30"/>
        <v>111.3000000000003</v>
      </c>
      <c r="CO8" s="177">
        <f t="shared" si="30"/>
        <v>112.2000000000003</v>
      </c>
      <c r="CP8" s="177">
        <f t="shared" si="30"/>
        <v>113.10000000000031</v>
      </c>
      <c r="CQ8" s="177">
        <f t="shared" si="30"/>
        <v>114.00000000000031</v>
      </c>
      <c r="CR8" s="177">
        <f t="shared" si="30"/>
        <v>114.90000000000032</v>
      </c>
      <c r="CS8" s="177">
        <f t="shared" si="30"/>
        <v>115.80000000000032</v>
      </c>
      <c r="CT8" s="177">
        <f t="shared" si="30"/>
        <v>116.70000000000033</v>
      </c>
      <c r="CU8" s="177">
        <f t="shared" si="30"/>
        <v>117.60000000000034</v>
      </c>
      <c r="CV8" s="177">
        <f t="shared" si="30"/>
        <v>118.50000000000034</v>
      </c>
      <c r="CW8" s="177">
        <f t="shared" si="22"/>
        <v>119.40000000000035</v>
      </c>
      <c r="CX8" s="177">
        <f t="shared" si="22"/>
        <v>120.30000000000035</v>
      </c>
      <c r="CY8" s="177">
        <f t="shared" si="22"/>
        <v>121.20000000000036</v>
      </c>
      <c r="CZ8" s="177">
        <f t="shared" si="22"/>
        <v>122.10000000000036</v>
      </c>
      <c r="DA8" s="177">
        <f t="shared" si="22"/>
        <v>123.00000000000037</v>
      </c>
      <c r="DB8" s="177">
        <f t="shared" si="22"/>
        <v>123.90000000000038</v>
      </c>
      <c r="DC8" s="177">
        <f t="shared" si="22"/>
        <v>124.80000000000038</v>
      </c>
      <c r="DD8" s="177">
        <f t="shared" si="22"/>
        <v>125.70000000000039</v>
      </c>
      <c r="DE8" s="177">
        <f t="shared" si="22"/>
        <v>126.60000000000039</v>
      </c>
      <c r="DF8" s="177">
        <f t="shared" si="22"/>
        <v>127.5000000000004</v>
      </c>
      <c r="DG8" s="177">
        <f t="shared" si="22"/>
        <v>128.4000000000004</v>
      </c>
      <c r="DH8" s="177">
        <f t="shared" si="22"/>
        <v>129.30000000000041</v>
      </c>
      <c r="DI8" s="177">
        <f t="shared" si="22"/>
        <v>130.20000000000041</v>
      </c>
      <c r="DJ8" s="177">
        <f t="shared" si="22"/>
        <v>131.10000000000042</v>
      </c>
      <c r="DK8" s="177">
        <f t="shared" si="22"/>
        <v>132.00000000000043</v>
      </c>
      <c r="DL8" s="177">
        <f t="shared" si="7"/>
        <v>132.90000000000043</v>
      </c>
      <c r="DM8" s="177">
        <f t="shared" si="7"/>
        <v>133.80000000000044</v>
      </c>
      <c r="DN8" s="177">
        <f t="shared" si="7"/>
        <v>134.70000000000044</v>
      </c>
      <c r="DO8" s="177">
        <f t="shared" si="7"/>
        <v>135.60000000000045</v>
      </c>
      <c r="DP8" s="177">
        <f t="shared" si="7"/>
        <v>136.50000000000045</v>
      </c>
      <c r="DQ8" s="177">
        <f t="shared" si="7"/>
        <v>137.40000000000046</v>
      </c>
      <c r="DR8" s="177">
        <f t="shared" si="7"/>
        <v>138.30000000000047</v>
      </c>
      <c r="DS8" s="177">
        <f t="shared" si="7"/>
        <v>139.20000000000047</v>
      </c>
      <c r="DT8" s="177">
        <f t="shared" si="7"/>
        <v>140.10000000000048</v>
      </c>
      <c r="DU8" s="177">
        <f t="shared" si="7"/>
        <v>141.00000000000048</v>
      </c>
      <c r="DV8" s="177">
        <f t="shared" si="7"/>
        <v>141.90000000000049</v>
      </c>
      <c r="DW8" s="177">
        <f t="shared" si="7"/>
        <v>142.80000000000049</v>
      </c>
      <c r="DX8" s="177">
        <f t="shared" si="7"/>
        <v>143.7000000000005</v>
      </c>
      <c r="DY8" s="177">
        <f t="shared" si="7"/>
        <v>144.60000000000051</v>
      </c>
      <c r="DZ8" s="177">
        <f t="shared" ref="DZ8:EO23" si="31">IF(ISNONTEXT($AH8),DY8+$AH8,"")</f>
        <v>145.50000000000051</v>
      </c>
      <c r="EA8" s="177">
        <f t="shared" si="31"/>
        <v>146.40000000000052</v>
      </c>
      <c r="EB8" s="177">
        <f t="shared" si="31"/>
        <v>147.30000000000052</v>
      </c>
      <c r="EC8" s="177">
        <f t="shared" si="31"/>
        <v>148.20000000000053</v>
      </c>
      <c r="ED8" s="177">
        <f t="shared" si="31"/>
        <v>149.10000000000053</v>
      </c>
      <c r="EE8" s="177">
        <f t="shared" si="31"/>
        <v>150.00000000000054</v>
      </c>
      <c r="EF8" s="177">
        <f t="shared" si="31"/>
        <v>150.90000000000055</v>
      </c>
      <c r="EG8" s="177">
        <f t="shared" si="31"/>
        <v>151.80000000000055</v>
      </c>
      <c r="EH8" s="177">
        <f t="shared" si="31"/>
        <v>152.70000000000056</v>
      </c>
      <c r="EI8" s="177">
        <f t="shared" si="31"/>
        <v>153.60000000000056</v>
      </c>
      <c r="EJ8" s="177">
        <f t="shared" si="31"/>
        <v>154.50000000000057</v>
      </c>
      <c r="EK8" s="177">
        <f t="shared" si="31"/>
        <v>155.40000000000057</v>
      </c>
      <c r="EL8" s="177">
        <f t="shared" si="31"/>
        <v>156.30000000000058</v>
      </c>
      <c r="EM8" s="177">
        <f t="shared" si="31"/>
        <v>157.20000000000059</v>
      </c>
      <c r="EN8" s="177">
        <f t="shared" si="31"/>
        <v>158.10000000000059</v>
      </c>
      <c r="EO8" s="177">
        <f t="shared" si="31"/>
        <v>159.0000000000006</v>
      </c>
      <c r="EP8" s="177">
        <f t="shared" ref="EP8:FE23" si="32">IF(ISNONTEXT($AH8),EO8+$AH8,"")</f>
        <v>159.9000000000006</v>
      </c>
      <c r="EQ8" s="177">
        <f t="shared" si="32"/>
        <v>160.80000000000061</v>
      </c>
      <c r="ER8" s="177">
        <f t="shared" si="32"/>
        <v>161.70000000000061</v>
      </c>
      <c r="ES8" s="177">
        <f t="shared" si="32"/>
        <v>162.60000000000062</v>
      </c>
      <c r="ET8" s="177">
        <f t="shared" si="32"/>
        <v>163.50000000000063</v>
      </c>
      <c r="EU8" s="177">
        <f t="shared" si="32"/>
        <v>164.40000000000063</v>
      </c>
      <c r="EV8" s="177">
        <f t="shared" si="32"/>
        <v>165.30000000000064</v>
      </c>
      <c r="EW8" s="177">
        <f t="shared" si="32"/>
        <v>166.20000000000064</v>
      </c>
      <c r="EX8" s="177">
        <f t="shared" si="32"/>
        <v>167.10000000000065</v>
      </c>
      <c r="EY8" s="177">
        <f t="shared" si="32"/>
        <v>168.00000000000065</v>
      </c>
      <c r="EZ8" s="177">
        <f t="shared" si="32"/>
        <v>168.90000000000066</v>
      </c>
      <c r="FA8" s="177">
        <f t="shared" si="32"/>
        <v>169.80000000000067</v>
      </c>
      <c r="FB8" s="177">
        <f t="shared" si="32"/>
        <v>170.70000000000067</v>
      </c>
      <c r="FC8" s="177">
        <f t="shared" si="32"/>
        <v>171.60000000000068</v>
      </c>
      <c r="FD8" s="177">
        <f t="shared" si="32"/>
        <v>172.50000000000068</v>
      </c>
      <c r="FE8" s="177">
        <f t="shared" si="32"/>
        <v>173.40000000000069</v>
      </c>
      <c r="FF8" s="177">
        <f t="shared" ref="FF8:FU23" si="33">IF(ISNONTEXT($AH8),FE8+$AH8,"")</f>
        <v>174.30000000000069</v>
      </c>
      <c r="FG8" s="177">
        <f t="shared" si="33"/>
        <v>175.2000000000007</v>
      </c>
      <c r="FH8" s="177">
        <f t="shared" si="33"/>
        <v>176.1000000000007</v>
      </c>
      <c r="FI8" s="177">
        <f t="shared" si="33"/>
        <v>177.00000000000071</v>
      </c>
      <c r="FJ8" s="177">
        <f t="shared" si="33"/>
        <v>177.90000000000072</v>
      </c>
      <c r="FK8" s="177">
        <f t="shared" si="33"/>
        <v>178.80000000000072</v>
      </c>
      <c r="FL8" s="177">
        <f t="shared" si="33"/>
        <v>179.70000000000073</v>
      </c>
      <c r="FM8" s="177">
        <f t="shared" si="33"/>
        <v>180.60000000000073</v>
      </c>
      <c r="FN8" s="177">
        <f t="shared" si="33"/>
        <v>181.50000000000074</v>
      </c>
      <c r="FO8" s="177">
        <f t="shared" si="33"/>
        <v>182.40000000000074</v>
      </c>
      <c r="FP8" s="177">
        <f t="shared" si="33"/>
        <v>183.30000000000075</v>
      </c>
      <c r="FQ8" s="177">
        <f t="shared" si="33"/>
        <v>184.20000000000076</v>
      </c>
      <c r="FR8" s="177">
        <f t="shared" si="33"/>
        <v>185.10000000000076</v>
      </c>
      <c r="FS8" s="177">
        <f t="shared" si="33"/>
        <v>186.00000000000077</v>
      </c>
      <c r="FT8" s="177">
        <f t="shared" si="33"/>
        <v>186.90000000000077</v>
      </c>
      <c r="FU8" s="177">
        <f t="shared" si="33"/>
        <v>187.80000000000078</v>
      </c>
      <c r="FV8" s="177">
        <f t="shared" ref="FV8:GK23" si="34">IF(ISNONTEXT($AH8),FU8+$AH8,"")</f>
        <v>188.70000000000078</v>
      </c>
      <c r="FW8" s="177">
        <f t="shared" si="34"/>
        <v>189.60000000000079</v>
      </c>
      <c r="FX8" s="177">
        <f t="shared" si="34"/>
        <v>190.5000000000008</v>
      </c>
      <c r="FY8" s="177">
        <f t="shared" si="34"/>
        <v>191.4000000000008</v>
      </c>
      <c r="FZ8" s="177">
        <f t="shared" si="34"/>
        <v>192.30000000000081</v>
      </c>
      <c r="GA8" s="177">
        <f t="shared" si="34"/>
        <v>193.20000000000081</v>
      </c>
      <c r="GB8" s="177">
        <f t="shared" si="34"/>
        <v>194.10000000000082</v>
      </c>
      <c r="GC8" s="177">
        <f t="shared" si="34"/>
        <v>195.00000000000082</v>
      </c>
      <c r="GD8" s="177">
        <f t="shared" si="34"/>
        <v>195.90000000000083</v>
      </c>
      <c r="GE8" s="177">
        <f t="shared" si="34"/>
        <v>196.80000000000084</v>
      </c>
      <c r="GF8" s="177">
        <f t="shared" si="34"/>
        <v>197.70000000000084</v>
      </c>
      <c r="GG8" s="177">
        <f t="shared" si="34"/>
        <v>198.60000000000085</v>
      </c>
      <c r="GH8" s="177">
        <f t="shared" si="34"/>
        <v>199.50000000000085</v>
      </c>
      <c r="GI8" s="177">
        <f t="shared" si="34"/>
        <v>200.40000000000086</v>
      </c>
      <c r="GJ8" s="177">
        <f t="shared" si="34"/>
        <v>201.30000000000086</v>
      </c>
      <c r="GK8" s="177">
        <f t="shared" si="34"/>
        <v>202.20000000000087</v>
      </c>
      <c r="GL8" s="177">
        <f t="shared" ref="GL8:HA23" si="35">IF(ISNONTEXT($AH8),GK8+$AH8,"")</f>
        <v>203.10000000000088</v>
      </c>
      <c r="GM8" s="177">
        <f t="shared" si="35"/>
        <v>204.00000000000088</v>
      </c>
      <c r="GN8" s="177">
        <f t="shared" si="35"/>
        <v>204.90000000000089</v>
      </c>
      <c r="GO8" s="177">
        <f t="shared" si="35"/>
        <v>205.80000000000089</v>
      </c>
      <c r="GP8" s="177">
        <f t="shared" si="35"/>
        <v>206.7000000000009</v>
      </c>
      <c r="GQ8" s="177">
        <f t="shared" si="35"/>
        <v>207.6000000000009</v>
      </c>
      <c r="GR8" s="177">
        <f t="shared" si="35"/>
        <v>208.50000000000091</v>
      </c>
      <c r="GS8" s="177">
        <f t="shared" si="35"/>
        <v>209.40000000000092</v>
      </c>
      <c r="GT8" s="177">
        <f t="shared" si="35"/>
        <v>210.30000000000092</v>
      </c>
      <c r="GU8" s="177">
        <f t="shared" si="35"/>
        <v>211.20000000000093</v>
      </c>
      <c r="GV8" s="177">
        <f t="shared" si="35"/>
        <v>212.10000000000093</v>
      </c>
      <c r="GW8" s="177">
        <f t="shared" si="35"/>
        <v>213.00000000000094</v>
      </c>
      <c r="GX8" s="177">
        <f t="shared" si="35"/>
        <v>213.90000000000094</v>
      </c>
      <c r="GY8" s="177">
        <f t="shared" si="35"/>
        <v>214.80000000000095</v>
      </c>
      <c r="GZ8" s="177">
        <f t="shared" si="35"/>
        <v>215.70000000000095</v>
      </c>
      <c r="HA8" s="177">
        <f t="shared" si="35"/>
        <v>216.60000000000096</v>
      </c>
      <c r="HB8" s="177">
        <f t="shared" ref="HB8:HQ23" si="36">IF(ISNONTEXT($AH8),HA8+$AH8,"")</f>
        <v>217.50000000000097</v>
      </c>
      <c r="HC8" s="177">
        <f t="shared" si="36"/>
        <v>218.40000000000097</v>
      </c>
      <c r="HD8" s="177">
        <f t="shared" si="36"/>
        <v>219.30000000000098</v>
      </c>
      <c r="HE8" s="177">
        <f t="shared" si="36"/>
        <v>220.20000000000098</v>
      </c>
      <c r="HF8" s="177">
        <f t="shared" si="36"/>
        <v>221.10000000000099</v>
      </c>
      <c r="HG8" s="177">
        <f t="shared" si="36"/>
        <v>222.00000000000099</v>
      </c>
      <c r="HH8" s="177">
        <f t="shared" si="36"/>
        <v>222.900000000001</v>
      </c>
      <c r="HI8" s="177">
        <f t="shared" si="36"/>
        <v>223.80000000000101</v>
      </c>
      <c r="HJ8" s="177">
        <f t="shared" si="36"/>
        <v>224.70000000000101</v>
      </c>
      <c r="HK8" s="177">
        <f t="shared" si="36"/>
        <v>225.60000000000102</v>
      </c>
      <c r="HL8" s="177">
        <f t="shared" si="36"/>
        <v>226.50000000000102</v>
      </c>
      <c r="HM8" s="177">
        <f t="shared" si="36"/>
        <v>227.40000000000103</v>
      </c>
      <c r="HN8" s="177">
        <f t="shared" si="36"/>
        <v>228.30000000000103</v>
      </c>
      <c r="HO8" s="177">
        <f t="shared" si="36"/>
        <v>229.20000000000104</v>
      </c>
      <c r="HP8" s="177">
        <f t="shared" si="36"/>
        <v>230.10000000000105</v>
      </c>
      <c r="HQ8" s="177">
        <f t="shared" si="36"/>
        <v>231.00000000000105</v>
      </c>
      <c r="HR8" s="177">
        <f t="shared" ref="HR8:HZ22" si="37">IF(ISNONTEXT($AH8),HQ8+$AH8,"")</f>
        <v>231.90000000000106</v>
      </c>
      <c r="HS8" s="177">
        <f t="shared" si="37"/>
        <v>232.80000000000106</v>
      </c>
      <c r="HT8" s="177">
        <f t="shared" si="37"/>
        <v>233.70000000000107</v>
      </c>
      <c r="HU8" s="177">
        <f t="shared" si="37"/>
        <v>234.60000000000107</v>
      </c>
      <c r="HV8" s="177">
        <f t="shared" si="37"/>
        <v>235.50000000000108</v>
      </c>
      <c r="HW8" s="177">
        <f t="shared" si="37"/>
        <v>236.40000000000109</v>
      </c>
      <c r="HX8" s="177">
        <f t="shared" si="37"/>
        <v>237.30000000000109</v>
      </c>
      <c r="HY8" s="177">
        <f t="shared" si="37"/>
        <v>238.2000000000011</v>
      </c>
      <c r="HZ8" s="177">
        <f t="shared" si="37"/>
        <v>239.1000000000011</v>
      </c>
      <c r="IA8" s="192">
        <f t="shared" si="21"/>
        <v>239.9990000000011</v>
      </c>
      <c r="IB8" s="193">
        <f t="shared" si="10"/>
        <v>0</v>
      </c>
      <c r="IC8" s="193">
        <f t="shared" ref="IC8:KM12" si="38">IF(ISNONTEXT($Q8),IF($G8="R",_xlfn.BETA.DIST(AJ8,$M8,$N8,FALSE,$B8,$D8),_xlfn.BETA.DIST(AJ8,$N8,$M8,FALSE,$B8,$D8)),NA())</f>
        <v>1.4293846884114521E-5</v>
      </c>
      <c r="ID8" s="193">
        <f t="shared" si="38"/>
        <v>5.603476724999984E-5</v>
      </c>
      <c r="IE8" s="193">
        <f t="shared" si="38"/>
        <v>1.2355042226953086E-4</v>
      </c>
      <c r="IF8" s="193">
        <f t="shared" si="38"/>
        <v>2.1521923733333278E-4</v>
      </c>
      <c r="IG8" s="193">
        <f t="shared" si="38"/>
        <v>3.2946954345703126E-4</v>
      </c>
      <c r="IH8" s="193">
        <f t="shared" si="38"/>
        <v>4.6477872525000084E-4</v>
      </c>
      <c r="II8" s="193">
        <f t="shared" si="38"/>
        <v>6.1967237544661633E-4</v>
      </c>
      <c r="IJ8" s="193">
        <f t="shared" si="38"/>
        <v>7.9272345600000312E-4</v>
      </c>
      <c r="IK8" s="193">
        <f t="shared" si="38"/>
        <v>9.8255146573828661E-4</v>
      </c>
      <c r="IL8" s="193">
        <f t="shared" si="38"/>
        <v>1.1878216145833399E-3</v>
      </c>
      <c r="IM8" s="193">
        <f t="shared" si="38"/>
        <v>1.4072440043320397E-3</v>
      </c>
      <c r="IN8" s="193">
        <f t="shared" si="38"/>
        <v>1.6395728160000101E-3</v>
      </c>
      <c r="IO8" s="193">
        <f t="shared" si="38"/>
        <v>1.8836055037278769E-3</v>
      </c>
      <c r="IP8" s="193">
        <f t="shared" si="38"/>
        <v>2.1381819952500142E-3</v>
      </c>
      <c r="IQ8" s="193">
        <f t="shared" si="38"/>
        <v>2.4021838989257975E-3</v>
      </c>
      <c r="IR8" s="193">
        <f t="shared" si="38"/>
        <v>2.6745337173333526E-3</v>
      </c>
      <c r="IS8" s="193">
        <f t="shared" si="38"/>
        <v>2.9541940674258022E-3</v>
      </c>
      <c r="IT8" s="193">
        <f t="shared" si="38"/>
        <v>3.240166907250023E-3</v>
      </c>
      <c r="IU8" s="193">
        <f t="shared" si="38"/>
        <v>3.5314927692278904E-3</v>
      </c>
      <c r="IV8" s="193">
        <f t="shared" si="38"/>
        <v>3.827250000000029E-3</v>
      </c>
      <c r="IW8" s="193">
        <f t="shared" si="38"/>
        <v>4.1265540068320637E-3</v>
      </c>
      <c r="IX8" s="193">
        <f t="shared" si="38"/>
        <v>4.4285565105833665E-3</v>
      </c>
      <c r="IY8" s="193">
        <f t="shared" si="38"/>
        <v>4.7324448052383176E-3</v>
      </c>
      <c r="IZ8" s="193">
        <f t="shared" si="38"/>
        <v>5.0374410240000365E-3</v>
      </c>
      <c r="JA8" s="193">
        <f t="shared" si="38"/>
        <v>5.3428014119466525E-3</v>
      </c>
      <c r="JB8" s="193">
        <f t="shared" si="38"/>
        <v>5.6478156052500398E-3</v>
      </c>
      <c r="JC8" s="193">
        <f t="shared" si="38"/>
        <v>5.9518059169570746E-3</v>
      </c>
      <c r="JD8" s="193">
        <f t="shared" si="38"/>
        <v>6.2541266293333784E-3</v>
      </c>
      <c r="JE8" s="193">
        <f t="shared" si="38"/>
        <v>6.5541632927695768E-3</v>
      </c>
      <c r="JF8" s="193">
        <f t="shared" si="38"/>
        <v>6.8513320312500467E-3</v>
      </c>
      <c r="JG8" s="193">
        <f t="shared" si="38"/>
        <v>7.1450788543841659E-3</v>
      </c>
      <c r="JH8" s="193">
        <f t="shared" si="38"/>
        <v>7.4348789760000488E-3</v>
      </c>
      <c r="JI8" s="193">
        <f t="shared" si="38"/>
        <v>7.7202361393008323E-3</v>
      </c>
      <c r="JJ8" s="193">
        <f t="shared" si="38"/>
        <v>8.0006819485833863E-3</v>
      </c>
      <c r="JK8" s="193">
        <f t="shared" si="38"/>
        <v>8.2757752075195822E-3</v>
      </c>
      <c r="JL8" s="193">
        <f t="shared" si="38"/>
        <v>8.5451012640000538E-3</v>
      </c>
      <c r="JM8" s="193">
        <f t="shared" si="38"/>
        <v>8.8082713615404186E-3</v>
      </c>
      <c r="JN8" s="193">
        <f t="shared" si="38"/>
        <v>9.0649219972500535E-3</v>
      </c>
      <c r="JO8" s="193">
        <f t="shared" si="38"/>
        <v>9.3147142863633358E-3</v>
      </c>
      <c r="JP8" s="193">
        <f t="shared" si="38"/>
        <v>9.5573333333333864E-3</v>
      </c>
      <c r="JQ8" s="193">
        <f t="shared" si="38"/>
        <v>9.7924876094883338E-3</v>
      </c>
      <c r="JR8" s="193">
        <f t="shared" si="38"/>
        <v>1.0019908337250052E-2</v>
      </c>
      <c r="JS8" s="193">
        <f t="shared" si="38"/>
        <v>1.0239348880915416E-2</v>
      </c>
      <c r="JT8" s="193">
        <f t="shared" si="38"/>
        <v>1.045058414400005E-2</v>
      </c>
      <c r="JU8" s="193">
        <f t="shared" si="38"/>
        <v>1.0653409973144581E-2</v>
      </c>
      <c r="JV8" s="193">
        <f t="shared" si="38"/>
        <v>1.0847642568583383E-2</v>
      </c>
      <c r="JW8" s="193">
        <f t="shared" si="38"/>
        <v>1.1033117901175829E-2</v>
      </c>
      <c r="JX8" s="193">
        <f t="shared" si="38"/>
        <v>1.1209691136000047E-2</v>
      </c>
      <c r="JY8" s="193">
        <f t="shared" si="38"/>
        <v>1.1377236062509158E-2</v>
      </c>
      <c r="JZ8" s="193">
        <f t="shared" si="38"/>
        <v>1.1535644531250045E-2</v>
      </c>
      <c r="KA8" s="193">
        <f t="shared" si="38"/>
        <v>1.1684825897144573E-2</v>
      </c>
      <c r="KB8" s="193">
        <f t="shared" si="38"/>
        <v>1.1824706469333375E-2</v>
      </c>
      <c r="KC8" s="193">
        <f t="shared" si="38"/>
        <v>1.1955228967582067E-2</v>
      </c>
      <c r="KD8" s="193">
        <f t="shared" si="38"/>
        <v>1.2076351985250035E-2</v>
      </c>
      <c r="KE8" s="193">
        <f t="shared" si="38"/>
        <v>1.2188049458821647E-2</v>
      </c>
      <c r="KF8" s="193">
        <f t="shared" si="38"/>
        <v>1.2290310144000033E-2</v>
      </c>
      <c r="KG8" s="193">
        <f t="shared" si="38"/>
        <v>1.2383137098363308E-2</v>
      </c>
      <c r="KH8" s="193">
        <f t="shared" si="38"/>
        <v>1.246654717058336E-2</v>
      </c>
      <c r="KI8" s="193">
        <f t="shared" si="38"/>
        <v>1.2540570496207055E-2</v>
      </c>
      <c r="KJ8" s="193">
        <f t="shared" si="38"/>
        <v>1.2605250000000019E-2</v>
      </c>
      <c r="KK8" s="193">
        <f t="shared" si="38"/>
        <v>1.2660640904852883E-2</v>
      </c>
      <c r="KL8" s="193">
        <f t="shared" si="38"/>
        <v>1.2706810247250015E-2</v>
      </c>
      <c r="KM8" s="193">
        <f t="shared" si="38"/>
        <v>1.2743836399300795E-2</v>
      </c>
      <c r="KN8" s="193">
        <f t="shared" si="24"/>
        <v>1.2771808597333342E-2</v>
      </c>
      <c r="KO8" s="193">
        <f t="shared" ref="KO8:MY12" si="39">IF(ISNONTEXT($Q8),IF($G8="R",_xlfn.BETA.DIST(CV8,$M8,$N8,FALSE,$B8,$D8),_xlfn.BETA.DIST(CV8,$N8,$M8,FALSE,$B8,$D8)),NA())</f>
        <v>1.2790826477050788E-2</v>
      </c>
      <c r="KP8" s="193">
        <f t="shared" si="39"/>
        <v>1.2800999615250004E-2</v>
      </c>
      <c r="KQ8" s="193">
        <f t="shared" si="39"/>
        <v>1.2802447078102864E-2</v>
      </c>
      <c r="KR8" s="193">
        <f t="shared" si="39"/>
        <v>1.2795296975999996E-2</v>
      </c>
      <c r="KS8" s="193">
        <f t="shared" si="39"/>
        <v>1.2779686024957024E-2</v>
      </c>
      <c r="KT8" s="193">
        <f t="shared" si="39"/>
        <v>1.2755759114583322E-2</v>
      </c>
      <c r="KU8" s="193">
        <f t="shared" si="39"/>
        <v>1.2723668882613266E-2</v>
      </c>
      <c r="KV8" s="193">
        <f t="shared" si="39"/>
        <v>1.268357529599998E-2</v>
      </c>
      <c r="KW8" s="193">
        <f t="shared" si="39"/>
        <v>1.263564523857159E-2</v>
      </c>
      <c r="KX8" s="193">
        <f t="shared" si="39"/>
        <v>1.2580052105249975E-2</v>
      </c>
      <c r="KY8" s="193">
        <f t="shared" si="39"/>
        <v>1.2516975402832002E-2</v>
      </c>
      <c r="KZ8" s="193">
        <f t="shared" si="39"/>
        <v>1.24466003573333E-2</v>
      </c>
      <c r="LA8" s="193">
        <f t="shared" si="39"/>
        <v>1.2369117527894493E-2</v>
      </c>
      <c r="LB8" s="193">
        <f t="shared" si="39"/>
        <v>1.2284722427249961E-2</v>
      </c>
      <c r="LC8" s="193">
        <f t="shared" si="39"/>
        <v>1.2193615148759069E-2</v>
      </c>
      <c r="LD8" s="193">
        <f t="shared" si="39"/>
        <v>1.2095999999999954E-2</v>
      </c>
      <c r="LE8" s="193">
        <f t="shared" si="39"/>
        <v>1.1992085142925728E-2</v>
      </c>
      <c r="LF8" s="193">
        <f t="shared" si="39"/>
        <v>1.1882082240583279E-2</v>
      </c>
      <c r="LG8" s="193">
        <f t="shared" si="39"/>
        <v>1.1766206110394473E-2</v>
      </c>
      <c r="LH8" s="193">
        <f t="shared" si="39"/>
        <v>1.164467438399994E-2</v>
      </c>
      <c r="LI8" s="193">
        <f t="shared" si="39"/>
        <v>1.1517707173665299E-2</v>
      </c>
      <c r="LJ8" s="193">
        <f t="shared" si="39"/>
        <v>1.1385526745249929E-2</v>
      </c>
      <c r="LK8" s="193">
        <f t="shared" si="39"/>
        <v>1.1248357197738208E-2</v>
      </c>
      <c r="LL8" s="193">
        <f t="shared" si="39"/>
        <v>1.1106424149333259E-2</v>
      </c>
      <c r="LM8" s="193">
        <f t="shared" si="39"/>
        <v>1.0959954430113201E-2</v>
      </c>
      <c r="LN8" s="193">
        <f t="shared" si="39"/>
        <v>1.080917578124992E-2</v>
      </c>
      <c r="LO8" s="193">
        <f t="shared" si="39"/>
        <v>1.0654316560790281E-2</v>
      </c>
      <c r="LP8" s="193">
        <f t="shared" si="39"/>
        <v>1.0495605455999911E-2</v>
      </c>
      <c r="LQ8" s="193">
        <f t="shared" si="39"/>
        <v>1.0333271202269441E-2</v>
      </c>
      <c r="LR8" s="193">
        <f t="shared" si="39"/>
        <v>1.0167542308583237E-2</v>
      </c>
      <c r="LS8" s="193">
        <f t="shared" si="39"/>
        <v>9.9986467895506834E-3</v>
      </c>
      <c r="LT8" s="193">
        <f t="shared" si="39"/>
        <v>9.8268119039999005E-3</v>
      </c>
      <c r="LU8" s="193">
        <f t="shared" si="39"/>
        <v>9.6522639001340119E-3</v>
      </c>
      <c r="LV8" s="193">
        <f t="shared" si="39"/>
        <v>9.4752277672498966E-3</v>
      </c>
      <c r="LW8" s="193">
        <f t="shared" si="39"/>
        <v>9.2959269940194253E-3</v>
      </c>
      <c r="LX8" s="193">
        <f t="shared" si="39"/>
        <v>9.1145833333332281E-3</v>
      </c>
      <c r="LY8" s="193">
        <f t="shared" si="39"/>
        <v>8.9314165737069198E-3</v>
      </c>
      <c r="LZ8" s="193">
        <f t="shared" si="39"/>
        <v>8.7466443172498857E-3</v>
      </c>
      <c r="MA8" s="193">
        <f t="shared" si="39"/>
        <v>8.5604817641964995E-3</v>
      </c>
      <c r="MB8" s="193">
        <f t="shared" si="39"/>
        <v>8.3731415039998824E-3</v>
      </c>
      <c r="MC8" s="193">
        <f t="shared" si="39"/>
        <v>8.1848333129881622E-3</v>
      </c>
      <c r="MD8" s="193">
        <f t="shared" si="39"/>
        <v>7.9957639585832123E-3</v>
      </c>
      <c r="ME8" s="193">
        <f t="shared" si="39"/>
        <v>7.8061370100819087E-3</v>
      </c>
      <c r="MF8" s="193">
        <f t="shared" si="39"/>
        <v>7.6161526559998761E-3</v>
      </c>
      <c r="MG8" s="193">
        <f t="shared" si="39"/>
        <v>7.4260075279777415E-3</v>
      </c>
      <c r="MH8" s="193">
        <f t="shared" si="39"/>
        <v>7.2358945312498771E-3</v>
      </c>
      <c r="MI8" s="193">
        <f t="shared" si="39"/>
        <v>7.0460026816756508E-3</v>
      </c>
      <c r="MJ8" s="193">
        <f t="shared" si="39"/>
        <v>6.8565169493332023E-3</v>
      </c>
      <c r="MK8" s="193">
        <f t="shared" si="39"/>
        <v>6.6676181086756537E-3</v>
      </c>
      <c r="ML8" s="193">
        <f t="shared" si="39"/>
        <v>6.4794825952498719E-3</v>
      </c>
      <c r="MM8" s="193">
        <f t="shared" si="39"/>
        <v>6.2922823689777353E-3</v>
      </c>
      <c r="MN8" s="193">
        <f t="shared" si="39"/>
        <v>6.1061847839998708E-3</v>
      </c>
      <c r="MO8" s="193">
        <f t="shared" si="39"/>
        <v>5.9213524650819022E-3</v>
      </c>
      <c r="MP8" s="193">
        <f t="shared" si="39"/>
        <v>5.7379431905832017E-3</v>
      </c>
      <c r="MQ8" s="193">
        <f t="shared" si="39"/>
        <v>5.5561097819881514E-3</v>
      </c>
      <c r="MR8" s="193">
        <f t="shared" si="39"/>
        <v>5.3759999999998687E-3</v>
      </c>
      <c r="MS8" s="193">
        <f t="shared" si="39"/>
        <v>5.1977564471964817E-3</v>
      </c>
      <c r="MT8" s="193">
        <f t="shared" si="39"/>
        <v>5.0215164772498726E-3</v>
      </c>
      <c r="MU8" s="193">
        <f t="shared" si="39"/>
        <v>4.8474121107069017E-3</v>
      </c>
      <c r="MV8" s="193">
        <f t="shared" si="39"/>
        <v>4.6755699573332024E-3</v>
      </c>
      <c r="MW8" s="193">
        <f t="shared" si="39"/>
        <v>4.5061111450194055E-3</v>
      </c>
      <c r="MX8" s="193">
        <f t="shared" si="39"/>
        <v>4.3391512552498762E-3</v>
      </c>
      <c r="MY8" s="193">
        <f t="shared" si="39"/>
        <v>4.1748002651339853E-3</v>
      </c>
      <c r="MZ8" s="193">
        <f t="shared" si="25"/>
        <v>4.0131624959998755E-3</v>
      </c>
      <c r="NA8" s="193">
        <f t="shared" ref="NA8:PK12" si="40">IF(ISNONTEXT($Q8),IF($G8="R",_xlfn.BETA.DIST(FH8,$M8,$N8,FALSE,$B8,$D8),_xlfn.BETA.DIST(FH8,$N8,$M8,FALSE,$B8,$D8)),NA())</f>
        <v>3.85433656855066E-3</v>
      </c>
      <c r="NB8" s="193">
        <f t="shared" si="40"/>
        <v>3.698415364583213E-3</v>
      </c>
      <c r="NC8" s="193">
        <f t="shared" si="40"/>
        <v>3.5454859952694091E-3</v>
      </c>
      <c r="ND8" s="193">
        <f t="shared" si="40"/>
        <v>3.3956297759998827E-3</v>
      </c>
      <c r="NE8" s="193">
        <f t="shared" si="40"/>
        <v>3.2489222077902477E-3</v>
      </c>
      <c r="NF8" s="193">
        <f t="shared" si="40"/>
        <v>3.1054329652498869E-3</v>
      </c>
      <c r="NG8" s="193">
        <f t="shared" si="40"/>
        <v>2.9652258911131669E-3</v>
      </c>
      <c r="NH8" s="193">
        <f t="shared" si="40"/>
        <v>2.8283589973332195E-3</v>
      </c>
      <c r="NI8" s="193">
        <f t="shared" si="40"/>
        <v>2.6948844727381722E-3</v>
      </c>
      <c r="NJ8" s="193">
        <f t="shared" si="40"/>
        <v>2.564848697249893E-3</v>
      </c>
      <c r="NK8" s="193">
        <f t="shared" si="40"/>
        <v>2.4382922626652575E-3</v>
      </c>
      <c r="NL8" s="193">
        <f t="shared" si="40"/>
        <v>2.3152499999998968E-3</v>
      </c>
      <c r="NM8" s="193">
        <f t="shared" si="40"/>
        <v>2.1957510133944302E-3</v>
      </c>
      <c r="NN8" s="193">
        <f t="shared" si="40"/>
        <v>2.0798187205832352E-3</v>
      </c>
      <c r="NO8" s="193">
        <f t="shared" si="40"/>
        <v>1.9674708999256841E-3</v>
      </c>
      <c r="NP8" s="193">
        <f t="shared" si="40"/>
        <v>1.8587197439999046E-3</v>
      </c>
      <c r="NQ8" s="193">
        <f t="shared" si="40"/>
        <v>1.7535719197590224E-3</v>
      </c>
      <c r="NR8" s="193">
        <f t="shared" si="40"/>
        <v>1.6520286352499126E-3</v>
      </c>
      <c r="NS8" s="193">
        <f t="shared" si="40"/>
        <v>1.5540857128944451E-3</v>
      </c>
      <c r="NT8" s="193">
        <f t="shared" si="40"/>
        <v>1.45973366933325E-3</v>
      </c>
      <c r="NU8" s="193">
        <f t="shared" si="40"/>
        <v>1.3689578018319499E-3</v>
      </c>
      <c r="NV8" s="193">
        <f t="shared" si="40"/>
        <v>1.2817382812499222E-3</v>
      </c>
      <c r="NW8" s="193">
        <f t="shared" si="40"/>
        <v>1.1980502515715394E-3</v>
      </c>
      <c r="NX8" s="193">
        <f t="shared" si="40"/>
        <v>1.1178639359999273E-3</v>
      </c>
      <c r="NY8" s="193">
        <f t="shared" si="40"/>
        <v>1.0411447496132111E-3</v>
      </c>
      <c r="NZ8" s="193">
        <f t="shared" si="40"/>
        <v>9.6785341858326665E-4</v>
      </c>
      <c r="OA8" s="193">
        <f t="shared" si="40"/>
        <v>8.979461059569671E-4</v>
      </c>
      <c r="OB8" s="193">
        <f t="shared" si="40"/>
        <v>8.3137454399993815E-4</v>
      </c>
      <c r="OC8" s="193">
        <f t="shared" si="40"/>
        <v>7.6808617310280506E-4</v>
      </c>
      <c r="OD8" s="193">
        <f t="shared" si="40"/>
        <v>7.0802428724994358E-4</v>
      </c>
      <c r="OE8" s="193">
        <f t="shared" si="40"/>
        <v>6.5112818605072794E-4</v>
      </c>
      <c r="OF8" s="193">
        <f t="shared" si="40"/>
        <v>5.9733333333328168E-4</v>
      </c>
      <c r="OG8" s="193">
        <f t="shared" si="40"/>
        <v>5.4657152230073265E-4</v>
      </c>
      <c r="OH8" s="193">
        <f t="shared" si="40"/>
        <v>4.9877104724995423E-4</v>
      </c>
      <c r="OI8" s="193">
        <f t="shared" si="40"/>
        <v>4.5385688185282155E-4</v>
      </c>
      <c r="OJ8" s="193">
        <f t="shared" si="40"/>
        <v>4.1175086399995861E-4</v>
      </c>
      <c r="OK8" s="193">
        <f t="shared" si="40"/>
        <v>3.7237188720699296E-4</v>
      </c>
      <c r="OL8" s="193">
        <f t="shared" si="40"/>
        <v>3.3563609858329739E-4</v>
      </c>
      <c r="OM8" s="193">
        <f t="shared" si="40"/>
        <v>3.0145710336324758E-4</v>
      </c>
      <c r="ON8" s="193">
        <f t="shared" si="40"/>
        <v>2.697461759999682E-4</v>
      </c>
      <c r="OO8" s="193">
        <f t="shared" si="40"/>
        <v>2.4041247782158548E-4</v>
      </c>
      <c r="OP8" s="193">
        <f t="shared" si="40"/>
        <v>2.1336328124997301E-4</v>
      </c>
      <c r="OQ8" s="193">
        <f t="shared" si="40"/>
        <v>1.8850420058200631E-4</v>
      </c>
      <c r="OR8" s="193">
        <f t="shared" si="40"/>
        <v>1.6573942933331028E-4</v>
      </c>
      <c r="OS8" s="193">
        <f t="shared" si="40"/>
        <v>1.4497198414451019E-4</v>
      </c>
      <c r="OT8" s="193">
        <f t="shared" si="40"/>
        <v>1.2610395524998076E-4</v>
      </c>
      <c r="OU8" s="193">
        <f t="shared" si="40"/>
        <v>1.0903676350909733E-4</v>
      </c>
      <c r="OV8" s="193">
        <f t="shared" si="40"/>
        <v>9.3671423999984135E-5</v>
      </c>
      <c r="OW8" s="193">
        <f t="shared" si="40"/>
        <v>7.9908816175767048E-5</v>
      </c>
      <c r="OX8" s="193">
        <f t="shared" si="40"/>
        <v>6.7649960583320733E-5</v>
      </c>
      <c r="OY8" s="193">
        <f t="shared" si="40"/>
        <v>5.6796302144520134E-5</v>
      </c>
      <c r="OZ8" s="193">
        <f t="shared" si="40"/>
        <v>4.7249999999990056E-5</v>
      </c>
      <c r="PA8" s="193">
        <f t="shared" si="40"/>
        <v>3.891422391535593E-5</v>
      </c>
      <c r="PB8" s="193">
        <f t="shared" si="40"/>
        <v>3.1693457249992491E-5</v>
      </c>
      <c r="PC8" s="193">
        <f t="shared" si="40"/>
        <v>2.5493806488274842E-5</v>
      </c>
      <c r="PD8" s="193">
        <f t="shared" si="40"/>
        <v>2.02233173333278E-5</v>
      </c>
      <c r="PE8" s="193">
        <f t="shared" si="40"/>
        <v>1.5792297363276632E-5</v>
      </c>
      <c r="PF8" s="193">
        <f t="shared" si="40"/>
        <v>1.211364524999621E-5</v>
      </c>
      <c r="PG8" s="193">
        <f t="shared" si="40"/>
        <v>9.1031865403614953E-6</v>
      </c>
      <c r="PH8" s="193">
        <f t="shared" si="40"/>
        <v>6.6800159999974903E-6</v>
      </c>
      <c r="PI8" s="193">
        <f t="shared" si="40"/>
        <v>4.7668465195292801E-6</v>
      </c>
      <c r="PJ8" s="193">
        <f t="shared" si="40"/>
        <v>3.290364583331833E-6</v>
      </c>
      <c r="PK8" s="193">
        <f t="shared" si="40"/>
        <v>2.1815923007801424E-6</v>
      </c>
      <c r="PL8" s="193">
        <f t="shared" si="26"/>
        <v>1.3762559999991967E-6</v>
      </c>
      <c r="PM8" s="193">
        <f t="shared" si="14"/>
        <v>8.151613841140363E-7</v>
      </c>
      <c r="PN8" s="193">
        <f t="shared" si="14"/>
        <v>4.4457524999965161E-7</v>
      </c>
      <c r="PO8" s="193">
        <f t="shared" si="14"/>
        <v>2.1661376953104571E-7</v>
      </c>
      <c r="PP8" s="193">
        <f t="shared" si="14"/>
        <v>8.9637333333227249E-8</v>
      </c>
      <c r="PQ8" s="193">
        <f t="shared" si="14"/>
        <v>2.8651957031203814E-8</v>
      </c>
      <c r="PR8" s="193">
        <f t="shared" si="14"/>
        <v>5.7172499999861268E-9</v>
      </c>
      <c r="PS8" s="193">
        <f t="shared" si="14"/>
        <v>3.609466145815757E-10</v>
      </c>
      <c r="PT8" s="193">
        <f t="shared" si="14"/>
        <v>5.556763920076314E-22</v>
      </c>
    </row>
    <row r="9" spans="1:449" x14ac:dyDescent="0.45">
      <c r="A9" s="20">
        <v>6</v>
      </c>
      <c r="B9" s="115">
        <v>60</v>
      </c>
      <c r="C9" s="115">
        <v>120</v>
      </c>
      <c r="D9" s="115">
        <v>240</v>
      </c>
      <c r="E9" s="110">
        <f t="shared" si="15"/>
        <v>1</v>
      </c>
      <c r="F9" s="21">
        <f t="shared" si="16"/>
        <v>33.333333333333329</v>
      </c>
      <c r="G9" s="22" t="str">
        <f t="shared" si="17"/>
        <v>R</v>
      </c>
      <c r="H9" s="23" t="str">
        <f>IF(F9="","",IF(OR($F9&lt;Skew!$B$3,$F9=Skew!$B$3),IF($F9&gt;Skew!$C$3,Skew!$A$3,IF($F9&gt;Skew!$C$4,Skew!$A$4,IF($F9&gt;Skew!$C$5,Skew!$A$5,IF($F9&gt;Skew!$C$6,Skew!$A$6,IF($F9&gt;Skew!$C$7,Skew!$A$7,IF($F9&gt;Skew!$C$8,Skew!$A$8,IF($F9&gt;Skew!$C$9,Skew!$A$9,IF($F9&gt;Skew!$C$10,Skew!$A$10,IF($F9&gt;Skew!$C$11,Skew!$A$11,IF($F9&gt;Skew!$C$12,Skew!$A$12,IF($F9&gt;Skew!$C$13,Skew!$A$13,IF($F9&gt;Skew!$C$14,Skew!$A$14,IF($F9&gt;Skew!$C$15,Skew!$A$15,IF($F9&gt;Skew!$C$16,Skew!$A$16,Skew!$A$17)
)))))))))))))))</f>
        <v>Slight skew</v>
      </c>
      <c r="I9" s="22">
        <f>IF(F9="","",MATCH(H9,Skew!$A$3:$A$17,0))</f>
        <v>3</v>
      </c>
      <c r="J9" s="22">
        <f t="shared" si="0"/>
        <v>150</v>
      </c>
      <c r="K9" s="24" t="s">
        <v>37</v>
      </c>
      <c r="L9" s="22">
        <f>IF(OR(F9="",K9=""),"",MATCH(K9,Confidence!$A$3:$A$12,0))</f>
        <v>6</v>
      </c>
      <c r="M9" s="25">
        <f t="shared" si="1"/>
        <v>2.5</v>
      </c>
      <c r="N9" s="25">
        <f t="shared" si="2"/>
        <v>4</v>
      </c>
      <c r="O9" s="22"/>
      <c r="P9" s="102">
        <f t="shared" si="3"/>
        <v>129.22800000000001</v>
      </c>
      <c r="Q9" s="102">
        <f t="shared" si="4"/>
        <v>31.968</v>
      </c>
      <c r="R9" s="37">
        <f t="shared" si="5"/>
        <v>1021.953024</v>
      </c>
      <c r="S9" s="115">
        <v>150</v>
      </c>
      <c r="T9" s="204">
        <f>IF(AND(B9&gt;0,C9&gt;0,D9&gt;0,M9&gt;0,N9&gt;0,S9&gt;0,NOT(K9="")),ABS(VLOOKUP($S$1,VLookups!$A$30:$B$31,2,FALSE)-_xlfn.BETA.DIST(S9,IF(G9="L",N9,M9),IF(G9="L",M9,N9),TRUE,B9,D9)),"")</f>
        <v>0.73610920775865196</v>
      </c>
      <c r="U9" s="112">
        <f>IF(OR($M9="",$N9=""),"",_xlfn.BETA.INV(ABS(VLOOKUP($S$1,VLookups!$A$30:$B$31,2,FALSE)-U$3),IF($G9="L",$N9,$M9),IF($G9="L",$M9,$N9),$B9,$D9))</f>
        <v>80.667535547575412</v>
      </c>
      <c r="V9" s="113">
        <f>IF(OR($M9="",$N9=""),"",_xlfn.BETA.INV(ABS(VLOOKUP($S$1,VLookups!$A$30:$B$31,2,FALSE)-V$3),IF($G9="L",$N9,$M9),IF($G9="L",$M9,$N9),$B9,$D9))</f>
        <v>185.53190115519183</v>
      </c>
      <c r="W9" s="112">
        <f>IF(OR($M9="",$N9=""),"",_xlfn.BETA.INV(ABS(VLOOKUP($S$1,VLookups!$A$30:$B$31,2,FALSE)-W$3),IF($G9="L",$N9,$M9),IF($G9="L",$M9,$N9),$B9,$D9))</f>
        <v>88.37844998607369</v>
      </c>
      <c r="X9" s="113">
        <f>IF(OR($M9="",$N9=""),"",_xlfn.BETA.INV(ABS(VLOOKUP($S$1,VLookups!$A$30:$B$31,2,FALSE)-X$3),IF($G9="L",$N9,$M9),IF($G9="L",$M9,$N9),$B9,$D9))</f>
        <v>99.793778379062246</v>
      </c>
      <c r="Y9" s="112">
        <f>IF(OR($M9="",$N9=""),"",_xlfn.BETA.INV(ABS(VLOOKUP($S$1,VLookups!$A$30:$B$31,2,FALSE)-Y$3),IF($G9="L",$N9,$M9),IF($G9="L",$M9,$N9),$B9,$D9))</f>
        <v>109.32616444218004</v>
      </c>
      <c r="Z9" s="113">
        <f>IF(OR($M9="",$N9=""),"",_xlfn.BETA.INV(ABS(VLOOKUP($S$1,VLookups!$A$30:$B$31,2,FALSE)-Z$3),IF($G9="L",$N9,$M9),IF($G9="L",$M9,$N9),$B9,$D9))</f>
        <v>118.20309786864193</v>
      </c>
      <c r="AA9" s="112">
        <f>IF(OR($M9="",$N9=""),"",_xlfn.BETA.INV(ABS(VLOOKUP($S$1,VLookups!$A$30:$B$31,2,FALSE)-AA$3),IF($G9="L",$N9,$M9),IF($G9="L",$M9,$N9),$B9,$D9))</f>
        <v>126.98383761016913</v>
      </c>
      <c r="AB9" s="113">
        <f>IF(OR($M9="",$N9=""),"",_xlfn.BETA.INV(ABS(VLOOKUP($S$1,VLookups!$A$30:$B$31,2,FALSE)-AB$3),IF($G9="L",$N9,$M9),IF($G9="L",$M9,$N9),$B9,$D9))</f>
        <v>136.09750901724996</v>
      </c>
      <c r="AC9" s="112">
        <f>IF(OR($M9="",$N9=""),"",_xlfn.BETA.INV(ABS(VLOOKUP($S$1,VLookups!$A$30:$B$31,2,FALSE)-AC$3),IF($G9="L",$N9,$M9),IF($G9="L",$M9,$N9),$B9,$D9))</f>
        <v>146.05215784544049</v>
      </c>
      <c r="AD9" s="113">
        <f>IF(OR($M9="",$N9=""),"",_xlfn.BETA.INV(ABS(VLOOKUP($S$1,VLookups!$A$30:$B$31,2,FALSE)-AD$3),IF($G9="L",$N9,$M9),IF($G9="L",$M9,$N9),$B9,$D9))</f>
        <v>157.72555006081433</v>
      </c>
      <c r="AE9" s="112">
        <f>IF(OR($M9="",$N9=""),"",_xlfn.BETA.INV(ABS(VLOOKUP($S$1,VLookups!$A$30:$B$31,2,FALSE)-AE$3),IF($G9="L",$N9,$M9),IF($G9="L",$M9,$N9),$B9,$D9))</f>
        <v>173.43267451739814</v>
      </c>
      <c r="AF9" s="113">
        <f>IF(OR($M9="",$N9=""),"",_xlfn.BETA.INV(ABS(VLOOKUP($S$1,VLookups!$A$30:$B$31,2,FALSE)-AF$3),IF($G9="L",$N9,$M9),IF($G9="L",$M9,$N9),$B9,$D9))</f>
        <v>205.01383420511974</v>
      </c>
      <c r="AG9" s="15"/>
      <c r="AH9" s="194">
        <f t="shared" si="18"/>
        <v>0.9</v>
      </c>
      <c r="AI9" s="192">
        <f t="shared" si="19"/>
        <v>60</v>
      </c>
      <c r="AJ9" s="177">
        <f t="shared" ref="AJ9:AJ12" si="41">IF(ISNONTEXT($AH9),AI9+$AH9,"")</f>
        <v>60.9</v>
      </c>
      <c r="AK9" s="177">
        <f t="shared" si="27"/>
        <v>61.8</v>
      </c>
      <c r="AL9" s="177">
        <f t="shared" si="27"/>
        <v>62.699999999999996</v>
      </c>
      <c r="AM9" s="177">
        <f t="shared" si="27"/>
        <v>63.599999999999994</v>
      </c>
      <c r="AN9" s="177">
        <f t="shared" si="27"/>
        <v>64.5</v>
      </c>
      <c r="AO9" s="177">
        <f t="shared" si="27"/>
        <v>65.400000000000006</v>
      </c>
      <c r="AP9" s="177">
        <f t="shared" si="27"/>
        <v>66.300000000000011</v>
      </c>
      <c r="AQ9" s="177">
        <f t="shared" si="27"/>
        <v>67.200000000000017</v>
      </c>
      <c r="AR9" s="177">
        <f t="shared" si="27"/>
        <v>68.100000000000023</v>
      </c>
      <c r="AS9" s="177">
        <f t="shared" si="27"/>
        <v>69.000000000000028</v>
      </c>
      <c r="AT9" s="177">
        <f t="shared" si="27"/>
        <v>69.900000000000034</v>
      </c>
      <c r="AU9" s="177">
        <f t="shared" si="27"/>
        <v>70.80000000000004</v>
      </c>
      <c r="AV9" s="177">
        <f t="shared" si="27"/>
        <v>71.700000000000045</v>
      </c>
      <c r="AW9" s="177">
        <f t="shared" si="27"/>
        <v>72.600000000000051</v>
      </c>
      <c r="AX9" s="177">
        <f t="shared" si="27"/>
        <v>73.500000000000057</v>
      </c>
      <c r="AY9" s="177">
        <f t="shared" si="27"/>
        <v>74.400000000000063</v>
      </c>
      <c r="AZ9" s="177">
        <f t="shared" si="27"/>
        <v>75.300000000000068</v>
      </c>
      <c r="BA9" s="177">
        <f t="shared" si="28"/>
        <v>76.200000000000074</v>
      </c>
      <c r="BB9" s="177">
        <f t="shared" si="28"/>
        <v>77.10000000000008</v>
      </c>
      <c r="BC9" s="177">
        <f t="shared" si="28"/>
        <v>78.000000000000085</v>
      </c>
      <c r="BD9" s="177">
        <f t="shared" si="28"/>
        <v>78.900000000000091</v>
      </c>
      <c r="BE9" s="177">
        <f t="shared" si="28"/>
        <v>79.800000000000097</v>
      </c>
      <c r="BF9" s="177">
        <f t="shared" si="28"/>
        <v>80.700000000000102</v>
      </c>
      <c r="BG9" s="177">
        <f t="shared" si="28"/>
        <v>81.600000000000108</v>
      </c>
      <c r="BH9" s="177">
        <f t="shared" si="28"/>
        <v>82.500000000000114</v>
      </c>
      <c r="BI9" s="177">
        <f t="shared" si="28"/>
        <v>83.400000000000119</v>
      </c>
      <c r="BJ9" s="177">
        <f t="shared" si="28"/>
        <v>84.300000000000125</v>
      </c>
      <c r="BK9" s="177">
        <f t="shared" si="28"/>
        <v>85.200000000000131</v>
      </c>
      <c r="BL9" s="177">
        <f t="shared" si="28"/>
        <v>86.100000000000136</v>
      </c>
      <c r="BM9" s="177">
        <f t="shared" si="28"/>
        <v>87.000000000000142</v>
      </c>
      <c r="BN9" s="177">
        <f t="shared" si="28"/>
        <v>87.900000000000148</v>
      </c>
      <c r="BO9" s="177">
        <f t="shared" si="28"/>
        <v>88.800000000000153</v>
      </c>
      <c r="BP9" s="177">
        <f t="shared" si="28"/>
        <v>89.700000000000159</v>
      </c>
      <c r="BQ9" s="177">
        <f t="shared" si="29"/>
        <v>90.600000000000165</v>
      </c>
      <c r="BR9" s="177">
        <f t="shared" si="29"/>
        <v>91.500000000000171</v>
      </c>
      <c r="BS9" s="177">
        <f t="shared" si="29"/>
        <v>92.400000000000176</v>
      </c>
      <c r="BT9" s="177">
        <f t="shared" si="29"/>
        <v>93.300000000000182</v>
      </c>
      <c r="BU9" s="177">
        <f t="shared" si="29"/>
        <v>94.200000000000188</v>
      </c>
      <c r="BV9" s="177">
        <f t="shared" si="29"/>
        <v>95.100000000000193</v>
      </c>
      <c r="BW9" s="177">
        <f t="shared" si="29"/>
        <v>96.000000000000199</v>
      </c>
      <c r="BX9" s="177">
        <f t="shared" si="29"/>
        <v>96.900000000000205</v>
      </c>
      <c r="BY9" s="177">
        <f t="shared" si="29"/>
        <v>97.80000000000021</v>
      </c>
      <c r="BZ9" s="177">
        <f t="shared" si="29"/>
        <v>98.700000000000216</v>
      </c>
      <c r="CA9" s="177">
        <f t="shared" si="29"/>
        <v>99.600000000000222</v>
      </c>
      <c r="CB9" s="177">
        <f t="shared" si="29"/>
        <v>100.50000000000023</v>
      </c>
      <c r="CC9" s="177">
        <f t="shared" si="29"/>
        <v>101.40000000000023</v>
      </c>
      <c r="CD9" s="177">
        <f t="shared" si="29"/>
        <v>102.30000000000024</v>
      </c>
      <c r="CE9" s="177">
        <f t="shared" si="29"/>
        <v>103.20000000000024</v>
      </c>
      <c r="CF9" s="177">
        <f t="shared" si="29"/>
        <v>104.10000000000025</v>
      </c>
      <c r="CG9" s="177">
        <f t="shared" si="30"/>
        <v>105.00000000000026</v>
      </c>
      <c r="CH9" s="177">
        <f t="shared" si="30"/>
        <v>105.90000000000026</v>
      </c>
      <c r="CI9" s="177">
        <f t="shared" si="30"/>
        <v>106.80000000000027</v>
      </c>
      <c r="CJ9" s="177">
        <f t="shared" si="30"/>
        <v>107.70000000000027</v>
      </c>
      <c r="CK9" s="177">
        <f t="shared" si="30"/>
        <v>108.60000000000028</v>
      </c>
      <c r="CL9" s="177">
        <f t="shared" si="30"/>
        <v>109.50000000000028</v>
      </c>
      <c r="CM9" s="177">
        <f t="shared" si="30"/>
        <v>110.40000000000029</v>
      </c>
      <c r="CN9" s="177">
        <f t="shared" si="30"/>
        <v>111.3000000000003</v>
      </c>
      <c r="CO9" s="177">
        <f t="shared" si="30"/>
        <v>112.2000000000003</v>
      </c>
      <c r="CP9" s="177">
        <f t="shared" si="30"/>
        <v>113.10000000000031</v>
      </c>
      <c r="CQ9" s="177">
        <f t="shared" si="30"/>
        <v>114.00000000000031</v>
      </c>
      <c r="CR9" s="177">
        <f t="shared" si="30"/>
        <v>114.90000000000032</v>
      </c>
      <c r="CS9" s="177">
        <f t="shared" si="30"/>
        <v>115.80000000000032</v>
      </c>
      <c r="CT9" s="177">
        <f t="shared" si="30"/>
        <v>116.70000000000033</v>
      </c>
      <c r="CU9" s="177">
        <f t="shared" si="30"/>
        <v>117.60000000000034</v>
      </c>
      <c r="CV9" s="177">
        <f t="shared" si="30"/>
        <v>118.50000000000034</v>
      </c>
      <c r="CW9" s="177">
        <f t="shared" si="22"/>
        <v>119.40000000000035</v>
      </c>
      <c r="CX9" s="177">
        <f t="shared" si="22"/>
        <v>120.30000000000035</v>
      </c>
      <c r="CY9" s="177">
        <f t="shared" si="22"/>
        <v>121.20000000000036</v>
      </c>
      <c r="CZ9" s="177">
        <f t="shared" si="22"/>
        <v>122.10000000000036</v>
      </c>
      <c r="DA9" s="177">
        <f t="shared" si="22"/>
        <v>123.00000000000037</v>
      </c>
      <c r="DB9" s="177">
        <f t="shared" si="22"/>
        <v>123.90000000000038</v>
      </c>
      <c r="DC9" s="177">
        <f t="shared" si="22"/>
        <v>124.80000000000038</v>
      </c>
      <c r="DD9" s="177">
        <f t="shared" si="22"/>
        <v>125.70000000000039</v>
      </c>
      <c r="DE9" s="177">
        <f t="shared" si="22"/>
        <v>126.60000000000039</v>
      </c>
      <c r="DF9" s="177">
        <f t="shared" si="22"/>
        <v>127.5000000000004</v>
      </c>
      <c r="DG9" s="177">
        <f t="shared" si="22"/>
        <v>128.4000000000004</v>
      </c>
      <c r="DH9" s="177">
        <f t="shared" si="22"/>
        <v>129.30000000000041</v>
      </c>
      <c r="DI9" s="177">
        <f t="shared" si="22"/>
        <v>130.20000000000041</v>
      </c>
      <c r="DJ9" s="177">
        <f t="shared" si="22"/>
        <v>131.10000000000042</v>
      </c>
      <c r="DK9" s="177">
        <f t="shared" si="22"/>
        <v>132.00000000000043</v>
      </c>
      <c r="DL9" s="177">
        <f t="shared" ref="DL9:EA24" si="42">IF(ISNONTEXT($AH9),DK9+$AH9,"")</f>
        <v>132.90000000000043</v>
      </c>
      <c r="DM9" s="177">
        <f t="shared" si="42"/>
        <v>133.80000000000044</v>
      </c>
      <c r="DN9" s="177">
        <f t="shared" si="42"/>
        <v>134.70000000000044</v>
      </c>
      <c r="DO9" s="177">
        <f t="shared" si="42"/>
        <v>135.60000000000045</v>
      </c>
      <c r="DP9" s="177">
        <f t="shared" si="42"/>
        <v>136.50000000000045</v>
      </c>
      <c r="DQ9" s="177">
        <f t="shared" si="42"/>
        <v>137.40000000000046</v>
      </c>
      <c r="DR9" s="177">
        <f t="shared" si="42"/>
        <v>138.30000000000047</v>
      </c>
      <c r="DS9" s="177">
        <f t="shared" si="42"/>
        <v>139.20000000000047</v>
      </c>
      <c r="DT9" s="177">
        <f t="shared" si="42"/>
        <v>140.10000000000048</v>
      </c>
      <c r="DU9" s="177">
        <f t="shared" si="42"/>
        <v>141.00000000000048</v>
      </c>
      <c r="DV9" s="177">
        <f t="shared" si="42"/>
        <v>141.90000000000049</v>
      </c>
      <c r="DW9" s="177">
        <f t="shared" si="42"/>
        <v>142.80000000000049</v>
      </c>
      <c r="DX9" s="177">
        <f t="shared" si="42"/>
        <v>143.7000000000005</v>
      </c>
      <c r="DY9" s="177">
        <f t="shared" si="42"/>
        <v>144.60000000000051</v>
      </c>
      <c r="DZ9" s="177">
        <f t="shared" si="42"/>
        <v>145.50000000000051</v>
      </c>
      <c r="EA9" s="177">
        <f t="shared" si="42"/>
        <v>146.40000000000052</v>
      </c>
      <c r="EB9" s="177">
        <f t="shared" si="31"/>
        <v>147.30000000000052</v>
      </c>
      <c r="EC9" s="177">
        <f t="shared" si="31"/>
        <v>148.20000000000053</v>
      </c>
      <c r="ED9" s="177">
        <f t="shared" si="31"/>
        <v>149.10000000000053</v>
      </c>
      <c r="EE9" s="177">
        <f t="shared" si="31"/>
        <v>150.00000000000054</v>
      </c>
      <c r="EF9" s="177">
        <f t="shared" si="31"/>
        <v>150.90000000000055</v>
      </c>
      <c r="EG9" s="177">
        <f t="shared" si="31"/>
        <v>151.80000000000055</v>
      </c>
      <c r="EH9" s="177">
        <f t="shared" si="31"/>
        <v>152.70000000000056</v>
      </c>
      <c r="EI9" s="177">
        <f t="shared" si="31"/>
        <v>153.60000000000056</v>
      </c>
      <c r="EJ9" s="177">
        <f t="shared" si="31"/>
        <v>154.50000000000057</v>
      </c>
      <c r="EK9" s="177">
        <f t="shared" si="31"/>
        <v>155.40000000000057</v>
      </c>
      <c r="EL9" s="177">
        <f t="shared" si="31"/>
        <v>156.30000000000058</v>
      </c>
      <c r="EM9" s="177">
        <f t="shared" si="31"/>
        <v>157.20000000000059</v>
      </c>
      <c r="EN9" s="177">
        <f t="shared" si="31"/>
        <v>158.10000000000059</v>
      </c>
      <c r="EO9" s="177">
        <f t="shared" si="31"/>
        <v>159.0000000000006</v>
      </c>
      <c r="EP9" s="177">
        <f t="shared" si="32"/>
        <v>159.9000000000006</v>
      </c>
      <c r="EQ9" s="177">
        <f t="shared" si="32"/>
        <v>160.80000000000061</v>
      </c>
      <c r="ER9" s="177">
        <f t="shared" si="32"/>
        <v>161.70000000000061</v>
      </c>
      <c r="ES9" s="177">
        <f t="shared" si="32"/>
        <v>162.60000000000062</v>
      </c>
      <c r="ET9" s="177">
        <f t="shared" si="32"/>
        <v>163.50000000000063</v>
      </c>
      <c r="EU9" s="177">
        <f t="shared" si="32"/>
        <v>164.40000000000063</v>
      </c>
      <c r="EV9" s="177">
        <f t="shared" si="32"/>
        <v>165.30000000000064</v>
      </c>
      <c r="EW9" s="177">
        <f t="shared" si="32"/>
        <v>166.20000000000064</v>
      </c>
      <c r="EX9" s="177">
        <f t="shared" si="32"/>
        <v>167.10000000000065</v>
      </c>
      <c r="EY9" s="177">
        <f t="shared" si="32"/>
        <v>168.00000000000065</v>
      </c>
      <c r="EZ9" s="177">
        <f t="shared" si="32"/>
        <v>168.90000000000066</v>
      </c>
      <c r="FA9" s="177">
        <f t="shared" si="32"/>
        <v>169.80000000000067</v>
      </c>
      <c r="FB9" s="177">
        <f t="shared" si="32"/>
        <v>170.70000000000067</v>
      </c>
      <c r="FC9" s="177">
        <f t="shared" si="32"/>
        <v>171.60000000000068</v>
      </c>
      <c r="FD9" s="177">
        <f t="shared" si="32"/>
        <v>172.50000000000068</v>
      </c>
      <c r="FE9" s="177">
        <f t="shared" si="32"/>
        <v>173.40000000000069</v>
      </c>
      <c r="FF9" s="177">
        <f t="shared" si="33"/>
        <v>174.30000000000069</v>
      </c>
      <c r="FG9" s="177">
        <f t="shared" si="33"/>
        <v>175.2000000000007</v>
      </c>
      <c r="FH9" s="177">
        <f t="shared" si="33"/>
        <v>176.1000000000007</v>
      </c>
      <c r="FI9" s="177">
        <f t="shared" si="33"/>
        <v>177.00000000000071</v>
      </c>
      <c r="FJ9" s="177">
        <f t="shared" si="33"/>
        <v>177.90000000000072</v>
      </c>
      <c r="FK9" s="177">
        <f t="shared" si="33"/>
        <v>178.80000000000072</v>
      </c>
      <c r="FL9" s="177">
        <f t="shared" si="33"/>
        <v>179.70000000000073</v>
      </c>
      <c r="FM9" s="177">
        <f t="shared" si="33"/>
        <v>180.60000000000073</v>
      </c>
      <c r="FN9" s="177">
        <f t="shared" si="33"/>
        <v>181.50000000000074</v>
      </c>
      <c r="FO9" s="177">
        <f t="shared" si="33"/>
        <v>182.40000000000074</v>
      </c>
      <c r="FP9" s="177">
        <f t="shared" si="33"/>
        <v>183.30000000000075</v>
      </c>
      <c r="FQ9" s="177">
        <f t="shared" si="33"/>
        <v>184.20000000000076</v>
      </c>
      <c r="FR9" s="177">
        <f t="shared" si="33"/>
        <v>185.10000000000076</v>
      </c>
      <c r="FS9" s="177">
        <f t="shared" si="33"/>
        <v>186.00000000000077</v>
      </c>
      <c r="FT9" s="177">
        <f t="shared" si="33"/>
        <v>186.90000000000077</v>
      </c>
      <c r="FU9" s="177">
        <f t="shared" si="33"/>
        <v>187.80000000000078</v>
      </c>
      <c r="FV9" s="177">
        <f t="shared" si="34"/>
        <v>188.70000000000078</v>
      </c>
      <c r="FW9" s="177">
        <f t="shared" si="34"/>
        <v>189.60000000000079</v>
      </c>
      <c r="FX9" s="177">
        <f t="shared" si="34"/>
        <v>190.5000000000008</v>
      </c>
      <c r="FY9" s="177">
        <f t="shared" si="34"/>
        <v>191.4000000000008</v>
      </c>
      <c r="FZ9" s="177">
        <f t="shared" si="34"/>
        <v>192.30000000000081</v>
      </c>
      <c r="GA9" s="177">
        <f t="shared" si="34"/>
        <v>193.20000000000081</v>
      </c>
      <c r="GB9" s="177">
        <f t="shared" si="34"/>
        <v>194.10000000000082</v>
      </c>
      <c r="GC9" s="177">
        <f t="shared" si="34"/>
        <v>195.00000000000082</v>
      </c>
      <c r="GD9" s="177">
        <f t="shared" si="34"/>
        <v>195.90000000000083</v>
      </c>
      <c r="GE9" s="177">
        <f t="shared" si="34"/>
        <v>196.80000000000084</v>
      </c>
      <c r="GF9" s="177">
        <f t="shared" si="34"/>
        <v>197.70000000000084</v>
      </c>
      <c r="GG9" s="177">
        <f t="shared" si="34"/>
        <v>198.60000000000085</v>
      </c>
      <c r="GH9" s="177">
        <f t="shared" si="34"/>
        <v>199.50000000000085</v>
      </c>
      <c r="GI9" s="177">
        <f t="shared" si="34"/>
        <v>200.40000000000086</v>
      </c>
      <c r="GJ9" s="177">
        <f t="shared" si="34"/>
        <v>201.30000000000086</v>
      </c>
      <c r="GK9" s="177">
        <f t="shared" si="34"/>
        <v>202.20000000000087</v>
      </c>
      <c r="GL9" s="177">
        <f t="shared" si="35"/>
        <v>203.10000000000088</v>
      </c>
      <c r="GM9" s="177">
        <f t="shared" si="35"/>
        <v>204.00000000000088</v>
      </c>
      <c r="GN9" s="177">
        <f t="shared" si="35"/>
        <v>204.90000000000089</v>
      </c>
      <c r="GO9" s="177">
        <f t="shared" si="35"/>
        <v>205.80000000000089</v>
      </c>
      <c r="GP9" s="177">
        <f t="shared" si="35"/>
        <v>206.7000000000009</v>
      </c>
      <c r="GQ9" s="177">
        <f t="shared" si="35"/>
        <v>207.6000000000009</v>
      </c>
      <c r="GR9" s="177">
        <f t="shared" si="35"/>
        <v>208.50000000000091</v>
      </c>
      <c r="GS9" s="177">
        <f t="shared" si="35"/>
        <v>209.40000000000092</v>
      </c>
      <c r="GT9" s="177">
        <f t="shared" si="35"/>
        <v>210.30000000000092</v>
      </c>
      <c r="GU9" s="177">
        <f t="shared" si="35"/>
        <v>211.20000000000093</v>
      </c>
      <c r="GV9" s="177">
        <f t="shared" si="35"/>
        <v>212.10000000000093</v>
      </c>
      <c r="GW9" s="177">
        <f t="shared" si="35"/>
        <v>213.00000000000094</v>
      </c>
      <c r="GX9" s="177">
        <f t="shared" si="35"/>
        <v>213.90000000000094</v>
      </c>
      <c r="GY9" s="177">
        <f t="shared" si="35"/>
        <v>214.80000000000095</v>
      </c>
      <c r="GZ9" s="177">
        <f t="shared" si="35"/>
        <v>215.70000000000095</v>
      </c>
      <c r="HA9" s="177">
        <f t="shared" si="35"/>
        <v>216.60000000000096</v>
      </c>
      <c r="HB9" s="177">
        <f t="shared" si="36"/>
        <v>217.50000000000097</v>
      </c>
      <c r="HC9" s="177">
        <f t="shared" si="36"/>
        <v>218.40000000000097</v>
      </c>
      <c r="HD9" s="177">
        <f t="shared" si="36"/>
        <v>219.30000000000098</v>
      </c>
      <c r="HE9" s="177">
        <f t="shared" si="36"/>
        <v>220.20000000000098</v>
      </c>
      <c r="HF9" s="177">
        <f t="shared" si="36"/>
        <v>221.10000000000099</v>
      </c>
      <c r="HG9" s="177">
        <f t="shared" si="36"/>
        <v>222.00000000000099</v>
      </c>
      <c r="HH9" s="177">
        <f t="shared" si="36"/>
        <v>222.900000000001</v>
      </c>
      <c r="HI9" s="177">
        <f t="shared" si="36"/>
        <v>223.80000000000101</v>
      </c>
      <c r="HJ9" s="177">
        <f t="shared" si="36"/>
        <v>224.70000000000101</v>
      </c>
      <c r="HK9" s="177">
        <f t="shared" si="36"/>
        <v>225.60000000000102</v>
      </c>
      <c r="HL9" s="177">
        <f t="shared" si="36"/>
        <v>226.50000000000102</v>
      </c>
      <c r="HM9" s="177">
        <f t="shared" si="36"/>
        <v>227.40000000000103</v>
      </c>
      <c r="HN9" s="177">
        <f t="shared" si="36"/>
        <v>228.30000000000103</v>
      </c>
      <c r="HO9" s="177">
        <f t="shared" si="36"/>
        <v>229.20000000000104</v>
      </c>
      <c r="HP9" s="177">
        <f t="shared" si="36"/>
        <v>230.10000000000105</v>
      </c>
      <c r="HQ9" s="177">
        <f t="shared" si="36"/>
        <v>231.00000000000105</v>
      </c>
      <c r="HR9" s="177">
        <f t="shared" si="37"/>
        <v>231.90000000000106</v>
      </c>
      <c r="HS9" s="177">
        <f t="shared" si="37"/>
        <v>232.80000000000106</v>
      </c>
      <c r="HT9" s="177">
        <f t="shared" si="37"/>
        <v>233.70000000000107</v>
      </c>
      <c r="HU9" s="177">
        <f t="shared" si="37"/>
        <v>234.60000000000107</v>
      </c>
      <c r="HV9" s="177">
        <f t="shared" si="37"/>
        <v>235.50000000000108</v>
      </c>
      <c r="HW9" s="177">
        <f t="shared" si="37"/>
        <v>236.40000000000109</v>
      </c>
      <c r="HX9" s="177">
        <f t="shared" si="37"/>
        <v>237.30000000000109</v>
      </c>
      <c r="HY9" s="177">
        <f t="shared" si="37"/>
        <v>238.2000000000011</v>
      </c>
      <c r="HZ9" s="177">
        <f t="shared" si="37"/>
        <v>239.1000000000011</v>
      </c>
      <c r="IA9" s="192">
        <f t="shared" si="21"/>
        <v>239.9990000000011</v>
      </c>
      <c r="IB9" s="193">
        <f t="shared" si="10"/>
        <v>0</v>
      </c>
      <c r="IC9" s="193">
        <f t="shared" si="38"/>
        <v>6.9836706451630363E-5</v>
      </c>
      <c r="ID9" s="193">
        <f t="shared" si="38"/>
        <v>1.9456516406249967E-4</v>
      </c>
      <c r="IE9" s="193">
        <f t="shared" si="38"/>
        <v>3.5205059356209934E-4</v>
      </c>
      <c r="IF9" s="193">
        <f t="shared" si="38"/>
        <v>5.3380510324048587E-4</v>
      </c>
      <c r="IG9" s="193">
        <f t="shared" si="38"/>
        <v>7.3465486838336527E-4</v>
      </c>
      <c r="IH9" s="193">
        <f t="shared" si="38"/>
        <v>9.5094759777825067E-4</v>
      </c>
      <c r="II9" s="193">
        <f t="shared" si="38"/>
        <v>1.1798953983468475E-3</v>
      </c>
      <c r="IJ9" s="193">
        <f t="shared" si="38"/>
        <v>1.4192640000000047E-3</v>
      </c>
      <c r="IK9" s="193">
        <f t="shared" si="38"/>
        <v>1.6672026280915252E-3</v>
      </c>
      <c r="IL9" s="193">
        <f t="shared" si="38"/>
        <v>1.9221413571625591E-3</v>
      </c>
      <c r="IM9" s="193">
        <f t="shared" si="38"/>
        <v>2.1827246877764621E-3</v>
      </c>
      <c r="IN9" s="193">
        <f t="shared" si="38"/>
        <v>2.4477662205629244E-3</v>
      </c>
      <c r="IO9" s="193">
        <f t="shared" si="38"/>
        <v>2.7162164082067874E-3</v>
      </c>
      <c r="IP9" s="193">
        <f t="shared" si="38"/>
        <v>2.9871388243808373E-3</v>
      </c>
      <c r="IQ9" s="193">
        <f t="shared" si="38"/>
        <v>3.2596922062817662E-3</v>
      </c>
      <c r="IR9" s="193">
        <f t="shared" si="38"/>
        <v>3.5331165435501378E-3</v>
      </c>
      <c r="IS9" s="193">
        <f t="shared" si="38"/>
        <v>3.806722083879166E-3</v>
      </c>
      <c r="IT9" s="193">
        <f t="shared" si="38"/>
        <v>4.0798804921875244E-3</v>
      </c>
      <c r="IU9" s="193">
        <f t="shared" si="38"/>
        <v>4.3520176333624004E-3</v>
      </c>
      <c r="IV9" s="193">
        <f t="shared" si="38"/>
        <v>4.6226076015164789E-3</v>
      </c>
      <c r="IW9" s="193">
        <f t="shared" si="38"/>
        <v>4.8911677217810577E-3</v>
      </c>
      <c r="IX9" s="193">
        <f t="shared" si="38"/>
        <v>5.1572543218014666E-3</v>
      </c>
      <c r="IY9" s="193">
        <f t="shared" si="38"/>
        <v>5.4204591202497137E-3</v>
      </c>
      <c r="IZ9" s="193">
        <f t="shared" si="38"/>
        <v>5.6804061156900025E-3</v>
      </c>
      <c r="JA9" s="193">
        <f t="shared" si="38"/>
        <v>5.9367488854465533E-3</v>
      </c>
      <c r="JB9" s="193">
        <f t="shared" si="38"/>
        <v>6.1891682236417302E-3</v>
      </c>
      <c r="JC9" s="193">
        <f t="shared" si="38"/>
        <v>6.4373700622530582E-3</v>
      </c>
      <c r="JD9" s="193">
        <f t="shared" si="38"/>
        <v>6.6810836302199144E-3</v>
      </c>
      <c r="JE9" s="193">
        <f t="shared" si="38"/>
        <v>6.9200598142476321E-3</v>
      </c>
      <c r="JF9" s="193">
        <f t="shared" si="38"/>
        <v>7.1540696916680673E-3</v>
      </c>
      <c r="JG9" s="193">
        <f t="shared" si="38"/>
        <v>7.3829032109946711E-3</v>
      </c>
      <c r="JH9" s="193">
        <f t="shared" si="38"/>
        <v>7.6063680000000395E-3</v>
      </c>
      <c r="JI9" s="193">
        <f t="shared" si="38"/>
        <v>7.8242882844982951E-3</v>
      </c>
      <c r="JJ9" s="193">
        <f t="shared" si="38"/>
        <v>8.0365039037207566E-3</v>
      </c>
      <c r="JK9" s="193">
        <f t="shared" si="38"/>
        <v>8.2428694103730601E-3</v>
      </c>
      <c r="JL9" s="193">
        <f t="shared" si="38"/>
        <v>8.4432532452619231E-3</v>
      </c>
      <c r="JM9" s="193">
        <f t="shared" si="38"/>
        <v>8.6375369778624693E-3</v>
      </c>
      <c r="JN9" s="193">
        <f t="shared" si="38"/>
        <v>8.825614605425804E-3</v>
      </c>
      <c r="JO9" s="193">
        <f t="shared" si="38"/>
        <v>9.0073919042504176E-3</v>
      </c>
      <c r="JP9" s="193">
        <f t="shared" si="38"/>
        <v>9.1827858275991773E-3</v>
      </c>
      <c r="JQ9" s="193">
        <f t="shared" si="38"/>
        <v>9.3517239454662237E-3</v>
      </c>
      <c r="JR9" s="193">
        <f t="shared" si="38"/>
        <v>9.514143922009527E-3</v>
      </c>
      <c r="JS9" s="193">
        <f t="shared" si="38"/>
        <v>9.6699930269848345E-3</v>
      </c>
      <c r="JT9" s="193">
        <f t="shared" si="38"/>
        <v>9.8192276779604671E-3</v>
      </c>
      <c r="JU9" s="193">
        <f t="shared" si="38"/>
        <v>9.9618130104728794E-3</v>
      </c>
      <c r="JV9" s="193">
        <f t="shared" si="38"/>
        <v>1.0097722473610463E-2</v>
      </c>
      <c r="JW9" s="193">
        <f t="shared" si="38"/>
        <v>1.0226937448795805E-2</v>
      </c>
      <c r="JX9" s="193">
        <f t="shared" si="38"/>
        <v>1.0349446889781925E-2</v>
      </c>
      <c r="JY9" s="193">
        <f t="shared" si="38"/>
        <v>1.0465246982091288E-2</v>
      </c>
      <c r="JZ9" s="193">
        <f t="shared" si="38"/>
        <v>1.0574340820312535E-2</v>
      </c>
      <c r="KA9" s="193">
        <f t="shared" si="38"/>
        <v>1.0676738101832801E-2</v>
      </c>
      <c r="KB9" s="193">
        <f t="shared" si="38"/>
        <v>1.0772454835726589E-2</v>
      </c>
      <c r="KC9" s="193">
        <f t="shared" si="38"/>
        <v>1.0861513065648079E-2</v>
      </c>
      <c r="KD9" s="193">
        <f t="shared" si="38"/>
        <v>1.094394060568501E-2</v>
      </c>
      <c r="KE9" s="193">
        <f t="shared" si="38"/>
        <v>1.1019770788230663E-2</v>
      </c>
      <c r="KF9" s="193">
        <f t="shared" si="38"/>
        <v>1.1089042223017848E-2</v>
      </c>
      <c r="KG9" s="193">
        <f t="shared" si="38"/>
        <v>1.1151798566536522E-2</v>
      </c>
      <c r="KH9" s="193">
        <f t="shared" si="38"/>
        <v>1.1208088301125928E-2</v>
      </c>
      <c r="KI9" s="193">
        <f t="shared" si="38"/>
        <v>1.1257964523094039E-2</v>
      </c>
      <c r="KJ9" s="193">
        <f t="shared" si="38"/>
        <v>1.1301484739272631E-2</v>
      </c>
      <c r="KK9" s="193">
        <f t="shared" si="38"/>
        <v>1.1338710671465926E-2</v>
      </c>
      <c r="KL9" s="193">
        <f t="shared" si="38"/>
        <v>1.1369708068295667E-2</v>
      </c>
      <c r="KM9" s="193">
        <f t="shared" si="38"/>
        <v>1.1394546523985638E-2</v>
      </c>
      <c r="KN9" s="193">
        <f t="shared" si="24"/>
        <v>1.1413299303665168E-2</v>
      </c>
      <c r="KO9" s="193">
        <f t="shared" si="39"/>
        <v>1.1426043174803965E-2</v>
      </c>
      <c r="KP9" s="193">
        <f t="shared" si="39"/>
        <v>1.1432858244420531E-2</v>
      </c>
      <c r="KQ9" s="193">
        <f t="shared" si="39"/>
        <v>1.1433827801733411E-2</v>
      </c>
      <c r="KR9" s="193">
        <f t="shared" si="39"/>
        <v>1.1429038165949073E-2</v>
      </c>
      <c r="KS9" s="193">
        <f t="shared" si="39"/>
        <v>1.1418578538902749E-2</v>
      </c>
      <c r="KT9" s="193">
        <f t="shared" si="39"/>
        <v>1.1402540862288821E-2</v>
      </c>
      <c r="KU9" s="193">
        <f t="shared" si="39"/>
        <v>1.1381019679236045E-2</v>
      </c>
      <c r="KV9" s="193">
        <f t="shared" si="39"/>
        <v>1.1354111999999993E-2</v>
      </c>
      <c r="KW9" s="193">
        <f t="shared" si="39"/>
        <v>1.1321917171560595E-2</v>
      </c>
      <c r="KX9" s="193">
        <f t="shared" si="39"/>
        <v>1.1284536750927075E-2</v>
      </c>
      <c r="KY9" s="193">
        <f t="shared" si="39"/>
        <v>1.1242074381965665E-2</v>
      </c>
      <c r="KZ9" s="193">
        <f t="shared" si="39"/>
        <v>1.1194635675577588E-2</v>
      </c>
      <c r="LA9" s="193">
        <f t="shared" si="39"/>
        <v>1.1142328093065916E-2</v>
      </c>
      <c r="LB9" s="193">
        <f t="shared" si="39"/>
        <v>1.1085260832540144E-2</v>
      </c>
      <c r="LC9" s="193">
        <f t="shared" si="39"/>
        <v>1.102354471821684E-2</v>
      </c>
      <c r="LD9" s="193">
        <f t="shared" si="39"/>
        <v>1.0957292092483407E-2</v>
      </c>
      <c r="LE9" s="193">
        <f t="shared" si="39"/>
        <v>1.0886616710600103E-2</v>
      </c>
      <c r="LF9" s="193">
        <f t="shared" si="39"/>
        <v>1.0811633637922988E-2</v>
      </c>
      <c r="LG9" s="193">
        <f t="shared" si="39"/>
        <v>1.0732459149537315E-2</v>
      </c>
      <c r="LH9" s="193">
        <f t="shared" si="39"/>
        <v>1.0649210632197457E-2</v>
      </c>
      <c r="LI9" s="193">
        <f t="shared" si="39"/>
        <v>1.0562006488475273E-2</v>
      </c>
      <c r="LJ9" s="193">
        <f t="shared" si="39"/>
        <v>1.0470966043024544E-2</v>
      </c>
      <c r="LK9" s="193">
        <f t="shared" si="39"/>
        <v>1.0376209450874151E-2</v>
      </c>
      <c r="LL9" s="193">
        <f t="shared" si="39"/>
        <v>1.0277857607667591E-2</v>
      </c>
      <c r="LM9" s="193">
        <f t="shared" si="39"/>
        <v>1.0176032061770816E-2</v>
      </c>
      <c r="LN9" s="193">
        <f t="shared" si="39"/>
        <v>1.0070854928174697E-2</v>
      </c>
      <c r="LO9" s="193">
        <f t="shared" si="39"/>
        <v>9.9624488041221947E-3</v>
      </c>
      <c r="LP9" s="193">
        <f t="shared" si="39"/>
        <v>9.8509366863941336E-3</v>
      </c>
      <c r="LQ9" s="193">
        <f t="shared" si="39"/>
        <v>9.7364418901907286E-3</v>
      </c>
      <c r="LR9" s="193">
        <f t="shared" si="39"/>
        <v>9.6190879695494096E-3</v>
      </c>
      <c r="LS9" s="193">
        <f t="shared" si="39"/>
        <v>9.4989986392422995E-3</v>
      </c>
      <c r="LT9" s="193">
        <f t="shared" si="39"/>
        <v>9.3762976980997538E-3</v>
      </c>
      <c r="LU9" s="193">
        <f t="shared" si="39"/>
        <v>9.2511089537087032E-3</v>
      </c>
      <c r="LV9" s="193">
        <f t="shared" si="39"/>
        <v>9.123556148437427E-3</v>
      </c>
      <c r="LW9" s="193">
        <f t="shared" si="39"/>
        <v>8.9937628867402843E-3</v>
      </c>
      <c r="LX9" s="193">
        <f t="shared" si="39"/>
        <v>8.8618525636985183E-3</v>
      </c>
      <c r="LY9" s="193">
        <f t="shared" si="39"/>
        <v>8.7279482947550686E-3</v>
      </c>
      <c r="LZ9" s="193">
        <f t="shared" si="39"/>
        <v>8.5921728466033208E-3</v>
      </c>
      <c r="MA9" s="193">
        <f t="shared" si="39"/>
        <v>8.4546485691917271E-3</v>
      </c>
      <c r="MB9" s="193">
        <f t="shared" si="39"/>
        <v>8.3154973288076146E-3</v>
      </c>
      <c r="MC9" s="193">
        <f t="shared" si="39"/>
        <v>8.1748404422055908E-3</v>
      </c>
      <c r="MD9" s="193">
        <f t="shared" si="39"/>
        <v>8.0327986117470565E-3</v>
      </c>
      <c r="ME9" s="193">
        <f t="shared" si="39"/>
        <v>7.8894918615191323E-3</v>
      </c>
      <c r="MF9" s="193">
        <f t="shared" si="39"/>
        <v>7.7450394744025142E-3</v>
      </c>
      <c r="MG9" s="193">
        <f t="shared" si="39"/>
        <v>7.5995599300590017E-3</v>
      </c>
      <c r="MH9" s="193">
        <f t="shared" si="39"/>
        <v>7.4531708438110239E-3</v>
      </c>
      <c r="MI9" s="193">
        <f t="shared" si="39"/>
        <v>7.3059889063862111E-3</v>
      </c>
      <c r="MJ9" s="193">
        <f t="shared" si="39"/>
        <v>7.1581298245015209E-3</v>
      </c>
      <c r="MK9" s="193">
        <f t="shared" si="39"/>
        <v>7.00970826226227E-3</v>
      </c>
      <c r="ML9" s="193">
        <f t="shared" si="39"/>
        <v>6.8608377833525528E-3</v>
      </c>
      <c r="MM9" s="193">
        <f t="shared" si="39"/>
        <v>6.7116307939943769E-3</v>
      </c>
      <c r="MN9" s="193">
        <f t="shared" si="39"/>
        <v>6.56219848665385E-3</v>
      </c>
      <c r="MO9" s="193">
        <f t="shared" si="39"/>
        <v>6.4126507844734478E-3</v>
      </c>
      <c r="MP9" s="193">
        <f t="shared" si="39"/>
        <v>6.2630962864104606E-3</v>
      </c>
      <c r="MQ9" s="193">
        <f t="shared" si="39"/>
        <v>6.1136422130621598E-3</v>
      </c>
      <c r="MR9" s="193">
        <f t="shared" si="39"/>
        <v>5.9643943531593156E-3</v>
      </c>
      <c r="MS9" s="193">
        <f t="shared" si="39"/>
        <v>5.8154570107100539E-3</v>
      </c>
      <c r="MT9" s="193">
        <f t="shared" si="39"/>
        <v>5.666932952777046E-3</v>
      </c>
      <c r="MU9" s="193">
        <f t="shared" si="39"/>
        <v>5.5189233578713352E-3</v>
      </c>
      <c r="MV9" s="193">
        <f t="shared" si="39"/>
        <v>5.3715277649470086E-3</v>
      </c>
      <c r="MW9" s="193">
        <f t="shared" si="39"/>
        <v>5.2248440229812664E-3</v>
      </c>
      <c r="MX9" s="193">
        <f t="shared" si="39"/>
        <v>5.0789682411251239E-3</v>
      </c>
      <c r="MY9" s="193">
        <f t="shared" si="39"/>
        <v>4.9339947394104978E-3</v>
      </c>
      <c r="MZ9" s="193">
        <f t="shared" si="25"/>
        <v>4.7900159999998883E-3</v>
      </c>
      <c r="NA9" s="193">
        <f t="shared" si="40"/>
        <v>4.6471226189653504E-3</v>
      </c>
      <c r="NB9" s="193">
        <f t="shared" si="40"/>
        <v>4.5054032585839874E-3</v>
      </c>
      <c r="NC9" s="193">
        <f t="shared" si="40"/>
        <v>4.3649446001375446E-3</v>
      </c>
      <c r="ND9" s="193">
        <f t="shared" si="40"/>
        <v>4.2258312972041495E-3</v>
      </c>
      <c r="NE9" s="193">
        <f t="shared" si="40"/>
        <v>4.0881459294306423E-3</v>
      </c>
      <c r="NF9" s="193">
        <f t="shared" si="40"/>
        <v>3.9519689567743274E-3</v>
      </c>
      <c r="NG9" s="193">
        <f t="shared" si="40"/>
        <v>3.8173786742033331E-3</v>
      </c>
      <c r="NH9" s="193">
        <f t="shared" si="40"/>
        <v>3.6844511668451714E-3</v>
      </c>
      <c r="NI9" s="193">
        <f t="shared" si="40"/>
        <v>3.5532602655733159E-3</v>
      </c>
      <c r="NJ9" s="193">
        <f t="shared" si="40"/>
        <v>3.423877503022088E-3</v>
      </c>
      <c r="NK9" s="193">
        <f t="shared" si="40"/>
        <v>3.2963720700203598E-3</v>
      </c>
      <c r="NL9" s="193">
        <f t="shared" si="40"/>
        <v>3.1708107724348956E-3</v>
      </c>
      <c r="NM9" s="193">
        <f t="shared" si="40"/>
        <v>3.047257988414427E-3</v>
      </c>
      <c r="NN9" s="193">
        <f t="shared" si="40"/>
        <v>2.9257756260259288E-3</v>
      </c>
      <c r="NO9" s="193">
        <f t="shared" si="40"/>
        <v>2.8064230812746794E-3</v>
      </c>
      <c r="NP9" s="193">
        <f t="shared" si="40"/>
        <v>2.6892571965000784E-3</v>
      </c>
      <c r="NQ9" s="193">
        <f t="shared" si="40"/>
        <v>2.574332219139319E-3</v>
      </c>
      <c r="NR9" s="193">
        <f t="shared" si="40"/>
        <v>2.4616997608514048E-3</v>
      </c>
      <c r="NS9" s="193">
        <f t="shared" si="40"/>
        <v>2.3514087569940288E-3</v>
      </c>
      <c r="NT9" s="193">
        <f t="shared" si="40"/>
        <v>2.2435054264462518E-3</v>
      </c>
      <c r="NU9" s="193">
        <f t="shared" si="40"/>
        <v>2.1380332317699458E-3</v>
      </c>
      <c r="NV9" s="193">
        <f t="shared" si="40"/>
        <v>2.0350328397033329E-3</v>
      </c>
      <c r="NW9" s="193">
        <f t="shared" si="40"/>
        <v>1.9345420819800022E-3</v>
      </c>
      <c r="NX9" s="193">
        <f t="shared" si="40"/>
        <v>1.8365959164671126E-3</v>
      </c>
      <c r="NY9" s="193">
        <f t="shared" si="40"/>
        <v>1.7412263886165103E-3</v>
      </c>
      <c r="NZ9" s="193">
        <f t="shared" si="40"/>
        <v>1.6484625932228322E-3</v>
      </c>
      <c r="OA9" s="193">
        <f t="shared" si="40"/>
        <v>1.5583306364826985E-3</v>
      </c>
      <c r="OB9" s="193">
        <f t="shared" si="40"/>
        <v>1.4708535983493491E-3</v>
      </c>
      <c r="OC9" s="193">
        <f t="shared" si="40"/>
        <v>1.386051495177188E-3</v>
      </c>
      <c r="OD9" s="193">
        <f t="shared" si="40"/>
        <v>1.303941242650847E-3</v>
      </c>
      <c r="OE9" s="193">
        <f t="shared" si="40"/>
        <v>1.2245366189935724E-3</v>
      </c>
      <c r="OF9" s="193">
        <f t="shared" si="40"/>
        <v>1.147848228449818E-3</v>
      </c>
      <c r="OG9" s="193">
        <f t="shared" si="40"/>
        <v>1.0738834650371261E-3</v>
      </c>
      <c r="OH9" s="193">
        <f t="shared" si="40"/>
        <v>1.0026464765624317E-3</v>
      </c>
      <c r="OI9" s="193">
        <f t="shared" si="40"/>
        <v>9.3413812889813191E-4</v>
      </c>
      <c r="OJ9" s="193">
        <f t="shared" si="40"/>
        <v>8.6835597051334223E-4</v>
      </c>
      <c r="OK9" s="193">
        <f t="shared" si="40"/>
        <v>8.0529419725587973E-4</v>
      </c>
      <c r="OL9" s="193">
        <f t="shared" si="40"/>
        <v>7.4494361738062012E-4</v>
      </c>
      <c r="OM9" s="193">
        <f t="shared" si="40"/>
        <v>6.8729161682002933E-4</v>
      </c>
      <c r="ON9" s="193">
        <f t="shared" si="40"/>
        <v>6.3232212469273123E-4</v>
      </c>
      <c r="OO9" s="193">
        <f t="shared" si="40"/>
        <v>5.8001557904609072E-4</v>
      </c>
      <c r="OP9" s="193">
        <f t="shared" si="40"/>
        <v>5.3034889282889267E-4</v>
      </c>
      <c r="OQ9" s="193">
        <f t="shared" si="40"/>
        <v>4.832954200903114E-4</v>
      </c>
      <c r="OR9" s="193">
        <f t="shared" si="40"/>
        <v>4.3882492240141668E-4</v>
      </c>
      <c r="OS9" s="193">
        <f t="shared" si="40"/>
        <v>3.9690353549560678E-4</v>
      </c>
      <c r="OT9" s="193">
        <f t="shared" si="40"/>
        <v>3.5749373612439279E-4</v>
      </c>
      <c r="OU9" s="193">
        <f t="shared" si="40"/>
        <v>3.2055430912509219E-4</v>
      </c>
      <c r="OV9" s="193">
        <f t="shared" si="40"/>
        <v>2.8604031469703595E-4</v>
      </c>
      <c r="OW9" s="193">
        <f t="shared" si="40"/>
        <v>2.5390305588299906E-4</v>
      </c>
      <c r="OX9" s="193">
        <f t="shared" si="40"/>
        <v>2.2409004625261627E-4</v>
      </c>
      <c r="OY9" s="193">
        <f t="shared" si="40"/>
        <v>1.9654497778465025E-4</v>
      </c>
      <c r="OZ9" s="193">
        <f t="shared" si="40"/>
        <v>1.712076889450268E-4</v>
      </c>
      <c r="PA9" s="193">
        <f t="shared" si="40"/>
        <v>1.4801413295763698E-4</v>
      </c>
      <c r="PB9" s="193">
        <f t="shared" si="40"/>
        <v>1.2689634626496466E-4</v>
      </c>
      <c r="PC9" s="193">
        <f t="shared" si="40"/>
        <v>1.0778241717567791E-4</v>
      </c>
      <c r="PD9" s="193">
        <f t="shared" si="40"/>
        <v>9.059645469637426E-5</v>
      </c>
      <c r="PE9" s="193">
        <f t="shared" si="40"/>
        <v>7.5258557544739818E-5</v>
      </c>
      <c r="PF9" s="193">
        <f t="shared" si="40"/>
        <v>6.1684783341439675E-5</v>
      </c>
      <c r="PG9" s="193">
        <f t="shared" si="40"/>
        <v>4.9787117978121551E-5</v>
      </c>
      <c r="PH9" s="193">
        <f t="shared" si="40"/>
        <v>3.9473445158965706E-5</v>
      </c>
      <c r="PI9" s="193">
        <f t="shared" si="40"/>
        <v>3.0647516113274256E-5</v>
      </c>
      <c r="PJ9" s="193">
        <f t="shared" si="40"/>
        <v>2.3208919476644944E-5</v>
      </c>
      <c r="PK9" s="193">
        <f t="shared" si="40"/>
        <v>1.7053051338330089E-5</v>
      </c>
      <c r="PL9" s="193">
        <f t="shared" si="26"/>
        <v>1.2071085452430203E-5</v>
      </c>
      <c r="PM9" s="193">
        <f t="shared" si="14"/>
        <v>8.1499436106226591E-6</v>
      </c>
      <c r="PN9" s="193">
        <f t="shared" si="14"/>
        <v>5.1722661741730233E-6</v>
      </c>
      <c r="PO9" s="193">
        <f t="shared" si="14"/>
        <v>3.0163827630272921E-6</v>
      </c>
      <c r="PP9" s="193">
        <f t="shared" si="14"/>
        <v>1.5562830998251105E-6</v>
      </c>
      <c r="PQ9" s="193">
        <f t="shared" si="14"/>
        <v>6.6158800672104596E-7</v>
      </c>
      <c r="PR9" s="193">
        <f t="shared" si="14"/>
        <v>1.9752055294400951E-7</v>
      </c>
      <c r="PS9" s="193">
        <f t="shared" si="14"/>
        <v>2.4877351066866582E-8</v>
      </c>
      <c r="PT9" s="193">
        <f t="shared" si="14"/>
        <v>3.4382572301002339E-17</v>
      </c>
    </row>
    <row r="10" spans="1:449" x14ac:dyDescent="0.45">
      <c r="A10" s="20">
        <v>7</v>
      </c>
      <c r="B10" s="115">
        <v>60</v>
      </c>
      <c r="C10" s="115">
        <v>120</v>
      </c>
      <c r="D10" s="115">
        <v>240</v>
      </c>
      <c r="E10" s="110">
        <f t="shared" si="15"/>
        <v>1</v>
      </c>
      <c r="F10" s="21">
        <f t="shared" si="16"/>
        <v>33.333333333333329</v>
      </c>
      <c r="G10" s="22" t="str">
        <f t="shared" si="17"/>
        <v>R</v>
      </c>
      <c r="H10" s="23" t="str">
        <f>IF(F10="","",IF(OR($F10&lt;Skew!$B$3,$F10=Skew!$B$3),IF($F10&gt;Skew!$C$3,Skew!$A$3,IF($F10&gt;Skew!$C$4,Skew!$A$4,IF($F10&gt;Skew!$C$5,Skew!$A$5,IF($F10&gt;Skew!$C$6,Skew!$A$6,IF($F10&gt;Skew!$C$7,Skew!$A$7,IF($F10&gt;Skew!$C$8,Skew!$A$8,IF($F10&gt;Skew!$C$9,Skew!$A$9,IF($F10&gt;Skew!$C$10,Skew!$A$10,IF($F10&gt;Skew!$C$11,Skew!$A$11,IF($F10&gt;Skew!$C$12,Skew!$A$12,IF($F10&gt;Skew!$C$13,Skew!$A$13,IF($F10&gt;Skew!$C$14,Skew!$A$14,IF($F10&gt;Skew!$C$15,Skew!$A$15,IF($F10&gt;Skew!$C$16,Skew!$A$16,Skew!$A$17)
)))))))))))))))</f>
        <v>Slight skew</v>
      </c>
      <c r="I10" s="22">
        <f>IF(F10="","",MATCH(H10,Skew!$A$3:$A$17,0))</f>
        <v>3</v>
      </c>
      <c r="J10" s="22">
        <f t="shared" si="0"/>
        <v>150</v>
      </c>
      <c r="K10" s="24" t="s">
        <v>29</v>
      </c>
      <c r="L10" s="22">
        <f>IF(OR(F10="",K10=""),"",MATCH(K10,Confidence!$A$3:$A$12,0))</f>
        <v>7</v>
      </c>
      <c r="M10" s="25">
        <f t="shared" si="1"/>
        <v>2</v>
      </c>
      <c r="N10" s="25">
        <f t="shared" si="2"/>
        <v>3</v>
      </c>
      <c r="O10" s="22"/>
      <c r="P10" s="102">
        <f t="shared" si="3"/>
        <v>132</v>
      </c>
      <c r="Q10" s="102">
        <f t="shared" si="4"/>
        <v>36</v>
      </c>
      <c r="R10" s="37">
        <f t="shared" si="5"/>
        <v>1296</v>
      </c>
      <c r="S10" s="115">
        <v>150</v>
      </c>
      <c r="T10" s="204">
        <f>IF(AND(B10&gt;0,C10&gt;0,D10&gt;0,M10&gt;0,N10&gt;0,S10&gt;0,NOT(K10="")),ABS(VLOOKUP($S$1,VLookups!$A$30:$B$31,2,FALSE)-_xlfn.BETA.DIST(S10,IF(G10="L",N10,M10),IF(G10="L",M10,N10),TRUE,B10,D10)),"")</f>
        <v>0.6875</v>
      </c>
      <c r="U10" s="112">
        <f>IF(OR($M10="",$N10=""),"",_xlfn.BETA.INV(ABS(VLOOKUP($S$1,VLookups!$A$30:$B$31,2,FALSE)-U$3),IF($G10="L",$N10,$M10),IF($G10="L",$M10,$N10),$B10,$D10))</f>
        <v>77.570063319554578</v>
      </c>
      <c r="V10" s="113">
        <f>IF(OR($M10="",$N10=""),"",_xlfn.BETA.INV(ABS(VLOOKUP($S$1,VLookups!$A$30:$B$31,2,FALSE)-V$3),IF($G10="L",$N10,$M10),IF($G10="L",$M10,$N10),$B10,$D10))</f>
        <v>195.25116736856731</v>
      </c>
      <c r="W10" s="112">
        <f>IF(OR($M10="",$N10=""),"",_xlfn.BETA.INV(ABS(VLOOKUP($S$1,VLookups!$A$30:$B$31,2,FALSE)-W$3),IF($G10="L",$N10,$M10),IF($G10="L",$M10,$N10),$B10,$D10))</f>
        <v>85.660677007805532</v>
      </c>
      <c r="X10" s="113">
        <f>IF(OR($M10="",$N10=""),"",_xlfn.BETA.INV(ABS(VLOOKUP($S$1,VLookups!$A$30:$B$31,2,FALSE)-X$3),IF($G10="L",$N10,$M10),IF($G10="L",$M10,$N10),$B10,$D10))</f>
        <v>98.217083090031224</v>
      </c>
      <c r="Y10" s="112">
        <f>IF(OR($M10="",$N10=""),"",_xlfn.BETA.INV(ABS(VLOOKUP($S$1,VLookups!$A$30:$B$31,2,FALSE)-Y$3),IF($G10="L",$N10,$M10),IF($G10="L",$M10,$N10),$B10,$D10))</f>
        <v>109.02910957351898</v>
      </c>
      <c r="Z10" s="113">
        <f>IF(OR($M10="",$N10=""),"",_xlfn.BETA.INV(ABS(VLOOKUP($S$1,VLookups!$A$30:$B$31,2,FALSE)-Z$3),IF($G10="L",$N10,$M10),IF($G10="L",$M10,$N10),$B10,$D10))</f>
        <v>119.24997060811344</v>
      </c>
      <c r="AA10" s="112">
        <f>IF(OR($M10="",$N10=""),"",_xlfn.BETA.INV(ABS(VLOOKUP($S$1,VLookups!$A$30:$B$31,2,FALSE)-AA$3),IF($G10="L",$N10,$M10),IF($G10="L",$M10,$N10),$B10,$D10))</f>
        <v>129.43096226383011</v>
      </c>
      <c r="AB10" s="113">
        <f>IF(OR($M10="",$N10=""),"",_xlfn.BETA.INV(ABS(VLOOKUP($S$1,VLookups!$A$30:$B$31,2,FALSE)-AB$3),IF($G10="L",$N10,$M10),IF($G10="L",$M10,$N10),$B10,$D10))</f>
        <v>140.01000037507814</v>
      </c>
      <c r="AC10" s="112">
        <f>IF(OR($M10="",$N10=""),"",_xlfn.BETA.INV(ABS(VLOOKUP($S$1,VLookups!$A$30:$B$31,2,FALSE)-AC$3),IF($G10="L",$N10,$M10),IF($G10="L",$M10,$N10),$B10,$D10))</f>
        <v>151.51285587706519</v>
      </c>
      <c r="AD10" s="113">
        <f>IF(OR($M10="",$N10=""),"",_xlfn.BETA.INV(ABS(VLOOKUP($S$1,VLookups!$A$30:$B$31,2,FALSE)-AD$3),IF($G10="L",$N10,$M10),IF($G10="L",$M10,$N10),$B10,$D10))</f>
        <v>164.84164341438</v>
      </c>
      <c r="AE10" s="112">
        <f>IF(OR($M10="",$N10=""),"",_xlfn.BETA.INV(ABS(VLOOKUP($S$1,VLookups!$A$30:$B$31,2,FALSE)-AE$3),IF($G10="L",$N10,$M10),IF($G10="L",$M10,$N10),$B10,$D10))</f>
        <v>182.3170949300727</v>
      </c>
      <c r="AF10" s="113">
        <f>IF(OR($M10="",$N10=""),"",_xlfn.BETA.INV(ABS(VLOOKUP($S$1,VLookups!$A$30:$B$31,2,FALSE)-AF$3),IF($G10="L",$N10,$M10),IF($G10="L",$M10,$N10),$B10,$D10))</f>
        <v>214.64384231498173</v>
      </c>
      <c r="AG10" s="15"/>
      <c r="AH10" s="194">
        <f t="shared" si="18"/>
        <v>0.9</v>
      </c>
      <c r="AI10" s="192">
        <f t="shared" si="19"/>
        <v>60</v>
      </c>
      <c r="AJ10" s="177">
        <f t="shared" si="41"/>
        <v>60.9</v>
      </c>
      <c r="AK10" s="177">
        <f t="shared" si="27"/>
        <v>61.8</v>
      </c>
      <c r="AL10" s="177">
        <f t="shared" si="27"/>
        <v>62.699999999999996</v>
      </c>
      <c r="AM10" s="177">
        <f t="shared" si="27"/>
        <v>63.599999999999994</v>
      </c>
      <c r="AN10" s="177">
        <f t="shared" si="27"/>
        <v>64.5</v>
      </c>
      <c r="AO10" s="177">
        <f t="shared" si="27"/>
        <v>65.400000000000006</v>
      </c>
      <c r="AP10" s="177">
        <f t="shared" si="27"/>
        <v>66.300000000000011</v>
      </c>
      <c r="AQ10" s="177">
        <f t="shared" si="27"/>
        <v>67.200000000000017</v>
      </c>
      <c r="AR10" s="177">
        <f t="shared" si="27"/>
        <v>68.100000000000023</v>
      </c>
      <c r="AS10" s="177">
        <f t="shared" si="27"/>
        <v>69.000000000000028</v>
      </c>
      <c r="AT10" s="177">
        <f t="shared" si="27"/>
        <v>69.900000000000034</v>
      </c>
      <c r="AU10" s="177">
        <f t="shared" si="27"/>
        <v>70.80000000000004</v>
      </c>
      <c r="AV10" s="177">
        <f t="shared" si="27"/>
        <v>71.700000000000045</v>
      </c>
      <c r="AW10" s="177">
        <f t="shared" si="27"/>
        <v>72.600000000000051</v>
      </c>
      <c r="AX10" s="177">
        <f t="shared" si="27"/>
        <v>73.500000000000057</v>
      </c>
      <c r="AY10" s="177">
        <f t="shared" si="27"/>
        <v>74.400000000000063</v>
      </c>
      <c r="AZ10" s="177">
        <f t="shared" si="27"/>
        <v>75.300000000000068</v>
      </c>
      <c r="BA10" s="177">
        <f t="shared" si="28"/>
        <v>76.200000000000074</v>
      </c>
      <c r="BB10" s="177">
        <f t="shared" si="28"/>
        <v>77.10000000000008</v>
      </c>
      <c r="BC10" s="177">
        <f t="shared" si="28"/>
        <v>78.000000000000085</v>
      </c>
      <c r="BD10" s="177">
        <f t="shared" si="28"/>
        <v>78.900000000000091</v>
      </c>
      <c r="BE10" s="177">
        <f t="shared" si="28"/>
        <v>79.800000000000097</v>
      </c>
      <c r="BF10" s="177">
        <f t="shared" si="28"/>
        <v>80.700000000000102</v>
      </c>
      <c r="BG10" s="177">
        <f t="shared" si="28"/>
        <v>81.600000000000108</v>
      </c>
      <c r="BH10" s="177">
        <f t="shared" si="28"/>
        <v>82.500000000000114</v>
      </c>
      <c r="BI10" s="177">
        <f t="shared" si="28"/>
        <v>83.400000000000119</v>
      </c>
      <c r="BJ10" s="177">
        <f t="shared" si="28"/>
        <v>84.300000000000125</v>
      </c>
      <c r="BK10" s="177">
        <f t="shared" si="28"/>
        <v>85.200000000000131</v>
      </c>
      <c r="BL10" s="177">
        <f t="shared" si="28"/>
        <v>86.100000000000136</v>
      </c>
      <c r="BM10" s="177">
        <f t="shared" si="28"/>
        <v>87.000000000000142</v>
      </c>
      <c r="BN10" s="177">
        <f t="shared" si="28"/>
        <v>87.900000000000148</v>
      </c>
      <c r="BO10" s="177">
        <f t="shared" si="28"/>
        <v>88.800000000000153</v>
      </c>
      <c r="BP10" s="177">
        <f t="shared" si="28"/>
        <v>89.700000000000159</v>
      </c>
      <c r="BQ10" s="177">
        <f t="shared" si="29"/>
        <v>90.600000000000165</v>
      </c>
      <c r="BR10" s="177">
        <f t="shared" si="29"/>
        <v>91.500000000000171</v>
      </c>
      <c r="BS10" s="177">
        <f t="shared" si="29"/>
        <v>92.400000000000176</v>
      </c>
      <c r="BT10" s="177">
        <f t="shared" si="29"/>
        <v>93.300000000000182</v>
      </c>
      <c r="BU10" s="177">
        <f t="shared" si="29"/>
        <v>94.200000000000188</v>
      </c>
      <c r="BV10" s="177">
        <f t="shared" si="29"/>
        <v>95.100000000000193</v>
      </c>
      <c r="BW10" s="177">
        <f t="shared" si="29"/>
        <v>96.000000000000199</v>
      </c>
      <c r="BX10" s="177">
        <f t="shared" si="29"/>
        <v>96.900000000000205</v>
      </c>
      <c r="BY10" s="177">
        <f t="shared" si="29"/>
        <v>97.80000000000021</v>
      </c>
      <c r="BZ10" s="177">
        <f t="shared" si="29"/>
        <v>98.700000000000216</v>
      </c>
      <c r="CA10" s="177">
        <f t="shared" si="29"/>
        <v>99.600000000000222</v>
      </c>
      <c r="CB10" s="177">
        <f t="shared" si="29"/>
        <v>100.50000000000023</v>
      </c>
      <c r="CC10" s="177">
        <f t="shared" si="29"/>
        <v>101.40000000000023</v>
      </c>
      <c r="CD10" s="177">
        <f t="shared" si="29"/>
        <v>102.30000000000024</v>
      </c>
      <c r="CE10" s="177">
        <f t="shared" si="29"/>
        <v>103.20000000000024</v>
      </c>
      <c r="CF10" s="177">
        <f t="shared" si="29"/>
        <v>104.10000000000025</v>
      </c>
      <c r="CG10" s="177">
        <f t="shared" si="30"/>
        <v>105.00000000000026</v>
      </c>
      <c r="CH10" s="177">
        <f t="shared" si="30"/>
        <v>105.90000000000026</v>
      </c>
      <c r="CI10" s="177">
        <f t="shared" si="30"/>
        <v>106.80000000000027</v>
      </c>
      <c r="CJ10" s="177">
        <f t="shared" si="30"/>
        <v>107.70000000000027</v>
      </c>
      <c r="CK10" s="177">
        <f t="shared" si="30"/>
        <v>108.60000000000028</v>
      </c>
      <c r="CL10" s="177">
        <f t="shared" si="30"/>
        <v>109.50000000000028</v>
      </c>
      <c r="CM10" s="177">
        <f t="shared" si="30"/>
        <v>110.40000000000029</v>
      </c>
      <c r="CN10" s="177">
        <f t="shared" si="30"/>
        <v>111.3000000000003</v>
      </c>
      <c r="CO10" s="177">
        <f t="shared" si="30"/>
        <v>112.2000000000003</v>
      </c>
      <c r="CP10" s="177">
        <f t="shared" si="30"/>
        <v>113.10000000000031</v>
      </c>
      <c r="CQ10" s="177">
        <f t="shared" si="30"/>
        <v>114.00000000000031</v>
      </c>
      <c r="CR10" s="177">
        <f t="shared" si="30"/>
        <v>114.90000000000032</v>
      </c>
      <c r="CS10" s="177">
        <f t="shared" si="30"/>
        <v>115.80000000000032</v>
      </c>
      <c r="CT10" s="177">
        <f t="shared" si="30"/>
        <v>116.70000000000033</v>
      </c>
      <c r="CU10" s="177">
        <f t="shared" si="30"/>
        <v>117.60000000000034</v>
      </c>
      <c r="CV10" s="177">
        <f t="shared" si="30"/>
        <v>118.50000000000034</v>
      </c>
      <c r="CW10" s="177">
        <f t="shared" si="22"/>
        <v>119.40000000000035</v>
      </c>
      <c r="CX10" s="177">
        <f t="shared" si="22"/>
        <v>120.30000000000035</v>
      </c>
      <c r="CY10" s="177">
        <f t="shared" si="22"/>
        <v>121.20000000000036</v>
      </c>
      <c r="CZ10" s="177">
        <f t="shared" si="22"/>
        <v>122.10000000000036</v>
      </c>
      <c r="DA10" s="177">
        <f t="shared" si="22"/>
        <v>123.00000000000037</v>
      </c>
      <c r="DB10" s="177">
        <f t="shared" si="22"/>
        <v>123.90000000000038</v>
      </c>
      <c r="DC10" s="177">
        <f t="shared" si="22"/>
        <v>124.80000000000038</v>
      </c>
      <c r="DD10" s="177">
        <f t="shared" si="22"/>
        <v>125.70000000000039</v>
      </c>
      <c r="DE10" s="177">
        <f t="shared" si="22"/>
        <v>126.60000000000039</v>
      </c>
      <c r="DF10" s="177">
        <f t="shared" si="22"/>
        <v>127.5000000000004</v>
      </c>
      <c r="DG10" s="177">
        <f t="shared" si="22"/>
        <v>128.4000000000004</v>
      </c>
      <c r="DH10" s="177">
        <f t="shared" si="22"/>
        <v>129.30000000000041</v>
      </c>
      <c r="DI10" s="177">
        <f t="shared" si="22"/>
        <v>130.20000000000041</v>
      </c>
      <c r="DJ10" s="177">
        <f t="shared" si="22"/>
        <v>131.10000000000042</v>
      </c>
      <c r="DK10" s="177">
        <f t="shared" si="22"/>
        <v>132.00000000000043</v>
      </c>
      <c r="DL10" s="177">
        <f t="shared" si="42"/>
        <v>132.90000000000043</v>
      </c>
      <c r="DM10" s="177">
        <f t="shared" si="42"/>
        <v>133.80000000000044</v>
      </c>
      <c r="DN10" s="177">
        <f t="shared" si="42"/>
        <v>134.70000000000044</v>
      </c>
      <c r="DO10" s="177">
        <f t="shared" si="42"/>
        <v>135.60000000000045</v>
      </c>
      <c r="DP10" s="177">
        <f t="shared" si="42"/>
        <v>136.50000000000045</v>
      </c>
      <c r="DQ10" s="177">
        <f t="shared" si="42"/>
        <v>137.40000000000046</v>
      </c>
      <c r="DR10" s="177">
        <f t="shared" si="42"/>
        <v>138.30000000000047</v>
      </c>
      <c r="DS10" s="177">
        <f t="shared" si="42"/>
        <v>139.20000000000047</v>
      </c>
      <c r="DT10" s="177">
        <f t="shared" si="42"/>
        <v>140.10000000000048</v>
      </c>
      <c r="DU10" s="177">
        <f t="shared" si="42"/>
        <v>141.00000000000048</v>
      </c>
      <c r="DV10" s="177">
        <f t="shared" si="42"/>
        <v>141.90000000000049</v>
      </c>
      <c r="DW10" s="177">
        <f t="shared" si="42"/>
        <v>142.80000000000049</v>
      </c>
      <c r="DX10" s="177">
        <f t="shared" si="42"/>
        <v>143.7000000000005</v>
      </c>
      <c r="DY10" s="177">
        <f t="shared" si="42"/>
        <v>144.60000000000051</v>
      </c>
      <c r="DZ10" s="177">
        <f t="shared" si="42"/>
        <v>145.50000000000051</v>
      </c>
      <c r="EA10" s="177">
        <f t="shared" si="42"/>
        <v>146.40000000000052</v>
      </c>
      <c r="EB10" s="177">
        <f t="shared" si="31"/>
        <v>147.30000000000052</v>
      </c>
      <c r="EC10" s="177">
        <f t="shared" si="31"/>
        <v>148.20000000000053</v>
      </c>
      <c r="ED10" s="177">
        <f t="shared" si="31"/>
        <v>149.10000000000053</v>
      </c>
      <c r="EE10" s="177">
        <f t="shared" si="31"/>
        <v>150.00000000000054</v>
      </c>
      <c r="EF10" s="177">
        <f t="shared" si="31"/>
        <v>150.90000000000055</v>
      </c>
      <c r="EG10" s="177">
        <f t="shared" si="31"/>
        <v>151.80000000000055</v>
      </c>
      <c r="EH10" s="177">
        <f t="shared" si="31"/>
        <v>152.70000000000056</v>
      </c>
      <c r="EI10" s="177">
        <f t="shared" si="31"/>
        <v>153.60000000000056</v>
      </c>
      <c r="EJ10" s="177">
        <f t="shared" si="31"/>
        <v>154.50000000000057</v>
      </c>
      <c r="EK10" s="177">
        <f t="shared" si="31"/>
        <v>155.40000000000057</v>
      </c>
      <c r="EL10" s="177">
        <f t="shared" si="31"/>
        <v>156.30000000000058</v>
      </c>
      <c r="EM10" s="177">
        <f t="shared" si="31"/>
        <v>157.20000000000059</v>
      </c>
      <c r="EN10" s="177">
        <f t="shared" si="31"/>
        <v>158.10000000000059</v>
      </c>
      <c r="EO10" s="177">
        <f t="shared" si="31"/>
        <v>159.0000000000006</v>
      </c>
      <c r="EP10" s="177">
        <f t="shared" si="32"/>
        <v>159.9000000000006</v>
      </c>
      <c r="EQ10" s="177">
        <f t="shared" si="32"/>
        <v>160.80000000000061</v>
      </c>
      <c r="ER10" s="177">
        <f t="shared" si="32"/>
        <v>161.70000000000061</v>
      </c>
      <c r="ES10" s="177">
        <f t="shared" si="32"/>
        <v>162.60000000000062</v>
      </c>
      <c r="ET10" s="177">
        <f t="shared" si="32"/>
        <v>163.50000000000063</v>
      </c>
      <c r="EU10" s="177">
        <f t="shared" si="32"/>
        <v>164.40000000000063</v>
      </c>
      <c r="EV10" s="177">
        <f t="shared" si="32"/>
        <v>165.30000000000064</v>
      </c>
      <c r="EW10" s="177">
        <f t="shared" si="32"/>
        <v>166.20000000000064</v>
      </c>
      <c r="EX10" s="177">
        <f t="shared" si="32"/>
        <v>167.10000000000065</v>
      </c>
      <c r="EY10" s="177">
        <f t="shared" si="32"/>
        <v>168.00000000000065</v>
      </c>
      <c r="EZ10" s="177">
        <f t="shared" si="32"/>
        <v>168.90000000000066</v>
      </c>
      <c r="FA10" s="177">
        <f t="shared" si="32"/>
        <v>169.80000000000067</v>
      </c>
      <c r="FB10" s="177">
        <f t="shared" si="32"/>
        <v>170.70000000000067</v>
      </c>
      <c r="FC10" s="177">
        <f t="shared" si="32"/>
        <v>171.60000000000068</v>
      </c>
      <c r="FD10" s="177">
        <f t="shared" si="32"/>
        <v>172.50000000000068</v>
      </c>
      <c r="FE10" s="177">
        <f t="shared" si="32"/>
        <v>173.40000000000069</v>
      </c>
      <c r="FF10" s="177">
        <f t="shared" si="33"/>
        <v>174.30000000000069</v>
      </c>
      <c r="FG10" s="177">
        <f t="shared" si="33"/>
        <v>175.2000000000007</v>
      </c>
      <c r="FH10" s="177">
        <f t="shared" si="33"/>
        <v>176.1000000000007</v>
      </c>
      <c r="FI10" s="177">
        <f t="shared" si="33"/>
        <v>177.00000000000071</v>
      </c>
      <c r="FJ10" s="177">
        <f t="shared" si="33"/>
        <v>177.90000000000072</v>
      </c>
      <c r="FK10" s="177">
        <f t="shared" si="33"/>
        <v>178.80000000000072</v>
      </c>
      <c r="FL10" s="177">
        <f t="shared" si="33"/>
        <v>179.70000000000073</v>
      </c>
      <c r="FM10" s="177">
        <f t="shared" si="33"/>
        <v>180.60000000000073</v>
      </c>
      <c r="FN10" s="177">
        <f t="shared" si="33"/>
        <v>181.50000000000074</v>
      </c>
      <c r="FO10" s="177">
        <f t="shared" si="33"/>
        <v>182.40000000000074</v>
      </c>
      <c r="FP10" s="177">
        <f t="shared" si="33"/>
        <v>183.30000000000075</v>
      </c>
      <c r="FQ10" s="177">
        <f t="shared" si="33"/>
        <v>184.20000000000076</v>
      </c>
      <c r="FR10" s="177">
        <f t="shared" si="33"/>
        <v>185.10000000000076</v>
      </c>
      <c r="FS10" s="177">
        <f t="shared" si="33"/>
        <v>186.00000000000077</v>
      </c>
      <c r="FT10" s="177">
        <f t="shared" si="33"/>
        <v>186.90000000000077</v>
      </c>
      <c r="FU10" s="177">
        <f t="shared" si="33"/>
        <v>187.80000000000078</v>
      </c>
      <c r="FV10" s="177">
        <f t="shared" si="34"/>
        <v>188.70000000000078</v>
      </c>
      <c r="FW10" s="177">
        <f t="shared" si="34"/>
        <v>189.60000000000079</v>
      </c>
      <c r="FX10" s="177">
        <f t="shared" si="34"/>
        <v>190.5000000000008</v>
      </c>
      <c r="FY10" s="177">
        <f t="shared" si="34"/>
        <v>191.4000000000008</v>
      </c>
      <c r="FZ10" s="177">
        <f t="shared" si="34"/>
        <v>192.30000000000081</v>
      </c>
      <c r="GA10" s="177">
        <f t="shared" si="34"/>
        <v>193.20000000000081</v>
      </c>
      <c r="GB10" s="177">
        <f t="shared" si="34"/>
        <v>194.10000000000082</v>
      </c>
      <c r="GC10" s="177">
        <f t="shared" si="34"/>
        <v>195.00000000000082</v>
      </c>
      <c r="GD10" s="177">
        <f t="shared" si="34"/>
        <v>195.90000000000083</v>
      </c>
      <c r="GE10" s="177">
        <f t="shared" si="34"/>
        <v>196.80000000000084</v>
      </c>
      <c r="GF10" s="177">
        <f t="shared" si="34"/>
        <v>197.70000000000084</v>
      </c>
      <c r="GG10" s="177">
        <f t="shared" si="34"/>
        <v>198.60000000000085</v>
      </c>
      <c r="GH10" s="177">
        <f t="shared" si="34"/>
        <v>199.50000000000085</v>
      </c>
      <c r="GI10" s="177">
        <f t="shared" si="34"/>
        <v>200.40000000000086</v>
      </c>
      <c r="GJ10" s="177">
        <f t="shared" si="34"/>
        <v>201.30000000000086</v>
      </c>
      <c r="GK10" s="177">
        <f t="shared" si="34"/>
        <v>202.20000000000087</v>
      </c>
      <c r="GL10" s="177">
        <f t="shared" si="35"/>
        <v>203.10000000000088</v>
      </c>
      <c r="GM10" s="177">
        <f t="shared" si="35"/>
        <v>204.00000000000088</v>
      </c>
      <c r="GN10" s="177">
        <f t="shared" si="35"/>
        <v>204.90000000000089</v>
      </c>
      <c r="GO10" s="177">
        <f t="shared" si="35"/>
        <v>205.80000000000089</v>
      </c>
      <c r="GP10" s="177">
        <f t="shared" si="35"/>
        <v>206.7000000000009</v>
      </c>
      <c r="GQ10" s="177">
        <f t="shared" si="35"/>
        <v>207.6000000000009</v>
      </c>
      <c r="GR10" s="177">
        <f t="shared" si="35"/>
        <v>208.50000000000091</v>
      </c>
      <c r="GS10" s="177">
        <f t="shared" si="35"/>
        <v>209.40000000000092</v>
      </c>
      <c r="GT10" s="177">
        <f t="shared" si="35"/>
        <v>210.30000000000092</v>
      </c>
      <c r="GU10" s="177">
        <f t="shared" si="35"/>
        <v>211.20000000000093</v>
      </c>
      <c r="GV10" s="177">
        <f t="shared" si="35"/>
        <v>212.10000000000093</v>
      </c>
      <c r="GW10" s="177">
        <f t="shared" si="35"/>
        <v>213.00000000000094</v>
      </c>
      <c r="GX10" s="177">
        <f t="shared" si="35"/>
        <v>213.90000000000094</v>
      </c>
      <c r="GY10" s="177">
        <f t="shared" si="35"/>
        <v>214.80000000000095</v>
      </c>
      <c r="GZ10" s="177">
        <f t="shared" si="35"/>
        <v>215.70000000000095</v>
      </c>
      <c r="HA10" s="177">
        <f t="shared" si="35"/>
        <v>216.60000000000096</v>
      </c>
      <c r="HB10" s="177">
        <f t="shared" si="36"/>
        <v>217.50000000000097</v>
      </c>
      <c r="HC10" s="177">
        <f t="shared" si="36"/>
        <v>218.40000000000097</v>
      </c>
      <c r="HD10" s="177">
        <f t="shared" si="36"/>
        <v>219.30000000000098</v>
      </c>
      <c r="HE10" s="177">
        <f t="shared" si="36"/>
        <v>220.20000000000098</v>
      </c>
      <c r="HF10" s="177">
        <f t="shared" si="36"/>
        <v>221.10000000000099</v>
      </c>
      <c r="HG10" s="177">
        <f t="shared" si="36"/>
        <v>222.00000000000099</v>
      </c>
      <c r="HH10" s="177">
        <f t="shared" si="36"/>
        <v>222.900000000001</v>
      </c>
      <c r="HI10" s="177">
        <f t="shared" si="36"/>
        <v>223.80000000000101</v>
      </c>
      <c r="HJ10" s="177">
        <f t="shared" si="36"/>
        <v>224.70000000000101</v>
      </c>
      <c r="HK10" s="177">
        <f t="shared" si="36"/>
        <v>225.60000000000102</v>
      </c>
      <c r="HL10" s="177">
        <f t="shared" si="36"/>
        <v>226.50000000000102</v>
      </c>
      <c r="HM10" s="177">
        <f t="shared" si="36"/>
        <v>227.40000000000103</v>
      </c>
      <c r="HN10" s="177">
        <f t="shared" si="36"/>
        <v>228.30000000000103</v>
      </c>
      <c r="HO10" s="177">
        <f t="shared" si="36"/>
        <v>229.20000000000104</v>
      </c>
      <c r="HP10" s="177">
        <f t="shared" si="36"/>
        <v>230.10000000000105</v>
      </c>
      <c r="HQ10" s="177">
        <f t="shared" si="36"/>
        <v>231.00000000000105</v>
      </c>
      <c r="HR10" s="177">
        <f t="shared" si="37"/>
        <v>231.90000000000106</v>
      </c>
      <c r="HS10" s="177">
        <f t="shared" si="37"/>
        <v>232.80000000000106</v>
      </c>
      <c r="HT10" s="177">
        <f t="shared" si="37"/>
        <v>233.70000000000107</v>
      </c>
      <c r="HU10" s="177">
        <f t="shared" si="37"/>
        <v>234.60000000000107</v>
      </c>
      <c r="HV10" s="177">
        <f t="shared" si="37"/>
        <v>235.50000000000108</v>
      </c>
      <c r="HW10" s="177">
        <f t="shared" si="37"/>
        <v>236.40000000000109</v>
      </c>
      <c r="HX10" s="177">
        <f t="shared" si="37"/>
        <v>237.30000000000109</v>
      </c>
      <c r="HY10" s="177">
        <f t="shared" si="37"/>
        <v>238.2000000000011</v>
      </c>
      <c r="HZ10" s="177">
        <f t="shared" si="37"/>
        <v>239.1000000000011</v>
      </c>
      <c r="IA10" s="192">
        <f t="shared" si="21"/>
        <v>239.9990000000011</v>
      </c>
      <c r="IB10" s="193">
        <f t="shared" si="10"/>
        <v>0</v>
      </c>
      <c r="IC10" s="193">
        <f t="shared" si="38"/>
        <v>3.3000833333333274E-4</v>
      </c>
      <c r="ID10" s="193">
        <f t="shared" si="38"/>
        <v>6.5339999999999929E-4</v>
      </c>
      <c r="IE10" s="193">
        <f t="shared" si="38"/>
        <v>9.7022499999999882E-4</v>
      </c>
      <c r="IF10" s="193">
        <f t="shared" si="38"/>
        <v>1.2805333333333316E-3</v>
      </c>
      <c r="IG10" s="193">
        <f t="shared" si="38"/>
        <v>1.5843749999999998E-3</v>
      </c>
      <c r="IH10" s="193">
        <f t="shared" si="38"/>
        <v>1.8818000000000016E-3</v>
      </c>
      <c r="II10" s="193">
        <f t="shared" si="38"/>
        <v>2.1728583333333364E-3</v>
      </c>
      <c r="IJ10" s="193">
        <f t="shared" si="38"/>
        <v>2.4576000000000047E-3</v>
      </c>
      <c r="IK10" s="193">
        <f t="shared" si="38"/>
        <v>2.7360750000000071E-3</v>
      </c>
      <c r="IL10" s="193">
        <f t="shared" si="38"/>
        <v>3.008333333333342E-3</v>
      </c>
      <c r="IM10" s="193">
        <f t="shared" si="38"/>
        <v>3.2744250000000096E-3</v>
      </c>
      <c r="IN10" s="193">
        <f t="shared" si="38"/>
        <v>3.5344000000000109E-3</v>
      </c>
      <c r="IO10" s="193">
        <f t="shared" si="38"/>
        <v>3.7883083333333464E-3</v>
      </c>
      <c r="IP10" s="193">
        <f t="shared" si="38"/>
        <v>4.0362000000000132E-3</v>
      </c>
      <c r="IQ10" s="193">
        <f t="shared" si="38"/>
        <v>4.2781250000000137E-3</v>
      </c>
      <c r="IR10" s="193">
        <f t="shared" si="38"/>
        <v>4.5141333333333497E-3</v>
      </c>
      <c r="IS10" s="193">
        <f t="shared" si="38"/>
        <v>4.7442750000000165E-3</v>
      </c>
      <c r="IT10" s="193">
        <f t="shared" si="38"/>
        <v>4.9686000000000183E-3</v>
      </c>
      <c r="IU10" s="193">
        <f t="shared" si="38"/>
        <v>5.1871583333333521E-3</v>
      </c>
      <c r="IV10" s="193">
        <f t="shared" si="38"/>
        <v>5.4000000000000202E-3</v>
      </c>
      <c r="IW10" s="193">
        <f t="shared" si="38"/>
        <v>5.6071750000000224E-3</v>
      </c>
      <c r="IX10" s="193">
        <f t="shared" si="38"/>
        <v>5.8087333333333557E-3</v>
      </c>
      <c r="IY10" s="193">
        <f t="shared" si="38"/>
        <v>6.0047250000000232E-3</v>
      </c>
      <c r="IZ10" s="193">
        <f t="shared" si="38"/>
        <v>6.1952000000000213E-3</v>
      </c>
      <c r="JA10" s="193">
        <f t="shared" si="38"/>
        <v>6.3802083333333584E-3</v>
      </c>
      <c r="JB10" s="193">
        <f t="shared" si="38"/>
        <v>6.5598000000000227E-3</v>
      </c>
      <c r="JC10" s="193">
        <f t="shared" si="38"/>
        <v>6.7340250000000245E-3</v>
      </c>
      <c r="JD10" s="193">
        <f t="shared" si="38"/>
        <v>6.90293333333336E-3</v>
      </c>
      <c r="JE10" s="193">
        <f t="shared" si="38"/>
        <v>7.0665750000000246E-3</v>
      </c>
      <c r="JF10" s="193">
        <f t="shared" si="38"/>
        <v>7.2250000000000257E-3</v>
      </c>
      <c r="JG10" s="193">
        <f t="shared" si="38"/>
        <v>7.3782583333333604E-3</v>
      </c>
      <c r="JH10" s="193">
        <f t="shared" si="38"/>
        <v>7.5264000000000242E-3</v>
      </c>
      <c r="JI10" s="193">
        <f t="shared" si="38"/>
        <v>7.6694750000000254E-3</v>
      </c>
      <c r="JJ10" s="193">
        <f t="shared" si="38"/>
        <v>7.8075333333333594E-3</v>
      </c>
      <c r="JK10" s="193">
        <f t="shared" si="38"/>
        <v>7.9406250000000258E-3</v>
      </c>
      <c r="JL10" s="193">
        <f t="shared" si="38"/>
        <v>8.0688000000000253E-3</v>
      </c>
      <c r="JM10" s="193">
        <f t="shared" si="38"/>
        <v>8.1921083333333575E-3</v>
      </c>
      <c r="JN10" s="193">
        <f t="shared" si="38"/>
        <v>8.3106000000000239E-3</v>
      </c>
      <c r="JO10" s="193">
        <f t="shared" si="38"/>
        <v>8.4243250000000259E-3</v>
      </c>
      <c r="JP10" s="193">
        <f t="shared" si="38"/>
        <v>8.533333333333358E-3</v>
      </c>
      <c r="JQ10" s="193">
        <f t="shared" si="38"/>
        <v>8.6376750000000217E-3</v>
      </c>
      <c r="JR10" s="193">
        <f t="shared" si="38"/>
        <v>8.7374000000000236E-3</v>
      </c>
      <c r="JS10" s="193">
        <f t="shared" si="38"/>
        <v>8.8325583333333565E-3</v>
      </c>
      <c r="JT10" s="193">
        <f t="shared" si="38"/>
        <v>8.9232000000000217E-3</v>
      </c>
      <c r="JU10" s="193">
        <f t="shared" si="38"/>
        <v>9.0093750000000226E-3</v>
      </c>
      <c r="JV10" s="193">
        <f t="shared" si="38"/>
        <v>9.0911333333333552E-3</v>
      </c>
      <c r="JW10" s="193">
        <f t="shared" si="38"/>
        <v>9.1685250000000194E-3</v>
      </c>
      <c r="JX10" s="193">
        <f t="shared" si="38"/>
        <v>9.2416000000000199E-3</v>
      </c>
      <c r="JY10" s="193">
        <f t="shared" si="38"/>
        <v>9.3104083333333514E-3</v>
      </c>
      <c r="JZ10" s="193">
        <f t="shared" si="38"/>
        <v>9.3750000000000187E-3</v>
      </c>
      <c r="KA10" s="193">
        <f t="shared" si="38"/>
        <v>9.4354250000000164E-3</v>
      </c>
      <c r="KB10" s="193">
        <f t="shared" si="38"/>
        <v>9.491733333333351E-3</v>
      </c>
      <c r="KC10" s="193">
        <f t="shared" si="38"/>
        <v>9.5439750000000153E-3</v>
      </c>
      <c r="KD10" s="193">
        <f t="shared" si="38"/>
        <v>9.5922000000000143E-3</v>
      </c>
      <c r="KE10" s="193">
        <f t="shared" si="38"/>
        <v>9.6364583333333476E-3</v>
      </c>
      <c r="KF10" s="193">
        <f t="shared" si="38"/>
        <v>9.6768000000000132E-3</v>
      </c>
      <c r="KG10" s="193">
        <f t="shared" si="38"/>
        <v>9.7132750000000108E-3</v>
      </c>
      <c r="KH10" s="193">
        <f t="shared" si="38"/>
        <v>9.7459333333333436E-3</v>
      </c>
      <c r="KI10" s="193">
        <f t="shared" si="38"/>
        <v>9.7748250000000113E-3</v>
      </c>
      <c r="KJ10" s="193">
        <f t="shared" si="38"/>
        <v>9.8000000000000084E-3</v>
      </c>
      <c r="KK10" s="193">
        <f t="shared" si="38"/>
        <v>9.8215083333333415E-3</v>
      </c>
      <c r="KL10" s="193">
        <f t="shared" si="38"/>
        <v>9.8394000000000068E-3</v>
      </c>
      <c r="KM10" s="193">
        <f t="shared" si="38"/>
        <v>9.8537250000000041E-3</v>
      </c>
      <c r="KN10" s="193">
        <f t="shared" si="24"/>
        <v>9.8645333333333383E-3</v>
      </c>
      <c r="KO10" s="193">
        <f t="shared" si="39"/>
        <v>9.8718750000000022E-3</v>
      </c>
      <c r="KP10" s="193">
        <f t="shared" si="39"/>
        <v>9.8758000000000006E-3</v>
      </c>
      <c r="KQ10" s="193">
        <f t="shared" si="39"/>
        <v>9.8763583333333332E-3</v>
      </c>
      <c r="KR10" s="193">
        <f t="shared" si="39"/>
        <v>9.8735999999999997E-3</v>
      </c>
      <c r="KS10" s="193">
        <f t="shared" si="39"/>
        <v>9.8675749999999982E-3</v>
      </c>
      <c r="KT10" s="193">
        <f t="shared" si="39"/>
        <v>9.8583333333333301E-3</v>
      </c>
      <c r="KU10" s="193">
        <f t="shared" si="39"/>
        <v>9.845924999999995E-3</v>
      </c>
      <c r="KV10" s="193">
        <f t="shared" si="39"/>
        <v>9.8303999999999926E-3</v>
      </c>
      <c r="KW10" s="193">
        <f t="shared" si="39"/>
        <v>9.8118083333333245E-3</v>
      </c>
      <c r="KX10" s="193">
        <f t="shared" si="39"/>
        <v>9.7901999999999902E-3</v>
      </c>
      <c r="KY10" s="193">
        <f t="shared" si="39"/>
        <v>9.7656249999999896E-3</v>
      </c>
      <c r="KZ10" s="193">
        <f t="shared" si="39"/>
        <v>9.7381333333333205E-3</v>
      </c>
      <c r="LA10" s="193">
        <f t="shared" si="39"/>
        <v>9.7077749999999862E-3</v>
      </c>
      <c r="LB10" s="193">
        <f t="shared" si="39"/>
        <v>9.6745999999999846E-3</v>
      </c>
      <c r="LC10" s="193">
        <f t="shared" si="39"/>
        <v>9.6386583333333171E-3</v>
      </c>
      <c r="LD10" s="193">
        <f t="shared" si="39"/>
        <v>9.5999999999999818E-3</v>
      </c>
      <c r="LE10" s="193">
        <f t="shared" si="39"/>
        <v>9.55867499999998E-3</v>
      </c>
      <c r="LF10" s="193">
        <f t="shared" si="39"/>
        <v>9.5147333333333133E-3</v>
      </c>
      <c r="LG10" s="193">
        <f t="shared" si="39"/>
        <v>9.4682249999999777E-3</v>
      </c>
      <c r="LH10" s="193">
        <f t="shared" si="39"/>
        <v>9.4191999999999765E-3</v>
      </c>
      <c r="LI10" s="193">
        <f t="shared" si="39"/>
        <v>9.3677083333333078E-3</v>
      </c>
      <c r="LJ10" s="193">
        <f t="shared" si="39"/>
        <v>9.3137999999999711E-3</v>
      </c>
      <c r="LK10" s="193">
        <f t="shared" si="39"/>
        <v>9.2575249999999696E-3</v>
      </c>
      <c r="LL10" s="193">
        <f t="shared" si="39"/>
        <v>9.1989333333333031E-3</v>
      </c>
      <c r="LM10" s="193">
        <f t="shared" si="39"/>
        <v>9.1380749999999678E-3</v>
      </c>
      <c r="LN10" s="193">
        <f t="shared" si="39"/>
        <v>9.074999999999965E-3</v>
      </c>
      <c r="LO10" s="193">
        <f t="shared" si="39"/>
        <v>9.0097583333332999E-3</v>
      </c>
      <c r="LP10" s="193">
        <f t="shared" si="39"/>
        <v>8.9423999999999615E-3</v>
      </c>
      <c r="LQ10" s="193">
        <f t="shared" si="39"/>
        <v>8.8729749999999601E-3</v>
      </c>
      <c r="LR10" s="193">
        <f t="shared" si="39"/>
        <v>8.8015333333332935E-3</v>
      </c>
      <c r="LS10" s="193">
        <f t="shared" si="39"/>
        <v>8.7281249999999581E-3</v>
      </c>
      <c r="LT10" s="193">
        <f t="shared" si="39"/>
        <v>8.6527999999999571E-3</v>
      </c>
      <c r="LU10" s="193">
        <f t="shared" si="39"/>
        <v>8.5756083333332865E-3</v>
      </c>
      <c r="LV10" s="193">
        <f t="shared" si="39"/>
        <v>8.4965999999999549E-3</v>
      </c>
      <c r="LW10" s="193">
        <f t="shared" si="39"/>
        <v>8.4158249999999515E-3</v>
      </c>
      <c r="LX10" s="193">
        <f t="shared" si="39"/>
        <v>8.3333333333332846E-3</v>
      </c>
      <c r="LY10" s="193">
        <f t="shared" si="39"/>
        <v>8.2491749999999489E-3</v>
      </c>
      <c r="LZ10" s="193">
        <f t="shared" si="39"/>
        <v>8.1633999999999474E-3</v>
      </c>
      <c r="MA10" s="193">
        <f t="shared" si="39"/>
        <v>8.0760583333332782E-3</v>
      </c>
      <c r="MB10" s="193">
        <f t="shared" si="39"/>
        <v>7.9871999999999443E-3</v>
      </c>
      <c r="MC10" s="193">
        <f t="shared" si="39"/>
        <v>7.8968749999999421E-3</v>
      </c>
      <c r="MD10" s="193">
        <f t="shared" si="39"/>
        <v>7.8051333333332756E-3</v>
      </c>
      <c r="ME10" s="193">
        <f t="shared" si="39"/>
        <v>7.7120249999999401E-3</v>
      </c>
      <c r="MF10" s="193">
        <f t="shared" si="39"/>
        <v>7.617599999999938E-3</v>
      </c>
      <c r="MG10" s="193">
        <f t="shared" si="39"/>
        <v>7.5219083333332723E-3</v>
      </c>
      <c r="MH10" s="193">
        <f t="shared" si="39"/>
        <v>7.4249999999999369E-3</v>
      </c>
      <c r="MI10" s="193">
        <f t="shared" si="39"/>
        <v>7.3269249999999338E-3</v>
      </c>
      <c r="MJ10" s="193">
        <f t="shared" si="39"/>
        <v>7.2277333333332664E-3</v>
      </c>
      <c r="MK10" s="193">
        <f t="shared" si="39"/>
        <v>7.1274749999999326E-3</v>
      </c>
      <c r="ML10" s="193">
        <f t="shared" si="39"/>
        <v>7.0261999999999322E-3</v>
      </c>
      <c r="MM10" s="193">
        <f t="shared" si="39"/>
        <v>6.9239583333332638E-3</v>
      </c>
      <c r="MN10" s="193">
        <f t="shared" si="39"/>
        <v>6.820799999999929E-3</v>
      </c>
      <c r="MO10" s="193">
        <f t="shared" si="39"/>
        <v>6.7167749999999266E-3</v>
      </c>
      <c r="MP10" s="193">
        <f t="shared" si="39"/>
        <v>6.6119333333332581E-3</v>
      </c>
      <c r="MQ10" s="193">
        <f t="shared" si="39"/>
        <v>6.506324999999924E-3</v>
      </c>
      <c r="MR10" s="193">
        <f t="shared" si="39"/>
        <v>6.3999999999999231E-3</v>
      </c>
      <c r="MS10" s="193">
        <f t="shared" si="39"/>
        <v>6.2930083333332535E-3</v>
      </c>
      <c r="MT10" s="193">
        <f t="shared" si="39"/>
        <v>6.1853999999999226E-3</v>
      </c>
      <c r="MU10" s="193">
        <f t="shared" si="39"/>
        <v>6.0772249999999197E-3</v>
      </c>
      <c r="MV10" s="193">
        <f t="shared" si="39"/>
        <v>5.9685333333332488E-3</v>
      </c>
      <c r="MW10" s="193">
        <f t="shared" si="39"/>
        <v>5.8593749999999185E-3</v>
      </c>
      <c r="MX10" s="193">
        <f t="shared" si="39"/>
        <v>5.7497999999999196E-3</v>
      </c>
      <c r="MY10" s="193">
        <f t="shared" si="39"/>
        <v>5.6398583333332475E-3</v>
      </c>
      <c r="MZ10" s="193">
        <f t="shared" si="25"/>
        <v>5.5295999999999141E-3</v>
      </c>
      <c r="NA10" s="193">
        <f t="shared" si="40"/>
        <v>5.4190749999999156E-3</v>
      </c>
      <c r="NB10" s="193">
        <f t="shared" si="40"/>
        <v>5.3083333333332466E-3</v>
      </c>
      <c r="NC10" s="193">
        <f t="shared" si="40"/>
        <v>5.197424999999911E-3</v>
      </c>
      <c r="ND10" s="193">
        <f t="shared" si="40"/>
        <v>5.086399999999912E-3</v>
      </c>
      <c r="NE10" s="193">
        <f t="shared" si="40"/>
        <v>4.9753083333332433E-3</v>
      </c>
      <c r="NF10" s="193">
        <f t="shared" si="40"/>
        <v>4.8641999999999115E-3</v>
      </c>
      <c r="NG10" s="193">
        <f t="shared" si="40"/>
        <v>4.7531249999999085E-3</v>
      </c>
      <c r="NH10" s="193">
        <f t="shared" si="40"/>
        <v>4.6421333333332409E-3</v>
      </c>
      <c r="NI10" s="193">
        <f t="shared" si="40"/>
        <v>4.5312749999999093E-3</v>
      </c>
      <c r="NJ10" s="193">
        <f t="shared" si="40"/>
        <v>4.4205999999999083E-3</v>
      </c>
      <c r="NK10" s="193">
        <f t="shared" si="40"/>
        <v>4.3101583333332392E-3</v>
      </c>
      <c r="NL10" s="193">
        <f t="shared" si="40"/>
        <v>4.1999999999999061E-3</v>
      </c>
      <c r="NM10" s="193">
        <f t="shared" si="40"/>
        <v>4.090174999999906E-3</v>
      </c>
      <c r="NN10" s="193">
        <f t="shared" si="40"/>
        <v>3.9807333333332397E-3</v>
      </c>
      <c r="NO10" s="193">
        <f t="shared" si="40"/>
        <v>3.8717249999999045E-3</v>
      </c>
      <c r="NP10" s="193">
        <f t="shared" si="40"/>
        <v>3.7631999999999033E-3</v>
      </c>
      <c r="NQ10" s="193">
        <f t="shared" si="40"/>
        <v>3.6552083333332382E-3</v>
      </c>
      <c r="NR10" s="193">
        <f t="shared" si="40"/>
        <v>3.5477999999999062E-3</v>
      </c>
      <c r="NS10" s="193">
        <f t="shared" si="40"/>
        <v>3.4410249999999045E-3</v>
      </c>
      <c r="NT10" s="193">
        <f t="shared" si="40"/>
        <v>3.3349333333332382E-3</v>
      </c>
      <c r="NU10" s="193">
        <f t="shared" si="40"/>
        <v>3.2295749999999052E-3</v>
      </c>
      <c r="NV10" s="193">
        <f t="shared" si="40"/>
        <v>3.1249999999999052E-3</v>
      </c>
      <c r="NW10" s="193">
        <f t="shared" si="40"/>
        <v>3.0212583333332375E-3</v>
      </c>
      <c r="NX10" s="193">
        <f t="shared" si="40"/>
        <v>2.9183999999999048E-3</v>
      </c>
      <c r="NY10" s="193">
        <f t="shared" si="40"/>
        <v>2.8164749999999043E-3</v>
      </c>
      <c r="NZ10" s="193">
        <f t="shared" si="40"/>
        <v>2.7155333333332391E-3</v>
      </c>
      <c r="OA10" s="193">
        <f t="shared" si="40"/>
        <v>2.6156249999999062E-3</v>
      </c>
      <c r="OB10" s="193">
        <f t="shared" si="40"/>
        <v>2.5167999999999064E-3</v>
      </c>
      <c r="OC10" s="193">
        <f t="shared" si="40"/>
        <v>2.4191083333332396E-3</v>
      </c>
      <c r="OD10" s="193">
        <f t="shared" si="40"/>
        <v>2.3225999999999074E-3</v>
      </c>
      <c r="OE10" s="193">
        <f t="shared" si="40"/>
        <v>2.227324999999909E-3</v>
      </c>
      <c r="OF10" s="193">
        <f t="shared" si="40"/>
        <v>2.1333333333332411E-3</v>
      </c>
      <c r="OG10" s="193">
        <f t="shared" si="40"/>
        <v>2.040674999999909E-3</v>
      </c>
      <c r="OH10" s="193">
        <f t="shared" si="40"/>
        <v>1.9493999999999104E-3</v>
      </c>
      <c r="OI10" s="193">
        <f t="shared" si="40"/>
        <v>1.8595583333332452E-3</v>
      </c>
      <c r="OJ10" s="193">
        <f t="shared" si="40"/>
        <v>1.7711999999999112E-3</v>
      </c>
      <c r="OK10" s="193">
        <f t="shared" si="40"/>
        <v>1.6843749999999134E-3</v>
      </c>
      <c r="OL10" s="193">
        <f t="shared" si="40"/>
        <v>1.5991333333332475E-3</v>
      </c>
      <c r="OM10" s="193">
        <f t="shared" si="40"/>
        <v>1.5155249999999154E-3</v>
      </c>
      <c r="ON10" s="193">
        <f t="shared" si="40"/>
        <v>1.4335999999999156E-3</v>
      </c>
      <c r="OO10" s="193">
        <f t="shared" si="40"/>
        <v>1.3534083333332514E-3</v>
      </c>
      <c r="OP10" s="193">
        <f t="shared" si="40"/>
        <v>1.2749999999999194E-3</v>
      </c>
      <c r="OQ10" s="193">
        <f t="shared" si="40"/>
        <v>1.1984249999999212E-3</v>
      </c>
      <c r="OR10" s="193">
        <f t="shared" si="40"/>
        <v>1.1237333333332551E-3</v>
      </c>
      <c r="OS10" s="193">
        <f t="shared" si="40"/>
        <v>1.0509749999999237E-3</v>
      </c>
      <c r="OT10" s="193">
        <f t="shared" si="40"/>
        <v>9.8019999999992571E-4</v>
      </c>
      <c r="OU10" s="193">
        <f t="shared" si="40"/>
        <v>9.1145833333326114E-4</v>
      </c>
      <c r="OV10" s="193">
        <f t="shared" si="40"/>
        <v>8.4479999999992805E-4</v>
      </c>
      <c r="OW10" s="193">
        <f t="shared" si="40"/>
        <v>7.8027499999993059E-4</v>
      </c>
      <c r="OX10" s="193">
        <f t="shared" si="40"/>
        <v>7.1793333333326651E-4</v>
      </c>
      <c r="OY10" s="193">
        <f t="shared" si="40"/>
        <v>6.5782499999993561E-4</v>
      </c>
      <c r="OZ10" s="193">
        <f t="shared" si="40"/>
        <v>5.9999999999993685E-4</v>
      </c>
      <c r="PA10" s="193">
        <f t="shared" si="40"/>
        <v>5.4450833333327274E-4</v>
      </c>
      <c r="PB10" s="193">
        <f t="shared" si="40"/>
        <v>4.913999999999418E-4</v>
      </c>
      <c r="PC10" s="193">
        <f t="shared" si="40"/>
        <v>4.4072499999994454E-4</v>
      </c>
      <c r="PD10" s="193">
        <f t="shared" si="40"/>
        <v>3.9253333333327958E-4</v>
      </c>
      <c r="PE10" s="193">
        <f t="shared" si="40"/>
        <v>3.4687499999994927E-4</v>
      </c>
      <c r="PF10" s="193">
        <f t="shared" si="40"/>
        <v>3.0379999999995231E-4</v>
      </c>
      <c r="PG10" s="193">
        <f t="shared" si="40"/>
        <v>2.6335833333328865E-4</v>
      </c>
      <c r="PH10" s="193">
        <f t="shared" si="40"/>
        <v>2.2559999999995759E-4</v>
      </c>
      <c r="PI10" s="193">
        <f t="shared" si="40"/>
        <v>1.9057499999996071E-4</v>
      </c>
      <c r="PJ10" s="193">
        <f t="shared" si="40"/>
        <v>1.583333333332973E-4</v>
      </c>
      <c r="PK10" s="193">
        <f t="shared" si="40"/>
        <v>1.2892499999996734E-4</v>
      </c>
      <c r="PL10" s="193">
        <f t="shared" si="26"/>
        <v>1.0239999999997004E-4</v>
      </c>
      <c r="PM10" s="193">
        <f t="shared" si="14"/>
        <v>7.8808333333306929E-5</v>
      </c>
      <c r="PN10" s="193">
        <f t="shared" si="14"/>
        <v>5.8199999999977223E-5</v>
      </c>
      <c r="PO10" s="193">
        <f t="shared" si="14"/>
        <v>4.0624999999980862E-5</v>
      </c>
      <c r="PP10" s="193">
        <f t="shared" si="14"/>
        <v>2.6133333333317879E-5</v>
      </c>
      <c r="PQ10" s="193">
        <f t="shared" si="14"/>
        <v>1.4774999999988097E-5</v>
      </c>
      <c r="PR10" s="193">
        <f t="shared" si="14"/>
        <v>6.599999999991995E-6</v>
      </c>
      <c r="PS10" s="193">
        <f t="shared" si="14"/>
        <v>1.6583333333292933E-6</v>
      </c>
      <c r="PT10" s="193">
        <f t="shared" si="14"/>
        <v>2.0576017329616302E-12</v>
      </c>
    </row>
    <row r="11" spans="1:449" x14ac:dyDescent="0.45">
      <c r="A11" s="20">
        <v>8</v>
      </c>
      <c r="B11" s="115">
        <v>60</v>
      </c>
      <c r="C11" s="115">
        <v>120</v>
      </c>
      <c r="D11" s="115">
        <v>240</v>
      </c>
      <c r="E11" s="110">
        <f t="shared" si="15"/>
        <v>1</v>
      </c>
      <c r="F11" s="21">
        <f t="shared" si="16"/>
        <v>33.333333333333329</v>
      </c>
      <c r="G11" s="22" t="str">
        <f t="shared" si="17"/>
        <v>R</v>
      </c>
      <c r="H11" s="23" t="str">
        <f>IF(F11="","",IF(OR($F11&lt;Skew!$B$3,$F11=Skew!$B$3),IF($F11&gt;Skew!$C$3,Skew!$A$3,IF($F11&gt;Skew!$C$4,Skew!$A$4,IF($F11&gt;Skew!$C$5,Skew!$A$5,IF($F11&gt;Skew!$C$6,Skew!$A$6,IF($F11&gt;Skew!$C$7,Skew!$A$7,IF($F11&gt;Skew!$C$8,Skew!$A$8,IF($F11&gt;Skew!$C$9,Skew!$A$9,IF($F11&gt;Skew!$C$10,Skew!$A$10,IF($F11&gt;Skew!$C$11,Skew!$A$11,IF($F11&gt;Skew!$C$12,Skew!$A$12,IF($F11&gt;Skew!$C$13,Skew!$A$13,IF($F11&gt;Skew!$C$14,Skew!$A$14,IF($F11&gt;Skew!$C$15,Skew!$A$15,IF($F11&gt;Skew!$C$16,Skew!$A$16,Skew!$A$17)
)))))))))))))))</f>
        <v>Slight skew</v>
      </c>
      <c r="I11" s="22">
        <f>IF(F11="","",MATCH(H11,Skew!$A$3:$A$17,0))</f>
        <v>3</v>
      </c>
      <c r="J11" s="22">
        <f t="shared" si="0"/>
        <v>150</v>
      </c>
      <c r="K11" s="24" t="s">
        <v>28</v>
      </c>
      <c r="L11" s="22">
        <f>IF(OR(F11="",K11=""),"",MATCH(K11,Confidence!$A$3:$A$12,0))</f>
        <v>8</v>
      </c>
      <c r="M11" s="25">
        <f t="shared" si="1"/>
        <v>1.5</v>
      </c>
      <c r="N11" s="25">
        <f t="shared" si="2"/>
        <v>2</v>
      </c>
      <c r="O11" s="22"/>
      <c r="P11" s="102">
        <f t="shared" si="3"/>
        <v>137.13</v>
      </c>
      <c r="Q11" s="102">
        <f t="shared" si="4"/>
        <v>41.994</v>
      </c>
      <c r="R11" s="37">
        <f t="shared" si="5"/>
        <v>1763.496036</v>
      </c>
      <c r="S11" s="115">
        <v>150</v>
      </c>
      <c r="T11" s="204">
        <f>IF(AND(B11&gt;0,C11&gt;0,D11&gt;0,M11&gt;0,N11&gt;0,S11&gt;0,NOT(K11="")),ABS(VLOOKUP($S$1,VLookups!$A$30:$B$31,2,FALSE)-_xlfn.BETA.DIST(S11,IF(G11="L",N11,M11),IF(G11="L",M11,N11),TRUE,B11,D11)),"")</f>
        <v>0.61871843353822908</v>
      </c>
      <c r="U11" s="112">
        <f>IF(OR($M11="",$N11=""),"",_xlfn.BETA.INV(ABS(VLOOKUP($S$1,VLookups!$A$30:$B$31,2,FALSE)-U$3),IF($G11="L",$N11,$M11),IF($G11="L",$M11,$N11),$B11,$D11))</f>
        <v>73.681717488858922</v>
      </c>
      <c r="V11" s="113">
        <f>IF(OR($M11="",$N11=""),"",_xlfn.BETA.INV(ABS(VLOOKUP($S$1,VLookups!$A$30:$B$31,2,FALSE)-V$3),IF($G11="L",$N11,$M11),IF($G11="L",$M11,$N11),$B11,$D11))</f>
        <v>209.71500093327623</v>
      </c>
      <c r="W11" s="112">
        <f>IF(OR($M11="",$N11=""),"",_xlfn.BETA.INV(ABS(VLOOKUP($S$1,VLookups!$A$30:$B$31,2,FALSE)-W$3),IF($G11="L",$N11,$M11),IF($G11="L",$M11,$N11),$B11,$D11))</f>
        <v>82.157866009875477</v>
      </c>
      <c r="X11" s="113">
        <f>IF(OR($M11="",$N11=""),"",_xlfn.BETA.INV(ABS(VLOOKUP($S$1,VLookups!$A$30:$B$31,2,FALSE)-X$3),IF($G11="L",$N11,$M11),IF($G11="L",$M11,$N11),$B11,$D11))</f>
        <v>96.432172385519664</v>
      </c>
      <c r="Y11" s="112">
        <f>IF(OR($M11="",$N11=""),"",_xlfn.BETA.INV(ABS(VLOOKUP($S$1,VLookups!$A$30:$B$31,2,FALSE)-Y$3),IF($G11="L",$N11,$M11),IF($G11="L",$M11,$N11),$B11,$D11))</f>
        <v>109.36856169729293</v>
      </c>
      <c r="Z11" s="113">
        <f>IF(OR($M11="",$N11=""),"",_xlfn.BETA.INV(ABS(VLOOKUP($S$1,VLookups!$A$30:$B$31,2,FALSE)-Z$3),IF($G11="L",$N11,$M11),IF($G11="L",$M11,$N11),$B11,$D11))</f>
        <v>121.88329339568574</v>
      </c>
      <c r="AA11" s="112">
        <f>IF(OR($M11="",$N11=""),"",_xlfn.BETA.INV(ABS(VLOOKUP($S$1,VLookups!$A$30:$B$31,2,FALSE)-AA$3),IF($G11="L",$N11,$M11),IF($G11="L",$M11,$N11),$B11,$D11))</f>
        <v>134.45294876206117</v>
      </c>
      <c r="AB11" s="113">
        <f>IF(OR($M11="",$N11=""),"",_xlfn.BETA.INV(ABS(VLOOKUP($S$1,VLookups!$A$30:$B$31,2,FALSE)-AB$3),IF($G11="L",$N11,$M11),IF($G11="L",$M11,$N11),$B11,$D11))</f>
        <v>147.47598128537601</v>
      </c>
      <c r="AC11" s="112">
        <f>IF(OR($M11="",$N11=""),"",_xlfn.BETA.INV(ABS(VLOOKUP($S$1,VLookups!$A$30:$B$31,2,FALSE)-AC$3),IF($G11="L",$N11,$M11),IF($G11="L",$M11,$N11),$B11,$D11))</f>
        <v>161.43584846220006</v>
      </c>
      <c r="AD11" s="113">
        <f>IF(OR($M11="",$N11=""),"",_xlfn.BETA.INV(ABS(VLOOKUP($S$1,VLookups!$A$30:$B$31,2,FALSE)-AD$3),IF($G11="L",$N11,$M11),IF($G11="L",$M11,$N11),$B11,$D11))</f>
        <v>177.14108145953912</v>
      </c>
      <c r="AE11" s="112">
        <f>IF(OR($M11="",$N11=""),"",_xlfn.BETA.INV(ABS(VLOOKUP($S$1,VLookups!$A$30:$B$31,2,FALSE)-AE$3),IF($G11="L",$N11,$M11),IF($G11="L",$M11,$N11),$B11,$D11))</f>
        <v>196.55474628577736</v>
      </c>
      <c r="AF11" s="113">
        <f>IF(OR($M11="",$N11=""),"",_xlfn.BETA.INV(ABS(VLOOKUP($S$1,VLookups!$A$30:$B$31,2,FALSE)-AF$3),IF($G11="L",$N11,$M11),IF($G11="L",$M11,$N11),$B11,$D11))</f>
        <v>226.68715555621509</v>
      </c>
      <c r="AG11" s="15"/>
      <c r="AH11" s="194">
        <f t="shared" si="18"/>
        <v>0.9</v>
      </c>
      <c r="AI11" s="192">
        <f t="shared" si="19"/>
        <v>60</v>
      </c>
      <c r="AJ11" s="177">
        <f t="shared" si="41"/>
        <v>60.9</v>
      </c>
      <c r="AK11" s="177">
        <f t="shared" si="27"/>
        <v>61.8</v>
      </c>
      <c r="AL11" s="177">
        <f t="shared" si="27"/>
        <v>62.699999999999996</v>
      </c>
      <c r="AM11" s="177">
        <f t="shared" si="27"/>
        <v>63.599999999999994</v>
      </c>
      <c r="AN11" s="177">
        <f t="shared" si="27"/>
        <v>64.5</v>
      </c>
      <c r="AO11" s="177">
        <f t="shared" si="27"/>
        <v>65.400000000000006</v>
      </c>
      <c r="AP11" s="177">
        <f t="shared" si="27"/>
        <v>66.300000000000011</v>
      </c>
      <c r="AQ11" s="177">
        <f t="shared" si="27"/>
        <v>67.200000000000017</v>
      </c>
      <c r="AR11" s="177">
        <f t="shared" si="27"/>
        <v>68.100000000000023</v>
      </c>
      <c r="AS11" s="177">
        <f t="shared" si="27"/>
        <v>69.000000000000028</v>
      </c>
      <c r="AT11" s="177">
        <f t="shared" si="27"/>
        <v>69.900000000000034</v>
      </c>
      <c r="AU11" s="177">
        <f t="shared" si="27"/>
        <v>70.80000000000004</v>
      </c>
      <c r="AV11" s="177">
        <f t="shared" si="27"/>
        <v>71.700000000000045</v>
      </c>
      <c r="AW11" s="177">
        <f t="shared" si="27"/>
        <v>72.600000000000051</v>
      </c>
      <c r="AX11" s="177">
        <f t="shared" si="27"/>
        <v>73.500000000000057</v>
      </c>
      <c r="AY11" s="177">
        <f t="shared" si="27"/>
        <v>74.400000000000063</v>
      </c>
      <c r="AZ11" s="177">
        <f t="shared" si="27"/>
        <v>75.300000000000068</v>
      </c>
      <c r="BA11" s="177">
        <f t="shared" si="28"/>
        <v>76.200000000000074</v>
      </c>
      <c r="BB11" s="177">
        <f t="shared" si="28"/>
        <v>77.10000000000008</v>
      </c>
      <c r="BC11" s="177">
        <f t="shared" si="28"/>
        <v>78.000000000000085</v>
      </c>
      <c r="BD11" s="177">
        <f t="shared" si="28"/>
        <v>78.900000000000091</v>
      </c>
      <c r="BE11" s="177">
        <f t="shared" si="28"/>
        <v>79.800000000000097</v>
      </c>
      <c r="BF11" s="177">
        <f t="shared" si="28"/>
        <v>80.700000000000102</v>
      </c>
      <c r="BG11" s="177">
        <f t="shared" si="28"/>
        <v>81.600000000000108</v>
      </c>
      <c r="BH11" s="177">
        <f t="shared" si="28"/>
        <v>82.500000000000114</v>
      </c>
      <c r="BI11" s="177">
        <f t="shared" si="28"/>
        <v>83.400000000000119</v>
      </c>
      <c r="BJ11" s="177">
        <f t="shared" si="28"/>
        <v>84.300000000000125</v>
      </c>
      <c r="BK11" s="177">
        <f t="shared" si="28"/>
        <v>85.200000000000131</v>
      </c>
      <c r="BL11" s="177">
        <f t="shared" si="28"/>
        <v>86.100000000000136</v>
      </c>
      <c r="BM11" s="177">
        <f t="shared" si="28"/>
        <v>87.000000000000142</v>
      </c>
      <c r="BN11" s="177">
        <f t="shared" si="28"/>
        <v>87.900000000000148</v>
      </c>
      <c r="BO11" s="177">
        <f t="shared" si="28"/>
        <v>88.800000000000153</v>
      </c>
      <c r="BP11" s="177">
        <f t="shared" si="28"/>
        <v>89.700000000000159</v>
      </c>
      <c r="BQ11" s="177">
        <f t="shared" si="29"/>
        <v>90.600000000000165</v>
      </c>
      <c r="BR11" s="177">
        <f t="shared" si="29"/>
        <v>91.500000000000171</v>
      </c>
      <c r="BS11" s="177">
        <f t="shared" si="29"/>
        <v>92.400000000000176</v>
      </c>
      <c r="BT11" s="177">
        <f t="shared" si="29"/>
        <v>93.300000000000182</v>
      </c>
      <c r="BU11" s="177">
        <f t="shared" si="29"/>
        <v>94.200000000000188</v>
      </c>
      <c r="BV11" s="177">
        <f t="shared" si="29"/>
        <v>95.100000000000193</v>
      </c>
      <c r="BW11" s="177">
        <f t="shared" si="29"/>
        <v>96.000000000000199</v>
      </c>
      <c r="BX11" s="177">
        <f t="shared" si="29"/>
        <v>96.900000000000205</v>
      </c>
      <c r="BY11" s="177">
        <f t="shared" si="29"/>
        <v>97.80000000000021</v>
      </c>
      <c r="BZ11" s="177">
        <f t="shared" si="29"/>
        <v>98.700000000000216</v>
      </c>
      <c r="CA11" s="177">
        <f t="shared" si="29"/>
        <v>99.600000000000222</v>
      </c>
      <c r="CB11" s="177">
        <f t="shared" si="29"/>
        <v>100.50000000000023</v>
      </c>
      <c r="CC11" s="177">
        <f t="shared" si="29"/>
        <v>101.40000000000023</v>
      </c>
      <c r="CD11" s="177">
        <f t="shared" si="29"/>
        <v>102.30000000000024</v>
      </c>
      <c r="CE11" s="177">
        <f t="shared" si="29"/>
        <v>103.20000000000024</v>
      </c>
      <c r="CF11" s="177">
        <f t="shared" si="29"/>
        <v>104.10000000000025</v>
      </c>
      <c r="CG11" s="177">
        <f t="shared" si="30"/>
        <v>105.00000000000026</v>
      </c>
      <c r="CH11" s="177">
        <f t="shared" si="30"/>
        <v>105.90000000000026</v>
      </c>
      <c r="CI11" s="177">
        <f t="shared" si="30"/>
        <v>106.80000000000027</v>
      </c>
      <c r="CJ11" s="177">
        <f t="shared" si="30"/>
        <v>107.70000000000027</v>
      </c>
      <c r="CK11" s="177">
        <f t="shared" si="30"/>
        <v>108.60000000000028</v>
      </c>
      <c r="CL11" s="177">
        <f t="shared" si="30"/>
        <v>109.50000000000028</v>
      </c>
      <c r="CM11" s="177">
        <f t="shared" si="30"/>
        <v>110.40000000000029</v>
      </c>
      <c r="CN11" s="177">
        <f t="shared" si="30"/>
        <v>111.3000000000003</v>
      </c>
      <c r="CO11" s="177">
        <f t="shared" si="30"/>
        <v>112.2000000000003</v>
      </c>
      <c r="CP11" s="177">
        <f t="shared" si="30"/>
        <v>113.10000000000031</v>
      </c>
      <c r="CQ11" s="177">
        <f t="shared" si="30"/>
        <v>114.00000000000031</v>
      </c>
      <c r="CR11" s="177">
        <f t="shared" si="30"/>
        <v>114.90000000000032</v>
      </c>
      <c r="CS11" s="177">
        <f t="shared" si="30"/>
        <v>115.80000000000032</v>
      </c>
      <c r="CT11" s="177">
        <f t="shared" si="30"/>
        <v>116.70000000000033</v>
      </c>
      <c r="CU11" s="177">
        <f t="shared" si="30"/>
        <v>117.60000000000034</v>
      </c>
      <c r="CV11" s="177">
        <f t="shared" si="30"/>
        <v>118.50000000000034</v>
      </c>
      <c r="CW11" s="177">
        <f t="shared" si="22"/>
        <v>119.40000000000035</v>
      </c>
      <c r="CX11" s="177">
        <f t="shared" si="22"/>
        <v>120.30000000000035</v>
      </c>
      <c r="CY11" s="177">
        <f t="shared" si="22"/>
        <v>121.20000000000036</v>
      </c>
      <c r="CZ11" s="177">
        <f t="shared" si="22"/>
        <v>122.10000000000036</v>
      </c>
      <c r="DA11" s="177">
        <f t="shared" si="22"/>
        <v>123.00000000000037</v>
      </c>
      <c r="DB11" s="177">
        <f t="shared" si="22"/>
        <v>123.90000000000038</v>
      </c>
      <c r="DC11" s="177">
        <f t="shared" si="22"/>
        <v>124.80000000000038</v>
      </c>
      <c r="DD11" s="177">
        <f t="shared" si="22"/>
        <v>125.70000000000039</v>
      </c>
      <c r="DE11" s="177">
        <f t="shared" si="22"/>
        <v>126.60000000000039</v>
      </c>
      <c r="DF11" s="177">
        <f t="shared" si="22"/>
        <v>127.5000000000004</v>
      </c>
      <c r="DG11" s="177">
        <f t="shared" si="22"/>
        <v>128.4000000000004</v>
      </c>
      <c r="DH11" s="177">
        <f t="shared" si="22"/>
        <v>129.30000000000041</v>
      </c>
      <c r="DI11" s="177">
        <f t="shared" si="22"/>
        <v>130.20000000000041</v>
      </c>
      <c r="DJ11" s="177">
        <f t="shared" si="22"/>
        <v>131.10000000000042</v>
      </c>
      <c r="DK11" s="177">
        <f t="shared" si="22"/>
        <v>132.00000000000043</v>
      </c>
      <c r="DL11" s="177">
        <f t="shared" si="42"/>
        <v>132.90000000000043</v>
      </c>
      <c r="DM11" s="177">
        <f t="shared" si="42"/>
        <v>133.80000000000044</v>
      </c>
      <c r="DN11" s="177">
        <f t="shared" si="42"/>
        <v>134.70000000000044</v>
      </c>
      <c r="DO11" s="177">
        <f t="shared" si="42"/>
        <v>135.60000000000045</v>
      </c>
      <c r="DP11" s="177">
        <f t="shared" si="42"/>
        <v>136.50000000000045</v>
      </c>
      <c r="DQ11" s="177">
        <f t="shared" si="42"/>
        <v>137.40000000000046</v>
      </c>
      <c r="DR11" s="177">
        <f t="shared" si="42"/>
        <v>138.30000000000047</v>
      </c>
      <c r="DS11" s="177">
        <f t="shared" si="42"/>
        <v>139.20000000000047</v>
      </c>
      <c r="DT11" s="177">
        <f t="shared" si="42"/>
        <v>140.10000000000048</v>
      </c>
      <c r="DU11" s="177">
        <f t="shared" si="42"/>
        <v>141.00000000000048</v>
      </c>
      <c r="DV11" s="177">
        <f t="shared" si="42"/>
        <v>141.90000000000049</v>
      </c>
      <c r="DW11" s="177">
        <f t="shared" si="42"/>
        <v>142.80000000000049</v>
      </c>
      <c r="DX11" s="177">
        <f t="shared" si="42"/>
        <v>143.7000000000005</v>
      </c>
      <c r="DY11" s="177">
        <f t="shared" si="42"/>
        <v>144.60000000000051</v>
      </c>
      <c r="DZ11" s="177">
        <f t="shared" si="42"/>
        <v>145.50000000000051</v>
      </c>
      <c r="EA11" s="177">
        <f t="shared" si="42"/>
        <v>146.40000000000052</v>
      </c>
      <c r="EB11" s="177">
        <f t="shared" si="31"/>
        <v>147.30000000000052</v>
      </c>
      <c r="EC11" s="177">
        <f t="shared" si="31"/>
        <v>148.20000000000053</v>
      </c>
      <c r="ED11" s="177">
        <f t="shared" si="31"/>
        <v>149.10000000000053</v>
      </c>
      <c r="EE11" s="177">
        <f t="shared" si="31"/>
        <v>150.00000000000054</v>
      </c>
      <c r="EF11" s="177">
        <f t="shared" si="31"/>
        <v>150.90000000000055</v>
      </c>
      <c r="EG11" s="177">
        <f t="shared" si="31"/>
        <v>151.80000000000055</v>
      </c>
      <c r="EH11" s="177">
        <f t="shared" si="31"/>
        <v>152.70000000000056</v>
      </c>
      <c r="EI11" s="177">
        <f t="shared" si="31"/>
        <v>153.60000000000056</v>
      </c>
      <c r="EJ11" s="177">
        <f t="shared" si="31"/>
        <v>154.50000000000057</v>
      </c>
      <c r="EK11" s="177">
        <f t="shared" si="31"/>
        <v>155.40000000000057</v>
      </c>
      <c r="EL11" s="177">
        <f t="shared" si="31"/>
        <v>156.30000000000058</v>
      </c>
      <c r="EM11" s="177">
        <f t="shared" si="31"/>
        <v>157.20000000000059</v>
      </c>
      <c r="EN11" s="177">
        <f t="shared" si="31"/>
        <v>158.10000000000059</v>
      </c>
      <c r="EO11" s="177">
        <f t="shared" si="31"/>
        <v>159.0000000000006</v>
      </c>
      <c r="EP11" s="177">
        <f t="shared" si="32"/>
        <v>159.9000000000006</v>
      </c>
      <c r="EQ11" s="177">
        <f t="shared" si="32"/>
        <v>160.80000000000061</v>
      </c>
      <c r="ER11" s="177">
        <f t="shared" si="32"/>
        <v>161.70000000000061</v>
      </c>
      <c r="ES11" s="177">
        <f t="shared" si="32"/>
        <v>162.60000000000062</v>
      </c>
      <c r="ET11" s="177">
        <f t="shared" si="32"/>
        <v>163.50000000000063</v>
      </c>
      <c r="EU11" s="177">
        <f t="shared" si="32"/>
        <v>164.40000000000063</v>
      </c>
      <c r="EV11" s="177">
        <f t="shared" si="32"/>
        <v>165.30000000000064</v>
      </c>
      <c r="EW11" s="177">
        <f t="shared" si="32"/>
        <v>166.20000000000064</v>
      </c>
      <c r="EX11" s="177">
        <f t="shared" si="32"/>
        <v>167.10000000000065</v>
      </c>
      <c r="EY11" s="177">
        <f t="shared" si="32"/>
        <v>168.00000000000065</v>
      </c>
      <c r="EZ11" s="177">
        <f t="shared" si="32"/>
        <v>168.90000000000066</v>
      </c>
      <c r="FA11" s="177">
        <f t="shared" si="32"/>
        <v>169.80000000000067</v>
      </c>
      <c r="FB11" s="177">
        <f t="shared" si="32"/>
        <v>170.70000000000067</v>
      </c>
      <c r="FC11" s="177">
        <f t="shared" si="32"/>
        <v>171.60000000000068</v>
      </c>
      <c r="FD11" s="177">
        <f t="shared" si="32"/>
        <v>172.50000000000068</v>
      </c>
      <c r="FE11" s="177">
        <f t="shared" si="32"/>
        <v>173.40000000000069</v>
      </c>
      <c r="FF11" s="177">
        <f t="shared" si="33"/>
        <v>174.30000000000069</v>
      </c>
      <c r="FG11" s="177">
        <f t="shared" si="33"/>
        <v>175.2000000000007</v>
      </c>
      <c r="FH11" s="177">
        <f t="shared" si="33"/>
        <v>176.1000000000007</v>
      </c>
      <c r="FI11" s="177">
        <f t="shared" si="33"/>
        <v>177.00000000000071</v>
      </c>
      <c r="FJ11" s="177">
        <f t="shared" si="33"/>
        <v>177.90000000000072</v>
      </c>
      <c r="FK11" s="177">
        <f t="shared" si="33"/>
        <v>178.80000000000072</v>
      </c>
      <c r="FL11" s="177">
        <f t="shared" si="33"/>
        <v>179.70000000000073</v>
      </c>
      <c r="FM11" s="177">
        <f t="shared" si="33"/>
        <v>180.60000000000073</v>
      </c>
      <c r="FN11" s="177">
        <f t="shared" si="33"/>
        <v>181.50000000000074</v>
      </c>
      <c r="FO11" s="177">
        <f t="shared" si="33"/>
        <v>182.40000000000074</v>
      </c>
      <c r="FP11" s="177">
        <f t="shared" si="33"/>
        <v>183.30000000000075</v>
      </c>
      <c r="FQ11" s="177">
        <f t="shared" si="33"/>
        <v>184.20000000000076</v>
      </c>
      <c r="FR11" s="177">
        <f t="shared" si="33"/>
        <v>185.10000000000076</v>
      </c>
      <c r="FS11" s="177">
        <f t="shared" si="33"/>
        <v>186.00000000000077</v>
      </c>
      <c r="FT11" s="177">
        <f t="shared" si="33"/>
        <v>186.90000000000077</v>
      </c>
      <c r="FU11" s="177">
        <f t="shared" si="33"/>
        <v>187.80000000000078</v>
      </c>
      <c r="FV11" s="177">
        <f t="shared" si="34"/>
        <v>188.70000000000078</v>
      </c>
      <c r="FW11" s="177">
        <f t="shared" si="34"/>
        <v>189.60000000000079</v>
      </c>
      <c r="FX11" s="177">
        <f t="shared" si="34"/>
        <v>190.5000000000008</v>
      </c>
      <c r="FY11" s="177">
        <f t="shared" si="34"/>
        <v>191.4000000000008</v>
      </c>
      <c r="FZ11" s="177">
        <f t="shared" si="34"/>
        <v>192.30000000000081</v>
      </c>
      <c r="GA11" s="177">
        <f t="shared" si="34"/>
        <v>193.20000000000081</v>
      </c>
      <c r="GB11" s="177">
        <f t="shared" si="34"/>
        <v>194.10000000000082</v>
      </c>
      <c r="GC11" s="177">
        <f t="shared" si="34"/>
        <v>195.00000000000082</v>
      </c>
      <c r="GD11" s="177">
        <f t="shared" si="34"/>
        <v>195.90000000000083</v>
      </c>
      <c r="GE11" s="177">
        <f t="shared" si="34"/>
        <v>196.80000000000084</v>
      </c>
      <c r="GF11" s="177">
        <f t="shared" si="34"/>
        <v>197.70000000000084</v>
      </c>
      <c r="GG11" s="177">
        <f t="shared" si="34"/>
        <v>198.60000000000085</v>
      </c>
      <c r="GH11" s="177">
        <f t="shared" si="34"/>
        <v>199.50000000000085</v>
      </c>
      <c r="GI11" s="177">
        <f t="shared" si="34"/>
        <v>200.40000000000086</v>
      </c>
      <c r="GJ11" s="177">
        <f t="shared" si="34"/>
        <v>201.30000000000086</v>
      </c>
      <c r="GK11" s="177">
        <f t="shared" si="34"/>
        <v>202.20000000000087</v>
      </c>
      <c r="GL11" s="177">
        <f t="shared" si="35"/>
        <v>203.10000000000088</v>
      </c>
      <c r="GM11" s="177">
        <f t="shared" si="35"/>
        <v>204.00000000000088</v>
      </c>
      <c r="GN11" s="177">
        <f t="shared" si="35"/>
        <v>204.90000000000089</v>
      </c>
      <c r="GO11" s="177">
        <f t="shared" si="35"/>
        <v>205.80000000000089</v>
      </c>
      <c r="GP11" s="177">
        <f t="shared" si="35"/>
        <v>206.7000000000009</v>
      </c>
      <c r="GQ11" s="177">
        <f t="shared" si="35"/>
        <v>207.6000000000009</v>
      </c>
      <c r="GR11" s="177">
        <f t="shared" si="35"/>
        <v>208.50000000000091</v>
      </c>
      <c r="GS11" s="177">
        <f t="shared" si="35"/>
        <v>209.40000000000092</v>
      </c>
      <c r="GT11" s="177">
        <f t="shared" si="35"/>
        <v>210.30000000000092</v>
      </c>
      <c r="GU11" s="177">
        <f t="shared" si="35"/>
        <v>211.20000000000093</v>
      </c>
      <c r="GV11" s="177">
        <f t="shared" si="35"/>
        <v>212.10000000000093</v>
      </c>
      <c r="GW11" s="177">
        <f t="shared" si="35"/>
        <v>213.00000000000094</v>
      </c>
      <c r="GX11" s="177">
        <f t="shared" si="35"/>
        <v>213.90000000000094</v>
      </c>
      <c r="GY11" s="177">
        <f t="shared" si="35"/>
        <v>214.80000000000095</v>
      </c>
      <c r="GZ11" s="177">
        <f t="shared" si="35"/>
        <v>215.70000000000095</v>
      </c>
      <c r="HA11" s="177">
        <f t="shared" si="35"/>
        <v>216.60000000000096</v>
      </c>
      <c r="HB11" s="177">
        <f t="shared" si="36"/>
        <v>217.50000000000097</v>
      </c>
      <c r="HC11" s="177">
        <f t="shared" si="36"/>
        <v>218.40000000000097</v>
      </c>
      <c r="HD11" s="177">
        <f t="shared" si="36"/>
        <v>219.30000000000098</v>
      </c>
      <c r="HE11" s="177">
        <f t="shared" si="36"/>
        <v>220.20000000000098</v>
      </c>
      <c r="HF11" s="177">
        <f t="shared" si="36"/>
        <v>221.10000000000099</v>
      </c>
      <c r="HG11" s="177">
        <f t="shared" si="36"/>
        <v>222.00000000000099</v>
      </c>
      <c r="HH11" s="177">
        <f t="shared" si="36"/>
        <v>222.900000000001</v>
      </c>
      <c r="HI11" s="177">
        <f t="shared" si="36"/>
        <v>223.80000000000101</v>
      </c>
      <c r="HJ11" s="177">
        <f t="shared" si="36"/>
        <v>224.70000000000101</v>
      </c>
      <c r="HK11" s="177">
        <f t="shared" si="36"/>
        <v>225.60000000000102</v>
      </c>
      <c r="HL11" s="177">
        <f t="shared" si="36"/>
        <v>226.50000000000102</v>
      </c>
      <c r="HM11" s="177">
        <f t="shared" si="36"/>
        <v>227.40000000000103</v>
      </c>
      <c r="HN11" s="177">
        <f t="shared" si="36"/>
        <v>228.30000000000103</v>
      </c>
      <c r="HO11" s="177">
        <f t="shared" si="36"/>
        <v>229.20000000000104</v>
      </c>
      <c r="HP11" s="177">
        <f t="shared" si="36"/>
        <v>230.10000000000105</v>
      </c>
      <c r="HQ11" s="177">
        <f t="shared" si="36"/>
        <v>231.00000000000105</v>
      </c>
      <c r="HR11" s="177">
        <f t="shared" si="37"/>
        <v>231.90000000000106</v>
      </c>
      <c r="HS11" s="177">
        <f t="shared" si="37"/>
        <v>232.80000000000106</v>
      </c>
      <c r="HT11" s="177">
        <f t="shared" si="37"/>
        <v>233.70000000000107</v>
      </c>
      <c r="HU11" s="177">
        <f t="shared" si="37"/>
        <v>234.60000000000107</v>
      </c>
      <c r="HV11" s="177">
        <f t="shared" si="37"/>
        <v>235.50000000000108</v>
      </c>
      <c r="HW11" s="177">
        <f t="shared" si="37"/>
        <v>236.40000000000109</v>
      </c>
      <c r="HX11" s="177">
        <f t="shared" si="37"/>
        <v>237.30000000000109</v>
      </c>
      <c r="HY11" s="177">
        <f t="shared" si="37"/>
        <v>238.2000000000011</v>
      </c>
      <c r="HZ11" s="177">
        <f t="shared" si="37"/>
        <v>239.1000000000011</v>
      </c>
      <c r="IA11" s="192">
        <f t="shared" si="21"/>
        <v>239.9990000000011</v>
      </c>
      <c r="IB11" s="193">
        <f t="shared" si="10"/>
        <v>0</v>
      </c>
      <c r="IC11" s="193">
        <f t="shared" si="38"/>
        <v>1.4657734318346131E-3</v>
      </c>
      <c r="ID11" s="193">
        <f t="shared" si="38"/>
        <v>2.0624999999999988E-3</v>
      </c>
      <c r="IE11" s="193">
        <f t="shared" si="38"/>
        <v>2.5132785381681549E-3</v>
      </c>
      <c r="IF11" s="193">
        <f t="shared" si="38"/>
        <v>2.8873526898450675E-3</v>
      </c>
      <c r="IG11" s="193">
        <f t="shared" si="38"/>
        <v>3.2116882486085104E-3</v>
      </c>
      <c r="IH11" s="193">
        <f t="shared" si="38"/>
        <v>3.5001860069621077E-3</v>
      </c>
      <c r="II11" s="193">
        <f t="shared" si="38"/>
        <v>3.7611451856633918E-3</v>
      </c>
      <c r="IJ11" s="193">
        <f t="shared" si="38"/>
        <v>4.0000000000000036E-3</v>
      </c>
      <c r="IK11" s="193">
        <f t="shared" si="38"/>
        <v>4.2205436002072114E-3</v>
      </c>
      <c r="IL11" s="193">
        <f t="shared" si="38"/>
        <v>4.42555120546834E-3</v>
      </c>
      <c r="IM11" s="193">
        <f t="shared" si="38"/>
        <v>4.6171280135761947E-3</v>
      </c>
      <c r="IN11" s="193">
        <f t="shared" si="38"/>
        <v>4.7969174129503982E-3</v>
      </c>
      <c r="IO11" s="193">
        <f t="shared" si="38"/>
        <v>4.9662325470929813E-3</v>
      </c>
      <c r="IP11" s="193">
        <f t="shared" si="38"/>
        <v>5.1261431651876523E-3</v>
      </c>
      <c r="IQ11" s="193">
        <f t="shared" si="38"/>
        <v>5.2775350592945787E-3</v>
      </c>
      <c r="IR11" s="193">
        <f t="shared" si="38"/>
        <v>5.4211519890968738E-3</v>
      </c>
      <c r="IS11" s="193">
        <f t="shared" si="38"/>
        <v>5.5576260247744364E-3</v>
      </c>
      <c r="IT11" s="193">
        <f t="shared" si="38"/>
        <v>5.6875000000000111E-3</v>
      </c>
      <c r="IU11" s="193">
        <f t="shared" si="38"/>
        <v>5.8112444507155553E-3</v>
      </c>
      <c r="IV11" s="193">
        <f t="shared" si="38"/>
        <v>5.929270612815723E-3</v>
      </c>
      <c r="IW11" s="193">
        <f t="shared" si="38"/>
        <v>6.0419405469531728E-3</v>
      </c>
      <c r="IX11" s="193">
        <f t="shared" si="38"/>
        <v>6.1495751321173154E-3</v>
      </c>
      <c r="IY11" s="193">
        <f t="shared" si="38"/>
        <v>6.2524604531936177E-3</v>
      </c>
      <c r="IZ11" s="193">
        <f t="shared" si="38"/>
        <v>6.3508529610858946E-3</v>
      </c>
      <c r="JA11" s="193">
        <f t="shared" si="38"/>
        <v>6.4449836826898973E-3</v>
      </c>
      <c r="JB11" s="193">
        <f t="shared" si="38"/>
        <v>6.5350616867784917E-3</v>
      </c>
      <c r="JC11" s="193">
        <f t="shared" si="38"/>
        <v>6.621276960960789E-3</v>
      </c>
      <c r="JD11" s="193">
        <f t="shared" si="38"/>
        <v>6.7038028179699904E-3</v>
      </c>
      <c r="JE11" s="193">
        <f t="shared" si="38"/>
        <v>6.7827979224100556E-3</v>
      </c>
      <c r="JF11" s="193">
        <f t="shared" si="38"/>
        <v>6.8584080089089785E-3</v>
      </c>
      <c r="JG11" s="193">
        <f t="shared" si="38"/>
        <v>6.930767347437492E-3</v>
      </c>
      <c r="JH11" s="193">
        <f t="shared" si="38"/>
        <v>7.0000000000000114E-3</v>
      </c>
      <c r="JI11" s="193">
        <f t="shared" si="38"/>
        <v>7.0662209040323314E-3</v>
      </c>
      <c r="JJ11" s="193">
        <f t="shared" si="38"/>
        <v>7.1295368109638834E-3</v>
      </c>
      <c r="JK11" s="193">
        <f t="shared" si="38"/>
        <v>7.1900471030272228E-3</v>
      </c>
      <c r="JL11" s="193">
        <f t="shared" si="38"/>
        <v>7.2478445071621229E-3</v>
      </c>
      <c r="JM11" s="193">
        <f t="shared" si="38"/>
        <v>7.3030157214997405E-3</v>
      </c>
      <c r="JN11" s="193">
        <f t="shared" si="38"/>
        <v>7.355641967224897E-3</v>
      </c>
      <c r="JO11" s="193">
        <f t="shared" si="38"/>
        <v>7.4057994764520066E-3</v>
      </c>
      <c r="JP11" s="193">
        <f t="shared" si="38"/>
        <v>7.4535599249993091E-3</v>
      </c>
      <c r="JQ11" s="193">
        <f t="shared" si="38"/>
        <v>7.4989908175200574E-3</v>
      </c>
      <c r="JR11" s="193">
        <f t="shared" si="38"/>
        <v>7.5421558312814951E-3</v>
      </c>
      <c r="JS11" s="193">
        <f t="shared" si="38"/>
        <v>7.5831151239209756E-3</v>
      </c>
      <c r="JT11" s="193">
        <f t="shared" si="38"/>
        <v>7.6219256097130811E-3</v>
      </c>
      <c r="JU11" s="193">
        <f t="shared" si="38"/>
        <v>7.658641208220302E-3</v>
      </c>
      <c r="JV11" s="193">
        <f t="shared" si="38"/>
        <v>7.6933130686474959E-3</v>
      </c>
      <c r="JW11" s="193">
        <f t="shared" si="38"/>
        <v>7.7259897727572826E-3</v>
      </c>
      <c r="JX11" s="193">
        <f t="shared" si="38"/>
        <v>7.7567175188134052E-3</v>
      </c>
      <c r="JY11" s="193">
        <f t="shared" si="38"/>
        <v>7.7855402886893906E-3</v>
      </c>
      <c r="JZ11" s="193">
        <f t="shared" si="38"/>
        <v>7.8125000000000069E-3</v>
      </c>
      <c r="KA11" s="193">
        <f t="shared" si="38"/>
        <v>7.8376366448747441E-3</v>
      </c>
      <c r="KB11" s="193">
        <f t="shared" si="38"/>
        <v>7.8609884167888822E-3</v>
      </c>
      <c r="KC11" s="193">
        <f t="shared" si="38"/>
        <v>7.882591826693177E-3</v>
      </c>
      <c r="KD11" s="193">
        <f t="shared" si="38"/>
        <v>7.9024818095330077E-3</v>
      </c>
      <c r="KE11" s="193">
        <f t="shared" si="38"/>
        <v>7.9206918221183375E-3</v>
      </c>
      <c r="KF11" s="193">
        <f t="shared" si="38"/>
        <v>7.9372539331937757E-3</v>
      </c>
      <c r="KG11" s="193">
        <f t="shared" si="38"/>
        <v>7.9521989064608254E-3</v>
      </c>
      <c r="KH11" s="193">
        <f t="shared" si="38"/>
        <v>7.9655562772197909E-3</v>
      </c>
      <c r="KI11" s="193">
        <f t="shared" si="38"/>
        <v>7.9773544232251622E-3</v>
      </c>
      <c r="KJ11" s="193">
        <f t="shared" si="38"/>
        <v>7.987620630283675E-3</v>
      </c>
      <c r="KK11" s="193">
        <f t="shared" si="38"/>
        <v>7.9963811530678643E-3</v>
      </c>
      <c r="KL11" s="193">
        <f t="shared" si="38"/>
        <v>8.003661271568159E-3</v>
      </c>
      <c r="KM11" s="193">
        <f t="shared" si="38"/>
        <v>8.00948534356297E-3</v>
      </c>
      <c r="KN11" s="193">
        <f t="shared" si="24"/>
        <v>8.0138768534475397E-3</v>
      </c>
      <c r="KO11" s="193">
        <f t="shared" si="39"/>
        <v>8.0168584577283136E-3</v>
      </c>
      <c r="KP11" s="193">
        <f t="shared" si="39"/>
        <v>8.0184520274593322E-3</v>
      </c>
      <c r="KQ11" s="193">
        <f t="shared" si="39"/>
        <v>8.0186786878703106E-3</v>
      </c>
      <c r="KR11" s="193">
        <f t="shared" si="39"/>
        <v>8.0175588554122872E-3</v>
      </c>
      <c r="KS11" s="193">
        <f t="shared" si="39"/>
        <v>8.0151122724253406E-3</v>
      </c>
      <c r="KT11" s="193">
        <f t="shared" si="39"/>
        <v>8.01135803961406E-3</v>
      </c>
      <c r="KU11" s="193">
        <f t="shared" si="39"/>
        <v>8.0063146464993459E-3</v>
      </c>
      <c r="KV11" s="193">
        <f t="shared" si="39"/>
        <v>7.9999999999999967E-3</v>
      </c>
      <c r="KW11" s="193">
        <f t="shared" si="39"/>
        <v>7.9924314512839056E-3</v>
      </c>
      <c r="KX11" s="193">
        <f t="shared" si="39"/>
        <v>7.9836258210164088E-3</v>
      </c>
      <c r="KY11" s="193">
        <f t="shared" si="39"/>
        <v>7.9735994231223198E-3</v>
      </c>
      <c r="KZ11" s="193">
        <f t="shared" si="39"/>
        <v>7.9623680871682544E-3</v>
      </c>
      <c r="LA11" s="193">
        <f t="shared" si="39"/>
        <v>7.9499471794628861E-3</v>
      </c>
      <c r="LB11" s="193">
        <f t="shared" si="39"/>
        <v>7.9363516229646238E-3</v>
      </c>
      <c r="LC11" s="193">
        <f t="shared" si="39"/>
        <v>7.921595916078954E-3</v>
      </c>
      <c r="LD11" s="193">
        <f t="shared" si="39"/>
        <v>7.9056941504209409E-3</v>
      </c>
      <c r="LE11" s="193">
        <f t="shared" si="39"/>
        <v>7.8886600276124111E-3</v>
      </c>
      <c r="LF11" s="193">
        <f t="shared" si="39"/>
        <v>7.870506875177867E-3</v>
      </c>
      <c r="LG11" s="193">
        <f t="shared" si="39"/>
        <v>7.8512476615981135E-3</v>
      </c>
      <c r="LH11" s="193">
        <f t="shared" si="39"/>
        <v>7.8308950105761537E-3</v>
      </c>
      <c r="LI11" s="193">
        <f t="shared" si="39"/>
        <v>7.8094612145656606E-3</v>
      </c>
      <c r="LJ11" s="193">
        <f t="shared" si="39"/>
        <v>7.7869582476086134E-3</v>
      </c>
      <c r="LK11" s="193">
        <f t="shared" si="39"/>
        <v>7.7633977775251953E-3</v>
      </c>
      <c r="LL11" s="193">
        <f t="shared" si="39"/>
        <v>7.7387911774959199E-3</v>
      </c>
      <c r="LM11" s="193">
        <f t="shared" si="39"/>
        <v>7.7131495370730213E-3</v>
      </c>
      <c r="LN11" s="193">
        <f t="shared" si="39"/>
        <v>7.6864836726555121E-3</v>
      </c>
      <c r="LO11" s="193">
        <f t="shared" si="39"/>
        <v>7.6588041374598412E-3</v>
      </c>
      <c r="LP11" s="193">
        <f t="shared" si="39"/>
        <v>7.6301212310159097E-3</v>
      </c>
      <c r="LQ11" s="193">
        <f t="shared" si="39"/>
        <v>7.6004450082160589E-3</v>
      </c>
      <c r="LR11" s="193">
        <f t="shared" si="39"/>
        <v>7.5697852879428023E-3</v>
      </c>
      <c r="LS11" s="193">
        <f t="shared" si="39"/>
        <v>7.5381516612993207E-3</v>
      </c>
      <c r="LT11" s="193">
        <f t="shared" si="39"/>
        <v>7.5055534994651158E-3</v>
      </c>
      <c r="LU11" s="193">
        <f t="shared" si="39"/>
        <v>7.47199996119771E-3</v>
      </c>
      <c r="LV11" s="193">
        <f t="shared" si="39"/>
        <v>7.4374999999999797E-3</v>
      </c>
      <c r="LW11" s="193">
        <f t="shared" si="39"/>
        <v>7.4020623709713275E-3</v>
      </c>
      <c r="LX11" s="193">
        <f t="shared" si="39"/>
        <v>7.3656956373598483E-3</v>
      </c>
      <c r="LY11" s="193">
        <f t="shared" si="39"/>
        <v>7.3284081768314226E-3</v>
      </c>
      <c r="LZ11" s="193">
        <f t="shared" si="39"/>
        <v>7.2902081874708013E-3</v>
      </c>
      <c r="MA11" s="193">
        <f t="shared" si="39"/>
        <v>7.2511036935286747E-3</v>
      </c>
      <c r="MB11" s="193">
        <f t="shared" si="39"/>
        <v>7.211102550927953E-3</v>
      </c>
      <c r="MC11" s="193">
        <f t="shared" si="39"/>
        <v>7.1702124525416218E-3</v>
      </c>
      <c r="MD11" s="193">
        <f t="shared" si="39"/>
        <v>7.1284409332538134E-3</v>
      </c>
      <c r="ME11" s="193">
        <f t="shared" si="39"/>
        <v>7.0857953748149956E-3</v>
      </c>
      <c r="MF11" s="193">
        <f t="shared" si="39"/>
        <v>7.0422830105016064E-3</v>
      </c>
      <c r="MG11" s="193">
        <f t="shared" si="39"/>
        <v>6.9979109295897589E-3</v>
      </c>
      <c r="MH11" s="193">
        <f t="shared" si="39"/>
        <v>6.9526860816521534E-3</v>
      </c>
      <c r="MI11" s="193">
        <f t="shared" si="39"/>
        <v>6.9066152806867877E-3</v>
      </c>
      <c r="MJ11" s="193">
        <f t="shared" si="39"/>
        <v>6.8597052090855265E-3</v>
      </c>
      <c r="MK11" s="193">
        <f t="shared" si="39"/>
        <v>6.8119624214501902E-3</v>
      </c>
      <c r="ML11" s="193">
        <f t="shared" si="39"/>
        <v>6.7633933482633456E-3</v>
      </c>
      <c r="MM11" s="193">
        <f t="shared" si="39"/>
        <v>6.7140042994206098E-3</v>
      </c>
      <c r="MN11" s="193">
        <f t="shared" si="39"/>
        <v>6.663801467630885E-3</v>
      </c>
      <c r="MO11" s="193">
        <f t="shared" si="39"/>
        <v>6.6127909316906069E-3</v>
      </c>
      <c r="MP11" s="193">
        <f t="shared" si="39"/>
        <v>6.5609786596377319E-3</v>
      </c>
      <c r="MQ11" s="193">
        <f t="shared" si="39"/>
        <v>6.5083705117909129E-3</v>
      </c>
      <c r="MR11" s="193">
        <f t="shared" si="39"/>
        <v>6.4549722436789891E-3</v>
      </c>
      <c r="MS11" s="193">
        <f t="shared" si="39"/>
        <v>6.4007895088656862E-3</v>
      </c>
      <c r="MT11" s="193">
        <f t="shared" si="39"/>
        <v>6.3458278616741158E-3</v>
      </c>
      <c r="MU11" s="193">
        <f t="shared" si="39"/>
        <v>6.2900927598154551E-3</v>
      </c>
      <c r="MV11" s="193">
        <f t="shared" si="39"/>
        <v>6.2335895669259726E-3</v>
      </c>
      <c r="MW11" s="193">
        <f t="shared" si="39"/>
        <v>6.1763235550163229E-3</v>
      </c>
      <c r="MX11" s="193">
        <f t="shared" si="39"/>
        <v>6.1182999068368216E-3</v>
      </c>
      <c r="MY11" s="193">
        <f t="shared" si="39"/>
        <v>6.059523718162315E-3</v>
      </c>
      <c r="MZ11" s="193">
        <f t="shared" si="25"/>
        <v>5.9999999999999524E-3</v>
      </c>
      <c r="NA11" s="193">
        <f t="shared" si="40"/>
        <v>5.9397336807230769E-3</v>
      </c>
      <c r="NB11" s="193">
        <f t="shared" si="40"/>
        <v>5.8787296081343103E-3</v>
      </c>
      <c r="NC11" s="193">
        <f t="shared" si="40"/>
        <v>5.816992551460713E-3</v>
      </c>
      <c r="ND11" s="193">
        <f t="shared" si="40"/>
        <v>5.7545272032837559E-3</v>
      </c>
      <c r="NE11" s="193">
        <f t="shared" si="40"/>
        <v>5.6913381814067505E-3</v>
      </c>
      <c r="NF11" s="193">
        <f t="shared" si="40"/>
        <v>5.6274300306622576E-3</v>
      </c>
      <c r="NG11" s="193">
        <f t="shared" si="40"/>
        <v>5.5628072246617895E-3</v>
      </c>
      <c r="NH11" s="193">
        <f t="shared" si="40"/>
        <v>5.4974741674901594E-3</v>
      </c>
      <c r="NI11" s="193">
        <f t="shared" si="40"/>
        <v>5.4314351953465671E-3</v>
      </c>
      <c r="NJ11" s="193">
        <f t="shared" si="40"/>
        <v>5.3646945781345339E-3</v>
      </c>
      <c r="NK11" s="193">
        <f t="shared" si="40"/>
        <v>5.2972565210026353E-3</v>
      </c>
      <c r="NL11" s="193">
        <f t="shared" si="40"/>
        <v>5.229125165837914E-3</v>
      </c>
      <c r="NM11" s="193">
        <f t="shared" si="40"/>
        <v>5.1603045927137593E-3</v>
      </c>
      <c r="NN11" s="193">
        <f t="shared" si="40"/>
        <v>5.09079882129399E-3</v>
      </c>
      <c r="NO11" s="193">
        <f t="shared" si="40"/>
        <v>5.0206118121947424E-3</v>
      </c>
      <c r="NP11" s="193">
        <f t="shared" si="40"/>
        <v>4.9497474683057692E-3</v>
      </c>
      <c r="NQ11" s="193">
        <f t="shared" si="40"/>
        <v>4.8782096360726022E-3</v>
      </c>
      <c r="NR11" s="193">
        <f t="shared" si="40"/>
        <v>4.8060021067410476E-3</v>
      </c>
      <c r="NS11" s="193">
        <f t="shared" si="40"/>
        <v>4.7331286175653466E-3</v>
      </c>
      <c r="NT11" s="193">
        <f t="shared" si="40"/>
        <v>4.6595928529813563E-3</v>
      </c>
      <c r="NU11" s="193">
        <f t="shared" si="40"/>
        <v>4.5853984457459498E-3</v>
      </c>
      <c r="NV11" s="193">
        <f t="shared" si="40"/>
        <v>4.5105489780438834E-3</v>
      </c>
      <c r="NW11" s="193">
        <f t="shared" si="40"/>
        <v>4.4350479825632401E-3</v>
      </c>
      <c r="NX11" s="193">
        <f t="shared" si="40"/>
        <v>4.3588989435406032E-3</v>
      </c>
      <c r="NY11" s="193">
        <f t="shared" si="40"/>
        <v>4.2821052977769451E-3</v>
      </c>
      <c r="NZ11" s="193">
        <f t="shared" si="40"/>
        <v>4.2046704356253194E-3</v>
      </c>
      <c r="OA11" s="193">
        <f t="shared" si="40"/>
        <v>4.1265977019512559E-3</v>
      </c>
      <c r="OB11" s="193">
        <f t="shared" si="40"/>
        <v>4.0478903970668544E-3</v>
      </c>
      <c r="OC11" s="193">
        <f t="shared" si="40"/>
        <v>3.9685517776394128E-3</v>
      </c>
      <c r="OD11" s="193">
        <f t="shared" si="40"/>
        <v>3.8885850575754925E-3</v>
      </c>
      <c r="OE11" s="193">
        <f t="shared" si="40"/>
        <v>3.8079934088812101E-3</v>
      </c>
      <c r="OF11" s="193">
        <f t="shared" si="40"/>
        <v>3.7267799624995687E-3</v>
      </c>
      <c r="OG11" s="193">
        <f t="shared" si="40"/>
        <v>3.6449478091255859E-3</v>
      </c>
      <c r="OH11" s="193">
        <f t="shared" si="40"/>
        <v>3.5624999999999177E-3</v>
      </c>
      <c r="OI11" s="193">
        <f t="shared" si="40"/>
        <v>3.4794395476817311E-3</v>
      </c>
      <c r="OJ11" s="193">
        <f t="shared" si="40"/>
        <v>3.3957694268014456E-3</v>
      </c>
      <c r="OK11" s="193">
        <f t="shared" si="40"/>
        <v>3.3114925747940462E-3</v>
      </c>
      <c r="OL11" s="193">
        <f t="shared" si="40"/>
        <v>3.2266118926135199E-3</v>
      </c>
      <c r="OM11" s="193">
        <f t="shared" si="40"/>
        <v>3.1411302454290957E-3</v>
      </c>
      <c r="ON11" s="193">
        <f t="shared" si="40"/>
        <v>3.0550504633038034E-3</v>
      </c>
      <c r="OO11" s="193">
        <f t="shared" si="40"/>
        <v>2.9683753418559377E-3</v>
      </c>
      <c r="OP11" s="193">
        <f t="shared" si="40"/>
        <v>2.8811076429039362E-3</v>
      </c>
      <c r="OQ11" s="193">
        <f t="shared" si="40"/>
        <v>2.7932500950952257E-3</v>
      </c>
      <c r="OR11" s="193">
        <f t="shared" si="40"/>
        <v>2.7048053945194863E-3</v>
      </c>
      <c r="OS11" s="193">
        <f t="shared" si="40"/>
        <v>2.6157762053068503E-3</v>
      </c>
      <c r="OT11" s="193">
        <f t="shared" si="40"/>
        <v>2.5261651602114582E-3</v>
      </c>
      <c r="OU11" s="193">
        <f t="shared" si="40"/>
        <v>2.435974861180855E-3</v>
      </c>
      <c r="OV11" s="193">
        <f t="shared" si="40"/>
        <v>2.3452078799116151E-3</v>
      </c>
      <c r="OW11" s="193">
        <f t="shared" si="40"/>
        <v>2.2538667583916492E-3</v>
      </c>
      <c r="OX11" s="193">
        <f t="shared" si="40"/>
        <v>2.1619540094295381E-3</v>
      </c>
      <c r="OY11" s="193">
        <f t="shared" si="40"/>
        <v>2.0694721171713283E-3</v>
      </c>
      <c r="OZ11" s="193">
        <f t="shared" si="40"/>
        <v>1.9764235376051333E-3</v>
      </c>
      <c r="PA11" s="193">
        <f t="shared" si="40"/>
        <v>1.8828106990538987E-3</v>
      </c>
      <c r="PB11" s="193">
        <f t="shared" si="40"/>
        <v>1.7886360026566673E-3</v>
      </c>
      <c r="PC11" s="193">
        <f t="shared" si="40"/>
        <v>1.6939018228387106E-3</v>
      </c>
      <c r="PD11" s="193">
        <f t="shared" si="40"/>
        <v>1.5986105077707971E-3</v>
      </c>
      <c r="PE11" s="193">
        <f t="shared" si="40"/>
        <v>1.5027643798179642E-3</v>
      </c>
      <c r="PF11" s="193">
        <f t="shared" si="40"/>
        <v>1.4063657359780291E-3</v>
      </c>
      <c r="PG11" s="193">
        <f t="shared" si="40"/>
        <v>1.3094168483101928E-3</v>
      </c>
      <c r="PH11" s="193">
        <f t="shared" si="40"/>
        <v>1.2119199643539683E-3</v>
      </c>
      <c r="PI11" s="193">
        <f t="shared" si="40"/>
        <v>1.1138773075387361E-3</v>
      </c>
      <c r="PJ11" s="193">
        <f t="shared" si="40"/>
        <v>1.0152910775841518E-3</v>
      </c>
      <c r="PK11" s="193">
        <f t="shared" si="40"/>
        <v>9.1616345089169952E-4</v>
      </c>
      <c r="PL11" s="193">
        <f t="shared" si="26"/>
        <v>8.1649658092760669E-4</v>
      </c>
      <c r="PM11" s="193">
        <f t="shared" si="14"/>
        <v>7.1629259859737739E-4</v>
      </c>
      <c r="PN11" s="193">
        <f t="shared" si="14"/>
        <v>6.1555361261213606E-4</v>
      </c>
      <c r="PO11" s="193">
        <f t="shared" si="14"/>
        <v>5.142817098470531E-4</v>
      </c>
      <c r="PP11" s="193">
        <f t="shared" si="14"/>
        <v>4.1247895569203059E-4</v>
      </c>
      <c r="PQ11" s="193">
        <f t="shared" si="14"/>
        <v>3.1014739439486256E-4</v>
      </c>
      <c r="PR11" s="193">
        <f t="shared" si="14"/>
        <v>2.0728904939708678E-4</v>
      </c>
      <c r="PS11" s="193">
        <f t="shared" si="14"/>
        <v>1.0390592366268601E-4</v>
      </c>
      <c r="PT11" s="193">
        <f t="shared" si="14"/>
        <v>1.1574041910946948E-7</v>
      </c>
    </row>
    <row r="12" spans="1:449" x14ac:dyDescent="0.45">
      <c r="A12" s="20">
        <v>9</v>
      </c>
      <c r="B12" s="115">
        <v>60</v>
      </c>
      <c r="C12" s="115">
        <v>120</v>
      </c>
      <c r="D12" s="115">
        <v>240</v>
      </c>
      <c r="E12" s="110">
        <f t="shared" si="15"/>
        <v>1</v>
      </c>
      <c r="F12" s="21">
        <f t="shared" si="16"/>
        <v>33.333333333333329</v>
      </c>
      <c r="G12" s="22" t="str">
        <f t="shared" si="17"/>
        <v>R</v>
      </c>
      <c r="H12" s="23" t="str">
        <f>IF(F12="","",IF(OR($F12&lt;Skew!$B$3,$F12=Skew!$B$3),IF($F12&gt;Skew!$C$3,Skew!$A$3,IF($F12&gt;Skew!$C$4,Skew!$A$4,IF($F12&gt;Skew!$C$5,Skew!$A$5,IF($F12&gt;Skew!$C$6,Skew!$A$6,IF($F12&gt;Skew!$C$7,Skew!$A$7,IF($F12&gt;Skew!$C$8,Skew!$A$8,IF($F12&gt;Skew!$C$9,Skew!$A$9,IF($F12&gt;Skew!$C$10,Skew!$A$10,IF($F12&gt;Skew!$C$11,Skew!$A$11,IF($F12&gt;Skew!$C$12,Skew!$A$12,IF($F12&gt;Skew!$C$13,Skew!$A$13,IF($F12&gt;Skew!$C$14,Skew!$A$14,IF($F12&gt;Skew!$C$15,Skew!$A$15,IF($F12&gt;Skew!$C$16,Skew!$A$16,Skew!$A$17)
)))))))))))))))</f>
        <v>Slight skew</v>
      </c>
      <c r="I12" s="22">
        <f>IF(F12="","",MATCH(H12,Skew!$A$3:$A$17,0))</f>
        <v>3</v>
      </c>
      <c r="J12" s="22">
        <f t="shared" si="0"/>
        <v>150</v>
      </c>
      <c r="K12" s="24" t="s">
        <v>52</v>
      </c>
      <c r="L12" s="22">
        <f>IF(OR(F12="",K12=""),"",MATCH(K12,Confidence!$A$3:$A$12,0))</f>
        <v>9</v>
      </c>
      <c r="M12" s="25">
        <f t="shared" si="1"/>
        <v>1.25</v>
      </c>
      <c r="N12" s="25">
        <f t="shared" si="2"/>
        <v>1.5</v>
      </c>
      <c r="O12" s="22"/>
      <c r="P12" s="102">
        <f t="shared" si="3"/>
        <v>141.81</v>
      </c>
      <c r="Q12" s="102">
        <f t="shared" si="4"/>
        <v>46.277999999999999</v>
      </c>
      <c r="R12" s="37">
        <f t="shared" si="5"/>
        <v>2141.653284</v>
      </c>
      <c r="S12" s="115">
        <v>150</v>
      </c>
      <c r="T12" s="204">
        <f>IF(AND(B12&gt;0,C12&gt;0,D12&gt;0,M12&gt;0,N12&gt;0,S12&gt;0,NOT(K12="")),ABS(VLOOKUP($S$1,VLookups!$A$30:$B$31,2,FALSE)-_xlfn.BETA.DIST(S12,IF(G12="L",N12,M12),IF(G12="L",M12,N12),TRUE,B12,D12)),"")</f>
        <v>0.56972798210136988</v>
      </c>
      <c r="U12" s="112">
        <f>IF(OR($M12="",$N12=""),"",_xlfn.BETA.INV(ABS(VLOOKUP($S$1,VLookups!$A$30:$B$31,2,FALSE)-U$3),IF($G12="L",$N12,$M12),IF($G12="L",$M12,$N12),$B12,$D12))</f>
        <v>71.402520731020957</v>
      </c>
      <c r="V12" s="113">
        <f>IF(OR($M12="",$N12=""),"",_xlfn.BETA.INV(ABS(VLOOKUP($S$1,VLookups!$A$30:$B$31,2,FALSE)-V$3),IF($G12="L",$N12,$M12),IF($G12="L",$M12,$N12),$B12,$D12))</f>
        <v>219.60967504264823</v>
      </c>
      <c r="W12" s="112">
        <f>IF(OR($M12="",$N12=""),"",_xlfn.BETA.INV(ABS(VLOOKUP($S$1,VLookups!$A$30:$B$31,2,FALSE)-W$3),IF($G12="L",$N12,$M12),IF($G12="L",$M12,$N12),$B12,$D12))</f>
        <v>80.079239306960403</v>
      </c>
      <c r="X12" s="113">
        <f>IF(OR($M12="",$N12=""),"",_xlfn.BETA.INV(ABS(VLOOKUP($S$1,VLookups!$A$30:$B$31,2,FALSE)-X$3),IF($G12="L",$N12,$M12),IF($G12="L",$M12,$N12),$B12,$D12))</f>
        <v>95.716117040680643</v>
      </c>
      <c r="Y12" s="112">
        <f>IF(OR($M12="",$N12=""),"",_xlfn.BETA.INV(ABS(VLOOKUP($S$1,VLookups!$A$30:$B$31,2,FALSE)-Y$3),IF($G12="L",$N12,$M12),IF($G12="L",$M12,$N12),$B12,$D12))</f>
        <v>110.47368760130865</v>
      </c>
      <c r="Z12" s="113">
        <f>IF(OR($M12="",$N12=""),"",_xlfn.BETA.INV(ABS(VLOOKUP($S$1,VLookups!$A$30:$B$31,2,FALSE)-Z$3),IF($G12="L",$N12,$M12),IF($G12="L",$M12,$N12),$B12,$D12))</f>
        <v>124.98190010150024</v>
      </c>
      <c r="AA12" s="112">
        <f>IF(OR($M12="",$N12=""),"",_xlfn.BETA.INV(ABS(VLOOKUP($S$1,VLookups!$A$30:$B$31,2,FALSE)-AA$3),IF($G12="L",$N12,$M12),IF($G12="L",$M12,$N12),$B12,$D12))</f>
        <v>139.59213737679863</v>
      </c>
      <c r="AB12" s="113">
        <f>IF(OR($M12="",$N12=""),"",_xlfn.BETA.INV(ABS(VLOOKUP($S$1,VLookups!$A$30:$B$31,2,FALSE)-AB$3),IF($G12="L",$N12,$M12),IF($G12="L",$M12,$N12),$B12,$D12))</f>
        <v>154.60774886915686</v>
      </c>
      <c r="AC12" s="112">
        <f>IF(OR($M12="",$N12=""),"",_xlfn.BETA.INV(ABS(VLOOKUP($S$1,VLookups!$A$30:$B$31,2,FALSE)-AC$3),IF($G12="L",$N12,$M12),IF($G12="L",$M12,$N12),$B12,$D12))</f>
        <v>170.39443028035504</v>
      </c>
      <c r="AD12" s="113">
        <f>IF(OR($M12="",$N12=""),"",_xlfn.BETA.INV(ABS(VLOOKUP($S$1,VLookups!$A$30:$B$31,2,FALSE)-AD$3),IF($G12="L",$N12,$M12),IF($G12="L",$M12,$N12),$B12,$D12))</f>
        <v>187.54134804875224</v>
      </c>
      <c r="AE12" s="112">
        <f>IF(OR($M12="",$N12=""),"",_xlfn.BETA.INV(ABS(VLOOKUP($S$1,VLookups!$A$30:$B$31,2,FALSE)-AE$3),IF($G12="L",$N12,$M12),IF($G12="L",$M12,$N12),$B12,$D12))</f>
        <v>207.38666869251068</v>
      </c>
      <c r="AF12" s="113">
        <f>IF(OR($M12="",$N12=""),"",_xlfn.BETA.INV(ABS(VLOOKUP($S$1,VLookups!$A$30:$B$31,2,FALSE)-AF$3),IF($G12="L",$N12,$M12),IF($G12="L",$M12,$N12),$B12,$D12))</f>
        <v>233.08147290594661</v>
      </c>
      <c r="AG12" s="15"/>
      <c r="AH12" s="194">
        <f t="shared" si="18"/>
        <v>0.9</v>
      </c>
      <c r="AI12" s="192">
        <f t="shared" si="19"/>
        <v>60</v>
      </c>
      <c r="AJ12" s="177">
        <f t="shared" si="41"/>
        <v>60.9</v>
      </c>
      <c r="AK12" s="177">
        <f t="shared" si="27"/>
        <v>61.8</v>
      </c>
      <c r="AL12" s="177">
        <f t="shared" si="27"/>
        <v>62.699999999999996</v>
      </c>
      <c r="AM12" s="177">
        <f t="shared" si="27"/>
        <v>63.599999999999994</v>
      </c>
      <c r="AN12" s="177">
        <f t="shared" si="27"/>
        <v>64.5</v>
      </c>
      <c r="AO12" s="177">
        <f t="shared" si="27"/>
        <v>65.400000000000006</v>
      </c>
      <c r="AP12" s="177">
        <f t="shared" si="27"/>
        <v>66.300000000000011</v>
      </c>
      <c r="AQ12" s="177">
        <f t="shared" si="27"/>
        <v>67.200000000000017</v>
      </c>
      <c r="AR12" s="177">
        <f t="shared" si="27"/>
        <v>68.100000000000023</v>
      </c>
      <c r="AS12" s="177">
        <f t="shared" si="27"/>
        <v>69.000000000000028</v>
      </c>
      <c r="AT12" s="177">
        <f t="shared" si="27"/>
        <v>69.900000000000034</v>
      </c>
      <c r="AU12" s="177">
        <f t="shared" si="27"/>
        <v>70.80000000000004</v>
      </c>
      <c r="AV12" s="177">
        <f t="shared" si="27"/>
        <v>71.700000000000045</v>
      </c>
      <c r="AW12" s="177">
        <f t="shared" si="27"/>
        <v>72.600000000000051</v>
      </c>
      <c r="AX12" s="177">
        <f t="shared" si="27"/>
        <v>73.500000000000057</v>
      </c>
      <c r="AY12" s="177">
        <f t="shared" si="27"/>
        <v>74.400000000000063</v>
      </c>
      <c r="AZ12" s="177">
        <f t="shared" si="27"/>
        <v>75.300000000000068</v>
      </c>
      <c r="BA12" s="177">
        <f t="shared" si="28"/>
        <v>76.200000000000074</v>
      </c>
      <c r="BB12" s="177">
        <f t="shared" si="28"/>
        <v>77.10000000000008</v>
      </c>
      <c r="BC12" s="177">
        <f t="shared" si="28"/>
        <v>78.000000000000085</v>
      </c>
      <c r="BD12" s="177">
        <f t="shared" si="28"/>
        <v>78.900000000000091</v>
      </c>
      <c r="BE12" s="177">
        <f t="shared" si="28"/>
        <v>79.800000000000097</v>
      </c>
      <c r="BF12" s="177">
        <f t="shared" si="28"/>
        <v>80.700000000000102</v>
      </c>
      <c r="BG12" s="177">
        <f t="shared" si="28"/>
        <v>81.600000000000108</v>
      </c>
      <c r="BH12" s="177">
        <f t="shared" si="28"/>
        <v>82.500000000000114</v>
      </c>
      <c r="BI12" s="177">
        <f t="shared" si="28"/>
        <v>83.400000000000119</v>
      </c>
      <c r="BJ12" s="177">
        <f t="shared" si="28"/>
        <v>84.300000000000125</v>
      </c>
      <c r="BK12" s="177">
        <f t="shared" si="28"/>
        <v>85.200000000000131</v>
      </c>
      <c r="BL12" s="177">
        <f t="shared" si="28"/>
        <v>86.100000000000136</v>
      </c>
      <c r="BM12" s="177">
        <f t="shared" si="28"/>
        <v>87.000000000000142</v>
      </c>
      <c r="BN12" s="177">
        <f t="shared" si="28"/>
        <v>87.900000000000148</v>
      </c>
      <c r="BO12" s="177">
        <f t="shared" si="28"/>
        <v>88.800000000000153</v>
      </c>
      <c r="BP12" s="177">
        <f t="shared" si="28"/>
        <v>89.700000000000159</v>
      </c>
      <c r="BQ12" s="177">
        <f t="shared" si="29"/>
        <v>90.600000000000165</v>
      </c>
      <c r="BR12" s="177">
        <f t="shared" si="29"/>
        <v>91.500000000000171</v>
      </c>
      <c r="BS12" s="177">
        <f t="shared" si="29"/>
        <v>92.400000000000176</v>
      </c>
      <c r="BT12" s="177">
        <f t="shared" si="29"/>
        <v>93.300000000000182</v>
      </c>
      <c r="BU12" s="177">
        <f t="shared" si="29"/>
        <v>94.200000000000188</v>
      </c>
      <c r="BV12" s="177">
        <f t="shared" si="29"/>
        <v>95.100000000000193</v>
      </c>
      <c r="BW12" s="177">
        <f t="shared" si="29"/>
        <v>96.000000000000199</v>
      </c>
      <c r="BX12" s="177">
        <f t="shared" si="29"/>
        <v>96.900000000000205</v>
      </c>
      <c r="BY12" s="177">
        <f t="shared" si="29"/>
        <v>97.80000000000021</v>
      </c>
      <c r="BZ12" s="177">
        <f t="shared" si="29"/>
        <v>98.700000000000216</v>
      </c>
      <c r="CA12" s="177">
        <f t="shared" si="29"/>
        <v>99.600000000000222</v>
      </c>
      <c r="CB12" s="177">
        <f t="shared" si="29"/>
        <v>100.50000000000023</v>
      </c>
      <c r="CC12" s="177">
        <f t="shared" si="29"/>
        <v>101.40000000000023</v>
      </c>
      <c r="CD12" s="177">
        <f t="shared" si="29"/>
        <v>102.30000000000024</v>
      </c>
      <c r="CE12" s="177">
        <f t="shared" si="29"/>
        <v>103.20000000000024</v>
      </c>
      <c r="CF12" s="177">
        <f t="shared" si="29"/>
        <v>104.10000000000025</v>
      </c>
      <c r="CG12" s="177">
        <f t="shared" si="30"/>
        <v>105.00000000000026</v>
      </c>
      <c r="CH12" s="177">
        <f t="shared" si="30"/>
        <v>105.90000000000026</v>
      </c>
      <c r="CI12" s="177">
        <f t="shared" si="30"/>
        <v>106.80000000000027</v>
      </c>
      <c r="CJ12" s="177">
        <f t="shared" si="30"/>
        <v>107.70000000000027</v>
      </c>
      <c r="CK12" s="177">
        <f t="shared" si="30"/>
        <v>108.60000000000028</v>
      </c>
      <c r="CL12" s="177">
        <f t="shared" si="30"/>
        <v>109.50000000000028</v>
      </c>
      <c r="CM12" s="177">
        <f t="shared" si="30"/>
        <v>110.40000000000029</v>
      </c>
      <c r="CN12" s="177">
        <f t="shared" si="30"/>
        <v>111.3000000000003</v>
      </c>
      <c r="CO12" s="177">
        <f t="shared" si="30"/>
        <v>112.2000000000003</v>
      </c>
      <c r="CP12" s="177">
        <f t="shared" si="30"/>
        <v>113.10000000000031</v>
      </c>
      <c r="CQ12" s="177">
        <f t="shared" si="30"/>
        <v>114.00000000000031</v>
      </c>
      <c r="CR12" s="177">
        <f t="shared" si="30"/>
        <v>114.90000000000032</v>
      </c>
      <c r="CS12" s="177">
        <f t="shared" si="30"/>
        <v>115.80000000000032</v>
      </c>
      <c r="CT12" s="177">
        <f t="shared" si="30"/>
        <v>116.70000000000033</v>
      </c>
      <c r="CU12" s="177">
        <f t="shared" si="30"/>
        <v>117.60000000000034</v>
      </c>
      <c r="CV12" s="177">
        <f t="shared" si="30"/>
        <v>118.50000000000034</v>
      </c>
      <c r="CW12" s="177">
        <f t="shared" si="22"/>
        <v>119.40000000000035</v>
      </c>
      <c r="CX12" s="177">
        <f t="shared" si="22"/>
        <v>120.30000000000035</v>
      </c>
      <c r="CY12" s="177">
        <f t="shared" si="22"/>
        <v>121.20000000000036</v>
      </c>
      <c r="CZ12" s="177">
        <f t="shared" si="22"/>
        <v>122.10000000000036</v>
      </c>
      <c r="DA12" s="177">
        <f t="shared" si="22"/>
        <v>123.00000000000037</v>
      </c>
      <c r="DB12" s="177">
        <f t="shared" si="22"/>
        <v>123.90000000000038</v>
      </c>
      <c r="DC12" s="177">
        <f t="shared" si="22"/>
        <v>124.80000000000038</v>
      </c>
      <c r="DD12" s="177">
        <f t="shared" si="22"/>
        <v>125.70000000000039</v>
      </c>
      <c r="DE12" s="177">
        <f t="shared" si="22"/>
        <v>126.60000000000039</v>
      </c>
      <c r="DF12" s="177">
        <f t="shared" si="22"/>
        <v>127.5000000000004</v>
      </c>
      <c r="DG12" s="177">
        <f t="shared" si="22"/>
        <v>128.4000000000004</v>
      </c>
      <c r="DH12" s="177">
        <f t="shared" si="22"/>
        <v>129.30000000000041</v>
      </c>
      <c r="DI12" s="177">
        <f t="shared" si="22"/>
        <v>130.20000000000041</v>
      </c>
      <c r="DJ12" s="177">
        <f t="shared" si="22"/>
        <v>131.10000000000042</v>
      </c>
      <c r="DK12" s="177">
        <f t="shared" si="22"/>
        <v>132.00000000000043</v>
      </c>
      <c r="DL12" s="177">
        <f t="shared" si="42"/>
        <v>132.90000000000043</v>
      </c>
      <c r="DM12" s="177">
        <f t="shared" si="42"/>
        <v>133.80000000000044</v>
      </c>
      <c r="DN12" s="177">
        <f t="shared" si="42"/>
        <v>134.70000000000044</v>
      </c>
      <c r="DO12" s="177">
        <f t="shared" si="42"/>
        <v>135.60000000000045</v>
      </c>
      <c r="DP12" s="177">
        <f t="shared" si="42"/>
        <v>136.50000000000045</v>
      </c>
      <c r="DQ12" s="177">
        <f t="shared" si="42"/>
        <v>137.40000000000046</v>
      </c>
      <c r="DR12" s="177">
        <f t="shared" si="42"/>
        <v>138.30000000000047</v>
      </c>
      <c r="DS12" s="177">
        <f t="shared" si="42"/>
        <v>139.20000000000047</v>
      </c>
      <c r="DT12" s="177">
        <f t="shared" si="42"/>
        <v>140.10000000000048</v>
      </c>
      <c r="DU12" s="177">
        <f t="shared" si="42"/>
        <v>141.00000000000048</v>
      </c>
      <c r="DV12" s="177">
        <f t="shared" si="42"/>
        <v>141.90000000000049</v>
      </c>
      <c r="DW12" s="177">
        <f t="shared" si="42"/>
        <v>142.80000000000049</v>
      </c>
      <c r="DX12" s="177">
        <f t="shared" si="42"/>
        <v>143.7000000000005</v>
      </c>
      <c r="DY12" s="177">
        <f t="shared" si="42"/>
        <v>144.60000000000051</v>
      </c>
      <c r="DZ12" s="177">
        <f t="shared" si="42"/>
        <v>145.50000000000051</v>
      </c>
      <c r="EA12" s="177">
        <f t="shared" si="42"/>
        <v>146.40000000000052</v>
      </c>
      <c r="EB12" s="177">
        <f t="shared" si="31"/>
        <v>147.30000000000052</v>
      </c>
      <c r="EC12" s="177">
        <f t="shared" si="31"/>
        <v>148.20000000000053</v>
      </c>
      <c r="ED12" s="177">
        <f t="shared" si="31"/>
        <v>149.10000000000053</v>
      </c>
      <c r="EE12" s="177">
        <f t="shared" si="31"/>
        <v>150.00000000000054</v>
      </c>
      <c r="EF12" s="177">
        <f t="shared" si="31"/>
        <v>150.90000000000055</v>
      </c>
      <c r="EG12" s="177">
        <f t="shared" si="31"/>
        <v>151.80000000000055</v>
      </c>
      <c r="EH12" s="177">
        <f t="shared" si="31"/>
        <v>152.70000000000056</v>
      </c>
      <c r="EI12" s="177">
        <f t="shared" si="31"/>
        <v>153.60000000000056</v>
      </c>
      <c r="EJ12" s="177">
        <f t="shared" si="31"/>
        <v>154.50000000000057</v>
      </c>
      <c r="EK12" s="177">
        <f t="shared" si="31"/>
        <v>155.40000000000057</v>
      </c>
      <c r="EL12" s="177">
        <f t="shared" si="31"/>
        <v>156.30000000000058</v>
      </c>
      <c r="EM12" s="177">
        <f t="shared" si="31"/>
        <v>157.20000000000059</v>
      </c>
      <c r="EN12" s="177">
        <f t="shared" si="31"/>
        <v>158.10000000000059</v>
      </c>
      <c r="EO12" s="177">
        <f t="shared" si="31"/>
        <v>159.0000000000006</v>
      </c>
      <c r="EP12" s="177">
        <f t="shared" si="32"/>
        <v>159.9000000000006</v>
      </c>
      <c r="EQ12" s="177">
        <f t="shared" si="32"/>
        <v>160.80000000000061</v>
      </c>
      <c r="ER12" s="177">
        <f t="shared" si="32"/>
        <v>161.70000000000061</v>
      </c>
      <c r="ES12" s="177">
        <f t="shared" si="32"/>
        <v>162.60000000000062</v>
      </c>
      <c r="ET12" s="177">
        <f t="shared" si="32"/>
        <v>163.50000000000063</v>
      </c>
      <c r="EU12" s="177">
        <f t="shared" si="32"/>
        <v>164.40000000000063</v>
      </c>
      <c r="EV12" s="177">
        <f t="shared" si="32"/>
        <v>165.30000000000064</v>
      </c>
      <c r="EW12" s="177">
        <f t="shared" si="32"/>
        <v>166.20000000000064</v>
      </c>
      <c r="EX12" s="177">
        <f t="shared" si="32"/>
        <v>167.10000000000065</v>
      </c>
      <c r="EY12" s="177">
        <f t="shared" si="32"/>
        <v>168.00000000000065</v>
      </c>
      <c r="EZ12" s="177">
        <f t="shared" si="32"/>
        <v>168.90000000000066</v>
      </c>
      <c r="FA12" s="177">
        <f t="shared" si="32"/>
        <v>169.80000000000067</v>
      </c>
      <c r="FB12" s="177">
        <f t="shared" si="32"/>
        <v>170.70000000000067</v>
      </c>
      <c r="FC12" s="177">
        <f t="shared" si="32"/>
        <v>171.60000000000068</v>
      </c>
      <c r="FD12" s="177">
        <f t="shared" si="32"/>
        <v>172.50000000000068</v>
      </c>
      <c r="FE12" s="177">
        <f t="shared" si="32"/>
        <v>173.40000000000069</v>
      </c>
      <c r="FF12" s="177">
        <f t="shared" si="33"/>
        <v>174.30000000000069</v>
      </c>
      <c r="FG12" s="177">
        <f t="shared" si="33"/>
        <v>175.2000000000007</v>
      </c>
      <c r="FH12" s="177">
        <f t="shared" si="33"/>
        <v>176.1000000000007</v>
      </c>
      <c r="FI12" s="177">
        <f t="shared" si="33"/>
        <v>177.00000000000071</v>
      </c>
      <c r="FJ12" s="177">
        <f t="shared" si="33"/>
        <v>177.90000000000072</v>
      </c>
      <c r="FK12" s="177">
        <f t="shared" si="33"/>
        <v>178.80000000000072</v>
      </c>
      <c r="FL12" s="177">
        <f t="shared" si="33"/>
        <v>179.70000000000073</v>
      </c>
      <c r="FM12" s="177">
        <f t="shared" si="33"/>
        <v>180.60000000000073</v>
      </c>
      <c r="FN12" s="177">
        <f t="shared" si="33"/>
        <v>181.50000000000074</v>
      </c>
      <c r="FO12" s="177">
        <f t="shared" si="33"/>
        <v>182.40000000000074</v>
      </c>
      <c r="FP12" s="177">
        <f t="shared" si="33"/>
        <v>183.30000000000075</v>
      </c>
      <c r="FQ12" s="177">
        <f t="shared" si="33"/>
        <v>184.20000000000076</v>
      </c>
      <c r="FR12" s="177">
        <f t="shared" si="33"/>
        <v>185.10000000000076</v>
      </c>
      <c r="FS12" s="177">
        <f t="shared" si="33"/>
        <v>186.00000000000077</v>
      </c>
      <c r="FT12" s="177">
        <f t="shared" si="33"/>
        <v>186.90000000000077</v>
      </c>
      <c r="FU12" s="177">
        <f t="shared" si="33"/>
        <v>187.80000000000078</v>
      </c>
      <c r="FV12" s="177">
        <f t="shared" si="34"/>
        <v>188.70000000000078</v>
      </c>
      <c r="FW12" s="177">
        <f t="shared" si="34"/>
        <v>189.60000000000079</v>
      </c>
      <c r="FX12" s="177">
        <f t="shared" si="34"/>
        <v>190.5000000000008</v>
      </c>
      <c r="FY12" s="177">
        <f t="shared" si="34"/>
        <v>191.4000000000008</v>
      </c>
      <c r="FZ12" s="177">
        <f t="shared" si="34"/>
        <v>192.30000000000081</v>
      </c>
      <c r="GA12" s="177">
        <f t="shared" si="34"/>
        <v>193.20000000000081</v>
      </c>
      <c r="GB12" s="177">
        <f t="shared" si="34"/>
        <v>194.10000000000082</v>
      </c>
      <c r="GC12" s="177">
        <f t="shared" si="34"/>
        <v>195.00000000000082</v>
      </c>
      <c r="GD12" s="177">
        <f t="shared" si="34"/>
        <v>195.90000000000083</v>
      </c>
      <c r="GE12" s="177">
        <f t="shared" si="34"/>
        <v>196.80000000000084</v>
      </c>
      <c r="GF12" s="177">
        <f t="shared" si="34"/>
        <v>197.70000000000084</v>
      </c>
      <c r="GG12" s="177">
        <f t="shared" si="34"/>
        <v>198.60000000000085</v>
      </c>
      <c r="GH12" s="177">
        <f t="shared" si="34"/>
        <v>199.50000000000085</v>
      </c>
      <c r="GI12" s="177">
        <f t="shared" si="34"/>
        <v>200.40000000000086</v>
      </c>
      <c r="GJ12" s="177">
        <f t="shared" si="34"/>
        <v>201.30000000000086</v>
      </c>
      <c r="GK12" s="177">
        <f t="shared" si="34"/>
        <v>202.20000000000087</v>
      </c>
      <c r="GL12" s="177">
        <f t="shared" si="35"/>
        <v>203.10000000000088</v>
      </c>
      <c r="GM12" s="177">
        <f t="shared" si="35"/>
        <v>204.00000000000088</v>
      </c>
      <c r="GN12" s="177">
        <f t="shared" si="35"/>
        <v>204.90000000000089</v>
      </c>
      <c r="GO12" s="177">
        <f t="shared" si="35"/>
        <v>205.80000000000089</v>
      </c>
      <c r="GP12" s="177">
        <f t="shared" si="35"/>
        <v>206.7000000000009</v>
      </c>
      <c r="GQ12" s="177">
        <f t="shared" si="35"/>
        <v>207.6000000000009</v>
      </c>
      <c r="GR12" s="177">
        <f t="shared" si="35"/>
        <v>208.50000000000091</v>
      </c>
      <c r="GS12" s="177">
        <f t="shared" si="35"/>
        <v>209.40000000000092</v>
      </c>
      <c r="GT12" s="177">
        <f t="shared" si="35"/>
        <v>210.30000000000092</v>
      </c>
      <c r="GU12" s="177">
        <f t="shared" si="35"/>
        <v>211.20000000000093</v>
      </c>
      <c r="GV12" s="177">
        <f t="shared" si="35"/>
        <v>212.10000000000093</v>
      </c>
      <c r="GW12" s="177">
        <f t="shared" si="35"/>
        <v>213.00000000000094</v>
      </c>
      <c r="GX12" s="177">
        <f t="shared" si="35"/>
        <v>213.90000000000094</v>
      </c>
      <c r="GY12" s="177">
        <f t="shared" si="35"/>
        <v>214.80000000000095</v>
      </c>
      <c r="GZ12" s="177">
        <f t="shared" si="35"/>
        <v>215.70000000000095</v>
      </c>
      <c r="HA12" s="177">
        <f t="shared" si="35"/>
        <v>216.60000000000096</v>
      </c>
      <c r="HB12" s="177">
        <f t="shared" si="36"/>
        <v>217.50000000000097</v>
      </c>
      <c r="HC12" s="177">
        <f t="shared" si="36"/>
        <v>218.40000000000097</v>
      </c>
      <c r="HD12" s="177">
        <f t="shared" si="36"/>
        <v>219.30000000000098</v>
      </c>
      <c r="HE12" s="177">
        <f t="shared" si="36"/>
        <v>220.20000000000098</v>
      </c>
      <c r="HF12" s="177">
        <f t="shared" si="36"/>
        <v>221.10000000000099</v>
      </c>
      <c r="HG12" s="177">
        <f t="shared" si="36"/>
        <v>222.00000000000099</v>
      </c>
      <c r="HH12" s="177">
        <f t="shared" si="36"/>
        <v>222.900000000001</v>
      </c>
      <c r="HI12" s="177">
        <f t="shared" si="36"/>
        <v>223.80000000000101</v>
      </c>
      <c r="HJ12" s="177">
        <f t="shared" si="36"/>
        <v>224.70000000000101</v>
      </c>
      <c r="HK12" s="177">
        <f t="shared" si="36"/>
        <v>225.60000000000102</v>
      </c>
      <c r="HL12" s="177">
        <f t="shared" si="36"/>
        <v>226.50000000000102</v>
      </c>
      <c r="HM12" s="177">
        <f t="shared" si="36"/>
        <v>227.40000000000103</v>
      </c>
      <c r="HN12" s="177">
        <f t="shared" si="36"/>
        <v>228.30000000000103</v>
      </c>
      <c r="HO12" s="177">
        <f t="shared" si="36"/>
        <v>229.20000000000104</v>
      </c>
      <c r="HP12" s="177">
        <f t="shared" si="36"/>
        <v>230.10000000000105</v>
      </c>
      <c r="HQ12" s="177">
        <f t="shared" si="36"/>
        <v>231.00000000000105</v>
      </c>
      <c r="HR12" s="177">
        <f t="shared" si="37"/>
        <v>231.90000000000106</v>
      </c>
      <c r="HS12" s="177">
        <f t="shared" si="37"/>
        <v>232.80000000000106</v>
      </c>
      <c r="HT12" s="177">
        <f t="shared" si="37"/>
        <v>233.70000000000107</v>
      </c>
      <c r="HU12" s="177">
        <f t="shared" si="37"/>
        <v>234.60000000000107</v>
      </c>
      <c r="HV12" s="177">
        <f t="shared" si="37"/>
        <v>235.50000000000108</v>
      </c>
      <c r="HW12" s="177">
        <f t="shared" si="37"/>
        <v>236.40000000000109</v>
      </c>
      <c r="HX12" s="177">
        <f t="shared" si="37"/>
        <v>237.30000000000109</v>
      </c>
      <c r="HY12" s="177">
        <f t="shared" si="37"/>
        <v>238.2000000000011</v>
      </c>
      <c r="HZ12" s="177">
        <f t="shared" si="37"/>
        <v>239.1000000000011</v>
      </c>
      <c r="IA12" s="192">
        <f t="shared" si="21"/>
        <v>239.9990000000011</v>
      </c>
      <c r="IB12" s="193">
        <f t="shared" si="10"/>
        <v>0</v>
      </c>
      <c r="IC12" s="193">
        <f t="shared" si="38"/>
        <v>2.9505203850750793E-3</v>
      </c>
      <c r="ID12" s="193">
        <f t="shared" si="38"/>
        <v>3.4999527018263229E-3</v>
      </c>
      <c r="IE12" s="193">
        <f t="shared" si="38"/>
        <v>3.863540846286981E-3</v>
      </c>
      <c r="IF12" s="193">
        <f t="shared" ref="IF12:KM16" si="43">IF(ISNONTEXT($Q12),IF($G12="R",_xlfn.BETA.DIST(AM12,$M12,$N12,FALSE,$B12,$D12),_xlfn.BETA.DIST(AM12,$N12,$M12,FALSE,$B12,$D12)),NA())</f>
        <v>4.1410942480986403E-3</v>
      </c>
      <c r="IG12" s="193">
        <f t="shared" si="43"/>
        <v>4.3674896862361309E-3</v>
      </c>
      <c r="IH12" s="193">
        <f t="shared" si="43"/>
        <v>4.5594321669992438E-3</v>
      </c>
      <c r="II12" s="193">
        <f t="shared" si="43"/>
        <v>4.7263431063697455E-3</v>
      </c>
      <c r="IJ12" s="193">
        <f t="shared" si="43"/>
        <v>4.8741084983179063E-3</v>
      </c>
      <c r="IK12" s="193">
        <f t="shared" si="43"/>
        <v>5.0066749018509871E-3</v>
      </c>
      <c r="IL12" s="193">
        <f t="shared" si="43"/>
        <v>5.126829584839062E-3</v>
      </c>
      <c r="IM12" s="193">
        <f t="shared" si="43"/>
        <v>5.2366211407659591E-3</v>
      </c>
      <c r="IN12" s="193">
        <f t="shared" si="43"/>
        <v>5.3376035989988269E-3</v>
      </c>
      <c r="IO12" s="193">
        <f t="shared" si="43"/>
        <v>5.4309864925379476E-3</v>
      </c>
      <c r="IP12" s="193">
        <f t="shared" si="43"/>
        <v>5.517731487510601E-3</v>
      </c>
      <c r="IQ12" s="193">
        <f t="shared" si="43"/>
        <v>5.5986170224668168E-3</v>
      </c>
      <c r="IR12" s="193">
        <f t="shared" si="43"/>
        <v>5.6742829531544184E-3</v>
      </c>
      <c r="IS12" s="193">
        <f t="shared" si="43"/>
        <v>5.7452622381583994E-3</v>
      </c>
      <c r="IT12" s="193">
        <f t="shared" si="43"/>
        <v>5.8120039606311662E-3</v>
      </c>
      <c r="IU12" s="193">
        <f t="shared" si="43"/>
        <v>5.8748904002370959E-3</v>
      </c>
      <c r="IV12" s="193">
        <f t="shared" si="43"/>
        <v>5.9342499223062747E-3</v>
      </c>
      <c r="IW12" s="193">
        <f t="shared" si="43"/>
        <v>5.9903668650509558E-3</v>
      </c>
      <c r="IX12" s="193">
        <f t="shared" si="43"/>
        <v>6.0434892324334188E-3</v>
      </c>
      <c r="IY12" s="193">
        <f t="shared" si="43"/>
        <v>6.0938347564745837E-3</v>
      </c>
      <c r="IZ12" s="193">
        <f t="shared" si="43"/>
        <v>6.1415957299153241E-3</v>
      </c>
      <c r="JA12" s="193">
        <f t="shared" si="43"/>
        <v>6.1869428990969999E-3</v>
      </c>
      <c r="JB12" s="193">
        <f t="shared" si="43"/>
        <v>6.2300286298200168E-3</v>
      </c>
      <c r="JC12" s="193">
        <f t="shared" si="43"/>
        <v>6.2709895044993644E-3</v>
      </c>
      <c r="JD12" s="193">
        <f t="shared" si="43"/>
        <v>6.3099484699128119E-3</v>
      </c>
      <c r="JE12" s="193">
        <f t="shared" si="43"/>
        <v>6.3470166264738941E-3</v>
      </c>
      <c r="JF12" s="193">
        <f t="shared" si="43"/>
        <v>6.3822947290810899E-3</v>
      </c>
      <c r="JG12" s="193">
        <f t="shared" si="43"/>
        <v>6.4158744540407167E-3</v>
      </c>
      <c r="JH12" s="193">
        <f t="shared" si="43"/>
        <v>6.4478394748478333E-3</v>
      </c>
      <c r="JI12" s="193">
        <f t="shared" si="43"/>
        <v>6.4782663806991266E-3</v>
      </c>
      <c r="JJ12" s="193">
        <f t="shared" si="43"/>
        <v>6.5072254647691886E-3</v>
      </c>
      <c r="JK12" s="193">
        <f t="shared" si="43"/>
        <v>6.5347814039808843E-3</v>
      </c>
      <c r="JL12" s="193">
        <f t="shared" si="43"/>
        <v>6.5609938478600098E-3</v>
      </c>
      <c r="JM12" s="193">
        <f t="shared" si="43"/>
        <v>6.5859179308055179E-3</v>
      </c>
      <c r="JN12" s="193">
        <f t="shared" si="43"/>
        <v>6.6096047195225906E-3</v>
      </c>
      <c r="JO12" s="193">
        <f t="shared" si="43"/>
        <v>6.6321016053033349E-3</v>
      </c>
      <c r="JP12" s="193">
        <f t="shared" si="43"/>
        <v>6.6534526491826389E-3</v>
      </c>
      <c r="JQ12" s="193">
        <f t="shared" si="43"/>
        <v>6.6736988866574381E-3</v>
      </c>
      <c r="JR12" s="193">
        <f t="shared" si="43"/>
        <v>6.6928785975686215E-3</v>
      </c>
      <c r="JS12" s="193">
        <f t="shared" si="43"/>
        <v>6.711027545854913E-3</v>
      </c>
      <c r="JT12" s="193">
        <f t="shared" si="43"/>
        <v>6.7281791931567934E-3</v>
      </c>
      <c r="JU12" s="193">
        <f t="shared" si="43"/>
        <v>6.7443648896447616E-3</v>
      </c>
      <c r="JV12" s="193">
        <f t="shared" si="43"/>
        <v>6.7596140449455392E-3</v>
      </c>
      <c r="JW12" s="193">
        <f t="shared" si="43"/>
        <v>6.7739542816224983E-3</v>
      </c>
      <c r="JX12" s="193">
        <f t="shared" si="43"/>
        <v>6.7874115733175516E-3</v>
      </c>
      <c r="JY12" s="193">
        <f t="shared" si="43"/>
        <v>6.8000103693683887E-3</v>
      </c>
      <c r="JZ12" s="193">
        <f t="shared" si="43"/>
        <v>6.811773707467661E-3</v>
      </c>
      <c r="KA12" s="193">
        <f t="shared" si="43"/>
        <v>6.8227233157213052E-3</v>
      </c>
      <c r="KB12" s="193">
        <f t="shared" si="43"/>
        <v>6.8328797052853449E-3</v>
      </c>
      <c r="KC12" s="193">
        <f t="shared" si="43"/>
        <v>6.842262254608932E-3</v>
      </c>
      <c r="KD12" s="193">
        <f t="shared" si="43"/>
        <v>6.850889286181704E-3</v>
      </c>
      <c r="KE12" s="193">
        <f t="shared" si="43"/>
        <v>6.85877813657239E-3</v>
      </c>
      <c r="KF12" s="193">
        <f t="shared" si="43"/>
        <v>6.8659452204498537E-3</v>
      </c>
      <c r="KG12" s="193">
        <f t="shared" si="43"/>
        <v>6.8724060891952096E-3</v>
      </c>
      <c r="KH12" s="193">
        <f t="shared" si="43"/>
        <v>6.8781754846422363E-3</v>
      </c>
      <c r="KI12" s="193">
        <f t="shared" si="43"/>
        <v>6.8832673884212901E-3</v>
      </c>
      <c r="KJ12" s="193">
        <f t="shared" si="43"/>
        <v>6.8876950673279879E-3</v>
      </c>
      <c r="KK12" s="193">
        <f t="shared" si="43"/>
        <v>6.89147111509092E-3</v>
      </c>
      <c r="KL12" s="193">
        <f t="shared" si="43"/>
        <v>6.8946074908715826E-3</v>
      </c>
      <c r="KM12" s="193">
        <f t="shared" si="43"/>
        <v>6.8971155547936014E-3</v>
      </c>
      <c r="KN12" s="193">
        <f t="shared" si="24"/>
        <v>6.8990061007667847E-3</v>
      </c>
      <c r="KO12" s="193">
        <f t="shared" si="39"/>
        <v>6.9002893868436461E-3</v>
      </c>
      <c r="KP12" s="193">
        <f t="shared" si="39"/>
        <v>6.9009751633214867E-3</v>
      </c>
      <c r="KQ12" s="193">
        <f t="shared" si="39"/>
        <v>6.9010726987814297E-3</v>
      </c>
      <c r="KR12" s="193">
        <f t="shared" ref="KR12:MY16" si="44">IF(ISNONTEXT($Q12),IF($G12="R",_xlfn.BETA.DIST(CY12,$M12,$N12,FALSE,$B12,$D12),_xlfn.BETA.DIST(CY12,$N12,$M12,FALSE,$B12,$D12)),NA())</f>
        <v>6.900590804236573E-3</v>
      </c>
      <c r="KS12" s="193">
        <f t="shared" si="44"/>
        <v>6.8995378555443661E-3</v>
      </c>
      <c r="KT12" s="193">
        <f t="shared" si="44"/>
        <v>6.8979218142231451E-3</v>
      </c>
      <c r="KU12" s="193">
        <f t="shared" si="44"/>
        <v>6.8957502467992546E-3</v>
      </c>
      <c r="KV12" s="193">
        <f t="shared" si="44"/>
        <v>6.8930303427991385E-3</v>
      </c>
      <c r="KW12" s="193">
        <f t="shared" si="44"/>
        <v>6.8897689314899729E-3</v>
      </c>
      <c r="KX12" s="193">
        <f t="shared" si="44"/>
        <v>6.8859724974628103E-3</v>
      </c>
      <c r="KY12" s="193">
        <f t="shared" si="44"/>
        <v>6.8816471951434824E-3</v>
      </c>
      <c r="KZ12" s="193">
        <f t="shared" si="44"/>
        <v>6.8767988623087773E-3</v>
      </c>
      <c r="LA12" s="193">
        <f t="shared" si="44"/>
        <v>6.8714330326783736E-3</v>
      </c>
      <c r="LB12" s="193">
        <f t="shared" si="44"/>
        <v>6.8655549476466949E-3</v>
      </c>
      <c r="LC12" s="193">
        <f t="shared" si="44"/>
        <v>6.8591695672131575E-3</v>
      </c>
      <c r="LD12" s="193">
        <f t="shared" si="44"/>
        <v>6.8522815801640765E-3</v>
      </c>
      <c r="LE12" s="193">
        <f t="shared" si="44"/>
        <v>6.8448954135548693E-3</v>
      </c>
      <c r="LF12" s="193">
        <f t="shared" si="44"/>
        <v>6.8370152415368887E-3</v>
      </c>
      <c r="LG12" s="193">
        <f t="shared" si="44"/>
        <v>6.828644993569377E-3</v>
      </c>
      <c r="LH12" s="193">
        <f t="shared" si="44"/>
        <v>6.8197883620535011E-3</v>
      </c>
      <c r="LI12" s="193">
        <f t="shared" si="44"/>
        <v>6.8104488094221857E-3</v>
      </c>
      <c r="LJ12" s="193">
        <f t="shared" si="44"/>
        <v>6.8006295747165494E-3</v>
      </c>
      <c r="LK12" s="193">
        <f t="shared" si="44"/>
        <v>6.7903336796770073E-3</v>
      </c>
      <c r="LL12" s="193">
        <f t="shared" si="44"/>
        <v>6.7795639343746304E-3</v>
      </c>
      <c r="LM12" s="193">
        <f t="shared" si="44"/>
        <v>6.7683229424060874E-3</v>
      </c>
      <c r="LN12" s="193">
        <f t="shared" si="44"/>
        <v>6.756613105673318E-3</v>
      </c>
      <c r="LO12" s="193">
        <f t="shared" si="44"/>
        <v>6.7444366287671854E-3</v>
      </c>
      <c r="LP12" s="193">
        <f t="shared" si="44"/>
        <v>6.7317955229725208E-3</v>
      </c>
      <c r="LQ12" s="193">
        <f t="shared" si="44"/>
        <v>6.7186916099102332E-3</v>
      </c>
      <c r="LR12" s="193">
        <f t="shared" si="44"/>
        <v>6.7051265248306438E-3</v>
      </c>
      <c r="LS12" s="193">
        <f t="shared" si="44"/>
        <v>6.6911017195706466E-3</v>
      </c>
      <c r="LT12" s="193">
        <f t="shared" si="44"/>
        <v>6.6766184651859484E-3</v>
      </c>
      <c r="LU12" s="193">
        <f t="shared" si="44"/>
        <v>6.6616778542682685E-3</v>
      </c>
      <c r="LV12" s="193">
        <f t="shared" si="44"/>
        <v>6.646280802956166E-3</v>
      </c>
      <c r="LW12" s="193">
        <f t="shared" si="44"/>
        <v>6.6304280526469049E-3</v>
      </c>
      <c r="LX12" s="193">
        <f t="shared" si="44"/>
        <v>6.6141201714156632E-3</v>
      </c>
      <c r="LY12" s="193">
        <f t="shared" si="44"/>
        <v>6.5973575551472414E-3</v>
      </c>
      <c r="LZ12" s="193">
        <f t="shared" si="44"/>
        <v>6.5801404283843687E-3</v>
      </c>
      <c r="MA12" s="193">
        <f t="shared" si="44"/>
        <v>6.5624688448956041E-3</v>
      </c>
      <c r="MB12" s="193">
        <f t="shared" si="44"/>
        <v>6.5443426879648733E-3</v>
      </c>
      <c r="MC12" s="193">
        <f t="shared" si="44"/>
        <v>6.5257616704035622E-3</v>
      </c>
      <c r="MD12" s="193">
        <f t="shared" si="44"/>
        <v>6.5067253342851366E-3</v>
      </c>
      <c r="ME12" s="193">
        <f t="shared" si="44"/>
        <v>6.4872330504011878E-3</v>
      </c>
      <c r="MF12" s="193">
        <f t="shared" si="44"/>
        <v>6.4672840174368274E-3</v>
      </c>
      <c r="MG12" s="193">
        <f t="shared" si="44"/>
        <v>6.4468772608622374E-3</v>
      </c>
      <c r="MH12" s="193">
        <f t="shared" si="44"/>
        <v>6.426011631536172E-3</v>
      </c>
      <c r="MI12" s="193">
        <f t="shared" si="44"/>
        <v>6.4046858040160849E-3</v>
      </c>
      <c r="MJ12" s="193">
        <f t="shared" si="44"/>
        <v>6.3828982745684267E-3</v>
      </c>
      <c r="MK12" s="193">
        <f t="shared" si="44"/>
        <v>6.3606473588714739E-3</v>
      </c>
      <c r="ML12" s="193">
        <f t="shared" si="44"/>
        <v>6.3379311894018065E-3</v>
      </c>
      <c r="MM12" s="193">
        <f t="shared" si="44"/>
        <v>6.3147477124943126E-3</v>
      </c>
      <c r="MN12" s="193">
        <f t="shared" si="44"/>
        <v>6.2910946850641292E-3</v>
      </c>
      <c r="MO12" s="193">
        <f t="shared" si="44"/>
        <v>6.2669696709775997E-3</v>
      </c>
      <c r="MP12" s="193">
        <f t="shared" si="44"/>
        <v>6.2423700370576726E-3</v>
      </c>
      <c r="MQ12" s="193">
        <f t="shared" si="44"/>
        <v>6.2172929487076152E-3</v>
      </c>
      <c r="MR12" s="193">
        <f t="shared" si="44"/>
        <v>6.1917353651350787E-3</v>
      </c>
      <c r="MS12" s="193">
        <f t="shared" si="44"/>
        <v>6.1656940341566508E-3</v>
      </c>
      <c r="MT12" s="193">
        <f t="shared" si="44"/>
        <v>6.1391654865610469E-3</v>
      </c>
      <c r="MU12" s="193">
        <f t="shared" si="44"/>
        <v>6.1121460300067485E-3</v>
      </c>
      <c r="MV12" s="193">
        <f t="shared" si="44"/>
        <v>6.0846317424275917E-3</v>
      </c>
      <c r="MW12" s="193">
        <f t="shared" si="44"/>
        <v>6.056618464917095E-3</v>
      </c>
      <c r="MX12" s="193">
        <f t="shared" si="44"/>
        <v>6.0281017940594633E-3</v>
      </c>
      <c r="MY12" s="193">
        <f t="shared" si="44"/>
        <v>5.9990770736721077E-3</v>
      </c>
      <c r="MZ12" s="193">
        <f t="shared" si="25"/>
        <v>5.9695393859209881E-3</v>
      </c>
      <c r="NA12" s="193">
        <f t="shared" si="40"/>
        <v>5.9394835417663615E-3</v>
      </c>
      <c r="NB12" s="193">
        <f t="shared" si="40"/>
        <v>5.9089040706923161E-3</v>
      </c>
      <c r="NC12" s="193">
        <f t="shared" si="40"/>
        <v>5.8777952096689201E-3</v>
      </c>
      <c r="ND12" s="193">
        <f t="shared" ref="ND12:PK16" si="45">IF(ISNONTEXT($Q12),IF($G12="R",_xlfn.BETA.DIST(FK12,$M12,$N12,FALSE,$B12,$D12),_xlfn.BETA.DIST(FK12,$N12,$M12,FALSE,$B12,$D12)),NA())</f>
        <v>5.8461508912906242E-3</v>
      </c>
      <c r="NE12" s="193">
        <f t="shared" si="45"/>
        <v>5.8139647310290555E-3</v>
      </c>
      <c r="NF12" s="193">
        <f t="shared" si="45"/>
        <v>5.7812300135319872E-3</v>
      </c>
      <c r="NG12" s="193">
        <f t="shared" si="45"/>
        <v>5.7479396778933791E-3</v>
      </c>
      <c r="NH12" s="193">
        <f t="shared" si="45"/>
        <v>5.7140863018116383E-3</v>
      </c>
      <c r="NI12" s="193">
        <f t="shared" si="45"/>
        <v>5.6796620845445817E-3</v>
      </c>
      <c r="NJ12" s="193">
        <f t="shared" si="45"/>
        <v>5.6446588285600056E-3</v>
      </c>
      <c r="NK12" s="193">
        <f t="shared" si="45"/>
        <v>5.609067919769885E-3</v>
      </c>
      <c r="NL12" s="193">
        <f t="shared" si="45"/>
        <v>5.5728803062241481E-3</v>
      </c>
      <c r="NM12" s="193">
        <f t="shared" si="45"/>
        <v>5.5360864751263167E-3</v>
      </c>
      <c r="NN12" s="193">
        <f t="shared" si="45"/>
        <v>5.4986764280179267E-3</v>
      </c>
      <c r="NO12" s="193">
        <f t="shared" si="45"/>
        <v>5.4606396539613458E-3</v>
      </c>
      <c r="NP12" s="193">
        <f t="shared" si="45"/>
        <v>5.4219651005308978E-3</v>
      </c>
      <c r="NQ12" s="193">
        <f t="shared" si="45"/>
        <v>5.3826411424000419E-3</v>
      </c>
      <c r="NR12" s="193">
        <f t="shared" si="45"/>
        <v>5.34265554728701E-3</v>
      </c>
      <c r="NS12" s="193">
        <f t="shared" si="45"/>
        <v>5.3019954389925102E-3</v>
      </c>
      <c r="NT12" s="193">
        <f t="shared" si="45"/>
        <v>5.2606472572302712E-3</v>
      </c>
      <c r="NU12" s="193">
        <f t="shared" si="45"/>
        <v>5.2185967139134854E-3</v>
      </c>
      <c r="NV12" s="193">
        <f t="shared" si="45"/>
        <v>5.175828745517138E-3</v>
      </c>
      <c r="NW12" s="193">
        <f t="shared" si="45"/>
        <v>5.1323274610864588E-3</v>
      </c>
      <c r="NX12" s="193">
        <f t="shared" si="45"/>
        <v>5.0880760854044738E-3</v>
      </c>
      <c r="NY12" s="193">
        <f t="shared" si="45"/>
        <v>5.0430568967653848E-3</v>
      </c>
      <c r="NZ12" s="193">
        <f t="shared" si="45"/>
        <v>4.9972511587235945E-3</v>
      </c>
      <c r="OA12" s="193">
        <f t="shared" si="45"/>
        <v>4.9506390450987474E-3</v>
      </c>
      <c r="OB12" s="193">
        <f t="shared" si="45"/>
        <v>4.9031995574127483E-3</v>
      </c>
      <c r="OC12" s="193">
        <f t="shared" si="45"/>
        <v>4.8549104338124049E-3</v>
      </c>
      <c r="OD12" s="193">
        <f t="shared" si="45"/>
        <v>4.8057480483876189E-3</v>
      </c>
      <c r="OE12" s="193">
        <f t="shared" si="45"/>
        <v>4.7556872996255628E-3</v>
      </c>
      <c r="OF12" s="193">
        <f t="shared" si="45"/>
        <v>4.7047014865405894E-3</v>
      </c>
      <c r="OG12" s="193">
        <f t="shared" si="45"/>
        <v>4.6527621707812021E-3</v>
      </c>
      <c r="OH12" s="193">
        <f t="shared" si="45"/>
        <v>4.5998390227307362E-3</v>
      </c>
      <c r="OI12" s="193">
        <f t="shared" si="45"/>
        <v>4.5458996492774495E-3</v>
      </c>
      <c r="OJ12" s="193">
        <f t="shared" si="45"/>
        <v>4.4909094005190237E-3</v>
      </c>
      <c r="OK12" s="193">
        <f t="shared" si="45"/>
        <v>4.4348311521698741E-3</v>
      </c>
      <c r="OL12" s="193">
        <f t="shared" si="45"/>
        <v>4.3776250598357982E-3</v>
      </c>
      <c r="OM12" s="193">
        <f t="shared" si="45"/>
        <v>4.319248280582744E-3</v>
      </c>
      <c r="ON12" s="193">
        <f t="shared" si="45"/>
        <v>4.2596546563195828E-3</v>
      </c>
      <c r="OO12" s="193">
        <f t="shared" si="45"/>
        <v>4.1987943523940675E-3</v>
      </c>
      <c r="OP12" s="193">
        <f t="shared" si="45"/>
        <v>4.1366134434069344E-3</v>
      </c>
      <c r="OQ12" s="193">
        <f t="shared" si="45"/>
        <v>4.0730534365037534E-3</v>
      </c>
      <c r="OR12" s="193">
        <f t="shared" si="45"/>
        <v>4.0080507202033292E-3</v>
      </c>
      <c r="OS12" s="193">
        <f t="shared" si="45"/>
        <v>3.9415359240260444E-3</v>
      </c>
      <c r="OT12" s="193">
        <f t="shared" si="45"/>
        <v>3.8734331706062304E-3</v>
      </c>
      <c r="OU12" s="193">
        <f t="shared" si="45"/>
        <v>3.8036591973507066E-3</v>
      </c>
      <c r="OV12" s="193">
        <f t="shared" si="45"/>
        <v>3.7321223186824954E-3</v>
      </c>
      <c r="OW12" s="193">
        <f t="shared" si="45"/>
        <v>3.6587211919828408E-3</v>
      </c>
      <c r="OX12" s="193">
        <f t="shared" si="45"/>
        <v>3.5833433398038059E-3</v>
      </c>
      <c r="OY12" s="193">
        <f t="shared" si="45"/>
        <v>3.5058633667453569E-3</v>
      </c>
      <c r="OZ12" s="193">
        <f t="shared" si="45"/>
        <v>3.4261407900819502E-3</v>
      </c>
      <c r="PA12" s="193">
        <f t="shared" si="45"/>
        <v>3.3440173765729628E-3</v>
      </c>
      <c r="PB12" s="193">
        <f t="shared" si="45"/>
        <v>3.2593138405633769E-3</v>
      </c>
      <c r="PC12" s="193">
        <f t="shared" si="45"/>
        <v>3.1718257053513312E-3</v>
      </c>
      <c r="PD12" s="193">
        <f t="shared" si="45"/>
        <v>3.0813180528265274E-3</v>
      </c>
      <c r="PE12" s="193">
        <f t="shared" si="45"/>
        <v>2.987518772660278E-3</v>
      </c>
      <c r="PF12" s="193">
        <f t="shared" si="45"/>
        <v>2.8901097505981354E-3</v>
      </c>
      <c r="PG12" s="193">
        <f t="shared" si="45"/>
        <v>2.7887151696577221E-3</v>
      </c>
      <c r="PH12" s="193">
        <f t="shared" si="45"/>
        <v>2.6828856752738081E-3</v>
      </c>
      <c r="PI12" s="193">
        <f t="shared" si="45"/>
        <v>2.5720764614022228E-3</v>
      </c>
      <c r="PJ12" s="193">
        <f t="shared" si="45"/>
        <v>2.4556161532816008E-3</v>
      </c>
      <c r="PK12" s="193">
        <f t="shared" si="45"/>
        <v>2.3326612655120444E-3</v>
      </c>
      <c r="PL12" s="193">
        <f t="shared" si="26"/>
        <v>2.2021271024457536E-3</v>
      </c>
      <c r="PM12" s="193">
        <f t="shared" si="14"/>
        <v>2.0625782252608827E-3</v>
      </c>
      <c r="PN12" s="193">
        <f t="shared" si="14"/>
        <v>1.912045131196025E-3</v>
      </c>
      <c r="PO12" s="193">
        <f t="shared" si="14"/>
        <v>1.7476953724820438E-3</v>
      </c>
      <c r="PP12" s="193">
        <f t="shared" si="14"/>
        <v>1.5651865051639134E-3</v>
      </c>
      <c r="PQ12" s="193">
        <f t="shared" si="14"/>
        <v>1.3572169199694852E-3</v>
      </c>
      <c r="PR12" s="193">
        <f t="shared" si="14"/>
        <v>1.1095666038591064E-3</v>
      </c>
      <c r="PS12" s="193">
        <f t="shared" si="14"/>
        <v>7.8557083300092353E-4</v>
      </c>
      <c r="PT12" s="193">
        <f t="shared" si="14"/>
        <v>2.6218492795150612E-5</v>
      </c>
    </row>
    <row r="13" spans="1:449" x14ac:dyDescent="0.45">
      <c r="A13" s="20">
        <v>10</v>
      </c>
      <c r="B13" s="115">
        <v>60</v>
      </c>
      <c r="C13" s="115">
        <v>120</v>
      </c>
      <c r="D13" s="115">
        <v>240</v>
      </c>
      <c r="E13" s="110">
        <f t="shared" si="15"/>
        <v>1</v>
      </c>
      <c r="F13" s="21">
        <f t="shared" si="16"/>
        <v>33.333333333333329</v>
      </c>
      <c r="G13" s="22" t="str">
        <f t="shared" si="17"/>
        <v>R</v>
      </c>
      <c r="H13" s="23" t="str">
        <f>IF(F13="","",IF(OR($F13&lt;Skew!$B$3,$F13=Skew!$B$3),IF($F13&gt;Skew!$C$3,Skew!$A$3,IF($F13&gt;Skew!$C$4,Skew!$A$4,IF($F13&gt;Skew!$C$5,Skew!$A$5,IF($F13&gt;Skew!$C$6,Skew!$A$6,IF($F13&gt;Skew!$C$7,Skew!$A$7,IF($F13&gt;Skew!$C$8,Skew!$A$8,IF($F13&gt;Skew!$C$9,Skew!$A$9,IF($F13&gt;Skew!$C$10,Skew!$A$10,IF($F13&gt;Skew!$C$11,Skew!$A$11,IF($F13&gt;Skew!$C$12,Skew!$A$12,IF($F13&gt;Skew!$C$13,Skew!$A$13,IF($F13&gt;Skew!$C$14,Skew!$A$14,IF($F13&gt;Skew!$C$15,Skew!$A$15,IF($F13&gt;Skew!$C$16,Skew!$A$16,Skew!$A$17)
)))))))))))))))</f>
        <v>Slight skew</v>
      </c>
      <c r="I13" s="22">
        <f>IF(F13="","",MATCH(H13,Skew!$A$3:$A$17,0))</f>
        <v>3</v>
      </c>
      <c r="J13" s="22">
        <f t="shared" si="0"/>
        <v>150</v>
      </c>
      <c r="K13" s="24" t="s">
        <v>35</v>
      </c>
      <c r="L13" s="22">
        <f>IF(OR(F13="",K13=""),"",MATCH(K13,Confidence!$A$3:$A$12,0))</f>
        <v>10</v>
      </c>
      <c r="M13" s="25">
        <f t="shared" si="1"/>
        <v>1.125</v>
      </c>
      <c r="N13" s="25">
        <f t="shared" si="2"/>
        <v>1.25</v>
      </c>
      <c r="O13" s="22"/>
      <c r="P13" s="102">
        <f t="shared" si="3"/>
        <v>145.24799999999999</v>
      </c>
      <c r="Q13" s="102">
        <f t="shared" si="4"/>
        <v>48.923999999999999</v>
      </c>
      <c r="R13" s="37">
        <f t="shared" si="5"/>
        <v>2393.5577760000001</v>
      </c>
      <c r="S13" s="115">
        <v>150</v>
      </c>
      <c r="T13" s="204">
        <f>IF(AND(B13&gt;0,C13&gt;0,D13&gt;0,M13&gt;0,N13&gt;0,S13&gt;0,NOT(K13="")),ABS(VLOOKUP($S$1,VLookups!$A$30:$B$31,2,FALSE)-_xlfn.BETA.DIST(S13,IF(G13="L",N13,M13),IF(G13="L",M13,N13),TRUE,B13,D13)),"")</f>
        <v>0.538498967318216</v>
      </c>
      <c r="U13" s="112">
        <f>IF(OR($M13="",$N13=""),"",_xlfn.BETA.INV(ABS(VLOOKUP($S$1,VLookups!$A$30:$B$31,2,FALSE)-U$3),IF($G13="L",$N13,$M13),IF($G13="L",$M13,$N13),$B13,$D13))</f>
        <v>70.200802025405807</v>
      </c>
      <c r="V13" s="113">
        <f>IF(OR($M13="",$N13=""),"",_xlfn.BETA.INV(ABS(VLOOKUP($S$1,VLookups!$A$30:$B$31,2,FALSE)-V$3),IF($G13="L",$N13,$M13),IF($G13="L",$M13,$N13),$B13,$D13))</f>
        <v>225.23321551500979</v>
      </c>
      <c r="W13" s="112">
        <f>IF(OR($M13="",$N13=""),"",_xlfn.BETA.INV(ABS(VLOOKUP($S$1,VLookups!$A$30:$B$31,2,FALSE)-W$3),IF($G13="L",$N13,$M13),IF($G13="L",$M13,$N13),$B13,$D13))</f>
        <v>79.004391304328038</v>
      </c>
      <c r="X13" s="113">
        <f>IF(OR($M13="",$N13=""),"",_xlfn.BETA.INV(ABS(VLOOKUP($S$1,VLookups!$A$30:$B$31,2,FALSE)-X$3),IF($G13="L",$N13,$M13),IF($G13="L",$M13,$N13),$B13,$D13))</f>
        <v>95.61803344515539</v>
      </c>
      <c r="Y13" s="112">
        <f>IF(OR($M13="",$N13=""),"",_xlfn.BETA.INV(ABS(VLOOKUP($S$1,VLookups!$A$30:$B$31,2,FALSE)-Y$3),IF($G13="L",$N13,$M13),IF($G13="L",$M13,$N13),$B13,$D13))</f>
        <v>111.71669316136908</v>
      </c>
      <c r="Z13" s="113">
        <f>IF(OR($M13="",$N13=""),"",_xlfn.BETA.INV(ABS(VLOOKUP($S$1,VLookups!$A$30:$B$31,2,FALSE)-Z$3),IF($G13="L",$N13,$M13),IF($G13="L",$M13,$N13),$B13,$D13))</f>
        <v>127.68541181870187</v>
      </c>
      <c r="AA13" s="112">
        <f>IF(OR($M13="",$N13=""),"",_xlfn.BETA.INV(ABS(VLOOKUP($S$1,VLookups!$A$30:$B$31,2,FALSE)-AA$3),IF($G13="L",$N13,$M13),IF($G13="L",$M13,$N13),$B13,$D13))</f>
        <v>143.74910465976262</v>
      </c>
      <c r="AB13" s="113">
        <f>IF(OR($M13="",$N13=""),"",_xlfn.BETA.INV(ABS(VLOOKUP($S$1,VLookups!$A$30:$B$31,2,FALSE)-AB$3),IF($G13="L",$N13,$M13),IF($G13="L",$M13,$N13),$B13,$D13))</f>
        <v>160.10473153405127</v>
      </c>
      <c r="AC13" s="112">
        <f>IF(OR($M13="",$N13=""),"",_xlfn.BETA.INV(ABS(VLOOKUP($S$1,VLookups!$A$30:$B$31,2,FALSE)-AC$3),IF($G13="L",$N13,$M13),IF($G13="L",$M13,$N13),$B13,$D13))</f>
        <v>176.98625452566864</v>
      </c>
      <c r="AD13" s="113">
        <f>IF(OR($M13="",$N13=""),"",_xlfn.BETA.INV(ABS(VLOOKUP($S$1,VLookups!$A$30:$B$31,2,FALSE)-AD$3),IF($G13="L",$N13,$M13),IF($G13="L",$M13,$N13),$B13,$D13))</f>
        <v>194.75693146630476</v>
      </c>
      <c r="AE13" s="112">
        <f>IF(OR($M13="",$N13=""),"",_xlfn.BETA.INV(ABS(VLOOKUP($S$1,VLookups!$A$30:$B$31,2,FALSE)-AE$3),IF($G13="L",$N13,$M13),IF($G13="L",$M13,$N13),$B13,$D13))</f>
        <v>214.19446586982747</v>
      </c>
      <c r="AF13" s="113">
        <f>IF(OR($M13="",$N13=""),"",_xlfn.BETA.INV(ABS(VLOOKUP($S$1,VLookups!$A$30:$B$31,2,FALSE)-AF$3),IF($G13="L",$N13,$M13),IF($G13="L",$M13,$N13),$B13,$D13))</f>
        <v>235.93910344277126</v>
      </c>
      <c r="AG13" s="15"/>
      <c r="AH13" s="194">
        <f t="shared" si="18"/>
        <v>0.9</v>
      </c>
      <c r="AI13" s="192">
        <f t="shared" si="19"/>
        <v>60</v>
      </c>
      <c r="AJ13" s="177">
        <f t="shared" ref="AJ13:AJ16" si="46">IF(ISNONTEXT($AH13),AI13+$AH13,"")</f>
        <v>60.9</v>
      </c>
      <c r="AK13" s="177">
        <f t="shared" si="27"/>
        <v>61.8</v>
      </c>
      <c r="AL13" s="177">
        <f t="shared" si="27"/>
        <v>62.699999999999996</v>
      </c>
      <c r="AM13" s="177">
        <f t="shared" si="27"/>
        <v>63.599999999999994</v>
      </c>
      <c r="AN13" s="177">
        <f t="shared" si="27"/>
        <v>64.5</v>
      </c>
      <c r="AO13" s="177">
        <f t="shared" si="27"/>
        <v>65.400000000000006</v>
      </c>
      <c r="AP13" s="177">
        <f t="shared" si="27"/>
        <v>66.300000000000011</v>
      </c>
      <c r="AQ13" s="177">
        <f t="shared" si="27"/>
        <v>67.200000000000017</v>
      </c>
      <c r="AR13" s="177">
        <f t="shared" si="27"/>
        <v>68.100000000000023</v>
      </c>
      <c r="AS13" s="177">
        <f t="shared" si="27"/>
        <v>69.000000000000028</v>
      </c>
      <c r="AT13" s="177">
        <f t="shared" si="27"/>
        <v>69.900000000000034</v>
      </c>
      <c r="AU13" s="177">
        <f t="shared" si="27"/>
        <v>70.80000000000004</v>
      </c>
      <c r="AV13" s="177">
        <f t="shared" si="27"/>
        <v>71.700000000000045</v>
      </c>
      <c r="AW13" s="177">
        <f t="shared" si="27"/>
        <v>72.600000000000051</v>
      </c>
      <c r="AX13" s="177">
        <f t="shared" si="27"/>
        <v>73.500000000000057</v>
      </c>
      <c r="AY13" s="177">
        <f t="shared" si="27"/>
        <v>74.400000000000063</v>
      </c>
      <c r="AZ13" s="177">
        <f t="shared" si="27"/>
        <v>75.300000000000068</v>
      </c>
      <c r="BA13" s="177">
        <f t="shared" si="28"/>
        <v>76.200000000000074</v>
      </c>
      <c r="BB13" s="177">
        <f t="shared" si="28"/>
        <v>77.10000000000008</v>
      </c>
      <c r="BC13" s="177">
        <f t="shared" si="28"/>
        <v>78.000000000000085</v>
      </c>
      <c r="BD13" s="177">
        <f t="shared" si="28"/>
        <v>78.900000000000091</v>
      </c>
      <c r="BE13" s="177">
        <f t="shared" si="28"/>
        <v>79.800000000000097</v>
      </c>
      <c r="BF13" s="177">
        <f t="shared" si="28"/>
        <v>80.700000000000102</v>
      </c>
      <c r="BG13" s="177">
        <f t="shared" si="28"/>
        <v>81.600000000000108</v>
      </c>
      <c r="BH13" s="177">
        <f t="shared" si="28"/>
        <v>82.500000000000114</v>
      </c>
      <c r="BI13" s="177">
        <f t="shared" si="28"/>
        <v>83.400000000000119</v>
      </c>
      <c r="BJ13" s="177">
        <f t="shared" si="28"/>
        <v>84.300000000000125</v>
      </c>
      <c r="BK13" s="177">
        <f t="shared" si="28"/>
        <v>85.200000000000131</v>
      </c>
      <c r="BL13" s="177">
        <f t="shared" si="28"/>
        <v>86.100000000000136</v>
      </c>
      <c r="BM13" s="177">
        <f t="shared" si="28"/>
        <v>87.000000000000142</v>
      </c>
      <c r="BN13" s="177">
        <f t="shared" si="28"/>
        <v>87.900000000000148</v>
      </c>
      <c r="BO13" s="177">
        <f t="shared" si="28"/>
        <v>88.800000000000153</v>
      </c>
      <c r="BP13" s="177">
        <f t="shared" si="28"/>
        <v>89.700000000000159</v>
      </c>
      <c r="BQ13" s="177">
        <f t="shared" si="29"/>
        <v>90.600000000000165</v>
      </c>
      <c r="BR13" s="177">
        <f t="shared" si="29"/>
        <v>91.500000000000171</v>
      </c>
      <c r="BS13" s="177">
        <f t="shared" si="29"/>
        <v>92.400000000000176</v>
      </c>
      <c r="BT13" s="177">
        <f t="shared" si="29"/>
        <v>93.300000000000182</v>
      </c>
      <c r="BU13" s="177">
        <f t="shared" si="29"/>
        <v>94.200000000000188</v>
      </c>
      <c r="BV13" s="177">
        <f t="shared" si="29"/>
        <v>95.100000000000193</v>
      </c>
      <c r="BW13" s="177">
        <f t="shared" si="29"/>
        <v>96.000000000000199</v>
      </c>
      <c r="BX13" s="177">
        <f t="shared" si="29"/>
        <v>96.900000000000205</v>
      </c>
      <c r="BY13" s="177">
        <f t="shared" si="29"/>
        <v>97.80000000000021</v>
      </c>
      <c r="BZ13" s="177">
        <f t="shared" si="29"/>
        <v>98.700000000000216</v>
      </c>
      <c r="CA13" s="177">
        <f t="shared" si="29"/>
        <v>99.600000000000222</v>
      </c>
      <c r="CB13" s="177">
        <f t="shared" si="29"/>
        <v>100.50000000000023</v>
      </c>
      <c r="CC13" s="177">
        <f t="shared" si="29"/>
        <v>101.40000000000023</v>
      </c>
      <c r="CD13" s="177">
        <f t="shared" si="29"/>
        <v>102.30000000000024</v>
      </c>
      <c r="CE13" s="177">
        <f t="shared" si="29"/>
        <v>103.20000000000024</v>
      </c>
      <c r="CF13" s="177">
        <f t="shared" si="29"/>
        <v>104.10000000000025</v>
      </c>
      <c r="CG13" s="177">
        <f t="shared" si="30"/>
        <v>105.00000000000026</v>
      </c>
      <c r="CH13" s="177">
        <f t="shared" si="30"/>
        <v>105.90000000000026</v>
      </c>
      <c r="CI13" s="177">
        <f t="shared" si="30"/>
        <v>106.80000000000027</v>
      </c>
      <c r="CJ13" s="177">
        <f t="shared" si="30"/>
        <v>107.70000000000027</v>
      </c>
      <c r="CK13" s="177">
        <f t="shared" si="30"/>
        <v>108.60000000000028</v>
      </c>
      <c r="CL13" s="177">
        <f t="shared" si="30"/>
        <v>109.50000000000028</v>
      </c>
      <c r="CM13" s="177">
        <f t="shared" si="30"/>
        <v>110.40000000000029</v>
      </c>
      <c r="CN13" s="177">
        <f t="shared" si="30"/>
        <v>111.3000000000003</v>
      </c>
      <c r="CO13" s="177">
        <f t="shared" si="30"/>
        <v>112.2000000000003</v>
      </c>
      <c r="CP13" s="177">
        <f t="shared" si="30"/>
        <v>113.10000000000031</v>
      </c>
      <c r="CQ13" s="177">
        <f t="shared" si="30"/>
        <v>114.00000000000031</v>
      </c>
      <c r="CR13" s="177">
        <f t="shared" si="30"/>
        <v>114.90000000000032</v>
      </c>
      <c r="CS13" s="177">
        <f t="shared" si="30"/>
        <v>115.80000000000032</v>
      </c>
      <c r="CT13" s="177">
        <f t="shared" si="30"/>
        <v>116.70000000000033</v>
      </c>
      <c r="CU13" s="177">
        <f t="shared" si="30"/>
        <v>117.60000000000034</v>
      </c>
      <c r="CV13" s="177">
        <f t="shared" si="30"/>
        <v>118.50000000000034</v>
      </c>
      <c r="CW13" s="177">
        <f t="shared" si="22"/>
        <v>119.40000000000035</v>
      </c>
      <c r="CX13" s="177">
        <f t="shared" si="22"/>
        <v>120.30000000000035</v>
      </c>
      <c r="CY13" s="177">
        <f t="shared" si="22"/>
        <v>121.20000000000036</v>
      </c>
      <c r="CZ13" s="177">
        <f t="shared" si="22"/>
        <v>122.10000000000036</v>
      </c>
      <c r="DA13" s="177">
        <f t="shared" si="22"/>
        <v>123.00000000000037</v>
      </c>
      <c r="DB13" s="177">
        <f t="shared" si="22"/>
        <v>123.90000000000038</v>
      </c>
      <c r="DC13" s="177">
        <f t="shared" si="22"/>
        <v>124.80000000000038</v>
      </c>
      <c r="DD13" s="177">
        <f t="shared" si="22"/>
        <v>125.70000000000039</v>
      </c>
      <c r="DE13" s="177">
        <f t="shared" si="22"/>
        <v>126.60000000000039</v>
      </c>
      <c r="DF13" s="177">
        <f t="shared" si="22"/>
        <v>127.5000000000004</v>
      </c>
      <c r="DG13" s="177">
        <f t="shared" si="22"/>
        <v>128.4000000000004</v>
      </c>
      <c r="DH13" s="177">
        <f t="shared" si="22"/>
        <v>129.30000000000041</v>
      </c>
      <c r="DI13" s="177">
        <f t="shared" si="22"/>
        <v>130.20000000000041</v>
      </c>
      <c r="DJ13" s="177">
        <f t="shared" si="22"/>
        <v>131.10000000000042</v>
      </c>
      <c r="DK13" s="177">
        <f t="shared" si="22"/>
        <v>132.00000000000043</v>
      </c>
      <c r="DL13" s="177">
        <f t="shared" si="42"/>
        <v>132.90000000000043</v>
      </c>
      <c r="DM13" s="177">
        <f t="shared" si="42"/>
        <v>133.80000000000044</v>
      </c>
      <c r="DN13" s="177">
        <f t="shared" si="42"/>
        <v>134.70000000000044</v>
      </c>
      <c r="DO13" s="177">
        <f t="shared" si="42"/>
        <v>135.60000000000045</v>
      </c>
      <c r="DP13" s="177">
        <f t="shared" si="42"/>
        <v>136.50000000000045</v>
      </c>
      <c r="DQ13" s="177">
        <f t="shared" si="42"/>
        <v>137.40000000000046</v>
      </c>
      <c r="DR13" s="177">
        <f t="shared" si="42"/>
        <v>138.30000000000047</v>
      </c>
      <c r="DS13" s="177">
        <f t="shared" si="42"/>
        <v>139.20000000000047</v>
      </c>
      <c r="DT13" s="177">
        <f t="shared" si="42"/>
        <v>140.10000000000048</v>
      </c>
      <c r="DU13" s="177">
        <f t="shared" si="42"/>
        <v>141.00000000000048</v>
      </c>
      <c r="DV13" s="177">
        <f t="shared" si="42"/>
        <v>141.90000000000049</v>
      </c>
      <c r="DW13" s="177">
        <f t="shared" si="42"/>
        <v>142.80000000000049</v>
      </c>
      <c r="DX13" s="177">
        <f t="shared" si="42"/>
        <v>143.7000000000005</v>
      </c>
      <c r="DY13" s="177">
        <f t="shared" si="42"/>
        <v>144.60000000000051</v>
      </c>
      <c r="DZ13" s="177">
        <f t="shared" si="42"/>
        <v>145.50000000000051</v>
      </c>
      <c r="EA13" s="177">
        <f t="shared" si="42"/>
        <v>146.40000000000052</v>
      </c>
      <c r="EB13" s="177">
        <f t="shared" si="31"/>
        <v>147.30000000000052</v>
      </c>
      <c r="EC13" s="177">
        <f t="shared" si="31"/>
        <v>148.20000000000053</v>
      </c>
      <c r="ED13" s="177">
        <f t="shared" si="31"/>
        <v>149.10000000000053</v>
      </c>
      <c r="EE13" s="177">
        <f t="shared" si="31"/>
        <v>150.00000000000054</v>
      </c>
      <c r="EF13" s="177">
        <f t="shared" si="31"/>
        <v>150.90000000000055</v>
      </c>
      <c r="EG13" s="177">
        <f t="shared" si="31"/>
        <v>151.80000000000055</v>
      </c>
      <c r="EH13" s="177">
        <f t="shared" si="31"/>
        <v>152.70000000000056</v>
      </c>
      <c r="EI13" s="177">
        <f t="shared" si="31"/>
        <v>153.60000000000056</v>
      </c>
      <c r="EJ13" s="177">
        <f t="shared" si="31"/>
        <v>154.50000000000057</v>
      </c>
      <c r="EK13" s="177">
        <f t="shared" si="31"/>
        <v>155.40000000000057</v>
      </c>
      <c r="EL13" s="177">
        <f t="shared" si="31"/>
        <v>156.30000000000058</v>
      </c>
      <c r="EM13" s="177">
        <f t="shared" si="31"/>
        <v>157.20000000000059</v>
      </c>
      <c r="EN13" s="177">
        <f t="shared" si="31"/>
        <v>158.10000000000059</v>
      </c>
      <c r="EO13" s="177">
        <f t="shared" si="31"/>
        <v>159.0000000000006</v>
      </c>
      <c r="EP13" s="177">
        <f t="shared" si="32"/>
        <v>159.9000000000006</v>
      </c>
      <c r="EQ13" s="177">
        <f t="shared" si="32"/>
        <v>160.80000000000061</v>
      </c>
      <c r="ER13" s="177">
        <f t="shared" si="32"/>
        <v>161.70000000000061</v>
      </c>
      <c r="ES13" s="177">
        <f t="shared" si="32"/>
        <v>162.60000000000062</v>
      </c>
      <c r="ET13" s="177">
        <f t="shared" si="32"/>
        <v>163.50000000000063</v>
      </c>
      <c r="EU13" s="177">
        <f t="shared" si="32"/>
        <v>164.40000000000063</v>
      </c>
      <c r="EV13" s="177">
        <f t="shared" si="32"/>
        <v>165.30000000000064</v>
      </c>
      <c r="EW13" s="177">
        <f t="shared" si="32"/>
        <v>166.20000000000064</v>
      </c>
      <c r="EX13" s="177">
        <f t="shared" si="32"/>
        <v>167.10000000000065</v>
      </c>
      <c r="EY13" s="177">
        <f t="shared" si="32"/>
        <v>168.00000000000065</v>
      </c>
      <c r="EZ13" s="177">
        <f t="shared" si="32"/>
        <v>168.90000000000066</v>
      </c>
      <c r="FA13" s="177">
        <f t="shared" si="32"/>
        <v>169.80000000000067</v>
      </c>
      <c r="FB13" s="177">
        <f t="shared" si="32"/>
        <v>170.70000000000067</v>
      </c>
      <c r="FC13" s="177">
        <f t="shared" si="32"/>
        <v>171.60000000000068</v>
      </c>
      <c r="FD13" s="177">
        <f t="shared" si="32"/>
        <v>172.50000000000068</v>
      </c>
      <c r="FE13" s="177">
        <f t="shared" si="32"/>
        <v>173.40000000000069</v>
      </c>
      <c r="FF13" s="177">
        <f t="shared" si="33"/>
        <v>174.30000000000069</v>
      </c>
      <c r="FG13" s="177">
        <f t="shared" si="33"/>
        <v>175.2000000000007</v>
      </c>
      <c r="FH13" s="177">
        <f t="shared" si="33"/>
        <v>176.1000000000007</v>
      </c>
      <c r="FI13" s="177">
        <f t="shared" si="33"/>
        <v>177.00000000000071</v>
      </c>
      <c r="FJ13" s="177">
        <f t="shared" si="33"/>
        <v>177.90000000000072</v>
      </c>
      <c r="FK13" s="177">
        <f t="shared" si="33"/>
        <v>178.80000000000072</v>
      </c>
      <c r="FL13" s="177">
        <f t="shared" si="33"/>
        <v>179.70000000000073</v>
      </c>
      <c r="FM13" s="177">
        <f t="shared" si="33"/>
        <v>180.60000000000073</v>
      </c>
      <c r="FN13" s="177">
        <f t="shared" si="33"/>
        <v>181.50000000000074</v>
      </c>
      <c r="FO13" s="177">
        <f t="shared" si="33"/>
        <v>182.40000000000074</v>
      </c>
      <c r="FP13" s="177">
        <f t="shared" si="33"/>
        <v>183.30000000000075</v>
      </c>
      <c r="FQ13" s="177">
        <f t="shared" si="33"/>
        <v>184.20000000000076</v>
      </c>
      <c r="FR13" s="177">
        <f t="shared" si="33"/>
        <v>185.10000000000076</v>
      </c>
      <c r="FS13" s="177">
        <f t="shared" si="33"/>
        <v>186.00000000000077</v>
      </c>
      <c r="FT13" s="177">
        <f t="shared" si="33"/>
        <v>186.90000000000077</v>
      </c>
      <c r="FU13" s="177">
        <f t="shared" si="33"/>
        <v>187.80000000000078</v>
      </c>
      <c r="FV13" s="177">
        <f t="shared" si="34"/>
        <v>188.70000000000078</v>
      </c>
      <c r="FW13" s="177">
        <f t="shared" si="34"/>
        <v>189.60000000000079</v>
      </c>
      <c r="FX13" s="177">
        <f t="shared" si="34"/>
        <v>190.5000000000008</v>
      </c>
      <c r="FY13" s="177">
        <f t="shared" si="34"/>
        <v>191.4000000000008</v>
      </c>
      <c r="FZ13" s="177">
        <f t="shared" si="34"/>
        <v>192.30000000000081</v>
      </c>
      <c r="GA13" s="177">
        <f t="shared" si="34"/>
        <v>193.20000000000081</v>
      </c>
      <c r="GB13" s="177">
        <f t="shared" si="34"/>
        <v>194.10000000000082</v>
      </c>
      <c r="GC13" s="177">
        <f t="shared" si="34"/>
        <v>195.00000000000082</v>
      </c>
      <c r="GD13" s="177">
        <f t="shared" si="34"/>
        <v>195.90000000000083</v>
      </c>
      <c r="GE13" s="177">
        <f t="shared" si="34"/>
        <v>196.80000000000084</v>
      </c>
      <c r="GF13" s="177">
        <f t="shared" si="34"/>
        <v>197.70000000000084</v>
      </c>
      <c r="GG13" s="177">
        <f t="shared" si="34"/>
        <v>198.60000000000085</v>
      </c>
      <c r="GH13" s="177">
        <f t="shared" si="34"/>
        <v>199.50000000000085</v>
      </c>
      <c r="GI13" s="177">
        <f t="shared" si="34"/>
        <v>200.40000000000086</v>
      </c>
      <c r="GJ13" s="177">
        <f t="shared" si="34"/>
        <v>201.30000000000086</v>
      </c>
      <c r="GK13" s="177">
        <f t="shared" si="34"/>
        <v>202.20000000000087</v>
      </c>
      <c r="GL13" s="177">
        <f t="shared" si="35"/>
        <v>203.10000000000088</v>
      </c>
      <c r="GM13" s="177">
        <f t="shared" si="35"/>
        <v>204.00000000000088</v>
      </c>
      <c r="GN13" s="177">
        <f t="shared" si="35"/>
        <v>204.90000000000089</v>
      </c>
      <c r="GO13" s="177">
        <f t="shared" si="35"/>
        <v>205.80000000000089</v>
      </c>
      <c r="GP13" s="177">
        <f t="shared" si="35"/>
        <v>206.7000000000009</v>
      </c>
      <c r="GQ13" s="177">
        <f t="shared" si="35"/>
        <v>207.6000000000009</v>
      </c>
      <c r="GR13" s="177">
        <f t="shared" si="35"/>
        <v>208.50000000000091</v>
      </c>
      <c r="GS13" s="177">
        <f t="shared" si="35"/>
        <v>209.40000000000092</v>
      </c>
      <c r="GT13" s="177">
        <f t="shared" si="35"/>
        <v>210.30000000000092</v>
      </c>
      <c r="GU13" s="177">
        <f t="shared" si="35"/>
        <v>211.20000000000093</v>
      </c>
      <c r="GV13" s="177">
        <f t="shared" si="35"/>
        <v>212.10000000000093</v>
      </c>
      <c r="GW13" s="177">
        <f t="shared" si="35"/>
        <v>213.00000000000094</v>
      </c>
      <c r="GX13" s="177">
        <f t="shared" si="35"/>
        <v>213.90000000000094</v>
      </c>
      <c r="GY13" s="177">
        <f t="shared" si="35"/>
        <v>214.80000000000095</v>
      </c>
      <c r="GZ13" s="177">
        <f t="shared" si="35"/>
        <v>215.70000000000095</v>
      </c>
      <c r="HA13" s="177">
        <f t="shared" si="35"/>
        <v>216.60000000000096</v>
      </c>
      <c r="HB13" s="177">
        <f t="shared" si="36"/>
        <v>217.50000000000097</v>
      </c>
      <c r="HC13" s="177">
        <f t="shared" si="36"/>
        <v>218.40000000000097</v>
      </c>
      <c r="HD13" s="177">
        <f t="shared" si="36"/>
        <v>219.30000000000098</v>
      </c>
      <c r="HE13" s="177">
        <f t="shared" si="36"/>
        <v>220.20000000000098</v>
      </c>
      <c r="HF13" s="177">
        <f t="shared" si="36"/>
        <v>221.10000000000099</v>
      </c>
      <c r="HG13" s="177">
        <f t="shared" si="36"/>
        <v>222.00000000000099</v>
      </c>
      <c r="HH13" s="177">
        <f t="shared" si="36"/>
        <v>222.900000000001</v>
      </c>
      <c r="HI13" s="177">
        <f t="shared" si="36"/>
        <v>223.80000000000101</v>
      </c>
      <c r="HJ13" s="177">
        <f t="shared" si="36"/>
        <v>224.70000000000101</v>
      </c>
      <c r="HK13" s="177">
        <f t="shared" si="36"/>
        <v>225.60000000000102</v>
      </c>
      <c r="HL13" s="177">
        <f t="shared" si="36"/>
        <v>226.50000000000102</v>
      </c>
      <c r="HM13" s="177">
        <f t="shared" si="36"/>
        <v>227.40000000000103</v>
      </c>
      <c r="HN13" s="177">
        <f t="shared" si="36"/>
        <v>228.30000000000103</v>
      </c>
      <c r="HO13" s="177">
        <f t="shared" si="36"/>
        <v>229.20000000000104</v>
      </c>
      <c r="HP13" s="177">
        <f t="shared" si="36"/>
        <v>230.10000000000105</v>
      </c>
      <c r="HQ13" s="177">
        <f t="shared" si="36"/>
        <v>231.00000000000105</v>
      </c>
      <c r="HR13" s="177">
        <f t="shared" si="37"/>
        <v>231.90000000000106</v>
      </c>
      <c r="HS13" s="177">
        <f t="shared" si="37"/>
        <v>232.80000000000106</v>
      </c>
      <c r="HT13" s="177">
        <f t="shared" si="37"/>
        <v>233.70000000000107</v>
      </c>
      <c r="HU13" s="177">
        <f t="shared" si="37"/>
        <v>234.60000000000107</v>
      </c>
      <c r="HV13" s="177">
        <f t="shared" si="37"/>
        <v>235.50000000000108</v>
      </c>
      <c r="HW13" s="177">
        <f t="shared" si="37"/>
        <v>236.40000000000109</v>
      </c>
      <c r="HX13" s="177">
        <f t="shared" si="37"/>
        <v>237.30000000000109</v>
      </c>
      <c r="HY13" s="177">
        <f t="shared" si="37"/>
        <v>238.2000000000011</v>
      </c>
      <c r="HZ13" s="177">
        <f t="shared" si="37"/>
        <v>239.1000000000011</v>
      </c>
      <c r="IA13" s="192">
        <f t="shared" si="21"/>
        <v>239.9990000000011</v>
      </c>
      <c r="IB13" s="193">
        <f t="shared" si="10"/>
        <v>0</v>
      </c>
      <c r="IC13" s="193">
        <f t="shared" ref="IC13:IE28" si="47">IF(ISNONTEXT($Q13),IF($G13="R",_xlfn.BETA.DIST(AJ13,$M13,$N13,FALSE,$B13,$D13),_xlfn.BETA.DIST(AJ13,$N13,$M13,FALSE,$B13,$D13)),NA())</f>
        <v>4.0969758448889211E-3</v>
      </c>
      <c r="ID13" s="193">
        <f t="shared" si="47"/>
        <v>4.4621604376416345E-3</v>
      </c>
      <c r="IE13" s="193">
        <f t="shared" si="47"/>
        <v>4.6882077418606855E-3</v>
      </c>
      <c r="IF13" s="193">
        <f t="shared" si="43"/>
        <v>4.8536857098160921E-3</v>
      </c>
      <c r="IG13" s="193">
        <f t="shared" si="43"/>
        <v>4.9845968386916361E-3</v>
      </c>
      <c r="IH13" s="193">
        <f t="shared" si="43"/>
        <v>5.0929507105847791E-3</v>
      </c>
      <c r="II13" s="193">
        <f t="shared" si="43"/>
        <v>5.1853337730209193E-3</v>
      </c>
      <c r="IJ13" s="193">
        <f t="shared" si="43"/>
        <v>5.2657676228903445E-3</v>
      </c>
      <c r="IK13" s="193">
        <f t="shared" si="43"/>
        <v>5.3368966147113216E-3</v>
      </c>
      <c r="IL13" s="193">
        <f t="shared" si="43"/>
        <v>5.4005567560413232E-3</v>
      </c>
      <c r="IM13" s="193">
        <f t="shared" si="43"/>
        <v>5.4580771610570717E-3</v>
      </c>
      <c r="IN13" s="193">
        <f t="shared" si="43"/>
        <v>5.510452363824872E-3</v>
      </c>
      <c r="IO13" s="193">
        <f t="shared" si="43"/>
        <v>5.5584468207871308E-3</v>
      </c>
      <c r="IP13" s="193">
        <f t="shared" si="43"/>
        <v>5.6026613795297732E-3</v>
      </c>
      <c r="IQ13" s="193">
        <f t="shared" si="43"/>
        <v>5.6435772462483155E-3</v>
      </c>
      <c r="IR13" s="193">
        <f t="shared" si="43"/>
        <v>5.6815860405376095E-3</v>
      </c>
      <c r="IS13" s="193">
        <f t="shared" si="43"/>
        <v>5.7170109223233199E-3</v>
      </c>
      <c r="IT13" s="193">
        <f t="shared" si="43"/>
        <v>5.7501218050275277E-3</v>
      </c>
      <c r="IU13" s="193">
        <f t="shared" si="43"/>
        <v>5.7811465425396547E-3</v>
      </c>
      <c r="IV13" s="193">
        <f t="shared" si="43"/>
        <v>5.8102793086049166E-3</v>
      </c>
      <c r="IW13" s="193">
        <f t="shared" si="43"/>
        <v>5.8376869766151949E-3</v>
      </c>
      <c r="IX13" s="193">
        <f t="shared" si="43"/>
        <v>5.8635140482917493E-3</v>
      </c>
      <c r="IY13" s="193">
        <f t="shared" si="43"/>
        <v>5.8878865114820036E-3</v>
      </c>
      <c r="IZ13" s="193">
        <f t="shared" si="43"/>
        <v>5.910914895645521E-3</v>
      </c>
      <c r="JA13" s="193">
        <f t="shared" si="43"/>
        <v>5.9326967179809328E-3</v>
      </c>
      <c r="JB13" s="193">
        <f t="shared" si="43"/>
        <v>5.9533184609595856E-3</v>
      </c>
      <c r="JC13" s="193">
        <f t="shared" si="43"/>
        <v>5.9728571854050696E-3</v>
      </c>
      <c r="JD13" s="193">
        <f t="shared" si="43"/>
        <v>5.9913818571522438E-3</v>
      </c>
      <c r="JE13" s="193">
        <f t="shared" si="43"/>
        <v>6.0089544464478513E-3</v>
      </c>
      <c r="JF13" s="193">
        <f t="shared" si="43"/>
        <v>6.0256308454348225E-3</v>
      </c>
      <c r="JG13" s="193">
        <f t="shared" si="43"/>
        <v>6.0414616388194996E-3</v>
      </c>
      <c r="JH13" s="193">
        <f t="shared" si="43"/>
        <v>6.0564927551450326E-3</v>
      </c>
      <c r="JI13" s="193">
        <f t="shared" si="43"/>
        <v>6.0707660202822724E-3</v>
      </c>
      <c r="JJ13" s="193">
        <f t="shared" si="43"/>
        <v>6.0843196303065608E-3</v>
      </c>
      <c r="JK13" s="193">
        <f t="shared" si="43"/>
        <v>6.0971885575021581E-3</v>
      </c>
      <c r="JL13" s="193">
        <f t="shared" si="43"/>
        <v>6.1094049005707383E-3</v>
      </c>
      <c r="JM13" s="193">
        <f t="shared" si="43"/>
        <v>6.1209981880312857E-3</v>
      </c>
      <c r="JN13" s="193">
        <f t="shared" si="43"/>
        <v>6.1319956421488726E-3</v>
      </c>
      <c r="JO13" s="193">
        <f t="shared" si="43"/>
        <v>6.1424224094180505E-3</v>
      </c>
      <c r="JP13" s="193">
        <f t="shared" si="43"/>
        <v>6.1523017625766422E-3</v>
      </c>
      <c r="JQ13" s="193">
        <f t="shared" si="43"/>
        <v>6.1616552782802316E-3</v>
      </c>
      <c r="JR13" s="193">
        <f t="shared" si="43"/>
        <v>6.1705029938827908E-3</v>
      </c>
      <c r="JS13" s="193">
        <f t="shared" si="43"/>
        <v>6.1788635462110292E-3</v>
      </c>
      <c r="JT13" s="193">
        <f t="shared" si="43"/>
        <v>6.1867542947633726E-3</v>
      </c>
      <c r="JU13" s="193">
        <f t="shared" si="43"/>
        <v>6.1941914313885836E-3</v>
      </c>
      <c r="JV13" s="193">
        <f t="shared" si="43"/>
        <v>6.2011900781883652E-3</v>
      </c>
      <c r="JW13" s="193">
        <f t="shared" si="43"/>
        <v>6.2077643751301806E-3</v>
      </c>
      <c r="JX13" s="193">
        <f t="shared" si="43"/>
        <v>6.213927558641287E-3</v>
      </c>
      <c r="JY13" s="193">
        <f t="shared" si="43"/>
        <v>6.2196920322747339E-3</v>
      </c>
      <c r="JZ13" s="193">
        <f t="shared" si="43"/>
        <v>6.2250694303864285E-3</v>
      </c>
      <c r="KA13" s="193">
        <f t="shared" si="43"/>
        <v>6.2300706756345013E-3</v>
      </c>
      <c r="KB13" s="193">
        <f t="shared" si="43"/>
        <v>6.2347060310037972E-3</v>
      </c>
      <c r="KC13" s="193">
        <f t="shared" si="43"/>
        <v>6.238985146966209E-3</v>
      </c>
      <c r="KD13" s="193">
        <f t="shared" si="43"/>
        <v>6.242917104309075E-3</v>
      </c>
      <c r="KE13" s="193">
        <f t="shared" si="43"/>
        <v>6.24651045309659E-3</v>
      </c>
      <c r="KF13" s="193">
        <f t="shared" si="43"/>
        <v>6.2497732481715642E-3</v>
      </c>
      <c r="KG13" s="193">
        <f t="shared" si="43"/>
        <v>6.252713081555227E-3</v>
      </c>
      <c r="KH13" s="193">
        <f t="shared" si="43"/>
        <v>6.255337112059927E-3</v>
      </c>
      <c r="KI13" s="193">
        <f t="shared" si="43"/>
        <v>6.2576520923925093E-3</v>
      </c>
      <c r="KJ13" s="193">
        <f t="shared" si="43"/>
        <v>6.2596643939940013E-3</v>
      </c>
      <c r="KK13" s="193">
        <f t="shared" si="43"/>
        <v>6.2613800298332066E-3</v>
      </c>
      <c r="KL13" s="193">
        <f t="shared" si="43"/>
        <v>6.2628046753474553E-3</v>
      </c>
      <c r="KM13" s="193">
        <f t="shared" si="43"/>
        <v>6.2639436877023752E-3</v>
      </c>
      <c r="KN13" s="193">
        <f t="shared" si="24"/>
        <v>6.2648021235238707E-3</v>
      </c>
      <c r="KO13" s="193">
        <f t="shared" ref="KO13:KQ28" si="48">IF(ISNONTEXT($Q13),IF($G13="R",_xlfn.BETA.DIST(CV13,$M13,$N13,FALSE,$B13,$D13),_xlfn.BETA.DIST(CV13,$N13,$M13,FALSE,$B13,$D13)),NA())</f>
        <v>6.2653847552390611E-3</v>
      </c>
      <c r="KP13" s="193">
        <f t="shared" si="48"/>
        <v>6.2656960861485226E-3</v>
      </c>
      <c r="KQ13" s="193">
        <f t="shared" si="48"/>
        <v>6.2657403643393448E-3</v>
      </c>
      <c r="KR13" s="193">
        <f t="shared" si="44"/>
        <v>6.2655215955373404E-3</v>
      </c>
      <c r="KS13" s="193">
        <f t="shared" si="44"/>
        <v>6.2650435549866925E-3</v>
      </c>
      <c r="KT13" s="193">
        <f t="shared" si="44"/>
        <v>6.2643097984365244E-3</v>
      </c>
      <c r="KU13" s="193">
        <f t="shared" si="44"/>
        <v>6.2633236723059439E-3</v>
      </c>
      <c r="KV13" s="193">
        <f t="shared" si="44"/>
        <v>6.2620883230921605E-3</v>
      </c>
      <c r="KW13" s="193">
        <f t="shared" si="44"/>
        <v>6.2606067060799585E-3</v>
      </c>
      <c r="KX13" s="193">
        <f t="shared" si="44"/>
        <v>6.2588815934052459E-3</v>
      </c>
      <c r="KY13" s="193">
        <f t="shared" si="44"/>
        <v>6.2569155815203528E-3</v>
      </c>
      <c r="KZ13" s="193">
        <f t="shared" si="44"/>
        <v>6.2547110981042648E-3</v>
      </c>
      <c r="LA13" s="193">
        <f t="shared" si="44"/>
        <v>6.2522704084569305E-3</v>
      </c>
      <c r="LB13" s="193">
        <f t="shared" si="44"/>
        <v>6.2495956214130991E-3</v>
      </c>
      <c r="LC13" s="193">
        <f t="shared" si="44"/>
        <v>6.2466886948078981E-3</v>
      </c>
      <c r="LD13" s="193">
        <f t="shared" si="44"/>
        <v>6.2435514405233166E-3</v>
      </c>
      <c r="LE13" s="193">
        <f t="shared" si="44"/>
        <v>6.2401855291421273E-3</v>
      </c>
      <c r="LF13" s="193">
        <f t="shared" si="44"/>
        <v>6.2365924942332385E-3</v>
      </c>
      <c r="LG13" s="193">
        <f t="shared" si="44"/>
        <v>6.2327737362903165E-3</v>
      </c>
      <c r="LH13" s="193">
        <f t="shared" si="44"/>
        <v>6.2287305263434142E-3</v>
      </c>
      <c r="LI13" s="193">
        <f t="shared" si="44"/>
        <v>6.2244640092615038E-3</v>
      </c>
      <c r="LJ13" s="193">
        <f t="shared" si="44"/>
        <v>6.2199752067620883E-3</v>
      </c>
      <c r="LK13" s="193">
        <f t="shared" si="44"/>
        <v>6.2152650201424842E-3</v>
      </c>
      <c r="LL13" s="193">
        <f t="shared" si="44"/>
        <v>6.2103342327459333E-3</v>
      </c>
      <c r="LM13" s="193">
        <f t="shared" si="44"/>
        <v>6.2051835121743259E-3</v>
      </c>
      <c r="LN13" s="193">
        <f t="shared" si="44"/>
        <v>6.1998134122580977E-3</v>
      </c>
      <c r="LO13" s="193">
        <f t="shared" si="44"/>
        <v>6.1942243747926708E-3</v>
      </c>
      <c r="LP13" s="193">
        <f t="shared" si="44"/>
        <v>6.1884167310497264E-3</v>
      </c>
      <c r="LQ13" s="193">
        <f t="shared" si="44"/>
        <v>6.1823907030705743E-3</v>
      </c>
      <c r="LR13" s="193">
        <f t="shared" si="44"/>
        <v>6.1761464047479188E-3</v>
      </c>
      <c r="LS13" s="193">
        <f t="shared" si="44"/>
        <v>6.169683842701384E-3</v>
      </c>
      <c r="LT13" s="193">
        <f t="shared" si="44"/>
        <v>6.1630029169512813E-3</v>
      </c>
      <c r="LU13" s="193">
        <f t="shared" si="44"/>
        <v>6.156103421394294E-3</v>
      </c>
      <c r="LV13" s="193">
        <f t="shared" si="44"/>
        <v>6.1489850440838937E-3</v>
      </c>
      <c r="LW13" s="193">
        <f t="shared" si="44"/>
        <v>6.1416473673175367E-3</v>
      </c>
      <c r="LX13" s="193">
        <f t="shared" si="44"/>
        <v>6.1340898675319071E-3</v>
      </c>
      <c r="LY13" s="193">
        <f t="shared" si="44"/>
        <v>6.126311915006735E-3</v>
      </c>
      <c r="LZ13" s="193">
        <f t="shared" si="44"/>
        <v>6.1183127733768867E-3</v>
      </c>
      <c r="MA13" s="193">
        <f t="shared" si="44"/>
        <v>6.1100915989518029E-3</v>
      </c>
      <c r="MB13" s="193">
        <f t="shared" si="44"/>
        <v>6.1016474398404444E-3</v>
      </c>
      <c r="MC13" s="193">
        <f t="shared" si="44"/>
        <v>6.092979234879275E-3</v>
      </c>
      <c r="MD13" s="193">
        <f t="shared" si="44"/>
        <v>6.0840858123599444E-3</v>
      </c>
      <c r="ME13" s="193">
        <f t="shared" si="44"/>
        <v>6.0749658885525647E-3</v>
      </c>
      <c r="MF13" s="193">
        <f t="shared" si="44"/>
        <v>6.0656180660196559E-3</v>
      </c>
      <c r="MG13" s="193">
        <f t="shared" si="44"/>
        <v>6.0560408317149421E-3</v>
      </c>
      <c r="MH13" s="193">
        <f t="shared" si="44"/>
        <v>6.046232554860349E-3</v>
      </c>
      <c r="MI13" s="193">
        <f t="shared" si="44"/>
        <v>6.0361914845935179E-3</v>
      </c>
      <c r="MJ13" s="193">
        <f t="shared" si="44"/>
        <v>6.0259157473772969E-3</v>
      </c>
      <c r="MK13" s="193">
        <f t="shared" si="44"/>
        <v>6.015403344161457E-3</v>
      </c>
      <c r="ML13" s="193">
        <f t="shared" si="44"/>
        <v>6.0046521472859335E-3</v>
      </c>
      <c r="MM13" s="193">
        <f t="shared" si="44"/>
        <v>5.9936598971135667E-3</v>
      </c>
      <c r="MN13" s="193">
        <f t="shared" si="44"/>
        <v>5.9824241983791326E-3</v>
      </c>
      <c r="MO13" s="193">
        <f t="shared" si="44"/>
        <v>5.9709425162400263E-3</v>
      </c>
      <c r="MP13" s="193">
        <f t="shared" si="44"/>
        <v>5.9592121720125103E-3</v>
      </c>
      <c r="MQ13" s="193">
        <f t="shared" si="44"/>
        <v>5.9472303385758414E-3</v>
      </c>
      <c r="MR13" s="193">
        <f t="shared" si="44"/>
        <v>5.9349940354248209E-3</v>
      </c>
      <c r="MS13" s="193">
        <f t="shared" si="44"/>
        <v>5.9225001233494702E-3</v>
      </c>
      <c r="MT13" s="193">
        <f t="shared" si="44"/>
        <v>5.9097452987184494E-3</v>
      </c>
      <c r="MU13" s="193">
        <f t="shared" si="44"/>
        <v>5.8967260873405807E-3</v>
      </c>
      <c r="MV13" s="193">
        <f t="shared" si="44"/>
        <v>5.8834388378764093E-3</v>
      </c>
      <c r="MW13" s="193">
        <f t="shared" si="44"/>
        <v>5.8698797147689911E-3</v>
      </c>
      <c r="MX13" s="193">
        <f t="shared" si="44"/>
        <v>5.856044690660177E-3</v>
      </c>
      <c r="MY13" s="193">
        <f t="shared" si="44"/>
        <v>5.8419295382553648E-3</v>
      </c>
      <c r="MZ13" s="193">
        <f t="shared" si="25"/>
        <v>5.827529821596073E-3</v>
      </c>
      <c r="NA13" s="193">
        <f t="shared" ref="NA13:NC28" si="49">IF(ISNONTEXT($Q13),IF($G13="R",_xlfn.BETA.DIST(FH13,$M13,$N13,FALSE,$B13,$D13),_xlfn.BETA.DIST(FH13,$N13,$M13,FALSE,$B13,$D13)),NA())</f>
        <v>5.8128408866957356E-3</v>
      </c>
      <c r="NB13" s="193">
        <f t="shared" si="49"/>
        <v>5.7978578514897268E-3</v>
      </c>
      <c r="NC13" s="193">
        <f t="shared" si="49"/>
        <v>5.7825755950456177E-3</v>
      </c>
      <c r="ND13" s="193">
        <f t="shared" si="45"/>
        <v>5.7669887459744131E-3</v>
      </c>
      <c r="NE13" s="193">
        <f t="shared" si="45"/>
        <v>5.7510916699772818E-3</v>
      </c>
      <c r="NF13" s="193">
        <f t="shared" si="45"/>
        <v>5.7348784564556733E-3</v>
      </c>
      <c r="NG13" s="193">
        <f t="shared" si="45"/>
        <v>5.7183429041051358E-3</v>
      </c>
      <c r="NH13" s="193">
        <f t="shared" si="45"/>
        <v>5.7014785054047114E-3</v>
      </c>
      <c r="NI13" s="193">
        <f t="shared" si="45"/>
        <v>5.6842784299043474E-3</v>
      </c>
      <c r="NJ13" s="193">
        <f t="shared" si="45"/>
        <v>5.6667355062021661E-3</v>
      </c>
      <c r="NK13" s="193">
        <f t="shared" si="45"/>
        <v>5.6488422024914752E-3</v>
      </c>
      <c r="NL13" s="193">
        <f t="shared" si="45"/>
        <v>5.6305906055439418E-3</v>
      </c>
      <c r="NM13" s="193">
        <f t="shared" si="45"/>
        <v>5.611972397980166E-3</v>
      </c>
      <c r="NN13" s="193">
        <f t="shared" si="45"/>
        <v>5.5929788336617015E-3</v>
      </c>
      <c r="NO13" s="193">
        <f t="shared" si="45"/>
        <v>5.573600711019022E-3</v>
      </c>
      <c r="NP13" s="193">
        <f t="shared" si="45"/>
        <v>5.5538283441077755E-3</v>
      </c>
      <c r="NQ13" s="193">
        <f t="shared" si="45"/>
        <v>5.5336515311604382E-3</v>
      </c>
      <c r="NR13" s="193">
        <f t="shared" si="45"/>
        <v>5.5130595203716111E-3</v>
      </c>
      <c r="NS13" s="193">
        <f t="shared" si="45"/>
        <v>5.4920409726222121E-3</v>
      </c>
      <c r="NT13" s="193">
        <f t="shared" si="45"/>
        <v>5.4705839208099962E-3</v>
      </c>
      <c r="NU13" s="193">
        <f t="shared" si="45"/>
        <v>5.4486757254102814E-3</v>
      </c>
      <c r="NV13" s="193">
        <f t="shared" si="45"/>
        <v>5.4263030258406182E-3</v>
      </c>
      <c r="NW13" s="193">
        <f t="shared" si="45"/>
        <v>5.4034516871450814E-3</v>
      </c>
      <c r="NX13" s="193">
        <f t="shared" si="45"/>
        <v>5.3801067414466852E-3</v>
      </c>
      <c r="NY13" s="193">
        <f t="shared" si="45"/>
        <v>5.3562523235381795E-3</v>
      </c>
      <c r="NZ13" s="193">
        <f t="shared" si="45"/>
        <v>5.3318715998903719E-3</v>
      </c>
      <c r="OA13" s="193">
        <f t="shared" si="45"/>
        <v>5.3069466902504227E-3</v>
      </c>
      <c r="OB13" s="193">
        <f t="shared" si="45"/>
        <v>5.2814585808774695E-3</v>
      </c>
      <c r="OC13" s="193">
        <f t="shared" si="45"/>
        <v>5.2553870283154865E-3</v>
      </c>
      <c r="OD13" s="193">
        <f t="shared" si="45"/>
        <v>5.2287104524291698E-3</v>
      </c>
      <c r="OE13" s="193">
        <f t="shared" si="45"/>
        <v>5.2014058172220115E-3</v>
      </c>
      <c r="OF13" s="193">
        <f t="shared" si="45"/>
        <v>5.1734484977097777E-3</v>
      </c>
      <c r="OG13" s="193">
        <f t="shared" si="45"/>
        <v>5.1448121308284743E-3</v>
      </c>
      <c r="OH13" s="193">
        <f t="shared" si="45"/>
        <v>5.1154684480028021E-3</v>
      </c>
      <c r="OI13" s="193">
        <f t="shared" si="45"/>
        <v>5.0853870865753175E-3</v>
      </c>
      <c r="OJ13" s="193">
        <f t="shared" si="45"/>
        <v>5.0545353767805371E-3</v>
      </c>
      <c r="OK13" s="193">
        <f t="shared" si="45"/>
        <v>5.0228781003201217E-3</v>
      </c>
      <c r="OL13" s="193">
        <f t="shared" si="45"/>
        <v>4.9903772158264807E-3</v>
      </c>
      <c r="OM13" s="193">
        <f t="shared" si="45"/>
        <v>4.956991545556161E-3</v>
      </c>
      <c r="ON13" s="193">
        <f t="shared" si="45"/>
        <v>4.9226764164836626E-3</v>
      </c>
      <c r="OO13" s="193">
        <f t="shared" si="45"/>
        <v>4.8873832475086103E-3</v>
      </c>
      <c r="OP13" s="193">
        <f t="shared" si="45"/>
        <v>4.8510590726624746E-3</v>
      </c>
      <c r="OQ13" s="193">
        <f t="shared" si="45"/>
        <v>4.8136459878963195E-3</v>
      </c>
      <c r="OR13" s="193">
        <f t="shared" si="45"/>
        <v>4.7750805061018975E-3</v>
      </c>
      <c r="OS13" s="193">
        <f t="shared" si="45"/>
        <v>4.7352928012672733E-3</v>
      </c>
      <c r="OT13" s="193">
        <f t="shared" si="45"/>
        <v>4.694205817824185E-3</v>
      </c>
      <c r="OU13" s="193">
        <f t="shared" si="45"/>
        <v>4.6517342149345687E-3</v>
      </c>
      <c r="OV13" s="193">
        <f t="shared" si="45"/>
        <v>4.607783107166104E-3</v>
      </c>
      <c r="OW13" s="193">
        <f t="shared" si="45"/>
        <v>4.5622465519847763E-3</v>
      </c>
      <c r="OX13" s="193">
        <f t="shared" si="45"/>
        <v>4.5150057196907305E-3</v>
      </c>
      <c r="OY13" s="193">
        <f t="shared" si="45"/>
        <v>4.4659266613109308E-3</v>
      </c>
      <c r="OZ13" s="193">
        <f t="shared" si="45"/>
        <v>4.4148575622810181E-3</v>
      </c>
      <c r="PA13" s="193">
        <f t="shared" si="45"/>
        <v>4.3616253311187479E-3</v>
      </c>
      <c r="PB13" s="193">
        <f t="shared" si="45"/>
        <v>4.3060313175579089E-3</v>
      </c>
      <c r="PC13" s="193">
        <f t="shared" si="45"/>
        <v>4.2478458757610428E-3</v>
      </c>
      <c r="PD13" s="193">
        <f t="shared" si="45"/>
        <v>4.1868013725345028E-3</v>
      </c>
      <c r="PE13" s="193">
        <f t="shared" si="45"/>
        <v>4.1225830672348461E-3</v>
      </c>
      <c r="PF13" s="193">
        <f t="shared" si="45"/>
        <v>4.0548170247361893E-3</v>
      </c>
      <c r="PG13" s="193">
        <f t="shared" si="45"/>
        <v>3.9830538060508418E-3</v>
      </c>
      <c r="PH13" s="193">
        <f t="shared" si="45"/>
        <v>3.9067460075034388E-3</v>
      </c>
      <c r="PI13" s="193">
        <f t="shared" si="45"/>
        <v>3.825216594329257E-3</v>
      </c>
      <c r="PJ13" s="193">
        <f t="shared" si="45"/>
        <v>3.737613024132978E-3</v>
      </c>
      <c r="PK13" s="193">
        <f t="shared" si="45"/>
        <v>3.6428386236840569E-3</v>
      </c>
      <c r="PL13" s="193">
        <f t="shared" si="26"/>
        <v>3.5394459496037212E-3</v>
      </c>
      <c r="PM13" s="193">
        <f t="shared" si="14"/>
        <v>3.4254632136769825E-3</v>
      </c>
      <c r="PN13" s="193">
        <f t="shared" si="14"/>
        <v>3.2980950154762861E-3</v>
      </c>
      <c r="PO13" s="193">
        <f t="shared" si="14"/>
        <v>3.1531669208574036E-3</v>
      </c>
      <c r="PP13" s="193">
        <f t="shared" si="14"/>
        <v>2.9839884725435619E-3</v>
      </c>
      <c r="PQ13" s="193">
        <f t="shared" si="14"/>
        <v>2.7786812226889795E-3</v>
      </c>
      <c r="PR13" s="193">
        <f t="shared" si="14"/>
        <v>2.512411554404138E-3</v>
      </c>
      <c r="PS13" s="193">
        <f t="shared" si="14"/>
        <v>2.1140086932169861E-3</v>
      </c>
      <c r="PT13" s="193">
        <f t="shared" si="14"/>
        <v>3.8620505570482468E-4</v>
      </c>
    </row>
    <row r="14" spans="1:449" hidden="1" x14ac:dyDescent="0.45">
      <c r="A14" s="20">
        <v>11</v>
      </c>
      <c r="B14" s="115"/>
      <c r="C14" s="115"/>
      <c r="D14" s="115"/>
      <c r="E14" s="110" t="str">
        <f t="shared" si="15"/>
        <v/>
      </c>
      <c r="F14" s="21" t="str">
        <f t="shared" si="16"/>
        <v/>
      </c>
      <c r="G14" s="22" t="str">
        <f t="shared" si="17"/>
        <v/>
      </c>
      <c r="H14" s="23" t="str">
        <f>IF(F14="","",IF(OR($F14&lt;Skew!$B$3,$F14=Skew!$B$3),IF($F14&gt;Skew!$C$3,Skew!$A$3,IF($F14&gt;Skew!$C$4,Skew!$A$4,IF($F14&gt;Skew!$C$5,Skew!$A$5,IF($F14&gt;Skew!$C$6,Skew!$A$6,IF($F14&gt;Skew!$C$7,Skew!$A$7,IF($F14&gt;Skew!$C$8,Skew!$A$8,IF($F14&gt;Skew!$C$9,Skew!$A$9,IF($F14&gt;Skew!$C$10,Skew!$A$10,IF($F14&gt;Skew!$C$11,Skew!$A$11,IF($F14&gt;Skew!$C$12,Skew!$A$12,IF($F14&gt;Skew!$C$13,Skew!$A$13,IF($F14&gt;Skew!$C$14,Skew!$A$14,IF($F14&gt;Skew!$C$15,Skew!$A$15,IF($F14&gt;Skew!$C$16,Skew!$A$16,Skew!$A$17)
)))))))))))))))</f>
        <v/>
      </c>
      <c r="I14" s="22" t="str">
        <f>IF(F14="","",MATCH(H14,Skew!$A$3:$A$17,0))</f>
        <v/>
      </c>
      <c r="J14" s="22" t="str">
        <f t="shared" si="0"/>
        <v/>
      </c>
      <c r="K14" s="24"/>
      <c r="L14" s="22" t="str">
        <f>IF(OR(F14="",K14=""),"",MATCH(K14,Confidence!$A$3:$A$12,0))</f>
        <v/>
      </c>
      <c r="M14" s="25" t="str">
        <f t="shared" si="1"/>
        <v/>
      </c>
      <c r="N14" s="25" t="str">
        <f t="shared" si="2"/>
        <v/>
      </c>
      <c r="O14" s="22"/>
      <c r="P14" s="102" t="str">
        <f t="shared" si="3"/>
        <v/>
      </c>
      <c r="Q14" s="102" t="str">
        <f t="shared" si="4"/>
        <v/>
      </c>
      <c r="R14" s="37" t="str">
        <f t="shared" si="5"/>
        <v/>
      </c>
      <c r="S14" s="115"/>
      <c r="T14" s="204" t="str">
        <f>IF(AND(B14&gt;0,C14&gt;0,D14&gt;0,M14&gt;0,N14&gt;0,S14&gt;0,NOT(K14="")),ABS(VLOOKUP($S$1,VLookups!$A$30:$B$31,2,FALSE)-_xlfn.BETA.DIST(S14,IF(G14="L",N14,M14),IF(G14="L",M14,N14),TRUE,B14,D14)),"")</f>
        <v/>
      </c>
      <c r="U14" s="112" t="str">
        <f>IF(OR($M14="",$N14=""),"",_xlfn.BETA.INV(ABS(VLOOKUP($S$1,VLookups!$A$30:$B$31,2,FALSE)-U$3),IF($G14="L",$N14,$M14),IF($G14="L",$M14,$N14),$B14,$D14))</f>
        <v/>
      </c>
      <c r="V14" s="113" t="str">
        <f>IF(OR($M14="",$N14=""),"",_xlfn.BETA.INV(ABS(VLOOKUP($S$1,VLookups!$A$30:$B$31,2,FALSE)-V$3),IF($G14="L",$N14,$M14),IF($G14="L",$M14,$N14),$B14,$D14))</f>
        <v/>
      </c>
      <c r="W14" s="112" t="str">
        <f>IF(OR($M14="",$N14=""),"",_xlfn.BETA.INV(ABS(VLOOKUP($S$1,VLookups!$A$30:$B$31,2,FALSE)-W$3),IF($G14="L",$N14,$M14),IF($G14="L",$M14,$N14),$B14,$D14))</f>
        <v/>
      </c>
      <c r="X14" s="113" t="str">
        <f>IF(OR($M14="",$N14=""),"",_xlfn.BETA.INV(ABS(VLOOKUP($S$1,VLookups!$A$30:$B$31,2,FALSE)-X$3),IF($G14="L",$N14,$M14),IF($G14="L",$M14,$N14),$B14,$D14))</f>
        <v/>
      </c>
      <c r="Y14" s="112" t="str">
        <f>IF(OR($M14="",$N14=""),"",_xlfn.BETA.INV(ABS(VLOOKUP($S$1,VLookups!$A$30:$B$31,2,FALSE)-Y$3),IF($G14="L",$N14,$M14),IF($G14="L",$M14,$N14),$B14,$D14))</f>
        <v/>
      </c>
      <c r="Z14" s="113" t="str">
        <f>IF(OR($M14="",$N14=""),"",_xlfn.BETA.INV(ABS(VLOOKUP($S$1,VLookups!$A$30:$B$31,2,FALSE)-Z$3),IF($G14="L",$N14,$M14),IF($G14="L",$M14,$N14),$B14,$D14))</f>
        <v/>
      </c>
      <c r="AA14" s="112" t="str">
        <f>IF(OR($M14="",$N14=""),"",_xlfn.BETA.INV(ABS(VLOOKUP($S$1,VLookups!$A$30:$B$31,2,FALSE)-AA$3),IF($G14="L",$N14,$M14),IF($G14="L",$M14,$N14),$B14,$D14))</f>
        <v/>
      </c>
      <c r="AB14" s="113" t="str">
        <f>IF(OR($M14="",$N14=""),"",_xlfn.BETA.INV(ABS(VLOOKUP($S$1,VLookups!$A$30:$B$31,2,FALSE)-AB$3),IF($G14="L",$N14,$M14),IF($G14="L",$M14,$N14),$B14,$D14))</f>
        <v/>
      </c>
      <c r="AC14" s="112" t="str">
        <f>IF(OR($M14="",$N14=""),"",_xlfn.BETA.INV(ABS(VLOOKUP($S$1,VLookups!$A$30:$B$31,2,FALSE)-AC$3),IF($G14="L",$N14,$M14),IF($G14="L",$M14,$N14),$B14,$D14))</f>
        <v/>
      </c>
      <c r="AD14" s="113" t="str">
        <f>IF(OR($M14="",$N14=""),"",_xlfn.BETA.INV(ABS(VLOOKUP($S$1,VLookups!$A$30:$B$31,2,FALSE)-AD$3),IF($G14="L",$N14,$M14),IF($G14="L",$M14,$N14),$B14,$D14))</f>
        <v/>
      </c>
      <c r="AE14" s="112" t="str">
        <f>IF(OR($M14="",$N14=""),"",_xlfn.BETA.INV(ABS(VLOOKUP($S$1,VLookups!$A$30:$B$31,2,FALSE)-AE$3),IF($G14="L",$N14,$M14),IF($G14="L",$M14,$N14),$B14,$D14))</f>
        <v/>
      </c>
      <c r="AF14" s="113" t="str">
        <f>IF(OR($M14="",$N14=""),"",_xlfn.BETA.INV(ABS(VLOOKUP($S$1,VLookups!$A$30:$B$31,2,FALSE)-AF$3),IF($G14="L",$N14,$M14),IF($G14="L",$M14,$N14),$B14,$D14))</f>
        <v/>
      </c>
      <c r="AG14" s="15"/>
      <c r="AH14" s="194" t="str">
        <f t="shared" si="18"/>
        <v/>
      </c>
      <c r="AI14" s="192" t="str">
        <f t="shared" si="19"/>
        <v/>
      </c>
      <c r="AJ14" s="177" t="str">
        <f t="shared" si="46"/>
        <v/>
      </c>
      <c r="AK14" s="177" t="str">
        <f t="shared" si="27"/>
        <v/>
      </c>
      <c r="AL14" s="177" t="str">
        <f t="shared" si="27"/>
        <v/>
      </c>
      <c r="AM14" s="177" t="str">
        <f t="shared" si="27"/>
        <v/>
      </c>
      <c r="AN14" s="177" t="str">
        <f t="shared" si="27"/>
        <v/>
      </c>
      <c r="AO14" s="177" t="str">
        <f t="shared" si="27"/>
        <v/>
      </c>
      <c r="AP14" s="177" t="str">
        <f t="shared" si="27"/>
        <v/>
      </c>
      <c r="AQ14" s="177" t="str">
        <f t="shared" si="27"/>
        <v/>
      </c>
      <c r="AR14" s="177" t="str">
        <f t="shared" si="27"/>
        <v/>
      </c>
      <c r="AS14" s="177" t="str">
        <f t="shared" si="27"/>
        <v/>
      </c>
      <c r="AT14" s="177" t="str">
        <f t="shared" si="27"/>
        <v/>
      </c>
      <c r="AU14" s="177" t="str">
        <f t="shared" si="27"/>
        <v/>
      </c>
      <c r="AV14" s="177" t="str">
        <f t="shared" si="27"/>
        <v/>
      </c>
      <c r="AW14" s="177" t="str">
        <f t="shared" si="27"/>
        <v/>
      </c>
      <c r="AX14" s="177" t="str">
        <f t="shared" si="27"/>
        <v/>
      </c>
      <c r="AY14" s="177" t="str">
        <f t="shared" si="27"/>
        <v/>
      </c>
      <c r="AZ14" s="177" t="str">
        <f t="shared" si="27"/>
        <v/>
      </c>
      <c r="BA14" s="177" t="str">
        <f t="shared" si="28"/>
        <v/>
      </c>
      <c r="BB14" s="177" t="str">
        <f t="shared" si="28"/>
        <v/>
      </c>
      <c r="BC14" s="177" t="str">
        <f t="shared" si="28"/>
        <v/>
      </c>
      <c r="BD14" s="177" t="str">
        <f t="shared" si="28"/>
        <v/>
      </c>
      <c r="BE14" s="177" t="str">
        <f t="shared" si="28"/>
        <v/>
      </c>
      <c r="BF14" s="177" t="str">
        <f t="shared" si="28"/>
        <v/>
      </c>
      <c r="BG14" s="177" t="str">
        <f t="shared" si="28"/>
        <v/>
      </c>
      <c r="BH14" s="177" t="str">
        <f t="shared" si="28"/>
        <v/>
      </c>
      <c r="BI14" s="177" t="str">
        <f t="shared" si="28"/>
        <v/>
      </c>
      <c r="BJ14" s="177" t="str">
        <f t="shared" si="28"/>
        <v/>
      </c>
      <c r="BK14" s="177" t="str">
        <f t="shared" si="28"/>
        <v/>
      </c>
      <c r="BL14" s="177" t="str">
        <f t="shared" si="28"/>
        <v/>
      </c>
      <c r="BM14" s="177" t="str">
        <f t="shared" si="28"/>
        <v/>
      </c>
      <c r="BN14" s="177" t="str">
        <f t="shared" si="28"/>
        <v/>
      </c>
      <c r="BO14" s="177" t="str">
        <f t="shared" si="28"/>
        <v/>
      </c>
      <c r="BP14" s="177" t="str">
        <f t="shared" si="28"/>
        <v/>
      </c>
      <c r="BQ14" s="177" t="str">
        <f t="shared" si="29"/>
        <v/>
      </c>
      <c r="BR14" s="177" t="str">
        <f t="shared" si="29"/>
        <v/>
      </c>
      <c r="BS14" s="177" t="str">
        <f t="shared" si="29"/>
        <v/>
      </c>
      <c r="BT14" s="177" t="str">
        <f t="shared" si="29"/>
        <v/>
      </c>
      <c r="BU14" s="177" t="str">
        <f t="shared" si="29"/>
        <v/>
      </c>
      <c r="BV14" s="177" t="str">
        <f t="shared" si="29"/>
        <v/>
      </c>
      <c r="BW14" s="177" t="str">
        <f t="shared" si="29"/>
        <v/>
      </c>
      <c r="BX14" s="177" t="str">
        <f t="shared" si="29"/>
        <v/>
      </c>
      <c r="BY14" s="177" t="str">
        <f t="shared" si="29"/>
        <v/>
      </c>
      <c r="BZ14" s="177" t="str">
        <f t="shared" si="29"/>
        <v/>
      </c>
      <c r="CA14" s="177" t="str">
        <f t="shared" si="29"/>
        <v/>
      </c>
      <c r="CB14" s="177" t="str">
        <f t="shared" si="29"/>
        <v/>
      </c>
      <c r="CC14" s="177" t="str">
        <f t="shared" si="29"/>
        <v/>
      </c>
      <c r="CD14" s="177" t="str">
        <f t="shared" si="29"/>
        <v/>
      </c>
      <c r="CE14" s="177" t="str">
        <f t="shared" si="29"/>
        <v/>
      </c>
      <c r="CF14" s="177" t="str">
        <f t="shared" si="29"/>
        <v/>
      </c>
      <c r="CG14" s="177" t="str">
        <f t="shared" si="30"/>
        <v/>
      </c>
      <c r="CH14" s="177" t="str">
        <f t="shared" si="30"/>
        <v/>
      </c>
      <c r="CI14" s="177" t="str">
        <f t="shared" si="30"/>
        <v/>
      </c>
      <c r="CJ14" s="177" t="str">
        <f t="shared" si="30"/>
        <v/>
      </c>
      <c r="CK14" s="177" t="str">
        <f t="shared" si="30"/>
        <v/>
      </c>
      <c r="CL14" s="177" t="str">
        <f t="shared" si="30"/>
        <v/>
      </c>
      <c r="CM14" s="177" t="str">
        <f t="shared" si="30"/>
        <v/>
      </c>
      <c r="CN14" s="177" t="str">
        <f t="shared" si="30"/>
        <v/>
      </c>
      <c r="CO14" s="177" t="str">
        <f t="shared" si="30"/>
        <v/>
      </c>
      <c r="CP14" s="177" t="str">
        <f t="shared" si="30"/>
        <v/>
      </c>
      <c r="CQ14" s="177" t="str">
        <f t="shared" si="30"/>
        <v/>
      </c>
      <c r="CR14" s="177" t="str">
        <f t="shared" si="30"/>
        <v/>
      </c>
      <c r="CS14" s="177" t="str">
        <f t="shared" si="30"/>
        <v/>
      </c>
      <c r="CT14" s="177" t="str">
        <f t="shared" si="30"/>
        <v/>
      </c>
      <c r="CU14" s="177" t="str">
        <f t="shared" si="30"/>
        <v/>
      </c>
      <c r="CV14" s="177" t="str">
        <f t="shared" si="30"/>
        <v/>
      </c>
      <c r="CW14" s="177" t="str">
        <f t="shared" si="22"/>
        <v/>
      </c>
      <c r="CX14" s="177" t="str">
        <f t="shared" si="22"/>
        <v/>
      </c>
      <c r="CY14" s="177" t="str">
        <f t="shared" si="22"/>
        <v/>
      </c>
      <c r="CZ14" s="177" t="str">
        <f t="shared" si="22"/>
        <v/>
      </c>
      <c r="DA14" s="177" t="str">
        <f t="shared" si="22"/>
        <v/>
      </c>
      <c r="DB14" s="177" t="str">
        <f t="shared" si="22"/>
        <v/>
      </c>
      <c r="DC14" s="177" t="str">
        <f t="shared" si="22"/>
        <v/>
      </c>
      <c r="DD14" s="177" t="str">
        <f t="shared" si="22"/>
        <v/>
      </c>
      <c r="DE14" s="177" t="str">
        <f t="shared" si="22"/>
        <v/>
      </c>
      <c r="DF14" s="177" t="str">
        <f t="shared" si="22"/>
        <v/>
      </c>
      <c r="DG14" s="177" t="str">
        <f t="shared" si="22"/>
        <v/>
      </c>
      <c r="DH14" s="177" t="str">
        <f t="shared" si="22"/>
        <v/>
      </c>
      <c r="DI14" s="177" t="str">
        <f t="shared" si="22"/>
        <v/>
      </c>
      <c r="DJ14" s="177" t="str">
        <f t="shared" si="22"/>
        <v/>
      </c>
      <c r="DK14" s="177" t="str">
        <f t="shared" si="22"/>
        <v/>
      </c>
      <c r="DL14" s="177" t="str">
        <f t="shared" si="42"/>
        <v/>
      </c>
      <c r="DM14" s="177" t="str">
        <f t="shared" si="42"/>
        <v/>
      </c>
      <c r="DN14" s="177" t="str">
        <f t="shared" si="42"/>
        <v/>
      </c>
      <c r="DO14" s="177" t="str">
        <f t="shared" si="42"/>
        <v/>
      </c>
      <c r="DP14" s="177" t="str">
        <f t="shared" si="42"/>
        <v/>
      </c>
      <c r="DQ14" s="177" t="str">
        <f t="shared" si="42"/>
        <v/>
      </c>
      <c r="DR14" s="177" t="str">
        <f t="shared" si="42"/>
        <v/>
      </c>
      <c r="DS14" s="177" t="str">
        <f t="shared" si="42"/>
        <v/>
      </c>
      <c r="DT14" s="177" t="str">
        <f t="shared" si="42"/>
        <v/>
      </c>
      <c r="DU14" s="177" t="str">
        <f t="shared" si="42"/>
        <v/>
      </c>
      <c r="DV14" s="177" t="str">
        <f t="shared" si="42"/>
        <v/>
      </c>
      <c r="DW14" s="177" t="str">
        <f t="shared" si="42"/>
        <v/>
      </c>
      <c r="DX14" s="177" t="str">
        <f t="shared" si="42"/>
        <v/>
      </c>
      <c r="DY14" s="177" t="str">
        <f t="shared" si="42"/>
        <v/>
      </c>
      <c r="DZ14" s="177" t="str">
        <f t="shared" si="42"/>
        <v/>
      </c>
      <c r="EA14" s="177" t="str">
        <f t="shared" si="42"/>
        <v/>
      </c>
      <c r="EB14" s="177" t="str">
        <f t="shared" si="31"/>
        <v/>
      </c>
      <c r="EC14" s="177" t="str">
        <f t="shared" si="31"/>
        <v/>
      </c>
      <c r="ED14" s="177" t="str">
        <f t="shared" si="31"/>
        <v/>
      </c>
      <c r="EE14" s="177" t="str">
        <f t="shared" si="31"/>
        <v/>
      </c>
      <c r="EF14" s="177" t="str">
        <f t="shared" si="31"/>
        <v/>
      </c>
      <c r="EG14" s="177" t="str">
        <f t="shared" si="31"/>
        <v/>
      </c>
      <c r="EH14" s="177" t="str">
        <f t="shared" si="31"/>
        <v/>
      </c>
      <c r="EI14" s="177" t="str">
        <f t="shared" si="31"/>
        <v/>
      </c>
      <c r="EJ14" s="177" t="str">
        <f t="shared" si="31"/>
        <v/>
      </c>
      <c r="EK14" s="177" t="str">
        <f t="shared" si="31"/>
        <v/>
      </c>
      <c r="EL14" s="177" t="str">
        <f t="shared" si="31"/>
        <v/>
      </c>
      <c r="EM14" s="177" t="str">
        <f t="shared" si="31"/>
        <v/>
      </c>
      <c r="EN14" s="177" t="str">
        <f t="shared" si="31"/>
        <v/>
      </c>
      <c r="EO14" s="177" t="str">
        <f t="shared" si="31"/>
        <v/>
      </c>
      <c r="EP14" s="177" t="str">
        <f t="shared" si="32"/>
        <v/>
      </c>
      <c r="EQ14" s="177" t="str">
        <f t="shared" si="32"/>
        <v/>
      </c>
      <c r="ER14" s="177" t="str">
        <f t="shared" si="32"/>
        <v/>
      </c>
      <c r="ES14" s="177" t="str">
        <f t="shared" si="32"/>
        <v/>
      </c>
      <c r="ET14" s="177" t="str">
        <f t="shared" si="32"/>
        <v/>
      </c>
      <c r="EU14" s="177" t="str">
        <f t="shared" si="32"/>
        <v/>
      </c>
      <c r="EV14" s="177" t="str">
        <f t="shared" si="32"/>
        <v/>
      </c>
      <c r="EW14" s="177" t="str">
        <f t="shared" si="32"/>
        <v/>
      </c>
      <c r="EX14" s="177" t="str">
        <f t="shared" si="32"/>
        <v/>
      </c>
      <c r="EY14" s="177" t="str">
        <f t="shared" si="32"/>
        <v/>
      </c>
      <c r="EZ14" s="177" t="str">
        <f t="shared" si="32"/>
        <v/>
      </c>
      <c r="FA14" s="177" t="str">
        <f t="shared" si="32"/>
        <v/>
      </c>
      <c r="FB14" s="177" t="str">
        <f t="shared" si="32"/>
        <v/>
      </c>
      <c r="FC14" s="177" t="str">
        <f t="shared" si="32"/>
        <v/>
      </c>
      <c r="FD14" s="177" t="str">
        <f t="shared" si="32"/>
        <v/>
      </c>
      <c r="FE14" s="177" t="str">
        <f t="shared" si="32"/>
        <v/>
      </c>
      <c r="FF14" s="177" t="str">
        <f t="shared" si="33"/>
        <v/>
      </c>
      <c r="FG14" s="177" t="str">
        <f t="shared" si="33"/>
        <v/>
      </c>
      <c r="FH14" s="177" t="str">
        <f t="shared" si="33"/>
        <v/>
      </c>
      <c r="FI14" s="177" t="str">
        <f t="shared" si="33"/>
        <v/>
      </c>
      <c r="FJ14" s="177" t="str">
        <f t="shared" si="33"/>
        <v/>
      </c>
      <c r="FK14" s="177" t="str">
        <f t="shared" si="33"/>
        <v/>
      </c>
      <c r="FL14" s="177" t="str">
        <f t="shared" si="33"/>
        <v/>
      </c>
      <c r="FM14" s="177" t="str">
        <f t="shared" si="33"/>
        <v/>
      </c>
      <c r="FN14" s="177" t="str">
        <f t="shared" si="33"/>
        <v/>
      </c>
      <c r="FO14" s="177" t="str">
        <f t="shared" si="33"/>
        <v/>
      </c>
      <c r="FP14" s="177" t="str">
        <f t="shared" si="33"/>
        <v/>
      </c>
      <c r="FQ14" s="177" t="str">
        <f t="shared" si="33"/>
        <v/>
      </c>
      <c r="FR14" s="177" t="str">
        <f t="shared" si="33"/>
        <v/>
      </c>
      <c r="FS14" s="177" t="str">
        <f t="shared" si="33"/>
        <v/>
      </c>
      <c r="FT14" s="177" t="str">
        <f t="shared" si="33"/>
        <v/>
      </c>
      <c r="FU14" s="177" t="str">
        <f t="shared" si="33"/>
        <v/>
      </c>
      <c r="FV14" s="177" t="str">
        <f t="shared" si="34"/>
        <v/>
      </c>
      <c r="FW14" s="177" t="str">
        <f t="shared" si="34"/>
        <v/>
      </c>
      <c r="FX14" s="177" t="str">
        <f t="shared" si="34"/>
        <v/>
      </c>
      <c r="FY14" s="177" t="str">
        <f t="shared" si="34"/>
        <v/>
      </c>
      <c r="FZ14" s="177" t="str">
        <f t="shared" si="34"/>
        <v/>
      </c>
      <c r="GA14" s="177" t="str">
        <f t="shared" si="34"/>
        <v/>
      </c>
      <c r="GB14" s="177" t="str">
        <f t="shared" si="34"/>
        <v/>
      </c>
      <c r="GC14" s="177" t="str">
        <f t="shared" si="34"/>
        <v/>
      </c>
      <c r="GD14" s="177" t="str">
        <f t="shared" si="34"/>
        <v/>
      </c>
      <c r="GE14" s="177" t="str">
        <f t="shared" si="34"/>
        <v/>
      </c>
      <c r="GF14" s="177" t="str">
        <f t="shared" si="34"/>
        <v/>
      </c>
      <c r="GG14" s="177" t="str">
        <f t="shared" si="34"/>
        <v/>
      </c>
      <c r="GH14" s="177" t="str">
        <f t="shared" si="34"/>
        <v/>
      </c>
      <c r="GI14" s="177" t="str">
        <f t="shared" si="34"/>
        <v/>
      </c>
      <c r="GJ14" s="177" t="str">
        <f t="shared" si="34"/>
        <v/>
      </c>
      <c r="GK14" s="177" t="str">
        <f t="shared" si="34"/>
        <v/>
      </c>
      <c r="GL14" s="177" t="str">
        <f t="shared" si="35"/>
        <v/>
      </c>
      <c r="GM14" s="177" t="str">
        <f t="shared" si="35"/>
        <v/>
      </c>
      <c r="GN14" s="177" t="str">
        <f t="shared" si="35"/>
        <v/>
      </c>
      <c r="GO14" s="177" t="str">
        <f t="shared" si="35"/>
        <v/>
      </c>
      <c r="GP14" s="177" t="str">
        <f t="shared" si="35"/>
        <v/>
      </c>
      <c r="GQ14" s="177" t="str">
        <f t="shared" si="35"/>
        <v/>
      </c>
      <c r="GR14" s="177" t="str">
        <f t="shared" si="35"/>
        <v/>
      </c>
      <c r="GS14" s="177" t="str">
        <f t="shared" si="35"/>
        <v/>
      </c>
      <c r="GT14" s="177" t="str">
        <f t="shared" si="35"/>
        <v/>
      </c>
      <c r="GU14" s="177" t="str">
        <f t="shared" si="35"/>
        <v/>
      </c>
      <c r="GV14" s="177" t="str">
        <f t="shared" si="35"/>
        <v/>
      </c>
      <c r="GW14" s="177" t="str">
        <f t="shared" si="35"/>
        <v/>
      </c>
      <c r="GX14" s="177" t="str">
        <f t="shared" si="35"/>
        <v/>
      </c>
      <c r="GY14" s="177" t="str">
        <f t="shared" si="35"/>
        <v/>
      </c>
      <c r="GZ14" s="177" t="str">
        <f t="shared" si="35"/>
        <v/>
      </c>
      <c r="HA14" s="177" t="str">
        <f t="shared" si="35"/>
        <v/>
      </c>
      <c r="HB14" s="177" t="str">
        <f t="shared" si="36"/>
        <v/>
      </c>
      <c r="HC14" s="177" t="str">
        <f t="shared" si="36"/>
        <v/>
      </c>
      <c r="HD14" s="177" t="str">
        <f t="shared" si="36"/>
        <v/>
      </c>
      <c r="HE14" s="177" t="str">
        <f t="shared" si="36"/>
        <v/>
      </c>
      <c r="HF14" s="177" t="str">
        <f t="shared" si="36"/>
        <v/>
      </c>
      <c r="HG14" s="177" t="str">
        <f t="shared" si="36"/>
        <v/>
      </c>
      <c r="HH14" s="177" t="str">
        <f t="shared" si="36"/>
        <v/>
      </c>
      <c r="HI14" s="177" t="str">
        <f t="shared" si="36"/>
        <v/>
      </c>
      <c r="HJ14" s="177" t="str">
        <f t="shared" si="36"/>
        <v/>
      </c>
      <c r="HK14" s="177" t="str">
        <f t="shared" si="36"/>
        <v/>
      </c>
      <c r="HL14" s="177" t="str">
        <f t="shared" si="36"/>
        <v/>
      </c>
      <c r="HM14" s="177" t="str">
        <f t="shared" si="36"/>
        <v/>
      </c>
      <c r="HN14" s="177" t="str">
        <f t="shared" si="36"/>
        <v/>
      </c>
      <c r="HO14" s="177" t="str">
        <f t="shared" si="36"/>
        <v/>
      </c>
      <c r="HP14" s="177" t="str">
        <f t="shared" si="36"/>
        <v/>
      </c>
      <c r="HQ14" s="177" t="str">
        <f t="shared" si="36"/>
        <v/>
      </c>
      <c r="HR14" s="177" t="str">
        <f t="shared" si="37"/>
        <v/>
      </c>
      <c r="HS14" s="177" t="str">
        <f t="shared" si="37"/>
        <v/>
      </c>
      <c r="HT14" s="177" t="str">
        <f t="shared" si="37"/>
        <v/>
      </c>
      <c r="HU14" s="177" t="str">
        <f t="shared" si="37"/>
        <v/>
      </c>
      <c r="HV14" s="177" t="str">
        <f t="shared" si="37"/>
        <v/>
      </c>
      <c r="HW14" s="177" t="str">
        <f t="shared" si="37"/>
        <v/>
      </c>
      <c r="HX14" s="177" t="str">
        <f t="shared" si="37"/>
        <v/>
      </c>
      <c r="HY14" s="177" t="str">
        <f t="shared" si="37"/>
        <v/>
      </c>
      <c r="HZ14" s="177" t="str">
        <f t="shared" si="37"/>
        <v/>
      </c>
      <c r="IA14" s="192" t="str">
        <f t="shared" si="21"/>
        <v/>
      </c>
      <c r="IB14" s="193" t="e">
        <f t="shared" si="10"/>
        <v>#N/A</v>
      </c>
      <c r="IC14" s="193" t="e">
        <f t="shared" si="47"/>
        <v>#N/A</v>
      </c>
      <c r="ID14" s="193" t="e">
        <f t="shared" si="47"/>
        <v>#N/A</v>
      </c>
      <c r="IE14" s="193" t="e">
        <f t="shared" si="47"/>
        <v>#N/A</v>
      </c>
      <c r="IF14" s="193" t="e">
        <f t="shared" si="43"/>
        <v>#N/A</v>
      </c>
      <c r="IG14" s="193" t="e">
        <f t="shared" si="43"/>
        <v>#N/A</v>
      </c>
      <c r="IH14" s="193" t="e">
        <f t="shared" si="43"/>
        <v>#N/A</v>
      </c>
      <c r="II14" s="193" t="e">
        <f t="shared" si="43"/>
        <v>#N/A</v>
      </c>
      <c r="IJ14" s="193" t="e">
        <f t="shared" si="43"/>
        <v>#N/A</v>
      </c>
      <c r="IK14" s="193" t="e">
        <f t="shared" si="43"/>
        <v>#N/A</v>
      </c>
      <c r="IL14" s="193" t="e">
        <f t="shared" si="43"/>
        <v>#N/A</v>
      </c>
      <c r="IM14" s="193" t="e">
        <f t="shared" si="43"/>
        <v>#N/A</v>
      </c>
      <c r="IN14" s="193" t="e">
        <f t="shared" si="43"/>
        <v>#N/A</v>
      </c>
      <c r="IO14" s="193" t="e">
        <f t="shared" si="43"/>
        <v>#N/A</v>
      </c>
      <c r="IP14" s="193" t="e">
        <f t="shared" si="43"/>
        <v>#N/A</v>
      </c>
      <c r="IQ14" s="193" t="e">
        <f t="shared" si="43"/>
        <v>#N/A</v>
      </c>
      <c r="IR14" s="193" t="e">
        <f t="shared" si="43"/>
        <v>#N/A</v>
      </c>
      <c r="IS14" s="193" t="e">
        <f t="shared" si="43"/>
        <v>#N/A</v>
      </c>
      <c r="IT14" s="193" t="e">
        <f t="shared" si="43"/>
        <v>#N/A</v>
      </c>
      <c r="IU14" s="193" t="e">
        <f t="shared" si="43"/>
        <v>#N/A</v>
      </c>
      <c r="IV14" s="193" t="e">
        <f t="shared" si="43"/>
        <v>#N/A</v>
      </c>
      <c r="IW14" s="193" t="e">
        <f t="shared" si="43"/>
        <v>#N/A</v>
      </c>
      <c r="IX14" s="193" t="e">
        <f t="shared" si="43"/>
        <v>#N/A</v>
      </c>
      <c r="IY14" s="193" t="e">
        <f t="shared" si="43"/>
        <v>#N/A</v>
      </c>
      <c r="IZ14" s="193" t="e">
        <f t="shared" si="43"/>
        <v>#N/A</v>
      </c>
      <c r="JA14" s="193" t="e">
        <f t="shared" si="43"/>
        <v>#N/A</v>
      </c>
      <c r="JB14" s="193" t="e">
        <f t="shared" si="43"/>
        <v>#N/A</v>
      </c>
      <c r="JC14" s="193" t="e">
        <f t="shared" si="43"/>
        <v>#N/A</v>
      </c>
      <c r="JD14" s="193" t="e">
        <f t="shared" si="43"/>
        <v>#N/A</v>
      </c>
      <c r="JE14" s="193" t="e">
        <f t="shared" si="43"/>
        <v>#N/A</v>
      </c>
      <c r="JF14" s="193" t="e">
        <f t="shared" si="43"/>
        <v>#N/A</v>
      </c>
      <c r="JG14" s="193" t="e">
        <f t="shared" si="43"/>
        <v>#N/A</v>
      </c>
      <c r="JH14" s="193" t="e">
        <f t="shared" si="43"/>
        <v>#N/A</v>
      </c>
      <c r="JI14" s="193" t="e">
        <f t="shared" si="43"/>
        <v>#N/A</v>
      </c>
      <c r="JJ14" s="193" t="e">
        <f t="shared" si="43"/>
        <v>#N/A</v>
      </c>
      <c r="JK14" s="193" t="e">
        <f t="shared" si="43"/>
        <v>#N/A</v>
      </c>
      <c r="JL14" s="193" t="e">
        <f t="shared" si="43"/>
        <v>#N/A</v>
      </c>
      <c r="JM14" s="193" t="e">
        <f t="shared" si="43"/>
        <v>#N/A</v>
      </c>
      <c r="JN14" s="193" t="e">
        <f t="shared" si="43"/>
        <v>#N/A</v>
      </c>
      <c r="JO14" s="193" t="e">
        <f t="shared" si="43"/>
        <v>#N/A</v>
      </c>
      <c r="JP14" s="193" t="e">
        <f t="shared" si="43"/>
        <v>#N/A</v>
      </c>
      <c r="JQ14" s="193" t="e">
        <f t="shared" si="43"/>
        <v>#N/A</v>
      </c>
      <c r="JR14" s="193" t="e">
        <f t="shared" si="43"/>
        <v>#N/A</v>
      </c>
      <c r="JS14" s="193" t="e">
        <f t="shared" si="43"/>
        <v>#N/A</v>
      </c>
      <c r="JT14" s="193" t="e">
        <f t="shared" si="43"/>
        <v>#N/A</v>
      </c>
      <c r="JU14" s="193" t="e">
        <f t="shared" si="43"/>
        <v>#N/A</v>
      </c>
      <c r="JV14" s="193" t="e">
        <f t="shared" si="43"/>
        <v>#N/A</v>
      </c>
      <c r="JW14" s="193" t="e">
        <f t="shared" si="43"/>
        <v>#N/A</v>
      </c>
      <c r="JX14" s="193" t="e">
        <f t="shared" si="43"/>
        <v>#N/A</v>
      </c>
      <c r="JY14" s="193" t="e">
        <f t="shared" si="43"/>
        <v>#N/A</v>
      </c>
      <c r="JZ14" s="193" t="e">
        <f t="shared" si="43"/>
        <v>#N/A</v>
      </c>
      <c r="KA14" s="193" t="e">
        <f t="shared" si="43"/>
        <v>#N/A</v>
      </c>
      <c r="KB14" s="193" t="e">
        <f t="shared" si="43"/>
        <v>#N/A</v>
      </c>
      <c r="KC14" s="193" t="e">
        <f t="shared" si="43"/>
        <v>#N/A</v>
      </c>
      <c r="KD14" s="193" t="e">
        <f t="shared" si="43"/>
        <v>#N/A</v>
      </c>
      <c r="KE14" s="193" t="e">
        <f t="shared" si="43"/>
        <v>#N/A</v>
      </c>
      <c r="KF14" s="193" t="e">
        <f t="shared" si="43"/>
        <v>#N/A</v>
      </c>
      <c r="KG14" s="193" t="e">
        <f t="shared" si="43"/>
        <v>#N/A</v>
      </c>
      <c r="KH14" s="193" t="e">
        <f t="shared" si="43"/>
        <v>#N/A</v>
      </c>
      <c r="KI14" s="193" t="e">
        <f t="shared" si="43"/>
        <v>#N/A</v>
      </c>
      <c r="KJ14" s="193" t="e">
        <f t="shared" si="43"/>
        <v>#N/A</v>
      </c>
      <c r="KK14" s="193" t="e">
        <f t="shared" si="43"/>
        <v>#N/A</v>
      </c>
      <c r="KL14" s="193" t="e">
        <f t="shared" si="43"/>
        <v>#N/A</v>
      </c>
      <c r="KM14" s="193" t="e">
        <f t="shared" si="43"/>
        <v>#N/A</v>
      </c>
      <c r="KN14" s="193" t="e">
        <f t="shared" si="24"/>
        <v>#N/A</v>
      </c>
      <c r="KO14" s="193" t="e">
        <f t="shared" si="48"/>
        <v>#N/A</v>
      </c>
      <c r="KP14" s="193" t="e">
        <f t="shared" si="48"/>
        <v>#N/A</v>
      </c>
      <c r="KQ14" s="193" t="e">
        <f t="shared" si="48"/>
        <v>#N/A</v>
      </c>
      <c r="KR14" s="193" t="e">
        <f t="shared" si="44"/>
        <v>#N/A</v>
      </c>
      <c r="KS14" s="193" t="e">
        <f t="shared" si="44"/>
        <v>#N/A</v>
      </c>
      <c r="KT14" s="193" t="e">
        <f t="shared" si="44"/>
        <v>#N/A</v>
      </c>
      <c r="KU14" s="193" t="e">
        <f t="shared" si="44"/>
        <v>#N/A</v>
      </c>
      <c r="KV14" s="193" t="e">
        <f t="shared" si="44"/>
        <v>#N/A</v>
      </c>
      <c r="KW14" s="193" t="e">
        <f t="shared" si="44"/>
        <v>#N/A</v>
      </c>
      <c r="KX14" s="193" t="e">
        <f t="shared" si="44"/>
        <v>#N/A</v>
      </c>
      <c r="KY14" s="193" t="e">
        <f t="shared" si="44"/>
        <v>#N/A</v>
      </c>
      <c r="KZ14" s="193" t="e">
        <f t="shared" si="44"/>
        <v>#N/A</v>
      </c>
      <c r="LA14" s="193" t="e">
        <f t="shared" si="44"/>
        <v>#N/A</v>
      </c>
      <c r="LB14" s="193" t="e">
        <f t="shared" si="44"/>
        <v>#N/A</v>
      </c>
      <c r="LC14" s="193" t="e">
        <f t="shared" si="44"/>
        <v>#N/A</v>
      </c>
      <c r="LD14" s="193" t="e">
        <f t="shared" si="44"/>
        <v>#N/A</v>
      </c>
      <c r="LE14" s="193" t="e">
        <f t="shared" si="44"/>
        <v>#N/A</v>
      </c>
      <c r="LF14" s="193" t="e">
        <f t="shared" si="44"/>
        <v>#N/A</v>
      </c>
      <c r="LG14" s="193" t="e">
        <f t="shared" si="44"/>
        <v>#N/A</v>
      </c>
      <c r="LH14" s="193" t="e">
        <f t="shared" si="44"/>
        <v>#N/A</v>
      </c>
      <c r="LI14" s="193" t="e">
        <f t="shared" si="44"/>
        <v>#N/A</v>
      </c>
      <c r="LJ14" s="193" t="e">
        <f t="shared" si="44"/>
        <v>#N/A</v>
      </c>
      <c r="LK14" s="193" t="e">
        <f t="shared" si="44"/>
        <v>#N/A</v>
      </c>
      <c r="LL14" s="193" t="e">
        <f t="shared" si="44"/>
        <v>#N/A</v>
      </c>
      <c r="LM14" s="193" t="e">
        <f t="shared" si="44"/>
        <v>#N/A</v>
      </c>
      <c r="LN14" s="193" t="e">
        <f t="shared" si="44"/>
        <v>#N/A</v>
      </c>
      <c r="LO14" s="193" t="e">
        <f t="shared" si="44"/>
        <v>#N/A</v>
      </c>
      <c r="LP14" s="193" t="e">
        <f t="shared" si="44"/>
        <v>#N/A</v>
      </c>
      <c r="LQ14" s="193" t="e">
        <f t="shared" si="44"/>
        <v>#N/A</v>
      </c>
      <c r="LR14" s="193" t="e">
        <f t="shared" si="44"/>
        <v>#N/A</v>
      </c>
      <c r="LS14" s="193" t="e">
        <f t="shared" si="44"/>
        <v>#N/A</v>
      </c>
      <c r="LT14" s="193" t="e">
        <f t="shared" si="44"/>
        <v>#N/A</v>
      </c>
      <c r="LU14" s="193" t="e">
        <f t="shared" si="44"/>
        <v>#N/A</v>
      </c>
      <c r="LV14" s="193" t="e">
        <f t="shared" si="44"/>
        <v>#N/A</v>
      </c>
      <c r="LW14" s="193" t="e">
        <f t="shared" si="44"/>
        <v>#N/A</v>
      </c>
      <c r="LX14" s="193" t="e">
        <f t="shared" si="44"/>
        <v>#N/A</v>
      </c>
      <c r="LY14" s="193" t="e">
        <f t="shared" si="44"/>
        <v>#N/A</v>
      </c>
      <c r="LZ14" s="193" t="e">
        <f t="shared" si="44"/>
        <v>#N/A</v>
      </c>
      <c r="MA14" s="193" t="e">
        <f t="shared" si="44"/>
        <v>#N/A</v>
      </c>
      <c r="MB14" s="193" t="e">
        <f t="shared" si="44"/>
        <v>#N/A</v>
      </c>
      <c r="MC14" s="193" t="e">
        <f t="shared" si="44"/>
        <v>#N/A</v>
      </c>
      <c r="MD14" s="193" t="e">
        <f t="shared" si="44"/>
        <v>#N/A</v>
      </c>
      <c r="ME14" s="193" t="e">
        <f t="shared" si="44"/>
        <v>#N/A</v>
      </c>
      <c r="MF14" s="193" t="e">
        <f t="shared" si="44"/>
        <v>#N/A</v>
      </c>
      <c r="MG14" s="193" t="e">
        <f t="shared" si="44"/>
        <v>#N/A</v>
      </c>
      <c r="MH14" s="193" t="e">
        <f t="shared" si="44"/>
        <v>#N/A</v>
      </c>
      <c r="MI14" s="193" t="e">
        <f t="shared" si="44"/>
        <v>#N/A</v>
      </c>
      <c r="MJ14" s="193" t="e">
        <f t="shared" si="44"/>
        <v>#N/A</v>
      </c>
      <c r="MK14" s="193" t="e">
        <f t="shared" si="44"/>
        <v>#N/A</v>
      </c>
      <c r="ML14" s="193" t="e">
        <f t="shared" si="44"/>
        <v>#N/A</v>
      </c>
      <c r="MM14" s="193" t="e">
        <f t="shared" si="44"/>
        <v>#N/A</v>
      </c>
      <c r="MN14" s="193" t="e">
        <f t="shared" si="44"/>
        <v>#N/A</v>
      </c>
      <c r="MO14" s="193" t="e">
        <f t="shared" si="44"/>
        <v>#N/A</v>
      </c>
      <c r="MP14" s="193" t="e">
        <f t="shared" si="44"/>
        <v>#N/A</v>
      </c>
      <c r="MQ14" s="193" t="e">
        <f t="shared" si="44"/>
        <v>#N/A</v>
      </c>
      <c r="MR14" s="193" t="e">
        <f t="shared" si="44"/>
        <v>#N/A</v>
      </c>
      <c r="MS14" s="193" t="e">
        <f t="shared" si="44"/>
        <v>#N/A</v>
      </c>
      <c r="MT14" s="193" t="e">
        <f t="shared" si="44"/>
        <v>#N/A</v>
      </c>
      <c r="MU14" s="193" t="e">
        <f t="shared" si="44"/>
        <v>#N/A</v>
      </c>
      <c r="MV14" s="193" t="e">
        <f t="shared" si="44"/>
        <v>#N/A</v>
      </c>
      <c r="MW14" s="193" t="e">
        <f t="shared" si="44"/>
        <v>#N/A</v>
      </c>
      <c r="MX14" s="193" t="e">
        <f t="shared" si="44"/>
        <v>#N/A</v>
      </c>
      <c r="MY14" s="193" t="e">
        <f t="shared" si="44"/>
        <v>#N/A</v>
      </c>
      <c r="MZ14" s="193" t="e">
        <f t="shared" si="25"/>
        <v>#N/A</v>
      </c>
      <c r="NA14" s="193" t="e">
        <f t="shared" si="49"/>
        <v>#N/A</v>
      </c>
      <c r="NB14" s="193" t="e">
        <f t="shared" si="49"/>
        <v>#N/A</v>
      </c>
      <c r="NC14" s="193" t="e">
        <f t="shared" si="49"/>
        <v>#N/A</v>
      </c>
      <c r="ND14" s="193" t="e">
        <f t="shared" si="45"/>
        <v>#N/A</v>
      </c>
      <c r="NE14" s="193" t="e">
        <f t="shared" si="45"/>
        <v>#N/A</v>
      </c>
      <c r="NF14" s="193" t="e">
        <f t="shared" si="45"/>
        <v>#N/A</v>
      </c>
      <c r="NG14" s="193" t="e">
        <f t="shared" si="45"/>
        <v>#N/A</v>
      </c>
      <c r="NH14" s="193" t="e">
        <f t="shared" si="45"/>
        <v>#N/A</v>
      </c>
      <c r="NI14" s="193" t="e">
        <f t="shared" si="45"/>
        <v>#N/A</v>
      </c>
      <c r="NJ14" s="193" t="e">
        <f t="shared" si="45"/>
        <v>#N/A</v>
      </c>
      <c r="NK14" s="193" t="e">
        <f t="shared" si="45"/>
        <v>#N/A</v>
      </c>
      <c r="NL14" s="193" t="e">
        <f t="shared" si="45"/>
        <v>#N/A</v>
      </c>
      <c r="NM14" s="193" t="e">
        <f t="shared" si="45"/>
        <v>#N/A</v>
      </c>
      <c r="NN14" s="193" t="e">
        <f t="shared" si="45"/>
        <v>#N/A</v>
      </c>
      <c r="NO14" s="193" t="e">
        <f t="shared" si="45"/>
        <v>#N/A</v>
      </c>
      <c r="NP14" s="193" t="e">
        <f t="shared" si="45"/>
        <v>#N/A</v>
      </c>
      <c r="NQ14" s="193" t="e">
        <f t="shared" si="45"/>
        <v>#N/A</v>
      </c>
      <c r="NR14" s="193" t="e">
        <f t="shared" si="45"/>
        <v>#N/A</v>
      </c>
      <c r="NS14" s="193" t="e">
        <f t="shared" si="45"/>
        <v>#N/A</v>
      </c>
      <c r="NT14" s="193" t="e">
        <f t="shared" si="45"/>
        <v>#N/A</v>
      </c>
      <c r="NU14" s="193" t="e">
        <f t="shared" si="45"/>
        <v>#N/A</v>
      </c>
      <c r="NV14" s="193" t="e">
        <f t="shared" si="45"/>
        <v>#N/A</v>
      </c>
      <c r="NW14" s="193" t="e">
        <f t="shared" si="45"/>
        <v>#N/A</v>
      </c>
      <c r="NX14" s="193" t="e">
        <f t="shared" si="45"/>
        <v>#N/A</v>
      </c>
      <c r="NY14" s="193" t="e">
        <f t="shared" si="45"/>
        <v>#N/A</v>
      </c>
      <c r="NZ14" s="193" t="e">
        <f t="shared" si="45"/>
        <v>#N/A</v>
      </c>
      <c r="OA14" s="193" t="e">
        <f t="shared" si="45"/>
        <v>#N/A</v>
      </c>
      <c r="OB14" s="193" t="e">
        <f t="shared" si="45"/>
        <v>#N/A</v>
      </c>
      <c r="OC14" s="193" t="e">
        <f t="shared" si="45"/>
        <v>#N/A</v>
      </c>
      <c r="OD14" s="193" t="e">
        <f t="shared" si="45"/>
        <v>#N/A</v>
      </c>
      <c r="OE14" s="193" t="e">
        <f t="shared" si="45"/>
        <v>#N/A</v>
      </c>
      <c r="OF14" s="193" t="e">
        <f t="shared" si="45"/>
        <v>#N/A</v>
      </c>
      <c r="OG14" s="193" t="e">
        <f t="shared" si="45"/>
        <v>#N/A</v>
      </c>
      <c r="OH14" s="193" t="e">
        <f t="shared" si="45"/>
        <v>#N/A</v>
      </c>
      <c r="OI14" s="193" t="e">
        <f t="shared" si="45"/>
        <v>#N/A</v>
      </c>
      <c r="OJ14" s="193" t="e">
        <f t="shared" si="45"/>
        <v>#N/A</v>
      </c>
      <c r="OK14" s="193" t="e">
        <f t="shared" si="45"/>
        <v>#N/A</v>
      </c>
      <c r="OL14" s="193" t="e">
        <f t="shared" si="45"/>
        <v>#N/A</v>
      </c>
      <c r="OM14" s="193" t="e">
        <f t="shared" si="45"/>
        <v>#N/A</v>
      </c>
      <c r="ON14" s="193" t="e">
        <f t="shared" si="45"/>
        <v>#N/A</v>
      </c>
      <c r="OO14" s="193" t="e">
        <f t="shared" si="45"/>
        <v>#N/A</v>
      </c>
      <c r="OP14" s="193" t="e">
        <f t="shared" si="45"/>
        <v>#N/A</v>
      </c>
      <c r="OQ14" s="193" t="e">
        <f t="shared" si="45"/>
        <v>#N/A</v>
      </c>
      <c r="OR14" s="193" t="e">
        <f t="shared" si="45"/>
        <v>#N/A</v>
      </c>
      <c r="OS14" s="193" t="e">
        <f t="shared" si="45"/>
        <v>#N/A</v>
      </c>
      <c r="OT14" s="193" t="e">
        <f t="shared" si="45"/>
        <v>#N/A</v>
      </c>
      <c r="OU14" s="193" t="e">
        <f t="shared" si="45"/>
        <v>#N/A</v>
      </c>
      <c r="OV14" s="193" t="e">
        <f t="shared" si="45"/>
        <v>#N/A</v>
      </c>
      <c r="OW14" s="193" t="e">
        <f t="shared" si="45"/>
        <v>#N/A</v>
      </c>
      <c r="OX14" s="193" t="e">
        <f t="shared" si="45"/>
        <v>#N/A</v>
      </c>
      <c r="OY14" s="193" t="e">
        <f t="shared" si="45"/>
        <v>#N/A</v>
      </c>
      <c r="OZ14" s="193" t="e">
        <f t="shared" si="45"/>
        <v>#N/A</v>
      </c>
      <c r="PA14" s="193" t="e">
        <f t="shared" si="45"/>
        <v>#N/A</v>
      </c>
      <c r="PB14" s="193" t="e">
        <f t="shared" si="45"/>
        <v>#N/A</v>
      </c>
      <c r="PC14" s="193" t="e">
        <f t="shared" si="45"/>
        <v>#N/A</v>
      </c>
      <c r="PD14" s="193" t="e">
        <f t="shared" si="45"/>
        <v>#N/A</v>
      </c>
      <c r="PE14" s="193" t="e">
        <f t="shared" si="45"/>
        <v>#N/A</v>
      </c>
      <c r="PF14" s="193" t="e">
        <f t="shared" si="45"/>
        <v>#N/A</v>
      </c>
      <c r="PG14" s="193" t="e">
        <f t="shared" si="45"/>
        <v>#N/A</v>
      </c>
      <c r="PH14" s="193" t="e">
        <f t="shared" si="45"/>
        <v>#N/A</v>
      </c>
      <c r="PI14" s="193" t="e">
        <f t="shared" si="45"/>
        <v>#N/A</v>
      </c>
      <c r="PJ14" s="193" t="e">
        <f t="shared" si="45"/>
        <v>#N/A</v>
      </c>
      <c r="PK14" s="193" t="e">
        <f t="shared" si="45"/>
        <v>#N/A</v>
      </c>
      <c r="PL14" s="193" t="e">
        <f t="shared" si="26"/>
        <v>#N/A</v>
      </c>
      <c r="PM14" s="193" t="e">
        <f t="shared" si="14"/>
        <v>#N/A</v>
      </c>
      <c r="PN14" s="193" t="e">
        <f t="shared" si="14"/>
        <v>#N/A</v>
      </c>
      <c r="PO14" s="193" t="e">
        <f t="shared" si="14"/>
        <v>#N/A</v>
      </c>
      <c r="PP14" s="193" t="e">
        <f t="shared" si="14"/>
        <v>#N/A</v>
      </c>
      <c r="PQ14" s="193" t="e">
        <f t="shared" si="14"/>
        <v>#N/A</v>
      </c>
      <c r="PR14" s="193" t="e">
        <f t="shared" si="14"/>
        <v>#N/A</v>
      </c>
      <c r="PS14" s="193" t="e">
        <f t="shared" si="14"/>
        <v>#N/A</v>
      </c>
      <c r="PT14" s="193" t="e">
        <f t="shared" si="14"/>
        <v>#N/A</v>
      </c>
    </row>
    <row r="15" spans="1:449" hidden="1" x14ac:dyDescent="0.45">
      <c r="A15" s="20">
        <v>12</v>
      </c>
      <c r="B15" s="115"/>
      <c r="C15" s="115"/>
      <c r="D15" s="115"/>
      <c r="E15" s="110" t="str">
        <f t="shared" si="15"/>
        <v/>
      </c>
      <c r="F15" s="21" t="str">
        <f t="shared" si="16"/>
        <v/>
      </c>
      <c r="G15" s="22" t="str">
        <f t="shared" si="17"/>
        <v/>
      </c>
      <c r="H15" s="23" t="str">
        <f>IF(F15="","",IF(OR($F15&lt;Skew!$B$3,$F15=Skew!$B$3),IF($F15&gt;Skew!$C$3,Skew!$A$3,IF($F15&gt;Skew!$C$4,Skew!$A$4,IF($F15&gt;Skew!$C$5,Skew!$A$5,IF($F15&gt;Skew!$C$6,Skew!$A$6,IF($F15&gt;Skew!$C$7,Skew!$A$7,IF($F15&gt;Skew!$C$8,Skew!$A$8,IF($F15&gt;Skew!$C$9,Skew!$A$9,IF($F15&gt;Skew!$C$10,Skew!$A$10,IF($F15&gt;Skew!$C$11,Skew!$A$11,IF($F15&gt;Skew!$C$12,Skew!$A$12,IF($F15&gt;Skew!$C$13,Skew!$A$13,IF($F15&gt;Skew!$C$14,Skew!$A$14,IF($F15&gt;Skew!$C$15,Skew!$A$15,IF($F15&gt;Skew!$C$16,Skew!$A$16,Skew!$A$17)
)))))))))))))))</f>
        <v/>
      </c>
      <c r="I15" s="22" t="str">
        <f>IF(F15="","",MATCH(H15,Skew!$A$3:$A$17,0))</f>
        <v/>
      </c>
      <c r="J15" s="22" t="str">
        <f t="shared" si="0"/>
        <v/>
      </c>
      <c r="K15" s="24"/>
      <c r="L15" s="22" t="str">
        <f>IF(OR(F15="",K15=""),"",MATCH(K15,Confidence!$A$3:$A$12,0))</f>
        <v/>
      </c>
      <c r="M15" s="25" t="str">
        <f t="shared" si="1"/>
        <v/>
      </c>
      <c r="N15" s="25" t="str">
        <f t="shared" si="2"/>
        <v/>
      </c>
      <c r="O15" s="22"/>
      <c r="P15" s="102" t="str">
        <f t="shared" si="3"/>
        <v/>
      </c>
      <c r="Q15" s="102" t="str">
        <f t="shared" si="4"/>
        <v/>
      </c>
      <c r="R15" s="37" t="str">
        <f t="shared" si="5"/>
        <v/>
      </c>
      <c r="S15" s="115"/>
      <c r="T15" s="204" t="str">
        <f>IF(AND(B15&gt;0,C15&gt;0,D15&gt;0,M15&gt;0,N15&gt;0,S15&gt;0,NOT(K15="")),ABS(VLOOKUP($S$1,VLookups!$A$30:$B$31,2,FALSE)-_xlfn.BETA.DIST(S15,IF(G15="L",N15,M15),IF(G15="L",M15,N15),TRUE,B15,D15)),"")</f>
        <v/>
      </c>
      <c r="U15" s="112" t="str">
        <f>IF(OR($M15="",$N15=""),"",_xlfn.BETA.INV(ABS(VLOOKUP($S$1,VLookups!$A$30:$B$31,2,FALSE)-U$3),IF($G15="L",$N15,$M15),IF($G15="L",$M15,$N15),$B15,$D15))</f>
        <v/>
      </c>
      <c r="V15" s="113" t="str">
        <f>IF(OR($M15="",$N15=""),"",_xlfn.BETA.INV(ABS(VLOOKUP($S$1,VLookups!$A$30:$B$31,2,FALSE)-V$3),IF($G15="L",$N15,$M15),IF($G15="L",$M15,$N15),$B15,$D15))</f>
        <v/>
      </c>
      <c r="W15" s="112" t="str">
        <f>IF(OR($M15="",$N15=""),"",_xlfn.BETA.INV(ABS(VLOOKUP($S$1,VLookups!$A$30:$B$31,2,FALSE)-W$3),IF($G15="L",$N15,$M15),IF($G15="L",$M15,$N15),$B15,$D15))</f>
        <v/>
      </c>
      <c r="X15" s="113" t="str">
        <f>IF(OR($M15="",$N15=""),"",_xlfn.BETA.INV(ABS(VLOOKUP($S$1,VLookups!$A$30:$B$31,2,FALSE)-X$3),IF($G15="L",$N15,$M15),IF($G15="L",$M15,$N15),$B15,$D15))</f>
        <v/>
      </c>
      <c r="Y15" s="112" t="str">
        <f>IF(OR($M15="",$N15=""),"",_xlfn.BETA.INV(ABS(VLOOKUP($S$1,VLookups!$A$30:$B$31,2,FALSE)-Y$3),IF($G15="L",$N15,$M15),IF($G15="L",$M15,$N15),$B15,$D15))</f>
        <v/>
      </c>
      <c r="Z15" s="113" t="str">
        <f>IF(OR($M15="",$N15=""),"",_xlfn.BETA.INV(ABS(VLOOKUP($S$1,VLookups!$A$30:$B$31,2,FALSE)-Z$3),IF($G15="L",$N15,$M15),IF($G15="L",$M15,$N15),$B15,$D15))</f>
        <v/>
      </c>
      <c r="AA15" s="112" t="str">
        <f>IF(OR($M15="",$N15=""),"",_xlfn.BETA.INV(ABS(VLOOKUP($S$1,VLookups!$A$30:$B$31,2,FALSE)-AA$3),IF($G15="L",$N15,$M15),IF($G15="L",$M15,$N15),$B15,$D15))</f>
        <v/>
      </c>
      <c r="AB15" s="113" t="str">
        <f>IF(OR($M15="",$N15=""),"",_xlfn.BETA.INV(ABS(VLOOKUP($S$1,VLookups!$A$30:$B$31,2,FALSE)-AB$3),IF($G15="L",$N15,$M15),IF($G15="L",$M15,$N15),$B15,$D15))</f>
        <v/>
      </c>
      <c r="AC15" s="112" t="str">
        <f>IF(OR($M15="",$N15=""),"",_xlfn.BETA.INV(ABS(VLOOKUP($S$1,VLookups!$A$30:$B$31,2,FALSE)-AC$3),IF($G15="L",$N15,$M15),IF($G15="L",$M15,$N15),$B15,$D15))</f>
        <v/>
      </c>
      <c r="AD15" s="113" t="str">
        <f>IF(OR($M15="",$N15=""),"",_xlfn.BETA.INV(ABS(VLOOKUP($S$1,VLookups!$A$30:$B$31,2,FALSE)-AD$3),IF($G15="L",$N15,$M15),IF($G15="L",$M15,$N15),$B15,$D15))</f>
        <v/>
      </c>
      <c r="AE15" s="112" t="str">
        <f>IF(OR($M15="",$N15=""),"",_xlfn.BETA.INV(ABS(VLOOKUP($S$1,VLookups!$A$30:$B$31,2,FALSE)-AE$3),IF($G15="L",$N15,$M15),IF($G15="L",$M15,$N15),$B15,$D15))</f>
        <v/>
      </c>
      <c r="AF15" s="113" t="str">
        <f>IF(OR($M15="",$N15=""),"",_xlfn.BETA.INV(ABS(VLOOKUP($S$1,VLookups!$A$30:$B$31,2,FALSE)-AF$3),IF($G15="L",$N15,$M15),IF($G15="L",$M15,$N15),$B15,$D15))</f>
        <v/>
      </c>
      <c r="AG15" s="15"/>
      <c r="AH15" s="194" t="str">
        <f t="shared" si="18"/>
        <v/>
      </c>
      <c r="AI15" s="192" t="str">
        <f t="shared" si="19"/>
        <v/>
      </c>
      <c r="AJ15" s="177" t="str">
        <f t="shared" si="46"/>
        <v/>
      </c>
      <c r="AK15" s="177" t="str">
        <f t="shared" si="27"/>
        <v/>
      </c>
      <c r="AL15" s="177" t="str">
        <f t="shared" si="27"/>
        <v/>
      </c>
      <c r="AM15" s="177" t="str">
        <f t="shared" si="27"/>
        <v/>
      </c>
      <c r="AN15" s="177" t="str">
        <f t="shared" si="27"/>
        <v/>
      </c>
      <c r="AO15" s="177" t="str">
        <f t="shared" si="27"/>
        <v/>
      </c>
      <c r="AP15" s="177" t="str">
        <f t="shared" si="27"/>
        <v/>
      </c>
      <c r="AQ15" s="177" t="str">
        <f t="shared" si="27"/>
        <v/>
      </c>
      <c r="AR15" s="177" t="str">
        <f t="shared" si="27"/>
        <v/>
      </c>
      <c r="AS15" s="177" t="str">
        <f t="shared" si="27"/>
        <v/>
      </c>
      <c r="AT15" s="177" t="str">
        <f t="shared" si="27"/>
        <v/>
      </c>
      <c r="AU15" s="177" t="str">
        <f t="shared" si="27"/>
        <v/>
      </c>
      <c r="AV15" s="177" t="str">
        <f t="shared" si="27"/>
        <v/>
      </c>
      <c r="AW15" s="177" t="str">
        <f t="shared" si="27"/>
        <v/>
      </c>
      <c r="AX15" s="177" t="str">
        <f t="shared" si="27"/>
        <v/>
      </c>
      <c r="AY15" s="177" t="str">
        <f t="shared" si="27"/>
        <v/>
      </c>
      <c r="AZ15" s="177" t="str">
        <f t="shared" si="27"/>
        <v/>
      </c>
      <c r="BA15" s="177" t="str">
        <f t="shared" si="28"/>
        <v/>
      </c>
      <c r="BB15" s="177" t="str">
        <f t="shared" si="28"/>
        <v/>
      </c>
      <c r="BC15" s="177" t="str">
        <f t="shared" si="28"/>
        <v/>
      </c>
      <c r="BD15" s="177" t="str">
        <f t="shared" si="28"/>
        <v/>
      </c>
      <c r="BE15" s="177" t="str">
        <f t="shared" si="28"/>
        <v/>
      </c>
      <c r="BF15" s="177" t="str">
        <f t="shared" si="28"/>
        <v/>
      </c>
      <c r="BG15" s="177" t="str">
        <f t="shared" si="28"/>
        <v/>
      </c>
      <c r="BH15" s="177" t="str">
        <f t="shared" si="28"/>
        <v/>
      </c>
      <c r="BI15" s="177" t="str">
        <f t="shared" si="28"/>
        <v/>
      </c>
      <c r="BJ15" s="177" t="str">
        <f t="shared" si="28"/>
        <v/>
      </c>
      <c r="BK15" s="177" t="str">
        <f t="shared" si="28"/>
        <v/>
      </c>
      <c r="BL15" s="177" t="str">
        <f t="shared" si="28"/>
        <v/>
      </c>
      <c r="BM15" s="177" t="str">
        <f t="shared" si="28"/>
        <v/>
      </c>
      <c r="BN15" s="177" t="str">
        <f t="shared" si="28"/>
        <v/>
      </c>
      <c r="BO15" s="177" t="str">
        <f t="shared" si="28"/>
        <v/>
      </c>
      <c r="BP15" s="177" t="str">
        <f t="shared" si="28"/>
        <v/>
      </c>
      <c r="BQ15" s="177" t="str">
        <f t="shared" si="29"/>
        <v/>
      </c>
      <c r="BR15" s="177" t="str">
        <f t="shared" si="29"/>
        <v/>
      </c>
      <c r="BS15" s="177" t="str">
        <f t="shared" si="29"/>
        <v/>
      </c>
      <c r="BT15" s="177" t="str">
        <f t="shared" si="29"/>
        <v/>
      </c>
      <c r="BU15" s="177" t="str">
        <f t="shared" si="29"/>
        <v/>
      </c>
      <c r="BV15" s="177" t="str">
        <f t="shared" si="29"/>
        <v/>
      </c>
      <c r="BW15" s="177" t="str">
        <f t="shared" si="29"/>
        <v/>
      </c>
      <c r="BX15" s="177" t="str">
        <f t="shared" si="29"/>
        <v/>
      </c>
      <c r="BY15" s="177" t="str">
        <f t="shared" si="29"/>
        <v/>
      </c>
      <c r="BZ15" s="177" t="str">
        <f t="shared" si="29"/>
        <v/>
      </c>
      <c r="CA15" s="177" t="str">
        <f t="shared" si="29"/>
        <v/>
      </c>
      <c r="CB15" s="177" t="str">
        <f t="shared" si="29"/>
        <v/>
      </c>
      <c r="CC15" s="177" t="str">
        <f t="shared" si="29"/>
        <v/>
      </c>
      <c r="CD15" s="177" t="str">
        <f t="shared" si="29"/>
        <v/>
      </c>
      <c r="CE15" s="177" t="str">
        <f t="shared" si="29"/>
        <v/>
      </c>
      <c r="CF15" s="177" t="str">
        <f t="shared" si="29"/>
        <v/>
      </c>
      <c r="CG15" s="177" t="str">
        <f t="shared" si="30"/>
        <v/>
      </c>
      <c r="CH15" s="177" t="str">
        <f t="shared" si="30"/>
        <v/>
      </c>
      <c r="CI15" s="177" t="str">
        <f t="shared" si="30"/>
        <v/>
      </c>
      <c r="CJ15" s="177" t="str">
        <f t="shared" si="30"/>
        <v/>
      </c>
      <c r="CK15" s="177" t="str">
        <f t="shared" si="30"/>
        <v/>
      </c>
      <c r="CL15" s="177" t="str">
        <f t="shared" si="30"/>
        <v/>
      </c>
      <c r="CM15" s="177" t="str">
        <f t="shared" si="30"/>
        <v/>
      </c>
      <c r="CN15" s="177" t="str">
        <f t="shared" si="30"/>
        <v/>
      </c>
      <c r="CO15" s="177" t="str">
        <f t="shared" si="30"/>
        <v/>
      </c>
      <c r="CP15" s="177" t="str">
        <f t="shared" si="30"/>
        <v/>
      </c>
      <c r="CQ15" s="177" t="str">
        <f t="shared" si="30"/>
        <v/>
      </c>
      <c r="CR15" s="177" t="str">
        <f t="shared" si="30"/>
        <v/>
      </c>
      <c r="CS15" s="177" t="str">
        <f t="shared" si="30"/>
        <v/>
      </c>
      <c r="CT15" s="177" t="str">
        <f t="shared" si="30"/>
        <v/>
      </c>
      <c r="CU15" s="177" t="str">
        <f t="shared" si="30"/>
        <v/>
      </c>
      <c r="CV15" s="177" t="str">
        <f t="shared" si="30"/>
        <v/>
      </c>
      <c r="CW15" s="177" t="str">
        <f t="shared" si="22"/>
        <v/>
      </c>
      <c r="CX15" s="177" t="str">
        <f t="shared" si="22"/>
        <v/>
      </c>
      <c r="CY15" s="177" t="str">
        <f t="shared" si="22"/>
        <v/>
      </c>
      <c r="CZ15" s="177" t="str">
        <f t="shared" si="22"/>
        <v/>
      </c>
      <c r="DA15" s="177" t="str">
        <f t="shared" si="22"/>
        <v/>
      </c>
      <c r="DB15" s="177" t="str">
        <f t="shared" si="22"/>
        <v/>
      </c>
      <c r="DC15" s="177" t="str">
        <f t="shared" si="22"/>
        <v/>
      </c>
      <c r="DD15" s="177" t="str">
        <f t="shared" si="22"/>
        <v/>
      </c>
      <c r="DE15" s="177" t="str">
        <f t="shared" si="22"/>
        <v/>
      </c>
      <c r="DF15" s="177" t="str">
        <f t="shared" si="22"/>
        <v/>
      </c>
      <c r="DG15" s="177" t="str">
        <f t="shared" si="22"/>
        <v/>
      </c>
      <c r="DH15" s="177" t="str">
        <f t="shared" si="22"/>
        <v/>
      </c>
      <c r="DI15" s="177" t="str">
        <f t="shared" si="22"/>
        <v/>
      </c>
      <c r="DJ15" s="177" t="str">
        <f t="shared" si="22"/>
        <v/>
      </c>
      <c r="DK15" s="177" t="str">
        <f t="shared" si="22"/>
        <v/>
      </c>
      <c r="DL15" s="177" t="str">
        <f t="shared" si="42"/>
        <v/>
      </c>
      <c r="DM15" s="177" t="str">
        <f t="shared" si="42"/>
        <v/>
      </c>
      <c r="DN15" s="177" t="str">
        <f t="shared" si="42"/>
        <v/>
      </c>
      <c r="DO15" s="177" t="str">
        <f t="shared" si="42"/>
        <v/>
      </c>
      <c r="DP15" s="177" t="str">
        <f t="shared" si="42"/>
        <v/>
      </c>
      <c r="DQ15" s="177" t="str">
        <f t="shared" si="42"/>
        <v/>
      </c>
      <c r="DR15" s="177" t="str">
        <f t="shared" si="42"/>
        <v/>
      </c>
      <c r="DS15" s="177" t="str">
        <f t="shared" si="42"/>
        <v/>
      </c>
      <c r="DT15" s="177" t="str">
        <f t="shared" si="42"/>
        <v/>
      </c>
      <c r="DU15" s="177" t="str">
        <f t="shared" si="42"/>
        <v/>
      </c>
      <c r="DV15" s="177" t="str">
        <f t="shared" si="42"/>
        <v/>
      </c>
      <c r="DW15" s="177" t="str">
        <f t="shared" si="42"/>
        <v/>
      </c>
      <c r="DX15" s="177" t="str">
        <f t="shared" si="42"/>
        <v/>
      </c>
      <c r="DY15" s="177" t="str">
        <f t="shared" si="42"/>
        <v/>
      </c>
      <c r="DZ15" s="177" t="str">
        <f t="shared" si="42"/>
        <v/>
      </c>
      <c r="EA15" s="177" t="str">
        <f t="shared" si="42"/>
        <v/>
      </c>
      <c r="EB15" s="177" t="str">
        <f t="shared" si="31"/>
        <v/>
      </c>
      <c r="EC15" s="177" t="str">
        <f t="shared" si="31"/>
        <v/>
      </c>
      <c r="ED15" s="177" t="str">
        <f t="shared" si="31"/>
        <v/>
      </c>
      <c r="EE15" s="177" t="str">
        <f t="shared" si="31"/>
        <v/>
      </c>
      <c r="EF15" s="177" t="str">
        <f t="shared" si="31"/>
        <v/>
      </c>
      <c r="EG15" s="177" t="str">
        <f t="shared" si="31"/>
        <v/>
      </c>
      <c r="EH15" s="177" t="str">
        <f t="shared" si="31"/>
        <v/>
      </c>
      <c r="EI15" s="177" t="str">
        <f t="shared" si="31"/>
        <v/>
      </c>
      <c r="EJ15" s="177" t="str">
        <f t="shared" si="31"/>
        <v/>
      </c>
      <c r="EK15" s="177" t="str">
        <f t="shared" si="31"/>
        <v/>
      </c>
      <c r="EL15" s="177" t="str">
        <f t="shared" si="31"/>
        <v/>
      </c>
      <c r="EM15" s="177" t="str">
        <f t="shared" si="31"/>
        <v/>
      </c>
      <c r="EN15" s="177" t="str">
        <f t="shared" si="31"/>
        <v/>
      </c>
      <c r="EO15" s="177" t="str">
        <f t="shared" si="31"/>
        <v/>
      </c>
      <c r="EP15" s="177" t="str">
        <f t="shared" si="32"/>
        <v/>
      </c>
      <c r="EQ15" s="177" t="str">
        <f t="shared" si="32"/>
        <v/>
      </c>
      <c r="ER15" s="177" t="str">
        <f t="shared" si="32"/>
        <v/>
      </c>
      <c r="ES15" s="177" t="str">
        <f t="shared" si="32"/>
        <v/>
      </c>
      <c r="ET15" s="177" t="str">
        <f t="shared" si="32"/>
        <v/>
      </c>
      <c r="EU15" s="177" t="str">
        <f t="shared" si="32"/>
        <v/>
      </c>
      <c r="EV15" s="177" t="str">
        <f t="shared" si="32"/>
        <v/>
      </c>
      <c r="EW15" s="177" t="str">
        <f t="shared" si="32"/>
        <v/>
      </c>
      <c r="EX15" s="177" t="str">
        <f t="shared" si="32"/>
        <v/>
      </c>
      <c r="EY15" s="177" t="str">
        <f t="shared" si="32"/>
        <v/>
      </c>
      <c r="EZ15" s="177" t="str">
        <f t="shared" si="32"/>
        <v/>
      </c>
      <c r="FA15" s="177" t="str">
        <f t="shared" si="32"/>
        <v/>
      </c>
      <c r="FB15" s="177" t="str">
        <f t="shared" si="32"/>
        <v/>
      </c>
      <c r="FC15" s="177" t="str">
        <f t="shared" si="32"/>
        <v/>
      </c>
      <c r="FD15" s="177" t="str">
        <f t="shared" si="32"/>
        <v/>
      </c>
      <c r="FE15" s="177" t="str">
        <f t="shared" si="32"/>
        <v/>
      </c>
      <c r="FF15" s="177" t="str">
        <f t="shared" si="33"/>
        <v/>
      </c>
      <c r="FG15" s="177" t="str">
        <f t="shared" si="33"/>
        <v/>
      </c>
      <c r="FH15" s="177" t="str">
        <f t="shared" si="33"/>
        <v/>
      </c>
      <c r="FI15" s="177" t="str">
        <f t="shared" si="33"/>
        <v/>
      </c>
      <c r="FJ15" s="177" t="str">
        <f t="shared" si="33"/>
        <v/>
      </c>
      <c r="FK15" s="177" t="str">
        <f t="shared" si="33"/>
        <v/>
      </c>
      <c r="FL15" s="177" t="str">
        <f t="shared" si="33"/>
        <v/>
      </c>
      <c r="FM15" s="177" t="str">
        <f t="shared" si="33"/>
        <v/>
      </c>
      <c r="FN15" s="177" t="str">
        <f t="shared" si="33"/>
        <v/>
      </c>
      <c r="FO15" s="177" t="str">
        <f t="shared" si="33"/>
        <v/>
      </c>
      <c r="FP15" s="177" t="str">
        <f t="shared" si="33"/>
        <v/>
      </c>
      <c r="FQ15" s="177" t="str">
        <f t="shared" si="33"/>
        <v/>
      </c>
      <c r="FR15" s="177" t="str">
        <f t="shared" si="33"/>
        <v/>
      </c>
      <c r="FS15" s="177" t="str">
        <f t="shared" si="33"/>
        <v/>
      </c>
      <c r="FT15" s="177" t="str">
        <f t="shared" si="33"/>
        <v/>
      </c>
      <c r="FU15" s="177" t="str">
        <f t="shared" si="33"/>
        <v/>
      </c>
      <c r="FV15" s="177" t="str">
        <f t="shared" si="34"/>
        <v/>
      </c>
      <c r="FW15" s="177" t="str">
        <f t="shared" si="34"/>
        <v/>
      </c>
      <c r="FX15" s="177" t="str">
        <f t="shared" si="34"/>
        <v/>
      </c>
      <c r="FY15" s="177" t="str">
        <f t="shared" si="34"/>
        <v/>
      </c>
      <c r="FZ15" s="177" t="str">
        <f t="shared" si="34"/>
        <v/>
      </c>
      <c r="GA15" s="177" t="str">
        <f t="shared" si="34"/>
        <v/>
      </c>
      <c r="GB15" s="177" t="str">
        <f t="shared" si="34"/>
        <v/>
      </c>
      <c r="GC15" s="177" t="str">
        <f t="shared" si="34"/>
        <v/>
      </c>
      <c r="GD15" s="177" t="str">
        <f t="shared" si="34"/>
        <v/>
      </c>
      <c r="GE15" s="177" t="str">
        <f t="shared" si="34"/>
        <v/>
      </c>
      <c r="GF15" s="177" t="str">
        <f t="shared" si="34"/>
        <v/>
      </c>
      <c r="GG15" s="177" t="str">
        <f t="shared" si="34"/>
        <v/>
      </c>
      <c r="GH15" s="177" t="str">
        <f t="shared" si="34"/>
        <v/>
      </c>
      <c r="GI15" s="177" t="str">
        <f t="shared" si="34"/>
        <v/>
      </c>
      <c r="GJ15" s="177" t="str">
        <f t="shared" si="34"/>
        <v/>
      </c>
      <c r="GK15" s="177" t="str">
        <f t="shared" si="34"/>
        <v/>
      </c>
      <c r="GL15" s="177" t="str">
        <f t="shared" si="35"/>
        <v/>
      </c>
      <c r="GM15" s="177" t="str">
        <f t="shared" si="35"/>
        <v/>
      </c>
      <c r="GN15" s="177" t="str">
        <f t="shared" si="35"/>
        <v/>
      </c>
      <c r="GO15" s="177" t="str">
        <f t="shared" si="35"/>
        <v/>
      </c>
      <c r="GP15" s="177" t="str">
        <f t="shared" si="35"/>
        <v/>
      </c>
      <c r="GQ15" s="177" t="str">
        <f t="shared" si="35"/>
        <v/>
      </c>
      <c r="GR15" s="177" t="str">
        <f t="shared" si="35"/>
        <v/>
      </c>
      <c r="GS15" s="177" t="str">
        <f t="shared" si="35"/>
        <v/>
      </c>
      <c r="GT15" s="177" t="str">
        <f t="shared" si="35"/>
        <v/>
      </c>
      <c r="GU15" s="177" t="str">
        <f t="shared" si="35"/>
        <v/>
      </c>
      <c r="GV15" s="177" t="str">
        <f t="shared" si="35"/>
        <v/>
      </c>
      <c r="GW15" s="177" t="str">
        <f t="shared" si="35"/>
        <v/>
      </c>
      <c r="GX15" s="177" t="str">
        <f t="shared" si="35"/>
        <v/>
      </c>
      <c r="GY15" s="177" t="str">
        <f t="shared" si="35"/>
        <v/>
      </c>
      <c r="GZ15" s="177" t="str">
        <f t="shared" si="35"/>
        <v/>
      </c>
      <c r="HA15" s="177" t="str">
        <f t="shared" si="35"/>
        <v/>
      </c>
      <c r="HB15" s="177" t="str">
        <f t="shared" si="36"/>
        <v/>
      </c>
      <c r="HC15" s="177" t="str">
        <f t="shared" si="36"/>
        <v/>
      </c>
      <c r="HD15" s="177" t="str">
        <f t="shared" si="36"/>
        <v/>
      </c>
      <c r="HE15" s="177" t="str">
        <f t="shared" si="36"/>
        <v/>
      </c>
      <c r="HF15" s="177" t="str">
        <f t="shared" si="36"/>
        <v/>
      </c>
      <c r="HG15" s="177" t="str">
        <f t="shared" si="36"/>
        <v/>
      </c>
      <c r="HH15" s="177" t="str">
        <f t="shared" si="36"/>
        <v/>
      </c>
      <c r="HI15" s="177" t="str">
        <f t="shared" si="36"/>
        <v/>
      </c>
      <c r="HJ15" s="177" t="str">
        <f t="shared" si="36"/>
        <v/>
      </c>
      <c r="HK15" s="177" t="str">
        <f t="shared" si="36"/>
        <v/>
      </c>
      <c r="HL15" s="177" t="str">
        <f t="shared" si="36"/>
        <v/>
      </c>
      <c r="HM15" s="177" t="str">
        <f t="shared" si="36"/>
        <v/>
      </c>
      <c r="HN15" s="177" t="str">
        <f t="shared" si="36"/>
        <v/>
      </c>
      <c r="HO15" s="177" t="str">
        <f t="shared" si="36"/>
        <v/>
      </c>
      <c r="HP15" s="177" t="str">
        <f t="shared" si="36"/>
        <v/>
      </c>
      <c r="HQ15" s="177" t="str">
        <f t="shared" si="36"/>
        <v/>
      </c>
      <c r="HR15" s="177" t="str">
        <f t="shared" si="37"/>
        <v/>
      </c>
      <c r="HS15" s="177" t="str">
        <f t="shared" si="37"/>
        <v/>
      </c>
      <c r="HT15" s="177" t="str">
        <f t="shared" si="37"/>
        <v/>
      </c>
      <c r="HU15" s="177" t="str">
        <f t="shared" si="37"/>
        <v/>
      </c>
      <c r="HV15" s="177" t="str">
        <f t="shared" si="37"/>
        <v/>
      </c>
      <c r="HW15" s="177" t="str">
        <f t="shared" si="37"/>
        <v/>
      </c>
      <c r="HX15" s="177" t="str">
        <f t="shared" si="37"/>
        <v/>
      </c>
      <c r="HY15" s="177" t="str">
        <f t="shared" si="37"/>
        <v/>
      </c>
      <c r="HZ15" s="177" t="str">
        <f t="shared" si="37"/>
        <v/>
      </c>
      <c r="IA15" s="192" t="str">
        <f t="shared" si="21"/>
        <v/>
      </c>
      <c r="IB15" s="193" t="e">
        <f t="shared" si="10"/>
        <v>#N/A</v>
      </c>
      <c r="IC15" s="193" t="e">
        <f t="shared" si="47"/>
        <v>#N/A</v>
      </c>
      <c r="ID15" s="193" t="e">
        <f t="shared" si="47"/>
        <v>#N/A</v>
      </c>
      <c r="IE15" s="193" t="e">
        <f t="shared" si="47"/>
        <v>#N/A</v>
      </c>
      <c r="IF15" s="193" t="e">
        <f t="shared" si="43"/>
        <v>#N/A</v>
      </c>
      <c r="IG15" s="193" t="e">
        <f t="shared" si="43"/>
        <v>#N/A</v>
      </c>
      <c r="IH15" s="193" t="e">
        <f t="shared" si="43"/>
        <v>#N/A</v>
      </c>
      <c r="II15" s="193" t="e">
        <f t="shared" si="43"/>
        <v>#N/A</v>
      </c>
      <c r="IJ15" s="193" t="e">
        <f t="shared" si="43"/>
        <v>#N/A</v>
      </c>
      <c r="IK15" s="193" t="e">
        <f t="shared" si="43"/>
        <v>#N/A</v>
      </c>
      <c r="IL15" s="193" t="e">
        <f t="shared" si="43"/>
        <v>#N/A</v>
      </c>
      <c r="IM15" s="193" t="e">
        <f t="shared" si="43"/>
        <v>#N/A</v>
      </c>
      <c r="IN15" s="193" t="e">
        <f t="shared" si="43"/>
        <v>#N/A</v>
      </c>
      <c r="IO15" s="193" t="e">
        <f t="shared" si="43"/>
        <v>#N/A</v>
      </c>
      <c r="IP15" s="193" t="e">
        <f t="shared" si="43"/>
        <v>#N/A</v>
      </c>
      <c r="IQ15" s="193" t="e">
        <f t="shared" si="43"/>
        <v>#N/A</v>
      </c>
      <c r="IR15" s="193" t="e">
        <f t="shared" si="43"/>
        <v>#N/A</v>
      </c>
      <c r="IS15" s="193" t="e">
        <f t="shared" si="43"/>
        <v>#N/A</v>
      </c>
      <c r="IT15" s="193" t="e">
        <f t="shared" si="43"/>
        <v>#N/A</v>
      </c>
      <c r="IU15" s="193" t="e">
        <f t="shared" si="43"/>
        <v>#N/A</v>
      </c>
      <c r="IV15" s="193" t="e">
        <f t="shared" si="43"/>
        <v>#N/A</v>
      </c>
      <c r="IW15" s="193" t="e">
        <f t="shared" si="43"/>
        <v>#N/A</v>
      </c>
      <c r="IX15" s="193" t="e">
        <f t="shared" si="43"/>
        <v>#N/A</v>
      </c>
      <c r="IY15" s="193" t="e">
        <f t="shared" si="43"/>
        <v>#N/A</v>
      </c>
      <c r="IZ15" s="193" t="e">
        <f t="shared" si="43"/>
        <v>#N/A</v>
      </c>
      <c r="JA15" s="193" t="e">
        <f t="shared" si="43"/>
        <v>#N/A</v>
      </c>
      <c r="JB15" s="193" t="e">
        <f t="shared" si="43"/>
        <v>#N/A</v>
      </c>
      <c r="JC15" s="193" t="e">
        <f t="shared" si="43"/>
        <v>#N/A</v>
      </c>
      <c r="JD15" s="193" t="e">
        <f t="shared" si="43"/>
        <v>#N/A</v>
      </c>
      <c r="JE15" s="193" t="e">
        <f t="shared" si="43"/>
        <v>#N/A</v>
      </c>
      <c r="JF15" s="193" t="e">
        <f t="shared" si="43"/>
        <v>#N/A</v>
      </c>
      <c r="JG15" s="193" t="e">
        <f t="shared" si="43"/>
        <v>#N/A</v>
      </c>
      <c r="JH15" s="193" t="e">
        <f t="shared" si="43"/>
        <v>#N/A</v>
      </c>
      <c r="JI15" s="193" t="e">
        <f t="shared" si="43"/>
        <v>#N/A</v>
      </c>
      <c r="JJ15" s="193" t="e">
        <f t="shared" si="43"/>
        <v>#N/A</v>
      </c>
      <c r="JK15" s="193" t="e">
        <f t="shared" si="43"/>
        <v>#N/A</v>
      </c>
      <c r="JL15" s="193" t="e">
        <f t="shared" si="43"/>
        <v>#N/A</v>
      </c>
      <c r="JM15" s="193" t="e">
        <f t="shared" si="43"/>
        <v>#N/A</v>
      </c>
      <c r="JN15" s="193" t="e">
        <f t="shared" si="43"/>
        <v>#N/A</v>
      </c>
      <c r="JO15" s="193" t="e">
        <f t="shared" si="43"/>
        <v>#N/A</v>
      </c>
      <c r="JP15" s="193" t="e">
        <f t="shared" si="43"/>
        <v>#N/A</v>
      </c>
      <c r="JQ15" s="193" t="e">
        <f t="shared" si="43"/>
        <v>#N/A</v>
      </c>
      <c r="JR15" s="193" t="e">
        <f t="shared" si="43"/>
        <v>#N/A</v>
      </c>
      <c r="JS15" s="193" t="e">
        <f t="shared" si="43"/>
        <v>#N/A</v>
      </c>
      <c r="JT15" s="193" t="e">
        <f t="shared" si="43"/>
        <v>#N/A</v>
      </c>
      <c r="JU15" s="193" t="e">
        <f t="shared" si="43"/>
        <v>#N/A</v>
      </c>
      <c r="JV15" s="193" t="e">
        <f t="shared" si="43"/>
        <v>#N/A</v>
      </c>
      <c r="JW15" s="193" t="e">
        <f t="shared" si="43"/>
        <v>#N/A</v>
      </c>
      <c r="JX15" s="193" t="e">
        <f t="shared" si="43"/>
        <v>#N/A</v>
      </c>
      <c r="JY15" s="193" t="e">
        <f t="shared" si="43"/>
        <v>#N/A</v>
      </c>
      <c r="JZ15" s="193" t="e">
        <f t="shared" si="43"/>
        <v>#N/A</v>
      </c>
      <c r="KA15" s="193" t="e">
        <f t="shared" si="43"/>
        <v>#N/A</v>
      </c>
      <c r="KB15" s="193" t="e">
        <f t="shared" si="43"/>
        <v>#N/A</v>
      </c>
      <c r="KC15" s="193" t="e">
        <f t="shared" si="43"/>
        <v>#N/A</v>
      </c>
      <c r="KD15" s="193" t="e">
        <f t="shared" si="43"/>
        <v>#N/A</v>
      </c>
      <c r="KE15" s="193" t="e">
        <f t="shared" si="43"/>
        <v>#N/A</v>
      </c>
      <c r="KF15" s="193" t="e">
        <f t="shared" si="43"/>
        <v>#N/A</v>
      </c>
      <c r="KG15" s="193" t="e">
        <f t="shared" si="43"/>
        <v>#N/A</v>
      </c>
      <c r="KH15" s="193" t="e">
        <f t="shared" si="43"/>
        <v>#N/A</v>
      </c>
      <c r="KI15" s="193" t="e">
        <f t="shared" si="43"/>
        <v>#N/A</v>
      </c>
      <c r="KJ15" s="193" t="e">
        <f t="shared" si="43"/>
        <v>#N/A</v>
      </c>
      <c r="KK15" s="193" t="e">
        <f t="shared" si="43"/>
        <v>#N/A</v>
      </c>
      <c r="KL15" s="193" t="e">
        <f t="shared" si="43"/>
        <v>#N/A</v>
      </c>
      <c r="KM15" s="193" t="e">
        <f t="shared" si="43"/>
        <v>#N/A</v>
      </c>
      <c r="KN15" s="193" t="e">
        <f t="shared" si="24"/>
        <v>#N/A</v>
      </c>
      <c r="KO15" s="193" t="e">
        <f t="shared" si="48"/>
        <v>#N/A</v>
      </c>
      <c r="KP15" s="193" t="e">
        <f t="shared" si="48"/>
        <v>#N/A</v>
      </c>
      <c r="KQ15" s="193" t="e">
        <f t="shared" si="48"/>
        <v>#N/A</v>
      </c>
      <c r="KR15" s="193" t="e">
        <f t="shared" si="44"/>
        <v>#N/A</v>
      </c>
      <c r="KS15" s="193" t="e">
        <f t="shared" si="44"/>
        <v>#N/A</v>
      </c>
      <c r="KT15" s="193" t="e">
        <f t="shared" si="44"/>
        <v>#N/A</v>
      </c>
      <c r="KU15" s="193" t="e">
        <f t="shared" si="44"/>
        <v>#N/A</v>
      </c>
      <c r="KV15" s="193" t="e">
        <f t="shared" si="44"/>
        <v>#N/A</v>
      </c>
      <c r="KW15" s="193" t="e">
        <f t="shared" si="44"/>
        <v>#N/A</v>
      </c>
      <c r="KX15" s="193" t="e">
        <f t="shared" si="44"/>
        <v>#N/A</v>
      </c>
      <c r="KY15" s="193" t="e">
        <f t="shared" si="44"/>
        <v>#N/A</v>
      </c>
      <c r="KZ15" s="193" t="e">
        <f t="shared" si="44"/>
        <v>#N/A</v>
      </c>
      <c r="LA15" s="193" t="e">
        <f t="shared" si="44"/>
        <v>#N/A</v>
      </c>
      <c r="LB15" s="193" t="e">
        <f t="shared" si="44"/>
        <v>#N/A</v>
      </c>
      <c r="LC15" s="193" t="e">
        <f t="shared" si="44"/>
        <v>#N/A</v>
      </c>
      <c r="LD15" s="193" t="e">
        <f t="shared" si="44"/>
        <v>#N/A</v>
      </c>
      <c r="LE15" s="193" t="e">
        <f t="shared" si="44"/>
        <v>#N/A</v>
      </c>
      <c r="LF15" s="193" t="e">
        <f t="shared" si="44"/>
        <v>#N/A</v>
      </c>
      <c r="LG15" s="193" t="e">
        <f t="shared" si="44"/>
        <v>#N/A</v>
      </c>
      <c r="LH15" s="193" t="e">
        <f t="shared" si="44"/>
        <v>#N/A</v>
      </c>
      <c r="LI15" s="193" t="e">
        <f t="shared" si="44"/>
        <v>#N/A</v>
      </c>
      <c r="LJ15" s="193" t="e">
        <f t="shared" si="44"/>
        <v>#N/A</v>
      </c>
      <c r="LK15" s="193" t="e">
        <f t="shared" si="44"/>
        <v>#N/A</v>
      </c>
      <c r="LL15" s="193" t="e">
        <f t="shared" si="44"/>
        <v>#N/A</v>
      </c>
      <c r="LM15" s="193" t="e">
        <f t="shared" si="44"/>
        <v>#N/A</v>
      </c>
      <c r="LN15" s="193" t="e">
        <f t="shared" si="44"/>
        <v>#N/A</v>
      </c>
      <c r="LO15" s="193" t="e">
        <f t="shared" si="44"/>
        <v>#N/A</v>
      </c>
      <c r="LP15" s="193" t="e">
        <f t="shared" si="44"/>
        <v>#N/A</v>
      </c>
      <c r="LQ15" s="193" t="e">
        <f t="shared" si="44"/>
        <v>#N/A</v>
      </c>
      <c r="LR15" s="193" t="e">
        <f t="shared" si="44"/>
        <v>#N/A</v>
      </c>
      <c r="LS15" s="193" t="e">
        <f t="shared" si="44"/>
        <v>#N/A</v>
      </c>
      <c r="LT15" s="193" t="e">
        <f t="shared" si="44"/>
        <v>#N/A</v>
      </c>
      <c r="LU15" s="193" t="e">
        <f t="shared" si="44"/>
        <v>#N/A</v>
      </c>
      <c r="LV15" s="193" t="e">
        <f t="shared" si="44"/>
        <v>#N/A</v>
      </c>
      <c r="LW15" s="193" t="e">
        <f t="shared" si="44"/>
        <v>#N/A</v>
      </c>
      <c r="LX15" s="193" t="e">
        <f t="shared" si="44"/>
        <v>#N/A</v>
      </c>
      <c r="LY15" s="193" t="e">
        <f t="shared" si="44"/>
        <v>#N/A</v>
      </c>
      <c r="LZ15" s="193" t="e">
        <f t="shared" si="44"/>
        <v>#N/A</v>
      </c>
      <c r="MA15" s="193" t="e">
        <f t="shared" si="44"/>
        <v>#N/A</v>
      </c>
      <c r="MB15" s="193" t="e">
        <f t="shared" si="44"/>
        <v>#N/A</v>
      </c>
      <c r="MC15" s="193" t="e">
        <f t="shared" si="44"/>
        <v>#N/A</v>
      </c>
      <c r="MD15" s="193" t="e">
        <f t="shared" si="44"/>
        <v>#N/A</v>
      </c>
      <c r="ME15" s="193" t="e">
        <f t="shared" si="44"/>
        <v>#N/A</v>
      </c>
      <c r="MF15" s="193" t="e">
        <f t="shared" si="44"/>
        <v>#N/A</v>
      </c>
      <c r="MG15" s="193" t="e">
        <f t="shared" si="44"/>
        <v>#N/A</v>
      </c>
      <c r="MH15" s="193" t="e">
        <f t="shared" si="44"/>
        <v>#N/A</v>
      </c>
      <c r="MI15" s="193" t="e">
        <f t="shared" si="44"/>
        <v>#N/A</v>
      </c>
      <c r="MJ15" s="193" t="e">
        <f t="shared" si="44"/>
        <v>#N/A</v>
      </c>
      <c r="MK15" s="193" t="e">
        <f t="shared" si="44"/>
        <v>#N/A</v>
      </c>
      <c r="ML15" s="193" t="e">
        <f t="shared" si="44"/>
        <v>#N/A</v>
      </c>
      <c r="MM15" s="193" t="e">
        <f t="shared" si="44"/>
        <v>#N/A</v>
      </c>
      <c r="MN15" s="193" t="e">
        <f t="shared" si="44"/>
        <v>#N/A</v>
      </c>
      <c r="MO15" s="193" t="e">
        <f t="shared" si="44"/>
        <v>#N/A</v>
      </c>
      <c r="MP15" s="193" t="e">
        <f t="shared" si="44"/>
        <v>#N/A</v>
      </c>
      <c r="MQ15" s="193" t="e">
        <f t="shared" si="44"/>
        <v>#N/A</v>
      </c>
      <c r="MR15" s="193" t="e">
        <f t="shared" si="44"/>
        <v>#N/A</v>
      </c>
      <c r="MS15" s="193" t="e">
        <f t="shared" si="44"/>
        <v>#N/A</v>
      </c>
      <c r="MT15" s="193" t="e">
        <f t="shared" si="44"/>
        <v>#N/A</v>
      </c>
      <c r="MU15" s="193" t="e">
        <f t="shared" si="44"/>
        <v>#N/A</v>
      </c>
      <c r="MV15" s="193" t="e">
        <f t="shared" si="44"/>
        <v>#N/A</v>
      </c>
      <c r="MW15" s="193" t="e">
        <f t="shared" si="44"/>
        <v>#N/A</v>
      </c>
      <c r="MX15" s="193" t="e">
        <f t="shared" si="44"/>
        <v>#N/A</v>
      </c>
      <c r="MY15" s="193" t="e">
        <f t="shared" si="44"/>
        <v>#N/A</v>
      </c>
      <c r="MZ15" s="193" t="e">
        <f t="shared" si="25"/>
        <v>#N/A</v>
      </c>
      <c r="NA15" s="193" t="e">
        <f t="shared" si="49"/>
        <v>#N/A</v>
      </c>
      <c r="NB15" s="193" t="e">
        <f t="shared" si="49"/>
        <v>#N/A</v>
      </c>
      <c r="NC15" s="193" t="e">
        <f t="shared" si="49"/>
        <v>#N/A</v>
      </c>
      <c r="ND15" s="193" t="e">
        <f t="shared" si="45"/>
        <v>#N/A</v>
      </c>
      <c r="NE15" s="193" t="e">
        <f t="shared" si="45"/>
        <v>#N/A</v>
      </c>
      <c r="NF15" s="193" t="e">
        <f t="shared" si="45"/>
        <v>#N/A</v>
      </c>
      <c r="NG15" s="193" t="e">
        <f t="shared" si="45"/>
        <v>#N/A</v>
      </c>
      <c r="NH15" s="193" t="e">
        <f t="shared" si="45"/>
        <v>#N/A</v>
      </c>
      <c r="NI15" s="193" t="e">
        <f t="shared" si="45"/>
        <v>#N/A</v>
      </c>
      <c r="NJ15" s="193" t="e">
        <f t="shared" si="45"/>
        <v>#N/A</v>
      </c>
      <c r="NK15" s="193" t="e">
        <f t="shared" si="45"/>
        <v>#N/A</v>
      </c>
      <c r="NL15" s="193" t="e">
        <f t="shared" si="45"/>
        <v>#N/A</v>
      </c>
      <c r="NM15" s="193" t="e">
        <f t="shared" si="45"/>
        <v>#N/A</v>
      </c>
      <c r="NN15" s="193" t="e">
        <f t="shared" si="45"/>
        <v>#N/A</v>
      </c>
      <c r="NO15" s="193" t="e">
        <f t="shared" si="45"/>
        <v>#N/A</v>
      </c>
      <c r="NP15" s="193" t="e">
        <f t="shared" si="45"/>
        <v>#N/A</v>
      </c>
      <c r="NQ15" s="193" t="e">
        <f t="shared" si="45"/>
        <v>#N/A</v>
      </c>
      <c r="NR15" s="193" t="e">
        <f t="shared" si="45"/>
        <v>#N/A</v>
      </c>
      <c r="NS15" s="193" t="e">
        <f t="shared" si="45"/>
        <v>#N/A</v>
      </c>
      <c r="NT15" s="193" t="e">
        <f t="shared" si="45"/>
        <v>#N/A</v>
      </c>
      <c r="NU15" s="193" t="e">
        <f t="shared" si="45"/>
        <v>#N/A</v>
      </c>
      <c r="NV15" s="193" t="e">
        <f t="shared" si="45"/>
        <v>#N/A</v>
      </c>
      <c r="NW15" s="193" t="e">
        <f t="shared" si="45"/>
        <v>#N/A</v>
      </c>
      <c r="NX15" s="193" t="e">
        <f t="shared" si="45"/>
        <v>#N/A</v>
      </c>
      <c r="NY15" s="193" t="e">
        <f t="shared" si="45"/>
        <v>#N/A</v>
      </c>
      <c r="NZ15" s="193" t="e">
        <f t="shared" si="45"/>
        <v>#N/A</v>
      </c>
      <c r="OA15" s="193" t="e">
        <f t="shared" si="45"/>
        <v>#N/A</v>
      </c>
      <c r="OB15" s="193" t="e">
        <f t="shared" si="45"/>
        <v>#N/A</v>
      </c>
      <c r="OC15" s="193" t="e">
        <f t="shared" si="45"/>
        <v>#N/A</v>
      </c>
      <c r="OD15" s="193" t="e">
        <f t="shared" si="45"/>
        <v>#N/A</v>
      </c>
      <c r="OE15" s="193" t="e">
        <f t="shared" si="45"/>
        <v>#N/A</v>
      </c>
      <c r="OF15" s="193" t="e">
        <f t="shared" si="45"/>
        <v>#N/A</v>
      </c>
      <c r="OG15" s="193" t="e">
        <f t="shared" si="45"/>
        <v>#N/A</v>
      </c>
      <c r="OH15" s="193" t="e">
        <f t="shared" si="45"/>
        <v>#N/A</v>
      </c>
      <c r="OI15" s="193" t="e">
        <f t="shared" si="45"/>
        <v>#N/A</v>
      </c>
      <c r="OJ15" s="193" t="e">
        <f t="shared" si="45"/>
        <v>#N/A</v>
      </c>
      <c r="OK15" s="193" t="e">
        <f t="shared" si="45"/>
        <v>#N/A</v>
      </c>
      <c r="OL15" s="193" t="e">
        <f t="shared" si="45"/>
        <v>#N/A</v>
      </c>
      <c r="OM15" s="193" t="e">
        <f t="shared" si="45"/>
        <v>#N/A</v>
      </c>
      <c r="ON15" s="193" t="e">
        <f t="shared" si="45"/>
        <v>#N/A</v>
      </c>
      <c r="OO15" s="193" t="e">
        <f t="shared" si="45"/>
        <v>#N/A</v>
      </c>
      <c r="OP15" s="193" t="e">
        <f t="shared" si="45"/>
        <v>#N/A</v>
      </c>
      <c r="OQ15" s="193" t="e">
        <f t="shared" si="45"/>
        <v>#N/A</v>
      </c>
      <c r="OR15" s="193" t="e">
        <f t="shared" si="45"/>
        <v>#N/A</v>
      </c>
      <c r="OS15" s="193" t="e">
        <f t="shared" si="45"/>
        <v>#N/A</v>
      </c>
      <c r="OT15" s="193" t="e">
        <f t="shared" si="45"/>
        <v>#N/A</v>
      </c>
      <c r="OU15" s="193" t="e">
        <f t="shared" si="45"/>
        <v>#N/A</v>
      </c>
      <c r="OV15" s="193" t="e">
        <f t="shared" si="45"/>
        <v>#N/A</v>
      </c>
      <c r="OW15" s="193" t="e">
        <f t="shared" si="45"/>
        <v>#N/A</v>
      </c>
      <c r="OX15" s="193" t="e">
        <f t="shared" si="45"/>
        <v>#N/A</v>
      </c>
      <c r="OY15" s="193" t="e">
        <f t="shared" si="45"/>
        <v>#N/A</v>
      </c>
      <c r="OZ15" s="193" t="e">
        <f t="shared" si="45"/>
        <v>#N/A</v>
      </c>
      <c r="PA15" s="193" t="e">
        <f t="shared" si="45"/>
        <v>#N/A</v>
      </c>
      <c r="PB15" s="193" t="e">
        <f t="shared" si="45"/>
        <v>#N/A</v>
      </c>
      <c r="PC15" s="193" t="e">
        <f t="shared" si="45"/>
        <v>#N/A</v>
      </c>
      <c r="PD15" s="193" t="e">
        <f t="shared" si="45"/>
        <v>#N/A</v>
      </c>
      <c r="PE15" s="193" t="e">
        <f t="shared" si="45"/>
        <v>#N/A</v>
      </c>
      <c r="PF15" s="193" t="e">
        <f t="shared" si="45"/>
        <v>#N/A</v>
      </c>
      <c r="PG15" s="193" t="e">
        <f t="shared" si="45"/>
        <v>#N/A</v>
      </c>
      <c r="PH15" s="193" t="e">
        <f t="shared" si="45"/>
        <v>#N/A</v>
      </c>
      <c r="PI15" s="193" t="e">
        <f t="shared" si="45"/>
        <v>#N/A</v>
      </c>
      <c r="PJ15" s="193" t="e">
        <f t="shared" si="45"/>
        <v>#N/A</v>
      </c>
      <c r="PK15" s="193" t="e">
        <f t="shared" si="45"/>
        <v>#N/A</v>
      </c>
      <c r="PL15" s="193" t="e">
        <f t="shared" si="26"/>
        <v>#N/A</v>
      </c>
      <c r="PM15" s="193" t="e">
        <f t="shared" si="14"/>
        <v>#N/A</v>
      </c>
      <c r="PN15" s="193" t="e">
        <f t="shared" si="14"/>
        <v>#N/A</v>
      </c>
      <c r="PO15" s="193" t="e">
        <f t="shared" si="14"/>
        <v>#N/A</v>
      </c>
      <c r="PP15" s="193" t="e">
        <f t="shared" si="14"/>
        <v>#N/A</v>
      </c>
      <c r="PQ15" s="193" t="e">
        <f t="shared" si="14"/>
        <v>#N/A</v>
      </c>
      <c r="PR15" s="193" t="e">
        <f t="shared" si="14"/>
        <v>#N/A</v>
      </c>
      <c r="PS15" s="193" t="e">
        <f t="shared" si="14"/>
        <v>#N/A</v>
      </c>
      <c r="PT15" s="193" t="e">
        <f t="shared" si="14"/>
        <v>#N/A</v>
      </c>
    </row>
    <row r="16" spans="1:449" hidden="1" x14ac:dyDescent="0.45">
      <c r="A16" s="20">
        <v>13</v>
      </c>
      <c r="B16" s="115"/>
      <c r="C16" s="115"/>
      <c r="D16" s="115"/>
      <c r="E16" s="110" t="str">
        <f t="shared" si="15"/>
        <v/>
      </c>
      <c r="F16" s="21" t="str">
        <f t="shared" si="16"/>
        <v/>
      </c>
      <c r="G16" s="22" t="str">
        <f t="shared" si="17"/>
        <v/>
      </c>
      <c r="H16" s="23" t="str">
        <f>IF(F16="","",IF(OR($F16&lt;Skew!$B$3,$F16=Skew!$B$3),IF($F16&gt;Skew!$C$3,Skew!$A$3,IF($F16&gt;Skew!$C$4,Skew!$A$4,IF($F16&gt;Skew!$C$5,Skew!$A$5,IF($F16&gt;Skew!$C$6,Skew!$A$6,IF($F16&gt;Skew!$C$7,Skew!$A$7,IF($F16&gt;Skew!$C$8,Skew!$A$8,IF($F16&gt;Skew!$C$9,Skew!$A$9,IF($F16&gt;Skew!$C$10,Skew!$A$10,IF($F16&gt;Skew!$C$11,Skew!$A$11,IF($F16&gt;Skew!$C$12,Skew!$A$12,IF($F16&gt;Skew!$C$13,Skew!$A$13,IF($F16&gt;Skew!$C$14,Skew!$A$14,IF($F16&gt;Skew!$C$15,Skew!$A$15,IF($F16&gt;Skew!$C$16,Skew!$A$16,Skew!$A$17)
)))))))))))))))</f>
        <v/>
      </c>
      <c r="I16" s="22" t="str">
        <f>IF(F16="","",MATCH(H16,Skew!$A$3:$A$17,0))</f>
        <v/>
      </c>
      <c r="J16" s="22" t="str">
        <f t="shared" si="0"/>
        <v/>
      </c>
      <c r="K16" s="24"/>
      <c r="L16" s="22" t="str">
        <f>IF(OR(F16="",K16=""),"",MATCH(K16,Confidence!$A$3:$A$12,0))</f>
        <v/>
      </c>
      <c r="M16" s="25" t="str">
        <f t="shared" si="1"/>
        <v/>
      </c>
      <c r="N16" s="25" t="str">
        <f t="shared" si="2"/>
        <v/>
      </c>
      <c r="O16" s="22"/>
      <c r="P16" s="102" t="str">
        <f t="shared" si="3"/>
        <v/>
      </c>
      <c r="Q16" s="102" t="str">
        <f t="shared" si="4"/>
        <v/>
      </c>
      <c r="R16" s="37" t="str">
        <f t="shared" si="5"/>
        <v/>
      </c>
      <c r="S16" s="115"/>
      <c r="T16" s="204" t="str">
        <f>IF(AND(B16&gt;0,C16&gt;0,D16&gt;0,M16&gt;0,N16&gt;0,S16&gt;0,NOT(K16="")),ABS(VLOOKUP($S$1,VLookups!$A$30:$B$31,2,FALSE)-_xlfn.BETA.DIST(S16,IF(G16="L",N16,M16),IF(G16="L",M16,N16),TRUE,B16,D16)),"")</f>
        <v/>
      </c>
      <c r="U16" s="112" t="str">
        <f>IF(OR($M16="",$N16=""),"",_xlfn.BETA.INV(ABS(VLOOKUP($S$1,VLookups!$A$30:$B$31,2,FALSE)-U$3),IF($G16="L",$N16,$M16),IF($G16="L",$M16,$N16),$B16,$D16))</f>
        <v/>
      </c>
      <c r="V16" s="113" t="str">
        <f>IF(OR($M16="",$N16=""),"",_xlfn.BETA.INV(ABS(VLOOKUP($S$1,VLookups!$A$30:$B$31,2,FALSE)-V$3),IF($G16="L",$N16,$M16),IF($G16="L",$M16,$N16),$B16,$D16))</f>
        <v/>
      </c>
      <c r="W16" s="112" t="str">
        <f>IF(OR($M16="",$N16=""),"",_xlfn.BETA.INV(ABS(VLOOKUP($S$1,VLookups!$A$30:$B$31,2,FALSE)-W$3),IF($G16="L",$N16,$M16),IF($G16="L",$M16,$N16),$B16,$D16))</f>
        <v/>
      </c>
      <c r="X16" s="113" t="str">
        <f>IF(OR($M16="",$N16=""),"",_xlfn.BETA.INV(ABS(VLOOKUP($S$1,VLookups!$A$30:$B$31,2,FALSE)-X$3),IF($G16="L",$N16,$M16),IF($G16="L",$M16,$N16),$B16,$D16))</f>
        <v/>
      </c>
      <c r="Y16" s="112" t="str">
        <f>IF(OR($M16="",$N16=""),"",_xlfn.BETA.INV(ABS(VLOOKUP($S$1,VLookups!$A$30:$B$31,2,FALSE)-Y$3),IF($G16="L",$N16,$M16),IF($G16="L",$M16,$N16),$B16,$D16))</f>
        <v/>
      </c>
      <c r="Z16" s="113" t="str">
        <f>IF(OR($M16="",$N16=""),"",_xlfn.BETA.INV(ABS(VLOOKUP($S$1,VLookups!$A$30:$B$31,2,FALSE)-Z$3),IF($G16="L",$N16,$M16),IF($G16="L",$M16,$N16),$B16,$D16))</f>
        <v/>
      </c>
      <c r="AA16" s="112" t="str">
        <f>IF(OR($M16="",$N16=""),"",_xlfn.BETA.INV(ABS(VLOOKUP($S$1,VLookups!$A$30:$B$31,2,FALSE)-AA$3),IF($G16="L",$N16,$M16),IF($G16="L",$M16,$N16),$B16,$D16))</f>
        <v/>
      </c>
      <c r="AB16" s="113" t="str">
        <f>IF(OR($M16="",$N16=""),"",_xlfn.BETA.INV(ABS(VLOOKUP($S$1,VLookups!$A$30:$B$31,2,FALSE)-AB$3),IF($G16="L",$N16,$M16),IF($G16="L",$M16,$N16),$B16,$D16))</f>
        <v/>
      </c>
      <c r="AC16" s="112" t="str">
        <f>IF(OR($M16="",$N16=""),"",_xlfn.BETA.INV(ABS(VLOOKUP($S$1,VLookups!$A$30:$B$31,2,FALSE)-AC$3),IF($G16="L",$N16,$M16),IF($G16="L",$M16,$N16),$B16,$D16))</f>
        <v/>
      </c>
      <c r="AD16" s="113" t="str">
        <f>IF(OR($M16="",$N16=""),"",_xlfn.BETA.INV(ABS(VLOOKUP($S$1,VLookups!$A$30:$B$31,2,FALSE)-AD$3),IF($G16="L",$N16,$M16),IF($G16="L",$M16,$N16),$B16,$D16))</f>
        <v/>
      </c>
      <c r="AE16" s="112" t="str">
        <f>IF(OR($M16="",$N16=""),"",_xlfn.BETA.INV(ABS(VLOOKUP($S$1,VLookups!$A$30:$B$31,2,FALSE)-AE$3),IF($G16="L",$N16,$M16),IF($G16="L",$M16,$N16),$B16,$D16))</f>
        <v/>
      </c>
      <c r="AF16" s="113" t="str">
        <f>IF(OR($M16="",$N16=""),"",_xlfn.BETA.INV(ABS(VLOOKUP($S$1,VLookups!$A$30:$B$31,2,FALSE)-AF$3),IF($G16="L",$N16,$M16),IF($G16="L",$M16,$N16),$B16,$D16))</f>
        <v/>
      </c>
      <c r="AG16" s="15"/>
      <c r="AH16" s="194" t="str">
        <f t="shared" si="18"/>
        <v/>
      </c>
      <c r="AI16" s="192" t="str">
        <f t="shared" si="19"/>
        <v/>
      </c>
      <c r="AJ16" s="177" t="str">
        <f t="shared" si="46"/>
        <v/>
      </c>
      <c r="AK16" s="177" t="str">
        <f t="shared" si="27"/>
        <v/>
      </c>
      <c r="AL16" s="177" t="str">
        <f t="shared" si="27"/>
        <v/>
      </c>
      <c r="AM16" s="177" t="str">
        <f t="shared" si="27"/>
        <v/>
      </c>
      <c r="AN16" s="177" t="str">
        <f t="shared" si="27"/>
        <v/>
      </c>
      <c r="AO16" s="177" t="str">
        <f t="shared" si="27"/>
        <v/>
      </c>
      <c r="AP16" s="177" t="str">
        <f t="shared" si="27"/>
        <v/>
      </c>
      <c r="AQ16" s="177" t="str">
        <f t="shared" si="27"/>
        <v/>
      </c>
      <c r="AR16" s="177" t="str">
        <f t="shared" si="27"/>
        <v/>
      </c>
      <c r="AS16" s="177" t="str">
        <f t="shared" si="27"/>
        <v/>
      </c>
      <c r="AT16" s="177" t="str">
        <f t="shared" si="27"/>
        <v/>
      </c>
      <c r="AU16" s="177" t="str">
        <f t="shared" si="27"/>
        <v/>
      </c>
      <c r="AV16" s="177" t="str">
        <f t="shared" si="27"/>
        <v/>
      </c>
      <c r="AW16" s="177" t="str">
        <f t="shared" si="27"/>
        <v/>
      </c>
      <c r="AX16" s="177" t="str">
        <f t="shared" si="27"/>
        <v/>
      </c>
      <c r="AY16" s="177" t="str">
        <f t="shared" si="27"/>
        <v/>
      </c>
      <c r="AZ16" s="177" t="str">
        <f t="shared" si="27"/>
        <v/>
      </c>
      <c r="BA16" s="177" t="str">
        <f t="shared" si="28"/>
        <v/>
      </c>
      <c r="BB16" s="177" t="str">
        <f t="shared" si="28"/>
        <v/>
      </c>
      <c r="BC16" s="177" t="str">
        <f t="shared" si="28"/>
        <v/>
      </c>
      <c r="BD16" s="177" t="str">
        <f t="shared" si="28"/>
        <v/>
      </c>
      <c r="BE16" s="177" t="str">
        <f t="shared" si="28"/>
        <v/>
      </c>
      <c r="BF16" s="177" t="str">
        <f t="shared" si="28"/>
        <v/>
      </c>
      <c r="BG16" s="177" t="str">
        <f t="shared" si="28"/>
        <v/>
      </c>
      <c r="BH16" s="177" t="str">
        <f t="shared" si="28"/>
        <v/>
      </c>
      <c r="BI16" s="177" t="str">
        <f t="shared" si="28"/>
        <v/>
      </c>
      <c r="BJ16" s="177" t="str">
        <f t="shared" si="28"/>
        <v/>
      </c>
      <c r="BK16" s="177" t="str">
        <f t="shared" si="28"/>
        <v/>
      </c>
      <c r="BL16" s="177" t="str">
        <f t="shared" si="28"/>
        <v/>
      </c>
      <c r="BM16" s="177" t="str">
        <f t="shared" si="28"/>
        <v/>
      </c>
      <c r="BN16" s="177" t="str">
        <f t="shared" si="28"/>
        <v/>
      </c>
      <c r="BO16" s="177" t="str">
        <f t="shared" si="28"/>
        <v/>
      </c>
      <c r="BP16" s="177" t="str">
        <f t="shared" si="28"/>
        <v/>
      </c>
      <c r="BQ16" s="177" t="str">
        <f t="shared" si="29"/>
        <v/>
      </c>
      <c r="BR16" s="177" t="str">
        <f t="shared" si="29"/>
        <v/>
      </c>
      <c r="BS16" s="177" t="str">
        <f t="shared" si="29"/>
        <v/>
      </c>
      <c r="BT16" s="177" t="str">
        <f t="shared" si="29"/>
        <v/>
      </c>
      <c r="BU16" s="177" t="str">
        <f t="shared" si="29"/>
        <v/>
      </c>
      <c r="BV16" s="177" t="str">
        <f t="shared" si="29"/>
        <v/>
      </c>
      <c r="BW16" s="177" t="str">
        <f t="shared" si="29"/>
        <v/>
      </c>
      <c r="BX16" s="177" t="str">
        <f t="shared" si="29"/>
        <v/>
      </c>
      <c r="BY16" s="177" t="str">
        <f t="shared" si="29"/>
        <v/>
      </c>
      <c r="BZ16" s="177" t="str">
        <f t="shared" si="29"/>
        <v/>
      </c>
      <c r="CA16" s="177" t="str">
        <f t="shared" si="29"/>
        <v/>
      </c>
      <c r="CB16" s="177" t="str">
        <f t="shared" si="29"/>
        <v/>
      </c>
      <c r="CC16" s="177" t="str">
        <f t="shared" si="29"/>
        <v/>
      </c>
      <c r="CD16" s="177" t="str">
        <f t="shared" si="29"/>
        <v/>
      </c>
      <c r="CE16" s="177" t="str">
        <f t="shared" si="29"/>
        <v/>
      </c>
      <c r="CF16" s="177" t="str">
        <f t="shared" si="29"/>
        <v/>
      </c>
      <c r="CG16" s="177" t="str">
        <f t="shared" si="30"/>
        <v/>
      </c>
      <c r="CH16" s="177" t="str">
        <f t="shared" si="30"/>
        <v/>
      </c>
      <c r="CI16" s="177" t="str">
        <f t="shared" si="30"/>
        <v/>
      </c>
      <c r="CJ16" s="177" t="str">
        <f t="shared" si="30"/>
        <v/>
      </c>
      <c r="CK16" s="177" t="str">
        <f t="shared" si="30"/>
        <v/>
      </c>
      <c r="CL16" s="177" t="str">
        <f t="shared" si="30"/>
        <v/>
      </c>
      <c r="CM16" s="177" t="str">
        <f t="shared" si="30"/>
        <v/>
      </c>
      <c r="CN16" s="177" t="str">
        <f t="shared" si="30"/>
        <v/>
      </c>
      <c r="CO16" s="177" t="str">
        <f t="shared" si="30"/>
        <v/>
      </c>
      <c r="CP16" s="177" t="str">
        <f t="shared" si="30"/>
        <v/>
      </c>
      <c r="CQ16" s="177" t="str">
        <f t="shared" si="30"/>
        <v/>
      </c>
      <c r="CR16" s="177" t="str">
        <f t="shared" si="30"/>
        <v/>
      </c>
      <c r="CS16" s="177" t="str">
        <f t="shared" si="30"/>
        <v/>
      </c>
      <c r="CT16" s="177" t="str">
        <f t="shared" si="30"/>
        <v/>
      </c>
      <c r="CU16" s="177" t="str">
        <f t="shared" si="30"/>
        <v/>
      </c>
      <c r="CV16" s="177" t="str">
        <f t="shared" si="30"/>
        <v/>
      </c>
      <c r="CW16" s="177" t="str">
        <f t="shared" si="22"/>
        <v/>
      </c>
      <c r="CX16" s="177" t="str">
        <f t="shared" si="22"/>
        <v/>
      </c>
      <c r="CY16" s="177" t="str">
        <f t="shared" si="22"/>
        <v/>
      </c>
      <c r="CZ16" s="177" t="str">
        <f t="shared" si="22"/>
        <v/>
      </c>
      <c r="DA16" s="177" t="str">
        <f t="shared" si="22"/>
        <v/>
      </c>
      <c r="DB16" s="177" t="str">
        <f t="shared" si="22"/>
        <v/>
      </c>
      <c r="DC16" s="177" t="str">
        <f t="shared" si="22"/>
        <v/>
      </c>
      <c r="DD16" s="177" t="str">
        <f t="shared" si="22"/>
        <v/>
      </c>
      <c r="DE16" s="177" t="str">
        <f t="shared" si="22"/>
        <v/>
      </c>
      <c r="DF16" s="177" t="str">
        <f t="shared" si="22"/>
        <v/>
      </c>
      <c r="DG16" s="177" t="str">
        <f t="shared" si="22"/>
        <v/>
      </c>
      <c r="DH16" s="177" t="str">
        <f t="shared" si="22"/>
        <v/>
      </c>
      <c r="DI16" s="177" t="str">
        <f t="shared" si="22"/>
        <v/>
      </c>
      <c r="DJ16" s="177" t="str">
        <f t="shared" si="22"/>
        <v/>
      </c>
      <c r="DK16" s="177" t="str">
        <f t="shared" si="22"/>
        <v/>
      </c>
      <c r="DL16" s="177" t="str">
        <f t="shared" si="42"/>
        <v/>
      </c>
      <c r="DM16" s="177" t="str">
        <f t="shared" si="42"/>
        <v/>
      </c>
      <c r="DN16" s="177" t="str">
        <f t="shared" si="42"/>
        <v/>
      </c>
      <c r="DO16" s="177" t="str">
        <f t="shared" si="42"/>
        <v/>
      </c>
      <c r="DP16" s="177" t="str">
        <f t="shared" si="42"/>
        <v/>
      </c>
      <c r="DQ16" s="177" t="str">
        <f t="shared" si="42"/>
        <v/>
      </c>
      <c r="DR16" s="177" t="str">
        <f t="shared" si="42"/>
        <v/>
      </c>
      <c r="DS16" s="177" t="str">
        <f t="shared" si="42"/>
        <v/>
      </c>
      <c r="DT16" s="177" t="str">
        <f t="shared" si="42"/>
        <v/>
      </c>
      <c r="DU16" s="177" t="str">
        <f t="shared" si="42"/>
        <v/>
      </c>
      <c r="DV16" s="177" t="str">
        <f t="shared" si="42"/>
        <v/>
      </c>
      <c r="DW16" s="177" t="str">
        <f t="shared" si="42"/>
        <v/>
      </c>
      <c r="DX16" s="177" t="str">
        <f t="shared" si="42"/>
        <v/>
      </c>
      <c r="DY16" s="177" t="str">
        <f t="shared" si="42"/>
        <v/>
      </c>
      <c r="DZ16" s="177" t="str">
        <f t="shared" si="42"/>
        <v/>
      </c>
      <c r="EA16" s="177" t="str">
        <f t="shared" si="42"/>
        <v/>
      </c>
      <c r="EB16" s="177" t="str">
        <f t="shared" si="31"/>
        <v/>
      </c>
      <c r="EC16" s="177" t="str">
        <f t="shared" si="31"/>
        <v/>
      </c>
      <c r="ED16" s="177" t="str">
        <f t="shared" si="31"/>
        <v/>
      </c>
      <c r="EE16" s="177" t="str">
        <f t="shared" si="31"/>
        <v/>
      </c>
      <c r="EF16" s="177" t="str">
        <f t="shared" si="31"/>
        <v/>
      </c>
      <c r="EG16" s="177" t="str">
        <f t="shared" si="31"/>
        <v/>
      </c>
      <c r="EH16" s="177" t="str">
        <f t="shared" si="31"/>
        <v/>
      </c>
      <c r="EI16" s="177" t="str">
        <f t="shared" si="31"/>
        <v/>
      </c>
      <c r="EJ16" s="177" t="str">
        <f t="shared" si="31"/>
        <v/>
      </c>
      <c r="EK16" s="177" t="str">
        <f t="shared" si="31"/>
        <v/>
      </c>
      <c r="EL16" s="177" t="str">
        <f t="shared" si="31"/>
        <v/>
      </c>
      <c r="EM16" s="177" t="str">
        <f t="shared" si="31"/>
        <v/>
      </c>
      <c r="EN16" s="177" t="str">
        <f t="shared" si="31"/>
        <v/>
      </c>
      <c r="EO16" s="177" t="str">
        <f t="shared" si="31"/>
        <v/>
      </c>
      <c r="EP16" s="177" t="str">
        <f t="shared" si="32"/>
        <v/>
      </c>
      <c r="EQ16" s="177" t="str">
        <f t="shared" si="32"/>
        <v/>
      </c>
      <c r="ER16" s="177" t="str">
        <f t="shared" si="32"/>
        <v/>
      </c>
      <c r="ES16" s="177" t="str">
        <f t="shared" si="32"/>
        <v/>
      </c>
      <c r="ET16" s="177" t="str">
        <f t="shared" si="32"/>
        <v/>
      </c>
      <c r="EU16" s="177" t="str">
        <f t="shared" si="32"/>
        <v/>
      </c>
      <c r="EV16" s="177" t="str">
        <f t="shared" si="32"/>
        <v/>
      </c>
      <c r="EW16" s="177" t="str">
        <f t="shared" si="32"/>
        <v/>
      </c>
      <c r="EX16" s="177" t="str">
        <f t="shared" si="32"/>
        <v/>
      </c>
      <c r="EY16" s="177" t="str">
        <f t="shared" si="32"/>
        <v/>
      </c>
      <c r="EZ16" s="177" t="str">
        <f t="shared" si="32"/>
        <v/>
      </c>
      <c r="FA16" s="177" t="str">
        <f t="shared" si="32"/>
        <v/>
      </c>
      <c r="FB16" s="177" t="str">
        <f t="shared" si="32"/>
        <v/>
      </c>
      <c r="FC16" s="177" t="str">
        <f t="shared" si="32"/>
        <v/>
      </c>
      <c r="FD16" s="177" t="str">
        <f t="shared" si="32"/>
        <v/>
      </c>
      <c r="FE16" s="177" t="str">
        <f t="shared" si="32"/>
        <v/>
      </c>
      <c r="FF16" s="177" t="str">
        <f t="shared" si="33"/>
        <v/>
      </c>
      <c r="FG16" s="177" t="str">
        <f t="shared" si="33"/>
        <v/>
      </c>
      <c r="FH16" s="177" t="str">
        <f t="shared" si="33"/>
        <v/>
      </c>
      <c r="FI16" s="177" t="str">
        <f t="shared" si="33"/>
        <v/>
      </c>
      <c r="FJ16" s="177" t="str">
        <f t="shared" si="33"/>
        <v/>
      </c>
      <c r="FK16" s="177" t="str">
        <f t="shared" si="33"/>
        <v/>
      </c>
      <c r="FL16" s="177" t="str">
        <f t="shared" si="33"/>
        <v/>
      </c>
      <c r="FM16" s="177" t="str">
        <f t="shared" si="33"/>
        <v/>
      </c>
      <c r="FN16" s="177" t="str">
        <f t="shared" si="33"/>
        <v/>
      </c>
      <c r="FO16" s="177" t="str">
        <f t="shared" si="33"/>
        <v/>
      </c>
      <c r="FP16" s="177" t="str">
        <f t="shared" si="33"/>
        <v/>
      </c>
      <c r="FQ16" s="177" t="str">
        <f t="shared" si="33"/>
        <v/>
      </c>
      <c r="FR16" s="177" t="str">
        <f t="shared" si="33"/>
        <v/>
      </c>
      <c r="FS16" s="177" t="str">
        <f t="shared" si="33"/>
        <v/>
      </c>
      <c r="FT16" s="177" t="str">
        <f t="shared" si="33"/>
        <v/>
      </c>
      <c r="FU16" s="177" t="str">
        <f t="shared" si="33"/>
        <v/>
      </c>
      <c r="FV16" s="177" t="str">
        <f t="shared" si="34"/>
        <v/>
      </c>
      <c r="FW16" s="177" t="str">
        <f t="shared" si="34"/>
        <v/>
      </c>
      <c r="FX16" s="177" t="str">
        <f t="shared" si="34"/>
        <v/>
      </c>
      <c r="FY16" s="177" t="str">
        <f t="shared" si="34"/>
        <v/>
      </c>
      <c r="FZ16" s="177" t="str">
        <f t="shared" si="34"/>
        <v/>
      </c>
      <c r="GA16" s="177" t="str">
        <f t="shared" si="34"/>
        <v/>
      </c>
      <c r="GB16" s="177" t="str">
        <f t="shared" si="34"/>
        <v/>
      </c>
      <c r="GC16" s="177" t="str">
        <f t="shared" si="34"/>
        <v/>
      </c>
      <c r="GD16" s="177" t="str">
        <f t="shared" si="34"/>
        <v/>
      </c>
      <c r="GE16" s="177" t="str">
        <f t="shared" si="34"/>
        <v/>
      </c>
      <c r="GF16" s="177" t="str">
        <f t="shared" si="34"/>
        <v/>
      </c>
      <c r="GG16" s="177" t="str">
        <f t="shared" si="34"/>
        <v/>
      </c>
      <c r="GH16" s="177" t="str">
        <f t="shared" si="34"/>
        <v/>
      </c>
      <c r="GI16" s="177" t="str">
        <f t="shared" si="34"/>
        <v/>
      </c>
      <c r="GJ16" s="177" t="str">
        <f t="shared" si="34"/>
        <v/>
      </c>
      <c r="GK16" s="177" t="str">
        <f t="shared" si="34"/>
        <v/>
      </c>
      <c r="GL16" s="177" t="str">
        <f t="shared" si="35"/>
        <v/>
      </c>
      <c r="GM16" s="177" t="str">
        <f t="shared" si="35"/>
        <v/>
      </c>
      <c r="GN16" s="177" t="str">
        <f t="shared" si="35"/>
        <v/>
      </c>
      <c r="GO16" s="177" t="str">
        <f t="shared" si="35"/>
        <v/>
      </c>
      <c r="GP16" s="177" t="str">
        <f t="shared" si="35"/>
        <v/>
      </c>
      <c r="GQ16" s="177" t="str">
        <f t="shared" si="35"/>
        <v/>
      </c>
      <c r="GR16" s="177" t="str">
        <f t="shared" si="35"/>
        <v/>
      </c>
      <c r="GS16" s="177" t="str">
        <f t="shared" si="35"/>
        <v/>
      </c>
      <c r="GT16" s="177" t="str">
        <f t="shared" si="35"/>
        <v/>
      </c>
      <c r="GU16" s="177" t="str">
        <f t="shared" si="35"/>
        <v/>
      </c>
      <c r="GV16" s="177" t="str">
        <f t="shared" si="35"/>
        <v/>
      </c>
      <c r="GW16" s="177" t="str">
        <f t="shared" si="35"/>
        <v/>
      </c>
      <c r="GX16" s="177" t="str">
        <f t="shared" si="35"/>
        <v/>
      </c>
      <c r="GY16" s="177" t="str">
        <f t="shared" si="35"/>
        <v/>
      </c>
      <c r="GZ16" s="177" t="str">
        <f t="shared" si="35"/>
        <v/>
      </c>
      <c r="HA16" s="177" t="str">
        <f t="shared" si="35"/>
        <v/>
      </c>
      <c r="HB16" s="177" t="str">
        <f t="shared" si="36"/>
        <v/>
      </c>
      <c r="HC16" s="177" t="str">
        <f t="shared" si="36"/>
        <v/>
      </c>
      <c r="HD16" s="177" t="str">
        <f t="shared" si="36"/>
        <v/>
      </c>
      <c r="HE16" s="177" t="str">
        <f t="shared" si="36"/>
        <v/>
      </c>
      <c r="HF16" s="177" t="str">
        <f t="shared" si="36"/>
        <v/>
      </c>
      <c r="HG16" s="177" t="str">
        <f t="shared" si="36"/>
        <v/>
      </c>
      <c r="HH16" s="177" t="str">
        <f t="shared" si="36"/>
        <v/>
      </c>
      <c r="HI16" s="177" t="str">
        <f t="shared" si="36"/>
        <v/>
      </c>
      <c r="HJ16" s="177" t="str">
        <f t="shared" si="36"/>
        <v/>
      </c>
      <c r="HK16" s="177" t="str">
        <f t="shared" si="36"/>
        <v/>
      </c>
      <c r="HL16" s="177" t="str">
        <f t="shared" si="36"/>
        <v/>
      </c>
      <c r="HM16" s="177" t="str">
        <f t="shared" si="36"/>
        <v/>
      </c>
      <c r="HN16" s="177" t="str">
        <f t="shared" si="36"/>
        <v/>
      </c>
      <c r="HO16" s="177" t="str">
        <f t="shared" si="36"/>
        <v/>
      </c>
      <c r="HP16" s="177" t="str">
        <f t="shared" si="36"/>
        <v/>
      </c>
      <c r="HQ16" s="177" t="str">
        <f t="shared" si="36"/>
        <v/>
      </c>
      <c r="HR16" s="177" t="str">
        <f t="shared" si="37"/>
        <v/>
      </c>
      <c r="HS16" s="177" t="str">
        <f t="shared" si="37"/>
        <v/>
      </c>
      <c r="HT16" s="177" t="str">
        <f t="shared" si="37"/>
        <v/>
      </c>
      <c r="HU16" s="177" t="str">
        <f t="shared" si="37"/>
        <v/>
      </c>
      <c r="HV16" s="177" t="str">
        <f t="shared" si="37"/>
        <v/>
      </c>
      <c r="HW16" s="177" t="str">
        <f t="shared" si="37"/>
        <v/>
      </c>
      <c r="HX16" s="177" t="str">
        <f t="shared" si="37"/>
        <v/>
      </c>
      <c r="HY16" s="177" t="str">
        <f t="shared" si="37"/>
        <v/>
      </c>
      <c r="HZ16" s="177" t="str">
        <f t="shared" si="37"/>
        <v/>
      </c>
      <c r="IA16" s="192" t="str">
        <f t="shared" si="21"/>
        <v/>
      </c>
      <c r="IB16" s="193" t="e">
        <f t="shared" si="10"/>
        <v>#N/A</v>
      </c>
      <c r="IC16" s="193" t="e">
        <f t="shared" si="47"/>
        <v>#N/A</v>
      </c>
      <c r="ID16" s="193" t="e">
        <f t="shared" si="47"/>
        <v>#N/A</v>
      </c>
      <c r="IE16" s="193" t="e">
        <f t="shared" si="47"/>
        <v>#N/A</v>
      </c>
      <c r="IF16" s="193" t="e">
        <f t="shared" si="43"/>
        <v>#N/A</v>
      </c>
      <c r="IG16" s="193" t="e">
        <f t="shared" si="43"/>
        <v>#N/A</v>
      </c>
      <c r="IH16" s="193" t="e">
        <f t="shared" si="43"/>
        <v>#N/A</v>
      </c>
      <c r="II16" s="193" t="e">
        <f t="shared" si="43"/>
        <v>#N/A</v>
      </c>
      <c r="IJ16" s="193" t="e">
        <f t="shared" si="43"/>
        <v>#N/A</v>
      </c>
      <c r="IK16" s="193" t="e">
        <f t="shared" si="43"/>
        <v>#N/A</v>
      </c>
      <c r="IL16" s="193" t="e">
        <f t="shared" si="43"/>
        <v>#N/A</v>
      </c>
      <c r="IM16" s="193" t="e">
        <f t="shared" si="43"/>
        <v>#N/A</v>
      </c>
      <c r="IN16" s="193" t="e">
        <f t="shared" si="43"/>
        <v>#N/A</v>
      </c>
      <c r="IO16" s="193" t="e">
        <f t="shared" si="43"/>
        <v>#N/A</v>
      </c>
      <c r="IP16" s="193" t="e">
        <f t="shared" si="43"/>
        <v>#N/A</v>
      </c>
      <c r="IQ16" s="193" t="e">
        <f t="shared" si="43"/>
        <v>#N/A</v>
      </c>
      <c r="IR16" s="193" t="e">
        <f t="shared" si="43"/>
        <v>#N/A</v>
      </c>
      <c r="IS16" s="193" t="e">
        <f t="shared" si="43"/>
        <v>#N/A</v>
      </c>
      <c r="IT16" s="193" t="e">
        <f t="shared" si="43"/>
        <v>#N/A</v>
      </c>
      <c r="IU16" s="193" t="e">
        <f t="shared" ref="IU16:KM21" si="50">IF(ISNONTEXT($Q16),IF($G16="R",_xlfn.BETA.DIST(BB16,$M16,$N16,FALSE,$B16,$D16),_xlfn.BETA.DIST(BB16,$N16,$M16,FALSE,$B16,$D16)),NA())</f>
        <v>#N/A</v>
      </c>
      <c r="IV16" s="193" t="e">
        <f t="shared" si="50"/>
        <v>#N/A</v>
      </c>
      <c r="IW16" s="193" t="e">
        <f t="shared" si="50"/>
        <v>#N/A</v>
      </c>
      <c r="IX16" s="193" t="e">
        <f t="shared" si="50"/>
        <v>#N/A</v>
      </c>
      <c r="IY16" s="193" t="e">
        <f t="shared" si="50"/>
        <v>#N/A</v>
      </c>
      <c r="IZ16" s="193" t="e">
        <f t="shared" si="50"/>
        <v>#N/A</v>
      </c>
      <c r="JA16" s="193" t="e">
        <f t="shared" si="50"/>
        <v>#N/A</v>
      </c>
      <c r="JB16" s="193" t="e">
        <f t="shared" si="50"/>
        <v>#N/A</v>
      </c>
      <c r="JC16" s="193" t="e">
        <f t="shared" si="50"/>
        <v>#N/A</v>
      </c>
      <c r="JD16" s="193" t="e">
        <f t="shared" si="50"/>
        <v>#N/A</v>
      </c>
      <c r="JE16" s="193" t="e">
        <f t="shared" si="50"/>
        <v>#N/A</v>
      </c>
      <c r="JF16" s="193" t="e">
        <f t="shared" si="50"/>
        <v>#N/A</v>
      </c>
      <c r="JG16" s="193" t="e">
        <f t="shared" si="50"/>
        <v>#N/A</v>
      </c>
      <c r="JH16" s="193" t="e">
        <f t="shared" si="50"/>
        <v>#N/A</v>
      </c>
      <c r="JI16" s="193" t="e">
        <f t="shared" si="50"/>
        <v>#N/A</v>
      </c>
      <c r="JJ16" s="193" t="e">
        <f t="shared" si="50"/>
        <v>#N/A</v>
      </c>
      <c r="JK16" s="193" t="e">
        <f t="shared" si="50"/>
        <v>#N/A</v>
      </c>
      <c r="JL16" s="193" t="e">
        <f t="shared" si="50"/>
        <v>#N/A</v>
      </c>
      <c r="JM16" s="193" t="e">
        <f t="shared" si="50"/>
        <v>#N/A</v>
      </c>
      <c r="JN16" s="193" t="e">
        <f t="shared" si="50"/>
        <v>#N/A</v>
      </c>
      <c r="JO16" s="193" t="e">
        <f t="shared" si="50"/>
        <v>#N/A</v>
      </c>
      <c r="JP16" s="193" t="e">
        <f t="shared" si="50"/>
        <v>#N/A</v>
      </c>
      <c r="JQ16" s="193" t="e">
        <f t="shared" si="50"/>
        <v>#N/A</v>
      </c>
      <c r="JR16" s="193" t="e">
        <f t="shared" si="50"/>
        <v>#N/A</v>
      </c>
      <c r="JS16" s="193" t="e">
        <f t="shared" si="50"/>
        <v>#N/A</v>
      </c>
      <c r="JT16" s="193" t="e">
        <f t="shared" si="50"/>
        <v>#N/A</v>
      </c>
      <c r="JU16" s="193" t="e">
        <f t="shared" si="50"/>
        <v>#N/A</v>
      </c>
      <c r="JV16" s="193" t="e">
        <f t="shared" si="50"/>
        <v>#N/A</v>
      </c>
      <c r="JW16" s="193" t="e">
        <f t="shared" si="50"/>
        <v>#N/A</v>
      </c>
      <c r="JX16" s="193" t="e">
        <f t="shared" si="50"/>
        <v>#N/A</v>
      </c>
      <c r="JY16" s="193" t="e">
        <f t="shared" si="50"/>
        <v>#N/A</v>
      </c>
      <c r="JZ16" s="193" t="e">
        <f t="shared" si="50"/>
        <v>#N/A</v>
      </c>
      <c r="KA16" s="193" t="e">
        <f t="shared" si="50"/>
        <v>#N/A</v>
      </c>
      <c r="KB16" s="193" t="e">
        <f t="shared" si="50"/>
        <v>#N/A</v>
      </c>
      <c r="KC16" s="193" t="e">
        <f t="shared" si="50"/>
        <v>#N/A</v>
      </c>
      <c r="KD16" s="193" t="e">
        <f t="shared" si="50"/>
        <v>#N/A</v>
      </c>
      <c r="KE16" s="193" t="e">
        <f t="shared" si="50"/>
        <v>#N/A</v>
      </c>
      <c r="KF16" s="193" t="e">
        <f t="shared" si="50"/>
        <v>#N/A</v>
      </c>
      <c r="KG16" s="193" t="e">
        <f t="shared" si="50"/>
        <v>#N/A</v>
      </c>
      <c r="KH16" s="193" t="e">
        <f t="shared" si="50"/>
        <v>#N/A</v>
      </c>
      <c r="KI16" s="193" t="e">
        <f t="shared" si="50"/>
        <v>#N/A</v>
      </c>
      <c r="KJ16" s="193" t="e">
        <f t="shared" si="50"/>
        <v>#N/A</v>
      </c>
      <c r="KK16" s="193" t="e">
        <f t="shared" si="50"/>
        <v>#N/A</v>
      </c>
      <c r="KL16" s="193" t="e">
        <f t="shared" si="50"/>
        <v>#N/A</v>
      </c>
      <c r="KM16" s="193" t="e">
        <f t="shared" si="50"/>
        <v>#N/A</v>
      </c>
      <c r="KN16" s="193" t="e">
        <f t="shared" si="24"/>
        <v>#N/A</v>
      </c>
      <c r="KO16" s="193" t="e">
        <f t="shared" si="48"/>
        <v>#N/A</v>
      </c>
      <c r="KP16" s="193" t="e">
        <f t="shared" si="48"/>
        <v>#N/A</v>
      </c>
      <c r="KQ16" s="193" t="e">
        <f t="shared" si="48"/>
        <v>#N/A</v>
      </c>
      <c r="KR16" s="193" t="e">
        <f t="shared" si="44"/>
        <v>#N/A</v>
      </c>
      <c r="KS16" s="193" t="e">
        <f t="shared" si="44"/>
        <v>#N/A</v>
      </c>
      <c r="KT16" s="193" t="e">
        <f t="shared" si="44"/>
        <v>#N/A</v>
      </c>
      <c r="KU16" s="193" t="e">
        <f t="shared" si="44"/>
        <v>#N/A</v>
      </c>
      <c r="KV16" s="193" t="e">
        <f t="shared" si="44"/>
        <v>#N/A</v>
      </c>
      <c r="KW16" s="193" t="e">
        <f t="shared" si="44"/>
        <v>#N/A</v>
      </c>
      <c r="KX16" s="193" t="e">
        <f t="shared" si="44"/>
        <v>#N/A</v>
      </c>
      <c r="KY16" s="193" t="e">
        <f t="shared" si="44"/>
        <v>#N/A</v>
      </c>
      <c r="KZ16" s="193" t="e">
        <f t="shared" si="44"/>
        <v>#N/A</v>
      </c>
      <c r="LA16" s="193" t="e">
        <f t="shared" si="44"/>
        <v>#N/A</v>
      </c>
      <c r="LB16" s="193" t="e">
        <f t="shared" si="44"/>
        <v>#N/A</v>
      </c>
      <c r="LC16" s="193" t="e">
        <f t="shared" si="44"/>
        <v>#N/A</v>
      </c>
      <c r="LD16" s="193" t="e">
        <f t="shared" si="44"/>
        <v>#N/A</v>
      </c>
      <c r="LE16" s="193" t="e">
        <f t="shared" si="44"/>
        <v>#N/A</v>
      </c>
      <c r="LF16" s="193" t="e">
        <f t="shared" si="44"/>
        <v>#N/A</v>
      </c>
      <c r="LG16" s="193" t="e">
        <f t="shared" ref="LG16:MY21" si="51">IF(ISNONTEXT($Q16),IF($G16="R",_xlfn.BETA.DIST(DN16,$M16,$N16,FALSE,$B16,$D16),_xlfn.BETA.DIST(DN16,$N16,$M16,FALSE,$B16,$D16)),NA())</f>
        <v>#N/A</v>
      </c>
      <c r="LH16" s="193" t="e">
        <f t="shared" si="51"/>
        <v>#N/A</v>
      </c>
      <c r="LI16" s="193" t="e">
        <f t="shared" si="51"/>
        <v>#N/A</v>
      </c>
      <c r="LJ16" s="193" t="e">
        <f t="shared" si="51"/>
        <v>#N/A</v>
      </c>
      <c r="LK16" s="193" t="e">
        <f t="shared" si="51"/>
        <v>#N/A</v>
      </c>
      <c r="LL16" s="193" t="e">
        <f t="shared" si="51"/>
        <v>#N/A</v>
      </c>
      <c r="LM16" s="193" t="e">
        <f t="shared" si="51"/>
        <v>#N/A</v>
      </c>
      <c r="LN16" s="193" t="e">
        <f t="shared" si="51"/>
        <v>#N/A</v>
      </c>
      <c r="LO16" s="193" t="e">
        <f t="shared" si="51"/>
        <v>#N/A</v>
      </c>
      <c r="LP16" s="193" t="e">
        <f t="shared" si="51"/>
        <v>#N/A</v>
      </c>
      <c r="LQ16" s="193" t="e">
        <f t="shared" si="51"/>
        <v>#N/A</v>
      </c>
      <c r="LR16" s="193" t="e">
        <f t="shared" si="51"/>
        <v>#N/A</v>
      </c>
      <c r="LS16" s="193" t="e">
        <f t="shared" si="51"/>
        <v>#N/A</v>
      </c>
      <c r="LT16" s="193" t="e">
        <f t="shared" si="51"/>
        <v>#N/A</v>
      </c>
      <c r="LU16" s="193" t="e">
        <f t="shared" si="51"/>
        <v>#N/A</v>
      </c>
      <c r="LV16" s="193" t="e">
        <f t="shared" si="51"/>
        <v>#N/A</v>
      </c>
      <c r="LW16" s="193" t="e">
        <f t="shared" si="51"/>
        <v>#N/A</v>
      </c>
      <c r="LX16" s="193" t="e">
        <f t="shared" si="51"/>
        <v>#N/A</v>
      </c>
      <c r="LY16" s="193" t="e">
        <f t="shared" si="51"/>
        <v>#N/A</v>
      </c>
      <c r="LZ16" s="193" t="e">
        <f t="shared" si="51"/>
        <v>#N/A</v>
      </c>
      <c r="MA16" s="193" t="e">
        <f t="shared" si="51"/>
        <v>#N/A</v>
      </c>
      <c r="MB16" s="193" t="e">
        <f t="shared" si="51"/>
        <v>#N/A</v>
      </c>
      <c r="MC16" s="193" t="e">
        <f t="shared" si="51"/>
        <v>#N/A</v>
      </c>
      <c r="MD16" s="193" t="e">
        <f t="shared" si="51"/>
        <v>#N/A</v>
      </c>
      <c r="ME16" s="193" t="e">
        <f t="shared" si="51"/>
        <v>#N/A</v>
      </c>
      <c r="MF16" s="193" t="e">
        <f t="shared" si="51"/>
        <v>#N/A</v>
      </c>
      <c r="MG16" s="193" t="e">
        <f t="shared" si="51"/>
        <v>#N/A</v>
      </c>
      <c r="MH16" s="193" t="e">
        <f t="shared" si="51"/>
        <v>#N/A</v>
      </c>
      <c r="MI16" s="193" t="e">
        <f t="shared" si="51"/>
        <v>#N/A</v>
      </c>
      <c r="MJ16" s="193" t="e">
        <f t="shared" si="51"/>
        <v>#N/A</v>
      </c>
      <c r="MK16" s="193" t="e">
        <f t="shared" si="51"/>
        <v>#N/A</v>
      </c>
      <c r="ML16" s="193" t="e">
        <f t="shared" si="51"/>
        <v>#N/A</v>
      </c>
      <c r="MM16" s="193" t="e">
        <f t="shared" si="51"/>
        <v>#N/A</v>
      </c>
      <c r="MN16" s="193" t="e">
        <f t="shared" si="51"/>
        <v>#N/A</v>
      </c>
      <c r="MO16" s="193" t="e">
        <f t="shared" si="51"/>
        <v>#N/A</v>
      </c>
      <c r="MP16" s="193" t="e">
        <f t="shared" si="51"/>
        <v>#N/A</v>
      </c>
      <c r="MQ16" s="193" t="e">
        <f t="shared" si="51"/>
        <v>#N/A</v>
      </c>
      <c r="MR16" s="193" t="e">
        <f t="shared" si="51"/>
        <v>#N/A</v>
      </c>
      <c r="MS16" s="193" t="e">
        <f t="shared" si="51"/>
        <v>#N/A</v>
      </c>
      <c r="MT16" s="193" t="e">
        <f t="shared" si="51"/>
        <v>#N/A</v>
      </c>
      <c r="MU16" s="193" t="e">
        <f t="shared" si="51"/>
        <v>#N/A</v>
      </c>
      <c r="MV16" s="193" t="e">
        <f t="shared" si="51"/>
        <v>#N/A</v>
      </c>
      <c r="MW16" s="193" t="e">
        <f t="shared" si="51"/>
        <v>#N/A</v>
      </c>
      <c r="MX16" s="193" t="e">
        <f t="shared" si="51"/>
        <v>#N/A</v>
      </c>
      <c r="MY16" s="193" t="e">
        <f t="shared" si="51"/>
        <v>#N/A</v>
      </c>
      <c r="MZ16" s="193" t="e">
        <f t="shared" si="25"/>
        <v>#N/A</v>
      </c>
      <c r="NA16" s="193" t="e">
        <f t="shared" si="49"/>
        <v>#N/A</v>
      </c>
      <c r="NB16" s="193" t="e">
        <f t="shared" si="49"/>
        <v>#N/A</v>
      </c>
      <c r="NC16" s="193" t="e">
        <f t="shared" si="49"/>
        <v>#N/A</v>
      </c>
      <c r="ND16" s="193" t="e">
        <f t="shared" si="45"/>
        <v>#N/A</v>
      </c>
      <c r="NE16" s="193" t="e">
        <f t="shared" si="45"/>
        <v>#N/A</v>
      </c>
      <c r="NF16" s="193" t="e">
        <f t="shared" si="45"/>
        <v>#N/A</v>
      </c>
      <c r="NG16" s="193" t="e">
        <f t="shared" si="45"/>
        <v>#N/A</v>
      </c>
      <c r="NH16" s="193" t="e">
        <f t="shared" si="45"/>
        <v>#N/A</v>
      </c>
      <c r="NI16" s="193" t="e">
        <f t="shared" si="45"/>
        <v>#N/A</v>
      </c>
      <c r="NJ16" s="193" t="e">
        <f t="shared" si="45"/>
        <v>#N/A</v>
      </c>
      <c r="NK16" s="193" t="e">
        <f t="shared" si="45"/>
        <v>#N/A</v>
      </c>
      <c r="NL16" s="193" t="e">
        <f t="shared" si="45"/>
        <v>#N/A</v>
      </c>
      <c r="NM16" s="193" t="e">
        <f t="shared" si="45"/>
        <v>#N/A</v>
      </c>
      <c r="NN16" s="193" t="e">
        <f t="shared" si="45"/>
        <v>#N/A</v>
      </c>
      <c r="NO16" s="193" t="e">
        <f t="shared" si="45"/>
        <v>#N/A</v>
      </c>
      <c r="NP16" s="193" t="e">
        <f t="shared" si="45"/>
        <v>#N/A</v>
      </c>
      <c r="NQ16" s="193" t="e">
        <f t="shared" si="45"/>
        <v>#N/A</v>
      </c>
      <c r="NR16" s="193" t="e">
        <f t="shared" si="45"/>
        <v>#N/A</v>
      </c>
      <c r="NS16" s="193" t="e">
        <f t="shared" ref="NS16:PK21" si="52">IF(ISNONTEXT($Q16),IF($G16="R",_xlfn.BETA.DIST(FZ16,$M16,$N16,FALSE,$B16,$D16),_xlfn.BETA.DIST(FZ16,$N16,$M16,FALSE,$B16,$D16)),NA())</f>
        <v>#N/A</v>
      </c>
      <c r="NT16" s="193" t="e">
        <f t="shared" si="52"/>
        <v>#N/A</v>
      </c>
      <c r="NU16" s="193" t="e">
        <f t="shared" si="52"/>
        <v>#N/A</v>
      </c>
      <c r="NV16" s="193" t="e">
        <f t="shared" si="52"/>
        <v>#N/A</v>
      </c>
      <c r="NW16" s="193" t="e">
        <f t="shared" si="52"/>
        <v>#N/A</v>
      </c>
      <c r="NX16" s="193" t="e">
        <f t="shared" si="52"/>
        <v>#N/A</v>
      </c>
      <c r="NY16" s="193" t="e">
        <f t="shared" si="52"/>
        <v>#N/A</v>
      </c>
      <c r="NZ16" s="193" t="e">
        <f t="shared" si="52"/>
        <v>#N/A</v>
      </c>
      <c r="OA16" s="193" t="e">
        <f t="shared" si="52"/>
        <v>#N/A</v>
      </c>
      <c r="OB16" s="193" t="e">
        <f t="shared" si="52"/>
        <v>#N/A</v>
      </c>
      <c r="OC16" s="193" t="e">
        <f t="shared" si="52"/>
        <v>#N/A</v>
      </c>
      <c r="OD16" s="193" t="e">
        <f t="shared" si="52"/>
        <v>#N/A</v>
      </c>
      <c r="OE16" s="193" t="e">
        <f t="shared" si="52"/>
        <v>#N/A</v>
      </c>
      <c r="OF16" s="193" t="e">
        <f t="shared" si="52"/>
        <v>#N/A</v>
      </c>
      <c r="OG16" s="193" t="e">
        <f t="shared" si="52"/>
        <v>#N/A</v>
      </c>
      <c r="OH16" s="193" t="e">
        <f t="shared" si="52"/>
        <v>#N/A</v>
      </c>
      <c r="OI16" s="193" t="e">
        <f t="shared" si="52"/>
        <v>#N/A</v>
      </c>
      <c r="OJ16" s="193" t="e">
        <f t="shared" si="52"/>
        <v>#N/A</v>
      </c>
      <c r="OK16" s="193" t="e">
        <f t="shared" si="52"/>
        <v>#N/A</v>
      </c>
      <c r="OL16" s="193" t="e">
        <f t="shared" si="52"/>
        <v>#N/A</v>
      </c>
      <c r="OM16" s="193" t="e">
        <f t="shared" si="52"/>
        <v>#N/A</v>
      </c>
      <c r="ON16" s="193" t="e">
        <f t="shared" si="52"/>
        <v>#N/A</v>
      </c>
      <c r="OO16" s="193" t="e">
        <f t="shared" si="52"/>
        <v>#N/A</v>
      </c>
      <c r="OP16" s="193" t="e">
        <f t="shared" si="52"/>
        <v>#N/A</v>
      </c>
      <c r="OQ16" s="193" t="e">
        <f t="shared" si="52"/>
        <v>#N/A</v>
      </c>
      <c r="OR16" s="193" t="e">
        <f t="shared" si="52"/>
        <v>#N/A</v>
      </c>
      <c r="OS16" s="193" t="e">
        <f t="shared" si="52"/>
        <v>#N/A</v>
      </c>
      <c r="OT16" s="193" t="e">
        <f t="shared" si="52"/>
        <v>#N/A</v>
      </c>
      <c r="OU16" s="193" t="e">
        <f t="shared" si="52"/>
        <v>#N/A</v>
      </c>
      <c r="OV16" s="193" t="e">
        <f t="shared" si="52"/>
        <v>#N/A</v>
      </c>
      <c r="OW16" s="193" t="e">
        <f t="shared" si="52"/>
        <v>#N/A</v>
      </c>
      <c r="OX16" s="193" t="e">
        <f t="shared" si="52"/>
        <v>#N/A</v>
      </c>
      <c r="OY16" s="193" t="e">
        <f t="shared" si="52"/>
        <v>#N/A</v>
      </c>
      <c r="OZ16" s="193" t="e">
        <f t="shared" si="52"/>
        <v>#N/A</v>
      </c>
      <c r="PA16" s="193" t="e">
        <f t="shared" si="52"/>
        <v>#N/A</v>
      </c>
      <c r="PB16" s="193" t="e">
        <f t="shared" si="52"/>
        <v>#N/A</v>
      </c>
      <c r="PC16" s="193" t="e">
        <f t="shared" si="52"/>
        <v>#N/A</v>
      </c>
      <c r="PD16" s="193" t="e">
        <f t="shared" si="52"/>
        <v>#N/A</v>
      </c>
      <c r="PE16" s="193" t="e">
        <f t="shared" si="52"/>
        <v>#N/A</v>
      </c>
      <c r="PF16" s="193" t="e">
        <f t="shared" si="52"/>
        <v>#N/A</v>
      </c>
      <c r="PG16" s="193" t="e">
        <f t="shared" si="52"/>
        <v>#N/A</v>
      </c>
      <c r="PH16" s="193" t="e">
        <f t="shared" si="52"/>
        <v>#N/A</v>
      </c>
      <c r="PI16" s="193" t="e">
        <f t="shared" si="52"/>
        <v>#N/A</v>
      </c>
      <c r="PJ16" s="193" t="e">
        <f t="shared" si="52"/>
        <v>#N/A</v>
      </c>
      <c r="PK16" s="193" t="e">
        <f t="shared" si="52"/>
        <v>#N/A</v>
      </c>
      <c r="PL16" s="193" t="e">
        <f t="shared" si="26"/>
        <v>#N/A</v>
      </c>
      <c r="PM16" s="193" t="e">
        <f t="shared" si="14"/>
        <v>#N/A</v>
      </c>
      <c r="PN16" s="193" t="e">
        <f t="shared" si="14"/>
        <v>#N/A</v>
      </c>
      <c r="PO16" s="193" t="e">
        <f t="shared" si="14"/>
        <v>#N/A</v>
      </c>
      <c r="PP16" s="193" t="e">
        <f t="shared" si="14"/>
        <v>#N/A</v>
      </c>
      <c r="PQ16" s="193" t="e">
        <f t="shared" si="14"/>
        <v>#N/A</v>
      </c>
      <c r="PR16" s="193" t="e">
        <f t="shared" si="14"/>
        <v>#N/A</v>
      </c>
      <c r="PS16" s="193" t="e">
        <f t="shared" si="14"/>
        <v>#N/A</v>
      </c>
      <c r="PT16" s="193" t="e">
        <f t="shared" si="14"/>
        <v>#N/A</v>
      </c>
    </row>
    <row r="17" spans="1:436" hidden="1" x14ac:dyDescent="0.45">
      <c r="A17" s="20">
        <v>14</v>
      </c>
      <c r="B17" s="115"/>
      <c r="C17" s="115"/>
      <c r="D17" s="115"/>
      <c r="E17" s="110" t="str">
        <f t="shared" si="15"/>
        <v/>
      </c>
      <c r="F17" s="21" t="str">
        <f t="shared" si="16"/>
        <v/>
      </c>
      <c r="G17" s="22" t="str">
        <f t="shared" si="17"/>
        <v/>
      </c>
      <c r="H17" s="23" t="str">
        <f>IF(F17="","",IF(OR($F17&lt;Skew!$B$3,$F17=Skew!$B$3),IF($F17&gt;Skew!$C$3,Skew!$A$3,IF($F17&gt;Skew!$C$4,Skew!$A$4,IF($F17&gt;Skew!$C$5,Skew!$A$5,IF($F17&gt;Skew!$C$6,Skew!$A$6,IF($F17&gt;Skew!$C$7,Skew!$A$7,IF($F17&gt;Skew!$C$8,Skew!$A$8,IF($F17&gt;Skew!$C$9,Skew!$A$9,IF($F17&gt;Skew!$C$10,Skew!$A$10,IF($F17&gt;Skew!$C$11,Skew!$A$11,IF($F17&gt;Skew!$C$12,Skew!$A$12,IF($F17&gt;Skew!$C$13,Skew!$A$13,IF($F17&gt;Skew!$C$14,Skew!$A$14,IF($F17&gt;Skew!$C$15,Skew!$A$15,IF($F17&gt;Skew!$C$16,Skew!$A$16,Skew!$A$17)
)))))))))))))))</f>
        <v/>
      </c>
      <c r="I17" s="22" t="str">
        <f>IF(F17="","",MATCH(H17,Skew!$A$3:$A$17,0))</f>
        <v/>
      </c>
      <c r="J17" s="22" t="str">
        <f t="shared" si="0"/>
        <v/>
      </c>
      <c r="K17" s="24"/>
      <c r="L17" s="22" t="str">
        <f>IF(OR(F17="",K17=""),"",MATCH(K17,Confidence!$A$3:$A$12,0))</f>
        <v/>
      </c>
      <c r="M17" s="25" t="str">
        <f t="shared" si="1"/>
        <v/>
      </c>
      <c r="N17" s="25" t="str">
        <f t="shared" si="2"/>
        <v/>
      </c>
      <c r="O17" s="22"/>
      <c r="P17" s="102" t="str">
        <f t="shared" si="3"/>
        <v/>
      </c>
      <c r="Q17" s="102" t="str">
        <f t="shared" si="4"/>
        <v/>
      </c>
      <c r="R17" s="37" t="str">
        <f t="shared" si="5"/>
        <v/>
      </c>
      <c r="S17" s="115"/>
      <c r="T17" s="204" t="str">
        <f>IF(AND(B17&gt;0,C17&gt;0,D17&gt;0,M17&gt;0,N17&gt;0,S17&gt;0,NOT(K17="")),ABS(VLOOKUP($S$1,VLookups!$A$30:$B$31,2,FALSE)-_xlfn.BETA.DIST(S17,IF(G17="L",N17,M17),IF(G17="L",M17,N17),TRUE,B17,D17)),"")</f>
        <v/>
      </c>
      <c r="U17" s="112" t="str">
        <f>IF(OR($M17="",$N17=""),"",_xlfn.BETA.INV(ABS(VLOOKUP($S$1,VLookups!$A$30:$B$31,2,FALSE)-U$3),IF($G17="L",$N17,$M17),IF($G17="L",$M17,$N17),$B17,$D17))</f>
        <v/>
      </c>
      <c r="V17" s="113" t="str">
        <f>IF(OR($M17="",$N17=""),"",_xlfn.BETA.INV(ABS(VLOOKUP($S$1,VLookups!$A$30:$B$31,2,FALSE)-V$3),IF($G17="L",$N17,$M17),IF($G17="L",$M17,$N17),$B17,$D17))</f>
        <v/>
      </c>
      <c r="W17" s="112" t="str">
        <f>IF(OR($M17="",$N17=""),"",_xlfn.BETA.INV(ABS(VLOOKUP($S$1,VLookups!$A$30:$B$31,2,FALSE)-W$3),IF($G17="L",$N17,$M17),IF($G17="L",$M17,$N17),$B17,$D17))</f>
        <v/>
      </c>
      <c r="X17" s="113" t="str">
        <f>IF(OR($M17="",$N17=""),"",_xlfn.BETA.INV(ABS(VLOOKUP($S$1,VLookups!$A$30:$B$31,2,FALSE)-X$3),IF($G17="L",$N17,$M17),IF($G17="L",$M17,$N17),$B17,$D17))</f>
        <v/>
      </c>
      <c r="Y17" s="112" t="str">
        <f>IF(OR($M17="",$N17=""),"",_xlfn.BETA.INV(ABS(VLOOKUP($S$1,VLookups!$A$30:$B$31,2,FALSE)-Y$3),IF($G17="L",$N17,$M17),IF($G17="L",$M17,$N17),$B17,$D17))</f>
        <v/>
      </c>
      <c r="Z17" s="113" t="str">
        <f>IF(OR($M17="",$N17=""),"",_xlfn.BETA.INV(ABS(VLOOKUP($S$1,VLookups!$A$30:$B$31,2,FALSE)-Z$3),IF($G17="L",$N17,$M17),IF($G17="L",$M17,$N17),$B17,$D17))</f>
        <v/>
      </c>
      <c r="AA17" s="112" t="str">
        <f>IF(OR($M17="",$N17=""),"",_xlfn.BETA.INV(ABS(VLOOKUP($S$1,VLookups!$A$30:$B$31,2,FALSE)-AA$3),IF($G17="L",$N17,$M17),IF($G17="L",$M17,$N17),$B17,$D17))</f>
        <v/>
      </c>
      <c r="AB17" s="113" t="str">
        <f>IF(OR($M17="",$N17=""),"",_xlfn.BETA.INV(ABS(VLOOKUP($S$1,VLookups!$A$30:$B$31,2,FALSE)-AB$3),IF($G17="L",$N17,$M17),IF($G17="L",$M17,$N17),$B17,$D17))</f>
        <v/>
      </c>
      <c r="AC17" s="112" t="str">
        <f>IF(OR($M17="",$N17=""),"",_xlfn.BETA.INV(ABS(VLOOKUP($S$1,VLookups!$A$30:$B$31,2,FALSE)-AC$3),IF($G17="L",$N17,$M17),IF($G17="L",$M17,$N17),$B17,$D17))</f>
        <v/>
      </c>
      <c r="AD17" s="113" t="str">
        <f>IF(OR($M17="",$N17=""),"",_xlfn.BETA.INV(ABS(VLOOKUP($S$1,VLookups!$A$30:$B$31,2,FALSE)-AD$3),IF($G17="L",$N17,$M17),IF($G17="L",$M17,$N17),$B17,$D17))</f>
        <v/>
      </c>
      <c r="AE17" s="112" t="str">
        <f>IF(OR($M17="",$N17=""),"",_xlfn.BETA.INV(ABS(VLOOKUP($S$1,VLookups!$A$30:$B$31,2,FALSE)-AE$3),IF($G17="L",$N17,$M17),IF($G17="L",$M17,$N17),$B17,$D17))</f>
        <v/>
      </c>
      <c r="AF17" s="113" t="str">
        <f>IF(OR($M17="",$N17=""),"",_xlfn.BETA.INV(ABS(VLOOKUP($S$1,VLookups!$A$30:$B$31,2,FALSE)-AF$3),IF($G17="L",$N17,$M17),IF($G17="L",$M17,$N17),$B17,$D17))</f>
        <v/>
      </c>
      <c r="AG17" s="15"/>
      <c r="AH17" s="194" t="str">
        <f t="shared" si="18"/>
        <v/>
      </c>
      <c r="AI17" s="192" t="str">
        <f t="shared" si="19"/>
        <v/>
      </c>
      <c r="AJ17" s="177" t="str">
        <f t="shared" ref="AJ17:AJ20" si="53">IF(ISNONTEXT($AH17),AI17+$AH17,"")</f>
        <v/>
      </c>
      <c r="AK17" s="177" t="str">
        <f t="shared" si="27"/>
        <v/>
      </c>
      <c r="AL17" s="177" t="str">
        <f t="shared" si="27"/>
        <v/>
      </c>
      <c r="AM17" s="177" t="str">
        <f t="shared" si="27"/>
        <v/>
      </c>
      <c r="AN17" s="177" t="str">
        <f t="shared" si="27"/>
        <v/>
      </c>
      <c r="AO17" s="177" t="str">
        <f t="shared" si="27"/>
        <v/>
      </c>
      <c r="AP17" s="177" t="str">
        <f t="shared" si="27"/>
        <v/>
      </c>
      <c r="AQ17" s="177" t="str">
        <f t="shared" si="27"/>
        <v/>
      </c>
      <c r="AR17" s="177" t="str">
        <f t="shared" si="27"/>
        <v/>
      </c>
      <c r="AS17" s="177" t="str">
        <f t="shared" si="27"/>
        <v/>
      </c>
      <c r="AT17" s="177" t="str">
        <f t="shared" si="27"/>
        <v/>
      </c>
      <c r="AU17" s="177" t="str">
        <f t="shared" si="27"/>
        <v/>
      </c>
      <c r="AV17" s="177" t="str">
        <f t="shared" si="27"/>
        <v/>
      </c>
      <c r="AW17" s="177" t="str">
        <f t="shared" si="27"/>
        <v/>
      </c>
      <c r="AX17" s="177" t="str">
        <f t="shared" si="27"/>
        <v/>
      </c>
      <c r="AY17" s="177" t="str">
        <f t="shared" si="27"/>
        <v/>
      </c>
      <c r="AZ17" s="177" t="str">
        <f t="shared" si="27"/>
        <v/>
      </c>
      <c r="BA17" s="177" t="str">
        <f t="shared" si="28"/>
        <v/>
      </c>
      <c r="BB17" s="177" t="str">
        <f t="shared" si="28"/>
        <v/>
      </c>
      <c r="BC17" s="177" t="str">
        <f t="shared" si="28"/>
        <v/>
      </c>
      <c r="BD17" s="177" t="str">
        <f t="shared" si="28"/>
        <v/>
      </c>
      <c r="BE17" s="177" t="str">
        <f t="shared" si="28"/>
        <v/>
      </c>
      <c r="BF17" s="177" t="str">
        <f t="shared" si="28"/>
        <v/>
      </c>
      <c r="BG17" s="177" t="str">
        <f t="shared" si="28"/>
        <v/>
      </c>
      <c r="BH17" s="177" t="str">
        <f t="shared" si="28"/>
        <v/>
      </c>
      <c r="BI17" s="177" t="str">
        <f t="shared" si="28"/>
        <v/>
      </c>
      <c r="BJ17" s="177" t="str">
        <f t="shared" si="28"/>
        <v/>
      </c>
      <c r="BK17" s="177" t="str">
        <f t="shared" si="28"/>
        <v/>
      </c>
      <c r="BL17" s="177" t="str">
        <f t="shared" si="28"/>
        <v/>
      </c>
      <c r="BM17" s="177" t="str">
        <f t="shared" si="28"/>
        <v/>
      </c>
      <c r="BN17" s="177" t="str">
        <f t="shared" si="28"/>
        <v/>
      </c>
      <c r="BO17" s="177" t="str">
        <f t="shared" si="28"/>
        <v/>
      </c>
      <c r="BP17" s="177" t="str">
        <f t="shared" si="28"/>
        <v/>
      </c>
      <c r="BQ17" s="177" t="str">
        <f t="shared" si="29"/>
        <v/>
      </c>
      <c r="BR17" s="177" t="str">
        <f t="shared" si="29"/>
        <v/>
      </c>
      <c r="BS17" s="177" t="str">
        <f t="shared" si="29"/>
        <v/>
      </c>
      <c r="BT17" s="177" t="str">
        <f t="shared" si="29"/>
        <v/>
      </c>
      <c r="BU17" s="177" t="str">
        <f t="shared" si="29"/>
        <v/>
      </c>
      <c r="BV17" s="177" t="str">
        <f t="shared" si="29"/>
        <v/>
      </c>
      <c r="BW17" s="177" t="str">
        <f t="shared" si="29"/>
        <v/>
      </c>
      <c r="BX17" s="177" t="str">
        <f t="shared" si="29"/>
        <v/>
      </c>
      <c r="BY17" s="177" t="str">
        <f t="shared" si="29"/>
        <v/>
      </c>
      <c r="BZ17" s="177" t="str">
        <f t="shared" si="29"/>
        <v/>
      </c>
      <c r="CA17" s="177" t="str">
        <f t="shared" si="29"/>
        <v/>
      </c>
      <c r="CB17" s="177" t="str">
        <f t="shared" si="29"/>
        <v/>
      </c>
      <c r="CC17" s="177" t="str">
        <f t="shared" si="29"/>
        <v/>
      </c>
      <c r="CD17" s="177" t="str">
        <f t="shared" si="29"/>
        <v/>
      </c>
      <c r="CE17" s="177" t="str">
        <f t="shared" si="29"/>
        <v/>
      </c>
      <c r="CF17" s="177" t="str">
        <f t="shared" si="29"/>
        <v/>
      </c>
      <c r="CG17" s="177" t="str">
        <f t="shared" si="30"/>
        <v/>
      </c>
      <c r="CH17" s="177" t="str">
        <f t="shared" si="30"/>
        <v/>
      </c>
      <c r="CI17" s="177" t="str">
        <f t="shared" si="30"/>
        <v/>
      </c>
      <c r="CJ17" s="177" t="str">
        <f t="shared" si="30"/>
        <v/>
      </c>
      <c r="CK17" s="177" t="str">
        <f t="shared" si="30"/>
        <v/>
      </c>
      <c r="CL17" s="177" t="str">
        <f t="shared" si="30"/>
        <v/>
      </c>
      <c r="CM17" s="177" t="str">
        <f t="shared" si="30"/>
        <v/>
      </c>
      <c r="CN17" s="177" t="str">
        <f t="shared" si="30"/>
        <v/>
      </c>
      <c r="CO17" s="177" t="str">
        <f t="shared" si="30"/>
        <v/>
      </c>
      <c r="CP17" s="177" t="str">
        <f t="shared" si="30"/>
        <v/>
      </c>
      <c r="CQ17" s="177" t="str">
        <f t="shared" si="30"/>
        <v/>
      </c>
      <c r="CR17" s="177" t="str">
        <f t="shared" si="30"/>
        <v/>
      </c>
      <c r="CS17" s="177" t="str">
        <f t="shared" si="30"/>
        <v/>
      </c>
      <c r="CT17" s="177" t="str">
        <f t="shared" si="30"/>
        <v/>
      </c>
      <c r="CU17" s="177" t="str">
        <f t="shared" si="30"/>
        <v/>
      </c>
      <c r="CV17" s="177" t="str">
        <f t="shared" si="30"/>
        <v/>
      </c>
      <c r="CW17" s="177" t="str">
        <f t="shared" si="22"/>
        <v/>
      </c>
      <c r="CX17" s="177" t="str">
        <f t="shared" si="22"/>
        <v/>
      </c>
      <c r="CY17" s="177" t="str">
        <f t="shared" si="22"/>
        <v/>
      </c>
      <c r="CZ17" s="177" t="str">
        <f t="shared" si="22"/>
        <v/>
      </c>
      <c r="DA17" s="177" t="str">
        <f t="shared" si="22"/>
        <v/>
      </c>
      <c r="DB17" s="177" t="str">
        <f t="shared" si="22"/>
        <v/>
      </c>
      <c r="DC17" s="177" t="str">
        <f t="shared" si="22"/>
        <v/>
      </c>
      <c r="DD17" s="177" t="str">
        <f t="shared" si="22"/>
        <v/>
      </c>
      <c r="DE17" s="177" t="str">
        <f t="shared" si="22"/>
        <v/>
      </c>
      <c r="DF17" s="177" t="str">
        <f t="shared" si="22"/>
        <v/>
      </c>
      <c r="DG17" s="177" t="str">
        <f t="shared" si="22"/>
        <v/>
      </c>
      <c r="DH17" s="177" t="str">
        <f t="shared" si="22"/>
        <v/>
      </c>
      <c r="DI17" s="177" t="str">
        <f t="shared" si="22"/>
        <v/>
      </c>
      <c r="DJ17" s="177" t="str">
        <f t="shared" si="22"/>
        <v/>
      </c>
      <c r="DK17" s="177" t="str">
        <f t="shared" si="22"/>
        <v/>
      </c>
      <c r="DL17" s="177" t="str">
        <f t="shared" si="42"/>
        <v/>
      </c>
      <c r="DM17" s="177" t="str">
        <f t="shared" si="42"/>
        <v/>
      </c>
      <c r="DN17" s="177" t="str">
        <f t="shared" si="42"/>
        <v/>
      </c>
      <c r="DO17" s="177" t="str">
        <f t="shared" si="42"/>
        <v/>
      </c>
      <c r="DP17" s="177" t="str">
        <f t="shared" si="42"/>
        <v/>
      </c>
      <c r="DQ17" s="177" t="str">
        <f t="shared" si="42"/>
        <v/>
      </c>
      <c r="DR17" s="177" t="str">
        <f t="shared" si="42"/>
        <v/>
      </c>
      <c r="DS17" s="177" t="str">
        <f t="shared" si="42"/>
        <v/>
      </c>
      <c r="DT17" s="177" t="str">
        <f t="shared" si="42"/>
        <v/>
      </c>
      <c r="DU17" s="177" t="str">
        <f t="shared" si="42"/>
        <v/>
      </c>
      <c r="DV17" s="177" t="str">
        <f t="shared" si="42"/>
        <v/>
      </c>
      <c r="DW17" s="177" t="str">
        <f t="shared" si="42"/>
        <v/>
      </c>
      <c r="DX17" s="177" t="str">
        <f t="shared" si="42"/>
        <v/>
      </c>
      <c r="DY17" s="177" t="str">
        <f t="shared" si="42"/>
        <v/>
      </c>
      <c r="DZ17" s="177" t="str">
        <f t="shared" si="42"/>
        <v/>
      </c>
      <c r="EA17" s="177" t="str">
        <f t="shared" si="42"/>
        <v/>
      </c>
      <c r="EB17" s="177" t="str">
        <f t="shared" si="31"/>
        <v/>
      </c>
      <c r="EC17" s="177" t="str">
        <f t="shared" si="31"/>
        <v/>
      </c>
      <c r="ED17" s="177" t="str">
        <f t="shared" si="31"/>
        <v/>
      </c>
      <c r="EE17" s="177" t="str">
        <f t="shared" si="31"/>
        <v/>
      </c>
      <c r="EF17" s="177" t="str">
        <f t="shared" si="31"/>
        <v/>
      </c>
      <c r="EG17" s="177" t="str">
        <f t="shared" si="31"/>
        <v/>
      </c>
      <c r="EH17" s="177" t="str">
        <f t="shared" si="31"/>
        <v/>
      </c>
      <c r="EI17" s="177" t="str">
        <f t="shared" si="31"/>
        <v/>
      </c>
      <c r="EJ17" s="177" t="str">
        <f t="shared" si="31"/>
        <v/>
      </c>
      <c r="EK17" s="177" t="str">
        <f t="shared" si="31"/>
        <v/>
      </c>
      <c r="EL17" s="177" t="str">
        <f t="shared" si="31"/>
        <v/>
      </c>
      <c r="EM17" s="177" t="str">
        <f t="shared" si="31"/>
        <v/>
      </c>
      <c r="EN17" s="177" t="str">
        <f t="shared" si="31"/>
        <v/>
      </c>
      <c r="EO17" s="177" t="str">
        <f t="shared" si="31"/>
        <v/>
      </c>
      <c r="EP17" s="177" t="str">
        <f t="shared" si="32"/>
        <v/>
      </c>
      <c r="EQ17" s="177" t="str">
        <f t="shared" si="32"/>
        <v/>
      </c>
      <c r="ER17" s="177" t="str">
        <f t="shared" si="32"/>
        <v/>
      </c>
      <c r="ES17" s="177" t="str">
        <f t="shared" si="32"/>
        <v/>
      </c>
      <c r="ET17" s="177" t="str">
        <f t="shared" si="32"/>
        <v/>
      </c>
      <c r="EU17" s="177" t="str">
        <f t="shared" si="32"/>
        <v/>
      </c>
      <c r="EV17" s="177" t="str">
        <f t="shared" si="32"/>
        <v/>
      </c>
      <c r="EW17" s="177" t="str">
        <f t="shared" si="32"/>
        <v/>
      </c>
      <c r="EX17" s="177" t="str">
        <f t="shared" si="32"/>
        <v/>
      </c>
      <c r="EY17" s="177" t="str">
        <f t="shared" si="32"/>
        <v/>
      </c>
      <c r="EZ17" s="177" t="str">
        <f t="shared" si="32"/>
        <v/>
      </c>
      <c r="FA17" s="177" t="str">
        <f t="shared" si="32"/>
        <v/>
      </c>
      <c r="FB17" s="177" t="str">
        <f t="shared" si="32"/>
        <v/>
      </c>
      <c r="FC17" s="177" t="str">
        <f t="shared" si="32"/>
        <v/>
      </c>
      <c r="FD17" s="177" t="str">
        <f t="shared" si="32"/>
        <v/>
      </c>
      <c r="FE17" s="177" t="str">
        <f t="shared" si="32"/>
        <v/>
      </c>
      <c r="FF17" s="177" t="str">
        <f t="shared" si="33"/>
        <v/>
      </c>
      <c r="FG17" s="177" t="str">
        <f t="shared" si="33"/>
        <v/>
      </c>
      <c r="FH17" s="177" t="str">
        <f t="shared" si="33"/>
        <v/>
      </c>
      <c r="FI17" s="177" t="str">
        <f t="shared" si="33"/>
        <v/>
      </c>
      <c r="FJ17" s="177" t="str">
        <f t="shared" si="33"/>
        <v/>
      </c>
      <c r="FK17" s="177" t="str">
        <f t="shared" si="33"/>
        <v/>
      </c>
      <c r="FL17" s="177" t="str">
        <f t="shared" si="33"/>
        <v/>
      </c>
      <c r="FM17" s="177" t="str">
        <f t="shared" si="33"/>
        <v/>
      </c>
      <c r="FN17" s="177" t="str">
        <f t="shared" si="33"/>
        <v/>
      </c>
      <c r="FO17" s="177" t="str">
        <f t="shared" si="33"/>
        <v/>
      </c>
      <c r="FP17" s="177" t="str">
        <f t="shared" si="33"/>
        <v/>
      </c>
      <c r="FQ17" s="177" t="str">
        <f t="shared" si="33"/>
        <v/>
      </c>
      <c r="FR17" s="177" t="str">
        <f t="shared" si="33"/>
        <v/>
      </c>
      <c r="FS17" s="177" t="str">
        <f t="shared" si="33"/>
        <v/>
      </c>
      <c r="FT17" s="177" t="str">
        <f t="shared" si="33"/>
        <v/>
      </c>
      <c r="FU17" s="177" t="str">
        <f t="shared" si="33"/>
        <v/>
      </c>
      <c r="FV17" s="177" t="str">
        <f t="shared" si="34"/>
        <v/>
      </c>
      <c r="FW17" s="177" t="str">
        <f t="shared" si="34"/>
        <v/>
      </c>
      <c r="FX17" s="177" t="str">
        <f t="shared" si="34"/>
        <v/>
      </c>
      <c r="FY17" s="177" t="str">
        <f t="shared" si="34"/>
        <v/>
      </c>
      <c r="FZ17" s="177" t="str">
        <f t="shared" si="34"/>
        <v/>
      </c>
      <c r="GA17" s="177" t="str">
        <f t="shared" si="34"/>
        <v/>
      </c>
      <c r="GB17" s="177" t="str">
        <f t="shared" si="34"/>
        <v/>
      </c>
      <c r="GC17" s="177" t="str">
        <f t="shared" si="34"/>
        <v/>
      </c>
      <c r="GD17" s="177" t="str">
        <f t="shared" si="34"/>
        <v/>
      </c>
      <c r="GE17" s="177" t="str">
        <f t="shared" si="34"/>
        <v/>
      </c>
      <c r="GF17" s="177" t="str">
        <f t="shared" si="34"/>
        <v/>
      </c>
      <c r="GG17" s="177" t="str">
        <f t="shared" si="34"/>
        <v/>
      </c>
      <c r="GH17" s="177" t="str">
        <f t="shared" si="34"/>
        <v/>
      </c>
      <c r="GI17" s="177" t="str">
        <f t="shared" si="34"/>
        <v/>
      </c>
      <c r="GJ17" s="177" t="str">
        <f t="shared" si="34"/>
        <v/>
      </c>
      <c r="GK17" s="177" t="str">
        <f t="shared" si="34"/>
        <v/>
      </c>
      <c r="GL17" s="177" t="str">
        <f t="shared" si="35"/>
        <v/>
      </c>
      <c r="GM17" s="177" t="str">
        <f t="shared" si="35"/>
        <v/>
      </c>
      <c r="GN17" s="177" t="str">
        <f t="shared" si="35"/>
        <v/>
      </c>
      <c r="GO17" s="177" t="str">
        <f t="shared" si="35"/>
        <v/>
      </c>
      <c r="GP17" s="177" t="str">
        <f t="shared" si="35"/>
        <v/>
      </c>
      <c r="GQ17" s="177" t="str">
        <f t="shared" si="35"/>
        <v/>
      </c>
      <c r="GR17" s="177" t="str">
        <f t="shared" si="35"/>
        <v/>
      </c>
      <c r="GS17" s="177" t="str">
        <f t="shared" si="35"/>
        <v/>
      </c>
      <c r="GT17" s="177" t="str">
        <f t="shared" si="35"/>
        <v/>
      </c>
      <c r="GU17" s="177" t="str">
        <f t="shared" si="35"/>
        <v/>
      </c>
      <c r="GV17" s="177" t="str">
        <f t="shared" si="35"/>
        <v/>
      </c>
      <c r="GW17" s="177" t="str">
        <f t="shared" si="35"/>
        <v/>
      </c>
      <c r="GX17" s="177" t="str">
        <f t="shared" si="35"/>
        <v/>
      </c>
      <c r="GY17" s="177" t="str">
        <f t="shared" si="35"/>
        <v/>
      </c>
      <c r="GZ17" s="177" t="str">
        <f t="shared" si="35"/>
        <v/>
      </c>
      <c r="HA17" s="177" t="str">
        <f t="shared" si="35"/>
        <v/>
      </c>
      <c r="HB17" s="177" t="str">
        <f t="shared" si="36"/>
        <v/>
      </c>
      <c r="HC17" s="177" t="str">
        <f t="shared" si="36"/>
        <v/>
      </c>
      <c r="HD17" s="177" t="str">
        <f t="shared" si="36"/>
        <v/>
      </c>
      <c r="HE17" s="177" t="str">
        <f t="shared" si="36"/>
        <v/>
      </c>
      <c r="HF17" s="177" t="str">
        <f t="shared" si="36"/>
        <v/>
      </c>
      <c r="HG17" s="177" t="str">
        <f t="shared" si="36"/>
        <v/>
      </c>
      <c r="HH17" s="177" t="str">
        <f t="shared" si="36"/>
        <v/>
      </c>
      <c r="HI17" s="177" t="str">
        <f t="shared" si="36"/>
        <v/>
      </c>
      <c r="HJ17" s="177" t="str">
        <f t="shared" si="36"/>
        <v/>
      </c>
      <c r="HK17" s="177" t="str">
        <f t="shared" si="36"/>
        <v/>
      </c>
      <c r="HL17" s="177" t="str">
        <f t="shared" si="36"/>
        <v/>
      </c>
      <c r="HM17" s="177" t="str">
        <f t="shared" si="36"/>
        <v/>
      </c>
      <c r="HN17" s="177" t="str">
        <f t="shared" si="36"/>
        <v/>
      </c>
      <c r="HO17" s="177" t="str">
        <f t="shared" si="36"/>
        <v/>
      </c>
      <c r="HP17" s="177" t="str">
        <f t="shared" si="36"/>
        <v/>
      </c>
      <c r="HQ17" s="177" t="str">
        <f t="shared" si="36"/>
        <v/>
      </c>
      <c r="HR17" s="177" t="str">
        <f t="shared" si="37"/>
        <v/>
      </c>
      <c r="HS17" s="177" t="str">
        <f t="shared" si="37"/>
        <v/>
      </c>
      <c r="HT17" s="177" t="str">
        <f t="shared" si="37"/>
        <v/>
      </c>
      <c r="HU17" s="177" t="str">
        <f t="shared" si="37"/>
        <v/>
      </c>
      <c r="HV17" s="177" t="str">
        <f t="shared" si="37"/>
        <v/>
      </c>
      <c r="HW17" s="177" t="str">
        <f t="shared" si="37"/>
        <v/>
      </c>
      <c r="HX17" s="177" t="str">
        <f t="shared" si="37"/>
        <v/>
      </c>
      <c r="HY17" s="177" t="str">
        <f t="shared" si="37"/>
        <v/>
      </c>
      <c r="HZ17" s="177" t="str">
        <f t="shared" si="37"/>
        <v/>
      </c>
      <c r="IA17" s="192" t="str">
        <f t="shared" si="21"/>
        <v/>
      </c>
      <c r="IB17" s="193" t="e">
        <f t="shared" si="10"/>
        <v>#N/A</v>
      </c>
      <c r="IC17" s="193" t="e">
        <f t="shared" si="47"/>
        <v>#N/A</v>
      </c>
      <c r="ID17" s="193" t="e">
        <f t="shared" si="47"/>
        <v>#N/A</v>
      </c>
      <c r="IE17" s="193" t="e">
        <f t="shared" si="47"/>
        <v>#N/A</v>
      </c>
      <c r="IF17" s="193" t="e">
        <f t="shared" ref="IF17:IT32" si="54">IF(ISNONTEXT($Q17),IF($G17="R",_xlfn.BETA.DIST(AM17,$M17,$N17,FALSE,$B17,$D17),_xlfn.BETA.DIST(AM17,$N17,$M17,FALSE,$B17,$D17)),NA())</f>
        <v>#N/A</v>
      </c>
      <c r="IG17" s="193" t="e">
        <f t="shared" si="54"/>
        <v>#N/A</v>
      </c>
      <c r="IH17" s="193" t="e">
        <f t="shared" si="54"/>
        <v>#N/A</v>
      </c>
      <c r="II17" s="193" t="e">
        <f t="shared" si="54"/>
        <v>#N/A</v>
      </c>
      <c r="IJ17" s="193" t="e">
        <f t="shared" si="54"/>
        <v>#N/A</v>
      </c>
      <c r="IK17" s="193" t="e">
        <f t="shared" si="54"/>
        <v>#N/A</v>
      </c>
      <c r="IL17" s="193" t="e">
        <f t="shared" si="54"/>
        <v>#N/A</v>
      </c>
      <c r="IM17" s="193" t="e">
        <f t="shared" si="54"/>
        <v>#N/A</v>
      </c>
      <c r="IN17" s="193" t="e">
        <f t="shared" si="54"/>
        <v>#N/A</v>
      </c>
      <c r="IO17" s="193" t="e">
        <f t="shared" si="54"/>
        <v>#N/A</v>
      </c>
      <c r="IP17" s="193" t="e">
        <f t="shared" si="54"/>
        <v>#N/A</v>
      </c>
      <c r="IQ17" s="193" t="e">
        <f t="shared" si="54"/>
        <v>#N/A</v>
      </c>
      <c r="IR17" s="193" t="e">
        <f t="shared" si="54"/>
        <v>#N/A</v>
      </c>
      <c r="IS17" s="193" t="e">
        <f t="shared" si="54"/>
        <v>#N/A</v>
      </c>
      <c r="IT17" s="193" t="e">
        <f t="shared" si="54"/>
        <v>#N/A</v>
      </c>
      <c r="IU17" s="193" t="e">
        <f t="shared" si="50"/>
        <v>#N/A</v>
      </c>
      <c r="IV17" s="193" t="e">
        <f t="shared" si="50"/>
        <v>#N/A</v>
      </c>
      <c r="IW17" s="193" t="e">
        <f t="shared" si="50"/>
        <v>#N/A</v>
      </c>
      <c r="IX17" s="193" t="e">
        <f t="shared" si="50"/>
        <v>#N/A</v>
      </c>
      <c r="IY17" s="193" t="e">
        <f t="shared" si="50"/>
        <v>#N/A</v>
      </c>
      <c r="IZ17" s="193" t="e">
        <f t="shared" si="50"/>
        <v>#N/A</v>
      </c>
      <c r="JA17" s="193" t="e">
        <f t="shared" si="50"/>
        <v>#N/A</v>
      </c>
      <c r="JB17" s="193" t="e">
        <f t="shared" si="50"/>
        <v>#N/A</v>
      </c>
      <c r="JC17" s="193" t="e">
        <f t="shared" si="50"/>
        <v>#N/A</v>
      </c>
      <c r="JD17" s="193" t="e">
        <f t="shared" si="50"/>
        <v>#N/A</v>
      </c>
      <c r="JE17" s="193" t="e">
        <f t="shared" si="50"/>
        <v>#N/A</v>
      </c>
      <c r="JF17" s="193" t="e">
        <f t="shared" si="50"/>
        <v>#N/A</v>
      </c>
      <c r="JG17" s="193" t="e">
        <f t="shared" si="50"/>
        <v>#N/A</v>
      </c>
      <c r="JH17" s="193" t="e">
        <f t="shared" si="50"/>
        <v>#N/A</v>
      </c>
      <c r="JI17" s="193" t="e">
        <f t="shared" si="50"/>
        <v>#N/A</v>
      </c>
      <c r="JJ17" s="193" t="e">
        <f t="shared" si="50"/>
        <v>#N/A</v>
      </c>
      <c r="JK17" s="193" t="e">
        <f t="shared" si="50"/>
        <v>#N/A</v>
      </c>
      <c r="JL17" s="193" t="e">
        <f t="shared" si="50"/>
        <v>#N/A</v>
      </c>
      <c r="JM17" s="193" t="e">
        <f t="shared" si="50"/>
        <v>#N/A</v>
      </c>
      <c r="JN17" s="193" t="e">
        <f t="shared" si="50"/>
        <v>#N/A</v>
      </c>
      <c r="JO17" s="193" t="e">
        <f t="shared" si="50"/>
        <v>#N/A</v>
      </c>
      <c r="JP17" s="193" t="e">
        <f t="shared" si="50"/>
        <v>#N/A</v>
      </c>
      <c r="JQ17" s="193" t="e">
        <f t="shared" si="50"/>
        <v>#N/A</v>
      </c>
      <c r="JR17" s="193" t="e">
        <f t="shared" si="50"/>
        <v>#N/A</v>
      </c>
      <c r="JS17" s="193" t="e">
        <f t="shared" si="50"/>
        <v>#N/A</v>
      </c>
      <c r="JT17" s="193" t="e">
        <f t="shared" si="50"/>
        <v>#N/A</v>
      </c>
      <c r="JU17" s="193" t="e">
        <f t="shared" si="50"/>
        <v>#N/A</v>
      </c>
      <c r="JV17" s="193" t="e">
        <f t="shared" si="50"/>
        <v>#N/A</v>
      </c>
      <c r="JW17" s="193" t="e">
        <f t="shared" si="50"/>
        <v>#N/A</v>
      </c>
      <c r="JX17" s="193" t="e">
        <f t="shared" si="50"/>
        <v>#N/A</v>
      </c>
      <c r="JY17" s="193" t="e">
        <f t="shared" si="50"/>
        <v>#N/A</v>
      </c>
      <c r="JZ17" s="193" t="e">
        <f t="shared" si="50"/>
        <v>#N/A</v>
      </c>
      <c r="KA17" s="193" t="e">
        <f t="shared" si="50"/>
        <v>#N/A</v>
      </c>
      <c r="KB17" s="193" t="e">
        <f t="shared" si="50"/>
        <v>#N/A</v>
      </c>
      <c r="KC17" s="193" t="e">
        <f t="shared" si="50"/>
        <v>#N/A</v>
      </c>
      <c r="KD17" s="193" t="e">
        <f t="shared" si="50"/>
        <v>#N/A</v>
      </c>
      <c r="KE17" s="193" t="e">
        <f t="shared" si="50"/>
        <v>#N/A</v>
      </c>
      <c r="KF17" s="193" t="e">
        <f t="shared" si="50"/>
        <v>#N/A</v>
      </c>
      <c r="KG17" s="193" t="e">
        <f t="shared" si="50"/>
        <v>#N/A</v>
      </c>
      <c r="KH17" s="193" t="e">
        <f t="shared" si="50"/>
        <v>#N/A</v>
      </c>
      <c r="KI17" s="193" t="e">
        <f t="shared" si="50"/>
        <v>#N/A</v>
      </c>
      <c r="KJ17" s="193" t="e">
        <f t="shared" si="50"/>
        <v>#N/A</v>
      </c>
      <c r="KK17" s="193" t="e">
        <f t="shared" si="50"/>
        <v>#N/A</v>
      </c>
      <c r="KL17" s="193" t="e">
        <f t="shared" si="50"/>
        <v>#N/A</v>
      </c>
      <c r="KM17" s="193" t="e">
        <f t="shared" si="50"/>
        <v>#N/A</v>
      </c>
      <c r="KN17" s="193" t="e">
        <f t="shared" si="24"/>
        <v>#N/A</v>
      </c>
      <c r="KO17" s="193" t="e">
        <f t="shared" si="48"/>
        <v>#N/A</v>
      </c>
      <c r="KP17" s="193" t="e">
        <f t="shared" si="48"/>
        <v>#N/A</v>
      </c>
      <c r="KQ17" s="193" t="e">
        <f t="shared" si="48"/>
        <v>#N/A</v>
      </c>
      <c r="KR17" s="193" t="e">
        <f t="shared" ref="KR17:LF32" si="55">IF(ISNONTEXT($Q17),IF($G17="R",_xlfn.BETA.DIST(CY17,$M17,$N17,FALSE,$B17,$D17),_xlfn.BETA.DIST(CY17,$N17,$M17,FALSE,$B17,$D17)),NA())</f>
        <v>#N/A</v>
      </c>
      <c r="KS17" s="193" t="e">
        <f t="shared" si="55"/>
        <v>#N/A</v>
      </c>
      <c r="KT17" s="193" t="e">
        <f t="shared" si="55"/>
        <v>#N/A</v>
      </c>
      <c r="KU17" s="193" t="e">
        <f t="shared" si="55"/>
        <v>#N/A</v>
      </c>
      <c r="KV17" s="193" t="e">
        <f t="shared" si="55"/>
        <v>#N/A</v>
      </c>
      <c r="KW17" s="193" t="e">
        <f t="shared" si="55"/>
        <v>#N/A</v>
      </c>
      <c r="KX17" s="193" t="e">
        <f t="shared" si="55"/>
        <v>#N/A</v>
      </c>
      <c r="KY17" s="193" t="e">
        <f t="shared" si="55"/>
        <v>#N/A</v>
      </c>
      <c r="KZ17" s="193" t="e">
        <f t="shared" si="55"/>
        <v>#N/A</v>
      </c>
      <c r="LA17" s="193" t="e">
        <f t="shared" si="55"/>
        <v>#N/A</v>
      </c>
      <c r="LB17" s="193" t="e">
        <f t="shared" si="55"/>
        <v>#N/A</v>
      </c>
      <c r="LC17" s="193" t="e">
        <f t="shared" si="55"/>
        <v>#N/A</v>
      </c>
      <c r="LD17" s="193" t="e">
        <f t="shared" si="55"/>
        <v>#N/A</v>
      </c>
      <c r="LE17" s="193" t="e">
        <f t="shared" si="55"/>
        <v>#N/A</v>
      </c>
      <c r="LF17" s="193" t="e">
        <f t="shared" si="55"/>
        <v>#N/A</v>
      </c>
      <c r="LG17" s="193" t="e">
        <f t="shared" si="51"/>
        <v>#N/A</v>
      </c>
      <c r="LH17" s="193" t="e">
        <f t="shared" si="51"/>
        <v>#N/A</v>
      </c>
      <c r="LI17" s="193" t="e">
        <f t="shared" si="51"/>
        <v>#N/A</v>
      </c>
      <c r="LJ17" s="193" t="e">
        <f t="shared" si="51"/>
        <v>#N/A</v>
      </c>
      <c r="LK17" s="193" t="e">
        <f t="shared" si="51"/>
        <v>#N/A</v>
      </c>
      <c r="LL17" s="193" t="e">
        <f t="shared" si="51"/>
        <v>#N/A</v>
      </c>
      <c r="LM17" s="193" t="e">
        <f t="shared" si="51"/>
        <v>#N/A</v>
      </c>
      <c r="LN17" s="193" t="e">
        <f t="shared" si="51"/>
        <v>#N/A</v>
      </c>
      <c r="LO17" s="193" t="e">
        <f t="shared" si="51"/>
        <v>#N/A</v>
      </c>
      <c r="LP17" s="193" t="e">
        <f t="shared" si="51"/>
        <v>#N/A</v>
      </c>
      <c r="LQ17" s="193" t="e">
        <f t="shared" si="51"/>
        <v>#N/A</v>
      </c>
      <c r="LR17" s="193" t="e">
        <f t="shared" si="51"/>
        <v>#N/A</v>
      </c>
      <c r="LS17" s="193" t="e">
        <f t="shared" si="51"/>
        <v>#N/A</v>
      </c>
      <c r="LT17" s="193" t="e">
        <f t="shared" si="51"/>
        <v>#N/A</v>
      </c>
      <c r="LU17" s="193" t="e">
        <f t="shared" si="51"/>
        <v>#N/A</v>
      </c>
      <c r="LV17" s="193" t="e">
        <f t="shared" si="51"/>
        <v>#N/A</v>
      </c>
      <c r="LW17" s="193" t="e">
        <f t="shared" si="51"/>
        <v>#N/A</v>
      </c>
      <c r="LX17" s="193" t="e">
        <f t="shared" si="51"/>
        <v>#N/A</v>
      </c>
      <c r="LY17" s="193" t="e">
        <f t="shared" si="51"/>
        <v>#N/A</v>
      </c>
      <c r="LZ17" s="193" t="e">
        <f t="shared" si="51"/>
        <v>#N/A</v>
      </c>
      <c r="MA17" s="193" t="e">
        <f t="shared" si="51"/>
        <v>#N/A</v>
      </c>
      <c r="MB17" s="193" t="e">
        <f t="shared" si="51"/>
        <v>#N/A</v>
      </c>
      <c r="MC17" s="193" t="e">
        <f t="shared" si="51"/>
        <v>#N/A</v>
      </c>
      <c r="MD17" s="193" t="e">
        <f t="shared" si="51"/>
        <v>#N/A</v>
      </c>
      <c r="ME17" s="193" t="e">
        <f t="shared" si="51"/>
        <v>#N/A</v>
      </c>
      <c r="MF17" s="193" t="e">
        <f t="shared" si="51"/>
        <v>#N/A</v>
      </c>
      <c r="MG17" s="193" t="e">
        <f t="shared" si="51"/>
        <v>#N/A</v>
      </c>
      <c r="MH17" s="193" t="e">
        <f t="shared" si="51"/>
        <v>#N/A</v>
      </c>
      <c r="MI17" s="193" t="e">
        <f t="shared" si="51"/>
        <v>#N/A</v>
      </c>
      <c r="MJ17" s="193" t="e">
        <f t="shared" si="51"/>
        <v>#N/A</v>
      </c>
      <c r="MK17" s="193" t="e">
        <f t="shared" si="51"/>
        <v>#N/A</v>
      </c>
      <c r="ML17" s="193" t="e">
        <f t="shared" si="51"/>
        <v>#N/A</v>
      </c>
      <c r="MM17" s="193" t="e">
        <f t="shared" si="51"/>
        <v>#N/A</v>
      </c>
      <c r="MN17" s="193" t="e">
        <f t="shared" si="51"/>
        <v>#N/A</v>
      </c>
      <c r="MO17" s="193" t="e">
        <f t="shared" si="51"/>
        <v>#N/A</v>
      </c>
      <c r="MP17" s="193" t="e">
        <f t="shared" si="51"/>
        <v>#N/A</v>
      </c>
      <c r="MQ17" s="193" t="e">
        <f t="shared" si="51"/>
        <v>#N/A</v>
      </c>
      <c r="MR17" s="193" t="e">
        <f t="shared" si="51"/>
        <v>#N/A</v>
      </c>
      <c r="MS17" s="193" t="e">
        <f t="shared" si="51"/>
        <v>#N/A</v>
      </c>
      <c r="MT17" s="193" t="e">
        <f t="shared" si="51"/>
        <v>#N/A</v>
      </c>
      <c r="MU17" s="193" t="e">
        <f t="shared" si="51"/>
        <v>#N/A</v>
      </c>
      <c r="MV17" s="193" t="e">
        <f t="shared" si="51"/>
        <v>#N/A</v>
      </c>
      <c r="MW17" s="193" t="e">
        <f t="shared" si="51"/>
        <v>#N/A</v>
      </c>
      <c r="MX17" s="193" t="e">
        <f t="shared" si="51"/>
        <v>#N/A</v>
      </c>
      <c r="MY17" s="193" t="e">
        <f t="shared" si="51"/>
        <v>#N/A</v>
      </c>
      <c r="MZ17" s="193" t="e">
        <f t="shared" si="25"/>
        <v>#N/A</v>
      </c>
      <c r="NA17" s="193" t="e">
        <f t="shared" si="49"/>
        <v>#N/A</v>
      </c>
      <c r="NB17" s="193" t="e">
        <f t="shared" si="49"/>
        <v>#N/A</v>
      </c>
      <c r="NC17" s="193" t="e">
        <f t="shared" si="49"/>
        <v>#N/A</v>
      </c>
      <c r="ND17" s="193" t="e">
        <f t="shared" ref="ND17:NR32" si="56">IF(ISNONTEXT($Q17),IF($G17="R",_xlfn.BETA.DIST(FK17,$M17,$N17,FALSE,$B17,$D17),_xlfn.BETA.DIST(FK17,$N17,$M17,FALSE,$B17,$D17)),NA())</f>
        <v>#N/A</v>
      </c>
      <c r="NE17" s="193" t="e">
        <f t="shared" si="56"/>
        <v>#N/A</v>
      </c>
      <c r="NF17" s="193" t="e">
        <f t="shared" si="56"/>
        <v>#N/A</v>
      </c>
      <c r="NG17" s="193" t="e">
        <f t="shared" si="56"/>
        <v>#N/A</v>
      </c>
      <c r="NH17" s="193" t="e">
        <f t="shared" si="56"/>
        <v>#N/A</v>
      </c>
      <c r="NI17" s="193" t="e">
        <f t="shared" si="56"/>
        <v>#N/A</v>
      </c>
      <c r="NJ17" s="193" t="e">
        <f t="shared" si="56"/>
        <v>#N/A</v>
      </c>
      <c r="NK17" s="193" t="e">
        <f t="shared" si="56"/>
        <v>#N/A</v>
      </c>
      <c r="NL17" s="193" t="e">
        <f t="shared" si="56"/>
        <v>#N/A</v>
      </c>
      <c r="NM17" s="193" t="e">
        <f t="shared" si="56"/>
        <v>#N/A</v>
      </c>
      <c r="NN17" s="193" t="e">
        <f t="shared" si="56"/>
        <v>#N/A</v>
      </c>
      <c r="NO17" s="193" t="e">
        <f t="shared" si="56"/>
        <v>#N/A</v>
      </c>
      <c r="NP17" s="193" t="e">
        <f t="shared" si="56"/>
        <v>#N/A</v>
      </c>
      <c r="NQ17" s="193" t="e">
        <f t="shared" si="56"/>
        <v>#N/A</v>
      </c>
      <c r="NR17" s="193" t="e">
        <f t="shared" si="56"/>
        <v>#N/A</v>
      </c>
      <c r="NS17" s="193" t="e">
        <f t="shared" si="52"/>
        <v>#N/A</v>
      </c>
      <c r="NT17" s="193" t="e">
        <f t="shared" si="52"/>
        <v>#N/A</v>
      </c>
      <c r="NU17" s="193" t="e">
        <f t="shared" si="52"/>
        <v>#N/A</v>
      </c>
      <c r="NV17" s="193" t="e">
        <f t="shared" si="52"/>
        <v>#N/A</v>
      </c>
      <c r="NW17" s="193" t="e">
        <f t="shared" si="52"/>
        <v>#N/A</v>
      </c>
      <c r="NX17" s="193" t="e">
        <f t="shared" si="52"/>
        <v>#N/A</v>
      </c>
      <c r="NY17" s="193" t="e">
        <f t="shared" si="52"/>
        <v>#N/A</v>
      </c>
      <c r="NZ17" s="193" t="e">
        <f t="shared" si="52"/>
        <v>#N/A</v>
      </c>
      <c r="OA17" s="193" t="e">
        <f t="shared" si="52"/>
        <v>#N/A</v>
      </c>
      <c r="OB17" s="193" t="e">
        <f t="shared" si="52"/>
        <v>#N/A</v>
      </c>
      <c r="OC17" s="193" t="e">
        <f t="shared" si="52"/>
        <v>#N/A</v>
      </c>
      <c r="OD17" s="193" t="e">
        <f t="shared" si="52"/>
        <v>#N/A</v>
      </c>
      <c r="OE17" s="193" t="e">
        <f t="shared" si="52"/>
        <v>#N/A</v>
      </c>
      <c r="OF17" s="193" t="e">
        <f t="shared" si="52"/>
        <v>#N/A</v>
      </c>
      <c r="OG17" s="193" t="e">
        <f t="shared" si="52"/>
        <v>#N/A</v>
      </c>
      <c r="OH17" s="193" t="e">
        <f t="shared" si="52"/>
        <v>#N/A</v>
      </c>
      <c r="OI17" s="193" t="e">
        <f t="shared" si="52"/>
        <v>#N/A</v>
      </c>
      <c r="OJ17" s="193" t="e">
        <f t="shared" si="52"/>
        <v>#N/A</v>
      </c>
      <c r="OK17" s="193" t="e">
        <f t="shared" si="52"/>
        <v>#N/A</v>
      </c>
      <c r="OL17" s="193" t="e">
        <f t="shared" si="52"/>
        <v>#N/A</v>
      </c>
      <c r="OM17" s="193" t="e">
        <f t="shared" si="52"/>
        <v>#N/A</v>
      </c>
      <c r="ON17" s="193" t="e">
        <f t="shared" si="52"/>
        <v>#N/A</v>
      </c>
      <c r="OO17" s="193" t="e">
        <f t="shared" si="52"/>
        <v>#N/A</v>
      </c>
      <c r="OP17" s="193" t="e">
        <f t="shared" si="52"/>
        <v>#N/A</v>
      </c>
      <c r="OQ17" s="193" t="e">
        <f t="shared" si="52"/>
        <v>#N/A</v>
      </c>
      <c r="OR17" s="193" t="e">
        <f t="shared" si="52"/>
        <v>#N/A</v>
      </c>
      <c r="OS17" s="193" t="e">
        <f t="shared" si="52"/>
        <v>#N/A</v>
      </c>
      <c r="OT17" s="193" t="e">
        <f t="shared" si="52"/>
        <v>#N/A</v>
      </c>
      <c r="OU17" s="193" t="e">
        <f t="shared" si="52"/>
        <v>#N/A</v>
      </c>
      <c r="OV17" s="193" t="e">
        <f t="shared" si="52"/>
        <v>#N/A</v>
      </c>
      <c r="OW17" s="193" t="e">
        <f t="shared" si="52"/>
        <v>#N/A</v>
      </c>
      <c r="OX17" s="193" t="e">
        <f t="shared" si="52"/>
        <v>#N/A</v>
      </c>
      <c r="OY17" s="193" t="e">
        <f t="shared" si="52"/>
        <v>#N/A</v>
      </c>
      <c r="OZ17" s="193" t="e">
        <f t="shared" si="52"/>
        <v>#N/A</v>
      </c>
      <c r="PA17" s="193" t="e">
        <f t="shared" si="52"/>
        <v>#N/A</v>
      </c>
      <c r="PB17" s="193" t="e">
        <f t="shared" si="52"/>
        <v>#N/A</v>
      </c>
      <c r="PC17" s="193" t="e">
        <f t="shared" si="52"/>
        <v>#N/A</v>
      </c>
      <c r="PD17" s="193" t="e">
        <f t="shared" si="52"/>
        <v>#N/A</v>
      </c>
      <c r="PE17" s="193" t="e">
        <f t="shared" si="52"/>
        <v>#N/A</v>
      </c>
      <c r="PF17" s="193" t="e">
        <f t="shared" si="52"/>
        <v>#N/A</v>
      </c>
      <c r="PG17" s="193" t="e">
        <f t="shared" si="52"/>
        <v>#N/A</v>
      </c>
      <c r="PH17" s="193" t="e">
        <f t="shared" si="52"/>
        <v>#N/A</v>
      </c>
      <c r="PI17" s="193" t="e">
        <f t="shared" si="52"/>
        <v>#N/A</v>
      </c>
      <c r="PJ17" s="193" t="e">
        <f t="shared" si="52"/>
        <v>#N/A</v>
      </c>
      <c r="PK17" s="193" t="e">
        <f t="shared" si="52"/>
        <v>#N/A</v>
      </c>
      <c r="PL17" s="193" t="e">
        <f t="shared" si="26"/>
        <v>#N/A</v>
      </c>
      <c r="PM17" s="193" t="e">
        <f t="shared" si="14"/>
        <v>#N/A</v>
      </c>
      <c r="PN17" s="193" t="e">
        <f t="shared" si="14"/>
        <v>#N/A</v>
      </c>
      <c r="PO17" s="193" t="e">
        <f t="shared" si="14"/>
        <v>#N/A</v>
      </c>
      <c r="PP17" s="193" t="e">
        <f t="shared" si="14"/>
        <v>#N/A</v>
      </c>
      <c r="PQ17" s="193" t="e">
        <f t="shared" si="14"/>
        <v>#N/A</v>
      </c>
      <c r="PR17" s="193" t="e">
        <f t="shared" si="14"/>
        <v>#N/A</v>
      </c>
      <c r="PS17" s="193" t="e">
        <f t="shared" si="14"/>
        <v>#N/A</v>
      </c>
      <c r="PT17" s="193" t="e">
        <f t="shared" si="14"/>
        <v>#N/A</v>
      </c>
    </row>
    <row r="18" spans="1:436" hidden="1" x14ac:dyDescent="0.45">
      <c r="A18" s="20">
        <v>15</v>
      </c>
      <c r="B18" s="115"/>
      <c r="C18" s="115"/>
      <c r="D18" s="115"/>
      <c r="E18" s="110" t="str">
        <f t="shared" si="15"/>
        <v/>
      </c>
      <c r="F18" s="21" t="str">
        <f t="shared" si="16"/>
        <v/>
      </c>
      <c r="G18" s="22" t="str">
        <f t="shared" si="17"/>
        <v/>
      </c>
      <c r="H18" s="23" t="str">
        <f>IF(F18="","",IF(OR($F18&lt;Skew!$B$3,$F18=Skew!$B$3),IF($F18&gt;Skew!$C$3,Skew!$A$3,IF($F18&gt;Skew!$C$4,Skew!$A$4,IF($F18&gt;Skew!$C$5,Skew!$A$5,IF($F18&gt;Skew!$C$6,Skew!$A$6,IF($F18&gt;Skew!$C$7,Skew!$A$7,IF($F18&gt;Skew!$C$8,Skew!$A$8,IF($F18&gt;Skew!$C$9,Skew!$A$9,IF($F18&gt;Skew!$C$10,Skew!$A$10,IF($F18&gt;Skew!$C$11,Skew!$A$11,IF($F18&gt;Skew!$C$12,Skew!$A$12,IF($F18&gt;Skew!$C$13,Skew!$A$13,IF($F18&gt;Skew!$C$14,Skew!$A$14,IF($F18&gt;Skew!$C$15,Skew!$A$15,IF($F18&gt;Skew!$C$16,Skew!$A$16,Skew!$A$17)
)))))))))))))))</f>
        <v/>
      </c>
      <c r="I18" s="22" t="str">
        <f>IF(F18="","",MATCH(H18,Skew!$A$3:$A$17,0))</f>
        <v/>
      </c>
      <c r="J18" s="22" t="str">
        <f t="shared" si="0"/>
        <v/>
      </c>
      <c r="K18" s="24"/>
      <c r="L18" s="22" t="str">
        <f>IF(OR(F18="",K18=""),"",MATCH(K18,Confidence!$A$3:$A$12,0))</f>
        <v/>
      </c>
      <c r="M18" s="25" t="str">
        <f t="shared" si="1"/>
        <v/>
      </c>
      <c r="N18" s="25" t="str">
        <f t="shared" si="2"/>
        <v/>
      </c>
      <c r="O18" s="22"/>
      <c r="P18" s="102" t="str">
        <f t="shared" si="3"/>
        <v/>
      </c>
      <c r="Q18" s="102" t="str">
        <f t="shared" si="4"/>
        <v/>
      </c>
      <c r="R18" s="37" t="str">
        <f t="shared" si="5"/>
        <v/>
      </c>
      <c r="S18" s="115"/>
      <c r="T18" s="204" t="str">
        <f>IF(AND(B18&gt;0,C18&gt;0,D18&gt;0,M18&gt;0,N18&gt;0,S18&gt;0,NOT(K18="")),ABS(VLOOKUP($S$1,VLookups!$A$30:$B$31,2,FALSE)-_xlfn.BETA.DIST(S18,IF(G18="L",N18,M18),IF(G18="L",M18,N18),TRUE,B18,D18)),"")</f>
        <v/>
      </c>
      <c r="U18" s="112" t="str">
        <f>IF(OR($M18="",$N18=""),"",_xlfn.BETA.INV(ABS(VLOOKUP($S$1,VLookups!$A$30:$B$31,2,FALSE)-U$3),IF($G18="L",$N18,$M18),IF($G18="L",$M18,$N18),$B18,$D18))</f>
        <v/>
      </c>
      <c r="V18" s="113" t="str">
        <f>IF(OR($M18="",$N18=""),"",_xlfn.BETA.INV(ABS(VLOOKUP($S$1,VLookups!$A$30:$B$31,2,FALSE)-V$3),IF($G18="L",$N18,$M18),IF($G18="L",$M18,$N18),$B18,$D18))</f>
        <v/>
      </c>
      <c r="W18" s="112" t="str">
        <f>IF(OR($M18="",$N18=""),"",_xlfn.BETA.INV(ABS(VLOOKUP($S$1,VLookups!$A$30:$B$31,2,FALSE)-W$3),IF($G18="L",$N18,$M18),IF($G18="L",$M18,$N18),$B18,$D18))</f>
        <v/>
      </c>
      <c r="X18" s="113" t="str">
        <f>IF(OR($M18="",$N18=""),"",_xlfn.BETA.INV(ABS(VLOOKUP($S$1,VLookups!$A$30:$B$31,2,FALSE)-X$3),IF($G18="L",$N18,$M18),IF($G18="L",$M18,$N18),$B18,$D18))</f>
        <v/>
      </c>
      <c r="Y18" s="112" t="str">
        <f>IF(OR($M18="",$N18=""),"",_xlfn.BETA.INV(ABS(VLOOKUP($S$1,VLookups!$A$30:$B$31,2,FALSE)-Y$3),IF($G18="L",$N18,$M18),IF($G18="L",$M18,$N18),$B18,$D18))</f>
        <v/>
      </c>
      <c r="Z18" s="113" t="str">
        <f>IF(OR($M18="",$N18=""),"",_xlfn.BETA.INV(ABS(VLOOKUP($S$1,VLookups!$A$30:$B$31,2,FALSE)-Z$3),IF($G18="L",$N18,$M18),IF($G18="L",$M18,$N18),$B18,$D18))</f>
        <v/>
      </c>
      <c r="AA18" s="112" t="str">
        <f>IF(OR($M18="",$N18=""),"",_xlfn.BETA.INV(ABS(VLOOKUP($S$1,VLookups!$A$30:$B$31,2,FALSE)-AA$3),IF($G18="L",$N18,$M18),IF($G18="L",$M18,$N18),$B18,$D18))</f>
        <v/>
      </c>
      <c r="AB18" s="113" t="str">
        <f>IF(OR($M18="",$N18=""),"",_xlfn.BETA.INV(ABS(VLOOKUP($S$1,VLookups!$A$30:$B$31,2,FALSE)-AB$3),IF($G18="L",$N18,$M18),IF($G18="L",$M18,$N18),$B18,$D18))</f>
        <v/>
      </c>
      <c r="AC18" s="112" t="str">
        <f>IF(OR($M18="",$N18=""),"",_xlfn.BETA.INV(ABS(VLOOKUP($S$1,VLookups!$A$30:$B$31,2,FALSE)-AC$3),IF($G18="L",$N18,$M18),IF($G18="L",$M18,$N18),$B18,$D18))</f>
        <v/>
      </c>
      <c r="AD18" s="113" t="str">
        <f>IF(OR($M18="",$N18=""),"",_xlfn.BETA.INV(ABS(VLOOKUP($S$1,VLookups!$A$30:$B$31,2,FALSE)-AD$3),IF($G18="L",$N18,$M18),IF($G18="L",$M18,$N18),$B18,$D18))</f>
        <v/>
      </c>
      <c r="AE18" s="112" t="str">
        <f>IF(OR($M18="",$N18=""),"",_xlfn.BETA.INV(ABS(VLOOKUP($S$1,VLookups!$A$30:$B$31,2,FALSE)-AE$3),IF($G18="L",$N18,$M18),IF($G18="L",$M18,$N18),$B18,$D18))</f>
        <v/>
      </c>
      <c r="AF18" s="113" t="str">
        <f>IF(OR($M18="",$N18=""),"",_xlfn.BETA.INV(ABS(VLOOKUP($S$1,VLookups!$A$30:$B$31,2,FALSE)-AF$3),IF($G18="L",$N18,$M18),IF($G18="L",$M18,$N18),$B18,$D18))</f>
        <v/>
      </c>
      <c r="AG18" s="15"/>
      <c r="AH18" s="194" t="str">
        <f t="shared" si="18"/>
        <v/>
      </c>
      <c r="AI18" s="192" t="str">
        <f t="shared" si="19"/>
        <v/>
      </c>
      <c r="AJ18" s="177" t="str">
        <f t="shared" si="53"/>
        <v/>
      </c>
      <c r="AK18" s="177" t="str">
        <f t="shared" si="27"/>
        <v/>
      </c>
      <c r="AL18" s="177" t="str">
        <f t="shared" si="27"/>
        <v/>
      </c>
      <c r="AM18" s="177" t="str">
        <f t="shared" si="27"/>
        <v/>
      </c>
      <c r="AN18" s="177" t="str">
        <f t="shared" si="27"/>
        <v/>
      </c>
      <c r="AO18" s="177" t="str">
        <f t="shared" si="27"/>
        <v/>
      </c>
      <c r="AP18" s="177" t="str">
        <f t="shared" si="27"/>
        <v/>
      </c>
      <c r="AQ18" s="177" t="str">
        <f t="shared" si="27"/>
        <v/>
      </c>
      <c r="AR18" s="177" t="str">
        <f t="shared" si="27"/>
        <v/>
      </c>
      <c r="AS18" s="177" t="str">
        <f t="shared" si="27"/>
        <v/>
      </c>
      <c r="AT18" s="177" t="str">
        <f t="shared" si="27"/>
        <v/>
      </c>
      <c r="AU18" s="177" t="str">
        <f t="shared" si="27"/>
        <v/>
      </c>
      <c r="AV18" s="177" t="str">
        <f t="shared" si="27"/>
        <v/>
      </c>
      <c r="AW18" s="177" t="str">
        <f t="shared" si="27"/>
        <v/>
      </c>
      <c r="AX18" s="177" t="str">
        <f t="shared" si="27"/>
        <v/>
      </c>
      <c r="AY18" s="177" t="str">
        <f t="shared" si="27"/>
        <v/>
      </c>
      <c r="AZ18" s="177" t="str">
        <f t="shared" si="27"/>
        <v/>
      </c>
      <c r="BA18" s="177" t="str">
        <f t="shared" si="28"/>
        <v/>
      </c>
      <c r="BB18" s="177" t="str">
        <f t="shared" si="28"/>
        <v/>
      </c>
      <c r="BC18" s="177" t="str">
        <f t="shared" si="28"/>
        <v/>
      </c>
      <c r="BD18" s="177" t="str">
        <f t="shared" si="28"/>
        <v/>
      </c>
      <c r="BE18" s="177" t="str">
        <f t="shared" si="28"/>
        <v/>
      </c>
      <c r="BF18" s="177" t="str">
        <f t="shared" si="28"/>
        <v/>
      </c>
      <c r="BG18" s="177" t="str">
        <f t="shared" si="28"/>
        <v/>
      </c>
      <c r="BH18" s="177" t="str">
        <f t="shared" si="28"/>
        <v/>
      </c>
      <c r="BI18" s="177" t="str">
        <f t="shared" si="28"/>
        <v/>
      </c>
      <c r="BJ18" s="177" t="str">
        <f t="shared" si="28"/>
        <v/>
      </c>
      <c r="BK18" s="177" t="str">
        <f t="shared" si="28"/>
        <v/>
      </c>
      <c r="BL18" s="177" t="str">
        <f t="shared" si="28"/>
        <v/>
      </c>
      <c r="BM18" s="177" t="str">
        <f t="shared" si="28"/>
        <v/>
      </c>
      <c r="BN18" s="177" t="str">
        <f t="shared" si="28"/>
        <v/>
      </c>
      <c r="BO18" s="177" t="str">
        <f t="shared" si="28"/>
        <v/>
      </c>
      <c r="BP18" s="177" t="str">
        <f t="shared" si="28"/>
        <v/>
      </c>
      <c r="BQ18" s="177" t="str">
        <f t="shared" si="29"/>
        <v/>
      </c>
      <c r="BR18" s="177" t="str">
        <f t="shared" si="29"/>
        <v/>
      </c>
      <c r="BS18" s="177" t="str">
        <f t="shared" si="29"/>
        <v/>
      </c>
      <c r="BT18" s="177" t="str">
        <f t="shared" si="29"/>
        <v/>
      </c>
      <c r="BU18" s="177" t="str">
        <f t="shared" si="29"/>
        <v/>
      </c>
      <c r="BV18" s="177" t="str">
        <f t="shared" si="29"/>
        <v/>
      </c>
      <c r="BW18" s="177" t="str">
        <f t="shared" si="29"/>
        <v/>
      </c>
      <c r="BX18" s="177" t="str">
        <f t="shared" si="29"/>
        <v/>
      </c>
      <c r="BY18" s="177" t="str">
        <f t="shared" si="29"/>
        <v/>
      </c>
      <c r="BZ18" s="177" t="str">
        <f t="shared" si="29"/>
        <v/>
      </c>
      <c r="CA18" s="177" t="str">
        <f t="shared" si="29"/>
        <v/>
      </c>
      <c r="CB18" s="177" t="str">
        <f t="shared" si="29"/>
        <v/>
      </c>
      <c r="CC18" s="177" t="str">
        <f t="shared" si="29"/>
        <v/>
      </c>
      <c r="CD18" s="177" t="str">
        <f t="shared" si="29"/>
        <v/>
      </c>
      <c r="CE18" s="177" t="str">
        <f t="shared" si="29"/>
        <v/>
      </c>
      <c r="CF18" s="177" t="str">
        <f t="shared" si="29"/>
        <v/>
      </c>
      <c r="CG18" s="177" t="str">
        <f t="shared" si="30"/>
        <v/>
      </c>
      <c r="CH18" s="177" t="str">
        <f t="shared" si="30"/>
        <v/>
      </c>
      <c r="CI18" s="177" t="str">
        <f t="shared" si="30"/>
        <v/>
      </c>
      <c r="CJ18" s="177" t="str">
        <f t="shared" si="30"/>
        <v/>
      </c>
      <c r="CK18" s="177" t="str">
        <f t="shared" si="30"/>
        <v/>
      </c>
      <c r="CL18" s="177" t="str">
        <f t="shared" si="30"/>
        <v/>
      </c>
      <c r="CM18" s="177" t="str">
        <f t="shared" si="30"/>
        <v/>
      </c>
      <c r="CN18" s="177" t="str">
        <f t="shared" si="30"/>
        <v/>
      </c>
      <c r="CO18" s="177" t="str">
        <f t="shared" si="30"/>
        <v/>
      </c>
      <c r="CP18" s="177" t="str">
        <f t="shared" si="30"/>
        <v/>
      </c>
      <c r="CQ18" s="177" t="str">
        <f t="shared" si="30"/>
        <v/>
      </c>
      <c r="CR18" s="177" t="str">
        <f t="shared" si="30"/>
        <v/>
      </c>
      <c r="CS18" s="177" t="str">
        <f t="shared" si="30"/>
        <v/>
      </c>
      <c r="CT18" s="177" t="str">
        <f t="shared" si="30"/>
        <v/>
      </c>
      <c r="CU18" s="177" t="str">
        <f t="shared" si="30"/>
        <v/>
      </c>
      <c r="CV18" s="177" t="str">
        <f t="shared" si="30"/>
        <v/>
      </c>
      <c r="CW18" s="177" t="str">
        <f t="shared" si="22"/>
        <v/>
      </c>
      <c r="CX18" s="177" t="str">
        <f t="shared" si="22"/>
        <v/>
      </c>
      <c r="CY18" s="177" t="str">
        <f t="shared" si="22"/>
        <v/>
      </c>
      <c r="CZ18" s="177" t="str">
        <f t="shared" si="22"/>
        <v/>
      </c>
      <c r="DA18" s="177" t="str">
        <f t="shared" si="22"/>
        <v/>
      </c>
      <c r="DB18" s="177" t="str">
        <f t="shared" si="22"/>
        <v/>
      </c>
      <c r="DC18" s="177" t="str">
        <f t="shared" si="22"/>
        <v/>
      </c>
      <c r="DD18" s="177" t="str">
        <f t="shared" si="22"/>
        <v/>
      </c>
      <c r="DE18" s="177" t="str">
        <f t="shared" si="22"/>
        <v/>
      </c>
      <c r="DF18" s="177" t="str">
        <f t="shared" si="22"/>
        <v/>
      </c>
      <c r="DG18" s="177" t="str">
        <f t="shared" si="22"/>
        <v/>
      </c>
      <c r="DH18" s="177" t="str">
        <f t="shared" si="22"/>
        <v/>
      </c>
      <c r="DI18" s="177" t="str">
        <f t="shared" si="22"/>
        <v/>
      </c>
      <c r="DJ18" s="177" t="str">
        <f t="shared" si="22"/>
        <v/>
      </c>
      <c r="DK18" s="177" t="str">
        <f t="shared" si="22"/>
        <v/>
      </c>
      <c r="DL18" s="177" t="str">
        <f t="shared" si="42"/>
        <v/>
      </c>
      <c r="DM18" s="177" t="str">
        <f t="shared" si="42"/>
        <v/>
      </c>
      <c r="DN18" s="177" t="str">
        <f t="shared" si="42"/>
        <v/>
      </c>
      <c r="DO18" s="177" t="str">
        <f t="shared" si="42"/>
        <v/>
      </c>
      <c r="DP18" s="177" t="str">
        <f t="shared" si="42"/>
        <v/>
      </c>
      <c r="DQ18" s="177" t="str">
        <f t="shared" si="42"/>
        <v/>
      </c>
      <c r="DR18" s="177" t="str">
        <f t="shared" si="42"/>
        <v/>
      </c>
      <c r="DS18" s="177" t="str">
        <f t="shared" si="42"/>
        <v/>
      </c>
      <c r="DT18" s="177" t="str">
        <f t="shared" si="42"/>
        <v/>
      </c>
      <c r="DU18" s="177" t="str">
        <f t="shared" si="42"/>
        <v/>
      </c>
      <c r="DV18" s="177" t="str">
        <f t="shared" si="42"/>
        <v/>
      </c>
      <c r="DW18" s="177" t="str">
        <f t="shared" si="42"/>
        <v/>
      </c>
      <c r="DX18" s="177" t="str">
        <f t="shared" si="42"/>
        <v/>
      </c>
      <c r="DY18" s="177" t="str">
        <f t="shared" si="42"/>
        <v/>
      </c>
      <c r="DZ18" s="177" t="str">
        <f t="shared" si="42"/>
        <v/>
      </c>
      <c r="EA18" s="177" t="str">
        <f t="shared" si="42"/>
        <v/>
      </c>
      <c r="EB18" s="177" t="str">
        <f t="shared" si="31"/>
        <v/>
      </c>
      <c r="EC18" s="177" t="str">
        <f t="shared" si="31"/>
        <v/>
      </c>
      <c r="ED18" s="177" t="str">
        <f t="shared" si="31"/>
        <v/>
      </c>
      <c r="EE18" s="177" t="str">
        <f t="shared" si="31"/>
        <v/>
      </c>
      <c r="EF18" s="177" t="str">
        <f t="shared" si="31"/>
        <v/>
      </c>
      <c r="EG18" s="177" t="str">
        <f t="shared" si="31"/>
        <v/>
      </c>
      <c r="EH18" s="177" t="str">
        <f t="shared" si="31"/>
        <v/>
      </c>
      <c r="EI18" s="177" t="str">
        <f t="shared" si="31"/>
        <v/>
      </c>
      <c r="EJ18" s="177" t="str">
        <f t="shared" si="31"/>
        <v/>
      </c>
      <c r="EK18" s="177" t="str">
        <f t="shared" si="31"/>
        <v/>
      </c>
      <c r="EL18" s="177" t="str">
        <f t="shared" si="31"/>
        <v/>
      </c>
      <c r="EM18" s="177" t="str">
        <f t="shared" si="31"/>
        <v/>
      </c>
      <c r="EN18" s="177" t="str">
        <f t="shared" si="31"/>
        <v/>
      </c>
      <c r="EO18" s="177" t="str">
        <f t="shared" si="31"/>
        <v/>
      </c>
      <c r="EP18" s="177" t="str">
        <f t="shared" si="32"/>
        <v/>
      </c>
      <c r="EQ18" s="177" t="str">
        <f t="shared" si="32"/>
        <v/>
      </c>
      <c r="ER18" s="177" t="str">
        <f t="shared" si="32"/>
        <v/>
      </c>
      <c r="ES18" s="177" t="str">
        <f t="shared" si="32"/>
        <v/>
      </c>
      <c r="ET18" s="177" t="str">
        <f t="shared" si="32"/>
        <v/>
      </c>
      <c r="EU18" s="177" t="str">
        <f t="shared" si="32"/>
        <v/>
      </c>
      <c r="EV18" s="177" t="str">
        <f t="shared" si="32"/>
        <v/>
      </c>
      <c r="EW18" s="177" t="str">
        <f t="shared" si="32"/>
        <v/>
      </c>
      <c r="EX18" s="177" t="str">
        <f t="shared" si="32"/>
        <v/>
      </c>
      <c r="EY18" s="177" t="str">
        <f t="shared" si="32"/>
        <v/>
      </c>
      <c r="EZ18" s="177" t="str">
        <f t="shared" si="32"/>
        <v/>
      </c>
      <c r="FA18" s="177" t="str">
        <f t="shared" si="32"/>
        <v/>
      </c>
      <c r="FB18" s="177" t="str">
        <f t="shared" si="32"/>
        <v/>
      </c>
      <c r="FC18" s="177" t="str">
        <f t="shared" si="32"/>
        <v/>
      </c>
      <c r="FD18" s="177" t="str">
        <f t="shared" si="32"/>
        <v/>
      </c>
      <c r="FE18" s="177" t="str">
        <f t="shared" si="32"/>
        <v/>
      </c>
      <c r="FF18" s="177" t="str">
        <f t="shared" si="33"/>
        <v/>
      </c>
      <c r="FG18" s="177" t="str">
        <f t="shared" si="33"/>
        <v/>
      </c>
      <c r="FH18" s="177" t="str">
        <f t="shared" si="33"/>
        <v/>
      </c>
      <c r="FI18" s="177" t="str">
        <f t="shared" si="33"/>
        <v/>
      </c>
      <c r="FJ18" s="177" t="str">
        <f t="shared" si="33"/>
        <v/>
      </c>
      <c r="FK18" s="177" t="str">
        <f t="shared" si="33"/>
        <v/>
      </c>
      <c r="FL18" s="177" t="str">
        <f t="shared" si="33"/>
        <v/>
      </c>
      <c r="FM18" s="177" t="str">
        <f t="shared" si="33"/>
        <v/>
      </c>
      <c r="FN18" s="177" t="str">
        <f t="shared" si="33"/>
        <v/>
      </c>
      <c r="FO18" s="177" t="str">
        <f t="shared" si="33"/>
        <v/>
      </c>
      <c r="FP18" s="177" t="str">
        <f t="shared" si="33"/>
        <v/>
      </c>
      <c r="FQ18" s="177" t="str">
        <f t="shared" si="33"/>
        <v/>
      </c>
      <c r="FR18" s="177" t="str">
        <f t="shared" si="33"/>
        <v/>
      </c>
      <c r="FS18" s="177" t="str">
        <f t="shared" si="33"/>
        <v/>
      </c>
      <c r="FT18" s="177" t="str">
        <f t="shared" si="33"/>
        <v/>
      </c>
      <c r="FU18" s="177" t="str">
        <f t="shared" si="33"/>
        <v/>
      </c>
      <c r="FV18" s="177" t="str">
        <f t="shared" si="34"/>
        <v/>
      </c>
      <c r="FW18" s="177" t="str">
        <f t="shared" si="34"/>
        <v/>
      </c>
      <c r="FX18" s="177" t="str">
        <f t="shared" si="34"/>
        <v/>
      </c>
      <c r="FY18" s="177" t="str">
        <f t="shared" si="34"/>
        <v/>
      </c>
      <c r="FZ18" s="177" t="str">
        <f t="shared" si="34"/>
        <v/>
      </c>
      <c r="GA18" s="177" t="str">
        <f t="shared" si="34"/>
        <v/>
      </c>
      <c r="GB18" s="177" t="str">
        <f t="shared" si="34"/>
        <v/>
      </c>
      <c r="GC18" s="177" t="str">
        <f t="shared" si="34"/>
        <v/>
      </c>
      <c r="GD18" s="177" t="str">
        <f t="shared" si="34"/>
        <v/>
      </c>
      <c r="GE18" s="177" t="str">
        <f t="shared" si="34"/>
        <v/>
      </c>
      <c r="GF18" s="177" t="str">
        <f t="shared" si="34"/>
        <v/>
      </c>
      <c r="GG18" s="177" t="str">
        <f t="shared" si="34"/>
        <v/>
      </c>
      <c r="GH18" s="177" t="str">
        <f t="shared" si="34"/>
        <v/>
      </c>
      <c r="GI18" s="177" t="str">
        <f t="shared" si="34"/>
        <v/>
      </c>
      <c r="GJ18" s="177" t="str">
        <f t="shared" si="34"/>
        <v/>
      </c>
      <c r="GK18" s="177" t="str">
        <f t="shared" si="34"/>
        <v/>
      </c>
      <c r="GL18" s="177" t="str">
        <f t="shared" si="35"/>
        <v/>
      </c>
      <c r="GM18" s="177" t="str">
        <f t="shared" si="35"/>
        <v/>
      </c>
      <c r="GN18" s="177" t="str">
        <f t="shared" si="35"/>
        <v/>
      </c>
      <c r="GO18" s="177" t="str">
        <f t="shared" si="35"/>
        <v/>
      </c>
      <c r="GP18" s="177" t="str">
        <f t="shared" si="35"/>
        <v/>
      </c>
      <c r="GQ18" s="177" t="str">
        <f t="shared" si="35"/>
        <v/>
      </c>
      <c r="GR18" s="177" t="str">
        <f t="shared" si="35"/>
        <v/>
      </c>
      <c r="GS18" s="177" t="str">
        <f t="shared" si="35"/>
        <v/>
      </c>
      <c r="GT18" s="177" t="str">
        <f t="shared" si="35"/>
        <v/>
      </c>
      <c r="GU18" s="177" t="str">
        <f t="shared" si="35"/>
        <v/>
      </c>
      <c r="GV18" s="177" t="str">
        <f t="shared" si="35"/>
        <v/>
      </c>
      <c r="GW18" s="177" t="str">
        <f t="shared" si="35"/>
        <v/>
      </c>
      <c r="GX18" s="177" t="str">
        <f t="shared" si="35"/>
        <v/>
      </c>
      <c r="GY18" s="177" t="str">
        <f t="shared" si="35"/>
        <v/>
      </c>
      <c r="GZ18" s="177" t="str">
        <f t="shared" si="35"/>
        <v/>
      </c>
      <c r="HA18" s="177" t="str">
        <f t="shared" si="35"/>
        <v/>
      </c>
      <c r="HB18" s="177" t="str">
        <f t="shared" si="36"/>
        <v/>
      </c>
      <c r="HC18" s="177" t="str">
        <f t="shared" si="36"/>
        <v/>
      </c>
      <c r="HD18" s="177" t="str">
        <f t="shared" si="36"/>
        <v/>
      </c>
      <c r="HE18" s="177" t="str">
        <f t="shared" si="36"/>
        <v/>
      </c>
      <c r="HF18" s="177" t="str">
        <f t="shared" si="36"/>
        <v/>
      </c>
      <c r="HG18" s="177" t="str">
        <f t="shared" si="36"/>
        <v/>
      </c>
      <c r="HH18" s="177" t="str">
        <f t="shared" si="36"/>
        <v/>
      </c>
      <c r="HI18" s="177" t="str">
        <f t="shared" si="36"/>
        <v/>
      </c>
      <c r="HJ18" s="177" t="str">
        <f t="shared" si="36"/>
        <v/>
      </c>
      <c r="HK18" s="177" t="str">
        <f t="shared" si="36"/>
        <v/>
      </c>
      <c r="HL18" s="177" t="str">
        <f t="shared" si="36"/>
        <v/>
      </c>
      <c r="HM18" s="177" t="str">
        <f t="shared" si="36"/>
        <v/>
      </c>
      <c r="HN18" s="177" t="str">
        <f t="shared" si="36"/>
        <v/>
      </c>
      <c r="HO18" s="177" t="str">
        <f t="shared" si="36"/>
        <v/>
      </c>
      <c r="HP18" s="177" t="str">
        <f t="shared" si="36"/>
        <v/>
      </c>
      <c r="HQ18" s="177" t="str">
        <f t="shared" si="36"/>
        <v/>
      </c>
      <c r="HR18" s="177" t="str">
        <f t="shared" si="37"/>
        <v/>
      </c>
      <c r="HS18" s="177" t="str">
        <f t="shared" si="37"/>
        <v/>
      </c>
      <c r="HT18" s="177" t="str">
        <f t="shared" si="37"/>
        <v/>
      </c>
      <c r="HU18" s="177" t="str">
        <f t="shared" si="37"/>
        <v/>
      </c>
      <c r="HV18" s="177" t="str">
        <f t="shared" si="37"/>
        <v/>
      </c>
      <c r="HW18" s="177" t="str">
        <f t="shared" si="37"/>
        <v/>
      </c>
      <c r="HX18" s="177" t="str">
        <f t="shared" si="37"/>
        <v/>
      </c>
      <c r="HY18" s="177" t="str">
        <f t="shared" si="37"/>
        <v/>
      </c>
      <c r="HZ18" s="177" t="str">
        <f t="shared" si="37"/>
        <v/>
      </c>
      <c r="IA18" s="192" t="str">
        <f t="shared" si="21"/>
        <v/>
      </c>
      <c r="IB18" s="193" t="e">
        <f t="shared" si="10"/>
        <v>#N/A</v>
      </c>
      <c r="IC18" s="193" t="e">
        <f t="shared" si="47"/>
        <v>#N/A</v>
      </c>
      <c r="ID18" s="193" t="e">
        <f t="shared" si="47"/>
        <v>#N/A</v>
      </c>
      <c r="IE18" s="193" t="e">
        <f t="shared" si="47"/>
        <v>#N/A</v>
      </c>
      <c r="IF18" s="193" t="e">
        <f t="shared" si="54"/>
        <v>#N/A</v>
      </c>
      <c r="IG18" s="193" t="e">
        <f t="shared" si="54"/>
        <v>#N/A</v>
      </c>
      <c r="IH18" s="193" t="e">
        <f t="shared" si="54"/>
        <v>#N/A</v>
      </c>
      <c r="II18" s="193" t="e">
        <f t="shared" si="54"/>
        <v>#N/A</v>
      </c>
      <c r="IJ18" s="193" t="e">
        <f t="shared" si="54"/>
        <v>#N/A</v>
      </c>
      <c r="IK18" s="193" t="e">
        <f t="shared" si="54"/>
        <v>#N/A</v>
      </c>
      <c r="IL18" s="193" t="e">
        <f t="shared" si="54"/>
        <v>#N/A</v>
      </c>
      <c r="IM18" s="193" t="e">
        <f t="shared" si="54"/>
        <v>#N/A</v>
      </c>
      <c r="IN18" s="193" t="e">
        <f t="shared" si="54"/>
        <v>#N/A</v>
      </c>
      <c r="IO18" s="193" t="e">
        <f t="shared" si="54"/>
        <v>#N/A</v>
      </c>
      <c r="IP18" s="193" t="e">
        <f t="shared" si="54"/>
        <v>#N/A</v>
      </c>
      <c r="IQ18" s="193" t="e">
        <f t="shared" si="54"/>
        <v>#N/A</v>
      </c>
      <c r="IR18" s="193" t="e">
        <f t="shared" si="54"/>
        <v>#N/A</v>
      </c>
      <c r="IS18" s="193" t="e">
        <f t="shared" si="54"/>
        <v>#N/A</v>
      </c>
      <c r="IT18" s="193" t="e">
        <f t="shared" si="54"/>
        <v>#N/A</v>
      </c>
      <c r="IU18" s="193" t="e">
        <f t="shared" si="50"/>
        <v>#N/A</v>
      </c>
      <c r="IV18" s="193" t="e">
        <f t="shared" si="50"/>
        <v>#N/A</v>
      </c>
      <c r="IW18" s="193" t="e">
        <f t="shared" si="50"/>
        <v>#N/A</v>
      </c>
      <c r="IX18" s="193" t="e">
        <f t="shared" si="50"/>
        <v>#N/A</v>
      </c>
      <c r="IY18" s="193" t="e">
        <f t="shared" si="50"/>
        <v>#N/A</v>
      </c>
      <c r="IZ18" s="193" t="e">
        <f t="shared" si="50"/>
        <v>#N/A</v>
      </c>
      <c r="JA18" s="193" t="e">
        <f t="shared" si="50"/>
        <v>#N/A</v>
      </c>
      <c r="JB18" s="193" t="e">
        <f t="shared" si="50"/>
        <v>#N/A</v>
      </c>
      <c r="JC18" s="193" t="e">
        <f t="shared" si="50"/>
        <v>#N/A</v>
      </c>
      <c r="JD18" s="193" t="e">
        <f t="shared" si="50"/>
        <v>#N/A</v>
      </c>
      <c r="JE18" s="193" t="e">
        <f t="shared" si="50"/>
        <v>#N/A</v>
      </c>
      <c r="JF18" s="193" t="e">
        <f t="shared" si="50"/>
        <v>#N/A</v>
      </c>
      <c r="JG18" s="193" t="e">
        <f t="shared" si="50"/>
        <v>#N/A</v>
      </c>
      <c r="JH18" s="193" t="e">
        <f t="shared" si="50"/>
        <v>#N/A</v>
      </c>
      <c r="JI18" s="193" t="e">
        <f t="shared" si="50"/>
        <v>#N/A</v>
      </c>
      <c r="JJ18" s="193" t="e">
        <f t="shared" si="50"/>
        <v>#N/A</v>
      </c>
      <c r="JK18" s="193" t="e">
        <f t="shared" si="50"/>
        <v>#N/A</v>
      </c>
      <c r="JL18" s="193" t="e">
        <f t="shared" si="50"/>
        <v>#N/A</v>
      </c>
      <c r="JM18" s="193" t="e">
        <f t="shared" si="50"/>
        <v>#N/A</v>
      </c>
      <c r="JN18" s="193" t="e">
        <f t="shared" si="50"/>
        <v>#N/A</v>
      </c>
      <c r="JO18" s="193" t="e">
        <f t="shared" si="50"/>
        <v>#N/A</v>
      </c>
      <c r="JP18" s="193" t="e">
        <f t="shared" si="50"/>
        <v>#N/A</v>
      </c>
      <c r="JQ18" s="193" t="e">
        <f t="shared" si="50"/>
        <v>#N/A</v>
      </c>
      <c r="JR18" s="193" t="e">
        <f t="shared" si="50"/>
        <v>#N/A</v>
      </c>
      <c r="JS18" s="193" t="e">
        <f t="shared" si="50"/>
        <v>#N/A</v>
      </c>
      <c r="JT18" s="193" t="e">
        <f t="shared" si="50"/>
        <v>#N/A</v>
      </c>
      <c r="JU18" s="193" t="e">
        <f t="shared" si="50"/>
        <v>#N/A</v>
      </c>
      <c r="JV18" s="193" t="e">
        <f t="shared" si="50"/>
        <v>#N/A</v>
      </c>
      <c r="JW18" s="193" t="e">
        <f t="shared" si="50"/>
        <v>#N/A</v>
      </c>
      <c r="JX18" s="193" t="e">
        <f t="shared" si="50"/>
        <v>#N/A</v>
      </c>
      <c r="JY18" s="193" t="e">
        <f t="shared" si="50"/>
        <v>#N/A</v>
      </c>
      <c r="JZ18" s="193" t="e">
        <f t="shared" si="50"/>
        <v>#N/A</v>
      </c>
      <c r="KA18" s="193" t="e">
        <f t="shared" si="50"/>
        <v>#N/A</v>
      </c>
      <c r="KB18" s="193" t="e">
        <f t="shared" si="50"/>
        <v>#N/A</v>
      </c>
      <c r="KC18" s="193" t="e">
        <f t="shared" si="50"/>
        <v>#N/A</v>
      </c>
      <c r="KD18" s="193" t="e">
        <f t="shared" si="50"/>
        <v>#N/A</v>
      </c>
      <c r="KE18" s="193" t="e">
        <f t="shared" si="50"/>
        <v>#N/A</v>
      </c>
      <c r="KF18" s="193" t="e">
        <f t="shared" si="50"/>
        <v>#N/A</v>
      </c>
      <c r="KG18" s="193" t="e">
        <f t="shared" si="50"/>
        <v>#N/A</v>
      </c>
      <c r="KH18" s="193" t="e">
        <f t="shared" si="50"/>
        <v>#N/A</v>
      </c>
      <c r="KI18" s="193" t="e">
        <f t="shared" si="50"/>
        <v>#N/A</v>
      </c>
      <c r="KJ18" s="193" t="e">
        <f t="shared" si="50"/>
        <v>#N/A</v>
      </c>
      <c r="KK18" s="193" t="e">
        <f t="shared" si="50"/>
        <v>#N/A</v>
      </c>
      <c r="KL18" s="193" t="e">
        <f t="shared" si="50"/>
        <v>#N/A</v>
      </c>
      <c r="KM18" s="193" t="e">
        <f t="shared" si="50"/>
        <v>#N/A</v>
      </c>
      <c r="KN18" s="193" t="e">
        <f t="shared" si="24"/>
        <v>#N/A</v>
      </c>
      <c r="KO18" s="193" t="e">
        <f t="shared" si="48"/>
        <v>#N/A</v>
      </c>
      <c r="KP18" s="193" t="e">
        <f t="shared" si="48"/>
        <v>#N/A</v>
      </c>
      <c r="KQ18" s="193" t="e">
        <f t="shared" si="48"/>
        <v>#N/A</v>
      </c>
      <c r="KR18" s="193" t="e">
        <f t="shared" si="55"/>
        <v>#N/A</v>
      </c>
      <c r="KS18" s="193" t="e">
        <f t="shared" si="55"/>
        <v>#N/A</v>
      </c>
      <c r="KT18" s="193" t="e">
        <f t="shared" si="55"/>
        <v>#N/A</v>
      </c>
      <c r="KU18" s="193" t="e">
        <f t="shared" si="55"/>
        <v>#N/A</v>
      </c>
      <c r="KV18" s="193" t="e">
        <f t="shared" si="55"/>
        <v>#N/A</v>
      </c>
      <c r="KW18" s="193" t="e">
        <f t="shared" si="55"/>
        <v>#N/A</v>
      </c>
      <c r="KX18" s="193" t="e">
        <f t="shared" si="55"/>
        <v>#N/A</v>
      </c>
      <c r="KY18" s="193" t="e">
        <f t="shared" si="55"/>
        <v>#N/A</v>
      </c>
      <c r="KZ18" s="193" t="e">
        <f t="shared" si="55"/>
        <v>#N/A</v>
      </c>
      <c r="LA18" s="193" t="e">
        <f t="shared" si="55"/>
        <v>#N/A</v>
      </c>
      <c r="LB18" s="193" t="e">
        <f t="shared" si="55"/>
        <v>#N/A</v>
      </c>
      <c r="LC18" s="193" t="e">
        <f t="shared" si="55"/>
        <v>#N/A</v>
      </c>
      <c r="LD18" s="193" t="e">
        <f t="shared" si="55"/>
        <v>#N/A</v>
      </c>
      <c r="LE18" s="193" t="e">
        <f t="shared" si="55"/>
        <v>#N/A</v>
      </c>
      <c r="LF18" s="193" t="e">
        <f t="shared" si="55"/>
        <v>#N/A</v>
      </c>
      <c r="LG18" s="193" t="e">
        <f t="shared" si="51"/>
        <v>#N/A</v>
      </c>
      <c r="LH18" s="193" t="e">
        <f t="shared" si="51"/>
        <v>#N/A</v>
      </c>
      <c r="LI18" s="193" t="e">
        <f t="shared" si="51"/>
        <v>#N/A</v>
      </c>
      <c r="LJ18" s="193" t="e">
        <f t="shared" si="51"/>
        <v>#N/A</v>
      </c>
      <c r="LK18" s="193" t="e">
        <f t="shared" si="51"/>
        <v>#N/A</v>
      </c>
      <c r="LL18" s="193" t="e">
        <f t="shared" si="51"/>
        <v>#N/A</v>
      </c>
      <c r="LM18" s="193" t="e">
        <f t="shared" si="51"/>
        <v>#N/A</v>
      </c>
      <c r="LN18" s="193" t="e">
        <f t="shared" si="51"/>
        <v>#N/A</v>
      </c>
      <c r="LO18" s="193" t="e">
        <f t="shared" si="51"/>
        <v>#N/A</v>
      </c>
      <c r="LP18" s="193" t="e">
        <f t="shared" si="51"/>
        <v>#N/A</v>
      </c>
      <c r="LQ18" s="193" t="e">
        <f t="shared" si="51"/>
        <v>#N/A</v>
      </c>
      <c r="LR18" s="193" t="e">
        <f t="shared" si="51"/>
        <v>#N/A</v>
      </c>
      <c r="LS18" s="193" t="e">
        <f t="shared" si="51"/>
        <v>#N/A</v>
      </c>
      <c r="LT18" s="193" t="e">
        <f t="shared" si="51"/>
        <v>#N/A</v>
      </c>
      <c r="LU18" s="193" t="e">
        <f t="shared" si="51"/>
        <v>#N/A</v>
      </c>
      <c r="LV18" s="193" t="e">
        <f t="shared" si="51"/>
        <v>#N/A</v>
      </c>
      <c r="LW18" s="193" t="e">
        <f t="shared" si="51"/>
        <v>#N/A</v>
      </c>
      <c r="LX18" s="193" t="e">
        <f t="shared" si="51"/>
        <v>#N/A</v>
      </c>
      <c r="LY18" s="193" t="e">
        <f t="shared" si="51"/>
        <v>#N/A</v>
      </c>
      <c r="LZ18" s="193" t="e">
        <f t="shared" si="51"/>
        <v>#N/A</v>
      </c>
      <c r="MA18" s="193" t="e">
        <f t="shared" si="51"/>
        <v>#N/A</v>
      </c>
      <c r="MB18" s="193" t="e">
        <f t="shared" si="51"/>
        <v>#N/A</v>
      </c>
      <c r="MC18" s="193" t="e">
        <f t="shared" si="51"/>
        <v>#N/A</v>
      </c>
      <c r="MD18" s="193" t="e">
        <f t="shared" si="51"/>
        <v>#N/A</v>
      </c>
      <c r="ME18" s="193" t="e">
        <f t="shared" si="51"/>
        <v>#N/A</v>
      </c>
      <c r="MF18" s="193" t="e">
        <f t="shared" si="51"/>
        <v>#N/A</v>
      </c>
      <c r="MG18" s="193" t="e">
        <f t="shared" si="51"/>
        <v>#N/A</v>
      </c>
      <c r="MH18" s="193" t="e">
        <f t="shared" si="51"/>
        <v>#N/A</v>
      </c>
      <c r="MI18" s="193" t="e">
        <f t="shared" si="51"/>
        <v>#N/A</v>
      </c>
      <c r="MJ18" s="193" t="e">
        <f t="shared" si="51"/>
        <v>#N/A</v>
      </c>
      <c r="MK18" s="193" t="e">
        <f t="shared" si="51"/>
        <v>#N/A</v>
      </c>
      <c r="ML18" s="193" t="e">
        <f t="shared" si="51"/>
        <v>#N/A</v>
      </c>
      <c r="MM18" s="193" t="e">
        <f t="shared" si="51"/>
        <v>#N/A</v>
      </c>
      <c r="MN18" s="193" t="e">
        <f t="shared" si="51"/>
        <v>#N/A</v>
      </c>
      <c r="MO18" s="193" t="e">
        <f t="shared" si="51"/>
        <v>#N/A</v>
      </c>
      <c r="MP18" s="193" t="e">
        <f t="shared" si="51"/>
        <v>#N/A</v>
      </c>
      <c r="MQ18" s="193" t="e">
        <f t="shared" si="51"/>
        <v>#N/A</v>
      </c>
      <c r="MR18" s="193" t="e">
        <f t="shared" si="51"/>
        <v>#N/A</v>
      </c>
      <c r="MS18" s="193" t="e">
        <f t="shared" si="51"/>
        <v>#N/A</v>
      </c>
      <c r="MT18" s="193" t="e">
        <f t="shared" si="51"/>
        <v>#N/A</v>
      </c>
      <c r="MU18" s="193" t="e">
        <f t="shared" si="51"/>
        <v>#N/A</v>
      </c>
      <c r="MV18" s="193" t="e">
        <f t="shared" si="51"/>
        <v>#N/A</v>
      </c>
      <c r="MW18" s="193" t="e">
        <f t="shared" si="51"/>
        <v>#N/A</v>
      </c>
      <c r="MX18" s="193" t="e">
        <f t="shared" si="51"/>
        <v>#N/A</v>
      </c>
      <c r="MY18" s="193" t="e">
        <f t="shared" si="51"/>
        <v>#N/A</v>
      </c>
      <c r="MZ18" s="193" t="e">
        <f t="shared" si="25"/>
        <v>#N/A</v>
      </c>
      <c r="NA18" s="193" t="e">
        <f t="shared" si="49"/>
        <v>#N/A</v>
      </c>
      <c r="NB18" s="193" t="e">
        <f t="shared" si="49"/>
        <v>#N/A</v>
      </c>
      <c r="NC18" s="193" t="e">
        <f t="shared" si="49"/>
        <v>#N/A</v>
      </c>
      <c r="ND18" s="193" t="e">
        <f t="shared" si="56"/>
        <v>#N/A</v>
      </c>
      <c r="NE18" s="193" t="e">
        <f t="shared" si="56"/>
        <v>#N/A</v>
      </c>
      <c r="NF18" s="193" t="e">
        <f t="shared" si="56"/>
        <v>#N/A</v>
      </c>
      <c r="NG18" s="193" t="e">
        <f t="shared" si="56"/>
        <v>#N/A</v>
      </c>
      <c r="NH18" s="193" t="e">
        <f t="shared" si="56"/>
        <v>#N/A</v>
      </c>
      <c r="NI18" s="193" t="e">
        <f t="shared" si="56"/>
        <v>#N/A</v>
      </c>
      <c r="NJ18" s="193" t="e">
        <f t="shared" si="56"/>
        <v>#N/A</v>
      </c>
      <c r="NK18" s="193" t="e">
        <f t="shared" si="56"/>
        <v>#N/A</v>
      </c>
      <c r="NL18" s="193" t="e">
        <f t="shared" si="56"/>
        <v>#N/A</v>
      </c>
      <c r="NM18" s="193" t="e">
        <f t="shared" si="56"/>
        <v>#N/A</v>
      </c>
      <c r="NN18" s="193" t="e">
        <f t="shared" si="56"/>
        <v>#N/A</v>
      </c>
      <c r="NO18" s="193" t="e">
        <f t="shared" si="56"/>
        <v>#N/A</v>
      </c>
      <c r="NP18" s="193" t="e">
        <f t="shared" si="56"/>
        <v>#N/A</v>
      </c>
      <c r="NQ18" s="193" t="e">
        <f t="shared" si="56"/>
        <v>#N/A</v>
      </c>
      <c r="NR18" s="193" t="e">
        <f t="shared" si="56"/>
        <v>#N/A</v>
      </c>
      <c r="NS18" s="193" t="e">
        <f t="shared" si="52"/>
        <v>#N/A</v>
      </c>
      <c r="NT18" s="193" t="e">
        <f t="shared" si="52"/>
        <v>#N/A</v>
      </c>
      <c r="NU18" s="193" t="e">
        <f t="shared" si="52"/>
        <v>#N/A</v>
      </c>
      <c r="NV18" s="193" t="e">
        <f t="shared" si="52"/>
        <v>#N/A</v>
      </c>
      <c r="NW18" s="193" t="e">
        <f t="shared" si="52"/>
        <v>#N/A</v>
      </c>
      <c r="NX18" s="193" t="e">
        <f t="shared" si="52"/>
        <v>#N/A</v>
      </c>
      <c r="NY18" s="193" t="e">
        <f t="shared" si="52"/>
        <v>#N/A</v>
      </c>
      <c r="NZ18" s="193" t="e">
        <f t="shared" si="52"/>
        <v>#N/A</v>
      </c>
      <c r="OA18" s="193" t="e">
        <f t="shared" si="52"/>
        <v>#N/A</v>
      </c>
      <c r="OB18" s="193" t="e">
        <f t="shared" si="52"/>
        <v>#N/A</v>
      </c>
      <c r="OC18" s="193" t="e">
        <f t="shared" si="52"/>
        <v>#N/A</v>
      </c>
      <c r="OD18" s="193" t="e">
        <f t="shared" si="52"/>
        <v>#N/A</v>
      </c>
      <c r="OE18" s="193" t="e">
        <f t="shared" si="52"/>
        <v>#N/A</v>
      </c>
      <c r="OF18" s="193" t="e">
        <f t="shared" si="52"/>
        <v>#N/A</v>
      </c>
      <c r="OG18" s="193" t="e">
        <f t="shared" si="52"/>
        <v>#N/A</v>
      </c>
      <c r="OH18" s="193" t="e">
        <f t="shared" si="52"/>
        <v>#N/A</v>
      </c>
      <c r="OI18" s="193" t="e">
        <f t="shared" si="52"/>
        <v>#N/A</v>
      </c>
      <c r="OJ18" s="193" t="e">
        <f t="shared" si="52"/>
        <v>#N/A</v>
      </c>
      <c r="OK18" s="193" t="e">
        <f t="shared" si="52"/>
        <v>#N/A</v>
      </c>
      <c r="OL18" s="193" t="e">
        <f t="shared" si="52"/>
        <v>#N/A</v>
      </c>
      <c r="OM18" s="193" t="e">
        <f t="shared" si="52"/>
        <v>#N/A</v>
      </c>
      <c r="ON18" s="193" t="e">
        <f t="shared" si="52"/>
        <v>#N/A</v>
      </c>
      <c r="OO18" s="193" t="e">
        <f t="shared" si="52"/>
        <v>#N/A</v>
      </c>
      <c r="OP18" s="193" t="e">
        <f t="shared" si="52"/>
        <v>#N/A</v>
      </c>
      <c r="OQ18" s="193" t="e">
        <f t="shared" si="52"/>
        <v>#N/A</v>
      </c>
      <c r="OR18" s="193" t="e">
        <f t="shared" si="52"/>
        <v>#N/A</v>
      </c>
      <c r="OS18" s="193" t="e">
        <f t="shared" si="52"/>
        <v>#N/A</v>
      </c>
      <c r="OT18" s="193" t="e">
        <f t="shared" si="52"/>
        <v>#N/A</v>
      </c>
      <c r="OU18" s="193" t="e">
        <f t="shared" si="52"/>
        <v>#N/A</v>
      </c>
      <c r="OV18" s="193" t="e">
        <f t="shared" si="52"/>
        <v>#N/A</v>
      </c>
      <c r="OW18" s="193" t="e">
        <f t="shared" si="52"/>
        <v>#N/A</v>
      </c>
      <c r="OX18" s="193" t="e">
        <f t="shared" si="52"/>
        <v>#N/A</v>
      </c>
      <c r="OY18" s="193" t="e">
        <f t="shared" si="52"/>
        <v>#N/A</v>
      </c>
      <c r="OZ18" s="193" t="e">
        <f t="shared" si="52"/>
        <v>#N/A</v>
      </c>
      <c r="PA18" s="193" t="e">
        <f t="shared" si="52"/>
        <v>#N/A</v>
      </c>
      <c r="PB18" s="193" t="e">
        <f t="shared" si="52"/>
        <v>#N/A</v>
      </c>
      <c r="PC18" s="193" t="e">
        <f t="shared" si="52"/>
        <v>#N/A</v>
      </c>
      <c r="PD18" s="193" t="e">
        <f t="shared" si="52"/>
        <v>#N/A</v>
      </c>
      <c r="PE18" s="193" t="e">
        <f t="shared" si="52"/>
        <v>#N/A</v>
      </c>
      <c r="PF18" s="193" t="e">
        <f t="shared" si="52"/>
        <v>#N/A</v>
      </c>
      <c r="PG18" s="193" t="e">
        <f t="shared" si="52"/>
        <v>#N/A</v>
      </c>
      <c r="PH18" s="193" t="e">
        <f t="shared" si="52"/>
        <v>#N/A</v>
      </c>
      <c r="PI18" s="193" t="e">
        <f t="shared" si="52"/>
        <v>#N/A</v>
      </c>
      <c r="PJ18" s="193" t="e">
        <f t="shared" si="52"/>
        <v>#N/A</v>
      </c>
      <c r="PK18" s="193" t="e">
        <f t="shared" si="52"/>
        <v>#N/A</v>
      </c>
      <c r="PL18" s="193" t="e">
        <f t="shared" si="26"/>
        <v>#N/A</v>
      </c>
      <c r="PM18" s="193" t="e">
        <f t="shared" si="14"/>
        <v>#N/A</v>
      </c>
      <c r="PN18" s="193" t="e">
        <f t="shared" si="14"/>
        <v>#N/A</v>
      </c>
      <c r="PO18" s="193" t="e">
        <f t="shared" si="14"/>
        <v>#N/A</v>
      </c>
      <c r="PP18" s="193" t="e">
        <f t="shared" si="14"/>
        <v>#N/A</v>
      </c>
      <c r="PQ18" s="193" t="e">
        <f t="shared" si="14"/>
        <v>#N/A</v>
      </c>
      <c r="PR18" s="193" t="e">
        <f t="shared" si="14"/>
        <v>#N/A</v>
      </c>
      <c r="PS18" s="193" t="e">
        <f t="shared" si="14"/>
        <v>#N/A</v>
      </c>
      <c r="PT18" s="193" t="e">
        <f t="shared" si="14"/>
        <v>#N/A</v>
      </c>
    </row>
    <row r="19" spans="1:436" hidden="1" x14ac:dyDescent="0.45">
      <c r="A19" s="20">
        <v>16</v>
      </c>
      <c r="B19" s="115"/>
      <c r="C19" s="115"/>
      <c r="D19" s="115"/>
      <c r="E19" s="110" t="str">
        <f t="shared" si="15"/>
        <v/>
      </c>
      <c r="F19" s="21" t="str">
        <f t="shared" si="16"/>
        <v/>
      </c>
      <c r="G19" s="22" t="str">
        <f t="shared" si="17"/>
        <v/>
      </c>
      <c r="H19" s="23" t="str">
        <f>IF(F19="","",IF(OR($F19&lt;Skew!$B$3,$F19=Skew!$B$3),IF($F19&gt;Skew!$C$3,Skew!$A$3,IF($F19&gt;Skew!$C$4,Skew!$A$4,IF($F19&gt;Skew!$C$5,Skew!$A$5,IF($F19&gt;Skew!$C$6,Skew!$A$6,IF($F19&gt;Skew!$C$7,Skew!$A$7,IF($F19&gt;Skew!$C$8,Skew!$A$8,IF($F19&gt;Skew!$C$9,Skew!$A$9,IF($F19&gt;Skew!$C$10,Skew!$A$10,IF($F19&gt;Skew!$C$11,Skew!$A$11,IF($F19&gt;Skew!$C$12,Skew!$A$12,IF($F19&gt;Skew!$C$13,Skew!$A$13,IF($F19&gt;Skew!$C$14,Skew!$A$14,IF($F19&gt;Skew!$C$15,Skew!$A$15,IF($F19&gt;Skew!$C$16,Skew!$A$16,Skew!$A$17)
)))))))))))))))</f>
        <v/>
      </c>
      <c r="I19" s="22" t="str">
        <f>IF(F19="","",MATCH(H19,Skew!$A$3:$A$17,0))</f>
        <v/>
      </c>
      <c r="J19" s="22" t="str">
        <f t="shared" si="0"/>
        <v/>
      </c>
      <c r="K19" s="24"/>
      <c r="L19" s="22" t="str">
        <f>IF(OR(F19="",K19=""),"",MATCH(K19,Confidence!$A$3:$A$12,0))</f>
        <v/>
      </c>
      <c r="M19" s="25" t="str">
        <f t="shared" si="1"/>
        <v/>
      </c>
      <c r="N19" s="25" t="str">
        <f t="shared" si="2"/>
        <v/>
      </c>
      <c r="O19" s="22"/>
      <c r="P19" s="102" t="str">
        <f t="shared" si="3"/>
        <v/>
      </c>
      <c r="Q19" s="102" t="str">
        <f t="shared" si="4"/>
        <v/>
      </c>
      <c r="R19" s="37" t="str">
        <f t="shared" si="5"/>
        <v/>
      </c>
      <c r="S19" s="115"/>
      <c r="T19" s="204" t="str">
        <f>IF(AND(B19&gt;0,C19&gt;0,D19&gt;0,M19&gt;0,N19&gt;0,S19&gt;0,NOT(K19="")),ABS(VLOOKUP($S$1,VLookups!$A$30:$B$31,2,FALSE)-_xlfn.BETA.DIST(S19,IF(G19="L",N19,M19),IF(G19="L",M19,N19),TRUE,B19,D19)),"")</f>
        <v/>
      </c>
      <c r="U19" s="112" t="str">
        <f>IF(OR($M19="",$N19=""),"",_xlfn.BETA.INV(ABS(VLOOKUP($S$1,VLookups!$A$30:$B$31,2,FALSE)-U$3),IF($G19="L",$N19,$M19),IF($G19="L",$M19,$N19),$B19,$D19))</f>
        <v/>
      </c>
      <c r="V19" s="113" t="str">
        <f>IF(OR($M19="",$N19=""),"",_xlfn.BETA.INV(ABS(VLOOKUP($S$1,VLookups!$A$30:$B$31,2,FALSE)-V$3),IF($G19="L",$N19,$M19),IF($G19="L",$M19,$N19),$B19,$D19))</f>
        <v/>
      </c>
      <c r="W19" s="112" t="str">
        <f>IF(OR($M19="",$N19=""),"",_xlfn.BETA.INV(ABS(VLOOKUP($S$1,VLookups!$A$30:$B$31,2,FALSE)-W$3),IF($G19="L",$N19,$M19),IF($G19="L",$M19,$N19),$B19,$D19))</f>
        <v/>
      </c>
      <c r="X19" s="113" t="str">
        <f>IF(OR($M19="",$N19=""),"",_xlfn.BETA.INV(ABS(VLOOKUP($S$1,VLookups!$A$30:$B$31,2,FALSE)-X$3),IF($G19="L",$N19,$M19),IF($G19="L",$M19,$N19),$B19,$D19))</f>
        <v/>
      </c>
      <c r="Y19" s="112" t="str">
        <f>IF(OR($M19="",$N19=""),"",_xlfn.BETA.INV(ABS(VLOOKUP($S$1,VLookups!$A$30:$B$31,2,FALSE)-Y$3),IF($G19="L",$N19,$M19),IF($G19="L",$M19,$N19),$B19,$D19))</f>
        <v/>
      </c>
      <c r="Z19" s="113" t="str">
        <f>IF(OR($M19="",$N19=""),"",_xlfn.BETA.INV(ABS(VLOOKUP($S$1,VLookups!$A$30:$B$31,2,FALSE)-Z$3),IF($G19="L",$N19,$M19),IF($G19="L",$M19,$N19),$B19,$D19))</f>
        <v/>
      </c>
      <c r="AA19" s="112" t="str">
        <f>IF(OR($M19="",$N19=""),"",_xlfn.BETA.INV(ABS(VLOOKUP($S$1,VLookups!$A$30:$B$31,2,FALSE)-AA$3),IF($G19="L",$N19,$M19),IF($G19="L",$M19,$N19),$B19,$D19))</f>
        <v/>
      </c>
      <c r="AB19" s="113" t="str">
        <f>IF(OR($M19="",$N19=""),"",_xlfn.BETA.INV(ABS(VLOOKUP($S$1,VLookups!$A$30:$B$31,2,FALSE)-AB$3),IF($G19="L",$N19,$M19),IF($G19="L",$M19,$N19),$B19,$D19))</f>
        <v/>
      </c>
      <c r="AC19" s="112" t="str">
        <f>IF(OR($M19="",$N19=""),"",_xlfn.BETA.INV(ABS(VLOOKUP($S$1,VLookups!$A$30:$B$31,2,FALSE)-AC$3),IF($G19="L",$N19,$M19),IF($G19="L",$M19,$N19),$B19,$D19))</f>
        <v/>
      </c>
      <c r="AD19" s="113" t="str">
        <f>IF(OR($M19="",$N19=""),"",_xlfn.BETA.INV(ABS(VLOOKUP($S$1,VLookups!$A$30:$B$31,2,FALSE)-AD$3),IF($G19="L",$N19,$M19),IF($G19="L",$M19,$N19),$B19,$D19))</f>
        <v/>
      </c>
      <c r="AE19" s="112" t="str">
        <f>IF(OR($M19="",$N19=""),"",_xlfn.BETA.INV(ABS(VLOOKUP($S$1,VLookups!$A$30:$B$31,2,FALSE)-AE$3),IF($G19="L",$N19,$M19),IF($G19="L",$M19,$N19),$B19,$D19))</f>
        <v/>
      </c>
      <c r="AF19" s="113" t="str">
        <f>IF(OR($M19="",$N19=""),"",_xlfn.BETA.INV(ABS(VLOOKUP($S$1,VLookups!$A$30:$B$31,2,FALSE)-AF$3),IF($G19="L",$N19,$M19),IF($G19="L",$M19,$N19),$B19,$D19))</f>
        <v/>
      </c>
      <c r="AG19" s="15"/>
      <c r="AH19" s="194" t="str">
        <f t="shared" si="18"/>
        <v/>
      </c>
      <c r="AI19" s="192" t="str">
        <f t="shared" si="19"/>
        <v/>
      </c>
      <c r="AJ19" s="177" t="str">
        <f t="shared" si="53"/>
        <v/>
      </c>
      <c r="AK19" s="177" t="str">
        <f t="shared" si="27"/>
        <v/>
      </c>
      <c r="AL19" s="177" t="str">
        <f t="shared" si="27"/>
        <v/>
      </c>
      <c r="AM19" s="177" t="str">
        <f t="shared" si="27"/>
        <v/>
      </c>
      <c r="AN19" s="177" t="str">
        <f t="shared" si="27"/>
        <v/>
      </c>
      <c r="AO19" s="177" t="str">
        <f t="shared" si="27"/>
        <v/>
      </c>
      <c r="AP19" s="177" t="str">
        <f t="shared" si="27"/>
        <v/>
      </c>
      <c r="AQ19" s="177" t="str">
        <f t="shared" si="27"/>
        <v/>
      </c>
      <c r="AR19" s="177" t="str">
        <f t="shared" si="27"/>
        <v/>
      </c>
      <c r="AS19" s="177" t="str">
        <f t="shared" si="27"/>
        <v/>
      </c>
      <c r="AT19" s="177" t="str">
        <f t="shared" si="27"/>
        <v/>
      </c>
      <c r="AU19" s="177" t="str">
        <f t="shared" si="27"/>
        <v/>
      </c>
      <c r="AV19" s="177" t="str">
        <f t="shared" si="27"/>
        <v/>
      </c>
      <c r="AW19" s="177" t="str">
        <f t="shared" si="27"/>
        <v/>
      </c>
      <c r="AX19" s="177" t="str">
        <f t="shared" si="27"/>
        <v/>
      </c>
      <c r="AY19" s="177" t="str">
        <f t="shared" si="27"/>
        <v/>
      </c>
      <c r="AZ19" s="177" t="str">
        <f t="shared" si="27"/>
        <v/>
      </c>
      <c r="BA19" s="177" t="str">
        <f t="shared" si="28"/>
        <v/>
      </c>
      <c r="BB19" s="177" t="str">
        <f t="shared" si="28"/>
        <v/>
      </c>
      <c r="BC19" s="177" t="str">
        <f t="shared" si="28"/>
        <v/>
      </c>
      <c r="BD19" s="177" t="str">
        <f t="shared" si="28"/>
        <v/>
      </c>
      <c r="BE19" s="177" t="str">
        <f t="shared" si="28"/>
        <v/>
      </c>
      <c r="BF19" s="177" t="str">
        <f t="shared" si="28"/>
        <v/>
      </c>
      <c r="BG19" s="177" t="str">
        <f t="shared" si="28"/>
        <v/>
      </c>
      <c r="BH19" s="177" t="str">
        <f t="shared" si="28"/>
        <v/>
      </c>
      <c r="BI19" s="177" t="str">
        <f t="shared" si="28"/>
        <v/>
      </c>
      <c r="BJ19" s="177" t="str">
        <f t="shared" si="28"/>
        <v/>
      </c>
      <c r="BK19" s="177" t="str">
        <f t="shared" si="28"/>
        <v/>
      </c>
      <c r="BL19" s="177" t="str">
        <f t="shared" si="28"/>
        <v/>
      </c>
      <c r="BM19" s="177" t="str">
        <f t="shared" si="28"/>
        <v/>
      </c>
      <c r="BN19" s="177" t="str">
        <f t="shared" si="28"/>
        <v/>
      </c>
      <c r="BO19" s="177" t="str">
        <f t="shared" si="28"/>
        <v/>
      </c>
      <c r="BP19" s="177" t="str">
        <f t="shared" si="28"/>
        <v/>
      </c>
      <c r="BQ19" s="177" t="str">
        <f t="shared" si="29"/>
        <v/>
      </c>
      <c r="BR19" s="177" t="str">
        <f t="shared" si="29"/>
        <v/>
      </c>
      <c r="BS19" s="177" t="str">
        <f t="shared" si="29"/>
        <v/>
      </c>
      <c r="BT19" s="177" t="str">
        <f t="shared" si="29"/>
        <v/>
      </c>
      <c r="BU19" s="177" t="str">
        <f t="shared" si="29"/>
        <v/>
      </c>
      <c r="BV19" s="177" t="str">
        <f t="shared" si="29"/>
        <v/>
      </c>
      <c r="BW19" s="177" t="str">
        <f t="shared" si="29"/>
        <v/>
      </c>
      <c r="BX19" s="177" t="str">
        <f t="shared" si="29"/>
        <v/>
      </c>
      <c r="BY19" s="177" t="str">
        <f t="shared" si="29"/>
        <v/>
      </c>
      <c r="BZ19" s="177" t="str">
        <f t="shared" si="29"/>
        <v/>
      </c>
      <c r="CA19" s="177" t="str">
        <f t="shared" si="29"/>
        <v/>
      </c>
      <c r="CB19" s="177" t="str">
        <f t="shared" si="29"/>
        <v/>
      </c>
      <c r="CC19" s="177" t="str">
        <f t="shared" si="29"/>
        <v/>
      </c>
      <c r="CD19" s="177" t="str">
        <f t="shared" si="29"/>
        <v/>
      </c>
      <c r="CE19" s="177" t="str">
        <f t="shared" si="29"/>
        <v/>
      </c>
      <c r="CF19" s="177" t="str">
        <f t="shared" si="29"/>
        <v/>
      </c>
      <c r="CG19" s="177" t="str">
        <f t="shared" si="30"/>
        <v/>
      </c>
      <c r="CH19" s="177" t="str">
        <f t="shared" si="30"/>
        <v/>
      </c>
      <c r="CI19" s="177" t="str">
        <f t="shared" si="30"/>
        <v/>
      </c>
      <c r="CJ19" s="177" t="str">
        <f t="shared" si="30"/>
        <v/>
      </c>
      <c r="CK19" s="177" t="str">
        <f t="shared" si="30"/>
        <v/>
      </c>
      <c r="CL19" s="177" t="str">
        <f t="shared" si="30"/>
        <v/>
      </c>
      <c r="CM19" s="177" t="str">
        <f t="shared" si="30"/>
        <v/>
      </c>
      <c r="CN19" s="177" t="str">
        <f t="shared" si="30"/>
        <v/>
      </c>
      <c r="CO19" s="177" t="str">
        <f t="shared" si="30"/>
        <v/>
      </c>
      <c r="CP19" s="177" t="str">
        <f t="shared" si="30"/>
        <v/>
      </c>
      <c r="CQ19" s="177" t="str">
        <f t="shared" si="30"/>
        <v/>
      </c>
      <c r="CR19" s="177" t="str">
        <f t="shared" si="30"/>
        <v/>
      </c>
      <c r="CS19" s="177" t="str">
        <f t="shared" si="30"/>
        <v/>
      </c>
      <c r="CT19" s="177" t="str">
        <f t="shared" si="30"/>
        <v/>
      </c>
      <c r="CU19" s="177" t="str">
        <f t="shared" si="30"/>
        <v/>
      </c>
      <c r="CV19" s="177" t="str">
        <f t="shared" si="30"/>
        <v/>
      </c>
      <c r="CW19" s="177" t="str">
        <f t="shared" si="22"/>
        <v/>
      </c>
      <c r="CX19" s="177" t="str">
        <f t="shared" si="22"/>
        <v/>
      </c>
      <c r="CY19" s="177" t="str">
        <f t="shared" si="22"/>
        <v/>
      </c>
      <c r="CZ19" s="177" t="str">
        <f t="shared" si="22"/>
        <v/>
      </c>
      <c r="DA19" s="177" t="str">
        <f t="shared" si="22"/>
        <v/>
      </c>
      <c r="DB19" s="177" t="str">
        <f t="shared" si="22"/>
        <v/>
      </c>
      <c r="DC19" s="177" t="str">
        <f t="shared" si="22"/>
        <v/>
      </c>
      <c r="DD19" s="177" t="str">
        <f t="shared" si="22"/>
        <v/>
      </c>
      <c r="DE19" s="177" t="str">
        <f t="shared" si="22"/>
        <v/>
      </c>
      <c r="DF19" s="177" t="str">
        <f t="shared" si="22"/>
        <v/>
      </c>
      <c r="DG19" s="177" t="str">
        <f t="shared" si="22"/>
        <v/>
      </c>
      <c r="DH19" s="177" t="str">
        <f t="shared" si="22"/>
        <v/>
      </c>
      <c r="DI19" s="177" t="str">
        <f t="shared" si="22"/>
        <v/>
      </c>
      <c r="DJ19" s="177" t="str">
        <f t="shared" si="22"/>
        <v/>
      </c>
      <c r="DK19" s="177" t="str">
        <f t="shared" si="22"/>
        <v/>
      </c>
      <c r="DL19" s="177" t="str">
        <f t="shared" si="42"/>
        <v/>
      </c>
      <c r="DM19" s="177" t="str">
        <f t="shared" si="42"/>
        <v/>
      </c>
      <c r="DN19" s="177" t="str">
        <f t="shared" si="42"/>
        <v/>
      </c>
      <c r="DO19" s="177" t="str">
        <f t="shared" si="42"/>
        <v/>
      </c>
      <c r="DP19" s="177" t="str">
        <f t="shared" si="42"/>
        <v/>
      </c>
      <c r="DQ19" s="177" t="str">
        <f t="shared" si="42"/>
        <v/>
      </c>
      <c r="DR19" s="177" t="str">
        <f t="shared" si="42"/>
        <v/>
      </c>
      <c r="DS19" s="177" t="str">
        <f t="shared" si="42"/>
        <v/>
      </c>
      <c r="DT19" s="177" t="str">
        <f t="shared" si="42"/>
        <v/>
      </c>
      <c r="DU19" s="177" t="str">
        <f t="shared" si="42"/>
        <v/>
      </c>
      <c r="DV19" s="177" t="str">
        <f t="shared" si="42"/>
        <v/>
      </c>
      <c r="DW19" s="177" t="str">
        <f t="shared" si="42"/>
        <v/>
      </c>
      <c r="DX19" s="177" t="str">
        <f t="shared" si="42"/>
        <v/>
      </c>
      <c r="DY19" s="177" t="str">
        <f t="shared" si="42"/>
        <v/>
      </c>
      <c r="DZ19" s="177" t="str">
        <f t="shared" si="42"/>
        <v/>
      </c>
      <c r="EA19" s="177" t="str">
        <f t="shared" si="42"/>
        <v/>
      </c>
      <c r="EB19" s="177" t="str">
        <f t="shared" si="31"/>
        <v/>
      </c>
      <c r="EC19" s="177" t="str">
        <f t="shared" si="31"/>
        <v/>
      </c>
      <c r="ED19" s="177" t="str">
        <f t="shared" si="31"/>
        <v/>
      </c>
      <c r="EE19" s="177" t="str">
        <f t="shared" si="31"/>
        <v/>
      </c>
      <c r="EF19" s="177" t="str">
        <f t="shared" si="31"/>
        <v/>
      </c>
      <c r="EG19" s="177" t="str">
        <f t="shared" si="31"/>
        <v/>
      </c>
      <c r="EH19" s="177" t="str">
        <f t="shared" si="31"/>
        <v/>
      </c>
      <c r="EI19" s="177" t="str">
        <f t="shared" si="31"/>
        <v/>
      </c>
      <c r="EJ19" s="177" t="str">
        <f t="shared" si="31"/>
        <v/>
      </c>
      <c r="EK19" s="177" t="str">
        <f t="shared" si="31"/>
        <v/>
      </c>
      <c r="EL19" s="177" t="str">
        <f t="shared" si="31"/>
        <v/>
      </c>
      <c r="EM19" s="177" t="str">
        <f t="shared" si="31"/>
        <v/>
      </c>
      <c r="EN19" s="177" t="str">
        <f t="shared" si="31"/>
        <v/>
      </c>
      <c r="EO19" s="177" t="str">
        <f t="shared" si="31"/>
        <v/>
      </c>
      <c r="EP19" s="177" t="str">
        <f t="shared" si="32"/>
        <v/>
      </c>
      <c r="EQ19" s="177" t="str">
        <f t="shared" si="32"/>
        <v/>
      </c>
      <c r="ER19" s="177" t="str">
        <f t="shared" si="32"/>
        <v/>
      </c>
      <c r="ES19" s="177" t="str">
        <f t="shared" si="32"/>
        <v/>
      </c>
      <c r="ET19" s="177" t="str">
        <f t="shared" si="32"/>
        <v/>
      </c>
      <c r="EU19" s="177" t="str">
        <f t="shared" si="32"/>
        <v/>
      </c>
      <c r="EV19" s="177" t="str">
        <f t="shared" si="32"/>
        <v/>
      </c>
      <c r="EW19" s="177" t="str">
        <f t="shared" si="32"/>
        <v/>
      </c>
      <c r="EX19" s="177" t="str">
        <f t="shared" si="32"/>
        <v/>
      </c>
      <c r="EY19" s="177" t="str">
        <f t="shared" si="32"/>
        <v/>
      </c>
      <c r="EZ19" s="177" t="str">
        <f t="shared" si="32"/>
        <v/>
      </c>
      <c r="FA19" s="177" t="str">
        <f t="shared" si="32"/>
        <v/>
      </c>
      <c r="FB19" s="177" t="str">
        <f t="shared" si="32"/>
        <v/>
      </c>
      <c r="FC19" s="177" t="str">
        <f t="shared" si="32"/>
        <v/>
      </c>
      <c r="FD19" s="177" t="str">
        <f t="shared" si="32"/>
        <v/>
      </c>
      <c r="FE19" s="177" t="str">
        <f t="shared" si="32"/>
        <v/>
      </c>
      <c r="FF19" s="177" t="str">
        <f t="shared" si="33"/>
        <v/>
      </c>
      <c r="FG19" s="177" t="str">
        <f t="shared" si="33"/>
        <v/>
      </c>
      <c r="FH19" s="177" t="str">
        <f t="shared" si="33"/>
        <v/>
      </c>
      <c r="FI19" s="177" t="str">
        <f t="shared" si="33"/>
        <v/>
      </c>
      <c r="FJ19" s="177" t="str">
        <f t="shared" si="33"/>
        <v/>
      </c>
      <c r="FK19" s="177" t="str">
        <f t="shared" si="33"/>
        <v/>
      </c>
      <c r="FL19" s="177" t="str">
        <f t="shared" si="33"/>
        <v/>
      </c>
      <c r="FM19" s="177" t="str">
        <f t="shared" si="33"/>
        <v/>
      </c>
      <c r="FN19" s="177" t="str">
        <f t="shared" si="33"/>
        <v/>
      </c>
      <c r="FO19" s="177" t="str">
        <f t="shared" si="33"/>
        <v/>
      </c>
      <c r="FP19" s="177" t="str">
        <f t="shared" si="33"/>
        <v/>
      </c>
      <c r="FQ19" s="177" t="str">
        <f t="shared" si="33"/>
        <v/>
      </c>
      <c r="FR19" s="177" t="str">
        <f t="shared" si="33"/>
        <v/>
      </c>
      <c r="FS19" s="177" t="str">
        <f t="shared" si="33"/>
        <v/>
      </c>
      <c r="FT19" s="177" t="str">
        <f t="shared" si="33"/>
        <v/>
      </c>
      <c r="FU19" s="177" t="str">
        <f t="shared" si="33"/>
        <v/>
      </c>
      <c r="FV19" s="177" t="str">
        <f t="shared" si="34"/>
        <v/>
      </c>
      <c r="FW19" s="177" t="str">
        <f t="shared" si="34"/>
        <v/>
      </c>
      <c r="FX19" s="177" t="str">
        <f t="shared" si="34"/>
        <v/>
      </c>
      <c r="FY19" s="177" t="str">
        <f t="shared" si="34"/>
        <v/>
      </c>
      <c r="FZ19" s="177" t="str">
        <f t="shared" si="34"/>
        <v/>
      </c>
      <c r="GA19" s="177" t="str">
        <f t="shared" si="34"/>
        <v/>
      </c>
      <c r="GB19" s="177" t="str">
        <f t="shared" si="34"/>
        <v/>
      </c>
      <c r="GC19" s="177" t="str">
        <f t="shared" si="34"/>
        <v/>
      </c>
      <c r="GD19" s="177" t="str">
        <f t="shared" si="34"/>
        <v/>
      </c>
      <c r="GE19" s="177" t="str">
        <f t="shared" si="34"/>
        <v/>
      </c>
      <c r="GF19" s="177" t="str">
        <f t="shared" si="34"/>
        <v/>
      </c>
      <c r="GG19" s="177" t="str">
        <f t="shared" si="34"/>
        <v/>
      </c>
      <c r="GH19" s="177" t="str">
        <f t="shared" si="34"/>
        <v/>
      </c>
      <c r="GI19" s="177" t="str">
        <f t="shared" si="34"/>
        <v/>
      </c>
      <c r="GJ19" s="177" t="str">
        <f t="shared" si="34"/>
        <v/>
      </c>
      <c r="GK19" s="177" t="str">
        <f t="shared" si="34"/>
        <v/>
      </c>
      <c r="GL19" s="177" t="str">
        <f t="shared" si="35"/>
        <v/>
      </c>
      <c r="GM19" s="177" t="str">
        <f t="shared" si="35"/>
        <v/>
      </c>
      <c r="GN19" s="177" t="str">
        <f t="shared" si="35"/>
        <v/>
      </c>
      <c r="GO19" s="177" t="str">
        <f t="shared" si="35"/>
        <v/>
      </c>
      <c r="GP19" s="177" t="str">
        <f t="shared" si="35"/>
        <v/>
      </c>
      <c r="GQ19" s="177" t="str">
        <f t="shared" si="35"/>
        <v/>
      </c>
      <c r="GR19" s="177" t="str">
        <f t="shared" si="35"/>
        <v/>
      </c>
      <c r="GS19" s="177" t="str">
        <f t="shared" si="35"/>
        <v/>
      </c>
      <c r="GT19" s="177" t="str">
        <f t="shared" si="35"/>
        <v/>
      </c>
      <c r="GU19" s="177" t="str">
        <f t="shared" si="35"/>
        <v/>
      </c>
      <c r="GV19" s="177" t="str">
        <f t="shared" si="35"/>
        <v/>
      </c>
      <c r="GW19" s="177" t="str">
        <f t="shared" si="35"/>
        <v/>
      </c>
      <c r="GX19" s="177" t="str">
        <f t="shared" si="35"/>
        <v/>
      </c>
      <c r="GY19" s="177" t="str">
        <f t="shared" si="35"/>
        <v/>
      </c>
      <c r="GZ19" s="177" t="str">
        <f t="shared" si="35"/>
        <v/>
      </c>
      <c r="HA19" s="177" t="str">
        <f t="shared" si="35"/>
        <v/>
      </c>
      <c r="HB19" s="177" t="str">
        <f t="shared" si="36"/>
        <v/>
      </c>
      <c r="HC19" s="177" t="str">
        <f t="shared" si="36"/>
        <v/>
      </c>
      <c r="HD19" s="177" t="str">
        <f t="shared" si="36"/>
        <v/>
      </c>
      <c r="HE19" s="177" t="str">
        <f t="shared" si="36"/>
        <v/>
      </c>
      <c r="HF19" s="177" t="str">
        <f t="shared" si="36"/>
        <v/>
      </c>
      <c r="HG19" s="177" t="str">
        <f t="shared" si="36"/>
        <v/>
      </c>
      <c r="HH19" s="177" t="str">
        <f t="shared" si="36"/>
        <v/>
      </c>
      <c r="HI19" s="177" t="str">
        <f t="shared" si="36"/>
        <v/>
      </c>
      <c r="HJ19" s="177" t="str">
        <f t="shared" si="36"/>
        <v/>
      </c>
      <c r="HK19" s="177" t="str">
        <f t="shared" si="36"/>
        <v/>
      </c>
      <c r="HL19" s="177" t="str">
        <f t="shared" si="36"/>
        <v/>
      </c>
      <c r="HM19" s="177" t="str">
        <f t="shared" si="36"/>
        <v/>
      </c>
      <c r="HN19" s="177" t="str">
        <f t="shared" si="36"/>
        <v/>
      </c>
      <c r="HO19" s="177" t="str">
        <f t="shared" si="36"/>
        <v/>
      </c>
      <c r="HP19" s="177" t="str">
        <f t="shared" si="36"/>
        <v/>
      </c>
      <c r="HQ19" s="177" t="str">
        <f t="shared" si="36"/>
        <v/>
      </c>
      <c r="HR19" s="177" t="str">
        <f t="shared" si="37"/>
        <v/>
      </c>
      <c r="HS19" s="177" t="str">
        <f t="shared" si="37"/>
        <v/>
      </c>
      <c r="HT19" s="177" t="str">
        <f t="shared" si="37"/>
        <v/>
      </c>
      <c r="HU19" s="177" t="str">
        <f t="shared" si="37"/>
        <v/>
      </c>
      <c r="HV19" s="177" t="str">
        <f t="shared" si="37"/>
        <v/>
      </c>
      <c r="HW19" s="177" t="str">
        <f t="shared" si="37"/>
        <v/>
      </c>
      <c r="HX19" s="177" t="str">
        <f t="shared" si="37"/>
        <v/>
      </c>
      <c r="HY19" s="177" t="str">
        <f t="shared" si="37"/>
        <v/>
      </c>
      <c r="HZ19" s="177" t="str">
        <f t="shared" si="37"/>
        <v/>
      </c>
      <c r="IA19" s="192" t="str">
        <f t="shared" si="21"/>
        <v/>
      </c>
      <c r="IB19" s="193" t="e">
        <f t="shared" si="10"/>
        <v>#N/A</v>
      </c>
      <c r="IC19" s="193" t="e">
        <f t="shared" si="47"/>
        <v>#N/A</v>
      </c>
      <c r="ID19" s="193" t="e">
        <f t="shared" si="47"/>
        <v>#N/A</v>
      </c>
      <c r="IE19" s="193" t="e">
        <f t="shared" si="47"/>
        <v>#N/A</v>
      </c>
      <c r="IF19" s="193" t="e">
        <f t="shared" si="54"/>
        <v>#N/A</v>
      </c>
      <c r="IG19" s="193" t="e">
        <f t="shared" si="54"/>
        <v>#N/A</v>
      </c>
      <c r="IH19" s="193" t="e">
        <f t="shared" si="54"/>
        <v>#N/A</v>
      </c>
      <c r="II19" s="193" t="e">
        <f t="shared" si="54"/>
        <v>#N/A</v>
      </c>
      <c r="IJ19" s="193" t="e">
        <f t="shared" si="54"/>
        <v>#N/A</v>
      </c>
      <c r="IK19" s="193" t="e">
        <f t="shared" si="54"/>
        <v>#N/A</v>
      </c>
      <c r="IL19" s="193" t="e">
        <f t="shared" si="54"/>
        <v>#N/A</v>
      </c>
      <c r="IM19" s="193" t="e">
        <f t="shared" si="54"/>
        <v>#N/A</v>
      </c>
      <c r="IN19" s="193" t="e">
        <f t="shared" si="54"/>
        <v>#N/A</v>
      </c>
      <c r="IO19" s="193" t="e">
        <f t="shared" si="54"/>
        <v>#N/A</v>
      </c>
      <c r="IP19" s="193" t="e">
        <f t="shared" si="54"/>
        <v>#N/A</v>
      </c>
      <c r="IQ19" s="193" t="e">
        <f t="shared" si="54"/>
        <v>#N/A</v>
      </c>
      <c r="IR19" s="193" t="e">
        <f t="shared" si="54"/>
        <v>#N/A</v>
      </c>
      <c r="IS19" s="193" t="e">
        <f t="shared" si="54"/>
        <v>#N/A</v>
      </c>
      <c r="IT19" s="193" t="e">
        <f t="shared" si="54"/>
        <v>#N/A</v>
      </c>
      <c r="IU19" s="193" t="e">
        <f t="shared" si="50"/>
        <v>#N/A</v>
      </c>
      <c r="IV19" s="193" t="e">
        <f t="shared" si="50"/>
        <v>#N/A</v>
      </c>
      <c r="IW19" s="193" t="e">
        <f t="shared" si="50"/>
        <v>#N/A</v>
      </c>
      <c r="IX19" s="193" t="e">
        <f t="shared" si="50"/>
        <v>#N/A</v>
      </c>
      <c r="IY19" s="193" t="e">
        <f t="shared" si="50"/>
        <v>#N/A</v>
      </c>
      <c r="IZ19" s="193" t="e">
        <f t="shared" si="50"/>
        <v>#N/A</v>
      </c>
      <c r="JA19" s="193" t="e">
        <f t="shared" si="50"/>
        <v>#N/A</v>
      </c>
      <c r="JB19" s="193" t="e">
        <f t="shared" si="50"/>
        <v>#N/A</v>
      </c>
      <c r="JC19" s="193" t="e">
        <f t="shared" si="50"/>
        <v>#N/A</v>
      </c>
      <c r="JD19" s="193" t="e">
        <f t="shared" si="50"/>
        <v>#N/A</v>
      </c>
      <c r="JE19" s="193" t="e">
        <f t="shared" si="50"/>
        <v>#N/A</v>
      </c>
      <c r="JF19" s="193" t="e">
        <f t="shared" si="50"/>
        <v>#N/A</v>
      </c>
      <c r="JG19" s="193" t="e">
        <f t="shared" si="50"/>
        <v>#N/A</v>
      </c>
      <c r="JH19" s="193" t="e">
        <f t="shared" si="50"/>
        <v>#N/A</v>
      </c>
      <c r="JI19" s="193" t="e">
        <f t="shared" si="50"/>
        <v>#N/A</v>
      </c>
      <c r="JJ19" s="193" t="e">
        <f t="shared" si="50"/>
        <v>#N/A</v>
      </c>
      <c r="JK19" s="193" t="e">
        <f t="shared" si="50"/>
        <v>#N/A</v>
      </c>
      <c r="JL19" s="193" t="e">
        <f t="shared" si="50"/>
        <v>#N/A</v>
      </c>
      <c r="JM19" s="193" t="e">
        <f t="shared" si="50"/>
        <v>#N/A</v>
      </c>
      <c r="JN19" s="193" t="e">
        <f t="shared" si="50"/>
        <v>#N/A</v>
      </c>
      <c r="JO19" s="193" t="e">
        <f t="shared" si="50"/>
        <v>#N/A</v>
      </c>
      <c r="JP19" s="193" t="e">
        <f t="shared" si="50"/>
        <v>#N/A</v>
      </c>
      <c r="JQ19" s="193" t="e">
        <f t="shared" si="50"/>
        <v>#N/A</v>
      </c>
      <c r="JR19" s="193" t="e">
        <f t="shared" si="50"/>
        <v>#N/A</v>
      </c>
      <c r="JS19" s="193" t="e">
        <f t="shared" si="50"/>
        <v>#N/A</v>
      </c>
      <c r="JT19" s="193" t="e">
        <f t="shared" si="50"/>
        <v>#N/A</v>
      </c>
      <c r="JU19" s="193" t="e">
        <f t="shared" si="50"/>
        <v>#N/A</v>
      </c>
      <c r="JV19" s="193" t="e">
        <f t="shared" si="50"/>
        <v>#N/A</v>
      </c>
      <c r="JW19" s="193" t="e">
        <f t="shared" si="50"/>
        <v>#N/A</v>
      </c>
      <c r="JX19" s="193" t="e">
        <f t="shared" si="50"/>
        <v>#N/A</v>
      </c>
      <c r="JY19" s="193" t="e">
        <f t="shared" si="50"/>
        <v>#N/A</v>
      </c>
      <c r="JZ19" s="193" t="e">
        <f t="shared" si="50"/>
        <v>#N/A</v>
      </c>
      <c r="KA19" s="193" t="e">
        <f t="shared" si="50"/>
        <v>#N/A</v>
      </c>
      <c r="KB19" s="193" t="e">
        <f t="shared" si="50"/>
        <v>#N/A</v>
      </c>
      <c r="KC19" s="193" t="e">
        <f t="shared" si="50"/>
        <v>#N/A</v>
      </c>
      <c r="KD19" s="193" t="e">
        <f t="shared" si="50"/>
        <v>#N/A</v>
      </c>
      <c r="KE19" s="193" t="e">
        <f t="shared" si="50"/>
        <v>#N/A</v>
      </c>
      <c r="KF19" s="193" t="e">
        <f t="shared" si="50"/>
        <v>#N/A</v>
      </c>
      <c r="KG19" s="193" t="e">
        <f t="shared" si="50"/>
        <v>#N/A</v>
      </c>
      <c r="KH19" s="193" t="e">
        <f t="shared" si="50"/>
        <v>#N/A</v>
      </c>
      <c r="KI19" s="193" t="e">
        <f t="shared" si="50"/>
        <v>#N/A</v>
      </c>
      <c r="KJ19" s="193" t="e">
        <f t="shared" si="50"/>
        <v>#N/A</v>
      </c>
      <c r="KK19" s="193" t="e">
        <f t="shared" si="50"/>
        <v>#N/A</v>
      </c>
      <c r="KL19" s="193" t="e">
        <f t="shared" si="50"/>
        <v>#N/A</v>
      </c>
      <c r="KM19" s="193" t="e">
        <f t="shared" si="50"/>
        <v>#N/A</v>
      </c>
      <c r="KN19" s="193" t="e">
        <f t="shared" si="24"/>
        <v>#N/A</v>
      </c>
      <c r="KO19" s="193" t="e">
        <f t="shared" si="48"/>
        <v>#N/A</v>
      </c>
      <c r="KP19" s="193" t="e">
        <f t="shared" si="48"/>
        <v>#N/A</v>
      </c>
      <c r="KQ19" s="193" t="e">
        <f t="shared" si="48"/>
        <v>#N/A</v>
      </c>
      <c r="KR19" s="193" t="e">
        <f t="shared" si="55"/>
        <v>#N/A</v>
      </c>
      <c r="KS19" s="193" t="e">
        <f t="shared" si="55"/>
        <v>#N/A</v>
      </c>
      <c r="KT19" s="193" t="e">
        <f t="shared" si="55"/>
        <v>#N/A</v>
      </c>
      <c r="KU19" s="193" t="e">
        <f t="shared" si="55"/>
        <v>#N/A</v>
      </c>
      <c r="KV19" s="193" t="e">
        <f t="shared" si="55"/>
        <v>#N/A</v>
      </c>
      <c r="KW19" s="193" t="e">
        <f t="shared" si="55"/>
        <v>#N/A</v>
      </c>
      <c r="KX19" s="193" t="e">
        <f t="shared" si="55"/>
        <v>#N/A</v>
      </c>
      <c r="KY19" s="193" t="e">
        <f t="shared" si="55"/>
        <v>#N/A</v>
      </c>
      <c r="KZ19" s="193" t="e">
        <f t="shared" si="55"/>
        <v>#N/A</v>
      </c>
      <c r="LA19" s="193" t="e">
        <f t="shared" si="55"/>
        <v>#N/A</v>
      </c>
      <c r="LB19" s="193" t="e">
        <f t="shared" si="55"/>
        <v>#N/A</v>
      </c>
      <c r="LC19" s="193" t="e">
        <f t="shared" si="55"/>
        <v>#N/A</v>
      </c>
      <c r="LD19" s="193" t="e">
        <f t="shared" si="55"/>
        <v>#N/A</v>
      </c>
      <c r="LE19" s="193" t="e">
        <f t="shared" si="55"/>
        <v>#N/A</v>
      </c>
      <c r="LF19" s="193" t="e">
        <f t="shared" si="55"/>
        <v>#N/A</v>
      </c>
      <c r="LG19" s="193" t="e">
        <f t="shared" si="51"/>
        <v>#N/A</v>
      </c>
      <c r="LH19" s="193" t="e">
        <f t="shared" si="51"/>
        <v>#N/A</v>
      </c>
      <c r="LI19" s="193" t="e">
        <f t="shared" si="51"/>
        <v>#N/A</v>
      </c>
      <c r="LJ19" s="193" t="e">
        <f t="shared" si="51"/>
        <v>#N/A</v>
      </c>
      <c r="LK19" s="193" t="e">
        <f t="shared" si="51"/>
        <v>#N/A</v>
      </c>
      <c r="LL19" s="193" t="e">
        <f t="shared" si="51"/>
        <v>#N/A</v>
      </c>
      <c r="LM19" s="193" t="e">
        <f t="shared" si="51"/>
        <v>#N/A</v>
      </c>
      <c r="LN19" s="193" t="e">
        <f t="shared" si="51"/>
        <v>#N/A</v>
      </c>
      <c r="LO19" s="193" t="e">
        <f t="shared" si="51"/>
        <v>#N/A</v>
      </c>
      <c r="LP19" s="193" t="e">
        <f t="shared" si="51"/>
        <v>#N/A</v>
      </c>
      <c r="LQ19" s="193" t="e">
        <f t="shared" si="51"/>
        <v>#N/A</v>
      </c>
      <c r="LR19" s="193" t="e">
        <f t="shared" si="51"/>
        <v>#N/A</v>
      </c>
      <c r="LS19" s="193" t="e">
        <f t="shared" si="51"/>
        <v>#N/A</v>
      </c>
      <c r="LT19" s="193" t="e">
        <f t="shared" si="51"/>
        <v>#N/A</v>
      </c>
      <c r="LU19" s="193" t="e">
        <f t="shared" si="51"/>
        <v>#N/A</v>
      </c>
      <c r="LV19" s="193" t="e">
        <f t="shared" si="51"/>
        <v>#N/A</v>
      </c>
      <c r="LW19" s="193" t="e">
        <f t="shared" si="51"/>
        <v>#N/A</v>
      </c>
      <c r="LX19" s="193" t="e">
        <f t="shared" si="51"/>
        <v>#N/A</v>
      </c>
      <c r="LY19" s="193" t="e">
        <f t="shared" si="51"/>
        <v>#N/A</v>
      </c>
      <c r="LZ19" s="193" t="e">
        <f t="shared" si="51"/>
        <v>#N/A</v>
      </c>
      <c r="MA19" s="193" t="e">
        <f t="shared" si="51"/>
        <v>#N/A</v>
      </c>
      <c r="MB19" s="193" t="e">
        <f t="shared" si="51"/>
        <v>#N/A</v>
      </c>
      <c r="MC19" s="193" t="e">
        <f t="shared" si="51"/>
        <v>#N/A</v>
      </c>
      <c r="MD19" s="193" t="e">
        <f t="shared" si="51"/>
        <v>#N/A</v>
      </c>
      <c r="ME19" s="193" t="e">
        <f t="shared" si="51"/>
        <v>#N/A</v>
      </c>
      <c r="MF19" s="193" t="e">
        <f t="shared" si="51"/>
        <v>#N/A</v>
      </c>
      <c r="MG19" s="193" t="e">
        <f t="shared" si="51"/>
        <v>#N/A</v>
      </c>
      <c r="MH19" s="193" t="e">
        <f t="shared" si="51"/>
        <v>#N/A</v>
      </c>
      <c r="MI19" s="193" t="e">
        <f t="shared" si="51"/>
        <v>#N/A</v>
      </c>
      <c r="MJ19" s="193" t="e">
        <f t="shared" si="51"/>
        <v>#N/A</v>
      </c>
      <c r="MK19" s="193" t="e">
        <f t="shared" si="51"/>
        <v>#N/A</v>
      </c>
      <c r="ML19" s="193" t="e">
        <f t="shared" si="51"/>
        <v>#N/A</v>
      </c>
      <c r="MM19" s="193" t="e">
        <f t="shared" si="51"/>
        <v>#N/A</v>
      </c>
      <c r="MN19" s="193" t="e">
        <f t="shared" si="51"/>
        <v>#N/A</v>
      </c>
      <c r="MO19" s="193" t="e">
        <f t="shared" si="51"/>
        <v>#N/A</v>
      </c>
      <c r="MP19" s="193" t="e">
        <f t="shared" si="51"/>
        <v>#N/A</v>
      </c>
      <c r="MQ19" s="193" t="e">
        <f t="shared" si="51"/>
        <v>#N/A</v>
      </c>
      <c r="MR19" s="193" t="e">
        <f t="shared" si="51"/>
        <v>#N/A</v>
      </c>
      <c r="MS19" s="193" t="e">
        <f t="shared" si="51"/>
        <v>#N/A</v>
      </c>
      <c r="MT19" s="193" t="e">
        <f t="shared" si="51"/>
        <v>#N/A</v>
      </c>
      <c r="MU19" s="193" t="e">
        <f t="shared" si="51"/>
        <v>#N/A</v>
      </c>
      <c r="MV19" s="193" t="e">
        <f t="shared" si="51"/>
        <v>#N/A</v>
      </c>
      <c r="MW19" s="193" t="e">
        <f t="shared" si="51"/>
        <v>#N/A</v>
      </c>
      <c r="MX19" s="193" t="e">
        <f t="shared" si="51"/>
        <v>#N/A</v>
      </c>
      <c r="MY19" s="193" t="e">
        <f t="shared" si="51"/>
        <v>#N/A</v>
      </c>
      <c r="MZ19" s="193" t="e">
        <f t="shared" si="25"/>
        <v>#N/A</v>
      </c>
      <c r="NA19" s="193" t="e">
        <f t="shared" si="49"/>
        <v>#N/A</v>
      </c>
      <c r="NB19" s="193" t="e">
        <f t="shared" si="49"/>
        <v>#N/A</v>
      </c>
      <c r="NC19" s="193" t="e">
        <f t="shared" si="49"/>
        <v>#N/A</v>
      </c>
      <c r="ND19" s="193" t="e">
        <f t="shared" si="56"/>
        <v>#N/A</v>
      </c>
      <c r="NE19" s="193" t="e">
        <f t="shared" si="56"/>
        <v>#N/A</v>
      </c>
      <c r="NF19" s="193" t="e">
        <f t="shared" si="56"/>
        <v>#N/A</v>
      </c>
      <c r="NG19" s="193" t="e">
        <f t="shared" si="56"/>
        <v>#N/A</v>
      </c>
      <c r="NH19" s="193" t="e">
        <f t="shared" si="56"/>
        <v>#N/A</v>
      </c>
      <c r="NI19" s="193" t="e">
        <f t="shared" si="56"/>
        <v>#N/A</v>
      </c>
      <c r="NJ19" s="193" t="e">
        <f t="shared" si="56"/>
        <v>#N/A</v>
      </c>
      <c r="NK19" s="193" t="e">
        <f t="shared" si="56"/>
        <v>#N/A</v>
      </c>
      <c r="NL19" s="193" t="e">
        <f t="shared" si="56"/>
        <v>#N/A</v>
      </c>
      <c r="NM19" s="193" t="e">
        <f t="shared" si="56"/>
        <v>#N/A</v>
      </c>
      <c r="NN19" s="193" t="e">
        <f t="shared" si="56"/>
        <v>#N/A</v>
      </c>
      <c r="NO19" s="193" t="e">
        <f t="shared" si="56"/>
        <v>#N/A</v>
      </c>
      <c r="NP19" s="193" t="e">
        <f t="shared" si="56"/>
        <v>#N/A</v>
      </c>
      <c r="NQ19" s="193" t="e">
        <f t="shared" si="56"/>
        <v>#N/A</v>
      </c>
      <c r="NR19" s="193" t="e">
        <f t="shared" si="56"/>
        <v>#N/A</v>
      </c>
      <c r="NS19" s="193" t="e">
        <f t="shared" si="52"/>
        <v>#N/A</v>
      </c>
      <c r="NT19" s="193" t="e">
        <f t="shared" si="52"/>
        <v>#N/A</v>
      </c>
      <c r="NU19" s="193" t="e">
        <f t="shared" si="52"/>
        <v>#N/A</v>
      </c>
      <c r="NV19" s="193" t="e">
        <f t="shared" si="52"/>
        <v>#N/A</v>
      </c>
      <c r="NW19" s="193" t="e">
        <f t="shared" si="52"/>
        <v>#N/A</v>
      </c>
      <c r="NX19" s="193" t="e">
        <f t="shared" si="52"/>
        <v>#N/A</v>
      </c>
      <c r="NY19" s="193" t="e">
        <f t="shared" si="52"/>
        <v>#N/A</v>
      </c>
      <c r="NZ19" s="193" t="e">
        <f t="shared" si="52"/>
        <v>#N/A</v>
      </c>
      <c r="OA19" s="193" t="e">
        <f t="shared" si="52"/>
        <v>#N/A</v>
      </c>
      <c r="OB19" s="193" t="e">
        <f t="shared" si="52"/>
        <v>#N/A</v>
      </c>
      <c r="OC19" s="193" t="e">
        <f t="shared" si="52"/>
        <v>#N/A</v>
      </c>
      <c r="OD19" s="193" t="e">
        <f t="shared" si="52"/>
        <v>#N/A</v>
      </c>
      <c r="OE19" s="193" t="e">
        <f t="shared" si="52"/>
        <v>#N/A</v>
      </c>
      <c r="OF19" s="193" t="e">
        <f t="shared" si="52"/>
        <v>#N/A</v>
      </c>
      <c r="OG19" s="193" t="e">
        <f t="shared" si="52"/>
        <v>#N/A</v>
      </c>
      <c r="OH19" s="193" t="e">
        <f t="shared" si="52"/>
        <v>#N/A</v>
      </c>
      <c r="OI19" s="193" t="e">
        <f t="shared" si="52"/>
        <v>#N/A</v>
      </c>
      <c r="OJ19" s="193" t="e">
        <f t="shared" si="52"/>
        <v>#N/A</v>
      </c>
      <c r="OK19" s="193" t="e">
        <f t="shared" si="52"/>
        <v>#N/A</v>
      </c>
      <c r="OL19" s="193" t="e">
        <f t="shared" si="52"/>
        <v>#N/A</v>
      </c>
      <c r="OM19" s="193" t="e">
        <f t="shared" si="52"/>
        <v>#N/A</v>
      </c>
      <c r="ON19" s="193" t="e">
        <f t="shared" si="52"/>
        <v>#N/A</v>
      </c>
      <c r="OO19" s="193" t="e">
        <f t="shared" si="52"/>
        <v>#N/A</v>
      </c>
      <c r="OP19" s="193" t="e">
        <f t="shared" si="52"/>
        <v>#N/A</v>
      </c>
      <c r="OQ19" s="193" t="e">
        <f t="shared" si="52"/>
        <v>#N/A</v>
      </c>
      <c r="OR19" s="193" t="e">
        <f t="shared" si="52"/>
        <v>#N/A</v>
      </c>
      <c r="OS19" s="193" t="e">
        <f t="shared" si="52"/>
        <v>#N/A</v>
      </c>
      <c r="OT19" s="193" t="e">
        <f t="shared" si="52"/>
        <v>#N/A</v>
      </c>
      <c r="OU19" s="193" t="e">
        <f t="shared" si="52"/>
        <v>#N/A</v>
      </c>
      <c r="OV19" s="193" t="e">
        <f t="shared" si="52"/>
        <v>#N/A</v>
      </c>
      <c r="OW19" s="193" t="e">
        <f t="shared" si="52"/>
        <v>#N/A</v>
      </c>
      <c r="OX19" s="193" t="e">
        <f t="shared" si="52"/>
        <v>#N/A</v>
      </c>
      <c r="OY19" s="193" t="e">
        <f t="shared" si="52"/>
        <v>#N/A</v>
      </c>
      <c r="OZ19" s="193" t="e">
        <f t="shared" si="52"/>
        <v>#N/A</v>
      </c>
      <c r="PA19" s="193" t="e">
        <f t="shared" si="52"/>
        <v>#N/A</v>
      </c>
      <c r="PB19" s="193" t="e">
        <f t="shared" si="52"/>
        <v>#N/A</v>
      </c>
      <c r="PC19" s="193" t="e">
        <f t="shared" si="52"/>
        <v>#N/A</v>
      </c>
      <c r="PD19" s="193" t="e">
        <f t="shared" si="52"/>
        <v>#N/A</v>
      </c>
      <c r="PE19" s="193" t="e">
        <f t="shared" si="52"/>
        <v>#N/A</v>
      </c>
      <c r="PF19" s="193" t="e">
        <f t="shared" si="52"/>
        <v>#N/A</v>
      </c>
      <c r="PG19" s="193" t="e">
        <f t="shared" si="52"/>
        <v>#N/A</v>
      </c>
      <c r="PH19" s="193" t="e">
        <f t="shared" si="52"/>
        <v>#N/A</v>
      </c>
      <c r="PI19" s="193" t="e">
        <f t="shared" si="52"/>
        <v>#N/A</v>
      </c>
      <c r="PJ19" s="193" t="e">
        <f t="shared" si="52"/>
        <v>#N/A</v>
      </c>
      <c r="PK19" s="193" t="e">
        <f t="shared" si="52"/>
        <v>#N/A</v>
      </c>
      <c r="PL19" s="193" t="e">
        <f t="shared" si="26"/>
        <v>#N/A</v>
      </c>
      <c r="PM19" s="193" t="e">
        <f t="shared" si="14"/>
        <v>#N/A</v>
      </c>
      <c r="PN19" s="193" t="e">
        <f t="shared" si="14"/>
        <v>#N/A</v>
      </c>
      <c r="PO19" s="193" t="e">
        <f t="shared" si="14"/>
        <v>#N/A</v>
      </c>
      <c r="PP19" s="193" t="e">
        <f t="shared" si="14"/>
        <v>#N/A</v>
      </c>
      <c r="PQ19" s="193" t="e">
        <f t="shared" si="14"/>
        <v>#N/A</v>
      </c>
      <c r="PR19" s="193" t="e">
        <f t="shared" si="14"/>
        <v>#N/A</v>
      </c>
      <c r="PS19" s="193" t="e">
        <f t="shared" si="14"/>
        <v>#N/A</v>
      </c>
      <c r="PT19" s="193" t="e">
        <f t="shared" si="14"/>
        <v>#N/A</v>
      </c>
    </row>
    <row r="20" spans="1:436" hidden="1" x14ac:dyDescent="0.45">
      <c r="A20" s="20">
        <v>17</v>
      </c>
      <c r="B20" s="115"/>
      <c r="C20" s="115"/>
      <c r="D20" s="115"/>
      <c r="E20" s="110" t="str">
        <f t="shared" si="15"/>
        <v/>
      </c>
      <c r="F20" s="21" t="str">
        <f t="shared" si="16"/>
        <v/>
      </c>
      <c r="G20" s="22" t="str">
        <f t="shared" si="17"/>
        <v/>
      </c>
      <c r="H20" s="23" t="str">
        <f>IF(F20="","",IF(OR($F20&lt;Skew!$B$3,$F20=Skew!$B$3),IF($F20&gt;Skew!$C$3,Skew!$A$3,IF($F20&gt;Skew!$C$4,Skew!$A$4,IF($F20&gt;Skew!$C$5,Skew!$A$5,IF($F20&gt;Skew!$C$6,Skew!$A$6,IF($F20&gt;Skew!$C$7,Skew!$A$7,IF($F20&gt;Skew!$C$8,Skew!$A$8,IF($F20&gt;Skew!$C$9,Skew!$A$9,IF($F20&gt;Skew!$C$10,Skew!$A$10,IF($F20&gt;Skew!$C$11,Skew!$A$11,IF($F20&gt;Skew!$C$12,Skew!$A$12,IF($F20&gt;Skew!$C$13,Skew!$A$13,IF($F20&gt;Skew!$C$14,Skew!$A$14,IF($F20&gt;Skew!$C$15,Skew!$A$15,IF($F20&gt;Skew!$C$16,Skew!$A$16,Skew!$A$17)
)))))))))))))))</f>
        <v/>
      </c>
      <c r="I20" s="22" t="str">
        <f>IF(F20="","",MATCH(H20,Skew!$A$3:$A$17,0))</f>
        <v/>
      </c>
      <c r="J20" s="22" t="str">
        <f t="shared" si="0"/>
        <v/>
      </c>
      <c r="K20" s="24"/>
      <c r="L20" s="22" t="str">
        <f>IF(OR(F20="",K20=""),"",MATCH(K20,Confidence!$A$3:$A$12,0))</f>
        <v/>
      </c>
      <c r="M20" s="25" t="str">
        <f t="shared" si="1"/>
        <v/>
      </c>
      <c r="N20" s="25" t="str">
        <f t="shared" si="2"/>
        <v/>
      </c>
      <c r="O20" s="22"/>
      <c r="P20" s="102" t="str">
        <f t="shared" si="3"/>
        <v/>
      </c>
      <c r="Q20" s="102" t="str">
        <f t="shared" si="4"/>
        <v/>
      </c>
      <c r="R20" s="37" t="str">
        <f t="shared" si="5"/>
        <v/>
      </c>
      <c r="S20" s="115"/>
      <c r="T20" s="204" t="str">
        <f>IF(AND(B20&gt;0,C20&gt;0,D20&gt;0,M20&gt;0,N20&gt;0,S20&gt;0,NOT(K20="")),ABS(VLOOKUP($S$1,VLookups!$A$30:$B$31,2,FALSE)-_xlfn.BETA.DIST(S20,IF(G20="L",N20,M20),IF(G20="L",M20,N20),TRUE,B20,D20)),"")</f>
        <v/>
      </c>
      <c r="U20" s="112" t="str">
        <f>IF(OR($M20="",$N20=""),"",_xlfn.BETA.INV(ABS(VLOOKUP($S$1,VLookups!$A$30:$B$31,2,FALSE)-U$3),IF($G20="L",$N20,$M20),IF($G20="L",$M20,$N20),$B20,$D20))</f>
        <v/>
      </c>
      <c r="V20" s="113" t="str">
        <f>IF(OR($M20="",$N20=""),"",_xlfn.BETA.INV(ABS(VLOOKUP($S$1,VLookups!$A$30:$B$31,2,FALSE)-V$3),IF($G20="L",$N20,$M20),IF($G20="L",$M20,$N20),$B20,$D20))</f>
        <v/>
      </c>
      <c r="W20" s="112" t="str">
        <f>IF(OR($M20="",$N20=""),"",_xlfn.BETA.INV(ABS(VLOOKUP($S$1,VLookups!$A$30:$B$31,2,FALSE)-W$3),IF($G20="L",$N20,$M20),IF($G20="L",$M20,$N20),$B20,$D20))</f>
        <v/>
      </c>
      <c r="X20" s="113" t="str">
        <f>IF(OR($M20="",$N20=""),"",_xlfn.BETA.INV(ABS(VLOOKUP($S$1,VLookups!$A$30:$B$31,2,FALSE)-X$3),IF($G20="L",$N20,$M20),IF($G20="L",$M20,$N20),$B20,$D20))</f>
        <v/>
      </c>
      <c r="Y20" s="112" t="str">
        <f>IF(OR($M20="",$N20=""),"",_xlfn.BETA.INV(ABS(VLOOKUP($S$1,VLookups!$A$30:$B$31,2,FALSE)-Y$3),IF($G20="L",$N20,$M20),IF($G20="L",$M20,$N20),$B20,$D20))</f>
        <v/>
      </c>
      <c r="Z20" s="113" t="str">
        <f>IF(OR($M20="",$N20=""),"",_xlfn.BETA.INV(ABS(VLOOKUP($S$1,VLookups!$A$30:$B$31,2,FALSE)-Z$3),IF($G20="L",$N20,$M20),IF($G20="L",$M20,$N20),$B20,$D20))</f>
        <v/>
      </c>
      <c r="AA20" s="112" t="str">
        <f>IF(OR($M20="",$N20=""),"",_xlfn.BETA.INV(ABS(VLOOKUP($S$1,VLookups!$A$30:$B$31,2,FALSE)-AA$3),IF($G20="L",$N20,$M20),IF($G20="L",$M20,$N20),$B20,$D20))</f>
        <v/>
      </c>
      <c r="AB20" s="113" t="str">
        <f>IF(OR($M20="",$N20=""),"",_xlfn.BETA.INV(ABS(VLOOKUP($S$1,VLookups!$A$30:$B$31,2,FALSE)-AB$3),IF($G20="L",$N20,$M20),IF($G20="L",$M20,$N20),$B20,$D20))</f>
        <v/>
      </c>
      <c r="AC20" s="112" t="str">
        <f>IF(OR($M20="",$N20=""),"",_xlfn.BETA.INV(ABS(VLOOKUP($S$1,VLookups!$A$30:$B$31,2,FALSE)-AC$3),IF($G20="L",$N20,$M20),IF($G20="L",$M20,$N20),$B20,$D20))</f>
        <v/>
      </c>
      <c r="AD20" s="113" t="str">
        <f>IF(OR($M20="",$N20=""),"",_xlfn.BETA.INV(ABS(VLOOKUP($S$1,VLookups!$A$30:$B$31,2,FALSE)-AD$3),IF($G20="L",$N20,$M20),IF($G20="L",$M20,$N20),$B20,$D20))</f>
        <v/>
      </c>
      <c r="AE20" s="112" t="str">
        <f>IF(OR($M20="",$N20=""),"",_xlfn.BETA.INV(ABS(VLOOKUP($S$1,VLookups!$A$30:$B$31,2,FALSE)-AE$3),IF($G20="L",$N20,$M20),IF($G20="L",$M20,$N20),$B20,$D20))</f>
        <v/>
      </c>
      <c r="AF20" s="113" t="str">
        <f>IF(OR($M20="",$N20=""),"",_xlfn.BETA.INV(ABS(VLOOKUP($S$1,VLookups!$A$30:$B$31,2,FALSE)-AF$3),IF($G20="L",$N20,$M20),IF($G20="L",$M20,$N20),$B20,$D20))</f>
        <v/>
      </c>
      <c r="AG20" s="15"/>
      <c r="AH20" s="194" t="str">
        <f t="shared" si="18"/>
        <v/>
      </c>
      <c r="AI20" s="192" t="str">
        <f t="shared" si="19"/>
        <v/>
      </c>
      <c r="AJ20" s="177" t="str">
        <f t="shared" si="53"/>
        <v/>
      </c>
      <c r="AK20" s="177" t="str">
        <f t="shared" si="27"/>
        <v/>
      </c>
      <c r="AL20" s="177" t="str">
        <f t="shared" si="27"/>
        <v/>
      </c>
      <c r="AM20" s="177" t="str">
        <f t="shared" si="27"/>
        <v/>
      </c>
      <c r="AN20" s="177" t="str">
        <f t="shared" si="27"/>
        <v/>
      </c>
      <c r="AO20" s="177" t="str">
        <f t="shared" si="27"/>
        <v/>
      </c>
      <c r="AP20" s="177" t="str">
        <f t="shared" si="27"/>
        <v/>
      </c>
      <c r="AQ20" s="177" t="str">
        <f t="shared" si="27"/>
        <v/>
      </c>
      <c r="AR20" s="177" t="str">
        <f t="shared" si="27"/>
        <v/>
      </c>
      <c r="AS20" s="177" t="str">
        <f t="shared" si="27"/>
        <v/>
      </c>
      <c r="AT20" s="177" t="str">
        <f t="shared" si="27"/>
        <v/>
      </c>
      <c r="AU20" s="177" t="str">
        <f t="shared" si="27"/>
        <v/>
      </c>
      <c r="AV20" s="177" t="str">
        <f t="shared" si="27"/>
        <v/>
      </c>
      <c r="AW20" s="177" t="str">
        <f t="shared" si="27"/>
        <v/>
      </c>
      <c r="AX20" s="177" t="str">
        <f t="shared" si="27"/>
        <v/>
      </c>
      <c r="AY20" s="177" t="str">
        <f t="shared" si="27"/>
        <v/>
      </c>
      <c r="AZ20" s="177" t="str">
        <f t="shared" si="27"/>
        <v/>
      </c>
      <c r="BA20" s="177" t="str">
        <f t="shared" si="28"/>
        <v/>
      </c>
      <c r="BB20" s="177" t="str">
        <f t="shared" si="28"/>
        <v/>
      </c>
      <c r="BC20" s="177" t="str">
        <f t="shared" si="28"/>
        <v/>
      </c>
      <c r="BD20" s="177" t="str">
        <f t="shared" si="28"/>
        <v/>
      </c>
      <c r="BE20" s="177" t="str">
        <f t="shared" si="28"/>
        <v/>
      </c>
      <c r="BF20" s="177" t="str">
        <f t="shared" si="28"/>
        <v/>
      </c>
      <c r="BG20" s="177" t="str">
        <f t="shared" si="28"/>
        <v/>
      </c>
      <c r="BH20" s="177" t="str">
        <f t="shared" si="28"/>
        <v/>
      </c>
      <c r="BI20" s="177" t="str">
        <f t="shared" si="28"/>
        <v/>
      </c>
      <c r="BJ20" s="177" t="str">
        <f t="shared" si="28"/>
        <v/>
      </c>
      <c r="BK20" s="177" t="str">
        <f t="shared" si="28"/>
        <v/>
      </c>
      <c r="BL20" s="177" t="str">
        <f t="shared" si="28"/>
        <v/>
      </c>
      <c r="BM20" s="177" t="str">
        <f t="shared" si="28"/>
        <v/>
      </c>
      <c r="BN20" s="177" t="str">
        <f t="shared" si="28"/>
        <v/>
      </c>
      <c r="BO20" s="177" t="str">
        <f t="shared" si="28"/>
        <v/>
      </c>
      <c r="BP20" s="177" t="str">
        <f t="shared" si="28"/>
        <v/>
      </c>
      <c r="BQ20" s="177" t="str">
        <f t="shared" si="29"/>
        <v/>
      </c>
      <c r="BR20" s="177" t="str">
        <f t="shared" si="29"/>
        <v/>
      </c>
      <c r="BS20" s="177" t="str">
        <f t="shared" si="29"/>
        <v/>
      </c>
      <c r="BT20" s="177" t="str">
        <f t="shared" si="29"/>
        <v/>
      </c>
      <c r="BU20" s="177" t="str">
        <f t="shared" si="29"/>
        <v/>
      </c>
      <c r="BV20" s="177" t="str">
        <f t="shared" si="29"/>
        <v/>
      </c>
      <c r="BW20" s="177" t="str">
        <f t="shared" si="29"/>
        <v/>
      </c>
      <c r="BX20" s="177" t="str">
        <f t="shared" si="29"/>
        <v/>
      </c>
      <c r="BY20" s="177" t="str">
        <f t="shared" si="29"/>
        <v/>
      </c>
      <c r="BZ20" s="177" t="str">
        <f t="shared" si="29"/>
        <v/>
      </c>
      <c r="CA20" s="177" t="str">
        <f t="shared" si="29"/>
        <v/>
      </c>
      <c r="CB20" s="177" t="str">
        <f t="shared" si="29"/>
        <v/>
      </c>
      <c r="CC20" s="177" t="str">
        <f t="shared" si="29"/>
        <v/>
      </c>
      <c r="CD20" s="177" t="str">
        <f t="shared" si="29"/>
        <v/>
      </c>
      <c r="CE20" s="177" t="str">
        <f t="shared" si="29"/>
        <v/>
      </c>
      <c r="CF20" s="177" t="str">
        <f t="shared" si="29"/>
        <v/>
      </c>
      <c r="CG20" s="177" t="str">
        <f t="shared" si="30"/>
        <v/>
      </c>
      <c r="CH20" s="177" t="str">
        <f t="shared" si="30"/>
        <v/>
      </c>
      <c r="CI20" s="177" t="str">
        <f t="shared" si="30"/>
        <v/>
      </c>
      <c r="CJ20" s="177" t="str">
        <f t="shared" si="30"/>
        <v/>
      </c>
      <c r="CK20" s="177" t="str">
        <f t="shared" si="30"/>
        <v/>
      </c>
      <c r="CL20" s="177" t="str">
        <f t="shared" si="30"/>
        <v/>
      </c>
      <c r="CM20" s="177" t="str">
        <f t="shared" si="30"/>
        <v/>
      </c>
      <c r="CN20" s="177" t="str">
        <f t="shared" si="30"/>
        <v/>
      </c>
      <c r="CO20" s="177" t="str">
        <f t="shared" si="30"/>
        <v/>
      </c>
      <c r="CP20" s="177" t="str">
        <f t="shared" si="30"/>
        <v/>
      </c>
      <c r="CQ20" s="177" t="str">
        <f t="shared" si="30"/>
        <v/>
      </c>
      <c r="CR20" s="177" t="str">
        <f t="shared" si="30"/>
        <v/>
      </c>
      <c r="CS20" s="177" t="str">
        <f t="shared" si="30"/>
        <v/>
      </c>
      <c r="CT20" s="177" t="str">
        <f t="shared" si="30"/>
        <v/>
      </c>
      <c r="CU20" s="177" t="str">
        <f t="shared" si="30"/>
        <v/>
      </c>
      <c r="CV20" s="177" t="str">
        <f t="shared" si="30"/>
        <v/>
      </c>
      <c r="CW20" s="177" t="str">
        <f t="shared" si="22"/>
        <v/>
      </c>
      <c r="CX20" s="177" t="str">
        <f t="shared" si="22"/>
        <v/>
      </c>
      <c r="CY20" s="177" t="str">
        <f t="shared" si="22"/>
        <v/>
      </c>
      <c r="CZ20" s="177" t="str">
        <f t="shared" si="22"/>
        <v/>
      </c>
      <c r="DA20" s="177" t="str">
        <f t="shared" si="22"/>
        <v/>
      </c>
      <c r="DB20" s="177" t="str">
        <f t="shared" si="22"/>
        <v/>
      </c>
      <c r="DC20" s="177" t="str">
        <f t="shared" si="22"/>
        <v/>
      </c>
      <c r="DD20" s="177" t="str">
        <f t="shared" si="22"/>
        <v/>
      </c>
      <c r="DE20" s="177" t="str">
        <f t="shared" si="22"/>
        <v/>
      </c>
      <c r="DF20" s="177" t="str">
        <f t="shared" si="22"/>
        <v/>
      </c>
      <c r="DG20" s="177" t="str">
        <f t="shared" si="22"/>
        <v/>
      </c>
      <c r="DH20" s="177" t="str">
        <f t="shared" si="22"/>
        <v/>
      </c>
      <c r="DI20" s="177" t="str">
        <f t="shared" si="22"/>
        <v/>
      </c>
      <c r="DJ20" s="177" t="str">
        <f t="shared" si="22"/>
        <v/>
      </c>
      <c r="DK20" s="177" t="str">
        <f t="shared" si="22"/>
        <v/>
      </c>
      <c r="DL20" s="177" t="str">
        <f t="shared" si="42"/>
        <v/>
      </c>
      <c r="DM20" s="177" t="str">
        <f t="shared" si="42"/>
        <v/>
      </c>
      <c r="DN20" s="177" t="str">
        <f t="shared" si="42"/>
        <v/>
      </c>
      <c r="DO20" s="177" t="str">
        <f t="shared" si="42"/>
        <v/>
      </c>
      <c r="DP20" s="177" t="str">
        <f t="shared" si="42"/>
        <v/>
      </c>
      <c r="DQ20" s="177" t="str">
        <f t="shared" si="42"/>
        <v/>
      </c>
      <c r="DR20" s="177" t="str">
        <f t="shared" si="42"/>
        <v/>
      </c>
      <c r="DS20" s="177" t="str">
        <f t="shared" si="42"/>
        <v/>
      </c>
      <c r="DT20" s="177" t="str">
        <f t="shared" si="42"/>
        <v/>
      </c>
      <c r="DU20" s="177" t="str">
        <f t="shared" si="42"/>
        <v/>
      </c>
      <c r="DV20" s="177" t="str">
        <f t="shared" si="42"/>
        <v/>
      </c>
      <c r="DW20" s="177" t="str">
        <f t="shared" si="42"/>
        <v/>
      </c>
      <c r="DX20" s="177" t="str">
        <f t="shared" si="42"/>
        <v/>
      </c>
      <c r="DY20" s="177" t="str">
        <f t="shared" si="42"/>
        <v/>
      </c>
      <c r="DZ20" s="177" t="str">
        <f t="shared" si="42"/>
        <v/>
      </c>
      <c r="EA20" s="177" t="str">
        <f t="shared" si="42"/>
        <v/>
      </c>
      <c r="EB20" s="177" t="str">
        <f t="shared" si="31"/>
        <v/>
      </c>
      <c r="EC20" s="177" t="str">
        <f t="shared" si="31"/>
        <v/>
      </c>
      <c r="ED20" s="177" t="str">
        <f t="shared" si="31"/>
        <v/>
      </c>
      <c r="EE20" s="177" t="str">
        <f t="shared" si="31"/>
        <v/>
      </c>
      <c r="EF20" s="177" t="str">
        <f t="shared" si="31"/>
        <v/>
      </c>
      <c r="EG20" s="177" t="str">
        <f t="shared" si="31"/>
        <v/>
      </c>
      <c r="EH20" s="177" t="str">
        <f t="shared" si="31"/>
        <v/>
      </c>
      <c r="EI20" s="177" t="str">
        <f t="shared" si="31"/>
        <v/>
      </c>
      <c r="EJ20" s="177" t="str">
        <f t="shared" si="31"/>
        <v/>
      </c>
      <c r="EK20" s="177" t="str">
        <f t="shared" si="31"/>
        <v/>
      </c>
      <c r="EL20" s="177" t="str">
        <f t="shared" si="31"/>
        <v/>
      </c>
      <c r="EM20" s="177" t="str">
        <f t="shared" si="31"/>
        <v/>
      </c>
      <c r="EN20" s="177" t="str">
        <f t="shared" si="31"/>
        <v/>
      </c>
      <c r="EO20" s="177" t="str">
        <f t="shared" si="31"/>
        <v/>
      </c>
      <c r="EP20" s="177" t="str">
        <f t="shared" si="32"/>
        <v/>
      </c>
      <c r="EQ20" s="177" t="str">
        <f t="shared" si="32"/>
        <v/>
      </c>
      <c r="ER20" s="177" t="str">
        <f t="shared" si="32"/>
        <v/>
      </c>
      <c r="ES20" s="177" t="str">
        <f t="shared" si="32"/>
        <v/>
      </c>
      <c r="ET20" s="177" t="str">
        <f t="shared" si="32"/>
        <v/>
      </c>
      <c r="EU20" s="177" t="str">
        <f t="shared" si="32"/>
        <v/>
      </c>
      <c r="EV20" s="177" t="str">
        <f t="shared" si="32"/>
        <v/>
      </c>
      <c r="EW20" s="177" t="str">
        <f t="shared" si="32"/>
        <v/>
      </c>
      <c r="EX20" s="177" t="str">
        <f t="shared" si="32"/>
        <v/>
      </c>
      <c r="EY20" s="177" t="str">
        <f t="shared" si="32"/>
        <v/>
      </c>
      <c r="EZ20" s="177" t="str">
        <f t="shared" si="32"/>
        <v/>
      </c>
      <c r="FA20" s="177" t="str">
        <f t="shared" si="32"/>
        <v/>
      </c>
      <c r="FB20" s="177" t="str">
        <f t="shared" si="32"/>
        <v/>
      </c>
      <c r="FC20" s="177" t="str">
        <f t="shared" si="32"/>
        <v/>
      </c>
      <c r="FD20" s="177" t="str">
        <f t="shared" si="32"/>
        <v/>
      </c>
      <c r="FE20" s="177" t="str">
        <f t="shared" si="32"/>
        <v/>
      </c>
      <c r="FF20" s="177" t="str">
        <f t="shared" si="33"/>
        <v/>
      </c>
      <c r="FG20" s="177" t="str">
        <f t="shared" si="33"/>
        <v/>
      </c>
      <c r="FH20" s="177" t="str">
        <f t="shared" si="33"/>
        <v/>
      </c>
      <c r="FI20" s="177" t="str">
        <f t="shared" si="33"/>
        <v/>
      </c>
      <c r="FJ20" s="177" t="str">
        <f t="shared" si="33"/>
        <v/>
      </c>
      <c r="FK20" s="177" t="str">
        <f t="shared" si="33"/>
        <v/>
      </c>
      <c r="FL20" s="177" t="str">
        <f t="shared" si="33"/>
        <v/>
      </c>
      <c r="FM20" s="177" t="str">
        <f t="shared" si="33"/>
        <v/>
      </c>
      <c r="FN20" s="177" t="str">
        <f t="shared" si="33"/>
        <v/>
      </c>
      <c r="FO20" s="177" t="str">
        <f t="shared" si="33"/>
        <v/>
      </c>
      <c r="FP20" s="177" t="str">
        <f t="shared" si="33"/>
        <v/>
      </c>
      <c r="FQ20" s="177" t="str">
        <f t="shared" si="33"/>
        <v/>
      </c>
      <c r="FR20" s="177" t="str">
        <f t="shared" si="33"/>
        <v/>
      </c>
      <c r="FS20" s="177" t="str">
        <f t="shared" si="33"/>
        <v/>
      </c>
      <c r="FT20" s="177" t="str">
        <f t="shared" si="33"/>
        <v/>
      </c>
      <c r="FU20" s="177" t="str">
        <f t="shared" si="33"/>
        <v/>
      </c>
      <c r="FV20" s="177" t="str">
        <f t="shared" si="34"/>
        <v/>
      </c>
      <c r="FW20" s="177" t="str">
        <f t="shared" si="34"/>
        <v/>
      </c>
      <c r="FX20" s="177" t="str">
        <f t="shared" si="34"/>
        <v/>
      </c>
      <c r="FY20" s="177" t="str">
        <f t="shared" si="34"/>
        <v/>
      </c>
      <c r="FZ20" s="177" t="str">
        <f t="shared" si="34"/>
        <v/>
      </c>
      <c r="GA20" s="177" t="str">
        <f t="shared" si="34"/>
        <v/>
      </c>
      <c r="GB20" s="177" t="str">
        <f t="shared" si="34"/>
        <v/>
      </c>
      <c r="GC20" s="177" t="str">
        <f t="shared" si="34"/>
        <v/>
      </c>
      <c r="GD20" s="177" t="str">
        <f t="shared" si="34"/>
        <v/>
      </c>
      <c r="GE20" s="177" t="str">
        <f t="shared" si="34"/>
        <v/>
      </c>
      <c r="GF20" s="177" t="str">
        <f t="shared" si="34"/>
        <v/>
      </c>
      <c r="GG20" s="177" t="str">
        <f t="shared" si="34"/>
        <v/>
      </c>
      <c r="GH20" s="177" t="str">
        <f t="shared" si="34"/>
        <v/>
      </c>
      <c r="GI20" s="177" t="str">
        <f t="shared" si="34"/>
        <v/>
      </c>
      <c r="GJ20" s="177" t="str">
        <f t="shared" si="34"/>
        <v/>
      </c>
      <c r="GK20" s="177" t="str">
        <f t="shared" si="34"/>
        <v/>
      </c>
      <c r="GL20" s="177" t="str">
        <f t="shared" si="35"/>
        <v/>
      </c>
      <c r="GM20" s="177" t="str">
        <f t="shared" si="35"/>
        <v/>
      </c>
      <c r="GN20" s="177" t="str">
        <f t="shared" si="35"/>
        <v/>
      </c>
      <c r="GO20" s="177" t="str">
        <f t="shared" si="35"/>
        <v/>
      </c>
      <c r="GP20" s="177" t="str">
        <f t="shared" si="35"/>
        <v/>
      </c>
      <c r="GQ20" s="177" t="str">
        <f t="shared" si="35"/>
        <v/>
      </c>
      <c r="GR20" s="177" t="str">
        <f t="shared" si="35"/>
        <v/>
      </c>
      <c r="GS20" s="177" t="str">
        <f t="shared" si="35"/>
        <v/>
      </c>
      <c r="GT20" s="177" t="str">
        <f t="shared" si="35"/>
        <v/>
      </c>
      <c r="GU20" s="177" t="str">
        <f t="shared" si="35"/>
        <v/>
      </c>
      <c r="GV20" s="177" t="str">
        <f t="shared" si="35"/>
        <v/>
      </c>
      <c r="GW20" s="177" t="str">
        <f t="shared" si="35"/>
        <v/>
      </c>
      <c r="GX20" s="177" t="str">
        <f t="shared" si="35"/>
        <v/>
      </c>
      <c r="GY20" s="177" t="str">
        <f t="shared" si="35"/>
        <v/>
      </c>
      <c r="GZ20" s="177" t="str">
        <f t="shared" si="35"/>
        <v/>
      </c>
      <c r="HA20" s="177" t="str">
        <f t="shared" si="35"/>
        <v/>
      </c>
      <c r="HB20" s="177" t="str">
        <f t="shared" si="36"/>
        <v/>
      </c>
      <c r="HC20" s="177" t="str">
        <f t="shared" si="36"/>
        <v/>
      </c>
      <c r="HD20" s="177" t="str">
        <f t="shared" si="36"/>
        <v/>
      </c>
      <c r="HE20" s="177" t="str">
        <f t="shared" si="36"/>
        <v/>
      </c>
      <c r="HF20" s="177" t="str">
        <f t="shared" si="36"/>
        <v/>
      </c>
      <c r="HG20" s="177" t="str">
        <f t="shared" si="36"/>
        <v/>
      </c>
      <c r="HH20" s="177" t="str">
        <f t="shared" si="36"/>
        <v/>
      </c>
      <c r="HI20" s="177" t="str">
        <f t="shared" si="36"/>
        <v/>
      </c>
      <c r="HJ20" s="177" t="str">
        <f t="shared" si="36"/>
        <v/>
      </c>
      <c r="HK20" s="177" t="str">
        <f t="shared" si="36"/>
        <v/>
      </c>
      <c r="HL20" s="177" t="str">
        <f t="shared" si="36"/>
        <v/>
      </c>
      <c r="HM20" s="177" t="str">
        <f t="shared" si="36"/>
        <v/>
      </c>
      <c r="HN20" s="177" t="str">
        <f t="shared" si="36"/>
        <v/>
      </c>
      <c r="HO20" s="177" t="str">
        <f t="shared" si="36"/>
        <v/>
      </c>
      <c r="HP20" s="177" t="str">
        <f t="shared" si="36"/>
        <v/>
      </c>
      <c r="HQ20" s="177" t="str">
        <f t="shared" si="36"/>
        <v/>
      </c>
      <c r="HR20" s="177" t="str">
        <f t="shared" si="37"/>
        <v/>
      </c>
      <c r="HS20" s="177" t="str">
        <f t="shared" si="37"/>
        <v/>
      </c>
      <c r="HT20" s="177" t="str">
        <f t="shared" si="37"/>
        <v/>
      </c>
      <c r="HU20" s="177" t="str">
        <f t="shared" si="37"/>
        <v/>
      </c>
      <c r="HV20" s="177" t="str">
        <f t="shared" si="37"/>
        <v/>
      </c>
      <c r="HW20" s="177" t="str">
        <f t="shared" si="37"/>
        <v/>
      </c>
      <c r="HX20" s="177" t="str">
        <f t="shared" si="37"/>
        <v/>
      </c>
      <c r="HY20" s="177" t="str">
        <f t="shared" si="37"/>
        <v/>
      </c>
      <c r="HZ20" s="177" t="str">
        <f t="shared" si="37"/>
        <v/>
      </c>
      <c r="IA20" s="192" t="str">
        <f t="shared" si="21"/>
        <v/>
      </c>
      <c r="IB20" s="193" t="e">
        <f t="shared" si="10"/>
        <v>#N/A</v>
      </c>
      <c r="IC20" s="193" t="e">
        <f t="shared" si="47"/>
        <v>#N/A</v>
      </c>
      <c r="ID20" s="193" t="e">
        <f t="shared" si="47"/>
        <v>#N/A</v>
      </c>
      <c r="IE20" s="193" t="e">
        <f t="shared" si="47"/>
        <v>#N/A</v>
      </c>
      <c r="IF20" s="193" t="e">
        <f t="shared" si="54"/>
        <v>#N/A</v>
      </c>
      <c r="IG20" s="193" t="e">
        <f t="shared" si="54"/>
        <v>#N/A</v>
      </c>
      <c r="IH20" s="193" t="e">
        <f t="shared" si="54"/>
        <v>#N/A</v>
      </c>
      <c r="II20" s="193" t="e">
        <f t="shared" si="54"/>
        <v>#N/A</v>
      </c>
      <c r="IJ20" s="193" t="e">
        <f t="shared" si="54"/>
        <v>#N/A</v>
      </c>
      <c r="IK20" s="193" t="e">
        <f t="shared" si="54"/>
        <v>#N/A</v>
      </c>
      <c r="IL20" s="193" t="e">
        <f t="shared" si="54"/>
        <v>#N/A</v>
      </c>
      <c r="IM20" s="193" t="e">
        <f t="shared" si="54"/>
        <v>#N/A</v>
      </c>
      <c r="IN20" s="193" t="e">
        <f t="shared" si="54"/>
        <v>#N/A</v>
      </c>
      <c r="IO20" s="193" t="e">
        <f t="shared" si="54"/>
        <v>#N/A</v>
      </c>
      <c r="IP20" s="193" t="e">
        <f t="shared" si="54"/>
        <v>#N/A</v>
      </c>
      <c r="IQ20" s="193" t="e">
        <f t="shared" si="54"/>
        <v>#N/A</v>
      </c>
      <c r="IR20" s="193" t="e">
        <f t="shared" si="54"/>
        <v>#N/A</v>
      </c>
      <c r="IS20" s="193" t="e">
        <f t="shared" si="54"/>
        <v>#N/A</v>
      </c>
      <c r="IT20" s="193" t="e">
        <f t="shared" si="54"/>
        <v>#N/A</v>
      </c>
      <c r="IU20" s="193" t="e">
        <f t="shared" si="50"/>
        <v>#N/A</v>
      </c>
      <c r="IV20" s="193" t="e">
        <f t="shared" si="50"/>
        <v>#N/A</v>
      </c>
      <c r="IW20" s="193" t="e">
        <f t="shared" si="50"/>
        <v>#N/A</v>
      </c>
      <c r="IX20" s="193" t="e">
        <f t="shared" si="50"/>
        <v>#N/A</v>
      </c>
      <c r="IY20" s="193" t="e">
        <f t="shared" si="50"/>
        <v>#N/A</v>
      </c>
      <c r="IZ20" s="193" t="e">
        <f t="shared" si="50"/>
        <v>#N/A</v>
      </c>
      <c r="JA20" s="193" t="e">
        <f t="shared" si="50"/>
        <v>#N/A</v>
      </c>
      <c r="JB20" s="193" t="e">
        <f t="shared" si="50"/>
        <v>#N/A</v>
      </c>
      <c r="JC20" s="193" t="e">
        <f t="shared" si="50"/>
        <v>#N/A</v>
      </c>
      <c r="JD20" s="193" t="e">
        <f t="shared" si="50"/>
        <v>#N/A</v>
      </c>
      <c r="JE20" s="193" t="e">
        <f t="shared" si="50"/>
        <v>#N/A</v>
      </c>
      <c r="JF20" s="193" t="e">
        <f t="shared" si="50"/>
        <v>#N/A</v>
      </c>
      <c r="JG20" s="193" t="e">
        <f t="shared" si="50"/>
        <v>#N/A</v>
      </c>
      <c r="JH20" s="193" t="e">
        <f t="shared" si="50"/>
        <v>#N/A</v>
      </c>
      <c r="JI20" s="193" t="e">
        <f t="shared" si="50"/>
        <v>#N/A</v>
      </c>
      <c r="JJ20" s="193" t="e">
        <f t="shared" si="50"/>
        <v>#N/A</v>
      </c>
      <c r="JK20" s="193" t="e">
        <f t="shared" si="50"/>
        <v>#N/A</v>
      </c>
      <c r="JL20" s="193" t="e">
        <f t="shared" si="50"/>
        <v>#N/A</v>
      </c>
      <c r="JM20" s="193" t="e">
        <f t="shared" si="50"/>
        <v>#N/A</v>
      </c>
      <c r="JN20" s="193" t="e">
        <f t="shared" si="50"/>
        <v>#N/A</v>
      </c>
      <c r="JO20" s="193" t="e">
        <f t="shared" si="50"/>
        <v>#N/A</v>
      </c>
      <c r="JP20" s="193" t="e">
        <f t="shared" si="50"/>
        <v>#N/A</v>
      </c>
      <c r="JQ20" s="193" t="e">
        <f t="shared" si="50"/>
        <v>#N/A</v>
      </c>
      <c r="JR20" s="193" t="e">
        <f t="shared" si="50"/>
        <v>#N/A</v>
      </c>
      <c r="JS20" s="193" t="e">
        <f t="shared" si="50"/>
        <v>#N/A</v>
      </c>
      <c r="JT20" s="193" t="e">
        <f t="shared" si="50"/>
        <v>#N/A</v>
      </c>
      <c r="JU20" s="193" t="e">
        <f t="shared" si="50"/>
        <v>#N/A</v>
      </c>
      <c r="JV20" s="193" t="e">
        <f t="shared" si="50"/>
        <v>#N/A</v>
      </c>
      <c r="JW20" s="193" t="e">
        <f t="shared" si="50"/>
        <v>#N/A</v>
      </c>
      <c r="JX20" s="193" t="e">
        <f t="shared" si="50"/>
        <v>#N/A</v>
      </c>
      <c r="JY20" s="193" t="e">
        <f t="shared" si="50"/>
        <v>#N/A</v>
      </c>
      <c r="JZ20" s="193" t="e">
        <f t="shared" si="50"/>
        <v>#N/A</v>
      </c>
      <c r="KA20" s="193" t="e">
        <f t="shared" si="50"/>
        <v>#N/A</v>
      </c>
      <c r="KB20" s="193" t="e">
        <f t="shared" si="50"/>
        <v>#N/A</v>
      </c>
      <c r="KC20" s="193" t="e">
        <f t="shared" si="50"/>
        <v>#N/A</v>
      </c>
      <c r="KD20" s="193" t="e">
        <f t="shared" si="50"/>
        <v>#N/A</v>
      </c>
      <c r="KE20" s="193" t="e">
        <f t="shared" si="50"/>
        <v>#N/A</v>
      </c>
      <c r="KF20" s="193" t="e">
        <f t="shared" si="50"/>
        <v>#N/A</v>
      </c>
      <c r="KG20" s="193" t="e">
        <f t="shared" si="50"/>
        <v>#N/A</v>
      </c>
      <c r="KH20" s="193" t="e">
        <f t="shared" si="50"/>
        <v>#N/A</v>
      </c>
      <c r="KI20" s="193" t="e">
        <f t="shared" si="50"/>
        <v>#N/A</v>
      </c>
      <c r="KJ20" s="193" t="e">
        <f t="shared" si="50"/>
        <v>#N/A</v>
      </c>
      <c r="KK20" s="193" t="e">
        <f t="shared" si="50"/>
        <v>#N/A</v>
      </c>
      <c r="KL20" s="193" t="e">
        <f t="shared" si="50"/>
        <v>#N/A</v>
      </c>
      <c r="KM20" s="193" t="e">
        <f t="shared" si="50"/>
        <v>#N/A</v>
      </c>
      <c r="KN20" s="193" t="e">
        <f t="shared" si="24"/>
        <v>#N/A</v>
      </c>
      <c r="KO20" s="193" t="e">
        <f t="shared" si="48"/>
        <v>#N/A</v>
      </c>
      <c r="KP20" s="193" t="e">
        <f t="shared" si="48"/>
        <v>#N/A</v>
      </c>
      <c r="KQ20" s="193" t="e">
        <f t="shared" si="48"/>
        <v>#N/A</v>
      </c>
      <c r="KR20" s="193" t="e">
        <f t="shared" si="55"/>
        <v>#N/A</v>
      </c>
      <c r="KS20" s="193" t="e">
        <f t="shared" si="55"/>
        <v>#N/A</v>
      </c>
      <c r="KT20" s="193" t="e">
        <f t="shared" si="55"/>
        <v>#N/A</v>
      </c>
      <c r="KU20" s="193" t="e">
        <f t="shared" si="55"/>
        <v>#N/A</v>
      </c>
      <c r="KV20" s="193" t="e">
        <f t="shared" si="55"/>
        <v>#N/A</v>
      </c>
      <c r="KW20" s="193" t="e">
        <f t="shared" si="55"/>
        <v>#N/A</v>
      </c>
      <c r="KX20" s="193" t="e">
        <f t="shared" si="55"/>
        <v>#N/A</v>
      </c>
      <c r="KY20" s="193" t="e">
        <f t="shared" si="55"/>
        <v>#N/A</v>
      </c>
      <c r="KZ20" s="193" t="e">
        <f t="shared" si="55"/>
        <v>#N/A</v>
      </c>
      <c r="LA20" s="193" t="e">
        <f t="shared" si="55"/>
        <v>#N/A</v>
      </c>
      <c r="LB20" s="193" t="e">
        <f t="shared" si="55"/>
        <v>#N/A</v>
      </c>
      <c r="LC20" s="193" t="e">
        <f t="shared" si="55"/>
        <v>#N/A</v>
      </c>
      <c r="LD20" s="193" t="e">
        <f t="shared" si="55"/>
        <v>#N/A</v>
      </c>
      <c r="LE20" s="193" t="e">
        <f t="shared" si="55"/>
        <v>#N/A</v>
      </c>
      <c r="LF20" s="193" t="e">
        <f t="shared" si="55"/>
        <v>#N/A</v>
      </c>
      <c r="LG20" s="193" t="e">
        <f t="shared" si="51"/>
        <v>#N/A</v>
      </c>
      <c r="LH20" s="193" t="e">
        <f t="shared" si="51"/>
        <v>#N/A</v>
      </c>
      <c r="LI20" s="193" t="e">
        <f t="shared" si="51"/>
        <v>#N/A</v>
      </c>
      <c r="LJ20" s="193" t="e">
        <f t="shared" si="51"/>
        <v>#N/A</v>
      </c>
      <c r="LK20" s="193" t="e">
        <f t="shared" si="51"/>
        <v>#N/A</v>
      </c>
      <c r="LL20" s="193" t="e">
        <f t="shared" si="51"/>
        <v>#N/A</v>
      </c>
      <c r="LM20" s="193" t="e">
        <f t="shared" si="51"/>
        <v>#N/A</v>
      </c>
      <c r="LN20" s="193" t="e">
        <f t="shared" si="51"/>
        <v>#N/A</v>
      </c>
      <c r="LO20" s="193" t="e">
        <f t="shared" si="51"/>
        <v>#N/A</v>
      </c>
      <c r="LP20" s="193" t="e">
        <f t="shared" si="51"/>
        <v>#N/A</v>
      </c>
      <c r="LQ20" s="193" t="e">
        <f t="shared" si="51"/>
        <v>#N/A</v>
      </c>
      <c r="LR20" s="193" t="e">
        <f t="shared" si="51"/>
        <v>#N/A</v>
      </c>
      <c r="LS20" s="193" t="e">
        <f t="shared" si="51"/>
        <v>#N/A</v>
      </c>
      <c r="LT20" s="193" t="e">
        <f t="shared" si="51"/>
        <v>#N/A</v>
      </c>
      <c r="LU20" s="193" t="e">
        <f t="shared" si="51"/>
        <v>#N/A</v>
      </c>
      <c r="LV20" s="193" t="e">
        <f t="shared" si="51"/>
        <v>#N/A</v>
      </c>
      <c r="LW20" s="193" t="e">
        <f t="shared" si="51"/>
        <v>#N/A</v>
      </c>
      <c r="LX20" s="193" t="e">
        <f t="shared" si="51"/>
        <v>#N/A</v>
      </c>
      <c r="LY20" s="193" t="e">
        <f t="shared" si="51"/>
        <v>#N/A</v>
      </c>
      <c r="LZ20" s="193" t="e">
        <f t="shared" si="51"/>
        <v>#N/A</v>
      </c>
      <c r="MA20" s="193" t="e">
        <f t="shared" si="51"/>
        <v>#N/A</v>
      </c>
      <c r="MB20" s="193" t="e">
        <f t="shared" si="51"/>
        <v>#N/A</v>
      </c>
      <c r="MC20" s="193" t="e">
        <f t="shared" si="51"/>
        <v>#N/A</v>
      </c>
      <c r="MD20" s="193" t="e">
        <f t="shared" si="51"/>
        <v>#N/A</v>
      </c>
      <c r="ME20" s="193" t="e">
        <f t="shared" si="51"/>
        <v>#N/A</v>
      </c>
      <c r="MF20" s="193" t="e">
        <f t="shared" si="51"/>
        <v>#N/A</v>
      </c>
      <c r="MG20" s="193" t="e">
        <f t="shared" si="51"/>
        <v>#N/A</v>
      </c>
      <c r="MH20" s="193" t="e">
        <f t="shared" si="51"/>
        <v>#N/A</v>
      </c>
      <c r="MI20" s="193" t="e">
        <f t="shared" si="51"/>
        <v>#N/A</v>
      </c>
      <c r="MJ20" s="193" t="e">
        <f t="shared" si="51"/>
        <v>#N/A</v>
      </c>
      <c r="MK20" s="193" t="e">
        <f t="shared" si="51"/>
        <v>#N/A</v>
      </c>
      <c r="ML20" s="193" t="e">
        <f t="shared" si="51"/>
        <v>#N/A</v>
      </c>
      <c r="MM20" s="193" t="e">
        <f t="shared" si="51"/>
        <v>#N/A</v>
      </c>
      <c r="MN20" s="193" t="e">
        <f t="shared" si="51"/>
        <v>#N/A</v>
      </c>
      <c r="MO20" s="193" t="e">
        <f t="shared" si="51"/>
        <v>#N/A</v>
      </c>
      <c r="MP20" s="193" t="e">
        <f t="shared" si="51"/>
        <v>#N/A</v>
      </c>
      <c r="MQ20" s="193" t="e">
        <f t="shared" si="51"/>
        <v>#N/A</v>
      </c>
      <c r="MR20" s="193" t="e">
        <f t="shared" si="51"/>
        <v>#N/A</v>
      </c>
      <c r="MS20" s="193" t="e">
        <f t="shared" si="51"/>
        <v>#N/A</v>
      </c>
      <c r="MT20" s="193" t="e">
        <f t="shared" si="51"/>
        <v>#N/A</v>
      </c>
      <c r="MU20" s="193" t="e">
        <f t="shared" si="51"/>
        <v>#N/A</v>
      </c>
      <c r="MV20" s="193" t="e">
        <f t="shared" si="51"/>
        <v>#N/A</v>
      </c>
      <c r="MW20" s="193" t="e">
        <f t="shared" si="51"/>
        <v>#N/A</v>
      </c>
      <c r="MX20" s="193" t="e">
        <f t="shared" si="51"/>
        <v>#N/A</v>
      </c>
      <c r="MY20" s="193" t="e">
        <f t="shared" si="51"/>
        <v>#N/A</v>
      </c>
      <c r="MZ20" s="193" t="e">
        <f t="shared" si="25"/>
        <v>#N/A</v>
      </c>
      <c r="NA20" s="193" t="e">
        <f t="shared" si="49"/>
        <v>#N/A</v>
      </c>
      <c r="NB20" s="193" t="e">
        <f t="shared" si="49"/>
        <v>#N/A</v>
      </c>
      <c r="NC20" s="193" t="e">
        <f t="shared" si="49"/>
        <v>#N/A</v>
      </c>
      <c r="ND20" s="193" t="e">
        <f t="shared" si="56"/>
        <v>#N/A</v>
      </c>
      <c r="NE20" s="193" t="e">
        <f t="shared" si="56"/>
        <v>#N/A</v>
      </c>
      <c r="NF20" s="193" t="e">
        <f t="shared" si="56"/>
        <v>#N/A</v>
      </c>
      <c r="NG20" s="193" t="e">
        <f t="shared" si="56"/>
        <v>#N/A</v>
      </c>
      <c r="NH20" s="193" t="e">
        <f t="shared" si="56"/>
        <v>#N/A</v>
      </c>
      <c r="NI20" s="193" t="e">
        <f t="shared" si="56"/>
        <v>#N/A</v>
      </c>
      <c r="NJ20" s="193" t="e">
        <f t="shared" si="56"/>
        <v>#N/A</v>
      </c>
      <c r="NK20" s="193" t="e">
        <f t="shared" si="56"/>
        <v>#N/A</v>
      </c>
      <c r="NL20" s="193" t="e">
        <f t="shared" si="56"/>
        <v>#N/A</v>
      </c>
      <c r="NM20" s="193" t="e">
        <f t="shared" si="56"/>
        <v>#N/A</v>
      </c>
      <c r="NN20" s="193" t="e">
        <f t="shared" si="56"/>
        <v>#N/A</v>
      </c>
      <c r="NO20" s="193" t="e">
        <f t="shared" si="56"/>
        <v>#N/A</v>
      </c>
      <c r="NP20" s="193" t="e">
        <f t="shared" si="56"/>
        <v>#N/A</v>
      </c>
      <c r="NQ20" s="193" t="e">
        <f t="shared" si="56"/>
        <v>#N/A</v>
      </c>
      <c r="NR20" s="193" t="e">
        <f t="shared" si="56"/>
        <v>#N/A</v>
      </c>
      <c r="NS20" s="193" t="e">
        <f t="shared" si="52"/>
        <v>#N/A</v>
      </c>
      <c r="NT20" s="193" t="e">
        <f t="shared" si="52"/>
        <v>#N/A</v>
      </c>
      <c r="NU20" s="193" t="e">
        <f t="shared" si="52"/>
        <v>#N/A</v>
      </c>
      <c r="NV20" s="193" t="e">
        <f t="shared" si="52"/>
        <v>#N/A</v>
      </c>
      <c r="NW20" s="193" t="e">
        <f t="shared" si="52"/>
        <v>#N/A</v>
      </c>
      <c r="NX20" s="193" t="e">
        <f t="shared" si="52"/>
        <v>#N/A</v>
      </c>
      <c r="NY20" s="193" t="e">
        <f t="shared" si="52"/>
        <v>#N/A</v>
      </c>
      <c r="NZ20" s="193" t="e">
        <f t="shared" si="52"/>
        <v>#N/A</v>
      </c>
      <c r="OA20" s="193" t="e">
        <f t="shared" si="52"/>
        <v>#N/A</v>
      </c>
      <c r="OB20" s="193" t="e">
        <f t="shared" si="52"/>
        <v>#N/A</v>
      </c>
      <c r="OC20" s="193" t="e">
        <f t="shared" si="52"/>
        <v>#N/A</v>
      </c>
      <c r="OD20" s="193" t="e">
        <f t="shared" si="52"/>
        <v>#N/A</v>
      </c>
      <c r="OE20" s="193" t="e">
        <f t="shared" si="52"/>
        <v>#N/A</v>
      </c>
      <c r="OF20" s="193" t="e">
        <f t="shared" si="52"/>
        <v>#N/A</v>
      </c>
      <c r="OG20" s="193" t="e">
        <f t="shared" si="52"/>
        <v>#N/A</v>
      </c>
      <c r="OH20" s="193" t="e">
        <f t="shared" si="52"/>
        <v>#N/A</v>
      </c>
      <c r="OI20" s="193" t="e">
        <f t="shared" si="52"/>
        <v>#N/A</v>
      </c>
      <c r="OJ20" s="193" t="e">
        <f t="shared" si="52"/>
        <v>#N/A</v>
      </c>
      <c r="OK20" s="193" t="e">
        <f t="shared" si="52"/>
        <v>#N/A</v>
      </c>
      <c r="OL20" s="193" t="e">
        <f t="shared" si="52"/>
        <v>#N/A</v>
      </c>
      <c r="OM20" s="193" t="e">
        <f t="shared" si="52"/>
        <v>#N/A</v>
      </c>
      <c r="ON20" s="193" t="e">
        <f t="shared" si="52"/>
        <v>#N/A</v>
      </c>
      <c r="OO20" s="193" t="e">
        <f t="shared" si="52"/>
        <v>#N/A</v>
      </c>
      <c r="OP20" s="193" t="e">
        <f t="shared" si="52"/>
        <v>#N/A</v>
      </c>
      <c r="OQ20" s="193" t="e">
        <f t="shared" si="52"/>
        <v>#N/A</v>
      </c>
      <c r="OR20" s="193" t="e">
        <f t="shared" si="52"/>
        <v>#N/A</v>
      </c>
      <c r="OS20" s="193" t="e">
        <f t="shared" si="52"/>
        <v>#N/A</v>
      </c>
      <c r="OT20" s="193" t="e">
        <f t="shared" si="52"/>
        <v>#N/A</v>
      </c>
      <c r="OU20" s="193" t="e">
        <f t="shared" si="52"/>
        <v>#N/A</v>
      </c>
      <c r="OV20" s="193" t="e">
        <f t="shared" si="52"/>
        <v>#N/A</v>
      </c>
      <c r="OW20" s="193" t="e">
        <f t="shared" si="52"/>
        <v>#N/A</v>
      </c>
      <c r="OX20" s="193" t="e">
        <f t="shared" si="52"/>
        <v>#N/A</v>
      </c>
      <c r="OY20" s="193" t="e">
        <f t="shared" si="52"/>
        <v>#N/A</v>
      </c>
      <c r="OZ20" s="193" t="e">
        <f t="shared" si="52"/>
        <v>#N/A</v>
      </c>
      <c r="PA20" s="193" t="e">
        <f t="shared" si="52"/>
        <v>#N/A</v>
      </c>
      <c r="PB20" s="193" t="e">
        <f t="shared" si="52"/>
        <v>#N/A</v>
      </c>
      <c r="PC20" s="193" t="e">
        <f t="shared" si="52"/>
        <v>#N/A</v>
      </c>
      <c r="PD20" s="193" t="e">
        <f t="shared" si="52"/>
        <v>#N/A</v>
      </c>
      <c r="PE20" s="193" t="e">
        <f t="shared" si="52"/>
        <v>#N/A</v>
      </c>
      <c r="PF20" s="193" t="e">
        <f t="shared" si="52"/>
        <v>#N/A</v>
      </c>
      <c r="PG20" s="193" t="e">
        <f t="shared" si="52"/>
        <v>#N/A</v>
      </c>
      <c r="PH20" s="193" t="e">
        <f t="shared" si="52"/>
        <v>#N/A</v>
      </c>
      <c r="PI20" s="193" t="e">
        <f t="shared" si="52"/>
        <v>#N/A</v>
      </c>
      <c r="PJ20" s="193" t="e">
        <f t="shared" si="52"/>
        <v>#N/A</v>
      </c>
      <c r="PK20" s="193" t="e">
        <f t="shared" si="52"/>
        <v>#N/A</v>
      </c>
      <c r="PL20" s="193" t="e">
        <f t="shared" si="26"/>
        <v>#N/A</v>
      </c>
      <c r="PM20" s="193" t="e">
        <f t="shared" ref="PM20:PT35" si="57">IF(ISNONTEXT($Q20),IF($G20="R",_xlfn.BETA.DIST(HT20,$M20,$N20,FALSE,$B20,$D20),_xlfn.BETA.DIST(HT20,$N20,$M20,FALSE,$B20,$D20)),NA())</f>
        <v>#N/A</v>
      </c>
      <c r="PN20" s="193" t="e">
        <f t="shared" si="57"/>
        <v>#N/A</v>
      </c>
      <c r="PO20" s="193" t="e">
        <f t="shared" si="57"/>
        <v>#N/A</v>
      </c>
      <c r="PP20" s="193" t="e">
        <f t="shared" si="57"/>
        <v>#N/A</v>
      </c>
      <c r="PQ20" s="193" t="e">
        <f t="shared" si="57"/>
        <v>#N/A</v>
      </c>
      <c r="PR20" s="193" t="e">
        <f t="shared" si="57"/>
        <v>#N/A</v>
      </c>
      <c r="PS20" s="193" t="e">
        <f t="shared" si="57"/>
        <v>#N/A</v>
      </c>
      <c r="PT20" s="193" t="e">
        <f t="shared" si="57"/>
        <v>#N/A</v>
      </c>
    </row>
    <row r="21" spans="1:436" hidden="1" x14ac:dyDescent="0.45">
      <c r="A21" s="20">
        <v>18</v>
      </c>
      <c r="B21" s="115"/>
      <c r="C21" s="115"/>
      <c r="D21" s="115"/>
      <c r="E21" s="110" t="str">
        <f t="shared" si="15"/>
        <v/>
      </c>
      <c r="F21" s="21" t="str">
        <f t="shared" si="16"/>
        <v/>
      </c>
      <c r="G21" s="22" t="str">
        <f t="shared" si="17"/>
        <v/>
      </c>
      <c r="H21" s="23" t="str">
        <f>IF(F21="","",IF(OR($F21&lt;Skew!$B$3,$F21=Skew!$B$3),IF($F21&gt;Skew!$C$3,Skew!$A$3,IF($F21&gt;Skew!$C$4,Skew!$A$4,IF($F21&gt;Skew!$C$5,Skew!$A$5,IF($F21&gt;Skew!$C$6,Skew!$A$6,IF($F21&gt;Skew!$C$7,Skew!$A$7,IF($F21&gt;Skew!$C$8,Skew!$A$8,IF($F21&gt;Skew!$C$9,Skew!$A$9,IF($F21&gt;Skew!$C$10,Skew!$A$10,IF($F21&gt;Skew!$C$11,Skew!$A$11,IF($F21&gt;Skew!$C$12,Skew!$A$12,IF($F21&gt;Skew!$C$13,Skew!$A$13,IF($F21&gt;Skew!$C$14,Skew!$A$14,IF($F21&gt;Skew!$C$15,Skew!$A$15,IF($F21&gt;Skew!$C$16,Skew!$A$16,Skew!$A$17)
)))))))))))))))</f>
        <v/>
      </c>
      <c r="I21" s="22" t="str">
        <f>IF(F21="","",MATCH(H21,Skew!$A$3:$A$17,0))</f>
        <v/>
      </c>
      <c r="J21" s="22" t="str">
        <f t="shared" si="0"/>
        <v/>
      </c>
      <c r="K21" s="24"/>
      <c r="L21" s="22" t="str">
        <f>IF(OR(F21="",K21=""),"",MATCH(K21,Confidence!$A$3:$A$12,0))</f>
        <v/>
      </c>
      <c r="M21" s="25" t="str">
        <f t="shared" si="1"/>
        <v/>
      </c>
      <c r="N21" s="25" t="str">
        <f t="shared" si="2"/>
        <v/>
      </c>
      <c r="O21" s="22"/>
      <c r="P21" s="102" t="str">
        <f t="shared" si="3"/>
        <v/>
      </c>
      <c r="Q21" s="102" t="str">
        <f t="shared" si="4"/>
        <v/>
      </c>
      <c r="R21" s="37" t="str">
        <f t="shared" si="5"/>
        <v/>
      </c>
      <c r="S21" s="115"/>
      <c r="T21" s="204" t="str">
        <f>IF(AND(B21&gt;0,C21&gt;0,D21&gt;0,M21&gt;0,N21&gt;0,S21&gt;0,NOT(K21="")),ABS(VLOOKUP($S$1,VLookups!$A$30:$B$31,2,FALSE)-_xlfn.BETA.DIST(S21,IF(G21="L",N21,M21),IF(G21="L",M21,N21),TRUE,B21,D21)),"")</f>
        <v/>
      </c>
      <c r="U21" s="112" t="str">
        <f>IF(OR($M21="",$N21=""),"",_xlfn.BETA.INV(ABS(VLOOKUP($S$1,VLookups!$A$30:$B$31,2,FALSE)-U$3),IF($G21="L",$N21,$M21),IF($G21="L",$M21,$N21),$B21,$D21))</f>
        <v/>
      </c>
      <c r="V21" s="113" t="str">
        <f>IF(OR($M21="",$N21=""),"",_xlfn.BETA.INV(ABS(VLOOKUP($S$1,VLookups!$A$30:$B$31,2,FALSE)-V$3),IF($G21="L",$N21,$M21),IF($G21="L",$M21,$N21),$B21,$D21))</f>
        <v/>
      </c>
      <c r="W21" s="112" t="str">
        <f>IF(OR($M21="",$N21=""),"",_xlfn.BETA.INV(ABS(VLOOKUP($S$1,VLookups!$A$30:$B$31,2,FALSE)-W$3),IF($G21="L",$N21,$M21),IF($G21="L",$M21,$N21),$B21,$D21))</f>
        <v/>
      </c>
      <c r="X21" s="113" t="str">
        <f>IF(OR($M21="",$N21=""),"",_xlfn.BETA.INV(ABS(VLOOKUP($S$1,VLookups!$A$30:$B$31,2,FALSE)-X$3),IF($G21="L",$N21,$M21),IF($G21="L",$M21,$N21),$B21,$D21))</f>
        <v/>
      </c>
      <c r="Y21" s="112" t="str">
        <f>IF(OR($M21="",$N21=""),"",_xlfn.BETA.INV(ABS(VLOOKUP($S$1,VLookups!$A$30:$B$31,2,FALSE)-Y$3),IF($G21="L",$N21,$M21),IF($G21="L",$M21,$N21),$B21,$D21))</f>
        <v/>
      </c>
      <c r="Z21" s="113" t="str">
        <f>IF(OR($M21="",$N21=""),"",_xlfn.BETA.INV(ABS(VLOOKUP($S$1,VLookups!$A$30:$B$31,2,FALSE)-Z$3),IF($G21="L",$N21,$M21),IF($G21="L",$M21,$N21),$B21,$D21))</f>
        <v/>
      </c>
      <c r="AA21" s="112" t="str">
        <f>IF(OR($M21="",$N21=""),"",_xlfn.BETA.INV(ABS(VLOOKUP($S$1,VLookups!$A$30:$B$31,2,FALSE)-AA$3),IF($G21="L",$N21,$M21),IF($G21="L",$M21,$N21),$B21,$D21))</f>
        <v/>
      </c>
      <c r="AB21" s="113" t="str">
        <f>IF(OR($M21="",$N21=""),"",_xlfn.BETA.INV(ABS(VLOOKUP($S$1,VLookups!$A$30:$B$31,2,FALSE)-AB$3),IF($G21="L",$N21,$M21),IF($G21="L",$M21,$N21),$B21,$D21))</f>
        <v/>
      </c>
      <c r="AC21" s="112" t="str">
        <f>IF(OR($M21="",$N21=""),"",_xlfn.BETA.INV(ABS(VLOOKUP($S$1,VLookups!$A$30:$B$31,2,FALSE)-AC$3),IF($G21="L",$N21,$M21),IF($G21="L",$M21,$N21),$B21,$D21))</f>
        <v/>
      </c>
      <c r="AD21" s="113" t="str">
        <f>IF(OR($M21="",$N21=""),"",_xlfn.BETA.INV(ABS(VLOOKUP($S$1,VLookups!$A$30:$B$31,2,FALSE)-AD$3),IF($G21="L",$N21,$M21),IF($G21="L",$M21,$N21),$B21,$D21))</f>
        <v/>
      </c>
      <c r="AE21" s="112" t="str">
        <f>IF(OR($M21="",$N21=""),"",_xlfn.BETA.INV(ABS(VLOOKUP($S$1,VLookups!$A$30:$B$31,2,FALSE)-AE$3),IF($G21="L",$N21,$M21),IF($G21="L",$M21,$N21),$B21,$D21))</f>
        <v/>
      </c>
      <c r="AF21" s="113" t="str">
        <f>IF(OR($M21="",$N21=""),"",_xlfn.BETA.INV(ABS(VLOOKUP($S$1,VLookups!$A$30:$B$31,2,FALSE)-AF$3),IF($G21="L",$N21,$M21),IF($G21="L",$M21,$N21),$B21,$D21))</f>
        <v/>
      </c>
      <c r="AG21" s="15"/>
      <c r="AH21" s="194" t="str">
        <f t="shared" si="18"/>
        <v/>
      </c>
      <c r="AI21" s="192" t="str">
        <f t="shared" si="19"/>
        <v/>
      </c>
      <c r="AJ21" s="177" t="str">
        <f t="shared" ref="AJ21:AJ24" si="58">IF(ISNONTEXT($AH21),AI21+$AH21,"")</f>
        <v/>
      </c>
      <c r="AK21" s="177" t="str">
        <f t="shared" si="27"/>
        <v/>
      </c>
      <c r="AL21" s="177" t="str">
        <f t="shared" si="27"/>
        <v/>
      </c>
      <c r="AM21" s="177" t="str">
        <f t="shared" si="27"/>
        <v/>
      </c>
      <c r="AN21" s="177" t="str">
        <f t="shared" si="27"/>
        <v/>
      </c>
      <c r="AO21" s="177" t="str">
        <f t="shared" si="27"/>
        <v/>
      </c>
      <c r="AP21" s="177" t="str">
        <f t="shared" si="27"/>
        <v/>
      </c>
      <c r="AQ21" s="177" t="str">
        <f t="shared" si="27"/>
        <v/>
      </c>
      <c r="AR21" s="177" t="str">
        <f t="shared" si="27"/>
        <v/>
      </c>
      <c r="AS21" s="177" t="str">
        <f t="shared" si="27"/>
        <v/>
      </c>
      <c r="AT21" s="177" t="str">
        <f t="shared" si="27"/>
        <v/>
      </c>
      <c r="AU21" s="177" t="str">
        <f t="shared" si="27"/>
        <v/>
      </c>
      <c r="AV21" s="177" t="str">
        <f t="shared" si="27"/>
        <v/>
      </c>
      <c r="AW21" s="177" t="str">
        <f t="shared" si="27"/>
        <v/>
      </c>
      <c r="AX21" s="177" t="str">
        <f t="shared" si="27"/>
        <v/>
      </c>
      <c r="AY21" s="177" t="str">
        <f t="shared" si="27"/>
        <v/>
      </c>
      <c r="AZ21" s="177" t="str">
        <f t="shared" si="27"/>
        <v/>
      </c>
      <c r="BA21" s="177" t="str">
        <f t="shared" si="28"/>
        <v/>
      </c>
      <c r="BB21" s="177" t="str">
        <f t="shared" si="28"/>
        <v/>
      </c>
      <c r="BC21" s="177" t="str">
        <f t="shared" si="28"/>
        <v/>
      </c>
      <c r="BD21" s="177" t="str">
        <f t="shared" si="28"/>
        <v/>
      </c>
      <c r="BE21" s="177" t="str">
        <f t="shared" si="28"/>
        <v/>
      </c>
      <c r="BF21" s="177" t="str">
        <f t="shared" si="28"/>
        <v/>
      </c>
      <c r="BG21" s="177" t="str">
        <f t="shared" si="28"/>
        <v/>
      </c>
      <c r="BH21" s="177" t="str">
        <f t="shared" si="28"/>
        <v/>
      </c>
      <c r="BI21" s="177" t="str">
        <f t="shared" si="28"/>
        <v/>
      </c>
      <c r="BJ21" s="177" t="str">
        <f t="shared" si="28"/>
        <v/>
      </c>
      <c r="BK21" s="177" t="str">
        <f t="shared" si="28"/>
        <v/>
      </c>
      <c r="BL21" s="177" t="str">
        <f t="shared" si="28"/>
        <v/>
      </c>
      <c r="BM21" s="177" t="str">
        <f t="shared" si="28"/>
        <v/>
      </c>
      <c r="BN21" s="177" t="str">
        <f t="shared" si="28"/>
        <v/>
      </c>
      <c r="BO21" s="177" t="str">
        <f t="shared" si="28"/>
        <v/>
      </c>
      <c r="BP21" s="177" t="str">
        <f t="shared" si="28"/>
        <v/>
      </c>
      <c r="BQ21" s="177" t="str">
        <f t="shared" si="29"/>
        <v/>
      </c>
      <c r="BR21" s="177" t="str">
        <f t="shared" si="29"/>
        <v/>
      </c>
      <c r="BS21" s="177" t="str">
        <f t="shared" si="29"/>
        <v/>
      </c>
      <c r="BT21" s="177" t="str">
        <f t="shared" si="29"/>
        <v/>
      </c>
      <c r="BU21" s="177" t="str">
        <f t="shared" si="29"/>
        <v/>
      </c>
      <c r="BV21" s="177" t="str">
        <f t="shared" si="29"/>
        <v/>
      </c>
      <c r="BW21" s="177" t="str">
        <f t="shared" si="29"/>
        <v/>
      </c>
      <c r="BX21" s="177" t="str">
        <f t="shared" si="29"/>
        <v/>
      </c>
      <c r="BY21" s="177" t="str">
        <f t="shared" si="29"/>
        <v/>
      </c>
      <c r="BZ21" s="177" t="str">
        <f t="shared" si="29"/>
        <v/>
      </c>
      <c r="CA21" s="177" t="str">
        <f t="shared" si="29"/>
        <v/>
      </c>
      <c r="CB21" s="177" t="str">
        <f t="shared" si="29"/>
        <v/>
      </c>
      <c r="CC21" s="177" t="str">
        <f t="shared" si="29"/>
        <v/>
      </c>
      <c r="CD21" s="177" t="str">
        <f t="shared" si="29"/>
        <v/>
      </c>
      <c r="CE21" s="177" t="str">
        <f t="shared" si="29"/>
        <v/>
      </c>
      <c r="CF21" s="177" t="str">
        <f t="shared" si="29"/>
        <v/>
      </c>
      <c r="CG21" s="177" t="str">
        <f t="shared" si="30"/>
        <v/>
      </c>
      <c r="CH21" s="177" t="str">
        <f t="shared" si="30"/>
        <v/>
      </c>
      <c r="CI21" s="177" t="str">
        <f t="shared" si="30"/>
        <v/>
      </c>
      <c r="CJ21" s="177" t="str">
        <f t="shared" si="30"/>
        <v/>
      </c>
      <c r="CK21" s="177" t="str">
        <f t="shared" si="30"/>
        <v/>
      </c>
      <c r="CL21" s="177" t="str">
        <f t="shared" si="30"/>
        <v/>
      </c>
      <c r="CM21" s="177" t="str">
        <f t="shared" si="30"/>
        <v/>
      </c>
      <c r="CN21" s="177" t="str">
        <f t="shared" si="30"/>
        <v/>
      </c>
      <c r="CO21" s="177" t="str">
        <f t="shared" si="30"/>
        <v/>
      </c>
      <c r="CP21" s="177" t="str">
        <f t="shared" si="30"/>
        <v/>
      </c>
      <c r="CQ21" s="177" t="str">
        <f t="shared" si="30"/>
        <v/>
      </c>
      <c r="CR21" s="177" t="str">
        <f t="shared" si="30"/>
        <v/>
      </c>
      <c r="CS21" s="177" t="str">
        <f t="shared" si="30"/>
        <v/>
      </c>
      <c r="CT21" s="177" t="str">
        <f t="shared" si="30"/>
        <v/>
      </c>
      <c r="CU21" s="177" t="str">
        <f t="shared" si="30"/>
        <v/>
      </c>
      <c r="CV21" s="177" t="str">
        <f t="shared" si="30"/>
        <v/>
      </c>
      <c r="CW21" s="177" t="str">
        <f t="shared" si="22"/>
        <v/>
      </c>
      <c r="CX21" s="177" t="str">
        <f t="shared" si="22"/>
        <v/>
      </c>
      <c r="CY21" s="177" t="str">
        <f t="shared" si="22"/>
        <v/>
      </c>
      <c r="CZ21" s="177" t="str">
        <f t="shared" si="22"/>
        <v/>
      </c>
      <c r="DA21" s="177" t="str">
        <f t="shared" si="22"/>
        <v/>
      </c>
      <c r="DB21" s="177" t="str">
        <f t="shared" si="22"/>
        <v/>
      </c>
      <c r="DC21" s="177" t="str">
        <f t="shared" si="22"/>
        <v/>
      </c>
      <c r="DD21" s="177" t="str">
        <f t="shared" si="22"/>
        <v/>
      </c>
      <c r="DE21" s="177" t="str">
        <f t="shared" si="22"/>
        <v/>
      </c>
      <c r="DF21" s="177" t="str">
        <f t="shared" si="22"/>
        <v/>
      </c>
      <c r="DG21" s="177" t="str">
        <f t="shared" si="22"/>
        <v/>
      </c>
      <c r="DH21" s="177" t="str">
        <f t="shared" si="22"/>
        <v/>
      </c>
      <c r="DI21" s="177" t="str">
        <f t="shared" si="22"/>
        <v/>
      </c>
      <c r="DJ21" s="177" t="str">
        <f t="shared" si="22"/>
        <v/>
      </c>
      <c r="DK21" s="177" t="str">
        <f t="shared" si="22"/>
        <v/>
      </c>
      <c r="DL21" s="177" t="str">
        <f t="shared" si="42"/>
        <v/>
      </c>
      <c r="DM21" s="177" t="str">
        <f t="shared" si="42"/>
        <v/>
      </c>
      <c r="DN21" s="177" t="str">
        <f t="shared" si="42"/>
        <v/>
      </c>
      <c r="DO21" s="177" t="str">
        <f t="shared" si="42"/>
        <v/>
      </c>
      <c r="DP21" s="177" t="str">
        <f t="shared" si="42"/>
        <v/>
      </c>
      <c r="DQ21" s="177" t="str">
        <f t="shared" si="42"/>
        <v/>
      </c>
      <c r="DR21" s="177" t="str">
        <f t="shared" si="42"/>
        <v/>
      </c>
      <c r="DS21" s="177" t="str">
        <f t="shared" si="42"/>
        <v/>
      </c>
      <c r="DT21" s="177" t="str">
        <f t="shared" si="42"/>
        <v/>
      </c>
      <c r="DU21" s="177" t="str">
        <f t="shared" si="42"/>
        <v/>
      </c>
      <c r="DV21" s="177" t="str">
        <f t="shared" si="42"/>
        <v/>
      </c>
      <c r="DW21" s="177" t="str">
        <f t="shared" si="42"/>
        <v/>
      </c>
      <c r="DX21" s="177" t="str">
        <f t="shared" si="42"/>
        <v/>
      </c>
      <c r="DY21" s="177" t="str">
        <f t="shared" si="42"/>
        <v/>
      </c>
      <c r="DZ21" s="177" t="str">
        <f t="shared" si="42"/>
        <v/>
      </c>
      <c r="EA21" s="177" t="str">
        <f t="shared" si="42"/>
        <v/>
      </c>
      <c r="EB21" s="177" t="str">
        <f t="shared" si="31"/>
        <v/>
      </c>
      <c r="EC21" s="177" t="str">
        <f t="shared" si="31"/>
        <v/>
      </c>
      <c r="ED21" s="177" t="str">
        <f t="shared" si="31"/>
        <v/>
      </c>
      <c r="EE21" s="177" t="str">
        <f t="shared" si="31"/>
        <v/>
      </c>
      <c r="EF21" s="177" t="str">
        <f t="shared" si="31"/>
        <v/>
      </c>
      <c r="EG21" s="177" t="str">
        <f t="shared" si="31"/>
        <v/>
      </c>
      <c r="EH21" s="177" t="str">
        <f t="shared" si="31"/>
        <v/>
      </c>
      <c r="EI21" s="177" t="str">
        <f t="shared" si="31"/>
        <v/>
      </c>
      <c r="EJ21" s="177" t="str">
        <f t="shared" si="31"/>
        <v/>
      </c>
      <c r="EK21" s="177" t="str">
        <f t="shared" si="31"/>
        <v/>
      </c>
      <c r="EL21" s="177" t="str">
        <f t="shared" si="31"/>
        <v/>
      </c>
      <c r="EM21" s="177" t="str">
        <f t="shared" si="31"/>
        <v/>
      </c>
      <c r="EN21" s="177" t="str">
        <f t="shared" si="31"/>
        <v/>
      </c>
      <c r="EO21" s="177" t="str">
        <f t="shared" si="31"/>
        <v/>
      </c>
      <c r="EP21" s="177" t="str">
        <f t="shared" si="32"/>
        <v/>
      </c>
      <c r="EQ21" s="177" t="str">
        <f t="shared" si="32"/>
        <v/>
      </c>
      <c r="ER21" s="177" t="str">
        <f t="shared" si="32"/>
        <v/>
      </c>
      <c r="ES21" s="177" t="str">
        <f t="shared" si="32"/>
        <v/>
      </c>
      <c r="ET21" s="177" t="str">
        <f t="shared" si="32"/>
        <v/>
      </c>
      <c r="EU21" s="177" t="str">
        <f t="shared" si="32"/>
        <v/>
      </c>
      <c r="EV21" s="177" t="str">
        <f t="shared" si="32"/>
        <v/>
      </c>
      <c r="EW21" s="177" t="str">
        <f t="shared" si="32"/>
        <v/>
      </c>
      <c r="EX21" s="177" t="str">
        <f t="shared" si="32"/>
        <v/>
      </c>
      <c r="EY21" s="177" t="str">
        <f t="shared" si="32"/>
        <v/>
      </c>
      <c r="EZ21" s="177" t="str">
        <f t="shared" si="32"/>
        <v/>
      </c>
      <c r="FA21" s="177" t="str">
        <f t="shared" si="32"/>
        <v/>
      </c>
      <c r="FB21" s="177" t="str">
        <f t="shared" si="32"/>
        <v/>
      </c>
      <c r="FC21" s="177" t="str">
        <f t="shared" si="32"/>
        <v/>
      </c>
      <c r="FD21" s="177" t="str">
        <f t="shared" si="32"/>
        <v/>
      </c>
      <c r="FE21" s="177" t="str">
        <f t="shared" si="32"/>
        <v/>
      </c>
      <c r="FF21" s="177" t="str">
        <f t="shared" si="33"/>
        <v/>
      </c>
      <c r="FG21" s="177" t="str">
        <f t="shared" si="33"/>
        <v/>
      </c>
      <c r="FH21" s="177" t="str">
        <f t="shared" si="33"/>
        <v/>
      </c>
      <c r="FI21" s="177" t="str">
        <f t="shared" si="33"/>
        <v/>
      </c>
      <c r="FJ21" s="177" t="str">
        <f t="shared" si="33"/>
        <v/>
      </c>
      <c r="FK21" s="177" t="str">
        <f t="shared" si="33"/>
        <v/>
      </c>
      <c r="FL21" s="177" t="str">
        <f t="shared" si="33"/>
        <v/>
      </c>
      <c r="FM21" s="177" t="str">
        <f t="shared" si="33"/>
        <v/>
      </c>
      <c r="FN21" s="177" t="str">
        <f t="shared" si="33"/>
        <v/>
      </c>
      <c r="FO21" s="177" t="str">
        <f t="shared" si="33"/>
        <v/>
      </c>
      <c r="FP21" s="177" t="str">
        <f t="shared" si="33"/>
        <v/>
      </c>
      <c r="FQ21" s="177" t="str">
        <f t="shared" si="33"/>
        <v/>
      </c>
      <c r="FR21" s="177" t="str">
        <f t="shared" si="33"/>
        <v/>
      </c>
      <c r="FS21" s="177" t="str">
        <f t="shared" si="33"/>
        <v/>
      </c>
      <c r="FT21" s="177" t="str">
        <f t="shared" si="33"/>
        <v/>
      </c>
      <c r="FU21" s="177" t="str">
        <f t="shared" si="33"/>
        <v/>
      </c>
      <c r="FV21" s="177" t="str">
        <f t="shared" si="34"/>
        <v/>
      </c>
      <c r="FW21" s="177" t="str">
        <f t="shared" si="34"/>
        <v/>
      </c>
      <c r="FX21" s="177" t="str">
        <f t="shared" si="34"/>
        <v/>
      </c>
      <c r="FY21" s="177" t="str">
        <f t="shared" si="34"/>
        <v/>
      </c>
      <c r="FZ21" s="177" t="str">
        <f t="shared" si="34"/>
        <v/>
      </c>
      <c r="GA21" s="177" t="str">
        <f t="shared" si="34"/>
        <v/>
      </c>
      <c r="GB21" s="177" t="str">
        <f t="shared" si="34"/>
        <v/>
      </c>
      <c r="GC21" s="177" t="str">
        <f t="shared" si="34"/>
        <v/>
      </c>
      <c r="GD21" s="177" t="str">
        <f t="shared" si="34"/>
        <v/>
      </c>
      <c r="GE21" s="177" t="str">
        <f t="shared" si="34"/>
        <v/>
      </c>
      <c r="GF21" s="177" t="str">
        <f t="shared" si="34"/>
        <v/>
      </c>
      <c r="GG21" s="177" t="str">
        <f t="shared" si="34"/>
        <v/>
      </c>
      <c r="GH21" s="177" t="str">
        <f t="shared" si="34"/>
        <v/>
      </c>
      <c r="GI21" s="177" t="str">
        <f t="shared" si="34"/>
        <v/>
      </c>
      <c r="GJ21" s="177" t="str">
        <f t="shared" si="34"/>
        <v/>
      </c>
      <c r="GK21" s="177" t="str">
        <f t="shared" si="34"/>
        <v/>
      </c>
      <c r="GL21" s="177" t="str">
        <f t="shared" si="35"/>
        <v/>
      </c>
      <c r="GM21" s="177" t="str">
        <f t="shared" si="35"/>
        <v/>
      </c>
      <c r="GN21" s="177" t="str">
        <f t="shared" si="35"/>
        <v/>
      </c>
      <c r="GO21" s="177" t="str">
        <f t="shared" si="35"/>
        <v/>
      </c>
      <c r="GP21" s="177" t="str">
        <f t="shared" si="35"/>
        <v/>
      </c>
      <c r="GQ21" s="177" t="str">
        <f t="shared" si="35"/>
        <v/>
      </c>
      <c r="GR21" s="177" t="str">
        <f t="shared" si="35"/>
        <v/>
      </c>
      <c r="GS21" s="177" t="str">
        <f t="shared" si="35"/>
        <v/>
      </c>
      <c r="GT21" s="177" t="str">
        <f t="shared" si="35"/>
        <v/>
      </c>
      <c r="GU21" s="177" t="str">
        <f t="shared" si="35"/>
        <v/>
      </c>
      <c r="GV21" s="177" t="str">
        <f t="shared" si="35"/>
        <v/>
      </c>
      <c r="GW21" s="177" t="str">
        <f t="shared" si="35"/>
        <v/>
      </c>
      <c r="GX21" s="177" t="str">
        <f t="shared" si="35"/>
        <v/>
      </c>
      <c r="GY21" s="177" t="str">
        <f t="shared" si="35"/>
        <v/>
      </c>
      <c r="GZ21" s="177" t="str">
        <f t="shared" si="35"/>
        <v/>
      </c>
      <c r="HA21" s="177" t="str">
        <f t="shared" si="35"/>
        <v/>
      </c>
      <c r="HB21" s="177" t="str">
        <f t="shared" si="36"/>
        <v/>
      </c>
      <c r="HC21" s="177" t="str">
        <f t="shared" si="36"/>
        <v/>
      </c>
      <c r="HD21" s="177" t="str">
        <f t="shared" si="36"/>
        <v/>
      </c>
      <c r="HE21" s="177" t="str">
        <f t="shared" si="36"/>
        <v/>
      </c>
      <c r="HF21" s="177" t="str">
        <f t="shared" si="36"/>
        <v/>
      </c>
      <c r="HG21" s="177" t="str">
        <f t="shared" si="36"/>
        <v/>
      </c>
      <c r="HH21" s="177" t="str">
        <f t="shared" si="36"/>
        <v/>
      </c>
      <c r="HI21" s="177" t="str">
        <f t="shared" si="36"/>
        <v/>
      </c>
      <c r="HJ21" s="177" t="str">
        <f t="shared" si="36"/>
        <v/>
      </c>
      <c r="HK21" s="177" t="str">
        <f t="shared" si="36"/>
        <v/>
      </c>
      <c r="HL21" s="177" t="str">
        <f t="shared" si="36"/>
        <v/>
      </c>
      <c r="HM21" s="177" t="str">
        <f t="shared" si="36"/>
        <v/>
      </c>
      <c r="HN21" s="177" t="str">
        <f t="shared" si="36"/>
        <v/>
      </c>
      <c r="HO21" s="177" t="str">
        <f t="shared" si="36"/>
        <v/>
      </c>
      <c r="HP21" s="177" t="str">
        <f t="shared" si="36"/>
        <v/>
      </c>
      <c r="HQ21" s="177" t="str">
        <f t="shared" si="36"/>
        <v/>
      </c>
      <c r="HR21" s="177" t="str">
        <f t="shared" si="37"/>
        <v/>
      </c>
      <c r="HS21" s="177" t="str">
        <f t="shared" si="37"/>
        <v/>
      </c>
      <c r="HT21" s="177" t="str">
        <f t="shared" si="37"/>
        <v/>
      </c>
      <c r="HU21" s="177" t="str">
        <f t="shared" si="37"/>
        <v/>
      </c>
      <c r="HV21" s="177" t="str">
        <f t="shared" si="37"/>
        <v/>
      </c>
      <c r="HW21" s="177" t="str">
        <f t="shared" si="37"/>
        <v/>
      </c>
      <c r="HX21" s="177" t="str">
        <f t="shared" si="37"/>
        <v/>
      </c>
      <c r="HY21" s="177" t="str">
        <f t="shared" si="37"/>
        <v/>
      </c>
      <c r="HZ21" s="177" t="str">
        <f t="shared" si="37"/>
        <v/>
      </c>
      <c r="IA21" s="192" t="str">
        <f t="shared" si="21"/>
        <v/>
      </c>
      <c r="IB21" s="193" t="e">
        <f t="shared" si="10"/>
        <v>#N/A</v>
      </c>
      <c r="IC21" s="193" t="e">
        <f t="shared" si="47"/>
        <v>#N/A</v>
      </c>
      <c r="ID21" s="193" t="e">
        <f t="shared" si="47"/>
        <v>#N/A</v>
      </c>
      <c r="IE21" s="193" t="e">
        <f t="shared" si="47"/>
        <v>#N/A</v>
      </c>
      <c r="IF21" s="193" t="e">
        <f t="shared" si="54"/>
        <v>#N/A</v>
      </c>
      <c r="IG21" s="193" t="e">
        <f t="shared" si="54"/>
        <v>#N/A</v>
      </c>
      <c r="IH21" s="193" t="e">
        <f t="shared" si="54"/>
        <v>#N/A</v>
      </c>
      <c r="II21" s="193" t="e">
        <f t="shared" si="54"/>
        <v>#N/A</v>
      </c>
      <c r="IJ21" s="193" t="e">
        <f t="shared" si="54"/>
        <v>#N/A</v>
      </c>
      <c r="IK21" s="193" t="e">
        <f t="shared" si="54"/>
        <v>#N/A</v>
      </c>
      <c r="IL21" s="193" t="e">
        <f t="shared" si="54"/>
        <v>#N/A</v>
      </c>
      <c r="IM21" s="193" t="e">
        <f t="shared" si="54"/>
        <v>#N/A</v>
      </c>
      <c r="IN21" s="193" t="e">
        <f t="shared" si="54"/>
        <v>#N/A</v>
      </c>
      <c r="IO21" s="193" t="e">
        <f t="shared" si="54"/>
        <v>#N/A</v>
      </c>
      <c r="IP21" s="193" t="e">
        <f t="shared" si="54"/>
        <v>#N/A</v>
      </c>
      <c r="IQ21" s="193" t="e">
        <f t="shared" si="54"/>
        <v>#N/A</v>
      </c>
      <c r="IR21" s="193" t="e">
        <f t="shared" si="54"/>
        <v>#N/A</v>
      </c>
      <c r="IS21" s="193" t="e">
        <f t="shared" si="54"/>
        <v>#N/A</v>
      </c>
      <c r="IT21" s="193" t="e">
        <f t="shared" si="54"/>
        <v>#N/A</v>
      </c>
      <c r="IU21" s="193" t="e">
        <f t="shared" si="50"/>
        <v>#N/A</v>
      </c>
      <c r="IV21" s="193" t="e">
        <f t="shared" si="50"/>
        <v>#N/A</v>
      </c>
      <c r="IW21" s="193" t="e">
        <f t="shared" si="50"/>
        <v>#N/A</v>
      </c>
      <c r="IX21" s="193" t="e">
        <f t="shared" si="50"/>
        <v>#N/A</v>
      </c>
      <c r="IY21" s="193" t="e">
        <f t="shared" si="50"/>
        <v>#N/A</v>
      </c>
      <c r="IZ21" s="193" t="e">
        <f t="shared" si="50"/>
        <v>#N/A</v>
      </c>
      <c r="JA21" s="193" t="e">
        <f t="shared" si="50"/>
        <v>#N/A</v>
      </c>
      <c r="JB21" s="193" t="e">
        <f t="shared" si="50"/>
        <v>#N/A</v>
      </c>
      <c r="JC21" s="193" t="e">
        <f t="shared" si="50"/>
        <v>#N/A</v>
      </c>
      <c r="JD21" s="193" t="e">
        <f t="shared" si="50"/>
        <v>#N/A</v>
      </c>
      <c r="JE21" s="193" t="e">
        <f t="shared" si="50"/>
        <v>#N/A</v>
      </c>
      <c r="JF21" s="193" t="e">
        <f t="shared" si="50"/>
        <v>#N/A</v>
      </c>
      <c r="JG21" s="193" t="e">
        <f t="shared" si="50"/>
        <v>#N/A</v>
      </c>
      <c r="JH21" s="193" t="e">
        <f t="shared" si="50"/>
        <v>#N/A</v>
      </c>
      <c r="JI21" s="193" t="e">
        <f t="shared" si="50"/>
        <v>#N/A</v>
      </c>
      <c r="JJ21" s="193" t="e">
        <f t="shared" si="50"/>
        <v>#N/A</v>
      </c>
      <c r="JK21" s="193" t="e">
        <f t="shared" si="50"/>
        <v>#N/A</v>
      </c>
      <c r="JL21" s="193" t="e">
        <f t="shared" si="50"/>
        <v>#N/A</v>
      </c>
      <c r="JM21" s="193" t="e">
        <f t="shared" si="50"/>
        <v>#N/A</v>
      </c>
      <c r="JN21" s="193" t="e">
        <f t="shared" si="50"/>
        <v>#N/A</v>
      </c>
      <c r="JO21" s="193" t="e">
        <f t="shared" si="50"/>
        <v>#N/A</v>
      </c>
      <c r="JP21" s="193" t="e">
        <f t="shared" si="50"/>
        <v>#N/A</v>
      </c>
      <c r="JQ21" s="193" t="e">
        <f t="shared" si="50"/>
        <v>#N/A</v>
      </c>
      <c r="JR21" s="193" t="e">
        <f t="shared" si="50"/>
        <v>#N/A</v>
      </c>
      <c r="JS21" s="193" t="e">
        <f t="shared" si="50"/>
        <v>#N/A</v>
      </c>
      <c r="JT21" s="193" t="e">
        <f t="shared" si="50"/>
        <v>#N/A</v>
      </c>
      <c r="JU21" s="193" t="e">
        <f t="shared" si="50"/>
        <v>#N/A</v>
      </c>
      <c r="JV21" s="193" t="e">
        <f t="shared" si="50"/>
        <v>#N/A</v>
      </c>
      <c r="JW21" s="193" t="e">
        <f t="shared" si="50"/>
        <v>#N/A</v>
      </c>
      <c r="JX21" s="193" t="e">
        <f t="shared" si="50"/>
        <v>#N/A</v>
      </c>
      <c r="JY21" s="193" t="e">
        <f t="shared" ref="JY21:KM36" si="59">IF(ISNONTEXT($Q21),IF($G21="R",_xlfn.BETA.DIST(CF21,$M21,$N21,FALSE,$B21,$D21),_xlfn.BETA.DIST(CF21,$N21,$M21,FALSE,$B21,$D21)),NA())</f>
        <v>#N/A</v>
      </c>
      <c r="JZ21" s="193" t="e">
        <f t="shared" si="59"/>
        <v>#N/A</v>
      </c>
      <c r="KA21" s="193" t="e">
        <f t="shared" si="59"/>
        <v>#N/A</v>
      </c>
      <c r="KB21" s="193" t="e">
        <f t="shared" si="59"/>
        <v>#N/A</v>
      </c>
      <c r="KC21" s="193" t="e">
        <f t="shared" si="59"/>
        <v>#N/A</v>
      </c>
      <c r="KD21" s="193" t="e">
        <f t="shared" si="59"/>
        <v>#N/A</v>
      </c>
      <c r="KE21" s="193" t="e">
        <f t="shared" si="59"/>
        <v>#N/A</v>
      </c>
      <c r="KF21" s="193" t="e">
        <f t="shared" si="59"/>
        <v>#N/A</v>
      </c>
      <c r="KG21" s="193" t="e">
        <f t="shared" si="59"/>
        <v>#N/A</v>
      </c>
      <c r="KH21" s="193" t="e">
        <f t="shared" si="59"/>
        <v>#N/A</v>
      </c>
      <c r="KI21" s="193" t="e">
        <f t="shared" si="59"/>
        <v>#N/A</v>
      </c>
      <c r="KJ21" s="193" t="e">
        <f t="shared" si="59"/>
        <v>#N/A</v>
      </c>
      <c r="KK21" s="193" t="e">
        <f t="shared" si="59"/>
        <v>#N/A</v>
      </c>
      <c r="KL21" s="193" t="e">
        <f t="shared" si="59"/>
        <v>#N/A</v>
      </c>
      <c r="KM21" s="193" t="e">
        <f t="shared" si="59"/>
        <v>#N/A</v>
      </c>
      <c r="KN21" s="193" t="e">
        <f t="shared" si="24"/>
        <v>#N/A</v>
      </c>
      <c r="KO21" s="193" t="e">
        <f t="shared" si="48"/>
        <v>#N/A</v>
      </c>
      <c r="KP21" s="193" t="e">
        <f t="shared" si="48"/>
        <v>#N/A</v>
      </c>
      <c r="KQ21" s="193" t="e">
        <f t="shared" si="48"/>
        <v>#N/A</v>
      </c>
      <c r="KR21" s="193" t="e">
        <f t="shared" si="55"/>
        <v>#N/A</v>
      </c>
      <c r="KS21" s="193" t="e">
        <f t="shared" si="55"/>
        <v>#N/A</v>
      </c>
      <c r="KT21" s="193" t="e">
        <f t="shared" si="55"/>
        <v>#N/A</v>
      </c>
      <c r="KU21" s="193" t="e">
        <f t="shared" si="55"/>
        <v>#N/A</v>
      </c>
      <c r="KV21" s="193" t="e">
        <f t="shared" si="55"/>
        <v>#N/A</v>
      </c>
      <c r="KW21" s="193" t="e">
        <f t="shared" si="55"/>
        <v>#N/A</v>
      </c>
      <c r="KX21" s="193" t="e">
        <f t="shared" si="55"/>
        <v>#N/A</v>
      </c>
      <c r="KY21" s="193" t="e">
        <f t="shared" si="55"/>
        <v>#N/A</v>
      </c>
      <c r="KZ21" s="193" t="e">
        <f t="shared" si="55"/>
        <v>#N/A</v>
      </c>
      <c r="LA21" s="193" t="e">
        <f t="shared" si="55"/>
        <v>#N/A</v>
      </c>
      <c r="LB21" s="193" t="e">
        <f t="shared" si="55"/>
        <v>#N/A</v>
      </c>
      <c r="LC21" s="193" t="e">
        <f t="shared" si="55"/>
        <v>#N/A</v>
      </c>
      <c r="LD21" s="193" t="e">
        <f t="shared" si="55"/>
        <v>#N/A</v>
      </c>
      <c r="LE21" s="193" t="e">
        <f t="shared" si="55"/>
        <v>#N/A</v>
      </c>
      <c r="LF21" s="193" t="e">
        <f t="shared" si="55"/>
        <v>#N/A</v>
      </c>
      <c r="LG21" s="193" t="e">
        <f t="shared" si="51"/>
        <v>#N/A</v>
      </c>
      <c r="LH21" s="193" t="e">
        <f t="shared" si="51"/>
        <v>#N/A</v>
      </c>
      <c r="LI21" s="193" t="e">
        <f t="shared" si="51"/>
        <v>#N/A</v>
      </c>
      <c r="LJ21" s="193" t="e">
        <f t="shared" si="51"/>
        <v>#N/A</v>
      </c>
      <c r="LK21" s="193" t="e">
        <f t="shared" si="51"/>
        <v>#N/A</v>
      </c>
      <c r="LL21" s="193" t="e">
        <f t="shared" si="51"/>
        <v>#N/A</v>
      </c>
      <c r="LM21" s="193" t="e">
        <f t="shared" si="51"/>
        <v>#N/A</v>
      </c>
      <c r="LN21" s="193" t="e">
        <f t="shared" si="51"/>
        <v>#N/A</v>
      </c>
      <c r="LO21" s="193" t="e">
        <f t="shared" si="51"/>
        <v>#N/A</v>
      </c>
      <c r="LP21" s="193" t="e">
        <f t="shared" si="51"/>
        <v>#N/A</v>
      </c>
      <c r="LQ21" s="193" t="e">
        <f t="shared" si="51"/>
        <v>#N/A</v>
      </c>
      <c r="LR21" s="193" t="e">
        <f t="shared" si="51"/>
        <v>#N/A</v>
      </c>
      <c r="LS21" s="193" t="e">
        <f t="shared" si="51"/>
        <v>#N/A</v>
      </c>
      <c r="LT21" s="193" t="e">
        <f t="shared" si="51"/>
        <v>#N/A</v>
      </c>
      <c r="LU21" s="193" t="e">
        <f t="shared" si="51"/>
        <v>#N/A</v>
      </c>
      <c r="LV21" s="193" t="e">
        <f t="shared" si="51"/>
        <v>#N/A</v>
      </c>
      <c r="LW21" s="193" t="e">
        <f t="shared" si="51"/>
        <v>#N/A</v>
      </c>
      <c r="LX21" s="193" t="e">
        <f t="shared" si="51"/>
        <v>#N/A</v>
      </c>
      <c r="LY21" s="193" t="e">
        <f t="shared" si="51"/>
        <v>#N/A</v>
      </c>
      <c r="LZ21" s="193" t="e">
        <f t="shared" si="51"/>
        <v>#N/A</v>
      </c>
      <c r="MA21" s="193" t="e">
        <f t="shared" si="51"/>
        <v>#N/A</v>
      </c>
      <c r="MB21" s="193" t="e">
        <f t="shared" si="51"/>
        <v>#N/A</v>
      </c>
      <c r="MC21" s="193" t="e">
        <f t="shared" si="51"/>
        <v>#N/A</v>
      </c>
      <c r="MD21" s="193" t="e">
        <f t="shared" si="51"/>
        <v>#N/A</v>
      </c>
      <c r="ME21" s="193" t="e">
        <f t="shared" si="51"/>
        <v>#N/A</v>
      </c>
      <c r="MF21" s="193" t="e">
        <f t="shared" si="51"/>
        <v>#N/A</v>
      </c>
      <c r="MG21" s="193" t="e">
        <f t="shared" si="51"/>
        <v>#N/A</v>
      </c>
      <c r="MH21" s="193" t="e">
        <f t="shared" si="51"/>
        <v>#N/A</v>
      </c>
      <c r="MI21" s="193" t="e">
        <f t="shared" si="51"/>
        <v>#N/A</v>
      </c>
      <c r="MJ21" s="193" t="e">
        <f t="shared" si="51"/>
        <v>#N/A</v>
      </c>
      <c r="MK21" s="193" t="e">
        <f t="shared" ref="MK21:MY36" si="60">IF(ISNONTEXT($Q21),IF($G21="R",_xlfn.BETA.DIST(ER21,$M21,$N21,FALSE,$B21,$D21),_xlfn.BETA.DIST(ER21,$N21,$M21,FALSE,$B21,$D21)),NA())</f>
        <v>#N/A</v>
      </c>
      <c r="ML21" s="193" t="e">
        <f t="shared" si="60"/>
        <v>#N/A</v>
      </c>
      <c r="MM21" s="193" t="e">
        <f t="shared" si="60"/>
        <v>#N/A</v>
      </c>
      <c r="MN21" s="193" t="e">
        <f t="shared" si="60"/>
        <v>#N/A</v>
      </c>
      <c r="MO21" s="193" t="e">
        <f t="shared" si="60"/>
        <v>#N/A</v>
      </c>
      <c r="MP21" s="193" t="e">
        <f t="shared" si="60"/>
        <v>#N/A</v>
      </c>
      <c r="MQ21" s="193" t="e">
        <f t="shared" si="60"/>
        <v>#N/A</v>
      </c>
      <c r="MR21" s="193" t="e">
        <f t="shared" si="60"/>
        <v>#N/A</v>
      </c>
      <c r="MS21" s="193" t="e">
        <f t="shared" si="60"/>
        <v>#N/A</v>
      </c>
      <c r="MT21" s="193" t="e">
        <f t="shared" si="60"/>
        <v>#N/A</v>
      </c>
      <c r="MU21" s="193" t="e">
        <f t="shared" si="60"/>
        <v>#N/A</v>
      </c>
      <c r="MV21" s="193" t="e">
        <f t="shared" si="60"/>
        <v>#N/A</v>
      </c>
      <c r="MW21" s="193" t="e">
        <f t="shared" si="60"/>
        <v>#N/A</v>
      </c>
      <c r="MX21" s="193" t="e">
        <f t="shared" si="60"/>
        <v>#N/A</v>
      </c>
      <c r="MY21" s="193" t="e">
        <f t="shared" si="60"/>
        <v>#N/A</v>
      </c>
      <c r="MZ21" s="193" t="e">
        <f t="shared" si="25"/>
        <v>#N/A</v>
      </c>
      <c r="NA21" s="193" t="e">
        <f t="shared" si="49"/>
        <v>#N/A</v>
      </c>
      <c r="NB21" s="193" t="e">
        <f t="shared" si="49"/>
        <v>#N/A</v>
      </c>
      <c r="NC21" s="193" t="e">
        <f t="shared" si="49"/>
        <v>#N/A</v>
      </c>
      <c r="ND21" s="193" t="e">
        <f t="shared" si="56"/>
        <v>#N/A</v>
      </c>
      <c r="NE21" s="193" t="e">
        <f t="shared" si="56"/>
        <v>#N/A</v>
      </c>
      <c r="NF21" s="193" t="e">
        <f t="shared" si="56"/>
        <v>#N/A</v>
      </c>
      <c r="NG21" s="193" t="e">
        <f t="shared" si="56"/>
        <v>#N/A</v>
      </c>
      <c r="NH21" s="193" t="e">
        <f t="shared" si="56"/>
        <v>#N/A</v>
      </c>
      <c r="NI21" s="193" t="e">
        <f t="shared" si="56"/>
        <v>#N/A</v>
      </c>
      <c r="NJ21" s="193" t="e">
        <f t="shared" si="56"/>
        <v>#N/A</v>
      </c>
      <c r="NK21" s="193" t="e">
        <f t="shared" si="56"/>
        <v>#N/A</v>
      </c>
      <c r="NL21" s="193" t="e">
        <f t="shared" si="56"/>
        <v>#N/A</v>
      </c>
      <c r="NM21" s="193" t="e">
        <f t="shared" si="56"/>
        <v>#N/A</v>
      </c>
      <c r="NN21" s="193" t="e">
        <f t="shared" si="56"/>
        <v>#N/A</v>
      </c>
      <c r="NO21" s="193" t="e">
        <f t="shared" si="56"/>
        <v>#N/A</v>
      </c>
      <c r="NP21" s="193" t="e">
        <f t="shared" si="56"/>
        <v>#N/A</v>
      </c>
      <c r="NQ21" s="193" t="e">
        <f t="shared" si="56"/>
        <v>#N/A</v>
      </c>
      <c r="NR21" s="193" t="e">
        <f t="shared" si="56"/>
        <v>#N/A</v>
      </c>
      <c r="NS21" s="193" t="e">
        <f t="shared" si="52"/>
        <v>#N/A</v>
      </c>
      <c r="NT21" s="193" t="e">
        <f t="shared" si="52"/>
        <v>#N/A</v>
      </c>
      <c r="NU21" s="193" t="e">
        <f t="shared" si="52"/>
        <v>#N/A</v>
      </c>
      <c r="NV21" s="193" t="e">
        <f t="shared" si="52"/>
        <v>#N/A</v>
      </c>
      <c r="NW21" s="193" t="e">
        <f t="shared" si="52"/>
        <v>#N/A</v>
      </c>
      <c r="NX21" s="193" t="e">
        <f t="shared" si="52"/>
        <v>#N/A</v>
      </c>
      <c r="NY21" s="193" t="e">
        <f t="shared" si="52"/>
        <v>#N/A</v>
      </c>
      <c r="NZ21" s="193" t="e">
        <f t="shared" si="52"/>
        <v>#N/A</v>
      </c>
      <c r="OA21" s="193" t="e">
        <f t="shared" si="52"/>
        <v>#N/A</v>
      </c>
      <c r="OB21" s="193" t="e">
        <f t="shared" si="52"/>
        <v>#N/A</v>
      </c>
      <c r="OC21" s="193" t="e">
        <f t="shared" si="52"/>
        <v>#N/A</v>
      </c>
      <c r="OD21" s="193" t="e">
        <f t="shared" si="52"/>
        <v>#N/A</v>
      </c>
      <c r="OE21" s="193" t="e">
        <f t="shared" si="52"/>
        <v>#N/A</v>
      </c>
      <c r="OF21" s="193" t="e">
        <f t="shared" si="52"/>
        <v>#N/A</v>
      </c>
      <c r="OG21" s="193" t="e">
        <f t="shared" si="52"/>
        <v>#N/A</v>
      </c>
      <c r="OH21" s="193" t="e">
        <f t="shared" si="52"/>
        <v>#N/A</v>
      </c>
      <c r="OI21" s="193" t="e">
        <f t="shared" si="52"/>
        <v>#N/A</v>
      </c>
      <c r="OJ21" s="193" t="e">
        <f t="shared" si="52"/>
        <v>#N/A</v>
      </c>
      <c r="OK21" s="193" t="e">
        <f t="shared" si="52"/>
        <v>#N/A</v>
      </c>
      <c r="OL21" s="193" t="e">
        <f t="shared" si="52"/>
        <v>#N/A</v>
      </c>
      <c r="OM21" s="193" t="e">
        <f t="shared" si="52"/>
        <v>#N/A</v>
      </c>
      <c r="ON21" s="193" t="e">
        <f t="shared" si="52"/>
        <v>#N/A</v>
      </c>
      <c r="OO21" s="193" t="e">
        <f t="shared" si="52"/>
        <v>#N/A</v>
      </c>
      <c r="OP21" s="193" t="e">
        <f t="shared" si="52"/>
        <v>#N/A</v>
      </c>
      <c r="OQ21" s="193" t="e">
        <f t="shared" si="52"/>
        <v>#N/A</v>
      </c>
      <c r="OR21" s="193" t="e">
        <f t="shared" si="52"/>
        <v>#N/A</v>
      </c>
      <c r="OS21" s="193" t="e">
        <f t="shared" si="52"/>
        <v>#N/A</v>
      </c>
      <c r="OT21" s="193" t="e">
        <f t="shared" si="52"/>
        <v>#N/A</v>
      </c>
      <c r="OU21" s="193" t="e">
        <f t="shared" si="52"/>
        <v>#N/A</v>
      </c>
      <c r="OV21" s="193" t="e">
        <f t="shared" si="52"/>
        <v>#N/A</v>
      </c>
      <c r="OW21" s="193" t="e">
        <f t="shared" ref="OW21:PK36" si="61">IF(ISNONTEXT($Q21),IF($G21="R",_xlfn.BETA.DIST(HD21,$M21,$N21,FALSE,$B21,$D21),_xlfn.BETA.DIST(HD21,$N21,$M21,FALSE,$B21,$D21)),NA())</f>
        <v>#N/A</v>
      </c>
      <c r="OX21" s="193" t="e">
        <f t="shared" si="61"/>
        <v>#N/A</v>
      </c>
      <c r="OY21" s="193" t="e">
        <f t="shared" si="61"/>
        <v>#N/A</v>
      </c>
      <c r="OZ21" s="193" t="e">
        <f t="shared" si="61"/>
        <v>#N/A</v>
      </c>
      <c r="PA21" s="193" t="e">
        <f t="shared" si="61"/>
        <v>#N/A</v>
      </c>
      <c r="PB21" s="193" t="e">
        <f t="shared" si="61"/>
        <v>#N/A</v>
      </c>
      <c r="PC21" s="193" t="e">
        <f t="shared" si="61"/>
        <v>#N/A</v>
      </c>
      <c r="PD21" s="193" t="e">
        <f t="shared" si="61"/>
        <v>#N/A</v>
      </c>
      <c r="PE21" s="193" t="e">
        <f t="shared" si="61"/>
        <v>#N/A</v>
      </c>
      <c r="PF21" s="193" t="e">
        <f t="shared" si="61"/>
        <v>#N/A</v>
      </c>
      <c r="PG21" s="193" t="e">
        <f t="shared" si="61"/>
        <v>#N/A</v>
      </c>
      <c r="PH21" s="193" t="e">
        <f t="shared" si="61"/>
        <v>#N/A</v>
      </c>
      <c r="PI21" s="193" t="e">
        <f t="shared" si="61"/>
        <v>#N/A</v>
      </c>
      <c r="PJ21" s="193" t="e">
        <f t="shared" si="61"/>
        <v>#N/A</v>
      </c>
      <c r="PK21" s="193" t="e">
        <f t="shared" si="61"/>
        <v>#N/A</v>
      </c>
      <c r="PL21" s="193" t="e">
        <f t="shared" si="26"/>
        <v>#N/A</v>
      </c>
      <c r="PM21" s="193" t="e">
        <f t="shared" si="57"/>
        <v>#N/A</v>
      </c>
      <c r="PN21" s="193" t="e">
        <f t="shared" si="57"/>
        <v>#N/A</v>
      </c>
      <c r="PO21" s="193" t="e">
        <f t="shared" si="57"/>
        <v>#N/A</v>
      </c>
      <c r="PP21" s="193" t="e">
        <f t="shared" si="57"/>
        <v>#N/A</v>
      </c>
      <c r="PQ21" s="193" t="e">
        <f t="shared" si="57"/>
        <v>#N/A</v>
      </c>
      <c r="PR21" s="193" t="e">
        <f t="shared" si="57"/>
        <v>#N/A</v>
      </c>
      <c r="PS21" s="193" t="e">
        <f t="shared" si="57"/>
        <v>#N/A</v>
      </c>
      <c r="PT21" s="193" t="e">
        <f t="shared" si="57"/>
        <v>#N/A</v>
      </c>
    </row>
    <row r="22" spans="1:436" hidden="1" x14ac:dyDescent="0.45">
      <c r="A22" s="20">
        <v>19</v>
      </c>
      <c r="B22" s="115"/>
      <c r="C22" s="115"/>
      <c r="D22" s="115"/>
      <c r="E22" s="110" t="str">
        <f t="shared" si="15"/>
        <v/>
      </c>
      <c r="F22" s="21" t="str">
        <f t="shared" si="16"/>
        <v/>
      </c>
      <c r="G22" s="22" t="str">
        <f t="shared" si="17"/>
        <v/>
      </c>
      <c r="H22" s="23" t="str">
        <f>IF(F22="","",IF(OR($F22&lt;Skew!$B$3,$F22=Skew!$B$3),IF($F22&gt;Skew!$C$3,Skew!$A$3,IF($F22&gt;Skew!$C$4,Skew!$A$4,IF($F22&gt;Skew!$C$5,Skew!$A$5,IF($F22&gt;Skew!$C$6,Skew!$A$6,IF($F22&gt;Skew!$C$7,Skew!$A$7,IF($F22&gt;Skew!$C$8,Skew!$A$8,IF($F22&gt;Skew!$C$9,Skew!$A$9,IF($F22&gt;Skew!$C$10,Skew!$A$10,IF($F22&gt;Skew!$C$11,Skew!$A$11,IF($F22&gt;Skew!$C$12,Skew!$A$12,IF($F22&gt;Skew!$C$13,Skew!$A$13,IF($F22&gt;Skew!$C$14,Skew!$A$14,IF($F22&gt;Skew!$C$15,Skew!$A$15,IF($F22&gt;Skew!$C$16,Skew!$A$16,Skew!$A$17)
)))))))))))))))</f>
        <v/>
      </c>
      <c r="I22" s="22" t="str">
        <f>IF(F22="","",MATCH(H22,Skew!$A$3:$A$17,0))</f>
        <v/>
      </c>
      <c r="J22" s="22" t="str">
        <f t="shared" si="0"/>
        <v/>
      </c>
      <c r="K22" s="24"/>
      <c r="L22" s="22" t="str">
        <f>IF(OR(F22="",K22=""),"",MATCH(K22,Confidence!$A$3:$A$12,0))</f>
        <v/>
      </c>
      <c r="M22" s="25" t="str">
        <f t="shared" si="1"/>
        <v/>
      </c>
      <c r="N22" s="25" t="str">
        <f t="shared" si="2"/>
        <v/>
      </c>
      <c r="O22" s="22"/>
      <c r="P22" s="102" t="str">
        <f t="shared" si="3"/>
        <v/>
      </c>
      <c r="Q22" s="102" t="str">
        <f t="shared" si="4"/>
        <v/>
      </c>
      <c r="R22" s="37" t="str">
        <f t="shared" si="5"/>
        <v/>
      </c>
      <c r="S22" s="115"/>
      <c r="T22" s="204" t="str">
        <f>IF(AND(B22&gt;0,C22&gt;0,D22&gt;0,M22&gt;0,N22&gt;0,S22&gt;0,NOT(K22="")),ABS(VLOOKUP($S$1,VLookups!$A$30:$B$31,2,FALSE)-_xlfn.BETA.DIST(S22,IF(G22="L",N22,M22),IF(G22="L",M22,N22),TRUE,B22,D22)),"")</f>
        <v/>
      </c>
      <c r="U22" s="112" t="str">
        <f>IF(OR($M22="",$N22=""),"",_xlfn.BETA.INV(ABS(VLOOKUP($S$1,VLookups!$A$30:$B$31,2,FALSE)-U$3),IF($G22="L",$N22,$M22),IF($G22="L",$M22,$N22),$B22,$D22))</f>
        <v/>
      </c>
      <c r="V22" s="113" t="str">
        <f>IF(OR($M22="",$N22=""),"",_xlfn.BETA.INV(ABS(VLOOKUP($S$1,VLookups!$A$30:$B$31,2,FALSE)-V$3),IF($G22="L",$N22,$M22),IF($G22="L",$M22,$N22),$B22,$D22))</f>
        <v/>
      </c>
      <c r="W22" s="112" t="str">
        <f>IF(OR($M22="",$N22=""),"",_xlfn.BETA.INV(ABS(VLOOKUP($S$1,VLookups!$A$30:$B$31,2,FALSE)-W$3),IF($G22="L",$N22,$M22),IF($G22="L",$M22,$N22),$B22,$D22))</f>
        <v/>
      </c>
      <c r="X22" s="113" t="str">
        <f>IF(OR($M22="",$N22=""),"",_xlfn.BETA.INV(ABS(VLOOKUP($S$1,VLookups!$A$30:$B$31,2,FALSE)-X$3),IF($G22="L",$N22,$M22),IF($G22="L",$M22,$N22),$B22,$D22))</f>
        <v/>
      </c>
      <c r="Y22" s="112" t="str">
        <f>IF(OR($M22="",$N22=""),"",_xlfn.BETA.INV(ABS(VLOOKUP($S$1,VLookups!$A$30:$B$31,2,FALSE)-Y$3),IF($G22="L",$N22,$M22),IF($G22="L",$M22,$N22),$B22,$D22))</f>
        <v/>
      </c>
      <c r="Z22" s="113" t="str">
        <f>IF(OR($M22="",$N22=""),"",_xlfn.BETA.INV(ABS(VLOOKUP($S$1,VLookups!$A$30:$B$31,2,FALSE)-Z$3),IF($G22="L",$N22,$M22),IF($G22="L",$M22,$N22),$B22,$D22))</f>
        <v/>
      </c>
      <c r="AA22" s="112" t="str">
        <f>IF(OR($M22="",$N22=""),"",_xlfn.BETA.INV(ABS(VLOOKUP($S$1,VLookups!$A$30:$B$31,2,FALSE)-AA$3),IF($G22="L",$N22,$M22),IF($G22="L",$M22,$N22),$B22,$D22))</f>
        <v/>
      </c>
      <c r="AB22" s="113" t="str">
        <f>IF(OR($M22="",$N22=""),"",_xlfn.BETA.INV(ABS(VLOOKUP($S$1,VLookups!$A$30:$B$31,2,FALSE)-AB$3),IF($G22="L",$N22,$M22),IF($G22="L",$M22,$N22),$B22,$D22))</f>
        <v/>
      </c>
      <c r="AC22" s="112" t="str">
        <f>IF(OR($M22="",$N22=""),"",_xlfn.BETA.INV(ABS(VLOOKUP($S$1,VLookups!$A$30:$B$31,2,FALSE)-AC$3),IF($G22="L",$N22,$M22),IF($G22="L",$M22,$N22),$B22,$D22))</f>
        <v/>
      </c>
      <c r="AD22" s="113" t="str">
        <f>IF(OR($M22="",$N22=""),"",_xlfn.BETA.INV(ABS(VLOOKUP($S$1,VLookups!$A$30:$B$31,2,FALSE)-AD$3),IF($G22="L",$N22,$M22),IF($G22="L",$M22,$N22),$B22,$D22))</f>
        <v/>
      </c>
      <c r="AE22" s="112" t="str">
        <f>IF(OR($M22="",$N22=""),"",_xlfn.BETA.INV(ABS(VLOOKUP($S$1,VLookups!$A$30:$B$31,2,FALSE)-AE$3),IF($G22="L",$N22,$M22),IF($G22="L",$M22,$N22),$B22,$D22))</f>
        <v/>
      </c>
      <c r="AF22" s="113" t="str">
        <f>IF(OR($M22="",$N22=""),"",_xlfn.BETA.INV(ABS(VLOOKUP($S$1,VLookups!$A$30:$B$31,2,FALSE)-AF$3),IF($G22="L",$N22,$M22),IF($G22="L",$M22,$N22),$B22,$D22))</f>
        <v/>
      </c>
      <c r="AG22" s="15"/>
      <c r="AH22" s="194" t="str">
        <f t="shared" si="18"/>
        <v/>
      </c>
      <c r="AI22" s="192" t="str">
        <f t="shared" si="19"/>
        <v/>
      </c>
      <c r="AJ22" s="177" t="str">
        <f t="shared" si="58"/>
        <v/>
      </c>
      <c r="AK22" s="177" t="str">
        <f t="shared" si="27"/>
        <v/>
      </c>
      <c r="AL22" s="177" t="str">
        <f t="shared" si="27"/>
        <v/>
      </c>
      <c r="AM22" s="177" t="str">
        <f t="shared" si="27"/>
        <v/>
      </c>
      <c r="AN22" s="177" t="str">
        <f t="shared" si="27"/>
        <v/>
      </c>
      <c r="AO22" s="177" t="str">
        <f t="shared" si="27"/>
        <v/>
      </c>
      <c r="AP22" s="177" t="str">
        <f t="shared" si="27"/>
        <v/>
      </c>
      <c r="AQ22" s="177" t="str">
        <f t="shared" si="27"/>
        <v/>
      </c>
      <c r="AR22" s="177" t="str">
        <f t="shared" si="27"/>
        <v/>
      </c>
      <c r="AS22" s="177" t="str">
        <f t="shared" si="27"/>
        <v/>
      </c>
      <c r="AT22" s="177" t="str">
        <f t="shared" si="27"/>
        <v/>
      </c>
      <c r="AU22" s="177" t="str">
        <f t="shared" si="27"/>
        <v/>
      </c>
      <c r="AV22" s="177" t="str">
        <f t="shared" si="27"/>
        <v/>
      </c>
      <c r="AW22" s="177" t="str">
        <f t="shared" si="27"/>
        <v/>
      </c>
      <c r="AX22" s="177" t="str">
        <f t="shared" si="27"/>
        <v/>
      </c>
      <c r="AY22" s="177" t="str">
        <f t="shared" si="27"/>
        <v/>
      </c>
      <c r="AZ22" s="177" t="str">
        <f t="shared" si="27"/>
        <v/>
      </c>
      <c r="BA22" s="177" t="str">
        <f t="shared" si="28"/>
        <v/>
      </c>
      <c r="BB22" s="177" t="str">
        <f t="shared" si="28"/>
        <v/>
      </c>
      <c r="BC22" s="177" t="str">
        <f t="shared" si="28"/>
        <v/>
      </c>
      <c r="BD22" s="177" t="str">
        <f t="shared" si="28"/>
        <v/>
      </c>
      <c r="BE22" s="177" t="str">
        <f t="shared" si="28"/>
        <v/>
      </c>
      <c r="BF22" s="177" t="str">
        <f t="shared" si="28"/>
        <v/>
      </c>
      <c r="BG22" s="177" t="str">
        <f t="shared" si="28"/>
        <v/>
      </c>
      <c r="BH22" s="177" t="str">
        <f t="shared" si="28"/>
        <v/>
      </c>
      <c r="BI22" s="177" t="str">
        <f t="shared" si="28"/>
        <v/>
      </c>
      <c r="BJ22" s="177" t="str">
        <f t="shared" si="28"/>
        <v/>
      </c>
      <c r="BK22" s="177" t="str">
        <f t="shared" si="28"/>
        <v/>
      </c>
      <c r="BL22" s="177" t="str">
        <f t="shared" si="28"/>
        <v/>
      </c>
      <c r="BM22" s="177" t="str">
        <f t="shared" si="28"/>
        <v/>
      </c>
      <c r="BN22" s="177" t="str">
        <f t="shared" si="28"/>
        <v/>
      </c>
      <c r="BO22" s="177" t="str">
        <f t="shared" si="28"/>
        <v/>
      </c>
      <c r="BP22" s="177" t="str">
        <f t="shared" si="28"/>
        <v/>
      </c>
      <c r="BQ22" s="177" t="str">
        <f t="shared" si="29"/>
        <v/>
      </c>
      <c r="BR22" s="177" t="str">
        <f t="shared" si="29"/>
        <v/>
      </c>
      <c r="BS22" s="177" t="str">
        <f t="shared" si="29"/>
        <v/>
      </c>
      <c r="BT22" s="177" t="str">
        <f t="shared" si="29"/>
        <v/>
      </c>
      <c r="BU22" s="177" t="str">
        <f t="shared" si="29"/>
        <v/>
      </c>
      <c r="BV22" s="177" t="str">
        <f t="shared" si="29"/>
        <v/>
      </c>
      <c r="BW22" s="177" t="str">
        <f t="shared" si="29"/>
        <v/>
      </c>
      <c r="BX22" s="177" t="str">
        <f t="shared" si="29"/>
        <v/>
      </c>
      <c r="BY22" s="177" t="str">
        <f t="shared" si="29"/>
        <v/>
      </c>
      <c r="BZ22" s="177" t="str">
        <f t="shared" si="29"/>
        <v/>
      </c>
      <c r="CA22" s="177" t="str">
        <f t="shared" si="29"/>
        <v/>
      </c>
      <c r="CB22" s="177" t="str">
        <f t="shared" si="29"/>
        <v/>
      </c>
      <c r="CC22" s="177" t="str">
        <f t="shared" si="29"/>
        <v/>
      </c>
      <c r="CD22" s="177" t="str">
        <f t="shared" si="29"/>
        <v/>
      </c>
      <c r="CE22" s="177" t="str">
        <f t="shared" si="29"/>
        <v/>
      </c>
      <c r="CF22" s="177" t="str">
        <f t="shared" si="29"/>
        <v/>
      </c>
      <c r="CG22" s="177" t="str">
        <f t="shared" si="30"/>
        <v/>
      </c>
      <c r="CH22" s="177" t="str">
        <f t="shared" si="30"/>
        <v/>
      </c>
      <c r="CI22" s="177" t="str">
        <f t="shared" si="30"/>
        <v/>
      </c>
      <c r="CJ22" s="177" t="str">
        <f t="shared" si="30"/>
        <v/>
      </c>
      <c r="CK22" s="177" t="str">
        <f t="shared" si="30"/>
        <v/>
      </c>
      <c r="CL22" s="177" t="str">
        <f t="shared" si="30"/>
        <v/>
      </c>
      <c r="CM22" s="177" t="str">
        <f t="shared" si="30"/>
        <v/>
      </c>
      <c r="CN22" s="177" t="str">
        <f t="shared" si="30"/>
        <v/>
      </c>
      <c r="CO22" s="177" t="str">
        <f t="shared" si="30"/>
        <v/>
      </c>
      <c r="CP22" s="177" t="str">
        <f t="shared" si="30"/>
        <v/>
      </c>
      <c r="CQ22" s="177" t="str">
        <f t="shared" si="30"/>
        <v/>
      </c>
      <c r="CR22" s="177" t="str">
        <f t="shared" si="30"/>
        <v/>
      </c>
      <c r="CS22" s="177" t="str">
        <f t="shared" si="30"/>
        <v/>
      </c>
      <c r="CT22" s="177" t="str">
        <f t="shared" si="30"/>
        <v/>
      </c>
      <c r="CU22" s="177" t="str">
        <f t="shared" si="30"/>
        <v/>
      </c>
      <c r="CV22" s="177" t="str">
        <f t="shared" si="30"/>
        <v/>
      </c>
      <c r="CW22" s="177" t="str">
        <f t="shared" si="22"/>
        <v/>
      </c>
      <c r="CX22" s="177" t="str">
        <f t="shared" si="22"/>
        <v/>
      </c>
      <c r="CY22" s="177" t="str">
        <f t="shared" si="22"/>
        <v/>
      </c>
      <c r="CZ22" s="177" t="str">
        <f t="shared" si="22"/>
        <v/>
      </c>
      <c r="DA22" s="177" t="str">
        <f t="shared" si="22"/>
        <v/>
      </c>
      <c r="DB22" s="177" t="str">
        <f t="shared" si="22"/>
        <v/>
      </c>
      <c r="DC22" s="177" t="str">
        <f t="shared" si="22"/>
        <v/>
      </c>
      <c r="DD22" s="177" t="str">
        <f t="shared" si="22"/>
        <v/>
      </c>
      <c r="DE22" s="177" t="str">
        <f t="shared" si="22"/>
        <v/>
      </c>
      <c r="DF22" s="177" t="str">
        <f t="shared" si="22"/>
        <v/>
      </c>
      <c r="DG22" s="177" t="str">
        <f t="shared" si="22"/>
        <v/>
      </c>
      <c r="DH22" s="177" t="str">
        <f t="shared" si="22"/>
        <v/>
      </c>
      <c r="DI22" s="177" t="str">
        <f t="shared" si="22"/>
        <v/>
      </c>
      <c r="DJ22" s="177" t="str">
        <f t="shared" si="22"/>
        <v/>
      </c>
      <c r="DK22" s="177" t="str">
        <f t="shared" si="22"/>
        <v/>
      </c>
      <c r="DL22" s="177" t="str">
        <f t="shared" si="42"/>
        <v/>
      </c>
      <c r="DM22" s="177" t="str">
        <f t="shared" si="42"/>
        <v/>
      </c>
      <c r="DN22" s="177" t="str">
        <f t="shared" si="42"/>
        <v/>
      </c>
      <c r="DO22" s="177" t="str">
        <f t="shared" si="42"/>
        <v/>
      </c>
      <c r="DP22" s="177" t="str">
        <f t="shared" si="42"/>
        <v/>
      </c>
      <c r="DQ22" s="177" t="str">
        <f t="shared" si="42"/>
        <v/>
      </c>
      <c r="DR22" s="177" t="str">
        <f t="shared" si="42"/>
        <v/>
      </c>
      <c r="DS22" s="177" t="str">
        <f t="shared" si="42"/>
        <v/>
      </c>
      <c r="DT22" s="177" t="str">
        <f t="shared" si="42"/>
        <v/>
      </c>
      <c r="DU22" s="177" t="str">
        <f t="shared" si="42"/>
        <v/>
      </c>
      <c r="DV22" s="177" t="str">
        <f t="shared" si="42"/>
        <v/>
      </c>
      <c r="DW22" s="177" t="str">
        <f t="shared" si="42"/>
        <v/>
      </c>
      <c r="DX22" s="177" t="str">
        <f t="shared" si="42"/>
        <v/>
      </c>
      <c r="DY22" s="177" t="str">
        <f t="shared" si="42"/>
        <v/>
      </c>
      <c r="DZ22" s="177" t="str">
        <f t="shared" si="42"/>
        <v/>
      </c>
      <c r="EA22" s="177" t="str">
        <f t="shared" si="42"/>
        <v/>
      </c>
      <c r="EB22" s="177" t="str">
        <f t="shared" si="31"/>
        <v/>
      </c>
      <c r="EC22" s="177" t="str">
        <f t="shared" si="31"/>
        <v/>
      </c>
      <c r="ED22" s="177" t="str">
        <f t="shared" si="31"/>
        <v/>
      </c>
      <c r="EE22" s="177" t="str">
        <f t="shared" si="31"/>
        <v/>
      </c>
      <c r="EF22" s="177" t="str">
        <f t="shared" si="31"/>
        <v/>
      </c>
      <c r="EG22" s="177" t="str">
        <f t="shared" si="31"/>
        <v/>
      </c>
      <c r="EH22" s="177" t="str">
        <f t="shared" si="31"/>
        <v/>
      </c>
      <c r="EI22" s="177" t="str">
        <f t="shared" si="31"/>
        <v/>
      </c>
      <c r="EJ22" s="177" t="str">
        <f t="shared" si="31"/>
        <v/>
      </c>
      <c r="EK22" s="177" t="str">
        <f t="shared" si="31"/>
        <v/>
      </c>
      <c r="EL22" s="177" t="str">
        <f t="shared" si="31"/>
        <v/>
      </c>
      <c r="EM22" s="177" t="str">
        <f t="shared" si="31"/>
        <v/>
      </c>
      <c r="EN22" s="177" t="str">
        <f t="shared" si="31"/>
        <v/>
      </c>
      <c r="EO22" s="177" t="str">
        <f t="shared" si="31"/>
        <v/>
      </c>
      <c r="EP22" s="177" t="str">
        <f t="shared" si="32"/>
        <v/>
      </c>
      <c r="EQ22" s="177" t="str">
        <f t="shared" si="32"/>
        <v/>
      </c>
      <c r="ER22" s="177" t="str">
        <f t="shared" si="32"/>
        <v/>
      </c>
      <c r="ES22" s="177" t="str">
        <f t="shared" si="32"/>
        <v/>
      </c>
      <c r="ET22" s="177" t="str">
        <f t="shared" si="32"/>
        <v/>
      </c>
      <c r="EU22" s="177" t="str">
        <f t="shared" si="32"/>
        <v/>
      </c>
      <c r="EV22" s="177" t="str">
        <f t="shared" si="32"/>
        <v/>
      </c>
      <c r="EW22" s="177" t="str">
        <f t="shared" si="32"/>
        <v/>
      </c>
      <c r="EX22" s="177" t="str">
        <f t="shared" si="32"/>
        <v/>
      </c>
      <c r="EY22" s="177" t="str">
        <f t="shared" si="32"/>
        <v/>
      </c>
      <c r="EZ22" s="177" t="str">
        <f t="shared" si="32"/>
        <v/>
      </c>
      <c r="FA22" s="177" t="str">
        <f t="shared" si="32"/>
        <v/>
      </c>
      <c r="FB22" s="177" t="str">
        <f t="shared" si="32"/>
        <v/>
      </c>
      <c r="FC22" s="177" t="str">
        <f t="shared" si="32"/>
        <v/>
      </c>
      <c r="FD22" s="177" t="str">
        <f t="shared" si="32"/>
        <v/>
      </c>
      <c r="FE22" s="177" t="str">
        <f t="shared" si="32"/>
        <v/>
      </c>
      <c r="FF22" s="177" t="str">
        <f t="shared" si="33"/>
        <v/>
      </c>
      <c r="FG22" s="177" t="str">
        <f t="shared" si="33"/>
        <v/>
      </c>
      <c r="FH22" s="177" t="str">
        <f t="shared" si="33"/>
        <v/>
      </c>
      <c r="FI22" s="177" t="str">
        <f t="shared" si="33"/>
        <v/>
      </c>
      <c r="FJ22" s="177" t="str">
        <f t="shared" si="33"/>
        <v/>
      </c>
      <c r="FK22" s="177" t="str">
        <f t="shared" si="33"/>
        <v/>
      </c>
      <c r="FL22" s="177" t="str">
        <f t="shared" si="33"/>
        <v/>
      </c>
      <c r="FM22" s="177" t="str">
        <f t="shared" si="33"/>
        <v/>
      </c>
      <c r="FN22" s="177" t="str">
        <f t="shared" si="33"/>
        <v/>
      </c>
      <c r="FO22" s="177" t="str">
        <f t="shared" si="33"/>
        <v/>
      </c>
      <c r="FP22" s="177" t="str">
        <f t="shared" si="33"/>
        <v/>
      </c>
      <c r="FQ22" s="177" t="str">
        <f t="shared" si="33"/>
        <v/>
      </c>
      <c r="FR22" s="177" t="str">
        <f t="shared" si="33"/>
        <v/>
      </c>
      <c r="FS22" s="177" t="str">
        <f t="shared" si="33"/>
        <v/>
      </c>
      <c r="FT22" s="177" t="str">
        <f t="shared" si="33"/>
        <v/>
      </c>
      <c r="FU22" s="177" t="str">
        <f t="shared" si="33"/>
        <v/>
      </c>
      <c r="FV22" s="177" t="str">
        <f t="shared" si="34"/>
        <v/>
      </c>
      <c r="FW22" s="177" t="str">
        <f t="shared" si="34"/>
        <v/>
      </c>
      <c r="FX22" s="177" t="str">
        <f t="shared" si="34"/>
        <v/>
      </c>
      <c r="FY22" s="177" t="str">
        <f t="shared" si="34"/>
        <v/>
      </c>
      <c r="FZ22" s="177" t="str">
        <f t="shared" si="34"/>
        <v/>
      </c>
      <c r="GA22" s="177" t="str">
        <f t="shared" si="34"/>
        <v/>
      </c>
      <c r="GB22" s="177" t="str">
        <f t="shared" si="34"/>
        <v/>
      </c>
      <c r="GC22" s="177" t="str">
        <f t="shared" si="34"/>
        <v/>
      </c>
      <c r="GD22" s="177" t="str">
        <f t="shared" si="34"/>
        <v/>
      </c>
      <c r="GE22" s="177" t="str">
        <f t="shared" si="34"/>
        <v/>
      </c>
      <c r="GF22" s="177" t="str">
        <f t="shared" si="34"/>
        <v/>
      </c>
      <c r="GG22" s="177" t="str">
        <f t="shared" si="34"/>
        <v/>
      </c>
      <c r="GH22" s="177" t="str">
        <f t="shared" si="34"/>
        <v/>
      </c>
      <c r="GI22" s="177" t="str">
        <f t="shared" si="34"/>
        <v/>
      </c>
      <c r="GJ22" s="177" t="str">
        <f t="shared" si="34"/>
        <v/>
      </c>
      <c r="GK22" s="177" t="str">
        <f t="shared" si="34"/>
        <v/>
      </c>
      <c r="GL22" s="177" t="str">
        <f t="shared" si="35"/>
        <v/>
      </c>
      <c r="GM22" s="177" t="str">
        <f t="shared" si="35"/>
        <v/>
      </c>
      <c r="GN22" s="177" t="str">
        <f t="shared" si="35"/>
        <v/>
      </c>
      <c r="GO22" s="177" t="str">
        <f t="shared" si="35"/>
        <v/>
      </c>
      <c r="GP22" s="177" t="str">
        <f t="shared" si="35"/>
        <v/>
      </c>
      <c r="GQ22" s="177" t="str">
        <f t="shared" si="35"/>
        <v/>
      </c>
      <c r="GR22" s="177" t="str">
        <f t="shared" si="35"/>
        <v/>
      </c>
      <c r="GS22" s="177" t="str">
        <f t="shared" si="35"/>
        <v/>
      </c>
      <c r="GT22" s="177" t="str">
        <f t="shared" si="35"/>
        <v/>
      </c>
      <c r="GU22" s="177" t="str">
        <f t="shared" si="35"/>
        <v/>
      </c>
      <c r="GV22" s="177" t="str">
        <f t="shared" si="35"/>
        <v/>
      </c>
      <c r="GW22" s="177" t="str">
        <f t="shared" si="35"/>
        <v/>
      </c>
      <c r="GX22" s="177" t="str">
        <f t="shared" si="35"/>
        <v/>
      </c>
      <c r="GY22" s="177" t="str">
        <f t="shared" si="35"/>
        <v/>
      </c>
      <c r="GZ22" s="177" t="str">
        <f t="shared" si="35"/>
        <v/>
      </c>
      <c r="HA22" s="177" t="str">
        <f t="shared" si="35"/>
        <v/>
      </c>
      <c r="HB22" s="177" t="str">
        <f t="shared" si="36"/>
        <v/>
      </c>
      <c r="HC22" s="177" t="str">
        <f t="shared" si="36"/>
        <v/>
      </c>
      <c r="HD22" s="177" t="str">
        <f t="shared" si="36"/>
        <v/>
      </c>
      <c r="HE22" s="177" t="str">
        <f t="shared" si="36"/>
        <v/>
      </c>
      <c r="HF22" s="177" t="str">
        <f t="shared" si="36"/>
        <v/>
      </c>
      <c r="HG22" s="177" t="str">
        <f t="shared" si="36"/>
        <v/>
      </c>
      <c r="HH22" s="177" t="str">
        <f t="shared" si="36"/>
        <v/>
      </c>
      <c r="HI22" s="177" t="str">
        <f t="shared" si="36"/>
        <v/>
      </c>
      <c r="HJ22" s="177" t="str">
        <f t="shared" si="36"/>
        <v/>
      </c>
      <c r="HK22" s="177" t="str">
        <f t="shared" si="36"/>
        <v/>
      </c>
      <c r="HL22" s="177" t="str">
        <f t="shared" si="36"/>
        <v/>
      </c>
      <c r="HM22" s="177" t="str">
        <f t="shared" si="36"/>
        <v/>
      </c>
      <c r="HN22" s="177" t="str">
        <f t="shared" si="36"/>
        <v/>
      </c>
      <c r="HO22" s="177" t="str">
        <f t="shared" si="36"/>
        <v/>
      </c>
      <c r="HP22" s="177" t="str">
        <f t="shared" si="36"/>
        <v/>
      </c>
      <c r="HQ22" s="177" t="str">
        <f t="shared" si="36"/>
        <v/>
      </c>
      <c r="HR22" s="177" t="str">
        <f t="shared" si="37"/>
        <v/>
      </c>
      <c r="HS22" s="177" t="str">
        <f t="shared" si="37"/>
        <v/>
      </c>
      <c r="HT22" s="177" t="str">
        <f t="shared" si="37"/>
        <v/>
      </c>
      <c r="HU22" s="177" t="str">
        <f t="shared" si="37"/>
        <v/>
      </c>
      <c r="HV22" s="177" t="str">
        <f t="shared" si="37"/>
        <v/>
      </c>
      <c r="HW22" s="177" t="str">
        <f t="shared" si="37"/>
        <v/>
      </c>
      <c r="HX22" s="177" t="str">
        <f t="shared" si="37"/>
        <v/>
      </c>
      <c r="HY22" s="177" t="str">
        <f t="shared" si="37"/>
        <v/>
      </c>
      <c r="HZ22" s="177" t="str">
        <f t="shared" si="37"/>
        <v/>
      </c>
      <c r="IA22" s="192" t="str">
        <f t="shared" si="21"/>
        <v/>
      </c>
      <c r="IB22" s="193" t="e">
        <f t="shared" si="10"/>
        <v>#N/A</v>
      </c>
      <c r="IC22" s="193" t="e">
        <f t="shared" si="47"/>
        <v>#N/A</v>
      </c>
      <c r="ID22" s="193" t="e">
        <f t="shared" si="47"/>
        <v>#N/A</v>
      </c>
      <c r="IE22" s="193" t="e">
        <f t="shared" si="47"/>
        <v>#N/A</v>
      </c>
      <c r="IF22" s="193" t="e">
        <f t="shared" si="54"/>
        <v>#N/A</v>
      </c>
      <c r="IG22" s="193" t="e">
        <f t="shared" si="54"/>
        <v>#N/A</v>
      </c>
      <c r="IH22" s="193" t="e">
        <f t="shared" si="54"/>
        <v>#N/A</v>
      </c>
      <c r="II22" s="193" t="e">
        <f t="shared" si="54"/>
        <v>#N/A</v>
      </c>
      <c r="IJ22" s="193" t="e">
        <f t="shared" si="54"/>
        <v>#N/A</v>
      </c>
      <c r="IK22" s="193" t="e">
        <f t="shared" si="54"/>
        <v>#N/A</v>
      </c>
      <c r="IL22" s="193" t="e">
        <f t="shared" si="54"/>
        <v>#N/A</v>
      </c>
      <c r="IM22" s="193" t="e">
        <f t="shared" si="54"/>
        <v>#N/A</v>
      </c>
      <c r="IN22" s="193" t="e">
        <f t="shared" si="54"/>
        <v>#N/A</v>
      </c>
      <c r="IO22" s="193" t="e">
        <f t="shared" si="54"/>
        <v>#N/A</v>
      </c>
      <c r="IP22" s="193" t="e">
        <f t="shared" si="54"/>
        <v>#N/A</v>
      </c>
      <c r="IQ22" s="193" t="e">
        <f t="shared" si="54"/>
        <v>#N/A</v>
      </c>
      <c r="IR22" s="193" t="e">
        <f t="shared" si="54"/>
        <v>#N/A</v>
      </c>
      <c r="IS22" s="193" t="e">
        <f t="shared" si="54"/>
        <v>#N/A</v>
      </c>
      <c r="IT22" s="193" t="e">
        <f t="shared" si="54"/>
        <v>#N/A</v>
      </c>
      <c r="IU22" s="193" t="e">
        <f t="shared" ref="IU22:JX30" si="62">IF(ISNONTEXT($Q22),IF($G22="R",_xlfn.BETA.DIST(BB22,$M22,$N22,FALSE,$B22,$D22),_xlfn.BETA.DIST(BB22,$N22,$M22,FALSE,$B22,$D22)),NA())</f>
        <v>#N/A</v>
      </c>
      <c r="IV22" s="193" t="e">
        <f t="shared" si="62"/>
        <v>#N/A</v>
      </c>
      <c r="IW22" s="193" t="e">
        <f t="shared" si="62"/>
        <v>#N/A</v>
      </c>
      <c r="IX22" s="193" t="e">
        <f t="shared" si="62"/>
        <v>#N/A</v>
      </c>
      <c r="IY22" s="193" t="e">
        <f t="shared" si="62"/>
        <v>#N/A</v>
      </c>
      <c r="IZ22" s="193" t="e">
        <f t="shared" si="62"/>
        <v>#N/A</v>
      </c>
      <c r="JA22" s="193" t="e">
        <f t="shared" si="62"/>
        <v>#N/A</v>
      </c>
      <c r="JB22" s="193" t="e">
        <f t="shared" si="62"/>
        <v>#N/A</v>
      </c>
      <c r="JC22" s="193" t="e">
        <f t="shared" si="62"/>
        <v>#N/A</v>
      </c>
      <c r="JD22" s="193" t="e">
        <f t="shared" si="62"/>
        <v>#N/A</v>
      </c>
      <c r="JE22" s="193" t="e">
        <f t="shared" si="62"/>
        <v>#N/A</v>
      </c>
      <c r="JF22" s="193" t="e">
        <f t="shared" si="62"/>
        <v>#N/A</v>
      </c>
      <c r="JG22" s="193" t="e">
        <f t="shared" si="62"/>
        <v>#N/A</v>
      </c>
      <c r="JH22" s="193" t="e">
        <f t="shared" si="62"/>
        <v>#N/A</v>
      </c>
      <c r="JI22" s="193" t="e">
        <f t="shared" si="62"/>
        <v>#N/A</v>
      </c>
      <c r="JJ22" s="193" t="e">
        <f t="shared" si="62"/>
        <v>#N/A</v>
      </c>
      <c r="JK22" s="193" t="e">
        <f t="shared" si="62"/>
        <v>#N/A</v>
      </c>
      <c r="JL22" s="193" t="e">
        <f t="shared" si="62"/>
        <v>#N/A</v>
      </c>
      <c r="JM22" s="193" t="e">
        <f t="shared" si="62"/>
        <v>#N/A</v>
      </c>
      <c r="JN22" s="193" t="e">
        <f t="shared" si="62"/>
        <v>#N/A</v>
      </c>
      <c r="JO22" s="193" t="e">
        <f t="shared" si="62"/>
        <v>#N/A</v>
      </c>
      <c r="JP22" s="193" t="e">
        <f t="shared" si="62"/>
        <v>#N/A</v>
      </c>
      <c r="JQ22" s="193" t="e">
        <f t="shared" si="62"/>
        <v>#N/A</v>
      </c>
      <c r="JR22" s="193" t="e">
        <f t="shared" si="62"/>
        <v>#N/A</v>
      </c>
      <c r="JS22" s="193" t="e">
        <f t="shared" si="62"/>
        <v>#N/A</v>
      </c>
      <c r="JT22" s="193" t="e">
        <f t="shared" si="62"/>
        <v>#N/A</v>
      </c>
      <c r="JU22" s="193" t="e">
        <f t="shared" si="62"/>
        <v>#N/A</v>
      </c>
      <c r="JV22" s="193" t="e">
        <f t="shared" si="62"/>
        <v>#N/A</v>
      </c>
      <c r="JW22" s="193" t="e">
        <f t="shared" si="62"/>
        <v>#N/A</v>
      </c>
      <c r="JX22" s="193" t="e">
        <f t="shared" si="62"/>
        <v>#N/A</v>
      </c>
      <c r="JY22" s="193" t="e">
        <f t="shared" si="59"/>
        <v>#N/A</v>
      </c>
      <c r="JZ22" s="193" t="e">
        <f t="shared" si="59"/>
        <v>#N/A</v>
      </c>
      <c r="KA22" s="193" t="e">
        <f t="shared" si="59"/>
        <v>#N/A</v>
      </c>
      <c r="KB22" s="193" t="e">
        <f t="shared" si="59"/>
        <v>#N/A</v>
      </c>
      <c r="KC22" s="193" t="e">
        <f t="shared" si="59"/>
        <v>#N/A</v>
      </c>
      <c r="KD22" s="193" t="e">
        <f t="shared" si="59"/>
        <v>#N/A</v>
      </c>
      <c r="KE22" s="193" t="e">
        <f t="shared" si="59"/>
        <v>#N/A</v>
      </c>
      <c r="KF22" s="193" t="e">
        <f t="shared" si="59"/>
        <v>#N/A</v>
      </c>
      <c r="KG22" s="193" t="e">
        <f t="shared" si="59"/>
        <v>#N/A</v>
      </c>
      <c r="KH22" s="193" t="e">
        <f t="shared" si="59"/>
        <v>#N/A</v>
      </c>
      <c r="KI22" s="193" t="e">
        <f t="shared" si="59"/>
        <v>#N/A</v>
      </c>
      <c r="KJ22" s="193" t="e">
        <f t="shared" si="59"/>
        <v>#N/A</v>
      </c>
      <c r="KK22" s="193" t="e">
        <f t="shared" si="59"/>
        <v>#N/A</v>
      </c>
      <c r="KL22" s="193" t="e">
        <f t="shared" si="59"/>
        <v>#N/A</v>
      </c>
      <c r="KM22" s="193" t="e">
        <f t="shared" si="59"/>
        <v>#N/A</v>
      </c>
      <c r="KN22" s="193" t="e">
        <f t="shared" si="24"/>
        <v>#N/A</v>
      </c>
      <c r="KO22" s="193" t="e">
        <f t="shared" si="48"/>
        <v>#N/A</v>
      </c>
      <c r="KP22" s="193" t="e">
        <f t="shared" si="48"/>
        <v>#N/A</v>
      </c>
      <c r="KQ22" s="193" t="e">
        <f t="shared" si="48"/>
        <v>#N/A</v>
      </c>
      <c r="KR22" s="193" t="e">
        <f t="shared" si="55"/>
        <v>#N/A</v>
      </c>
      <c r="KS22" s="193" t="e">
        <f t="shared" si="55"/>
        <v>#N/A</v>
      </c>
      <c r="KT22" s="193" t="e">
        <f t="shared" si="55"/>
        <v>#N/A</v>
      </c>
      <c r="KU22" s="193" t="e">
        <f t="shared" si="55"/>
        <v>#N/A</v>
      </c>
      <c r="KV22" s="193" t="e">
        <f t="shared" si="55"/>
        <v>#N/A</v>
      </c>
      <c r="KW22" s="193" t="e">
        <f t="shared" si="55"/>
        <v>#N/A</v>
      </c>
      <c r="KX22" s="193" t="e">
        <f t="shared" si="55"/>
        <v>#N/A</v>
      </c>
      <c r="KY22" s="193" t="e">
        <f t="shared" si="55"/>
        <v>#N/A</v>
      </c>
      <c r="KZ22" s="193" t="e">
        <f t="shared" si="55"/>
        <v>#N/A</v>
      </c>
      <c r="LA22" s="193" t="e">
        <f t="shared" si="55"/>
        <v>#N/A</v>
      </c>
      <c r="LB22" s="193" t="e">
        <f t="shared" si="55"/>
        <v>#N/A</v>
      </c>
      <c r="LC22" s="193" t="e">
        <f t="shared" si="55"/>
        <v>#N/A</v>
      </c>
      <c r="LD22" s="193" t="e">
        <f t="shared" si="55"/>
        <v>#N/A</v>
      </c>
      <c r="LE22" s="193" t="e">
        <f t="shared" si="55"/>
        <v>#N/A</v>
      </c>
      <c r="LF22" s="193" t="e">
        <f t="shared" si="55"/>
        <v>#N/A</v>
      </c>
      <c r="LG22" s="193" t="e">
        <f t="shared" ref="LG22:MJ30" si="63">IF(ISNONTEXT($Q22),IF($G22="R",_xlfn.BETA.DIST(DN22,$M22,$N22,FALSE,$B22,$D22),_xlfn.BETA.DIST(DN22,$N22,$M22,FALSE,$B22,$D22)),NA())</f>
        <v>#N/A</v>
      </c>
      <c r="LH22" s="193" t="e">
        <f t="shared" si="63"/>
        <v>#N/A</v>
      </c>
      <c r="LI22" s="193" t="e">
        <f t="shared" si="63"/>
        <v>#N/A</v>
      </c>
      <c r="LJ22" s="193" t="e">
        <f t="shared" si="63"/>
        <v>#N/A</v>
      </c>
      <c r="LK22" s="193" t="e">
        <f t="shared" si="63"/>
        <v>#N/A</v>
      </c>
      <c r="LL22" s="193" t="e">
        <f t="shared" si="63"/>
        <v>#N/A</v>
      </c>
      <c r="LM22" s="193" t="e">
        <f t="shared" si="63"/>
        <v>#N/A</v>
      </c>
      <c r="LN22" s="193" t="e">
        <f t="shared" si="63"/>
        <v>#N/A</v>
      </c>
      <c r="LO22" s="193" t="e">
        <f t="shared" si="63"/>
        <v>#N/A</v>
      </c>
      <c r="LP22" s="193" t="e">
        <f t="shared" si="63"/>
        <v>#N/A</v>
      </c>
      <c r="LQ22" s="193" t="e">
        <f t="shared" si="63"/>
        <v>#N/A</v>
      </c>
      <c r="LR22" s="193" t="e">
        <f t="shared" si="63"/>
        <v>#N/A</v>
      </c>
      <c r="LS22" s="193" t="e">
        <f t="shared" si="63"/>
        <v>#N/A</v>
      </c>
      <c r="LT22" s="193" t="e">
        <f t="shared" si="63"/>
        <v>#N/A</v>
      </c>
      <c r="LU22" s="193" t="e">
        <f t="shared" si="63"/>
        <v>#N/A</v>
      </c>
      <c r="LV22" s="193" t="e">
        <f t="shared" si="63"/>
        <v>#N/A</v>
      </c>
      <c r="LW22" s="193" t="e">
        <f t="shared" si="63"/>
        <v>#N/A</v>
      </c>
      <c r="LX22" s="193" t="e">
        <f t="shared" si="63"/>
        <v>#N/A</v>
      </c>
      <c r="LY22" s="193" t="e">
        <f t="shared" si="63"/>
        <v>#N/A</v>
      </c>
      <c r="LZ22" s="193" t="e">
        <f t="shared" si="63"/>
        <v>#N/A</v>
      </c>
      <c r="MA22" s="193" t="e">
        <f t="shared" si="63"/>
        <v>#N/A</v>
      </c>
      <c r="MB22" s="193" t="e">
        <f t="shared" si="63"/>
        <v>#N/A</v>
      </c>
      <c r="MC22" s="193" t="e">
        <f t="shared" si="63"/>
        <v>#N/A</v>
      </c>
      <c r="MD22" s="193" t="e">
        <f t="shared" si="63"/>
        <v>#N/A</v>
      </c>
      <c r="ME22" s="193" t="e">
        <f t="shared" si="63"/>
        <v>#N/A</v>
      </c>
      <c r="MF22" s="193" t="e">
        <f t="shared" si="63"/>
        <v>#N/A</v>
      </c>
      <c r="MG22" s="193" t="e">
        <f t="shared" si="63"/>
        <v>#N/A</v>
      </c>
      <c r="MH22" s="193" t="e">
        <f t="shared" si="63"/>
        <v>#N/A</v>
      </c>
      <c r="MI22" s="193" t="e">
        <f t="shared" si="63"/>
        <v>#N/A</v>
      </c>
      <c r="MJ22" s="193" t="e">
        <f t="shared" si="63"/>
        <v>#N/A</v>
      </c>
      <c r="MK22" s="193" t="e">
        <f t="shared" si="60"/>
        <v>#N/A</v>
      </c>
      <c r="ML22" s="193" t="e">
        <f t="shared" si="60"/>
        <v>#N/A</v>
      </c>
      <c r="MM22" s="193" t="e">
        <f t="shared" si="60"/>
        <v>#N/A</v>
      </c>
      <c r="MN22" s="193" t="e">
        <f t="shared" si="60"/>
        <v>#N/A</v>
      </c>
      <c r="MO22" s="193" t="e">
        <f t="shared" si="60"/>
        <v>#N/A</v>
      </c>
      <c r="MP22" s="193" t="e">
        <f t="shared" si="60"/>
        <v>#N/A</v>
      </c>
      <c r="MQ22" s="193" t="e">
        <f t="shared" si="60"/>
        <v>#N/A</v>
      </c>
      <c r="MR22" s="193" t="e">
        <f t="shared" si="60"/>
        <v>#N/A</v>
      </c>
      <c r="MS22" s="193" t="e">
        <f t="shared" si="60"/>
        <v>#N/A</v>
      </c>
      <c r="MT22" s="193" t="e">
        <f t="shared" si="60"/>
        <v>#N/A</v>
      </c>
      <c r="MU22" s="193" t="e">
        <f t="shared" si="60"/>
        <v>#N/A</v>
      </c>
      <c r="MV22" s="193" t="e">
        <f t="shared" si="60"/>
        <v>#N/A</v>
      </c>
      <c r="MW22" s="193" t="e">
        <f t="shared" si="60"/>
        <v>#N/A</v>
      </c>
      <c r="MX22" s="193" t="e">
        <f t="shared" si="60"/>
        <v>#N/A</v>
      </c>
      <c r="MY22" s="193" t="e">
        <f t="shared" si="60"/>
        <v>#N/A</v>
      </c>
      <c r="MZ22" s="193" t="e">
        <f t="shared" si="25"/>
        <v>#N/A</v>
      </c>
      <c r="NA22" s="193" t="e">
        <f t="shared" si="49"/>
        <v>#N/A</v>
      </c>
      <c r="NB22" s="193" t="e">
        <f t="shared" si="49"/>
        <v>#N/A</v>
      </c>
      <c r="NC22" s="193" t="e">
        <f t="shared" si="49"/>
        <v>#N/A</v>
      </c>
      <c r="ND22" s="193" t="e">
        <f t="shared" si="56"/>
        <v>#N/A</v>
      </c>
      <c r="NE22" s="193" t="e">
        <f t="shared" si="56"/>
        <v>#N/A</v>
      </c>
      <c r="NF22" s="193" t="e">
        <f t="shared" si="56"/>
        <v>#N/A</v>
      </c>
      <c r="NG22" s="193" t="e">
        <f t="shared" si="56"/>
        <v>#N/A</v>
      </c>
      <c r="NH22" s="193" t="e">
        <f t="shared" si="56"/>
        <v>#N/A</v>
      </c>
      <c r="NI22" s="193" t="e">
        <f t="shared" si="56"/>
        <v>#N/A</v>
      </c>
      <c r="NJ22" s="193" t="e">
        <f t="shared" si="56"/>
        <v>#N/A</v>
      </c>
      <c r="NK22" s="193" t="e">
        <f t="shared" si="56"/>
        <v>#N/A</v>
      </c>
      <c r="NL22" s="193" t="e">
        <f t="shared" si="56"/>
        <v>#N/A</v>
      </c>
      <c r="NM22" s="193" t="e">
        <f t="shared" si="56"/>
        <v>#N/A</v>
      </c>
      <c r="NN22" s="193" t="e">
        <f t="shared" si="56"/>
        <v>#N/A</v>
      </c>
      <c r="NO22" s="193" t="e">
        <f t="shared" si="56"/>
        <v>#N/A</v>
      </c>
      <c r="NP22" s="193" t="e">
        <f t="shared" si="56"/>
        <v>#N/A</v>
      </c>
      <c r="NQ22" s="193" t="e">
        <f t="shared" si="56"/>
        <v>#N/A</v>
      </c>
      <c r="NR22" s="193" t="e">
        <f t="shared" si="56"/>
        <v>#N/A</v>
      </c>
      <c r="NS22" s="193" t="e">
        <f t="shared" ref="NS22:OV30" si="64">IF(ISNONTEXT($Q22),IF($G22="R",_xlfn.BETA.DIST(FZ22,$M22,$N22,FALSE,$B22,$D22),_xlfn.BETA.DIST(FZ22,$N22,$M22,FALSE,$B22,$D22)),NA())</f>
        <v>#N/A</v>
      </c>
      <c r="NT22" s="193" t="e">
        <f t="shared" si="64"/>
        <v>#N/A</v>
      </c>
      <c r="NU22" s="193" t="e">
        <f t="shared" si="64"/>
        <v>#N/A</v>
      </c>
      <c r="NV22" s="193" t="e">
        <f t="shared" si="64"/>
        <v>#N/A</v>
      </c>
      <c r="NW22" s="193" t="e">
        <f t="shared" si="64"/>
        <v>#N/A</v>
      </c>
      <c r="NX22" s="193" t="e">
        <f t="shared" si="64"/>
        <v>#N/A</v>
      </c>
      <c r="NY22" s="193" t="e">
        <f t="shared" si="64"/>
        <v>#N/A</v>
      </c>
      <c r="NZ22" s="193" t="e">
        <f t="shared" si="64"/>
        <v>#N/A</v>
      </c>
      <c r="OA22" s="193" t="e">
        <f t="shared" si="64"/>
        <v>#N/A</v>
      </c>
      <c r="OB22" s="193" t="e">
        <f t="shared" si="64"/>
        <v>#N/A</v>
      </c>
      <c r="OC22" s="193" t="e">
        <f t="shared" si="64"/>
        <v>#N/A</v>
      </c>
      <c r="OD22" s="193" t="e">
        <f t="shared" si="64"/>
        <v>#N/A</v>
      </c>
      <c r="OE22" s="193" t="e">
        <f t="shared" si="64"/>
        <v>#N/A</v>
      </c>
      <c r="OF22" s="193" t="e">
        <f t="shared" si="64"/>
        <v>#N/A</v>
      </c>
      <c r="OG22" s="193" t="e">
        <f t="shared" si="64"/>
        <v>#N/A</v>
      </c>
      <c r="OH22" s="193" t="e">
        <f t="shared" si="64"/>
        <v>#N/A</v>
      </c>
      <c r="OI22" s="193" t="e">
        <f t="shared" si="64"/>
        <v>#N/A</v>
      </c>
      <c r="OJ22" s="193" t="e">
        <f t="shared" si="64"/>
        <v>#N/A</v>
      </c>
      <c r="OK22" s="193" t="e">
        <f t="shared" si="64"/>
        <v>#N/A</v>
      </c>
      <c r="OL22" s="193" t="e">
        <f t="shared" si="64"/>
        <v>#N/A</v>
      </c>
      <c r="OM22" s="193" t="e">
        <f t="shared" si="64"/>
        <v>#N/A</v>
      </c>
      <c r="ON22" s="193" t="e">
        <f t="shared" si="64"/>
        <v>#N/A</v>
      </c>
      <c r="OO22" s="193" t="e">
        <f t="shared" si="64"/>
        <v>#N/A</v>
      </c>
      <c r="OP22" s="193" t="e">
        <f t="shared" si="64"/>
        <v>#N/A</v>
      </c>
      <c r="OQ22" s="193" t="e">
        <f t="shared" si="64"/>
        <v>#N/A</v>
      </c>
      <c r="OR22" s="193" t="e">
        <f t="shared" si="64"/>
        <v>#N/A</v>
      </c>
      <c r="OS22" s="193" t="e">
        <f t="shared" si="64"/>
        <v>#N/A</v>
      </c>
      <c r="OT22" s="193" t="e">
        <f t="shared" si="64"/>
        <v>#N/A</v>
      </c>
      <c r="OU22" s="193" t="e">
        <f t="shared" si="64"/>
        <v>#N/A</v>
      </c>
      <c r="OV22" s="193" t="e">
        <f t="shared" si="64"/>
        <v>#N/A</v>
      </c>
      <c r="OW22" s="193" t="e">
        <f t="shared" si="61"/>
        <v>#N/A</v>
      </c>
      <c r="OX22" s="193" t="e">
        <f t="shared" si="61"/>
        <v>#N/A</v>
      </c>
      <c r="OY22" s="193" t="e">
        <f t="shared" si="61"/>
        <v>#N/A</v>
      </c>
      <c r="OZ22" s="193" t="e">
        <f t="shared" si="61"/>
        <v>#N/A</v>
      </c>
      <c r="PA22" s="193" t="e">
        <f t="shared" si="61"/>
        <v>#N/A</v>
      </c>
      <c r="PB22" s="193" t="e">
        <f t="shared" si="61"/>
        <v>#N/A</v>
      </c>
      <c r="PC22" s="193" t="e">
        <f t="shared" si="61"/>
        <v>#N/A</v>
      </c>
      <c r="PD22" s="193" t="e">
        <f t="shared" si="61"/>
        <v>#N/A</v>
      </c>
      <c r="PE22" s="193" t="e">
        <f t="shared" si="61"/>
        <v>#N/A</v>
      </c>
      <c r="PF22" s="193" t="e">
        <f t="shared" si="61"/>
        <v>#N/A</v>
      </c>
      <c r="PG22" s="193" t="e">
        <f t="shared" si="61"/>
        <v>#N/A</v>
      </c>
      <c r="PH22" s="193" t="e">
        <f t="shared" si="61"/>
        <v>#N/A</v>
      </c>
      <c r="PI22" s="193" t="e">
        <f t="shared" si="61"/>
        <v>#N/A</v>
      </c>
      <c r="PJ22" s="193" t="e">
        <f t="shared" si="61"/>
        <v>#N/A</v>
      </c>
      <c r="PK22" s="193" t="e">
        <f t="shared" si="61"/>
        <v>#N/A</v>
      </c>
      <c r="PL22" s="193" t="e">
        <f t="shared" si="26"/>
        <v>#N/A</v>
      </c>
      <c r="PM22" s="193" t="e">
        <f t="shared" si="57"/>
        <v>#N/A</v>
      </c>
      <c r="PN22" s="193" t="e">
        <f t="shared" si="57"/>
        <v>#N/A</v>
      </c>
      <c r="PO22" s="193" t="e">
        <f t="shared" si="57"/>
        <v>#N/A</v>
      </c>
      <c r="PP22" s="193" t="e">
        <f t="shared" si="57"/>
        <v>#N/A</v>
      </c>
      <c r="PQ22" s="193" t="e">
        <f t="shared" si="57"/>
        <v>#N/A</v>
      </c>
      <c r="PR22" s="193" t="e">
        <f t="shared" si="57"/>
        <v>#N/A</v>
      </c>
      <c r="PS22" s="193" t="e">
        <f t="shared" si="57"/>
        <v>#N/A</v>
      </c>
      <c r="PT22" s="193" t="e">
        <f t="shared" si="57"/>
        <v>#N/A</v>
      </c>
    </row>
    <row r="23" spans="1:436" hidden="1" x14ac:dyDescent="0.45">
      <c r="A23" s="20">
        <v>20</v>
      </c>
      <c r="B23" s="115"/>
      <c r="C23" s="115"/>
      <c r="D23" s="115"/>
      <c r="E23" s="110" t="str">
        <f t="shared" si="15"/>
        <v/>
      </c>
      <c r="F23" s="21" t="str">
        <f t="shared" si="16"/>
        <v/>
      </c>
      <c r="G23" s="22" t="str">
        <f t="shared" si="17"/>
        <v/>
      </c>
      <c r="H23" s="23" t="str">
        <f>IF(F23="","",IF(OR($F23&lt;Skew!$B$3,$F23=Skew!$B$3),IF($F23&gt;Skew!$C$3,Skew!$A$3,IF($F23&gt;Skew!$C$4,Skew!$A$4,IF($F23&gt;Skew!$C$5,Skew!$A$5,IF($F23&gt;Skew!$C$6,Skew!$A$6,IF($F23&gt;Skew!$C$7,Skew!$A$7,IF($F23&gt;Skew!$C$8,Skew!$A$8,IF($F23&gt;Skew!$C$9,Skew!$A$9,IF($F23&gt;Skew!$C$10,Skew!$A$10,IF($F23&gt;Skew!$C$11,Skew!$A$11,IF($F23&gt;Skew!$C$12,Skew!$A$12,IF($F23&gt;Skew!$C$13,Skew!$A$13,IF($F23&gt;Skew!$C$14,Skew!$A$14,IF($F23&gt;Skew!$C$15,Skew!$A$15,IF($F23&gt;Skew!$C$16,Skew!$A$16,Skew!$A$17)
)))))))))))))))</f>
        <v/>
      </c>
      <c r="I23" s="22" t="str">
        <f>IF(F23="","",MATCH(H23,Skew!$A$3:$A$17,0))</f>
        <v/>
      </c>
      <c r="J23" s="22" t="str">
        <f t="shared" si="0"/>
        <v/>
      </c>
      <c r="K23" s="24"/>
      <c r="L23" s="22" t="str">
        <f>IF(OR(F23="",K23=""),"",MATCH(K23,Confidence!$A$3:$A$12,0))</f>
        <v/>
      </c>
      <c r="M23" s="25" t="str">
        <f t="shared" si="1"/>
        <v/>
      </c>
      <c r="N23" s="25" t="str">
        <f t="shared" si="2"/>
        <v/>
      </c>
      <c r="O23" s="22"/>
      <c r="P23" s="102" t="str">
        <f t="shared" si="3"/>
        <v/>
      </c>
      <c r="Q23" s="102" t="str">
        <f t="shared" si="4"/>
        <v/>
      </c>
      <c r="R23" s="37" t="str">
        <f t="shared" si="5"/>
        <v/>
      </c>
      <c r="S23" s="115"/>
      <c r="T23" s="204" t="str">
        <f>IF(AND(B23&gt;0,C23&gt;0,D23&gt;0,M23&gt;0,N23&gt;0,S23&gt;0,NOT(K23="")),ABS(VLOOKUP($S$1,VLookups!$A$30:$B$31,2,FALSE)-_xlfn.BETA.DIST(S23,IF(G23="L",N23,M23),IF(G23="L",M23,N23),TRUE,B23,D23)),"")</f>
        <v/>
      </c>
      <c r="U23" s="112" t="str">
        <f>IF(OR($M23="",$N23=""),"",_xlfn.BETA.INV(ABS(VLOOKUP($S$1,VLookups!$A$30:$B$31,2,FALSE)-U$3),IF($G23="L",$N23,$M23),IF($G23="L",$M23,$N23),$B23,$D23))</f>
        <v/>
      </c>
      <c r="V23" s="113" t="str">
        <f>IF(OR($M23="",$N23=""),"",_xlfn.BETA.INV(ABS(VLOOKUP($S$1,VLookups!$A$30:$B$31,2,FALSE)-V$3),IF($G23="L",$N23,$M23),IF($G23="L",$M23,$N23),$B23,$D23))</f>
        <v/>
      </c>
      <c r="W23" s="112" t="str">
        <f>IF(OR($M23="",$N23=""),"",_xlfn.BETA.INV(ABS(VLOOKUP($S$1,VLookups!$A$30:$B$31,2,FALSE)-W$3),IF($G23="L",$N23,$M23),IF($G23="L",$M23,$N23),$B23,$D23))</f>
        <v/>
      </c>
      <c r="X23" s="113" t="str">
        <f>IF(OR($M23="",$N23=""),"",_xlfn.BETA.INV(ABS(VLOOKUP($S$1,VLookups!$A$30:$B$31,2,FALSE)-X$3),IF($G23="L",$N23,$M23),IF($G23="L",$M23,$N23),$B23,$D23))</f>
        <v/>
      </c>
      <c r="Y23" s="112" t="str">
        <f>IF(OR($M23="",$N23=""),"",_xlfn.BETA.INV(ABS(VLOOKUP($S$1,VLookups!$A$30:$B$31,2,FALSE)-Y$3),IF($G23="L",$N23,$M23),IF($G23="L",$M23,$N23),$B23,$D23))</f>
        <v/>
      </c>
      <c r="Z23" s="113" t="str">
        <f>IF(OR($M23="",$N23=""),"",_xlfn.BETA.INV(ABS(VLOOKUP($S$1,VLookups!$A$30:$B$31,2,FALSE)-Z$3),IF($G23="L",$N23,$M23),IF($G23="L",$M23,$N23),$B23,$D23))</f>
        <v/>
      </c>
      <c r="AA23" s="112" t="str">
        <f>IF(OR($M23="",$N23=""),"",_xlfn.BETA.INV(ABS(VLOOKUP($S$1,VLookups!$A$30:$B$31,2,FALSE)-AA$3),IF($G23="L",$N23,$M23),IF($G23="L",$M23,$N23),$B23,$D23))</f>
        <v/>
      </c>
      <c r="AB23" s="113" t="str">
        <f>IF(OR($M23="",$N23=""),"",_xlfn.BETA.INV(ABS(VLOOKUP($S$1,VLookups!$A$30:$B$31,2,FALSE)-AB$3),IF($G23="L",$N23,$M23),IF($G23="L",$M23,$N23),$B23,$D23))</f>
        <v/>
      </c>
      <c r="AC23" s="112" t="str">
        <f>IF(OR($M23="",$N23=""),"",_xlfn.BETA.INV(ABS(VLOOKUP($S$1,VLookups!$A$30:$B$31,2,FALSE)-AC$3),IF($G23="L",$N23,$M23),IF($G23="L",$M23,$N23),$B23,$D23))</f>
        <v/>
      </c>
      <c r="AD23" s="113" t="str">
        <f>IF(OR($M23="",$N23=""),"",_xlfn.BETA.INV(ABS(VLOOKUP($S$1,VLookups!$A$30:$B$31,2,FALSE)-AD$3),IF($G23="L",$N23,$M23),IF($G23="L",$M23,$N23),$B23,$D23))</f>
        <v/>
      </c>
      <c r="AE23" s="112" t="str">
        <f>IF(OR($M23="",$N23=""),"",_xlfn.BETA.INV(ABS(VLOOKUP($S$1,VLookups!$A$30:$B$31,2,FALSE)-AE$3),IF($G23="L",$N23,$M23),IF($G23="L",$M23,$N23),$B23,$D23))</f>
        <v/>
      </c>
      <c r="AF23" s="113" t="str">
        <f>IF(OR($M23="",$N23=""),"",_xlfn.BETA.INV(ABS(VLOOKUP($S$1,VLookups!$A$30:$B$31,2,FALSE)-AF$3),IF($G23="L",$N23,$M23),IF($G23="L",$M23,$N23),$B23,$D23))</f>
        <v/>
      </c>
      <c r="AG23" s="15"/>
      <c r="AH23" s="194" t="str">
        <f t="shared" si="18"/>
        <v/>
      </c>
      <c r="AI23" s="192" t="str">
        <f t="shared" si="19"/>
        <v/>
      </c>
      <c r="AJ23" s="177" t="str">
        <f t="shared" si="58"/>
        <v/>
      </c>
      <c r="AK23" s="177" t="str">
        <f t="shared" si="27"/>
        <v/>
      </c>
      <c r="AL23" s="177" t="str">
        <f t="shared" si="27"/>
        <v/>
      </c>
      <c r="AM23" s="177" t="str">
        <f t="shared" si="27"/>
        <v/>
      </c>
      <c r="AN23" s="177" t="str">
        <f t="shared" si="27"/>
        <v/>
      </c>
      <c r="AO23" s="177" t="str">
        <f t="shared" si="27"/>
        <v/>
      </c>
      <c r="AP23" s="177" t="str">
        <f t="shared" si="27"/>
        <v/>
      </c>
      <c r="AQ23" s="177" t="str">
        <f t="shared" si="27"/>
        <v/>
      </c>
      <c r="AR23" s="177" t="str">
        <f t="shared" si="27"/>
        <v/>
      </c>
      <c r="AS23" s="177" t="str">
        <f t="shared" si="27"/>
        <v/>
      </c>
      <c r="AT23" s="177" t="str">
        <f t="shared" si="27"/>
        <v/>
      </c>
      <c r="AU23" s="177" t="str">
        <f t="shared" si="27"/>
        <v/>
      </c>
      <c r="AV23" s="177" t="str">
        <f t="shared" si="27"/>
        <v/>
      </c>
      <c r="AW23" s="177" t="str">
        <f t="shared" si="27"/>
        <v/>
      </c>
      <c r="AX23" s="177" t="str">
        <f t="shared" si="27"/>
        <v/>
      </c>
      <c r="AY23" s="177" t="str">
        <f t="shared" si="27"/>
        <v/>
      </c>
      <c r="AZ23" s="177" t="str">
        <f t="shared" ref="AZ23:BO38" si="65">IF(ISNONTEXT($AH23),AY23+$AH23,"")</f>
        <v/>
      </c>
      <c r="BA23" s="177" t="str">
        <f t="shared" si="65"/>
        <v/>
      </c>
      <c r="BB23" s="177" t="str">
        <f t="shared" si="65"/>
        <v/>
      </c>
      <c r="BC23" s="177" t="str">
        <f t="shared" si="65"/>
        <v/>
      </c>
      <c r="BD23" s="177" t="str">
        <f t="shared" si="65"/>
        <v/>
      </c>
      <c r="BE23" s="177" t="str">
        <f t="shared" si="65"/>
        <v/>
      </c>
      <c r="BF23" s="177" t="str">
        <f t="shared" si="65"/>
        <v/>
      </c>
      <c r="BG23" s="177" t="str">
        <f t="shared" si="65"/>
        <v/>
      </c>
      <c r="BH23" s="177" t="str">
        <f t="shared" si="65"/>
        <v/>
      </c>
      <c r="BI23" s="177" t="str">
        <f t="shared" si="65"/>
        <v/>
      </c>
      <c r="BJ23" s="177" t="str">
        <f t="shared" si="65"/>
        <v/>
      </c>
      <c r="BK23" s="177" t="str">
        <f t="shared" si="65"/>
        <v/>
      </c>
      <c r="BL23" s="177" t="str">
        <f t="shared" si="65"/>
        <v/>
      </c>
      <c r="BM23" s="177" t="str">
        <f t="shared" si="65"/>
        <v/>
      </c>
      <c r="BN23" s="177" t="str">
        <f t="shared" si="65"/>
        <v/>
      </c>
      <c r="BO23" s="177" t="str">
        <f t="shared" si="65"/>
        <v/>
      </c>
      <c r="BP23" s="177" t="str">
        <f t="shared" si="28"/>
        <v/>
      </c>
      <c r="BQ23" s="177" t="str">
        <f t="shared" si="29"/>
        <v/>
      </c>
      <c r="BR23" s="177" t="str">
        <f t="shared" si="29"/>
        <v/>
      </c>
      <c r="BS23" s="177" t="str">
        <f t="shared" si="29"/>
        <v/>
      </c>
      <c r="BT23" s="177" t="str">
        <f t="shared" si="29"/>
        <v/>
      </c>
      <c r="BU23" s="177" t="str">
        <f t="shared" si="29"/>
        <v/>
      </c>
      <c r="BV23" s="177" t="str">
        <f t="shared" si="29"/>
        <v/>
      </c>
      <c r="BW23" s="177" t="str">
        <f t="shared" si="29"/>
        <v/>
      </c>
      <c r="BX23" s="177" t="str">
        <f t="shared" si="29"/>
        <v/>
      </c>
      <c r="BY23" s="177" t="str">
        <f t="shared" si="29"/>
        <v/>
      </c>
      <c r="BZ23" s="177" t="str">
        <f t="shared" si="29"/>
        <v/>
      </c>
      <c r="CA23" s="177" t="str">
        <f t="shared" si="29"/>
        <v/>
      </c>
      <c r="CB23" s="177" t="str">
        <f t="shared" si="29"/>
        <v/>
      </c>
      <c r="CC23" s="177" t="str">
        <f t="shared" si="29"/>
        <v/>
      </c>
      <c r="CD23" s="177" t="str">
        <f t="shared" si="29"/>
        <v/>
      </c>
      <c r="CE23" s="177" t="str">
        <f t="shared" si="29"/>
        <v/>
      </c>
      <c r="CF23" s="177" t="str">
        <f t="shared" ref="CF23:CU38" si="66">IF(ISNONTEXT($AH23),CE23+$AH23,"")</f>
        <v/>
      </c>
      <c r="CG23" s="177" t="str">
        <f t="shared" si="66"/>
        <v/>
      </c>
      <c r="CH23" s="177" t="str">
        <f t="shared" si="66"/>
        <v/>
      </c>
      <c r="CI23" s="177" t="str">
        <f t="shared" si="66"/>
        <v/>
      </c>
      <c r="CJ23" s="177" t="str">
        <f t="shared" si="66"/>
        <v/>
      </c>
      <c r="CK23" s="177" t="str">
        <f t="shared" si="66"/>
        <v/>
      </c>
      <c r="CL23" s="177" t="str">
        <f t="shared" si="66"/>
        <v/>
      </c>
      <c r="CM23" s="177" t="str">
        <f t="shared" si="66"/>
        <v/>
      </c>
      <c r="CN23" s="177" t="str">
        <f t="shared" si="66"/>
        <v/>
      </c>
      <c r="CO23" s="177" t="str">
        <f t="shared" si="66"/>
        <v/>
      </c>
      <c r="CP23" s="177" t="str">
        <f t="shared" si="66"/>
        <v/>
      </c>
      <c r="CQ23" s="177" t="str">
        <f t="shared" si="66"/>
        <v/>
      </c>
      <c r="CR23" s="177" t="str">
        <f t="shared" si="66"/>
        <v/>
      </c>
      <c r="CS23" s="177" t="str">
        <f t="shared" si="66"/>
        <v/>
      </c>
      <c r="CT23" s="177" t="str">
        <f t="shared" si="66"/>
        <v/>
      </c>
      <c r="CU23" s="177" t="str">
        <f t="shared" si="66"/>
        <v/>
      </c>
      <c r="CV23" s="177" t="str">
        <f t="shared" si="30"/>
        <v/>
      </c>
      <c r="CW23" s="177" t="str">
        <f t="shared" ref="CW23:DL38" si="67">IF(ISNONTEXT($AH23),CV23+$AH23,"")</f>
        <v/>
      </c>
      <c r="CX23" s="177" t="str">
        <f t="shared" si="67"/>
        <v/>
      </c>
      <c r="CY23" s="177" t="str">
        <f t="shared" si="67"/>
        <v/>
      </c>
      <c r="CZ23" s="177" t="str">
        <f t="shared" si="67"/>
        <v/>
      </c>
      <c r="DA23" s="177" t="str">
        <f t="shared" si="67"/>
        <v/>
      </c>
      <c r="DB23" s="177" t="str">
        <f t="shared" si="67"/>
        <v/>
      </c>
      <c r="DC23" s="177" t="str">
        <f t="shared" si="67"/>
        <v/>
      </c>
      <c r="DD23" s="177" t="str">
        <f t="shared" si="67"/>
        <v/>
      </c>
      <c r="DE23" s="177" t="str">
        <f t="shared" si="67"/>
        <v/>
      </c>
      <c r="DF23" s="177" t="str">
        <f t="shared" si="67"/>
        <v/>
      </c>
      <c r="DG23" s="177" t="str">
        <f t="shared" si="67"/>
        <v/>
      </c>
      <c r="DH23" s="177" t="str">
        <f t="shared" si="67"/>
        <v/>
      </c>
      <c r="DI23" s="177" t="str">
        <f t="shared" si="67"/>
        <v/>
      </c>
      <c r="DJ23" s="177" t="str">
        <f t="shared" si="67"/>
        <v/>
      </c>
      <c r="DK23" s="177" t="str">
        <f t="shared" si="67"/>
        <v/>
      </c>
      <c r="DL23" s="177" t="str">
        <f t="shared" si="67"/>
        <v/>
      </c>
      <c r="DM23" s="177" t="str">
        <f t="shared" si="42"/>
        <v/>
      </c>
      <c r="DN23" s="177" t="str">
        <f t="shared" si="42"/>
        <v/>
      </c>
      <c r="DO23" s="177" t="str">
        <f t="shared" si="42"/>
        <v/>
      </c>
      <c r="DP23" s="177" t="str">
        <f t="shared" si="42"/>
        <v/>
      </c>
      <c r="DQ23" s="177" t="str">
        <f t="shared" si="42"/>
        <v/>
      </c>
      <c r="DR23" s="177" t="str">
        <f t="shared" si="42"/>
        <v/>
      </c>
      <c r="DS23" s="177" t="str">
        <f t="shared" si="42"/>
        <v/>
      </c>
      <c r="DT23" s="177" t="str">
        <f t="shared" si="42"/>
        <v/>
      </c>
      <c r="DU23" s="177" t="str">
        <f t="shared" si="42"/>
        <v/>
      </c>
      <c r="DV23" s="177" t="str">
        <f t="shared" si="42"/>
        <v/>
      </c>
      <c r="DW23" s="177" t="str">
        <f t="shared" si="42"/>
        <v/>
      </c>
      <c r="DX23" s="177" t="str">
        <f t="shared" si="42"/>
        <v/>
      </c>
      <c r="DY23" s="177" t="str">
        <f t="shared" si="42"/>
        <v/>
      </c>
      <c r="DZ23" s="177" t="str">
        <f t="shared" si="42"/>
        <v/>
      </c>
      <c r="EA23" s="177" t="str">
        <f t="shared" si="42"/>
        <v/>
      </c>
      <c r="EB23" s="177" t="str">
        <f t="shared" si="31"/>
        <v/>
      </c>
      <c r="EC23" s="177" t="str">
        <f t="shared" si="31"/>
        <v/>
      </c>
      <c r="ED23" s="177" t="str">
        <f t="shared" si="31"/>
        <v/>
      </c>
      <c r="EE23" s="177" t="str">
        <f t="shared" si="31"/>
        <v/>
      </c>
      <c r="EF23" s="177" t="str">
        <f t="shared" si="31"/>
        <v/>
      </c>
      <c r="EG23" s="177" t="str">
        <f t="shared" si="31"/>
        <v/>
      </c>
      <c r="EH23" s="177" t="str">
        <f t="shared" si="31"/>
        <v/>
      </c>
      <c r="EI23" s="177" t="str">
        <f t="shared" si="31"/>
        <v/>
      </c>
      <c r="EJ23" s="177" t="str">
        <f t="shared" si="31"/>
        <v/>
      </c>
      <c r="EK23" s="177" t="str">
        <f t="shared" si="31"/>
        <v/>
      </c>
      <c r="EL23" s="177" t="str">
        <f t="shared" si="31"/>
        <v/>
      </c>
      <c r="EM23" s="177" t="str">
        <f t="shared" si="31"/>
        <v/>
      </c>
      <c r="EN23" s="177" t="str">
        <f t="shared" si="31"/>
        <v/>
      </c>
      <c r="EO23" s="177" t="str">
        <f t="shared" si="31"/>
        <v/>
      </c>
      <c r="EP23" s="177" t="str">
        <f t="shared" si="32"/>
        <v/>
      </c>
      <c r="EQ23" s="177" t="str">
        <f t="shared" si="32"/>
        <v/>
      </c>
      <c r="ER23" s="177" t="str">
        <f t="shared" si="32"/>
        <v/>
      </c>
      <c r="ES23" s="177" t="str">
        <f t="shared" si="32"/>
        <v/>
      </c>
      <c r="ET23" s="177" t="str">
        <f t="shared" si="32"/>
        <v/>
      </c>
      <c r="EU23" s="177" t="str">
        <f t="shared" si="32"/>
        <v/>
      </c>
      <c r="EV23" s="177" t="str">
        <f t="shared" si="32"/>
        <v/>
      </c>
      <c r="EW23" s="177" t="str">
        <f t="shared" si="32"/>
        <v/>
      </c>
      <c r="EX23" s="177" t="str">
        <f t="shared" si="32"/>
        <v/>
      </c>
      <c r="EY23" s="177" t="str">
        <f t="shared" si="32"/>
        <v/>
      </c>
      <c r="EZ23" s="177" t="str">
        <f t="shared" si="32"/>
        <v/>
      </c>
      <c r="FA23" s="177" t="str">
        <f t="shared" si="32"/>
        <v/>
      </c>
      <c r="FB23" s="177" t="str">
        <f t="shared" si="32"/>
        <v/>
      </c>
      <c r="FC23" s="177" t="str">
        <f t="shared" si="32"/>
        <v/>
      </c>
      <c r="FD23" s="177" t="str">
        <f t="shared" si="32"/>
        <v/>
      </c>
      <c r="FE23" s="177" t="str">
        <f t="shared" ref="FE23:FT38" si="68">IF(ISNONTEXT($AH23),FD23+$AH23,"")</f>
        <v/>
      </c>
      <c r="FF23" s="177" t="str">
        <f t="shared" si="68"/>
        <v/>
      </c>
      <c r="FG23" s="177" t="str">
        <f t="shared" si="68"/>
        <v/>
      </c>
      <c r="FH23" s="177" t="str">
        <f t="shared" si="68"/>
        <v/>
      </c>
      <c r="FI23" s="177" t="str">
        <f t="shared" si="68"/>
        <v/>
      </c>
      <c r="FJ23" s="177" t="str">
        <f t="shared" si="68"/>
        <v/>
      </c>
      <c r="FK23" s="177" t="str">
        <f t="shared" si="68"/>
        <v/>
      </c>
      <c r="FL23" s="177" t="str">
        <f t="shared" si="68"/>
        <v/>
      </c>
      <c r="FM23" s="177" t="str">
        <f t="shared" si="68"/>
        <v/>
      </c>
      <c r="FN23" s="177" t="str">
        <f t="shared" si="68"/>
        <v/>
      </c>
      <c r="FO23" s="177" t="str">
        <f t="shared" si="68"/>
        <v/>
      </c>
      <c r="FP23" s="177" t="str">
        <f t="shared" si="68"/>
        <v/>
      </c>
      <c r="FQ23" s="177" t="str">
        <f t="shared" si="68"/>
        <v/>
      </c>
      <c r="FR23" s="177" t="str">
        <f t="shared" si="68"/>
        <v/>
      </c>
      <c r="FS23" s="177" t="str">
        <f t="shared" si="68"/>
        <v/>
      </c>
      <c r="FT23" s="177" t="str">
        <f t="shared" si="68"/>
        <v/>
      </c>
      <c r="FU23" s="177" t="str">
        <f t="shared" si="33"/>
        <v/>
      </c>
      <c r="FV23" s="177" t="str">
        <f t="shared" si="34"/>
        <v/>
      </c>
      <c r="FW23" s="177" t="str">
        <f t="shared" si="34"/>
        <v/>
      </c>
      <c r="FX23" s="177" t="str">
        <f t="shared" si="34"/>
        <v/>
      </c>
      <c r="FY23" s="177" t="str">
        <f t="shared" si="34"/>
        <v/>
      </c>
      <c r="FZ23" s="177" t="str">
        <f t="shared" si="34"/>
        <v/>
      </c>
      <c r="GA23" s="177" t="str">
        <f t="shared" si="34"/>
        <v/>
      </c>
      <c r="GB23" s="177" t="str">
        <f t="shared" si="34"/>
        <v/>
      </c>
      <c r="GC23" s="177" t="str">
        <f t="shared" si="34"/>
        <v/>
      </c>
      <c r="GD23" s="177" t="str">
        <f t="shared" si="34"/>
        <v/>
      </c>
      <c r="GE23" s="177" t="str">
        <f t="shared" si="34"/>
        <v/>
      </c>
      <c r="GF23" s="177" t="str">
        <f t="shared" si="34"/>
        <v/>
      </c>
      <c r="GG23" s="177" t="str">
        <f t="shared" si="34"/>
        <v/>
      </c>
      <c r="GH23" s="177" t="str">
        <f t="shared" si="34"/>
        <v/>
      </c>
      <c r="GI23" s="177" t="str">
        <f t="shared" si="34"/>
        <v/>
      </c>
      <c r="GJ23" s="177" t="str">
        <f t="shared" si="34"/>
        <v/>
      </c>
      <c r="GK23" s="177" t="str">
        <f t="shared" ref="GK23:GZ38" si="69">IF(ISNONTEXT($AH23),GJ23+$AH23,"")</f>
        <v/>
      </c>
      <c r="GL23" s="177" t="str">
        <f t="shared" si="69"/>
        <v/>
      </c>
      <c r="GM23" s="177" t="str">
        <f t="shared" si="69"/>
        <v/>
      </c>
      <c r="GN23" s="177" t="str">
        <f t="shared" si="69"/>
        <v/>
      </c>
      <c r="GO23" s="177" t="str">
        <f t="shared" si="69"/>
        <v/>
      </c>
      <c r="GP23" s="177" t="str">
        <f t="shared" si="69"/>
        <v/>
      </c>
      <c r="GQ23" s="177" t="str">
        <f t="shared" si="69"/>
        <v/>
      </c>
      <c r="GR23" s="177" t="str">
        <f t="shared" si="69"/>
        <v/>
      </c>
      <c r="GS23" s="177" t="str">
        <f t="shared" si="69"/>
        <v/>
      </c>
      <c r="GT23" s="177" t="str">
        <f t="shared" si="69"/>
        <v/>
      </c>
      <c r="GU23" s="177" t="str">
        <f t="shared" si="69"/>
        <v/>
      </c>
      <c r="GV23" s="177" t="str">
        <f t="shared" si="69"/>
        <v/>
      </c>
      <c r="GW23" s="177" t="str">
        <f t="shared" si="69"/>
        <v/>
      </c>
      <c r="GX23" s="177" t="str">
        <f t="shared" si="69"/>
        <v/>
      </c>
      <c r="GY23" s="177" t="str">
        <f t="shared" si="69"/>
        <v/>
      </c>
      <c r="GZ23" s="177" t="str">
        <f t="shared" si="69"/>
        <v/>
      </c>
      <c r="HA23" s="177" t="str">
        <f t="shared" si="35"/>
        <v/>
      </c>
      <c r="HB23" s="177" t="str">
        <f t="shared" si="36"/>
        <v/>
      </c>
      <c r="HC23" s="177" t="str">
        <f t="shared" si="36"/>
        <v/>
      </c>
      <c r="HD23" s="177" t="str">
        <f t="shared" si="36"/>
        <v/>
      </c>
      <c r="HE23" s="177" t="str">
        <f t="shared" si="36"/>
        <v/>
      </c>
      <c r="HF23" s="177" t="str">
        <f t="shared" si="36"/>
        <v/>
      </c>
      <c r="HG23" s="177" t="str">
        <f t="shared" si="36"/>
        <v/>
      </c>
      <c r="HH23" s="177" t="str">
        <f t="shared" si="36"/>
        <v/>
      </c>
      <c r="HI23" s="177" t="str">
        <f t="shared" si="36"/>
        <v/>
      </c>
      <c r="HJ23" s="177" t="str">
        <f t="shared" si="36"/>
        <v/>
      </c>
      <c r="HK23" s="177" t="str">
        <f t="shared" si="36"/>
        <v/>
      </c>
      <c r="HL23" s="177" t="str">
        <f t="shared" si="36"/>
        <v/>
      </c>
      <c r="HM23" s="177" t="str">
        <f t="shared" si="36"/>
        <v/>
      </c>
      <c r="HN23" s="177" t="str">
        <f t="shared" si="36"/>
        <v/>
      </c>
      <c r="HO23" s="177" t="str">
        <f t="shared" si="36"/>
        <v/>
      </c>
      <c r="HP23" s="177" t="str">
        <f t="shared" si="36"/>
        <v/>
      </c>
      <c r="HQ23" s="177" t="str">
        <f t="shared" ref="HQ23:HZ38" si="70">IF(ISNONTEXT($AH23),HP23+$AH23,"")</f>
        <v/>
      </c>
      <c r="HR23" s="177" t="str">
        <f t="shared" si="70"/>
        <v/>
      </c>
      <c r="HS23" s="177" t="str">
        <f t="shared" si="70"/>
        <v/>
      </c>
      <c r="HT23" s="177" t="str">
        <f t="shared" si="70"/>
        <v/>
      </c>
      <c r="HU23" s="177" t="str">
        <f t="shared" si="70"/>
        <v/>
      </c>
      <c r="HV23" s="177" t="str">
        <f t="shared" si="70"/>
        <v/>
      </c>
      <c r="HW23" s="177" t="str">
        <f t="shared" si="70"/>
        <v/>
      </c>
      <c r="HX23" s="177" t="str">
        <f t="shared" si="70"/>
        <v/>
      </c>
      <c r="HY23" s="177" t="str">
        <f t="shared" si="70"/>
        <v/>
      </c>
      <c r="HZ23" s="177" t="str">
        <f t="shared" si="70"/>
        <v/>
      </c>
      <c r="IA23" s="192" t="str">
        <f t="shared" si="21"/>
        <v/>
      </c>
      <c r="IB23" s="193" t="e">
        <f t="shared" si="10"/>
        <v>#N/A</v>
      </c>
      <c r="IC23" s="193" t="e">
        <f t="shared" si="47"/>
        <v>#N/A</v>
      </c>
      <c r="ID23" s="193" t="e">
        <f t="shared" si="47"/>
        <v>#N/A</v>
      </c>
      <c r="IE23" s="193" t="e">
        <f t="shared" si="47"/>
        <v>#N/A</v>
      </c>
      <c r="IF23" s="193" t="e">
        <f t="shared" si="54"/>
        <v>#N/A</v>
      </c>
      <c r="IG23" s="193" t="e">
        <f t="shared" si="54"/>
        <v>#N/A</v>
      </c>
      <c r="IH23" s="193" t="e">
        <f t="shared" si="54"/>
        <v>#N/A</v>
      </c>
      <c r="II23" s="193" t="e">
        <f t="shared" si="54"/>
        <v>#N/A</v>
      </c>
      <c r="IJ23" s="193" t="e">
        <f t="shared" si="54"/>
        <v>#N/A</v>
      </c>
      <c r="IK23" s="193" t="e">
        <f t="shared" si="54"/>
        <v>#N/A</v>
      </c>
      <c r="IL23" s="193" t="e">
        <f t="shared" si="54"/>
        <v>#N/A</v>
      </c>
      <c r="IM23" s="193" t="e">
        <f t="shared" si="54"/>
        <v>#N/A</v>
      </c>
      <c r="IN23" s="193" t="e">
        <f t="shared" si="54"/>
        <v>#N/A</v>
      </c>
      <c r="IO23" s="193" t="e">
        <f t="shared" si="54"/>
        <v>#N/A</v>
      </c>
      <c r="IP23" s="193" t="e">
        <f t="shared" si="54"/>
        <v>#N/A</v>
      </c>
      <c r="IQ23" s="193" t="e">
        <f t="shared" si="54"/>
        <v>#N/A</v>
      </c>
      <c r="IR23" s="193" t="e">
        <f t="shared" si="54"/>
        <v>#N/A</v>
      </c>
      <c r="IS23" s="193" t="e">
        <f t="shared" si="54"/>
        <v>#N/A</v>
      </c>
      <c r="IT23" s="193" t="e">
        <f t="shared" si="54"/>
        <v>#N/A</v>
      </c>
      <c r="IU23" s="193" t="e">
        <f t="shared" si="62"/>
        <v>#N/A</v>
      </c>
      <c r="IV23" s="193" t="e">
        <f t="shared" si="62"/>
        <v>#N/A</v>
      </c>
      <c r="IW23" s="193" t="e">
        <f t="shared" si="62"/>
        <v>#N/A</v>
      </c>
      <c r="IX23" s="193" t="e">
        <f t="shared" si="62"/>
        <v>#N/A</v>
      </c>
      <c r="IY23" s="193" t="e">
        <f t="shared" si="62"/>
        <v>#N/A</v>
      </c>
      <c r="IZ23" s="193" t="e">
        <f t="shared" si="62"/>
        <v>#N/A</v>
      </c>
      <c r="JA23" s="193" t="e">
        <f t="shared" si="62"/>
        <v>#N/A</v>
      </c>
      <c r="JB23" s="193" t="e">
        <f t="shared" si="62"/>
        <v>#N/A</v>
      </c>
      <c r="JC23" s="193" t="e">
        <f t="shared" si="62"/>
        <v>#N/A</v>
      </c>
      <c r="JD23" s="193" t="e">
        <f t="shared" si="62"/>
        <v>#N/A</v>
      </c>
      <c r="JE23" s="193" t="e">
        <f t="shared" si="62"/>
        <v>#N/A</v>
      </c>
      <c r="JF23" s="193" t="e">
        <f t="shared" si="62"/>
        <v>#N/A</v>
      </c>
      <c r="JG23" s="193" t="e">
        <f t="shared" si="62"/>
        <v>#N/A</v>
      </c>
      <c r="JH23" s="193" t="e">
        <f t="shared" si="62"/>
        <v>#N/A</v>
      </c>
      <c r="JI23" s="193" t="e">
        <f t="shared" si="62"/>
        <v>#N/A</v>
      </c>
      <c r="JJ23" s="193" t="e">
        <f t="shared" si="62"/>
        <v>#N/A</v>
      </c>
      <c r="JK23" s="193" t="e">
        <f t="shared" si="62"/>
        <v>#N/A</v>
      </c>
      <c r="JL23" s="193" t="e">
        <f t="shared" si="62"/>
        <v>#N/A</v>
      </c>
      <c r="JM23" s="193" t="e">
        <f t="shared" si="62"/>
        <v>#N/A</v>
      </c>
      <c r="JN23" s="193" t="e">
        <f t="shared" si="62"/>
        <v>#N/A</v>
      </c>
      <c r="JO23" s="193" t="e">
        <f t="shared" si="62"/>
        <v>#N/A</v>
      </c>
      <c r="JP23" s="193" t="e">
        <f t="shared" si="62"/>
        <v>#N/A</v>
      </c>
      <c r="JQ23" s="193" t="e">
        <f t="shared" si="62"/>
        <v>#N/A</v>
      </c>
      <c r="JR23" s="193" t="e">
        <f t="shared" si="62"/>
        <v>#N/A</v>
      </c>
      <c r="JS23" s="193" t="e">
        <f t="shared" si="62"/>
        <v>#N/A</v>
      </c>
      <c r="JT23" s="193" t="e">
        <f t="shared" si="62"/>
        <v>#N/A</v>
      </c>
      <c r="JU23" s="193" t="e">
        <f t="shared" si="62"/>
        <v>#N/A</v>
      </c>
      <c r="JV23" s="193" t="e">
        <f t="shared" si="62"/>
        <v>#N/A</v>
      </c>
      <c r="JW23" s="193" t="e">
        <f t="shared" si="62"/>
        <v>#N/A</v>
      </c>
      <c r="JX23" s="193" t="e">
        <f t="shared" si="62"/>
        <v>#N/A</v>
      </c>
      <c r="JY23" s="193" t="e">
        <f t="shared" si="59"/>
        <v>#N/A</v>
      </c>
      <c r="JZ23" s="193" t="e">
        <f t="shared" si="59"/>
        <v>#N/A</v>
      </c>
      <c r="KA23" s="193" t="e">
        <f t="shared" si="59"/>
        <v>#N/A</v>
      </c>
      <c r="KB23" s="193" t="e">
        <f t="shared" si="59"/>
        <v>#N/A</v>
      </c>
      <c r="KC23" s="193" t="e">
        <f t="shared" si="59"/>
        <v>#N/A</v>
      </c>
      <c r="KD23" s="193" t="e">
        <f t="shared" si="59"/>
        <v>#N/A</v>
      </c>
      <c r="KE23" s="193" t="e">
        <f t="shared" si="59"/>
        <v>#N/A</v>
      </c>
      <c r="KF23" s="193" t="e">
        <f t="shared" si="59"/>
        <v>#N/A</v>
      </c>
      <c r="KG23" s="193" t="e">
        <f t="shared" si="59"/>
        <v>#N/A</v>
      </c>
      <c r="KH23" s="193" t="e">
        <f t="shared" si="59"/>
        <v>#N/A</v>
      </c>
      <c r="KI23" s="193" t="e">
        <f t="shared" si="59"/>
        <v>#N/A</v>
      </c>
      <c r="KJ23" s="193" t="e">
        <f t="shared" si="59"/>
        <v>#N/A</v>
      </c>
      <c r="KK23" s="193" t="e">
        <f t="shared" si="59"/>
        <v>#N/A</v>
      </c>
      <c r="KL23" s="193" t="e">
        <f t="shared" si="59"/>
        <v>#N/A</v>
      </c>
      <c r="KM23" s="193" t="e">
        <f t="shared" si="59"/>
        <v>#N/A</v>
      </c>
      <c r="KN23" s="193" t="e">
        <f t="shared" si="24"/>
        <v>#N/A</v>
      </c>
      <c r="KO23" s="193" t="e">
        <f t="shared" si="48"/>
        <v>#N/A</v>
      </c>
      <c r="KP23" s="193" t="e">
        <f t="shared" si="48"/>
        <v>#N/A</v>
      </c>
      <c r="KQ23" s="193" t="e">
        <f t="shared" si="48"/>
        <v>#N/A</v>
      </c>
      <c r="KR23" s="193" t="e">
        <f t="shared" si="55"/>
        <v>#N/A</v>
      </c>
      <c r="KS23" s="193" t="e">
        <f t="shared" si="55"/>
        <v>#N/A</v>
      </c>
      <c r="KT23" s="193" t="e">
        <f t="shared" si="55"/>
        <v>#N/A</v>
      </c>
      <c r="KU23" s="193" t="e">
        <f t="shared" si="55"/>
        <v>#N/A</v>
      </c>
      <c r="KV23" s="193" t="e">
        <f t="shared" si="55"/>
        <v>#N/A</v>
      </c>
      <c r="KW23" s="193" t="e">
        <f t="shared" si="55"/>
        <v>#N/A</v>
      </c>
      <c r="KX23" s="193" t="e">
        <f t="shared" si="55"/>
        <v>#N/A</v>
      </c>
      <c r="KY23" s="193" t="e">
        <f t="shared" si="55"/>
        <v>#N/A</v>
      </c>
      <c r="KZ23" s="193" t="e">
        <f t="shared" si="55"/>
        <v>#N/A</v>
      </c>
      <c r="LA23" s="193" t="e">
        <f t="shared" si="55"/>
        <v>#N/A</v>
      </c>
      <c r="LB23" s="193" t="e">
        <f t="shared" si="55"/>
        <v>#N/A</v>
      </c>
      <c r="LC23" s="193" t="e">
        <f t="shared" si="55"/>
        <v>#N/A</v>
      </c>
      <c r="LD23" s="193" t="e">
        <f t="shared" si="55"/>
        <v>#N/A</v>
      </c>
      <c r="LE23" s="193" t="e">
        <f t="shared" si="55"/>
        <v>#N/A</v>
      </c>
      <c r="LF23" s="193" t="e">
        <f t="shared" si="55"/>
        <v>#N/A</v>
      </c>
      <c r="LG23" s="193" t="e">
        <f t="shared" si="63"/>
        <v>#N/A</v>
      </c>
      <c r="LH23" s="193" t="e">
        <f t="shared" si="63"/>
        <v>#N/A</v>
      </c>
      <c r="LI23" s="193" t="e">
        <f t="shared" si="63"/>
        <v>#N/A</v>
      </c>
      <c r="LJ23" s="193" t="e">
        <f t="shared" si="63"/>
        <v>#N/A</v>
      </c>
      <c r="LK23" s="193" t="e">
        <f t="shared" si="63"/>
        <v>#N/A</v>
      </c>
      <c r="LL23" s="193" t="e">
        <f t="shared" si="63"/>
        <v>#N/A</v>
      </c>
      <c r="LM23" s="193" t="e">
        <f t="shared" si="63"/>
        <v>#N/A</v>
      </c>
      <c r="LN23" s="193" t="e">
        <f t="shared" si="63"/>
        <v>#N/A</v>
      </c>
      <c r="LO23" s="193" t="e">
        <f t="shared" si="63"/>
        <v>#N/A</v>
      </c>
      <c r="LP23" s="193" t="e">
        <f t="shared" si="63"/>
        <v>#N/A</v>
      </c>
      <c r="LQ23" s="193" t="e">
        <f t="shared" si="63"/>
        <v>#N/A</v>
      </c>
      <c r="LR23" s="193" t="e">
        <f t="shared" si="63"/>
        <v>#N/A</v>
      </c>
      <c r="LS23" s="193" t="e">
        <f t="shared" si="63"/>
        <v>#N/A</v>
      </c>
      <c r="LT23" s="193" t="e">
        <f t="shared" si="63"/>
        <v>#N/A</v>
      </c>
      <c r="LU23" s="193" t="e">
        <f t="shared" si="63"/>
        <v>#N/A</v>
      </c>
      <c r="LV23" s="193" t="e">
        <f t="shared" si="63"/>
        <v>#N/A</v>
      </c>
      <c r="LW23" s="193" t="e">
        <f t="shared" si="63"/>
        <v>#N/A</v>
      </c>
      <c r="LX23" s="193" t="e">
        <f t="shared" si="63"/>
        <v>#N/A</v>
      </c>
      <c r="LY23" s="193" t="e">
        <f t="shared" si="63"/>
        <v>#N/A</v>
      </c>
      <c r="LZ23" s="193" t="e">
        <f t="shared" si="63"/>
        <v>#N/A</v>
      </c>
      <c r="MA23" s="193" t="e">
        <f t="shared" si="63"/>
        <v>#N/A</v>
      </c>
      <c r="MB23" s="193" t="e">
        <f t="shared" si="63"/>
        <v>#N/A</v>
      </c>
      <c r="MC23" s="193" t="e">
        <f t="shared" si="63"/>
        <v>#N/A</v>
      </c>
      <c r="MD23" s="193" t="e">
        <f t="shared" si="63"/>
        <v>#N/A</v>
      </c>
      <c r="ME23" s="193" t="e">
        <f t="shared" si="63"/>
        <v>#N/A</v>
      </c>
      <c r="MF23" s="193" t="e">
        <f t="shared" si="63"/>
        <v>#N/A</v>
      </c>
      <c r="MG23" s="193" t="e">
        <f t="shared" si="63"/>
        <v>#N/A</v>
      </c>
      <c r="MH23" s="193" t="e">
        <f t="shared" si="63"/>
        <v>#N/A</v>
      </c>
      <c r="MI23" s="193" t="e">
        <f t="shared" si="63"/>
        <v>#N/A</v>
      </c>
      <c r="MJ23" s="193" t="e">
        <f t="shared" si="63"/>
        <v>#N/A</v>
      </c>
      <c r="MK23" s="193" t="e">
        <f t="shared" si="60"/>
        <v>#N/A</v>
      </c>
      <c r="ML23" s="193" t="e">
        <f t="shared" si="60"/>
        <v>#N/A</v>
      </c>
      <c r="MM23" s="193" t="e">
        <f t="shared" si="60"/>
        <v>#N/A</v>
      </c>
      <c r="MN23" s="193" t="e">
        <f t="shared" si="60"/>
        <v>#N/A</v>
      </c>
      <c r="MO23" s="193" t="e">
        <f t="shared" si="60"/>
        <v>#N/A</v>
      </c>
      <c r="MP23" s="193" t="e">
        <f t="shared" si="60"/>
        <v>#N/A</v>
      </c>
      <c r="MQ23" s="193" t="e">
        <f t="shared" si="60"/>
        <v>#N/A</v>
      </c>
      <c r="MR23" s="193" t="e">
        <f t="shared" si="60"/>
        <v>#N/A</v>
      </c>
      <c r="MS23" s="193" t="e">
        <f t="shared" si="60"/>
        <v>#N/A</v>
      </c>
      <c r="MT23" s="193" t="e">
        <f t="shared" si="60"/>
        <v>#N/A</v>
      </c>
      <c r="MU23" s="193" t="e">
        <f t="shared" si="60"/>
        <v>#N/A</v>
      </c>
      <c r="MV23" s="193" t="e">
        <f t="shared" si="60"/>
        <v>#N/A</v>
      </c>
      <c r="MW23" s="193" t="e">
        <f t="shared" si="60"/>
        <v>#N/A</v>
      </c>
      <c r="MX23" s="193" t="e">
        <f t="shared" si="60"/>
        <v>#N/A</v>
      </c>
      <c r="MY23" s="193" t="e">
        <f t="shared" si="60"/>
        <v>#N/A</v>
      </c>
      <c r="MZ23" s="193" t="e">
        <f t="shared" si="25"/>
        <v>#N/A</v>
      </c>
      <c r="NA23" s="193" t="e">
        <f t="shared" si="49"/>
        <v>#N/A</v>
      </c>
      <c r="NB23" s="193" t="e">
        <f t="shared" si="49"/>
        <v>#N/A</v>
      </c>
      <c r="NC23" s="193" t="e">
        <f t="shared" si="49"/>
        <v>#N/A</v>
      </c>
      <c r="ND23" s="193" t="e">
        <f t="shared" si="56"/>
        <v>#N/A</v>
      </c>
      <c r="NE23" s="193" t="e">
        <f t="shared" si="56"/>
        <v>#N/A</v>
      </c>
      <c r="NF23" s="193" t="e">
        <f t="shared" si="56"/>
        <v>#N/A</v>
      </c>
      <c r="NG23" s="193" t="e">
        <f t="shared" si="56"/>
        <v>#N/A</v>
      </c>
      <c r="NH23" s="193" t="e">
        <f t="shared" si="56"/>
        <v>#N/A</v>
      </c>
      <c r="NI23" s="193" t="e">
        <f t="shared" si="56"/>
        <v>#N/A</v>
      </c>
      <c r="NJ23" s="193" t="e">
        <f t="shared" si="56"/>
        <v>#N/A</v>
      </c>
      <c r="NK23" s="193" t="e">
        <f t="shared" si="56"/>
        <v>#N/A</v>
      </c>
      <c r="NL23" s="193" t="e">
        <f t="shared" si="56"/>
        <v>#N/A</v>
      </c>
      <c r="NM23" s="193" t="e">
        <f t="shared" si="56"/>
        <v>#N/A</v>
      </c>
      <c r="NN23" s="193" t="e">
        <f t="shared" si="56"/>
        <v>#N/A</v>
      </c>
      <c r="NO23" s="193" t="e">
        <f t="shared" si="56"/>
        <v>#N/A</v>
      </c>
      <c r="NP23" s="193" t="e">
        <f t="shared" si="56"/>
        <v>#N/A</v>
      </c>
      <c r="NQ23" s="193" t="e">
        <f t="shared" si="56"/>
        <v>#N/A</v>
      </c>
      <c r="NR23" s="193" t="e">
        <f t="shared" si="56"/>
        <v>#N/A</v>
      </c>
      <c r="NS23" s="193" t="e">
        <f t="shared" si="64"/>
        <v>#N/A</v>
      </c>
      <c r="NT23" s="193" t="e">
        <f t="shared" si="64"/>
        <v>#N/A</v>
      </c>
      <c r="NU23" s="193" t="e">
        <f t="shared" si="64"/>
        <v>#N/A</v>
      </c>
      <c r="NV23" s="193" t="e">
        <f t="shared" si="64"/>
        <v>#N/A</v>
      </c>
      <c r="NW23" s="193" t="e">
        <f t="shared" si="64"/>
        <v>#N/A</v>
      </c>
      <c r="NX23" s="193" t="e">
        <f t="shared" si="64"/>
        <v>#N/A</v>
      </c>
      <c r="NY23" s="193" t="e">
        <f t="shared" si="64"/>
        <v>#N/A</v>
      </c>
      <c r="NZ23" s="193" t="e">
        <f t="shared" si="64"/>
        <v>#N/A</v>
      </c>
      <c r="OA23" s="193" t="e">
        <f t="shared" si="64"/>
        <v>#N/A</v>
      </c>
      <c r="OB23" s="193" t="e">
        <f t="shared" si="64"/>
        <v>#N/A</v>
      </c>
      <c r="OC23" s="193" t="e">
        <f t="shared" si="64"/>
        <v>#N/A</v>
      </c>
      <c r="OD23" s="193" t="e">
        <f t="shared" si="64"/>
        <v>#N/A</v>
      </c>
      <c r="OE23" s="193" t="e">
        <f t="shared" si="64"/>
        <v>#N/A</v>
      </c>
      <c r="OF23" s="193" t="e">
        <f t="shared" si="64"/>
        <v>#N/A</v>
      </c>
      <c r="OG23" s="193" t="e">
        <f t="shared" si="64"/>
        <v>#N/A</v>
      </c>
      <c r="OH23" s="193" t="e">
        <f t="shared" si="64"/>
        <v>#N/A</v>
      </c>
      <c r="OI23" s="193" t="e">
        <f t="shared" si="64"/>
        <v>#N/A</v>
      </c>
      <c r="OJ23" s="193" t="e">
        <f t="shared" si="64"/>
        <v>#N/A</v>
      </c>
      <c r="OK23" s="193" t="e">
        <f t="shared" si="64"/>
        <v>#N/A</v>
      </c>
      <c r="OL23" s="193" t="e">
        <f t="shared" si="64"/>
        <v>#N/A</v>
      </c>
      <c r="OM23" s="193" t="e">
        <f t="shared" si="64"/>
        <v>#N/A</v>
      </c>
      <c r="ON23" s="193" t="e">
        <f t="shared" si="64"/>
        <v>#N/A</v>
      </c>
      <c r="OO23" s="193" t="e">
        <f t="shared" si="64"/>
        <v>#N/A</v>
      </c>
      <c r="OP23" s="193" t="e">
        <f t="shared" si="64"/>
        <v>#N/A</v>
      </c>
      <c r="OQ23" s="193" t="e">
        <f t="shared" si="64"/>
        <v>#N/A</v>
      </c>
      <c r="OR23" s="193" t="e">
        <f t="shared" si="64"/>
        <v>#N/A</v>
      </c>
      <c r="OS23" s="193" t="e">
        <f t="shared" si="64"/>
        <v>#N/A</v>
      </c>
      <c r="OT23" s="193" t="e">
        <f t="shared" si="64"/>
        <v>#N/A</v>
      </c>
      <c r="OU23" s="193" t="e">
        <f t="shared" si="64"/>
        <v>#N/A</v>
      </c>
      <c r="OV23" s="193" t="e">
        <f t="shared" si="64"/>
        <v>#N/A</v>
      </c>
      <c r="OW23" s="193" t="e">
        <f t="shared" si="61"/>
        <v>#N/A</v>
      </c>
      <c r="OX23" s="193" t="e">
        <f t="shared" si="61"/>
        <v>#N/A</v>
      </c>
      <c r="OY23" s="193" t="e">
        <f t="shared" si="61"/>
        <v>#N/A</v>
      </c>
      <c r="OZ23" s="193" t="e">
        <f t="shared" si="61"/>
        <v>#N/A</v>
      </c>
      <c r="PA23" s="193" t="e">
        <f t="shared" si="61"/>
        <v>#N/A</v>
      </c>
      <c r="PB23" s="193" t="e">
        <f t="shared" si="61"/>
        <v>#N/A</v>
      </c>
      <c r="PC23" s="193" t="e">
        <f t="shared" si="61"/>
        <v>#N/A</v>
      </c>
      <c r="PD23" s="193" t="e">
        <f t="shared" si="61"/>
        <v>#N/A</v>
      </c>
      <c r="PE23" s="193" t="e">
        <f t="shared" si="61"/>
        <v>#N/A</v>
      </c>
      <c r="PF23" s="193" t="e">
        <f t="shared" si="61"/>
        <v>#N/A</v>
      </c>
      <c r="PG23" s="193" t="e">
        <f t="shared" si="61"/>
        <v>#N/A</v>
      </c>
      <c r="PH23" s="193" t="e">
        <f t="shared" si="61"/>
        <v>#N/A</v>
      </c>
      <c r="PI23" s="193" t="e">
        <f t="shared" si="61"/>
        <v>#N/A</v>
      </c>
      <c r="PJ23" s="193" t="e">
        <f t="shared" si="61"/>
        <v>#N/A</v>
      </c>
      <c r="PK23" s="193" t="e">
        <f t="shared" si="61"/>
        <v>#N/A</v>
      </c>
      <c r="PL23" s="193" t="e">
        <f t="shared" si="26"/>
        <v>#N/A</v>
      </c>
      <c r="PM23" s="193" t="e">
        <f t="shared" si="57"/>
        <v>#N/A</v>
      </c>
      <c r="PN23" s="193" t="e">
        <f t="shared" si="57"/>
        <v>#N/A</v>
      </c>
      <c r="PO23" s="193" t="e">
        <f t="shared" si="57"/>
        <v>#N/A</v>
      </c>
      <c r="PP23" s="193" t="e">
        <f t="shared" si="57"/>
        <v>#N/A</v>
      </c>
      <c r="PQ23" s="193" t="e">
        <f t="shared" si="57"/>
        <v>#N/A</v>
      </c>
      <c r="PR23" s="193" t="e">
        <f t="shared" si="57"/>
        <v>#N/A</v>
      </c>
      <c r="PS23" s="193" t="e">
        <f t="shared" si="57"/>
        <v>#N/A</v>
      </c>
      <c r="PT23" s="193" t="e">
        <f t="shared" si="57"/>
        <v>#N/A</v>
      </c>
    </row>
    <row r="24" spans="1:436" hidden="1" x14ac:dyDescent="0.45">
      <c r="A24" s="20">
        <v>21</v>
      </c>
      <c r="B24" s="115"/>
      <c r="C24" s="115"/>
      <c r="D24" s="115"/>
      <c r="E24" s="110" t="str">
        <f t="shared" si="15"/>
        <v/>
      </c>
      <c r="F24" s="21" t="str">
        <f t="shared" si="16"/>
        <v/>
      </c>
      <c r="G24" s="22" t="str">
        <f t="shared" si="17"/>
        <v/>
      </c>
      <c r="H24" s="23" t="str">
        <f>IF(F24="","",IF(OR($F24&lt;Skew!$B$3,$F24=Skew!$B$3),IF($F24&gt;Skew!$C$3,Skew!$A$3,IF($F24&gt;Skew!$C$4,Skew!$A$4,IF($F24&gt;Skew!$C$5,Skew!$A$5,IF($F24&gt;Skew!$C$6,Skew!$A$6,IF($F24&gt;Skew!$C$7,Skew!$A$7,IF($F24&gt;Skew!$C$8,Skew!$A$8,IF($F24&gt;Skew!$C$9,Skew!$A$9,IF($F24&gt;Skew!$C$10,Skew!$A$10,IF($F24&gt;Skew!$C$11,Skew!$A$11,IF($F24&gt;Skew!$C$12,Skew!$A$12,IF($F24&gt;Skew!$C$13,Skew!$A$13,IF($F24&gt;Skew!$C$14,Skew!$A$14,IF($F24&gt;Skew!$C$15,Skew!$A$15,IF($F24&gt;Skew!$C$16,Skew!$A$16,Skew!$A$17)
)))))))))))))))</f>
        <v/>
      </c>
      <c r="I24" s="22" t="str">
        <f>IF(F24="","",MATCH(H24,Skew!$A$3:$A$17,0))</f>
        <v/>
      </c>
      <c r="J24" s="22" t="str">
        <f t="shared" si="0"/>
        <v/>
      </c>
      <c r="K24" s="24"/>
      <c r="L24" s="22" t="str">
        <f>IF(OR(F24="",K24=""),"",MATCH(K24,Confidence!$A$3:$A$12,0))</f>
        <v/>
      </c>
      <c r="M24" s="25" t="str">
        <f t="shared" si="1"/>
        <v/>
      </c>
      <c r="N24" s="25" t="str">
        <f t="shared" si="2"/>
        <v/>
      </c>
      <c r="O24" s="22"/>
      <c r="P24" s="102" t="str">
        <f t="shared" si="3"/>
        <v/>
      </c>
      <c r="Q24" s="102" t="str">
        <f t="shared" si="4"/>
        <v/>
      </c>
      <c r="R24" s="37" t="str">
        <f t="shared" si="5"/>
        <v/>
      </c>
      <c r="S24" s="115"/>
      <c r="T24" s="204" t="str">
        <f>IF(AND(B24&gt;0,C24&gt;0,D24&gt;0,M24&gt;0,N24&gt;0,S24&gt;0,NOT(K24="")),ABS(VLOOKUP($S$1,VLookups!$A$30:$B$31,2,FALSE)-_xlfn.BETA.DIST(S24,IF(G24="L",N24,M24),IF(G24="L",M24,N24),TRUE,B24,D24)),"")</f>
        <v/>
      </c>
      <c r="U24" s="112" t="str">
        <f>IF(OR($M24="",$N24=""),"",_xlfn.BETA.INV(ABS(VLOOKUP($S$1,VLookups!$A$30:$B$31,2,FALSE)-U$3),IF($G24="L",$N24,$M24),IF($G24="L",$M24,$N24),$B24,$D24))</f>
        <v/>
      </c>
      <c r="V24" s="113" t="str">
        <f>IF(OR($M24="",$N24=""),"",_xlfn.BETA.INV(ABS(VLOOKUP($S$1,VLookups!$A$30:$B$31,2,FALSE)-V$3),IF($G24="L",$N24,$M24),IF($G24="L",$M24,$N24),$B24,$D24))</f>
        <v/>
      </c>
      <c r="W24" s="112" t="str">
        <f>IF(OR($M24="",$N24=""),"",_xlfn.BETA.INV(ABS(VLOOKUP($S$1,VLookups!$A$30:$B$31,2,FALSE)-W$3),IF($G24="L",$N24,$M24),IF($G24="L",$M24,$N24),$B24,$D24))</f>
        <v/>
      </c>
      <c r="X24" s="113" t="str">
        <f>IF(OR($M24="",$N24=""),"",_xlfn.BETA.INV(ABS(VLOOKUP($S$1,VLookups!$A$30:$B$31,2,FALSE)-X$3),IF($G24="L",$N24,$M24),IF($G24="L",$M24,$N24),$B24,$D24))</f>
        <v/>
      </c>
      <c r="Y24" s="112" t="str">
        <f>IF(OR($M24="",$N24=""),"",_xlfn.BETA.INV(ABS(VLOOKUP($S$1,VLookups!$A$30:$B$31,2,FALSE)-Y$3),IF($G24="L",$N24,$M24),IF($G24="L",$M24,$N24),$B24,$D24))</f>
        <v/>
      </c>
      <c r="Z24" s="113" t="str">
        <f>IF(OR($M24="",$N24=""),"",_xlfn.BETA.INV(ABS(VLOOKUP($S$1,VLookups!$A$30:$B$31,2,FALSE)-Z$3),IF($G24="L",$N24,$M24),IF($G24="L",$M24,$N24),$B24,$D24))</f>
        <v/>
      </c>
      <c r="AA24" s="112" t="str">
        <f>IF(OR($M24="",$N24=""),"",_xlfn.BETA.INV(ABS(VLOOKUP($S$1,VLookups!$A$30:$B$31,2,FALSE)-AA$3),IF($G24="L",$N24,$M24),IF($G24="L",$M24,$N24),$B24,$D24))</f>
        <v/>
      </c>
      <c r="AB24" s="113" t="str">
        <f>IF(OR($M24="",$N24=""),"",_xlfn.BETA.INV(ABS(VLOOKUP($S$1,VLookups!$A$30:$B$31,2,FALSE)-AB$3),IF($G24="L",$N24,$M24),IF($G24="L",$M24,$N24),$B24,$D24))</f>
        <v/>
      </c>
      <c r="AC24" s="112" t="str">
        <f>IF(OR($M24="",$N24=""),"",_xlfn.BETA.INV(ABS(VLOOKUP($S$1,VLookups!$A$30:$B$31,2,FALSE)-AC$3),IF($G24="L",$N24,$M24),IF($G24="L",$M24,$N24),$B24,$D24))</f>
        <v/>
      </c>
      <c r="AD24" s="113" t="str">
        <f>IF(OR($M24="",$N24=""),"",_xlfn.BETA.INV(ABS(VLOOKUP($S$1,VLookups!$A$30:$B$31,2,FALSE)-AD$3),IF($G24="L",$N24,$M24),IF($G24="L",$M24,$N24),$B24,$D24))</f>
        <v/>
      </c>
      <c r="AE24" s="112" t="str">
        <f>IF(OR($M24="",$N24=""),"",_xlfn.BETA.INV(ABS(VLOOKUP($S$1,VLookups!$A$30:$B$31,2,FALSE)-AE$3),IF($G24="L",$N24,$M24),IF($G24="L",$M24,$N24),$B24,$D24))</f>
        <v/>
      </c>
      <c r="AF24" s="113" t="str">
        <f>IF(OR($M24="",$N24=""),"",_xlfn.BETA.INV(ABS(VLOOKUP($S$1,VLookups!$A$30:$B$31,2,FALSE)-AF$3),IF($G24="L",$N24,$M24),IF($G24="L",$M24,$N24),$B24,$D24))</f>
        <v/>
      </c>
      <c r="AG24" s="15"/>
      <c r="AH24" s="194" t="str">
        <f t="shared" si="18"/>
        <v/>
      </c>
      <c r="AI24" s="192" t="str">
        <f t="shared" si="19"/>
        <v/>
      </c>
      <c r="AJ24" s="177" t="str">
        <f t="shared" si="58"/>
        <v/>
      </c>
      <c r="AK24" s="177" t="str">
        <f t="shared" ref="AK24:AZ39" si="71">IF(ISNONTEXT($AH24),AJ24+$AH24,"")</f>
        <v/>
      </c>
      <c r="AL24" s="177" t="str">
        <f t="shared" si="71"/>
        <v/>
      </c>
      <c r="AM24" s="177" t="str">
        <f t="shared" si="71"/>
        <v/>
      </c>
      <c r="AN24" s="177" t="str">
        <f t="shared" si="71"/>
        <v/>
      </c>
      <c r="AO24" s="177" t="str">
        <f t="shared" si="71"/>
        <v/>
      </c>
      <c r="AP24" s="177" t="str">
        <f t="shared" si="71"/>
        <v/>
      </c>
      <c r="AQ24" s="177" t="str">
        <f t="shared" si="71"/>
        <v/>
      </c>
      <c r="AR24" s="177" t="str">
        <f t="shared" si="71"/>
        <v/>
      </c>
      <c r="AS24" s="177" t="str">
        <f t="shared" si="71"/>
        <v/>
      </c>
      <c r="AT24" s="177" t="str">
        <f t="shared" si="71"/>
        <v/>
      </c>
      <c r="AU24" s="177" t="str">
        <f t="shared" si="71"/>
        <v/>
      </c>
      <c r="AV24" s="177" t="str">
        <f t="shared" si="71"/>
        <v/>
      </c>
      <c r="AW24" s="177" t="str">
        <f t="shared" si="71"/>
        <v/>
      </c>
      <c r="AX24" s="177" t="str">
        <f t="shared" si="71"/>
        <v/>
      </c>
      <c r="AY24" s="177" t="str">
        <f t="shared" si="71"/>
        <v/>
      </c>
      <c r="AZ24" s="177" t="str">
        <f t="shared" si="71"/>
        <v/>
      </c>
      <c r="BA24" s="177" t="str">
        <f t="shared" si="65"/>
        <v/>
      </c>
      <c r="BB24" s="177" t="str">
        <f t="shared" si="65"/>
        <v/>
      </c>
      <c r="BC24" s="177" t="str">
        <f t="shared" si="65"/>
        <v/>
      </c>
      <c r="BD24" s="177" t="str">
        <f t="shared" si="65"/>
        <v/>
      </c>
      <c r="BE24" s="177" t="str">
        <f t="shared" si="65"/>
        <v/>
      </c>
      <c r="BF24" s="177" t="str">
        <f t="shared" si="65"/>
        <v/>
      </c>
      <c r="BG24" s="177" t="str">
        <f t="shared" si="65"/>
        <v/>
      </c>
      <c r="BH24" s="177" t="str">
        <f t="shared" si="65"/>
        <v/>
      </c>
      <c r="BI24" s="177" t="str">
        <f t="shared" si="65"/>
        <v/>
      </c>
      <c r="BJ24" s="177" t="str">
        <f t="shared" si="65"/>
        <v/>
      </c>
      <c r="BK24" s="177" t="str">
        <f t="shared" si="65"/>
        <v/>
      </c>
      <c r="BL24" s="177" t="str">
        <f t="shared" si="65"/>
        <v/>
      </c>
      <c r="BM24" s="177" t="str">
        <f t="shared" si="65"/>
        <v/>
      </c>
      <c r="BN24" s="177" t="str">
        <f t="shared" si="65"/>
        <v/>
      </c>
      <c r="BO24" s="177" t="str">
        <f t="shared" si="65"/>
        <v/>
      </c>
      <c r="BP24" s="177" t="str">
        <f t="shared" ref="BP24:CE39" si="72">IF(ISNONTEXT($AH24),BO24+$AH24,"")</f>
        <v/>
      </c>
      <c r="BQ24" s="177" t="str">
        <f t="shared" si="72"/>
        <v/>
      </c>
      <c r="BR24" s="177" t="str">
        <f t="shared" si="72"/>
        <v/>
      </c>
      <c r="BS24" s="177" t="str">
        <f t="shared" si="72"/>
        <v/>
      </c>
      <c r="BT24" s="177" t="str">
        <f t="shared" si="72"/>
        <v/>
      </c>
      <c r="BU24" s="177" t="str">
        <f t="shared" si="72"/>
        <v/>
      </c>
      <c r="BV24" s="177" t="str">
        <f t="shared" si="72"/>
        <v/>
      </c>
      <c r="BW24" s="177" t="str">
        <f t="shared" si="72"/>
        <v/>
      </c>
      <c r="BX24" s="177" t="str">
        <f t="shared" si="72"/>
        <v/>
      </c>
      <c r="BY24" s="177" t="str">
        <f t="shared" si="72"/>
        <v/>
      </c>
      <c r="BZ24" s="177" t="str">
        <f t="shared" si="72"/>
        <v/>
      </c>
      <c r="CA24" s="177" t="str">
        <f t="shared" si="72"/>
        <v/>
      </c>
      <c r="CB24" s="177" t="str">
        <f t="shared" si="72"/>
        <v/>
      </c>
      <c r="CC24" s="177" t="str">
        <f t="shared" si="72"/>
        <v/>
      </c>
      <c r="CD24" s="177" t="str">
        <f t="shared" si="72"/>
        <v/>
      </c>
      <c r="CE24" s="177" t="str">
        <f t="shared" si="72"/>
        <v/>
      </c>
      <c r="CF24" s="177" t="str">
        <f t="shared" si="66"/>
        <v/>
      </c>
      <c r="CG24" s="177" t="str">
        <f t="shared" si="66"/>
        <v/>
      </c>
      <c r="CH24" s="177" t="str">
        <f t="shared" si="66"/>
        <v/>
      </c>
      <c r="CI24" s="177" t="str">
        <f t="shared" si="66"/>
        <v/>
      </c>
      <c r="CJ24" s="177" t="str">
        <f t="shared" si="66"/>
        <v/>
      </c>
      <c r="CK24" s="177" t="str">
        <f t="shared" si="66"/>
        <v/>
      </c>
      <c r="CL24" s="177" t="str">
        <f t="shared" si="66"/>
        <v/>
      </c>
      <c r="CM24" s="177" t="str">
        <f t="shared" si="66"/>
        <v/>
      </c>
      <c r="CN24" s="177" t="str">
        <f t="shared" si="66"/>
        <v/>
      </c>
      <c r="CO24" s="177" t="str">
        <f t="shared" si="66"/>
        <v/>
      </c>
      <c r="CP24" s="177" t="str">
        <f t="shared" si="66"/>
        <v/>
      </c>
      <c r="CQ24" s="177" t="str">
        <f t="shared" si="66"/>
        <v/>
      </c>
      <c r="CR24" s="177" t="str">
        <f t="shared" si="66"/>
        <v/>
      </c>
      <c r="CS24" s="177" t="str">
        <f t="shared" si="66"/>
        <v/>
      </c>
      <c r="CT24" s="177" t="str">
        <f t="shared" si="66"/>
        <v/>
      </c>
      <c r="CU24" s="177" t="str">
        <f t="shared" si="66"/>
        <v/>
      </c>
      <c r="CV24" s="177" t="str">
        <f t="shared" ref="CV24:DK39" si="73">IF(ISNONTEXT($AH24),CU24+$AH24,"")</f>
        <v/>
      </c>
      <c r="CW24" s="177" t="str">
        <f t="shared" si="73"/>
        <v/>
      </c>
      <c r="CX24" s="177" t="str">
        <f t="shared" si="73"/>
        <v/>
      </c>
      <c r="CY24" s="177" t="str">
        <f t="shared" si="73"/>
        <v/>
      </c>
      <c r="CZ24" s="177" t="str">
        <f t="shared" si="73"/>
        <v/>
      </c>
      <c r="DA24" s="177" t="str">
        <f t="shared" si="73"/>
        <v/>
      </c>
      <c r="DB24" s="177" t="str">
        <f t="shared" si="73"/>
        <v/>
      </c>
      <c r="DC24" s="177" t="str">
        <f t="shared" si="73"/>
        <v/>
      </c>
      <c r="DD24" s="177" t="str">
        <f t="shared" si="73"/>
        <v/>
      </c>
      <c r="DE24" s="177" t="str">
        <f t="shared" si="73"/>
        <v/>
      </c>
      <c r="DF24" s="177" t="str">
        <f t="shared" si="73"/>
        <v/>
      </c>
      <c r="DG24" s="177" t="str">
        <f t="shared" si="73"/>
        <v/>
      </c>
      <c r="DH24" s="177" t="str">
        <f t="shared" si="73"/>
        <v/>
      </c>
      <c r="DI24" s="177" t="str">
        <f t="shared" si="73"/>
        <v/>
      </c>
      <c r="DJ24" s="177" t="str">
        <f t="shared" si="73"/>
        <v/>
      </c>
      <c r="DK24" s="177" t="str">
        <f t="shared" si="73"/>
        <v/>
      </c>
      <c r="DL24" s="177" t="str">
        <f t="shared" si="67"/>
        <v/>
      </c>
      <c r="DM24" s="177" t="str">
        <f t="shared" si="42"/>
        <v/>
      </c>
      <c r="DN24" s="177" t="str">
        <f t="shared" si="42"/>
        <v/>
      </c>
      <c r="DO24" s="177" t="str">
        <f t="shared" si="42"/>
        <v/>
      </c>
      <c r="DP24" s="177" t="str">
        <f t="shared" si="42"/>
        <v/>
      </c>
      <c r="DQ24" s="177" t="str">
        <f t="shared" si="42"/>
        <v/>
      </c>
      <c r="DR24" s="177" t="str">
        <f t="shared" si="42"/>
        <v/>
      </c>
      <c r="DS24" s="177" t="str">
        <f t="shared" si="42"/>
        <v/>
      </c>
      <c r="DT24" s="177" t="str">
        <f t="shared" si="42"/>
        <v/>
      </c>
      <c r="DU24" s="177" t="str">
        <f t="shared" si="42"/>
        <v/>
      </c>
      <c r="DV24" s="177" t="str">
        <f t="shared" si="42"/>
        <v/>
      </c>
      <c r="DW24" s="177" t="str">
        <f t="shared" si="42"/>
        <v/>
      </c>
      <c r="DX24" s="177" t="str">
        <f t="shared" si="42"/>
        <v/>
      </c>
      <c r="DY24" s="177" t="str">
        <f t="shared" si="42"/>
        <v/>
      </c>
      <c r="DZ24" s="177" t="str">
        <f t="shared" si="42"/>
        <v/>
      </c>
      <c r="EA24" s="177" t="str">
        <f t="shared" si="42"/>
        <v/>
      </c>
      <c r="EB24" s="177" t="str">
        <f t="shared" ref="EB24:EQ39" si="74">IF(ISNONTEXT($AH24),EA24+$AH24,"")</f>
        <v/>
      </c>
      <c r="EC24" s="177" t="str">
        <f t="shared" si="74"/>
        <v/>
      </c>
      <c r="ED24" s="177" t="str">
        <f t="shared" si="74"/>
        <v/>
      </c>
      <c r="EE24" s="177" t="str">
        <f t="shared" si="74"/>
        <v/>
      </c>
      <c r="EF24" s="177" t="str">
        <f t="shared" si="74"/>
        <v/>
      </c>
      <c r="EG24" s="177" t="str">
        <f t="shared" si="74"/>
        <v/>
      </c>
      <c r="EH24" s="177" t="str">
        <f t="shared" si="74"/>
        <v/>
      </c>
      <c r="EI24" s="177" t="str">
        <f t="shared" si="74"/>
        <v/>
      </c>
      <c r="EJ24" s="177" t="str">
        <f t="shared" si="74"/>
        <v/>
      </c>
      <c r="EK24" s="177" t="str">
        <f t="shared" si="74"/>
        <v/>
      </c>
      <c r="EL24" s="177" t="str">
        <f t="shared" si="74"/>
        <v/>
      </c>
      <c r="EM24" s="177" t="str">
        <f t="shared" si="74"/>
        <v/>
      </c>
      <c r="EN24" s="177" t="str">
        <f t="shared" si="74"/>
        <v/>
      </c>
      <c r="EO24" s="177" t="str">
        <f t="shared" si="74"/>
        <v/>
      </c>
      <c r="EP24" s="177" t="str">
        <f t="shared" si="74"/>
        <v/>
      </c>
      <c r="EQ24" s="177" t="str">
        <f t="shared" si="74"/>
        <v/>
      </c>
      <c r="ER24" s="177" t="str">
        <f t="shared" ref="ER24:FG39" si="75">IF(ISNONTEXT($AH24),EQ24+$AH24,"")</f>
        <v/>
      </c>
      <c r="ES24" s="177" t="str">
        <f t="shared" si="75"/>
        <v/>
      </c>
      <c r="ET24" s="177" t="str">
        <f t="shared" si="75"/>
        <v/>
      </c>
      <c r="EU24" s="177" t="str">
        <f t="shared" si="75"/>
        <v/>
      </c>
      <c r="EV24" s="177" t="str">
        <f t="shared" si="75"/>
        <v/>
      </c>
      <c r="EW24" s="177" t="str">
        <f t="shared" si="75"/>
        <v/>
      </c>
      <c r="EX24" s="177" t="str">
        <f t="shared" si="75"/>
        <v/>
      </c>
      <c r="EY24" s="177" t="str">
        <f t="shared" si="75"/>
        <v/>
      </c>
      <c r="EZ24" s="177" t="str">
        <f t="shared" si="75"/>
        <v/>
      </c>
      <c r="FA24" s="177" t="str">
        <f t="shared" si="75"/>
        <v/>
      </c>
      <c r="FB24" s="177" t="str">
        <f t="shared" si="75"/>
        <v/>
      </c>
      <c r="FC24" s="177" t="str">
        <f t="shared" si="75"/>
        <v/>
      </c>
      <c r="FD24" s="177" t="str">
        <f t="shared" si="75"/>
        <v/>
      </c>
      <c r="FE24" s="177" t="str">
        <f t="shared" si="75"/>
        <v/>
      </c>
      <c r="FF24" s="177" t="str">
        <f t="shared" si="75"/>
        <v/>
      </c>
      <c r="FG24" s="177" t="str">
        <f t="shared" si="75"/>
        <v/>
      </c>
      <c r="FH24" s="177" t="str">
        <f t="shared" si="68"/>
        <v/>
      </c>
      <c r="FI24" s="177" t="str">
        <f t="shared" si="68"/>
        <v/>
      </c>
      <c r="FJ24" s="177" t="str">
        <f t="shared" si="68"/>
        <v/>
      </c>
      <c r="FK24" s="177" t="str">
        <f t="shared" si="68"/>
        <v/>
      </c>
      <c r="FL24" s="177" t="str">
        <f t="shared" si="68"/>
        <v/>
      </c>
      <c r="FM24" s="177" t="str">
        <f t="shared" si="68"/>
        <v/>
      </c>
      <c r="FN24" s="177" t="str">
        <f t="shared" si="68"/>
        <v/>
      </c>
      <c r="FO24" s="177" t="str">
        <f t="shared" si="68"/>
        <v/>
      </c>
      <c r="FP24" s="177" t="str">
        <f t="shared" si="68"/>
        <v/>
      </c>
      <c r="FQ24" s="177" t="str">
        <f t="shared" si="68"/>
        <v/>
      </c>
      <c r="FR24" s="177" t="str">
        <f t="shared" si="68"/>
        <v/>
      </c>
      <c r="FS24" s="177" t="str">
        <f t="shared" si="68"/>
        <v/>
      </c>
      <c r="FT24" s="177" t="str">
        <f t="shared" si="68"/>
        <v/>
      </c>
      <c r="FU24" s="177" t="str">
        <f t="shared" ref="FU24:GJ39" si="76">IF(ISNONTEXT($AH24),FT24+$AH24,"")</f>
        <v/>
      </c>
      <c r="FV24" s="177" t="str">
        <f t="shared" si="76"/>
        <v/>
      </c>
      <c r="FW24" s="177" t="str">
        <f t="shared" si="76"/>
        <v/>
      </c>
      <c r="FX24" s="177" t="str">
        <f t="shared" si="76"/>
        <v/>
      </c>
      <c r="FY24" s="177" t="str">
        <f t="shared" si="76"/>
        <v/>
      </c>
      <c r="FZ24" s="177" t="str">
        <f t="shared" si="76"/>
        <v/>
      </c>
      <c r="GA24" s="177" t="str">
        <f t="shared" si="76"/>
        <v/>
      </c>
      <c r="GB24" s="177" t="str">
        <f t="shared" si="76"/>
        <v/>
      </c>
      <c r="GC24" s="177" t="str">
        <f t="shared" si="76"/>
        <v/>
      </c>
      <c r="GD24" s="177" t="str">
        <f t="shared" si="76"/>
        <v/>
      </c>
      <c r="GE24" s="177" t="str">
        <f t="shared" si="76"/>
        <v/>
      </c>
      <c r="GF24" s="177" t="str">
        <f t="shared" si="76"/>
        <v/>
      </c>
      <c r="GG24" s="177" t="str">
        <f t="shared" si="76"/>
        <v/>
      </c>
      <c r="GH24" s="177" t="str">
        <f t="shared" si="76"/>
        <v/>
      </c>
      <c r="GI24" s="177" t="str">
        <f t="shared" si="76"/>
        <v/>
      </c>
      <c r="GJ24" s="177" t="str">
        <f t="shared" si="76"/>
        <v/>
      </c>
      <c r="GK24" s="177" t="str">
        <f t="shared" si="69"/>
        <v/>
      </c>
      <c r="GL24" s="177" t="str">
        <f t="shared" si="69"/>
        <v/>
      </c>
      <c r="GM24" s="177" t="str">
        <f t="shared" si="69"/>
        <v/>
      </c>
      <c r="GN24" s="177" t="str">
        <f t="shared" si="69"/>
        <v/>
      </c>
      <c r="GO24" s="177" t="str">
        <f t="shared" si="69"/>
        <v/>
      </c>
      <c r="GP24" s="177" t="str">
        <f t="shared" si="69"/>
        <v/>
      </c>
      <c r="GQ24" s="177" t="str">
        <f t="shared" si="69"/>
        <v/>
      </c>
      <c r="GR24" s="177" t="str">
        <f t="shared" si="69"/>
        <v/>
      </c>
      <c r="GS24" s="177" t="str">
        <f t="shared" si="69"/>
        <v/>
      </c>
      <c r="GT24" s="177" t="str">
        <f t="shared" si="69"/>
        <v/>
      </c>
      <c r="GU24" s="177" t="str">
        <f t="shared" si="69"/>
        <v/>
      </c>
      <c r="GV24" s="177" t="str">
        <f t="shared" si="69"/>
        <v/>
      </c>
      <c r="GW24" s="177" t="str">
        <f t="shared" si="69"/>
        <v/>
      </c>
      <c r="GX24" s="177" t="str">
        <f t="shared" si="69"/>
        <v/>
      </c>
      <c r="GY24" s="177" t="str">
        <f t="shared" si="69"/>
        <v/>
      </c>
      <c r="GZ24" s="177" t="str">
        <f t="shared" si="69"/>
        <v/>
      </c>
      <c r="HA24" s="177" t="str">
        <f t="shared" ref="HA24:HP39" si="77">IF(ISNONTEXT($AH24),GZ24+$AH24,"")</f>
        <v/>
      </c>
      <c r="HB24" s="177" t="str">
        <f t="shared" si="77"/>
        <v/>
      </c>
      <c r="HC24" s="177" t="str">
        <f t="shared" si="77"/>
        <v/>
      </c>
      <c r="HD24" s="177" t="str">
        <f t="shared" si="77"/>
        <v/>
      </c>
      <c r="HE24" s="177" t="str">
        <f t="shared" si="77"/>
        <v/>
      </c>
      <c r="HF24" s="177" t="str">
        <f t="shared" si="77"/>
        <v/>
      </c>
      <c r="HG24" s="177" t="str">
        <f t="shared" si="77"/>
        <v/>
      </c>
      <c r="HH24" s="177" t="str">
        <f t="shared" si="77"/>
        <v/>
      </c>
      <c r="HI24" s="177" t="str">
        <f t="shared" si="77"/>
        <v/>
      </c>
      <c r="HJ24" s="177" t="str">
        <f t="shared" si="77"/>
        <v/>
      </c>
      <c r="HK24" s="177" t="str">
        <f t="shared" si="77"/>
        <v/>
      </c>
      <c r="HL24" s="177" t="str">
        <f t="shared" si="77"/>
        <v/>
      </c>
      <c r="HM24" s="177" t="str">
        <f t="shared" si="77"/>
        <v/>
      </c>
      <c r="HN24" s="177" t="str">
        <f t="shared" si="77"/>
        <v/>
      </c>
      <c r="HO24" s="177" t="str">
        <f t="shared" si="77"/>
        <v/>
      </c>
      <c r="HP24" s="177" t="str">
        <f t="shared" si="77"/>
        <v/>
      </c>
      <c r="HQ24" s="177" t="str">
        <f t="shared" si="70"/>
        <v/>
      </c>
      <c r="HR24" s="177" t="str">
        <f t="shared" si="70"/>
        <v/>
      </c>
      <c r="HS24" s="177" t="str">
        <f t="shared" si="70"/>
        <v/>
      </c>
      <c r="HT24" s="177" t="str">
        <f t="shared" si="70"/>
        <v/>
      </c>
      <c r="HU24" s="177" t="str">
        <f t="shared" si="70"/>
        <v/>
      </c>
      <c r="HV24" s="177" t="str">
        <f t="shared" si="70"/>
        <v/>
      </c>
      <c r="HW24" s="177" t="str">
        <f t="shared" si="70"/>
        <v/>
      </c>
      <c r="HX24" s="177" t="str">
        <f t="shared" si="70"/>
        <v/>
      </c>
      <c r="HY24" s="177" t="str">
        <f t="shared" si="70"/>
        <v/>
      </c>
      <c r="HZ24" s="177" t="str">
        <f t="shared" si="70"/>
        <v/>
      </c>
      <c r="IA24" s="192" t="str">
        <f t="shared" si="21"/>
        <v/>
      </c>
      <c r="IB24" s="193" t="e">
        <f t="shared" si="10"/>
        <v>#N/A</v>
      </c>
      <c r="IC24" s="193" t="e">
        <f t="shared" si="47"/>
        <v>#N/A</v>
      </c>
      <c r="ID24" s="193" t="e">
        <f t="shared" si="47"/>
        <v>#N/A</v>
      </c>
      <c r="IE24" s="193" t="e">
        <f t="shared" si="47"/>
        <v>#N/A</v>
      </c>
      <c r="IF24" s="193" t="e">
        <f t="shared" si="54"/>
        <v>#N/A</v>
      </c>
      <c r="IG24" s="193" t="e">
        <f t="shared" si="54"/>
        <v>#N/A</v>
      </c>
      <c r="IH24" s="193" t="e">
        <f t="shared" si="54"/>
        <v>#N/A</v>
      </c>
      <c r="II24" s="193" t="e">
        <f t="shared" si="54"/>
        <v>#N/A</v>
      </c>
      <c r="IJ24" s="193" t="e">
        <f t="shared" si="54"/>
        <v>#N/A</v>
      </c>
      <c r="IK24" s="193" t="e">
        <f t="shared" si="54"/>
        <v>#N/A</v>
      </c>
      <c r="IL24" s="193" t="e">
        <f t="shared" si="54"/>
        <v>#N/A</v>
      </c>
      <c r="IM24" s="193" t="e">
        <f t="shared" si="54"/>
        <v>#N/A</v>
      </c>
      <c r="IN24" s="193" t="e">
        <f t="shared" si="54"/>
        <v>#N/A</v>
      </c>
      <c r="IO24" s="193" t="e">
        <f t="shared" si="54"/>
        <v>#N/A</v>
      </c>
      <c r="IP24" s="193" t="e">
        <f t="shared" si="54"/>
        <v>#N/A</v>
      </c>
      <c r="IQ24" s="193" t="e">
        <f t="shared" si="54"/>
        <v>#N/A</v>
      </c>
      <c r="IR24" s="193" t="e">
        <f t="shared" si="54"/>
        <v>#N/A</v>
      </c>
      <c r="IS24" s="193" t="e">
        <f t="shared" si="54"/>
        <v>#N/A</v>
      </c>
      <c r="IT24" s="193" t="e">
        <f t="shared" si="54"/>
        <v>#N/A</v>
      </c>
      <c r="IU24" s="193" t="e">
        <f t="shared" si="62"/>
        <v>#N/A</v>
      </c>
      <c r="IV24" s="193" t="e">
        <f t="shared" si="62"/>
        <v>#N/A</v>
      </c>
      <c r="IW24" s="193" t="e">
        <f t="shared" si="62"/>
        <v>#N/A</v>
      </c>
      <c r="IX24" s="193" t="e">
        <f t="shared" si="62"/>
        <v>#N/A</v>
      </c>
      <c r="IY24" s="193" t="e">
        <f t="shared" si="62"/>
        <v>#N/A</v>
      </c>
      <c r="IZ24" s="193" t="e">
        <f t="shared" si="62"/>
        <v>#N/A</v>
      </c>
      <c r="JA24" s="193" t="e">
        <f t="shared" si="62"/>
        <v>#N/A</v>
      </c>
      <c r="JB24" s="193" t="e">
        <f t="shared" si="62"/>
        <v>#N/A</v>
      </c>
      <c r="JC24" s="193" t="e">
        <f t="shared" si="62"/>
        <v>#N/A</v>
      </c>
      <c r="JD24" s="193" t="e">
        <f t="shared" si="62"/>
        <v>#N/A</v>
      </c>
      <c r="JE24" s="193" t="e">
        <f t="shared" si="62"/>
        <v>#N/A</v>
      </c>
      <c r="JF24" s="193" t="e">
        <f t="shared" si="62"/>
        <v>#N/A</v>
      </c>
      <c r="JG24" s="193" t="e">
        <f t="shared" si="62"/>
        <v>#N/A</v>
      </c>
      <c r="JH24" s="193" t="e">
        <f t="shared" si="62"/>
        <v>#N/A</v>
      </c>
      <c r="JI24" s="193" t="e">
        <f t="shared" si="62"/>
        <v>#N/A</v>
      </c>
      <c r="JJ24" s="193" t="e">
        <f t="shared" si="62"/>
        <v>#N/A</v>
      </c>
      <c r="JK24" s="193" t="e">
        <f t="shared" si="62"/>
        <v>#N/A</v>
      </c>
      <c r="JL24" s="193" t="e">
        <f t="shared" si="62"/>
        <v>#N/A</v>
      </c>
      <c r="JM24" s="193" t="e">
        <f t="shared" si="62"/>
        <v>#N/A</v>
      </c>
      <c r="JN24" s="193" t="e">
        <f t="shared" si="62"/>
        <v>#N/A</v>
      </c>
      <c r="JO24" s="193" t="e">
        <f t="shared" si="62"/>
        <v>#N/A</v>
      </c>
      <c r="JP24" s="193" t="e">
        <f t="shared" si="62"/>
        <v>#N/A</v>
      </c>
      <c r="JQ24" s="193" t="e">
        <f t="shared" si="62"/>
        <v>#N/A</v>
      </c>
      <c r="JR24" s="193" t="e">
        <f t="shared" si="62"/>
        <v>#N/A</v>
      </c>
      <c r="JS24" s="193" t="e">
        <f t="shared" si="62"/>
        <v>#N/A</v>
      </c>
      <c r="JT24" s="193" t="e">
        <f t="shared" si="62"/>
        <v>#N/A</v>
      </c>
      <c r="JU24" s="193" t="e">
        <f t="shared" si="62"/>
        <v>#N/A</v>
      </c>
      <c r="JV24" s="193" t="e">
        <f t="shared" si="62"/>
        <v>#N/A</v>
      </c>
      <c r="JW24" s="193" t="e">
        <f t="shared" si="62"/>
        <v>#N/A</v>
      </c>
      <c r="JX24" s="193" t="e">
        <f t="shared" si="62"/>
        <v>#N/A</v>
      </c>
      <c r="JY24" s="193" t="e">
        <f t="shared" si="59"/>
        <v>#N/A</v>
      </c>
      <c r="JZ24" s="193" t="e">
        <f t="shared" si="59"/>
        <v>#N/A</v>
      </c>
      <c r="KA24" s="193" t="e">
        <f t="shared" si="59"/>
        <v>#N/A</v>
      </c>
      <c r="KB24" s="193" t="e">
        <f t="shared" si="59"/>
        <v>#N/A</v>
      </c>
      <c r="KC24" s="193" t="e">
        <f t="shared" si="59"/>
        <v>#N/A</v>
      </c>
      <c r="KD24" s="193" t="e">
        <f t="shared" si="59"/>
        <v>#N/A</v>
      </c>
      <c r="KE24" s="193" t="e">
        <f t="shared" si="59"/>
        <v>#N/A</v>
      </c>
      <c r="KF24" s="193" t="e">
        <f t="shared" si="59"/>
        <v>#N/A</v>
      </c>
      <c r="KG24" s="193" t="e">
        <f t="shared" si="59"/>
        <v>#N/A</v>
      </c>
      <c r="KH24" s="193" t="e">
        <f t="shared" si="59"/>
        <v>#N/A</v>
      </c>
      <c r="KI24" s="193" t="e">
        <f t="shared" si="59"/>
        <v>#N/A</v>
      </c>
      <c r="KJ24" s="193" t="e">
        <f t="shared" si="59"/>
        <v>#N/A</v>
      </c>
      <c r="KK24" s="193" t="e">
        <f t="shared" si="59"/>
        <v>#N/A</v>
      </c>
      <c r="KL24" s="193" t="e">
        <f t="shared" si="59"/>
        <v>#N/A</v>
      </c>
      <c r="KM24" s="193" t="e">
        <f t="shared" si="59"/>
        <v>#N/A</v>
      </c>
      <c r="KN24" s="193" t="e">
        <f t="shared" si="24"/>
        <v>#N/A</v>
      </c>
      <c r="KO24" s="193" t="e">
        <f t="shared" si="48"/>
        <v>#N/A</v>
      </c>
      <c r="KP24" s="193" t="e">
        <f t="shared" si="48"/>
        <v>#N/A</v>
      </c>
      <c r="KQ24" s="193" t="e">
        <f t="shared" si="48"/>
        <v>#N/A</v>
      </c>
      <c r="KR24" s="193" t="e">
        <f t="shared" si="55"/>
        <v>#N/A</v>
      </c>
      <c r="KS24" s="193" t="e">
        <f t="shared" si="55"/>
        <v>#N/A</v>
      </c>
      <c r="KT24" s="193" t="e">
        <f t="shared" si="55"/>
        <v>#N/A</v>
      </c>
      <c r="KU24" s="193" t="e">
        <f t="shared" si="55"/>
        <v>#N/A</v>
      </c>
      <c r="KV24" s="193" t="e">
        <f t="shared" si="55"/>
        <v>#N/A</v>
      </c>
      <c r="KW24" s="193" t="e">
        <f t="shared" si="55"/>
        <v>#N/A</v>
      </c>
      <c r="KX24" s="193" t="e">
        <f t="shared" si="55"/>
        <v>#N/A</v>
      </c>
      <c r="KY24" s="193" t="e">
        <f t="shared" si="55"/>
        <v>#N/A</v>
      </c>
      <c r="KZ24" s="193" t="e">
        <f t="shared" si="55"/>
        <v>#N/A</v>
      </c>
      <c r="LA24" s="193" t="e">
        <f t="shared" si="55"/>
        <v>#N/A</v>
      </c>
      <c r="LB24" s="193" t="e">
        <f t="shared" si="55"/>
        <v>#N/A</v>
      </c>
      <c r="LC24" s="193" t="e">
        <f t="shared" si="55"/>
        <v>#N/A</v>
      </c>
      <c r="LD24" s="193" t="e">
        <f t="shared" si="55"/>
        <v>#N/A</v>
      </c>
      <c r="LE24" s="193" t="e">
        <f t="shared" si="55"/>
        <v>#N/A</v>
      </c>
      <c r="LF24" s="193" t="e">
        <f t="shared" si="55"/>
        <v>#N/A</v>
      </c>
      <c r="LG24" s="193" t="e">
        <f t="shared" si="63"/>
        <v>#N/A</v>
      </c>
      <c r="LH24" s="193" t="e">
        <f t="shared" si="63"/>
        <v>#N/A</v>
      </c>
      <c r="LI24" s="193" t="e">
        <f t="shared" si="63"/>
        <v>#N/A</v>
      </c>
      <c r="LJ24" s="193" t="e">
        <f t="shared" si="63"/>
        <v>#N/A</v>
      </c>
      <c r="LK24" s="193" t="e">
        <f t="shared" si="63"/>
        <v>#N/A</v>
      </c>
      <c r="LL24" s="193" t="e">
        <f t="shared" si="63"/>
        <v>#N/A</v>
      </c>
      <c r="LM24" s="193" t="e">
        <f t="shared" si="63"/>
        <v>#N/A</v>
      </c>
      <c r="LN24" s="193" t="e">
        <f t="shared" si="63"/>
        <v>#N/A</v>
      </c>
      <c r="LO24" s="193" t="e">
        <f t="shared" si="63"/>
        <v>#N/A</v>
      </c>
      <c r="LP24" s="193" t="e">
        <f t="shared" si="63"/>
        <v>#N/A</v>
      </c>
      <c r="LQ24" s="193" t="e">
        <f t="shared" si="63"/>
        <v>#N/A</v>
      </c>
      <c r="LR24" s="193" t="e">
        <f t="shared" si="63"/>
        <v>#N/A</v>
      </c>
      <c r="LS24" s="193" t="e">
        <f t="shared" si="63"/>
        <v>#N/A</v>
      </c>
      <c r="LT24" s="193" t="e">
        <f t="shared" si="63"/>
        <v>#N/A</v>
      </c>
      <c r="LU24" s="193" t="e">
        <f t="shared" si="63"/>
        <v>#N/A</v>
      </c>
      <c r="LV24" s="193" t="e">
        <f t="shared" si="63"/>
        <v>#N/A</v>
      </c>
      <c r="LW24" s="193" t="e">
        <f t="shared" si="63"/>
        <v>#N/A</v>
      </c>
      <c r="LX24" s="193" t="e">
        <f t="shared" si="63"/>
        <v>#N/A</v>
      </c>
      <c r="LY24" s="193" t="e">
        <f t="shared" si="63"/>
        <v>#N/A</v>
      </c>
      <c r="LZ24" s="193" t="e">
        <f t="shared" si="63"/>
        <v>#N/A</v>
      </c>
      <c r="MA24" s="193" t="e">
        <f t="shared" si="63"/>
        <v>#N/A</v>
      </c>
      <c r="MB24" s="193" t="e">
        <f t="shared" si="63"/>
        <v>#N/A</v>
      </c>
      <c r="MC24" s="193" t="e">
        <f t="shared" si="63"/>
        <v>#N/A</v>
      </c>
      <c r="MD24" s="193" t="e">
        <f t="shared" si="63"/>
        <v>#N/A</v>
      </c>
      <c r="ME24" s="193" t="e">
        <f t="shared" si="63"/>
        <v>#N/A</v>
      </c>
      <c r="MF24" s="193" t="e">
        <f t="shared" si="63"/>
        <v>#N/A</v>
      </c>
      <c r="MG24" s="193" t="e">
        <f t="shared" si="63"/>
        <v>#N/A</v>
      </c>
      <c r="MH24" s="193" t="e">
        <f t="shared" si="63"/>
        <v>#N/A</v>
      </c>
      <c r="MI24" s="193" t="e">
        <f t="shared" si="63"/>
        <v>#N/A</v>
      </c>
      <c r="MJ24" s="193" t="e">
        <f t="shared" si="63"/>
        <v>#N/A</v>
      </c>
      <c r="MK24" s="193" t="e">
        <f t="shared" si="60"/>
        <v>#N/A</v>
      </c>
      <c r="ML24" s="193" t="e">
        <f t="shared" si="60"/>
        <v>#N/A</v>
      </c>
      <c r="MM24" s="193" t="e">
        <f t="shared" si="60"/>
        <v>#N/A</v>
      </c>
      <c r="MN24" s="193" t="e">
        <f t="shared" si="60"/>
        <v>#N/A</v>
      </c>
      <c r="MO24" s="193" t="e">
        <f t="shared" si="60"/>
        <v>#N/A</v>
      </c>
      <c r="MP24" s="193" t="e">
        <f t="shared" si="60"/>
        <v>#N/A</v>
      </c>
      <c r="MQ24" s="193" t="e">
        <f t="shared" si="60"/>
        <v>#N/A</v>
      </c>
      <c r="MR24" s="193" t="e">
        <f t="shared" si="60"/>
        <v>#N/A</v>
      </c>
      <c r="MS24" s="193" t="e">
        <f t="shared" si="60"/>
        <v>#N/A</v>
      </c>
      <c r="MT24" s="193" t="e">
        <f t="shared" si="60"/>
        <v>#N/A</v>
      </c>
      <c r="MU24" s="193" t="e">
        <f t="shared" si="60"/>
        <v>#N/A</v>
      </c>
      <c r="MV24" s="193" t="e">
        <f t="shared" si="60"/>
        <v>#N/A</v>
      </c>
      <c r="MW24" s="193" t="e">
        <f t="shared" si="60"/>
        <v>#N/A</v>
      </c>
      <c r="MX24" s="193" t="e">
        <f t="shared" si="60"/>
        <v>#N/A</v>
      </c>
      <c r="MY24" s="193" t="e">
        <f t="shared" si="60"/>
        <v>#N/A</v>
      </c>
      <c r="MZ24" s="193" t="e">
        <f t="shared" si="25"/>
        <v>#N/A</v>
      </c>
      <c r="NA24" s="193" t="e">
        <f t="shared" si="49"/>
        <v>#N/A</v>
      </c>
      <c r="NB24" s="193" t="e">
        <f t="shared" si="49"/>
        <v>#N/A</v>
      </c>
      <c r="NC24" s="193" t="e">
        <f t="shared" si="49"/>
        <v>#N/A</v>
      </c>
      <c r="ND24" s="193" t="e">
        <f t="shared" si="56"/>
        <v>#N/A</v>
      </c>
      <c r="NE24" s="193" t="e">
        <f t="shared" si="56"/>
        <v>#N/A</v>
      </c>
      <c r="NF24" s="193" t="e">
        <f t="shared" si="56"/>
        <v>#N/A</v>
      </c>
      <c r="NG24" s="193" t="e">
        <f t="shared" si="56"/>
        <v>#N/A</v>
      </c>
      <c r="NH24" s="193" t="e">
        <f t="shared" si="56"/>
        <v>#N/A</v>
      </c>
      <c r="NI24" s="193" t="e">
        <f t="shared" si="56"/>
        <v>#N/A</v>
      </c>
      <c r="NJ24" s="193" t="e">
        <f t="shared" si="56"/>
        <v>#N/A</v>
      </c>
      <c r="NK24" s="193" t="e">
        <f t="shared" si="56"/>
        <v>#N/A</v>
      </c>
      <c r="NL24" s="193" t="e">
        <f t="shared" si="56"/>
        <v>#N/A</v>
      </c>
      <c r="NM24" s="193" t="e">
        <f t="shared" si="56"/>
        <v>#N/A</v>
      </c>
      <c r="NN24" s="193" t="e">
        <f t="shared" si="56"/>
        <v>#N/A</v>
      </c>
      <c r="NO24" s="193" t="e">
        <f t="shared" si="56"/>
        <v>#N/A</v>
      </c>
      <c r="NP24" s="193" t="e">
        <f t="shared" si="56"/>
        <v>#N/A</v>
      </c>
      <c r="NQ24" s="193" t="e">
        <f t="shared" si="56"/>
        <v>#N/A</v>
      </c>
      <c r="NR24" s="193" t="e">
        <f t="shared" si="56"/>
        <v>#N/A</v>
      </c>
      <c r="NS24" s="193" t="e">
        <f t="shared" si="64"/>
        <v>#N/A</v>
      </c>
      <c r="NT24" s="193" t="e">
        <f t="shared" si="64"/>
        <v>#N/A</v>
      </c>
      <c r="NU24" s="193" t="e">
        <f t="shared" si="64"/>
        <v>#N/A</v>
      </c>
      <c r="NV24" s="193" t="e">
        <f t="shared" si="64"/>
        <v>#N/A</v>
      </c>
      <c r="NW24" s="193" t="e">
        <f t="shared" si="64"/>
        <v>#N/A</v>
      </c>
      <c r="NX24" s="193" t="e">
        <f t="shared" si="64"/>
        <v>#N/A</v>
      </c>
      <c r="NY24" s="193" t="e">
        <f t="shared" si="64"/>
        <v>#N/A</v>
      </c>
      <c r="NZ24" s="193" t="e">
        <f t="shared" si="64"/>
        <v>#N/A</v>
      </c>
      <c r="OA24" s="193" t="e">
        <f t="shared" si="64"/>
        <v>#N/A</v>
      </c>
      <c r="OB24" s="193" t="e">
        <f t="shared" si="64"/>
        <v>#N/A</v>
      </c>
      <c r="OC24" s="193" t="e">
        <f t="shared" si="64"/>
        <v>#N/A</v>
      </c>
      <c r="OD24" s="193" t="e">
        <f t="shared" si="64"/>
        <v>#N/A</v>
      </c>
      <c r="OE24" s="193" t="e">
        <f t="shared" si="64"/>
        <v>#N/A</v>
      </c>
      <c r="OF24" s="193" t="e">
        <f t="shared" si="64"/>
        <v>#N/A</v>
      </c>
      <c r="OG24" s="193" t="e">
        <f t="shared" si="64"/>
        <v>#N/A</v>
      </c>
      <c r="OH24" s="193" t="e">
        <f t="shared" si="64"/>
        <v>#N/A</v>
      </c>
      <c r="OI24" s="193" t="e">
        <f t="shared" si="64"/>
        <v>#N/A</v>
      </c>
      <c r="OJ24" s="193" t="e">
        <f t="shared" si="64"/>
        <v>#N/A</v>
      </c>
      <c r="OK24" s="193" t="e">
        <f t="shared" si="64"/>
        <v>#N/A</v>
      </c>
      <c r="OL24" s="193" t="e">
        <f t="shared" si="64"/>
        <v>#N/A</v>
      </c>
      <c r="OM24" s="193" t="e">
        <f t="shared" si="64"/>
        <v>#N/A</v>
      </c>
      <c r="ON24" s="193" t="e">
        <f t="shared" si="64"/>
        <v>#N/A</v>
      </c>
      <c r="OO24" s="193" t="e">
        <f t="shared" si="64"/>
        <v>#N/A</v>
      </c>
      <c r="OP24" s="193" t="e">
        <f t="shared" si="64"/>
        <v>#N/A</v>
      </c>
      <c r="OQ24" s="193" t="e">
        <f t="shared" si="64"/>
        <v>#N/A</v>
      </c>
      <c r="OR24" s="193" t="e">
        <f t="shared" si="64"/>
        <v>#N/A</v>
      </c>
      <c r="OS24" s="193" t="e">
        <f t="shared" si="64"/>
        <v>#N/A</v>
      </c>
      <c r="OT24" s="193" t="e">
        <f t="shared" si="64"/>
        <v>#N/A</v>
      </c>
      <c r="OU24" s="193" t="e">
        <f t="shared" si="64"/>
        <v>#N/A</v>
      </c>
      <c r="OV24" s="193" t="e">
        <f t="shared" si="64"/>
        <v>#N/A</v>
      </c>
      <c r="OW24" s="193" t="e">
        <f t="shared" si="61"/>
        <v>#N/A</v>
      </c>
      <c r="OX24" s="193" t="e">
        <f t="shared" si="61"/>
        <v>#N/A</v>
      </c>
      <c r="OY24" s="193" t="e">
        <f t="shared" si="61"/>
        <v>#N/A</v>
      </c>
      <c r="OZ24" s="193" t="e">
        <f t="shared" si="61"/>
        <v>#N/A</v>
      </c>
      <c r="PA24" s="193" t="e">
        <f t="shared" si="61"/>
        <v>#N/A</v>
      </c>
      <c r="PB24" s="193" t="e">
        <f t="shared" si="61"/>
        <v>#N/A</v>
      </c>
      <c r="PC24" s="193" t="e">
        <f t="shared" si="61"/>
        <v>#N/A</v>
      </c>
      <c r="PD24" s="193" t="e">
        <f t="shared" si="61"/>
        <v>#N/A</v>
      </c>
      <c r="PE24" s="193" t="e">
        <f t="shared" si="61"/>
        <v>#N/A</v>
      </c>
      <c r="PF24" s="193" t="e">
        <f t="shared" si="61"/>
        <v>#N/A</v>
      </c>
      <c r="PG24" s="193" t="e">
        <f t="shared" si="61"/>
        <v>#N/A</v>
      </c>
      <c r="PH24" s="193" t="e">
        <f t="shared" si="61"/>
        <v>#N/A</v>
      </c>
      <c r="PI24" s="193" t="e">
        <f t="shared" si="61"/>
        <v>#N/A</v>
      </c>
      <c r="PJ24" s="193" t="e">
        <f t="shared" si="61"/>
        <v>#N/A</v>
      </c>
      <c r="PK24" s="193" t="e">
        <f t="shared" si="61"/>
        <v>#N/A</v>
      </c>
      <c r="PL24" s="193" t="e">
        <f t="shared" si="26"/>
        <v>#N/A</v>
      </c>
      <c r="PM24" s="193" t="e">
        <f t="shared" si="57"/>
        <v>#N/A</v>
      </c>
      <c r="PN24" s="193" t="e">
        <f t="shared" si="57"/>
        <v>#N/A</v>
      </c>
      <c r="PO24" s="193" t="e">
        <f t="shared" si="57"/>
        <v>#N/A</v>
      </c>
      <c r="PP24" s="193" t="e">
        <f t="shared" si="57"/>
        <v>#N/A</v>
      </c>
      <c r="PQ24" s="193" t="e">
        <f t="shared" si="57"/>
        <v>#N/A</v>
      </c>
      <c r="PR24" s="193" t="e">
        <f t="shared" si="57"/>
        <v>#N/A</v>
      </c>
      <c r="PS24" s="193" t="e">
        <f t="shared" si="57"/>
        <v>#N/A</v>
      </c>
      <c r="PT24" s="193" t="e">
        <f t="shared" si="57"/>
        <v>#N/A</v>
      </c>
    </row>
    <row r="25" spans="1:436" hidden="1" x14ac:dyDescent="0.45">
      <c r="A25" s="20">
        <v>22</v>
      </c>
      <c r="B25" s="115"/>
      <c r="C25" s="115"/>
      <c r="D25" s="115"/>
      <c r="E25" s="110" t="str">
        <f t="shared" si="15"/>
        <v/>
      </c>
      <c r="F25" s="21" t="str">
        <f t="shared" si="16"/>
        <v/>
      </c>
      <c r="G25" s="22" t="str">
        <f t="shared" si="17"/>
        <v/>
      </c>
      <c r="H25" s="23" t="str">
        <f>IF(F25="","",IF(OR($F25&lt;Skew!$B$3,$F25=Skew!$B$3),IF($F25&gt;Skew!$C$3,Skew!$A$3,IF($F25&gt;Skew!$C$4,Skew!$A$4,IF($F25&gt;Skew!$C$5,Skew!$A$5,IF($F25&gt;Skew!$C$6,Skew!$A$6,IF($F25&gt;Skew!$C$7,Skew!$A$7,IF($F25&gt;Skew!$C$8,Skew!$A$8,IF($F25&gt;Skew!$C$9,Skew!$A$9,IF($F25&gt;Skew!$C$10,Skew!$A$10,IF($F25&gt;Skew!$C$11,Skew!$A$11,IF($F25&gt;Skew!$C$12,Skew!$A$12,IF($F25&gt;Skew!$C$13,Skew!$A$13,IF($F25&gt;Skew!$C$14,Skew!$A$14,IF($F25&gt;Skew!$C$15,Skew!$A$15,IF($F25&gt;Skew!$C$16,Skew!$A$16,Skew!$A$17)
)))))))))))))))</f>
        <v/>
      </c>
      <c r="I25" s="22" t="str">
        <f>IF(F25="","",MATCH(H25,Skew!$A$3:$A$17,0))</f>
        <v/>
      </c>
      <c r="J25" s="22" t="str">
        <f t="shared" si="0"/>
        <v/>
      </c>
      <c r="K25" s="24"/>
      <c r="L25" s="22" t="str">
        <f>IF(OR(F25="",K25=""),"",MATCH(K25,Confidence!$A$3:$A$12,0))</f>
        <v/>
      </c>
      <c r="M25" s="25" t="str">
        <f t="shared" si="1"/>
        <v/>
      </c>
      <c r="N25" s="25" t="str">
        <f t="shared" si="2"/>
        <v/>
      </c>
      <c r="O25" s="22"/>
      <c r="P25" s="102" t="str">
        <f t="shared" si="3"/>
        <v/>
      </c>
      <c r="Q25" s="102" t="str">
        <f t="shared" si="4"/>
        <v/>
      </c>
      <c r="R25" s="37" t="str">
        <f t="shared" si="5"/>
        <v/>
      </c>
      <c r="S25" s="115"/>
      <c r="T25" s="204" t="str">
        <f>IF(AND(B25&gt;0,C25&gt;0,D25&gt;0,M25&gt;0,N25&gt;0,S25&gt;0,NOT(K25="")),ABS(VLOOKUP($S$1,VLookups!$A$30:$B$31,2,FALSE)-_xlfn.BETA.DIST(S25,IF(G25="L",N25,M25),IF(G25="L",M25,N25),TRUE,B25,D25)),"")</f>
        <v/>
      </c>
      <c r="U25" s="112" t="str">
        <f>IF(OR($M25="",$N25=""),"",_xlfn.BETA.INV(ABS(VLOOKUP($S$1,VLookups!$A$30:$B$31,2,FALSE)-U$3),IF($G25="L",$N25,$M25),IF($G25="L",$M25,$N25),$B25,$D25))</f>
        <v/>
      </c>
      <c r="V25" s="113" t="str">
        <f>IF(OR($M25="",$N25=""),"",_xlfn.BETA.INV(ABS(VLOOKUP($S$1,VLookups!$A$30:$B$31,2,FALSE)-V$3),IF($G25="L",$N25,$M25),IF($G25="L",$M25,$N25),$B25,$D25))</f>
        <v/>
      </c>
      <c r="W25" s="112" t="str">
        <f>IF(OR($M25="",$N25=""),"",_xlfn.BETA.INV(ABS(VLOOKUP($S$1,VLookups!$A$30:$B$31,2,FALSE)-W$3),IF($G25="L",$N25,$M25),IF($G25="L",$M25,$N25),$B25,$D25))</f>
        <v/>
      </c>
      <c r="X25" s="113" t="str">
        <f>IF(OR($M25="",$N25=""),"",_xlfn.BETA.INV(ABS(VLOOKUP($S$1,VLookups!$A$30:$B$31,2,FALSE)-X$3),IF($G25="L",$N25,$M25),IF($G25="L",$M25,$N25),$B25,$D25))</f>
        <v/>
      </c>
      <c r="Y25" s="112" t="str">
        <f>IF(OR($M25="",$N25=""),"",_xlfn.BETA.INV(ABS(VLOOKUP($S$1,VLookups!$A$30:$B$31,2,FALSE)-Y$3),IF($G25="L",$N25,$M25),IF($G25="L",$M25,$N25),$B25,$D25))</f>
        <v/>
      </c>
      <c r="Z25" s="113" t="str">
        <f>IF(OR($M25="",$N25=""),"",_xlfn.BETA.INV(ABS(VLOOKUP($S$1,VLookups!$A$30:$B$31,2,FALSE)-Z$3),IF($G25="L",$N25,$M25),IF($G25="L",$M25,$N25),$B25,$D25))</f>
        <v/>
      </c>
      <c r="AA25" s="112" t="str">
        <f>IF(OR($M25="",$N25=""),"",_xlfn.BETA.INV(ABS(VLOOKUP($S$1,VLookups!$A$30:$B$31,2,FALSE)-AA$3),IF($G25="L",$N25,$M25),IF($G25="L",$M25,$N25),$B25,$D25))</f>
        <v/>
      </c>
      <c r="AB25" s="113" t="str">
        <f>IF(OR($M25="",$N25=""),"",_xlfn.BETA.INV(ABS(VLOOKUP($S$1,VLookups!$A$30:$B$31,2,FALSE)-AB$3),IF($G25="L",$N25,$M25),IF($G25="L",$M25,$N25),$B25,$D25))</f>
        <v/>
      </c>
      <c r="AC25" s="112" t="str">
        <f>IF(OR($M25="",$N25=""),"",_xlfn.BETA.INV(ABS(VLOOKUP($S$1,VLookups!$A$30:$B$31,2,FALSE)-AC$3),IF($G25="L",$N25,$M25),IF($G25="L",$M25,$N25),$B25,$D25))</f>
        <v/>
      </c>
      <c r="AD25" s="113" t="str">
        <f>IF(OR($M25="",$N25=""),"",_xlfn.BETA.INV(ABS(VLOOKUP($S$1,VLookups!$A$30:$B$31,2,FALSE)-AD$3),IF($G25="L",$N25,$M25),IF($G25="L",$M25,$N25),$B25,$D25))</f>
        <v/>
      </c>
      <c r="AE25" s="112" t="str">
        <f>IF(OR($M25="",$N25=""),"",_xlfn.BETA.INV(ABS(VLOOKUP($S$1,VLookups!$A$30:$B$31,2,FALSE)-AE$3),IF($G25="L",$N25,$M25),IF($G25="L",$M25,$N25),$B25,$D25))</f>
        <v/>
      </c>
      <c r="AF25" s="113" t="str">
        <f>IF(OR($M25="",$N25=""),"",_xlfn.BETA.INV(ABS(VLOOKUP($S$1,VLookups!$A$30:$B$31,2,FALSE)-AF$3),IF($G25="L",$N25,$M25),IF($G25="L",$M25,$N25),$B25,$D25))</f>
        <v/>
      </c>
      <c r="AG25" s="15"/>
      <c r="AH25" s="194" t="str">
        <f t="shared" si="18"/>
        <v/>
      </c>
      <c r="AI25" s="192" t="str">
        <f t="shared" si="19"/>
        <v/>
      </c>
      <c r="AJ25" s="177" t="str">
        <f t="shared" ref="AJ25:AJ28" si="78">IF(ISNONTEXT($AH25),AI25+$AH25,"")</f>
        <v/>
      </c>
      <c r="AK25" s="177" t="str">
        <f t="shared" si="71"/>
        <v/>
      </c>
      <c r="AL25" s="177" t="str">
        <f t="shared" si="71"/>
        <v/>
      </c>
      <c r="AM25" s="177" t="str">
        <f t="shared" si="71"/>
        <v/>
      </c>
      <c r="AN25" s="177" t="str">
        <f t="shared" si="71"/>
        <v/>
      </c>
      <c r="AO25" s="177" t="str">
        <f t="shared" si="71"/>
        <v/>
      </c>
      <c r="AP25" s="177" t="str">
        <f t="shared" si="71"/>
        <v/>
      </c>
      <c r="AQ25" s="177" t="str">
        <f t="shared" si="71"/>
        <v/>
      </c>
      <c r="AR25" s="177" t="str">
        <f t="shared" si="71"/>
        <v/>
      </c>
      <c r="AS25" s="177" t="str">
        <f t="shared" si="71"/>
        <v/>
      </c>
      <c r="AT25" s="177" t="str">
        <f t="shared" si="71"/>
        <v/>
      </c>
      <c r="AU25" s="177" t="str">
        <f t="shared" si="71"/>
        <v/>
      </c>
      <c r="AV25" s="177" t="str">
        <f t="shared" si="71"/>
        <v/>
      </c>
      <c r="AW25" s="177" t="str">
        <f t="shared" si="71"/>
        <v/>
      </c>
      <c r="AX25" s="177" t="str">
        <f t="shared" si="71"/>
        <v/>
      </c>
      <c r="AY25" s="177" t="str">
        <f t="shared" si="71"/>
        <v/>
      </c>
      <c r="AZ25" s="177" t="str">
        <f t="shared" si="71"/>
        <v/>
      </c>
      <c r="BA25" s="177" t="str">
        <f t="shared" si="65"/>
        <v/>
      </c>
      <c r="BB25" s="177" t="str">
        <f t="shared" si="65"/>
        <v/>
      </c>
      <c r="BC25" s="177" t="str">
        <f t="shared" si="65"/>
        <v/>
      </c>
      <c r="BD25" s="177" t="str">
        <f t="shared" si="65"/>
        <v/>
      </c>
      <c r="BE25" s="177" t="str">
        <f t="shared" si="65"/>
        <v/>
      </c>
      <c r="BF25" s="177" t="str">
        <f t="shared" si="65"/>
        <v/>
      </c>
      <c r="BG25" s="177" t="str">
        <f t="shared" si="65"/>
        <v/>
      </c>
      <c r="BH25" s="177" t="str">
        <f t="shared" si="65"/>
        <v/>
      </c>
      <c r="BI25" s="177" t="str">
        <f t="shared" si="65"/>
        <v/>
      </c>
      <c r="BJ25" s="177" t="str">
        <f t="shared" si="65"/>
        <v/>
      </c>
      <c r="BK25" s="177" t="str">
        <f t="shared" si="65"/>
        <v/>
      </c>
      <c r="BL25" s="177" t="str">
        <f t="shared" si="65"/>
        <v/>
      </c>
      <c r="BM25" s="177" t="str">
        <f t="shared" si="65"/>
        <v/>
      </c>
      <c r="BN25" s="177" t="str">
        <f t="shared" si="65"/>
        <v/>
      </c>
      <c r="BO25" s="177" t="str">
        <f t="shared" si="65"/>
        <v/>
      </c>
      <c r="BP25" s="177" t="str">
        <f t="shared" si="72"/>
        <v/>
      </c>
      <c r="BQ25" s="177" t="str">
        <f t="shared" si="72"/>
        <v/>
      </c>
      <c r="BR25" s="177" t="str">
        <f t="shared" si="72"/>
        <v/>
      </c>
      <c r="BS25" s="177" t="str">
        <f t="shared" si="72"/>
        <v/>
      </c>
      <c r="BT25" s="177" t="str">
        <f t="shared" si="72"/>
        <v/>
      </c>
      <c r="BU25" s="177" t="str">
        <f t="shared" si="72"/>
        <v/>
      </c>
      <c r="BV25" s="177" t="str">
        <f t="shared" si="72"/>
        <v/>
      </c>
      <c r="BW25" s="177" t="str">
        <f t="shared" si="72"/>
        <v/>
      </c>
      <c r="BX25" s="177" t="str">
        <f t="shared" si="72"/>
        <v/>
      </c>
      <c r="BY25" s="177" t="str">
        <f t="shared" si="72"/>
        <v/>
      </c>
      <c r="BZ25" s="177" t="str">
        <f t="shared" si="72"/>
        <v/>
      </c>
      <c r="CA25" s="177" t="str">
        <f t="shared" si="72"/>
        <v/>
      </c>
      <c r="CB25" s="177" t="str">
        <f t="shared" si="72"/>
        <v/>
      </c>
      <c r="CC25" s="177" t="str">
        <f t="shared" si="72"/>
        <v/>
      </c>
      <c r="CD25" s="177" t="str">
        <f t="shared" si="72"/>
        <v/>
      </c>
      <c r="CE25" s="177" t="str">
        <f t="shared" si="72"/>
        <v/>
      </c>
      <c r="CF25" s="177" t="str">
        <f t="shared" si="66"/>
        <v/>
      </c>
      <c r="CG25" s="177" t="str">
        <f t="shared" si="66"/>
        <v/>
      </c>
      <c r="CH25" s="177" t="str">
        <f t="shared" si="66"/>
        <v/>
      </c>
      <c r="CI25" s="177" t="str">
        <f t="shared" si="66"/>
        <v/>
      </c>
      <c r="CJ25" s="177" t="str">
        <f t="shared" si="66"/>
        <v/>
      </c>
      <c r="CK25" s="177" t="str">
        <f t="shared" si="66"/>
        <v/>
      </c>
      <c r="CL25" s="177" t="str">
        <f t="shared" si="66"/>
        <v/>
      </c>
      <c r="CM25" s="177" t="str">
        <f t="shared" si="66"/>
        <v/>
      </c>
      <c r="CN25" s="177" t="str">
        <f t="shared" si="66"/>
        <v/>
      </c>
      <c r="CO25" s="177" t="str">
        <f t="shared" si="66"/>
        <v/>
      </c>
      <c r="CP25" s="177" t="str">
        <f t="shared" si="66"/>
        <v/>
      </c>
      <c r="CQ25" s="177" t="str">
        <f t="shared" si="66"/>
        <v/>
      </c>
      <c r="CR25" s="177" t="str">
        <f t="shared" si="66"/>
        <v/>
      </c>
      <c r="CS25" s="177" t="str">
        <f t="shared" si="66"/>
        <v/>
      </c>
      <c r="CT25" s="177" t="str">
        <f t="shared" si="66"/>
        <v/>
      </c>
      <c r="CU25" s="177" t="str">
        <f t="shared" si="66"/>
        <v/>
      </c>
      <c r="CV25" s="177" t="str">
        <f t="shared" si="73"/>
        <v/>
      </c>
      <c r="CW25" s="177" t="str">
        <f t="shared" si="73"/>
        <v/>
      </c>
      <c r="CX25" s="177" t="str">
        <f t="shared" si="73"/>
        <v/>
      </c>
      <c r="CY25" s="177" t="str">
        <f t="shared" si="73"/>
        <v/>
      </c>
      <c r="CZ25" s="177" t="str">
        <f t="shared" si="73"/>
        <v/>
      </c>
      <c r="DA25" s="177" t="str">
        <f t="shared" si="73"/>
        <v/>
      </c>
      <c r="DB25" s="177" t="str">
        <f t="shared" si="73"/>
        <v/>
      </c>
      <c r="DC25" s="177" t="str">
        <f t="shared" si="73"/>
        <v/>
      </c>
      <c r="DD25" s="177" t="str">
        <f t="shared" si="73"/>
        <v/>
      </c>
      <c r="DE25" s="177" t="str">
        <f t="shared" si="73"/>
        <v/>
      </c>
      <c r="DF25" s="177" t="str">
        <f t="shared" si="73"/>
        <v/>
      </c>
      <c r="DG25" s="177" t="str">
        <f t="shared" si="73"/>
        <v/>
      </c>
      <c r="DH25" s="177" t="str">
        <f t="shared" si="73"/>
        <v/>
      </c>
      <c r="DI25" s="177" t="str">
        <f t="shared" si="73"/>
        <v/>
      </c>
      <c r="DJ25" s="177" t="str">
        <f t="shared" si="73"/>
        <v/>
      </c>
      <c r="DK25" s="177" t="str">
        <f t="shared" si="73"/>
        <v/>
      </c>
      <c r="DL25" s="177" t="str">
        <f t="shared" si="67"/>
        <v/>
      </c>
      <c r="DM25" s="177" t="str">
        <f t="shared" ref="DM25:EB40" si="79">IF(ISNONTEXT($AH25),DL25+$AH25,"")</f>
        <v/>
      </c>
      <c r="DN25" s="177" t="str">
        <f t="shared" si="79"/>
        <v/>
      </c>
      <c r="DO25" s="177" t="str">
        <f t="shared" si="79"/>
        <v/>
      </c>
      <c r="DP25" s="177" t="str">
        <f t="shared" si="79"/>
        <v/>
      </c>
      <c r="DQ25" s="177" t="str">
        <f t="shared" si="79"/>
        <v/>
      </c>
      <c r="DR25" s="177" t="str">
        <f t="shared" si="79"/>
        <v/>
      </c>
      <c r="DS25" s="177" t="str">
        <f t="shared" si="79"/>
        <v/>
      </c>
      <c r="DT25" s="177" t="str">
        <f t="shared" si="79"/>
        <v/>
      </c>
      <c r="DU25" s="177" t="str">
        <f t="shared" si="79"/>
        <v/>
      </c>
      <c r="DV25" s="177" t="str">
        <f t="shared" si="79"/>
        <v/>
      </c>
      <c r="DW25" s="177" t="str">
        <f t="shared" si="79"/>
        <v/>
      </c>
      <c r="DX25" s="177" t="str">
        <f t="shared" si="79"/>
        <v/>
      </c>
      <c r="DY25" s="177" t="str">
        <f t="shared" si="79"/>
        <v/>
      </c>
      <c r="DZ25" s="177" t="str">
        <f t="shared" si="79"/>
        <v/>
      </c>
      <c r="EA25" s="177" t="str">
        <f t="shared" si="79"/>
        <v/>
      </c>
      <c r="EB25" s="177" t="str">
        <f t="shared" si="79"/>
        <v/>
      </c>
      <c r="EC25" s="177" t="str">
        <f t="shared" si="74"/>
        <v/>
      </c>
      <c r="ED25" s="177" t="str">
        <f t="shared" si="74"/>
        <v/>
      </c>
      <c r="EE25" s="177" t="str">
        <f t="shared" si="74"/>
        <v/>
      </c>
      <c r="EF25" s="177" t="str">
        <f t="shared" si="74"/>
        <v/>
      </c>
      <c r="EG25" s="177" t="str">
        <f t="shared" si="74"/>
        <v/>
      </c>
      <c r="EH25" s="177" t="str">
        <f t="shared" si="74"/>
        <v/>
      </c>
      <c r="EI25" s="177" t="str">
        <f t="shared" si="74"/>
        <v/>
      </c>
      <c r="EJ25" s="177" t="str">
        <f t="shared" si="74"/>
        <v/>
      </c>
      <c r="EK25" s="177" t="str">
        <f t="shared" si="74"/>
        <v/>
      </c>
      <c r="EL25" s="177" t="str">
        <f t="shared" si="74"/>
        <v/>
      </c>
      <c r="EM25" s="177" t="str">
        <f t="shared" si="74"/>
        <v/>
      </c>
      <c r="EN25" s="177" t="str">
        <f t="shared" si="74"/>
        <v/>
      </c>
      <c r="EO25" s="177" t="str">
        <f t="shared" si="74"/>
        <v/>
      </c>
      <c r="EP25" s="177" t="str">
        <f t="shared" si="74"/>
        <v/>
      </c>
      <c r="EQ25" s="177" t="str">
        <f t="shared" si="74"/>
        <v/>
      </c>
      <c r="ER25" s="177" t="str">
        <f t="shared" si="75"/>
        <v/>
      </c>
      <c r="ES25" s="177" t="str">
        <f t="shared" si="75"/>
        <v/>
      </c>
      <c r="ET25" s="177" t="str">
        <f t="shared" si="75"/>
        <v/>
      </c>
      <c r="EU25" s="177" t="str">
        <f t="shared" si="75"/>
        <v/>
      </c>
      <c r="EV25" s="177" t="str">
        <f t="shared" si="75"/>
        <v/>
      </c>
      <c r="EW25" s="177" t="str">
        <f t="shared" si="75"/>
        <v/>
      </c>
      <c r="EX25" s="177" t="str">
        <f t="shared" si="75"/>
        <v/>
      </c>
      <c r="EY25" s="177" t="str">
        <f t="shared" si="75"/>
        <v/>
      </c>
      <c r="EZ25" s="177" t="str">
        <f t="shared" si="75"/>
        <v/>
      </c>
      <c r="FA25" s="177" t="str">
        <f t="shared" si="75"/>
        <v/>
      </c>
      <c r="FB25" s="177" t="str">
        <f t="shared" si="75"/>
        <v/>
      </c>
      <c r="FC25" s="177" t="str">
        <f t="shared" si="75"/>
        <v/>
      </c>
      <c r="FD25" s="177" t="str">
        <f t="shared" si="75"/>
        <v/>
      </c>
      <c r="FE25" s="177" t="str">
        <f t="shared" si="75"/>
        <v/>
      </c>
      <c r="FF25" s="177" t="str">
        <f t="shared" si="75"/>
        <v/>
      </c>
      <c r="FG25" s="177" t="str">
        <f t="shared" si="75"/>
        <v/>
      </c>
      <c r="FH25" s="177" t="str">
        <f t="shared" si="68"/>
        <v/>
      </c>
      <c r="FI25" s="177" t="str">
        <f t="shared" si="68"/>
        <v/>
      </c>
      <c r="FJ25" s="177" t="str">
        <f t="shared" si="68"/>
        <v/>
      </c>
      <c r="FK25" s="177" t="str">
        <f t="shared" si="68"/>
        <v/>
      </c>
      <c r="FL25" s="177" t="str">
        <f t="shared" si="68"/>
        <v/>
      </c>
      <c r="FM25" s="177" t="str">
        <f t="shared" si="68"/>
        <v/>
      </c>
      <c r="FN25" s="177" t="str">
        <f t="shared" si="68"/>
        <v/>
      </c>
      <c r="FO25" s="177" t="str">
        <f t="shared" si="68"/>
        <v/>
      </c>
      <c r="FP25" s="177" t="str">
        <f t="shared" si="68"/>
        <v/>
      </c>
      <c r="FQ25" s="177" t="str">
        <f t="shared" si="68"/>
        <v/>
      </c>
      <c r="FR25" s="177" t="str">
        <f t="shared" si="68"/>
        <v/>
      </c>
      <c r="FS25" s="177" t="str">
        <f t="shared" si="68"/>
        <v/>
      </c>
      <c r="FT25" s="177" t="str">
        <f t="shared" si="68"/>
        <v/>
      </c>
      <c r="FU25" s="177" t="str">
        <f t="shared" si="76"/>
        <v/>
      </c>
      <c r="FV25" s="177" t="str">
        <f t="shared" si="76"/>
        <v/>
      </c>
      <c r="FW25" s="177" t="str">
        <f t="shared" si="76"/>
        <v/>
      </c>
      <c r="FX25" s="177" t="str">
        <f t="shared" si="76"/>
        <v/>
      </c>
      <c r="FY25" s="177" t="str">
        <f t="shared" si="76"/>
        <v/>
      </c>
      <c r="FZ25" s="177" t="str">
        <f t="shared" si="76"/>
        <v/>
      </c>
      <c r="GA25" s="177" t="str">
        <f t="shared" si="76"/>
        <v/>
      </c>
      <c r="GB25" s="177" t="str">
        <f t="shared" si="76"/>
        <v/>
      </c>
      <c r="GC25" s="177" t="str">
        <f t="shared" si="76"/>
        <v/>
      </c>
      <c r="GD25" s="177" t="str">
        <f t="shared" si="76"/>
        <v/>
      </c>
      <c r="GE25" s="177" t="str">
        <f t="shared" si="76"/>
        <v/>
      </c>
      <c r="GF25" s="177" t="str">
        <f t="shared" si="76"/>
        <v/>
      </c>
      <c r="GG25" s="177" t="str">
        <f t="shared" si="76"/>
        <v/>
      </c>
      <c r="GH25" s="177" t="str">
        <f t="shared" si="76"/>
        <v/>
      </c>
      <c r="GI25" s="177" t="str">
        <f t="shared" si="76"/>
        <v/>
      </c>
      <c r="GJ25" s="177" t="str">
        <f t="shared" si="76"/>
        <v/>
      </c>
      <c r="GK25" s="177" t="str">
        <f t="shared" si="69"/>
        <v/>
      </c>
      <c r="GL25" s="177" t="str">
        <f t="shared" si="69"/>
        <v/>
      </c>
      <c r="GM25" s="177" t="str">
        <f t="shared" si="69"/>
        <v/>
      </c>
      <c r="GN25" s="177" t="str">
        <f t="shared" si="69"/>
        <v/>
      </c>
      <c r="GO25" s="177" t="str">
        <f t="shared" si="69"/>
        <v/>
      </c>
      <c r="GP25" s="177" t="str">
        <f t="shared" si="69"/>
        <v/>
      </c>
      <c r="GQ25" s="177" t="str">
        <f t="shared" si="69"/>
        <v/>
      </c>
      <c r="GR25" s="177" t="str">
        <f t="shared" si="69"/>
        <v/>
      </c>
      <c r="GS25" s="177" t="str">
        <f t="shared" si="69"/>
        <v/>
      </c>
      <c r="GT25" s="177" t="str">
        <f t="shared" si="69"/>
        <v/>
      </c>
      <c r="GU25" s="177" t="str">
        <f t="shared" si="69"/>
        <v/>
      </c>
      <c r="GV25" s="177" t="str">
        <f t="shared" si="69"/>
        <v/>
      </c>
      <c r="GW25" s="177" t="str">
        <f t="shared" si="69"/>
        <v/>
      </c>
      <c r="GX25" s="177" t="str">
        <f t="shared" si="69"/>
        <v/>
      </c>
      <c r="GY25" s="177" t="str">
        <f t="shared" si="69"/>
        <v/>
      </c>
      <c r="GZ25" s="177" t="str">
        <f t="shared" si="69"/>
        <v/>
      </c>
      <c r="HA25" s="177" t="str">
        <f t="shared" si="77"/>
        <v/>
      </c>
      <c r="HB25" s="177" t="str">
        <f t="shared" si="77"/>
        <v/>
      </c>
      <c r="HC25" s="177" t="str">
        <f t="shared" si="77"/>
        <v/>
      </c>
      <c r="HD25" s="177" t="str">
        <f t="shared" si="77"/>
        <v/>
      </c>
      <c r="HE25" s="177" t="str">
        <f t="shared" si="77"/>
        <v/>
      </c>
      <c r="HF25" s="177" t="str">
        <f t="shared" si="77"/>
        <v/>
      </c>
      <c r="HG25" s="177" t="str">
        <f t="shared" si="77"/>
        <v/>
      </c>
      <c r="HH25" s="177" t="str">
        <f t="shared" si="77"/>
        <v/>
      </c>
      <c r="HI25" s="177" t="str">
        <f t="shared" si="77"/>
        <v/>
      </c>
      <c r="HJ25" s="177" t="str">
        <f t="shared" si="77"/>
        <v/>
      </c>
      <c r="HK25" s="177" t="str">
        <f t="shared" si="77"/>
        <v/>
      </c>
      <c r="HL25" s="177" t="str">
        <f t="shared" si="77"/>
        <v/>
      </c>
      <c r="HM25" s="177" t="str">
        <f t="shared" si="77"/>
        <v/>
      </c>
      <c r="HN25" s="177" t="str">
        <f t="shared" si="77"/>
        <v/>
      </c>
      <c r="HO25" s="177" t="str">
        <f t="shared" si="77"/>
        <v/>
      </c>
      <c r="HP25" s="177" t="str">
        <f t="shared" si="77"/>
        <v/>
      </c>
      <c r="HQ25" s="177" t="str">
        <f t="shared" si="70"/>
        <v/>
      </c>
      <c r="HR25" s="177" t="str">
        <f t="shared" si="70"/>
        <v/>
      </c>
      <c r="HS25" s="177" t="str">
        <f t="shared" si="70"/>
        <v/>
      </c>
      <c r="HT25" s="177" t="str">
        <f t="shared" si="70"/>
        <v/>
      </c>
      <c r="HU25" s="177" t="str">
        <f t="shared" si="70"/>
        <v/>
      </c>
      <c r="HV25" s="177" t="str">
        <f t="shared" si="70"/>
        <v/>
      </c>
      <c r="HW25" s="177" t="str">
        <f t="shared" si="70"/>
        <v/>
      </c>
      <c r="HX25" s="177" t="str">
        <f t="shared" si="70"/>
        <v/>
      </c>
      <c r="HY25" s="177" t="str">
        <f t="shared" si="70"/>
        <v/>
      </c>
      <c r="HZ25" s="177" t="str">
        <f t="shared" si="70"/>
        <v/>
      </c>
      <c r="IA25" s="192" t="str">
        <f t="shared" si="21"/>
        <v/>
      </c>
      <c r="IB25" s="193" t="e">
        <f t="shared" si="10"/>
        <v>#N/A</v>
      </c>
      <c r="IC25" s="193" t="e">
        <f t="shared" si="47"/>
        <v>#N/A</v>
      </c>
      <c r="ID25" s="193" t="e">
        <f t="shared" si="47"/>
        <v>#N/A</v>
      </c>
      <c r="IE25" s="193" t="e">
        <f t="shared" si="47"/>
        <v>#N/A</v>
      </c>
      <c r="IF25" s="193" t="e">
        <f t="shared" si="54"/>
        <v>#N/A</v>
      </c>
      <c r="IG25" s="193" t="e">
        <f t="shared" si="54"/>
        <v>#N/A</v>
      </c>
      <c r="IH25" s="193" t="e">
        <f t="shared" si="54"/>
        <v>#N/A</v>
      </c>
      <c r="II25" s="193" t="e">
        <f t="shared" si="54"/>
        <v>#N/A</v>
      </c>
      <c r="IJ25" s="193" t="e">
        <f t="shared" si="54"/>
        <v>#N/A</v>
      </c>
      <c r="IK25" s="193" t="e">
        <f t="shared" si="54"/>
        <v>#N/A</v>
      </c>
      <c r="IL25" s="193" t="e">
        <f t="shared" si="54"/>
        <v>#N/A</v>
      </c>
      <c r="IM25" s="193" t="e">
        <f t="shared" si="54"/>
        <v>#N/A</v>
      </c>
      <c r="IN25" s="193" t="e">
        <f t="shared" si="54"/>
        <v>#N/A</v>
      </c>
      <c r="IO25" s="193" t="e">
        <f t="shared" si="54"/>
        <v>#N/A</v>
      </c>
      <c r="IP25" s="193" t="e">
        <f t="shared" si="54"/>
        <v>#N/A</v>
      </c>
      <c r="IQ25" s="193" t="e">
        <f t="shared" si="54"/>
        <v>#N/A</v>
      </c>
      <c r="IR25" s="193" t="e">
        <f t="shared" si="54"/>
        <v>#N/A</v>
      </c>
      <c r="IS25" s="193" t="e">
        <f t="shared" si="54"/>
        <v>#N/A</v>
      </c>
      <c r="IT25" s="193" t="e">
        <f t="shared" si="54"/>
        <v>#N/A</v>
      </c>
      <c r="IU25" s="193" t="e">
        <f t="shared" si="62"/>
        <v>#N/A</v>
      </c>
      <c r="IV25" s="193" t="e">
        <f t="shared" si="62"/>
        <v>#N/A</v>
      </c>
      <c r="IW25" s="193" t="e">
        <f t="shared" si="62"/>
        <v>#N/A</v>
      </c>
      <c r="IX25" s="193" t="e">
        <f t="shared" si="62"/>
        <v>#N/A</v>
      </c>
      <c r="IY25" s="193" t="e">
        <f t="shared" si="62"/>
        <v>#N/A</v>
      </c>
      <c r="IZ25" s="193" t="e">
        <f t="shared" si="62"/>
        <v>#N/A</v>
      </c>
      <c r="JA25" s="193" t="e">
        <f t="shared" si="62"/>
        <v>#N/A</v>
      </c>
      <c r="JB25" s="193" t="e">
        <f t="shared" si="62"/>
        <v>#N/A</v>
      </c>
      <c r="JC25" s="193" t="e">
        <f t="shared" si="62"/>
        <v>#N/A</v>
      </c>
      <c r="JD25" s="193" t="e">
        <f t="shared" si="62"/>
        <v>#N/A</v>
      </c>
      <c r="JE25" s="193" t="e">
        <f t="shared" si="62"/>
        <v>#N/A</v>
      </c>
      <c r="JF25" s="193" t="e">
        <f t="shared" si="62"/>
        <v>#N/A</v>
      </c>
      <c r="JG25" s="193" t="e">
        <f t="shared" si="62"/>
        <v>#N/A</v>
      </c>
      <c r="JH25" s="193" t="e">
        <f t="shared" si="62"/>
        <v>#N/A</v>
      </c>
      <c r="JI25" s="193" t="e">
        <f t="shared" si="62"/>
        <v>#N/A</v>
      </c>
      <c r="JJ25" s="193" t="e">
        <f t="shared" si="62"/>
        <v>#N/A</v>
      </c>
      <c r="JK25" s="193" t="e">
        <f t="shared" si="62"/>
        <v>#N/A</v>
      </c>
      <c r="JL25" s="193" t="e">
        <f t="shared" si="62"/>
        <v>#N/A</v>
      </c>
      <c r="JM25" s="193" t="e">
        <f t="shared" si="62"/>
        <v>#N/A</v>
      </c>
      <c r="JN25" s="193" t="e">
        <f t="shared" si="62"/>
        <v>#N/A</v>
      </c>
      <c r="JO25" s="193" t="e">
        <f t="shared" si="62"/>
        <v>#N/A</v>
      </c>
      <c r="JP25" s="193" t="e">
        <f t="shared" si="62"/>
        <v>#N/A</v>
      </c>
      <c r="JQ25" s="193" t="e">
        <f t="shared" si="62"/>
        <v>#N/A</v>
      </c>
      <c r="JR25" s="193" t="e">
        <f t="shared" si="62"/>
        <v>#N/A</v>
      </c>
      <c r="JS25" s="193" t="e">
        <f t="shared" si="62"/>
        <v>#N/A</v>
      </c>
      <c r="JT25" s="193" t="e">
        <f t="shared" si="62"/>
        <v>#N/A</v>
      </c>
      <c r="JU25" s="193" t="e">
        <f t="shared" si="62"/>
        <v>#N/A</v>
      </c>
      <c r="JV25" s="193" t="e">
        <f t="shared" si="62"/>
        <v>#N/A</v>
      </c>
      <c r="JW25" s="193" t="e">
        <f t="shared" si="62"/>
        <v>#N/A</v>
      </c>
      <c r="JX25" s="193" t="e">
        <f t="shared" si="62"/>
        <v>#N/A</v>
      </c>
      <c r="JY25" s="193" t="e">
        <f t="shared" si="59"/>
        <v>#N/A</v>
      </c>
      <c r="JZ25" s="193" t="e">
        <f t="shared" si="59"/>
        <v>#N/A</v>
      </c>
      <c r="KA25" s="193" t="e">
        <f t="shared" si="59"/>
        <v>#N/A</v>
      </c>
      <c r="KB25" s="193" t="e">
        <f t="shared" si="59"/>
        <v>#N/A</v>
      </c>
      <c r="KC25" s="193" t="e">
        <f t="shared" si="59"/>
        <v>#N/A</v>
      </c>
      <c r="KD25" s="193" t="e">
        <f t="shared" si="59"/>
        <v>#N/A</v>
      </c>
      <c r="KE25" s="193" t="e">
        <f t="shared" si="59"/>
        <v>#N/A</v>
      </c>
      <c r="KF25" s="193" t="e">
        <f t="shared" si="59"/>
        <v>#N/A</v>
      </c>
      <c r="KG25" s="193" t="e">
        <f t="shared" si="59"/>
        <v>#N/A</v>
      </c>
      <c r="KH25" s="193" t="e">
        <f t="shared" si="59"/>
        <v>#N/A</v>
      </c>
      <c r="KI25" s="193" t="e">
        <f t="shared" si="59"/>
        <v>#N/A</v>
      </c>
      <c r="KJ25" s="193" t="e">
        <f t="shared" si="59"/>
        <v>#N/A</v>
      </c>
      <c r="KK25" s="193" t="e">
        <f t="shared" si="59"/>
        <v>#N/A</v>
      </c>
      <c r="KL25" s="193" t="e">
        <f t="shared" si="59"/>
        <v>#N/A</v>
      </c>
      <c r="KM25" s="193" t="e">
        <f t="shared" si="59"/>
        <v>#N/A</v>
      </c>
      <c r="KN25" s="193" t="e">
        <f t="shared" si="24"/>
        <v>#N/A</v>
      </c>
      <c r="KO25" s="193" t="e">
        <f t="shared" si="48"/>
        <v>#N/A</v>
      </c>
      <c r="KP25" s="193" t="e">
        <f t="shared" si="48"/>
        <v>#N/A</v>
      </c>
      <c r="KQ25" s="193" t="e">
        <f t="shared" si="48"/>
        <v>#N/A</v>
      </c>
      <c r="KR25" s="193" t="e">
        <f t="shared" si="55"/>
        <v>#N/A</v>
      </c>
      <c r="KS25" s="193" t="e">
        <f t="shared" si="55"/>
        <v>#N/A</v>
      </c>
      <c r="KT25" s="193" t="e">
        <f t="shared" si="55"/>
        <v>#N/A</v>
      </c>
      <c r="KU25" s="193" t="e">
        <f t="shared" si="55"/>
        <v>#N/A</v>
      </c>
      <c r="KV25" s="193" t="e">
        <f t="shared" si="55"/>
        <v>#N/A</v>
      </c>
      <c r="KW25" s="193" t="e">
        <f t="shared" si="55"/>
        <v>#N/A</v>
      </c>
      <c r="KX25" s="193" t="e">
        <f t="shared" si="55"/>
        <v>#N/A</v>
      </c>
      <c r="KY25" s="193" t="e">
        <f t="shared" si="55"/>
        <v>#N/A</v>
      </c>
      <c r="KZ25" s="193" t="e">
        <f t="shared" si="55"/>
        <v>#N/A</v>
      </c>
      <c r="LA25" s="193" t="e">
        <f t="shared" si="55"/>
        <v>#N/A</v>
      </c>
      <c r="LB25" s="193" t="e">
        <f t="shared" si="55"/>
        <v>#N/A</v>
      </c>
      <c r="LC25" s="193" t="e">
        <f t="shared" si="55"/>
        <v>#N/A</v>
      </c>
      <c r="LD25" s="193" t="e">
        <f t="shared" si="55"/>
        <v>#N/A</v>
      </c>
      <c r="LE25" s="193" t="e">
        <f t="shared" si="55"/>
        <v>#N/A</v>
      </c>
      <c r="LF25" s="193" t="e">
        <f t="shared" si="55"/>
        <v>#N/A</v>
      </c>
      <c r="LG25" s="193" t="e">
        <f t="shared" si="63"/>
        <v>#N/A</v>
      </c>
      <c r="LH25" s="193" t="e">
        <f t="shared" si="63"/>
        <v>#N/A</v>
      </c>
      <c r="LI25" s="193" t="e">
        <f t="shared" si="63"/>
        <v>#N/A</v>
      </c>
      <c r="LJ25" s="193" t="e">
        <f t="shared" si="63"/>
        <v>#N/A</v>
      </c>
      <c r="LK25" s="193" t="e">
        <f t="shared" si="63"/>
        <v>#N/A</v>
      </c>
      <c r="LL25" s="193" t="e">
        <f t="shared" si="63"/>
        <v>#N/A</v>
      </c>
      <c r="LM25" s="193" t="e">
        <f t="shared" si="63"/>
        <v>#N/A</v>
      </c>
      <c r="LN25" s="193" t="e">
        <f t="shared" si="63"/>
        <v>#N/A</v>
      </c>
      <c r="LO25" s="193" t="e">
        <f t="shared" si="63"/>
        <v>#N/A</v>
      </c>
      <c r="LP25" s="193" t="e">
        <f t="shared" si="63"/>
        <v>#N/A</v>
      </c>
      <c r="LQ25" s="193" t="e">
        <f t="shared" si="63"/>
        <v>#N/A</v>
      </c>
      <c r="LR25" s="193" t="e">
        <f t="shared" si="63"/>
        <v>#N/A</v>
      </c>
      <c r="LS25" s="193" t="e">
        <f t="shared" si="63"/>
        <v>#N/A</v>
      </c>
      <c r="LT25" s="193" t="e">
        <f t="shared" si="63"/>
        <v>#N/A</v>
      </c>
      <c r="LU25" s="193" t="e">
        <f t="shared" si="63"/>
        <v>#N/A</v>
      </c>
      <c r="LV25" s="193" t="e">
        <f t="shared" si="63"/>
        <v>#N/A</v>
      </c>
      <c r="LW25" s="193" t="e">
        <f t="shared" si="63"/>
        <v>#N/A</v>
      </c>
      <c r="LX25" s="193" t="e">
        <f t="shared" si="63"/>
        <v>#N/A</v>
      </c>
      <c r="LY25" s="193" t="e">
        <f t="shared" si="63"/>
        <v>#N/A</v>
      </c>
      <c r="LZ25" s="193" t="e">
        <f t="shared" si="63"/>
        <v>#N/A</v>
      </c>
      <c r="MA25" s="193" t="e">
        <f t="shared" si="63"/>
        <v>#N/A</v>
      </c>
      <c r="MB25" s="193" t="e">
        <f t="shared" si="63"/>
        <v>#N/A</v>
      </c>
      <c r="MC25" s="193" t="e">
        <f t="shared" si="63"/>
        <v>#N/A</v>
      </c>
      <c r="MD25" s="193" t="e">
        <f t="shared" si="63"/>
        <v>#N/A</v>
      </c>
      <c r="ME25" s="193" t="e">
        <f t="shared" si="63"/>
        <v>#N/A</v>
      </c>
      <c r="MF25" s="193" t="e">
        <f t="shared" si="63"/>
        <v>#N/A</v>
      </c>
      <c r="MG25" s="193" t="e">
        <f t="shared" si="63"/>
        <v>#N/A</v>
      </c>
      <c r="MH25" s="193" t="e">
        <f t="shared" si="63"/>
        <v>#N/A</v>
      </c>
      <c r="MI25" s="193" t="e">
        <f t="shared" si="63"/>
        <v>#N/A</v>
      </c>
      <c r="MJ25" s="193" t="e">
        <f t="shared" si="63"/>
        <v>#N/A</v>
      </c>
      <c r="MK25" s="193" t="e">
        <f t="shared" si="60"/>
        <v>#N/A</v>
      </c>
      <c r="ML25" s="193" t="e">
        <f t="shared" si="60"/>
        <v>#N/A</v>
      </c>
      <c r="MM25" s="193" t="e">
        <f t="shared" si="60"/>
        <v>#N/A</v>
      </c>
      <c r="MN25" s="193" t="e">
        <f t="shared" si="60"/>
        <v>#N/A</v>
      </c>
      <c r="MO25" s="193" t="e">
        <f t="shared" si="60"/>
        <v>#N/A</v>
      </c>
      <c r="MP25" s="193" t="e">
        <f t="shared" si="60"/>
        <v>#N/A</v>
      </c>
      <c r="MQ25" s="193" t="e">
        <f t="shared" si="60"/>
        <v>#N/A</v>
      </c>
      <c r="MR25" s="193" t="e">
        <f t="shared" si="60"/>
        <v>#N/A</v>
      </c>
      <c r="MS25" s="193" t="e">
        <f t="shared" si="60"/>
        <v>#N/A</v>
      </c>
      <c r="MT25" s="193" t="e">
        <f t="shared" si="60"/>
        <v>#N/A</v>
      </c>
      <c r="MU25" s="193" t="e">
        <f t="shared" si="60"/>
        <v>#N/A</v>
      </c>
      <c r="MV25" s="193" t="e">
        <f t="shared" si="60"/>
        <v>#N/A</v>
      </c>
      <c r="MW25" s="193" t="e">
        <f t="shared" si="60"/>
        <v>#N/A</v>
      </c>
      <c r="MX25" s="193" t="e">
        <f t="shared" si="60"/>
        <v>#N/A</v>
      </c>
      <c r="MY25" s="193" t="e">
        <f t="shared" si="60"/>
        <v>#N/A</v>
      </c>
      <c r="MZ25" s="193" t="e">
        <f t="shared" si="25"/>
        <v>#N/A</v>
      </c>
      <c r="NA25" s="193" t="e">
        <f t="shared" si="49"/>
        <v>#N/A</v>
      </c>
      <c r="NB25" s="193" t="e">
        <f t="shared" si="49"/>
        <v>#N/A</v>
      </c>
      <c r="NC25" s="193" t="e">
        <f t="shared" si="49"/>
        <v>#N/A</v>
      </c>
      <c r="ND25" s="193" t="e">
        <f t="shared" si="56"/>
        <v>#N/A</v>
      </c>
      <c r="NE25" s="193" t="e">
        <f t="shared" si="56"/>
        <v>#N/A</v>
      </c>
      <c r="NF25" s="193" t="e">
        <f t="shared" si="56"/>
        <v>#N/A</v>
      </c>
      <c r="NG25" s="193" t="e">
        <f t="shared" si="56"/>
        <v>#N/A</v>
      </c>
      <c r="NH25" s="193" t="e">
        <f t="shared" si="56"/>
        <v>#N/A</v>
      </c>
      <c r="NI25" s="193" t="e">
        <f t="shared" si="56"/>
        <v>#N/A</v>
      </c>
      <c r="NJ25" s="193" t="e">
        <f t="shared" si="56"/>
        <v>#N/A</v>
      </c>
      <c r="NK25" s="193" t="e">
        <f t="shared" si="56"/>
        <v>#N/A</v>
      </c>
      <c r="NL25" s="193" t="e">
        <f t="shared" si="56"/>
        <v>#N/A</v>
      </c>
      <c r="NM25" s="193" t="e">
        <f t="shared" si="56"/>
        <v>#N/A</v>
      </c>
      <c r="NN25" s="193" t="e">
        <f t="shared" si="56"/>
        <v>#N/A</v>
      </c>
      <c r="NO25" s="193" t="e">
        <f t="shared" si="56"/>
        <v>#N/A</v>
      </c>
      <c r="NP25" s="193" t="e">
        <f t="shared" si="56"/>
        <v>#N/A</v>
      </c>
      <c r="NQ25" s="193" t="e">
        <f t="shared" si="56"/>
        <v>#N/A</v>
      </c>
      <c r="NR25" s="193" t="e">
        <f t="shared" si="56"/>
        <v>#N/A</v>
      </c>
      <c r="NS25" s="193" t="e">
        <f t="shared" si="64"/>
        <v>#N/A</v>
      </c>
      <c r="NT25" s="193" t="e">
        <f t="shared" si="64"/>
        <v>#N/A</v>
      </c>
      <c r="NU25" s="193" t="e">
        <f t="shared" si="64"/>
        <v>#N/A</v>
      </c>
      <c r="NV25" s="193" t="e">
        <f t="shared" si="64"/>
        <v>#N/A</v>
      </c>
      <c r="NW25" s="193" t="e">
        <f t="shared" si="64"/>
        <v>#N/A</v>
      </c>
      <c r="NX25" s="193" t="e">
        <f t="shared" si="64"/>
        <v>#N/A</v>
      </c>
      <c r="NY25" s="193" t="e">
        <f t="shared" si="64"/>
        <v>#N/A</v>
      </c>
      <c r="NZ25" s="193" t="e">
        <f t="shared" si="64"/>
        <v>#N/A</v>
      </c>
      <c r="OA25" s="193" t="e">
        <f t="shared" si="64"/>
        <v>#N/A</v>
      </c>
      <c r="OB25" s="193" t="e">
        <f t="shared" si="64"/>
        <v>#N/A</v>
      </c>
      <c r="OC25" s="193" t="e">
        <f t="shared" si="64"/>
        <v>#N/A</v>
      </c>
      <c r="OD25" s="193" t="e">
        <f t="shared" si="64"/>
        <v>#N/A</v>
      </c>
      <c r="OE25" s="193" t="e">
        <f t="shared" si="64"/>
        <v>#N/A</v>
      </c>
      <c r="OF25" s="193" t="e">
        <f t="shared" si="64"/>
        <v>#N/A</v>
      </c>
      <c r="OG25" s="193" t="e">
        <f t="shared" si="64"/>
        <v>#N/A</v>
      </c>
      <c r="OH25" s="193" t="e">
        <f t="shared" si="64"/>
        <v>#N/A</v>
      </c>
      <c r="OI25" s="193" t="e">
        <f t="shared" si="64"/>
        <v>#N/A</v>
      </c>
      <c r="OJ25" s="193" t="e">
        <f t="shared" si="64"/>
        <v>#N/A</v>
      </c>
      <c r="OK25" s="193" t="e">
        <f t="shared" si="64"/>
        <v>#N/A</v>
      </c>
      <c r="OL25" s="193" t="e">
        <f t="shared" si="64"/>
        <v>#N/A</v>
      </c>
      <c r="OM25" s="193" t="e">
        <f t="shared" si="64"/>
        <v>#N/A</v>
      </c>
      <c r="ON25" s="193" t="e">
        <f t="shared" si="64"/>
        <v>#N/A</v>
      </c>
      <c r="OO25" s="193" t="e">
        <f t="shared" si="64"/>
        <v>#N/A</v>
      </c>
      <c r="OP25" s="193" t="e">
        <f t="shared" si="64"/>
        <v>#N/A</v>
      </c>
      <c r="OQ25" s="193" t="e">
        <f t="shared" si="64"/>
        <v>#N/A</v>
      </c>
      <c r="OR25" s="193" t="e">
        <f t="shared" si="64"/>
        <v>#N/A</v>
      </c>
      <c r="OS25" s="193" t="e">
        <f t="shared" si="64"/>
        <v>#N/A</v>
      </c>
      <c r="OT25" s="193" t="e">
        <f t="shared" si="64"/>
        <v>#N/A</v>
      </c>
      <c r="OU25" s="193" t="e">
        <f t="shared" si="64"/>
        <v>#N/A</v>
      </c>
      <c r="OV25" s="193" t="e">
        <f t="shared" si="64"/>
        <v>#N/A</v>
      </c>
      <c r="OW25" s="193" t="e">
        <f t="shared" si="61"/>
        <v>#N/A</v>
      </c>
      <c r="OX25" s="193" t="e">
        <f t="shared" si="61"/>
        <v>#N/A</v>
      </c>
      <c r="OY25" s="193" t="e">
        <f t="shared" si="61"/>
        <v>#N/A</v>
      </c>
      <c r="OZ25" s="193" t="e">
        <f t="shared" si="61"/>
        <v>#N/A</v>
      </c>
      <c r="PA25" s="193" t="e">
        <f t="shared" si="61"/>
        <v>#N/A</v>
      </c>
      <c r="PB25" s="193" t="e">
        <f t="shared" si="61"/>
        <v>#N/A</v>
      </c>
      <c r="PC25" s="193" t="e">
        <f t="shared" si="61"/>
        <v>#N/A</v>
      </c>
      <c r="PD25" s="193" t="e">
        <f t="shared" si="61"/>
        <v>#N/A</v>
      </c>
      <c r="PE25" s="193" t="e">
        <f t="shared" si="61"/>
        <v>#N/A</v>
      </c>
      <c r="PF25" s="193" t="e">
        <f t="shared" si="61"/>
        <v>#N/A</v>
      </c>
      <c r="PG25" s="193" t="e">
        <f t="shared" si="61"/>
        <v>#N/A</v>
      </c>
      <c r="PH25" s="193" t="e">
        <f t="shared" si="61"/>
        <v>#N/A</v>
      </c>
      <c r="PI25" s="193" t="e">
        <f t="shared" si="61"/>
        <v>#N/A</v>
      </c>
      <c r="PJ25" s="193" t="e">
        <f t="shared" si="61"/>
        <v>#N/A</v>
      </c>
      <c r="PK25" s="193" t="e">
        <f t="shared" si="61"/>
        <v>#N/A</v>
      </c>
      <c r="PL25" s="193" t="e">
        <f t="shared" si="26"/>
        <v>#N/A</v>
      </c>
      <c r="PM25" s="193" t="e">
        <f t="shared" si="57"/>
        <v>#N/A</v>
      </c>
      <c r="PN25" s="193" t="e">
        <f t="shared" si="57"/>
        <v>#N/A</v>
      </c>
      <c r="PO25" s="193" t="e">
        <f t="shared" si="57"/>
        <v>#N/A</v>
      </c>
      <c r="PP25" s="193" t="e">
        <f t="shared" si="57"/>
        <v>#N/A</v>
      </c>
      <c r="PQ25" s="193" t="e">
        <f t="shared" si="57"/>
        <v>#N/A</v>
      </c>
      <c r="PR25" s="193" t="e">
        <f t="shared" si="57"/>
        <v>#N/A</v>
      </c>
      <c r="PS25" s="193" t="e">
        <f t="shared" si="57"/>
        <v>#N/A</v>
      </c>
      <c r="PT25" s="193" t="e">
        <f t="shared" si="57"/>
        <v>#N/A</v>
      </c>
    </row>
    <row r="26" spans="1:436" hidden="1" x14ac:dyDescent="0.45">
      <c r="A26" s="20">
        <v>23</v>
      </c>
      <c r="B26" s="115"/>
      <c r="C26" s="115"/>
      <c r="D26" s="115"/>
      <c r="E26" s="110" t="str">
        <f t="shared" si="15"/>
        <v/>
      </c>
      <c r="F26" s="21" t="str">
        <f t="shared" si="16"/>
        <v/>
      </c>
      <c r="G26" s="22" t="str">
        <f t="shared" si="17"/>
        <v/>
      </c>
      <c r="H26" s="23" t="str">
        <f>IF(F26="","",IF(OR($F26&lt;Skew!$B$3,$F26=Skew!$B$3),IF($F26&gt;Skew!$C$3,Skew!$A$3,IF($F26&gt;Skew!$C$4,Skew!$A$4,IF($F26&gt;Skew!$C$5,Skew!$A$5,IF($F26&gt;Skew!$C$6,Skew!$A$6,IF($F26&gt;Skew!$C$7,Skew!$A$7,IF($F26&gt;Skew!$C$8,Skew!$A$8,IF($F26&gt;Skew!$C$9,Skew!$A$9,IF($F26&gt;Skew!$C$10,Skew!$A$10,IF($F26&gt;Skew!$C$11,Skew!$A$11,IF($F26&gt;Skew!$C$12,Skew!$A$12,IF($F26&gt;Skew!$C$13,Skew!$A$13,IF($F26&gt;Skew!$C$14,Skew!$A$14,IF($F26&gt;Skew!$C$15,Skew!$A$15,IF($F26&gt;Skew!$C$16,Skew!$A$16,Skew!$A$17)
)))))))))))))))</f>
        <v/>
      </c>
      <c r="I26" s="22" t="str">
        <f>IF(F26="","",MATCH(H26,Skew!$A$3:$A$17,0))</f>
        <v/>
      </c>
      <c r="J26" s="22" t="str">
        <f t="shared" si="0"/>
        <v/>
      </c>
      <c r="K26" s="24"/>
      <c r="L26" s="22" t="str">
        <f>IF(OR(F26="",K26=""),"",MATCH(K26,Confidence!$A$3:$A$12,0))</f>
        <v/>
      </c>
      <c r="M26" s="25" t="str">
        <f t="shared" si="1"/>
        <v/>
      </c>
      <c r="N26" s="25" t="str">
        <f t="shared" si="2"/>
        <v/>
      </c>
      <c r="O26" s="22"/>
      <c r="P26" s="102" t="str">
        <f t="shared" si="3"/>
        <v/>
      </c>
      <c r="Q26" s="102" t="str">
        <f t="shared" si="4"/>
        <v/>
      </c>
      <c r="R26" s="37" t="str">
        <f t="shared" si="5"/>
        <v/>
      </c>
      <c r="S26" s="115"/>
      <c r="T26" s="204" t="str">
        <f>IF(AND(B26&gt;0,C26&gt;0,D26&gt;0,M26&gt;0,N26&gt;0,S26&gt;0,NOT(K26="")),ABS(VLOOKUP($S$1,VLookups!$A$30:$B$31,2,FALSE)-_xlfn.BETA.DIST(S26,IF(G26="L",N26,M26),IF(G26="L",M26,N26),TRUE,B26,D26)),"")</f>
        <v/>
      </c>
      <c r="U26" s="112" t="str">
        <f>IF(OR($M26="",$N26=""),"",_xlfn.BETA.INV(ABS(VLOOKUP($S$1,VLookups!$A$30:$B$31,2,FALSE)-U$3),IF($G26="L",$N26,$M26),IF($G26="L",$M26,$N26),$B26,$D26))</f>
        <v/>
      </c>
      <c r="V26" s="113" t="str">
        <f>IF(OR($M26="",$N26=""),"",_xlfn.BETA.INV(ABS(VLOOKUP($S$1,VLookups!$A$30:$B$31,2,FALSE)-V$3),IF($G26="L",$N26,$M26),IF($G26="L",$M26,$N26),$B26,$D26))</f>
        <v/>
      </c>
      <c r="W26" s="112" t="str">
        <f>IF(OR($M26="",$N26=""),"",_xlfn.BETA.INV(ABS(VLOOKUP($S$1,VLookups!$A$30:$B$31,2,FALSE)-W$3),IF($G26="L",$N26,$M26),IF($G26="L",$M26,$N26),$B26,$D26))</f>
        <v/>
      </c>
      <c r="X26" s="113" t="str">
        <f>IF(OR($M26="",$N26=""),"",_xlfn.BETA.INV(ABS(VLOOKUP($S$1,VLookups!$A$30:$B$31,2,FALSE)-X$3),IF($G26="L",$N26,$M26),IF($G26="L",$M26,$N26),$B26,$D26))</f>
        <v/>
      </c>
      <c r="Y26" s="112" t="str">
        <f>IF(OR($M26="",$N26=""),"",_xlfn.BETA.INV(ABS(VLOOKUP($S$1,VLookups!$A$30:$B$31,2,FALSE)-Y$3),IF($G26="L",$N26,$M26),IF($G26="L",$M26,$N26),$B26,$D26))</f>
        <v/>
      </c>
      <c r="Z26" s="113" t="str">
        <f>IF(OR($M26="",$N26=""),"",_xlfn.BETA.INV(ABS(VLOOKUP($S$1,VLookups!$A$30:$B$31,2,FALSE)-Z$3),IF($G26="L",$N26,$M26),IF($G26="L",$M26,$N26),$B26,$D26))</f>
        <v/>
      </c>
      <c r="AA26" s="112" t="str">
        <f>IF(OR($M26="",$N26=""),"",_xlfn.BETA.INV(ABS(VLOOKUP($S$1,VLookups!$A$30:$B$31,2,FALSE)-AA$3),IF($G26="L",$N26,$M26),IF($G26="L",$M26,$N26),$B26,$D26))</f>
        <v/>
      </c>
      <c r="AB26" s="113" t="str">
        <f>IF(OR($M26="",$N26=""),"",_xlfn.BETA.INV(ABS(VLOOKUP($S$1,VLookups!$A$30:$B$31,2,FALSE)-AB$3),IF($G26="L",$N26,$M26),IF($G26="L",$M26,$N26),$B26,$D26))</f>
        <v/>
      </c>
      <c r="AC26" s="112" t="str">
        <f>IF(OR($M26="",$N26=""),"",_xlfn.BETA.INV(ABS(VLOOKUP($S$1,VLookups!$A$30:$B$31,2,FALSE)-AC$3),IF($G26="L",$N26,$M26),IF($G26="L",$M26,$N26),$B26,$D26))</f>
        <v/>
      </c>
      <c r="AD26" s="113" t="str">
        <f>IF(OR($M26="",$N26=""),"",_xlfn.BETA.INV(ABS(VLOOKUP($S$1,VLookups!$A$30:$B$31,2,FALSE)-AD$3),IF($G26="L",$N26,$M26),IF($G26="L",$M26,$N26),$B26,$D26))</f>
        <v/>
      </c>
      <c r="AE26" s="112" t="str">
        <f>IF(OR($M26="",$N26=""),"",_xlfn.BETA.INV(ABS(VLOOKUP($S$1,VLookups!$A$30:$B$31,2,FALSE)-AE$3),IF($G26="L",$N26,$M26),IF($G26="L",$M26,$N26),$B26,$D26))</f>
        <v/>
      </c>
      <c r="AF26" s="113" t="str">
        <f>IF(OR($M26="",$N26=""),"",_xlfn.BETA.INV(ABS(VLOOKUP($S$1,VLookups!$A$30:$B$31,2,FALSE)-AF$3),IF($G26="L",$N26,$M26),IF($G26="L",$M26,$N26),$B26,$D26))</f>
        <v/>
      </c>
      <c r="AG26" s="15"/>
      <c r="AH26" s="194" t="str">
        <f t="shared" si="18"/>
        <v/>
      </c>
      <c r="AI26" s="192" t="str">
        <f t="shared" si="19"/>
        <v/>
      </c>
      <c r="AJ26" s="177" t="str">
        <f t="shared" si="78"/>
        <v/>
      </c>
      <c r="AK26" s="177" t="str">
        <f t="shared" si="71"/>
        <v/>
      </c>
      <c r="AL26" s="177" t="str">
        <f t="shared" si="71"/>
        <v/>
      </c>
      <c r="AM26" s="177" t="str">
        <f t="shared" si="71"/>
        <v/>
      </c>
      <c r="AN26" s="177" t="str">
        <f t="shared" si="71"/>
        <v/>
      </c>
      <c r="AO26" s="177" t="str">
        <f t="shared" si="71"/>
        <v/>
      </c>
      <c r="AP26" s="177" t="str">
        <f t="shared" si="71"/>
        <v/>
      </c>
      <c r="AQ26" s="177" t="str">
        <f t="shared" si="71"/>
        <v/>
      </c>
      <c r="AR26" s="177" t="str">
        <f t="shared" si="71"/>
        <v/>
      </c>
      <c r="AS26" s="177" t="str">
        <f t="shared" si="71"/>
        <v/>
      </c>
      <c r="AT26" s="177" t="str">
        <f t="shared" si="71"/>
        <v/>
      </c>
      <c r="AU26" s="177" t="str">
        <f t="shared" si="71"/>
        <v/>
      </c>
      <c r="AV26" s="177" t="str">
        <f t="shared" si="71"/>
        <v/>
      </c>
      <c r="AW26" s="177" t="str">
        <f t="shared" si="71"/>
        <v/>
      </c>
      <c r="AX26" s="177" t="str">
        <f t="shared" si="71"/>
        <v/>
      </c>
      <c r="AY26" s="177" t="str">
        <f t="shared" si="71"/>
        <v/>
      </c>
      <c r="AZ26" s="177" t="str">
        <f t="shared" si="71"/>
        <v/>
      </c>
      <c r="BA26" s="177" t="str">
        <f t="shared" si="65"/>
        <v/>
      </c>
      <c r="BB26" s="177" t="str">
        <f t="shared" si="65"/>
        <v/>
      </c>
      <c r="BC26" s="177" t="str">
        <f t="shared" si="65"/>
        <v/>
      </c>
      <c r="BD26" s="177" t="str">
        <f t="shared" si="65"/>
        <v/>
      </c>
      <c r="BE26" s="177" t="str">
        <f t="shared" si="65"/>
        <v/>
      </c>
      <c r="BF26" s="177" t="str">
        <f t="shared" si="65"/>
        <v/>
      </c>
      <c r="BG26" s="177" t="str">
        <f t="shared" si="65"/>
        <v/>
      </c>
      <c r="BH26" s="177" t="str">
        <f t="shared" si="65"/>
        <v/>
      </c>
      <c r="BI26" s="177" t="str">
        <f t="shared" si="65"/>
        <v/>
      </c>
      <c r="BJ26" s="177" t="str">
        <f t="shared" si="65"/>
        <v/>
      </c>
      <c r="BK26" s="177" t="str">
        <f t="shared" si="65"/>
        <v/>
      </c>
      <c r="BL26" s="177" t="str">
        <f t="shared" si="65"/>
        <v/>
      </c>
      <c r="BM26" s="177" t="str">
        <f t="shared" si="65"/>
        <v/>
      </c>
      <c r="BN26" s="177" t="str">
        <f t="shared" si="65"/>
        <v/>
      </c>
      <c r="BO26" s="177" t="str">
        <f t="shared" si="65"/>
        <v/>
      </c>
      <c r="BP26" s="177" t="str">
        <f t="shared" si="72"/>
        <v/>
      </c>
      <c r="BQ26" s="177" t="str">
        <f t="shared" si="72"/>
        <v/>
      </c>
      <c r="BR26" s="177" t="str">
        <f t="shared" si="72"/>
        <v/>
      </c>
      <c r="BS26" s="177" t="str">
        <f t="shared" si="72"/>
        <v/>
      </c>
      <c r="BT26" s="177" t="str">
        <f t="shared" si="72"/>
        <v/>
      </c>
      <c r="BU26" s="177" t="str">
        <f t="shared" si="72"/>
        <v/>
      </c>
      <c r="BV26" s="177" t="str">
        <f t="shared" si="72"/>
        <v/>
      </c>
      <c r="BW26" s="177" t="str">
        <f t="shared" si="72"/>
        <v/>
      </c>
      <c r="BX26" s="177" t="str">
        <f t="shared" si="72"/>
        <v/>
      </c>
      <c r="BY26" s="177" t="str">
        <f t="shared" si="72"/>
        <v/>
      </c>
      <c r="BZ26" s="177" t="str">
        <f t="shared" si="72"/>
        <v/>
      </c>
      <c r="CA26" s="177" t="str">
        <f t="shared" si="72"/>
        <v/>
      </c>
      <c r="CB26" s="177" t="str">
        <f t="shared" si="72"/>
        <v/>
      </c>
      <c r="CC26" s="177" t="str">
        <f t="shared" si="72"/>
        <v/>
      </c>
      <c r="CD26" s="177" t="str">
        <f t="shared" si="72"/>
        <v/>
      </c>
      <c r="CE26" s="177" t="str">
        <f t="shared" si="72"/>
        <v/>
      </c>
      <c r="CF26" s="177" t="str">
        <f t="shared" si="66"/>
        <v/>
      </c>
      <c r="CG26" s="177" t="str">
        <f t="shared" si="66"/>
        <v/>
      </c>
      <c r="CH26" s="177" t="str">
        <f t="shared" si="66"/>
        <v/>
      </c>
      <c r="CI26" s="177" t="str">
        <f t="shared" si="66"/>
        <v/>
      </c>
      <c r="CJ26" s="177" t="str">
        <f t="shared" si="66"/>
        <v/>
      </c>
      <c r="CK26" s="177" t="str">
        <f t="shared" si="66"/>
        <v/>
      </c>
      <c r="CL26" s="177" t="str">
        <f t="shared" si="66"/>
        <v/>
      </c>
      <c r="CM26" s="177" t="str">
        <f t="shared" si="66"/>
        <v/>
      </c>
      <c r="CN26" s="177" t="str">
        <f t="shared" si="66"/>
        <v/>
      </c>
      <c r="CO26" s="177" t="str">
        <f t="shared" si="66"/>
        <v/>
      </c>
      <c r="CP26" s="177" t="str">
        <f t="shared" si="66"/>
        <v/>
      </c>
      <c r="CQ26" s="177" t="str">
        <f t="shared" si="66"/>
        <v/>
      </c>
      <c r="CR26" s="177" t="str">
        <f t="shared" si="66"/>
        <v/>
      </c>
      <c r="CS26" s="177" t="str">
        <f t="shared" si="66"/>
        <v/>
      </c>
      <c r="CT26" s="177" t="str">
        <f t="shared" si="66"/>
        <v/>
      </c>
      <c r="CU26" s="177" t="str">
        <f t="shared" si="66"/>
        <v/>
      </c>
      <c r="CV26" s="177" t="str">
        <f t="shared" si="73"/>
        <v/>
      </c>
      <c r="CW26" s="177" t="str">
        <f t="shared" si="73"/>
        <v/>
      </c>
      <c r="CX26" s="177" t="str">
        <f t="shared" si="73"/>
        <v/>
      </c>
      <c r="CY26" s="177" t="str">
        <f t="shared" si="73"/>
        <v/>
      </c>
      <c r="CZ26" s="177" t="str">
        <f t="shared" si="73"/>
        <v/>
      </c>
      <c r="DA26" s="177" t="str">
        <f t="shared" si="73"/>
        <v/>
      </c>
      <c r="DB26" s="177" t="str">
        <f t="shared" si="73"/>
        <v/>
      </c>
      <c r="DC26" s="177" t="str">
        <f t="shared" si="73"/>
        <v/>
      </c>
      <c r="DD26" s="177" t="str">
        <f t="shared" si="73"/>
        <v/>
      </c>
      <c r="DE26" s="177" t="str">
        <f t="shared" si="73"/>
        <v/>
      </c>
      <c r="DF26" s="177" t="str">
        <f t="shared" si="73"/>
        <v/>
      </c>
      <c r="DG26" s="177" t="str">
        <f t="shared" si="73"/>
        <v/>
      </c>
      <c r="DH26" s="177" t="str">
        <f t="shared" si="73"/>
        <v/>
      </c>
      <c r="DI26" s="177" t="str">
        <f t="shared" si="73"/>
        <v/>
      </c>
      <c r="DJ26" s="177" t="str">
        <f t="shared" si="73"/>
        <v/>
      </c>
      <c r="DK26" s="177" t="str">
        <f t="shared" si="73"/>
        <v/>
      </c>
      <c r="DL26" s="177" t="str">
        <f t="shared" si="67"/>
        <v/>
      </c>
      <c r="DM26" s="177" t="str">
        <f t="shared" si="79"/>
        <v/>
      </c>
      <c r="DN26" s="177" t="str">
        <f t="shared" si="79"/>
        <v/>
      </c>
      <c r="DO26" s="177" t="str">
        <f t="shared" si="79"/>
        <v/>
      </c>
      <c r="DP26" s="177" t="str">
        <f t="shared" si="79"/>
        <v/>
      </c>
      <c r="DQ26" s="177" t="str">
        <f t="shared" si="79"/>
        <v/>
      </c>
      <c r="DR26" s="177" t="str">
        <f t="shared" si="79"/>
        <v/>
      </c>
      <c r="DS26" s="177" t="str">
        <f t="shared" si="79"/>
        <v/>
      </c>
      <c r="DT26" s="177" t="str">
        <f t="shared" si="79"/>
        <v/>
      </c>
      <c r="DU26" s="177" t="str">
        <f t="shared" si="79"/>
        <v/>
      </c>
      <c r="DV26" s="177" t="str">
        <f t="shared" si="79"/>
        <v/>
      </c>
      <c r="DW26" s="177" t="str">
        <f t="shared" si="79"/>
        <v/>
      </c>
      <c r="DX26" s="177" t="str">
        <f t="shared" si="79"/>
        <v/>
      </c>
      <c r="DY26" s="177" t="str">
        <f t="shared" si="79"/>
        <v/>
      </c>
      <c r="DZ26" s="177" t="str">
        <f t="shared" si="79"/>
        <v/>
      </c>
      <c r="EA26" s="177" t="str">
        <f t="shared" si="79"/>
        <v/>
      </c>
      <c r="EB26" s="177" t="str">
        <f t="shared" si="79"/>
        <v/>
      </c>
      <c r="EC26" s="177" t="str">
        <f t="shared" si="74"/>
        <v/>
      </c>
      <c r="ED26" s="177" t="str">
        <f t="shared" si="74"/>
        <v/>
      </c>
      <c r="EE26" s="177" t="str">
        <f t="shared" si="74"/>
        <v/>
      </c>
      <c r="EF26" s="177" t="str">
        <f t="shared" si="74"/>
        <v/>
      </c>
      <c r="EG26" s="177" t="str">
        <f t="shared" si="74"/>
        <v/>
      </c>
      <c r="EH26" s="177" t="str">
        <f t="shared" si="74"/>
        <v/>
      </c>
      <c r="EI26" s="177" t="str">
        <f t="shared" si="74"/>
        <v/>
      </c>
      <c r="EJ26" s="177" t="str">
        <f t="shared" si="74"/>
        <v/>
      </c>
      <c r="EK26" s="177" t="str">
        <f t="shared" si="74"/>
        <v/>
      </c>
      <c r="EL26" s="177" t="str">
        <f t="shared" si="74"/>
        <v/>
      </c>
      <c r="EM26" s="177" t="str">
        <f t="shared" si="74"/>
        <v/>
      </c>
      <c r="EN26" s="177" t="str">
        <f t="shared" si="74"/>
        <v/>
      </c>
      <c r="EO26" s="177" t="str">
        <f t="shared" si="74"/>
        <v/>
      </c>
      <c r="EP26" s="177" t="str">
        <f t="shared" si="74"/>
        <v/>
      </c>
      <c r="EQ26" s="177" t="str">
        <f t="shared" si="74"/>
        <v/>
      </c>
      <c r="ER26" s="177" t="str">
        <f t="shared" si="75"/>
        <v/>
      </c>
      <c r="ES26" s="177" t="str">
        <f t="shared" si="75"/>
        <v/>
      </c>
      <c r="ET26" s="177" t="str">
        <f t="shared" si="75"/>
        <v/>
      </c>
      <c r="EU26" s="177" t="str">
        <f t="shared" si="75"/>
        <v/>
      </c>
      <c r="EV26" s="177" t="str">
        <f t="shared" si="75"/>
        <v/>
      </c>
      <c r="EW26" s="177" t="str">
        <f t="shared" si="75"/>
        <v/>
      </c>
      <c r="EX26" s="177" t="str">
        <f t="shared" si="75"/>
        <v/>
      </c>
      <c r="EY26" s="177" t="str">
        <f t="shared" si="75"/>
        <v/>
      </c>
      <c r="EZ26" s="177" t="str">
        <f t="shared" si="75"/>
        <v/>
      </c>
      <c r="FA26" s="177" t="str">
        <f t="shared" si="75"/>
        <v/>
      </c>
      <c r="FB26" s="177" t="str">
        <f t="shared" si="75"/>
        <v/>
      </c>
      <c r="FC26" s="177" t="str">
        <f t="shared" si="75"/>
        <v/>
      </c>
      <c r="FD26" s="177" t="str">
        <f t="shared" si="75"/>
        <v/>
      </c>
      <c r="FE26" s="177" t="str">
        <f t="shared" si="75"/>
        <v/>
      </c>
      <c r="FF26" s="177" t="str">
        <f t="shared" si="75"/>
        <v/>
      </c>
      <c r="FG26" s="177" t="str">
        <f t="shared" si="75"/>
        <v/>
      </c>
      <c r="FH26" s="177" t="str">
        <f t="shared" si="68"/>
        <v/>
      </c>
      <c r="FI26" s="177" t="str">
        <f t="shared" si="68"/>
        <v/>
      </c>
      <c r="FJ26" s="177" t="str">
        <f t="shared" si="68"/>
        <v/>
      </c>
      <c r="FK26" s="177" t="str">
        <f t="shared" si="68"/>
        <v/>
      </c>
      <c r="FL26" s="177" t="str">
        <f t="shared" si="68"/>
        <v/>
      </c>
      <c r="FM26" s="177" t="str">
        <f t="shared" si="68"/>
        <v/>
      </c>
      <c r="FN26" s="177" t="str">
        <f t="shared" si="68"/>
        <v/>
      </c>
      <c r="FO26" s="177" t="str">
        <f t="shared" si="68"/>
        <v/>
      </c>
      <c r="FP26" s="177" t="str">
        <f t="shared" si="68"/>
        <v/>
      </c>
      <c r="FQ26" s="177" t="str">
        <f t="shared" si="68"/>
        <v/>
      </c>
      <c r="FR26" s="177" t="str">
        <f t="shared" si="68"/>
        <v/>
      </c>
      <c r="FS26" s="177" t="str">
        <f t="shared" si="68"/>
        <v/>
      </c>
      <c r="FT26" s="177" t="str">
        <f t="shared" si="68"/>
        <v/>
      </c>
      <c r="FU26" s="177" t="str">
        <f t="shared" si="76"/>
        <v/>
      </c>
      <c r="FV26" s="177" t="str">
        <f t="shared" si="76"/>
        <v/>
      </c>
      <c r="FW26" s="177" t="str">
        <f t="shared" si="76"/>
        <v/>
      </c>
      <c r="FX26" s="177" t="str">
        <f t="shared" si="76"/>
        <v/>
      </c>
      <c r="FY26" s="177" t="str">
        <f t="shared" si="76"/>
        <v/>
      </c>
      <c r="FZ26" s="177" t="str">
        <f t="shared" si="76"/>
        <v/>
      </c>
      <c r="GA26" s="177" t="str">
        <f t="shared" si="76"/>
        <v/>
      </c>
      <c r="GB26" s="177" t="str">
        <f t="shared" si="76"/>
        <v/>
      </c>
      <c r="GC26" s="177" t="str">
        <f t="shared" si="76"/>
        <v/>
      </c>
      <c r="GD26" s="177" t="str">
        <f t="shared" si="76"/>
        <v/>
      </c>
      <c r="GE26" s="177" t="str">
        <f t="shared" si="76"/>
        <v/>
      </c>
      <c r="GF26" s="177" t="str">
        <f t="shared" si="76"/>
        <v/>
      </c>
      <c r="GG26" s="177" t="str">
        <f t="shared" si="76"/>
        <v/>
      </c>
      <c r="GH26" s="177" t="str">
        <f t="shared" si="76"/>
        <v/>
      </c>
      <c r="GI26" s="177" t="str">
        <f t="shared" si="76"/>
        <v/>
      </c>
      <c r="GJ26" s="177" t="str">
        <f t="shared" si="76"/>
        <v/>
      </c>
      <c r="GK26" s="177" t="str">
        <f t="shared" si="69"/>
        <v/>
      </c>
      <c r="GL26" s="177" t="str">
        <f t="shared" si="69"/>
        <v/>
      </c>
      <c r="GM26" s="177" t="str">
        <f t="shared" si="69"/>
        <v/>
      </c>
      <c r="GN26" s="177" t="str">
        <f t="shared" si="69"/>
        <v/>
      </c>
      <c r="GO26" s="177" t="str">
        <f t="shared" si="69"/>
        <v/>
      </c>
      <c r="GP26" s="177" t="str">
        <f t="shared" si="69"/>
        <v/>
      </c>
      <c r="GQ26" s="177" t="str">
        <f t="shared" si="69"/>
        <v/>
      </c>
      <c r="GR26" s="177" t="str">
        <f t="shared" si="69"/>
        <v/>
      </c>
      <c r="GS26" s="177" t="str">
        <f t="shared" si="69"/>
        <v/>
      </c>
      <c r="GT26" s="177" t="str">
        <f t="shared" si="69"/>
        <v/>
      </c>
      <c r="GU26" s="177" t="str">
        <f t="shared" si="69"/>
        <v/>
      </c>
      <c r="GV26" s="177" t="str">
        <f t="shared" si="69"/>
        <v/>
      </c>
      <c r="GW26" s="177" t="str">
        <f t="shared" si="69"/>
        <v/>
      </c>
      <c r="GX26" s="177" t="str">
        <f t="shared" si="69"/>
        <v/>
      </c>
      <c r="GY26" s="177" t="str">
        <f t="shared" si="69"/>
        <v/>
      </c>
      <c r="GZ26" s="177" t="str">
        <f t="shared" si="69"/>
        <v/>
      </c>
      <c r="HA26" s="177" t="str">
        <f t="shared" si="77"/>
        <v/>
      </c>
      <c r="HB26" s="177" t="str">
        <f t="shared" si="77"/>
        <v/>
      </c>
      <c r="HC26" s="177" t="str">
        <f t="shared" si="77"/>
        <v/>
      </c>
      <c r="HD26" s="177" t="str">
        <f t="shared" si="77"/>
        <v/>
      </c>
      <c r="HE26" s="177" t="str">
        <f t="shared" si="77"/>
        <v/>
      </c>
      <c r="HF26" s="177" t="str">
        <f t="shared" si="77"/>
        <v/>
      </c>
      <c r="HG26" s="177" t="str">
        <f t="shared" si="77"/>
        <v/>
      </c>
      <c r="HH26" s="177" t="str">
        <f t="shared" si="77"/>
        <v/>
      </c>
      <c r="HI26" s="177" t="str">
        <f t="shared" si="77"/>
        <v/>
      </c>
      <c r="HJ26" s="177" t="str">
        <f t="shared" si="77"/>
        <v/>
      </c>
      <c r="HK26" s="177" t="str">
        <f t="shared" si="77"/>
        <v/>
      </c>
      <c r="HL26" s="177" t="str">
        <f t="shared" si="77"/>
        <v/>
      </c>
      <c r="HM26" s="177" t="str">
        <f t="shared" si="77"/>
        <v/>
      </c>
      <c r="HN26" s="177" t="str">
        <f t="shared" si="77"/>
        <v/>
      </c>
      <c r="HO26" s="177" t="str">
        <f t="shared" si="77"/>
        <v/>
      </c>
      <c r="HP26" s="177" t="str">
        <f t="shared" si="77"/>
        <v/>
      </c>
      <c r="HQ26" s="177" t="str">
        <f t="shared" si="70"/>
        <v/>
      </c>
      <c r="HR26" s="177" t="str">
        <f t="shared" si="70"/>
        <v/>
      </c>
      <c r="HS26" s="177" t="str">
        <f t="shared" si="70"/>
        <v/>
      </c>
      <c r="HT26" s="177" t="str">
        <f t="shared" si="70"/>
        <v/>
      </c>
      <c r="HU26" s="177" t="str">
        <f t="shared" si="70"/>
        <v/>
      </c>
      <c r="HV26" s="177" t="str">
        <f t="shared" si="70"/>
        <v/>
      </c>
      <c r="HW26" s="177" t="str">
        <f t="shared" si="70"/>
        <v/>
      </c>
      <c r="HX26" s="177" t="str">
        <f t="shared" si="70"/>
        <v/>
      </c>
      <c r="HY26" s="177" t="str">
        <f t="shared" si="70"/>
        <v/>
      </c>
      <c r="HZ26" s="177" t="str">
        <f t="shared" si="70"/>
        <v/>
      </c>
      <c r="IA26" s="192" t="str">
        <f t="shared" si="21"/>
        <v/>
      </c>
      <c r="IB26" s="193" t="e">
        <f t="shared" si="10"/>
        <v>#N/A</v>
      </c>
      <c r="IC26" s="193" t="e">
        <f t="shared" si="47"/>
        <v>#N/A</v>
      </c>
      <c r="ID26" s="193" t="e">
        <f t="shared" si="47"/>
        <v>#N/A</v>
      </c>
      <c r="IE26" s="193" t="e">
        <f t="shared" si="47"/>
        <v>#N/A</v>
      </c>
      <c r="IF26" s="193" t="e">
        <f t="shared" si="54"/>
        <v>#N/A</v>
      </c>
      <c r="IG26" s="193" t="e">
        <f t="shared" si="54"/>
        <v>#N/A</v>
      </c>
      <c r="IH26" s="193" t="e">
        <f t="shared" si="54"/>
        <v>#N/A</v>
      </c>
      <c r="II26" s="193" t="e">
        <f t="shared" si="54"/>
        <v>#N/A</v>
      </c>
      <c r="IJ26" s="193" t="e">
        <f t="shared" si="54"/>
        <v>#N/A</v>
      </c>
      <c r="IK26" s="193" t="e">
        <f t="shared" si="54"/>
        <v>#N/A</v>
      </c>
      <c r="IL26" s="193" t="e">
        <f t="shared" si="54"/>
        <v>#N/A</v>
      </c>
      <c r="IM26" s="193" t="e">
        <f t="shared" si="54"/>
        <v>#N/A</v>
      </c>
      <c r="IN26" s="193" t="e">
        <f t="shared" si="54"/>
        <v>#N/A</v>
      </c>
      <c r="IO26" s="193" t="e">
        <f t="shared" si="54"/>
        <v>#N/A</v>
      </c>
      <c r="IP26" s="193" t="e">
        <f t="shared" si="54"/>
        <v>#N/A</v>
      </c>
      <c r="IQ26" s="193" t="e">
        <f t="shared" si="54"/>
        <v>#N/A</v>
      </c>
      <c r="IR26" s="193" t="e">
        <f t="shared" si="54"/>
        <v>#N/A</v>
      </c>
      <c r="IS26" s="193" t="e">
        <f t="shared" si="54"/>
        <v>#N/A</v>
      </c>
      <c r="IT26" s="193" t="e">
        <f t="shared" si="54"/>
        <v>#N/A</v>
      </c>
      <c r="IU26" s="193" t="e">
        <f t="shared" si="62"/>
        <v>#N/A</v>
      </c>
      <c r="IV26" s="193" t="e">
        <f t="shared" si="62"/>
        <v>#N/A</v>
      </c>
      <c r="IW26" s="193" t="e">
        <f t="shared" si="62"/>
        <v>#N/A</v>
      </c>
      <c r="IX26" s="193" t="e">
        <f t="shared" si="62"/>
        <v>#N/A</v>
      </c>
      <c r="IY26" s="193" t="e">
        <f t="shared" si="62"/>
        <v>#N/A</v>
      </c>
      <c r="IZ26" s="193" t="e">
        <f t="shared" si="62"/>
        <v>#N/A</v>
      </c>
      <c r="JA26" s="193" t="e">
        <f t="shared" si="62"/>
        <v>#N/A</v>
      </c>
      <c r="JB26" s="193" t="e">
        <f t="shared" si="62"/>
        <v>#N/A</v>
      </c>
      <c r="JC26" s="193" t="e">
        <f t="shared" si="62"/>
        <v>#N/A</v>
      </c>
      <c r="JD26" s="193" t="e">
        <f t="shared" si="62"/>
        <v>#N/A</v>
      </c>
      <c r="JE26" s="193" t="e">
        <f t="shared" si="62"/>
        <v>#N/A</v>
      </c>
      <c r="JF26" s="193" t="e">
        <f t="shared" si="62"/>
        <v>#N/A</v>
      </c>
      <c r="JG26" s="193" t="e">
        <f t="shared" si="62"/>
        <v>#N/A</v>
      </c>
      <c r="JH26" s="193" t="e">
        <f t="shared" si="62"/>
        <v>#N/A</v>
      </c>
      <c r="JI26" s="193" t="e">
        <f t="shared" si="62"/>
        <v>#N/A</v>
      </c>
      <c r="JJ26" s="193" t="e">
        <f t="shared" si="62"/>
        <v>#N/A</v>
      </c>
      <c r="JK26" s="193" t="e">
        <f t="shared" si="62"/>
        <v>#N/A</v>
      </c>
      <c r="JL26" s="193" t="e">
        <f t="shared" si="62"/>
        <v>#N/A</v>
      </c>
      <c r="JM26" s="193" t="e">
        <f t="shared" si="62"/>
        <v>#N/A</v>
      </c>
      <c r="JN26" s="193" t="e">
        <f t="shared" si="62"/>
        <v>#N/A</v>
      </c>
      <c r="JO26" s="193" t="e">
        <f t="shared" si="62"/>
        <v>#N/A</v>
      </c>
      <c r="JP26" s="193" t="e">
        <f t="shared" si="62"/>
        <v>#N/A</v>
      </c>
      <c r="JQ26" s="193" t="e">
        <f t="shared" si="62"/>
        <v>#N/A</v>
      </c>
      <c r="JR26" s="193" t="e">
        <f t="shared" si="62"/>
        <v>#N/A</v>
      </c>
      <c r="JS26" s="193" t="e">
        <f t="shared" si="62"/>
        <v>#N/A</v>
      </c>
      <c r="JT26" s="193" t="e">
        <f t="shared" si="62"/>
        <v>#N/A</v>
      </c>
      <c r="JU26" s="193" t="e">
        <f t="shared" si="62"/>
        <v>#N/A</v>
      </c>
      <c r="JV26" s="193" t="e">
        <f t="shared" si="62"/>
        <v>#N/A</v>
      </c>
      <c r="JW26" s="193" t="e">
        <f t="shared" si="62"/>
        <v>#N/A</v>
      </c>
      <c r="JX26" s="193" t="e">
        <f t="shared" si="62"/>
        <v>#N/A</v>
      </c>
      <c r="JY26" s="193" t="e">
        <f t="shared" si="59"/>
        <v>#N/A</v>
      </c>
      <c r="JZ26" s="193" t="e">
        <f t="shared" si="59"/>
        <v>#N/A</v>
      </c>
      <c r="KA26" s="193" t="e">
        <f t="shared" si="59"/>
        <v>#N/A</v>
      </c>
      <c r="KB26" s="193" t="e">
        <f t="shared" si="59"/>
        <v>#N/A</v>
      </c>
      <c r="KC26" s="193" t="e">
        <f t="shared" si="59"/>
        <v>#N/A</v>
      </c>
      <c r="KD26" s="193" t="e">
        <f t="shared" si="59"/>
        <v>#N/A</v>
      </c>
      <c r="KE26" s="193" t="e">
        <f t="shared" si="59"/>
        <v>#N/A</v>
      </c>
      <c r="KF26" s="193" t="e">
        <f t="shared" si="59"/>
        <v>#N/A</v>
      </c>
      <c r="KG26" s="193" t="e">
        <f t="shared" si="59"/>
        <v>#N/A</v>
      </c>
      <c r="KH26" s="193" t="e">
        <f t="shared" si="59"/>
        <v>#N/A</v>
      </c>
      <c r="KI26" s="193" t="e">
        <f t="shared" si="59"/>
        <v>#N/A</v>
      </c>
      <c r="KJ26" s="193" t="e">
        <f t="shared" si="59"/>
        <v>#N/A</v>
      </c>
      <c r="KK26" s="193" t="e">
        <f t="shared" si="59"/>
        <v>#N/A</v>
      </c>
      <c r="KL26" s="193" t="e">
        <f t="shared" si="59"/>
        <v>#N/A</v>
      </c>
      <c r="KM26" s="193" t="e">
        <f t="shared" si="59"/>
        <v>#N/A</v>
      </c>
      <c r="KN26" s="193" t="e">
        <f t="shared" si="24"/>
        <v>#N/A</v>
      </c>
      <c r="KO26" s="193" t="e">
        <f t="shared" si="48"/>
        <v>#N/A</v>
      </c>
      <c r="KP26" s="193" t="e">
        <f t="shared" si="48"/>
        <v>#N/A</v>
      </c>
      <c r="KQ26" s="193" t="e">
        <f t="shared" si="48"/>
        <v>#N/A</v>
      </c>
      <c r="KR26" s="193" t="e">
        <f t="shared" si="55"/>
        <v>#N/A</v>
      </c>
      <c r="KS26" s="193" t="e">
        <f t="shared" si="55"/>
        <v>#N/A</v>
      </c>
      <c r="KT26" s="193" t="e">
        <f t="shared" si="55"/>
        <v>#N/A</v>
      </c>
      <c r="KU26" s="193" t="e">
        <f t="shared" si="55"/>
        <v>#N/A</v>
      </c>
      <c r="KV26" s="193" t="e">
        <f t="shared" si="55"/>
        <v>#N/A</v>
      </c>
      <c r="KW26" s="193" t="e">
        <f t="shared" si="55"/>
        <v>#N/A</v>
      </c>
      <c r="KX26" s="193" t="e">
        <f t="shared" si="55"/>
        <v>#N/A</v>
      </c>
      <c r="KY26" s="193" t="e">
        <f t="shared" si="55"/>
        <v>#N/A</v>
      </c>
      <c r="KZ26" s="193" t="e">
        <f t="shared" si="55"/>
        <v>#N/A</v>
      </c>
      <c r="LA26" s="193" t="e">
        <f t="shared" si="55"/>
        <v>#N/A</v>
      </c>
      <c r="LB26" s="193" t="e">
        <f t="shared" si="55"/>
        <v>#N/A</v>
      </c>
      <c r="LC26" s="193" t="e">
        <f t="shared" si="55"/>
        <v>#N/A</v>
      </c>
      <c r="LD26" s="193" t="e">
        <f t="shared" si="55"/>
        <v>#N/A</v>
      </c>
      <c r="LE26" s="193" t="e">
        <f t="shared" si="55"/>
        <v>#N/A</v>
      </c>
      <c r="LF26" s="193" t="e">
        <f t="shared" si="55"/>
        <v>#N/A</v>
      </c>
      <c r="LG26" s="193" t="e">
        <f t="shared" si="63"/>
        <v>#N/A</v>
      </c>
      <c r="LH26" s="193" t="e">
        <f t="shared" si="63"/>
        <v>#N/A</v>
      </c>
      <c r="LI26" s="193" t="e">
        <f t="shared" si="63"/>
        <v>#N/A</v>
      </c>
      <c r="LJ26" s="193" t="e">
        <f t="shared" si="63"/>
        <v>#N/A</v>
      </c>
      <c r="LK26" s="193" t="e">
        <f t="shared" si="63"/>
        <v>#N/A</v>
      </c>
      <c r="LL26" s="193" t="e">
        <f t="shared" si="63"/>
        <v>#N/A</v>
      </c>
      <c r="LM26" s="193" t="e">
        <f t="shared" si="63"/>
        <v>#N/A</v>
      </c>
      <c r="LN26" s="193" t="e">
        <f t="shared" si="63"/>
        <v>#N/A</v>
      </c>
      <c r="LO26" s="193" t="e">
        <f t="shared" si="63"/>
        <v>#N/A</v>
      </c>
      <c r="LP26" s="193" t="e">
        <f t="shared" si="63"/>
        <v>#N/A</v>
      </c>
      <c r="LQ26" s="193" t="e">
        <f t="shared" si="63"/>
        <v>#N/A</v>
      </c>
      <c r="LR26" s="193" t="e">
        <f t="shared" si="63"/>
        <v>#N/A</v>
      </c>
      <c r="LS26" s="193" t="e">
        <f t="shared" si="63"/>
        <v>#N/A</v>
      </c>
      <c r="LT26" s="193" t="e">
        <f t="shared" si="63"/>
        <v>#N/A</v>
      </c>
      <c r="LU26" s="193" t="e">
        <f t="shared" si="63"/>
        <v>#N/A</v>
      </c>
      <c r="LV26" s="193" t="e">
        <f t="shared" si="63"/>
        <v>#N/A</v>
      </c>
      <c r="LW26" s="193" t="e">
        <f t="shared" si="63"/>
        <v>#N/A</v>
      </c>
      <c r="LX26" s="193" t="e">
        <f t="shared" si="63"/>
        <v>#N/A</v>
      </c>
      <c r="LY26" s="193" t="e">
        <f t="shared" si="63"/>
        <v>#N/A</v>
      </c>
      <c r="LZ26" s="193" t="e">
        <f t="shared" si="63"/>
        <v>#N/A</v>
      </c>
      <c r="MA26" s="193" t="e">
        <f t="shared" si="63"/>
        <v>#N/A</v>
      </c>
      <c r="MB26" s="193" t="e">
        <f t="shared" si="63"/>
        <v>#N/A</v>
      </c>
      <c r="MC26" s="193" t="e">
        <f t="shared" si="63"/>
        <v>#N/A</v>
      </c>
      <c r="MD26" s="193" t="e">
        <f t="shared" si="63"/>
        <v>#N/A</v>
      </c>
      <c r="ME26" s="193" t="e">
        <f t="shared" si="63"/>
        <v>#N/A</v>
      </c>
      <c r="MF26" s="193" t="e">
        <f t="shared" si="63"/>
        <v>#N/A</v>
      </c>
      <c r="MG26" s="193" t="e">
        <f t="shared" si="63"/>
        <v>#N/A</v>
      </c>
      <c r="MH26" s="193" t="e">
        <f t="shared" si="63"/>
        <v>#N/A</v>
      </c>
      <c r="MI26" s="193" t="e">
        <f t="shared" si="63"/>
        <v>#N/A</v>
      </c>
      <c r="MJ26" s="193" t="e">
        <f t="shared" si="63"/>
        <v>#N/A</v>
      </c>
      <c r="MK26" s="193" t="e">
        <f t="shared" si="60"/>
        <v>#N/A</v>
      </c>
      <c r="ML26" s="193" t="e">
        <f t="shared" si="60"/>
        <v>#N/A</v>
      </c>
      <c r="MM26" s="193" t="e">
        <f t="shared" si="60"/>
        <v>#N/A</v>
      </c>
      <c r="MN26" s="193" t="e">
        <f t="shared" si="60"/>
        <v>#N/A</v>
      </c>
      <c r="MO26" s="193" t="e">
        <f t="shared" si="60"/>
        <v>#N/A</v>
      </c>
      <c r="MP26" s="193" t="e">
        <f t="shared" si="60"/>
        <v>#N/A</v>
      </c>
      <c r="MQ26" s="193" t="e">
        <f t="shared" si="60"/>
        <v>#N/A</v>
      </c>
      <c r="MR26" s="193" t="e">
        <f t="shared" si="60"/>
        <v>#N/A</v>
      </c>
      <c r="MS26" s="193" t="e">
        <f t="shared" si="60"/>
        <v>#N/A</v>
      </c>
      <c r="MT26" s="193" t="e">
        <f t="shared" si="60"/>
        <v>#N/A</v>
      </c>
      <c r="MU26" s="193" t="e">
        <f t="shared" si="60"/>
        <v>#N/A</v>
      </c>
      <c r="MV26" s="193" t="e">
        <f t="shared" si="60"/>
        <v>#N/A</v>
      </c>
      <c r="MW26" s="193" t="e">
        <f t="shared" si="60"/>
        <v>#N/A</v>
      </c>
      <c r="MX26" s="193" t="e">
        <f t="shared" si="60"/>
        <v>#N/A</v>
      </c>
      <c r="MY26" s="193" t="e">
        <f t="shared" si="60"/>
        <v>#N/A</v>
      </c>
      <c r="MZ26" s="193" t="e">
        <f t="shared" si="25"/>
        <v>#N/A</v>
      </c>
      <c r="NA26" s="193" t="e">
        <f t="shared" si="49"/>
        <v>#N/A</v>
      </c>
      <c r="NB26" s="193" t="e">
        <f t="shared" si="49"/>
        <v>#N/A</v>
      </c>
      <c r="NC26" s="193" t="e">
        <f t="shared" si="49"/>
        <v>#N/A</v>
      </c>
      <c r="ND26" s="193" t="e">
        <f t="shared" si="56"/>
        <v>#N/A</v>
      </c>
      <c r="NE26" s="193" t="e">
        <f t="shared" si="56"/>
        <v>#N/A</v>
      </c>
      <c r="NF26" s="193" t="e">
        <f t="shared" si="56"/>
        <v>#N/A</v>
      </c>
      <c r="NG26" s="193" t="e">
        <f t="shared" si="56"/>
        <v>#N/A</v>
      </c>
      <c r="NH26" s="193" t="e">
        <f t="shared" si="56"/>
        <v>#N/A</v>
      </c>
      <c r="NI26" s="193" t="e">
        <f t="shared" si="56"/>
        <v>#N/A</v>
      </c>
      <c r="NJ26" s="193" t="e">
        <f t="shared" si="56"/>
        <v>#N/A</v>
      </c>
      <c r="NK26" s="193" t="e">
        <f t="shared" si="56"/>
        <v>#N/A</v>
      </c>
      <c r="NL26" s="193" t="e">
        <f t="shared" si="56"/>
        <v>#N/A</v>
      </c>
      <c r="NM26" s="193" t="e">
        <f t="shared" si="56"/>
        <v>#N/A</v>
      </c>
      <c r="NN26" s="193" t="e">
        <f t="shared" si="56"/>
        <v>#N/A</v>
      </c>
      <c r="NO26" s="193" t="e">
        <f t="shared" si="56"/>
        <v>#N/A</v>
      </c>
      <c r="NP26" s="193" t="e">
        <f t="shared" si="56"/>
        <v>#N/A</v>
      </c>
      <c r="NQ26" s="193" t="e">
        <f t="shared" si="56"/>
        <v>#N/A</v>
      </c>
      <c r="NR26" s="193" t="e">
        <f t="shared" si="56"/>
        <v>#N/A</v>
      </c>
      <c r="NS26" s="193" t="e">
        <f t="shared" si="64"/>
        <v>#N/A</v>
      </c>
      <c r="NT26" s="193" t="e">
        <f t="shared" si="64"/>
        <v>#N/A</v>
      </c>
      <c r="NU26" s="193" t="e">
        <f t="shared" si="64"/>
        <v>#N/A</v>
      </c>
      <c r="NV26" s="193" t="e">
        <f t="shared" si="64"/>
        <v>#N/A</v>
      </c>
      <c r="NW26" s="193" t="e">
        <f t="shared" si="64"/>
        <v>#N/A</v>
      </c>
      <c r="NX26" s="193" t="e">
        <f t="shared" si="64"/>
        <v>#N/A</v>
      </c>
      <c r="NY26" s="193" t="e">
        <f t="shared" si="64"/>
        <v>#N/A</v>
      </c>
      <c r="NZ26" s="193" t="e">
        <f t="shared" si="64"/>
        <v>#N/A</v>
      </c>
      <c r="OA26" s="193" t="e">
        <f t="shared" si="64"/>
        <v>#N/A</v>
      </c>
      <c r="OB26" s="193" t="e">
        <f t="shared" si="64"/>
        <v>#N/A</v>
      </c>
      <c r="OC26" s="193" t="e">
        <f t="shared" si="64"/>
        <v>#N/A</v>
      </c>
      <c r="OD26" s="193" t="e">
        <f t="shared" si="64"/>
        <v>#N/A</v>
      </c>
      <c r="OE26" s="193" t="e">
        <f t="shared" si="64"/>
        <v>#N/A</v>
      </c>
      <c r="OF26" s="193" t="e">
        <f t="shared" si="64"/>
        <v>#N/A</v>
      </c>
      <c r="OG26" s="193" t="e">
        <f t="shared" si="64"/>
        <v>#N/A</v>
      </c>
      <c r="OH26" s="193" t="e">
        <f t="shared" si="64"/>
        <v>#N/A</v>
      </c>
      <c r="OI26" s="193" t="e">
        <f t="shared" si="64"/>
        <v>#N/A</v>
      </c>
      <c r="OJ26" s="193" t="e">
        <f t="shared" si="64"/>
        <v>#N/A</v>
      </c>
      <c r="OK26" s="193" t="e">
        <f t="shared" si="64"/>
        <v>#N/A</v>
      </c>
      <c r="OL26" s="193" t="e">
        <f t="shared" si="64"/>
        <v>#N/A</v>
      </c>
      <c r="OM26" s="193" t="e">
        <f t="shared" si="64"/>
        <v>#N/A</v>
      </c>
      <c r="ON26" s="193" t="e">
        <f t="shared" si="64"/>
        <v>#N/A</v>
      </c>
      <c r="OO26" s="193" t="e">
        <f t="shared" si="64"/>
        <v>#N/A</v>
      </c>
      <c r="OP26" s="193" t="e">
        <f t="shared" si="64"/>
        <v>#N/A</v>
      </c>
      <c r="OQ26" s="193" t="e">
        <f t="shared" si="64"/>
        <v>#N/A</v>
      </c>
      <c r="OR26" s="193" t="e">
        <f t="shared" si="64"/>
        <v>#N/A</v>
      </c>
      <c r="OS26" s="193" t="e">
        <f t="shared" si="64"/>
        <v>#N/A</v>
      </c>
      <c r="OT26" s="193" t="e">
        <f t="shared" si="64"/>
        <v>#N/A</v>
      </c>
      <c r="OU26" s="193" t="e">
        <f t="shared" si="64"/>
        <v>#N/A</v>
      </c>
      <c r="OV26" s="193" t="e">
        <f t="shared" si="64"/>
        <v>#N/A</v>
      </c>
      <c r="OW26" s="193" t="e">
        <f t="shared" si="61"/>
        <v>#N/A</v>
      </c>
      <c r="OX26" s="193" t="e">
        <f t="shared" si="61"/>
        <v>#N/A</v>
      </c>
      <c r="OY26" s="193" t="e">
        <f t="shared" si="61"/>
        <v>#N/A</v>
      </c>
      <c r="OZ26" s="193" t="e">
        <f t="shared" si="61"/>
        <v>#N/A</v>
      </c>
      <c r="PA26" s="193" t="e">
        <f t="shared" si="61"/>
        <v>#N/A</v>
      </c>
      <c r="PB26" s="193" t="e">
        <f t="shared" si="61"/>
        <v>#N/A</v>
      </c>
      <c r="PC26" s="193" t="e">
        <f t="shared" si="61"/>
        <v>#N/A</v>
      </c>
      <c r="PD26" s="193" t="e">
        <f t="shared" si="61"/>
        <v>#N/A</v>
      </c>
      <c r="PE26" s="193" t="e">
        <f t="shared" si="61"/>
        <v>#N/A</v>
      </c>
      <c r="PF26" s="193" t="e">
        <f t="shared" si="61"/>
        <v>#N/A</v>
      </c>
      <c r="PG26" s="193" t="e">
        <f t="shared" si="61"/>
        <v>#N/A</v>
      </c>
      <c r="PH26" s="193" t="e">
        <f t="shared" si="61"/>
        <v>#N/A</v>
      </c>
      <c r="PI26" s="193" t="e">
        <f t="shared" si="61"/>
        <v>#N/A</v>
      </c>
      <c r="PJ26" s="193" t="e">
        <f t="shared" si="61"/>
        <v>#N/A</v>
      </c>
      <c r="PK26" s="193" t="e">
        <f t="shared" si="61"/>
        <v>#N/A</v>
      </c>
      <c r="PL26" s="193" t="e">
        <f t="shared" si="26"/>
        <v>#N/A</v>
      </c>
      <c r="PM26" s="193" t="e">
        <f t="shared" si="57"/>
        <v>#N/A</v>
      </c>
      <c r="PN26" s="193" t="e">
        <f t="shared" si="57"/>
        <v>#N/A</v>
      </c>
      <c r="PO26" s="193" t="e">
        <f t="shared" si="57"/>
        <v>#N/A</v>
      </c>
      <c r="PP26" s="193" t="e">
        <f t="shared" si="57"/>
        <v>#N/A</v>
      </c>
      <c r="PQ26" s="193" t="e">
        <f t="shared" si="57"/>
        <v>#N/A</v>
      </c>
      <c r="PR26" s="193" t="e">
        <f t="shared" si="57"/>
        <v>#N/A</v>
      </c>
      <c r="PS26" s="193" t="e">
        <f t="shared" si="57"/>
        <v>#N/A</v>
      </c>
      <c r="PT26" s="193" t="e">
        <f t="shared" si="57"/>
        <v>#N/A</v>
      </c>
    </row>
    <row r="27" spans="1:436" hidden="1" x14ac:dyDescent="0.45">
      <c r="A27" s="20">
        <v>24</v>
      </c>
      <c r="B27" s="115"/>
      <c r="C27" s="115"/>
      <c r="D27" s="115"/>
      <c r="E27" s="110" t="str">
        <f t="shared" si="15"/>
        <v/>
      </c>
      <c r="F27" s="21" t="str">
        <f t="shared" si="16"/>
        <v/>
      </c>
      <c r="G27" s="22" t="str">
        <f t="shared" si="17"/>
        <v/>
      </c>
      <c r="H27" s="23" t="str">
        <f>IF(F27="","",IF(OR($F27&lt;Skew!$B$3,$F27=Skew!$B$3),IF($F27&gt;Skew!$C$3,Skew!$A$3,IF($F27&gt;Skew!$C$4,Skew!$A$4,IF($F27&gt;Skew!$C$5,Skew!$A$5,IF($F27&gt;Skew!$C$6,Skew!$A$6,IF($F27&gt;Skew!$C$7,Skew!$A$7,IF($F27&gt;Skew!$C$8,Skew!$A$8,IF($F27&gt;Skew!$C$9,Skew!$A$9,IF($F27&gt;Skew!$C$10,Skew!$A$10,IF($F27&gt;Skew!$C$11,Skew!$A$11,IF($F27&gt;Skew!$C$12,Skew!$A$12,IF($F27&gt;Skew!$C$13,Skew!$A$13,IF($F27&gt;Skew!$C$14,Skew!$A$14,IF($F27&gt;Skew!$C$15,Skew!$A$15,IF($F27&gt;Skew!$C$16,Skew!$A$16,Skew!$A$17)
)))))))))))))))</f>
        <v/>
      </c>
      <c r="I27" s="22" t="str">
        <f>IF(F27="","",MATCH(H27,Skew!$A$3:$A$17,0))</f>
        <v/>
      </c>
      <c r="J27" s="22" t="str">
        <f t="shared" si="0"/>
        <v/>
      </c>
      <c r="K27" s="24"/>
      <c r="L27" s="22" t="str">
        <f>IF(OR(F27="",K27=""),"",MATCH(K27,Confidence!$A$3:$A$12,0))</f>
        <v/>
      </c>
      <c r="M27" s="25" t="str">
        <f t="shared" si="1"/>
        <v/>
      </c>
      <c r="N27" s="25" t="str">
        <f t="shared" si="2"/>
        <v/>
      </c>
      <c r="O27" s="22"/>
      <c r="P27" s="102" t="str">
        <f t="shared" si="3"/>
        <v/>
      </c>
      <c r="Q27" s="102" t="str">
        <f t="shared" si="4"/>
        <v/>
      </c>
      <c r="R27" s="37" t="str">
        <f t="shared" si="5"/>
        <v/>
      </c>
      <c r="S27" s="115"/>
      <c r="T27" s="204" t="str">
        <f>IF(AND(B27&gt;0,C27&gt;0,D27&gt;0,M27&gt;0,N27&gt;0,S27&gt;0,NOT(K27="")),ABS(VLOOKUP($S$1,VLookups!$A$30:$B$31,2,FALSE)-_xlfn.BETA.DIST(S27,IF(G27="L",N27,M27),IF(G27="L",M27,N27),TRUE,B27,D27)),"")</f>
        <v/>
      </c>
      <c r="U27" s="112" t="str">
        <f>IF(OR($M27="",$N27=""),"",_xlfn.BETA.INV(ABS(VLOOKUP($S$1,VLookups!$A$30:$B$31,2,FALSE)-U$3),IF($G27="L",$N27,$M27),IF($G27="L",$M27,$N27),$B27,$D27))</f>
        <v/>
      </c>
      <c r="V27" s="113" t="str">
        <f>IF(OR($M27="",$N27=""),"",_xlfn.BETA.INV(ABS(VLOOKUP($S$1,VLookups!$A$30:$B$31,2,FALSE)-V$3),IF($G27="L",$N27,$M27),IF($G27="L",$M27,$N27),$B27,$D27))</f>
        <v/>
      </c>
      <c r="W27" s="112" t="str">
        <f>IF(OR($M27="",$N27=""),"",_xlfn.BETA.INV(ABS(VLOOKUP($S$1,VLookups!$A$30:$B$31,2,FALSE)-W$3),IF($G27="L",$N27,$M27),IF($G27="L",$M27,$N27),$B27,$D27))</f>
        <v/>
      </c>
      <c r="X27" s="113" t="str">
        <f>IF(OR($M27="",$N27=""),"",_xlfn.BETA.INV(ABS(VLOOKUP($S$1,VLookups!$A$30:$B$31,2,FALSE)-X$3),IF($G27="L",$N27,$M27),IF($G27="L",$M27,$N27),$B27,$D27))</f>
        <v/>
      </c>
      <c r="Y27" s="112" t="str">
        <f>IF(OR($M27="",$N27=""),"",_xlfn.BETA.INV(ABS(VLOOKUP($S$1,VLookups!$A$30:$B$31,2,FALSE)-Y$3),IF($G27="L",$N27,$M27),IF($G27="L",$M27,$N27),$B27,$D27))</f>
        <v/>
      </c>
      <c r="Z27" s="113" t="str">
        <f>IF(OR($M27="",$N27=""),"",_xlfn.BETA.INV(ABS(VLOOKUP($S$1,VLookups!$A$30:$B$31,2,FALSE)-Z$3),IF($G27="L",$N27,$M27),IF($G27="L",$M27,$N27),$B27,$D27))</f>
        <v/>
      </c>
      <c r="AA27" s="112" t="str">
        <f>IF(OR($M27="",$N27=""),"",_xlfn.BETA.INV(ABS(VLOOKUP($S$1,VLookups!$A$30:$B$31,2,FALSE)-AA$3),IF($G27="L",$N27,$M27),IF($G27="L",$M27,$N27),$B27,$D27))</f>
        <v/>
      </c>
      <c r="AB27" s="113" t="str">
        <f>IF(OR($M27="",$N27=""),"",_xlfn.BETA.INV(ABS(VLOOKUP($S$1,VLookups!$A$30:$B$31,2,FALSE)-AB$3),IF($G27="L",$N27,$M27),IF($G27="L",$M27,$N27),$B27,$D27))</f>
        <v/>
      </c>
      <c r="AC27" s="112" t="str">
        <f>IF(OR($M27="",$N27=""),"",_xlfn.BETA.INV(ABS(VLOOKUP($S$1,VLookups!$A$30:$B$31,2,FALSE)-AC$3),IF($G27="L",$N27,$M27),IF($G27="L",$M27,$N27),$B27,$D27))</f>
        <v/>
      </c>
      <c r="AD27" s="113" t="str">
        <f>IF(OR($M27="",$N27=""),"",_xlfn.BETA.INV(ABS(VLOOKUP($S$1,VLookups!$A$30:$B$31,2,FALSE)-AD$3),IF($G27="L",$N27,$M27),IF($G27="L",$M27,$N27),$B27,$D27))</f>
        <v/>
      </c>
      <c r="AE27" s="112" t="str">
        <f>IF(OR($M27="",$N27=""),"",_xlfn.BETA.INV(ABS(VLOOKUP($S$1,VLookups!$A$30:$B$31,2,FALSE)-AE$3),IF($G27="L",$N27,$M27),IF($G27="L",$M27,$N27),$B27,$D27))</f>
        <v/>
      </c>
      <c r="AF27" s="113" t="str">
        <f>IF(OR($M27="",$N27=""),"",_xlfn.BETA.INV(ABS(VLOOKUP($S$1,VLookups!$A$30:$B$31,2,FALSE)-AF$3),IF($G27="L",$N27,$M27),IF($G27="L",$M27,$N27),$B27,$D27))</f>
        <v/>
      </c>
      <c r="AG27" s="15"/>
      <c r="AH27" s="194" t="str">
        <f t="shared" si="18"/>
        <v/>
      </c>
      <c r="AI27" s="192" t="str">
        <f t="shared" si="19"/>
        <v/>
      </c>
      <c r="AJ27" s="177" t="str">
        <f t="shared" si="78"/>
        <v/>
      </c>
      <c r="AK27" s="177" t="str">
        <f t="shared" si="71"/>
        <v/>
      </c>
      <c r="AL27" s="177" t="str">
        <f t="shared" si="71"/>
        <v/>
      </c>
      <c r="AM27" s="177" t="str">
        <f t="shared" si="71"/>
        <v/>
      </c>
      <c r="AN27" s="177" t="str">
        <f t="shared" si="71"/>
        <v/>
      </c>
      <c r="AO27" s="177" t="str">
        <f t="shared" si="71"/>
        <v/>
      </c>
      <c r="AP27" s="177" t="str">
        <f t="shared" si="71"/>
        <v/>
      </c>
      <c r="AQ27" s="177" t="str">
        <f t="shared" si="71"/>
        <v/>
      </c>
      <c r="AR27" s="177" t="str">
        <f t="shared" si="71"/>
        <v/>
      </c>
      <c r="AS27" s="177" t="str">
        <f t="shared" si="71"/>
        <v/>
      </c>
      <c r="AT27" s="177" t="str">
        <f t="shared" si="71"/>
        <v/>
      </c>
      <c r="AU27" s="177" t="str">
        <f t="shared" si="71"/>
        <v/>
      </c>
      <c r="AV27" s="177" t="str">
        <f t="shared" si="71"/>
        <v/>
      </c>
      <c r="AW27" s="177" t="str">
        <f t="shared" si="71"/>
        <v/>
      </c>
      <c r="AX27" s="177" t="str">
        <f t="shared" si="71"/>
        <v/>
      </c>
      <c r="AY27" s="177" t="str">
        <f t="shared" si="71"/>
        <v/>
      </c>
      <c r="AZ27" s="177" t="str">
        <f t="shared" si="71"/>
        <v/>
      </c>
      <c r="BA27" s="177" t="str">
        <f t="shared" si="65"/>
        <v/>
      </c>
      <c r="BB27" s="177" t="str">
        <f t="shared" si="65"/>
        <v/>
      </c>
      <c r="BC27" s="177" t="str">
        <f t="shared" si="65"/>
        <v/>
      </c>
      <c r="BD27" s="177" t="str">
        <f t="shared" si="65"/>
        <v/>
      </c>
      <c r="BE27" s="177" t="str">
        <f t="shared" si="65"/>
        <v/>
      </c>
      <c r="BF27" s="177" t="str">
        <f t="shared" si="65"/>
        <v/>
      </c>
      <c r="BG27" s="177" t="str">
        <f t="shared" si="65"/>
        <v/>
      </c>
      <c r="BH27" s="177" t="str">
        <f t="shared" si="65"/>
        <v/>
      </c>
      <c r="BI27" s="177" t="str">
        <f t="shared" si="65"/>
        <v/>
      </c>
      <c r="BJ27" s="177" t="str">
        <f t="shared" si="65"/>
        <v/>
      </c>
      <c r="BK27" s="177" t="str">
        <f t="shared" si="65"/>
        <v/>
      </c>
      <c r="BL27" s="177" t="str">
        <f t="shared" si="65"/>
        <v/>
      </c>
      <c r="BM27" s="177" t="str">
        <f t="shared" si="65"/>
        <v/>
      </c>
      <c r="BN27" s="177" t="str">
        <f t="shared" si="65"/>
        <v/>
      </c>
      <c r="BO27" s="177" t="str">
        <f t="shared" si="65"/>
        <v/>
      </c>
      <c r="BP27" s="177" t="str">
        <f t="shared" si="72"/>
        <v/>
      </c>
      <c r="BQ27" s="177" t="str">
        <f t="shared" si="72"/>
        <v/>
      </c>
      <c r="BR27" s="177" t="str">
        <f t="shared" si="72"/>
        <v/>
      </c>
      <c r="BS27" s="177" t="str">
        <f t="shared" si="72"/>
        <v/>
      </c>
      <c r="BT27" s="177" t="str">
        <f t="shared" si="72"/>
        <v/>
      </c>
      <c r="BU27" s="177" t="str">
        <f t="shared" si="72"/>
        <v/>
      </c>
      <c r="BV27" s="177" t="str">
        <f t="shared" si="72"/>
        <v/>
      </c>
      <c r="BW27" s="177" t="str">
        <f t="shared" si="72"/>
        <v/>
      </c>
      <c r="BX27" s="177" t="str">
        <f t="shared" si="72"/>
        <v/>
      </c>
      <c r="BY27" s="177" t="str">
        <f t="shared" si="72"/>
        <v/>
      </c>
      <c r="BZ27" s="177" t="str">
        <f t="shared" si="72"/>
        <v/>
      </c>
      <c r="CA27" s="177" t="str">
        <f t="shared" si="72"/>
        <v/>
      </c>
      <c r="CB27" s="177" t="str">
        <f t="shared" si="72"/>
        <v/>
      </c>
      <c r="CC27" s="177" t="str">
        <f t="shared" si="72"/>
        <v/>
      </c>
      <c r="CD27" s="177" t="str">
        <f t="shared" si="72"/>
        <v/>
      </c>
      <c r="CE27" s="177" t="str">
        <f t="shared" si="72"/>
        <v/>
      </c>
      <c r="CF27" s="177" t="str">
        <f t="shared" si="66"/>
        <v/>
      </c>
      <c r="CG27" s="177" t="str">
        <f t="shared" si="66"/>
        <v/>
      </c>
      <c r="CH27" s="177" t="str">
        <f t="shared" si="66"/>
        <v/>
      </c>
      <c r="CI27" s="177" t="str">
        <f t="shared" si="66"/>
        <v/>
      </c>
      <c r="CJ27" s="177" t="str">
        <f t="shared" si="66"/>
        <v/>
      </c>
      <c r="CK27" s="177" t="str">
        <f t="shared" si="66"/>
        <v/>
      </c>
      <c r="CL27" s="177" t="str">
        <f t="shared" si="66"/>
        <v/>
      </c>
      <c r="CM27" s="177" t="str">
        <f t="shared" si="66"/>
        <v/>
      </c>
      <c r="CN27" s="177" t="str">
        <f t="shared" si="66"/>
        <v/>
      </c>
      <c r="CO27" s="177" t="str">
        <f t="shared" si="66"/>
        <v/>
      </c>
      <c r="CP27" s="177" t="str">
        <f t="shared" si="66"/>
        <v/>
      </c>
      <c r="CQ27" s="177" t="str">
        <f t="shared" si="66"/>
        <v/>
      </c>
      <c r="CR27" s="177" t="str">
        <f t="shared" si="66"/>
        <v/>
      </c>
      <c r="CS27" s="177" t="str">
        <f t="shared" si="66"/>
        <v/>
      </c>
      <c r="CT27" s="177" t="str">
        <f t="shared" si="66"/>
        <v/>
      </c>
      <c r="CU27" s="177" t="str">
        <f t="shared" si="66"/>
        <v/>
      </c>
      <c r="CV27" s="177" t="str">
        <f t="shared" si="73"/>
        <v/>
      </c>
      <c r="CW27" s="177" t="str">
        <f t="shared" si="73"/>
        <v/>
      </c>
      <c r="CX27" s="177" t="str">
        <f t="shared" si="73"/>
        <v/>
      </c>
      <c r="CY27" s="177" t="str">
        <f t="shared" si="73"/>
        <v/>
      </c>
      <c r="CZ27" s="177" t="str">
        <f t="shared" si="73"/>
        <v/>
      </c>
      <c r="DA27" s="177" t="str">
        <f t="shared" si="73"/>
        <v/>
      </c>
      <c r="DB27" s="177" t="str">
        <f t="shared" si="73"/>
        <v/>
      </c>
      <c r="DC27" s="177" t="str">
        <f t="shared" si="73"/>
        <v/>
      </c>
      <c r="DD27" s="177" t="str">
        <f t="shared" si="73"/>
        <v/>
      </c>
      <c r="DE27" s="177" t="str">
        <f t="shared" si="73"/>
        <v/>
      </c>
      <c r="DF27" s="177" t="str">
        <f t="shared" si="73"/>
        <v/>
      </c>
      <c r="DG27" s="177" t="str">
        <f t="shared" si="73"/>
        <v/>
      </c>
      <c r="DH27" s="177" t="str">
        <f t="shared" si="73"/>
        <v/>
      </c>
      <c r="DI27" s="177" t="str">
        <f t="shared" si="73"/>
        <v/>
      </c>
      <c r="DJ27" s="177" t="str">
        <f t="shared" si="73"/>
        <v/>
      </c>
      <c r="DK27" s="177" t="str">
        <f t="shared" si="73"/>
        <v/>
      </c>
      <c r="DL27" s="177" t="str">
        <f t="shared" si="67"/>
        <v/>
      </c>
      <c r="DM27" s="177" t="str">
        <f t="shared" si="79"/>
        <v/>
      </c>
      <c r="DN27" s="177" t="str">
        <f t="shared" si="79"/>
        <v/>
      </c>
      <c r="DO27" s="177" t="str">
        <f t="shared" si="79"/>
        <v/>
      </c>
      <c r="DP27" s="177" t="str">
        <f t="shared" si="79"/>
        <v/>
      </c>
      <c r="DQ27" s="177" t="str">
        <f t="shared" si="79"/>
        <v/>
      </c>
      <c r="DR27" s="177" t="str">
        <f t="shared" si="79"/>
        <v/>
      </c>
      <c r="DS27" s="177" t="str">
        <f t="shared" si="79"/>
        <v/>
      </c>
      <c r="DT27" s="177" t="str">
        <f t="shared" si="79"/>
        <v/>
      </c>
      <c r="DU27" s="177" t="str">
        <f t="shared" si="79"/>
        <v/>
      </c>
      <c r="DV27" s="177" t="str">
        <f t="shared" si="79"/>
        <v/>
      </c>
      <c r="DW27" s="177" t="str">
        <f t="shared" si="79"/>
        <v/>
      </c>
      <c r="DX27" s="177" t="str">
        <f t="shared" si="79"/>
        <v/>
      </c>
      <c r="DY27" s="177" t="str">
        <f t="shared" si="79"/>
        <v/>
      </c>
      <c r="DZ27" s="177" t="str">
        <f t="shared" si="79"/>
        <v/>
      </c>
      <c r="EA27" s="177" t="str">
        <f t="shared" si="79"/>
        <v/>
      </c>
      <c r="EB27" s="177" t="str">
        <f t="shared" si="79"/>
        <v/>
      </c>
      <c r="EC27" s="177" t="str">
        <f t="shared" si="74"/>
        <v/>
      </c>
      <c r="ED27" s="177" t="str">
        <f t="shared" si="74"/>
        <v/>
      </c>
      <c r="EE27" s="177" t="str">
        <f t="shared" si="74"/>
        <v/>
      </c>
      <c r="EF27" s="177" t="str">
        <f t="shared" si="74"/>
        <v/>
      </c>
      <c r="EG27" s="177" t="str">
        <f t="shared" si="74"/>
        <v/>
      </c>
      <c r="EH27" s="177" t="str">
        <f t="shared" si="74"/>
        <v/>
      </c>
      <c r="EI27" s="177" t="str">
        <f t="shared" si="74"/>
        <v/>
      </c>
      <c r="EJ27" s="177" t="str">
        <f t="shared" si="74"/>
        <v/>
      </c>
      <c r="EK27" s="177" t="str">
        <f t="shared" si="74"/>
        <v/>
      </c>
      <c r="EL27" s="177" t="str">
        <f t="shared" si="74"/>
        <v/>
      </c>
      <c r="EM27" s="177" t="str">
        <f t="shared" si="74"/>
        <v/>
      </c>
      <c r="EN27" s="177" t="str">
        <f t="shared" si="74"/>
        <v/>
      </c>
      <c r="EO27" s="177" t="str">
        <f t="shared" si="74"/>
        <v/>
      </c>
      <c r="EP27" s="177" t="str">
        <f t="shared" si="74"/>
        <v/>
      </c>
      <c r="EQ27" s="177" t="str">
        <f t="shared" si="74"/>
        <v/>
      </c>
      <c r="ER27" s="177" t="str">
        <f t="shared" si="75"/>
        <v/>
      </c>
      <c r="ES27" s="177" t="str">
        <f t="shared" si="75"/>
        <v/>
      </c>
      <c r="ET27" s="177" t="str">
        <f t="shared" si="75"/>
        <v/>
      </c>
      <c r="EU27" s="177" t="str">
        <f t="shared" si="75"/>
        <v/>
      </c>
      <c r="EV27" s="177" t="str">
        <f t="shared" si="75"/>
        <v/>
      </c>
      <c r="EW27" s="177" t="str">
        <f t="shared" si="75"/>
        <v/>
      </c>
      <c r="EX27" s="177" t="str">
        <f t="shared" si="75"/>
        <v/>
      </c>
      <c r="EY27" s="177" t="str">
        <f t="shared" si="75"/>
        <v/>
      </c>
      <c r="EZ27" s="177" t="str">
        <f t="shared" si="75"/>
        <v/>
      </c>
      <c r="FA27" s="177" t="str">
        <f t="shared" si="75"/>
        <v/>
      </c>
      <c r="FB27" s="177" t="str">
        <f t="shared" si="75"/>
        <v/>
      </c>
      <c r="FC27" s="177" t="str">
        <f t="shared" si="75"/>
        <v/>
      </c>
      <c r="FD27" s="177" t="str">
        <f t="shared" si="75"/>
        <v/>
      </c>
      <c r="FE27" s="177" t="str">
        <f t="shared" si="75"/>
        <v/>
      </c>
      <c r="FF27" s="177" t="str">
        <f t="shared" si="75"/>
        <v/>
      </c>
      <c r="FG27" s="177" t="str">
        <f t="shared" si="75"/>
        <v/>
      </c>
      <c r="FH27" s="177" t="str">
        <f t="shared" si="68"/>
        <v/>
      </c>
      <c r="FI27" s="177" t="str">
        <f t="shared" si="68"/>
        <v/>
      </c>
      <c r="FJ27" s="177" t="str">
        <f t="shared" si="68"/>
        <v/>
      </c>
      <c r="FK27" s="177" t="str">
        <f t="shared" si="68"/>
        <v/>
      </c>
      <c r="FL27" s="177" t="str">
        <f t="shared" si="68"/>
        <v/>
      </c>
      <c r="FM27" s="177" t="str">
        <f t="shared" si="68"/>
        <v/>
      </c>
      <c r="FN27" s="177" t="str">
        <f t="shared" si="68"/>
        <v/>
      </c>
      <c r="FO27" s="177" t="str">
        <f t="shared" si="68"/>
        <v/>
      </c>
      <c r="FP27" s="177" t="str">
        <f t="shared" si="68"/>
        <v/>
      </c>
      <c r="FQ27" s="177" t="str">
        <f t="shared" si="68"/>
        <v/>
      </c>
      <c r="FR27" s="177" t="str">
        <f t="shared" si="68"/>
        <v/>
      </c>
      <c r="FS27" s="177" t="str">
        <f t="shared" si="68"/>
        <v/>
      </c>
      <c r="FT27" s="177" t="str">
        <f t="shared" si="68"/>
        <v/>
      </c>
      <c r="FU27" s="177" t="str">
        <f t="shared" si="76"/>
        <v/>
      </c>
      <c r="FV27" s="177" t="str">
        <f t="shared" si="76"/>
        <v/>
      </c>
      <c r="FW27" s="177" t="str">
        <f t="shared" si="76"/>
        <v/>
      </c>
      <c r="FX27" s="177" t="str">
        <f t="shared" si="76"/>
        <v/>
      </c>
      <c r="FY27" s="177" t="str">
        <f t="shared" si="76"/>
        <v/>
      </c>
      <c r="FZ27" s="177" t="str">
        <f t="shared" si="76"/>
        <v/>
      </c>
      <c r="GA27" s="177" t="str">
        <f t="shared" si="76"/>
        <v/>
      </c>
      <c r="GB27" s="177" t="str">
        <f t="shared" si="76"/>
        <v/>
      </c>
      <c r="GC27" s="177" t="str">
        <f t="shared" si="76"/>
        <v/>
      </c>
      <c r="GD27" s="177" t="str">
        <f t="shared" si="76"/>
        <v/>
      </c>
      <c r="GE27" s="177" t="str">
        <f t="shared" si="76"/>
        <v/>
      </c>
      <c r="GF27" s="177" t="str">
        <f t="shared" si="76"/>
        <v/>
      </c>
      <c r="GG27" s="177" t="str">
        <f t="shared" si="76"/>
        <v/>
      </c>
      <c r="GH27" s="177" t="str">
        <f t="shared" si="76"/>
        <v/>
      </c>
      <c r="GI27" s="177" t="str">
        <f t="shared" si="76"/>
        <v/>
      </c>
      <c r="GJ27" s="177" t="str">
        <f t="shared" si="76"/>
        <v/>
      </c>
      <c r="GK27" s="177" t="str">
        <f t="shared" si="69"/>
        <v/>
      </c>
      <c r="GL27" s="177" t="str">
        <f t="shared" si="69"/>
        <v/>
      </c>
      <c r="GM27" s="177" t="str">
        <f t="shared" si="69"/>
        <v/>
      </c>
      <c r="GN27" s="177" t="str">
        <f t="shared" si="69"/>
        <v/>
      </c>
      <c r="GO27" s="177" t="str">
        <f t="shared" si="69"/>
        <v/>
      </c>
      <c r="GP27" s="177" t="str">
        <f t="shared" si="69"/>
        <v/>
      </c>
      <c r="GQ27" s="177" t="str">
        <f t="shared" si="69"/>
        <v/>
      </c>
      <c r="GR27" s="177" t="str">
        <f t="shared" si="69"/>
        <v/>
      </c>
      <c r="GS27" s="177" t="str">
        <f t="shared" si="69"/>
        <v/>
      </c>
      <c r="GT27" s="177" t="str">
        <f t="shared" si="69"/>
        <v/>
      </c>
      <c r="GU27" s="177" t="str">
        <f t="shared" si="69"/>
        <v/>
      </c>
      <c r="GV27" s="177" t="str">
        <f t="shared" si="69"/>
        <v/>
      </c>
      <c r="GW27" s="177" t="str">
        <f t="shared" si="69"/>
        <v/>
      </c>
      <c r="GX27" s="177" t="str">
        <f t="shared" si="69"/>
        <v/>
      </c>
      <c r="GY27" s="177" t="str">
        <f t="shared" si="69"/>
        <v/>
      </c>
      <c r="GZ27" s="177" t="str">
        <f t="shared" si="69"/>
        <v/>
      </c>
      <c r="HA27" s="177" t="str">
        <f t="shared" si="77"/>
        <v/>
      </c>
      <c r="HB27" s="177" t="str">
        <f t="shared" si="77"/>
        <v/>
      </c>
      <c r="HC27" s="177" t="str">
        <f t="shared" si="77"/>
        <v/>
      </c>
      <c r="HD27" s="177" t="str">
        <f t="shared" si="77"/>
        <v/>
      </c>
      <c r="HE27" s="177" t="str">
        <f t="shared" si="77"/>
        <v/>
      </c>
      <c r="HF27" s="177" t="str">
        <f t="shared" si="77"/>
        <v/>
      </c>
      <c r="HG27" s="177" t="str">
        <f t="shared" si="77"/>
        <v/>
      </c>
      <c r="HH27" s="177" t="str">
        <f t="shared" si="77"/>
        <v/>
      </c>
      <c r="HI27" s="177" t="str">
        <f t="shared" si="77"/>
        <v/>
      </c>
      <c r="HJ27" s="177" t="str">
        <f t="shared" si="77"/>
        <v/>
      </c>
      <c r="HK27" s="177" t="str">
        <f t="shared" si="77"/>
        <v/>
      </c>
      <c r="HL27" s="177" t="str">
        <f t="shared" si="77"/>
        <v/>
      </c>
      <c r="HM27" s="177" t="str">
        <f t="shared" si="77"/>
        <v/>
      </c>
      <c r="HN27" s="177" t="str">
        <f t="shared" si="77"/>
        <v/>
      </c>
      <c r="HO27" s="177" t="str">
        <f t="shared" si="77"/>
        <v/>
      </c>
      <c r="HP27" s="177" t="str">
        <f t="shared" si="77"/>
        <v/>
      </c>
      <c r="HQ27" s="177" t="str">
        <f t="shared" si="70"/>
        <v/>
      </c>
      <c r="HR27" s="177" t="str">
        <f t="shared" si="70"/>
        <v/>
      </c>
      <c r="HS27" s="177" t="str">
        <f t="shared" si="70"/>
        <v/>
      </c>
      <c r="HT27" s="177" t="str">
        <f t="shared" si="70"/>
        <v/>
      </c>
      <c r="HU27" s="177" t="str">
        <f t="shared" si="70"/>
        <v/>
      </c>
      <c r="HV27" s="177" t="str">
        <f t="shared" si="70"/>
        <v/>
      </c>
      <c r="HW27" s="177" t="str">
        <f t="shared" si="70"/>
        <v/>
      </c>
      <c r="HX27" s="177" t="str">
        <f t="shared" si="70"/>
        <v/>
      </c>
      <c r="HY27" s="177" t="str">
        <f t="shared" si="70"/>
        <v/>
      </c>
      <c r="HZ27" s="177" t="str">
        <f t="shared" si="70"/>
        <v/>
      </c>
      <c r="IA27" s="192" t="str">
        <f t="shared" si="21"/>
        <v/>
      </c>
      <c r="IB27" s="193" t="e">
        <f t="shared" si="10"/>
        <v>#N/A</v>
      </c>
      <c r="IC27" s="193" t="e">
        <f t="shared" si="47"/>
        <v>#N/A</v>
      </c>
      <c r="ID27" s="193" t="e">
        <f t="shared" si="47"/>
        <v>#N/A</v>
      </c>
      <c r="IE27" s="193" t="e">
        <f t="shared" si="47"/>
        <v>#N/A</v>
      </c>
      <c r="IF27" s="193" t="e">
        <f t="shared" si="54"/>
        <v>#N/A</v>
      </c>
      <c r="IG27" s="193" t="e">
        <f t="shared" si="54"/>
        <v>#N/A</v>
      </c>
      <c r="IH27" s="193" t="e">
        <f t="shared" si="54"/>
        <v>#N/A</v>
      </c>
      <c r="II27" s="193" t="e">
        <f t="shared" si="54"/>
        <v>#N/A</v>
      </c>
      <c r="IJ27" s="193" t="e">
        <f t="shared" si="54"/>
        <v>#N/A</v>
      </c>
      <c r="IK27" s="193" t="e">
        <f t="shared" si="54"/>
        <v>#N/A</v>
      </c>
      <c r="IL27" s="193" t="e">
        <f t="shared" si="54"/>
        <v>#N/A</v>
      </c>
      <c r="IM27" s="193" t="e">
        <f t="shared" si="54"/>
        <v>#N/A</v>
      </c>
      <c r="IN27" s="193" t="e">
        <f t="shared" si="54"/>
        <v>#N/A</v>
      </c>
      <c r="IO27" s="193" t="e">
        <f t="shared" si="54"/>
        <v>#N/A</v>
      </c>
      <c r="IP27" s="193" t="e">
        <f t="shared" si="54"/>
        <v>#N/A</v>
      </c>
      <c r="IQ27" s="193" t="e">
        <f t="shared" si="54"/>
        <v>#N/A</v>
      </c>
      <c r="IR27" s="193" t="e">
        <f t="shared" si="54"/>
        <v>#N/A</v>
      </c>
      <c r="IS27" s="193" t="e">
        <f t="shared" si="54"/>
        <v>#N/A</v>
      </c>
      <c r="IT27" s="193" t="e">
        <f t="shared" si="54"/>
        <v>#N/A</v>
      </c>
      <c r="IU27" s="193" t="e">
        <f t="shared" si="62"/>
        <v>#N/A</v>
      </c>
      <c r="IV27" s="193" t="e">
        <f t="shared" si="62"/>
        <v>#N/A</v>
      </c>
      <c r="IW27" s="193" t="e">
        <f t="shared" si="62"/>
        <v>#N/A</v>
      </c>
      <c r="IX27" s="193" t="e">
        <f t="shared" si="62"/>
        <v>#N/A</v>
      </c>
      <c r="IY27" s="193" t="e">
        <f t="shared" si="62"/>
        <v>#N/A</v>
      </c>
      <c r="IZ27" s="193" t="e">
        <f t="shared" si="62"/>
        <v>#N/A</v>
      </c>
      <c r="JA27" s="193" t="e">
        <f t="shared" si="62"/>
        <v>#N/A</v>
      </c>
      <c r="JB27" s="193" t="e">
        <f t="shared" si="62"/>
        <v>#N/A</v>
      </c>
      <c r="JC27" s="193" t="e">
        <f t="shared" si="62"/>
        <v>#N/A</v>
      </c>
      <c r="JD27" s="193" t="e">
        <f t="shared" si="62"/>
        <v>#N/A</v>
      </c>
      <c r="JE27" s="193" t="e">
        <f t="shared" si="62"/>
        <v>#N/A</v>
      </c>
      <c r="JF27" s="193" t="e">
        <f t="shared" si="62"/>
        <v>#N/A</v>
      </c>
      <c r="JG27" s="193" t="e">
        <f t="shared" si="62"/>
        <v>#N/A</v>
      </c>
      <c r="JH27" s="193" t="e">
        <f t="shared" si="62"/>
        <v>#N/A</v>
      </c>
      <c r="JI27" s="193" t="e">
        <f t="shared" si="62"/>
        <v>#N/A</v>
      </c>
      <c r="JJ27" s="193" t="e">
        <f t="shared" si="62"/>
        <v>#N/A</v>
      </c>
      <c r="JK27" s="193" t="e">
        <f t="shared" si="62"/>
        <v>#N/A</v>
      </c>
      <c r="JL27" s="193" t="e">
        <f t="shared" si="62"/>
        <v>#N/A</v>
      </c>
      <c r="JM27" s="193" t="e">
        <f t="shared" si="62"/>
        <v>#N/A</v>
      </c>
      <c r="JN27" s="193" t="e">
        <f t="shared" si="62"/>
        <v>#N/A</v>
      </c>
      <c r="JO27" s="193" t="e">
        <f t="shared" si="62"/>
        <v>#N/A</v>
      </c>
      <c r="JP27" s="193" t="e">
        <f t="shared" si="62"/>
        <v>#N/A</v>
      </c>
      <c r="JQ27" s="193" t="e">
        <f t="shared" si="62"/>
        <v>#N/A</v>
      </c>
      <c r="JR27" s="193" t="e">
        <f t="shared" si="62"/>
        <v>#N/A</v>
      </c>
      <c r="JS27" s="193" t="e">
        <f t="shared" si="62"/>
        <v>#N/A</v>
      </c>
      <c r="JT27" s="193" t="e">
        <f t="shared" si="62"/>
        <v>#N/A</v>
      </c>
      <c r="JU27" s="193" t="e">
        <f t="shared" si="62"/>
        <v>#N/A</v>
      </c>
      <c r="JV27" s="193" t="e">
        <f t="shared" si="62"/>
        <v>#N/A</v>
      </c>
      <c r="JW27" s="193" t="e">
        <f t="shared" si="62"/>
        <v>#N/A</v>
      </c>
      <c r="JX27" s="193" t="e">
        <f t="shared" si="62"/>
        <v>#N/A</v>
      </c>
      <c r="JY27" s="193" t="e">
        <f t="shared" si="59"/>
        <v>#N/A</v>
      </c>
      <c r="JZ27" s="193" t="e">
        <f t="shared" si="59"/>
        <v>#N/A</v>
      </c>
      <c r="KA27" s="193" t="e">
        <f t="shared" si="59"/>
        <v>#N/A</v>
      </c>
      <c r="KB27" s="193" t="e">
        <f t="shared" si="59"/>
        <v>#N/A</v>
      </c>
      <c r="KC27" s="193" t="e">
        <f t="shared" si="59"/>
        <v>#N/A</v>
      </c>
      <c r="KD27" s="193" t="e">
        <f t="shared" si="59"/>
        <v>#N/A</v>
      </c>
      <c r="KE27" s="193" t="e">
        <f t="shared" si="59"/>
        <v>#N/A</v>
      </c>
      <c r="KF27" s="193" t="e">
        <f t="shared" si="59"/>
        <v>#N/A</v>
      </c>
      <c r="KG27" s="193" t="e">
        <f t="shared" si="59"/>
        <v>#N/A</v>
      </c>
      <c r="KH27" s="193" t="e">
        <f t="shared" si="59"/>
        <v>#N/A</v>
      </c>
      <c r="KI27" s="193" t="e">
        <f t="shared" si="59"/>
        <v>#N/A</v>
      </c>
      <c r="KJ27" s="193" t="e">
        <f t="shared" si="59"/>
        <v>#N/A</v>
      </c>
      <c r="KK27" s="193" t="e">
        <f t="shared" si="59"/>
        <v>#N/A</v>
      </c>
      <c r="KL27" s="193" t="e">
        <f t="shared" si="59"/>
        <v>#N/A</v>
      </c>
      <c r="KM27" s="193" t="e">
        <f t="shared" si="59"/>
        <v>#N/A</v>
      </c>
      <c r="KN27" s="193" t="e">
        <f t="shared" si="24"/>
        <v>#N/A</v>
      </c>
      <c r="KO27" s="193" t="e">
        <f t="shared" si="48"/>
        <v>#N/A</v>
      </c>
      <c r="KP27" s="193" t="e">
        <f t="shared" si="48"/>
        <v>#N/A</v>
      </c>
      <c r="KQ27" s="193" t="e">
        <f t="shared" si="48"/>
        <v>#N/A</v>
      </c>
      <c r="KR27" s="193" t="e">
        <f t="shared" si="55"/>
        <v>#N/A</v>
      </c>
      <c r="KS27" s="193" t="e">
        <f t="shared" si="55"/>
        <v>#N/A</v>
      </c>
      <c r="KT27" s="193" t="e">
        <f t="shared" si="55"/>
        <v>#N/A</v>
      </c>
      <c r="KU27" s="193" t="e">
        <f t="shared" si="55"/>
        <v>#N/A</v>
      </c>
      <c r="KV27" s="193" t="e">
        <f t="shared" si="55"/>
        <v>#N/A</v>
      </c>
      <c r="KW27" s="193" t="e">
        <f t="shared" si="55"/>
        <v>#N/A</v>
      </c>
      <c r="KX27" s="193" t="e">
        <f t="shared" si="55"/>
        <v>#N/A</v>
      </c>
      <c r="KY27" s="193" t="e">
        <f t="shared" si="55"/>
        <v>#N/A</v>
      </c>
      <c r="KZ27" s="193" t="e">
        <f t="shared" si="55"/>
        <v>#N/A</v>
      </c>
      <c r="LA27" s="193" t="e">
        <f t="shared" si="55"/>
        <v>#N/A</v>
      </c>
      <c r="LB27" s="193" t="e">
        <f t="shared" si="55"/>
        <v>#N/A</v>
      </c>
      <c r="LC27" s="193" t="e">
        <f t="shared" si="55"/>
        <v>#N/A</v>
      </c>
      <c r="LD27" s="193" t="e">
        <f t="shared" si="55"/>
        <v>#N/A</v>
      </c>
      <c r="LE27" s="193" t="e">
        <f t="shared" si="55"/>
        <v>#N/A</v>
      </c>
      <c r="LF27" s="193" t="e">
        <f t="shared" si="55"/>
        <v>#N/A</v>
      </c>
      <c r="LG27" s="193" t="e">
        <f t="shared" si="63"/>
        <v>#N/A</v>
      </c>
      <c r="LH27" s="193" t="e">
        <f t="shared" si="63"/>
        <v>#N/A</v>
      </c>
      <c r="LI27" s="193" t="e">
        <f t="shared" si="63"/>
        <v>#N/A</v>
      </c>
      <c r="LJ27" s="193" t="e">
        <f t="shared" si="63"/>
        <v>#N/A</v>
      </c>
      <c r="LK27" s="193" t="e">
        <f t="shared" si="63"/>
        <v>#N/A</v>
      </c>
      <c r="LL27" s="193" t="e">
        <f t="shared" si="63"/>
        <v>#N/A</v>
      </c>
      <c r="LM27" s="193" t="e">
        <f t="shared" si="63"/>
        <v>#N/A</v>
      </c>
      <c r="LN27" s="193" t="e">
        <f t="shared" si="63"/>
        <v>#N/A</v>
      </c>
      <c r="LO27" s="193" t="e">
        <f t="shared" si="63"/>
        <v>#N/A</v>
      </c>
      <c r="LP27" s="193" t="e">
        <f t="shared" si="63"/>
        <v>#N/A</v>
      </c>
      <c r="LQ27" s="193" t="e">
        <f t="shared" si="63"/>
        <v>#N/A</v>
      </c>
      <c r="LR27" s="193" t="e">
        <f t="shared" si="63"/>
        <v>#N/A</v>
      </c>
      <c r="LS27" s="193" t="e">
        <f t="shared" si="63"/>
        <v>#N/A</v>
      </c>
      <c r="LT27" s="193" t="e">
        <f t="shared" si="63"/>
        <v>#N/A</v>
      </c>
      <c r="LU27" s="193" t="e">
        <f t="shared" si="63"/>
        <v>#N/A</v>
      </c>
      <c r="LV27" s="193" t="e">
        <f t="shared" si="63"/>
        <v>#N/A</v>
      </c>
      <c r="LW27" s="193" t="e">
        <f t="shared" si="63"/>
        <v>#N/A</v>
      </c>
      <c r="LX27" s="193" t="e">
        <f t="shared" si="63"/>
        <v>#N/A</v>
      </c>
      <c r="LY27" s="193" t="e">
        <f t="shared" si="63"/>
        <v>#N/A</v>
      </c>
      <c r="LZ27" s="193" t="e">
        <f t="shared" si="63"/>
        <v>#N/A</v>
      </c>
      <c r="MA27" s="193" t="e">
        <f t="shared" si="63"/>
        <v>#N/A</v>
      </c>
      <c r="MB27" s="193" t="e">
        <f t="shared" si="63"/>
        <v>#N/A</v>
      </c>
      <c r="MC27" s="193" t="e">
        <f t="shared" si="63"/>
        <v>#N/A</v>
      </c>
      <c r="MD27" s="193" t="e">
        <f t="shared" si="63"/>
        <v>#N/A</v>
      </c>
      <c r="ME27" s="193" t="e">
        <f t="shared" si="63"/>
        <v>#N/A</v>
      </c>
      <c r="MF27" s="193" t="e">
        <f t="shared" si="63"/>
        <v>#N/A</v>
      </c>
      <c r="MG27" s="193" t="e">
        <f t="shared" si="63"/>
        <v>#N/A</v>
      </c>
      <c r="MH27" s="193" t="e">
        <f t="shared" si="63"/>
        <v>#N/A</v>
      </c>
      <c r="MI27" s="193" t="e">
        <f t="shared" si="63"/>
        <v>#N/A</v>
      </c>
      <c r="MJ27" s="193" t="e">
        <f t="shared" si="63"/>
        <v>#N/A</v>
      </c>
      <c r="MK27" s="193" t="e">
        <f t="shared" si="60"/>
        <v>#N/A</v>
      </c>
      <c r="ML27" s="193" t="e">
        <f t="shared" si="60"/>
        <v>#N/A</v>
      </c>
      <c r="MM27" s="193" t="e">
        <f t="shared" si="60"/>
        <v>#N/A</v>
      </c>
      <c r="MN27" s="193" t="e">
        <f t="shared" si="60"/>
        <v>#N/A</v>
      </c>
      <c r="MO27" s="193" t="e">
        <f t="shared" si="60"/>
        <v>#N/A</v>
      </c>
      <c r="MP27" s="193" t="e">
        <f t="shared" si="60"/>
        <v>#N/A</v>
      </c>
      <c r="MQ27" s="193" t="e">
        <f t="shared" si="60"/>
        <v>#N/A</v>
      </c>
      <c r="MR27" s="193" t="e">
        <f t="shared" si="60"/>
        <v>#N/A</v>
      </c>
      <c r="MS27" s="193" t="e">
        <f t="shared" si="60"/>
        <v>#N/A</v>
      </c>
      <c r="MT27" s="193" t="e">
        <f t="shared" si="60"/>
        <v>#N/A</v>
      </c>
      <c r="MU27" s="193" t="e">
        <f t="shared" si="60"/>
        <v>#N/A</v>
      </c>
      <c r="MV27" s="193" t="e">
        <f t="shared" si="60"/>
        <v>#N/A</v>
      </c>
      <c r="MW27" s="193" t="e">
        <f t="shared" si="60"/>
        <v>#N/A</v>
      </c>
      <c r="MX27" s="193" t="e">
        <f t="shared" si="60"/>
        <v>#N/A</v>
      </c>
      <c r="MY27" s="193" t="e">
        <f t="shared" si="60"/>
        <v>#N/A</v>
      </c>
      <c r="MZ27" s="193" t="e">
        <f t="shared" si="25"/>
        <v>#N/A</v>
      </c>
      <c r="NA27" s="193" t="e">
        <f t="shared" si="49"/>
        <v>#N/A</v>
      </c>
      <c r="NB27" s="193" t="e">
        <f t="shared" si="49"/>
        <v>#N/A</v>
      </c>
      <c r="NC27" s="193" t="e">
        <f t="shared" si="49"/>
        <v>#N/A</v>
      </c>
      <c r="ND27" s="193" t="e">
        <f t="shared" si="56"/>
        <v>#N/A</v>
      </c>
      <c r="NE27" s="193" t="e">
        <f t="shared" si="56"/>
        <v>#N/A</v>
      </c>
      <c r="NF27" s="193" t="e">
        <f t="shared" si="56"/>
        <v>#N/A</v>
      </c>
      <c r="NG27" s="193" t="e">
        <f t="shared" si="56"/>
        <v>#N/A</v>
      </c>
      <c r="NH27" s="193" t="e">
        <f t="shared" si="56"/>
        <v>#N/A</v>
      </c>
      <c r="NI27" s="193" t="e">
        <f t="shared" si="56"/>
        <v>#N/A</v>
      </c>
      <c r="NJ27" s="193" t="e">
        <f t="shared" si="56"/>
        <v>#N/A</v>
      </c>
      <c r="NK27" s="193" t="e">
        <f t="shared" si="56"/>
        <v>#N/A</v>
      </c>
      <c r="NL27" s="193" t="e">
        <f t="shared" si="56"/>
        <v>#N/A</v>
      </c>
      <c r="NM27" s="193" t="e">
        <f t="shared" si="56"/>
        <v>#N/A</v>
      </c>
      <c r="NN27" s="193" t="e">
        <f t="shared" si="56"/>
        <v>#N/A</v>
      </c>
      <c r="NO27" s="193" t="e">
        <f t="shared" si="56"/>
        <v>#N/A</v>
      </c>
      <c r="NP27" s="193" t="e">
        <f t="shared" si="56"/>
        <v>#N/A</v>
      </c>
      <c r="NQ27" s="193" t="e">
        <f t="shared" si="56"/>
        <v>#N/A</v>
      </c>
      <c r="NR27" s="193" t="e">
        <f t="shared" si="56"/>
        <v>#N/A</v>
      </c>
      <c r="NS27" s="193" t="e">
        <f t="shared" si="64"/>
        <v>#N/A</v>
      </c>
      <c r="NT27" s="193" t="e">
        <f t="shared" si="64"/>
        <v>#N/A</v>
      </c>
      <c r="NU27" s="193" t="e">
        <f t="shared" si="64"/>
        <v>#N/A</v>
      </c>
      <c r="NV27" s="193" t="e">
        <f t="shared" si="64"/>
        <v>#N/A</v>
      </c>
      <c r="NW27" s="193" t="e">
        <f t="shared" si="64"/>
        <v>#N/A</v>
      </c>
      <c r="NX27" s="193" t="e">
        <f t="shared" si="64"/>
        <v>#N/A</v>
      </c>
      <c r="NY27" s="193" t="e">
        <f t="shared" si="64"/>
        <v>#N/A</v>
      </c>
      <c r="NZ27" s="193" t="e">
        <f t="shared" si="64"/>
        <v>#N/A</v>
      </c>
      <c r="OA27" s="193" t="e">
        <f t="shared" si="64"/>
        <v>#N/A</v>
      </c>
      <c r="OB27" s="193" t="e">
        <f t="shared" si="64"/>
        <v>#N/A</v>
      </c>
      <c r="OC27" s="193" t="e">
        <f t="shared" si="64"/>
        <v>#N/A</v>
      </c>
      <c r="OD27" s="193" t="e">
        <f t="shared" si="64"/>
        <v>#N/A</v>
      </c>
      <c r="OE27" s="193" t="e">
        <f t="shared" si="64"/>
        <v>#N/A</v>
      </c>
      <c r="OF27" s="193" t="e">
        <f t="shared" si="64"/>
        <v>#N/A</v>
      </c>
      <c r="OG27" s="193" t="e">
        <f t="shared" si="64"/>
        <v>#N/A</v>
      </c>
      <c r="OH27" s="193" t="e">
        <f t="shared" si="64"/>
        <v>#N/A</v>
      </c>
      <c r="OI27" s="193" t="e">
        <f t="shared" si="64"/>
        <v>#N/A</v>
      </c>
      <c r="OJ27" s="193" t="e">
        <f t="shared" si="64"/>
        <v>#N/A</v>
      </c>
      <c r="OK27" s="193" t="e">
        <f t="shared" si="64"/>
        <v>#N/A</v>
      </c>
      <c r="OL27" s="193" t="e">
        <f t="shared" si="64"/>
        <v>#N/A</v>
      </c>
      <c r="OM27" s="193" t="e">
        <f t="shared" si="64"/>
        <v>#N/A</v>
      </c>
      <c r="ON27" s="193" t="e">
        <f t="shared" si="64"/>
        <v>#N/A</v>
      </c>
      <c r="OO27" s="193" t="e">
        <f t="shared" si="64"/>
        <v>#N/A</v>
      </c>
      <c r="OP27" s="193" t="e">
        <f t="shared" si="64"/>
        <v>#N/A</v>
      </c>
      <c r="OQ27" s="193" t="e">
        <f t="shared" si="64"/>
        <v>#N/A</v>
      </c>
      <c r="OR27" s="193" t="e">
        <f t="shared" si="64"/>
        <v>#N/A</v>
      </c>
      <c r="OS27" s="193" t="e">
        <f t="shared" si="64"/>
        <v>#N/A</v>
      </c>
      <c r="OT27" s="193" t="e">
        <f t="shared" si="64"/>
        <v>#N/A</v>
      </c>
      <c r="OU27" s="193" t="e">
        <f t="shared" si="64"/>
        <v>#N/A</v>
      </c>
      <c r="OV27" s="193" t="e">
        <f t="shared" si="64"/>
        <v>#N/A</v>
      </c>
      <c r="OW27" s="193" t="e">
        <f t="shared" si="61"/>
        <v>#N/A</v>
      </c>
      <c r="OX27" s="193" t="e">
        <f t="shared" si="61"/>
        <v>#N/A</v>
      </c>
      <c r="OY27" s="193" t="e">
        <f t="shared" si="61"/>
        <v>#N/A</v>
      </c>
      <c r="OZ27" s="193" t="e">
        <f t="shared" si="61"/>
        <v>#N/A</v>
      </c>
      <c r="PA27" s="193" t="e">
        <f t="shared" si="61"/>
        <v>#N/A</v>
      </c>
      <c r="PB27" s="193" t="e">
        <f t="shared" si="61"/>
        <v>#N/A</v>
      </c>
      <c r="PC27" s="193" t="e">
        <f t="shared" si="61"/>
        <v>#N/A</v>
      </c>
      <c r="PD27" s="193" t="e">
        <f t="shared" si="61"/>
        <v>#N/A</v>
      </c>
      <c r="PE27" s="193" t="e">
        <f t="shared" si="61"/>
        <v>#N/A</v>
      </c>
      <c r="PF27" s="193" t="e">
        <f t="shared" si="61"/>
        <v>#N/A</v>
      </c>
      <c r="PG27" s="193" t="e">
        <f t="shared" si="61"/>
        <v>#N/A</v>
      </c>
      <c r="PH27" s="193" t="e">
        <f t="shared" si="61"/>
        <v>#N/A</v>
      </c>
      <c r="PI27" s="193" t="e">
        <f t="shared" si="61"/>
        <v>#N/A</v>
      </c>
      <c r="PJ27" s="193" t="e">
        <f t="shared" si="61"/>
        <v>#N/A</v>
      </c>
      <c r="PK27" s="193" t="e">
        <f t="shared" si="61"/>
        <v>#N/A</v>
      </c>
      <c r="PL27" s="193" t="e">
        <f t="shared" si="26"/>
        <v>#N/A</v>
      </c>
      <c r="PM27" s="193" t="e">
        <f t="shared" si="57"/>
        <v>#N/A</v>
      </c>
      <c r="PN27" s="193" t="e">
        <f t="shared" si="57"/>
        <v>#N/A</v>
      </c>
      <c r="PO27" s="193" t="e">
        <f t="shared" si="57"/>
        <v>#N/A</v>
      </c>
      <c r="PP27" s="193" t="e">
        <f t="shared" si="57"/>
        <v>#N/A</v>
      </c>
      <c r="PQ27" s="193" t="e">
        <f t="shared" si="57"/>
        <v>#N/A</v>
      </c>
      <c r="PR27" s="193" t="e">
        <f t="shared" si="57"/>
        <v>#N/A</v>
      </c>
      <c r="PS27" s="193" t="e">
        <f t="shared" si="57"/>
        <v>#N/A</v>
      </c>
      <c r="PT27" s="193" t="e">
        <f t="shared" si="57"/>
        <v>#N/A</v>
      </c>
    </row>
    <row r="28" spans="1:436" hidden="1" x14ac:dyDescent="0.45">
      <c r="A28" s="20">
        <v>25</v>
      </c>
      <c r="B28" s="115"/>
      <c r="C28" s="115"/>
      <c r="D28" s="115"/>
      <c r="E28" s="110" t="str">
        <f t="shared" si="15"/>
        <v/>
      </c>
      <c r="F28" s="21" t="str">
        <f t="shared" si="16"/>
        <v/>
      </c>
      <c r="G28" s="22" t="str">
        <f t="shared" si="17"/>
        <v/>
      </c>
      <c r="H28" s="23" t="str">
        <f>IF(F28="","",IF(OR($F28&lt;Skew!$B$3,$F28=Skew!$B$3),IF($F28&gt;Skew!$C$3,Skew!$A$3,IF($F28&gt;Skew!$C$4,Skew!$A$4,IF($F28&gt;Skew!$C$5,Skew!$A$5,IF($F28&gt;Skew!$C$6,Skew!$A$6,IF($F28&gt;Skew!$C$7,Skew!$A$7,IF($F28&gt;Skew!$C$8,Skew!$A$8,IF($F28&gt;Skew!$C$9,Skew!$A$9,IF($F28&gt;Skew!$C$10,Skew!$A$10,IF($F28&gt;Skew!$C$11,Skew!$A$11,IF($F28&gt;Skew!$C$12,Skew!$A$12,IF($F28&gt;Skew!$C$13,Skew!$A$13,IF($F28&gt;Skew!$C$14,Skew!$A$14,IF($F28&gt;Skew!$C$15,Skew!$A$15,IF($F28&gt;Skew!$C$16,Skew!$A$16,Skew!$A$17)
)))))))))))))))</f>
        <v/>
      </c>
      <c r="I28" s="22" t="str">
        <f>IF(F28="","",MATCH(H28,Skew!$A$3:$A$17,0))</f>
        <v/>
      </c>
      <c r="J28" s="22" t="str">
        <f t="shared" si="0"/>
        <v/>
      </c>
      <c r="K28" s="24"/>
      <c r="L28" s="22" t="str">
        <f>IF(OR(F28="",K28=""),"",MATCH(K28,Confidence!$A$3:$A$12,0))</f>
        <v/>
      </c>
      <c r="M28" s="25" t="str">
        <f t="shared" si="1"/>
        <v/>
      </c>
      <c r="N28" s="25" t="str">
        <f t="shared" si="2"/>
        <v/>
      </c>
      <c r="O28" s="22"/>
      <c r="P28" s="102" t="str">
        <f t="shared" si="3"/>
        <v/>
      </c>
      <c r="Q28" s="102" t="str">
        <f t="shared" si="4"/>
        <v/>
      </c>
      <c r="R28" s="37" t="str">
        <f t="shared" si="5"/>
        <v/>
      </c>
      <c r="S28" s="115"/>
      <c r="T28" s="204" t="str">
        <f>IF(AND(B28&gt;0,C28&gt;0,D28&gt;0,M28&gt;0,N28&gt;0,S28&gt;0,NOT(K28="")),ABS(VLOOKUP($S$1,VLookups!$A$30:$B$31,2,FALSE)-_xlfn.BETA.DIST(S28,IF(G28="L",N28,M28),IF(G28="L",M28,N28),TRUE,B28,D28)),"")</f>
        <v/>
      </c>
      <c r="U28" s="112" t="str">
        <f>IF(OR($M28="",$N28=""),"",_xlfn.BETA.INV(ABS(VLOOKUP($S$1,VLookups!$A$30:$B$31,2,FALSE)-U$3),IF($G28="L",$N28,$M28),IF($G28="L",$M28,$N28),$B28,$D28))</f>
        <v/>
      </c>
      <c r="V28" s="113" t="str">
        <f>IF(OR($M28="",$N28=""),"",_xlfn.BETA.INV(ABS(VLOOKUP($S$1,VLookups!$A$30:$B$31,2,FALSE)-V$3),IF($G28="L",$N28,$M28),IF($G28="L",$M28,$N28),$B28,$D28))</f>
        <v/>
      </c>
      <c r="W28" s="112" t="str">
        <f>IF(OR($M28="",$N28=""),"",_xlfn.BETA.INV(ABS(VLOOKUP($S$1,VLookups!$A$30:$B$31,2,FALSE)-W$3),IF($G28="L",$N28,$M28),IF($G28="L",$M28,$N28),$B28,$D28))</f>
        <v/>
      </c>
      <c r="X28" s="113" t="str">
        <f>IF(OR($M28="",$N28=""),"",_xlfn.BETA.INV(ABS(VLOOKUP($S$1,VLookups!$A$30:$B$31,2,FALSE)-X$3),IF($G28="L",$N28,$M28),IF($G28="L",$M28,$N28),$B28,$D28))</f>
        <v/>
      </c>
      <c r="Y28" s="112" t="str">
        <f>IF(OR($M28="",$N28=""),"",_xlfn.BETA.INV(ABS(VLOOKUP($S$1,VLookups!$A$30:$B$31,2,FALSE)-Y$3),IF($G28="L",$N28,$M28),IF($G28="L",$M28,$N28),$B28,$D28))</f>
        <v/>
      </c>
      <c r="Z28" s="113" t="str">
        <f>IF(OR($M28="",$N28=""),"",_xlfn.BETA.INV(ABS(VLOOKUP($S$1,VLookups!$A$30:$B$31,2,FALSE)-Z$3),IF($G28="L",$N28,$M28),IF($G28="L",$M28,$N28),$B28,$D28))</f>
        <v/>
      </c>
      <c r="AA28" s="112" t="str">
        <f>IF(OR($M28="",$N28=""),"",_xlfn.BETA.INV(ABS(VLOOKUP($S$1,VLookups!$A$30:$B$31,2,FALSE)-AA$3),IF($G28="L",$N28,$M28),IF($G28="L",$M28,$N28),$B28,$D28))</f>
        <v/>
      </c>
      <c r="AB28" s="113" t="str">
        <f>IF(OR($M28="",$N28=""),"",_xlfn.BETA.INV(ABS(VLOOKUP($S$1,VLookups!$A$30:$B$31,2,FALSE)-AB$3),IF($G28="L",$N28,$M28),IF($G28="L",$M28,$N28),$B28,$D28))</f>
        <v/>
      </c>
      <c r="AC28" s="112" t="str">
        <f>IF(OR($M28="",$N28=""),"",_xlfn.BETA.INV(ABS(VLOOKUP($S$1,VLookups!$A$30:$B$31,2,FALSE)-AC$3),IF($G28="L",$N28,$M28),IF($G28="L",$M28,$N28),$B28,$D28))</f>
        <v/>
      </c>
      <c r="AD28" s="113" t="str">
        <f>IF(OR($M28="",$N28=""),"",_xlfn.BETA.INV(ABS(VLOOKUP($S$1,VLookups!$A$30:$B$31,2,FALSE)-AD$3),IF($G28="L",$N28,$M28),IF($G28="L",$M28,$N28),$B28,$D28))</f>
        <v/>
      </c>
      <c r="AE28" s="112" t="str">
        <f>IF(OR($M28="",$N28=""),"",_xlfn.BETA.INV(ABS(VLOOKUP($S$1,VLookups!$A$30:$B$31,2,FALSE)-AE$3),IF($G28="L",$N28,$M28),IF($G28="L",$M28,$N28),$B28,$D28))</f>
        <v/>
      </c>
      <c r="AF28" s="113" t="str">
        <f>IF(OR($M28="",$N28=""),"",_xlfn.BETA.INV(ABS(VLOOKUP($S$1,VLookups!$A$30:$B$31,2,FALSE)-AF$3),IF($G28="L",$N28,$M28),IF($G28="L",$M28,$N28),$B28,$D28))</f>
        <v/>
      </c>
      <c r="AG28" s="15"/>
      <c r="AH28" s="194" t="str">
        <f t="shared" si="18"/>
        <v/>
      </c>
      <c r="AI28" s="192" t="str">
        <f t="shared" si="19"/>
        <v/>
      </c>
      <c r="AJ28" s="177" t="str">
        <f t="shared" si="78"/>
        <v/>
      </c>
      <c r="AK28" s="177" t="str">
        <f t="shared" si="71"/>
        <v/>
      </c>
      <c r="AL28" s="177" t="str">
        <f t="shared" si="71"/>
        <v/>
      </c>
      <c r="AM28" s="177" t="str">
        <f t="shared" si="71"/>
        <v/>
      </c>
      <c r="AN28" s="177" t="str">
        <f t="shared" si="71"/>
        <v/>
      </c>
      <c r="AO28" s="177" t="str">
        <f t="shared" si="71"/>
        <v/>
      </c>
      <c r="AP28" s="177" t="str">
        <f t="shared" si="71"/>
        <v/>
      </c>
      <c r="AQ28" s="177" t="str">
        <f t="shared" si="71"/>
        <v/>
      </c>
      <c r="AR28" s="177" t="str">
        <f t="shared" si="71"/>
        <v/>
      </c>
      <c r="AS28" s="177" t="str">
        <f t="shared" si="71"/>
        <v/>
      </c>
      <c r="AT28" s="177" t="str">
        <f t="shared" si="71"/>
        <v/>
      </c>
      <c r="AU28" s="177" t="str">
        <f t="shared" si="71"/>
        <v/>
      </c>
      <c r="AV28" s="177" t="str">
        <f t="shared" si="71"/>
        <v/>
      </c>
      <c r="AW28" s="177" t="str">
        <f t="shared" si="71"/>
        <v/>
      </c>
      <c r="AX28" s="177" t="str">
        <f t="shared" si="71"/>
        <v/>
      </c>
      <c r="AY28" s="177" t="str">
        <f t="shared" si="71"/>
        <v/>
      </c>
      <c r="AZ28" s="177" t="str">
        <f t="shared" si="71"/>
        <v/>
      </c>
      <c r="BA28" s="177" t="str">
        <f t="shared" si="65"/>
        <v/>
      </c>
      <c r="BB28" s="177" t="str">
        <f t="shared" si="65"/>
        <v/>
      </c>
      <c r="BC28" s="177" t="str">
        <f t="shared" si="65"/>
        <v/>
      </c>
      <c r="BD28" s="177" t="str">
        <f t="shared" si="65"/>
        <v/>
      </c>
      <c r="BE28" s="177" t="str">
        <f t="shared" si="65"/>
        <v/>
      </c>
      <c r="BF28" s="177" t="str">
        <f t="shared" si="65"/>
        <v/>
      </c>
      <c r="BG28" s="177" t="str">
        <f t="shared" si="65"/>
        <v/>
      </c>
      <c r="BH28" s="177" t="str">
        <f t="shared" si="65"/>
        <v/>
      </c>
      <c r="BI28" s="177" t="str">
        <f t="shared" si="65"/>
        <v/>
      </c>
      <c r="BJ28" s="177" t="str">
        <f t="shared" si="65"/>
        <v/>
      </c>
      <c r="BK28" s="177" t="str">
        <f t="shared" si="65"/>
        <v/>
      </c>
      <c r="BL28" s="177" t="str">
        <f t="shared" si="65"/>
        <v/>
      </c>
      <c r="BM28" s="177" t="str">
        <f t="shared" si="65"/>
        <v/>
      </c>
      <c r="BN28" s="177" t="str">
        <f t="shared" si="65"/>
        <v/>
      </c>
      <c r="BO28" s="177" t="str">
        <f t="shared" si="65"/>
        <v/>
      </c>
      <c r="BP28" s="177" t="str">
        <f t="shared" si="72"/>
        <v/>
      </c>
      <c r="BQ28" s="177" t="str">
        <f t="shared" si="72"/>
        <v/>
      </c>
      <c r="BR28" s="177" t="str">
        <f t="shared" si="72"/>
        <v/>
      </c>
      <c r="BS28" s="177" t="str">
        <f t="shared" si="72"/>
        <v/>
      </c>
      <c r="BT28" s="177" t="str">
        <f t="shared" si="72"/>
        <v/>
      </c>
      <c r="BU28" s="177" t="str">
        <f t="shared" si="72"/>
        <v/>
      </c>
      <c r="BV28" s="177" t="str">
        <f t="shared" si="72"/>
        <v/>
      </c>
      <c r="BW28" s="177" t="str">
        <f t="shared" si="72"/>
        <v/>
      </c>
      <c r="BX28" s="177" t="str">
        <f t="shared" si="72"/>
        <v/>
      </c>
      <c r="BY28" s="177" t="str">
        <f t="shared" si="72"/>
        <v/>
      </c>
      <c r="BZ28" s="177" t="str">
        <f t="shared" si="72"/>
        <v/>
      </c>
      <c r="CA28" s="177" t="str">
        <f t="shared" si="72"/>
        <v/>
      </c>
      <c r="CB28" s="177" t="str">
        <f t="shared" si="72"/>
        <v/>
      </c>
      <c r="CC28" s="177" t="str">
        <f t="shared" si="72"/>
        <v/>
      </c>
      <c r="CD28" s="177" t="str">
        <f t="shared" si="72"/>
        <v/>
      </c>
      <c r="CE28" s="177" t="str">
        <f t="shared" si="72"/>
        <v/>
      </c>
      <c r="CF28" s="177" t="str">
        <f t="shared" si="66"/>
        <v/>
      </c>
      <c r="CG28" s="177" t="str">
        <f t="shared" si="66"/>
        <v/>
      </c>
      <c r="CH28" s="177" t="str">
        <f t="shared" si="66"/>
        <v/>
      </c>
      <c r="CI28" s="177" t="str">
        <f t="shared" si="66"/>
        <v/>
      </c>
      <c r="CJ28" s="177" t="str">
        <f t="shared" si="66"/>
        <v/>
      </c>
      <c r="CK28" s="177" t="str">
        <f t="shared" si="66"/>
        <v/>
      </c>
      <c r="CL28" s="177" t="str">
        <f t="shared" si="66"/>
        <v/>
      </c>
      <c r="CM28" s="177" t="str">
        <f t="shared" si="66"/>
        <v/>
      </c>
      <c r="CN28" s="177" t="str">
        <f t="shared" si="66"/>
        <v/>
      </c>
      <c r="CO28" s="177" t="str">
        <f t="shared" si="66"/>
        <v/>
      </c>
      <c r="CP28" s="177" t="str">
        <f t="shared" si="66"/>
        <v/>
      </c>
      <c r="CQ28" s="177" t="str">
        <f t="shared" si="66"/>
        <v/>
      </c>
      <c r="CR28" s="177" t="str">
        <f t="shared" si="66"/>
        <v/>
      </c>
      <c r="CS28" s="177" t="str">
        <f t="shared" si="66"/>
        <v/>
      </c>
      <c r="CT28" s="177" t="str">
        <f t="shared" si="66"/>
        <v/>
      </c>
      <c r="CU28" s="177" t="str">
        <f t="shared" si="66"/>
        <v/>
      </c>
      <c r="CV28" s="177" t="str">
        <f t="shared" si="73"/>
        <v/>
      </c>
      <c r="CW28" s="177" t="str">
        <f t="shared" si="73"/>
        <v/>
      </c>
      <c r="CX28" s="177" t="str">
        <f t="shared" si="73"/>
        <v/>
      </c>
      <c r="CY28" s="177" t="str">
        <f t="shared" si="73"/>
        <v/>
      </c>
      <c r="CZ28" s="177" t="str">
        <f t="shared" si="73"/>
        <v/>
      </c>
      <c r="DA28" s="177" t="str">
        <f t="shared" si="73"/>
        <v/>
      </c>
      <c r="DB28" s="177" t="str">
        <f t="shared" si="73"/>
        <v/>
      </c>
      <c r="DC28" s="177" t="str">
        <f t="shared" si="73"/>
        <v/>
      </c>
      <c r="DD28" s="177" t="str">
        <f t="shared" si="73"/>
        <v/>
      </c>
      <c r="DE28" s="177" t="str">
        <f t="shared" si="73"/>
        <v/>
      </c>
      <c r="DF28" s="177" t="str">
        <f t="shared" si="73"/>
        <v/>
      </c>
      <c r="DG28" s="177" t="str">
        <f t="shared" si="73"/>
        <v/>
      </c>
      <c r="DH28" s="177" t="str">
        <f t="shared" si="73"/>
        <v/>
      </c>
      <c r="DI28" s="177" t="str">
        <f t="shared" si="73"/>
        <v/>
      </c>
      <c r="DJ28" s="177" t="str">
        <f t="shared" si="73"/>
        <v/>
      </c>
      <c r="DK28" s="177" t="str">
        <f t="shared" si="73"/>
        <v/>
      </c>
      <c r="DL28" s="177" t="str">
        <f t="shared" si="67"/>
        <v/>
      </c>
      <c r="DM28" s="177" t="str">
        <f t="shared" si="79"/>
        <v/>
      </c>
      <c r="DN28" s="177" t="str">
        <f t="shared" si="79"/>
        <v/>
      </c>
      <c r="DO28" s="177" t="str">
        <f t="shared" si="79"/>
        <v/>
      </c>
      <c r="DP28" s="177" t="str">
        <f t="shared" si="79"/>
        <v/>
      </c>
      <c r="DQ28" s="177" t="str">
        <f t="shared" si="79"/>
        <v/>
      </c>
      <c r="DR28" s="177" t="str">
        <f t="shared" si="79"/>
        <v/>
      </c>
      <c r="DS28" s="177" t="str">
        <f t="shared" si="79"/>
        <v/>
      </c>
      <c r="DT28" s="177" t="str">
        <f t="shared" si="79"/>
        <v/>
      </c>
      <c r="DU28" s="177" t="str">
        <f t="shared" si="79"/>
        <v/>
      </c>
      <c r="DV28" s="177" t="str">
        <f t="shared" si="79"/>
        <v/>
      </c>
      <c r="DW28" s="177" t="str">
        <f t="shared" si="79"/>
        <v/>
      </c>
      <c r="DX28" s="177" t="str">
        <f t="shared" si="79"/>
        <v/>
      </c>
      <c r="DY28" s="177" t="str">
        <f t="shared" si="79"/>
        <v/>
      </c>
      <c r="DZ28" s="177" t="str">
        <f t="shared" si="79"/>
        <v/>
      </c>
      <c r="EA28" s="177" t="str">
        <f t="shared" si="79"/>
        <v/>
      </c>
      <c r="EB28" s="177" t="str">
        <f t="shared" si="79"/>
        <v/>
      </c>
      <c r="EC28" s="177" t="str">
        <f t="shared" si="74"/>
        <v/>
      </c>
      <c r="ED28" s="177" t="str">
        <f t="shared" si="74"/>
        <v/>
      </c>
      <c r="EE28" s="177" t="str">
        <f t="shared" si="74"/>
        <v/>
      </c>
      <c r="EF28" s="177" t="str">
        <f t="shared" si="74"/>
        <v/>
      </c>
      <c r="EG28" s="177" t="str">
        <f t="shared" si="74"/>
        <v/>
      </c>
      <c r="EH28" s="177" t="str">
        <f t="shared" si="74"/>
        <v/>
      </c>
      <c r="EI28" s="177" t="str">
        <f t="shared" si="74"/>
        <v/>
      </c>
      <c r="EJ28" s="177" t="str">
        <f t="shared" si="74"/>
        <v/>
      </c>
      <c r="EK28" s="177" t="str">
        <f t="shared" si="74"/>
        <v/>
      </c>
      <c r="EL28" s="177" t="str">
        <f t="shared" si="74"/>
        <v/>
      </c>
      <c r="EM28" s="177" t="str">
        <f t="shared" si="74"/>
        <v/>
      </c>
      <c r="EN28" s="177" t="str">
        <f t="shared" si="74"/>
        <v/>
      </c>
      <c r="EO28" s="177" t="str">
        <f t="shared" si="74"/>
        <v/>
      </c>
      <c r="EP28" s="177" t="str">
        <f t="shared" si="74"/>
        <v/>
      </c>
      <c r="EQ28" s="177" t="str">
        <f t="shared" si="74"/>
        <v/>
      </c>
      <c r="ER28" s="177" t="str">
        <f t="shared" si="75"/>
        <v/>
      </c>
      <c r="ES28" s="177" t="str">
        <f t="shared" si="75"/>
        <v/>
      </c>
      <c r="ET28" s="177" t="str">
        <f t="shared" si="75"/>
        <v/>
      </c>
      <c r="EU28" s="177" t="str">
        <f t="shared" si="75"/>
        <v/>
      </c>
      <c r="EV28" s="177" t="str">
        <f t="shared" si="75"/>
        <v/>
      </c>
      <c r="EW28" s="177" t="str">
        <f t="shared" si="75"/>
        <v/>
      </c>
      <c r="EX28" s="177" t="str">
        <f t="shared" si="75"/>
        <v/>
      </c>
      <c r="EY28" s="177" t="str">
        <f t="shared" si="75"/>
        <v/>
      </c>
      <c r="EZ28" s="177" t="str">
        <f t="shared" si="75"/>
        <v/>
      </c>
      <c r="FA28" s="177" t="str">
        <f t="shared" si="75"/>
        <v/>
      </c>
      <c r="FB28" s="177" t="str">
        <f t="shared" si="75"/>
        <v/>
      </c>
      <c r="FC28" s="177" t="str">
        <f t="shared" si="75"/>
        <v/>
      </c>
      <c r="FD28" s="177" t="str">
        <f t="shared" si="75"/>
        <v/>
      </c>
      <c r="FE28" s="177" t="str">
        <f t="shared" si="75"/>
        <v/>
      </c>
      <c r="FF28" s="177" t="str">
        <f t="shared" si="75"/>
        <v/>
      </c>
      <c r="FG28" s="177" t="str">
        <f t="shared" si="75"/>
        <v/>
      </c>
      <c r="FH28" s="177" t="str">
        <f t="shared" si="68"/>
        <v/>
      </c>
      <c r="FI28" s="177" t="str">
        <f t="shared" si="68"/>
        <v/>
      </c>
      <c r="FJ28" s="177" t="str">
        <f t="shared" si="68"/>
        <v/>
      </c>
      <c r="FK28" s="177" t="str">
        <f t="shared" si="68"/>
        <v/>
      </c>
      <c r="FL28" s="177" t="str">
        <f t="shared" si="68"/>
        <v/>
      </c>
      <c r="FM28" s="177" t="str">
        <f t="shared" si="68"/>
        <v/>
      </c>
      <c r="FN28" s="177" t="str">
        <f t="shared" si="68"/>
        <v/>
      </c>
      <c r="FO28" s="177" t="str">
        <f t="shared" si="68"/>
        <v/>
      </c>
      <c r="FP28" s="177" t="str">
        <f t="shared" si="68"/>
        <v/>
      </c>
      <c r="FQ28" s="177" t="str">
        <f t="shared" si="68"/>
        <v/>
      </c>
      <c r="FR28" s="177" t="str">
        <f t="shared" si="68"/>
        <v/>
      </c>
      <c r="FS28" s="177" t="str">
        <f t="shared" si="68"/>
        <v/>
      </c>
      <c r="FT28" s="177" t="str">
        <f t="shared" si="68"/>
        <v/>
      </c>
      <c r="FU28" s="177" t="str">
        <f t="shared" si="76"/>
        <v/>
      </c>
      <c r="FV28" s="177" t="str">
        <f t="shared" si="76"/>
        <v/>
      </c>
      <c r="FW28" s="177" t="str">
        <f t="shared" si="76"/>
        <v/>
      </c>
      <c r="FX28" s="177" t="str">
        <f t="shared" si="76"/>
        <v/>
      </c>
      <c r="FY28" s="177" t="str">
        <f t="shared" si="76"/>
        <v/>
      </c>
      <c r="FZ28" s="177" t="str">
        <f t="shared" si="76"/>
        <v/>
      </c>
      <c r="GA28" s="177" t="str">
        <f t="shared" si="76"/>
        <v/>
      </c>
      <c r="GB28" s="177" t="str">
        <f t="shared" si="76"/>
        <v/>
      </c>
      <c r="GC28" s="177" t="str">
        <f t="shared" si="76"/>
        <v/>
      </c>
      <c r="GD28" s="177" t="str">
        <f t="shared" si="76"/>
        <v/>
      </c>
      <c r="GE28" s="177" t="str">
        <f t="shared" si="76"/>
        <v/>
      </c>
      <c r="GF28" s="177" t="str">
        <f t="shared" si="76"/>
        <v/>
      </c>
      <c r="GG28" s="177" t="str">
        <f t="shared" si="76"/>
        <v/>
      </c>
      <c r="GH28" s="177" t="str">
        <f t="shared" si="76"/>
        <v/>
      </c>
      <c r="GI28" s="177" t="str">
        <f t="shared" si="76"/>
        <v/>
      </c>
      <c r="GJ28" s="177" t="str">
        <f t="shared" si="76"/>
        <v/>
      </c>
      <c r="GK28" s="177" t="str">
        <f t="shared" si="69"/>
        <v/>
      </c>
      <c r="GL28" s="177" t="str">
        <f t="shared" si="69"/>
        <v/>
      </c>
      <c r="GM28" s="177" t="str">
        <f t="shared" si="69"/>
        <v/>
      </c>
      <c r="GN28" s="177" t="str">
        <f t="shared" si="69"/>
        <v/>
      </c>
      <c r="GO28" s="177" t="str">
        <f t="shared" si="69"/>
        <v/>
      </c>
      <c r="GP28" s="177" t="str">
        <f t="shared" si="69"/>
        <v/>
      </c>
      <c r="GQ28" s="177" t="str">
        <f t="shared" si="69"/>
        <v/>
      </c>
      <c r="GR28" s="177" t="str">
        <f t="shared" si="69"/>
        <v/>
      </c>
      <c r="GS28" s="177" t="str">
        <f t="shared" si="69"/>
        <v/>
      </c>
      <c r="GT28" s="177" t="str">
        <f t="shared" si="69"/>
        <v/>
      </c>
      <c r="GU28" s="177" t="str">
        <f t="shared" si="69"/>
        <v/>
      </c>
      <c r="GV28" s="177" t="str">
        <f t="shared" si="69"/>
        <v/>
      </c>
      <c r="GW28" s="177" t="str">
        <f t="shared" si="69"/>
        <v/>
      </c>
      <c r="GX28" s="177" t="str">
        <f t="shared" si="69"/>
        <v/>
      </c>
      <c r="GY28" s="177" t="str">
        <f t="shared" si="69"/>
        <v/>
      </c>
      <c r="GZ28" s="177" t="str">
        <f t="shared" si="69"/>
        <v/>
      </c>
      <c r="HA28" s="177" t="str">
        <f t="shared" si="77"/>
        <v/>
      </c>
      <c r="HB28" s="177" t="str">
        <f t="shared" si="77"/>
        <v/>
      </c>
      <c r="HC28" s="177" t="str">
        <f t="shared" si="77"/>
        <v/>
      </c>
      <c r="HD28" s="177" t="str">
        <f t="shared" si="77"/>
        <v/>
      </c>
      <c r="HE28" s="177" t="str">
        <f t="shared" si="77"/>
        <v/>
      </c>
      <c r="HF28" s="177" t="str">
        <f t="shared" si="77"/>
        <v/>
      </c>
      <c r="HG28" s="177" t="str">
        <f t="shared" si="77"/>
        <v/>
      </c>
      <c r="HH28" s="177" t="str">
        <f t="shared" si="77"/>
        <v/>
      </c>
      <c r="HI28" s="177" t="str">
        <f t="shared" si="77"/>
        <v/>
      </c>
      <c r="HJ28" s="177" t="str">
        <f t="shared" si="77"/>
        <v/>
      </c>
      <c r="HK28" s="177" t="str">
        <f t="shared" si="77"/>
        <v/>
      </c>
      <c r="HL28" s="177" t="str">
        <f t="shared" si="77"/>
        <v/>
      </c>
      <c r="HM28" s="177" t="str">
        <f t="shared" si="77"/>
        <v/>
      </c>
      <c r="HN28" s="177" t="str">
        <f t="shared" si="77"/>
        <v/>
      </c>
      <c r="HO28" s="177" t="str">
        <f t="shared" si="77"/>
        <v/>
      </c>
      <c r="HP28" s="177" t="str">
        <f t="shared" si="77"/>
        <v/>
      </c>
      <c r="HQ28" s="177" t="str">
        <f t="shared" si="70"/>
        <v/>
      </c>
      <c r="HR28" s="177" t="str">
        <f t="shared" si="70"/>
        <v/>
      </c>
      <c r="HS28" s="177" t="str">
        <f t="shared" si="70"/>
        <v/>
      </c>
      <c r="HT28" s="177" t="str">
        <f t="shared" si="70"/>
        <v/>
      </c>
      <c r="HU28" s="177" t="str">
        <f t="shared" si="70"/>
        <v/>
      </c>
      <c r="HV28" s="177" t="str">
        <f t="shared" si="70"/>
        <v/>
      </c>
      <c r="HW28" s="177" t="str">
        <f t="shared" si="70"/>
        <v/>
      </c>
      <c r="HX28" s="177" t="str">
        <f t="shared" si="70"/>
        <v/>
      </c>
      <c r="HY28" s="177" t="str">
        <f t="shared" si="70"/>
        <v/>
      </c>
      <c r="HZ28" s="177" t="str">
        <f t="shared" si="70"/>
        <v/>
      </c>
      <c r="IA28" s="192" t="str">
        <f t="shared" si="21"/>
        <v/>
      </c>
      <c r="IB28" s="193" t="e">
        <f t="shared" si="10"/>
        <v>#N/A</v>
      </c>
      <c r="IC28" s="193" t="e">
        <f t="shared" si="47"/>
        <v>#N/A</v>
      </c>
      <c r="ID28" s="193" t="e">
        <f t="shared" si="47"/>
        <v>#N/A</v>
      </c>
      <c r="IE28" s="193" t="e">
        <f t="shared" si="47"/>
        <v>#N/A</v>
      </c>
      <c r="IF28" s="193" t="e">
        <f t="shared" si="54"/>
        <v>#N/A</v>
      </c>
      <c r="IG28" s="193" t="e">
        <f t="shared" si="54"/>
        <v>#N/A</v>
      </c>
      <c r="IH28" s="193" t="e">
        <f t="shared" si="54"/>
        <v>#N/A</v>
      </c>
      <c r="II28" s="193" t="e">
        <f t="shared" si="54"/>
        <v>#N/A</v>
      </c>
      <c r="IJ28" s="193" t="e">
        <f t="shared" si="54"/>
        <v>#N/A</v>
      </c>
      <c r="IK28" s="193" t="e">
        <f t="shared" si="54"/>
        <v>#N/A</v>
      </c>
      <c r="IL28" s="193" t="e">
        <f t="shared" si="54"/>
        <v>#N/A</v>
      </c>
      <c r="IM28" s="193" t="e">
        <f t="shared" si="54"/>
        <v>#N/A</v>
      </c>
      <c r="IN28" s="193" t="e">
        <f t="shared" si="54"/>
        <v>#N/A</v>
      </c>
      <c r="IO28" s="193" t="e">
        <f t="shared" si="54"/>
        <v>#N/A</v>
      </c>
      <c r="IP28" s="193" t="e">
        <f t="shared" si="54"/>
        <v>#N/A</v>
      </c>
      <c r="IQ28" s="193" t="e">
        <f t="shared" si="54"/>
        <v>#N/A</v>
      </c>
      <c r="IR28" s="193" t="e">
        <f t="shared" si="54"/>
        <v>#N/A</v>
      </c>
      <c r="IS28" s="193" t="e">
        <f t="shared" si="54"/>
        <v>#N/A</v>
      </c>
      <c r="IT28" s="193" t="e">
        <f t="shared" si="54"/>
        <v>#N/A</v>
      </c>
      <c r="IU28" s="193" t="e">
        <f t="shared" si="62"/>
        <v>#N/A</v>
      </c>
      <c r="IV28" s="193" t="e">
        <f t="shared" si="62"/>
        <v>#N/A</v>
      </c>
      <c r="IW28" s="193" t="e">
        <f t="shared" si="62"/>
        <v>#N/A</v>
      </c>
      <c r="IX28" s="193" t="e">
        <f t="shared" si="62"/>
        <v>#N/A</v>
      </c>
      <c r="IY28" s="193" t="e">
        <f t="shared" si="62"/>
        <v>#N/A</v>
      </c>
      <c r="IZ28" s="193" t="e">
        <f t="shared" si="62"/>
        <v>#N/A</v>
      </c>
      <c r="JA28" s="193" t="e">
        <f t="shared" si="62"/>
        <v>#N/A</v>
      </c>
      <c r="JB28" s="193" t="e">
        <f t="shared" si="62"/>
        <v>#N/A</v>
      </c>
      <c r="JC28" s="193" t="e">
        <f t="shared" si="62"/>
        <v>#N/A</v>
      </c>
      <c r="JD28" s="193" t="e">
        <f t="shared" si="62"/>
        <v>#N/A</v>
      </c>
      <c r="JE28" s="193" t="e">
        <f t="shared" si="62"/>
        <v>#N/A</v>
      </c>
      <c r="JF28" s="193" t="e">
        <f t="shared" si="62"/>
        <v>#N/A</v>
      </c>
      <c r="JG28" s="193" t="e">
        <f t="shared" si="62"/>
        <v>#N/A</v>
      </c>
      <c r="JH28" s="193" t="e">
        <f t="shared" si="62"/>
        <v>#N/A</v>
      </c>
      <c r="JI28" s="193" t="e">
        <f t="shared" si="62"/>
        <v>#N/A</v>
      </c>
      <c r="JJ28" s="193" t="e">
        <f t="shared" si="62"/>
        <v>#N/A</v>
      </c>
      <c r="JK28" s="193" t="e">
        <f t="shared" si="62"/>
        <v>#N/A</v>
      </c>
      <c r="JL28" s="193" t="e">
        <f t="shared" si="62"/>
        <v>#N/A</v>
      </c>
      <c r="JM28" s="193" t="e">
        <f t="shared" si="62"/>
        <v>#N/A</v>
      </c>
      <c r="JN28" s="193" t="e">
        <f t="shared" si="62"/>
        <v>#N/A</v>
      </c>
      <c r="JO28" s="193" t="e">
        <f t="shared" si="62"/>
        <v>#N/A</v>
      </c>
      <c r="JP28" s="193" t="e">
        <f t="shared" si="62"/>
        <v>#N/A</v>
      </c>
      <c r="JQ28" s="193" t="e">
        <f t="shared" si="62"/>
        <v>#N/A</v>
      </c>
      <c r="JR28" s="193" t="e">
        <f t="shared" si="62"/>
        <v>#N/A</v>
      </c>
      <c r="JS28" s="193" t="e">
        <f t="shared" si="62"/>
        <v>#N/A</v>
      </c>
      <c r="JT28" s="193" t="e">
        <f t="shared" si="62"/>
        <v>#N/A</v>
      </c>
      <c r="JU28" s="193" t="e">
        <f t="shared" si="62"/>
        <v>#N/A</v>
      </c>
      <c r="JV28" s="193" t="e">
        <f t="shared" si="62"/>
        <v>#N/A</v>
      </c>
      <c r="JW28" s="193" t="e">
        <f t="shared" si="62"/>
        <v>#N/A</v>
      </c>
      <c r="JX28" s="193" t="e">
        <f t="shared" si="62"/>
        <v>#N/A</v>
      </c>
      <c r="JY28" s="193" t="e">
        <f t="shared" si="59"/>
        <v>#N/A</v>
      </c>
      <c r="JZ28" s="193" t="e">
        <f t="shared" si="59"/>
        <v>#N/A</v>
      </c>
      <c r="KA28" s="193" t="e">
        <f t="shared" si="59"/>
        <v>#N/A</v>
      </c>
      <c r="KB28" s="193" t="e">
        <f t="shared" si="59"/>
        <v>#N/A</v>
      </c>
      <c r="KC28" s="193" t="e">
        <f t="shared" si="59"/>
        <v>#N/A</v>
      </c>
      <c r="KD28" s="193" t="e">
        <f t="shared" si="59"/>
        <v>#N/A</v>
      </c>
      <c r="KE28" s="193" t="e">
        <f t="shared" si="59"/>
        <v>#N/A</v>
      </c>
      <c r="KF28" s="193" t="e">
        <f t="shared" si="59"/>
        <v>#N/A</v>
      </c>
      <c r="KG28" s="193" t="e">
        <f t="shared" si="59"/>
        <v>#N/A</v>
      </c>
      <c r="KH28" s="193" t="e">
        <f t="shared" si="59"/>
        <v>#N/A</v>
      </c>
      <c r="KI28" s="193" t="e">
        <f t="shared" si="59"/>
        <v>#N/A</v>
      </c>
      <c r="KJ28" s="193" t="e">
        <f t="shared" si="59"/>
        <v>#N/A</v>
      </c>
      <c r="KK28" s="193" t="e">
        <f t="shared" si="59"/>
        <v>#N/A</v>
      </c>
      <c r="KL28" s="193" t="e">
        <f t="shared" si="59"/>
        <v>#N/A</v>
      </c>
      <c r="KM28" s="193" t="e">
        <f t="shared" si="59"/>
        <v>#N/A</v>
      </c>
      <c r="KN28" s="193" t="e">
        <f t="shared" si="24"/>
        <v>#N/A</v>
      </c>
      <c r="KO28" s="193" t="e">
        <f t="shared" si="48"/>
        <v>#N/A</v>
      </c>
      <c r="KP28" s="193" t="e">
        <f t="shared" si="48"/>
        <v>#N/A</v>
      </c>
      <c r="KQ28" s="193" t="e">
        <f t="shared" si="48"/>
        <v>#N/A</v>
      </c>
      <c r="KR28" s="193" t="e">
        <f t="shared" si="55"/>
        <v>#N/A</v>
      </c>
      <c r="KS28" s="193" t="e">
        <f t="shared" si="55"/>
        <v>#N/A</v>
      </c>
      <c r="KT28" s="193" t="e">
        <f t="shared" si="55"/>
        <v>#N/A</v>
      </c>
      <c r="KU28" s="193" t="e">
        <f t="shared" si="55"/>
        <v>#N/A</v>
      </c>
      <c r="KV28" s="193" t="e">
        <f t="shared" si="55"/>
        <v>#N/A</v>
      </c>
      <c r="KW28" s="193" t="e">
        <f t="shared" si="55"/>
        <v>#N/A</v>
      </c>
      <c r="KX28" s="193" t="e">
        <f t="shared" si="55"/>
        <v>#N/A</v>
      </c>
      <c r="KY28" s="193" t="e">
        <f t="shared" si="55"/>
        <v>#N/A</v>
      </c>
      <c r="KZ28" s="193" t="e">
        <f t="shared" si="55"/>
        <v>#N/A</v>
      </c>
      <c r="LA28" s="193" t="e">
        <f t="shared" si="55"/>
        <v>#N/A</v>
      </c>
      <c r="LB28" s="193" t="e">
        <f t="shared" si="55"/>
        <v>#N/A</v>
      </c>
      <c r="LC28" s="193" t="e">
        <f t="shared" si="55"/>
        <v>#N/A</v>
      </c>
      <c r="LD28" s="193" t="e">
        <f t="shared" si="55"/>
        <v>#N/A</v>
      </c>
      <c r="LE28" s="193" t="e">
        <f t="shared" si="55"/>
        <v>#N/A</v>
      </c>
      <c r="LF28" s="193" t="e">
        <f t="shared" si="55"/>
        <v>#N/A</v>
      </c>
      <c r="LG28" s="193" t="e">
        <f t="shared" si="63"/>
        <v>#N/A</v>
      </c>
      <c r="LH28" s="193" t="e">
        <f t="shared" si="63"/>
        <v>#N/A</v>
      </c>
      <c r="LI28" s="193" t="e">
        <f t="shared" si="63"/>
        <v>#N/A</v>
      </c>
      <c r="LJ28" s="193" t="e">
        <f t="shared" si="63"/>
        <v>#N/A</v>
      </c>
      <c r="LK28" s="193" t="e">
        <f t="shared" si="63"/>
        <v>#N/A</v>
      </c>
      <c r="LL28" s="193" t="e">
        <f t="shared" si="63"/>
        <v>#N/A</v>
      </c>
      <c r="LM28" s="193" t="e">
        <f t="shared" si="63"/>
        <v>#N/A</v>
      </c>
      <c r="LN28" s="193" t="e">
        <f t="shared" si="63"/>
        <v>#N/A</v>
      </c>
      <c r="LO28" s="193" t="e">
        <f t="shared" si="63"/>
        <v>#N/A</v>
      </c>
      <c r="LP28" s="193" t="e">
        <f t="shared" si="63"/>
        <v>#N/A</v>
      </c>
      <c r="LQ28" s="193" t="e">
        <f t="shared" si="63"/>
        <v>#N/A</v>
      </c>
      <c r="LR28" s="193" t="e">
        <f t="shared" si="63"/>
        <v>#N/A</v>
      </c>
      <c r="LS28" s="193" t="e">
        <f t="shared" si="63"/>
        <v>#N/A</v>
      </c>
      <c r="LT28" s="193" t="e">
        <f t="shared" si="63"/>
        <v>#N/A</v>
      </c>
      <c r="LU28" s="193" t="e">
        <f t="shared" si="63"/>
        <v>#N/A</v>
      </c>
      <c r="LV28" s="193" t="e">
        <f t="shared" si="63"/>
        <v>#N/A</v>
      </c>
      <c r="LW28" s="193" t="e">
        <f t="shared" si="63"/>
        <v>#N/A</v>
      </c>
      <c r="LX28" s="193" t="e">
        <f t="shared" si="63"/>
        <v>#N/A</v>
      </c>
      <c r="LY28" s="193" t="e">
        <f t="shared" si="63"/>
        <v>#N/A</v>
      </c>
      <c r="LZ28" s="193" t="e">
        <f t="shared" si="63"/>
        <v>#N/A</v>
      </c>
      <c r="MA28" s="193" t="e">
        <f t="shared" si="63"/>
        <v>#N/A</v>
      </c>
      <c r="MB28" s="193" t="e">
        <f t="shared" si="63"/>
        <v>#N/A</v>
      </c>
      <c r="MC28" s="193" t="e">
        <f t="shared" si="63"/>
        <v>#N/A</v>
      </c>
      <c r="MD28" s="193" t="e">
        <f t="shared" si="63"/>
        <v>#N/A</v>
      </c>
      <c r="ME28" s="193" t="e">
        <f t="shared" si="63"/>
        <v>#N/A</v>
      </c>
      <c r="MF28" s="193" t="e">
        <f t="shared" si="63"/>
        <v>#N/A</v>
      </c>
      <c r="MG28" s="193" t="e">
        <f t="shared" si="63"/>
        <v>#N/A</v>
      </c>
      <c r="MH28" s="193" t="e">
        <f t="shared" si="63"/>
        <v>#N/A</v>
      </c>
      <c r="MI28" s="193" t="e">
        <f t="shared" si="63"/>
        <v>#N/A</v>
      </c>
      <c r="MJ28" s="193" t="e">
        <f t="shared" si="63"/>
        <v>#N/A</v>
      </c>
      <c r="MK28" s="193" t="e">
        <f t="shared" si="60"/>
        <v>#N/A</v>
      </c>
      <c r="ML28" s="193" t="e">
        <f t="shared" si="60"/>
        <v>#N/A</v>
      </c>
      <c r="MM28" s="193" t="e">
        <f t="shared" si="60"/>
        <v>#N/A</v>
      </c>
      <c r="MN28" s="193" t="e">
        <f t="shared" si="60"/>
        <v>#N/A</v>
      </c>
      <c r="MO28" s="193" t="e">
        <f t="shared" si="60"/>
        <v>#N/A</v>
      </c>
      <c r="MP28" s="193" t="e">
        <f t="shared" si="60"/>
        <v>#N/A</v>
      </c>
      <c r="MQ28" s="193" t="e">
        <f t="shared" si="60"/>
        <v>#N/A</v>
      </c>
      <c r="MR28" s="193" t="e">
        <f t="shared" si="60"/>
        <v>#N/A</v>
      </c>
      <c r="MS28" s="193" t="e">
        <f t="shared" si="60"/>
        <v>#N/A</v>
      </c>
      <c r="MT28" s="193" t="e">
        <f t="shared" si="60"/>
        <v>#N/A</v>
      </c>
      <c r="MU28" s="193" t="e">
        <f t="shared" si="60"/>
        <v>#N/A</v>
      </c>
      <c r="MV28" s="193" t="e">
        <f t="shared" si="60"/>
        <v>#N/A</v>
      </c>
      <c r="MW28" s="193" t="e">
        <f t="shared" si="60"/>
        <v>#N/A</v>
      </c>
      <c r="MX28" s="193" t="e">
        <f t="shared" si="60"/>
        <v>#N/A</v>
      </c>
      <c r="MY28" s="193" t="e">
        <f t="shared" si="60"/>
        <v>#N/A</v>
      </c>
      <c r="MZ28" s="193" t="e">
        <f t="shared" si="25"/>
        <v>#N/A</v>
      </c>
      <c r="NA28" s="193" t="e">
        <f t="shared" si="49"/>
        <v>#N/A</v>
      </c>
      <c r="NB28" s="193" t="e">
        <f t="shared" si="49"/>
        <v>#N/A</v>
      </c>
      <c r="NC28" s="193" t="e">
        <f t="shared" si="49"/>
        <v>#N/A</v>
      </c>
      <c r="ND28" s="193" t="e">
        <f t="shared" si="56"/>
        <v>#N/A</v>
      </c>
      <c r="NE28" s="193" t="e">
        <f t="shared" si="56"/>
        <v>#N/A</v>
      </c>
      <c r="NF28" s="193" t="e">
        <f t="shared" si="56"/>
        <v>#N/A</v>
      </c>
      <c r="NG28" s="193" t="e">
        <f t="shared" si="56"/>
        <v>#N/A</v>
      </c>
      <c r="NH28" s="193" t="e">
        <f t="shared" si="56"/>
        <v>#N/A</v>
      </c>
      <c r="NI28" s="193" t="e">
        <f t="shared" si="56"/>
        <v>#N/A</v>
      </c>
      <c r="NJ28" s="193" t="e">
        <f t="shared" si="56"/>
        <v>#N/A</v>
      </c>
      <c r="NK28" s="193" t="e">
        <f t="shared" si="56"/>
        <v>#N/A</v>
      </c>
      <c r="NL28" s="193" t="e">
        <f t="shared" si="56"/>
        <v>#N/A</v>
      </c>
      <c r="NM28" s="193" t="e">
        <f t="shared" si="56"/>
        <v>#N/A</v>
      </c>
      <c r="NN28" s="193" t="e">
        <f t="shared" si="56"/>
        <v>#N/A</v>
      </c>
      <c r="NO28" s="193" t="e">
        <f t="shared" si="56"/>
        <v>#N/A</v>
      </c>
      <c r="NP28" s="193" t="e">
        <f t="shared" si="56"/>
        <v>#N/A</v>
      </c>
      <c r="NQ28" s="193" t="e">
        <f t="shared" si="56"/>
        <v>#N/A</v>
      </c>
      <c r="NR28" s="193" t="e">
        <f t="shared" si="56"/>
        <v>#N/A</v>
      </c>
      <c r="NS28" s="193" t="e">
        <f t="shared" si="64"/>
        <v>#N/A</v>
      </c>
      <c r="NT28" s="193" t="e">
        <f t="shared" si="64"/>
        <v>#N/A</v>
      </c>
      <c r="NU28" s="193" t="e">
        <f t="shared" si="64"/>
        <v>#N/A</v>
      </c>
      <c r="NV28" s="193" t="e">
        <f t="shared" si="64"/>
        <v>#N/A</v>
      </c>
      <c r="NW28" s="193" t="e">
        <f t="shared" si="64"/>
        <v>#N/A</v>
      </c>
      <c r="NX28" s="193" t="e">
        <f t="shared" si="64"/>
        <v>#N/A</v>
      </c>
      <c r="NY28" s="193" t="e">
        <f t="shared" si="64"/>
        <v>#N/A</v>
      </c>
      <c r="NZ28" s="193" t="e">
        <f t="shared" si="64"/>
        <v>#N/A</v>
      </c>
      <c r="OA28" s="193" t="e">
        <f t="shared" si="64"/>
        <v>#N/A</v>
      </c>
      <c r="OB28" s="193" t="e">
        <f t="shared" si="64"/>
        <v>#N/A</v>
      </c>
      <c r="OC28" s="193" t="e">
        <f t="shared" si="64"/>
        <v>#N/A</v>
      </c>
      <c r="OD28" s="193" t="e">
        <f t="shared" si="64"/>
        <v>#N/A</v>
      </c>
      <c r="OE28" s="193" t="e">
        <f t="shared" si="64"/>
        <v>#N/A</v>
      </c>
      <c r="OF28" s="193" t="e">
        <f t="shared" si="64"/>
        <v>#N/A</v>
      </c>
      <c r="OG28" s="193" t="e">
        <f t="shared" si="64"/>
        <v>#N/A</v>
      </c>
      <c r="OH28" s="193" t="e">
        <f t="shared" si="64"/>
        <v>#N/A</v>
      </c>
      <c r="OI28" s="193" t="e">
        <f t="shared" si="64"/>
        <v>#N/A</v>
      </c>
      <c r="OJ28" s="193" t="e">
        <f t="shared" si="64"/>
        <v>#N/A</v>
      </c>
      <c r="OK28" s="193" t="e">
        <f t="shared" si="64"/>
        <v>#N/A</v>
      </c>
      <c r="OL28" s="193" t="e">
        <f t="shared" si="64"/>
        <v>#N/A</v>
      </c>
      <c r="OM28" s="193" t="e">
        <f t="shared" si="64"/>
        <v>#N/A</v>
      </c>
      <c r="ON28" s="193" t="e">
        <f t="shared" si="64"/>
        <v>#N/A</v>
      </c>
      <c r="OO28" s="193" t="e">
        <f t="shared" si="64"/>
        <v>#N/A</v>
      </c>
      <c r="OP28" s="193" t="e">
        <f t="shared" si="64"/>
        <v>#N/A</v>
      </c>
      <c r="OQ28" s="193" t="e">
        <f t="shared" si="64"/>
        <v>#N/A</v>
      </c>
      <c r="OR28" s="193" t="e">
        <f t="shared" si="64"/>
        <v>#N/A</v>
      </c>
      <c r="OS28" s="193" t="e">
        <f t="shared" si="64"/>
        <v>#N/A</v>
      </c>
      <c r="OT28" s="193" t="e">
        <f t="shared" si="64"/>
        <v>#N/A</v>
      </c>
      <c r="OU28" s="193" t="e">
        <f t="shared" si="64"/>
        <v>#N/A</v>
      </c>
      <c r="OV28" s="193" t="e">
        <f t="shared" si="64"/>
        <v>#N/A</v>
      </c>
      <c r="OW28" s="193" t="e">
        <f t="shared" si="61"/>
        <v>#N/A</v>
      </c>
      <c r="OX28" s="193" t="e">
        <f t="shared" si="61"/>
        <v>#N/A</v>
      </c>
      <c r="OY28" s="193" t="e">
        <f t="shared" si="61"/>
        <v>#N/A</v>
      </c>
      <c r="OZ28" s="193" t="e">
        <f t="shared" si="61"/>
        <v>#N/A</v>
      </c>
      <c r="PA28" s="193" t="e">
        <f t="shared" si="61"/>
        <v>#N/A</v>
      </c>
      <c r="PB28" s="193" t="e">
        <f t="shared" si="61"/>
        <v>#N/A</v>
      </c>
      <c r="PC28" s="193" t="e">
        <f t="shared" si="61"/>
        <v>#N/A</v>
      </c>
      <c r="PD28" s="193" t="e">
        <f t="shared" si="61"/>
        <v>#N/A</v>
      </c>
      <c r="PE28" s="193" t="e">
        <f t="shared" si="61"/>
        <v>#N/A</v>
      </c>
      <c r="PF28" s="193" t="e">
        <f t="shared" si="61"/>
        <v>#N/A</v>
      </c>
      <c r="PG28" s="193" t="e">
        <f t="shared" si="61"/>
        <v>#N/A</v>
      </c>
      <c r="PH28" s="193" t="e">
        <f t="shared" si="61"/>
        <v>#N/A</v>
      </c>
      <c r="PI28" s="193" t="e">
        <f t="shared" si="61"/>
        <v>#N/A</v>
      </c>
      <c r="PJ28" s="193" t="e">
        <f t="shared" si="61"/>
        <v>#N/A</v>
      </c>
      <c r="PK28" s="193" t="e">
        <f t="shared" si="61"/>
        <v>#N/A</v>
      </c>
      <c r="PL28" s="193" t="e">
        <f t="shared" si="26"/>
        <v>#N/A</v>
      </c>
      <c r="PM28" s="193" t="e">
        <f t="shared" si="57"/>
        <v>#N/A</v>
      </c>
      <c r="PN28" s="193" t="e">
        <f t="shared" si="57"/>
        <v>#N/A</v>
      </c>
      <c r="PO28" s="193" t="e">
        <f t="shared" si="57"/>
        <v>#N/A</v>
      </c>
      <c r="PP28" s="193" t="e">
        <f t="shared" si="57"/>
        <v>#N/A</v>
      </c>
      <c r="PQ28" s="193" t="e">
        <f t="shared" si="57"/>
        <v>#N/A</v>
      </c>
      <c r="PR28" s="193" t="e">
        <f t="shared" si="57"/>
        <v>#N/A</v>
      </c>
      <c r="PS28" s="193" t="e">
        <f t="shared" si="57"/>
        <v>#N/A</v>
      </c>
      <c r="PT28" s="193" t="e">
        <f t="shared" si="57"/>
        <v>#N/A</v>
      </c>
    </row>
    <row r="29" spans="1:436" hidden="1" x14ac:dyDescent="0.45">
      <c r="A29" s="20">
        <v>26</v>
      </c>
      <c r="B29" s="115"/>
      <c r="C29" s="115"/>
      <c r="D29" s="115"/>
      <c r="E29" s="110" t="str">
        <f t="shared" si="15"/>
        <v/>
      </c>
      <c r="F29" s="21" t="str">
        <f t="shared" si="16"/>
        <v/>
      </c>
      <c r="G29" s="22" t="str">
        <f t="shared" si="17"/>
        <v/>
      </c>
      <c r="H29" s="23" t="str">
        <f>IF(F29="","",IF(OR($F29&lt;Skew!$B$3,$F29=Skew!$B$3),IF($F29&gt;Skew!$C$3,Skew!$A$3,IF($F29&gt;Skew!$C$4,Skew!$A$4,IF($F29&gt;Skew!$C$5,Skew!$A$5,IF($F29&gt;Skew!$C$6,Skew!$A$6,IF($F29&gt;Skew!$C$7,Skew!$A$7,IF($F29&gt;Skew!$C$8,Skew!$A$8,IF($F29&gt;Skew!$C$9,Skew!$A$9,IF($F29&gt;Skew!$C$10,Skew!$A$10,IF($F29&gt;Skew!$C$11,Skew!$A$11,IF($F29&gt;Skew!$C$12,Skew!$A$12,IF($F29&gt;Skew!$C$13,Skew!$A$13,IF($F29&gt;Skew!$C$14,Skew!$A$14,IF($F29&gt;Skew!$C$15,Skew!$A$15,IF($F29&gt;Skew!$C$16,Skew!$A$16,Skew!$A$17)
)))))))))))))))</f>
        <v/>
      </c>
      <c r="I29" s="22" t="str">
        <f>IF(F29="","",MATCH(H29,Skew!$A$3:$A$17,0))</f>
        <v/>
      </c>
      <c r="J29" s="22" t="str">
        <f t="shared" si="0"/>
        <v/>
      </c>
      <c r="K29" s="24"/>
      <c r="L29" s="22" t="str">
        <f>IF(OR(F29="",K29=""),"",MATCH(K29,Confidence!$A$3:$A$12,0))</f>
        <v/>
      </c>
      <c r="M29" s="25" t="str">
        <f t="shared" si="1"/>
        <v/>
      </c>
      <c r="N29" s="25" t="str">
        <f t="shared" si="2"/>
        <v/>
      </c>
      <c r="O29" s="22"/>
      <c r="P29" s="102" t="str">
        <f t="shared" si="3"/>
        <v/>
      </c>
      <c r="Q29" s="102" t="str">
        <f t="shared" si="4"/>
        <v/>
      </c>
      <c r="R29" s="37" t="str">
        <f t="shared" si="5"/>
        <v/>
      </c>
      <c r="S29" s="115"/>
      <c r="T29" s="204" t="str">
        <f>IF(AND(B29&gt;0,C29&gt;0,D29&gt;0,M29&gt;0,N29&gt;0,S29&gt;0,NOT(K29="")),ABS(VLOOKUP($S$1,VLookups!$A$30:$B$31,2,FALSE)-_xlfn.BETA.DIST(S29,IF(G29="L",N29,M29),IF(G29="L",M29,N29),TRUE,B29,D29)),"")</f>
        <v/>
      </c>
      <c r="U29" s="112" t="str">
        <f>IF(OR($M29="",$N29=""),"",_xlfn.BETA.INV(ABS(VLOOKUP($S$1,VLookups!$A$30:$B$31,2,FALSE)-U$3),IF($G29="L",$N29,$M29),IF($G29="L",$M29,$N29),$B29,$D29))</f>
        <v/>
      </c>
      <c r="V29" s="113" t="str">
        <f>IF(OR($M29="",$N29=""),"",_xlfn.BETA.INV(ABS(VLOOKUP($S$1,VLookups!$A$30:$B$31,2,FALSE)-V$3),IF($G29="L",$N29,$M29),IF($G29="L",$M29,$N29),$B29,$D29))</f>
        <v/>
      </c>
      <c r="W29" s="112" t="str">
        <f>IF(OR($M29="",$N29=""),"",_xlfn.BETA.INV(ABS(VLOOKUP($S$1,VLookups!$A$30:$B$31,2,FALSE)-W$3),IF($G29="L",$N29,$M29),IF($G29="L",$M29,$N29),$B29,$D29))</f>
        <v/>
      </c>
      <c r="X29" s="113" t="str">
        <f>IF(OR($M29="",$N29=""),"",_xlfn.BETA.INV(ABS(VLOOKUP($S$1,VLookups!$A$30:$B$31,2,FALSE)-X$3),IF($G29="L",$N29,$M29),IF($G29="L",$M29,$N29),$B29,$D29))</f>
        <v/>
      </c>
      <c r="Y29" s="112" t="str">
        <f>IF(OR($M29="",$N29=""),"",_xlfn.BETA.INV(ABS(VLOOKUP($S$1,VLookups!$A$30:$B$31,2,FALSE)-Y$3),IF($G29="L",$N29,$M29),IF($G29="L",$M29,$N29),$B29,$D29))</f>
        <v/>
      </c>
      <c r="Z29" s="113" t="str">
        <f>IF(OR($M29="",$N29=""),"",_xlfn.BETA.INV(ABS(VLOOKUP($S$1,VLookups!$A$30:$B$31,2,FALSE)-Z$3),IF($G29="L",$N29,$M29),IF($G29="L",$M29,$N29),$B29,$D29))</f>
        <v/>
      </c>
      <c r="AA29" s="112" t="str">
        <f>IF(OR($M29="",$N29=""),"",_xlfn.BETA.INV(ABS(VLOOKUP($S$1,VLookups!$A$30:$B$31,2,FALSE)-AA$3),IF($G29="L",$N29,$M29),IF($G29="L",$M29,$N29),$B29,$D29))</f>
        <v/>
      </c>
      <c r="AB29" s="113" t="str">
        <f>IF(OR($M29="",$N29=""),"",_xlfn.BETA.INV(ABS(VLOOKUP($S$1,VLookups!$A$30:$B$31,2,FALSE)-AB$3),IF($G29="L",$N29,$M29),IF($G29="L",$M29,$N29),$B29,$D29))</f>
        <v/>
      </c>
      <c r="AC29" s="112" t="str">
        <f>IF(OR($M29="",$N29=""),"",_xlfn.BETA.INV(ABS(VLOOKUP($S$1,VLookups!$A$30:$B$31,2,FALSE)-AC$3),IF($G29="L",$N29,$M29),IF($G29="L",$M29,$N29),$B29,$D29))</f>
        <v/>
      </c>
      <c r="AD29" s="113" t="str">
        <f>IF(OR($M29="",$N29=""),"",_xlfn.BETA.INV(ABS(VLOOKUP($S$1,VLookups!$A$30:$B$31,2,FALSE)-AD$3),IF($G29="L",$N29,$M29),IF($G29="L",$M29,$N29),$B29,$D29))</f>
        <v/>
      </c>
      <c r="AE29" s="112" t="str">
        <f>IF(OR($M29="",$N29=""),"",_xlfn.BETA.INV(ABS(VLOOKUP($S$1,VLookups!$A$30:$B$31,2,FALSE)-AE$3),IF($G29="L",$N29,$M29),IF($G29="L",$M29,$N29),$B29,$D29))</f>
        <v/>
      </c>
      <c r="AF29" s="113" t="str">
        <f>IF(OR($M29="",$N29=""),"",_xlfn.BETA.INV(ABS(VLOOKUP($S$1,VLookups!$A$30:$B$31,2,FALSE)-AF$3),IF($G29="L",$N29,$M29),IF($G29="L",$M29,$N29),$B29,$D29))</f>
        <v/>
      </c>
      <c r="AG29" s="15"/>
      <c r="AH29" s="194" t="str">
        <f t="shared" si="18"/>
        <v/>
      </c>
      <c r="AI29" s="192" t="str">
        <f t="shared" si="19"/>
        <v/>
      </c>
      <c r="AJ29" s="177" t="str">
        <f t="shared" ref="AJ29:AJ32" si="80">IF(ISNONTEXT($AH29),AI29+$AH29,"")</f>
        <v/>
      </c>
      <c r="AK29" s="177" t="str">
        <f t="shared" si="71"/>
        <v/>
      </c>
      <c r="AL29" s="177" t="str">
        <f t="shared" si="71"/>
        <v/>
      </c>
      <c r="AM29" s="177" t="str">
        <f t="shared" si="71"/>
        <v/>
      </c>
      <c r="AN29" s="177" t="str">
        <f t="shared" si="71"/>
        <v/>
      </c>
      <c r="AO29" s="177" t="str">
        <f t="shared" si="71"/>
        <v/>
      </c>
      <c r="AP29" s="177" t="str">
        <f t="shared" si="71"/>
        <v/>
      </c>
      <c r="AQ29" s="177" t="str">
        <f t="shared" si="71"/>
        <v/>
      </c>
      <c r="AR29" s="177" t="str">
        <f t="shared" si="71"/>
        <v/>
      </c>
      <c r="AS29" s="177" t="str">
        <f t="shared" si="71"/>
        <v/>
      </c>
      <c r="AT29" s="177" t="str">
        <f t="shared" si="71"/>
        <v/>
      </c>
      <c r="AU29" s="177" t="str">
        <f t="shared" si="71"/>
        <v/>
      </c>
      <c r="AV29" s="177" t="str">
        <f t="shared" si="71"/>
        <v/>
      </c>
      <c r="AW29" s="177" t="str">
        <f t="shared" si="71"/>
        <v/>
      </c>
      <c r="AX29" s="177" t="str">
        <f t="shared" si="71"/>
        <v/>
      </c>
      <c r="AY29" s="177" t="str">
        <f t="shared" si="71"/>
        <v/>
      </c>
      <c r="AZ29" s="177" t="str">
        <f t="shared" si="71"/>
        <v/>
      </c>
      <c r="BA29" s="177" t="str">
        <f t="shared" si="65"/>
        <v/>
      </c>
      <c r="BB29" s="177" t="str">
        <f t="shared" si="65"/>
        <v/>
      </c>
      <c r="BC29" s="177" t="str">
        <f t="shared" si="65"/>
        <v/>
      </c>
      <c r="BD29" s="177" t="str">
        <f t="shared" si="65"/>
        <v/>
      </c>
      <c r="BE29" s="177" t="str">
        <f t="shared" si="65"/>
        <v/>
      </c>
      <c r="BF29" s="177" t="str">
        <f t="shared" si="65"/>
        <v/>
      </c>
      <c r="BG29" s="177" t="str">
        <f t="shared" si="65"/>
        <v/>
      </c>
      <c r="BH29" s="177" t="str">
        <f t="shared" si="65"/>
        <v/>
      </c>
      <c r="BI29" s="177" t="str">
        <f t="shared" si="65"/>
        <v/>
      </c>
      <c r="BJ29" s="177" t="str">
        <f t="shared" si="65"/>
        <v/>
      </c>
      <c r="BK29" s="177" t="str">
        <f t="shared" si="65"/>
        <v/>
      </c>
      <c r="BL29" s="177" t="str">
        <f t="shared" si="65"/>
        <v/>
      </c>
      <c r="BM29" s="177" t="str">
        <f t="shared" si="65"/>
        <v/>
      </c>
      <c r="BN29" s="177" t="str">
        <f t="shared" si="65"/>
        <v/>
      </c>
      <c r="BO29" s="177" t="str">
        <f t="shared" si="65"/>
        <v/>
      </c>
      <c r="BP29" s="177" t="str">
        <f t="shared" si="72"/>
        <v/>
      </c>
      <c r="BQ29" s="177" t="str">
        <f t="shared" si="72"/>
        <v/>
      </c>
      <c r="BR29" s="177" t="str">
        <f t="shared" si="72"/>
        <v/>
      </c>
      <c r="BS29" s="177" t="str">
        <f t="shared" si="72"/>
        <v/>
      </c>
      <c r="BT29" s="177" t="str">
        <f t="shared" si="72"/>
        <v/>
      </c>
      <c r="BU29" s="177" t="str">
        <f t="shared" si="72"/>
        <v/>
      </c>
      <c r="BV29" s="177" t="str">
        <f t="shared" si="72"/>
        <v/>
      </c>
      <c r="BW29" s="177" t="str">
        <f t="shared" si="72"/>
        <v/>
      </c>
      <c r="BX29" s="177" t="str">
        <f t="shared" si="72"/>
        <v/>
      </c>
      <c r="BY29" s="177" t="str">
        <f t="shared" si="72"/>
        <v/>
      </c>
      <c r="BZ29" s="177" t="str">
        <f t="shared" si="72"/>
        <v/>
      </c>
      <c r="CA29" s="177" t="str">
        <f t="shared" si="72"/>
        <v/>
      </c>
      <c r="CB29" s="177" t="str">
        <f t="shared" si="72"/>
        <v/>
      </c>
      <c r="CC29" s="177" t="str">
        <f t="shared" si="72"/>
        <v/>
      </c>
      <c r="CD29" s="177" t="str">
        <f t="shared" si="72"/>
        <v/>
      </c>
      <c r="CE29" s="177" t="str">
        <f t="shared" si="72"/>
        <v/>
      </c>
      <c r="CF29" s="177" t="str">
        <f t="shared" si="66"/>
        <v/>
      </c>
      <c r="CG29" s="177" t="str">
        <f t="shared" si="66"/>
        <v/>
      </c>
      <c r="CH29" s="177" t="str">
        <f t="shared" si="66"/>
        <v/>
      </c>
      <c r="CI29" s="177" t="str">
        <f t="shared" si="66"/>
        <v/>
      </c>
      <c r="CJ29" s="177" t="str">
        <f t="shared" si="66"/>
        <v/>
      </c>
      <c r="CK29" s="177" t="str">
        <f t="shared" si="66"/>
        <v/>
      </c>
      <c r="CL29" s="177" t="str">
        <f t="shared" si="66"/>
        <v/>
      </c>
      <c r="CM29" s="177" t="str">
        <f t="shared" si="66"/>
        <v/>
      </c>
      <c r="CN29" s="177" t="str">
        <f t="shared" si="66"/>
        <v/>
      </c>
      <c r="CO29" s="177" t="str">
        <f t="shared" si="66"/>
        <v/>
      </c>
      <c r="CP29" s="177" t="str">
        <f t="shared" si="66"/>
        <v/>
      </c>
      <c r="CQ29" s="177" t="str">
        <f t="shared" si="66"/>
        <v/>
      </c>
      <c r="CR29" s="177" t="str">
        <f t="shared" si="66"/>
        <v/>
      </c>
      <c r="CS29" s="177" t="str">
        <f t="shared" si="66"/>
        <v/>
      </c>
      <c r="CT29" s="177" t="str">
        <f t="shared" si="66"/>
        <v/>
      </c>
      <c r="CU29" s="177" t="str">
        <f t="shared" si="66"/>
        <v/>
      </c>
      <c r="CV29" s="177" t="str">
        <f t="shared" si="73"/>
        <v/>
      </c>
      <c r="CW29" s="177" t="str">
        <f t="shared" si="73"/>
        <v/>
      </c>
      <c r="CX29" s="177" t="str">
        <f t="shared" si="73"/>
        <v/>
      </c>
      <c r="CY29" s="177" t="str">
        <f t="shared" si="73"/>
        <v/>
      </c>
      <c r="CZ29" s="177" t="str">
        <f t="shared" si="73"/>
        <v/>
      </c>
      <c r="DA29" s="177" t="str">
        <f t="shared" si="73"/>
        <v/>
      </c>
      <c r="DB29" s="177" t="str">
        <f t="shared" si="73"/>
        <v/>
      </c>
      <c r="DC29" s="177" t="str">
        <f t="shared" si="73"/>
        <v/>
      </c>
      <c r="DD29" s="177" t="str">
        <f t="shared" si="73"/>
        <v/>
      </c>
      <c r="DE29" s="177" t="str">
        <f t="shared" si="73"/>
        <v/>
      </c>
      <c r="DF29" s="177" t="str">
        <f t="shared" si="73"/>
        <v/>
      </c>
      <c r="DG29" s="177" t="str">
        <f t="shared" si="73"/>
        <v/>
      </c>
      <c r="DH29" s="177" t="str">
        <f t="shared" si="73"/>
        <v/>
      </c>
      <c r="DI29" s="177" t="str">
        <f t="shared" si="73"/>
        <v/>
      </c>
      <c r="DJ29" s="177" t="str">
        <f t="shared" si="73"/>
        <v/>
      </c>
      <c r="DK29" s="177" t="str">
        <f t="shared" si="73"/>
        <v/>
      </c>
      <c r="DL29" s="177" t="str">
        <f t="shared" si="67"/>
        <v/>
      </c>
      <c r="DM29" s="177" t="str">
        <f t="shared" si="79"/>
        <v/>
      </c>
      <c r="DN29" s="177" t="str">
        <f t="shared" si="79"/>
        <v/>
      </c>
      <c r="DO29" s="177" t="str">
        <f t="shared" si="79"/>
        <v/>
      </c>
      <c r="DP29" s="177" t="str">
        <f t="shared" si="79"/>
        <v/>
      </c>
      <c r="DQ29" s="177" t="str">
        <f t="shared" si="79"/>
        <v/>
      </c>
      <c r="DR29" s="177" t="str">
        <f t="shared" si="79"/>
        <v/>
      </c>
      <c r="DS29" s="177" t="str">
        <f t="shared" si="79"/>
        <v/>
      </c>
      <c r="DT29" s="177" t="str">
        <f t="shared" si="79"/>
        <v/>
      </c>
      <c r="DU29" s="177" t="str">
        <f t="shared" si="79"/>
        <v/>
      </c>
      <c r="DV29" s="177" t="str">
        <f t="shared" si="79"/>
        <v/>
      </c>
      <c r="DW29" s="177" t="str">
        <f t="shared" si="79"/>
        <v/>
      </c>
      <c r="DX29" s="177" t="str">
        <f t="shared" si="79"/>
        <v/>
      </c>
      <c r="DY29" s="177" t="str">
        <f t="shared" si="79"/>
        <v/>
      </c>
      <c r="DZ29" s="177" t="str">
        <f t="shared" si="79"/>
        <v/>
      </c>
      <c r="EA29" s="177" t="str">
        <f t="shared" si="79"/>
        <v/>
      </c>
      <c r="EB29" s="177" t="str">
        <f t="shared" si="79"/>
        <v/>
      </c>
      <c r="EC29" s="177" t="str">
        <f t="shared" si="74"/>
        <v/>
      </c>
      <c r="ED29" s="177" t="str">
        <f t="shared" si="74"/>
        <v/>
      </c>
      <c r="EE29" s="177" t="str">
        <f t="shared" si="74"/>
        <v/>
      </c>
      <c r="EF29" s="177" t="str">
        <f t="shared" si="74"/>
        <v/>
      </c>
      <c r="EG29" s="177" t="str">
        <f t="shared" si="74"/>
        <v/>
      </c>
      <c r="EH29" s="177" t="str">
        <f t="shared" si="74"/>
        <v/>
      </c>
      <c r="EI29" s="177" t="str">
        <f t="shared" si="74"/>
        <v/>
      </c>
      <c r="EJ29" s="177" t="str">
        <f t="shared" si="74"/>
        <v/>
      </c>
      <c r="EK29" s="177" t="str">
        <f t="shared" si="74"/>
        <v/>
      </c>
      <c r="EL29" s="177" t="str">
        <f t="shared" si="74"/>
        <v/>
      </c>
      <c r="EM29" s="177" t="str">
        <f t="shared" si="74"/>
        <v/>
      </c>
      <c r="EN29" s="177" t="str">
        <f t="shared" si="74"/>
        <v/>
      </c>
      <c r="EO29" s="177" t="str">
        <f t="shared" si="74"/>
        <v/>
      </c>
      <c r="EP29" s="177" t="str">
        <f t="shared" si="74"/>
        <v/>
      </c>
      <c r="EQ29" s="177" t="str">
        <f t="shared" si="74"/>
        <v/>
      </c>
      <c r="ER29" s="177" t="str">
        <f t="shared" si="75"/>
        <v/>
      </c>
      <c r="ES29" s="177" t="str">
        <f t="shared" si="75"/>
        <v/>
      </c>
      <c r="ET29" s="177" t="str">
        <f t="shared" si="75"/>
        <v/>
      </c>
      <c r="EU29" s="177" t="str">
        <f t="shared" si="75"/>
        <v/>
      </c>
      <c r="EV29" s="177" t="str">
        <f t="shared" si="75"/>
        <v/>
      </c>
      <c r="EW29" s="177" t="str">
        <f t="shared" si="75"/>
        <v/>
      </c>
      <c r="EX29" s="177" t="str">
        <f t="shared" si="75"/>
        <v/>
      </c>
      <c r="EY29" s="177" t="str">
        <f t="shared" si="75"/>
        <v/>
      </c>
      <c r="EZ29" s="177" t="str">
        <f t="shared" si="75"/>
        <v/>
      </c>
      <c r="FA29" s="177" t="str">
        <f t="shared" si="75"/>
        <v/>
      </c>
      <c r="FB29" s="177" t="str">
        <f t="shared" si="75"/>
        <v/>
      </c>
      <c r="FC29" s="177" t="str">
        <f t="shared" si="75"/>
        <v/>
      </c>
      <c r="FD29" s="177" t="str">
        <f t="shared" si="75"/>
        <v/>
      </c>
      <c r="FE29" s="177" t="str">
        <f t="shared" si="75"/>
        <v/>
      </c>
      <c r="FF29" s="177" t="str">
        <f t="shared" si="75"/>
        <v/>
      </c>
      <c r="FG29" s="177" t="str">
        <f t="shared" si="75"/>
        <v/>
      </c>
      <c r="FH29" s="177" t="str">
        <f t="shared" si="68"/>
        <v/>
      </c>
      <c r="FI29" s="177" t="str">
        <f t="shared" si="68"/>
        <v/>
      </c>
      <c r="FJ29" s="177" t="str">
        <f t="shared" si="68"/>
        <v/>
      </c>
      <c r="FK29" s="177" t="str">
        <f t="shared" si="68"/>
        <v/>
      </c>
      <c r="FL29" s="177" t="str">
        <f t="shared" si="68"/>
        <v/>
      </c>
      <c r="FM29" s="177" t="str">
        <f t="shared" si="68"/>
        <v/>
      </c>
      <c r="FN29" s="177" t="str">
        <f t="shared" si="68"/>
        <v/>
      </c>
      <c r="FO29" s="177" t="str">
        <f t="shared" si="68"/>
        <v/>
      </c>
      <c r="FP29" s="177" t="str">
        <f t="shared" si="68"/>
        <v/>
      </c>
      <c r="FQ29" s="177" t="str">
        <f t="shared" si="68"/>
        <v/>
      </c>
      <c r="FR29" s="177" t="str">
        <f t="shared" si="68"/>
        <v/>
      </c>
      <c r="FS29" s="177" t="str">
        <f t="shared" si="68"/>
        <v/>
      </c>
      <c r="FT29" s="177" t="str">
        <f t="shared" si="68"/>
        <v/>
      </c>
      <c r="FU29" s="177" t="str">
        <f t="shared" si="76"/>
        <v/>
      </c>
      <c r="FV29" s="177" t="str">
        <f t="shared" si="76"/>
        <v/>
      </c>
      <c r="FW29" s="177" t="str">
        <f t="shared" si="76"/>
        <v/>
      </c>
      <c r="FX29" s="177" t="str">
        <f t="shared" si="76"/>
        <v/>
      </c>
      <c r="FY29" s="177" t="str">
        <f t="shared" si="76"/>
        <v/>
      </c>
      <c r="FZ29" s="177" t="str">
        <f t="shared" si="76"/>
        <v/>
      </c>
      <c r="GA29" s="177" t="str">
        <f t="shared" si="76"/>
        <v/>
      </c>
      <c r="GB29" s="177" t="str">
        <f t="shared" si="76"/>
        <v/>
      </c>
      <c r="GC29" s="177" t="str">
        <f t="shared" si="76"/>
        <v/>
      </c>
      <c r="GD29" s="177" t="str">
        <f t="shared" si="76"/>
        <v/>
      </c>
      <c r="GE29" s="177" t="str">
        <f t="shared" si="76"/>
        <v/>
      </c>
      <c r="GF29" s="177" t="str">
        <f t="shared" si="76"/>
        <v/>
      </c>
      <c r="GG29" s="177" t="str">
        <f t="shared" si="76"/>
        <v/>
      </c>
      <c r="GH29" s="177" t="str">
        <f t="shared" si="76"/>
        <v/>
      </c>
      <c r="GI29" s="177" t="str">
        <f t="shared" si="76"/>
        <v/>
      </c>
      <c r="GJ29" s="177" t="str">
        <f t="shared" si="76"/>
        <v/>
      </c>
      <c r="GK29" s="177" t="str">
        <f t="shared" si="69"/>
        <v/>
      </c>
      <c r="GL29" s="177" t="str">
        <f t="shared" si="69"/>
        <v/>
      </c>
      <c r="GM29" s="177" t="str">
        <f t="shared" si="69"/>
        <v/>
      </c>
      <c r="GN29" s="177" t="str">
        <f t="shared" si="69"/>
        <v/>
      </c>
      <c r="GO29" s="177" t="str">
        <f t="shared" si="69"/>
        <v/>
      </c>
      <c r="GP29" s="177" t="str">
        <f t="shared" si="69"/>
        <v/>
      </c>
      <c r="GQ29" s="177" t="str">
        <f t="shared" si="69"/>
        <v/>
      </c>
      <c r="GR29" s="177" t="str">
        <f t="shared" si="69"/>
        <v/>
      </c>
      <c r="GS29" s="177" t="str">
        <f t="shared" si="69"/>
        <v/>
      </c>
      <c r="GT29" s="177" t="str">
        <f t="shared" si="69"/>
        <v/>
      </c>
      <c r="GU29" s="177" t="str">
        <f t="shared" si="69"/>
        <v/>
      </c>
      <c r="GV29" s="177" t="str">
        <f t="shared" si="69"/>
        <v/>
      </c>
      <c r="GW29" s="177" t="str">
        <f t="shared" si="69"/>
        <v/>
      </c>
      <c r="GX29" s="177" t="str">
        <f t="shared" si="69"/>
        <v/>
      </c>
      <c r="GY29" s="177" t="str">
        <f t="shared" si="69"/>
        <v/>
      </c>
      <c r="GZ29" s="177" t="str">
        <f t="shared" si="69"/>
        <v/>
      </c>
      <c r="HA29" s="177" t="str">
        <f t="shared" si="77"/>
        <v/>
      </c>
      <c r="HB29" s="177" t="str">
        <f t="shared" si="77"/>
        <v/>
      </c>
      <c r="HC29" s="177" t="str">
        <f t="shared" si="77"/>
        <v/>
      </c>
      <c r="HD29" s="177" t="str">
        <f t="shared" si="77"/>
        <v/>
      </c>
      <c r="HE29" s="177" t="str">
        <f t="shared" si="77"/>
        <v/>
      </c>
      <c r="HF29" s="177" t="str">
        <f t="shared" si="77"/>
        <v/>
      </c>
      <c r="HG29" s="177" t="str">
        <f t="shared" si="77"/>
        <v/>
      </c>
      <c r="HH29" s="177" t="str">
        <f t="shared" si="77"/>
        <v/>
      </c>
      <c r="HI29" s="177" t="str">
        <f t="shared" si="77"/>
        <v/>
      </c>
      <c r="HJ29" s="177" t="str">
        <f t="shared" si="77"/>
        <v/>
      </c>
      <c r="HK29" s="177" t="str">
        <f t="shared" si="77"/>
        <v/>
      </c>
      <c r="HL29" s="177" t="str">
        <f t="shared" si="77"/>
        <v/>
      </c>
      <c r="HM29" s="177" t="str">
        <f t="shared" si="77"/>
        <v/>
      </c>
      <c r="HN29" s="177" t="str">
        <f t="shared" si="77"/>
        <v/>
      </c>
      <c r="HO29" s="177" t="str">
        <f t="shared" si="77"/>
        <v/>
      </c>
      <c r="HP29" s="177" t="str">
        <f t="shared" si="77"/>
        <v/>
      </c>
      <c r="HQ29" s="177" t="str">
        <f t="shared" si="70"/>
        <v/>
      </c>
      <c r="HR29" s="177" t="str">
        <f t="shared" si="70"/>
        <v/>
      </c>
      <c r="HS29" s="177" t="str">
        <f t="shared" si="70"/>
        <v/>
      </c>
      <c r="HT29" s="177" t="str">
        <f t="shared" si="70"/>
        <v/>
      </c>
      <c r="HU29" s="177" t="str">
        <f t="shared" si="70"/>
        <v/>
      </c>
      <c r="HV29" s="177" t="str">
        <f t="shared" si="70"/>
        <v/>
      </c>
      <c r="HW29" s="177" t="str">
        <f t="shared" si="70"/>
        <v/>
      </c>
      <c r="HX29" s="177" t="str">
        <f t="shared" si="70"/>
        <v/>
      </c>
      <c r="HY29" s="177" t="str">
        <f t="shared" si="70"/>
        <v/>
      </c>
      <c r="HZ29" s="177" t="str">
        <f t="shared" si="70"/>
        <v/>
      </c>
      <c r="IA29" s="192" t="str">
        <f t="shared" si="21"/>
        <v/>
      </c>
      <c r="IB29" s="193" t="e">
        <f t="shared" si="10"/>
        <v>#N/A</v>
      </c>
      <c r="IC29" s="193" t="e">
        <f t="shared" ref="IC29:IE44" si="81">IF(ISNONTEXT($Q29),IF($G29="R",_xlfn.BETA.DIST(AJ29,$M29,$N29,FALSE,$B29,$D29),_xlfn.BETA.DIST(AJ29,$N29,$M29,FALSE,$B29,$D29)),NA())</f>
        <v>#N/A</v>
      </c>
      <c r="ID29" s="193" t="e">
        <f t="shared" si="81"/>
        <v>#N/A</v>
      </c>
      <c r="IE29" s="193" t="e">
        <f t="shared" si="81"/>
        <v>#N/A</v>
      </c>
      <c r="IF29" s="193" t="e">
        <f t="shared" si="54"/>
        <v>#N/A</v>
      </c>
      <c r="IG29" s="193" t="e">
        <f t="shared" si="54"/>
        <v>#N/A</v>
      </c>
      <c r="IH29" s="193" t="e">
        <f t="shared" si="54"/>
        <v>#N/A</v>
      </c>
      <c r="II29" s="193" t="e">
        <f t="shared" si="54"/>
        <v>#N/A</v>
      </c>
      <c r="IJ29" s="193" t="e">
        <f t="shared" si="54"/>
        <v>#N/A</v>
      </c>
      <c r="IK29" s="193" t="e">
        <f t="shared" si="54"/>
        <v>#N/A</v>
      </c>
      <c r="IL29" s="193" t="e">
        <f t="shared" si="54"/>
        <v>#N/A</v>
      </c>
      <c r="IM29" s="193" t="e">
        <f t="shared" si="54"/>
        <v>#N/A</v>
      </c>
      <c r="IN29" s="193" t="e">
        <f t="shared" si="54"/>
        <v>#N/A</v>
      </c>
      <c r="IO29" s="193" t="e">
        <f t="shared" si="54"/>
        <v>#N/A</v>
      </c>
      <c r="IP29" s="193" t="e">
        <f t="shared" si="54"/>
        <v>#N/A</v>
      </c>
      <c r="IQ29" s="193" t="e">
        <f t="shared" si="54"/>
        <v>#N/A</v>
      </c>
      <c r="IR29" s="193" t="e">
        <f t="shared" si="54"/>
        <v>#N/A</v>
      </c>
      <c r="IS29" s="193" t="e">
        <f t="shared" si="54"/>
        <v>#N/A</v>
      </c>
      <c r="IT29" s="193" t="e">
        <f t="shared" si="54"/>
        <v>#N/A</v>
      </c>
      <c r="IU29" s="193" t="e">
        <f t="shared" si="62"/>
        <v>#N/A</v>
      </c>
      <c r="IV29" s="193" t="e">
        <f t="shared" si="62"/>
        <v>#N/A</v>
      </c>
      <c r="IW29" s="193" t="e">
        <f t="shared" si="62"/>
        <v>#N/A</v>
      </c>
      <c r="IX29" s="193" t="e">
        <f t="shared" si="62"/>
        <v>#N/A</v>
      </c>
      <c r="IY29" s="193" t="e">
        <f t="shared" si="62"/>
        <v>#N/A</v>
      </c>
      <c r="IZ29" s="193" t="e">
        <f t="shared" si="62"/>
        <v>#N/A</v>
      </c>
      <c r="JA29" s="193" t="e">
        <f t="shared" si="62"/>
        <v>#N/A</v>
      </c>
      <c r="JB29" s="193" t="e">
        <f t="shared" si="62"/>
        <v>#N/A</v>
      </c>
      <c r="JC29" s="193" t="e">
        <f t="shared" si="62"/>
        <v>#N/A</v>
      </c>
      <c r="JD29" s="193" t="e">
        <f t="shared" si="62"/>
        <v>#N/A</v>
      </c>
      <c r="JE29" s="193" t="e">
        <f t="shared" si="62"/>
        <v>#N/A</v>
      </c>
      <c r="JF29" s="193" t="e">
        <f t="shared" si="62"/>
        <v>#N/A</v>
      </c>
      <c r="JG29" s="193" t="e">
        <f t="shared" si="62"/>
        <v>#N/A</v>
      </c>
      <c r="JH29" s="193" t="e">
        <f t="shared" si="62"/>
        <v>#N/A</v>
      </c>
      <c r="JI29" s="193" t="e">
        <f t="shared" si="62"/>
        <v>#N/A</v>
      </c>
      <c r="JJ29" s="193" t="e">
        <f t="shared" si="62"/>
        <v>#N/A</v>
      </c>
      <c r="JK29" s="193" t="e">
        <f t="shared" si="62"/>
        <v>#N/A</v>
      </c>
      <c r="JL29" s="193" t="e">
        <f t="shared" si="62"/>
        <v>#N/A</v>
      </c>
      <c r="JM29" s="193" t="e">
        <f t="shared" si="62"/>
        <v>#N/A</v>
      </c>
      <c r="JN29" s="193" t="e">
        <f t="shared" si="62"/>
        <v>#N/A</v>
      </c>
      <c r="JO29" s="193" t="e">
        <f t="shared" si="62"/>
        <v>#N/A</v>
      </c>
      <c r="JP29" s="193" t="e">
        <f t="shared" si="62"/>
        <v>#N/A</v>
      </c>
      <c r="JQ29" s="193" t="e">
        <f t="shared" si="62"/>
        <v>#N/A</v>
      </c>
      <c r="JR29" s="193" t="e">
        <f t="shared" si="62"/>
        <v>#N/A</v>
      </c>
      <c r="JS29" s="193" t="e">
        <f t="shared" si="62"/>
        <v>#N/A</v>
      </c>
      <c r="JT29" s="193" t="e">
        <f t="shared" si="62"/>
        <v>#N/A</v>
      </c>
      <c r="JU29" s="193" t="e">
        <f t="shared" si="62"/>
        <v>#N/A</v>
      </c>
      <c r="JV29" s="193" t="e">
        <f t="shared" si="62"/>
        <v>#N/A</v>
      </c>
      <c r="JW29" s="193" t="e">
        <f t="shared" si="62"/>
        <v>#N/A</v>
      </c>
      <c r="JX29" s="193" t="e">
        <f t="shared" si="62"/>
        <v>#N/A</v>
      </c>
      <c r="JY29" s="193" t="e">
        <f t="shared" si="59"/>
        <v>#N/A</v>
      </c>
      <c r="JZ29" s="193" t="e">
        <f t="shared" si="59"/>
        <v>#N/A</v>
      </c>
      <c r="KA29" s="193" t="e">
        <f t="shared" si="59"/>
        <v>#N/A</v>
      </c>
      <c r="KB29" s="193" t="e">
        <f t="shared" si="59"/>
        <v>#N/A</v>
      </c>
      <c r="KC29" s="193" t="e">
        <f t="shared" si="59"/>
        <v>#N/A</v>
      </c>
      <c r="KD29" s="193" t="e">
        <f t="shared" si="59"/>
        <v>#N/A</v>
      </c>
      <c r="KE29" s="193" t="e">
        <f t="shared" si="59"/>
        <v>#N/A</v>
      </c>
      <c r="KF29" s="193" t="e">
        <f t="shared" si="59"/>
        <v>#N/A</v>
      </c>
      <c r="KG29" s="193" t="e">
        <f t="shared" si="59"/>
        <v>#N/A</v>
      </c>
      <c r="KH29" s="193" t="e">
        <f t="shared" si="59"/>
        <v>#N/A</v>
      </c>
      <c r="KI29" s="193" t="e">
        <f t="shared" si="59"/>
        <v>#N/A</v>
      </c>
      <c r="KJ29" s="193" t="e">
        <f t="shared" si="59"/>
        <v>#N/A</v>
      </c>
      <c r="KK29" s="193" t="e">
        <f t="shared" si="59"/>
        <v>#N/A</v>
      </c>
      <c r="KL29" s="193" t="e">
        <f t="shared" si="59"/>
        <v>#N/A</v>
      </c>
      <c r="KM29" s="193" t="e">
        <f t="shared" si="59"/>
        <v>#N/A</v>
      </c>
      <c r="KN29" s="193" t="e">
        <f t="shared" si="24"/>
        <v>#N/A</v>
      </c>
      <c r="KO29" s="193" t="e">
        <f t="shared" ref="KO29:KQ44" si="82">IF(ISNONTEXT($Q29),IF($G29="R",_xlfn.BETA.DIST(CV29,$M29,$N29,FALSE,$B29,$D29),_xlfn.BETA.DIST(CV29,$N29,$M29,FALSE,$B29,$D29)),NA())</f>
        <v>#N/A</v>
      </c>
      <c r="KP29" s="193" t="e">
        <f t="shared" si="82"/>
        <v>#N/A</v>
      </c>
      <c r="KQ29" s="193" t="e">
        <f t="shared" si="82"/>
        <v>#N/A</v>
      </c>
      <c r="KR29" s="193" t="e">
        <f t="shared" si="55"/>
        <v>#N/A</v>
      </c>
      <c r="KS29" s="193" t="e">
        <f t="shared" si="55"/>
        <v>#N/A</v>
      </c>
      <c r="KT29" s="193" t="e">
        <f t="shared" si="55"/>
        <v>#N/A</v>
      </c>
      <c r="KU29" s="193" t="e">
        <f t="shared" si="55"/>
        <v>#N/A</v>
      </c>
      <c r="KV29" s="193" t="e">
        <f t="shared" si="55"/>
        <v>#N/A</v>
      </c>
      <c r="KW29" s="193" t="e">
        <f t="shared" si="55"/>
        <v>#N/A</v>
      </c>
      <c r="KX29" s="193" t="e">
        <f t="shared" si="55"/>
        <v>#N/A</v>
      </c>
      <c r="KY29" s="193" t="e">
        <f t="shared" si="55"/>
        <v>#N/A</v>
      </c>
      <c r="KZ29" s="193" t="e">
        <f t="shared" si="55"/>
        <v>#N/A</v>
      </c>
      <c r="LA29" s="193" t="e">
        <f t="shared" si="55"/>
        <v>#N/A</v>
      </c>
      <c r="LB29" s="193" t="e">
        <f t="shared" si="55"/>
        <v>#N/A</v>
      </c>
      <c r="LC29" s="193" t="e">
        <f t="shared" si="55"/>
        <v>#N/A</v>
      </c>
      <c r="LD29" s="193" t="e">
        <f t="shared" si="55"/>
        <v>#N/A</v>
      </c>
      <c r="LE29" s="193" t="e">
        <f t="shared" si="55"/>
        <v>#N/A</v>
      </c>
      <c r="LF29" s="193" t="e">
        <f t="shared" si="55"/>
        <v>#N/A</v>
      </c>
      <c r="LG29" s="193" t="e">
        <f t="shared" si="63"/>
        <v>#N/A</v>
      </c>
      <c r="LH29" s="193" t="e">
        <f t="shared" si="63"/>
        <v>#N/A</v>
      </c>
      <c r="LI29" s="193" t="e">
        <f t="shared" si="63"/>
        <v>#N/A</v>
      </c>
      <c r="LJ29" s="193" t="e">
        <f t="shared" si="63"/>
        <v>#N/A</v>
      </c>
      <c r="LK29" s="193" t="e">
        <f t="shared" si="63"/>
        <v>#N/A</v>
      </c>
      <c r="LL29" s="193" t="e">
        <f t="shared" si="63"/>
        <v>#N/A</v>
      </c>
      <c r="LM29" s="193" t="e">
        <f t="shared" si="63"/>
        <v>#N/A</v>
      </c>
      <c r="LN29" s="193" t="e">
        <f t="shared" si="63"/>
        <v>#N/A</v>
      </c>
      <c r="LO29" s="193" t="e">
        <f t="shared" si="63"/>
        <v>#N/A</v>
      </c>
      <c r="LP29" s="193" t="e">
        <f t="shared" si="63"/>
        <v>#N/A</v>
      </c>
      <c r="LQ29" s="193" t="e">
        <f t="shared" si="63"/>
        <v>#N/A</v>
      </c>
      <c r="LR29" s="193" t="e">
        <f t="shared" si="63"/>
        <v>#N/A</v>
      </c>
      <c r="LS29" s="193" t="e">
        <f t="shared" si="63"/>
        <v>#N/A</v>
      </c>
      <c r="LT29" s="193" t="e">
        <f t="shared" si="63"/>
        <v>#N/A</v>
      </c>
      <c r="LU29" s="193" t="e">
        <f t="shared" si="63"/>
        <v>#N/A</v>
      </c>
      <c r="LV29" s="193" t="e">
        <f t="shared" si="63"/>
        <v>#N/A</v>
      </c>
      <c r="LW29" s="193" t="e">
        <f t="shared" si="63"/>
        <v>#N/A</v>
      </c>
      <c r="LX29" s="193" t="e">
        <f t="shared" si="63"/>
        <v>#N/A</v>
      </c>
      <c r="LY29" s="193" t="e">
        <f t="shared" si="63"/>
        <v>#N/A</v>
      </c>
      <c r="LZ29" s="193" t="e">
        <f t="shared" si="63"/>
        <v>#N/A</v>
      </c>
      <c r="MA29" s="193" t="e">
        <f t="shared" si="63"/>
        <v>#N/A</v>
      </c>
      <c r="MB29" s="193" t="e">
        <f t="shared" si="63"/>
        <v>#N/A</v>
      </c>
      <c r="MC29" s="193" t="e">
        <f t="shared" si="63"/>
        <v>#N/A</v>
      </c>
      <c r="MD29" s="193" t="e">
        <f t="shared" si="63"/>
        <v>#N/A</v>
      </c>
      <c r="ME29" s="193" t="e">
        <f t="shared" si="63"/>
        <v>#N/A</v>
      </c>
      <c r="MF29" s="193" t="e">
        <f t="shared" si="63"/>
        <v>#N/A</v>
      </c>
      <c r="MG29" s="193" t="e">
        <f t="shared" si="63"/>
        <v>#N/A</v>
      </c>
      <c r="MH29" s="193" t="e">
        <f t="shared" si="63"/>
        <v>#N/A</v>
      </c>
      <c r="MI29" s="193" t="e">
        <f t="shared" si="63"/>
        <v>#N/A</v>
      </c>
      <c r="MJ29" s="193" t="e">
        <f t="shared" si="63"/>
        <v>#N/A</v>
      </c>
      <c r="MK29" s="193" t="e">
        <f t="shared" si="60"/>
        <v>#N/A</v>
      </c>
      <c r="ML29" s="193" t="e">
        <f t="shared" si="60"/>
        <v>#N/A</v>
      </c>
      <c r="MM29" s="193" t="e">
        <f t="shared" si="60"/>
        <v>#N/A</v>
      </c>
      <c r="MN29" s="193" t="e">
        <f t="shared" si="60"/>
        <v>#N/A</v>
      </c>
      <c r="MO29" s="193" t="e">
        <f t="shared" si="60"/>
        <v>#N/A</v>
      </c>
      <c r="MP29" s="193" t="e">
        <f t="shared" si="60"/>
        <v>#N/A</v>
      </c>
      <c r="MQ29" s="193" t="e">
        <f t="shared" si="60"/>
        <v>#N/A</v>
      </c>
      <c r="MR29" s="193" t="e">
        <f t="shared" si="60"/>
        <v>#N/A</v>
      </c>
      <c r="MS29" s="193" t="e">
        <f t="shared" si="60"/>
        <v>#N/A</v>
      </c>
      <c r="MT29" s="193" t="e">
        <f t="shared" si="60"/>
        <v>#N/A</v>
      </c>
      <c r="MU29" s="193" t="e">
        <f t="shared" si="60"/>
        <v>#N/A</v>
      </c>
      <c r="MV29" s="193" t="e">
        <f t="shared" si="60"/>
        <v>#N/A</v>
      </c>
      <c r="MW29" s="193" t="e">
        <f t="shared" si="60"/>
        <v>#N/A</v>
      </c>
      <c r="MX29" s="193" t="e">
        <f t="shared" si="60"/>
        <v>#N/A</v>
      </c>
      <c r="MY29" s="193" t="e">
        <f t="shared" si="60"/>
        <v>#N/A</v>
      </c>
      <c r="MZ29" s="193" t="e">
        <f t="shared" si="25"/>
        <v>#N/A</v>
      </c>
      <c r="NA29" s="193" t="e">
        <f t="shared" ref="NA29:NC44" si="83">IF(ISNONTEXT($Q29),IF($G29="R",_xlfn.BETA.DIST(FH29,$M29,$N29,FALSE,$B29,$D29),_xlfn.BETA.DIST(FH29,$N29,$M29,FALSE,$B29,$D29)),NA())</f>
        <v>#N/A</v>
      </c>
      <c r="NB29" s="193" t="e">
        <f t="shared" si="83"/>
        <v>#N/A</v>
      </c>
      <c r="NC29" s="193" t="e">
        <f t="shared" si="83"/>
        <v>#N/A</v>
      </c>
      <c r="ND29" s="193" t="e">
        <f t="shared" si="56"/>
        <v>#N/A</v>
      </c>
      <c r="NE29" s="193" t="e">
        <f t="shared" si="56"/>
        <v>#N/A</v>
      </c>
      <c r="NF29" s="193" t="e">
        <f t="shared" si="56"/>
        <v>#N/A</v>
      </c>
      <c r="NG29" s="193" t="e">
        <f t="shared" si="56"/>
        <v>#N/A</v>
      </c>
      <c r="NH29" s="193" t="e">
        <f t="shared" si="56"/>
        <v>#N/A</v>
      </c>
      <c r="NI29" s="193" t="e">
        <f t="shared" si="56"/>
        <v>#N/A</v>
      </c>
      <c r="NJ29" s="193" t="e">
        <f t="shared" si="56"/>
        <v>#N/A</v>
      </c>
      <c r="NK29" s="193" t="e">
        <f t="shared" si="56"/>
        <v>#N/A</v>
      </c>
      <c r="NL29" s="193" t="e">
        <f t="shared" si="56"/>
        <v>#N/A</v>
      </c>
      <c r="NM29" s="193" t="e">
        <f t="shared" si="56"/>
        <v>#N/A</v>
      </c>
      <c r="NN29" s="193" t="e">
        <f t="shared" si="56"/>
        <v>#N/A</v>
      </c>
      <c r="NO29" s="193" t="e">
        <f t="shared" si="56"/>
        <v>#N/A</v>
      </c>
      <c r="NP29" s="193" t="e">
        <f t="shared" si="56"/>
        <v>#N/A</v>
      </c>
      <c r="NQ29" s="193" t="e">
        <f t="shared" si="56"/>
        <v>#N/A</v>
      </c>
      <c r="NR29" s="193" t="e">
        <f t="shared" si="56"/>
        <v>#N/A</v>
      </c>
      <c r="NS29" s="193" t="e">
        <f t="shared" si="64"/>
        <v>#N/A</v>
      </c>
      <c r="NT29" s="193" t="e">
        <f t="shared" si="64"/>
        <v>#N/A</v>
      </c>
      <c r="NU29" s="193" t="e">
        <f t="shared" si="64"/>
        <v>#N/A</v>
      </c>
      <c r="NV29" s="193" t="e">
        <f t="shared" si="64"/>
        <v>#N/A</v>
      </c>
      <c r="NW29" s="193" t="e">
        <f t="shared" si="64"/>
        <v>#N/A</v>
      </c>
      <c r="NX29" s="193" t="e">
        <f t="shared" si="64"/>
        <v>#N/A</v>
      </c>
      <c r="NY29" s="193" t="e">
        <f t="shared" si="64"/>
        <v>#N/A</v>
      </c>
      <c r="NZ29" s="193" t="e">
        <f t="shared" si="64"/>
        <v>#N/A</v>
      </c>
      <c r="OA29" s="193" t="e">
        <f t="shared" si="64"/>
        <v>#N/A</v>
      </c>
      <c r="OB29" s="193" t="e">
        <f t="shared" si="64"/>
        <v>#N/A</v>
      </c>
      <c r="OC29" s="193" t="e">
        <f t="shared" si="64"/>
        <v>#N/A</v>
      </c>
      <c r="OD29" s="193" t="e">
        <f t="shared" si="64"/>
        <v>#N/A</v>
      </c>
      <c r="OE29" s="193" t="e">
        <f t="shared" si="64"/>
        <v>#N/A</v>
      </c>
      <c r="OF29" s="193" t="e">
        <f t="shared" si="64"/>
        <v>#N/A</v>
      </c>
      <c r="OG29" s="193" t="e">
        <f t="shared" si="64"/>
        <v>#N/A</v>
      </c>
      <c r="OH29" s="193" t="e">
        <f t="shared" si="64"/>
        <v>#N/A</v>
      </c>
      <c r="OI29" s="193" t="e">
        <f t="shared" si="64"/>
        <v>#N/A</v>
      </c>
      <c r="OJ29" s="193" t="e">
        <f t="shared" si="64"/>
        <v>#N/A</v>
      </c>
      <c r="OK29" s="193" t="e">
        <f t="shared" si="64"/>
        <v>#N/A</v>
      </c>
      <c r="OL29" s="193" t="e">
        <f t="shared" si="64"/>
        <v>#N/A</v>
      </c>
      <c r="OM29" s="193" t="e">
        <f t="shared" si="64"/>
        <v>#N/A</v>
      </c>
      <c r="ON29" s="193" t="e">
        <f t="shared" si="64"/>
        <v>#N/A</v>
      </c>
      <c r="OO29" s="193" t="e">
        <f t="shared" si="64"/>
        <v>#N/A</v>
      </c>
      <c r="OP29" s="193" t="e">
        <f t="shared" si="64"/>
        <v>#N/A</v>
      </c>
      <c r="OQ29" s="193" t="e">
        <f t="shared" si="64"/>
        <v>#N/A</v>
      </c>
      <c r="OR29" s="193" t="e">
        <f t="shared" si="64"/>
        <v>#N/A</v>
      </c>
      <c r="OS29" s="193" t="e">
        <f t="shared" si="64"/>
        <v>#N/A</v>
      </c>
      <c r="OT29" s="193" t="e">
        <f t="shared" si="64"/>
        <v>#N/A</v>
      </c>
      <c r="OU29" s="193" t="e">
        <f t="shared" si="64"/>
        <v>#N/A</v>
      </c>
      <c r="OV29" s="193" t="e">
        <f t="shared" si="64"/>
        <v>#N/A</v>
      </c>
      <c r="OW29" s="193" t="e">
        <f t="shared" si="61"/>
        <v>#N/A</v>
      </c>
      <c r="OX29" s="193" t="e">
        <f t="shared" si="61"/>
        <v>#N/A</v>
      </c>
      <c r="OY29" s="193" t="e">
        <f t="shared" si="61"/>
        <v>#N/A</v>
      </c>
      <c r="OZ29" s="193" t="e">
        <f t="shared" si="61"/>
        <v>#N/A</v>
      </c>
      <c r="PA29" s="193" t="e">
        <f t="shared" si="61"/>
        <v>#N/A</v>
      </c>
      <c r="PB29" s="193" t="e">
        <f t="shared" si="61"/>
        <v>#N/A</v>
      </c>
      <c r="PC29" s="193" t="e">
        <f t="shared" si="61"/>
        <v>#N/A</v>
      </c>
      <c r="PD29" s="193" t="e">
        <f t="shared" si="61"/>
        <v>#N/A</v>
      </c>
      <c r="PE29" s="193" t="e">
        <f t="shared" si="61"/>
        <v>#N/A</v>
      </c>
      <c r="PF29" s="193" t="e">
        <f t="shared" si="61"/>
        <v>#N/A</v>
      </c>
      <c r="PG29" s="193" t="e">
        <f t="shared" si="61"/>
        <v>#N/A</v>
      </c>
      <c r="PH29" s="193" t="e">
        <f t="shared" si="61"/>
        <v>#N/A</v>
      </c>
      <c r="PI29" s="193" t="e">
        <f t="shared" si="61"/>
        <v>#N/A</v>
      </c>
      <c r="PJ29" s="193" t="e">
        <f t="shared" si="61"/>
        <v>#N/A</v>
      </c>
      <c r="PK29" s="193" t="e">
        <f t="shared" si="61"/>
        <v>#N/A</v>
      </c>
      <c r="PL29" s="193" t="e">
        <f t="shared" si="26"/>
        <v>#N/A</v>
      </c>
      <c r="PM29" s="193" t="e">
        <f t="shared" si="57"/>
        <v>#N/A</v>
      </c>
      <c r="PN29" s="193" t="e">
        <f t="shared" si="57"/>
        <v>#N/A</v>
      </c>
      <c r="PO29" s="193" t="e">
        <f t="shared" si="57"/>
        <v>#N/A</v>
      </c>
      <c r="PP29" s="193" t="e">
        <f t="shared" si="57"/>
        <v>#N/A</v>
      </c>
      <c r="PQ29" s="193" t="e">
        <f t="shared" si="57"/>
        <v>#N/A</v>
      </c>
      <c r="PR29" s="193" t="e">
        <f t="shared" si="57"/>
        <v>#N/A</v>
      </c>
      <c r="PS29" s="193" t="e">
        <f t="shared" si="57"/>
        <v>#N/A</v>
      </c>
      <c r="PT29" s="193" t="e">
        <f t="shared" si="57"/>
        <v>#N/A</v>
      </c>
    </row>
    <row r="30" spans="1:436" hidden="1" x14ac:dyDescent="0.45">
      <c r="A30" s="20">
        <v>27</v>
      </c>
      <c r="B30" s="115"/>
      <c r="C30" s="115"/>
      <c r="D30" s="115"/>
      <c r="E30" s="110" t="str">
        <f t="shared" si="15"/>
        <v/>
      </c>
      <c r="F30" s="21" t="str">
        <f t="shared" si="16"/>
        <v/>
      </c>
      <c r="G30" s="22" t="str">
        <f t="shared" si="17"/>
        <v/>
      </c>
      <c r="H30" s="23" t="str">
        <f>IF(F30="","",IF(OR($F30&lt;Skew!$B$3,$F30=Skew!$B$3),IF($F30&gt;Skew!$C$3,Skew!$A$3,IF($F30&gt;Skew!$C$4,Skew!$A$4,IF($F30&gt;Skew!$C$5,Skew!$A$5,IF($F30&gt;Skew!$C$6,Skew!$A$6,IF($F30&gt;Skew!$C$7,Skew!$A$7,IF($F30&gt;Skew!$C$8,Skew!$A$8,IF($F30&gt;Skew!$C$9,Skew!$A$9,IF($F30&gt;Skew!$C$10,Skew!$A$10,IF($F30&gt;Skew!$C$11,Skew!$A$11,IF($F30&gt;Skew!$C$12,Skew!$A$12,IF($F30&gt;Skew!$C$13,Skew!$A$13,IF($F30&gt;Skew!$C$14,Skew!$A$14,IF($F30&gt;Skew!$C$15,Skew!$A$15,IF($F30&gt;Skew!$C$16,Skew!$A$16,Skew!$A$17)
)))))))))))))))</f>
        <v/>
      </c>
      <c r="I30" s="22" t="str">
        <f>IF(F30="","",MATCH(H30,Skew!$A$3:$A$17,0))</f>
        <v/>
      </c>
      <c r="J30" s="22" t="str">
        <f t="shared" si="0"/>
        <v/>
      </c>
      <c r="K30" s="24"/>
      <c r="L30" s="22" t="str">
        <f>IF(OR(F30="",K30=""),"",MATCH(K30,Confidence!$A$3:$A$12,0))</f>
        <v/>
      </c>
      <c r="M30" s="25" t="str">
        <f t="shared" si="1"/>
        <v/>
      </c>
      <c r="N30" s="25" t="str">
        <f t="shared" si="2"/>
        <v/>
      </c>
      <c r="O30" s="22"/>
      <c r="P30" s="102" t="str">
        <f t="shared" si="3"/>
        <v/>
      </c>
      <c r="Q30" s="102" t="str">
        <f t="shared" si="4"/>
        <v/>
      </c>
      <c r="R30" s="37" t="str">
        <f t="shared" si="5"/>
        <v/>
      </c>
      <c r="S30" s="115"/>
      <c r="T30" s="204" t="str">
        <f>IF(AND(B30&gt;0,C30&gt;0,D30&gt;0,M30&gt;0,N30&gt;0,S30&gt;0,NOT(K30="")),ABS(VLOOKUP($S$1,VLookups!$A$30:$B$31,2,FALSE)-_xlfn.BETA.DIST(S30,IF(G30="L",N30,M30),IF(G30="L",M30,N30),TRUE,B30,D30)),"")</f>
        <v/>
      </c>
      <c r="U30" s="112" t="str">
        <f>IF(OR($M30="",$N30=""),"",_xlfn.BETA.INV(ABS(VLOOKUP($S$1,VLookups!$A$30:$B$31,2,FALSE)-U$3),IF($G30="L",$N30,$M30),IF($G30="L",$M30,$N30),$B30,$D30))</f>
        <v/>
      </c>
      <c r="V30" s="113" t="str">
        <f>IF(OR($M30="",$N30=""),"",_xlfn.BETA.INV(ABS(VLOOKUP($S$1,VLookups!$A$30:$B$31,2,FALSE)-V$3),IF($G30="L",$N30,$M30),IF($G30="L",$M30,$N30),$B30,$D30))</f>
        <v/>
      </c>
      <c r="W30" s="112" t="str">
        <f>IF(OR($M30="",$N30=""),"",_xlfn.BETA.INV(ABS(VLOOKUP($S$1,VLookups!$A$30:$B$31,2,FALSE)-W$3),IF($G30="L",$N30,$M30),IF($G30="L",$M30,$N30),$B30,$D30))</f>
        <v/>
      </c>
      <c r="X30" s="113" t="str">
        <f>IF(OR($M30="",$N30=""),"",_xlfn.BETA.INV(ABS(VLOOKUP($S$1,VLookups!$A$30:$B$31,2,FALSE)-X$3),IF($G30="L",$N30,$M30),IF($G30="L",$M30,$N30),$B30,$D30))</f>
        <v/>
      </c>
      <c r="Y30" s="112" t="str">
        <f>IF(OR($M30="",$N30=""),"",_xlfn.BETA.INV(ABS(VLOOKUP($S$1,VLookups!$A$30:$B$31,2,FALSE)-Y$3),IF($G30="L",$N30,$M30),IF($G30="L",$M30,$N30),$B30,$D30))</f>
        <v/>
      </c>
      <c r="Z30" s="113" t="str">
        <f>IF(OR($M30="",$N30=""),"",_xlfn.BETA.INV(ABS(VLOOKUP($S$1,VLookups!$A$30:$B$31,2,FALSE)-Z$3),IF($G30="L",$N30,$M30),IF($G30="L",$M30,$N30),$B30,$D30))</f>
        <v/>
      </c>
      <c r="AA30" s="112" t="str">
        <f>IF(OR($M30="",$N30=""),"",_xlfn.BETA.INV(ABS(VLOOKUP($S$1,VLookups!$A$30:$B$31,2,FALSE)-AA$3),IF($G30="L",$N30,$M30),IF($G30="L",$M30,$N30),$B30,$D30))</f>
        <v/>
      </c>
      <c r="AB30" s="113" t="str">
        <f>IF(OR($M30="",$N30=""),"",_xlfn.BETA.INV(ABS(VLOOKUP($S$1,VLookups!$A$30:$B$31,2,FALSE)-AB$3),IF($G30="L",$N30,$M30),IF($G30="L",$M30,$N30),$B30,$D30))</f>
        <v/>
      </c>
      <c r="AC30" s="112" t="str">
        <f>IF(OR($M30="",$N30=""),"",_xlfn.BETA.INV(ABS(VLOOKUP($S$1,VLookups!$A$30:$B$31,2,FALSE)-AC$3),IF($G30="L",$N30,$M30),IF($G30="L",$M30,$N30),$B30,$D30))</f>
        <v/>
      </c>
      <c r="AD30" s="113" t="str">
        <f>IF(OR($M30="",$N30=""),"",_xlfn.BETA.INV(ABS(VLOOKUP($S$1,VLookups!$A$30:$B$31,2,FALSE)-AD$3),IF($G30="L",$N30,$M30),IF($G30="L",$M30,$N30),$B30,$D30))</f>
        <v/>
      </c>
      <c r="AE30" s="112" t="str">
        <f>IF(OR($M30="",$N30=""),"",_xlfn.BETA.INV(ABS(VLOOKUP($S$1,VLookups!$A$30:$B$31,2,FALSE)-AE$3),IF($G30="L",$N30,$M30),IF($G30="L",$M30,$N30),$B30,$D30))</f>
        <v/>
      </c>
      <c r="AF30" s="113" t="str">
        <f>IF(OR($M30="",$N30=""),"",_xlfn.BETA.INV(ABS(VLOOKUP($S$1,VLookups!$A$30:$B$31,2,FALSE)-AF$3),IF($G30="L",$N30,$M30),IF($G30="L",$M30,$N30),$B30,$D30))</f>
        <v/>
      </c>
      <c r="AG30" s="15"/>
      <c r="AH30" s="194" t="str">
        <f t="shared" si="18"/>
        <v/>
      </c>
      <c r="AI30" s="192" t="str">
        <f t="shared" si="19"/>
        <v/>
      </c>
      <c r="AJ30" s="177" t="str">
        <f t="shared" si="80"/>
        <v/>
      </c>
      <c r="AK30" s="177" t="str">
        <f t="shared" si="71"/>
        <v/>
      </c>
      <c r="AL30" s="177" t="str">
        <f t="shared" si="71"/>
        <v/>
      </c>
      <c r="AM30" s="177" t="str">
        <f t="shared" si="71"/>
        <v/>
      </c>
      <c r="AN30" s="177" t="str">
        <f t="shared" si="71"/>
        <v/>
      </c>
      <c r="AO30" s="177" t="str">
        <f t="shared" si="71"/>
        <v/>
      </c>
      <c r="AP30" s="177" t="str">
        <f t="shared" si="71"/>
        <v/>
      </c>
      <c r="AQ30" s="177" t="str">
        <f t="shared" si="71"/>
        <v/>
      </c>
      <c r="AR30" s="177" t="str">
        <f t="shared" si="71"/>
        <v/>
      </c>
      <c r="AS30" s="177" t="str">
        <f t="shared" si="71"/>
        <v/>
      </c>
      <c r="AT30" s="177" t="str">
        <f t="shared" si="71"/>
        <v/>
      </c>
      <c r="AU30" s="177" t="str">
        <f t="shared" si="71"/>
        <v/>
      </c>
      <c r="AV30" s="177" t="str">
        <f t="shared" si="71"/>
        <v/>
      </c>
      <c r="AW30" s="177" t="str">
        <f t="shared" si="71"/>
        <v/>
      </c>
      <c r="AX30" s="177" t="str">
        <f t="shared" si="71"/>
        <v/>
      </c>
      <c r="AY30" s="177" t="str">
        <f t="shared" si="71"/>
        <v/>
      </c>
      <c r="AZ30" s="177" t="str">
        <f t="shared" si="71"/>
        <v/>
      </c>
      <c r="BA30" s="177" t="str">
        <f t="shared" si="65"/>
        <v/>
      </c>
      <c r="BB30" s="177" t="str">
        <f t="shared" si="65"/>
        <v/>
      </c>
      <c r="BC30" s="177" t="str">
        <f t="shared" si="65"/>
        <v/>
      </c>
      <c r="BD30" s="177" t="str">
        <f t="shared" si="65"/>
        <v/>
      </c>
      <c r="BE30" s="177" t="str">
        <f t="shared" si="65"/>
        <v/>
      </c>
      <c r="BF30" s="177" t="str">
        <f t="shared" si="65"/>
        <v/>
      </c>
      <c r="BG30" s="177" t="str">
        <f t="shared" si="65"/>
        <v/>
      </c>
      <c r="BH30" s="177" t="str">
        <f t="shared" si="65"/>
        <v/>
      </c>
      <c r="BI30" s="177" t="str">
        <f t="shared" si="65"/>
        <v/>
      </c>
      <c r="BJ30" s="177" t="str">
        <f t="shared" si="65"/>
        <v/>
      </c>
      <c r="BK30" s="177" t="str">
        <f t="shared" si="65"/>
        <v/>
      </c>
      <c r="BL30" s="177" t="str">
        <f t="shared" si="65"/>
        <v/>
      </c>
      <c r="BM30" s="177" t="str">
        <f t="shared" si="65"/>
        <v/>
      </c>
      <c r="BN30" s="177" t="str">
        <f t="shared" si="65"/>
        <v/>
      </c>
      <c r="BO30" s="177" t="str">
        <f t="shared" si="65"/>
        <v/>
      </c>
      <c r="BP30" s="177" t="str">
        <f t="shared" si="72"/>
        <v/>
      </c>
      <c r="BQ30" s="177" t="str">
        <f t="shared" si="72"/>
        <v/>
      </c>
      <c r="BR30" s="177" t="str">
        <f t="shared" si="72"/>
        <v/>
      </c>
      <c r="BS30" s="177" t="str">
        <f t="shared" si="72"/>
        <v/>
      </c>
      <c r="BT30" s="177" t="str">
        <f t="shared" si="72"/>
        <v/>
      </c>
      <c r="BU30" s="177" t="str">
        <f t="shared" si="72"/>
        <v/>
      </c>
      <c r="BV30" s="177" t="str">
        <f t="shared" si="72"/>
        <v/>
      </c>
      <c r="BW30" s="177" t="str">
        <f t="shared" si="72"/>
        <v/>
      </c>
      <c r="BX30" s="177" t="str">
        <f t="shared" si="72"/>
        <v/>
      </c>
      <c r="BY30" s="177" t="str">
        <f t="shared" si="72"/>
        <v/>
      </c>
      <c r="BZ30" s="177" t="str">
        <f t="shared" si="72"/>
        <v/>
      </c>
      <c r="CA30" s="177" t="str">
        <f t="shared" si="72"/>
        <v/>
      </c>
      <c r="CB30" s="177" t="str">
        <f t="shared" si="72"/>
        <v/>
      </c>
      <c r="CC30" s="177" t="str">
        <f t="shared" si="72"/>
        <v/>
      </c>
      <c r="CD30" s="177" t="str">
        <f t="shared" si="72"/>
        <v/>
      </c>
      <c r="CE30" s="177" t="str">
        <f t="shared" si="72"/>
        <v/>
      </c>
      <c r="CF30" s="177" t="str">
        <f t="shared" si="66"/>
        <v/>
      </c>
      <c r="CG30" s="177" t="str">
        <f t="shared" si="66"/>
        <v/>
      </c>
      <c r="CH30" s="177" t="str">
        <f t="shared" si="66"/>
        <v/>
      </c>
      <c r="CI30" s="177" t="str">
        <f t="shared" si="66"/>
        <v/>
      </c>
      <c r="CJ30" s="177" t="str">
        <f t="shared" si="66"/>
        <v/>
      </c>
      <c r="CK30" s="177" t="str">
        <f t="shared" si="66"/>
        <v/>
      </c>
      <c r="CL30" s="177" t="str">
        <f t="shared" si="66"/>
        <v/>
      </c>
      <c r="CM30" s="177" t="str">
        <f t="shared" si="66"/>
        <v/>
      </c>
      <c r="CN30" s="177" t="str">
        <f t="shared" si="66"/>
        <v/>
      </c>
      <c r="CO30" s="177" t="str">
        <f t="shared" si="66"/>
        <v/>
      </c>
      <c r="CP30" s="177" t="str">
        <f t="shared" si="66"/>
        <v/>
      </c>
      <c r="CQ30" s="177" t="str">
        <f t="shared" si="66"/>
        <v/>
      </c>
      <c r="CR30" s="177" t="str">
        <f t="shared" si="66"/>
        <v/>
      </c>
      <c r="CS30" s="177" t="str">
        <f t="shared" si="66"/>
        <v/>
      </c>
      <c r="CT30" s="177" t="str">
        <f t="shared" si="66"/>
        <v/>
      </c>
      <c r="CU30" s="177" t="str">
        <f t="shared" si="66"/>
        <v/>
      </c>
      <c r="CV30" s="177" t="str">
        <f t="shared" si="73"/>
        <v/>
      </c>
      <c r="CW30" s="177" t="str">
        <f t="shared" si="73"/>
        <v/>
      </c>
      <c r="CX30" s="177" t="str">
        <f t="shared" si="73"/>
        <v/>
      </c>
      <c r="CY30" s="177" t="str">
        <f t="shared" si="73"/>
        <v/>
      </c>
      <c r="CZ30" s="177" t="str">
        <f t="shared" si="73"/>
        <v/>
      </c>
      <c r="DA30" s="177" t="str">
        <f t="shared" si="73"/>
        <v/>
      </c>
      <c r="DB30" s="177" t="str">
        <f t="shared" si="73"/>
        <v/>
      </c>
      <c r="DC30" s="177" t="str">
        <f t="shared" si="73"/>
        <v/>
      </c>
      <c r="DD30" s="177" t="str">
        <f t="shared" si="73"/>
        <v/>
      </c>
      <c r="DE30" s="177" t="str">
        <f t="shared" si="73"/>
        <v/>
      </c>
      <c r="DF30" s="177" t="str">
        <f t="shared" si="73"/>
        <v/>
      </c>
      <c r="DG30" s="177" t="str">
        <f t="shared" si="73"/>
        <v/>
      </c>
      <c r="DH30" s="177" t="str">
        <f t="shared" si="73"/>
        <v/>
      </c>
      <c r="DI30" s="177" t="str">
        <f t="shared" si="73"/>
        <v/>
      </c>
      <c r="DJ30" s="177" t="str">
        <f t="shared" si="73"/>
        <v/>
      </c>
      <c r="DK30" s="177" t="str">
        <f t="shared" si="73"/>
        <v/>
      </c>
      <c r="DL30" s="177" t="str">
        <f t="shared" si="67"/>
        <v/>
      </c>
      <c r="DM30" s="177" t="str">
        <f t="shared" si="79"/>
        <v/>
      </c>
      <c r="DN30" s="177" t="str">
        <f t="shared" si="79"/>
        <v/>
      </c>
      <c r="DO30" s="177" t="str">
        <f t="shared" si="79"/>
        <v/>
      </c>
      <c r="DP30" s="177" t="str">
        <f t="shared" si="79"/>
        <v/>
      </c>
      <c r="DQ30" s="177" t="str">
        <f t="shared" si="79"/>
        <v/>
      </c>
      <c r="DR30" s="177" t="str">
        <f t="shared" si="79"/>
        <v/>
      </c>
      <c r="DS30" s="177" t="str">
        <f t="shared" si="79"/>
        <v/>
      </c>
      <c r="DT30" s="177" t="str">
        <f t="shared" si="79"/>
        <v/>
      </c>
      <c r="DU30" s="177" t="str">
        <f t="shared" si="79"/>
        <v/>
      </c>
      <c r="DV30" s="177" t="str">
        <f t="shared" si="79"/>
        <v/>
      </c>
      <c r="DW30" s="177" t="str">
        <f t="shared" si="79"/>
        <v/>
      </c>
      <c r="DX30" s="177" t="str">
        <f t="shared" si="79"/>
        <v/>
      </c>
      <c r="DY30" s="177" t="str">
        <f t="shared" si="79"/>
        <v/>
      </c>
      <c r="DZ30" s="177" t="str">
        <f t="shared" si="79"/>
        <v/>
      </c>
      <c r="EA30" s="177" t="str">
        <f t="shared" si="79"/>
        <v/>
      </c>
      <c r="EB30" s="177" t="str">
        <f t="shared" si="79"/>
        <v/>
      </c>
      <c r="EC30" s="177" t="str">
        <f t="shared" si="74"/>
        <v/>
      </c>
      <c r="ED30" s="177" t="str">
        <f t="shared" si="74"/>
        <v/>
      </c>
      <c r="EE30" s="177" t="str">
        <f t="shared" si="74"/>
        <v/>
      </c>
      <c r="EF30" s="177" t="str">
        <f t="shared" si="74"/>
        <v/>
      </c>
      <c r="EG30" s="177" t="str">
        <f t="shared" si="74"/>
        <v/>
      </c>
      <c r="EH30" s="177" t="str">
        <f t="shared" si="74"/>
        <v/>
      </c>
      <c r="EI30" s="177" t="str">
        <f t="shared" si="74"/>
        <v/>
      </c>
      <c r="EJ30" s="177" t="str">
        <f t="shared" si="74"/>
        <v/>
      </c>
      <c r="EK30" s="177" t="str">
        <f t="shared" si="74"/>
        <v/>
      </c>
      <c r="EL30" s="177" t="str">
        <f t="shared" si="74"/>
        <v/>
      </c>
      <c r="EM30" s="177" t="str">
        <f t="shared" si="74"/>
        <v/>
      </c>
      <c r="EN30" s="177" t="str">
        <f t="shared" si="74"/>
        <v/>
      </c>
      <c r="EO30" s="177" t="str">
        <f t="shared" si="74"/>
        <v/>
      </c>
      <c r="EP30" s="177" t="str">
        <f t="shared" si="74"/>
        <v/>
      </c>
      <c r="EQ30" s="177" t="str">
        <f t="shared" si="74"/>
        <v/>
      </c>
      <c r="ER30" s="177" t="str">
        <f t="shared" si="75"/>
        <v/>
      </c>
      <c r="ES30" s="177" t="str">
        <f t="shared" si="75"/>
        <v/>
      </c>
      <c r="ET30" s="177" t="str">
        <f t="shared" si="75"/>
        <v/>
      </c>
      <c r="EU30" s="177" t="str">
        <f t="shared" si="75"/>
        <v/>
      </c>
      <c r="EV30" s="177" t="str">
        <f t="shared" si="75"/>
        <v/>
      </c>
      <c r="EW30" s="177" t="str">
        <f t="shared" si="75"/>
        <v/>
      </c>
      <c r="EX30" s="177" t="str">
        <f t="shared" si="75"/>
        <v/>
      </c>
      <c r="EY30" s="177" t="str">
        <f t="shared" si="75"/>
        <v/>
      </c>
      <c r="EZ30" s="177" t="str">
        <f t="shared" si="75"/>
        <v/>
      </c>
      <c r="FA30" s="177" t="str">
        <f t="shared" si="75"/>
        <v/>
      </c>
      <c r="FB30" s="177" t="str">
        <f t="shared" si="75"/>
        <v/>
      </c>
      <c r="FC30" s="177" t="str">
        <f t="shared" si="75"/>
        <v/>
      </c>
      <c r="FD30" s="177" t="str">
        <f t="shared" si="75"/>
        <v/>
      </c>
      <c r="FE30" s="177" t="str">
        <f t="shared" si="75"/>
        <v/>
      </c>
      <c r="FF30" s="177" t="str">
        <f t="shared" si="75"/>
        <v/>
      </c>
      <c r="FG30" s="177" t="str">
        <f t="shared" si="75"/>
        <v/>
      </c>
      <c r="FH30" s="177" t="str">
        <f t="shared" si="68"/>
        <v/>
      </c>
      <c r="FI30" s="177" t="str">
        <f t="shared" si="68"/>
        <v/>
      </c>
      <c r="FJ30" s="177" t="str">
        <f t="shared" si="68"/>
        <v/>
      </c>
      <c r="FK30" s="177" t="str">
        <f t="shared" si="68"/>
        <v/>
      </c>
      <c r="FL30" s="177" t="str">
        <f t="shared" si="68"/>
        <v/>
      </c>
      <c r="FM30" s="177" t="str">
        <f t="shared" si="68"/>
        <v/>
      </c>
      <c r="FN30" s="177" t="str">
        <f t="shared" si="68"/>
        <v/>
      </c>
      <c r="FO30" s="177" t="str">
        <f t="shared" si="68"/>
        <v/>
      </c>
      <c r="FP30" s="177" t="str">
        <f t="shared" si="68"/>
        <v/>
      </c>
      <c r="FQ30" s="177" t="str">
        <f t="shared" si="68"/>
        <v/>
      </c>
      <c r="FR30" s="177" t="str">
        <f t="shared" si="68"/>
        <v/>
      </c>
      <c r="FS30" s="177" t="str">
        <f t="shared" si="68"/>
        <v/>
      </c>
      <c r="FT30" s="177" t="str">
        <f t="shared" si="68"/>
        <v/>
      </c>
      <c r="FU30" s="177" t="str">
        <f t="shared" si="76"/>
        <v/>
      </c>
      <c r="FV30" s="177" t="str">
        <f t="shared" si="76"/>
        <v/>
      </c>
      <c r="FW30" s="177" t="str">
        <f t="shared" si="76"/>
        <v/>
      </c>
      <c r="FX30" s="177" t="str">
        <f t="shared" si="76"/>
        <v/>
      </c>
      <c r="FY30" s="177" t="str">
        <f t="shared" si="76"/>
        <v/>
      </c>
      <c r="FZ30" s="177" t="str">
        <f t="shared" si="76"/>
        <v/>
      </c>
      <c r="GA30" s="177" t="str">
        <f t="shared" si="76"/>
        <v/>
      </c>
      <c r="GB30" s="177" t="str">
        <f t="shared" si="76"/>
        <v/>
      </c>
      <c r="GC30" s="177" t="str">
        <f t="shared" si="76"/>
        <v/>
      </c>
      <c r="GD30" s="177" t="str">
        <f t="shared" si="76"/>
        <v/>
      </c>
      <c r="GE30" s="177" t="str">
        <f t="shared" si="76"/>
        <v/>
      </c>
      <c r="GF30" s="177" t="str">
        <f t="shared" si="76"/>
        <v/>
      </c>
      <c r="GG30" s="177" t="str">
        <f t="shared" si="76"/>
        <v/>
      </c>
      <c r="GH30" s="177" t="str">
        <f t="shared" si="76"/>
        <v/>
      </c>
      <c r="GI30" s="177" t="str">
        <f t="shared" si="76"/>
        <v/>
      </c>
      <c r="GJ30" s="177" t="str">
        <f t="shared" si="76"/>
        <v/>
      </c>
      <c r="GK30" s="177" t="str">
        <f t="shared" si="69"/>
        <v/>
      </c>
      <c r="GL30" s="177" t="str">
        <f t="shared" si="69"/>
        <v/>
      </c>
      <c r="GM30" s="177" t="str">
        <f t="shared" si="69"/>
        <v/>
      </c>
      <c r="GN30" s="177" t="str">
        <f t="shared" si="69"/>
        <v/>
      </c>
      <c r="GO30" s="177" t="str">
        <f t="shared" si="69"/>
        <v/>
      </c>
      <c r="GP30" s="177" t="str">
        <f t="shared" si="69"/>
        <v/>
      </c>
      <c r="GQ30" s="177" t="str">
        <f t="shared" si="69"/>
        <v/>
      </c>
      <c r="GR30" s="177" t="str">
        <f t="shared" si="69"/>
        <v/>
      </c>
      <c r="GS30" s="177" t="str">
        <f t="shared" si="69"/>
        <v/>
      </c>
      <c r="GT30" s="177" t="str">
        <f t="shared" si="69"/>
        <v/>
      </c>
      <c r="GU30" s="177" t="str">
        <f t="shared" si="69"/>
        <v/>
      </c>
      <c r="GV30" s="177" t="str">
        <f t="shared" si="69"/>
        <v/>
      </c>
      <c r="GW30" s="177" t="str">
        <f t="shared" si="69"/>
        <v/>
      </c>
      <c r="GX30" s="177" t="str">
        <f t="shared" si="69"/>
        <v/>
      </c>
      <c r="GY30" s="177" t="str">
        <f t="shared" si="69"/>
        <v/>
      </c>
      <c r="GZ30" s="177" t="str">
        <f t="shared" si="69"/>
        <v/>
      </c>
      <c r="HA30" s="177" t="str">
        <f t="shared" si="77"/>
        <v/>
      </c>
      <c r="HB30" s="177" t="str">
        <f t="shared" si="77"/>
        <v/>
      </c>
      <c r="HC30" s="177" t="str">
        <f t="shared" si="77"/>
        <v/>
      </c>
      <c r="HD30" s="177" t="str">
        <f t="shared" si="77"/>
        <v/>
      </c>
      <c r="HE30" s="177" t="str">
        <f t="shared" si="77"/>
        <v/>
      </c>
      <c r="HF30" s="177" t="str">
        <f t="shared" si="77"/>
        <v/>
      </c>
      <c r="HG30" s="177" t="str">
        <f t="shared" si="77"/>
        <v/>
      </c>
      <c r="HH30" s="177" t="str">
        <f t="shared" si="77"/>
        <v/>
      </c>
      <c r="HI30" s="177" t="str">
        <f t="shared" si="77"/>
        <v/>
      </c>
      <c r="HJ30" s="177" t="str">
        <f t="shared" si="77"/>
        <v/>
      </c>
      <c r="HK30" s="177" t="str">
        <f t="shared" si="77"/>
        <v/>
      </c>
      <c r="HL30" s="177" t="str">
        <f t="shared" si="77"/>
        <v/>
      </c>
      <c r="HM30" s="177" t="str">
        <f t="shared" si="77"/>
        <v/>
      </c>
      <c r="HN30" s="177" t="str">
        <f t="shared" si="77"/>
        <v/>
      </c>
      <c r="HO30" s="177" t="str">
        <f t="shared" si="77"/>
        <v/>
      </c>
      <c r="HP30" s="177" t="str">
        <f t="shared" si="77"/>
        <v/>
      </c>
      <c r="HQ30" s="177" t="str">
        <f t="shared" si="70"/>
        <v/>
      </c>
      <c r="HR30" s="177" t="str">
        <f t="shared" si="70"/>
        <v/>
      </c>
      <c r="HS30" s="177" t="str">
        <f t="shared" si="70"/>
        <v/>
      </c>
      <c r="HT30" s="177" t="str">
        <f t="shared" si="70"/>
        <v/>
      </c>
      <c r="HU30" s="177" t="str">
        <f t="shared" si="70"/>
        <v/>
      </c>
      <c r="HV30" s="177" t="str">
        <f t="shared" si="70"/>
        <v/>
      </c>
      <c r="HW30" s="177" t="str">
        <f t="shared" si="70"/>
        <v/>
      </c>
      <c r="HX30" s="177" t="str">
        <f t="shared" si="70"/>
        <v/>
      </c>
      <c r="HY30" s="177" t="str">
        <f t="shared" si="70"/>
        <v/>
      </c>
      <c r="HZ30" s="177" t="str">
        <f t="shared" si="70"/>
        <v/>
      </c>
      <c r="IA30" s="192" t="str">
        <f t="shared" si="21"/>
        <v/>
      </c>
      <c r="IB30" s="193" t="e">
        <f t="shared" si="10"/>
        <v>#N/A</v>
      </c>
      <c r="IC30" s="193" t="e">
        <f t="shared" si="81"/>
        <v>#N/A</v>
      </c>
      <c r="ID30" s="193" t="e">
        <f t="shared" si="81"/>
        <v>#N/A</v>
      </c>
      <c r="IE30" s="193" t="e">
        <f t="shared" si="81"/>
        <v>#N/A</v>
      </c>
      <c r="IF30" s="193" t="e">
        <f t="shared" si="54"/>
        <v>#N/A</v>
      </c>
      <c r="IG30" s="193" t="e">
        <f t="shared" si="54"/>
        <v>#N/A</v>
      </c>
      <c r="IH30" s="193" t="e">
        <f t="shared" si="54"/>
        <v>#N/A</v>
      </c>
      <c r="II30" s="193" t="e">
        <f t="shared" si="54"/>
        <v>#N/A</v>
      </c>
      <c r="IJ30" s="193" t="e">
        <f t="shared" si="54"/>
        <v>#N/A</v>
      </c>
      <c r="IK30" s="193" t="e">
        <f t="shared" si="54"/>
        <v>#N/A</v>
      </c>
      <c r="IL30" s="193" t="e">
        <f t="shared" si="54"/>
        <v>#N/A</v>
      </c>
      <c r="IM30" s="193" t="e">
        <f t="shared" si="54"/>
        <v>#N/A</v>
      </c>
      <c r="IN30" s="193" t="e">
        <f t="shared" si="54"/>
        <v>#N/A</v>
      </c>
      <c r="IO30" s="193" t="e">
        <f t="shared" si="54"/>
        <v>#N/A</v>
      </c>
      <c r="IP30" s="193" t="e">
        <f t="shared" si="54"/>
        <v>#N/A</v>
      </c>
      <c r="IQ30" s="193" t="e">
        <f t="shared" si="54"/>
        <v>#N/A</v>
      </c>
      <c r="IR30" s="193" t="e">
        <f t="shared" si="54"/>
        <v>#N/A</v>
      </c>
      <c r="IS30" s="193" t="e">
        <f t="shared" si="54"/>
        <v>#N/A</v>
      </c>
      <c r="IT30" s="193" t="e">
        <f t="shared" si="54"/>
        <v>#N/A</v>
      </c>
      <c r="IU30" s="193" t="e">
        <f t="shared" si="62"/>
        <v>#N/A</v>
      </c>
      <c r="IV30" s="193" t="e">
        <f t="shared" si="62"/>
        <v>#N/A</v>
      </c>
      <c r="IW30" s="193" t="e">
        <f t="shared" si="62"/>
        <v>#N/A</v>
      </c>
      <c r="IX30" s="193" t="e">
        <f t="shared" si="62"/>
        <v>#N/A</v>
      </c>
      <c r="IY30" s="193" t="e">
        <f t="shared" si="62"/>
        <v>#N/A</v>
      </c>
      <c r="IZ30" s="193" t="e">
        <f t="shared" si="62"/>
        <v>#N/A</v>
      </c>
      <c r="JA30" s="193" t="e">
        <f t="shared" si="62"/>
        <v>#N/A</v>
      </c>
      <c r="JB30" s="193" t="e">
        <f t="shared" si="62"/>
        <v>#N/A</v>
      </c>
      <c r="JC30" s="193" t="e">
        <f t="shared" si="62"/>
        <v>#N/A</v>
      </c>
      <c r="JD30" s="193" t="e">
        <f t="shared" si="62"/>
        <v>#N/A</v>
      </c>
      <c r="JE30" s="193" t="e">
        <f t="shared" si="62"/>
        <v>#N/A</v>
      </c>
      <c r="JF30" s="193" t="e">
        <f t="shared" si="62"/>
        <v>#N/A</v>
      </c>
      <c r="JG30" s="193" t="e">
        <f t="shared" si="62"/>
        <v>#N/A</v>
      </c>
      <c r="JH30" s="193" t="e">
        <f t="shared" si="62"/>
        <v>#N/A</v>
      </c>
      <c r="JI30" s="193" t="e">
        <f t="shared" si="62"/>
        <v>#N/A</v>
      </c>
      <c r="JJ30" s="193" t="e">
        <f t="shared" ref="JJ30:JX45" si="84">IF(ISNONTEXT($Q30),IF($G30="R",_xlfn.BETA.DIST(BQ30,$M30,$N30,FALSE,$B30,$D30),_xlfn.BETA.DIST(BQ30,$N30,$M30,FALSE,$B30,$D30)),NA())</f>
        <v>#N/A</v>
      </c>
      <c r="JK30" s="193" t="e">
        <f t="shared" si="84"/>
        <v>#N/A</v>
      </c>
      <c r="JL30" s="193" t="e">
        <f t="shared" si="84"/>
        <v>#N/A</v>
      </c>
      <c r="JM30" s="193" t="e">
        <f t="shared" si="84"/>
        <v>#N/A</v>
      </c>
      <c r="JN30" s="193" t="e">
        <f t="shared" si="84"/>
        <v>#N/A</v>
      </c>
      <c r="JO30" s="193" t="e">
        <f t="shared" si="84"/>
        <v>#N/A</v>
      </c>
      <c r="JP30" s="193" t="e">
        <f t="shared" si="84"/>
        <v>#N/A</v>
      </c>
      <c r="JQ30" s="193" t="e">
        <f t="shared" si="84"/>
        <v>#N/A</v>
      </c>
      <c r="JR30" s="193" t="e">
        <f t="shared" si="84"/>
        <v>#N/A</v>
      </c>
      <c r="JS30" s="193" t="e">
        <f t="shared" si="84"/>
        <v>#N/A</v>
      </c>
      <c r="JT30" s="193" t="e">
        <f t="shared" si="84"/>
        <v>#N/A</v>
      </c>
      <c r="JU30" s="193" t="e">
        <f t="shared" si="84"/>
        <v>#N/A</v>
      </c>
      <c r="JV30" s="193" t="e">
        <f t="shared" si="84"/>
        <v>#N/A</v>
      </c>
      <c r="JW30" s="193" t="e">
        <f t="shared" si="84"/>
        <v>#N/A</v>
      </c>
      <c r="JX30" s="193" t="e">
        <f t="shared" si="84"/>
        <v>#N/A</v>
      </c>
      <c r="JY30" s="193" t="e">
        <f t="shared" si="59"/>
        <v>#N/A</v>
      </c>
      <c r="JZ30" s="193" t="e">
        <f t="shared" si="59"/>
        <v>#N/A</v>
      </c>
      <c r="KA30" s="193" t="e">
        <f t="shared" si="59"/>
        <v>#N/A</v>
      </c>
      <c r="KB30" s="193" t="e">
        <f t="shared" si="59"/>
        <v>#N/A</v>
      </c>
      <c r="KC30" s="193" t="e">
        <f t="shared" si="59"/>
        <v>#N/A</v>
      </c>
      <c r="KD30" s="193" t="e">
        <f t="shared" si="59"/>
        <v>#N/A</v>
      </c>
      <c r="KE30" s="193" t="e">
        <f t="shared" si="59"/>
        <v>#N/A</v>
      </c>
      <c r="KF30" s="193" t="e">
        <f t="shared" si="59"/>
        <v>#N/A</v>
      </c>
      <c r="KG30" s="193" t="e">
        <f t="shared" si="59"/>
        <v>#N/A</v>
      </c>
      <c r="KH30" s="193" t="e">
        <f t="shared" si="59"/>
        <v>#N/A</v>
      </c>
      <c r="KI30" s="193" t="e">
        <f t="shared" si="59"/>
        <v>#N/A</v>
      </c>
      <c r="KJ30" s="193" t="e">
        <f t="shared" si="59"/>
        <v>#N/A</v>
      </c>
      <c r="KK30" s="193" t="e">
        <f t="shared" si="59"/>
        <v>#N/A</v>
      </c>
      <c r="KL30" s="193" t="e">
        <f t="shared" si="59"/>
        <v>#N/A</v>
      </c>
      <c r="KM30" s="193" t="e">
        <f t="shared" si="59"/>
        <v>#N/A</v>
      </c>
      <c r="KN30" s="193" t="e">
        <f t="shared" si="24"/>
        <v>#N/A</v>
      </c>
      <c r="KO30" s="193" t="e">
        <f t="shared" si="82"/>
        <v>#N/A</v>
      </c>
      <c r="KP30" s="193" t="e">
        <f t="shared" si="82"/>
        <v>#N/A</v>
      </c>
      <c r="KQ30" s="193" t="e">
        <f t="shared" si="82"/>
        <v>#N/A</v>
      </c>
      <c r="KR30" s="193" t="e">
        <f t="shared" si="55"/>
        <v>#N/A</v>
      </c>
      <c r="KS30" s="193" t="e">
        <f t="shared" si="55"/>
        <v>#N/A</v>
      </c>
      <c r="KT30" s="193" t="e">
        <f t="shared" si="55"/>
        <v>#N/A</v>
      </c>
      <c r="KU30" s="193" t="e">
        <f t="shared" si="55"/>
        <v>#N/A</v>
      </c>
      <c r="KV30" s="193" t="e">
        <f t="shared" si="55"/>
        <v>#N/A</v>
      </c>
      <c r="KW30" s="193" t="e">
        <f t="shared" si="55"/>
        <v>#N/A</v>
      </c>
      <c r="KX30" s="193" t="e">
        <f t="shared" si="55"/>
        <v>#N/A</v>
      </c>
      <c r="KY30" s="193" t="e">
        <f t="shared" si="55"/>
        <v>#N/A</v>
      </c>
      <c r="KZ30" s="193" t="e">
        <f t="shared" si="55"/>
        <v>#N/A</v>
      </c>
      <c r="LA30" s="193" t="e">
        <f t="shared" si="55"/>
        <v>#N/A</v>
      </c>
      <c r="LB30" s="193" t="e">
        <f t="shared" si="55"/>
        <v>#N/A</v>
      </c>
      <c r="LC30" s="193" t="e">
        <f t="shared" si="55"/>
        <v>#N/A</v>
      </c>
      <c r="LD30" s="193" t="e">
        <f t="shared" si="55"/>
        <v>#N/A</v>
      </c>
      <c r="LE30" s="193" t="e">
        <f t="shared" si="55"/>
        <v>#N/A</v>
      </c>
      <c r="LF30" s="193" t="e">
        <f t="shared" si="55"/>
        <v>#N/A</v>
      </c>
      <c r="LG30" s="193" t="e">
        <f t="shared" si="63"/>
        <v>#N/A</v>
      </c>
      <c r="LH30" s="193" t="e">
        <f t="shared" si="63"/>
        <v>#N/A</v>
      </c>
      <c r="LI30" s="193" t="e">
        <f t="shared" si="63"/>
        <v>#N/A</v>
      </c>
      <c r="LJ30" s="193" t="e">
        <f t="shared" si="63"/>
        <v>#N/A</v>
      </c>
      <c r="LK30" s="193" t="e">
        <f t="shared" si="63"/>
        <v>#N/A</v>
      </c>
      <c r="LL30" s="193" t="e">
        <f t="shared" si="63"/>
        <v>#N/A</v>
      </c>
      <c r="LM30" s="193" t="e">
        <f t="shared" si="63"/>
        <v>#N/A</v>
      </c>
      <c r="LN30" s="193" t="e">
        <f t="shared" si="63"/>
        <v>#N/A</v>
      </c>
      <c r="LO30" s="193" t="e">
        <f t="shared" si="63"/>
        <v>#N/A</v>
      </c>
      <c r="LP30" s="193" t="e">
        <f t="shared" si="63"/>
        <v>#N/A</v>
      </c>
      <c r="LQ30" s="193" t="e">
        <f t="shared" si="63"/>
        <v>#N/A</v>
      </c>
      <c r="LR30" s="193" t="e">
        <f t="shared" si="63"/>
        <v>#N/A</v>
      </c>
      <c r="LS30" s="193" t="e">
        <f t="shared" si="63"/>
        <v>#N/A</v>
      </c>
      <c r="LT30" s="193" t="e">
        <f t="shared" si="63"/>
        <v>#N/A</v>
      </c>
      <c r="LU30" s="193" t="e">
        <f t="shared" si="63"/>
        <v>#N/A</v>
      </c>
      <c r="LV30" s="193" t="e">
        <f t="shared" ref="LV30:MJ45" si="85">IF(ISNONTEXT($Q30),IF($G30="R",_xlfn.BETA.DIST(EC30,$M30,$N30,FALSE,$B30,$D30),_xlfn.BETA.DIST(EC30,$N30,$M30,FALSE,$B30,$D30)),NA())</f>
        <v>#N/A</v>
      </c>
      <c r="LW30" s="193" t="e">
        <f t="shared" si="85"/>
        <v>#N/A</v>
      </c>
      <c r="LX30" s="193" t="e">
        <f t="shared" si="85"/>
        <v>#N/A</v>
      </c>
      <c r="LY30" s="193" t="e">
        <f t="shared" si="85"/>
        <v>#N/A</v>
      </c>
      <c r="LZ30" s="193" t="e">
        <f t="shared" si="85"/>
        <v>#N/A</v>
      </c>
      <c r="MA30" s="193" t="e">
        <f t="shared" si="85"/>
        <v>#N/A</v>
      </c>
      <c r="MB30" s="193" t="e">
        <f t="shared" si="85"/>
        <v>#N/A</v>
      </c>
      <c r="MC30" s="193" t="e">
        <f t="shared" si="85"/>
        <v>#N/A</v>
      </c>
      <c r="MD30" s="193" t="e">
        <f t="shared" si="85"/>
        <v>#N/A</v>
      </c>
      <c r="ME30" s="193" t="e">
        <f t="shared" si="85"/>
        <v>#N/A</v>
      </c>
      <c r="MF30" s="193" t="e">
        <f t="shared" si="85"/>
        <v>#N/A</v>
      </c>
      <c r="MG30" s="193" t="e">
        <f t="shared" si="85"/>
        <v>#N/A</v>
      </c>
      <c r="MH30" s="193" t="e">
        <f t="shared" si="85"/>
        <v>#N/A</v>
      </c>
      <c r="MI30" s="193" t="e">
        <f t="shared" si="85"/>
        <v>#N/A</v>
      </c>
      <c r="MJ30" s="193" t="e">
        <f t="shared" si="85"/>
        <v>#N/A</v>
      </c>
      <c r="MK30" s="193" t="e">
        <f t="shared" si="60"/>
        <v>#N/A</v>
      </c>
      <c r="ML30" s="193" t="e">
        <f t="shared" si="60"/>
        <v>#N/A</v>
      </c>
      <c r="MM30" s="193" t="e">
        <f t="shared" si="60"/>
        <v>#N/A</v>
      </c>
      <c r="MN30" s="193" t="e">
        <f t="shared" si="60"/>
        <v>#N/A</v>
      </c>
      <c r="MO30" s="193" t="e">
        <f t="shared" si="60"/>
        <v>#N/A</v>
      </c>
      <c r="MP30" s="193" t="e">
        <f t="shared" si="60"/>
        <v>#N/A</v>
      </c>
      <c r="MQ30" s="193" t="e">
        <f t="shared" si="60"/>
        <v>#N/A</v>
      </c>
      <c r="MR30" s="193" t="e">
        <f t="shared" si="60"/>
        <v>#N/A</v>
      </c>
      <c r="MS30" s="193" t="e">
        <f t="shared" si="60"/>
        <v>#N/A</v>
      </c>
      <c r="MT30" s="193" t="e">
        <f t="shared" si="60"/>
        <v>#N/A</v>
      </c>
      <c r="MU30" s="193" t="e">
        <f t="shared" si="60"/>
        <v>#N/A</v>
      </c>
      <c r="MV30" s="193" t="e">
        <f t="shared" si="60"/>
        <v>#N/A</v>
      </c>
      <c r="MW30" s="193" t="e">
        <f t="shared" si="60"/>
        <v>#N/A</v>
      </c>
      <c r="MX30" s="193" t="e">
        <f t="shared" si="60"/>
        <v>#N/A</v>
      </c>
      <c r="MY30" s="193" t="e">
        <f t="shared" si="60"/>
        <v>#N/A</v>
      </c>
      <c r="MZ30" s="193" t="e">
        <f t="shared" si="25"/>
        <v>#N/A</v>
      </c>
      <c r="NA30" s="193" t="e">
        <f t="shared" si="83"/>
        <v>#N/A</v>
      </c>
      <c r="NB30" s="193" t="e">
        <f t="shared" si="83"/>
        <v>#N/A</v>
      </c>
      <c r="NC30" s="193" t="e">
        <f t="shared" si="83"/>
        <v>#N/A</v>
      </c>
      <c r="ND30" s="193" t="e">
        <f t="shared" si="56"/>
        <v>#N/A</v>
      </c>
      <c r="NE30" s="193" t="e">
        <f t="shared" si="56"/>
        <v>#N/A</v>
      </c>
      <c r="NF30" s="193" t="e">
        <f t="shared" si="56"/>
        <v>#N/A</v>
      </c>
      <c r="NG30" s="193" t="e">
        <f t="shared" si="56"/>
        <v>#N/A</v>
      </c>
      <c r="NH30" s="193" t="e">
        <f t="shared" si="56"/>
        <v>#N/A</v>
      </c>
      <c r="NI30" s="193" t="e">
        <f t="shared" si="56"/>
        <v>#N/A</v>
      </c>
      <c r="NJ30" s="193" t="e">
        <f t="shared" si="56"/>
        <v>#N/A</v>
      </c>
      <c r="NK30" s="193" t="e">
        <f t="shared" si="56"/>
        <v>#N/A</v>
      </c>
      <c r="NL30" s="193" t="e">
        <f t="shared" si="56"/>
        <v>#N/A</v>
      </c>
      <c r="NM30" s="193" t="e">
        <f t="shared" si="56"/>
        <v>#N/A</v>
      </c>
      <c r="NN30" s="193" t="e">
        <f t="shared" si="56"/>
        <v>#N/A</v>
      </c>
      <c r="NO30" s="193" t="e">
        <f t="shared" si="56"/>
        <v>#N/A</v>
      </c>
      <c r="NP30" s="193" t="e">
        <f t="shared" si="56"/>
        <v>#N/A</v>
      </c>
      <c r="NQ30" s="193" t="e">
        <f t="shared" si="56"/>
        <v>#N/A</v>
      </c>
      <c r="NR30" s="193" t="e">
        <f t="shared" si="56"/>
        <v>#N/A</v>
      </c>
      <c r="NS30" s="193" t="e">
        <f t="shared" si="64"/>
        <v>#N/A</v>
      </c>
      <c r="NT30" s="193" t="e">
        <f t="shared" si="64"/>
        <v>#N/A</v>
      </c>
      <c r="NU30" s="193" t="e">
        <f t="shared" si="64"/>
        <v>#N/A</v>
      </c>
      <c r="NV30" s="193" t="e">
        <f t="shared" si="64"/>
        <v>#N/A</v>
      </c>
      <c r="NW30" s="193" t="e">
        <f t="shared" si="64"/>
        <v>#N/A</v>
      </c>
      <c r="NX30" s="193" t="e">
        <f t="shared" si="64"/>
        <v>#N/A</v>
      </c>
      <c r="NY30" s="193" t="e">
        <f t="shared" si="64"/>
        <v>#N/A</v>
      </c>
      <c r="NZ30" s="193" t="e">
        <f t="shared" si="64"/>
        <v>#N/A</v>
      </c>
      <c r="OA30" s="193" t="e">
        <f t="shared" si="64"/>
        <v>#N/A</v>
      </c>
      <c r="OB30" s="193" t="e">
        <f t="shared" si="64"/>
        <v>#N/A</v>
      </c>
      <c r="OC30" s="193" t="e">
        <f t="shared" si="64"/>
        <v>#N/A</v>
      </c>
      <c r="OD30" s="193" t="e">
        <f t="shared" si="64"/>
        <v>#N/A</v>
      </c>
      <c r="OE30" s="193" t="e">
        <f t="shared" si="64"/>
        <v>#N/A</v>
      </c>
      <c r="OF30" s="193" t="e">
        <f t="shared" si="64"/>
        <v>#N/A</v>
      </c>
      <c r="OG30" s="193" t="e">
        <f t="shared" si="64"/>
        <v>#N/A</v>
      </c>
      <c r="OH30" s="193" t="e">
        <f t="shared" ref="OH30:OV45" si="86">IF(ISNONTEXT($Q30),IF($G30="R",_xlfn.BETA.DIST(GO30,$M30,$N30,FALSE,$B30,$D30),_xlfn.BETA.DIST(GO30,$N30,$M30,FALSE,$B30,$D30)),NA())</f>
        <v>#N/A</v>
      </c>
      <c r="OI30" s="193" t="e">
        <f t="shared" si="86"/>
        <v>#N/A</v>
      </c>
      <c r="OJ30" s="193" t="e">
        <f t="shared" si="86"/>
        <v>#N/A</v>
      </c>
      <c r="OK30" s="193" t="e">
        <f t="shared" si="86"/>
        <v>#N/A</v>
      </c>
      <c r="OL30" s="193" t="e">
        <f t="shared" si="86"/>
        <v>#N/A</v>
      </c>
      <c r="OM30" s="193" t="e">
        <f t="shared" si="86"/>
        <v>#N/A</v>
      </c>
      <c r="ON30" s="193" t="e">
        <f t="shared" si="86"/>
        <v>#N/A</v>
      </c>
      <c r="OO30" s="193" t="e">
        <f t="shared" si="86"/>
        <v>#N/A</v>
      </c>
      <c r="OP30" s="193" t="e">
        <f t="shared" si="86"/>
        <v>#N/A</v>
      </c>
      <c r="OQ30" s="193" t="e">
        <f t="shared" si="86"/>
        <v>#N/A</v>
      </c>
      <c r="OR30" s="193" t="e">
        <f t="shared" si="86"/>
        <v>#N/A</v>
      </c>
      <c r="OS30" s="193" t="e">
        <f t="shared" si="86"/>
        <v>#N/A</v>
      </c>
      <c r="OT30" s="193" t="e">
        <f t="shared" si="86"/>
        <v>#N/A</v>
      </c>
      <c r="OU30" s="193" t="e">
        <f t="shared" si="86"/>
        <v>#N/A</v>
      </c>
      <c r="OV30" s="193" t="e">
        <f t="shared" si="86"/>
        <v>#N/A</v>
      </c>
      <c r="OW30" s="193" t="e">
        <f t="shared" si="61"/>
        <v>#N/A</v>
      </c>
      <c r="OX30" s="193" t="e">
        <f t="shared" si="61"/>
        <v>#N/A</v>
      </c>
      <c r="OY30" s="193" t="e">
        <f t="shared" si="61"/>
        <v>#N/A</v>
      </c>
      <c r="OZ30" s="193" t="e">
        <f t="shared" si="61"/>
        <v>#N/A</v>
      </c>
      <c r="PA30" s="193" t="e">
        <f t="shared" si="61"/>
        <v>#N/A</v>
      </c>
      <c r="PB30" s="193" t="e">
        <f t="shared" si="61"/>
        <v>#N/A</v>
      </c>
      <c r="PC30" s="193" t="e">
        <f t="shared" si="61"/>
        <v>#N/A</v>
      </c>
      <c r="PD30" s="193" t="e">
        <f t="shared" si="61"/>
        <v>#N/A</v>
      </c>
      <c r="PE30" s="193" t="e">
        <f t="shared" si="61"/>
        <v>#N/A</v>
      </c>
      <c r="PF30" s="193" t="e">
        <f t="shared" si="61"/>
        <v>#N/A</v>
      </c>
      <c r="PG30" s="193" t="e">
        <f t="shared" si="61"/>
        <v>#N/A</v>
      </c>
      <c r="PH30" s="193" t="e">
        <f t="shared" si="61"/>
        <v>#N/A</v>
      </c>
      <c r="PI30" s="193" t="e">
        <f t="shared" si="61"/>
        <v>#N/A</v>
      </c>
      <c r="PJ30" s="193" t="e">
        <f t="shared" si="61"/>
        <v>#N/A</v>
      </c>
      <c r="PK30" s="193" t="e">
        <f t="shared" si="61"/>
        <v>#N/A</v>
      </c>
      <c r="PL30" s="193" t="e">
        <f t="shared" si="26"/>
        <v>#N/A</v>
      </c>
      <c r="PM30" s="193" t="e">
        <f t="shared" si="57"/>
        <v>#N/A</v>
      </c>
      <c r="PN30" s="193" t="e">
        <f t="shared" si="57"/>
        <v>#N/A</v>
      </c>
      <c r="PO30" s="193" t="e">
        <f t="shared" si="57"/>
        <v>#N/A</v>
      </c>
      <c r="PP30" s="193" t="e">
        <f t="shared" si="57"/>
        <v>#N/A</v>
      </c>
      <c r="PQ30" s="193" t="e">
        <f t="shared" si="57"/>
        <v>#N/A</v>
      </c>
      <c r="PR30" s="193" t="e">
        <f t="shared" si="57"/>
        <v>#N/A</v>
      </c>
      <c r="PS30" s="193" t="e">
        <f t="shared" si="57"/>
        <v>#N/A</v>
      </c>
      <c r="PT30" s="193" t="e">
        <f t="shared" si="57"/>
        <v>#N/A</v>
      </c>
    </row>
    <row r="31" spans="1:436" hidden="1" x14ac:dyDescent="0.45">
      <c r="A31" s="20">
        <v>28</v>
      </c>
      <c r="B31" s="115"/>
      <c r="C31" s="115"/>
      <c r="D31" s="115"/>
      <c r="E31" s="110" t="str">
        <f t="shared" si="15"/>
        <v/>
      </c>
      <c r="F31" s="21" t="str">
        <f t="shared" si="16"/>
        <v/>
      </c>
      <c r="G31" s="22" t="str">
        <f t="shared" si="17"/>
        <v/>
      </c>
      <c r="H31" s="23" t="str">
        <f>IF(F31="","",IF(OR($F31&lt;Skew!$B$3,$F31=Skew!$B$3),IF($F31&gt;Skew!$C$3,Skew!$A$3,IF($F31&gt;Skew!$C$4,Skew!$A$4,IF($F31&gt;Skew!$C$5,Skew!$A$5,IF($F31&gt;Skew!$C$6,Skew!$A$6,IF($F31&gt;Skew!$C$7,Skew!$A$7,IF($F31&gt;Skew!$C$8,Skew!$A$8,IF($F31&gt;Skew!$C$9,Skew!$A$9,IF($F31&gt;Skew!$C$10,Skew!$A$10,IF($F31&gt;Skew!$C$11,Skew!$A$11,IF($F31&gt;Skew!$C$12,Skew!$A$12,IF($F31&gt;Skew!$C$13,Skew!$A$13,IF($F31&gt;Skew!$C$14,Skew!$A$14,IF($F31&gt;Skew!$C$15,Skew!$A$15,IF($F31&gt;Skew!$C$16,Skew!$A$16,Skew!$A$17)
)))))))))))))))</f>
        <v/>
      </c>
      <c r="I31" s="22" t="str">
        <f>IF(F31="","",MATCH(H31,Skew!$A$3:$A$17,0))</f>
        <v/>
      </c>
      <c r="J31" s="22" t="str">
        <f t="shared" si="0"/>
        <v/>
      </c>
      <c r="K31" s="24"/>
      <c r="L31" s="22" t="str">
        <f>IF(OR(F31="",K31=""),"",MATCH(K31,Confidence!$A$3:$A$12,0))</f>
        <v/>
      </c>
      <c r="M31" s="25" t="str">
        <f t="shared" si="1"/>
        <v/>
      </c>
      <c r="N31" s="25" t="str">
        <f t="shared" si="2"/>
        <v/>
      </c>
      <c r="O31" s="22"/>
      <c r="P31" s="102" t="str">
        <f t="shared" si="3"/>
        <v/>
      </c>
      <c r="Q31" s="102" t="str">
        <f t="shared" si="4"/>
        <v/>
      </c>
      <c r="R31" s="37" t="str">
        <f t="shared" si="5"/>
        <v/>
      </c>
      <c r="S31" s="115"/>
      <c r="T31" s="204" t="str">
        <f>IF(AND(B31&gt;0,C31&gt;0,D31&gt;0,M31&gt;0,N31&gt;0,S31&gt;0,NOT(K31="")),ABS(VLOOKUP($S$1,VLookups!$A$30:$B$31,2,FALSE)-_xlfn.BETA.DIST(S31,IF(G31="L",N31,M31),IF(G31="L",M31,N31),TRUE,B31,D31)),"")</f>
        <v/>
      </c>
      <c r="U31" s="112" t="str">
        <f>IF(OR($M31="",$N31=""),"",_xlfn.BETA.INV(ABS(VLOOKUP($S$1,VLookups!$A$30:$B$31,2,FALSE)-U$3),IF($G31="L",$N31,$M31),IF($G31="L",$M31,$N31),$B31,$D31))</f>
        <v/>
      </c>
      <c r="V31" s="113" t="str">
        <f>IF(OR($M31="",$N31=""),"",_xlfn.BETA.INV(ABS(VLOOKUP($S$1,VLookups!$A$30:$B$31,2,FALSE)-V$3),IF($G31="L",$N31,$M31),IF($G31="L",$M31,$N31),$B31,$D31))</f>
        <v/>
      </c>
      <c r="W31" s="112" t="str">
        <f>IF(OR($M31="",$N31=""),"",_xlfn.BETA.INV(ABS(VLOOKUP($S$1,VLookups!$A$30:$B$31,2,FALSE)-W$3),IF($G31="L",$N31,$M31),IF($G31="L",$M31,$N31),$B31,$D31))</f>
        <v/>
      </c>
      <c r="X31" s="113" t="str">
        <f>IF(OR($M31="",$N31=""),"",_xlfn.BETA.INV(ABS(VLOOKUP($S$1,VLookups!$A$30:$B$31,2,FALSE)-X$3),IF($G31="L",$N31,$M31),IF($G31="L",$M31,$N31),$B31,$D31))</f>
        <v/>
      </c>
      <c r="Y31" s="112" t="str">
        <f>IF(OR($M31="",$N31=""),"",_xlfn.BETA.INV(ABS(VLOOKUP($S$1,VLookups!$A$30:$B$31,2,FALSE)-Y$3),IF($G31="L",$N31,$M31),IF($G31="L",$M31,$N31),$B31,$D31))</f>
        <v/>
      </c>
      <c r="Z31" s="113" t="str">
        <f>IF(OR($M31="",$N31=""),"",_xlfn.BETA.INV(ABS(VLOOKUP($S$1,VLookups!$A$30:$B$31,2,FALSE)-Z$3),IF($G31="L",$N31,$M31),IF($G31="L",$M31,$N31),$B31,$D31))</f>
        <v/>
      </c>
      <c r="AA31" s="112" t="str">
        <f>IF(OR($M31="",$N31=""),"",_xlfn.BETA.INV(ABS(VLOOKUP($S$1,VLookups!$A$30:$B$31,2,FALSE)-AA$3),IF($G31="L",$N31,$M31),IF($G31="L",$M31,$N31),$B31,$D31))</f>
        <v/>
      </c>
      <c r="AB31" s="113" t="str">
        <f>IF(OR($M31="",$N31=""),"",_xlfn.BETA.INV(ABS(VLOOKUP($S$1,VLookups!$A$30:$B$31,2,FALSE)-AB$3),IF($G31="L",$N31,$M31),IF($G31="L",$M31,$N31),$B31,$D31))</f>
        <v/>
      </c>
      <c r="AC31" s="112" t="str">
        <f>IF(OR($M31="",$N31=""),"",_xlfn.BETA.INV(ABS(VLOOKUP($S$1,VLookups!$A$30:$B$31,2,FALSE)-AC$3),IF($G31="L",$N31,$M31),IF($G31="L",$M31,$N31),$B31,$D31))</f>
        <v/>
      </c>
      <c r="AD31" s="113" t="str">
        <f>IF(OR($M31="",$N31=""),"",_xlfn.BETA.INV(ABS(VLOOKUP($S$1,VLookups!$A$30:$B$31,2,FALSE)-AD$3),IF($G31="L",$N31,$M31),IF($G31="L",$M31,$N31),$B31,$D31))</f>
        <v/>
      </c>
      <c r="AE31" s="112" t="str">
        <f>IF(OR($M31="",$N31=""),"",_xlfn.BETA.INV(ABS(VLOOKUP($S$1,VLookups!$A$30:$B$31,2,FALSE)-AE$3),IF($G31="L",$N31,$M31),IF($G31="L",$M31,$N31),$B31,$D31))</f>
        <v/>
      </c>
      <c r="AF31" s="113" t="str">
        <f>IF(OR($M31="",$N31=""),"",_xlfn.BETA.INV(ABS(VLOOKUP($S$1,VLookups!$A$30:$B$31,2,FALSE)-AF$3),IF($G31="L",$N31,$M31),IF($G31="L",$M31,$N31),$B31,$D31))</f>
        <v/>
      </c>
      <c r="AG31" s="15"/>
      <c r="AH31" s="194" t="str">
        <f t="shared" si="18"/>
        <v/>
      </c>
      <c r="AI31" s="192" t="str">
        <f t="shared" si="19"/>
        <v/>
      </c>
      <c r="AJ31" s="177" t="str">
        <f t="shared" si="80"/>
        <v/>
      </c>
      <c r="AK31" s="177" t="str">
        <f t="shared" si="71"/>
        <v/>
      </c>
      <c r="AL31" s="177" t="str">
        <f t="shared" si="71"/>
        <v/>
      </c>
      <c r="AM31" s="177" t="str">
        <f t="shared" si="71"/>
        <v/>
      </c>
      <c r="AN31" s="177" t="str">
        <f t="shared" si="71"/>
        <v/>
      </c>
      <c r="AO31" s="177" t="str">
        <f t="shared" si="71"/>
        <v/>
      </c>
      <c r="AP31" s="177" t="str">
        <f t="shared" si="71"/>
        <v/>
      </c>
      <c r="AQ31" s="177" t="str">
        <f t="shared" si="71"/>
        <v/>
      </c>
      <c r="AR31" s="177" t="str">
        <f t="shared" si="71"/>
        <v/>
      </c>
      <c r="AS31" s="177" t="str">
        <f t="shared" si="71"/>
        <v/>
      </c>
      <c r="AT31" s="177" t="str">
        <f t="shared" si="71"/>
        <v/>
      </c>
      <c r="AU31" s="177" t="str">
        <f t="shared" si="71"/>
        <v/>
      </c>
      <c r="AV31" s="177" t="str">
        <f t="shared" si="71"/>
        <v/>
      </c>
      <c r="AW31" s="177" t="str">
        <f t="shared" si="71"/>
        <v/>
      </c>
      <c r="AX31" s="177" t="str">
        <f t="shared" si="71"/>
        <v/>
      </c>
      <c r="AY31" s="177" t="str">
        <f t="shared" si="71"/>
        <v/>
      </c>
      <c r="AZ31" s="177" t="str">
        <f t="shared" si="71"/>
        <v/>
      </c>
      <c r="BA31" s="177" t="str">
        <f t="shared" si="65"/>
        <v/>
      </c>
      <c r="BB31" s="177" t="str">
        <f t="shared" si="65"/>
        <v/>
      </c>
      <c r="BC31" s="177" t="str">
        <f t="shared" si="65"/>
        <v/>
      </c>
      <c r="BD31" s="177" t="str">
        <f t="shared" si="65"/>
        <v/>
      </c>
      <c r="BE31" s="177" t="str">
        <f t="shared" si="65"/>
        <v/>
      </c>
      <c r="BF31" s="177" t="str">
        <f t="shared" si="65"/>
        <v/>
      </c>
      <c r="BG31" s="177" t="str">
        <f t="shared" si="65"/>
        <v/>
      </c>
      <c r="BH31" s="177" t="str">
        <f t="shared" si="65"/>
        <v/>
      </c>
      <c r="BI31" s="177" t="str">
        <f t="shared" si="65"/>
        <v/>
      </c>
      <c r="BJ31" s="177" t="str">
        <f t="shared" si="65"/>
        <v/>
      </c>
      <c r="BK31" s="177" t="str">
        <f t="shared" si="65"/>
        <v/>
      </c>
      <c r="BL31" s="177" t="str">
        <f t="shared" si="65"/>
        <v/>
      </c>
      <c r="BM31" s="177" t="str">
        <f t="shared" si="65"/>
        <v/>
      </c>
      <c r="BN31" s="177" t="str">
        <f t="shared" si="65"/>
        <v/>
      </c>
      <c r="BO31" s="177" t="str">
        <f t="shared" si="65"/>
        <v/>
      </c>
      <c r="BP31" s="177" t="str">
        <f t="shared" si="72"/>
        <v/>
      </c>
      <c r="BQ31" s="177" t="str">
        <f t="shared" si="72"/>
        <v/>
      </c>
      <c r="BR31" s="177" t="str">
        <f t="shared" si="72"/>
        <v/>
      </c>
      <c r="BS31" s="177" t="str">
        <f t="shared" si="72"/>
        <v/>
      </c>
      <c r="BT31" s="177" t="str">
        <f t="shared" si="72"/>
        <v/>
      </c>
      <c r="BU31" s="177" t="str">
        <f t="shared" si="72"/>
        <v/>
      </c>
      <c r="BV31" s="177" t="str">
        <f t="shared" si="72"/>
        <v/>
      </c>
      <c r="BW31" s="177" t="str">
        <f t="shared" si="72"/>
        <v/>
      </c>
      <c r="BX31" s="177" t="str">
        <f t="shared" si="72"/>
        <v/>
      </c>
      <c r="BY31" s="177" t="str">
        <f t="shared" si="72"/>
        <v/>
      </c>
      <c r="BZ31" s="177" t="str">
        <f t="shared" si="72"/>
        <v/>
      </c>
      <c r="CA31" s="177" t="str">
        <f t="shared" si="72"/>
        <v/>
      </c>
      <c r="CB31" s="177" t="str">
        <f t="shared" si="72"/>
        <v/>
      </c>
      <c r="CC31" s="177" t="str">
        <f t="shared" si="72"/>
        <v/>
      </c>
      <c r="CD31" s="177" t="str">
        <f t="shared" si="72"/>
        <v/>
      </c>
      <c r="CE31" s="177" t="str">
        <f t="shared" si="72"/>
        <v/>
      </c>
      <c r="CF31" s="177" t="str">
        <f t="shared" si="66"/>
        <v/>
      </c>
      <c r="CG31" s="177" t="str">
        <f t="shared" si="66"/>
        <v/>
      </c>
      <c r="CH31" s="177" t="str">
        <f t="shared" si="66"/>
        <v/>
      </c>
      <c r="CI31" s="177" t="str">
        <f t="shared" si="66"/>
        <v/>
      </c>
      <c r="CJ31" s="177" t="str">
        <f t="shared" si="66"/>
        <v/>
      </c>
      <c r="CK31" s="177" t="str">
        <f t="shared" si="66"/>
        <v/>
      </c>
      <c r="CL31" s="177" t="str">
        <f t="shared" si="66"/>
        <v/>
      </c>
      <c r="CM31" s="177" t="str">
        <f t="shared" si="66"/>
        <v/>
      </c>
      <c r="CN31" s="177" t="str">
        <f t="shared" si="66"/>
        <v/>
      </c>
      <c r="CO31" s="177" t="str">
        <f t="shared" si="66"/>
        <v/>
      </c>
      <c r="CP31" s="177" t="str">
        <f t="shared" si="66"/>
        <v/>
      </c>
      <c r="CQ31" s="177" t="str">
        <f t="shared" si="66"/>
        <v/>
      </c>
      <c r="CR31" s="177" t="str">
        <f t="shared" si="66"/>
        <v/>
      </c>
      <c r="CS31" s="177" t="str">
        <f t="shared" si="66"/>
        <v/>
      </c>
      <c r="CT31" s="177" t="str">
        <f t="shared" si="66"/>
        <v/>
      </c>
      <c r="CU31" s="177" t="str">
        <f t="shared" si="66"/>
        <v/>
      </c>
      <c r="CV31" s="177" t="str">
        <f t="shared" si="73"/>
        <v/>
      </c>
      <c r="CW31" s="177" t="str">
        <f t="shared" si="73"/>
        <v/>
      </c>
      <c r="CX31" s="177" t="str">
        <f t="shared" si="73"/>
        <v/>
      </c>
      <c r="CY31" s="177" t="str">
        <f t="shared" si="73"/>
        <v/>
      </c>
      <c r="CZ31" s="177" t="str">
        <f t="shared" si="73"/>
        <v/>
      </c>
      <c r="DA31" s="177" t="str">
        <f t="shared" si="73"/>
        <v/>
      </c>
      <c r="DB31" s="177" t="str">
        <f t="shared" si="73"/>
        <v/>
      </c>
      <c r="DC31" s="177" t="str">
        <f t="shared" si="73"/>
        <v/>
      </c>
      <c r="DD31" s="177" t="str">
        <f t="shared" si="73"/>
        <v/>
      </c>
      <c r="DE31" s="177" t="str">
        <f t="shared" si="73"/>
        <v/>
      </c>
      <c r="DF31" s="177" t="str">
        <f t="shared" si="73"/>
        <v/>
      </c>
      <c r="DG31" s="177" t="str">
        <f t="shared" si="73"/>
        <v/>
      </c>
      <c r="DH31" s="177" t="str">
        <f t="shared" si="73"/>
        <v/>
      </c>
      <c r="DI31" s="177" t="str">
        <f t="shared" si="73"/>
        <v/>
      </c>
      <c r="DJ31" s="177" t="str">
        <f t="shared" si="73"/>
        <v/>
      </c>
      <c r="DK31" s="177" t="str">
        <f t="shared" si="73"/>
        <v/>
      </c>
      <c r="DL31" s="177" t="str">
        <f t="shared" si="67"/>
        <v/>
      </c>
      <c r="DM31" s="177" t="str">
        <f t="shared" si="79"/>
        <v/>
      </c>
      <c r="DN31" s="177" t="str">
        <f t="shared" si="79"/>
        <v/>
      </c>
      <c r="DO31" s="177" t="str">
        <f t="shared" si="79"/>
        <v/>
      </c>
      <c r="DP31" s="177" t="str">
        <f t="shared" si="79"/>
        <v/>
      </c>
      <c r="DQ31" s="177" t="str">
        <f t="shared" si="79"/>
        <v/>
      </c>
      <c r="DR31" s="177" t="str">
        <f t="shared" si="79"/>
        <v/>
      </c>
      <c r="DS31" s="177" t="str">
        <f t="shared" si="79"/>
        <v/>
      </c>
      <c r="DT31" s="177" t="str">
        <f t="shared" si="79"/>
        <v/>
      </c>
      <c r="DU31" s="177" t="str">
        <f t="shared" si="79"/>
        <v/>
      </c>
      <c r="DV31" s="177" t="str">
        <f t="shared" si="79"/>
        <v/>
      </c>
      <c r="DW31" s="177" t="str">
        <f t="shared" si="79"/>
        <v/>
      </c>
      <c r="DX31" s="177" t="str">
        <f t="shared" si="79"/>
        <v/>
      </c>
      <c r="DY31" s="177" t="str">
        <f t="shared" si="79"/>
        <v/>
      </c>
      <c r="DZ31" s="177" t="str">
        <f t="shared" si="79"/>
        <v/>
      </c>
      <c r="EA31" s="177" t="str">
        <f t="shared" si="79"/>
        <v/>
      </c>
      <c r="EB31" s="177" t="str">
        <f t="shared" si="79"/>
        <v/>
      </c>
      <c r="EC31" s="177" t="str">
        <f t="shared" si="74"/>
        <v/>
      </c>
      <c r="ED31" s="177" t="str">
        <f t="shared" si="74"/>
        <v/>
      </c>
      <c r="EE31" s="177" t="str">
        <f t="shared" si="74"/>
        <v/>
      </c>
      <c r="EF31" s="177" t="str">
        <f t="shared" si="74"/>
        <v/>
      </c>
      <c r="EG31" s="177" t="str">
        <f t="shared" si="74"/>
        <v/>
      </c>
      <c r="EH31" s="177" t="str">
        <f t="shared" si="74"/>
        <v/>
      </c>
      <c r="EI31" s="177" t="str">
        <f t="shared" si="74"/>
        <v/>
      </c>
      <c r="EJ31" s="177" t="str">
        <f t="shared" si="74"/>
        <v/>
      </c>
      <c r="EK31" s="177" t="str">
        <f t="shared" si="74"/>
        <v/>
      </c>
      <c r="EL31" s="177" t="str">
        <f t="shared" si="74"/>
        <v/>
      </c>
      <c r="EM31" s="177" t="str">
        <f t="shared" si="74"/>
        <v/>
      </c>
      <c r="EN31" s="177" t="str">
        <f t="shared" si="74"/>
        <v/>
      </c>
      <c r="EO31" s="177" t="str">
        <f t="shared" si="74"/>
        <v/>
      </c>
      <c r="EP31" s="177" t="str">
        <f t="shared" si="74"/>
        <v/>
      </c>
      <c r="EQ31" s="177" t="str">
        <f t="shared" si="74"/>
        <v/>
      </c>
      <c r="ER31" s="177" t="str">
        <f t="shared" si="75"/>
        <v/>
      </c>
      <c r="ES31" s="177" t="str">
        <f t="shared" si="75"/>
        <v/>
      </c>
      <c r="ET31" s="177" t="str">
        <f t="shared" si="75"/>
        <v/>
      </c>
      <c r="EU31" s="177" t="str">
        <f t="shared" si="75"/>
        <v/>
      </c>
      <c r="EV31" s="177" t="str">
        <f t="shared" si="75"/>
        <v/>
      </c>
      <c r="EW31" s="177" t="str">
        <f t="shared" si="75"/>
        <v/>
      </c>
      <c r="EX31" s="177" t="str">
        <f t="shared" si="75"/>
        <v/>
      </c>
      <c r="EY31" s="177" t="str">
        <f t="shared" si="75"/>
        <v/>
      </c>
      <c r="EZ31" s="177" t="str">
        <f t="shared" si="75"/>
        <v/>
      </c>
      <c r="FA31" s="177" t="str">
        <f t="shared" si="75"/>
        <v/>
      </c>
      <c r="FB31" s="177" t="str">
        <f t="shared" si="75"/>
        <v/>
      </c>
      <c r="FC31" s="177" t="str">
        <f t="shared" si="75"/>
        <v/>
      </c>
      <c r="FD31" s="177" t="str">
        <f t="shared" si="75"/>
        <v/>
      </c>
      <c r="FE31" s="177" t="str">
        <f t="shared" si="75"/>
        <v/>
      </c>
      <c r="FF31" s="177" t="str">
        <f t="shared" si="75"/>
        <v/>
      </c>
      <c r="FG31" s="177" t="str">
        <f t="shared" si="75"/>
        <v/>
      </c>
      <c r="FH31" s="177" t="str">
        <f t="shared" si="68"/>
        <v/>
      </c>
      <c r="FI31" s="177" t="str">
        <f t="shared" si="68"/>
        <v/>
      </c>
      <c r="FJ31" s="177" t="str">
        <f t="shared" si="68"/>
        <v/>
      </c>
      <c r="FK31" s="177" t="str">
        <f t="shared" si="68"/>
        <v/>
      </c>
      <c r="FL31" s="177" t="str">
        <f t="shared" si="68"/>
        <v/>
      </c>
      <c r="FM31" s="177" t="str">
        <f t="shared" si="68"/>
        <v/>
      </c>
      <c r="FN31" s="177" t="str">
        <f t="shared" si="68"/>
        <v/>
      </c>
      <c r="FO31" s="177" t="str">
        <f t="shared" si="68"/>
        <v/>
      </c>
      <c r="FP31" s="177" t="str">
        <f t="shared" si="68"/>
        <v/>
      </c>
      <c r="FQ31" s="177" t="str">
        <f t="shared" si="68"/>
        <v/>
      </c>
      <c r="FR31" s="177" t="str">
        <f t="shared" si="68"/>
        <v/>
      </c>
      <c r="FS31" s="177" t="str">
        <f t="shared" si="68"/>
        <v/>
      </c>
      <c r="FT31" s="177" t="str">
        <f t="shared" si="68"/>
        <v/>
      </c>
      <c r="FU31" s="177" t="str">
        <f t="shared" si="76"/>
        <v/>
      </c>
      <c r="FV31" s="177" t="str">
        <f t="shared" si="76"/>
        <v/>
      </c>
      <c r="FW31" s="177" t="str">
        <f t="shared" si="76"/>
        <v/>
      </c>
      <c r="FX31" s="177" t="str">
        <f t="shared" si="76"/>
        <v/>
      </c>
      <c r="FY31" s="177" t="str">
        <f t="shared" si="76"/>
        <v/>
      </c>
      <c r="FZ31" s="177" t="str">
        <f t="shared" si="76"/>
        <v/>
      </c>
      <c r="GA31" s="177" t="str">
        <f t="shared" si="76"/>
        <v/>
      </c>
      <c r="GB31" s="177" t="str">
        <f t="shared" si="76"/>
        <v/>
      </c>
      <c r="GC31" s="177" t="str">
        <f t="shared" si="76"/>
        <v/>
      </c>
      <c r="GD31" s="177" t="str">
        <f t="shared" si="76"/>
        <v/>
      </c>
      <c r="GE31" s="177" t="str">
        <f t="shared" si="76"/>
        <v/>
      </c>
      <c r="GF31" s="177" t="str">
        <f t="shared" si="76"/>
        <v/>
      </c>
      <c r="GG31" s="177" t="str">
        <f t="shared" si="76"/>
        <v/>
      </c>
      <c r="GH31" s="177" t="str">
        <f t="shared" si="76"/>
        <v/>
      </c>
      <c r="GI31" s="177" t="str">
        <f t="shared" si="76"/>
        <v/>
      </c>
      <c r="GJ31" s="177" t="str">
        <f t="shared" si="76"/>
        <v/>
      </c>
      <c r="GK31" s="177" t="str">
        <f t="shared" si="69"/>
        <v/>
      </c>
      <c r="GL31" s="177" t="str">
        <f t="shared" si="69"/>
        <v/>
      </c>
      <c r="GM31" s="177" t="str">
        <f t="shared" si="69"/>
        <v/>
      </c>
      <c r="GN31" s="177" t="str">
        <f t="shared" si="69"/>
        <v/>
      </c>
      <c r="GO31" s="177" t="str">
        <f t="shared" si="69"/>
        <v/>
      </c>
      <c r="GP31" s="177" t="str">
        <f t="shared" si="69"/>
        <v/>
      </c>
      <c r="GQ31" s="177" t="str">
        <f t="shared" si="69"/>
        <v/>
      </c>
      <c r="GR31" s="177" t="str">
        <f t="shared" si="69"/>
        <v/>
      </c>
      <c r="GS31" s="177" t="str">
        <f t="shared" si="69"/>
        <v/>
      </c>
      <c r="GT31" s="177" t="str">
        <f t="shared" si="69"/>
        <v/>
      </c>
      <c r="GU31" s="177" t="str">
        <f t="shared" si="69"/>
        <v/>
      </c>
      <c r="GV31" s="177" t="str">
        <f t="shared" si="69"/>
        <v/>
      </c>
      <c r="GW31" s="177" t="str">
        <f t="shared" si="69"/>
        <v/>
      </c>
      <c r="GX31" s="177" t="str">
        <f t="shared" si="69"/>
        <v/>
      </c>
      <c r="GY31" s="177" t="str">
        <f t="shared" si="69"/>
        <v/>
      </c>
      <c r="GZ31" s="177" t="str">
        <f t="shared" si="69"/>
        <v/>
      </c>
      <c r="HA31" s="177" t="str">
        <f t="shared" si="77"/>
        <v/>
      </c>
      <c r="HB31" s="177" t="str">
        <f t="shared" si="77"/>
        <v/>
      </c>
      <c r="HC31" s="177" t="str">
        <f t="shared" si="77"/>
        <v/>
      </c>
      <c r="HD31" s="177" t="str">
        <f t="shared" si="77"/>
        <v/>
      </c>
      <c r="HE31" s="177" t="str">
        <f t="shared" si="77"/>
        <v/>
      </c>
      <c r="HF31" s="177" t="str">
        <f t="shared" si="77"/>
        <v/>
      </c>
      <c r="HG31" s="177" t="str">
        <f t="shared" si="77"/>
        <v/>
      </c>
      <c r="HH31" s="177" t="str">
        <f t="shared" si="77"/>
        <v/>
      </c>
      <c r="HI31" s="177" t="str">
        <f t="shared" si="77"/>
        <v/>
      </c>
      <c r="HJ31" s="177" t="str">
        <f t="shared" si="77"/>
        <v/>
      </c>
      <c r="HK31" s="177" t="str">
        <f t="shared" si="77"/>
        <v/>
      </c>
      <c r="HL31" s="177" t="str">
        <f t="shared" si="77"/>
        <v/>
      </c>
      <c r="HM31" s="177" t="str">
        <f t="shared" si="77"/>
        <v/>
      </c>
      <c r="HN31" s="177" t="str">
        <f t="shared" si="77"/>
        <v/>
      </c>
      <c r="HO31" s="177" t="str">
        <f t="shared" si="77"/>
        <v/>
      </c>
      <c r="HP31" s="177" t="str">
        <f t="shared" si="77"/>
        <v/>
      </c>
      <c r="HQ31" s="177" t="str">
        <f t="shared" si="70"/>
        <v/>
      </c>
      <c r="HR31" s="177" t="str">
        <f t="shared" si="70"/>
        <v/>
      </c>
      <c r="HS31" s="177" t="str">
        <f t="shared" si="70"/>
        <v/>
      </c>
      <c r="HT31" s="177" t="str">
        <f t="shared" si="70"/>
        <v/>
      </c>
      <c r="HU31" s="177" t="str">
        <f t="shared" si="70"/>
        <v/>
      </c>
      <c r="HV31" s="177" t="str">
        <f t="shared" si="70"/>
        <v/>
      </c>
      <c r="HW31" s="177" t="str">
        <f t="shared" si="70"/>
        <v/>
      </c>
      <c r="HX31" s="177" t="str">
        <f t="shared" si="70"/>
        <v/>
      </c>
      <c r="HY31" s="177" t="str">
        <f t="shared" si="70"/>
        <v/>
      </c>
      <c r="HZ31" s="177" t="str">
        <f t="shared" si="70"/>
        <v/>
      </c>
      <c r="IA31" s="192" t="str">
        <f t="shared" si="21"/>
        <v/>
      </c>
      <c r="IB31" s="193" t="e">
        <f t="shared" si="10"/>
        <v>#N/A</v>
      </c>
      <c r="IC31" s="193" t="e">
        <f t="shared" si="81"/>
        <v>#N/A</v>
      </c>
      <c r="ID31" s="193" t="e">
        <f t="shared" si="81"/>
        <v>#N/A</v>
      </c>
      <c r="IE31" s="193" t="e">
        <f t="shared" si="81"/>
        <v>#N/A</v>
      </c>
      <c r="IF31" s="193" t="e">
        <f t="shared" si="54"/>
        <v>#N/A</v>
      </c>
      <c r="IG31" s="193" t="e">
        <f t="shared" si="54"/>
        <v>#N/A</v>
      </c>
      <c r="IH31" s="193" t="e">
        <f t="shared" si="54"/>
        <v>#N/A</v>
      </c>
      <c r="II31" s="193" t="e">
        <f t="shared" si="54"/>
        <v>#N/A</v>
      </c>
      <c r="IJ31" s="193" t="e">
        <f t="shared" si="54"/>
        <v>#N/A</v>
      </c>
      <c r="IK31" s="193" t="e">
        <f t="shared" si="54"/>
        <v>#N/A</v>
      </c>
      <c r="IL31" s="193" t="e">
        <f t="shared" si="54"/>
        <v>#N/A</v>
      </c>
      <c r="IM31" s="193" t="e">
        <f t="shared" si="54"/>
        <v>#N/A</v>
      </c>
      <c r="IN31" s="193" t="e">
        <f t="shared" si="54"/>
        <v>#N/A</v>
      </c>
      <c r="IO31" s="193" t="e">
        <f t="shared" si="54"/>
        <v>#N/A</v>
      </c>
      <c r="IP31" s="193" t="e">
        <f t="shared" si="54"/>
        <v>#N/A</v>
      </c>
      <c r="IQ31" s="193" t="e">
        <f t="shared" si="54"/>
        <v>#N/A</v>
      </c>
      <c r="IR31" s="193" t="e">
        <f t="shared" si="54"/>
        <v>#N/A</v>
      </c>
      <c r="IS31" s="193" t="e">
        <f t="shared" si="54"/>
        <v>#N/A</v>
      </c>
      <c r="IT31" s="193" t="e">
        <f t="shared" si="54"/>
        <v>#N/A</v>
      </c>
      <c r="IU31" s="193" t="e">
        <f t="shared" ref="IU31:JI46" si="87">IF(ISNONTEXT($Q31),IF($G31="R",_xlfn.BETA.DIST(BB31,$M31,$N31,FALSE,$B31,$D31),_xlfn.BETA.DIST(BB31,$N31,$M31,FALSE,$B31,$D31)),NA())</f>
        <v>#N/A</v>
      </c>
      <c r="IV31" s="193" t="e">
        <f t="shared" si="87"/>
        <v>#N/A</v>
      </c>
      <c r="IW31" s="193" t="e">
        <f t="shared" si="87"/>
        <v>#N/A</v>
      </c>
      <c r="IX31" s="193" t="e">
        <f t="shared" si="87"/>
        <v>#N/A</v>
      </c>
      <c r="IY31" s="193" t="e">
        <f t="shared" si="87"/>
        <v>#N/A</v>
      </c>
      <c r="IZ31" s="193" t="e">
        <f t="shared" si="87"/>
        <v>#N/A</v>
      </c>
      <c r="JA31" s="193" t="e">
        <f t="shared" si="87"/>
        <v>#N/A</v>
      </c>
      <c r="JB31" s="193" t="e">
        <f t="shared" si="87"/>
        <v>#N/A</v>
      </c>
      <c r="JC31" s="193" t="e">
        <f t="shared" si="87"/>
        <v>#N/A</v>
      </c>
      <c r="JD31" s="193" t="e">
        <f t="shared" si="87"/>
        <v>#N/A</v>
      </c>
      <c r="JE31" s="193" t="e">
        <f t="shared" si="87"/>
        <v>#N/A</v>
      </c>
      <c r="JF31" s="193" t="e">
        <f t="shared" si="87"/>
        <v>#N/A</v>
      </c>
      <c r="JG31" s="193" t="e">
        <f t="shared" si="87"/>
        <v>#N/A</v>
      </c>
      <c r="JH31" s="193" t="e">
        <f t="shared" si="87"/>
        <v>#N/A</v>
      </c>
      <c r="JI31" s="193" t="e">
        <f t="shared" si="87"/>
        <v>#N/A</v>
      </c>
      <c r="JJ31" s="193" t="e">
        <f t="shared" si="84"/>
        <v>#N/A</v>
      </c>
      <c r="JK31" s="193" t="e">
        <f t="shared" si="84"/>
        <v>#N/A</v>
      </c>
      <c r="JL31" s="193" t="e">
        <f t="shared" si="84"/>
        <v>#N/A</v>
      </c>
      <c r="JM31" s="193" t="e">
        <f t="shared" si="84"/>
        <v>#N/A</v>
      </c>
      <c r="JN31" s="193" t="e">
        <f t="shared" si="84"/>
        <v>#N/A</v>
      </c>
      <c r="JO31" s="193" t="e">
        <f t="shared" si="84"/>
        <v>#N/A</v>
      </c>
      <c r="JP31" s="193" t="e">
        <f t="shared" si="84"/>
        <v>#N/A</v>
      </c>
      <c r="JQ31" s="193" t="e">
        <f t="shared" si="84"/>
        <v>#N/A</v>
      </c>
      <c r="JR31" s="193" t="e">
        <f t="shared" si="84"/>
        <v>#N/A</v>
      </c>
      <c r="JS31" s="193" t="e">
        <f t="shared" si="84"/>
        <v>#N/A</v>
      </c>
      <c r="JT31" s="193" t="e">
        <f t="shared" si="84"/>
        <v>#N/A</v>
      </c>
      <c r="JU31" s="193" t="e">
        <f t="shared" si="84"/>
        <v>#N/A</v>
      </c>
      <c r="JV31" s="193" t="e">
        <f t="shared" si="84"/>
        <v>#N/A</v>
      </c>
      <c r="JW31" s="193" t="e">
        <f t="shared" si="84"/>
        <v>#N/A</v>
      </c>
      <c r="JX31" s="193" t="e">
        <f t="shared" si="84"/>
        <v>#N/A</v>
      </c>
      <c r="JY31" s="193" t="e">
        <f t="shared" si="59"/>
        <v>#N/A</v>
      </c>
      <c r="JZ31" s="193" t="e">
        <f t="shared" si="59"/>
        <v>#N/A</v>
      </c>
      <c r="KA31" s="193" t="e">
        <f t="shared" si="59"/>
        <v>#N/A</v>
      </c>
      <c r="KB31" s="193" t="e">
        <f t="shared" si="59"/>
        <v>#N/A</v>
      </c>
      <c r="KC31" s="193" t="e">
        <f t="shared" si="59"/>
        <v>#N/A</v>
      </c>
      <c r="KD31" s="193" t="e">
        <f t="shared" si="59"/>
        <v>#N/A</v>
      </c>
      <c r="KE31" s="193" t="e">
        <f t="shared" si="59"/>
        <v>#N/A</v>
      </c>
      <c r="KF31" s="193" t="e">
        <f t="shared" si="59"/>
        <v>#N/A</v>
      </c>
      <c r="KG31" s="193" t="e">
        <f t="shared" si="59"/>
        <v>#N/A</v>
      </c>
      <c r="KH31" s="193" t="e">
        <f t="shared" si="59"/>
        <v>#N/A</v>
      </c>
      <c r="KI31" s="193" t="e">
        <f t="shared" si="59"/>
        <v>#N/A</v>
      </c>
      <c r="KJ31" s="193" t="e">
        <f t="shared" si="59"/>
        <v>#N/A</v>
      </c>
      <c r="KK31" s="193" t="e">
        <f t="shared" si="59"/>
        <v>#N/A</v>
      </c>
      <c r="KL31" s="193" t="e">
        <f t="shared" si="59"/>
        <v>#N/A</v>
      </c>
      <c r="KM31" s="193" t="e">
        <f t="shared" si="59"/>
        <v>#N/A</v>
      </c>
      <c r="KN31" s="193" t="e">
        <f t="shared" si="24"/>
        <v>#N/A</v>
      </c>
      <c r="KO31" s="193" t="e">
        <f t="shared" si="82"/>
        <v>#N/A</v>
      </c>
      <c r="KP31" s="193" t="e">
        <f t="shared" si="82"/>
        <v>#N/A</v>
      </c>
      <c r="KQ31" s="193" t="e">
        <f t="shared" si="82"/>
        <v>#N/A</v>
      </c>
      <c r="KR31" s="193" t="e">
        <f t="shared" si="55"/>
        <v>#N/A</v>
      </c>
      <c r="KS31" s="193" t="e">
        <f t="shared" si="55"/>
        <v>#N/A</v>
      </c>
      <c r="KT31" s="193" t="e">
        <f t="shared" si="55"/>
        <v>#N/A</v>
      </c>
      <c r="KU31" s="193" t="e">
        <f t="shared" si="55"/>
        <v>#N/A</v>
      </c>
      <c r="KV31" s="193" t="e">
        <f t="shared" si="55"/>
        <v>#N/A</v>
      </c>
      <c r="KW31" s="193" t="e">
        <f t="shared" si="55"/>
        <v>#N/A</v>
      </c>
      <c r="KX31" s="193" t="e">
        <f t="shared" si="55"/>
        <v>#N/A</v>
      </c>
      <c r="KY31" s="193" t="e">
        <f t="shared" si="55"/>
        <v>#N/A</v>
      </c>
      <c r="KZ31" s="193" t="e">
        <f t="shared" si="55"/>
        <v>#N/A</v>
      </c>
      <c r="LA31" s="193" t="e">
        <f t="shared" si="55"/>
        <v>#N/A</v>
      </c>
      <c r="LB31" s="193" t="e">
        <f t="shared" si="55"/>
        <v>#N/A</v>
      </c>
      <c r="LC31" s="193" t="e">
        <f t="shared" si="55"/>
        <v>#N/A</v>
      </c>
      <c r="LD31" s="193" t="e">
        <f t="shared" si="55"/>
        <v>#N/A</v>
      </c>
      <c r="LE31" s="193" t="e">
        <f t="shared" si="55"/>
        <v>#N/A</v>
      </c>
      <c r="LF31" s="193" t="e">
        <f t="shared" si="55"/>
        <v>#N/A</v>
      </c>
      <c r="LG31" s="193" t="e">
        <f t="shared" ref="LG31:LU46" si="88">IF(ISNONTEXT($Q31),IF($G31="R",_xlfn.BETA.DIST(DN31,$M31,$N31,FALSE,$B31,$D31),_xlfn.BETA.DIST(DN31,$N31,$M31,FALSE,$B31,$D31)),NA())</f>
        <v>#N/A</v>
      </c>
      <c r="LH31" s="193" t="e">
        <f t="shared" si="88"/>
        <v>#N/A</v>
      </c>
      <c r="LI31" s="193" t="e">
        <f t="shared" si="88"/>
        <v>#N/A</v>
      </c>
      <c r="LJ31" s="193" t="e">
        <f t="shared" si="88"/>
        <v>#N/A</v>
      </c>
      <c r="LK31" s="193" t="e">
        <f t="shared" si="88"/>
        <v>#N/A</v>
      </c>
      <c r="LL31" s="193" t="e">
        <f t="shared" si="88"/>
        <v>#N/A</v>
      </c>
      <c r="LM31" s="193" t="e">
        <f t="shared" si="88"/>
        <v>#N/A</v>
      </c>
      <c r="LN31" s="193" t="e">
        <f t="shared" si="88"/>
        <v>#N/A</v>
      </c>
      <c r="LO31" s="193" t="e">
        <f t="shared" si="88"/>
        <v>#N/A</v>
      </c>
      <c r="LP31" s="193" t="e">
        <f t="shared" si="88"/>
        <v>#N/A</v>
      </c>
      <c r="LQ31" s="193" t="e">
        <f t="shared" si="88"/>
        <v>#N/A</v>
      </c>
      <c r="LR31" s="193" t="e">
        <f t="shared" si="88"/>
        <v>#N/A</v>
      </c>
      <c r="LS31" s="193" t="e">
        <f t="shared" si="88"/>
        <v>#N/A</v>
      </c>
      <c r="LT31" s="193" t="e">
        <f t="shared" si="88"/>
        <v>#N/A</v>
      </c>
      <c r="LU31" s="193" t="e">
        <f t="shared" si="88"/>
        <v>#N/A</v>
      </c>
      <c r="LV31" s="193" t="e">
        <f t="shared" si="85"/>
        <v>#N/A</v>
      </c>
      <c r="LW31" s="193" t="e">
        <f t="shared" si="85"/>
        <v>#N/A</v>
      </c>
      <c r="LX31" s="193" t="e">
        <f t="shared" si="85"/>
        <v>#N/A</v>
      </c>
      <c r="LY31" s="193" t="e">
        <f t="shared" si="85"/>
        <v>#N/A</v>
      </c>
      <c r="LZ31" s="193" t="e">
        <f t="shared" si="85"/>
        <v>#N/A</v>
      </c>
      <c r="MA31" s="193" t="e">
        <f t="shared" si="85"/>
        <v>#N/A</v>
      </c>
      <c r="MB31" s="193" t="e">
        <f t="shared" si="85"/>
        <v>#N/A</v>
      </c>
      <c r="MC31" s="193" t="e">
        <f t="shared" si="85"/>
        <v>#N/A</v>
      </c>
      <c r="MD31" s="193" t="e">
        <f t="shared" si="85"/>
        <v>#N/A</v>
      </c>
      <c r="ME31" s="193" t="e">
        <f t="shared" si="85"/>
        <v>#N/A</v>
      </c>
      <c r="MF31" s="193" t="e">
        <f t="shared" si="85"/>
        <v>#N/A</v>
      </c>
      <c r="MG31" s="193" t="e">
        <f t="shared" si="85"/>
        <v>#N/A</v>
      </c>
      <c r="MH31" s="193" t="e">
        <f t="shared" si="85"/>
        <v>#N/A</v>
      </c>
      <c r="MI31" s="193" t="e">
        <f t="shared" si="85"/>
        <v>#N/A</v>
      </c>
      <c r="MJ31" s="193" t="e">
        <f t="shared" si="85"/>
        <v>#N/A</v>
      </c>
      <c r="MK31" s="193" t="e">
        <f t="shared" si="60"/>
        <v>#N/A</v>
      </c>
      <c r="ML31" s="193" t="e">
        <f t="shared" si="60"/>
        <v>#N/A</v>
      </c>
      <c r="MM31" s="193" t="e">
        <f t="shared" si="60"/>
        <v>#N/A</v>
      </c>
      <c r="MN31" s="193" t="e">
        <f t="shared" si="60"/>
        <v>#N/A</v>
      </c>
      <c r="MO31" s="193" t="e">
        <f t="shared" si="60"/>
        <v>#N/A</v>
      </c>
      <c r="MP31" s="193" t="e">
        <f t="shared" si="60"/>
        <v>#N/A</v>
      </c>
      <c r="MQ31" s="193" t="e">
        <f t="shared" si="60"/>
        <v>#N/A</v>
      </c>
      <c r="MR31" s="193" t="e">
        <f t="shared" si="60"/>
        <v>#N/A</v>
      </c>
      <c r="MS31" s="193" t="e">
        <f t="shared" si="60"/>
        <v>#N/A</v>
      </c>
      <c r="MT31" s="193" t="e">
        <f t="shared" si="60"/>
        <v>#N/A</v>
      </c>
      <c r="MU31" s="193" t="e">
        <f t="shared" si="60"/>
        <v>#N/A</v>
      </c>
      <c r="MV31" s="193" t="e">
        <f t="shared" si="60"/>
        <v>#N/A</v>
      </c>
      <c r="MW31" s="193" t="e">
        <f t="shared" si="60"/>
        <v>#N/A</v>
      </c>
      <c r="MX31" s="193" t="e">
        <f t="shared" si="60"/>
        <v>#N/A</v>
      </c>
      <c r="MY31" s="193" t="e">
        <f t="shared" si="60"/>
        <v>#N/A</v>
      </c>
      <c r="MZ31" s="193" t="e">
        <f t="shared" si="25"/>
        <v>#N/A</v>
      </c>
      <c r="NA31" s="193" t="e">
        <f t="shared" si="83"/>
        <v>#N/A</v>
      </c>
      <c r="NB31" s="193" t="e">
        <f t="shared" si="83"/>
        <v>#N/A</v>
      </c>
      <c r="NC31" s="193" t="e">
        <f t="shared" si="83"/>
        <v>#N/A</v>
      </c>
      <c r="ND31" s="193" t="e">
        <f t="shared" si="56"/>
        <v>#N/A</v>
      </c>
      <c r="NE31" s="193" t="e">
        <f t="shared" si="56"/>
        <v>#N/A</v>
      </c>
      <c r="NF31" s="193" t="e">
        <f t="shared" si="56"/>
        <v>#N/A</v>
      </c>
      <c r="NG31" s="193" t="e">
        <f t="shared" si="56"/>
        <v>#N/A</v>
      </c>
      <c r="NH31" s="193" t="e">
        <f t="shared" si="56"/>
        <v>#N/A</v>
      </c>
      <c r="NI31" s="193" t="e">
        <f t="shared" si="56"/>
        <v>#N/A</v>
      </c>
      <c r="NJ31" s="193" t="e">
        <f t="shared" si="56"/>
        <v>#N/A</v>
      </c>
      <c r="NK31" s="193" t="e">
        <f t="shared" si="56"/>
        <v>#N/A</v>
      </c>
      <c r="NL31" s="193" t="e">
        <f t="shared" si="56"/>
        <v>#N/A</v>
      </c>
      <c r="NM31" s="193" t="e">
        <f t="shared" si="56"/>
        <v>#N/A</v>
      </c>
      <c r="NN31" s="193" t="e">
        <f t="shared" si="56"/>
        <v>#N/A</v>
      </c>
      <c r="NO31" s="193" t="e">
        <f t="shared" si="56"/>
        <v>#N/A</v>
      </c>
      <c r="NP31" s="193" t="e">
        <f t="shared" si="56"/>
        <v>#N/A</v>
      </c>
      <c r="NQ31" s="193" t="e">
        <f t="shared" si="56"/>
        <v>#N/A</v>
      </c>
      <c r="NR31" s="193" t="e">
        <f t="shared" si="56"/>
        <v>#N/A</v>
      </c>
      <c r="NS31" s="193" t="e">
        <f t="shared" ref="NS31:OG46" si="89">IF(ISNONTEXT($Q31),IF($G31="R",_xlfn.BETA.DIST(FZ31,$M31,$N31,FALSE,$B31,$D31),_xlfn.BETA.DIST(FZ31,$N31,$M31,FALSE,$B31,$D31)),NA())</f>
        <v>#N/A</v>
      </c>
      <c r="NT31" s="193" t="e">
        <f t="shared" si="89"/>
        <v>#N/A</v>
      </c>
      <c r="NU31" s="193" t="e">
        <f t="shared" si="89"/>
        <v>#N/A</v>
      </c>
      <c r="NV31" s="193" t="e">
        <f t="shared" si="89"/>
        <v>#N/A</v>
      </c>
      <c r="NW31" s="193" t="e">
        <f t="shared" si="89"/>
        <v>#N/A</v>
      </c>
      <c r="NX31" s="193" t="e">
        <f t="shared" si="89"/>
        <v>#N/A</v>
      </c>
      <c r="NY31" s="193" t="e">
        <f t="shared" si="89"/>
        <v>#N/A</v>
      </c>
      <c r="NZ31" s="193" t="e">
        <f t="shared" si="89"/>
        <v>#N/A</v>
      </c>
      <c r="OA31" s="193" t="e">
        <f t="shared" si="89"/>
        <v>#N/A</v>
      </c>
      <c r="OB31" s="193" t="e">
        <f t="shared" si="89"/>
        <v>#N/A</v>
      </c>
      <c r="OC31" s="193" t="e">
        <f t="shared" si="89"/>
        <v>#N/A</v>
      </c>
      <c r="OD31" s="193" t="e">
        <f t="shared" si="89"/>
        <v>#N/A</v>
      </c>
      <c r="OE31" s="193" t="e">
        <f t="shared" si="89"/>
        <v>#N/A</v>
      </c>
      <c r="OF31" s="193" t="e">
        <f t="shared" si="89"/>
        <v>#N/A</v>
      </c>
      <c r="OG31" s="193" t="e">
        <f t="shared" si="89"/>
        <v>#N/A</v>
      </c>
      <c r="OH31" s="193" t="e">
        <f t="shared" si="86"/>
        <v>#N/A</v>
      </c>
      <c r="OI31" s="193" t="e">
        <f t="shared" si="86"/>
        <v>#N/A</v>
      </c>
      <c r="OJ31" s="193" t="e">
        <f t="shared" si="86"/>
        <v>#N/A</v>
      </c>
      <c r="OK31" s="193" t="e">
        <f t="shared" si="86"/>
        <v>#N/A</v>
      </c>
      <c r="OL31" s="193" t="e">
        <f t="shared" si="86"/>
        <v>#N/A</v>
      </c>
      <c r="OM31" s="193" t="e">
        <f t="shared" si="86"/>
        <v>#N/A</v>
      </c>
      <c r="ON31" s="193" t="e">
        <f t="shared" si="86"/>
        <v>#N/A</v>
      </c>
      <c r="OO31" s="193" t="e">
        <f t="shared" si="86"/>
        <v>#N/A</v>
      </c>
      <c r="OP31" s="193" t="e">
        <f t="shared" si="86"/>
        <v>#N/A</v>
      </c>
      <c r="OQ31" s="193" t="e">
        <f t="shared" si="86"/>
        <v>#N/A</v>
      </c>
      <c r="OR31" s="193" t="e">
        <f t="shared" si="86"/>
        <v>#N/A</v>
      </c>
      <c r="OS31" s="193" t="e">
        <f t="shared" si="86"/>
        <v>#N/A</v>
      </c>
      <c r="OT31" s="193" t="e">
        <f t="shared" si="86"/>
        <v>#N/A</v>
      </c>
      <c r="OU31" s="193" t="e">
        <f t="shared" si="86"/>
        <v>#N/A</v>
      </c>
      <c r="OV31" s="193" t="e">
        <f t="shared" si="86"/>
        <v>#N/A</v>
      </c>
      <c r="OW31" s="193" t="e">
        <f t="shared" si="61"/>
        <v>#N/A</v>
      </c>
      <c r="OX31" s="193" t="e">
        <f t="shared" si="61"/>
        <v>#N/A</v>
      </c>
      <c r="OY31" s="193" t="e">
        <f t="shared" si="61"/>
        <v>#N/A</v>
      </c>
      <c r="OZ31" s="193" t="e">
        <f t="shared" si="61"/>
        <v>#N/A</v>
      </c>
      <c r="PA31" s="193" t="e">
        <f t="shared" si="61"/>
        <v>#N/A</v>
      </c>
      <c r="PB31" s="193" t="e">
        <f t="shared" si="61"/>
        <v>#N/A</v>
      </c>
      <c r="PC31" s="193" t="e">
        <f t="shared" si="61"/>
        <v>#N/A</v>
      </c>
      <c r="PD31" s="193" t="e">
        <f t="shared" si="61"/>
        <v>#N/A</v>
      </c>
      <c r="PE31" s="193" t="e">
        <f t="shared" si="61"/>
        <v>#N/A</v>
      </c>
      <c r="PF31" s="193" t="e">
        <f t="shared" si="61"/>
        <v>#N/A</v>
      </c>
      <c r="PG31" s="193" t="e">
        <f t="shared" si="61"/>
        <v>#N/A</v>
      </c>
      <c r="PH31" s="193" t="e">
        <f t="shared" si="61"/>
        <v>#N/A</v>
      </c>
      <c r="PI31" s="193" t="e">
        <f t="shared" si="61"/>
        <v>#N/A</v>
      </c>
      <c r="PJ31" s="193" t="e">
        <f t="shared" si="61"/>
        <v>#N/A</v>
      </c>
      <c r="PK31" s="193" t="e">
        <f t="shared" si="61"/>
        <v>#N/A</v>
      </c>
      <c r="PL31" s="193" t="e">
        <f t="shared" si="26"/>
        <v>#N/A</v>
      </c>
      <c r="PM31" s="193" t="e">
        <f t="shared" si="57"/>
        <v>#N/A</v>
      </c>
      <c r="PN31" s="193" t="e">
        <f t="shared" si="57"/>
        <v>#N/A</v>
      </c>
      <c r="PO31" s="193" t="e">
        <f t="shared" si="57"/>
        <v>#N/A</v>
      </c>
      <c r="PP31" s="193" t="e">
        <f t="shared" si="57"/>
        <v>#N/A</v>
      </c>
      <c r="PQ31" s="193" t="e">
        <f t="shared" si="57"/>
        <v>#N/A</v>
      </c>
      <c r="PR31" s="193" t="e">
        <f t="shared" si="57"/>
        <v>#N/A</v>
      </c>
      <c r="PS31" s="193" t="e">
        <f t="shared" si="57"/>
        <v>#N/A</v>
      </c>
      <c r="PT31" s="193" t="e">
        <f t="shared" si="57"/>
        <v>#N/A</v>
      </c>
    </row>
    <row r="32" spans="1:436" hidden="1" x14ac:dyDescent="0.45">
      <c r="A32" s="20">
        <v>29</v>
      </c>
      <c r="B32" s="115"/>
      <c r="C32" s="115"/>
      <c r="D32" s="115"/>
      <c r="E32" s="110" t="str">
        <f t="shared" si="15"/>
        <v/>
      </c>
      <c r="F32" s="21" t="str">
        <f t="shared" si="16"/>
        <v/>
      </c>
      <c r="G32" s="22" t="str">
        <f t="shared" si="17"/>
        <v/>
      </c>
      <c r="H32" s="23" t="str">
        <f>IF(F32="","",IF(OR($F32&lt;Skew!$B$3,$F32=Skew!$B$3),IF($F32&gt;Skew!$C$3,Skew!$A$3,IF($F32&gt;Skew!$C$4,Skew!$A$4,IF($F32&gt;Skew!$C$5,Skew!$A$5,IF($F32&gt;Skew!$C$6,Skew!$A$6,IF($F32&gt;Skew!$C$7,Skew!$A$7,IF($F32&gt;Skew!$C$8,Skew!$A$8,IF($F32&gt;Skew!$C$9,Skew!$A$9,IF($F32&gt;Skew!$C$10,Skew!$A$10,IF($F32&gt;Skew!$C$11,Skew!$A$11,IF($F32&gt;Skew!$C$12,Skew!$A$12,IF($F32&gt;Skew!$C$13,Skew!$A$13,IF($F32&gt;Skew!$C$14,Skew!$A$14,IF($F32&gt;Skew!$C$15,Skew!$A$15,IF($F32&gt;Skew!$C$16,Skew!$A$16,Skew!$A$17)
)))))))))))))))</f>
        <v/>
      </c>
      <c r="I32" s="22" t="str">
        <f>IF(F32="","",MATCH(H32,Skew!$A$3:$A$17,0))</f>
        <v/>
      </c>
      <c r="J32" s="22" t="str">
        <f t="shared" si="0"/>
        <v/>
      </c>
      <c r="K32" s="24"/>
      <c r="L32" s="22" t="str">
        <f>IF(OR(F32="",K32=""),"",MATCH(K32,Confidence!$A$3:$A$12,0))</f>
        <v/>
      </c>
      <c r="M32" s="25" t="str">
        <f t="shared" si="1"/>
        <v/>
      </c>
      <c r="N32" s="25" t="str">
        <f t="shared" si="2"/>
        <v/>
      </c>
      <c r="O32" s="22"/>
      <c r="P32" s="102" t="str">
        <f t="shared" si="3"/>
        <v/>
      </c>
      <c r="Q32" s="102" t="str">
        <f t="shared" si="4"/>
        <v/>
      </c>
      <c r="R32" s="37" t="str">
        <f t="shared" si="5"/>
        <v/>
      </c>
      <c r="S32" s="115"/>
      <c r="T32" s="204" t="str">
        <f>IF(AND(B32&gt;0,C32&gt;0,D32&gt;0,M32&gt;0,N32&gt;0,S32&gt;0,NOT(K32="")),ABS(VLOOKUP($S$1,VLookups!$A$30:$B$31,2,FALSE)-_xlfn.BETA.DIST(S32,IF(G32="L",N32,M32),IF(G32="L",M32,N32),TRUE,B32,D32)),"")</f>
        <v/>
      </c>
      <c r="U32" s="112" t="str">
        <f>IF(OR($M32="",$N32=""),"",_xlfn.BETA.INV(ABS(VLOOKUP($S$1,VLookups!$A$30:$B$31,2,FALSE)-U$3),IF($G32="L",$N32,$M32),IF($G32="L",$M32,$N32),$B32,$D32))</f>
        <v/>
      </c>
      <c r="V32" s="113" t="str">
        <f>IF(OR($M32="",$N32=""),"",_xlfn.BETA.INV(ABS(VLOOKUP($S$1,VLookups!$A$30:$B$31,2,FALSE)-V$3),IF($G32="L",$N32,$M32),IF($G32="L",$M32,$N32),$B32,$D32))</f>
        <v/>
      </c>
      <c r="W32" s="112" t="str">
        <f>IF(OR($M32="",$N32=""),"",_xlfn.BETA.INV(ABS(VLOOKUP($S$1,VLookups!$A$30:$B$31,2,FALSE)-W$3),IF($G32="L",$N32,$M32),IF($G32="L",$M32,$N32),$B32,$D32))</f>
        <v/>
      </c>
      <c r="X32" s="113" t="str">
        <f>IF(OR($M32="",$N32=""),"",_xlfn.BETA.INV(ABS(VLOOKUP($S$1,VLookups!$A$30:$B$31,2,FALSE)-X$3),IF($G32="L",$N32,$M32),IF($G32="L",$M32,$N32),$B32,$D32))</f>
        <v/>
      </c>
      <c r="Y32" s="112" t="str">
        <f>IF(OR($M32="",$N32=""),"",_xlfn.BETA.INV(ABS(VLOOKUP($S$1,VLookups!$A$30:$B$31,2,FALSE)-Y$3),IF($G32="L",$N32,$M32),IF($G32="L",$M32,$N32),$B32,$D32))</f>
        <v/>
      </c>
      <c r="Z32" s="113" t="str">
        <f>IF(OR($M32="",$N32=""),"",_xlfn.BETA.INV(ABS(VLOOKUP($S$1,VLookups!$A$30:$B$31,2,FALSE)-Z$3),IF($G32="L",$N32,$M32),IF($G32="L",$M32,$N32),$B32,$D32))</f>
        <v/>
      </c>
      <c r="AA32" s="112" t="str">
        <f>IF(OR($M32="",$N32=""),"",_xlfn.BETA.INV(ABS(VLOOKUP($S$1,VLookups!$A$30:$B$31,2,FALSE)-AA$3),IF($G32="L",$N32,$M32),IF($G32="L",$M32,$N32),$B32,$D32))</f>
        <v/>
      </c>
      <c r="AB32" s="113" t="str">
        <f>IF(OR($M32="",$N32=""),"",_xlfn.BETA.INV(ABS(VLOOKUP($S$1,VLookups!$A$30:$B$31,2,FALSE)-AB$3),IF($G32="L",$N32,$M32),IF($G32="L",$M32,$N32),$B32,$D32))</f>
        <v/>
      </c>
      <c r="AC32" s="112" t="str">
        <f>IF(OR($M32="",$N32=""),"",_xlfn.BETA.INV(ABS(VLOOKUP($S$1,VLookups!$A$30:$B$31,2,FALSE)-AC$3),IF($G32="L",$N32,$M32),IF($G32="L",$M32,$N32),$B32,$D32))</f>
        <v/>
      </c>
      <c r="AD32" s="113" t="str">
        <f>IF(OR($M32="",$N32=""),"",_xlfn.BETA.INV(ABS(VLOOKUP($S$1,VLookups!$A$30:$B$31,2,FALSE)-AD$3),IF($G32="L",$N32,$M32),IF($G32="L",$M32,$N32),$B32,$D32))</f>
        <v/>
      </c>
      <c r="AE32" s="112" t="str">
        <f>IF(OR($M32="",$N32=""),"",_xlfn.BETA.INV(ABS(VLOOKUP($S$1,VLookups!$A$30:$B$31,2,FALSE)-AE$3),IF($G32="L",$N32,$M32),IF($G32="L",$M32,$N32),$B32,$D32))</f>
        <v/>
      </c>
      <c r="AF32" s="113" t="str">
        <f>IF(OR($M32="",$N32=""),"",_xlfn.BETA.INV(ABS(VLOOKUP($S$1,VLookups!$A$30:$B$31,2,FALSE)-AF$3),IF($G32="L",$N32,$M32),IF($G32="L",$M32,$N32),$B32,$D32))</f>
        <v/>
      </c>
      <c r="AG32" s="15"/>
      <c r="AH32" s="194" t="str">
        <f t="shared" si="18"/>
        <v/>
      </c>
      <c r="AI32" s="192" t="str">
        <f t="shared" si="19"/>
        <v/>
      </c>
      <c r="AJ32" s="177" t="str">
        <f t="shared" si="80"/>
        <v/>
      </c>
      <c r="AK32" s="177" t="str">
        <f t="shared" si="71"/>
        <v/>
      </c>
      <c r="AL32" s="177" t="str">
        <f t="shared" si="71"/>
        <v/>
      </c>
      <c r="AM32" s="177" t="str">
        <f t="shared" si="71"/>
        <v/>
      </c>
      <c r="AN32" s="177" t="str">
        <f t="shared" si="71"/>
        <v/>
      </c>
      <c r="AO32" s="177" t="str">
        <f t="shared" si="71"/>
        <v/>
      </c>
      <c r="AP32" s="177" t="str">
        <f t="shared" si="71"/>
        <v/>
      </c>
      <c r="AQ32" s="177" t="str">
        <f t="shared" si="71"/>
        <v/>
      </c>
      <c r="AR32" s="177" t="str">
        <f t="shared" si="71"/>
        <v/>
      </c>
      <c r="AS32" s="177" t="str">
        <f t="shared" si="71"/>
        <v/>
      </c>
      <c r="AT32" s="177" t="str">
        <f t="shared" si="71"/>
        <v/>
      </c>
      <c r="AU32" s="177" t="str">
        <f t="shared" si="71"/>
        <v/>
      </c>
      <c r="AV32" s="177" t="str">
        <f t="shared" si="71"/>
        <v/>
      </c>
      <c r="AW32" s="177" t="str">
        <f t="shared" si="71"/>
        <v/>
      </c>
      <c r="AX32" s="177" t="str">
        <f t="shared" si="71"/>
        <v/>
      </c>
      <c r="AY32" s="177" t="str">
        <f t="shared" si="71"/>
        <v/>
      </c>
      <c r="AZ32" s="177" t="str">
        <f t="shared" si="71"/>
        <v/>
      </c>
      <c r="BA32" s="177" t="str">
        <f t="shared" si="65"/>
        <v/>
      </c>
      <c r="BB32" s="177" t="str">
        <f t="shared" si="65"/>
        <v/>
      </c>
      <c r="BC32" s="177" t="str">
        <f t="shared" si="65"/>
        <v/>
      </c>
      <c r="BD32" s="177" t="str">
        <f t="shared" si="65"/>
        <v/>
      </c>
      <c r="BE32" s="177" t="str">
        <f t="shared" si="65"/>
        <v/>
      </c>
      <c r="BF32" s="177" t="str">
        <f t="shared" si="65"/>
        <v/>
      </c>
      <c r="BG32" s="177" t="str">
        <f t="shared" si="65"/>
        <v/>
      </c>
      <c r="BH32" s="177" t="str">
        <f t="shared" si="65"/>
        <v/>
      </c>
      <c r="BI32" s="177" t="str">
        <f t="shared" si="65"/>
        <v/>
      </c>
      <c r="BJ32" s="177" t="str">
        <f t="shared" si="65"/>
        <v/>
      </c>
      <c r="BK32" s="177" t="str">
        <f t="shared" si="65"/>
        <v/>
      </c>
      <c r="BL32" s="177" t="str">
        <f t="shared" si="65"/>
        <v/>
      </c>
      <c r="BM32" s="177" t="str">
        <f t="shared" si="65"/>
        <v/>
      </c>
      <c r="BN32" s="177" t="str">
        <f t="shared" si="65"/>
        <v/>
      </c>
      <c r="BO32" s="177" t="str">
        <f t="shared" si="65"/>
        <v/>
      </c>
      <c r="BP32" s="177" t="str">
        <f t="shared" si="72"/>
        <v/>
      </c>
      <c r="BQ32" s="177" t="str">
        <f t="shared" si="72"/>
        <v/>
      </c>
      <c r="BR32" s="177" t="str">
        <f t="shared" si="72"/>
        <v/>
      </c>
      <c r="BS32" s="177" t="str">
        <f t="shared" si="72"/>
        <v/>
      </c>
      <c r="BT32" s="177" t="str">
        <f t="shared" si="72"/>
        <v/>
      </c>
      <c r="BU32" s="177" t="str">
        <f t="shared" si="72"/>
        <v/>
      </c>
      <c r="BV32" s="177" t="str">
        <f t="shared" si="72"/>
        <v/>
      </c>
      <c r="BW32" s="177" t="str">
        <f t="shared" si="72"/>
        <v/>
      </c>
      <c r="BX32" s="177" t="str">
        <f t="shared" si="72"/>
        <v/>
      </c>
      <c r="BY32" s="177" t="str">
        <f t="shared" si="72"/>
        <v/>
      </c>
      <c r="BZ32" s="177" t="str">
        <f t="shared" si="72"/>
        <v/>
      </c>
      <c r="CA32" s="177" t="str">
        <f t="shared" si="72"/>
        <v/>
      </c>
      <c r="CB32" s="177" t="str">
        <f t="shared" si="72"/>
        <v/>
      </c>
      <c r="CC32" s="177" t="str">
        <f t="shared" si="72"/>
        <v/>
      </c>
      <c r="CD32" s="177" t="str">
        <f t="shared" si="72"/>
        <v/>
      </c>
      <c r="CE32" s="177" t="str">
        <f t="shared" si="72"/>
        <v/>
      </c>
      <c r="CF32" s="177" t="str">
        <f t="shared" si="66"/>
        <v/>
      </c>
      <c r="CG32" s="177" t="str">
        <f t="shared" si="66"/>
        <v/>
      </c>
      <c r="CH32" s="177" t="str">
        <f t="shared" si="66"/>
        <v/>
      </c>
      <c r="CI32" s="177" t="str">
        <f t="shared" si="66"/>
        <v/>
      </c>
      <c r="CJ32" s="177" t="str">
        <f t="shared" si="66"/>
        <v/>
      </c>
      <c r="CK32" s="177" t="str">
        <f t="shared" si="66"/>
        <v/>
      </c>
      <c r="CL32" s="177" t="str">
        <f t="shared" si="66"/>
        <v/>
      </c>
      <c r="CM32" s="177" t="str">
        <f t="shared" si="66"/>
        <v/>
      </c>
      <c r="CN32" s="177" t="str">
        <f t="shared" si="66"/>
        <v/>
      </c>
      <c r="CO32" s="177" t="str">
        <f t="shared" si="66"/>
        <v/>
      </c>
      <c r="CP32" s="177" t="str">
        <f t="shared" si="66"/>
        <v/>
      </c>
      <c r="CQ32" s="177" t="str">
        <f t="shared" si="66"/>
        <v/>
      </c>
      <c r="CR32" s="177" t="str">
        <f t="shared" si="66"/>
        <v/>
      </c>
      <c r="CS32" s="177" t="str">
        <f t="shared" si="66"/>
        <v/>
      </c>
      <c r="CT32" s="177" t="str">
        <f t="shared" si="66"/>
        <v/>
      </c>
      <c r="CU32" s="177" t="str">
        <f t="shared" si="66"/>
        <v/>
      </c>
      <c r="CV32" s="177" t="str">
        <f t="shared" si="73"/>
        <v/>
      </c>
      <c r="CW32" s="177" t="str">
        <f t="shared" si="73"/>
        <v/>
      </c>
      <c r="CX32" s="177" t="str">
        <f t="shared" si="73"/>
        <v/>
      </c>
      <c r="CY32" s="177" t="str">
        <f t="shared" si="73"/>
        <v/>
      </c>
      <c r="CZ32" s="177" t="str">
        <f t="shared" si="73"/>
        <v/>
      </c>
      <c r="DA32" s="177" t="str">
        <f t="shared" si="73"/>
        <v/>
      </c>
      <c r="DB32" s="177" t="str">
        <f t="shared" si="73"/>
        <v/>
      </c>
      <c r="DC32" s="177" t="str">
        <f t="shared" si="73"/>
        <v/>
      </c>
      <c r="DD32" s="177" t="str">
        <f t="shared" si="73"/>
        <v/>
      </c>
      <c r="DE32" s="177" t="str">
        <f t="shared" si="73"/>
        <v/>
      </c>
      <c r="DF32" s="177" t="str">
        <f t="shared" si="73"/>
        <v/>
      </c>
      <c r="DG32" s="177" t="str">
        <f t="shared" si="73"/>
        <v/>
      </c>
      <c r="DH32" s="177" t="str">
        <f t="shared" si="73"/>
        <v/>
      </c>
      <c r="DI32" s="177" t="str">
        <f t="shared" si="73"/>
        <v/>
      </c>
      <c r="DJ32" s="177" t="str">
        <f t="shared" si="73"/>
        <v/>
      </c>
      <c r="DK32" s="177" t="str">
        <f t="shared" si="73"/>
        <v/>
      </c>
      <c r="DL32" s="177" t="str">
        <f t="shared" si="67"/>
        <v/>
      </c>
      <c r="DM32" s="177" t="str">
        <f t="shared" si="79"/>
        <v/>
      </c>
      <c r="DN32" s="177" t="str">
        <f t="shared" si="79"/>
        <v/>
      </c>
      <c r="DO32" s="177" t="str">
        <f t="shared" si="79"/>
        <v/>
      </c>
      <c r="DP32" s="177" t="str">
        <f t="shared" si="79"/>
        <v/>
      </c>
      <c r="DQ32" s="177" t="str">
        <f t="shared" si="79"/>
        <v/>
      </c>
      <c r="DR32" s="177" t="str">
        <f t="shared" si="79"/>
        <v/>
      </c>
      <c r="DS32" s="177" t="str">
        <f t="shared" si="79"/>
        <v/>
      </c>
      <c r="DT32" s="177" t="str">
        <f t="shared" si="79"/>
        <v/>
      </c>
      <c r="DU32" s="177" t="str">
        <f t="shared" si="79"/>
        <v/>
      </c>
      <c r="DV32" s="177" t="str">
        <f t="shared" si="79"/>
        <v/>
      </c>
      <c r="DW32" s="177" t="str">
        <f t="shared" si="79"/>
        <v/>
      </c>
      <c r="DX32" s="177" t="str">
        <f t="shared" si="79"/>
        <v/>
      </c>
      <c r="DY32" s="177" t="str">
        <f t="shared" si="79"/>
        <v/>
      </c>
      <c r="DZ32" s="177" t="str">
        <f t="shared" si="79"/>
        <v/>
      </c>
      <c r="EA32" s="177" t="str">
        <f t="shared" si="79"/>
        <v/>
      </c>
      <c r="EB32" s="177" t="str">
        <f t="shared" si="79"/>
        <v/>
      </c>
      <c r="EC32" s="177" t="str">
        <f t="shared" si="74"/>
        <v/>
      </c>
      <c r="ED32" s="177" t="str">
        <f t="shared" si="74"/>
        <v/>
      </c>
      <c r="EE32" s="177" t="str">
        <f t="shared" si="74"/>
        <v/>
      </c>
      <c r="EF32" s="177" t="str">
        <f t="shared" si="74"/>
        <v/>
      </c>
      <c r="EG32" s="177" t="str">
        <f t="shared" si="74"/>
        <v/>
      </c>
      <c r="EH32" s="177" t="str">
        <f t="shared" si="74"/>
        <v/>
      </c>
      <c r="EI32" s="177" t="str">
        <f t="shared" si="74"/>
        <v/>
      </c>
      <c r="EJ32" s="177" t="str">
        <f t="shared" si="74"/>
        <v/>
      </c>
      <c r="EK32" s="177" t="str">
        <f t="shared" si="74"/>
        <v/>
      </c>
      <c r="EL32" s="177" t="str">
        <f t="shared" si="74"/>
        <v/>
      </c>
      <c r="EM32" s="177" t="str">
        <f t="shared" si="74"/>
        <v/>
      </c>
      <c r="EN32" s="177" t="str">
        <f t="shared" si="74"/>
        <v/>
      </c>
      <c r="EO32" s="177" t="str">
        <f t="shared" si="74"/>
        <v/>
      </c>
      <c r="EP32" s="177" t="str">
        <f t="shared" si="74"/>
        <v/>
      </c>
      <c r="EQ32" s="177" t="str">
        <f t="shared" si="74"/>
        <v/>
      </c>
      <c r="ER32" s="177" t="str">
        <f t="shared" si="75"/>
        <v/>
      </c>
      <c r="ES32" s="177" t="str">
        <f t="shared" si="75"/>
        <v/>
      </c>
      <c r="ET32" s="177" t="str">
        <f t="shared" si="75"/>
        <v/>
      </c>
      <c r="EU32" s="177" t="str">
        <f t="shared" si="75"/>
        <v/>
      </c>
      <c r="EV32" s="177" t="str">
        <f t="shared" si="75"/>
        <v/>
      </c>
      <c r="EW32" s="177" t="str">
        <f t="shared" si="75"/>
        <v/>
      </c>
      <c r="EX32" s="177" t="str">
        <f t="shared" si="75"/>
        <v/>
      </c>
      <c r="EY32" s="177" t="str">
        <f t="shared" si="75"/>
        <v/>
      </c>
      <c r="EZ32" s="177" t="str">
        <f t="shared" si="75"/>
        <v/>
      </c>
      <c r="FA32" s="177" t="str">
        <f t="shared" si="75"/>
        <v/>
      </c>
      <c r="FB32" s="177" t="str">
        <f t="shared" si="75"/>
        <v/>
      </c>
      <c r="FC32" s="177" t="str">
        <f t="shared" si="75"/>
        <v/>
      </c>
      <c r="FD32" s="177" t="str">
        <f t="shared" si="75"/>
        <v/>
      </c>
      <c r="FE32" s="177" t="str">
        <f t="shared" si="75"/>
        <v/>
      </c>
      <c r="FF32" s="177" t="str">
        <f t="shared" si="75"/>
        <v/>
      </c>
      <c r="FG32" s="177" t="str">
        <f t="shared" si="75"/>
        <v/>
      </c>
      <c r="FH32" s="177" t="str">
        <f t="shared" si="68"/>
        <v/>
      </c>
      <c r="FI32" s="177" t="str">
        <f t="shared" si="68"/>
        <v/>
      </c>
      <c r="FJ32" s="177" t="str">
        <f t="shared" si="68"/>
        <v/>
      </c>
      <c r="FK32" s="177" t="str">
        <f t="shared" si="68"/>
        <v/>
      </c>
      <c r="FL32" s="177" t="str">
        <f t="shared" si="68"/>
        <v/>
      </c>
      <c r="FM32" s="177" t="str">
        <f t="shared" si="68"/>
        <v/>
      </c>
      <c r="FN32" s="177" t="str">
        <f t="shared" si="68"/>
        <v/>
      </c>
      <c r="FO32" s="177" t="str">
        <f t="shared" si="68"/>
        <v/>
      </c>
      <c r="FP32" s="177" t="str">
        <f t="shared" si="68"/>
        <v/>
      </c>
      <c r="FQ32" s="177" t="str">
        <f t="shared" si="68"/>
        <v/>
      </c>
      <c r="FR32" s="177" t="str">
        <f t="shared" si="68"/>
        <v/>
      </c>
      <c r="FS32" s="177" t="str">
        <f t="shared" si="68"/>
        <v/>
      </c>
      <c r="FT32" s="177" t="str">
        <f t="shared" si="68"/>
        <v/>
      </c>
      <c r="FU32" s="177" t="str">
        <f t="shared" si="76"/>
        <v/>
      </c>
      <c r="FV32" s="177" t="str">
        <f t="shared" si="76"/>
        <v/>
      </c>
      <c r="FW32" s="177" t="str">
        <f t="shared" si="76"/>
        <v/>
      </c>
      <c r="FX32" s="177" t="str">
        <f t="shared" si="76"/>
        <v/>
      </c>
      <c r="FY32" s="177" t="str">
        <f t="shared" si="76"/>
        <v/>
      </c>
      <c r="FZ32" s="177" t="str">
        <f t="shared" si="76"/>
        <v/>
      </c>
      <c r="GA32" s="177" t="str">
        <f t="shared" si="76"/>
        <v/>
      </c>
      <c r="GB32" s="177" t="str">
        <f t="shared" si="76"/>
        <v/>
      </c>
      <c r="GC32" s="177" t="str">
        <f t="shared" si="76"/>
        <v/>
      </c>
      <c r="GD32" s="177" t="str">
        <f t="shared" si="76"/>
        <v/>
      </c>
      <c r="GE32" s="177" t="str">
        <f t="shared" si="76"/>
        <v/>
      </c>
      <c r="GF32" s="177" t="str">
        <f t="shared" si="76"/>
        <v/>
      </c>
      <c r="GG32" s="177" t="str">
        <f t="shared" si="76"/>
        <v/>
      </c>
      <c r="GH32" s="177" t="str">
        <f t="shared" si="76"/>
        <v/>
      </c>
      <c r="GI32" s="177" t="str">
        <f t="shared" si="76"/>
        <v/>
      </c>
      <c r="GJ32" s="177" t="str">
        <f t="shared" si="76"/>
        <v/>
      </c>
      <c r="GK32" s="177" t="str">
        <f t="shared" si="69"/>
        <v/>
      </c>
      <c r="GL32" s="177" t="str">
        <f t="shared" si="69"/>
        <v/>
      </c>
      <c r="GM32" s="177" t="str">
        <f t="shared" si="69"/>
        <v/>
      </c>
      <c r="GN32" s="177" t="str">
        <f t="shared" si="69"/>
        <v/>
      </c>
      <c r="GO32" s="177" t="str">
        <f t="shared" si="69"/>
        <v/>
      </c>
      <c r="GP32" s="177" t="str">
        <f t="shared" si="69"/>
        <v/>
      </c>
      <c r="GQ32" s="177" t="str">
        <f t="shared" si="69"/>
        <v/>
      </c>
      <c r="GR32" s="177" t="str">
        <f t="shared" si="69"/>
        <v/>
      </c>
      <c r="GS32" s="177" t="str">
        <f t="shared" si="69"/>
        <v/>
      </c>
      <c r="GT32" s="177" t="str">
        <f t="shared" si="69"/>
        <v/>
      </c>
      <c r="GU32" s="177" t="str">
        <f t="shared" si="69"/>
        <v/>
      </c>
      <c r="GV32" s="177" t="str">
        <f t="shared" si="69"/>
        <v/>
      </c>
      <c r="GW32" s="177" t="str">
        <f t="shared" si="69"/>
        <v/>
      </c>
      <c r="GX32" s="177" t="str">
        <f t="shared" si="69"/>
        <v/>
      </c>
      <c r="GY32" s="177" t="str">
        <f t="shared" si="69"/>
        <v/>
      </c>
      <c r="GZ32" s="177" t="str">
        <f t="shared" si="69"/>
        <v/>
      </c>
      <c r="HA32" s="177" t="str">
        <f t="shared" si="77"/>
        <v/>
      </c>
      <c r="HB32" s="177" t="str">
        <f t="shared" si="77"/>
        <v/>
      </c>
      <c r="HC32" s="177" t="str">
        <f t="shared" si="77"/>
        <v/>
      </c>
      <c r="HD32" s="177" t="str">
        <f t="shared" si="77"/>
        <v/>
      </c>
      <c r="HE32" s="177" t="str">
        <f t="shared" si="77"/>
        <v/>
      </c>
      <c r="HF32" s="177" t="str">
        <f t="shared" si="77"/>
        <v/>
      </c>
      <c r="HG32" s="177" t="str">
        <f t="shared" si="77"/>
        <v/>
      </c>
      <c r="HH32" s="177" t="str">
        <f t="shared" si="77"/>
        <v/>
      </c>
      <c r="HI32" s="177" t="str">
        <f t="shared" si="77"/>
        <v/>
      </c>
      <c r="HJ32" s="177" t="str">
        <f t="shared" si="77"/>
        <v/>
      </c>
      <c r="HK32" s="177" t="str">
        <f t="shared" si="77"/>
        <v/>
      </c>
      <c r="HL32" s="177" t="str">
        <f t="shared" si="77"/>
        <v/>
      </c>
      <c r="HM32" s="177" t="str">
        <f t="shared" si="77"/>
        <v/>
      </c>
      <c r="HN32" s="177" t="str">
        <f t="shared" si="77"/>
        <v/>
      </c>
      <c r="HO32" s="177" t="str">
        <f t="shared" si="77"/>
        <v/>
      </c>
      <c r="HP32" s="177" t="str">
        <f t="shared" si="77"/>
        <v/>
      </c>
      <c r="HQ32" s="177" t="str">
        <f t="shared" si="70"/>
        <v/>
      </c>
      <c r="HR32" s="177" t="str">
        <f t="shared" si="70"/>
        <v/>
      </c>
      <c r="HS32" s="177" t="str">
        <f t="shared" si="70"/>
        <v/>
      </c>
      <c r="HT32" s="177" t="str">
        <f t="shared" si="70"/>
        <v/>
      </c>
      <c r="HU32" s="177" t="str">
        <f t="shared" si="70"/>
        <v/>
      </c>
      <c r="HV32" s="177" t="str">
        <f t="shared" si="70"/>
        <v/>
      </c>
      <c r="HW32" s="177" t="str">
        <f t="shared" si="70"/>
        <v/>
      </c>
      <c r="HX32" s="177" t="str">
        <f t="shared" si="70"/>
        <v/>
      </c>
      <c r="HY32" s="177" t="str">
        <f t="shared" si="70"/>
        <v/>
      </c>
      <c r="HZ32" s="177" t="str">
        <f t="shared" si="70"/>
        <v/>
      </c>
      <c r="IA32" s="192" t="str">
        <f t="shared" si="21"/>
        <v/>
      </c>
      <c r="IB32" s="193" t="e">
        <f t="shared" si="10"/>
        <v>#N/A</v>
      </c>
      <c r="IC32" s="193" t="e">
        <f t="shared" si="81"/>
        <v>#N/A</v>
      </c>
      <c r="ID32" s="193" t="e">
        <f t="shared" si="81"/>
        <v>#N/A</v>
      </c>
      <c r="IE32" s="193" t="e">
        <f t="shared" si="81"/>
        <v>#N/A</v>
      </c>
      <c r="IF32" s="193" t="e">
        <f t="shared" si="54"/>
        <v>#N/A</v>
      </c>
      <c r="IG32" s="193" t="e">
        <f t="shared" si="54"/>
        <v>#N/A</v>
      </c>
      <c r="IH32" s="193" t="e">
        <f t="shared" si="54"/>
        <v>#N/A</v>
      </c>
      <c r="II32" s="193" t="e">
        <f t="shared" si="54"/>
        <v>#N/A</v>
      </c>
      <c r="IJ32" s="193" t="e">
        <f t="shared" si="54"/>
        <v>#N/A</v>
      </c>
      <c r="IK32" s="193" t="e">
        <f t="shared" si="54"/>
        <v>#N/A</v>
      </c>
      <c r="IL32" s="193" t="e">
        <f t="shared" si="54"/>
        <v>#N/A</v>
      </c>
      <c r="IM32" s="193" t="e">
        <f t="shared" si="54"/>
        <v>#N/A</v>
      </c>
      <c r="IN32" s="193" t="e">
        <f t="shared" si="54"/>
        <v>#N/A</v>
      </c>
      <c r="IO32" s="193" t="e">
        <f t="shared" si="54"/>
        <v>#N/A</v>
      </c>
      <c r="IP32" s="193" t="e">
        <f t="shared" si="54"/>
        <v>#N/A</v>
      </c>
      <c r="IQ32" s="193" t="e">
        <f t="shared" si="54"/>
        <v>#N/A</v>
      </c>
      <c r="IR32" s="193" t="e">
        <f t="shared" si="54"/>
        <v>#N/A</v>
      </c>
      <c r="IS32" s="193" t="e">
        <f t="shared" si="54"/>
        <v>#N/A</v>
      </c>
      <c r="IT32" s="193" t="e">
        <f t="shared" si="54"/>
        <v>#N/A</v>
      </c>
      <c r="IU32" s="193" t="e">
        <f t="shared" si="87"/>
        <v>#N/A</v>
      </c>
      <c r="IV32" s="193" t="e">
        <f t="shared" si="87"/>
        <v>#N/A</v>
      </c>
      <c r="IW32" s="193" t="e">
        <f t="shared" si="87"/>
        <v>#N/A</v>
      </c>
      <c r="IX32" s="193" t="e">
        <f t="shared" si="87"/>
        <v>#N/A</v>
      </c>
      <c r="IY32" s="193" t="e">
        <f t="shared" si="87"/>
        <v>#N/A</v>
      </c>
      <c r="IZ32" s="193" t="e">
        <f t="shared" si="87"/>
        <v>#N/A</v>
      </c>
      <c r="JA32" s="193" t="e">
        <f t="shared" si="87"/>
        <v>#N/A</v>
      </c>
      <c r="JB32" s="193" t="e">
        <f t="shared" si="87"/>
        <v>#N/A</v>
      </c>
      <c r="JC32" s="193" t="e">
        <f t="shared" si="87"/>
        <v>#N/A</v>
      </c>
      <c r="JD32" s="193" t="e">
        <f t="shared" si="87"/>
        <v>#N/A</v>
      </c>
      <c r="JE32" s="193" t="e">
        <f t="shared" si="87"/>
        <v>#N/A</v>
      </c>
      <c r="JF32" s="193" t="e">
        <f t="shared" si="87"/>
        <v>#N/A</v>
      </c>
      <c r="JG32" s="193" t="e">
        <f t="shared" si="87"/>
        <v>#N/A</v>
      </c>
      <c r="JH32" s="193" t="e">
        <f t="shared" si="87"/>
        <v>#N/A</v>
      </c>
      <c r="JI32" s="193" t="e">
        <f t="shared" si="87"/>
        <v>#N/A</v>
      </c>
      <c r="JJ32" s="193" t="e">
        <f t="shared" si="84"/>
        <v>#N/A</v>
      </c>
      <c r="JK32" s="193" t="e">
        <f t="shared" si="84"/>
        <v>#N/A</v>
      </c>
      <c r="JL32" s="193" t="e">
        <f t="shared" si="84"/>
        <v>#N/A</v>
      </c>
      <c r="JM32" s="193" t="e">
        <f t="shared" si="84"/>
        <v>#N/A</v>
      </c>
      <c r="JN32" s="193" t="e">
        <f t="shared" si="84"/>
        <v>#N/A</v>
      </c>
      <c r="JO32" s="193" t="e">
        <f t="shared" si="84"/>
        <v>#N/A</v>
      </c>
      <c r="JP32" s="193" t="e">
        <f t="shared" si="84"/>
        <v>#N/A</v>
      </c>
      <c r="JQ32" s="193" t="e">
        <f t="shared" si="84"/>
        <v>#N/A</v>
      </c>
      <c r="JR32" s="193" t="e">
        <f t="shared" si="84"/>
        <v>#N/A</v>
      </c>
      <c r="JS32" s="193" t="e">
        <f t="shared" si="84"/>
        <v>#N/A</v>
      </c>
      <c r="JT32" s="193" t="e">
        <f t="shared" si="84"/>
        <v>#N/A</v>
      </c>
      <c r="JU32" s="193" t="e">
        <f t="shared" si="84"/>
        <v>#N/A</v>
      </c>
      <c r="JV32" s="193" t="e">
        <f t="shared" si="84"/>
        <v>#N/A</v>
      </c>
      <c r="JW32" s="193" t="e">
        <f t="shared" si="84"/>
        <v>#N/A</v>
      </c>
      <c r="JX32" s="193" t="e">
        <f t="shared" si="84"/>
        <v>#N/A</v>
      </c>
      <c r="JY32" s="193" t="e">
        <f t="shared" si="59"/>
        <v>#N/A</v>
      </c>
      <c r="JZ32" s="193" t="e">
        <f t="shared" si="59"/>
        <v>#N/A</v>
      </c>
      <c r="KA32" s="193" t="e">
        <f t="shared" si="59"/>
        <v>#N/A</v>
      </c>
      <c r="KB32" s="193" t="e">
        <f t="shared" si="59"/>
        <v>#N/A</v>
      </c>
      <c r="KC32" s="193" t="e">
        <f t="shared" si="59"/>
        <v>#N/A</v>
      </c>
      <c r="KD32" s="193" t="e">
        <f t="shared" si="59"/>
        <v>#N/A</v>
      </c>
      <c r="KE32" s="193" t="e">
        <f t="shared" si="59"/>
        <v>#N/A</v>
      </c>
      <c r="KF32" s="193" t="e">
        <f t="shared" si="59"/>
        <v>#N/A</v>
      </c>
      <c r="KG32" s="193" t="e">
        <f t="shared" si="59"/>
        <v>#N/A</v>
      </c>
      <c r="KH32" s="193" t="e">
        <f t="shared" si="59"/>
        <v>#N/A</v>
      </c>
      <c r="KI32" s="193" t="e">
        <f t="shared" si="59"/>
        <v>#N/A</v>
      </c>
      <c r="KJ32" s="193" t="e">
        <f t="shared" si="59"/>
        <v>#N/A</v>
      </c>
      <c r="KK32" s="193" t="e">
        <f t="shared" si="59"/>
        <v>#N/A</v>
      </c>
      <c r="KL32" s="193" t="e">
        <f t="shared" si="59"/>
        <v>#N/A</v>
      </c>
      <c r="KM32" s="193" t="e">
        <f t="shared" si="59"/>
        <v>#N/A</v>
      </c>
      <c r="KN32" s="193" t="e">
        <f t="shared" si="24"/>
        <v>#N/A</v>
      </c>
      <c r="KO32" s="193" t="e">
        <f t="shared" si="82"/>
        <v>#N/A</v>
      </c>
      <c r="KP32" s="193" t="e">
        <f t="shared" si="82"/>
        <v>#N/A</v>
      </c>
      <c r="KQ32" s="193" t="e">
        <f t="shared" si="82"/>
        <v>#N/A</v>
      </c>
      <c r="KR32" s="193" t="e">
        <f t="shared" si="55"/>
        <v>#N/A</v>
      </c>
      <c r="KS32" s="193" t="e">
        <f t="shared" si="55"/>
        <v>#N/A</v>
      </c>
      <c r="KT32" s="193" t="e">
        <f t="shared" si="55"/>
        <v>#N/A</v>
      </c>
      <c r="KU32" s="193" t="e">
        <f t="shared" si="55"/>
        <v>#N/A</v>
      </c>
      <c r="KV32" s="193" t="e">
        <f t="shared" si="55"/>
        <v>#N/A</v>
      </c>
      <c r="KW32" s="193" t="e">
        <f t="shared" si="55"/>
        <v>#N/A</v>
      </c>
      <c r="KX32" s="193" t="e">
        <f t="shared" si="55"/>
        <v>#N/A</v>
      </c>
      <c r="KY32" s="193" t="e">
        <f t="shared" si="55"/>
        <v>#N/A</v>
      </c>
      <c r="KZ32" s="193" t="e">
        <f t="shared" si="55"/>
        <v>#N/A</v>
      </c>
      <c r="LA32" s="193" t="e">
        <f t="shared" si="55"/>
        <v>#N/A</v>
      </c>
      <c r="LB32" s="193" t="e">
        <f t="shared" si="55"/>
        <v>#N/A</v>
      </c>
      <c r="LC32" s="193" t="e">
        <f t="shared" si="55"/>
        <v>#N/A</v>
      </c>
      <c r="LD32" s="193" t="e">
        <f t="shared" si="55"/>
        <v>#N/A</v>
      </c>
      <c r="LE32" s="193" t="e">
        <f t="shared" si="55"/>
        <v>#N/A</v>
      </c>
      <c r="LF32" s="193" t="e">
        <f t="shared" si="55"/>
        <v>#N/A</v>
      </c>
      <c r="LG32" s="193" t="e">
        <f t="shared" si="88"/>
        <v>#N/A</v>
      </c>
      <c r="LH32" s="193" t="e">
        <f t="shared" si="88"/>
        <v>#N/A</v>
      </c>
      <c r="LI32" s="193" t="e">
        <f t="shared" si="88"/>
        <v>#N/A</v>
      </c>
      <c r="LJ32" s="193" t="e">
        <f t="shared" si="88"/>
        <v>#N/A</v>
      </c>
      <c r="LK32" s="193" t="e">
        <f t="shared" si="88"/>
        <v>#N/A</v>
      </c>
      <c r="LL32" s="193" t="e">
        <f t="shared" si="88"/>
        <v>#N/A</v>
      </c>
      <c r="LM32" s="193" t="e">
        <f t="shared" si="88"/>
        <v>#N/A</v>
      </c>
      <c r="LN32" s="193" t="e">
        <f t="shared" si="88"/>
        <v>#N/A</v>
      </c>
      <c r="LO32" s="193" t="e">
        <f t="shared" si="88"/>
        <v>#N/A</v>
      </c>
      <c r="LP32" s="193" t="e">
        <f t="shared" si="88"/>
        <v>#N/A</v>
      </c>
      <c r="LQ32" s="193" t="e">
        <f t="shared" si="88"/>
        <v>#N/A</v>
      </c>
      <c r="LR32" s="193" t="e">
        <f t="shared" si="88"/>
        <v>#N/A</v>
      </c>
      <c r="LS32" s="193" t="e">
        <f t="shared" si="88"/>
        <v>#N/A</v>
      </c>
      <c r="LT32" s="193" t="e">
        <f t="shared" si="88"/>
        <v>#N/A</v>
      </c>
      <c r="LU32" s="193" t="e">
        <f t="shared" si="88"/>
        <v>#N/A</v>
      </c>
      <c r="LV32" s="193" t="e">
        <f t="shared" si="85"/>
        <v>#N/A</v>
      </c>
      <c r="LW32" s="193" t="e">
        <f t="shared" si="85"/>
        <v>#N/A</v>
      </c>
      <c r="LX32" s="193" t="e">
        <f t="shared" si="85"/>
        <v>#N/A</v>
      </c>
      <c r="LY32" s="193" t="e">
        <f t="shared" si="85"/>
        <v>#N/A</v>
      </c>
      <c r="LZ32" s="193" t="e">
        <f t="shared" si="85"/>
        <v>#N/A</v>
      </c>
      <c r="MA32" s="193" t="e">
        <f t="shared" si="85"/>
        <v>#N/A</v>
      </c>
      <c r="MB32" s="193" t="e">
        <f t="shared" si="85"/>
        <v>#N/A</v>
      </c>
      <c r="MC32" s="193" t="e">
        <f t="shared" si="85"/>
        <v>#N/A</v>
      </c>
      <c r="MD32" s="193" t="e">
        <f t="shared" si="85"/>
        <v>#N/A</v>
      </c>
      <c r="ME32" s="193" t="e">
        <f t="shared" si="85"/>
        <v>#N/A</v>
      </c>
      <c r="MF32" s="193" t="e">
        <f t="shared" si="85"/>
        <v>#N/A</v>
      </c>
      <c r="MG32" s="193" t="e">
        <f t="shared" si="85"/>
        <v>#N/A</v>
      </c>
      <c r="MH32" s="193" t="e">
        <f t="shared" si="85"/>
        <v>#N/A</v>
      </c>
      <c r="MI32" s="193" t="e">
        <f t="shared" si="85"/>
        <v>#N/A</v>
      </c>
      <c r="MJ32" s="193" t="e">
        <f t="shared" si="85"/>
        <v>#N/A</v>
      </c>
      <c r="MK32" s="193" t="e">
        <f t="shared" si="60"/>
        <v>#N/A</v>
      </c>
      <c r="ML32" s="193" t="e">
        <f t="shared" si="60"/>
        <v>#N/A</v>
      </c>
      <c r="MM32" s="193" t="e">
        <f t="shared" si="60"/>
        <v>#N/A</v>
      </c>
      <c r="MN32" s="193" t="e">
        <f t="shared" si="60"/>
        <v>#N/A</v>
      </c>
      <c r="MO32" s="193" t="e">
        <f t="shared" si="60"/>
        <v>#N/A</v>
      </c>
      <c r="MP32" s="193" t="e">
        <f t="shared" si="60"/>
        <v>#N/A</v>
      </c>
      <c r="MQ32" s="193" t="e">
        <f t="shared" si="60"/>
        <v>#N/A</v>
      </c>
      <c r="MR32" s="193" t="e">
        <f t="shared" si="60"/>
        <v>#N/A</v>
      </c>
      <c r="MS32" s="193" t="e">
        <f t="shared" si="60"/>
        <v>#N/A</v>
      </c>
      <c r="MT32" s="193" t="e">
        <f t="shared" si="60"/>
        <v>#N/A</v>
      </c>
      <c r="MU32" s="193" t="e">
        <f t="shared" si="60"/>
        <v>#N/A</v>
      </c>
      <c r="MV32" s="193" t="e">
        <f t="shared" si="60"/>
        <v>#N/A</v>
      </c>
      <c r="MW32" s="193" t="e">
        <f t="shared" si="60"/>
        <v>#N/A</v>
      </c>
      <c r="MX32" s="193" t="e">
        <f t="shared" si="60"/>
        <v>#N/A</v>
      </c>
      <c r="MY32" s="193" t="e">
        <f t="shared" si="60"/>
        <v>#N/A</v>
      </c>
      <c r="MZ32" s="193" t="e">
        <f t="shared" si="25"/>
        <v>#N/A</v>
      </c>
      <c r="NA32" s="193" t="e">
        <f t="shared" si="83"/>
        <v>#N/A</v>
      </c>
      <c r="NB32" s="193" t="e">
        <f t="shared" si="83"/>
        <v>#N/A</v>
      </c>
      <c r="NC32" s="193" t="e">
        <f t="shared" si="83"/>
        <v>#N/A</v>
      </c>
      <c r="ND32" s="193" t="e">
        <f t="shared" si="56"/>
        <v>#N/A</v>
      </c>
      <c r="NE32" s="193" t="e">
        <f t="shared" si="56"/>
        <v>#N/A</v>
      </c>
      <c r="NF32" s="193" t="e">
        <f t="shared" si="56"/>
        <v>#N/A</v>
      </c>
      <c r="NG32" s="193" t="e">
        <f t="shared" si="56"/>
        <v>#N/A</v>
      </c>
      <c r="NH32" s="193" t="e">
        <f t="shared" si="56"/>
        <v>#N/A</v>
      </c>
      <c r="NI32" s="193" t="e">
        <f t="shared" si="56"/>
        <v>#N/A</v>
      </c>
      <c r="NJ32" s="193" t="e">
        <f t="shared" si="56"/>
        <v>#N/A</v>
      </c>
      <c r="NK32" s="193" t="e">
        <f t="shared" si="56"/>
        <v>#N/A</v>
      </c>
      <c r="NL32" s="193" t="e">
        <f t="shared" si="56"/>
        <v>#N/A</v>
      </c>
      <c r="NM32" s="193" t="e">
        <f t="shared" si="56"/>
        <v>#N/A</v>
      </c>
      <c r="NN32" s="193" t="e">
        <f t="shared" si="56"/>
        <v>#N/A</v>
      </c>
      <c r="NO32" s="193" t="e">
        <f t="shared" si="56"/>
        <v>#N/A</v>
      </c>
      <c r="NP32" s="193" t="e">
        <f t="shared" si="56"/>
        <v>#N/A</v>
      </c>
      <c r="NQ32" s="193" t="e">
        <f t="shared" si="56"/>
        <v>#N/A</v>
      </c>
      <c r="NR32" s="193" t="e">
        <f t="shared" si="56"/>
        <v>#N/A</v>
      </c>
      <c r="NS32" s="193" t="e">
        <f t="shared" si="89"/>
        <v>#N/A</v>
      </c>
      <c r="NT32" s="193" t="e">
        <f t="shared" si="89"/>
        <v>#N/A</v>
      </c>
      <c r="NU32" s="193" t="e">
        <f t="shared" si="89"/>
        <v>#N/A</v>
      </c>
      <c r="NV32" s="193" t="e">
        <f t="shared" si="89"/>
        <v>#N/A</v>
      </c>
      <c r="NW32" s="193" t="e">
        <f t="shared" si="89"/>
        <v>#N/A</v>
      </c>
      <c r="NX32" s="193" t="e">
        <f t="shared" si="89"/>
        <v>#N/A</v>
      </c>
      <c r="NY32" s="193" t="e">
        <f t="shared" si="89"/>
        <v>#N/A</v>
      </c>
      <c r="NZ32" s="193" t="e">
        <f t="shared" si="89"/>
        <v>#N/A</v>
      </c>
      <c r="OA32" s="193" t="e">
        <f t="shared" si="89"/>
        <v>#N/A</v>
      </c>
      <c r="OB32" s="193" t="e">
        <f t="shared" si="89"/>
        <v>#N/A</v>
      </c>
      <c r="OC32" s="193" t="e">
        <f t="shared" si="89"/>
        <v>#N/A</v>
      </c>
      <c r="OD32" s="193" t="e">
        <f t="shared" si="89"/>
        <v>#N/A</v>
      </c>
      <c r="OE32" s="193" t="e">
        <f t="shared" si="89"/>
        <v>#N/A</v>
      </c>
      <c r="OF32" s="193" t="e">
        <f t="shared" si="89"/>
        <v>#N/A</v>
      </c>
      <c r="OG32" s="193" t="e">
        <f t="shared" si="89"/>
        <v>#N/A</v>
      </c>
      <c r="OH32" s="193" t="e">
        <f t="shared" si="86"/>
        <v>#N/A</v>
      </c>
      <c r="OI32" s="193" t="e">
        <f t="shared" si="86"/>
        <v>#N/A</v>
      </c>
      <c r="OJ32" s="193" t="e">
        <f t="shared" si="86"/>
        <v>#N/A</v>
      </c>
      <c r="OK32" s="193" t="e">
        <f t="shared" si="86"/>
        <v>#N/A</v>
      </c>
      <c r="OL32" s="193" t="e">
        <f t="shared" si="86"/>
        <v>#N/A</v>
      </c>
      <c r="OM32" s="193" t="e">
        <f t="shared" si="86"/>
        <v>#N/A</v>
      </c>
      <c r="ON32" s="193" t="e">
        <f t="shared" si="86"/>
        <v>#N/A</v>
      </c>
      <c r="OO32" s="193" t="e">
        <f t="shared" si="86"/>
        <v>#N/A</v>
      </c>
      <c r="OP32" s="193" t="e">
        <f t="shared" si="86"/>
        <v>#N/A</v>
      </c>
      <c r="OQ32" s="193" t="e">
        <f t="shared" si="86"/>
        <v>#N/A</v>
      </c>
      <c r="OR32" s="193" t="e">
        <f t="shared" si="86"/>
        <v>#N/A</v>
      </c>
      <c r="OS32" s="193" t="e">
        <f t="shared" si="86"/>
        <v>#N/A</v>
      </c>
      <c r="OT32" s="193" t="e">
        <f t="shared" si="86"/>
        <v>#N/A</v>
      </c>
      <c r="OU32" s="193" t="e">
        <f t="shared" si="86"/>
        <v>#N/A</v>
      </c>
      <c r="OV32" s="193" t="e">
        <f t="shared" si="86"/>
        <v>#N/A</v>
      </c>
      <c r="OW32" s="193" t="e">
        <f t="shared" si="61"/>
        <v>#N/A</v>
      </c>
      <c r="OX32" s="193" t="e">
        <f t="shared" si="61"/>
        <v>#N/A</v>
      </c>
      <c r="OY32" s="193" t="e">
        <f t="shared" si="61"/>
        <v>#N/A</v>
      </c>
      <c r="OZ32" s="193" t="e">
        <f t="shared" si="61"/>
        <v>#N/A</v>
      </c>
      <c r="PA32" s="193" t="e">
        <f t="shared" si="61"/>
        <v>#N/A</v>
      </c>
      <c r="PB32" s="193" t="e">
        <f t="shared" si="61"/>
        <v>#N/A</v>
      </c>
      <c r="PC32" s="193" t="e">
        <f t="shared" si="61"/>
        <v>#N/A</v>
      </c>
      <c r="PD32" s="193" t="e">
        <f t="shared" si="61"/>
        <v>#N/A</v>
      </c>
      <c r="PE32" s="193" t="e">
        <f t="shared" si="61"/>
        <v>#N/A</v>
      </c>
      <c r="PF32" s="193" t="e">
        <f t="shared" si="61"/>
        <v>#N/A</v>
      </c>
      <c r="PG32" s="193" t="e">
        <f t="shared" si="61"/>
        <v>#N/A</v>
      </c>
      <c r="PH32" s="193" t="e">
        <f t="shared" si="61"/>
        <v>#N/A</v>
      </c>
      <c r="PI32" s="193" t="e">
        <f t="shared" si="61"/>
        <v>#N/A</v>
      </c>
      <c r="PJ32" s="193" t="e">
        <f t="shared" si="61"/>
        <v>#N/A</v>
      </c>
      <c r="PK32" s="193" t="e">
        <f t="shared" si="61"/>
        <v>#N/A</v>
      </c>
      <c r="PL32" s="193" t="e">
        <f t="shared" si="26"/>
        <v>#N/A</v>
      </c>
      <c r="PM32" s="193" t="e">
        <f t="shared" si="57"/>
        <v>#N/A</v>
      </c>
      <c r="PN32" s="193" t="e">
        <f t="shared" si="57"/>
        <v>#N/A</v>
      </c>
      <c r="PO32" s="193" t="e">
        <f t="shared" si="57"/>
        <v>#N/A</v>
      </c>
      <c r="PP32" s="193" t="e">
        <f t="shared" si="57"/>
        <v>#N/A</v>
      </c>
      <c r="PQ32" s="193" t="e">
        <f t="shared" si="57"/>
        <v>#N/A</v>
      </c>
      <c r="PR32" s="193" t="e">
        <f t="shared" si="57"/>
        <v>#N/A</v>
      </c>
      <c r="PS32" s="193" t="e">
        <f t="shared" si="57"/>
        <v>#N/A</v>
      </c>
      <c r="PT32" s="193" t="e">
        <f t="shared" si="57"/>
        <v>#N/A</v>
      </c>
    </row>
    <row r="33" spans="1:436" hidden="1" x14ac:dyDescent="0.45">
      <c r="A33" s="20">
        <v>30</v>
      </c>
      <c r="B33" s="115"/>
      <c r="C33" s="115"/>
      <c r="D33" s="115"/>
      <c r="E33" s="110" t="str">
        <f t="shared" si="15"/>
        <v/>
      </c>
      <c r="F33" s="21" t="str">
        <f t="shared" si="16"/>
        <v/>
      </c>
      <c r="G33" s="22" t="str">
        <f t="shared" si="17"/>
        <v/>
      </c>
      <c r="H33" s="23" t="str">
        <f>IF(F33="","",IF(OR($F33&lt;Skew!$B$3,$F33=Skew!$B$3),IF($F33&gt;Skew!$C$3,Skew!$A$3,IF($F33&gt;Skew!$C$4,Skew!$A$4,IF($F33&gt;Skew!$C$5,Skew!$A$5,IF($F33&gt;Skew!$C$6,Skew!$A$6,IF($F33&gt;Skew!$C$7,Skew!$A$7,IF($F33&gt;Skew!$C$8,Skew!$A$8,IF($F33&gt;Skew!$C$9,Skew!$A$9,IF($F33&gt;Skew!$C$10,Skew!$A$10,IF($F33&gt;Skew!$C$11,Skew!$A$11,IF($F33&gt;Skew!$C$12,Skew!$A$12,IF($F33&gt;Skew!$C$13,Skew!$A$13,IF($F33&gt;Skew!$C$14,Skew!$A$14,IF($F33&gt;Skew!$C$15,Skew!$A$15,IF($F33&gt;Skew!$C$16,Skew!$A$16,Skew!$A$17)
)))))))))))))))</f>
        <v/>
      </c>
      <c r="I33" s="22" t="str">
        <f>IF(F33="","",MATCH(H33,Skew!$A$3:$A$17,0))</f>
        <v/>
      </c>
      <c r="J33" s="22" t="str">
        <f t="shared" si="0"/>
        <v/>
      </c>
      <c r="K33" s="24"/>
      <c r="L33" s="22" t="str">
        <f>IF(OR(F33="",K33=""),"",MATCH(K33,Confidence!$A$3:$A$12,0))</f>
        <v/>
      </c>
      <c r="M33" s="25" t="str">
        <f t="shared" si="1"/>
        <v/>
      </c>
      <c r="N33" s="25" t="str">
        <f t="shared" si="2"/>
        <v/>
      </c>
      <c r="O33" s="22"/>
      <c r="P33" s="102" t="str">
        <f t="shared" si="3"/>
        <v/>
      </c>
      <c r="Q33" s="102" t="str">
        <f t="shared" si="4"/>
        <v/>
      </c>
      <c r="R33" s="37" t="str">
        <f t="shared" si="5"/>
        <v/>
      </c>
      <c r="S33" s="115"/>
      <c r="T33" s="204" t="str">
        <f>IF(AND(B33&gt;0,C33&gt;0,D33&gt;0,M33&gt;0,N33&gt;0,S33&gt;0,NOT(K33="")),ABS(VLOOKUP($S$1,VLookups!$A$30:$B$31,2,FALSE)-_xlfn.BETA.DIST(S33,IF(G33="L",N33,M33),IF(G33="L",M33,N33),TRUE,B33,D33)),"")</f>
        <v/>
      </c>
      <c r="U33" s="112" t="str">
        <f>IF(OR($M33="",$N33=""),"",_xlfn.BETA.INV(ABS(VLOOKUP($S$1,VLookups!$A$30:$B$31,2,FALSE)-U$3),IF($G33="L",$N33,$M33),IF($G33="L",$M33,$N33),$B33,$D33))</f>
        <v/>
      </c>
      <c r="V33" s="113" t="str">
        <f>IF(OR($M33="",$N33=""),"",_xlfn.BETA.INV(ABS(VLOOKUP($S$1,VLookups!$A$30:$B$31,2,FALSE)-V$3),IF($G33="L",$N33,$M33),IF($G33="L",$M33,$N33),$B33,$D33))</f>
        <v/>
      </c>
      <c r="W33" s="112" t="str">
        <f>IF(OR($M33="",$N33=""),"",_xlfn.BETA.INV(ABS(VLOOKUP($S$1,VLookups!$A$30:$B$31,2,FALSE)-W$3),IF($G33="L",$N33,$M33),IF($G33="L",$M33,$N33),$B33,$D33))</f>
        <v/>
      </c>
      <c r="X33" s="113" t="str">
        <f>IF(OR($M33="",$N33=""),"",_xlfn.BETA.INV(ABS(VLOOKUP($S$1,VLookups!$A$30:$B$31,2,FALSE)-X$3),IF($G33="L",$N33,$M33),IF($G33="L",$M33,$N33),$B33,$D33))</f>
        <v/>
      </c>
      <c r="Y33" s="112" t="str">
        <f>IF(OR($M33="",$N33=""),"",_xlfn.BETA.INV(ABS(VLOOKUP($S$1,VLookups!$A$30:$B$31,2,FALSE)-Y$3),IF($G33="L",$N33,$M33),IF($G33="L",$M33,$N33),$B33,$D33))</f>
        <v/>
      </c>
      <c r="Z33" s="113" t="str">
        <f>IF(OR($M33="",$N33=""),"",_xlfn.BETA.INV(ABS(VLOOKUP($S$1,VLookups!$A$30:$B$31,2,FALSE)-Z$3),IF($G33="L",$N33,$M33),IF($G33="L",$M33,$N33),$B33,$D33))</f>
        <v/>
      </c>
      <c r="AA33" s="112" t="str">
        <f>IF(OR($M33="",$N33=""),"",_xlfn.BETA.INV(ABS(VLOOKUP($S$1,VLookups!$A$30:$B$31,2,FALSE)-AA$3),IF($G33="L",$N33,$M33),IF($G33="L",$M33,$N33),$B33,$D33))</f>
        <v/>
      </c>
      <c r="AB33" s="113" t="str">
        <f>IF(OR($M33="",$N33=""),"",_xlfn.BETA.INV(ABS(VLOOKUP($S$1,VLookups!$A$30:$B$31,2,FALSE)-AB$3),IF($G33="L",$N33,$M33),IF($G33="L",$M33,$N33),$B33,$D33))</f>
        <v/>
      </c>
      <c r="AC33" s="112" t="str">
        <f>IF(OR($M33="",$N33=""),"",_xlfn.BETA.INV(ABS(VLOOKUP($S$1,VLookups!$A$30:$B$31,2,FALSE)-AC$3),IF($G33="L",$N33,$M33),IF($G33="L",$M33,$N33),$B33,$D33))</f>
        <v/>
      </c>
      <c r="AD33" s="113" t="str">
        <f>IF(OR($M33="",$N33=""),"",_xlfn.BETA.INV(ABS(VLOOKUP($S$1,VLookups!$A$30:$B$31,2,FALSE)-AD$3),IF($G33="L",$N33,$M33),IF($G33="L",$M33,$N33),$B33,$D33))</f>
        <v/>
      </c>
      <c r="AE33" s="112" t="str">
        <f>IF(OR($M33="",$N33=""),"",_xlfn.BETA.INV(ABS(VLOOKUP($S$1,VLookups!$A$30:$B$31,2,FALSE)-AE$3),IF($G33="L",$N33,$M33),IF($G33="L",$M33,$N33),$B33,$D33))</f>
        <v/>
      </c>
      <c r="AF33" s="113" t="str">
        <f>IF(OR($M33="",$N33=""),"",_xlfn.BETA.INV(ABS(VLOOKUP($S$1,VLookups!$A$30:$B$31,2,FALSE)-AF$3),IF($G33="L",$N33,$M33),IF($G33="L",$M33,$N33),$B33,$D33))</f>
        <v/>
      </c>
      <c r="AG33" s="15"/>
      <c r="AH33" s="194" t="str">
        <f t="shared" si="18"/>
        <v/>
      </c>
      <c r="AI33" s="192" t="str">
        <f t="shared" si="19"/>
        <v/>
      </c>
      <c r="AJ33" s="177" t="str">
        <f t="shared" ref="AJ33:AJ36" si="90">IF(ISNONTEXT($AH33),AI33+$AH33,"")</f>
        <v/>
      </c>
      <c r="AK33" s="177" t="str">
        <f t="shared" si="71"/>
        <v/>
      </c>
      <c r="AL33" s="177" t="str">
        <f t="shared" si="71"/>
        <v/>
      </c>
      <c r="AM33" s="177" t="str">
        <f t="shared" si="71"/>
        <v/>
      </c>
      <c r="AN33" s="177" t="str">
        <f t="shared" si="71"/>
        <v/>
      </c>
      <c r="AO33" s="177" t="str">
        <f t="shared" si="71"/>
        <v/>
      </c>
      <c r="AP33" s="177" t="str">
        <f t="shared" si="71"/>
        <v/>
      </c>
      <c r="AQ33" s="177" t="str">
        <f t="shared" si="71"/>
        <v/>
      </c>
      <c r="AR33" s="177" t="str">
        <f t="shared" si="71"/>
        <v/>
      </c>
      <c r="AS33" s="177" t="str">
        <f t="shared" si="71"/>
        <v/>
      </c>
      <c r="AT33" s="177" t="str">
        <f t="shared" si="71"/>
        <v/>
      </c>
      <c r="AU33" s="177" t="str">
        <f t="shared" si="71"/>
        <v/>
      </c>
      <c r="AV33" s="177" t="str">
        <f t="shared" si="71"/>
        <v/>
      </c>
      <c r="AW33" s="177" t="str">
        <f t="shared" si="71"/>
        <v/>
      </c>
      <c r="AX33" s="177" t="str">
        <f t="shared" si="71"/>
        <v/>
      </c>
      <c r="AY33" s="177" t="str">
        <f t="shared" si="71"/>
        <v/>
      </c>
      <c r="AZ33" s="177" t="str">
        <f t="shared" si="71"/>
        <v/>
      </c>
      <c r="BA33" s="177" t="str">
        <f t="shared" si="65"/>
        <v/>
      </c>
      <c r="BB33" s="177" t="str">
        <f t="shared" si="65"/>
        <v/>
      </c>
      <c r="BC33" s="177" t="str">
        <f t="shared" si="65"/>
        <v/>
      </c>
      <c r="BD33" s="177" t="str">
        <f t="shared" si="65"/>
        <v/>
      </c>
      <c r="BE33" s="177" t="str">
        <f t="shared" si="65"/>
        <v/>
      </c>
      <c r="BF33" s="177" t="str">
        <f t="shared" si="65"/>
        <v/>
      </c>
      <c r="BG33" s="177" t="str">
        <f t="shared" si="65"/>
        <v/>
      </c>
      <c r="BH33" s="177" t="str">
        <f t="shared" si="65"/>
        <v/>
      </c>
      <c r="BI33" s="177" t="str">
        <f t="shared" si="65"/>
        <v/>
      </c>
      <c r="BJ33" s="177" t="str">
        <f t="shared" si="65"/>
        <v/>
      </c>
      <c r="BK33" s="177" t="str">
        <f t="shared" si="65"/>
        <v/>
      </c>
      <c r="BL33" s="177" t="str">
        <f t="shared" si="65"/>
        <v/>
      </c>
      <c r="BM33" s="177" t="str">
        <f t="shared" si="65"/>
        <v/>
      </c>
      <c r="BN33" s="177" t="str">
        <f t="shared" si="65"/>
        <v/>
      </c>
      <c r="BO33" s="177" t="str">
        <f t="shared" si="65"/>
        <v/>
      </c>
      <c r="BP33" s="177" t="str">
        <f t="shared" si="72"/>
        <v/>
      </c>
      <c r="BQ33" s="177" t="str">
        <f t="shared" si="72"/>
        <v/>
      </c>
      <c r="BR33" s="177" t="str">
        <f t="shared" si="72"/>
        <v/>
      </c>
      <c r="BS33" s="177" t="str">
        <f t="shared" si="72"/>
        <v/>
      </c>
      <c r="BT33" s="177" t="str">
        <f t="shared" si="72"/>
        <v/>
      </c>
      <c r="BU33" s="177" t="str">
        <f t="shared" si="72"/>
        <v/>
      </c>
      <c r="BV33" s="177" t="str">
        <f t="shared" si="72"/>
        <v/>
      </c>
      <c r="BW33" s="177" t="str">
        <f t="shared" si="72"/>
        <v/>
      </c>
      <c r="BX33" s="177" t="str">
        <f t="shared" si="72"/>
        <v/>
      </c>
      <c r="BY33" s="177" t="str">
        <f t="shared" si="72"/>
        <v/>
      </c>
      <c r="BZ33" s="177" t="str">
        <f t="shared" si="72"/>
        <v/>
      </c>
      <c r="CA33" s="177" t="str">
        <f t="shared" si="72"/>
        <v/>
      </c>
      <c r="CB33" s="177" t="str">
        <f t="shared" si="72"/>
        <v/>
      </c>
      <c r="CC33" s="177" t="str">
        <f t="shared" si="72"/>
        <v/>
      </c>
      <c r="CD33" s="177" t="str">
        <f t="shared" si="72"/>
        <v/>
      </c>
      <c r="CE33" s="177" t="str">
        <f t="shared" si="72"/>
        <v/>
      </c>
      <c r="CF33" s="177" t="str">
        <f t="shared" si="66"/>
        <v/>
      </c>
      <c r="CG33" s="177" t="str">
        <f t="shared" si="66"/>
        <v/>
      </c>
      <c r="CH33" s="177" t="str">
        <f t="shared" si="66"/>
        <v/>
      </c>
      <c r="CI33" s="177" t="str">
        <f t="shared" si="66"/>
        <v/>
      </c>
      <c r="CJ33" s="177" t="str">
        <f t="shared" si="66"/>
        <v/>
      </c>
      <c r="CK33" s="177" t="str">
        <f t="shared" si="66"/>
        <v/>
      </c>
      <c r="CL33" s="177" t="str">
        <f t="shared" si="66"/>
        <v/>
      </c>
      <c r="CM33" s="177" t="str">
        <f t="shared" si="66"/>
        <v/>
      </c>
      <c r="CN33" s="177" t="str">
        <f t="shared" si="66"/>
        <v/>
      </c>
      <c r="CO33" s="177" t="str">
        <f t="shared" si="66"/>
        <v/>
      </c>
      <c r="CP33" s="177" t="str">
        <f t="shared" si="66"/>
        <v/>
      </c>
      <c r="CQ33" s="177" t="str">
        <f t="shared" si="66"/>
        <v/>
      </c>
      <c r="CR33" s="177" t="str">
        <f t="shared" si="66"/>
        <v/>
      </c>
      <c r="CS33" s="177" t="str">
        <f t="shared" si="66"/>
        <v/>
      </c>
      <c r="CT33" s="177" t="str">
        <f t="shared" si="66"/>
        <v/>
      </c>
      <c r="CU33" s="177" t="str">
        <f t="shared" si="66"/>
        <v/>
      </c>
      <c r="CV33" s="177" t="str">
        <f t="shared" si="73"/>
        <v/>
      </c>
      <c r="CW33" s="177" t="str">
        <f t="shared" si="73"/>
        <v/>
      </c>
      <c r="CX33" s="177" t="str">
        <f t="shared" si="73"/>
        <v/>
      </c>
      <c r="CY33" s="177" t="str">
        <f t="shared" si="73"/>
        <v/>
      </c>
      <c r="CZ33" s="177" t="str">
        <f t="shared" si="73"/>
        <v/>
      </c>
      <c r="DA33" s="177" t="str">
        <f t="shared" si="73"/>
        <v/>
      </c>
      <c r="DB33" s="177" t="str">
        <f t="shared" si="73"/>
        <v/>
      </c>
      <c r="DC33" s="177" t="str">
        <f t="shared" si="73"/>
        <v/>
      </c>
      <c r="DD33" s="177" t="str">
        <f t="shared" si="73"/>
        <v/>
      </c>
      <c r="DE33" s="177" t="str">
        <f t="shared" si="73"/>
        <v/>
      </c>
      <c r="DF33" s="177" t="str">
        <f t="shared" si="73"/>
        <v/>
      </c>
      <c r="DG33" s="177" t="str">
        <f t="shared" si="73"/>
        <v/>
      </c>
      <c r="DH33" s="177" t="str">
        <f t="shared" si="73"/>
        <v/>
      </c>
      <c r="DI33" s="177" t="str">
        <f t="shared" si="73"/>
        <v/>
      </c>
      <c r="DJ33" s="177" t="str">
        <f t="shared" si="73"/>
        <v/>
      </c>
      <c r="DK33" s="177" t="str">
        <f t="shared" si="73"/>
        <v/>
      </c>
      <c r="DL33" s="177" t="str">
        <f t="shared" si="67"/>
        <v/>
      </c>
      <c r="DM33" s="177" t="str">
        <f t="shared" si="79"/>
        <v/>
      </c>
      <c r="DN33" s="177" t="str">
        <f t="shared" si="79"/>
        <v/>
      </c>
      <c r="DO33" s="177" t="str">
        <f t="shared" si="79"/>
        <v/>
      </c>
      <c r="DP33" s="177" t="str">
        <f t="shared" si="79"/>
        <v/>
      </c>
      <c r="DQ33" s="177" t="str">
        <f t="shared" si="79"/>
        <v/>
      </c>
      <c r="DR33" s="177" t="str">
        <f t="shared" si="79"/>
        <v/>
      </c>
      <c r="DS33" s="177" t="str">
        <f t="shared" si="79"/>
        <v/>
      </c>
      <c r="DT33" s="177" t="str">
        <f t="shared" si="79"/>
        <v/>
      </c>
      <c r="DU33" s="177" t="str">
        <f t="shared" si="79"/>
        <v/>
      </c>
      <c r="DV33" s="177" t="str">
        <f t="shared" si="79"/>
        <v/>
      </c>
      <c r="DW33" s="177" t="str">
        <f t="shared" si="79"/>
        <v/>
      </c>
      <c r="DX33" s="177" t="str">
        <f t="shared" si="79"/>
        <v/>
      </c>
      <c r="DY33" s="177" t="str">
        <f t="shared" si="79"/>
        <v/>
      </c>
      <c r="DZ33" s="177" t="str">
        <f t="shared" si="79"/>
        <v/>
      </c>
      <c r="EA33" s="177" t="str">
        <f t="shared" si="79"/>
        <v/>
      </c>
      <c r="EB33" s="177" t="str">
        <f t="shared" si="79"/>
        <v/>
      </c>
      <c r="EC33" s="177" t="str">
        <f t="shared" si="74"/>
        <v/>
      </c>
      <c r="ED33" s="177" t="str">
        <f t="shared" si="74"/>
        <v/>
      </c>
      <c r="EE33" s="177" t="str">
        <f t="shared" si="74"/>
        <v/>
      </c>
      <c r="EF33" s="177" t="str">
        <f t="shared" si="74"/>
        <v/>
      </c>
      <c r="EG33" s="177" t="str">
        <f t="shared" si="74"/>
        <v/>
      </c>
      <c r="EH33" s="177" t="str">
        <f t="shared" si="74"/>
        <v/>
      </c>
      <c r="EI33" s="177" t="str">
        <f t="shared" si="74"/>
        <v/>
      </c>
      <c r="EJ33" s="177" t="str">
        <f t="shared" si="74"/>
        <v/>
      </c>
      <c r="EK33" s="177" t="str">
        <f t="shared" si="74"/>
        <v/>
      </c>
      <c r="EL33" s="177" t="str">
        <f t="shared" si="74"/>
        <v/>
      </c>
      <c r="EM33" s="177" t="str">
        <f t="shared" si="74"/>
        <v/>
      </c>
      <c r="EN33" s="177" t="str">
        <f t="shared" si="74"/>
        <v/>
      </c>
      <c r="EO33" s="177" t="str">
        <f t="shared" si="74"/>
        <v/>
      </c>
      <c r="EP33" s="177" t="str">
        <f t="shared" si="74"/>
        <v/>
      </c>
      <c r="EQ33" s="177" t="str">
        <f t="shared" si="74"/>
        <v/>
      </c>
      <c r="ER33" s="177" t="str">
        <f t="shared" si="75"/>
        <v/>
      </c>
      <c r="ES33" s="177" t="str">
        <f t="shared" si="75"/>
        <v/>
      </c>
      <c r="ET33" s="177" t="str">
        <f t="shared" si="75"/>
        <v/>
      </c>
      <c r="EU33" s="177" t="str">
        <f t="shared" si="75"/>
        <v/>
      </c>
      <c r="EV33" s="177" t="str">
        <f t="shared" si="75"/>
        <v/>
      </c>
      <c r="EW33" s="177" t="str">
        <f t="shared" si="75"/>
        <v/>
      </c>
      <c r="EX33" s="177" t="str">
        <f t="shared" si="75"/>
        <v/>
      </c>
      <c r="EY33" s="177" t="str">
        <f t="shared" si="75"/>
        <v/>
      </c>
      <c r="EZ33" s="177" t="str">
        <f t="shared" si="75"/>
        <v/>
      </c>
      <c r="FA33" s="177" t="str">
        <f t="shared" si="75"/>
        <v/>
      </c>
      <c r="FB33" s="177" t="str">
        <f t="shared" si="75"/>
        <v/>
      </c>
      <c r="FC33" s="177" t="str">
        <f t="shared" si="75"/>
        <v/>
      </c>
      <c r="FD33" s="177" t="str">
        <f t="shared" si="75"/>
        <v/>
      </c>
      <c r="FE33" s="177" t="str">
        <f t="shared" si="75"/>
        <v/>
      </c>
      <c r="FF33" s="177" t="str">
        <f t="shared" si="75"/>
        <v/>
      </c>
      <c r="FG33" s="177" t="str">
        <f t="shared" si="75"/>
        <v/>
      </c>
      <c r="FH33" s="177" t="str">
        <f t="shared" si="68"/>
        <v/>
      </c>
      <c r="FI33" s="177" t="str">
        <f t="shared" si="68"/>
        <v/>
      </c>
      <c r="FJ33" s="177" t="str">
        <f t="shared" si="68"/>
        <v/>
      </c>
      <c r="FK33" s="177" t="str">
        <f t="shared" si="68"/>
        <v/>
      </c>
      <c r="FL33" s="177" t="str">
        <f t="shared" si="68"/>
        <v/>
      </c>
      <c r="FM33" s="177" t="str">
        <f t="shared" si="68"/>
        <v/>
      </c>
      <c r="FN33" s="177" t="str">
        <f t="shared" si="68"/>
        <v/>
      </c>
      <c r="FO33" s="177" t="str">
        <f t="shared" si="68"/>
        <v/>
      </c>
      <c r="FP33" s="177" t="str">
        <f t="shared" si="68"/>
        <v/>
      </c>
      <c r="FQ33" s="177" t="str">
        <f t="shared" si="68"/>
        <v/>
      </c>
      <c r="FR33" s="177" t="str">
        <f t="shared" si="68"/>
        <v/>
      </c>
      <c r="FS33" s="177" t="str">
        <f t="shared" si="68"/>
        <v/>
      </c>
      <c r="FT33" s="177" t="str">
        <f t="shared" si="68"/>
        <v/>
      </c>
      <c r="FU33" s="177" t="str">
        <f t="shared" si="76"/>
        <v/>
      </c>
      <c r="FV33" s="177" t="str">
        <f t="shared" si="76"/>
        <v/>
      </c>
      <c r="FW33" s="177" t="str">
        <f t="shared" si="76"/>
        <v/>
      </c>
      <c r="FX33" s="177" t="str">
        <f t="shared" si="76"/>
        <v/>
      </c>
      <c r="FY33" s="177" t="str">
        <f t="shared" si="76"/>
        <v/>
      </c>
      <c r="FZ33" s="177" t="str">
        <f t="shared" si="76"/>
        <v/>
      </c>
      <c r="GA33" s="177" t="str">
        <f t="shared" si="76"/>
        <v/>
      </c>
      <c r="GB33" s="177" t="str">
        <f t="shared" si="76"/>
        <v/>
      </c>
      <c r="GC33" s="177" t="str">
        <f t="shared" si="76"/>
        <v/>
      </c>
      <c r="GD33" s="177" t="str">
        <f t="shared" si="76"/>
        <v/>
      </c>
      <c r="GE33" s="177" t="str">
        <f t="shared" si="76"/>
        <v/>
      </c>
      <c r="GF33" s="177" t="str">
        <f t="shared" si="76"/>
        <v/>
      </c>
      <c r="GG33" s="177" t="str">
        <f t="shared" si="76"/>
        <v/>
      </c>
      <c r="GH33" s="177" t="str">
        <f t="shared" si="76"/>
        <v/>
      </c>
      <c r="GI33" s="177" t="str">
        <f t="shared" si="76"/>
        <v/>
      </c>
      <c r="GJ33" s="177" t="str">
        <f t="shared" si="76"/>
        <v/>
      </c>
      <c r="GK33" s="177" t="str">
        <f t="shared" si="69"/>
        <v/>
      </c>
      <c r="GL33" s="177" t="str">
        <f t="shared" si="69"/>
        <v/>
      </c>
      <c r="GM33" s="177" t="str">
        <f t="shared" si="69"/>
        <v/>
      </c>
      <c r="GN33" s="177" t="str">
        <f t="shared" si="69"/>
        <v/>
      </c>
      <c r="GO33" s="177" t="str">
        <f t="shared" si="69"/>
        <v/>
      </c>
      <c r="GP33" s="177" t="str">
        <f t="shared" si="69"/>
        <v/>
      </c>
      <c r="GQ33" s="177" t="str">
        <f t="shared" si="69"/>
        <v/>
      </c>
      <c r="GR33" s="177" t="str">
        <f t="shared" si="69"/>
        <v/>
      </c>
      <c r="GS33" s="177" t="str">
        <f t="shared" si="69"/>
        <v/>
      </c>
      <c r="GT33" s="177" t="str">
        <f t="shared" si="69"/>
        <v/>
      </c>
      <c r="GU33" s="177" t="str">
        <f t="shared" si="69"/>
        <v/>
      </c>
      <c r="GV33" s="177" t="str">
        <f t="shared" si="69"/>
        <v/>
      </c>
      <c r="GW33" s="177" t="str">
        <f t="shared" si="69"/>
        <v/>
      </c>
      <c r="GX33" s="177" t="str">
        <f t="shared" si="69"/>
        <v/>
      </c>
      <c r="GY33" s="177" t="str">
        <f t="shared" si="69"/>
        <v/>
      </c>
      <c r="GZ33" s="177" t="str">
        <f t="shared" si="69"/>
        <v/>
      </c>
      <c r="HA33" s="177" t="str">
        <f t="shared" si="77"/>
        <v/>
      </c>
      <c r="HB33" s="177" t="str">
        <f t="shared" si="77"/>
        <v/>
      </c>
      <c r="HC33" s="177" t="str">
        <f t="shared" si="77"/>
        <v/>
      </c>
      <c r="HD33" s="177" t="str">
        <f t="shared" si="77"/>
        <v/>
      </c>
      <c r="HE33" s="177" t="str">
        <f t="shared" si="77"/>
        <v/>
      </c>
      <c r="HF33" s="177" t="str">
        <f t="shared" si="77"/>
        <v/>
      </c>
      <c r="HG33" s="177" t="str">
        <f t="shared" si="77"/>
        <v/>
      </c>
      <c r="HH33" s="177" t="str">
        <f t="shared" si="77"/>
        <v/>
      </c>
      <c r="HI33" s="177" t="str">
        <f t="shared" si="77"/>
        <v/>
      </c>
      <c r="HJ33" s="177" t="str">
        <f t="shared" si="77"/>
        <v/>
      </c>
      <c r="HK33" s="177" t="str">
        <f t="shared" si="77"/>
        <v/>
      </c>
      <c r="HL33" s="177" t="str">
        <f t="shared" si="77"/>
        <v/>
      </c>
      <c r="HM33" s="177" t="str">
        <f t="shared" si="77"/>
        <v/>
      </c>
      <c r="HN33" s="177" t="str">
        <f t="shared" si="77"/>
        <v/>
      </c>
      <c r="HO33" s="177" t="str">
        <f t="shared" si="77"/>
        <v/>
      </c>
      <c r="HP33" s="177" t="str">
        <f t="shared" si="77"/>
        <v/>
      </c>
      <c r="HQ33" s="177" t="str">
        <f t="shared" si="70"/>
        <v/>
      </c>
      <c r="HR33" s="177" t="str">
        <f t="shared" si="70"/>
        <v/>
      </c>
      <c r="HS33" s="177" t="str">
        <f t="shared" si="70"/>
        <v/>
      </c>
      <c r="HT33" s="177" t="str">
        <f t="shared" si="70"/>
        <v/>
      </c>
      <c r="HU33" s="177" t="str">
        <f t="shared" si="70"/>
        <v/>
      </c>
      <c r="HV33" s="177" t="str">
        <f t="shared" si="70"/>
        <v/>
      </c>
      <c r="HW33" s="177" t="str">
        <f t="shared" si="70"/>
        <v/>
      </c>
      <c r="HX33" s="177" t="str">
        <f t="shared" si="70"/>
        <v/>
      </c>
      <c r="HY33" s="177" t="str">
        <f t="shared" si="70"/>
        <v/>
      </c>
      <c r="HZ33" s="177" t="str">
        <f t="shared" si="70"/>
        <v/>
      </c>
      <c r="IA33" s="192" t="str">
        <f t="shared" si="21"/>
        <v/>
      </c>
      <c r="IB33" s="193" t="e">
        <f t="shared" si="10"/>
        <v>#N/A</v>
      </c>
      <c r="IC33" s="193" t="e">
        <f t="shared" si="81"/>
        <v>#N/A</v>
      </c>
      <c r="ID33" s="193" t="e">
        <f t="shared" si="81"/>
        <v>#N/A</v>
      </c>
      <c r="IE33" s="193" t="e">
        <f t="shared" si="81"/>
        <v>#N/A</v>
      </c>
      <c r="IF33" s="193" t="e">
        <f t="shared" ref="IF33:IT48" si="91">IF(ISNONTEXT($Q33),IF($G33="R",_xlfn.BETA.DIST(AM33,$M33,$N33,FALSE,$B33,$D33),_xlfn.BETA.DIST(AM33,$N33,$M33,FALSE,$B33,$D33)),NA())</f>
        <v>#N/A</v>
      </c>
      <c r="IG33" s="193" t="e">
        <f t="shared" si="91"/>
        <v>#N/A</v>
      </c>
      <c r="IH33" s="193" t="e">
        <f t="shared" si="91"/>
        <v>#N/A</v>
      </c>
      <c r="II33" s="193" t="e">
        <f t="shared" si="91"/>
        <v>#N/A</v>
      </c>
      <c r="IJ33" s="193" t="e">
        <f t="shared" si="91"/>
        <v>#N/A</v>
      </c>
      <c r="IK33" s="193" t="e">
        <f t="shared" si="91"/>
        <v>#N/A</v>
      </c>
      <c r="IL33" s="193" t="e">
        <f t="shared" si="91"/>
        <v>#N/A</v>
      </c>
      <c r="IM33" s="193" t="e">
        <f t="shared" si="91"/>
        <v>#N/A</v>
      </c>
      <c r="IN33" s="193" t="e">
        <f t="shared" si="91"/>
        <v>#N/A</v>
      </c>
      <c r="IO33" s="193" t="e">
        <f t="shared" si="91"/>
        <v>#N/A</v>
      </c>
      <c r="IP33" s="193" t="e">
        <f t="shared" si="91"/>
        <v>#N/A</v>
      </c>
      <c r="IQ33" s="193" t="e">
        <f t="shared" si="91"/>
        <v>#N/A</v>
      </c>
      <c r="IR33" s="193" t="e">
        <f t="shared" si="91"/>
        <v>#N/A</v>
      </c>
      <c r="IS33" s="193" t="e">
        <f t="shared" si="91"/>
        <v>#N/A</v>
      </c>
      <c r="IT33" s="193" t="e">
        <f t="shared" si="91"/>
        <v>#N/A</v>
      </c>
      <c r="IU33" s="193" t="e">
        <f t="shared" si="87"/>
        <v>#N/A</v>
      </c>
      <c r="IV33" s="193" t="e">
        <f t="shared" si="87"/>
        <v>#N/A</v>
      </c>
      <c r="IW33" s="193" t="e">
        <f t="shared" si="87"/>
        <v>#N/A</v>
      </c>
      <c r="IX33" s="193" t="e">
        <f t="shared" si="87"/>
        <v>#N/A</v>
      </c>
      <c r="IY33" s="193" t="e">
        <f t="shared" si="87"/>
        <v>#N/A</v>
      </c>
      <c r="IZ33" s="193" t="e">
        <f t="shared" si="87"/>
        <v>#N/A</v>
      </c>
      <c r="JA33" s="193" t="e">
        <f t="shared" si="87"/>
        <v>#N/A</v>
      </c>
      <c r="JB33" s="193" t="e">
        <f t="shared" si="87"/>
        <v>#N/A</v>
      </c>
      <c r="JC33" s="193" t="e">
        <f t="shared" si="87"/>
        <v>#N/A</v>
      </c>
      <c r="JD33" s="193" t="e">
        <f t="shared" si="87"/>
        <v>#N/A</v>
      </c>
      <c r="JE33" s="193" t="e">
        <f t="shared" si="87"/>
        <v>#N/A</v>
      </c>
      <c r="JF33" s="193" t="e">
        <f t="shared" si="87"/>
        <v>#N/A</v>
      </c>
      <c r="JG33" s="193" t="e">
        <f t="shared" si="87"/>
        <v>#N/A</v>
      </c>
      <c r="JH33" s="193" t="e">
        <f t="shared" si="87"/>
        <v>#N/A</v>
      </c>
      <c r="JI33" s="193" t="e">
        <f t="shared" si="87"/>
        <v>#N/A</v>
      </c>
      <c r="JJ33" s="193" t="e">
        <f t="shared" si="84"/>
        <v>#N/A</v>
      </c>
      <c r="JK33" s="193" t="e">
        <f t="shared" si="84"/>
        <v>#N/A</v>
      </c>
      <c r="JL33" s="193" t="e">
        <f t="shared" si="84"/>
        <v>#N/A</v>
      </c>
      <c r="JM33" s="193" t="e">
        <f t="shared" si="84"/>
        <v>#N/A</v>
      </c>
      <c r="JN33" s="193" t="e">
        <f t="shared" si="84"/>
        <v>#N/A</v>
      </c>
      <c r="JO33" s="193" t="e">
        <f t="shared" si="84"/>
        <v>#N/A</v>
      </c>
      <c r="JP33" s="193" t="e">
        <f t="shared" si="84"/>
        <v>#N/A</v>
      </c>
      <c r="JQ33" s="193" t="e">
        <f t="shared" si="84"/>
        <v>#N/A</v>
      </c>
      <c r="JR33" s="193" t="e">
        <f t="shared" si="84"/>
        <v>#N/A</v>
      </c>
      <c r="JS33" s="193" t="e">
        <f t="shared" si="84"/>
        <v>#N/A</v>
      </c>
      <c r="JT33" s="193" t="e">
        <f t="shared" si="84"/>
        <v>#N/A</v>
      </c>
      <c r="JU33" s="193" t="e">
        <f t="shared" si="84"/>
        <v>#N/A</v>
      </c>
      <c r="JV33" s="193" t="e">
        <f t="shared" si="84"/>
        <v>#N/A</v>
      </c>
      <c r="JW33" s="193" t="e">
        <f t="shared" si="84"/>
        <v>#N/A</v>
      </c>
      <c r="JX33" s="193" t="e">
        <f t="shared" si="84"/>
        <v>#N/A</v>
      </c>
      <c r="JY33" s="193" t="e">
        <f t="shared" si="59"/>
        <v>#N/A</v>
      </c>
      <c r="JZ33" s="193" t="e">
        <f t="shared" si="59"/>
        <v>#N/A</v>
      </c>
      <c r="KA33" s="193" t="e">
        <f t="shared" si="59"/>
        <v>#N/A</v>
      </c>
      <c r="KB33" s="193" t="e">
        <f t="shared" si="59"/>
        <v>#N/A</v>
      </c>
      <c r="KC33" s="193" t="e">
        <f t="shared" si="59"/>
        <v>#N/A</v>
      </c>
      <c r="KD33" s="193" t="e">
        <f t="shared" si="59"/>
        <v>#N/A</v>
      </c>
      <c r="KE33" s="193" t="e">
        <f t="shared" si="59"/>
        <v>#N/A</v>
      </c>
      <c r="KF33" s="193" t="e">
        <f t="shared" si="59"/>
        <v>#N/A</v>
      </c>
      <c r="KG33" s="193" t="e">
        <f t="shared" si="59"/>
        <v>#N/A</v>
      </c>
      <c r="KH33" s="193" t="e">
        <f t="shared" si="59"/>
        <v>#N/A</v>
      </c>
      <c r="KI33" s="193" t="e">
        <f t="shared" si="59"/>
        <v>#N/A</v>
      </c>
      <c r="KJ33" s="193" t="e">
        <f t="shared" si="59"/>
        <v>#N/A</v>
      </c>
      <c r="KK33" s="193" t="e">
        <f t="shared" si="59"/>
        <v>#N/A</v>
      </c>
      <c r="KL33" s="193" t="e">
        <f t="shared" si="59"/>
        <v>#N/A</v>
      </c>
      <c r="KM33" s="193" t="e">
        <f t="shared" si="59"/>
        <v>#N/A</v>
      </c>
      <c r="KN33" s="193" t="e">
        <f t="shared" si="24"/>
        <v>#N/A</v>
      </c>
      <c r="KO33" s="193" t="e">
        <f t="shared" si="82"/>
        <v>#N/A</v>
      </c>
      <c r="KP33" s="193" t="e">
        <f t="shared" si="82"/>
        <v>#N/A</v>
      </c>
      <c r="KQ33" s="193" t="e">
        <f t="shared" si="82"/>
        <v>#N/A</v>
      </c>
      <c r="KR33" s="193" t="e">
        <f t="shared" ref="KR33:LF48" si="92">IF(ISNONTEXT($Q33),IF($G33="R",_xlfn.BETA.DIST(CY33,$M33,$N33,FALSE,$B33,$D33),_xlfn.BETA.DIST(CY33,$N33,$M33,FALSE,$B33,$D33)),NA())</f>
        <v>#N/A</v>
      </c>
      <c r="KS33" s="193" t="e">
        <f t="shared" si="92"/>
        <v>#N/A</v>
      </c>
      <c r="KT33" s="193" t="e">
        <f t="shared" si="92"/>
        <v>#N/A</v>
      </c>
      <c r="KU33" s="193" t="e">
        <f t="shared" si="92"/>
        <v>#N/A</v>
      </c>
      <c r="KV33" s="193" t="e">
        <f t="shared" si="92"/>
        <v>#N/A</v>
      </c>
      <c r="KW33" s="193" t="e">
        <f t="shared" si="92"/>
        <v>#N/A</v>
      </c>
      <c r="KX33" s="193" t="e">
        <f t="shared" si="92"/>
        <v>#N/A</v>
      </c>
      <c r="KY33" s="193" t="e">
        <f t="shared" si="92"/>
        <v>#N/A</v>
      </c>
      <c r="KZ33" s="193" t="e">
        <f t="shared" si="92"/>
        <v>#N/A</v>
      </c>
      <c r="LA33" s="193" t="e">
        <f t="shared" si="92"/>
        <v>#N/A</v>
      </c>
      <c r="LB33" s="193" t="e">
        <f t="shared" si="92"/>
        <v>#N/A</v>
      </c>
      <c r="LC33" s="193" t="e">
        <f t="shared" si="92"/>
        <v>#N/A</v>
      </c>
      <c r="LD33" s="193" t="e">
        <f t="shared" si="92"/>
        <v>#N/A</v>
      </c>
      <c r="LE33" s="193" t="e">
        <f t="shared" si="92"/>
        <v>#N/A</v>
      </c>
      <c r="LF33" s="193" t="e">
        <f t="shared" si="92"/>
        <v>#N/A</v>
      </c>
      <c r="LG33" s="193" t="e">
        <f t="shared" si="88"/>
        <v>#N/A</v>
      </c>
      <c r="LH33" s="193" t="e">
        <f t="shared" si="88"/>
        <v>#N/A</v>
      </c>
      <c r="LI33" s="193" t="e">
        <f t="shared" si="88"/>
        <v>#N/A</v>
      </c>
      <c r="LJ33" s="193" t="e">
        <f t="shared" si="88"/>
        <v>#N/A</v>
      </c>
      <c r="LK33" s="193" t="e">
        <f t="shared" si="88"/>
        <v>#N/A</v>
      </c>
      <c r="LL33" s="193" t="e">
        <f t="shared" si="88"/>
        <v>#N/A</v>
      </c>
      <c r="LM33" s="193" t="e">
        <f t="shared" si="88"/>
        <v>#N/A</v>
      </c>
      <c r="LN33" s="193" t="e">
        <f t="shared" si="88"/>
        <v>#N/A</v>
      </c>
      <c r="LO33" s="193" t="e">
        <f t="shared" si="88"/>
        <v>#N/A</v>
      </c>
      <c r="LP33" s="193" t="e">
        <f t="shared" si="88"/>
        <v>#N/A</v>
      </c>
      <c r="LQ33" s="193" t="e">
        <f t="shared" si="88"/>
        <v>#N/A</v>
      </c>
      <c r="LR33" s="193" t="e">
        <f t="shared" si="88"/>
        <v>#N/A</v>
      </c>
      <c r="LS33" s="193" t="e">
        <f t="shared" si="88"/>
        <v>#N/A</v>
      </c>
      <c r="LT33" s="193" t="e">
        <f t="shared" si="88"/>
        <v>#N/A</v>
      </c>
      <c r="LU33" s="193" t="e">
        <f t="shared" si="88"/>
        <v>#N/A</v>
      </c>
      <c r="LV33" s="193" t="e">
        <f t="shared" si="85"/>
        <v>#N/A</v>
      </c>
      <c r="LW33" s="193" t="e">
        <f t="shared" si="85"/>
        <v>#N/A</v>
      </c>
      <c r="LX33" s="193" t="e">
        <f t="shared" si="85"/>
        <v>#N/A</v>
      </c>
      <c r="LY33" s="193" t="e">
        <f t="shared" si="85"/>
        <v>#N/A</v>
      </c>
      <c r="LZ33" s="193" t="e">
        <f t="shared" si="85"/>
        <v>#N/A</v>
      </c>
      <c r="MA33" s="193" t="e">
        <f t="shared" si="85"/>
        <v>#N/A</v>
      </c>
      <c r="MB33" s="193" t="e">
        <f t="shared" si="85"/>
        <v>#N/A</v>
      </c>
      <c r="MC33" s="193" t="e">
        <f t="shared" si="85"/>
        <v>#N/A</v>
      </c>
      <c r="MD33" s="193" t="e">
        <f t="shared" si="85"/>
        <v>#N/A</v>
      </c>
      <c r="ME33" s="193" t="e">
        <f t="shared" si="85"/>
        <v>#N/A</v>
      </c>
      <c r="MF33" s="193" t="e">
        <f t="shared" si="85"/>
        <v>#N/A</v>
      </c>
      <c r="MG33" s="193" t="e">
        <f t="shared" si="85"/>
        <v>#N/A</v>
      </c>
      <c r="MH33" s="193" t="e">
        <f t="shared" si="85"/>
        <v>#N/A</v>
      </c>
      <c r="MI33" s="193" t="e">
        <f t="shared" si="85"/>
        <v>#N/A</v>
      </c>
      <c r="MJ33" s="193" t="e">
        <f t="shared" si="85"/>
        <v>#N/A</v>
      </c>
      <c r="MK33" s="193" t="e">
        <f t="shared" si="60"/>
        <v>#N/A</v>
      </c>
      <c r="ML33" s="193" t="e">
        <f t="shared" si="60"/>
        <v>#N/A</v>
      </c>
      <c r="MM33" s="193" t="e">
        <f t="shared" si="60"/>
        <v>#N/A</v>
      </c>
      <c r="MN33" s="193" t="e">
        <f t="shared" si="60"/>
        <v>#N/A</v>
      </c>
      <c r="MO33" s="193" t="e">
        <f t="shared" si="60"/>
        <v>#N/A</v>
      </c>
      <c r="MP33" s="193" t="e">
        <f t="shared" si="60"/>
        <v>#N/A</v>
      </c>
      <c r="MQ33" s="193" t="e">
        <f t="shared" si="60"/>
        <v>#N/A</v>
      </c>
      <c r="MR33" s="193" t="e">
        <f t="shared" si="60"/>
        <v>#N/A</v>
      </c>
      <c r="MS33" s="193" t="e">
        <f t="shared" si="60"/>
        <v>#N/A</v>
      </c>
      <c r="MT33" s="193" t="e">
        <f t="shared" si="60"/>
        <v>#N/A</v>
      </c>
      <c r="MU33" s="193" t="e">
        <f t="shared" si="60"/>
        <v>#N/A</v>
      </c>
      <c r="MV33" s="193" t="e">
        <f t="shared" si="60"/>
        <v>#N/A</v>
      </c>
      <c r="MW33" s="193" t="e">
        <f t="shared" si="60"/>
        <v>#N/A</v>
      </c>
      <c r="MX33" s="193" t="e">
        <f t="shared" si="60"/>
        <v>#N/A</v>
      </c>
      <c r="MY33" s="193" t="e">
        <f t="shared" si="60"/>
        <v>#N/A</v>
      </c>
      <c r="MZ33" s="193" t="e">
        <f t="shared" si="25"/>
        <v>#N/A</v>
      </c>
      <c r="NA33" s="193" t="e">
        <f t="shared" si="83"/>
        <v>#N/A</v>
      </c>
      <c r="NB33" s="193" t="e">
        <f t="shared" si="83"/>
        <v>#N/A</v>
      </c>
      <c r="NC33" s="193" t="e">
        <f t="shared" si="83"/>
        <v>#N/A</v>
      </c>
      <c r="ND33" s="193" t="e">
        <f t="shared" ref="ND33:NR48" si="93">IF(ISNONTEXT($Q33),IF($G33="R",_xlfn.BETA.DIST(FK33,$M33,$N33,FALSE,$B33,$D33),_xlfn.BETA.DIST(FK33,$N33,$M33,FALSE,$B33,$D33)),NA())</f>
        <v>#N/A</v>
      </c>
      <c r="NE33" s="193" t="e">
        <f t="shared" si="93"/>
        <v>#N/A</v>
      </c>
      <c r="NF33" s="193" t="e">
        <f t="shared" si="93"/>
        <v>#N/A</v>
      </c>
      <c r="NG33" s="193" t="e">
        <f t="shared" si="93"/>
        <v>#N/A</v>
      </c>
      <c r="NH33" s="193" t="e">
        <f t="shared" si="93"/>
        <v>#N/A</v>
      </c>
      <c r="NI33" s="193" t="e">
        <f t="shared" si="93"/>
        <v>#N/A</v>
      </c>
      <c r="NJ33" s="193" t="e">
        <f t="shared" si="93"/>
        <v>#N/A</v>
      </c>
      <c r="NK33" s="193" t="e">
        <f t="shared" si="93"/>
        <v>#N/A</v>
      </c>
      <c r="NL33" s="193" t="e">
        <f t="shared" si="93"/>
        <v>#N/A</v>
      </c>
      <c r="NM33" s="193" t="e">
        <f t="shared" si="93"/>
        <v>#N/A</v>
      </c>
      <c r="NN33" s="193" t="e">
        <f t="shared" si="93"/>
        <v>#N/A</v>
      </c>
      <c r="NO33" s="193" t="e">
        <f t="shared" si="93"/>
        <v>#N/A</v>
      </c>
      <c r="NP33" s="193" t="e">
        <f t="shared" si="93"/>
        <v>#N/A</v>
      </c>
      <c r="NQ33" s="193" t="e">
        <f t="shared" si="93"/>
        <v>#N/A</v>
      </c>
      <c r="NR33" s="193" t="e">
        <f t="shared" si="93"/>
        <v>#N/A</v>
      </c>
      <c r="NS33" s="193" t="e">
        <f t="shared" si="89"/>
        <v>#N/A</v>
      </c>
      <c r="NT33" s="193" t="e">
        <f t="shared" si="89"/>
        <v>#N/A</v>
      </c>
      <c r="NU33" s="193" t="e">
        <f t="shared" si="89"/>
        <v>#N/A</v>
      </c>
      <c r="NV33" s="193" t="e">
        <f t="shared" si="89"/>
        <v>#N/A</v>
      </c>
      <c r="NW33" s="193" t="e">
        <f t="shared" si="89"/>
        <v>#N/A</v>
      </c>
      <c r="NX33" s="193" t="e">
        <f t="shared" si="89"/>
        <v>#N/A</v>
      </c>
      <c r="NY33" s="193" t="e">
        <f t="shared" si="89"/>
        <v>#N/A</v>
      </c>
      <c r="NZ33" s="193" t="e">
        <f t="shared" si="89"/>
        <v>#N/A</v>
      </c>
      <c r="OA33" s="193" t="e">
        <f t="shared" si="89"/>
        <v>#N/A</v>
      </c>
      <c r="OB33" s="193" t="e">
        <f t="shared" si="89"/>
        <v>#N/A</v>
      </c>
      <c r="OC33" s="193" t="e">
        <f t="shared" si="89"/>
        <v>#N/A</v>
      </c>
      <c r="OD33" s="193" t="e">
        <f t="shared" si="89"/>
        <v>#N/A</v>
      </c>
      <c r="OE33" s="193" t="e">
        <f t="shared" si="89"/>
        <v>#N/A</v>
      </c>
      <c r="OF33" s="193" t="e">
        <f t="shared" si="89"/>
        <v>#N/A</v>
      </c>
      <c r="OG33" s="193" t="e">
        <f t="shared" si="89"/>
        <v>#N/A</v>
      </c>
      <c r="OH33" s="193" t="e">
        <f t="shared" si="86"/>
        <v>#N/A</v>
      </c>
      <c r="OI33" s="193" t="e">
        <f t="shared" si="86"/>
        <v>#N/A</v>
      </c>
      <c r="OJ33" s="193" t="e">
        <f t="shared" si="86"/>
        <v>#N/A</v>
      </c>
      <c r="OK33" s="193" t="e">
        <f t="shared" si="86"/>
        <v>#N/A</v>
      </c>
      <c r="OL33" s="193" t="e">
        <f t="shared" si="86"/>
        <v>#N/A</v>
      </c>
      <c r="OM33" s="193" t="e">
        <f t="shared" si="86"/>
        <v>#N/A</v>
      </c>
      <c r="ON33" s="193" t="e">
        <f t="shared" si="86"/>
        <v>#N/A</v>
      </c>
      <c r="OO33" s="193" t="e">
        <f t="shared" si="86"/>
        <v>#N/A</v>
      </c>
      <c r="OP33" s="193" t="e">
        <f t="shared" si="86"/>
        <v>#N/A</v>
      </c>
      <c r="OQ33" s="193" t="e">
        <f t="shared" si="86"/>
        <v>#N/A</v>
      </c>
      <c r="OR33" s="193" t="e">
        <f t="shared" si="86"/>
        <v>#N/A</v>
      </c>
      <c r="OS33" s="193" t="e">
        <f t="shared" si="86"/>
        <v>#N/A</v>
      </c>
      <c r="OT33" s="193" t="e">
        <f t="shared" si="86"/>
        <v>#N/A</v>
      </c>
      <c r="OU33" s="193" t="e">
        <f t="shared" si="86"/>
        <v>#N/A</v>
      </c>
      <c r="OV33" s="193" t="e">
        <f t="shared" si="86"/>
        <v>#N/A</v>
      </c>
      <c r="OW33" s="193" t="e">
        <f t="shared" si="61"/>
        <v>#N/A</v>
      </c>
      <c r="OX33" s="193" t="e">
        <f t="shared" si="61"/>
        <v>#N/A</v>
      </c>
      <c r="OY33" s="193" t="e">
        <f t="shared" si="61"/>
        <v>#N/A</v>
      </c>
      <c r="OZ33" s="193" t="e">
        <f t="shared" si="61"/>
        <v>#N/A</v>
      </c>
      <c r="PA33" s="193" t="e">
        <f t="shared" si="61"/>
        <v>#N/A</v>
      </c>
      <c r="PB33" s="193" t="e">
        <f t="shared" si="61"/>
        <v>#N/A</v>
      </c>
      <c r="PC33" s="193" t="e">
        <f t="shared" si="61"/>
        <v>#N/A</v>
      </c>
      <c r="PD33" s="193" t="e">
        <f t="shared" si="61"/>
        <v>#N/A</v>
      </c>
      <c r="PE33" s="193" t="e">
        <f t="shared" si="61"/>
        <v>#N/A</v>
      </c>
      <c r="PF33" s="193" t="e">
        <f t="shared" si="61"/>
        <v>#N/A</v>
      </c>
      <c r="PG33" s="193" t="e">
        <f t="shared" si="61"/>
        <v>#N/A</v>
      </c>
      <c r="PH33" s="193" t="e">
        <f t="shared" si="61"/>
        <v>#N/A</v>
      </c>
      <c r="PI33" s="193" t="e">
        <f t="shared" si="61"/>
        <v>#N/A</v>
      </c>
      <c r="PJ33" s="193" t="e">
        <f t="shared" si="61"/>
        <v>#N/A</v>
      </c>
      <c r="PK33" s="193" t="e">
        <f t="shared" si="61"/>
        <v>#N/A</v>
      </c>
      <c r="PL33" s="193" t="e">
        <f t="shared" si="26"/>
        <v>#N/A</v>
      </c>
      <c r="PM33" s="193" t="e">
        <f t="shared" si="57"/>
        <v>#N/A</v>
      </c>
      <c r="PN33" s="193" t="e">
        <f t="shared" si="57"/>
        <v>#N/A</v>
      </c>
      <c r="PO33" s="193" t="e">
        <f t="shared" si="57"/>
        <v>#N/A</v>
      </c>
      <c r="PP33" s="193" t="e">
        <f t="shared" si="57"/>
        <v>#N/A</v>
      </c>
      <c r="PQ33" s="193" t="e">
        <f t="shared" si="57"/>
        <v>#N/A</v>
      </c>
      <c r="PR33" s="193" t="e">
        <f t="shared" si="57"/>
        <v>#N/A</v>
      </c>
      <c r="PS33" s="193" t="e">
        <f t="shared" si="57"/>
        <v>#N/A</v>
      </c>
      <c r="PT33" s="193" t="e">
        <f t="shared" si="57"/>
        <v>#N/A</v>
      </c>
    </row>
    <row r="34" spans="1:436" hidden="1" x14ac:dyDescent="0.45">
      <c r="A34" s="20">
        <v>31</v>
      </c>
      <c r="B34" s="115"/>
      <c r="C34" s="115"/>
      <c r="D34" s="115"/>
      <c r="E34" s="110" t="str">
        <f t="shared" si="15"/>
        <v/>
      </c>
      <c r="F34" s="21" t="str">
        <f t="shared" si="16"/>
        <v/>
      </c>
      <c r="G34" s="22" t="str">
        <f t="shared" si="17"/>
        <v/>
      </c>
      <c r="H34" s="23" t="str">
        <f>IF(F34="","",IF(OR($F34&lt;Skew!$B$3,$F34=Skew!$B$3),IF($F34&gt;Skew!$C$3,Skew!$A$3,IF($F34&gt;Skew!$C$4,Skew!$A$4,IF($F34&gt;Skew!$C$5,Skew!$A$5,IF($F34&gt;Skew!$C$6,Skew!$A$6,IF($F34&gt;Skew!$C$7,Skew!$A$7,IF($F34&gt;Skew!$C$8,Skew!$A$8,IF($F34&gt;Skew!$C$9,Skew!$A$9,IF($F34&gt;Skew!$C$10,Skew!$A$10,IF($F34&gt;Skew!$C$11,Skew!$A$11,IF($F34&gt;Skew!$C$12,Skew!$A$12,IF($F34&gt;Skew!$C$13,Skew!$A$13,IF($F34&gt;Skew!$C$14,Skew!$A$14,IF($F34&gt;Skew!$C$15,Skew!$A$15,IF($F34&gt;Skew!$C$16,Skew!$A$16,Skew!$A$17)
)))))))))))))))</f>
        <v/>
      </c>
      <c r="I34" s="22" t="str">
        <f>IF(F34="","",MATCH(H34,Skew!$A$3:$A$17,0))</f>
        <v/>
      </c>
      <c r="J34" s="22" t="str">
        <f t="shared" si="0"/>
        <v/>
      </c>
      <c r="K34" s="24"/>
      <c r="L34" s="22" t="str">
        <f>IF(OR(F34="",K34=""),"",MATCH(K34,Confidence!$A$3:$A$12,0))</f>
        <v/>
      </c>
      <c r="M34" s="25" t="str">
        <f t="shared" si="1"/>
        <v/>
      </c>
      <c r="N34" s="25" t="str">
        <f t="shared" si="2"/>
        <v/>
      </c>
      <c r="O34" s="22"/>
      <c r="P34" s="102" t="str">
        <f t="shared" si="3"/>
        <v/>
      </c>
      <c r="Q34" s="102" t="str">
        <f t="shared" si="4"/>
        <v/>
      </c>
      <c r="R34" s="37" t="str">
        <f t="shared" si="5"/>
        <v/>
      </c>
      <c r="S34" s="115"/>
      <c r="T34" s="204" t="str">
        <f>IF(AND(B34&gt;0,C34&gt;0,D34&gt;0,M34&gt;0,N34&gt;0,S34&gt;0,NOT(K34="")),ABS(VLOOKUP($S$1,VLookups!$A$30:$B$31,2,FALSE)-_xlfn.BETA.DIST(S34,IF(G34="L",N34,M34),IF(G34="L",M34,N34),TRUE,B34,D34)),"")</f>
        <v/>
      </c>
      <c r="U34" s="112" t="str">
        <f>IF(OR($M34="",$N34=""),"",_xlfn.BETA.INV(ABS(VLOOKUP($S$1,VLookups!$A$30:$B$31,2,FALSE)-U$3),IF($G34="L",$N34,$M34),IF($G34="L",$M34,$N34),$B34,$D34))</f>
        <v/>
      </c>
      <c r="V34" s="113" t="str">
        <f>IF(OR($M34="",$N34=""),"",_xlfn.BETA.INV(ABS(VLOOKUP($S$1,VLookups!$A$30:$B$31,2,FALSE)-V$3),IF($G34="L",$N34,$M34),IF($G34="L",$M34,$N34),$B34,$D34))</f>
        <v/>
      </c>
      <c r="W34" s="112" t="str">
        <f>IF(OR($M34="",$N34=""),"",_xlfn.BETA.INV(ABS(VLOOKUP($S$1,VLookups!$A$30:$B$31,2,FALSE)-W$3),IF($G34="L",$N34,$M34),IF($G34="L",$M34,$N34),$B34,$D34))</f>
        <v/>
      </c>
      <c r="X34" s="113" t="str">
        <f>IF(OR($M34="",$N34=""),"",_xlfn.BETA.INV(ABS(VLOOKUP($S$1,VLookups!$A$30:$B$31,2,FALSE)-X$3),IF($G34="L",$N34,$M34),IF($G34="L",$M34,$N34),$B34,$D34))</f>
        <v/>
      </c>
      <c r="Y34" s="112" t="str">
        <f>IF(OR($M34="",$N34=""),"",_xlfn.BETA.INV(ABS(VLOOKUP($S$1,VLookups!$A$30:$B$31,2,FALSE)-Y$3),IF($G34="L",$N34,$M34),IF($G34="L",$M34,$N34),$B34,$D34))</f>
        <v/>
      </c>
      <c r="Z34" s="113" t="str">
        <f>IF(OR($M34="",$N34=""),"",_xlfn.BETA.INV(ABS(VLOOKUP($S$1,VLookups!$A$30:$B$31,2,FALSE)-Z$3),IF($G34="L",$N34,$M34),IF($G34="L",$M34,$N34),$B34,$D34))</f>
        <v/>
      </c>
      <c r="AA34" s="112" t="str">
        <f>IF(OR($M34="",$N34=""),"",_xlfn.BETA.INV(ABS(VLOOKUP($S$1,VLookups!$A$30:$B$31,2,FALSE)-AA$3),IF($G34="L",$N34,$M34),IF($G34="L",$M34,$N34),$B34,$D34))</f>
        <v/>
      </c>
      <c r="AB34" s="113" t="str">
        <f>IF(OR($M34="",$N34=""),"",_xlfn.BETA.INV(ABS(VLOOKUP($S$1,VLookups!$A$30:$B$31,2,FALSE)-AB$3),IF($G34="L",$N34,$M34),IF($G34="L",$M34,$N34),$B34,$D34))</f>
        <v/>
      </c>
      <c r="AC34" s="112" t="str">
        <f>IF(OR($M34="",$N34=""),"",_xlfn.BETA.INV(ABS(VLOOKUP($S$1,VLookups!$A$30:$B$31,2,FALSE)-AC$3),IF($G34="L",$N34,$M34),IF($G34="L",$M34,$N34),$B34,$D34))</f>
        <v/>
      </c>
      <c r="AD34" s="113" t="str">
        <f>IF(OR($M34="",$N34=""),"",_xlfn.BETA.INV(ABS(VLOOKUP($S$1,VLookups!$A$30:$B$31,2,FALSE)-AD$3),IF($G34="L",$N34,$M34),IF($G34="L",$M34,$N34),$B34,$D34))</f>
        <v/>
      </c>
      <c r="AE34" s="112" t="str">
        <f>IF(OR($M34="",$N34=""),"",_xlfn.BETA.INV(ABS(VLOOKUP($S$1,VLookups!$A$30:$B$31,2,FALSE)-AE$3),IF($G34="L",$N34,$M34),IF($G34="L",$M34,$N34),$B34,$D34))</f>
        <v/>
      </c>
      <c r="AF34" s="113" t="str">
        <f>IF(OR($M34="",$N34=""),"",_xlfn.BETA.INV(ABS(VLOOKUP($S$1,VLookups!$A$30:$B$31,2,FALSE)-AF$3),IF($G34="L",$N34,$M34),IF($G34="L",$M34,$N34),$B34,$D34))</f>
        <v/>
      </c>
      <c r="AG34" s="15"/>
      <c r="AH34" s="194" t="str">
        <f t="shared" si="18"/>
        <v/>
      </c>
      <c r="AI34" s="192" t="str">
        <f t="shared" si="19"/>
        <v/>
      </c>
      <c r="AJ34" s="177" t="str">
        <f t="shared" si="90"/>
        <v/>
      </c>
      <c r="AK34" s="177" t="str">
        <f t="shared" si="71"/>
        <v/>
      </c>
      <c r="AL34" s="177" t="str">
        <f t="shared" si="71"/>
        <v/>
      </c>
      <c r="AM34" s="177" t="str">
        <f t="shared" si="71"/>
        <v/>
      </c>
      <c r="AN34" s="177" t="str">
        <f t="shared" si="71"/>
        <v/>
      </c>
      <c r="AO34" s="177" t="str">
        <f t="shared" si="71"/>
        <v/>
      </c>
      <c r="AP34" s="177" t="str">
        <f t="shared" si="71"/>
        <v/>
      </c>
      <c r="AQ34" s="177" t="str">
        <f t="shared" si="71"/>
        <v/>
      </c>
      <c r="AR34" s="177" t="str">
        <f t="shared" si="71"/>
        <v/>
      </c>
      <c r="AS34" s="177" t="str">
        <f t="shared" si="71"/>
        <v/>
      </c>
      <c r="AT34" s="177" t="str">
        <f t="shared" si="71"/>
        <v/>
      </c>
      <c r="AU34" s="177" t="str">
        <f t="shared" si="71"/>
        <v/>
      </c>
      <c r="AV34" s="177" t="str">
        <f t="shared" si="71"/>
        <v/>
      </c>
      <c r="AW34" s="177" t="str">
        <f t="shared" si="71"/>
        <v/>
      </c>
      <c r="AX34" s="177" t="str">
        <f t="shared" si="71"/>
        <v/>
      </c>
      <c r="AY34" s="177" t="str">
        <f t="shared" si="71"/>
        <v/>
      </c>
      <c r="AZ34" s="177" t="str">
        <f t="shared" si="71"/>
        <v/>
      </c>
      <c r="BA34" s="177" t="str">
        <f t="shared" si="65"/>
        <v/>
      </c>
      <c r="BB34" s="177" t="str">
        <f t="shared" si="65"/>
        <v/>
      </c>
      <c r="BC34" s="177" t="str">
        <f t="shared" si="65"/>
        <v/>
      </c>
      <c r="BD34" s="177" t="str">
        <f t="shared" si="65"/>
        <v/>
      </c>
      <c r="BE34" s="177" t="str">
        <f t="shared" si="65"/>
        <v/>
      </c>
      <c r="BF34" s="177" t="str">
        <f t="shared" si="65"/>
        <v/>
      </c>
      <c r="BG34" s="177" t="str">
        <f t="shared" si="65"/>
        <v/>
      </c>
      <c r="BH34" s="177" t="str">
        <f t="shared" si="65"/>
        <v/>
      </c>
      <c r="BI34" s="177" t="str">
        <f t="shared" si="65"/>
        <v/>
      </c>
      <c r="BJ34" s="177" t="str">
        <f t="shared" si="65"/>
        <v/>
      </c>
      <c r="BK34" s="177" t="str">
        <f t="shared" si="65"/>
        <v/>
      </c>
      <c r="BL34" s="177" t="str">
        <f t="shared" si="65"/>
        <v/>
      </c>
      <c r="BM34" s="177" t="str">
        <f t="shared" si="65"/>
        <v/>
      </c>
      <c r="BN34" s="177" t="str">
        <f t="shared" si="65"/>
        <v/>
      </c>
      <c r="BO34" s="177" t="str">
        <f t="shared" si="65"/>
        <v/>
      </c>
      <c r="BP34" s="177" t="str">
        <f t="shared" si="72"/>
        <v/>
      </c>
      <c r="BQ34" s="177" t="str">
        <f t="shared" si="72"/>
        <v/>
      </c>
      <c r="BR34" s="177" t="str">
        <f t="shared" si="72"/>
        <v/>
      </c>
      <c r="BS34" s="177" t="str">
        <f t="shared" si="72"/>
        <v/>
      </c>
      <c r="BT34" s="177" t="str">
        <f t="shared" si="72"/>
        <v/>
      </c>
      <c r="BU34" s="177" t="str">
        <f t="shared" si="72"/>
        <v/>
      </c>
      <c r="BV34" s="177" t="str">
        <f t="shared" si="72"/>
        <v/>
      </c>
      <c r="BW34" s="177" t="str">
        <f t="shared" si="72"/>
        <v/>
      </c>
      <c r="BX34" s="177" t="str">
        <f t="shared" si="72"/>
        <v/>
      </c>
      <c r="BY34" s="177" t="str">
        <f t="shared" si="72"/>
        <v/>
      </c>
      <c r="BZ34" s="177" t="str">
        <f t="shared" si="72"/>
        <v/>
      </c>
      <c r="CA34" s="177" t="str">
        <f t="shared" si="72"/>
        <v/>
      </c>
      <c r="CB34" s="177" t="str">
        <f t="shared" si="72"/>
        <v/>
      </c>
      <c r="CC34" s="177" t="str">
        <f t="shared" si="72"/>
        <v/>
      </c>
      <c r="CD34" s="177" t="str">
        <f t="shared" si="72"/>
        <v/>
      </c>
      <c r="CE34" s="177" t="str">
        <f t="shared" si="72"/>
        <v/>
      </c>
      <c r="CF34" s="177" t="str">
        <f t="shared" si="66"/>
        <v/>
      </c>
      <c r="CG34" s="177" t="str">
        <f t="shared" si="66"/>
        <v/>
      </c>
      <c r="CH34" s="177" t="str">
        <f t="shared" si="66"/>
        <v/>
      </c>
      <c r="CI34" s="177" t="str">
        <f t="shared" si="66"/>
        <v/>
      </c>
      <c r="CJ34" s="177" t="str">
        <f t="shared" si="66"/>
        <v/>
      </c>
      <c r="CK34" s="177" t="str">
        <f t="shared" si="66"/>
        <v/>
      </c>
      <c r="CL34" s="177" t="str">
        <f t="shared" si="66"/>
        <v/>
      </c>
      <c r="CM34" s="177" t="str">
        <f t="shared" si="66"/>
        <v/>
      </c>
      <c r="CN34" s="177" t="str">
        <f t="shared" si="66"/>
        <v/>
      </c>
      <c r="CO34" s="177" t="str">
        <f t="shared" si="66"/>
        <v/>
      </c>
      <c r="CP34" s="177" t="str">
        <f t="shared" si="66"/>
        <v/>
      </c>
      <c r="CQ34" s="177" t="str">
        <f t="shared" si="66"/>
        <v/>
      </c>
      <c r="CR34" s="177" t="str">
        <f t="shared" si="66"/>
        <v/>
      </c>
      <c r="CS34" s="177" t="str">
        <f t="shared" si="66"/>
        <v/>
      </c>
      <c r="CT34" s="177" t="str">
        <f t="shared" si="66"/>
        <v/>
      </c>
      <c r="CU34" s="177" t="str">
        <f t="shared" si="66"/>
        <v/>
      </c>
      <c r="CV34" s="177" t="str">
        <f t="shared" si="73"/>
        <v/>
      </c>
      <c r="CW34" s="177" t="str">
        <f t="shared" si="73"/>
        <v/>
      </c>
      <c r="CX34" s="177" t="str">
        <f t="shared" si="73"/>
        <v/>
      </c>
      <c r="CY34" s="177" t="str">
        <f t="shared" si="73"/>
        <v/>
      </c>
      <c r="CZ34" s="177" t="str">
        <f t="shared" si="73"/>
        <v/>
      </c>
      <c r="DA34" s="177" t="str">
        <f t="shared" si="73"/>
        <v/>
      </c>
      <c r="DB34" s="177" t="str">
        <f t="shared" si="73"/>
        <v/>
      </c>
      <c r="DC34" s="177" t="str">
        <f t="shared" si="73"/>
        <v/>
      </c>
      <c r="DD34" s="177" t="str">
        <f t="shared" si="73"/>
        <v/>
      </c>
      <c r="DE34" s="177" t="str">
        <f t="shared" si="73"/>
        <v/>
      </c>
      <c r="DF34" s="177" t="str">
        <f t="shared" si="73"/>
        <v/>
      </c>
      <c r="DG34" s="177" t="str">
        <f t="shared" si="73"/>
        <v/>
      </c>
      <c r="DH34" s="177" t="str">
        <f t="shared" si="73"/>
        <v/>
      </c>
      <c r="DI34" s="177" t="str">
        <f t="shared" si="73"/>
        <v/>
      </c>
      <c r="DJ34" s="177" t="str">
        <f t="shared" si="73"/>
        <v/>
      </c>
      <c r="DK34" s="177" t="str">
        <f t="shared" si="73"/>
        <v/>
      </c>
      <c r="DL34" s="177" t="str">
        <f t="shared" si="67"/>
        <v/>
      </c>
      <c r="DM34" s="177" t="str">
        <f t="shared" si="79"/>
        <v/>
      </c>
      <c r="DN34" s="177" t="str">
        <f t="shared" si="79"/>
        <v/>
      </c>
      <c r="DO34" s="177" t="str">
        <f t="shared" si="79"/>
        <v/>
      </c>
      <c r="DP34" s="177" t="str">
        <f t="shared" si="79"/>
        <v/>
      </c>
      <c r="DQ34" s="177" t="str">
        <f t="shared" si="79"/>
        <v/>
      </c>
      <c r="DR34" s="177" t="str">
        <f t="shared" si="79"/>
        <v/>
      </c>
      <c r="DS34" s="177" t="str">
        <f t="shared" si="79"/>
        <v/>
      </c>
      <c r="DT34" s="177" t="str">
        <f t="shared" si="79"/>
        <v/>
      </c>
      <c r="DU34" s="177" t="str">
        <f t="shared" si="79"/>
        <v/>
      </c>
      <c r="DV34" s="177" t="str">
        <f t="shared" si="79"/>
        <v/>
      </c>
      <c r="DW34" s="177" t="str">
        <f t="shared" si="79"/>
        <v/>
      </c>
      <c r="DX34" s="177" t="str">
        <f t="shared" si="79"/>
        <v/>
      </c>
      <c r="DY34" s="177" t="str">
        <f t="shared" si="79"/>
        <v/>
      </c>
      <c r="DZ34" s="177" t="str">
        <f t="shared" si="79"/>
        <v/>
      </c>
      <c r="EA34" s="177" t="str">
        <f t="shared" si="79"/>
        <v/>
      </c>
      <c r="EB34" s="177" t="str">
        <f t="shared" si="79"/>
        <v/>
      </c>
      <c r="EC34" s="177" t="str">
        <f t="shared" si="74"/>
        <v/>
      </c>
      <c r="ED34" s="177" t="str">
        <f t="shared" si="74"/>
        <v/>
      </c>
      <c r="EE34" s="177" t="str">
        <f t="shared" si="74"/>
        <v/>
      </c>
      <c r="EF34" s="177" t="str">
        <f t="shared" si="74"/>
        <v/>
      </c>
      <c r="EG34" s="177" t="str">
        <f t="shared" si="74"/>
        <v/>
      </c>
      <c r="EH34" s="177" t="str">
        <f t="shared" si="74"/>
        <v/>
      </c>
      <c r="EI34" s="177" t="str">
        <f t="shared" si="74"/>
        <v/>
      </c>
      <c r="EJ34" s="177" t="str">
        <f t="shared" si="74"/>
        <v/>
      </c>
      <c r="EK34" s="177" t="str">
        <f t="shared" si="74"/>
        <v/>
      </c>
      <c r="EL34" s="177" t="str">
        <f t="shared" si="74"/>
        <v/>
      </c>
      <c r="EM34" s="177" t="str">
        <f t="shared" si="74"/>
        <v/>
      </c>
      <c r="EN34" s="177" t="str">
        <f t="shared" si="74"/>
        <v/>
      </c>
      <c r="EO34" s="177" t="str">
        <f t="shared" si="74"/>
        <v/>
      </c>
      <c r="EP34" s="177" t="str">
        <f t="shared" si="74"/>
        <v/>
      </c>
      <c r="EQ34" s="177" t="str">
        <f t="shared" si="74"/>
        <v/>
      </c>
      <c r="ER34" s="177" t="str">
        <f t="shared" si="75"/>
        <v/>
      </c>
      <c r="ES34" s="177" t="str">
        <f t="shared" si="75"/>
        <v/>
      </c>
      <c r="ET34" s="177" t="str">
        <f t="shared" si="75"/>
        <v/>
      </c>
      <c r="EU34" s="177" t="str">
        <f t="shared" si="75"/>
        <v/>
      </c>
      <c r="EV34" s="177" t="str">
        <f t="shared" si="75"/>
        <v/>
      </c>
      <c r="EW34" s="177" t="str">
        <f t="shared" si="75"/>
        <v/>
      </c>
      <c r="EX34" s="177" t="str">
        <f t="shared" si="75"/>
        <v/>
      </c>
      <c r="EY34" s="177" t="str">
        <f t="shared" si="75"/>
        <v/>
      </c>
      <c r="EZ34" s="177" t="str">
        <f t="shared" si="75"/>
        <v/>
      </c>
      <c r="FA34" s="177" t="str">
        <f t="shared" si="75"/>
        <v/>
      </c>
      <c r="FB34" s="177" t="str">
        <f t="shared" si="75"/>
        <v/>
      </c>
      <c r="FC34" s="177" t="str">
        <f t="shared" si="75"/>
        <v/>
      </c>
      <c r="FD34" s="177" t="str">
        <f t="shared" si="75"/>
        <v/>
      </c>
      <c r="FE34" s="177" t="str">
        <f t="shared" si="75"/>
        <v/>
      </c>
      <c r="FF34" s="177" t="str">
        <f t="shared" si="75"/>
        <v/>
      </c>
      <c r="FG34" s="177" t="str">
        <f t="shared" si="75"/>
        <v/>
      </c>
      <c r="FH34" s="177" t="str">
        <f t="shared" si="68"/>
        <v/>
      </c>
      <c r="FI34" s="177" t="str">
        <f t="shared" si="68"/>
        <v/>
      </c>
      <c r="FJ34" s="177" t="str">
        <f t="shared" si="68"/>
        <v/>
      </c>
      <c r="FK34" s="177" t="str">
        <f t="shared" si="68"/>
        <v/>
      </c>
      <c r="FL34" s="177" t="str">
        <f t="shared" si="68"/>
        <v/>
      </c>
      <c r="FM34" s="177" t="str">
        <f t="shared" si="68"/>
        <v/>
      </c>
      <c r="FN34" s="177" t="str">
        <f t="shared" si="68"/>
        <v/>
      </c>
      <c r="FO34" s="177" t="str">
        <f t="shared" si="68"/>
        <v/>
      </c>
      <c r="FP34" s="177" t="str">
        <f t="shared" si="68"/>
        <v/>
      </c>
      <c r="FQ34" s="177" t="str">
        <f t="shared" si="68"/>
        <v/>
      </c>
      <c r="FR34" s="177" t="str">
        <f t="shared" si="68"/>
        <v/>
      </c>
      <c r="FS34" s="177" t="str">
        <f t="shared" si="68"/>
        <v/>
      </c>
      <c r="FT34" s="177" t="str">
        <f t="shared" si="68"/>
        <v/>
      </c>
      <c r="FU34" s="177" t="str">
        <f t="shared" si="76"/>
        <v/>
      </c>
      <c r="FV34" s="177" t="str">
        <f t="shared" si="76"/>
        <v/>
      </c>
      <c r="FW34" s="177" t="str">
        <f t="shared" si="76"/>
        <v/>
      </c>
      <c r="FX34" s="177" t="str">
        <f t="shared" si="76"/>
        <v/>
      </c>
      <c r="FY34" s="177" t="str">
        <f t="shared" si="76"/>
        <v/>
      </c>
      <c r="FZ34" s="177" t="str">
        <f t="shared" si="76"/>
        <v/>
      </c>
      <c r="GA34" s="177" t="str">
        <f t="shared" si="76"/>
        <v/>
      </c>
      <c r="GB34" s="177" t="str">
        <f t="shared" si="76"/>
        <v/>
      </c>
      <c r="GC34" s="177" t="str">
        <f t="shared" si="76"/>
        <v/>
      </c>
      <c r="GD34" s="177" t="str">
        <f t="shared" si="76"/>
        <v/>
      </c>
      <c r="GE34" s="177" t="str">
        <f t="shared" si="76"/>
        <v/>
      </c>
      <c r="GF34" s="177" t="str">
        <f t="shared" si="76"/>
        <v/>
      </c>
      <c r="GG34" s="177" t="str">
        <f t="shared" si="76"/>
        <v/>
      </c>
      <c r="GH34" s="177" t="str">
        <f t="shared" si="76"/>
        <v/>
      </c>
      <c r="GI34" s="177" t="str">
        <f t="shared" si="76"/>
        <v/>
      </c>
      <c r="GJ34" s="177" t="str">
        <f t="shared" si="76"/>
        <v/>
      </c>
      <c r="GK34" s="177" t="str">
        <f t="shared" si="69"/>
        <v/>
      </c>
      <c r="GL34" s="177" t="str">
        <f t="shared" si="69"/>
        <v/>
      </c>
      <c r="GM34" s="177" t="str">
        <f t="shared" si="69"/>
        <v/>
      </c>
      <c r="GN34" s="177" t="str">
        <f t="shared" si="69"/>
        <v/>
      </c>
      <c r="GO34" s="177" t="str">
        <f t="shared" si="69"/>
        <v/>
      </c>
      <c r="GP34" s="177" t="str">
        <f t="shared" si="69"/>
        <v/>
      </c>
      <c r="GQ34" s="177" t="str">
        <f t="shared" si="69"/>
        <v/>
      </c>
      <c r="GR34" s="177" t="str">
        <f t="shared" si="69"/>
        <v/>
      </c>
      <c r="GS34" s="177" t="str">
        <f t="shared" si="69"/>
        <v/>
      </c>
      <c r="GT34" s="177" t="str">
        <f t="shared" si="69"/>
        <v/>
      </c>
      <c r="GU34" s="177" t="str">
        <f t="shared" si="69"/>
        <v/>
      </c>
      <c r="GV34" s="177" t="str">
        <f t="shared" si="69"/>
        <v/>
      </c>
      <c r="GW34" s="177" t="str">
        <f t="shared" si="69"/>
        <v/>
      </c>
      <c r="GX34" s="177" t="str">
        <f t="shared" si="69"/>
        <v/>
      </c>
      <c r="GY34" s="177" t="str">
        <f t="shared" si="69"/>
        <v/>
      </c>
      <c r="GZ34" s="177" t="str">
        <f t="shared" si="69"/>
        <v/>
      </c>
      <c r="HA34" s="177" t="str">
        <f t="shared" si="77"/>
        <v/>
      </c>
      <c r="HB34" s="177" t="str">
        <f t="shared" si="77"/>
        <v/>
      </c>
      <c r="HC34" s="177" t="str">
        <f t="shared" si="77"/>
        <v/>
      </c>
      <c r="HD34" s="177" t="str">
        <f t="shared" si="77"/>
        <v/>
      </c>
      <c r="HE34" s="177" t="str">
        <f t="shared" si="77"/>
        <v/>
      </c>
      <c r="HF34" s="177" t="str">
        <f t="shared" si="77"/>
        <v/>
      </c>
      <c r="HG34" s="177" t="str">
        <f t="shared" si="77"/>
        <v/>
      </c>
      <c r="HH34" s="177" t="str">
        <f t="shared" si="77"/>
        <v/>
      </c>
      <c r="HI34" s="177" t="str">
        <f t="shared" si="77"/>
        <v/>
      </c>
      <c r="HJ34" s="177" t="str">
        <f t="shared" si="77"/>
        <v/>
      </c>
      <c r="HK34" s="177" t="str">
        <f t="shared" si="77"/>
        <v/>
      </c>
      <c r="HL34" s="177" t="str">
        <f t="shared" si="77"/>
        <v/>
      </c>
      <c r="HM34" s="177" t="str">
        <f t="shared" si="77"/>
        <v/>
      </c>
      <c r="HN34" s="177" t="str">
        <f t="shared" si="77"/>
        <v/>
      </c>
      <c r="HO34" s="177" t="str">
        <f t="shared" si="77"/>
        <v/>
      </c>
      <c r="HP34" s="177" t="str">
        <f t="shared" si="77"/>
        <v/>
      </c>
      <c r="HQ34" s="177" t="str">
        <f t="shared" si="70"/>
        <v/>
      </c>
      <c r="HR34" s="177" t="str">
        <f t="shared" si="70"/>
        <v/>
      </c>
      <c r="HS34" s="177" t="str">
        <f t="shared" si="70"/>
        <v/>
      </c>
      <c r="HT34" s="177" t="str">
        <f t="shared" si="70"/>
        <v/>
      </c>
      <c r="HU34" s="177" t="str">
        <f t="shared" si="70"/>
        <v/>
      </c>
      <c r="HV34" s="177" t="str">
        <f t="shared" si="70"/>
        <v/>
      </c>
      <c r="HW34" s="177" t="str">
        <f t="shared" si="70"/>
        <v/>
      </c>
      <c r="HX34" s="177" t="str">
        <f t="shared" si="70"/>
        <v/>
      </c>
      <c r="HY34" s="177" t="str">
        <f t="shared" si="70"/>
        <v/>
      </c>
      <c r="HZ34" s="177" t="str">
        <f t="shared" si="70"/>
        <v/>
      </c>
      <c r="IA34" s="192" t="str">
        <f t="shared" si="21"/>
        <v/>
      </c>
      <c r="IB34" s="193" t="e">
        <f t="shared" si="10"/>
        <v>#N/A</v>
      </c>
      <c r="IC34" s="193" t="e">
        <f t="shared" si="81"/>
        <v>#N/A</v>
      </c>
      <c r="ID34" s="193" t="e">
        <f t="shared" si="81"/>
        <v>#N/A</v>
      </c>
      <c r="IE34" s="193" t="e">
        <f t="shared" si="81"/>
        <v>#N/A</v>
      </c>
      <c r="IF34" s="193" t="e">
        <f t="shared" si="91"/>
        <v>#N/A</v>
      </c>
      <c r="IG34" s="193" t="e">
        <f t="shared" si="91"/>
        <v>#N/A</v>
      </c>
      <c r="IH34" s="193" t="e">
        <f t="shared" si="91"/>
        <v>#N/A</v>
      </c>
      <c r="II34" s="193" t="e">
        <f t="shared" si="91"/>
        <v>#N/A</v>
      </c>
      <c r="IJ34" s="193" t="e">
        <f t="shared" si="91"/>
        <v>#N/A</v>
      </c>
      <c r="IK34" s="193" t="e">
        <f t="shared" si="91"/>
        <v>#N/A</v>
      </c>
      <c r="IL34" s="193" t="e">
        <f t="shared" si="91"/>
        <v>#N/A</v>
      </c>
      <c r="IM34" s="193" t="e">
        <f t="shared" si="91"/>
        <v>#N/A</v>
      </c>
      <c r="IN34" s="193" t="e">
        <f t="shared" si="91"/>
        <v>#N/A</v>
      </c>
      <c r="IO34" s="193" t="e">
        <f t="shared" si="91"/>
        <v>#N/A</v>
      </c>
      <c r="IP34" s="193" t="e">
        <f t="shared" si="91"/>
        <v>#N/A</v>
      </c>
      <c r="IQ34" s="193" t="e">
        <f t="shared" si="91"/>
        <v>#N/A</v>
      </c>
      <c r="IR34" s="193" t="e">
        <f t="shared" si="91"/>
        <v>#N/A</v>
      </c>
      <c r="IS34" s="193" t="e">
        <f t="shared" si="91"/>
        <v>#N/A</v>
      </c>
      <c r="IT34" s="193" t="e">
        <f t="shared" si="91"/>
        <v>#N/A</v>
      </c>
      <c r="IU34" s="193" t="e">
        <f t="shared" si="87"/>
        <v>#N/A</v>
      </c>
      <c r="IV34" s="193" t="e">
        <f t="shared" si="87"/>
        <v>#N/A</v>
      </c>
      <c r="IW34" s="193" t="e">
        <f t="shared" si="87"/>
        <v>#N/A</v>
      </c>
      <c r="IX34" s="193" t="e">
        <f t="shared" si="87"/>
        <v>#N/A</v>
      </c>
      <c r="IY34" s="193" t="e">
        <f t="shared" si="87"/>
        <v>#N/A</v>
      </c>
      <c r="IZ34" s="193" t="e">
        <f t="shared" si="87"/>
        <v>#N/A</v>
      </c>
      <c r="JA34" s="193" t="e">
        <f t="shared" si="87"/>
        <v>#N/A</v>
      </c>
      <c r="JB34" s="193" t="e">
        <f t="shared" si="87"/>
        <v>#N/A</v>
      </c>
      <c r="JC34" s="193" t="e">
        <f t="shared" si="87"/>
        <v>#N/A</v>
      </c>
      <c r="JD34" s="193" t="e">
        <f t="shared" si="87"/>
        <v>#N/A</v>
      </c>
      <c r="JE34" s="193" t="e">
        <f t="shared" si="87"/>
        <v>#N/A</v>
      </c>
      <c r="JF34" s="193" t="e">
        <f t="shared" si="87"/>
        <v>#N/A</v>
      </c>
      <c r="JG34" s="193" t="e">
        <f t="shared" si="87"/>
        <v>#N/A</v>
      </c>
      <c r="JH34" s="193" t="e">
        <f t="shared" si="87"/>
        <v>#N/A</v>
      </c>
      <c r="JI34" s="193" t="e">
        <f t="shared" si="87"/>
        <v>#N/A</v>
      </c>
      <c r="JJ34" s="193" t="e">
        <f t="shared" si="84"/>
        <v>#N/A</v>
      </c>
      <c r="JK34" s="193" t="e">
        <f t="shared" si="84"/>
        <v>#N/A</v>
      </c>
      <c r="JL34" s="193" t="e">
        <f t="shared" si="84"/>
        <v>#N/A</v>
      </c>
      <c r="JM34" s="193" t="e">
        <f t="shared" si="84"/>
        <v>#N/A</v>
      </c>
      <c r="JN34" s="193" t="e">
        <f t="shared" si="84"/>
        <v>#N/A</v>
      </c>
      <c r="JO34" s="193" t="e">
        <f t="shared" si="84"/>
        <v>#N/A</v>
      </c>
      <c r="JP34" s="193" t="e">
        <f t="shared" si="84"/>
        <v>#N/A</v>
      </c>
      <c r="JQ34" s="193" t="e">
        <f t="shared" si="84"/>
        <v>#N/A</v>
      </c>
      <c r="JR34" s="193" t="e">
        <f t="shared" si="84"/>
        <v>#N/A</v>
      </c>
      <c r="JS34" s="193" t="e">
        <f t="shared" si="84"/>
        <v>#N/A</v>
      </c>
      <c r="JT34" s="193" t="e">
        <f t="shared" si="84"/>
        <v>#N/A</v>
      </c>
      <c r="JU34" s="193" t="e">
        <f t="shared" si="84"/>
        <v>#N/A</v>
      </c>
      <c r="JV34" s="193" t="e">
        <f t="shared" si="84"/>
        <v>#N/A</v>
      </c>
      <c r="JW34" s="193" t="e">
        <f t="shared" si="84"/>
        <v>#N/A</v>
      </c>
      <c r="JX34" s="193" t="e">
        <f t="shared" si="84"/>
        <v>#N/A</v>
      </c>
      <c r="JY34" s="193" t="e">
        <f t="shared" si="59"/>
        <v>#N/A</v>
      </c>
      <c r="JZ34" s="193" t="e">
        <f t="shared" si="59"/>
        <v>#N/A</v>
      </c>
      <c r="KA34" s="193" t="e">
        <f t="shared" si="59"/>
        <v>#N/A</v>
      </c>
      <c r="KB34" s="193" t="e">
        <f t="shared" si="59"/>
        <v>#N/A</v>
      </c>
      <c r="KC34" s="193" t="e">
        <f t="shared" si="59"/>
        <v>#N/A</v>
      </c>
      <c r="KD34" s="193" t="e">
        <f t="shared" si="59"/>
        <v>#N/A</v>
      </c>
      <c r="KE34" s="193" t="e">
        <f t="shared" si="59"/>
        <v>#N/A</v>
      </c>
      <c r="KF34" s="193" t="e">
        <f t="shared" si="59"/>
        <v>#N/A</v>
      </c>
      <c r="KG34" s="193" t="e">
        <f t="shared" si="59"/>
        <v>#N/A</v>
      </c>
      <c r="KH34" s="193" t="e">
        <f t="shared" si="59"/>
        <v>#N/A</v>
      </c>
      <c r="KI34" s="193" t="e">
        <f t="shared" si="59"/>
        <v>#N/A</v>
      </c>
      <c r="KJ34" s="193" t="e">
        <f t="shared" si="59"/>
        <v>#N/A</v>
      </c>
      <c r="KK34" s="193" t="e">
        <f t="shared" si="59"/>
        <v>#N/A</v>
      </c>
      <c r="KL34" s="193" t="e">
        <f t="shared" si="59"/>
        <v>#N/A</v>
      </c>
      <c r="KM34" s="193" t="e">
        <f t="shared" si="59"/>
        <v>#N/A</v>
      </c>
      <c r="KN34" s="193" t="e">
        <f t="shared" si="24"/>
        <v>#N/A</v>
      </c>
      <c r="KO34" s="193" t="e">
        <f t="shared" si="82"/>
        <v>#N/A</v>
      </c>
      <c r="KP34" s="193" t="e">
        <f t="shared" si="82"/>
        <v>#N/A</v>
      </c>
      <c r="KQ34" s="193" t="e">
        <f t="shared" si="82"/>
        <v>#N/A</v>
      </c>
      <c r="KR34" s="193" t="e">
        <f t="shared" si="92"/>
        <v>#N/A</v>
      </c>
      <c r="KS34" s="193" t="e">
        <f t="shared" si="92"/>
        <v>#N/A</v>
      </c>
      <c r="KT34" s="193" t="e">
        <f t="shared" si="92"/>
        <v>#N/A</v>
      </c>
      <c r="KU34" s="193" t="e">
        <f t="shared" si="92"/>
        <v>#N/A</v>
      </c>
      <c r="KV34" s="193" t="e">
        <f t="shared" si="92"/>
        <v>#N/A</v>
      </c>
      <c r="KW34" s="193" t="e">
        <f t="shared" si="92"/>
        <v>#N/A</v>
      </c>
      <c r="KX34" s="193" t="e">
        <f t="shared" si="92"/>
        <v>#N/A</v>
      </c>
      <c r="KY34" s="193" t="e">
        <f t="shared" si="92"/>
        <v>#N/A</v>
      </c>
      <c r="KZ34" s="193" t="e">
        <f t="shared" si="92"/>
        <v>#N/A</v>
      </c>
      <c r="LA34" s="193" t="e">
        <f t="shared" si="92"/>
        <v>#N/A</v>
      </c>
      <c r="LB34" s="193" t="e">
        <f t="shared" si="92"/>
        <v>#N/A</v>
      </c>
      <c r="LC34" s="193" t="e">
        <f t="shared" si="92"/>
        <v>#N/A</v>
      </c>
      <c r="LD34" s="193" t="e">
        <f t="shared" si="92"/>
        <v>#N/A</v>
      </c>
      <c r="LE34" s="193" t="e">
        <f t="shared" si="92"/>
        <v>#N/A</v>
      </c>
      <c r="LF34" s="193" t="e">
        <f t="shared" si="92"/>
        <v>#N/A</v>
      </c>
      <c r="LG34" s="193" t="e">
        <f t="shared" si="88"/>
        <v>#N/A</v>
      </c>
      <c r="LH34" s="193" t="e">
        <f t="shared" si="88"/>
        <v>#N/A</v>
      </c>
      <c r="LI34" s="193" t="e">
        <f t="shared" si="88"/>
        <v>#N/A</v>
      </c>
      <c r="LJ34" s="193" t="e">
        <f t="shared" si="88"/>
        <v>#N/A</v>
      </c>
      <c r="LK34" s="193" t="e">
        <f t="shared" si="88"/>
        <v>#N/A</v>
      </c>
      <c r="LL34" s="193" t="e">
        <f t="shared" si="88"/>
        <v>#N/A</v>
      </c>
      <c r="LM34" s="193" t="e">
        <f t="shared" si="88"/>
        <v>#N/A</v>
      </c>
      <c r="LN34" s="193" t="e">
        <f t="shared" si="88"/>
        <v>#N/A</v>
      </c>
      <c r="LO34" s="193" t="e">
        <f t="shared" si="88"/>
        <v>#N/A</v>
      </c>
      <c r="LP34" s="193" t="e">
        <f t="shared" si="88"/>
        <v>#N/A</v>
      </c>
      <c r="LQ34" s="193" t="e">
        <f t="shared" si="88"/>
        <v>#N/A</v>
      </c>
      <c r="LR34" s="193" t="e">
        <f t="shared" si="88"/>
        <v>#N/A</v>
      </c>
      <c r="LS34" s="193" t="e">
        <f t="shared" si="88"/>
        <v>#N/A</v>
      </c>
      <c r="LT34" s="193" t="e">
        <f t="shared" si="88"/>
        <v>#N/A</v>
      </c>
      <c r="LU34" s="193" t="e">
        <f t="shared" si="88"/>
        <v>#N/A</v>
      </c>
      <c r="LV34" s="193" t="e">
        <f t="shared" si="85"/>
        <v>#N/A</v>
      </c>
      <c r="LW34" s="193" t="e">
        <f t="shared" si="85"/>
        <v>#N/A</v>
      </c>
      <c r="LX34" s="193" t="e">
        <f t="shared" si="85"/>
        <v>#N/A</v>
      </c>
      <c r="LY34" s="193" t="e">
        <f t="shared" si="85"/>
        <v>#N/A</v>
      </c>
      <c r="LZ34" s="193" t="e">
        <f t="shared" si="85"/>
        <v>#N/A</v>
      </c>
      <c r="MA34" s="193" t="e">
        <f t="shared" si="85"/>
        <v>#N/A</v>
      </c>
      <c r="MB34" s="193" t="e">
        <f t="shared" si="85"/>
        <v>#N/A</v>
      </c>
      <c r="MC34" s="193" t="e">
        <f t="shared" si="85"/>
        <v>#N/A</v>
      </c>
      <c r="MD34" s="193" t="e">
        <f t="shared" si="85"/>
        <v>#N/A</v>
      </c>
      <c r="ME34" s="193" t="e">
        <f t="shared" si="85"/>
        <v>#N/A</v>
      </c>
      <c r="MF34" s="193" t="e">
        <f t="shared" si="85"/>
        <v>#N/A</v>
      </c>
      <c r="MG34" s="193" t="e">
        <f t="shared" si="85"/>
        <v>#N/A</v>
      </c>
      <c r="MH34" s="193" t="e">
        <f t="shared" si="85"/>
        <v>#N/A</v>
      </c>
      <c r="MI34" s="193" t="e">
        <f t="shared" si="85"/>
        <v>#N/A</v>
      </c>
      <c r="MJ34" s="193" t="e">
        <f t="shared" si="85"/>
        <v>#N/A</v>
      </c>
      <c r="MK34" s="193" t="e">
        <f t="shared" si="60"/>
        <v>#N/A</v>
      </c>
      <c r="ML34" s="193" t="e">
        <f t="shared" si="60"/>
        <v>#N/A</v>
      </c>
      <c r="MM34" s="193" t="e">
        <f t="shared" si="60"/>
        <v>#N/A</v>
      </c>
      <c r="MN34" s="193" t="e">
        <f t="shared" si="60"/>
        <v>#N/A</v>
      </c>
      <c r="MO34" s="193" t="e">
        <f t="shared" si="60"/>
        <v>#N/A</v>
      </c>
      <c r="MP34" s="193" t="e">
        <f t="shared" si="60"/>
        <v>#N/A</v>
      </c>
      <c r="MQ34" s="193" t="e">
        <f t="shared" si="60"/>
        <v>#N/A</v>
      </c>
      <c r="MR34" s="193" t="e">
        <f t="shared" si="60"/>
        <v>#N/A</v>
      </c>
      <c r="MS34" s="193" t="e">
        <f t="shared" si="60"/>
        <v>#N/A</v>
      </c>
      <c r="MT34" s="193" t="e">
        <f t="shared" si="60"/>
        <v>#N/A</v>
      </c>
      <c r="MU34" s="193" t="e">
        <f t="shared" si="60"/>
        <v>#N/A</v>
      </c>
      <c r="MV34" s="193" t="e">
        <f t="shared" si="60"/>
        <v>#N/A</v>
      </c>
      <c r="MW34" s="193" t="e">
        <f t="shared" si="60"/>
        <v>#N/A</v>
      </c>
      <c r="MX34" s="193" t="e">
        <f t="shared" si="60"/>
        <v>#N/A</v>
      </c>
      <c r="MY34" s="193" t="e">
        <f t="shared" si="60"/>
        <v>#N/A</v>
      </c>
      <c r="MZ34" s="193" t="e">
        <f t="shared" si="25"/>
        <v>#N/A</v>
      </c>
      <c r="NA34" s="193" t="e">
        <f t="shared" si="83"/>
        <v>#N/A</v>
      </c>
      <c r="NB34" s="193" t="e">
        <f t="shared" si="83"/>
        <v>#N/A</v>
      </c>
      <c r="NC34" s="193" t="e">
        <f t="shared" si="83"/>
        <v>#N/A</v>
      </c>
      <c r="ND34" s="193" t="e">
        <f t="shared" si="93"/>
        <v>#N/A</v>
      </c>
      <c r="NE34" s="193" t="e">
        <f t="shared" si="93"/>
        <v>#N/A</v>
      </c>
      <c r="NF34" s="193" t="e">
        <f t="shared" si="93"/>
        <v>#N/A</v>
      </c>
      <c r="NG34" s="193" t="e">
        <f t="shared" si="93"/>
        <v>#N/A</v>
      </c>
      <c r="NH34" s="193" t="e">
        <f t="shared" si="93"/>
        <v>#N/A</v>
      </c>
      <c r="NI34" s="193" t="e">
        <f t="shared" si="93"/>
        <v>#N/A</v>
      </c>
      <c r="NJ34" s="193" t="e">
        <f t="shared" si="93"/>
        <v>#N/A</v>
      </c>
      <c r="NK34" s="193" t="e">
        <f t="shared" si="93"/>
        <v>#N/A</v>
      </c>
      <c r="NL34" s="193" t="e">
        <f t="shared" si="93"/>
        <v>#N/A</v>
      </c>
      <c r="NM34" s="193" t="e">
        <f t="shared" si="93"/>
        <v>#N/A</v>
      </c>
      <c r="NN34" s="193" t="e">
        <f t="shared" si="93"/>
        <v>#N/A</v>
      </c>
      <c r="NO34" s="193" t="e">
        <f t="shared" si="93"/>
        <v>#N/A</v>
      </c>
      <c r="NP34" s="193" t="e">
        <f t="shared" si="93"/>
        <v>#N/A</v>
      </c>
      <c r="NQ34" s="193" t="e">
        <f t="shared" si="93"/>
        <v>#N/A</v>
      </c>
      <c r="NR34" s="193" t="e">
        <f t="shared" si="93"/>
        <v>#N/A</v>
      </c>
      <c r="NS34" s="193" t="e">
        <f t="shared" si="89"/>
        <v>#N/A</v>
      </c>
      <c r="NT34" s="193" t="e">
        <f t="shared" si="89"/>
        <v>#N/A</v>
      </c>
      <c r="NU34" s="193" t="e">
        <f t="shared" si="89"/>
        <v>#N/A</v>
      </c>
      <c r="NV34" s="193" t="e">
        <f t="shared" si="89"/>
        <v>#N/A</v>
      </c>
      <c r="NW34" s="193" t="e">
        <f t="shared" si="89"/>
        <v>#N/A</v>
      </c>
      <c r="NX34" s="193" t="e">
        <f t="shared" si="89"/>
        <v>#N/A</v>
      </c>
      <c r="NY34" s="193" t="e">
        <f t="shared" si="89"/>
        <v>#N/A</v>
      </c>
      <c r="NZ34" s="193" t="e">
        <f t="shared" si="89"/>
        <v>#N/A</v>
      </c>
      <c r="OA34" s="193" t="e">
        <f t="shared" si="89"/>
        <v>#N/A</v>
      </c>
      <c r="OB34" s="193" t="e">
        <f t="shared" si="89"/>
        <v>#N/A</v>
      </c>
      <c r="OC34" s="193" t="e">
        <f t="shared" si="89"/>
        <v>#N/A</v>
      </c>
      <c r="OD34" s="193" t="e">
        <f t="shared" si="89"/>
        <v>#N/A</v>
      </c>
      <c r="OE34" s="193" t="e">
        <f t="shared" si="89"/>
        <v>#N/A</v>
      </c>
      <c r="OF34" s="193" t="e">
        <f t="shared" si="89"/>
        <v>#N/A</v>
      </c>
      <c r="OG34" s="193" t="e">
        <f t="shared" si="89"/>
        <v>#N/A</v>
      </c>
      <c r="OH34" s="193" t="e">
        <f t="shared" si="86"/>
        <v>#N/A</v>
      </c>
      <c r="OI34" s="193" t="e">
        <f t="shared" si="86"/>
        <v>#N/A</v>
      </c>
      <c r="OJ34" s="193" t="e">
        <f t="shared" si="86"/>
        <v>#N/A</v>
      </c>
      <c r="OK34" s="193" t="e">
        <f t="shared" si="86"/>
        <v>#N/A</v>
      </c>
      <c r="OL34" s="193" t="e">
        <f t="shared" si="86"/>
        <v>#N/A</v>
      </c>
      <c r="OM34" s="193" t="e">
        <f t="shared" si="86"/>
        <v>#N/A</v>
      </c>
      <c r="ON34" s="193" t="e">
        <f t="shared" si="86"/>
        <v>#N/A</v>
      </c>
      <c r="OO34" s="193" t="e">
        <f t="shared" si="86"/>
        <v>#N/A</v>
      </c>
      <c r="OP34" s="193" t="e">
        <f t="shared" si="86"/>
        <v>#N/A</v>
      </c>
      <c r="OQ34" s="193" t="e">
        <f t="shared" si="86"/>
        <v>#N/A</v>
      </c>
      <c r="OR34" s="193" t="e">
        <f t="shared" si="86"/>
        <v>#N/A</v>
      </c>
      <c r="OS34" s="193" t="e">
        <f t="shared" si="86"/>
        <v>#N/A</v>
      </c>
      <c r="OT34" s="193" t="e">
        <f t="shared" si="86"/>
        <v>#N/A</v>
      </c>
      <c r="OU34" s="193" t="e">
        <f t="shared" si="86"/>
        <v>#N/A</v>
      </c>
      <c r="OV34" s="193" t="e">
        <f t="shared" si="86"/>
        <v>#N/A</v>
      </c>
      <c r="OW34" s="193" t="e">
        <f t="shared" si="61"/>
        <v>#N/A</v>
      </c>
      <c r="OX34" s="193" t="e">
        <f t="shared" si="61"/>
        <v>#N/A</v>
      </c>
      <c r="OY34" s="193" t="e">
        <f t="shared" si="61"/>
        <v>#N/A</v>
      </c>
      <c r="OZ34" s="193" t="e">
        <f t="shared" si="61"/>
        <v>#N/A</v>
      </c>
      <c r="PA34" s="193" t="e">
        <f t="shared" si="61"/>
        <v>#N/A</v>
      </c>
      <c r="PB34" s="193" t="e">
        <f t="shared" si="61"/>
        <v>#N/A</v>
      </c>
      <c r="PC34" s="193" t="e">
        <f t="shared" si="61"/>
        <v>#N/A</v>
      </c>
      <c r="PD34" s="193" t="e">
        <f t="shared" si="61"/>
        <v>#N/A</v>
      </c>
      <c r="PE34" s="193" t="e">
        <f t="shared" si="61"/>
        <v>#N/A</v>
      </c>
      <c r="PF34" s="193" t="e">
        <f t="shared" si="61"/>
        <v>#N/A</v>
      </c>
      <c r="PG34" s="193" t="e">
        <f t="shared" si="61"/>
        <v>#N/A</v>
      </c>
      <c r="PH34" s="193" t="e">
        <f t="shared" si="61"/>
        <v>#N/A</v>
      </c>
      <c r="PI34" s="193" t="e">
        <f t="shared" si="61"/>
        <v>#N/A</v>
      </c>
      <c r="PJ34" s="193" t="e">
        <f t="shared" si="61"/>
        <v>#N/A</v>
      </c>
      <c r="PK34" s="193" t="e">
        <f t="shared" si="61"/>
        <v>#N/A</v>
      </c>
      <c r="PL34" s="193" t="e">
        <f t="shared" si="26"/>
        <v>#N/A</v>
      </c>
      <c r="PM34" s="193" t="e">
        <f t="shared" si="57"/>
        <v>#N/A</v>
      </c>
      <c r="PN34" s="193" t="e">
        <f t="shared" si="57"/>
        <v>#N/A</v>
      </c>
      <c r="PO34" s="193" t="e">
        <f t="shared" si="57"/>
        <v>#N/A</v>
      </c>
      <c r="PP34" s="193" t="e">
        <f t="shared" si="57"/>
        <v>#N/A</v>
      </c>
      <c r="PQ34" s="193" t="e">
        <f t="shared" si="57"/>
        <v>#N/A</v>
      </c>
      <c r="PR34" s="193" t="e">
        <f t="shared" si="57"/>
        <v>#N/A</v>
      </c>
      <c r="PS34" s="193" t="e">
        <f t="shared" si="57"/>
        <v>#N/A</v>
      </c>
      <c r="PT34" s="193" t="e">
        <f t="shared" si="57"/>
        <v>#N/A</v>
      </c>
    </row>
    <row r="35" spans="1:436" hidden="1" x14ac:dyDescent="0.45">
      <c r="A35" s="20">
        <v>32</v>
      </c>
      <c r="B35" s="115"/>
      <c r="C35" s="115"/>
      <c r="D35" s="115"/>
      <c r="E35" s="110" t="str">
        <f t="shared" si="15"/>
        <v/>
      </c>
      <c r="F35" s="21" t="str">
        <f t="shared" si="16"/>
        <v/>
      </c>
      <c r="G35" s="22" t="str">
        <f t="shared" si="17"/>
        <v/>
      </c>
      <c r="H35" s="23" t="str">
        <f>IF(F35="","",IF(OR($F35&lt;Skew!$B$3,$F35=Skew!$B$3),IF($F35&gt;Skew!$C$3,Skew!$A$3,IF($F35&gt;Skew!$C$4,Skew!$A$4,IF($F35&gt;Skew!$C$5,Skew!$A$5,IF($F35&gt;Skew!$C$6,Skew!$A$6,IF($F35&gt;Skew!$C$7,Skew!$A$7,IF($F35&gt;Skew!$C$8,Skew!$A$8,IF($F35&gt;Skew!$C$9,Skew!$A$9,IF($F35&gt;Skew!$C$10,Skew!$A$10,IF($F35&gt;Skew!$C$11,Skew!$A$11,IF($F35&gt;Skew!$C$12,Skew!$A$12,IF($F35&gt;Skew!$C$13,Skew!$A$13,IF($F35&gt;Skew!$C$14,Skew!$A$14,IF($F35&gt;Skew!$C$15,Skew!$A$15,IF($F35&gt;Skew!$C$16,Skew!$A$16,Skew!$A$17)
)))))))))))))))</f>
        <v/>
      </c>
      <c r="I35" s="22" t="str">
        <f>IF(F35="","",MATCH(H35,Skew!$A$3:$A$17,0))</f>
        <v/>
      </c>
      <c r="J35" s="22" t="str">
        <f t="shared" si="0"/>
        <v/>
      </c>
      <c r="K35" s="24"/>
      <c r="L35" s="22" t="str">
        <f>IF(OR(F35="",K35=""),"",MATCH(K35,Confidence!$A$3:$A$12,0))</f>
        <v/>
      </c>
      <c r="M35" s="25" t="str">
        <f t="shared" si="1"/>
        <v/>
      </c>
      <c r="N35" s="25" t="str">
        <f t="shared" si="2"/>
        <v/>
      </c>
      <c r="O35" s="22"/>
      <c r="P35" s="102" t="str">
        <f t="shared" si="3"/>
        <v/>
      </c>
      <c r="Q35" s="102" t="str">
        <f t="shared" si="4"/>
        <v/>
      </c>
      <c r="R35" s="37" t="str">
        <f t="shared" si="5"/>
        <v/>
      </c>
      <c r="S35" s="115"/>
      <c r="T35" s="204" t="str">
        <f>IF(AND(B35&gt;0,C35&gt;0,D35&gt;0,M35&gt;0,N35&gt;0,S35&gt;0,NOT(K35="")),ABS(VLOOKUP($S$1,VLookups!$A$30:$B$31,2,FALSE)-_xlfn.BETA.DIST(S35,IF(G35="L",N35,M35),IF(G35="L",M35,N35),TRUE,B35,D35)),"")</f>
        <v/>
      </c>
      <c r="U35" s="112" t="str">
        <f>IF(OR($M35="",$N35=""),"",_xlfn.BETA.INV(ABS(VLOOKUP($S$1,VLookups!$A$30:$B$31,2,FALSE)-U$3),IF($G35="L",$N35,$M35),IF($G35="L",$M35,$N35),$B35,$D35))</f>
        <v/>
      </c>
      <c r="V35" s="113" t="str">
        <f>IF(OR($M35="",$N35=""),"",_xlfn.BETA.INV(ABS(VLOOKUP($S$1,VLookups!$A$30:$B$31,2,FALSE)-V$3),IF($G35="L",$N35,$M35),IF($G35="L",$M35,$N35),$B35,$D35))</f>
        <v/>
      </c>
      <c r="W35" s="112" t="str">
        <f>IF(OR($M35="",$N35=""),"",_xlfn.BETA.INV(ABS(VLOOKUP($S$1,VLookups!$A$30:$B$31,2,FALSE)-W$3),IF($G35="L",$N35,$M35),IF($G35="L",$M35,$N35),$B35,$D35))</f>
        <v/>
      </c>
      <c r="X35" s="113" t="str">
        <f>IF(OR($M35="",$N35=""),"",_xlfn.BETA.INV(ABS(VLOOKUP($S$1,VLookups!$A$30:$B$31,2,FALSE)-X$3),IF($G35="L",$N35,$M35),IF($G35="L",$M35,$N35),$B35,$D35))</f>
        <v/>
      </c>
      <c r="Y35" s="112" t="str">
        <f>IF(OR($M35="",$N35=""),"",_xlfn.BETA.INV(ABS(VLOOKUP($S$1,VLookups!$A$30:$B$31,2,FALSE)-Y$3),IF($G35="L",$N35,$M35),IF($G35="L",$M35,$N35),$B35,$D35))</f>
        <v/>
      </c>
      <c r="Z35" s="113" t="str">
        <f>IF(OR($M35="",$N35=""),"",_xlfn.BETA.INV(ABS(VLOOKUP($S$1,VLookups!$A$30:$B$31,2,FALSE)-Z$3),IF($G35="L",$N35,$M35),IF($G35="L",$M35,$N35),$B35,$D35))</f>
        <v/>
      </c>
      <c r="AA35" s="112" t="str">
        <f>IF(OR($M35="",$N35=""),"",_xlfn.BETA.INV(ABS(VLOOKUP($S$1,VLookups!$A$30:$B$31,2,FALSE)-AA$3),IF($G35="L",$N35,$M35),IF($G35="L",$M35,$N35),$B35,$D35))</f>
        <v/>
      </c>
      <c r="AB35" s="113" t="str">
        <f>IF(OR($M35="",$N35=""),"",_xlfn.BETA.INV(ABS(VLOOKUP($S$1,VLookups!$A$30:$B$31,2,FALSE)-AB$3),IF($G35="L",$N35,$M35),IF($G35="L",$M35,$N35),$B35,$D35))</f>
        <v/>
      </c>
      <c r="AC35" s="112" t="str">
        <f>IF(OR($M35="",$N35=""),"",_xlfn.BETA.INV(ABS(VLOOKUP($S$1,VLookups!$A$30:$B$31,2,FALSE)-AC$3),IF($G35="L",$N35,$M35),IF($G35="L",$M35,$N35),$B35,$D35))</f>
        <v/>
      </c>
      <c r="AD35" s="113" t="str">
        <f>IF(OR($M35="",$N35=""),"",_xlfn.BETA.INV(ABS(VLOOKUP($S$1,VLookups!$A$30:$B$31,2,FALSE)-AD$3),IF($G35="L",$N35,$M35),IF($G35="L",$M35,$N35),$B35,$D35))</f>
        <v/>
      </c>
      <c r="AE35" s="112" t="str">
        <f>IF(OR($M35="",$N35=""),"",_xlfn.BETA.INV(ABS(VLOOKUP($S$1,VLookups!$A$30:$B$31,2,FALSE)-AE$3),IF($G35="L",$N35,$M35),IF($G35="L",$M35,$N35),$B35,$D35))</f>
        <v/>
      </c>
      <c r="AF35" s="113" t="str">
        <f>IF(OR($M35="",$N35=""),"",_xlfn.BETA.INV(ABS(VLOOKUP($S$1,VLookups!$A$30:$B$31,2,FALSE)-AF$3),IF($G35="L",$N35,$M35),IF($G35="L",$M35,$N35),$B35,$D35))</f>
        <v/>
      </c>
      <c r="AG35" s="15"/>
      <c r="AH35" s="194" t="str">
        <f t="shared" si="18"/>
        <v/>
      </c>
      <c r="AI35" s="192" t="str">
        <f t="shared" si="19"/>
        <v/>
      </c>
      <c r="AJ35" s="177" t="str">
        <f t="shared" si="90"/>
        <v/>
      </c>
      <c r="AK35" s="177" t="str">
        <f t="shared" si="71"/>
        <v/>
      </c>
      <c r="AL35" s="177" t="str">
        <f t="shared" si="71"/>
        <v/>
      </c>
      <c r="AM35" s="177" t="str">
        <f t="shared" si="71"/>
        <v/>
      </c>
      <c r="AN35" s="177" t="str">
        <f t="shared" si="71"/>
        <v/>
      </c>
      <c r="AO35" s="177" t="str">
        <f t="shared" si="71"/>
        <v/>
      </c>
      <c r="AP35" s="177" t="str">
        <f t="shared" si="71"/>
        <v/>
      </c>
      <c r="AQ35" s="177" t="str">
        <f t="shared" si="71"/>
        <v/>
      </c>
      <c r="AR35" s="177" t="str">
        <f t="shared" si="71"/>
        <v/>
      </c>
      <c r="AS35" s="177" t="str">
        <f t="shared" si="71"/>
        <v/>
      </c>
      <c r="AT35" s="177" t="str">
        <f t="shared" si="71"/>
        <v/>
      </c>
      <c r="AU35" s="177" t="str">
        <f t="shared" si="71"/>
        <v/>
      </c>
      <c r="AV35" s="177" t="str">
        <f t="shared" si="71"/>
        <v/>
      </c>
      <c r="AW35" s="177" t="str">
        <f t="shared" si="71"/>
        <v/>
      </c>
      <c r="AX35" s="177" t="str">
        <f t="shared" si="71"/>
        <v/>
      </c>
      <c r="AY35" s="177" t="str">
        <f t="shared" si="71"/>
        <v/>
      </c>
      <c r="AZ35" s="177" t="str">
        <f t="shared" si="71"/>
        <v/>
      </c>
      <c r="BA35" s="177" t="str">
        <f t="shared" si="65"/>
        <v/>
      </c>
      <c r="BB35" s="177" t="str">
        <f t="shared" si="65"/>
        <v/>
      </c>
      <c r="BC35" s="177" t="str">
        <f t="shared" si="65"/>
        <v/>
      </c>
      <c r="BD35" s="177" t="str">
        <f t="shared" si="65"/>
        <v/>
      </c>
      <c r="BE35" s="177" t="str">
        <f t="shared" si="65"/>
        <v/>
      </c>
      <c r="BF35" s="177" t="str">
        <f t="shared" si="65"/>
        <v/>
      </c>
      <c r="BG35" s="177" t="str">
        <f t="shared" si="65"/>
        <v/>
      </c>
      <c r="BH35" s="177" t="str">
        <f t="shared" si="65"/>
        <v/>
      </c>
      <c r="BI35" s="177" t="str">
        <f t="shared" si="65"/>
        <v/>
      </c>
      <c r="BJ35" s="177" t="str">
        <f t="shared" si="65"/>
        <v/>
      </c>
      <c r="BK35" s="177" t="str">
        <f t="shared" si="65"/>
        <v/>
      </c>
      <c r="BL35" s="177" t="str">
        <f t="shared" si="65"/>
        <v/>
      </c>
      <c r="BM35" s="177" t="str">
        <f t="shared" si="65"/>
        <v/>
      </c>
      <c r="BN35" s="177" t="str">
        <f t="shared" si="65"/>
        <v/>
      </c>
      <c r="BO35" s="177" t="str">
        <f t="shared" si="65"/>
        <v/>
      </c>
      <c r="BP35" s="177" t="str">
        <f t="shared" si="72"/>
        <v/>
      </c>
      <c r="BQ35" s="177" t="str">
        <f t="shared" si="72"/>
        <v/>
      </c>
      <c r="BR35" s="177" t="str">
        <f t="shared" si="72"/>
        <v/>
      </c>
      <c r="BS35" s="177" t="str">
        <f t="shared" si="72"/>
        <v/>
      </c>
      <c r="BT35" s="177" t="str">
        <f t="shared" si="72"/>
        <v/>
      </c>
      <c r="BU35" s="177" t="str">
        <f t="shared" si="72"/>
        <v/>
      </c>
      <c r="BV35" s="177" t="str">
        <f t="shared" si="72"/>
        <v/>
      </c>
      <c r="BW35" s="177" t="str">
        <f t="shared" si="72"/>
        <v/>
      </c>
      <c r="BX35" s="177" t="str">
        <f t="shared" si="72"/>
        <v/>
      </c>
      <c r="BY35" s="177" t="str">
        <f t="shared" si="72"/>
        <v/>
      </c>
      <c r="BZ35" s="177" t="str">
        <f t="shared" si="72"/>
        <v/>
      </c>
      <c r="CA35" s="177" t="str">
        <f t="shared" si="72"/>
        <v/>
      </c>
      <c r="CB35" s="177" t="str">
        <f t="shared" si="72"/>
        <v/>
      </c>
      <c r="CC35" s="177" t="str">
        <f t="shared" si="72"/>
        <v/>
      </c>
      <c r="CD35" s="177" t="str">
        <f t="shared" si="72"/>
        <v/>
      </c>
      <c r="CE35" s="177" t="str">
        <f t="shared" si="72"/>
        <v/>
      </c>
      <c r="CF35" s="177" t="str">
        <f t="shared" si="66"/>
        <v/>
      </c>
      <c r="CG35" s="177" t="str">
        <f t="shared" si="66"/>
        <v/>
      </c>
      <c r="CH35" s="177" t="str">
        <f t="shared" si="66"/>
        <v/>
      </c>
      <c r="CI35" s="177" t="str">
        <f t="shared" si="66"/>
        <v/>
      </c>
      <c r="CJ35" s="177" t="str">
        <f t="shared" si="66"/>
        <v/>
      </c>
      <c r="CK35" s="177" t="str">
        <f t="shared" si="66"/>
        <v/>
      </c>
      <c r="CL35" s="177" t="str">
        <f t="shared" si="66"/>
        <v/>
      </c>
      <c r="CM35" s="177" t="str">
        <f t="shared" si="66"/>
        <v/>
      </c>
      <c r="CN35" s="177" t="str">
        <f t="shared" si="66"/>
        <v/>
      </c>
      <c r="CO35" s="177" t="str">
        <f t="shared" si="66"/>
        <v/>
      </c>
      <c r="CP35" s="177" t="str">
        <f t="shared" si="66"/>
        <v/>
      </c>
      <c r="CQ35" s="177" t="str">
        <f t="shared" si="66"/>
        <v/>
      </c>
      <c r="CR35" s="177" t="str">
        <f t="shared" si="66"/>
        <v/>
      </c>
      <c r="CS35" s="177" t="str">
        <f t="shared" si="66"/>
        <v/>
      </c>
      <c r="CT35" s="177" t="str">
        <f t="shared" si="66"/>
        <v/>
      </c>
      <c r="CU35" s="177" t="str">
        <f t="shared" si="66"/>
        <v/>
      </c>
      <c r="CV35" s="177" t="str">
        <f t="shared" si="73"/>
        <v/>
      </c>
      <c r="CW35" s="177" t="str">
        <f t="shared" si="73"/>
        <v/>
      </c>
      <c r="CX35" s="177" t="str">
        <f t="shared" si="73"/>
        <v/>
      </c>
      <c r="CY35" s="177" t="str">
        <f t="shared" si="73"/>
        <v/>
      </c>
      <c r="CZ35" s="177" t="str">
        <f t="shared" si="73"/>
        <v/>
      </c>
      <c r="DA35" s="177" t="str">
        <f t="shared" si="73"/>
        <v/>
      </c>
      <c r="DB35" s="177" t="str">
        <f t="shared" si="73"/>
        <v/>
      </c>
      <c r="DC35" s="177" t="str">
        <f t="shared" si="73"/>
        <v/>
      </c>
      <c r="DD35" s="177" t="str">
        <f t="shared" si="73"/>
        <v/>
      </c>
      <c r="DE35" s="177" t="str">
        <f t="shared" si="73"/>
        <v/>
      </c>
      <c r="DF35" s="177" t="str">
        <f t="shared" si="73"/>
        <v/>
      </c>
      <c r="DG35" s="177" t="str">
        <f t="shared" si="73"/>
        <v/>
      </c>
      <c r="DH35" s="177" t="str">
        <f t="shared" si="73"/>
        <v/>
      </c>
      <c r="DI35" s="177" t="str">
        <f t="shared" si="73"/>
        <v/>
      </c>
      <c r="DJ35" s="177" t="str">
        <f t="shared" si="73"/>
        <v/>
      </c>
      <c r="DK35" s="177" t="str">
        <f t="shared" si="73"/>
        <v/>
      </c>
      <c r="DL35" s="177" t="str">
        <f t="shared" si="67"/>
        <v/>
      </c>
      <c r="DM35" s="177" t="str">
        <f t="shared" si="79"/>
        <v/>
      </c>
      <c r="DN35" s="177" t="str">
        <f t="shared" si="79"/>
        <v/>
      </c>
      <c r="DO35" s="177" t="str">
        <f t="shared" si="79"/>
        <v/>
      </c>
      <c r="DP35" s="177" t="str">
        <f t="shared" si="79"/>
        <v/>
      </c>
      <c r="DQ35" s="177" t="str">
        <f t="shared" si="79"/>
        <v/>
      </c>
      <c r="DR35" s="177" t="str">
        <f t="shared" si="79"/>
        <v/>
      </c>
      <c r="DS35" s="177" t="str">
        <f t="shared" si="79"/>
        <v/>
      </c>
      <c r="DT35" s="177" t="str">
        <f t="shared" si="79"/>
        <v/>
      </c>
      <c r="DU35" s="177" t="str">
        <f t="shared" si="79"/>
        <v/>
      </c>
      <c r="DV35" s="177" t="str">
        <f t="shared" si="79"/>
        <v/>
      </c>
      <c r="DW35" s="177" t="str">
        <f t="shared" si="79"/>
        <v/>
      </c>
      <c r="DX35" s="177" t="str">
        <f t="shared" si="79"/>
        <v/>
      </c>
      <c r="DY35" s="177" t="str">
        <f t="shared" si="79"/>
        <v/>
      </c>
      <c r="DZ35" s="177" t="str">
        <f t="shared" si="79"/>
        <v/>
      </c>
      <c r="EA35" s="177" t="str">
        <f t="shared" si="79"/>
        <v/>
      </c>
      <c r="EB35" s="177" t="str">
        <f t="shared" si="79"/>
        <v/>
      </c>
      <c r="EC35" s="177" t="str">
        <f t="shared" si="74"/>
        <v/>
      </c>
      <c r="ED35" s="177" t="str">
        <f t="shared" si="74"/>
        <v/>
      </c>
      <c r="EE35" s="177" t="str">
        <f t="shared" si="74"/>
        <v/>
      </c>
      <c r="EF35" s="177" t="str">
        <f t="shared" si="74"/>
        <v/>
      </c>
      <c r="EG35" s="177" t="str">
        <f t="shared" si="74"/>
        <v/>
      </c>
      <c r="EH35" s="177" t="str">
        <f t="shared" si="74"/>
        <v/>
      </c>
      <c r="EI35" s="177" t="str">
        <f t="shared" si="74"/>
        <v/>
      </c>
      <c r="EJ35" s="177" t="str">
        <f t="shared" si="74"/>
        <v/>
      </c>
      <c r="EK35" s="177" t="str">
        <f t="shared" si="74"/>
        <v/>
      </c>
      <c r="EL35" s="177" t="str">
        <f t="shared" si="74"/>
        <v/>
      </c>
      <c r="EM35" s="177" t="str">
        <f t="shared" si="74"/>
        <v/>
      </c>
      <c r="EN35" s="177" t="str">
        <f t="shared" si="74"/>
        <v/>
      </c>
      <c r="EO35" s="177" t="str">
        <f t="shared" si="74"/>
        <v/>
      </c>
      <c r="EP35" s="177" t="str">
        <f t="shared" si="74"/>
        <v/>
      </c>
      <c r="EQ35" s="177" t="str">
        <f t="shared" si="74"/>
        <v/>
      </c>
      <c r="ER35" s="177" t="str">
        <f t="shared" si="75"/>
        <v/>
      </c>
      <c r="ES35" s="177" t="str">
        <f t="shared" si="75"/>
        <v/>
      </c>
      <c r="ET35" s="177" t="str">
        <f t="shared" si="75"/>
        <v/>
      </c>
      <c r="EU35" s="177" t="str">
        <f t="shared" si="75"/>
        <v/>
      </c>
      <c r="EV35" s="177" t="str">
        <f t="shared" si="75"/>
        <v/>
      </c>
      <c r="EW35" s="177" t="str">
        <f t="shared" si="75"/>
        <v/>
      </c>
      <c r="EX35" s="177" t="str">
        <f t="shared" si="75"/>
        <v/>
      </c>
      <c r="EY35" s="177" t="str">
        <f t="shared" si="75"/>
        <v/>
      </c>
      <c r="EZ35" s="177" t="str">
        <f t="shared" si="75"/>
        <v/>
      </c>
      <c r="FA35" s="177" t="str">
        <f t="shared" si="75"/>
        <v/>
      </c>
      <c r="FB35" s="177" t="str">
        <f t="shared" si="75"/>
        <v/>
      </c>
      <c r="FC35" s="177" t="str">
        <f t="shared" si="75"/>
        <v/>
      </c>
      <c r="FD35" s="177" t="str">
        <f t="shared" si="75"/>
        <v/>
      </c>
      <c r="FE35" s="177" t="str">
        <f t="shared" si="75"/>
        <v/>
      </c>
      <c r="FF35" s="177" t="str">
        <f t="shared" si="75"/>
        <v/>
      </c>
      <c r="FG35" s="177" t="str">
        <f t="shared" si="75"/>
        <v/>
      </c>
      <c r="FH35" s="177" t="str">
        <f t="shared" si="68"/>
        <v/>
      </c>
      <c r="FI35" s="177" t="str">
        <f t="shared" si="68"/>
        <v/>
      </c>
      <c r="FJ35" s="177" t="str">
        <f t="shared" si="68"/>
        <v/>
      </c>
      <c r="FK35" s="177" t="str">
        <f t="shared" si="68"/>
        <v/>
      </c>
      <c r="FL35" s="177" t="str">
        <f t="shared" si="68"/>
        <v/>
      </c>
      <c r="FM35" s="177" t="str">
        <f t="shared" si="68"/>
        <v/>
      </c>
      <c r="FN35" s="177" t="str">
        <f t="shared" si="68"/>
        <v/>
      </c>
      <c r="FO35" s="177" t="str">
        <f t="shared" si="68"/>
        <v/>
      </c>
      <c r="FP35" s="177" t="str">
        <f t="shared" si="68"/>
        <v/>
      </c>
      <c r="FQ35" s="177" t="str">
        <f t="shared" si="68"/>
        <v/>
      </c>
      <c r="FR35" s="177" t="str">
        <f t="shared" si="68"/>
        <v/>
      </c>
      <c r="FS35" s="177" t="str">
        <f t="shared" si="68"/>
        <v/>
      </c>
      <c r="FT35" s="177" t="str">
        <f t="shared" si="68"/>
        <v/>
      </c>
      <c r="FU35" s="177" t="str">
        <f t="shared" si="76"/>
        <v/>
      </c>
      <c r="FV35" s="177" t="str">
        <f t="shared" si="76"/>
        <v/>
      </c>
      <c r="FW35" s="177" t="str">
        <f t="shared" si="76"/>
        <v/>
      </c>
      <c r="FX35" s="177" t="str">
        <f t="shared" si="76"/>
        <v/>
      </c>
      <c r="FY35" s="177" t="str">
        <f t="shared" si="76"/>
        <v/>
      </c>
      <c r="FZ35" s="177" t="str">
        <f t="shared" si="76"/>
        <v/>
      </c>
      <c r="GA35" s="177" t="str">
        <f t="shared" si="76"/>
        <v/>
      </c>
      <c r="GB35" s="177" t="str">
        <f t="shared" si="76"/>
        <v/>
      </c>
      <c r="GC35" s="177" t="str">
        <f t="shared" si="76"/>
        <v/>
      </c>
      <c r="GD35" s="177" t="str">
        <f t="shared" si="76"/>
        <v/>
      </c>
      <c r="GE35" s="177" t="str">
        <f t="shared" si="76"/>
        <v/>
      </c>
      <c r="GF35" s="177" t="str">
        <f t="shared" si="76"/>
        <v/>
      </c>
      <c r="GG35" s="177" t="str">
        <f t="shared" si="76"/>
        <v/>
      </c>
      <c r="GH35" s="177" t="str">
        <f t="shared" si="76"/>
        <v/>
      </c>
      <c r="GI35" s="177" t="str">
        <f t="shared" si="76"/>
        <v/>
      </c>
      <c r="GJ35" s="177" t="str">
        <f t="shared" si="76"/>
        <v/>
      </c>
      <c r="GK35" s="177" t="str">
        <f t="shared" si="69"/>
        <v/>
      </c>
      <c r="GL35" s="177" t="str">
        <f t="shared" si="69"/>
        <v/>
      </c>
      <c r="GM35" s="177" t="str">
        <f t="shared" si="69"/>
        <v/>
      </c>
      <c r="GN35" s="177" t="str">
        <f t="shared" si="69"/>
        <v/>
      </c>
      <c r="GO35" s="177" t="str">
        <f t="shared" si="69"/>
        <v/>
      </c>
      <c r="GP35" s="177" t="str">
        <f t="shared" si="69"/>
        <v/>
      </c>
      <c r="GQ35" s="177" t="str">
        <f t="shared" si="69"/>
        <v/>
      </c>
      <c r="GR35" s="177" t="str">
        <f t="shared" si="69"/>
        <v/>
      </c>
      <c r="GS35" s="177" t="str">
        <f t="shared" si="69"/>
        <v/>
      </c>
      <c r="GT35" s="177" t="str">
        <f t="shared" si="69"/>
        <v/>
      </c>
      <c r="GU35" s="177" t="str">
        <f t="shared" si="69"/>
        <v/>
      </c>
      <c r="GV35" s="177" t="str">
        <f t="shared" si="69"/>
        <v/>
      </c>
      <c r="GW35" s="177" t="str">
        <f t="shared" si="69"/>
        <v/>
      </c>
      <c r="GX35" s="177" t="str">
        <f t="shared" si="69"/>
        <v/>
      </c>
      <c r="GY35" s="177" t="str">
        <f t="shared" si="69"/>
        <v/>
      </c>
      <c r="GZ35" s="177" t="str">
        <f t="shared" si="69"/>
        <v/>
      </c>
      <c r="HA35" s="177" t="str">
        <f t="shared" si="77"/>
        <v/>
      </c>
      <c r="HB35" s="177" t="str">
        <f t="shared" si="77"/>
        <v/>
      </c>
      <c r="HC35" s="177" t="str">
        <f t="shared" si="77"/>
        <v/>
      </c>
      <c r="HD35" s="177" t="str">
        <f t="shared" si="77"/>
        <v/>
      </c>
      <c r="HE35" s="177" t="str">
        <f t="shared" si="77"/>
        <v/>
      </c>
      <c r="HF35" s="177" t="str">
        <f t="shared" si="77"/>
        <v/>
      </c>
      <c r="HG35" s="177" t="str">
        <f t="shared" si="77"/>
        <v/>
      </c>
      <c r="HH35" s="177" t="str">
        <f t="shared" si="77"/>
        <v/>
      </c>
      <c r="HI35" s="177" t="str">
        <f t="shared" si="77"/>
        <v/>
      </c>
      <c r="HJ35" s="177" t="str">
        <f t="shared" si="77"/>
        <v/>
      </c>
      <c r="HK35" s="177" t="str">
        <f t="shared" si="77"/>
        <v/>
      </c>
      <c r="HL35" s="177" t="str">
        <f t="shared" si="77"/>
        <v/>
      </c>
      <c r="HM35" s="177" t="str">
        <f t="shared" si="77"/>
        <v/>
      </c>
      <c r="HN35" s="177" t="str">
        <f t="shared" si="77"/>
        <v/>
      </c>
      <c r="HO35" s="177" t="str">
        <f t="shared" si="77"/>
        <v/>
      </c>
      <c r="HP35" s="177" t="str">
        <f t="shared" si="77"/>
        <v/>
      </c>
      <c r="HQ35" s="177" t="str">
        <f t="shared" si="70"/>
        <v/>
      </c>
      <c r="HR35" s="177" t="str">
        <f t="shared" si="70"/>
        <v/>
      </c>
      <c r="HS35" s="177" t="str">
        <f t="shared" si="70"/>
        <v/>
      </c>
      <c r="HT35" s="177" t="str">
        <f t="shared" si="70"/>
        <v/>
      </c>
      <c r="HU35" s="177" t="str">
        <f t="shared" si="70"/>
        <v/>
      </c>
      <c r="HV35" s="177" t="str">
        <f t="shared" si="70"/>
        <v/>
      </c>
      <c r="HW35" s="177" t="str">
        <f t="shared" si="70"/>
        <v/>
      </c>
      <c r="HX35" s="177" t="str">
        <f t="shared" si="70"/>
        <v/>
      </c>
      <c r="HY35" s="177" t="str">
        <f t="shared" si="70"/>
        <v/>
      </c>
      <c r="HZ35" s="177" t="str">
        <f t="shared" si="70"/>
        <v/>
      </c>
      <c r="IA35" s="192" t="str">
        <f t="shared" si="21"/>
        <v/>
      </c>
      <c r="IB35" s="193" t="e">
        <f t="shared" si="10"/>
        <v>#N/A</v>
      </c>
      <c r="IC35" s="193" t="e">
        <f t="shared" si="81"/>
        <v>#N/A</v>
      </c>
      <c r="ID35" s="193" t="e">
        <f t="shared" si="81"/>
        <v>#N/A</v>
      </c>
      <c r="IE35" s="193" t="e">
        <f t="shared" si="81"/>
        <v>#N/A</v>
      </c>
      <c r="IF35" s="193" t="e">
        <f t="shared" si="91"/>
        <v>#N/A</v>
      </c>
      <c r="IG35" s="193" t="e">
        <f t="shared" si="91"/>
        <v>#N/A</v>
      </c>
      <c r="IH35" s="193" t="e">
        <f t="shared" si="91"/>
        <v>#N/A</v>
      </c>
      <c r="II35" s="193" t="e">
        <f t="shared" si="91"/>
        <v>#N/A</v>
      </c>
      <c r="IJ35" s="193" t="e">
        <f t="shared" si="91"/>
        <v>#N/A</v>
      </c>
      <c r="IK35" s="193" t="e">
        <f t="shared" si="91"/>
        <v>#N/A</v>
      </c>
      <c r="IL35" s="193" t="e">
        <f t="shared" si="91"/>
        <v>#N/A</v>
      </c>
      <c r="IM35" s="193" t="e">
        <f t="shared" si="91"/>
        <v>#N/A</v>
      </c>
      <c r="IN35" s="193" t="e">
        <f t="shared" si="91"/>
        <v>#N/A</v>
      </c>
      <c r="IO35" s="193" t="e">
        <f t="shared" si="91"/>
        <v>#N/A</v>
      </c>
      <c r="IP35" s="193" t="e">
        <f t="shared" si="91"/>
        <v>#N/A</v>
      </c>
      <c r="IQ35" s="193" t="e">
        <f t="shared" si="91"/>
        <v>#N/A</v>
      </c>
      <c r="IR35" s="193" t="e">
        <f t="shared" si="91"/>
        <v>#N/A</v>
      </c>
      <c r="IS35" s="193" t="e">
        <f t="shared" si="91"/>
        <v>#N/A</v>
      </c>
      <c r="IT35" s="193" t="e">
        <f t="shared" si="91"/>
        <v>#N/A</v>
      </c>
      <c r="IU35" s="193" t="e">
        <f t="shared" si="87"/>
        <v>#N/A</v>
      </c>
      <c r="IV35" s="193" t="e">
        <f t="shared" si="87"/>
        <v>#N/A</v>
      </c>
      <c r="IW35" s="193" t="e">
        <f t="shared" si="87"/>
        <v>#N/A</v>
      </c>
      <c r="IX35" s="193" t="e">
        <f t="shared" si="87"/>
        <v>#N/A</v>
      </c>
      <c r="IY35" s="193" t="e">
        <f t="shared" si="87"/>
        <v>#N/A</v>
      </c>
      <c r="IZ35" s="193" t="e">
        <f t="shared" si="87"/>
        <v>#N/A</v>
      </c>
      <c r="JA35" s="193" t="e">
        <f t="shared" si="87"/>
        <v>#N/A</v>
      </c>
      <c r="JB35" s="193" t="e">
        <f t="shared" si="87"/>
        <v>#N/A</v>
      </c>
      <c r="JC35" s="193" t="e">
        <f t="shared" si="87"/>
        <v>#N/A</v>
      </c>
      <c r="JD35" s="193" t="e">
        <f t="shared" si="87"/>
        <v>#N/A</v>
      </c>
      <c r="JE35" s="193" t="e">
        <f t="shared" si="87"/>
        <v>#N/A</v>
      </c>
      <c r="JF35" s="193" t="e">
        <f t="shared" si="87"/>
        <v>#N/A</v>
      </c>
      <c r="JG35" s="193" t="e">
        <f t="shared" si="87"/>
        <v>#N/A</v>
      </c>
      <c r="JH35" s="193" t="e">
        <f t="shared" si="87"/>
        <v>#N/A</v>
      </c>
      <c r="JI35" s="193" t="e">
        <f t="shared" si="87"/>
        <v>#N/A</v>
      </c>
      <c r="JJ35" s="193" t="e">
        <f t="shared" si="84"/>
        <v>#N/A</v>
      </c>
      <c r="JK35" s="193" t="e">
        <f t="shared" si="84"/>
        <v>#N/A</v>
      </c>
      <c r="JL35" s="193" t="e">
        <f t="shared" si="84"/>
        <v>#N/A</v>
      </c>
      <c r="JM35" s="193" t="e">
        <f t="shared" si="84"/>
        <v>#N/A</v>
      </c>
      <c r="JN35" s="193" t="e">
        <f t="shared" si="84"/>
        <v>#N/A</v>
      </c>
      <c r="JO35" s="193" t="e">
        <f t="shared" si="84"/>
        <v>#N/A</v>
      </c>
      <c r="JP35" s="193" t="e">
        <f t="shared" si="84"/>
        <v>#N/A</v>
      </c>
      <c r="JQ35" s="193" t="e">
        <f t="shared" si="84"/>
        <v>#N/A</v>
      </c>
      <c r="JR35" s="193" t="e">
        <f t="shared" si="84"/>
        <v>#N/A</v>
      </c>
      <c r="JS35" s="193" t="e">
        <f t="shared" si="84"/>
        <v>#N/A</v>
      </c>
      <c r="JT35" s="193" t="e">
        <f t="shared" si="84"/>
        <v>#N/A</v>
      </c>
      <c r="JU35" s="193" t="e">
        <f t="shared" si="84"/>
        <v>#N/A</v>
      </c>
      <c r="JV35" s="193" t="e">
        <f t="shared" si="84"/>
        <v>#N/A</v>
      </c>
      <c r="JW35" s="193" t="e">
        <f t="shared" si="84"/>
        <v>#N/A</v>
      </c>
      <c r="JX35" s="193" t="e">
        <f t="shared" si="84"/>
        <v>#N/A</v>
      </c>
      <c r="JY35" s="193" t="e">
        <f t="shared" si="59"/>
        <v>#N/A</v>
      </c>
      <c r="JZ35" s="193" t="e">
        <f t="shared" si="59"/>
        <v>#N/A</v>
      </c>
      <c r="KA35" s="193" t="e">
        <f t="shared" si="59"/>
        <v>#N/A</v>
      </c>
      <c r="KB35" s="193" t="e">
        <f t="shared" si="59"/>
        <v>#N/A</v>
      </c>
      <c r="KC35" s="193" t="e">
        <f t="shared" si="59"/>
        <v>#N/A</v>
      </c>
      <c r="KD35" s="193" t="e">
        <f t="shared" si="59"/>
        <v>#N/A</v>
      </c>
      <c r="KE35" s="193" t="e">
        <f t="shared" si="59"/>
        <v>#N/A</v>
      </c>
      <c r="KF35" s="193" t="e">
        <f t="shared" si="59"/>
        <v>#N/A</v>
      </c>
      <c r="KG35" s="193" t="e">
        <f t="shared" si="59"/>
        <v>#N/A</v>
      </c>
      <c r="KH35" s="193" t="e">
        <f t="shared" si="59"/>
        <v>#N/A</v>
      </c>
      <c r="KI35" s="193" t="e">
        <f t="shared" si="59"/>
        <v>#N/A</v>
      </c>
      <c r="KJ35" s="193" t="e">
        <f t="shared" si="59"/>
        <v>#N/A</v>
      </c>
      <c r="KK35" s="193" t="e">
        <f t="shared" si="59"/>
        <v>#N/A</v>
      </c>
      <c r="KL35" s="193" t="e">
        <f t="shared" si="59"/>
        <v>#N/A</v>
      </c>
      <c r="KM35" s="193" t="e">
        <f t="shared" si="59"/>
        <v>#N/A</v>
      </c>
      <c r="KN35" s="193" t="e">
        <f t="shared" si="24"/>
        <v>#N/A</v>
      </c>
      <c r="KO35" s="193" t="e">
        <f t="shared" si="82"/>
        <v>#N/A</v>
      </c>
      <c r="KP35" s="193" t="e">
        <f t="shared" si="82"/>
        <v>#N/A</v>
      </c>
      <c r="KQ35" s="193" t="e">
        <f t="shared" si="82"/>
        <v>#N/A</v>
      </c>
      <c r="KR35" s="193" t="e">
        <f t="shared" si="92"/>
        <v>#N/A</v>
      </c>
      <c r="KS35" s="193" t="e">
        <f t="shared" si="92"/>
        <v>#N/A</v>
      </c>
      <c r="KT35" s="193" t="e">
        <f t="shared" si="92"/>
        <v>#N/A</v>
      </c>
      <c r="KU35" s="193" t="e">
        <f t="shared" si="92"/>
        <v>#N/A</v>
      </c>
      <c r="KV35" s="193" t="e">
        <f t="shared" si="92"/>
        <v>#N/A</v>
      </c>
      <c r="KW35" s="193" t="e">
        <f t="shared" si="92"/>
        <v>#N/A</v>
      </c>
      <c r="KX35" s="193" t="e">
        <f t="shared" si="92"/>
        <v>#N/A</v>
      </c>
      <c r="KY35" s="193" t="e">
        <f t="shared" si="92"/>
        <v>#N/A</v>
      </c>
      <c r="KZ35" s="193" t="e">
        <f t="shared" si="92"/>
        <v>#N/A</v>
      </c>
      <c r="LA35" s="193" t="e">
        <f t="shared" si="92"/>
        <v>#N/A</v>
      </c>
      <c r="LB35" s="193" t="e">
        <f t="shared" si="92"/>
        <v>#N/A</v>
      </c>
      <c r="LC35" s="193" t="e">
        <f t="shared" si="92"/>
        <v>#N/A</v>
      </c>
      <c r="LD35" s="193" t="e">
        <f t="shared" si="92"/>
        <v>#N/A</v>
      </c>
      <c r="LE35" s="193" t="e">
        <f t="shared" si="92"/>
        <v>#N/A</v>
      </c>
      <c r="LF35" s="193" t="e">
        <f t="shared" si="92"/>
        <v>#N/A</v>
      </c>
      <c r="LG35" s="193" t="e">
        <f t="shared" si="88"/>
        <v>#N/A</v>
      </c>
      <c r="LH35" s="193" t="e">
        <f t="shared" si="88"/>
        <v>#N/A</v>
      </c>
      <c r="LI35" s="193" t="e">
        <f t="shared" si="88"/>
        <v>#N/A</v>
      </c>
      <c r="LJ35" s="193" t="e">
        <f t="shared" si="88"/>
        <v>#N/A</v>
      </c>
      <c r="LK35" s="193" t="e">
        <f t="shared" si="88"/>
        <v>#N/A</v>
      </c>
      <c r="LL35" s="193" t="e">
        <f t="shared" si="88"/>
        <v>#N/A</v>
      </c>
      <c r="LM35" s="193" t="e">
        <f t="shared" si="88"/>
        <v>#N/A</v>
      </c>
      <c r="LN35" s="193" t="e">
        <f t="shared" si="88"/>
        <v>#N/A</v>
      </c>
      <c r="LO35" s="193" t="e">
        <f t="shared" si="88"/>
        <v>#N/A</v>
      </c>
      <c r="LP35" s="193" t="e">
        <f t="shared" si="88"/>
        <v>#N/A</v>
      </c>
      <c r="LQ35" s="193" t="e">
        <f t="shared" si="88"/>
        <v>#N/A</v>
      </c>
      <c r="LR35" s="193" t="e">
        <f t="shared" si="88"/>
        <v>#N/A</v>
      </c>
      <c r="LS35" s="193" t="e">
        <f t="shared" si="88"/>
        <v>#N/A</v>
      </c>
      <c r="LT35" s="193" t="e">
        <f t="shared" si="88"/>
        <v>#N/A</v>
      </c>
      <c r="LU35" s="193" t="e">
        <f t="shared" si="88"/>
        <v>#N/A</v>
      </c>
      <c r="LV35" s="193" t="e">
        <f t="shared" si="85"/>
        <v>#N/A</v>
      </c>
      <c r="LW35" s="193" t="e">
        <f t="shared" si="85"/>
        <v>#N/A</v>
      </c>
      <c r="LX35" s="193" t="e">
        <f t="shared" si="85"/>
        <v>#N/A</v>
      </c>
      <c r="LY35" s="193" t="e">
        <f t="shared" si="85"/>
        <v>#N/A</v>
      </c>
      <c r="LZ35" s="193" t="e">
        <f t="shared" si="85"/>
        <v>#N/A</v>
      </c>
      <c r="MA35" s="193" t="e">
        <f t="shared" si="85"/>
        <v>#N/A</v>
      </c>
      <c r="MB35" s="193" t="e">
        <f t="shared" si="85"/>
        <v>#N/A</v>
      </c>
      <c r="MC35" s="193" t="e">
        <f t="shared" si="85"/>
        <v>#N/A</v>
      </c>
      <c r="MD35" s="193" t="e">
        <f t="shared" si="85"/>
        <v>#N/A</v>
      </c>
      <c r="ME35" s="193" t="e">
        <f t="shared" si="85"/>
        <v>#N/A</v>
      </c>
      <c r="MF35" s="193" t="e">
        <f t="shared" si="85"/>
        <v>#N/A</v>
      </c>
      <c r="MG35" s="193" t="e">
        <f t="shared" si="85"/>
        <v>#N/A</v>
      </c>
      <c r="MH35" s="193" t="e">
        <f t="shared" si="85"/>
        <v>#N/A</v>
      </c>
      <c r="MI35" s="193" t="e">
        <f t="shared" si="85"/>
        <v>#N/A</v>
      </c>
      <c r="MJ35" s="193" t="e">
        <f t="shared" si="85"/>
        <v>#N/A</v>
      </c>
      <c r="MK35" s="193" t="e">
        <f t="shared" si="60"/>
        <v>#N/A</v>
      </c>
      <c r="ML35" s="193" t="e">
        <f t="shared" si="60"/>
        <v>#N/A</v>
      </c>
      <c r="MM35" s="193" t="e">
        <f t="shared" si="60"/>
        <v>#N/A</v>
      </c>
      <c r="MN35" s="193" t="e">
        <f t="shared" si="60"/>
        <v>#N/A</v>
      </c>
      <c r="MO35" s="193" t="e">
        <f t="shared" si="60"/>
        <v>#N/A</v>
      </c>
      <c r="MP35" s="193" t="e">
        <f t="shared" si="60"/>
        <v>#N/A</v>
      </c>
      <c r="MQ35" s="193" t="e">
        <f t="shared" si="60"/>
        <v>#N/A</v>
      </c>
      <c r="MR35" s="193" t="e">
        <f t="shared" si="60"/>
        <v>#N/A</v>
      </c>
      <c r="MS35" s="193" t="e">
        <f t="shared" si="60"/>
        <v>#N/A</v>
      </c>
      <c r="MT35" s="193" t="e">
        <f t="shared" si="60"/>
        <v>#N/A</v>
      </c>
      <c r="MU35" s="193" t="e">
        <f t="shared" si="60"/>
        <v>#N/A</v>
      </c>
      <c r="MV35" s="193" t="e">
        <f t="shared" si="60"/>
        <v>#N/A</v>
      </c>
      <c r="MW35" s="193" t="e">
        <f t="shared" si="60"/>
        <v>#N/A</v>
      </c>
      <c r="MX35" s="193" t="e">
        <f t="shared" si="60"/>
        <v>#N/A</v>
      </c>
      <c r="MY35" s="193" t="e">
        <f t="shared" si="60"/>
        <v>#N/A</v>
      </c>
      <c r="MZ35" s="193" t="e">
        <f t="shared" si="25"/>
        <v>#N/A</v>
      </c>
      <c r="NA35" s="193" t="e">
        <f t="shared" si="83"/>
        <v>#N/A</v>
      </c>
      <c r="NB35" s="193" t="e">
        <f t="shared" si="83"/>
        <v>#N/A</v>
      </c>
      <c r="NC35" s="193" t="e">
        <f t="shared" si="83"/>
        <v>#N/A</v>
      </c>
      <c r="ND35" s="193" t="e">
        <f t="shared" si="93"/>
        <v>#N/A</v>
      </c>
      <c r="NE35" s="193" t="e">
        <f t="shared" si="93"/>
        <v>#N/A</v>
      </c>
      <c r="NF35" s="193" t="e">
        <f t="shared" si="93"/>
        <v>#N/A</v>
      </c>
      <c r="NG35" s="193" t="e">
        <f t="shared" si="93"/>
        <v>#N/A</v>
      </c>
      <c r="NH35" s="193" t="e">
        <f t="shared" si="93"/>
        <v>#N/A</v>
      </c>
      <c r="NI35" s="193" t="e">
        <f t="shared" si="93"/>
        <v>#N/A</v>
      </c>
      <c r="NJ35" s="193" t="e">
        <f t="shared" si="93"/>
        <v>#N/A</v>
      </c>
      <c r="NK35" s="193" t="e">
        <f t="shared" si="93"/>
        <v>#N/A</v>
      </c>
      <c r="NL35" s="193" t="e">
        <f t="shared" si="93"/>
        <v>#N/A</v>
      </c>
      <c r="NM35" s="193" t="e">
        <f t="shared" si="93"/>
        <v>#N/A</v>
      </c>
      <c r="NN35" s="193" t="e">
        <f t="shared" si="93"/>
        <v>#N/A</v>
      </c>
      <c r="NO35" s="193" t="e">
        <f t="shared" si="93"/>
        <v>#N/A</v>
      </c>
      <c r="NP35" s="193" t="e">
        <f t="shared" si="93"/>
        <v>#N/A</v>
      </c>
      <c r="NQ35" s="193" t="e">
        <f t="shared" si="93"/>
        <v>#N/A</v>
      </c>
      <c r="NR35" s="193" t="e">
        <f t="shared" si="93"/>
        <v>#N/A</v>
      </c>
      <c r="NS35" s="193" t="e">
        <f t="shared" si="89"/>
        <v>#N/A</v>
      </c>
      <c r="NT35" s="193" t="e">
        <f t="shared" si="89"/>
        <v>#N/A</v>
      </c>
      <c r="NU35" s="193" t="e">
        <f t="shared" si="89"/>
        <v>#N/A</v>
      </c>
      <c r="NV35" s="193" t="e">
        <f t="shared" si="89"/>
        <v>#N/A</v>
      </c>
      <c r="NW35" s="193" t="e">
        <f t="shared" si="89"/>
        <v>#N/A</v>
      </c>
      <c r="NX35" s="193" t="e">
        <f t="shared" si="89"/>
        <v>#N/A</v>
      </c>
      <c r="NY35" s="193" t="e">
        <f t="shared" si="89"/>
        <v>#N/A</v>
      </c>
      <c r="NZ35" s="193" t="e">
        <f t="shared" si="89"/>
        <v>#N/A</v>
      </c>
      <c r="OA35" s="193" t="e">
        <f t="shared" si="89"/>
        <v>#N/A</v>
      </c>
      <c r="OB35" s="193" t="e">
        <f t="shared" si="89"/>
        <v>#N/A</v>
      </c>
      <c r="OC35" s="193" t="e">
        <f t="shared" si="89"/>
        <v>#N/A</v>
      </c>
      <c r="OD35" s="193" t="e">
        <f t="shared" si="89"/>
        <v>#N/A</v>
      </c>
      <c r="OE35" s="193" t="e">
        <f t="shared" si="89"/>
        <v>#N/A</v>
      </c>
      <c r="OF35" s="193" t="e">
        <f t="shared" si="89"/>
        <v>#N/A</v>
      </c>
      <c r="OG35" s="193" t="e">
        <f t="shared" si="89"/>
        <v>#N/A</v>
      </c>
      <c r="OH35" s="193" t="e">
        <f t="shared" si="86"/>
        <v>#N/A</v>
      </c>
      <c r="OI35" s="193" t="e">
        <f t="shared" si="86"/>
        <v>#N/A</v>
      </c>
      <c r="OJ35" s="193" t="e">
        <f t="shared" si="86"/>
        <v>#N/A</v>
      </c>
      <c r="OK35" s="193" t="e">
        <f t="shared" si="86"/>
        <v>#N/A</v>
      </c>
      <c r="OL35" s="193" t="e">
        <f t="shared" si="86"/>
        <v>#N/A</v>
      </c>
      <c r="OM35" s="193" t="e">
        <f t="shared" si="86"/>
        <v>#N/A</v>
      </c>
      <c r="ON35" s="193" t="e">
        <f t="shared" si="86"/>
        <v>#N/A</v>
      </c>
      <c r="OO35" s="193" t="e">
        <f t="shared" si="86"/>
        <v>#N/A</v>
      </c>
      <c r="OP35" s="193" t="e">
        <f t="shared" si="86"/>
        <v>#N/A</v>
      </c>
      <c r="OQ35" s="193" t="e">
        <f t="shared" si="86"/>
        <v>#N/A</v>
      </c>
      <c r="OR35" s="193" t="e">
        <f t="shared" si="86"/>
        <v>#N/A</v>
      </c>
      <c r="OS35" s="193" t="e">
        <f t="shared" si="86"/>
        <v>#N/A</v>
      </c>
      <c r="OT35" s="193" t="e">
        <f t="shared" si="86"/>
        <v>#N/A</v>
      </c>
      <c r="OU35" s="193" t="e">
        <f t="shared" si="86"/>
        <v>#N/A</v>
      </c>
      <c r="OV35" s="193" t="e">
        <f t="shared" si="86"/>
        <v>#N/A</v>
      </c>
      <c r="OW35" s="193" t="e">
        <f t="shared" si="61"/>
        <v>#N/A</v>
      </c>
      <c r="OX35" s="193" t="e">
        <f t="shared" si="61"/>
        <v>#N/A</v>
      </c>
      <c r="OY35" s="193" t="e">
        <f t="shared" si="61"/>
        <v>#N/A</v>
      </c>
      <c r="OZ35" s="193" t="e">
        <f t="shared" si="61"/>
        <v>#N/A</v>
      </c>
      <c r="PA35" s="193" t="e">
        <f t="shared" si="61"/>
        <v>#N/A</v>
      </c>
      <c r="PB35" s="193" t="e">
        <f t="shared" si="61"/>
        <v>#N/A</v>
      </c>
      <c r="PC35" s="193" t="e">
        <f t="shared" si="61"/>
        <v>#N/A</v>
      </c>
      <c r="PD35" s="193" t="e">
        <f t="shared" si="61"/>
        <v>#N/A</v>
      </c>
      <c r="PE35" s="193" t="e">
        <f t="shared" si="61"/>
        <v>#N/A</v>
      </c>
      <c r="PF35" s="193" t="e">
        <f t="shared" si="61"/>
        <v>#N/A</v>
      </c>
      <c r="PG35" s="193" t="e">
        <f t="shared" si="61"/>
        <v>#N/A</v>
      </c>
      <c r="PH35" s="193" t="e">
        <f t="shared" si="61"/>
        <v>#N/A</v>
      </c>
      <c r="PI35" s="193" t="e">
        <f t="shared" si="61"/>
        <v>#N/A</v>
      </c>
      <c r="PJ35" s="193" t="e">
        <f t="shared" si="61"/>
        <v>#N/A</v>
      </c>
      <c r="PK35" s="193" t="e">
        <f t="shared" si="61"/>
        <v>#N/A</v>
      </c>
      <c r="PL35" s="193" t="e">
        <f t="shared" si="26"/>
        <v>#N/A</v>
      </c>
      <c r="PM35" s="193" t="e">
        <f t="shared" si="57"/>
        <v>#N/A</v>
      </c>
      <c r="PN35" s="193" t="e">
        <f t="shared" si="57"/>
        <v>#N/A</v>
      </c>
      <c r="PO35" s="193" t="e">
        <f t="shared" si="57"/>
        <v>#N/A</v>
      </c>
      <c r="PP35" s="193" t="e">
        <f t="shared" si="57"/>
        <v>#N/A</v>
      </c>
      <c r="PQ35" s="193" t="e">
        <f t="shared" si="57"/>
        <v>#N/A</v>
      </c>
      <c r="PR35" s="193" t="e">
        <f t="shared" si="57"/>
        <v>#N/A</v>
      </c>
      <c r="PS35" s="193" t="e">
        <f t="shared" si="57"/>
        <v>#N/A</v>
      </c>
      <c r="PT35" s="193" t="e">
        <f t="shared" si="57"/>
        <v>#N/A</v>
      </c>
    </row>
    <row r="36" spans="1:436" hidden="1" x14ac:dyDescent="0.45">
      <c r="A36" s="20">
        <v>33</v>
      </c>
      <c r="B36" s="115"/>
      <c r="C36" s="115"/>
      <c r="D36" s="115"/>
      <c r="E36" s="110" t="str">
        <f t="shared" si="15"/>
        <v/>
      </c>
      <c r="F36" s="21" t="str">
        <f t="shared" si="16"/>
        <v/>
      </c>
      <c r="G36" s="22" t="str">
        <f t="shared" si="17"/>
        <v/>
      </c>
      <c r="H36" s="23" t="str">
        <f>IF(F36="","",IF(OR($F36&lt;Skew!$B$3,$F36=Skew!$B$3),IF($F36&gt;Skew!$C$3,Skew!$A$3,IF($F36&gt;Skew!$C$4,Skew!$A$4,IF($F36&gt;Skew!$C$5,Skew!$A$5,IF($F36&gt;Skew!$C$6,Skew!$A$6,IF($F36&gt;Skew!$C$7,Skew!$A$7,IF($F36&gt;Skew!$C$8,Skew!$A$8,IF($F36&gt;Skew!$C$9,Skew!$A$9,IF($F36&gt;Skew!$C$10,Skew!$A$10,IF($F36&gt;Skew!$C$11,Skew!$A$11,IF($F36&gt;Skew!$C$12,Skew!$A$12,IF($F36&gt;Skew!$C$13,Skew!$A$13,IF($F36&gt;Skew!$C$14,Skew!$A$14,IF($F36&gt;Skew!$C$15,Skew!$A$15,IF($F36&gt;Skew!$C$16,Skew!$A$16,Skew!$A$17)
)))))))))))))))</f>
        <v/>
      </c>
      <c r="I36" s="22" t="str">
        <f>IF(F36="","",MATCH(H36,Skew!$A$3:$A$17,0))</f>
        <v/>
      </c>
      <c r="J36" s="22" t="str">
        <f t="shared" si="0"/>
        <v/>
      </c>
      <c r="K36" s="24"/>
      <c r="L36" s="22" t="str">
        <f>IF(OR(F36="",K36=""),"",MATCH(K36,Confidence!$A$3:$A$12,0))</f>
        <v/>
      </c>
      <c r="M36" s="25" t="str">
        <f t="shared" si="1"/>
        <v/>
      </c>
      <c r="N36" s="25" t="str">
        <f t="shared" si="2"/>
        <v/>
      </c>
      <c r="O36" s="22"/>
      <c r="P36" s="102" t="str">
        <f t="shared" si="3"/>
        <v/>
      </c>
      <c r="Q36" s="102" t="str">
        <f t="shared" si="4"/>
        <v/>
      </c>
      <c r="R36" s="37" t="str">
        <f t="shared" si="5"/>
        <v/>
      </c>
      <c r="S36" s="115"/>
      <c r="T36" s="204" t="str">
        <f>IF(AND(B36&gt;0,C36&gt;0,D36&gt;0,M36&gt;0,N36&gt;0,S36&gt;0,NOT(K36="")),ABS(VLOOKUP($S$1,VLookups!$A$30:$B$31,2,FALSE)-_xlfn.BETA.DIST(S36,IF(G36="L",N36,M36),IF(G36="L",M36,N36),TRUE,B36,D36)),"")</f>
        <v/>
      </c>
      <c r="U36" s="112" t="str">
        <f>IF(OR($M36="",$N36=""),"",_xlfn.BETA.INV(ABS(VLOOKUP($S$1,VLookups!$A$30:$B$31,2,FALSE)-U$3),IF($G36="L",$N36,$M36),IF($G36="L",$M36,$N36),$B36,$D36))</f>
        <v/>
      </c>
      <c r="V36" s="113" t="str">
        <f>IF(OR($M36="",$N36=""),"",_xlfn.BETA.INV(ABS(VLOOKUP($S$1,VLookups!$A$30:$B$31,2,FALSE)-V$3),IF($G36="L",$N36,$M36),IF($G36="L",$M36,$N36),$B36,$D36))</f>
        <v/>
      </c>
      <c r="W36" s="112" t="str">
        <f>IF(OR($M36="",$N36=""),"",_xlfn.BETA.INV(ABS(VLOOKUP($S$1,VLookups!$A$30:$B$31,2,FALSE)-W$3),IF($G36="L",$N36,$M36),IF($G36="L",$M36,$N36),$B36,$D36))</f>
        <v/>
      </c>
      <c r="X36" s="113" t="str">
        <f>IF(OR($M36="",$N36=""),"",_xlfn.BETA.INV(ABS(VLOOKUP($S$1,VLookups!$A$30:$B$31,2,FALSE)-X$3),IF($G36="L",$N36,$M36),IF($G36="L",$M36,$N36),$B36,$D36))</f>
        <v/>
      </c>
      <c r="Y36" s="112" t="str">
        <f>IF(OR($M36="",$N36=""),"",_xlfn.BETA.INV(ABS(VLOOKUP($S$1,VLookups!$A$30:$B$31,2,FALSE)-Y$3),IF($G36="L",$N36,$M36),IF($G36="L",$M36,$N36),$B36,$D36))</f>
        <v/>
      </c>
      <c r="Z36" s="113" t="str">
        <f>IF(OR($M36="",$N36=""),"",_xlfn.BETA.INV(ABS(VLOOKUP($S$1,VLookups!$A$30:$B$31,2,FALSE)-Z$3),IF($G36="L",$N36,$M36),IF($G36="L",$M36,$N36),$B36,$D36))</f>
        <v/>
      </c>
      <c r="AA36" s="112" t="str">
        <f>IF(OR($M36="",$N36=""),"",_xlfn.BETA.INV(ABS(VLOOKUP($S$1,VLookups!$A$30:$B$31,2,FALSE)-AA$3),IF($G36="L",$N36,$M36),IF($G36="L",$M36,$N36),$B36,$D36))</f>
        <v/>
      </c>
      <c r="AB36" s="113" t="str">
        <f>IF(OR($M36="",$N36=""),"",_xlfn.BETA.INV(ABS(VLOOKUP($S$1,VLookups!$A$30:$B$31,2,FALSE)-AB$3),IF($G36="L",$N36,$M36),IF($G36="L",$M36,$N36),$B36,$D36))</f>
        <v/>
      </c>
      <c r="AC36" s="112" t="str">
        <f>IF(OR($M36="",$N36=""),"",_xlfn.BETA.INV(ABS(VLOOKUP($S$1,VLookups!$A$30:$B$31,2,FALSE)-AC$3),IF($G36="L",$N36,$M36),IF($G36="L",$M36,$N36),$B36,$D36))</f>
        <v/>
      </c>
      <c r="AD36" s="113" t="str">
        <f>IF(OR($M36="",$N36=""),"",_xlfn.BETA.INV(ABS(VLOOKUP($S$1,VLookups!$A$30:$B$31,2,FALSE)-AD$3),IF($G36="L",$N36,$M36),IF($G36="L",$M36,$N36),$B36,$D36))</f>
        <v/>
      </c>
      <c r="AE36" s="112" t="str">
        <f>IF(OR($M36="",$N36=""),"",_xlfn.BETA.INV(ABS(VLOOKUP($S$1,VLookups!$A$30:$B$31,2,FALSE)-AE$3),IF($G36="L",$N36,$M36),IF($G36="L",$M36,$N36),$B36,$D36))</f>
        <v/>
      </c>
      <c r="AF36" s="113" t="str">
        <f>IF(OR($M36="",$N36=""),"",_xlfn.BETA.INV(ABS(VLOOKUP($S$1,VLookups!$A$30:$B$31,2,FALSE)-AF$3),IF($G36="L",$N36,$M36),IF($G36="L",$M36,$N36),$B36,$D36))</f>
        <v/>
      </c>
      <c r="AG36" s="15"/>
      <c r="AH36" s="194" t="str">
        <f t="shared" si="18"/>
        <v/>
      </c>
      <c r="AI36" s="192" t="str">
        <f t="shared" si="19"/>
        <v/>
      </c>
      <c r="AJ36" s="177" t="str">
        <f t="shared" si="90"/>
        <v/>
      </c>
      <c r="AK36" s="177" t="str">
        <f t="shared" si="71"/>
        <v/>
      </c>
      <c r="AL36" s="177" t="str">
        <f t="shared" si="71"/>
        <v/>
      </c>
      <c r="AM36" s="177" t="str">
        <f t="shared" si="71"/>
        <v/>
      </c>
      <c r="AN36" s="177" t="str">
        <f t="shared" si="71"/>
        <v/>
      </c>
      <c r="AO36" s="177" t="str">
        <f t="shared" si="71"/>
        <v/>
      </c>
      <c r="AP36" s="177" t="str">
        <f t="shared" si="71"/>
        <v/>
      </c>
      <c r="AQ36" s="177" t="str">
        <f t="shared" si="71"/>
        <v/>
      </c>
      <c r="AR36" s="177" t="str">
        <f t="shared" si="71"/>
        <v/>
      </c>
      <c r="AS36" s="177" t="str">
        <f t="shared" si="71"/>
        <v/>
      </c>
      <c r="AT36" s="177" t="str">
        <f t="shared" si="71"/>
        <v/>
      </c>
      <c r="AU36" s="177" t="str">
        <f t="shared" si="71"/>
        <v/>
      </c>
      <c r="AV36" s="177" t="str">
        <f t="shared" si="71"/>
        <v/>
      </c>
      <c r="AW36" s="177" t="str">
        <f t="shared" si="71"/>
        <v/>
      </c>
      <c r="AX36" s="177" t="str">
        <f t="shared" si="71"/>
        <v/>
      </c>
      <c r="AY36" s="177" t="str">
        <f t="shared" si="71"/>
        <v/>
      </c>
      <c r="AZ36" s="177" t="str">
        <f t="shared" si="71"/>
        <v/>
      </c>
      <c r="BA36" s="177" t="str">
        <f t="shared" si="65"/>
        <v/>
      </c>
      <c r="BB36" s="177" t="str">
        <f t="shared" si="65"/>
        <v/>
      </c>
      <c r="BC36" s="177" t="str">
        <f t="shared" si="65"/>
        <v/>
      </c>
      <c r="BD36" s="177" t="str">
        <f t="shared" si="65"/>
        <v/>
      </c>
      <c r="BE36" s="177" t="str">
        <f t="shared" si="65"/>
        <v/>
      </c>
      <c r="BF36" s="177" t="str">
        <f t="shared" si="65"/>
        <v/>
      </c>
      <c r="BG36" s="177" t="str">
        <f t="shared" si="65"/>
        <v/>
      </c>
      <c r="BH36" s="177" t="str">
        <f t="shared" si="65"/>
        <v/>
      </c>
      <c r="BI36" s="177" t="str">
        <f t="shared" si="65"/>
        <v/>
      </c>
      <c r="BJ36" s="177" t="str">
        <f t="shared" si="65"/>
        <v/>
      </c>
      <c r="BK36" s="177" t="str">
        <f t="shared" si="65"/>
        <v/>
      </c>
      <c r="BL36" s="177" t="str">
        <f t="shared" si="65"/>
        <v/>
      </c>
      <c r="BM36" s="177" t="str">
        <f t="shared" si="65"/>
        <v/>
      </c>
      <c r="BN36" s="177" t="str">
        <f t="shared" si="65"/>
        <v/>
      </c>
      <c r="BO36" s="177" t="str">
        <f t="shared" si="65"/>
        <v/>
      </c>
      <c r="BP36" s="177" t="str">
        <f t="shared" si="72"/>
        <v/>
      </c>
      <c r="BQ36" s="177" t="str">
        <f t="shared" si="72"/>
        <v/>
      </c>
      <c r="BR36" s="177" t="str">
        <f t="shared" si="72"/>
        <v/>
      </c>
      <c r="BS36" s="177" t="str">
        <f t="shared" si="72"/>
        <v/>
      </c>
      <c r="BT36" s="177" t="str">
        <f t="shared" si="72"/>
        <v/>
      </c>
      <c r="BU36" s="177" t="str">
        <f t="shared" si="72"/>
        <v/>
      </c>
      <c r="BV36" s="177" t="str">
        <f t="shared" si="72"/>
        <v/>
      </c>
      <c r="BW36" s="177" t="str">
        <f t="shared" si="72"/>
        <v/>
      </c>
      <c r="BX36" s="177" t="str">
        <f t="shared" si="72"/>
        <v/>
      </c>
      <c r="BY36" s="177" t="str">
        <f t="shared" si="72"/>
        <v/>
      </c>
      <c r="BZ36" s="177" t="str">
        <f t="shared" si="72"/>
        <v/>
      </c>
      <c r="CA36" s="177" t="str">
        <f t="shared" si="72"/>
        <v/>
      </c>
      <c r="CB36" s="177" t="str">
        <f t="shared" si="72"/>
        <v/>
      </c>
      <c r="CC36" s="177" t="str">
        <f t="shared" si="72"/>
        <v/>
      </c>
      <c r="CD36" s="177" t="str">
        <f t="shared" si="72"/>
        <v/>
      </c>
      <c r="CE36" s="177" t="str">
        <f t="shared" si="72"/>
        <v/>
      </c>
      <c r="CF36" s="177" t="str">
        <f t="shared" si="66"/>
        <v/>
      </c>
      <c r="CG36" s="177" t="str">
        <f t="shared" si="66"/>
        <v/>
      </c>
      <c r="CH36" s="177" t="str">
        <f t="shared" si="66"/>
        <v/>
      </c>
      <c r="CI36" s="177" t="str">
        <f t="shared" si="66"/>
        <v/>
      </c>
      <c r="CJ36" s="177" t="str">
        <f t="shared" si="66"/>
        <v/>
      </c>
      <c r="CK36" s="177" t="str">
        <f t="shared" si="66"/>
        <v/>
      </c>
      <c r="CL36" s="177" t="str">
        <f t="shared" si="66"/>
        <v/>
      </c>
      <c r="CM36" s="177" t="str">
        <f t="shared" si="66"/>
        <v/>
      </c>
      <c r="CN36" s="177" t="str">
        <f t="shared" si="66"/>
        <v/>
      </c>
      <c r="CO36" s="177" t="str">
        <f t="shared" si="66"/>
        <v/>
      </c>
      <c r="CP36" s="177" t="str">
        <f t="shared" si="66"/>
        <v/>
      </c>
      <c r="CQ36" s="177" t="str">
        <f t="shared" si="66"/>
        <v/>
      </c>
      <c r="CR36" s="177" t="str">
        <f t="shared" si="66"/>
        <v/>
      </c>
      <c r="CS36" s="177" t="str">
        <f t="shared" si="66"/>
        <v/>
      </c>
      <c r="CT36" s="177" t="str">
        <f t="shared" si="66"/>
        <v/>
      </c>
      <c r="CU36" s="177" t="str">
        <f t="shared" si="66"/>
        <v/>
      </c>
      <c r="CV36" s="177" t="str">
        <f t="shared" si="73"/>
        <v/>
      </c>
      <c r="CW36" s="177" t="str">
        <f t="shared" si="73"/>
        <v/>
      </c>
      <c r="CX36" s="177" t="str">
        <f t="shared" si="73"/>
        <v/>
      </c>
      <c r="CY36" s="177" t="str">
        <f t="shared" si="73"/>
        <v/>
      </c>
      <c r="CZ36" s="177" t="str">
        <f t="shared" si="73"/>
        <v/>
      </c>
      <c r="DA36" s="177" t="str">
        <f t="shared" si="73"/>
        <v/>
      </c>
      <c r="DB36" s="177" t="str">
        <f t="shared" si="73"/>
        <v/>
      </c>
      <c r="DC36" s="177" t="str">
        <f t="shared" si="73"/>
        <v/>
      </c>
      <c r="DD36" s="177" t="str">
        <f t="shared" si="73"/>
        <v/>
      </c>
      <c r="DE36" s="177" t="str">
        <f t="shared" si="73"/>
        <v/>
      </c>
      <c r="DF36" s="177" t="str">
        <f t="shared" si="73"/>
        <v/>
      </c>
      <c r="DG36" s="177" t="str">
        <f t="shared" si="73"/>
        <v/>
      </c>
      <c r="DH36" s="177" t="str">
        <f t="shared" si="73"/>
        <v/>
      </c>
      <c r="DI36" s="177" t="str">
        <f t="shared" si="73"/>
        <v/>
      </c>
      <c r="DJ36" s="177" t="str">
        <f t="shared" si="73"/>
        <v/>
      </c>
      <c r="DK36" s="177" t="str">
        <f t="shared" si="73"/>
        <v/>
      </c>
      <c r="DL36" s="177" t="str">
        <f t="shared" si="67"/>
        <v/>
      </c>
      <c r="DM36" s="177" t="str">
        <f t="shared" si="79"/>
        <v/>
      </c>
      <c r="DN36" s="177" t="str">
        <f t="shared" si="79"/>
        <v/>
      </c>
      <c r="DO36" s="177" t="str">
        <f t="shared" si="79"/>
        <v/>
      </c>
      <c r="DP36" s="177" t="str">
        <f t="shared" si="79"/>
        <v/>
      </c>
      <c r="DQ36" s="177" t="str">
        <f t="shared" si="79"/>
        <v/>
      </c>
      <c r="DR36" s="177" t="str">
        <f t="shared" si="79"/>
        <v/>
      </c>
      <c r="DS36" s="177" t="str">
        <f t="shared" si="79"/>
        <v/>
      </c>
      <c r="DT36" s="177" t="str">
        <f t="shared" si="79"/>
        <v/>
      </c>
      <c r="DU36" s="177" t="str">
        <f t="shared" si="79"/>
        <v/>
      </c>
      <c r="DV36" s="177" t="str">
        <f t="shared" si="79"/>
        <v/>
      </c>
      <c r="DW36" s="177" t="str">
        <f t="shared" si="79"/>
        <v/>
      </c>
      <c r="DX36" s="177" t="str">
        <f t="shared" si="79"/>
        <v/>
      </c>
      <c r="DY36" s="177" t="str">
        <f t="shared" si="79"/>
        <v/>
      </c>
      <c r="DZ36" s="177" t="str">
        <f t="shared" si="79"/>
        <v/>
      </c>
      <c r="EA36" s="177" t="str">
        <f t="shared" si="79"/>
        <v/>
      </c>
      <c r="EB36" s="177" t="str">
        <f t="shared" si="79"/>
        <v/>
      </c>
      <c r="EC36" s="177" t="str">
        <f t="shared" si="74"/>
        <v/>
      </c>
      <c r="ED36" s="177" t="str">
        <f t="shared" si="74"/>
        <v/>
      </c>
      <c r="EE36" s="177" t="str">
        <f t="shared" si="74"/>
        <v/>
      </c>
      <c r="EF36" s="177" t="str">
        <f t="shared" si="74"/>
        <v/>
      </c>
      <c r="EG36" s="177" t="str">
        <f t="shared" si="74"/>
        <v/>
      </c>
      <c r="EH36" s="177" t="str">
        <f t="shared" si="74"/>
        <v/>
      </c>
      <c r="EI36" s="177" t="str">
        <f t="shared" si="74"/>
        <v/>
      </c>
      <c r="EJ36" s="177" t="str">
        <f t="shared" si="74"/>
        <v/>
      </c>
      <c r="EK36" s="177" t="str">
        <f t="shared" si="74"/>
        <v/>
      </c>
      <c r="EL36" s="177" t="str">
        <f t="shared" si="74"/>
        <v/>
      </c>
      <c r="EM36" s="177" t="str">
        <f t="shared" si="74"/>
        <v/>
      </c>
      <c r="EN36" s="177" t="str">
        <f t="shared" si="74"/>
        <v/>
      </c>
      <c r="EO36" s="177" t="str">
        <f t="shared" si="74"/>
        <v/>
      </c>
      <c r="EP36" s="177" t="str">
        <f t="shared" si="74"/>
        <v/>
      </c>
      <c r="EQ36" s="177" t="str">
        <f t="shared" si="74"/>
        <v/>
      </c>
      <c r="ER36" s="177" t="str">
        <f t="shared" si="75"/>
        <v/>
      </c>
      <c r="ES36" s="177" t="str">
        <f t="shared" si="75"/>
        <v/>
      </c>
      <c r="ET36" s="177" t="str">
        <f t="shared" si="75"/>
        <v/>
      </c>
      <c r="EU36" s="177" t="str">
        <f t="shared" si="75"/>
        <v/>
      </c>
      <c r="EV36" s="177" t="str">
        <f t="shared" si="75"/>
        <v/>
      </c>
      <c r="EW36" s="177" t="str">
        <f t="shared" si="75"/>
        <v/>
      </c>
      <c r="EX36" s="177" t="str">
        <f t="shared" si="75"/>
        <v/>
      </c>
      <c r="EY36" s="177" t="str">
        <f t="shared" si="75"/>
        <v/>
      </c>
      <c r="EZ36" s="177" t="str">
        <f t="shared" si="75"/>
        <v/>
      </c>
      <c r="FA36" s="177" t="str">
        <f t="shared" si="75"/>
        <v/>
      </c>
      <c r="FB36" s="177" t="str">
        <f t="shared" si="75"/>
        <v/>
      </c>
      <c r="FC36" s="177" t="str">
        <f t="shared" si="75"/>
        <v/>
      </c>
      <c r="FD36" s="177" t="str">
        <f t="shared" si="75"/>
        <v/>
      </c>
      <c r="FE36" s="177" t="str">
        <f t="shared" si="75"/>
        <v/>
      </c>
      <c r="FF36" s="177" t="str">
        <f t="shared" si="75"/>
        <v/>
      </c>
      <c r="FG36" s="177" t="str">
        <f t="shared" si="75"/>
        <v/>
      </c>
      <c r="FH36" s="177" t="str">
        <f t="shared" si="68"/>
        <v/>
      </c>
      <c r="FI36" s="177" t="str">
        <f t="shared" si="68"/>
        <v/>
      </c>
      <c r="FJ36" s="177" t="str">
        <f t="shared" si="68"/>
        <v/>
      </c>
      <c r="FK36" s="177" t="str">
        <f t="shared" si="68"/>
        <v/>
      </c>
      <c r="FL36" s="177" t="str">
        <f t="shared" si="68"/>
        <v/>
      </c>
      <c r="FM36" s="177" t="str">
        <f t="shared" si="68"/>
        <v/>
      </c>
      <c r="FN36" s="177" t="str">
        <f t="shared" si="68"/>
        <v/>
      </c>
      <c r="FO36" s="177" t="str">
        <f t="shared" si="68"/>
        <v/>
      </c>
      <c r="FP36" s="177" t="str">
        <f t="shared" si="68"/>
        <v/>
      </c>
      <c r="FQ36" s="177" t="str">
        <f t="shared" si="68"/>
        <v/>
      </c>
      <c r="FR36" s="177" t="str">
        <f t="shared" si="68"/>
        <v/>
      </c>
      <c r="FS36" s="177" t="str">
        <f t="shared" si="68"/>
        <v/>
      </c>
      <c r="FT36" s="177" t="str">
        <f t="shared" si="68"/>
        <v/>
      </c>
      <c r="FU36" s="177" t="str">
        <f t="shared" si="76"/>
        <v/>
      </c>
      <c r="FV36" s="177" t="str">
        <f t="shared" si="76"/>
        <v/>
      </c>
      <c r="FW36" s="177" t="str">
        <f t="shared" si="76"/>
        <v/>
      </c>
      <c r="FX36" s="177" t="str">
        <f t="shared" si="76"/>
        <v/>
      </c>
      <c r="FY36" s="177" t="str">
        <f t="shared" si="76"/>
        <v/>
      </c>
      <c r="FZ36" s="177" t="str">
        <f t="shared" si="76"/>
        <v/>
      </c>
      <c r="GA36" s="177" t="str">
        <f t="shared" si="76"/>
        <v/>
      </c>
      <c r="GB36" s="177" t="str">
        <f t="shared" si="76"/>
        <v/>
      </c>
      <c r="GC36" s="177" t="str">
        <f t="shared" si="76"/>
        <v/>
      </c>
      <c r="GD36" s="177" t="str">
        <f t="shared" si="76"/>
        <v/>
      </c>
      <c r="GE36" s="177" t="str">
        <f t="shared" si="76"/>
        <v/>
      </c>
      <c r="GF36" s="177" t="str">
        <f t="shared" si="76"/>
        <v/>
      </c>
      <c r="GG36" s="177" t="str">
        <f t="shared" si="76"/>
        <v/>
      </c>
      <c r="GH36" s="177" t="str">
        <f t="shared" si="76"/>
        <v/>
      </c>
      <c r="GI36" s="177" t="str">
        <f t="shared" si="76"/>
        <v/>
      </c>
      <c r="GJ36" s="177" t="str">
        <f t="shared" si="76"/>
        <v/>
      </c>
      <c r="GK36" s="177" t="str">
        <f t="shared" si="69"/>
        <v/>
      </c>
      <c r="GL36" s="177" t="str">
        <f t="shared" si="69"/>
        <v/>
      </c>
      <c r="GM36" s="177" t="str">
        <f t="shared" si="69"/>
        <v/>
      </c>
      <c r="GN36" s="177" t="str">
        <f t="shared" si="69"/>
        <v/>
      </c>
      <c r="GO36" s="177" t="str">
        <f t="shared" si="69"/>
        <v/>
      </c>
      <c r="GP36" s="177" t="str">
        <f t="shared" si="69"/>
        <v/>
      </c>
      <c r="GQ36" s="177" t="str">
        <f t="shared" si="69"/>
        <v/>
      </c>
      <c r="GR36" s="177" t="str">
        <f t="shared" si="69"/>
        <v/>
      </c>
      <c r="GS36" s="177" t="str">
        <f t="shared" si="69"/>
        <v/>
      </c>
      <c r="GT36" s="177" t="str">
        <f t="shared" si="69"/>
        <v/>
      </c>
      <c r="GU36" s="177" t="str">
        <f t="shared" si="69"/>
        <v/>
      </c>
      <c r="GV36" s="177" t="str">
        <f t="shared" si="69"/>
        <v/>
      </c>
      <c r="GW36" s="177" t="str">
        <f t="shared" si="69"/>
        <v/>
      </c>
      <c r="GX36" s="177" t="str">
        <f t="shared" si="69"/>
        <v/>
      </c>
      <c r="GY36" s="177" t="str">
        <f t="shared" si="69"/>
        <v/>
      </c>
      <c r="GZ36" s="177" t="str">
        <f t="shared" si="69"/>
        <v/>
      </c>
      <c r="HA36" s="177" t="str">
        <f t="shared" si="77"/>
        <v/>
      </c>
      <c r="HB36" s="177" t="str">
        <f t="shared" si="77"/>
        <v/>
      </c>
      <c r="HC36" s="177" t="str">
        <f t="shared" si="77"/>
        <v/>
      </c>
      <c r="HD36" s="177" t="str">
        <f t="shared" si="77"/>
        <v/>
      </c>
      <c r="HE36" s="177" t="str">
        <f t="shared" si="77"/>
        <v/>
      </c>
      <c r="HF36" s="177" t="str">
        <f t="shared" si="77"/>
        <v/>
      </c>
      <c r="HG36" s="177" t="str">
        <f t="shared" si="77"/>
        <v/>
      </c>
      <c r="HH36" s="177" t="str">
        <f t="shared" si="77"/>
        <v/>
      </c>
      <c r="HI36" s="177" t="str">
        <f t="shared" si="77"/>
        <v/>
      </c>
      <c r="HJ36" s="177" t="str">
        <f t="shared" si="77"/>
        <v/>
      </c>
      <c r="HK36" s="177" t="str">
        <f t="shared" si="77"/>
        <v/>
      </c>
      <c r="HL36" s="177" t="str">
        <f t="shared" si="77"/>
        <v/>
      </c>
      <c r="HM36" s="177" t="str">
        <f t="shared" si="77"/>
        <v/>
      </c>
      <c r="HN36" s="177" t="str">
        <f t="shared" si="77"/>
        <v/>
      </c>
      <c r="HO36" s="177" t="str">
        <f t="shared" si="77"/>
        <v/>
      </c>
      <c r="HP36" s="177" t="str">
        <f t="shared" si="77"/>
        <v/>
      </c>
      <c r="HQ36" s="177" t="str">
        <f t="shared" si="70"/>
        <v/>
      </c>
      <c r="HR36" s="177" t="str">
        <f t="shared" si="70"/>
        <v/>
      </c>
      <c r="HS36" s="177" t="str">
        <f t="shared" si="70"/>
        <v/>
      </c>
      <c r="HT36" s="177" t="str">
        <f t="shared" si="70"/>
        <v/>
      </c>
      <c r="HU36" s="177" t="str">
        <f t="shared" si="70"/>
        <v/>
      </c>
      <c r="HV36" s="177" t="str">
        <f t="shared" si="70"/>
        <v/>
      </c>
      <c r="HW36" s="177" t="str">
        <f t="shared" si="70"/>
        <v/>
      </c>
      <c r="HX36" s="177" t="str">
        <f t="shared" si="70"/>
        <v/>
      </c>
      <c r="HY36" s="177" t="str">
        <f t="shared" si="70"/>
        <v/>
      </c>
      <c r="HZ36" s="177" t="str">
        <f t="shared" si="70"/>
        <v/>
      </c>
      <c r="IA36" s="192" t="str">
        <f t="shared" si="21"/>
        <v/>
      </c>
      <c r="IB36" s="193" t="e">
        <f t="shared" ref="IB36:IB67" si="94">IF(ISNONTEXT($Q36),IF($G36="R",_xlfn.BETA.DIST(AI36,$M36,$N36,FALSE,$B36,$D36),_xlfn.BETA.DIST(AI36,$N36,$M36,FALSE,$B36,$D36)),NA())</f>
        <v>#N/A</v>
      </c>
      <c r="IC36" s="193" t="e">
        <f t="shared" si="81"/>
        <v>#N/A</v>
      </c>
      <c r="ID36" s="193" t="e">
        <f t="shared" si="81"/>
        <v>#N/A</v>
      </c>
      <c r="IE36" s="193" t="e">
        <f t="shared" si="81"/>
        <v>#N/A</v>
      </c>
      <c r="IF36" s="193" t="e">
        <f t="shared" si="91"/>
        <v>#N/A</v>
      </c>
      <c r="IG36" s="193" t="e">
        <f t="shared" si="91"/>
        <v>#N/A</v>
      </c>
      <c r="IH36" s="193" t="e">
        <f t="shared" si="91"/>
        <v>#N/A</v>
      </c>
      <c r="II36" s="193" t="e">
        <f t="shared" si="91"/>
        <v>#N/A</v>
      </c>
      <c r="IJ36" s="193" t="e">
        <f t="shared" si="91"/>
        <v>#N/A</v>
      </c>
      <c r="IK36" s="193" t="e">
        <f t="shared" si="91"/>
        <v>#N/A</v>
      </c>
      <c r="IL36" s="193" t="e">
        <f t="shared" si="91"/>
        <v>#N/A</v>
      </c>
      <c r="IM36" s="193" t="e">
        <f t="shared" si="91"/>
        <v>#N/A</v>
      </c>
      <c r="IN36" s="193" t="e">
        <f t="shared" si="91"/>
        <v>#N/A</v>
      </c>
      <c r="IO36" s="193" t="e">
        <f t="shared" si="91"/>
        <v>#N/A</v>
      </c>
      <c r="IP36" s="193" t="e">
        <f t="shared" si="91"/>
        <v>#N/A</v>
      </c>
      <c r="IQ36" s="193" t="e">
        <f t="shared" si="91"/>
        <v>#N/A</v>
      </c>
      <c r="IR36" s="193" t="e">
        <f t="shared" si="91"/>
        <v>#N/A</v>
      </c>
      <c r="IS36" s="193" t="e">
        <f t="shared" si="91"/>
        <v>#N/A</v>
      </c>
      <c r="IT36" s="193" t="e">
        <f t="shared" si="91"/>
        <v>#N/A</v>
      </c>
      <c r="IU36" s="193" t="e">
        <f t="shared" si="87"/>
        <v>#N/A</v>
      </c>
      <c r="IV36" s="193" t="e">
        <f t="shared" si="87"/>
        <v>#N/A</v>
      </c>
      <c r="IW36" s="193" t="e">
        <f t="shared" si="87"/>
        <v>#N/A</v>
      </c>
      <c r="IX36" s="193" t="e">
        <f t="shared" si="87"/>
        <v>#N/A</v>
      </c>
      <c r="IY36" s="193" t="e">
        <f t="shared" si="87"/>
        <v>#N/A</v>
      </c>
      <c r="IZ36" s="193" t="e">
        <f t="shared" si="87"/>
        <v>#N/A</v>
      </c>
      <c r="JA36" s="193" t="e">
        <f t="shared" si="87"/>
        <v>#N/A</v>
      </c>
      <c r="JB36" s="193" t="e">
        <f t="shared" si="87"/>
        <v>#N/A</v>
      </c>
      <c r="JC36" s="193" t="e">
        <f t="shared" si="87"/>
        <v>#N/A</v>
      </c>
      <c r="JD36" s="193" t="e">
        <f t="shared" si="87"/>
        <v>#N/A</v>
      </c>
      <c r="JE36" s="193" t="e">
        <f t="shared" si="87"/>
        <v>#N/A</v>
      </c>
      <c r="JF36" s="193" t="e">
        <f t="shared" si="87"/>
        <v>#N/A</v>
      </c>
      <c r="JG36" s="193" t="e">
        <f t="shared" si="87"/>
        <v>#N/A</v>
      </c>
      <c r="JH36" s="193" t="e">
        <f t="shared" si="87"/>
        <v>#N/A</v>
      </c>
      <c r="JI36" s="193" t="e">
        <f t="shared" si="87"/>
        <v>#N/A</v>
      </c>
      <c r="JJ36" s="193" t="e">
        <f t="shared" si="84"/>
        <v>#N/A</v>
      </c>
      <c r="JK36" s="193" t="e">
        <f t="shared" si="84"/>
        <v>#N/A</v>
      </c>
      <c r="JL36" s="193" t="e">
        <f t="shared" si="84"/>
        <v>#N/A</v>
      </c>
      <c r="JM36" s="193" t="e">
        <f t="shared" si="84"/>
        <v>#N/A</v>
      </c>
      <c r="JN36" s="193" t="e">
        <f t="shared" si="84"/>
        <v>#N/A</v>
      </c>
      <c r="JO36" s="193" t="e">
        <f t="shared" si="84"/>
        <v>#N/A</v>
      </c>
      <c r="JP36" s="193" t="e">
        <f t="shared" si="84"/>
        <v>#N/A</v>
      </c>
      <c r="JQ36" s="193" t="e">
        <f t="shared" si="84"/>
        <v>#N/A</v>
      </c>
      <c r="JR36" s="193" t="e">
        <f t="shared" si="84"/>
        <v>#N/A</v>
      </c>
      <c r="JS36" s="193" t="e">
        <f t="shared" si="84"/>
        <v>#N/A</v>
      </c>
      <c r="JT36" s="193" t="e">
        <f t="shared" si="84"/>
        <v>#N/A</v>
      </c>
      <c r="JU36" s="193" t="e">
        <f t="shared" si="84"/>
        <v>#N/A</v>
      </c>
      <c r="JV36" s="193" t="e">
        <f t="shared" si="84"/>
        <v>#N/A</v>
      </c>
      <c r="JW36" s="193" t="e">
        <f t="shared" si="84"/>
        <v>#N/A</v>
      </c>
      <c r="JX36" s="193" t="e">
        <f t="shared" si="84"/>
        <v>#N/A</v>
      </c>
      <c r="JY36" s="193" t="e">
        <f t="shared" si="59"/>
        <v>#N/A</v>
      </c>
      <c r="JZ36" s="193" t="e">
        <f t="shared" si="59"/>
        <v>#N/A</v>
      </c>
      <c r="KA36" s="193" t="e">
        <f t="shared" si="59"/>
        <v>#N/A</v>
      </c>
      <c r="KB36" s="193" t="e">
        <f t="shared" si="59"/>
        <v>#N/A</v>
      </c>
      <c r="KC36" s="193" t="e">
        <f t="shared" si="59"/>
        <v>#N/A</v>
      </c>
      <c r="KD36" s="193" t="e">
        <f t="shared" si="59"/>
        <v>#N/A</v>
      </c>
      <c r="KE36" s="193" t="e">
        <f t="shared" si="59"/>
        <v>#N/A</v>
      </c>
      <c r="KF36" s="193" t="e">
        <f t="shared" si="59"/>
        <v>#N/A</v>
      </c>
      <c r="KG36" s="193" t="e">
        <f t="shared" si="59"/>
        <v>#N/A</v>
      </c>
      <c r="KH36" s="193" t="e">
        <f t="shared" si="59"/>
        <v>#N/A</v>
      </c>
      <c r="KI36" s="193" t="e">
        <f t="shared" si="59"/>
        <v>#N/A</v>
      </c>
      <c r="KJ36" s="193" t="e">
        <f t="shared" si="59"/>
        <v>#N/A</v>
      </c>
      <c r="KK36" s="193" t="e">
        <f t="shared" si="59"/>
        <v>#N/A</v>
      </c>
      <c r="KL36" s="193" t="e">
        <f t="shared" si="59"/>
        <v>#N/A</v>
      </c>
      <c r="KM36" s="193" t="e">
        <f t="shared" si="59"/>
        <v>#N/A</v>
      </c>
      <c r="KN36" s="193" t="e">
        <f t="shared" si="24"/>
        <v>#N/A</v>
      </c>
      <c r="KO36" s="193" t="e">
        <f t="shared" si="82"/>
        <v>#N/A</v>
      </c>
      <c r="KP36" s="193" t="e">
        <f t="shared" si="82"/>
        <v>#N/A</v>
      </c>
      <c r="KQ36" s="193" t="e">
        <f t="shared" si="82"/>
        <v>#N/A</v>
      </c>
      <c r="KR36" s="193" t="e">
        <f t="shared" si="92"/>
        <v>#N/A</v>
      </c>
      <c r="KS36" s="193" t="e">
        <f t="shared" si="92"/>
        <v>#N/A</v>
      </c>
      <c r="KT36" s="193" t="e">
        <f t="shared" si="92"/>
        <v>#N/A</v>
      </c>
      <c r="KU36" s="193" t="e">
        <f t="shared" si="92"/>
        <v>#N/A</v>
      </c>
      <c r="KV36" s="193" t="e">
        <f t="shared" si="92"/>
        <v>#N/A</v>
      </c>
      <c r="KW36" s="193" t="e">
        <f t="shared" si="92"/>
        <v>#N/A</v>
      </c>
      <c r="KX36" s="193" t="e">
        <f t="shared" si="92"/>
        <v>#N/A</v>
      </c>
      <c r="KY36" s="193" t="e">
        <f t="shared" si="92"/>
        <v>#N/A</v>
      </c>
      <c r="KZ36" s="193" t="e">
        <f t="shared" si="92"/>
        <v>#N/A</v>
      </c>
      <c r="LA36" s="193" t="e">
        <f t="shared" si="92"/>
        <v>#N/A</v>
      </c>
      <c r="LB36" s="193" t="e">
        <f t="shared" si="92"/>
        <v>#N/A</v>
      </c>
      <c r="LC36" s="193" t="e">
        <f t="shared" si="92"/>
        <v>#N/A</v>
      </c>
      <c r="LD36" s="193" t="e">
        <f t="shared" si="92"/>
        <v>#N/A</v>
      </c>
      <c r="LE36" s="193" t="e">
        <f t="shared" si="92"/>
        <v>#N/A</v>
      </c>
      <c r="LF36" s="193" t="e">
        <f t="shared" si="92"/>
        <v>#N/A</v>
      </c>
      <c r="LG36" s="193" t="e">
        <f t="shared" si="88"/>
        <v>#N/A</v>
      </c>
      <c r="LH36" s="193" t="e">
        <f t="shared" si="88"/>
        <v>#N/A</v>
      </c>
      <c r="LI36" s="193" t="e">
        <f t="shared" si="88"/>
        <v>#N/A</v>
      </c>
      <c r="LJ36" s="193" t="e">
        <f t="shared" si="88"/>
        <v>#N/A</v>
      </c>
      <c r="LK36" s="193" t="e">
        <f t="shared" si="88"/>
        <v>#N/A</v>
      </c>
      <c r="LL36" s="193" t="e">
        <f t="shared" si="88"/>
        <v>#N/A</v>
      </c>
      <c r="LM36" s="193" t="e">
        <f t="shared" si="88"/>
        <v>#N/A</v>
      </c>
      <c r="LN36" s="193" t="e">
        <f t="shared" si="88"/>
        <v>#N/A</v>
      </c>
      <c r="LO36" s="193" t="e">
        <f t="shared" si="88"/>
        <v>#N/A</v>
      </c>
      <c r="LP36" s="193" t="e">
        <f t="shared" si="88"/>
        <v>#N/A</v>
      </c>
      <c r="LQ36" s="193" t="e">
        <f t="shared" si="88"/>
        <v>#N/A</v>
      </c>
      <c r="LR36" s="193" t="e">
        <f t="shared" si="88"/>
        <v>#N/A</v>
      </c>
      <c r="LS36" s="193" t="e">
        <f t="shared" si="88"/>
        <v>#N/A</v>
      </c>
      <c r="LT36" s="193" t="e">
        <f t="shared" si="88"/>
        <v>#N/A</v>
      </c>
      <c r="LU36" s="193" t="e">
        <f t="shared" si="88"/>
        <v>#N/A</v>
      </c>
      <c r="LV36" s="193" t="e">
        <f t="shared" si="85"/>
        <v>#N/A</v>
      </c>
      <c r="LW36" s="193" t="e">
        <f t="shared" si="85"/>
        <v>#N/A</v>
      </c>
      <c r="LX36" s="193" t="e">
        <f t="shared" si="85"/>
        <v>#N/A</v>
      </c>
      <c r="LY36" s="193" t="e">
        <f t="shared" si="85"/>
        <v>#N/A</v>
      </c>
      <c r="LZ36" s="193" t="e">
        <f t="shared" si="85"/>
        <v>#N/A</v>
      </c>
      <c r="MA36" s="193" t="e">
        <f t="shared" si="85"/>
        <v>#N/A</v>
      </c>
      <c r="MB36" s="193" t="e">
        <f t="shared" si="85"/>
        <v>#N/A</v>
      </c>
      <c r="MC36" s="193" t="e">
        <f t="shared" si="85"/>
        <v>#N/A</v>
      </c>
      <c r="MD36" s="193" t="e">
        <f t="shared" si="85"/>
        <v>#N/A</v>
      </c>
      <c r="ME36" s="193" t="e">
        <f t="shared" si="85"/>
        <v>#N/A</v>
      </c>
      <c r="MF36" s="193" t="e">
        <f t="shared" si="85"/>
        <v>#N/A</v>
      </c>
      <c r="MG36" s="193" t="e">
        <f t="shared" si="85"/>
        <v>#N/A</v>
      </c>
      <c r="MH36" s="193" t="e">
        <f t="shared" si="85"/>
        <v>#N/A</v>
      </c>
      <c r="MI36" s="193" t="e">
        <f t="shared" si="85"/>
        <v>#N/A</v>
      </c>
      <c r="MJ36" s="193" t="e">
        <f t="shared" si="85"/>
        <v>#N/A</v>
      </c>
      <c r="MK36" s="193" t="e">
        <f t="shared" si="60"/>
        <v>#N/A</v>
      </c>
      <c r="ML36" s="193" t="e">
        <f t="shared" si="60"/>
        <v>#N/A</v>
      </c>
      <c r="MM36" s="193" t="e">
        <f t="shared" si="60"/>
        <v>#N/A</v>
      </c>
      <c r="MN36" s="193" t="e">
        <f t="shared" si="60"/>
        <v>#N/A</v>
      </c>
      <c r="MO36" s="193" t="e">
        <f t="shared" si="60"/>
        <v>#N/A</v>
      </c>
      <c r="MP36" s="193" t="e">
        <f t="shared" si="60"/>
        <v>#N/A</v>
      </c>
      <c r="MQ36" s="193" t="e">
        <f t="shared" si="60"/>
        <v>#N/A</v>
      </c>
      <c r="MR36" s="193" t="e">
        <f t="shared" si="60"/>
        <v>#N/A</v>
      </c>
      <c r="MS36" s="193" t="e">
        <f t="shared" si="60"/>
        <v>#N/A</v>
      </c>
      <c r="MT36" s="193" t="e">
        <f t="shared" si="60"/>
        <v>#N/A</v>
      </c>
      <c r="MU36" s="193" t="e">
        <f t="shared" si="60"/>
        <v>#N/A</v>
      </c>
      <c r="MV36" s="193" t="e">
        <f t="shared" si="60"/>
        <v>#N/A</v>
      </c>
      <c r="MW36" s="193" t="e">
        <f t="shared" si="60"/>
        <v>#N/A</v>
      </c>
      <c r="MX36" s="193" t="e">
        <f t="shared" si="60"/>
        <v>#N/A</v>
      </c>
      <c r="MY36" s="193" t="e">
        <f t="shared" si="60"/>
        <v>#N/A</v>
      </c>
      <c r="MZ36" s="193" t="e">
        <f t="shared" si="25"/>
        <v>#N/A</v>
      </c>
      <c r="NA36" s="193" t="e">
        <f t="shared" si="83"/>
        <v>#N/A</v>
      </c>
      <c r="NB36" s="193" t="e">
        <f t="shared" si="83"/>
        <v>#N/A</v>
      </c>
      <c r="NC36" s="193" t="e">
        <f t="shared" si="83"/>
        <v>#N/A</v>
      </c>
      <c r="ND36" s="193" t="e">
        <f t="shared" si="93"/>
        <v>#N/A</v>
      </c>
      <c r="NE36" s="193" t="e">
        <f t="shared" si="93"/>
        <v>#N/A</v>
      </c>
      <c r="NF36" s="193" t="e">
        <f t="shared" si="93"/>
        <v>#N/A</v>
      </c>
      <c r="NG36" s="193" t="e">
        <f t="shared" si="93"/>
        <v>#N/A</v>
      </c>
      <c r="NH36" s="193" t="e">
        <f t="shared" si="93"/>
        <v>#N/A</v>
      </c>
      <c r="NI36" s="193" t="e">
        <f t="shared" si="93"/>
        <v>#N/A</v>
      </c>
      <c r="NJ36" s="193" t="e">
        <f t="shared" si="93"/>
        <v>#N/A</v>
      </c>
      <c r="NK36" s="193" t="e">
        <f t="shared" si="93"/>
        <v>#N/A</v>
      </c>
      <c r="NL36" s="193" t="e">
        <f t="shared" si="93"/>
        <v>#N/A</v>
      </c>
      <c r="NM36" s="193" t="e">
        <f t="shared" si="93"/>
        <v>#N/A</v>
      </c>
      <c r="NN36" s="193" t="e">
        <f t="shared" si="93"/>
        <v>#N/A</v>
      </c>
      <c r="NO36" s="193" t="e">
        <f t="shared" si="93"/>
        <v>#N/A</v>
      </c>
      <c r="NP36" s="193" t="e">
        <f t="shared" si="93"/>
        <v>#N/A</v>
      </c>
      <c r="NQ36" s="193" t="e">
        <f t="shared" si="93"/>
        <v>#N/A</v>
      </c>
      <c r="NR36" s="193" t="e">
        <f t="shared" si="93"/>
        <v>#N/A</v>
      </c>
      <c r="NS36" s="193" t="e">
        <f t="shared" si="89"/>
        <v>#N/A</v>
      </c>
      <c r="NT36" s="193" t="e">
        <f t="shared" si="89"/>
        <v>#N/A</v>
      </c>
      <c r="NU36" s="193" t="e">
        <f t="shared" si="89"/>
        <v>#N/A</v>
      </c>
      <c r="NV36" s="193" t="e">
        <f t="shared" si="89"/>
        <v>#N/A</v>
      </c>
      <c r="NW36" s="193" t="e">
        <f t="shared" si="89"/>
        <v>#N/A</v>
      </c>
      <c r="NX36" s="193" t="e">
        <f t="shared" si="89"/>
        <v>#N/A</v>
      </c>
      <c r="NY36" s="193" t="e">
        <f t="shared" si="89"/>
        <v>#N/A</v>
      </c>
      <c r="NZ36" s="193" t="e">
        <f t="shared" si="89"/>
        <v>#N/A</v>
      </c>
      <c r="OA36" s="193" t="e">
        <f t="shared" si="89"/>
        <v>#N/A</v>
      </c>
      <c r="OB36" s="193" t="e">
        <f t="shared" si="89"/>
        <v>#N/A</v>
      </c>
      <c r="OC36" s="193" t="e">
        <f t="shared" si="89"/>
        <v>#N/A</v>
      </c>
      <c r="OD36" s="193" t="e">
        <f t="shared" si="89"/>
        <v>#N/A</v>
      </c>
      <c r="OE36" s="193" t="e">
        <f t="shared" si="89"/>
        <v>#N/A</v>
      </c>
      <c r="OF36" s="193" t="e">
        <f t="shared" si="89"/>
        <v>#N/A</v>
      </c>
      <c r="OG36" s="193" t="e">
        <f t="shared" si="89"/>
        <v>#N/A</v>
      </c>
      <c r="OH36" s="193" t="e">
        <f t="shared" si="86"/>
        <v>#N/A</v>
      </c>
      <c r="OI36" s="193" t="e">
        <f t="shared" si="86"/>
        <v>#N/A</v>
      </c>
      <c r="OJ36" s="193" t="e">
        <f t="shared" si="86"/>
        <v>#N/A</v>
      </c>
      <c r="OK36" s="193" t="e">
        <f t="shared" si="86"/>
        <v>#N/A</v>
      </c>
      <c r="OL36" s="193" t="e">
        <f t="shared" si="86"/>
        <v>#N/A</v>
      </c>
      <c r="OM36" s="193" t="e">
        <f t="shared" si="86"/>
        <v>#N/A</v>
      </c>
      <c r="ON36" s="193" t="e">
        <f t="shared" si="86"/>
        <v>#N/A</v>
      </c>
      <c r="OO36" s="193" t="e">
        <f t="shared" si="86"/>
        <v>#N/A</v>
      </c>
      <c r="OP36" s="193" t="e">
        <f t="shared" si="86"/>
        <v>#N/A</v>
      </c>
      <c r="OQ36" s="193" t="e">
        <f t="shared" si="86"/>
        <v>#N/A</v>
      </c>
      <c r="OR36" s="193" t="e">
        <f t="shared" si="86"/>
        <v>#N/A</v>
      </c>
      <c r="OS36" s="193" t="e">
        <f t="shared" si="86"/>
        <v>#N/A</v>
      </c>
      <c r="OT36" s="193" t="e">
        <f t="shared" si="86"/>
        <v>#N/A</v>
      </c>
      <c r="OU36" s="193" t="e">
        <f t="shared" si="86"/>
        <v>#N/A</v>
      </c>
      <c r="OV36" s="193" t="e">
        <f t="shared" si="86"/>
        <v>#N/A</v>
      </c>
      <c r="OW36" s="193" t="e">
        <f t="shared" si="61"/>
        <v>#N/A</v>
      </c>
      <c r="OX36" s="193" t="e">
        <f t="shared" si="61"/>
        <v>#N/A</v>
      </c>
      <c r="OY36" s="193" t="e">
        <f t="shared" si="61"/>
        <v>#N/A</v>
      </c>
      <c r="OZ36" s="193" t="e">
        <f t="shared" si="61"/>
        <v>#N/A</v>
      </c>
      <c r="PA36" s="193" t="e">
        <f t="shared" si="61"/>
        <v>#N/A</v>
      </c>
      <c r="PB36" s="193" t="e">
        <f t="shared" si="61"/>
        <v>#N/A</v>
      </c>
      <c r="PC36" s="193" t="e">
        <f t="shared" si="61"/>
        <v>#N/A</v>
      </c>
      <c r="PD36" s="193" t="e">
        <f t="shared" si="61"/>
        <v>#N/A</v>
      </c>
      <c r="PE36" s="193" t="e">
        <f t="shared" si="61"/>
        <v>#N/A</v>
      </c>
      <c r="PF36" s="193" t="e">
        <f t="shared" si="61"/>
        <v>#N/A</v>
      </c>
      <c r="PG36" s="193" t="e">
        <f t="shared" si="61"/>
        <v>#N/A</v>
      </c>
      <c r="PH36" s="193" t="e">
        <f t="shared" si="61"/>
        <v>#N/A</v>
      </c>
      <c r="PI36" s="193" t="e">
        <f t="shared" si="61"/>
        <v>#N/A</v>
      </c>
      <c r="PJ36" s="193" t="e">
        <f t="shared" si="61"/>
        <v>#N/A</v>
      </c>
      <c r="PK36" s="193" t="e">
        <f t="shared" si="61"/>
        <v>#N/A</v>
      </c>
      <c r="PL36" s="193" t="e">
        <f t="shared" si="26"/>
        <v>#N/A</v>
      </c>
      <c r="PM36" s="193" t="e">
        <f t="shared" ref="PM36:PT51" si="95">IF(ISNONTEXT($Q36),IF($G36="R",_xlfn.BETA.DIST(HT36,$M36,$N36,FALSE,$B36,$D36),_xlfn.BETA.DIST(HT36,$N36,$M36,FALSE,$B36,$D36)),NA())</f>
        <v>#N/A</v>
      </c>
      <c r="PN36" s="193" t="e">
        <f t="shared" si="95"/>
        <v>#N/A</v>
      </c>
      <c r="PO36" s="193" t="e">
        <f t="shared" si="95"/>
        <v>#N/A</v>
      </c>
      <c r="PP36" s="193" t="e">
        <f t="shared" si="95"/>
        <v>#N/A</v>
      </c>
      <c r="PQ36" s="193" t="e">
        <f t="shared" si="95"/>
        <v>#N/A</v>
      </c>
      <c r="PR36" s="193" t="e">
        <f t="shared" si="95"/>
        <v>#N/A</v>
      </c>
      <c r="PS36" s="193" t="e">
        <f t="shared" si="95"/>
        <v>#N/A</v>
      </c>
      <c r="PT36" s="193" t="e">
        <f t="shared" si="95"/>
        <v>#N/A</v>
      </c>
    </row>
    <row r="37" spans="1:436" hidden="1" x14ac:dyDescent="0.45">
      <c r="A37" s="20">
        <v>34</v>
      </c>
      <c r="B37" s="115"/>
      <c r="C37" s="115"/>
      <c r="D37" s="115"/>
      <c r="E37" s="110" t="str">
        <f t="shared" si="15"/>
        <v/>
      </c>
      <c r="F37" s="21" t="str">
        <f t="shared" si="16"/>
        <v/>
      </c>
      <c r="G37" s="22" t="str">
        <f t="shared" si="17"/>
        <v/>
      </c>
      <c r="H37" s="23" t="str">
        <f>IF(F37="","",IF(OR($F37&lt;Skew!$B$3,$F37=Skew!$B$3),IF($F37&gt;Skew!$C$3,Skew!$A$3,IF($F37&gt;Skew!$C$4,Skew!$A$4,IF($F37&gt;Skew!$C$5,Skew!$A$5,IF($F37&gt;Skew!$C$6,Skew!$A$6,IF($F37&gt;Skew!$C$7,Skew!$A$7,IF($F37&gt;Skew!$C$8,Skew!$A$8,IF($F37&gt;Skew!$C$9,Skew!$A$9,IF($F37&gt;Skew!$C$10,Skew!$A$10,IF($F37&gt;Skew!$C$11,Skew!$A$11,IF($F37&gt;Skew!$C$12,Skew!$A$12,IF($F37&gt;Skew!$C$13,Skew!$A$13,IF($F37&gt;Skew!$C$14,Skew!$A$14,IF($F37&gt;Skew!$C$15,Skew!$A$15,IF($F37&gt;Skew!$C$16,Skew!$A$16,Skew!$A$17)
)))))))))))))))</f>
        <v/>
      </c>
      <c r="I37" s="22" t="str">
        <f>IF(F37="","",MATCH(H37,Skew!$A$3:$A$17,0))</f>
        <v/>
      </c>
      <c r="J37" s="22" t="str">
        <f t="shared" si="0"/>
        <v/>
      </c>
      <c r="K37" s="24"/>
      <c r="L37" s="22" t="str">
        <f>IF(OR(F37="",K37=""),"",MATCH(K37,Confidence!$A$3:$A$12,0))</f>
        <v/>
      </c>
      <c r="M37" s="25" t="str">
        <f t="shared" si="1"/>
        <v/>
      </c>
      <c r="N37" s="25" t="str">
        <f t="shared" si="2"/>
        <v/>
      </c>
      <c r="O37" s="22"/>
      <c r="P37" s="102" t="str">
        <f t="shared" si="3"/>
        <v/>
      </c>
      <c r="Q37" s="102" t="str">
        <f t="shared" si="4"/>
        <v/>
      </c>
      <c r="R37" s="37" t="str">
        <f t="shared" si="5"/>
        <v/>
      </c>
      <c r="S37" s="115"/>
      <c r="T37" s="204" t="str">
        <f>IF(AND(B37&gt;0,C37&gt;0,D37&gt;0,M37&gt;0,N37&gt;0,S37&gt;0,NOT(K37="")),ABS(VLOOKUP($S$1,VLookups!$A$30:$B$31,2,FALSE)-_xlfn.BETA.DIST(S37,IF(G37="L",N37,M37),IF(G37="L",M37,N37),TRUE,B37,D37)),"")</f>
        <v/>
      </c>
      <c r="U37" s="112" t="str">
        <f>IF(OR($M37="",$N37=""),"",_xlfn.BETA.INV(ABS(VLOOKUP($S$1,VLookups!$A$30:$B$31,2,FALSE)-U$3),IF($G37="L",$N37,$M37),IF($G37="L",$M37,$N37),$B37,$D37))</f>
        <v/>
      </c>
      <c r="V37" s="113" t="str">
        <f>IF(OR($M37="",$N37=""),"",_xlfn.BETA.INV(ABS(VLOOKUP($S$1,VLookups!$A$30:$B$31,2,FALSE)-V$3),IF($G37="L",$N37,$M37),IF($G37="L",$M37,$N37),$B37,$D37))</f>
        <v/>
      </c>
      <c r="W37" s="112" t="str">
        <f>IF(OR($M37="",$N37=""),"",_xlfn.BETA.INV(ABS(VLOOKUP($S$1,VLookups!$A$30:$B$31,2,FALSE)-W$3),IF($G37="L",$N37,$M37),IF($G37="L",$M37,$N37),$B37,$D37))</f>
        <v/>
      </c>
      <c r="X37" s="113" t="str">
        <f>IF(OR($M37="",$N37=""),"",_xlfn.BETA.INV(ABS(VLOOKUP($S$1,VLookups!$A$30:$B$31,2,FALSE)-X$3),IF($G37="L",$N37,$M37),IF($G37="L",$M37,$N37),$B37,$D37))</f>
        <v/>
      </c>
      <c r="Y37" s="112" t="str">
        <f>IF(OR($M37="",$N37=""),"",_xlfn.BETA.INV(ABS(VLOOKUP($S$1,VLookups!$A$30:$B$31,2,FALSE)-Y$3),IF($G37="L",$N37,$M37),IF($G37="L",$M37,$N37),$B37,$D37))</f>
        <v/>
      </c>
      <c r="Z37" s="113" t="str">
        <f>IF(OR($M37="",$N37=""),"",_xlfn.BETA.INV(ABS(VLOOKUP($S$1,VLookups!$A$30:$B$31,2,FALSE)-Z$3),IF($G37="L",$N37,$M37),IF($G37="L",$M37,$N37),$B37,$D37))</f>
        <v/>
      </c>
      <c r="AA37" s="112" t="str">
        <f>IF(OR($M37="",$N37=""),"",_xlfn.BETA.INV(ABS(VLOOKUP($S$1,VLookups!$A$30:$B$31,2,FALSE)-AA$3),IF($G37="L",$N37,$M37),IF($G37="L",$M37,$N37),$B37,$D37))</f>
        <v/>
      </c>
      <c r="AB37" s="113" t="str">
        <f>IF(OR($M37="",$N37=""),"",_xlfn.BETA.INV(ABS(VLOOKUP($S$1,VLookups!$A$30:$B$31,2,FALSE)-AB$3),IF($G37="L",$N37,$M37),IF($G37="L",$M37,$N37),$B37,$D37))</f>
        <v/>
      </c>
      <c r="AC37" s="112" t="str">
        <f>IF(OR($M37="",$N37=""),"",_xlfn.BETA.INV(ABS(VLOOKUP($S$1,VLookups!$A$30:$B$31,2,FALSE)-AC$3),IF($G37="L",$N37,$M37),IF($G37="L",$M37,$N37),$B37,$D37))</f>
        <v/>
      </c>
      <c r="AD37" s="113" t="str">
        <f>IF(OR($M37="",$N37=""),"",_xlfn.BETA.INV(ABS(VLOOKUP($S$1,VLookups!$A$30:$B$31,2,FALSE)-AD$3),IF($G37="L",$N37,$M37),IF($G37="L",$M37,$N37),$B37,$D37))</f>
        <v/>
      </c>
      <c r="AE37" s="112" t="str">
        <f>IF(OR($M37="",$N37=""),"",_xlfn.BETA.INV(ABS(VLOOKUP($S$1,VLookups!$A$30:$B$31,2,FALSE)-AE$3),IF($G37="L",$N37,$M37),IF($G37="L",$M37,$N37),$B37,$D37))</f>
        <v/>
      </c>
      <c r="AF37" s="113" t="str">
        <f>IF(OR($M37="",$N37=""),"",_xlfn.BETA.INV(ABS(VLOOKUP($S$1,VLookups!$A$30:$B$31,2,FALSE)-AF$3),IF($G37="L",$N37,$M37),IF($G37="L",$M37,$N37),$B37,$D37))</f>
        <v/>
      </c>
      <c r="AG37" s="15"/>
      <c r="AH37" s="194" t="str">
        <f t="shared" si="18"/>
        <v/>
      </c>
      <c r="AI37" s="192" t="str">
        <f t="shared" si="19"/>
        <v/>
      </c>
      <c r="AJ37" s="177" t="str">
        <f t="shared" ref="AJ37:AJ40" si="96">IF(ISNONTEXT($AH37),AI37+$AH37,"")</f>
        <v/>
      </c>
      <c r="AK37" s="177" t="str">
        <f t="shared" si="71"/>
        <v/>
      </c>
      <c r="AL37" s="177" t="str">
        <f t="shared" si="71"/>
        <v/>
      </c>
      <c r="AM37" s="177" t="str">
        <f t="shared" si="71"/>
        <v/>
      </c>
      <c r="AN37" s="177" t="str">
        <f t="shared" si="71"/>
        <v/>
      </c>
      <c r="AO37" s="177" t="str">
        <f t="shared" si="71"/>
        <v/>
      </c>
      <c r="AP37" s="177" t="str">
        <f t="shared" si="71"/>
        <v/>
      </c>
      <c r="AQ37" s="177" t="str">
        <f t="shared" si="71"/>
        <v/>
      </c>
      <c r="AR37" s="177" t="str">
        <f t="shared" si="71"/>
        <v/>
      </c>
      <c r="AS37" s="177" t="str">
        <f t="shared" si="71"/>
        <v/>
      </c>
      <c r="AT37" s="177" t="str">
        <f t="shared" si="71"/>
        <v/>
      </c>
      <c r="AU37" s="177" t="str">
        <f t="shared" si="71"/>
        <v/>
      </c>
      <c r="AV37" s="177" t="str">
        <f t="shared" si="71"/>
        <v/>
      </c>
      <c r="AW37" s="177" t="str">
        <f t="shared" si="71"/>
        <v/>
      </c>
      <c r="AX37" s="177" t="str">
        <f t="shared" si="71"/>
        <v/>
      </c>
      <c r="AY37" s="177" t="str">
        <f t="shared" si="71"/>
        <v/>
      </c>
      <c r="AZ37" s="177" t="str">
        <f t="shared" si="71"/>
        <v/>
      </c>
      <c r="BA37" s="177" t="str">
        <f t="shared" si="65"/>
        <v/>
      </c>
      <c r="BB37" s="177" t="str">
        <f t="shared" si="65"/>
        <v/>
      </c>
      <c r="BC37" s="177" t="str">
        <f t="shared" si="65"/>
        <v/>
      </c>
      <c r="BD37" s="177" t="str">
        <f t="shared" si="65"/>
        <v/>
      </c>
      <c r="BE37" s="177" t="str">
        <f t="shared" si="65"/>
        <v/>
      </c>
      <c r="BF37" s="177" t="str">
        <f t="shared" si="65"/>
        <v/>
      </c>
      <c r="BG37" s="177" t="str">
        <f t="shared" si="65"/>
        <v/>
      </c>
      <c r="BH37" s="177" t="str">
        <f t="shared" si="65"/>
        <v/>
      </c>
      <c r="BI37" s="177" t="str">
        <f t="shared" si="65"/>
        <v/>
      </c>
      <c r="BJ37" s="177" t="str">
        <f t="shared" si="65"/>
        <v/>
      </c>
      <c r="BK37" s="177" t="str">
        <f t="shared" si="65"/>
        <v/>
      </c>
      <c r="BL37" s="177" t="str">
        <f t="shared" si="65"/>
        <v/>
      </c>
      <c r="BM37" s="177" t="str">
        <f t="shared" si="65"/>
        <v/>
      </c>
      <c r="BN37" s="177" t="str">
        <f t="shared" si="65"/>
        <v/>
      </c>
      <c r="BO37" s="177" t="str">
        <f t="shared" si="65"/>
        <v/>
      </c>
      <c r="BP37" s="177" t="str">
        <f t="shared" si="72"/>
        <v/>
      </c>
      <c r="BQ37" s="177" t="str">
        <f t="shared" si="72"/>
        <v/>
      </c>
      <c r="BR37" s="177" t="str">
        <f t="shared" si="72"/>
        <v/>
      </c>
      <c r="BS37" s="177" t="str">
        <f t="shared" si="72"/>
        <v/>
      </c>
      <c r="BT37" s="177" t="str">
        <f t="shared" si="72"/>
        <v/>
      </c>
      <c r="BU37" s="177" t="str">
        <f t="shared" si="72"/>
        <v/>
      </c>
      <c r="BV37" s="177" t="str">
        <f t="shared" si="72"/>
        <v/>
      </c>
      <c r="BW37" s="177" t="str">
        <f t="shared" si="72"/>
        <v/>
      </c>
      <c r="BX37" s="177" t="str">
        <f t="shared" si="72"/>
        <v/>
      </c>
      <c r="BY37" s="177" t="str">
        <f t="shared" si="72"/>
        <v/>
      </c>
      <c r="BZ37" s="177" t="str">
        <f t="shared" si="72"/>
        <v/>
      </c>
      <c r="CA37" s="177" t="str">
        <f t="shared" si="72"/>
        <v/>
      </c>
      <c r="CB37" s="177" t="str">
        <f t="shared" si="72"/>
        <v/>
      </c>
      <c r="CC37" s="177" t="str">
        <f t="shared" si="72"/>
        <v/>
      </c>
      <c r="CD37" s="177" t="str">
        <f t="shared" si="72"/>
        <v/>
      </c>
      <c r="CE37" s="177" t="str">
        <f t="shared" si="72"/>
        <v/>
      </c>
      <c r="CF37" s="177" t="str">
        <f t="shared" si="66"/>
        <v/>
      </c>
      <c r="CG37" s="177" t="str">
        <f t="shared" si="66"/>
        <v/>
      </c>
      <c r="CH37" s="177" t="str">
        <f t="shared" si="66"/>
        <v/>
      </c>
      <c r="CI37" s="177" t="str">
        <f t="shared" si="66"/>
        <v/>
      </c>
      <c r="CJ37" s="177" t="str">
        <f t="shared" si="66"/>
        <v/>
      </c>
      <c r="CK37" s="177" t="str">
        <f t="shared" si="66"/>
        <v/>
      </c>
      <c r="CL37" s="177" t="str">
        <f t="shared" si="66"/>
        <v/>
      </c>
      <c r="CM37" s="177" t="str">
        <f t="shared" si="66"/>
        <v/>
      </c>
      <c r="CN37" s="177" t="str">
        <f t="shared" si="66"/>
        <v/>
      </c>
      <c r="CO37" s="177" t="str">
        <f t="shared" si="66"/>
        <v/>
      </c>
      <c r="CP37" s="177" t="str">
        <f t="shared" si="66"/>
        <v/>
      </c>
      <c r="CQ37" s="177" t="str">
        <f t="shared" si="66"/>
        <v/>
      </c>
      <c r="CR37" s="177" t="str">
        <f t="shared" si="66"/>
        <v/>
      </c>
      <c r="CS37" s="177" t="str">
        <f t="shared" si="66"/>
        <v/>
      </c>
      <c r="CT37" s="177" t="str">
        <f t="shared" si="66"/>
        <v/>
      </c>
      <c r="CU37" s="177" t="str">
        <f t="shared" si="66"/>
        <v/>
      </c>
      <c r="CV37" s="177" t="str">
        <f t="shared" si="73"/>
        <v/>
      </c>
      <c r="CW37" s="177" t="str">
        <f t="shared" si="73"/>
        <v/>
      </c>
      <c r="CX37" s="177" t="str">
        <f t="shared" si="73"/>
        <v/>
      </c>
      <c r="CY37" s="177" t="str">
        <f t="shared" si="73"/>
        <v/>
      </c>
      <c r="CZ37" s="177" t="str">
        <f t="shared" si="73"/>
        <v/>
      </c>
      <c r="DA37" s="177" t="str">
        <f t="shared" si="73"/>
        <v/>
      </c>
      <c r="DB37" s="177" t="str">
        <f t="shared" si="73"/>
        <v/>
      </c>
      <c r="DC37" s="177" t="str">
        <f t="shared" si="73"/>
        <v/>
      </c>
      <c r="DD37" s="177" t="str">
        <f t="shared" si="73"/>
        <v/>
      </c>
      <c r="DE37" s="177" t="str">
        <f t="shared" si="73"/>
        <v/>
      </c>
      <c r="DF37" s="177" t="str">
        <f t="shared" si="73"/>
        <v/>
      </c>
      <c r="DG37" s="177" t="str">
        <f t="shared" si="73"/>
        <v/>
      </c>
      <c r="DH37" s="177" t="str">
        <f t="shared" si="73"/>
        <v/>
      </c>
      <c r="DI37" s="177" t="str">
        <f t="shared" si="73"/>
        <v/>
      </c>
      <c r="DJ37" s="177" t="str">
        <f t="shared" si="73"/>
        <v/>
      </c>
      <c r="DK37" s="177" t="str">
        <f t="shared" si="73"/>
        <v/>
      </c>
      <c r="DL37" s="177" t="str">
        <f t="shared" si="67"/>
        <v/>
      </c>
      <c r="DM37" s="177" t="str">
        <f t="shared" si="79"/>
        <v/>
      </c>
      <c r="DN37" s="177" t="str">
        <f t="shared" si="79"/>
        <v/>
      </c>
      <c r="DO37" s="177" t="str">
        <f t="shared" si="79"/>
        <v/>
      </c>
      <c r="DP37" s="177" t="str">
        <f t="shared" si="79"/>
        <v/>
      </c>
      <c r="DQ37" s="177" t="str">
        <f t="shared" si="79"/>
        <v/>
      </c>
      <c r="DR37" s="177" t="str">
        <f t="shared" si="79"/>
        <v/>
      </c>
      <c r="DS37" s="177" t="str">
        <f t="shared" si="79"/>
        <v/>
      </c>
      <c r="DT37" s="177" t="str">
        <f t="shared" si="79"/>
        <v/>
      </c>
      <c r="DU37" s="177" t="str">
        <f t="shared" si="79"/>
        <v/>
      </c>
      <c r="DV37" s="177" t="str">
        <f t="shared" si="79"/>
        <v/>
      </c>
      <c r="DW37" s="177" t="str">
        <f t="shared" si="79"/>
        <v/>
      </c>
      <c r="DX37" s="177" t="str">
        <f t="shared" si="79"/>
        <v/>
      </c>
      <c r="DY37" s="177" t="str">
        <f t="shared" si="79"/>
        <v/>
      </c>
      <c r="DZ37" s="177" t="str">
        <f t="shared" si="79"/>
        <v/>
      </c>
      <c r="EA37" s="177" t="str">
        <f t="shared" si="79"/>
        <v/>
      </c>
      <c r="EB37" s="177" t="str">
        <f t="shared" si="79"/>
        <v/>
      </c>
      <c r="EC37" s="177" t="str">
        <f t="shared" si="74"/>
        <v/>
      </c>
      <c r="ED37" s="177" t="str">
        <f t="shared" si="74"/>
        <v/>
      </c>
      <c r="EE37" s="177" t="str">
        <f t="shared" si="74"/>
        <v/>
      </c>
      <c r="EF37" s="177" t="str">
        <f t="shared" si="74"/>
        <v/>
      </c>
      <c r="EG37" s="177" t="str">
        <f t="shared" si="74"/>
        <v/>
      </c>
      <c r="EH37" s="177" t="str">
        <f t="shared" si="74"/>
        <v/>
      </c>
      <c r="EI37" s="177" t="str">
        <f t="shared" si="74"/>
        <v/>
      </c>
      <c r="EJ37" s="177" t="str">
        <f t="shared" si="74"/>
        <v/>
      </c>
      <c r="EK37" s="177" t="str">
        <f t="shared" si="74"/>
        <v/>
      </c>
      <c r="EL37" s="177" t="str">
        <f t="shared" si="74"/>
        <v/>
      </c>
      <c r="EM37" s="177" t="str">
        <f t="shared" si="74"/>
        <v/>
      </c>
      <c r="EN37" s="177" t="str">
        <f t="shared" si="74"/>
        <v/>
      </c>
      <c r="EO37" s="177" t="str">
        <f t="shared" si="74"/>
        <v/>
      </c>
      <c r="EP37" s="177" t="str">
        <f t="shared" si="74"/>
        <v/>
      </c>
      <c r="EQ37" s="177" t="str">
        <f t="shared" si="74"/>
        <v/>
      </c>
      <c r="ER37" s="177" t="str">
        <f t="shared" si="75"/>
        <v/>
      </c>
      <c r="ES37" s="177" t="str">
        <f t="shared" si="75"/>
        <v/>
      </c>
      <c r="ET37" s="177" t="str">
        <f t="shared" si="75"/>
        <v/>
      </c>
      <c r="EU37" s="177" t="str">
        <f t="shared" si="75"/>
        <v/>
      </c>
      <c r="EV37" s="177" t="str">
        <f t="shared" si="75"/>
        <v/>
      </c>
      <c r="EW37" s="177" t="str">
        <f t="shared" si="75"/>
        <v/>
      </c>
      <c r="EX37" s="177" t="str">
        <f t="shared" si="75"/>
        <v/>
      </c>
      <c r="EY37" s="177" t="str">
        <f t="shared" si="75"/>
        <v/>
      </c>
      <c r="EZ37" s="177" t="str">
        <f t="shared" si="75"/>
        <v/>
      </c>
      <c r="FA37" s="177" t="str">
        <f t="shared" si="75"/>
        <v/>
      </c>
      <c r="FB37" s="177" t="str">
        <f t="shared" si="75"/>
        <v/>
      </c>
      <c r="FC37" s="177" t="str">
        <f t="shared" si="75"/>
        <v/>
      </c>
      <c r="FD37" s="177" t="str">
        <f t="shared" si="75"/>
        <v/>
      </c>
      <c r="FE37" s="177" t="str">
        <f t="shared" si="75"/>
        <v/>
      </c>
      <c r="FF37" s="177" t="str">
        <f t="shared" si="75"/>
        <v/>
      </c>
      <c r="FG37" s="177" t="str">
        <f t="shared" si="75"/>
        <v/>
      </c>
      <c r="FH37" s="177" t="str">
        <f t="shared" si="68"/>
        <v/>
      </c>
      <c r="FI37" s="177" t="str">
        <f t="shared" si="68"/>
        <v/>
      </c>
      <c r="FJ37" s="177" t="str">
        <f t="shared" si="68"/>
        <v/>
      </c>
      <c r="FK37" s="177" t="str">
        <f t="shared" si="68"/>
        <v/>
      </c>
      <c r="FL37" s="177" t="str">
        <f t="shared" si="68"/>
        <v/>
      </c>
      <c r="FM37" s="177" t="str">
        <f t="shared" si="68"/>
        <v/>
      </c>
      <c r="FN37" s="177" t="str">
        <f t="shared" si="68"/>
        <v/>
      </c>
      <c r="FO37" s="177" t="str">
        <f t="shared" si="68"/>
        <v/>
      </c>
      <c r="FP37" s="177" t="str">
        <f t="shared" si="68"/>
        <v/>
      </c>
      <c r="FQ37" s="177" t="str">
        <f t="shared" si="68"/>
        <v/>
      </c>
      <c r="FR37" s="177" t="str">
        <f t="shared" si="68"/>
        <v/>
      </c>
      <c r="FS37" s="177" t="str">
        <f t="shared" si="68"/>
        <v/>
      </c>
      <c r="FT37" s="177" t="str">
        <f t="shared" si="68"/>
        <v/>
      </c>
      <c r="FU37" s="177" t="str">
        <f t="shared" si="76"/>
        <v/>
      </c>
      <c r="FV37" s="177" t="str">
        <f t="shared" si="76"/>
        <v/>
      </c>
      <c r="FW37" s="177" t="str">
        <f t="shared" si="76"/>
        <v/>
      </c>
      <c r="FX37" s="177" t="str">
        <f t="shared" si="76"/>
        <v/>
      </c>
      <c r="FY37" s="177" t="str">
        <f t="shared" si="76"/>
        <v/>
      </c>
      <c r="FZ37" s="177" t="str">
        <f t="shared" si="76"/>
        <v/>
      </c>
      <c r="GA37" s="177" t="str">
        <f t="shared" si="76"/>
        <v/>
      </c>
      <c r="GB37" s="177" t="str">
        <f t="shared" si="76"/>
        <v/>
      </c>
      <c r="GC37" s="177" t="str">
        <f t="shared" si="76"/>
        <v/>
      </c>
      <c r="GD37" s="177" t="str">
        <f t="shared" si="76"/>
        <v/>
      </c>
      <c r="GE37" s="177" t="str">
        <f t="shared" si="76"/>
        <v/>
      </c>
      <c r="GF37" s="177" t="str">
        <f t="shared" si="76"/>
        <v/>
      </c>
      <c r="GG37" s="177" t="str">
        <f t="shared" si="76"/>
        <v/>
      </c>
      <c r="GH37" s="177" t="str">
        <f t="shared" si="76"/>
        <v/>
      </c>
      <c r="GI37" s="177" t="str">
        <f t="shared" si="76"/>
        <v/>
      </c>
      <c r="GJ37" s="177" t="str">
        <f t="shared" si="76"/>
        <v/>
      </c>
      <c r="GK37" s="177" t="str">
        <f t="shared" si="69"/>
        <v/>
      </c>
      <c r="GL37" s="177" t="str">
        <f t="shared" si="69"/>
        <v/>
      </c>
      <c r="GM37" s="177" t="str">
        <f t="shared" si="69"/>
        <v/>
      </c>
      <c r="GN37" s="177" t="str">
        <f t="shared" si="69"/>
        <v/>
      </c>
      <c r="GO37" s="177" t="str">
        <f t="shared" si="69"/>
        <v/>
      </c>
      <c r="GP37" s="177" t="str">
        <f t="shared" si="69"/>
        <v/>
      </c>
      <c r="GQ37" s="177" t="str">
        <f t="shared" si="69"/>
        <v/>
      </c>
      <c r="GR37" s="177" t="str">
        <f t="shared" si="69"/>
        <v/>
      </c>
      <c r="GS37" s="177" t="str">
        <f t="shared" si="69"/>
        <v/>
      </c>
      <c r="GT37" s="177" t="str">
        <f t="shared" si="69"/>
        <v/>
      </c>
      <c r="GU37" s="177" t="str">
        <f t="shared" si="69"/>
        <v/>
      </c>
      <c r="GV37" s="177" t="str">
        <f t="shared" si="69"/>
        <v/>
      </c>
      <c r="GW37" s="177" t="str">
        <f t="shared" si="69"/>
        <v/>
      </c>
      <c r="GX37" s="177" t="str">
        <f t="shared" si="69"/>
        <v/>
      </c>
      <c r="GY37" s="177" t="str">
        <f t="shared" si="69"/>
        <v/>
      </c>
      <c r="GZ37" s="177" t="str">
        <f t="shared" si="69"/>
        <v/>
      </c>
      <c r="HA37" s="177" t="str">
        <f t="shared" si="77"/>
        <v/>
      </c>
      <c r="HB37" s="177" t="str">
        <f t="shared" si="77"/>
        <v/>
      </c>
      <c r="HC37" s="177" t="str">
        <f t="shared" si="77"/>
        <v/>
      </c>
      <c r="HD37" s="177" t="str">
        <f t="shared" si="77"/>
        <v/>
      </c>
      <c r="HE37" s="177" t="str">
        <f t="shared" si="77"/>
        <v/>
      </c>
      <c r="HF37" s="177" t="str">
        <f t="shared" si="77"/>
        <v/>
      </c>
      <c r="HG37" s="177" t="str">
        <f t="shared" si="77"/>
        <v/>
      </c>
      <c r="HH37" s="177" t="str">
        <f t="shared" si="77"/>
        <v/>
      </c>
      <c r="HI37" s="177" t="str">
        <f t="shared" si="77"/>
        <v/>
      </c>
      <c r="HJ37" s="177" t="str">
        <f t="shared" si="77"/>
        <v/>
      </c>
      <c r="HK37" s="177" t="str">
        <f t="shared" si="77"/>
        <v/>
      </c>
      <c r="HL37" s="177" t="str">
        <f t="shared" si="77"/>
        <v/>
      </c>
      <c r="HM37" s="177" t="str">
        <f t="shared" si="77"/>
        <v/>
      </c>
      <c r="HN37" s="177" t="str">
        <f t="shared" si="77"/>
        <v/>
      </c>
      <c r="HO37" s="177" t="str">
        <f t="shared" si="77"/>
        <v/>
      </c>
      <c r="HP37" s="177" t="str">
        <f t="shared" si="77"/>
        <v/>
      </c>
      <c r="HQ37" s="177" t="str">
        <f t="shared" si="70"/>
        <v/>
      </c>
      <c r="HR37" s="177" t="str">
        <f t="shared" si="70"/>
        <v/>
      </c>
      <c r="HS37" s="177" t="str">
        <f t="shared" si="70"/>
        <v/>
      </c>
      <c r="HT37" s="177" t="str">
        <f t="shared" si="70"/>
        <v/>
      </c>
      <c r="HU37" s="177" t="str">
        <f t="shared" si="70"/>
        <v/>
      </c>
      <c r="HV37" s="177" t="str">
        <f t="shared" si="70"/>
        <v/>
      </c>
      <c r="HW37" s="177" t="str">
        <f t="shared" si="70"/>
        <v/>
      </c>
      <c r="HX37" s="177" t="str">
        <f t="shared" si="70"/>
        <v/>
      </c>
      <c r="HY37" s="177" t="str">
        <f t="shared" si="70"/>
        <v/>
      </c>
      <c r="HZ37" s="177" t="str">
        <f t="shared" si="70"/>
        <v/>
      </c>
      <c r="IA37" s="192" t="str">
        <f t="shared" si="21"/>
        <v/>
      </c>
      <c r="IB37" s="193" t="e">
        <f t="shared" si="94"/>
        <v>#N/A</v>
      </c>
      <c r="IC37" s="193" t="e">
        <f t="shared" si="81"/>
        <v>#N/A</v>
      </c>
      <c r="ID37" s="193" t="e">
        <f t="shared" si="81"/>
        <v>#N/A</v>
      </c>
      <c r="IE37" s="193" t="e">
        <f t="shared" si="81"/>
        <v>#N/A</v>
      </c>
      <c r="IF37" s="193" t="e">
        <f t="shared" si="91"/>
        <v>#N/A</v>
      </c>
      <c r="IG37" s="193" t="e">
        <f t="shared" si="91"/>
        <v>#N/A</v>
      </c>
      <c r="IH37" s="193" t="e">
        <f t="shared" si="91"/>
        <v>#N/A</v>
      </c>
      <c r="II37" s="193" t="e">
        <f t="shared" si="91"/>
        <v>#N/A</v>
      </c>
      <c r="IJ37" s="193" t="e">
        <f t="shared" si="91"/>
        <v>#N/A</v>
      </c>
      <c r="IK37" s="193" t="e">
        <f t="shared" si="91"/>
        <v>#N/A</v>
      </c>
      <c r="IL37" s="193" t="e">
        <f t="shared" si="91"/>
        <v>#N/A</v>
      </c>
      <c r="IM37" s="193" t="e">
        <f t="shared" si="91"/>
        <v>#N/A</v>
      </c>
      <c r="IN37" s="193" t="e">
        <f t="shared" si="91"/>
        <v>#N/A</v>
      </c>
      <c r="IO37" s="193" t="e">
        <f t="shared" si="91"/>
        <v>#N/A</v>
      </c>
      <c r="IP37" s="193" t="e">
        <f t="shared" si="91"/>
        <v>#N/A</v>
      </c>
      <c r="IQ37" s="193" t="e">
        <f t="shared" si="91"/>
        <v>#N/A</v>
      </c>
      <c r="IR37" s="193" t="e">
        <f t="shared" si="91"/>
        <v>#N/A</v>
      </c>
      <c r="IS37" s="193" t="e">
        <f t="shared" si="91"/>
        <v>#N/A</v>
      </c>
      <c r="IT37" s="193" t="e">
        <f t="shared" si="91"/>
        <v>#N/A</v>
      </c>
      <c r="IU37" s="193" t="e">
        <f t="shared" si="87"/>
        <v>#N/A</v>
      </c>
      <c r="IV37" s="193" t="e">
        <f t="shared" si="87"/>
        <v>#N/A</v>
      </c>
      <c r="IW37" s="193" t="e">
        <f t="shared" si="87"/>
        <v>#N/A</v>
      </c>
      <c r="IX37" s="193" t="e">
        <f t="shared" si="87"/>
        <v>#N/A</v>
      </c>
      <c r="IY37" s="193" t="e">
        <f t="shared" si="87"/>
        <v>#N/A</v>
      </c>
      <c r="IZ37" s="193" t="e">
        <f t="shared" si="87"/>
        <v>#N/A</v>
      </c>
      <c r="JA37" s="193" t="e">
        <f t="shared" si="87"/>
        <v>#N/A</v>
      </c>
      <c r="JB37" s="193" t="e">
        <f t="shared" si="87"/>
        <v>#N/A</v>
      </c>
      <c r="JC37" s="193" t="e">
        <f t="shared" si="87"/>
        <v>#N/A</v>
      </c>
      <c r="JD37" s="193" t="e">
        <f t="shared" si="87"/>
        <v>#N/A</v>
      </c>
      <c r="JE37" s="193" t="e">
        <f t="shared" si="87"/>
        <v>#N/A</v>
      </c>
      <c r="JF37" s="193" t="e">
        <f t="shared" si="87"/>
        <v>#N/A</v>
      </c>
      <c r="JG37" s="193" t="e">
        <f t="shared" si="87"/>
        <v>#N/A</v>
      </c>
      <c r="JH37" s="193" t="e">
        <f t="shared" si="87"/>
        <v>#N/A</v>
      </c>
      <c r="JI37" s="193" t="e">
        <f t="shared" si="87"/>
        <v>#N/A</v>
      </c>
      <c r="JJ37" s="193" t="e">
        <f t="shared" si="84"/>
        <v>#N/A</v>
      </c>
      <c r="JK37" s="193" t="e">
        <f t="shared" si="84"/>
        <v>#N/A</v>
      </c>
      <c r="JL37" s="193" t="e">
        <f t="shared" si="84"/>
        <v>#N/A</v>
      </c>
      <c r="JM37" s="193" t="e">
        <f t="shared" si="84"/>
        <v>#N/A</v>
      </c>
      <c r="JN37" s="193" t="e">
        <f t="shared" si="84"/>
        <v>#N/A</v>
      </c>
      <c r="JO37" s="193" t="e">
        <f t="shared" si="84"/>
        <v>#N/A</v>
      </c>
      <c r="JP37" s="193" t="e">
        <f t="shared" si="84"/>
        <v>#N/A</v>
      </c>
      <c r="JQ37" s="193" t="e">
        <f t="shared" si="84"/>
        <v>#N/A</v>
      </c>
      <c r="JR37" s="193" t="e">
        <f t="shared" si="84"/>
        <v>#N/A</v>
      </c>
      <c r="JS37" s="193" t="e">
        <f t="shared" si="84"/>
        <v>#N/A</v>
      </c>
      <c r="JT37" s="193" t="e">
        <f t="shared" si="84"/>
        <v>#N/A</v>
      </c>
      <c r="JU37" s="193" t="e">
        <f t="shared" si="84"/>
        <v>#N/A</v>
      </c>
      <c r="JV37" s="193" t="e">
        <f t="shared" si="84"/>
        <v>#N/A</v>
      </c>
      <c r="JW37" s="193" t="e">
        <f t="shared" si="84"/>
        <v>#N/A</v>
      </c>
      <c r="JX37" s="193" t="e">
        <f t="shared" si="84"/>
        <v>#N/A</v>
      </c>
      <c r="JY37" s="193" t="e">
        <f t="shared" ref="JY37:KM52" si="97">IF(ISNONTEXT($Q37),IF($G37="R",_xlfn.BETA.DIST(CF37,$M37,$N37,FALSE,$B37,$D37),_xlfn.BETA.DIST(CF37,$N37,$M37,FALSE,$B37,$D37)),NA())</f>
        <v>#N/A</v>
      </c>
      <c r="JZ37" s="193" t="e">
        <f t="shared" si="97"/>
        <v>#N/A</v>
      </c>
      <c r="KA37" s="193" t="e">
        <f t="shared" si="97"/>
        <v>#N/A</v>
      </c>
      <c r="KB37" s="193" t="e">
        <f t="shared" si="97"/>
        <v>#N/A</v>
      </c>
      <c r="KC37" s="193" t="e">
        <f t="shared" si="97"/>
        <v>#N/A</v>
      </c>
      <c r="KD37" s="193" t="e">
        <f t="shared" si="97"/>
        <v>#N/A</v>
      </c>
      <c r="KE37" s="193" t="e">
        <f t="shared" si="97"/>
        <v>#N/A</v>
      </c>
      <c r="KF37" s="193" t="e">
        <f t="shared" si="97"/>
        <v>#N/A</v>
      </c>
      <c r="KG37" s="193" t="e">
        <f t="shared" si="97"/>
        <v>#N/A</v>
      </c>
      <c r="KH37" s="193" t="e">
        <f t="shared" si="97"/>
        <v>#N/A</v>
      </c>
      <c r="KI37" s="193" t="e">
        <f t="shared" si="97"/>
        <v>#N/A</v>
      </c>
      <c r="KJ37" s="193" t="e">
        <f t="shared" si="97"/>
        <v>#N/A</v>
      </c>
      <c r="KK37" s="193" t="e">
        <f t="shared" si="97"/>
        <v>#N/A</v>
      </c>
      <c r="KL37" s="193" t="e">
        <f t="shared" si="97"/>
        <v>#N/A</v>
      </c>
      <c r="KM37" s="193" t="e">
        <f t="shared" si="97"/>
        <v>#N/A</v>
      </c>
      <c r="KN37" s="193" t="e">
        <f t="shared" si="24"/>
        <v>#N/A</v>
      </c>
      <c r="KO37" s="193" t="e">
        <f t="shared" si="82"/>
        <v>#N/A</v>
      </c>
      <c r="KP37" s="193" t="e">
        <f t="shared" si="82"/>
        <v>#N/A</v>
      </c>
      <c r="KQ37" s="193" t="e">
        <f t="shared" si="82"/>
        <v>#N/A</v>
      </c>
      <c r="KR37" s="193" t="e">
        <f t="shared" si="92"/>
        <v>#N/A</v>
      </c>
      <c r="KS37" s="193" t="e">
        <f t="shared" si="92"/>
        <v>#N/A</v>
      </c>
      <c r="KT37" s="193" t="e">
        <f t="shared" si="92"/>
        <v>#N/A</v>
      </c>
      <c r="KU37" s="193" t="e">
        <f t="shared" si="92"/>
        <v>#N/A</v>
      </c>
      <c r="KV37" s="193" t="e">
        <f t="shared" si="92"/>
        <v>#N/A</v>
      </c>
      <c r="KW37" s="193" t="e">
        <f t="shared" si="92"/>
        <v>#N/A</v>
      </c>
      <c r="KX37" s="193" t="e">
        <f t="shared" si="92"/>
        <v>#N/A</v>
      </c>
      <c r="KY37" s="193" t="e">
        <f t="shared" si="92"/>
        <v>#N/A</v>
      </c>
      <c r="KZ37" s="193" t="e">
        <f t="shared" si="92"/>
        <v>#N/A</v>
      </c>
      <c r="LA37" s="193" t="e">
        <f t="shared" si="92"/>
        <v>#N/A</v>
      </c>
      <c r="LB37" s="193" t="e">
        <f t="shared" si="92"/>
        <v>#N/A</v>
      </c>
      <c r="LC37" s="193" t="e">
        <f t="shared" si="92"/>
        <v>#N/A</v>
      </c>
      <c r="LD37" s="193" t="e">
        <f t="shared" si="92"/>
        <v>#N/A</v>
      </c>
      <c r="LE37" s="193" t="e">
        <f t="shared" si="92"/>
        <v>#N/A</v>
      </c>
      <c r="LF37" s="193" t="e">
        <f t="shared" si="92"/>
        <v>#N/A</v>
      </c>
      <c r="LG37" s="193" t="e">
        <f t="shared" si="88"/>
        <v>#N/A</v>
      </c>
      <c r="LH37" s="193" t="e">
        <f t="shared" si="88"/>
        <v>#N/A</v>
      </c>
      <c r="LI37" s="193" t="e">
        <f t="shared" si="88"/>
        <v>#N/A</v>
      </c>
      <c r="LJ37" s="193" t="e">
        <f t="shared" si="88"/>
        <v>#N/A</v>
      </c>
      <c r="LK37" s="193" t="e">
        <f t="shared" si="88"/>
        <v>#N/A</v>
      </c>
      <c r="LL37" s="193" t="e">
        <f t="shared" si="88"/>
        <v>#N/A</v>
      </c>
      <c r="LM37" s="193" t="e">
        <f t="shared" si="88"/>
        <v>#N/A</v>
      </c>
      <c r="LN37" s="193" t="e">
        <f t="shared" si="88"/>
        <v>#N/A</v>
      </c>
      <c r="LO37" s="193" t="e">
        <f t="shared" si="88"/>
        <v>#N/A</v>
      </c>
      <c r="LP37" s="193" t="e">
        <f t="shared" si="88"/>
        <v>#N/A</v>
      </c>
      <c r="LQ37" s="193" t="e">
        <f t="shared" si="88"/>
        <v>#N/A</v>
      </c>
      <c r="LR37" s="193" t="e">
        <f t="shared" si="88"/>
        <v>#N/A</v>
      </c>
      <c r="LS37" s="193" t="e">
        <f t="shared" si="88"/>
        <v>#N/A</v>
      </c>
      <c r="LT37" s="193" t="e">
        <f t="shared" si="88"/>
        <v>#N/A</v>
      </c>
      <c r="LU37" s="193" t="e">
        <f t="shared" si="88"/>
        <v>#N/A</v>
      </c>
      <c r="LV37" s="193" t="e">
        <f t="shared" si="85"/>
        <v>#N/A</v>
      </c>
      <c r="LW37" s="193" t="e">
        <f t="shared" si="85"/>
        <v>#N/A</v>
      </c>
      <c r="LX37" s="193" t="e">
        <f t="shared" si="85"/>
        <v>#N/A</v>
      </c>
      <c r="LY37" s="193" t="e">
        <f t="shared" si="85"/>
        <v>#N/A</v>
      </c>
      <c r="LZ37" s="193" t="e">
        <f t="shared" si="85"/>
        <v>#N/A</v>
      </c>
      <c r="MA37" s="193" t="e">
        <f t="shared" si="85"/>
        <v>#N/A</v>
      </c>
      <c r="MB37" s="193" t="e">
        <f t="shared" si="85"/>
        <v>#N/A</v>
      </c>
      <c r="MC37" s="193" t="e">
        <f t="shared" si="85"/>
        <v>#N/A</v>
      </c>
      <c r="MD37" s="193" t="e">
        <f t="shared" si="85"/>
        <v>#N/A</v>
      </c>
      <c r="ME37" s="193" t="e">
        <f t="shared" si="85"/>
        <v>#N/A</v>
      </c>
      <c r="MF37" s="193" t="e">
        <f t="shared" si="85"/>
        <v>#N/A</v>
      </c>
      <c r="MG37" s="193" t="e">
        <f t="shared" si="85"/>
        <v>#N/A</v>
      </c>
      <c r="MH37" s="193" t="e">
        <f t="shared" si="85"/>
        <v>#N/A</v>
      </c>
      <c r="MI37" s="193" t="e">
        <f t="shared" si="85"/>
        <v>#N/A</v>
      </c>
      <c r="MJ37" s="193" t="e">
        <f t="shared" si="85"/>
        <v>#N/A</v>
      </c>
      <c r="MK37" s="193" t="e">
        <f t="shared" ref="MK37:MY52" si="98">IF(ISNONTEXT($Q37),IF($G37="R",_xlfn.BETA.DIST(ER37,$M37,$N37,FALSE,$B37,$D37),_xlfn.BETA.DIST(ER37,$N37,$M37,FALSE,$B37,$D37)),NA())</f>
        <v>#N/A</v>
      </c>
      <c r="ML37" s="193" t="e">
        <f t="shared" si="98"/>
        <v>#N/A</v>
      </c>
      <c r="MM37" s="193" t="e">
        <f t="shared" si="98"/>
        <v>#N/A</v>
      </c>
      <c r="MN37" s="193" t="e">
        <f t="shared" si="98"/>
        <v>#N/A</v>
      </c>
      <c r="MO37" s="193" t="e">
        <f t="shared" si="98"/>
        <v>#N/A</v>
      </c>
      <c r="MP37" s="193" t="e">
        <f t="shared" si="98"/>
        <v>#N/A</v>
      </c>
      <c r="MQ37" s="193" t="e">
        <f t="shared" si="98"/>
        <v>#N/A</v>
      </c>
      <c r="MR37" s="193" t="e">
        <f t="shared" si="98"/>
        <v>#N/A</v>
      </c>
      <c r="MS37" s="193" t="e">
        <f t="shared" si="98"/>
        <v>#N/A</v>
      </c>
      <c r="MT37" s="193" t="e">
        <f t="shared" si="98"/>
        <v>#N/A</v>
      </c>
      <c r="MU37" s="193" t="e">
        <f t="shared" si="98"/>
        <v>#N/A</v>
      </c>
      <c r="MV37" s="193" t="e">
        <f t="shared" si="98"/>
        <v>#N/A</v>
      </c>
      <c r="MW37" s="193" t="e">
        <f t="shared" si="98"/>
        <v>#N/A</v>
      </c>
      <c r="MX37" s="193" t="e">
        <f t="shared" si="98"/>
        <v>#N/A</v>
      </c>
      <c r="MY37" s="193" t="e">
        <f t="shared" si="98"/>
        <v>#N/A</v>
      </c>
      <c r="MZ37" s="193" t="e">
        <f t="shared" si="25"/>
        <v>#N/A</v>
      </c>
      <c r="NA37" s="193" t="e">
        <f t="shared" si="83"/>
        <v>#N/A</v>
      </c>
      <c r="NB37" s="193" t="e">
        <f t="shared" si="83"/>
        <v>#N/A</v>
      </c>
      <c r="NC37" s="193" t="e">
        <f t="shared" si="83"/>
        <v>#N/A</v>
      </c>
      <c r="ND37" s="193" t="e">
        <f t="shared" si="93"/>
        <v>#N/A</v>
      </c>
      <c r="NE37" s="193" t="e">
        <f t="shared" si="93"/>
        <v>#N/A</v>
      </c>
      <c r="NF37" s="193" t="e">
        <f t="shared" si="93"/>
        <v>#N/A</v>
      </c>
      <c r="NG37" s="193" t="e">
        <f t="shared" si="93"/>
        <v>#N/A</v>
      </c>
      <c r="NH37" s="193" t="e">
        <f t="shared" si="93"/>
        <v>#N/A</v>
      </c>
      <c r="NI37" s="193" t="e">
        <f t="shared" si="93"/>
        <v>#N/A</v>
      </c>
      <c r="NJ37" s="193" t="e">
        <f t="shared" si="93"/>
        <v>#N/A</v>
      </c>
      <c r="NK37" s="193" t="e">
        <f t="shared" si="93"/>
        <v>#N/A</v>
      </c>
      <c r="NL37" s="193" t="e">
        <f t="shared" si="93"/>
        <v>#N/A</v>
      </c>
      <c r="NM37" s="193" t="e">
        <f t="shared" si="93"/>
        <v>#N/A</v>
      </c>
      <c r="NN37" s="193" t="e">
        <f t="shared" si="93"/>
        <v>#N/A</v>
      </c>
      <c r="NO37" s="193" t="e">
        <f t="shared" si="93"/>
        <v>#N/A</v>
      </c>
      <c r="NP37" s="193" t="e">
        <f t="shared" si="93"/>
        <v>#N/A</v>
      </c>
      <c r="NQ37" s="193" t="e">
        <f t="shared" si="93"/>
        <v>#N/A</v>
      </c>
      <c r="NR37" s="193" t="e">
        <f t="shared" si="93"/>
        <v>#N/A</v>
      </c>
      <c r="NS37" s="193" t="e">
        <f t="shared" si="89"/>
        <v>#N/A</v>
      </c>
      <c r="NT37" s="193" t="e">
        <f t="shared" si="89"/>
        <v>#N/A</v>
      </c>
      <c r="NU37" s="193" t="e">
        <f t="shared" si="89"/>
        <v>#N/A</v>
      </c>
      <c r="NV37" s="193" t="e">
        <f t="shared" si="89"/>
        <v>#N/A</v>
      </c>
      <c r="NW37" s="193" t="e">
        <f t="shared" si="89"/>
        <v>#N/A</v>
      </c>
      <c r="NX37" s="193" t="e">
        <f t="shared" si="89"/>
        <v>#N/A</v>
      </c>
      <c r="NY37" s="193" t="e">
        <f t="shared" si="89"/>
        <v>#N/A</v>
      </c>
      <c r="NZ37" s="193" t="e">
        <f t="shared" si="89"/>
        <v>#N/A</v>
      </c>
      <c r="OA37" s="193" t="e">
        <f t="shared" si="89"/>
        <v>#N/A</v>
      </c>
      <c r="OB37" s="193" t="e">
        <f t="shared" si="89"/>
        <v>#N/A</v>
      </c>
      <c r="OC37" s="193" t="e">
        <f t="shared" si="89"/>
        <v>#N/A</v>
      </c>
      <c r="OD37" s="193" t="e">
        <f t="shared" si="89"/>
        <v>#N/A</v>
      </c>
      <c r="OE37" s="193" t="e">
        <f t="shared" si="89"/>
        <v>#N/A</v>
      </c>
      <c r="OF37" s="193" t="e">
        <f t="shared" si="89"/>
        <v>#N/A</v>
      </c>
      <c r="OG37" s="193" t="e">
        <f t="shared" si="89"/>
        <v>#N/A</v>
      </c>
      <c r="OH37" s="193" t="e">
        <f t="shared" si="86"/>
        <v>#N/A</v>
      </c>
      <c r="OI37" s="193" t="e">
        <f t="shared" si="86"/>
        <v>#N/A</v>
      </c>
      <c r="OJ37" s="193" t="e">
        <f t="shared" si="86"/>
        <v>#N/A</v>
      </c>
      <c r="OK37" s="193" t="e">
        <f t="shared" si="86"/>
        <v>#N/A</v>
      </c>
      <c r="OL37" s="193" t="e">
        <f t="shared" si="86"/>
        <v>#N/A</v>
      </c>
      <c r="OM37" s="193" t="e">
        <f t="shared" si="86"/>
        <v>#N/A</v>
      </c>
      <c r="ON37" s="193" t="e">
        <f t="shared" si="86"/>
        <v>#N/A</v>
      </c>
      <c r="OO37" s="193" t="e">
        <f t="shared" si="86"/>
        <v>#N/A</v>
      </c>
      <c r="OP37" s="193" t="e">
        <f t="shared" si="86"/>
        <v>#N/A</v>
      </c>
      <c r="OQ37" s="193" t="e">
        <f t="shared" si="86"/>
        <v>#N/A</v>
      </c>
      <c r="OR37" s="193" t="e">
        <f t="shared" si="86"/>
        <v>#N/A</v>
      </c>
      <c r="OS37" s="193" t="e">
        <f t="shared" si="86"/>
        <v>#N/A</v>
      </c>
      <c r="OT37" s="193" t="e">
        <f t="shared" si="86"/>
        <v>#N/A</v>
      </c>
      <c r="OU37" s="193" t="e">
        <f t="shared" si="86"/>
        <v>#N/A</v>
      </c>
      <c r="OV37" s="193" t="e">
        <f t="shared" si="86"/>
        <v>#N/A</v>
      </c>
      <c r="OW37" s="193" t="e">
        <f t="shared" ref="OW37:PK52" si="99">IF(ISNONTEXT($Q37),IF($G37="R",_xlfn.BETA.DIST(HD37,$M37,$N37,FALSE,$B37,$D37),_xlfn.BETA.DIST(HD37,$N37,$M37,FALSE,$B37,$D37)),NA())</f>
        <v>#N/A</v>
      </c>
      <c r="OX37" s="193" t="e">
        <f t="shared" si="99"/>
        <v>#N/A</v>
      </c>
      <c r="OY37" s="193" t="e">
        <f t="shared" si="99"/>
        <v>#N/A</v>
      </c>
      <c r="OZ37" s="193" t="e">
        <f t="shared" si="99"/>
        <v>#N/A</v>
      </c>
      <c r="PA37" s="193" t="e">
        <f t="shared" si="99"/>
        <v>#N/A</v>
      </c>
      <c r="PB37" s="193" t="e">
        <f t="shared" si="99"/>
        <v>#N/A</v>
      </c>
      <c r="PC37" s="193" t="e">
        <f t="shared" si="99"/>
        <v>#N/A</v>
      </c>
      <c r="PD37" s="193" t="e">
        <f t="shared" si="99"/>
        <v>#N/A</v>
      </c>
      <c r="PE37" s="193" t="e">
        <f t="shared" si="99"/>
        <v>#N/A</v>
      </c>
      <c r="PF37" s="193" t="e">
        <f t="shared" si="99"/>
        <v>#N/A</v>
      </c>
      <c r="PG37" s="193" t="e">
        <f t="shared" si="99"/>
        <v>#N/A</v>
      </c>
      <c r="PH37" s="193" t="e">
        <f t="shared" si="99"/>
        <v>#N/A</v>
      </c>
      <c r="PI37" s="193" t="e">
        <f t="shared" si="99"/>
        <v>#N/A</v>
      </c>
      <c r="PJ37" s="193" t="e">
        <f t="shared" si="99"/>
        <v>#N/A</v>
      </c>
      <c r="PK37" s="193" t="e">
        <f t="shared" si="99"/>
        <v>#N/A</v>
      </c>
      <c r="PL37" s="193" t="e">
        <f t="shared" si="26"/>
        <v>#N/A</v>
      </c>
      <c r="PM37" s="193" t="e">
        <f t="shared" si="95"/>
        <v>#N/A</v>
      </c>
      <c r="PN37" s="193" t="e">
        <f t="shared" si="95"/>
        <v>#N/A</v>
      </c>
      <c r="PO37" s="193" t="e">
        <f t="shared" si="95"/>
        <v>#N/A</v>
      </c>
      <c r="PP37" s="193" t="e">
        <f t="shared" si="95"/>
        <v>#N/A</v>
      </c>
      <c r="PQ37" s="193" t="e">
        <f t="shared" si="95"/>
        <v>#N/A</v>
      </c>
      <c r="PR37" s="193" t="e">
        <f t="shared" si="95"/>
        <v>#N/A</v>
      </c>
      <c r="PS37" s="193" t="e">
        <f t="shared" si="95"/>
        <v>#N/A</v>
      </c>
      <c r="PT37" s="193" t="e">
        <f t="shared" si="95"/>
        <v>#N/A</v>
      </c>
    </row>
    <row r="38" spans="1:436" hidden="1" x14ac:dyDescent="0.45">
      <c r="A38" s="20">
        <v>35</v>
      </c>
      <c r="B38" s="115"/>
      <c r="C38" s="115"/>
      <c r="D38" s="115"/>
      <c r="E38" s="110" t="str">
        <f t="shared" si="15"/>
        <v/>
      </c>
      <c r="F38" s="21" t="str">
        <f t="shared" si="16"/>
        <v/>
      </c>
      <c r="G38" s="22" t="str">
        <f t="shared" si="17"/>
        <v/>
      </c>
      <c r="H38" s="23" t="str">
        <f>IF(F38="","",IF(OR($F38&lt;Skew!$B$3,$F38=Skew!$B$3),IF($F38&gt;Skew!$C$3,Skew!$A$3,IF($F38&gt;Skew!$C$4,Skew!$A$4,IF($F38&gt;Skew!$C$5,Skew!$A$5,IF($F38&gt;Skew!$C$6,Skew!$A$6,IF($F38&gt;Skew!$C$7,Skew!$A$7,IF($F38&gt;Skew!$C$8,Skew!$A$8,IF($F38&gt;Skew!$C$9,Skew!$A$9,IF($F38&gt;Skew!$C$10,Skew!$A$10,IF($F38&gt;Skew!$C$11,Skew!$A$11,IF($F38&gt;Skew!$C$12,Skew!$A$12,IF($F38&gt;Skew!$C$13,Skew!$A$13,IF($F38&gt;Skew!$C$14,Skew!$A$14,IF($F38&gt;Skew!$C$15,Skew!$A$15,IF($F38&gt;Skew!$C$16,Skew!$A$16,Skew!$A$17)
)))))))))))))))</f>
        <v/>
      </c>
      <c r="I38" s="22" t="str">
        <f>IF(F38="","",MATCH(H38,Skew!$A$3:$A$17,0))</f>
        <v/>
      </c>
      <c r="J38" s="22" t="str">
        <f t="shared" si="0"/>
        <v/>
      </c>
      <c r="K38" s="24"/>
      <c r="L38" s="22" t="str">
        <f>IF(OR(F38="",K38=""),"",MATCH(K38,Confidence!$A$3:$A$12,0))</f>
        <v/>
      </c>
      <c r="M38" s="25" t="str">
        <f t="shared" si="1"/>
        <v/>
      </c>
      <c r="N38" s="25" t="str">
        <f t="shared" si="2"/>
        <v/>
      </c>
      <c r="O38" s="22"/>
      <c r="P38" s="102" t="str">
        <f t="shared" si="3"/>
        <v/>
      </c>
      <c r="Q38" s="102" t="str">
        <f t="shared" si="4"/>
        <v/>
      </c>
      <c r="R38" s="37" t="str">
        <f t="shared" si="5"/>
        <v/>
      </c>
      <c r="S38" s="115"/>
      <c r="T38" s="204" t="str">
        <f>IF(AND(B38&gt;0,C38&gt;0,D38&gt;0,M38&gt;0,N38&gt;0,S38&gt;0,NOT(K38="")),ABS(VLOOKUP($S$1,VLookups!$A$30:$B$31,2,FALSE)-_xlfn.BETA.DIST(S38,IF(G38="L",N38,M38),IF(G38="L",M38,N38),TRUE,B38,D38)),"")</f>
        <v/>
      </c>
      <c r="U38" s="112" t="str">
        <f>IF(OR($M38="",$N38=""),"",_xlfn.BETA.INV(ABS(VLOOKUP($S$1,VLookups!$A$30:$B$31,2,FALSE)-U$3),IF($G38="L",$N38,$M38),IF($G38="L",$M38,$N38),$B38,$D38))</f>
        <v/>
      </c>
      <c r="V38" s="113" t="str">
        <f>IF(OR($M38="",$N38=""),"",_xlfn.BETA.INV(ABS(VLOOKUP($S$1,VLookups!$A$30:$B$31,2,FALSE)-V$3),IF($G38="L",$N38,$M38),IF($G38="L",$M38,$N38),$B38,$D38))</f>
        <v/>
      </c>
      <c r="W38" s="112" t="str">
        <f>IF(OR($M38="",$N38=""),"",_xlfn.BETA.INV(ABS(VLOOKUP($S$1,VLookups!$A$30:$B$31,2,FALSE)-W$3),IF($G38="L",$N38,$M38),IF($G38="L",$M38,$N38),$B38,$D38))</f>
        <v/>
      </c>
      <c r="X38" s="113" t="str">
        <f>IF(OR($M38="",$N38=""),"",_xlfn.BETA.INV(ABS(VLOOKUP($S$1,VLookups!$A$30:$B$31,2,FALSE)-X$3),IF($G38="L",$N38,$M38),IF($G38="L",$M38,$N38),$B38,$D38))</f>
        <v/>
      </c>
      <c r="Y38" s="112" t="str">
        <f>IF(OR($M38="",$N38=""),"",_xlfn.BETA.INV(ABS(VLOOKUP($S$1,VLookups!$A$30:$B$31,2,FALSE)-Y$3),IF($G38="L",$N38,$M38),IF($G38="L",$M38,$N38),$B38,$D38))</f>
        <v/>
      </c>
      <c r="Z38" s="113" t="str">
        <f>IF(OR($M38="",$N38=""),"",_xlfn.BETA.INV(ABS(VLOOKUP($S$1,VLookups!$A$30:$B$31,2,FALSE)-Z$3),IF($G38="L",$N38,$M38),IF($G38="L",$M38,$N38),$B38,$D38))</f>
        <v/>
      </c>
      <c r="AA38" s="112" t="str">
        <f>IF(OR($M38="",$N38=""),"",_xlfn.BETA.INV(ABS(VLOOKUP($S$1,VLookups!$A$30:$B$31,2,FALSE)-AA$3),IF($G38="L",$N38,$M38),IF($G38="L",$M38,$N38),$B38,$D38))</f>
        <v/>
      </c>
      <c r="AB38" s="113" t="str">
        <f>IF(OR($M38="",$N38=""),"",_xlfn.BETA.INV(ABS(VLOOKUP($S$1,VLookups!$A$30:$B$31,2,FALSE)-AB$3),IF($G38="L",$N38,$M38),IF($G38="L",$M38,$N38),$B38,$D38))</f>
        <v/>
      </c>
      <c r="AC38" s="112" t="str">
        <f>IF(OR($M38="",$N38=""),"",_xlfn.BETA.INV(ABS(VLOOKUP($S$1,VLookups!$A$30:$B$31,2,FALSE)-AC$3),IF($G38="L",$N38,$M38),IF($G38="L",$M38,$N38),$B38,$D38))</f>
        <v/>
      </c>
      <c r="AD38" s="113" t="str">
        <f>IF(OR($M38="",$N38=""),"",_xlfn.BETA.INV(ABS(VLOOKUP($S$1,VLookups!$A$30:$B$31,2,FALSE)-AD$3),IF($G38="L",$N38,$M38),IF($G38="L",$M38,$N38),$B38,$D38))</f>
        <v/>
      </c>
      <c r="AE38" s="112" t="str">
        <f>IF(OR($M38="",$N38=""),"",_xlfn.BETA.INV(ABS(VLOOKUP($S$1,VLookups!$A$30:$B$31,2,FALSE)-AE$3),IF($G38="L",$N38,$M38),IF($G38="L",$M38,$N38),$B38,$D38))</f>
        <v/>
      </c>
      <c r="AF38" s="113" t="str">
        <f>IF(OR($M38="",$N38=""),"",_xlfn.BETA.INV(ABS(VLOOKUP($S$1,VLookups!$A$30:$B$31,2,FALSE)-AF$3),IF($G38="L",$N38,$M38),IF($G38="L",$M38,$N38),$B38,$D38))</f>
        <v/>
      </c>
      <c r="AG38" s="15"/>
      <c r="AH38" s="194" t="str">
        <f t="shared" si="18"/>
        <v/>
      </c>
      <c r="AI38" s="192" t="str">
        <f t="shared" si="19"/>
        <v/>
      </c>
      <c r="AJ38" s="177" t="str">
        <f t="shared" si="96"/>
        <v/>
      </c>
      <c r="AK38" s="177" t="str">
        <f t="shared" si="71"/>
        <v/>
      </c>
      <c r="AL38" s="177" t="str">
        <f t="shared" si="71"/>
        <v/>
      </c>
      <c r="AM38" s="177" t="str">
        <f t="shared" si="71"/>
        <v/>
      </c>
      <c r="AN38" s="177" t="str">
        <f t="shared" si="71"/>
        <v/>
      </c>
      <c r="AO38" s="177" t="str">
        <f t="shared" si="71"/>
        <v/>
      </c>
      <c r="AP38" s="177" t="str">
        <f t="shared" si="71"/>
        <v/>
      </c>
      <c r="AQ38" s="177" t="str">
        <f t="shared" si="71"/>
        <v/>
      </c>
      <c r="AR38" s="177" t="str">
        <f t="shared" si="71"/>
        <v/>
      </c>
      <c r="AS38" s="177" t="str">
        <f t="shared" si="71"/>
        <v/>
      </c>
      <c r="AT38" s="177" t="str">
        <f t="shared" si="71"/>
        <v/>
      </c>
      <c r="AU38" s="177" t="str">
        <f t="shared" si="71"/>
        <v/>
      </c>
      <c r="AV38" s="177" t="str">
        <f t="shared" si="71"/>
        <v/>
      </c>
      <c r="AW38" s="177" t="str">
        <f t="shared" si="71"/>
        <v/>
      </c>
      <c r="AX38" s="177" t="str">
        <f t="shared" si="71"/>
        <v/>
      </c>
      <c r="AY38" s="177" t="str">
        <f t="shared" si="71"/>
        <v/>
      </c>
      <c r="AZ38" s="177" t="str">
        <f t="shared" si="71"/>
        <v/>
      </c>
      <c r="BA38" s="177" t="str">
        <f t="shared" si="65"/>
        <v/>
      </c>
      <c r="BB38" s="177" t="str">
        <f t="shared" si="65"/>
        <v/>
      </c>
      <c r="BC38" s="177" t="str">
        <f t="shared" si="65"/>
        <v/>
      </c>
      <c r="BD38" s="177" t="str">
        <f t="shared" si="65"/>
        <v/>
      </c>
      <c r="BE38" s="177" t="str">
        <f t="shared" si="65"/>
        <v/>
      </c>
      <c r="BF38" s="177" t="str">
        <f t="shared" si="65"/>
        <v/>
      </c>
      <c r="BG38" s="177" t="str">
        <f t="shared" si="65"/>
        <v/>
      </c>
      <c r="BH38" s="177" t="str">
        <f t="shared" si="65"/>
        <v/>
      </c>
      <c r="BI38" s="177" t="str">
        <f t="shared" si="65"/>
        <v/>
      </c>
      <c r="BJ38" s="177" t="str">
        <f t="shared" si="65"/>
        <v/>
      </c>
      <c r="BK38" s="177" t="str">
        <f t="shared" si="65"/>
        <v/>
      </c>
      <c r="BL38" s="177" t="str">
        <f t="shared" si="65"/>
        <v/>
      </c>
      <c r="BM38" s="177" t="str">
        <f t="shared" si="65"/>
        <v/>
      </c>
      <c r="BN38" s="177" t="str">
        <f t="shared" si="65"/>
        <v/>
      </c>
      <c r="BO38" s="177" t="str">
        <f t="shared" si="65"/>
        <v/>
      </c>
      <c r="BP38" s="177" t="str">
        <f t="shared" si="72"/>
        <v/>
      </c>
      <c r="BQ38" s="177" t="str">
        <f t="shared" si="72"/>
        <v/>
      </c>
      <c r="BR38" s="177" t="str">
        <f t="shared" si="72"/>
        <v/>
      </c>
      <c r="BS38" s="177" t="str">
        <f t="shared" si="72"/>
        <v/>
      </c>
      <c r="BT38" s="177" t="str">
        <f t="shared" si="72"/>
        <v/>
      </c>
      <c r="BU38" s="177" t="str">
        <f t="shared" si="72"/>
        <v/>
      </c>
      <c r="BV38" s="177" t="str">
        <f t="shared" si="72"/>
        <v/>
      </c>
      <c r="BW38" s="177" t="str">
        <f t="shared" si="72"/>
        <v/>
      </c>
      <c r="BX38" s="177" t="str">
        <f t="shared" si="72"/>
        <v/>
      </c>
      <c r="BY38" s="177" t="str">
        <f t="shared" si="72"/>
        <v/>
      </c>
      <c r="BZ38" s="177" t="str">
        <f t="shared" si="72"/>
        <v/>
      </c>
      <c r="CA38" s="177" t="str">
        <f t="shared" si="72"/>
        <v/>
      </c>
      <c r="CB38" s="177" t="str">
        <f t="shared" si="72"/>
        <v/>
      </c>
      <c r="CC38" s="177" t="str">
        <f t="shared" si="72"/>
        <v/>
      </c>
      <c r="CD38" s="177" t="str">
        <f t="shared" si="72"/>
        <v/>
      </c>
      <c r="CE38" s="177" t="str">
        <f t="shared" si="72"/>
        <v/>
      </c>
      <c r="CF38" s="177" t="str">
        <f t="shared" si="66"/>
        <v/>
      </c>
      <c r="CG38" s="177" t="str">
        <f t="shared" si="66"/>
        <v/>
      </c>
      <c r="CH38" s="177" t="str">
        <f t="shared" si="66"/>
        <v/>
      </c>
      <c r="CI38" s="177" t="str">
        <f t="shared" si="66"/>
        <v/>
      </c>
      <c r="CJ38" s="177" t="str">
        <f t="shared" si="66"/>
        <v/>
      </c>
      <c r="CK38" s="177" t="str">
        <f t="shared" si="66"/>
        <v/>
      </c>
      <c r="CL38" s="177" t="str">
        <f t="shared" si="66"/>
        <v/>
      </c>
      <c r="CM38" s="177" t="str">
        <f t="shared" si="66"/>
        <v/>
      </c>
      <c r="CN38" s="177" t="str">
        <f t="shared" si="66"/>
        <v/>
      </c>
      <c r="CO38" s="177" t="str">
        <f t="shared" si="66"/>
        <v/>
      </c>
      <c r="CP38" s="177" t="str">
        <f t="shared" si="66"/>
        <v/>
      </c>
      <c r="CQ38" s="177" t="str">
        <f t="shared" si="66"/>
        <v/>
      </c>
      <c r="CR38" s="177" t="str">
        <f t="shared" si="66"/>
        <v/>
      </c>
      <c r="CS38" s="177" t="str">
        <f t="shared" si="66"/>
        <v/>
      </c>
      <c r="CT38" s="177" t="str">
        <f t="shared" si="66"/>
        <v/>
      </c>
      <c r="CU38" s="177" t="str">
        <f t="shared" ref="CU38:DJ53" si="100">IF(ISNONTEXT($AH38),CT38+$AH38,"")</f>
        <v/>
      </c>
      <c r="CV38" s="177" t="str">
        <f t="shared" si="100"/>
        <v/>
      </c>
      <c r="CW38" s="177" t="str">
        <f t="shared" si="100"/>
        <v/>
      </c>
      <c r="CX38" s="177" t="str">
        <f t="shared" si="100"/>
        <v/>
      </c>
      <c r="CY38" s="177" t="str">
        <f t="shared" si="100"/>
        <v/>
      </c>
      <c r="CZ38" s="177" t="str">
        <f t="shared" si="100"/>
        <v/>
      </c>
      <c r="DA38" s="177" t="str">
        <f t="shared" si="100"/>
        <v/>
      </c>
      <c r="DB38" s="177" t="str">
        <f t="shared" si="100"/>
        <v/>
      </c>
      <c r="DC38" s="177" t="str">
        <f t="shared" si="100"/>
        <v/>
      </c>
      <c r="DD38" s="177" t="str">
        <f t="shared" si="100"/>
        <v/>
      </c>
      <c r="DE38" s="177" t="str">
        <f t="shared" si="100"/>
        <v/>
      </c>
      <c r="DF38" s="177" t="str">
        <f t="shared" si="100"/>
        <v/>
      </c>
      <c r="DG38" s="177" t="str">
        <f t="shared" si="100"/>
        <v/>
      </c>
      <c r="DH38" s="177" t="str">
        <f t="shared" si="100"/>
        <v/>
      </c>
      <c r="DI38" s="177" t="str">
        <f t="shared" si="100"/>
        <v/>
      </c>
      <c r="DJ38" s="177" t="str">
        <f t="shared" si="100"/>
        <v/>
      </c>
      <c r="DK38" s="177" t="str">
        <f t="shared" si="73"/>
        <v/>
      </c>
      <c r="DL38" s="177" t="str">
        <f t="shared" si="67"/>
        <v/>
      </c>
      <c r="DM38" s="177" t="str">
        <f t="shared" si="79"/>
        <v/>
      </c>
      <c r="DN38" s="177" t="str">
        <f t="shared" si="79"/>
        <v/>
      </c>
      <c r="DO38" s="177" t="str">
        <f t="shared" si="79"/>
        <v/>
      </c>
      <c r="DP38" s="177" t="str">
        <f t="shared" si="79"/>
        <v/>
      </c>
      <c r="DQ38" s="177" t="str">
        <f t="shared" si="79"/>
        <v/>
      </c>
      <c r="DR38" s="177" t="str">
        <f t="shared" si="79"/>
        <v/>
      </c>
      <c r="DS38" s="177" t="str">
        <f t="shared" si="79"/>
        <v/>
      </c>
      <c r="DT38" s="177" t="str">
        <f t="shared" si="79"/>
        <v/>
      </c>
      <c r="DU38" s="177" t="str">
        <f t="shared" si="79"/>
        <v/>
      </c>
      <c r="DV38" s="177" t="str">
        <f t="shared" si="79"/>
        <v/>
      </c>
      <c r="DW38" s="177" t="str">
        <f t="shared" si="79"/>
        <v/>
      </c>
      <c r="DX38" s="177" t="str">
        <f t="shared" si="79"/>
        <v/>
      </c>
      <c r="DY38" s="177" t="str">
        <f t="shared" si="79"/>
        <v/>
      </c>
      <c r="DZ38" s="177" t="str">
        <f t="shared" si="79"/>
        <v/>
      </c>
      <c r="EA38" s="177" t="str">
        <f t="shared" si="79"/>
        <v/>
      </c>
      <c r="EB38" s="177" t="str">
        <f t="shared" si="79"/>
        <v/>
      </c>
      <c r="EC38" s="177" t="str">
        <f t="shared" si="74"/>
        <v/>
      </c>
      <c r="ED38" s="177" t="str">
        <f t="shared" si="74"/>
        <v/>
      </c>
      <c r="EE38" s="177" t="str">
        <f t="shared" si="74"/>
        <v/>
      </c>
      <c r="EF38" s="177" t="str">
        <f t="shared" si="74"/>
        <v/>
      </c>
      <c r="EG38" s="177" t="str">
        <f t="shared" si="74"/>
        <v/>
      </c>
      <c r="EH38" s="177" t="str">
        <f t="shared" si="74"/>
        <v/>
      </c>
      <c r="EI38" s="177" t="str">
        <f t="shared" si="74"/>
        <v/>
      </c>
      <c r="EJ38" s="177" t="str">
        <f t="shared" si="74"/>
        <v/>
      </c>
      <c r="EK38" s="177" t="str">
        <f t="shared" si="74"/>
        <v/>
      </c>
      <c r="EL38" s="177" t="str">
        <f t="shared" si="74"/>
        <v/>
      </c>
      <c r="EM38" s="177" t="str">
        <f t="shared" si="74"/>
        <v/>
      </c>
      <c r="EN38" s="177" t="str">
        <f t="shared" si="74"/>
        <v/>
      </c>
      <c r="EO38" s="177" t="str">
        <f t="shared" si="74"/>
        <v/>
      </c>
      <c r="EP38" s="177" t="str">
        <f t="shared" si="74"/>
        <v/>
      </c>
      <c r="EQ38" s="177" t="str">
        <f t="shared" si="74"/>
        <v/>
      </c>
      <c r="ER38" s="177" t="str">
        <f t="shared" si="75"/>
        <v/>
      </c>
      <c r="ES38" s="177" t="str">
        <f t="shared" si="75"/>
        <v/>
      </c>
      <c r="ET38" s="177" t="str">
        <f t="shared" si="75"/>
        <v/>
      </c>
      <c r="EU38" s="177" t="str">
        <f t="shared" si="75"/>
        <v/>
      </c>
      <c r="EV38" s="177" t="str">
        <f t="shared" si="75"/>
        <v/>
      </c>
      <c r="EW38" s="177" t="str">
        <f t="shared" si="75"/>
        <v/>
      </c>
      <c r="EX38" s="177" t="str">
        <f t="shared" si="75"/>
        <v/>
      </c>
      <c r="EY38" s="177" t="str">
        <f t="shared" si="75"/>
        <v/>
      </c>
      <c r="EZ38" s="177" t="str">
        <f t="shared" si="75"/>
        <v/>
      </c>
      <c r="FA38" s="177" t="str">
        <f t="shared" si="75"/>
        <v/>
      </c>
      <c r="FB38" s="177" t="str">
        <f t="shared" si="75"/>
        <v/>
      </c>
      <c r="FC38" s="177" t="str">
        <f t="shared" si="75"/>
        <v/>
      </c>
      <c r="FD38" s="177" t="str">
        <f t="shared" si="75"/>
        <v/>
      </c>
      <c r="FE38" s="177" t="str">
        <f t="shared" si="75"/>
        <v/>
      </c>
      <c r="FF38" s="177" t="str">
        <f t="shared" si="75"/>
        <v/>
      </c>
      <c r="FG38" s="177" t="str">
        <f t="shared" si="75"/>
        <v/>
      </c>
      <c r="FH38" s="177" t="str">
        <f t="shared" si="68"/>
        <v/>
      </c>
      <c r="FI38" s="177" t="str">
        <f t="shared" si="68"/>
        <v/>
      </c>
      <c r="FJ38" s="177" t="str">
        <f t="shared" si="68"/>
        <v/>
      </c>
      <c r="FK38" s="177" t="str">
        <f t="shared" si="68"/>
        <v/>
      </c>
      <c r="FL38" s="177" t="str">
        <f t="shared" si="68"/>
        <v/>
      </c>
      <c r="FM38" s="177" t="str">
        <f t="shared" si="68"/>
        <v/>
      </c>
      <c r="FN38" s="177" t="str">
        <f t="shared" si="68"/>
        <v/>
      </c>
      <c r="FO38" s="177" t="str">
        <f t="shared" si="68"/>
        <v/>
      </c>
      <c r="FP38" s="177" t="str">
        <f t="shared" si="68"/>
        <v/>
      </c>
      <c r="FQ38" s="177" t="str">
        <f t="shared" si="68"/>
        <v/>
      </c>
      <c r="FR38" s="177" t="str">
        <f t="shared" si="68"/>
        <v/>
      </c>
      <c r="FS38" s="177" t="str">
        <f t="shared" si="68"/>
        <v/>
      </c>
      <c r="FT38" s="177" t="str">
        <f t="shared" si="68"/>
        <v/>
      </c>
      <c r="FU38" s="177" t="str">
        <f t="shared" si="76"/>
        <v/>
      </c>
      <c r="FV38" s="177" t="str">
        <f t="shared" si="76"/>
        <v/>
      </c>
      <c r="FW38" s="177" t="str">
        <f t="shared" si="76"/>
        <v/>
      </c>
      <c r="FX38" s="177" t="str">
        <f t="shared" si="76"/>
        <v/>
      </c>
      <c r="FY38" s="177" t="str">
        <f t="shared" si="76"/>
        <v/>
      </c>
      <c r="FZ38" s="177" t="str">
        <f t="shared" si="76"/>
        <v/>
      </c>
      <c r="GA38" s="177" t="str">
        <f t="shared" si="76"/>
        <v/>
      </c>
      <c r="GB38" s="177" t="str">
        <f t="shared" si="76"/>
        <v/>
      </c>
      <c r="GC38" s="177" t="str">
        <f t="shared" si="76"/>
        <v/>
      </c>
      <c r="GD38" s="177" t="str">
        <f t="shared" si="76"/>
        <v/>
      </c>
      <c r="GE38" s="177" t="str">
        <f t="shared" si="76"/>
        <v/>
      </c>
      <c r="GF38" s="177" t="str">
        <f t="shared" si="76"/>
        <v/>
      </c>
      <c r="GG38" s="177" t="str">
        <f t="shared" si="76"/>
        <v/>
      </c>
      <c r="GH38" s="177" t="str">
        <f t="shared" si="76"/>
        <v/>
      </c>
      <c r="GI38" s="177" t="str">
        <f t="shared" si="76"/>
        <v/>
      </c>
      <c r="GJ38" s="177" t="str">
        <f t="shared" si="76"/>
        <v/>
      </c>
      <c r="GK38" s="177" t="str">
        <f t="shared" si="69"/>
        <v/>
      </c>
      <c r="GL38" s="177" t="str">
        <f t="shared" si="69"/>
        <v/>
      </c>
      <c r="GM38" s="177" t="str">
        <f t="shared" si="69"/>
        <v/>
      </c>
      <c r="GN38" s="177" t="str">
        <f t="shared" si="69"/>
        <v/>
      </c>
      <c r="GO38" s="177" t="str">
        <f t="shared" si="69"/>
        <v/>
      </c>
      <c r="GP38" s="177" t="str">
        <f t="shared" si="69"/>
        <v/>
      </c>
      <c r="GQ38" s="177" t="str">
        <f t="shared" si="69"/>
        <v/>
      </c>
      <c r="GR38" s="177" t="str">
        <f t="shared" si="69"/>
        <v/>
      </c>
      <c r="GS38" s="177" t="str">
        <f t="shared" si="69"/>
        <v/>
      </c>
      <c r="GT38" s="177" t="str">
        <f t="shared" si="69"/>
        <v/>
      </c>
      <c r="GU38" s="177" t="str">
        <f t="shared" si="69"/>
        <v/>
      </c>
      <c r="GV38" s="177" t="str">
        <f t="shared" si="69"/>
        <v/>
      </c>
      <c r="GW38" s="177" t="str">
        <f t="shared" si="69"/>
        <v/>
      </c>
      <c r="GX38" s="177" t="str">
        <f t="shared" si="69"/>
        <v/>
      </c>
      <c r="GY38" s="177" t="str">
        <f t="shared" si="69"/>
        <v/>
      </c>
      <c r="GZ38" s="177" t="str">
        <f t="shared" ref="GZ38:HO53" si="101">IF(ISNONTEXT($AH38),GY38+$AH38,"")</f>
        <v/>
      </c>
      <c r="HA38" s="177" t="str">
        <f t="shared" si="101"/>
        <v/>
      </c>
      <c r="HB38" s="177" t="str">
        <f t="shared" si="101"/>
        <v/>
      </c>
      <c r="HC38" s="177" t="str">
        <f t="shared" si="101"/>
        <v/>
      </c>
      <c r="HD38" s="177" t="str">
        <f t="shared" si="101"/>
        <v/>
      </c>
      <c r="HE38" s="177" t="str">
        <f t="shared" si="101"/>
        <v/>
      </c>
      <c r="HF38" s="177" t="str">
        <f t="shared" si="101"/>
        <v/>
      </c>
      <c r="HG38" s="177" t="str">
        <f t="shared" si="101"/>
        <v/>
      </c>
      <c r="HH38" s="177" t="str">
        <f t="shared" si="101"/>
        <v/>
      </c>
      <c r="HI38" s="177" t="str">
        <f t="shared" si="101"/>
        <v/>
      </c>
      <c r="HJ38" s="177" t="str">
        <f t="shared" si="101"/>
        <v/>
      </c>
      <c r="HK38" s="177" t="str">
        <f t="shared" si="101"/>
        <v/>
      </c>
      <c r="HL38" s="177" t="str">
        <f t="shared" si="101"/>
        <v/>
      </c>
      <c r="HM38" s="177" t="str">
        <f t="shared" si="101"/>
        <v/>
      </c>
      <c r="HN38" s="177" t="str">
        <f t="shared" si="101"/>
        <v/>
      </c>
      <c r="HO38" s="177" t="str">
        <f t="shared" si="101"/>
        <v/>
      </c>
      <c r="HP38" s="177" t="str">
        <f t="shared" si="77"/>
        <v/>
      </c>
      <c r="HQ38" s="177" t="str">
        <f t="shared" si="70"/>
        <v/>
      </c>
      <c r="HR38" s="177" t="str">
        <f t="shared" si="70"/>
        <v/>
      </c>
      <c r="HS38" s="177" t="str">
        <f t="shared" si="70"/>
        <v/>
      </c>
      <c r="HT38" s="177" t="str">
        <f t="shared" si="70"/>
        <v/>
      </c>
      <c r="HU38" s="177" t="str">
        <f t="shared" si="70"/>
        <v/>
      </c>
      <c r="HV38" s="177" t="str">
        <f t="shared" si="70"/>
        <v/>
      </c>
      <c r="HW38" s="177" t="str">
        <f t="shared" si="70"/>
        <v/>
      </c>
      <c r="HX38" s="177" t="str">
        <f t="shared" si="70"/>
        <v/>
      </c>
      <c r="HY38" s="177" t="str">
        <f t="shared" si="70"/>
        <v/>
      </c>
      <c r="HZ38" s="177" t="str">
        <f t="shared" si="70"/>
        <v/>
      </c>
      <c r="IA38" s="192" t="str">
        <f t="shared" si="21"/>
        <v/>
      </c>
      <c r="IB38" s="193" t="e">
        <f t="shared" si="94"/>
        <v>#N/A</v>
      </c>
      <c r="IC38" s="193" t="e">
        <f t="shared" si="81"/>
        <v>#N/A</v>
      </c>
      <c r="ID38" s="193" t="e">
        <f t="shared" si="81"/>
        <v>#N/A</v>
      </c>
      <c r="IE38" s="193" t="e">
        <f t="shared" si="81"/>
        <v>#N/A</v>
      </c>
      <c r="IF38" s="193" t="e">
        <f t="shared" si="91"/>
        <v>#N/A</v>
      </c>
      <c r="IG38" s="193" t="e">
        <f t="shared" si="91"/>
        <v>#N/A</v>
      </c>
      <c r="IH38" s="193" t="e">
        <f t="shared" si="91"/>
        <v>#N/A</v>
      </c>
      <c r="II38" s="193" t="e">
        <f t="shared" si="91"/>
        <v>#N/A</v>
      </c>
      <c r="IJ38" s="193" t="e">
        <f t="shared" si="91"/>
        <v>#N/A</v>
      </c>
      <c r="IK38" s="193" t="e">
        <f t="shared" si="91"/>
        <v>#N/A</v>
      </c>
      <c r="IL38" s="193" t="e">
        <f t="shared" si="91"/>
        <v>#N/A</v>
      </c>
      <c r="IM38" s="193" t="e">
        <f t="shared" si="91"/>
        <v>#N/A</v>
      </c>
      <c r="IN38" s="193" t="e">
        <f t="shared" si="91"/>
        <v>#N/A</v>
      </c>
      <c r="IO38" s="193" t="e">
        <f t="shared" si="91"/>
        <v>#N/A</v>
      </c>
      <c r="IP38" s="193" t="e">
        <f t="shared" si="91"/>
        <v>#N/A</v>
      </c>
      <c r="IQ38" s="193" t="e">
        <f t="shared" si="91"/>
        <v>#N/A</v>
      </c>
      <c r="IR38" s="193" t="e">
        <f t="shared" si="91"/>
        <v>#N/A</v>
      </c>
      <c r="IS38" s="193" t="e">
        <f t="shared" si="91"/>
        <v>#N/A</v>
      </c>
      <c r="IT38" s="193" t="e">
        <f t="shared" si="91"/>
        <v>#N/A</v>
      </c>
      <c r="IU38" s="193" t="e">
        <f t="shared" si="87"/>
        <v>#N/A</v>
      </c>
      <c r="IV38" s="193" t="e">
        <f t="shared" si="87"/>
        <v>#N/A</v>
      </c>
      <c r="IW38" s="193" t="e">
        <f t="shared" si="87"/>
        <v>#N/A</v>
      </c>
      <c r="IX38" s="193" t="e">
        <f t="shared" si="87"/>
        <v>#N/A</v>
      </c>
      <c r="IY38" s="193" t="e">
        <f t="shared" si="87"/>
        <v>#N/A</v>
      </c>
      <c r="IZ38" s="193" t="e">
        <f t="shared" si="87"/>
        <v>#N/A</v>
      </c>
      <c r="JA38" s="193" t="e">
        <f t="shared" si="87"/>
        <v>#N/A</v>
      </c>
      <c r="JB38" s="193" t="e">
        <f t="shared" si="87"/>
        <v>#N/A</v>
      </c>
      <c r="JC38" s="193" t="e">
        <f t="shared" si="87"/>
        <v>#N/A</v>
      </c>
      <c r="JD38" s="193" t="e">
        <f t="shared" si="87"/>
        <v>#N/A</v>
      </c>
      <c r="JE38" s="193" t="e">
        <f t="shared" si="87"/>
        <v>#N/A</v>
      </c>
      <c r="JF38" s="193" t="e">
        <f t="shared" si="87"/>
        <v>#N/A</v>
      </c>
      <c r="JG38" s="193" t="e">
        <f t="shared" si="87"/>
        <v>#N/A</v>
      </c>
      <c r="JH38" s="193" t="e">
        <f t="shared" si="87"/>
        <v>#N/A</v>
      </c>
      <c r="JI38" s="193" t="e">
        <f t="shared" si="87"/>
        <v>#N/A</v>
      </c>
      <c r="JJ38" s="193" t="e">
        <f t="shared" si="84"/>
        <v>#N/A</v>
      </c>
      <c r="JK38" s="193" t="e">
        <f t="shared" si="84"/>
        <v>#N/A</v>
      </c>
      <c r="JL38" s="193" t="e">
        <f t="shared" si="84"/>
        <v>#N/A</v>
      </c>
      <c r="JM38" s="193" t="e">
        <f t="shared" si="84"/>
        <v>#N/A</v>
      </c>
      <c r="JN38" s="193" t="e">
        <f t="shared" si="84"/>
        <v>#N/A</v>
      </c>
      <c r="JO38" s="193" t="e">
        <f t="shared" si="84"/>
        <v>#N/A</v>
      </c>
      <c r="JP38" s="193" t="e">
        <f t="shared" si="84"/>
        <v>#N/A</v>
      </c>
      <c r="JQ38" s="193" t="e">
        <f t="shared" si="84"/>
        <v>#N/A</v>
      </c>
      <c r="JR38" s="193" t="e">
        <f t="shared" si="84"/>
        <v>#N/A</v>
      </c>
      <c r="JS38" s="193" t="e">
        <f t="shared" si="84"/>
        <v>#N/A</v>
      </c>
      <c r="JT38" s="193" t="e">
        <f t="shared" si="84"/>
        <v>#N/A</v>
      </c>
      <c r="JU38" s="193" t="e">
        <f t="shared" si="84"/>
        <v>#N/A</v>
      </c>
      <c r="JV38" s="193" t="e">
        <f t="shared" si="84"/>
        <v>#N/A</v>
      </c>
      <c r="JW38" s="193" t="e">
        <f t="shared" si="84"/>
        <v>#N/A</v>
      </c>
      <c r="JX38" s="193" t="e">
        <f t="shared" si="84"/>
        <v>#N/A</v>
      </c>
      <c r="JY38" s="193" t="e">
        <f t="shared" si="97"/>
        <v>#N/A</v>
      </c>
      <c r="JZ38" s="193" t="e">
        <f t="shared" si="97"/>
        <v>#N/A</v>
      </c>
      <c r="KA38" s="193" t="e">
        <f t="shared" si="97"/>
        <v>#N/A</v>
      </c>
      <c r="KB38" s="193" t="e">
        <f t="shared" si="97"/>
        <v>#N/A</v>
      </c>
      <c r="KC38" s="193" t="e">
        <f t="shared" si="97"/>
        <v>#N/A</v>
      </c>
      <c r="KD38" s="193" t="e">
        <f t="shared" si="97"/>
        <v>#N/A</v>
      </c>
      <c r="KE38" s="193" t="e">
        <f t="shared" si="97"/>
        <v>#N/A</v>
      </c>
      <c r="KF38" s="193" t="e">
        <f t="shared" si="97"/>
        <v>#N/A</v>
      </c>
      <c r="KG38" s="193" t="e">
        <f t="shared" si="97"/>
        <v>#N/A</v>
      </c>
      <c r="KH38" s="193" t="e">
        <f t="shared" si="97"/>
        <v>#N/A</v>
      </c>
      <c r="KI38" s="193" t="e">
        <f t="shared" si="97"/>
        <v>#N/A</v>
      </c>
      <c r="KJ38" s="193" t="e">
        <f t="shared" si="97"/>
        <v>#N/A</v>
      </c>
      <c r="KK38" s="193" t="e">
        <f t="shared" si="97"/>
        <v>#N/A</v>
      </c>
      <c r="KL38" s="193" t="e">
        <f t="shared" si="97"/>
        <v>#N/A</v>
      </c>
      <c r="KM38" s="193" t="e">
        <f t="shared" si="97"/>
        <v>#N/A</v>
      </c>
      <c r="KN38" s="193" t="e">
        <f t="shared" si="24"/>
        <v>#N/A</v>
      </c>
      <c r="KO38" s="193" t="e">
        <f t="shared" si="82"/>
        <v>#N/A</v>
      </c>
      <c r="KP38" s="193" t="e">
        <f t="shared" si="82"/>
        <v>#N/A</v>
      </c>
      <c r="KQ38" s="193" t="e">
        <f t="shared" si="82"/>
        <v>#N/A</v>
      </c>
      <c r="KR38" s="193" t="e">
        <f t="shared" si="92"/>
        <v>#N/A</v>
      </c>
      <c r="KS38" s="193" t="e">
        <f t="shared" si="92"/>
        <v>#N/A</v>
      </c>
      <c r="KT38" s="193" t="e">
        <f t="shared" si="92"/>
        <v>#N/A</v>
      </c>
      <c r="KU38" s="193" t="e">
        <f t="shared" si="92"/>
        <v>#N/A</v>
      </c>
      <c r="KV38" s="193" t="e">
        <f t="shared" si="92"/>
        <v>#N/A</v>
      </c>
      <c r="KW38" s="193" t="e">
        <f t="shared" si="92"/>
        <v>#N/A</v>
      </c>
      <c r="KX38" s="193" t="e">
        <f t="shared" si="92"/>
        <v>#N/A</v>
      </c>
      <c r="KY38" s="193" t="e">
        <f t="shared" si="92"/>
        <v>#N/A</v>
      </c>
      <c r="KZ38" s="193" t="e">
        <f t="shared" si="92"/>
        <v>#N/A</v>
      </c>
      <c r="LA38" s="193" t="e">
        <f t="shared" si="92"/>
        <v>#N/A</v>
      </c>
      <c r="LB38" s="193" t="e">
        <f t="shared" si="92"/>
        <v>#N/A</v>
      </c>
      <c r="LC38" s="193" t="e">
        <f t="shared" si="92"/>
        <v>#N/A</v>
      </c>
      <c r="LD38" s="193" t="e">
        <f t="shared" si="92"/>
        <v>#N/A</v>
      </c>
      <c r="LE38" s="193" t="e">
        <f t="shared" si="92"/>
        <v>#N/A</v>
      </c>
      <c r="LF38" s="193" t="e">
        <f t="shared" si="92"/>
        <v>#N/A</v>
      </c>
      <c r="LG38" s="193" t="e">
        <f t="shared" si="88"/>
        <v>#N/A</v>
      </c>
      <c r="LH38" s="193" t="e">
        <f t="shared" si="88"/>
        <v>#N/A</v>
      </c>
      <c r="LI38" s="193" t="e">
        <f t="shared" si="88"/>
        <v>#N/A</v>
      </c>
      <c r="LJ38" s="193" t="e">
        <f t="shared" si="88"/>
        <v>#N/A</v>
      </c>
      <c r="LK38" s="193" t="e">
        <f t="shared" si="88"/>
        <v>#N/A</v>
      </c>
      <c r="LL38" s="193" t="e">
        <f t="shared" si="88"/>
        <v>#N/A</v>
      </c>
      <c r="LM38" s="193" t="e">
        <f t="shared" si="88"/>
        <v>#N/A</v>
      </c>
      <c r="LN38" s="193" t="e">
        <f t="shared" si="88"/>
        <v>#N/A</v>
      </c>
      <c r="LO38" s="193" t="e">
        <f t="shared" si="88"/>
        <v>#N/A</v>
      </c>
      <c r="LP38" s="193" t="e">
        <f t="shared" si="88"/>
        <v>#N/A</v>
      </c>
      <c r="LQ38" s="193" t="e">
        <f t="shared" si="88"/>
        <v>#N/A</v>
      </c>
      <c r="LR38" s="193" t="e">
        <f t="shared" si="88"/>
        <v>#N/A</v>
      </c>
      <c r="LS38" s="193" t="e">
        <f t="shared" si="88"/>
        <v>#N/A</v>
      </c>
      <c r="LT38" s="193" t="e">
        <f t="shared" si="88"/>
        <v>#N/A</v>
      </c>
      <c r="LU38" s="193" t="e">
        <f t="shared" si="88"/>
        <v>#N/A</v>
      </c>
      <c r="LV38" s="193" t="e">
        <f t="shared" si="85"/>
        <v>#N/A</v>
      </c>
      <c r="LW38" s="193" t="e">
        <f t="shared" si="85"/>
        <v>#N/A</v>
      </c>
      <c r="LX38" s="193" t="e">
        <f t="shared" si="85"/>
        <v>#N/A</v>
      </c>
      <c r="LY38" s="193" t="e">
        <f t="shared" si="85"/>
        <v>#N/A</v>
      </c>
      <c r="LZ38" s="193" t="e">
        <f t="shared" si="85"/>
        <v>#N/A</v>
      </c>
      <c r="MA38" s="193" t="e">
        <f t="shared" si="85"/>
        <v>#N/A</v>
      </c>
      <c r="MB38" s="193" t="e">
        <f t="shared" si="85"/>
        <v>#N/A</v>
      </c>
      <c r="MC38" s="193" t="e">
        <f t="shared" si="85"/>
        <v>#N/A</v>
      </c>
      <c r="MD38" s="193" t="e">
        <f t="shared" si="85"/>
        <v>#N/A</v>
      </c>
      <c r="ME38" s="193" t="e">
        <f t="shared" si="85"/>
        <v>#N/A</v>
      </c>
      <c r="MF38" s="193" t="e">
        <f t="shared" si="85"/>
        <v>#N/A</v>
      </c>
      <c r="MG38" s="193" t="e">
        <f t="shared" si="85"/>
        <v>#N/A</v>
      </c>
      <c r="MH38" s="193" t="e">
        <f t="shared" si="85"/>
        <v>#N/A</v>
      </c>
      <c r="MI38" s="193" t="e">
        <f t="shared" si="85"/>
        <v>#N/A</v>
      </c>
      <c r="MJ38" s="193" t="e">
        <f t="shared" si="85"/>
        <v>#N/A</v>
      </c>
      <c r="MK38" s="193" t="e">
        <f t="shared" si="98"/>
        <v>#N/A</v>
      </c>
      <c r="ML38" s="193" t="e">
        <f t="shared" si="98"/>
        <v>#N/A</v>
      </c>
      <c r="MM38" s="193" t="e">
        <f t="shared" si="98"/>
        <v>#N/A</v>
      </c>
      <c r="MN38" s="193" t="e">
        <f t="shared" si="98"/>
        <v>#N/A</v>
      </c>
      <c r="MO38" s="193" t="e">
        <f t="shared" si="98"/>
        <v>#N/A</v>
      </c>
      <c r="MP38" s="193" t="e">
        <f t="shared" si="98"/>
        <v>#N/A</v>
      </c>
      <c r="MQ38" s="193" t="e">
        <f t="shared" si="98"/>
        <v>#N/A</v>
      </c>
      <c r="MR38" s="193" t="e">
        <f t="shared" si="98"/>
        <v>#N/A</v>
      </c>
      <c r="MS38" s="193" t="e">
        <f t="shared" si="98"/>
        <v>#N/A</v>
      </c>
      <c r="MT38" s="193" t="e">
        <f t="shared" si="98"/>
        <v>#N/A</v>
      </c>
      <c r="MU38" s="193" t="e">
        <f t="shared" si="98"/>
        <v>#N/A</v>
      </c>
      <c r="MV38" s="193" t="e">
        <f t="shared" si="98"/>
        <v>#N/A</v>
      </c>
      <c r="MW38" s="193" t="e">
        <f t="shared" si="98"/>
        <v>#N/A</v>
      </c>
      <c r="MX38" s="193" t="e">
        <f t="shared" si="98"/>
        <v>#N/A</v>
      </c>
      <c r="MY38" s="193" t="e">
        <f t="shared" si="98"/>
        <v>#N/A</v>
      </c>
      <c r="MZ38" s="193" t="e">
        <f t="shared" si="25"/>
        <v>#N/A</v>
      </c>
      <c r="NA38" s="193" t="e">
        <f t="shared" si="83"/>
        <v>#N/A</v>
      </c>
      <c r="NB38" s="193" t="e">
        <f t="shared" si="83"/>
        <v>#N/A</v>
      </c>
      <c r="NC38" s="193" t="e">
        <f t="shared" si="83"/>
        <v>#N/A</v>
      </c>
      <c r="ND38" s="193" t="e">
        <f t="shared" si="93"/>
        <v>#N/A</v>
      </c>
      <c r="NE38" s="193" t="e">
        <f t="shared" si="93"/>
        <v>#N/A</v>
      </c>
      <c r="NF38" s="193" t="e">
        <f t="shared" si="93"/>
        <v>#N/A</v>
      </c>
      <c r="NG38" s="193" t="e">
        <f t="shared" si="93"/>
        <v>#N/A</v>
      </c>
      <c r="NH38" s="193" t="e">
        <f t="shared" si="93"/>
        <v>#N/A</v>
      </c>
      <c r="NI38" s="193" t="e">
        <f t="shared" si="93"/>
        <v>#N/A</v>
      </c>
      <c r="NJ38" s="193" t="e">
        <f t="shared" si="93"/>
        <v>#N/A</v>
      </c>
      <c r="NK38" s="193" t="e">
        <f t="shared" si="93"/>
        <v>#N/A</v>
      </c>
      <c r="NL38" s="193" t="e">
        <f t="shared" si="93"/>
        <v>#N/A</v>
      </c>
      <c r="NM38" s="193" t="e">
        <f t="shared" si="93"/>
        <v>#N/A</v>
      </c>
      <c r="NN38" s="193" t="e">
        <f t="shared" si="93"/>
        <v>#N/A</v>
      </c>
      <c r="NO38" s="193" t="e">
        <f t="shared" si="93"/>
        <v>#N/A</v>
      </c>
      <c r="NP38" s="193" t="e">
        <f t="shared" si="93"/>
        <v>#N/A</v>
      </c>
      <c r="NQ38" s="193" t="e">
        <f t="shared" si="93"/>
        <v>#N/A</v>
      </c>
      <c r="NR38" s="193" t="e">
        <f t="shared" si="93"/>
        <v>#N/A</v>
      </c>
      <c r="NS38" s="193" t="e">
        <f t="shared" si="89"/>
        <v>#N/A</v>
      </c>
      <c r="NT38" s="193" t="e">
        <f t="shared" si="89"/>
        <v>#N/A</v>
      </c>
      <c r="NU38" s="193" t="e">
        <f t="shared" si="89"/>
        <v>#N/A</v>
      </c>
      <c r="NV38" s="193" t="e">
        <f t="shared" si="89"/>
        <v>#N/A</v>
      </c>
      <c r="NW38" s="193" t="e">
        <f t="shared" si="89"/>
        <v>#N/A</v>
      </c>
      <c r="NX38" s="193" t="e">
        <f t="shared" si="89"/>
        <v>#N/A</v>
      </c>
      <c r="NY38" s="193" t="e">
        <f t="shared" si="89"/>
        <v>#N/A</v>
      </c>
      <c r="NZ38" s="193" t="e">
        <f t="shared" si="89"/>
        <v>#N/A</v>
      </c>
      <c r="OA38" s="193" t="e">
        <f t="shared" si="89"/>
        <v>#N/A</v>
      </c>
      <c r="OB38" s="193" t="e">
        <f t="shared" si="89"/>
        <v>#N/A</v>
      </c>
      <c r="OC38" s="193" t="e">
        <f t="shared" si="89"/>
        <v>#N/A</v>
      </c>
      <c r="OD38" s="193" t="e">
        <f t="shared" si="89"/>
        <v>#N/A</v>
      </c>
      <c r="OE38" s="193" t="e">
        <f t="shared" si="89"/>
        <v>#N/A</v>
      </c>
      <c r="OF38" s="193" t="e">
        <f t="shared" si="89"/>
        <v>#N/A</v>
      </c>
      <c r="OG38" s="193" t="e">
        <f t="shared" si="89"/>
        <v>#N/A</v>
      </c>
      <c r="OH38" s="193" t="e">
        <f t="shared" si="86"/>
        <v>#N/A</v>
      </c>
      <c r="OI38" s="193" t="e">
        <f t="shared" si="86"/>
        <v>#N/A</v>
      </c>
      <c r="OJ38" s="193" t="e">
        <f t="shared" si="86"/>
        <v>#N/A</v>
      </c>
      <c r="OK38" s="193" t="e">
        <f t="shared" si="86"/>
        <v>#N/A</v>
      </c>
      <c r="OL38" s="193" t="e">
        <f t="shared" si="86"/>
        <v>#N/A</v>
      </c>
      <c r="OM38" s="193" t="e">
        <f t="shared" si="86"/>
        <v>#N/A</v>
      </c>
      <c r="ON38" s="193" t="e">
        <f t="shared" si="86"/>
        <v>#N/A</v>
      </c>
      <c r="OO38" s="193" t="e">
        <f t="shared" si="86"/>
        <v>#N/A</v>
      </c>
      <c r="OP38" s="193" t="e">
        <f t="shared" si="86"/>
        <v>#N/A</v>
      </c>
      <c r="OQ38" s="193" t="e">
        <f t="shared" si="86"/>
        <v>#N/A</v>
      </c>
      <c r="OR38" s="193" t="e">
        <f t="shared" si="86"/>
        <v>#N/A</v>
      </c>
      <c r="OS38" s="193" t="e">
        <f t="shared" si="86"/>
        <v>#N/A</v>
      </c>
      <c r="OT38" s="193" t="e">
        <f t="shared" si="86"/>
        <v>#N/A</v>
      </c>
      <c r="OU38" s="193" t="e">
        <f t="shared" si="86"/>
        <v>#N/A</v>
      </c>
      <c r="OV38" s="193" t="e">
        <f t="shared" si="86"/>
        <v>#N/A</v>
      </c>
      <c r="OW38" s="193" t="e">
        <f t="shared" si="99"/>
        <v>#N/A</v>
      </c>
      <c r="OX38" s="193" t="e">
        <f t="shared" si="99"/>
        <v>#N/A</v>
      </c>
      <c r="OY38" s="193" t="e">
        <f t="shared" si="99"/>
        <v>#N/A</v>
      </c>
      <c r="OZ38" s="193" t="e">
        <f t="shared" si="99"/>
        <v>#N/A</v>
      </c>
      <c r="PA38" s="193" t="e">
        <f t="shared" si="99"/>
        <v>#N/A</v>
      </c>
      <c r="PB38" s="193" t="e">
        <f t="shared" si="99"/>
        <v>#N/A</v>
      </c>
      <c r="PC38" s="193" t="e">
        <f t="shared" si="99"/>
        <v>#N/A</v>
      </c>
      <c r="PD38" s="193" t="e">
        <f t="shared" si="99"/>
        <v>#N/A</v>
      </c>
      <c r="PE38" s="193" t="e">
        <f t="shared" si="99"/>
        <v>#N/A</v>
      </c>
      <c r="PF38" s="193" t="e">
        <f t="shared" si="99"/>
        <v>#N/A</v>
      </c>
      <c r="PG38" s="193" t="e">
        <f t="shared" si="99"/>
        <v>#N/A</v>
      </c>
      <c r="PH38" s="193" t="e">
        <f t="shared" si="99"/>
        <v>#N/A</v>
      </c>
      <c r="PI38" s="193" t="e">
        <f t="shared" si="99"/>
        <v>#N/A</v>
      </c>
      <c r="PJ38" s="193" t="e">
        <f t="shared" si="99"/>
        <v>#N/A</v>
      </c>
      <c r="PK38" s="193" t="e">
        <f t="shared" si="99"/>
        <v>#N/A</v>
      </c>
      <c r="PL38" s="193" t="e">
        <f t="shared" si="26"/>
        <v>#N/A</v>
      </c>
      <c r="PM38" s="193" t="e">
        <f t="shared" si="95"/>
        <v>#N/A</v>
      </c>
      <c r="PN38" s="193" t="e">
        <f t="shared" si="95"/>
        <v>#N/A</v>
      </c>
      <c r="PO38" s="193" t="e">
        <f t="shared" si="95"/>
        <v>#N/A</v>
      </c>
      <c r="PP38" s="193" t="e">
        <f t="shared" si="95"/>
        <v>#N/A</v>
      </c>
      <c r="PQ38" s="193" t="e">
        <f t="shared" si="95"/>
        <v>#N/A</v>
      </c>
      <c r="PR38" s="193" t="e">
        <f t="shared" si="95"/>
        <v>#N/A</v>
      </c>
      <c r="PS38" s="193" t="e">
        <f t="shared" si="95"/>
        <v>#N/A</v>
      </c>
      <c r="PT38" s="193" t="e">
        <f t="shared" si="95"/>
        <v>#N/A</v>
      </c>
    </row>
    <row r="39" spans="1:436" hidden="1" x14ac:dyDescent="0.45">
      <c r="A39" s="20">
        <v>36</v>
      </c>
      <c r="B39" s="115"/>
      <c r="C39" s="115"/>
      <c r="D39" s="115"/>
      <c r="E39" s="110" t="str">
        <f t="shared" si="15"/>
        <v/>
      </c>
      <c r="F39" s="21" t="str">
        <f t="shared" si="16"/>
        <v/>
      </c>
      <c r="G39" s="22" t="str">
        <f t="shared" si="17"/>
        <v/>
      </c>
      <c r="H39" s="23" t="str">
        <f>IF(F39="","",IF(OR($F39&lt;Skew!$B$3,$F39=Skew!$B$3),IF($F39&gt;Skew!$C$3,Skew!$A$3,IF($F39&gt;Skew!$C$4,Skew!$A$4,IF($F39&gt;Skew!$C$5,Skew!$A$5,IF($F39&gt;Skew!$C$6,Skew!$A$6,IF($F39&gt;Skew!$C$7,Skew!$A$7,IF($F39&gt;Skew!$C$8,Skew!$A$8,IF($F39&gt;Skew!$C$9,Skew!$A$9,IF($F39&gt;Skew!$C$10,Skew!$A$10,IF($F39&gt;Skew!$C$11,Skew!$A$11,IF($F39&gt;Skew!$C$12,Skew!$A$12,IF($F39&gt;Skew!$C$13,Skew!$A$13,IF($F39&gt;Skew!$C$14,Skew!$A$14,IF($F39&gt;Skew!$C$15,Skew!$A$15,IF($F39&gt;Skew!$C$16,Skew!$A$16,Skew!$A$17)
)))))))))))))))</f>
        <v/>
      </c>
      <c r="I39" s="22" t="str">
        <f>IF(F39="","",MATCH(H39,Skew!$A$3:$A$17,0))</f>
        <v/>
      </c>
      <c r="J39" s="22" t="str">
        <f t="shared" si="0"/>
        <v/>
      </c>
      <c r="K39" s="24"/>
      <c r="L39" s="22" t="str">
        <f>IF(OR(F39="",K39=""),"",MATCH(K39,Confidence!$A$3:$A$12,0))</f>
        <v/>
      </c>
      <c r="M39" s="25" t="str">
        <f t="shared" si="1"/>
        <v/>
      </c>
      <c r="N39" s="25" t="str">
        <f t="shared" si="2"/>
        <v/>
      </c>
      <c r="O39" s="22"/>
      <c r="P39" s="102" t="str">
        <f t="shared" si="3"/>
        <v/>
      </c>
      <c r="Q39" s="102" t="str">
        <f t="shared" si="4"/>
        <v/>
      </c>
      <c r="R39" s="37" t="str">
        <f t="shared" si="5"/>
        <v/>
      </c>
      <c r="S39" s="115"/>
      <c r="T39" s="204" t="str">
        <f>IF(AND(B39&gt;0,C39&gt;0,D39&gt;0,M39&gt;0,N39&gt;0,S39&gt;0,NOT(K39="")),ABS(VLOOKUP($S$1,VLookups!$A$30:$B$31,2,FALSE)-_xlfn.BETA.DIST(S39,IF(G39="L",N39,M39),IF(G39="L",M39,N39),TRUE,B39,D39)),"")</f>
        <v/>
      </c>
      <c r="U39" s="112" t="str">
        <f>IF(OR($M39="",$N39=""),"",_xlfn.BETA.INV(ABS(VLOOKUP($S$1,VLookups!$A$30:$B$31,2,FALSE)-U$3),IF($G39="L",$N39,$M39),IF($G39="L",$M39,$N39),$B39,$D39))</f>
        <v/>
      </c>
      <c r="V39" s="113" t="str">
        <f>IF(OR($M39="",$N39=""),"",_xlfn.BETA.INV(ABS(VLOOKUP($S$1,VLookups!$A$30:$B$31,2,FALSE)-V$3),IF($G39="L",$N39,$M39),IF($G39="L",$M39,$N39),$B39,$D39))</f>
        <v/>
      </c>
      <c r="W39" s="112" t="str">
        <f>IF(OR($M39="",$N39=""),"",_xlfn.BETA.INV(ABS(VLOOKUP($S$1,VLookups!$A$30:$B$31,2,FALSE)-W$3),IF($G39="L",$N39,$M39),IF($G39="L",$M39,$N39),$B39,$D39))</f>
        <v/>
      </c>
      <c r="X39" s="113" t="str">
        <f>IF(OR($M39="",$N39=""),"",_xlfn.BETA.INV(ABS(VLOOKUP($S$1,VLookups!$A$30:$B$31,2,FALSE)-X$3),IF($G39="L",$N39,$M39),IF($G39="L",$M39,$N39),$B39,$D39))</f>
        <v/>
      </c>
      <c r="Y39" s="112" t="str">
        <f>IF(OR($M39="",$N39=""),"",_xlfn.BETA.INV(ABS(VLOOKUP($S$1,VLookups!$A$30:$B$31,2,FALSE)-Y$3),IF($G39="L",$N39,$M39),IF($G39="L",$M39,$N39),$B39,$D39))</f>
        <v/>
      </c>
      <c r="Z39" s="113" t="str">
        <f>IF(OR($M39="",$N39=""),"",_xlfn.BETA.INV(ABS(VLOOKUP($S$1,VLookups!$A$30:$B$31,2,FALSE)-Z$3),IF($G39="L",$N39,$M39),IF($G39="L",$M39,$N39),$B39,$D39))</f>
        <v/>
      </c>
      <c r="AA39" s="112" t="str">
        <f>IF(OR($M39="",$N39=""),"",_xlfn.BETA.INV(ABS(VLOOKUP($S$1,VLookups!$A$30:$B$31,2,FALSE)-AA$3),IF($G39="L",$N39,$M39),IF($G39="L",$M39,$N39),$B39,$D39))</f>
        <v/>
      </c>
      <c r="AB39" s="113" t="str">
        <f>IF(OR($M39="",$N39=""),"",_xlfn.BETA.INV(ABS(VLOOKUP($S$1,VLookups!$A$30:$B$31,2,FALSE)-AB$3),IF($G39="L",$N39,$M39),IF($G39="L",$M39,$N39),$B39,$D39))</f>
        <v/>
      </c>
      <c r="AC39" s="112" t="str">
        <f>IF(OR($M39="",$N39=""),"",_xlfn.BETA.INV(ABS(VLOOKUP($S$1,VLookups!$A$30:$B$31,2,FALSE)-AC$3),IF($G39="L",$N39,$M39),IF($G39="L",$M39,$N39),$B39,$D39))</f>
        <v/>
      </c>
      <c r="AD39" s="113" t="str">
        <f>IF(OR($M39="",$N39=""),"",_xlfn.BETA.INV(ABS(VLOOKUP($S$1,VLookups!$A$30:$B$31,2,FALSE)-AD$3),IF($G39="L",$N39,$M39),IF($G39="L",$M39,$N39),$B39,$D39))</f>
        <v/>
      </c>
      <c r="AE39" s="112" t="str">
        <f>IF(OR($M39="",$N39=""),"",_xlfn.BETA.INV(ABS(VLOOKUP($S$1,VLookups!$A$30:$B$31,2,FALSE)-AE$3),IF($G39="L",$N39,$M39),IF($G39="L",$M39,$N39),$B39,$D39))</f>
        <v/>
      </c>
      <c r="AF39" s="113" t="str">
        <f>IF(OR($M39="",$N39=""),"",_xlfn.BETA.INV(ABS(VLOOKUP($S$1,VLookups!$A$30:$B$31,2,FALSE)-AF$3),IF($G39="L",$N39,$M39),IF($G39="L",$M39,$N39),$B39,$D39))</f>
        <v/>
      </c>
      <c r="AG39" s="15"/>
      <c r="AH39" s="194" t="str">
        <f t="shared" si="18"/>
        <v/>
      </c>
      <c r="AI39" s="192" t="str">
        <f t="shared" si="19"/>
        <v/>
      </c>
      <c r="AJ39" s="177" t="str">
        <f t="shared" si="96"/>
        <v/>
      </c>
      <c r="AK39" s="177" t="str">
        <f t="shared" si="71"/>
        <v/>
      </c>
      <c r="AL39" s="177" t="str">
        <f t="shared" si="71"/>
        <v/>
      </c>
      <c r="AM39" s="177" t="str">
        <f t="shared" si="71"/>
        <v/>
      </c>
      <c r="AN39" s="177" t="str">
        <f t="shared" si="71"/>
        <v/>
      </c>
      <c r="AO39" s="177" t="str">
        <f t="shared" si="71"/>
        <v/>
      </c>
      <c r="AP39" s="177" t="str">
        <f t="shared" si="71"/>
        <v/>
      </c>
      <c r="AQ39" s="177" t="str">
        <f t="shared" si="71"/>
        <v/>
      </c>
      <c r="AR39" s="177" t="str">
        <f t="shared" si="71"/>
        <v/>
      </c>
      <c r="AS39" s="177" t="str">
        <f t="shared" si="71"/>
        <v/>
      </c>
      <c r="AT39" s="177" t="str">
        <f t="shared" si="71"/>
        <v/>
      </c>
      <c r="AU39" s="177" t="str">
        <f t="shared" si="71"/>
        <v/>
      </c>
      <c r="AV39" s="177" t="str">
        <f t="shared" si="71"/>
        <v/>
      </c>
      <c r="AW39" s="177" t="str">
        <f t="shared" si="71"/>
        <v/>
      </c>
      <c r="AX39" s="177" t="str">
        <f t="shared" si="71"/>
        <v/>
      </c>
      <c r="AY39" s="177" t="str">
        <f t="shared" si="71"/>
        <v/>
      </c>
      <c r="AZ39" s="177" t="str">
        <f t="shared" ref="AZ39:BO54" si="102">IF(ISNONTEXT($AH39),AY39+$AH39,"")</f>
        <v/>
      </c>
      <c r="BA39" s="177" t="str">
        <f t="shared" si="102"/>
        <v/>
      </c>
      <c r="BB39" s="177" t="str">
        <f t="shared" si="102"/>
        <v/>
      </c>
      <c r="BC39" s="177" t="str">
        <f t="shared" si="102"/>
        <v/>
      </c>
      <c r="BD39" s="177" t="str">
        <f t="shared" si="102"/>
        <v/>
      </c>
      <c r="BE39" s="177" t="str">
        <f t="shared" si="102"/>
        <v/>
      </c>
      <c r="BF39" s="177" t="str">
        <f t="shared" si="102"/>
        <v/>
      </c>
      <c r="BG39" s="177" t="str">
        <f t="shared" si="102"/>
        <v/>
      </c>
      <c r="BH39" s="177" t="str">
        <f t="shared" si="102"/>
        <v/>
      </c>
      <c r="BI39" s="177" t="str">
        <f t="shared" si="102"/>
        <v/>
      </c>
      <c r="BJ39" s="177" t="str">
        <f t="shared" si="102"/>
        <v/>
      </c>
      <c r="BK39" s="177" t="str">
        <f t="shared" si="102"/>
        <v/>
      </c>
      <c r="BL39" s="177" t="str">
        <f t="shared" si="102"/>
        <v/>
      </c>
      <c r="BM39" s="177" t="str">
        <f t="shared" si="102"/>
        <v/>
      </c>
      <c r="BN39" s="177" t="str">
        <f t="shared" si="102"/>
        <v/>
      </c>
      <c r="BO39" s="177" t="str">
        <f t="shared" si="102"/>
        <v/>
      </c>
      <c r="BP39" s="177" t="str">
        <f t="shared" si="72"/>
        <v/>
      </c>
      <c r="BQ39" s="177" t="str">
        <f t="shared" si="72"/>
        <v/>
      </c>
      <c r="BR39" s="177" t="str">
        <f t="shared" si="72"/>
        <v/>
      </c>
      <c r="BS39" s="177" t="str">
        <f t="shared" si="72"/>
        <v/>
      </c>
      <c r="BT39" s="177" t="str">
        <f t="shared" si="72"/>
        <v/>
      </c>
      <c r="BU39" s="177" t="str">
        <f t="shared" si="72"/>
        <v/>
      </c>
      <c r="BV39" s="177" t="str">
        <f t="shared" si="72"/>
        <v/>
      </c>
      <c r="BW39" s="177" t="str">
        <f t="shared" si="72"/>
        <v/>
      </c>
      <c r="BX39" s="177" t="str">
        <f t="shared" si="72"/>
        <v/>
      </c>
      <c r="BY39" s="177" t="str">
        <f t="shared" si="72"/>
        <v/>
      </c>
      <c r="BZ39" s="177" t="str">
        <f t="shared" si="72"/>
        <v/>
      </c>
      <c r="CA39" s="177" t="str">
        <f t="shared" si="72"/>
        <v/>
      </c>
      <c r="CB39" s="177" t="str">
        <f t="shared" si="72"/>
        <v/>
      </c>
      <c r="CC39" s="177" t="str">
        <f t="shared" si="72"/>
        <v/>
      </c>
      <c r="CD39" s="177" t="str">
        <f t="shared" si="72"/>
        <v/>
      </c>
      <c r="CE39" s="177" t="str">
        <f t="shared" ref="CE39:CT54" si="103">IF(ISNONTEXT($AH39),CD39+$AH39,"")</f>
        <v/>
      </c>
      <c r="CF39" s="177" t="str">
        <f t="shared" si="103"/>
        <v/>
      </c>
      <c r="CG39" s="177" t="str">
        <f t="shared" si="103"/>
        <v/>
      </c>
      <c r="CH39" s="177" t="str">
        <f t="shared" si="103"/>
        <v/>
      </c>
      <c r="CI39" s="177" t="str">
        <f t="shared" si="103"/>
        <v/>
      </c>
      <c r="CJ39" s="177" t="str">
        <f t="shared" si="103"/>
        <v/>
      </c>
      <c r="CK39" s="177" t="str">
        <f t="shared" si="103"/>
        <v/>
      </c>
      <c r="CL39" s="177" t="str">
        <f t="shared" si="103"/>
        <v/>
      </c>
      <c r="CM39" s="177" t="str">
        <f t="shared" si="103"/>
        <v/>
      </c>
      <c r="CN39" s="177" t="str">
        <f t="shared" si="103"/>
        <v/>
      </c>
      <c r="CO39" s="177" t="str">
        <f t="shared" si="103"/>
        <v/>
      </c>
      <c r="CP39" s="177" t="str">
        <f t="shared" si="103"/>
        <v/>
      </c>
      <c r="CQ39" s="177" t="str">
        <f t="shared" si="103"/>
        <v/>
      </c>
      <c r="CR39" s="177" t="str">
        <f t="shared" si="103"/>
        <v/>
      </c>
      <c r="CS39" s="177" t="str">
        <f t="shared" si="103"/>
        <v/>
      </c>
      <c r="CT39" s="177" t="str">
        <f t="shared" si="103"/>
        <v/>
      </c>
      <c r="CU39" s="177" t="str">
        <f t="shared" si="100"/>
        <v/>
      </c>
      <c r="CV39" s="177" t="str">
        <f t="shared" si="100"/>
        <v/>
      </c>
      <c r="CW39" s="177" t="str">
        <f t="shared" si="100"/>
        <v/>
      </c>
      <c r="CX39" s="177" t="str">
        <f t="shared" si="100"/>
        <v/>
      </c>
      <c r="CY39" s="177" t="str">
        <f t="shared" si="100"/>
        <v/>
      </c>
      <c r="CZ39" s="177" t="str">
        <f t="shared" si="100"/>
        <v/>
      </c>
      <c r="DA39" s="177" t="str">
        <f t="shared" si="100"/>
        <v/>
      </c>
      <c r="DB39" s="177" t="str">
        <f t="shared" si="100"/>
        <v/>
      </c>
      <c r="DC39" s="177" t="str">
        <f t="shared" si="100"/>
        <v/>
      </c>
      <c r="DD39" s="177" t="str">
        <f t="shared" si="100"/>
        <v/>
      </c>
      <c r="DE39" s="177" t="str">
        <f t="shared" si="100"/>
        <v/>
      </c>
      <c r="DF39" s="177" t="str">
        <f t="shared" si="100"/>
        <v/>
      </c>
      <c r="DG39" s="177" t="str">
        <f t="shared" si="100"/>
        <v/>
      </c>
      <c r="DH39" s="177" t="str">
        <f t="shared" si="100"/>
        <v/>
      </c>
      <c r="DI39" s="177" t="str">
        <f t="shared" si="100"/>
        <v/>
      </c>
      <c r="DJ39" s="177" t="str">
        <f t="shared" si="100"/>
        <v/>
      </c>
      <c r="DK39" s="177" t="str">
        <f t="shared" si="73"/>
        <v/>
      </c>
      <c r="DL39" s="177" t="str">
        <f t="shared" ref="DL39:EA54" si="104">IF(ISNONTEXT($AH39),DK39+$AH39,"")</f>
        <v/>
      </c>
      <c r="DM39" s="177" t="str">
        <f t="shared" si="104"/>
        <v/>
      </c>
      <c r="DN39" s="177" t="str">
        <f t="shared" si="104"/>
        <v/>
      </c>
      <c r="DO39" s="177" t="str">
        <f t="shared" si="104"/>
        <v/>
      </c>
      <c r="DP39" s="177" t="str">
        <f t="shared" si="104"/>
        <v/>
      </c>
      <c r="DQ39" s="177" t="str">
        <f t="shared" si="104"/>
        <v/>
      </c>
      <c r="DR39" s="177" t="str">
        <f t="shared" si="104"/>
        <v/>
      </c>
      <c r="DS39" s="177" t="str">
        <f t="shared" si="104"/>
        <v/>
      </c>
      <c r="DT39" s="177" t="str">
        <f t="shared" si="104"/>
        <v/>
      </c>
      <c r="DU39" s="177" t="str">
        <f t="shared" si="104"/>
        <v/>
      </c>
      <c r="DV39" s="177" t="str">
        <f t="shared" si="104"/>
        <v/>
      </c>
      <c r="DW39" s="177" t="str">
        <f t="shared" si="104"/>
        <v/>
      </c>
      <c r="DX39" s="177" t="str">
        <f t="shared" si="104"/>
        <v/>
      </c>
      <c r="DY39" s="177" t="str">
        <f t="shared" si="104"/>
        <v/>
      </c>
      <c r="DZ39" s="177" t="str">
        <f t="shared" si="104"/>
        <v/>
      </c>
      <c r="EA39" s="177" t="str">
        <f t="shared" si="104"/>
        <v/>
      </c>
      <c r="EB39" s="177" t="str">
        <f t="shared" si="79"/>
        <v/>
      </c>
      <c r="EC39" s="177" t="str">
        <f t="shared" si="74"/>
        <v/>
      </c>
      <c r="ED39" s="177" t="str">
        <f t="shared" si="74"/>
        <v/>
      </c>
      <c r="EE39" s="177" t="str">
        <f t="shared" si="74"/>
        <v/>
      </c>
      <c r="EF39" s="177" t="str">
        <f t="shared" si="74"/>
        <v/>
      </c>
      <c r="EG39" s="177" t="str">
        <f t="shared" si="74"/>
        <v/>
      </c>
      <c r="EH39" s="177" t="str">
        <f t="shared" si="74"/>
        <v/>
      </c>
      <c r="EI39" s="177" t="str">
        <f t="shared" si="74"/>
        <v/>
      </c>
      <c r="EJ39" s="177" t="str">
        <f t="shared" si="74"/>
        <v/>
      </c>
      <c r="EK39" s="177" t="str">
        <f t="shared" si="74"/>
        <v/>
      </c>
      <c r="EL39" s="177" t="str">
        <f t="shared" si="74"/>
        <v/>
      </c>
      <c r="EM39" s="177" t="str">
        <f t="shared" si="74"/>
        <v/>
      </c>
      <c r="EN39" s="177" t="str">
        <f t="shared" si="74"/>
        <v/>
      </c>
      <c r="EO39" s="177" t="str">
        <f t="shared" si="74"/>
        <v/>
      </c>
      <c r="EP39" s="177" t="str">
        <f t="shared" si="74"/>
        <v/>
      </c>
      <c r="EQ39" s="177" t="str">
        <f t="shared" si="74"/>
        <v/>
      </c>
      <c r="ER39" s="177" t="str">
        <f t="shared" si="75"/>
        <v/>
      </c>
      <c r="ES39" s="177" t="str">
        <f t="shared" si="75"/>
        <v/>
      </c>
      <c r="ET39" s="177" t="str">
        <f t="shared" si="75"/>
        <v/>
      </c>
      <c r="EU39" s="177" t="str">
        <f t="shared" si="75"/>
        <v/>
      </c>
      <c r="EV39" s="177" t="str">
        <f t="shared" si="75"/>
        <v/>
      </c>
      <c r="EW39" s="177" t="str">
        <f t="shared" si="75"/>
        <v/>
      </c>
      <c r="EX39" s="177" t="str">
        <f t="shared" si="75"/>
        <v/>
      </c>
      <c r="EY39" s="177" t="str">
        <f t="shared" si="75"/>
        <v/>
      </c>
      <c r="EZ39" s="177" t="str">
        <f t="shared" si="75"/>
        <v/>
      </c>
      <c r="FA39" s="177" t="str">
        <f t="shared" si="75"/>
        <v/>
      </c>
      <c r="FB39" s="177" t="str">
        <f t="shared" si="75"/>
        <v/>
      </c>
      <c r="FC39" s="177" t="str">
        <f t="shared" si="75"/>
        <v/>
      </c>
      <c r="FD39" s="177" t="str">
        <f t="shared" si="75"/>
        <v/>
      </c>
      <c r="FE39" s="177" t="str">
        <f t="shared" si="75"/>
        <v/>
      </c>
      <c r="FF39" s="177" t="str">
        <f t="shared" si="75"/>
        <v/>
      </c>
      <c r="FG39" s="177" t="str">
        <f t="shared" ref="FG39:FV54" si="105">IF(ISNONTEXT($AH39),FF39+$AH39,"")</f>
        <v/>
      </c>
      <c r="FH39" s="177" t="str">
        <f t="shared" si="105"/>
        <v/>
      </c>
      <c r="FI39" s="177" t="str">
        <f t="shared" si="105"/>
        <v/>
      </c>
      <c r="FJ39" s="177" t="str">
        <f t="shared" si="105"/>
        <v/>
      </c>
      <c r="FK39" s="177" t="str">
        <f t="shared" si="105"/>
        <v/>
      </c>
      <c r="FL39" s="177" t="str">
        <f t="shared" si="105"/>
        <v/>
      </c>
      <c r="FM39" s="177" t="str">
        <f t="shared" si="105"/>
        <v/>
      </c>
      <c r="FN39" s="177" t="str">
        <f t="shared" si="105"/>
        <v/>
      </c>
      <c r="FO39" s="177" t="str">
        <f t="shared" si="105"/>
        <v/>
      </c>
      <c r="FP39" s="177" t="str">
        <f t="shared" si="105"/>
        <v/>
      </c>
      <c r="FQ39" s="177" t="str">
        <f t="shared" si="105"/>
        <v/>
      </c>
      <c r="FR39" s="177" t="str">
        <f t="shared" si="105"/>
        <v/>
      </c>
      <c r="FS39" s="177" t="str">
        <f t="shared" si="105"/>
        <v/>
      </c>
      <c r="FT39" s="177" t="str">
        <f t="shared" si="105"/>
        <v/>
      </c>
      <c r="FU39" s="177" t="str">
        <f t="shared" si="105"/>
        <v/>
      </c>
      <c r="FV39" s="177" t="str">
        <f t="shared" si="105"/>
        <v/>
      </c>
      <c r="FW39" s="177" t="str">
        <f t="shared" si="76"/>
        <v/>
      </c>
      <c r="FX39" s="177" t="str">
        <f t="shared" si="76"/>
        <v/>
      </c>
      <c r="FY39" s="177" t="str">
        <f t="shared" si="76"/>
        <v/>
      </c>
      <c r="FZ39" s="177" t="str">
        <f t="shared" si="76"/>
        <v/>
      </c>
      <c r="GA39" s="177" t="str">
        <f t="shared" si="76"/>
        <v/>
      </c>
      <c r="GB39" s="177" t="str">
        <f t="shared" si="76"/>
        <v/>
      </c>
      <c r="GC39" s="177" t="str">
        <f t="shared" si="76"/>
        <v/>
      </c>
      <c r="GD39" s="177" t="str">
        <f t="shared" si="76"/>
        <v/>
      </c>
      <c r="GE39" s="177" t="str">
        <f t="shared" si="76"/>
        <v/>
      </c>
      <c r="GF39" s="177" t="str">
        <f t="shared" si="76"/>
        <v/>
      </c>
      <c r="GG39" s="177" t="str">
        <f t="shared" si="76"/>
        <v/>
      </c>
      <c r="GH39" s="177" t="str">
        <f t="shared" si="76"/>
        <v/>
      </c>
      <c r="GI39" s="177" t="str">
        <f t="shared" si="76"/>
        <v/>
      </c>
      <c r="GJ39" s="177" t="str">
        <f t="shared" si="76"/>
        <v/>
      </c>
      <c r="GK39" s="177" t="str">
        <f t="shared" ref="GK39:GZ54" si="106">IF(ISNONTEXT($AH39),GJ39+$AH39,"")</f>
        <v/>
      </c>
      <c r="GL39" s="177" t="str">
        <f t="shared" si="106"/>
        <v/>
      </c>
      <c r="GM39" s="177" t="str">
        <f t="shared" si="106"/>
        <v/>
      </c>
      <c r="GN39" s="177" t="str">
        <f t="shared" si="106"/>
        <v/>
      </c>
      <c r="GO39" s="177" t="str">
        <f t="shared" si="106"/>
        <v/>
      </c>
      <c r="GP39" s="177" t="str">
        <f t="shared" si="106"/>
        <v/>
      </c>
      <c r="GQ39" s="177" t="str">
        <f t="shared" si="106"/>
        <v/>
      </c>
      <c r="GR39" s="177" t="str">
        <f t="shared" si="106"/>
        <v/>
      </c>
      <c r="GS39" s="177" t="str">
        <f t="shared" si="106"/>
        <v/>
      </c>
      <c r="GT39" s="177" t="str">
        <f t="shared" si="106"/>
        <v/>
      </c>
      <c r="GU39" s="177" t="str">
        <f t="shared" si="106"/>
        <v/>
      </c>
      <c r="GV39" s="177" t="str">
        <f t="shared" si="106"/>
        <v/>
      </c>
      <c r="GW39" s="177" t="str">
        <f t="shared" si="106"/>
        <v/>
      </c>
      <c r="GX39" s="177" t="str">
        <f t="shared" si="106"/>
        <v/>
      </c>
      <c r="GY39" s="177" t="str">
        <f t="shared" si="106"/>
        <v/>
      </c>
      <c r="GZ39" s="177" t="str">
        <f t="shared" si="106"/>
        <v/>
      </c>
      <c r="HA39" s="177" t="str">
        <f t="shared" si="101"/>
        <v/>
      </c>
      <c r="HB39" s="177" t="str">
        <f t="shared" si="101"/>
        <v/>
      </c>
      <c r="HC39" s="177" t="str">
        <f t="shared" si="101"/>
        <v/>
      </c>
      <c r="HD39" s="177" t="str">
        <f t="shared" si="101"/>
        <v/>
      </c>
      <c r="HE39" s="177" t="str">
        <f t="shared" si="101"/>
        <v/>
      </c>
      <c r="HF39" s="177" t="str">
        <f t="shared" si="101"/>
        <v/>
      </c>
      <c r="HG39" s="177" t="str">
        <f t="shared" si="101"/>
        <v/>
      </c>
      <c r="HH39" s="177" t="str">
        <f t="shared" si="101"/>
        <v/>
      </c>
      <c r="HI39" s="177" t="str">
        <f t="shared" si="101"/>
        <v/>
      </c>
      <c r="HJ39" s="177" t="str">
        <f t="shared" si="101"/>
        <v/>
      </c>
      <c r="HK39" s="177" t="str">
        <f t="shared" si="101"/>
        <v/>
      </c>
      <c r="HL39" s="177" t="str">
        <f t="shared" si="101"/>
        <v/>
      </c>
      <c r="HM39" s="177" t="str">
        <f t="shared" si="101"/>
        <v/>
      </c>
      <c r="HN39" s="177" t="str">
        <f t="shared" si="101"/>
        <v/>
      </c>
      <c r="HO39" s="177" t="str">
        <f t="shared" si="101"/>
        <v/>
      </c>
      <c r="HP39" s="177" t="str">
        <f t="shared" si="77"/>
        <v/>
      </c>
      <c r="HQ39" s="177" t="str">
        <f t="shared" ref="HQ39:HZ39" si="107">IF(ISNONTEXT($AH39),HP39+$AH39,"")</f>
        <v/>
      </c>
      <c r="HR39" s="177" t="str">
        <f t="shared" si="107"/>
        <v/>
      </c>
      <c r="HS39" s="177" t="str">
        <f t="shared" si="107"/>
        <v/>
      </c>
      <c r="HT39" s="177" t="str">
        <f t="shared" si="107"/>
        <v/>
      </c>
      <c r="HU39" s="177" t="str">
        <f t="shared" si="107"/>
        <v/>
      </c>
      <c r="HV39" s="177" t="str">
        <f t="shared" si="107"/>
        <v/>
      </c>
      <c r="HW39" s="177" t="str">
        <f t="shared" si="107"/>
        <v/>
      </c>
      <c r="HX39" s="177" t="str">
        <f t="shared" si="107"/>
        <v/>
      </c>
      <c r="HY39" s="177" t="str">
        <f t="shared" si="107"/>
        <v/>
      </c>
      <c r="HZ39" s="177" t="str">
        <f t="shared" si="107"/>
        <v/>
      </c>
      <c r="IA39" s="192" t="str">
        <f t="shared" si="21"/>
        <v/>
      </c>
      <c r="IB39" s="193" t="e">
        <f t="shared" si="94"/>
        <v>#N/A</v>
      </c>
      <c r="IC39" s="193" t="e">
        <f t="shared" si="81"/>
        <v>#N/A</v>
      </c>
      <c r="ID39" s="193" t="e">
        <f t="shared" si="81"/>
        <v>#N/A</v>
      </c>
      <c r="IE39" s="193" t="e">
        <f t="shared" si="81"/>
        <v>#N/A</v>
      </c>
      <c r="IF39" s="193" t="e">
        <f t="shared" si="91"/>
        <v>#N/A</v>
      </c>
      <c r="IG39" s="193" t="e">
        <f t="shared" si="91"/>
        <v>#N/A</v>
      </c>
      <c r="IH39" s="193" t="e">
        <f t="shared" si="91"/>
        <v>#N/A</v>
      </c>
      <c r="II39" s="193" t="e">
        <f t="shared" si="91"/>
        <v>#N/A</v>
      </c>
      <c r="IJ39" s="193" t="e">
        <f t="shared" si="91"/>
        <v>#N/A</v>
      </c>
      <c r="IK39" s="193" t="e">
        <f t="shared" si="91"/>
        <v>#N/A</v>
      </c>
      <c r="IL39" s="193" t="e">
        <f t="shared" si="91"/>
        <v>#N/A</v>
      </c>
      <c r="IM39" s="193" t="e">
        <f t="shared" si="91"/>
        <v>#N/A</v>
      </c>
      <c r="IN39" s="193" t="e">
        <f t="shared" si="91"/>
        <v>#N/A</v>
      </c>
      <c r="IO39" s="193" t="e">
        <f t="shared" si="91"/>
        <v>#N/A</v>
      </c>
      <c r="IP39" s="193" t="e">
        <f t="shared" si="91"/>
        <v>#N/A</v>
      </c>
      <c r="IQ39" s="193" t="e">
        <f t="shared" si="91"/>
        <v>#N/A</v>
      </c>
      <c r="IR39" s="193" t="e">
        <f t="shared" si="91"/>
        <v>#N/A</v>
      </c>
      <c r="IS39" s="193" t="e">
        <f t="shared" si="91"/>
        <v>#N/A</v>
      </c>
      <c r="IT39" s="193" t="e">
        <f t="shared" si="91"/>
        <v>#N/A</v>
      </c>
      <c r="IU39" s="193" t="e">
        <f t="shared" si="87"/>
        <v>#N/A</v>
      </c>
      <c r="IV39" s="193" t="e">
        <f t="shared" si="87"/>
        <v>#N/A</v>
      </c>
      <c r="IW39" s="193" t="e">
        <f t="shared" si="87"/>
        <v>#N/A</v>
      </c>
      <c r="IX39" s="193" t="e">
        <f t="shared" si="87"/>
        <v>#N/A</v>
      </c>
      <c r="IY39" s="193" t="e">
        <f t="shared" si="87"/>
        <v>#N/A</v>
      </c>
      <c r="IZ39" s="193" t="e">
        <f t="shared" si="87"/>
        <v>#N/A</v>
      </c>
      <c r="JA39" s="193" t="e">
        <f t="shared" si="87"/>
        <v>#N/A</v>
      </c>
      <c r="JB39" s="193" t="e">
        <f t="shared" si="87"/>
        <v>#N/A</v>
      </c>
      <c r="JC39" s="193" t="e">
        <f t="shared" si="87"/>
        <v>#N/A</v>
      </c>
      <c r="JD39" s="193" t="e">
        <f t="shared" si="87"/>
        <v>#N/A</v>
      </c>
      <c r="JE39" s="193" t="e">
        <f t="shared" si="87"/>
        <v>#N/A</v>
      </c>
      <c r="JF39" s="193" t="e">
        <f t="shared" si="87"/>
        <v>#N/A</v>
      </c>
      <c r="JG39" s="193" t="e">
        <f t="shared" si="87"/>
        <v>#N/A</v>
      </c>
      <c r="JH39" s="193" t="e">
        <f t="shared" si="87"/>
        <v>#N/A</v>
      </c>
      <c r="JI39" s="193" t="e">
        <f t="shared" si="87"/>
        <v>#N/A</v>
      </c>
      <c r="JJ39" s="193" t="e">
        <f t="shared" si="84"/>
        <v>#N/A</v>
      </c>
      <c r="JK39" s="193" t="e">
        <f t="shared" si="84"/>
        <v>#N/A</v>
      </c>
      <c r="JL39" s="193" t="e">
        <f t="shared" si="84"/>
        <v>#N/A</v>
      </c>
      <c r="JM39" s="193" t="e">
        <f t="shared" si="84"/>
        <v>#N/A</v>
      </c>
      <c r="JN39" s="193" t="e">
        <f t="shared" si="84"/>
        <v>#N/A</v>
      </c>
      <c r="JO39" s="193" t="e">
        <f t="shared" si="84"/>
        <v>#N/A</v>
      </c>
      <c r="JP39" s="193" t="e">
        <f t="shared" si="84"/>
        <v>#N/A</v>
      </c>
      <c r="JQ39" s="193" t="e">
        <f t="shared" si="84"/>
        <v>#N/A</v>
      </c>
      <c r="JR39" s="193" t="e">
        <f t="shared" si="84"/>
        <v>#N/A</v>
      </c>
      <c r="JS39" s="193" t="e">
        <f t="shared" si="84"/>
        <v>#N/A</v>
      </c>
      <c r="JT39" s="193" t="e">
        <f t="shared" si="84"/>
        <v>#N/A</v>
      </c>
      <c r="JU39" s="193" t="e">
        <f t="shared" si="84"/>
        <v>#N/A</v>
      </c>
      <c r="JV39" s="193" t="e">
        <f t="shared" si="84"/>
        <v>#N/A</v>
      </c>
      <c r="JW39" s="193" t="e">
        <f t="shared" si="84"/>
        <v>#N/A</v>
      </c>
      <c r="JX39" s="193" t="e">
        <f t="shared" si="84"/>
        <v>#N/A</v>
      </c>
      <c r="JY39" s="193" t="e">
        <f t="shared" si="97"/>
        <v>#N/A</v>
      </c>
      <c r="JZ39" s="193" t="e">
        <f t="shared" si="97"/>
        <v>#N/A</v>
      </c>
      <c r="KA39" s="193" t="e">
        <f t="shared" si="97"/>
        <v>#N/A</v>
      </c>
      <c r="KB39" s="193" t="e">
        <f t="shared" si="97"/>
        <v>#N/A</v>
      </c>
      <c r="KC39" s="193" t="e">
        <f t="shared" si="97"/>
        <v>#N/A</v>
      </c>
      <c r="KD39" s="193" t="e">
        <f t="shared" si="97"/>
        <v>#N/A</v>
      </c>
      <c r="KE39" s="193" t="e">
        <f t="shared" si="97"/>
        <v>#N/A</v>
      </c>
      <c r="KF39" s="193" t="e">
        <f t="shared" si="97"/>
        <v>#N/A</v>
      </c>
      <c r="KG39" s="193" t="e">
        <f t="shared" si="97"/>
        <v>#N/A</v>
      </c>
      <c r="KH39" s="193" t="e">
        <f t="shared" si="97"/>
        <v>#N/A</v>
      </c>
      <c r="KI39" s="193" t="e">
        <f t="shared" si="97"/>
        <v>#N/A</v>
      </c>
      <c r="KJ39" s="193" t="e">
        <f t="shared" si="97"/>
        <v>#N/A</v>
      </c>
      <c r="KK39" s="193" t="e">
        <f t="shared" si="97"/>
        <v>#N/A</v>
      </c>
      <c r="KL39" s="193" t="e">
        <f t="shared" si="97"/>
        <v>#N/A</v>
      </c>
      <c r="KM39" s="193" t="e">
        <f t="shared" si="97"/>
        <v>#N/A</v>
      </c>
      <c r="KN39" s="193" t="e">
        <f t="shared" si="24"/>
        <v>#N/A</v>
      </c>
      <c r="KO39" s="193" t="e">
        <f t="shared" si="82"/>
        <v>#N/A</v>
      </c>
      <c r="KP39" s="193" t="e">
        <f t="shared" si="82"/>
        <v>#N/A</v>
      </c>
      <c r="KQ39" s="193" t="e">
        <f t="shared" si="82"/>
        <v>#N/A</v>
      </c>
      <c r="KR39" s="193" t="e">
        <f t="shared" si="92"/>
        <v>#N/A</v>
      </c>
      <c r="KS39" s="193" t="e">
        <f t="shared" si="92"/>
        <v>#N/A</v>
      </c>
      <c r="KT39" s="193" t="e">
        <f t="shared" si="92"/>
        <v>#N/A</v>
      </c>
      <c r="KU39" s="193" t="e">
        <f t="shared" si="92"/>
        <v>#N/A</v>
      </c>
      <c r="KV39" s="193" t="e">
        <f t="shared" si="92"/>
        <v>#N/A</v>
      </c>
      <c r="KW39" s="193" t="e">
        <f t="shared" si="92"/>
        <v>#N/A</v>
      </c>
      <c r="KX39" s="193" t="e">
        <f t="shared" si="92"/>
        <v>#N/A</v>
      </c>
      <c r="KY39" s="193" t="e">
        <f t="shared" si="92"/>
        <v>#N/A</v>
      </c>
      <c r="KZ39" s="193" t="e">
        <f t="shared" si="92"/>
        <v>#N/A</v>
      </c>
      <c r="LA39" s="193" t="e">
        <f t="shared" si="92"/>
        <v>#N/A</v>
      </c>
      <c r="LB39" s="193" t="e">
        <f t="shared" si="92"/>
        <v>#N/A</v>
      </c>
      <c r="LC39" s="193" t="e">
        <f t="shared" si="92"/>
        <v>#N/A</v>
      </c>
      <c r="LD39" s="193" t="e">
        <f t="shared" si="92"/>
        <v>#N/A</v>
      </c>
      <c r="LE39" s="193" t="e">
        <f t="shared" si="92"/>
        <v>#N/A</v>
      </c>
      <c r="LF39" s="193" t="e">
        <f t="shared" si="92"/>
        <v>#N/A</v>
      </c>
      <c r="LG39" s="193" t="e">
        <f t="shared" si="88"/>
        <v>#N/A</v>
      </c>
      <c r="LH39" s="193" t="e">
        <f t="shared" si="88"/>
        <v>#N/A</v>
      </c>
      <c r="LI39" s="193" t="e">
        <f t="shared" si="88"/>
        <v>#N/A</v>
      </c>
      <c r="LJ39" s="193" t="e">
        <f t="shared" si="88"/>
        <v>#N/A</v>
      </c>
      <c r="LK39" s="193" t="e">
        <f t="shared" si="88"/>
        <v>#N/A</v>
      </c>
      <c r="LL39" s="193" t="e">
        <f t="shared" si="88"/>
        <v>#N/A</v>
      </c>
      <c r="LM39" s="193" t="e">
        <f t="shared" si="88"/>
        <v>#N/A</v>
      </c>
      <c r="LN39" s="193" t="e">
        <f t="shared" si="88"/>
        <v>#N/A</v>
      </c>
      <c r="LO39" s="193" t="e">
        <f t="shared" si="88"/>
        <v>#N/A</v>
      </c>
      <c r="LP39" s="193" t="e">
        <f t="shared" si="88"/>
        <v>#N/A</v>
      </c>
      <c r="LQ39" s="193" t="e">
        <f t="shared" si="88"/>
        <v>#N/A</v>
      </c>
      <c r="LR39" s="193" t="e">
        <f t="shared" si="88"/>
        <v>#N/A</v>
      </c>
      <c r="LS39" s="193" t="e">
        <f t="shared" si="88"/>
        <v>#N/A</v>
      </c>
      <c r="LT39" s="193" t="e">
        <f t="shared" si="88"/>
        <v>#N/A</v>
      </c>
      <c r="LU39" s="193" t="e">
        <f t="shared" si="88"/>
        <v>#N/A</v>
      </c>
      <c r="LV39" s="193" t="e">
        <f t="shared" si="85"/>
        <v>#N/A</v>
      </c>
      <c r="LW39" s="193" t="e">
        <f t="shared" si="85"/>
        <v>#N/A</v>
      </c>
      <c r="LX39" s="193" t="e">
        <f t="shared" si="85"/>
        <v>#N/A</v>
      </c>
      <c r="LY39" s="193" t="e">
        <f t="shared" si="85"/>
        <v>#N/A</v>
      </c>
      <c r="LZ39" s="193" t="e">
        <f t="shared" si="85"/>
        <v>#N/A</v>
      </c>
      <c r="MA39" s="193" t="e">
        <f t="shared" si="85"/>
        <v>#N/A</v>
      </c>
      <c r="MB39" s="193" t="e">
        <f t="shared" si="85"/>
        <v>#N/A</v>
      </c>
      <c r="MC39" s="193" t="e">
        <f t="shared" si="85"/>
        <v>#N/A</v>
      </c>
      <c r="MD39" s="193" t="e">
        <f t="shared" si="85"/>
        <v>#N/A</v>
      </c>
      <c r="ME39" s="193" t="e">
        <f t="shared" si="85"/>
        <v>#N/A</v>
      </c>
      <c r="MF39" s="193" t="e">
        <f t="shared" si="85"/>
        <v>#N/A</v>
      </c>
      <c r="MG39" s="193" t="e">
        <f t="shared" si="85"/>
        <v>#N/A</v>
      </c>
      <c r="MH39" s="193" t="e">
        <f t="shared" si="85"/>
        <v>#N/A</v>
      </c>
      <c r="MI39" s="193" t="e">
        <f t="shared" si="85"/>
        <v>#N/A</v>
      </c>
      <c r="MJ39" s="193" t="e">
        <f t="shared" si="85"/>
        <v>#N/A</v>
      </c>
      <c r="MK39" s="193" t="e">
        <f t="shared" si="98"/>
        <v>#N/A</v>
      </c>
      <c r="ML39" s="193" t="e">
        <f t="shared" si="98"/>
        <v>#N/A</v>
      </c>
      <c r="MM39" s="193" t="e">
        <f t="shared" si="98"/>
        <v>#N/A</v>
      </c>
      <c r="MN39" s="193" t="e">
        <f t="shared" si="98"/>
        <v>#N/A</v>
      </c>
      <c r="MO39" s="193" t="e">
        <f t="shared" si="98"/>
        <v>#N/A</v>
      </c>
      <c r="MP39" s="193" t="e">
        <f t="shared" si="98"/>
        <v>#N/A</v>
      </c>
      <c r="MQ39" s="193" t="e">
        <f t="shared" si="98"/>
        <v>#N/A</v>
      </c>
      <c r="MR39" s="193" t="e">
        <f t="shared" si="98"/>
        <v>#N/A</v>
      </c>
      <c r="MS39" s="193" t="e">
        <f t="shared" si="98"/>
        <v>#N/A</v>
      </c>
      <c r="MT39" s="193" t="e">
        <f t="shared" si="98"/>
        <v>#N/A</v>
      </c>
      <c r="MU39" s="193" t="e">
        <f t="shared" si="98"/>
        <v>#N/A</v>
      </c>
      <c r="MV39" s="193" t="e">
        <f t="shared" si="98"/>
        <v>#N/A</v>
      </c>
      <c r="MW39" s="193" t="e">
        <f t="shared" si="98"/>
        <v>#N/A</v>
      </c>
      <c r="MX39" s="193" t="e">
        <f t="shared" si="98"/>
        <v>#N/A</v>
      </c>
      <c r="MY39" s="193" t="e">
        <f t="shared" si="98"/>
        <v>#N/A</v>
      </c>
      <c r="MZ39" s="193" t="e">
        <f t="shared" si="25"/>
        <v>#N/A</v>
      </c>
      <c r="NA39" s="193" t="e">
        <f t="shared" si="83"/>
        <v>#N/A</v>
      </c>
      <c r="NB39" s="193" t="e">
        <f t="shared" si="83"/>
        <v>#N/A</v>
      </c>
      <c r="NC39" s="193" t="e">
        <f t="shared" si="83"/>
        <v>#N/A</v>
      </c>
      <c r="ND39" s="193" t="e">
        <f t="shared" si="93"/>
        <v>#N/A</v>
      </c>
      <c r="NE39" s="193" t="e">
        <f t="shared" si="93"/>
        <v>#N/A</v>
      </c>
      <c r="NF39" s="193" t="e">
        <f t="shared" si="93"/>
        <v>#N/A</v>
      </c>
      <c r="NG39" s="193" t="e">
        <f t="shared" si="93"/>
        <v>#N/A</v>
      </c>
      <c r="NH39" s="193" t="e">
        <f t="shared" si="93"/>
        <v>#N/A</v>
      </c>
      <c r="NI39" s="193" t="e">
        <f t="shared" si="93"/>
        <v>#N/A</v>
      </c>
      <c r="NJ39" s="193" t="e">
        <f t="shared" si="93"/>
        <v>#N/A</v>
      </c>
      <c r="NK39" s="193" t="e">
        <f t="shared" si="93"/>
        <v>#N/A</v>
      </c>
      <c r="NL39" s="193" t="e">
        <f t="shared" si="93"/>
        <v>#N/A</v>
      </c>
      <c r="NM39" s="193" t="e">
        <f t="shared" si="93"/>
        <v>#N/A</v>
      </c>
      <c r="NN39" s="193" t="e">
        <f t="shared" si="93"/>
        <v>#N/A</v>
      </c>
      <c r="NO39" s="193" t="e">
        <f t="shared" si="93"/>
        <v>#N/A</v>
      </c>
      <c r="NP39" s="193" t="e">
        <f t="shared" si="93"/>
        <v>#N/A</v>
      </c>
      <c r="NQ39" s="193" t="e">
        <f t="shared" si="93"/>
        <v>#N/A</v>
      </c>
      <c r="NR39" s="193" t="e">
        <f t="shared" si="93"/>
        <v>#N/A</v>
      </c>
      <c r="NS39" s="193" t="e">
        <f t="shared" si="89"/>
        <v>#N/A</v>
      </c>
      <c r="NT39" s="193" t="e">
        <f t="shared" si="89"/>
        <v>#N/A</v>
      </c>
      <c r="NU39" s="193" t="e">
        <f t="shared" si="89"/>
        <v>#N/A</v>
      </c>
      <c r="NV39" s="193" t="e">
        <f t="shared" si="89"/>
        <v>#N/A</v>
      </c>
      <c r="NW39" s="193" t="e">
        <f t="shared" si="89"/>
        <v>#N/A</v>
      </c>
      <c r="NX39" s="193" t="e">
        <f t="shared" si="89"/>
        <v>#N/A</v>
      </c>
      <c r="NY39" s="193" t="e">
        <f t="shared" si="89"/>
        <v>#N/A</v>
      </c>
      <c r="NZ39" s="193" t="e">
        <f t="shared" si="89"/>
        <v>#N/A</v>
      </c>
      <c r="OA39" s="193" t="e">
        <f t="shared" si="89"/>
        <v>#N/A</v>
      </c>
      <c r="OB39" s="193" t="e">
        <f t="shared" si="89"/>
        <v>#N/A</v>
      </c>
      <c r="OC39" s="193" t="e">
        <f t="shared" si="89"/>
        <v>#N/A</v>
      </c>
      <c r="OD39" s="193" t="e">
        <f t="shared" si="89"/>
        <v>#N/A</v>
      </c>
      <c r="OE39" s="193" t="e">
        <f t="shared" si="89"/>
        <v>#N/A</v>
      </c>
      <c r="OF39" s="193" t="e">
        <f t="shared" si="89"/>
        <v>#N/A</v>
      </c>
      <c r="OG39" s="193" t="e">
        <f t="shared" si="89"/>
        <v>#N/A</v>
      </c>
      <c r="OH39" s="193" t="e">
        <f t="shared" si="86"/>
        <v>#N/A</v>
      </c>
      <c r="OI39" s="193" t="e">
        <f t="shared" si="86"/>
        <v>#N/A</v>
      </c>
      <c r="OJ39" s="193" t="e">
        <f t="shared" si="86"/>
        <v>#N/A</v>
      </c>
      <c r="OK39" s="193" t="e">
        <f t="shared" si="86"/>
        <v>#N/A</v>
      </c>
      <c r="OL39" s="193" t="e">
        <f t="shared" si="86"/>
        <v>#N/A</v>
      </c>
      <c r="OM39" s="193" t="e">
        <f t="shared" si="86"/>
        <v>#N/A</v>
      </c>
      <c r="ON39" s="193" t="e">
        <f t="shared" si="86"/>
        <v>#N/A</v>
      </c>
      <c r="OO39" s="193" t="e">
        <f t="shared" si="86"/>
        <v>#N/A</v>
      </c>
      <c r="OP39" s="193" t="e">
        <f t="shared" si="86"/>
        <v>#N/A</v>
      </c>
      <c r="OQ39" s="193" t="e">
        <f t="shared" si="86"/>
        <v>#N/A</v>
      </c>
      <c r="OR39" s="193" t="e">
        <f t="shared" si="86"/>
        <v>#N/A</v>
      </c>
      <c r="OS39" s="193" t="e">
        <f t="shared" si="86"/>
        <v>#N/A</v>
      </c>
      <c r="OT39" s="193" t="e">
        <f t="shared" si="86"/>
        <v>#N/A</v>
      </c>
      <c r="OU39" s="193" t="e">
        <f t="shared" si="86"/>
        <v>#N/A</v>
      </c>
      <c r="OV39" s="193" t="e">
        <f t="shared" si="86"/>
        <v>#N/A</v>
      </c>
      <c r="OW39" s="193" t="e">
        <f t="shared" si="99"/>
        <v>#N/A</v>
      </c>
      <c r="OX39" s="193" t="e">
        <f t="shared" si="99"/>
        <v>#N/A</v>
      </c>
      <c r="OY39" s="193" t="e">
        <f t="shared" si="99"/>
        <v>#N/A</v>
      </c>
      <c r="OZ39" s="193" t="e">
        <f t="shared" si="99"/>
        <v>#N/A</v>
      </c>
      <c r="PA39" s="193" t="e">
        <f t="shared" si="99"/>
        <v>#N/A</v>
      </c>
      <c r="PB39" s="193" t="e">
        <f t="shared" si="99"/>
        <v>#N/A</v>
      </c>
      <c r="PC39" s="193" t="e">
        <f t="shared" si="99"/>
        <v>#N/A</v>
      </c>
      <c r="PD39" s="193" t="e">
        <f t="shared" si="99"/>
        <v>#N/A</v>
      </c>
      <c r="PE39" s="193" t="e">
        <f t="shared" si="99"/>
        <v>#N/A</v>
      </c>
      <c r="PF39" s="193" t="e">
        <f t="shared" si="99"/>
        <v>#N/A</v>
      </c>
      <c r="PG39" s="193" t="e">
        <f t="shared" si="99"/>
        <v>#N/A</v>
      </c>
      <c r="PH39" s="193" t="e">
        <f t="shared" si="99"/>
        <v>#N/A</v>
      </c>
      <c r="PI39" s="193" t="e">
        <f t="shared" si="99"/>
        <v>#N/A</v>
      </c>
      <c r="PJ39" s="193" t="e">
        <f t="shared" si="99"/>
        <v>#N/A</v>
      </c>
      <c r="PK39" s="193" t="e">
        <f t="shared" si="99"/>
        <v>#N/A</v>
      </c>
      <c r="PL39" s="193" t="e">
        <f t="shared" si="26"/>
        <v>#N/A</v>
      </c>
      <c r="PM39" s="193" t="e">
        <f t="shared" si="95"/>
        <v>#N/A</v>
      </c>
      <c r="PN39" s="193" t="e">
        <f t="shared" si="95"/>
        <v>#N/A</v>
      </c>
      <c r="PO39" s="193" t="e">
        <f t="shared" si="95"/>
        <v>#N/A</v>
      </c>
      <c r="PP39" s="193" t="e">
        <f t="shared" si="95"/>
        <v>#N/A</v>
      </c>
      <c r="PQ39" s="193" t="e">
        <f t="shared" si="95"/>
        <v>#N/A</v>
      </c>
      <c r="PR39" s="193" t="e">
        <f t="shared" si="95"/>
        <v>#N/A</v>
      </c>
      <c r="PS39" s="193" t="e">
        <f t="shared" si="95"/>
        <v>#N/A</v>
      </c>
      <c r="PT39" s="193" t="e">
        <f t="shared" si="95"/>
        <v>#N/A</v>
      </c>
    </row>
    <row r="40" spans="1:436" hidden="1" x14ac:dyDescent="0.45">
      <c r="A40" s="20">
        <v>37</v>
      </c>
      <c r="B40" s="115"/>
      <c r="C40" s="115"/>
      <c r="D40" s="115"/>
      <c r="E40" s="110" t="str">
        <f t="shared" si="15"/>
        <v/>
      </c>
      <c r="F40" s="21" t="str">
        <f t="shared" si="16"/>
        <v/>
      </c>
      <c r="G40" s="22" t="str">
        <f t="shared" si="17"/>
        <v/>
      </c>
      <c r="H40" s="23" t="str">
        <f>IF(F40="","",IF(OR($F40&lt;Skew!$B$3,$F40=Skew!$B$3),IF($F40&gt;Skew!$C$3,Skew!$A$3,IF($F40&gt;Skew!$C$4,Skew!$A$4,IF($F40&gt;Skew!$C$5,Skew!$A$5,IF($F40&gt;Skew!$C$6,Skew!$A$6,IF($F40&gt;Skew!$C$7,Skew!$A$7,IF($F40&gt;Skew!$C$8,Skew!$A$8,IF($F40&gt;Skew!$C$9,Skew!$A$9,IF($F40&gt;Skew!$C$10,Skew!$A$10,IF($F40&gt;Skew!$C$11,Skew!$A$11,IF($F40&gt;Skew!$C$12,Skew!$A$12,IF($F40&gt;Skew!$C$13,Skew!$A$13,IF($F40&gt;Skew!$C$14,Skew!$A$14,IF($F40&gt;Skew!$C$15,Skew!$A$15,IF($F40&gt;Skew!$C$16,Skew!$A$16,Skew!$A$17)
)))))))))))))))</f>
        <v/>
      </c>
      <c r="I40" s="22" t="str">
        <f>IF(F40="","",MATCH(H40,Skew!$A$3:$A$17,0))</f>
        <v/>
      </c>
      <c r="J40" s="22" t="str">
        <f t="shared" si="0"/>
        <v/>
      </c>
      <c r="K40" s="24"/>
      <c r="L40" s="22" t="str">
        <f>IF(OR(F40="",K40=""),"",MATCH(K40,Confidence!$A$3:$A$12,0))</f>
        <v/>
      </c>
      <c r="M40" s="25" t="str">
        <f t="shared" si="1"/>
        <v/>
      </c>
      <c r="N40" s="25" t="str">
        <f t="shared" si="2"/>
        <v/>
      </c>
      <c r="O40" s="22"/>
      <c r="P40" s="102" t="str">
        <f t="shared" si="3"/>
        <v/>
      </c>
      <c r="Q40" s="102" t="str">
        <f t="shared" si="4"/>
        <v/>
      </c>
      <c r="R40" s="37" t="str">
        <f t="shared" si="5"/>
        <v/>
      </c>
      <c r="S40" s="115"/>
      <c r="T40" s="204" t="str">
        <f>IF(AND(B40&gt;0,C40&gt;0,D40&gt;0,M40&gt;0,N40&gt;0,S40&gt;0,NOT(K40="")),ABS(VLOOKUP($S$1,VLookups!$A$30:$B$31,2,FALSE)-_xlfn.BETA.DIST(S40,IF(G40="L",N40,M40),IF(G40="L",M40,N40),TRUE,B40,D40)),"")</f>
        <v/>
      </c>
      <c r="U40" s="112" t="str">
        <f>IF(OR($M40="",$N40=""),"",_xlfn.BETA.INV(ABS(VLOOKUP($S$1,VLookups!$A$30:$B$31,2,FALSE)-U$3),IF($G40="L",$N40,$M40),IF($G40="L",$M40,$N40),$B40,$D40))</f>
        <v/>
      </c>
      <c r="V40" s="113" t="str">
        <f>IF(OR($M40="",$N40=""),"",_xlfn.BETA.INV(ABS(VLOOKUP($S$1,VLookups!$A$30:$B$31,2,FALSE)-V$3),IF($G40="L",$N40,$M40),IF($G40="L",$M40,$N40),$B40,$D40))</f>
        <v/>
      </c>
      <c r="W40" s="112" t="str">
        <f>IF(OR($M40="",$N40=""),"",_xlfn.BETA.INV(ABS(VLOOKUP($S$1,VLookups!$A$30:$B$31,2,FALSE)-W$3),IF($G40="L",$N40,$M40),IF($G40="L",$M40,$N40),$B40,$D40))</f>
        <v/>
      </c>
      <c r="X40" s="113" t="str">
        <f>IF(OR($M40="",$N40=""),"",_xlfn.BETA.INV(ABS(VLOOKUP($S$1,VLookups!$A$30:$B$31,2,FALSE)-X$3),IF($G40="L",$N40,$M40),IF($G40="L",$M40,$N40),$B40,$D40))</f>
        <v/>
      </c>
      <c r="Y40" s="112" t="str">
        <f>IF(OR($M40="",$N40=""),"",_xlfn.BETA.INV(ABS(VLOOKUP($S$1,VLookups!$A$30:$B$31,2,FALSE)-Y$3),IF($G40="L",$N40,$M40),IF($G40="L",$M40,$N40),$B40,$D40))</f>
        <v/>
      </c>
      <c r="Z40" s="113" t="str">
        <f>IF(OR($M40="",$N40=""),"",_xlfn.BETA.INV(ABS(VLOOKUP($S$1,VLookups!$A$30:$B$31,2,FALSE)-Z$3),IF($G40="L",$N40,$M40),IF($G40="L",$M40,$N40),$B40,$D40))</f>
        <v/>
      </c>
      <c r="AA40" s="112" t="str">
        <f>IF(OR($M40="",$N40=""),"",_xlfn.BETA.INV(ABS(VLOOKUP($S$1,VLookups!$A$30:$B$31,2,FALSE)-AA$3),IF($G40="L",$N40,$M40),IF($G40="L",$M40,$N40),$B40,$D40))</f>
        <v/>
      </c>
      <c r="AB40" s="113" t="str">
        <f>IF(OR($M40="",$N40=""),"",_xlfn.BETA.INV(ABS(VLOOKUP($S$1,VLookups!$A$30:$B$31,2,FALSE)-AB$3),IF($G40="L",$N40,$M40),IF($G40="L",$M40,$N40),$B40,$D40))</f>
        <v/>
      </c>
      <c r="AC40" s="112" t="str">
        <f>IF(OR($M40="",$N40=""),"",_xlfn.BETA.INV(ABS(VLOOKUP($S$1,VLookups!$A$30:$B$31,2,FALSE)-AC$3),IF($G40="L",$N40,$M40),IF($G40="L",$M40,$N40),$B40,$D40))</f>
        <v/>
      </c>
      <c r="AD40" s="113" t="str">
        <f>IF(OR($M40="",$N40=""),"",_xlfn.BETA.INV(ABS(VLOOKUP($S$1,VLookups!$A$30:$B$31,2,FALSE)-AD$3),IF($G40="L",$N40,$M40),IF($G40="L",$M40,$N40),$B40,$D40))</f>
        <v/>
      </c>
      <c r="AE40" s="112" t="str">
        <f>IF(OR($M40="",$N40=""),"",_xlfn.BETA.INV(ABS(VLOOKUP($S$1,VLookups!$A$30:$B$31,2,FALSE)-AE$3),IF($G40="L",$N40,$M40),IF($G40="L",$M40,$N40),$B40,$D40))</f>
        <v/>
      </c>
      <c r="AF40" s="113" t="str">
        <f>IF(OR($M40="",$N40=""),"",_xlfn.BETA.INV(ABS(VLOOKUP($S$1,VLookups!$A$30:$B$31,2,FALSE)-AF$3),IF($G40="L",$N40,$M40),IF($G40="L",$M40,$N40),$B40,$D40))</f>
        <v/>
      </c>
      <c r="AG40" s="15"/>
      <c r="AH40" s="194" t="str">
        <f t="shared" si="18"/>
        <v/>
      </c>
      <c r="AI40" s="192" t="str">
        <f t="shared" si="19"/>
        <v/>
      </c>
      <c r="AJ40" s="177" t="str">
        <f t="shared" si="96"/>
        <v/>
      </c>
      <c r="AK40" s="177" t="str">
        <f t="shared" ref="AK40:AZ55" si="108">IF(ISNONTEXT($AH40),AJ40+$AH40,"")</f>
        <v/>
      </c>
      <c r="AL40" s="177" t="str">
        <f t="shared" si="108"/>
        <v/>
      </c>
      <c r="AM40" s="177" t="str">
        <f t="shared" si="108"/>
        <v/>
      </c>
      <c r="AN40" s="177" t="str">
        <f t="shared" si="108"/>
        <v/>
      </c>
      <c r="AO40" s="177" t="str">
        <f t="shared" si="108"/>
        <v/>
      </c>
      <c r="AP40" s="177" t="str">
        <f t="shared" si="108"/>
        <v/>
      </c>
      <c r="AQ40" s="177" t="str">
        <f t="shared" si="108"/>
        <v/>
      </c>
      <c r="AR40" s="177" t="str">
        <f t="shared" si="108"/>
        <v/>
      </c>
      <c r="AS40" s="177" t="str">
        <f t="shared" si="108"/>
        <v/>
      </c>
      <c r="AT40" s="177" t="str">
        <f t="shared" si="108"/>
        <v/>
      </c>
      <c r="AU40" s="177" t="str">
        <f t="shared" si="108"/>
        <v/>
      </c>
      <c r="AV40" s="177" t="str">
        <f t="shared" si="108"/>
        <v/>
      </c>
      <c r="AW40" s="177" t="str">
        <f t="shared" si="108"/>
        <v/>
      </c>
      <c r="AX40" s="177" t="str">
        <f t="shared" si="108"/>
        <v/>
      </c>
      <c r="AY40" s="177" t="str">
        <f t="shared" si="108"/>
        <v/>
      </c>
      <c r="AZ40" s="177" t="str">
        <f t="shared" si="108"/>
        <v/>
      </c>
      <c r="BA40" s="177" t="str">
        <f t="shared" si="102"/>
        <v/>
      </c>
      <c r="BB40" s="177" t="str">
        <f t="shared" si="102"/>
        <v/>
      </c>
      <c r="BC40" s="177" t="str">
        <f t="shared" si="102"/>
        <v/>
      </c>
      <c r="BD40" s="177" t="str">
        <f t="shared" si="102"/>
        <v/>
      </c>
      <c r="BE40" s="177" t="str">
        <f t="shared" si="102"/>
        <v/>
      </c>
      <c r="BF40" s="177" t="str">
        <f t="shared" si="102"/>
        <v/>
      </c>
      <c r="BG40" s="177" t="str">
        <f t="shared" si="102"/>
        <v/>
      </c>
      <c r="BH40" s="177" t="str">
        <f t="shared" si="102"/>
        <v/>
      </c>
      <c r="BI40" s="177" t="str">
        <f t="shared" si="102"/>
        <v/>
      </c>
      <c r="BJ40" s="177" t="str">
        <f t="shared" si="102"/>
        <v/>
      </c>
      <c r="BK40" s="177" t="str">
        <f t="shared" si="102"/>
        <v/>
      </c>
      <c r="BL40" s="177" t="str">
        <f t="shared" si="102"/>
        <v/>
      </c>
      <c r="BM40" s="177" t="str">
        <f t="shared" si="102"/>
        <v/>
      </c>
      <c r="BN40" s="177" t="str">
        <f t="shared" si="102"/>
        <v/>
      </c>
      <c r="BO40" s="177" t="str">
        <f t="shared" si="102"/>
        <v/>
      </c>
      <c r="BP40" s="177" t="str">
        <f t="shared" ref="BP40:CE55" si="109">IF(ISNONTEXT($AH40),BO40+$AH40,"")</f>
        <v/>
      </c>
      <c r="BQ40" s="177" t="str">
        <f t="shared" si="109"/>
        <v/>
      </c>
      <c r="BR40" s="177" t="str">
        <f t="shared" si="109"/>
        <v/>
      </c>
      <c r="BS40" s="177" t="str">
        <f t="shared" si="109"/>
        <v/>
      </c>
      <c r="BT40" s="177" t="str">
        <f t="shared" si="109"/>
        <v/>
      </c>
      <c r="BU40" s="177" t="str">
        <f t="shared" si="109"/>
        <v/>
      </c>
      <c r="BV40" s="177" t="str">
        <f t="shared" si="109"/>
        <v/>
      </c>
      <c r="BW40" s="177" t="str">
        <f t="shared" si="109"/>
        <v/>
      </c>
      <c r="BX40" s="177" t="str">
        <f t="shared" si="109"/>
        <v/>
      </c>
      <c r="BY40" s="177" t="str">
        <f t="shared" si="109"/>
        <v/>
      </c>
      <c r="BZ40" s="177" t="str">
        <f t="shared" si="109"/>
        <v/>
      </c>
      <c r="CA40" s="177" t="str">
        <f t="shared" si="109"/>
        <v/>
      </c>
      <c r="CB40" s="177" t="str">
        <f t="shared" si="109"/>
        <v/>
      </c>
      <c r="CC40" s="177" t="str">
        <f t="shared" si="109"/>
        <v/>
      </c>
      <c r="CD40" s="177" t="str">
        <f t="shared" si="109"/>
        <v/>
      </c>
      <c r="CE40" s="177" t="str">
        <f t="shared" si="109"/>
        <v/>
      </c>
      <c r="CF40" s="177" t="str">
        <f t="shared" si="103"/>
        <v/>
      </c>
      <c r="CG40" s="177" t="str">
        <f t="shared" si="103"/>
        <v/>
      </c>
      <c r="CH40" s="177" t="str">
        <f t="shared" si="103"/>
        <v/>
      </c>
      <c r="CI40" s="177" t="str">
        <f t="shared" si="103"/>
        <v/>
      </c>
      <c r="CJ40" s="177" t="str">
        <f t="shared" si="103"/>
        <v/>
      </c>
      <c r="CK40" s="177" t="str">
        <f t="shared" si="103"/>
        <v/>
      </c>
      <c r="CL40" s="177" t="str">
        <f t="shared" si="103"/>
        <v/>
      </c>
      <c r="CM40" s="177" t="str">
        <f t="shared" si="103"/>
        <v/>
      </c>
      <c r="CN40" s="177" t="str">
        <f t="shared" si="103"/>
        <v/>
      </c>
      <c r="CO40" s="177" t="str">
        <f t="shared" si="103"/>
        <v/>
      </c>
      <c r="CP40" s="177" t="str">
        <f t="shared" si="103"/>
        <v/>
      </c>
      <c r="CQ40" s="177" t="str">
        <f t="shared" si="103"/>
        <v/>
      </c>
      <c r="CR40" s="177" t="str">
        <f t="shared" si="103"/>
        <v/>
      </c>
      <c r="CS40" s="177" t="str">
        <f t="shared" si="103"/>
        <v/>
      </c>
      <c r="CT40" s="177" t="str">
        <f t="shared" si="103"/>
        <v/>
      </c>
      <c r="CU40" s="177" t="str">
        <f t="shared" si="100"/>
        <v/>
      </c>
      <c r="CV40" s="177" t="str">
        <f t="shared" si="100"/>
        <v/>
      </c>
      <c r="CW40" s="177" t="str">
        <f t="shared" si="100"/>
        <v/>
      </c>
      <c r="CX40" s="177" t="str">
        <f t="shared" si="100"/>
        <v/>
      </c>
      <c r="CY40" s="177" t="str">
        <f t="shared" si="100"/>
        <v/>
      </c>
      <c r="CZ40" s="177" t="str">
        <f t="shared" si="100"/>
        <v/>
      </c>
      <c r="DA40" s="177" t="str">
        <f t="shared" si="100"/>
        <v/>
      </c>
      <c r="DB40" s="177" t="str">
        <f t="shared" si="100"/>
        <v/>
      </c>
      <c r="DC40" s="177" t="str">
        <f t="shared" si="100"/>
        <v/>
      </c>
      <c r="DD40" s="177" t="str">
        <f t="shared" si="100"/>
        <v/>
      </c>
      <c r="DE40" s="177" t="str">
        <f t="shared" si="100"/>
        <v/>
      </c>
      <c r="DF40" s="177" t="str">
        <f t="shared" si="100"/>
        <v/>
      </c>
      <c r="DG40" s="177" t="str">
        <f t="shared" si="100"/>
        <v/>
      </c>
      <c r="DH40" s="177" t="str">
        <f t="shared" si="100"/>
        <v/>
      </c>
      <c r="DI40" s="177" t="str">
        <f t="shared" si="100"/>
        <v/>
      </c>
      <c r="DJ40" s="177" t="str">
        <f t="shared" si="100"/>
        <v/>
      </c>
      <c r="DK40" s="177" t="str">
        <f t="shared" ref="DK40:DZ55" si="110">IF(ISNONTEXT($AH40),DJ40+$AH40,"")</f>
        <v/>
      </c>
      <c r="DL40" s="177" t="str">
        <f t="shared" si="110"/>
        <v/>
      </c>
      <c r="DM40" s="177" t="str">
        <f t="shared" si="110"/>
        <v/>
      </c>
      <c r="DN40" s="177" t="str">
        <f t="shared" si="110"/>
        <v/>
      </c>
      <c r="DO40" s="177" t="str">
        <f t="shared" si="110"/>
        <v/>
      </c>
      <c r="DP40" s="177" t="str">
        <f t="shared" si="110"/>
        <v/>
      </c>
      <c r="DQ40" s="177" t="str">
        <f t="shared" si="110"/>
        <v/>
      </c>
      <c r="DR40" s="177" t="str">
        <f t="shared" si="110"/>
        <v/>
      </c>
      <c r="DS40" s="177" t="str">
        <f t="shared" si="110"/>
        <v/>
      </c>
      <c r="DT40" s="177" t="str">
        <f t="shared" si="110"/>
        <v/>
      </c>
      <c r="DU40" s="177" t="str">
        <f t="shared" si="110"/>
        <v/>
      </c>
      <c r="DV40" s="177" t="str">
        <f t="shared" si="110"/>
        <v/>
      </c>
      <c r="DW40" s="177" t="str">
        <f t="shared" si="110"/>
        <v/>
      </c>
      <c r="DX40" s="177" t="str">
        <f t="shared" si="110"/>
        <v/>
      </c>
      <c r="DY40" s="177" t="str">
        <f t="shared" si="110"/>
        <v/>
      </c>
      <c r="DZ40" s="177" t="str">
        <f t="shared" si="110"/>
        <v/>
      </c>
      <c r="EA40" s="177" t="str">
        <f t="shared" si="104"/>
        <v/>
      </c>
      <c r="EB40" s="177" t="str">
        <f t="shared" si="79"/>
        <v/>
      </c>
      <c r="EC40" s="177" t="str">
        <f t="shared" ref="EC40:ER55" si="111">IF(ISNONTEXT($AH40),EB40+$AH40,"")</f>
        <v/>
      </c>
      <c r="ED40" s="177" t="str">
        <f t="shared" si="111"/>
        <v/>
      </c>
      <c r="EE40" s="177" t="str">
        <f t="shared" si="111"/>
        <v/>
      </c>
      <c r="EF40" s="177" t="str">
        <f t="shared" si="111"/>
        <v/>
      </c>
      <c r="EG40" s="177" t="str">
        <f t="shared" si="111"/>
        <v/>
      </c>
      <c r="EH40" s="177" t="str">
        <f t="shared" si="111"/>
        <v/>
      </c>
      <c r="EI40" s="177" t="str">
        <f t="shared" si="111"/>
        <v/>
      </c>
      <c r="EJ40" s="177" t="str">
        <f t="shared" si="111"/>
        <v/>
      </c>
      <c r="EK40" s="177" t="str">
        <f t="shared" si="111"/>
        <v/>
      </c>
      <c r="EL40" s="177" t="str">
        <f t="shared" si="111"/>
        <v/>
      </c>
      <c r="EM40" s="177" t="str">
        <f t="shared" si="111"/>
        <v/>
      </c>
      <c r="EN40" s="177" t="str">
        <f t="shared" si="111"/>
        <v/>
      </c>
      <c r="EO40" s="177" t="str">
        <f t="shared" si="111"/>
        <v/>
      </c>
      <c r="EP40" s="177" t="str">
        <f t="shared" si="111"/>
        <v/>
      </c>
      <c r="EQ40" s="177" t="str">
        <f t="shared" si="111"/>
        <v/>
      </c>
      <c r="ER40" s="177" t="str">
        <f t="shared" si="111"/>
        <v/>
      </c>
      <c r="ES40" s="177" t="str">
        <f t="shared" ref="ES40:FH55" si="112">IF(ISNONTEXT($AH40),ER40+$AH40,"")</f>
        <v/>
      </c>
      <c r="ET40" s="177" t="str">
        <f t="shared" si="112"/>
        <v/>
      </c>
      <c r="EU40" s="177" t="str">
        <f t="shared" si="112"/>
        <v/>
      </c>
      <c r="EV40" s="177" t="str">
        <f t="shared" si="112"/>
        <v/>
      </c>
      <c r="EW40" s="177" t="str">
        <f t="shared" si="112"/>
        <v/>
      </c>
      <c r="EX40" s="177" t="str">
        <f t="shared" si="112"/>
        <v/>
      </c>
      <c r="EY40" s="177" t="str">
        <f t="shared" si="112"/>
        <v/>
      </c>
      <c r="EZ40" s="177" t="str">
        <f t="shared" si="112"/>
        <v/>
      </c>
      <c r="FA40" s="177" t="str">
        <f t="shared" si="112"/>
        <v/>
      </c>
      <c r="FB40" s="177" t="str">
        <f t="shared" si="112"/>
        <v/>
      </c>
      <c r="FC40" s="177" t="str">
        <f t="shared" si="112"/>
        <v/>
      </c>
      <c r="FD40" s="177" t="str">
        <f t="shared" si="112"/>
        <v/>
      </c>
      <c r="FE40" s="177" t="str">
        <f t="shared" si="112"/>
        <v/>
      </c>
      <c r="FF40" s="177" t="str">
        <f t="shared" si="112"/>
        <v/>
      </c>
      <c r="FG40" s="177" t="str">
        <f t="shared" si="112"/>
        <v/>
      </c>
      <c r="FH40" s="177" t="str">
        <f t="shared" si="112"/>
        <v/>
      </c>
      <c r="FI40" s="177" t="str">
        <f t="shared" si="105"/>
        <v/>
      </c>
      <c r="FJ40" s="177" t="str">
        <f t="shared" si="105"/>
        <v/>
      </c>
      <c r="FK40" s="177" t="str">
        <f t="shared" si="105"/>
        <v/>
      </c>
      <c r="FL40" s="177" t="str">
        <f t="shared" si="105"/>
        <v/>
      </c>
      <c r="FM40" s="177" t="str">
        <f t="shared" si="105"/>
        <v/>
      </c>
      <c r="FN40" s="177" t="str">
        <f t="shared" si="105"/>
        <v/>
      </c>
      <c r="FO40" s="177" t="str">
        <f t="shared" si="105"/>
        <v/>
      </c>
      <c r="FP40" s="177" t="str">
        <f t="shared" si="105"/>
        <v/>
      </c>
      <c r="FQ40" s="177" t="str">
        <f t="shared" si="105"/>
        <v/>
      </c>
      <c r="FR40" s="177" t="str">
        <f t="shared" si="105"/>
        <v/>
      </c>
      <c r="FS40" s="177" t="str">
        <f t="shared" si="105"/>
        <v/>
      </c>
      <c r="FT40" s="177" t="str">
        <f t="shared" si="105"/>
        <v/>
      </c>
      <c r="FU40" s="177" t="str">
        <f t="shared" si="105"/>
        <v/>
      </c>
      <c r="FV40" s="177" t="str">
        <f t="shared" si="105"/>
        <v/>
      </c>
      <c r="FW40" s="177" t="str">
        <f t="shared" ref="FW40:GL55" si="113">IF(ISNONTEXT($AH40),FV40+$AH40,"")</f>
        <v/>
      </c>
      <c r="FX40" s="177" t="str">
        <f t="shared" si="113"/>
        <v/>
      </c>
      <c r="FY40" s="177" t="str">
        <f t="shared" si="113"/>
        <v/>
      </c>
      <c r="FZ40" s="177" t="str">
        <f t="shared" si="113"/>
        <v/>
      </c>
      <c r="GA40" s="177" t="str">
        <f t="shared" si="113"/>
        <v/>
      </c>
      <c r="GB40" s="177" t="str">
        <f t="shared" si="113"/>
        <v/>
      </c>
      <c r="GC40" s="177" t="str">
        <f t="shared" si="113"/>
        <v/>
      </c>
      <c r="GD40" s="177" t="str">
        <f t="shared" si="113"/>
        <v/>
      </c>
      <c r="GE40" s="177" t="str">
        <f t="shared" si="113"/>
        <v/>
      </c>
      <c r="GF40" s="177" t="str">
        <f t="shared" si="113"/>
        <v/>
      </c>
      <c r="GG40" s="177" t="str">
        <f t="shared" si="113"/>
        <v/>
      </c>
      <c r="GH40" s="177" t="str">
        <f t="shared" si="113"/>
        <v/>
      </c>
      <c r="GI40" s="177" t="str">
        <f t="shared" si="113"/>
        <v/>
      </c>
      <c r="GJ40" s="177" t="str">
        <f t="shared" si="113"/>
        <v/>
      </c>
      <c r="GK40" s="177" t="str">
        <f t="shared" si="113"/>
        <v/>
      </c>
      <c r="GL40" s="177" t="str">
        <f t="shared" si="113"/>
        <v/>
      </c>
      <c r="GM40" s="177" t="str">
        <f t="shared" si="106"/>
        <v/>
      </c>
      <c r="GN40" s="177" t="str">
        <f t="shared" si="106"/>
        <v/>
      </c>
      <c r="GO40" s="177" t="str">
        <f t="shared" si="106"/>
        <v/>
      </c>
      <c r="GP40" s="177" t="str">
        <f t="shared" si="106"/>
        <v/>
      </c>
      <c r="GQ40" s="177" t="str">
        <f t="shared" si="106"/>
        <v/>
      </c>
      <c r="GR40" s="177" t="str">
        <f t="shared" si="106"/>
        <v/>
      </c>
      <c r="GS40" s="177" t="str">
        <f t="shared" si="106"/>
        <v/>
      </c>
      <c r="GT40" s="177" t="str">
        <f t="shared" si="106"/>
        <v/>
      </c>
      <c r="GU40" s="177" t="str">
        <f t="shared" si="106"/>
        <v/>
      </c>
      <c r="GV40" s="177" t="str">
        <f t="shared" si="106"/>
        <v/>
      </c>
      <c r="GW40" s="177" t="str">
        <f t="shared" si="106"/>
        <v/>
      </c>
      <c r="GX40" s="177" t="str">
        <f t="shared" si="106"/>
        <v/>
      </c>
      <c r="GY40" s="177" t="str">
        <f t="shared" si="106"/>
        <v/>
      </c>
      <c r="GZ40" s="177" t="str">
        <f t="shared" si="106"/>
        <v/>
      </c>
      <c r="HA40" s="177" t="str">
        <f t="shared" si="101"/>
        <v/>
      </c>
      <c r="HB40" s="177" t="str">
        <f t="shared" si="101"/>
        <v/>
      </c>
      <c r="HC40" s="177" t="str">
        <f t="shared" si="101"/>
        <v/>
      </c>
      <c r="HD40" s="177" t="str">
        <f t="shared" si="101"/>
        <v/>
      </c>
      <c r="HE40" s="177" t="str">
        <f t="shared" si="101"/>
        <v/>
      </c>
      <c r="HF40" s="177" t="str">
        <f t="shared" si="101"/>
        <v/>
      </c>
      <c r="HG40" s="177" t="str">
        <f t="shared" si="101"/>
        <v/>
      </c>
      <c r="HH40" s="177" t="str">
        <f t="shared" si="101"/>
        <v/>
      </c>
      <c r="HI40" s="177" t="str">
        <f t="shared" si="101"/>
        <v/>
      </c>
      <c r="HJ40" s="177" t="str">
        <f t="shared" si="101"/>
        <v/>
      </c>
      <c r="HK40" s="177" t="str">
        <f t="shared" si="101"/>
        <v/>
      </c>
      <c r="HL40" s="177" t="str">
        <f t="shared" si="101"/>
        <v/>
      </c>
      <c r="HM40" s="177" t="str">
        <f t="shared" si="101"/>
        <v/>
      </c>
      <c r="HN40" s="177" t="str">
        <f t="shared" si="101"/>
        <v/>
      </c>
      <c r="HO40" s="177" t="str">
        <f t="shared" si="101"/>
        <v/>
      </c>
      <c r="HP40" s="177" t="str">
        <f t="shared" ref="HP40:HZ55" si="114">IF(ISNONTEXT($AH40),HO40+$AH40,"")</f>
        <v/>
      </c>
      <c r="HQ40" s="177" t="str">
        <f t="shared" si="114"/>
        <v/>
      </c>
      <c r="HR40" s="177" t="str">
        <f t="shared" si="114"/>
        <v/>
      </c>
      <c r="HS40" s="177" t="str">
        <f t="shared" si="114"/>
        <v/>
      </c>
      <c r="HT40" s="177" t="str">
        <f t="shared" si="114"/>
        <v/>
      </c>
      <c r="HU40" s="177" t="str">
        <f t="shared" si="114"/>
        <v/>
      </c>
      <c r="HV40" s="177" t="str">
        <f t="shared" si="114"/>
        <v/>
      </c>
      <c r="HW40" s="177" t="str">
        <f t="shared" si="114"/>
        <v/>
      </c>
      <c r="HX40" s="177" t="str">
        <f t="shared" si="114"/>
        <v/>
      </c>
      <c r="HY40" s="177" t="str">
        <f t="shared" si="114"/>
        <v/>
      </c>
      <c r="HZ40" s="177" t="str">
        <f t="shared" si="114"/>
        <v/>
      </c>
      <c r="IA40" s="192" t="str">
        <f t="shared" si="21"/>
        <v/>
      </c>
      <c r="IB40" s="193" t="e">
        <f t="shared" si="94"/>
        <v>#N/A</v>
      </c>
      <c r="IC40" s="193" t="e">
        <f t="shared" si="81"/>
        <v>#N/A</v>
      </c>
      <c r="ID40" s="193" t="e">
        <f t="shared" si="81"/>
        <v>#N/A</v>
      </c>
      <c r="IE40" s="193" t="e">
        <f t="shared" si="81"/>
        <v>#N/A</v>
      </c>
      <c r="IF40" s="193" t="e">
        <f t="shared" si="91"/>
        <v>#N/A</v>
      </c>
      <c r="IG40" s="193" t="e">
        <f t="shared" si="91"/>
        <v>#N/A</v>
      </c>
      <c r="IH40" s="193" t="e">
        <f t="shared" si="91"/>
        <v>#N/A</v>
      </c>
      <c r="II40" s="193" t="e">
        <f t="shared" si="91"/>
        <v>#N/A</v>
      </c>
      <c r="IJ40" s="193" t="e">
        <f t="shared" si="91"/>
        <v>#N/A</v>
      </c>
      <c r="IK40" s="193" t="e">
        <f t="shared" si="91"/>
        <v>#N/A</v>
      </c>
      <c r="IL40" s="193" t="e">
        <f t="shared" si="91"/>
        <v>#N/A</v>
      </c>
      <c r="IM40" s="193" t="e">
        <f t="shared" si="91"/>
        <v>#N/A</v>
      </c>
      <c r="IN40" s="193" t="e">
        <f t="shared" si="91"/>
        <v>#N/A</v>
      </c>
      <c r="IO40" s="193" t="e">
        <f t="shared" si="91"/>
        <v>#N/A</v>
      </c>
      <c r="IP40" s="193" t="e">
        <f t="shared" si="91"/>
        <v>#N/A</v>
      </c>
      <c r="IQ40" s="193" t="e">
        <f t="shared" si="91"/>
        <v>#N/A</v>
      </c>
      <c r="IR40" s="193" t="e">
        <f t="shared" si="91"/>
        <v>#N/A</v>
      </c>
      <c r="IS40" s="193" t="e">
        <f t="shared" si="91"/>
        <v>#N/A</v>
      </c>
      <c r="IT40" s="193" t="e">
        <f t="shared" si="91"/>
        <v>#N/A</v>
      </c>
      <c r="IU40" s="193" t="e">
        <f t="shared" si="87"/>
        <v>#N/A</v>
      </c>
      <c r="IV40" s="193" t="e">
        <f t="shared" si="87"/>
        <v>#N/A</v>
      </c>
      <c r="IW40" s="193" t="e">
        <f t="shared" si="87"/>
        <v>#N/A</v>
      </c>
      <c r="IX40" s="193" t="e">
        <f t="shared" si="87"/>
        <v>#N/A</v>
      </c>
      <c r="IY40" s="193" t="e">
        <f t="shared" si="87"/>
        <v>#N/A</v>
      </c>
      <c r="IZ40" s="193" t="e">
        <f t="shared" si="87"/>
        <v>#N/A</v>
      </c>
      <c r="JA40" s="193" t="e">
        <f t="shared" si="87"/>
        <v>#N/A</v>
      </c>
      <c r="JB40" s="193" t="e">
        <f t="shared" si="87"/>
        <v>#N/A</v>
      </c>
      <c r="JC40" s="193" t="e">
        <f t="shared" si="87"/>
        <v>#N/A</v>
      </c>
      <c r="JD40" s="193" t="e">
        <f t="shared" si="87"/>
        <v>#N/A</v>
      </c>
      <c r="JE40" s="193" t="e">
        <f t="shared" si="87"/>
        <v>#N/A</v>
      </c>
      <c r="JF40" s="193" t="e">
        <f t="shared" si="87"/>
        <v>#N/A</v>
      </c>
      <c r="JG40" s="193" t="e">
        <f t="shared" si="87"/>
        <v>#N/A</v>
      </c>
      <c r="JH40" s="193" t="e">
        <f t="shared" si="87"/>
        <v>#N/A</v>
      </c>
      <c r="JI40" s="193" t="e">
        <f t="shared" si="87"/>
        <v>#N/A</v>
      </c>
      <c r="JJ40" s="193" t="e">
        <f t="shared" si="84"/>
        <v>#N/A</v>
      </c>
      <c r="JK40" s="193" t="e">
        <f t="shared" si="84"/>
        <v>#N/A</v>
      </c>
      <c r="JL40" s="193" t="e">
        <f t="shared" si="84"/>
        <v>#N/A</v>
      </c>
      <c r="JM40" s="193" t="e">
        <f t="shared" si="84"/>
        <v>#N/A</v>
      </c>
      <c r="JN40" s="193" t="e">
        <f t="shared" si="84"/>
        <v>#N/A</v>
      </c>
      <c r="JO40" s="193" t="e">
        <f t="shared" si="84"/>
        <v>#N/A</v>
      </c>
      <c r="JP40" s="193" t="e">
        <f t="shared" si="84"/>
        <v>#N/A</v>
      </c>
      <c r="JQ40" s="193" t="e">
        <f t="shared" si="84"/>
        <v>#N/A</v>
      </c>
      <c r="JR40" s="193" t="e">
        <f t="shared" si="84"/>
        <v>#N/A</v>
      </c>
      <c r="JS40" s="193" t="e">
        <f t="shared" si="84"/>
        <v>#N/A</v>
      </c>
      <c r="JT40" s="193" t="e">
        <f t="shared" si="84"/>
        <v>#N/A</v>
      </c>
      <c r="JU40" s="193" t="e">
        <f t="shared" si="84"/>
        <v>#N/A</v>
      </c>
      <c r="JV40" s="193" t="e">
        <f t="shared" si="84"/>
        <v>#N/A</v>
      </c>
      <c r="JW40" s="193" t="e">
        <f t="shared" si="84"/>
        <v>#N/A</v>
      </c>
      <c r="JX40" s="193" t="e">
        <f t="shared" si="84"/>
        <v>#N/A</v>
      </c>
      <c r="JY40" s="193" t="e">
        <f t="shared" si="97"/>
        <v>#N/A</v>
      </c>
      <c r="JZ40" s="193" t="e">
        <f t="shared" si="97"/>
        <v>#N/A</v>
      </c>
      <c r="KA40" s="193" t="e">
        <f t="shared" si="97"/>
        <v>#N/A</v>
      </c>
      <c r="KB40" s="193" t="e">
        <f t="shared" si="97"/>
        <v>#N/A</v>
      </c>
      <c r="KC40" s="193" t="e">
        <f t="shared" si="97"/>
        <v>#N/A</v>
      </c>
      <c r="KD40" s="193" t="e">
        <f t="shared" si="97"/>
        <v>#N/A</v>
      </c>
      <c r="KE40" s="193" t="e">
        <f t="shared" si="97"/>
        <v>#N/A</v>
      </c>
      <c r="KF40" s="193" t="e">
        <f t="shared" si="97"/>
        <v>#N/A</v>
      </c>
      <c r="KG40" s="193" t="e">
        <f t="shared" si="97"/>
        <v>#N/A</v>
      </c>
      <c r="KH40" s="193" t="e">
        <f t="shared" si="97"/>
        <v>#N/A</v>
      </c>
      <c r="KI40" s="193" t="e">
        <f t="shared" si="97"/>
        <v>#N/A</v>
      </c>
      <c r="KJ40" s="193" t="e">
        <f t="shared" si="97"/>
        <v>#N/A</v>
      </c>
      <c r="KK40" s="193" t="e">
        <f t="shared" si="97"/>
        <v>#N/A</v>
      </c>
      <c r="KL40" s="193" t="e">
        <f t="shared" si="97"/>
        <v>#N/A</v>
      </c>
      <c r="KM40" s="193" t="e">
        <f t="shared" si="97"/>
        <v>#N/A</v>
      </c>
      <c r="KN40" s="193" t="e">
        <f t="shared" si="24"/>
        <v>#N/A</v>
      </c>
      <c r="KO40" s="193" t="e">
        <f t="shared" si="82"/>
        <v>#N/A</v>
      </c>
      <c r="KP40" s="193" t="e">
        <f t="shared" si="82"/>
        <v>#N/A</v>
      </c>
      <c r="KQ40" s="193" t="e">
        <f t="shared" si="82"/>
        <v>#N/A</v>
      </c>
      <c r="KR40" s="193" t="e">
        <f t="shared" si="92"/>
        <v>#N/A</v>
      </c>
      <c r="KS40" s="193" t="e">
        <f t="shared" si="92"/>
        <v>#N/A</v>
      </c>
      <c r="KT40" s="193" t="e">
        <f t="shared" si="92"/>
        <v>#N/A</v>
      </c>
      <c r="KU40" s="193" t="e">
        <f t="shared" si="92"/>
        <v>#N/A</v>
      </c>
      <c r="KV40" s="193" t="e">
        <f t="shared" si="92"/>
        <v>#N/A</v>
      </c>
      <c r="KW40" s="193" t="e">
        <f t="shared" si="92"/>
        <v>#N/A</v>
      </c>
      <c r="KX40" s="193" t="e">
        <f t="shared" si="92"/>
        <v>#N/A</v>
      </c>
      <c r="KY40" s="193" t="e">
        <f t="shared" si="92"/>
        <v>#N/A</v>
      </c>
      <c r="KZ40" s="193" t="e">
        <f t="shared" si="92"/>
        <v>#N/A</v>
      </c>
      <c r="LA40" s="193" t="e">
        <f t="shared" si="92"/>
        <v>#N/A</v>
      </c>
      <c r="LB40" s="193" t="e">
        <f t="shared" si="92"/>
        <v>#N/A</v>
      </c>
      <c r="LC40" s="193" t="e">
        <f t="shared" si="92"/>
        <v>#N/A</v>
      </c>
      <c r="LD40" s="193" t="e">
        <f t="shared" si="92"/>
        <v>#N/A</v>
      </c>
      <c r="LE40" s="193" t="e">
        <f t="shared" si="92"/>
        <v>#N/A</v>
      </c>
      <c r="LF40" s="193" t="e">
        <f t="shared" si="92"/>
        <v>#N/A</v>
      </c>
      <c r="LG40" s="193" t="e">
        <f t="shared" si="88"/>
        <v>#N/A</v>
      </c>
      <c r="LH40" s="193" t="e">
        <f t="shared" si="88"/>
        <v>#N/A</v>
      </c>
      <c r="LI40" s="193" t="e">
        <f t="shared" si="88"/>
        <v>#N/A</v>
      </c>
      <c r="LJ40" s="193" t="e">
        <f t="shared" si="88"/>
        <v>#N/A</v>
      </c>
      <c r="LK40" s="193" t="e">
        <f t="shared" si="88"/>
        <v>#N/A</v>
      </c>
      <c r="LL40" s="193" t="e">
        <f t="shared" si="88"/>
        <v>#N/A</v>
      </c>
      <c r="LM40" s="193" t="e">
        <f t="shared" si="88"/>
        <v>#N/A</v>
      </c>
      <c r="LN40" s="193" t="e">
        <f t="shared" si="88"/>
        <v>#N/A</v>
      </c>
      <c r="LO40" s="193" t="e">
        <f t="shared" si="88"/>
        <v>#N/A</v>
      </c>
      <c r="LP40" s="193" t="e">
        <f t="shared" si="88"/>
        <v>#N/A</v>
      </c>
      <c r="LQ40" s="193" t="e">
        <f t="shared" si="88"/>
        <v>#N/A</v>
      </c>
      <c r="LR40" s="193" t="e">
        <f t="shared" si="88"/>
        <v>#N/A</v>
      </c>
      <c r="LS40" s="193" t="e">
        <f t="shared" si="88"/>
        <v>#N/A</v>
      </c>
      <c r="LT40" s="193" t="e">
        <f t="shared" si="88"/>
        <v>#N/A</v>
      </c>
      <c r="LU40" s="193" t="e">
        <f t="shared" si="88"/>
        <v>#N/A</v>
      </c>
      <c r="LV40" s="193" t="e">
        <f t="shared" si="85"/>
        <v>#N/A</v>
      </c>
      <c r="LW40" s="193" t="e">
        <f t="shared" si="85"/>
        <v>#N/A</v>
      </c>
      <c r="LX40" s="193" t="e">
        <f t="shared" si="85"/>
        <v>#N/A</v>
      </c>
      <c r="LY40" s="193" t="e">
        <f t="shared" si="85"/>
        <v>#N/A</v>
      </c>
      <c r="LZ40" s="193" t="e">
        <f t="shared" si="85"/>
        <v>#N/A</v>
      </c>
      <c r="MA40" s="193" t="e">
        <f t="shared" si="85"/>
        <v>#N/A</v>
      </c>
      <c r="MB40" s="193" t="e">
        <f t="shared" si="85"/>
        <v>#N/A</v>
      </c>
      <c r="MC40" s="193" t="e">
        <f t="shared" si="85"/>
        <v>#N/A</v>
      </c>
      <c r="MD40" s="193" t="e">
        <f t="shared" si="85"/>
        <v>#N/A</v>
      </c>
      <c r="ME40" s="193" t="e">
        <f t="shared" si="85"/>
        <v>#N/A</v>
      </c>
      <c r="MF40" s="193" t="e">
        <f t="shared" si="85"/>
        <v>#N/A</v>
      </c>
      <c r="MG40" s="193" t="e">
        <f t="shared" si="85"/>
        <v>#N/A</v>
      </c>
      <c r="MH40" s="193" t="e">
        <f t="shared" si="85"/>
        <v>#N/A</v>
      </c>
      <c r="MI40" s="193" t="e">
        <f t="shared" si="85"/>
        <v>#N/A</v>
      </c>
      <c r="MJ40" s="193" t="e">
        <f t="shared" si="85"/>
        <v>#N/A</v>
      </c>
      <c r="MK40" s="193" t="e">
        <f t="shared" si="98"/>
        <v>#N/A</v>
      </c>
      <c r="ML40" s="193" t="e">
        <f t="shared" si="98"/>
        <v>#N/A</v>
      </c>
      <c r="MM40" s="193" t="e">
        <f t="shared" si="98"/>
        <v>#N/A</v>
      </c>
      <c r="MN40" s="193" t="e">
        <f t="shared" si="98"/>
        <v>#N/A</v>
      </c>
      <c r="MO40" s="193" t="e">
        <f t="shared" si="98"/>
        <v>#N/A</v>
      </c>
      <c r="MP40" s="193" t="e">
        <f t="shared" si="98"/>
        <v>#N/A</v>
      </c>
      <c r="MQ40" s="193" t="e">
        <f t="shared" si="98"/>
        <v>#N/A</v>
      </c>
      <c r="MR40" s="193" t="e">
        <f t="shared" si="98"/>
        <v>#N/A</v>
      </c>
      <c r="MS40" s="193" t="e">
        <f t="shared" si="98"/>
        <v>#N/A</v>
      </c>
      <c r="MT40" s="193" t="e">
        <f t="shared" si="98"/>
        <v>#N/A</v>
      </c>
      <c r="MU40" s="193" t="e">
        <f t="shared" si="98"/>
        <v>#N/A</v>
      </c>
      <c r="MV40" s="193" t="e">
        <f t="shared" si="98"/>
        <v>#N/A</v>
      </c>
      <c r="MW40" s="193" t="e">
        <f t="shared" si="98"/>
        <v>#N/A</v>
      </c>
      <c r="MX40" s="193" t="e">
        <f t="shared" si="98"/>
        <v>#N/A</v>
      </c>
      <c r="MY40" s="193" t="e">
        <f t="shared" si="98"/>
        <v>#N/A</v>
      </c>
      <c r="MZ40" s="193" t="e">
        <f t="shared" si="25"/>
        <v>#N/A</v>
      </c>
      <c r="NA40" s="193" t="e">
        <f t="shared" si="83"/>
        <v>#N/A</v>
      </c>
      <c r="NB40" s="193" t="e">
        <f t="shared" si="83"/>
        <v>#N/A</v>
      </c>
      <c r="NC40" s="193" t="e">
        <f t="shared" si="83"/>
        <v>#N/A</v>
      </c>
      <c r="ND40" s="193" t="e">
        <f t="shared" si="93"/>
        <v>#N/A</v>
      </c>
      <c r="NE40" s="193" t="e">
        <f t="shared" si="93"/>
        <v>#N/A</v>
      </c>
      <c r="NF40" s="193" t="e">
        <f t="shared" si="93"/>
        <v>#N/A</v>
      </c>
      <c r="NG40" s="193" t="e">
        <f t="shared" si="93"/>
        <v>#N/A</v>
      </c>
      <c r="NH40" s="193" t="e">
        <f t="shared" si="93"/>
        <v>#N/A</v>
      </c>
      <c r="NI40" s="193" t="e">
        <f t="shared" si="93"/>
        <v>#N/A</v>
      </c>
      <c r="NJ40" s="193" t="e">
        <f t="shared" si="93"/>
        <v>#N/A</v>
      </c>
      <c r="NK40" s="193" t="e">
        <f t="shared" si="93"/>
        <v>#N/A</v>
      </c>
      <c r="NL40" s="193" t="e">
        <f t="shared" si="93"/>
        <v>#N/A</v>
      </c>
      <c r="NM40" s="193" t="e">
        <f t="shared" si="93"/>
        <v>#N/A</v>
      </c>
      <c r="NN40" s="193" t="e">
        <f t="shared" si="93"/>
        <v>#N/A</v>
      </c>
      <c r="NO40" s="193" t="e">
        <f t="shared" si="93"/>
        <v>#N/A</v>
      </c>
      <c r="NP40" s="193" t="e">
        <f t="shared" si="93"/>
        <v>#N/A</v>
      </c>
      <c r="NQ40" s="193" t="e">
        <f t="shared" si="93"/>
        <v>#N/A</v>
      </c>
      <c r="NR40" s="193" t="e">
        <f t="shared" si="93"/>
        <v>#N/A</v>
      </c>
      <c r="NS40" s="193" t="e">
        <f t="shared" si="89"/>
        <v>#N/A</v>
      </c>
      <c r="NT40" s="193" t="e">
        <f t="shared" si="89"/>
        <v>#N/A</v>
      </c>
      <c r="NU40" s="193" t="e">
        <f t="shared" si="89"/>
        <v>#N/A</v>
      </c>
      <c r="NV40" s="193" t="e">
        <f t="shared" si="89"/>
        <v>#N/A</v>
      </c>
      <c r="NW40" s="193" t="e">
        <f t="shared" si="89"/>
        <v>#N/A</v>
      </c>
      <c r="NX40" s="193" t="e">
        <f t="shared" si="89"/>
        <v>#N/A</v>
      </c>
      <c r="NY40" s="193" t="e">
        <f t="shared" si="89"/>
        <v>#N/A</v>
      </c>
      <c r="NZ40" s="193" t="e">
        <f t="shared" si="89"/>
        <v>#N/A</v>
      </c>
      <c r="OA40" s="193" t="e">
        <f t="shared" si="89"/>
        <v>#N/A</v>
      </c>
      <c r="OB40" s="193" t="e">
        <f t="shared" si="89"/>
        <v>#N/A</v>
      </c>
      <c r="OC40" s="193" t="e">
        <f t="shared" si="89"/>
        <v>#N/A</v>
      </c>
      <c r="OD40" s="193" t="e">
        <f t="shared" si="89"/>
        <v>#N/A</v>
      </c>
      <c r="OE40" s="193" t="e">
        <f t="shared" si="89"/>
        <v>#N/A</v>
      </c>
      <c r="OF40" s="193" t="e">
        <f t="shared" si="89"/>
        <v>#N/A</v>
      </c>
      <c r="OG40" s="193" t="e">
        <f t="shared" si="89"/>
        <v>#N/A</v>
      </c>
      <c r="OH40" s="193" t="e">
        <f t="shared" si="86"/>
        <v>#N/A</v>
      </c>
      <c r="OI40" s="193" t="e">
        <f t="shared" si="86"/>
        <v>#N/A</v>
      </c>
      <c r="OJ40" s="193" t="e">
        <f t="shared" si="86"/>
        <v>#N/A</v>
      </c>
      <c r="OK40" s="193" t="e">
        <f t="shared" si="86"/>
        <v>#N/A</v>
      </c>
      <c r="OL40" s="193" t="e">
        <f t="shared" si="86"/>
        <v>#N/A</v>
      </c>
      <c r="OM40" s="193" t="e">
        <f t="shared" si="86"/>
        <v>#N/A</v>
      </c>
      <c r="ON40" s="193" t="e">
        <f t="shared" si="86"/>
        <v>#N/A</v>
      </c>
      <c r="OO40" s="193" t="e">
        <f t="shared" si="86"/>
        <v>#N/A</v>
      </c>
      <c r="OP40" s="193" t="e">
        <f t="shared" si="86"/>
        <v>#N/A</v>
      </c>
      <c r="OQ40" s="193" t="e">
        <f t="shared" si="86"/>
        <v>#N/A</v>
      </c>
      <c r="OR40" s="193" t="e">
        <f t="shared" si="86"/>
        <v>#N/A</v>
      </c>
      <c r="OS40" s="193" t="e">
        <f t="shared" si="86"/>
        <v>#N/A</v>
      </c>
      <c r="OT40" s="193" t="e">
        <f t="shared" si="86"/>
        <v>#N/A</v>
      </c>
      <c r="OU40" s="193" t="e">
        <f t="shared" si="86"/>
        <v>#N/A</v>
      </c>
      <c r="OV40" s="193" t="e">
        <f t="shared" si="86"/>
        <v>#N/A</v>
      </c>
      <c r="OW40" s="193" t="e">
        <f t="shared" si="99"/>
        <v>#N/A</v>
      </c>
      <c r="OX40" s="193" t="e">
        <f t="shared" si="99"/>
        <v>#N/A</v>
      </c>
      <c r="OY40" s="193" t="e">
        <f t="shared" si="99"/>
        <v>#N/A</v>
      </c>
      <c r="OZ40" s="193" t="e">
        <f t="shared" si="99"/>
        <v>#N/A</v>
      </c>
      <c r="PA40" s="193" t="e">
        <f t="shared" si="99"/>
        <v>#N/A</v>
      </c>
      <c r="PB40" s="193" t="e">
        <f t="shared" si="99"/>
        <v>#N/A</v>
      </c>
      <c r="PC40" s="193" t="e">
        <f t="shared" si="99"/>
        <v>#N/A</v>
      </c>
      <c r="PD40" s="193" t="e">
        <f t="shared" si="99"/>
        <v>#N/A</v>
      </c>
      <c r="PE40" s="193" t="e">
        <f t="shared" si="99"/>
        <v>#N/A</v>
      </c>
      <c r="PF40" s="193" t="e">
        <f t="shared" si="99"/>
        <v>#N/A</v>
      </c>
      <c r="PG40" s="193" t="e">
        <f t="shared" si="99"/>
        <v>#N/A</v>
      </c>
      <c r="PH40" s="193" t="e">
        <f t="shared" si="99"/>
        <v>#N/A</v>
      </c>
      <c r="PI40" s="193" t="e">
        <f t="shared" si="99"/>
        <v>#N/A</v>
      </c>
      <c r="PJ40" s="193" t="e">
        <f t="shared" si="99"/>
        <v>#N/A</v>
      </c>
      <c r="PK40" s="193" t="e">
        <f t="shared" si="99"/>
        <v>#N/A</v>
      </c>
      <c r="PL40" s="193" t="e">
        <f t="shared" si="26"/>
        <v>#N/A</v>
      </c>
      <c r="PM40" s="193" t="e">
        <f t="shared" si="95"/>
        <v>#N/A</v>
      </c>
      <c r="PN40" s="193" t="e">
        <f t="shared" si="95"/>
        <v>#N/A</v>
      </c>
      <c r="PO40" s="193" t="e">
        <f t="shared" si="95"/>
        <v>#N/A</v>
      </c>
      <c r="PP40" s="193" t="e">
        <f t="shared" si="95"/>
        <v>#N/A</v>
      </c>
      <c r="PQ40" s="193" t="e">
        <f t="shared" si="95"/>
        <v>#N/A</v>
      </c>
      <c r="PR40" s="193" t="e">
        <f t="shared" si="95"/>
        <v>#N/A</v>
      </c>
      <c r="PS40" s="193" t="e">
        <f t="shared" si="95"/>
        <v>#N/A</v>
      </c>
      <c r="PT40" s="193" t="e">
        <f t="shared" si="95"/>
        <v>#N/A</v>
      </c>
    </row>
    <row r="41" spans="1:436" hidden="1" x14ac:dyDescent="0.45">
      <c r="A41" s="20">
        <v>38</v>
      </c>
      <c r="B41" s="115"/>
      <c r="C41" s="115"/>
      <c r="D41" s="115"/>
      <c r="E41" s="110" t="str">
        <f t="shared" si="15"/>
        <v/>
      </c>
      <c r="F41" s="21" t="str">
        <f t="shared" si="16"/>
        <v/>
      </c>
      <c r="G41" s="22" t="str">
        <f t="shared" si="17"/>
        <v/>
      </c>
      <c r="H41" s="23" t="str">
        <f>IF(F41="","",IF(OR($F41&lt;Skew!$B$3,$F41=Skew!$B$3),IF($F41&gt;Skew!$C$3,Skew!$A$3,IF($F41&gt;Skew!$C$4,Skew!$A$4,IF($F41&gt;Skew!$C$5,Skew!$A$5,IF($F41&gt;Skew!$C$6,Skew!$A$6,IF($F41&gt;Skew!$C$7,Skew!$A$7,IF($F41&gt;Skew!$C$8,Skew!$A$8,IF($F41&gt;Skew!$C$9,Skew!$A$9,IF($F41&gt;Skew!$C$10,Skew!$A$10,IF($F41&gt;Skew!$C$11,Skew!$A$11,IF($F41&gt;Skew!$C$12,Skew!$A$12,IF($F41&gt;Skew!$C$13,Skew!$A$13,IF($F41&gt;Skew!$C$14,Skew!$A$14,IF($F41&gt;Skew!$C$15,Skew!$A$15,IF($F41&gt;Skew!$C$16,Skew!$A$16,Skew!$A$17)
)))))))))))))))</f>
        <v/>
      </c>
      <c r="I41" s="22" t="str">
        <f>IF(F41="","",MATCH(H41,Skew!$A$3:$A$17,0))</f>
        <v/>
      </c>
      <c r="J41" s="22" t="str">
        <f t="shared" si="0"/>
        <v/>
      </c>
      <c r="K41" s="24"/>
      <c r="L41" s="22" t="str">
        <f>IF(OR(F41="",K41=""),"",MATCH(K41,Confidence!$A$3:$A$12,0))</f>
        <v/>
      </c>
      <c r="M41" s="25" t="str">
        <f t="shared" si="1"/>
        <v/>
      </c>
      <c r="N41" s="25" t="str">
        <f t="shared" si="2"/>
        <v/>
      </c>
      <c r="O41" s="22"/>
      <c r="P41" s="102" t="str">
        <f t="shared" si="3"/>
        <v/>
      </c>
      <c r="Q41" s="102" t="str">
        <f t="shared" si="4"/>
        <v/>
      </c>
      <c r="R41" s="37" t="str">
        <f t="shared" si="5"/>
        <v/>
      </c>
      <c r="S41" s="115"/>
      <c r="T41" s="204" t="str">
        <f>IF(AND(B41&gt;0,C41&gt;0,D41&gt;0,M41&gt;0,N41&gt;0,S41&gt;0,NOT(K41="")),ABS(VLOOKUP($S$1,VLookups!$A$30:$B$31,2,FALSE)-_xlfn.BETA.DIST(S41,IF(G41="L",N41,M41),IF(G41="L",M41,N41),TRUE,B41,D41)),"")</f>
        <v/>
      </c>
      <c r="U41" s="112" t="str">
        <f>IF(OR($M41="",$N41=""),"",_xlfn.BETA.INV(ABS(VLOOKUP($S$1,VLookups!$A$30:$B$31,2,FALSE)-U$3),IF($G41="L",$N41,$M41),IF($G41="L",$M41,$N41),$B41,$D41))</f>
        <v/>
      </c>
      <c r="V41" s="113" t="str">
        <f>IF(OR($M41="",$N41=""),"",_xlfn.BETA.INV(ABS(VLOOKUP($S$1,VLookups!$A$30:$B$31,2,FALSE)-V$3),IF($G41="L",$N41,$M41),IF($G41="L",$M41,$N41),$B41,$D41))</f>
        <v/>
      </c>
      <c r="W41" s="112" t="str">
        <f>IF(OR($M41="",$N41=""),"",_xlfn.BETA.INV(ABS(VLOOKUP($S$1,VLookups!$A$30:$B$31,2,FALSE)-W$3),IF($G41="L",$N41,$M41),IF($G41="L",$M41,$N41),$B41,$D41))</f>
        <v/>
      </c>
      <c r="X41" s="113" t="str">
        <f>IF(OR($M41="",$N41=""),"",_xlfn.BETA.INV(ABS(VLOOKUP($S$1,VLookups!$A$30:$B$31,2,FALSE)-X$3),IF($G41="L",$N41,$M41),IF($G41="L",$M41,$N41),$B41,$D41))</f>
        <v/>
      </c>
      <c r="Y41" s="112" t="str">
        <f>IF(OR($M41="",$N41=""),"",_xlfn.BETA.INV(ABS(VLOOKUP($S$1,VLookups!$A$30:$B$31,2,FALSE)-Y$3),IF($G41="L",$N41,$M41),IF($G41="L",$M41,$N41),$B41,$D41))</f>
        <v/>
      </c>
      <c r="Z41" s="113" t="str">
        <f>IF(OR($M41="",$N41=""),"",_xlfn.BETA.INV(ABS(VLOOKUP($S$1,VLookups!$A$30:$B$31,2,FALSE)-Z$3),IF($G41="L",$N41,$M41),IF($G41="L",$M41,$N41),$B41,$D41))</f>
        <v/>
      </c>
      <c r="AA41" s="112" t="str">
        <f>IF(OR($M41="",$N41=""),"",_xlfn.BETA.INV(ABS(VLOOKUP($S$1,VLookups!$A$30:$B$31,2,FALSE)-AA$3),IF($G41="L",$N41,$M41),IF($G41="L",$M41,$N41),$B41,$D41))</f>
        <v/>
      </c>
      <c r="AB41" s="113" t="str">
        <f>IF(OR($M41="",$N41=""),"",_xlfn.BETA.INV(ABS(VLOOKUP($S$1,VLookups!$A$30:$B$31,2,FALSE)-AB$3),IF($G41="L",$N41,$M41),IF($G41="L",$M41,$N41),$B41,$D41))</f>
        <v/>
      </c>
      <c r="AC41" s="112" t="str">
        <f>IF(OR($M41="",$N41=""),"",_xlfn.BETA.INV(ABS(VLOOKUP($S$1,VLookups!$A$30:$B$31,2,FALSE)-AC$3),IF($G41="L",$N41,$M41),IF($G41="L",$M41,$N41),$B41,$D41))</f>
        <v/>
      </c>
      <c r="AD41" s="113" t="str">
        <f>IF(OR($M41="",$N41=""),"",_xlfn.BETA.INV(ABS(VLOOKUP($S$1,VLookups!$A$30:$B$31,2,FALSE)-AD$3),IF($G41="L",$N41,$M41),IF($G41="L",$M41,$N41),$B41,$D41))</f>
        <v/>
      </c>
      <c r="AE41" s="112" t="str">
        <f>IF(OR($M41="",$N41=""),"",_xlfn.BETA.INV(ABS(VLOOKUP($S$1,VLookups!$A$30:$B$31,2,FALSE)-AE$3),IF($G41="L",$N41,$M41),IF($G41="L",$M41,$N41),$B41,$D41))</f>
        <v/>
      </c>
      <c r="AF41" s="113" t="str">
        <f>IF(OR($M41="",$N41=""),"",_xlfn.BETA.INV(ABS(VLOOKUP($S$1,VLookups!$A$30:$B$31,2,FALSE)-AF$3),IF($G41="L",$N41,$M41),IF($G41="L",$M41,$N41),$B41,$D41))</f>
        <v/>
      </c>
      <c r="AG41" s="15"/>
      <c r="AH41" s="194" t="str">
        <f t="shared" si="18"/>
        <v/>
      </c>
      <c r="AI41" s="192" t="str">
        <f t="shared" si="19"/>
        <v/>
      </c>
      <c r="AJ41" s="177" t="str">
        <f t="shared" ref="AJ41:AJ44" si="115">IF(ISNONTEXT($AH41),AI41+$AH41,"")</f>
        <v/>
      </c>
      <c r="AK41" s="177" t="str">
        <f t="shared" si="108"/>
        <v/>
      </c>
      <c r="AL41" s="177" t="str">
        <f t="shared" si="108"/>
        <v/>
      </c>
      <c r="AM41" s="177" t="str">
        <f t="shared" si="108"/>
        <v/>
      </c>
      <c r="AN41" s="177" t="str">
        <f t="shared" si="108"/>
        <v/>
      </c>
      <c r="AO41" s="177" t="str">
        <f t="shared" si="108"/>
        <v/>
      </c>
      <c r="AP41" s="177" t="str">
        <f t="shared" si="108"/>
        <v/>
      </c>
      <c r="AQ41" s="177" t="str">
        <f t="shared" si="108"/>
        <v/>
      </c>
      <c r="AR41" s="177" t="str">
        <f t="shared" si="108"/>
        <v/>
      </c>
      <c r="AS41" s="177" t="str">
        <f t="shared" si="108"/>
        <v/>
      </c>
      <c r="AT41" s="177" t="str">
        <f t="shared" si="108"/>
        <v/>
      </c>
      <c r="AU41" s="177" t="str">
        <f t="shared" si="108"/>
        <v/>
      </c>
      <c r="AV41" s="177" t="str">
        <f t="shared" si="108"/>
        <v/>
      </c>
      <c r="AW41" s="177" t="str">
        <f t="shared" si="108"/>
        <v/>
      </c>
      <c r="AX41" s="177" t="str">
        <f t="shared" si="108"/>
        <v/>
      </c>
      <c r="AY41" s="177" t="str">
        <f t="shared" si="108"/>
        <v/>
      </c>
      <c r="AZ41" s="177" t="str">
        <f t="shared" si="108"/>
        <v/>
      </c>
      <c r="BA41" s="177" t="str">
        <f t="shared" si="102"/>
        <v/>
      </c>
      <c r="BB41" s="177" t="str">
        <f t="shared" si="102"/>
        <v/>
      </c>
      <c r="BC41" s="177" t="str">
        <f t="shared" si="102"/>
        <v/>
      </c>
      <c r="BD41" s="177" t="str">
        <f t="shared" si="102"/>
        <v/>
      </c>
      <c r="BE41" s="177" t="str">
        <f t="shared" si="102"/>
        <v/>
      </c>
      <c r="BF41" s="177" t="str">
        <f t="shared" si="102"/>
        <v/>
      </c>
      <c r="BG41" s="177" t="str">
        <f t="shared" si="102"/>
        <v/>
      </c>
      <c r="BH41" s="177" t="str">
        <f t="shared" si="102"/>
        <v/>
      </c>
      <c r="BI41" s="177" t="str">
        <f t="shared" si="102"/>
        <v/>
      </c>
      <c r="BJ41" s="177" t="str">
        <f t="shared" si="102"/>
        <v/>
      </c>
      <c r="BK41" s="177" t="str">
        <f t="shared" si="102"/>
        <v/>
      </c>
      <c r="BL41" s="177" t="str">
        <f t="shared" si="102"/>
        <v/>
      </c>
      <c r="BM41" s="177" t="str">
        <f t="shared" si="102"/>
        <v/>
      </c>
      <c r="BN41" s="177" t="str">
        <f t="shared" si="102"/>
        <v/>
      </c>
      <c r="BO41" s="177" t="str">
        <f t="shared" si="102"/>
        <v/>
      </c>
      <c r="BP41" s="177" t="str">
        <f t="shared" si="109"/>
        <v/>
      </c>
      <c r="BQ41" s="177" t="str">
        <f t="shared" si="109"/>
        <v/>
      </c>
      <c r="BR41" s="177" t="str">
        <f t="shared" si="109"/>
        <v/>
      </c>
      <c r="BS41" s="177" t="str">
        <f t="shared" si="109"/>
        <v/>
      </c>
      <c r="BT41" s="177" t="str">
        <f t="shared" si="109"/>
        <v/>
      </c>
      <c r="BU41" s="177" t="str">
        <f t="shared" si="109"/>
        <v/>
      </c>
      <c r="BV41" s="177" t="str">
        <f t="shared" si="109"/>
        <v/>
      </c>
      <c r="BW41" s="177" t="str">
        <f t="shared" si="109"/>
        <v/>
      </c>
      <c r="BX41" s="177" t="str">
        <f t="shared" si="109"/>
        <v/>
      </c>
      <c r="BY41" s="177" t="str">
        <f t="shared" si="109"/>
        <v/>
      </c>
      <c r="BZ41" s="177" t="str">
        <f t="shared" si="109"/>
        <v/>
      </c>
      <c r="CA41" s="177" t="str">
        <f t="shared" si="109"/>
        <v/>
      </c>
      <c r="CB41" s="177" t="str">
        <f t="shared" si="109"/>
        <v/>
      </c>
      <c r="CC41" s="177" t="str">
        <f t="shared" si="109"/>
        <v/>
      </c>
      <c r="CD41" s="177" t="str">
        <f t="shared" si="109"/>
        <v/>
      </c>
      <c r="CE41" s="177" t="str">
        <f t="shared" si="109"/>
        <v/>
      </c>
      <c r="CF41" s="177" t="str">
        <f t="shared" si="103"/>
        <v/>
      </c>
      <c r="CG41" s="177" t="str">
        <f t="shared" si="103"/>
        <v/>
      </c>
      <c r="CH41" s="177" t="str">
        <f t="shared" si="103"/>
        <v/>
      </c>
      <c r="CI41" s="177" t="str">
        <f t="shared" si="103"/>
        <v/>
      </c>
      <c r="CJ41" s="177" t="str">
        <f t="shared" si="103"/>
        <v/>
      </c>
      <c r="CK41" s="177" t="str">
        <f t="shared" si="103"/>
        <v/>
      </c>
      <c r="CL41" s="177" t="str">
        <f t="shared" si="103"/>
        <v/>
      </c>
      <c r="CM41" s="177" t="str">
        <f t="shared" si="103"/>
        <v/>
      </c>
      <c r="CN41" s="177" t="str">
        <f t="shared" si="103"/>
        <v/>
      </c>
      <c r="CO41" s="177" t="str">
        <f t="shared" si="103"/>
        <v/>
      </c>
      <c r="CP41" s="177" t="str">
        <f t="shared" si="103"/>
        <v/>
      </c>
      <c r="CQ41" s="177" t="str">
        <f t="shared" si="103"/>
        <v/>
      </c>
      <c r="CR41" s="177" t="str">
        <f t="shared" si="103"/>
        <v/>
      </c>
      <c r="CS41" s="177" t="str">
        <f t="shared" si="103"/>
        <v/>
      </c>
      <c r="CT41" s="177" t="str">
        <f t="shared" si="103"/>
        <v/>
      </c>
      <c r="CU41" s="177" t="str">
        <f t="shared" si="100"/>
        <v/>
      </c>
      <c r="CV41" s="177" t="str">
        <f t="shared" si="100"/>
        <v/>
      </c>
      <c r="CW41" s="177" t="str">
        <f t="shared" si="100"/>
        <v/>
      </c>
      <c r="CX41" s="177" t="str">
        <f t="shared" si="100"/>
        <v/>
      </c>
      <c r="CY41" s="177" t="str">
        <f t="shared" si="100"/>
        <v/>
      </c>
      <c r="CZ41" s="177" t="str">
        <f t="shared" si="100"/>
        <v/>
      </c>
      <c r="DA41" s="177" t="str">
        <f t="shared" si="100"/>
        <v/>
      </c>
      <c r="DB41" s="177" t="str">
        <f t="shared" si="100"/>
        <v/>
      </c>
      <c r="DC41" s="177" t="str">
        <f t="shared" si="100"/>
        <v/>
      </c>
      <c r="DD41" s="177" t="str">
        <f t="shared" si="100"/>
        <v/>
      </c>
      <c r="DE41" s="177" t="str">
        <f t="shared" si="100"/>
        <v/>
      </c>
      <c r="DF41" s="177" t="str">
        <f t="shared" si="100"/>
        <v/>
      </c>
      <c r="DG41" s="177" t="str">
        <f t="shared" si="100"/>
        <v/>
      </c>
      <c r="DH41" s="177" t="str">
        <f t="shared" si="100"/>
        <v/>
      </c>
      <c r="DI41" s="177" t="str">
        <f t="shared" si="100"/>
        <v/>
      </c>
      <c r="DJ41" s="177" t="str">
        <f t="shared" si="100"/>
        <v/>
      </c>
      <c r="DK41" s="177" t="str">
        <f t="shared" si="110"/>
        <v/>
      </c>
      <c r="DL41" s="177" t="str">
        <f t="shared" si="110"/>
        <v/>
      </c>
      <c r="DM41" s="177" t="str">
        <f t="shared" si="110"/>
        <v/>
      </c>
      <c r="DN41" s="177" t="str">
        <f t="shared" si="110"/>
        <v/>
      </c>
      <c r="DO41" s="177" t="str">
        <f t="shared" si="110"/>
        <v/>
      </c>
      <c r="DP41" s="177" t="str">
        <f t="shared" si="110"/>
        <v/>
      </c>
      <c r="DQ41" s="177" t="str">
        <f t="shared" si="110"/>
        <v/>
      </c>
      <c r="DR41" s="177" t="str">
        <f t="shared" si="110"/>
        <v/>
      </c>
      <c r="DS41" s="177" t="str">
        <f t="shared" si="110"/>
        <v/>
      </c>
      <c r="DT41" s="177" t="str">
        <f t="shared" si="110"/>
        <v/>
      </c>
      <c r="DU41" s="177" t="str">
        <f t="shared" si="110"/>
        <v/>
      </c>
      <c r="DV41" s="177" t="str">
        <f t="shared" si="110"/>
        <v/>
      </c>
      <c r="DW41" s="177" t="str">
        <f t="shared" si="110"/>
        <v/>
      </c>
      <c r="DX41" s="177" t="str">
        <f t="shared" si="110"/>
        <v/>
      </c>
      <c r="DY41" s="177" t="str">
        <f t="shared" si="110"/>
        <v/>
      </c>
      <c r="DZ41" s="177" t="str">
        <f t="shared" si="110"/>
        <v/>
      </c>
      <c r="EA41" s="177" t="str">
        <f t="shared" si="104"/>
        <v/>
      </c>
      <c r="EB41" s="177" t="str">
        <f t="shared" ref="EB41:EQ56" si="116">IF(ISNONTEXT($AH41),EA41+$AH41,"")</f>
        <v/>
      </c>
      <c r="EC41" s="177" t="str">
        <f t="shared" si="116"/>
        <v/>
      </c>
      <c r="ED41" s="177" t="str">
        <f t="shared" si="116"/>
        <v/>
      </c>
      <c r="EE41" s="177" t="str">
        <f t="shared" si="116"/>
        <v/>
      </c>
      <c r="EF41" s="177" t="str">
        <f t="shared" si="116"/>
        <v/>
      </c>
      <c r="EG41" s="177" t="str">
        <f t="shared" si="116"/>
        <v/>
      </c>
      <c r="EH41" s="177" t="str">
        <f t="shared" si="116"/>
        <v/>
      </c>
      <c r="EI41" s="177" t="str">
        <f t="shared" si="116"/>
        <v/>
      </c>
      <c r="EJ41" s="177" t="str">
        <f t="shared" si="116"/>
        <v/>
      </c>
      <c r="EK41" s="177" t="str">
        <f t="shared" si="116"/>
        <v/>
      </c>
      <c r="EL41" s="177" t="str">
        <f t="shared" si="116"/>
        <v/>
      </c>
      <c r="EM41" s="177" t="str">
        <f t="shared" si="116"/>
        <v/>
      </c>
      <c r="EN41" s="177" t="str">
        <f t="shared" si="116"/>
        <v/>
      </c>
      <c r="EO41" s="177" t="str">
        <f t="shared" si="116"/>
        <v/>
      </c>
      <c r="EP41" s="177" t="str">
        <f t="shared" si="116"/>
        <v/>
      </c>
      <c r="EQ41" s="177" t="str">
        <f t="shared" si="116"/>
        <v/>
      </c>
      <c r="ER41" s="177" t="str">
        <f t="shared" si="111"/>
        <v/>
      </c>
      <c r="ES41" s="177" t="str">
        <f t="shared" si="112"/>
        <v/>
      </c>
      <c r="ET41" s="177" t="str">
        <f t="shared" si="112"/>
        <v/>
      </c>
      <c r="EU41" s="177" t="str">
        <f t="shared" si="112"/>
        <v/>
      </c>
      <c r="EV41" s="177" t="str">
        <f t="shared" si="112"/>
        <v/>
      </c>
      <c r="EW41" s="177" t="str">
        <f t="shared" si="112"/>
        <v/>
      </c>
      <c r="EX41" s="177" t="str">
        <f t="shared" si="112"/>
        <v/>
      </c>
      <c r="EY41" s="177" t="str">
        <f t="shared" si="112"/>
        <v/>
      </c>
      <c r="EZ41" s="177" t="str">
        <f t="shared" si="112"/>
        <v/>
      </c>
      <c r="FA41" s="177" t="str">
        <f t="shared" si="112"/>
        <v/>
      </c>
      <c r="FB41" s="177" t="str">
        <f t="shared" si="112"/>
        <v/>
      </c>
      <c r="FC41" s="177" t="str">
        <f t="shared" si="112"/>
        <v/>
      </c>
      <c r="FD41" s="177" t="str">
        <f t="shared" si="112"/>
        <v/>
      </c>
      <c r="FE41" s="177" t="str">
        <f t="shared" si="112"/>
        <v/>
      </c>
      <c r="FF41" s="177" t="str">
        <f t="shared" si="112"/>
        <v/>
      </c>
      <c r="FG41" s="177" t="str">
        <f t="shared" si="112"/>
        <v/>
      </c>
      <c r="FH41" s="177" t="str">
        <f t="shared" si="112"/>
        <v/>
      </c>
      <c r="FI41" s="177" t="str">
        <f t="shared" si="105"/>
        <v/>
      </c>
      <c r="FJ41" s="177" t="str">
        <f t="shared" si="105"/>
        <v/>
      </c>
      <c r="FK41" s="177" t="str">
        <f t="shared" si="105"/>
        <v/>
      </c>
      <c r="FL41" s="177" t="str">
        <f t="shared" si="105"/>
        <v/>
      </c>
      <c r="FM41" s="177" t="str">
        <f t="shared" si="105"/>
        <v/>
      </c>
      <c r="FN41" s="177" t="str">
        <f t="shared" si="105"/>
        <v/>
      </c>
      <c r="FO41" s="177" t="str">
        <f t="shared" si="105"/>
        <v/>
      </c>
      <c r="FP41" s="177" t="str">
        <f t="shared" si="105"/>
        <v/>
      </c>
      <c r="FQ41" s="177" t="str">
        <f t="shared" si="105"/>
        <v/>
      </c>
      <c r="FR41" s="177" t="str">
        <f t="shared" si="105"/>
        <v/>
      </c>
      <c r="FS41" s="177" t="str">
        <f t="shared" si="105"/>
        <v/>
      </c>
      <c r="FT41" s="177" t="str">
        <f t="shared" si="105"/>
        <v/>
      </c>
      <c r="FU41" s="177" t="str">
        <f t="shared" si="105"/>
        <v/>
      </c>
      <c r="FV41" s="177" t="str">
        <f t="shared" si="105"/>
        <v/>
      </c>
      <c r="FW41" s="177" t="str">
        <f t="shared" si="113"/>
        <v/>
      </c>
      <c r="FX41" s="177" t="str">
        <f t="shared" si="113"/>
        <v/>
      </c>
      <c r="FY41" s="177" t="str">
        <f t="shared" si="113"/>
        <v/>
      </c>
      <c r="FZ41" s="177" t="str">
        <f t="shared" si="113"/>
        <v/>
      </c>
      <c r="GA41" s="177" t="str">
        <f t="shared" si="113"/>
        <v/>
      </c>
      <c r="GB41" s="177" t="str">
        <f t="shared" si="113"/>
        <v/>
      </c>
      <c r="GC41" s="177" t="str">
        <f t="shared" si="113"/>
        <v/>
      </c>
      <c r="GD41" s="177" t="str">
        <f t="shared" si="113"/>
        <v/>
      </c>
      <c r="GE41" s="177" t="str">
        <f t="shared" si="113"/>
        <v/>
      </c>
      <c r="GF41" s="177" t="str">
        <f t="shared" si="113"/>
        <v/>
      </c>
      <c r="GG41" s="177" t="str">
        <f t="shared" si="113"/>
        <v/>
      </c>
      <c r="GH41" s="177" t="str">
        <f t="shared" si="113"/>
        <v/>
      </c>
      <c r="GI41" s="177" t="str">
        <f t="shared" si="113"/>
        <v/>
      </c>
      <c r="GJ41" s="177" t="str">
        <f t="shared" si="113"/>
        <v/>
      </c>
      <c r="GK41" s="177" t="str">
        <f t="shared" si="113"/>
        <v/>
      </c>
      <c r="GL41" s="177" t="str">
        <f t="shared" si="113"/>
        <v/>
      </c>
      <c r="GM41" s="177" t="str">
        <f t="shared" si="106"/>
        <v/>
      </c>
      <c r="GN41" s="177" t="str">
        <f t="shared" si="106"/>
        <v/>
      </c>
      <c r="GO41" s="177" t="str">
        <f t="shared" si="106"/>
        <v/>
      </c>
      <c r="GP41" s="177" t="str">
        <f t="shared" si="106"/>
        <v/>
      </c>
      <c r="GQ41" s="177" t="str">
        <f t="shared" si="106"/>
        <v/>
      </c>
      <c r="GR41" s="177" t="str">
        <f t="shared" si="106"/>
        <v/>
      </c>
      <c r="GS41" s="177" t="str">
        <f t="shared" si="106"/>
        <v/>
      </c>
      <c r="GT41" s="177" t="str">
        <f t="shared" si="106"/>
        <v/>
      </c>
      <c r="GU41" s="177" t="str">
        <f t="shared" si="106"/>
        <v/>
      </c>
      <c r="GV41" s="177" t="str">
        <f t="shared" si="106"/>
        <v/>
      </c>
      <c r="GW41" s="177" t="str">
        <f t="shared" si="106"/>
        <v/>
      </c>
      <c r="GX41" s="177" t="str">
        <f t="shared" si="106"/>
        <v/>
      </c>
      <c r="GY41" s="177" t="str">
        <f t="shared" si="106"/>
        <v/>
      </c>
      <c r="GZ41" s="177" t="str">
        <f t="shared" si="106"/>
        <v/>
      </c>
      <c r="HA41" s="177" t="str">
        <f t="shared" si="101"/>
        <v/>
      </c>
      <c r="HB41" s="177" t="str">
        <f t="shared" si="101"/>
        <v/>
      </c>
      <c r="HC41" s="177" t="str">
        <f t="shared" si="101"/>
        <v/>
      </c>
      <c r="HD41" s="177" t="str">
        <f t="shared" si="101"/>
        <v/>
      </c>
      <c r="HE41" s="177" t="str">
        <f t="shared" si="101"/>
        <v/>
      </c>
      <c r="HF41" s="177" t="str">
        <f t="shared" si="101"/>
        <v/>
      </c>
      <c r="HG41" s="177" t="str">
        <f t="shared" si="101"/>
        <v/>
      </c>
      <c r="HH41" s="177" t="str">
        <f t="shared" si="101"/>
        <v/>
      </c>
      <c r="HI41" s="177" t="str">
        <f t="shared" si="101"/>
        <v/>
      </c>
      <c r="HJ41" s="177" t="str">
        <f t="shared" si="101"/>
        <v/>
      </c>
      <c r="HK41" s="177" t="str">
        <f t="shared" si="101"/>
        <v/>
      </c>
      <c r="HL41" s="177" t="str">
        <f t="shared" si="101"/>
        <v/>
      </c>
      <c r="HM41" s="177" t="str">
        <f t="shared" si="101"/>
        <v/>
      </c>
      <c r="HN41" s="177" t="str">
        <f t="shared" si="101"/>
        <v/>
      </c>
      <c r="HO41" s="177" t="str">
        <f t="shared" si="101"/>
        <v/>
      </c>
      <c r="HP41" s="177" t="str">
        <f t="shared" si="114"/>
        <v/>
      </c>
      <c r="HQ41" s="177" t="str">
        <f t="shared" si="114"/>
        <v/>
      </c>
      <c r="HR41" s="177" t="str">
        <f t="shared" si="114"/>
        <v/>
      </c>
      <c r="HS41" s="177" t="str">
        <f t="shared" si="114"/>
        <v/>
      </c>
      <c r="HT41" s="177" t="str">
        <f t="shared" si="114"/>
        <v/>
      </c>
      <c r="HU41" s="177" t="str">
        <f t="shared" si="114"/>
        <v/>
      </c>
      <c r="HV41" s="177" t="str">
        <f t="shared" si="114"/>
        <v/>
      </c>
      <c r="HW41" s="177" t="str">
        <f t="shared" si="114"/>
        <v/>
      </c>
      <c r="HX41" s="177" t="str">
        <f t="shared" si="114"/>
        <v/>
      </c>
      <c r="HY41" s="177" t="str">
        <f t="shared" si="114"/>
        <v/>
      </c>
      <c r="HZ41" s="177" t="str">
        <f t="shared" si="114"/>
        <v/>
      </c>
      <c r="IA41" s="192" t="str">
        <f t="shared" si="21"/>
        <v/>
      </c>
      <c r="IB41" s="193" t="e">
        <f t="shared" si="94"/>
        <v>#N/A</v>
      </c>
      <c r="IC41" s="193" t="e">
        <f t="shared" si="81"/>
        <v>#N/A</v>
      </c>
      <c r="ID41" s="193" t="e">
        <f t="shared" si="81"/>
        <v>#N/A</v>
      </c>
      <c r="IE41" s="193" t="e">
        <f t="shared" si="81"/>
        <v>#N/A</v>
      </c>
      <c r="IF41" s="193" t="e">
        <f t="shared" si="91"/>
        <v>#N/A</v>
      </c>
      <c r="IG41" s="193" t="e">
        <f t="shared" si="91"/>
        <v>#N/A</v>
      </c>
      <c r="IH41" s="193" t="e">
        <f t="shared" si="91"/>
        <v>#N/A</v>
      </c>
      <c r="II41" s="193" t="e">
        <f t="shared" si="91"/>
        <v>#N/A</v>
      </c>
      <c r="IJ41" s="193" t="e">
        <f t="shared" si="91"/>
        <v>#N/A</v>
      </c>
      <c r="IK41" s="193" t="e">
        <f t="shared" si="91"/>
        <v>#N/A</v>
      </c>
      <c r="IL41" s="193" t="e">
        <f t="shared" si="91"/>
        <v>#N/A</v>
      </c>
      <c r="IM41" s="193" t="e">
        <f t="shared" si="91"/>
        <v>#N/A</v>
      </c>
      <c r="IN41" s="193" t="e">
        <f t="shared" si="91"/>
        <v>#N/A</v>
      </c>
      <c r="IO41" s="193" t="e">
        <f t="shared" si="91"/>
        <v>#N/A</v>
      </c>
      <c r="IP41" s="193" t="e">
        <f t="shared" si="91"/>
        <v>#N/A</v>
      </c>
      <c r="IQ41" s="193" t="e">
        <f t="shared" si="91"/>
        <v>#N/A</v>
      </c>
      <c r="IR41" s="193" t="e">
        <f t="shared" si="91"/>
        <v>#N/A</v>
      </c>
      <c r="IS41" s="193" t="e">
        <f t="shared" si="91"/>
        <v>#N/A</v>
      </c>
      <c r="IT41" s="193" t="e">
        <f t="shared" si="91"/>
        <v>#N/A</v>
      </c>
      <c r="IU41" s="193" t="e">
        <f t="shared" si="87"/>
        <v>#N/A</v>
      </c>
      <c r="IV41" s="193" t="e">
        <f t="shared" si="87"/>
        <v>#N/A</v>
      </c>
      <c r="IW41" s="193" t="e">
        <f t="shared" si="87"/>
        <v>#N/A</v>
      </c>
      <c r="IX41" s="193" t="e">
        <f t="shared" si="87"/>
        <v>#N/A</v>
      </c>
      <c r="IY41" s="193" t="e">
        <f t="shared" si="87"/>
        <v>#N/A</v>
      </c>
      <c r="IZ41" s="193" t="e">
        <f t="shared" si="87"/>
        <v>#N/A</v>
      </c>
      <c r="JA41" s="193" t="e">
        <f t="shared" si="87"/>
        <v>#N/A</v>
      </c>
      <c r="JB41" s="193" t="e">
        <f t="shared" si="87"/>
        <v>#N/A</v>
      </c>
      <c r="JC41" s="193" t="e">
        <f t="shared" si="87"/>
        <v>#N/A</v>
      </c>
      <c r="JD41" s="193" t="e">
        <f t="shared" si="87"/>
        <v>#N/A</v>
      </c>
      <c r="JE41" s="193" t="e">
        <f t="shared" si="87"/>
        <v>#N/A</v>
      </c>
      <c r="JF41" s="193" t="e">
        <f t="shared" si="87"/>
        <v>#N/A</v>
      </c>
      <c r="JG41" s="193" t="e">
        <f t="shared" si="87"/>
        <v>#N/A</v>
      </c>
      <c r="JH41" s="193" t="e">
        <f t="shared" si="87"/>
        <v>#N/A</v>
      </c>
      <c r="JI41" s="193" t="e">
        <f t="shared" si="87"/>
        <v>#N/A</v>
      </c>
      <c r="JJ41" s="193" t="e">
        <f t="shared" si="84"/>
        <v>#N/A</v>
      </c>
      <c r="JK41" s="193" t="e">
        <f t="shared" si="84"/>
        <v>#N/A</v>
      </c>
      <c r="JL41" s="193" t="e">
        <f t="shared" si="84"/>
        <v>#N/A</v>
      </c>
      <c r="JM41" s="193" t="e">
        <f t="shared" si="84"/>
        <v>#N/A</v>
      </c>
      <c r="JN41" s="193" t="e">
        <f t="shared" si="84"/>
        <v>#N/A</v>
      </c>
      <c r="JO41" s="193" t="e">
        <f t="shared" si="84"/>
        <v>#N/A</v>
      </c>
      <c r="JP41" s="193" t="e">
        <f t="shared" si="84"/>
        <v>#N/A</v>
      </c>
      <c r="JQ41" s="193" t="e">
        <f t="shared" si="84"/>
        <v>#N/A</v>
      </c>
      <c r="JR41" s="193" t="e">
        <f t="shared" si="84"/>
        <v>#N/A</v>
      </c>
      <c r="JS41" s="193" t="e">
        <f t="shared" si="84"/>
        <v>#N/A</v>
      </c>
      <c r="JT41" s="193" t="e">
        <f t="shared" si="84"/>
        <v>#N/A</v>
      </c>
      <c r="JU41" s="193" t="e">
        <f t="shared" si="84"/>
        <v>#N/A</v>
      </c>
      <c r="JV41" s="193" t="e">
        <f t="shared" si="84"/>
        <v>#N/A</v>
      </c>
      <c r="JW41" s="193" t="e">
        <f t="shared" si="84"/>
        <v>#N/A</v>
      </c>
      <c r="JX41" s="193" t="e">
        <f t="shared" si="84"/>
        <v>#N/A</v>
      </c>
      <c r="JY41" s="193" t="e">
        <f t="shared" si="97"/>
        <v>#N/A</v>
      </c>
      <c r="JZ41" s="193" t="e">
        <f t="shared" si="97"/>
        <v>#N/A</v>
      </c>
      <c r="KA41" s="193" t="e">
        <f t="shared" si="97"/>
        <v>#N/A</v>
      </c>
      <c r="KB41" s="193" t="e">
        <f t="shared" si="97"/>
        <v>#N/A</v>
      </c>
      <c r="KC41" s="193" t="e">
        <f t="shared" si="97"/>
        <v>#N/A</v>
      </c>
      <c r="KD41" s="193" t="e">
        <f t="shared" si="97"/>
        <v>#N/A</v>
      </c>
      <c r="KE41" s="193" t="e">
        <f t="shared" si="97"/>
        <v>#N/A</v>
      </c>
      <c r="KF41" s="193" t="e">
        <f t="shared" si="97"/>
        <v>#N/A</v>
      </c>
      <c r="KG41" s="193" t="e">
        <f t="shared" si="97"/>
        <v>#N/A</v>
      </c>
      <c r="KH41" s="193" t="e">
        <f t="shared" si="97"/>
        <v>#N/A</v>
      </c>
      <c r="KI41" s="193" t="e">
        <f t="shared" si="97"/>
        <v>#N/A</v>
      </c>
      <c r="KJ41" s="193" t="e">
        <f t="shared" si="97"/>
        <v>#N/A</v>
      </c>
      <c r="KK41" s="193" t="e">
        <f t="shared" si="97"/>
        <v>#N/A</v>
      </c>
      <c r="KL41" s="193" t="e">
        <f t="shared" si="97"/>
        <v>#N/A</v>
      </c>
      <c r="KM41" s="193" t="e">
        <f t="shared" si="97"/>
        <v>#N/A</v>
      </c>
      <c r="KN41" s="193" t="e">
        <f t="shared" si="24"/>
        <v>#N/A</v>
      </c>
      <c r="KO41" s="193" t="e">
        <f t="shared" si="82"/>
        <v>#N/A</v>
      </c>
      <c r="KP41" s="193" t="e">
        <f t="shared" si="82"/>
        <v>#N/A</v>
      </c>
      <c r="KQ41" s="193" t="e">
        <f t="shared" si="82"/>
        <v>#N/A</v>
      </c>
      <c r="KR41" s="193" t="e">
        <f t="shared" si="92"/>
        <v>#N/A</v>
      </c>
      <c r="KS41" s="193" t="e">
        <f t="shared" si="92"/>
        <v>#N/A</v>
      </c>
      <c r="KT41" s="193" t="e">
        <f t="shared" si="92"/>
        <v>#N/A</v>
      </c>
      <c r="KU41" s="193" t="e">
        <f t="shared" si="92"/>
        <v>#N/A</v>
      </c>
      <c r="KV41" s="193" t="e">
        <f t="shared" si="92"/>
        <v>#N/A</v>
      </c>
      <c r="KW41" s="193" t="e">
        <f t="shared" si="92"/>
        <v>#N/A</v>
      </c>
      <c r="KX41" s="193" t="e">
        <f t="shared" si="92"/>
        <v>#N/A</v>
      </c>
      <c r="KY41" s="193" t="e">
        <f t="shared" si="92"/>
        <v>#N/A</v>
      </c>
      <c r="KZ41" s="193" t="e">
        <f t="shared" si="92"/>
        <v>#N/A</v>
      </c>
      <c r="LA41" s="193" t="e">
        <f t="shared" si="92"/>
        <v>#N/A</v>
      </c>
      <c r="LB41" s="193" t="e">
        <f t="shared" si="92"/>
        <v>#N/A</v>
      </c>
      <c r="LC41" s="193" t="e">
        <f t="shared" si="92"/>
        <v>#N/A</v>
      </c>
      <c r="LD41" s="193" t="e">
        <f t="shared" si="92"/>
        <v>#N/A</v>
      </c>
      <c r="LE41" s="193" t="e">
        <f t="shared" si="92"/>
        <v>#N/A</v>
      </c>
      <c r="LF41" s="193" t="e">
        <f t="shared" si="92"/>
        <v>#N/A</v>
      </c>
      <c r="LG41" s="193" t="e">
        <f t="shared" si="88"/>
        <v>#N/A</v>
      </c>
      <c r="LH41" s="193" t="e">
        <f t="shared" si="88"/>
        <v>#N/A</v>
      </c>
      <c r="LI41" s="193" t="e">
        <f t="shared" si="88"/>
        <v>#N/A</v>
      </c>
      <c r="LJ41" s="193" t="e">
        <f t="shared" si="88"/>
        <v>#N/A</v>
      </c>
      <c r="LK41" s="193" t="e">
        <f t="shared" si="88"/>
        <v>#N/A</v>
      </c>
      <c r="LL41" s="193" t="e">
        <f t="shared" si="88"/>
        <v>#N/A</v>
      </c>
      <c r="LM41" s="193" t="e">
        <f t="shared" si="88"/>
        <v>#N/A</v>
      </c>
      <c r="LN41" s="193" t="e">
        <f t="shared" si="88"/>
        <v>#N/A</v>
      </c>
      <c r="LO41" s="193" t="e">
        <f t="shared" si="88"/>
        <v>#N/A</v>
      </c>
      <c r="LP41" s="193" t="e">
        <f t="shared" si="88"/>
        <v>#N/A</v>
      </c>
      <c r="LQ41" s="193" t="e">
        <f t="shared" si="88"/>
        <v>#N/A</v>
      </c>
      <c r="LR41" s="193" t="e">
        <f t="shared" si="88"/>
        <v>#N/A</v>
      </c>
      <c r="LS41" s="193" t="e">
        <f t="shared" si="88"/>
        <v>#N/A</v>
      </c>
      <c r="LT41" s="193" t="e">
        <f t="shared" si="88"/>
        <v>#N/A</v>
      </c>
      <c r="LU41" s="193" t="e">
        <f t="shared" si="88"/>
        <v>#N/A</v>
      </c>
      <c r="LV41" s="193" t="e">
        <f t="shared" si="85"/>
        <v>#N/A</v>
      </c>
      <c r="LW41" s="193" t="e">
        <f t="shared" si="85"/>
        <v>#N/A</v>
      </c>
      <c r="LX41" s="193" t="e">
        <f t="shared" si="85"/>
        <v>#N/A</v>
      </c>
      <c r="LY41" s="193" t="e">
        <f t="shared" si="85"/>
        <v>#N/A</v>
      </c>
      <c r="LZ41" s="193" t="e">
        <f t="shared" si="85"/>
        <v>#N/A</v>
      </c>
      <c r="MA41" s="193" t="e">
        <f t="shared" si="85"/>
        <v>#N/A</v>
      </c>
      <c r="MB41" s="193" t="e">
        <f t="shared" si="85"/>
        <v>#N/A</v>
      </c>
      <c r="MC41" s="193" t="e">
        <f t="shared" si="85"/>
        <v>#N/A</v>
      </c>
      <c r="MD41" s="193" t="e">
        <f t="shared" si="85"/>
        <v>#N/A</v>
      </c>
      <c r="ME41" s="193" t="e">
        <f t="shared" si="85"/>
        <v>#N/A</v>
      </c>
      <c r="MF41" s="193" t="e">
        <f t="shared" si="85"/>
        <v>#N/A</v>
      </c>
      <c r="MG41" s="193" t="e">
        <f t="shared" si="85"/>
        <v>#N/A</v>
      </c>
      <c r="MH41" s="193" t="e">
        <f t="shared" si="85"/>
        <v>#N/A</v>
      </c>
      <c r="MI41" s="193" t="e">
        <f t="shared" si="85"/>
        <v>#N/A</v>
      </c>
      <c r="MJ41" s="193" t="e">
        <f t="shared" si="85"/>
        <v>#N/A</v>
      </c>
      <c r="MK41" s="193" t="e">
        <f t="shared" si="98"/>
        <v>#N/A</v>
      </c>
      <c r="ML41" s="193" t="e">
        <f t="shared" si="98"/>
        <v>#N/A</v>
      </c>
      <c r="MM41" s="193" t="e">
        <f t="shared" si="98"/>
        <v>#N/A</v>
      </c>
      <c r="MN41" s="193" t="e">
        <f t="shared" si="98"/>
        <v>#N/A</v>
      </c>
      <c r="MO41" s="193" t="e">
        <f t="shared" si="98"/>
        <v>#N/A</v>
      </c>
      <c r="MP41" s="193" t="e">
        <f t="shared" si="98"/>
        <v>#N/A</v>
      </c>
      <c r="MQ41" s="193" t="e">
        <f t="shared" si="98"/>
        <v>#N/A</v>
      </c>
      <c r="MR41" s="193" t="e">
        <f t="shared" si="98"/>
        <v>#N/A</v>
      </c>
      <c r="MS41" s="193" t="e">
        <f t="shared" si="98"/>
        <v>#N/A</v>
      </c>
      <c r="MT41" s="193" t="e">
        <f t="shared" si="98"/>
        <v>#N/A</v>
      </c>
      <c r="MU41" s="193" t="e">
        <f t="shared" si="98"/>
        <v>#N/A</v>
      </c>
      <c r="MV41" s="193" t="e">
        <f t="shared" si="98"/>
        <v>#N/A</v>
      </c>
      <c r="MW41" s="193" t="e">
        <f t="shared" si="98"/>
        <v>#N/A</v>
      </c>
      <c r="MX41" s="193" t="e">
        <f t="shared" si="98"/>
        <v>#N/A</v>
      </c>
      <c r="MY41" s="193" t="e">
        <f t="shared" si="98"/>
        <v>#N/A</v>
      </c>
      <c r="MZ41" s="193" t="e">
        <f t="shared" si="25"/>
        <v>#N/A</v>
      </c>
      <c r="NA41" s="193" t="e">
        <f t="shared" si="83"/>
        <v>#N/A</v>
      </c>
      <c r="NB41" s="193" t="e">
        <f t="shared" si="83"/>
        <v>#N/A</v>
      </c>
      <c r="NC41" s="193" t="e">
        <f t="shared" si="83"/>
        <v>#N/A</v>
      </c>
      <c r="ND41" s="193" t="e">
        <f t="shared" si="93"/>
        <v>#N/A</v>
      </c>
      <c r="NE41" s="193" t="e">
        <f t="shared" si="93"/>
        <v>#N/A</v>
      </c>
      <c r="NF41" s="193" t="e">
        <f t="shared" si="93"/>
        <v>#N/A</v>
      </c>
      <c r="NG41" s="193" t="e">
        <f t="shared" si="93"/>
        <v>#N/A</v>
      </c>
      <c r="NH41" s="193" t="e">
        <f t="shared" si="93"/>
        <v>#N/A</v>
      </c>
      <c r="NI41" s="193" t="e">
        <f t="shared" si="93"/>
        <v>#N/A</v>
      </c>
      <c r="NJ41" s="193" t="e">
        <f t="shared" si="93"/>
        <v>#N/A</v>
      </c>
      <c r="NK41" s="193" t="e">
        <f t="shared" si="93"/>
        <v>#N/A</v>
      </c>
      <c r="NL41" s="193" t="e">
        <f t="shared" si="93"/>
        <v>#N/A</v>
      </c>
      <c r="NM41" s="193" t="e">
        <f t="shared" si="93"/>
        <v>#N/A</v>
      </c>
      <c r="NN41" s="193" t="e">
        <f t="shared" si="93"/>
        <v>#N/A</v>
      </c>
      <c r="NO41" s="193" t="e">
        <f t="shared" si="93"/>
        <v>#N/A</v>
      </c>
      <c r="NP41" s="193" t="e">
        <f t="shared" si="93"/>
        <v>#N/A</v>
      </c>
      <c r="NQ41" s="193" t="e">
        <f t="shared" si="93"/>
        <v>#N/A</v>
      </c>
      <c r="NR41" s="193" t="e">
        <f t="shared" si="93"/>
        <v>#N/A</v>
      </c>
      <c r="NS41" s="193" t="e">
        <f t="shared" si="89"/>
        <v>#N/A</v>
      </c>
      <c r="NT41" s="193" t="e">
        <f t="shared" si="89"/>
        <v>#N/A</v>
      </c>
      <c r="NU41" s="193" t="e">
        <f t="shared" si="89"/>
        <v>#N/A</v>
      </c>
      <c r="NV41" s="193" t="e">
        <f t="shared" si="89"/>
        <v>#N/A</v>
      </c>
      <c r="NW41" s="193" t="e">
        <f t="shared" si="89"/>
        <v>#N/A</v>
      </c>
      <c r="NX41" s="193" t="e">
        <f t="shared" si="89"/>
        <v>#N/A</v>
      </c>
      <c r="NY41" s="193" t="e">
        <f t="shared" si="89"/>
        <v>#N/A</v>
      </c>
      <c r="NZ41" s="193" t="e">
        <f t="shared" si="89"/>
        <v>#N/A</v>
      </c>
      <c r="OA41" s="193" t="e">
        <f t="shared" si="89"/>
        <v>#N/A</v>
      </c>
      <c r="OB41" s="193" t="e">
        <f t="shared" si="89"/>
        <v>#N/A</v>
      </c>
      <c r="OC41" s="193" t="e">
        <f t="shared" si="89"/>
        <v>#N/A</v>
      </c>
      <c r="OD41" s="193" t="e">
        <f t="shared" si="89"/>
        <v>#N/A</v>
      </c>
      <c r="OE41" s="193" t="e">
        <f t="shared" si="89"/>
        <v>#N/A</v>
      </c>
      <c r="OF41" s="193" t="e">
        <f t="shared" si="89"/>
        <v>#N/A</v>
      </c>
      <c r="OG41" s="193" t="e">
        <f t="shared" si="89"/>
        <v>#N/A</v>
      </c>
      <c r="OH41" s="193" t="e">
        <f t="shared" si="86"/>
        <v>#N/A</v>
      </c>
      <c r="OI41" s="193" t="e">
        <f t="shared" si="86"/>
        <v>#N/A</v>
      </c>
      <c r="OJ41" s="193" t="e">
        <f t="shared" si="86"/>
        <v>#N/A</v>
      </c>
      <c r="OK41" s="193" t="e">
        <f t="shared" si="86"/>
        <v>#N/A</v>
      </c>
      <c r="OL41" s="193" t="e">
        <f t="shared" si="86"/>
        <v>#N/A</v>
      </c>
      <c r="OM41" s="193" t="e">
        <f t="shared" si="86"/>
        <v>#N/A</v>
      </c>
      <c r="ON41" s="193" t="e">
        <f t="shared" si="86"/>
        <v>#N/A</v>
      </c>
      <c r="OO41" s="193" t="e">
        <f t="shared" si="86"/>
        <v>#N/A</v>
      </c>
      <c r="OP41" s="193" t="e">
        <f t="shared" si="86"/>
        <v>#N/A</v>
      </c>
      <c r="OQ41" s="193" t="e">
        <f t="shared" si="86"/>
        <v>#N/A</v>
      </c>
      <c r="OR41" s="193" t="e">
        <f t="shared" si="86"/>
        <v>#N/A</v>
      </c>
      <c r="OS41" s="193" t="e">
        <f t="shared" si="86"/>
        <v>#N/A</v>
      </c>
      <c r="OT41" s="193" t="e">
        <f t="shared" si="86"/>
        <v>#N/A</v>
      </c>
      <c r="OU41" s="193" t="e">
        <f t="shared" si="86"/>
        <v>#N/A</v>
      </c>
      <c r="OV41" s="193" t="e">
        <f t="shared" si="86"/>
        <v>#N/A</v>
      </c>
      <c r="OW41" s="193" t="e">
        <f t="shared" si="99"/>
        <v>#N/A</v>
      </c>
      <c r="OX41" s="193" t="e">
        <f t="shared" si="99"/>
        <v>#N/A</v>
      </c>
      <c r="OY41" s="193" t="e">
        <f t="shared" si="99"/>
        <v>#N/A</v>
      </c>
      <c r="OZ41" s="193" t="e">
        <f t="shared" si="99"/>
        <v>#N/A</v>
      </c>
      <c r="PA41" s="193" t="e">
        <f t="shared" si="99"/>
        <v>#N/A</v>
      </c>
      <c r="PB41" s="193" t="e">
        <f t="shared" si="99"/>
        <v>#N/A</v>
      </c>
      <c r="PC41" s="193" t="e">
        <f t="shared" si="99"/>
        <v>#N/A</v>
      </c>
      <c r="PD41" s="193" t="e">
        <f t="shared" si="99"/>
        <v>#N/A</v>
      </c>
      <c r="PE41" s="193" t="e">
        <f t="shared" si="99"/>
        <v>#N/A</v>
      </c>
      <c r="PF41" s="193" t="e">
        <f t="shared" si="99"/>
        <v>#N/A</v>
      </c>
      <c r="PG41" s="193" t="e">
        <f t="shared" si="99"/>
        <v>#N/A</v>
      </c>
      <c r="PH41" s="193" t="e">
        <f t="shared" si="99"/>
        <v>#N/A</v>
      </c>
      <c r="PI41" s="193" t="e">
        <f t="shared" si="99"/>
        <v>#N/A</v>
      </c>
      <c r="PJ41" s="193" t="e">
        <f t="shared" si="99"/>
        <v>#N/A</v>
      </c>
      <c r="PK41" s="193" t="e">
        <f t="shared" si="99"/>
        <v>#N/A</v>
      </c>
      <c r="PL41" s="193" t="e">
        <f t="shared" si="26"/>
        <v>#N/A</v>
      </c>
      <c r="PM41" s="193" t="e">
        <f t="shared" si="95"/>
        <v>#N/A</v>
      </c>
      <c r="PN41" s="193" t="e">
        <f t="shared" si="95"/>
        <v>#N/A</v>
      </c>
      <c r="PO41" s="193" t="e">
        <f t="shared" si="95"/>
        <v>#N/A</v>
      </c>
      <c r="PP41" s="193" t="e">
        <f t="shared" si="95"/>
        <v>#N/A</v>
      </c>
      <c r="PQ41" s="193" t="e">
        <f t="shared" si="95"/>
        <v>#N/A</v>
      </c>
      <c r="PR41" s="193" t="e">
        <f t="shared" si="95"/>
        <v>#N/A</v>
      </c>
      <c r="PS41" s="193" t="e">
        <f t="shared" si="95"/>
        <v>#N/A</v>
      </c>
      <c r="PT41" s="193" t="e">
        <f t="shared" si="95"/>
        <v>#N/A</v>
      </c>
    </row>
    <row r="42" spans="1:436" hidden="1" x14ac:dyDescent="0.45">
      <c r="A42" s="20">
        <v>39</v>
      </c>
      <c r="B42" s="115"/>
      <c r="C42" s="115"/>
      <c r="D42" s="115"/>
      <c r="E42" s="110" t="str">
        <f t="shared" si="15"/>
        <v/>
      </c>
      <c r="F42" s="21" t="str">
        <f t="shared" si="16"/>
        <v/>
      </c>
      <c r="G42" s="22" t="str">
        <f t="shared" si="17"/>
        <v/>
      </c>
      <c r="H42" s="23" t="str">
        <f>IF(F42="","",IF(OR($F42&lt;Skew!$B$3,$F42=Skew!$B$3),IF($F42&gt;Skew!$C$3,Skew!$A$3,IF($F42&gt;Skew!$C$4,Skew!$A$4,IF($F42&gt;Skew!$C$5,Skew!$A$5,IF($F42&gt;Skew!$C$6,Skew!$A$6,IF($F42&gt;Skew!$C$7,Skew!$A$7,IF($F42&gt;Skew!$C$8,Skew!$A$8,IF($F42&gt;Skew!$C$9,Skew!$A$9,IF($F42&gt;Skew!$C$10,Skew!$A$10,IF($F42&gt;Skew!$C$11,Skew!$A$11,IF($F42&gt;Skew!$C$12,Skew!$A$12,IF($F42&gt;Skew!$C$13,Skew!$A$13,IF($F42&gt;Skew!$C$14,Skew!$A$14,IF($F42&gt;Skew!$C$15,Skew!$A$15,IF($F42&gt;Skew!$C$16,Skew!$A$16,Skew!$A$17)
)))))))))))))))</f>
        <v/>
      </c>
      <c r="I42" s="22" t="str">
        <f>IF(F42="","",MATCH(H42,Skew!$A$3:$A$17,0))</f>
        <v/>
      </c>
      <c r="J42" s="22" t="str">
        <f t="shared" si="0"/>
        <v/>
      </c>
      <c r="K42" s="24"/>
      <c r="L42" s="22" t="str">
        <f>IF(OR(F42="",K42=""),"",MATCH(K42,Confidence!$A$3:$A$12,0))</f>
        <v/>
      </c>
      <c r="M42" s="25" t="str">
        <f t="shared" si="1"/>
        <v/>
      </c>
      <c r="N42" s="25" t="str">
        <f t="shared" si="2"/>
        <v/>
      </c>
      <c r="O42" s="22"/>
      <c r="P42" s="102" t="str">
        <f t="shared" si="3"/>
        <v/>
      </c>
      <c r="Q42" s="102" t="str">
        <f t="shared" si="4"/>
        <v/>
      </c>
      <c r="R42" s="37" t="str">
        <f t="shared" si="5"/>
        <v/>
      </c>
      <c r="S42" s="115"/>
      <c r="T42" s="204" t="str">
        <f>IF(AND(B42&gt;0,C42&gt;0,D42&gt;0,M42&gt;0,N42&gt;0,S42&gt;0,NOT(K42="")),ABS(VLOOKUP($S$1,VLookups!$A$30:$B$31,2,FALSE)-_xlfn.BETA.DIST(S42,IF(G42="L",N42,M42),IF(G42="L",M42,N42),TRUE,B42,D42)),"")</f>
        <v/>
      </c>
      <c r="U42" s="112" t="str">
        <f>IF(OR($M42="",$N42=""),"",_xlfn.BETA.INV(ABS(VLOOKUP($S$1,VLookups!$A$30:$B$31,2,FALSE)-U$3),IF($G42="L",$N42,$M42),IF($G42="L",$M42,$N42),$B42,$D42))</f>
        <v/>
      </c>
      <c r="V42" s="113" t="str">
        <f>IF(OR($M42="",$N42=""),"",_xlfn.BETA.INV(ABS(VLOOKUP($S$1,VLookups!$A$30:$B$31,2,FALSE)-V$3),IF($G42="L",$N42,$M42),IF($G42="L",$M42,$N42),$B42,$D42))</f>
        <v/>
      </c>
      <c r="W42" s="112" t="str">
        <f>IF(OR($M42="",$N42=""),"",_xlfn.BETA.INV(ABS(VLOOKUP($S$1,VLookups!$A$30:$B$31,2,FALSE)-W$3),IF($G42="L",$N42,$M42),IF($G42="L",$M42,$N42),$B42,$D42))</f>
        <v/>
      </c>
      <c r="X42" s="113" t="str">
        <f>IF(OR($M42="",$N42=""),"",_xlfn.BETA.INV(ABS(VLOOKUP($S$1,VLookups!$A$30:$B$31,2,FALSE)-X$3),IF($G42="L",$N42,$M42),IF($G42="L",$M42,$N42),$B42,$D42))</f>
        <v/>
      </c>
      <c r="Y42" s="112" t="str">
        <f>IF(OR($M42="",$N42=""),"",_xlfn.BETA.INV(ABS(VLOOKUP($S$1,VLookups!$A$30:$B$31,2,FALSE)-Y$3),IF($G42="L",$N42,$M42),IF($G42="L",$M42,$N42),$B42,$D42))</f>
        <v/>
      </c>
      <c r="Z42" s="113" t="str">
        <f>IF(OR($M42="",$N42=""),"",_xlfn.BETA.INV(ABS(VLOOKUP($S$1,VLookups!$A$30:$B$31,2,FALSE)-Z$3),IF($G42="L",$N42,$M42),IF($G42="L",$M42,$N42),$B42,$D42))</f>
        <v/>
      </c>
      <c r="AA42" s="112" t="str">
        <f>IF(OR($M42="",$N42=""),"",_xlfn.BETA.INV(ABS(VLOOKUP($S$1,VLookups!$A$30:$B$31,2,FALSE)-AA$3),IF($G42="L",$N42,$M42),IF($G42="L",$M42,$N42),$B42,$D42))</f>
        <v/>
      </c>
      <c r="AB42" s="113" t="str">
        <f>IF(OR($M42="",$N42=""),"",_xlfn.BETA.INV(ABS(VLOOKUP($S$1,VLookups!$A$30:$B$31,2,FALSE)-AB$3),IF($G42="L",$N42,$M42),IF($G42="L",$M42,$N42),$B42,$D42))</f>
        <v/>
      </c>
      <c r="AC42" s="112" t="str">
        <f>IF(OR($M42="",$N42=""),"",_xlfn.BETA.INV(ABS(VLOOKUP($S$1,VLookups!$A$30:$B$31,2,FALSE)-AC$3),IF($G42="L",$N42,$M42),IF($G42="L",$M42,$N42),$B42,$D42))</f>
        <v/>
      </c>
      <c r="AD42" s="113" t="str">
        <f>IF(OR($M42="",$N42=""),"",_xlfn.BETA.INV(ABS(VLOOKUP($S$1,VLookups!$A$30:$B$31,2,FALSE)-AD$3),IF($G42="L",$N42,$M42),IF($G42="L",$M42,$N42),$B42,$D42))</f>
        <v/>
      </c>
      <c r="AE42" s="112" t="str">
        <f>IF(OR($M42="",$N42=""),"",_xlfn.BETA.INV(ABS(VLOOKUP($S$1,VLookups!$A$30:$B$31,2,FALSE)-AE$3),IF($G42="L",$N42,$M42),IF($G42="L",$M42,$N42),$B42,$D42))</f>
        <v/>
      </c>
      <c r="AF42" s="113" t="str">
        <f>IF(OR($M42="",$N42=""),"",_xlfn.BETA.INV(ABS(VLOOKUP($S$1,VLookups!$A$30:$B$31,2,FALSE)-AF$3),IF($G42="L",$N42,$M42),IF($G42="L",$M42,$N42),$B42,$D42))</f>
        <v/>
      </c>
      <c r="AG42" s="15"/>
      <c r="AH42" s="194" t="str">
        <f t="shared" si="18"/>
        <v/>
      </c>
      <c r="AI42" s="192" t="str">
        <f t="shared" si="19"/>
        <v/>
      </c>
      <c r="AJ42" s="177" t="str">
        <f t="shared" si="115"/>
        <v/>
      </c>
      <c r="AK42" s="177" t="str">
        <f t="shared" si="108"/>
        <v/>
      </c>
      <c r="AL42" s="177" t="str">
        <f t="shared" si="108"/>
        <v/>
      </c>
      <c r="AM42" s="177" t="str">
        <f t="shared" si="108"/>
        <v/>
      </c>
      <c r="AN42" s="177" t="str">
        <f t="shared" si="108"/>
        <v/>
      </c>
      <c r="AO42" s="177" t="str">
        <f t="shared" si="108"/>
        <v/>
      </c>
      <c r="AP42" s="177" t="str">
        <f t="shared" si="108"/>
        <v/>
      </c>
      <c r="AQ42" s="177" t="str">
        <f t="shared" si="108"/>
        <v/>
      </c>
      <c r="AR42" s="177" t="str">
        <f t="shared" si="108"/>
        <v/>
      </c>
      <c r="AS42" s="177" t="str">
        <f t="shared" si="108"/>
        <v/>
      </c>
      <c r="AT42" s="177" t="str">
        <f t="shared" si="108"/>
        <v/>
      </c>
      <c r="AU42" s="177" t="str">
        <f t="shared" si="108"/>
        <v/>
      </c>
      <c r="AV42" s="177" t="str">
        <f t="shared" si="108"/>
        <v/>
      </c>
      <c r="AW42" s="177" t="str">
        <f t="shared" si="108"/>
        <v/>
      </c>
      <c r="AX42" s="177" t="str">
        <f t="shared" si="108"/>
        <v/>
      </c>
      <c r="AY42" s="177" t="str">
        <f t="shared" si="108"/>
        <v/>
      </c>
      <c r="AZ42" s="177" t="str">
        <f t="shared" si="108"/>
        <v/>
      </c>
      <c r="BA42" s="177" t="str">
        <f t="shared" si="102"/>
        <v/>
      </c>
      <c r="BB42" s="177" t="str">
        <f t="shared" si="102"/>
        <v/>
      </c>
      <c r="BC42" s="177" t="str">
        <f t="shared" si="102"/>
        <v/>
      </c>
      <c r="BD42" s="177" t="str">
        <f t="shared" si="102"/>
        <v/>
      </c>
      <c r="BE42" s="177" t="str">
        <f t="shared" si="102"/>
        <v/>
      </c>
      <c r="BF42" s="177" t="str">
        <f t="shared" si="102"/>
        <v/>
      </c>
      <c r="BG42" s="177" t="str">
        <f t="shared" si="102"/>
        <v/>
      </c>
      <c r="BH42" s="177" t="str">
        <f t="shared" si="102"/>
        <v/>
      </c>
      <c r="BI42" s="177" t="str">
        <f t="shared" si="102"/>
        <v/>
      </c>
      <c r="BJ42" s="177" t="str">
        <f t="shared" si="102"/>
        <v/>
      </c>
      <c r="BK42" s="177" t="str">
        <f t="shared" si="102"/>
        <v/>
      </c>
      <c r="BL42" s="177" t="str">
        <f t="shared" si="102"/>
        <v/>
      </c>
      <c r="BM42" s="177" t="str">
        <f t="shared" si="102"/>
        <v/>
      </c>
      <c r="BN42" s="177" t="str">
        <f t="shared" si="102"/>
        <v/>
      </c>
      <c r="BO42" s="177" t="str">
        <f t="shared" si="102"/>
        <v/>
      </c>
      <c r="BP42" s="177" t="str">
        <f t="shared" si="109"/>
        <v/>
      </c>
      <c r="BQ42" s="177" t="str">
        <f t="shared" si="109"/>
        <v/>
      </c>
      <c r="BR42" s="177" t="str">
        <f t="shared" si="109"/>
        <v/>
      </c>
      <c r="BS42" s="177" t="str">
        <f t="shared" si="109"/>
        <v/>
      </c>
      <c r="BT42" s="177" t="str">
        <f t="shared" si="109"/>
        <v/>
      </c>
      <c r="BU42" s="177" t="str">
        <f t="shared" si="109"/>
        <v/>
      </c>
      <c r="BV42" s="177" t="str">
        <f t="shared" si="109"/>
        <v/>
      </c>
      <c r="BW42" s="177" t="str">
        <f t="shared" si="109"/>
        <v/>
      </c>
      <c r="BX42" s="177" t="str">
        <f t="shared" si="109"/>
        <v/>
      </c>
      <c r="BY42" s="177" t="str">
        <f t="shared" si="109"/>
        <v/>
      </c>
      <c r="BZ42" s="177" t="str">
        <f t="shared" si="109"/>
        <v/>
      </c>
      <c r="CA42" s="177" t="str">
        <f t="shared" si="109"/>
        <v/>
      </c>
      <c r="CB42" s="177" t="str">
        <f t="shared" si="109"/>
        <v/>
      </c>
      <c r="CC42" s="177" t="str">
        <f t="shared" si="109"/>
        <v/>
      </c>
      <c r="CD42" s="177" t="str">
        <f t="shared" si="109"/>
        <v/>
      </c>
      <c r="CE42" s="177" t="str">
        <f t="shared" si="109"/>
        <v/>
      </c>
      <c r="CF42" s="177" t="str">
        <f t="shared" si="103"/>
        <v/>
      </c>
      <c r="CG42" s="177" t="str">
        <f t="shared" si="103"/>
        <v/>
      </c>
      <c r="CH42" s="177" t="str">
        <f t="shared" si="103"/>
        <v/>
      </c>
      <c r="CI42" s="177" t="str">
        <f t="shared" si="103"/>
        <v/>
      </c>
      <c r="CJ42" s="177" t="str">
        <f t="shared" si="103"/>
        <v/>
      </c>
      <c r="CK42" s="177" t="str">
        <f t="shared" si="103"/>
        <v/>
      </c>
      <c r="CL42" s="177" t="str">
        <f t="shared" si="103"/>
        <v/>
      </c>
      <c r="CM42" s="177" t="str">
        <f t="shared" si="103"/>
        <v/>
      </c>
      <c r="CN42" s="177" t="str">
        <f t="shared" si="103"/>
        <v/>
      </c>
      <c r="CO42" s="177" t="str">
        <f t="shared" si="103"/>
        <v/>
      </c>
      <c r="CP42" s="177" t="str">
        <f t="shared" si="103"/>
        <v/>
      </c>
      <c r="CQ42" s="177" t="str">
        <f t="shared" si="103"/>
        <v/>
      </c>
      <c r="CR42" s="177" t="str">
        <f t="shared" si="103"/>
        <v/>
      </c>
      <c r="CS42" s="177" t="str">
        <f t="shared" si="103"/>
        <v/>
      </c>
      <c r="CT42" s="177" t="str">
        <f t="shared" si="103"/>
        <v/>
      </c>
      <c r="CU42" s="177" t="str">
        <f t="shared" si="100"/>
        <v/>
      </c>
      <c r="CV42" s="177" t="str">
        <f t="shared" si="100"/>
        <v/>
      </c>
      <c r="CW42" s="177" t="str">
        <f t="shared" si="100"/>
        <v/>
      </c>
      <c r="CX42" s="177" t="str">
        <f t="shared" si="100"/>
        <v/>
      </c>
      <c r="CY42" s="177" t="str">
        <f t="shared" si="100"/>
        <v/>
      </c>
      <c r="CZ42" s="177" t="str">
        <f t="shared" si="100"/>
        <v/>
      </c>
      <c r="DA42" s="177" t="str">
        <f t="shared" si="100"/>
        <v/>
      </c>
      <c r="DB42" s="177" t="str">
        <f t="shared" si="100"/>
        <v/>
      </c>
      <c r="DC42" s="177" t="str">
        <f t="shared" si="100"/>
        <v/>
      </c>
      <c r="DD42" s="177" t="str">
        <f t="shared" si="100"/>
        <v/>
      </c>
      <c r="DE42" s="177" t="str">
        <f t="shared" si="100"/>
        <v/>
      </c>
      <c r="DF42" s="177" t="str">
        <f t="shared" si="100"/>
        <v/>
      </c>
      <c r="DG42" s="177" t="str">
        <f t="shared" si="100"/>
        <v/>
      </c>
      <c r="DH42" s="177" t="str">
        <f t="shared" si="100"/>
        <v/>
      </c>
      <c r="DI42" s="177" t="str">
        <f t="shared" si="100"/>
        <v/>
      </c>
      <c r="DJ42" s="177" t="str">
        <f t="shared" si="100"/>
        <v/>
      </c>
      <c r="DK42" s="177" t="str">
        <f t="shared" si="110"/>
        <v/>
      </c>
      <c r="DL42" s="177" t="str">
        <f t="shared" si="110"/>
        <v/>
      </c>
      <c r="DM42" s="177" t="str">
        <f t="shared" si="110"/>
        <v/>
      </c>
      <c r="DN42" s="177" t="str">
        <f t="shared" si="110"/>
        <v/>
      </c>
      <c r="DO42" s="177" t="str">
        <f t="shared" si="110"/>
        <v/>
      </c>
      <c r="DP42" s="177" t="str">
        <f t="shared" si="110"/>
        <v/>
      </c>
      <c r="DQ42" s="177" t="str">
        <f t="shared" si="110"/>
        <v/>
      </c>
      <c r="DR42" s="177" t="str">
        <f t="shared" si="110"/>
        <v/>
      </c>
      <c r="DS42" s="177" t="str">
        <f t="shared" si="110"/>
        <v/>
      </c>
      <c r="DT42" s="177" t="str">
        <f t="shared" si="110"/>
        <v/>
      </c>
      <c r="DU42" s="177" t="str">
        <f t="shared" si="110"/>
        <v/>
      </c>
      <c r="DV42" s="177" t="str">
        <f t="shared" si="110"/>
        <v/>
      </c>
      <c r="DW42" s="177" t="str">
        <f t="shared" si="110"/>
        <v/>
      </c>
      <c r="DX42" s="177" t="str">
        <f t="shared" si="110"/>
        <v/>
      </c>
      <c r="DY42" s="177" t="str">
        <f t="shared" si="110"/>
        <v/>
      </c>
      <c r="DZ42" s="177" t="str">
        <f t="shared" si="110"/>
        <v/>
      </c>
      <c r="EA42" s="177" t="str">
        <f t="shared" si="104"/>
        <v/>
      </c>
      <c r="EB42" s="177" t="str">
        <f t="shared" si="116"/>
        <v/>
      </c>
      <c r="EC42" s="177" t="str">
        <f t="shared" si="116"/>
        <v/>
      </c>
      <c r="ED42" s="177" t="str">
        <f t="shared" si="116"/>
        <v/>
      </c>
      <c r="EE42" s="177" t="str">
        <f t="shared" si="116"/>
        <v/>
      </c>
      <c r="EF42" s="177" t="str">
        <f t="shared" si="116"/>
        <v/>
      </c>
      <c r="EG42" s="177" t="str">
        <f t="shared" si="116"/>
        <v/>
      </c>
      <c r="EH42" s="177" t="str">
        <f t="shared" si="116"/>
        <v/>
      </c>
      <c r="EI42" s="177" t="str">
        <f t="shared" si="116"/>
        <v/>
      </c>
      <c r="EJ42" s="177" t="str">
        <f t="shared" si="116"/>
        <v/>
      </c>
      <c r="EK42" s="177" t="str">
        <f t="shared" si="116"/>
        <v/>
      </c>
      <c r="EL42" s="177" t="str">
        <f t="shared" si="116"/>
        <v/>
      </c>
      <c r="EM42" s="177" t="str">
        <f t="shared" si="116"/>
        <v/>
      </c>
      <c r="EN42" s="177" t="str">
        <f t="shared" si="116"/>
        <v/>
      </c>
      <c r="EO42" s="177" t="str">
        <f t="shared" si="116"/>
        <v/>
      </c>
      <c r="EP42" s="177" t="str">
        <f t="shared" si="116"/>
        <v/>
      </c>
      <c r="EQ42" s="177" t="str">
        <f t="shared" si="116"/>
        <v/>
      </c>
      <c r="ER42" s="177" t="str">
        <f t="shared" si="111"/>
        <v/>
      </c>
      <c r="ES42" s="177" t="str">
        <f t="shared" si="112"/>
        <v/>
      </c>
      <c r="ET42" s="177" t="str">
        <f t="shared" si="112"/>
        <v/>
      </c>
      <c r="EU42" s="177" t="str">
        <f t="shared" si="112"/>
        <v/>
      </c>
      <c r="EV42" s="177" t="str">
        <f t="shared" si="112"/>
        <v/>
      </c>
      <c r="EW42" s="177" t="str">
        <f t="shared" si="112"/>
        <v/>
      </c>
      <c r="EX42" s="177" t="str">
        <f t="shared" si="112"/>
        <v/>
      </c>
      <c r="EY42" s="177" t="str">
        <f t="shared" si="112"/>
        <v/>
      </c>
      <c r="EZ42" s="177" t="str">
        <f t="shared" si="112"/>
        <v/>
      </c>
      <c r="FA42" s="177" t="str">
        <f t="shared" si="112"/>
        <v/>
      </c>
      <c r="FB42" s="177" t="str">
        <f t="shared" si="112"/>
        <v/>
      </c>
      <c r="FC42" s="177" t="str">
        <f t="shared" si="112"/>
        <v/>
      </c>
      <c r="FD42" s="177" t="str">
        <f t="shared" si="112"/>
        <v/>
      </c>
      <c r="FE42" s="177" t="str">
        <f t="shared" si="112"/>
        <v/>
      </c>
      <c r="FF42" s="177" t="str">
        <f t="shared" si="112"/>
        <v/>
      </c>
      <c r="FG42" s="177" t="str">
        <f t="shared" si="112"/>
        <v/>
      </c>
      <c r="FH42" s="177" t="str">
        <f t="shared" si="112"/>
        <v/>
      </c>
      <c r="FI42" s="177" t="str">
        <f t="shared" si="105"/>
        <v/>
      </c>
      <c r="FJ42" s="177" t="str">
        <f t="shared" si="105"/>
        <v/>
      </c>
      <c r="FK42" s="177" t="str">
        <f t="shared" si="105"/>
        <v/>
      </c>
      <c r="FL42" s="177" t="str">
        <f t="shared" si="105"/>
        <v/>
      </c>
      <c r="FM42" s="177" t="str">
        <f t="shared" si="105"/>
        <v/>
      </c>
      <c r="FN42" s="177" t="str">
        <f t="shared" si="105"/>
        <v/>
      </c>
      <c r="FO42" s="177" t="str">
        <f t="shared" si="105"/>
        <v/>
      </c>
      <c r="FP42" s="177" t="str">
        <f t="shared" si="105"/>
        <v/>
      </c>
      <c r="FQ42" s="177" t="str">
        <f t="shared" si="105"/>
        <v/>
      </c>
      <c r="FR42" s="177" t="str">
        <f t="shared" si="105"/>
        <v/>
      </c>
      <c r="FS42" s="177" t="str">
        <f t="shared" si="105"/>
        <v/>
      </c>
      <c r="FT42" s="177" t="str">
        <f t="shared" si="105"/>
        <v/>
      </c>
      <c r="FU42" s="177" t="str">
        <f t="shared" si="105"/>
        <v/>
      </c>
      <c r="FV42" s="177" t="str">
        <f t="shared" si="105"/>
        <v/>
      </c>
      <c r="FW42" s="177" t="str">
        <f t="shared" si="113"/>
        <v/>
      </c>
      <c r="FX42" s="177" t="str">
        <f t="shared" si="113"/>
        <v/>
      </c>
      <c r="FY42" s="177" t="str">
        <f t="shared" si="113"/>
        <v/>
      </c>
      <c r="FZ42" s="177" t="str">
        <f t="shared" si="113"/>
        <v/>
      </c>
      <c r="GA42" s="177" t="str">
        <f t="shared" si="113"/>
        <v/>
      </c>
      <c r="GB42" s="177" t="str">
        <f t="shared" si="113"/>
        <v/>
      </c>
      <c r="GC42" s="177" t="str">
        <f t="shared" si="113"/>
        <v/>
      </c>
      <c r="GD42" s="177" t="str">
        <f t="shared" si="113"/>
        <v/>
      </c>
      <c r="GE42" s="177" t="str">
        <f t="shared" si="113"/>
        <v/>
      </c>
      <c r="GF42" s="177" t="str">
        <f t="shared" si="113"/>
        <v/>
      </c>
      <c r="GG42" s="177" t="str">
        <f t="shared" si="113"/>
        <v/>
      </c>
      <c r="GH42" s="177" t="str">
        <f t="shared" si="113"/>
        <v/>
      </c>
      <c r="GI42" s="177" t="str">
        <f t="shared" si="113"/>
        <v/>
      </c>
      <c r="GJ42" s="177" t="str">
        <f t="shared" si="113"/>
        <v/>
      </c>
      <c r="GK42" s="177" t="str">
        <f t="shared" si="113"/>
        <v/>
      </c>
      <c r="GL42" s="177" t="str">
        <f t="shared" si="113"/>
        <v/>
      </c>
      <c r="GM42" s="177" t="str">
        <f t="shared" si="106"/>
        <v/>
      </c>
      <c r="GN42" s="177" t="str">
        <f t="shared" si="106"/>
        <v/>
      </c>
      <c r="GO42" s="177" t="str">
        <f t="shared" si="106"/>
        <v/>
      </c>
      <c r="GP42" s="177" t="str">
        <f t="shared" si="106"/>
        <v/>
      </c>
      <c r="GQ42" s="177" t="str">
        <f t="shared" si="106"/>
        <v/>
      </c>
      <c r="GR42" s="177" t="str">
        <f t="shared" si="106"/>
        <v/>
      </c>
      <c r="GS42" s="177" t="str">
        <f t="shared" si="106"/>
        <v/>
      </c>
      <c r="GT42" s="177" t="str">
        <f t="shared" si="106"/>
        <v/>
      </c>
      <c r="GU42" s="177" t="str">
        <f t="shared" si="106"/>
        <v/>
      </c>
      <c r="GV42" s="177" t="str">
        <f t="shared" si="106"/>
        <v/>
      </c>
      <c r="GW42" s="177" t="str">
        <f t="shared" si="106"/>
        <v/>
      </c>
      <c r="GX42" s="177" t="str">
        <f t="shared" si="106"/>
        <v/>
      </c>
      <c r="GY42" s="177" t="str">
        <f t="shared" si="106"/>
        <v/>
      </c>
      <c r="GZ42" s="177" t="str">
        <f t="shared" si="106"/>
        <v/>
      </c>
      <c r="HA42" s="177" t="str">
        <f t="shared" si="101"/>
        <v/>
      </c>
      <c r="HB42" s="177" t="str">
        <f t="shared" si="101"/>
        <v/>
      </c>
      <c r="HC42" s="177" t="str">
        <f t="shared" si="101"/>
        <v/>
      </c>
      <c r="HD42" s="177" t="str">
        <f t="shared" si="101"/>
        <v/>
      </c>
      <c r="HE42" s="177" t="str">
        <f t="shared" si="101"/>
        <v/>
      </c>
      <c r="HF42" s="177" t="str">
        <f t="shared" si="101"/>
        <v/>
      </c>
      <c r="HG42" s="177" t="str">
        <f t="shared" si="101"/>
        <v/>
      </c>
      <c r="HH42" s="177" t="str">
        <f t="shared" si="101"/>
        <v/>
      </c>
      <c r="HI42" s="177" t="str">
        <f t="shared" si="101"/>
        <v/>
      </c>
      <c r="HJ42" s="177" t="str">
        <f t="shared" si="101"/>
        <v/>
      </c>
      <c r="HK42" s="177" t="str">
        <f t="shared" si="101"/>
        <v/>
      </c>
      <c r="HL42" s="177" t="str">
        <f t="shared" si="101"/>
        <v/>
      </c>
      <c r="HM42" s="177" t="str">
        <f t="shared" si="101"/>
        <v/>
      </c>
      <c r="HN42" s="177" t="str">
        <f t="shared" si="101"/>
        <v/>
      </c>
      <c r="HO42" s="177" t="str">
        <f t="shared" si="101"/>
        <v/>
      </c>
      <c r="HP42" s="177" t="str">
        <f t="shared" si="114"/>
        <v/>
      </c>
      <c r="HQ42" s="177" t="str">
        <f t="shared" si="114"/>
        <v/>
      </c>
      <c r="HR42" s="177" t="str">
        <f t="shared" si="114"/>
        <v/>
      </c>
      <c r="HS42" s="177" t="str">
        <f t="shared" si="114"/>
        <v/>
      </c>
      <c r="HT42" s="177" t="str">
        <f t="shared" si="114"/>
        <v/>
      </c>
      <c r="HU42" s="177" t="str">
        <f t="shared" si="114"/>
        <v/>
      </c>
      <c r="HV42" s="177" t="str">
        <f t="shared" si="114"/>
        <v/>
      </c>
      <c r="HW42" s="177" t="str">
        <f t="shared" si="114"/>
        <v/>
      </c>
      <c r="HX42" s="177" t="str">
        <f t="shared" si="114"/>
        <v/>
      </c>
      <c r="HY42" s="177" t="str">
        <f t="shared" si="114"/>
        <v/>
      </c>
      <c r="HZ42" s="177" t="str">
        <f t="shared" si="114"/>
        <v/>
      </c>
      <c r="IA42" s="192" t="str">
        <f t="shared" si="21"/>
        <v/>
      </c>
      <c r="IB42" s="193" t="e">
        <f t="shared" si="94"/>
        <v>#N/A</v>
      </c>
      <c r="IC42" s="193" t="e">
        <f t="shared" si="81"/>
        <v>#N/A</v>
      </c>
      <c r="ID42" s="193" t="e">
        <f t="shared" si="81"/>
        <v>#N/A</v>
      </c>
      <c r="IE42" s="193" t="e">
        <f t="shared" si="81"/>
        <v>#N/A</v>
      </c>
      <c r="IF42" s="193" t="e">
        <f t="shared" si="91"/>
        <v>#N/A</v>
      </c>
      <c r="IG42" s="193" t="e">
        <f t="shared" si="91"/>
        <v>#N/A</v>
      </c>
      <c r="IH42" s="193" t="e">
        <f t="shared" si="91"/>
        <v>#N/A</v>
      </c>
      <c r="II42" s="193" t="e">
        <f t="shared" si="91"/>
        <v>#N/A</v>
      </c>
      <c r="IJ42" s="193" t="e">
        <f t="shared" si="91"/>
        <v>#N/A</v>
      </c>
      <c r="IK42" s="193" t="e">
        <f t="shared" si="91"/>
        <v>#N/A</v>
      </c>
      <c r="IL42" s="193" t="e">
        <f t="shared" si="91"/>
        <v>#N/A</v>
      </c>
      <c r="IM42" s="193" t="e">
        <f t="shared" si="91"/>
        <v>#N/A</v>
      </c>
      <c r="IN42" s="193" t="e">
        <f t="shared" si="91"/>
        <v>#N/A</v>
      </c>
      <c r="IO42" s="193" t="e">
        <f t="shared" si="91"/>
        <v>#N/A</v>
      </c>
      <c r="IP42" s="193" t="e">
        <f t="shared" si="91"/>
        <v>#N/A</v>
      </c>
      <c r="IQ42" s="193" t="e">
        <f t="shared" si="91"/>
        <v>#N/A</v>
      </c>
      <c r="IR42" s="193" t="e">
        <f t="shared" si="91"/>
        <v>#N/A</v>
      </c>
      <c r="IS42" s="193" t="e">
        <f t="shared" si="91"/>
        <v>#N/A</v>
      </c>
      <c r="IT42" s="193" t="e">
        <f t="shared" si="91"/>
        <v>#N/A</v>
      </c>
      <c r="IU42" s="193" t="e">
        <f t="shared" si="87"/>
        <v>#N/A</v>
      </c>
      <c r="IV42" s="193" t="e">
        <f t="shared" si="87"/>
        <v>#N/A</v>
      </c>
      <c r="IW42" s="193" t="e">
        <f t="shared" si="87"/>
        <v>#N/A</v>
      </c>
      <c r="IX42" s="193" t="e">
        <f t="shared" si="87"/>
        <v>#N/A</v>
      </c>
      <c r="IY42" s="193" t="e">
        <f t="shared" si="87"/>
        <v>#N/A</v>
      </c>
      <c r="IZ42" s="193" t="e">
        <f t="shared" si="87"/>
        <v>#N/A</v>
      </c>
      <c r="JA42" s="193" t="e">
        <f t="shared" si="87"/>
        <v>#N/A</v>
      </c>
      <c r="JB42" s="193" t="e">
        <f t="shared" si="87"/>
        <v>#N/A</v>
      </c>
      <c r="JC42" s="193" t="e">
        <f t="shared" si="87"/>
        <v>#N/A</v>
      </c>
      <c r="JD42" s="193" t="e">
        <f t="shared" si="87"/>
        <v>#N/A</v>
      </c>
      <c r="JE42" s="193" t="e">
        <f t="shared" si="87"/>
        <v>#N/A</v>
      </c>
      <c r="JF42" s="193" t="e">
        <f t="shared" si="87"/>
        <v>#N/A</v>
      </c>
      <c r="JG42" s="193" t="e">
        <f t="shared" si="87"/>
        <v>#N/A</v>
      </c>
      <c r="JH42" s="193" t="e">
        <f t="shared" si="87"/>
        <v>#N/A</v>
      </c>
      <c r="JI42" s="193" t="e">
        <f t="shared" si="87"/>
        <v>#N/A</v>
      </c>
      <c r="JJ42" s="193" t="e">
        <f t="shared" si="84"/>
        <v>#N/A</v>
      </c>
      <c r="JK42" s="193" t="e">
        <f t="shared" si="84"/>
        <v>#N/A</v>
      </c>
      <c r="JL42" s="193" t="e">
        <f t="shared" si="84"/>
        <v>#N/A</v>
      </c>
      <c r="JM42" s="193" t="e">
        <f t="shared" si="84"/>
        <v>#N/A</v>
      </c>
      <c r="JN42" s="193" t="e">
        <f t="shared" si="84"/>
        <v>#N/A</v>
      </c>
      <c r="JO42" s="193" t="e">
        <f t="shared" si="84"/>
        <v>#N/A</v>
      </c>
      <c r="JP42" s="193" t="e">
        <f t="shared" si="84"/>
        <v>#N/A</v>
      </c>
      <c r="JQ42" s="193" t="e">
        <f t="shared" si="84"/>
        <v>#N/A</v>
      </c>
      <c r="JR42" s="193" t="e">
        <f t="shared" si="84"/>
        <v>#N/A</v>
      </c>
      <c r="JS42" s="193" t="e">
        <f t="shared" si="84"/>
        <v>#N/A</v>
      </c>
      <c r="JT42" s="193" t="e">
        <f t="shared" si="84"/>
        <v>#N/A</v>
      </c>
      <c r="JU42" s="193" t="e">
        <f t="shared" si="84"/>
        <v>#N/A</v>
      </c>
      <c r="JV42" s="193" t="e">
        <f t="shared" si="84"/>
        <v>#N/A</v>
      </c>
      <c r="JW42" s="193" t="e">
        <f t="shared" si="84"/>
        <v>#N/A</v>
      </c>
      <c r="JX42" s="193" t="e">
        <f t="shared" si="84"/>
        <v>#N/A</v>
      </c>
      <c r="JY42" s="193" t="e">
        <f t="shared" si="97"/>
        <v>#N/A</v>
      </c>
      <c r="JZ42" s="193" t="e">
        <f t="shared" si="97"/>
        <v>#N/A</v>
      </c>
      <c r="KA42" s="193" t="e">
        <f t="shared" si="97"/>
        <v>#N/A</v>
      </c>
      <c r="KB42" s="193" t="e">
        <f t="shared" si="97"/>
        <v>#N/A</v>
      </c>
      <c r="KC42" s="193" t="e">
        <f t="shared" si="97"/>
        <v>#N/A</v>
      </c>
      <c r="KD42" s="193" t="e">
        <f t="shared" si="97"/>
        <v>#N/A</v>
      </c>
      <c r="KE42" s="193" t="e">
        <f t="shared" si="97"/>
        <v>#N/A</v>
      </c>
      <c r="KF42" s="193" t="e">
        <f t="shared" si="97"/>
        <v>#N/A</v>
      </c>
      <c r="KG42" s="193" t="e">
        <f t="shared" si="97"/>
        <v>#N/A</v>
      </c>
      <c r="KH42" s="193" t="e">
        <f t="shared" si="97"/>
        <v>#N/A</v>
      </c>
      <c r="KI42" s="193" t="e">
        <f t="shared" si="97"/>
        <v>#N/A</v>
      </c>
      <c r="KJ42" s="193" t="e">
        <f t="shared" si="97"/>
        <v>#N/A</v>
      </c>
      <c r="KK42" s="193" t="e">
        <f t="shared" si="97"/>
        <v>#N/A</v>
      </c>
      <c r="KL42" s="193" t="e">
        <f t="shared" si="97"/>
        <v>#N/A</v>
      </c>
      <c r="KM42" s="193" t="e">
        <f t="shared" si="97"/>
        <v>#N/A</v>
      </c>
      <c r="KN42" s="193" t="e">
        <f t="shared" si="24"/>
        <v>#N/A</v>
      </c>
      <c r="KO42" s="193" t="e">
        <f t="shared" si="82"/>
        <v>#N/A</v>
      </c>
      <c r="KP42" s="193" t="e">
        <f t="shared" si="82"/>
        <v>#N/A</v>
      </c>
      <c r="KQ42" s="193" t="e">
        <f t="shared" si="82"/>
        <v>#N/A</v>
      </c>
      <c r="KR42" s="193" t="e">
        <f t="shared" si="92"/>
        <v>#N/A</v>
      </c>
      <c r="KS42" s="193" t="e">
        <f t="shared" si="92"/>
        <v>#N/A</v>
      </c>
      <c r="KT42" s="193" t="e">
        <f t="shared" si="92"/>
        <v>#N/A</v>
      </c>
      <c r="KU42" s="193" t="e">
        <f t="shared" si="92"/>
        <v>#N/A</v>
      </c>
      <c r="KV42" s="193" t="e">
        <f t="shared" si="92"/>
        <v>#N/A</v>
      </c>
      <c r="KW42" s="193" t="e">
        <f t="shared" si="92"/>
        <v>#N/A</v>
      </c>
      <c r="KX42" s="193" t="e">
        <f t="shared" si="92"/>
        <v>#N/A</v>
      </c>
      <c r="KY42" s="193" t="e">
        <f t="shared" si="92"/>
        <v>#N/A</v>
      </c>
      <c r="KZ42" s="193" t="e">
        <f t="shared" si="92"/>
        <v>#N/A</v>
      </c>
      <c r="LA42" s="193" t="e">
        <f t="shared" si="92"/>
        <v>#N/A</v>
      </c>
      <c r="LB42" s="193" t="e">
        <f t="shared" si="92"/>
        <v>#N/A</v>
      </c>
      <c r="LC42" s="193" t="e">
        <f t="shared" si="92"/>
        <v>#N/A</v>
      </c>
      <c r="LD42" s="193" t="e">
        <f t="shared" si="92"/>
        <v>#N/A</v>
      </c>
      <c r="LE42" s="193" t="e">
        <f t="shared" si="92"/>
        <v>#N/A</v>
      </c>
      <c r="LF42" s="193" t="e">
        <f t="shared" si="92"/>
        <v>#N/A</v>
      </c>
      <c r="LG42" s="193" t="e">
        <f t="shared" si="88"/>
        <v>#N/A</v>
      </c>
      <c r="LH42" s="193" t="e">
        <f t="shared" si="88"/>
        <v>#N/A</v>
      </c>
      <c r="LI42" s="193" t="e">
        <f t="shared" si="88"/>
        <v>#N/A</v>
      </c>
      <c r="LJ42" s="193" t="e">
        <f t="shared" si="88"/>
        <v>#N/A</v>
      </c>
      <c r="LK42" s="193" t="e">
        <f t="shared" si="88"/>
        <v>#N/A</v>
      </c>
      <c r="LL42" s="193" t="e">
        <f t="shared" si="88"/>
        <v>#N/A</v>
      </c>
      <c r="LM42" s="193" t="e">
        <f t="shared" si="88"/>
        <v>#N/A</v>
      </c>
      <c r="LN42" s="193" t="e">
        <f t="shared" si="88"/>
        <v>#N/A</v>
      </c>
      <c r="LO42" s="193" t="e">
        <f t="shared" si="88"/>
        <v>#N/A</v>
      </c>
      <c r="LP42" s="193" t="e">
        <f t="shared" si="88"/>
        <v>#N/A</v>
      </c>
      <c r="LQ42" s="193" t="e">
        <f t="shared" si="88"/>
        <v>#N/A</v>
      </c>
      <c r="LR42" s="193" t="e">
        <f t="shared" si="88"/>
        <v>#N/A</v>
      </c>
      <c r="LS42" s="193" t="e">
        <f t="shared" si="88"/>
        <v>#N/A</v>
      </c>
      <c r="LT42" s="193" t="e">
        <f t="shared" si="88"/>
        <v>#N/A</v>
      </c>
      <c r="LU42" s="193" t="e">
        <f t="shared" si="88"/>
        <v>#N/A</v>
      </c>
      <c r="LV42" s="193" t="e">
        <f t="shared" si="85"/>
        <v>#N/A</v>
      </c>
      <c r="LW42" s="193" t="e">
        <f t="shared" si="85"/>
        <v>#N/A</v>
      </c>
      <c r="LX42" s="193" t="e">
        <f t="shared" si="85"/>
        <v>#N/A</v>
      </c>
      <c r="LY42" s="193" t="e">
        <f t="shared" si="85"/>
        <v>#N/A</v>
      </c>
      <c r="LZ42" s="193" t="e">
        <f t="shared" si="85"/>
        <v>#N/A</v>
      </c>
      <c r="MA42" s="193" t="e">
        <f t="shared" si="85"/>
        <v>#N/A</v>
      </c>
      <c r="MB42" s="193" t="e">
        <f t="shared" si="85"/>
        <v>#N/A</v>
      </c>
      <c r="MC42" s="193" t="e">
        <f t="shared" si="85"/>
        <v>#N/A</v>
      </c>
      <c r="MD42" s="193" t="e">
        <f t="shared" si="85"/>
        <v>#N/A</v>
      </c>
      <c r="ME42" s="193" t="e">
        <f t="shared" si="85"/>
        <v>#N/A</v>
      </c>
      <c r="MF42" s="193" t="e">
        <f t="shared" si="85"/>
        <v>#N/A</v>
      </c>
      <c r="MG42" s="193" t="e">
        <f t="shared" si="85"/>
        <v>#N/A</v>
      </c>
      <c r="MH42" s="193" t="e">
        <f t="shared" si="85"/>
        <v>#N/A</v>
      </c>
      <c r="MI42" s="193" t="e">
        <f t="shared" si="85"/>
        <v>#N/A</v>
      </c>
      <c r="MJ42" s="193" t="e">
        <f t="shared" si="85"/>
        <v>#N/A</v>
      </c>
      <c r="MK42" s="193" t="e">
        <f t="shared" si="98"/>
        <v>#N/A</v>
      </c>
      <c r="ML42" s="193" t="e">
        <f t="shared" si="98"/>
        <v>#N/A</v>
      </c>
      <c r="MM42" s="193" t="e">
        <f t="shared" si="98"/>
        <v>#N/A</v>
      </c>
      <c r="MN42" s="193" t="e">
        <f t="shared" si="98"/>
        <v>#N/A</v>
      </c>
      <c r="MO42" s="193" t="e">
        <f t="shared" si="98"/>
        <v>#N/A</v>
      </c>
      <c r="MP42" s="193" t="e">
        <f t="shared" si="98"/>
        <v>#N/A</v>
      </c>
      <c r="MQ42" s="193" t="e">
        <f t="shared" si="98"/>
        <v>#N/A</v>
      </c>
      <c r="MR42" s="193" t="e">
        <f t="shared" si="98"/>
        <v>#N/A</v>
      </c>
      <c r="MS42" s="193" t="e">
        <f t="shared" si="98"/>
        <v>#N/A</v>
      </c>
      <c r="MT42" s="193" t="e">
        <f t="shared" si="98"/>
        <v>#N/A</v>
      </c>
      <c r="MU42" s="193" t="e">
        <f t="shared" si="98"/>
        <v>#N/A</v>
      </c>
      <c r="MV42" s="193" t="e">
        <f t="shared" si="98"/>
        <v>#N/A</v>
      </c>
      <c r="MW42" s="193" t="e">
        <f t="shared" si="98"/>
        <v>#N/A</v>
      </c>
      <c r="MX42" s="193" t="e">
        <f t="shared" si="98"/>
        <v>#N/A</v>
      </c>
      <c r="MY42" s="193" t="e">
        <f t="shared" si="98"/>
        <v>#N/A</v>
      </c>
      <c r="MZ42" s="193" t="e">
        <f t="shared" si="25"/>
        <v>#N/A</v>
      </c>
      <c r="NA42" s="193" t="e">
        <f t="shared" si="83"/>
        <v>#N/A</v>
      </c>
      <c r="NB42" s="193" t="e">
        <f t="shared" si="83"/>
        <v>#N/A</v>
      </c>
      <c r="NC42" s="193" t="e">
        <f t="shared" si="83"/>
        <v>#N/A</v>
      </c>
      <c r="ND42" s="193" t="e">
        <f t="shared" si="93"/>
        <v>#N/A</v>
      </c>
      <c r="NE42" s="193" t="e">
        <f t="shared" si="93"/>
        <v>#N/A</v>
      </c>
      <c r="NF42" s="193" t="e">
        <f t="shared" si="93"/>
        <v>#N/A</v>
      </c>
      <c r="NG42" s="193" t="e">
        <f t="shared" si="93"/>
        <v>#N/A</v>
      </c>
      <c r="NH42" s="193" t="e">
        <f t="shared" si="93"/>
        <v>#N/A</v>
      </c>
      <c r="NI42" s="193" t="e">
        <f t="shared" si="93"/>
        <v>#N/A</v>
      </c>
      <c r="NJ42" s="193" t="e">
        <f t="shared" si="93"/>
        <v>#N/A</v>
      </c>
      <c r="NK42" s="193" t="e">
        <f t="shared" si="93"/>
        <v>#N/A</v>
      </c>
      <c r="NL42" s="193" t="e">
        <f t="shared" si="93"/>
        <v>#N/A</v>
      </c>
      <c r="NM42" s="193" t="e">
        <f t="shared" si="93"/>
        <v>#N/A</v>
      </c>
      <c r="NN42" s="193" t="e">
        <f t="shared" si="93"/>
        <v>#N/A</v>
      </c>
      <c r="NO42" s="193" t="e">
        <f t="shared" si="93"/>
        <v>#N/A</v>
      </c>
      <c r="NP42" s="193" t="e">
        <f t="shared" si="93"/>
        <v>#N/A</v>
      </c>
      <c r="NQ42" s="193" t="e">
        <f t="shared" si="93"/>
        <v>#N/A</v>
      </c>
      <c r="NR42" s="193" t="e">
        <f t="shared" si="93"/>
        <v>#N/A</v>
      </c>
      <c r="NS42" s="193" t="e">
        <f t="shared" si="89"/>
        <v>#N/A</v>
      </c>
      <c r="NT42" s="193" t="e">
        <f t="shared" si="89"/>
        <v>#N/A</v>
      </c>
      <c r="NU42" s="193" t="e">
        <f t="shared" si="89"/>
        <v>#N/A</v>
      </c>
      <c r="NV42" s="193" t="e">
        <f t="shared" si="89"/>
        <v>#N/A</v>
      </c>
      <c r="NW42" s="193" t="e">
        <f t="shared" si="89"/>
        <v>#N/A</v>
      </c>
      <c r="NX42" s="193" t="e">
        <f t="shared" si="89"/>
        <v>#N/A</v>
      </c>
      <c r="NY42" s="193" t="e">
        <f t="shared" si="89"/>
        <v>#N/A</v>
      </c>
      <c r="NZ42" s="193" t="e">
        <f t="shared" si="89"/>
        <v>#N/A</v>
      </c>
      <c r="OA42" s="193" t="e">
        <f t="shared" si="89"/>
        <v>#N/A</v>
      </c>
      <c r="OB42" s="193" t="e">
        <f t="shared" si="89"/>
        <v>#N/A</v>
      </c>
      <c r="OC42" s="193" t="e">
        <f t="shared" si="89"/>
        <v>#N/A</v>
      </c>
      <c r="OD42" s="193" t="e">
        <f t="shared" si="89"/>
        <v>#N/A</v>
      </c>
      <c r="OE42" s="193" t="e">
        <f t="shared" si="89"/>
        <v>#N/A</v>
      </c>
      <c r="OF42" s="193" t="e">
        <f t="shared" si="89"/>
        <v>#N/A</v>
      </c>
      <c r="OG42" s="193" t="e">
        <f t="shared" si="89"/>
        <v>#N/A</v>
      </c>
      <c r="OH42" s="193" t="e">
        <f t="shared" si="86"/>
        <v>#N/A</v>
      </c>
      <c r="OI42" s="193" t="e">
        <f t="shared" si="86"/>
        <v>#N/A</v>
      </c>
      <c r="OJ42" s="193" t="e">
        <f t="shared" si="86"/>
        <v>#N/A</v>
      </c>
      <c r="OK42" s="193" t="e">
        <f t="shared" si="86"/>
        <v>#N/A</v>
      </c>
      <c r="OL42" s="193" t="e">
        <f t="shared" si="86"/>
        <v>#N/A</v>
      </c>
      <c r="OM42" s="193" t="e">
        <f t="shared" si="86"/>
        <v>#N/A</v>
      </c>
      <c r="ON42" s="193" t="e">
        <f t="shared" si="86"/>
        <v>#N/A</v>
      </c>
      <c r="OO42" s="193" t="e">
        <f t="shared" si="86"/>
        <v>#N/A</v>
      </c>
      <c r="OP42" s="193" t="e">
        <f t="shared" si="86"/>
        <v>#N/A</v>
      </c>
      <c r="OQ42" s="193" t="e">
        <f t="shared" si="86"/>
        <v>#N/A</v>
      </c>
      <c r="OR42" s="193" t="e">
        <f t="shared" si="86"/>
        <v>#N/A</v>
      </c>
      <c r="OS42" s="193" t="e">
        <f t="shared" si="86"/>
        <v>#N/A</v>
      </c>
      <c r="OT42" s="193" t="e">
        <f t="shared" si="86"/>
        <v>#N/A</v>
      </c>
      <c r="OU42" s="193" t="e">
        <f t="shared" si="86"/>
        <v>#N/A</v>
      </c>
      <c r="OV42" s="193" t="e">
        <f t="shared" si="86"/>
        <v>#N/A</v>
      </c>
      <c r="OW42" s="193" t="e">
        <f t="shared" si="99"/>
        <v>#N/A</v>
      </c>
      <c r="OX42" s="193" t="e">
        <f t="shared" si="99"/>
        <v>#N/A</v>
      </c>
      <c r="OY42" s="193" t="e">
        <f t="shared" si="99"/>
        <v>#N/A</v>
      </c>
      <c r="OZ42" s="193" t="e">
        <f t="shared" si="99"/>
        <v>#N/A</v>
      </c>
      <c r="PA42" s="193" t="e">
        <f t="shared" si="99"/>
        <v>#N/A</v>
      </c>
      <c r="PB42" s="193" t="e">
        <f t="shared" si="99"/>
        <v>#N/A</v>
      </c>
      <c r="PC42" s="193" t="e">
        <f t="shared" si="99"/>
        <v>#N/A</v>
      </c>
      <c r="PD42" s="193" t="e">
        <f t="shared" si="99"/>
        <v>#N/A</v>
      </c>
      <c r="PE42" s="193" t="e">
        <f t="shared" si="99"/>
        <v>#N/A</v>
      </c>
      <c r="PF42" s="193" t="e">
        <f t="shared" si="99"/>
        <v>#N/A</v>
      </c>
      <c r="PG42" s="193" t="e">
        <f t="shared" si="99"/>
        <v>#N/A</v>
      </c>
      <c r="PH42" s="193" t="e">
        <f t="shared" si="99"/>
        <v>#N/A</v>
      </c>
      <c r="PI42" s="193" t="e">
        <f t="shared" si="99"/>
        <v>#N/A</v>
      </c>
      <c r="PJ42" s="193" t="e">
        <f t="shared" si="99"/>
        <v>#N/A</v>
      </c>
      <c r="PK42" s="193" t="e">
        <f t="shared" si="99"/>
        <v>#N/A</v>
      </c>
      <c r="PL42" s="193" t="e">
        <f t="shared" si="26"/>
        <v>#N/A</v>
      </c>
      <c r="PM42" s="193" t="e">
        <f t="shared" si="95"/>
        <v>#N/A</v>
      </c>
      <c r="PN42" s="193" t="e">
        <f t="shared" si="95"/>
        <v>#N/A</v>
      </c>
      <c r="PO42" s="193" t="e">
        <f t="shared" si="95"/>
        <v>#N/A</v>
      </c>
      <c r="PP42" s="193" t="e">
        <f t="shared" si="95"/>
        <v>#N/A</v>
      </c>
      <c r="PQ42" s="193" t="e">
        <f t="shared" si="95"/>
        <v>#N/A</v>
      </c>
      <c r="PR42" s="193" t="e">
        <f t="shared" si="95"/>
        <v>#N/A</v>
      </c>
      <c r="PS42" s="193" t="e">
        <f t="shared" si="95"/>
        <v>#N/A</v>
      </c>
      <c r="PT42" s="193" t="e">
        <f t="shared" si="95"/>
        <v>#N/A</v>
      </c>
    </row>
    <row r="43" spans="1:436" hidden="1" x14ac:dyDescent="0.45">
      <c r="A43" s="20">
        <v>40</v>
      </c>
      <c r="B43" s="115"/>
      <c r="C43" s="115"/>
      <c r="D43" s="115"/>
      <c r="E43" s="110" t="str">
        <f t="shared" si="15"/>
        <v/>
      </c>
      <c r="F43" s="21" t="str">
        <f t="shared" si="16"/>
        <v/>
      </c>
      <c r="G43" s="22" t="str">
        <f t="shared" si="17"/>
        <v/>
      </c>
      <c r="H43" s="23" t="str">
        <f>IF(F43="","",IF(OR($F43&lt;Skew!$B$3,$F43=Skew!$B$3),IF($F43&gt;Skew!$C$3,Skew!$A$3,IF($F43&gt;Skew!$C$4,Skew!$A$4,IF($F43&gt;Skew!$C$5,Skew!$A$5,IF($F43&gt;Skew!$C$6,Skew!$A$6,IF($F43&gt;Skew!$C$7,Skew!$A$7,IF($F43&gt;Skew!$C$8,Skew!$A$8,IF($F43&gt;Skew!$C$9,Skew!$A$9,IF($F43&gt;Skew!$C$10,Skew!$A$10,IF($F43&gt;Skew!$C$11,Skew!$A$11,IF($F43&gt;Skew!$C$12,Skew!$A$12,IF($F43&gt;Skew!$C$13,Skew!$A$13,IF($F43&gt;Skew!$C$14,Skew!$A$14,IF($F43&gt;Skew!$C$15,Skew!$A$15,IF($F43&gt;Skew!$C$16,Skew!$A$16,Skew!$A$17)
)))))))))))))))</f>
        <v/>
      </c>
      <c r="I43" s="22" t="str">
        <f>IF(F43="","",MATCH(H43,Skew!$A$3:$A$17,0))</f>
        <v/>
      </c>
      <c r="J43" s="22" t="str">
        <f t="shared" si="0"/>
        <v/>
      </c>
      <c r="K43" s="24"/>
      <c r="L43" s="22" t="str">
        <f>IF(OR(F43="",K43=""),"",MATCH(K43,Confidence!$A$3:$A$12,0))</f>
        <v/>
      </c>
      <c r="M43" s="25" t="str">
        <f t="shared" si="1"/>
        <v/>
      </c>
      <c r="N43" s="25" t="str">
        <f t="shared" si="2"/>
        <v/>
      </c>
      <c r="O43" s="22"/>
      <c r="P43" s="102" t="str">
        <f t="shared" si="3"/>
        <v/>
      </c>
      <c r="Q43" s="102" t="str">
        <f t="shared" si="4"/>
        <v/>
      </c>
      <c r="R43" s="37" t="str">
        <f t="shared" si="5"/>
        <v/>
      </c>
      <c r="S43" s="115"/>
      <c r="T43" s="204" t="str">
        <f>IF(AND(B43&gt;0,C43&gt;0,D43&gt;0,M43&gt;0,N43&gt;0,S43&gt;0,NOT(K43="")),ABS(VLOOKUP($S$1,VLookups!$A$30:$B$31,2,FALSE)-_xlfn.BETA.DIST(S43,IF(G43="L",N43,M43),IF(G43="L",M43,N43),TRUE,B43,D43)),"")</f>
        <v/>
      </c>
      <c r="U43" s="112" t="str">
        <f>IF(OR($M43="",$N43=""),"",_xlfn.BETA.INV(ABS(VLOOKUP($S$1,VLookups!$A$30:$B$31,2,FALSE)-U$3),IF($G43="L",$N43,$M43),IF($G43="L",$M43,$N43),$B43,$D43))</f>
        <v/>
      </c>
      <c r="V43" s="113" t="str">
        <f>IF(OR($M43="",$N43=""),"",_xlfn.BETA.INV(ABS(VLOOKUP($S$1,VLookups!$A$30:$B$31,2,FALSE)-V$3),IF($G43="L",$N43,$M43),IF($G43="L",$M43,$N43),$B43,$D43))</f>
        <v/>
      </c>
      <c r="W43" s="112" t="str">
        <f>IF(OR($M43="",$N43=""),"",_xlfn.BETA.INV(ABS(VLOOKUP($S$1,VLookups!$A$30:$B$31,2,FALSE)-W$3),IF($G43="L",$N43,$M43),IF($G43="L",$M43,$N43),$B43,$D43))</f>
        <v/>
      </c>
      <c r="X43" s="113" t="str">
        <f>IF(OR($M43="",$N43=""),"",_xlfn.BETA.INV(ABS(VLOOKUP($S$1,VLookups!$A$30:$B$31,2,FALSE)-X$3),IF($G43="L",$N43,$M43),IF($G43="L",$M43,$N43),$B43,$D43))</f>
        <v/>
      </c>
      <c r="Y43" s="112" t="str">
        <f>IF(OR($M43="",$N43=""),"",_xlfn.BETA.INV(ABS(VLOOKUP($S$1,VLookups!$A$30:$B$31,2,FALSE)-Y$3),IF($G43="L",$N43,$M43),IF($G43="L",$M43,$N43),$B43,$D43))</f>
        <v/>
      </c>
      <c r="Z43" s="113" t="str">
        <f>IF(OR($M43="",$N43=""),"",_xlfn.BETA.INV(ABS(VLOOKUP($S$1,VLookups!$A$30:$B$31,2,FALSE)-Z$3),IF($G43="L",$N43,$M43),IF($G43="L",$M43,$N43),$B43,$D43))</f>
        <v/>
      </c>
      <c r="AA43" s="112" t="str">
        <f>IF(OR($M43="",$N43=""),"",_xlfn.BETA.INV(ABS(VLOOKUP($S$1,VLookups!$A$30:$B$31,2,FALSE)-AA$3),IF($G43="L",$N43,$M43),IF($G43="L",$M43,$N43),$B43,$D43))</f>
        <v/>
      </c>
      <c r="AB43" s="113" t="str">
        <f>IF(OR($M43="",$N43=""),"",_xlfn.BETA.INV(ABS(VLOOKUP($S$1,VLookups!$A$30:$B$31,2,FALSE)-AB$3),IF($G43="L",$N43,$M43),IF($G43="L",$M43,$N43),$B43,$D43))</f>
        <v/>
      </c>
      <c r="AC43" s="112" t="str">
        <f>IF(OR($M43="",$N43=""),"",_xlfn.BETA.INV(ABS(VLOOKUP($S$1,VLookups!$A$30:$B$31,2,FALSE)-AC$3),IF($G43="L",$N43,$M43),IF($G43="L",$M43,$N43),$B43,$D43))</f>
        <v/>
      </c>
      <c r="AD43" s="113" t="str">
        <f>IF(OR($M43="",$N43=""),"",_xlfn.BETA.INV(ABS(VLOOKUP($S$1,VLookups!$A$30:$B$31,2,FALSE)-AD$3),IF($G43="L",$N43,$M43),IF($G43="L",$M43,$N43),$B43,$D43))</f>
        <v/>
      </c>
      <c r="AE43" s="112" t="str">
        <f>IF(OR($M43="",$N43=""),"",_xlfn.BETA.INV(ABS(VLOOKUP($S$1,VLookups!$A$30:$B$31,2,FALSE)-AE$3),IF($G43="L",$N43,$M43),IF($G43="L",$M43,$N43),$B43,$D43))</f>
        <v/>
      </c>
      <c r="AF43" s="113" t="str">
        <f>IF(OR($M43="",$N43=""),"",_xlfn.BETA.INV(ABS(VLOOKUP($S$1,VLookups!$A$30:$B$31,2,FALSE)-AF$3),IF($G43="L",$N43,$M43),IF($G43="L",$M43,$N43),$B43,$D43))</f>
        <v/>
      </c>
      <c r="AG43" s="15"/>
      <c r="AH43" s="194" t="str">
        <f t="shared" si="18"/>
        <v/>
      </c>
      <c r="AI43" s="192" t="str">
        <f t="shared" si="19"/>
        <v/>
      </c>
      <c r="AJ43" s="177" t="str">
        <f t="shared" si="115"/>
        <v/>
      </c>
      <c r="AK43" s="177" t="str">
        <f t="shared" si="108"/>
        <v/>
      </c>
      <c r="AL43" s="177" t="str">
        <f t="shared" si="108"/>
        <v/>
      </c>
      <c r="AM43" s="177" t="str">
        <f t="shared" si="108"/>
        <v/>
      </c>
      <c r="AN43" s="177" t="str">
        <f t="shared" si="108"/>
        <v/>
      </c>
      <c r="AO43" s="177" t="str">
        <f t="shared" si="108"/>
        <v/>
      </c>
      <c r="AP43" s="177" t="str">
        <f t="shared" si="108"/>
        <v/>
      </c>
      <c r="AQ43" s="177" t="str">
        <f t="shared" si="108"/>
        <v/>
      </c>
      <c r="AR43" s="177" t="str">
        <f t="shared" si="108"/>
        <v/>
      </c>
      <c r="AS43" s="177" t="str">
        <f t="shared" si="108"/>
        <v/>
      </c>
      <c r="AT43" s="177" t="str">
        <f t="shared" si="108"/>
        <v/>
      </c>
      <c r="AU43" s="177" t="str">
        <f t="shared" si="108"/>
        <v/>
      </c>
      <c r="AV43" s="177" t="str">
        <f t="shared" si="108"/>
        <v/>
      </c>
      <c r="AW43" s="177" t="str">
        <f t="shared" si="108"/>
        <v/>
      </c>
      <c r="AX43" s="177" t="str">
        <f t="shared" si="108"/>
        <v/>
      </c>
      <c r="AY43" s="177" t="str">
        <f t="shared" si="108"/>
        <v/>
      </c>
      <c r="AZ43" s="177" t="str">
        <f t="shared" si="108"/>
        <v/>
      </c>
      <c r="BA43" s="177" t="str">
        <f t="shared" si="102"/>
        <v/>
      </c>
      <c r="BB43" s="177" t="str">
        <f t="shared" si="102"/>
        <v/>
      </c>
      <c r="BC43" s="177" t="str">
        <f t="shared" si="102"/>
        <v/>
      </c>
      <c r="BD43" s="177" t="str">
        <f t="shared" si="102"/>
        <v/>
      </c>
      <c r="BE43" s="177" t="str">
        <f t="shared" si="102"/>
        <v/>
      </c>
      <c r="BF43" s="177" t="str">
        <f t="shared" si="102"/>
        <v/>
      </c>
      <c r="BG43" s="177" t="str">
        <f t="shared" si="102"/>
        <v/>
      </c>
      <c r="BH43" s="177" t="str">
        <f t="shared" si="102"/>
        <v/>
      </c>
      <c r="BI43" s="177" t="str">
        <f t="shared" si="102"/>
        <v/>
      </c>
      <c r="BJ43" s="177" t="str">
        <f t="shared" si="102"/>
        <v/>
      </c>
      <c r="BK43" s="177" t="str">
        <f t="shared" si="102"/>
        <v/>
      </c>
      <c r="BL43" s="177" t="str">
        <f t="shared" si="102"/>
        <v/>
      </c>
      <c r="BM43" s="177" t="str">
        <f t="shared" si="102"/>
        <v/>
      </c>
      <c r="BN43" s="177" t="str">
        <f t="shared" si="102"/>
        <v/>
      </c>
      <c r="BO43" s="177" t="str">
        <f t="shared" si="102"/>
        <v/>
      </c>
      <c r="BP43" s="177" t="str">
        <f t="shared" si="109"/>
        <v/>
      </c>
      <c r="BQ43" s="177" t="str">
        <f t="shared" si="109"/>
        <v/>
      </c>
      <c r="BR43" s="177" t="str">
        <f t="shared" si="109"/>
        <v/>
      </c>
      <c r="BS43" s="177" t="str">
        <f t="shared" si="109"/>
        <v/>
      </c>
      <c r="BT43" s="177" t="str">
        <f t="shared" si="109"/>
        <v/>
      </c>
      <c r="BU43" s="177" t="str">
        <f t="shared" si="109"/>
        <v/>
      </c>
      <c r="BV43" s="177" t="str">
        <f t="shared" si="109"/>
        <v/>
      </c>
      <c r="BW43" s="177" t="str">
        <f t="shared" si="109"/>
        <v/>
      </c>
      <c r="BX43" s="177" t="str">
        <f t="shared" si="109"/>
        <v/>
      </c>
      <c r="BY43" s="177" t="str">
        <f t="shared" si="109"/>
        <v/>
      </c>
      <c r="BZ43" s="177" t="str">
        <f t="shared" si="109"/>
        <v/>
      </c>
      <c r="CA43" s="177" t="str">
        <f t="shared" si="109"/>
        <v/>
      </c>
      <c r="CB43" s="177" t="str">
        <f t="shared" si="109"/>
        <v/>
      </c>
      <c r="CC43" s="177" t="str">
        <f t="shared" si="109"/>
        <v/>
      </c>
      <c r="CD43" s="177" t="str">
        <f t="shared" si="109"/>
        <v/>
      </c>
      <c r="CE43" s="177" t="str">
        <f t="shared" si="109"/>
        <v/>
      </c>
      <c r="CF43" s="177" t="str">
        <f t="shared" si="103"/>
        <v/>
      </c>
      <c r="CG43" s="177" t="str">
        <f t="shared" si="103"/>
        <v/>
      </c>
      <c r="CH43" s="177" t="str">
        <f t="shared" si="103"/>
        <v/>
      </c>
      <c r="CI43" s="177" t="str">
        <f t="shared" si="103"/>
        <v/>
      </c>
      <c r="CJ43" s="177" t="str">
        <f t="shared" si="103"/>
        <v/>
      </c>
      <c r="CK43" s="177" t="str">
        <f t="shared" si="103"/>
        <v/>
      </c>
      <c r="CL43" s="177" t="str">
        <f t="shared" si="103"/>
        <v/>
      </c>
      <c r="CM43" s="177" t="str">
        <f t="shared" si="103"/>
        <v/>
      </c>
      <c r="CN43" s="177" t="str">
        <f t="shared" si="103"/>
        <v/>
      </c>
      <c r="CO43" s="177" t="str">
        <f t="shared" si="103"/>
        <v/>
      </c>
      <c r="CP43" s="177" t="str">
        <f t="shared" si="103"/>
        <v/>
      </c>
      <c r="CQ43" s="177" t="str">
        <f t="shared" si="103"/>
        <v/>
      </c>
      <c r="CR43" s="177" t="str">
        <f t="shared" si="103"/>
        <v/>
      </c>
      <c r="CS43" s="177" t="str">
        <f t="shared" si="103"/>
        <v/>
      </c>
      <c r="CT43" s="177" t="str">
        <f t="shared" si="103"/>
        <v/>
      </c>
      <c r="CU43" s="177" t="str">
        <f t="shared" si="100"/>
        <v/>
      </c>
      <c r="CV43" s="177" t="str">
        <f t="shared" si="100"/>
        <v/>
      </c>
      <c r="CW43" s="177" t="str">
        <f t="shared" si="100"/>
        <v/>
      </c>
      <c r="CX43" s="177" t="str">
        <f t="shared" si="100"/>
        <v/>
      </c>
      <c r="CY43" s="177" t="str">
        <f t="shared" si="100"/>
        <v/>
      </c>
      <c r="CZ43" s="177" t="str">
        <f t="shared" si="100"/>
        <v/>
      </c>
      <c r="DA43" s="177" t="str">
        <f t="shared" si="100"/>
        <v/>
      </c>
      <c r="DB43" s="177" t="str">
        <f t="shared" si="100"/>
        <v/>
      </c>
      <c r="DC43" s="177" t="str">
        <f t="shared" si="100"/>
        <v/>
      </c>
      <c r="DD43" s="177" t="str">
        <f t="shared" si="100"/>
        <v/>
      </c>
      <c r="DE43" s="177" t="str">
        <f t="shared" si="100"/>
        <v/>
      </c>
      <c r="DF43" s="177" t="str">
        <f t="shared" si="100"/>
        <v/>
      </c>
      <c r="DG43" s="177" t="str">
        <f t="shared" si="100"/>
        <v/>
      </c>
      <c r="DH43" s="177" t="str">
        <f t="shared" si="100"/>
        <v/>
      </c>
      <c r="DI43" s="177" t="str">
        <f t="shared" si="100"/>
        <v/>
      </c>
      <c r="DJ43" s="177" t="str">
        <f t="shared" si="100"/>
        <v/>
      </c>
      <c r="DK43" s="177" t="str">
        <f t="shared" si="110"/>
        <v/>
      </c>
      <c r="DL43" s="177" t="str">
        <f t="shared" si="110"/>
        <v/>
      </c>
      <c r="DM43" s="177" t="str">
        <f t="shared" si="110"/>
        <v/>
      </c>
      <c r="DN43" s="177" t="str">
        <f t="shared" si="110"/>
        <v/>
      </c>
      <c r="DO43" s="177" t="str">
        <f t="shared" si="110"/>
        <v/>
      </c>
      <c r="DP43" s="177" t="str">
        <f t="shared" si="110"/>
        <v/>
      </c>
      <c r="DQ43" s="177" t="str">
        <f t="shared" si="110"/>
        <v/>
      </c>
      <c r="DR43" s="177" t="str">
        <f t="shared" si="110"/>
        <v/>
      </c>
      <c r="DS43" s="177" t="str">
        <f t="shared" si="110"/>
        <v/>
      </c>
      <c r="DT43" s="177" t="str">
        <f t="shared" si="110"/>
        <v/>
      </c>
      <c r="DU43" s="177" t="str">
        <f t="shared" si="110"/>
        <v/>
      </c>
      <c r="DV43" s="177" t="str">
        <f t="shared" si="110"/>
        <v/>
      </c>
      <c r="DW43" s="177" t="str">
        <f t="shared" si="110"/>
        <v/>
      </c>
      <c r="DX43" s="177" t="str">
        <f t="shared" si="110"/>
        <v/>
      </c>
      <c r="DY43" s="177" t="str">
        <f t="shared" si="110"/>
        <v/>
      </c>
      <c r="DZ43" s="177" t="str">
        <f t="shared" si="110"/>
        <v/>
      </c>
      <c r="EA43" s="177" t="str">
        <f t="shared" si="104"/>
        <v/>
      </c>
      <c r="EB43" s="177" t="str">
        <f t="shared" si="116"/>
        <v/>
      </c>
      <c r="EC43" s="177" t="str">
        <f t="shared" si="116"/>
        <v/>
      </c>
      <c r="ED43" s="177" t="str">
        <f t="shared" si="116"/>
        <v/>
      </c>
      <c r="EE43" s="177" t="str">
        <f t="shared" si="116"/>
        <v/>
      </c>
      <c r="EF43" s="177" t="str">
        <f t="shared" si="116"/>
        <v/>
      </c>
      <c r="EG43" s="177" t="str">
        <f t="shared" si="116"/>
        <v/>
      </c>
      <c r="EH43" s="177" t="str">
        <f t="shared" si="116"/>
        <v/>
      </c>
      <c r="EI43" s="177" t="str">
        <f t="shared" si="116"/>
        <v/>
      </c>
      <c r="EJ43" s="177" t="str">
        <f t="shared" si="116"/>
        <v/>
      </c>
      <c r="EK43" s="177" t="str">
        <f t="shared" si="116"/>
        <v/>
      </c>
      <c r="EL43" s="177" t="str">
        <f t="shared" si="116"/>
        <v/>
      </c>
      <c r="EM43" s="177" t="str">
        <f t="shared" si="116"/>
        <v/>
      </c>
      <c r="EN43" s="177" t="str">
        <f t="shared" si="116"/>
        <v/>
      </c>
      <c r="EO43" s="177" t="str">
        <f t="shared" si="116"/>
        <v/>
      </c>
      <c r="EP43" s="177" t="str">
        <f t="shared" si="116"/>
        <v/>
      </c>
      <c r="EQ43" s="177" t="str">
        <f t="shared" si="116"/>
        <v/>
      </c>
      <c r="ER43" s="177" t="str">
        <f t="shared" si="111"/>
        <v/>
      </c>
      <c r="ES43" s="177" t="str">
        <f t="shared" si="112"/>
        <v/>
      </c>
      <c r="ET43" s="177" t="str">
        <f t="shared" si="112"/>
        <v/>
      </c>
      <c r="EU43" s="177" t="str">
        <f t="shared" si="112"/>
        <v/>
      </c>
      <c r="EV43" s="177" t="str">
        <f t="shared" si="112"/>
        <v/>
      </c>
      <c r="EW43" s="177" t="str">
        <f t="shared" si="112"/>
        <v/>
      </c>
      <c r="EX43" s="177" t="str">
        <f t="shared" si="112"/>
        <v/>
      </c>
      <c r="EY43" s="177" t="str">
        <f t="shared" si="112"/>
        <v/>
      </c>
      <c r="EZ43" s="177" t="str">
        <f t="shared" si="112"/>
        <v/>
      </c>
      <c r="FA43" s="177" t="str">
        <f t="shared" si="112"/>
        <v/>
      </c>
      <c r="FB43" s="177" t="str">
        <f t="shared" si="112"/>
        <v/>
      </c>
      <c r="FC43" s="177" t="str">
        <f t="shared" si="112"/>
        <v/>
      </c>
      <c r="FD43" s="177" t="str">
        <f t="shared" si="112"/>
        <v/>
      </c>
      <c r="FE43" s="177" t="str">
        <f t="shared" si="112"/>
        <v/>
      </c>
      <c r="FF43" s="177" t="str">
        <f t="shared" si="112"/>
        <v/>
      </c>
      <c r="FG43" s="177" t="str">
        <f t="shared" si="112"/>
        <v/>
      </c>
      <c r="FH43" s="177" t="str">
        <f t="shared" si="112"/>
        <v/>
      </c>
      <c r="FI43" s="177" t="str">
        <f t="shared" si="105"/>
        <v/>
      </c>
      <c r="FJ43" s="177" t="str">
        <f t="shared" si="105"/>
        <v/>
      </c>
      <c r="FK43" s="177" t="str">
        <f t="shared" si="105"/>
        <v/>
      </c>
      <c r="FL43" s="177" t="str">
        <f t="shared" si="105"/>
        <v/>
      </c>
      <c r="FM43" s="177" t="str">
        <f t="shared" si="105"/>
        <v/>
      </c>
      <c r="FN43" s="177" t="str">
        <f t="shared" si="105"/>
        <v/>
      </c>
      <c r="FO43" s="177" t="str">
        <f t="shared" si="105"/>
        <v/>
      </c>
      <c r="FP43" s="177" t="str">
        <f t="shared" si="105"/>
        <v/>
      </c>
      <c r="FQ43" s="177" t="str">
        <f t="shared" si="105"/>
        <v/>
      </c>
      <c r="FR43" s="177" t="str">
        <f t="shared" si="105"/>
        <v/>
      </c>
      <c r="FS43" s="177" t="str">
        <f t="shared" si="105"/>
        <v/>
      </c>
      <c r="FT43" s="177" t="str">
        <f t="shared" si="105"/>
        <v/>
      </c>
      <c r="FU43" s="177" t="str">
        <f t="shared" si="105"/>
        <v/>
      </c>
      <c r="FV43" s="177" t="str">
        <f t="shared" si="105"/>
        <v/>
      </c>
      <c r="FW43" s="177" t="str">
        <f t="shared" si="113"/>
        <v/>
      </c>
      <c r="FX43" s="177" t="str">
        <f t="shared" si="113"/>
        <v/>
      </c>
      <c r="FY43" s="177" t="str">
        <f t="shared" si="113"/>
        <v/>
      </c>
      <c r="FZ43" s="177" t="str">
        <f t="shared" si="113"/>
        <v/>
      </c>
      <c r="GA43" s="177" t="str">
        <f t="shared" si="113"/>
        <v/>
      </c>
      <c r="GB43" s="177" t="str">
        <f t="shared" si="113"/>
        <v/>
      </c>
      <c r="GC43" s="177" t="str">
        <f t="shared" si="113"/>
        <v/>
      </c>
      <c r="GD43" s="177" t="str">
        <f t="shared" si="113"/>
        <v/>
      </c>
      <c r="GE43" s="177" t="str">
        <f t="shared" si="113"/>
        <v/>
      </c>
      <c r="GF43" s="177" t="str">
        <f t="shared" si="113"/>
        <v/>
      </c>
      <c r="GG43" s="177" t="str">
        <f t="shared" si="113"/>
        <v/>
      </c>
      <c r="GH43" s="177" t="str">
        <f t="shared" si="113"/>
        <v/>
      </c>
      <c r="GI43" s="177" t="str">
        <f t="shared" si="113"/>
        <v/>
      </c>
      <c r="GJ43" s="177" t="str">
        <f t="shared" si="113"/>
        <v/>
      </c>
      <c r="GK43" s="177" t="str">
        <f t="shared" si="113"/>
        <v/>
      </c>
      <c r="GL43" s="177" t="str">
        <f t="shared" si="113"/>
        <v/>
      </c>
      <c r="GM43" s="177" t="str">
        <f t="shared" si="106"/>
        <v/>
      </c>
      <c r="GN43" s="177" t="str">
        <f t="shared" si="106"/>
        <v/>
      </c>
      <c r="GO43" s="177" t="str">
        <f t="shared" si="106"/>
        <v/>
      </c>
      <c r="GP43" s="177" t="str">
        <f t="shared" si="106"/>
        <v/>
      </c>
      <c r="GQ43" s="177" t="str">
        <f t="shared" si="106"/>
        <v/>
      </c>
      <c r="GR43" s="177" t="str">
        <f t="shared" si="106"/>
        <v/>
      </c>
      <c r="GS43" s="177" t="str">
        <f t="shared" si="106"/>
        <v/>
      </c>
      <c r="GT43" s="177" t="str">
        <f t="shared" si="106"/>
        <v/>
      </c>
      <c r="GU43" s="177" t="str">
        <f t="shared" si="106"/>
        <v/>
      </c>
      <c r="GV43" s="177" t="str">
        <f t="shared" si="106"/>
        <v/>
      </c>
      <c r="GW43" s="177" t="str">
        <f t="shared" si="106"/>
        <v/>
      </c>
      <c r="GX43" s="177" t="str">
        <f t="shared" si="106"/>
        <v/>
      </c>
      <c r="GY43" s="177" t="str">
        <f t="shared" si="106"/>
        <v/>
      </c>
      <c r="GZ43" s="177" t="str">
        <f t="shared" si="106"/>
        <v/>
      </c>
      <c r="HA43" s="177" t="str">
        <f t="shared" si="101"/>
        <v/>
      </c>
      <c r="HB43" s="177" t="str">
        <f t="shared" si="101"/>
        <v/>
      </c>
      <c r="HC43" s="177" t="str">
        <f t="shared" si="101"/>
        <v/>
      </c>
      <c r="HD43" s="177" t="str">
        <f t="shared" si="101"/>
        <v/>
      </c>
      <c r="HE43" s="177" t="str">
        <f t="shared" si="101"/>
        <v/>
      </c>
      <c r="HF43" s="177" t="str">
        <f t="shared" si="101"/>
        <v/>
      </c>
      <c r="HG43" s="177" t="str">
        <f t="shared" si="101"/>
        <v/>
      </c>
      <c r="HH43" s="177" t="str">
        <f t="shared" si="101"/>
        <v/>
      </c>
      <c r="HI43" s="177" t="str">
        <f t="shared" si="101"/>
        <v/>
      </c>
      <c r="HJ43" s="177" t="str">
        <f t="shared" si="101"/>
        <v/>
      </c>
      <c r="HK43" s="177" t="str">
        <f t="shared" si="101"/>
        <v/>
      </c>
      <c r="HL43" s="177" t="str">
        <f t="shared" si="101"/>
        <v/>
      </c>
      <c r="HM43" s="177" t="str">
        <f t="shared" si="101"/>
        <v/>
      </c>
      <c r="HN43" s="177" t="str">
        <f t="shared" si="101"/>
        <v/>
      </c>
      <c r="HO43" s="177" t="str">
        <f t="shared" si="101"/>
        <v/>
      </c>
      <c r="HP43" s="177" t="str">
        <f t="shared" si="114"/>
        <v/>
      </c>
      <c r="HQ43" s="177" t="str">
        <f t="shared" si="114"/>
        <v/>
      </c>
      <c r="HR43" s="177" t="str">
        <f t="shared" si="114"/>
        <v/>
      </c>
      <c r="HS43" s="177" t="str">
        <f t="shared" si="114"/>
        <v/>
      </c>
      <c r="HT43" s="177" t="str">
        <f t="shared" si="114"/>
        <v/>
      </c>
      <c r="HU43" s="177" t="str">
        <f t="shared" si="114"/>
        <v/>
      </c>
      <c r="HV43" s="177" t="str">
        <f t="shared" si="114"/>
        <v/>
      </c>
      <c r="HW43" s="177" t="str">
        <f t="shared" si="114"/>
        <v/>
      </c>
      <c r="HX43" s="177" t="str">
        <f t="shared" si="114"/>
        <v/>
      </c>
      <c r="HY43" s="177" t="str">
        <f t="shared" si="114"/>
        <v/>
      </c>
      <c r="HZ43" s="177" t="str">
        <f t="shared" si="114"/>
        <v/>
      </c>
      <c r="IA43" s="192" t="str">
        <f t="shared" si="21"/>
        <v/>
      </c>
      <c r="IB43" s="193" t="e">
        <f t="shared" si="94"/>
        <v>#N/A</v>
      </c>
      <c r="IC43" s="193" t="e">
        <f t="shared" si="81"/>
        <v>#N/A</v>
      </c>
      <c r="ID43" s="193" t="e">
        <f t="shared" si="81"/>
        <v>#N/A</v>
      </c>
      <c r="IE43" s="193" t="e">
        <f t="shared" si="81"/>
        <v>#N/A</v>
      </c>
      <c r="IF43" s="193" t="e">
        <f t="shared" si="91"/>
        <v>#N/A</v>
      </c>
      <c r="IG43" s="193" t="e">
        <f t="shared" si="91"/>
        <v>#N/A</v>
      </c>
      <c r="IH43" s="193" t="e">
        <f t="shared" si="91"/>
        <v>#N/A</v>
      </c>
      <c r="II43" s="193" t="e">
        <f t="shared" si="91"/>
        <v>#N/A</v>
      </c>
      <c r="IJ43" s="193" t="e">
        <f t="shared" si="91"/>
        <v>#N/A</v>
      </c>
      <c r="IK43" s="193" t="e">
        <f t="shared" si="91"/>
        <v>#N/A</v>
      </c>
      <c r="IL43" s="193" t="e">
        <f t="shared" si="91"/>
        <v>#N/A</v>
      </c>
      <c r="IM43" s="193" t="e">
        <f t="shared" si="91"/>
        <v>#N/A</v>
      </c>
      <c r="IN43" s="193" t="e">
        <f t="shared" si="91"/>
        <v>#N/A</v>
      </c>
      <c r="IO43" s="193" t="e">
        <f t="shared" si="91"/>
        <v>#N/A</v>
      </c>
      <c r="IP43" s="193" t="e">
        <f t="shared" si="91"/>
        <v>#N/A</v>
      </c>
      <c r="IQ43" s="193" t="e">
        <f t="shared" si="91"/>
        <v>#N/A</v>
      </c>
      <c r="IR43" s="193" t="e">
        <f t="shared" si="91"/>
        <v>#N/A</v>
      </c>
      <c r="IS43" s="193" t="e">
        <f t="shared" si="91"/>
        <v>#N/A</v>
      </c>
      <c r="IT43" s="193" t="e">
        <f t="shared" si="91"/>
        <v>#N/A</v>
      </c>
      <c r="IU43" s="193" t="e">
        <f t="shared" si="87"/>
        <v>#N/A</v>
      </c>
      <c r="IV43" s="193" t="e">
        <f t="shared" si="87"/>
        <v>#N/A</v>
      </c>
      <c r="IW43" s="193" t="e">
        <f t="shared" si="87"/>
        <v>#N/A</v>
      </c>
      <c r="IX43" s="193" t="e">
        <f t="shared" si="87"/>
        <v>#N/A</v>
      </c>
      <c r="IY43" s="193" t="e">
        <f t="shared" si="87"/>
        <v>#N/A</v>
      </c>
      <c r="IZ43" s="193" t="e">
        <f t="shared" si="87"/>
        <v>#N/A</v>
      </c>
      <c r="JA43" s="193" t="e">
        <f t="shared" si="87"/>
        <v>#N/A</v>
      </c>
      <c r="JB43" s="193" t="e">
        <f t="shared" si="87"/>
        <v>#N/A</v>
      </c>
      <c r="JC43" s="193" t="e">
        <f t="shared" si="87"/>
        <v>#N/A</v>
      </c>
      <c r="JD43" s="193" t="e">
        <f t="shared" si="87"/>
        <v>#N/A</v>
      </c>
      <c r="JE43" s="193" t="e">
        <f t="shared" si="87"/>
        <v>#N/A</v>
      </c>
      <c r="JF43" s="193" t="e">
        <f t="shared" si="87"/>
        <v>#N/A</v>
      </c>
      <c r="JG43" s="193" t="e">
        <f t="shared" si="87"/>
        <v>#N/A</v>
      </c>
      <c r="JH43" s="193" t="e">
        <f t="shared" si="87"/>
        <v>#N/A</v>
      </c>
      <c r="JI43" s="193" t="e">
        <f t="shared" si="87"/>
        <v>#N/A</v>
      </c>
      <c r="JJ43" s="193" t="e">
        <f t="shared" si="84"/>
        <v>#N/A</v>
      </c>
      <c r="JK43" s="193" t="e">
        <f t="shared" si="84"/>
        <v>#N/A</v>
      </c>
      <c r="JL43" s="193" t="e">
        <f t="shared" si="84"/>
        <v>#N/A</v>
      </c>
      <c r="JM43" s="193" t="e">
        <f t="shared" si="84"/>
        <v>#N/A</v>
      </c>
      <c r="JN43" s="193" t="e">
        <f t="shared" si="84"/>
        <v>#N/A</v>
      </c>
      <c r="JO43" s="193" t="e">
        <f t="shared" si="84"/>
        <v>#N/A</v>
      </c>
      <c r="JP43" s="193" t="e">
        <f t="shared" si="84"/>
        <v>#N/A</v>
      </c>
      <c r="JQ43" s="193" t="e">
        <f t="shared" si="84"/>
        <v>#N/A</v>
      </c>
      <c r="JR43" s="193" t="e">
        <f t="shared" si="84"/>
        <v>#N/A</v>
      </c>
      <c r="JS43" s="193" t="e">
        <f t="shared" si="84"/>
        <v>#N/A</v>
      </c>
      <c r="JT43" s="193" t="e">
        <f t="shared" si="84"/>
        <v>#N/A</v>
      </c>
      <c r="JU43" s="193" t="e">
        <f t="shared" si="84"/>
        <v>#N/A</v>
      </c>
      <c r="JV43" s="193" t="e">
        <f t="shared" si="84"/>
        <v>#N/A</v>
      </c>
      <c r="JW43" s="193" t="e">
        <f t="shared" si="84"/>
        <v>#N/A</v>
      </c>
      <c r="JX43" s="193" t="e">
        <f t="shared" si="84"/>
        <v>#N/A</v>
      </c>
      <c r="JY43" s="193" t="e">
        <f t="shared" si="97"/>
        <v>#N/A</v>
      </c>
      <c r="JZ43" s="193" t="e">
        <f t="shared" si="97"/>
        <v>#N/A</v>
      </c>
      <c r="KA43" s="193" t="e">
        <f t="shared" si="97"/>
        <v>#N/A</v>
      </c>
      <c r="KB43" s="193" t="e">
        <f t="shared" si="97"/>
        <v>#N/A</v>
      </c>
      <c r="KC43" s="193" t="e">
        <f t="shared" si="97"/>
        <v>#N/A</v>
      </c>
      <c r="KD43" s="193" t="e">
        <f t="shared" si="97"/>
        <v>#N/A</v>
      </c>
      <c r="KE43" s="193" t="e">
        <f t="shared" si="97"/>
        <v>#N/A</v>
      </c>
      <c r="KF43" s="193" t="e">
        <f t="shared" si="97"/>
        <v>#N/A</v>
      </c>
      <c r="KG43" s="193" t="e">
        <f t="shared" si="97"/>
        <v>#N/A</v>
      </c>
      <c r="KH43" s="193" t="e">
        <f t="shared" si="97"/>
        <v>#N/A</v>
      </c>
      <c r="KI43" s="193" t="e">
        <f t="shared" si="97"/>
        <v>#N/A</v>
      </c>
      <c r="KJ43" s="193" t="e">
        <f t="shared" si="97"/>
        <v>#N/A</v>
      </c>
      <c r="KK43" s="193" t="e">
        <f t="shared" si="97"/>
        <v>#N/A</v>
      </c>
      <c r="KL43" s="193" t="e">
        <f t="shared" si="97"/>
        <v>#N/A</v>
      </c>
      <c r="KM43" s="193" t="e">
        <f t="shared" si="97"/>
        <v>#N/A</v>
      </c>
      <c r="KN43" s="193" t="e">
        <f t="shared" si="24"/>
        <v>#N/A</v>
      </c>
      <c r="KO43" s="193" t="e">
        <f t="shared" si="82"/>
        <v>#N/A</v>
      </c>
      <c r="KP43" s="193" t="e">
        <f t="shared" si="82"/>
        <v>#N/A</v>
      </c>
      <c r="KQ43" s="193" t="e">
        <f t="shared" si="82"/>
        <v>#N/A</v>
      </c>
      <c r="KR43" s="193" t="e">
        <f t="shared" si="92"/>
        <v>#N/A</v>
      </c>
      <c r="KS43" s="193" t="e">
        <f t="shared" si="92"/>
        <v>#N/A</v>
      </c>
      <c r="KT43" s="193" t="e">
        <f t="shared" si="92"/>
        <v>#N/A</v>
      </c>
      <c r="KU43" s="193" t="e">
        <f t="shared" si="92"/>
        <v>#N/A</v>
      </c>
      <c r="KV43" s="193" t="e">
        <f t="shared" si="92"/>
        <v>#N/A</v>
      </c>
      <c r="KW43" s="193" t="e">
        <f t="shared" si="92"/>
        <v>#N/A</v>
      </c>
      <c r="KX43" s="193" t="e">
        <f t="shared" si="92"/>
        <v>#N/A</v>
      </c>
      <c r="KY43" s="193" t="e">
        <f t="shared" si="92"/>
        <v>#N/A</v>
      </c>
      <c r="KZ43" s="193" t="e">
        <f t="shared" si="92"/>
        <v>#N/A</v>
      </c>
      <c r="LA43" s="193" t="e">
        <f t="shared" si="92"/>
        <v>#N/A</v>
      </c>
      <c r="LB43" s="193" t="e">
        <f t="shared" si="92"/>
        <v>#N/A</v>
      </c>
      <c r="LC43" s="193" t="e">
        <f t="shared" si="92"/>
        <v>#N/A</v>
      </c>
      <c r="LD43" s="193" t="e">
        <f t="shared" si="92"/>
        <v>#N/A</v>
      </c>
      <c r="LE43" s="193" t="e">
        <f t="shared" si="92"/>
        <v>#N/A</v>
      </c>
      <c r="LF43" s="193" t="e">
        <f t="shared" si="92"/>
        <v>#N/A</v>
      </c>
      <c r="LG43" s="193" t="e">
        <f t="shared" si="88"/>
        <v>#N/A</v>
      </c>
      <c r="LH43" s="193" t="e">
        <f t="shared" si="88"/>
        <v>#N/A</v>
      </c>
      <c r="LI43" s="193" t="e">
        <f t="shared" si="88"/>
        <v>#N/A</v>
      </c>
      <c r="LJ43" s="193" t="e">
        <f t="shared" si="88"/>
        <v>#N/A</v>
      </c>
      <c r="LK43" s="193" t="e">
        <f t="shared" si="88"/>
        <v>#N/A</v>
      </c>
      <c r="LL43" s="193" t="e">
        <f t="shared" si="88"/>
        <v>#N/A</v>
      </c>
      <c r="LM43" s="193" t="e">
        <f t="shared" si="88"/>
        <v>#N/A</v>
      </c>
      <c r="LN43" s="193" t="e">
        <f t="shared" si="88"/>
        <v>#N/A</v>
      </c>
      <c r="LO43" s="193" t="e">
        <f t="shared" si="88"/>
        <v>#N/A</v>
      </c>
      <c r="LP43" s="193" t="e">
        <f t="shared" si="88"/>
        <v>#N/A</v>
      </c>
      <c r="LQ43" s="193" t="e">
        <f t="shared" si="88"/>
        <v>#N/A</v>
      </c>
      <c r="LR43" s="193" t="e">
        <f t="shared" si="88"/>
        <v>#N/A</v>
      </c>
      <c r="LS43" s="193" t="e">
        <f t="shared" si="88"/>
        <v>#N/A</v>
      </c>
      <c r="LT43" s="193" t="e">
        <f t="shared" si="88"/>
        <v>#N/A</v>
      </c>
      <c r="LU43" s="193" t="e">
        <f t="shared" si="88"/>
        <v>#N/A</v>
      </c>
      <c r="LV43" s="193" t="e">
        <f t="shared" si="85"/>
        <v>#N/A</v>
      </c>
      <c r="LW43" s="193" t="e">
        <f t="shared" si="85"/>
        <v>#N/A</v>
      </c>
      <c r="LX43" s="193" t="e">
        <f t="shared" si="85"/>
        <v>#N/A</v>
      </c>
      <c r="LY43" s="193" t="e">
        <f t="shared" si="85"/>
        <v>#N/A</v>
      </c>
      <c r="LZ43" s="193" t="e">
        <f t="shared" si="85"/>
        <v>#N/A</v>
      </c>
      <c r="MA43" s="193" t="e">
        <f t="shared" si="85"/>
        <v>#N/A</v>
      </c>
      <c r="MB43" s="193" t="e">
        <f t="shared" si="85"/>
        <v>#N/A</v>
      </c>
      <c r="MC43" s="193" t="e">
        <f t="shared" si="85"/>
        <v>#N/A</v>
      </c>
      <c r="MD43" s="193" t="e">
        <f t="shared" si="85"/>
        <v>#N/A</v>
      </c>
      <c r="ME43" s="193" t="e">
        <f t="shared" si="85"/>
        <v>#N/A</v>
      </c>
      <c r="MF43" s="193" t="e">
        <f t="shared" si="85"/>
        <v>#N/A</v>
      </c>
      <c r="MG43" s="193" t="e">
        <f t="shared" si="85"/>
        <v>#N/A</v>
      </c>
      <c r="MH43" s="193" t="e">
        <f t="shared" si="85"/>
        <v>#N/A</v>
      </c>
      <c r="MI43" s="193" t="e">
        <f t="shared" si="85"/>
        <v>#N/A</v>
      </c>
      <c r="MJ43" s="193" t="e">
        <f t="shared" si="85"/>
        <v>#N/A</v>
      </c>
      <c r="MK43" s="193" t="e">
        <f t="shared" si="98"/>
        <v>#N/A</v>
      </c>
      <c r="ML43" s="193" t="e">
        <f t="shared" si="98"/>
        <v>#N/A</v>
      </c>
      <c r="MM43" s="193" t="e">
        <f t="shared" si="98"/>
        <v>#N/A</v>
      </c>
      <c r="MN43" s="193" t="e">
        <f t="shared" si="98"/>
        <v>#N/A</v>
      </c>
      <c r="MO43" s="193" t="e">
        <f t="shared" si="98"/>
        <v>#N/A</v>
      </c>
      <c r="MP43" s="193" t="e">
        <f t="shared" si="98"/>
        <v>#N/A</v>
      </c>
      <c r="MQ43" s="193" t="e">
        <f t="shared" si="98"/>
        <v>#N/A</v>
      </c>
      <c r="MR43" s="193" t="e">
        <f t="shared" si="98"/>
        <v>#N/A</v>
      </c>
      <c r="MS43" s="193" t="e">
        <f t="shared" si="98"/>
        <v>#N/A</v>
      </c>
      <c r="MT43" s="193" t="e">
        <f t="shared" si="98"/>
        <v>#N/A</v>
      </c>
      <c r="MU43" s="193" t="e">
        <f t="shared" si="98"/>
        <v>#N/A</v>
      </c>
      <c r="MV43" s="193" t="e">
        <f t="shared" si="98"/>
        <v>#N/A</v>
      </c>
      <c r="MW43" s="193" t="e">
        <f t="shared" si="98"/>
        <v>#N/A</v>
      </c>
      <c r="MX43" s="193" t="e">
        <f t="shared" si="98"/>
        <v>#N/A</v>
      </c>
      <c r="MY43" s="193" t="e">
        <f t="shared" si="98"/>
        <v>#N/A</v>
      </c>
      <c r="MZ43" s="193" t="e">
        <f t="shared" si="25"/>
        <v>#N/A</v>
      </c>
      <c r="NA43" s="193" t="e">
        <f t="shared" si="83"/>
        <v>#N/A</v>
      </c>
      <c r="NB43" s="193" t="e">
        <f t="shared" si="83"/>
        <v>#N/A</v>
      </c>
      <c r="NC43" s="193" t="e">
        <f t="shared" si="83"/>
        <v>#N/A</v>
      </c>
      <c r="ND43" s="193" t="e">
        <f t="shared" si="93"/>
        <v>#N/A</v>
      </c>
      <c r="NE43" s="193" t="e">
        <f t="shared" si="93"/>
        <v>#N/A</v>
      </c>
      <c r="NF43" s="193" t="e">
        <f t="shared" si="93"/>
        <v>#N/A</v>
      </c>
      <c r="NG43" s="193" t="e">
        <f t="shared" si="93"/>
        <v>#N/A</v>
      </c>
      <c r="NH43" s="193" t="e">
        <f t="shared" si="93"/>
        <v>#N/A</v>
      </c>
      <c r="NI43" s="193" t="e">
        <f t="shared" si="93"/>
        <v>#N/A</v>
      </c>
      <c r="NJ43" s="193" t="e">
        <f t="shared" si="93"/>
        <v>#N/A</v>
      </c>
      <c r="NK43" s="193" t="e">
        <f t="shared" si="93"/>
        <v>#N/A</v>
      </c>
      <c r="NL43" s="193" t="e">
        <f t="shared" si="93"/>
        <v>#N/A</v>
      </c>
      <c r="NM43" s="193" t="e">
        <f t="shared" si="93"/>
        <v>#N/A</v>
      </c>
      <c r="NN43" s="193" t="e">
        <f t="shared" si="93"/>
        <v>#N/A</v>
      </c>
      <c r="NO43" s="193" t="e">
        <f t="shared" si="93"/>
        <v>#N/A</v>
      </c>
      <c r="NP43" s="193" t="e">
        <f t="shared" si="93"/>
        <v>#N/A</v>
      </c>
      <c r="NQ43" s="193" t="e">
        <f t="shared" si="93"/>
        <v>#N/A</v>
      </c>
      <c r="NR43" s="193" t="e">
        <f t="shared" si="93"/>
        <v>#N/A</v>
      </c>
      <c r="NS43" s="193" t="e">
        <f t="shared" si="89"/>
        <v>#N/A</v>
      </c>
      <c r="NT43" s="193" t="e">
        <f t="shared" si="89"/>
        <v>#N/A</v>
      </c>
      <c r="NU43" s="193" t="e">
        <f t="shared" si="89"/>
        <v>#N/A</v>
      </c>
      <c r="NV43" s="193" t="e">
        <f t="shared" si="89"/>
        <v>#N/A</v>
      </c>
      <c r="NW43" s="193" t="e">
        <f t="shared" si="89"/>
        <v>#N/A</v>
      </c>
      <c r="NX43" s="193" t="e">
        <f t="shared" si="89"/>
        <v>#N/A</v>
      </c>
      <c r="NY43" s="193" t="e">
        <f t="shared" si="89"/>
        <v>#N/A</v>
      </c>
      <c r="NZ43" s="193" t="e">
        <f t="shared" si="89"/>
        <v>#N/A</v>
      </c>
      <c r="OA43" s="193" t="e">
        <f t="shared" si="89"/>
        <v>#N/A</v>
      </c>
      <c r="OB43" s="193" t="e">
        <f t="shared" si="89"/>
        <v>#N/A</v>
      </c>
      <c r="OC43" s="193" t="e">
        <f t="shared" si="89"/>
        <v>#N/A</v>
      </c>
      <c r="OD43" s="193" t="e">
        <f t="shared" si="89"/>
        <v>#N/A</v>
      </c>
      <c r="OE43" s="193" t="e">
        <f t="shared" si="89"/>
        <v>#N/A</v>
      </c>
      <c r="OF43" s="193" t="e">
        <f t="shared" si="89"/>
        <v>#N/A</v>
      </c>
      <c r="OG43" s="193" t="e">
        <f t="shared" si="89"/>
        <v>#N/A</v>
      </c>
      <c r="OH43" s="193" t="e">
        <f t="shared" si="86"/>
        <v>#N/A</v>
      </c>
      <c r="OI43" s="193" t="e">
        <f t="shared" si="86"/>
        <v>#N/A</v>
      </c>
      <c r="OJ43" s="193" t="e">
        <f t="shared" si="86"/>
        <v>#N/A</v>
      </c>
      <c r="OK43" s="193" t="e">
        <f t="shared" si="86"/>
        <v>#N/A</v>
      </c>
      <c r="OL43" s="193" t="e">
        <f t="shared" si="86"/>
        <v>#N/A</v>
      </c>
      <c r="OM43" s="193" t="e">
        <f t="shared" si="86"/>
        <v>#N/A</v>
      </c>
      <c r="ON43" s="193" t="e">
        <f t="shared" si="86"/>
        <v>#N/A</v>
      </c>
      <c r="OO43" s="193" t="e">
        <f t="shared" si="86"/>
        <v>#N/A</v>
      </c>
      <c r="OP43" s="193" t="e">
        <f t="shared" si="86"/>
        <v>#N/A</v>
      </c>
      <c r="OQ43" s="193" t="e">
        <f t="shared" si="86"/>
        <v>#N/A</v>
      </c>
      <c r="OR43" s="193" t="e">
        <f t="shared" si="86"/>
        <v>#N/A</v>
      </c>
      <c r="OS43" s="193" t="e">
        <f t="shared" si="86"/>
        <v>#N/A</v>
      </c>
      <c r="OT43" s="193" t="e">
        <f t="shared" si="86"/>
        <v>#N/A</v>
      </c>
      <c r="OU43" s="193" t="e">
        <f t="shared" si="86"/>
        <v>#N/A</v>
      </c>
      <c r="OV43" s="193" t="e">
        <f t="shared" si="86"/>
        <v>#N/A</v>
      </c>
      <c r="OW43" s="193" t="e">
        <f t="shared" si="99"/>
        <v>#N/A</v>
      </c>
      <c r="OX43" s="193" t="e">
        <f t="shared" si="99"/>
        <v>#N/A</v>
      </c>
      <c r="OY43" s="193" t="e">
        <f t="shared" si="99"/>
        <v>#N/A</v>
      </c>
      <c r="OZ43" s="193" t="e">
        <f t="shared" si="99"/>
        <v>#N/A</v>
      </c>
      <c r="PA43" s="193" t="e">
        <f t="shared" si="99"/>
        <v>#N/A</v>
      </c>
      <c r="PB43" s="193" t="e">
        <f t="shared" si="99"/>
        <v>#N/A</v>
      </c>
      <c r="PC43" s="193" t="e">
        <f t="shared" si="99"/>
        <v>#N/A</v>
      </c>
      <c r="PD43" s="193" t="e">
        <f t="shared" si="99"/>
        <v>#N/A</v>
      </c>
      <c r="PE43" s="193" t="e">
        <f t="shared" si="99"/>
        <v>#N/A</v>
      </c>
      <c r="PF43" s="193" t="e">
        <f t="shared" si="99"/>
        <v>#N/A</v>
      </c>
      <c r="PG43" s="193" t="e">
        <f t="shared" si="99"/>
        <v>#N/A</v>
      </c>
      <c r="PH43" s="193" t="e">
        <f t="shared" si="99"/>
        <v>#N/A</v>
      </c>
      <c r="PI43" s="193" t="e">
        <f t="shared" si="99"/>
        <v>#N/A</v>
      </c>
      <c r="PJ43" s="193" t="e">
        <f t="shared" si="99"/>
        <v>#N/A</v>
      </c>
      <c r="PK43" s="193" t="e">
        <f t="shared" si="99"/>
        <v>#N/A</v>
      </c>
      <c r="PL43" s="193" t="e">
        <f t="shared" si="26"/>
        <v>#N/A</v>
      </c>
      <c r="PM43" s="193" t="e">
        <f t="shared" si="95"/>
        <v>#N/A</v>
      </c>
      <c r="PN43" s="193" t="e">
        <f t="shared" si="95"/>
        <v>#N/A</v>
      </c>
      <c r="PO43" s="193" t="e">
        <f t="shared" si="95"/>
        <v>#N/A</v>
      </c>
      <c r="PP43" s="193" t="e">
        <f t="shared" si="95"/>
        <v>#N/A</v>
      </c>
      <c r="PQ43" s="193" t="e">
        <f t="shared" si="95"/>
        <v>#N/A</v>
      </c>
      <c r="PR43" s="193" t="e">
        <f t="shared" si="95"/>
        <v>#N/A</v>
      </c>
      <c r="PS43" s="193" t="e">
        <f t="shared" si="95"/>
        <v>#N/A</v>
      </c>
      <c r="PT43" s="193" t="e">
        <f t="shared" si="95"/>
        <v>#N/A</v>
      </c>
    </row>
    <row r="44" spans="1:436" hidden="1" x14ac:dyDescent="0.45">
      <c r="A44" s="20">
        <v>41</v>
      </c>
      <c r="B44" s="115"/>
      <c r="C44" s="115"/>
      <c r="D44" s="115"/>
      <c r="E44" s="110" t="str">
        <f t="shared" si="15"/>
        <v/>
      </c>
      <c r="F44" s="21" t="str">
        <f t="shared" si="16"/>
        <v/>
      </c>
      <c r="G44" s="22" t="str">
        <f t="shared" si="17"/>
        <v/>
      </c>
      <c r="H44" s="23" t="str">
        <f>IF(F44="","",IF(OR($F44&lt;Skew!$B$3,$F44=Skew!$B$3),IF($F44&gt;Skew!$C$3,Skew!$A$3,IF($F44&gt;Skew!$C$4,Skew!$A$4,IF($F44&gt;Skew!$C$5,Skew!$A$5,IF($F44&gt;Skew!$C$6,Skew!$A$6,IF($F44&gt;Skew!$C$7,Skew!$A$7,IF($F44&gt;Skew!$C$8,Skew!$A$8,IF($F44&gt;Skew!$C$9,Skew!$A$9,IF($F44&gt;Skew!$C$10,Skew!$A$10,IF($F44&gt;Skew!$C$11,Skew!$A$11,IF($F44&gt;Skew!$C$12,Skew!$A$12,IF($F44&gt;Skew!$C$13,Skew!$A$13,IF($F44&gt;Skew!$C$14,Skew!$A$14,IF($F44&gt;Skew!$C$15,Skew!$A$15,IF($F44&gt;Skew!$C$16,Skew!$A$16,Skew!$A$17)
)))))))))))))))</f>
        <v/>
      </c>
      <c r="I44" s="22" t="str">
        <f>IF(F44="","",MATCH(H44,Skew!$A$3:$A$17,0))</f>
        <v/>
      </c>
      <c r="J44" s="22" t="str">
        <f t="shared" si="0"/>
        <v/>
      </c>
      <c r="K44" s="24"/>
      <c r="L44" s="22" t="str">
        <f>IF(OR(F44="",K44=""),"",MATCH(K44,Confidence!$A$3:$A$12,0))</f>
        <v/>
      </c>
      <c r="M44" s="25" t="str">
        <f t="shared" si="1"/>
        <v/>
      </c>
      <c r="N44" s="25" t="str">
        <f t="shared" si="2"/>
        <v/>
      </c>
      <c r="O44" s="22"/>
      <c r="P44" s="102" t="str">
        <f t="shared" si="3"/>
        <v/>
      </c>
      <c r="Q44" s="102" t="str">
        <f t="shared" si="4"/>
        <v/>
      </c>
      <c r="R44" s="37" t="str">
        <f t="shared" si="5"/>
        <v/>
      </c>
      <c r="S44" s="115"/>
      <c r="T44" s="204" t="str">
        <f>IF(AND(B44&gt;0,C44&gt;0,D44&gt;0,M44&gt;0,N44&gt;0,S44&gt;0,NOT(K44="")),ABS(VLOOKUP($S$1,VLookups!$A$30:$B$31,2,FALSE)-_xlfn.BETA.DIST(S44,IF(G44="L",N44,M44),IF(G44="L",M44,N44),TRUE,B44,D44)),"")</f>
        <v/>
      </c>
      <c r="U44" s="112" t="str">
        <f>IF(OR($M44="",$N44=""),"",_xlfn.BETA.INV(ABS(VLOOKUP($S$1,VLookups!$A$30:$B$31,2,FALSE)-U$3),IF($G44="L",$N44,$M44),IF($G44="L",$M44,$N44),$B44,$D44))</f>
        <v/>
      </c>
      <c r="V44" s="113" t="str">
        <f>IF(OR($M44="",$N44=""),"",_xlfn.BETA.INV(ABS(VLOOKUP($S$1,VLookups!$A$30:$B$31,2,FALSE)-V$3),IF($G44="L",$N44,$M44),IF($G44="L",$M44,$N44),$B44,$D44))</f>
        <v/>
      </c>
      <c r="W44" s="112" t="str">
        <f>IF(OR($M44="",$N44=""),"",_xlfn.BETA.INV(ABS(VLOOKUP($S$1,VLookups!$A$30:$B$31,2,FALSE)-W$3),IF($G44="L",$N44,$M44),IF($G44="L",$M44,$N44),$B44,$D44))</f>
        <v/>
      </c>
      <c r="X44" s="113" t="str">
        <f>IF(OR($M44="",$N44=""),"",_xlfn.BETA.INV(ABS(VLOOKUP($S$1,VLookups!$A$30:$B$31,2,FALSE)-X$3),IF($G44="L",$N44,$M44),IF($G44="L",$M44,$N44),$B44,$D44))</f>
        <v/>
      </c>
      <c r="Y44" s="112" t="str">
        <f>IF(OR($M44="",$N44=""),"",_xlfn.BETA.INV(ABS(VLOOKUP($S$1,VLookups!$A$30:$B$31,2,FALSE)-Y$3),IF($G44="L",$N44,$M44),IF($G44="L",$M44,$N44),$B44,$D44))</f>
        <v/>
      </c>
      <c r="Z44" s="113" t="str">
        <f>IF(OR($M44="",$N44=""),"",_xlfn.BETA.INV(ABS(VLOOKUP($S$1,VLookups!$A$30:$B$31,2,FALSE)-Z$3),IF($G44="L",$N44,$M44),IF($G44="L",$M44,$N44),$B44,$D44))</f>
        <v/>
      </c>
      <c r="AA44" s="112" t="str">
        <f>IF(OR($M44="",$N44=""),"",_xlfn.BETA.INV(ABS(VLOOKUP($S$1,VLookups!$A$30:$B$31,2,FALSE)-AA$3),IF($G44="L",$N44,$M44),IF($G44="L",$M44,$N44),$B44,$D44))</f>
        <v/>
      </c>
      <c r="AB44" s="113" t="str">
        <f>IF(OR($M44="",$N44=""),"",_xlfn.BETA.INV(ABS(VLOOKUP($S$1,VLookups!$A$30:$B$31,2,FALSE)-AB$3),IF($G44="L",$N44,$M44),IF($G44="L",$M44,$N44),$B44,$D44))</f>
        <v/>
      </c>
      <c r="AC44" s="112" t="str">
        <f>IF(OR($M44="",$N44=""),"",_xlfn.BETA.INV(ABS(VLOOKUP($S$1,VLookups!$A$30:$B$31,2,FALSE)-AC$3),IF($G44="L",$N44,$M44),IF($G44="L",$M44,$N44),$B44,$D44))</f>
        <v/>
      </c>
      <c r="AD44" s="113" t="str">
        <f>IF(OR($M44="",$N44=""),"",_xlfn.BETA.INV(ABS(VLOOKUP($S$1,VLookups!$A$30:$B$31,2,FALSE)-AD$3),IF($G44="L",$N44,$M44),IF($G44="L",$M44,$N44),$B44,$D44))</f>
        <v/>
      </c>
      <c r="AE44" s="112" t="str">
        <f>IF(OR($M44="",$N44=""),"",_xlfn.BETA.INV(ABS(VLOOKUP($S$1,VLookups!$A$30:$B$31,2,FALSE)-AE$3),IF($G44="L",$N44,$M44),IF($G44="L",$M44,$N44),$B44,$D44))</f>
        <v/>
      </c>
      <c r="AF44" s="113" t="str">
        <f>IF(OR($M44="",$N44=""),"",_xlfn.BETA.INV(ABS(VLOOKUP($S$1,VLookups!$A$30:$B$31,2,FALSE)-AF$3),IF($G44="L",$N44,$M44),IF($G44="L",$M44,$N44),$B44,$D44))</f>
        <v/>
      </c>
      <c r="AG44" s="15"/>
      <c r="AH44" s="194" t="str">
        <f t="shared" si="18"/>
        <v/>
      </c>
      <c r="AI44" s="192" t="str">
        <f t="shared" si="19"/>
        <v/>
      </c>
      <c r="AJ44" s="177" t="str">
        <f t="shared" si="115"/>
        <v/>
      </c>
      <c r="AK44" s="177" t="str">
        <f t="shared" si="108"/>
        <v/>
      </c>
      <c r="AL44" s="177" t="str">
        <f t="shared" si="108"/>
        <v/>
      </c>
      <c r="AM44" s="177" t="str">
        <f t="shared" si="108"/>
        <v/>
      </c>
      <c r="AN44" s="177" t="str">
        <f t="shared" si="108"/>
        <v/>
      </c>
      <c r="AO44" s="177" t="str">
        <f t="shared" si="108"/>
        <v/>
      </c>
      <c r="AP44" s="177" t="str">
        <f t="shared" si="108"/>
        <v/>
      </c>
      <c r="AQ44" s="177" t="str">
        <f t="shared" si="108"/>
        <v/>
      </c>
      <c r="AR44" s="177" t="str">
        <f t="shared" si="108"/>
        <v/>
      </c>
      <c r="AS44" s="177" t="str">
        <f t="shared" si="108"/>
        <v/>
      </c>
      <c r="AT44" s="177" t="str">
        <f t="shared" si="108"/>
        <v/>
      </c>
      <c r="AU44" s="177" t="str">
        <f t="shared" si="108"/>
        <v/>
      </c>
      <c r="AV44" s="177" t="str">
        <f t="shared" si="108"/>
        <v/>
      </c>
      <c r="AW44" s="177" t="str">
        <f t="shared" si="108"/>
        <v/>
      </c>
      <c r="AX44" s="177" t="str">
        <f t="shared" si="108"/>
        <v/>
      </c>
      <c r="AY44" s="177" t="str">
        <f t="shared" si="108"/>
        <v/>
      </c>
      <c r="AZ44" s="177" t="str">
        <f t="shared" si="108"/>
        <v/>
      </c>
      <c r="BA44" s="177" t="str">
        <f t="shared" si="102"/>
        <v/>
      </c>
      <c r="BB44" s="177" t="str">
        <f t="shared" si="102"/>
        <v/>
      </c>
      <c r="BC44" s="177" t="str">
        <f t="shared" si="102"/>
        <v/>
      </c>
      <c r="BD44" s="177" t="str">
        <f t="shared" si="102"/>
        <v/>
      </c>
      <c r="BE44" s="177" t="str">
        <f t="shared" si="102"/>
        <v/>
      </c>
      <c r="BF44" s="177" t="str">
        <f t="shared" si="102"/>
        <v/>
      </c>
      <c r="BG44" s="177" t="str">
        <f t="shared" si="102"/>
        <v/>
      </c>
      <c r="BH44" s="177" t="str">
        <f t="shared" si="102"/>
        <v/>
      </c>
      <c r="BI44" s="177" t="str">
        <f t="shared" si="102"/>
        <v/>
      </c>
      <c r="BJ44" s="177" t="str">
        <f t="shared" si="102"/>
        <v/>
      </c>
      <c r="BK44" s="177" t="str">
        <f t="shared" si="102"/>
        <v/>
      </c>
      <c r="BL44" s="177" t="str">
        <f t="shared" si="102"/>
        <v/>
      </c>
      <c r="BM44" s="177" t="str">
        <f t="shared" si="102"/>
        <v/>
      </c>
      <c r="BN44" s="177" t="str">
        <f t="shared" si="102"/>
        <v/>
      </c>
      <c r="BO44" s="177" t="str">
        <f t="shared" si="102"/>
        <v/>
      </c>
      <c r="BP44" s="177" t="str">
        <f t="shared" si="109"/>
        <v/>
      </c>
      <c r="BQ44" s="177" t="str">
        <f t="shared" si="109"/>
        <v/>
      </c>
      <c r="BR44" s="177" t="str">
        <f t="shared" si="109"/>
        <v/>
      </c>
      <c r="BS44" s="177" t="str">
        <f t="shared" si="109"/>
        <v/>
      </c>
      <c r="BT44" s="177" t="str">
        <f t="shared" si="109"/>
        <v/>
      </c>
      <c r="BU44" s="177" t="str">
        <f t="shared" si="109"/>
        <v/>
      </c>
      <c r="BV44" s="177" t="str">
        <f t="shared" si="109"/>
        <v/>
      </c>
      <c r="BW44" s="177" t="str">
        <f t="shared" si="109"/>
        <v/>
      </c>
      <c r="BX44" s="177" t="str">
        <f t="shared" si="109"/>
        <v/>
      </c>
      <c r="BY44" s="177" t="str">
        <f t="shared" si="109"/>
        <v/>
      </c>
      <c r="BZ44" s="177" t="str">
        <f t="shared" si="109"/>
        <v/>
      </c>
      <c r="CA44" s="177" t="str">
        <f t="shared" si="109"/>
        <v/>
      </c>
      <c r="CB44" s="177" t="str">
        <f t="shared" si="109"/>
        <v/>
      </c>
      <c r="CC44" s="177" t="str">
        <f t="shared" si="109"/>
        <v/>
      </c>
      <c r="CD44" s="177" t="str">
        <f t="shared" si="109"/>
        <v/>
      </c>
      <c r="CE44" s="177" t="str">
        <f t="shared" si="109"/>
        <v/>
      </c>
      <c r="CF44" s="177" t="str">
        <f t="shared" si="103"/>
        <v/>
      </c>
      <c r="CG44" s="177" t="str">
        <f t="shared" si="103"/>
        <v/>
      </c>
      <c r="CH44" s="177" t="str">
        <f t="shared" si="103"/>
        <v/>
      </c>
      <c r="CI44" s="177" t="str">
        <f t="shared" si="103"/>
        <v/>
      </c>
      <c r="CJ44" s="177" t="str">
        <f t="shared" si="103"/>
        <v/>
      </c>
      <c r="CK44" s="177" t="str">
        <f t="shared" si="103"/>
        <v/>
      </c>
      <c r="CL44" s="177" t="str">
        <f t="shared" si="103"/>
        <v/>
      </c>
      <c r="CM44" s="177" t="str">
        <f t="shared" si="103"/>
        <v/>
      </c>
      <c r="CN44" s="177" t="str">
        <f t="shared" si="103"/>
        <v/>
      </c>
      <c r="CO44" s="177" t="str">
        <f t="shared" si="103"/>
        <v/>
      </c>
      <c r="CP44" s="177" t="str">
        <f t="shared" si="103"/>
        <v/>
      </c>
      <c r="CQ44" s="177" t="str">
        <f t="shared" si="103"/>
        <v/>
      </c>
      <c r="CR44" s="177" t="str">
        <f t="shared" si="103"/>
        <v/>
      </c>
      <c r="CS44" s="177" t="str">
        <f t="shared" si="103"/>
        <v/>
      </c>
      <c r="CT44" s="177" t="str">
        <f t="shared" si="103"/>
        <v/>
      </c>
      <c r="CU44" s="177" t="str">
        <f t="shared" si="100"/>
        <v/>
      </c>
      <c r="CV44" s="177" t="str">
        <f t="shared" si="100"/>
        <v/>
      </c>
      <c r="CW44" s="177" t="str">
        <f t="shared" si="100"/>
        <v/>
      </c>
      <c r="CX44" s="177" t="str">
        <f t="shared" si="100"/>
        <v/>
      </c>
      <c r="CY44" s="177" t="str">
        <f t="shared" si="100"/>
        <v/>
      </c>
      <c r="CZ44" s="177" t="str">
        <f t="shared" si="100"/>
        <v/>
      </c>
      <c r="DA44" s="177" t="str">
        <f t="shared" si="100"/>
        <v/>
      </c>
      <c r="DB44" s="177" t="str">
        <f t="shared" si="100"/>
        <v/>
      </c>
      <c r="DC44" s="177" t="str">
        <f t="shared" si="100"/>
        <v/>
      </c>
      <c r="DD44" s="177" t="str">
        <f t="shared" si="100"/>
        <v/>
      </c>
      <c r="DE44" s="177" t="str">
        <f t="shared" si="100"/>
        <v/>
      </c>
      <c r="DF44" s="177" t="str">
        <f t="shared" si="100"/>
        <v/>
      </c>
      <c r="DG44" s="177" t="str">
        <f t="shared" si="100"/>
        <v/>
      </c>
      <c r="DH44" s="177" t="str">
        <f t="shared" si="100"/>
        <v/>
      </c>
      <c r="DI44" s="177" t="str">
        <f t="shared" si="100"/>
        <v/>
      </c>
      <c r="DJ44" s="177" t="str">
        <f t="shared" si="100"/>
        <v/>
      </c>
      <c r="DK44" s="177" t="str">
        <f t="shared" si="110"/>
        <v/>
      </c>
      <c r="DL44" s="177" t="str">
        <f t="shared" si="110"/>
        <v/>
      </c>
      <c r="DM44" s="177" t="str">
        <f t="shared" si="110"/>
        <v/>
      </c>
      <c r="DN44" s="177" t="str">
        <f t="shared" si="110"/>
        <v/>
      </c>
      <c r="DO44" s="177" t="str">
        <f t="shared" si="110"/>
        <v/>
      </c>
      <c r="DP44" s="177" t="str">
        <f t="shared" si="110"/>
        <v/>
      </c>
      <c r="DQ44" s="177" t="str">
        <f t="shared" si="110"/>
        <v/>
      </c>
      <c r="DR44" s="177" t="str">
        <f t="shared" si="110"/>
        <v/>
      </c>
      <c r="DS44" s="177" t="str">
        <f t="shared" si="110"/>
        <v/>
      </c>
      <c r="DT44" s="177" t="str">
        <f t="shared" si="110"/>
        <v/>
      </c>
      <c r="DU44" s="177" t="str">
        <f t="shared" si="110"/>
        <v/>
      </c>
      <c r="DV44" s="177" t="str">
        <f t="shared" si="110"/>
        <v/>
      </c>
      <c r="DW44" s="177" t="str">
        <f t="shared" si="110"/>
        <v/>
      </c>
      <c r="DX44" s="177" t="str">
        <f t="shared" si="110"/>
        <v/>
      </c>
      <c r="DY44" s="177" t="str">
        <f t="shared" si="110"/>
        <v/>
      </c>
      <c r="DZ44" s="177" t="str">
        <f t="shared" si="110"/>
        <v/>
      </c>
      <c r="EA44" s="177" t="str">
        <f t="shared" si="104"/>
        <v/>
      </c>
      <c r="EB44" s="177" t="str">
        <f t="shared" si="116"/>
        <v/>
      </c>
      <c r="EC44" s="177" t="str">
        <f t="shared" si="116"/>
        <v/>
      </c>
      <c r="ED44" s="177" t="str">
        <f t="shared" si="116"/>
        <v/>
      </c>
      <c r="EE44" s="177" t="str">
        <f t="shared" si="116"/>
        <v/>
      </c>
      <c r="EF44" s="177" t="str">
        <f t="shared" si="116"/>
        <v/>
      </c>
      <c r="EG44" s="177" t="str">
        <f t="shared" si="116"/>
        <v/>
      </c>
      <c r="EH44" s="177" t="str">
        <f t="shared" si="116"/>
        <v/>
      </c>
      <c r="EI44" s="177" t="str">
        <f t="shared" si="116"/>
        <v/>
      </c>
      <c r="EJ44" s="177" t="str">
        <f t="shared" si="116"/>
        <v/>
      </c>
      <c r="EK44" s="177" t="str">
        <f t="shared" si="116"/>
        <v/>
      </c>
      <c r="EL44" s="177" t="str">
        <f t="shared" si="116"/>
        <v/>
      </c>
      <c r="EM44" s="177" t="str">
        <f t="shared" si="116"/>
        <v/>
      </c>
      <c r="EN44" s="177" t="str">
        <f t="shared" si="116"/>
        <v/>
      </c>
      <c r="EO44" s="177" t="str">
        <f t="shared" si="116"/>
        <v/>
      </c>
      <c r="EP44" s="177" t="str">
        <f t="shared" si="116"/>
        <v/>
      </c>
      <c r="EQ44" s="177" t="str">
        <f t="shared" si="116"/>
        <v/>
      </c>
      <c r="ER44" s="177" t="str">
        <f t="shared" si="111"/>
        <v/>
      </c>
      <c r="ES44" s="177" t="str">
        <f t="shared" si="112"/>
        <v/>
      </c>
      <c r="ET44" s="177" t="str">
        <f t="shared" si="112"/>
        <v/>
      </c>
      <c r="EU44" s="177" t="str">
        <f t="shared" si="112"/>
        <v/>
      </c>
      <c r="EV44" s="177" t="str">
        <f t="shared" si="112"/>
        <v/>
      </c>
      <c r="EW44" s="177" t="str">
        <f t="shared" si="112"/>
        <v/>
      </c>
      <c r="EX44" s="177" t="str">
        <f t="shared" si="112"/>
        <v/>
      </c>
      <c r="EY44" s="177" t="str">
        <f t="shared" si="112"/>
        <v/>
      </c>
      <c r="EZ44" s="177" t="str">
        <f t="shared" si="112"/>
        <v/>
      </c>
      <c r="FA44" s="177" t="str">
        <f t="shared" si="112"/>
        <v/>
      </c>
      <c r="FB44" s="177" t="str">
        <f t="shared" si="112"/>
        <v/>
      </c>
      <c r="FC44" s="177" t="str">
        <f t="shared" si="112"/>
        <v/>
      </c>
      <c r="FD44" s="177" t="str">
        <f t="shared" si="112"/>
        <v/>
      </c>
      <c r="FE44" s="177" t="str">
        <f t="shared" si="112"/>
        <v/>
      </c>
      <c r="FF44" s="177" t="str">
        <f t="shared" si="112"/>
        <v/>
      </c>
      <c r="FG44" s="177" t="str">
        <f t="shared" si="112"/>
        <v/>
      </c>
      <c r="FH44" s="177" t="str">
        <f t="shared" si="112"/>
        <v/>
      </c>
      <c r="FI44" s="177" t="str">
        <f t="shared" si="105"/>
        <v/>
      </c>
      <c r="FJ44" s="177" t="str">
        <f t="shared" si="105"/>
        <v/>
      </c>
      <c r="FK44" s="177" t="str">
        <f t="shared" si="105"/>
        <v/>
      </c>
      <c r="FL44" s="177" t="str">
        <f t="shared" si="105"/>
        <v/>
      </c>
      <c r="FM44" s="177" t="str">
        <f t="shared" si="105"/>
        <v/>
      </c>
      <c r="FN44" s="177" t="str">
        <f t="shared" si="105"/>
        <v/>
      </c>
      <c r="FO44" s="177" t="str">
        <f t="shared" si="105"/>
        <v/>
      </c>
      <c r="FP44" s="177" t="str">
        <f t="shared" si="105"/>
        <v/>
      </c>
      <c r="FQ44" s="177" t="str">
        <f t="shared" si="105"/>
        <v/>
      </c>
      <c r="FR44" s="177" t="str">
        <f t="shared" si="105"/>
        <v/>
      </c>
      <c r="FS44" s="177" t="str">
        <f t="shared" si="105"/>
        <v/>
      </c>
      <c r="FT44" s="177" t="str">
        <f t="shared" si="105"/>
        <v/>
      </c>
      <c r="FU44" s="177" t="str">
        <f t="shared" si="105"/>
        <v/>
      </c>
      <c r="FV44" s="177" t="str">
        <f t="shared" si="105"/>
        <v/>
      </c>
      <c r="FW44" s="177" t="str">
        <f t="shared" si="113"/>
        <v/>
      </c>
      <c r="FX44" s="177" t="str">
        <f t="shared" si="113"/>
        <v/>
      </c>
      <c r="FY44" s="177" t="str">
        <f t="shared" si="113"/>
        <v/>
      </c>
      <c r="FZ44" s="177" t="str">
        <f t="shared" si="113"/>
        <v/>
      </c>
      <c r="GA44" s="177" t="str">
        <f t="shared" si="113"/>
        <v/>
      </c>
      <c r="GB44" s="177" t="str">
        <f t="shared" si="113"/>
        <v/>
      </c>
      <c r="GC44" s="177" t="str">
        <f t="shared" si="113"/>
        <v/>
      </c>
      <c r="GD44" s="177" t="str">
        <f t="shared" si="113"/>
        <v/>
      </c>
      <c r="GE44" s="177" t="str">
        <f t="shared" si="113"/>
        <v/>
      </c>
      <c r="GF44" s="177" t="str">
        <f t="shared" si="113"/>
        <v/>
      </c>
      <c r="GG44" s="177" t="str">
        <f t="shared" si="113"/>
        <v/>
      </c>
      <c r="GH44" s="177" t="str">
        <f t="shared" si="113"/>
        <v/>
      </c>
      <c r="GI44" s="177" t="str">
        <f t="shared" si="113"/>
        <v/>
      </c>
      <c r="GJ44" s="177" t="str">
        <f t="shared" si="113"/>
        <v/>
      </c>
      <c r="GK44" s="177" t="str">
        <f t="shared" si="113"/>
        <v/>
      </c>
      <c r="GL44" s="177" t="str">
        <f t="shared" si="113"/>
        <v/>
      </c>
      <c r="GM44" s="177" t="str">
        <f t="shared" si="106"/>
        <v/>
      </c>
      <c r="GN44" s="177" t="str">
        <f t="shared" si="106"/>
        <v/>
      </c>
      <c r="GO44" s="177" t="str">
        <f t="shared" si="106"/>
        <v/>
      </c>
      <c r="GP44" s="177" t="str">
        <f t="shared" si="106"/>
        <v/>
      </c>
      <c r="GQ44" s="177" t="str">
        <f t="shared" si="106"/>
        <v/>
      </c>
      <c r="GR44" s="177" t="str">
        <f t="shared" si="106"/>
        <v/>
      </c>
      <c r="GS44" s="177" t="str">
        <f t="shared" si="106"/>
        <v/>
      </c>
      <c r="GT44" s="177" t="str">
        <f t="shared" si="106"/>
        <v/>
      </c>
      <c r="GU44" s="177" t="str">
        <f t="shared" si="106"/>
        <v/>
      </c>
      <c r="GV44" s="177" t="str">
        <f t="shared" si="106"/>
        <v/>
      </c>
      <c r="GW44" s="177" t="str">
        <f t="shared" si="106"/>
        <v/>
      </c>
      <c r="GX44" s="177" t="str">
        <f t="shared" si="106"/>
        <v/>
      </c>
      <c r="GY44" s="177" t="str">
        <f t="shared" si="106"/>
        <v/>
      </c>
      <c r="GZ44" s="177" t="str">
        <f t="shared" si="106"/>
        <v/>
      </c>
      <c r="HA44" s="177" t="str">
        <f t="shared" si="101"/>
        <v/>
      </c>
      <c r="HB44" s="177" t="str">
        <f t="shared" si="101"/>
        <v/>
      </c>
      <c r="HC44" s="177" t="str">
        <f t="shared" si="101"/>
        <v/>
      </c>
      <c r="HD44" s="177" t="str">
        <f t="shared" si="101"/>
        <v/>
      </c>
      <c r="HE44" s="177" t="str">
        <f t="shared" si="101"/>
        <v/>
      </c>
      <c r="HF44" s="177" t="str">
        <f t="shared" si="101"/>
        <v/>
      </c>
      <c r="HG44" s="177" t="str">
        <f t="shared" si="101"/>
        <v/>
      </c>
      <c r="HH44" s="177" t="str">
        <f t="shared" si="101"/>
        <v/>
      </c>
      <c r="HI44" s="177" t="str">
        <f t="shared" si="101"/>
        <v/>
      </c>
      <c r="HJ44" s="177" t="str">
        <f t="shared" si="101"/>
        <v/>
      </c>
      <c r="HK44" s="177" t="str">
        <f t="shared" si="101"/>
        <v/>
      </c>
      <c r="HL44" s="177" t="str">
        <f t="shared" si="101"/>
        <v/>
      </c>
      <c r="HM44" s="177" t="str">
        <f t="shared" si="101"/>
        <v/>
      </c>
      <c r="HN44" s="177" t="str">
        <f t="shared" si="101"/>
        <v/>
      </c>
      <c r="HO44" s="177" t="str">
        <f t="shared" si="101"/>
        <v/>
      </c>
      <c r="HP44" s="177" t="str">
        <f t="shared" si="114"/>
        <v/>
      </c>
      <c r="HQ44" s="177" t="str">
        <f t="shared" si="114"/>
        <v/>
      </c>
      <c r="HR44" s="177" t="str">
        <f t="shared" si="114"/>
        <v/>
      </c>
      <c r="HS44" s="177" t="str">
        <f t="shared" si="114"/>
        <v/>
      </c>
      <c r="HT44" s="177" t="str">
        <f t="shared" si="114"/>
        <v/>
      </c>
      <c r="HU44" s="177" t="str">
        <f t="shared" si="114"/>
        <v/>
      </c>
      <c r="HV44" s="177" t="str">
        <f t="shared" si="114"/>
        <v/>
      </c>
      <c r="HW44" s="177" t="str">
        <f t="shared" si="114"/>
        <v/>
      </c>
      <c r="HX44" s="177" t="str">
        <f t="shared" si="114"/>
        <v/>
      </c>
      <c r="HY44" s="177" t="str">
        <f t="shared" si="114"/>
        <v/>
      </c>
      <c r="HZ44" s="177" t="str">
        <f t="shared" si="114"/>
        <v/>
      </c>
      <c r="IA44" s="192" t="str">
        <f t="shared" si="21"/>
        <v/>
      </c>
      <c r="IB44" s="193" t="e">
        <f t="shared" si="94"/>
        <v>#N/A</v>
      </c>
      <c r="IC44" s="193" t="e">
        <f t="shared" si="81"/>
        <v>#N/A</v>
      </c>
      <c r="ID44" s="193" t="e">
        <f t="shared" si="81"/>
        <v>#N/A</v>
      </c>
      <c r="IE44" s="193" t="e">
        <f t="shared" si="81"/>
        <v>#N/A</v>
      </c>
      <c r="IF44" s="193" t="e">
        <f t="shared" si="91"/>
        <v>#N/A</v>
      </c>
      <c r="IG44" s="193" t="e">
        <f t="shared" si="91"/>
        <v>#N/A</v>
      </c>
      <c r="IH44" s="193" t="e">
        <f t="shared" si="91"/>
        <v>#N/A</v>
      </c>
      <c r="II44" s="193" t="e">
        <f t="shared" si="91"/>
        <v>#N/A</v>
      </c>
      <c r="IJ44" s="193" t="e">
        <f t="shared" si="91"/>
        <v>#N/A</v>
      </c>
      <c r="IK44" s="193" t="e">
        <f t="shared" si="91"/>
        <v>#N/A</v>
      </c>
      <c r="IL44" s="193" t="e">
        <f t="shared" si="91"/>
        <v>#N/A</v>
      </c>
      <c r="IM44" s="193" t="e">
        <f t="shared" si="91"/>
        <v>#N/A</v>
      </c>
      <c r="IN44" s="193" t="e">
        <f t="shared" si="91"/>
        <v>#N/A</v>
      </c>
      <c r="IO44" s="193" t="e">
        <f t="shared" si="91"/>
        <v>#N/A</v>
      </c>
      <c r="IP44" s="193" t="e">
        <f t="shared" si="91"/>
        <v>#N/A</v>
      </c>
      <c r="IQ44" s="193" t="e">
        <f t="shared" si="91"/>
        <v>#N/A</v>
      </c>
      <c r="IR44" s="193" t="e">
        <f t="shared" si="91"/>
        <v>#N/A</v>
      </c>
      <c r="IS44" s="193" t="e">
        <f t="shared" si="91"/>
        <v>#N/A</v>
      </c>
      <c r="IT44" s="193" t="e">
        <f t="shared" si="91"/>
        <v>#N/A</v>
      </c>
      <c r="IU44" s="193" t="e">
        <f t="shared" si="87"/>
        <v>#N/A</v>
      </c>
      <c r="IV44" s="193" t="e">
        <f t="shared" si="87"/>
        <v>#N/A</v>
      </c>
      <c r="IW44" s="193" t="e">
        <f t="shared" si="87"/>
        <v>#N/A</v>
      </c>
      <c r="IX44" s="193" t="e">
        <f t="shared" si="87"/>
        <v>#N/A</v>
      </c>
      <c r="IY44" s="193" t="e">
        <f t="shared" si="87"/>
        <v>#N/A</v>
      </c>
      <c r="IZ44" s="193" t="e">
        <f t="shared" si="87"/>
        <v>#N/A</v>
      </c>
      <c r="JA44" s="193" t="e">
        <f t="shared" si="87"/>
        <v>#N/A</v>
      </c>
      <c r="JB44" s="193" t="e">
        <f t="shared" si="87"/>
        <v>#N/A</v>
      </c>
      <c r="JC44" s="193" t="e">
        <f t="shared" si="87"/>
        <v>#N/A</v>
      </c>
      <c r="JD44" s="193" t="e">
        <f t="shared" si="87"/>
        <v>#N/A</v>
      </c>
      <c r="JE44" s="193" t="e">
        <f t="shared" si="87"/>
        <v>#N/A</v>
      </c>
      <c r="JF44" s="193" t="e">
        <f t="shared" si="87"/>
        <v>#N/A</v>
      </c>
      <c r="JG44" s="193" t="e">
        <f t="shared" si="87"/>
        <v>#N/A</v>
      </c>
      <c r="JH44" s="193" t="e">
        <f t="shared" si="87"/>
        <v>#N/A</v>
      </c>
      <c r="JI44" s="193" t="e">
        <f t="shared" si="87"/>
        <v>#N/A</v>
      </c>
      <c r="JJ44" s="193" t="e">
        <f t="shared" si="84"/>
        <v>#N/A</v>
      </c>
      <c r="JK44" s="193" t="e">
        <f t="shared" si="84"/>
        <v>#N/A</v>
      </c>
      <c r="JL44" s="193" t="e">
        <f t="shared" si="84"/>
        <v>#N/A</v>
      </c>
      <c r="JM44" s="193" t="e">
        <f t="shared" si="84"/>
        <v>#N/A</v>
      </c>
      <c r="JN44" s="193" t="e">
        <f t="shared" si="84"/>
        <v>#N/A</v>
      </c>
      <c r="JO44" s="193" t="e">
        <f t="shared" si="84"/>
        <v>#N/A</v>
      </c>
      <c r="JP44" s="193" t="e">
        <f t="shared" si="84"/>
        <v>#N/A</v>
      </c>
      <c r="JQ44" s="193" t="e">
        <f t="shared" si="84"/>
        <v>#N/A</v>
      </c>
      <c r="JR44" s="193" t="e">
        <f t="shared" si="84"/>
        <v>#N/A</v>
      </c>
      <c r="JS44" s="193" t="e">
        <f t="shared" si="84"/>
        <v>#N/A</v>
      </c>
      <c r="JT44" s="193" t="e">
        <f t="shared" si="84"/>
        <v>#N/A</v>
      </c>
      <c r="JU44" s="193" t="e">
        <f t="shared" si="84"/>
        <v>#N/A</v>
      </c>
      <c r="JV44" s="193" t="e">
        <f t="shared" si="84"/>
        <v>#N/A</v>
      </c>
      <c r="JW44" s="193" t="e">
        <f t="shared" si="84"/>
        <v>#N/A</v>
      </c>
      <c r="JX44" s="193" t="e">
        <f t="shared" si="84"/>
        <v>#N/A</v>
      </c>
      <c r="JY44" s="193" t="e">
        <f t="shared" si="97"/>
        <v>#N/A</v>
      </c>
      <c r="JZ44" s="193" t="e">
        <f t="shared" si="97"/>
        <v>#N/A</v>
      </c>
      <c r="KA44" s="193" t="e">
        <f t="shared" si="97"/>
        <v>#N/A</v>
      </c>
      <c r="KB44" s="193" t="e">
        <f t="shared" si="97"/>
        <v>#N/A</v>
      </c>
      <c r="KC44" s="193" t="e">
        <f t="shared" si="97"/>
        <v>#N/A</v>
      </c>
      <c r="KD44" s="193" t="e">
        <f t="shared" si="97"/>
        <v>#N/A</v>
      </c>
      <c r="KE44" s="193" t="e">
        <f t="shared" si="97"/>
        <v>#N/A</v>
      </c>
      <c r="KF44" s="193" t="e">
        <f t="shared" si="97"/>
        <v>#N/A</v>
      </c>
      <c r="KG44" s="193" t="e">
        <f t="shared" si="97"/>
        <v>#N/A</v>
      </c>
      <c r="KH44" s="193" t="e">
        <f t="shared" si="97"/>
        <v>#N/A</v>
      </c>
      <c r="KI44" s="193" t="e">
        <f t="shared" si="97"/>
        <v>#N/A</v>
      </c>
      <c r="KJ44" s="193" t="e">
        <f t="shared" si="97"/>
        <v>#N/A</v>
      </c>
      <c r="KK44" s="193" t="e">
        <f t="shared" si="97"/>
        <v>#N/A</v>
      </c>
      <c r="KL44" s="193" t="e">
        <f t="shared" si="97"/>
        <v>#N/A</v>
      </c>
      <c r="KM44" s="193" t="e">
        <f t="shared" si="97"/>
        <v>#N/A</v>
      </c>
      <c r="KN44" s="193" t="e">
        <f t="shared" si="24"/>
        <v>#N/A</v>
      </c>
      <c r="KO44" s="193" t="e">
        <f t="shared" si="82"/>
        <v>#N/A</v>
      </c>
      <c r="KP44" s="193" t="e">
        <f t="shared" si="82"/>
        <v>#N/A</v>
      </c>
      <c r="KQ44" s="193" t="e">
        <f t="shared" si="82"/>
        <v>#N/A</v>
      </c>
      <c r="KR44" s="193" t="e">
        <f t="shared" si="92"/>
        <v>#N/A</v>
      </c>
      <c r="KS44" s="193" t="e">
        <f t="shared" si="92"/>
        <v>#N/A</v>
      </c>
      <c r="KT44" s="193" t="e">
        <f t="shared" si="92"/>
        <v>#N/A</v>
      </c>
      <c r="KU44" s="193" t="e">
        <f t="shared" si="92"/>
        <v>#N/A</v>
      </c>
      <c r="KV44" s="193" t="e">
        <f t="shared" si="92"/>
        <v>#N/A</v>
      </c>
      <c r="KW44" s="193" t="e">
        <f t="shared" si="92"/>
        <v>#N/A</v>
      </c>
      <c r="KX44" s="193" t="e">
        <f t="shared" si="92"/>
        <v>#N/A</v>
      </c>
      <c r="KY44" s="193" t="e">
        <f t="shared" si="92"/>
        <v>#N/A</v>
      </c>
      <c r="KZ44" s="193" t="e">
        <f t="shared" si="92"/>
        <v>#N/A</v>
      </c>
      <c r="LA44" s="193" t="e">
        <f t="shared" si="92"/>
        <v>#N/A</v>
      </c>
      <c r="LB44" s="193" t="e">
        <f t="shared" si="92"/>
        <v>#N/A</v>
      </c>
      <c r="LC44" s="193" t="e">
        <f t="shared" si="92"/>
        <v>#N/A</v>
      </c>
      <c r="LD44" s="193" t="e">
        <f t="shared" si="92"/>
        <v>#N/A</v>
      </c>
      <c r="LE44" s="193" t="e">
        <f t="shared" si="92"/>
        <v>#N/A</v>
      </c>
      <c r="LF44" s="193" t="e">
        <f t="shared" si="92"/>
        <v>#N/A</v>
      </c>
      <c r="LG44" s="193" t="e">
        <f t="shared" si="88"/>
        <v>#N/A</v>
      </c>
      <c r="LH44" s="193" t="e">
        <f t="shared" si="88"/>
        <v>#N/A</v>
      </c>
      <c r="LI44" s="193" t="e">
        <f t="shared" si="88"/>
        <v>#N/A</v>
      </c>
      <c r="LJ44" s="193" t="e">
        <f t="shared" si="88"/>
        <v>#N/A</v>
      </c>
      <c r="LK44" s="193" t="e">
        <f t="shared" si="88"/>
        <v>#N/A</v>
      </c>
      <c r="LL44" s="193" t="e">
        <f t="shared" si="88"/>
        <v>#N/A</v>
      </c>
      <c r="LM44" s="193" t="e">
        <f t="shared" si="88"/>
        <v>#N/A</v>
      </c>
      <c r="LN44" s="193" t="e">
        <f t="shared" si="88"/>
        <v>#N/A</v>
      </c>
      <c r="LO44" s="193" t="e">
        <f t="shared" si="88"/>
        <v>#N/A</v>
      </c>
      <c r="LP44" s="193" t="e">
        <f t="shared" si="88"/>
        <v>#N/A</v>
      </c>
      <c r="LQ44" s="193" t="e">
        <f t="shared" si="88"/>
        <v>#N/A</v>
      </c>
      <c r="LR44" s="193" t="e">
        <f t="shared" si="88"/>
        <v>#N/A</v>
      </c>
      <c r="LS44" s="193" t="e">
        <f t="shared" si="88"/>
        <v>#N/A</v>
      </c>
      <c r="LT44" s="193" t="e">
        <f t="shared" si="88"/>
        <v>#N/A</v>
      </c>
      <c r="LU44" s="193" t="e">
        <f t="shared" si="88"/>
        <v>#N/A</v>
      </c>
      <c r="LV44" s="193" t="e">
        <f t="shared" si="85"/>
        <v>#N/A</v>
      </c>
      <c r="LW44" s="193" t="e">
        <f t="shared" si="85"/>
        <v>#N/A</v>
      </c>
      <c r="LX44" s="193" t="e">
        <f t="shared" si="85"/>
        <v>#N/A</v>
      </c>
      <c r="LY44" s="193" t="e">
        <f t="shared" si="85"/>
        <v>#N/A</v>
      </c>
      <c r="LZ44" s="193" t="e">
        <f t="shared" si="85"/>
        <v>#N/A</v>
      </c>
      <c r="MA44" s="193" t="e">
        <f t="shared" si="85"/>
        <v>#N/A</v>
      </c>
      <c r="MB44" s="193" t="e">
        <f t="shared" si="85"/>
        <v>#N/A</v>
      </c>
      <c r="MC44" s="193" t="e">
        <f t="shared" si="85"/>
        <v>#N/A</v>
      </c>
      <c r="MD44" s="193" t="e">
        <f t="shared" si="85"/>
        <v>#N/A</v>
      </c>
      <c r="ME44" s="193" t="e">
        <f t="shared" si="85"/>
        <v>#N/A</v>
      </c>
      <c r="MF44" s="193" t="e">
        <f t="shared" si="85"/>
        <v>#N/A</v>
      </c>
      <c r="MG44" s="193" t="e">
        <f t="shared" si="85"/>
        <v>#N/A</v>
      </c>
      <c r="MH44" s="193" t="e">
        <f t="shared" si="85"/>
        <v>#N/A</v>
      </c>
      <c r="MI44" s="193" t="e">
        <f t="shared" si="85"/>
        <v>#N/A</v>
      </c>
      <c r="MJ44" s="193" t="e">
        <f t="shared" si="85"/>
        <v>#N/A</v>
      </c>
      <c r="MK44" s="193" t="e">
        <f t="shared" si="98"/>
        <v>#N/A</v>
      </c>
      <c r="ML44" s="193" t="e">
        <f t="shared" si="98"/>
        <v>#N/A</v>
      </c>
      <c r="MM44" s="193" t="e">
        <f t="shared" si="98"/>
        <v>#N/A</v>
      </c>
      <c r="MN44" s="193" t="e">
        <f t="shared" si="98"/>
        <v>#N/A</v>
      </c>
      <c r="MO44" s="193" t="e">
        <f t="shared" si="98"/>
        <v>#N/A</v>
      </c>
      <c r="MP44" s="193" t="e">
        <f t="shared" si="98"/>
        <v>#N/A</v>
      </c>
      <c r="MQ44" s="193" t="e">
        <f t="shared" si="98"/>
        <v>#N/A</v>
      </c>
      <c r="MR44" s="193" t="e">
        <f t="shared" si="98"/>
        <v>#N/A</v>
      </c>
      <c r="MS44" s="193" t="e">
        <f t="shared" si="98"/>
        <v>#N/A</v>
      </c>
      <c r="MT44" s="193" t="e">
        <f t="shared" si="98"/>
        <v>#N/A</v>
      </c>
      <c r="MU44" s="193" t="e">
        <f t="shared" si="98"/>
        <v>#N/A</v>
      </c>
      <c r="MV44" s="193" t="e">
        <f t="shared" si="98"/>
        <v>#N/A</v>
      </c>
      <c r="MW44" s="193" t="e">
        <f t="shared" si="98"/>
        <v>#N/A</v>
      </c>
      <c r="MX44" s="193" t="e">
        <f t="shared" si="98"/>
        <v>#N/A</v>
      </c>
      <c r="MY44" s="193" t="e">
        <f t="shared" si="98"/>
        <v>#N/A</v>
      </c>
      <c r="MZ44" s="193" t="e">
        <f t="shared" si="25"/>
        <v>#N/A</v>
      </c>
      <c r="NA44" s="193" t="e">
        <f t="shared" si="83"/>
        <v>#N/A</v>
      </c>
      <c r="NB44" s="193" t="e">
        <f t="shared" si="83"/>
        <v>#N/A</v>
      </c>
      <c r="NC44" s="193" t="e">
        <f t="shared" si="83"/>
        <v>#N/A</v>
      </c>
      <c r="ND44" s="193" t="e">
        <f t="shared" si="93"/>
        <v>#N/A</v>
      </c>
      <c r="NE44" s="193" t="e">
        <f t="shared" si="93"/>
        <v>#N/A</v>
      </c>
      <c r="NF44" s="193" t="e">
        <f t="shared" si="93"/>
        <v>#N/A</v>
      </c>
      <c r="NG44" s="193" t="e">
        <f t="shared" si="93"/>
        <v>#N/A</v>
      </c>
      <c r="NH44" s="193" t="e">
        <f t="shared" si="93"/>
        <v>#N/A</v>
      </c>
      <c r="NI44" s="193" t="e">
        <f t="shared" si="93"/>
        <v>#N/A</v>
      </c>
      <c r="NJ44" s="193" t="e">
        <f t="shared" si="93"/>
        <v>#N/A</v>
      </c>
      <c r="NK44" s="193" t="e">
        <f t="shared" si="93"/>
        <v>#N/A</v>
      </c>
      <c r="NL44" s="193" t="e">
        <f t="shared" si="93"/>
        <v>#N/A</v>
      </c>
      <c r="NM44" s="193" t="e">
        <f t="shared" si="93"/>
        <v>#N/A</v>
      </c>
      <c r="NN44" s="193" t="e">
        <f t="shared" si="93"/>
        <v>#N/A</v>
      </c>
      <c r="NO44" s="193" t="e">
        <f t="shared" si="93"/>
        <v>#N/A</v>
      </c>
      <c r="NP44" s="193" t="e">
        <f t="shared" si="93"/>
        <v>#N/A</v>
      </c>
      <c r="NQ44" s="193" t="e">
        <f t="shared" si="93"/>
        <v>#N/A</v>
      </c>
      <c r="NR44" s="193" t="e">
        <f t="shared" si="93"/>
        <v>#N/A</v>
      </c>
      <c r="NS44" s="193" t="e">
        <f t="shared" si="89"/>
        <v>#N/A</v>
      </c>
      <c r="NT44" s="193" t="e">
        <f t="shared" si="89"/>
        <v>#N/A</v>
      </c>
      <c r="NU44" s="193" t="e">
        <f t="shared" si="89"/>
        <v>#N/A</v>
      </c>
      <c r="NV44" s="193" t="e">
        <f t="shared" si="89"/>
        <v>#N/A</v>
      </c>
      <c r="NW44" s="193" t="e">
        <f t="shared" si="89"/>
        <v>#N/A</v>
      </c>
      <c r="NX44" s="193" t="e">
        <f t="shared" si="89"/>
        <v>#N/A</v>
      </c>
      <c r="NY44" s="193" t="e">
        <f t="shared" si="89"/>
        <v>#N/A</v>
      </c>
      <c r="NZ44" s="193" t="e">
        <f t="shared" si="89"/>
        <v>#N/A</v>
      </c>
      <c r="OA44" s="193" t="e">
        <f t="shared" si="89"/>
        <v>#N/A</v>
      </c>
      <c r="OB44" s="193" t="e">
        <f t="shared" si="89"/>
        <v>#N/A</v>
      </c>
      <c r="OC44" s="193" t="e">
        <f t="shared" si="89"/>
        <v>#N/A</v>
      </c>
      <c r="OD44" s="193" t="e">
        <f t="shared" si="89"/>
        <v>#N/A</v>
      </c>
      <c r="OE44" s="193" t="e">
        <f t="shared" si="89"/>
        <v>#N/A</v>
      </c>
      <c r="OF44" s="193" t="e">
        <f t="shared" si="89"/>
        <v>#N/A</v>
      </c>
      <c r="OG44" s="193" t="e">
        <f t="shared" si="89"/>
        <v>#N/A</v>
      </c>
      <c r="OH44" s="193" t="e">
        <f t="shared" si="86"/>
        <v>#N/A</v>
      </c>
      <c r="OI44" s="193" t="e">
        <f t="shared" si="86"/>
        <v>#N/A</v>
      </c>
      <c r="OJ44" s="193" t="e">
        <f t="shared" si="86"/>
        <v>#N/A</v>
      </c>
      <c r="OK44" s="193" t="e">
        <f t="shared" si="86"/>
        <v>#N/A</v>
      </c>
      <c r="OL44" s="193" t="e">
        <f t="shared" si="86"/>
        <v>#N/A</v>
      </c>
      <c r="OM44" s="193" t="e">
        <f t="shared" si="86"/>
        <v>#N/A</v>
      </c>
      <c r="ON44" s="193" t="e">
        <f t="shared" si="86"/>
        <v>#N/A</v>
      </c>
      <c r="OO44" s="193" t="e">
        <f t="shared" si="86"/>
        <v>#N/A</v>
      </c>
      <c r="OP44" s="193" t="e">
        <f t="shared" si="86"/>
        <v>#N/A</v>
      </c>
      <c r="OQ44" s="193" t="e">
        <f t="shared" si="86"/>
        <v>#N/A</v>
      </c>
      <c r="OR44" s="193" t="e">
        <f t="shared" si="86"/>
        <v>#N/A</v>
      </c>
      <c r="OS44" s="193" t="e">
        <f t="shared" si="86"/>
        <v>#N/A</v>
      </c>
      <c r="OT44" s="193" t="e">
        <f t="shared" si="86"/>
        <v>#N/A</v>
      </c>
      <c r="OU44" s="193" t="e">
        <f t="shared" si="86"/>
        <v>#N/A</v>
      </c>
      <c r="OV44" s="193" t="e">
        <f t="shared" si="86"/>
        <v>#N/A</v>
      </c>
      <c r="OW44" s="193" t="e">
        <f t="shared" si="99"/>
        <v>#N/A</v>
      </c>
      <c r="OX44" s="193" t="e">
        <f t="shared" si="99"/>
        <v>#N/A</v>
      </c>
      <c r="OY44" s="193" t="e">
        <f t="shared" si="99"/>
        <v>#N/A</v>
      </c>
      <c r="OZ44" s="193" t="e">
        <f t="shared" si="99"/>
        <v>#N/A</v>
      </c>
      <c r="PA44" s="193" t="e">
        <f t="shared" si="99"/>
        <v>#N/A</v>
      </c>
      <c r="PB44" s="193" t="e">
        <f t="shared" si="99"/>
        <v>#N/A</v>
      </c>
      <c r="PC44" s="193" t="e">
        <f t="shared" si="99"/>
        <v>#N/A</v>
      </c>
      <c r="PD44" s="193" t="e">
        <f t="shared" si="99"/>
        <v>#N/A</v>
      </c>
      <c r="PE44" s="193" t="e">
        <f t="shared" si="99"/>
        <v>#N/A</v>
      </c>
      <c r="PF44" s="193" t="e">
        <f t="shared" si="99"/>
        <v>#N/A</v>
      </c>
      <c r="PG44" s="193" t="e">
        <f t="shared" si="99"/>
        <v>#N/A</v>
      </c>
      <c r="PH44" s="193" t="e">
        <f t="shared" si="99"/>
        <v>#N/A</v>
      </c>
      <c r="PI44" s="193" t="e">
        <f t="shared" si="99"/>
        <v>#N/A</v>
      </c>
      <c r="PJ44" s="193" t="e">
        <f t="shared" si="99"/>
        <v>#N/A</v>
      </c>
      <c r="PK44" s="193" t="e">
        <f t="shared" si="99"/>
        <v>#N/A</v>
      </c>
      <c r="PL44" s="193" t="e">
        <f t="shared" si="26"/>
        <v>#N/A</v>
      </c>
      <c r="PM44" s="193" t="e">
        <f t="shared" si="95"/>
        <v>#N/A</v>
      </c>
      <c r="PN44" s="193" t="e">
        <f t="shared" si="95"/>
        <v>#N/A</v>
      </c>
      <c r="PO44" s="193" t="e">
        <f t="shared" si="95"/>
        <v>#N/A</v>
      </c>
      <c r="PP44" s="193" t="e">
        <f t="shared" si="95"/>
        <v>#N/A</v>
      </c>
      <c r="PQ44" s="193" t="e">
        <f t="shared" si="95"/>
        <v>#N/A</v>
      </c>
      <c r="PR44" s="193" t="e">
        <f t="shared" si="95"/>
        <v>#N/A</v>
      </c>
      <c r="PS44" s="193" t="e">
        <f t="shared" si="95"/>
        <v>#N/A</v>
      </c>
      <c r="PT44" s="193" t="e">
        <f t="shared" si="95"/>
        <v>#N/A</v>
      </c>
    </row>
    <row r="45" spans="1:436" hidden="1" x14ac:dyDescent="0.45">
      <c r="A45" s="20">
        <v>42</v>
      </c>
      <c r="B45" s="115"/>
      <c r="C45" s="115"/>
      <c r="D45" s="115"/>
      <c r="E45" s="110" t="str">
        <f t="shared" si="15"/>
        <v/>
      </c>
      <c r="F45" s="21" t="str">
        <f t="shared" si="16"/>
        <v/>
      </c>
      <c r="G45" s="22" t="str">
        <f t="shared" si="17"/>
        <v/>
      </c>
      <c r="H45" s="23" t="str">
        <f>IF(F45="","",IF(OR($F45&lt;Skew!$B$3,$F45=Skew!$B$3),IF($F45&gt;Skew!$C$3,Skew!$A$3,IF($F45&gt;Skew!$C$4,Skew!$A$4,IF($F45&gt;Skew!$C$5,Skew!$A$5,IF($F45&gt;Skew!$C$6,Skew!$A$6,IF($F45&gt;Skew!$C$7,Skew!$A$7,IF($F45&gt;Skew!$C$8,Skew!$A$8,IF($F45&gt;Skew!$C$9,Skew!$A$9,IF($F45&gt;Skew!$C$10,Skew!$A$10,IF($F45&gt;Skew!$C$11,Skew!$A$11,IF($F45&gt;Skew!$C$12,Skew!$A$12,IF($F45&gt;Skew!$C$13,Skew!$A$13,IF($F45&gt;Skew!$C$14,Skew!$A$14,IF($F45&gt;Skew!$C$15,Skew!$A$15,IF($F45&gt;Skew!$C$16,Skew!$A$16,Skew!$A$17)
)))))))))))))))</f>
        <v/>
      </c>
      <c r="I45" s="22" t="str">
        <f>IF(F45="","",MATCH(H45,Skew!$A$3:$A$17,0))</f>
        <v/>
      </c>
      <c r="J45" s="22" t="str">
        <f t="shared" si="0"/>
        <v/>
      </c>
      <c r="K45" s="24"/>
      <c r="L45" s="22" t="str">
        <f>IF(OR(F45="",K45=""),"",MATCH(K45,Confidence!$A$3:$A$12,0))</f>
        <v/>
      </c>
      <c r="M45" s="25" t="str">
        <f t="shared" si="1"/>
        <v/>
      </c>
      <c r="N45" s="25" t="str">
        <f t="shared" si="2"/>
        <v/>
      </c>
      <c r="O45" s="22"/>
      <c r="P45" s="102" t="str">
        <f t="shared" si="3"/>
        <v/>
      </c>
      <c r="Q45" s="102" t="str">
        <f t="shared" si="4"/>
        <v/>
      </c>
      <c r="R45" s="37" t="str">
        <f t="shared" si="5"/>
        <v/>
      </c>
      <c r="S45" s="115"/>
      <c r="T45" s="204" t="str">
        <f>IF(AND(B45&gt;0,C45&gt;0,D45&gt;0,M45&gt;0,N45&gt;0,S45&gt;0,NOT(K45="")),ABS(VLOOKUP($S$1,VLookups!$A$30:$B$31,2,FALSE)-_xlfn.BETA.DIST(S45,IF(G45="L",N45,M45),IF(G45="L",M45,N45),TRUE,B45,D45)),"")</f>
        <v/>
      </c>
      <c r="U45" s="112" t="str">
        <f>IF(OR($M45="",$N45=""),"",_xlfn.BETA.INV(ABS(VLOOKUP($S$1,VLookups!$A$30:$B$31,2,FALSE)-U$3),IF($G45="L",$N45,$M45),IF($G45="L",$M45,$N45),$B45,$D45))</f>
        <v/>
      </c>
      <c r="V45" s="113" t="str">
        <f>IF(OR($M45="",$N45=""),"",_xlfn.BETA.INV(ABS(VLOOKUP($S$1,VLookups!$A$30:$B$31,2,FALSE)-V$3),IF($G45="L",$N45,$M45),IF($G45="L",$M45,$N45),$B45,$D45))</f>
        <v/>
      </c>
      <c r="W45" s="112" t="str">
        <f>IF(OR($M45="",$N45=""),"",_xlfn.BETA.INV(ABS(VLOOKUP($S$1,VLookups!$A$30:$B$31,2,FALSE)-W$3),IF($G45="L",$N45,$M45),IF($G45="L",$M45,$N45),$B45,$D45))</f>
        <v/>
      </c>
      <c r="X45" s="113" t="str">
        <f>IF(OR($M45="",$N45=""),"",_xlfn.BETA.INV(ABS(VLOOKUP($S$1,VLookups!$A$30:$B$31,2,FALSE)-X$3),IF($G45="L",$N45,$M45),IF($G45="L",$M45,$N45),$B45,$D45))</f>
        <v/>
      </c>
      <c r="Y45" s="112" t="str">
        <f>IF(OR($M45="",$N45=""),"",_xlfn.BETA.INV(ABS(VLOOKUP($S$1,VLookups!$A$30:$B$31,2,FALSE)-Y$3),IF($G45="L",$N45,$M45),IF($G45="L",$M45,$N45),$B45,$D45))</f>
        <v/>
      </c>
      <c r="Z45" s="113" t="str">
        <f>IF(OR($M45="",$N45=""),"",_xlfn.BETA.INV(ABS(VLOOKUP($S$1,VLookups!$A$30:$B$31,2,FALSE)-Z$3),IF($G45="L",$N45,$M45),IF($G45="L",$M45,$N45),$B45,$D45))</f>
        <v/>
      </c>
      <c r="AA45" s="112" t="str">
        <f>IF(OR($M45="",$N45=""),"",_xlfn.BETA.INV(ABS(VLOOKUP($S$1,VLookups!$A$30:$B$31,2,FALSE)-AA$3),IF($G45="L",$N45,$M45),IF($G45="L",$M45,$N45),$B45,$D45))</f>
        <v/>
      </c>
      <c r="AB45" s="113" t="str">
        <f>IF(OR($M45="",$N45=""),"",_xlfn.BETA.INV(ABS(VLOOKUP($S$1,VLookups!$A$30:$B$31,2,FALSE)-AB$3),IF($G45="L",$N45,$M45),IF($G45="L",$M45,$N45),$B45,$D45))</f>
        <v/>
      </c>
      <c r="AC45" s="112" t="str">
        <f>IF(OR($M45="",$N45=""),"",_xlfn.BETA.INV(ABS(VLOOKUP($S$1,VLookups!$A$30:$B$31,2,FALSE)-AC$3),IF($G45="L",$N45,$M45),IF($G45="L",$M45,$N45),$B45,$D45))</f>
        <v/>
      </c>
      <c r="AD45" s="113" t="str">
        <f>IF(OR($M45="",$N45=""),"",_xlfn.BETA.INV(ABS(VLOOKUP($S$1,VLookups!$A$30:$B$31,2,FALSE)-AD$3),IF($G45="L",$N45,$M45),IF($G45="L",$M45,$N45),$B45,$D45))</f>
        <v/>
      </c>
      <c r="AE45" s="112" t="str">
        <f>IF(OR($M45="",$N45=""),"",_xlfn.BETA.INV(ABS(VLOOKUP($S$1,VLookups!$A$30:$B$31,2,FALSE)-AE$3),IF($G45="L",$N45,$M45),IF($G45="L",$M45,$N45),$B45,$D45))</f>
        <v/>
      </c>
      <c r="AF45" s="113" t="str">
        <f>IF(OR($M45="",$N45=""),"",_xlfn.BETA.INV(ABS(VLOOKUP($S$1,VLookups!$A$30:$B$31,2,FALSE)-AF$3),IF($G45="L",$N45,$M45),IF($G45="L",$M45,$N45),$B45,$D45))</f>
        <v/>
      </c>
      <c r="AG45" s="15"/>
      <c r="AH45" s="194" t="str">
        <f t="shared" si="18"/>
        <v/>
      </c>
      <c r="AI45" s="192" t="str">
        <f t="shared" si="19"/>
        <v/>
      </c>
      <c r="AJ45" s="177" t="str">
        <f t="shared" ref="AJ45:AJ48" si="117">IF(ISNONTEXT($AH45),AI45+$AH45,"")</f>
        <v/>
      </c>
      <c r="AK45" s="177" t="str">
        <f t="shared" si="108"/>
        <v/>
      </c>
      <c r="AL45" s="177" t="str">
        <f t="shared" si="108"/>
        <v/>
      </c>
      <c r="AM45" s="177" t="str">
        <f t="shared" si="108"/>
        <v/>
      </c>
      <c r="AN45" s="177" t="str">
        <f t="shared" si="108"/>
        <v/>
      </c>
      <c r="AO45" s="177" t="str">
        <f t="shared" si="108"/>
        <v/>
      </c>
      <c r="AP45" s="177" t="str">
        <f t="shared" si="108"/>
        <v/>
      </c>
      <c r="AQ45" s="177" t="str">
        <f t="shared" si="108"/>
        <v/>
      </c>
      <c r="AR45" s="177" t="str">
        <f t="shared" si="108"/>
        <v/>
      </c>
      <c r="AS45" s="177" t="str">
        <f t="shared" si="108"/>
        <v/>
      </c>
      <c r="AT45" s="177" t="str">
        <f t="shared" si="108"/>
        <v/>
      </c>
      <c r="AU45" s="177" t="str">
        <f t="shared" si="108"/>
        <v/>
      </c>
      <c r="AV45" s="177" t="str">
        <f t="shared" si="108"/>
        <v/>
      </c>
      <c r="AW45" s="177" t="str">
        <f t="shared" si="108"/>
        <v/>
      </c>
      <c r="AX45" s="177" t="str">
        <f t="shared" si="108"/>
        <v/>
      </c>
      <c r="AY45" s="177" t="str">
        <f t="shared" si="108"/>
        <v/>
      </c>
      <c r="AZ45" s="177" t="str">
        <f t="shared" si="108"/>
        <v/>
      </c>
      <c r="BA45" s="177" t="str">
        <f t="shared" si="102"/>
        <v/>
      </c>
      <c r="BB45" s="177" t="str">
        <f t="shared" si="102"/>
        <v/>
      </c>
      <c r="BC45" s="177" t="str">
        <f t="shared" si="102"/>
        <v/>
      </c>
      <c r="BD45" s="177" t="str">
        <f t="shared" si="102"/>
        <v/>
      </c>
      <c r="BE45" s="177" t="str">
        <f t="shared" si="102"/>
        <v/>
      </c>
      <c r="BF45" s="177" t="str">
        <f t="shared" si="102"/>
        <v/>
      </c>
      <c r="BG45" s="177" t="str">
        <f t="shared" si="102"/>
        <v/>
      </c>
      <c r="BH45" s="177" t="str">
        <f t="shared" si="102"/>
        <v/>
      </c>
      <c r="BI45" s="177" t="str">
        <f t="shared" si="102"/>
        <v/>
      </c>
      <c r="BJ45" s="177" t="str">
        <f t="shared" si="102"/>
        <v/>
      </c>
      <c r="BK45" s="177" t="str">
        <f t="shared" si="102"/>
        <v/>
      </c>
      <c r="BL45" s="177" t="str">
        <f t="shared" si="102"/>
        <v/>
      </c>
      <c r="BM45" s="177" t="str">
        <f t="shared" si="102"/>
        <v/>
      </c>
      <c r="BN45" s="177" t="str">
        <f t="shared" si="102"/>
        <v/>
      </c>
      <c r="BO45" s="177" t="str">
        <f t="shared" si="102"/>
        <v/>
      </c>
      <c r="BP45" s="177" t="str">
        <f t="shared" si="109"/>
        <v/>
      </c>
      <c r="BQ45" s="177" t="str">
        <f t="shared" si="109"/>
        <v/>
      </c>
      <c r="BR45" s="177" t="str">
        <f t="shared" si="109"/>
        <v/>
      </c>
      <c r="BS45" s="177" t="str">
        <f t="shared" si="109"/>
        <v/>
      </c>
      <c r="BT45" s="177" t="str">
        <f t="shared" si="109"/>
        <v/>
      </c>
      <c r="BU45" s="177" t="str">
        <f t="shared" si="109"/>
        <v/>
      </c>
      <c r="BV45" s="177" t="str">
        <f t="shared" si="109"/>
        <v/>
      </c>
      <c r="BW45" s="177" t="str">
        <f t="shared" si="109"/>
        <v/>
      </c>
      <c r="BX45" s="177" t="str">
        <f t="shared" si="109"/>
        <v/>
      </c>
      <c r="BY45" s="177" t="str">
        <f t="shared" si="109"/>
        <v/>
      </c>
      <c r="BZ45" s="177" t="str">
        <f t="shared" si="109"/>
        <v/>
      </c>
      <c r="CA45" s="177" t="str">
        <f t="shared" si="109"/>
        <v/>
      </c>
      <c r="CB45" s="177" t="str">
        <f t="shared" si="109"/>
        <v/>
      </c>
      <c r="CC45" s="177" t="str">
        <f t="shared" si="109"/>
        <v/>
      </c>
      <c r="CD45" s="177" t="str">
        <f t="shared" si="109"/>
        <v/>
      </c>
      <c r="CE45" s="177" t="str">
        <f t="shared" si="109"/>
        <v/>
      </c>
      <c r="CF45" s="177" t="str">
        <f t="shared" si="103"/>
        <v/>
      </c>
      <c r="CG45" s="177" t="str">
        <f t="shared" si="103"/>
        <v/>
      </c>
      <c r="CH45" s="177" t="str">
        <f t="shared" si="103"/>
        <v/>
      </c>
      <c r="CI45" s="177" t="str">
        <f t="shared" si="103"/>
        <v/>
      </c>
      <c r="CJ45" s="177" t="str">
        <f t="shared" si="103"/>
        <v/>
      </c>
      <c r="CK45" s="177" t="str">
        <f t="shared" si="103"/>
        <v/>
      </c>
      <c r="CL45" s="177" t="str">
        <f t="shared" si="103"/>
        <v/>
      </c>
      <c r="CM45" s="177" t="str">
        <f t="shared" si="103"/>
        <v/>
      </c>
      <c r="CN45" s="177" t="str">
        <f t="shared" si="103"/>
        <v/>
      </c>
      <c r="CO45" s="177" t="str">
        <f t="shared" si="103"/>
        <v/>
      </c>
      <c r="CP45" s="177" t="str">
        <f t="shared" si="103"/>
        <v/>
      </c>
      <c r="CQ45" s="177" t="str">
        <f t="shared" si="103"/>
        <v/>
      </c>
      <c r="CR45" s="177" t="str">
        <f t="shared" si="103"/>
        <v/>
      </c>
      <c r="CS45" s="177" t="str">
        <f t="shared" si="103"/>
        <v/>
      </c>
      <c r="CT45" s="177" t="str">
        <f t="shared" si="103"/>
        <v/>
      </c>
      <c r="CU45" s="177" t="str">
        <f t="shared" si="100"/>
        <v/>
      </c>
      <c r="CV45" s="177" t="str">
        <f t="shared" si="100"/>
        <v/>
      </c>
      <c r="CW45" s="177" t="str">
        <f t="shared" si="100"/>
        <v/>
      </c>
      <c r="CX45" s="177" t="str">
        <f t="shared" si="100"/>
        <v/>
      </c>
      <c r="CY45" s="177" t="str">
        <f t="shared" si="100"/>
        <v/>
      </c>
      <c r="CZ45" s="177" t="str">
        <f t="shared" si="100"/>
        <v/>
      </c>
      <c r="DA45" s="177" t="str">
        <f t="shared" si="100"/>
        <v/>
      </c>
      <c r="DB45" s="177" t="str">
        <f t="shared" si="100"/>
        <v/>
      </c>
      <c r="DC45" s="177" t="str">
        <f t="shared" si="100"/>
        <v/>
      </c>
      <c r="DD45" s="177" t="str">
        <f t="shared" si="100"/>
        <v/>
      </c>
      <c r="DE45" s="177" t="str">
        <f t="shared" si="100"/>
        <v/>
      </c>
      <c r="DF45" s="177" t="str">
        <f t="shared" si="100"/>
        <v/>
      </c>
      <c r="DG45" s="177" t="str">
        <f t="shared" si="100"/>
        <v/>
      </c>
      <c r="DH45" s="177" t="str">
        <f t="shared" si="100"/>
        <v/>
      </c>
      <c r="DI45" s="177" t="str">
        <f t="shared" si="100"/>
        <v/>
      </c>
      <c r="DJ45" s="177" t="str">
        <f t="shared" si="100"/>
        <v/>
      </c>
      <c r="DK45" s="177" t="str">
        <f t="shared" si="110"/>
        <v/>
      </c>
      <c r="DL45" s="177" t="str">
        <f t="shared" si="110"/>
        <v/>
      </c>
      <c r="DM45" s="177" t="str">
        <f t="shared" si="110"/>
        <v/>
      </c>
      <c r="DN45" s="177" t="str">
        <f t="shared" si="110"/>
        <v/>
      </c>
      <c r="DO45" s="177" t="str">
        <f t="shared" si="110"/>
        <v/>
      </c>
      <c r="DP45" s="177" t="str">
        <f t="shared" si="110"/>
        <v/>
      </c>
      <c r="DQ45" s="177" t="str">
        <f t="shared" si="110"/>
        <v/>
      </c>
      <c r="DR45" s="177" t="str">
        <f t="shared" si="110"/>
        <v/>
      </c>
      <c r="DS45" s="177" t="str">
        <f t="shared" si="110"/>
        <v/>
      </c>
      <c r="DT45" s="177" t="str">
        <f t="shared" si="110"/>
        <v/>
      </c>
      <c r="DU45" s="177" t="str">
        <f t="shared" si="110"/>
        <v/>
      </c>
      <c r="DV45" s="177" t="str">
        <f t="shared" si="110"/>
        <v/>
      </c>
      <c r="DW45" s="177" t="str">
        <f t="shared" si="110"/>
        <v/>
      </c>
      <c r="DX45" s="177" t="str">
        <f t="shared" si="110"/>
        <v/>
      </c>
      <c r="DY45" s="177" t="str">
        <f t="shared" si="110"/>
        <v/>
      </c>
      <c r="DZ45" s="177" t="str">
        <f t="shared" si="110"/>
        <v/>
      </c>
      <c r="EA45" s="177" t="str">
        <f t="shared" si="104"/>
        <v/>
      </c>
      <c r="EB45" s="177" t="str">
        <f t="shared" si="116"/>
        <v/>
      </c>
      <c r="EC45" s="177" t="str">
        <f t="shared" si="116"/>
        <v/>
      </c>
      <c r="ED45" s="177" t="str">
        <f t="shared" si="116"/>
        <v/>
      </c>
      <c r="EE45" s="177" t="str">
        <f t="shared" si="116"/>
        <v/>
      </c>
      <c r="EF45" s="177" t="str">
        <f t="shared" si="116"/>
        <v/>
      </c>
      <c r="EG45" s="177" t="str">
        <f t="shared" si="116"/>
        <v/>
      </c>
      <c r="EH45" s="177" t="str">
        <f t="shared" si="116"/>
        <v/>
      </c>
      <c r="EI45" s="177" t="str">
        <f t="shared" si="116"/>
        <v/>
      </c>
      <c r="EJ45" s="177" t="str">
        <f t="shared" si="116"/>
        <v/>
      </c>
      <c r="EK45" s="177" t="str">
        <f t="shared" si="116"/>
        <v/>
      </c>
      <c r="EL45" s="177" t="str">
        <f t="shared" si="116"/>
        <v/>
      </c>
      <c r="EM45" s="177" t="str">
        <f t="shared" si="116"/>
        <v/>
      </c>
      <c r="EN45" s="177" t="str">
        <f t="shared" si="116"/>
        <v/>
      </c>
      <c r="EO45" s="177" t="str">
        <f t="shared" si="116"/>
        <v/>
      </c>
      <c r="EP45" s="177" t="str">
        <f t="shared" si="116"/>
        <v/>
      </c>
      <c r="EQ45" s="177" t="str">
        <f t="shared" si="116"/>
        <v/>
      </c>
      <c r="ER45" s="177" t="str">
        <f t="shared" si="111"/>
        <v/>
      </c>
      <c r="ES45" s="177" t="str">
        <f t="shared" si="112"/>
        <v/>
      </c>
      <c r="ET45" s="177" t="str">
        <f t="shared" si="112"/>
        <v/>
      </c>
      <c r="EU45" s="177" t="str">
        <f t="shared" si="112"/>
        <v/>
      </c>
      <c r="EV45" s="177" t="str">
        <f t="shared" si="112"/>
        <v/>
      </c>
      <c r="EW45" s="177" t="str">
        <f t="shared" si="112"/>
        <v/>
      </c>
      <c r="EX45" s="177" t="str">
        <f t="shared" si="112"/>
        <v/>
      </c>
      <c r="EY45" s="177" t="str">
        <f t="shared" si="112"/>
        <v/>
      </c>
      <c r="EZ45" s="177" t="str">
        <f t="shared" si="112"/>
        <v/>
      </c>
      <c r="FA45" s="177" t="str">
        <f t="shared" si="112"/>
        <v/>
      </c>
      <c r="FB45" s="177" t="str">
        <f t="shared" si="112"/>
        <v/>
      </c>
      <c r="FC45" s="177" t="str">
        <f t="shared" si="112"/>
        <v/>
      </c>
      <c r="FD45" s="177" t="str">
        <f t="shared" si="112"/>
        <v/>
      </c>
      <c r="FE45" s="177" t="str">
        <f t="shared" si="112"/>
        <v/>
      </c>
      <c r="FF45" s="177" t="str">
        <f t="shared" si="112"/>
        <v/>
      </c>
      <c r="FG45" s="177" t="str">
        <f t="shared" si="112"/>
        <v/>
      </c>
      <c r="FH45" s="177" t="str">
        <f t="shared" si="112"/>
        <v/>
      </c>
      <c r="FI45" s="177" t="str">
        <f t="shared" si="105"/>
        <v/>
      </c>
      <c r="FJ45" s="177" t="str">
        <f t="shared" si="105"/>
        <v/>
      </c>
      <c r="FK45" s="177" t="str">
        <f t="shared" si="105"/>
        <v/>
      </c>
      <c r="FL45" s="177" t="str">
        <f t="shared" si="105"/>
        <v/>
      </c>
      <c r="FM45" s="177" t="str">
        <f t="shared" si="105"/>
        <v/>
      </c>
      <c r="FN45" s="177" t="str">
        <f t="shared" si="105"/>
        <v/>
      </c>
      <c r="FO45" s="177" t="str">
        <f t="shared" si="105"/>
        <v/>
      </c>
      <c r="FP45" s="177" t="str">
        <f t="shared" si="105"/>
        <v/>
      </c>
      <c r="FQ45" s="177" t="str">
        <f t="shared" si="105"/>
        <v/>
      </c>
      <c r="FR45" s="177" t="str">
        <f t="shared" si="105"/>
        <v/>
      </c>
      <c r="FS45" s="177" t="str">
        <f t="shared" si="105"/>
        <v/>
      </c>
      <c r="FT45" s="177" t="str">
        <f t="shared" si="105"/>
        <v/>
      </c>
      <c r="FU45" s="177" t="str">
        <f t="shared" si="105"/>
        <v/>
      </c>
      <c r="FV45" s="177" t="str">
        <f t="shared" si="105"/>
        <v/>
      </c>
      <c r="FW45" s="177" t="str">
        <f t="shared" si="113"/>
        <v/>
      </c>
      <c r="FX45" s="177" t="str">
        <f t="shared" si="113"/>
        <v/>
      </c>
      <c r="FY45" s="177" t="str">
        <f t="shared" si="113"/>
        <v/>
      </c>
      <c r="FZ45" s="177" t="str">
        <f t="shared" si="113"/>
        <v/>
      </c>
      <c r="GA45" s="177" t="str">
        <f t="shared" si="113"/>
        <v/>
      </c>
      <c r="GB45" s="177" t="str">
        <f t="shared" si="113"/>
        <v/>
      </c>
      <c r="GC45" s="177" t="str">
        <f t="shared" si="113"/>
        <v/>
      </c>
      <c r="GD45" s="177" t="str">
        <f t="shared" si="113"/>
        <v/>
      </c>
      <c r="GE45" s="177" t="str">
        <f t="shared" si="113"/>
        <v/>
      </c>
      <c r="GF45" s="177" t="str">
        <f t="shared" si="113"/>
        <v/>
      </c>
      <c r="GG45" s="177" t="str">
        <f t="shared" si="113"/>
        <v/>
      </c>
      <c r="GH45" s="177" t="str">
        <f t="shared" si="113"/>
        <v/>
      </c>
      <c r="GI45" s="177" t="str">
        <f t="shared" si="113"/>
        <v/>
      </c>
      <c r="GJ45" s="177" t="str">
        <f t="shared" si="113"/>
        <v/>
      </c>
      <c r="GK45" s="177" t="str">
        <f t="shared" si="113"/>
        <v/>
      </c>
      <c r="GL45" s="177" t="str">
        <f t="shared" si="113"/>
        <v/>
      </c>
      <c r="GM45" s="177" t="str">
        <f t="shared" si="106"/>
        <v/>
      </c>
      <c r="GN45" s="177" t="str">
        <f t="shared" si="106"/>
        <v/>
      </c>
      <c r="GO45" s="177" t="str">
        <f t="shared" si="106"/>
        <v/>
      </c>
      <c r="GP45" s="177" t="str">
        <f t="shared" si="106"/>
        <v/>
      </c>
      <c r="GQ45" s="177" t="str">
        <f t="shared" si="106"/>
        <v/>
      </c>
      <c r="GR45" s="177" t="str">
        <f t="shared" si="106"/>
        <v/>
      </c>
      <c r="GS45" s="177" t="str">
        <f t="shared" si="106"/>
        <v/>
      </c>
      <c r="GT45" s="177" t="str">
        <f t="shared" si="106"/>
        <v/>
      </c>
      <c r="GU45" s="177" t="str">
        <f t="shared" si="106"/>
        <v/>
      </c>
      <c r="GV45" s="177" t="str">
        <f t="shared" si="106"/>
        <v/>
      </c>
      <c r="GW45" s="177" t="str">
        <f t="shared" si="106"/>
        <v/>
      </c>
      <c r="GX45" s="177" t="str">
        <f t="shared" si="106"/>
        <v/>
      </c>
      <c r="GY45" s="177" t="str">
        <f t="shared" si="106"/>
        <v/>
      </c>
      <c r="GZ45" s="177" t="str">
        <f t="shared" si="106"/>
        <v/>
      </c>
      <c r="HA45" s="177" t="str">
        <f t="shared" si="101"/>
        <v/>
      </c>
      <c r="HB45" s="177" t="str">
        <f t="shared" si="101"/>
        <v/>
      </c>
      <c r="HC45" s="177" t="str">
        <f t="shared" si="101"/>
        <v/>
      </c>
      <c r="HD45" s="177" t="str">
        <f t="shared" si="101"/>
        <v/>
      </c>
      <c r="HE45" s="177" t="str">
        <f t="shared" si="101"/>
        <v/>
      </c>
      <c r="HF45" s="177" t="str">
        <f t="shared" si="101"/>
        <v/>
      </c>
      <c r="HG45" s="177" t="str">
        <f t="shared" si="101"/>
        <v/>
      </c>
      <c r="HH45" s="177" t="str">
        <f t="shared" si="101"/>
        <v/>
      </c>
      <c r="HI45" s="177" t="str">
        <f t="shared" si="101"/>
        <v/>
      </c>
      <c r="HJ45" s="177" t="str">
        <f t="shared" si="101"/>
        <v/>
      </c>
      <c r="HK45" s="177" t="str">
        <f t="shared" si="101"/>
        <v/>
      </c>
      <c r="HL45" s="177" t="str">
        <f t="shared" si="101"/>
        <v/>
      </c>
      <c r="HM45" s="177" t="str">
        <f t="shared" si="101"/>
        <v/>
      </c>
      <c r="HN45" s="177" t="str">
        <f t="shared" si="101"/>
        <v/>
      </c>
      <c r="HO45" s="177" t="str">
        <f t="shared" si="101"/>
        <v/>
      </c>
      <c r="HP45" s="177" t="str">
        <f t="shared" si="114"/>
        <v/>
      </c>
      <c r="HQ45" s="177" t="str">
        <f t="shared" si="114"/>
        <v/>
      </c>
      <c r="HR45" s="177" t="str">
        <f t="shared" si="114"/>
        <v/>
      </c>
      <c r="HS45" s="177" t="str">
        <f t="shared" si="114"/>
        <v/>
      </c>
      <c r="HT45" s="177" t="str">
        <f t="shared" si="114"/>
        <v/>
      </c>
      <c r="HU45" s="177" t="str">
        <f t="shared" si="114"/>
        <v/>
      </c>
      <c r="HV45" s="177" t="str">
        <f t="shared" si="114"/>
        <v/>
      </c>
      <c r="HW45" s="177" t="str">
        <f t="shared" si="114"/>
        <v/>
      </c>
      <c r="HX45" s="177" t="str">
        <f t="shared" si="114"/>
        <v/>
      </c>
      <c r="HY45" s="177" t="str">
        <f t="shared" si="114"/>
        <v/>
      </c>
      <c r="HZ45" s="177" t="str">
        <f t="shared" si="114"/>
        <v/>
      </c>
      <c r="IA45" s="192" t="str">
        <f t="shared" si="21"/>
        <v/>
      </c>
      <c r="IB45" s="193" t="e">
        <f t="shared" si="94"/>
        <v>#N/A</v>
      </c>
      <c r="IC45" s="193" t="e">
        <f t="shared" ref="IC45:IE60" si="118">IF(ISNONTEXT($Q45),IF($G45="R",_xlfn.BETA.DIST(AJ45,$M45,$N45,FALSE,$B45,$D45),_xlfn.BETA.DIST(AJ45,$N45,$M45,FALSE,$B45,$D45)),NA())</f>
        <v>#N/A</v>
      </c>
      <c r="ID45" s="193" t="e">
        <f t="shared" si="118"/>
        <v>#N/A</v>
      </c>
      <c r="IE45" s="193" t="e">
        <f t="shared" si="118"/>
        <v>#N/A</v>
      </c>
      <c r="IF45" s="193" t="e">
        <f t="shared" si="91"/>
        <v>#N/A</v>
      </c>
      <c r="IG45" s="193" t="e">
        <f t="shared" si="91"/>
        <v>#N/A</v>
      </c>
      <c r="IH45" s="193" t="e">
        <f t="shared" si="91"/>
        <v>#N/A</v>
      </c>
      <c r="II45" s="193" t="e">
        <f t="shared" si="91"/>
        <v>#N/A</v>
      </c>
      <c r="IJ45" s="193" t="e">
        <f t="shared" si="91"/>
        <v>#N/A</v>
      </c>
      <c r="IK45" s="193" t="e">
        <f t="shared" si="91"/>
        <v>#N/A</v>
      </c>
      <c r="IL45" s="193" t="e">
        <f t="shared" si="91"/>
        <v>#N/A</v>
      </c>
      <c r="IM45" s="193" t="e">
        <f t="shared" si="91"/>
        <v>#N/A</v>
      </c>
      <c r="IN45" s="193" t="e">
        <f t="shared" si="91"/>
        <v>#N/A</v>
      </c>
      <c r="IO45" s="193" t="e">
        <f t="shared" si="91"/>
        <v>#N/A</v>
      </c>
      <c r="IP45" s="193" t="e">
        <f t="shared" si="91"/>
        <v>#N/A</v>
      </c>
      <c r="IQ45" s="193" t="e">
        <f t="shared" si="91"/>
        <v>#N/A</v>
      </c>
      <c r="IR45" s="193" t="e">
        <f t="shared" si="91"/>
        <v>#N/A</v>
      </c>
      <c r="IS45" s="193" t="e">
        <f t="shared" si="91"/>
        <v>#N/A</v>
      </c>
      <c r="IT45" s="193" t="e">
        <f t="shared" si="91"/>
        <v>#N/A</v>
      </c>
      <c r="IU45" s="193" t="e">
        <f t="shared" si="87"/>
        <v>#N/A</v>
      </c>
      <c r="IV45" s="193" t="e">
        <f t="shared" si="87"/>
        <v>#N/A</v>
      </c>
      <c r="IW45" s="193" t="e">
        <f t="shared" si="87"/>
        <v>#N/A</v>
      </c>
      <c r="IX45" s="193" t="e">
        <f t="shared" si="87"/>
        <v>#N/A</v>
      </c>
      <c r="IY45" s="193" t="e">
        <f t="shared" si="87"/>
        <v>#N/A</v>
      </c>
      <c r="IZ45" s="193" t="e">
        <f t="shared" si="87"/>
        <v>#N/A</v>
      </c>
      <c r="JA45" s="193" t="e">
        <f t="shared" si="87"/>
        <v>#N/A</v>
      </c>
      <c r="JB45" s="193" t="e">
        <f t="shared" si="87"/>
        <v>#N/A</v>
      </c>
      <c r="JC45" s="193" t="e">
        <f t="shared" si="87"/>
        <v>#N/A</v>
      </c>
      <c r="JD45" s="193" t="e">
        <f t="shared" si="87"/>
        <v>#N/A</v>
      </c>
      <c r="JE45" s="193" t="e">
        <f t="shared" si="87"/>
        <v>#N/A</v>
      </c>
      <c r="JF45" s="193" t="e">
        <f t="shared" si="87"/>
        <v>#N/A</v>
      </c>
      <c r="JG45" s="193" t="e">
        <f t="shared" si="87"/>
        <v>#N/A</v>
      </c>
      <c r="JH45" s="193" t="e">
        <f t="shared" si="87"/>
        <v>#N/A</v>
      </c>
      <c r="JI45" s="193" t="e">
        <f t="shared" si="87"/>
        <v>#N/A</v>
      </c>
      <c r="JJ45" s="193" t="e">
        <f t="shared" si="84"/>
        <v>#N/A</v>
      </c>
      <c r="JK45" s="193" t="e">
        <f t="shared" si="84"/>
        <v>#N/A</v>
      </c>
      <c r="JL45" s="193" t="e">
        <f t="shared" si="84"/>
        <v>#N/A</v>
      </c>
      <c r="JM45" s="193" t="e">
        <f t="shared" si="84"/>
        <v>#N/A</v>
      </c>
      <c r="JN45" s="193" t="e">
        <f t="shared" si="84"/>
        <v>#N/A</v>
      </c>
      <c r="JO45" s="193" t="e">
        <f t="shared" si="84"/>
        <v>#N/A</v>
      </c>
      <c r="JP45" s="193" t="e">
        <f t="shared" si="84"/>
        <v>#N/A</v>
      </c>
      <c r="JQ45" s="193" t="e">
        <f t="shared" si="84"/>
        <v>#N/A</v>
      </c>
      <c r="JR45" s="193" t="e">
        <f t="shared" si="84"/>
        <v>#N/A</v>
      </c>
      <c r="JS45" s="193" t="e">
        <f t="shared" si="84"/>
        <v>#N/A</v>
      </c>
      <c r="JT45" s="193" t="e">
        <f t="shared" si="84"/>
        <v>#N/A</v>
      </c>
      <c r="JU45" s="193" t="e">
        <f t="shared" si="84"/>
        <v>#N/A</v>
      </c>
      <c r="JV45" s="193" t="e">
        <f t="shared" si="84"/>
        <v>#N/A</v>
      </c>
      <c r="JW45" s="193" t="e">
        <f t="shared" si="84"/>
        <v>#N/A</v>
      </c>
      <c r="JX45" s="193" t="e">
        <f t="shared" si="84"/>
        <v>#N/A</v>
      </c>
      <c r="JY45" s="193" t="e">
        <f t="shared" si="97"/>
        <v>#N/A</v>
      </c>
      <c r="JZ45" s="193" t="e">
        <f t="shared" si="97"/>
        <v>#N/A</v>
      </c>
      <c r="KA45" s="193" t="e">
        <f t="shared" si="97"/>
        <v>#N/A</v>
      </c>
      <c r="KB45" s="193" t="e">
        <f t="shared" si="97"/>
        <v>#N/A</v>
      </c>
      <c r="KC45" s="193" t="e">
        <f t="shared" si="97"/>
        <v>#N/A</v>
      </c>
      <c r="KD45" s="193" t="e">
        <f t="shared" si="97"/>
        <v>#N/A</v>
      </c>
      <c r="KE45" s="193" t="e">
        <f t="shared" si="97"/>
        <v>#N/A</v>
      </c>
      <c r="KF45" s="193" t="e">
        <f t="shared" si="97"/>
        <v>#N/A</v>
      </c>
      <c r="KG45" s="193" t="e">
        <f t="shared" si="97"/>
        <v>#N/A</v>
      </c>
      <c r="KH45" s="193" t="e">
        <f t="shared" si="97"/>
        <v>#N/A</v>
      </c>
      <c r="KI45" s="193" t="e">
        <f t="shared" si="97"/>
        <v>#N/A</v>
      </c>
      <c r="KJ45" s="193" t="e">
        <f t="shared" si="97"/>
        <v>#N/A</v>
      </c>
      <c r="KK45" s="193" t="e">
        <f t="shared" si="97"/>
        <v>#N/A</v>
      </c>
      <c r="KL45" s="193" t="e">
        <f t="shared" si="97"/>
        <v>#N/A</v>
      </c>
      <c r="KM45" s="193" t="e">
        <f t="shared" si="97"/>
        <v>#N/A</v>
      </c>
      <c r="KN45" s="193" t="e">
        <f t="shared" si="24"/>
        <v>#N/A</v>
      </c>
      <c r="KO45" s="193" t="e">
        <f t="shared" ref="KO45:KQ60" si="119">IF(ISNONTEXT($Q45),IF($G45="R",_xlfn.BETA.DIST(CV45,$M45,$N45,FALSE,$B45,$D45),_xlfn.BETA.DIST(CV45,$N45,$M45,FALSE,$B45,$D45)),NA())</f>
        <v>#N/A</v>
      </c>
      <c r="KP45" s="193" t="e">
        <f t="shared" si="119"/>
        <v>#N/A</v>
      </c>
      <c r="KQ45" s="193" t="e">
        <f t="shared" si="119"/>
        <v>#N/A</v>
      </c>
      <c r="KR45" s="193" t="e">
        <f t="shared" si="92"/>
        <v>#N/A</v>
      </c>
      <c r="KS45" s="193" t="e">
        <f t="shared" si="92"/>
        <v>#N/A</v>
      </c>
      <c r="KT45" s="193" t="e">
        <f t="shared" si="92"/>
        <v>#N/A</v>
      </c>
      <c r="KU45" s="193" t="e">
        <f t="shared" si="92"/>
        <v>#N/A</v>
      </c>
      <c r="KV45" s="193" t="e">
        <f t="shared" si="92"/>
        <v>#N/A</v>
      </c>
      <c r="KW45" s="193" t="e">
        <f t="shared" si="92"/>
        <v>#N/A</v>
      </c>
      <c r="KX45" s="193" t="e">
        <f t="shared" si="92"/>
        <v>#N/A</v>
      </c>
      <c r="KY45" s="193" t="e">
        <f t="shared" si="92"/>
        <v>#N/A</v>
      </c>
      <c r="KZ45" s="193" t="e">
        <f t="shared" si="92"/>
        <v>#N/A</v>
      </c>
      <c r="LA45" s="193" t="e">
        <f t="shared" si="92"/>
        <v>#N/A</v>
      </c>
      <c r="LB45" s="193" t="e">
        <f t="shared" si="92"/>
        <v>#N/A</v>
      </c>
      <c r="LC45" s="193" t="e">
        <f t="shared" si="92"/>
        <v>#N/A</v>
      </c>
      <c r="LD45" s="193" t="e">
        <f t="shared" si="92"/>
        <v>#N/A</v>
      </c>
      <c r="LE45" s="193" t="e">
        <f t="shared" si="92"/>
        <v>#N/A</v>
      </c>
      <c r="LF45" s="193" t="e">
        <f t="shared" si="92"/>
        <v>#N/A</v>
      </c>
      <c r="LG45" s="193" t="e">
        <f t="shared" si="88"/>
        <v>#N/A</v>
      </c>
      <c r="LH45" s="193" t="e">
        <f t="shared" si="88"/>
        <v>#N/A</v>
      </c>
      <c r="LI45" s="193" t="e">
        <f t="shared" si="88"/>
        <v>#N/A</v>
      </c>
      <c r="LJ45" s="193" t="e">
        <f t="shared" si="88"/>
        <v>#N/A</v>
      </c>
      <c r="LK45" s="193" t="e">
        <f t="shared" si="88"/>
        <v>#N/A</v>
      </c>
      <c r="LL45" s="193" t="e">
        <f t="shared" si="88"/>
        <v>#N/A</v>
      </c>
      <c r="LM45" s="193" t="e">
        <f t="shared" si="88"/>
        <v>#N/A</v>
      </c>
      <c r="LN45" s="193" t="e">
        <f t="shared" si="88"/>
        <v>#N/A</v>
      </c>
      <c r="LO45" s="193" t="e">
        <f t="shared" si="88"/>
        <v>#N/A</v>
      </c>
      <c r="LP45" s="193" t="e">
        <f t="shared" si="88"/>
        <v>#N/A</v>
      </c>
      <c r="LQ45" s="193" t="e">
        <f t="shared" si="88"/>
        <v>#N/A</v>
      </c>
      <c r="LR45" s="193" t="e">
        <f t="shared" si="88"/>
        <v>#N/A</v>
      </c>
      <c r="LS45" s="193" t="e">
        <f t="shared" si="88"/>
        <v>#N/A</v>
      </c>
      <c r="LT45" s="193" t="e">
        <f t="shared" si="88"/>
        <v>#N/A</v>
      </c>
      <c r="LU45" s="193" t="e">
        <f t="shared" si="88"/>
        <v>#N/A</v>
      </c>
      <c r="LV45" s="193" t="e">
        <f t="shared" si="85"/>
        <v>#N/A</v>
      </c>
      <c r="LW45" s="193" t="e">
        <f t="shared" si="85"/>
        <v>#N/A</v>
      </c>
      <c r="LX45" s="193" t="e">
        <f t="shared" si="85"/>
        <v>#N/A</v>
      </c>
      <c r="LY45" s="193" t="e">
        <f t="shared" si="85"/>
        <v>#N/A</v>
      </c>
      <c r="LZ45" s="193" t="e">
        <f t="shared" si="85"/>
        <v>#N/A</v>
      </c>
      <c r="MA45" s="193" t="e">
        <f t="shared" si="85"/>
        <v>#N/A</v>
      </c>
      <c r="MB45" s="193" t="e">
        <f t="shared" si="85"/>
        <v>#N/A</v>
      </c>
      <c r="MC45" s="193" t="e">
        <f t="shared" si="85"/>
        <v>#N/A</v>
      </c>
      <c r="MD45" s="193" t="e">
        <f t="shared" si="85"/>
        <v>#N/A</v>
      </c>
      <c r="ME45" s="193" t="e">
        <f t="shared" si="85"/>
        <v>#N/A</v>
      </c>
      <c r="MF45" s="193" t="e">
        <f t="shared" si="85"/>
        <v>#N/A</v>
      </c>
      <c r="MG45" s="193" t="e">
        <f t="shared" si="85"/>
        <v>#N/A</v>
      </c>
      <c r="MH45" s="193" t="e">
        <f t="shared" si="85"/>
        <v>#N/A</v>
      </c>
      <c r="MI45" s="193" t="e">
        <f t="shared" si="85"/>
        <v>#N/A</v>
      </c>
      <c r="MJ45" s="193" t="e">
        <f t="shared" si="85"/>
        <v>#N/A</v>
      </c>
      <c r="MK45" s="193" t="e">
        <f t="shared" si="98"/>
        <v>#N/A</v>
      </c>
      <c r="ML45" s="193" t="e">
        <f t="shared" si="98"/>
        <v>#N/A</v>
      </c>
      <c r="MM45" s="193" t="e">
        <f t="shared" si="98"/>
        <v>#N/A</v>
      </c>
      <c r="MN45" s="193" t="e">
        <f t="shared" si="98"/>
        <v>#N/A</v>
      </c>
      <c r="MO45" s="193" t="e">
        <f t="shared" si="98"/>
        <v>#N/A</v>
      </c>
      <c r="MP45" s="193" t="e">
        <f t="shared" si="98"/>
        <v>#N/A</v>
      </c>
      <c r="MQ45" s="193" t="e">
        <f t="shared" si="98"/>
        <v>#N/A</v>
      </c>
      <c r="MR45" s="193" t="e">
        <f t="shared" si="98"/>
        <v>#N/A</v>
      </c>
      <c r="MS45" s="193" t="e">
        <f t="shared" si="98"/>
        <v>#N/A</v>
      </c>
      <c r="MT45" s="193" t="e">
        <f t="shared" si="98"/>
        <v>#N/A</v>
      </c>
      <c r="MU45" s="193" t="e">
        <f t="shared" si="98"/>
        <v>#N/A</v>
      </c>
      <c r="MV45" s="193" t="e">
        <f t="shared" si="98"/>
        <v>#N/A</v>
      </c>
      <c r="MW45" s="193" t="e">
        <f t="shared" si="98"/>
        <v>#N/A</v>
      </c>
      <c r="MX45" s="193" t="e">
        <f t="shared" si="98"/>
        <v>#N/A</v>
      </c>
      <c r="MY45" s="193" t="e">
        <f t="shared" si="98"/>
        <v>#N/A</v>
      </c>
      <c r="MZ45" s="193" t="e">
        <f t="shared" si="25"/>
        <v>#N/A</v>
      </c>
      <c r="NA45" s="193" t="e">
        <f t="shared" ref="NA45:NC60" si="120">IF(ISNONTEXT($Q45),IF($G45="R",_xlfn.BETA.DIST(FH45,$M45,$N45,FALSE,$B45,$D45),_xlfn.BETA.DIST(FH45,$N45,$M45,FALSE,$B45,$D45)),NA())</f>
        <v>#N/A</v>
      </c>
      <c r="NB45" s="193" t="e">
        <f t="shared" si="120"/>
        <v>#N/A</v>
      </c>
      <c r="NC45" s="193" t="e">
        <f t="shared" si="120"/>
        <v>#N/A</v>
      </c>
      <c r="ND45" s="193" t="e">
        <f t="shared" si="93"/>
        <v>#N/A</v>
      </c>
      <c r="NE45" s="193" t="e">
        <f t="shared" si="93"/>
        <v>#N/A</v>
      </c>
      <c r="NF45" s="193" t="e">
        <f t="shared" si="93"/>
        <v>#N/A</v>
      </c>
      <c r="NG45" s="193" t="e">
        <f t="shared" si="93"/>
        <v>#N/A</v>
      </c>
      <c r="NH45" s="193" t="e">
        <f t="shared" si="93"/>
        <v>#N/A</v>
      </c>
      <c r="NI45" s="193" t="e">
        <f t="shared" si="93"/>
        <v>#N/A</v>
      </c>
      <c r="NJ45" s="193" t="e">
        <f t="shared" si="93"/>
        <v>#N/A</v>
      </c>
      <c r="NK45" s="193" t="e">
        <f t="shared" si="93"/>
        <v>#N/A</v>
      </c>
      <c r="NL45" s="193" t="e">
        <f t="shared" si="93"/>
        <v>#N/A</v>
      </c>
      <c r="NM45" s="193" t="e">
        <f t="shared" si="93"/>
        <v>#N/A</v>
      </c>
      <c r="NN45" s="193" t="e">
        <f t="shared" si="93"/>
        <v>#N/A</v>
      </c>
      <c r="NO45" s="193" t="e">
        <f t="shared" si="93"/>
        <v>#N/A</v>
      </c>
      <c r="NP45" s="193" t="e">
        <f t="shared" si="93"/>
        <v>#N/A</v>
      </c>
      <c r="NQ45" s="193" t="e">
        <f t="shared" si="93"/>
        <v>#N/A</v>
      </c>
      <c r="NR45" s="193" t="e">
        <f t="shared" si="93"/>
        <v>#N/A</v>
      </c>
      <c r="NS45" s="193" t="e">
        <f t="shared" si="89"/>
        <v>#N/A</v>
      </c>
      <c r="NT45" s="193" t="e">
        <f t="shared" si="89"/>
        <v>#N/A</v>
      </c>
      <c r="NU45" s="193" t="e">
        <f t="shared" si="89"/>
        <v>#N/A</v>
      </c>
      <c r="NV45" s="193" t="e">
        <f t="shared" si="89"/>
        <v>#N/A</v>
      </c>
      <c r="NW45" s="193" t="e">
        <f t="shared" si="89"/>
        <v>#N/A</v>
      </c>
      <c r="NX45" s="193" t="e">
        <f t="shared" si="89"/>
        <v>#N/A</v>
      </c>
      <c r="NY45" s="193" t="e">
        <f t="shared" si="89"/>
        <v>#N/A</v>
      </c>
      <c r="NZ45" s="193" t="e">
        <f t="shared" si="89"/>
        <v>#N/A</v>
      </c>
      <c r="OA45" s="193" t="e">
        <f t="shared" si="89"/>
        <v>#N/A</v>
      </c>
      <c r="OB45" s="193" t="e">
        <f t="shared" si="89"/>
        <v>#N/A</v>
      </c>
      <c r="OC45" s="193" t="e">
        <f t="shared" si="89"/>
        <v>#N/A</v>
      </c>
      <c r="OD45" s="193" t="e">
        <f t="shared" si="89"/>
        <v>#N/A</v>
      </c>
      <c r="OE45" s="193" t="e">
        <f t="shared" si="89"/>
        <v>#N/A</v>
      </c>
      <c r="OF45" s="193" t="e">
        <f t="shared" si="89"/>
        <v>#N/A</v>
      </c>
      <c r="OG45" s="193" t="e">
        <f t="shared" si="89"/>
        <v>#N/A</v>
      </c>
      <c r="OH45" s="193" t="e">
        <f t="shared" si="86"/>
        <v>#N/A</v>
      </c>
      <c r="OI45" s="193" t="e">
        <f t="shared" si="86"/>
        <v>#N/A</v>
      </c>
      <c r="OJ45" s="193" t="e">
        <f t="shared" si="86"/>
        <v>#N/A</v>
      </c>
      <c r="OK45" s="193" t="e">
        <f t="shared" si="86"/>
        <v>#N/A</v>
      </c>
      <c r="OL45" s="193" t="e">
        <f t="shared" si="86"/>
        <v>#N/A</v>
      </c>
      <c r="OM45" s="193" t="e">
        <f t="shared" si="86"/>
        <v>#N/A</v>
      </c>
      <c r="ON45" s="193" t="e">
        <f t="shared" si="86"/>
        <v>#N/A</v>
      </c>
      <c r="OO45" s="193" t="e">
        <f t="shared" si="86"/>
        <v>#N/A</v>
      </c>
      <c r="OP45" s="193" t="e">
        <f t="shared" si="86"/>
        <v>#N/A</v>
      </c>
      <c r="OQ45" s="193" t="e">
        <f t="shared" si="86"/>
        <v>#N/A</v>
      </c>
      <c r="OR45" s="193" t="e">
        <f t="shared" si="86"/>
        <v>#N/A</v>
      </c>
      <c r="OS45" s="193" t="e">
        <f t="shared" si="86"/>
        <v>#N/A</v>
      </c>
      <c r="OT45" s="193" t="e">
        <f t="shared" si="86"/>
        <v>#N/A</v>
      </c>
      <c r="OU45" s="193" t="e">
        <f t="shared" si="86"/>
        <v>#N/A</v>
      </c>
      <c r="OV45" s="193" t="e">
        <f t="shared" si="86"/>
        <v>#N/A</v>
      </c>
      <c r="OW45" s="193" t="e">
        <f t="shared" si="99"/>
        <v>#N/A</v>
      </c>
      <c r="OX45" s="193" t="e">
        <f t="shared" si="99"/>
        <v>#N/A</v>
      </c>
      <c r="OY45" s="193" t="e">
        <f t="shared" si="99"/>
        <v>#N/A</v>
      </c>
      <c r="OZ45" s="193" t="e">
        <f t="shared" si="99"/>
        <v>#N/A</v>
      </c>
      <c r="PA45" s="193" t="e">
        <f t="shared" si="99"/>
        <v>#N/A</v>
      </c>
      <c r="PB45" s="193" t="e">
        <f t="shared" si="99"/>
        <v>#N/A</v>
      </c>
      <c r="PC45" s="193" t="e">
        <f t="shared" si="99"/>
        <v>#N/A</v>
      </c>
      <c r="PD45" s="193" t="e">
        <f t="shared" si="99"/>
        <v>#N/A</v>
      </c>
      <c r="PE45" s="193" t="e">
        <f t="shared" si="99"/>
        <v>#N/A</v>
      </c>
      <c r="PF45" s="193" t="e">
        <f t="shared" si="99"/>
        <v>#N/A</v>
      </c>
      <c r="PG45" s="193" t="e">
        <f t="shared" si="99"/>
        <v>#N/A</v>
      </c>
      <c r="PH45" s="193" t="e">
        <f t="shared" si="99"/>
        <v>#N/A</v>
      </c>
      <c r="PI45" s="193" t="e">
        <f t="shared" si="99"/>
        <v>#N/A</v>
      </c>
      <c r="PJ45" s="193" t="e">
        <f t="shared" si="99"/>
        <v>#N/A</v>
      </c>
      <c r="PK45" s="193" t="e">
        <f t="shared" si="99"/>
        <v>#N/A</v>
      </c>
      <c r="PL45" s="193" t="e">
        <f t="shared" si="26"/>
        <v>#N/A</v>
      </c>
      <c r="PM45" s="193" t="e">
        <f t="shared" si="95"/>
        <v>#N/A</v>
      </c>
      <c r="PN45" s="193" t="e">
        <f t="shared" si="95"/>
        <v>#N/A</v>
      </c>
      <c r="PO45" s="193" t="e">
        <f t="shared" si="95"/>
        <v>#N/A</v>
      </c>
      <c r="PP45" s="193" t="e">
        <f t="shared" si="95"/>
        <v>#N/A</v>
      </c>
      <c r="PQ45" s="193" t="e">
        <f t="shared" si="95"/>
        <v>#N/A</v>
      </c>
      <c r="PR45" s="193" t="e">
        <f t="shared" si="95"/>
        <v>#N/A</v>
      </c>
      <c r="PS45" s="193" t="e">
        <f t="shared" si="95"/>
        <v>#N/A</v>
      </c>
      <c r="PT45" s="193" t="e">
        <f t="shared" si="95"/>
        <v>#N/A</v>
      </c>
    </row>
    <row r="46" spans="1:436" hidden="1" x14ac:dyDescent="0.45">
      <c r="A46" s="20">
        <v>43</v>
      </c>
      <c r="B46" s="115"/>
      <c r="C46" s="115"/>
      <c r="D46" s="115"/>
      <c r="E46" s="110" t="str">
        <f t="shared" si="15"/>
        <v/>
      </c>
      <c r="F46" s="21" t="str">
        <f t="shared" si="16"/>
        <v/>
      </c>
      <c r="G46" s="22" t="str">
        <f t="shared" si="17"/>
        <v/>
      </c>
      <c r="H46" s="23" t="str">
        <f>IF(F46="","",IF(OR($F46&lt;Skew!$B$3,$F46=Skew!$B$3),IF($F46&gt;Skew!$C$3,Skew!$A$3,IF($F46&gt;Skew!$C$4,Skew!$A$4,IF($F46&gt;Skew!$C$5,Skew!$A$5,IF($F46&gt;Skew!$C$6,Skew!$A$6,IF($F46&gt;Skew!$C$7,Skew!$A$7,IF($F46&gt;Skew!$C$8,Skew!$A$8,IF($F46&gt;Skew!$C$9,Skew!$A$9,IF($F46&gt;Skew!$C$10,Skew!$A$10,IF($F46&gt;Skew!$C$11,Skew!$A$11,IF($F46&gt;Skew!$C$12,Skew!$A$12,IF($F46&gt;Skew!$C$13,Skew!$A$13,IF($F46&gt;Skew!$C$14,Skew!$A$14,IF($F46&gt;Skew!$C$15,Skew!$A$15,IF($F46&gt;Skew!$C$16,Skew!$A$16,Skew!$A$17)
)))))))))))))))</f>
        <v/>
      </c>
      <c r="I46" s="22" t="str">
        <f>IF(F46="","",MATCH(H46,Skew!$A$3:$A$17,0))</f>
        <v/>
      </c>
      <c r="J46" s="22" t="str">
        <f t="shared" si="0"/>
        <v/>
      </c>
      <c r="K46" s="24"/>
      <c r="L46" s="22" t="str">
        <f>IF(OR(F46="",K46=""),"",MATCH(K46,Confidence!$A$3:$A$12,0))</f>
        <v/>
      </c>
      <c r="M46" s="25" t="str">
        <f t="shared" si="1"/>
        <v/>
      </c>
      <c r="N46" s="25" t="str">
        <f t="shared" si="2"/>
        <v/>
      </c>
      <c r="O46" s="22"/>
      <c r="P46" s="102" t="str">
        <f t="shared" si="3"/>
        <v/>
      </c>
      <c r="Q46" s="102" t="str">
        <f t="shared" si="4"/>
        <v/>
      </c>
      <c r="R46" s="37" t="str">
        <f t="shared" si="5"/>
        <v/>
      </c>
      <c r="S46" s="115"/>
      <c r="T46" s="204" t="str">
        <f>IF(AND(B46&gt;0,C46&gt;0,D46&gt;0,M46&gt;0,N46&gt;0,S46&gt;0,NOT(K46="")),ABS(VLOOKUP($S$1,VLookups!$A$30:$B$31,2,FALSE)-_xlfn.BETA.DIST(S46,IF(G46="L",N46,M46),IF(G46="L",M46,N46),TRUE,B46,D46)),"")</f>
        <v/>
      </c>
      <c r="U46" s="112" t="str">
        <f>IF(OR($M46="",$N46=""),"",_xlfn.BETA.INV(ABS(VLOOKUP($S$1,VLookups!$A$30:$B$31,2,FALSE)-U$3),IF($G46="L",$N46,$M46),IF($G46="L",$M46,$N46),$B46,$D46))</f>
        <v/>
      </c>
      <c r="V46" s="113" t="str">
        <f>IF(OR($M46="",$N46=""),"",_xlfn.BETA.INV(ABS(VLOOKUP($S$1,VLookups!$A$30:$B$31,2,FALSE)-V$3),IF($G46="L",$N46,$M46),IF($G46="L",$M46,$N46),$B46,$D46))</f>
        <v/>
      </c>
      <c r="W46" s="112" t="str">
        <f>IF(OR($M46="",$N46=""),"",_xlfn.BETA.INV(ABS(VLOOKUP($S$1,VLookups!$A$30:$B$31,2,FALSE)-W$3),IF($G46="L",$N46,$M46),IF($G46="L",$M46,$N46),$B46,$D46))</f>
        <v/>
      </c>
      <c r="X46" s="113" t="str">
        <f>IF(OR($M46="",$N46=""),"",_xlfn.BETA.INV(ABS(VLOOKUP($S$1,VLookups!$A$30:$B$31,2,FALSE)-X$3),IF($G46="L",$N46,$M46),IF($G46="L",$M46,$N46),$B46,$D46))</f>
        <v/>
      </c>
      <c r="Y46" s="112" t="str">
        <f>IF(OR($M46="",$N46=""),"",_xlfn.BETA.INV(ABS(VLOOKUP($S$1,VLookups!$A$30:$B$31,2,FALSE)-Y$3),IF($G46="L",$N46,$M46),IF($G46="L",$M46,$N46),$B46,$D46))</f>
        <v/>
      </c>
      <c r="Z46" s="113" t="str">
        <f>IF(OR($M46="",$N46=""),"",_xlfn.BETA.INV(ABS(VLOOKUP($S$1,VLookups!$A$30:$B$31,2,FALSE)-Z$3),IF($G46="L",$N46,$M46),IF($G46="L",$M46,$N46),$B46,$D46))</f>
        <v/>
      </c>
      <c r="AA46" s="112" t="str">
        <f>IF(OR($M46="",$N46=""),"",_xlfn.BETA.INV(ABS(VLOOKUP($S$1,VLookups!$A$30:$B$31,2,FALSE)-AA$3),IF($G46="L",$N46,$M46),IF($G46="L",$M46,$N46),$B46,$D46))</f>
        <v/>
      </c>
      <c r="AB46" s="113" t="str">
        <f>IF(OR($M46="",$N46=""),"",_xlfn.BETA.INV(ABS(VLOOKUP($S$1,VLookups!$A$30:$B$31,2,FALSE)-AB$3),IF($G46="L",$N46,$M46),IF($G46="L",$M46,$N46),$B46,$D46))</f>
        <v/>
      </c>
      <c r="AC46" s="112" t="str">
        <f>IF(OR($M46="",$N46=""),"",_xlfn.BETA.INV(ABS(VLOOKUP($S$1,VLookups!$A$30:$B$31,2,FALSE)-AC$3),IF($G46="L",$N46,$M46),IF($G46="L",$M46,$N46),$B46,$D46))</f>
        <v/>
      </c>
      <c r="AD46" s="113" t="str">
        <f>IF(OR($M46="",$N46=""),"",_xlfn.BETA.INV(ABS(VLOOKUP($S$1,VLookups!$A$30:$B$31,2,FALSE)-AD$3),IF($G46="L",$N46,$M46),IF($G46="L",$M46,$N46),$B46,$D46))</f>
        <v/>
      </c>
      <c r="AE46" s="112" t="str">
        <f>IF(OR($M46="",$N46=""),"",_xlfn.BETA.INV(ABS(VLOOKUP($S$1,VLookups!$A$30:$B$31,2,FALSE)-AE$3),IF($G46="L",$N46,$M46),IF($G46="L",$M46,$N46),$B46,$D46))</f>
        <v/>
      </c>
      <c r="AF46" s="113" t="str">
        <f>IF(OR($M46="",$N46=""),"",_xlfn.BETA.INV(ABS(VLOOKUP($S$1,VLookups!$A$30:$B$31,2,FALSE)-AF$3),IF($G46="L",$N46,$M46),IF($G46="L",$M46,$N46),$B46,$D46))</f>
        <v/>
      </c>
      <c r="AG46" s="15"/>
      <c r="AH46" s="194" t="str">
        <f t="shared" si="18"/>
        <v/>
      </c>
      <c r="AI46" s="192" t="str">
        <f t="shared" si="19"/>
        <v/>
      </c>
      <c r="AJ46" s="177" t="str">
        <f t="shared" si="117"/>
        <v/>
      </c>
      <c r="AK46" s="177" t="str">
        <f t="shared" si="108"/>
        <v/>
      </c>
      <c r="AL46" s="177" t="str">
        <f t="shared" si="108"/>
        <v/>
      </c>
      <c r="AM46" s="177" t="str">
        <f t="shared" si="108"/>
        <v/>
      </c>
      <c r="AN46" s="177" t="str">
        <f t="shared" si="108"/>
        <v/>
      </c>
      <c r="AO46" s="177" t="str">
        <f t="shared" si="108"/>
        <v/>
      </c>
      <c r="AP46" s="177" t="str">
        <f t="shared" si="108"/>
        <v/>
      </c>
      <c r="AQ46" s="177" t="str">
        <f t="shared" si="108"/>
        <v/>
      </c>
      <c r="AR46" s="177" t="str">
        <f t="shared" si="108"/>
        <v/>
      </c>
      <c r="AS46" s="177" t="str">
        <f t="shared" si="108"/>
        <v/>
      </c>
      <c r="AT46" s="177" t="str">
        <f t="shared" si="108"/>
        <v/>
      </c>
      <c r="AU46" s="177" t="str">
        <f t="shared" si="108"/>
        <v/>
      </c>
      <c r="AV46" s="177" t="str">
        <f t="shared" si="108"/>
        <v/>
      </c>
      <c r="AW46" s="177" t="str">
        <f t="shared" si="108"/>
        <v/>
      </c>
      <c r="AX46" s="177" t="str">
        <f t="shared" si="108"/>
        <v/>
      </c>
      <c r="AY46" s="177" t="str">
        <f t="shared" si="108"/>
        <v/>
      </c>
      <c r="AZ46" s="177" t="str">
        <f t="shared" si="108"/>
        <v/>
      </c>
      <c r="BA46" s="177" t="str">
        <f t="shared" si="102"/>
        <v/>
      </c>
      <c r="BB46" s="177" t="str">
        <f t="shared" si="102"/>
        <v/>
      </c>
      <c r="BC46" s="177" t="str">
        <f t="shared" si="102"/>
        <v/>
      </c>
      <c r="BD46" s="177" t="str">
        <f t="shared" si="102"/>
        <v/>
      </c>
      <c r="BE46" s="177" t="str">
        <f t="shared" si="102"/>
        <v/>
      </c>
      <c r="BF46" s="177" t="str">
        <f t="shared" si="102"/>
        <v/>
      </c>
      <c r="BG46" s="177" t="str">
        <f t="shared" si="102"/>
        <v/>
      </c>
      <c r="BH46" s="177" t="str">
        <f t="shared" si="102"/>
        <v/>
      </c>
      <c r="BI46" s="177" t="str">
        <f t="shared" si="102"/>
        <v/>
      </c>
      <c r="BJ46" s="177" t="str">
        <f t="shared" si="102"/>
        <v/>
      </c>
      <c r="BK46" s="177" t="str">
        <f t="shared" si="102"/>
        <v/>
      </c>
      <c r="BL46" s="177" t="str">
        <f t="shared" si="102"/>
        <v/>
      </c>
      <c r="BM46" s="177" t="str">
        <f t="shared" si="102"/>
        <v/>
      </c>
      <c r="BN46" s="177" t="str">
        <f t="shared" si="102"/>
        <v/>
      </c>
      <c r="BO46" s="177" t="str">
        <f t="shared" si="102"/>
        <v/>
      </c>
      <c r="BP46" s="177" t="str">
        <f t="shared" si="109"/>
        <v/>
      </c>
      <c r="BQ46" s="177" t="str">
        <f t="shared" si="109"/>
        <v/>
      </c>
      <c r="BR46" s="177" t="str">
        <f t="shared" si="109"/>
        <v/>
      </c>
      <c r="BS46" s="177" t="str">
        <f t="shared" si="109"/>
        <v/>
      </c>
      <c r="BT46" s="177" t="str">
        <f t="shared" si="109"/>
        <v/>
      </c>
      <c r="BU46" s="177" t="str">
        <f t="shared" si="109"/>
        <v/>
      </c>
      <c r="BV46" s="177" t="str">
        <f t="shared" si="109"/>
        <v/>
      </c>
      <c r="BW46" s="177" t="str">
        <f t="shared" si="109"/>
        <v/>
      </c>
      <c r="BX46" s="177" t="str">
        <f t="shared" si="109"/>
        <v/>
      </c>
      <c r="BY46" s="177" t="str">
        <f t="shared" si="109"/>
        <v/>
      </c>
      <c r="BZ46" s="177" t="str">
        <f t="shared" si="109"/>
        <v/>
      </c>
      <c r="CA46" s="177" t="str">
        <f t="shared" si="109"/>
        <v/>
      </c>
      <c r="CB46" s="177" t="str">
        <f t="shared" si="109"/>
        <v/>
      </c>
      <c r="CC46" s="177" t="str">
        <f t="shared" si="109"/>
        <v/>
      </c>
      <c r="CD46" s="177" t="str">
        <f t="shared" si="109"/>
        <v/>
      </c>
      <c r="CE46" s="177" t="str">
        <f t="shared" si="109"/>
        <v/>
      </c>
      <c r="CF46" s="177" t="str">
        <f t="shared" si="103"/>
        <v/>
      </c>
      <c r="CG46" s="177" t="str">
        <f t="shared" si="103"/>
        <v/>
      </c>
      <c r="CH46" s="177" t="str">
        <f t="shared" si="103"/>
        <v/>
      </c>
      <c r="CI46" s="177" t="str">
        <f t="shared" si="103"/>
        <v/>
      </c>
      <c r="CJ46" s="177" t="str">
        <f t="shared" si="103"/>
        <v/>
      </c>
      <c r="CK46" s="177" t="str">
        <f t="shared" si="103"/>
        <v/>
      </c>
      <c r="CL46" s="177" t="str">
        <f t="shared" si="103"/>
        <v/>
      </c>
      <c r="CM46" s="177" t="str">
        <f t="shared" si="103"/>
        <v/>
      </c>
      <c r="CN46" s="177" t="str">
        <f t="shared" si="103"/>
        <v/>
      </c>
      <c r="CO46" s="177" t="str">
        <f t="shared" si="103"/>
        <v/>
      </c>
      <c r="CP46" s="177" t="str">
        <f t="shared" si="103"/>
        <v/>
      </c>
      <c r="CQ46" s="177" t="str">
        <f t="shared" si="103"/>
        <v/>
      </c>
      <c r="CR46" s="177" t="str">
        <f t="shared" si="103"/>
        <v/>
      </c>
      <c r="CS46" s="177" t="str">
        <f t="shared" si="103"/>
        <v/>
      </c>
      <c r="CT46" s="177" t="str">
        <f t="shared" si="103"/>
        <v/>
      </c>
      <c r="CU46" s="177" t="str">
        <f t="shared" si="100"/>
        <v/>
      </c>
      <c r="CV46" s="177" t="str">
        <f t="shared" si="100"/>
        <v/>
      </c>
      <c r="CW46" s="177" t="str">
        <f t="shared" si="100"/>
        <v/>
      </c>
      <c r="CX46" s="177" t="str">
        <f t="shared" si="100"/>
        <v/>
      </c>
      <c r="CY46" s="177" t="str">
        <f t="shared" si="100"/>
        <v/>
      </c>
      <c r="CZ46" s="177" t="str">
        <f t="shared" si="100"/>
        <v/>
      </c>
      <c r="DA46" s="177" t="str">
        <f t="shared" si="100"/>
        <v/>
      </c>
      <c r="DB46" s="177" t="str">
        <f t="shared" si="100"/>
        <v/>
      </c>
      <c r="DC46" s="177" t="str">
        <f t="shared" si="100"/>
        <v/>
      </c>
      <c r="DD46" s="177" t="str">
        <f t="shared" si="100"/>
        <v/>
      </c>
      <c r="DE46" s="177" t="str">
        <f t="shared" si="100"/>
        <v/>
      </c>
      <c r="DF46" s="177" t="str">
        <f t="shared" si="100"/>
        <v/>
      </c>
      <c r="DG46" s="177" t="str">
        <f t="shared" si="100"/>
        <v/>
      </c>
      <c r="DH46" s="177" t="str">
        <f t="shared" si="100"/>
        <v/>
      </c>
      <c r="DI46" s="177" t="str">
        <f t="shared" si="100"/>
        <v/>
      </c>
      <c r="DJ46" s="177" t="str">
        <f t="shared" si="100"/>
        <v/>
      </c>
      <c r="DK46" s="177" t="str">
        <f t="shared" si="110"/>
        <v/>
      </c>
      <c r="DL46" s="177" t="str">
        <f t="shared" si="110"/>
        <v/>
      </c>
      <c r="DM46" s="177" t="str">
        <f t="shared" si="110"/>
        <v/>
      </c>
      <c r="DN46" s="177" t="str">
        <f t="shared" si="110"/>
        <v/>
      </c>
      <c r="DO46" s="177" t="str">
        <f t="shared" si="110"/>
        <v/>
      </c>
      <c r="DP46" s="177" t="str">
        <f t="shared" si="110"/>
        <v/>
      </c>
      <c r="DQ46" s="177" t="str">
        <f t="shared" si="110"/>
        <v/>
      </c>
      <c r="DR46" s="177" t="str">
        <f t="shared" si="110"/>
        <v/>
      </c>
      <c r="DS46" s="177" t="str">
        <f t="shared" si="110"/>
        <v/>
      </c>
      <c r="DT46" s="177" t="str">
        <f t="shared" si="110"/>
        <v/>
      </c>
      <c r="DU46" s="177" t="str">
        <f t="shared" si="110"/>
        <v/>
      </c>
      <c r="DV46" s="177" t="str">
        <f t="shared" si="110"/>
        <v/>
      </c>
      <c r="DW46" s="177" t="str">
        <f t="shared" si="110"/>
        <v/>
      </c>
      <c r="DX46" s="177" t="str">
        <f t="shared" si="110"/>
        <v/>
      </c>
      <c r="DY46" s="177" t="str">
        <f t="shared" si="110"/>
        <v/>
      </c>
      <c r="DZ46" s="177" t="str">
        <f t="shared" si="110"/>
        <v/>
      </c>
      <c r="EA46" s="177" t="str">
        <f t="shared" si="104"/>
        <v/>
      </c>
      <c r="EB46" s="177" t="str">
        <f t="shared" si="116"/>
        <v/>
      </c>
      <c r="EC46" s="177" t="str">
        <f t="shared" si="116"/>
        <v/>
      </c>
      <c r="ED46" s="177" t="str">
        <f t="shared" si="116"/>
        <v/>
      </c>
      <c r="EE46" s="177" t="str">
        <f t="shared" si="116"/>
        <v/>
      </c>
      <c r="EF46" s="177" t="str">
        <f t="shared" si="116"/>
        <v/>
      </c>
      <c r="EG46" s="177" t="str">
        <f t="shared" si="116"/>
        <v/>
      </c>
      <c r="EH46" s="177" t="str">
        <f t="shared" si="116"/>
        <v/>
      </c>
      <c r="EI46" s="177" t="str">
        <f t="shared" si="116"/>
        <v/>
      </c>
      <c r="EJ46" s="177" t="str">
        <f t="shared" si="116"/>
        <v/>
      </c>
      <c r="EK46" s="177" t="str">
        <f t="shared" si="116"/>
        <v/>
      </c>
      <c r="EL46" s="177" t="str">
        <f t="shared" si="116"/>
        <v/>
      </c>
      <c r="EM46" s="177" t="str">
        <f t="shared" si="116"/>
        <v/>
      </c>
      <c r="EN46" s="177" t="str">
        <f t="shared" si="116"/>
        <v/>
      </c>
      <c r="EO46" s="177" t="str">
        <f t="shared" si="116"/>
        <v/>
      </c>
      <c r="EP46" s="177" t="str">
        <f t="shared" si="116"/>
        <v/>
      </c>
      <c r="EQ46" s="177" t="str">
        <f t="shared" si="116"/>
        <v/>
      </c>
      <c r="ER46" s="177" t="str">
        <f t="shared" si="111"/>
        <v/>
      </c>
      <c r="ES46" s="177" t="str">
        <f t="shared" si="112"/>
        <v/>
      </c>
      <c r="ET46" s="177" t="str">
        <f t="shared" si="112"/>
        <v/>
      </c>
      <c r="EU46" s="177" t="str">
        <f t="shared" si="112"/>
        <v/>
      </c>
      <c r="EV46" s="177" t="str">
        <f t="shared" si="112"/>
        <v/>
      </c>
      <c r="EW46" s="177" t="str">
        <f t="shared" si="112"/>
        <v/>
      </c>
      <c r="EX46" s="177" t="str">
        <f t="shared" si="112"/>
        <v/>
      </c>
      <c r="EY46" s="177" t="str">
        <f t="shared" si="112"/>
        <v/>
      </c>
      <c r="EZ46" s="177" t="str">
        <f t="shared" si="112"/>
        <v/>
      </c>
      <c r="FA46" s="177" t="str">
        <f t="shared" si="112"/>
        <v/>
      </c>
      <c r="FB46" s="177" t="str">
        <f t="shared" si="112"/>
        <v/>
      </c>
      <c r="FC46" s="177" t="str">
        <f t="shared" si="112"/>
        <v/>
      </c>
      <c r="FD46" s="177" t="str">
        <f t="shared" si="112"/>
        <v/>
      </c>
      <c r="FE46" s="177" t="str">
        <f t="shared" si="112"/>
        <v/>
      </c>
      <c r="FF46" s="177" t="str">
        <f t="shared" si="112"/>
        <v/>
      </c>
      <c r="FG46" s="177" t="str">
        <f t="shared" si="112"/>
        <v/>
      </c>
      <c r="FH46" s="177" t="str">
        <f t="shared" si="112"/>
        <v/>
      </c>
      <c r="FI46" s="177" t="str">
        <f t="shared" si="105"/>
        <v/>
      </c>
      <c r="FJ46" s="177" t="str">
        <f t="shared" si="105"/>
        <v/>
      </c>
      <c r="FK46" s="177" t="str">
        <f t="shared" si="105"/>
        <v/>
      </c>
      <c r="FL46" s="177" t="str">
        <f t="shared" si="105"/>
        <v/>
      </c>
      <c r="FM46" s="177" t="str">
        <f t="shared" si="105"/>
        <v/>
      </c>
      <c r="FN46" s="177" t="str">
        <f t="shared" si="105"/>
        <v/>
      </c>
      <c r="FO46" s="177" t="str">
        <f t="shared" si="105"/>
        <v/>
      </c>
      <c r="FP46" s="177" t="str">
        <f t="shared" si="105"/>
        <v/>
      </c>
      <c r="FQ46" s="177" t="str">
        <f t="shared" si="105"/>
        <v/>
      </c>
      <c r="FR46" s="177" t="str">
        <f t="shared" si="105"/>
        <v/>
      </c>
      <c r="FS46" s="177" t="str">
        <f t="shared" si="105"/>
        <v/>
      </c>
      <c r="FT46" s="177" t="str">
        <f t="shared" si="105"/>
        <v/>
      </c>
      <c r="FU46" s="177" t="str">
        <f t="shared" si="105"/>
        <v/>
      </c>
      <c r="FV46" s="177" t="str">
        <f t="shared" si="105"/>
        <v/>
      </c>
      <c r="FW46" s="177" t="str">
        <f t="shared" si="113"/>
        <v/>
      </c>
      <c r="FX46" s="177" t="str">
        <f t="shared" si="113"/>
        <v/>
      </c>
      <c r="FY46" s="177" t="str">
        <f t="shared" si="113"/>
        <v/>
      </c>
      <c r="FZ46" s="177" t="str">
        <f t="shared" si="113"/>
        <v/>
      </c>
      <c r="GA46" s="177" t="str">
        <f t="shared" si="113"/>
        <v/>
      </c>
      <c r="GB46" s="177" t="str">
        <f t="shared" si="113"/>
        <v/>
      </c>
      <c r="GC46" s="177" t="str">
        <f t="shared" si="113"/>
        <v/>
      </c>
      <c r="GD46" s="177" t="str">
        <f t="shared" si="113"/>
        <v/>
      </c>
      <c r="GE46" s="177" t="str">
        <f t="shared" si="113"/>
        <v/>
      </c>
      <c r="GF46" s="177" t="str">
        <f t="shared" si="113"/>
        <v/>
      </c>
      <c r="GG46" s="177" t="str">
        <f t="shared" si="113"/>
        <v/>
      </c>
      <c r="GH46" s="177" t="str">
        <f t="shared" si="113"/>
        <v/>
      </c>
      <c r="GI46" s="177" t="str">
        <f t="shared" si="113"/>
        <v/>
      </c>
      <c r="GJ46" s="177" t="str">
        <f t="shared" si="113"/>
        <v/>
      </c>
      <c r="GK46" s="177" t="str">
        <f t="shared" si="113"/>
        <v/>
      </c>
      <c r="GL46" s="177" t="str">
        <f t="shared" si="113"/>
        <v/>
      </c>
      <c r="GM46" s="177" t="str">
        <f t="shared" si="106"/>
        <v/>
      </c>
      <c r="GN46" s="177" t="str">
        <f t="shared" si="106"/>
        <v/>
      </c>
      <c r="GO46" s="177" t="str">
        <f t="shared" si="106"/>
        <v/>
      </c>
      <c r="GP46" s="177" t="str">
        <f t="shared" si="106"/>
        <v/>
      </c>
      <c r="GQ46" s="177" t="str">
        <f t="shared" si="106"/>
        <v/>
      </c>
      <c r="GR46" s="177" t="str">
        <f t="shared" si="106"/>
        <v/>
      </c>
      <c r="GS46" s="177" t="str">
        <f t="shared" si="106"/>
        <v/>
      </c>
      <c r="GT46" s="177" t="str">
        <f t="shared" si="106"/>
        <v/>
      </c>
      <c r="GU46" s="177" t="str">
        <f t="shared" si="106"/>
        <v/>
      </c>
      <c r="GV46" s="177" t="str">
        <f t="shared" si="106"/>
        <v/>
      </c>
      <c r="GW46" s="177" t="str">
        <f t="shared" si="106"/>
        <v/>
      </c>
      <c r="GX46" s="177" t="str">
        <f t="shared" si="106"/>
        <v/>
      </c>
      <c r="GY46" s="177" t="str">
        <f t="shared" si="106"/>
        <v/>
      </c>
      <c r="GZ46" s="177" t="str">
        <f t="shared" si="106"/>
        <v/>
      </c>
      <c r="HA46" s="177" t="str">
        <f t="shared" si="101"/>
        <v/>
      </c>
      <c r="HB46" s="177" t="str">
        <f t="shared" si="101"/>
        <v/>
      </c>
      <c r="HC46" s="177" t="str">
        <f t="shared" si="101"/>
        <v/>
      </c>
      <c r="HD46" s="177" t="str">
        <f t="shared" si="101"/>
        <v/>
      </c>
      <c r="HE46" s="177" t="str">
        <f t="shared" si="101"/>
        <v/>
      </c>
      <c r="HF46" s="177" t="str">
        <f t="shared" si="101"/>
        <v/>
      </c>
      <c r="HG46" s="177" t="str">
        <f t="shared" si="101"/>
        <v/>
      </c>
      <c r="HH46" s="177" t="str">
        <f t="shared" si="101"/>
        <v/>
      </c>
      <c r="HI46" s="177" t="str">
        <f t="shared" si="101"/>
        <v/>
      </c>
      <c r="HJ46" s="177" t="str">
        <f t="shared" si="101"/>
        <v/>
      </c>
      <c r="HK46" s="177" t="str">
        <f t="shared" si="101"/>
        <v/>
      </c>
      <c r="HL46" s="177" t="str">
        <f t="shared" si="101"/>
        <v/>
      </c>
      <c r="HM46" s="177" t="str">
        <f t="shared" si="101"/>
        <v/>
      </c>
      <c r="HN46" s="177" t="str">
        <f t="shared" si="101"/>
        <v/>
      </c>
      <c r="HO46" s="177" t="str">
        <f t="shared" si="101"/>
        <v/>
      </c>
      <c r="HP46" s="177" t="str">
        <f t="shared" si="114"/>
        <v/>
      </c>
      <c r="HQ46" s="177" t="str">
        <f t="shared" si="114"/>
        <v/>
      </c>
      <c r="HR46" s="177" t="str">
        <f t="shared" si="114"/>
        <v/>
      </c>
      <c r="HS46" s="177" t="str">
        <f t="shared" si="114"/>
        <v/>
      </c>
      <c r="HT46" s="177" t="str">
        <f t="shared" si="114"/>
        <v/>
      </c>
      <c r="HU46" s="177" t="str">
        <f t="shared" si="114"/>
        <v/>
      </c>
      <c r="HV46" s="177" t="str">
        <f t="shared" si="114"/>
        <v/>
      </c>
      <c r="HW46" s="177" t="str">
        <f t="shared" si="114"/>
        <v/>
      </c>
      <c r="HX46" s="177" t="str">
        <f t="shared" si="114"/>
        <v/>
      </c>
      <c r="HY46" s="177" t="str">
        <f t="shared" si="114"/>
        <v/>
      </c>
      <c r="HZ46" s="177" t="str">
        <f t="shared" si="114"/>
        <v/>
      </c>
      <c r="IA46" s="192" t="str">
        <f t="shared" si="21"/>
        <v/>
      </c>
      <c r="IB46" s="193" t="e">
        <f t="shared" si="94"/>
        <v>#N/A</v>
      </c>
      <c r="IC46" s="193" t="e">
        <f t="shared" si="118"/>
        <v>#N/A</v>
      </c>
      <c r="ID46" s="193" t="e">
        <f t="shared" si="118"/>
        <v>#N/A</v>
      </c>
      <c r="IE46" s="193" t="e">
        <f t="shared" si="118"/>
        <v>#N/A</v>
      </c>
      <c r="IF46" s="193" t="e">
        <f t="shared" si="91"/>
        <v>#N/A</v>
      </c>
      <c r="IG46" s="193" t="e">
        <f t="shared" si="91"/>
        <v>#N/A</v>
      </c>
      <c r="IH46" s="193" t="e">
        <f t="shared" si="91"/>
        <v>#N/A</v>
      </c>
      <c r="II46" s="193" t="e">
        <f t="shared" si="91"/>
        <v>#N/A</v>
      </c>
      <c r="IJ46" s="193" t="e">
        <f t="shared" si="91"/>
        <v>#N/A</v>
      </c>
      <c r="IK46" s="193" t="e">
        <f t="shared" si="91"/>
        <v>#N/A</v>
      </c>
      <c r="IL46" s="193" t="e">
        <f t="shared" si="91"/>
        <v>#N/A</v>
      </c>
      <c r="IM46" s="193" t="e">
        <f t="shared" si="91"/>
        <v>#N/A</v>
      </c>
      <c r="IN46" s="193" t="e">
        <f t="shared" si="91"/>
        <v>#N/A</v>
      </c>
      <c r="IO46" s="193" t="e">
        <f t="shared" si="91"/>
        <v>#N/A</v>
      </c>
      <c r="IP46" s="193" t="e">
        <f t="shared" si="91"/>
        <v>#N/A</v>
      </c>
      <c r="IQ46" s="193" t="e">
        <f t="shared" si="91"/>
        <v>#N/A</v>
      </c>
      <c r="IR46" s="193" t="e">
        <f t="shared" si="91"/>
        <v>#N/A</v>
      </c>
      <c r="IS46" s="193" t="e">
        <f t="shared" si="91"/>
        <v>#N/A</v>
      </c>
      <c r="IT46" s="193" t="e">
        <f t="shared" si="91"/>
        <v>#N/A</v>
      </c>
      <c r="IU46" s="193" t="e">
        <f t="shared" si="87"/>
        <v>#N/A</v>
      </c>
      <c r="IV46" s="193" t="e">
        <f t="shared" si="87"/>
        <v>#N/A</v>
      </c>
      <c r="IW46" s="193" t="e">
        <f t="shared" si="87"/>
        <v>#N/A</v>
      </c>
      <c r="IX46" s="193" t="e">
        <f t="shared" si="87"/>
        <v>#N/A</v>
      </c>
      <c r="IY46" s="193" t="e">
        <f t="shared" si="87"/>
        <v>#N/A</v>
      </c>
      <c r="IZ46" s="193" t="e">
        <f t="shared" si="87"/>
        <v>#N/A</v>
      </c>
      <c r="JA46" s="193" t="e">
        <f t="shared" si="87"/>
        <v>#N/A</v>
      </c>
      <c r="JB46" s="193" t="e">
        <f t="shared" si="87"/>
        <v>#N/A</v>
      </c>
      <c r="JC46" s="193" t="e">
        <f t="shared" si="87"/>
        <v>#N/A</v>
      </c>
      <c r="JD46" s="193" t="e">
        <f t="shared" si="87"/>
        <v>#N/A</v>
      </c>
      <c r="JE46" s="193" t="e">
        <f t="shared" si="87"/>
        <v>#N/A</v>
      </c>
      <c r="JF46" s="193" t="e">
        <f t="shared" si="87"/>
        <v>#N/A</v>
      </c>
      <c r="JG46" s="193" t="e">
        <f t="shared" si="87"/>
        <v>#N/A</v>
      </c>
      <c r="JH46" s="193" t="e">
        <f t="shared" si="87"/>
        <v>#N/A</v>
      </c>
      <c r="JI46" s="193" t="e">
        <f t="shared" si="87"/>
        <v>#N/A</v>
      </c>
      <c r="JJ46" s="193" t="e">
        <f t="shared" ref="JJ46:JX61" si="121">IF(ISNONTEXT($Q46),IF($G46="R",_xlfn.BETA.DIST(BQ46,$M46,$N46,FALSE,$B46,$D46),_xlfn.BETA.DIST(BQ46,$N46,$M46,FALSE,$B46,$D46)),NA())</f>
        <v>#N/A</v>
      </c>
      <c r="JK46" s="193" t="e">
        <f t="shared" si="121"/>
        <v>#N/A</v>
      </c>
      <c r="JL46" s="193" t="e">
        <f t="shared" si="121"/>
        <v>#N/A</v>
      </c>
      <c r="JM46" s="193" t="e">
        <f t="shared" si="121"/>
        <v>#N/A</v>
      </c>
      <c r="JN46" s="193" t="e">
        <f t="shared" si="121"/>
        <v>#N/A</v>
      </c>
      <c r="JO46" s="193" t="e">
        <f t="shared" si="121"/>
        <v>#N/A</v>
      </c>
      <c r="JP46" s="193" t="e">
        <f t="shared" si="121"/>
        <v>#N/A</v>
      </c>
      <c r="JQ46" s="193" t="e">
        <f t="shared" si="121"/>
        <v>#N/A</v>
      </c>
      <c r="JR46" s="193" t="e">
        <f t="shared" si="121"/>
        <v>#N/A</v>
      </c>
      <c r="JS46" s="193" t="e">
        <f t="shared" si="121"/>
        <v>#N/A</v>
      </c>
      <c r="JT46" s="193" t="e">
        <f t="shared" si="121"/>
        <v>#N/A</v>
      </c>
      <c r="JU46" s="193" t="e">
        <f t="shared" si="121"/>
        <v>#N/A</v>
      </c>
      <c r="JV46" s="193" t="e">
        <f t="shared" si="121"/>
        <v>#N/A</v>
      </c>
      <c r="JW46" s="193" t="e">
        <f t="shared" si="121"/>
        <v>#N/A</v>
      </c>
      <c r="JX46" s="193" t="e">
        <f t="shared" si="121"/>
        <v>#N/A</v>
      </c>
      <c r="JY46" s="193" t="e">
        <f t="shared" si="97"/>
        <v>#N/A</v>
      </c>
      <c r="JZ46" s="193" t="e">
        <f t="shared" si="97"/>
        <v>#N/A</v>
      </c>
      <c r="KA46" s="193" t="e">
        <f t="shared" si="97"/>
        <v>#N/A</v>
      </c>
      <c r="KB46" s="193" t="e">
        <f t="shared" si="97"/>
        <v>#N/A</v>
      </c>
      <c r="KC46" s="193" t="e">
        <f t="shared" si="97"/>
        <v>#N/A</v>
      </c>
      <c r="KD46" s="193" t="e">
        <f t="shared" si="97"/>
        <v>#N/A</v>
      </c>
      <c r="KE46" s="193" t="e">
        <f t="shared" si="97"/>
        <v>#N/A</v>
      </c>
      <c r="KF46" s="193" t="e">
        <f t="shared" si="97"/>
        <v>#N/A</v>
      </c>
      <c r="KG46" s="193" t="e">
        <f t="shared" si="97"/>
        <v>#N/A</v>
      </c>
      <c r="KH46" s="193" t="e">
        <f t="shared" si="97"/>
        <v>#N/A</v>
      </c>
      <c r="KI46" s="193" t="e">
        <f t="shared" si="97"/>
        <v>#N/A</v>
      </c>
      <c r="KJ46" s="193" t="e">
        <f t="shared" si="97"/>
        <v>#N/A</v>
      </c>
      <c r="KK46" s="193" t="e">
        <f t="shared" si="97"/>
        <v>#N/A</v>
      </c>
      <c r="KL46" s="193" t="e">
        <f t="shared" si="97"/>
        <v>#N/A</v>
      </c>
      <c r="KM46" s="193" t="e">
        <f t="shared" si="97"/>
        <v>#N/A</v>
      </c>
      <c r="KN46" s="193" t="e">
        <f t="shared" si="24"/>
        <v>#N/A</v>
      </c>
      <c r="KO46" s="193" t="e">
        <f t="shared" si="119"/>
        <v>#N/A</v>
      </c>
      <c r="KP46" s="193" t="e">
        <f t="shared" si="119"/>
        <v>#N/A</v>
      </c>
      <c r="KQ46" s="193" t="e">
        <f t="shared" si="119"/>
        <v>#N/A</v>
      </c>
      <c r="KR46" s="193" t="e">
        <f t="shared" si="92"/>
        <v>#N/A</v>
      </c>
      <c r="KS46" s="193" t="e">
        <f t="shared" si="92"/>
        <v>#N/A</v>
      </c>
      <c r="KT46" s="193" t="e">
        <f t="shared" si="92"/>
        <v>#N/A</v>
      </c>
      <c r="KU46" s="193" t="e">
        <f t="shared" si="92"/>
        <v>#N/A</v>
      </c>
      <c r="KV46" s="193" t="e">
        <f t="shared" si="92"/>
        <v>#N/A</v>
      </c>
      <c r="KW46" s="193" t="e">
        <f t="shared" si="92"/>
        <v>#N/A</v>
      </c>
      <c r="KX46" s="193" t="e">
        <f t="shared" si="92"/>
        <v>#N/A</v>
      </c>
      <c r="KY46" s="193" t="e">
        <f t="shared" si="92"/>
        <v>#N/A</v>
      </c>
      <c r="KZ46" s="193" t="e">
        <f t="shared" si="92"/>
        <v>#N/A</v>
      </c>
      <c r="LA46" s="193" t="e">
        <f t="shared" si="92"/>
        <v>#N/A</v>
      </c>
      <c r="LB46" s="193" t="e">
        <f t="shared" si="92"/>
        <v>#N/A</v>
      </c>
      <c r="LC46" s="193" t="e">
        <f t="shared" si="92"/>
        <v>#N/A</v>
      </c>
      <c r="LD46" s="193" t="e">
        <f t="shared" si="92"/>
        <v>#N/A</v>
      </c>
      <c r="LE46" s="193" t="e">
        <f t="shared" si="92"/>
        <v>#N/A</v>
      </c>
      <c r="LF46" s="193" t="e">
        <f t="shared" si="92"/>
        <v>#N/A</v>
      </c>
      <c r="LG46" s="193" t="e">
        <f t="shared" si="88"/>
        <v>#N/A</v>
      </c>
      <c r="LH46" s="193" t="e">
        <f t="shared" si="88"/>
        <v>#N/A</v>
      </c>
      <c r="LI46" s="193" t="e">
        <f t="shared" si="88"/>
        <v>#N/A</v>
      </c>
      <c r="LJ46" s="193" t="e">
        <f t="shared" si="88"/>
        <v>#N/A</v>
      </c>
      <c r="LK46" s="193" t="e">
        <f t="shared" si="88"/>
        <v>#N/A</v>
      </c>
      <c r="LL46" s="193" t="e">
        <f t="shared" si="88"/>
        <v>#N/A</v>
      </c>
      <c r="LM46" s="193" t="e">
        <f t="shared" si="88"/>
        <v>#N/A</v>
      </c>
      <c r="LN46" s="193" t="e">
        <f t="shared" si="88"/>
        <v>#N/A</v>
      </c>
      <c r="LO46" s="193" t="e">
        <f t="shared" si="88"/>
        <v>#N/A</v>
      </c>
      <c r="LP46" s="193" t="e">
        <f t="shared" si="88"/>
        <v>#N/A</v>
      </c>
      <c r="LQ46" s="193" t="e">
        <f t="shared" si="88"/>
        <v>#N/A</v>
      </c>
      <c r="LR46" s="193" t="e">
        <f t="shared" si="88"/>
        <v>#N/A</v>
      </c>
      <c r="LS46" s="193" t="e">
        <f t="shared" si="88"/>
        <v>#N/A</v>
      </c>
      <c r="LT46" s="193" t="e">
        <f t="shared" si="88"/>
        <v>#N/A</v>
      </c>
      <c r="LU46" s="193" t="e">
        <f t="shared" si="88"/>
        <v>#N/A</v>
      </c>
      <c r="LV46" s="193" t="e">
        <f t="shared" ref="LV46:MJ61" si="122">IF(ISNONTEXT($Q46),IF($G46="R",_xlfn.BETA.DIST(EC46,$M46,$N46,FALSE,$B46,$D46),_xlfn.BETA.DIST(EC46,$N46,$M46,FALSE,$B46,$D46)),NA())</f>
        <v>#N/A</v>
      </c>
      <c r="LW46" s="193" t="e">
        <f t="shared" si="122"/>
        <v>#N/A</v>
      </c>
      <c r="LX46" s="193" t="e">
        <f t="shared" si="122"/>
        <v>#N/A</v>
      </c>
      <c r="LY46" s="193" t="e">
        <f t="shared" si="122"/>
        <v>#N/A</v>
      </c>
      <c r="LZ46" s="193" t="e">
        <f t="shared" si="122"/>
        <v>#N/A</v>
      </c>
      <c r="MA46" s="193" t="e">
        <f t="shared" si="122"/>
        <v>#N/A</v>
      </c>
      <c r="MB46" s="193" t="e">
        <f t="shared" si="122"/>
        <v>#N/A</v>
      </c>
      <c r="MC46" s="193" t="e">
        <f t="shared" si="122"/>
        <v>#N/A</v>
      </c>
      <c r="MD46" s="193" t="e">
        <f t="shared" si="122"/>
        <v>#N/A</v>
      </c>
      <c r="ME46" s="193" t="e">
        <f t="shared" si="122"/>
        <v>#N/A</v>
      </c>
      <c r="MF46" s="193" t="e">
        <f t="shared" si="122"/>
        <v>#N/A</v>
      </c>
      <c r="MG46" s="193" t="e">
        <f t="shared" si="122"/>
        <v>#N/A</v>
      </c>
      <c r="MH46" s="193" t="e">
        <f t="shared" si="122"/>
        <v>#N/A</v>
      </c>
      <c r="MI46" s="193" t="e">
        <f t="shared" si="122"/>
        <v>#N/A</v>
      </c>
      <c r="MJ46" s="193" t="e">
        <f t="shared" si="122"/>
        <v>#N/A</v>
      </c>
      <c r="MK46" s="193" t="e">
        <f t="shared" si="98"/>
        <v>#N/A</v>
      </c>
      <c r="ML46" s="193" t="e">
        <f t="shared" si="98"/>
        <v>#N/A</v>
      </c>
      <c r="MM46" s="193" t="e">
        <f t="shared" si="98"/>
        <v>#N/A</v>
      </c>
      <c r="MN46" s="193" t="e">
        <f t="shared" si="98"/>
        <v>#N/A</v>
      </c>
      <c r="MO46" s="193" t="e">
        <f t="shared" si="98"/>
        <v>#N/A</v>
      </c>
      <c r="MP46" s="193" t="e">
        <f t="shared" si="98"/>
        <v>#N/A</v>
      </c>
      <c r="MQ46" s="193" t="e">
        <f t="shared" si="98"/>
        <v>#N/A</v>
      </c>
      <c r="MR46" s="193" t="e">
        <f t="shared" si="98"/>
        <v>#N/A</v>
      </c>
      <c r="MS46" s="193" t="e">
        <f t="shared" si="98"/>
        <v>#N/A</v>
      </c>
      <c r="MT46" s="193" t="e">
        <f t="shared" si="98"/>
        <v>#N/A</v>
      </c>
      <c r="MU46" s="193" t="e">
        <f t="shared" si="98"/>
        <v>#N/A</v>
      </c>
      <c r="MV46" s="193" t="e">
        <f t="shared" si="98"/>
        <v>#N/A</v>
      </c>
      <c r="MW46" s="193" t="e">
        <f t="shared" si="98"/>
        <v>#N/A</v>
      </c>
      <c r="MX46" s="193" t="e">
        <f t="shared" si="98"/>
        <v>#N/A</v>
      </c>
      <c r="MY46" s="193" t="e">
        <f t="shared" si="98"/>
        <v>#N/A</v>
      </c>
      <c r="MZ46" s="193" t="e">
        <f t="shared" si="25"/>
        <v>#N/A</v>
      </c>
      <c r="NA46" s="193" t="e">
        <f t="shared" si="120"/>
        <v>#N/A</v>
      </c>
      <c r="NB46" s="193" t="e">
        <f t="shared" si="120"/>
        <v>#N/A</v>
      </c>
      <c r="NC46" s="193" t="e">
        <f t="shared" si="120"/>
        <v>#N/A</v>
      </c>
      <c r="ND46" s="193" t="e">
        <f t="shared" si="93"/>
        <v>#N/A</v>
      </c>
      <c r="NE46" s="193" t="e">
        <f t="shared" si="93"/>
        <v>#N/A</v>
      </c>
      <c r="NF46" s="193" t="e">
        <f t="shared" si="93"/>
        <v>#N/A</v>
      </c>
      <c r="NG46" s="193" t="e">
        <f t="shared" si="93"/>
        <v>#N/A</v>
      </c>
      <c r="NH46" s="193" t="e">
        <f t="shared" si="93"/>
        <v>#N/A</v>
      </c>
      <c r="NI46" s="193" t="e">
        <f t="shared" si="93"/>
        <v>#N/A</v>
      </c>
      <c r="NJ46" s="193" t="e">
        <f t="shared" si="93"/>
        <v>#N/A</v>
      </c>
      <c r="NK46" s="193" t="e">
        <f t="shared" si="93"/>
        <v>#N/A</v>
      </c>
      <c r="NL46" s="193" t="e">
        <f t="shared" si="93"/>
        <v>#N/A</v>
      </c>
      <c r="NM46" s="193" t="e">
        <f t="shared" si="93"/>
        <v>#N/A</v>
      </c>
      <c r="NN46" s="193" t="e">
        <f t="shared" si="93"/>
        <v>#N/A</v>
      </c>
      <c r="NO46" s="193" t="e">
        <f t="shared" si="93"/>
        <v>#N/A</v>
      </c>
      <c r="NP46" s="193" t="e">
        <f t="shared" si="93"/>
        <v>#N/A</v>
      </c>
      <c r="NQ46" s="193" t="e">
        <f t="shared" si="93"/>
        <v>#N/A</v>
      </c>
      <c r="NR46" s="193" t="e">
        <f t="shared" si="93"/>
        <v>#N/A</v>
      </c>
      <c r="NS46" s="193" t="e">
        <f t="shared" si="89"/>
        <v>#N/A</v>
      </c>
      <c r="NT46" s="193" t="e">
        <f t="shared" si="89"/>
        <v>#N/A</v>
      </c>
      <c r="NU46" s="193" t="e">
        <f t="shared" si="89"/>
        <v>#N/A</v>
      </c>
      <c r="NV46" s="193" t="e">
        <f t="shared" si="89"/>
        <v>#N/A</v>
      </c>
      <c r="NW46" s="193" t="e">
        <f t="shared" si="89"/>
        <v>#N/A</v>
      </c>
      <c r="NX46" s="193" t="e">
        <f t="shared" si="89"/>
        <v>#N/A</v>
      </c>
      <c r="NY46" s="193" t="e">
        <f t="shared" si="89"/>
        <v>#N/A</v>
      </c>
      <c r="NZ46" s="193" t="e">
        <f t="shared" si="89"/>
        <v>#N/A</v>
      </c>
      <c r="OA46" s="193" t="e">
        <f t="shared" si="89"/>
        <v>#N/A</v>
      </c>
      <c r="OB46" s="193" t="e">
        <f t="shared" si="89"/>
        <v>#N/A</v>
      </c>
      <c r="OC46" s="193" t="e">
        <f t="shared" si="89"/>
        <v>#N/A</v>
      </c>
      <c r="OD46" s="193" t="e">
        <f t="shared" si="89"/>
        <v>#N/A</v>
      </c>
      <c r="OE46" s="193" t="e">
        <f t="shared" si="89"/>
        <v>#N/A</v>
      </c>
      <c r="OF46" s="193" t="e">
        <f t="shared" si="89"/>
        <v>#N/A</v>
      </c>
      <c r="OG46" s="193" t="e">
        <f t="shared" si="89"/>
        <v>#N/A</v>
      </c>
      <c r="OH46" s="193" t="e">
        <f t="shared" ref="OH46:OV61" si="123">IF(ISNONTEXT($Q46),IF($G46="R",_xlfn.BETA.DIST(GO46,$M46,$N46,FALSE,$B46,$D46),_xlfn.BETA.DIST(GO46,$N46,$M46,FALSE,$B46,$D46)),NA())</f>
        <v>#N/A</v>
      </c>
      <c r="OI46" s="193" t="e">
        <f t="shared" si="123"/>
        <v>#N/A</v>
      </c>
      <c r="OJ46" s="193" t="e">
        <f t="shared" si="123"/>
        <v>#N/A</v>
      </c>
      <c r="OK46" s="193" t="e">
        <f t="shared" si="123"/>
        <v>#N/A</v>
      </c>
      <c r="OL46" s="193" t="e">
        <f t="shared" si="123"/>
        <v>#N/A</v>
      </c>
      <c r="OM46" s="193" t="e">
        <f t="shared" si="123"/>
        <v>#N/A</v>
      </c>
      <c r="ON46" s="193" t="e">
        <f t="shared" si="123"/>
        <v>#N/A</v>
      </c>
      <c r="OO46" s="193" t="e">
        <f t="shared" si="123"/>
        <v>#N/A</v>
      </c>
      <c r="OP46" s="193" t="e">
        <f t="shared" si="123"/>
        <v>#N/A</v>
      </c>
      <c r="OQ46" s="193" t="e">
        <f t="shared" si="123"/>
        <v>#N/A</v>
      </c>
      <c r="OR46" s="193" t="e">
        <f t="shared" si="123"/>
        <v>#N/A</v>
      </c>
      <c r="OS46" s="193" t="e">
        <f t="shared" si="123"/>
        <v>#N/A</v>
      </c>
      <c r="OT46" s="193" t="e">
        <f t="shared" si="123"/>
        <v>#N/A</v>
      </c>
      <c r="OU46" s="193" t="e">
        <f t="shared" si="123"/>
        <v>#N/A</v>
      </c>
      <c r="OV46" s="193" t="e">
        <f t="shared" si="123"/>
        <v>#N/A</v>
      </c>
      <c r="OW46" s="193" t="e">
        <f t="shared" si="99"/>
        <v>#N/A</v>
      </c>
      <c r="OX46" s="193" t="e">
        <f t="shared" si="99"/>
        <v>#N/A</v>
      </c>
      <c r="OY46" s="193" t="e">
        <f t="shared" si="99"/>
        <v>#N/A</v>
      </c>
      <c r="OZ46" s="193" t="e">
        <f t="shared" si="99"/>
        <v>#N/A</v>
      </c>
      <c r="PA46" s="193" t="e">
        <f t="shared" si="99"/>
        <v>#N/A</v>
      </c>
      <c r="PB46" s="193" t="e">
        <f t="shared" si="99"/>
        <v>#N/A</v>
      </c>
      <c r="PC46" s="193" t="e">
        <f t="shared" si="99"/>
        <v>#N/A</v>
      </c>
      <c r="PD46" s="193" t="e">
        <f t="shared" si="99"/>
        <v>#N/A</v>
      </c>
      <c r="PE46" s="193" t="e">
        <f t="shared" si="99"/>
        <v>#N/A</v>
      </c>
      <c r="PF46" s="193" t="e">
        <f t="shared" si="99"/>
        <v>#N/A</v>
      </c>
      <c r="PG46" s="193" t="e">
        <f t="shared" si="99"/>
        <v>#N/A</v>
      </c>
      <c r="PH46" s="193" t="e">
        <f t="shared" si="99"/>
        <v>#N/A</v>
      </c>
      <c r="PI46" s="193" t="e">
        <f t="shared" si="99"/>
        <v>#N/A</v>
      </c>
      <c r="PJ46" s="193" t="e">
        <f t="shared" si="99"/>
        <v>#N/A</v>
      </c>
      <c r="PK46" s="193" t="e">
        <f t="shared" si="99"/>
        <v>#N/A</v>
      </c>
      <c r="PL46" s="193" t="e">
        <f t="shared" si="26"/>
        <v>#N/A</v>
      </c>
      <c r="PM46" s="193" t="e">
        <f t="shared" si="95"/>
        <v>#N/A</v>
      </c>
      <c r="PN46" s="193" t="e">
        <f t="shared" si="95"/>
        <v>#N/A</v>
      </c>
      <c r="PO46" s="193" t="e">
        <f t="shared" si="95"/>
        <v>#N/A</v>
      </c>
      <c r="PP46" s="193" t="e">
        <f t="shared" si="95"/>
        <v>#N/A</v>
      </c>
      <c r="PQ46" s="193" t="e">
        <f t="shared" si="95"/>
        <v>#N/A</v>
      </c>
      <c r="PR46" s="193" t="e">
        <f t="shared" si="95"/>
        <v>#N/A</v>
      </c>
      <c r="PS46" s="193" t="e">
        <f t="shared" si="95"/>
        <v>#N/A</v>
      </c>
      <c r="PT46" s="193" t="e">
        <f t="shared" si="95"/>
        <v>#N/A</v>
      </c>
    </row>
    <row r="47" spans="1:436" hidden="1" x14ac:dyDescent="0.45">
      <c r="A47" s="20">
        <v>44</v>
      </c>
      <c r="B47" s="115"/>
      <c r="C47" s="115"/>
      <c r="D47" s="115"/>
      <c r="E47" s="110" t="str">
        <f t="shared" si="15"/>
        <v/>
      </c>
      <c r="F47" s="21" t="str">
        <f t="shared" si="16"/>
        <v/>
      </c>
      <c r="G47" s="22" t="str">
        <f t="shared" si="17"/>
        <v/>
      </c>
      <c r="H47" s="23" t="str">
        <f>IF(F47="","",IF(OR($F47&lt;Skew!$B$3,$F47=Skew!$B$3),IF($F47&gt;Skew!$C$3,Skew!$A$3,IF($F47&gt;Skew!$C$4,Skew!$A$4,IF($F47&gt;Skew!$C$5,Skew!$A$5,IF($F47&gt;Skew!$C$6,Skew!$A$6,IF($F47&gt;Skew!$C$7,Skew!$A$7,IF($F47&gt;Skew!$C$8,Skew!$A$8,IF($F47&gt;Skew!$C$9,Skew!$A$9,IF($F47&gt;Skew!$C$10,Skew!$A$10,IF($F47&gt;Skew!$C$11,Skew!$A$11,IF($F47&gt;Skew!$C$12,Skew!$A$12,IF($F47&gt;Skew!$C$13,Skew!$A$13,IF($F47&gt;Skew!$C$14,Skew!$A$14,IF($F47&gt;Skew!$C$15,Skew!$A$15,IF($F47&gt;Skew!$C$16,Skew!$A$16,Skew!$A$17)
)))))))))))))))</f>
        <v/>
      </c>
      <c r="I47" s="22" t="str">
        <f>IF(F47="","",MATCH(H47,Skew!$A$3:$A$17,0))</f>
        <v/>
      </c>
      <c r="J47" s="22" t="str">
        <f t="shared" si="0"/>
        <v/>
      </c>
      <c r="K47" s="24"/>
      <c r="L47" s="22" t="str">
        <f>IF(OR(F47="",K47=""),"",MATCH(K47,Confidence!$A$3:$A$12,0))</f>
        <v/>
      </c>
      <c r="M47" s="25" t="str">
        <f t="shared" si="1"/>
        <v/>
      </c>
      <c r="N47" s="25" t="str">
        <f t="shared" si="2"/>
        <v/>
      </c>
      <c r="O47" s="22"/>
      <c r="P47" s="102" t="str">
        <f t="shared" si="3"/>
        <v/>
      </c>
      <c r="Q47" s="102" t="str">
        <f t="shared" si="4"/>
        <v/>
      </c>
      <c r="R47" s="37" t="str">
        <f t="shared" si="5"/>
        <v/>
      </c>
      <c r="S47" s="115"/>
      <c r="T47" s="204" t="str">
        <f>IF(AND(B47&gt;0,C47&gt;0,D47&gt;0,M47&gt;0,N47&gt;0,S47&gt;0,NOT(K47="")),ABS(VLOOKUP($S$1,VLookups!$A$30:$B$31,2,FALSE)-_xlfn.BETA.DIST(S47,IF(G47="L",N47,M47),IF(G47="L",M47,N47),TRUE,B47,D47)),"")</f>
        <v/>
      </c>
      <c r="U47" s="112" t="str">
        <f>IF(OR($M47="",$N47=""),"",_xlfn.BETA.INV(ABS(VLOOKUP($S$1,VLookups!$A$30:$B$31,2,FALSE)-U$3),IF($G47="L",$N47,$M47),IF($G47="L",$M47,$N47),$B47,$D47))</f>
        <v/>
      </c>
      <c r="V47" s="113" t="str">
        <f>IF(OR($M47="",$N47=""),"",_xlfn.BETA.INV(ABS(VLOOKUP($S$1,VLookups!$A$30:$B$31,2,FALSE)-V$3),IF($G47="L",$N47,$M47),IF($G47="L",$M47,$N47),$B47,$D47))</f>
        <v/>
      </c>
      <c r="W47" s="112" t="str">
        <f>IF(OR($M47="",$N47=""),"",_xlfn.BETA.INV(ABS(VLOOKUP($S$1,VLookups!$A$30:$B$31,2,FALSE)-W$3),IF($G47="L",$N47,$M47),IF($G47="L",$M47,$N47),$B47,$D47))</f>
        <v/>
      </c>
      <c r="X47" s="113" t="str">
        <f>IF(OR($M47="",$N47=""),"",_xlfn.BETA.INV(ABS(VLOOKUP($S$1,VLookups!$A$30:$B$31,2,FALSE)-X$3),IF($G47="L",$N47,$M47),IF($G47="L",$M47,$N47),$B47,$D47))</f>
        <v/>
      </c>
      <c r="Y47" s="112" t="str">
        <f>IF(OR($M47="",$N47=""),"",_xlfn.BETA.INV(ABS(VLOOKUP($S$1,VLookups!$A$30:$B$31,2,FALSE)-Y$3),IF($G47="L",$N47,$M47),IF($G47="L",$M47,$N47),$B47,$D47))</f>
        <v/>
      </c>
      <c r="Z47" s="113" t="str">
        <f>IF(OR($M47="",$N47=""),"",_xlfn.BETA.INV(ABS(VLOOKUP($S$1,VLookups!$A$30:$B$31,2,FALSE)-Z$3),IF($G47="L",$N47,$M47),IF($G47="L",$M47,$N47),$B47,$D47))</f>
        <v/>
      </c>
      <c r="AA47" s="112" t="str">
        <f>IF(OR($M47="",$N47=""),"",_xlfn.BETA.INV(ABS(VLOOKUP($S$1,VLookups!$A$30:$B$31,2,FALSE)-AA$3),IF($G47="L",$N47,$M47),IF($G47="L",$M47,$N47),$B47,$D47))</f>
        <v/>
      </c>
      <c r="AB47" s="113" t="str">
        <f>IF(OR($M47="",$N47=""),"",_xlfn.BETA.INV(ABS(VLOOKUP($S$1,VLookups!$A$30:$B$31,2,FALSE)-AB$3),IF($G47="L",$N47,$M47),IF($G47="L",$M47,$N47),$B47,$D47))</f>
        <v/>
      </c>
      <c r="AC47" s="112" t="str">
        <f>IF(OR($M47="",$N47=""),"",_xlfn.BETA.INV(ABS(VLOOKUP($S$1,VLookups!$A$30:$B$31,2,FALSE)-AC$3),IF($G47="L",$N47,$M47),IF($G47="L",$M47,$N47),$B47,$D47))</f>
        <v/>
      </c>
      <c r="AD47" s="113" t="str">
        <f>IF(OR($M47="",$N47=""),"",_xlfn.BETA.INV(ABS(VLOOKUP($S$1,VLookups!$A$30:$B$31,2,FALSE)-AD$3),IF($G47="L",$N47,$M47),IF($G47="L",$M47,$N47),$B47,$D47))</f>
        <v/>
      </c>
      <c r="AE47" s="112" t="str">
        <f>IF(OR($M47="",$N47=""),"",_xlfn.BETA.INV(ABS(VLOOKUP($S$1,VLookups!$A$30:$B$31,2,FALSE)-AE$3),IF($G47="L",$N47,$M47),IF($G47="L",$M47,$N47),$B47,$D47))</f>
        <v/>
      </c>
      <c r="AF47" s="113" t="str">
        <f>IF(OR($M47="",$N47=""),"",_xlfn.BETA.INV(ABS(VLOOKUP($S$1,VLookups!$A$30:$B$31,2,FALSE)-AF$3),IF($G47="L",$N47,$M47),IF($G47="L",$M47,$N47),$B47,$D47))</f>
        <v/>
      </c>
      <c r="AG47" s="15"/>
      <c r="AH47" s="194" t="str">
        <f t="shared" si="18"/>
        <v/>
      </c>
      <c r="AI47" s="192" t="str">
        <f t="shared" si="19"/>
        <v/>
      </c>
      <c r="AJ47" s="177" t="str">
        <f t="shared" si="117"/>
        <v/>
      </c>
      <c r="AK47" s="177" t="str">
        <f t="shared" si="108"/>
        <v/>
      </c>
      <c r="AL47" s="177" t="str">
        <f t="shared" si="108"/>
        <v/>
      </c>
      <c r="AM47" s="177" t="str">
        <f t="shared" si="108"/>
        <v/>
      </c>
      <c r="AN47" s="177" t="str">
        <f t="shared" si="108"/>
        <v/>
      </c>
      <c r="AO47" s="177" t="str">
        <f t="shared" si="108"/>
        <v/>
      </c>
      <c r="AP47" s="177" t="str">
        <f t="shared" si="108"/>
        <v/>
      </c>
      <c r="AQ47" s="177" t="str">
        <f t="shared" si="108"/>
        <v/>
      </c>
      <c r="AR47" s="177" t="str">
        <f t="shared" si="108"/>
        <v/>
      </c>
      <c r="AS47" s="177" t="str">
        <f t="shared" si="108"/>
        <v/>
      </c>
      <c r="AT47" s="177" t="str">
        <f t="shared" si="108"/>
        <v/>
      </c>
      <c r="AU47" s="177" t="str">
        <f t="shared" si="108"/>
        <v/>
      </c>
      <c r="AV47" s="177" t="str">
        <f t="shared" si="108"/>
        <v/>
      </c>
      <c r="AW47" s="177" t="str">
        <f t="shared" si="108"/>
        <v/>
      </c>
      <c r="AX47" s="177" t="str">
        <f t="shared" si="108"/>
        <v/>
      </c>
      <c r="AY47" s="177" t="str">
        <f t="shared" si="108"/>
        <v/>
      </c>
      <c r="AZ47" s="177" t="str">
        <f t="shared" si="108"/>
        <v/>
      </c>
      <c r="BA47" s="177" t="str">
        <f t="shared" si="102"/>
        <v/>
      </c>
      <c r="BB47" s="177" t="str">
        <f t="shared" si="102"/>
        <v/>
      </c>
      <c r="BC47" s="177" t="str">
        <f t="shared" si="102"/>
        <v/>
      </c>
      <c r="BD47" s="177" t="str">
        <f t="shared" si="102"/>
        <v/>
      </c>
      <c r="BE47" s="177" t="str">
        <f t="shared" si="102"/>
        <v/>
      </c>
      <c r="BF47" s="177" t="str">
        <f t="shared" si="102"/>
        <v/>
      </c>
      <c r="BG47" s="177" t="str">
        <f t="shared" si="102"/>
        <v/>
      </c>
      <c r="BH47" s="177" t="str">
        <f t="shared" si="102"/>
        <v/>
      </c>
      <c r="BI47" s="177" t="str">
        <f t="shared" si="102"/>
        <v/>
      </c>
      <c r="BJ47" s="177" t="str">
        <f t="shared" si="102"/>
        <v/>
      </c>
      <c r="BK47" s="177" t="str">
        <f t="shared" si="102"/>
        <v/>
      </c>
      <c r="BL47" s="177" t="str">
        <f t="shared" si="102"/>
        <v/>
      </c>
      <c r="BM47" s="177" t="str">
        <f t="shared" si="102"/>
        <v/>
      </c>
      <c r="BN47" s="177" t="str">
        <f t="shared" si="102"/>
        <v/>
      </c>
      <c r="BO47" s="177" t="str">
        <f t="shared" si="102"/>
        <v/>
      </c>
      <c r="BP47" s="177" t="str">
        <f t="shared" si="109"/>
        <v/>
      </c>
      <c r="BQ47" s="177" t="str">
        <f t="shared" si="109"/>
        <v/>
      </c>
      <c r="BR47" s="177" t="str">
        <f t="shared" si="109"/>
        <v/>
      </c>
      <c r="BS47" s="177" t="str">
        <f t="shared" si="109"/>
        <v/>
      </c>
      <c r="BT47" s="177" t="str">
        <f t="shared" si="109"/>
        <v/>
      </c>
      <c r="BU47" s="177" t="str">
        <f t="shared" si="109"/>
        <v/>
      </c>
      <c r="BV47" s="177" t="str">
        <f t="shared" si="109"/>
        <v/>
      </c>
      <c r="BW47" s="177" t="str">
        <f t="shared" si="109"/>
        <v/>
      </c>
      <c r="BX47" s="177" t="str">
        <f t="shared" si="109"/>
        <v/>
      </c>
      <c r="BY47" s="177" t="str">
        <f t="shared" si="109"/>
        <v/>
      </c>
      <c r="BZ47" s="177" t="str">
        <f t="shared" si="109"/>
        <v/>
      </c>
      <c r="CA47" s="177" t="str">
        <f t="shared" si="109"/>
        <v/>
      </c>
      <c r="CB47" s="177" t="str">
        <f t="shared" si="109"/>
        <v/>
      </c>
      <c r="CC47" s="177" t="str">
        <f t="shared" si="109"/>
        <v/>
      </c>
      <c r="CD47" s="177" t="str">
        <f t="shared" si="109"/>
        <v/>
      </c>
      <c r="CE47" s="177" t="str">
        <f t="shared" si="109"/>
        <v/>
      </c>
      <c r="CF47" s="177" t="str">
        <f t="shared" si="103"/>
        <v/>
      </c>
      <c r="CG47" s="177" t="str">
        <f t="shared" si="103"/>
        <v/>
      </c>
      <c r="CH47" s="177" t="str">
        <f t="shared" si="103"/>
        <v/>
      </c>
      <c r="CI47" s="177" t="str">
        <f t="shared" si="103"/>
        <v/>
      </c>
      <c r="CJ47" s="177" t="str">
        <f t="shared" si="103"/>
        <v/>
      </c>
      <c r="CK47" s="177" t="str">
        <f t="shared" si="103"/>
        <v/>
      </c>
      <c r="CL47" s="177" t="str">
        <f t="shared" si="103"/>
        <v/>
      </c>
      <c r="CM47" s="177" t="str">
        <f t="shared" si="103"/>
        <v/>
      </c>
      <c r="CN47" s="177" t="str">
        <f t="shared" si="103"/>
        <v/>
      </c>
      <c r="CO47" s="177" t="str">
        <f t="shared" si="103"/>
        <v/>
      </c>
      <c r="CP47" s="177" t="str">
        <f t="shared" si="103"/>
        <v/>
      </c>
      <c r="CQ47" s="177" t="str">
        <f t="shared" si="103"/>
        <v/>
      </c>
      <c r="CR47" s="177" t="str">
        <f t="shared" si="103"/>
        <v/>
      </c>
      <c r="CS47" s="177" t="str">
        <f t="shared" si="103"/>
        <v/>
      </c>
      <c r="CT47" s="177" t="str">
        <f t="shared" si="103"/>
        <v/>
      </c>
      <c r="CU47" s="177" t="str">
        <f t="shared" si="100"/>
        <v/>
      </c>
      <c r="CV47" s="177" t="str">
        <f t="shared" si="100"/>
        <v/>
      </c>
      <c r="CW47" s="177" t="str">
        <f t="shared" si="100"/>
        <v/>
      </c>
      <c r="CX47" s="177" t="str">
        <f t="shared" si="100"/>
        <v/>
      </c>
      <c r="CY47" s="177" t="str">
        <f t="shared" si="100"/>
        <v/>
      </c>
      <c r="CZ47" s="177" t="str">
        <f t="shared" si="100"/>
        <v/>
      </c>
      <c r="DA47" s="177" t="str">
        <f t="shared" si="100"/>
        <v/>
      </c>
      <c r="DB47" s="177" t="str">
        <f t="shared" si="100"/>
        <v/>
      </c>
      <c r="DC47" s="177" t="str">
        <f t="shared" si="100"/>
        <v/>
      </c>
      <c r="DD47" s="177" t="str">
        <f t="shared" si="100"/>
        <v/>
      </c>
      <c r="DE47" s="177" t="str">
        <f t="shared" si="100"/>
        <v/>
      </c>
      <c r="DF47" s="177" t="str">
        <f t="shared" si="100"/>
        <v/>
      </c>
      <c r="DG47" s="177" t="str">
        <f t="shared" si="100"/>
        <v/>
      </c>
      <c r="DH47" s="177" t="str">
        <f t="shared" si="100"/>
        <v/>
      </c>
      <c r="DI47" s="177" t="str">
        <f t="shared" si="100"/>
        <v/>
      </c>
      <c r="DJ47" s="177" t="str">
        <f t="shared" si="100"/>
        <v/>
      </c>
      <c r="DK47" s="177" t="str">
        <f t="shared" si="110"/>
        <v/>
      </c>
      <c r="DL47" s="177" t="str">
        <f t="shared" si="110"/>
        <v/>
      </c>
      <c r="DM47" s="177" t="str">
        <f t="shared" si="110"/>
        <v/>
      </c>
      <c r="DN47" s="177" t="str">
        <f t="shared" si="110"/>
        <v/>
      </c>
      <c r="DO47" s="177" t="str">
        <f t="shared" si="110"/>
        <v/>
      </c>
      <c r="DP47" s="177" t="str">
        <f t="shared" si="110"/>
        <v/>
      </c>
      <c r="DQ47" s="177" t="str">
        <f t="shared" si="110"/>
        <v/>
      </c>
      <c r="DR47" s="177" t="str">
        <f t="shared" si="110"/>
        <v/>
      </c>
      <c r="DS47" s="177" t="str">
        <f t="shared" si="110"/>
        <v/>
      </c>
      <c r="DT47" s="177" t="str">
        <f t="shared" si="110"/>
        <v/>
      </c>
      <c r="DU47" s="177" t="str">
        <f t="shared" si="110"/>
        <v/>
      </c>
      <c r="DV47" s="177" t="str">
        <f t="shared" si="110"/>
        <v/>
      </c>
      <c r="DW47" s="177" t="str">
        <f t="shared" si="110"/>
        <v/>
      </c>
      <c r="DX47" s="177" t="str">
        <f t="shared" si="110"/>
        <v/>
      </c>
      <c r="DY47" s="177" t="str">
        <f t="shared" si="110"/>
        <v/>
      </c>
      <c r="DZ47" s="177" t="str">
        <f t="shared" si="110"/>
        <v/>
      </c>
      <c r="EA47" s="177" t="str">
        <f t="shared" si="104"/>
        <v/>
      </c>
      <c r="EB47" s="177" t="str">
        <f t="shared" si="116"/>
        <v/>
      </c>
      <c r="EC47" s="177" t="str">
        <f t="shared" si="116"/>
        <v/>
      </c>
      <c r="ED47" s="177" t="str">
        <f t="shared" si="116"/>
        <v/>
      </c>
      <c r="EE47" s="177" t="str">
        <f t="shared" si="116"/>
        <v/>
      </c>
      <c r="EF47" s="177" t="str">
        <f t="shared" si="116"/>
        <v/>
      </c>
      <c r="EG47" s="177" t="str">
        <f t="shared" si="116"/>
        <v/>
      </c>
      <c r="EH47" s="177" t="str">
        <f t="shared" si="116"/>
        <v/>
      </c>
      <c r="EI47" s="177" t="str">
        <f t="shared" si="116"/>
        <v/>
      </c>
      <c r="EJ47" s="177" t="str">
        <f t="shared" si="116"/>
        <v/>
      </c>
      <c r="EK47" s="177" t="str">
        <f t="shared" si="116"/>
        <v/>
      </c>
      <c r="EL47" s="177" t="str">
        <f t="shared" si="116"/>
        <v/>
      </c>
      <c r="EM47" s="177" t="str">
        <f t="shared" si="116"/>
        <v/>
      </c>
      <c r="EN47" s="177" t="str">
        <f t="shared" si="116"/>
        <v/>
      </c>
      <c r="EO47" s="177" t="str">
        <f t="shared" si="116"/>
        <v/>
      </c>
      <c r="EP47" s="177" t="str">
        <f t="shared" si="116"/>
        <v/>
      </c>
      <c r="EQ47" s="177" t="str">
        <f t="shared" si="116"/>
        <v/>
      </c>
      <c r="ER47" s="177" t="str">
        <f t="shared" si="111"/>
        <v/>
      </c>
      <c r="ES47" s="177" t="str">
        <f t="shared" si="112"/>
        <v/>
      </c>
      <c r="ET47" s="177" t="str">
        <f t="shared" si="112"/>
        <v/>
      </c>
      <c r="EU47" s="177" t="str">
        <f t="shared" si="112"/>
        <v/>
      </c>
      <c r="EV47" s="177" t="str">
        <f t="shared" si="112"/>
        <v/>
      </c>
      <c r="EW47" s="177" t="str">
        <f t="shared" si="112"/>
        <v/>
      </c>
      <c r="EX47" s="177" t="str">
        <f t="shared" si="112"/>
        <v/>
      </c>
      <c r="EY47" s="177" t="str">
        <f t="shared" si="112"/>
        <v/>
      </c>
      <c r="EZ47" s="177" t="str">
        <f t="shared" si="112"/>
        <v/>
      </c>
      <c r="FA47" s="177" t="str">
        <f t="shared" si="112"/>
        <v/>
      </c>
      <c r="FB47" s="177" t="str">
        <f t="shared" si="112"/>
        <v/>
      </c>
      <c r="FC47" s="177" t="str">
        <f t="shared" si="112"/>
        <v/>
      </c>
      <c r="FD47" s="177" t="str">
        <f t="shared" si="112"/>
        <v/>
      </c>
      <c r="FE47" s="177" t="str">
        <f t="shared" si="112"/>
        <v/>
      </c>
      <c r="FF47" s="177" t="str">
        <f t="shared" si="112"/>
        <v/>
      </c>
      <c r="FG47" s="177" t="str">
        <f t="shared" si="112"/>
        <v/>
      </c>
      <c r="FH47" s="177" t="str">
        <f t="shared" si="112"/>
        <v/>
      </c>
      <c r="FI47" s="177" t="str">
        <f t="shared" si="105"/>
        <v/>
      </c>
      <c r="FJ47" s="177" t="str">
        <f t="shared" si="105"/>
        <v/>
      </c>
      <c r="FK47" s="177" t="str">
        <f t="shared" si="105"/>
        <v/>
      </c>
      <c r="FL47" s="177" t="str">
        <f t="shared" si="105"/>
        <v/>
      </c>
      <c r="FM47" s="177" t="str">
        <f t="shared" si="105"/>
        <v/>
      </c>
      <c r="FN47" s="177" t="str">
        <f t="shared" si="105"/>
        <v/>
      </c>
      <c r="FO47" s="177" t="str">
        <f t="shared" si="105"/>
        <v/>
      </c>
      <c r="FP47" s="177" t="str">
        <f t="shared" si="105"/>
        <v/>
      </c>
      <c r="FQ47" s="177" t="str">
        <f t="shared" si="105"/>
        <v/>
      </c>
      <c r="FR47" s="177" t="str">
        <f t="shared" si="105"/>
        <v/>
      </c>
      <c r="FS47" s="177" t="str">
        <f t="shared" si="105"/>
        <v/>
      </c>
      <c r="FT47" s="177" t="str">
        <f t="shared" si="105"/>
        <v/>
      </c>
      <c r="FU47" s="177" t="str">
        <f t="shared" si="105"/>
        <v/>
      </c>
      <c r="FV47" s="177" t="str">
        <f t="shared" si="105"/>
        <v/>
      </c>
      <c r="FW47" s="177" t="str">
        <f t="shared" si="113"/>
        <v/>
      </c>
      <c r="FX47" s="177" t="str">
        <f t="shared" si="113"/>
        <v/>
      </c>
      <c r="FY47" s="177" t="str">
        <f t="shared" si="113"/>
        <v/>
      </c>
      <c r="FZ47" s="177" t="str">
        <f t="shared" si="113"/>
        <v/>
      </c>
      <c r="GA47" s="177" t="str">
        <f t="shared" si="113"/>
        <v/>
      </c>
      <c r="GB47" s="177" t="str">
        <f t="shared" si="113"/>
        <v/>
      </c>
      <c r="GC47" s="177" t="str">
        <f t="shared" si="113"/>
        <v/>
      </c>
      <c r="GD47" s="177" t="str">
        <f t="shared" si="113"/>
        <v/>
      </c>
      <c r="GE47" s="177" t="str">
        <f t="shared" si="113"/>
        <v/>
      </c>
      <c r="GF47" s="177" t="str">
        <f t="shared" si="113"/>
        <v/>
      </c>
      <c r="GG47" s="177" t="str">
        <f t="shared" si="113"/>
        <v/>
      </c>
      <c r="GH47" s="177" t="str">
        <f t="shared" si="113"/>
        <v/>
      </c>
      <c r="GI47" s="177" t="str">
        <f t="shared" si="113"/>
        <v/>
      </c>
      <c r="GJ47" s="177" t="str">
        <f t="shared" si="113"/>
        <v/>
      </c>
      <c r="GK47" s="177" t="str">
        <f t="shared" si="113"/>
        <v/>
      </c>
      <c r="GL47" s="177" t="str">
        <f t="shared" si="113"/>
        <v/>
      </c>
      <c r="GM47" s="177" t="str">
        <f t="shared" si="106"/>
        <v/>
      </c>
      <c r="GN47" s="177" t="str">
        <f t="shared" si="106"/>
        <v/>
      </c>
      <c r="GO47" s="177" t="str">
        <f t="shared" si="106"/>
        <v/>
      </c>
      <c r="GP47" s="177" t="str">
        <f t="shared" si="106"/>
        <v/>
      </c>
      <c r="GQ47" s="177" t="str">
        <f t="shared" si="106"/>
        <v/>
      </c>
      <c r="GR47" s="177" t="str">
        <f t="shared" si="106"/>
        <v/>
      </c>
      <c r="GS47" s="177" t="str">
        <f t="shared" si="106"/>
        <v/>
      </c>
      <c r="GT47" s="177" t="str">
        <f t="shared" si="106"/>
        <v/>
      </c>
      <c r="GU47" s="177" t="str">
        <f t="shared" si="106"/>
        <v/>
      </c>
      <c r="GV47" s="177" t="str">
        <f t="shared" si="106"/>
        <v/>
      </c>
      <c r="GW47" s="177" t="str">
        <f t="shared" si="106"/>
        <v/>
      </c>
      <c r="GX47" s="177" t="str">
        <f t="shared" si="106"/>
        <v/>
      </c>
      <c r="GY47" s="177" t="str">
        <f t="shared" si="106"/>
        <v/>
      </c>
      <c r="GZ47" s="177" t="str">
        <f t="shared" si="106"/>
        <v/>
      </c>
      <c r="HA47" s="177" t="str">
        <f t="shared" si="101"/>
        <v/>
      </c>
      <c r="HB47" s="177" t="str">
        <f t="shared" si="101"/>
        <v/>
      </c>
      <c r="HC47" s="177" t="str">
        <f t="shared" si="101"/>
        <v/>
      </c>
      <c r="HD47" s="177" t="str">
        <f t="shared" si="101"/>
        <v/>
      </c>
      <c r="HE47" s="177" t="str">
        <f t="shared" si="101"/>
        <v/>
      </c>
      <c r="HF47" s="177" t="str">
        <f t="shared" si="101"/>
        <v/>
      </c>
      <c r="HG47" s="177" t="str">
        <f t="shared" si="101"/>
        <v/>
      </c>
      <c r="HH47" s="177" t="str">
        <f t="shared" si="101"/>
        <v/>
      </c>
      <c r="HI47" s="177" t="str">
        <f t="shared" si="101"/>
        <v/>
      </c>
      <c r="HJ47" s="177" t="str">
        <f t="shared" si="101"/>
        <v/>
      </c>
      <c r="HK47" s="177" t="str">
        <f t="shared" si="101"/>
        <v/>
      </c>
      <c r="HL47" s="177" t="str">
        <f t="shared" si="101"/>
        <v/>
      </c>
      <c r="HM47" s="177" t="str">
        <f t="shared" si="101"/>
        <v/>
      </c>
      <c r="HN47" s="177" t="str">
        <f t="shared" si="101"/>
        <v/>
      </c>
      <c r="HO47" s="177" t="str">
        <f t="shared" si="101"/>
        <v/>
      </c>
      <c r="HP47" s="177" t="str">
        <f t="shared" si="114"/>
        <v/>
      </c>
      <c r="HQ47" s="177" t="str">
        <f t="shared" si="114"/>
        <v/>
      </c>
      <c r="HR47" s="177" t="str">
        <f t="shared" si="114"/>
        <v/>
      </c>
      <c r="HS47" s="177" t="str">
        <f t="shared" si="114"/>
        <v/>
      </c>
      <c r="HT47" s="177" t="str">
        <f t="shared" si="114"/>
        <v/>
      </c>
      <c r="HU47" s="177" t="str">
        <f t="shared" si="114"/>
        <v/>
      </c>
      <c r="HV47" s="177" t="str">
        <f t="shared" si="114"/>
        <v/>
      </c>
      <c r="HW47" s="177" t="str">
        <f t="shared" si="114"/>
        <v/>
      </c>
      <c r="HX47" s="177" t="str">
        <f t="shared" si="114"/>
        <v/>
      </c>
      <c r="HY47" s="177" t="str">
        <f t="shared" si="114"/>
        <v/>
      </c>
      <c r="HZ47" s="177" t="str">
        <f t="shared" si="114"/>
        <v/>
      </c>
      <c r="IA47" s="192" t="str">
        <f t="shared" si="21"/>
        <v/>
      </c>
      <c r="IB47" s="193" t="e">
        <f t="shared" si="94"/>
        <v>#N/A</v>
      </c>
      <c r="IC47" s="193" t="e">
        <f t="shared" si="118"/>
        <v>#N/A</v>
      </c>
      <c r="ID47" s="193" t="e">
        <f t="shared" si="118"/>
        <v>#N/A</v>
      </c>
      <c r="IE47" s="193" t="e">
        <f t="shared" si="118"/>
        <v>#N/A</v>
      </c>
      <c r="IF47" s="193" t="e">
        <f t="shared" si="91"/>
        <v>#N/A</v>
      </c>
      <c r="IG47" s="193" t="e">
        <f t="shared" si="91"/>
        <v>#N/A</v>
      </c>
      <c r="IH47" s="193" t="e">
        <f t="shared" si="91"/>
        <v>#N/A</v>
      </c>
      <c r="II47" s="193" t="e">
        <f t="shared" si="91"/>
        <v>#N/A</v>
      </c>
      <c r="IJ47" s="193" t="e">
        <f t="shared" si="91"/>
        <v>#N/A</v>
      </c>
      <c r="IK47" s="193" t="e">
        <f t="shared" si="91"/>
        <v>#N/A</v>
      </c>
      <c r="IL47" s="193" t="e">
        <f t="shared" si="91"/>
        <v>#N/A</v>
      </c>
      <c r="IM47" s="193" t="e">
        <f t="shared" si="91"/>
        <v>#N/A</v>
      </c>
      <c r="IN47" s="193" t="e">
        <f t="shared" si="91"/>
        <v>#N/A</v>
      </c>
      <c r="IO47" s="193" t="e">
        <f t="shared" si="91"/>
        <v>#N/A</v>
      </c>
      <c r="IP47" s="193" t="e">
        <f t="shared" si="91"/>
        <v>#N/A</v>
      </c>
      <c r="IQ47" s="193" t="e">
        <f t="shared" si="91"/>
        <v>#N/A</v>
      </c>
      <c r="IR47" s="193" t="e">
        <f t="shared" si="91"/>
        <v>#N/A</v>
      </c>
      <c r="IS47" s="193" t="e">
        <f t="shared" si="91"/>
        <v>#N/A</v>
      </c>
      <c r="IT47" s="193" t="e">
        <f t="shared" si="91"/>
        <v>#N/A</v>
      </c>
      <c r="IU47" s="193" t="e">
        <f t="shared" ref="IU47:JI62" si="124">IF(ISNONTEXT($Q47),IF($G47="R",_xlfn.BETA.DIST(BB47,$M47,$N47,FALSE,$B47,$D47),_xlfn.BETA.DIST(BB47,$N47,$M47,FALSE,$B47,$D47)),NA())</f>
        <v>#N/A</v>
      </c>
      <c r="IV47" s="193" t="e">
        <f t="shared" si="124"/>
        <v>#N/A</v>
      </c>
      <c r="IW47" s="193" t="e">
        <f t="shared" si="124"/>
        <v>#N/A</v>
      </c>
      <c r="IX47" s="193" t="e">
        <f t="shared" si="124"/>
        <v>#N/A</v>
      </c>
      <c r="IY47" s="193" t="e">
        <f t="shared" si="124"/>
        <v>#N/A</v>
      </c>
      <c r="IZ47" s="193" t="e">
        <f t="shared" si="124"/>
        <v>#N/A</v>
      </c>
      <c r="JA47" s="193" t="e">
        <f t="shared" si="124"/>
        <v>#N/A</v>
      </c>
      <c r="JB47" s="193" t="e">
        <f t="shared" si="124"/>
        <v>#N/A</v>
      </c>
      <c r="JC47" s="193" t="e">
        <f t="shared" si="124"/>
        <v>#N/A</v>
      </c>
      <c r="JD47" s="193" t="e">
        <f t="shared" si="124"/>
        <v>#N/A</v>
      </c>
      <c r="JE47" s="193" t="e">
        <f t="shared" si="124"/>
        <v>#N/A</v>
      </c>
      <c r="JF47" s="193" t="e">
        <f t="shared" si="124"/>
        <v>#N/A</v>
      </c>
      <c r="JG47" s="193" t="e">
        <f t="shared" si="124"/>
        <v>#N/A</v>
      </c>
      <c r="JH47" s="193" t="e">
        <f t="shared" si="124"/>
        <v>#N/A</v>
      </c>
      <c r="JI47" s="193" t="e">
        <f t="shared" si="124"/>
        <v>#N/A</v>
      </c>
      <c r="JJ47" s="193" t="e">
        <f t="shared" si="121"/>
        <v>#N/A</v>
      </c>
      <c r="JK47" s="193" t="e">
        <f t="shared" si="121"/>
        <v>#N/A</v>
      </c>
      <c r="JL47" s="193" t="e">
        <f t="shared" si="121"/>
        <v>#N/A</v>
      </c>
      <c r="JM47" s="193" t="e">
        <f t="shared" si="121"/>
        <v>#N/A</v>
      </c>
      <c r="JN47" s="193" t="e">
        <f t="shared" si="121"/>
        <v>#N/A</v>
      </c>
      <c r="JO47" s="193" t="e">
        <f t="shared" si="121"/>
        <v>#N/A</v>
      </c>
      <c r="JP47" s="193" t="e">
        <f t="shared" si="121"/>
        <v>#N/A</v>
      </c>
      <c r="JQ47" s="193" t="e">
        <f t="shared" si="121"/>
        <v>#N/A</v>
      </c>
      <c r="JR47" s="193" t="e">
        <f t="shared" si="121"/>
        <v>#N/A</v>
      </c>
      <c r="JS47" s="193" t="e">
        <f t="shared" si="121"/>
        <v>#N/A</v>
      </c>
      <c r="JT47" s="193" t="e">
        <f t="shared" si="121"/>
        <v>#N/A</v>
      </c>
      <c r="JU47" s="193" t="e">
        <f t="shared" si="121"/>
        <v>#N/A</v>
      </c>
      <c r="JV47" s="193" t="e">
        <f t="shared" si="121"/>
        <v>#N/A</v>
      </c>
      <c r="JW47" s="193" t="e">
        <f t="shared" si="121"/>
        <v>#N/A</v>
      </c>
      <c r="JX47" s="193" t="e">
        <f t="shared" si="121"/>
        <v>#N/A</v>
      </c>
      <c r="JY47" s="193" t="e">
        <f t="shared" si="97"/>
        <v>#N/A</v>
      </c>
      <c r="JZ47" s="193" t="e">
        <f t="shared" si="97"/>
        <v>#N/A</v>
      </c>
      <c r="KA47" s="193" t="e">
        <f t="shared" si="97"/>
        <v>#N/A</v>
      </c>
      <c r="KB47" s="193" t="e">
        <f t="shared" si="97"/>
        <v>#N/A</v>
      </c>
      <c r="KC47" s="193" t="e">
        <f t="shared" si="97"/>
        <v>#N/A</v>
      </c>
      <c r="KD47" s="193" t="e">
        <f t="shared" si="97"/>
        <v>#N/A</v>
      </c>
      <c r="KE47" s="193" t="e">
        <f t="shared" si="97"/>
        <v>#N/A</v>
      </c>
      <c r="KF47" s="193" t="e">
        <f t="shared" si="97"/>
        <v>#N/A</v>
      </c>
      <c r="KG47" s="193" t="e">
        <f t="shared" si="97"/>
        <v>#N/A</v>
      </c>
      <c r="KH47" s="193" t="e">
        <f t="shared" si="97"/>
        <v>#N/A</v>
      </c>
      <c r="KI47" s="193" t="e">
        <f t="shared" si="97"/>
        <v>#N/A</v>
      </c>
      <c r="KJ47" s="193" t="e">
        <f t="shared" si="97"/>
        <v>#N/A</v>
      </c>
      <c r="KK47" s="193" t="e">
        <f t="shared" si="97"/>
        <v>#N/A</v>
      </c>
      <c r="KL47" s="193" t="e">
        <f t="shared" si="97"/>
        <v>#N/A</v>
      </c>
      <c r="KM47" s="193" t="e">
        <f t="shared" si="97"/>
        <v>#N/A</v>
      </c>
      <c r="KN47" s="193" t="e">
        <f t="shared" si="24"/>
        <v>#N/A</v>
      </c>
      <c r="KO47" s="193" t="e">
        <f t="shared" si="119"/>
        <v>#N/A</v>
      </c>
      <c r="KP47" s="193" t="e">
        <f t="shared" si="119"/>
        <v>#N/A</v>
      </c>
      <c r="KQ47" s="193" t="e">
        <f t="shared" si="119"/>
        <v>#N/A</v>
      </c>
      <c r="KR47" s="193" t="e">
        <f t="shared" si="92"/>
        <v>#N/A</v>
      </c>
      <c r="KS47" s="193" t="e">
        <f t="shared" si="92"/>
        <v>#N/A</v>
      </c>
      <c r="KT47" s="193" t="e">
        <f t="shared" si="92"/>
        <v>#N/A</v>
      </c>
      <c r="KU47" s="193" t="e">
        <f t="shared" si="92"/>
        <v>#N/A</v>
      </c>
      <c r="KV47" s="193" t="e">
        <f t="shared" si="92"/>
        <v>#N/A</v>
      </c>
      <c r="KW47" s="193" t="e">
        <f t="shared" si="92"/>
        <v>#N/A</v>
      </c>
      <c r="KX47" s="193" t="e">
        <f t="shared" si="92"/>
        <v>#N/A</v>
      </c>
      <c r="KY47" s="193" t="e">
        <f t="shared" si="92"/>
        <v>#N/A</v>
      </c>
      <c r="KZ47" s="193" t="e">
        <f t="shared" si="92"/>
        <v>#N/A</v>
      </c>
      <c r="LA47" s="193" t="e">
        <f t="shared" si="92"/>
        <v>#N/A</v>
      </c>
      <c r="LB47" s="193" t="e">
        <f t="shared" si="92"/>
        <v>#N/A</v>
      </c>
      <c r="LC47" s="193" t="e">
        <f t="shared" si="92"/>
        <v>#N/A</v>
      </c>
      <c r="LD47" s="193" t="e">
        <f t="shared" si="92"/>
        <v>#N/A</v>
      </c>
      <c r="LE47" s="193" t="e">
        <f t="shared" si="92"/>
        <v>#N/A</v>
      </c>
      <c r="LF47" s="193" t="e">
        <f t="shared" si="92"/>
        <v>#N/A</v>
      </c>
      <c r="LG47" s="193" t="e">
        <f t="shared" ref="LG47:LU62" si="125">IF(ISNONTEXT($Q47),IF($G47="R",_xlfn.BETA.DIST(DN47,$M47,$N47,FALSE,$B47,$D47),_xlfn.BETA.DIST(DN47,$N47,$M47,FALSE,$B47,$D47)),NA())</f>
        <v>#N/A</v>
      </c>
      <c r="LH47" s="193" t="e">
        <f t="shared" si="125"/>
        <v>#N/A</v>
      </c>
      <c r="LI47" s="193" t="e">
        <f t="shared" si="125"/>
        <v>#N/A</v>
      </c>
      <c r="LJ47" s="193" t="e">
        <f t="shared" si="125"/>
        <v>#N/A</v>
      </c>
      <c r="LK47" s="193" t="e">
        <f t="shared" si="125"/>
        <v>#N/A</v>
      </c>
      <c r="LL47" s="193" t="e">
        <f t="shared" si="125"/>
        <v>#N/A</v>
      </c>
      <c r="LM47" s="193" t="e">
        <f t="shared" si="125"/>
        <v>#N/A</v>
      </c>
      <c r="LN47" s="193" t="e">
        <f t="shared" si="125"/>
        <v>#N/A</v>
      </c>
      <c r="LO47" s="193" t="e">
        <f t="shared" si="125"/>
        <v>#N/A</v>
      </c>
      <c r="LP47" s="193" t="e">
        <f t="shared" si="125"/>
        <v>#N/A</v>
      </c>
      <c r="LQ47" s="193" t="e">
        <f t="shared" si="125"/>
        <v>#N/A</v>
      </c>
      <c r="LR47" s="193" t="e">
        <f t="shared" si="125"/>
        <v>#N/A</v>
      </c>
      <c r="LS47" s="193" t="e">
        <f t="shared" si="125"/>
        <v>#N/A</v>
      </c>
      <c r="LT47" s="193" t="e">
        <f t="shared" si="125"/>
        <v>#N/A</v>
      </c>
      <c r="LU47" s="193" t="e">
        <f t="shared" si="125"/>
        <v>#N/A</v>
      </c>
      <c r="LV47" s="193" t="e">
        <f t="shared" si="122"/>
        <v>#N/A</v>
      </c>
      <c r="LW47" s="193" t="e">
        <f t="shared" si="122"/>
        <v>#N/A</v>
      </c>
      <c r="LX47" s="193" t="e">
        <f t="shared" si="122"/>
        <v>#N/A</v>
      </c>
      <c r="LY47" s="193" t="e">
        <f t="shared" si="122"/>
        <v>#N/A</v>
      </c>
      <c r="LZ47" s="193" t="e">
        <f t="shared" si="122"/>
        <v>#N/A</v>
      </c>
      <c r="MA47" s="193" t="e">
        <f t="shared" si="122"/>
        <v>#N/A</v>
      </c>
      <c r="MB47" s="193" t="e">
        <f t="shared" si="122"/>
        <v>#N/A</v>
      </c>
      <c r="MC47" s="193" t="e">
        <f t="shared" si="122"/>
        <v>#N/A</v>
      </c>
      <c r="MD47" s="193" t="e">
        <f t="shared" si="122"/>
        <v>#N/A</v>
      </c>
      <c r="ME47" s="193" t="e">
        <f t="shared" si="122"/>
        <v>#N/A</v>
      </c>
      <c r="MF47" s="193" t="e">
        <f t="shared" si="122"/>
        <v>#N/A</v>
      </c>
      <c r="MG47" s="193" t="e">
        <f t="shared" si="122"/>
        <v>#N/A</v>
      </c>
      <c r="MH47" s="193" t="e">
        <f t="shared" si="122"/>
        <v>#N/A</v>
      </c>
      <c r="MI47" s="193" t="e">
        <f t="shared" si="122"/>
        <v>#N/A</v>
      </c>
      <c r="MJ47" s="193" t="e">
        <f t="shared" si="122"/>
        <v>#N/A</v>
      </c>
      <c r="MK47" s="193" t="e">
        <f t="shared" si="98"/>
        <v>#N/A</v>
      </c>
      <c r="ML47" s="193" t="e">
        <f t="shared" si="98"/>
        <v>#N/A</v>
      </c>
      <c r="MM47" s="193" t="e">
        <f t="shared" si="98"/>
        <v>#N/A</v>
      </c>
      <c r="MN47" s="193" t="e">
        <f t="shared" si="98"/>
        <v>#N/A</v>
      </c>
      <c r="MO47" s="193" t="e">
        <f t="shared" si="98"/>
        <v>#N/A</v>
      </c>
      <c r="MP47" s="193" t="e">
        <f t="shared" si="98"/>
        <v>#N/A</v>
      </c>
      <c r="MQ47" s="193" t="e">
        <f t="shared" si="98"/>
        <v>#N/A</v>
      </c>
      <c r="MR47" s="193" t="e">
        <f t="shared" si="98"/>
        <v>#N/A</v>
      </c>
      <c r="MS47" s="193" t="e">
        <f t="shared" si="98"/>
        <v>#N/A</v>
      </c>
      <c r="MT47" s="193" t="e">
        <f t="shared" si="98"/>
        <v>#N/A</v>
      </c>
      <c r="MU47" s="193" t="e">
        <f t="shared" si="98"/>
        <v>#N/A</v>
      </c>
      <c r="MV47" s="193" t="e">
        <f t="shared" si="98"/>
        <v>#N/A</v>
      </c>
      <c r="MW47" s="193" t="e">
        <f t="shared" si="98"/>
        <v>#N/A</v>
      </c>
      <c r="MX47" s="193" t="e">
        <f t="shared" si="98"/>
        <v>#N/A</v>
      </c>
      <c r="MY47" s="193" t="e">
        <f t="shared" si="98"/>
        <v>#N/A</v>
      </c>
      <c r="MZ47" s="193" t="e">
        <f t="shared" si="25"/>
        <v>#N/A</v>
      </c>
      <c r="NA47" s="193" t="e">
        <f t="shared" si="120"/>
        <v>#N/A</v>
      </c>
      <c r="NB47" s="193" t="e">
        <f t="shared" si="120"/>
        <v>#N/A</v>
      </c>
      <c r="NC47" s="193" t="e">
        <f t="shared" si="120"/>
        <v>#N/A</v>
      </c>
      <c r="ND47" s="193" t="e">
        <f t="shared" si="93"/>
        <v>#N/A</v>
      </c>
      <c r="NE47" s="193" t="e">
        <f t="shared" si="93"/>
        <v>#N/A</v>
      </c>
      <c r="NF47" s="193" t="e">
        <f t="shared" si="93"/>
        <v>#N/A</v>
      </c>
      <c r="NG47" s="193" t="e">
        <f t="shared" si="93"/>
        <v>#N/A</v>
      </c>
      <c r="NH47" s="193" t="e">
        <f t="shared" si="93"/>
        <v>#N/A</v>
      </c>
      <c r="NI47" s="193" t="e">
        <f t="shared" si="93"/>
        <v>#N/A</v>
      </c>
      <c r="NJ47" s="193" t="e">
        <f t="shared" si="93"/>
        <v>#N/A</v>
      </c>
      <c r="NK47" s="193" t="e">
        <f t="shared" si="93"/>
        <v>#N/A</v>
      </c>
      <c r="NL47" s="193" t="e">
        <f t="shared" si="93"/>
        <v>#N/A</v>
      </c>
      <c r="NM47" s="193" t="e">
        <f t="shared" si="93"/>
        <v>#N/A</v>
      </c>
      <c r="NN47" s="193" t="e">
        <f t="shared" si="93"/>
        <v>#N/A</v>
      </c>
      <c r="NO47" s="193" t="e">
        <f t="shared" si="93"/>
        <v>#N/A</v>
      </c>
      <c r="NP47" s="193" t="e">
        <f t="shared" si="93"/>
        <v>#N/A</v>
      </c>
      <c r="NQ47" s="193" t="e">
        <f t="shared" si="93"/>
        <v>#N/A</v>
      </c>
      <c r="NR47" s="193" t="e">
        <f t="shared" si="93"/>
        <v>#N/A</v>
      </c>
      <c r="NS47" s="193" t="e">
        <f t="shared" ref="NS47:OG62" si="126">IF(ISNONTEXT($Q47),IF($G47="R",_xlfn.BETA.DIST(FZ47,$M47,$N47,FALSE,$B47,$D47),_xlfn.BETA.DIST(FZ47,$N47,$M47,FALSE,$B47,$D47)),NA())</f>
        <v>#N/A</v>
      </c>
      <c r="NT47" s="193" t="e">
        <f t="shared" si="126"/>
        <v>#N/A</v>
      </c>
      <c r="NU47" s="193" t="e">
        <f t="shared" si="126"/>
        <v>#N/A</v>
      </c>
      <c r="NV47" s="193" t="e">
        <f t="shared" si="126"/>
        <v>#N/A</v>
      </c>
      <c r="NW47" s="193" t="e">
        <f t="shared" si="126"/>
        <v>#N/A</v>
      </c>
      <c r="NX47" s="193" t="e">
        <f t="shared" si="126"/>
        <v>#N/A</v>
      </c>
      <c r="NY47" s="193" t="e">
        <f t="shared" si="126"/>
        <v>#N/A</v>
      </c>
      <c r="NZ47" s="193" t="e">
        <f t="shared" si="126"/>
        <v>#N/A</v>
      </c>
      <c r="OA47" s="193" t="e">
        <f t="shared" si="126"/>
        <v>#N/A</v>
      </c>
      <c r="OB47" s="193" t="e">
        <f t="shared" si="126"/>
        <v>#N/A</v>
      </c>
      <c r="OC47" s="193" t="e">
        <f t="shared" si="126"/>
        <v>#N/A</v>
      </c>
      <c r="OD47" s="193" t="e">
        <f t="shared" si="126"/>
        <v>#N/A</v>
      </c>
      <c r="OE47" s="193" t="e">
        <f t="shared" si="126"/>
        <v>#N/A</v>
      </c>
      <c r="OF47" s="193" t="e">
        <f t="shared" si="126"/>
        <v>#N/A</v>
      </c>
      <c r="OG47" s="193" t="e">
        <f t="shared" si="126"/>
        <v>#N/A</v>
      </c>
      <c r="OH47" s="193" t="e">
        <f t="shared" si="123"/>
        <v>#N/A</v>
      </c>
      <c r="OI47" s="193" t="e">
        <f t="shared" si="123"/>
        <v>#N/A</v>
      </c>
      <c r="OJ47" s="193" t="e">
        <f t="shared" si="123"/>
        <v>#N/A</v>
      </c>
      <c r="OK47" s="193" t="e">
        <f t="shared" si="123"/>
        <v>#N/A</v>
      </c>
      <c r="OL47" s="193" t="e">
        <f t="shared" si="123"/>
        <v>#N/A</v>
      </c>
      <c r="OM47" s="193" t="e">
        <f t="shared" si="123"/>
        <v>#N/A</v>
      </c>
      <c r="ON47" s="193" t="e">
        <f t="shared" si="123"/>
        <v>#N/A</v>
      </c>
      <c r="OO47" s="193" t="e">
        <f t="shared" si="123"/>
        <v>#N/A</v>
      </c>
      <c r="OP47" s="193" t="e">
        <f t="shared" si="123"/>
        <v>#N/A</v>
      </c>
      <c r="OQ47" s="193" t="e">
        <f t="shared" si="123"/>
        <v>#N/A</v>
      </c>
      <c r="OR47" s="193" t="e">
        <f t="shared" si="123"/>
        <v>#N/A</v>
      </c>
      <c r="OS47" s="193" t="e">
        <f t="shared" si="123"/>
        <v>#N/A</v>
      </c>
      <c r="OT47" s="193" t="e">
        <f t="shared" si="123"/>
        <v>#N/A</v>
      </c>
      <c r="OU47" s="193" t="e">
        <f t="shared" si="123"/>
        <v>#N/A</v>
      </c>
      <c r="OV47" s="193" t="e">
        <f t="shared" si="123"/>
        <v>#N/A</v>
      </c>
      <c r="OW47" s="193" t="e">
        <f t="shared" si="99"/>
        <v>#N/A</v>
      </c>
      <c r="OX47" s="193" t="e">
        <f t="shared" si="99"/>
        <v>#N/A</v>
      </c>
      <c r="OY47" s="193" t="e">
        <f t="shared" si="99"/>
        <v>#N/A</v>
      </c>
      <c r="OZ47" s="193" t="e">
        <f t="shared" si="99"/>
        <v>#N/A</v>
      </c>
      <c r="PA47" s="193" t="e">
        <f t="shared" si="99"/>
        <v>#N/A</v>
      </c>
      <c r="PB47" s="193" t="e">
        <f t="shared" si="99"/>
        <v>#N/A</v>
      </c>
      <c r="PC47" s="193" t="e">
        <f t="shared" si="99"/>
        <v>#N/A</v>
      </c>
      <c r="PD47" s="193" t="e">
        <f t="shared" si="99"/>
        <v>#N/A</v>
      </c>
      <c r="PE47" s="193" t="e">
        <f t="shared" si="99"/>
        <v>#N/A</v>
      </c>
      <c r="PF47" s="193" t="e">
        <f t="shared" si="99"/>
        <v>#N/A</v>
      </c>
      <c r="PG47" s="193" t="e">
        <f t="shared" si="99"/>
        <v>#N/A</v>
      </c>
      <c r="PH47" s="193" t="e">
        <f t="shared" si="99"/>
        <v>#N/A</v>
      </c>
      <c r="PI47" s="193" t="e">
        <f t="shared" si="99"/>
        <v>#N/A</v>
      </c>
      <c r="PJ47" s="193" t="e">
        <f t="shared" si="99"/>
        <v>#N/A</v>
      </c>
      <c r="PK47" s="193" t="e">
        <f t="shared" si="99"/>
        <v>#N/A</v>
      </c>
      <c r="PL47" s="193" t="e">
        <f t="shared" si="26"/>
        <v>#N/A</v>
      </c>
      <c r="PM47" s="193" t="e">
        <f t="shared" si="95"/>
        <v>#N/A</v>
      </c>
      <c r="PN47" s="193" t="e">
        <f t="shared" si="95"/>
        <v>#N/A</v>
      </c>
      <c r="PO47" s="193" t="e">
        <f t="shared" si="95"/>
        <v>#N/A</v>
      </c>
      <c r="PP47" s="193" t="e">
        <f t="shared" si="95"/>
        <v>#N/A</v>
      </c>
      <c r="PQ47" s="193" t="e">
        <f t="shared" si="95"/>
        <v>#N/A</v>
      </c>
      <c r="PR47" s="193" t="e">
        <f t="shared" si="95"/>
        <v>#N/A</v>
      </c>
      <c r="PS47" s="193" t="e">
        <f t="shared" si="95"/>
        <v>#N/A</v>
      </c>
      <c r="PT47" s="193" t="e">
        <f t="shared" si="95"/>
        <v>#N/A</v>
      </c>
    </row>
    <row r="48" spans="1:436" hidden="1" x14ac:dyDescent="0.45">
      <c r="A48" s="20">
        <v>45</v>
      </c>
      <c r="B48" s="115"/>
      <c r="C48" s="115"/>
      <c r="D48" s="115"/>
      <c r="E48" s="110" t="str">
        <f t="shared" si="15"/>
        <v/>
      </c>
      <c r="F48" s="21" t="str">
        <f t="shared" si="16"/>
        <v/>
      </c>
      <c r="G48" s="22" t="str">
        <f t="shared" si="17"/>
        <v/>
      </c>
      <c r="H48" s="23" t="str">
        <f>IF(F48="","",IF(OR($F48&lt;Skew!$B$3,$F48=Skew!$B$3),IF($F48&gt;Skew!$C$3,Skew!$A$3,IF($F48&gt;Skew!$C$4,Skew!$A$4,IF($F48&gt;Skew!$C$5,Skew!$A$5,IF($F48&gt;Skew!$C$6,Skew!$A$6,IF($F48&gt;Skew!$C$7,Skew!$A$7,IF($F48&gt;Skew!$C$8,Skew!$A$8,IF($F48&gt;Skew!$C$9,Skew!$A$9,IF($F48&gt;Skew!$C$10,Skew!$A$10,IF($F48&gt;Skew!$C$11,Skew!$A$11,IF($F48&gt;Skew!$C$12,Skew!$A$12,IF($F48&gt;Skew!$C$13,Skew!$A$13,IF($F48&gt;Skew!$C$14,Skew!$A$14,IF($F48&gt;Skew!$C$15,Skew!$A$15,IF($F48&gt;Skew!$C$16,Skew!$A$16,Skew!$A$17)
)))))))))))))))</f>
        <v/>
      </c>
      <c r="I48" s="22" t="str">
        <f>IF(F48="","",MATCH(H48,Skew!$A$3:$A$17,0))</f>
        <v/>
      </c>
      <c r="J48" s="22" t="str">
        <f t="shared" si="0"/>
        <v/>
      </c>
      <c r="K48" s="24"/>
      <c r="L48" s="22" t="str">
        <f>IF(OR(F48="",K48=""),"",MATCH(K48,Confidence!$A$3:$A$12,0))</f>
        <v/>
      </c>
      <c r="M48" s="25" t="str">
        <f t="shared" si="1"/>
        <v/>
      </c>
      <c r="N48" s="25" t="str">
        <f t="shared" si="2"/>
        <v/>
      </c>
      <c r="O48" s="22"/>
      <c r="P48" s="102" t="str">
        <f t="shared" si="3"/>
        <v/>
      </c>
      <c r="Q48" s="102" t="str">
        <f t="shared" si="4"/>
        <v/>
      </c>
      <c r="R48" s="37" t="str">
        <f t="shared" si="5"/>
        <v/>
      </c>
      <c r="S48" s="115"/>
      <c r="T48" s="204" t="str">
        <f>IF(AND(B48&gt;0,C48&gt;0,D48&gt;0,M48&gt;0,N48&gt;0,S48&gt;0,NOT(K48="")),ABS(VLOOKUP($S$1,VLookups!$A$30:$B$31,2,FALSE)-_xlfn.BETA.DIST(S48,IF(G48="L",N48,M48),IF(G48="L",M48,N48),TRUE,B48,D48)),"")</f>
        <v/>
      </c>
      <c r="U48" s="112" t="str">
        <f>IF(OR($M48="",$N48=""),"",_xlfn.BETA.INV(ABS(VLOOKUP($S$1,VLookups!$A$30:$B$31,2,FALSE)-U$3),IF($G48="L",$N48,$M48),IF($G48="L",$M48,$N48),$B48,$D48))</f>
        <v/>
      </c>
      <c r="V48" s="113" t="str">
        <f>IF(OR($M48="",$N48=""),"",_xlfn.BETA.INV(ABS(VLOOKUP($S$1,VLookups!$A$30:$B$31,2,FALSE)-V$3),IF($G48="L",$N48,$M48),IF($G48="L",$M48,$N48),$B48,$D48))</f>
        <v/>
      </c>
      <c r="W48" s="112" t="str">
        <f>IF(OR($M48="",$N48=""),"",_xlfn.BETA.INV(ABS(VLOOKUP($S$1,VLookups!$A$30:$B$31,2,FALSE)-W$3),IF($G48="L",$N48,$M48),IF($G48="L",$M48,$N48),$B48,$D48))</f>
        <v/>
      </c>
      <c r="X48" s="113" t="str">
        <f>IF(OR($M48="",$N48=""),"",_xlfn.BETA.INV(ABS(VLOOKUP($S$1,VLookups!$A$30:$B$31,2,FALSE)-X$3),IF($G48="L",$N48,$M48),IF($G48="L",$M48,$N48),$B48,$D48))</f>
        <v/>
      </c>
      <c r="Y48" s="112" t="str">
        <f>IF(OR($M48="",$N48=""),"",_xlfn.BETA.INV(ABS(VLOOKUP($S$1,VLookups!$A$30:$B$31,2,FALSE)-Y$3),IF($G48="L",$N48,$M48),IF($G48="L",$M48,$N48),$B48,$D48))</f>
        <v/>
      </c>
      <c r="Z48" s="113" t="str">
        <f>IF(OR($M48="",$N48=""),"",_xlfn.BETA.INV(ABS(VLOOKUP($S$1,VLookups!$A$30:$B$31,2,FALSE)-Z$3),IF($G48="L",$N48,$M48),IF($G48="L",$M48,$N48),$B48,$D48))</f>
        <v/>
      </c>
      <c r="AA48" s="112" t="str">
        <f>IF(OR($M48="",$N48=""),"",_xlfn.BETA.INV(ABS(VLOOKUP($S$1,VLookups!$A$30:$B$31,2,FALSE)-AA$3),IF($G48="L",$N48,$M48),IF($G48="L",$M48,$N48),$B48,$D48))</f>
        <v/>
      </c>
      <c r="AB48" s="113" t="str">
        <f>IF(OR($M48="",$N48=""),"",_xlfn.BETA.INV(ABS(VLOOKUP($S$1,VLookups!$A$30:$B$31,2,FALSE)-AB$3),IF($G48="L",$N48,$M48),IF($G48="L",$M48,$N48),$B48,$D48))</f>
        <v/>
      </c>
      <c r="AC48" s="112" t="str">
        <f>IF(OR($M48="",$N48=""),"",_xlfn.BETA.INV(ABS(VLOOKUP($S$1,VLookups!$A$30:$B$31,2,FALSE)-AC$3),IF($G48="L",$N48,$M48),IF($G48="L",$M48,$N48),$B48,$D48))</f>
        <v/>
      </c>
      <c r="AD48" s="113" t="str">
        <f>IF(OR($M48="",$N48=""),"",_xlfn.BETA.INV(ABS(VLOOKUP($S$1,VLookups!$A$30:$B$31,2,FALSE)-AD$3),IF($G48="L",$N48,$M48),IF($G48="L",$M48,$N48),$B48,$D48))</f>
        <v/>
      </c>
      <c r="AE48" s="112" t="str">
        <f>IF(OR($M48="",$N48=""),"",_xlfn.BETA.INV(ABS(VLOOKUP($S$1,VLookups!$A$30:$B$31,2,FALSE)-AE$3),IF($G48="L",$N48,$M48),IF($G48="L",$M48,$N48),$B48,$D48))</f>
        <v/>
      </c>
      <c r="AF48" s="113" t="str">
        <f>IF(OR($M48="",$N48=""),"",_xlfn.BETA.INV(ABS(VLOOKUP($S$1,VLookups!$A$30:$B$31,2,FALSE)-AF$3),IF($G48="L",$N48,$M48),IF($G48="L",$M48,$N48),$B48,$D48))</f>
        <v/>
      </c>
      <c r="AG48" s="15"/>
      <c r="AH48" s="194" t="str">
        <f t="shared" si="18"/>
        <v/>
      </c>
      <c r="AI48" s="192" t="str">
        <f t="shared" si="19"/>
        <v/>
      </c>
      <c r="AJ48" s="177" t="str">
        <f t="shared" si="117"/>
        <v/>
      </c>
      <c r="AK48" s="177" t="str">
        <f t="shared" si="108"/>
        <v/>
      </c>
      <c r="AL48" s="177" t="str">
        <f t="shared" si="108"/>
        <v/>
      </c>
      <c r="AM48" s="177" t="str">
        <f t="shared" si="108"/>
        <v/>
      </c>
      <c r="AN48" s="177" t="str">
        <f t="shared" si="108"/>
        <v/>
      </c>
      <c r="AO48" s="177" t="str">
        <f t="shared" si="108"/>
        <v/>
      </c>
      <c r="AP48" s="177" t="str">
        <f t="shared" si="108"/>
        <v/>
      </c>
      <c r="AQ48" s="177" t="str">
        <f t="shared" si="108"/>
        <v/>
      </c>
      <c r="AR48" s="177" t="str">
        <f t="shared" si="108"/>
        <v/>
      </c>
      <c r="AS48" s="177" t="str">
        <f t="shared" si="108"/>
        <v/>
      </c>
      <c r="AT48" s="177" t="str">
        <f t="shared" si="108"/>
        <v/>
      </c>
      <c r="AU48" s="177" t="str">
        <f t="shared" si="108"/>
        <v/>
      </c>
      <c r="AV48" s="177" t="str">
        <f t="shared" si="108"/>
        <v/>
      </c>
      <c r="AW48" s="177" t="str">
        <f t="shared" si="108"/>
        <v/>
      </c>
      <c r="AX48" s="177" t="str">
        <f t="shared" si="108"/>
        <v/>
      </c>
      <c r="AY48" s="177" t="str">
        <f t="shared" si="108"/>
        <v/>
      </c>
      <c r="AZ48" s="177" t="str">
        <f t="shared" si="108"/>
        <v/>
      </c>
      <c r="BA48" s="177" t="str">
        <f t="shared" si="102"/>
        <v/>
      </c>
      <c r="BB48" s="177" t="str">
        <f t="shared" si="102"/>
        <v/>
      </c>
      <c r="BC48" s="177" t="str">
        <f t="shared" si="102"/>
        <v/>
      </c>
      <c r="BD48" s="177" t="str">
        <f t="shared" si="102"/>
        <v/>
      </c>
      <c r="BE48" s="177" t="str">
        <f t="shared" si="102"/>
        <v/>
      </c>
      <c r="BF48" s="177" t="str">
        <f t="shared" si="102"/>
        <v/>
      </c>
      <c r="BG48" s="177" t="str">
        <f t="shared" si="102"/>
        <v/>
      </c>
      <c r="BH48" s="177" t="str">
        <f t="shared" si="102"/>
        <v/>
      </c>
      <c r="BI48" s="177" t="str">
        <f t="shared" si="102"/>
        <v/>
      </c>
      <c r="BJ48" s="177" t="str">
        <f t="shared" si="102"/>
        <v/>
      </c>
      <c r="BK48" s="177" t="str">
        <f t="shared" si="102"/>
        <v/>
      </c>
      <c r="BL48" s="177" t="str">
        <f t="shared" si="102"/>
        <v/>
      </c>
      <c r="BM48" s="177" t="str">
        <f t="shared" si="102"/>
        <v/>
      </c>
      <c r="BN48" s="177" t="str">
        <f t="shared" si="102"/>
        <v/>
      </c>
      <c r="BO48" s="177" t="str">
        <f t="shared" si="102"/>
        <v/>
      </c>
      <c r="BP48" s="177" t="str">
        <f t="shared" si="109"/>
        <v/>
      </c>
      <c r="BQ48" s="177" t="str">
        <f t="shared" si="109"/>
        <v/>
      </c>
      <c r="BR48" s="177" t="str">
        <f t="shared" si="109"/>
        <v/>
      </c>
      <c r="BS48" s="177" t="str">
        <f t="shared" si="109"/>
        <v/>
      </c>
      <c r="BT48" s="177" t="str">
        <f t="shared" si="109"/>
        <v/>
      </c>
      <c r="BU48" s="177" t="str">
        <f t="shared" si="109"/>
        <v/>
      </c>
      <c r="BV48" s="177" t="str">
        <f t="shared" si="109"/>
        <v/>
      </c>
      <c r="BW48" s="177" t="str">
        <f t="shared" si="109"/>
        <v/>
      </c>
      <c r="BX48" s="177" t="str">
        <f t="shared" si="109"/>
        <v/>
      </c>
      <c r="BY48" s="177" t="str">
        <f t="shared" si="109"/>
        <v/>
      </c>
      <c r="BZ48" s="177" t="str">
        <f t="shared" si="109"/>
        <v/>
      </c>
      <c r="CA48" s="177" t="str">
        <f t="shared" si="109"/>
        <v/>
      </c>
      <c r="CB48" s="177" t="str">
        <f t="shared" si="109"/>
        <v/>
      </c>
      <c r="CC48" s="177" t="str">
        <f t="shared" si="109"/>
        <v/>
      </c>
      <c r="CD48" s="177" t="str">
        <f t="shared" si="109"/>
        <v/>
      </c>
      <c r="CE48" s="177" t="str">
        <f t="shared" si="109"/>
        <v/>
      </c>
      <c r="CF48" s="177" t="str">
        <f t="shared" si="103"/>
        <v/>
      </c>
      <c r="CG48" s="177" t="str">
        <f t="shared" si="103"/>
        <v/>
      </c>
      <c r="CH48" s="177" t="str">
        <f t="shared" si="103"/>
        <v/>
      </c>
      <c r="CI48" s="177" t="str">
        <f t="shared" si="103"/>
        <v/>
      </c>
      <c r="CJ48" s="177" t="str">
        <f t="shared" si="103"/>
        <v/>
      </c>
      <c r="CK48" s="177" t="str">
        <f t="shared" si="103"/>
        <v/>
      </c>
      <c r="CL48" s="177" t="str">
        <f t="shared" si="103"/>
        <v/>
      </c>
      <c r="CM48" s="177" t="str">
        <f t="shared" si="103"/>
        <v/>
      </c>
      <c r="CN48" s="177" t="str">
        <f t="shared" si="103"/>
        <v/>
      </c>
      <c r="CO48" s="177" t="str">
        <f t="shared" si="103"/>
        <v/>
      </c>
      <c r="CP48" s="177" t="str">
        <f t="shared" si="103"/>
        <v/>
      </c>
      <c r="CQ48" s="177" t="str">
        <f t="shared" si="103"/>
        <v/>
      </c>
      <c r="CR48" s="177" t="str">
        <f t="shared" si="103"/>
        <v/>
      </c>
      <c r="CS48" s="177" t="str">
        <f t="shared" si="103"/>
        <v/>
      </c>
      <c r="CT48" s="177" t="str">
        <f t="shared" si="103"/>
        <v/>
      </c>
      <c r="CU48" s="177" t="str">
        <f t="shared" si="100"/>
        <v/>
      </c>
      <c r="CV48" s="177" t="str">
        <f t="shared" si="100"/>
        <v/>
      </c>
      <c r="CW48" s="177" t="str">
        <f t="shared" si="100"/>
        <v/>
      </c>
      <c r="CX48" s="177" t="str">
        <f t="shared" si="100"/>
        <v/>
      </c>
      <c r="CY48" s="177" t="str">
        <f t="shared" si="100"/>
        <v/>
      </c>
      <c r="CZ48" s="177" t="str">
        <f t="shared" si="100"/>
        <v/>
      </c>
      <c r="DA48" s="177" t="str">
        <f t="shared" si="100"/>
        <v/>
      </c>
      <c r="DB48" s="177" t="str">
        <f t="shared" si="100"/>
        <v/>
      </c>
      <c r="DC48" s="177" t="str">
        <f t="shared" si="100"/>
        <v/>
      </c>
      <c r="DD48" s="177" t="str">
        <f t="shared" si="100"/>
        <v/>
      </c>
      <c r="DE48" s="177" t="str">
        <f t="shared" si="100"/>
        <v/>
      </c>
      <c r="DF48" s="177" t="str">
        <f t="shared" si="100"/>
        <v/>
      </c>
      <c r="DG48" s="177" t="str">
        <f t="shared" si="100"/>
        <v/>
      </c>
      <c r="DH48" s="177" t="str">
        <f t="shared" si="100"/>
        <v/>
      </c>
      <c r="DI48" s="177" t="str">
        <f t="shared" si="100"/>
        <v/>
      </c>
      <c r="DJ48" s="177" t="str">
        <f t="shared" si="100"/>
        <v/>
      </c>
      <c r="DK48" s="177" t="str">
        <f t="shared" si="110"/>
        <v/>
      </c>
      <c r="DL48" s="177" t="str">
        <f t="shared" si="110"/>
        <v/>
      </c>
      <c r="DM48" s="177" t="str">
        <f t="shared" si="110"/>
        <v/>
      </c>
      <c r="DN48" s="177" t="str">
        <f t="shared" si="110"/>
        <v/>
      </c>
      <c r="DO48" s="177" t="str">
        <f t="shared" si="110"/>
        <v/>
      </c>
      <c r="DP48" s="177" t="str">
        <f t="shared" si="110"/>
        <v/>
      </c>
      <c r="DQ48" s="177" t="str">
        <f t="shared" si="110"/>
        <v/>
      </c>
      <c r="DR48" s="177" t="str">
        <f t="shared" si="110"/>
        <v/>
      </c>
      <c r="DS48" s="177" t="str">
        <f t="shared" si="110"/>
        <v/>
      </c>
      <c r="DT48" s="177" t="str">
        <f t="shared" si="110"/>
        <v/>
      </c>
      <c r="DU48" s="177" t="str">
        <f t="shared" si="110"/>
        <v/>
      </c>
      <c r="DV48" s="177" t="str">
        <f t="shared" si="110"/>
        <v/>
      </c>
      <c r="DW48" s="177" t="str">
        <f t="shared" si="110"/>
        <v/>
      </c>
      <c r="DX48" s="177" t="str">
        <f t="shared" si="110"/>
        <v/>
      </c>
      <c r="DY48" s="177" t="str">
        <f t="shared" si="110"/>
        <v/>
      </c>
      <c r="DZ48" s="177" t="str">
        <f t="shared" si="110"/>
        <v/>
      </c>
      <c r="EA48" s="177" t="str">
        <f t="shared" si="104"/>
        <v/>
      </c>
      <c r="EB48" s="177" t="str">
        <f t="shared" si="116"/>
        <v/>
      </c>
      <c r="EC48" s="177" t="str">
        <f t="shared" si="116"/>
        <v/>
      </c>
      <c r="ED48" s="177" t="str">
        <f t="shared" si="116"/>
        <v/>
      </c>
      <c r="EE48" s="177" t="str">
        <f t="shared" si="116"/>
        <v/>
      </c>
      <c r="EF48" s="177" t="str">
        <f t="shared" si="116"/>
        <v/>
      </c>
      <c r="EG48" s="177" t="str">
        <f t="shared" si="116"/>
        <v/>
      </c>
      <c r="EH48" s="177" t="str">
        <f t="shared" si="116"/>
        <v/>
      </c>
      <c r="EI48" s="177" t="str">
        <f t="shared" si="116"/>
        <v/>
      </c>
      <c r="EJ48" s="177" t="str">
        <f t="shared" si="116"/>
        <v/>
      </c>
      <c r="EK48" s="177" t="str">
        <f t="shared" si="116"/>
        <v/>
      </c>
      <c r="EL48" s="177" t="str">
        <f t="shared" si="116"/>
        <v/>
      </c>
      <c r="EM48" s="177" t="str">
        <f t="shared" si="116"/>
        <v/>
      </c>
      <c r="EN48" s="177" t="str">
        <f t="shared" si="116"/>
        <v/>
      </c>
      <c r="EO48" s="177" t="str">
        <f t="shared" si="116"/>
        <v/>
      </c>
      <c r="EP48" s="177" t="str">
        <f t="shared" si="116"/>
        <v/>
      </c>
      <c r="EQ48" s="177" t="str">
        <f t="shared" si="116"/>
        <v/>
      </c>
      <c r="ER48" s="177" t="str">
        <f t="shared" si="111"/>
        <v/>
      </c>
      <c r="ES48" s="177" t="str">
        <f t="shared" si="112"/>
        <v/>
      </c>
      <c r="ET48" s="177" t="str">
        <f t="shared" si="112"/>
        <v/>
      </c>
      <c r="EU48" s="177" t="str">
        <f t="shared" si="112"/>
        <v/>
      </c>
      <c r="EV48" s="177" t="str">
        <f t="shared" si="112"/>
        <v/>
      </c>
      <c r="EW48" s="177" t="str">
        <f t="shared" si="112"/>
        <v/>
      </c>
      <c r="EX48" s="177" t="str">
        <f t="shared" si="112"/>
        <v/>
      </c>
      <c r="EY48" s="177" t="str">
        <f t="shared" si="112"/>
        <v/>
      </c>
      <c r="EZ48" s="177" t="str">
        <f t="shared" si="112"/>
        <v/>
      </c>
      <c r="FA48" s="177" t="str">
        <f t="shared" si="112"/>
        <v/>
      </c>
      <c r="FB48" s="177" t="str">
        <f t="shared" si="112"/>
        <v/>
      </c>
      <c r="FC48" s="177" t="str">
        <f t="shared" si="112"/>
        <v/>
      </c>
      <c r="FD48" s="177" t="str">
        <f t="shared" si="112"/>
        <v/>
      </c>
      <c r="FE48" s="177" t="str">
        <f t="shared" si="112"/>
        <v/>
      </c>
      <c r="FF48" s="177" t="str">
        <f t="shared" si="112"/>
        <v/>
      </c>
      <c r="FG48" s="177" t="str">
        <f t="shared" si="112"/>
        <v/>
      </c>
      <c r="FH48" s="177" t="str">
        <f t="shared" si="112"/>
        <v/>
      </c>
      <c r="FI48" s="177" t="str">
        <f t="shared" si="105"/>
        <v/>
      </c>
      <c r="FJ48" s="177" t="str">
        <f t="shared" si="105"/>
        <v/>
      </c>
      <c r="FK48" s="177" t="str">
        <f t="shared" si="105"/>
        <v/>
      </c>
      <c r="FL48" s="177" t="str">
        <f t="shared" si="105"/>
        <v/>
      </c>
      <c r="FM48" s="177" t="str">
        <f t="shared" si="105"/>
        <v/>
      </c>
      <c r="FN48" s="177" t="str">
        <f t="shared" si="105"/>
        <v/>
      </c>
      <c r="FO48" s="177" t="str">
        <f t="shared" si="105"/>
        <v/>
      </c>
      <c r="FP48" s="177" t="str">
        <f t="shared" si="105"/>
        <v/>
      </c>
      <c r="FQ48" s="177" t="str">
        <f t="shared" si="105"/>
        <v/>
      </c>
      <c r="FR48" s="177" t="str">
        <f t="shared" si="105"/>
        <v/>
      </c>
      <c r="FS48" s="177" t="str">
        <f t="shared" si="105"/>
        <v/>
      </c>
      <c r="FT48" s="177" t="str">
        <f t="shared" si="105"/>
        <v/>
      </c>
      <c r="FU48" s="177" t="str">
        <f t="shared" si="105"/>
        <v/>
      </c>
      <c r="FV48" s="177" t="str">
        <f t="shared" si="105"/>
        <v/>
      </c>
      <c r="FW48" s="177" t="str">
        <f t="shared" si="113"/>
        <v/>
      </c>
      <c r="FX48" s="177" t="str">
        <f t="shared" si="113"/>
        <v/>
      </c>
      <c r="FY48" s="177" t="str">
        <f t="shared" si="113"/>
        <v/>
      </c>
      <c r="FZ48" s="177" t="str">
        <f t="shared" si="113"/>
        <v/>
      </c>
      <c r="GA48" s="177" t="str">
        <f t="shared" si="113"/>
        <v/>
      </c>
      <c r="GB48" s="177" t="str">
        <f t="shared" si="113"/>
        <v/>
      </c>
      <c r="GC48" s="177" t="str">
        <f t="shared" si="113"/>
        <v/>
      </c>
      <c r="GD48" s="177" t="str">
        <f t="shared" si="113"/>
        <v/>
      </c>
      <c r="GE48" s="177" t="str">
        <f t="shared" si="113"/>
        <v/>
      </c>
      <c r="GF48" s="177" t="str">
        <f t="shared" si="113"/>
        <v/>
      </c>
      <c r="GG48" s="177" t="str">
        <f t="shared" si="113"/>
        <v/>
      </c>
      <c r="GH48" s="177" t="str">
        <f t="shared" si="113"/>
        <v/>
      </c>
      <c r="GI48" s="177" t="str">
        <f t="shared" si="113"/>
        <v/>
      </c>
      <c r="GJ48" s="177" t="str">
        <f t="shared" si="113"/>
        <v/>
      </c>
      <c r="GK48" s="177" t="str">
        <f t="shared" si="113"/>
        <v/>
      </c>
      <c r="GL48" s="177" t="str">
        <f t="shared" si="113"/>
        <v/>
      </c>
      <c r="GM48" s="177" t="str">
        <f t="shared" si="106"/>
        <v/>
      </c>
      <c r="GN48" s="177" t="str">
        <f t="shared" si="106"/>
        <v/>
      </c>
      <c r="GO48" s="177" t="str">
        <f t="shared" si="106"/>
        <v/>
      </c>
      <c r="GP48" s="177" t="str">
        <f t="shared" si="106"/>
        <v/>
      </c>
      <c r="GQ48" s="177" t="str">
        <f t="shared" si="106"/>
        <v/>
      </c>
      <c r="GR48" s="177" t="str">
        <f t="shared" si="106"/>
        <v/>
      </c>
      <c r="GS48" s="177" t="str">
        <f t="shared" si="106"/>
        <v/>
      </c>
      <c r="GT48" s="177" t="str">
        <f t="shared" si="106"/>
        <v/>
      </c>
      <c r="GU48" s="177" t="str">
        <f t="shared" si="106"/>
        <v/>
      </c>
      <c r="GV48" s="177" t="str">
        <f t="shared" si="106"/>
        <v/>
      </c>
      <c r="GW48" s="177" t="str">
        <f t="shared" si="106"/>
        <v/>
      </c>
      <c r="GX48" s="177" t="str">
        <f t="shared" si="106"/>
        <v/>
      </c>
      <c r="GY48" s="177" t="str">
        <f t="shared" si="106"/>
        <v/>
      </c>
      <c r="GZ48" s="177" t="str">
        <f t="shared" si="106"/>
        <v/>
      </c>
      <c r="HA48" s="177" t="str">
        <f t="shared" si="101"/>
        <v/>
      </c>
      <c r="HB48" s="177" t="str">
        <f t="shared" si="101"/>
        <v/>
      </c>
      <c r="HC48" s="177" t="str">
        <f t="shared" si="101"/>
        <v/>
      </c>
      <c r="HD48" s="177" t="str">
        <f t="shared" si="101"/>
        <v/>
      </c>
      <c r="HE48" s="177" t="str">
        <f t="shared" si="101"/>
        <v/>
      </c>
      <c r="HF48" s="177" t="str">
        <f t="shared" si="101"/>
        <v/>
      </c>
      <c r="HG48" s="177" t="str">
        <f t="shared" si="101"/>
        <v/>
      </c>
      <c r="HH48" s="177" t="str">
        <f t="shared" si="101"/>
        <v/>
      </c>
      <c r="HI48" s="177" t="str">
        <f t="shared" si="101"/>
        <v/>
      </c>
      <c r="HJ48" s="177" t="str">
        <f t="shared" si="101"/>
        <v/>
      </c>
      <c r="HK48" s="177" t="str">
        <f t="shared" si="101"/>
        <v/>
      </c>
      <c r="HL48" s="177" t="str">
        <f t="shared" si="101"/>
        <v/>
      </c>
      <c r="HM48" s="177" t="str">
        <f t="shared" si="101"/>
        <v/>
      </c>
      <c r="HN48" s="177" t="str">
        <f t="shared" si="101"/>
        <v/>
      </c>
      <c r="HO48" s="177" t="str">
        <f t="shared" si="101"/>
        <v/>
      </c>
      <c r="HP48" s="177" t="str">
        <f t="shared" si="114"/>
        <v/>
      </c>
      <c r="HQ48" s="177" t="str">
        <f t="shared" si="114"/>
        <v/>
      </c>
      <c r="HR48" s="177" t="str">
        <f t="shared" si="114"/>
        <v/>
      </c>
      <c r="HS48" s="177" t="str">
        <f t="shared" si="114"/>
        <v/>
      </c>
      <c r="HT48" s="177" t="str">
        <f t="shared" si="114"/>
        <v/>
      </c>
      <c r="HU48" s="177" t="str">
        <f t="shared" si="114"/>
        <v/>
      </c>
      <c r="HV48" s="177" t="str">
        <f t="shared" si="114"/>
        <v/>
      </c>
      <c r="HW48" s="177" t="str">
        <f t="shared" si="114"/>
        <v/>
      </c>
      <c r="HX48" s="177" t="str">
        <f t="shared" si="114"/>
        <v/>
      </c>
      <c r="HY48" s="177" t="str">
        <f t="shared" si="114"/>
        <v/>
      </c>
      <c r="HZ48" s="177" t="str">
        <f t="shared" si="114"/>
        <v/>
      </c>
      <c r="IA48" s="192" t="str">
        <f t="shared" si="21"/>
        <v/>
      </c>
      <c r="IB48" s="193" t="e">
        <f t="shared" si="94"/>
        <v>#N/A</v>
      </c>
      <c r="IC48" s="193" t="e">
        <f t="shared" si="118"/>
        <v>#N/A</v>
      </c>
      <c r="ID48" s="193" t="e">
        <f t="shared" si="118"/>
        <v>#N/A</v>
      </c>
      <c r="IE48" s="193" t="e">
        <f t="shared" si="118"/>
        <v>#N/A</v>
      </c>
      <c r="IF48" s="193" t="e">
        <f t="shared" si="91"/>
        <v>#N/A</v>
      </c>
      <c r="IG48" s="193" t="e">
        <f t="shared" si="91"/>
        <v>#N/A</v>
      </c>
      <c r="IH48" s="193" t="e">
        <f t="shared" si="91"/>
        <v>#N/A</v>
      </c>
      <c r="II48" s="193" t="e">
        <f t="shared" si="91"/>
        <v>#N/A</v>
      </c>
      <c r="IJ48" s="193" t="e">
        <f t="shared" si="91"/>
        <v>#N/A</v>
      </c>
      <c r="IK48" s="193" t="e">
        <f t="shared" si="91"/>
        <v>#N/A</v>
      </c>
      <c r="IL48" s="193" t="e">
        <f t="shared" si="91"/>
        <v>#N/A</v>
      </c>
      <c r="IM48" s="193" t="e">
        <f t="shared" si="91"/>
        <v>#N/A</v>
      </c>
      <c r="IN48" s="193" t="e">
        <f t="shared" si="91"/>
        <v>#N/A</v>
      </c>
      <c r="IO48" s="193" t="e">
        <f t="shared" si="91"/>
        <v>#N/A</v>
      </c>
      <c r="IP48" s="193" t="e">
        <f t="shared" si="91"/>
        <v>#N/A</v>
      </c>
      <c r="IQ48" s="193" t="e">
        <f t="shared" si="91"/>
        <v>#N/A</v>
      </c>
      <c r="IR48" s="193" t="e">
        <f t="shared" si="91"/>
        <v>#N/A</v>
      </c>
      <c r="IS48" s="193" t="e">
        <f t="shared" si="91"/>
        <v>#N/A</v>
      </c>
      <c r="IT48" s="193" t="e">
        <f t="shared" si="91"/>
        <v>#N/A</v>
      </c>
      <c r="IU48" s="193" t="e">
        <f t="shared" si="124"/>
        <v>#N/A</v>
      </c>
      <c r="IV48" s="193" t="e">
        <f t="shared" si="124"/>
        <v>#N/A</v>
      </c>
      <c r="IW48" s="193" t="e">
        <f t="shared" si="124"/>
        <v>#N/A</v>
      </c>
      <c r="IX48" s="193" t="e">
        <f t="shared" si="124"/>
        <v>#N/A</v>
      </c>
      <c r="IY48" s="193" t="e">
        <f t="shared" si="124"/>
        <v>#N/A</v>
      </c>
      <c r="IZ48" s="193" t="e">
        <f t="shared" si="124"/>
        <v>#N/A</v>
      </c>
      <c r="JA48" s="193" t="e">
        <f t="shared" si="124"/>
        <v>#N/A</v>
      </c>
      <c r="JB48" s="193" t="e">
        <f t="shared" si="124"/>
        <v>#N/A</v>
      </c>
      <c r="JC48" s="193" t="e">
        <f t="shared" si="124"/>
        <v>#N/A</v>
      </c>
      <c r="JD48" s="193" t="e">
        <f t="shared" si="124"/>
        <v>#N/A</v>
      </c>
      <c r="JE48" s="193" t="e">
        <f t="shared" si="124"/>
        <v>#N/A</v>
      </c>
      <c r="JF48" s="193" t="e">
        <f t="shared" si="124"/>
        <v>#N/A</v>
      </c>
      <c r="JG48" s="193" t="e">
        <f t="shared" si="124"/>
        <v>#N/A</v>
      </c>
      <c r="JH48" s="193" t="e">
        <f t="shared" si="124"/>
        <v>#N/A</v>
      </c>
      <c r="JI48" s="193" t="e">
        <f t="shared" si="124"/>
        <v>#N/A</v>
      </c>
      <c r="JJ48" s="193" t="e">
        <f t="shared" si="121"/>
        <v>#N/A</v>
      </c>
      <c r="JK48" s="193" t="e">
        <f t="shared" si="121"/>
        <v>#N/A</v>
      </c>
      <c r="JL48" s="193" t="e">
        <f t="shared" si="121"/>
        <v>#N/A</v>
      </c>
      <c r="JM48" s="193" t="e">
        <f t="shared" si="121"/>
        <v>#N/A</v>
      </c>
      <c r="JN48" s="193" t="e">
        <f t="shared" si="121"/>
        <v>#N/A</v>
      </c>
      <c r="JO48" s="193" t="e">
        <f t="shared" si="121"/>
        <v>#N/A</v>
      </c>
      <c r="JP48" s="193" t="e">
        <f t="shared" si="121"/>
        <v>#N/A</v>
      </c>
      <c r="JQ48" s="193" t="e">
        <f t="shared" si="121"/>
        <v>#N/A</v>
      </c>
      <c r="JR48" s="193" t="e">
        <f t="shared" si="121"/>
        <v>#N/A</v>
      </c>
      <c r="JS48" s="193" t="e">
        <f t="shared" si="121"/>
        <v>#N/A</v>
      </c>
      <c r="JT48" s="193" t="e">
        <f t="shared" si="121"/>
        <v>#N/A</v>
      </c>
      <c r="JU48" s="193" t="e">
        <f t="shared" si="121"/>
        <v>#N/A</v>
      </c>
      <c r="JV48" s="193" t="e">
        <f t="shared" si="121"/>
        <v>#N/A</v>
      </c>
      <c r="JW48" s="193" t="e">
        <f t="shared" si="121"/>
        <v>#N/A</v>
      </c>
      <c r="JX48" s="193" t="e">
        <f t="shared" si="121"/>
        <v>#N/A</v>
      </c>
      <c r="JY48" s="193" t="e">
        <f t="shared" si="97"/>
        <v>#N/A</v>
      </c>
      <c r="JZ48" s="193" t="e">
        <f t="shared" si="97"/>
        <v>#N/A</v>
      </c>
      <c r="KA48" s="193" t="e">
        <f t="shared" si="97"/>
        <v>#N/A</v>
      </c>
      <c r="KB48" s="193" t="e">
        <f t="shared" si="97"/>
        <v>#N/A</v>
      </c>
      <c r="KC48" s="193" t="e">
        <f t="shared" si="97"/>
        <v>#N/A</v>
      </c>
      <c r="KD48" s="193" t="e">
        <f t="shared" si="97"/>
        <v>#N/A</v>
      </c>
      <c r="KE48" s="193" t="e">
        <f t="shared" si="97"/>
        <v>#N/A</v>
      </c>
      <c r="KF48" s="193" t="e">
        <f t="shared" si="97"/>
        <v>#N/A</v>
      </c>
      <c r="KG48" s="193" t="e">
        <f t="shared" si="97"/>
        <v>#N/A</v>
      </c>
      <c r="KH48" s="193" t="e">
        <f t="shared" si="97"/>
        <v>#N/A</v>
      </c>
      <c r="KI48" s="193" t="e">
        <f t="shared" si="97"/>
        <v>#N/A</v>
      </c>
      <c r="KJ48" s="193" t="e">
        <f t="shared" si="97"/>
        <v>#N/A</v>
      </c>
      <c r="KK48" s="193" t="e">
        <f t="shared" si="97"/>
        <v>#N/A</v>
      </c>
      <c r="KL48" s="193" t="e">
        <f t="shared" si="97"/>
        <v>#N/A</v>
      </c>
      <c r="KM48" s="193" t="e">
        <f t="shared" si="97"/>
        <v>#N/A</v>
      </c>
      <c r="KN48" s="193" t="e">
        <f t="shared" si="24"/>
        <v>#N/A</v>
      </c>
      <c r="KO48" s="193" t="e">
        <f t="shared" si="119"/>
        <v>#N/A</v>
      </c>
      <c r="KP48" s="193" t="e">
        <f t="shared" si="119"/>
        <v>#N/A</v>
      </c>
      <c r="KQ48" s="193" t="e">
        <f t="shared" si="119"/>
        <v>#N/A</v>
      </c>
      <c r="KR48" s="193" t="e">
        <f t="shared" si="92"/>
        <v>#N/A</v>
      </c>
      <c r="KS48" s="193" t="e">
        <f t="shared" si="92"/>
        <v>#N/A</v>
      </c>
      <c r="KT48" s="193" t="e">
        <f t="shared" si="92"/>
        <v>#N/A</v>
      </c>
      <c r="KU48" s="193" t="e">
        <f t="shared" si="92"/>
        <v>#N/A</v>
      </c>
      <c r="KV48" s="193" t="e">
        <f t="shared" si="92"/>
        <v>#N/A</v>
      </c>
      <c r="KW48" s="193" t="e">
        <f t="shared" si="92"/>
        <v>#N/A</v>
      </c>
      <c r="KX48" s="193" t="e">
        <f t="shared" si="92"/>
        <v>#N/A</v>
      </c>
      <c r="KY48" s="193" t="e">
        <f t="shared" si="92"/>
        <v>#N/A</v>
      </c>
      <c r="KZ48" s="193" t="e">
        <f t="shared" si="92"/>
        <v>#N/A</v>
      </c>
      <c r="LA48" s="193" t="e">
        <f t="shared" si="92"/>
        <v>#N/A</v>
      </c>
      <c r="LB48" s="193" t="e">
        <f t="shared" si="92"/>
        <v>#N/A</v>
      </c>
      <c r="LC48" s="193" t="e">
        <f t="shared" si="92"/>
        <v>#N/A</v>
      </c>
      <c r="LD48" s="193" t="e">
        <f t="shared" si="92"/>
        <v>#N/A</v>
      </c>
      <c r="LE48" s="193" t="e">
        <f t="shared" si="92"/>
        <v>#N/A</v>
      </c>
      <c r="LF48" s="193" t="e">
        <f t="shared" si="92"/>
        <v>#N/A</v>
      </c>
      <c r="LG48" s="193" t="e">
        <f t="shared" si="125"/>
        <v>#N/A</v>
      </c>
      <c r="LH48" s="193" t="e">
        <f t="shared" si="125"/>
        <v>#N/A</v>
      </c>
      <c r="LI48" s="193" t="e">
        <f t="shared" si="125"/>
        <v>#N/A</v>
      </c>
      <c r="LJ48" s="193" t="e">
        <f t="shared" si="125"/>
        <v>#N/A</v>
      </c>
      <c r="LK48" s="193" t="e">
        <f t="shared" si="125"/>
        <v>#N/A</v>
      </c>
      <c r="LL48" s="193" t="e">
        <f t="shared" si="125"/>
        <v>#N/A</v>
      </c>
      <c r="LM48" s="193" t="e">
        <f t="shared" si="125"/>
        <v>#N/A</v>
      </c>
      <c r="LN48" s="193" t="e">
        <f t="shared" si="125"/>
        <v>#N/A</v>
      </c>
      <c r="LO48" s="193" t="e">
        <f t="shared" si="125"/>
        <v>#N/A</v>
      </c>
      <c r="LP48" s="193" t="e">
        <f t="shared" si="125"/>
        <v>#N/A</v>
      </c>
      <c r="LQ48" s="193" t="e">
        <f t="shared" si="125"/>
        <v>#N/A</v>
      </c>
      <c r="LR48" s="193" t="e">
        <f t="shared" si="125"/>
        <v>#N/A</v>
      </c>
      <c r="LS48" s="193" t="e">
        <f t="shared" si="125"/>
        <v>#N/A</v>
      </c>
      <c r="LT48" s="193" t="e">
        <f t="shared" si="125"/>
        <v>#N/A</v>
      </c>
      <c r="LU48" s="193" t="e">
        <f t="shared" si="125"/>
        <v>#N/A</v>
      </c>
      <c r="LV48" s="193" t="e">
        <f t="shared" si="122"/>
        <v>#N/A</v>
      </c>
      <c r="LW48" s="193" t="e">
        <f t="shared" si="122"/>
        <v>#N/A</v>
      </c>
      <c r="LX48" s="193" t="e">
        <f t="shared" si="122"/>
        <v>#N/A</v>
      </c>
      <c r="LY48" s="193" t="e">
        <f t="shared" si="122"/>
        <v>#N/A</v>
      </c>
      <c r="LZ48" s="193" t="e">
        <f t="shared" si="122"/>
        <v>#N/A</v>
      </c>
      <c r="MA48" s="193" t="e">
        <f t="shared" si="122"/>
        <v>#N/A</v>
      </c>
      <c r="MB48" s="193" t="e">
        <f t="shared" si="122"/>
        <v>#N/A</v>
      </c>
      <c r="MC48" s="193" t="e">
        <f t="shared" si="122"/>
        <v>#N/A</v>
      </c>
      <c r="MD48" s="193" t="e">
        <f t="shared" si="122"/>
        <v>#N/A</v>
      </c>
      <c r="ME48" s="193" t="e">
        <f t="shared" si="122"/>
        <v>#N/A</v>
      </c>
      <c r="MF48" s="193" t="e">
        <f t="shared" si="122"/>
        <v>#N/A</v>
      </c>
      <c r="MG48" s="193" t="e">
        <f t="shared" si="122"/>
        <v>#N/A</v>
      </c>
      <c r="MH48" s="193" t="e">
        <f t="shared" si="122"/>
        <v>#N/A</v>
      </c>
      <c r="MI48" s="193" t="e">
        <f t="shared" si="122"/>
        <v>#N/A</v>
      </c>
      <c r="MJ48" s="193" t="e">
        <f t="shared" si="122"/>
        <v>#N/A</v>
      </c>
      <c r="MK48" s="193" t="e">
        <f t="shared" si="98"/>
        <v>#N/A</v>
      </c>
      <c r="ML48" s="193" t="e">
        <f t="shared" si="98"/>
        <v>#N/A</v>
      </c>
      <c r="MM48" s="193" t="e">
        <f t="shared" si="98"/>
        <v>#N/A</v>
      </c>
      <c r="MN48" s="193" t="e">
        <f t="shared" si="98"/>
        <v>#N/A</v>
      </c>
      <c r="MO48" s="193" t="e">
        <f t="shared" si="98"/>
        <v>#N/A</v>
      </c>
      <c r="MP48" s="193" t="e">
        <f t="shared" si="98"/>
        <v>#N/A</v>
      </c>
      <c r="MQ48" s="193" t="e">
        <f t="shared" si="98"/>
        <v>#N/A</v>
      </c>
      <c r="MR48" s="193" t="e">
        <f t="shared" si="98"/>
        <v>#N/A</v>
      </c>
      <c r="MS48" s="193" t="e">
        <f t="shared" si="98"/>
        <v>#N/A</v>
      </c>
      <c r="MT48" s="193" t="e">
        <f t="shared" si="98"/>
        <v>#N/A</v>
      </c>
      <c r="MU48" s="193" t="e">
        <f t="shared" si="98"/>
        <v>#N/A</v>
      </c>
      <c r="MV48" s="193" t="e">
        <f t="shared" si="98"/>
        <v>#N/A</v>
      </c>
      <c r="MW48" s="193" t="e">
        <f t="shared" si="98"/>
        <v>#N/A</v>
      </c>
      <c r="MX48" s="193" t="e">
        <f t="shared" si="98"/>
        <v>#N/A</v>
      </c>
      <c r="MY48" s="193" t="e">
        <f t="shared" si="98"/>
        <v>#N/A</v>
      </c>
      <c r="MZ48" s="193" t="e">
        <f t="shared" si="25"/>
        <v>#N/A</v>
      </c>
      <c r="NA48" s="193" t="e">
        <f t="shared" si="120"/>
        <v>#N/A</v>
      </c>
      <c r="NB48" s="193" t="e">
        <f t="shared" si="120"/>
        <v>#N/A</v>
      </c>
      <c r="NC48" s="193" t="e">
        <f t="shared" si="120"/>
        <v>#N/A</v>
      </c>
      <c r="ND48" s="193" t="e">
        <f t="shared" si="93"/>
        <v>#N/A</v>
      </c>
      <c r="NE48" s="193" t="e">
        <f t="shared" si="93"/>
        <v>#N/A</v>
      </c>
      <c r="NF48" s="193" t="e">
        <f t="shared" si="93"/>
        <v>#N/A</v>
      </c>
      <c r="NG48" s="193" t="e">
        <f t="shared" si="93"/>
        <v>#N/A</v>
      </c>
      <c r="NH48" s="193" t="e">
        <f t="shared" si="93"/>
        <v>#N/A</v>
      </c>
      <c r="NI48" s="193" t="e">
        <f t="shared" si="93"/>
        <v>#N/A</v>
      </c>
      <c r="NJ48" s="193" t="e">
        <f t="shared" si="93"/>
        <v>#N/A</v>
      </c>
      <c r="NK48" s="193" t="e">
        <f t="shared" si="93"/>
        <v>#N/A</v>
      </c>
      <c r="NL48" s="193" t="e">
        <f t="shared" si="93"/>
        <v>#N/A</v>
      </c>
      <c r="NM48" s="193" t="e">
        <f t="shared" si="93"/>
        <v>#N/A</v>
      </c>
      <c r="NN48" s="193" t="e">
        <f t="shared" si="93"/>
        <v>#N/A</v>
      </c>
      <c r="NO48" s="193" t="e">
        <f t="shared" si="93"/>
        <v>#N/A</v>
      </c>
      <c r="NP48" s="193" t="e">
        <f t="shared" si="93"/>
        <v>#N/A</v>
      </c>
      <c r="NQ48" s="193" t="e">
        <f t="shared" si="93"/>
        <v>#N/A</v>
      </c>
      <c r="NR48" s="193" t="e">
        <f t="shared" si="93"/>
        <v>#N/A</v>
      </c>
      <c r="NS48" s="193" t="e">
        <f t="shared" si="126"/>
        <v>#N/A</v>
      </c>
      <c r="NT48" s="193" t="e">
        <f t="shared" si="126"/>
        <v>#N/A</v>
      </c>
      <c r="NU48" s="193" t="e">
        <f t="shared" si="126"/>
        <v>#N/A</v>
      </c>
      <c r="NV48" s="193" t="e">
        <f t="shared" si="126"/>
        <v>#N/A</v>
      </c>
      <c r="NW48" s="193" t="e">
        <f t="shared" si="126"/>
        <v>#N/A</v>
      </c>
      <c r="NX48" s="193" t="e">
        <f t="shared" si="126"/>
        <v>#N/A</v>
      </c>
      <c r="NY48" s="193" t="e">
        <f t="shared" si="126"/>
        <v>#N/A</v>
      </c>
      <c r="NZ48" s="193" t="e">
        <f t="shared" si="126"/>
        <v>#N/A</v>
      </c>
      <c r="OA48" s="193" t="e">
        <f t="shared" si="126"/>
        <v>#N/A</v>
      </c>
      <c r="OB48" s="193" t="e">
        <f t="shared" si="126"/>
        <v>#N/A</v>
      </c>
      <c r="OC48" s="193" t="e">
        <f t="shared" si="126"/>
        <v>#N/A</v>
      </c>
      <c r="OD48" s="193" t="e">
        <f t="shared" si="126"/>
        <v>#N/A</v>
      </c>
      <c r="OE48" s="193" t="e">
        <f t="shared" si="126"/>
        <v>#N/A</v>
      </c>
      <c r="OF48" s="193" t="e">
        <f t="shared" si="126"/>
        <v>#N/A</v>
      </c>
      <c r="OG48" s="193" t="e">
        <f t="shared" si="126"/>
        <v>#N/A</v>
      </c>
      <c r="OH48" s="193" t="e">
        <f t="shared" si="123"/>
        <v>#N/A</v>
      </c>
      <c r="OI48" s="193" t="e">
        <f t="shared" si="123"/>
        <v>#N/A</v>
      </c>
      <c r="OJ48" s="193" t="e">
        <f t="shared" si="123"/>
        <v>#N/A</v>
      </c>
      <c r="OK48" s="193" t="e">
        <f t="shared" si="123"/>
        <v>#N/A</v>
      </c>
      <c r="OL48" s="193" t="e">
        <f t="shared" si="123"/>
        <v>#N/A</v>
      </c>
      <c r="OM48" s="193" t="e">
        <f t="shared" si="123"/>
        <v>#N/A</v>
      </c>
      <c r="ON48" s="193" t="e">
        <f t="shared" si="123"/>
        <v>#N/A</v>
      </c>
      <c r="OO48" s="193" t="e">
        <f t="shared" si="123"/>
        <v>#N/A</v>
      </c>
      <c r="OP48" s="193" t="e">
        <f t="shared" si="123"/>
        <v>#N/A</v>
      </c>
      <c r="OQ48" s="193" t="e">
        <f t="shared" si="123"/>
        <v>#N/A</v>
      </c>
      <c r="OR48" s="193" t="e">
        <f t="shared" si="123"/>
        <v>#N/A</v>
      </c>
      <c r="OS48" s="193" t="e">
        <f t="shared" si="123"/>
        <v>#N/A</v>
      </c>
      <c r="OT48" s="193" t="e">
        <f t="shared" si="123"/>
        <v>#N/A</v>
      </c>
      <c r="OU48" s="193" t="e">
        <f t="shared" si="123"/>
        <v>#N/A</v>
      </c>
      <c r="OV48" s="193" t="e">
        <f t="shared" si="123"/>
        <v>#N/A</v>
      </c>
      <c r="OW48" s="193" t="e">
        <f t="shared" si="99"/>
        <v>#N/A</v>
      </c>
      <c r="OX48" s="193" t="e">
        <f t="shared" si="99"/>
        <v>#N/A</v>
      </c>
      <c r="OY48" s="193" t="e">
        <f t="shared" si="99"/>
        <v>#N/A</v>
      </c>
      <c r="OZ48" s="193" t="e">
        <f t="shared" si="99"/>
        <v>#N/A</v>
      </c>
      <c r="PA48" s="193" t="e">
        <f t="shared" si="99"/>
        <v>#N/A</v>
      </c>
      <c r="PB48" s="193" t="e">
        <f t="shared" si="99"/>
        <v>#N/A</v>
      </c>
      <c r="PC48" s="193" t="e">
        <f t="shared" si="99"/>
        <v>#N/A</v>
      </c>
      <c r="PD48" s="193" t="e">
        <f t="shared" si="99"/>
        <v>#N/A</v>
      </c>
      <c r="PE48" s="193" t="e">
        <f t="shared" si="99"/>
        <v>#N/A</v>
      </c>
      <c r="PF48" s="193" t="e">
        <f t="shared" si="99"/>
        <v>#N/A</v>
      </c>
      <c r="PG48" s="193" t="e">
        <f t="shared" si="99"/>
        <v>#N/A</v>
      </c>
      <c r="PH48" s="193" t="e">
        <f t="shared" si="99"/>
        <v>#N/A</v>
      </c>
      <c r="PI48" s="193" t="e">
        <f t="shared" si="99"/>
        <v>#N/A</v>
      </c>
      <c r="PJ48" s="193" t="e">
        <f t="shared" si="99"/>
        <v>#N/A</v>
      </c>
      <c r="PK48" s="193" t="e">
        <f t="shared" si="99"/>
        <v>#N/A</v>
      </c>
      <c r="PL48" s="193" t="e">
        <f t="shared" si="26"/>
        <v>#N/A</v>
      </c>
      <c r="PM48" s="193" t="e">
        <f t="shared" si="95"/>
        <v>#N/A</v>
      </c>
      <c r="PN48" s="193" t="e">
        <f t="shared" si="95"/>
        <v>#N/A</v>
      </c>
      <c r="PO48" s="193" t="e">
        <f t="shared" si="95"/>
        <v>#N/A</v>
      </c>
      <c r="PP48" s="193" t="e">
        <f t="shared" si="95"/>
        <v>#N/A</v>
      </c>
      <c r="PQ48" s="193" t="e">
        <f t="shared" si="95"/>
        <v>#N/A</v>
      </c>
      <c r="PR48" s="193" t="e">
        <f t="shared" si="95"/>
        <v>#N/A</v>
      </c>
      <c r="PS48" s="193" t="e">
        <f t="shared" si="95"/>
        <v>#N/A</v>
      </c>
      <c r="PT48" s="193" t="e">
        <f t="shared" si="95"/>
        <v>#N/A</v>
      </c>
    </row>
    <row r="49" spans="1:436" hidden="1" x14ac:dyDescent="0.45">
      <c r="A49" s="20">
        <v>46</v>
      </c>
      <c r="B49" s="115"/>
      <c r="C49" s="115"/>
      <c r="D49" s="115"/>
      <c r="E49" s="110" t="str">
        <f t="shared" si="15"/>
        <v/>
      </c>
      <c r="F49" s="21" t="str">
        <f t="shared" si="16"/>
        <v/>
      </c>
      <c r="G49" s="22" t="str">
        <f t="shared" si="17"/>
        <v/>
      </c>
      <c r="H49" s="23" t="str">
        <f>IF(F49="","",IF(OR($F49&lt;Skew!$B$3,$F49=Skew!$B$3),IF($F49&gt;Skew!$C$3,Skew!$A$3,IF($F49&gt;Skew!$C$4,Skew!$A$4,IF($F49&gt;Skew!$C$5,Skew!$A$5,IF($F49&gt;Skew!$C$6,Skew!$A$6,IF($F49&gt;Skew!$C$7,Skew!$A$7,IF($F49&gt;Skew!$C$8,Skew!$A$8,IF($F49&gt;Skew!$C$9,Skew!$A$9,IF($F49&gt;Skew!$C$10,Skew!$A$10,IF($F49&gt;Skew!$C$11,Skew!$A$11,IF($F49&gt;Skew!$C$12,Skew!$A$12,IF($F49&gt;Skew!$C$13,Skew!$A$13,IF($F49&gt;Skew!$C$14,Skew!$A$14,IF($F49&gt;Skew!$C$15,Skew!$A$15,IF($F49&gt;Skew!$C$16,Skew!$A$16,Skew!$A$17)
)))))))))))))))</f>
        <v/>
      </c>
      <c r="I49" s="22" t="str">
        <f>IF(F49="","",MATCH(H49,Skew!$A$3:$A$17,0))</f>
        <v/>
      </c>
      <c r="J49" s="22" t="str">
        <f t="shared" si="0"/>
        <v/>
      </c>
      <c r="K49" s="24"/>
      <c r="L49" s="22" t="str">
        <f>IF(OR(F49="",K49=""),"",MATCH(K49,Confidence!$A$3:$A$12,0))</f>
        <v/>
      </c>
      <c r="M49" s="25" t="str">
        <f t="shared" si="1"/>
        <v/>
      </c>
      <c r="N49" s="25" t="str">
        <f t="shared" si="2"/>
        <v/>
      </c>
      <c r="O49" s="22"/>
      <c r="P49" s="102" t="str">
        <f t="shared" si="3"/>
        <v/>
      </c>
      <c r="Q49" s="102" t="str">
        <f t="shared" si="4"/>
        <v/>
      </c>
      <c r="R49" s="37" t="str">
        <f t="shared" si="5"/>
        <v/>
      </c>
      <c r="S49" s="115"/>
      <c r="T49" s="204" t="str">
        <f>IF(AND(B49&gt;0,C49&gt;0,D49&gt;0,M49&gt;0,N49&gt;0,S49&gt;0,NOT(K49="")),ABS(VLOOKUP($S$1,VLookups!$A$30:$B$31,2,FALSE)-_xlfn.BETA.DIST(S49,IF(G49="L",N49,M49),IF(G49="L",M49,N49),TRUE,B49,D49)),"")</f>
        <v/>
      </c>
      <c r="U49" s="112" t="str">
        <f>IF(OR($M49="",$N49=""),"",_xlfn.BETA.INV(ABS(VLOOKUP($S$1,VLookups!$A$30:$B$31,2,FALSE)-U$3),IF($G49="L",$N49,$M49),IF($G49="L",$M49,$N49),$B49,$D49))</f>
        <v/>
      </c>
      <c r="V49" s="113" t="str">
        <f>IF(OR($M49="",$N49=""),"",_xlfn.BETA.INV(ABS(VLOOKUP($S$1,VLookups!$A$30:$B$31,2,FALSE)-V$3),IF($G49="L",$N49,$M49),IF($G49="L",$M49,$N49),$B49,$D49))</f>
        <v/>
      </c>
      <c r="W49" s="112" t="str">
        <f>IF(OR($M49="",$N49=""),"",_xlfn.BETA.INV(ABS(VLOOKUP($S$1,VLookups!$A$30:$B$31,2,FALSE)-W$3),IF($G49="L",$N49,$M49),IF($G49="L",$M49,$N49),$B49,$D49))</f>
        <v/>
      </c>
      <c r="X49" s="113" t="str">
        <f>IF(OR($M49="",$N49=""),"",_xlfn.BETA.INV(ABS(VLOOKUP($S$1,VLookups!$A$30:$B$31,2,FALSE)-X$3),IF($G49="L",$N49,$M49),IF($G49="L",$M49,$N49),$B49,$D49))</f>
        <v/>
      </c>
      <c r="Y49" s="112" t="str">
        <f>IF(OR($M49="",$N49=""),"",_xlfn.BETA.INV(ABS(VLOOKUP($S$1,VLookups!$A$30:$B$31,2,FALSE)-Y$3),IF($G49="L",$N49,$M49),IF($G49="L",$M49,$N49),$B49,$D49))</f>
        <v/>
      </c>
      <c r="Z49" s="113" t="str">
        <f>IF(OR($M49="",$N49=""),"",_xlfn.BETA.INV(ABS(VLOOKUP($S$1,VLookups!$A$30:$B$31,2,FALSE)-Z$3),IF($G49="L",$N49,$M49),IF($G49="L",$M49,$N49),$B49,$D49))</f>
        <v/>
      </c>
      <c r="AA49" s="112" t="str">
        <f>IF(OR($M49="",$N49=""),"",_xlfn.BETA.INV(ABS(VLOOKUP($S$1,VLookups!$A$30:$B$31,2,FALSE)-AA$3),IF($G49="L",$N49,$M49),IF($G49="L",$M49,$N49),$B49,$D49))</f>
        <v/>
      </c>
      <c r="AB49" s="113" t="str">
        <f>IF(OR($M49="",$N49=""),"",_xlfn.BETA.INV(ABS(VLOOKUP($S$1,VLookups!$A$30:$B$31,2,FALSE)-AB$3),IF($G49="L",$N49,$M49),IF($G49="L",$M49,$N49),$B49,$D49))</f>
        <v/>
      </c>
      <c r="AC49" s="112" t="str">
        <f>IF(OR($M49="",$N49=""),"",_xlfn.BETA.INV(ABS(VLOOKUP($S$1,VLookups!$A$30:$B$31,2,FALSE)-AC$3),IF($G49="L",$N49,$M49),IF($G49="L",$M49,$N49),$B49,$D49))</f>
        <v/>
      </c>
      <c r="AD49" s="113" t="str">
        <f>IF(OR($M49="",$N49=""),"",_xlfn.BETA.INV(ABS(VLOOKUP($S$1,VLookups!$A$30:$B$31,2,FALSE)-AD$3),IF($G49="L",$N49,$M49),IF($G49="L",$M49,$N49),$B49,$D49))</f>
        <v/>
      </c>
      <c r="AE49" s="112" t="str">
        <f>IF(OR($M49="",$N49=""),"",_xlfn.BETA.INV(ABS(VLOOKUP($S$1,VLookups!$A$30:$B$31,2,FALSE)-AE$3),IF($G49="L",$N49,$M49),IF($G49="L",$M49,$N49),$B49,$D49))</f>
        <v/>
      </c>
      <c r="AF49" s="113" t="str">
        <f>IF(OR($M49="",$N49=""),"",_xlfn.BETA.INV(ABS(VLOOKUP($S$1,VLookups!$A$30:$B$31,2,FALSE)-AF$3),IF($G49="L",$N49,$M49),IF($G49="L",$M49,$N49),$B49,$D49))</f>
        <v/>
      </c>
      <c r="AG49" s="15"/>
      <c r="AH49" s="194" t="str">
        <f t="shared" si="18"/>
        <v/>
      </c>
      <c r="AI49" s="192" t="str">
        <f t="shared" si="19"/>
        <v/>
      </c>
      <c r="AJ49" s="177" t="str">
        <f t="shared" ref="AJ49:AJ52" si="127">IF(ISNONTEXT($AH49),AI49+$AH49,"")</f>
        <v/>
      </c>
      <c r="AK49" s="177" t="str">
        <f t="shared" si="108"/>
        <v/>
      </c>
      <c r="AL49" s="177" t="str">
        <f t="shared" si="108"/>
        <v/>
      </c>
      <c r="AM49" s="177" t="str">
        <f t="shared" si="108"/>
        <v/>
      </c>
      <c r="AN49" s="177" t="str">
        <f t="shared" si="108"/>
        <v/>
      </c>
      <c r="AO49" s="177" t="str">
        <f t="shared" si="108"/>
        <v/>
      </c>
      <c r="AP49" s="177" t="str">
        <f t="shared" si="108"/>
        <v/>
      </c>
      <c r="AQ49" s="177" t="str">
        <f t="shared" si="108"/>
        <v/>
      </c>
      <c r="AR49" s="177" t="str">
        <f t="shared" si="108"/>
        <v/>
      </c>
      <c r="AS49" s="177" t="str">
        <f t="shared" si="108"/>
        <v/>
      </c>
      <c r="AT49" s="177" t="str">
        <f t="shared" si="108"/>
        <v/>
      </c>
      <c r="AU49" s="177" t="str">
        <f t="shared" si="108"/>
        <v/>
      </c>
      <c r="AV49" s="177" t="str">
        <f t="shared" si="108"/>
        <v/>
      </c>
      <c r="AW49" s="177" t="str">
        <f t="shared" si="108"/>
        <v/>
      </c>
      <c r="AX49" s="177" t="str">
        <f t="shared" si="108"/>
        <v/>
      </c>
      <c r="AY49" s="177" t="str">
        <f t="shared" si="108"/>
        <v/>
      </c>
      <c r="AZ49" s="177" t="str">
        <f t="shared" si="108"/>
        <v/>
      </c>
      <c r="BA49" s="177" t="str">
        <f t="shared" si="102"/>
        <v/>
      </c>
      <c r="BB49" s="177" t="str">
        <f t="shared" si="102"/>
        <v/>
      </c>
      <c r="BC49" s="177" t="str">
        <f t="shared" si="102"/>
        <v/>
      </c>
      <c r="BD49" s="177" t="str">
        <f t="shared" si="102"/>
        <v/>
      </c>
      <c r="BE49" s="177" t="str">
        <f t="shared" si="102"/>
        <v/>
      </c>
      <c r="BF49" s="177" t="str">
        <f t="shared" si="102"/>
        <v/>
      </c>
      <c r="BG49" s="177" t="str">
        <f t="shared" si="102"/>
        <v/>
      </c>
      <c r="BH49" s="177" t="str">
        <f t="shared" si="102"/>
        <v/>
      </c>
      <c r="BI49" s="177" t="str">
        <f t="shared" si="102"/>
        <v/>
      </c>
      <c r="BJ49" s="177" t="str">
        <f t="shared" si="102"/>
        <v/>
      </c>
      <c r="BK49" s="177" t="str">
        <f t="shared" si="102"/>
        <v/>
      </c>
      <c r="BL49" s="177" t="str">
        <f t="shared" si="102"/>
        <v/>
      </c>
      <c r="BM49" s="177" t="str">
        <f t="shared" si="102"/>
        <v/>
      </c>
      <c r="BN49" s="177" t="str">
        <f t="shared" si="102"/>
        <v/>
      </c>
      <c r="BO49" s="177" t="str">
        <f t="shared" si="102"/>
        <v/>
      </c>
      <c r="BP49" s="177" t="str">
        <f t="shared" si="109"/>
        <v/>
      </c>
      <c r="BQ49" s="177" t="str">
        <f t="shared" si="109"/>
        <v/>
      </c>
      <c r="BR49" s="177" t="str">
        <f t="shared" si="109"/>
        <v/>
      </c>
      <c r="BS49" s="177" t="str">
        <f t="shared" si="109"/>
        <v/>
      </c>
      <c r="BT49" s="177" t="str">
        <f t="shared" si="109"/>
        <v/>
      </c>
      <c r="BU49" s="177" t="str">
        <f t="shared" si="109"/>
        <v/>
      </c>
      <c r="BV49" s="177" t="str">
        <f t="shared" si="109"/>
        <v/>
      </c>
      <c r="BW49" s="177" t="str">
        <f t="shared" si="109"/>
        <v/>
      </c>
      <c r="BX49" s="177" t="str">
        <f t="shared" si="109"/>
        <v/>
      </c>
      <c r="BY49" s="177" t="str">
        <f t="shared" si="109"/>
        <v/>
      </c>
      <c r="BZ49" s="177" t="str">
        <f t="shared" si="109"/>
        <v/>
      </c>
      <c r="CA49" s="177" t="str">
        <f t="shared" si="109"/>
        <v/>
      </c>
      <c r="CB49" s="177" t="str">
        <f t="shared" si="109"/>
        <v/>
      </c>
      <c r="CC49" s="177" t="str">
        <f t="shared" si="109"/>
        <v/>
      </c>
      <c r="CD49" s="177" t="str">
        <f t="shared" si="109"/>
        <v/>
      </c>
      <c r="CE49" s="177" t="str">
        <f t="shared" si="109"/>
        <v/>
      </c>
      <c r="CF49" s="177" t="str">
        <f t="shared" si="103"/>
        <v/>
      </c>
      <c r="CG49" s="177" t="str">
        <f t="shared" si="103"/>
        <v/>
      </c>
      <c r="CH49" s="177" t="str">
        <f t="shared" si="103"/>
        <v/>
      </c>
      <c r="CI49" s="177" t="str">
        <f t="shared" si="103"/>
        <v/>
      </c>
      <c r="CJ49" s="177" t="str">
        <f t="shared" si="103"/>
        <v/>
      </c>
      <c r="CK49" s="177" t="str">
        <f t="shared" si="103"/>
        <v/>
      </c>
      <c r="CL49" s="177" t="str">
        <f t="shared" si="103"/>
        <v/>
      </c>
      <c r="CM49" s="177" t="str">
        <f t="shared" si="103"/>
        <v/>
      </c>
      <c r="CN49" s="177" t="str">
        <f t="shared" si="103"/>
        <v/>
      </c>
      <c r="CO49" s="177" t="str">
        <f t="shared" si="103"/>
        <v/>
      </c>
      <c r="CP49" s="177" t="str">
        <f t="shared" si="103"/>
        <v/>
      </c>
      <c r="CQ49" s="177" t="str">
        <f t="shared" si="103"/>
        <v/>
      </c>
      <c r="CR49" s="177" t="str">
        <f t="shared" si="103"/>
        <v/>
      </c>
      <c r="CS49" s="177" t="str">
        <f t="shared" si="103"/>
        <v/>
      </c>
      <c r="CT49" s="177" t="str">
        <f t="shared" si="103"/>
        <v/>
      </c>
      <c r="CU49" s="177" t="str">
        <f t="shared" si="100"/>
        <v/>
      </c>
      <c r="CV49" s="177" t="str">
        <f t="shared" si="100"/>
        <v/>
      </c>
      <c r="CW49" s="177" t="str">
        <f t="shared" si="100"/>
        <v/>
      </c>
      <c r="CX49" s="177" t="str">
        <f t="shared" si="100"/>
        <v/>
      </c>
      <c r="CY49" s="177" t="str">
        <f t="shared" si="100"/>
        <v/>
      </c>
      <c r="CZ49" s="177" t="str">
        <f t="shared" si="100"/>
        <v/>
      </c>
      <c r="DA49" s="177" t="str">
        <f t="shared" si="100"/>
        <v/>
      </c>
      <c r="DB49" s="177" t="str">
        <f t="shared" si="100"/>
        <v/>
      </c>
      <c r="DC49" s="177" t="str">
        <f t="shared" si="100"/>
        <v/>
      </c>
      <c r="DD49" s="177" t="str">
        <f t="shared" si="100"/>
        <v/>
      </c>
      <c r="DE49" s="177" t="str">
        <f t="shared" si="100"/>
        <v/>
      </c>
      <c r="DF49" s="177" t="str">
        <f t="shared" si="100"/>
        <v/>
      </c>
      <c r="DG49" s="177" t="str">
        <f t="shared" si="100"/>
        <v/>
      </c>
      <c r="DH49" s="177" t="str">
        <f t="shared" si="100"/>
        <v/>
      </c>
      <c r="DI49" s="177" t="str">
        <f t="shared" si="100"/>
        <v/>
      </c>
      <c r="DJ49" s="177" t="str">
        <f t="shared" si="100"/>
        <v/>
      </c>
      <c r="DK49" s="177" t="str">
        <f t="shared" si="110"/>
        <v/>
      </c>
      <c r="DL49" s="177" t="str">
        <f t="shared" si="110"/>
        <v/>
      </c>
      <c r="DM49" s="177" t="str">
        <f t="shared" si="110"/>
        <v/>
      </c>
      <c r="DN49" s="177" t="str">
        <f t="shared" si="110"/>
        <v/>
      </c>
      <c r="DO49" s="177" t="str">
        <f t="shared" si="110"/>
        <v/>
      </c>
      <c r="DP49" s="177" t="str">
        <f t="shared" si="110"/>
        <v/>
      </c>
      <c r="DQ49" s="177" t="str">
        <f t="shared" si="110"/>
        <v/>
      </c>
      <c r="DR49" s="177" t="str">
        <f t="shared" si="110"/>
        <v/>
      </c>
      <c r="DS49" s="177" t="str">
        <f t="shared" si="110"/>
        <v/>
      </c>
      <c r="DT49" s="177" t="str">
        <f t="shared" si="110"/>
        <v/>
      </c>
      <c r="DU49" s="177" t="str">
        <f t="shared" si="110"/>
        <v/>
      </c>
      <c r="DV49" s="177" t="str">
        <f t="shared" si="110"/>
        <v/>
      </c>
      <c r="DW49" s="177" t="str">
        <f t="shared" si="110"/>
        <v/>
      </c>
      <c r="DX49" s="177" t="str">
        <f t="shared" si="110"/>
        <v/>
      </c>
      <c r="DY49" s="177" t="str">
        <f t="shared" si="110"/>
        <v/>
      </c>
      <c r="DZ49" s="177" t="str">
        <f t="shared" si="110"/>
        <v/>
      </c>
      <c r="EA49" s="177" t="str">
        <f t="shared" si="104"/>
        <v/>
      </c>
      <c r="EB49" s="177" t="str">
        <f t="shared" si="116"/>
        <v/>
      </c>
      <c r="EC49" s="177" t="str">
        <f t="shared" si="116"/>
        <v/>
      </c>
      <c r="ED49" s="177" t="str">
        <f t="shared" si="116"/>
        <v/>
      </c>
      <c r="EE49" s="177" t="str">
        <f t="shared" si="116"/>
        <v/>
      </c>
      <c r="EF49" s="177" t="str">
        <f t="shared" si="116"/>
        <v/>
      </c>
      <c r="EG49" s="177" t="str">
        <f t="shared" si="116"/>
        <v/>
      </c>
      <c r="EH49" s="177" t="str">
        <f t="shared" si="116"/>
        <v/>
      </c>
      <c r="EI49" s="177" t="str">
        <f t="shared" si="116"/>
        <v/>
      </c>
      <c r="EJ49" s="177" t="str">
        <f t="shared" si="116"/>
        <v/>
      </c>
      <c r="EK49" s="177" t="str">
        <f t="shared" si="116"/>
        <v/>
      </c>
      <c r="EL49" s="177" t="str">
        <f t="shared" si="116"/>
        <v/>
      </c>
      <c r="EM49" s="177" t="str">
        <f t="shared" si="116"/>
        <v/>
      </c>
      <c r="EN49" s="177" t="str">
        <f t="shared" si="116"/>
        <v/>
      </c>
      <c r="EO49" s="177" t="str">
        <f t="shared" si="116"/>
        <v/>
      </c>
      <c r="EP49" s="177" t="str">
        <f t="shared" si="116"/>
        <v/>
      </c>
      <c r="EQ49" s="177" t="str">
        <f t="shared" si="116"/>
        <v/>
      </c>
      <c r="ER49" s="177" t="str">
        <f t="shared" si="111"/>
        <v/>
      </c>
      <c r="ES49" s="177" t="str">
        <f t="shared" si="112"/>
        <v/>
      </c>
      <c r="ET49" s="177" t="str">
        <f t="shared" si="112"/>
        <v/>
      </c>
      <c r="EU49" s="177" t="str">
        <f t="shared" si="112"/>
        <v/>
      </c>
      <c r="EV49" s="177" t="str">
        <f t="shared" si="112"/>
        <v/>
      </c>
      <c r="EW49" s="177" t="str">
        <f t="shared" si="112"/>
        <v/>
      </c>
      <c r="EX49" s="177" t="str">
        <f t="shared" si="112"/>
        <v/>
      </c>
      <c r="EY49" s="177" t="str">
        <f t="shared" si="112"/>
        <v/>
      </c>
      <c r="EZ49" s="177" t="str">
        <f t="shared" si="112"/>
        <v/>
      </c>
      <c r="FA49" s="177" t="str">
        <f t="shared" si="112"/>
        <v/>
      </c>
      <c r="FB49" s="177" t="str">
        <f t="shared" si="112"/>
        <v/>
      </c>
      <c r="FC49" s="177" t="str">
        <f t="shared" si="112"/>
        <v/>
      </c>
      <c r="FD49" s="177" t="str">
        <f t="shared" si="112"/>
        <v/>
      </c>
      <c r="FE49" s="177" t="str">
        <f t="shared" si="112"/>
        <v/>
      </c>
      <c r="FF49" s="177" t="str">
        <f t="shared" si="112"/>
        <v/>
      </c>
      <c r="FG49" s="177" t="str">
        <f t="shared" si="112"/>
        <v/>
      </c>
      <c r="FH49" s="177" t="str">
        <f t="shared" si="112"/>
        <v/>
      </c>
      <c r="FI49" s="177" t="str">
        <f t="shared" si="105"/>
        <v/>
      </c>
      <c r="FJ49" s="177" t="str">
        <f t="shared" si="105"/>
        <v/>
      </c>
      <c r="FK49" s="177" t="str">
        <f t="shared" si="105"/>
        <v/>
      </c>
      <c r="FL49" s="177" t="str">
        <f t="shared" si="105"/>
        <v/>
      </c>
      <c r="FM49" s="177" t="str">
        <f t="shared" si="105"/>
        <v/>
      </c>
      <c r="FN49" s="177" t="str">
        <f t="shared" si="105"/>
        <v/>
      </c>
      <c r="FO49" s="177" t="str">
        <f t="shared" si="105"/>
        <v/>
      </c>
      <c r="FP49" s="177" t="str">
        <f t="shared" si="105"/>
        <v/>
      </c>
      <c r="FQ49" s="177" t="str">
        <f t="shared" si="105"/>
        <v/>
      </c>
      <c r="FR49" s="177" t="str">
        <f t="shared" si="105"/>
        <v/>
      </c>
      <c r="FS49" s="177" t="str">
        <f t="shared" si="105"/>
        <v/>
      </c>
      <c r="FT49" s="177" t="str">
        <f t="shared" si="105"/>
        <v/>
      </c>
      <c r="FU49" s="177" t="str">
        <f t="shared" si="105"/>
        <v/>
      </c>
      <c r="FV49" s="177" t="str">
        <f t="shared" si="105"/>
        <v/>
      </c>
      <c r="FW49" s="177" t="str">
        <f t="shared" si="113"/>
        <v/>
      </c>
      <c r="FX49" s="177" t="str">
        <f t="shared" si="113"/>
        <v/>
      </c>
      <c r="FY49" s="177" t="str">
        <f t="shared" si="113"/>
        <v/>
      </c>
      <c r="FZ49" s="177" t="str">
        <f t="shared" si="113"/>
        <v/>
      </c>
      <c r="GA49" s="177" t="str">
        <f t="shared" si="113"/>
        <v/>
      </c>
      <c r="GB49" s="177" t="str">
        <f t="shared" si="113"/>
        <v/>
      </c>
      <c r="GC49" s="177" t="str">
        <f t="shared" si="113"/>
        <v/>
      </c>
      <c r="GD49" s="177" t="str">
        <f t="shared" si="113"/>
        <v/>
      </c>
      <c r="GE49" s="177" t="str">
        <f t="shared" si="113"/>
        <v/>
      </c>
      <c r="GF49" s="177" t="str">
        <f t="shared" si="113"/>
        <v/>
      </c>
      <c r="GG49" s="177" t="str">
        <f t="shared" si="113"/>
        <v/>
      </c>
      <c r="GH49" s="177" t="str">
        <f t="shared" si="113"/>
        <v/>
      </c>
      <c r="GI49" s="177" t="str">
        <f t="shared" si="113"/>
        <v/>
      </c>
      <c r="GJ49" s="177" t="str">
        <f t="shared" si="113"/>
        <v/>
      </c>
      <c r="GK49" s="177" t="str">
        <f t="shared" si="113"/>
        <v/>
      </c>
      <c r="GL49" s="177" t="str">
        <f t="shared" si="113"/>
        <v/>
      </c>
      <c r="GM49" s="177" t="str">
        <f t="shared" si="106"/>
        <v/>
      </c>
      <c r="GN49" s="177" t="str">
        <f t="shared" si="106"/>
        <v/>
      </c>
      <c r="GO49" s="177" t="str">
        <f t="shared" si="106"/>
        <v/>
      </c>
      <c r="GP49" s="177" t="str">
        <f t="shared" si="106"/>
        <v/>
      </c>
      <c r="GQ49" s="177" t="str">
        <f t="shared" si="106"/>
        <v/>
      </c>
      <c r="GR49" s="177" t="str">
        <f t="shared" si="106"/>
        <v/>
      </c>
      <c r="GS49" s="177" t="str">
        <f t="shared" si="106"/>
        <v/>
      </c>
      <c r="GT49" s="177" t="str">
        <f t="shared" si="106"/>
        <v/>
      </c>
      <c r="GU49" s="177" t="str">
        <f t="shared" si="106"/>
        <v/>
      </c>
      <c r="GV49" s="177" t="str">
        <f t="shared" si="106"/>
        <v/>
      </c>
      <c r="GW49" s="177" t="str">
        <f t="shared" si="106"/>
        <v/>
      </c>
      <c r="GX49" s="177" t="str">
        <f t="shared" si="106"/>
        <v/>
      </c>
      <c r="GY49" s="177" t="str">
        <f t="shared" si="106"/>
        <v/>
      </c>
      <c r="GZ49" s="177" t="str">
        <f t="shared" si="106"/>
        <v/>
      </c>
      <c r="HA49" s="177" t="str">
        <f t="shared" si="101"/>
        <v/>
      </c>
      <c r="HB49" s="177" t="str">
        <f t="shared" si="101"/>
        <v/>
      </c>
      <c r="HC49" s="177" t="str">
        <f t="shared" si="101"/>
        <v/>
      </c>
      <c r="HD49" s="177" t="str">
        <f t="shared" si="101"/>
        <v/>
      </c>
      <c r="HE49" s="177" t="str">
        <f t="shared" si="101"/>
        <v/>
      </c>
      <c r="HF49" s="177" t="str">
        <f t="shared" si="101"/>
        <v/>
      </c>
      <c r="HG49" s="177" t="str">
        <f t="shared" si="101"/>
        <v/>
      </c>
      <c r="HH49" s="177" t="str">
        <f t="shared" si="101"/>
        <v/>
      </c>
      <c r="HI49" s="177" t="str">
        <f t="shared" si="101"/>
        <v/>
      </c>
      <c r="HJ49" s="177" t="str">
        <f t="shared" si="101"/>
        <v/>
      </c>
      <c r="HK49" s="177" t="str">
        <f t="shared" si="101"/>
        <v/>
      </c>
      <c r="HL49" s="177" t="str">
        <f t="shared" si="101"/>
        <v/>
      </c>
      <c r="HM49" s="177" t="str">
        <f t="shared" si="101"/>
        <v/>
      </c>
      <c r="HN49" s="177" t="str">
        <f t="shared" si="101"/>
        <v/>
      </c>
      <c r="HO49" s="177" t="str">
        <f t="shared" si="101"/>
        <v/>
      </c>
      <c r="HP49" s="177" t="str">
        <f t="shared" si="114"/>
        <v/>
      </c>
      <c r="HQ49" s="177" t="str">
        <f t="shared" si="114"/>
        <v/>
      </c>
      <c r="HR49" s="177" t="str">
        <f t="shared" si="114"/>
        <v/>
      </c>
      <c r="HS49" s="177" t="str">
        <f t="shared" si="114"/>
        <v/>
      </c>
      <c r="HT49" s="177" t="str">
        <f t="shared" si="114"/>
        <v/>
      </c>
      <c r="HU49" s="177" t="str">
        <f t="shared" si="114"/>
        <v/>
      </c>
      <c r="HV49" s="177" t="str">
        <f t="shared" si="114"/>
        <v/>
      </c>
      <c r="HW49" s="177" t="str">
        <f t="shared" si="114"/>
        <v/>
      </c>
      <c r="HX49" s="177" t="str">
        <f t="shared" si="114"/>
        <v/>
      </c>
      <c r="HY49" s="177" t="str">
        <f t="shared" si="114"/>
        <v/>
      </c>
      <c r="HZ49" s="177" t="str">
        <f t="shared" si="114"/>
        <v/>
      </c>
      <c r="IA49" s="192" t="str">
        <f t="shared" si="21"/>
        <v/>
      </c>
      <c r="IB49" s="193" t="e">
        <f t="shared" si="94"/>
        <v>#N/A</v>
      </c>
      <c r="IC49" s="193" t="e">
        <f t="shared" si="118"/>
        <v>#N/A</v>
      </c>
      <c r="ID49" s="193" t="e">
        <f t="shared" si="118"/>
        <v>#N/A</v>
      </c>
      <c r="IE49" s="193" t="e">
        <f t="shared" si="118"/>
        <v>#N/A</v>
      </c>
      <c r="IF49" s="193" t="e">
        <f t="shared" ref="IF49:IT64" si="128">IF(ISNONTEXT($Q49),IF($G49="R",_xlfn.BETA.DIST(AM49,$M49,$N49,FALSE,$B49,$D49),_xlfn.BETA.DIST(AM49,$N49,$M49,FALSE,$B49,$D49)),NA())</f>
        <v>#N/A</v>
      </c>
      <c r="IG49" s="193" t="e">
        <f t="shared" si="128"/>
        <v>#N/A</v>
      </c>
      <c r="IH49" s="193" t="e">
        <f t="shared" si="128"/>
        <v>#N/A</v>
      </c>
      <c r="II49" s="193" t="e">
        <f t="shared" si="128"/>
        <v>#N/A</v>
      </c>
      <c r="IJ49" s="193" t="e">
        <f t="shared" si="128"/>
        <v>#N/A</v>
      </c>
      <c r="IK49" s="193" t="e">
        <f t="shared" si="128"/>
        <v>#N/A</v>
      </c>
      <c r="IL49" s="193" t="e">
        <f t="shared" si="128"/>
        <v>#N/A</v>
      </c>
      <c r="IM49" s="193" t="e">
        <f t="shared" si="128"/>
        <v>#N/A</v>
      </c>
      <c r="IN49" s="193" t="e">
        <f t="shared" si="128"/>
        <v>#N/A</v>
      </c>
      <c r="IO49" s="193" t="e">
        <f t="shared" si="128"/>
        <v>#N/A</v>
      </c>
      <c r="IP49" s="193" t="e">
        <f t="shared" si="128"/>
        <v>#N/A</v>
      </c>
      <c r="IQ49" s="193" t="e">
        <f t="shared" si="128"/>
        <v>#N/A</v>
      </c>
      <c r="IR49" s="193" t="e">
        <f t="shared" si="128"/>
        <v>#N/A</v>
      </c>
      <c r="IS49" s="193" t="e">
        <f t="shared" si="128"/>
        <v>#N/A</v>
      </c>
      <c r="IT49" s="193" t="e">
        <f t="shared" si="128"/>
        <v>#N/A</v>
      </c>
      <c r="IU49" s="193" t="e">
        <f t="shared" si="124"/>
        <v>#N/A</v>
      </c>
      <c r="IV49" s="193" t="e">
        <f t="shared" si="124"/>
        <v>#N/A</v>
      </c>
      <c r="IW49" s="193" t="e">
        <f t="shared" si="124"/>
        <v>#N/A</v>
      </c>
      <c r="IX49" s="193" t="e">
        <f t="shared" si="124"/>
        <v>#N/A</v>
      </c>
      <c r="IY49" s="193" t="e">
        <f t="shared" si="124"/>
        <v>#N/A</v>
      </c>
      <c r="IZ49" s="193" t="e">
        <f t="shared" si="124"/>
        <v>#N/A</v>
      </c>
      <c r="JA49" s="193" t="e">
        <f t="shared" si="124"/>
        <v>#N/A</v>
      </c>
      <c r="JB49" s="193" t="e">
        <f t="shared" si="124"/>
        <v>#N/A</v>
      </c>
      <c r="JC49" s="193" t="e">
        <f t="shared" si="124"/>
        <v>#N/A</v>
      </c>
      <c r="JD49" s="193" t="e">
        <f t="shared" si="124"/>
        <v>#N/A</v>
      </c>
      <c r="JE49" s="193" t="e">
        <f t="shared" si="124"/>
        <v>#N/A</v>
      </c>
      <c r="JF49" s="193" t="e">
        <f t="shared" si="124"/>
        <v>#N/A</v>
      </c>
      <c r="JG49" s="193" t="e">
        <f t="shared" si="124"/>
        <v>#N/A</v>
      </c>
      <c r="JH49" s="193" t="e">
        <f t="shared" si="124"/>
        <v>#N/A</v>
      </c>
      <c r="JI49" s="193" t="e">
        <f t="shared" si="124"/>
        <v>#N/A</v>
      </c>
      <c r="JJ49" s="193" t="e">
        <f t="shared" si="121"/>
        <v>#N/A</v>
      </c>
      <c r="JK49" s="193" t="e">
        <f t="shared" si="121"/>
        <v>#N/A</v>
      </c>
      <c r="JL49" s="193" t="e">
        <f t="shared" si="121"/>
        <v>#N/A</v>
      </c>
      <c r="JM49" s="193" t="e">
        <f t="shared" si="121"/>
        <v>#N/A</v>
      </c>
      <c r="JN49" s="193" t="e">
        <f t="shared" si="121"/>
        <v>#N/A</v>
      </c>
      <c r="JO49" s="193" t="e">
        <f t="shared" si="121"/>
        <v>#N/A</v>
      </c>
      <c r="JP49" s="193" t="e">
        <f t="shared" si="121"/>
        <v>#N/A</v>
      </c>
      <c r="JQ49" s="193" t="e">
        <f t="shared" si="121"/>
        <v>#N/A</v>
      </c>
      <c r="JR49" s="193" t="e">
        <f t="shared" si="121"/>
        <v>#N/A</v>
      </c>
      <c r="JS49" s="193" t="e">
        <f t="shared" si="121"/>
        <v>#N/A</v>
      </c>
      <c r="JT49" s="193" t="e">
        <f t="shared" si="121"/>
        <v>#N/A</v>
      </c>
      <c r="JU49" s="193" t="e">
        <f t="shared" si="121"/>
        <v>#N/A</v>
      </c>
      <c r="JV49" s="193" t="e">
        <f t="shared" si="121"/>
        <v>#N/A</v>
      </c>
      <c r="JW49" s="193" t="e">
        <f t="shared" si="121"/>
        <v>#N/A</v>
      </c>
      <c r="JX49" s="193" t="e">
        <f t="shared" si="121"/>
        <v>#N/A</v>
      </c>
      <c r="JY49" s="193" t="e">
        <f t="shared" si="97"/>
        <v>#N/A</v>
      </c>
      <c r="JZ49" s="193" t="e">
        <f t="shared" si="97"/>
        <v>#N/A</v>
      </c>
      <c r="KA49" s="193" t="e">
        <f t="shared" si="97"/>
        <v>#N/A</v>
      </c>
      <c r="KB49" s="193" t="e">
        <f t="shared" si="97"/>
        <v>#N/A</v>
      </c>
      <c r="KC49" s="193" t="e">
        <f t="shared" si="97"/>
        <v>#N/A</v>
      </c>
      <c r="KD49" s="193" t="e">
        <f t="shared" si="97"/>
        <v>#N/A</v>
      </c>
      <c r="KE49" s="193" t="e">
        <f t="shared" si="97"/>
        <v>#N/A</v>
      </c>
      <c r="KF49" s="193" t="e">
        <f t="shared" si="97"/>
        <v>#N/A</v>
      </c>
      <c r="KG49" s="193" t="e">
        <f t="shared" si="97"/>
        <v>#N/A</v>
      </c>
      <c r="KH49" s="193" t="e">
        <f t="shared" si="97"/>
        <v>#N/A</v>
      </c>
      <c r="KI49" s="193" t="e">
        <f t="shared" si="97"/>
        <v>#N/A</v>
      </c>
      <c r="KJ49" s="193" t="e">
        <f t="shared" si="97"/>
        <v>#N/A</v>
      </c>
      <c r="KK49" s="193" t="e">
        <f t="shared" si="97"/>
        <v>#N/A</v>
      </c>
      <c r="KL49" s="193" t="e">
        <f t="shared" si="97"/>
        <v>#N/A</v>
      </c>
      <c r="KM49" s="193" t="e">
        <f t="shared" si="97"/>
        <v>#N/A</v>
      </c>
      <c r="KN49" s="193" t="e">
        <f t="shared" si="24"/>
        <v>#N/A</v>
      </c>
      <c r="KO49" s="193" t="e">
        <f t="shared" si="119"/>
        <v>#N/A</v>
      </c>
      <c r="KP49" s="193" t="e">
        <f t="shared" si="119"/>
        <v>#N/A</v>
      </c>
      <c r="KQ49" s="193" t="e">
        <f t="shared" si="119"/>
        <v>#N/A</v>
      </c>
      <c r="KR49" s="193" t="e">
        <f t="shared" ref="KR49:LF64" si="129">IF(ISNONTEXT($Q49),IF($G49="R",_xlfn.BETA.DIST(CY49,$M49,$N49,FALSE,$B49,$D49),_xlfn.BETA.DIST(CY49,$N49,$M49,FALSE,$B49,$D49)),NA())</f>
        <v>#N/A</v>
      </c>
      <c r="KS49" s="193" t="e">
        <f t="shared" si="129"/>
        <v>#N/A</v>
      </c>
      <c r="KT49" s="193" t="e">
        <f t="shared" si="129"/>
        <v>#N/A</v>
      </c>
      <c r="KU49" s="193" t="e">
        <f t="shared" si="129"/>
        <v>#N/A</v>
      </c>
      <c r="KV49" s="193" t="e">
        <f t="shared" si="129"/>
        <v>#N/A</v>
      </c>
      <c r="KW49" s="193" t="e">
        <f t="shared" si="129"/>
        <v>#N/A</v>
      </c>
      <c r="KX49" s="193" t="e">
        <f t="shared" si="129"/>
        <v>#N/A</v>
      </c>
      <c r="KY49" s="193" t="e">
        <f t="shared" si="129"/>
        <v>#N/A</v>
      </c>
      <c r="KZ49" s="193" t="e">
        <f t="shared" si="129"/>
        <v>#N/A</v>
      </c>
      <c r="LA49" s="193" t="e">
        <f t="shared" si="129"/>
        <v>#N/A</v>
      </c>
      <c r="LB49" s="193" t="e">
        <f t="shared" si="129"/>
        <v>#N/A</v>
      </c>
      <c r="LC49" s="193" t="e">
        <f t="shared" si="129"/>
        <v>#N/A</v>
      </c>
      <c r="LD49" s="193" t="e">
        <f t="shared" si="129"/>
        <v>#N/A</v>
      </c>
      <c r="LE49" s="193" t="e">
        <f t="shared" si="129"/>
        <v>#N/A</v>
      </c>
      <c r="LF49" s="193" t="e">
        <f t="shared" si="129"/>
        <v>#N/A</v>
      </c>
      <c r="LG49" s="193" t="e">
        <f t="shared" si="125"/>
        <v>#N/A</v>
      </c>
      <c r="LH49" s="193" t="e">
        <f t="shared" si="125"/>
        <v>#N/A</v>
      </c>
      <c r="LI49" s="193" t="e">
        <f t="shared" si="125"/>
        <v>#N/A</v>
      </c>
      <c r="LJ49" s="193" t="e">
        <f t="shared" si="125"/>
        <v>#N/A</v>
      </c>
      <c r="LK49" s="193" t="e">
        <f t="shared" si="125"/>
        <v>#N/A</v>
      </c>
      <c r="LL49" s="193" t="e">
        <f t="shared" si="125"/>
        <v>#N/A</v>
      </c>
      <c r="LM49" s="193" t="e">
        <f t="shared" si="125"/>
        <v>#N/A</v>
      </c>
      <c r="LN49" s="193" t="e">
        <f t="shared" si="125"/>
        <v>#N/A</v>
      </c>
      <c r="LO49" s="193" t="e">
        <f t="shared" si="125"/>
        <v>#N/A</v>
      </c>
      <c r="LP49" s="193" t="e">
        <f t="shared" si="125"/>
        <v>#N/A</v>
      </c>
      <c r="LQ49" s="193" t="e">
        <f t="shared" si="125"/>
        <v>#N/A</v>
      </c>
      <c r="LR49" s="193" t="e">
        <f t="shared" si="125"/>
        <v>#N/A</v>
      </c>
      <c r="LS49" s="193" t="e">
        <f t="shared" si="125"/>
        <v>#N/A</v>
      </c>
      <c r="LT49" s="193" t="e">
        <f t="shared" si="125"/>
        <v>#N/A</v>
      </c>
      <c r="LU49" s="193" t="e">
        <f t="shared" si="125"/>
        <v>#N/A</v>
      </c>
      <c r="LV49" s="193" t="e">
        <f t="shared" si="122"/>
        <v>#N/A</v>
      </c>
      <c r="LW49" s="193" t="e">
        <f t="shared" si="122"/>
        <v>#N/A</v>
      </c>
      <c r="LX49" s="193" t="e">
        <f t="shared" si="122"/>
        <v>#N/A</v>
      </c>
      <c r="LY49" s="193" t="e">
        <f t="shared" si="122"/>
        <v>#N/A</v>
      </c>
      <c r="LZ49" s="193" t="e">
        <f t="shared" si="122"/>
        <v>#N/A</v>
      </c>
      <c r="MA49" s="193" t="e">
        <f t="shared" si="122"/>
        <v>#N/A</v>
      </c>
      <c r="MB49" s="193" t="e">
        <f t="shared" si="122"/>
        <v>#N/A</v>
      </c>
      <c r="MC49" s="193" t="e">
        <f t="shared" si="122"/>
        <v>#N/A</v>
      </c>
      <c r="MD49" s="193" t="e">
        <f t="shared" si="122"/>
        <v>#N/A</v>
      </c>
      <c r="ME49" s="193" t="e">
        <f t="shared" si="122"/>
        <v>#N/A</v>
      </c>
      <c r="MF49" s="193" t="e">
        <f t="shared" si="122"/>
        <v>#N/A</v>
      </c>
      <c r="MG49" s="193" t="e">
        <f t="shared" si="122"/>
        <v>#N/A</v>
      </c>
      <c r="MH49" s="193" t="e">
        <f t="shared" si="122"/>
        <v>#N/A</v>
      </c>
      <c r="MI49" s="193" t="e">
        <f t="shared" si="122"/>
        <v>#N/A</v>
      </c>
      <c r="MJ49" s="193" t="e">
        <f t="shared" si="122"/>
        <v>#N/A</v>
      </c>
      <c r="MK49" s="193" t="e">
        <f t="shared" si="98"/>
        <v>#N/A</v>
      </c>
      <c r="ML49" s="193" t="e">
        <f t="shared" si="98"/>
        <v>#N/A</v>
      </c>
      <c r="MM49" s="193" t="e">
        <f t="shared" si="98"/>
        <v>#N/A</v>
      </c>
      <c r="MN49" s="193" t="e">
        <f t="shared" si="98"/>
        <v>#N/A</v>
      </c>
      <c r="MO49" s="193" t="e">
        <f t="shared" si="98"/>
        <v>#N/A</v>
      </c>
      <c r="MP49" s="193" t="e">
        <f t="shared" si="98"/>
        <v>#N/A</v>
      </c>
      <c r="MQ49" s="193" t="e">
        <f t="shared" si="98"/>
        <v>#N/A</v>
      </c>
      <c r="MR49" s="193" t="e">
        <f t="shared" si="98"/>
        <v>#N/A</v>
      </c>
      <c r="MS49" s="193" t="e">
        <f t="shared" si="98"/>
        <v>#N/A</v>
      </c>
      <c r="MT49" s="193" t="e">
        <f t="shared" si="98"/>
        <v>#N/A</v>
      </c>
      <c r="MU49" s="193" t="e">
        <f t="shared" si="98"/>
        <v>#N/A</v>
      </c>
      <c r="MV49" s="193" t="e">
        <f t="shared" si="98"/>
        <v>#N/A</v>
      </c>
      <c r="MW49" s="193" t="e">
        <f t="shared" si="98"/>
        <v>#N/A</v>
      </c>
      <c r="MX49" s="193" t="e">
        <f t="shared" si="98"/>
        <v>#N/A</v>
      </c>
      <c r="MY49" s="193" t="e">
        <f t="shared" si="98"/>
        <v>#N/A</v>
      </c>
      <c r="MZ49" s="193" t="e">
        <f t="shared" si="25"/>
        <v>#N/A</v>
      </c>
      <c r="NA49" s="193" t="e">
        <f t="shared" si="120"/>
        <v>#N/A</v>
      </c>
      <c r="NB49" s="193" t="e">
        <f t="shared" si="120"/>
        <v>#N/A</v>
      </c>
      <c r="NC49" s="193" t="e">
        <f t="shared" si="120"/>
        <v>#N/A</v>
      </c>
      <c r="ND49" s="193" t="e">
        <f t="shared" ref="ND49:NR64" si="130">IF(ISNONTEXT($Q49),IF($G49="R",_xlfn.BETA.DIST(FK49,$M49,$N49,FALSE,$B49,$D49),_xlfn.BETA.DIST(FK49,$N49,$M49,FALSE,$B49,$D49)),NA())</f>
        <v>#N/A</v>
      </c>
      <c r="NE49" s="193" t="e">
        <f t="shared" si="130"/>
        <v>#N/A</v>
      </c>
      <c r="NF49" s="193" t="e">
        <f t="shared" si="130"/>
        <v>#N/A</v>
      </c>
      <c r="NG49" s="193" t="e">
        <f t="shared" si="130"/>
        <v>#N/A</v>
      </c>
      <c r="NH49" s="193" t="e">
        <f t="shared" si="130"/>
        <v>#N/A</v>
      </c>
      <c r="NI49" s="193" t="e">
        <f t="shared" si="130"/>
        <v>#N/A</v>
      </c>
      <c r="NJ49" s="193" t="e">
        <f t="shared" si="130"/>
        <v>#N/A</v>
      </c>
      <c r="NK49" s="193" t="e">
        <f t="shared" si="130"/>
        <v>#N/A</v>
      </c>
      <c r="NL49" s="193" t="e">
        <f t="shared" si="130"/>
        <v>#N/A</v>
      </c>
      <c r="NM49" s="193" t="e">
        <f t="shared" si="130"/>
        <v>#N/A</v>
      </c>
      <c r="NN49" s="193" t="e">
        <f t="shared" si="130"/>
        <v>#N/A</v>
      </c>
      <c r="NO49" s="193" t="e">
        <f t="shared" si="130"/>
        <v>#N/A</v>
      </c>
      <c r="NP49" s="193" t="e">
        <f t="shared" si="130"/>
        <v>#N/A</v>
      </c>
      <c r="NQ49" s="193" t="e">
        <f t="shared" si="130"/>
        <v>#N/A</v>
      </c>
      <c r="NR49" s="193" t="e">
        <f t="shared" si="130"/>
        <v>#N/A</v>
      </c>
      <c r="NS49" s="193" t="e">
        <f t="shared" si="126"/>
        <v>#N/A</v>
      </c>
      <c r="NT49" s="193" t="e">
        <f t="shared" si="126"/>
        <v>#N/A</v>
      </c>
      <c r="NU49" s="193" t="e">
        <f t="shared" si="126"/>
        <v>#N/A</v>
      </c>
      <c r="NV49" s="193" t="e">
        <f t="shared" si="126"/>
        <v>#N/A</v>
      </c>
      <c r="NW49" s="193" t="e">
        <f t="shared" si="126"/>
        <v>#N/A</v>
      </c>
      <c r="NX49" s="193" t="e">
        <f t="shared" si="126"/>
        <v>#N/A</v>
      </c>
      <c r="NY49" s="193" t="e">
        <f t="shared" si="126"/>
        <v>#N/A</v>
      </c>
      <c r="NZ49" s="193" t="e">
        <f t="shared" si="126"/>
        <v>#N/A</v>
      </c>
      <c r="OA49" s="193" t="e">
        <f t="shared" si="126"/>
        <v>#N/A</v>
      </c>
      <c r="OB49" s="193" t="e">
        <f t="shared" si="126"/>
        <v>#N/A</v>
      </c>
      <c r="OC49" s="193" t="e">
        <f t="shared" si="126"/>
        <v>#N/A</v>
      </c>
      <c r="OD49" s="193" t="e">
        <f t="shared" si="126"/>
        <v>#N/A</v>
      </c>
      <c r="OE49" s="193" t="e">
        <f t="shared" si="126"/>
        <v>#N/A</v>
      </c>
      <c r="OF49" s="193" t="e">
        <f t="shared" si="126"/>
        <v>#N/A</v>
      </c>
      <c r="OG49" s="193" t="e">
        <f t="shared" si="126"/>
        <v>#N/A</v>
      </c>
      <c r="OH49" s="193" t="e">
        <f t="shared" si="123"/>
        <v>#N/A</v>
      </c>
      <c r="OI49" s="193" t="e">
        <f t="shared" si="123"/>
        <v>#N/A</v>
      </c>
      <c r="OJ49" s="193" t="e">
        <f t="shared" si="123"/>
        <v>#N/A</v>
      </c>
      <c r="OK49" s="193" t="e">
        <f t="shared" si="123"/>
        <v>#N/A</v>
      </c>
      <c r="OL49" s="193" t="e">
        <f t="shared" si="123"/>
        <v>#N/A</v>
      </c>
      <c r="OM49" s="193" t="e">
        <f t="shared" si="123"/>
        <v>#N/A</v>
      </c>
      <c r="ON49" s="193" t="e">
        <f t="shared" si="123"/>
        <v>#N/A</v>
      </c>
      <c r="OO49" s="193" t="e">
        <f t="shared" si="123"/>
        <v>#N/A</v>
      </c>
      <c r="OP49" s="193" t="e">
        <f t="shared" si="123"/>
        <v>#N/A</v>
      </c>
      <c r="OQ49" s="193" t="e">
        <f t="shared" si="123"/>
        <v>#N/A</v>
      </c>
      <c r="OR49" s="193" t="e">
        <f t="shared" si="123"/>
        <v>#N/A</v>
      </c>
      <c r="OS49" s="193" t="e">
        <f t="shared" si="123"/>
        <v>#N/A</v>
      </c>
      <c r="OT49" s="193" t="e">
        <f t="shared" si="123"/>
        <v>#N/A</v>
      </c>
      <c r="OU49" s="193" t="e">
        <f t="shared" si="123"/>
        <v>#N/A</v>
      </c>
      <c r="OV49" s="193" t="e">
        <f t="shared" si="123"/>
        <v>#N/A</v>
      </c>
      <c r="OW49" s="193" t="e">
        <f t="shared" si="99"/>
        <v>#N/A</v>
      </c>
      <c r="OX49" s="193" t="e">
        <f t="shared" si="99"/>
        <v>#N/A</v>
      </c>
      <c r="OY49" s="193" t="e">
        <f t="shared" si="99"/>
        <v>#N/A</v>
      </c>
      <c r="OZ49" s="193" t="e">
        <f t="shared" si="99"/>
        <v>#N/A</v>
      </c>
      <c r="PA49" s="193" t="e">
        <f t="shared" si="99"/>
        <v>#N/A</v>
      </c>
      <c r="PB49" s="193" t="e">
        <f t="shared" si="99"/>
        <v>#N/A</v>
      </c>
      <c r="PC49" s="193" t="e">
        <f t="shared" si="99"/>
        <v>#N/A</v>
      </c>
      <c r="PD49" s="193" t="e">
        <f t="shared" si="99"/>
        <v>#N/A</v>
      </c>
      <c r="PE49" s="193" t="e">
        <f t="shared" si="99"/>
        <v>#N/A</v>
      </c>
      <c r="PF49" s="193" t="e">
        <f t="shared" si="99"/>
        <v>#N/A</v>
      </c>
      <c r="PG49" s="193" t="e">
        <f t="shared" si="99"/>
        <v>#N/A</v>
      </c>
      <c r="PH49" s="193" t="e">
        <f t="shared" si="99"/>
        <v>#N/A</v>
      </c>
      <c r="PI49" s="193" t="e">
        <f t="shared" si="99"/>
        <v>#N/A</v>
      </c>
      <c r="PJ49" s="193" t="e">
        <f t="shared" si="99"/>
        <v>#N/A</v>
      </c>
      <c r="PK49" s="193" t="e">
        <f t="shared" si="99"/>
        <v>#N/A</v>
      </c>
      <c r="PL49" s="193" t="e">
        <f t="shared" si="26"/>
        <v>#N/A</v>
      </c>
      <c r="PM49" s="193" t="e">
        <f t="shared" si="95"/>
        <v>#N/A</v>
      </c>
      <c r="PN49" s="193" t="e">
        <f t="shared" si="95"/>
        <v>#N/A</v>
      </c>
      <c r="PO49" s="193" t="e">
        <f t="shared" si="95"/>
        <v>#N/A</v>
      </c>
      <c r="PP49" s="193" t="e">
        <f t="shared" si="95"/>
        <v>#N/A</v>
      </c>
      <c r="PQ49" s="193" t="e">
        <f t="shared" si="95"/>
        <v>#N/A</v>
      </c>
      <c r="PR49" s="193" t="e">
        <f t="shared" si="95"/>
        <v>#N/A</v>
      </c>
      <c r="PS49" s="193" t="e">
        <f t="shared" si="95"/>
        <v>#N/A</v>
      </c>
      <c r="PT49" s="193" t="e">
        <f t="shared" si="95"/>
        <v>#N/A</v>
      </c>
    </row>
    <row r="50" spans="1:436" hidden="1" x14ac:dyDescent="0.45">
      <c r="A50" s="20">
        <v>47</v>
      </c>
      <c r="B50" s="115"/>
      <c r="C50" s="115"/>
      <c r="D50" s="115"/>
      <c r="E50" s="110" t="str">
        <f t="shared" si="15"/>
        <v/>
      </c>
      <c r="F50" s="21" t="str">
        <f t="shared" si="16"/>
        <v/>
      </c>
      <c r="G50" s="22" t="str">
        <f t="shared" si="17"/>
        <v/>
      </c>
      <c r="H50" s="23" t="str">
        <f>IF(F50="","",IF(OR($F50&lt;Skew!$B$3,$F50=Skew!$B$3),IF($F50&gt;Skew!$C$3,Skew!$A$3,IF($F50&gt;Skew!$C$4,Skew!$A$4,IF($F50&gt;Skew!$C$5,Skew!$A$5,IF($F50&gt;Skew!$C$6,Skew!$A$6,IF($F50&gt;Skew!$C$7,Skew!$A$7,IF($F50&gt;Skew!$C$8,Skew!$A$8,IF($F50&gt;Skew!$C$9,Skew!$A$9,IF($F50&gt;Skew!$C$10,Skew!$A$10,IF($F50&gt;Skew!$C$11,Skew!$A$11,IF($F50&gt;Skew!$C$12,Skew!$A$12,IF($F50&gt;Skew!$C$13,Skew!$A$13,IF($F50&gt;Skew!$C$14,Skew!$A$14,IF($F50&gt;Skew!$C$15,Skew!$A$15,IF($F50&gt;Skew!$C$16,Skew!$A$16,Skew!$A$17)
)))))))))))))))</f>
        <v/>
      </c>
      <c r="I50" s="22" t="str">
        <f>IF(F50="","",MATCH(H50,Skew!$A$3:$A$17,0))</f>
        <v/>
      </c>
      <c r="J50" s="22" t="str">
        <f t="shared" si="0"/>
        <v/>
      </c>
      <c r="K50" s="24"/>
      <c r="L50" s="22" t="str">
        <f>IF(OR(F50="",K50=""),"",MATCH(K50,Confidence!$A$3:$A$12,0))</f>
        <v/>
      </c>
      <c r="M50" s="25" t="str">
        <f t="shared" si="1"/>
        <v/>
      </c>
      <c r="N50" s="25" t="str">
        <f t="shared" si="2"/>
        <v/>
      </c>
      <c r="O50" s="22"/>
      <c r="P50" s="102" t="str">
        <f t="shared" si="3"/>
        <v/>
      </c>
      <c r="Q50" s="102" t="str">
        <f t="shared" si="4"/>
        <v/>
      </c>
      <c r="R50" s="37" t="str">
        <f t="shared" si="5"/>
        <v/>
      </c>
      <c r="S50" s="115"/>
      <c r="T50" s="204" t="str">
        <f>IF(AND(B50&gt;0,C50&gt;0,D50&gt;0,M50&gt;0,N50&gt;0,S50&gt;0,NOT(K50="")),ABS(VLOOKUP($S$1,VLookups!$A$30:$B$31,2,FALSE)-_xlfn.BETA.DIST(S50,IF(G50="L",N50,M50),IF(G50="L",M50,N50),TRUE,B50,D50)),"")</f>
        <v/>
      </c>
      <c r="U50" s="112" t="str">
        <f>IF(OR($M50="",$N50=""),"",_xlfn.BETA.INV(ABS(VLOOKUP($S$1,VLookups!$A$30:$B$31,2,FALSE)-U$3),IF($G50="L",$N50,$M50),IF($G50="L",$M50,$N50),$B50,$D50))</f>
        <v/>
      </c>
      <c r="V50" s="113" t="str">
        <f>IF(OR($M50="",$N50=""),"",_xlfn.BETA.INV(ABS(VLOOKUP($S$1,VLookups!$A$30:$B$31,2,FALSE)-V$3),IF($G50="L",$N50,$M50),IF($G50="L",$M50,$N50),$B50,$D50))</f>
        <v/>
      </c>
      <c r="W50" s="112" t="str">
        <f>IF(OR($M50="",$N50=""),"",_xlfn.BETA.INV(ABS(VLOOKUP($S$1,VLookups!$A$30:$B$31,2,FALSE)-W$3),IF($G50="L",$N50,$M50),IF($G50="L",$M50,$N50),$B50,$D50))</f>
        <v/>
      </c>
      <c r="X50" s="113" t="str">
        <f>IF(OR($M50="",$N50=""),"",_xlfn.BETA.INV(ABS(VLOOKUP($S$1,VLookups!$A$30:$B$31,2,FALSE)-X$3),IF($G50="L",$N50,$M50),IF($G50="L",$M50,$N50),$B50,$D50))</f>
        <v/>
      </c>
      <c r="Y50" s="112" t="str">
        <f>IF(OR($M50="",$N50=""),"",_xlfn.BETA.INV(ABS(VLOOKUP($S$1,VLookups!$A$30:$B$31,2,FALSE)-Y$3),IF($G50="L",$N50,$M50),IF($G50="L",$M50,$N50),$B50,$D50))</f>
        <v/>
      </c>
      <c r="Z50" s="113" t="str">
        <f>IF(OR($M50="",$N50=""),"",_xlfn.BETA.INV(ABS(VLOOKUP($S$1,VLookups!$A$30:$B$31,2,FALSE)-Z$3),IF($G50="L",$N50,$M50),IF($G50="L",$M50,$N50),$B50,$D50))</f>
        <v/>
      </c>
      <c r="AA50" s="112" t="str">
        <f>IF(OR($M50="",$N50=""),"",_xlfn.BETA.INV(ABS(VLOOKUP($S$1,VLookups!$A$30:$B$31,2,FALSE)-AA$3),IF($G50="L",$N50,$M50),IF($G50="L",$M50,$N50),$B50,$D50))</f>
        <v/>
      </c>
      <c r="AB50" s="113" t="str">
        <f>IF(OR($M50="",$N50=""),"",_xlfn.BETA.INV(ABS(VLOOKUP($S$1,VLookups!$A$30:$B$31,2,FALSE)-AB$3),IF($G50="L",$N50,$M50),IF($G50="L",$M50,$N50),$B50,$D50))</f>
        <v/>
      </c>
      <c r="AC50" s="112" t="str">
        <f>IF(OR($M50="",$N50=""),"",_xlfn.BETA.INV(ABS(VLOOKUP($S$1,VLookups!$A$30:$B$31,2,FALSE)-AC$3),IF($G50="L",$N50,$M50),IF($G50="L",$M50,$N50),$B50,$D50))</f>
        <v/>
      </c>
      <c r="AD50" s="113" t="str">
        <f>IF(OR($M50="",$N50=""),"",_xlfn.BETA.INV(ABS(VLOOKUP($S$1,VLookups!$A$30:$B$31,2,FALSE)-AD$3),IF($G50="L",$N50,$M50),IF($G50="L",$M50,$N50),$B50,$D50))</f>
        <v/>
      </c>
      <c r="AE50" s="112" t="str">
        <f>IF(OR($M50="",$N50=""),"",_xlfn.BETA.INV(ABS(VLOOKUP($S$1,VLookups!$A$30:$B$31,2,FALSE)-AE$3),IF($G50="L",$N50,$M50),IF($G50="L",$M50,$N50),$B50,$D50))</f>
        <v/>
      </c>
      <c r="AF50" s="113" t="str">
        <f>IF(OR($M50="",$N50=""),"",_xlfn.BETA.INV(ABS(VLOOKUP($S$1,VLookups!$A$30:$B$31,2,FALSE)-AF$3),IF($G50="L",$N50,$M50),IF($G50="L",$M50,$N50),$B50,$D50))</f>
        <v/>
      </c>
      <c r="AG50" s="15"/>
      <c r="AH50" s="194" t="str">
        <f t="shared" si="18"/>
        <v/>
      </c>
      <c r="AI50" s="192" t="str">
        <f t="shared" si="19"/>
        <v/>
      </c>
      <c r="AJ50" s="177" t="str">
        <f t="shared" si="127"/>
        <v/>
      </c>
      <c r="AK50" s="177" t="str">
        <f t="shared" si="108"/>
        <v/>
      </c>
      <c r="AL50" s="177" t="str">
        <f t="shared" si="108"/>
        <v/>
      </c>
      <c r="AM50" s="177" t="str">
        <f t="shared" si="108"/>
        <v/>
      </c>
      <c r="AN50" s="177" t="str">
        <f t="shared" si="108"/>
        <v/>
      </c>
      <c r="AO50" s="177" t="str">
        <f t="shared" si="108"/>
        <v/>
      </c>
      <c r="AP50" s="177" t="str">
        <f t="shared" si="108"/>
        <v/>
      </c>
      <c r="AQ50" s="177" t="str">
        <f t="shared" si="108"/>
        <v/>
      </c>
      <c r="AR50" s="177" t="str">
        <f t="shared" si="108"/>
        <v/>
      </c>
      <c r="AS50" s="177" t="str">
        <f t="shared" si="108"/>
        <v/>
      </c>
      <c r="AT50" s="177" t="str">
        <f t="shared" si="108"/>
        <v/>
      </c>
      <c r="AU50" s="177" t="str">
        <f t="shared" si="108"/>
        <v/>
      </c>
      <c r="AV50" s="177" t="str">
        <f t="shared" si="108"/>
        <v/>
      </c>
      <c r="AW50" s="177" t="str">
        <f t="shared" si="108"/>
        <v/>
      </c>
      <c r="AX50" s="177" t="str">
        <f t="shared" si="108"/>
        <v/>
      </c>
      <c r="AY50" s="177" t="str">
        <f t="shared" si="108"/>
        <v/>
      </c>
      <c r="AZ50" s="177" t="str">
        <f t="shared" si="108"/>
        <v/>
      </c>
      <c r="BA50" s="177" t="str">
        <f t="shared" si="102"/>
        <v/>
      </c>
      <c r="BB50" s="177" t="str">
        <f t="shared" si="102"/>
        <v/>
      </c>
      <c r="BC50" s="177" t="str">
        <f t="shared" si="102"/>
        <v/>
      </c>
      <c r="BD50" s="177" t="str">
        <f t="shared" si="102"/>
        <v/>
      </c>
      <c r="BE50" s="177" t="str">
        <f t="shared" si="102"/>
        <v/>
      </c>
      <c r="BF50" s="177" t="str">
        <f t="shared" si="102"/>
        <v/>
      </c>
      <c r="BG50" s="177" t="str">
        <f t="shared" si="102"/>
        <v/>
      </c>
      <c r="BH50" s="177" t="str">
        <f t="shared" si="102"/>
        <v/>
      </c>
      <c r="BI50" s="177" t="str">
        <f t="shared" si="102"/>
        <v/>
      </c>
      <c r="BJ50" s="177" t="str">
        <f t="shared" si="102"/>
        <v/>
      </c>
      <c r="BK50" s="177" t="str">
        <f t="shared" si="102"/>
        <v/>
      </c>
      <c r="BL50" s="177" t="str">
        <f t="shared" si="102"/>
        <v/>
      </c>
      <c r="BM50" s="177" t="str">
        <f t="shared" si="102"/>
        <v/>
      </c>
      <c r="BN50" s="177" t="str">
        <f t="shared" si="102"/>
        <v/>
      </c>
      <c r="BO50" s="177" t="str">
        <f t="shared" si="102"/>
        <v/>
      </c>
      <c r="BP50" s="177" t="str">
        <f t="shared" si="109"/>
        <v/>
      </c>
      <c r="BQ50" s="177" t="str">
        <f t="shared" si="109"/>
        <v/>
      </c>
      <c r="BR50" s="177" t="str">
        <f t="shared" si="109"/>
        <v/>
      </c>
      <c r="BS50" s="177" t="str">
        <f t="shared" si="109"/>
        <v/>
      </c>
      <c r="BT50" s="177" t="str">
        <f t="shared" si="109"/>
        <v/>
      </c>
      <c r="BU50" s="177" t="str">
        <f t="shared" si="109"/>
        <v/>
      </c>
      <c r="BV50" s="177" t="str">
        <f t="shared" si="109"/>
        <v/>
      </c>
      <c r="BW50" s="177" t="str">
        <f t="shared" si="109"/>
        <v/>
      </c>
      <c r="BX50" s="177" t="str">
        <f t="shared" si="109"/>
        <v/>
      </c>
      <c r="BY50" s="177" t="str">
        <f t="shared" si="109"/>
        <v/>
      </c>
      <c r="BZ50" s="177" t="str">
        <f t="shared" si="109"/>
        <v/>
      </c>
      <c r="CA50" s="177" t="str">
        <f t="shared" si="109"/>
        <v/>
      </c>
      <c r="CB50" s="177" t="str">
        <f t="shared" si="109"/>
        <v/>
      </c>
      <c r="CC50" s="177" t="str">
        <f t="shared" si="109"/>
        <v/>
      </c>
      <c r="CD50" s="177" t="str">
        <f t="shared" si="109"/>
        <v/>
      </c>
      <c r="CE50" s="177" t="str">
        <f t="shared" si="109"/>
        <v/>
      </c>
      <c r="CF50" s="177" t="str">
        <f t="shared" si="103"/>
        <v/>
      </c>
      <c r="CG50" s="177" t="str">
        <f t="shared" si="103"/>
        <v/>
      </c>
      <c r="CH50" s="177" t="str">
        <f t="shared" si="103"/>
        <v/>
      </c>
      <c r="CI50" s="177" t="str">
        <f t="shared" si="103"/>
        <v/>
      </c>
      <c r="CJ50" s="177" t="str">
        <f t="shared" si="103"/>
        <v/>
      </c>
      <c r="CK50" s="177" t="str">
        <f t="shared" si="103"/>
        <v/>
      </c>
      <c r="CL50" s="177" t="str">
        <f t="shared" si="103"/>
        <v/>
      </c>
      <c r="CM50" s="177" t="str">
        <f t="shared" si="103"/>
        <v/>
      </c>
      <c r="CN50" s="177" t="str">
        <f t="shared" si="103"/>
        <v/>
      </c>
      <c r="CO50" s="177" t="str">
        <f t="shared" si="103"/>
        <v/>
      </c>
      <c r="CP50" s="177" t="str">
        <f t="shared" si="103"/>
        <v/>
      </c>
      <c r="CQ50" s="177" t="str">
        <f t="shared" si="103"/>
        <v/>
      </c>
      <c r="CR50" s="177" t="str">
        <f t="shared" si="103"/>
        <v/>
      </c>
      <c r="CS50" s="177" t="str">
        <f t="shared" si="103"/>
        <v/>
      </c>
      <c r="CT50" s="177" t="str">
        <f t="shared" si="103"/>
        <v/>
      </c>
      <c r="CU50" s="177" t="str">
        <f t="shared" si="100"/>
        <v/>
      </c>
      <c r="CV50" s="177" t="str">
        <f t="shared" si="100"/>
        <v/>
      </c>
      <c r="CW50" s="177" t="str">
        <f t="shared" si="100"/>
        <v/>
      </c>
      <c r="CX50" s="177" t="str">
        <f t="shared" si="100"/>
        <v/>
      </c>
      <c r="CY50" s="177" t="str">
        <f t="shared" si="100"/>
        <v/>
      </c>
      <c r="CZ50" s="177" t="str">
        <f t="shared" si="100"/>
        <v/>
      </c>
      <c r="DA50" s="177" t="str">
        <f t="shared" si="100"/>
        <v/>
      </c>
      <c r="DB50" s="177" t="str">
        <f t="shared" si="100"/>
        <v/>
      </c>
      <c r="DC50" s="177" t="str">
        <f t="shared" si="100"/>
        <v/>
      </c>
      <c r="DD50" s="177" t="str">
        <f t="shared" si="100"/>
        <v/>
      </c>
      <c r="DE50" s="177" t="str">
        <f t="shared" si="100"/>
        <v/>
      </c>
      <c r="DF50" s="177" t="str">
        <f t="shared" si="100"/>
        <v/>
      </c>
      <c r="DG50" s="177" t="str">
        <f t="shared" si="100"/>
        <v/>
      </c>
      <c r="DH50" s="177" t="str">
        <f t="shared" si="100"/>
        <v/>
      </c>
      <c r="DI50" s="177" t="str">
        <f t="shared" si="100"/>
        <v/>
      </c>
      <c r="DJ50" s="177" t="str">
        <f t="shared" si="100"/>
        <v/>
      </c>
      <c r="DK50" s="177" t="str">
        <f t="shared" si="110"/>
        <v/>
      </c>
      <c r="DL50" s="177" t="str">
        <f t="shared" si="110"/>
        <v/>
      </c>
      <c r="DM50" s="177" t="str">
        <f t="shared" si="110"/>
        <v/>
      </c>
      <c r="DN50" s="177" t="str">
        <f t="shared" si="110"/>
        <v/>
      </c>
      <c r="DO50" s="177" t="str">
        <f t="shared" si="110"/>
        <v/>
      </c>
      <c r="DP50" s="177" t="str">
        <f t="shared" si="110"/>
        <v/>
      </c>
      <c r="DQ50" s="177" t="str">
        <f t="shared" si="110"/>
        <v/>
      </c>
      <c r="DR50" s="177" t="str">
        <f t="shared" si="110"/>
        <v/>
      </c>
      <c r="DS50" s="177" t="str">
        <f t="shared" si="110"/>
        <v/>
      </c>
      <c r="DT50" s="177" t="str">
        <f t="shared" si="110"/>
        <v/>
      </c>
      <c r="DU50" s="177" t="str">
        <f t="shared" si="110"/>
        <v/>
      </c>
      <c r="DV50" s="177" t="str">
        <f t="shared" si="110"/>
        <v/>
      </c>
      <c r="DW50" s="177" t="str">
        <f t="shared" si="110"/>
        <v/>
      </c>
      <c r="DX50" s="177" t="str">
        <f t="shared" si="110"/>
        <v/>
      </c>
      <c r="DY50" s="177" t="str">
        <f t="shared" si="110"/>
        <v/>
      </c>
      <c r="DZ50" s="177" t="str">
        <f t="shared" si="110"/>
        <v/>
      </c>
      <c r="EA50" s="177" t="str">
        <f t="shared" si="104"/>
        <v/>
      </c>
      <c r="EB50" s="177" t="str">
        <f t="shared" si="116"/>
        <v/>
      </c>
      <c r="EC50" s="177" t="str">
        <f t="shared" si="116"/>
        <v/>
      </c>
      <c r="ED50" s="177" t="str">
        <f t="shared" si="116"/>
        <v/>
      </c>
      <c r="EE50" s="177" t="str">
        <f t="shared" si="116"/>
        <v/>
      </c>
      <c r="EF50" s="177" t="str">
        <f t="shared" si="116"/>
        <v/>
      </c>
      <c r="EG50" s="177" t="str">
        <f t="shared" si="116"/>
        <v/>
      </c>
      <c r="EH50" s="177" t="str">
        <f t="shared" si="116"/>
        <v/>
      </c>
      <c r="EI50" s="177" t="str">
        <f t="shared" si="116"/>
        <v/>
      </c>
      <c r="EJ50" s="177" t="str">
        <f t="shared" si="116"/>
        <v/>
      </c>
      <c r="EK50" s="177" t="str">
        <f t="shared" si="116"/>
        <v/>
      </c>
      <c r="EL50" s="177" t="str">
        <f t="shared" si="116"/>
        <v/>
      </c>
      <c r="EM50" s="177" t="str">
        <f t="shared" si="116"/>
        <v/>
      </c>
      <c r="EN50" s="177" t="str">
        <f t="shared" si="116"/>
        <v/>
      </c>
      <c r="EO50" s="177" t="str">
        <f t="shared" si="116"/>
        <v/>
      </c>
      <c r="EP50" s="177" t="str">
        <f t="shared" si="116"/>
        <v/>
      </c>
      <c r="EQ50" s="177" t="str">
        <f t="shared" si="116"/>
        <v/>
      </c>
      <c r="ER50" s="177" t="str">
        <f t="shared" si="111"/>
        <v/>
      </c>
      <c r="ES50" s="177" t="str">
        <f t="shared" si="112"/>
        <v/>
      </c>
      <c r="ET50" s="177" t="str">
        <f t="shared" si="112"/>
        <v/>
      </c>
      <c r="EU50" s="177" t="str">
        <f t="shared" si="112"/>
        <v/>
      </c>
      <c r="EV50" s="177" t="str">
        <f t="shared" si="112"/>
        <v/>
      </c>
      <c r="EW50" s="177" t="str">
        <f t="shared" si="112"/>
        <v/>
      </c>
      <c r="EX50" s="177" t="str">
        <f t="shared" si="112"/>
        <v/>
      </c>
      <c r="EY50" s="177" t="str">
        <f t="shared" si="112"/>
        <v/>
      </c>
      <c r="EZ50" s="177" t="str">
        <f t="shared" si="112"/>
        <v/>
      </c>
      <c r="FA50" s="177" t="str">
        <f t="shared" si="112"/>
        <v/>
      </c>
      <c r="FB50" s="177" t="str">
        <f t="shared" si="112"/>
        <v/>
      </c>
      <c r="FC50" s="177" t="str">
        <f t="shared" si="112"/>
        <v/>
      </c>
      <c r="FD50" s="177" t="str">
        <f t="shared" si="112"/>
        <v/>
      </c>
      <c r="FE50" s="177" t="str">
        <f t="shared" si="112"/>
        <v/>
      </c>
      <c r="FF50" s="177" t="str">
        <f t="shared" si="112"/>
        <v/>
      </c>
      <c r="FG50" s="177" t="str">
        <f t="shared" si="112"/>
        <v/>
      </c>
      <c r="FH50" s="177" t="str">
        <f t="shared" si="112"/>
        <v/>
      </c>
      <c r="FI50" s="177" t="str">
        <f t="shared" si="105"/>
        <v/>
      </c>
      <c r="FJ50" s="177" t="str">
        <f t="shared" si="105"/>
        <v/>
      </c>
      <c r="FK50" s="177" t="str">
        <f t="shared" si="105"/>
        <v/>
      </c>
      <c r="FL50" s="177" t="str">
        <f t="shared" si="105"/>
        <v/>
      </c>
      <c r="FM50" s="177" t="str">
        <f t="shared" si="105"/>
        <v/>
      </c>
      <c r="FN50" s="177" t="str">
        <f t="shared" si="105"/>
        <v/>
      </c>
      <c r="FO50" s="177" t="str">
        <f t="shared" si="105"/>
        <v/>
      </c>
      <c r="FP50" s="177" t="str">
        <f t="shared" si="105"/>
        <v/>
      </c>
      <c r="FQ50" s="177" t="str">
        <f t="shared" si="105"/>
        <v/>
      </c>
      <c r="FR50" s="177" t="str">
        <f t="shared" si="105"/>
        <v/>
      </c>
      <c r="FS50" s="177" t="str">
        <f t="shared" si="105"/>
        <v/>
      </c>
      <c r="FT50" s="177" t="str">
        <f t="shared" si="105"/>
        <v/>
      </c>
      <c r="FU50" s="177" t="str">
        <f t="shared" si="105"/>
        <v/>
      </c>
      <c r="FV50" s="177" t="str">
        <f t="shared" si="105"/>
        <v/>
      </c>
      <c r="FW50" s="177" t="str">
        <f t="shared" si="113"/>
        <v/>
      </c>
      <c r="FX50" s="177" t="str">
        <f t="shared" si="113"/>
        <v/>
      </c>
      <c r="FY50" s="177" t="str">
        <f t="shared" si="113"/>
        <v/>
      </c>
      <c r="FZ50" s="177" t="str">
        <f t="shared" si="113"/>
        <v/>
      </c>
      <c r="GA50" s="177" t="str">
        <f t="shared" si="113"/>
        <v/>
      </c>
      <c r="GB50" s="177" t="str">
        <f t="shared" si="113"/>
        <v/>
      </c>
      <c r="GC50" s="177" t="str">
        <f t="shared" si="113"/>
        <v/>
      </c>
      <c r="GD50" s="177" t="str">
        <f t="shared" si="113"/>
        <v/>
      </c>
      <c r="GE50" s="177" t="str">
        <f t="shared" si="113"/>
        <v/>
      </c>
      <c r="GF50" s="177" t="str">
        <f t="shared" si="113"/>
        <v/>
      </c>
      <c r="GG50" s="177" t="str">
        <f t="shared" si="113"/>
        <v/>
      </c>
      <c r="GH50" s="177" t="str">
        <f t="shared" si="113"/>
        <v/>
      </c>
      <c r="GI50" s="177" t="str">
        <f t="shared" si="113"/>
        <v/>
      </c>
      <c r="GJ50" s="177" t="str">
        <f t="shared" si="113"/>
        <v/>
      </c>
      <c r="GK50" s="177" t="str">
        <f t="shared" si="113"/>
        <v/>
      </c>
      <c r="GL50" s="177" t="str">
        <f t="shared" si="113"/>
        <v/>
      </c>
      <c r="GM50" s="177" t="str">
        <f t="shared" si="106"/>
        <v/>
      </c>
      <c r="GN50" s="177" t="str">
        <f t="shared" si="106"/>
        <v/>
      </c>
      <c r="GO50" s="177" t="str">
        <f t="shared" si="106"/>
        <v/>
      </c>
      <c r="GP50" s="177" t="str">
        <f t="shared" si="106"/>
        <v/>
      </c>
      <c r="GQ50" s="177" t="str">
        <f t="shared" si="106"/>
        <v/>
      </c>
      <c r="GR50" s="177" t="str">
        <f t="shared" si="106"/>
        <v/>
      </c>
      <c r="GS50" s="177" t="str">
        <f t="shared" si="106"/>
        <v/>
      </c>
      <c r="GT50" s="177" t="str">
        <f t="shared" si="106"/>
        <v/>
      </c>
      <c r="GU50" s="177" t="str">
        <f t="shared" si="106"/>
        <v/>
      </c>
      <c r="GV50" s="177" t="str">
        <f t="shared" si="106"/>
        <v/>
      </c>
      <c r="GW50" s="177" t="str">
        <f t="shared" si="106"/>
        <v/>
      </c>
      <c r="GX50" s="177" t="str">
        <f t="shared" si="106"/>
        <v/>
      </c>
      <c r="GY50" s="177" t="str">
        <f t="shared" si="106"/>
        <v/>
      </c>
      <c r="GZ50" s="177" t="str">
        <f t="shared" si="106"/>
        <v/>
      </c>
      <c r="HA50" s="177" t="str">
        <f t="shared" si="101"/>
        <v/>
      </c>
      <c r="HB50" s="177" t="str">
        <f t="shared" si="101"/>
        <v/>
      </c>
      <c r="HC50" s="177" t="str">
        <f t="shared" si="101"/>
        <v/>
      </c>
      <c r="HD50" s="177" t="str">
        <f t="shared" si="101"/>
        <v/>
      </c>
      <c r="HE50" s="177" t="str">
        <f t="shared" si="101"/>
        <v/>
      </c>
      <c r="HF50" s="177" t="str">
        <f t="shared" si="101"/>
        <v/>
      </c>
      <c r="HG50" s="177" t="str">
        <f t="shared" si="101"/>
        <v/>
      </c>
      <c r="HH50" s="177" t="str">
        <f t="shared" si="101"/>
        <v/>
      </c>
      <c r="HI50" s="177" t="str">
        <f t="shared" si="101"/>
        <v/>
      </c>
      <c r="HJ50" s="177" t="str">
        <f t="shared" si="101"/>
        <v/>
      </c>
      <c r="HK50" s="177" t="str">
        <f t="shared" si="101"/>
        <v/>
      </c>
      <c r="HL50" s="177" t="str">
        <f t="shared" si="101"/>
        <v/>
      </c>
      <c r="HM50" s="177" t="str">
        <f t="shared" si="101"/>
        <v/>
      </c>
      <c r="HN50" s="177" t="str">
        <f t="shared" si="101"/>
        <v/>
      </c>
      <c r="HO50" s="177" t="str">
        <f t="shared" si="101"/>
        <v/>
      </c>
      <c r="HP50" s="177" t="str">
        <f t="shared" si="114"/>
        <v/>
      </c>
      <c r="HQ50" s="177" t="str">
        <f t="shared" si="114"/>
        <v/>
      </c>
      <c r="HR50" s="177" t="str">
        <f t="shared" si="114"/>
        <v/>
      </c>
      <c r="HS50" s="177" t="str">
        <f t="shared" si="114"/>
        <v/>
      </c>
      <c r="HT50" s="177" t="str">
        <f t="shared" si="114"/>
        <v/>
      </c>
      <c r="HU50" s="177" t="str">
        <f t="shared" si="114"/>
        <v/>
      </c>
      <c r="HV50" s="177" t="str">
        <f t="shared" si="114"/>
        <v/>
      </c>
      <c r="HW50" s="177" t="str">
        <f t="shared" si="114"/>
        <v/>
      </c>
      <c r="HX50" s="177" t="str">
        <f t="shared" si="114"/>
        <v/>
      </c>
      <c r="HY50" s="177" t="str">
        <f t="shared" si="114"/>
        <v/>
      </c>
      <c r="HZ50" s="177" t="str">
        <f t="shared" si="114"/>
        <v/>
      </c>
      <c r="IA50" s="192" t="str">
        <f t="shared" si="21"/>
        <v/>
      </c>
      <c r="IB50" s="193" t="e">
        <f t="shared" si="94"/>
        <v>#N/A</v>
      </c>
      <c r="IC50" s="193" t="e">
        <f t="shared" si="118"/>
        <v>#N/A</v>
      </c>
      <c r="ID50" s="193" t="e">
        <f t="shared" si="118"/>
        <v>#N/A</v>
      </c>
      <c r="IE50" s="193" t="e">
        <f t="shared" si="118"/>
        <v>#N/A</v>
      </c>
      <c r="IF50" s="193" t="e">
        <f t="shared" si="128"/>
        <v>#N/A</v>
      </c>
      <c r="IG50" s="193" t="e">
        <f t="shared" si="128"/>
        <v>#N/A</v>
      </c>
      <c r="IH50" s="193" t="e">
        <f t="shared" si="128"/>
        <v>#N/A</v>
      </c>
      <c r="II50" s="193" t="e">
        <f t="shared" si="128"/>
        <v>#N/A</v>
      </c>
      <c r="IJ50" s="193" t="e">
        <f t="shared" si="128"/>
        <v>#N/A</v>
      </c>
      <c r="IK50" s="193" t="e">
        <f t="shared" si="128"/>
        <v>#N/A</v>
      </c>
      <c r="IL50" s="193" t="e">
        <f t="shared" si="128"/>
        <v>#N/A</v>
      </c>
      <c r="IM50" s="193" t="e">
        <f t="shared" si="128"/>
        <v>#N/A</v>
      </c>
      <c r="IN50" s="193" t="e">
        <f t="shared" si="128"/>
        <v>#N/A</v>
      </c>
      <c r="IO50" s="193" t="e">
        <f t="shared" si="128"/>
        <v>#N/A</v>
      </c>
      <c r="IP50" s="193" t="e">
        <f t="shared" si="128"/>
        <v>#N/A</v>
      </c>
      <c r="IQ50" s="193" t="e">
        <f t="shared" si="128"/>
        <v>#N/A</v>
      </c>
      <c r="IR50" s="193" t="e">
        <f t="shared" si="128"/>
        <v>#N/A</v>
      </c>
      <c r="IS50" s="193" t="e">
        <f t="shared" si="128"/>
        <v>#N/A</v>
      </c>
      <c r="IT50" s="193" t="e">
        <f t="shared" si="128"/>
        <v>#N/A</v>
      </c>
      <c r="IU50" s="193" t="e">
        <f t="shared" si="124"/>
        <v>#N/A</v>
      </c>
      <c r="IV50" s="193" t="e">
        <f t="shared" si="124"/>
        <v>#N/A</v>
      </c>
      <c r="IW50" s="193" t="e">
        <f t="shared" si="124"/>
        <v>#N/A</v>
      </c>
      <c r="IX50" s="193" t="e">
        <f t="shared" si="124"/>
        <v>#N/A</v>
      </c>
      <c r="IY50" s="193" t="e">
        <f t="shared" si="124"/>
        <v>#N/A</v>
      </c>
      <c r="IZ50" s="193" t="e">
        <f t="shared" si="124"/>
        <v>#N/A</v>
      </c>
      <c r="JA50" s="193" t="e">
        <f t="shared" si="124"/>
        <v>#N/A</v>
      </c>
      <c r="JB50" s="193" t="e">
        <f t="shared" si="124"/>
        <v>#N/A</v>
      </c>
      <c r="JC50" s="193" t="e">
        <f t="shared" si="124"/>
        <v>#N/A</v>
      </c>
      <c r="JD50" s="193" t="e">
        <f t="shared" si="124"/>
        <v>#N/A</v>
      </c>
      <c r="JE50" s="193" t="e">
        <f t="shared" si="124"/>
        <v>#N/A</v>
      </c>
      <c r="JF50" s="193" t="e">
        <f t="shared" si="124"/>
        <v>#N/A</v>
      </c>
      <c r="JG50" s="193" t="e">
        <f t="shared" si="124"/>
        <v>#N/A</v>
      </c>
      <c r="JH50" s="193" t="e">
        <f t="shared" si="124"/>
        <v>#N/A</v>
      </c>
      <c r="JI50" s="193" t="e">
        <f t="shared" si="124"/>
        <v>#N/A</v>
      </c>
      <c r="JJ50" s="193" t="e">
        <f t="shared" si="121"/>
        <v>#N/A</v>
      </c>
      <c r="JK50" s="193" t="e">
        <f t="shared" si="121"/>
        <v>#N/A</v>
      </c>
      <c r="JL50" s="193" t="e">
        <f t="shared" si="121"/>
        <v>#N/A</v>
      </c>
      <c r="JM50" s="193" t="e">
        <f t="shared" si="121"/>
        <v>#N/A</v>
      </c>
      <c r="JN50" s="193" t="e">
        <f t="shared" si="121"/>
        <v>#N/A</v>
      </c>
      <c r="JO50" s="193" t="e">
        <f t="shared" si="121"/>
        <v>#N/A</v>
      </c>
      <c r="JP50" s="193" t="e">
        <f t="shared" si="121"/>
        <v>#N/A</v>
      </c>
      <c r="JQ50" s="193" t="e">
        <f t="shared" si="121"/>
        <v>#N/A</v>
      </c>
      <c r="JR50" s="193" t="e">
        <f t="shared" si="121"/>
        <v>#N/A</v>
      </c>
      <c r="JS50" s="193" t="e">
        <f t="shared" si="121"/>
        <v>#N/A</v>
      </c>
      <c r="JT50" s="193" t="e">
        <f t="shared" si="121"/>
        <v>#N/A</v>
      </c>
      <c r="JU50" s="193" t="e">
        <f t="shared" si="121"/>
        <v>#N/A</v>
      </c>
      <c r="JV50" s="193" t="e">
        <f t="shared" si="121"/>
        <v>#N/A</v>
      </c>
      <c r="JW50" s="193" t="e">
        <f t="shared" si="121"/>
        <v>#N/A</v>
      </c>
      <c r="JX50" s="193" t="e">
        <f t="shared" si="121"/>
        <v>#N/A</v>
      </c>
      <c r="JY50" s="193" t="e">
        <f t="shared" si="97"/>
        <v>#N/A</v>
      </c>
      <c r="JZ50" s="193" t="e">
        <f t="shared" si="97"/>
        <v>#N/A</v>
      </c>
      <c r="KA50" s="193" t="e">
        <f t="shared" si="97"/>
        <v>#N/A</v>
      </c>
      <c r="KB50" s="193" t="e">
        <f t="shared" si="97"/>
        <v>#N/A</v>
      </c>
      <c r="KC50" s="193" t="e">
        <f t="shared" si="97"/>
        <v>#N/A</v>
      </c>
      <c r="KD50" s="193" t="e">
        <f t="shared" si="97"/>
        <v>#N/A</v>
      </c>
      <c r="KE50" s="193" t="e">
        <f t="shared" si="97"/>
        <v>#N/A</v>
      </c>
      <c r="KF50" s="193" t="e">
        <f t="shared" si="97"/>
        <v>#N/A</v>
      </c>
      <c r="KG50" s="193" t="e">
        <f t="shared" si="97"/>
        <v>#N/A</v>
      </c>
      <c r="KH50" s="193" t="e">
        <f t="shared" si="97"/>
        <v>#N/A</v>
      </c>
      <c r="KI50" s="193" t="e">
        <f t="shared" si="97"/>
        <v>#N/A</v>
      </c>
      <c r="KJ50" s="193" t="e">
        <f t="shared" si="97"/>
        <v>#N/A</v>
      </c>
      <c r="KK50" s="193" t="e">
        <f t="shared" si="97"/>
        <v>#N/A</v>
      </c>
      <c r="KL50" s="193" t="e">
        <f t="shared" si="97"/>
        <v>#N/A</v>
      </c>
      <c r="KM50" s="193" t="e">
        <f t="shared" si="97"/>
        <v>#N/A</v>
      </c>
      <c r="KN50" s="193" t="e">
        <f t="shared" si="24"/>
        <v>#N/A</v>
      </c>
      <c r="KO50" s="193" t="e">
        <f t="shared" si="119"/>
        <v>#N/A</v>
      </c>
      <c r="KP50" s="193" t="e">
        <f t="shared" si="119"/>
        <v>#N/A</v>
      </c>
      <c r="KQ50" s="193" t="e">
        <f t="shared" si="119"/>
        <v>#N/A</v>
      </c>
      <c r="KR50" s="193" t="e">
        <f t="shared" si="129"/>
        <v>#N/A</v>
      </c>
      <c r="KS50" s="193" t="e">
        <f t="shared" si="129"/>
        <v>#N/A</v>
      </c>
      <c r="KT50" s="193" t="e">
        <f t="shared" si="129"/>
        <v>#N/A</v>
      </c>
      <c r="KU50" s="193" t="e">
        <f t="shared" si="129"/>
        <v>#N/A</v>
      </c>
      <c r="KV50" s="193" t="e">
        <f t="shared" si="129"/>
        <v>#N/A</v>
      </c>
      <c r="KW50" s="193" t="e">
        <f t="shared" si="129"/>
        <v>#N/A</v>
      </c>
      <c r="KX50" s="193" t="e">
        <f t="shared" si="129"/>
        <v>#N/A</v>
      </c>
      <c r="KY50" s="193" t="e">
        <f t="shared" si="129"/>
        <v>#N/A</v>
      </c>
      <c r="KZ50" s="193" t="e">
        <f t="shared" si="129"/>
        <v>#N/A</v>
      </c>
      <c r="LA50" s="193" t="e">
        <f t="shared" si="129"/>
        <v>#N/A</v>
      </c>
      <c r="LB50" s="193" t="e">
        <f t="shared" si="129"/>
        <v>#N/A</v>
      </c>
      <c r="LC50" s="193" t="e">
        <f t="shared" si="129"/>
        <v>#N/A</v>
      </c>
      <c r="LD50" s="193" t="e">
        <f t="shared" si="129"/>
        <v>#N/A</v>
      </c>
      <c r="LE50" s="193" t="e">
        <f t="shared" si="129"/>
        <v>#N/A</v>
      </c>
      <c r="LF50" s="193" t="e">
        <f t="shared" si="129"/>
        <v>#N/A</v>
      </c>
      <c r="LG50" s="193" t="e">
        <f t="shared" si="125"/>
        <v>#N/A</v>
      </c>
      <c r="LH50" s="193" t="e">
        <f t="shared" si="125"/>
        <v>#N/A</v>
      </c>
      <c r="LI50" s="193" t="e">
        <f t="shared" si="125"/>
        <v>#N/A</v>
      </c>
      <c r="LJ50" s="193" t="e">
        <f t="shared" si="125"/>
        <v>#N/A</v>
      </c>
      <c r="LK50" s="193" t="e">
        <f t="shared" si="125"/>
        <v>#N/A</v>
      </c>
      <c r="LL50" s="193" t="e">
        <f t="shared" si="125"/>
        <v>#N/A</v>
      </c>
      <c r="LM50" s="193" t="e">
        <f t="shared" si="125"/>
        <v>#N/A</v>
      </c>
      <c r="LN50" s="193" t="e">
        <f t="shared" si="125"/>
        <v>#N/A</v>
      </c>
      <c r="LO50" s="193" t="e">
        <f t="shared" si="125"/>
        <v>#N/A</v>
      </c>
      <c r="LP50" s="193" t="e">
        <f t="shared" si="125"/>
        <v>#N/A</v>
      </c>
      <c r="LQ50" s="193" t="e">
        <f t="shared" si="125"/>
        <v>#N/A</v>
      </c>
      <c r="LR50" s="193" t="e">
        <f t="shared" si="125"/>
        <v>#N/A</v>
      </c>
      <c r="LS50" s="193" t="e">
        <f t="shared" si="125"/>
        <v>#N/A</v>
      </c>
      <c r="LT50" s="193" t="e">
        <f t="shared" si="125"/>
        <v>#N/A</v>
      </c>
      <c r="LU50" s="193" t="e">
        <f t="shared" si="125"/>
        <v>#N/A</v>
      </c>
      <c r="LV50" s="193" t="e">
        <f t="shared" si="122"/>
        <v>#N/A</v>
      </c>
      <c r="LW50" s="193" t="e">
        <f t="shared" si="122"/>
        <v>#N/A</v>
      </c>
      <c r="LX50" s="193" t="e">
        <f t="shared" si="122"/>
        <v>#N/A</v>
      </c>
      <c r="LY50" s="193" t="e">
        <f t="shared" si="122"/>
        <v>#N/A</v>
      </c>
      <c r="LZ50" s="193" t="e">
        <f t="shared" si="122"/>
        <v>#N/A</v>
      </c>
      <c r="MA50" s="193" t="e">
        <f t="shared" si="122"/>
        <v>#N/A</v>
      </c>
      <c r="MB50" s="193" t="e">
        <f t="shared" si="122"/>
        <v>#N/A</v>
      </c>
      <c r="MC50" s="193" t="e">
        <f t="shared" si="122"/>
        <v>#N/A</v>
      </c>
      <c r="MD50" s="193" t="e">
        <f t="shared" si="122"/>
        <v>#N/A</v>
      </c>
      <c r="ME50" s="193" t="e">
        <f t="shared" si="122"/>
        <v>#N/A</v>
      </c>
      <c r="MF50" s="193" t="e">
        <f t="shared" si="122"/>
        <v>#N/A</v>
      </c>
      <c r="MG50" s="193" t="e">
        <f t="shared" si="122"/>
        <v>#N/A</v>
      </c>
      <c r="MH50" s="193" t="e">
        <f t="shared" si="122"/>
        <v>#N/A</v>
      </c>
      <c r="MI50" s="193" t="e">
        <f t="shared" si="122"/>
        <v>#N/A</v>
      </c>
      <c r="MJ50" s="193" t="e">
        <f t="shared" si="122"/>
        <v>#N/A</v>
      </c>
      <c r="MK50" s="193" t="e">
        <f t="shared" si="98"/>
        <v>#N/A</v>
      </c>
      <c r="ML50" s="193" t="e">
        <f t="shared" si="98"/>
        <v>#N/A</v>
      </c>
      <c r="MM50" s="193" t="e">
        <f t="shared" si="98"/>
        <v>#N/A</v>
      </c>
      <c r="MN50" s="193" t="e">
        <f t="shared" si="98"/>
        <v>#N/A</v>
      </c>
      <c r="MO50" s="193" t="e">
        <f t="shared" si="98"/>
        <v>#N/A</v>
      </c>
      <c r="MP50" s="193" t="e">
        <f t="shared" si="98"/>
        <v>#N/A</v>
      </c>
      <c r="MQ50" s="193" t="e">
        <f t="shared" si="98"/>
        <v>#N/A</v>
      </c>
      <c r="MR50" s="193" t="e">
        <f t="shared" si="98"/>
        <v>#N/A</v>
      </c>
      <c r="MS50" s="193" t="e">
        <f t="shared" si="98"/>
        <v>#N/A</v>
      </c>
      <c r="MT50" s="193" t="e">
        <f t="shared" si="98"/>
        <v>#N/A</v>
      </c>
      <c r="MU50" s="193" t="e">
        <f t="shared" si="98"/>
        <v>#N/A</v>
      </c>
      <c r="MV50" s="193" t="e">
        <f t="shared" si="98"/>
        <v>#N/A</v>
      </c>
      <c r="MW50" s="193" t="e">
        <f t="shared" si="98"/>
        <v>#N/A</v>
      </c>
      <c r="MX50" s="193" t="e">
        <f t="shared" si="98"/>
        <v>#N/A</v>
      </c>
      <c r="MY50" s="193" t="e">
        <f t="shared" si="98"/>
        <v>#N/A</v>
      </c>
      <c r="MZ50" s="193" t="e">
        <f t="shared" si="25"/>
        <v>#N/A</v>
      </c>
      <c r="NA50" s="193" t="e">
        <f t="shared" si="120"/>
        <v>#N/A</v>
      </c>
      <c r="NB50" s="193" t="e">
        <f t="shared" si="120"/>
        <v>#N/A</v>
      </c>
      <c r="NC50" s="193" t="e">
        <f t="shared" si="120"/>
        <v>#N/A</v>
      </c>
      <c r="ND50" s="193" t="e">
        <f t="shared" si="130"/>
        <v>#N/A</v>
      </c>
      <c r="NE50" s="193" t="e">
        <f t="shared" si="130"/>
        <v>#N/A</v>
      </c>
      <c r="NF50" s="193" t="e">
        <f t="shared" si="130"/>
        <v>#N/A</v>
      </c>
      <c r="NG50" s="193" t="e">
        <f t="shared" si="130"/>
        <v>#N/A</v>
      </c>
      <c r="NH50" s="193" t="e">
        <f t="shared" si="130"/>
        <v>#N/A</v>
      </c>
      <c r="NI50" s="193" t="e">
        <f t="shared" si="130"/>
        <v>#N/A</v>
      </c>
      <c r="NJ50" s="193" t="e">
        <f t="shared" si="130"/>
        <v>#N/A</v>
      </c>
      <c r="NK50" s="193" t="e">
        <f t="shared" si="130"/>
        <v>#N/A</v>
      </c>
      <c r="NL50" s="193" t="e">
        <f t="shared" si="130"/>
        <v>#N/A</v>
      </c>
      <c r="NM50" s="193" t="e">
        <f t="shared" si="130"/>
        <v>#N/A</v>
      </c>
      <c r="NN50" s="193" t="e">
        <f t="shared" si="130"/>
        <v>#N/A</v>
      </c>
      <c r="NO50" s="193" t="e">
        <f t="shared" si="130"/>
        <v>#N/A</v>
      </c>
      <c r="NP50" s="193" t="e">
        <f t="shared" si="130"/>
        <v>#N/A</v>
      </c>
      <c r="NQ50" s="193" t="e">
        <f t="shared" si="130"/>
        <v>#N/A</v>
      </c>
      <c r="NR50" s="193" t="e">
        <f t="shared" si="130"/>
        <v>#N/A</v>
      </c>
      <c r="NS50" s="193" t="e">
        <f t="shared" si="126"/>
        <v>#N/A</v>
      </c>
      <c r="NT50" s="193" t="e">
        <f t="shared" si="126"/>
        <v>#N/A</v>
      </c>
      <c r="NU50" s="193" t="e">
        <f t="shared" si="126"/>
        <v>#N/A</v>
      </c>
      <c r="NV50" s="193" t="e">
        <f t="shared" si="126"/>
        <v>#N/A</v>
      </c>
      <c r="NW50" s="193" t="e">
        <f t="shared" si="126"/>
        <v>#N/A</v>
      </c>
      <c r="NX50" s="193" t="e">
        <f t="shared" si="126"/>
        <v>#N/A</v>
      </c>
      <c r="NY50" s="193" t="e">
        <f t="shared" si="126"/>
        <v>#N/A</v>
      </c>
      <c r="NZ50" s="193" t="e">
        <f t="shared" si="126"/>
        <v>#N/A</v>
      </c>
      <c r="OA50" s="193" t="e">
        <f t="shared" si="126"/>
        <v>#N/A</v>
      </c>
      <c r="OB50" s="193" t="e">
        <f t="shared" si="126"/>
        <v>#N/A</v>
      </c>
      <c r="OC50" s="193" t="e">
        <f t="shared" si="126"/>
        <v>#N/A</v>
      </c>
      <c r="OD50" s="193" t="e">
        <f t="shared" si="126"/>
        <v>#N/A</v>
      </c>
      <c r="OE50" s="193" t="e">
        <f t="shared" si="126"/>
        <v>#N/A</v>
      </c>
      <c r="OF50" s="193" t="e">
        <f t="shared" si="126"/>
        <v>#N/A</v>
      </c>
      <c r="OG50" s="193" t="e">
        <f t="shared" si="126"/>
        <v>#N/A</v>
      </c>
      <c r="OH50" s="193" t="e">
        <f t="shared" si="123"/>
        <v>#N/A</v>
      </c>
      <c r="OI50" s="193" t="e">
        <f t="shared" si="123"/>
        <v>#N/A</v>
      </c>
      <c r="OJ50" s="193" t="e">
        <f t="shared" si="123"/>
        <v>#N/A</v>
      </c>
      <c r="OK50" s="193" t="e">
        <f t="shared" si="123"/>
        <v>#N/A</v>
      </c>
      <c r="OL50" s="193" t="e">
        <f t="shared" si="123"/>
        <v>#N/A</v>
      </c>
      <c r="OM50" s="193" t="e">
        <f t="shared" si="123"/>
        <v>#N/A</v>
      </c>
      <c r="ON50" s="193" t="e">
        <f t="shared" si="123"/>
        <v>#N/A</v>
      </c>
      <c r="OO50" s="193" t="e">
        <f t="shared" si="123"/>
        <v>#N/A</v>
      </c>
      <c r="OP50" s="193" t="e">
        <f t="shared" si="123"/>
        <v>#N/A</v>
      </c>
      <c r="OQ50" s="193" t="e">
        <f t="shared" si="123"/>
        <v>#N/A</v>
      </c>
      <c r="OR50" s="193" t="e">
        <f t="shared" si="123"/>
        <v>#N/A</v>
      </c>
      <c r="OS50" s="193" t="e">
        <f t="shared" si="123"/>
        <v>#N/A</v>
      </c>
      <c r="OT50" s="193" t="e">
        <f t="shared" si="123"/>
        <v>#N/A</v>
      </c>
      <c r="OU50" s="193" t="e">
        <f t="shared" si="123"/>
        <v>#N/A</v>
      </c>
      <c r="OV50" s="193" t="e">
        <f t="shared" si="123"/>
        <v>#N/A</v>
      </c>
      <c r="OW50" s="193" t="e">
        <f t="shared" si="99"/>
        <v>#N/A</v>
      </c>
      <c r="OX50" s="193" t="e">
        <f t="shared" si="99"/>
        <v>#N/A</v>
      </c>
      <c r="OY50" s="193" t="e">
        <f t="shared" si="99"/>
        <v>#N/A</v>
      </c>
      <c r="OZ50" s="193" t="e">
        <f t="shared" si="99"/>
        <v>#N/A</v>
      </c>
      <c r="PA50" s="193" t="e">
        <f t="shared" si="99"/>
        <v>#N/A</v>
      </c>
      <c r="PB50" s="193" t="e">
        <f t="shared" si="99"/>
        <v>#N/A</v>
      </c>
      <c r="PC50" s="193" t="e">
        <f t="shared" si="99"/>
        <v>#N/A</v>
      </c>
      <c r="PD50" s="193" t="e">
        <f t="shared" si="99"/>
        <v>#N/A</v>
      </c>
      <c r="PE50" s="193" t="e">
        <f t="shared" si="99"/>
        <v>#N/A</v>
      </c>
      <c r="PF50" s="193" t="e">
        <f t="shared" si="99"/>
        <v>#N/A</v>
      </c>
      <c r="PG50" s="193" t="e">
        <f t="shared" si="99"/>
        <v>#N/A</v>
      </c>
      <c r="PH50" s="193" t="e">
        <f t="shared" si="99"/>
        <v>#N/A</v>
      </c>
      <c r="PI50" s="193" t="e">
        <f t="shared" si="99"/>
        <v>#N/A</v>
      </c>
      <c r="PJ50" s="193" t="e">
        <f t="shared" si="99"/>
        <v>#N/A</v>
      </c>
      <c r="PK50" s="193" t="e">
        <f t="shared" si="99"/>
        <v>#N/A</v>
      </c>
      <c r="PL50" s="193" t="e">
        <f t="shared" si="26"/>
        <v>#N/A</v>
      </c>
      <c r="PM50" s="193" t="e">
        <f t="shared" si="95"/>
        <v>#N/A</v>
      </c>
      <c r="PN50" s="193" t="e">
        <f t="shared" si="95"/>
        <v>#N/A</v>
      </c>
      <c r="PO50" s="193" t="e">
        <f t="shared" si="95"/>
        <v>#N/A</v>
      </c>
      <c r="PP50" s="193" t="e">
        <f t="shared" si="95"/>
        <v>#N/A</v>
      </c>
      <c r="PQ50" s="193" t="e">
        <f t="shared" si="95"/>
        <v>#N/A</v>
      </c>
      <c r="PR50" s="193" t="e">
        <f t="shared" si="95"/>
        <v>#N/A</v>
      </c>
      <c r="PS50" s="193" t="e">
        <f t="shared" si="95"/>
        <v>#N/A</v>
      </c>
      <c r="PT50" s="193" t="e">
        <f t="shared" si="95"/>
        <v>#N/A</v>
      </c>
    </row>
    <row r="51" spans="1:436" hidden="1" x14ac:dyDescent="0.45">
      <c r="A51" s="20">
        <v>48</v>
      </c>
      <c r="B51" s="115"/>
      <c r="C51" s="115"/>
      <c r="D51" s="115"/>
      <c r="E51" s="110" t="str">
        <f t="shared" si="15"/>
        <v/>
      </c>
      <c r="F51" s="21" t="str">
        <f t="shared" si="16"/>
        <v/>
      </c>
      <c r="G51" s="22" t="str">
        <f t="shared" si="17"/>
        <v/>
      </c>
      <c r="H51" s="23" t="str">
        <f>IF(F51="","",IF(OR($F51&lt;Skew!$B$3,$F51=Skew!$B$3),IF($F51&gt;Skew!$C$3,Skew!$A$3,IF($F51&gt;Skew!$C$4,Skew!$A$4,IF($F51&gt;Skew!$C$5,Skew!$A$5,IF($F51&gt;Skew!$C$6,Skew!$A$6,IF($F51&gt;Skew!$C$7,Skew!$A$7,IF($F51&gt;Skew!$C$8,Skew!$A$8,IF($F51&gt;Skew!$C$9,Skew!$A$9,IF($F51&gt;Skew!$C$10,Skew!$A$10,IF($F51&gt;Skew!$C$11,Skew!$A$11,IF($F51&gt;Skew!$C$12,Skew!$A$12,IF($F51&gt;Skew!$C$13,Skew!$A$13,IF($F51&gt;Skew!$C$14,Skew!$A$14,IF($F51&gt;Skew!$C$15,Skew!$A$15,IF($F51&gt;Skew!$C$16,Skew!$A$16,Skew!$A$17)
)))))))))))))))</f>
        <v/>
      </c>
      <c r="I51" s="22" t="str">
        <f>IF(F51="","",MATCH(H51,Skew!$A$3:$A$17,0))</f>
        <v/>
      </c>
      <c r="J51" s="22" t="str">
        <f t="shared" si="0"/>
        <v/>
      </c>
      <c r="K51" s="24"/>
      <c r="L51" s="22" t="str">
        <f>IF(OR(F51="",K51=""),"",MATCH(K51,Confidence!$A$3:$A$12,0))</f>
        <v/>
      </c>
      <c r="M51" s="25" t="str">
        <f t="shared" si="1"/>
        <v/>
      </c>
      <c r="N51" s="25" t="str">
        <f t="shared" si="2"/>
        <v/>
      </c>
      <c r="O51" s="22"/>
      <c r="P51" s="102" t="str">
        <f t="shared" si="3"/>
        <v/>
      </c>
      <c r="Q51" s="102" t="str">
        <f t="shared" si="4"/>
        <v/>
      </c>
      <c r="R51" s="37" t="str">
        <f t="shared" si="5"/>
        <v/>
      </c>
      <c r="S51" s="115"/>
      <c r="T51" s="204" t="str">
        <f>IF(AND(B51&gt;0,C51&gt;0,D51&gt;0,M51&gt;0,N51&gt;0,S51&gt;0,NOT(K51="")),ABS(VLOOKUP($S$1,VLookups!$A$30:$B$31,2,FALSE)-_xlfn.BETA.DIST(S51,IF(G51="L",N51,M51),IF(G51="L",M51,N51),TRUE,B51,D51)),"")</f>
        <v/>
      </c>
      <c r="U51" s="112" t="str">
        <f>IF(OR($M51="",$N51=""),"",_xlfn.BETA.INV(ABS(VLOOKUP($S$1,VLookups!$A$30:$B$31,2,FALSE)-U$3),IF($G51="L",$N51,$M51),IF($G51="L",$M51,$N51),$B51,$D51))</f>
        <v/>
      </c>
      <c r="V51" s="113" t="str">
        <f>IF(OR($M51="",$N51=""),"",_xlfn.BETA.INV(ABS(VLOOKUP($S$1,VLookups!$A$30:$B$31,2,FALSE)-V$3),IF($G51="L",$N51,$M51),IF($G51="L",$M51,$N51),$B51,$D51))</f>
        <v/>
      </c>
      <c r="W51" s="112" t="str">
        <f>IF(OR($M51="",$N51=""),"",_xlfn.BETA.INV(ABS(VLOOKUP($S$1,VLookups!$A$30:$B$31,2,FALSE)-W$3),IF($G51="L",$N51,$M51),IF($G51="L",$M51,$N51),$B51,$D51))</f>
        <v/>
      </c>
      <c r="X51" s="113" t="str">
        <f>IF(OR($M51="",$N51=""),"",_xlfn.BETA.INV(ABS(VLOOKUP($S$1,VLookups!$A$30:$B$31,2,FALSE)-X$3),IF($G51="L",$N51,$M51),IF($G51="L",$M51,$N51),$B51,$D51))</f>
        <v/>
      </c>
      <c r="Y51" s="112" t="str">
        <f>IF(OR($M51="",$N51=""),"",_xlfn.BETA.INV(ABS(VLOOKUP($S$1,VLookups!$A$30:$B$31,2,FALSE)-Y$3),IF($G51="L",$N51,$M51),IF($G51="L",$M51,$N51),$B51,$D51))</f>
        <v/>
      </c>
      <c r="Z51" s="113" t="str">
        <f>IF(OR($M51="",$N51=""),"",_xlfn.BETA.INV(ABS(VLOOKUP($S$1,VLookups!$A$30:$B$31,2,FALSE)-Z$3),IF($G51="L",$N51,$M51),IF($G51="L",$M51,$N51),$B51,$D51))</f>
        <v/>
      </c>
      <c r="AA51" s="112" t="str">
        <f>IF(OR($M51="",$N51=""),"",_xlfn.BETA.INV(ABS(VLOOKUP($S$1,VLookups!$A$30:$B$31,2,FALSE)-AA$3),IF($G51="L",$N51,$M51),IF($G51="L",$M51,$N51),$B51,$D51))</f>
        <v/>
      </c>
      <c r="AB51" s="113" t="str">
        <f>IF(OR($M51="",$N51=""),"",_xlfn.BETA.INV(ABS(VLOOKUP($S$1,VLookups!$A$30:$B$31,2,FALSE)-AB$3),IF($G51="L",$N51,$M51),IF($G51="L",$M51,$N51),$B51,$D51))</f>
        <v/>
      </c>
      <c r="AC51" s="112" t="str">
        <f>IF(OR($M51="",$N51=""),"",_xlfn.BETA.INV(ABS(VLOOKUP($S$1,VLookups!$A$30:$B$31,2,FALSE)-AC$3),IF($G51="L",$N51,$M51),IF($G51="L",$M51,$N51),$B51,$D51))</f>
        <v/>
      </c>
      <c r="AD51" s="113" t="str">
        <f>IF(OR($M51="",$N51=""),"",_xlfn.BETA.INV(ABS(VLOOKUP($S$1,VLookups!$A$30:$B$31,2,FALSE)-AD$3),IF($G51="L",$N51,$M51),IF($G51="L",$M51,$N51),$B51,$D51))</f>
        <v/>
      </c>
      <c r="AE51" s="112" t="str">
        <f>IF(OR($M51="",$N51=""),"",_xlfn.BETA.INV(ABS(VLOOKUP($S$1,VLookups!$A$30:$B$31,2,FALSE)-AE$3),IF($G51="L",$N51,$M51),IF($G51="L",$M51,$N51),$B51,$D51))</f>
        <v/>
      </c>
      <c r="AF51" s="113" t="str">
        <f>IF(OR($M51="",$N51=""),"",_xlfn.BETA.INV(ABS(VLOOKUP($S$1,VLookups!$A$30:$B$31,2,FALSE)-AF$3),IF($G51="L",$N51,$M51),IF($G51="L",$M51,$N51),$B51,$D51))</f>
        <v/>
      </c>
      <c r="AG51" s="15"/>
      <c r="AH51" s="194" t="str">
        <f t="shared" si="18"/>
        <v/>
      </c>
      <c r="AI51" s="192" t="str">
        <f t="shared" si="19"/>
        <v/>
      </c>
      <c r="AJ51" s="177" t="str">
        <f t="shared" si="127"/>
        <v/>
      </c>
      <c r="AK51" s="177" t="str">
        <f t="shared" si="108"/>
        <v/>
      </c>
      <c r="AL51" s="177" t="str">
        <f t="shared" si="108"/>
        <v/>
      </c>
      <c r="AM51" s="177" t="str">
        <f t="shared" si="108"/>
        <v/>
      </c>
      <c r="AN51" s="177" t="str">
        <f t="shared" si="108"/>
        <v/>
      </c>
      <c r="AO51" s="177" t="str">
        <f t="shared" si="108"/>
        <v/>
      </c>
      <c r="AP51" s="177" t="str">
        <f t="shared" si="108"/>
        <v/>
      </c>
      <c r="AQ51" s="177" t="str">
        <f t="shared" si="108"/>
        <v/>
      </c>
      <c r="AR51" s="177" t="str">
        <f t="shared" si="108"/>
        <v/>
      </c>
      <c r="AS51" s="177" t="str">
        <f t="shared" si="108"/>
        <v/>
      </c>
      <c r="AT51" s="177" t="str">
        <f t="shared" si="108"/>
        <v/>
      </c>
      <c r="AU51" s="177" t="str">
        <f t="shared" si="108"/>
        <v/>
      </c>
      <c r="AV51" s="177" t="str">
        <f t="shared" si="108"/>
        <v/>
      </c>
      <c r="AW51" s="177" t="str">
        <f t="shared" si="108"/>
        <v/>
      </c>
      <c r="AX51" s="177" t="str">
        <f t="shared" si="108"/>
        <v/>
      </c>
      <c r="AY51" s="177" t="str">
        <f t="shared" si="108"/>
        <v/>
      </c>
      <c r="AZ51" s="177" t="str">
        <f t="shared" si="108"/>
        <v/>
      </c>
      <c r="BA51" s="177" t="str">
        <f t="shared" si="102"/>
        <v/>
      </c>
      <c r="BB51" s="177" t="str">
        <f t="shared" si="102"/>
        <v/>
      </c>
      <c r="BC51" s="177" t="str">
        <f t="shared" si="102"/>
        <v/>
      </c>
      <c r="BD51" s="177" t="str">
        <f t="shared" si="102"/>
        <v/>
      </c>
      <c r="BE51" s="177" t="str">
        <f t="shared" si="102"/>
        <v/>
      </c>
      <c r="BF51" s="177" t="str">
        <f t="shared" si="102"/>
        <v/>
      </c>
      <c r="BG51" s="177" t="str">
        <f t="shared" si="102"/>
        <v/>
      </c>
      <c r="BH51" s="177" t="str">
        <f t="shared" si="102"/>
        <v/>
      </c>
      <c r="BI51" s="177" t="str">
        <f t="shared" si="102"/>
        <v/>
      </c>
      <c r="BJ51" s="177" t="str">
        <f t="shared" si="102"/>
        <v/>
      </c>
      <c r="BK51" s="177" t="str">
        <f t="shared" si="102"/>
        <v/>
      </c>
      <c r="BL51" s="177" t="str">
        <f t="shared" si="102"/>
        <v/>
      </c>
      <c r="BM51" s="177" t="str">
        <f t="shared" si="102"/>
        <v/>
      </c>
      <c r="BN51" s="177" t="str">
        <f t="shared" si="102"/>
        <v/>
      </c>
      <c r="BO51" s="177" t="str">
        <f t="shared" si="102"/>
        <v/>
      </c>
      <c r="BP51" s="177" t="str">
        <f t="shared" si="109"/>
        <v/>
      </c>
      <c r="BQ51" s="177" t="str">
        <f t="shared" si="109"/>
        <v/>
      </c>
      <c r="BR51" s="177" t="str">
        <f t="shared" si="109"/>
        <v/>
      </c>
      <c r="BS51" s="177" t="str">
        <f t="shared" si="109"/>
        <v/>
      </c>
      <c r="BT51" s="177" t="str">
        <f t="shared" si="109"/>
        <v/>
      </c>
      <c r="BU51" s="177" t="str">
        <f t="shared" si="109"/>
        <v/>
      </c>
      <c r="BV51" s="177" t="str">
        <f t="shared" si="109"/>
        <v/>
      </c>
      <c r="BW51" s="177" t="str">
        <f t="shared" si="109"/>
        <v/>
      </c>
      <c r="BX51" s="177" t="str">
        <f t="shared" si="109"/>
        <v/>
      </c>
      <c r="BY51" s="177" t="str">
        <f t="shared" si="109"/>
        <v/>
      </c>
      <c r="BZ51" s="177" t="str">
        <f t="shared" si="109"/>
        <v/>
      </c>
      <c r="CA51" s="177" t="str">
        <f t="shared" si="109"/>
        <v/>
      </c>
      <c r="CB51" s="177" t="str">
        <f t="shared" si="109"/>
        <v/>
      </c>
      <c r="CC51" s="177" t="str">
        <f t="shared" si="109"/>
        <v/>
      </c>
      <c r="CD51" s="177" t="str">
        <f t="shared" si="109"/>
        <v/>
      </c>
      <c r="CE51" s="177" t="str">
        <f t="shared" si="109"/>
        <v/>
      </c>
      <c r="CF51" s="177" t="str">
        <f t="shared" si="103"/>
        <v/>
      </c>
      <c r="CG51" s="177" t="str">
        <f t="shared" si="103"/>
        <v/>
      </c>
      <c r="CH51" s="177" t="str">
        <f t="shared" si="103"/>
        <v/>
      </c>
      <c r="CI51" s="177" t="str">
        <f t="shared" si="103"/>
        <v/>
      </c>
      <c r="CJ51" s="177" t="str">
        <f t="shared" si="103"/>
        <v/>
      </c>
      <c r="CK51" s="177" t="str">
        <f t="shared" si="103"/>
        <v/>
      </c>
      <c r="CL51" s="177" t="str">
        <f t="shared" si="103"/>
        <v/>
      </c>
      <c r="CM51" s="177" t="str">
        <f t="shared" si="103"/>
        <v/>
      </c>
      <c r="CN51" s="177" t="str">
        <f t="shared" si="103"/>
        <v/>
      </c>
      <c r="CO51" s="177" t="str">
        <f t="shared" si="103"/>
        <v/>
      </c>
      <c r="CP51" s="177" t="str">
        <f t="shared" si="103"/>
        <v/>
      </c>
      <c r="CQ51" s="177" t="str">
        <f t="shared" si="103"/>
        <v/>
      </c>
      <c r="CR51" s="177" t="str">
        <f t="shared" si="103"/>
        <v/>
      </c>
      <c r="CS51" s="177" t="str">
        <f t="shared" si="103"/>
        <v/>
      </c>
      <c r="CT51" s="177" t="str">
        <f t="shared" si="103"/>
        <v/>
      </c>
      <c r="CU51" s="177" t="str">
        <f t="shared" si="100"/>
        <v/>
      </c>
      <c r="CV51" s="177" t="str">
        <f t="shared" si="100"/>
        <v/>
      </c>
      <c r="CW51" s="177" t="str">
        <f t="shared" si="100"/>
        <v/>
      </c>
      <c r="CX51" s="177" t="str">
        <f t="shared" si="100"/>
        <v/>
      </c>
      <c r="CY51" s="177" t="str">
        <f t="shared" si="100"/>
        <v/>
      </c>
      <c r="CZ51" s="177" t="str">
        <f t="shared" si="100"/>
        <v/>
      </c>
      <c r="DA51" s="177" t="str">
        <f t="shared" si="100"/>
        <v/>
      </c>
      <c r="DB51" s="177" t="str">
        <f t="shared" si="100"/>
        <v/>
      </c>
      <c r="DC51" s="177" t="str">
        <f t="shared" si="100"/>
        <v/>
      </c>
      <c r="DD51" s="177" t="str">
        <f t="shared" si="100"/>
        <v/>
      </c>
      <c r="DE51" s="177" t="str">
        <f t="shared" si="100"/>
        <v/>
      </c>
      <c r="DF51" s="177" t="str">
        <f t="shared" si="100"/>
        <v/>
      </c>
      <c r="DG51" s="177" t="str">
        <f t="shared" si="100"/>
        <v/>
      </c>
      <c r="DH51" s="177" t="str">
        <f t="shared" si="100"/>
        <v/>
      </c>
      <c r="DI51" s="177" t="str">
        <f t="shared" si="100"/>
        <v/>
      </c>
      <c r="DJ51" s="177" t="str">
        <f t="shared" si="100"/>
        <v/>
      </c>
      <c r="DK51" s="177" t="str">
        <f t="shared" si="110"/>
        <v/>
      </c>
      <c r="DL51" s="177" t="str">
        <f t="shared" si="110"/>
        <v/>
      </c>
      <c r="DM51" s="177" t="str">
        <f t="shared" si="110"/>
        <v/>
      </c>
      <c r="DN51" s="177" t="str">
        <f t="shared" si="110"/>
        <v/>
      </c>
      <c r="DO51" s="177" t="str">
        <f t="shared" si="110"/>
        <v/>
      </c>
      <c r="DP51" s="177" t="str">
        <f t="shared" si="110"/>
        <v/>
      </c>
      <c r="DQ51" s="177" t="str">
        <f t="shared" si="110"/>
        <v/>
      </c>
      <c r="DR51" s="177" t="str">
        <f t="shared" si="110"/>
        <v/>
      </c>
      <c r="DS51" s="177" t="str">
        <f t="shared" si="110"/>
        <v/>
      </c>
      <c r="DT51" s="177" t="str">
        <f t="shared" si="110"/>
        <v/>
      </c>
      <c r="DU51" s="177" t="str">
        <f t="shared" si="110"/>
        <v/>
      </c>
      <c r="DV51" s="177" t="str">
        <f t="shared" si="110"/>
        <v/>
      </c>
      <c r="DW51" s="177" t="str">
        <f t="shared" si="110"/>
        <v/>
      </c>
      <c r="DX51" s="177" t="str">
        <f t="shared" si="110"/>
        <v/>
      </c>
      <c r="DY51" s="177" t="str">
        <f t="shared" si="110"/>
        <v/>
      </c>
      <c r="DZ51" s="177" t="str">
        <f t="shared" si="110"/>
        <v/>
      </c>
      <c r="EA51" s="177" t="str">
        <f t="shared" si="104"/>
        <v/>
      </c>
      <c r="EB51" s="177" t="str">
        <f t="shared" si="116"/>
        <v/>
      </c>
      <c r="EC51" s="177" t="str">
        <f t="shared" si="116"/>
        <v/>
      </c>
      <c r="ED51" s="177" t="str">
        <f t="shared" si="116"/>
        <v/>
      </c>
      <c r="EE51" s="177" t="str">
        <f t="shared" si="116"/>
        <v/>
      </c>
      <c r="EF51" s="177" t="str">
        <f t="shared" si="116"/>
        <v/>
      </c>
      <c r="EG51" s="177" t="str">
        <f t="shared" si="116"/>
        <v/>
      </c>
      <c r="EH51" s="177" t="str">
        <f t="shared" si="116"/>
        <v/>
      </c>
      <c r="EI51" s="177" t="str">
        <f t="shared" si="116"/>
        <v/>
      </c>
      <c r="EJ51" s="177" t="str">
        <f t="shared" si="116"/>
        <v/>
      </c>
      <c r="EK51" s="177" t="str">
        <f t="shared" si="116"/>
        <v/>
      </c>
      <c r="EL51" s="177" t="str">
        <f t="shared" si="116"/>
        <v/>
      </c>
      <c r="EM51" s="177" t="str">
        <f t="shared" si="116"/>
        <v/>
      </c>
      <c r="EN51" s="177" t="str">
        <f t="shared" si="116"/>
        <v/>
      </c>
      <c r="EO51" s="177" t="str">
        <f t="shared" si="116"/>
        <v/>
      </c>
      <c r="EP51" s="177" t="str">
        <f t="shared" si="116"/>
        <v/>
      </c>
      <c r="EQ51" s="177" t="str">
        <f t="shared" si="116"/>
        <v/>
      </c>
      <c r="ER51" s="177" t="str">
        <f t="shared" si="111"/>
        <v/>
      </c>
      <c r="ES51" s="177" t="str">
        <f t="shared" si="112"/>
        <v/>
      </c>
      <c r="ET51" s="177" t="str">
        <f t="shared" si="112"/>
        <v/>
      </c>
      <c r="EU51" s="177" t="str">
        <f t="shared" si="112"/>
        <v/>
      </c>
      <c r="EV51" s="177" t="str">
        <f t="shared" si="112"/>
        <v/>
      </c>
      <c r="EW51" s="177" t="str">
        <f t="shared" si="112"/>
        <v/>
      </c>
      <c r="EX51" s="177" t="str">
        <f t="shared" si="112"/>
        <v/>
      </c>
      <c r="EY51" s="177" t="str">
        <f t="shared" si="112"/>
        <v/>
      </c>
      <c r="EZ51" s="177" t="str">
        <f t="shared" si="112"/>
        <v/>
      </c>
      <c r="FA51" s="177" t="str">
        <f t="shared" si="112"/>
        <v/>
      </c>
      <c r="FB51" s="177" t="str">
        <f t="shared" si="112"/>
        <v/>
      </c>
      <c r="FC51" s="177" t="str">
        <f t="shared" si="112"/>
        <v/>
      </c>
      <c r="FD51" s="177" t="str">
        <f t="shared" si="112"/>
        <v/>
      </c>
      <c r="FE51" s="177" t="str">
        <f t="shared" si="112"/>
        <v/>
      </c>
      <c r="FF51" s="177" t="str">
        <f t="shared" si="112"/>
        <v/>
      </c>
      <c r="FG51" s="177" t="str">
        <f t="shared" si="112"/>
        <v/>
      </c>
      <c r="FH51" s="177" t="str">
        <f t="shared" si="112"/>
        <v/>
      </c>
      <c r="FI51" s="177" t="str">
        <f t="shared" si="105"/>
        <v/>
      </c>
      <c r="FJ51" s="177" t="str">
        <f t="shared" si="105"/>
        <v/>
      </c>
      <c r="FK51" s="177" t="str">
        <f t="shared" si="105"/>
        <v/>
      </c>
      <c r="FL51" s="177" t="str">
        <f t="shared" si="105"/>
        <v/>
      </c>
      <c r="FM51" s="177" t="str">
        <f t="shared" si="105"/>
        <v/>
      </c>
      <c r="FN51" s="177" t="str">
        <f t="shared" si="105"/>
        <v/>
      </c>
      <c r="FO51" s="177" t="str">
        <f t="shared" si="105"/>
        <v/>
      </c>
      <c r="FP51" s="177" t="str">
        <f t="shared" si="105"/>
        <v/>
      </c>
      <c r="FQ51" s="177" t="str">
        <f t="shared" si="105"/>
        <v/>
      </c>
      <c r="FR51" s="177" t="str">
        <f t="shared" si="105"/>
        <v/>
      </c>
      <c r="FS51" s="177" t="str">
        <f t="shared" si="105"/>
        <v/>
      </c>
      <c r="FT51" s="177" t="str">
        <f t="shared" si="105"/>
        <v/>
      </c>
      <c r="FU51" s="177" t="str">
        <f t="shared" si="105"/>
        <v/>
      </c>
      <c r="FV51" s="177" t="str">
        <f t="shared" si="105"/>
        <v/>
      </c>
      <c r="FW51" s="177" t="str">
        <f t="shared" si="113"/>
        <v/>
      </c>
      <c r="FX51" s="177" t="str">
        <f t="shared" si="113"/>
        <v/>
      </c>
      <c r="FY51" s="177" t="str">
        <f t="shared" si="113"/>
        <v/>
      </c>
      <c r="FZ51" s="177" t="str">
        <f t="shared" si="113"/>
        <v/>
      </c>
      <c r="GA51" s="177" t="str">
        <f t="shared" si="113"/>
        <v/>
      </c>
      <c r="GB51" s="177" t="str">
        <f t="shared" si="113"/>
        <v/>
      </c>
      <c r="GC51" s="177" t="str">
        <f t="shared" si="113"/>
        <v/>
      </c>
      <c r="GD51" s="177" t="str">
        <f t="shared" si="113"/>
        <v/>
      </c>
      <c r="GE51" s="177" t="str">
        <f t="shared" si="113"/>
        <v/>
      </c>
      <c r="GF51" s="177" t="str">
        <f t="shared" si="113"/>
        <v/>
      </c>
      <c r="GG51" s="177" t="str">
        <f t="shared" si="113"/>
        <v/>
      </c>
      <c r="GH51" s="177" t="str">
        <f t="shared" si="113"/>
        <v/>
      </c>
      <c r="GI51" s="177" t="str">
        <f t="shared" si="113"/>
        <v/>
      </c>
      <c r="GJ51" s="177" t="str">
        <f t="shared" si="113"/>
        <v/>
      </c>
      <c r="GK51" s="177" t="str">
        <f t="shared" si="113"/>
        <v/>
      </c>
      <c r="GL51" s="177" t="str">
        <f t="shared" si="113"/>
        <v/>
      </c>
      <c r="GM51" s="177" t="str">
        <f t="shared" si="106"/>
        <v/>
      </c>
      <c r="GN51" s="177" t="str">
        <f t="shared" si="106"/>
        <v/>
      </c>
      <c r="GO51" s="177" t="str">
        <f t="shared" si="106"/>
        <v/>
      </c>
      <c r="GP51" s="177" t="str">
        <f t="shared" si="106"/>
        <v/>
      </c>
      <c r="GQ51" s="177" t="str">
        <f t="shared" si="106"/>
        <v/>
      </c>
      <c r="GR51" s="177" t="str">
        <f t="shared" si="106"/>
        <v/>
      </c>
      <c r="GS51" s="177" t="str">
        <f t="shared" si="106"/>
        <v/>
      </c>
      <c r="GT51" s="177" t="str">
        <f t="shared" si="106"/>
        <v/>
      </c>
      <c r="GU51" s="177" t="str">
        <f t="shared" si="106"/>
        <v/>
      </c>
      <c r="GV51" s="177" t="str">
        <f t="shared" si="106"/>
        <v/>
      </c>
      <c r="GW51" s="177" t="str">
        <f t="shared" si="106"/>
        <v/>
      </c>
      <c r="GX51" s="177" t="str">
        <f t="shared" si="106"/>
        <v/>
      </c>
      <c r="GY51" s="177" t="str">
        <f t="shared" si="106"/>
        <v/>
      </c>
      <c r="GZ51" s="177" t="str">
        <f t="shared" si="106"/>
        <v/>
      </c>
      <c r="HA51" s="177" t="str">
        <f t="shared" si="101"/>
        <v/>
      </c>
      <c r="HB51" s="177" t="str">
        <f t="shared" si="101"/>
        <v/>
      </c>
      <c r="HC51" s="177" t="str">
        <f t="shared" si="101"/>
        <v/>
      </c>
      <c r="HD51" s="177" t="str">
        <f t="shared" si="101"/>
        <v/>
      </c>
      <c r="HE51" s="177" t="str">
        <f t="shared" si="101"/>
        <v/>
      </c>
      <c r="HF51" s="177" t="str">
        <f t="shared" si="101"/>
        <v/>
      </c>
      <c r="HG51" s="177" t="str">
        <f t="shared" si="101"/>
        <v/>
      </c>
      <c r="HH51" s="177" t="str">
        <f t="shared" si="101"/>
        <v/>
      </c>
      <c r="HI51" s="177" t="str">
        <f t="shared" si="101"/>
        <v/>
      </c>
      <c r="HJ51" s="177" t="str">
        <f t="shared" si="101"/>
        <v/>
      </c>
      <c r="HK51" s="177" t="str">
        <f t="shared" si="101"/>
        <v/>
      </c>
      <c r="HL51" s="177" t="str">
        <f t="shared" si="101"/>
        <v/>
      </c>
      <c r="HM51" s="177" t="str">
        <f t="shared" si="101"/>
        <v/>
      </c>
      <c r="HN51" s="177" t="str">
        <f t="shared" si="101"/>
        <v/>
      </c>
      <c r="HO51" s="177" t="str">
        <f t="shared" si="101"/>
        <v/>
      </c>
      <c r="HP51" s="177" t="str">
        <f t="shared" si="114"/>
        <v/>
      </c>
      <c r="HQ51" s="177" t="str">
        <f t="shared" si="114"/>
        <v/>
      </c>
      <c r="HR51" s="177" t="str">
        <f t="shared" si="114"/>
        <v/>
      </c>
      <c r="HS51" s="177" t="str">
        <f t="shared" si="114"/>
        <v/>
      </c>
      <c r="HT51" s="177" t="str">
        <f t="shared" si="114"/>
        <v/>
      </c>
      <c r="HU51" s="177" t="str">
        <f t="shared" si="114"/>
        <v/>
      </c>
      <c r="HV51" s="177" t="str">
        <f t="shared" si="114"/>
        <v/>
      </c>
      <c r="HW51" s="177" t="str">
        <f t="shared" si="114"/>
        <v/>
      </c>
      <c r="HX51" s="177" t="str">
        <f t="shared" si="114"/>
        <v/>
      </c>
      <c r="HY51" s="177" t="str">
        <f t="shared" si="114"/>
        <v/>
      </c>
      <c r="HZ51" s="177" t="str">
        <f t="shared" si="114"/>
        <v/>
      </c>
      <c r="IA51" s="192" t="str">
        <f t="shared" si="21"/>
        <v/>
      </c>
      <c r="IB51" s="193" t="e">
        <f t="shared" si="94"/>
        <v>#N/A</v>
      </c>
      <c r="IC51" s="193" t="e">
        <f t="shared" si="118"/>
        <v>#N/A</v>
      </c>
      <c r="ID51" s="193" t="e">
        <f t="shared" si="118"/>
        <v>#N/A</v>
      </c>
      <c r="IE51" s="193" t="e">
        <f t="shared" si="118"/>
        <v>#N/A</v>
      </c>
      <c r="IF51" s="193" t="e">
        <f t="shared" si="128"/>
        <v>#N/A</v>
      </c>
      <c r="IG51" s="193" t="e">
        <f t="shared" si="128"/>
        <v>#N/A</v>
      </c>
      <c r="IH51" s="193" t="e">
        <f t="shared" si="128"/>
        <v>#N/A</v>
      </c>
      <c r="II51" s="193" t="e">
        <f t="shared" si="128"/>
        <v>#N/A</v>
      </c>
      <c r="IJ51" s="193" t="e">
        <f t="shared" si="128"/>
        <v>#N/A</v>
      </c>
      <c r="IK51" s="193" t="e">
        <f t="shared" si="128"/>
        <v>#N/A</v>
      </c>
      <c r="IL51" s="193" t="e">
        <f t="shared" si="128"/>
        <v>#N/A</v>
      </c>
      <c r="IM51" s="193" t="e">
        <f t="shared" si="128"/>
        <v>#N/A</v>
      </c>
      <c r="IN51" s="193" t="e">
        <f t="shared" si="128"/>
        <v>#N/A</v>
      </c>
      <c r="IO51" s="193" t="e">
        <f t="shared" si="128"/>
        <v>#N/A</v>
      </c>
      <c r="IP51" s="193" t="e">
        <f t="shared" si="128"/>
        <v>#N/A</v>
      </c>
      <c r="IQ51" s="193" t="e">
        <f t="shared" si="128"/>
        <v>#N/A</v>
      </c>
      <c r="IR51" s="193" t="e">
        <f t="shared" si="128"/>
        <v>#N/A</v>
      </c>
      <c r="IS51" s="193" t="e">
        <f t="shared" si="128"/>
        <v>#N/A</v>
      </c>
      <c r="IT51" s="193" t="e">
        <f t="shared" si="128"/>
        <v>#N/A</v>
      </c>
      <c r="IU51" s="193" t="e">
        <f t="shared" si="124"/>
        <v>#N/A</v>
      </c>
      <c r="IV51" s="193" t="e">
        <f t="shared" si="124"/>
        <v>#N/A</v>
      </c>
      <c r="IW51" s="193" t="e">
        <f t="shared" si="124"/>
        <v>#N/A</v>
      </c>
      <c r="IX51" s="193" t="e">
        <f t="shared" si="124"/>
        <v>#N/A</v>
      </c>
      <c r="IY51" s="193" t="e">
        <f t="shared" si="124"/>
        <v>#N/A</v>
      </c>
      <c r="IZ51" s="193" t="e">
        <f t="shared" si="124"/>
        <v>#N/A</v>
      </c>
      <c r="JA51" s="193" t="e">
        <f t="shared" si="124"/>
        <v>#N/A</v>
      </c>
      <c r="JB51" s="193" t="e">
        <f t="shared" si="124"/>
        <v>#N/A</v>
      </c>
      <c r="JC51" s="193" t="e">
        <f t="shared" si="124"/>
        <v>#N/A</v>
      </c>
      <c r="JD51" s="193" t="e">
        <f t="shared" si="124"/>
        <v>#N/A</v>
      </c>
      <c r="JE51" s="193" t="e">
        <f t="shared" si="124"/>
        <v>#N/A</v>
      </c>
      <c r="JF51" s="193" t="e">
        <f t="shared" si="124"/>
        <v>#N/A</v>
      </c>
      <c r="JG51" s="193" t="e">
        <f t="shared" si="124"/>
        <v>#N/A</v>
      </c>
      <c r="JH51" s="193" t="e">
        <f t="shared" si="124"/>
        <v>#N/A</v>
      </c>
      <c r="JI51" s="193" t="e">
        <f t="shared" si="124"/>
        <v>#N/A</v>
      </c>
      <c r="JJ51" s="193" t="e">
        <f t="shared" si="121"/>
        <v>#N/A</v>
      </c>
      <c r="JK51" s="193" t="e">
        <f t="shared" si="121"/>
        <v>#N/A</v>
      </c>
      <c r="JL51" s="193" t="e">
        <f t="shared" si="121"/>
        <v>#N/A</v>
      </c>
      <c r="JM51" s="193" t="e">
        <f t="shared" si="121"/>
        <v>#N/A</v>
      </c>
      <c r="JN51" s="193" t="e">
        <f t="shared" si="121"/>
        <v>#N/A</v>
      </c>
      <c r="JO51" s="193" t="e">
        <f t="shared" si="121"/>
        <v>#N/A</v>
      </c>
      <c r="JP51" s="193" t="e">
        <f t="shared" si="121"/>
        <v>#N/A</v>
      </c>
      <c r="JQ51" s="193" t="e">
        <f t="shared" si="121"/>
        <v>#N/A</v>
      </c>
      <c r="JR51" s="193" t="e">
        <f t="shared" si="121"/>
        <v>#N/A</v>
      </c>
      <c r="JS51" s="193" t="e">
        <f t="shared" si="121"/>
        <v>#N/A</v>
      </c>
      <c r="JT51" s="193" t="e">
        <f t="shared" si="121"/>
        <v>#N/A</v>
      </c>
      <c r="JU51" s="193" t="e">
        <f t="shared" si="121"/>
        <v>#N/A</v>
      </c>
      <c r="JV51" s="193" t="e">
        <f t="shared" si="121"/>
        <v>#N/A</v>
      </c>
      <c r="JW51" s="193" t="e">
        <f t="shared" si="121"/>
        <v>#N/A</v>
      </c>
      <c r="JX51" s="193" t="e">
        <f t="shared" si="121"/>
        <v>#N/A</v>
      </c>
      <c r="JY51" s="193" t="e">
        <f t="shared" si="97"/>
        <v>#N/A</v>
      </c>
      <c r="JZ51" s="193" t="e">
        <f t="shared" si="97"/>
        <v>#N/A</v>
      </c>
      <c r="KA51" s="193" t="e">
        <f t="shared" si="97"/>
        <v>#N/A</v>
      </c>
      <c r="KB51" s="193" t="e">
        <f t="shared" si="97"/>
        <v>#N/A</v>
      </c>
      <c r="KC51" s="193" t="e">
        <f t="shared" si="97"/>
        <v>#N/A</v>
      </c>
      <c r="KD51" s="193" t="e">
        <f t="shared" si="97"/>
        <v>#N/A</v>
      </c>
      <c r="KE51" s="193" t="e">
        <f t="shared" si="97"/>
        <v>#N/A</v>
      </c>
      <c r="KF51" s="193" t="e">
        <f t="shared" si="97"/>
        <v>#N/A</v>
      </c>
      <c r="KG51" s="193" t="e">
        <f t="shared" si="97"/>
        <v>#N/A</v>
      </c>
      <c r="KH51" s="193" t="e">
        <f t="shared" si="97"/>
        <v>#N/A</v>
      </c>
      <c r="KI51" s="193" t="e">
        <f t="shared" si="97"/>
        <v>#N/A</v>
      </c>
      <c r="KJ51" s="193" t="e">
        <f t="shared" si="97"/>
        <v>#N/A</v>
      </c>
      <c r="KK51" s="193" t="e">
        <f t="shared" si="97"/>
        <v>#N/A</v>
      </c>
      <c r="KL51" s="193" t="e">
        <f t="shared" si="97"/>
        <v>#N/A</v>
      </c>
      <c r="KM51" s="193" t="e">
        <f t="shared" si="97"/>
        <v>#N/A</v>
      </c>
      <c r="KN51" s="193" t="e">
        <f t="shared" si="24"/>
        <v>#N/A</v>
      </c>
      <c r="KO51" s="193" t="e">
        <f t="shared" si="119"/>
        <v>#N/A</v>
      </c>
      <c r="KP51" s="193" t="e">
        <f t="shared" si="119"/>
        <v>#N/A</v>
      </c>
      <c r="KQ51" s="193" t="e">
        <f t="shared" si="119"/>
        <v>#N/A</v>
      </c>
      <c r="KR51" s="193" t="e">
        <f t="shared" si="129"/>
        <v>#N/A</v>
      </c>
      <c r="KS51" s="193" t="e">
        <f t="shared" si="129"/>
        <v>#N/A</v>
      </c>
      <c r="KT51" s="193" t="e">
        <f t="shared" si="129"/>
        <v>#N/A</v>
      </c>
      <c r="KU51" s="193" t="e">
        <f t="shared" si="129"/>
        <v>#N/A</v>
      </c>
      <c r="KV51" s="193" t="e">
        <f t="shared" si="129"/>
        <v>#N/A</v>
      </c>
      <c r="KW51" s="193" t="e">
        <f t="shared" si="129"/>
        <v>#N/A</v>
      </c>
      <c r="KX51" s="193" t="e">
        <f t="shared" si="129"/>
        <v>#N/A</v>
      </c>
      <c r="KY51" s="193" t="e">
        <f t="shared" si="129"/>
        <v>#N/A</v>
      </c>
      <c r="KZ51" s="193" t="e">
        <f t="shared" si="129"/>
        <v>#N/A</v>
      </c>
      <c r="LA51" s="193" t="e">
        <f t="shared" si="129"/>
        <v>#N/A</v>
      </c>
      <c r="LB51" s="193" t="e">
        <f t="shared" si="129"/>
        <v>#N/A</v>
      </c>
      <c r="LC51" s="193" t="e">
        <f t="shared" si="129"/>
        <v>#N/A</v>
      </c>
      <c r="LD51" s="193" t="e">
        <f t="shared" si="129"/>
        <v>#N/A</v>
      </c>
      <c r="LE51" s="193" t="e">
        <f t="shared" si="129"/>
        <v>#N/A</v>
      </c>
      <c r="LF51" s="193" t="e">
        <f t="shared" si="129"/>
        <v>#N/A</v>
      </c>
      <c r="LG51" s="193" t="e">
        <f t="shared" si="125"/>
        <v>#N/A</v>
      </c>
      <c r="LH51" s="193" t="e">
        <f t="shared" si="125"/>
        <v>#N/A</v>
      </c>
      <c r="LI51" s="193" t="e">
        <f t="shared" si="125"/>
        <v>#N/A</v>
      </c>
      <c r="LJ51" s="193" t="e">
        <f t="shared" si="125"/>
        <v>#N/A</v>
      </c>
      <c r="LK51" s="193" t="e">
        <f t="shared" si="125"/>
        <v>#N/A</v>
      </c>
      <c r="LL51" s="193" t="e">
        <f t="shared" si="125"/>
        <v>#N/A</v>
      </c>
      <c r="LM51" s="193" t="e">
        <f t="shared" si="125"/>
        <v>#N/A</v>
      </c>
      <c r="LN51" s="193" t="e">
        <f t="shared" si="125"/>
        <v>#N/A</v>
      </c>
      <c r="LO51" s="193" t="e">
        <f t="shared" si="125"/>
        <v>#N/A</v>
      </c>
      <c r="LP51" s="193" t="e">
        <f t="shared" si="125"/>
        <v>#N/A</v>
      </c>
      <c r="LQ51" s="193" t="e">
        <f t="shared" si="125"/>
        <v>#N/A</v>
      </c>
      <c r="LR51" s="193" t="e">
        <f t="shared" si="125"/>
        <v>#N/A</v>
      </c>
      <c r="LS51" s="193" t="e">
        <f t="shared" si="125"/>
        <v>#N/A</v>
      </c>
      <c r="LT51" s="193" t="e">
        <f t="shared" si="125"/>
        <v>#N/A</v>
      </c>
      <c r="LU51" s="193" t="e">
        <f t="shared" si="125"/>
        <v>#N/A</v>
      </c>
      <c r="LV51" s="193" t="e">
        <f t="shared" si="122"/>
        <v>#N/A</v>
      </c>
      <c r="LW51" s="193" t="e">
        <f t="shared" si="122"/>
        <v>#N/A</v>
      </c>
      <c r="LX51" s="193" t="e">
        <f t="shared" si="122"/>
        <v>#N/A</v>
      </c>
      <c r="LY51" s="193" t="e">
        <f t="shared" si="122"/>
        <v>#N/A</v>
      </c>
      <c r="LZ51" s="193" t="e">
        <f t="shared" si="122"/>
        <v>#N/A</v>
      </c>
      <c r="MA51" s="193" t="e">
        <f t="shared" si="122"/>
        <v>#N/A</v>
      </c>
      <c r="MB51" s="193" t="e">
        <f t="shared" si="122"/>
        <v>#N/A</v>
      </c>
      <c r="MC51" s="193" t="e">
        <f t="shared" si="122"/>
        <v>#N/A</v>
      </c>
      <c r="MD51" s="193" t="e">
        <f t="shared" si="122"/>
        <v>#N/A</v>
      </c>
      <c r="ME51" s="193" t="e">
        <f t="shared" si="122"/>
        <v>#N/A</v>
      </c>
      <c r="MF51" s="193" t="e">
        <f t="shared" si="122"/>
        <v>#N/A</v>
      </c>
      <c r="MG51" s="193" t="e">
        <f t="shared" si="122"/>
        <v>#N/A</v>
      </c>
      <c r="MH51" s="193" t="e">
        <f t="shared" si="122"/>
        <v>#N/A</v>
      </c>
      <c r="MI51" s="193" t="e">
        <f t="shared" si="122"/>
        <v>#N/A</v>
      </c>
      <c r="MJ51" s="193" t="e">
        <f t="shared" si="122"/>
        <v>#N/A</v>
      </c>
      <c r="MK51" s="193" t="e">
        <f t="shared" si="98"/>
        <v>#N/A</v>
      </c>
      <c r="ML51" s="193" t="e">
        <f t="shared" si="98"/>
        <v>#N/A</v>
      </c>
      <c r="MM51" s="193" t="e">
        <f t="shared" si="98"/>
        <v>#N/A</v>
      </c>
      <c r="MN51" s="193" t="e">
        <f t="shared" si="98"/>
        <v>#N/A</v>
      </c>
      <c r="MO51" s="193" t="e">
        <f t="shared" si="98"/>
        <v>#N/A</v>
      </c>
      <c r="MP51" s="193" t="e">
        <f t="shared" si="98"/>
        <v>#N/A</v>
      </c>
      <c r="MQ51" s="193" t="e">
        <f t="shared" si="98"/>
        <v>#N/A</v>
      </c>
      <c r="MR51" s="193" t="e">
        <f t="shared" si="98"/>
        <v>#N/A</v>
      </c>
      <c r="MS51" s="193" t="e">
        <f t="shared" si="98"/>
        <v>#N/A</v>
      </c>
      <c r="MT51" s="193" t="e">
        <f t="shared" si="98"/>
        <v>#N/A</v>
      </c>
      <c r="MU51" s="193" t="e">
        <f t="shared" si="98"/>
        <v>#N/A</v>
      </c>
      <c r="MV51" s="193" t="e">
        <f t="shared" si="98"/>
        <v>#N/A</v>
      </c>
      <c r="MW51" s="193" t="e">
        <f t="shared" si="98"/>
        <v>#N/A</v>
      </c>
      <c r="MX51" s="193" t="e">
        <f t="shared" si="98"/>
        <v>#N/A</v>
      </c>
      <c r="MY51" s="193" t="e">
        <f t="shared" si="98"/>
        <v>#N/A</v>
      </c>
      <c r="MZ51" s="193" t="e">
        <f t="shared" si="25"/>
        <v>#N/A</v>
      </c>
      <c r="NA51" s="193" t="e">
        <f t="shared" si="120"/>
        <v>#N/A</v>
      </c>
      <c r="NB51" s="193" t="e">
        <f t="shared" si="120"/>
        <v>#N/A</v>
      </c>
      <c r="NC51" s="193" t="e">
        <f t="shared" si="120"/>
        <v>#N/A</v>
      </c>
      <c r="ND51" s="193" t="e">
        <f t="shared" si="130"/>
        <v>#N/A</v>
      </c>
      <c r="NE51" s="193" t="e">
        <f t="shared" si="130"/>
        <v>#N/A</v>
      </c>
      <c r="NF51" s="193" t="e">
        <f t="shared" si="130"/>
        <v>#N/A</v>
      </c>
      <c r="NG51" s="193" t="e">
        <f t="shared" si="130"/>
        <v>#N/A</v>
      </c>
      <c r="NH51" s="193" t="e">
        <f t="shared" si="130"/>
        <v>#N/A</v>
      </c>
      <c r="NI51" s="193" t="e">
        <f t="shared" si="130"/>
        <v>#N/A</v>
      </c>
      <c r="NJ51" s="193" t="e">
        <f t="shared" si="130"/>
        <v>#N/A</v>
      </c>
      <c r="NK51" s="193" t="e">
        <f t="shared" si="130"/>
        <v>#N/A</v>
      </c>
      <c r="NL51" s="193" t="e">
        <f t="shared" si="130"/>
        <v>#N/A</v>
      </c>
      <c r="NM51" s="193" t="e">
        <f t="shared" si="130"/>
        <v>#N/A</v>
      </c>
      <c r="NN51" s="193" t="e">
        <f t="shared" si="130"/>
        <v>#N/A</v>
      </c>
      <c r="NO51" s="193" t="e">
        <f t="shared" si="130"/>
        <v>#N/A</v>
      </c>
      <c r="NP51" s="193" t="e">
        <f t="shared" si="130"/>
        <v>#N/A</v>
      </c>
      <c r="NQ51" s="193" t="e">
        <f t="shared" si="130"/>
        <v>#N/A</v>
      </c>
      <c r="NR51" s="193" t="e">
        <f t="shared" si="130"/>
        <v>#N/A</v>
      </c>
      <c r="NS51" s="193" t="e">
        <f t="shared" si="126"/>
        <v>#N/A</v>
      </c>
      <c r="NT51" s="193" t="e">
        <f t="shared" si="126"/>
        <v>#N/A</v>
      </c>
      <c r="NU51" s="193" t="e">
        <f t="shared" si="126"/>
        <v>#N/A</v>
      </c>
      <c r="NV51" s="193" t="e">
        <f t="shared" si="126"/>
        <v>#N/A</v>
      </c>
      <c r="NW51" s="193" t="e">
        <f t="shared" si="126"/>
        <v>#N/A</v>
      </c>
      <c r="NX51" s="193" t="e">
        <f t="shared" si="126"/>
        <v>#N/A</v>
      </c>
      <c r="NY51" s="193" t="e">
        <f t="shared" si="126"/>
        <v>#N/A</v>
      </c>
      <c r="NZ51" s="193" t="e">
        <f t="shared" si="126"/>
        <v>#N/A</v>
      </c>
      <c r="OA51" s="193" t="e">
        <f t="shared" si="126"/>
        <v>#N/A</v>
      </c>
      <c r="OB51" s="193" t="e">
        <f t="shared" si="126"/>
        <v>#N/A</v>
      </c>
      <c r="OC51" s="193" t="e">
        <f t="shared" si="126"/>
        <v>#N/A</v>
      </c>
      <c r="OD51" s="193" t="e">
        <f t="shared" si="126"/>
        <v>#N/A</v>
      </c>
      <c r="OE51" s="193" t="e">
        <f t="shared" si="126"/>
        <v>#N/A</v>
      </c>
      <c r="OF51" s="193" t="e">
        <f t="shared" si="126"/>
        <v>#N/A</v>
      </c>
      <c r="OG51" s="193" t="e">
        <f t="shared" si="126"/>
        <v>#N/A</v>
      </c>
      <c r="OH51" s="193" t="e">
        <f t="shared" si="123"/>
        <v>#N/A</v>
      </c>
      <c r="OI51" s="193" t="e">
        <f t="shared" si="123"/>
        <v>#N/A</v>
      </c>
      <c r="OJ51" s="193" t="e">
        <f t="shared" si="123"/>
        <v>#N/A</v>
      </c>
      <c r="OK51" s="193" t="e">
        <f t="shared" si="123"/>
        <v>#N/A</v>
      </c>
      <c r="OL51" s="193" t="e">
        <f t="shared" si="123"/>
        <v>#N/A</v>
      </c>
      <c r="OM51" s="193" t="e">
        <f t="shared" si="123"/>
        <v>#N/A</v>
      </c>
      <c r="ON51" s="193" t="e">
        <f t="shared" si="123"/>
        <v>#N/A</v>
      </c>
      <c r="OO51" s="193" t="e">
        <f t="shared" si="123"/>
        <v>#N/A</v>
      </c>
      <c r="OP51" s="193" t="e">
        <f t="shared" si="123"/>
        <v>#N/A</v>
      </c>
      <c r="OQ51" s="193" t="e">
        <f t="shared" si="123"/>
        <v>#N/A</v>
      </c>
      <c r="OR51" s="193" t="e">
        <f t="shared" si="123"/>
        <v>#N/A</v>
      </c>
      <c r="OS51" s="193" t="e">
        <f t="shared" si="123"/>
        <v>#N/A</v>
      </c>
      <c r="OT51" s="193" t="e">
        <f t="shared" si="123"/>
        <v>#N/A</v>
      </c>
      <c r="OU51" s="193" t="e">
        <f t="shared" si="123"/>
        <v>#N/A</v>
      </c>
      <c r="OV51" s="193" t="e">
        <f t="shared" si="123"/>
        <v>#N/A</v>
      </c>
      <c r="OW51" s="193" t="e">
        <f t="shared" si="99"/>
        <v>#N/A</v>
      </c>
      <c r="OX51" s="193" t="e">
        <f t="shared" si="99"/>
        <v>#N/A</v>
      </c>
      <c r="OY51" s="193" t="e">
        <f t="shared" si="99"/>
        <v>#N/A</v>
      </c>
      <c r="OZ51" s="193" t="e">
        <f t="shared" si="99"/>
        <v>#N/A</v>
      </c>
      <c r="PA51" s="193" t="e">
        <f t="shared" si="99"/>
        <v>#N/A</v>
      </c>
      <c r="PB51" s="193" t="e">
        <f t="shared" si="99"/>
        <v>#N/A</v>
      </c>
      <c r="PC51" s="193" t="e">
        <f t="shared" si="99"/>
        <v>#N/A</v>
      </c>
      <c r="PD51" s="193" t="e">
        <f t="shared" si="99"/>
        <v>#N/A</v>
      </c>
      <c r="PE51" s="193" t="e">
        <f t="shared" si="99"/>
        <v>#N/A</v>
      </c>
      <c r="PF51" s="193" t="e">
        <f t="shared" si="99"/>
        <v>#N/A</v>
      </c>
      <c r="PG51" s="193" t="e">
        <f t="shared" si="99"/>
        <v>#N/A</v>
      </c>
      <c r="PH51" s="193" t="e">
        <f t="shared" si="99"/>
        <v>#N/A</v>
      </c>
      <c r="PI51" s="193" t="e">
        <f t="shared" si="99"/>
        <v>#N/A</v>
      </c>
      <c r="PJ51" s="193" t="e">
        <f t="shared" si="99"/>
        <v>#N/A</v>
      </c>
      <c r="PK51" s="193" t="e">
        <f t="shared" si="99"/>
        <v>#N/A</v>
      </c>
      <c r="PL51" s="193" t="e">
        <f t="shared" si="26"/>
        <v>#N/A</v>
      </c>
      <c r="PM51" s="193" t="e">
        <f t="shared" si="95"/>
        <v>#N/A</v>
      </c>
      <c r="PN51" s="193" t="e">
        <f t="shared" si="95"/>
        <v>#N/A</v>
      </c>
      <c r="PO51" s="193" t="e">
        <f t="shared" si="95"/>
        <v>#N/A</v>
      </c>
      <c r="PP51" s="193" t="e">
        <f t="shared" si="95"/>
        <v>#N/A</v>
      </c>
      <c r="PQ51" s="193" t="e">
        <f t="shared" si="95"/>
        <v>#N/A</v>
      </c>
      <c r="PR51" s="193" t="e">
        <f t="shared" si="95"/>
        <v>#N/A</v>
      </c>
      <c r="PS51" s="193" t="e">
        <f t="shared" si="95"/>
        <v>#N/A</v>
      </c>
      <c r="PT51" s="193" t="e">
        <f t="shared" si="95"/>
        <v>#N/A</v>
      </c>
    </row>
    <row r="52" spans="1:436" hidden="1" x14ac:dyDescent="0.45">
      <c r="A52" s="20">
        <v>49</v>
      </c>
      <c r="B52" s="115"/>
      <c r="C52" s="115"/>
      <c r="D52" s="115"/>
      <c r="E52" s="110" t="str">
        <f t="shared" si="15"/>
        <v/>
      </c>
      <c r="F52" s="21" t="str">
        <f t="shared" si="16"/>
        <v/>
      </c>
      <c r="G52" s="22" t="str">
        <f t="shared" si="17"/>
        <v/>
      </c>
      <c r="H52" s="23" t="str">
        <f>IF(F52="","",IF(OR($F52&lt;Skew!$B$3,$F52=Skew!$B$3),IF($F52&gt;Skew!$C$3,Skew!$A$3,IF($F52&gt;Skew!$C$4,Skew!$A$4,IF($F52&gt;Skew!$C$5,Skew!$A$5,IF($F52&gt;Skew!$C$6,Skew!$A$6,IF($F52&gt;Skew!$C$7,Skew!$A$7,IF($F52&gt;Skew!$C$8,Skew!$A$8,IF($F52&gt;Skew!$C$9,Skew!$A$9,IF($F52&gt;Skew!$C$10,Skew!$A$10,IF($F52&gt;Skew!$C$11,Skew!$A$11,IF($F52&gt;Skew!$C$12,Skew!$A$12,IF($F52&gt;Skew!$C$13,Skew!$A$13,IF($F52&gt;Skew!$C$14,Skew!$A$14,IF($F52&gt;Skew!$C$15,Skew!$A$15,IF($F52&gt;Skew!$C$16,Skew!$A$16,Skew!$A$17)
)))))))))))))))</f>
        <v/>
      </c>
      <c r="I52" s="22" t="str">
        <f>IF(F52="","",MATCH(H52,Skew!$A$3:$A$17,0))</f>
        <v/>
      </c>
      <c r="J52" s="22" t="str">
        <f t="shared" si="0"/>
        <v/>
      </c>
      <c r="K52" s="24"/>
      <c r="L52" s="22" t="str">
        <f>IF(OR(F52="",K52=""),"",MATCH(K52,Confidence!$A$3:$A$12,0))</f>
        <v/>
      </c>
      <c r="M52" s="25" t="str">
        <f t="shared" si="1"/>
        <v/>
      </c>
      <c r="N52" s="25" t="str">
        <f t="shared" si="2"/>
        <v/>
      </c>
      <c r="O52" s="22"/>
      <c r="P52" s="102" t="str">
        <f t="shared" si="3"/>
        <v/>
      </c>
      <c r="Q52" s="102" t="str">
        <f t="shared" si="4"/>
        <v/>
      </c>
      <c r="R52" s="37" t="str">
        <f t="shared" si="5"/>
        <v/>
      </c>
      <c r="S52" s="115"/>
      <c r="T52" s="204" t="str">
        <f>IF(AND(B52&gt;0,C52&gt;0,D52&gt;0,M52&gt;0,N52&gt;0,S52&gt;0,NOT(K52="")),ABS(VLOOKUP($S$1,VLookups!$A$30:$B$31,2,FALSE)-_xlfn.BETA.DIST(S52,IF(G52="L",N52,M52),IF(G52="L",M52,N52),TRUE,B52,D52)),"")</f>
        <v/>
      </c>
      <c r="U52" s="112" t="str">
        <f>IF(OR($M52="",$N52=""),"",_xlfn.BETA.INV(ABS(VLOOKUP($S$1,VLookups!$A$30:$B$31,2,FALSE)-U$3),IF($G52="L",$N52,$M52),IF($G52="L",$M52,$N52),$B52,$D52))</f>
        <v/>
      </c>
      <c r="V52" s="113" t="str">
        <f>IF(OR($M52="",$N52=""),"",_xlfn.BETA.INV(ABS(VLOOKUP($S$1,VLookups!$A$30:$B$31,2,FALSE)-V$3),IF($G52="L",$N52,$M52),IF($G52="L",$M52,$N52),$B52,$D52))</f>
        <v/>
      </c>
      <c r="W52" s="112" t="str">
        <f>IF(OR($M52="",$N52=""),"",_xlfn.BETA.INV(ABS(VLOOKUP($S$1,VLookups!$A$30:$B$31,2,FALSE)-W$3),IF($G52="L",$N52,$M52),IF($G52="L",$M52,$N52),$B52,$D52))</f>
        <v/>
      </c>
      <c r="X52" s="113" t="str">
        <f>IF(OR($M52="",$N52=""),"",_xlfn.BETA.INV(ABS(VLOOKUP($S$1,VLookups!$A$30:$B$31,2,FALSE)-X$3),IF($G52="L",$N52,$M52),IF($G52="L",$M52,$N52),$B52,$D52))</f>
        <v/>
      </c>
      <c r="Y52" s="112" t="str">
        <f>IF(OR($M52="",$N52=""),"",_xlfn.BETA.INV(ABS(VLOOKUP($S$1,VLookups!$A$30:$B$31,2,FALSE)-Y$3),IF($G52="L",$N52,$M52),IF($G52="L",$M52,$N52),$B52,$D52))</f>
        <v/>
      </c>
      <c r="Z52" s="113" t="str">
        <f>IF(OR($M52="",$N52=""),"",_xlfn.BETA.INV(ABS(VLOOKUP($S$1,VLookups!$A$30:$B$31,2,FALSE)-Z$3),IF($G52="L",$N52,$M52),IF($G52="L",$M52,$N52),$B52,$D52))</f>
        <v/>
      </c>
      <c r="AA52" s="112" t="str">
        <f>IF(OR($M52="",$N52=""),"",_xlfn.BETA.INV(ABS(VLOOKUP($S$1,VLookups!$A$30:$B$31,2,FALSE)-AA$3),IF($G52="L",$N52,$M52),IF($G52="L",$M52,$N52),$B52,$D52))</f>
        <v/>
      </c>
      <c r="AB52" s="113" t="str">
        <f>IF(OR($M52="",$N52=""),"",_xlfn.BETA.INV(ABS(VLOOKUP($S$1,VLookups!$A$30:$B$31,2,FALSE)-AB$3),IF($G52="L",$N52,$M52),IF($G52="L",$M52,$N52),$B52,$D52))</f>
        <v/>
      </c>
      <c r="AC52" s="112" t="str">
        <f>IF(OR($M52="",$N52=""),"",_xlfn.BETA.INV(ABS(VLOOKUP($S$1,VLookups!$A$30:$B$31,2,FALSE)-AC$3),IF($G52="L",$N52,$M52),IF($G52="L",$M52,$N52),$B52,$D52))</f>
        <v/>
      </c>
      <c r="AD52" s="113" t="str">
        <f>IF(OR($M52="",$N52=""),"",_xlfn.BETA.INV(ABS(VLOOKUP($S$1,VLookups!$A$30:$B$31,2,FALSE)-AD$3),IF($G52="L",$N52,$M52),IF($G52="L",$M52,$N52),$B52,$D52))</f>
        <v/>
      </c>
      <c r="AE52" s="112" t="str">
        <f>IF(OR($M52="",$N52=""),"",_xlfn.BETA.INV(ABS(VLOOKUP($S$1,VLookups!$A$30:$B$31,2,FALSE)-AE$3),IF($G52="L",$N52,$M52),IF($G52="L",$M52,$N52),$B52,$D52))</f>
        <v/>
      </c>
      <c r="AF52" s="113" t="str">
        <f>IF(OR($M52="",$N52=""),"",_xlfn.BETA.INV(ABS(VLOOKUP($S$1,VLookups!$A$30:$B$31,2,FALSE)-AF$3),IF($G52="L",$N52,$M52),IF($G52="L",$M52,$N52),$B52,$D52))</f>
        <v/>
      </c>
      <c r="AG52" s="15"/>
      <c r="AH52" s="194" t="str">
        <f t="shared" si="18"/>
        <v/>
      </c>
      <c r="AI52" s="192" t="str">
        <f t="shared" si="19"/>
        <v/>
      </c>
      <c r="AJ52" s="177" t="str">
        <f t="shared" si="127"/>
        <v/>
      </c>
      <c r="AK52" s="177" t="str">
        <f t="shared" si="108"/>
        <v/>
      </c>
      <c r="AL52" s="177" t="str">
        <f t="shared" si="108"/>
        <v/>
      </c>
      <c r="AM52" s="177" t="str">
        <f t="shared" si="108"/>
        <v/>
      </c>
      <c r="AN52" s="177" t="str">
        <f t="shared" si="108"/>
        <v/>
      </c>
      <c r="AO52" s="177" t="str">
        <f t="shared" si="108"/>
        <v/>
      </c>
      <c r="AP52" s="177" t="str">
        <f t="shared" si="108"/>
        <v/>
      </c>
      <c r="AQ52" s="177" t="str">
        <f t="shared" si="108"/>
        <v/>
      </c>
      <c r="AR52" s="177" t="str">
        <f t="shared" si="108"/>
        <v/>
      </c>
      <c r="AS52" s="177" t="str">
        <f t="shared" si="108"/>
        <v/>
      </c>
      <c r="AT52" s="177" t="str">
        <f t="shared" si="108"/>
        <v/>
      </c>
      <c r="AU52" s="177" t="str">
        <f t="shared" si="108"/>
        <v/>
      </c>
      <c r="AV52" s="177" t="str">
        <f t="shared" si="108"/>
        <v/>
      </c>
      <c r="AW52" s="177" t="str">
        <f t="shared" si="108"/>
        <v/>
      </c>
      <c r="AX52" s="177" t="str">
        <f t="shared" si="108"/>
        <v/>
      </c>
      <c r="AY52" s="177" t="str">
        <f t="shared" si="108"/>
        <v/>
      </c>
      <c r="AZ52" s="177" t="str">
        <f t="shared" si="108"/>
        <v/>
      </c>
      <c r="BA52" s="177" t="str">
        <f t="shared" si="102"/>
        <v/>
      </c>
      <c r="BB52" s="177" t="str">
        <f t="shared" si="102"/>
        <v/>
      </c>
      <c r="BC52" s="177" t="str">
        <f t="shared" si="102"/>
        <v/>
      </c>
      <c r="BD52" s="177" t="str">
        <f t="shared" si="102"/>
        <v/>
      </c>
      <c r="BE52" s="177" t="str">
        <f t="shared" si="102"/>
        <v/>
      </c>
      <c r="BF52" s="177" t="str">
        <f t="shared" si="102"/>
        <v/>
      </c>
      <c r="BG52" s="177" t="str">
        <f t="shared" si="102"/>
        <v/>
      </c>
      <c r="BH52" s="177" t="str">
        <f t="shared" si="102"/>
        <v/>
      </c>
      <c r="BI52" s="177" t="str">
        <f t="shared" si="102"/>
        <v/>
      </c>
      <c r="BJ52" s="177" t="str">
        <f t="shared" si="102"/>
        <v/>
      </c>
      <c r="BK52" s="177" t="str">
        <f t="shared" si="102"/>
        <v/>
      </c>
      <c r="BL52" s="177" t="str">
        <f t="shared" si="102"/>
        <v/>
      </c>
      <c r="BM52" s="177" t="str">
        <f t="shared" si="102"/>
        <v/>
      </c>
      <c r="BN52" s="177" t="str">
        <f t="shared" si="102"/>
        <v/>
      </c>
      <c r="BO52" s="177" t="str">
        <f t="shared" si="102"/>
        <v/>
      </c>
      <c r="BP52" s="177" t="str">
        <f t="shared" si="109"/>
        <v/>
      </c>
      <c r="BQ52" s="177" t="str">
        <f t="shared" si="109"/>
        <v/>
      </c>
      <c r="BR52" s="177" t="str">
        <f t="shared" si="109"/>
        <v/>
      </c>
      <c r="BS52" s="177" t="str">
        <f t="shared" si="109"/>
        <v/>
      </c>
      <c r="BT52" s="177" t="str">
        <f t="shared" si="109"/>
        <v/>
      </c>
      <c r="BU52" s="177" t="str">
        <f t="shared" si="109"/>
        <v/>
      </c>
      <c r="BV52" s="177" t="str">
        <f t="shared" si="109"/>
        <v/>
      </c>
      <c r="BW52" s="177" t="str">
        <f t="shared" si="109"/>
        <v/>
      </c>
      <c r="BX52" s="177" t="str">
        <f t="shared" si="109"/>
        <v/>
      </c>
      <c r="BY52" s="177" t="str">
        <f t="shared" si="109"/>
        <v/>
      </c>
      <c r="BZ52" s="177" t="str">
        <f t="shared" si="109"/>
        <v/>
      </c>
      <c r="CA52" s="177" t="str">
        <f t="shared" si="109"/>
        <v/>
      </c>
      <c r="CB52" s="177" t="str">
        <f t="shared" si="109"/>
        <v/>
      </c>
      <c r="CC52" s="177" t="str">
        <f t="shared" si="109"/>
        <v/>
      </c>
      <c r="CD52" s="177" t="str">
        <f t="shared" si="109"/>
        <v/>
      </c>
      <c r="CE52" s="177" t="str">
        <f t="shared" si="109"/>
        <v/>
      </c>
      <c r="CF52" s="177" t="str">
        <f t="shared" si="103"/>
        <v/>
      </c>
      <c r="CG52" s="177" t="str">
        <f t="shared" si="103"/>
        <v/>
      </c>
      <c r="CH52" s="177" t="str">
        <f t="shared" si="103"/>
        <v/>
      </c>
      <c r="CI52" s="177" t="str">
        <f t="shared" si="103"/>
        <v/>
      </c>
      <c r="CJ52" s="177" t="str">
        <f t="shared" si="103"/>
        <v/>
      </c>
      <c r="CK52" s="177" t="str">
        <f t="shared" si="103"/>
        <v/>
      </c>
      <c r="CL52" s="177" t="str">
        <f t="shared" si="103"/>
        <v/>
      </c>
      <c r="CM52" s="177" t="str">
        <f t="shared" si="103"/>
        <v/>
      </c>
      <c r="CN52" s="177" t="str">
        <f t="shared" si="103"/>
        <v/>
      </c>
      <c r="CO52" s="177" t="str">
        <f t="shared" si="103"/>
        <v/>
      </c>
      <c r="CP52" s="177" t="str">
        <f t="shared" si="103"/>
        <v/>
      </c>
      <c r="CQ52" s="177" t="str">
        <f t="shared" si="103"/>
        <v/>
      </c>
      <c r="CR52" s="177" t="str">
        <f t="shared" si="103"/>
        <v/>
      </c>
      <c r="CS52" s="177" t="str">
        <f t="shared" si="103"/>
        <v/>
      </c>
      <c r="CT52" s="177" t="str">
        <f t="shared" si="103"/>
        <v/>
      </c>
      <c r="CU52" s="177" t="str">
        <f t="shared" si="100"/>
        <v/>
      </c>
      <c r="CV52" s="177" t="str">
        <f t="shared" si="100"/>
        <v/>
      </c>
      <c r="CW52" s="177" t="str">
        <f t="shared" si="100"/>
        <v/>
      </c>
      <c r="CX52" s="177" t="str">
        <f t="shared" si="100"/>
        <v/>
      </c>
      <c r="CY52" s="177" t="str">
        <f t="shared" si="100"/>
        <v/>
      </c>
      <c r="CZ52" s="177" t="str">
        <f t="shared" si="100"/>
        <v/>
      </c>
      <c r="DA52" s="177" t="str">
        <f t="shared" si="100"/>
        <v/>
      </c>
      <c r="DB52" s="177" t="str">
        <f t="shared" si="100"/>
        <v/>
      </c>
      <c r="DC52" s="177" t="str">
        <f t="shared" si="100"/>
        <v/>
      </c>
      <c r="DD52" s="177" t="str">
        <f t="shared" si="100"/>
        <v/>
      </c>
      <c r="DE52" s="177" t="str">
        <f t="shared" si="100"/>
        <v/>
      </c>
      <c r="DF52" s="177" t="str">
        <f t="shared" si="100"/>
        <v/>
      </c>
      <c r="DG52" s="177" t="str">
        <f t="shared" si="100"/>
        <v/>
      </c>
      <c r="DH52" s="177" t="str">
        <f t="shared" si="100"/>
        <v/>
      </c>
      <c r="DI52" s="177" t="str">
        <f t="shared" si="100"/>
        <v/>
      </c>
      <c r="DJ52" s="177" t="str">
        <f t="shared" si="100"/>
        <v/>
      </c>
      <c r="DK52" s="177" t="str">
        <f t="shared" si="110"/>
        <v/>
      </c>
      <c r="DL52" s="177" t="str">
        <f t="shared" si="110"/>
        <v/>
      </c>
      <c r="DM52" s="177" t="str">
        <f t="shared" si="110"/>
        <v/>
      </c>
      <c r="DN52" s="177" t="str">
        <f t="shared" si="110"/>
        <v/>
      </c>
      <c r="DO52" s="177" t="str">
        <f t="shared" si="110"/>
        <v/>
      </c>
      <c r="DP52" s="177" t="str">
        <f t="shared" si="110"/>
        <v/>
      </c>
      <c r="DQ52" s="177" t="str">
        <f t="shared" si="110"/>
        <v/>
      </c>
      <c r="DR52" s="177" t="str">
        <f t="shared" si="110"/>
        <v/>
      </c>
      <c r="DS52" s="177" t="str">
        <f t="shared" si="110"/>
        <v/>
      </c>
      <c r="DT52" s="177" t="str">
        <f t="shared" si="110"/>
        <v/>
      </c>
      <c r="DU52" s="177" t="str">
        <f t="shared" si="110"/>
        <v/>
      </c>
      <c r="DV52" s="177" t="str">
        <f t="shared" si="110"/>
        <v/>
      </c>
      <c r="DW52" s="177" t="str">
        <f t="shared" si="110"/>
        <v/>
      </c>
      <c r="DX52" s="177" t="str">
        <f t="shared" si="110"/>
        <v/>
      </c>
      <c r="DY52" s="177" t="str">
        <f t="shared" si="110"/>
        <v/>
      </c>
      <c r="DZ52" s="177" t="str">
        <f t="shared" si="110"/>
        <v/>
      </c>
      <c r="EA52" s="177" t="str">
        <f t="shared" si="104"/>
        <v/>
      </c>
      <c r="EB52" s="177" t="str">
        <f t="shared" si="116"/>
        <v/>
      </c>
      <c r="EC52" s="177" t="str">
        <f t="shared" si="116"/>
        <v/>
      </c>
      <c r="ED52" s="177" t="str">
        <f t="shared" si="116"/>
        <v/>
      </c>
      <c r="EE52" s="177" t="str">
        <f t="shared" si="116"/>
        <v/>
      </c>
      <c r="EF52" s="177" t="str">
        <f t="shared" si="116"/>
        <v/>
      </c>
      <c r="EG52" s="177" t="str">
        <f t="shared" si="116"/>
        <v/>
      </c>
      <c r="EH52" s="177" t="str">
        <f t="shared" si="116"/>
        <v/>
      </c>
      <c r="EI52" s="177" t="str">
        <f t="shared" si="116"/>
        <v/>
      </c>
      <c r="EJ52" s="177" t="str">
        <f t="shared" si="116"/>
        <v/>
      </c>
      <c r="EK52" s="177" t="str">
        <f t="shared" si="116"/>
        <v/>
      </c>
      <c r="EL52" s="177" t="str">
        <f t="shared" si="116"/>
        <v/>
      </c>
      <c r="EM52" s="177" t="str">
        <f t="shared" si="116"/>
        <v/>
      </c>
      <c r="EN52" s="177" t="str">
        <f t="shared" si="116"/>
        <v/>
      </c>
      <c r="EO52" s="177" t="str">
        <f t="shared" si="116"/>
        <v/>
      </c>
      <c r="EP52" s="177" t="str">
        <f t="shared" si="116"/>
        <v/>
      </c>
      <c r="EQ52" s="177" t="str">
        <f t="shared" si="116"/>
        <v/>
      </c>
      <c r="ER52" s="177" t="str">
        <f t="shared" si="111"/>
        <v/>
      </c>
      <c r="ES52" s="177" t="str">
        <f t="shared" si="112"/>
        <v/>
      </c>
      <c r="ET52" s="177" t="str">
        <f t="shared" si="112"/>
        <v/>
      </c>
      <c r="EU52" s="177" t="str">
        <f t="shared" si="112"/>
        <v/>
      </c>
      <c r="EV52" s="177" t="str">
        <f t="shared" si="112"/>
        <v/>
      </c>
      <c r="EW52" s="177" t="str">
        <f t="shared" si="112"/>
        <v/>
      </c>
      <c r="EX52" s="177" t="str">
        <f t="shared" si="112"/>
        <v/>
      </c>
      <c r="EY52" s="177" t="str">
        <f t="shared" si="112"/>
        <v/>
      </c>
      <c r="EZ52" s="177" t="str">
        <f t="shared" si="112"/>
        <v/>
      </c>
      <c r="FA52" s="177" t="str">
        <f t="shared" si="112"/>
        <v/>
      </c>
      <c r="FB52" s="177" t="str">
        <f t="shared" si="112"/>
        <v/>
      </c>
      <c r="FC52" s="177" t="str">
        <f t="shared" si="112"/>
        <v/>
      </c>
      <c r="FD52" s="177" t="str">
        <f t="shared" si="112"/>
        <v/>
      </c>
      <c r="FE52" s="177" t="str">
        <f t="shared" si="112"/>
        <v/>
      </c>
      <c r="FF52" s="177" t="str">
        <f t="shared" si="112"/>
        <v/>
      </c>
      <c r="FG52" s="177" t="str">
        <f t="shared" si="112"/>
        <v/>
      </c>
      <c r="FH52" s="177" t="str">
        <f t="shared" si="112"/>
        <v/>
      </c>
      <c r="FI52" s="177" t="str">
        <f t="shared" si="105"/>
        <v/>
      </c>
      <c r="FJ52" s="177" t="str">
        <f t="shared" si="105"/>
        <v/>
      </c>
      <c r="FK52" s="177" t="str">
        <f t="shared" si="105"/>
        <v/>
      </c>
      <c r="FL52" s="177" t="str">
        <f t="shared" si="105"/>
        <v/>
      </c>
      <c r="FM52" s="177" t="str">
        <f t="shared" si="105"/>
        <v/>
      </c>
      <c r="FN52" s="177" t="str">
        <f t="shared" si="105"/>
        <v/>
      </c>
      <c r="FO52" s="177" t="str">
        <f t="shared" si="105"/>
        <v/>
      </c>
      <c r="FP52" s="177" t="str">
        <f t="shared" si="105"/>
        <v/>
      </c>
      <c r="FQ52" s="177" t="str">
        <f t="shared" si="105"/>
        <v/>
      </c>
      <c r="FR52" s="177" t="str">
        <f t="shared" si="105"/>
        <v/>
      </c>
      <c r="FS52" s="177" t="str">
        <f t="shared" si="105"/>
        <v/>
      </c>
      <c r="FT52" s="177" t="str">
        <f t="shared" si="105"/>
        <v/>
      </c>
      <c r="FU52" s="177" t="str">
        <f t="shared" si="105"/>
        <v/>
      </c>
      <c r="FV52" s="177" t="str">
        <f t="shared" si="105"/>
        <v/>
      </c>
      <c r="FW52" s="177" t="str">
        <f t="shared" si="113"/>
        <v/>
      </c>
      <c r="FX52" s="177" t="str">
        <f t="shared" si="113"/>
        <v/>
      </c>
      <c r="FY52" s="177" t="str">
        <f t="shared" si="113"/>
        <v/>
      </c>
      <c r="FZ52" s="177" t="str">
        <f t="shared" si="113"/>
        <v/>
      </c>
      <c r="GA52" s="177" t="str">
        <f t="shared" si="113"/>
        <v/>
      </c>
      <c r="GB52" s="177" t="str">
        <f t="shared" si="113"/>
        <v/>
      </c>
      <c r="GC52" s="177" t="str">
        <f t="shared" si="113"/>
        <v/>
      </c>
      <c r="GD52" s="177" t="str">
        <f t="shared" si="113"/>
        <v/>
      </c>
      <c r="GE52" s="177" t="str">
        <f t="shared" si="113"/>
        <v/>
      </c>
      <c r="GF52" s="177" t="str">
        <f t="shared" si="113"/>
        <v/>
      </c>
      <c r="GG52" s="177" t="str">
        <f t="shared" si="113"/>
        <v/>
      </c>
      <c r="GH52" s="177" t="str">
        <f t="shared" si="113"/>
        <v/>
      </c>
      <c r="GI52" s="177" t="str">
        <f t="shared" si="113"/>
        <v/>
      </c>
      <c r="GJ52" s="177" t="str">
        <f t="shared" si="113"/>
        <v/>
      </c>
      <c r="GK52" s="177" t="str">
        <f t="shared" si="113"/>
        <v/>
      </c>
      <c r="GL52" s="177" t="str">
        <f t="shared" si="113"/>
        <v/>
      </c>
      <c r="GM52" s="177" t="str">
        <f t="shared" si="106"/>
        <v/>
      </c>
      <c r="GN52" s="177" t="str">
        <f t="shared" si="106"/>
        <v/>
      </c>
      <c r="GO52" s="177" t="str">
        <f t="shared" si="106"/>
        <v/>
      </c>
      <c r="GP52" s="177" t="str">
        <f t="shared" si="106"/>
        <v/>
      </c>
      <c r="GQ52" s="177" t="str">
        <f t="shared" si="106"/>
        <v/>
      </c>
      <c r="GR52" s="177" t="str">
        <f t="shared" si="106"/>
        <v/>
      </c>
      <c r="GS52" s="177" t="str">
        <f t="shared" si="106"/>
        <v/>
      </c>
      <c r="GT52" s="177" t="str">
        <f t="shared" si="106"/>
        <v/>
      </c>
      <c r="GU52" s="177" t="str">
        <f t="shared" si="106"/>
        <v/>
      </c>
      <c r="GV52" s="177" t="str">
        <f t="shared" si="106"/>
        <v/>
      </c>
      <c r="GW52" s="177" t="str">
        <f t="shared" si="106"/>
        <v/>
      </c>
      <c r="GX52" s="177" t="str">
        <f t="shared" si="106"/>
        <v/>
      </c>
      <c r="GY52" s="177" t="str">
        <f t="shared" si="106"/>
        <v/>
      </c>
      <c r="GZ52" s="177" t="str">
        <f t="shared" si="106"/>
        <v/>
      </c>
      <c r="HA52" s="177" t="str">
        <f t="shared" si="101"/>
        <v/>
      </c>
      <c r="HB52" s="177" t="str">
        <f t="shared" si="101"/>
        <v/>
      </c>
      <c r="HC52" s="177" t="str">
        <f t="shared" si="101"/>
        <v/>
      </c>
      <c r="HD52" s="177" t="str">
        <f t="shared" si="101"/>
        <v/>
      </c>
      <c r="HE52" s="177" t="str">
        <f t="shared" si="101"/>
        <v/>
      </c>
      <c r="HF52" s="177" t="str">
        <f t="shared" si="101"/>
        <v/>
      </c>
      <c r="HG52" s="177" t="str">
        <f t="shared" si="101"/>
        <v/>
      </c>
      <c r="HH52" s="177" t="str">
        <f t="shared" si="101"/>
        <v/>
      </c>
      <c r="HI52" s="177" t="str">
        <f t="shared" si="101"/>
        <v/>
      </c>
      <c r="HJ52" s="177" t="str">
        <f t="shared" si="101"/>
        <v/>
      </c>
      <c r="HK52" s="177" t="str">
        <f t="shared" si="101"/>
        <v/>
      </c>
      <c r="HL52" s="177" t="str">
        <f t="shared" si="101"/>
        <v/>
      </c>
      <c r="HM52" s="177" t="str">
        <f t="shared" si="101"/>
        <v/>
      </c>
      <c r="HN52" s="177" t="str">
        <f t="shared" si="101"/>
        <v/>
      </c>
      <c r="HO52" s="177" t="str">
        <f t="shared" si="101"/>
        <v/>
      </c>
      <c r="HP52" s="177" t="str">
        <f t="shared" si="114"/>
        <v/>
      </c>
      <c r="HQ52" s="177" t="str">
        <f t="shared" si="114"/>
        <v/>
      </c>
      <c r="HR52" s="177" t="str">
        <f t="shared" si="114"/>
        <v/>
      </c>
      <c r="HS52" s="177" t="str">
        <f t="shared" si="114"/>
        <v/>
      </c>
      <c r="HT52" s="177" t="str">
        <f t="shared" si="114"/>
        <v/>
      </c>
      <c r="HU52" s="177" t="str">
        <f t="shared" si="114"/>
        <v/>
      </c>
      <c r="HV52" s="177" t="str">
        <f t="shared" si="114"/>
        <v/>
      </c>
      <c r="HW52" s="177" t="str">
        <f t="shared" si="114"/>
        <v/>
      </c>
      <c r="HX52" s="177" t="str">
        <f t="shared" si="114"/>
        <v/>
      </c>
      <c r="HY52" s="177" t="str">
        <f t="shared" si="114"/>
        <v/>
      </c>
      <c r="HZ52" s="177" t="str">
        <f t="shared" si="114"/>
        <v/>
      </c>
      <c r="IA52" s="192" t="str">
        <f t="shared" si="21"/>
        <v/>
      </c>
      <c r="IB52" s="193" t="e">
        <f t="shared" si="94"/>
        <v>#N/A</v>
      </c>
      <c r="IC52" s="193" t="e">
        <f t="shared" si="118"/>
        <v>#N/A</v>
      </c>
      <c r="ID52" s="193" t="e">
        <f t="shared" si="118"/>
        <v>#N/A</v>
      </c>
      <c r="IE52" s="193" t="e">
        <f t="shared" si="118"/>
        <v>#N/A</v>
      </c>
      <c r="IF52" s="193" t="e">
        <f t="shared" si="128"/>
        <v>#N/A</v>
      </c>
      <c r="IG52" s="193" t="e">
        <f t="shared" si="128"/>
        <v>#N/A</v>
      </c>
      <c r="IH52" s="193" t="e">
        <f t="shared" si="128"/>
        <v>#N/A</v>
      </c>
      <c r="II52" s="193" t="e">
        <f t="shared" si="128"/>
        <v>#N/A</v>
      </c>
      <c r="IJ52" s="193" t="e">
        <f t="shared" si="128"/>
        <v>#N/A</v>
      </c>
      <c r="IK52" s="193" t="e">
        <f t="shared" si="128"/>
        <v>#N/A</v>
      </c>
      <c r="IL52" s="193" t="e">
        <f t="shared" si="128"/>
        <v>#N/A</v>
      </c>
      <c r="IM52" s="193" t="e">
        <f t="shared" si="128"/>
        <v>#N/A</v>
      </c>
      <c r="IN52" s="193" t="e">
        <f t="shared" si="128"/>
        <v>#N/A</v>
      </c>
      <c r="IO52" s="193" t="e">
        <f t="shared" si="128"/>
        <v>#N/A</v>
      </c>
      <c r="IP52" s="193" t="e">
        <f t="shared" si="128"/>
        <v>#N/A</v>
      </c>
      <c r="IQ52" s="193" t="e">
        <f t="shared" si="128"/>
        <v>#N/A</v>
      </c>
      <c r="IR52" s="193" t="e">
        <f t="shared" si="128"/>
        <v>#N/A</v>
      </c>
      <c r="IS52" s="193" t="e">
        <f t="shared" si="128"/>
        <v>#N/A</v>
      </c>
      <c r="IT52" s="193" t="e">
        <f t="shared" si="128"/>
        <v>#N/A</v>
      </c>
      <c r="IU52" s="193" t="e">
        <f t="shared" si="124"/>
        <v>#N/A</v>
      </c>
      <c r="IV52" s="193" t="e">
        <f t="shared" si="124"/>
        <v>#N/A</v>
      </c>
      <c r="IW52" s="193" t="e">
        <f t="shared" si="124"/>
        <v>#N/A</v>
      </c>
      <c r="IX52" s="193" t="e">
        <f t="shared" si="124"/>
        <v>#N/A</v>
      </c>
      <c r="IY52" s="193" t="e">
        <f t="shared" si="124"/>
        <v>#N/A</v>
      </c>
      <c r="IZ52" s="193" t="e">
        <f t="shared" si="124"/>
        <v>#N/A</v>
      </c>
      <c r="JA52" s="193" t="e">
        <f t="shared" si="124"/>
        <v>#N/A</v>
      </c>
      <c r="JB52" s="193" t="e">
        <f t="shared" si="124"/>
        <v>#N/A</v>
      </c>
      <c r="JC52" s="193" t="e">
        <f t="shared" si="124"/>
        <v>#N/A</v>
      </c>
      <c r="JD52" s="193" t="e">
        <f t="shared" si="124"/>
        <v>#N/A</v>
      </c>
      <c r="JE52" s="193" t="e">
        <f t="shared" si="124"/>
        <v>#N/A</v>
      </c>
      <c r="JF52" s="193" t="e">
        <f t="shared" si="124"/>
        <v>#N/A</v>
      </c>
      <c r="JG52" s="193" t="e">
        <f t="shared" si="124"/>
        <v>#N/A</v>
      </c>
      <c r="JH52" s="193" t="e">
        <f t="shared" si="124"/>
        <v>#N/A</v>
      </c>
      <c r="JI52" s="193" t="e">
        <f t="shared" si="124"/>
        <v>#N/A</v>
      </c>
      <c r="JJ52" s="193" t="e">
        <f t="shared" si="121"/>
        <v>#N/A</v>
      </c>
      <c r="JK52" s="193" t="e">
        <f t="shared" si="121"/>
        <v>#N/A</v>
      </c>
      <c r="JL52" s="193" t="e">
        <f t="shared" si="121"/>
        <v>#N/A</v>
      </c>
      <c r="JM52" s="193" t="e">
        <f t="shared" si="121"/>
        <v>#N/A</v>
      </c>
      <c r="JN52" s="193" t="e">
        <f t="shared" si="121"/>
        <v>#N/A</v>
      </c>
      <c r="JO52" s="193" t="e">
        <f t="shared" si="121"/>
        <v>#N/A</v>
      </c>
      <c r="JP52" s="193" t="e">
        <f t="shared" si="121"/>
        <v>#N/A</v>
      </c>
      <c r="JQ52" s="193" t="e">
        <f t="shared" si="121"/>
        <v>#N/A</v>
      </c>
      <c r="JR52" s="193" t="e">
        <f t="shared" si="121"/>
        <v>#N/A</v>
      </c>
      <c r="JS52" s="193" t="e">
        <f t="shared" si="121"/>
        <v>#N/A</v>
      </c>
      <c r="JT52" s="193" t="e">
        <f t="shared" si="121"/>
        <v>#N/A</v>
      </c>
      <c r="JU52" s="193" t="e">
        <f t="shared" si="121"/>
        <v>#N/A</v>
      </c>
      <c r="JV52" s="193" t="e">
        <f t="shared" si="121"/>
        <v>#N/A</v>
      </c>
      <c r="JW52" s="193" t="e">
        <f t="shared" si="121"/>
        <v>#N/A</v>
      </c>
      <c r="JX52" s="193" t="e">
        <f t="shared" si="121"/>
        <v>#N/A</v>
      </c>
      <c r="JY52" s="193" t="e">
        <f t="shared" si="97"/>
        <v>#N/A</v>
      </c>
      <c r="JZ52" s="193" t="e">
        <f t="shared" si="97"/>
        <v>#N/A</v>
      </c>
      <c r="KA52" s="193" t="e">
        <f t="shared" si="97"/>
        <v>#N/A</v>
      </c>
      <c r="KB52" s="193" t="e">
        <f t="shared" si="97"/>
        <v>#N/A</v>
      </c>
      <c r="KC52" s="193" t="e">
        <f t="shared" si="97"/>
        <v>#N/A</v>
      </c>
      <c r="KD52" s="193" t="e">
        <f t="shared" si="97"/>
        <v>#N/A</v>
      </c>
      <c r="KE52" s="193" t="e">
        <f t="shared" si="97"/>
        <v>#N/A</v>
      </c>
      <c r="KF52" s="193" t="e">
        <f t="shared" si="97"/>
        <v>#N/A</v>
      </c>
      <c r="KG52" s="193" t="e">
        <f t="shared" si="97"/>
        <v>#N/A</v>
      </c>
      <c r="KH52" s="193" t="e">
        <f t="shared" si="97"/>
        <v>#N/A</v>
      </c>
      <c r="KI52" s="193" t="e">
        <f t="shared" si="97"/>
        <v>#N/A</v>
      </c>
      <c r="KJ52" s="193" t="e">
        <f t="shared" si="97"/>
        <v>#N/A</v>
      </c>
      <c r="KK52" s="193" t="e">
        <f t="shared" si="97"/>
        <v>#N/A</v>
      </c>
      <c r="KL52" s="193" t="e">
        <f t="shared" si="97"/>
        <v>#N/A</v>
      </c>
      <c r="KM52" s="193" t="e">
        <f t="shared" si="97"/>
        <v>#N/A</v>
      </c>
      <c r="KN52" s="193" t="e">
        <f t="shared" si="24"/>
        <v>#N/A</v>
      </c>
      <c r="KO52" s="193" t="e">
        <f t="shared" si="119"/>
        <v>#N/A</v>
      </c>
      <c r="KP52" s="193" t="e">
        <f t="shared" si="119"/>
        <v>#N/A</v>
      </c>
      <c r="KQ52" s="193" t="e">
        <f t="shared" si="119"/>
        <v>#N/A</v>
      </c>
      <c r="KR52" s="193" t="e">
        <f t="shared" si="129"/>
        <v>#N/A</v>
      </c>
      <c r="KS52" s="193" t="e">
        <f t="shared" si="129"/>
        <v>#N/A</v>
      </c>
      <c r="KT52" s="193" t="e">
        <f t="shared" si="129"/>
        <v>#N/A</v>
      </c>
      <c r="KU52" s="193" t="e">
        <f t="shared" si="129"/>
        <v>#N/A</v>
      </c>
      <c r="KV52" s="193" t="e">
        <f t="shared" si="129"/>
        <v>#N/A</v>
      </c>
      <c r="KW52" s="193" t="e">
        <f t="shared" si="129"/>
        <v>#N/A</v>
      </c>
      <c r="KX52" s="193" t="e">
        <f t="shared" si="129"/>
        <v>#N/A</v>
      </c>
      <c r="KY52" s="193" t="e">
        <f t="shared" si="129"/>
        <v>#N/A</v>
      </c>
      <c r="KZ52" s="193" t="e">
        <f t="shared" si="129"/>
        <v>#N/A</v>
      </c>
      <c r="LA52" s="193" t="e">
        <f t="shared" si="129"/>
        <v>#N/A</v>
      </c>
      <c r="LB52" s="193" t="e">
        <f t="shared" si="129"/>
        <v>#N/A</v>
      </c>
      <c r="LC52" s="193" t="e">
        <f t="shared" si="129"/>
        <v>#N/A</v>
      </c>
      <c r="LD52" s="193" t="e">
        <f t="shared" si="129"/>
        <v>#N/A</v>
      </c>
      <c r="LE52" s="193" t="e">
        <f t="shared" si="129"/>
        <v>#N/A</v>
      </c>
      <c r="LF52" s="193" t="e">
        <f t="shared" si="129"/>
        <v>#N/A</v>
      </c>
      <c r="LG52" s="193" t="e">
        <f t="shared" si="125"/>
        <v>#N/A</v>
      </c>
      <c r="LH52" s="193" t="e">
        <f t="shared" si="125"/>
        <v>#N/A</v>
      </c>
      <c r="LI52" s="193" t="e">
        <f t="shared" si="125"/>
        <v>#N/A</v>
      </c>
      <c r="LJ52" s="193" t="e">
        <f t="shared" si="125"/>
        <v>#N/A</v>
      </c>
      <c r="LK52" s="193" t="e">
        <f t="shared" si="125"/>
        <v>#N/A</v>
      </c>
      <c r="LL52" s="193" t="e">
        <f t="shared" si="125"/>
        <v>#N/A</v>
      </c>
      <c r="LM52" s="193" t="e">
        <f t="shared" si="125"/>
        <v>#N/A</v>
      </c>
      <c r="LN52" s="193" t="e">
        <f t="shared" si="125"/>
        <v>#N/A</v>
      </c>
      <c r="LO52" s="193" t="e">
        <f t="shared" si="125"/>
        <v>#N/A</v>
      </c>
      <c r="LP52" s="193" t="e">
        <f t="shared" si="125"/>
        <v>#N/A</v>
      </c>
      <c r="LQ52" s="193" t="e">
        <f t="shared" si="125"/>
        <v>#N/A</v>
      </c>
      <c r="LR52" s="193" t="e">
        <f t="shared" si="125"/>
        <v>#N/A</v>
      </c>
      <c r="LS52" s="193" t="e">
        <f t="shared" si="125"/>
        <v>#N/A</v>
      </c>
      <c r="LT52" s="193" t="e">
        <f t="shared" si="125"/>
        <v>#N/A</v>
      </c>
      <c r="LU52" s="193" t="e">
        <f t="shared" si="125"/>
        <v>#N/A</v>
      </c>
      <c r="LV52" s="193" t="e">
        <f t="shared" si="122"/>
        <v>#N/A</v>
      </c>
      <c r="LW52" s="193" t="e">
        <f t="shared" si="122"/>
        <v>#N/A</v>
      </c>
      <c r="LX52" s="193" t="e">
        <f t="shared" si="122"/>
        <v>#N/A</v>
      </c>
      <c r="LY52" s="193" t="e">
        <f t="shared" si="122"/>
        <v>#N/A</v>
      </c>
      <c r="LZ52" s="193" t="e">
        <f t="shared" si="122"/>
        <v>#N/A</v>
      </c>
      <c r="MA52" s="193" t="e">
        <f t="shared" si="122"/>
        <v>#N/A</v>
      </c>
      <c r="MB52" s="193" t="e">
        <f t="shared" si="122"/>
        <v>#N/A</v>
      </c>
      <c r="MC52" s="193" t="e">
        <f t="shared" si="122"/>
        <v>#N/A</v>
      </c>
      <c r="MD52" s="193" t="e">
        <f t="shared" si="122"/>
        <v>#N/A</v>
      </c>
      <c r="ME52" s="193" t="e">
        <f t="shared" si="122"/>
        <v>#N/A</v>
      </c>
      <c r="MF52" s="193" t="e">
        <f t="shared" si="122"/>
        <v>#N/A</v>
      </c>
      <c r="MG52" s="193" t="e">
        <f t="shared" si="122"/>
        <v>#N/A</v>
      </c>
      <c r="MH52" s="193" t="e">
        <f t="shared" si="122"/>
        <v>#N/A</v>
      </c>
      <c r="MI52" s="193" t="e">
        <f t="shared" si="122"/>
        <v>#N/A</v>
      </c>
      <c r="MJ52" s="193" t="e">
        <f t="shared" si="122"/>
        <v>#N/A</v>
      </c>
      <c r="MK52" s="193" t="e">
        <f t="shared" si="98"/>
        <v>#N/A</v>
      </c>
      <c r="ML52" s="193" t="e">
        <f t="shared" si="98"/>
        <v>#N/A</v>
      </c>
      <c r="MM52" s="193" t="e">
        <f t="shared" si="98"/>
        <v>#N/A</v>
      </c>
      <c r="MN52" s="193" t="e">
        <f t="shared" si="98"/>
        <v>#N/A</v>
      </c>
      <c r="MO52" s="193" t="e">
        <f t="shared" si="98"/>
        <v>#N/A</v>
      </c>
      <c r="MP52" s="193" t="e">
        <f t="shared" si="98"/>
        <v>#N/A</v>
      </c>
      <c r="MQ52" s="193" t="e">
        <f t="shared" si="98"/>
        <v>#N/A</v>
      </c>
      <c r="MR52" s="193" t="e">
        <f t="shared" si="98"/>
        <v>#N/A</v>
      </c>
      <c r="MS52" s="193" t="e">
        <f t="shared" si="98"/>
        <v>#N/A</v>
      </c>
      <c r="MT52" s="193" t="e">
        <f t="shared" si="98"/>
        <v>#N/A</v>
      </c>
      <c r="MU52" s="193" t="e">
        <f t="shared" si="98"/>
        <v>#N/A</v>
      </c>
      <c r="MV52" s="193" t="e">
        <f t="shared" si="98"/>
        <v>#N/A</v>
      </c>
      <c r="MW52" s="193" t="e">
        <f t="shared" si="98"/>
        <v>#N/A</v>
      </c>
      <c r="MX52" s="193" t="e">
        <f t="shared" si="98"/>
        <v>#N/A</v>
      </c>
      <c r="MY52" s="193" t="e">
        <f t="shared" si="98"/>
        <v>#N/A</v>
      </c>
      <c r="MZ52" s="193" t="e">
        <f t="shared" si="25"/>
        <v>#N/A</v>
      </c>
      <c r="NA52" s="193" t="e">
        <f t="shared" si="120"/>
        <v>#N/A</v>
      </c>
      <c r="NB52" s="193" t="e">
        <f t="shared" si="120"/>
        <v>#N/A</v>
      </c>
      <c r="NC52" s="193" t="e">
        <f t="shared" si="120"/>
        <v>#N/A</v>
      </c>
      <c r="ND52" s="193" t="e">
        <f t="shared" si="130"/>
        <v>#N/A</v>
      </c>
      <c r="NE52" s="193" t="e">
        <f t="shared" si="130"/>
        <v>#N/A</v>
      </c>
      <c r="NF52" s="193" t="e">
        <f t="shared" si="130"/>
        <v>#N/A</v>
      </c>
      <c r="NG52" s="193" t="e">
        <f t="shared" si="130"/>
        <v>#N/A</v>
      </c>
      <c r="NH52" s="193" t="e">
        <f t="shared" si="130"/>
        <v>#N/A</v>
      </c>
      <c r="NI52" s="193" t="e">
        <f t="shared" si="130"/>
        <v>#N/A</v>
      </c>
      <c r="NJ52" s="193" t="e">
        <f t="shared" si="130"/>
        <v>#N/A</v>
      </c>
      <c r="NK52" s="193" t="e">
        <f t="shared" si="130"/>
        <v>#N/A</v>
      </c>
      <c r="NL52" s="193" t="e">
        <f t="shared" si="130"/>
        <v>#N/A</v>
      </c>
      <c r="NM52" s="193" t="e">
        <f t="shared" si="130"/>
        <v>#N/A</v>
      </c>
      <c r="NN52" s="193" t="e">
        <f t="shared" si="130"/>
        <v>#N/A</v>
      </c>
      <c r="NO52" s="193" t="e">
        <f t="shared" si="130"/>
        <v>#N/A</v>
      </c>
      <c r="NP52" s="193" t="e">
        <f t="shared" si="130"/>
        <v>#N/A</v>
      </c>
      <c r="NQ52" s="193" t="e">
        <f t="shared" si="130"/>
        <v>#N/A</v>
      </c>
      <c r="NR52" s="193" t="e">
        <f t="shared" si="130"/>
        <v>#N/A</v>
      </c>
      <c r="NS52" s="193" t="e">
        <f t="shared" si="126"/>
        <v>#N/A</v>
      </c>
      <c r="NT52" s="193" t="e">
        <f t="shared" si="126"/>
        <v>#N/A</v>
      </c>
      <c r="NU52" s="193" t="e">
        <f t="shared" si="126"/>
        <v>#N/A</v>
      </c>
      <c r="NV52" s="193" t="e">
        <f t="shared" si="126"/>
        <v>#N/A</v>
      </c>
      <c r="NW52" s="193" t="e">
        <f t="shared" si="126"/>
        <v>#N/A</v>
      </c>
      <c r="NX52" s="193" t="e">
        <f t="shared" si="126"/>
        <v>#N/A</v>
      </c>
      <c r="NY52" s="193" t="e">
        <f t="shared" si="126"/>
        <v>#N/A</v>
      </c>
      <c r="NZ52" s="193" t="e">
        <f t="shared" si="126"/>
        <v>#N/A</v>
      </c>
      <c r="OA52" s="193" t="e">
        <f t="shared" si="126"/>
        <v>#N/A</v>
      </c>
      <c r="OB52" s="193" t="e">
        <f t="shared" si="126"/>
        <v>#N/A</v>
      </c>
      <c r="OC52" s="193" t="e">
        <f t="shared" si="126"/>
        <v>#N/A</v>
      </c>
      <c r="OD52" s="193" t="e">
        <f t="shared" si="126"/>
        <v>#N/A</v>
      </c>
      <c r="OE52" s="193" t="e">
        <f t="shared" si="126"/>
        <v>#N/A</v>
      </c>
      <c r="OF52" s="193" t="e">
        <f t="shared" si="126"/>
        <v>#N/A</v>
      </c>
      <c r="OG52" s="193" t="e">
        <f t="shared" si="126"/>
        <v>#N/A</v>
      </c>
      <c r="OH52" s="193" t="e">
        <f t="shared" si="123"/>
        <v>#N/A</v>
      </c>
      <c r="OI52" s="193" t="e">
        <f t="shared" si="123"/>
        <v>#N/A</v>
      </c>
      <c r="OJ52" s="193" t="e">
        <f t="shared" si="123"/>
        <v>#N/A</v>
      </c>
      <c r="OK52" s="193" t="e">
        <f t="shared" si="123"/>
        <v>#N/A</v>
      </c>
      <c r="OL52" s="193" t="e">
        <f t="shared" si="123"/>
        <v>#N/A</v>
      </c>
      <c r="OM52" s="193" t="e">
        <f t="shared" si="123"/>
        <v>#N/A</v>
      </c>
      <c r="ON52" s="193" t="e">
        <f t="shared" si="123"/>
        <v>#N/A</v>
      </c>
      <c r="OO52" s="193" t="e">
        <f t="shared" si="123"/>
        <v>#N/A</v>
      </c>
      <c r="OP52" s="193" t="e">
        <f t="shared" si="123"/>
        <v>#N/A</v>
      </c>
      <c r="OQ52" s="193" t="e">
        <f t="shared" si="123"/>
        <v>#N/A</v>
      </c>
      <c r="OR52" s="193" t="e">
        <f t="shared" si="123"/>
        <v>#N/A</v>
      </c>
      <c r="OS52" s="193" t="e">
        <f t="shared" si="123"/>
        <v>#N/A</v>
      </c>
      <c r="OT52" s="193" t="e">
        <f t="shared" si="123"/>
        <v>#N/A</v>
      </c>
      <c r="OU52" s="193" t="e">
        <f t="shared" si="123"/>
        <v>#N/A</v>
      </c>
      <c r="OV52" s="193" t="e">
        <f t="shared" si="123"/>
        <v>#N/A</v>
      </c>
      <c r="OW52" s="193" t="e">
        <f t="shared" si="99"/>
        <v>#N/A</v>
      </c>
      <c r="OX52" s="193" t="e">
        <f t="shared" si="99"/>
        <v>#N/A</v>
      </c>
      <c r="OY52" s="193" t="e">
        <f t="shared" si="99"/>
        <v>#N/A</v>
      </c>
      <c r="OZ52" s="193" t="e">
        <f t="shared" si="99"/>
        <v>#N/A</v>
      </c>
      <c r="PA52" s="193" t="e">
        <f t="shared" si="99"/>
        <v>#N/A</v>
      </c>
      <c r="PB52" s="193" t="e">
        <f t="shared" si="99"/>
        <v>#N/A</v>
      </c>
      <c r="PC52" s="193" t="e">
        <f t="shared" si="99"/>
        <v>#N/A</v>
      </c>
      <c r="PD52" s="193" t="e">
        <f t="shared" si="99"/>
        <v>#N/A</v>
      </c>
      <c r="PE52" s="193" t="e">
        <f t="shared" si="99"/>
        <v>#N/A</v>
      </c>
      <c r="PF52" s="193" t="e">
        <f t="shared" si="99"/>
        <v>#N/A</v>
      </c>
      <c r="PG52" s="193" t="e">
        <f t="shared" si="99"/>
        <v>#N/A</v>
      </c>
      <c r="PH52" s="193" t="e">
        <f t="shared" si="99"/>
        <v>#N/A</v>
      </c>
      <c r="PI52" s="193" t="e">
        <f t="shared" si="99"/>
        <v>#N/A</v>
      </c>
      <c r="PJ52" s="193" t="e">
        <f t="shared" si="99"/>
        <v>#N/A</v>
      </c>
      <c r="PK52" s="193" t="e">
        <f t="shared" si="99"/>
        <v>#N/A</v>
      </c>
      <c r="PL52" s="193" t="e">
        <f t="shared" si="26"/>
        <v>#N/A</v>
      </c>
      <c r="PM52" s="193" t="e">
        <f t="shared" ref="PM52:PT67" si="131">IF(ISNONTEXT($Q52),IF($G52="R",_xlfn.BETA.DIST(HT52,$M52,$N52,FALSE,$B52,$D52),_xlfn.BETA.DIST(HT52,$N52,$M52,FALSE,$B52,$D52)),NA())</f>
        <v>#N/A</v>
      </c>
      <c r="PN52" s="193" t="e">
        <f t="shared" si="131"/>
        <v>#N/A</v>
      </c>
      <c r="PO52" s="193" t="e">
        <f t="shared" si="131"/>
        <v>#N/A</v>
      </c>
      <c r="PP52" s="193" t="e">
        <f t="shared" si="131"/>
        <v>#N/A</v>
      </c>
      <c r="PQ52" s="193" t="e">
        <f t="shared" si="131"/>
        <v>#N/A</v>
      </c>
      <c r="PR52" s="193" t="e">
        <f t="shared" si="131"/>
        <v>#N/A</v>
      </c>
      <c r="PS52" s="193" t="e">
        <f t="shared" si="131"/>
        <v>#N/A</v>
      </c>
      <c r="PT52" s="193" t="e">
        <f t="shared" si="131"/>
        <v>#N/A</v>
      </c>
    </row>
    <row r="53" spans="1:436" hidden="1" x14ac:dyDescent="0.45">
      <c r="A53" s="20">
        <v>50</v>
      </c>
      <c r="B53" s="115"/>
      <c r="C53" s="115"/>
      <c r="D53" s="115"/>
      <c r="E53" s="110" t="str">
        <f t="shared" si="15"/>
        <v/>
      </c>
      <c r="F53" s="21" t="str">
        <f t="shared" si="16"/>
        <v/>
      </c>
      <c r="G53" s="22" t="str">
        <f t="shared" si="17"/>
        <v/>
      </c>
      <c r="H53" s="23" t="str">
        <f>IF(F53="","",IF(OR($F53&lt;Skew!$B$3,$F53=Skew!$B$3),IF($F53&gt;Skew!$C$3,Skew!$A$3,IF($F53&gt;Skew!$C$4,Skew!$A$4,IF($F53&gt;Skew!$C$5,Skew!$A$5,IF($F53&gt;Skew!$C$6,Skew!$A$6,IF($F53&gt;Skew!$C$7,Skew!$A$7,IF($F53&gt;Skew!$C$8,Skew!$A$8,IF($F53&gt;Skew!$C$9,Skew!$A$9,IF($F53&gt;Skew!$C$10,Skew!$A$10,IF($F53&gt;Skew!$C$11,Skew!$A$11,IF($F53&gt;Skew!$C$12,Skew!$A$12,IF($F53&gt;Skew!$C$13,Skew!$A$13,IF($F53&gt;Skew!$C$14,Skew!$A$14,IF($F53&gt;Skew!$C$15,Skew!$A$15,IF($F53&gt;Skew!$C$16,Skew!$A$16,Skew!$A$17)
)))))))))))))))</f>
        <v/>
      </c>
      <c r="I53" s="22" t="str">
        <f>IF(F53="","",MATCH(H53,Skew!$A$3:$A$17,0))</f>
        <v/>
      </c>
      <c r="J53" s="22" t="str">
        <f t="shared" si="0"/>
        <v/>
      </c>
      <c r="K53" s="24"/>
      <c r="L53" s="22" t="str">
        <f>IF(OR(F53="",K53=""),"",MATCH(K53,Confidence!$A$3:$A$12,0))</f>
        <v/>
      </c>
      <c r="M53" s="25" t="str">
        <f t="shared" si="1"/>
        <v/>
      </c>
      <c r="N53" s="25" t="str">
        <f t="shared" si="2"/>
        <v/>
      </c>
      <c r="O53" s="22"/>
      <c r="P53" s="102" t="str">
        <f t="shared" si="3"/>
        <v/>
      </c>
      <c r="Q53" s="102" t="str">
        <f t="shared" si="4"/>
        <v/>
      </c>
      <c r="R53" s="37" t="str">
        <f t="shared" si="5"/>
        <v/>
      </c>
      <c r="S53" s="115"/>
      <c r="T53" s="204" t="str">
        <f>IF(AND(B53&gt;0,C53&gt;0,D53&gt;0,M53&gt;0,N53&gt;0,S53&gt;0,NOT(K53="")),ABS(VLOOKUP($S$1,VLookups!$A$30:$B$31,2,FALSE)-_xlfn.BETA.DIST(S53,IF(G53="L",N53,M53),IF(G53="L",M53,N53),TRUE,B53,D53)),"")</f>
        <v/>
      </c>
      <c r="U53" s="112" t="str">
        <f>IF(OR($M53="",$N53=""),"",_xlfn.BETA.INV(ABS(VLOOKUP($S$1,VLookups!$A$30:$B$31,2,FALSE)-U$3),IF($G53="L",$N53,$M53),IF($G53="L",$M53,$N53),$B53,$D53))</f>
        <v/>
      </c>
      <c r="V53" s="113" t="str">
        <f>IF(OR($M53="",$N53=""),"",_xlfn.BETA.INV(ABS(VLOOKUP($S$1,VLookups!$A$30:$B$31,2,FALSE)-V$3),IF($G53="L",$N53,$M53),IF($G53="L",$M53,$N53),$B53,$D53))</f>
        <v/>
      </c>
      <c r="W53" s="112" t="str">
        <f>IF(OR($M53="",$N53=""),"",_xlfn.BETA.INV(ABS(VLOOKUP($S$1,VLookups!$A$30:$B$31,2,FALSE)-W$3),IF($G53="L",$N53,$M53),IF($G53="L",$M53,$N53),$B53,$D53))</f>
        <v/>
      </c>
      <c r="X53" s="113" t="str">
        <f>IF(OR($M53="",$N53=""),"",_xlfn.BETA.INV(ABS(VLOOKUP($S$1,VLookups!$A$30:$B$31,2,FALSE)-X$3),IF($G53="L",$N53,$M53),IF($G53="L",$M53,$N53),$B53,$D53))</f>
        <v/>
      </c>
      <c r="Y53" s="112" t="str">
        <f>IF(OR($M53="",$N53=""),"",_xlfn.BETA.INV(ABS(VLOOKUP($S$1,VLookups!$A$30:$B$31,2,FALSE)-Y$3),IF($G53="L",$N53,$M53),IF($G53="L",$M53,$N53),$B53,$D53))</f>
        <v/>
      </c>
      <c r="Z53" s="113" t="str">
        <f>IF(OR($M53="",$N53=""),"",_xlfn.BETA.INV(ABS(VLOOKUP($S$1,VLookups!$A$30:$B$31,2,FALSE)-Z$3),IF($G53="L",$N53,$M53),IF($G53="L",$M53,$N53),$B53,$D53))</f>
        <v/>
      </c>
      <c r="AA53" s="112" t="str">
        <f>IF(OR($M53="",$N53=""),"",_xlfn.BETA.INV(ABS(VLOOKUP($S$1,VLookups!$A$30:$B$31,2,FALSE)-AA$3),IF($G53="L",$N53,$M53),IF($G53="L",$M53,$N53),$B53,$D53))</f>
        <v/>
      </c>
      <c r="AB53" s="113" t="str">
        <f>IF(OR($M53="",$N53=""),"",_xlfn.BETA.INV(ABS(VLOOKUP($S$1,VLookups!$A$30:$B$31,2,FALSE)-AB$3),IF($G53="L",$N53,$M53),IF($G53="L",$M53,$N53),$B53,$D53))</f>
        <v/>
      </c>
      <c r="AC53" s="112" t="str">
        <f>IF(OR($M53="",$N53=""),"",_xlfn.BETA.INV(ABS(VLOOKUP($S$1,VLookups!$A$30:$B$31,2,FALSE)-AC$3),IF($G53="L",$N53,$M53),IF($G53="L",$M53,$N53),$B53,$D53))</f>
        <v/>
      </c>
      <c r="AD53" s="113" t="str">
        <f>IF(OR($M53="",$N53=""),"",_xlfn.BETA.INV(ABS(VLOOKUP($S$1,VLookups!$A$30:$B$31,2,FALSE)-AD$3),IF($G53="L",$N53,$M53),IF($G53="L",$M53,$N53),$B53,$D53))</f>
        <v/>
      </c>
      <c r="AE53" s="112" t="str">
        <f>IF(OR($M53="",$N53=""),"",_xlfn.BETA.INV(ABS(VLOOKUP($S$1,VLookups!$A$30:$B$31,2,FALSE)-AE$3),IF($G53="L",$N53,$M53),IF($G53="L",$M53,$N53),$B53,$D53))</f>
        <v/>
      </c>
      <c r="AF53" s="113" t="str">
        <f>IF(OR($M53="",$N53=""),"",_xlfn.BETA.INV(ABS(VLOOKUP($S$1,VLookups!$A$30:$B$31,2,FALSE)-AF$3),IF($G53="L",$N53,$M53),IF($G53="L",$M53,$N53),$B53,$D53))</f>
        <v/>
      </c>
      <c r="AG53" s="15"/>
      <c r="AH53" s="194" t="str">
        <f t="shared" si="18"/>
        <v/>
      </c>
      <c r="AI53" s="192" t="str">
        <f t="shared" si="19"/>
        <v/>
      </c>
      <c r="AJ53" s="177" t="str">
        <f t="shared" ref="AJ53:AJ56" si="132">IF(ISNONTEXT($AH53),AI53+$AH53,"")</f>
        <v/>
      </c>
      <c r="AK53" s="177" t="str">
        <f t="shared" si="108"/>
        <v/>
      </c>
      <c r="AL53" s="177" t="str">
        <f t="shared" si="108"/>
        <v/>
      </c>
      <c r="AM53" s="177" t="str">
        <f t="shared" si="108"/>
        <v/>
      </c>
      <c r="AN53" s="177" t="str">
        <f t="shared" si="108"/>
        <v/>
      </c>
      <c r="AO53" s="177" t="str">
        <f t="shared" si="108"/>
        <v/>
      </c>
      <c r="AP53" s="177" t="str">
        <f t="shared" si="108"/>
        <v/>
      </c>
      <c r="AQ53" s="177" t="str">
        <f t="shared" si="108"/>
        <v/>
      </c>
      <c r="AR53" s="177" t="str">
        <f t="shared" si="108"/>
        <v/>
      </c>
      <c r="AS53" s="177" t="str">
        <f t="shared" si="108"/>
        <v/>
      </c>
      <c r="AT53" s="177" t="str">
        <f t="shared" si="108"/>
        <v/>
      </c>
      <c r="AU53" s="177" t="str">
        <f t="shared" si="108"/>
        <v/>
      </c>
      <c r="AV53" s="177" t="str">
        <f t="shared" si="108"/>
        <v/>
      </c>
      <c r="AW53" s="177" t="str">
        <f t="shared" si="108"/>
        <v/>
      </c>
      <c r="AX53" s="177" t="str">
        <f t="shared" si="108"/>
        <v/>
      </c>
      <c r="AY53" s="177" t="str">
        <f t="shared" si="108"/>
        <v/>
      </c>
      <c r="AZ53" s="177" t="str">
        <f t="shared" si="108"/>
        <v/>
      </c>
      <c r="BA53" s="177" t="str">
        <f t="shared" si="102"/>
        <v/>
      </c>
      <c r="BB53" s="177" t="str">
        <f t="shared" si="102"/>
        <v/>
      </c>
      <c r="BC53" s="177" t="str">
        <f t="shared" si="102"/>
        <v/>
      </c>
      <c r="BD53" s="177" t="str">
        <f t="shared" si="102"/>
        <v/>
      </c>
      <c r="BE53" s="177" t="str">
        <f t="shared" si="102"/>
        <v/>
      </c>
      <c r="BF53" s="177" t="str">
        <f t="shared" si="102"/>
        <v/>
      </c>
      <c r="BG53" s="177" t="str">
        <f t="shared" si="102"/>
        <v/>
      </c>
      <c r="BH53" s="177" t="str">
        <f t="shared" si="102"/>
        <v/>
      </c>
      <c r="BI53" s="177" t="str">
        <f t="shared" si="102"/>
        <v/>
      </c>
      <c r="BJ53" s="177" t="str">
        <f t="shared" si="102"/>
        <v/>
      </c>
      <c r="BK53" s="177" t="str">
        <f t="shared" si="102"/>
        <v/>
      </c>
      <c r="BL53" s="177" t="str">
        <f t="shared" si="102"/>
        <v/>
      </c>
      <c r="BM53" s="177" t="str">
        <f t="shared" si="102"/>
        <v/>
      </c>
      <c r="BN53" s="177" t="str">
        <f t="shared" si="102"/>
        <v/>
      </c>
      <c r="BO53" s="177" t="str">
        <f t="shared" si="102"/>
        <v/>
      </c>
      <c r="BP53" s="177" t="str">
        <f t="shared" si="109"/>
        <v/>
      </c>
      <c r="BQ53" s="177" t="str">
        <f t="shared" si="109"/>
        <v/>
      </c>
      <c r="BR53" s="177" t="str">
        <f t="shared" si="109"/>
        <v/>
      </c>
      <c r="BS53" s="177" t="str">
        <f t="shared" si="109"/>
        <v/>
      </c>
      <c r="BT53" s="177" t="str">
        <f t="shared" si="109"/>
        <v/>
      </c>
      <c r="BU53" s="177" t="str">
        <f t="shared" si="109"/>
        <v/>
      </c>
      <c r="BV53" s="177" t="str">
        <f t="shared" si="109"/>
        <v/>
      </c>
      <c r="BW53" s="177" t="str">
        <f t="shared" si="109"/>
        <v/>
      </c>
      <c r="BX53" s="177" t="str">
        <f t="shared" si="109"/>
        <v/>
      </c>
      <c r="BY53" s="177" t="str">
        <f t="shared" si="109"/>
        <v/>
      </c>
      <c r="BZ53" s="177" t="str">
        <f t="shared" si="109"/>
        <v/>
      </c>
      <c r="CA53" s="177" t="str">
        <f t="shared" si="109"/>
        <v/>
      </c>
      <c r="CB53" s="177" t="str">
        <f t="shared" si="109"/>
        <v/>
      </c>
      <c r="CC53" s="177" t="str">
        <f t="shared" si="109"/>
        <v/>
      </c>
      <c r="CD53" s="177" t="str">
        <f t="shared" si="109"/>
        <v/>
      </c>
      <c r="CE53" s="177" t="str">
        <f t="shared" si="109"/>
        <v/>
      </c>
      <c r="CF53" s="177" t="str">
        <f t="shared" si="103"/>
        <v/>
      </c>
      <c r="CG53" s="177" t="str">
        <f t="shared" si="103"/>
        <v/>
      </c>
      <c r="CH53" s="177" t="str">
        <f t="shared" si="103"/>
        <v/>
      </c>
      <c r="CI53" s="177" t="str">
        <f t="shared" si="103"/>
        <v/>
      </c>
      <c r="CJ53" s="177" t="str">
        <f t="shared" si="103"/>
        <v/>
      </c>
      <c r="CK53" s="177" t="str">
        <f t="shared" si="103"/>
        <v/>
      </c>
      <c r="CL53" s="177" t="str">
        <f t="shared" si="103"/>
        <v/>
      </c>
      <c r="CM53" s="177" t="str">
        <f t="shared" si="103"/>
        <v/>
      </c>
      <c r="CN53" s="177" t="str">
        <f t="shared" si="103"/>
        <v/>
      </c>
      <c r="CO53" s="177" t="str">
        <f t="shared" si="103"/>
        <v/>
      </c>
      <c r="CP53" s="177" t="str">
        <f t="shared" si="103"/>
        <v/>
      </c>
      <c r="CQ53" s="177" t="str">
        <f t="shared" si="103"/>
        <v/>
      </c>
      <c r="CR53" s="177" t="str">
        <f t="shared" si="103"/>
        <v/>
      </c>
      <c r="CS53" s="177" t="str">
        <f t="shared" si="103"/>
        <v/>
      </c>
      <c r="CT53" s="177" t="str">
        <f t="shared" si="103"/>
        <v/>
      </c>
      <c r="CU53" s="177" t="str">
        <f t="shared" si="100"/>
        <v/>
      </c>
      <c r="CV53" s="177" t="str">
        <f t="shared" si="100"/>
        <v/>
      </c>
      <c r="CW53" s="177" t="str">
        <f t="shared" si="100"/>
        <v/>
      </c>
      <c r="CX53" s="177" t="str">
        <f t="shared" si="100"/>
        <v/>
      </c>
      <c r="CY53" s="177" t="str">
        <f t="shared" si="100"/>
        <v/>
      </c>
      <c r="CZ53" s="177" t="str">
        <f t="shared" si="100"/>
        <v/>
      </c>
      <c r="DA53" s="177" t="str">
        <f t="shared" si="100"/>
        <v/>
      </c>
      <c r="DB53" s="177" t="str">
        <f t="shared" si="100"/>
        <v/>
      </c>
      <c r="DC53" s="177" t="str">
        <f t="shared" si="100"/>
        <v/>
      </c>
      <c r="DD53" s="177" t="str">
        <f t="shared" si="100"/>
        <v/>
      </c>
      <c r="DE53" s="177" t="str">
        <f t="shared" si="100"/>
        <v/>
      </c>
      <c r="DF53" s="177" t="str">
        <f t="shared" si="100"/>
        <v/>
      </c>
      <c r="DG53" s="177" t="str">
        <f t="shared" si="100"/>
        <v/>
      </c>
      <c r="DH53" s="177" t="str">
        <f t="shared" si="100"/>
        <v/>
      </c>
      <c r="DI53" s="177" t="str">
        <f t="shared" si="100"/>
        <v/>
      </c>
      <c r="DJ53" s="177" t="str">
        <f t="shared" ref="DJ53:DY68" si="133">IF(ISNONTEXT($AH53),DI53+$AH53,"")</f>
        <v/>
      </c>
      <c r="DK53" s="177" t="str">
        <f t="shared" si="133"/>
        <v/>
      </c>
      <c r="DL53" s="177" t="str">
        <f t="shared" si="133"/>
        <v/>
      </c>
      <c r="DM53" s="177" t="str">
        <f t="shared" si="133"/>
        <v/>
      </c>
      <c r="DN53" s="177" t="str">
        <f t="shared" si="133"/>
        <v/>
      </c>
      <c r="DO53" s="177" t="str">
        <f t="shared" si="133"/>
        <v/>
      </c>
      <c r="DP53" s="177" t="str">
        <f t="shared" si="133"/>
        <v/>
      </c>
      <c r="DQ53" s="177" t="str">
        <f t="shared" si="133"/>
        <v/>
      </c>
      <c r="DR53" s="177" t="str">
        <f t="shared" si="133"/>
        <v/>
      </c>
      <c r="DS53" s="177" t="str">
        <f t="shared" si="133"/>
        <v/>
      </c>
      <c r="DT53" s="177" t="str">
        <f t="shared" si="133"/>
        <v/>
      </c>
      <c r="DU53" s="177" t="str">
        <f t="shared" si="133"/>
        <v/>
      </c>
      <c r="DV53" s="177" t="str">
        <f t="shared" si="133"/>
        <v/>
      </c>
      <c r="DW53" s="177" t="str">
        <f t="shared" si="133"/>
        <v/>
      </c>
      <c r="DX53" s="177" t="str">
        <f t="shared" si="133"/>
        <v/>
      </c>
      <c r="DY53" s="177" t="str">
        <f t="shared" si="133"/>
        <v/>
      </c>
      <c r="DZ53" s="177" t="str">
        <f t="shared" si="110"/>
        <v/>
      </c>
      <c r="EA53" s="177" t="str">
        <f t="shared" si="104"/>
        <v/>
      </c>
      <c r="EB53" s="177" t="str">
        <f t="shared" si="116"/>
        <v/>
      </c>
      <c r="EC53" s="177" t="str">
        <f t="shared" si="116"/>
        <v/>
      </c>
      <c r="ED53" s="177" t="str">
        <f t="shared" si="116"/>
        <v/>
      </c>
      <c r="EE53" s="177" t="str">
        <f t="shared" si="116"/>
        <v/>
      </c>
      <c r="EF53" s="177" t="str">
        <f t="shared" si="116"/>
        <v/>
      </c>
      <c r="EG53" s="177" t="str">
        <f t="shared" si="116"/>
        <v/>
      </c>
      <c r="EH53" s="177" t="str">
        <f t="shared" si="116"/>
        <v/>
      </c>
      <c r="EI53" s="177" t="str">
        <f t="shared" si="116"/>
        <v/>
      </c>
      <c r="EJ53" s="177" t="str">
        <f t="shared" si="116"/>
        <v/>
      </c>
      <c r="EK53" s="177" t="str">
        <f t="shared" si="116"/>
        <v/>
      </c>
      <c r="EL53" s="177" t="str">
        <f t="shared" si="116"/>
        <v/>
      </c>
      <c r="EM53" s="177" t="str">
        <f t="shared" si="116"/>
        <v/>
      </c>
      <c r="EN53" s="177" t="str">
        <f t="shared" si="116"/>
        <v/>
      </c>
      <c r="EO53" s="177" t="str">
        <f t="shared" si="116"/>
        <v/>
      </c>
      <c r="EP53" s="177" t="str">
        <f t="shared" si="116"/>
        <v/>
      </c>
      <c r="EQ53" s="177" t="str">
        <f t="shared" si="116"/>
        <v/>
      </c>
      <c r="ER53" s="177" t="str">
        <f t="shared" si="111"/>
        <v/>
      </c>
      <c r="ES53" s="177" t="str">
        <f t="shared" si="112"/>
        <v/>
      </c>
      <c r="ET53" s="177" t="str">
        <f t="shared" si="112"/>
        <v/>
      </c>
      <c r="EU53" s="177" t="str">
        <f t="shared" si="112"/>
        <v/>
      </c>
      <c r="EV53" s="177" t="str">
        <f t="shared" si="112"/>
        <v/>
      </c>
      <c r="EW53" s="177" t="str">
        <f t="shared" si="112"/>
        <v/>
      </c>
      <c r="EX53" s="177" t="str">
        <f t="shared" si="112"/>
        <v/>
      </c>
      <c r="EY53" s="177" t="str">
        <f t="shared" si="112"/>
        <v/>
      </c>
      <c r="EZ53" s="177" t="str">
        <f t="shared" si="112"/>
        <v/>
      </c>
      <c r="FA53" s="177" t="str">
        <f t="shared" si="112"/>
        <v/>
      </c>
      <c r="FB53" s="177" t="str">
        <f t="shared" si="112"/>
        <v/>
      </c>
      <c r="FC53" s="177" t="str">
        <f t="shared" si="112"/>
        <v/>
      </c>
      <c r="FD53" s="177" t="str">
        <f t="shared" si="112"/>
        <v/>
      </c>
      <c r="FE53" s="177" t="str">
        <f t="shared" si="112"/>
        <v/>
      </c>
      <c r="FF53" s="177" t="str">
        <f t="shared" si="112"/>
        <v/>
      </c>
      <c r="FG53" s="177" t="str">
        <f t="shared" si="112"/>
        <v/>
      </c>
      <c r="FH53" s="177" t="str">
        <f t="shared" si="112"/>
        <v/>
      </c>
      <c r="FI53" s="177" t="str">
        <f t="shared" si="105"/>
        <v/>
      </c>
      <c r="FJ53" s="177" t="str">
        <f t="shared" si="105"/>
        <v/>
      </c>
      <c r="FK53" s="177" t="str">
        <f t="shared" si="105"/>
        <v/>
      </c>
      <c r="FL53" s="177" t="str">
        <f t="shared" si="105"/>
        <v/>
      </c>
      <c r="FM53" s="177" t="str">
        <f t="shared" si="105"/>
        <v/>
      </c>
      <c r="FN53" s="177" t="str">
        <f t="shared" si="105"/>
        <v/>
      </c>
      <c r="FO53" s="177" t="str">
        <f t="shared" si="105"/>
        <v/>
      </c>
      <c r="FP53" s="177" t="str">
        <f t="shared" si="105"/>
        <v/>
      </c>
      <c r="FQ53" s="177" t="str">
        <f t="shared" si="105"/>
        <v/>
      </c>
      <c r="FR53" s="177" t="str">
        <f t="shared" si="105"/>
        <v/>
      </c>
      <c r="FS53" s="177" t="str">
        <f t="shared" si="105"/>
        <v/>
      </c>
      <c r="FT53" s="177" t="str">
        <f t="shared" si="105"/>
        <v/>
      </c>
      <c r="FU53" s="177" t="str">
        <f t="shared" si="105"/>
        <v/>
      </c>
      <c r="FV53" s="177" t="str">
        <f t="shared" si="105"/>
        <v/>
      </c>
      <c r="FW53" s="177" t="str">
        <f t="shared" si="113"/>
        <v/>
      </c>
      <c r="FX53" s="177" t="str">
        <f t="shared" si="113"/>
        <v/>
      </c>
      <c r="FY53" s="177" t="str">
        <f t="shared" si="113"/>
        <v/>
      </c>
      <c r="FZ53" s="177" t="str">
        <f t="shared" si="113"/>
        <v/>
      </c>
      <c r="GA53" s="177" t="str">
        <f t="shared" si="113"/>
        <v/>
      </c>
      <c r="GB53" s="177" t="str">
        <f t="shared" si="113"/>
        <v/>
      </c>
      <c r="GC53" s="177" t="str">
        <f t="shared" si="113"/>
        <v/>
      </c>
      <c r="GD53" s="177" t="str">
        <f t="shared" si="113"/>
        <v/>
      </c>
      <c r="GE53" s="177" t="str">
        <f t="shared" si="113"/>
        <v/>
      </c>
      <c r="GF53" s="177" t="str">
        <f t="shared" si="113"/>
        <v/>
      </c>
      <c r="GG53" s="177" t="str">
        <f t="shared" si="113"/>
        <v/>
      </c>
      <c r="GH53" s="177" t="str">
        <f t="shared" si="113"/>
        <v/>
      </c>
      <c r="GI53" s="177" t="str">
        <f t="shared" si="113"/>
        <v/>
      </c>
      <c r="GJ53" s="177" t="str">
        <f t="shared" si="113"/>
        <v/>
      </c>
      <c r="GK53" s="177" t="str">
        <f t="shared" si="113"/>
        <v/>
      </c>
      <c r="GL53" s="177" t="str">
        <f t="shared" si="113"/>
        <v/>
      </c>
      <c r="GM53" s="177" t="str">
        <f t="shared" si="106"/>
        <v/>
      </c>
      <c r="GN53" s="177" t="str">
        <f t="shared" si="106"/>
        <v/>
      </c>
      <c r="GO53" s="177" t="str">
        <f t="shared" si="106"/>
        <v/>
      </c>
      <c r="GP53" s="177" t="str">
        <f t="shared" si="106"/>
        <v/>
      </c>
      <c r="GQ53" s="177" t="str">
        <f t="shared" si="106"/>
        <v/>
      </c>
      <c r="GR53" s="177" t="str">
        <f t="shared" si="106"/>
        <v/>
      </c>
      <c r="GS53" s="177" t="str">
        <f t="shared" si="106"/>
        <v/>
      </c>
      <c r="GT53" s="177" t="str">
        <f t="shared" si="106"/>
        <v/>
      </c>
      <c r="GU53" s="177" t="str">
        <f t="shared" si="106"/>
        <v/>
      </c>
      <c r="GV53" s="177" t="str">
        <f t="shared" si="106"/>
        <v/>
      </c>
      <c r="GW53" s="177" t="str">
        <f t="shared" si="106"/>
        <v/>
      </c>
      <c r="GX53" s="177" t="str">
        <f t="shared" si="106"/>
        <v/>
      </c>
      <c r="GY53" s="177" t="str">
        <f t="shared" si="106"/>
        <v/>
      </c>
      <c r="GZ53" s="177" t="str">
        <f t="shared" si="106"/>
        <v/>
      </c>
      <c r="HA53" s="177" t="str">
        <f t="shared" si="101"/>
        <v/>
      </c>
      <c r="HB53" s="177" t="str">
        <f t="shared" si="101"/>
        <v/>
      </c>
      <c r="HC53" s="177" t="str">
        <f t="shared" si="101"/>
        <v/>
      </c>
      <c r="HD53" s="177" t="str">
        <f t="shared" si="101"/>
        <v/>
      </c>
      <c r="HE53" s="177" t="str">
        <f t="shared" si="101"/>
        <v/>
      </c>
      <c r="HF53" s="177" t="str">
        <f t="shared" si="101"/>
        <v/>
      </c>
      <c r="HG53" s="177" t="str">
        <f t="shared" si="101"/>
        <v/>
      </c>
      <c r="HH53" s="177" t="str">
        <f t="shared" si="101"/>
        <v/>
      </c>
      <c r="HI53" s="177" t="str">
        <f t="shared" si="101"/>
        <v/>
      </c>
      <c r="HJ53" s="177" t="str">
        <f t="shared" si="101"/>
        <v/>
      </c>
      <c r="HK53" s="177" t="str">
        <f t="shared" si="101"/>
        <v/>
      </c>
      <c r="HL53" s="177" t="str">
        <f t="shared" si="101"/>
        <v/>
      </c>
      <c r="HM53" s="177" t="str">
        <f t="shared" si="101"/>
        <v/>
      </c>
      <c r="HN53" s="177" t="str">
        <f t="shared" si="101"/>
        <v/>
      </c>
      <c r="HO53" s="177" t="str">
        <f t="shared" si="101"/>
        <v/>
      </c>
      <c r="HP53" s="177" t="str">
        <f t="shared" si="114"/>
        <v/>
      </c>
      <c r="HQ53" s="177" t="str">
        <f t="shared" si="114"/>
        <v/>
      </c>
      <c r="HR53" s="177" t="str">
        <f t="shared" si="114"/>
        <v/>
      </c>
      <c r="HS53" s="177" t="str">
        <f t="shared" si="114"/>
        <v/>
      </c>
      <c r="HT53" s="177" t="str">
        <f t="shared" si="114"/>
        <v/>
      </c>
      <c r="HU53" s="177" t="str">
        <f t="shared" si="114"/>
        <v/>
      </c>
      <c r="HV53" s="177" t="str">
        <f t="shared" si="114"/>
        <v/>
      </c>
      <c r="HW53" s="177" t="str">
        <f t="shared" si="114"/>
        <v/>
      </c>
      <c r="HX53" s="177" t="str">
        <f t="shared" si="114"/>
        <v/>
      </c>
      <c r="HY53" s="177" t="str">
        <f t="shared" si="114"/>
        <v/>
      </c>
      <c r="HZ53" s="177" t="str">
        <f t="shared" si="114"/>
        <v/>
      </c>
      <c r="IA53" s="192" t="str">
        <f t="shared" si="21"/>
        <v/>
      </c>
      <c r="IB53" s="193" t="e">
        <f t="shared" si="94"/>
        <v>#N/A</v>
      </c>
      <c r="IC53" s="193" t="e">
        <f t="shared" si="118"/>
        <v>#N/A</v>
      </c>
      <c r="ID53" s="193" t="e">
        <f t="shared" si="118"/>
        <v>#N/A</v>
      </c>
      <c r="IE53" s="193" t="e">
        <f t="shared" si="118"/>
        <v>#N/A</v>
      </c>
      <c r="IF53" s="193" t="e">
        <f t="shared" si="128"/>
        <v>#N/A</v>
      </c>
      <c r="IG53" s="193" t="e">
        <f t="shared" si="128"/>
        <v>#N/A</v>
      </c>
      <c r="IH53" s="193" t="e">
        <f t="shared" si="128"/>
        <v>#N/A</v>
      </c>
      <c r="II53" s="193" t="e">
        <f t="shared" si="128"/>
        <v>#N/A</v>
      </c>
      <c r="IJ53" s="193" t="e">
        <f t="shared" si="128"/>
        <v>#N/A</v>
      </c>
      <c r="IK53" s="193" t="e">
        <f t="shared" si="128"/>
        <v>#N/A</v>
      </c>
      <c r="IL53" s="193" t="e">
        <f t="shared" si="128"/>
        <v>#N/A</v>
      </c>
      <c r="IM53" s="193" t="e">
        <f t="shared" si="128"/>
        <v>#N/A</v>
      </c>
      <c r="IN53" s="193" t="e">
        <f t="shared" si="128"/>
        <v>#N/A</v>
      </c>
      <c r="IO53" s="193" t="e">
        <f t="shared" si="128"/>
        <v>#N/A</v>
      </c>
      <c r="IP53" s="193" t="e">
        <f t="shared" si="128"/>
        <v>#N/A</v>
      </c>
      <c r="IQ53" s="193" t="e">
        <f t="shared" si="128"/>
        <v>#N/A</v>
      </c>
      <c r="IR53" s="193" t="e">
        <f t="shared" si="128"/>
        <v>#N/A</v>
      </c>
      <c r="IS53" s="193" t="e">
        <f t="shared" si="128"/>
        <v>#N/A</v>
      </c>
      <c r="IT53" s="193" t="e">
        <f t="shared" si="128"/>
        <v>#N/A</v>
      </c>
      <c r="IU53" s="193" t="e">
        <f t="shared" si="124"/>
        <v>#N/A</v>
      </c>
      <c r="IV53" s="193" t="e">
        <f t="shared" si="124"/>
        <v>#N/A</v>
      </c>
      <c r="IW53" s="193" t="e">
        <f t="shared" si="124"/>
        <v>#N/A</v>
      </c>
      <c r="IX53" s="193" t="e">
        <f t="shared" si="124"/>
        <v>#N/A</v>
      </c>
      <c r="IY53" s="193" t="e">
        <f t="shared" si="124"/>
        <v>#N/A</v>
      </c>
      <c r="IZ53" s="193" t="e">
        <f t="shared" si="124"/>
        <v>#N/A</v>
      </c>
      <c r="JA53" s="193" t="e">
        <f t="shared" si="124"/>
        <v>#N/A</v>
      </c>
      <c r="JB53" s="193" t="e">
        <f t="shared" si="124"/>
        <v>#N/A</v>
      </c>
      <c r="JC53" s="193" t="e">
        <f t="shared" si="124"/>
        <v>#N/A</v>
      </c>
      <c r="JD53" s="193" t="e">
        <f t="shared" si="124"/>
        <v>#N/A</v>
      </c>
      <c r="JE53" s="193" t="e">
        <f t="shared" si="124"/>
        <v>#N/A</v>
      </c>
      <c r="JF53" s="193" t="e">
        <f t="shared" si="124"/>
        <v>#N/A</v>
      </c>
      <c r="JG53" s="193" t="e">
        <f t="shared" si="124"/>
        <v>#N/A</v>
      </c>
      <c r="JH53" s="193" t="e">
        <f t="shared" si="124"/>
        <v>#N/A</v>
      </c>
      <c r="JI53" s="193" t="e">
        <f t="shared" si="124"/>
        <v>#N/A</v>
      </c>
      <c r="JJ53" s="193" t="e">
        <f t="shared" si="121"/>
        <v>#N/A</v>
      </c>
      <c r="JK53" s="193" t="e">
        <f t="shared" si="121"/>
        <v>#N/A</v>
      </c>
      <c r="JL53" s="193" t="e">
        <f t="shared" si="121"/>
        <v>#N/A</v>
      </c>
      <c r="JM53" s="193" t="e">
        <f t="shared" si="121"/>
        <v>#N/A</v>
      </c>
      <c r="JN53" s="193" t="e">
        <f t="shared" si="121"/>
        <v>#N/A</v>
      </c>
      <c r="JO53" s="193" t="e">
        <f t="shared" si="121"/>
        <v>#N/A</v>
      </c>
      <c r="JP53" s="193" t="e">
        <f t="shared" si="121"/>
        <v>#N/A</v>
      </c>
      <c r="JQ53" s="193" t="e">
        <f t="shared" si="121"/>
        <v>#N/A</v>
      </c>
      <c r="JR53" s="193" t="e">
        <f t="shared" si="121"/>
        <v>#N/A</v>
      </c>
      <c r="JS53" s="193" t="e">
        <f t="shared" si="121"/>
        <v>#N/A</v>
      </c>
      <c r="JT53" s="193" t="e">
        <f t="shared" si="121"/>
        <v>#N/A</v>
      </c>
      <c r="JU53" s="193" t="e">
        <f t="shared" si="121"/>
        <v>#N/A</v>
      </c>
      <c r="JV53" s="193" t="e">
        <f t="shared" si="121"/>
        <v>#N/A</v>
      </c>
      <c r="JW53" s="193" t="e">
        <f t="shared" si="121"/>
        <v>#N/A</v>
      </c>
      <c r="JX53" s="193" t="e">
        <f t="shared" si="121"/>
        <v>#N/A</v>
      </c>
      <c r="JY53" s="193" t="e">
        <f t="shared" ref="JY53:KM68" si="134">IF(ISNONTEXT($Q53),IF($G53="R",_xlfn.BETA.DIST(CF53,$M53,$N53,FALSE,$B53,$D53),_xlfn.BETA.DIST(CF53,$N53,$M53,FALSE,$B53,$D53)),NA())</f>
        <v>#N/A</v>
      </c>
      <c r="JZ53" s="193" t="e">
        <f t="shared" si="134"/>
        <v>#N/A</v>
      </c>
      <c r="KA53" s="193" t="e">
        <f t="shared" si="134"/>
        <v>#N/A</v>
      </c>
      <c r="KB53" s="193" t="e">
        <f t="shared" si="134"/>
        <v>#N/A</v>
      </c>
      <c r="KC53" s="193" t="e">
        <f t="shared" si="134"/>
        <v>#N/A</v>
      </c>
      <c r="KD53" s="193" t="e">
        <f t="shared" si="134"/>
        <v>#N/A</v>
      </c>
      <c r="KE53" s="193" t="e">
        <f t="shared" si="134"/>
        <v>#N/A</v>
      </c>
      <c r="KF53" s="193" t="e">
        <f t="shared" si="134"/>
        <v>#N/A</v>
      </c>
      <c r="KG53" s="193" t="e">
        <f t="shared" si="134"/>
        <v>#N/A</v>
      </c>
      <c r="KH53" s="193" t="e">
        <f t="shared" si="134"/>
        <v>#N/A</v>
      </c>
      <c r="KI53" s="193" t="e">
        <f t="shared" si="134"/>
        <v>#N/A</v>
      </c>
      <c r="KJ53" s="193" t="e">
        <f t="shared" si="134"/>
        <v>#N/A</v>
      </c>
      <c r="KK53" s="193" t="e">
        <f t="shared" si="134"/>
        <v>#N/A</v>
      </c>
      <c r="KL53" s="193" t="e">
        <f t="shared" si="134"/>
        <v>#N/A</v>
      </c>
      <c r="KM53" s="193" t="e">
        <f t="shared" si="134"/>
        <v>#N/A</v>
      </c>
      <c r="KN53" s="193" t="e">
        <f t="shared" si="24"/>
        <v>#N/A</v>
      </c>
      <c r="KO53" s="193" t="e">
        <f t="shared" si="119"/>
        <v>#N/A</v>
      </c>
      <c r="KP53" s="193" t="e">
        <f t="shared" si="119"/>
        <v>#N/A</v>
      </c>
      <c r="KQ53" s="193" t="e">
        <f t="shared" si="119"/>
        <v>#N/A</v>
      </c>
      <c r="KR53" s="193" t="e">
        <f t="shared" si="129"/>
        <v>#N/A</v>
      </c>
      <c r="KS53" s="193" t="e">
        <f t="shared" si="129"/>
        <v>#N/A</v>
      </c>
      <c r="KT53" s="193" t="e">
        <f t="shared" si="129"/>
        <v>#N/A</v>
      </c>
      <c r="KU53" s="193" t="e">
        <f t="shared" si="129"/>
        <v>#N/A</v>
      </c>
      <c r="KV53" s="193" t="e">
        <f t="shared" si="129"/>
        <v>#N/A</v>
      </c>
      <c r="KW53" s="193" t="e">
        <f t="shared" si="129"/>
        <v>#N/A</v>
      </c>
      <c r="KX53" s="193" t="e">
        <f t="shared" si="129"/>
        <v>#N/A</v>
      </c>
      <c r="KY53" s="193" t="e">
        <f t="shared" si="129"/>
        <v>#N/A</v>
      </c>
      <c r="KZ53" s="193" t="e">
        <f t="shared" si="129"/>
        <v>#N/A</v>
      </c>
      <c r="LA53" s="193" t="e">
        <f t="shared" si="129"/>
        <v>#N/A</v>
      </c>
      <c r="LB53" s="193" t="e">
        <f t="shared" si="129"/>
        <v>#N/A</v>
      </c>
      <c r="LC53" s="193" t="e">
        <f t="shared" si="129"/>
        <v>#N/A</v>
      </c>
      <c r="LD53" s="193" t="e">
        <f t="shared" si="129"/>
        <v>#N/A</v>
      </c>
      <c r="LE53" s="193" t="e">
        <f t="shared" si="129"/>
        <v>#N/A</v>
      </c>
      <c r="LF53" s="193" t="e">
        <f t="shared" si="129"/>
        <v>#N/A</v>
      </c>
      <c r="LG53" s="193" t="e">
        <f t="shared" si="125"/>
        <v>#N/A</v>
      </c>
      <c r="LH53" s="193" t="e">
        <f t="shared" si="125"/>
        <v>#N/A</v>
      </c>
      <c r="LI53" s="193" t="e">
        <f t="shared" si="125"/>
        <v>#N/A</v>
      </c>
      <c r="LJ53" s="193" t="e">
        <f t="shared" si="125"/>
        <v>#N/A</v>
      </c>
      <c r="LK53" s="193" t="e">
        <f t="shared" si="125"/>
        <v>#N/A</v>
      </c>
      <c r="LL53" s="193" t="e">
        <f t="shared" si="125"/>
        <v>#N/A</v>
      </c>
      <c r="LM53" s="193" t="e">
        <f t="shared" si="125"/>
        <v>#N/A</v>
      </c>
      <c r="LN53" s="193" t="e">
        <f t="shared" si="125"/>
        <v>#N/A</v>
      </c>
      <c r="LO53" s="193" t="e">
        <f t="shared" si="125"/>
        <v>#N/A</v>
      </c>
      <c r="LP53" s="193" t="e">
        <f t="shared" si="125"/>
        <v>#N/A</v>
      </c>
      <c r="LQ53" s="193" t="e">
        <f t="shared" si="125"/>
        <v>#N/A</v>
      </c>
      <c r="LR53" s="193" t="e">
        <f t="shared" si="125"/>
        <v>#N/A</v>
      </c>
      <c r="LS53" s="193" t="e">
        <f t="shared" si="125"/>
        <v>#N/A</v>
      </c>
      <c r="LT53" s="193" t="e">
        <f t="shared" si="125"/>
        <v>#N/A</v>
      </c>
      <c r="LU53" s="193" t="e">
        <f t="shared" si="125"/>
        <v>#N/A</v>
      </c>
      <c r="LV53" s="193" t="e">
        <f t="shared" si="122"/>
        <v>#N/A</v>
      </c>
      <c r="LW53" s="193" t="e">
        <f t="shared" si="122"/>
        <v>#N/A</v>
      </c>
      <c r="LX53" s="193" t="e">
        <f t="shared" si="122"/>
        <v>#N/A</v>
      </c>
      <c r="LY53" s="193" t="e">
        <f t="shared" si="122"/>
        <v>#N/A</v>
      </c>
      <c r="LZ53" s="193" t="e">
        <f t="shared" si="122"/>
        <v>#N/A</v>
      </c>
      <c r="MA53" s="193" t="e">
        <f t="shared" si="122"/>
        <v>#N/A</v>
      </c>
      <c r="MB53" s="193" t="e">
        <f t="shared" si="122"/>
        <v>#N/A</v>
      </c>
      <c r="MC53" s="193" t="e">
        <f t="shared" si="122"/>
        <v>#N/A</v>
      </c>
      <c r="MD53" s="193" t="e">
        <f t="shared" si="122"/>
        <v>#N/A</v>
      </c>
      <c r="ME53" s="193" t="e">
        <f t="shared" si="122"/>
        <v>#N/A</v>
      </c>
      <c r="MF53" s="193" t="e">
        <f t="shared" si="122"/>
        <v>#N/A</v>
      </c>
      <c r="MG53" s="193" t="e">
        <f t="shared" si="122"/>
        <v>#N/A</v>
      </c>
      <c r="MH53" s="193" t="e">
        <f t="shared" si="122"/>
        <v>#N/A</v>
      </c>
      <c r="MI53" s="193" t="e">
        <f t="shared" si="122"/>
        <v>#N/A</v>
      </c>
      <c r="MJ53" s="193" t="e">
        <f t="shared" si="122"/>
        <v>#N/A</v>
      </c>
      <c r="MK53" s="193" t="e">
        <f t="shared" ref="MK53:MY68" si="135">IF(ISNONTEXT($Q53),IF($G53="R",_xlfn.BETA.DIST(ER53,$M53,$N53,FALSE,$B53,$D53),_xlfn.BETA.DIST(ER53,$N53,$M53,FALSE,$B53,$D53)),NA())</f>
        <v>#N/A</v>
      </c>
      <c r="ML53" s="193" t="e">
        <f t="shared" si="135"/>
        <v>#N/A</v>
      </c>
      <c r="MM53" s="193" t="e">
        <f t="shared" si="135"/>
        <v>#N/A</v>
      </c>
      <c r="MN53" s="193" t="e">
        <f t="shared" si="135"/>
        <v>#N/A</v>
      </c>
      <c r="MO53" s="193" t="e">
        <f t="shared" si="135"/>
        <v>#N/A</v>
      </c>
      <c r="MP53" s="193" t="e">
        <f t="shared" si="135"/>
        <v>#N/A</v>
      </c>
      <c r="MQ53" s="193" t="e">
        <f t="shared" si="135"/>
        <v>#N/A</v>
      </c>
      <c r="MR53" s="193" t="e">
        <f t="shared" si="135"/>
        <v>#N/A</v>
      </c>
      <c r="MS53" s="193" t="e">
        <f t="shared" si="135"/>
        <v>#N/A</v>
      </c>
      <c r="MT53" s="193" t="e">
        <f t="shared" si="135"/>
        <v>#N/A</v>
      </c>
      <c r="MU53" s="193" t="e">
        <f t="shared" si="135"/>
        <v>#N/A</v>
      </c>
      <c r="MV53" s="193" t="e">
        <f t="shared" si="135"/>
        <v>#N/A</v>
      </c>
      <c r="MW53" s="193" t="e">
        <f t="shared" si="135"/>
        <v>#N/A</v>
      </c>
      <c r="MX53" s="193" t="e">
        <f t="shared" si="135"/>
        <v>#N/A</v>
      </c>
      <c r="MY53" s="193" t="e">
        <f t="shared" si="135"/>
        <v>#N/A</v>
      </c>
      <c r="MZ53" s="193" t="e">
        <f t="shared" si="25"/>
        <v>#N/A</v>
      </c>
      <c r="NA53" s="193" t="e">
        <f t="shared" si="120"/>
        <v>#N/A</v>
      </c>
      <c r="NB53" s="193" t="e">
        <f t="shared" si="120"/>
        <v>#N/A</v>
      </c>
      <c r="NC53" s="193" t="e">
        <f t="shared" si="120"/>
        <v>#N/A</v>
      </c>
      <c r="ND53" s="193" t="e">
        <f t="shared" si="130"/>
        <v>#N/A</v>
      </c>
      <c r="NE53" s="193" t="e">
        <f t="shared" si="130"/>
        <v>#N/A</v>
      </c>
      <c r="NF53" s="193" t="e">
        <f t="shared" si="130"/>
        <v>#N/A</v>
      </c>
      <c r="NG53" s="193" t="e">
        <f t="shared" si="130"/>
        <v>#N/A</v>
      </c>
      <c r="NH53" s="193" t="e">
        <f t="shared" si="130"/>
        <v>#N/A</v>
      </c>
      <c r="NI53" s="193" t="e">
        <f t="shared" si="130"/>
        <v>#N/A</v>
      </c>
      <c r="NJ53" s="193" t="e">
        <f t="shared" si="130"/>
        <v>#N/A</v>
      </c>
      <c r="NK53" s="193" t="e">
        <f t="shared" si="130"/>
        <v>#N/A</v>
      </c>
      <c r="NL53" s="193" t="e">
        <f t="shared" si="130"/>
        <v>#N/A</v>
      </c>
      <c r="NM53" s="193" t="e">
        <f t="shared" si="130"/>
        <v>#N/A</v>
      </c>
      <c r="NN53" s="193" t="e">
        <f t="shared" si="130"/>
        <v>#N/A</v>
      </c>
      <c r="NO53" s="193" t="e">
        <f t="shared" si="130"/>
        <v>#N/A</v>
      </c>
      <c r="NP53" s="193" t="e">
        <f t="shared" si="130"/>
        <v>#N/A</v>
      </c>
      <c r="NQ53" s="193" t="e">
        <f t="shared" si="130"/>
        <v>#N/A</v>
      </c>
      <c r="NR53" s="193" t="e">
        <f t="shared" si="130"/>
        <v>#N/A</v>
      </c>
      <c r="NS53" s="193" t="e">
        <f t="shared" si="126"/>
        <v>#N/A</v>
      </c>
      <c r="NT53" s="193" t="e">
        <f t="shared" si="126"/>
        <v>#N/A</v>
      </c>
      <c r="NU53" s="193" t="e">
        <f t="shared" si="126"/>
        <v>#N/A</v>
      </c>
      <c r="NV53" s="193" t="e">
        <f t="shared" si="126"/>
        <v>#N/A</v>
      </c>
      <c r="NW53" s="193" t="e">
        <f t="shared" si="126"/>
        <v>#N/A</v>
      </c>
      <c r="NX53" s="193" t="e">
        <f t="shared" si="126"/>
        <v>#N/A</v>
      </c>
      <c r="NY53" s="193" t="e">
        <f t="shared" si="126"/>
        <v>#N/A</v>
      </c>
      <c r="NZ53" s="193" t="e">
        <f t="shared" si="126"/>
        <v>#N/A</v>
      </c>
      <c r="OA53" s="193" t="e">
        <f t="shared" si="126"/>
        <v>#N/A</v>
      </c>
      <c r="OB53" s="193" t="e">
        <f t="shared" si="126"/>
        <v>#N/A</v>
      </c>
      <c r="OC53" s="193" t="e">
        <f t="shared" si="126"/>
        <v>#N/A</v>
      </c>
      <c r="OD53" s="193" t="e">
        <f t="shared" si="126"/>
        <v>#N/A</v>
      </c>
      <c r="OE53" s="193" t="e">
        <f t="shared" si="126"/>
        <v>#N/A</v>
      </c>
      <c r="OF53" s="193" t="e">
        <f t="shared" si="126"/>
        <v>#N/A</v>
      </c>
      <c r="OG53" s="193" t="e">
        <f t="shared" si="126"/>
        <v>#N/A</v>
      </c>
      <c r="OH53" s="193" t="e">
        <f t="shared" si="123"/>
        <v>#N/A</v>
      </c>
      <c r="OI53" s="193" t="e">
        <f t="shared" si="123"/>
        <v>#N/A</v>
      </c>
      <c r="OJ53" s="193" t="e">
        <f t="shared" si="123"/>
        <v>#N/A</v>
      </c>
      <c r="OK53" s="193" t="e">
        <f t="shared" si="123"/>
        <v>#N/A</v>
      </c>
      <c r="OL53" s="193" t="e">
        <f t="shared" si="123"/>
        <v>#N/A</v>
      </c>
      <c r="OM53" s="193" t="e">
        <f t="shared" si="123"/>
        <v>#N/A</v>
      </c>
      <c r="ON53" s="193" t="e">
        <f t="shared" si="123"/>
        <v>#N/A</v>
      </c>
      <c r="OO53" s="193" t="e">
        <f t="shared" si="123"/>
        <v>#N/A</v>
      </c>
      <c r="OP53" s="193" t="e">
        <f t="shared" si="123"/>
        <v>#N/A</v>
      </c>
      <c r="OQ53" s="193" t="e">
        <f t="shared" si="123"/>
        <v>#N/A</v>
      </c>
      <c r="OR53" s="193" t="e">
        <f t="shared" si="123"/>
        <v>#N/A</v>
      </c>
      <c r="OS53" s="193" t="e">
        <f t="shared" si="123"/>
        <v>#N/A</v>
      </c>
      <c r="OT53" s="193" t="e">
        <f t="shared" si="123"/>
        <v>#N/A</v>
      </c>
      <c r="OU53" s="193" t="e">
        <f t="shared" si="123"/>
        <v>#N/A</v>
      </c>
      <c r="OV53" s="193" t="e">
        <f t="shared" si="123"/>
        <v>#N/A</v>
      </c>
      <c r="OW53" s="193" t="e">
        <f t="shared" ref="OW53:PK68" si="136">IF(ISNONTEXT($Q53),IF($G53="R",_xlfn.BETA.DIST(HD53,$M53,$N53,FALSE,$B53,$D53),_xlfn.BETA.DIST(HD53,$N53,$M53,FALSE,$B53,$D53)),NA())</f>
        <v>#N/A</v>
      </c>
      <c r="OX53" s="193" t="e">
        <f t="shared" si="136"/>
        <v>#N/A</v>
      </c>
      <c r="OY53" s="193" t="e">
        <f t="shared" si="136"/>
        <v>#N/A</v>
      </c>
      <c r="OZ53" s="193" t="e">
        <f t="shared" si="136"/>
        <v>#N/A</v>
      </c>
      <c r="PA53" s="193" t="e">
        <f t="shared" si="136"/>
        <v>#N/A</v>
      </c>
      <c r="PB53" s="193" t="e">
        <f t="shared" si="136"/>
        <v>#N/A</v>
      </c>
      <c r="PC53" s="193" t="e">
        <f t="shared" si="136"/>
        <v>#N/A</v>
      </c>
      <c r="PD53" s="193" t="e">
        <f t="shared" si="136"/>
        <v>#N/A</v>
      </c>
      <c r="PE53" s="193" t="e">
        <f t="shared" si="136"/>
        <v>#N/A</v>
      </c>
      <c r="PF53" s="193" t="e">
        <f t="shared" si="136"/>
        <v>#N/A</v>
      </c>
      <c r="PG53" s="193" t="e">
        <f t="shared" si="136"/>
        <v>#N/A</v>
      </c>
      <c r="PH53" s="193" t="e">
        <f t="shared" si="136"/>
        <v>#N/A</v>
      </c>
      <c r="PI53" s="193" t="e">
        <f t="shared" si="136"/>
        <v>#N/A</v>
      </c>
      <c r="PJ53" s="193" t="e">
        <f t="shared" si="136"/>
        <v>#N/A</v>
      </c>
      <c r="PK53" s="193" t="e">
        <f t="shared" si="136"/>
        <v>#N/A</v>
      </c>
      <c r="PL53" s="193" t="e">
        <f t="shared" si="26"/>
        <v>#N/A</v>
      </c>
      <c r="PM53" s="193" t="e">
        <f t="shared" si="131"/>
        <v>#N/A</v>
      </c>
      <c r="PN53" s="193" t="e">
        <f t="shared" si="131"/>
        <v>#N/A</v>
      </c>
      <c r="PO53" s="193" t="e">
        <f t="shared" si="131"/>
        <v>#N/A</v>
      </c>
      <c r="PP53" s="193" t="e">
        <f t="shared" si="131"/>
        <v>#N/A</v>
      </c>
      <c r="PQ53" s="193" t="e">
        <f t="shared" si="131"/>
        <v>#N/A</v>
      </c>
      <c r="PR53" s="193" t="e">
        <f t="shared" si="131"/>
        <v>#N/A</v>
      </c>
      <c r="PS53" s="193" t="e">
        <f t="shared" si="131"/>
        <v>#N/A</v>
      </c>
      <c r="PT53" s="193" t="e">
        <f t="shared" si="131"/>
        <v>#N/A</v>
      </c>
    </row>
    <row r="54" spans="1:436" hidden="1" x14ac:dyDescent="0.45">
      <c r="A54" s="20">
        <v>51</v>
      </c>
      <c r="B54" s="115"/>
      <c r="C54" s="115"/>
      <c r="D54" s="115"/>
      <c r="E54" s="110" t="str">
        <f t="shared" si="15"/>
        <v/>
      </c>
      <c r="F54" s="21" t="str">
        <f t="shared" si="16"/>
        <v/>
      </c>
      <c r="G54" s="22" t="str">
        <f t="shared" si="17"/>
        <v/>
      </c>
      <c r="H54" s="23" t="str">
        <f>IF(F54="","",IF(OR($F54&lt;Skew!$B$3,$F54=Skew!$B$3),IF($F54&gt;Skew!$C$3,Skew!$A$3,IF($F54&gt;Skew!$C$4,Skew!$A$4,IF($F54&gt;Skew!$C$5,Skew!$A$5,IF($F54&gt;Skew!$C$6,Skew!$A$6,IF($F54&gt;Skew!$C$7,Skew!$A$7,IF($F54&gt;Skew!$C$8,Skew!$A$8,IF($F54&gt;Skew!$C$9,Skew!$A$9,IF($F54&gt;Skew!$C$10,Skew!$A$10,IF($F54&gt;Skew!$C$11,Skew!$A$11,IF($F54&gt;Skew!$C$12,Skew!$A$12,IF($F54&gt;Skew!$C$13,Skew!$A$13,IF($F54&gt;Skew!$C$14,Skew!$A$14,IF($F54&gt;Skew!$C$15,Skew!$A$15,IF($F54&gt;Skew!$C$16,Skew!$A$16,Skew!$A$17)
)))))))))))))))</f>
        <v/>
      </c>
      <c r="I54" s="22" t="str">
        <f>IF(F54="","",MATCH(H54,Skew!$A$3:$A$17,0))</f>
        <v/>
      </c>
      <c r="J54" s="22" t="str">
        <f t="shared" si="0"/>
        <v/>
      </c>
      <c r="K54" s="24"/>
      <c r="L54" s="22" t="str">
        <f>IF(OR(F54="",K54=""),"",MATCH(K54,Confidence!$A$3:$A$12,0))</f>
        <v/>
      </c>
      <c r="M54" s="25" t="str">
        <f t="shared" si="1"/>
        <v/>
      </c>
      <c r="N54" s="25" t="str">
        <f t="shared" si="2"/>
        <v/>
      </c>
      <c r="O54" s="22"/>
      <c r="P54" s="102" t="str">
        <f t="shared" si="3"/>
        <v/>
      </c>
      <c r="Q54" s="102" t="str">
        <f t="shared" si="4"/>
        <v/>
      </c>
      <c r="R54" s="37" t="str">
        <f t="shared" si="5"/>
        <v/>
      </c>
      <c r="S54" s="115"/>
      <c r="T54" s="204" t="str">
        <f>IF(AND(B54&gt;0,C54&gt;0,D54&gt;0,M54&gt;0,N54&gt;0,S54&gt;0,NOT(K54="")),ABS(VLOOKUP($S$1,VLookups!$A$30:$B$31,2,FALSE)-_xlfn.BETA.DIST(S54,IF(G54="L",N54,M54),IF(G54="L",M54,N54),TRUE,B54,D54)),"")</f>
        <v/>
      </c>
      <c r="U54" s="112" t="str">
        <f>IF(OR($M54="",$N54=""),"",_xlfn.BETA.INV(ABS(VLOOKUP($S$1,VLookups!$A$30:$B$31,2,FALSE)-U$3),IF($G54="L",$N54,$M54),IF($G54="L",$M54,$N54),$B54,$D54))</f>
        <v/>
      </c>
      <c r="V54" s="113" t="str">
        <f>IF(OR($M54="",$N54=""),"",_xlfn.BETA.INV(ABS(VLOOKUP($S$1,VLookups!$A$30:$B$31,2,FALSE)-V$3),IF($G54="L",$N54,$M54),IF($G54="L",$M54,$N54),$B54,$D54))</f>
        <v/>
      </c>
      <c r="W54" s="112" t="str">
        <f>IF(OR($M54="",$N54=""),"",_xlfn.BETA.INV(ABS(VLOOKUP($S$1,VLookups!$A$30:$B$31,2,FALSE)-W$3),IF($G54="L",$N54,$M54),IF($G54="L",$M54,$N54),$B54,$D54))</f>
        <v/>
      </c>
      <c r="X54" s="113" t="str">
        <f>IF(OR($M54="",$N54=""),"",_xlfn.BETA.INV(ABS(VLOOKUP($S$1,VLookups!$A$30:$B$31,2,FALSE)-X$3),IF($G54="L",$N54,$M54),IF($G54="L",$M54,$N54),$B54,$D54))</f>
        <v/>
      </c>
      <c r="Y54" s="112" t="str">
        <f>IF(OR($M54="",$N54=""),"",_xlfn.BETA.INV(ABS(VLOOKUP($S$1,VLookups!$A$30:$B$31,2,FALSE)-Y$3),IF($G54="L",$N54,$M54),IF($G54="L",$M54,$N54),$B54,$D54))</f>
        <v/>
      </c>
      <c r="Z54" s="113" t="str">
        <f>IF(OR($M54="",$N54=""),"",_xlfn.BETA.INV(ABS(VLOOKUP($S$1,VLookups!$A$30:$B$31,2,FALSE)-Z$3),IF($G54="L",$N54,$M54),IF($G54="L",$M54,$N54),$B54,$D54))</f>
        <v/>
      </c>
      <c r="AA54" s="112" t="str">
        <f>IF(OR($M54="",$N54=""),"",_xlfn.BETA.INV(ABS(VLOOKUP($S$1,VLookups!$A$30:$B$31,2,FALSE)-AA$3),IF($G54="L",$N54,$M54),IF($G54="L",$M54,$N54),$B54,$D54))</f>
        <v/>
      </c>
      <c r="AB54" s="113" t="str">
        <f>IF(OR($M54="",$N54=""),"",_xlfn.BETA.INV(ABS(VLOOKUP($S$1,VLookups!$A$30:$B$31,2,FALSE)-AB$3),IF($G54="L",$N54,$M54),IF($G54="L",$M54,$N54),$B54,$D54))</f>
        <v/>
      </c>
      <c r="AC54" s="112" t="str">
        <f>IF(OR($M54="",$N54=""),"",_xlfn.BETA.INV(ABS(VLOOKUP($S$1,VLookups!$A$30:$B$31,2,FALSE)-AC$3),IF($G54="L",$N54,$M54),IF($G54="L",$M54,$N54),$B54,$D54))</f>
        <v/>
      </c>
      <c r="AD54" s="113" t="str">
        <f>IF(OR($M54="",$N54=""),"",_xlfn.BETA.INV(ABS(VLOOKUP($S$1,VLookups!$A$30:$B$31,2,FALSE)-AD$3),IF($G54="L",$N54,$M54),IF($G54="L",$M54,$N54),$B54,$D54))</f>
        <v/>
      </c>
      <c r="AE54" s="112" t="str">
        <f>IF(OR($M54="",$N54=""),"",_xlfn.BETA.INV(ABS(VLOOKUP($S$1,VLookups!$A$30:$B$31,2,FALSE)-AE$3),IF($G54="L",$N54,$M54),IF($G54="L",$M54,$N54),$B54,$D54))</f>
        <v/>
      </c>
      <c r="AF54" s="113" t="str">
        <f>IF(OR($M54="",$N54=""),"",_xlfn.BETA.INV(ABS(VLOOKUP($S$1,VLookups!$A$30:$B$31,2,FALSE)-AF$3),IF($G54="L",$N54,$M54),IF($G54="L",$M54,$N54),$B54,$D54))</f>
        <v/>
      </c>
      <c r="AG54" s="15"/>
      <c r="AH54" s="194" t="str">
        <f t="shared" si="18"/>
        <v/>
      </c>
      <c r="AI54" s="192" t="str">
        <f t="shared" si="19"/>
        <v/>
      </c>
      <c r="AJ54" s="177" t="str">
        <f t="shared" si="132"/>
        <v/>
      </c>
      <c r="AK54" s="177" t="str">
        <f t="shared" si="108"/>
        <v/>
      </c>
      <c r="AL54" s="177" t="str">
        <f t="shared" si="108"/>
        <v/>
      </c>
      <c r="AM54" s="177" t="str">
        <f t="shared" si="108"/>
        <v/>
      </c>
      <c r="AN54" s="177" t="str">
        <f t="shared" si="108"/>
        <v/>
      </c>
      <c r="AO54" s="177" t="str">
        <f t="shared" si="108"/>
        <v/>
      </c>
      <c r="AP54" s="177" t="str">
        <f t="shared" si="108"/>
        <v/>
      </c>
      <c r="AQ54" s="177" t="str">
        <f t="shared" si="108"/>
        <v/>
      </c>
      <c r="AR54" s="177" t="str">
        <f t="shared" si="108"/>
        <v/>
      </c>
      <c r="AS54" s="177" t="str">
        <f t="shared" si="108"/>
        <v/>
      </c>
      <c r="AT54" s="177" t="str">
        <f t="shared" si="108"/>
        <v/>
      </c>
      <c r="AU54" s="177" t="str">
        <f t="shared" si="108"/>
        <v/>
      </c>
      <c r="AV54" s="177" t="str">
        <f t="shared" si="108"/>
        <v/>
      </c>
      <c r="AW54" s="177" t="str">
        <f t="shared" si="108"/>
        <v/>
      </c>
      <c r="AX54" s="177" t="str">
        <f t="shared" si="108"/>
        <v/>
      </c>
      <c r="AY54" s="177" t="str">
        <f t="shared" si="108"/>
        <v/>
      </c>
      <c r="AZ54" s="177" t="str">
        <f t="shared" si="108"/>
        <v/>
      </c>
      <c r="BA54" s="177" t="str">
        <f t="shared" si="102"/>
        <v/>
      </c>
      <c r="BB54" s="177" t="str">
        <f t="shared" si="102"/>
        <v/>
      </c>
      <c r="BC54" s="177" t="str">
        <f t="shared" si="102"/>
        <v/>
      </c>
      <c r="BD54" s="177" t="str">
        <f t="shared" si="102"/>
        <v/>
      </c>
      <c r="BE54" s="177" t="str">
        <f t="shared" si="102"/>
        <v/>
      </c>
      <c r="BF54" s="177" t="str">
        <f t="shared" si="102"/>
        <v/>
      </c>
      <c r="BG54" s="177" t="str">
        <f t="shared" si="102"/>
        <v/>
      </c>
      <c r="BH54" s="177" t="str">
        <f t="shared" si="102"/>
        <v/>
      </c>
      <c r="BI54" s="177" t="str">
        <f t="shared" si="102"/>
        <v/>
      </c>
      <c r="BJ54" s="177" t="str">
        <f t="shared" si="102"/>
        <v/>
      </c>
      <c r="BK54" s="177" t="str">
        <f t="shared" si="102"/>
        <v/>
      </c>
      <c r="BL54" s="177" t="str">
        <f t="shared" si="102"/>
        <v/>
      </c>
      <c r="BM54" s="177" t="str">
        <f t="shared" si="102"/>
        <v/>
      </c>
      <c r="BN54" s="177" t="str">
        <f t="shared" si="102"/>
        <v/>
      </c>
      <c r="BO54" s="177" t="str">
        <f t="shared" si="102"/>
        <v/>
      </c>
      <c r="BP54" s="177" t="str">
        <f t="shared" si="109"/>
        <v/>
      </c>
      <c r="BQ54" s="177" t="str">
        <f t="shared" si="109"/>
        <v/>
      </c>
      <c r="BR54" s="177" t="str">
        <f t="shared" si="109"/>
        <v/>
      </c>
      <c r="BS54" s="177" t="str">
        <f t="shared" si="109"/>
        <v/>
      </c>
      <c r="BT54" s="177" t="str">
        <f t="shared" si="109"/>
        <v/>
      </c>
      <c r="BU54" s="177" t="str">
        <f t="shared" si="109"/>
        <v/>
      </c>
      <c r="BV54" s="177" t="str">
        <f t="shared" si="109"/>
        <v/>
      </c>
      <c r="BW54" s="177" t="str">
        <f t="shared" si="109"/>
        <v/>
      </c>
      <c r="BX54" s="177" t="str">
        <f t="shared" si="109"/>
        <v/>
      </c>
      <c r="BY54" s="177" t="str">
        <f t="shared" si="109"/>
        <v/>
      </c>
      <c r="BZ54" s="177" t="str">
        <f t="shared" si="109"/>
        <v/>
      </c>
      <c r="CA54" s="177" t="str">
        <f t="shared" si="109"/>
        <v/>
      </c>
      <c r="CB54" s="177" t="str">
        <f t="shared" si="109"/>
        <v/>
      </c>
      <c r="CC54" s="177" t="str">
        <f t="shared" si="109"/>
        <v/>
      </c>
      <c r="CD54" s="177" t="str">
        <f t="shared" si="109"/>
        <v/>
      </c>
      <c r="CE54" s="177" t="str">
        <f t="shared" si="109"/>
        <v/>
      </c>
      <c r="CF54" s="177" t="str">
        <f t="shared" si="103"/>
        <v/>
      </c>
      <c r="CG54" s="177" t="str">
        <f t="shared" si="103"/>
        <v/>
      </c>
      <c r="CH54" s="177" t="str">
        <f t="shared" si="103"/>
        <v/>
      </c>
      <c r="CI54" s="177" t="str">
        <f t="shared" si="103"/>
        <v/>
      </c>
      <c r="CJ54" s="177" t="str">
        <f t="shared" si="103"/>
        <v/>
      </c>
      <c r="CK54" s="177" t="str">
        <f t="shared" si="103"/>
        <v/>
      </c>
      <c r="CL54" s="177" t="str">
        <f t="shared" si="103"/>
        <v/>
      </c>
      <c r="CM54" s="177" t="str">
        <f t="shared" si="103"/>
        <v/>
      </c>
      <c r="CN54" s="177" t="str">
        <f t="shared" si="103"/>
        <v/>
      </c>
      <c r="CO54" s="177" t="str">
        <f t="shared" si="103"/>
        <v/>
      </c>
      <c r="CP54" s="177" t="str">
        <f t="shared" si="103"/>
        <v/>
      </c>
      <c r="CQ54" s="177" t="str">
        <f t="shared" si="103"/>
        <v/>
      </c>
      <c r="CR54" s="177" t="str">
        <f t="shared" si="103"/>
        <v/>
      </c>
      <c r="CS54" s="177" t="str">
        <f t="shared" si="103"/>
        <v/>
      </c>
      <c r="CT54" s="177" t="str">
        <f t="shared" si="103"/>
        <v/>
      </c>
      <c r="CU54" s="177" t="str">
        <f t="shared" ref="CU54:DJ69" si="137">IF(ISNONTEXT($AH54),CT54+$AH54,"")</f>
        <v/>
      </c>
      <c r="CV54" s="177" t="str">
        <f t="shared" si="137"/>
        <v/>
      </c>
      <c r="CW54" s="177" t="str">
        <f t="shared" si="137"/>
        <v/>
      </c>
      <c r="CX54" s="177" t="str">
        <f t="shared" si="137"/>
        <v/>
      </c>
      <c r="CY54" s="177" t="str">
        <f t="shared" si="137"/>
        <v/>
      </c>
      <c r="CZ54" s="177" t="str">
        <f t="shared" si="137"/>
        <v/>
      </c>
      <c r="DA54" s="177" t="str">
        <f t="shared" si="137"/>
        <v/>
      </c>
      <c r="DB54" s="177" t="str">
        <f t="shared" si="137"/>
        <v/>
      </c>
      <c r="DC54" s="177" t="str">
        <f t="shared" si="137"/>
        <v/>
      </c>
      <c r="DD54" s="177" t="str">
        <f t="shared" si="137"/>
        <v/>
      </c>
      <c r="DE54" s="177" t="str">
        <f t="shared" si="137"/>
        <v/>
      </c>
      <c r="DF54" s="177" t="str">
        <f t="shared" si="137"/>
        <v/>
      </c>
      <c r="DG54" s="177" t="str">
        <f t="shared" si="137"/>
        <v/>
      </c>
      <c r="DH54" s="177" t="str">
        <f t="shared" si="137"/>
        <v/>
      </c>
      <c r="DI54" s="177" t="str">
        <f t="shared" si="137"/>
        <v/>
      </c>
      <c r="DJ54" s="177" t="str">
        <f t="shared" si="137"/>
        <v/>
      </c>
      <c r="DK54" s="177" t="str">
        <f t="shared" si="133"/>
        <v/>
      </c>
      <c r="DL54" s="177" t="str">
        <f t="shared" si="133"/>
        <v/>
      </c>
      <c r="DM54" s="177" t="str">
        <f t="shared" si="133"/>
        <v/>
      </c>
      <c r="DN54" s="177" t="str">
        <f t="shared" si="133"/>
        <v/>
      </c>
      <c r="DO54" s="177" t="str">
        <f t="shared" si="133"/>
        <v/>
      </c>
      <c r="DP54" s="177" t="str">
        <f t="shared" si="133"/>
        <v/>
      </c>
      <c r="DQ54" s="177" t="str">
        <f t="shared" si="133"/>
        <v/>
      </c>
      <c r="DR54" s="177" t="str">
        <f t="shared" si="133"/>
        <v/>
      </c>
      <c r="DS54" s="177" t="str">
        <f t="shared" si="133"/>
        <v/>
      </c>
      <c r="DT54" s="177" t="str">
        <f t="shared" si="133"/>
        <v/>
      </c>
      <c r="DU54" s="177" t="str">
        <f t="shared" si="133"/>
        <v/>
      </c>
      <c r="DV54" s="177" t="str">
        <f t="shared" si="133"/>
        <v/>
      </c>
      <c r="DW54" s="177" t="str">
        <f t="shared" si="133"/>
        <v/>
      </c>
      <c r="DX54" s="177" t="str">
        <f t="shared" si="133"/>
        <v/>
      </c>
      <c r="DY54" s="177" t="str">
        <f t="shared" si="133"/>
        <v/>
      </c>
      <c r="DZ54" s="177" t="str">
        <f t="shared" si="110"/>
        <v/>
      </c>
      <c r="EA54" s="177" t="str">
        <f t="shared" si="104"/>
        <v/>
      </c>
      <c r="EB54" s="177" t="str">
        <f t="shared" si="116"/>
        <v/>
      </c>
      <c r="EC54" s="177" t="str">
        <f t="shared" si="116"/>
        <v/>
      </c>
      <c r="ED54" s="177" t="str">
        <f t="shared" si="116"/>
        <v/>
      </c>
      <c r="EE54" s="177" t="str">
        <f t="shared" si="116"/>
        <v/>
      </c>
      <c r="EF54" s="177" t="str">
        <f t="shared" si="116"/>
        <v/>
      </c>
      <c r="EG54" s="177" t="str">
        <f t="shared" si="116"/>
        <v/>
      </c>
      <c r="EH54" s="177" t="str">
        <f t="shared" si="116"/>
        <v/>
      </c>
      <c r="EI54" s="177" t="str">
        <f t="shared" si="116"/>
        <v/>
      </c>
      <c r="EJ54" s="177" t="str">
        <f t="shared" si="116"/>
        <v/>
      </c>
      <c r="EK54" s="177" t="str">
        <f t="shared" si="116"/>
        <v/>
      </c>
      <c r="EL54" s="177" t="str">
        <f t="shared" si="116"/>
        <v/>
      </c>
      <c r="EM54" s="177" t="str">
        <f t="shared" si="116"/>
        <v/>
      </c>
      <c r="EN54" s="177" t="str">
        <f t="shared" si="116"/>
        <v/>
      </c>
      <c r="EO54" s="177" t="str">
        <f t="shared" si="116"/>
        <v/>
      </c>
      <c r="EP54" s="177" t="str">
        <f t="shared" si="116"/>
        <v/>
      </c>
      <c r="EQ54" s="177" t="str">
        <f t="shared" si="116"/>
        <v/>
      </c>
      <c r="ER54" s="177" t="str">
        <f t="shared" si="111"/>
        <v/>
      </c>
      <c r="ES54" s="177" t="str">
        <f t="shared" si="112"/>
        <v/>
      </c>
      <c r="ET54" s="177" t="str">
        <f t="shared" si="112"/>
        <v/>
      </c>
      <c r="EU54" s="177" t="str">
        <f t="shared" si="112"/>
        <v/>
      </c>
      <c r="EV54" s="177" t="str">
        <f t="shared" si="112"/>
        <v/>
      </c>
      <c r="EW54" s="177" t="str">
        <f t="shared" si="112"/>
        <v/>
      </c>
      <c r="EX54" s="177" t="str">
        <f t="shared" si="112"/>
        <v/>
      </c>
      <c r="EY54" s="177" t="str">
        <f t="shared" si="112"/>
        <v/>
      </c>
      <c r="EZ54" s="177" t="str">
        <f t="shared" si="112"/>
        <v/>
      </c>
      <c r="FA54" s="177" t="str">
        <f t="shared" si="112"/>
        <v/>
      </c>
      <c r="FB54" s="177" t="str">
        <f t="shared" si="112"/>
        <v/>
      </c>
      <c r="FC54" s="177" t="str">
        <f t="shared" si="112"/>
        <v/>
      </c>
      <c r="FD54" s="177" t="str">
        <f t="shared" si="112"/>
        <v/>
      </c>
      <c r="FE54" s="177" t="str">
        <f t="shared" si="112"/>
        <v/>
      </c>
      <c r="FF54" s="177" t="str">
        <f t="shared" si="112"/>
        <v/>
      </c>
      <c r="FG54" s="177" t="str">
        <f t="shared" si="112"/>
        <v/>
      </c>
      <c r="FH54" s="177" t="str">
        <f t="shared" si="112"/>
        <v/>
      </c>
      <c r="FI54" s="177" t="str">
        <f t="shared" si="105"/>
        <v/>
      </c>
      <c r="FJ54" s="177" t="str">
        <f t="shared" si="105"/>
        <v/>
      </c>
      <c r="FK54" s="177" t="str">
        <f t="shared" si="105"/>
        <v/>
      </c>
      <c r="FL54" s="177" t="str">
        <f t="shared" si="105"/>
        <v/>
      </c>
      <c r="FM54" s="177" t="str">
        <f t="shared" si="105"/>
        <v/>
      </c>
      <c r="FN54" s="177" t="str">
        <f t="shared" si="105"/>
        <v/>
      </c>
      <c r="FO54" s="177" t="str">
        <f t="shared" si="105"/>
        <v/>
      </c>
      <c r="FP54" s="177" t="str">
        <f t="shared" si="105"/>
        <v/>
      </c>
      <c r="FQ54" s="177" t="str">
        <f t="shared" si="105"/>
        <v/>
      </c>
      <c r="FR54" s="177" t="str">
        <f t="shared" si="105"/>
        <v/>
      </c>
      <c r="FS54" s="177" t="str">
        <f t="shared" si="105"/>
        <v/>
      </c>
      <c r="FT54" s="177" t="str">
        <f t="shared" si="105"/>
        <v/>
      </c>
      <c r="FU54" s="177" t="str">
        <f t="shared" si="105"/>
        <v/>
      </c>
      <c r="FV54" s="177" t="str">
        <f t="shared" si="105"/>
        <v/>
      </c>
      <c r="FW54" s="177" t="str">
        <f t="shared" si="113"/>
        <v/>
      </c>
      <c r="FX54" s="177" t="str">
        <f t="shared" si="113"/>
        <v/>
      </c>
      <c r="FY54" s="177" t="str">
        <f t="shared" si="113"/>
        <v/>
      </c>
      <c r="FZ54" s="177" t="str">
        <f t="shared" si="113"/>
        <v/>
      </c>
      <c r="GA54" s="177" t="str">
        <f t="shared" si="113"/>
        <v/>
      </c>
      <c r="GB54" s="177" t="str">
        <f t="shared" si="113"/>
        <v/>
      </c>
      <c r="GC54" s="177" t="str">
        <f t="shared" si="113"/>
        <v/>
      </c>
      <c r="GD54" s="177" t="str">
        <f t="shared" si="113"/>
        <v/>
      </c>
      <c r="GE54" s="177" t="str">
        <f t="shared" si="113"/>
        <v/>
      </c>
      <c r="GF54" s="177" t="str">
        <f t="shared" si="113"/>
        <v/>
      </c>
      <c r="GG54" s="177" t="str">
        <f t="shared" si="113"/>
        <v/>
      </c>
      <c r="GH54" s="177" t="str">
        <f t="shared" si="113"/>
        <v/>
      </c>
      <c r="GI54" s="177" t="str">
        <f t="shared" si="113"/>
        <v/>
      </c>
      <c r="GJ54" s="177" t="str">
        <f t="shared" si="113"/>
        <v/>
      </c>
      <c r="GK54" s="177" t="str">
        <f t="shared" si="113"/>
        <v/>
      </c>
      <c r="GL54" s="177" t="str">
        <f t="shared" si="113"/>
        <v/>
      </c>
      <c r="GM54" s="177" t="str">
        <f t="shared" si="106"/>
        <v/>
      </c>
      <c r="GN54" s="177" t="str">
        <f t="shared" si="106"/>
        <v/>
      </c>
      <c r="GO54" s="177" t="str">
        <f t="shared" si="106"/>
        <v/>
      </c>
      <c r="GP54" s="177" t="str">
        <f t="shared" si="106"/>
        <v/>
      </c>
      <c r="GQ54" s="177" t="str">
        <f t="shared" si="106"/>
        <v/>
      </c>
      <c r="GR54" s="177" t="str">
        <f t="shared" si="106"/>
        <v/>
      </c>
      <c r="GS54" s="177" t="str">
        <f t="shared" si="106"/>
        <v/>
      </c>
      <c r="GT54" s="177" t="str">
        <f t="shared" si="106"/>
        <v/>
      </c>
      <c r="GU54" s="177" t="str">
        <f t="shared" si="106"/>
        <v/>
      </c>
      <c r="GV54" s="177" t="str">
        <f t="shared" si="106"/>
        <v/>
      </c>
      <c r="GW54" s="177" t="str">
        <f t="shared" si="106"/>
        <v/>
      </c>
      <c r="GX54" s="177" t="str">
        <f t="shared" si="106"/>
        <v/>
      </c>
      <c r="GY54" s="177" t="str">
        <f t="shared" si="106"/>
        <v/>
      </c>
      <c r="GZ54" s="177" t="str">
        <f t="shared" si="106"/>
        <v/>
      </c>
      <c r="HA54" s="177" t="str">
        <f t="shared" ref="HA54:HP69" si="138">IF(ISNONTEXT($AH54),GZ54+$AH54,"")</f>
        <v/>
      </c>
      <c r="HB54" s="177" t="str">
        <f t="shared" si="138"/>
        <v/>
      </c>
      <c r="HC54" s="177" t="str">
        <f t="shared" si="138"/>
        <v/>
      </c>
      <c r="HD54" s="177" t="str">
        <f t="shared" si="138"/>
        <v/>
      </c>
      <c r="HE54" s="177" t="str">
        <f t="shared" si="138"/>
        <v/>
      </c>
      <c r="HF54" s="177" t="str">
        <f t="shared" si="138"/>
        <v/>
      </c>
      <c r="HG54" s="177" t="str">
        <f t="shared" si="138"/>
        <v/>
      </c>
      <c r="HH54" s="177" t="str">
        <f t="shared" si="138"/>
        <v/>
      </c>
      <c r="HI54" s="177" t="str">
        <f t="shared" si="138"/>
        <v/>
      </c>
      <c r="HJ54" s="177" t="str">
        <f t="shared" si="138"/>
        <v/>
      </c>
      <c r="HK54" s="177" t="str">
        <f t="shared" si="138"/>
        <v/>
      </c>
      <c r="HL54" s="177" t="str">
        <f t="shared" si="138"/>
        <v/>
      </c>
      <c r="HM54" s="177" t="str">
        <f t="shared" si="138"/>
        <v/>
      </c>
      <c r="HN54" s="177" t="str">
        <f t="shared" si="138"/>
        <v/>
      </c>
      <c r="HO54" s="177" t="str">
        <f t="shared" si="138"/>
        <v/>
      </c>
      <c r="HP54" s="177" t="str">
        <f t="shared" si="138"/>
        <v/>
      </c>
      <c r="HQ54" s="177" t="str">
        <f t="shared" si="114"/>
        <v/>
      </c>
      <c r="HR54" s="177" t="str">
        <f t="shared" si="114"/>
        <v/>
      </c>
      <c r="HS54" s="177" t="str">
        <f t="shared" si="114"/>
        <v/>
      </c>
      <c r="HT54" s="177" t="str">
        <f t="shared" si="114"/>
        <v/>
      </c>
      <c r="HU54" s="177" t="str">
        <f t="shared" si="114"/>
        <v/>
      </c>
      <c r="HV54" s="177" t="str">
        <f t="shared" si="114"/>
        <v/>
      </c>
      <c r="HW54" s="177" t="str">
        <f t="shared" si="114"/>
        <v/>
      </c>
      <c r="HX54" s="177" t="str">
        <f t="shared" si="114"/>
        <v/>
      </c>
      <c r="HY54" s="177" t="str">
        <f t="shared" si="114"/>
        <v/>
      </c>
      <c r="HZ54" s="177" t="str">
        <f t="shared" si="114"/>
        <v/>
      </c>
      <c r="IA54" s="192" t="str">
        <f t="shared" si="21"/>
        <v/>
      </c>
      <c r="IB54" s="193" t="e">
        <f t="shared" si="94"/>
        <v>#N/A</v>
      </c>
      <c r="IC54" s="193" t="e">
        <f t="shared" si="118"/>
        <v>#N/A</v>
      </c>
      <c r="ID54" s="193" t="e">
        <f t="shared" si="118"/>
        <v>#N/A</v>
      </c>
      <c r="IE54" s="193" t="e">
        <f t="shared" si="118"/>
        <v>#N/A</v>
      </c>
      <c r="IF54" s="193" t="e">
        <f t="shared" si="128"/>
        <v>#N/A</v>
      </c>
      <c r="IG54" s="193" t="e">
        <f t="shared" si="128"/>
        <v>#N/A</v>
      </c>
      <c r="IH54" s="193" t="e">
        <f t="shared" si="128"/>
        <v>#N/A</v>
      </c>
      <c r="II54" s="193" t="e">
        <f t="shared" si="128"/>
        <v>#N/A</v>
      </c>
      <c r="IJ54" s="193" t="e">
        <f t="shared" si="128"/>
        <v>#N/A</v>
      </c>
      <c r="IK54" s="193" t="e">
        <f t="shared" si="128"/>
        <v>#N/A</v>
      </c>
      <c r="IL54" s="193" t="e">
        <f t="shared" si="128"/>
        <v>#N/A</v>
      </c>
      <c r="IM54" s="193" t="e">
        <f t="shared" si="128"/>
        <v>#N/A</v>
      </c>
      <c r="IN54" s="193" t="e">
        <f t="shared" si="128"/>
        <v>#N/A</v>
      </c>
      <c r="IO54" s="193" t="e">
        <f t="shared" si="128"/>
        <v>#N/A</v>
      </c>
      <c r="IP54" s="193" t="e">
        <f t="shared" si="128"/>
        <v>#N/A</v>
      </c>
      <c r="IQ54" s="193" t="e">
        <f t="shared" si="128"/>
        <v>#N/A</v>
      </c>
      <c r="IR54" s="193" t="e">
        <f t="shared" si="128"/>
        <v>#N/A</v>
      </c>
      <c r="IS54" s="193" t="e">
        <f t="shared" si="128"/>
        <v>#N/A</v>
      </c>
      <c r="IT54" s="193" t="e">
        <f t="shared" si="128"/>
        <v>#N/A</v>
      </c>
      <c r="IU54" s="193" t="e">
        <f t="shared" si="124"/>
        <v>#N/A</v>
      </c>
      <c r="IV54" s="193" t="e">
        <f t="shared" si="124"/>
        <v>#N/A</v>
      </c>
      <c r="IW54" s="193" t="e">
        <f t="shared" si="124"/>
        <v>#N/A</v>
      </c>
      <c r="IX54" s="193" t="e">
        <f t="shared" si="124"/>
        <v>#N/A</v>
      </c>
      <c r="IY54" s="193" t="e">
        <f t="shared" si="124"/>
        <v>#N/A</v>
      </c>
      <c r="IZ54" s="193" t="e">
        <f t="shared" si="124"/>
        <v>#N/A</v>
      </c>
      <c r="JA54" s="193" t="e">
        <f t="shared" si="124"/>
        <v>#N/A</v>
      </c>
      <c r="JB54" s="193" t="e">
        <f t="shared" si="124"/>
        <v>#N/A</v>
      </c>
      <c r="JC54" s="193" t="e">
        <f t="shared" si="124"/>
        <v>#N/A</v>
      </c>
      <c r="JD54" s="193" t="e">
        <f t="shared" si="124"/>
        <v>#N/A</v>
      </c>
      <c r="JE54" s="193" t="e">
        <f t="shared" si="124"/>
        <v>#N/A</v>
      </c>
      <c r="JF54" s="193" t="e">
        <f t="shared" si="124"/>
        <v>#N/A</v>
      </c>
      <c r="JG54" s="193" t="e">
        <f t="shared" si="124"/>
        <v>#N/A</v>
      </c>
      <c r="JH54" s="193" t="e">
        <f t="shared" si="124"/>
        <v>#N/A</v>
      </c>
      <c r="JI54" s="193" t="e">
        <f t="shared" si="124"/>
        <v>#N/A</v>
      </c>
      <c r="JJ54" s="193" t="e">
        <f t="shared" si="121"/>
        <v>#N/A</v>
      </c>
      <c r="JK54" s="193" t="e">
        <f t="shared" si="121"/>
        <v>#N/A</v>
      </c>
      <c r="JL54" s="193" t="e">
        <f t="shared" si="121"/>
        <v>#N/A</v>
      </c>
      <c r="JM54" s="193" t="e">
        <f t="shared" si="121"/>
        <v>#N/A</v>
      </c>
      <c r="JN54" s="193" t="e">
        <f t="shared" si="121"/>
        <v>#N/A</v>
      </c>
      <c r="JO54" s="193" t="e">
        <f t="shared" si="121"/>
        <v>#N/A</v>
      </c>
      <c r="JP54" s="193" t="e">
        <f t="shared" si="121"/>
        <v>#N/A</v>
      </c>
      <c r="JQ54" s="193" t="e">
        <f t="shared" si="121"/>
        <v>#N/A</v>
      </c>
      <c r="JR54" s="193" t="e">
        <f t="shared" si="121"/>
        <v>#N/A</v>
      </c>
      <c r="JS54" s="193" t="e">
        <f t="shared" si="121"/>
        <v>#N/A</v>
      </c>
      <c r="JT54" s="193" t="e">
        <f t="shared" si="121"/>
        <v>#N/A</v>
      </c>
      <c r="JU54" s="193" t="e">
        <f t="shared" si="121"/>
        <v>#N/A</v>
      </c>
      <c r="JV54" s="193" t="e">
        <f t="shared" si="121"/>
        <v>#N/A</v>
      </c>
      <c r="JW54" s="193" t="e">
        <f t="shared" si="121"/>
        <v>#N/A</v>
      </c>
      <c r="JX54" s="193" t="e">
        <f t="shared" si="121"/>
        <v>#N/A</v>
      </c>
      <c r="JY54" s="193" t="e">
        <f t="shared" si="134"/>
        <v>#N/A</v>
      </c>
      <c r="JZ54" s="193" t="e">
        <f t="shared" si="134"/>
        <v>#N/A</v>
      </c>
      <c r="KA54" s="193" t="e">
        <f t="shared" si="134"/>
        <v>#N/A</v>
      </c>
      <c r="KB54" s="193" t="e">
        <f t="shared" si="134"/>
        <v>#N/A</v>
      </c>
      <c r="KC54" s="193" t="e">
        <f t="shared" si="134"/>
        <v>#N/A</v>
      </c>
      <c r="KD54" s="193" t="e">
        <f t="shared" si="134"/>
        <v>#N/A</v>
      </c>
      <c r="KE54" s="193" t="e">
        <f t="shared" si="134"/>
        <v>#N/A</v>
      </c>
      <c r="KF54" s="193" t="e">
        <f t="shared" si="134"/>
        <v>#N/A</v>
      </c>
      <c r="KG54" s="193" t="e">
        <f t="shared" si="134"/>
        <v>#N/A</v>
      </c>
      <c r="KH54" s="193" t="e">
        <f t="shared" si="134"/>
        <v>#N/A</v>
      </c>
      <c r="KI54" s="193" t="e">
        <f t="shared" si="134"/>
        <v>#N/A</v>
      </c>
      <c r="KJ54" s="193" t="e">
        <f t="shared" si="134"/>
        <v>#N/A</v>
      </c>
      <c r="KK54" s="193" t="e">
        <f t="shared" si="134"/>
        <v>#N/A</v>
      </c>
      <c r="KL54" s="193" t="e">
        <f t="shared" si="134"/>
        <v>#N/A</v>
      </c>
      <c r="KM54" s="193" t="e">
        <f t="shared" si="134"/>
        <v>#N/A</v>
      </c>
      <c r="KN54" s="193" t="e">
        <f t="shared" si="24"/>
        <v>#N/A</v>
      </c>
      <c r="KO54" s="193" t="e">
        <f t="shared" si="119"/>
        <v>#N/A</v>
      </c>
      <c r="KP54" s="193" t="e">
        <f t="shared" si="119"/>
        <v>#N/A</v>
      </c>
      <c r="KQ54" s="193" t="e">
        <f t="shared" si="119"/>
        <v>#N/A</v>
      </c>
      <c r="KR54" s="193" t="e">
        <f t="shared" si="129"/>
        <v>#N/A</v>
      </c>
      <c r="KS54" s="193" t="e">
        <f t="shared" si="129"/>
        <v>#N/A</v>
      </c>
      <c r="KT54" s="193" t="e">
        <f t="shared" si="129"/>
        <v>#N/A</v>
      </c>
      <c r="KU54" s="193" t="e">
        <f t="shared" si="129"/>
        <v>#N/A</v>
      </c>
      <c r="KV54" s="193" t="e">
        <f t="shared" si="129"/>
        <v>#N/A</v>
      </c>
      <c r="KW54" s="193" t="e">
        <f t="shared" si="129"/>
        <v>#N/A</v>
      </c>
      <c r="KX54" s="193" t="e">
        <f t="shared" si="129"/>
        <v>#N/A</v>
      </c>
      <c r="KY54" s="193" t="e">
        <f t="shared" si="129"/>
        <v>#N/A</v>
      </c>
      <c r="KZ54" s="193" t="e">
        <f t="shared" si="129"/>
        <v>#N/A</v>
      </c>
      <c r="LA54" s="193" t="e">
        <f t="shared" si="129"/>
        <v>#N/A</v>
      </c>
      <c r="LB54" s="193" t="e">
        <f t="shared" si="129"/>
        <v>#N/A</v>
      </c>
      <c r="LC54" s="193" t="e">
        <f t="shared" si="129"/>
        <v>#N/A</v>
      </c>
      <c r="LD54" s="193" t="e">
        <f t="shared" si="129"/>
        <v>#N/A</v>
      </c>
      <c r="LE54" s="193" t="e">
        <f t="shared" si="129"/>
        <v>#N/A</v>
      </c>
      <c r="LF54" s="193" t="e">
        <f t="shared" si="129"/>
        <v>#N/A</v>
      </c>
      <c r="LG54" s="193" t="e">
        <f t="shared" si="125"/>
        <v>#N/A</v>
      </c>
      <c r="LH54" s="193" t="e">
        <f t="shared" si="125"/>
        <v>#N/A</v>
      </c>
      <c r="LI54" s="193" t="e">
        <f t="shared" si="125"/>
        <v>#N/A</v>
      </c>
      <c r="LJ54" s="193" t="e">
        <f t="shared" si="125"/>
        <v>#N/A</v>
      </c>
      <c r="LK54" s="193" t="e">
        <f t="shared" si="125"/>
        <v>#N/A</v>
      </c>
      <c r="LL54" s="193" t="e">
        <f t="shared" si="125"/>
        <v>#N/A</v>
      </c>
      <c r="LM54" s="193" t="e">
        <f t="shared" si="125"/>
        <v>#N/A</v>
      </c>
      <c r="LN54" s="193" t="e">
        <f t="shared" si="125"/>
        <v>#N/A</v>
      </c>
      <c r="LO54" s="193" t="e">
        <f t="shared" si="125"/>
        <v>#N/A</v>
      </c>
      <c r="LP54" s="193" t="e">
        <f t="shared" si="125"/>
        <v>#N/A</v>
      </c>
      <c r="LQ54" s="193" t="e">
        <f t="shared" si="125"/>
        <v>#N/A</v>
      </c>
      <c r="LR54" s="193" t="e">
        <f t="shared" si="125"/>
        <v>#N/A</v>
      </c>
      <c r="LS54" s="193" t="e">
        <f t="shared" si="125"/>
        <v>#N/A</v>
      </c>
      <c r="LT54" s="193" t="e">
        <f t="shared" si="125"/>
        <v>#N/A</v>
      </c>
      <c r="LU54" s="193" t="e">
        <f t="shared" si="125"/>
        <v>#N/A</v>
      </c>
      <c r="LV54" s="193" t="e">
        <f t="shared" si="122"/>
        <v>#N/A</v>
      </c>
      <c r="LW54" s="193" t="e">
        <f t="shared" si="122"/>
        <v>#N/A</v>
      </c>
      <c r="LX54" s="193" t="e">
        <f t="shared" si="122"/>
        <v>#N/A</v>
      </c>
      <c r="LY54" s="193" t="e">
        <f t="shared" si="122"/>
        <v>#N/A</v>
      </c>
      <c r="LZ54" s="193" t="e">
        <f t="shared" si="122"/>
        <v>#N/A</v>
      </c>
      <c r="MA54" s="193" t="e">
        <f t="shared" si="122"/>
        <v>#N/A</v>
      </c>
      <c r="MB54" s="193" t="e">
        <f t="shared" si="122"/>
        <v>#N/A</v>
      </c>
      <c r="MC54" s="193" t="e">
        <f t="shared" si="122"/>
        <v>#N/A</v>
      </c>
      <c r="MD54" s="193" t="e">
        <f t="shared" si="122"/>
        <v>#N/A</v>
      </c>
      <c r="ME54" s="193" t="e">
        <f t="shared" si="122"/>
        <v>#N/A</v>
      </c>
      <c r="MF54" s="193" t="e">
        <f t="shared" si="122"/>
        <v>#N/A</v>
      </c>
      <c r="MG54" s="193" t="e">
        <f t="shared" si="122"/>
        <v>#N/A</v>
      </c>
      <c r="MH54" s="193" t="e">
        <f t="shared" si="122"/>
        <v>#N/A</v>
      </c>
      <c r="MI54" s="193" t="e">
        <f t="shared" si="122"/>
        <v>#N/A</v>
      </c>
      <c r="MJ54" s="193" t="e">
        <f t="shared" si="122"/>
        <v>#N/A</v>
      </c>
      <c r="MK54" s="193" t="e">
        <f t="shared" si="135"/>
        <v>#N/A</v>
      </c>
      <c r="ML54" s="193" t="e">
        <f t="shared" si="135"/>
        <v>#N/A</v>
      </c>
      <c r="MM54" s="193" t="e">
        <f t="shared" si="135"/>
        <v>#N/A</v>
      </c>
      <c r="MN54" s="193" t="e">
        <f t="shared" si="135"/>
        <v>#N/A</v>
      </c>
      <c r="MO54" s="193" t="e">
        <f t="shared" si="135"/>
        <v>#N/A</v>
      </c>
      <c r="MP54" s="193" t="e">
        <f t="shared" si="135"/>
        <v>#N/A</v>
      </c>
      <c r="MQ54" s="193" t="e">
        <f t="shared" si="135"/>
        <v>#N/A</v>
      </c>
      <c r="MR54" s="193" t="e">
        <f t="shared" si="135"/>
        <v>#N/A</v>
      </c>
      <c r="MS54" s="193" t="e">
        <f t="shared" si="135"/>
        <v>#N/A</v>
      </c>
      <c r="MT54" s="193" t="e">
        <f t="shared" si="135"/>
        <v>#N/A</v>
      </c>
      <c r="MU54" s="193" t="e">
        <f t="shared" si="135"/>
        <v>#N/A</v>
      </c>
      <c r="MV54" s="193" t="e">
        <f t="shared" si="135"/>
        <v>#N/A</v>
      </c>
      <c r="MW54" s="193" t="e">
        <f t="shared" si="135"/>
        <v>#N/A</v>
      </c>
      <c r="MX54" s="193" t="e">
        <f t="shared" si="135"/>
        <v>#N/A</v>
      </c>
      <c r="MY54" s="193" t="e">
        <f t="shared" si="135"/>
        <v>#N/A</v>
      </c>
      <c r="MZ54" s="193" t="e">
        <f t="shared" si="25"/>
        <v>#N/A</v>
      </c>
      <c r="NA54" s="193" t="e">
        <f t="shared" si="120"/>
        <v>#N/A</v>
      </c>
      <c r="NB54" s="193" t="e">
        <f t="shared" si="120"/>
        <v>#N/A</v>
      </c>
      <c r="NC54" s="193" t="e">
        <f t="shared" si="120"/>
        <v>#N/A</v>
      </c>
      <c r="ND54" s="193" t="e">
        <f t="shared" si="130"/>
        <v>#N/A</v>
      </c>
      <c r="NE54" s="193" t="e">
        <f t="shared" si="130"/>
        <v>#N/A</v>
      </c>
      <c r="NF54" s="193" t="e">
        <f t="shared" si="130"/>
        <v>#N/A</v>
      </c>
      <c r="NG54" s="193" t="e">
        <f t="shared" si="130"/>
        <v>#N/A</v>
      </c>
      <c r="NH54" s="193" t="e">
        <f t="shared" si="130"/>
        <v>#N/A</v>
      </c>
      <c r="NI54" s="193" t="e">
        <f t="shared" si="130"/>
        <v>#N/A</v>
      </c>
      <c r="NJ54" s="193" t="e">
        <f t="shared" si="130"/>
        <v>#N/A</v>
      </c>
      <c r="NK54" s="193" t="e">
        <f t="shared" si="130"/>
        <v>#N/A</v>
      </c>
      <c r="NL54" s="193" t="e">
        <f t="shared" si="130"/>
        <v>#N/A</v>
      </c>
      <c r="NM54" s="193" t="e">
        <f t="shared" si="130"/>
        <v>#N/A</v>
      </c>
      <c r="NN54" s="193" t="e">
        <f t="shared" si="130"/>
        <v>#N/A</v>
      </c>
      <c r="NO54" s="193" t="e">
        <f t="shared" si="130"/>
        <v>#N/A</v>
      </c>
      <c r="NP54" s="193" t="e">
        <f t="shared" si="130"/>
        <v>#N/A</v>
      </c>
      <c r="NQ54" s="193" t="e">
        <f t="shared" si="130"/>
        <v>#N/A</v>
      </c>
      <c r="NR54" s="193" t="e">
        <f t="shared" si="130"/>
        <v>#N/A</v>
      </c>
      <c r="NS54" s="193" t="e">
        <f t="shared" si="126"/>
        <v>#N/A</v>
      </c>
      <c r="NT54" s="193" t="e">
        <f t="shared" si="126"/>
        <v>#N/A</v>
      </c>
      <c r="NU54" s="193" t="e">
        <f t="shared" si="126"/>
        <v>#N/A</v>
      </c>
      <c r="NV54" s="193" t="e">
        <f t="shared" si="126"/>
        <v>#N/A</v>
      </c>
      <c r="NW54" s="193" t="e">
        <f t="shared" si="126"/>
        <v>#N/A</v>
      </c>
      <c r="NX54" s="193" t="e">
        <f t="shared" si="126"/>
        <v>#N/A</v>
      </c>
      <c r="NY54" s="193" t="e">
        <f t="shared" si="126"/>
        <v>#N/A</v>
      </c>
      <c r="NZ54" s="193" t="e">
        <f t="shared" si="126"/>
        <v>#N/A</v>
      </c>
      <c r="OA54" s="193" t="e">
        <f t="shared" si="126"/>
        <v>#N/A</v>
      </c>
      <c r="OB54" s="193" t="e">
        <f t="shared" si="126"/>
        <v>#N/A</v>
      </c>
      <c r="OC54" s="193" t="e">
        <f t="shared" si="126"/>
        <v>#N/A</v>
      </c>
      <c r="OD54" s="193" t="e">
        <f t="shared" si="126"/>
        <v>#N/A</v>
      </c>
      <c r="OE54" s="193" t="e">
        <f t="shared" si="126"/>
        <v>#N/A</v>
      </c>
      <c r="OF54" s="193" t="e">
        <f t="shared" si="126"/>
        <v>#N/A</v>
      </c>
      <c r="OG54" s="193" t="e">
        <f t="shared" si="126"/>
        <v>#N/A</v>
      </c>
      <c r="OH54" s="193" t="e">
        <f t="shared" si="123"/>
        <v>#N/A</v>
      </c>
      <c r="OI54" s="193" t="e">
        <f t="shared" si="123"/>
        <v>#N/A</v>
      </c>
      <c r="OJ54" s="193" t="e">
        <f t="shared" si="123"/>
        <v>#N/A</v>
      </c>
      <c r="OK54" s="193" t="e">
        <f t="shared" si="123"/>
        <v>#N/A</v>
      </c>
      <c r="OL54" s="193" t="e">
        <f t="shared" si="123"/>
        <v>#N/A</v>
      </c>
      <c r="OM54" s="193" t="e">
        <f t="shared" si="123"/>
        <v>#N/A</v>
      </c>
      <c r="ON54" s="193" t="e">
        <f t="shared" si="123"/>
        <v>#N/A</v>
      </c>
      <c r="OO54" s="193" t="e">
        <f t="shared" si="123"/>
        <v>#N/A</v>
      </c>
      <c r="OP54" s="193" t="e">
        <f t="shared" si="123"/>
        <v>#N/A</v>
      </c>
      <c r="OQ54" s="193" t="e">
        <f t="shared" si="123"/>
        <v>#N/A</v>
      </c>
      <c r="OR54" s="193" t="e">
        <f t="shared" si="123"/>
        <v>#N/A</v>
      </c>
      <c r="OS54" s="193" t="e">
        <f t="shared" si="123"/>
        <v>#N/A</v>
      </c>
      <c r="OT54" s="193" t="e">
        <f t="shared" si="123"/>
        <v>#N/A</v>
      </c>
      <c r="OU54" s="193" t="e">
        <f t="shared" si="123"/>
        <v>#N/A</v>
      </c>
      <c r="OV54" s="193" t="e">
        <f t="shared" si="123"/>
        <v>#N/A</v>
      </c>
      <c r="OW54" s="193" t="e">
        <f t="shared" si="136"/>
        <v>#N/A</v>
      </c>
      <c r="OX54" s="193" t="e">
        <f t="shared" si="136"/>
        <v>#N/A</v>
      </c>
      <c r="OY54" s="193" t="e">
        <f t="shared" si="136"/>
        <v>#N/A</v>
      </c>
      <c r="OZ54" s="193" t="e">
        <f t="shared" si="136"/>
        <v>#N/A</v>
      </c>
      <c r="PA54" s="193" t="e">
        <f t="shared" si="136"/>
        <v>#N/A</v>
      </c>
      <c r="PB54" s="193" t="e">
        <f t="shared" si="136"/>
        <v>#N/A</v>
      </c>
      <c r="PC54" s="193" t="e">
        <f t="shared" si="136"/>
        <v>#N/A</v>
      </c>
      <c r="PD54" s="193" t="e">
        <f t="shared" si="136"/>
        <v>#N/A</v>
      </c>
      <c r="PE54" s="193" t="e">
        <f t="shared" si="136"/>
        <v>#N/A</v>
      </c>
      <c r="PF54" s="193" t="e">
        <f t="shared" si="136"/>
        <v>#N/A</v>
      </c>
      <c r="PG54" s="193" t="e">
        <f t="shared" si="136"/>
        <v>#N/A</v>
      </c>
      <c r="PH54" s="193" t="e">
        <f t="shared" si="136"/>
        <v>#N/A</v>
      </c>
      <c r="PI54" s="193" t="e">
        <f t="shared" si="136"/>
        <v>#N/A</v>
      </c>
      <c r="PJ54" s="193" t="e">
        <f t="shared" si="136"/>
        <v>#N/A</v>
      </c>
      <c r="PK54" s="193" t="e">
        <f t="shared" si="136"/>
        <v>#N/A</v>
      </c>
      <c r="PL54" s="193" t="e">
        <f t="shared" si="26"/>
        <v>#N/A</v>
      </c>
      <c r="PM54" s="193" t="e">
        <f t="shared" si="131"/>
        <v>#N/A</v>
      </c>
      <c r="PN54" s="193" t="e">
        <f t="shared" si="131"/>
        <v>#N/A</v>
      </c>
      <c r="PO54" s="193" t="e">
        <f t="shared" si="131"/>
        <v>#N/A</v>
      </c>
      <c r="PP54" s="193" t="e">
        <f t="shared" si="131"/>
        <v>#N/A</v>
      </c>
      <c r="PQ54" s="193" t="e">
        <f t="shared" si="131"/>
        <v>#N/A</v>
      </c>
      <c r="PR54" s="193" t="e">
        <f t="shared" si="131"/>
        <v>#N/A</v>
      </c>
      <c r="PS54" s="193" t="e">
        <f t="shared" si="131"/>
        <v>#N/A</v>
      </c>
      <c r="PT54" s="193" t="e">
        <f t="shared" si="131"/>
        <v>#N/A</v>
      </c>
    </row>
    <row r="55" spans="1:436" hidden="1" x14ac:dyDescent="0.45">
      <c r="A55" s="20">
        <v>52</v>
      </c>
      <c r="B55" s="115"/>
      <c r="C55" s="115"/>
      <c r="D55" s="115"/>
      <c r="E55" s="110" t="str">
        <f t="shared" si="15"/>
        <v/>
      </c>
      <c r="F55" s="21" t="str">
        <f t="shared" si="16"/>
        <v/>
      </c>
      <c r="G55" s="22" t="str">
        <f t="shared" si="17"/>
        <v/>
      </c>
      <c r="H55" s="23" t="str">
        <f>IF(F55="","",IF(OR($F55&lt;Skew!$B$3,$F55=Skew!$B$3),IF($F55&gt;Skew!$C$3,Skew!$A$3,IF($F55&gt;Skew!$C$4,Skew!$A$4,IF($F55&gt;Skew!$C$5,Skew!$A$5,IF($F55&gt;Skew!$C$6,Skew!$A$6,IF($F55&gt;Skew!$C$7,Skew!$A$7,IF($F55&gt;Skew!$C$8,Skew!$A$8,IF($F55&gt;Skew!$C$9,Skew!$A$9,IF($F55&gt;Skew!$C$10,Skew!$A$10,IF($F55&gt;Skew!$C$11,Skew!$A$11,IF($F55&gt;Skew!$C$12,Skew!$A$12,IF($F55&gt;Skew!$C$13,Skew!$A$13,IF($F55&gt;Skew!$C$14,Skew!$A$14,IF($F55&gt;Skew!$C$15,Skew!$A$15,IF($F55&gt;Skew!$C$16,Skew!$A$16,Skew!$A$17)
)))))))))))))))</f>
        <v/>
      </c>
      <c r="I55" s="22" t="str">
        <f>IF(F55="","",MATCH(H55,Skew!$A$3:$A$17,0))</f>
        <v/>
      </c>
      <c r="J55" s="22" t="str">
        <f t="shared" si="0"/>
        <v/>
      </c>
      <c r="K55" s="24"/>
      <c r="L55" s="22" t="str">
        <f>IF(OR(F55="",K55=""),"",MATCH(K55,Confidence!$A$3:$A$12,0))</f>
        <v/>
      </c>
      <c r="M55" s="25" t="str">
        <f t="shared" si="1"/>
        <v/>
      </c>
      <c r="N55" s="25" t="str">
        <f t="shared" si="2"/>
        <v/>
      </c>
      <c r="O55" s="22"/>
      <c r="P55" s="102" t="str">
        <f t="shared" si="3"/>
        <v/>
      </c>
      <c r="Q55" s="102" t="str">
        <f t="shared" si="4"/>
        <v/>
      </c>
      <c r="R55" s="37" t="str">
        <f t="shared" si="5"/>
        <v/>
      </c>
      <c r="S55" s="115"/>
      <c r="T55" s="204" t="str">
        <f>IF(AND(B55&gt;0,C55&gt;0,D55&gt;0,M55&gt;0,N55&gt;0,S55&gt;0,NOT(K55="")),ABS(VLOOKUP($S$1,VLookups!$A$30:$B$31,2,FALSE)-_xlfn.BETA.DIST(S55,IF(G55="L",N55,M55),IF(G55="L",M55,N55),TRUE,B55,D55)),"")</f>
        <v/>
      </c>
      <c r="U55" s="112" t="str">
        <f>IF(OR($M55="",$N55=""),"",_xlfn.BETA.INV(ABS(VLOOKUP($S$1,VLookups!$A$30:$B$31,2,FALSE)-U$3),IF($G55="L",$N55,$M55),IF($G55="L",$M55,$N55),$B55,$D55))</f>
        <v/>
      </c>
      <c r="V55" s="113" t="str">
        <f>IF(OR($M55="",$N55=""),"",_xlfn.BETA.INV(ABS(VLOOKUP($S$1,VLookups!$A$30:$B$31,2,FALSE)-V$3),IF($G55="L",$N55,$M55),IF($G55="L",$M55,$N55),$B55,$D55))</f>
        <v/>
      </c>
      <c r="W55" s="112" t="str">
        <f>IF(OR($M55="",$N55=""),"",_xlfn.BETA.INV(ABS(VLOOKUP($S$1,VLookups!$A$30:$B$31,2,FALSE)-W$3),IF($G55="L",$N55,$M55),IF($G55="L",$M55,$N55),$B55,$D55))</f>
        <v/>
      </c>
      <c r="X55" s="113" t="str">
        <f>IF(OR($M55="",$N55=""),"",_xlfn.BETA.INV(ABS(VLOOKUP($S$1,VLookups!$A$30:$B$31,2,FALSE)-X$3),IF($G55="L",$N55,$M55),IF($G55="L",$M55,$N55),$B55,$D55))</f>
        <v/>
      </c>
      <c r="Y55" s="112" t="str">
        <f>IF(OR($M55="",$N55=""),"",_xlfn.BETA.INV(ABS(VLOOKUP($S$1,VLookups!$A$30:$B$31,2,FALSE)-Y$3),IF($G55="L",$N55,$M55),IF($G55="L",$M55,$N55),$B55,$D55))</f>
        <v/>
      </c>
      <c r="Z55" s="113" t="str">
        <f>IF(OR($M55="",$N55=""),"",_xlfn.BETA.INV(ABS(VLOOKUP($S$1,VLookups!$A$30:$B$31,2,FALSE)-Z$3),IF($G55="L",$N55,$M55),IF($G55="L",$M55,$N55),$B55,$D55))</f>
        <v/>
      </c>
      <c r="AA55" s="112" t="str">
        <f>IF(OR($M55="",$N55=""),"",_xlfn.BETA.INV(ABS(VLOOKUP($S$1,VLookups!$A$30:$B$31,2,FALSE)-AA$3),IF($G55="L",$N55,$M55),IF($G55="L",$M55,$N55),$B55,$D55))</f>
        <v/>
      </c>
      <c r="AB55" s="113" t="str">
        <f>IF(OR($M55="",$N55=""),"",_xlfn.BETA.INV(ABS(VLOOKUP($S$1,VLookups!$A$30:$B$31,2,FALSE)-AB$3),IF($G55="L",$N55,$M55),IF($G55="L",$M55,$N55),$B55,$D55))</f>
        <v/>
      </c>
      <c r="AC55" s="112" t="str">
        <f>IF(OR($M55="",$N55=""),"",_xlfn.BETA.INV(ABS(VLOOKUP($S$1,VLookups!$A$30:$B$31,2,FALSE)-AC$3),IF($G55="L",$N55,$M55),IF($G55="L",$M55,$N55),$B55,$D55))</f>
        <v/>
      </c>
      <c r="AD55" s="113" t="str">
        <f>IF(OR($M55="",$N55=""),"",_xlfn.BETA.INV(ABS(VLOOKUP($S$1,VLookups!$A$30:$B$31,2,FALSE)-AD$3),IF($G55="L",$N55,$M55),IF($G55="L",$M55,$N55),$B55,$D55))</f>
        <v/>
      </c>
      <c r="AE55" s="112" t="str">
        <f>IF(OR($M55="",$N55=""),"",_xlfn.BETA.INV(ABS(VLOOKUP($S$1,VLookups!$A$30:$B$31,2,FALSE)-AE$3),IF($G55="L",$N55,$M55),IF($G55="L",$M55,$N55),$B55,$D55))</f>
        <v/>
      </c>
      <c r="AF55" s="113" t="str">
        <f>IF(OR($M55="",$N55=""),"",_xlfn.BETA.INV(ABS(VLOOKUP($S$1,VLookups!$A$30:$B$31,2,FALSE)-AF$3),IF($G55="L",$N55,$M55),IF($G55="L",$M55,$N55),$B55,$D55))</f>
        <v/>
      </c>
      <c r="AG55" s="15"/>
      <c r="AH55" s="194" t="str">
        <f t="shared" si="18"/>
        <v/>
      </c>
      <c r="AI55" s="192" t="str">
        <f t="shared" si="19"/>
        <v/>
      </c>
      <c r="AJ55" s="177" t="str">
        <f t="shared" si="132"/>
        <v/>
      </c>
      <c r="AK55" s="177" t="str">
        <f t="shared" si="108"/>
        <v/>
      </c>
      <c r="AL55" s="177" t="str">
        <f t="shared" si="108"/>
        <v/>
      </c>
      <c r="AM55" s="177" t="str">
        <f t="shared" si="108"/>
        <v/>
      </c>
      <c r="AN55" s="177" t="str">
        <f t="shared" si="108"/>
        <v/>
      </c>
      <c r="AO55" s="177" t="str">
        <f t="shared" si="108"/>
        <v/>
      </c>
      <c r="AP55" s="177" t="str">
        <f t="shared" si="108"/>
        <v/>
      </c>
      <c r="AQ55" s="177" t="str">
        <f t="shared" si="108"/>
        <v/>
      </c>
      <c r="AR55" s="177" t="str">
        <f t="shared" si="108"/>
        <v/>
      </c>
      <c r="AS55" s="177" t="str">
        <f t="shared" si="108"/>
        <v/>
      </c>
      <c r="AT55" s="177" t="str">
        <f t="shared" si="108"/>
        <v/>
      </c>
      <c r="AU55" s="177" t="str">
        <f t="shared" si="108"/>
        <v/>
      </c>
      <c r="AV55" s="177" t="str">
        <f t="shared" si="108"/>
        <v/>
      </c>
      <c r="AW55" s="177" t="str">
        <f t="shared" si="108"/>
        <v/>
      </c>
      <c r="AX55" s="177" t="str">
        <f t="shared" si="108"/>
        <v/>
      </c>
      <c r="AY55" s="177" t="str">
        <f t="shared" si="108"/>
        <v/>
      </c>
      <c r="AZ55" s="177" t="str">
        <f t="shared" ref="AZ55:BO70" si="139">IF(ISNONTEXT($AH55),AY55+$AH55,"")</f>
        <v/>
      </c>
      <c r="BA55" s="177" t="str">
        <f t="shared" si="139"/>
        <v/>
      </c>
      <c r="BB55" s="177" t="str">
        <f t="shared" si="139"/>
        <v/>
      </c>
      <c r="BC55" s="177" t="str">
        <f t="shared" si="139"/>
        <v/>
      </c>
      <c r="BD55" s="177" t="str">
        <f t="shared" si="139"/>
        <v/>
      </c>
      <c r="BE55" s="177" t="str">
        <f t="shared" si="139"/>
        <v/>
      </c>
      <c r="BF55" s="177" t="str">
        <f t="shared" si="139"/>
        <v/>
      </c>
      <c r="BG55" s="177" t="str">
        <f t="shared" si="139"/>
        <v/>
      </c>
      <c r="BH55" s="177" t="str">
        <f t="shared" si="139"/>
        <v/>
      </c>
      <c r="BI55" s="177" t="str">
        <f t="shared" si="139"/>
        <v/>
      </c>
      <c r="BJ55" s="177" t="str">
        <f t="shared" si="139"/>
        <v/>
      </c>
      <c r="BK55" s="177" t="str">
        <f t="shared" si="139"/>
        <v/>
      </c>
      <c r="BL55" s="177" t="str">
        <f t="shared" si="139"/>
        <v/>
      </c>
      <c r="BM55" s="177" t="str">
        <f t="shared" si="139"/>
        <v/>
      </c>
      <c r="BN55" s="177" t="str">
        <f t="shared" si="139"/>
        <v/>
      </c>
      <c r="BO55" s="177" t="str">
        <f t="shared" si="139"/>
        <v/>
      </c>
      <c r="BP55" s="177" t="str">
        <f t="shared" si="109"/>
        <v/>
      </c>
      <c r="BQ55" s="177" t="str">
        <f t="shared" si="109"/>
        <v/>
      </c>
      <c r="BR55" s="177" t="str">
        <f t="shared" si="109"/>
        <v/>
      </c>
      <c r="BS55" s="177" t="str">
        <f t="shared" si="109"/>
        <v/>
      </c>
      <c r="BT55" s="177" t="str">
        <f t="shared" si="109"/>
        <v/>
      </c>
      <c r="BU55" s="177" t="str">
        <f t="shared" si="109"/>
        <v/>
      </c>
      <c r="BV55" s="177" t="str">
        <f t="shared" si="109"/>
        <v/>
      </c>
      <c r="BW55" s="177" t="str">
        <f t="shared" si="109"/>
        <v/>
      </c>
      <c r="BX55" s="177" t="str">
        <f t="shared" si="109"/>
        <v/>
      </c>
      <c r="BY55" s="177" t="str">
        <f t="shared" si="109"/>
        <v/>
      </c>
      <c r="BZ55" s="177" t="str">
        <f t="shared" si="109"/>
        <v/>
      </c>
      <c r="CA55" s="177" t="str">
        <f t="shared" si="109"/>
        <v/>
      </c>
      <c r="CB55" s="177" t="str">
        <f t="shared" si="109"/>
        <v/>
      </c>
      <c r="CC55" s="177" t="str">
        <f t="shared" si="109"/>
        <v/>
      </c>
      <c r="CD55" s="177" t="str">
        <f t="shared" si="109"/>
        <v/>
      </c>
      <c r="CE55" s="177" t="str">
        <f t="shared" ref="CE55:CT70" si="140">IF(ISNONTEXT($AH55),CD55+$AH55,"")</f>
        <v/>
      </c>
      <c r="CF55" s="177" t="str">
        <f t="shared" si="140"/>
        <v/>
      </c>
      <c r="CG55" s="177" t="str">
        <f t="shared" si="140"/>
        <v/>
      </c>
      <c r="CH55" s="177" t="str">
        <f t="shared" si="140"/>
        <v/>
      </c>
      <c r="CI55" s="177" t="str">
        <f t="shared" si="140"/>
        <v/>
      </c>
      <c r="CJ55" s="177" t="str">
        <f t="shared" si="140"/>
        <v/>
      </c>
      <c r="CK55" s="177" t="str">
        <f t="shared" si="140"/>
        <v/>
      </c>
      <c r="CL55" s="177" t="str">
        <f t="shared" si="140"/>
        <v/>
      </c>
      <c r="CM55" s="177" t="str">
        <f t="shared" si="140"/>
        <v/>
      </c>
      <c r="CN55" s="177" t="str">
        <f t="shared" si="140"/>
        <v/>
      </c>
      <c r="CO55" s="177" t="str">
        <f t="shared" si="140"/>
        <v/>
      </c>
      <c r="CP55" s="177" t="str">
        <f t="shared" si="140"/>
        <v/>
      </c>
      <c r="CQ55" s="177" t="str">
        <f t="shared" si="140"/>
        <v/>
      </c>
      <c r="CR55" s="177" t="str">
        <f t="shared" si="140"/>
        <v/>
      </c>
      <c r="CS55" s="177" t="str">
        <f t="shared" si="140"/>
        <v/>
      </c>
      <c r="CT55" s="177" t="str">
        <f t="shared" si="140"/>
        <v/>
      </c>
      <c r="CU55" s="177" t="str">
        <f t="shared" si="137"/>
        <v/>
      </c>
      <c r="CV55" s="177" t="str">
        <f t="shared" si="137"/>
        <v/>
      </c>
      <c r="CW55" s="177" t="str">
        <f t="shared" si="137"/>
        <v/>
      </c>
      <c r="CX55" s="177" t="str">
        <f t="shared" si="137"/>
        <v/>
      </c>
      <c r="CY55" s="177" t="str">
        <f t="shared" si="137"/>
        <v/>
      </c>
      <c r="CZ55" s="177" t="str">
        <f t="shared" si="137"/>
        <v/>
      </c>
      <c r="DA55" s="177" t="str">
        <f t="shared" si="137"/>
        <v/>
      </c>
      <c r="DB55" s="177" t="str">
        <f t="shared" si="137"/>
        <v/>
      </c>
      <c r="DC55" s="177" t="str">
        <f t="shared" si="137"/>
        <v/>
      </c>
      <c r="DD55" s="177" t="str">
        <f t="shared" si="137"/>
        <v/>
      </c>
      <c r="DE55" s="177" t="str">
        <f t="shared" si="137"/>
        <v/>
      </c>
      <c r="DF55" s="177" t="str">
        <f t="shared" si="137"/>
        <v/>
      </c>
      <c r="DG55" s="177" t="str">
        <f t="shared" si="137"/>
        <v/>
      </c>
      <c r="DH55" s="177" t="str">
        <f t="shared" si="137"/>
        <v/>
      </c>
      <c r="DI55" s="177" t="str">
        <f t="shared" si="137"/>
        <v/>
      </c>
      <c r="DJ55" s="177" t="str">
        <f t="shared" si="137"/>
        <v/>
      </c>
      <c r="DK55" s="177" t="str">
        <f t="shared" si="133"/>
        <v/>
      </c>
      <c r="DL55" s="177" t="str">
        <f t="shared" si="133"/>
        <v/>
      </c>
      <c r="DM55" s="177" t="str">
        <f t="shared" si="133"/>
        <v/>
      </c>
      <c r="DN55" s="177" t="str">
        <f t="shared" si="133"/>
        <v/>
      </c>
      <c r="DO55" s="177" t="str">
        <f t="shared" si="133"/>
        <v/>
      </c>
      <c r="DP55" s="177" t="str">
        <f t="shared" si="133"/>
        <v/>
      </c>
      <c r="DQ55" s="177" t="str">
        <f t="shared" si="133"/>
        <v/>
      </c>
      <c r="DR55" s="177" t="str">
        <f t="shared" si="133"/>
        <v/>
      </c>
      <c r="DS55" s="177" t="str">
        <f t="shared" si="133"/>
        <v/>
      </c>
      <c r="DT55" s="177" t="str">
        <f t="shared" si="133"/>
        <v/>
      </c>
      <c r="DU55" s="177" t="str">
        <f t="shared" si="133"/>
        <v/>
      </c>
      <c r="DV55" s="177" t="str">
        <f t="shared" si="133"/>
        <v/>
      </c>
      <c r="DW55" s="177" t="str">
        <f t="shared" si="133"/>
        <v/>
      </c>
      <c r="DX55" s="177" t="str">
        <f t="shared" si="133"/>
        <v/>
      </c>
      <c r="DY55" s="177" t="str">
        <f t="shared" si="133"/>
        <v/>
      </c>
      <c r="DZ55" s="177" t="str">
        <f t="shared" si="110"/>
        <v/>
      </c>
      <c r="EA55" s="177" t="str">
        <f t="shared" ref="EA55:EP70" si="141">IF(ISNONTEXT($AH55),DZ55+$AH55,"")</f>
        <v/>
      </c>
      <c r="EB55" s="177" t="str">
        <f t="shared" si="141"/>
        <v/>
      </c>
      <c r="EC55" s="177" t="str">
        <f t="shared" si="141"/>
        <v/>
      </c>
      <c r="ED55" s="177" t="str">
        <f t="shared" si="141"/>
        <v/>
      </c>
      <c r="EE55" s="177" t="str">
        <f t="shared" si="141"/>
        <v/>
      </c>
      <c r="EF55" s="177" t="str">
        <f t="shared" si="141"/>
        <v/>
      </c>
      <c r="EG55" s="177" t="str">
        <f t="shared" si="141"/>
        <v/>
      </c>
      <c r="EH55" s="177" t="str">
        <f t="shared" si="141"/>
        <v/>
      </c>
      <c r="EI55" s="177" t="str">
        <f t="shared" si="141"/>
        <v/>
      </c>
      <c r="EJ55" s="177" t="str">
        <f t="shared" si="141"/>
        <v/>
      </c>
      <c r="EK55" s="177" t="str">
        <f t="shared" si="141"/>
        <v/>
      </c>
      <c r="EL55" s="177" t="str">
        <f t="shared" si="141"/>
        <v/>
      </c>
      <c r="EM55" s="177" t="str">
        <f t="shared" si="141"/>
        <v/>
      </c>
      <c r="EN55" s="177" t="str">
        <f t="shared" si="141"/>
        <v/>
      </c>
      <c r="EO55" s="177" t="str">
        <f t="shared" si="141"/>
        <v/>
      </c>
      <c r="EP55" s="177" t="str">
        <f t="shared" si="141"/>
        <v/>
      </c>
      <c r="EQ55" s="177" t="str">
        <f t="shared" si="116"/>
        <v/>
      </c>
      <c r="ER55" s="177" t="str">
        <f t="shared" si="111"/>
        <v/>
      </c>
      <c r="ES55" s="177" t="str">
        <f t="shared" si="112"/>
        <v/>
      </c>
      <c r="ET55" s="177" t="str">
        <f t="shared" si="112"/>
        <v/>
      </c>
      <c r="EU55" s="177" t="str">
        <f t="shared" si="112"/>
        <v/>
      </c>
      <c r="EV55" s="177" t="str">
        <f t="shared" si="112"/>
        <v/>
      </c>
      <c r="EW55" s="177" t="str">
        <f t="shared" si="112"/>
        <v/>
      </c>
      <c r="EX55" s="177" t="str">
        <f t="shared" si="112"/>
        <v/>
      </c>
      <c r="EY55" s="177" t="str">
        <f t="shared" si="112"/>
        <v/>
      </c>
      <c r="EZ55" s="177" t="str">
        <f t="shared" si="112"/>
        <v/>
      </c>
      <c r="FA55" s="177" t="str">
        <f t="shared" si="112"/>
        <v/>
      </c>
      <c r="FB55" s="177" t="str">
        <f t="shared" si="112"/>
        <v/>
      </c>
      <c r="FC55" s="177" t="str">
        <f t="shared" si="112"/>
        <v/>
      </c>
      <c r="FD55" s="177" t="str">
        <f t="shared" si="112"/>
        <v/>
      </c>
      <c r="FE55" s="177" t="str">
        <f t="shared" si="112"/>
        <v/>
      </c>
      <c r="FF55" s="177" t="str">
        <f t="shared" si="112"/>
        <v/>
      </c>
      <c r="FG55" s="177" t="str">
        <f t="shared" si="112"/>
        <v/>
      </c>
      <c r="FH55" s="177" t="str">
        <f t="shared" ref="FH55:FW70" si="142">IF(ISNONTEXT($AH55),FG55+$AH55,"")</f>
        <v/>
      </c>
      <c r="FI55" s="177" t="str">
        <f t="shared" si="142"/>
        <v/>
      </c>
      <c r="FJ55" s="177" t="str">
        <f t="shared" si="142"/>
        <v/>
      </c>
      <c r="FK55" s="177" t="str">
        <f t="shared" si="142"/>
        <v/>
      </c>
      <c r="FL55" s="177" t="str">
        <f t="shared" si="142"/>
        <v/>
      </c>
      <c r="FM55" s="177" t="str">
        <f t="shared" si="142"/>
        <v/>
      </c>
      <c r="FN55" s="177" t="str">
        <f t="shared" si="142"/>
        <v/>
      </c>
      <c r="FO55" s="177" t="str">
        <f t="shared" si="142"/>
        <v/>
      </c>
      <c r="FP55" s="177" t="str">
        <f t="shared" si="142"/>
        <v/>
      </c>
      <c r="FQ55" s="177" t="str">
        <f t="shared" si="142"/>
        <v/>
      </c>
      <c r="FR55" s="177" t="str">
        <f t="shared" si="142"/>
        <v/>
      </c>
      <c r="FS55" s="177" t="str">
        <f t="shared" si="142"/>
        <v/>
      </c>
      <c r="FT55" s="177" t="str">
        <f t="shared" si="142"/>
        <v/>
      </c>
      <c r="FU55" s="177" t="str">
        <f t="shared" si="142"/>
        <v/>
      </c>
      <c r="FV55" s="177" t="str">
        <f t="shared" si="142"/>
        <v/>
      </c>
      <c r="FW55" s="177" t="str">
        <f t="shared" si="142"/>
        <v/>
      </c>
      <c r="FX55" s="177" t="str">
        <f t="shared" si="113"/>
        <v/>
      </c>
      <c r="FY55" s="177" t="str">
        <f t="shared" si="113"/>
        <v/>
      </c>
      <c r="FZ55" s="177" t="str">
        <f t="shared" si="113"/>
        <v/>
      </c>
      <c r="GA55" s="177" t="str">
        <f t="shared" si="113"/>
        <v/>
      </c>
      <c r="GB55" s="177" t="str">
        <f t="shared" si="113"/>
        <v/>
      </c>
      <c r="GC55" s="177" t="str">
        <f t="shared" si="113"/>
        <v/>
      </c>
      <c r="GD55" s="177" t="str">
        <f t="shared" si="113"/>
        <v/>
      </c>
      <c r="GE55" s="177" t="str">
        <f t="shared" si="113"/>
        <v/>
      </c>
      <c r="GF55" s="177" t="str">
        <f t="shared" si="113"/>
        <v/>
      </c>
      <c r="GG55" s="177" t="str">
        <f t="shared" si="113"/>
        <v/>
      </c>
      <c r="GH55" s="177" t="str">
        <f t="shared" si="113"/>
        <v/>
      </c>
      <c r="GI55" s="177" t="str">
        <f t="shared" si="113"/>
        <v/>
      </c>
      <c r="GJ55" s="177" t="str">
        <f t="shared" si="113"/>
        <v/>
      </c>
      <c r="GK55" s="177" t="str">
        <f t="shared" si="113"/>
        <v/>
      </c>
      <c r="GL55" s="177" t="str">
        <f t="shared" si="113"/>
        <v/>
      </c>
      <c r="GM55" s="177" t="str">
        <f t="shared" ref="GM55:HB70" si="143">IF(ISNONTEXT($AH55),GL55+$AH55,"")</f>
        <v/>
      </c>
      <c r="GN55" s="177" t="str">
        <f t="shared" si="143"/>
        <v/>
      </c>
      <c r="GO55" s="177" t="str">
        <f t="shared" si="143"/>
        <v/>
      </c>
      <c r="GP55" s="177" t="str">
        <f t="shared" si="143"/>
        <v/>
      </c>
      <c r="GQ55" s="177" t="str">
        <f t="shared" si="143"/>
        <v/>
      </c>
      <c r="GR55" s="177" t="str">
        <f t="shared" si="143"/>
        <v/>
      </c>
      <c r="GS55" s="177" t="str">
        <f t="shared" si="143"/>
        <v/>
      </c>
      <c r="GT55" s="177" t="str">
        <f t="shared" si="143"/>
        <v/>
      </c>
      <c r="GU55" s="177" t="str">
        <f t="shared" si="143"/>
        <v/>
      </c>
      <c r="GV55" s="177" t="str">
        <f t="shared" si="143"/>
        <v/>
      </c>
      <c r="GW55" s="177" t="str">
        <f t="shared" si="143"/>
        <v/>
      </c>
      <c r="GX55" s="177" t="str">
        <f t="shared" si="143"/>
        <v/>
      </c>
      <c r="GY55" s="177" t="str">
        <f t="shared" si="143"/>
        <v/>
      </c>
      <c r="GZ55" s="177" t="str">
        <f t="shared" si="143"/>
        <v/>
      </c>
      <c r="HA55" s="177" t="str">
        <f t="shared" si="143"/>
        <v/>
      </c>
      <c r="HB55" s="177" t="str">
        <f t="shared" si="143"/>
        <v/>
      </c>
      <c r="HC55" s="177" t="str">
        <f t="shared" si="138"/>
        <v/>
      </c>
      <c r="HD55" s="177" t="str">
        <f t="shared" si="138"/>
        <v/>
      </c>
      <c r="HE55" s="177" t="str">
        <f t="shared" si="138"/>
        <v/>
      </c>
      <c r="HF55" s="177" t="str">
        <f t="shared" si="138"/>
        <v/>
      </c>
      <c r="HG55" s="177" t="str">
        <f t="shared" si="138"/>
        <v/>
      </c>
      <c r="HH55" s="177" t="str">
        <f t="shared" si="138"/>
        <v/>
      </c>
      <c r="HI55" s="177" t="str">
        <f t="shared" si="138"/>
        <v/>
      </c>
      <c r="HJ55" s="177" t="str">
        <f t="shared" si="138"/>
        <v/>
      </c>
      <c r="HK55" s="177" t="str">
        <f t="shared" si="138"/>
        <v/>
      </c>
      <c r="HL55" s="177" t="str">
        <f t="shared" si="138"/>
        <v/>
      </c>
      <c r="HM55" s="177" t="str">
        <f t="shared" si="138"/>
        <v/>
      </c>
      <c r="HN55" s="177" t="str">
        <f t="shared" si="138"/>
        <v/>
      </c>
      <c r="HO55" s="177" t="str">
        <f t="shared" si="138"/>
        <v/>
      </c>
      <c r="HP55" s="177" t="str">
        <f t="shared" si="138"/>
        <v/>
      </c>
      <c r="HQ55" s="177" t="str">
        <f t="shared" si="114"/>
        <v/>
      </c>
      <c r="HR55" s="177" t="str">
        <f t="shared" si="114"/>
        <v/>
      </c>
      <c r="HS55" s="177" t="str">
        <f t="shared" si="114"/>
        <v/>
      </c>
      <c r="HT55" s="177" t="str">
        <f t="shared" si="114"/>
        <v/>
      </c>
      <c r="HU55" s="177" t="str">
        <f t="shared" si="114"/>
        <v/>
      </c>
      <c r="HV55" s="177" t="str">
        <f t="shared" si="114"/>
        <v/>
      </c>
      <c r="HW55" s="177" t="str">
        <f t="shared" si="114"/>
        <v/>
      </c>
      <c r="HX55" s="177" t="str">
        <f t="shared" si="114"/>
        <v/>
      </c>
      <c r="HY55" s="177" t="str">
        <f t="shared" si="114"/>
        <v/>
      </c>
      <c r="HZ55" s="177" t="str">
        <f t="shared" si="114"/>
        <v/>
      </c>
      <c r="IA55" s="192" t="str">
        <f t="shared" si="21"/>
        <v/>
      </c>
      <c r="IB55" s="193" t="e">
        <f t="shared" si="94"/>
        <v>#N/A</v>
      </c>
      <c r="IC55" s="193" t="e">
        <f t="shared" si="118"/>
        <v>#N/A</v>
      </c>
      <c r="ID55" s="193" t="e">
        <f t="shared" si="118"/>
        <v>#N/A</v>
      </c>
      <c r="IE55" s="193" t="e">
        <f t="shared" si="118"/>
        <v>#N/A</v>
      </c>
      <c r="IF55" s="193" t="e">
        <f t="shared" si="128"/>
        <v>#N/A</v>
      </c>
      <c r="IG55" s="193" t="e">
        <f t="shared" si="128"/>
        <v>#N/A</v>
      </c>
      <c r="IH55" s="193" t="e">
        <f t="shared" si="128"/>
        <v>#N/A</v>
      </c>
      <c r="II55" s="193" t="e">
        <f t="shared" si="128"/>
        <v>#N/A</v>
      </c>
      <c r="IJ55" s="193" t="e">
        <f t="shared" si="128"/>
        <v>#N/A</v>
      </c>
      <c r="IK55" s="193" t="e">
        <f t="shared" si="128"/>
        <v>#N/A</v>
      </c>
      <c r="IL55" s="193" t="e">
        <f t="shared" si="128"/>
        <v>#N/A</v>
      </c>
      <c r="IM55" s="193" t="e">
        <f t="shared" si="128"/>
        <v>#N/A</v>
      </c>
      <c r="IN55" s="193" t="e">
        <f t="shared" si="128"/>
        <v>#N/A</v>
      </c>
      <c r="IO55" s="193" t="e">
        <f t="shared" si="128"/>
        <v>#N/A</v>
      </c>
      <c r="IP55" s="193" t="e">
        <f t="shared" si="128"/>
        <v>#N/A</v>
      </c>
      <c r="IQ55" s="193" t="e">
        <f t="shared" si="128"/>
        <v>#N/A</v>
      </c>
      <c r="IR55" s="193" t="e">
        <f t="shared" si="128"/>
        <v>#N/A</v>
      </c>
      <c r="IS55" s="193" t="e">
        <f t="shared" si="128"/>
        <v>#N/A</v>
      </c>
      <c r="IT55" s="193" t="e">
        <f t="shared" si="128"/>
        <v>#N/A</v>
      </c>
      <c r="IU55" s="193" t="e">
        <f t="shared" si="124"/>
        <v>#N/A</v>
      </c>
      <c r="IV55" s="193" t="e">
        <f t="shared" si="124"/>
        <v>#N/A</v>
      </c>
      <c r="IW55" s="193" t="e">
        <f t="shared" si="124"/>
        <v>#N/A</v>
      </c>
      <c r="IX55" s="193" t="e">
        <f t="shared" si="124"/>
        <v>#N/A</v>
      </c>
      <c r="IY55" s="193" t="e">
        <f t="shared" si="124"/>
        <v>#N/A</v>
      </c>
      <c r="IZ55" s="193" t="e">
        <f t="shared" si="124"/>
        <v>#N/A</v>
      </c>
      <c r="JA55" s="193" t="e">
        <f t="shared" si="124"/>
        <v>#N/A</v>
      </c>
      <c r="JB55" s="193" t="e">
        <f t="shared" si="124"/>
        <v>#N/A</v>
      </c>
      <c r="JC55" s="193" t="e">
        <f t="shared" si="124"/>
        <v>#N/A</v>
      </c>
      <c r="JD55" s="193" t="e">
        <f t="shared" si="124"/>
        <v>#N/A</v>
      </c>
      <c r="JE55" s="193" t="e">
        <f t="shared" si="124"/>
        <v>#N/A</v>
      </c>
      <c r="JF55" s="193" t="e">
        <f t="shared" si="124"/>
        <v>#N/A</v>
      </c>
      <c r="JG55" s="193" t="e">
        <f t="shared" si="124"/>
        <v>#N/A</v>
      </c>
      <c r="JH55" s="193" t="e">
        <f t="shared" si="124"/>
        <v>#N/A</v>
      </c>
      <c r="JI55" s="193" t="e">
        <f t="shared" si="124"/>
        <v>#N/A</v>
      </c>
      <c r="JJ55" s="193" t="e">
        <f t="shared" si="121"/>
        <v>#N/A</v>
      </c>
      <c r="JK55" s="193" t="e">
        <f t="shared" si="121"/>
        <v>#N/A</v>
      </c>
      <c r="JL55" s="193" t="e">
        <f t="shared" si="121"/>
        <v>#N/A</v>
      </c>
      <c r="JM55" s="193" t="e">
        <f t="shared" si="121"/>
        <v>#N/A</v>
      </c>
      <c r="JN55" s="193" t="e">
        <f t="shared" si="121"/>
        <v>#N/A</v>
      </c>
      <c r="JO55" s="193" t="e">
        <f t="shared" si="121"/>
        <v>#N/A</v>
      </c>
      <c r="JP55" s="193" t="e">
        <f t="shared" si="121"/>
        <v>#N/A</v>
      </c>
      <c r="JQ55" s="193" t="e">
        <f t="shared" si="121"/>
        <v>#N/A</v>
      </c>
      <c r="JR55" s="193" t="e">
        <f t="shared" si="121"/>
        <v>#N/A</v>
      </c>
      <c r="JS55" s="193" t="e">
        <f t="shared" si="121"/>
        <v>#N/A</v>
      </c>
      <c r="JT55" s="193" t="e">
        <f t="shared" si="121"/>
        <v>#N/A</v>
      </c>
      <c r="JU55" s="193" t="e">
        <f t="shared" si="121"/>
        <v>#N/A</v>
      </c>
      <c r="JV55" s="193" t="e">
        <f t="shared" si="121"/>
        <v>#N/A</v>
      </c>
      <c r="JW55" s="193" t="e">
        <f t="shared" si="121"/>
        <v>#N/A</v>
      </c>
      <c r="JX55" s="193" t="e">
        <f t="shared" si="121"/>
        <v>#N/A</v>
      </c>
      <c r="JY55" s="193" t="e">
        <f t="shared" si="134"/>
        <v>#N/A</v>
      </c>
      <c r="JZ55" s="193" t="e">
        <f t="shared" si="134"/>
        <v>#N/A</v>
      </c>
      <c r="KA55" s="193" t="e">
        <f t="shared" si="134"/>
        <v>#N/A</v>
      </c>
      <c r="KB55" s="193" t="e">
        <f t="shared" si="134"/>
        <v>#N/A</v>
      </c>
      <c r="KC55" s="193" t="e">
        <f t="shared" si="134"/>
        <v>#N/A</v>
      </c>
      <c r="KD55" s="193" t="e">
        <f t="shared" si="134"/>
        <v>#N/A</v>
      </c>
      <c r="KE55" s="193" t="e">
        <f t="shared" si="134"/>
        <v>#N/A</v>
      </c>
      <c r="KF55" s="193" t="e">
        <f t="shared" si="134"/>
        <v>#N/A</v>
      </c>
      <c r="KG55" s="193" t="e">
        <f t="shared" si="134"/>
        <v>#N/A</v>
      </c>
      <c r="KH55" s="193" t="e">
        <f t="shared" si="134"/>
        <v>#N/A</v>
      </c>
      <c r="KI55" s="193" t="e">
        <f t="shared" si="134"/>
        <v>#N/A</v>
      </c>
      <c r="KJ55" s="193" t="e">
        <f t="shared" si="134"/>
        <v>#N/A</v>
      </c>
      <c r="KK55" s="193" t="e">
        <f t="shared" si="134"/>
        <v>#N/A</v>
      </c>
      <c r="KL55" s="193" t="e">
        <f t="shared" si="134"/>
        <v>#N/A</v>
      </c>
      <c r="KM55" s="193" t="e">
        <f t="shared" si="134"/>
        <v>#N/A</v>
      </c>
      <c r="KN55" s="193" t="e">
        <f t="shared" si="24"/>
        <v>#N/A</v>
      </c>
      <c r="KO55" s="193" t="e">
        <f t="shared" si="119"/>
        <v>#N/A</v>
      </c>
      <c r="KP55" s="193" t="e">
        <f t="shared" si="119"/>
        <v>#N/A</v>
      </c>
      <c r="KQ55" s="193" t="e">
        <f t="shared" si="119"/>
        <v>#N/A</v>
      </c>
      <c r="KR55" s="193" t="e">
        <f t="shared" si="129"/>
        <v>#N/A</v>
      </c>
      <c r="KS55" s="193" t="e">
        <f t="shared" si="129"/>
        <v>#N/A</v>
      </c>
      <c r="KT55" s="193" t="e">
        <f t="shared" si="129"/>
        <v>#N/A</v>
      </c>
      <c r="KU55" s="193" t="e">
        <f t="shared" si="129"/>
        <v>#N/A</v>
      </c>
      <c r="KV55" s="193" t="e">
        <f t="shared" si="129"/>
        <v>#N/A</v>
      </c>
      <c r="KW55" s="193" t="e">
        <f t="shared" si="129"/>
        <v>#N/A</v>
      </c>
      <c r="KX55" s="193" t="e">
        <f t="shared" si="129"/>
        <v>#N/A</v>
      </c>
      <c r="KY55" s="193" t="e">
        <f t="shared" si="129"/>
        <v>#N/A</v>
      </c>
      <c r="KZ55" s="193" t="e">
        <f t="shared" si="129"/>
        <v>#N/A</v>
      </c>
      <c r="LA55" s="193" t="e">
        <f t="shared" si="129"/>
        <v>#N/A</v>
      </c>
      <c r="LB55" s="193" t="e">
        <f t="shared" si="129"/>
        <v>#N/A</v>
      </c>
      <c r="LC55" s="193" t="e">
        <f t="shared" si="129"/>
        <v>#N/A</v>
      </c>
      <c r="LD55" s="193" t="e">
        <f t="shared" si="129"/>
        <v>#N/A</v>
      </c>
      <c r="LE55" s="193" t="e">
        <f t="shared" si="129"/>
        <v>#N/A</v>
      </c>
      <c r="LF55" s="193" t="e">
        <f t="shared" si="129"/>
        <v>#N/A</v>
      </c>
      <c r="LG55" s="193" t="e">
        <f t="shared" si="125"/>
        <v>#N/A</v>
      </c>
      <c r="LH55" s="193" t="e">
        <f t="shared" si="125"/>
        <v>#N/A</v>
      </c>
      <c r="LI55" s="193" t="e">
        <f t="shared" si="125"/>
        <v>#N/A</v>
      </c>
      <c r="LJ55" s="193" t="e">
        <f t="shared" si="125"/>
        <v>#N/A</v>
      </c>
      <c r="LK55" s="193" t="e">
        <f t="shared" si="125"/>
        <v>#N/A</v>
      </c>
      <c r="LL55" s="193" t="e">
        <f t="shared" si="125"/>
        <v>#N/A</v>
      </c>
      <c r="LM55" s="193" t="e">
        <f t="shared" si="125"/>
        <v>#N/A</v>
      </c>
      <c r="LN55" s="193" t="e">
        <f t="shared" si="125"/>
        <v>#N/A</v>
      </c>
      <c r="LO55" s="193" t="e">
        <f t="shared" si="125"/>
        <v>#N/A</v>
      </c>
      <c r="LP55" s="193" t="e">
        <f t="shared" si="125"/>
        <v>#N/A</v>
      </c>
      <c r="LQ55" s="193" t="e">
        <f t="shared" si="125"/>
        <v>#N/A</v>
      </c>
      <c r="LR55" s="193" t="e">
        <f t="shared" si="125"/>
        <v>#N/A</v>
      </c>
      <c r="LS55" s="193" t="e">
        <f t="shared" si="125"/>
        <v>#N/A</v>
      </c>
      <c r="LT55" s="193" t="e">
        <f t="shared" si="125"/>
        <v>#N/A</v>
      </c>
      <c r="LU55" s="193" t="e">
        <f t="shared" si="125"/>
        <v>#N/A</v>
      </c>
      <c r="LV55" s="193" t="e">
        <f t="shared" si="122"/>
        <v>#N/A</v>
      </c>
      <c r="LW55" s="193" t="e">
        <f t="shared" si="122"/>
        <v>#N/A</v>
      </c>
      <c r="LX55" s="193" t="e">
        <f t="shared" si="122"/>
        <v>#N/A</v>
      </c>
      <c r="LY55" s="193" t="e">
        <f t="shared" si="122"/>
        <v>#N/A</v>
      </c>
      <c r="LZ55" s="193" t="e">
        <f t="shared" si="122"/>
        <v>#N/A</v>
      </c>
      <c r="MA55" s="193" t="e">
        <f t="shared" si="122"/>
        <v>#N/A</v>
      </c>
      <c r="MB55" s="193" t="e">
        <f t="shared" si="122"/>
        <v>#N/A</v>
      </c>
      <c r="MC55" s="193" t="e">
        <f t="shared" si="122"/>
        <v>#N/A</v>
      </c>
      <c r="MD55" s="193" t="e">
        <f t="shared" si="122"/>
        <v>#N/A</v>
      </c>
      <c r="ME55" s="193" t="e">
        <f t="shared" si="122"/>
        <v>#N/A</v>
      </c>
      <c r="MF55" s="193" t="e">
        <f t="shared" si="122"/>
        <v>#N/A</v>
      </c>
      <c r="MG55" s="193" t="e">
        <f t="shared" si="122"/>
        <v>#N/A</v>
      </c>
      <c r="MH55" s="193" t="e">
        <f t="shared" si="122"/>
        <v>#N/A</v>
      </c>
      <c r="MI55" s="193" t="e">
        <f t="shared" si="122"/>
        <v>#N/A</v>
      </c>
      <c r="MJ55" s="193" t="e">
        <f t="shared" si="122"/>
        <v>#N/A</v>
      </c>
      <c r="MK55" s="193" t="e">
        <f t="shared" si="135"/>
        <v>#N/A</v>
      </c>
      <c r="ML55" s="193" t="e">
        <f t="shared" si="135"/>
        <v>#N/A</v>
      </c>
      <c r="MM55" s="193" t="e">
        <f t="shared" si="135"/>
        <v>#N/A</v>
      </c>
      <c r="MN55" s="193" t="e">
        <f t="shared" si="135"/>
        <v>#N/A</v>
      </c>
      <c r="MO55" s="193" t="e">
        <f t="shared" si="135"/>
        <v>#N/A</v>
      </c>
      <c r="MP55" s="193" t="e">
        <f t="shared" si="135"/>
        <v>#N/A</v>
      </c>
      <c r="MQ55" s="193" t="e">
        <f t="shared" si="135"/>
        <v>#N/A</v>
      </c>
      <c r="MR55" s="193" t="e">
        <f t="shared" si="135"/>
        <v>#N/A</v>
      </c>
      <c r="MS55" s="193" t="e">
        <f t="shared" si="135"/>
        <v>#N/A</v>
      </c>
      <c r="MT55" s="193" t="e">
        <f t="shared" si="135"/>
        <v>#N/A</v>
      </c>
      <c r="MU55" s="193" t="e">
        <f t="shared" si="135"/>
        <v>#N/A</v>
      </c>
      <c r="MV55" s="193" t="e">
        <f t="shared" si="135"/>
        <v>#N/A</v>
      </c>
      <c r="MW55" s="193" t="e">
        <f t="shared" si="135"/>
        <v>#N/A</v>
      </c>
      <c r="MX55" s="193" t="e">
        <f t="shared" si="135"/>
        <v>#N/A</v>
      </c>
      <c r="MY55" s="193" t="e">
        <f t="shared" si="135"/>
        <v>#N/A</v>
      </c>
      <c r="MZ55" s="193" t="e">
        <f t="shared" si="25"/>
        <v>#N/A</v>
      </c>
      <c r="NA55" s="193" t="e">
        <f t="shared" si="120"/>
        <v>#N/A</v>
      </c>
      <c r="NB55" s="193" t="e">
        <f t="shared" si="120"/>
        <v>#N/A</v>
      </c>
      <c r="NC55" s="193" t="e">
        <f t="shared" si="120"/>
        <v>#N/A</v>
      </c>
      <c r="ND55" s="193" t="e">
        <f t="shared" si="130"/>
        <v>#N/A</v>
      </c>
      <c r="NE55" s="193" t="e">
        <f t="shared" si="130"/>
        <v>#N/A</v>
      </c>
      <c r="NF55" s="193" t="e">
        <f t="shared" si="130"/>
        <v>#N/A</v>
      </c>
      <c r="NG55" s="193" t="e">
        <f t="shared" si="130"/>
        <v>#N/A</v>
      </c>
      <c r="NH55" s="193" t="e">
        <f t="shared" si="130"/>
        <v>#N/A</v>
      </c>
      <c r="NI55" s="193" t="e">
        <f t="shared" si="130"/>
        <v>#N/A</v>
      </c>
      <c r="NJ55" s="193" t="e">
        <f t="shared" si="130"/>
        <v>#N/A</v>
      </c>
      <c r="NK55" s="193" t="e">
        <f t="shared" si="130"/>
        <v>#N/A</v>
      </c>
      <c r="NL55" s="193" t="e">
        <f t="shared" si="130"/>
        <v>#N/A</v>
      </c>
      <c r="NM55" s="193" t="e">
        <f t="shared" si="130"/>
        <v>#N/A</v>
      </c>
      <c r="NN55" s="193" t="e">
        <f t="shared" si="130"/>
        <v>#N/A</v>
      </c>
      <c r="NO55" s="193" t="e">
        <f t="shared" si="130"/>
        <v>#N/A</v>
      </c>
      <c r="NP55" s="193" t="e">
        <f t="shared" si="130"/>
        <v>#N/A</v>
      </c>
      <c r="NQ55" s="193" t="e">
        <f t="shared" si="130"/>
        <v>#N/A</v>
      </c>
      <c r="NR55" s="193" t="e">
        <f t="shared" si="130"/>
        <v>#N/A</v>
      </c>
      <c r="NS55" s="193" t="e">
        <f t="shared" si="126"/>
        <v>#N/A</v>
      </c>
      <c r="NT55" s="193" t="e">
        <f t="shared" si="126"/>
        <v>#N/A</v>
      </c>
      <c r="NU55" s="193" t="e">
        <f t="shared" si="126"/>
        <v>#N/A</v>
      </c>
      <c r="NV55" s="193" t="e">
        <f t="shared" si="126"/>
        <v>#N/A</v>
      </c>
      <c r="NW55" s="193" t="e">
        <f t="shared" si="126"/>
        <v>#N/A</v>
      </c>
      <c r="NX55" s="193" t="e">
        <f t="shared" si="126"/>
        <v>#N/A</v>
      </c>
      <c r="NY55" s="193" t="e">
        <f t="shared" si="126"/>
        <v>#N/A</v>
      </c>
      <c r="NZ55" s="193" t="e">
        <f t="shared" si="126"/>
        <v>#N/A</v>
      </c>
      <c r="OA55" s="193" t="e">
        <f t="shared" si="126"/>
        <v>#N/A</v>
      </c>
      <c r="OB55" s="193" t="e">
        <f t="shared" si="126"/>
        <v>#N/A</v>
      </c>
      <c r="OC55" s="193" t="e">
        <f t="shared" si="126"/>
        <v>#N/A</v>
      </c>
      <c r="OD55" s="193" t="e">
        <f t="shared" si="126"/>
        <v>#N/A</v>
      </c>
      <c r="OE55" s="193" t="e">
        <f t="shared" si="126"/>
        <v>#N/A</v>
      </c>
      <c r="OF55" s="193" t="e">
        <f t="shared" si="126"/>
        <v>#N/A</v>
      </c>
      <c r="OG55" s="193" t="e">
        <f t="shared" si="126"/>
        <v>#N/A</v>
      </c>
      <c r="OH55" s="193" t="e">
        <f t="shared" si="123"/>
        <v>#N/A</v>
      </c>
      <c r="OI55" s="193" t="e">
        <f t="shared" si="123"/>
        <v>#N/A</v>
      </c>
      <c r="OJ55" s="193" t="e">
        <f t="shared" si="123"/>
        <v>#N/A</v>
      </c>
      <c r="OK55" s="193" t="e">
        <f t="shared" si="123"/>
        <v>#N/A</v>
      </c>
      <c r="OL55" s="193" t="e">
        <f t="shared" si="123"/>
        <v>#N/A</v>
      </c>
      <c r="OM55" s="193" t="e">
        <f t="shared" si="123"/>
        <v>#N/A</v>
      </c>
      <c r="ON55" s="193" t="e">
        <f t="shared" si="123"/>
        <v>#N/A</v>
      </c>
      <c r="OO55" s="193" t="e">
        <f t="shared" si="123"/>
        <v>#N/A</v>
      </c>
      <c r="OP55" s="193" t="e">
        <f t="shared" si="123"/>
        <v>#N/A</v>
      </c>
      <c r="OQ55" s="193" t="e">
        <f t="shared" si="123"/>
        <v>#N/A</v>
      </c>
      <c r="OR55" s="193" t="e">
        <f t="shared" si="123"/>
        <v>#N/A</v>
      </c>
      <c r="OS55" s="193" t="e">
        <f t="shared" si="123"/>
        <v>#N/A</v>
      </c>
      <c r="OT55" s="193" t="e">
        <f t="shared" si="123"/>
        <v>#N/A</v>
      </c>
      <c r="OU55" s="193" t="e">
        <f t="shared" si="123"/>
        <v>#N/A</v>
      </c>
      <c r="OV55" s="193" t="e">
        <f t="shared" si="123"/>
        <v>#N/A</v>
      </c>
      <c r="OW55" s="193" t="e">
        <f t="shared" si="136"/>
        <v>#N/A</v>
      </c>
      <c r="OX55" s="193" t="e">
        <f t="shared" si="136"/>
        <v>#N/A</v>
      </c>
      <c r="OY55" s="193" t="e">
        <f t="shared" si="136"/>
        <v>#N/A</v>
      </c>
      <c r="OZ55" s="193" t="e">
        <f t="shared" si="136"/>
        <v>#N/A</v>
      </c>
      <c r="PA55" s="193" t="e">
        <f t="shared" si="136"/>
        <v>#N/A</v>
      </c>
      <c r="PB55" s="193" t="e">
        <f t="shared" si="136"/>
        <v>#N/A</v>
      </c>
      <c r="PC55" s="193" t="e">
        <f t="shared" si="136"/>
        <v>#N/A</v>
      </c>
      <c r="PD55" s="193" t="e">
        <f t="shared" si="136"/>
        <v>#N/A</v>
      </c>
      <c r="PE55" s="193" t="e">
        <f t="shared" si="136"/>
        <v>#N/A</v>
      </c>
      <c r="PF55" s="193" t="e">
        <f t="shared" si="136"/>
        <v>#N/A</v>
      </c>
      <c r="PG55" s="193" t="e">
        <f t="shared" si="136"/>
        <v>#N/A</v>
      </c>
      <c r="PH55" s="193" t="e">
        <f t="shared" si="136"/>
        <v>#N/A</v>
      </c>
      <c r="PI55" s="193" t="e">
        <f t="shared" si="136"/>
        <v>#N/A</v>
      </c>
      <c r="PJ55" s="193" t="e">
        <f t="shared" si="136"/>
        <v>#N/A</v>
      </c>
      <c r="PK55" s="193" t="e">
        <f t="shared" si="136"/>
        <v>#N/A</v>
      </c>
      <c r="PL55" s="193" t="e">
        <f t="shared" si="26"/>
        <v>#N/A</v>
      </c>
      <c r="PM55" s="193" t="e">
        <f t="shared" si="131"/>
        <v>#N/A</v>
      </c>
      <c r="PN55" s="193" t="e">
        <f t="shared" si="131"/>
        <v>#N/A</v>
      </c>
      <c r="PO55" s="193" t="e">
        <f t="shared" si="131"/>
        <v>#N/A</v>
      </c>
      <c r="PP55" s="193" t="e">
        <f t="shared" si="131"/>
        <v>#N/A</v>
      </c>
      <c r="PQ55" s="193" t="e">
        <f t="shared" si="131"/>
        <v>#N/A</v>
      </c>
      <c r="PR55" s="193" t="e">
        <f t="shared" si="131"/>
        <v>#N/A</v>
      </c>
      <c r="PS55" s="193" t="e">
        <f t="shared" si="131"/>
        <v>#N/A</v>
      </c>
      <c r="PT55" s="193" t="e">
        <f t="shared" si="131"/>
        <v>#N/A</v>
      </c>
    </row>
    <row r="56" spans="1:436" hidden="1" x14ac:dyDescent="0.45">
      <c r="A56" s="20">
        <v>53</v>
      </c>
      <c r="B56" s="115"/>
      <c r="C56" s="115"/>
      <c r="D56" s="115"/>
      <c r="E56" s="110" t="str">
        <f t="shared" si="15"/>
        <v/>
      </c>
      <c r="F56" s="21" t="str">
        <f t="shared" si="16"/>
        <v/>
      </c>
      <c r="G56" s="22" t="str">
        <f t="shared" si="17"/>
        <v/>
      </c>
      <c r="H56" s="23" t="str">
        <f>IF(F56="","",IF(OR($F56&lt;Skew!$B$3,$F56=Skew!$B$3),IF($F56&gt;Skew!$C$3,Skew!$A$3,IF($F56&gt;Skew!$C$4,Skew!$A$4,IF($F56&gt;Skew!$C$5,Skew!$A$5,IF($F56&gt;Skew!$C$6,Skew!$A$6,IF($F56&gt;Skew!$C$7,Skew!$A$7,IF($F56&gt;Skew!$C$8,Skew!$A$8,IF($F56&gt;Skew!$C$9,Skew!$A$9,IF($F56&gt;Skew!$C$10,Skew!$A$10,IF($F56&gt;Skew!$C$11,Skew!$A$11,IF($F56&gt;Skew!$C$12,Skew!$A$12,IF($F56&gt;Skew!$C$13,Skew!$A$13,IF($F56&gt;Skew!$C$14,Skew!$A$14,IF($F56&gt;Skew!$C$15,Skew!$A$15,IF($F56&gt;Skew!$C$16,Skew!$A$16,Skew!$A$17)
)))))))))))))))</f>
        <v/>
      </c>
      <c r="I56" s="22" t="str">
        <f>IF(F56="","",MATCH(H56,Skew!$A$3:$A$17,0))</f>
        <v/>
      </c>
      <c r="J56" s="22" t="str">
        <f t="shared" si="0"/>
        <v/>
      </c>
      <c r="K56" s="24"/>
      <c r="L56" s="22" t="str">
        <f>IF(OR(F56="",K56=""),"",MATCH(K56,Confidence!$A$3:$A$12,0))</f>
        <v/>
      </c>
      <c r="M56" s="25" t="str">
        <f t="shared" si="1"/>
        <v/>
      </c>
      <c r="N56" s="25" t="str">
        <f t="shared" si="2"/>
        <v/>
      </c>
      <c r="O56" s="22"/>
      <c r="P56" s="102" t="str">
        <f t="shared" si="3"/>
        <v/>
      </c>
      <c r="Q56" s="102" t="str">
        <f t="shared" si="4"/>
        <v/>
      </c>
      <c r="R56" s="37" t="str">
        <f t="shared" si="5"/>
        <v/>
      </c>
      <c r="S56" s="115"/>
      <c r="T56" s="204" t="str">
        <f>IF(AND(B56&gt;0,C56&gt;0,D56&gt;0,M56&gt;0,N56&gt;0,S56&gt;0,NOT(K56="")),ABS(VLOOKUP($S$1,VLookups!$A$30:$B$31,2,FALSE)-_xlfn.BETA.DIST(S56,IF(G56="L",N56,M56),IF(G56="L",M56,N56),TRUE,B56,D56)),"")</f>
        <v/>
      </c>
      <c r="U56" s="112" t="str">
        <f>IF(OR($M56="",$N56=""),"",_xlfn.BETA.INV(ABS(VLOOKUP($S$1,VLookups!$A$30:$B$31,2,FALSE)-U$3),IF($G56="L",$N56,$M56),IF($G56="L",$M56,$N56),$B56,$D56))</f>
        <v/>
      </c>
      <c r="V56" s="113" t="str">
        <f>IF(OR($M56="",$N56=""),"",_xlfn.BETA.INV(ABS(VLOOKUP($S$1,VLookups!$A$30:$B$31,2,FALSE)-V$3),IF($G56="L",$N56,$M56),IF($G56="L",$M56,$N56),$B56,$D56))</f>
        <v/>
      </c>
      <c r="W56" s="112" t="str">
        <f>IF(OR($M56="",$N56=""),"",_xlfn.BETA.INV(ABS(VLOOKUP($S$1,VLookups!$A$30:$B$31,2,FALSE)-W$3),IF($G56="L",$N56,$M56),IF($G56="L",$M56,$N56),$B56,$D56))</f>
        <v/>
      </c>
      <c r="X56" s="113" t="str">
        <f>IF(OR($M56="",$N56=""),"",_xlfn.BETA.INV(ABS(VLOOKUP($S$1,VLookups!$A$30:$B$31,2,FALSE)-X$3),IF($G56="L",$N56,$M56),IF($G56="L",$M56,$N56),$B56,$D56))</f>
        <v/>
      </c>
      <c r="Y56" s="112" t="str">
        <f>IF(OR($M56="",$N56=""),"",_xlfn.BETA.INV(ABS(VLOOKUP($S$1,VLookups!$A$30:$B$31,2,FALSE)-Y$3),IF($G56="L",$N56,$M56),IF($G56="L",$M56,$N56),$B56,$D56))</f>
        <v/>
      </c>
      <c r="Z56" s="113" t="str">
        <f>IF(OR($M56="",$N56=""),"",_xlfn.BETA.INV(ABS(VLOOKUP($S$1,VLookups!$A$30:$B$31,2,FALSE)-Z$3),IF($G56="L",$N56,$M56),IF($G56="L",$M56,$N56),$B56,$D56))</f>
        <v/>
      </c>
      <c r="AA56" s="112" t="str">
        <f>IF(OR($M56="",$N56=""),"",_xlfn.BETA.INV(ABS(VLOOKUP($S$1,VLookups!$A$30:$B$31,2,FALSE)-AA$3),IF($G56="L",$N56,$M56),IF($G56="L",$M56,$N56),$B56,$D56))</f>
        <v/>
      </c>
      <c r="AB56" s="113" t="str">
        <f>IF(OR($M56="",$N56=""),"",_xlfn.BETA.INV(ABS(VLOOKUP($S$1,VLookups!$A$30:$B$31,2,FALSE)-AB$3),IF($G56="L",$N56,$M56),IF($G56="L",$M56,$N56),$B56,$D56))</f>
        <v/>
      </c>
      <c r="AC56" s="112" t="str">
        <f>IF(OR($M56="",$N56=""),"",_xlfn.BETA.INV(ABS(VLOOKUP($S$1,VLookups!$A$30:$B$31,2,FALSE)-AC$3),IF($G56="L",$N56,$M56),IF($G56="L",$M56,$N56),$B56,$D56))</f>
        <v/>
      </c>
      <c r="AD56" s="113" t="str">
        <f>IF(OR($M56="",$N56=""),"",_xlfn.BETA.INV(ABS(VLOOKUP($S$1,VLookups!$A$30:$B$31,2,FALSE)-AD$3),IF($G56="L",$N56,$M56),IF($G56="L",$M56,$N56),$B56,$D56))</f>
        <v/>
      </c>
      <c r="AE56" s="112" t="str">
        <f>IF(OR($M56="",$N56=""),"",_xlfn.BETA.INV(ABS(VLOOKUP($S$1,VLookups!$A$30:$B$31,2,FALSE)-AE$3),IF($G56="L",$N56,$M56),IF($G56="L",$M56,$N56),$B56,$D56))</f>
        <v/>
      </c>
      <c r="AF56" s="113" t="str">
        <f>IF(OR($M56="",$N56=""),"",_xlfn.BETA.INV(ABS(VLOOKUP($S$1,VLookups!$A$30:$B$31,2,FALSE)-AF$3),IF($G56="L",$N56,$M56),IF($G56="L",$M56,$N56),$B56,$D56))</f>
        <v/>
      </c>
      <c r="AG56" s="15"/>
      <c r="AH56" s="194" t="str">
        <f t="shared" si="18"/>
        <v/>
      </c>
      <c r="AI56" s="192" t="str">
        <f t="shared" si="19"/>
        <v/>
      </c>
      <c r="AJ56" s="177" t="str">
        <f t="shared" si="132"/>
        <v/>
      </c>
      <c r="AK56" s="177" t="str">
        <f t="shared" ref="AK56:AZ71" si="144">IF(ISNONTEXT($AH56),AJ56+$AH56,"")</f>
        <v/>
      </c>
      <c r="AL56" s="177" t="str">
        <f t="shared" si="144"/>
        <v/>
      </c>
      <c r="AM56" s="177" t="str">
        <f t="shared" si="144"/>
        <v/>
      </c>
      <c r="AN56" s="177" t="str">
        <f t="shared" si="144"/>
        <v/>
      </c>
      <c r="AO56" s="177" t="str">
        <f t="shared" si="144"/>
        <v/>
      </c>
      <c r="AP56" s="177" t="str">
        <f t="shared" si="144"/>
        <v/>
      </c>
      <c r="AQ56" s="177" t="str">
        <f t="shared" si="144"/>
        <v/>
      </c>
      <c r="AR56" s="177" t="str">
        <f t="shared" si="144"/>
        <v/>
      </c>
      <c r="AS56" s="177" t="str">
        <f t="shared" si="144"/>
        <v/>
      </c>
      <c r="AT56" s="177" t="str">
        <f t="shared" si="144"/>
        <v/>
      </c>
      <c r="AU56" s="177" t="str">
        <f t="shared" si="144"/>
        <v/>
      </c>
      <c r="AV56" s="177" t="str">
        <f t="shared" si="144"/>
        <v/>
      </c>
      <c r="AW56" s="177" t="str">
        <f t="shared" si="144"/>
        <v/>
      </c>
      <c r="AX56" s="177" t="str">
        <f t="shared" si="144"/>
        <v/>
      </c>
      <c r="AY56" s="177" t="str">
        <f t="shared" si="144"/>
        <v/>
      </c>
      <c r="AZ56" s="177" t="str">
        <f t="shared" si="144"/>
        <v/>
      </c>
      <c r="BA56" s="177" t="str">
        <f t="shared" si="139"/>
        <v/>
      </c>
      <c r="BB56" s="177" t="str">
        <f t="shared" si="139"/>
        <v/>
      </c>
      <c r="BC56" s="177" t="str">
        <f t="shared" si="139"/>
        <v/>
      </c>
      <c r="BD56" s="177" t="str">
        <f t="shared" si="139"/>
        <v/>
      </c>
      <c r="BE56" s="177" t="str">
        <f t="shared" si="139"/>
        <v/>
      </c>
      <c r="BF56" s="177" t="str">
        <f t="shared" si="139"/>
        <v/>
      </c>
      <c r="BG56" s="177" t="str">
        <f t="shared" si="139"/>
        <v/>
      </c>
      <c r="BH56" s="177" t="str">
        <f t="shared" si="139"/>
        <v/>
      </c>
      <c r="BI56" s="177" t="str">
        <f t="shared" si="139"/>
        <v/>
      </c>
      <c r="BJ56" s="177" t="str">
        <f t="shared" si="139"/>
        <v/>
      </c>
      <c r="BK56" s="177" t="str">
        <f t="shared" si="139"/>
        <v/>
      </c>
      <c r="BL56" s="177" t="str">
        <f t="shared" si="139"/>
        <v/>
      </c>
      <c r="BM56" s="177" t="str">
        <f t="shared" si="139"/>
        <v/>
      </c>
      <c r="BN56" s="177" t="str">
        <f t="shared" si="139"/>
        <v/>
      </c>
      <c r="BO56" s="177" t="str">
        <f t="shared" si="139"/>
        <v/>
      </c>
      <c r="BP56" s="177" t="str">
        <f t="shared" ref="BP56:CE71" si="145">IF(ISNONTEXT($AH56),BO56+$AH56,"")</f>
        <v/>
      </c>
      <c r="BQ56" s="177" t="str">
        <f t="shared" si="145"/>
        <v/>
      </c>
      <c r="BR56" s="177" t="str">
        <f t="shared" si="145"/>
        <v/>
      </c>
      <c r="BS56" s="177" t="str">
        <f t="shared" si="145"/>
        <v/>
      </c>
      <c r="BT56" s="177" t="str">
        <f t="shared" si="145"/>
        <v/>
      </c>
      <c r="BU56" s="177" t="str">
        <f t="shared" si="145"/>
        <v/>
      </c>
      <c r="BV56" s="177" t="str">
        <f t="shared" si="145"/>
        <v/>
      </c>
      <c r="BW56" s="177" t="str">
        <f t="shared" si="145"/>
        <v/>
      </c>
      <c r="BX56" s="177" t="str">
        <f t="shared" si="145"/>
        <v/>
      </c>
      <c r="BY56" s="177" t="str">
        <f t="shared" si="145"/>
        <v/>
      </c>
      <c r="BZ56" s="177" t="str">
        <f t="shared" si="145"/>
        <v/>
      </c>
      <c r="CA56" s="177" t="str">
        <f t="shared" si="145"/>
        <v/>
      </c>
      <c r="CB56" s="177" t="str">
        <f t="shared" si="145"/>
        <v/>
      </c>
      <c r="CC56" s="177" t="str">
        <f t="shared" si="145"/>
        <v/>
      </c>
      <c r="CD56" s="177" t="str">
        <f t="shared" si="145"/>
        <v/>
      </c>
      <c r="CE56" s="177" t="str">
        <f t="shared" si="145"/>
        <v/>
      </c>
      <c r="CF56" s="177" t="str">
        <f t="shared" si="140"/>
        <v/>
      </c>
      <c r="CG56" s="177" t="str">
        <f t="shared" si="140"/>
        <v/>
      </c>
      <c r="CH56" s="177" t="str">
        <f t="shared" si="140"/>
        <v/>
      </c>
      <c r="CI56" s="177" t="str">
        <f t="shared" si="140"/>
        <v/>
      </c>
      <c r="CJ56" s="177" t="str">
        <f t="shared" si="140"/>
        <v/>
      </c>
      <c r="CK56" s="177" t="str">
        <f t="shared" si="140"/>
        <v/>
      </c>
      <c r="CL56" s="177" t="str">
        <f t="shared" si="140"/>
        <v/>
      </c>
      <c r="CM56" s="177" t="str">
        <f t="shared" si="140"/>
        <v/>
      </c>
      <c r="CN56" s="177" t="str">
        <f t="shared" si="140"/>
        <v/>
      </c>
      <c r="CO56" s="177" t="str">
        <f t="shared" si="140"/>
        <v/>
      </c>
      <c r="CP56" s="177" t="str">
        <f t="shared" si="140"/>
        <v/>
      </c>
      <c r="CQ56" s="177" t="str">
        <f t="shared" si="140"/>
        <v/>
      </c>
      <c r="CR56" s="177" t="str">
        <f t="shared" si="140"/>
        <v/>
      </c>
      <c r="CS56" s="177" t="str">
        <f t="shared" si="140"/>
        <v/>
      </c>
      <c r="CT56" s="177" t="str">
        <f t="shared" si="140"/>
        <v/>
      </c>
      <c r="CU56" s="177" t="str">
        <f t="shared" si="137"/>
        <v/>
      </c>
      <c r="CV56" s="177" t="str">
        <f t="shared" si="137"/>
        <v/>
      </c>
      <c r="CW56" s="177" t="str">
        <f t="shared" si="137"/>
        <v/>
      </c>
      <c r="CX56" s="177" t="str">
        <f t="shared" si="137"/>
        <v/>
      </c>
      <c r="CY56" s="177" t="str">
        <f t="shared" si="137"/>
        <v/>
      </c>
      <c r="CZ56" s="177" t="str">
        <f t="shared" si="137"/>
        <v/>
      </c>
      <c r="DA56" s="177" t="str">
        <f t="shared" si="137"/>
        <v/>
      </c>
      <c r="DB56" s="177" t="str">
        <f t="shared" si="137"/>
        <v/>
      </c>
      <c r="DC56" s="177" t="str">
        <f t="shared" si="137"/>
        <v/>
      </c>
      <c r="DD56" s="177" t="str">
        <f t="shared" si="137"/>
        <v/>
      </c>
      <c r="DE56" s="177" t="str">
        <f t="shared" si="137"/>
        <v/>
      </c>
      <c r="DF56" s="177" t="str">
        <f t="shared" si="137"/>
        <v/>
      </c>
      <c r="DG56" s="177" t="str">
        <f t="shared" si="137"/>
        <v/>
      </c>
      <c r="DH56" s="177" t="str">
        <f t="shared" si="137"/>
        <v/>
      </c>
      <c r="DI56" s="177" t="str">
        <f t="shared" si="137"/>
        <v/>
      </c>
      <c r="DJ56" s="177" t="str">
        <f t="shared" si="137"/>
        <v/>
      </c>
      <c r="DK56" s="177" t="str">
        <f t="shared" si="133"/>
        <v/>
      </c>
      <c r="DL56" s="177" t="str">
        <f t="shared" si="133"/>
        <v/>
      </c>
      <c r="DM56" s="177" t="str">
        <f t="shared" si="133"/>
        <v/>
      </c>
      <c r="DN56" s="177" t="str">
        <f t="shared" si="133"/>
        <v/>
      </c>
      <c r="DO56" s="177" t="str">
        <f t="shared" si="133"/>
        <v/>
      </c>
      <c r="DP56" s="177" t="str">
        <f t="shared" si="133"/>
        <v/>
      </c>
      <c r="DQ56" s="177" t="str">
        <f t="shared" si="133"/>
        <v/>
      </c>
      <c r="DR56" s="177" t="str">
        <f t="shared" si="133"/>
        <v/>
      </c>
      <c r="DS56" s="177" t="str">
        <f t="shared" si="133"/>
        <v/>
      </c>
      <c r="DT56" s="177" t="str">
        <f t="shared" si="133"/>
        <v/>
      </c>
      <c r="DU56" s="177" t="str">
        <f t="shared" si="133"/>
        <v/>
      </c>
      <c r="DV56" s="177" t="str">
        <f t="shared" si="133"/>
        <v/>
      </c>
      <c r="DW56" s="177" t="str">
        <f t="shared" si="133"/>
        <v/>
      </c>
      <c r="DX56" s="177" t="str">
        <f t="shared" si="133"/>
        <v/>
      </c>
      <c r="DY56" s="177" t="str">
        <f t="shared" si="133"/>
        <v/>
      </c>
      <c r="DZ56" s="177" t="str">
        <f t="shared" ref="DZ56:EO71" si="146">IF(ISNONTEXT($AH56),DY56+$AH56,"")</f>
        <v/>
      </c>
      <c r="EA56" s="177" t="str">
        <f t="shared" si="146"/>
        <v/>
      </c>
      <c r="EB56" s="177" t="str">
        <f t="shared" si="146"/>
        <v/>
      </c>
      <c r="EC56" s="177" t="str">
        <f t="shared" si="146"/>
        <v/>
      </c>
      <c r="ED56" s="177" t="str">
        <f t="shared" si="146"/>
        <v/>
      </c>
      <c r="EE56" s="177" t="str">
        <f t="shared" si="146"/>
        <v/>
      </c>
      <c r="EF56" s="177" t="str">
        <f t="shared" si="146"/>
        <v/>
      </c>
      <c r="EG56" s="177" t="str">
        <f t="shared" si="146"/>
        <v/>
      </c>
      <c r="EH56" s="177" t="str">
        <f t="shared" si="146"/>
        <v/>
      </c>
      <c r="EI56" s="177" t="str">
        <f t="shared" si="146"/>
        <v/>
      </c>
      <c r="EJ56" s="177" t="str">
        <f t="shared" si="146"/>
        <v/>
      </c>
      <c r="EK56" s="177" t="str">
        <f t="shared" si="146"/>
        <v/>
      </c>
      <c r="EL56" s="177" t="str">
        <f t="shared" si="146"/>
        <v/>
      </c>
      <c r="EM56" s="177" t="str">
        <f t="shared" si="146"/>
        <v/>
      </c>
      <c r="EN56" s="177" t="str">
        <f t="shared" si="146"/>
        <v/>
      </c>
      <c r="EO56" s="177" t="str">
        <f t="shared" si="146"/>
        <v/>
      </c>
      <c r="EP56" s="177" t="str">
        <f t="shared" si="141"/>
        <v/>
      </c>
      <c r="EQ56" s="177" t="str">
        <f t="shared" si="116"/>
        <v/>
      </c>
      <c r="ER56" s="177" t="str">
        <f t="shared" ref="ER56:FG71" si="147">IF(ISNONTEXT($AH56),EQ56+$AH56,"")</f>
        <v/>
      </c>
      <c r="ES56" s="177" t="str">
        <f t="shared" si="147"/>
        <v/>
      </c>
      <c r="ET56" s="177" t="str">
        <f t="shared" si="147"/>
        <v/>
      </c>
      <c r="EU56" s="177" t="str">
        <f t="shared" si="147"/>
        <v/>
      </c>
      <c r="EV56" s="177" t="str">
        <f t="shared" si="147"/>
        <v/>
      </c>
      <c r="EW56" s="177" t="str">
        <f t="shared" si="147"/>
        <v/>
      </c>
      <c r="EX56" s="177" t="str">
        <f t="shared" si="147"/>
        <v/>
      </c>
      <c r="EY56" s="177" t="str">
        <f t="shared" si="147"/>
        <v/>
      </c>
      <c r="EZ56" s="177" t="str">
        <f t="shared" si="147"/>
        <v/>
      </c>
      <c r="FA56" s="177" t="str">
        <f t="shared" si="147"/>
        <v/>
      </c>
      <c r="FB56" s="177" t="str">
        <f t="shared" si="147"/>
        <v/>
      </c>
      <c r="FC56" s="177" t="str">
        <f t="shared" si="147"/>
        <v/>
      </c>
      <c r="FD56" s="177" t="str">
        <f t="shared" si="147"/>
        <v/>
      </c>
      <c r="FE56" s="177" t="str">
        <f t="shared" si="147"/>
        <v/>
      </c>
      <c r="FF56" s="177" t="str">
        <f t="shared" si="147"/>
        <v/>
      </c>
      <c r="FG56" s="177" t="str">
        <f t="shared" si="147"/>
        <v/>
      </c>
      <c r="FH56" s="177" t="str">
        <f t="shared" si="142"/>
        <v/>
      </c>
      <c r="FI56" s="177" t="str">
        <f t="shared" si="142"/>
        <v/>
      </c>
      <c r="FJ56" s="177" t="str">
        <f t="shared" si="142"/>
        <v/>
      </c>
      <c r="FK56" s="177" t="str">
        <f t="shared" si="142"/>
        <v/>
      </c>
      <c r="FL56" s="177" t="str">
        <f t="shared" si="142"/>
        <v/>
      </c>
      <c r="FM56" s="177" t="str">
        <f t="shared" si="142"/>
        <v/>
      </c>
      <c r="FN56" s="177" t="str">
        <f t="shared" si="142"/>
        <v/>
      </c>
      <c r="FO56" s="177" t="str">
        <f t="shared" si="142"/>
        <v/>
      </c>
      <c r="FP56" s="177" t="str">
        <f t="shared" si="142"/>
        <v/>
      </c>
      <c r="FQ56" s="177" t="str">
        <f t="shared" si="142"/>
        <v/>
      </c>
      <c r="FR56" s="177" t="str">
        <f t="shared" si="142"/>
        <v/>
      </c>
      <c r="FS56" s="177" t="str">
        <f t="shared" si="142"/>
        <v/>
      </c>
      <c r="FT56" s="177" t="str">
        <f t="shared" si="142"/>
        <v/>
      </c>
      <c r="FU56" s="177" t="str">
        <f t="shared" si="142"/>
        <v/>
      </c>
      <c r="FV56" s="177" t="str">
        <f t="shared" si="142"/>
        <v/>
      </c>
      <c r="FW56" s="177" t="str">
        <f t="shared" si="142"/>
        <v/>
      </c>
      <c r="FX56" s="177" t="str">
        <f t="shared" ref="FX56:GM71" si="148">IF(ISNONTEXT($AH56),FW56+$AH56,"")</f>
        <v/>
      </c>
      <c r="FY56" s="177" t="str">
        <f t="shared" si="148"/>
        <v/>
      </c>
      <c r="FZ56" s="177" t="str">
        <f t="shared" si="148"/>
        <v/>
      </c>
      <c r="GA56" s="177" t="str">
        <f t="shared" si="148"/>
        <v/>
      </c>
      <c r="GB56" s="177" t="str">
        <f t="shared" si="148"/>
        <v/>
      </c>
      <c r="GC56" s="177" t="str">
        <f t="shared" si="148"/>
        <v/>
      </c>
      <c r="GD56" s="177" t="str">
        <f t="shared" si="148"/>
        <v/>
      </c>
      <c r="GE56" s="177" t="str">
        <f t="shared" si="148"/>
        <v/>
      </c>
      <c r="GF56" s="177" t="str">
        <f t="shared" si="148"/>
        <v/>
      </c>
      <c r="GG56" s="177" t="str">
        <f t="shared" si="148"/>
        <v/>
      </c>
      <c r="GH56" s="177" t="str">
        <f t="shared" si="148"/>
        <v/>
      </c>
      <c r="GI56" s="177" t="str">
        <f t="shared" si="148"/>
        <v/>
      </c>
      <c r="GJ56" s="177" t="str">
        <f t="shared" si="148"/>
        <v/>
      </c>
      <c r="GK56" s="177" t="str">
        <f t="shared" si="148"/>
        <v/>
      </c>
      <c r="GL56" s="177" t="str">
        <f t="shared" si="148"/>
        <v/>
      </c>
      <c r="GM56" s="177" t="str">
        <f t="shared" si="148"/>
        <v/>
      </c>
      <c r="GN56" s="177" t="str">
        <f t="shared" si="143"/>
        <v/>
      </c>
      <c r="GO56" s="177" t="str">
        <f t="shared" si="143"/>
        <v/>
      </c>
      <c r="GP56" s="177" t="str">
        <f t="shared" si="143"/>
        <v/>
      </c>
      <c r="GQ56" s="177" t="str">
        <f t="shared" si="143"/>
        <v/>
      </c>
      <c r="GR56" s="177" t="str">
        <f t="shared" si="143"/>
        <v/>
      </c>
      <c r="GS56" s="177" t="str">
        <f t="shared" si="143"/>
        <v/>
      </c>
      <c r="GT56" s="177" t="str">
        <f t="shared" si="143"/>
        <v/>
      </c>
      <c r="GU56" s="177" t="str">
        <f t="shared" si="143"/>
        <v/>
      </c>
      <c r="GV56" s="177" t="str">
        <f t="shared" si="143"/>
        <v/>
      </c>
      <c r="GW56" s="177" t="str">
        <f t="shared" si="143"/>
        <v/>
      </c>
      <c r="GX56" s="177" t="str">
        <f t="shared" si="143"/>
        <v/>
      </c>
      <c r="GY56" s="177" t="str">
        <f t="shared" si="143"/>
        <v/>
      </c>
      <c r="GZ56" s="177" t="str">
        <f t="shared" si="143"/>
        <v/>
      </c>
      <c r="HA56" s="177" t="str">
        <f t="shared" si="143"/>
        <v/>
      </c>
      <c r="HB56" s="177" t="str">
        <f t="shared" si="143"/>
        <v/>
      </c>
      <c r="HC56" s="177" t="str">
        <f t="shared" si="138"/>
        <v/>
      </c>
      <c r="HD56" s="177" t="str">
        <f t="shared" si="138"/>
        <v/>
      </c>
      <c r="HE56" s="177" t="str">
        <f t="shared" si="138"/>
        <v/>
      </c>
      <c r="HF56" s="177" t="str">
        <f t="shared" si="138"/>
        <v/>
      </c>
      <c r="HG56" s="177" t="str">
        <f t="shared" si="138"/>
        <v/>
      </c>
      <c r="HH56" s="177" t="str">
        <f t="shared" si="138"/>
        <v/>
      </c>
      <c r="HI56" s="177" t="str">
        <f t="shared" si="138"/>
        <v/>
      </c>
      <c r="HJ56" s="177" t="str">
        <f t="shared" si="138"/>
        <v/>
      </c>
      <c r="HK56" s="177" t="str">
        <f t="shared" si="138"/>
        <v/>
      </c>
      <c r="HL56" s="177" t="str">
        <f t="shared" si="138"/>
        <v/>
      </c>
      <c r="HM56" s="177" t="str">
        <f t="shared" si="138"/>
        <v/>
      </c>
      <c r="HN56" s="177" t="str">
        <f t="shared" si="138"/>
        <v/>
      </c>
      <c r="HO56" s="177" t="str">
        <f t="shared" si="138"/>
        <v/>
      </c>
      <c r="HP56" s="177" t="str">
        <f t="shared" si="138"/>
        <v/>
      </c>
      <c r="HQ56" s="177" t="str">
        <f t="shared" ref="HQ56:HZ71" si="149">IF(ISNONTEXT($AH56),HP56+$AH56,"")</f>
        <v/>
      </c>
      <c r="HR56" s="177" t="str">
        <f t="shared" si="149"/>
        <v/>
      </c>
      <c r="HS56" s="177" t="str">
        <f t="shared" si="149"/>
        <v/>
      </c>
      <c r="HT56" s="177" t="str">
        <f t="shared" si="149"/>
        <v/>
      </c>
      <c r="HU56" s="177" t="str">
        <f t="shared" si="149"/>
        <v/>
      </c>
      <c r="HV56" s="177" t="str">
        <f t="shared" si="149"/>
        <v/>
      </c>
      <c r="HW56" s="177" t="str">
        <f t="shared" si="149"/>
        <v/>
      </c>
      <c r="HX56" s="177" t="str">
        <f t="shared" si="149"/>
        <v/>
      </c>
      <c r="HY56" s="177" t="str">
        <f t="shared" si="149"/>
        <v/>
      </c>
      <c r="HZ56" s="177" t="str">
        <f t="shared" si="149"/>
        <v/>
      </c>
      <c r="IA56" s="192" t="str">
        <f t="shared" si="21"/>
        <v/>
      </c>
      <c r="IB56" s="193" t="e">
        <f t="shared" si="94"/>
        <v>#N/A</v>
      </c>
      <c r="IC56" s="193" t="e">
        <f t="shared" si="118"/>
        <v>#N/A</v>
      </c>
      <c r="ID56" s="193" t="e">
        <f t="shared" si="118"/>
        <v>#N/A</v>
      </c>
      <c r="IE56" s="193" t="e">
        <f t="shared" si="118"/>
        <v>#N/A</v>
      </c>
      <c r="IF56" s="193" t="e">
        <f t="shared" si="128"/>
        <v>#N/A</v>
      </c>
      <c r="IG56" s="193" t="e">
        <f t="shared" si="128"/>
        <v>#N/A</v>
      </c>
      <c r="IH56" s="193" t="e">
        <f t="shared" si="128"/>
        <v>#N/A</v>
      </c>
      <c r="II56" s="193" t="e">
        <f t="shared" si="128"/>
        <v>#N/A</v>
      </c>
      <c r="IJ56" s="193" t="e">
        <f t="shared" si="128"/>
        <v>#N/A</v>
      </c>
      <c r="IK56" s="193" t="e">
        <f t="shared" si="128"/>
        <v>#N/A</v>
      </c>
      <c r="IL56" s="193" t="e">
        <f t="shared" si="128"/>
        <v>#N/A</v>
      </c>
      <c r="IM56" s="193" t="e">
        <f t="shared" si="128"/>
        <v>#N/A</v>
      </c>
      <c r="IN56" s="193" t="e">
        <f t="shared" si="128"/>
        <v>#N/A</v>
      </c>
      <c r="IO56" s="193" t="e">
        <f t="shared" si="128"/>
        <v>#N/A</v>
      </c>
      <c r="IP56" s="193" t="e">
        <f t="shared" si="128"/>
        <v>#N/A</v>
      </c>
      <c r="IQ56" s="193" t="e">
        <f t="shared" si="128"/>
        <v>#N/A</v>
      </c>
      <c r="IR56" s="193" t="e">
        <f t="shared" si="128"/>
        <v>#N/A</v>
      </c>
      <c r="IS56" s="193" t="e">
        <f t="shared" si="128"/>
        <v>#N/A</v>
      </c>
      <c r="IT56" s="193" t="e">
        <f t="shared" si="128"/>
        <v>#N/A</v>
      </c>
      <c r="IU56" s="193" t="e">
        <f t="shared" si="124"/>
        <v>#N/A</v>
      </c>
      <c r="IV56" s="193" t="e">
        <f t="shared" si="124"/>
        <v>#N/A</v>
      </c>
      <c r="IW56" s="193" t="e">
        <f t="shared" si="124"/>
        <v>#N/A</v>
      </c>
      <c r="IX56" s="193" t="e">
        <f t="shared" si="124"/>
        <v>#N/A</v>
      </c>
      <c r="IY56" s="193" t="e">
        <f t="shared" si="124"/>
        <v>#N/A</v>
      </c>
      <c r="IZ56" s="193" t="e">
        <f t="shared" si="124"/>
        <v>#N/A</v>
      </c>
      <c r="JA56" s="193" t="e">
        <f t="shared" si="124"/>
        <v>#N/A</v>
      </c>
      <c r="JB56" s="193" t="e">
        <f t="shared" si="124"/>
        <v>#N/A</v>
      </c>
      <c r="JC56" s="193" t="e">
        <f t="shared" si="124"/>
        <v>#N/A</v>
      </c>
      <c r="JD56" s="193" t="e">
        <f t="shared" si="124"/>
        <v>#N/A</v>
      </c>
      <c r="JE56" s="193" t="e">
        <f t="shared" si="124"/>
        <v>#N/A</v>
      </c>
      <c r="JF56" s="193" t="e">
        <f t="shared" si="124"/>
        <v>#N/A</v>
      </c>
      <c r="JG56" s="193" t="e">
        <f t="shared" si="124"/>
        <v>#N/A</v>
      </c>
      <c r="JH56" s="193" t="e">
        <f t="shared" si="124"/>
        <v>#N/A</v>
      </c>
      <c r="JI56" s="193" t="e">
        <f t="shared" si="124"/>
        <v>#N/A</v>
      </c>
      <c r="JJ56" s="193" t="e">
        <f t="shared" si="121"/>
        <v>#N/A</v>
      </c>
      <c r="JK56" s="193" t="e">
        <f t="shared" si="121"/>
        <v>#N/A</v>
      </c>
      <c r="JL56" s="193" t="e">
        <f t="shared" si="121"/>
        <v>#N/A</v>
      </c>
      <c r="JM56" s="193" t="e">
        <f t="shared" si="121"/>
        <v>#N/A</v>
      </c>
      <c r="JN56" s="193" t="e">
        <f t="shared" si="121"/>
        <v>#N/A</v>
      </c>
      <c r="JO56" s="193" t="e">
        <f t="shared" si="121"/>
        <v>#N/A</v>
      </c>
      <c r="JP56" s="193" t="e">
        <f t="shared" si="121"/>
        <v>#N/A</v>
      </c>
      <c r="JQ56" s="193" t="e">
        <f t="shared" si="121"/>
        <v>#N/A</v>
      </c>
      <c r="JR56" s="193" t="e">
        <f t="shared" si="121"/>
        <v>#N/A</v>
      </c>
      <c r="JS56" s="193" t="e">
        <f t="shared" si="121"/>
        <v>#N/A</v>
      </c>
      <c r="JT56" s="193" t="e">
        <f t="shared" si="121"/>
        <v>#N/A</v>
      </c>
      <c r="JU56" s="193" t="e">
        <f t="shared" si="121"/>
        <v>#N/A</v>
      </c>
      <c r="JV56" s="193" t="e">
        <f t="shared" si="121"/>
        <v>#N/A</v>
      </c>
      <c r="JW56" s="193" t="e">
        <f t="shared" si="121"/>
        <v>#N/A</v>
      </c>
      <c r="JX56" s="193" t="e">
        <f t="shared" si="121"/>
        <v>#N/A</v>
      </c>
      <c r="JY56" s="193" t="e">
        <f t="shared" si="134"/>
        <v>#N/A</v>
      </c>
      <c r="JZ56" s="193" t="e">
        <f t="shared" si="134"/>
        <v>#N/A</v>
      </c>
      <c r="KA56" s="193" t="e">
        <f t="shared" si="134"/>
        <v>#N/A</v>
      </c>
      <c r="KB56" s="193" t="e">
        <f t="shared" si="134"/>
        <v>#N/A</v>
      </c>
      <c r="KC56" s="193" t="e">
        <f t="shared" si="134"/>
        <v>#N/A</v>
      </c>
      <c r="KD56" s="193" t="e">
        <f t="shared" si="134"/>
        <v>#N/A</v>
      </c>
      <c r="KE56" s="193" t="e">
        <f t="shared" si="134"/>
        <v>#N/A</v>
      </c>
      <c r="KF56" s="193" t="e">
        <f t="shared" si="134"/>
        <v>#N/A</v>
      </c>
      <c r="KG56" s="193" t="e">
        <f t="shared" si="134"/>
        <v>#N/A</v>
      </c>
      <c r="KH56" s="193" t="e">
        <f t="shared" si="134"/>
        <v>#N/A</v>
      </c>
      <c r="KI56" s="193" t="e">
        <f t="shared" si="134"/>
        <v>#N/A</v>
      </c>
      <c r="KJ56" s="193" t="e">
        <f t="shared" si="134"/>
        <v>#N/A</v>
      </c>
      <c r="KK56" s="193" t="e">
        <f t="shared" si="134"/>
        <v>#N/A</v>
      </c>
      <c r="KL56" s="193" t="e">
        <f t="shared" si="134"/>
        <v>#N/A</v>
      </c>
      <c r="KM56" s="193" t="e">
        <f t="shared" si="134"/>
        <v>#N/A</v>
      </c>
      <c r="KN56" s="193" t="e">
        <f t="shared" si="24"/>
        <v>#N/A</v>
      </c>
      <c r="KO56" s="193" t="e">
        <f t="shared" si="119"/>
        <v>#N/A</v>
      </c>
      <c r="KP56" s="193" t="e">
        <f t="shared" si="119"/>
        <v>#N/A</v>
      </c>
      <c r="KQ56" s="193" t="e">
        <f t="shared" si="119"/>
        <v>#N/A</v>
      </c>
      <c r="KR56" s="193" t="e">
        <f t="shared" si="129"/>
        <v>#N/A</v>
      </c>
      <c r="KS56" s="193" t="e">
        <f t="shared" si="129"/>
        <v>#N/A</v>
      </c>
      <c r="KT56" s="193" t="e">
        <f t="shared" si="129"/>
        <v>#N/A</v>
      </c>
      <c r="KU56" s="193" t="e">
        <f t="shared" si="129"/>
        <v>#N/A</v>
      </c>
      <c r="KV56" s="193" t="e">
        <f t="shared" si="129"/>
        <v>#N/A</v>
      </c>
      <c r="KW56" s="193" t="e">
        <f t="shared" si="129"/>
        <v>#N/A</v>
      </c>
      <c r="KX56" s="193" t="e">
        <f t="shared" si="129"/>
        <v>#N/A</v>
      </c>
      <c r="KY56" s="193" t="e">
        <f t="shared" si="129"/>
        <v>#N/A</v>
      </c>
      <c r="KZ56" s="193" t="e">
        <f t="shared" si="129"/>
        <v>#N/A</v>
      </c>
      <c r="LA56" s="193" t="e">
        <f t="shared" si="129"/>
        <v>#N/A</v>
      </c>
      <c r="LB56" s="193" t="e">
        <f t="shared" si="129"/>
        <v>#N/A</v>
      </c>
      <c r="LC56" s="193" t="e">
        <f t="shared" si="129"/>
        <v>#N/A</v>
      </c>
      <c r="LD56" s="193" t="e">
        <f t="shared" si="129"/>
        <v>#N/A</v>
      </c>
      <c r="LE56" s="193" t="e">
        <f t="shared" si="129"/>
        <v>#N/A</v>
      </c>
      <c r="LF56" s="193" t="e">
        <f t="shared" si="129"/>
        <v>#N/A</v>
      </c>
      <c r="LG56" s="193" t="e">
        <f t="shared" si="125"/>
        <v>#N/A</v>
      </c>
      <c r="LH56" s="193" t="e">
        <f t="shared" si="125"/>
        <v>#N/A</v>
      </c>
      <c r="LI56" s="193" t="e">
        <f t="shared" si="125"/>
        <v>#N/A</v>
      </c>
      <c r="LJ56" s="193" t="e">
        <f t="shared" si="125"/>
        <v>#N/A</v>
      </c>
      <c r="LK56" s="193" t="e">
        <f t="shared" si="125"/>
        <v>#N/A</v>
      </c>
      <c r="LL56" s="193" t="e">
        <f t="shared" si="125"/>
        <v>#N/A</v>
      </c>
      <c r="LM56" s="193" t="e">
        <f t="shared" si="125"/>
        <v>#N/A</v>
      </c>
      <c r="LN56" s="193" t="e">
        <f t="shared" si="125"/>
        <v>#N/A</v>
      </c>
      <c r="LO56" s="193" t="e">
        <f t="shared" si="125"/>
        <v>#N/A</v>
      </c>
      <c r="LP56" s="193" t="e">
        <f t="shared" si="125"/>
        <v>#N/A</v>
      </c>
      <c r="LQ56" s="193" t="e">
        <f t="shared" si="125"/>
        <v>#N/A</v>
      </c>
      <c r="LR56" s="193" t="e">
        <f t="shared" si="125"/>
        <v>#N/A</v>
      </c>
      <c r="LS56" s="193" t="e">
        <f t="shared" si="125"/>
        <v>#N/A</v>
      </c>
      <c r="LT56" s="193" t="e">
        <f t="shared" si="125"/>
        <v>#N/A</v>
      </c>
      <c r="LU56" s="193" t="e">
        <f t="shared" si="125"/>
        <v>#N/A</v>
      </c>
      <c r="LV56" s="193" t="e">
        <f t="shared" si="122"/>
        <v>#N/A</v>
      </c>
      <c r="LW56" s="193" t="e">
        <f t="shared" si="122"/>
        <v>#N/A</v>
      </c>
      <c r="LX56" s="193" t="e">
        <f t="shared" si="122"/>
        <v>#N/A</v>
      </c>
      <c r="LY56" s="193" t="e">
        <f t="shared" si="122"/>
        <v>#N/A</v>
      </c>
      <c r="LZ56" s="193" t="e">
        <f t="shared" si="122"/>
        <v>#N/A</v>
      </c>
      <c r="MA56" s="193" t="e">
        <f t="shared" si="122"/>
        <v>#N/A</v>
      </c>
      <c r="MB56" s="193" t="e">
        <f t="shared" si="122"/>
        <v>#N/A</v>
      </c>
      <c r="MC56" s="193" t="e">
        <f t="shared" si="122"/>
        <v>#N/A</v>
      </c>
      <c r="MD56" s="193" t="e">
        <f t="shared" si="122"/>
        <v>#N/A</v>
      </c>
      <c r="ME56" s="193" t="e">
        <f t="shared" si="122"/>
        <v>#N/A</v>
      </c>
      <c r="MF56" s="193" t="e">
        <f t="shared" si="122"/>
        <v>#N/A</v>
      </c>
      <c r="MG56" s="193" t="e">
        <f t="shared" si="122"/>
        <v>#N/A</v>
      </c>
      <c r="MH56" s="193" t="e">
        <f t="shared" si="122"/>
        <v>#N/A</v>
      </c>
      <c r="MI56" s="193" t="e">
        <f t="shared" si="122"/>
        <v>#N/A</v>
      </c>
      <c r="MJ56" s="193" t="e">
        <f t="shared" si="122"/>
        <v>#N/A</v>
      </c>
      <c r="MK56" s="193" t="e">
        <f t="shared" si="135"/>
        <v>#N/A</v>
      </c>
      <c r="ML56" s="193" t="e">
        <f t="shared" si="135"/>
        <v>#N/A</v>
      </c>
      <c r="MM56" s="193" t="e">
        <f t="shared" si="135"/>
        <v>#N/A</v>
      </c>
      <c r="MN56" s="193" t="e">
        <f t="shared" si="135"/>
        <v>#N/A</v>
      </c>
      <c r="MO56" s="193" t="e">
        <f t="shared" si="135"/>
        <v>#N/A</v>
      </c>
      <c r="MP56" s="193" t="e">
        <f t="shared" si="135"/>
        <v>#N/A</v>
      </c>
      <c r="MQ56" s="193" t="e">
        <f t="shared" si="135"/>
        <v>#N/A</v>
      </c>
      <c r="MR56" s="193" t="e">
        <f t="shared" si="135"/>
        <v>#N/A</v>
      </c>
      <c r="MS56" s="193" t="e">
        <f t="shared" si="135"/>
        <v>#N/A</v>
      </c>
      <c r="MT56" s="193" t="e">
        <f t="shared" si="135"/>
        <v>#N/A</v>
      </c>
      <c r="MU56" s="193" t="e">
        <f t="shared" si="135"/>
        <v>#N/A</v>
      </c>
      <c r="MV56" s="193" t="e">
        <f t="shared" si="135"/>
        <v>#N/A</v>
      </c>
      <c r="MW56" s="193" t="e">
        <f t="shared" si="135"/>
        <v>#N/A</v>
      </c>
      <c r="MX56" s="193" t="e">
        <f t="shared" si="135"/>
        <v>#N/A</v>
      </c>
      <c r="MY56" s="193" t="e">
        <f t="shared" si="135"/>
        <v>#N/A</v>
      </c>
      <c r="MZ56" s="193" t="e">
        <f t="shared" si="25"/>
        <v>#N/A</v>
      </c>
      <c r="NA56" s="193" t="e">
        <f t="shared" si="120"/>
        <v>#N/A</v>
      </c>
      <c r="NB56" s="193" t="e">
        <f t="shared" si="120"/>
        <v>#N/A</v>
      </c>
      <c r="NC56" s="193" t="e">
        <f t="shared" si="120"/>
        <v>#N/A</v>
      </c>
      <c r="ND56" s="193" t="e">
        <f t="shared" si="130"/>
        <v>#N/A</v>
      </c>
      <c r="NE56" s="193" t="e">
        <f t="shared" si="130"/>
        <v>#N/A</v>
      </c>
      <c r="NF56" s="193" t="e">
        <f t="shared" si="130"/>
        <v>#N/A</v>
      </c>
      <c r="NG56" s="193" t="e">
        <f t="shared" si="130"/>
        <v>#N/A</v>
      </c>
      <c r="NH56" s="193" t="e">
        <f t="shared" si="130"/>
        <v>#N/A</v>
      </c>
      <c r="NI56" s="193" t="e">
        <f t="shared" si="130"/>
        <v>#N/A</v>
      </c>
      <c r="NJ56" s="193" t="e">
        <f t="shared" si="130"/>
        <v>#N/A</v>
      </c>
      <c r="NK56" s="193" t="e">
        <f t="shared" si="130"/>
        <v>#N/A</v>
      </c>
      <c r="NL56" s="193" t="e">
        <f t="shared" si="130"/>
        <v>#N/A</v>
      </c>
      <c r="NM56" s="193" t="e">
        <f t="shared" si="130"/>
        <v>#N/A</v>
      </c>
      <c r="NN56" s="193" t="e">
        <f t="shared" si="130"/>
        <v>#N/A</v>
      </c>
      <c r="NO56" s="193" t="e">
        <f t="shared" si="130"/>
        <v>#N/A</v>
      </c>
      <c r="NP56" s="193" t="e">
        <f t="shared" si="130"/>
        <v>#N/A</v>
      </c>
      <c r="NQ56" s="193" t="e">
        <f t="shared" si="130"/>
        <v>#N/A</v>
      </c>
      <c r="NR56" s="193" t="e">
        <f t="shared" si="130"/>
        <v>#N/A</v>
      </c>
      <c r="NS56" s="193" t="e">
        <f t="shared" si="126"/>
        <v>#N/A</v>
      </c>
      <c r="NT56" s="193" t="e">
        <f t="shared" si="126"/>
        <v>#N/A</v>
      </c>
      <c r="NU56" s="193" t="e">
        <f t="shared" si="126"/>
        <v>#N/A</v>
      </c>
      <c r="NV56" s="193" t="e">
        <f t="shared" si="126"/>
        <v>#N/A</v>
      </c>
      <c r="NW56" s="193" t="e">
        <f t="shared" si="126"/>
        <v>#N/A</v>
      </c>
      <c r="NX56" s="193" t="e">
        <f t="shared" si="126"/>
        <v>#N/A</v>
      </c>
      <c r="NY56" s="193" t="e">
        <f t="shared" si="126"/>
        <v>#N/A</v>
      </c>
      <c r="NZ56" s="193" t="e">
        <f t="shared" si="126"/>
        <v>#N/A</v>
      </c>
      <c r="OA56" s="193" t="e">
        <f t="shared" si="126"/>
        <v>#N/A</v>
      </c>
      <c r="OB56" s="193" t="e">
        <f t="shared" si="126"/>
        <v>#N/A</v>
      </c>
      <c r="OC56" s="193" t="e">
        <f t="shared" si="126"/>
        <v>#N/A</v>
      </c>
      <c r="OD56" s="193" t="e">
        <f t="shared" si="126"/>
        <v>#N/A</v>
      </c>
      <c r="OE56" s="193" t="e">
        <f t="shared" si="126"/>
        <v>#N/A</v>
      </c>
      <c r="OF56" s="193" t="e">
        <f t="shared" si="126"/>
        <v>#N/A</v>
      </c>
      <c r="OG56" s="193" t="e">
        <f t="shared" si="126"/>
        <v>#N/A</v>
      </c>
      <c r="OH56" s="193" t="e">
        <f t="shared" si="123"/>
        <v>#N/A</v>
      </c>
      <c r="OI56" s="193" t="e">
        <f t="shared" si="123"/>
        <v>#N/A</v>
      </c>
      <c r="OJ56" s="193" t="e">
        <f t="shared" si="123"/>
        <v>#N/A</v>
      </c>
      <c r="OK56" s="193" t="e">
        <f t="shared" si="123"/>
        <v>#N/A</v>
      </c>
      <c r="OL56" s="193" t="e">
        <f t="shared" si="123"/>
        <v>#N/A</v>
      </c>
      <c r="OM56" s="193" t="e">
        <f t="shared" si="123"/>
        <v>#N/A</v>
      </c>
      <c r="ON56" s="193" t="e">
        <f t="shared" si="123"/>
        <v>#N/A</v>
      </c>
      <c r="OO56" s="193" t="e">
        <f t="shared" si="123"/>
        <v>#N/A</v>
      </c>
      <c r="OP56" s="193" t="e">
        <f t="shared" si="123"/>
        <v>#N/A</v>
      </c>
      <c r="OQ56" s="193" t="e">
        <f t="shared" si="123"/>
        <v>#N/A</v>
      </c>
      <c r="OR56" s="193" t="e">
        <f t="shared" si="123"/>
        <v>#N/A</v>
      </c>
      <c r="OS56" s="193" t="e">
        <f t="shared" si="123"/>
        <v>#N/A</v>
      </c>
      <c r="OT56" s="193" t="e">
        <f t="shared" si="123"/>
        <v>#N/A</v>
      </c>
      <c r="OU56" s="193" t="e">
        <f t="shared" si="123"/>
        <v>#N/A</v>
      </c>
      <c r="OV56" s="193" t="e">
        <f t="shared" si="123"/>
        <v>#N/A</v>
      </c>
      <c r="OW56" s="193" t="e">
        <f t="shared" si="136"/>
        <v>#N/A</v>
      </c>
      <c r="OX56" s="193" t="e">
        <f t="shared" si="136"/>
        <v>#N/A</v>
      </c>
      <c r="OY56" s="193" t="e">
        <f t="shared" si="136"/>
        <v>#N/A</v>
      </c>
      <c r="OZ56" s="193" t="e">
        <f t="shared" si="136"/>
        <v>#N/A</v>
      </c>
      <c r="PA56" s="193" t="e">
        <f t="shared" si="136"/>
        <v>#N/A</v>
      </c>
      <c r="PB56" s="193" t="e">
        <f t="shared" si="136"/>
        <v>#N/A</v>
      </c>
      <c r="PC56" s="193" t="e">
        <f t="shared" si="136"/>
        <v>#N/A</v>
      </c>
      <c r="PD56" s="193" t="e">
        <f t="shared" si="136"/>
        <v>#N/A</v>
      </c>
      <c r="PE56" s="193" t="e">
        <f t="shared" si="136"/>
        <v>#N/A</v>
      </c>
      <c r="PF56" s="193" t="e">
        <f t="shared" si="136"/>
        <v>#N/A</v>
      </c>
      <c r="PG56" s="193" t="e">
        <f t="shared" si="136"/>
        <v>#N/A</v>
      </c>
      <c r="PH56" s="193" t="e">
        <f t="shared" si="136"/>
        <v>#N/A</v>
      </c>
      <c r="PI56" s="193" t="e">
        <f t="shared" si="136"/>
        <v>#N/A</v>
      </c>
      <c r="PJ56" s="193" t="e">
        <f t="shared" si="136"/>
        <v>#N/A</v>
      </c>
      <c r="PK56" s="193" t="e">
        <f t="shared" si="136"/>
        <v>#N/A</v>
      </c>
      <c r="PL56" s="193" t="e">
        <f t="shared" si="26"/>
        <v>#N/A</v>
      </c>
      <c r="PM56" s="193" t="e">
        <f t="shared" si="131"/>
        <v>#N/A</v>
      </c>
      <c r="PN56" s="193" t="e">
        <f t="shared" si="131"/>
        <v>#N/A</v>
      </c>
      <c r="PO56" s="193" t="e">
        <f t="shared" si="131"/>
        <v>#N/A</v>
      </c>
      <c r="PP56" s="193" t="e">
        <f t="shared" si="131"/>
        <v>#N/A</v>
      </c>
      <c r="PQ56" s="193" t="e">
        <f t="shared" si="131"/>
        <v>#N/A</v>
      </c>
      <c r="PR56" s="193" t="e">
        <f t="shared" si="131"/>
        <v>#N/A</v>
      </c>
      <c r="PS56" s="193" t="e">
        <f t="shared" si="131"/>
        <v>#N/A</v>
      </c>
      <c r="PT56" s="193" t="e">
        <f t="shared" si="131"/>
        <v>#N/A</v>
      </c>
    </row>
    <row r="57" spans="1:436" hidden="1" x14ac:dyDescent="0.45">
      <c r="A57" s="20">
        <v>54</v>
      </c>
      <c r="B57" s="115"/>
      <c r="C57" s="115"/>
      <c r="D57" s="115"/>
      <c r="E57" s="110" t="str">
        <f t="shared" si="15"/>
        <v/>
      </c>
      <c r="F57" s="21" t="str">
        <f t="shared" si="16"/>
        <v/>
      </c>
      <c r="G57" s="22" t="str">
        <f t="shared" si="17"/>
        <v/>
      </c>
      <c r="H57" s="23" t="str">
        <f>IF(F57="","",IF(OR($F57&lt;Skew!$B$3,$F57=Skew!$B$3),IF($F57&gt;Skew!$C$3,Skew!$A$3,IF($F57&gt;Skew!$C$4,Skew!$A$4,IF($F57&gt;Skew!$C$5,Skew!$A$5,IF($F57&gt;Skew!$C$6,Skew!$A$6,IF($F57&gt;Skew!$C$7,Skew!$A$7,IF($F57&gt;Skew!$C$8,Skew!$A$8,IF($F57&gt;Skew!$C$9,Skew!$A$9,IF($F57&gt;Skew!$C$10,Skew!$A$10,IF($F57&gt;Skew!$C$11,Skew!$A$11,IF($F57&gt;Skew!$C$12,Skew!$A$12,IF($F57&gt;Skew!$C$13,Skew!$A$13,IF($F57&gt;Skew!$C$14,Skew!$A$14,IF($F57&gt;Skew!$C$15,Skew!$A$15,IF($F57&gt;Skew!$C$16,Skew!$A$16,Skew!$A$17)
)))))))))))))))</f>
        <v/>
      </c>
      <c r="I57" s="22" t="str">
        <f>IF(F57="","",MATCH(H57,Skew!$A$3:$A$17,0))</f>
        <v/>
      </c>
      <c r="J57" s="22" t="str">
        <f t="shared" si="0"/>
        <v/>
      </c>
      <c r="K57" s="24"/>
      <c r="L57" s="22" t="str">
        <f>IF(OR(F57="",K57=""),"",MATCH(K57,Confidence!$A$3:$A$12,0))</f>
        <v/>
      </c>
      <c r="M57" s="25" t="str">
        <f t="shared" si="1"/>
        <v/>
      </c>
      <c r="N57" s="25" t="str">
        <f t="shared" si="2"/>
        <v/>
      </c>
      <c r="O57" s="22"/>
      <c r="P57" s="102" t="str">
        <f t="shared" si="3"/>
        <v/>
      </c>
      <c r="Q57" s="102" t="str">
        <f t="shared" si="4"/>
        <v/>
      </c>
      <c r="R57" s="37" t="str">
        <f t="shared" si="5"/>
        <v/>
      </c>
      <c r="S57" s="115"/>
      <c r="T57" s="204" t="str">
        <f>IF(AND(B57&gt;0,C57&gt;0,D57&gt;0,M57&gt;0,N57&gt;0,S57&gt;0,NOT(K57="")),ABS(VLOOKUP($S$1,VLookups!$A$30:$B$31,2,FALSE)-_xlfn.BETA.DIST(S57,IF(G57="L",N57,M57),IF(G57="L",M57,N57),TRUE,B57,D57)),"")</f>
        <v/>
      </c>
      <c r="U57" s="112" t="str">
        <f>IF(OR($M57="",$N57=""),"",_xlfn.BETA.INV(ABS(VLOOKUP($S$1,VLookups!$A$30:$B$31,2,FALSE)-U$3),IF($G57="L",$N57,$M57),IF($G57="L",$M57,$N57),$B57,$D57))</f>
        <v/>
      </c>
      <c r="V57" s="113" t="str">
        <f>IF(OR($M57="",$N57=""),"",_xlfn.BETA.INV(ABS(VLOOKUP($S$1,VLookups!$A$30:$B$31,2,FALSE)-V$3),IF($G57="L",$N57,$M57),IF($G57="L",$M57,$N57),$B57,$D57))</f>
        <v/>
      </c>
      <c r="W57" s="112" t="str">
        <f>IF(OR($M57="",$N57=""),"",_xlfn.BETA.INV(ABS(VLOOKUP($S$1,VLookups!$A$30:$B$31,2,FALSE)-W$3),IF($G57="L",$N57,$M57),IF($G57="L",$M57,$N57),$B57,$D57))</f>
        <v/>
      </c>
      <c r="X57" s="113" t="str">
        <f>IF(OR($M57="",$N57=""),"",_xlfn.BETA.INV(ABS(VLOOKUP($S$1,VLookups!$A$30:$B$31,2,FALSE)-X$3),IF($G57="L",$N57,$M57),IF($G57="L",$M57,$N57),$B57,$D57))</f>
        <v/>
      </c>
      <c r="Y57" s="112" t="str">
        <f>IF(OR($M57="",$N57=""),"",_xlfn.BETA.INV(ABS(VLOOKUP($S$1,VLookups!$A$30:$B$31,2,FALSE)-Y$3),IF($G57="L",$N57,$M57),IF($G57="L",$M57,$N57),$B57,$D57))</f>
        <v/>
      </c>
      <c r="Z57" s="113" t="str">
        <f>IF(OR($M57="",$N57=""),"",_xlfn.BETA.INV(ABS(VLOOKUP($S$1,VLookups!$A$30:$B$31,2,FALSE)-Z$3),IF($G57="L",$N57,$M57),IF($G57="L",$M57,$N57),$B57,$D57))</f>
        <v/>
      </c>
      <c r="AA57" s="112" t="str">
        <f>IF(OR($M57="",$N57=""),"",_xlfn.BETA.INV(ABS(VLOOKUP($S$1,VLookups!$A$30:$B$31,2,FALSE)-AA$3),IF($G57="L",$N57,$M57),IF($G57="L",$M57,$N57),$B57,$D57))</f>
        <v/>
      </c>
      <c r="AB57" s="113" t="str">
        <f>IF(OR($M57="",$N57=""),"",_xlfn.BETA.INV(ABS(VLOOKUP($S$1,VLookups!$A$30:$B$31,2,FALSE)-AB$3),IF($G57="L",$N57,$M57),IF($G57="L",$M57,$N57),$B57,$D57))</f>
        <v/>
      </c>
      <c r="AC57" s="112" t="str">
        <f>IF(OR($M57="",$N57=""),"",_xlfn.BETA.INV(ABS(VLOOKUP($S$1,VLookups!$A$30:$B$31,2,FALSE)-AC$3),IF($G57="L",$N57,$M57),IF($G57="L",$M57,$N57),$B57,$D57))</f>
        <v/>
      </c>
      <c r="AD57" s="113" t="str">
        <f>IF(OR($M57="",$N57=""),"",_xlfn.BETA.INV(ABS(VLOOKUP($S$1,VLookups!$A$30:$B$31,2,FALSE)-AD$3),IF($G57="L",$N57,$M57),IF($G57="L",$M57,$N57),$B57,$D57))</f>
        <v/>
      </c>
      <c r="AE57" s="112" t="str">
        <f>IF(OR($M57="",$N57=""),"",_xlfn.BETA.INV(ABS(VLOOKUP($S$1,VLookups!$A$30:$B$31,2,FALSE)-AE$3),IF($G57="L",$N57,$M57),IF($G57="L",$M57,$N57),$B57,$D57))</f>
        <v/>
      </c>
      <c r="AF57" s="113" t="str">
        <f>IF(OR($M57="",$N57=""),"",_xlfn.BETA.INV(ABS(VLOOKUP($S$1,VLookups!$A$30:$B$31,2,FALSE)-AF$3),IF($G57="L",$N57,$M57),IF($G57="L",$M57,$N57),$B57,$D57))</f>
        <v/>
      </c>
      <c r="AG57" s="15"/>
      <c r="AH57" s="194" t="str">
        <f t="shared" si="18"/>
        <v/>
      </c>
      <c r="AI57" s="192" t="str">
        <f t="shared" si="19"/>
        <v/>
      </c>
      <c r="AJ57" s="177" t="str">
        <f t="shared" ref="AJ57:AJ60" si="150">IF(ISNONTEXT($AH57),AI57+$AH57,"")</f>
        <v/>
      </c>
      <c r="AK57" s="177" t="str">
        <f t="shared" si="144"/>
        <v/>
      </c>
      <c r="AL57" s="177" t="str">
        <f t="shared" si="144"/>
        <v/>
      </c>
      <c r="AM57" s="177" t="str">
        <f t="shared" si="144"/>
        <v/>
      </c>
      <c r="AN57" s="177" t="str">
        <f t="shared" si="144"/>
        <v/>
      </c>
      <c r="AO57" s="177" t="str">
        <f t="shared" si="144"/>
        <v/>
      </c>
      <c r="AP57" s="177" t="str">
        <f t="shared" si="144"/>
        <v/>
      </c>
      <c r="AQ57" s="177" t="str">
        <f t="shared" si="144"/>
        <v/>
      </c>
      <c r="AR57" s="177" t="str">
        <f t="shared" si="144"/>
        <v/>
      </c>
      <c r="AS57" s="177" t="str">
        <f t="shared" si="144"/>
        <v/>
      </c>
      <c r="AT57" s="177" t="str">
        <f t="shared" si="144"/>
        <v/>
      </c>
      <c r="AU57" s="177" t="str">
        <f t="shared" si="144"/>
        <v/>
      </c>
      <c r="AV57" s="177" t="str">
        <f t="shared" si="144"/>
        <v/>
      </c>
      <c r="AW57" s="177" t="str">
        <f t="shared" si="144"/>
        <v/>
      </c>
      <c r="AX57" s="177" t="str">
        <f t="shared" si="144"/>
        <v/>
      </c>
      <c r="AY57" s="177" t="str">
        <f t="shared" si="144"/>
        <v/>
      </c>
      <c r="AZ57" s="177" t="str">
        <f t="shared" si="144"/>
        <v/>
      </c>
      <c r="BA57" s="177" t="str">
        <f t="shared" si="139"/>
        <v/>
      </c>
      <c r="BB57" s="177" t="str">
        <f t="shared" si="139"/>
        <v/>
      </c>
      <c r="BC57" s="177" t="str">
        <f t="shared" si="139"/>
        <v/>
      </c>
      <c r="BD57" s="177" t="str">
        <f t="shared" si="139"/>
        <v/>
      </c>
      <c r="BE57" s="177" t="str">
        <f t="shared" si="139"/>
        <v/>
      </c>
      <c r="BF57" s="177" t="str">
        <f t="shared" si="139"/>
        <v/>
      </c>
      <c r="BG57" s="177" t="str">
        <f t="shared" si="139"/>
        <v/>
      </c>
      <c r="BH57" s="177" t="str">
        <f t="shared" si="139"/>
        <v/>
      </c>
      <c r="BI57" s="177" t="str">
        <f t="shared" si="139"/>
        <v/>
      </c>
      <c r="BJ57" s="177" t="str">
        <f t="shared" si="139"/>
        <v/>
      </c>
      <c r="BK57" s="177" t="str">
        <f t="shared" si="139"/>
        <v/>
      </c>
      <c r="BL57" s="177" t="str">
        <f t="shared" si="139"/>
        <v/>
      </c>
      <c r="BM57" s="177" t="str">
        <f t="shared" si="139"/>
        <v/>
      </c>
      <c r="BN57" s="177" t="str">
        <f t="shared" si="139"/>
        <v/>
      </c>
      <c r="BO57" s="177" t="str">
        <f t="shared" si="139"/>
        <v/>
      </c>
      <c r="BP57" s="177" t="str">
        <f t="shared" si="145"/>
        <v/>
      </c>
      <c r="BQ57" s="177" t="str">
        <f t="shared" si="145"/>
        <v/>
      </c>
      <c r="BR57" s="177" t="str">
        <f t="shared" si="145"/>
        <v/>
      </c>
      <c r="BS57" s="177" t="str">
        <f t="shared" si="145"/>
        <v/>
      </c>
      <c r="BT57" s="177" t="str">
        <f t="shared" si="145"/>
        <v/>
      </c>
      <c r="BU57" s="177" t="str">
        <f t="shared" si="145"/>
        <v/>
      </c>
      <c r="BV57" s="177" t="str">
        <f t="shared" si="145"/>
        <v/>
      </c>
      <c r="BW57" s="177" t="str">
        <f t="shared" si="145"/>
        <v/>
      </c>
      <c r="BX57" s="177" t="str">
        <f t="shared" si="145"/>
        <v/>
      </c>
      <c r="BY57" s="177" t="str">
        <f t="shared" si="145"/>
        <v/>
      </c>
      <c r="BZ57" s="177" t="str">
        <f t="shared" si="145"/>
        <v/>
      </c>
      <c r="CA57" s="177" t="str">
        <f t="shared" si="145"/>
        <v/>
      </c>
      <c r="CB57" s="177" t="str">
        <f t="shared" si="145"/>
        <v/>
      </c>
      <c r="CC57" s="177" t="str">
        <f t="shared" si="145"/>
        <v/>
      </c>
      <c r="CD57" s="177" t="str">
        <f t="shared" si="145"/>
        <v/>
      </c>
      <c r="CE57" s="177" t="str">
        <f t="shared" si="145"/>
        <v/>
      </c>
      <c r="CF57" s="177" t="str">
        <f t="shared" si="140"/>
        <v/>
      </c>
      <c r="CG57" s="177" t="str">
        <f t="shared" si="140"/>
        <v/>
      </c>
      <c r="CH57" s="177" t="str">
        <f t="shared" si="140"/>
        <v/>
      </c>
      <c r="CI57" s="177" t="str">
        <f t="shared" si="140"/>
        <v/>
      </c>
      <c r="CJ57" s="177" t="str">
        <f t="shared" si="140"/>
        <v/>
      </c>
      <c r="CK57" s="177" t="str">
        <f t="shared" si="140"/>
        <v/>
      </c>
      <c r="CL57" s="177" t="str">
        <f t="shared" si="140"/>
        <v/>
      </c>
      <c r="CM57" s="177" t="str">
        <f t="shared" si="140"/>
        <v/>
      </c>
      <c r="CN57" s="177" t="str">
        <f t="shared" si="140"/>
        <v/>
      </c>
      <c r="CO57" s="177" t="str">
        <f t="shared" si="140"/>
        <v/>
      </c>
      <c r="CP57" s="177" t="str">
        <f t="shared" si="140"/>
        <v/>
      </c>
      <c r="CQ57" s="177" t="str">
        <f t="shared" si="140"/>
        <v/>
      </c>
      <c r="CR57" s="177" t="str">
        <f t="shared" si="140"/>
        <v/>
      </c>
      <c r="CS57" s="177" t="str">
        <f t="shared" si="140"/>
        <v/>
      </c>
      <c r="CT57" s="177" t="str">
        <f t="shared" si="140"/>
        <v/>
      </c>
      <c r="CU57" s="177" t="str">
        <f t="shared" si="137"/>
        <v/>
      </c>
      <c r="CV57" s="177" t="str">
        <f t="shared" si="137"/>
        <v/>
      </c>
      <c r="CW57" s="177" t="str">
        <f t="shared" si="137"/>
        <v/>
      </c>
      <c r="CX57" s="177" t="str">
        <f t="shared" si="137"/>
        <v/>
      </c>
      <c r="CY57" s="177" t="str">
        <f t="shared" si="137"/>
        <v/>
      </c>
      <c r="CZ57" s="177" t="str">
        <f t="shared" si="137"/>
        <v/>
      </c>
      <c r="DA57" s="177" t="str">
        <f t="shared" si="137"/>
        <v/>
      </c>
      <c r="DB57" s="177" t="str">
        <f t="shared" si="137"/>
        <v/>
      </c>
      <c r="DC57" s="177" t="str">
        <f t="shared" si="137"/>
        <v/>
      </c>
      <c r="DD57" s="177" t="str">
        <f t="shared" si="137"/>
        <v/>
      </c>
      <c r="DE57" s="177" t="str">
        <f t="shared" si="137"/>
        <v/>
      </c>
      <c r="DF57" s="177" t="str">
        <f t="shared" si="137"/>
        <v/>
      </c>
      <c r="DG57" s="177" t="str">
        <f t="shared" si="137"/>
        <v/>
      </c>
      <c r="DH57" s="177" t="str">
        <f t="shared" si="137"/>
        <v/>
      </c>
      <c r="DI57" s="177" t="str">
        <f t="shared" si="137"/>
        <v/>
      </c>
      <c r="DJ57" s="177" t="str">
        <f t="shared" si="137"/>
        <v/>
      </c>
      <c r="DK57" s="177" t="str">
        <f t="shared" si="133"/>
        <v/>
      </c>
      <c r="DL57" s="177" t="str">
        <f t="shared" si="133"/>
        <v/>
      </c>
      <c r="DM57" s="177" t="str">
        <f t="shared" si="133"/>
        <v/>
      </c>
      <c r="DN57" s="177" t="str">
        <f t="shared" si="133"/>
        <v/>
      </c>
      <c r="DO57" s="177" t="str">
        <f t="shared" si="133"/>
        <v/>
      </c>
      <c r="DP57" s="177" t="str">
        <f t="shared" si="133"/>
        <v/>
      </c>
      <c r="DQ57" s="177" t="str">
        <f t="shared" si="133"/>
        <v/>
      </c>
      <c r="DR57" s="177" t="str">
        <f t="shared" si="133"/>
        <v/>
      </c>
      <c r="DS57" s="177" t="str">
        <f t="shared" si="133"/>
        <v/>
      </c>
      <c r="DT57" s="177" t="str">
        <f t="shared" si="133"/>
        <v/>
      </c>
      <c r="DU57" s="177" t="str">
        <f t="shared" si="133"/>
        <v/>
      </c>
      <c r="DV57" s="177" t="str">
        <f t="shared" si="133"/>
        <v/>
      </c>
      <c r="DW57" s="177" t="str">
        <f t="shared" si="133"/>
        <v/>
      </c>
      <c r="DX57" s="177" t="str">
        <f t="shared" si="133"/>
        <v/>
      </c>
      <c r="DY57" s="177" t="str">
        <f t="shared" si="133"/>
        <v/>
      </c>
      <c r="DZ57" s="177" t="str">
        <f t="shared" si="146"/>
        <v/>
      </c>
      <c r="EA57" s="177" t="str">
        <f t="shared" si="146"/>
        <v/>
      </c>
      <c r="EB57" s="177" t="str">
        <f t="shared" si="146"/>
        <v/>
      </c>
      <c r="EC57" s="177" t="str">
        <f t="shared" si="146"/>
        <v/>
      </c>
      <c r="ED57" s="177" t="str">
        <f t="shared" si="146"/>
        <v/>
      </c>
      <c r="EE57" s="177" t="str">
        <f t="shared" si="146"/>
        <v/>
      </c>
      <c r="EF57" s="177" t="str">
        <f t="shared" si="146"/>
        <v/>
      </c>
      <c r="EG57" s="177" t="str">
        <f t="shared" si="146"/>
        <v/>
      </c>
      <c r="EH57" s="177" t="str">
        <f t="shared" si="146"/>
        <v/>
      </c>
      <c r="EI57" s="177" t="str">
        <f t="shared" si="146"/>
        <v/>
      </c>
      <c r="EJ57" s="177" t="str">
        <f t="shared" si="146"/>
        <v/>
      </c>
      <c r="EK57" s="177" t="str">
        <f t="shared" si="146"/>
        <v/>
      </c>
      <c r="EL57" s="177" t="str">
        <f t="shared" si="146"/>
        <v/>
      </c>
      <c r="EM57" s="177" t="str">
        <f t="shared" si="146"/>
        <v/>
      </c>
      <c r="EN57" s="177" t="str">
        <f t="shared" si="146"/>
        <v/>
      </c>
      <c r="EO57" s="177" t="str">
        <f t="shared" si="146"/>
        <v/>
      </c>
      <c r="EP57" s="177" t="str">
        <f t="shared" si="141"/>
        <v/>
      </c>
      <c r="EQ57" s="177" t="str">
        <f t="shared" ref="EQ57:FF72" si="151">IF(ISNONTEXT($AH57),EP57+$AH57,"")</f>
        <v/>
      </c>
      <c r="ER57" s="177" t="str">
        <f t="shared" si="151"/>
        <v/>
      </c>
      <c r="ES57" s="177" t="str">
        <f t="shared" si="151"/>
        <v/>
      </c>
      <c r="ET57" s="177" t="str">
        <f t="shared" si="151"/>
        <v/>
      </c>
      <c r="EU57" s="177" t="str">
        <f t="shared" si="151"/>
        <v/>
      </c>
      <c r="EV57" s="177" t="str">
        <f t="shared" si="151"/>
        <v/>
      </c>
      <c r="EW57" s="177" t="str">
        <f t="shared" si="151"/>
        <v/>
      </c>
      <c r="EX57" s="177" t="str">
        <f t="shared" si="151"/>
        <v/>
      </c>
      <c r="EY57" s="177" t="str">
        <f t="shared" si="151"/>
        <v/>
      </c>
      <c r="EZ57" s="177" t="str">
        <f t="shared" si="151"/>
        <v/>
      </c>
      <c r="FA57" s="177" t="str">
        <f t="shared" si="151"/>
        <v/>
      </c>
      <c r="FB57" s="177" t="str">
        <f t="shared" si="151"/>
        <v/>
      </c>
      <c r="FC57" s="177" t="str">
        <f t="shared" si="151"/>
        <v/>
      </c>
      <c r="FD57" s="177" t="str">
        <f t="shared" si="151"/>
        <v/>
      </c>
      <c r="FE57" s="177" t="str">
        <f t="shared" si="151"/>
        <v/>
      </c>
      <c r="FF57" s="177" t="str">
        <f t="shared" si="151"/>
        <v/>
      </c>
      <c r="FG57" s="177" t="str">
        <f t="shared" si="147"/>
        <v/>
      </c>
      <c r="FH57" s="177" t="str">
        <f t="shared" si="142"/>
        <v/>
      </c>
      <c r="FI57" s="177" t="str">
        <f t="shared" si="142"/>
        <v/>
      </c>
      <c r="FJ57" s="177" t="str">
        <f t="shared" si="142"/>
        <v/>
      </c>
      <c r="FK57" s="177" t="str">
        <f t="shared" si="142"/>
        <v/>
      </c>
      <c r="FL57" s="177" t="str">
        <f t="shared" si="142"/>
        <v/>
      </c>
      <c r="FM57" s="177" t="str">
        <f t="shared" si="142"/>
        <v/>
      </c>
      <c r="FN57" s="177" t="str">
        <f t="shared" si="142"/>
        <v/>
      </c>
      <c r="FO57" s="177" t="str">
        <f t="shared" si="142"/>
        <v/>
      </c>
      <c r="FP57" s="177" t="str">
        <f t="shared" si="142"/>
        <v/>
      </c>
      <c r="FQ57" s="177" t="str">
        <f t="shared" si="142"/>
        <v/>
      </c>
      <c r="FR57" s="177" t="str">
        <f t="shared" si="142"/>
        <v/>
      </c>
      <c r="FS57" s="177" t="str">
        <f t="shared" si="142"/>
        <v/>
      </c>
      <c r="FT57" s="177" t="str">
        <f t="shared" si="142"/>
        <v/>
      </c>
      <c r="FU57" s="177" t="str">
        <f t="shared" si="142"/>
        <v/>
      </c>
      <c r="FV57" s="177" t="str">
        <f t="shared" si="142"/>
        <v/>
      </c>
      <c r="FW57" s="177" t="str">
        <f t="shared" si="142"/>
        <v/>
      </c>
      <c r="FX57" s="177" t="str">
        <f t="shared" si="148"/>
        <v/>
      </c>
      <c r="FY57" s="177" t="str">
        <f t="shared" si="148"/>
        <v/>
      </c>
      <c r="FZ57" s="177" t="str">
        <f t="shared" si="148"/>
        <v/>
      </c>
      <c r="GA57" s="177" t="str">
        <f t="shared" si="148"/>
        <v/>
      </c>
      <c r="GB57" s="177" t="str">
        <f t="shared" si="148"/>
        <v/>
      </c>
      <c r="GC57" s="177" t="str">
        <f t="shared" si="148"/>
        <v/>
      </c>
      <c r="GD57" s="177" t="str">
        <f t="shared" si="148"/>
        <v/>
      </c>
      <c r="GE57" s="177" t="str">
        <f t="shared" si="148"/>
        <v/>
      </c>
      <c r="GF57" s="177" t="str">
        <f t="shared" si="148"/>
        <v/>
      </c>
      <c r="GG57" s="177" t="str">
        <f t="shared" si="148"/>
        <v/>
      </c>
      <c r="GH57" s="177" t="str">
        <f t="shared" si="148"/>
        <v/>
      </c>
      <c r="GI57" s="177" t="str">
        <f t="shared" si="148"/>
        <v/>
      </c>
      <c r="GJ57" s="177" t="str">
        <f t="shared" si="148"/>
        <v/>
      </c>
      <c r="GK57" s="177" t="str">
        <f t="shared" si="148"/>
        <v/>
      </c>
      <c r="GL57" s="177" t="str">
        <f t="shared" si="148"/>
        <v/>
      </c>
      <c r="GM57" s="177" t="str">
        <f t="shared" si="148"/>
        <v/>
      </c>
      <c r="GN57" s="177" t="str">
        <f t="shared" si="143"/>
        <v/>
      </c>
      <c r="GO57" s="177" t="str">
        <f t="shared" si="143"/>
        <v/>
      </c>
      <c r="GP57" s="177" t="str">
        <f t="shared" si="143"/>
        <v/>
      </c>
      <c r="GQ57" s="177" t="str">
        <f t="shared" si="143"/>
        <v/>
      </c>
      <c r="GR57" s="177" t="str">
        <f t="shared" si="143"/>
        <v/>
      </c>
      <c r="GS57" s="177" t="str">
        <f t="shared" si="143"/>
        <v/>
      </c>
      <c r="GT57" s="177" t="str">
        <f t="shared" si="143"/>
        <v/>
      </c>
      <c r="GU57" s="177" t="str">
        <f t="shared" si="143"/>
        <v/>
      </c>
      <c r="GV57" s="177" t="str">
        <f t="shared" si="143"/>
        <v/>
      </c>
      <c r="GW57" s="177" t="str">
        <f t="shared" si="143"/>
        <v/>
      </c>
      <c r="GX57" s="177" t="str">
        <f t="shared" si="143"/>
        <v/>
      </c>
      <c r="GY57" s="177" t="str">
        <f t="shared" si="143"/>
        <v/>
      </c>
      <c r="GZ57" s="177" t="str">
        <f t="shared" si="143"/>
        <v/>
      </c>
      <c r="HA57" s="177" t="str">
        <f t="shared" si="143"/>
        <v/>
      </c>
      <c r="HB57" s="177" t="str">
        <f t="shared" si="143"/>
        <v/>
      </c>
      <c r="HC57" s="177" t="str">
        <f t="shared" si="138"/>
        <v/>
      </c>
      <c r="HD57" s="177" t="str">
        <f t="shared" si="138"/>
        <v/>
      </c>
      <c r="HE57" s="177" t="str">
        <f t="shared" si="138"/>
        <v/>
      </c>
      <c r="HF57" s="177" t="str">
        <f t="shared" si="138"/>
        <v/>
      </c>
      <c r="HG57" s="177" t="str">
        <f t="shared" si="138"/>
        <v/>
      </c>
      <c r="HH57" s="177" t="str">
        <f t="shared" si="138"/>
        <v/>
      </c>
      <c r="HI57" s="177" t="str">
        <f t="shared" si="138"/>
        <v/>
      </c>
      <c r="HJ57" s="177" t="str">
        <f t="shared" si="138"/>
        <v/>
      </c>
      <c r="HK57" s="177" t="str">
        <f t="shared" si="138"/>
        <v/>
      </c>
      <c r="HL57" s="177" t="str">
        <f t="shared" si="138"/>
        <v/>
      </c>
      <c r="HM57" s="177" t="str">
        <f t="shared" si="138"/>
        <v/>
      </c>
      <c r="HN57" s="177" t="str">
        <f t="shared" si="138"/>
        <v/>
      </c>
      <c r="HO57" s="177" t="str">
        <f t="shared" si="138"/>
        <v/>
      </c>
      <c r="HP57" s="177" t="str">
        <f t="shared" si="138"/>
        <v/>
      </c>
      <c r="HQ57" s="177" t="str">
        <f t="shared" si="149"/>
        <v/>
      </c>
      <c r="HR57" s="177" t="str">
        <f t="shared" si="149"/>
        <v/>
      </c>
      <c r="HS57" s="177" t="str">
        <f t="shared" si="149"/>
        <v/>
      </c>
      <c r="HT57" s="177" t="str">
        <f t="shared" si="149"/>
        <v/>
      </c>
      <c r="HU57" s="177" t="str">
        <f t="shared" si="149"/>
        <v/>
      </c>
      <c r="HV57" s="177" t="str">
        <f t="shared" si="149"/>
        <v/>
      </c>
      <c r="HW57" s="177" t="str">
        <f t="shared" si="149"/>
        <v/>
      </c>
      <c r="HX57" s="177" t="str">
        <f t="shared" si="149"/>
        <v/>
      </c>
      <c r="HY57" s="177" t="str">
        <f t="shared" si="149"/>
        <v/>
      </c>
      <c r="HZ57" s="177" t="str">
        <f t="shared" si="149"/>
        <v/>
      </c>
      <c r="IA57" s="192" t="str">
        <f t="shared" si="21"/>
        <v/>
      </c>
      <c r="IB57" s="193" t="e">
        <f t="shared" si="94"/>
        <v>#N/A</v>
      </c>
      <c r="IC57" s="193" t="e">
        <f t="shared" si="118"/>
        <v>#N/A</v>
      </c>
      <c r="ID57" s="193" t="e">
        <f t="shared" si="118"/>
        <v>#N/A</v>
      </c>
      <c r="IE57" s="193" t="e">
        <f t="shared" si="118"/>
        <v>#N/A</v>
      </c>
      <c r="IF57" s="193" t="e">
        <f t="shared" si="128"/>
        <v>#N/A</v>
      </c>
      <c r="IG57" s="193" t="e">
        <f t="shared" si="128"/>
        <v>#N/A</v>
      </c>
      <c r="IH57" s="193" t="e">
        <f t="shared" si="128"/>
        <v>#N/A</v>
      </c>
      <c r="II57" s="193" t="e">
        <f t="shared" si="128"/>
        <v>#N/A</v>
      </c>
      <c r="IJ57" s="193" t="e">
        <f t="shared" si="128"/>
        <v>#N/A</v>
      </c>
      <c r="IK57" s="193" t="e">
        <f t="shared" si="128"/>
        <v>#N/A</v>
      </c>
      <c r="IL57" s="193" t="e">
        <f t="shared" si="128"/>
        <v>#N/A</v>
      </c>
      <c r="IM57" s="193" t="e">
        <f t="shared" si="128"/>
        <v>#N/A</v>
      </c>
      <c r="IN57" s="193" t="e">
        <f t="shared" si="128"/>
        <v>#N/A</v>
      </c>
      <c r="IO57" s="193" t="e">
        <f t="shared" si="128"/>
        <v>#N/A</v>
      </c>
      <c r="IP57" s="193" t="e">
        <f t="shared" si="128"/>
        <v>#N/A</v>
      </c>
      <c r="IQ57" s="193" t="e">
        <f t="shared" si="128"/>
        <v>#N/A</v>
      </c>
      <c r="IR57" s="193" t="e">
        <f t="shared" si="128"/>
        <v>#N/A</v>
      </c>
      <c r="IS57" s="193" t="e">
        <f t="shared" si="128"/>
        <v>#N/A</v>
      </c>
      <c r="IT57" s="193" t="e">
        <f t="shared" si="128"/>
        <v>#N/A</v>
      </c>
      <c r="IU57" s="193" t="e">
        <f t="shared" si="124"/>
        <v>#N/A</v>
      </c>
      <c r="IV57" s="193" t="e">
        <f t="shared" si="124"/>
        <v>#N/A</v>
      </c>
      <c r="IW57" s="193" t="e">
        <f t="shared" si="124"/>
        <v>#N/A</v>
      </c>
      <c r="IX57" s="193" t="e">
        <f t="shared" si="124"/>
        <v>#N/A</v>
      </c>
      <c r="IY57" s="193" t="e">
        <f t="shared" si="124"/>
        <v>#N/A</v>
      </c>
      <c r="IZ57" s="193" t="e">
        <f t="shared" si="124"/>
        <v>#N/A</v>
      </c>
      <c r="JA57" s="193" t="e">
        <f t="shared" si="124"/>
        <v>#N/A</v>
      </c>
      <c r="JB57" s="193" t="e">
        <f t="shared" si="124"/>
        <v>#N/A</v>
      </c>
      <c r="JC57" s="193" t="e">
        <f t="shared" si="124"/>
        <v>#N/A</v>
      </c>
      <c r="JD57" s="193" t="e">
        <f t="shared" si="124"/>
        <v>#N/A</v>
      </c>
      <c r="JE57" s="193" t="e">
        <f t="shared" si="124"/>
        <v>#N/A</v>
      </c>
      <c r="JF57" s="193" t="e">
        <f t="shared" si="124"/>
        <v>#N/A</v>
      </c>
      <c r="JG57" s="193" t="e">
        <f t="shared" si="124"/>
        <v>#N/A</v>
      </c>
      <c r="JH57" s="193" t="e">
        <f t="shared" si="124"/>
        <v>#N/A</v>
      </c>
      <c r="JI57" s="193" t="e">
        <f t="shared" si="124"/>
        <v>#N/A</v>
      </c>
      <c r="JJ57" s="193" t="e">
        <f t="shared" si="121"/>
        <v>#N/A</v>
      </c>
      <c r="JK57" s="193" t="e">
        <f t="shared" si="121"/>
        <v>#N/A</v>
      </c>
      <c r="JL57" s="193" t="e">
        <f t="shared" si="121"/>
        <v>#N/A</v>
      </c>
      <c r="JM57" s="193" t="e">
        <f t="shared" si="121"/>
        <v>#N/A</v>
      </c>
      <c r="JN57" s="193" t="e">
        <f t="shared" si="121"/>
        <v>#N/A</v>
      </c>
      <c r="JO57" s="193" t="e">
        <f t="shared" si="121"/>
        <v>#N/A</v>
      </c>
      <c r="JP57" s="193" t="e">
        <f t="shared" si="121"/>
        <v>#N/A</v>
      </c>
      <c r="JQ57" s="193" t="e">
        <f t="shared" si="121"/>
        <v>#N/A</v>
      </c>
      <c r="JR57" s="193" t="e">
        <f t="shared" si="121"/>
        <v>#N/A</v>
      </c>
      <c r="JS57" s="193" t="e">
        <f t="shared" si="121"/>
        <v>#N/A</v>
      </c>
      <c r="JT57" s="193" t="e">
        <f t="shared" si="121"/>
        <v>#N/A</v>
      </c>
      <c r="JU57" s="193" t="e">
        <f t="shared" si="121"/>
        <v>#N/A</v>
      </c>
      <c r="JV57" s="193" t="e">
        <f t="shared" si="121"/>
        <v>#N/A</v>
      </c>
      <c r="JW57" s="193" t="e">
        <f t="shared" si="121"/>
        <v>#N/A</v>
      </c>
      <c r="JX57" s="193" t="e">
        <f t="shared" si="121"/>
        <v>#N/A</v>
      </c>
      <c r="JY57" s="193" t="e">
        <f t="shared" si="134"/>
        <v>#N/A</v>
      </c>
      <c r="JZ57" s="193" t="e">
        <f t="shared" si="134"/>
        <v>#N/A</v>
      </c>
      <c r="KA57" s="193" t="e">
        <f t="shared" si="134"/>
        <v>#N/A</v>
      </c>
      <c r="KB57" s="193" t="e">
        <f t="shared" si="134"/>
        <v>#N/A</v>
      </c>
      <c r="KC57" s="193" t="e">
        <f t="shared" si="134"/>
        <v>#N/A</v>
      </c>
      <c r="KD57" s="193" t="e">
        <f t="shared" si="134"/>
        <v>#N/A</v>
      </c>
      <c r="KE57" s="193" t="e">
        <f t="shared" si="134"/>
        <v>#N/A</v>
      </c>
      <c r="KF57" s="193" t="e">
        <f t="shared" si="134"/>
        <v>#N/A</v>
      </c>
      <c r="KG57" s="193" t="e">
        <f t="shared" si="134"/>
        <v>#N/A</v>
      </c>
      <c r="KH57" s="193" t="e">
        <f t="shared" si="134"/>
        <v>#N/A</v>
      </c>
      <c r="KI57" s="193" t="e">
        <f t="shared" si="134"/>
        <v>#N/A</v>
      </c>
      <c r="KJ57" s="193" t="e">
        <f t="shared" si="134"/>
        <v>#N/A</v>
      </c>
      <c r="KK57" s="193" t="e">
        <f t="shared" si="134"/>
        <v>#N/A</v>
      </c>
      <c r="KL57" s="193" t="e">
        <f t="shared" si="134"/>
        <v>#N/A</v>
      </c>
      <c r="KM57" s="193" t="e">
        <f t="shared" si="134"/>
        <v>#N/A</v>
      </c>
      <c r="KN57" s="193" t="e">
        <f t="shared" si="24"/>
        <v>#N/A</v>
      </c>
      <c r="KO57" s="193" t="e">
        <f t="shared" si="119"/>
        <v>#N/A</v>
      </c>
      <c r="KP57" s="193" t="e">
        <f t="shared" si="119"/>
        <v>#N/A</v>
      </c>
      <c r="KQ57" s="193" t="e">
        <f t="shared" si="119"/>
        <v>#N/A</v>
      </c>
      <c r="KR57" s="193" t="e">
        <f t="shared" si="129"/>
        <v>#N/A</v>
      </c>
      <c r="KS57" s="193" t="e">
        <f t="shared" si="129"/>
        <v>#N/A</v>
      </c>
      <c r="KT57" s="193" t="e">
        <f t="shared" si="129"/>
        <v>#N/A</v>
      </c>
      <c r="KU57" s="193" t="e">
        <f t="shared" si="129"/>
        <v>#N/A</v>
      </c>
      <c r="KV57" s="193" t="e">
        <f t="shared" si="129"/>
        <v>#N/A</v>
      </c>
      <c r="KW57" s="193" t="e">
        <f t="shared" si="129"/>
        <v>#N/A</v>
      </c>
      <c r="KX57" s="193" t="e">
        <f t="shared" si="129"/>
        <v>#N/A</v>
      </c>
      <c r="KY57" s="193" t="e">
        <f t="shared" si="129"/>
        <v>#N/A</v>
      </c>
      <c r="KZ57" s="193" t="e">
        <f t="shared" si="129"/>
        <v>#N/A</v>
      </c>
      <c r="LA57" s="193" t="e">
        <f t="shared" si="129"/>
        <v>#N/A</v>
      </c>
      <c r="LB57" s="193" t="e">
        <f t="shared" si="129"/>
        <v>#N/A</v>
      </c>
      <c r="LC57" s="193" t="e">
        <f t="shared" si="129"/>
        <v>#N/A</v>
      </c>
      <c r="LD57" s="193" t="e">
        <f t="shared" si="129"/>
        <v>#N/A</v>
      </c>
      <c r="LE57" s="193" t="e">
        <f t="shared" si="129"/>
        <v>#N/A</v>
      </c>
      <c r="LF57" s="193" t="e">
        <f t="shared" si="129"/>
        <v>#N/A</v>
      </c>
      <c r="LG57" s="193" t="e">
        <f t="shared" si="125"/>
        <v>#N/A</v>
      </c>
      <c r="LH57" s="193" t="e">
        <f t="shared" si="125"/>
        <v>#N/A</v>
      </c>
      <c r="LI57" s="193" t="e">
        <f t="shared" si="125"/>
        <v>#N/A</v>
      </c>
      <c r="LJ57" s="193" t="e">
        <f t="shared" si="125"/>
        <v>#N/A</v>
      </c>
      <c r="LK57" s="193" t="e">
        <f t="shared" si="125"/>
        <v>#N/A</v>
      </c>
      <c r="LL57" s="193" t="e">
        <f t="shared" si="125"/>
        <v>#N/A</v>
      </c>
      <c r="LM57" s="193" t="e">
        <f t="shared" si="125"/>
        <v>#N/A</v>
      </c>
      <c r="LN57" s="193" t="e">
        <f t="shared" si="125"/>
        <v>#N/A</v>
      </c>
      <c r="LO57" s="193" t="e">
        <f t="shared" si="125"/>
        <v>#N/A</v>
      </c>
      <c r="LP57" s="193" t="e">
        <f t="shared" si="125"/>
        <v>#N/A</v>
      </c>
      <c r="LQ57" s="193" t="e">
        <f t="shared" si="125"/>
        <v>#N/A</v>
      </c>
      <c r="LR57" s="193" t="e">
        <f t="shared" si="125"/>
        <v>#N/A</v>
      </c>
      <c r="LS57" s="193" t="e">
        <f t="shared" si="125"/>
        <v>#N/A</v>
      </c>
      <c r="LT57" s="193" t="e">
        <f t="shared" si="125"/>
        <v>#N/A</v>
      </c>
      <c r="LU57" s="193" t="e">
        <f t="shared" si="125"/>
        <v>#N/A</v>
      </c>
      <c r="LV57" s="193" t="e">
        <f t="shared" si="122"/>
        <v>#N/A</v>
      </c>
      <c r="LW57" s="193" t="e">
        <f t="shared" si="122"/>
        <v>#N/A</v>
      </c>
      <c r="LX57" s="193" t="e">
        <f t="shared" si="122"/>
        <v>#N/A</v>
      </c>
      <c r="LY57" s="193" t="e">
        <f t="shared" si="122"/>
        <v>#N/A</v>
      </c>
      <c r="LZ57" s="193" t="e">
        <f t="shared" si="122"/>
        <v>#N/A</v>
      </c>
      <c r="MA57" s="193" t="e">
        <f t="shared" si="122"/>
        <v>#N/A</v>
      </c>
      <c r="MB57" s="193" t="e">
        <f t="shared" si="122"/>
        <v>#N/A</v>
      </c>
      <c r="MC57" s="193" t="e">
        <f t="shared" si="122"/>
        <v>#N/A</v>
      </c>
      <c r="MD57" s="193" t="e">
        <f t="shared" si="122"/>
        <v>#N/A</v>
      </c>
      <c r="ME57" s="193" t="e">
        <f t="shared" si="122"/>
        <v>#N/A</v>
      </c>
      <c r="MF57" s="193" t="e">
        <f t="shared" si="122"/>
        <v>#N/A</v>
      </c>
      <c r="MG57" s="193" t="e">
        <f t="shared" si="122"/>
        <v>#N/A</v>
      </c>
      <c r="MH57" s="193" t="e">
        <f t="shared" si="122"/>
        <v>#N/A</v>
      </c>
      <c r="MI57" s="193" t="e">
        <f t="shared" si="122"/>
        <v>#N/A</v>
      </c>
      <c r="MJ57" s="193" t="e">
        <f t="shared" si="122"/>
        <v>#N/A</v>
      </c>
      <c r="MK57" s="193" t="e">
        <f t="shared" si="135"/>
        <v>#N/A</v>
      </c>
      <c r="ML57" s="193" t="e">
        <f t="shared" si="135"/>
        <v>#N/A</v>
      </c>
      <c r="MM57" s="193" t="e">
        <f t="shared" si="135"/>
        <v>#N/A</v>
      </c>
      <c r="MN57" s="193" t="e">
        <f t="shared" si="135"/>
        <v>#N/A</v>
      </c>
      <c r="MO57" s="193" t="e">
        <f t="shared" si="135"/>
        <v>#N/A</v>
      </c>
      <c r="MP57" s="193" t="e">
        <f t="shared" si="135"/>
        <v>#N/A</v>
      </c>
      <c r="MQ57" s="193" t="e">
        <f t="shared" si="135"/>
        <v>#N/A</v>
      </c>
      <c r="MR57" s="193" t="e">
        <f t="shared" si="135"/>
        <v>#N/A</v>
      </c>
      <c r="MS57" s="193" t="e">
        <f t="shared" si="135"/>
        <v>#N/A</v>
      </c>
      <c r="MT57" s="193" t="e">
        <f t="shared" si="135"/>
        <v>#N/A</v>
      </c>
      <c r="MU57" s="193" t="e">
        <f t="shared" si="135"/>
        <v>#N/A</v>
      </c>
      <c r="MV57" s="193" t="e">
        <f t="shared" si="135"/>
        <v>#N/A</v>
      </c>
      <c r="MW57" s="193" t="e">
        <f t="shared" si="135"/>
        <v>#N/A</v>
      </c>
      <c r="MX57" s="193" t="e">
        <f t="shared" si="135"/>
        <v>#N/A</v>
      </c>
      <c r="MY57" s="193" t="e">
        <f t="shared" si="135"/>
        <v>#N/A</v>
      </c>
      <c r="MZ57" s="193" t="e">
        <f t="shared" si="25"/>
        <v>#N/A</v>
      </c>
      <c r="NA57" s="193" t="e">
        <f t="shared" si="120"/>
        <v>#N/A</v>
      </c>
      <c r="NB57" s="193" t="e">
        <f t="shared" si="120"/>
        <v>#N/A</v>
      </c>
      <c r="NC57" s="193" t="e">
        <f t="shared" si="120"/>
        <v>#N/A</v>
      </c>
      <c r="ND57" s="193" t="e">
        <f t="shared" si="130"/>
        <v>#N/A</v>
      </c>
      <c r="NE57" s="193" t="e">
        <f t="shared" si="130"/>
        <v>#N/A</v>
      </c>
      <c r="NF57" s="193" t="e">
        <f t="shared" si="130"/>
        <v>#N/A</v>
      </c>
      <c r="NG57" s="193" t="e">
        <f t="shared" si="130"/>
        <v>#N/A</v>
      </c>
      <c r="NH57" s="193" t="e">
        <f t="shared" si="130"/>
        <v>#N/A</v>
      </c>
      <c r="NI57" s="193" t="e">
        <f t="shared" si="130"/>
        <v>#N/A</v>
      </c>
      <c r="NJ57" s="193" t="e">
        <f t="shared" si="130"/>
        <v>#N/A</v>
      </c>
      <c r="NK57" s="193" t="e">
        <f t="shared" si="130"/>
        <v>#N/A</v>
      </c>
      <c r="NL57" s="193" t="e">
        <f t="shared" si="130"/>
        <v>#N/A</v>
      </c>
      <c r="NM57" s="193" t="e">
        <f t="shared" si="130"/>
        <v>#N/A</v>
      </c>
      <c r="NN57" s="193" t="e">
        <f t="shared" si="130"/>
        <v>#N/A</v>
      </c>
      <c r="NO57" s="193" t="e">
        <f t="shared" si="130"/>
        <v>#N/A</v>
      </c>
      <c r="NP57" s="193" t="e">
        <f t="shared" si="130"/>
        <v>#N/A</v>
      </c>
      <c r="NQ57" s="193" t="e">
        <f t="shared" si="130"/>
        <v>#N/A</v>
      </c>
      <c r="NR57" s="193" t="e">
        <f t="shared" si="130"/>
        <v>#N/A</v>
      </c>
      <c r="NS57" s="193" t="e">
        <f t="shared" si="126"/>
        <v>#N/A</v>
      </c>
      <c r="NT57" s="193" t="e">
        <f t="shared" si="126"/>
        <v>#N/A</v>
      </c>
      <c r="NU57" s="193" t="e">
        <f t="shared" si="126"/>
        <v>#N/A</v>
      </c>
      <c r="NV57" s="193" t="e">
        <f t="shared" si="126"/>
        <v>#N/A</v>
      </c>
      <c r="NW57" s="193" t="e">
        <f t="shared" si="126"/>
        <v>#N/A</v>
      </c>
      <c r="NX57" s="193" t="e">
        <f t="shared" si="126"/>
        <v>#N/A</v>
      </c>
      <c r="NY57" s="193" t="e">
        <f t="shared" si="126"/>
        <v>#N/A</v>
      </c>
      <c r="NZ57" s="193" t="e">
        <f t="shared" si="126"/>
        <v>#N/A</v>
      </c>
      <c r="OA57" s="193" t="e">
        <f t="shared" si="126"/>
        <v>#N/A</v>
      </c>
      <c r="OB57" s="193" t="e">
        <f t="shared" si="126"/>
        <v>#N/A</v>
      </c>
      <c r="OC57" s="193" t="e">
        <f t="shared" si="126"/>
        <v>#N/A</v>
      </c>
      <c r="OD57" s="193" t="e">
        <f t="shared" si="126"/>
        <v>#N/A</v>
      </c>
      <c r="OE57" s="193" t="e">
        <f t="shared" si="126"/>
        <v>#N/A</v>
      </c>
      <c r="OF57" s="193" t="e">
        <f t="shared" si="126"/>
        <v>#N/A</v>
      </c>
      <c r="OG57" s="193" t="e">
        <f t="shared" si="126"/>
        <v>#N/A</v>
      </c>
      <c r="OH57" s="193" t="e">
        <f t="shared" si="123"/>
        <v>#N/A</v>
      </c>
      <c r="OI57" s="193" t="e">
        <f t="shared" si="123"/>
        <v>#N/A</v>
      </c>
      <c r="OJ57" s="193" t="e">
        <f t="shared" si="123"/>
        <v>#N/A</v>
      </c>
      <c r="OK57" s="193" t="e">
        <f t="shared" si="123"/>
        <v>#N/A</v>
      </c>
      <c r="OL57" s="193" t="e">
        <f t="shared" si="123"/>
        <v>#N/A</v>
      </c>
      <c r="OM57" s="193" t="e">
        <f t="shared" si="123"/>
        <v>#N/A</v>
      </c>
      <c r="ON57" s="193" t="e">
        <f t="shared" si="123"/>
        <v>#N/A</v>
      </c>
      <c r="OO57" s="193" t="e">
        <f t="shared" si="123"/>
        <v>#N/A</v>
      </c>
      <c r="OP57" s="193" t="e">
        <f t="shared" si="123"/>
        <v>#N/A</v>
      </c>
      <c r="OQ57" s="193" t="e">
        <f t="shared" si="123"/>
        <v>#N/A</v>
      </c>
      <c r="OR57" s="193" t="e">
        <f t="shared" si="123"/>
        <v>#N/A</v>
      </c>
      <c r="OS57" s="193" t="e">
        <f t="shared" si="123"/>
        <v>#N/A</v>
      </c>
      <c r="OT57" s="193" t="e">
        <f t="shared" si="123"/>
        <v>#N/A</v>
      </c>
      <c r="OU57" s="193" t="e">
        <f t="shared" si="123"/>
        <v>#N/A</v>
      </c>
      <c r="OV57" s="193" t="e">
        <f t="shared" si="123"/>
        <v>#N/A</v>
      </c>
      <c r="OW57" s="193" t="e">
        <f t="shared" si="136"/>
        <v>#N/A</v>
      </c>
      <c r="OX57" s="193" t="e">
        <f t="shared" si="136"/>
        <v>#N/A</v>
      </c>
      <c r="OY57" s="193" t="e">
        <f t="shared" si="136"/>
        <v>#N/A</v>
      </c>
      <c r="OZ57" s="193" t="e">
        <f t="shared" si="136"/>
        <v>#N/A</v>
      </c>
      <c r="PA57" s="193" t="e">
        <f t="shared" si="136"/>
        <v>#N/A</v>
      </c>
      <c r="PB57" s="193" t="e">
        <f t="shared" si="136"/>
        <v>#N/A</v>
      </c>
      <c r="PC57" s="193" t="e">
        <f t="shared" si="136"/>
        <v>#N/A</v>
      </c>
      <c r="PD57" s="193" t="e">
        <f t="shared" si="136"/>
        <v>#N/A</v>
      </c>
      <c r="PE57" s="193" t="e">
        <f t="shared" si="136"/>
        <v>#N/A</v>
      </c>
      <c r="PF57" s="193" t="e">
        <f t="shared" si="136"/>
        <v>#N/A</v>
      </c>
      <c r="PG57" s="193" t="e">
        <f t="shared" si="136"/>
        <v>#N/A</v>
      </c>
      <c r="PH57" s="193" t="e">
        <f t="shared" si="136"/>
        <v>#N/A</v>
      </c>
      <c r="PI57" s="193" t="e">
        <f t="shared" si="136"/>
        <v>#N/A</v>
      </c>
      <c r="PJ57" s="193" t="e">
        <f t="shared" si="136"/>
        <v>#N/A</v>
      </c>
      <c r="PK57" s="193" t="e">
        <f t="shared" si="136"/>
        <v>#N/A</v>
      </c>
      <c r="PL57" s="193" t="e">
        <f t="shared" si="26"/>
        <v>#N/A</v>
      </c>
      <c r="PM57" s="193" t="e">
        <f t="shared" si="131"/>
        <v>#N/A</v>
      </c>
      <c r="PN57" s="193" t="e">
        <f t="shared" si="131"/>
        <v>#N/A</v>
      </c>
      <c r="PO57" s="193" t="e">
        <f t="shared" si="131"/>
        <v>#N/A</v>
      </c>
      <c r="PP57" s="193" t="e">
        <f t="shared" si="131"/>
        <v>#N/A</v>
      </c>
      <c r="PQ57" s="193" t="e">
        <f t="shared" si="131"/>
        <v>#N/A</v>
      </c>
      <c r="PR57" s="193" t="e">
        <f t="shared" si="131"/>
        <v>#N/A</v>
      </c>
      <c r="PS57" s="193" t="e">
        <f t="shared" si="131"/>
        <v>#N/A</v>
      </c>
      <c r="PT57" s="193" t="e">
        <f t="shared" si="131"/>
        <v>#N/A</v>
      </c>
    </row>
    <row r="58" spans="1:436" hidden="1" x14ac:dyDescent="0.45">
      <c r="A58" s="20">
        <v>55</v>
      </c>
      <c r="B58" s="115"/>
      <c r="C58" s="115"/>
      <c r="D58" s="115"/>
      <c r="E58" s="110" t="str">
        <f t="shared" si="15"/>
        <v/>
      </c>
      <c r="F58" s="21" t="str">
        <f t="shared" si="16"/>
        <v/>
      </c>
      <c r="G58" s="22" t="str">
        <f t="shared" si="17"/>
        <v/>
      </c>
      <c r="H58" s="23" t="str">
        <f>IF(F58="","",IF(OR($F58&lt;Skew!$B$3,$F58=Skew!$B$3),IF($F58&gt;Skew!$C$3,Skew!$A$3,IF($F58&gt;Skew!$C$4,Skew!$A$4,IF($F58&gt;Skew!$C$5,Skew!$A$5,IF($F58&gt;Skew!$C$6,Skew!$A$6,IF($F58&gt;Skew!$C$7,Skew!$A$7,IF($F58&gt;Skew!$C$8,Skew!$A$8,IF($F58&gt;Skew!$C$9,Skew!$A$9,IF($F58&gt;Skew!$C$10,Skew!$A$10,IF($F58&gt;Skew!$C$11,Skew!$A$11,IF($F58&gt;Skew!$C$12,Skew!$A$12,IF($F58&gt;Skew!$C$13,Skew!$A$13,IF($F58&gt;Skew!$C$14,Skew!$A$14,IF($F58&gt;Skew!$C$15,Skew!$A$15,IF($F58&gt;Skew!$C$16,Skew!$A$16,Skew!$A$17)
)))))))))))))))</f>
        <v/>
      </c>
      <c r="I58" s="22" t="str">
        <f>IF(F58="","",MATCH(H58,Skew!$A$3:$A$17,0))</f>
        <v/>
      </c>
      <c r="J58" s="22" t="str">
        <f t="shared" si="0"/>
        <v/>
      </c>
      <c r="K58" s="24"/>
      <c r="L58" s="22" t="str">
        <f>IF(OR(F58="",K58=""),"",MATCH(K58,Confidence!$A$3:$A$12,0))</f>
        <v/>
      </c>
      <c r="M58" s="25" t="str">
        <f t="shared" si="1"/>
        <v/>
      </c>
      <c r="N58" s="25" t="str">
        <f t="shared" si="2"/>
        <v/>
      </c>
      <c r="O58" s="22"/>
      <c r="P58" s="102" t="str">
        <f t="shared" si="3"/>
        <v/>
      </c>
      <c r="Q58" s="102" t="str">
        <f t="shared" si="4"/>
        <v/>
      </c>
      <c r="R58" s="37" t="str">
        <f t="shared" si="5"/>
        <v/>
      </c>
      <c r="S58" s="115"/>
      <c r="T58" s="204" t="str">
        <f>IF(AND(B58&gt;0,C58&gt;0,D58&gt;0,M58&gt;0,N58&gt;0,S58&gt;0,NOT(K58="")),ABS(VLOOKUP($S$1,VLookups!$A$30:$B$31,2,FALSE)-_xlfn.BETA.DIST(S58,IF(G58="L",N58,M58),IF(G58="L",M58,N58),TRUE,B58,D58)),"")</f>
        <v/>
      </c>
      <c r="U58" s="112" t="str">
        <f>IF(OR($M58="",$N58=""),"",_xlfn.BETA.INV(ABS(VLOOKUP($S$1,VLookups!$A$30:$B$31,2,FALSE)-U$3),IF($G58="L",$N58,$M58),IF($G58="L",$M58,$N58),$B58,$D58))</f>
        <v/>
      </c>
      <c r="V58" s="113" t="str">
        <f>IF(OR($M58="",$N58=""),"",_xlfn.BETA.INV(ABS(VLOOKUP($S$1,VLookups!$A$30:$B$31,2,FALSE)-V$3),IF($G58="L",$N58,$M58),IF($G58="L",$M58,$N58),$B58,$D58))</f>
        <v/>
      </c>
      <c r="W58" s="112" t="str">
        <f>IF(OR($M58="",$N58=""),"",_xlfn.BETA.INV(ABS(VLOOKUP($S$1,VLookups!$A$30:$B$31,2,FALSE)-W$3),IF($G58="L",$N58,$M58),IF($G58="L",$M58,$N58),$B58,$D58))</f>
        <v/>
      </c>
      <c r="X58" s="113" t="str">
        <f>IF(OR($M58="",$N58=""),"",_xlfn.BETA.INV(ABS(VLOOKUP($S$1,VLookups!$A$30:$B$31,2,FALSE)-X$3),IF($G58="L",$N58,$M58),IF($G58="L",$M58,$N58),$B58,$D58))</f>
        <v/>
      </c>
      <c r="Y58" s="112" t="str">
        <f>IF(OR($M58="",$N58=""),"",_xlfn.BETA.INV(ABS(VLOOKUP($S$1,VLookups!$A$30:$B$31,2,FALSE)-Y$3),IF($G58="L",$N58,$M58),IF($G58="L",$M58,$N58),$B58,$D58))</f>
        <v/>
      </c>
      <c r="Z58" s="113" t="str">
        <f>IF(OR($M58="",$N58=""),"",_xlfn.BETA.INV(ABS(VLOOKUP($S$1,VLookups!$A$30:$B$31,2,FALSE)-Z$3),IF($G58="L",$N58,$M58),IF($G58="L",$M58,$N58),$B58,$D58))</f>
        <v/>
      </c>
      <c r="AA58" s="112" t="str">
        <f>IF(OR($M58="",$N58=""),"",_xlfn.BETA.INV(ABS(VLOOKUP($S$1,VLookups!$A$30:$B$31,2,FALSE)-AA$3),IF($G58="L",$N58,$M58),IF($G58="L",$M58,$N58),$B58,$D58))</f>
        <v/>
      </c>
      <c r="AB58" s="113" t="str">
        <f>IF(OR($M58="",$N58=""),"",_xlfn.BETA.INV(ABS(VLOOKUP($S$1,VLookups!$A$30:$B$31,2,FALSE)-AB$3),IF($G58="L",$N58,$M58),IF($G58="L",$M58,$N58),$B58,$D58))</f>
        <v/>
      </c>
      <c r="AC58" s="112" t="str">
        <f>IF(OR($M58="",$N58=""),"",_xlfn.BETA.INV(ABS(VLOOKUP($S$1,VLookups!$A$30:$B$31,2,FALSE)-AC$3),IF($G58="L",$N58,$M58),IF($G58="L",$M58,$N58),$B58,$D58))</f>
        <v/>
      </c>
      <c r="AD58" s="113" t="str">
        <f>IF(OR($M58="",$N58=""),"",_xlfn.BETA.INV(ABS(VLOOKUP($S$1,VLookups!$A$30:$B$31,2,FALSE)-AD$3),IF($G58="L",$N58,$M58),IF($G58="L",$M58,$N58),$B58,$D58))</f>
        <v/>
      </c>
      <c r="AE58" s="112" t="str">
        <f>IF(OR($M58="",$N58=""),"",_xlfn.BETA.INV(ABS(VLOOKUP($S$1,VLookups!$A$30:$B$31,2,FALSE)-AE$3),IF($G58="L",$N58,$M58),IF($G58="L",$M58,$N58),$B58,$D58))</f>
        <v/>
      </c>
      <c r="AF58" s="113" t="str">
        <f>IF(OR($M58="",$N58=""),"",_xlfn.BETA.INV(ABS(VLOOKUP($S$1,VLookups!$A$30:$B$31,2,FALSE)-AF$3),IF($G58="L",$N58,$M58),IF($G58="L",$M58,$N58),$B58,$D58))</f>
        <v/>
      </c>
      <c r="AG58" s="15"/>
      <c r="AH58" s="194" t="str">
        <f t="shared" si="18"/>
        <v/>
      </c>
      <c r="AI58" s="192" t="str">
        <f t="shared" si="19"/>
        <v/>
      </c>
      <c r="AJ58" s="177" t="str">
        <f t="shared" si="150"/>
        <v/>
      </c>
      <c r="AK58" s="177" t="str">
        <f t="shared" si="144"/>
        <v/>
      </c>
      <c r="AL58" s="177" t="str">
        <f t="shared" si="144"/>
        <v/>
      </c>
      <c r="AM58" s="177" t="str">
        <f t="shared" si="144"/>
        <v/>
      </c>
      <c r="AN58" s="177" t="str">
        <f t="shared" si="144"/>
        <v/>
      </c>
      <c r="AO58" s="177" t="str">
        <f t="shared" si="144"/>
        <v/>
      </c>
      <c r="AP58" s="177" t="str">
        <f t="shared" si="144"/>
        <v/>
      </c>
      <c r="AQ58" s="177" t="str">
        <f t="shared" si="144"/>
        <v/>
      </c>
      <c r="AR58" s="177" t="str">
        <f t="shared" si="144"/>
        <v/>
      </c>
      <c r="AS58" s="177" t="str">
        <f t="shared" si="144"/>
        <v/>
      </c>
      <c r="AT58" s="177" t="str">
        <f t="shared" si="144"/>
        <v/>
      </c>
      <c r="AU58" s="177" t="str">
        <f t="shared" si="144"/>
        <v/>
      </c>
      <c r="AV58" s="177" t="str">
        <f t="shared" si="144"/>
        <v/>
      </c>
      <c r="AW58" s="177" t="str">
        <f t="shared" si="144"/>
        <v/>
      </c>
      <c r="AX58" s="177" t="str">
        <f t="shared" si="144"/>
        <v/>
      </c>
      <c r="AY58" s="177" t="str">
        <f t="shared" si="144"/>
        <v/>
      </c>
      <c r="AZ58" s="177" t="str">
        <f t="shared" si="144"/>
        <v/>
      </c>
      <c r="BA58" s="177" t="str">
        <f t="shared" si="139"/>
        <v/>
      </c>
      <c r="BB58" s="177" t="str">
        <f t="shared" si="139"/>
        <v/>
      </c>
      <c r="BC58" s="177" t="str">
        <f t="shared" si="139"/>
        <v/>
      </c>
      <c r="BD58" s="177" t="str">
        <f t="shared" si="139"/>
        <v/>
      </c>
      <c r="BE58" s="177" t="str">
        <f t="shared" si="139"/>
        <v/>
      </c>
      <c r="BF58" s="177" t="str">
        <f t="shared" si="139"/>
        <v/>
      </c>
      <c r="BG58" s="177" t="str">
        <f t="shared" si="139"/>
        <v/>
      </c>
      <c r="BH58" s="177" t="str">
        <f t="shared" si="139"/>
        <v/>
      </c>
      <c r="BI58" s="177" t="str">
        <f t="shared" si="139"/>
        <v/>
      </c>
      <c r="BJ58" s="177" t="str">
        <f t="shared" si="139"/>
        <v/>
      </c>
      <c r="BK58" s="177" t="str">
        <f t="shared" si="139"/>
        <v/>
      </c>
      <c r="BL58" s="177" t="str">
        <f t="shared" si="139"/>
        <v/>
      </c>
      <c r="BM58" s="177" t="str">
        <f t="shared" si="139"/>
        <v/>
      </c>
      <c r="BN58" s="177" t="str">
        <f t="shared" si="139"/>
        <v/>
      </c>
      <c r="BO58" s="177" t="str">
        <f t="shared" si="139"/>
        <v/>
      </c>
      <c r="BP58" s="177" t="str">
        <f t="shared" si="145"/>
        <v/>
      </c>
      <c r="BQ58" s="177" t="str">
        <f t="shared" si="145"/>
        <v/>
      </c>
      <c r="BR58" s="177" t="str">
        <f t="shared" si="145"/>
        <v/>
      </c>
      <c r="BS58" s="177" t="str">
        <f t="shared" si="145"/>
        <v/>
      </c>
      <c r="BT58" s="177" t="str">
        <f t="shared" si="145"/>
        <v/>
      </c>
      <c r="BU58" s="177" t="str">
        <f t="shared" si="145"/>
        <v/>
      </c>
      <c r="BV58" s="177" t="str">
        <f t="shared" si="145"/>
        <v/>
      </c>
      <c r="BW58" s="177" t="str">
        <f t="shared" si="145"/>
        <v/>
      </c>
      <c r="BX58" s="177" t="str">
        <f t="shared" si="145"/>
        <v/>
      </c>
      <c r="BY58" s="177" t="str">
        <f t="shared" si="145"/>
        <v/>
      </c>
      <c r="BZ58" s="177" t="str">
        <f t="shared" si="145"/>
        <v/>
      </c>
      <c r="CA58" s="177" t="str">
        <f t="shared" si="145"/>
        <v/>
      </c>
      <c r="CB58" s="177" t="str">
        <f t="shared" si="145"/>
        <v/>
      </c>
      <c r="CC58" s="177" t="str">
        <f t="shared" si="145"/>
        <v/>
      </c>
      <c r="CD58" s="177" t="str">
        <f t="shared" si="145"/>
        <v/>
      </c>
      <c r="CE58" s="177" t="str">
        <f t="shared" si="145"/>
        <v/>
      </c>
      <c r="CF58" s="177" t="str">
        <f t="shared" si="140"/>
        <v/>
      </c>
      <c r="CG58" s="177" t="str">
        <f t="shared" si="140"/>
        <v/>
      </c>
      <c r="CH58" s="177" t="str">
        <f t="shared" si="140"/>
        <v/>
      </c>
      <c r="CI58" s="177" t="str">
        <f t="shared" si="140"/>
        <v/>
      </c>
      <c r="CJ58" s="177" t="str">
        <f t="shared" si="140"/>
        <v/>
      </c>
      <c r="CK58" s="177" t="str">
        <f t="shared" si="140"/>
        <v/>
      </c>
      <c r="CL58" s="177" t="str">
        <f t="shared" si="140"/>
        <v/>
      </c>
      <c r="CM58" s="177" t="str">
        <f t="shared" si="140"/>
        <v/>
      </c>
      <c r="CN58" s="177" t="str">
        <f t="shared" si="140"/>
        <v/>
      </c>
      <c r="CO58" s="177" t="str">
        <f t="shared" si="140"/>
        <v/>
      </c>
      <c r="CP58" s="177" t="str">
        <f t="shared" si="140"/>
        <v/>
      </c>
      <c r="CQ58" s="177" t="str">
        <f t="shared" si="140"/>
        <v/>
      </c>
      <c r="CR58" s="177" t="str">
        <f t="shared" si="140"/>
        <v/>
      </c>
      <c r="CS58" s="177" t="str">
        <f t="shared" si="140"/>
        <v/>
      </c>
      <c r="CT58" s="177" t="str">
        <f t="shared" si="140"/>
        <v/>
      </c>
      <c r="CU58" s="177" t="str">
        <f t="shared" si="137"/>
        <v/>
      </c>
      <c r="CV58" s="177" t="str">
        <f t="shared" si="137"/>
        <v/>
      </c>
      <c r="CW58" s="177" t="str">
        <f t="shared" si="137"/>
        <v/>
      </c>
      <c r="CX58" s="177" t="str">
        <f t="shared" si="137"/>
        <v/>
      </c>
      <c r="CY58" s="177" t="str">
        <f t="shared" si="137"/>
        <v/>
      </c>
      <c r="CZ58" s="177" t="str">
        <f t="shared" si="137"/>
        <v/>
      </c>
      <c r="DA58" s="177" t="str">
        <f t="shared" si="137"/>
        <v/>
      </c>
      <c r="DB58" s="177" t="str">
        <f t="shared" si="137"/>
        <v/>
      </c>
      <c r="DC58" s="177" t="str">
        <f t="shared" si="137"/>
        <v/>
      </c>
      <c r="DD58" s="177" t="str">
        <f t="shared" si="137"/>
        <v/>
      </c>
      <c r="DE58" s="177" t="str">
        <f t="shared" si="137"/>
        <v/>
      </c>
      <c r="DF58" s="177" t="str">
        <f t="shared" si="137"/>
        <v/>
      </c>
      <c r="DG58" s="177" t="str">
        <f t="shared" si="137"/>
        <v/>
      </c>
      <c r="DH58" s="177" t="str">
        <f t="shared" si="137"/>
        <v/>
      </c>
      <c r="DI58" s="177" t="str">
        <f t="shared" si="137"/>
        <v/>
      </c>
      <c r="DJ58" s="177" t="str">
        <f t="shared" si="137"/>
        <v/>
      </c>
      <c r="DK58" s="177" t="str">
        <f t="shared" si="133"/>
        <v/>
      </c>
      <c r="DL58" s="177" t="str">
        <f t="shared" si="133"/>
        <v/>
      </c>
      <c r="DM58" s="177" t="str">
        <f t="shared" si="133"/>
        <v/>
      </c>
      <c r="DN58" s="177" t="str">
        <f t="shared" si="133"/>
        <v/>
      </c>
      <c r="DO58" s="177" t="str">
        <f t="shared" si="133"/>
        <v/>
      </c>
      <c r="DP58" s="177" t="str">
        <f t="shared" si="133"/>
        <v/>
      </c>
      <c r="DQ58" s="177" t="str">
        <f t="shared" si="133"/>
        <v/>
      </c>
      <c r="DR58" s="177" t="str">
        <f t="shared" si="133"/>
        <v/>
      </c>
      <c r="DS58" s="177" t="str">
        <f t="shared" si="133"/>
        <v/>
      </c>
      <c r="DT58" s="177" t="str">
        <f t="shared" si="133"/>
        <v/>
      </c>
      <c r="DU58" s="177" t="str">
        <f t="shared" si="133"/>
        <v/>
      </c>
      <c r="DV58" s="177" t="str">
        <f t="shared" si="133"/>
        <v/>
      </c>
      <c r="DW58" s="177" t="str">
        <f t="shared" si="133"/>
        <v/>
      </c>
      <c r="DX58" s="177" t="str">
        <f t="shared" si="133"/>
        <v/>
      </c>
      <c r="DY58" s="177" t="str">
        <f t="shared" si="133"/>
        <v/>
      </c>
      <c r="DZ58" s="177" t="str">
        <f t="shared" si="146"/>
        <v/>
      </c>
      <c r="EA58" s="177" t="str">
        <f t="shared" si="146"/>
        <v/>
      </c>
      <c r="EB58" s="177" t="str">
        <f t="shared" si="146"/>
        <v/>
      </c>
      <c r="EC58" s="177" t="str">
        <f t="shared" si="146"/>
        <v/>
      </c>
      <c r="ED58" s="177" t="str">
        <f t="shared" si="146"/>
        <v/>
      </c>
      <c r="EE58" s="177" t="str">
        <f t="shared" si="146"/>
        <v/>
      </c>
      <c r="EF58" s="177" t="str">
        <f t="shared" si="146"/>
        <v/>
      </c>
      <c r="EG58" s="177" t="str">
        <f t="shared" si="146"/>
        <v/>
      </c>
      <c r="EH58" s="177" t="str">
        <f t="shared" si="146"/>
        <v/>
      </c>
      <c r="EI58" s="177" t="str">
        <f t="shared" si="146"/>
        <v/>
      </c>
      <c r="EJ58" s="177" t="str">
        <f t="shared" si="146"/>
        <v/>
      </c>
      <c r="EK58" s="177" t="str">
        <f t="shared" si="146"/>
        <v/>
      </c>
      <c r="EL58" s="177" t="str">
        <f t="shared" si="146"/>
        <v/>
      </c>
      <c r="EM58" s="177" t="str">
        <f t="shared" si="146"/>
        <v/>
      </c>
      <c r="EN58" s="177" t="str">
        <f t="shared" si="146"/>
        <v/>
      </c>
      <c r="EO58" s="177" t="str">
        <f t="shared" si="146"/>
        <v/>
      </c>
      <c r="EP58" s="177" t="str">
        <f t="shared" si="141"/>
        <v/>
      </c>
      <c r="EQ58" s="177" t="str">
        <f t="shared" si="151"/>
        <v/>
      </c>
      <c r="ER58" s="177" t="str">
        <f t="shared" si="151"/>
        <v/>
      </c>
      <c r="ES58" s="177" t="str">
        <f t="shared" si="151"/>
        <v/>
      </c>
      <c r="ET58" s="177" t="str">
        <f t="shared" si="151"/>
        <v/>
      </c>
      <c r="EU58" s="177" t="str">
        <f t="shared" si="151"/>
        <v/>
      </c>
      <c r="EV58" s="177" t="str">
        <f t="shared" si="151"/>
        <v/>
      </c>
      <c r="EW58" s="177" t="str">
        <f t="shared" si="151"/>
        <v/>
      </c>
      <c r="EX58" s="177" t="str">
        <f t="shared" si="151"/>
        <v/>
      </c>
      <c r="EY58" s="177" t="str">
        <f t="shared" si="151"/>
        <v/>
      </c>
      <c r="EZ58" s="177" t="str">
        <f t="shared" si="151"/>
        <v/>
      </c>
      <c r="FA58" s="177" t="str">
        <f t="shared" si="151"/>
        <v/>
      </c>
      <c r="FB58" s="177" t="str">
        <f t="shared" si="151"/>
        <v/>
      </c>
      <c r="FC58" s="177" t="str">
        <f t="shared" si="151"/>
        <v/>
      </c>
      <c r="FD58" s="177" t="str">
        <f t="shared" si="151"/>
        <v/>
      </c>
      <c r="FE58" s="177" t="str">
        <f t="shared" si="151"/>
        <v/>
      </c>
      <c r="FF58" s="177" t="str">
        <f t="shared" si="151"/>
        <v/>
      </c>
      <c r="FG58" s="177" t="str">
        <f t="shared" si="147"/>
        <v/>
      </c>
      <c r="FH58" s="177" t="str">
        <f t="shared" si="142"/>
        <v/>
      </c>
      <c r="FI58" s="177" t="str">
        <f t="shared" si="142"/>
        <v/>
      </c>
      <c r="FJ58" s="177" t="str">
        <f t="shared" si="142"/>
        <v/>
      </c>
      <c r="FK58" s="177" t="str">
        <f t="shared" si="142"/>
        <v/>
      </c>
      <c r="FL58" s="177" t="str">
        <f t="shared" si="142"/>
        <v/>
      </c>
      <c r="FM58" s="177" t="str">
        <f t="shared" si="142"/>
        <v/>
      </c>
      <c r="FN58" s="177" t="str">
        <f t="shared" si="142"/>
        <v/>
      </c>
      <c r="FO58" s="177" t="str">
        <f t="shared" si="142"/>
        <v/>
      </c>
      <c r="FP58" s="177" t="str">
        <f t="shared" si="142"/>
        <v/>
      </c>
      <c r="FQ58" s="177" t="str">
        <f t="shared" si="142"/>
        <v/>
      </c>
      <c r="FR58" s="177" t="str">
        <f t="shared" si="142"/>
        <v/>
      </c>
      <c r="FS58" s="177" t="str">
        <f t="shared" si="142"/>
        <v/>
      </c>
      <c r="FT58" s="177" t="str">
        <f t="shared" si="142"/>
        <v/>
      </c>
      <c r="FU58" s="177" t="str">
        <f t="shared" si="142"/>
        <v/>
      </c>
      <c r="FV58" s="177" t="str">
        <f t="shared" si="142"/>
        <v/>
      </c>
      <c r="FW58" s="177" t="str">
        <f t="shared" si="142"/>
        <v/>
      </c>
      <c r="FX58" s="177" t="str">
        <f t="shared" si="148"/>
        <v/>
      </c>
      <c r="FY58" s="177" t="str">
        <f t="shared" si="148"/>
        <v/>
      </c>
      <c r="FZ58" s="177" t="str">
        <f t="shared" si="148"/>
        <v/>
      </c>
      <c r="GA58" s="177" t="str">
        <f t="shared" si="148"/>
        <v/>
      </c>
      <c r="GB58" s="177" t="str">
        <f t="shared" si="148"/>
        <v/>
      </c>
      <c r="GC58" s="177" t="str">
        <f t="shared" si="148"/>
        <v/>
      </c>
      <c r="GD58" s="177" t="str">
        <f t="shared" si="148"/>
        <v/>
      </c>
      <c r="GE58" s="177" t="str">
        <f t="shared" si="148"/>
        <v/>
      </c>
      <c r="GF58" s="177" t="str">
        <f t="shared" si="148"/>
        <v/>
      </c>
      <c r="GG58" s="177" t="str">
        <f t="shared" si="148"/>
        <v/>
      </c>
      <c r="GH58" s="177" t="str">
        <f t="shared" si="148"/>
        <v/>
      </c>
      <c r="GI58" s="177" t="str">
        <f t="shared" si="148"/>
        <v/>
      </c>
      <c r="GJ58" s="177" t="str">
        <f t="shared" si="148"/>
        <v/>
      </c>
      <c r="GK58" s="177" t="str">
        <f t="shared" si="148"/>
        <v/>
      </c>
      <c r="GL58" s="177" t="str">
        <f t="shared" si="148"/>
        <v/>
      </c>
      <c r="GM58" s="177" t="str">
        <f t="shared" si="148"/>
        <v/>
      </c>
      <c r="GN58" s="177" t="str">
        <f t="shared" si="143"/>
        <v/>
      </c>
      <c r="GO58" s="177" t="str">
        <f t="shared" si="143"/>
        <v/>
      </c>
      <c r="GP58" s="177" t="str">
        <f t="shared" si="143"/>
        <v/>
      </c>
      <c r="GQ58" s="177" t="str">
        <f t="shared" si="143"/>
        <v/>
      </c>
      <c r="GR58" s="177" t="str">
        <f t="shared" si="143"/>
        <v/>
      </c>
      <c r="GS58" s="177" t="str">
        <f t="shared" si="143"/>
        <v/>
      </c>
      <c r="GT58" s="177" t="str">
        <f t="shared" si="143"/>
        <v/>
      </c>
      <c r="GU58" s="177" t="str">
        <f t="shared" si="143"/>
        <v/>
      </c>
      <c r="GV58" s="177" t="str">
        <f t="shared" si="143"/>
        <v/>
      </c>
      <c r="GW58" s="177" t="str">
        <f t="shared" si="143"/>
        <v/>
      </c>
      <c r="GX58" s="177" t="str">
        <f t="shared" si="143"/>
        <v/>
      </c>
      <c r="GY58" s="177" t="str">
        <f t="shared" si="143"/>
        <v/>
      </c>
      <c r="GZ58" s="177" t="str">
        <f t="shared" si="143"/>
        <v/>
      </c>
      <c r="HA58" s="177" t="str">
        <f t="shared" si="143"/>
        <v/>
      </c>
      <c r="HB58" s="177" t="str">
        <f t="shared" si="143"/>
        <v/>
      </c>
      <c r="HC58" s="177" t="str">
        <f t="shared" si="138"/>
        <v/>
      </c>
      <c r="HD58" s="177" t="str">
        <f t="shared" si="138"/>
        <v/>
      </c>
      <c r="HE58" s="177" t="str">
        <f t="shared" si="138"/>
        <v/>
      </c>
      <c r="HF58" s="177" t="str">
        <f t="shared" si="138"/>
        <v/>
      </c>
      <c r="HG58" s="177" t="str">
        <f t="shared" si="138"/>
        <v/>
      </c>
      <c r="HH58" s="177" t="str">
        <f t="shared" si="138"/>
        <v/>
      </c>
      <c r="HI58" s="177" t="str">
        <f t="shared" si="138"/>
        <v/>
      </c>
      <c r="HJ58" s="177" t="str">
        <f t="shared" si="138"/>
        <v/>
      </c>
      <c r="HK58" s="177" t="str">
        <f t="shared" si="138"/>
        <v/>
      </c>
      <c r="HL58" s="177" t="str">
        <f t="shared" si="138"/>
        <v/>
      </c>
      <c r="HM58" s="177" t="str">
        <f t="shared" si="138"/>
        <v/>
      </c>
      <c r="HN58" s="177" t="str">
        <f t="shared" si="138"/>
        <v/>
      </c>
      <c r="HO58" s="177" t="str">
        <f t="shared" si="138"/>
        <v/>
      </c>
      <c r="HP58" s="177" t="str">
        <f t="shared" si="138"/>
        <v/>
      </c>
      <c r="HQ58" s="177" t="str">
        <f t="shared" si="149"/>
        <v/>
      </c>
      <c r="HR58" s="177" t="str">
        <f t="shared" si="149"/>
        <v/>
      </c>
      <c r="HS58" s="177" t="str">
        <f t="shared" si="149"/>
        <v/>
      </c>
      <c r="HT58" s="177" t="str">
        <f t="shared" si="149"/>
        <v/>
      </c>
      <c r="HU58" s="177" t="str">
        <f t="shared" si="149"/>
        <v/>
      </c>
      <c r="HV58" s="177" t="str">
        <f t="shared" si="149"/>
        <v/>
      </c>
      <c r="HW58" s="177" t="str">
        <f t="shared" si="149"/>
        <v/>
      </c>
      <c r="HX58" s="177" t="str">
        <f t="shared" si="149"/>
        <v/>
      </c>
      <c r="HY58" s="177" t="str">
        <f t="shared" si="149"/>
        <v/>
      </c>
      <c r="HZ58" s="177" t="str">
        <f t="shared" si="149"/>
        <v/>
      </c>
      <c r="IA58" s="192" t="str">
        <f t="shared" si="21"/>
        <v/>
      </c>
      <c r="IB58" s="193" t="e">
        <f t="shared" si="94"/>
        <v>#N/A</v>
      </c>
      <c r="IC58" s="193" t="e">
        <f t="shared" si="118"/>
        <v>#N/A</v>
      </c>
      <c r="ID58" s="193" t="e">
        <f t="shared" si="118"/>
        <v>#N/A</v>
      </c>
      <c r="IE58" s="193" t="e">
        <f t="shared" si="118"/>
        <v>#N/A</v>
      </c>
      <c r="IF58" s="193" t="e">
        <f t="shared" si="128"/>
        <v>#N/A</v>
      </c>
      <c r="IG58" s="193" t="e">
        <f t="shared" si="128"/>
        <v>#N/A</v>
      </c>
      <c r="IH58" s="193" t="e">
        <f t="shared" si="128"/>
        <v>#N/A</v>
      </c>
      <c r="II58" s="193" t="e">
        <f t="shared" si="128"/>
        <v>#N/A</v>
      </c>
      <c r="IJ58" s="193" t="e">
        <f t="shared" si="128"/>
        <v>#N/A</v>
      </c>
      <c r="IK58" s="193" t="e">
        <f t="shared" si="128"/>
        <v>#N/A</v>
      </c>
      <c r="IL58" s="193" t="e">
        <f t="shared" si="128"/>
        <v>#N/A</v>
      </c>
      <c r="IM58" s="193" t="e">
        <f t="shared" si="128"/>
        <v>#N/A</v>
      </c>
      <c r="IN58" s="193" t="e">
        <f t="shared" si="128"/>
        <v>#N/A</v>
      </c>
      <c r="IO58" s="193" t="e">
        <f t="shared" si="128"/>
        <v>#N/A</v>
      </c>
      <c r="IP58" s="193" t="e">
        <f t="shared" si="128"/>
        <v>#N/A</v>
      </c>
      <c r="IQ58" s="193" t="e">
        <f t="shared" si="128"/>
        <v>#N/A</v>
      </c>
      <c r="IR58" s="193" t="e">
        <f t="shared" si="128"/>
        <v>#N/A</v>
      </c>
      <c r="IS58" s="193" t="e">
        <f t="shared" si="128"/>
        <v>#N/A</v>
      </c>
      <c r="IT58" s="193" t="e">
        <f t="shared" si="128"/>
        <v>#N/A</v>
      </c>
      <c r="IU58" s="193" t="e">
        <f t="shared" si="124"/>
        <v>#N/A</v>
      </c>
      <c r="IV58" s="193" t="e">
        <f t="shared" si="124"/>
        <v>#N/A</v>
      </c>
      <c r="IW58" s="193" t="e">
        <f t="shared" si="124"/>
        <v>#N/A</v>
      </c>
      <c r="IX58" s="193" t="e">
        <f t="shared" si="124"/>
        <v>#N/A</v>
      </c>
      <c r="IY58" s="193" t="e">
        <f t="shared" si="124"/>
        <v>#N/A</v>
      </c>
      <c r="IZ58" s="193" t="e">
        <f t="shared" si="124"/>
        <v>#N/A</v>
      </c>
      <c r="JA58" s="193" t="e">
        <f t="shared" si="124"/>
        <v>#N/A</v>
      </c>
      <c r="JB58" s="193" t="e">
        <f t="shared" si="124"/>
        <v>#N/A</v>
      </c>
      <c r="JC58" s="193" t="e">
        <f t="shared" si="124"/>
        <v>#N/A</v>
      </c>
      <c r="JD58" s="193" t="e">
        <f t="shared" si="124"/>
        <v>#N/A</v>
      </c>
      <c r="JE58" s="193" t="e">
        <f t="shared" si="124"/>
        <v>#N/A</v>
      </c>
      <c r="JF58" s="193" t="e">
        <f t="shared" si="124"/>
        <v>#N/A</v>
      </c>
      <c r="JG58" s="193" t="e">
        <f t="shared" si="124"/>
        <v>#N/A</v>
      </c>
      <c r="JH58" s="193" t="e">
        <f t="shared" si="124"/>
        <v>#N/A</v>
      </c>
      <c r="JI58" s="193" t="e">
        <f t="shared" si="124"/>
        <v>#N/A</v>
      </c>
      <c r="JJ58" s="193" t="e">
        <f t="shared" si="121"/>
        <v>#N/A</v>
      </c>
      <c r="JK58" s="193" t="e">
        <f t="shared" si="121"/>
        <v>#N/A</v>
      </c>
      <c r="JL58" s="193" t="e">
        <f t="shared" si="121"/>
        <v>#N/A</v>
      </c>
      <c r="JM58" s="193" t="e">
        <f t="shared" si="121"/>
        <v>#N/A</v>
      </c>
      <c r="JN58" s="193" t="e">
        <f t="shared" si="121"/>
        <v>#N/A</v>
      </c>
      <c r="JO58" s="193" t="e">
        <f t="shared" si="121"/>
        <v>#N/A</v>
      </c>
      <c r="JP58" s="193" t="e">
        <f t="shared" si="121"/>
        <v>#N/A</v>
      </c>
      <c r="JQ58" s="193" t="e">
        <f t="shared" si="121"/>
        <v>#N/A</v>
      </c>
      <c r="JR58" s="193" t="e">
        <f t="shared" si="121"/>
        <v>#N/A</v>
      </c>
      <c r="JS58" s="193" t="e">
        <f t="shared" si="121"/>
        <v>#N/A</v>
      </c>
      <c r="JT58" s="193" t="e">
        <f t="shared" si="121"/>
        <v>#N/A</v>
      </c>
      <c r="JU58" s="193" t="e">
        <f t="shared" si="121"/>
        <v>#N/A</v>
      </c>
      <c r="JV58" s="193" t="e">
        <f t="shared" si="121"/>
        <v>#N/A</v>
      </c>
      <c r="JW58" s="193" t="e">
        <f t="shared" si="121"/>
        <v>#N/A</v>
      </c>
      <c r="JX58" s="193" t="e">
        <f t="shared" si="121"/>
        <v>#N/A</v>
      </c>
      <c r="JY58" s="193" t="e">
        <f t="shared" si="134"/>
        <v>#N/A</v>
      </c>
      <c r="JZ58" s="193" t="e">
        <f t="shared" si="134"/>
        <v>#N/A</v>
      </c>
      <c r="KA58" s="193" t="e">
        <f t="shared" si="134"/>
        <v>#N/A</v>
      </c>
      <c r="KB58" s="193" t="e">
        <f t="shared" si="134"/>
        <v>#N/A</v>
      </c>
      <c r="KC58" s="193" t="e">
        <f t="shared" si="134"/>
        <v>#N/A</v>
      </c>
      <c r="KD58" s="193" t="e">
        <f t="shared" si="134"/>
        <v>#N/A</v>
      </c>
      <c r="KE58" s="193" t="e">
        <f t="shared" si="134"/>
        <v>#N/A</v>
      </c>
      <c r="KF58" s="193" t="e">
        <f t="shared" si="134"/>
        <v>#N/A</v>
      </c>
      <c r="KG58" s="193" t="e">
        <f t="shared" si="134"/>
        <v>#N/A</v>
      </c>
      <c r="KH58" s="193" t="e">
        <f t="shared" si="134"/>
        <v>#N/A</v>
      </c>
      <c r="KI58" s="193" t="e">
        <f t="shared" si="134"/>
        <v>#N/A</v>
      </c>
      <c r="KJ58" s="193" t="e">
        <f t="shared" si="134"/>
        <v>#N/A</v>
      </c>
      <c r="KK58" s="193" t="e">
        <f t="shared" si="134"/>
        <v>#N/A</v>
      </c>
      <c r="KL58" s="193" t="e">
        <f t="shared" si="134"/>
        <v>#N/A</v>
      </c>
      <c r="KM58" s="193" t="e">
        <f t="shared" si="134"/>
        <v>#N/A</v>
      </c>
      <c r="KN58" s="193" t="e">
        <f t="shared" si="24"/>
        <v>#N/A</v>
      </c>
      <c r="KO58" s="193" t="e">
        <f t="shared" si="119"/>
        <v>#N/A</v>
      </c>
      <c r="KP58" s="193" t="e">
        <f t="shared" si="119"/>
        <v>#N/A</v>
      </c>
      <c r="KQ58" s="193" t="e">
        <f t="shared" si="119"/>
        <v>#N/A</v>
      </c>
      <c r="KR58" s="193" t="e">
        <f t="shared" si="129"/>
        <v>#N/A</v>
      </c>
      <c r="KS58" s="193" t="e">
        <f t="shared" si="129"/>
        <v>#N/A</v>
      </c>
      <c r="KT58" s="193" t="e">
        <f t="shared" si="129"/>
        <v>#N/A</v>
      </c>
      <c r="KU58" s="193" t="e">
        <f t="shared" si="129"/>
        <v>#N/A</v>
      </c>
      <c r="KV58" s="193" t="e">
        <f t="shared" si="129"/>
        <v>#N/A</v>
      </c>
      <c r="KW58" s="193" t="e">
        <f t="shared" si="129"/>
        <v>#N/A</v>
      </c>
      <c r="KX58" s="193" t="e">
        <f t="shared" si="129"/>
        <v>#N/A</v>
      </c>
      <c r="KY58" s="193" t="e">
        <f t="shared" si="129"/>
        <v>#N/A</v>
      </c>
      <c r="KZ58" s="193" t="e">
        <f t="shared" si="129"/>
        <v>#N/A</v>
      </c>
      <c r="LA58" s="193" t="e">
        <f t="shared" si="129"/>
        <v>#N/A</v>
      </c>
      <c r="LB58" s="193" t="e">
        <f t="shared" si="129"/>
        <v>#N/A</v>
      </c>
      <c r="LC58" s="193" t="e">
        <f t="shared" si="129"/>
        <v>#N/A</v>
      </c>
      <c r="LD58" s="193" t="e">
        <f t="shared" si="129"/>
        <v>#N/A</v>
      </c>
      <c r="LE58" s="193" t="e">
        <f t="shared" si="129"/>
        <v>#N/A</v>
      </c>
      <c r="LF58" s="193" t="e">
        <f t="shared" si="129"/>
        <v>#N/A</v>
      </c>
      <c r="LG58" s="193" t="e">
        <f t="shared" si="125"/>
        <v>#N/A</v>
      </c>
      <c r="LH58" s="193" t="e">
        <f t="shared" si="125"/>
        <v>#N/A</v>
      </c>
      <c r="LI58" s="193" t="e">
        <f t="shared" si="125"/>
        <v>#N/A</v>
      </c>
      <c r="LJ58" s="193" t="e">
        <f t="shared" si="125"/>
        <v>#N/A</v>
      </c>
      <c r="LK58" s="193" t="e">
        <f t="shared" si="125"/>
        <v>#N/A</v>
      </c>
      <c r="LL58" s="193" t="e">
        <f t="shared" si="125"/>
        <v>#N/A</v>
      </c>
      <c r="LM58" s="193" t="e">
        <f t="shared" si="125"/>
        <v>#N/A</v>
      </c>
      <c r="LN58" s="193" t="e">
        <f t="shared" si="125"/>
        <v>#N/A</v>
      </c>
      <c r="LO58" s="193" t="e">
        <f t="shared" si="125"/>
        <v>#N/A</v>
      </c>
      <c r="LP58" s="193" t="e">
        <f t="shared" si="125"/>
        <v>#N/A</v>
      </c>
      <c r="LQ58" s="193" t="e">
        <f t="shared" si="125"/>
        <v>#N/A</v>
      </c>
      <c r="LR58" s="193" t="e">
        <f t="shared" si="125"/>
        <v>#N/A</v>
      </c>
      <c r="LS58" s="193" t="e">
        <f t="shared" si="125"/>
        <v>#N/A</v>
      </c>
      <c r="LT58" s="193" t="e">
        <f t="shared" si="125"/>
        <v>#N/A</v>
      </c>
      <c r="LU58" s="193" t="e">
        <f t="shared" si="125"/>
        <v>#N/A</v>
      </c>
      <c r="LV58" s="193" t="e">
        <f t="shared" si="122"/>
        <v>#N/A</v>
      </c>
      <c r="LW58" s="193" t="e">
        <f t="shared" si="122"/>
        <v>#N/A</v>
      </c>
      <c r="LX58" s="193" t="e">
        <f t="shared" si="122"/>
        <v>#N/A</v>
      </c>
      <c r="LY58" s="193" t="e">
        <f t="shared" si="122"/>
        <v>#N/A</v>
      </c>
      <c r="LZ58" s="193" t="e">
        <f t="shared" si="122"/>
        <v>#N/A</v>
      </c>
      <c r="MA58" s="193" t="e">
        <f t="shared" si="122"/>
        <v>#N/A</v>
      </c>
      <c r="MB58" s="193" t="e">
        <f t="shared" si="122"/>
        <v>#N/A</v>
      </c>
      <c r="MC58" s="193" t="e">
        <f t="shared" si="122"/>
        <v>#N/A</v>
      </c>
      <c r="MD58" s="193" t="e">
        <f t="shared" si="122"/>
        <v>#N/A</v>
      </c>
      <c r="ME58" s="193" t="e">
        <f t="shared" si="122"/>
        <v>#N/A</v>
      </c>
      <c r="MF58" s="193" t="e">
        <f t="shared" si="122"/>
        <v>#N/A</v>
      </c>
      <c r="MG58" s="193" t="e">
        <f t="shared" si="122"/>
        <v>#N/A</v>
      </c>
      <c r="MH58" s="193" t="e">
        <f t="shared" si="122"/>
        <v>#N/A</v>
      </c>
      <c r="MI58" s="193" t="e">
        <f t="shared" si="122"/>
        <v>#N/A</v>
      </c>
      <c r="MJ58" s="193" t="e">
        <f t="shared" si="122"/>
        <v>#N/A</v>
      </c>
      <c r="MK58" s="193" t="e">
        <f t="shared" si="135"/>
        <v>#N/A</v>
      </c>
      <c r="ML58" s="193" t="e">
        <f t="shared" si="135"/>
        <v>#N/A</v>
      </c>
      <c r="MM58" s="193" t="e">
        <f t="shared" si="135"/>
        <v>#N/A</v>
      </c>
      <c r="MN58" s="193" t="e">
        <f t="shared" si="135"/>
        <v>#N/A</v>
      </c>
      <c r="MO58" s="193" t="e">
        <f t="shared" si="135"/>
        <v>#N/A</v>
      </c>
      <c r="MP58" s="193" t="e">
        <f t="shared" si="135"/>
        <v>#N/A</v>
      </c>
      <c r="MQ58" s="193" t="e">
        <f t="shared" si="135"/>
        <v>#N/A</v>
      </c>
      <c r="MR58" s="193" t="e">
        <f t="shared" si="135"/>
        <v>#N/A</v>
      </c>
      <c r="MS58" s="193" t="e">
        <f t="shared" si="135"/>
        <v>#N/A</v>
      </c>
      <c r="MT58" s="193" t="e">
        <f t="shared" si="135"/>
        <v>#N/A</v>
      </c>
      <c r="MU58" s="193" t="e">
        <f t="shared" si="135"/>
        <v>#N/A</v>
      </c>
      <c r="MV58" s="193" t="e">
        <f t="shared" si="135"/>
        <v>#N/A</v>
      </c>
      <c r="MW58" s="193" t="e">
        <f t="shared" si="135"/>
        <v>#N/A</v>
      </c>
      <c r="MX58" s="193" t="e">
        <f t="shared" si="135"/>
        <v>#N/A</v>
      </c>
      <c r="MY58" s="193" t="e">
        <f t="shared" si="135"/>
        <v>#N/A</v>
      </c>
      <c r="MZ58" s="193" t="e">
        <f t="shared" si="25"/>
        <v>#N/A</v>
      </c>
      <c r="NA58" s="193" t="e">
        <f t="shared" si="120"/>
        <v>#N/A</v>
      </c>
      <c r="NB58" s="193" t="e">
        <f t="shared" si="120"/>
        <v>#N/A</v>
      </c>
      <c r="NC58" s="193" t="e">
        <f t="shared" si="120"/>
        <v>#N/A</v>
      </c>
      <c r="ND58" s="193" t="e">
        <f t="shared" si="130"/>
        <v>#N/A</v>
      </c>
      <c r="NE58" s="193" t="e">
        <f t="shared" si="130"/>
        <v>#N/A</v>
      </c>
      <c r="NF58" s="193" t="e">
        <f t="shared" si="130"/>
        <v>#N/A</v>
      </c>
      <c r="NG58" s="193" t="e">
        <f t="shared" si="130"/>
        <v>#N/A</v>
      </c>
      <c r="NH58" s="193" t="e">
        <f t="shared" si="130"/>
        <v>#N/A</v>
      </c>
      <c r="NI58" s="193" t="e">
        <f t="shared" si="130"/>
        <v>#N/A</v>
      </c>
      <c r="NJ58" s="193" t="e">
        <f t="shared" si="130"/>
        <v>#N/A</v>
      </c>
      <c r="NK58" s="193" t="e">
        <f t="shared" si="130"/>
        <v>#N/A</v>
      </c>
      <c r="NL58" s="193" t="e">
        <f t="shared" si="130"/>
        <v>#N/A</v>
      </c>
      <c r="NM58" s="193" t="e">
        <f t="shared" si="130"/>
        <v>#N/A</v>
      </c>
      <c r="NN58" s="193" t="e">
        <f t="shared" si="130"/>
        <v>#N/A</v>
      </c>
      <c r="NO58" s="193" t="e">
        <f t="shared" si="130"/>
        <v>#N/A</v>
      </c>
      <c r="NP58" s="193" t="e">
        <f t="shared" si="130"/>
        <v>#N/A</v>
      </c>
      <c r="NQ58" s="193" t="e">
        <f t="shared" si="130"/>
        <v>#N/A</v>
      </c>
      <c r="NR58" s="193" t="e">
        <f t="shared" si="130"/>
        <v>#N/A</v>
      </c>
      <c r="NS58" s="193" t="e">
        <f t="shared" si="126"/>
        <v>#N/A</v>
      </c>
      <c r="NT58" s="193" t="e">
        <f t="shared" si="126"/>
        <v>#N/A</v>
      </c>
      <c r="NU58" s="193" t="e">
        <f t="shared" si="126"/>
        <v>#N/A</v>
      </c>
      <c r="NV58" s="193" t="e">
        <f t="shared" si="126"/>
        <v>#N/A</v>
      </c>
      <c r="NW58" s="193" t="e">
        <f t="shared" si="126"/>
        <v>#N/A</v>
      </c>
      <c r="NX58" s="193" t="e">
        <f t="shared" si="126"/>
        <v>#N/A</v>
      </c>
      <c r="NY58" s="193" t="e">
        <f t="shared" si="126"/>
        <v>#N/A</v>
      </c>
      <c r="NZ58" s="193" t="e">
        <f t="shared" si="126"/>
        <v>#N/A</v>
      </c>
      <c r="OA58" s="193" t="e">
        <f t="shared" si="126"/>
        <v>#N/A</v>
      </c>
      <c r="OB58" s="193" t="e">
        <f t="shared" si="126"/>
        <v>#N/A</v>
      </c>
      <c r="OC58" s="193" t="e">
        <f t="shared" si="126"/>
        <v>#N/A</v>
      </c>
      <c r="OD58" s="193" t="e">
        <f t="shared" si="126"/>
        <v>#N/A</v>
      </c>
      <c r="OE58" s="193" t="e">
        <f t="shared" si="126"/>
        <v>#N/A</v>
      </c>
      <c r="OF58" s="193" t="e">
        <f t="shared" si="126"/>
        <v>#N/A</v>
      </c>
      <c r="OG58" s="193" t="e">
        <f t="shared" si="126"/>
        <v>#N/A</v>
      </c>
      <c r="OH58" s="193" t="e">
        <f t="shared" si="123"/>
        <v>#N/A</v>
      </c>
      <c r="OI58" s="193" t="e">
        <f t="shared" si="123"/>
        <v>#N/A</v>
      </c>
      <c r="OJ58" s="193" t="e">
        <f t="shared" si="123"/>
        <v>#N/A</v>
      </c>
      <c r="OK58" s="193" t="e">
        <f t="shared" si="123"/>
        <v>#N/A</v>
      </c>
      <c r="OL58" s="193" t="e">
        <f t="shared" si="123"/>
        <v>#N/A</v>
      </c>
      <c r="OM58" s="193" t="e">
        <f t="shared" si="123"/>
        <v>#N/A</v>
      </c>
      <c r="ON58" s="193" t="e">
        <f t="shared" si="123"/>
        <v>#N/A</v>
      </c>
      <c r="OO58" s="193" t="e">
        <f t="shared" si="123"/>
        <v>#N/A</v>
      </c>
      <c r="OP58" s="193" t="e">
        <f t="shared" si="123"/>
        <v>#N/A</v>
      </c>
      <c r="OQ58" s="193" t="e">
        <f t="shared" si="123"/>
        <v>#N/A</v>
      </c>
      <c r="OR58" s="193" t="e">
        <f t="shared" si="123"/>
        <v>#N/A</v>
      </c>
      <c r="OS58" s="193" t="e">
        <f t="shared" si="123"/>
        <v>#N/A</v>
      </c>
      <c r="OT58" s="193" t="e">
        <f t="shared" si="123"/>
        <v>#N/A</v>
      </c>
      <c r="OU58" s="193" t="e">
        <f t="shared" si="123"/>
        <v>#N/A</v>
      </c>
      <c r="OV58" s="193" t="e">
        <f t="shared" si="123"/>
        <v>#N/A</v>
      </c>
      <c r="OW58" s="193" t="e">
        <f t="shared" si="136"/>
        <v>#N/A</v>
      </c>
      <c r="OX58" s="193" t="e">
        <f t="shared" si="136"/>
        <v>#N/A</v>
      </c>
      <c r="OY58" s="193" t="e">
        <f t="shared" si="136"/>
        <v>#N/A</v>
      </c>
      <c r="OZ58" s="193" t="e">
        <f t="shared" si="136"/>
        <v>#N/A</v>
      </c>
      <c r="PA58" s="193" t="e">
        <f t="shared" si="136"/>
        <v>#N/A</v>
      </c>
      <c r="PB58" s="193" t="e">
        <f t="shared" si="136"/>
        <v>#N/A</v>
      </c>
      <c r="PC58" s="193" t="e">
        <f t="shared" si="136"/>
        <v>#N/A</v>
      </c>
      <c r="PD58" s="193" t="e">
        <f t="shared" si="136"/>
        <v>#N/A</v>
      </c>
      <c r="PE58" s="193" t="e">
        <f t="shared" si="136"/>
        <v>#N/A</v>
      </c>
      <c r="PF58" s="193" t="e">
        <f t="shared" si="136"/>
        <v>#N/A</v>
      </c>
      <c r="PG58" s="193" t="e">
        <f t="shared" si="136"/>
        <v>#N/A</v>
      </c>
      <c r="PH58" s="193" t="e">
        <f t="shared" si="136"/>
        <v>#N/A</v>
      </c>
      <c r="PI58" s="193" t="e">
        <f t="shared" si="136"/>
        <v>#N/A</v>
      </c>
      <c r="PJ58" s="193" t="e">
        <f t="shared" si="136"/>
        <v>#N/A</v>
      </c>
      <c r="PK58" s="193" t="e">
        <f t="shared" si="136"/>
        <v>#N/A</v>
      </c>
      <c r="PL58" s="193" t="e">
        <f t="shared" si="26"/>
        <v>#N/A</v>
      </c>
      <c r="PM58" s="193" t="e">
        <f t="shared" si="131"/>
        <v>#N/A</v>
      </c>
      <c r="PN58" s="193" t="e">
        <f t="shared" si="131"/>
        <v>#N/A</v>
      </c>
      <c r="PO58" s="193" t="e">
        <f t="shared" si="131"/>
        <v>#N/A</v>
      </c>
      <c r="PP58" s="193" t="e">
        <f t="shared" si="131"/>
        <v>#N/A</v>
      </c>
      <c r="PQ58" s="193" t="e">
        <f t="shared" si="131"/>
        <v>#N/A</v>
      </c>
      <c r="PR58" s="193" t="e">
        <f t="shared" si="131"/>
        <v>#N/A</v>
      </c>
      <c r="PS58" s="193" t="e">
        <f t="shared" si="131"/>
        <v>#N/A</v>
      </c>
      <c r="PT58" s="193" t="e">
        <f t="shared" si="131"/>
        <v>#N/A</v>
      </c>
    </row>
    <row r="59" spans="1:436" hidden="1" x14ac:dyDescent="0.45">
      <c r="A59" s="20">
        <v>56</v>
      </c>
      <c r="B59" s="115"/>
      <c r="C59" s="115"/>
      <c r="D59" s="115"/>
      <c r="E59" s="110" t="str">
        <f t="shared" si="15"/>
        <v/>
      </c>
      <c r="F59" s="21" t="str">
        <f t="shared" si="16"/>
        <v/>
      </c>
      <c r="G59" s="22" t="str">
        <f t="shared" si="17"/>
        <v/>
      </c>
      <c r="H59" s="23" t="str">
        <f>IF(F59="","",IF(OR($F59&lt;Skew!$B$3,$F59=Skew!$B$3),IF($F59&gt;Skew!$C$3,Skew!$A$3,IF($F59&gt;Skew!$C$4,Skew!$A$4,IF($F59&gt;Skew!$C$5,Skew!$A$5,IF($F59&gt;Skew!$C$6,Skew!$A$6,IF($F59&gt;Skew!$C$7,Skew!$A$7,IF($F59&gt;Skew!$C$8,Skew!$A$8,IF($F59&gt;Skew!$C$9,Skew!$A$9,IF($F59&gt;Skew!$C$10,Skew!$A$10,IF($F59&gt;Skew!$C$11,Skew!$A$11,IF($F59&gt;Skew!$C$12,Skew!$A$12,IF($F59&gt;Skew!$C$13,Skew!$A$13,IF($F59&gt;Skew!$C$14,Skew!$A$14,IF($F59&gt;Skew!$C$15,Skew!$A$15,IF($F59&gt;Skew!$C$16,Skew!$A$16,Skew!$A$17)
)))))))))))))))</f>
        <v/>
      </c>
      <c r="I59" s="22" t="str">
        <f>IF(F59="","",MATCH(H59,Skew!$A$3:$A$17,0))</f>
        <v/>
      </c>
      <c r="J59" s="22" t="str">
        <f t="shared" si="0"/>
        <v/>
      </c>
      <c r="K59" s="24"/>
      <c r="L59" s="22" t="str">
        <f>IF(OR(F59="",K59=""),"",MATCH(K59,Confidence!$A$3:$A$12,0))</f>
        <v/>
      </c>
      <c r="M59" s="25" t="str">
        <f t="shared" si="1"/>
        <v/>
      </c>
      <c r="N59" s="25" t="str">
        <f t="shared" si="2"/>
        <v/>
      </c>
      <c r="O59" s="22"/>
      <c r="P59" s="102" t="str">
        <f t="shared" si="3"/>
        <v/>
      </c>
      <c r="Q59" s="102" t="str">
        <f t="shared" si="4"/>
        <v/>
      </c>
      <c r="R59" s="37" t="str">
        <f t="shared" si="5"/>
        <v/>
      </c>
      <c r="S59" s="115"/>
      <c r="T59" s="204" t="str">
        <f>IF(AND(B59&gt;0,C59&gt;0,D59&gt;0,M59&gt;0,N59&gt;0,S59&gt;0,NOT(K59="")),ABS(VLOOKUP($S$1,VLookups!$A$30:$B$31,2,FALSE)-_xlfn.BETA.DIST(S59,IF(G59="L",N59,M59),IF(G59="L",M59,N59),TRUE,B59,D59)),"")</f>
        <v/>
      </c>
      <c r="U59" s="112" t="str">
        <f>IF(OR($M59="",$N59=""),"",_xlfn.BETA.INV(ABS(VLOOKUP($S$1,VLookups!$A$30:$B$31,2,FALSE)-U$3),IF($G59="L",$N59,$M59),IF($G59="L",$M59,$N59),$B59,$D59))</f>
        <v/>
      </c>
      <c r="V59" s="113" t="str">
        <f>IF(OR($M59="",$N59=""),"",_xlfn.BETA.INV(ABS(VLOOKUP($S$1,VLookups!$A$30:$B$31,2,FALSE)-V$3),IF($G59="L",$N59,$M59),IF($G59="L",$M59,$N59),$B59,$D59))</f>
        <v/>
      </c>
      <c r="W59" s="112" t="str">
        <f>IF(OR($M59="",$N59=""),"",_xlfn.BETA.INV(ABS(VLOOKUP($S$1,VLookups!$A$30:$B$31,2,FALSE)-W$3),IF($G59="L",$N59,$M59),IF($G59="L",$M59,$N59),$B59,$D59))</f>
        <v/>
      </c>
      <c r="X59" s="113" t="str">
        <f>IF(OR($M59="",$N59=""),"",_xlfn.BETA.INV(ABS(VLOOKUP($S$1,VLookups!$A$30:$B$31,2,FALSE)-X$3),IF($G59="L",$N59,$M59),IF($G59="L",$M59,$N59),$B59,$D59))</f>
        <v/>
      </c>
      <c r="Y59" s="112" t="str">
        <f>IF(OR($M59="",$N59=""),"",_xlfn.BETA.INV(ABS(VLOOKUP($S$1,VLookups!$A$30:$B$31,2,FALSE)-Y$3),IF($G59="L",$N59,$M59),IF($G59="L",$M59,$N59),$B59,$D59))</f>
        <v/>
      </c>
      <c r="Z59" s="113" t="str">
        <f>IF(OR($M59="",$N59=""),"",_xlfn.BETA.INV(ABS(VLOOKUP($S$1,VLookups!$A$30:$B$31,2,FALSE)-Z$3),IF($G59="L",$N59,$M59),IF($G59="L",$M59,$N59),$B59,$D59))</f>
        <v/>
      </c>
      <c r="AA59" s="112" t="str">
        <f>IF(OR($M59="",$N59=""),"",_xlfn.BETA.INV(ABS(VLOOKUP($S$1,VLookups!$A$30:$B$31,2,FALSE)-AA$3),IF($G59="L",$N59,$M59),IF($G59="L",$M59,$N59),$B59,$D59))</f>
        <v/>
      </c>
      <c r="AB59" s="113" t="str">
        <f>IF(OR($M59="",$N59=""),"",_xlfn.BETA.INV(ABS(VLOOKUP($S$1,VLookups!$A$30:$B$31,2,FALSE)-AB$3),IF($G59="L",$N59,$M59),IF($G59="L",$M59,$N59),$B59,$D59))</f>
        <v/>
      </c>
      <c r="AC59" s="112" t="str">
        <f>IF(OR($M59="",$N59=""),"",_xlfn.BETA.INV(ABS(VLOOKUP($S$1,VLookups!$A$30:$B$31,2,FALSE)-AC$3),IF($G59="L",$N59,$M59),IF($G59="L",$M59,$N59),$B59,$D59))</f>
        <v/>
      </c>
      <c r="AD59" s="113" t="str">
        <f>IF(OR($M59="",$N59=""),"",_xlfn.BETA.INV(ABS(VLOOKUP($S$1,VLookups!$A$30:$B$31,2,FALSE)-AD$3),IF($G59="L",$N59,$M59),IF($G59="L",$M59,$N59),$B59,$D59))</f>
        <v/>
      </c>
      <c r="AE59" s="112" t="str">
        <f>IF(OR($M59="",$N59=""),"",_xlfn.BETA.INV(ABS(VLOOKUP($S$1,VLookups!$A$30:$B$31,2,FALSE)-AE$3),IF($G59="L",$N59,$M59),IF($G59="L",$M59,$N59),$B59,$D59))</f>
        <v/>
      </c>
      <c r="AF59" s="113" t="str">
        <f>IF(OR($M59="",$N59=""),"",_xlfn.BETA.INV(ABS(VLOOKUP($S$1,VLookups!$A$30:$B$31,2,FALSE)-AF$3),IF($G59="L",$N59,$M59),IF($G59="L",$M59,$N59),$B59,$D59))</f>
        <v/>
      </c>
      <c r="AG59" s="15"/>
      <c r="AH59" s="194" t="str">
        <f t="shared" si="18"/>
        <v/>
      </c>
      <c r="AI59" s="192" t="str">
        <f t="shared" si="19"/>
        <v/>
      </c>
      <c r="AJ59" s="177" t="str">
        <f t="shared" si="150"/>
        <v/>
      </c>
      <c r="AK59" s="177" t="str">
        <f t="shared" si="144"/>
        <v/>
      </c>
      <c r="AL59" s="177" t="str">
        <f t="shared" si="144"/>
        <v/>
      </c>
      <c r="AM59" s="177" t="str">
        <f t="shared" si="144"/>
        <v/>
      </c>
      <c r="AN59" s="177" t="str">
        <f t="shared" si="144"/>
        <v/>
      </c>
      <c r="AO59" s="177" t="str">
        <f t="shared" si="144"/>
        <v/>
      </c>
      <c r="AP59" s="177" t="str">
        <f t="shared" si="144"/>
        <v/>
      </c>
      <c r="AQ59" s="177" t="str">
        <f t="shared" si="144"/>
        <v/>
      </c>
      <c r="AR59" s="177" t="str">
        <f t="shared" si="144"/>
        <v/>
      </c>
      <c r="AS59" s="177" t="str">
        <f t="shared" si="144"/>
        <v/>
      </c>
      <c r="AT59" s="177" t="str">
        <f t="shared" si="144"/>
        <v/>
      </c>
      <c r="AU59" s="177" t="str">
        <f t="shared" si="144"/>
        <v/>
      </c>
      <c r="AV59" s="177" t="str">
        <f t="shared" si="144"/>
        <v/>
      </c>
      <c r="AW59" s="177" t="str">
        <f t="shared" si="144"/>
        <v/>
      </c>
      <c r="AX59" s="177" t="str">
        <f t="shared" si="144"/>
        <v/>
      </c>
      <c r="AY59" s="177" t="str">
        <f t="shared" si="144"/>
        <v/>
      </c>
      <c r="AZ59" s="177" t="str">
        <f t="shared" si="144"/>
        <v/>
      </c>
      <c r="BA59" s="177" t="str">
        <f t="shared" si="139"/>
        <v/>
      </c>
      <c r="BB59" s="177" t="str">
        <f t="shared" si="139"/>
        <v/>
      </c>
      <c r="BC59" s="177" t="str">
        <f t="shared" si="139"/>
        <v/>
      </c>
      <c r="BD59" s="177" t="str">
        <f t="shared" si="139"/>
        <v/>
      </c>
      <c r="BE59" s="177" t="str">
        <f t="shared" si="139"/>
        <v/>
      </c>
      <c r="BF59" s="177" t="str">
        <f t="shared" si="139"/>
        <v/>
      </c>
      <c r="BG59" s="177" t="str">
        <f t="shared" si="139"/>
        <v/>
      </c>
      <c r="BH59" s="177" t="str">
        <f t="shared" si="139"/>
        <v/>
      </c>
      <c r="BI59" s="177" t="str">
        <f t="shared" si="139"/>
        <v/>
      </c>
      <c r="BJ59" s="177" t="str">
        <f t="shared" si="139"/>
        <v/>
      </c>
      <c r="BK59" s="177" t="str">
        <f t="shared" si="139"/>
        <v/>
      </c>
      <c r="BL59" s="177" t="str">
        <f t="shared" si="139"/>
        <v/>
      </c>
      <c r="BM59" s="177" t="str">
        <f t="shared" si="139"/>
        <v/>
      </c>
      <c r="BN59" s="177" t="str">
        <f t="shared" si="139"/>
        <v/>
      </c>
      <c r="BO59" s="177" t="str">
        <f t="shared" si="139"/>
        <v/>
      </c>
      <c r="BP59" s="177" t="str">
        <f t="shared" si="145"/>
        <v/>
      </c>
      <c r="BQ59" s="177" t="str">
        <f t="shared" si="145"/>
        <v/>
      </c>
      <c r="BR59" s="177" t="str">
        <f t="shared" si="145"/>
        <v/>
      </c>
      <c r="BS59" s="177" t="str">
        <f t="shared" si="145"/>
        <v/>
      </c>
      <c r="BT59" s="177" t="str">
        <f t="shared" si="145"/>
        <v/>
      </c>
      <c r="BU59" s="177" t="str">
        <f t="shared" si="145"/>
        <v/>
      </c>
      <c r="BV59" s="177" t="str">
        <f t="shared" si="145"/>
        <v/>
      </c>
      <c r="BW59" s="177" t="str">
        <f t="shared" si="145"/>
        <v/>
      </c>
      <c r="BX59" s="177" t="str">
        <f t="shared" si="145"/>
        <v/>
      </c>
      <c r="BY59" s="177" t="str">
        <f t="shared" si="145"/>
        <v/>
      </c>
      <c r="BZ59" s="177" t="str">
        <f t="shared" si="145"/>
        <v/>
      </c>
      <c r="CA59" s="177" t="str">
        <f t="shared" si="145"/>
        <v/>
      </c>
      <c r="CB59" s="177" t="str">
        <f t="shared" si="145"/>
        <v/>
      </c>
      <c r="CC59" s="177" t="str">
        <f t="shared" si="145"/>
        <v/>
      </c>
      <c r="CD59" s="177" t="str">
        <f t="shared" si="145"/>
        <v/>
      </c>
      <c r="CE59" s="177" t="str">
        <f t="shared" si="145"/>
        <v/>
      </c>
      <c r="CF59" s="177" t="str">
        <f t="shared" si="140"/>
        <v/>
      </c>
      <c r="CG59" s="177" t="str">
        <f t="shared" si="140"/>
        <v/>
      </c>
      <c r="CH59" s="177" t="str">
        <f t="shared" si="140"/>
        <v/>
      </c>
      <c r="CI59" s="177" t="str">
        <f t="shared" si="140"/>
        <v/>
      </c>
      <c r="CJ59" s="177" t="str">
        <f t="shared" si="140"/>
        <v/>
      </c>
      <c r="CK59" s="177" t="str">
        <f t="shared" si="140"/>
        <v/>
      </c>
      <c r="CL59" s="177" t="str">
        <f t="shared" si="140"/>
        <v/>
      </c>
      <c r="CM59" s="177" t="str">
        <f t="shared" si="140"/>
        <v/>
      </c>
      <c r="CN59" s="177" t="str">
        <f t="shared" si="140"/>
        <v/>
      </c>
      <c r="CO59" s="177" t="str">
        <f t="shared" si="140"/>
        <v/>
      </c>
      <c r="CP59" s="177" t="str">
        <f t="shared" si="140"/>
        <v/>
      </c>
      <c r="CQ59" s="177" t="str">
        <f t="shared" si="140"/>
        <v/>
      </c>
      <c r="CR59" s="177" t="str">
        <f t="shared" si="140"/>
        <v/>
      </c>
      <c r="CS59" s="177" t="str">
        <f t="shared" si="140"/>
        <v/>
      </c>
      <c r="CT59" s="177" t="str">
        <f t="shared" si="140"/>
        <v/>
      </c>
      <c r="CU59" s="177" t="str">
        <f t="shared" si="137"/>
        <v/>
      </c>
      <c r="CV59" s="177" t="str">
        <f t="shared" si="137"/>
        <v/>
      </c>
      <c r="CW59" s="177" t="str">
        <f t="shared" si="137"/>
        <v/>
      </c>
      <c r="CX59" s="177" t="str">
        <f t="shared" si="137"/>
        <v/>
      </c>
      <c r="CY59" s="177" t="str">
        <f t="shared" si="137"/>
        <v/>
      </c>
      <c r="CZ59" s="177" t="str">
        <f t="shared" si="137"/>
        <v/>
      </c>
      <c r="DA59" s="177" t="str">
        <f t="shared" si="137"/>
        <v/>
      </c>
      <c r="DB59" s="177" t="str">
        <f t="shared" si="137"/>
        <v/>
      </c>
      <c r="DC59" s="177" t="str">
        <f t="shared" si="137"/>
        <v/>
      </c>
      <c r="DD59" s="177" t="str">
        <f t="shared" si="137"/>
        <v/>
      </c>
      <c r="DE59" s="177" t="str">
        <f t="shared" si="137"/>
        <v/>
      </c>
      <c r="DF59" s="177" t="str">
        <f t="shared" si="137"/>
        <v/>
      </c>
      <c r="DG59" s="177" t="str">
        <f t="shared" si="137"/>
        <v/>
      </c>
      <c r="DH59" s="177" t="str">
        <f t="shared" si="137"/>
        <v/>
      </c>
      <c r="DI59" s="177" t="str">
        <f t="shared" si="137"/>
        <v/>
      </c>
      <c r="DJ59" s="177" t="str">
        <f t="shared" si="137"/>
        <v/>
      </c>
      <c r="DK59" s="177" t="str">
        <f t="shared" si="133"/>
        <v/>
      </c>
      <c r="DL59" s="177" t="str">
        <f t="shared" si="133"/>
        <v/>
      </c>
      <c r="DM59" s="177" t="str">
        <f t="shared" si="133"/>
        <v/>
      </c>
      <c r="DN59" s="177" t="str">
        <f t="shared" si="133"/>
        <v/>
      </c>
      <c r="DO59" s="177" t="str">
        <f t="shared" si="133"/>
        <v/>
      </c>
      <c r="DP59" s="177" t="str">
        <f t="shared" si="133"/>
        <v/>
      </c>
      <c r="DQ59" s="177" t="str">
        <f t="shared" si="133"/>
        <v/>
      </c>
      <c r="DR59" s="177" t="str">
        <f t="shared" si="133"/>
        <v/>
      </c>
      <c r="DS59" s="177" t="str">
        <f t="shared" si="133"/>
        <v/>
      </c>
      <c r="DT59" s="177" t="str">
        <f t="shared" si="133"/>
        <v/>
      </c>
      <c r="DU59" s="177" t="str">
        <f t="shared" si="133"/>
        <v/>
      </c>
      <c r="DV59" s="177" t="str">
        <f t="shared" si="133"/>
        <v/>
      </c>
      <c r="DW59" s="177" t="str">
        <f t="shared" si="133"/>
        <v/>
      </c>
      <c r="DX59" s="177" t="str">
        <f t="shared" si="133"/>
        <v/>
      </c>
      <c r="DY59" s="177" t="str">
        <f t="shared" si="133"/>
        <v/>
      </c>
      <c r="DZ59" s="177" t="str">
        <f t="shared" si="146"/>
        <v/>
      </c>
      <c r="EA59" s="177" t="str">
        <f t="shared" si="146"/>
        <v/>
      </c>
      <c r="EB59" s="177" t="str">
        <f t="shared" si="146"/>
        <v/>
      </c>
      <c r="EC59" s="177" t="str">
        <f t="shared" si="146"/>
        <v/>
      </c>
      <c r="ED59" s="177" t="str">
        <f t="shared" si="146"/>
        <v/>
      </c>
      <c r="EE59" s="177" t="str">
        <f t="shared" si="146"/>
        <v/>
      </c>
      <c r="EF59" s="177" t="str">
        <f t="shared" si="146"/>
        <v/>
      </c>
      <c r="EG59" s="177" t="str">
        <f t="shared" si="146"/>
        <v/>
      </c>
      <c r="EH59" s="177" t="str">
        <f t="shared" si="146"/>
        <v/>
      </c>
      <c r="EI59" s="177" t="str">
        <f t="shared" si="146"/>
        <v/>
      </c>
      <c r="EJ59" s="177" t="str">
        <f t="shared" si="146"/>
        <v/>
      </c>
      <c r="EK59" s="177" t="str">
        <f t="shared" si="146"/>
        <v/>
      </c>
      <c r="EL59" s="177" t="str">
        <f t="shared" si="146"/>
        <v/>
      </c>
      <c r="EM59" s="177" t="str">
        <f t="shared" si="146"/>
        <v/>
      </c>
      <c r="EN59" s="177" t="str">
        <f t="shared" si="146"/>
        <v/>
      </c>
      <c r="EO59" s="177" t="str">
        <f t="shared" si="146"/>
        <v/>
      </c>
      <c r="EP59" s="177" t="str">
        <f t="shared" si="141"/>
        <v/>
      </c>
      <c r="EQ59" s="177" t="str">
        <f t="shared" si="151"/>
        <v/>
      </c>
      <c r="ER59" s="177" t="str">
        <f t="shared" si="151"/>
        <v/>
      </c>
      <c r="ES59" s="177" t="str">
        <f t="shared" si="151"/>
        <v/>
      </c>
      <c r="ET59" s="177" t="str">
        <f t="shared" si="151"/>
        <v/>
      </c>
      <c r="EU59" s="177" t="str">
        <f t="shared" si="151"/>
        <v/>
      </c>
      <c r="EV59" s="177" t="str">
        <f t="shared" si="151"/>
        <v/>
      </c>
      <c r="EW59" s="177" t="str">
        <f t="shared" si="151"/>
        <v/>
      </c>
      <c r="EX59" s="177" t="str">
        <f t="shared" si="151"/>
        <v/>
      </c>
      <c r="EY59" s="177" t="str">
        <f t="shared" si="151"/>
        <v/>
      </c>
      <c r="EZ59" s="177" t="str">
        <f t="shared" si="151"/>
        <v/>
      </c>
      <c r="FA59" s="177" t="str">
        <f t="shared" si="151"/>
        <v/>
      </c>
      <c r="FB59" s="177" t="str">
        <f t="shared" si="151"/>
        <v/>
      </c>
      <c r="FC59" s="177" t="str">
        <f t="shared" si="151"/>
        <v/>
      </c>
      <c r="FD59" s="177" t="str">
        <f t="shared" si="151"/>
        <v/>
      </c>
      <c r="FE59" s="177" t="str">
        <f t="shared" si="151"/>
        <v/>
      </c>
      <c r="FF59" s="177" t="str">
        <f t="shared" si="151"/>
        <v/>
      </c>
      <c r="FG59" s="177" t="str">
        <f t="shared" si="147"/>
        <v/>
      </c>
      <c r="FH59" s="177" t="str">
        <f t="shared" si="142"/>
        <v/>
      </c>
      <c r="FI59" s="177" t="str">
        <f t="shared" si="142"/>
        <v/>
      </c>
      <c r="FJ59" s="177" t="str">
        <f t="shared" si="142"/>
        <v/>
      </c>
      <c r="FK59" s="177" t="str">
        <f t="shared" si="142"/>
        <v/>
      </c>
      <c r="FL59" s="177" t="str">
        <f t="shared" si="142"/>
        <v/>
      </c>
      <c r="FM59" s="177" t="str">
        <f t="shared" si="142"/>
        <v/>
      </c>
      <c r="FN59" s="177" t="str">
        <f t="shared" si="142"/>
        <v/>
      </c>
      <c r="FO59" s="177" t="str">
        <f t="shared" si="142"/>
        <v/>
      </c>
      <c r="FP59" s="177" t="str">
        <f t="shared" si="142"/>
        <v/>
      </c>
      <c r="FQ59" s="177" t="str">
        <f t="shared" si="142"/>
        <v/>
      </c>
      <c r="FR59" s="177" t="str">
        <f t="shared" si="142"/>
        <v/>
      </c>
      <c r="FS59" s="177" t="str">
        <f t="shared" si="142"/>
        <v/>
      </c>
      <c r="FT59" s="177" t="str">
        <f t="shared" si="142"/>
        <v/>
      </c>
      <c r="FU59" s="177" t="str">
        <f t="shared" si="142"/>
        <v/>
      </c>
      <c r="FV59" s="177" t="str">
        <f t="shared" si="142"/>
        <v/>
      </c>
      <c r="FW59" s="177" t="str">
        <f t="shared" si="142"/>
        <v/>
      </c>
      <c r="FX59" s="177" t="str">
        <f t="shared" si="148"/>
        <v/>
      </c>
      <c r="FY59" s="177" t="str">
        <f t="shared" si="148"/>
        <v/>
      </c>
      <c r="FZ59" s="177" t="str">
        <f t="shared" si="148"/>
        <v/>
      </c>
      <c r="GA59" s="177" t="str">
        <f t="shared" si="148"/>
        <v/>
      </c>
      <c r="GB59" s="177" t="str">
        <f t="shared" si="148"/>
        <v/>
      </c>
      <c r="GC59" s="177" t="str">
        <f t="shared" si="148"/>
        <v/>
      </c>
      <c r="GD59" s="177" t="str">
        <f t="shared" si="148"/>
        <v/>
      </c>
      <c r="GE59" s="177" t="str">
        <f t="shared" si="148"/>
        <v/>
      </c>
      <c r="GF59" s="177" t="str">
        <f t="shared" si="148"/>
        <v/>
      </c>
      <c r="GG59" s="177" t="str">
        <f t="shared" si="148"/>
        <v/>
      </c>
      <c r="GH59" s="177" t="str">
        <f t="shared" si="148"/>
        <v/>
      </c>
      <c r="GI59" s="177" t="str">
        <f t="shared" si="148"/>
        <v/>
      </c>
      <c r="GJ59" s="177" t="str">
        <f t="shared" si="148"/>
        <v/>
      </c>
      <c r="GK59" s="177" t="str">
        <f t="shared" si="148"/>
        <v/>
      </c>
      <c r="GL59" s="177" t="str">
        <f t="shared" si="148"/>
        <v/>
      </c>
      <c r="GM59" s="177" t="str">
        <f t="shared" si="148"/>
        <v/>
      </c>
      <c r="GN59" s="177" t="str">
        <f t="shared" si="143"/>
        <v/>
      </c>
      <c r="GO59" s="177" t="str">
        <f t="shared" si="143"/>
        <v/>
      </c>
      <c r="GP59" s="177" t="str">
        <f t="shared" si="143"/>
        <v/>
      </c>
      <c r="GQ59" s="177" t="str">
        <f t="shared" si="143"/>
        <v/>
      </c>
      <c r="GR59" s="177" t="str">
        <f t="shared" si="143"/>
        <v/>
      </c>
      <c r="GS59" s="177" t="str">
        <f t="shared" si="143"/>
        <v/>
      </c>
      <c r="GT59" s="177" t="str">
        <f t="shared" si="143"/>
        <v/>
      </c>
      <c r="GU59" s="177" t="str">
        <f t="shared" si="143"/>
        <v/>
      </c>
      <c r="GV59" s="177" t="str">
        <f t="shared" si="143"/>
        <v/>
      </c>
      <c r="GW59" s="177" t="str">
        <f t="shared" si="143"/>
        <v/>
      </c>
      <c r="GX59" s="177" t="str">
        <f t="shared" si="143"/>
        <v/>
      </c>
      <c r="GY59" s="177" t="str">
        <f t="shared" si="143"/>
        <v/>
      </c>
      <c r="GZ59" s="177" t="str">
        <f t="shared" si="143"/>
        <v/>
      </c>
      <c r="HA59" s="177" t="str">
        <f t="shared" si="143"/>
        <v/>
      </c>
      <c r="HB59" s="177" t="str">
        <f t="shared" si="143"/>
        <v/>
      </c>
      <c r="HC59" s="177" t="str">
        <f t="shared" si="138"/>
        <v/>
      </c>
      <c r="HD59" s="177" t="str">
        <f t="shared" si="138"/>
        <v/>
      </c>
      <c r="HE59" s="177" t="str">
        <f t="shared" si="138"/>
        <v/>
      </c>
      <c r="HF59" s="177" t="str">
        <f t="shared" si="138"/>
        <v/>
      </c>
      <c r="HG59" s="177" t="str">
        <f t="shared" si="138"/>
        <v/>
      </c>
      <c r="HH59" s="177" t="str">
        <f t="shared" si="138"/>
        <v/>
      </c>
      <c r="HI59" s="177" t="str">
        <f t="shared" si="138"/>
        <v/>
      </c>
      <c r="HJ59" s="177" t="str">
        <f t="shared" si="138"/>
        <v/>
      </c>
      <c r="HK59" s="177" t="str">
        <f t="shared" si="138"/>
        <v/>
      </c>
      <c r="HL59" s="177" t="str">
        <f t="shared" si="138"/>
        <v/>
      </c>
      <c r="HM59" s="177" t="str">
        <f t="shared" si="138"/>
        <v/>
      </c>
      <c r="HN59" s="177" t="str">
        <f t="shared" si="138"/>
        <v/>
      </c>
      <c r="HO59" s="177" t="str">
        <f t="shared" si="138"/>
        <v/>
      </c>
      <c r="HP59" s="177" t="str">
        <f t="shared" si="138"/>
        <v/>
      </c>
      <c r="HQ59" s="177" t="str">
        <f t="shared" si="149"/>
        <v/>
      </c>
      <c r="HR59" s="177" t="str">
        <f t="shared" si="149"/>
        <v/>
      </c>
      <c r="HS59" s="177" t="str">
        <f t="shared" si="149"/>
        <v/>
      </c>
      <c r="HT59" s="177" t="str">
        <f t="shared" si="149"/>
        <v/>
      </c>
      <c r="HU59" s="177" t="str">
        <f t="shared" si="149"/>
        <v/>
      </c>
      <c r="HV59" s="177" t="str">
        <f t="shared" si="149"/>
        <v/>
      </c>
      <c r="HW59" s="177" t="str">
        <f t="shared" si="149"/>
        <v/>
      </c>
      <c r="HX59" s="177" t="str">
        <f t="shared" si="149"/>
        <v/>
      </c>
      <c r="HY59" s="177" t="str">
        <f t="shared" si="149"/>
        <v/>
      </c>
      <c r="HZ59" s="177" t="str">
        <f t="shared" si="149"/>
        <v/>
      </c>
      <c r="IA59" s="192" t="str">
        <f t="shared" si="21"/>
        <v/>
      </c>
      <c r="IB59" s="193" t="e">
        <f t="shared" si="94"/>
        <v>#N/A</v>
      </c>
      <c r="IC59" s="193" t="e">
        <f t="shared" si="118"/>
        <v>#N/A</v>
      </c>
      <c r="ID59" s="193" t="e">
        <f t="shared" si="118"/>
        <v>#N/A</v>
      </c>
      <c r="IE59" s="193" t="e">
        <f t="shared" si="118"/>
        <v>#N/A</v>
      </c>
      <c r="IF59" s="193" t="e">
        <f t="shared" si="128"/>
        <v>#N/A</v>
      </c>
      <c r="IG59" s="193" t="e">
        <f t="shared" si="128"/>
        <v>#N/A</v>
      </c>
      <c r="IH59" s="193" t="e">
        <f t="shared" si="128"/>
        <v>#N/A</v>
      </c>
      <c r="II59" s="193" t="e">
        <f t="shared" si="128"/>
        <v>#N/A</v>
      </c>
      <c r="IJ59" s="193" t="e">
        <f t="shared" si="128"/>
        <v>#N/A</v>
      </c>
      <c r="IK59" s="193" t="e">
        <f t="shared" si="128"/>
        <v>#N/A</v>
      </c>
      <c r="IL59" s="193" t="e">
        <f t="shared" si="128"/>
        <v>#N/A</v>
      </c>
      <c r="IM59" s="193" t="e">
        <f t="shared" si="128"/>
        <v>#N/A</v>
      </c>
      <c r="IN59" s="193" t="e">
        <f t="shared" si="128"/>
        <v>#N/A</v>
      </c>
      <c r="IO59" s="193" t="e">
        <f t="shared" si="128"/>
        <v>#N/A</v>
      </c>
      <c r="IP59" s="193" t="e">
        <f t="shared" si="128"/>
        <v>#N/A</v>
      </c>
      <c r="IQ59" s="193" t="e">
        <f t="shared" si="128"/>
        <v>#N/A</v>
      </c>
      <c r="IR59" s="193" t="e">
        <f t="shared" si="128"/>
        <v>#N/A</v>
      </c>
      <c r="IS59" s="193" t="e">
        <f t="shared" si="128"/>
        <v>#N/A</v>
      </c>
      <c r="IT59" s="193" t="e">
        <f t="shared" si="128"/>
        <v>#N/A</v>
      </c>
      <c r="IU59" s="193" t="e">
        <f t="shared" si="124"/>
        <v>#N/A</v>
      </c>
      <c r="IV59" s="193" t="e">
        <f t="shared" si="124"/>
        <v>#N/A</v>
      </c>
      <c r="IW59" s="193" t="e">
        <f t="shared" si="124"/>
        <v>#N/A</v>
      </c>
      <c r="IX59" s="193" t="e">
        <f t="shared" si="124"/>
        <v>#N/A</v>
      </c>
      <c r="IY59" s="193" t="e">
        <f t="shared" si="124"/>
        <v>#N/A</v>
      </c>
      <c r="IZ59" s="193" t="e">
        <f t="shared" si="124"/>
        <v>#N/A</v>
      </c>
      <c r="JA59" s="193" t="e">
        <f t="shared" si="124"/>
        <v>#N/A</v>
      </c>
      <c r="JB59" s="193" t="e">
        <f t="shared" si="124"/>
        <v>#N/A</v>
      </c>
      <c r="JC59" s="193" t="e">
        <f t="shared" si="124"/>
        <v>#N/A</v>
      </c>
      <c r="JD59" s="193" t="e">
        <f t="shared" si="124"/>
        <v>#N/A</v>
      </c>
      <c r="JE59" s="193" t="e">
        <f t="shared" si="124"/>
        <v>#N/A</v>
      </c>
      <c r="JF59" s="193" t="e">
        <f t="shared" si="124"/>
        <v>#N/A</v>
      </c>
      <c r="JG59" s="193" t="e">
        <f t="shared" si="124"/>
        <v>#N/A</v>
      </c>
      <c r="JH59" s="193" t="e">
        <f t="shared" si="124"/>
        <v>#N/A</v>
      </c>
      <c r="JI59" s="193" t="e">
        <f t="shared" si="124"/>
        <v>#N/A</v>
      </c>
      <c r="JJ59" s="193" t="e">
        <f t="shared" si="121"/>
        <v>#N/A</v>
      </c>
      <c r="JK59" s="193" t="e">
        <f t="shared" si="121"/>
        <v>#N/A</v>
      </c>
      <c r="JL59" s="193" t="e">
        <f t="shared" si="121"/>
        <v>#N/A</v>
      </c>
      <c r="JM59" s="193" t="e">
        <f t="shared" si="121"/>
        <v>#N/A</v>
      </c>
      <c r="JN59" s="193" t="e">
        <f t="shared" si="121"/>
        <v>#N/A</v>
      </c>
      <c r="JO59" s="193" t="e">
        <f t="shared" si="121"/>
        <v>#N/A</v>
      </c>
      <c r="JP59" s="193" t="e">
        <f t="shared" si="121"/>
        <v>#N/A</v>
      </c>
      <c r="JQ59" s="193" t="e">
        <f t="shared" si="121"/>
        <v>#N/A</v>
      </c>
      <c r="JR59" s="193" t="e">
        <f t="shared" si="121"/>
        <v>#N/A</v>
      </c>
      <c r="JS59" s="193" t="e">
        <f t="shared" si="121"/>
        <v>#N/A</v>
      </c>
      <c r="JT59" s="193" t="e">
        <f t="shared" si="121"/>
        <v>#N/A</v>
      </c>
      <c r="JU59" s="193" t="e">
        <f t="shared" si="121"/>
        <v>#N/A</v>
      </c>
      <c r="JV59" s="193" t="e">
        <f t="shared" si="121"/>
        <v>#N/A</v>
      </c>
      <c r="JW59" s="193" t="e">
        <f t="shared" si="121"/>
        <v>#N/A</v>
      </c>
      <c r="JX59" s="193" t="e">
        <f t="shared" si="121"/>
        <v>#N/A</v>
      </c>
      <c r="JY59" s="193" t="e">
        <f t="shared" si="134"/>
        <v>#N/A</v>
      </c>
      <c r="JZ59" s="193" t="e">
        <f t="shared" si="134"/>
        <v>#N/A</v>
      </c>
      <c r="KA59" s="193" t="e">
        <f t="shared" si="134"/>
        <v>#N/A</v>
      </c>
      <c r="KB59" s="193" t="e">
        <f t="shared" si="134"/>
        <v>#N/A</v>
      </c>
      <c r="KC59" s="193" t="e">
        <f t="shared" si="134"/>
        <v>#N/A</v>
      </c>
      <c r="KD59" s="193" t="e">
        <f t="shared" si="134"/>
        <v>#N/A</v>
      </c>
      <c r="KE59" s="193" t="e">
        <f t="shared" si="134"/>
        <v>#N/A</v>
      </c>
      <c r="KF59" s="193" t="e">
        <f t="shared" si="134"/>
        <v>#N/A</v>
      </c>
      <c r="KG59" s="193" t="e">
        <f t="shared" si="134"/>
        <v>#N/A</v>
      </c>
      <c r="KH59" s="193" t="e">
        <f t="shared" si="134"/>
        <v>#N/A</v>
      </c>
      <c r="KI59" s="193" t="e">
        <f t="shared" si="134"/>
        <v>#N/A</v>
      </c>
      <c r="KJ59" s="193" t="e">
        <f t="shared" si="134"/>
        <v>#N/A</v>
      </c>
      <c r="KK59" s="193" t="e">
        <f t="shared" si="134"/>
        <v>#N/A</v>
      </c>
      <c r="KL59" s="193" t="e">
        <f t="shared" si="134"/>
        <v>#N/A</v>
      </c>
      <c r="KM59" s="193" t="e">
        <f t="shared" si="134"/>
        <v>#N/A</v>
      </c>
      <c r="KN59" s="193" t="e">
        <f t="shared" si="24"/>
        <v>#N/A</v>
      </c>
      <c r="KO59" s="193" t="e">
        <f t="shared" si="119"/>
        <v>#N/A</v>
      </c>
      <c r="KP59" s="193" t="e">
        <f t="shared" si="119"/>
        <v>#N/A</v>
      </c>
      <c r="KQ59" s="193" t="e">
        <f t="shared" si="119"/>
        <v>#N/A</v>
      </c>
      <c r="KR59" s="193" t="e">
        <f t="shared" si="129"/>
        <v>#N/A</v>
      </c>
      <c r="KS59" s="193" t="e">
        <f t="shared" si="129"/>
        <v>#N/A</v>
      </c>
      <c r="KT59" s="193" t="e">
        <f t="shared" si="129"/>
        <v>#N/A</v>
      </c>
      <c r="KU59" s="193" t="e">
        <f t="shared" si="129"/>
        <v>#N/A</v>
      </c>
      <c r="KV59" s="193" t="e">
        <f t="shared" si="129"/>
        <v>#N/A</v>
      </c>
      <c r="KW59" s="193" t="e">
        <f t="shared" si="129"/>
        <v>#N/A</v>
      </c>
      <c r="KX59" s="193" t="e">
        <f t="shared" si="129"/>
        <v>#N/A</v>
      </c>
      <c r="KY59" s="193" t="e">
        <f t="shared" si="129"/>
        <v>#N/A</v>
      </c>
      <c r="KZ59" s="193" t="e">
        <f t="shared" si="129"/>
        <v>#N/A</v>
      </c>
      <c r="LA59" s="193" t="e">
        <f t="shared" si="129"/>
        <v>#N/A</v>
      </c>
      <c r="LB59" s="193" t="e">
        <f t="shared" si="129"/>
        <v>#N/A</v>
      </c>
      <c r="LC59" s="193" t="e">
        <f t="shared" si="129"/>
        <v>#N/A</v>
      </c>
      <c r="LD59" s="193" t="e">
        <f t="shared" si="129"/>
        <v>#N/A</v>
      </c>
      <c r="LE59" s="193" t="e">
        <f t="shared" si="129"/>
        <v>#N/A</v>
      </c>
      <c r="LF59" s="193" t="e">
        <f t="shared" si="129"/>
        <v>#N/A</v>
      </c>
      <c r="LG59" s="193" t="e">
        <f t="shared" si="125"/>
        <v>#N/A</v>
      </c>
      <c r="LH59" s="193" t="e">
        <f t="shared" si="125"/>
        <v>#N/A</v>
      </c>
      <c r="LI59" s="193" t="e">
        <f t="shared" si="125"/>
        <v>#N/A</v>
      </c>
      <c r="LJ59" s="193" t="e">
        <f t="shared" si="125"/>
        <v>#N/A</v>
      </c>
      <c r="LK59" s="193" t="e">
        <f t="shared" si="125"/>
        <v>#N/A</v>
      </c>
      <c r="LL59" s="193" t="e">
        <f t="shared" si="125"/>
        <v>#N/A</v>
      </c>
      <c r="LM59" s="193" t="e">
        <f t="shared" si="125"/>
        <v>#N/A</v>
      </c>
      <c r="LN59" s="193" t="e">
        <f t="shared" si="125"/>
        <v>#N/A</v>
      </c>
      <c r="LO59" s="193" t="e">
        <f t="shared" si="125"/>
        <v>#N/A</v>
      </c>
      <c r="LP59" s="193" t="e">
        <f t="shared" si="125"/>
        <v>#N/A</v>
      </c>
      <c r="LQ59" s="193" t="e">
        <f t="shared" si="125"/>
        <v>#N/A</v>
      </c>
      <c r="LR59" s="193" t="e">
        <f t="shared" si="125"/>
        <v>#N/A</v>
      </c>
      <c r="LS59" s="193" t="e">
        <f t="shared" si="125"/>
        <v>#N/A</v>
      </c>
      <c r="LT59" s="193" t="e">
        <f t="shared" si="125"/>
        <v>#N/A</v>
      </c>
      <c r="LU59" s="193" t="e">
        <f t="shared" si="125"/>
        <v>#N/A</v>
      </c>
      <c r="LV59" s="193" t="e">
        <f t="shared" si="122"/>
        <v>#N/A</v>
      </c>
      <c r="LW59" s="193" t="e">
        <f t="shared" si="122"/>
        <v>#N/A</v>
      </c>
      <c r="LX59" s="193" t="e">
        <f t="shared" si="122"/>
        <v>#N/A</v>
      </c>
      <c r="LY59" s="193" t="e">
        <f t="shared" si="122"/>
        <v>#N/A</v>
      </c>
      <c r="LZ59" s="193" t="e">
        <f t="shared" si="122"/>
        <v>#N/A</v>
      </c>
      <c r="MA59" s="193" t="e">
        <f t="shared" si="122"/>
        <v>#N/A</v>
      </c>
      <c r="MB59" s="193" t="e">
        <f t="shared" si="122"/>
        <v>#N/A</v>
      </c>
      <c r="MC59" s="193" t="e">
        <f t="shared" si="122"/>
        <v>#N/A</v>
      </c>
      <c r="MD59" s="193" t="e">
        <f t="shared" si="122"/>
        <v>#N/A</v>
      </c>
      <c r="ME59" s="193" t="e">
        <f t="shared" si="122"/>
        <v>#N/A</v>
      </c>
      <c r="MF59" s="193" t="e">
        <f t="shared" si="122"/>
        <v>#N/A</v>
      </c>
      <c r="MG59" s="193" t="e">
        <f t="shared" si="122"/>
        <v>#N/A</v>
      </c>
      <c r="MH59" s="193" t="e">
        <f t="shared" si="122"/>
        <v>#N/A</v>
      </c>
      <c r="MI59" s="193" t="e">
        <f t="shared" si="122"/>
        <v>#N/A</v>
      </c>
      <c r="MJ59" s="193" t="e">
        <f t="shared" si="122"/>
        <v>#N/A</v>
      </c>
      <c r="MK59" s="193" t="e">
        <f t="shared" si="135"/>
        <v>#N/A</v>
      </c>
      <c r="ML59" s="193" t="e">
        <f t="shared" si="135"/>
        <v>#N/A</v>
      </c>
      <c r="MM59" s="193" t="e">
        <f t="shared" si="135"/>
        <v>#N/A</v>
      </c>
      <c r="MN59" s="193" t="e">
        <f t="shared" si="135"/>
        <v>#N/A</v>
      </c>
      <c r="MO59" s="193" t="e">
        <f t="shared" si="135"/>
        <v>#N/A</v>
      </c>
      <c r="MP59" s="193" t="e">
        <f t="shared" si="135"/>
        <v>#N/A</v>
      </c>
      <c r="MQ59" s="193" t="e">
        <f t="shared" si="135"/>
        <v>#N/A</v>
      </c>
      <c r="MR59" s="193" t="e">
        <f t="shared" si="135"/>
        <v>#N/A</v>
      </c>
      <c r="MS59" s="193" t="e">
        <f t="shared" si="135"/>
        <v>#N/A</v>
      </c>
      <c r="MT59" s="193" t="e">
        <f t="shared" si="135"/>
        <v>#N/A</v>
      </c>
      <c r="MU59" s="193" t="e">
        <f t="shared" si="135"/>
        <v>#N/A</v>
      </c>
      <c r="MV59" s="193" t="e">
        <f t="shared" si="135"/>
        <v>#N/A</v>
      </c>
      <c r="MW59" s="193" t="e">
        <f t="shared" si="135"/>
        <v>#N/A</v>
      </c>
      <c r="MX59" s="193" t="e">
        <f t="shared" si="135"/>
        <v>#N/A</v>
      </c>
      <c r="MY59" s="193" t="e">
        <f t="shared" si="135"/>
        <v>#N/A</v>
      </c>
      <c r="MZ59" s="193" t="e">
        <f t="shared" si="25"/>
        <v>#N/A</v>
      </c>
      <c r="NA59" s="193" t="e">
        <f t="shared" si="120"/>
        <v>#N/A</v>
      </c>
      <c r="NB59" s="193" t="e">
        <f t="shared" si="120"/>
        <v>#N/A</v>
      </c>
      <c r="NC59" s="193" t="e">
        <f t="shared" si="120"/>
        <v>#N/A</v>
      </c>
      <c r="ND59" s="193" t="e">
        <f t="shared" si="130"/>
        <v>#N/A</v>
      </c>
      <c r="NE59" s="193" t="e">
        <f t="shared" si="130"/>
        <v>#N/A</v>
      </c>
      <c r="NF59" s="193" t="e">
        <f t="shared" si="130"/>
        <v>#N/A</v>
      </c>
      <c r="NG59" s="193" t="e">
        <f t="shared" si="130"/>
        <v>#N/A</v>
      </c>
      <c r="NH59" s="193" t="e">
        <f t="shared" si="130"/>
        <v>#N/A</v>
      </c>
      <c r="NI59" s="193" t="e">
        <f t="shared" si="130"/>
        <v>#N/A</v>
      </c>
      <c r="NJ59" s="193" t="e">
        <f t="shared" si="130"/>
        <v>#N/A</v>
      </c>
      <c r="NK59" s="193" t="e">
        <f t="shared" si="130"/>
        <v>#N/A</v>
      </c>
      <c r="NL59" s="193" t="e">
        <f t="shared" si="130"/>
        <v>#N/A</v>
      </c>
      <c r="NM59" s="193" t="e">
        <f t="shared" si="130"/>
        <v>#N/A</v>
      </c>
      <c r="NN59" s="193" t="e">
        <f t="shared" si="130"/>
        <v>#N/A</v>
      </c>
      <c r="NO59" s="193" t="e">
        <f t="shared" si="130"/>
        <v>#N/A</v>
      </c>
      <c r="NP59" s="193" t="e">
        <f t="shared" si="130"/>
        <v>#N/A</v>
      </c>
      <c r="NQ59" s="193" t="e">
        <f t="shared" si="130"/>
        <v>#N/A</v>
      </c>
      <c r="NR59" s="193" t="e">
        <f t="shared" si="130"/>
        <v>#N/A</v>
      </c>
      <c r="NS59" s="193" t="e">
        <f t="shared" si="126"/>
        <v>#N/A</v>
      </c>
      <c r="NT59" s="193" t="e">
        <f t="shared" si="126"/>
        <v>#N/A</v>
      </c>
      <c r="NU59" s="193" t="e">
        <f t="shared" si="126"/>
        <v>#N/A</v>
      </c>
      <c r="NV59" s="193" t="e">
        <f t="shared" si="126"/>
        <v>#N/A</v>
      </c>
      <c r="NW59" s="193" t="e">
        <f t="shared" si="126"/>
        <v>#N/A</v>
      </c>
      <c r="NX59" s="193" t="e">
        <f t="shared" si="126"/>
        <v>#N/A</v>
      </c>
      <c r="NY59" s="193" t="e">
        <f t="shared" si="126"/>
        <v>#N/A</v>
      </c>
      <c r="NZ59" s="193" t="e">
        <f t="shared" si="126"/>
        <v>#N/A</v>
      </c>
      <c r="OA59" s="193" t="e">
        <f t="shared" si="126"/>
        <v>#N/A</v>
      </c>
      <c r="OB59" s="193" t="e">
        <f t="shared" si="126"/>
        <v>#N/A</v>
      </c>
      <c r="OC59" s="193" t="e">
        <f t="shared" si="126"/>
        <v>#N/A</v>
      </c>
      <c r="OD59" s="193" t="e">
        <f t="shared" si="126"/>
        <v>#N/A</v>
      </c>
      <c r="OE59" s="193" t="e">
        <f t="shared" si="126"/>
        <v>#N/A</v>
      </c>
      <c r="OF59" s="193" t="e">
        <f t="shared" si="126"/>
        <v>#N/A</v>
      </c>
      <c r="OG59" s="193" t="e">
        <f t="shared" si="126"/>
        <v>#N/A</v>
      </c>
      <c r="OH59" s="193" t="e">
        <f t="shared" si="123"/>
        <v>#N/A</v>
      </c>
      <c r="OI59" s="193" t="e">
        <f t="shared" si="123"/>
        <v>#N/A</v>
      </c>
      <c r="OJ59" s="193" t="e">
        <f t="shared" si="123"/>
        <v>#N/A</v>
      </c>
      <c r="OK59" s="193" t="e">
        <f t="shared" si="123"/>
        <v>#N/A</v>
      </c>
      <c r="OL59" s="193" t="e">
        <f t="shared" si="123"/>
        <v>#N/A</v>
      </c>
      <c r="OM59" s="193" t="e">
        <f t="shared" si="123"/>
        <v>#N/A</v>
      </c>
      <c r="ON59" s="193" t="e">
        <f t="shared" si="123"/>
        <v>#N/A</v>
      </c>
      <c r="OO59" s="193" t="e">
        <f t="shared" si="123"/>
        <v>#N/A</v>
      </c>
      <c r="OP59" s="193" t="e">
        <f t="shared" si="123"/>
        <v>#N/A</v>
      </c>
      <c r="OQ59" s="193" t="e">
        <f t="shared" si="123"/>
        <v>#N/A</v>
      </c>
      <c r="OR59" s="193" t="e">
        <f t="shared" si="123"/>
        <v>#N/A</v>
      </c>
      <c r="OS59" s="193" t="e">
        <f t="shared" si="123"/>
        <v>#N/A</v>
      </c>
      <c r="OT59" s="193" t="e">
        <f t="shared" si="123"/>
        <v>#N/A</v>
      </c>
      <c r="OU59" s="193" t="e">
        <f t="shared" si="123"/>
        <v>#N/A</v>
      </c>
      <c r="OV59" s="193" t="e">
        <f t="shared" si="123"/>
        <v>#N/A</v>
      </c>
      <c r="OW59" s="193" t="e">
        <f t="shared" si="136"/>
        <v>#N/A</v>
      </c>
      <c r="OX59" s="193" t="e">
        <f t="shared" si="136"/>
        <v>#N/A</v>
      </c>
      <c r="OY59" s="193" t="e">
        <f t="shared" si="136"/>
        <v>#N/A</v>
      </c>
      <c r="OZ59" s="193" t="e">
        <f t="shared" si="136"/>
        <v>#N/A</v>
      </c>
      <c r="PA59" s="193" t="e">
        <f t="shared" si="136"/>
        <v>#N/A</v>
      </c>
      <c r="PB59" s="193" t="e">
        <f t="shared" si="136"/>
        <v>#N/A</v>
      </c>
      <c r="PC59" s="193" t="e">
        <f t="shared" si="136"/>
        <v>#N/A</v>
      </c>
      <c r="PD59" s="193" t="e">
        <f t="shared" si="136"/>
        <v>#N/A</v>
      </c>
      <c r="PE59" s="193" t="e">
        <f t="shared" si="136"/>
        <v>#N/A</v>
      </c>
      <c r="PF59" s="193" t="e">
        <f t="shared" si="136"/>
        <v>#N/A</v>
      </c>
      <c r="PG59" s="193" t="e">
        <f t="shared" si="136"/>
        <v>#N/A</v>
      </c>
      <c r="PH59" s="193" t="e">
        <f t="shared" si="136"/>
        <v>#N/A</v>
      </c>
      <c r="PI59" s="193" t="e">
        <f t="shared" si="136"/>
        <v>#N/A</v>
      </c>
      <c r="PJ59" s="193" t="e">
        <f t="shared" si="136"/>
        <v>#N/A</v>
      </c>
      <c r="PK59" s="193" t="e">
        <f t="shared" si="136"/>
        <v>#N/A</v>
      </c>
      <c r="PL59" s="193" t="e">
        <f t="shared" si="26"/>
        <v>#N/A</v>
      </c>
      <c r="PM59" s="193" t="e">
        <f t="shared" si="131"/>
        <v>#N/A</v>
      </c>
      <c r="PN59" s="193" t="e">
        <f t="shared" si="131"/>
        <v>#N/A</v>
      </c>
      <c r="PO59" s="193" t="e">
        <f t="shared" si="131"/>
        <v>#N/A</v>
      </c>
      <c r="PP59" s="193" t="e">
        <f t="shared" si="131"/>
        <v>#N/A</v>
      </c>
      <c r="PQ59" s="193" t="e">
        <f t="shared" si="131"/>
        <v>#N/A</v>
      </c>
      <c r="PR59" s="193" t="e">
        <f t="shared" si="131"/>
        <v>#N/A</v>
      </c>
      <c r="PS59" s="193" t="e">
        <f t="shared" si="131"/>
        <v>#N/A</v>
      </c>
      <c r="PT59" s="193" t="e">
        <f t="shared" si="131"/>
        <v>#N/A</v>
      </c>
    </row>
    <row r="60" spans="1:436" hidden="1" x14ac:dyDescent="0.45">
      <c r="A60" s="20">
        <v>57</v>
      </c>
      <c r="B60" s="115"/>
      <c r="C60" s="115"/>
      <c r="D60" s="115"/>
      <c r="E60" s="110" t="str">
        <f t="shared" si="15"/>
        <v/>
      </c>
      <c r="F60" s="21" t="str">
        <f t="shared" si="16"/>
        <v/>
      </c>
      <c r="G60" s="22" t="str">
        <f t="shared" si="17"/>
        <v/>
      </c>
      <c r="H60" s="23" t="str">
        <f>IF(F60="","",IF(OR($F60&lt;Skew!$B$3,$F60=Skew!$B$3),IF($F60&gt;Skew!$C$3,Skew!$A$3,IF($F60&gt;Skew!$C$4,Skew!$A$4,IF($F60&gt;Skew!$C$5,Skew!$A$5,IF($F60&gt;Skew!$C$6,Skew!$A$6,IF($F60&gt;Skew!$C$7,Skew!$A$7,IF($F60&gt;Skew!$C$8,Skew!$A$8,IF($F60&gt;Skew!$C$9,Skew!$A$9,IF($F60&gt;Skew!$C$10,Skew!$A$10,IF($F60&gt;Skew!$C$11,Skew!$A$11,IF($F60&gt;Skew!$C$12,Skew!$A$12,IF($F60&gt;Skew!$C$13,Skew!$A$13,IF($F60&gt;Skew!$C$14,Skew!$A$14,IF($F60&gt;Skew!$C$15,Skew!$A$15,IF($F60&gt;Skew!$C$16,Skew!$A$16,Skew!$A$17)
)))))))))))))))</f>
        <v/>
      </c>
      <c r="I60" s="22" t="str">
        <f>IF(F60="","",MATCH(H60,Skew!$A$3:$A$17,0))</f>
        <v/>
      </c>
      <c r="J60" s="22" t="str">
        <f t="shared" si="0"/>
        <v/>
      </c>
      <c r="K60" s="24"/>
      <c r="L60" s="22" t="str">
        <f>IF(OR(F60="",K60=""),"",MATCH(K60,Confidence!$A$3:$A$12,0))</f>
        <v/>
      </c>
      <c r="M60" s="25" t="str">
        <f t="shared" si="1"/>
        <v/>
      </c>
      <c r="N60" s="25" t="str">
        <f t="shared" si="2"/>
        <v/>
      </c>
      <c r="O60" s="22"/>
      <c r="P60" s="102" t="str">
        <f t="shared" si="3"/>
        <v/>
      </c>
      <c r="Q60" s="102" t="str">
        <f t="shared" si="4"/>
        <v/>
      </c>
      <c r="R60" s="37" t="str">
        <f t="shared" si="5"/>
        <v/>
      </c>
      <c r="S60" s="115"/>
      <c r="T60" s="204" t="str">
        <f>IF(AND(B60&gt;0,C60&gt;0,D60&gt;0,M60&gt;0,N60&gt;0,S60&gt;0,NOT(K60="")),ABS(VLOOKUP($S$1,VLookups!$A$30:$B$31,2,FALSE)-_xlfn.BETA.DIST(S60,IF(G60="L",N60,M60),IF(G60="L",M60,N60),TRUE,B60,D60)),"")</f>
        <v/>
      </c>
      <c r="U60" s="112" t="str">
        <f>IF(OR($M60="",$N60=""),"",_xlfn.BETA.INV(ABS(VLOOKUP($S$1,VLookups!$A$30:$B$31,2,FALSE)-U$3),IF($G60="L",$N60,$M60),IF($G60="L",$M60,$N60),$B60,$D60))</f>
        <v/>
      </c>
      <c r="V60" s="113" t="str">
        <f>IF(OR($M60="",$N60=""),"",_xlfn.BETA.INV(ABS(VLOOKUP($S$1,VLookups!$A$30:$B$31,2,FALSE)-V$3),IF($G60="L",$N60,$M60),IF($G60="L",$M60,$N60),$B60,$D60))</f>
        <v/>
      </c>
      <c r="W60" s="112" t="str">
        <f>IF(OR($M60="",$N60=""),"",_xlfn.BETA.INV(ABS(VLOOKUP($S$1,VLookups!$A$30:$B$31,2,FALSE)-W$3),IF($G60="L",$N60,$M60),IF($G60="L",$M60,$N60),$B60,$D60))</f>
        <v/>
      </c>
      <c r="X60" s="113" t="str">
        <f>IF(OR($M60="",$N60=""),"",_xlfn.BETA.INV(ABS(VLOOKUP($S$1,VLookups!$A$30:$B$31,2,FALSE)-X$3),IF($G60="L",$N60,$M60),IF($G60="L",$M60,$N60),$B60,$D60))</f>
        <v/>
      </c>
      <c r="Y60" s="112" t="str">
        <f>IF(OR($M60="",$N60=""),"",_xlfn.BETA.INV(ABS(VLOOKUP($S$1,VLookups!$A$30:$B$31,2,FALSE)-Y$3),IF($G60="L",$N60,$M60),IF($G60="L",$M60,$N60),$B60,$D60))</f>
        <v/>
      </c>
      <c r="Z60" s="113" t="str">
        <f>IF(OR($M60="",$N60=""),"",_xlfn.BETA.INV(ABS(VLOOKUP($S$1,VLookups!$A$30:$B$31,2,FALSE)-Z$3),IF($G60="L",$N60,$M60),IF($G60="L",$M60,$N60),$B60,$D60))</f>
        <v/>
      </c>
      <c r="AA60" s="112" t="str">
        <f>IF(OR($M60="",$N60=""),"",_xlfn.BETA.INV(ABS(VLOOKUP($S$1,VLookups!$A$30:$B$31,2,FALSE)-AA$3),IF($G60="L",$N60,$M60),IF($G60="L",$M60,$N60),$B60,$D60))</f>
        <v/>
      </c>
      <c r="AB60" s="113" t="str">
        <f>IF(OR($M60="",$N60=""),"",_xlfn.BETA.INV(ABS(VLOOKUP($S$1,VLookups!$A$30:$B$31,2,FALSE)-AB$3),IF($G60="L",$N60,$M60),IF($G60="L",$M60,$N60),$B60,$D60))</f>
        <v/>
      </c>
      <c r="AC60" s="112" t="str">
        <f>IF(OR($M60="",$N60=""),"",_xlfn.BETA.INV(ABS(VLOOKUP($S$1,VLookups!$A$30:$B$31,2,FALSE)-AC$3),IF($G60="L",$N60,$M60),IF($G60="L",$M60,$N60),$B60,$D60))</f>
        <v/>
      </c>
      <c r="AD60" s="113" t="str">
        <f>IF(OR($M60="",$N60=""),"",_xlfn.BETA.INV(ABS(VLOOKUP($S$1,VLookups!$A$30:$B$31,2,FALSE)-AD$3),IF($G60="L",$N60,$M60),IF($G60="L",$M60,$N60),$B60,$D60))</f>
        <v/>
      </c>
      <c r="AE60" s="112" t="str">
        <f>IF(OR($M60="",$N60=""),"",_xlfn.BETA.INV(ABS(VLOOKUP($S$1,VLookups!$A$30:$B$31,2,FALSE)-AE$3),IF($G60="L",$N60,$M60),IF($G60="L",$M60,$N60),$B60,$D60))</f>
        <v/>
      </c>
      <c r="AF60" s="113" t="str">
        <f>IF(OR($M60="",$N60=""),"",_xlfn.BETA.INV(ABS(VLOOKUP($S$1,VLookups!$A$30:$B$31,2,FALSE)-AF$3),IF($G60="L",$N60,$M60),IF($G60="L",$M60,$N60),$B60,$D60))</f>
        <v/>
      </c>
      <c r="AG60" s="15"/>
      <c r="AH60" s="194" t="str">
        <f t="shared" si="18"/>
        <v/>
      </c>
      <c r="AI60" s="192" t="str">
        <f t="shared" si="19"/>
        <v/>
      </c>
      <c r="AJ60" s="177" t="str">
        <f t="shared" si="150"/>
        <v/>
      </c>
      <c r="AK60" s="177" t="str">
        <f t="shared" si="144"/>
        <v/>
      </c>
      <c r="AL60" s="177" t="str">
        <f t="shared" si="144"/>
        <v/>
      </c>
      <c r="AM60" s="177" t="str">
        <f t="shared" si="144"/>
        <v/>
      </c>
      <c r="AN60" s="177" t="str">
        <f t="shared" si="144"/>
        <v/>
      </c>
      <c r="AO60" s="177" t="str">
        <f t="shared" si="144"/>
        <v/>
      </c>
      <c r="AP60" s="177" t="str">
        <f t="shared" si="144"/>
        <v/>
      </c>
      <c r="AQ60" s="177" t="str">
        <f t="shared" si="144"/>
        <v/>
      </c>
      <c r="AR60" s="177" t="str">
        <f t="shared" si="144"/>
        <v/>
      </c>
      <c r="AS60" s="177" t="str">
        <f t="shared" si="144"/>
        <v/>
      </c>
      <c r="AT60" s="177" t="str">
        <f t="shared" si="144"/>
        <v/>
      </c>
      <c r="AU60" s="177" t="str">
        <f t="shared" si="144"/>
        <v/>
      </c>
      <c r="AV60" s="177" t="str">
        <f t="shared" si="144"/>
        <v/>
      </c>
      <c r="AW60" s="177" t="str">
        <f t="shared" si="144"/>
        <v/>
      </c>
      <c r="AX60" s="177" t="str">
        <f t="shared" si="144"/>
        <v/>
      </c>
      <c r="AY60" s="177" t="str">
        <f t="shared" si="144"/>
        <v/>
      </c>
      <c r="AZ60" s="177" t="str">
        <f t="shared" si="144"/>
        <v/>
      </c>
      <c r="BA60" s="177" t="str">
        <f t="shared" si="139"/>
        <v/>
      </c>
      <c r="BB60" s="177" t="str">
        <f t="shared" si="139"/>
        <v/>
      </c>
      <c r="BC60" s="177" t="str">
        <f t="shared" si="139"/>
        <v/>
      </c>
      <c r="BD60" s="177" t="str">
        <f t="shared" si="139"/>
        <v/>
      </c>
      <c r="BE60" s="177" t="str">
        <f t="shared" si="139"/>
        <v/>
      </c>
      <c r="BF60" s="177" t="str">
        <f t="shared" si="139"/>
        <v/>
      </c>
      <c r="BG60" s="177" t="str">
        <f t="shared" si="139"/>
        <v/>
      </c>
      <c r="BH60" s="177" t="str">
        <f t="shared" si="139"/>
        <v/>
      </c>
      <c r="BI60" s="177" t="str">
        <f t="shared" si="139"/>
        <v/>
      </c>
      <c r="BJ60" s="177" t="str">
        <f t="shared" si="139"/>
        <v/>
      </c>
      <c r="BK60" s="177" t="str">
        <f t="shared" si="139"/>
        <v/>
      </c>
      <c r="BL60" s="177" t="str">
        <f t="shared" si="139"/>
        <v/>
      </c>
      <c r="BM60" s="177" t="str">
        <f t="shared" si="139"/>
        <v/>
      </c>
      <c r="BN60" s="177" t="str">
        <f t="shared" si="139"/>
        <v/>
      </c>
      <c r="BO60" s="177" t="str">
        <f t="shared" si="139"/>
        <v/>
      </c>
      <c r="BP60" s="177" t="str">
        <f t="shared" si="145"/>
        <v/>
      </c>
      <c r="BQ60" s="177" t="str">
        <f t="shared" si="145"/>
        <v/>
      </c>
      <c r="BR60" s="177" t="str">
        <f t="shared" si="145"/>
        <v/>
      </c>
      <c r="BS60" s="177" t="str">
        <f t="shared" si="145"/>
        <v/>
      </c>
      <c r="BT60" s="177" t="str">
        <f t="shared" si="145"/>
        <v/>
      </c>
      <c r="BU60" s="177" t="str">
        <f t="shared" si="145"/>
        <v/>
      </c>
      <c r="BV60" s="177" t="str">
        <f t="shared" si="145"/>
        <v/>
      </c>
      <c r="BW60" s="177" t="str">
        <f t="shared" si="145"/>
        <v/>
      </c>
      <c r="BX60" s="177" t="str">
        <f t="shared" si="145"/>
        <v/>
      </c>
      <c r="BY60" s="177" t="str">
        <f t="shared" si="145"/>
        <v/>
      </c>
      <c r="BZ60" s="177" t="str">
        <f t="shared" si="145"/>
        <v/>
      </c>
      <c r="CA60" s="177" t="str">
        <f t="shared" si="145"/>
        <v/>
      </c>
      <c r="CB60" s="177" t="str">
        <f t="shared" si="145"/>
        <v/>
      </c>
      <c r="CC60" s="177" t="str">
        <f t="shared" si="145"/>
        <v/>
      </c>
      <c r="CD60" s="177" t="str">
        <f t="shared" si="145"/>
        <v/>
      </c>
      <c r="CE60" s="177" t="str">
        <f t="shared" si="145"/>
        <v/>
      </c>
      <c r="CF60" s="177" t="str">
        <f t="shared" si="140"/>
        <v/>
      </c>
      <c r="CG60" s="177" t="str">
        <f t="shared" si="140"/>
        <v/>
      </c>
      <c r="CH60" s="177" t="str">
        <f t="shared" si="140"/>
        <v/>
      </c>
      <c r="CI60" s="177" t="str">
        <f t="shared" si="140"/>
        <v/>
      </c>
      <c r="CJ60" s="177" t="str">
        <f t="shared" si="140"/>
        <v/>
      </c>
      <c r="CK60" s="177" t="str">
        <f t="shared" si="140"/>
        <v/>
      </c>
      <c r="CL60" s="177" t="str">
        <f t="shared" si="140"/>
        <v/>
      </c>
      <c r="CM60" s="177" t="str">
        <f t="shared" si="140"/>
        <v/>
      </c>
      <c r="CN60" s="177" t="str">
        <f t="shared" si="140"/>
        <v/>
      </c>
      <c r="CO60" s="177" t="str">
        <f t="shared" si="140"/>
        <v/>
      </c>
      <c r="CP60" s="177" t="str">
        <f t="shared" si="140"/>
        <v/>
      </c>
      <c r="CQ60" s="177" t="str">
        <f t="shared" si="140"/>
        <v/>
      </c>
      <c r="CR60" s="177" t="str">
        <f t="shared" si="140"/>
        <v/>
      </c>
      <c r="CS60" s="177" t="str">
        <f t="shared" si="140"/>
        <v/>
      </c>
      <c r="CT60" s="177" t="str">
        <f t="shared" si="140"/>
        <v/>
      </c>
      <c r="CU60" s="177" t="str">
        <f t="shared" si="137"/>
        <v/>
      </c>
      <c r="CV60" s="177" t="str">
        <f t="shared" si="137"/>
        <v/>
      </c>
      <c r="CW60" s="177" t="str">
        <f t="shared" si="137"/>
        <v/>
      </c>
      <c r="CX60" s="177" t="str">
        <f t="shared" si="137"/>
        <v/>
      </c>
      <c r="CY60" s="177" t="str">
        <f t="shared" si="137"/>
        <v/>
      </c>
      <c r="CZ60" s="177" t="str">
        <f t="shared" si="137"/>
        <v/>
      </c>
      <c r="DA60" s="177" t="str">
        <f t="shared" si="137"/>
        <v/>
      </c>
      <c r="DB60" s="177" t="str">
        <f t="shared" si="137"/>
        <v/>
      </c>
      <c r="DC60" s="177" t="str">
        <f t="shared" si="137"/>
        <v/>
      </c>
      <c r="DD60" s="177" t="str">
        <f t="shared" si="137"/>
        <v/>
      </c>
      <c r="DE60" s="177" t="str">
        <f t="shared" si="137"/>
        <v/>
      </c>
      <c r="DF60" s="177" t="str">
        <f t="shared" si="137"/>
        <v/>
      </c>
      <c r="DG60" s="177" t="str">
        <f t="shared" si="137"/>
        <v/>
      </c>
      <c r="DH60" s="177" t="str">
        <f t="shared" si="137"/>
        <v/>
      </c>
      <c r="DI60" s="177" t="str">
        <f t="shared" si="137"/>
        <v/>
      </c>
      <c r="DJ60" s="177" t="str">
        <f t="shared" si="137"/>
        <v/>
      </c>
      <c r="DK60" s="177" t="str">
        <f t="shared" si="133"/>
        <v/>
      </c>
      <c r="DL60" s="177" t="str">
        <f t="shared" si="133"/>
        <v/>
      </c>
      <c r="DM60" s="177" t="str">
        <f t="shared" si="133"/>
        <v/>
      </c>
      <c r="DN60" s="177" t="str">
        <f t="shared" si="133"/>
        <v/>
      </c>
      <c r="DO60" s="177" t="str">
        <f t="shared" si="133"/>
        <v/>
      </c>
      <c r="DP60" s="177" t="str">
        <f t="shared" si="133"/>
        <v/>
      </c>
      <c r="DQ60" s="177" t="str">
        <f t="shared" si="133"/>
        <v/>
      </c>
      <c r="DR60" s="177" t="str">
        <f t="shared" si="133"/>
        <v/>
      </c>
      <c r="DS60" s="177" t="str">
        <f t="shared" si="133"/>
        <v/>
      </c>
      <c r="DT60" s="177" t="str">
        <f t="shared" si="133"/>
        <v/>
      </c>
      <c r="DU60" s="177" t="str">
        <f t="shared" si="133"/>
        <v/>
      </c>
      <c r="DV60" s="177" t="str">
        <f t="shared" si="133"/>
        <v/>
      </c>
      <c r="DW60" s="177" t="str">
        <f t="shared" si="133"/>
        <v/>
      </c>
      <c r="DX60" s="177" t="str">
        <f t="shared" si="133"/>
        <v/>
      </c>
      <c r="DY60" s="177" t="str">
        <f t="shared" si="133"/>
        <v/>
      </c>
      <c r="DZ60" s="177" t="str">
        <f t="shared" si="146"/>
        <v/>
      </c>
      <c r="EA60" s="177" t="str">
        <f t="shared" si="146"/>
        <v/>
      </c>
      <c r="EB60" s="177" t="str">
        <f t="shared" si="146"/>
        <v/>
      </c>
      <c r="EC60" s="177" t="str">
        <f t="shared" si="146"/>
        <v/>
      </c>
      <c r="ED60" s="177" t="str">
        <f t="shared" si="146"/>
        <v/>
      </c>
      <c r="EE60" s="177" t="str">
        <f t="shared" si="146"/>
        <v/>
      </c>
      <c r="EF60" s="177" t="str">
        <f t="shared" si="146"/>
        <v/>
      </c>
      <c r="EG60" s="177" t="str">
        <f t="shared" si="146"/>
        <v/>
      </c>
      <c r="EH60" s="177" t="str">
        <f t="shared" si="146"/>
        <v/>
      </c>
      <c r="EI60" s="177" t="str">
        <f t="shared" si="146"/>
        <v/>
      </c>
      <c r="EJ60" s="177" t="str">
        <f t="shared" si="146"/>
        <v/>
      </c>
      <c r="EK60" s="177" t="str">
        <f t="shared" si="146"/>
        <v/>
      </c>
      <c r="EL60" s="177" t="str">
        <f t="shared" si="146"/>
        <v/>
      </c>
      <c r="EM60" s="177" t="str">
        <f t="shared" si="146"/>
        <v/>
      </c>
      <c r="EN60" s="177" t="str">
        <f t="shared" si="146"/>
        <v/>
      </c>
      <c r="EO60" s="177" t="str">
        <f t="shared" si="146"/>
        <v/>
      </c>
      <c r="EP60" s="177" t="str">
        <f t="shared" si="141"/>
        <v/>
      </c>
      <c r="EQ60" s="177" t="str">
        <f t="shared" si="151"/>
        <v/>
      </c>
      <c r="ER60" s="177" t="str">
        <f t="shared" si="151"/>
        <v/>
      </c>
      <c r="ES60" s="177" t="str">
        <f t="shared" si="151"/>
        <v/>
      </c>
      <c r="ET60" s="177" t="str">
        <f t="shared" si="151"/>
        <v/>
      </c>
      <c r="EU60" s="177" t="str">
        <f t="shared" si="151"/>
        <v/>
      </c>
      <c r="EV60" s="177" t="str">
        <f t="shared" si="151"/>
        <v/>
      </c>
      <c r="EW60" s="177" t="str">
        <f t="shared" si="151"/>
        <v/>
      </c>
      <c r="EX60" s="177" t="str">
        <f t="shared" si="151"/>
        <v/>
      </c>
      <c r="EY60" s="177" t="str">
        <f t="shared" si="151"/>
        <v/>
      </c>
      <c r="EZ60" s="177" t="str">
        <f t="shared" si="151"/>
        <v/>
      </c>
      <c r="FA60" s="177" t="str">
        <f t="shared" si="151"/>
        <v/>
      </c>
      <c r="FB60" s="177" t="str">
        <f t="shared" si="151"/>
        <v/>
      </c>
      <c r="FC60" s="177" t="str">
        <f t="shared" si="151"/>
        <v/>
      </c>
      <c r="FD60" s="177" t="str">
        <f t="shared" si="151"/>
        <v/>
      </c>
      <c r="FE60" s="177" t="str">
        <f t="shared" si="151"/>
        <v/>
      </c>
      <c r="FF60" s="177" t="str">
        <f t="shared" si="151"/>
        <v/>
      </c>
      <c r="FG60" s="177" t="str">
        <f t="shared" si="147"/>
        <v/>
      </c>
      <c r="FH60" s="177" t="str">
        <f t="shared" si="142"/>
        <v/>
      </c>
      <c r="FI60" s="177" t="str">
        <f t="shared" si="142"/>
        <v/>
      </c>
      <c r="FJ60" s="177" t="str">
        <f t="shared" si="142"/>
        <v/>
      </c>
      <c r="FK60" s="177" t="str">
        <f t="shared" si="142"/>
        <v/>
      </c>
      <c r="FL60" s="177" t="str">
        <f t="shared" si="142"/>
        <v/>
      </c>
      <c r="FM60" s="177" t="str">
        <f t="shared" si="142"/>
        <v/>
      </c>
      <c r="FN60" s="177" t="str">
        <f t="shared" si="142"/>
        <v/>
      </c>
      <c r="FO60" s="177" t="str">
        <f t="shared" si="142"/>
        <v/>
      </c>
      <c r="FP60" s="177" t="str">
        <f t="shared" si="142"/>
        <v/>
      </c>
      <c r="FQ60" s="177" t="str">
        <f t="shared" si="142"/>
        <v/>
      </c>
      <c r="FR60" s="177" t="str">
        <f t="shared" si="142"/>
        <v/>
      </c>
      <c r="FS60" s="177" t="str">
        <f t="shared" si="142"/>
        <v/>
      </c>
      <c r="FT60" s="177" t="str">
        <f t="shared" si="142"/>
        <v/>
      </c>
      <c r="FU60" s="177" t="str">
        <f t="shared" si="142"/>
        <v/>
      </c>
      <c r="FV60" s="177" t="str">
        <f t="shared" si="142"/>
        <v/>
      </c>
      <c r="FW60" s="177" t="str">
        <f t="shared" si="142"/>
        <v/>
      </c>
      <c r="FX60" s="177" t="str">
        <f t="shared" si="148"/>
        <v/>
      </c>
      <c r="FY60" s="177" t="str">
        <f t="shared" si="148"/>
        <v/>
      </c>
      <c r="FZ60" s="177" t="str">
        <f t="shared" si="148"/>
        <v/>
      </c>
      <c r="GA60" s="177" t="str">
        <f t="shared" si="148"/>
        <v/>
      </c>
      <c r="GB60" s="177" t="str">
        <f t="shared" si="148"/>
        <v/>
      </c>
      <c r="GC60" s="177" t="str">
        <f t="shared" si="148"/>
        <v/>
      </c>
      <c r="GD60" s="177" t="str">
        <f t="shared" si="148"/>
        <v/>
      </c>
      <c r="GE60" s="177" t="str">
        <f t="shared" si="148"/>
        <v/>
      </c>
      <c r="GF60" s="177" t="str">
        <f t="shared" si="148"/>
        <v/>
      </c>
      <c r="GG60" s="177" t="str">
        <f t="shared" si="148"/>
        <v/>
      </c>
      <c r="GH60" s="177" t="str">
        <f t="shared" si="148"/>
        <v/>
      </c>
      <c r="GI60" s="177" t="str">
        <f t="shared" si="148"/>
        <v/>
      </c>
      <c r="GJ60" s="177" t="str">
        <f t="shared" si="148"/>
        <v/>
      </c>
      <c r="GK60" s="177" t="str">
        <f t="shared" si="148"/>
        <v/>
      </c>
      <c r="GL60" s="177" t="str">
        <f t="shared" si="148"/>
        <v/>
      </c>
      <c r="GM60" s="177" t="str">
        <f t="shared" si="148"/>
        <v/>
      </c>
      <c r="GN60" s="177" t="str">
        <f t="shared" si="143"/>
        <v/>
      </c>
      <c r="GO60" s="177" t="str">
        <f t="shared" si="143"/>
        <v/>
      </c>
      <c r="GP60" s="177" t="str">
        <f t="shared" si="143"/>
        <v/>
      </c>
      <c r="GQ60" s="177" t="str">
        <f t="shared" si="143"/>
        <v/>
      </c>
      <c r="GR60" s="177" t="str">
        <f t="shared" si="143"/>
        <v/>
      </c>
      <c r="GS60" s="177" t="str">
        <f t="shared" si="143"/>
        <v/>
      </c>
      <c r="GT60" s="177" t="str">
        <f t="shared" si="143"/>
        <v/>
      </c>
      <c r="GU60" s="177" t="str">
        <f t="shared" si="143"/>
        <v/>
      </c>
      <c r="GV60" s="177" t="str">
        <f t="shared" si="143"/>
        <v/>
      </c>
      <c r="GW60" s="177" t="str">
        <f t="shared" si="143"/>
        <v/>
      </c>
      <c r="GX60" s="177" t="str">
        <f t="shared" si="143"/>
        <v/>
      </c>
      <c r="GY60" s="177" t="str">
        <f t="shared" si="143"/>
        <v/>
      </c>
      <c r="GZ60" s="177" t="str">
        <f t="shared" si="143"/>
        <v/>
      </c>
      <c r="HA60" s="177" t="str">
        <f t="shared" si="143"/>
        <v/>
      </c>
      <c r="HB60" s="177" t="str">
        <f t="shared" si="143"/>
        <v/>
      </c>
      <c r="HC60" s="177" t="str">
        <f t="shared" si="138"/>
        <v/>
      </c>
      <c r="HD60" s="177" t="str">
        <f t="shared" si="138"/>
        <v/>
      </c>
      <c r="HE60" s="177" t="str">
        <f t="shared" si="138"/>
        <v/>
      </c>
      <c r="HF60" s="177" t="str">
        <f t="shared" si="138"/>
        <v/>
      </c>
      <c r="HG60" s="177" t="str">
        <f t="shared" si="138"/>
        <v/>
      </c>
      <c r="HH60" s="177" t="str">
        <f t="shared" si="138"/>
        <v/>
      </c>
      <c r="HI60" s="177" t="str">
        <f t="shared" si="138"/>
        <v/>
      </c>
      <c r="HJ60" s="177" t="str">
        <f t="shared" si="138"/>
        <v/>
      </c>
      <c r="HK60" s="177" t="str">
        <f t="shared" si="138"/>
        <v/>
      </c>
      <c r="HL60" s="177" t="str">
        <f t="shared" si="138"/>
        <v/>
      </c>
      <c r="HM60" s="177" t="str">
        <f t="shared" si="138"/>
        <v/>
      </c>
      <c r="HN60" s="177" t="str">
        <f t="shared" si="138"/>
        <v/>
      </c>
      <c r="HO60" s="177" t="str">
        <f t="shared" si="138"/>
        <v/>
      </c>
      <c r="HP60" s="177" t="str">
        <f t="shared" si="138"/>
        <v/>
      </c>
      <c r="HQ60" s="177" t="str">
        <f t="shared" si="149"/>
        <v/>
      </c>
      <c r="HR60" s="177" t="str">
        <f t="shared" si="149"/>
        <v/>
      </c>
      <c r="HS60" s="177" t="str">
        <f t="shared" si="149"/>
        <v/>
      </c>
      <c r="HT60" s="177" t="str">
        <f t="shared" si="149"/>
        <v/>
      </c>
      <c r="HU60" s="177" t="str">
        <f t="shared" si="149"/>
        <v/>
      </c>
      <c r="HV60" s="177" t="str">
        <f t="shared" si="149"/>
        <v/>
      </c>
      <c r="HW60" s="177" t="str">
        <f t="shared" si="149"/>
        <v/>
      </c>
      <c r="HX60" s="177" t="str">
        <f t="shared" si="149"/>
        <v/>
      </c>
      <c r="HY60" s="177" t="str">
        <f t="shared" si="149"/>
        <v/>
      </c>
      <c r="HZ60" s="177" t="str">
        <f t="shared" si="149"/>
        <v/>
      </c>
      <c r="IA60" s="192" t="str">
        <f t="shared" si="21"/>
        <v/>
      </c>
      <c r="IB60" s="193" t="e">
        <f t="shared" si="94"/>
        <v>#N/A</v>
      </c>
      <c r="IC60" s="193" t="e">
        <f t="shared" si="118"/>
        <v>#N/A</v>
      </c>
      <c r="ID60" s="193" t="e">
        <f t="shared" si="118"/>
        <v>#N/A</v>
      </c>
      <c r="IE60" s="193" t="e">
        <f t="shared" si="118"/>
        <v>#N/A</v>
      </c>
      <c r="IF60" s="193" t="e">
        <f t="shared" si="128"/>
        <v>#N/A</v>
      </c>
      <c r="IG60" s="193" t="e">
        <f t="shared" si="128"/>
        <v>#N/A</v>
      </c>
      <c r="IH60" s="193" t="e">
        <f t="shared" si="128"/>
        <v>#N/A</v>
      </c>
      <c r="II60" s="193" t="e">
        <f t="shared" si="128"/>
        <v>#N/A</v>
      </c>
      <c r="IJ60" s="193" t="e">
        <f t="shared" si="128"/>
        <v>#N/A</v>
      </c>
      <c r="IK60" s="193" t="e">
        <f t="shared" si="128"/>
        <v>#N/A</v>
      </c>
      <c r="IL60" s="193" t="e">
        <f t="shared" si="128"/>
        <v>#N/A</v>
      </c>
      <c r="IM60" s="193" t="e">
        <f t="shared" si="128"/>
        <v>#N/A</v>
      </c>
      <c r="IN60" s="193" t="e">
        <f t="shared" si="128"/>
        <v>#N/A</v>
      </c>
      <c r="IO60" s="193" t="e">
        <f t="shared" si="128"/>
        <v>#N/A</v>
      </c>
      <c r="IP60" s="193" t="e">
        <f t="shared" si="128"/>
        <v>#N/A</v>
      </c>
      <c r="IQ60" s="193" t="e">
        <f t="shared" si="128"/>
        <v>#N/A</v>
      </c>
      <c r="IR60" s="193" t="e">
        <f t="shared" si="128"/>
        <v>#N/A</v>
      </c>
      <c r="IS60" s="193" t="e">
        <f t="shared" si="128"/>
        <v>#N/A</v>
      </c>
      <c r="IT60" s="193" t="e">
        <f t="shared" si="128"/>
        <v>#N/A</v>
      </c>
      <c r="IU60" s="193" t="e">
        <f t="shared" si="124"/>
        <v>#N/A</v>
      </c>
      <c r="IV60" s="193" t="e">
        <f t="shared" si="124"/>
        <v>#N/A</v>
      </c>
      <c r="IW60" s="193" t="e">
        <f t="shared" si="124"/>
        <v>#N/A</v>
      </c>
      <c r="IX60" s="193" t="e">
        <f t="shared" si="124"/>
        <v>#N/A</v>
      </c>
      <c r="IY60" s="193" t="e">
        <f t="shared" si="124"/>
        <v>#N/A</v>
      </c>
      <c r="IZ60" s="193" t="e">
        <f t="shared" si="124"/>
        <v>#N/A</v>
      </c>
      <c r="JA60" s="193" t="e">
        <f t="shared" si="124"/>
        <v>#N/A</v>
      </c>
      <c r="JB60" s="193" t="e">
        <f t="shared" si="124"/>
        <v>#N/A</v>
      </c>
      <c r="JC60" s="193" t="e">
        <f t="shared" si="124"/>
        <v>#N/A</v>
      </c>
      <c r="JD60" s="193" t="e">
        <f t="shared" si="124"/>
        <v>#N/A</v>
      </c>
      <c r="JE60" s="193" t="e">
        <f t="shared" si="124"/>
        <v>#N/A</v>
      </c>
      <c r="JF60" s="193" t="e">
        <f t="shared" si="124"/>
        <v>#N/A</v>
      </c>
      <c r="JG60" s="193" t="e">
        <f t="shared" si="124"/>
        <v>#N/A</v>
      </c>
      <c r="JH60" s="193" t="e">
        <f t="shared" si="124"/>
        <v>#N/A</v>
      </c>
      <c r="JI60" s="193" t="e">
        <f t="shared" si="124"/>
        <v>#N/A</v>
      </c>
      <c r="JJ60" s="193" t="e">
        <f t="shared" si="121"/>
        <v>#N/A</v>
      </c>
      <c r="JK60" s="193" t="e">
        <f t="shared" si="121"/>
        <v>#N/A</v>
      </c>
      <c r="JL60" s="193" t="e">
        <f t="shared" si="121"/>
        <v>#N/A</v>
      </c>
      <c r="JM60" s="193" t="e">
        <f t="shared" si="121"/>
        <v>#N/A</v>
      </c>
      <c r="JN60" s="193" t="e">
        <f t="shared" si="121"/>
        <v>#N/A</v>
      </c>
      <c r="JO60" s="193" t="e">
        <f t="shared" si="121"/>
        <v>#N/A</v>
      </c>
      <c r="JP60" s="193" t="e">
        <f t="shared" si="121"/>
        <v>#N/A</v>
      </c>
      <c r="JQ60" s="193" t="e">
        <f t="shared" si="121"/>
        <v>#N/A</v>
      </c>
      <c r="JR60" s="193" t="e">
        <f t="shared" si="121"/>
        <v>#N/A</v>
      </c>
      <c r="JS60" s="193" t="e">
        <f t="shared" si="121"/>
        <v>#N/A</v>
      </c>
      <c r="JT60" s="193" t="e">
        <f t="shared" si="121"/>
        <v>#N/A</v>
      </c>
      <c r="JU60" s="193" t="e">
        <f t="shared" si="121"/>
        <v>#N/A</v>
      </c>
      <c r="JV60" s="193" t="e">
        <f t="shared" si="121"/>
        <v>#N/A</v>
      </c>
      <c r="JW60" s="193" t="e">
        <f t="shared" si="121"/>
        <v>#N/A</v>
      </c>
      <c r="JX60" s="193" t="e">
        <f t="shared" si="121"/>
        <v>#N/A</v>
      </c>
      <c r="JY60" s="193" t="e">
        <f t="shared" si="134"/>
        <v>#N/A</v>
      </c>
      <c r="JZ60" s="193" t="e">
        <f t="shared" si="134"/>
        <v>#N/A</v>
      </c>
      <c r="KA60" s="193" t="e">
        <f t="shared" si="134"/>
        <v>#N/A</v>
      </c>
      <c r="KB60" s="193" t="e">
        <f t="shared" si="134"/>
        <v>#N/A</v>
      </c>
      <c r="KC60" s="193" t="e">
        <f t="shared" si="134"/>
        <v>#N/A</v>
      </c>
      <c r="KD60" s="193" t="e">
        <f t="shared" si="134"/>
        <v>#N/A</v>
      </c>
      <c r="KE60" s="193" t="e">
        <f t="shared" si="134"/>
        <v>#N/A</v>
      </c>
      <c r="KF60" s="193" t="e">
        <f t="shared" si="134"/>
        <v>#N/A</v>
      </c>
      <c r="KG60" s="193" t="e">
        <f t="shared" si="134"/>
        <v>#N/A</v>
      </c>
      <c r="KH60" s="193" t="e">
        <f t="shared" si="134"/>
        <v>#N/A</v>
      </c>
      <c r="KI60" s="193" t="e">
        <f t="shared" si="134"/>
        <v>#N/A</v>
      </c>
      <c r="KJ60" s="193" t="e">
        <f t="shared" si="134"/>
        <v>#N/A</v>
      </c>
      <c r="KK60" s="193" t="e">
        <f t="shared" si="134"/>
        <v>#N/A</v>
      </c>
      <c r="KL60" s="193" t="e">
        <f t="shared" si="134"/>
        <v>#N/A</v>
      </c>
      <c r="KM60" s="193" t="e">
        <f t="shared" si="134"/>
        <v>#N/A</v>
      </c>
      <c r="KN60" s="193" t="e">
        <f t="shared" si="24"/>
        <v>#N/A</v>
      </c>
      <c r="KO60" s="193" t="e">
        <f t="shared" si="119"/>
        <v>#N/A</v>
      </c>
      <c r="KP60" s="193" t="e">
        <f t="shared" si="119"/>
        <v>#N/A</v>
      </c>
      <c r="KQ60" s="193" t="e">
        <f t="shared" si="119"/>
        <v>#N/A</v>
      </c>
      <c r="KR60" s="193" t="e">
        <f t="shared" si="129"/>
        <v>#N/A</v>
      </c>
      <c r="KS60" s="193" t="e">
        <f t="shared" si="129"/>
        <v>#N/A</v>
      </c>
      <c r="KT60" s="193" t="e">
        <f t="shared" si="129"/>
        <v>#N/A</v>
      </c>
      <c r="KU60" s="193" t="e">
        <f t="shared" si="129"/>
        <v>#N/A</v>
      </c>
      <c r="KV60" s="193" t="e">
        <f t="shared" si="129"/>
        <v>#N/A</v>
      </c>
      <c r="KW60" s="193" t="e">
        <f t="shared" si="129"/>
        <v>#N/A</v>
      </c>
      <c r="KX60" s="193" t="e">
        <f t="shared" si="129"/>
        <v>#N/A</v>
      </c>
      <c r="KY60" s="193" t="e">
        <f t="shared" si="129"/>
        <v>#N/A</v>
      </c>
      <c r="KZ60" s="193" t="e">
        <f t="shared" si="129"/>
        <v>#N/A</v>
      </c>
      <c r="LA60" s="193" t="e">
        <f t="shared" si="129"/>
        <v>#N/A</v>
      </c>
      <c r="LB60" s="193" t="e">
        <f t="shared" si="129"/>
        <v>#N/A</v>
      </c>
      <c r="LC60" s="193" t="e">
        <f t="shared" si="129"/>
        <v>#N/A</v>
      </c>
      <c r="LD60" s="193" t="e">
        <f t="shared" si="129"/>
        <v>#N/A</v>
      </c>
      <c r="LE60" s="193" t="e">
        <f t="shared" si="129"/>
        <v>#N/A</v>
      </c>
      <c r="LF60" s="193" t="e">
        <f t="shared" si="129"/>
        <v>#N/A</v>
      </c>
      <c r="LG60" s="193" t="e">
        <f t="shared" si="125"/>
        <v>#N/A</v>
      </c>
      <c r="LH60" s="193" t="e">
        <f t="shared" si="125"/>
        <v>#N/A</v>
      </c>
      <c r="LI60" s="193" t="e">
        <f t="shared" si="125"/>
        <v>#N/A</v>
      </c>
      <c r="LJ60" s="193" t="e">
        <f t="shared" si="125"/>
        <v>#N/A</v>
      </c>
      <c r="LK60" s="193" t="e">
        <f t="shared" si="125"/>
        <v>#N/A</v>
      </c>
      <c r="LL60" s="193" t="e">
        <f t="shared" si="125"/>
        <v>#N/A</v>
      </c>
      <c r="LM60" s="193" t="e">
        <f t="shared" si="125"/>
        <v>#N/A</v>
      </c>
      <c r="LN60" s="193" t="e">
        <f t="shared" si="125"/>
        <v>#N/A</v>
      </c>
      <c r="LO60" s="193" t="e">
        <f t="shared" si="125"/>
        <v>#N/A</v>
      </c>
      <c r="LP60" s="193" t="e">
        <f t="shared" si="125"/>
        <v>#N/A</v>
      </c>
      <c r="LQ60" s="193" t="e">
        <f t="shared" si="125"/>
        <v>#N/A</v>
      </c>
      <c r="LR60" s="193" t="e">
        <f t="shared" si="125"/>
        <v>#N/A</v>
      </c>
      <c r="LS60" s="193" t="e">
        <f t="shared" si="125"/>
        <v>#N/A</v>
      </c>
      <c r="LT60" s="193" t="e">
        <f t="shared" si="125"/>
        <v>#N/A</v>
      </c>
      <c r="LU60" s="193" t="e">
        <f t="shared" si="125"/>
        <v>#N/A</v>
      </c>
      <c r="LV60" s="193" t="e">
        <f t="shared" si="122"/>
        <v>#N/A</v>
      </c>
      <c r="LW60" s="193" t="e">
        <f t="shared" si="122"/>
        <v>#N/A</v>
      </c>
      <c r="LX60" s="193" t="e">
        <f t="shared" si="122"/>
        <v>#N/A</v>
      </c>
      <c r="LY60" s="193" t="e">
        <f t="shared" si="122"/>
        <v>#N/A</v>
      </c>
      <c r="LZ60" s="193" t="e">
        <f t="shared" si="122"/>
        <v>#N/A</v>
      </c>
      <c r="MA60" s="193" t="e">
        <f t="shared" si="122"/>
        <v>#N/A</v>
      </c>
      <c r="MB60" s="193" t="e">
        <f t="shared" si="122"/>
        <v>#N/A</v>
      </c>
      <c r="MC60" s="193" t="e">
        <f t="shared" si="122"/>
        <v>#N/A</v>
      </c>
      <c r="MD60" s="193" t="e">
        <f t="shared" si="122"/>
        <v>#N/A</v>
      </c>
      <c r="ME60" s="193" t="e">
        <f t="shared" si="122"/>
        <v>#N/A</v>
      </c>
      <c r="MF60" s="193" t="e">
        <f t="shared" si="122"/>
        <v>#N/A</v>
      </c>
      <c r="MG60" s="193" t="e">
        <f t="shared" si="122"/>
        <v>#N/A</v>
      </c>
      <c r="MH60" s="193" t="e">
        <f t="shared" si="122"/>
        <v>#N/A</v>
      </c>
      <c r="MI60" s="193" t="e">
        <f t="shared" si="122"/>
        <v>#N/A</v>
      </c>
      <c r="MJ60" s="193" t="e">
        <f t="shared" si="122"/>
        <v>#N/A</v>
      </c>
      <c r="MK60" s="193" t="e">
        <f t="shared" si="135"/>
        <v>#N/A</v>
      </c>
      <c r="ML60" s="193" t="e">
        <f t="shared" si="135"/>
        <v>#N/A</v>
      </c>
      <c r="MM60" s="193" t="e">
        <f t="shared" si="135"/>
        <v>#N/A</v>
      </c>
      <c r="MN60" s="193" t="e">
        <f t="shared" si="135"/>
        <v>#N/A</v>
      </c>
      <c r="MO60" s="193" t="e">
        <f t="shared" si="135"/>
        <v>#N/A</v>
      </c>
      <c r="MP60" s="193" t="e">
        <f t="shared" si="135"/>
        <v>#N/A</v>
      </c>
      <c r="MQ60" s="193" t="e">
        <f t="shared" si="135"/>
        <v>#N/A</v>
      </c>
      <c r="MR60" s="193" t="e">
        <f t="shared" si="135"/>
        <v>#N/A</v>
      </c>
      <c r="MS60" s="193" t="e">
        <f t="shared" si="135"/>
        <v>#N/A</v>
      </c>
      <c r="MT60" s="193" t="e">
        <f t="shared" si="135"/>
        <v>#N/A</v>
      </c>
      <c r="MU60" s="193" t="e">
        <f t="shared" si="135"/>
        <v>#N/A</v>
      </c>
      <c r="MV60" s="193" t="e">
        <f t="shared" si="135"/>
        <v>#N/A</v>
      </c>
      <c r="MW60" s="193" t="e">
        <f t="shared" si="135"/>
        <v>#N/A</v>
      </c>
      <c r="MX60" s="193" t="e">
        <f t="shared" si="135"/>
        <v>#N/A</v>
      </c>
      <c r="MY60" s="193" t="e">
        <f t="shared" si="135"/>
        <v>#N/A</v>
      </c>
      <c r="MZ60" s="193" t="e">
        <f t="shared" si="25"/>
        <v>#N/A</v>
      </c>
      <c r="NA60" s="193" t="e">
        <f t="shared" si="120"/>
        <v>#N/A</v>
      </c>
      <c r="NB60" s="193" t="e">
        <f t="shared" si="120"/>
        <v>#N/A</v>
      </c>
      <c r="NC60" s="193" t="e">
        <f t="shared" si="120"/>
        <v>#N/A</v>
      </c>
      <c r="ND60" s="193" t="e">
        <f t="shared" si="130"/>
        <v>#N/A</v>
      </c>
      <c r="NE60" s="193" t="e">
        <f t="shared" si="130"/>
        <v>#N/A</v>
      </c>
      <c r="NF60" s="193" t="e">
        <f t="shared" si="130"/>
        <v>#N/A</v>
      </c>
      <c r="NG60" s="193" t="e">
        <f t="shared" si="130"/>
        <v>#N/A</v>
      </c>
      <c r="NH60" s="193" t="e">
        <f t="shared" si="130"/>
        <v>#N/A</v>
      </c>
      <c r="NI60" s="193" t="e">
        <f t="shared" si="130"/>
        <v>#N/A</v>
      </c>
      <c r="NJ60" s="193" t="e">
        <f t="shared" si="130"/>
        <v>#N/A</v>
      </c>
      <c r="NK60" s="193" t="e">
        <f t="shared" si="130"/>
        <v>#N/A</v>
      </c>
      <c r="NL60" s="193" t="e">
        <f t="shared" si="130"/>
        <v>#N/A</v>
      </c>
      <c r="NM60" s="193" t="e">
        <f t="shared" si="130"/>
        <v>#N/A</v>
      </c>
      <c r="NN60" s="193" t="e">
        <f t="shared" si="130"/>
        <v>#N/A</v>
      </c>
      <c r="NO60" s="193" t="e">
        <f t="shared" si="130"/>
        <v>#N/A</v>
      </c>
      <c r="NP60" s="193" t="e">
        <f t="shared" si="130"/>
        <v>#N/A</v>
      </c>
      <c r="NQ60" s="193" t="e">
        <f t="shared" si="130"/>
        <v>#N/A</v>
      </c>
      <c r="NR60" s="193" t="e">
        <f t="shared" si="130"/>
        <v>#N/A</v>
      </c>
      <c r="NS60" s="193" t="e">
        <f t="shared" si="126"/>
        <v>#N/A</v>
      </c>
      <c r="NT60" s="193" t="e">
        <f t="shared" si="126"/>
        <v>#N/A</v>
      </c>
      <c r="NU60" s="193" t="e">
        <f t="shared" si="126"/>
        <v>#N/A</v>
      </c>
      <c r="NV60" s="193" t="e">
        <f t="shared" si="126"/>
        <v>#N/A</v>
      </c>
      <c r="NW60" s="193" t="e">
        <f t="shared" si="126"/>
        <v>#N/A</v>
      </c>
      <c r="NX60" s="193" t="e">
        <f t="shared" si="126"/>
        <v>#N/A</v>
      </c>
      <c r="NY60" s="193" t="e">
        <f t="shared" si="126"/>
        <v>#N/A</v>
      </c>
      <c r="NZ60" s="193" t="e">
        <f t="shared" si="126"/>
        <v>#N/A</v>
      </c>
      <c r="OA60" s="193" t="e">
        <f t="shared" si="126"/>
        <v>#N/A</v>
      </c>
      <c r="OB60" s="193" t="e">
        <f t="shared" si="126"/>
        <v>#N/A</v>
      </c>
      <c r="OC60" s="193" t="e">
        <f t="shared" si="126"/>
        <v>#N/A</v>
      </c>
      <c r="OD60" s="193" t="e">
        <f t="shared" si="126"/>
        <v>#N/A</v>
      </c>
      <c r="OE60" s="193" t="e">
        <f t="shared" si="126"/>
        <v>#N/A</v>
      </c>
      <c r="OF60" s="193" t="e">
        <f t="shared" si="126"/>
        <v>#N/A</v>
      </c>
      <c r="OG60" s="193" t="e">
        <f t="shared" si="126"/>
        <v>#N/A</v>
      </c>
      <c r="OH60" s="193" t="e">
        <f t="shared" si="123"/>
        <v>#N/A</v>
      </c>
      <c r="OI60" s="193" t="e">
        <f t="shared" si="123"/>
        <v>#N/A</v>
      </c>
      <c r="OJ60" s="193" t="e">
        <f t="shared" si="123"/>
        <v>#N/A</v>
      </c>
      <c r="OK60" s="193" t="e">
        <f t="shared" si="123"/>
        <v>#N/A</v>
      </c>
      <c r="OL60" s="193" t="e">
        <f t="shared" si="123"/>
        <v>#N/A</v>
      </c>
      <c r="OM60" s="193" t="e">
        <f t="shared" si="123"/>
        <v>#N/A</v>
      </c>
      <c r="ON60" s="193" t="e">
        <f t="shared" si="123"/>
        <v>#N/A</v>
      </c>
      <c r="OO60" s="193" t="e">
        <f t="shared" si="123"/>
        <v>#N/A</v>
      </c>
      <c r="OP60" s="193" t="e">
        <f t="shared" si="123"/>
        <v>#N/A</v>
      </c>
      <c r="OQ60" s="193" t="e">
        <f t="shared" si="123"/>
        <v>#N/A</v>
      </c>
      <c r="OR60" s="193" t="e">
        <f t="shared" si="123"/>
        <v>#N/A</v>
      </c>
      <c r="OS60" s="193" t="e">
        <f t="shared" si="123"/>
        <v>#N/A</v>
      </c>
      <c r="OT60" s="193" t="e">
        <f t="shared" si="123"/>
        <v>#N/A</v>
      </c>
      <c r="OU60" s="193" t="e">
        <f t="shared" si="123"/>
        <v>#N/A</v>
      </c>
      <c r="OV60" s="193" t="e">
        <f t="shared" si="123"/>
        <v>#N/A</v>
      </c>
      <c r="OW60" s="193" t="e">
        <f t="shared" si="136"/>
        <v>#N/A</v>
      </c>
      <c r="OX60" s="193" t="e">
        <f t="shared" si="136"/>
        <v>#N/A</v>
      </c>
      <c r="OY60" s="193" t="e">
        <f t="shared" si="136"/>
        <v>#N/A</v>
      </c>
      <c r="OZ60" s="193" t="e">
        <f t="shared" si="136"/>
        <v>#N/A</v>
      </c>
      <c r="PA60" s="193" t="e">
        <f t="shared" si="136"/>
        <v>#N/A</v>
      </c>
      <c r="PB60" s="193" t="e">
        <f t="shared" si="136"/>
        <v>#N/A</v>
      </c>
      <c r="PC60" s="193" t="e">
        <f t="shared" si="136"/>
        <v>#N/A</v>
      </c>
      <c r="PD60" s="193" t="e">
        <f t="shared" si="136"/>
        <v>#N/A</v>
      </c>
      <c r="PE60" s="193" t="e">
        <f t="shared" si="136"/>
        <v>#N/A</v>
      </c>
      <c r="PF60" s="193" t="e">
        <f t="shared" si="136"/>
        <v>#N/A</v>
      </c>
      <c r="PG60" s="193" t="e">
        <f t="shared" si="136"/>
        <v>#N/A</v>
      </c>
      <c r="PH60" s="193" t="e">
        <f t="shared" si="136"/>
        <v>#N/A</v>
      </c>
      <c r="PI60" s="193" t="e">
        <f t="shared" si="136"/>
        <v>#N/A</v>
      </c>
      <c r="PJ60" s="193" t="e">
        <f t="shared" si="136"/>
        <v>#N/A</v>
      </c>
      <c r="PK60" s="193" t="e">
        <f t="shared" si="136"/>
        <v>#N/A</v>
      </c>
      <c r="PL60" s="193" t="e">
        <f t="shared" si="26"/>
        <v>#N/A</v>
      </c>
      <c r="PM60" s="193" t="e">
        <f t="shared" si="131"/>
        <v>#N/A</v>
      </c>
      <c r="PN60" s="193" t="e">
        <f t="shared" si="131"/>
        <v>#N/A</v>
      </c>
      <c r="PO60" s="193" t="e">
        <f t="shared" si="131"/>
        <v>#N/A</v>
      </c>
      <c r="PP60" s="193" t="e">
        <f t="shared" si="131"/>
        <v>#N/A</v>
      </c>
      <c r="PQ60" s="193" t="e">
        <f t="shared" si="131"/>
        <v>#N/A</v>
      </c>
      <c r="PR60" s="193" t="e">
        <f t="shared" si="131"/>
        <v>#N/A</v>
      </c>
      <c r="PS60" s="193" t="e">
        <f t="shared" si="131"/>
        <v>#N/A</v>
      </c>
      <c r="PT60" s="193" t="e">
        <f t="shared" si="131"/>
        <v>#N/A</v>
      </c>
    </row>
    <row r="61" spans="1:436" hidden="1" x14ac:dyDescent="0.45">
      <c r="A61" s="20">
        <v>58</v>
      </c>
      <c r="B61" s="115"/>
      <c r="C61" s="115"/>
      <c r="D61" s="115"/>
      <c r="E61" s="110" t="str">
        <f t="shared" si="15"/>
        <v/>
      </c>
      <c r="F61" s="21" t="str">
        <f t="shared" si="16"/>
        <v/>
      </c>
      <c r="G61" s="22" t="str">
        <f t="shared" si="17"/>
        <v/>
      </c>
      <c r="H61" s="23" t="str">
        <f>IF(F61="","",IF(OR($F61&lt;Skew!$B$3,$F61=Skew!$B$3),IF($F61&gt;Skew!$C$3,Skew!$A$3,IF($F61&gt;Skew!$C$4,Skew!$A$4,IF($F61&gt;Skew!$C$5,Skew!$A$5,IF($F61&gt;Skew!$C$6,Skew!$A$6,IF($F61&gt;Skew!$C$7,Skew!$A$7,IF($F61&gt;Skew!$C$8,Skew!$A$8,IF($F61&gt;Skew!$C$9,Skew!$A$9,IF($F61&gt;Skew!$C$10,Skew!$A$10,IF($F61&gt;Skew!$C$11,Skew!$A$11,IF($F61&gt;Skew!$C$12,Skew!$A$12,IF($F61&gt;Skew!$C$13,Skew!$A$13,IF($F61&gt;Skew!$C$14,Skew!$A$14,IF($F61&gt;Skew!$C$15,Skew!$A$15,IF($F61&gt;Skew!$C$16,Skew!$A$16,Skew!$A$17)
)))))))))))))))</f>
        <v/>
      </c>
      <c r="I61" s="22" t="str">
        <f>IF(F61="","",MATCH(H61,Skew!$A$3:$A$17,0))</f>
        <v/>
      </c>
      <c r="J61" s="22" t="str">
        <f t="shared" si="0"/>
        <v/>
      </c>
      <c r="K61" s="24"/>
      <c r="L61" s="22" t="str">
        <f>IF(OR(F61="",K61=""),"",MATCH(K61,Confidence!$A$3:$A$12,0))</f>
        <v/>
      </c>
      <c r="M61" s="25" t="str">
        <f t="shared" si="1"/>
        <v/>
      </c>
      <c r="N61" s="25" t="str">
        <f t="shared" si="2"/>
        <v/>
      </c>
      <c r="O61" s="22"/>
      <c r="P61" s="102" t="str">
        <f t="shared" si="3"/>
        <v/>
      </c>
      <c r="Q61" s="102" t="str">
        <f t="shared" si="4"/>
        <v/>
      </c>
      <c r="R61" s="37" t="str">
        <f t="shared" si="5"/>
        <v/>
      </c>
      <c r="S61" s="115"/>
      <c r="T61" s="204" t="str">
        <f>IF(AND(B61&gt;0,C61&gt;0,D61&gt;0,M61&gt;0,N61&gt;0,S61&gt;0,NOT(K61="")),ABS(VLOOKUP($S$1,VLookups!$A$30:$B$31,2,FALSE)-_xlfn.BETA.DIST(S61,IF(G61="L",N61,M61),IF(G61="L",M61,N61),TRUE,B61,D61)),"")</f>
        <v/>
      </c>
      <c r="U61" s="112" t="str">
        <f>IF(OR($M61="",$N61=""),"",_xlfn.BETA.INV(ABS(VLOOKUP($S$1,VLookups!$A$30:$B$31,2,FALSE)-U$3),IF($G61="L",$N61,$M61),IF($G61="L",$M61,$N61),$B61,$D61))</f>
        <v/>
      </c>
      <c r="V61" s="113" t="str">
        <f>IF(OR($M61="",$N61=""),"",_xlfn.BETA.INV(ABS(VLOOKUP($S$1,VLookups!$A$30:$B$31,2,FALSE)-V$3),IF($G61="L",$N61,$M61),IF($G61="L",$M61,$N61),$B61,$D61))</f>
        <v/>
      </c>
      <c r="W61" s="112" t="str">
        <f>IF(OR($M61="",$N61=""),"",_xlfn.BETA.INV(ABS(VLOOKUP($S$1,VLookups!$A$30:$B$31,2,FALSE)-W$3),IF($G61="L",$N61,$M61),IF($G61="L",$M61,$N61),$B61,$D61))</f>
        <v/>
      </c>
      <c r="X61" s="113" t="str">
        <f>IF(OR($M61="",$N61=""),"",_xlfn.BETA.INV(ABS(VLOOKUP($S$1,VLookups!$A$30:$B$31,2,FALSE)-X$3),IF($G61="L",$N61,$M61),IF($G61="L",$M61,$N61),$B61,$D61))</f>
        <v/>
      </c>
      <c r="Y61" s="112" t="str">
        <f>IF(OR($M61="",$N61=""),"",_xlfn.BETA.INV(ABS(VLOOKUP($S$1,VLookups!$A$30:$B$31,2,FALSE)-Y$3),IF($G61="L",$N61,$M61),IF($G61="L",$M61,$N61),$B61,$D61))</f>
        <v/>
      </c>
      <c r="Z61" s="113" t="str">
        <f>IF(OR($M61="",$N61=""),"",_xlfn.BETA.INV(ABS(VLOOKUP($S$1,VLookups!$A$30:$B$31,2,FALSE)-Z$3),IF($G61="L",$N61,$M61),IF($G61="L",$M61,$N61),$B61,$D61))</f>
        <v/>
      </c>
      <c r="AA61" s="112" t="str">
        <f>IF(OR($M61="",$N61=""),"",_xlfn.BETA.INV(ABS(VLOOKUP($S$1,VLookups!$A$30:$B$31,2,FALSE)-AA$3),IF($G61="L",$N61,$M61),IF($G61="L",$M61,$N61),$B61,$D61))</f>
        <v/>
      </c>
      <c r="AB61" s="113" t="str">
        <f>IF(OR($M61="",$N61=""),"",_xlfn.BETA.INV(ABS(VLOOKUP($S$1,VLookups!$A$30:$B$31,2,FALSE)-AB$3),IF($G61="L",$N61,$M61),IF($G61="L",$M61,$N61),$B61,$D61))</f>
        <v/>
      </c>
      <c r="AC61" s="112" t="str">
        <f>IF(OR($M61="",$N61=""),"",_xlfn.BETA.INV(ABS(VLOOKUP($S$1,VLookups!$A$30:$B$31,2,FALSE)-AC$3),IF($G61="L",$N61,$M61),IF($G61="L",$M61,$N61),$B61,$D61))</f>
        <v/>
      </c>
      <c r="AD61" s="113" t="str">
        <f>IF(OR($M61="",$N61=""),"",_xlfn.BETA.INV(ABS(VLOOKUP($S$1,VLookups!$A$30:$B$31,2,FALSE)-AD$3),IF($G61="L",$N61,$M61),IF($G61="L",$M61,$N61),$B61,$D61))</f>
        <v/>
      </c>
      <c r="AE61" s="112" t="str">
        <f>IF(OR($M61="",$N61=""),"",_xlfn.BETA.INV(ABS(VLOOKUP($S$1,VLookups!$A$30:$B$31,2,FALSE)-AE$3),IF($G61="L",$N61,$M61),IF($G61="L",$M61,$N61),$B61,$D61))</f>
        <v/>
      </c>
      <c r="AF61" s="113" t="str">
        <f>IF(OR($M61="",$N61=""),"",_xlfn.BETA.INV(ABS(VLOOKUP($S$1,VLookups!$A$30:$B$31,2,FALSE)-AF$3),IF($G61="L",$N61,$M61),IF($G61="L",$M61,$N61),$B61,$D61))</f>
        <v/>
      </c>
      <c r="AG61" s="15"/>
      <c r="AH61" s="194" t="str">
        <f t="shared" si="18"/>
        <v/>
      </c>
      <c r="AI61" s="192" t="str">
        <f t="shared" si="19"/>
        <v/>
      </c>
      <c r="AJ61" s="177" t="str">
        <f t="shared" ref="AJ61:AJ64" si="152">IF(ISNONTEXT($AH61),AI61+$AH61,"")</f>
        <v/>
      </c>
      <c r="AK61" s="177" t="str">
        <f t="shared" si="144"/>
        <v/>
      </c>
      <c r="AL61" s="177" t="str">
        <f t="shared" si="144"/>
        <v/>
      </c>
      <c r="AM61" s="177" t="str">
        <f t="shared" si="144"/>
        <v/>
      </c>
      <c r="AN61" s="177" t="str">
        <f t="shared" si="144"/>
        <v/>
      </c>
      <c r="AO61" s="177" t="str">
        <f t="shared" si="144"/>
        <v/>
      </c>
      <c r="AP61" s="177" t="str">
        <f t="shared" si="144"/>
        <v/>
      </c>
      <c r="AQ61" s="177" t="str">
        <f t="shared" si="144"/>
        <v/>
      </c>
      <c r="AR61" s="177" t="str">
        <f t="shared" si="144"/>
        <v/>
      </c>
      <c r="AS61" s="177" t="str">
        <f t="shared" si="144"/>
        <v/>
      </c>
      <c r="AT61" s="177" t="str">
        <f t="shared" si="144"/>
        <v/>
      </c>
      <c r="AU61" s="177" t="str">
        <f t="shared" si="144"/>
        <v/>
      </c>
      <c r="AV61" s="177" t="str">
        <f t="shared" si="144"/>
        <v/>
      </c>
      <c r="AW61" s="177" t="str">
        <f t="shared" si="144"/>
        <v/>
      </c>
      <c r="AX61" s="177" t="str">
        <f t="shared" si="144"/>
        <v/>
      </c>
      <c r="AY61" s="177" t="str">
        <f t="shared" si="144"/>
        <v/>
      </c>
      <c r="AZ61" s="177" t="str">
        <f t="shared" si="144"/>
        <v/>
      </c>
      <c r="BA61" s="177" t="str">
        <f t="shared" si="139"/>
        <v/>
      </c>
      <c r="BB61" s="177" t="str">
        <f t="shared" si="139"/>
        <v/>
      </c>
      <c r="BC61" s="177" t="str">
        <f t="shared" si="139"/>
        <v/>
      </c>
      <c r="BD61" s="177" t="str">
        <f t="shared" si="139"/>
        <v/>
      </c>
      <c r="BE61" s="177" t="str">
        <f t="shared" si="139"/>
        <v/>
      </c>
      <c r="BF61" s="177" t="str">
        <f t="shared" si="139"/>
        <v/>
      </c>
      <c r="BG61" s="177" t="str">
        <f t="shared" si="139"/>
        <v/>
      </c>
      <c r="BH61" s="177" t="str">
        <f t="shared" si="139"/>
        <v/>
      </c>
      <c r="BI61" s="177" t="str">
        <f t="shared" si="139"/>
        <v/>
      </c>
      <c r="BJ61" s="177" t="str">
        <f t="shared" si="139"/>
        <v/>
      </c>
      <c r="BK61" s="177" t="str">
        <f t="shared" si="139"/>
        <v/>
      </c>
      <c r="BL61" s="177" t="str">
        <f t="shared" si="139"/>
        <v/>
      </c>
      <c r="BM61" s="177" t="str">
        <f t="shared" si="139"/>
        <v/>
      </c>
      <c r="BN61" s="177" t="str">
        <f t="shared" si="139"/>
        <v/>
      </c>
      <c r="BO61" s="177" t="str">
        <f t="shared" si="139"/>
        <v/>
      </c>
      <c r="BP61" s="177" t="str">
        <f t="shared" si="145"/>
        <v/>
      </c>
      <c r="BQ61" s="177" t="str">
        <f t="shared" si="145"/>
        <v/>
      </c>
      <c r="BR61" s="177" t="str">
        <f t="shared" si="145"/>
        <v/>
      </c>
      <c r="BS61" s="177" t="str">
        <f t="shared" si="145"/>
        <v/>
      </c>
      <c r="BT61" s="177" t="str">
        <f t="shared" si="145"/>
        <v/>
      </c>
      <c r="BU61" s="177" t="str">
        <f t="shared" si="145"/>
        <v/>
      </c>
      <c r="BV61" s="177" t="str">
        <f t="shared" si="145"/>
        <v/>
      </c>
      <c r="BW61" s="177" t="str">
        <f t="shared" si="145"/>
        <v/>
      </c>
      <c r="BX61" s="177" t="str">
        <f t="shared" si="145"/>
        <v/>
      </c>
      <c r="BY61" s="177" t="str">
        <f t="shared" si="145"/>
        <v/>
      </c>
      <c r="BZ61" s="177" t="str">
        <f t="shared" si="145"/>
        <v/>
      </c>
      <c r="CA61" s="177" t="str">
        <f t="shared" si="145"/>
        <v/>
      </c>
      <c r="CB61" s="177" t="str">
        <f t="shared" si="145"/>
        <v/>
      </c>
      <c r="CC61" s="177" t="str">
        <f t="shared" si="145"/>
        <v/>
      </c>
      <c r="CD61" s="177" t="str">
        <f t="shared" si="145"/>
        <v/>
      </c>
      <c r="CE61" s="177" t="str">
        <f t="shared" si="145"/>
        <v/>
      </c>
      <c r="CF61" s="177" t="str">
        <f t="shared" si="140"/>
        <v/>
      </c>
      <c r="CG61" s="177" t="str">
        <f t="shared" si="140"/>
        <v/>
      </c>
      <c r="CH61" s="177" t="str">
        <f t="shared" si="140"/>
        <v/>
      </c>
      <c r="CI61" s="177" t="str">
        <f t="shared" si="140"/>
        <v/>
      </c>
      <c r="CJ61" s="177" t="str">
        <f t="shared" si="140"/>
        <v/>
      </c>
      <c r="CK61" s="177" t="str">
        <f t="shared" si="140"/>
        <v/>
      </c>
      <c r="CL61" s="177" t="str">
        <f t="shared" si="140"/>
        <v/>
      </c>
      <c r="CM61" s="177" t="str">
        <f t="shared" si="140"/>
        <v/>
      </c>
      <c r="CN61" s="177" t="str">
        <f t="shared" si="140"/>
        <v/>
      </c>
      <c r="CO61" s="177" t="str">
        <f t="shared" si="140"/>
        <v/>
      </c>
      <c r="CP61" s="177" t="str">
        <f t="shared" si="140"/>
        <v/>
      </c>
      <c r="CQ61" s="177" t="str">
        <f t="shared" si="140"/>
        <v/>
      </c>
      <c r="CR61" s="177" t="str">
        <f t="shared" si="140"/>
        <v/>
      </c>
      <c r="CS61" s="177" t="str">
        <f t="shared" si="140"/>
        <v/>
      </c>
      <c r="CT61" s="177" t="str">
        <f t="shared" si="140"/>
        <v/>
      </c>
      <c r="CU61" s="177" t="str">
        <f t="shared" si="137"/>
        <v/>
      </c>
      <c r="CV61" s="177" t="str">
        <f t="shared" si="137"/>
        <v/>
      </c>
      <c r="CW61" s="177" t="str">
        <f t="shared" si="137"/>
        <v/>
      </c>
      <c r="CX61" s="177" t="str">
        <f t="shared" si="137"/>
        <v/>
      </c>
      <c r="CY61" s="177" t="str">
        <f t="shared" si="137"/>
        <v/>
      </c>
      <c r="CZ61" s="177" t="str">
        <f t="shared" si="137"/>
        <v/>
      </c>
      <c r="DA61" s="177" t="str">
        <f t="shared" si="137"/>
        <v/>
      </c>
      <c r="DB61" s="177" t="str">
        <f t="shared" si="137"/>
        <v/>
      </c>
      <c r="DC61" s="177" t="str">
        <f t="shared" si="137"/>
        <v/>
      </c>
      <c r="DD61" s="177" t="str">
        <f t="shared" si="137"/>
        <v/>
      </c>
      <c r="DE61" s="177" t="str">
        <f t="shared" si="137"/>
        <v/>
      </c>
      <c r="DF61" s="177" t="str">
        <f t="shared" si="137"/>
        <v/>
      </c>
      <c r="DG61" s="177" t="str">
        <f t="shared" si="137"/>
        <v/>
      </c>
      <c r="DH61" s="177" t="str">
        <f t="shared" si="137"/>
        <v/>
      </c>
      <c r="DI61" s="177" t="str">
        <f t="shared" si="137"/>
        <v/>
      </c>
      <c r="DJ61" s="177" t="str">
        <f t="shared" si="137"/>
        <v/>
      </c>
      <c r="DK61" s="177" t="str">
        <f t="shared" si="133"/>
        <v/>
      </c>
      <c r="DL61" s="177" t="str">
        <f t="shared" si="133"/>
        <v/>
      </c>
      <c r="DM61" s="177" t="str">
        <f t="shared" si="133"/>
        <v/>
      </c>
      <c r="DN61" s="177" t="str">
        <f t="shared" si="133"/>
        <v/>
      </c>
      <c r="DO61" s="177" t="str">
        <f t="shared" si="133"/>
        <v/>
      </c>
      <c r="DP61" s="177" t="str">
        <f t="shared" si="133"/>
        <v/>
      </c>
      <c r="DQ61" s="177" t="str">
        <f t="shared" si="133"/>
        <v/>
      </c>
      <c r="DR61" s="177" t="str">
        <f t="shared" si="133"/>
        <v/>
      </c>
      <c r="DS61" s="177" t="str">
        <f t="shared" si="133"/>
        <v/>
      </c>
      <c r="DT61" s="177" t="str">
        <f t="shared" si="133"/>
        <v/>
      </c>
      <c r="DU61" s="177" t="str">
        <f t="shared" si="133"/>
        <v/>
      </c>
      <c r="DV61" s="177" t="str">
        <f t="shared" si="133"/>
        <v/>
      </c>
      <c r="DW61" s="177" t="str">
        <f t="shared" si="133"/>
        <v/>
      </c>
      <c r="DX61" s="177" t="str">
        <f t="shared" si="133"/>
        <v/>
      </c>
      <c r="DY61" s="177" t="str">
        <f t="shared" si="133"/>
        <v/>
      </c>
      <c r="DZ61" s="177" t="str">
        <f t="shared" si="146"/>
        <v/>
      </c>
      <c r="EA61" s="177" t="str">
        <f t="shared" si="146"/>
        <v/>
      </c>
      <c r="EB61" s="177" t="str">
        <f t="shared" si="146"/>
        <v/>
      </c>
      <c r="EC61" s="177" t="str">
        <f t="shared" si="146"/>
        <v/>
      </c>
      <c r="ED61" s="177" t="str">
        <f t="shared" si="146"/>
        <v/>
      </c>
      <c r="EE61" s="177" t="str">
        <f t="shared" si="146"/>
        <v/>
      </c>
      <c r="EF61" s="177" t="str">
        <f t="shared" si="146"/>
        <v/>
      </c>
      <c r="EG61" s="177" t="str">
        <f t="shared" si="146"/>
        <v/>
      </c>
      <c r="EH61" s="177" t="str">
        <f t="shared" si="146"/>
        <v/>
      </c>
      <c r="EI61" s="177" t="str">
        <f t="shared" si="146"/>
        <v/>
      </c>
      <c r="EJ61" s="177" t="str">
        <f t="shared" si="146"/>
        <v/>
      </c>
      <c r="EK61" s="177" t="str">
        <f t="shared" si="146"/>
        <v/>
      </c>
      <c r="EL61" s="177" t="str">
        <f t="shared" si="146"/>
        <v/>
      </c>
      <c r="EM61" s="177" t="str">
        <f t="shared" si="146"/>
        <v/>
      </c>
      <c r="EN61" s="177" t="str">
        <f t="shared" si="146"/>
        <v/>
      </c>
      <c r="EO61" s="177" t="str">
        <f t="shared" si="146"/>
        <v/>
      </c>
      <c r="EP61" s="177" t="str">
        <f t="shared" si="141"/>
        <v/>
      </c>
      <c r="EQ61" s="177" t="str">
        <f t="shared" si="151"/>
        <v/>
      </c>
      <c r="ER61" s="177" t="str">
        <f t="shared" si="151"/>
        <v/>
      </c>
      <c r="ES61" s="177" t="str">
        <f t="shared" si="151"/>
        <v/>
      </c>
      <c r="ET61" s="177" t="str">
        <f t="shared" si="151"/>
        <v/>
      </c>
      <c r="EU61" s="177" t="str">
        <f t="shared" si="151"/>
        <v/>
      </c>
      <c r="EV61" s="177" t="str">
        <f t="shared" si="151"/>
        <v/>
      </c>
      <c r="EW61" s="177" t="str">
        <f t="shared" si="151"/>
        <v/>
      </c>
      <c r="EX61" s="177" t="str">
        <f t="shared" si="151"/>
        <v/>
      </c>
      <c r="EY61" s="177" t="str">
        <f t="shared" si="151"/>
        <v/>
      </c>
      <c r="EZ61" s="177" t="str">
        <f t="shared" si="151"/>
        <v/>
      </c>
      <c r="FA61" s="177" t="str">
        <f t="shared" si="151"/>
        <v/>
      </c>
      <c r="FB61" s="177" t="str">
        <f t="shared" si="151"/>
        <v/>
      </c>
      <c r="FC61" s="177" t="str">
        <f t="shared" si="151"/>
        <v/>
      </c>
      <c r="FD61" s="177" t="str">
        <f t="shared" si="151"/>
        <v/>
      </c>
      <c r="FE61" s="177" t="str">
        <f t="shared" si="151"/>
        <v/>
      </c>
      <c r="FF61" s="177" t="str">
        <f t="shared" si="151"/>
        <v/>
      </c>
      <c r="FG61" s="177" t="str">
        <f t="shared" si="147"/>
        <v/>
      </c>
      <c r="FH61" s="177" t="str">
        <f t="shared" si="142"/>
        <v/>
      </c>
      <c r="FI61" s="177" t="str">
        <f t="shared" si="142"/>
        <v/>
      </c>
      <c r="FJ61" s="177" t="str">
        <f t="shared" si="142"/>
        <v/>
      </c>
      <c r="FK61" s="177" t="str">
        <f t="shared" si="142"/>
        <v/>
      </c>
      <c r="FL61" s="177" t="str">
        <f t="shared" si="142"/>
        <v/>
      </c>
      <c r="FM61" s="177" t="str">
        <f t="shared" si="142"/>
        <v/>
      </c>
      <c r="FN61" s="177" t="str">
        <f t="shared" si="142"/>
        <v/>
      </c>
      <c r="FO61" s="177" t="str">
        <f t="shared" si="142"/>
        <v/>
      </c>
      <c r="FP61" s="177" t="str">
        <f t="shared" si="142"/>
        <v/>
      </c>
      <c r="FQ61" s="177" t="str">
        <f t="shared" si="142"/>
        <v/>
      </c>
      <c r="FR61" s="177" t="str">
        <f t="shared" si="142"/>
        <v/>
      </c>
      <c r="FS61" s="177" t="str">
        <f t="shared" si="142"/>
        <v/>
      </c>
      <c r="FT61" s="177" t="str">
        <f t="shared" si="142"/>
        <v/>
      </c>
      <c r="FU61" s="177" t="str">
        <f t="shared" si="142"/>
        <v/>
      </c>
      <c r="FV61" s="177" t="str">
        <f t="shared" si="142"/>
        <v/>
      </c>
      <c r="FW61" s="177" t="str">
        <f t="shared" si="142"/>
        <v/>
      </c>
      <c r="FX61" s="177" t="str">
        <f t="shared" si="148"/>
        <v/>
      </c>
      <c r="FY61" s="177" t="str">
        <f t="shared" si="148"/>
        <v/>
      </c>
      <c r="FZ61" s="177" t="str">
        <f t="shared" si="148"/>
        <v/>
      </c>
      <c r="GA61" s="177" t="str">
        <f t="shared" si="148"/>
        <v/>
      </c>
      <c r="GB61" s="177" t="str">
        <f t="shared" si="148"/>
        <v/>
      </c>
      <c r="GC61" s="177" t="str">
        <f t="shared" si="148"/>
        <v/>
      </c>
      <c r="GD61" s="177" t="str">
        <f t="shared" si="148"/>
        <v/>
      </c>
      <c r="GE61" s="177" t="str">
        <f t="shared" si="148"/>
        <v/>
      </c>
      <c r="GF61" s="177" t="str">
        <f t="shared" si="148"/>
        <v/>
      </c>
      <c r="GG61" s="177" t="str">
        <f t="shared" si="148"/>
        <v/>
      </c>
      <c r="GH61" s="177" t="str">
        <f t="shared" si="148"/>
        <v/>
      </c>
      <c r="GI61" s="177" t="str">
        <f t="shared" si="148"/>
        <v/>
      </c>
      <c r="GJ61" s="177" t="str">
        <f t="shared" si="148"/>
        <v/>
      </c>
      <c r="GK61" s="177" t="str">
        <f t="shared" si="148"/>
        <v/>
      </c>
      <c r="GL61" s="177" t="str">
        <f t="shared" si="148"/>
        <v/>
      </c>
      <c r="GM61" s="177" t="str">
        <f t="shared" si="148"/>
        <v/>
      </c>
      <c r="GN61" s="177" t="str">
        <f t="shared" si="143"/>
        <v/>
      </c>
      <c r="GO61" s="177" t="str">
        <f t="shared" si="143"/>
        <v/>
      </c>
      <c r="GP61" s="177" t="str">
        <f t="shared" si="143"/>
        <v/>
      </c>
      <c r="GQ61" s="177" t="str">
        <f t="shared" si="143"/>
        <v/>
      </c>
      <c r="GR61" s="177" t="str">
        <f t="shared" si="143"/>
        <v/>
      </c>
      <c r="GS61" s="177" t="str">
        <f t="shared" si="143"/>
        <v/>
      </c>
      <c r="GT61" s="177" t="str">
        <f t="shared" si="143"/>
        <v/>
      </c>
      <c r="GU61" s="177" t="str">
        <f t="shared" si="143"/>
        <v/>
      </c>
      <c r="GV61" s="177" t="str">
        <f t="shared" si="143"/>
        <v/>
      </c>
      <c r="GW61" s="177" t="str">
        <f t="shared" si="143"/>
        <v/>
      </c>
      <c r="GX61" s="177" t="str">
        <f t="shared" si="143"/>
        <v/>
      </c>
      <c r="GY61" s="177" t="str">
        <f t="shared" si="143"/>
        <v/>
      </c>
      <c r="GZ61" s="177" t="str">
        <f t="shared" si="143"/>
        <v/>
      </c>
      <c r="HA61" s="177" t="str">
        <f t="shared" si="143"/>
        <v/>
      </c>
      <c r="HB61" s="177" t="str">
        <f t="shared" si="143"/>
        <v/>
      </c>
      <c r="HC61" s="177" t="str">
        <f t="shared" si="138"/>
        <v/>
      </c>
      <c r="HD61" s="177" t="str">
        <f t="shared" si="138"/>
        <v/>
      </c>
      <c r="HE61" s="177" t="str">
        <f t="shared" si="138"/>
        <v/>
      </c>
      <c r="HF61" s="177" t="str">
        <f t="shared" si="138"/>
        <v/>
      </c>
      <c r="HG61" s="177" t="str">
        <f t="shared" si="138"/>
        <v/>
      </c>
      <c r="HH61" s="177" t="str">
        <f t="shared" si="138"/>
        <v/>
      </c>
      <c r="HI61" s="177" t="str">
        <f t="shared" si="138"/>
        <v/>
      </c>
      <c r="HJ61" s="177" t="str">
        <f t="shared" si="138"/>
        <v/>
      </c>
      <c r="HK61" s="177" t="str">
        <f t="shared" si="138"/>
        <v/>
      </c>
      <c r="HL61" s="177" t="str">
        <f t="shared" si="138"/>
        <v/>
      </c>
      <c r="HM61" s="177" t="str">
        <f t="shared" si="138"/>
        <v/>
      </c>
      <c r="HN61" s="177" t="str">
        <f t="shared" si="138"/>
        <v/>
      </c>
      <c r="HO61" s="177" t="str">
        <f t="shared" si="138"/>
        <v/>
      </c>
      <c r="HP61" s="177" t="str">
        <f t="shared" si="138"/>
        <v/>
      </c>
      <c r="HQ61" s="177" t="str">
        <f t="shared" si="149"/>
        <v/>
      </c>
      <c r="HR61" s="177" t="str">
        <f t="shared" si="149"/>
        <v/>
      </c>
      <c r="HS61" s="177" t="str">
        <f t="shared" si="149"/>
        <v/>
      </c>
      <c r="HT61" s="177" t="str">
        <f t="shared" si="149"/>
        <v/>
      </c>
      <c r="HU61" s="177" t="str">
        <f t="shared" si="149"/>
        <v/>
      </c>
      <c r="HV61" s="177" t="str">
        <f t="shared" si="149"/>
        <v/>
      </c>
      <c r="HW61" s="177" t="str">
        <f t="shared" si="149"/>
        <v/>
      </c>
      <c r="HX61" s="177" t="str">
        <f t="shared" si="149"/>
        <v/>
      </c>
      <c r="HY61" s="177" t="str">
        <f t="shared" si="149"/>
        <v/>
      </c>
      <c r="HZ61" s="177" t="str">
        <f t="shared" si="149"/>
        <v/>
      </c>
      <c r="IA61" s="192" t="str">
        <f t="shared" si="21"/>
        <v/>
      </c>
      <c r="IB61" s="193" t="e">
        <f t="shared" si="94"/>
        <v>#N/A</v>
      </c>
      <c r="IC61" s="193" t="e">
        <f t="shared" ref="IC61:IE76" si="153">IF(ISNONTEXT($Q61),IF($G61="R",_xlfn.BETA.DIST(AJ61,$M61,$N61,FALSE,$B61,$D61),_xlfn.BETA.DIST(AJ61,$N61,$M61,FALSE,$B61,$D61)),NA())</f>
        <v>#N/A</v>
      </c>
      <c r="ID61" s="193" t="e">
        <f t="shared" si="153"/>
        <v>#N/A</v>
      </c>
      <c r="IE61" s="193" t="e">
        <f t="shared" si="153"/>
        <v>#N/A</v>
      </c>
      <c r="IF61" s="193" t="e">
        <f t="shared" si="128"/>
        <v>#N/A</v>
      </c>
      <c r="IG61" s="193" t="e">
        <f t="shared" si="128"/>
        <v>#N/A</v>
      </c>
      <c r="IH61" s="193" t="e">
        <f t="shared" si="128"/>
        <v>#N/A</v>
      </c>
      <c r="II61" s="193" t="e">
        <f t="shared" si="128"/>
        <v>#N/A</v>
      </c>
      <c r="IJ61" s="193" t="e">
        <f t="shared" si="128"/>
        <v>#N/A</v>
      </c>
      <c r="IK61" s="193" t="e">
        <f t="shared" si="128"/>
        <v>#N/A</v>
      </c>
      <c r="IL61" s="193" t="e">
        <f t="shared" si="128"/>
        <v>#N/A</v>
      </c>
      <c r="IM61" s="193" t="e">
        <f t="shared" si="128"/>
        <v>#N/A</v>
      </c>
      <c r="IN61" s="193" t="e">
        <f t="shared" si="128"/>
        <v>#N/A</v>
      </c>
      <c r="IO61" s="193" t="e">
        <f t="shared" si="128"/>
        <v>#N/A</v>
      </c>
      <c r="IP61" s="193" t="e">
        <f t="shared" si="128"/>
        <v>#N/A</v>
      </c>
      <c r="IQ61" s="193" t="e">
        <f t="shared" si="128"/>
        <v>#N/A</v>
      </c>
      <c r="IR61" s="193" t="e">
        <f t="shared" si="128"/>
        <v>#N/A</v>
      </c>
      <c r="IS61" s="193" t="e">
        <f t="shared" si="128"/>
        <v>#N/A</v>
      </c>
      <c r="IT61" s="193" t="e">
        <f t="shared" si="128"/>
        <v>#N/A</v>
      </c>
      <c r="IU61" s="193" t="e">
        <f t="shared" si="124"/>
        <v>#N/A</v>
      </c>
      <c r="IV61" s="193" t="e">
        <f t="shared" si="124"/>
        <v>#N/A</v>
      </c>
      <c r="IW61" s="193" t="e">
        <f t="shared" si="124"/>
        <v>#N/A</v>
      </c>
      <c r="IX61" s="193" t="e">
        <f t="shared" si="124"/>
        <v>#N/A</v>
      </c>
      <c r="IY61" s="193" t="e">
        <f t="shared" si="124"/>
        <v>#N/A</v>
      </c>
      <c r="IZ61" s="193" t="e">
        <f t="shared" si="124"/>
        <v>#N/A</v>
      </c>
      <c r="JA61" s="193" t="e">
        <f t="shared" si="124"/>
        <v>#N/A</v>
      </c>
      <c r="JB61" s="193" t="e">
        <f t="shared" si="124"/>
        <v>#N/A</v>
      </c>
      <c r="JC61" s="193" t="e">
        <f t="shared" si="124"/>
        <v>#N/A</v>
      </c>
      <c r="JD61" s="193" t="e">
        <f t="shared" si="124"/>
        <v>#N/A</v>
      </c>
      <c r="JE61" s="193" t="e">
        <f t="shared" si="124"/>
        <v>#N/A</v>
      </c>
      <c r="JF61" s="193" t="e">
        <f t="shared" si="124"/>
        <v>#N/A</v>
      </c>
      <c r="JG61" s="193" t="e">
        <f t="shared" si="124"/>
        <v>#N/A</v>
      </c>
      <c r="JH61" s="193" t="e">
        <f t="shared" si="124"/>
        <v>#N/A</v>
      </c>
      <c r="JI61" s="193" t="e">
        <f t="shared" si="124"/>
        <v>#N/A</v>
      </c>
      <c r="JJ61" s="193" t="e">
        <f t="shared" si="121"/>
        <v>#N/A</v>
      </c>
      <c r="JK61" s="193" t="e">
        <f t="shared" si="121"/>
        <v>#N/A</v>
      </c>
      <c r="JL61" s="193" t="e">
        <f t="shared" si="121"/>
        <v>#N/A</v>
      </c>
      <c r="JM61" s="193" t="e">
        <f t="shared" si="121"/>
        <v>#N/A</v>
      </c>
      <c r="JN61" s="193" t="e">
        <f t="shared" si="121"/>
        <v>#N/A</v>
      </c>
      <c r="JO61" s="193" t="e">
        <f t="shared" si="121"/>
        <v>#N/A</v>
      </c>
      <c r="JP61" s="193" t="e">
        <f t="shared" si="121"/>
        <v>#N/A</v>
      </c>
      <c r="JQ61" s="193" t="e">
        <f t="shared" si="121"/>
        <v>#N/A</v>
      </c>
      <c r="JR61" s="193" t="e">
        <f t="shared" si="121"/>
        <v>#N/A</v>
      </c>
      <c r="JS61" s="193" t="e">
        <f t="shared" si="121"/>
        <v>#N/A</v>
      </c>
      <c r="JT61" s="193" t="e">
        <f t="shared" si="121"/>
        <v>#N/A</v>
      </c>
      <c r="JU61" s="193" t="e">
        <f t="shared" si="121"/>
        <v>#N/A</v>
      </c>
      <c r="JV61" s="193" t="e">
        <f t="shared" si="121"/>
        <v>#N/A</v>
      </c>
      <c r="JW61" s="193" t="e">
        <f t="shared" si="121"/>
        <v>#N/A</v>
      </c>
      <c r="JX61" s="193" t="e">
        <f t="shared" si="121"/>
        <v>#N/A</v>
      </c>
      <c r="JY61" s="193" t="e">
        <f t="shared" si="134"/>
        <v>#N/A</v>
      </c>
      <c r="JZ61" s="193" t="e">
        <f t="shared" si="134"/>
        <v>#N/A</v>
      </c>
      <c r="KA61" s="193" t="e">
        <f t="shared" si="134"/>
        <v>#N/A</v>
      </c>
      <c r="KB61" s="193" t="e">
        <f t="shared" si="134"/>
        <v>#N/A</v>
      </c>
      <c r="KC61" s="193" t="e">
        <f t="shared" si="134"/>
        <v>#N/A</v>
      </c>
      <c r="KD61" s="193" t="e">
        <f t="shared" si="134"/>
        <v>#N/A</v>
      </c>
      <c r="KE61" s="193" t="e">
        <f t="shared" si="134"/>
        <v>#N/A</v>
      </c>
      <c r="KF61" s="193" t="e">
        <f t="shared" si="134"/>
        <v>#N/A</v>
      </c>
      <c r="KG61" s="193" t="e">
        <f t="shared" si="134"/>
        <v>#N/A</v>
      </c>
      <c r="KH61" s="193" t="e">
        <f t="shared" si="134"/>
        <v>#N/A</v>
      </c>
      <c r="KI61" s="193" t="e">
        <f t="shared" si="134"/>
        <v>#N/A</v>
      </c>
      <c r="KJ61" s="193" t="e">
        <f t="shared" si="134"/>
        <v>#N/A</v>
      </c>
      <c r="KK61" s="193" t="e">
        <f t="shared" si="134"/>
        <v>#N/A</v>
      </c>
      <c r="KL61" s="193" t="e">
        <f t="shared" si="134"/>
        <v>#N/A</v>
      </c>
      <c r="KM61" s="193" t="e">
        <f t="shared" si="134"/>
        <v>#N/A</v>
      </c>
      <c r="KN61" s="193" t="e">
        <f t="shared" si="24"/>
        <v>#N/A</v>
      </c>
      <c r="KO61" s="193" t="e">
        <f t="shared" ref="KO61:KQ76" si="154">IF(ISNONTEXT($Q61),IF($G61="R",_xlfn.BETA.DIST(CV61,$M61,$N61,FALSE,$B61,$D61),_xlfn.BETA.DIST(CV61,$N61,$M61,FALSE,$B61,$D61)),NA())</f>
        <v>#N/A</v>
      </c>
      <c r="KP61" s="193" t="e">
        <f t="shared" si="154"/>
        <v>#N/A</v>
      </c>
      <c r="KQ61" s="193" t="e">
        <f t="shared" si="154"/>
        <v>#N/A</v>
      </c>
      <c r="KR61" s="193" t="e">
        <f t="shared" si="129"/>
        <v>#N/A</v>
      </c>
      <c r="KS61" s="193" t="e">
        <f t="shared" si="129"/>
        <v>#N/A</v>
      </c>
      <c r="KT61" s="193" t="e">
        <f t="shared" si="129"/>
        <v>#N/A</v>
      </c>
      <c r="KU61" s="193" t="e">
        <f t="shared" si="129"/>
        <v>#N/A</v>
      </c>
      <c r="KV61" s="193" t="e">
        <f t="shared" si="129"/>
        <v>#N/A</v>
      </c>
      <c r="KW61" s="193" t="e">
        <f t="shared" si="129"/>
        <v>#N/A</v>
      </c>
      <c r="KX61" s="193" t="e">
        <f t="shared" si="129"/>
        <v>#N/A</v>
      </c>
      <c r="KY61" s="193" t="e">
        <f t="shared" si="129"/>
        <v>#N/A</v>
      </c>
      <c r="KZ61" s="193" t="e">
        <f t="shared" si="129"/>
        <v>#N/A</v>
      </c>
      <c r="LA61" s="193" t="e">
        <f t="shared" si="129"/>
        <v>#N/A</v>
      </c>
      <c r="LB61" s="193" t="e">
        <f t="shared" si="129"/>
        <v>#N/A</v>
      </c>
      <c r="LC61" s="193" t="e">
        <f t="shared" si="129"/>
        <v>#N/A</v>
      </c>
      <c r="LD61" s="193" t="e">
        <f t="shared" si="129"/>
        <v>#N/A</v>
      </c>
      <c r="LE61" s="193" t="e">
        <f t="shared" si="129"/>
        <v>#N/A</v>
      </c>
      <c r="LF61" s="193" t="e">
        <f t="shared" si="129"/>
        <v>#N/A</v>
      </c>
      <c r="LG61" s="193" t="e">
        <f t="shared" si="125"/>
        <v>#N/A</v>
      </c>
      <c r="LH61" s="193" t="e">
        <f t="shared" si="125"/>
        <v>#N/A</v>
      </c>
      <c r="LI61" s="193" t="e">
        <f t="shared" si="125"/>
        <v>#N/A</v>
      </c>
      <c r="LJ61" s="193" t="e">
        <f t="shared" si="125"/>
        <v>#N/A</v>
      </c>
      <c r="LK61" s="193" t="e">
        <f t="shared" si="125"/>
        <v>#N/A</v>
      </c>
      <c r="LL61" s="193" t="e">
        <f t="shared" si="125"/>
        <v>#N/A</v>
      </c>
      <c r="LM61" s="193" t="e">
        <f t="shared" si="125"/>
        <v>#N/A</v>
      </c>
      <c r="LN61" s="193" t="e">
        <f t="shared" si="125"/>
        <v>#N/A</v>
      </c>
      <c r="LO61" s="193" t="e">
        <f t="shared" si="125"/>
        <v>#N/A</v>
      </c>
      <c r="LP61" s="193" t="e">
        <f t="shared" si="125"/>
        <v>#N/A</v>
      </c>
      <c r="LQ61" s="193" t="e">
        <f t="shared" si="125"/>
        <v>#N/A</v>
      </c>
      <c r="LR61" s="193" t="e">
        <f t="shared" si="125"/>
        <v>#N/A</v>
      </c>
      <c r="LS61" s="193" t="e">
        <f t="shared" si="125"/>
        <v>#N/A</v>
      </c>
      <c r="LT61" s="193" t="e">
        <f t="shared" si="125"/>
        <v>#N/A</v>
      </c>
      <c r="LU61" s="193" t="e">
        <f t="shared" si="125"/>
        <v>#N/A</v>
      </c>
      <c r="LV61" s="193" t="e">
        <f t="shared" si="122"/>
        <v>#N/A</v>
      </c>
      <c r="LW61" s="193" t="e">
        <f t="shared" si="122"/>
        <v>#N/A</v>
      </c>
      <c r="LX61" s="193" t="e">
        <f t="shared" si="122"/>
        <v>#N/A</v>
      </c>
      <c r="LY61" s="193" t="e">
        <f t="shared" si="122"/>
        <v>#N/A</v>
      </c>
      <c r="LZ61" s="193" t="e">
        <f t="shared" si="122"/>
        <v>#N/A</v>
      </c>
      <c r="MA61" s="193" t="e">
        <f t="shared" si="122"/>
        <v>#N/A</v>
      </c>
      <c r="MB61" s="193" t="e">
        <f t="shared" si="122"/>
        <v>#N/A</v>
      </c>
      <c r="MC61" s="193" t="e">
        <f t="shared" si="122"/>
        <v>#N/A</v>
      </c>
      <c r="MD61" s="193" t="e">
        <f t="shared" si="122"/>
        <v>#N/A</v>
      </c>
      <c r="ME61" s="193" t="e">
        <f t="shared" si="122"/>
        <v>#N/A</v>
      </c>
      <c r="MF61" s="193" t="e">
        <f t="shared" si="122"/>
        <v>#N/A</v>
      </c>
      <c r="MG61" s="193" t="e">
        <f t="shared" si="122"/>
        <v>#N/A</v>
      </c>
      <c r="MH61" s="193" t="e">
        <f t="shared" si="122"/>
        <v>#N/A</v>
      </c>
      <c r="MI61" s="193" t="e">
        <f t="shared" si="122"/>
        <v>#N/A</v>
      </c>
      <c r="MJ61" s="193" t="e">
        <f t="shared" si="122"/>
        <v>#N/A</v>
      </c>
      <c r="MK61" s="193" t="e">
        <f t="shared" si="135"/>
        <v>#N/A</v>
      </c>
      <c r="ML61" s="193" t="e">
        <f t="shared" si="135"/>
        <v>#N/A</v>
      </c>
      <c r="MM61" s="193" t="e">
        <f t="shared" si="135"/>
        <v>#N/A</v>
      </c>
      <c r="MN61" s="193" t="e">
        <f t="shared" si="135"/>
        <v>#N/A</v>
      </c>
      <c r="MO61" s="193" t="e">
        <f t="shared" si="135"/>
        <v>#N/A</v>
      </c>
      <c r="MP61" s="193" t="e">
        <f t="shared" si="135"/>
        <v>#N/A</v>
      </c>
      <c r="MQ61" s="193" t="e">
        <f t="shared" si="135"/>
        <v>#N/A</v>
      </c>
      <c r="MR61" s="193" t="e">
        <f t="shared" si="135"/>
        <v>#N/A</v>
      </c>
      <c r="MS61" s="193" t="e">
        <f t="shared" si="135"/>
        <v>#N/A</v>
      </c>
      <c r="MT61" s="193" t="e">
        <f t="shared" si="135"/>
        <v>#N/A</v>
      </c>
      <c r="MU61" s="193" t="e">
        <f t="shared" si="135"/>
        <v>#N/A</v>
      </c>
      <c r="MV61" s="193" t="e">
        <f t="shared" si="135"/>
        <v>#N/A</v>
      </c>
      <c r="MW61" s="193" t="e">
        <f t="shared" si="135"/>
        <v>#N/A</v>
      </c>
      <c r="MX61" s="193" t="e">
        <f t="shared" si="135"/>
        <v>#N/A</v>
      </c>
      <c r="MY61" s="193" t="e">
        <f t="shared" si="135"/>
        <v>#N/A</v>
      </c>
      <c r="MZ61" s="193" t="e">
        <f t="shared" si="25"/>
        <v>#N/A</v>
      </c>
      <c r="NA61" s="193" t="e">
        <f t="shared" ref="NA61:NC76" si="155">IF(ISNONTEXT($Q61),IF($G61="R",_xlfn.BETA.DIST(FH61,$M61,$N61,FALSE,$B61,$D61),_xlfn.BETA.DIST(FH61,$N61,$M61,FALSE,$B61,$D61)),NA())</f>
        <v>#N/A</v>
      </c>
      <c r="NB61" s="193" t="e">
        <f t="shared" si="155"/>
        <v>#N/A</v>
      </c>
      <c r="NC61" s="193" t="e">
        <f t="shared" si="155"/>
        <v>#N/A</v>
      </c>
      <c r="ND61" s="193" t="e">
        <f t="shared" si="130"/>
        <v>#N/A</v>
      </c>
      <c r="NE61" s="193" t="e">
        <f t="shared" si="130"/>
        <v>#N/A</v>
      </c>
      <c r="NF61" s="193" t="e">
        <f t="shared" si="130"/>
        <v>#N/A</v>
      </c>
      <c r="NG61" s="193" t="e">
        <f t="shared" si="130"/>
        <v>#N/A</v>
      </c>
      <c r="NH61" s="193" t="e">
        <f t="shared" si="130"/>
        <v>#N/A</v>
      </c>
      <c r="NI61" s="193" t="e">
        <f t="shared" si="130"/>
        <v>#N/A</v>
      </c>
      <c r="NJ61" s="193" t="e">
        <f t="shared" si="130"/>
        <v>#N/A</v>
      </c>
      <c r="NK61" s="193" t="e">
        <f t="shared" si="130"/>
        <v>#N/A</v>
      </c>
      <c r="NL61" s="193" t="e">
        <f t="shared" si="130"/>
        <v>#N/A</v>
      </c>
      <c r="NM61" s="193" t="e">
        <f t="shared" si="130"/>
        <v>#N/A</v>
      </c>
      <c r="NN61" s="193" t="e">
        <f t="shared" si="130"/>
        <v>#N/A</v>
      </c>
      <c r="NO61" s="193" t="e">
        <f t="shared" si="130"/>
        <v>#N/A</v>
      </c>
      <c r="NP61" s="193" t="e">
        <f t="shared" si="130"/>
        <v>#N/A</v>
      </c>
      <c r="NQ61" s="193" t="e">
        <f t="shared" si="130"/>
        <v>#N/A</v>
      </c>
      <c r="NR61" s="193" t="e">
        <f t="shared" si="130"/>
        <v>#N/A</v>
      </c>
      <c r="NS61" s="193" t="e">
        <f t="shared" si="126"/>
        <v>#N/A</v>
      </c>
      <c r="NT61" s="193" t="e">
        <f t="shared" si="126"/>
        <v>#N/A</v>
      </c>
      <c r="NU61" s="193" t="e">
        <f t="shared" si="126"/>
        <v>#N/A</v>
      </c>
      <c r="NV61" s="193" t="e">
        <f t="shared" si="126"/>
        <v>#N/A</v>
      </c>
      <c r="NW61" s="193" t="e">
        <f t="shared" si="126"/>
        <v>#N/A</v>
      </c>
      <c r="NX61" s="193" t="e">
        <f t="shared" si="126"/>
        <v>#N/A</v>
      </c>
      <c r="NY61" s="193" t="e">
        <f t="shared" si="126"/>
        <v>#N/A</v>
      </c>
      <c r="NZ61" s="193" t="e">
        <f t="shared" si="126"/>
        <v>#N/A</v>
      </c>
      <c r="OA61" s="193" t="e">
        <f t="shared" si="126"/>
        <v>#N/A</v>
      </c>
      <c r="OB61" s="193" t="e">
        <f t="shared" si="126"/>
        <v>#N/A</v>
      </c>
      <c r="OC61" s="193" t="e">
        <f t="shared" si="126"/>
        <v>#N/A</v>
      </c>
      <c r="OD61" s="193" t="e">
        <f t="shared" si="126"/>
        <v>#N/A</v>
      </c>
      <c r="OE61" s="193" t="e">
        <f t="shared" si="126"/>
        <v>#N/A</v>
      </c>
      <c r="OF61" s="193" t="e">
        <f t="shared" si="126"/>
        <v>#N/A</v>
      </c>
      <c r="OG61" s="193" t="e">
        <f t="shared" si="126"/>
        <v>#N/A</v>
      </c>
      <c r="OH61" s="193" t="e">
        <f t="shared" si="123"/>
        <v>#N/A</v>
      </c>
      <c r="OI61" s="193" t="e">
        <f t="shared" si="123"/>
        <v>#N/A</v>
      </c>
      <c r="OJ61" s="193" t="e">
        <f t="shared" si="123"/>
        <v>#N/A</v>
      </c>
      <c r="OK61" s="193" t="e">
        <f t="shared" si="123"/>
        <v>#N/A</v>
      </c>
      <c r="OL61" s="193" t="e">
        <f t="shared" si="123"/>
        <v>#N/A</v>
      </c>
      <c r="OM61" s="193" t="e">
        <f t="shared" si="123"/>
        <v>#N/A</v>
      </c>
      <c r="ON61" s="193" t="e">
        <f t="shared" si="123"/>
        <v>#N/A</v>
      </c>
      <c r="OO61" s="193" t="e">
        <f t="shared" si="123"/>
        <v>#N/A</v>
      </c>
      <c r="OP61" s="193" t="e">
        <f t="shared" si="123"/>
        <v>#N/A</v>
      </c>
      <c r="OQ61" s="193" t="e">
        <f t="shared" si="123"/>
        <v>#N/A</v>
      </c>
      <c r="OR61" s="193" t="e">
        <f t="shared" si="123"/>
        <v>#N/A</v>
      </c>
      <c r="OS61" s="193" t="e">
        <f t="shared" si="123"/>
        <v>#N/A</v>
      </c>
      <c r="OT61" s="193" t="e">
        <f t="shared" si="123"/>
        <v>#N/A</v>
      </c>
      <c r="OU61" s="193" t="e">
        <f t="shared" si="123"/>
        <v>#N/A</v>
      </c>
      <c r="OV61" s="193" t="e">
        <f t="shared" si="123"/>
        <v>#N/A</v>
      </c>
      <c r="OW61" s="193" t="e">
        <f t="shared" si="136"/>
        <v>#N/A</v>
      </c>
      <c r="OX61" s="193" t="e">
        <f t="shared" si="136"/>
        <v>#N/A</v>
      </c>
      <c r="OY61" s="193" t="e">
        <f t="shared" si="136"/>
        <v>#N/A</v>
      </c>
      <c r="OZ61" s="193" t="e">
        <f t="shared" si="136"/>
        <v>#N/A</v>
      </c>
      <c r="PA61" s="193" t="e">
        <f t="shared" si="136"/>
        <v>#N/A</v>
      </c>
      <c r="PB61" s="193" t="e">
        <f t="shared" si="136"/>
        <v>#N/A</v>
      </c>
      <c r="PC61" s="193" t="e">
        <f t="shared" si="136"/>
        <v>#N/A</v>
      </c>
      <c r="PD61" s="193" t="e">
        <f t="shared" si="136"/>
        <v>#N/A</v>
      </c>
      <c r="PE61" s="193" t="e">
        <f t="shared" si="136"/>
        <v>#N/A</v>
      </c>
      <c r="PF61" s="193" t="e">
        <f t="shared" si="136"/>
        <v>#N/A</v>
      </c>
      <c r="PG61" s="193" t="e">
        <f t="shared" si="136"/>
        <v>#N/A</v>
      </c>
      <c r="PH61" s="193" t="e">
        <f t="shared" si="136"/>
        <v>#N/A</v>
      </c>
      <c r="PI61" s="193" t="e">
        <f t="shared" si="136"/>
        <v>#N/A</v>
      </c>
      <c r="PJ61" s="193" t="e">
        <f t="shared" si="136"/>
        <v>#N/A</v>
      </c>
      <c r="PK61" s="193" t="e">
        <f t="shared" si="136"/>
        <v>#N/A</v>
      </c>
      <c r="PL61" s="193" t="e">
        <f t="shared" si="26"/>
        <v>#N/A</v>
      </c>
      <c r="PM61" s="193" t="e">
        <f t="shared" si="131"/>
        <v>#N/A</v>
      </c>
      <c r="PN61" s="193" t="e">
        <f t="shared" si="131"/>
        <v>#N/A</v>
      </c>
      <c r="PO61" s="193" t="e">
        <f t="shared" si="131"/>
        <v>#N/A</v>
      </c>
      <c r="PP61" s="193" t="e">
        <f t="shared" si="131"/>
        <v>#N/A</v>
      </c>
      <c r="PQ61" s="193" t="e">
        <f t="shared" si="131"/>
        <v>#N/A</v>
      </c>
      <c r="PR61" s="193" t="e">
        <f t="shared" si="131"/>
        <v>#N/A</v>
      </c>
      <c r="PS61" s="193" t="e">
        <f t="shared" si="131"/>
        <v>#N/A</v>
      </c>
      <c r="PT61" s="193" t="e">
        <f t="shared" si="131"/>
        <v>#N/A</v>
      </c>
    </row>
    <row r="62" spans="1:436" hidden="1" x14ac:dyDescent="0.45">
      <c r="A62" s="20">
        <v>59</v>
      </c>
      <c r="B62" s="115"/>
      <c r="C62" s="115"/>
      <c r="D62" s="115"/>
      <c r="E62" s="110" t="str">
        <f t="shared" si="15"/>
        <v/>
      </c>
      <c r="F62" s="21" t="str">
        <f t="shared" si="16"/>
        <v/>
      </c>
      <c r="G62" s="22" t="str">
        <f t="shared" si="17"/>
        <v/>
      </c>
      <c r="H62" s="23" t="str">
        <f>IF(F62="","",IF(OR($F62&lt;Skew!$B$3,$F62=Skew!$B$3),IF($F62&gt;Skew!$C$3,Skew!$A$3,IF($F62&gt;Skew!$C$4,Skew!$A$4,IF($F62&gt;Skew!$C$5,Skew!$A$5,IF($F62&gt;Skew!$C$6,Skew!$A$6,IF($F62&gt;Skew!$C$7,Skew!$A$7,IF($F62&gt;Skew!$C$8,Skew!$A$8,IF($F62&gt;Skew!$C$9,Skew!$A$9,IF($F62&gt;Skew!$C$10,Skew!$A$10,IF($F62&gt;Skew!$C$11,Skew!$A$11,IF($F62&gt;Skew!$C$12,Skew!$A$12,IF($F62&gt;Skew!$C$13,Skew!$A$13,IF($F62&gt;Skew!$C$14,Skew!$A$14,IF($F62&gt;Skew!$C$15,Skew!$A$15,IF($F62&gt;Skew!$C$16,Skew!$A$16,Skew!$A$17)
)))))))))))))))</f>
        <v/>
      </c>
      <c r="I62" s="22" t="str">
        <f>IF(F62="","",MATCH(H62,Skew!$A$3:$A$17,0))</f>
        <v/>
      </c>
      <c r="J62" s="22" t="str">
        <f t="shared" si="0"/>
        <v/>
      </c>
      <c r="K62" s="24"/>
      <c r="L62" s="22" t="str">
        <f>IF(OR(F62="",K62=""),"",MATCH(K62,Confidence!$A$3:$A$12,0))</f>
        <v/>
      </c>
      <c r="M62" s="25" t="str">
        <f t="shared" si="1"/>
        <v/>
      </c>
      <c r="N62" s="25" t="str">
        <f t="shared" si="2"/>
        <v/>
      </c>
      <c r="O62" s="22"/>
      <c r="P62" s="102" t="str">
        <f t="shared" si="3"/>
        <v/>
      </c>
      <c r="Q62" s="102" t="str">
        <f t="shared" si="4"/>
        <v/>
      </c>
      <c r="R62" s="37" t="str">
        <f t="shared" si="5"/>
        <v/>
      </c>
      <c r="S62" s="115"/>
      <c r="T62" s="204" t="str">
        <f>IF(AND(B62&gt;0,C62&gt;0,D62&gt;0,M62&gt;0,N62&gt;0,S62&gt;0,NOT(K62="")),ABS(VLOOKUP($S$1,VLookups!$A$30:$B$31,2,FALSE)-_xlfn.BETA.DIST(S62,IF(G62="L",N62,M62),IF(G62="L",M62,N62),TRUE,B62,D62)),"")</f>
        <v/>
      </c>
      <c r="U62" s="112" t="str">
        <f>IF(OR($M62="",$N62=""),"",_xlfn.BETA.INV(ABS(VLOOKUP($S$1,VLookups!$A$30:$B$31,2,FALSE)-U$3),IF($G62="L",$N62,$M62),IF($G62="L",$M62,$N62),$B62,$D62))</f>
        <v/>
      </c>
      <c r="V62" s="113" t="str">
        <f>IF(OR($M62="",$N62=""),"",_xlfn.BETA.INV(ABS(VLOOKUP($S$1,VLookups!$A$30:$B$31,2,FALSE)-V$3),IF($G62="L",$N62,$M62),IF($G62="L",$M62,$N62),$B62,$D62))</f>
        <v/>
      </c>
      <c r="W62" s="112" t="str">
        <f>IF(OR($M62="",$N62=""),"",_xlfn.BETA.INV(ABS(VLOOKUP($S$1,VLookups!$A$30:$B$31,2,FALSE)-W$3),IF($G62="L",$N62,$M62),IF($G62="L",$M62,$N62),$B62,$D62))</f>
        <v/>
      </c>
      <c r="X62" s="113" t="str">
        <f>IF(OR($M62="",$N62=""),"",_xlfn.BETA.INV(ABS(VLOOKUP($S$1,VLookups!$A$30:$B$31,2,FALSE)-X$3),IF($G62="L",$N62,$M62),IF($G62="L",$M62,$N62),$B62,$D62))</f>
        <v/>
      </c>
      <c r="Y62" s="112" t="str">
        <f>IF(OR($M62="",$N62=""),"",_xlfn.BETA.INV(ABS(VLOOKUP($S$1,VLookups!$A$30:$B$31,2,FALSE)-Y$3),IF($G62="L",$N62,$M62),IF($G62="L",$M62,$N62),$B62,$D62))</f>
        <v/>
      </c>
      <c r="Z62" s="113" t="str">
        <f>IF(OR($M62="",$N62=""),"",_xlfn.BETA.INV(ABS(VLOOKUP($S$1,VLookups!$A$30:$B$31,2,FALSE)-Z$3),IF($G62="L",$N62,$M62),IF($G62="L",$M62,$N62),$B62,$D62))</f>
        <v/>
      </c>
      <c r="AA62" s="112" t="str">
        <f>IF(OR($M62="",$N62=""),"",_xlfn.BETA.INV(ABS(VLOOKUP($S$1,VLookups!$A$30:$B$31,2,FALSE)-AA$3),IF($G62="L",$N62,$M62),IF($G62="L",$M62,$N62),$B62,$D62))</f>
        <v/>
      </c>
      <c r="AB62" s="113" t="str">
        <f>IF(OR($M62="",$N62=""),"",_xlfn.BETA.INV(ABS(VLOOKUP($S$1,VLookups!$A$30:$B$31,2,FALSE)-AB$3),IF($G62="L",$N62,$M62),IF($G62="L",$M62,$N62),$B62,$D62))</f>
        <v/>
      </c>
      <c r="AC62" s="112" t="str">
        <f>IF(OR($M62="",$N62=""),"",_xlfn.BETA.INV(ABS(VLOOKUP($S$1,VLookups!$A$30:$B$31,2,FALSE)-AC$3),IF($G62="L",$N62,$M62),IF($G62="L",$M62,$N62),$B62,$D62))</f>
        <v/>
      </c>
      <c r="AD62" s="113" t="str">
        <f>IF(OR($M62="",$N62=""),"",_xlfn.BETA.INV(ABS(VLOOKUP($S$1,VLookups!$A$30:$B$31,2,FALSE)-AD$3),IF($G62="L",$N62,$M62),IF($G62="L",$M62,$N62),$B62,$D62))</f>
        <v/>
      </c>
      <c r="AE62" s="112" t="str">
        <f>IF(OR($M62="",$N62=""),"",_xlfn.BETA.INV(ABS(VLOOKUP($S$1,VLookups!$A$30:$B$31,2,FALSE)-AE$3),IF($G62="L",$N62,$M62),IF($G62="L",$M62,$N62),$B62,$D62))</f>
        <v/>
      </c>
      <c r="AF62" s="113" t="str">
        <f>IF(OR($M62="",$N62=""),"",_xlfn.BETA.INV(ABS(VLOOKUP($S$1,VLookups!$A$30:$B$31,2,FALSE)-AF$3),IF($G62="L",$N62,$M62),IF($G62="L",$M62,$N62),$B62,$D62))</f>
        <v/>
      </c>
      <c r="AG62" s="15"/>
      <c r="AH62" s="194" t="str">
        <f t="shared" si="18"/>
        <v/>
      </c>
      <c r="AI62" s="192" t="str">
        <f t="shared" si="19"/>
        <v/>
      </c>
      <c r="AJ62" s="177" t="str">
        <f t="shared" si="152"/>
        <v/>
      </c>
      <c r="AK62" s="177" t="str">
        <f t="shared" si="144"/>
        <v/>
      </c>
      <c r="AL62" s="177" t="str">
        <f t="shared" si="144"/>
        <v/>
      </c>
      <c r="AM62" s="177" t="str">
        <f t="shared" si="144"/>
        <v/>
      </c>
      <c r="AN62" s="177" t="str">
        <f t="shared" si="144"/>
        <v/>
      </c>
      <c r="AO62" s="177" t="str">
        <f t="shared" si="144"/>
        <v/>
      </c>
      <c r="AP62" s="177" t="str">
        <f t="shared" si="144"/>
        <v/>
      </c>
      <c r="AQ62" s="177" t="str">
        <f t="shared" si="144"/>
        <v/>
      </c>
      <c r="AR62" s="177" t="str">
        <f t="shared" si="144"/>
        <v/>
      </c>
      <c r="AS62" s="177" t="str">
        <f t="shared" si="144"/>
        <v/>
      </c>
      <c r="AT62" s="177" t="str">
        <f t="shared" si="144"/>
        <v/>
      </c>
      <c r="AU62" s="177" t="str">
        <f t="shared" si="144"/>
        <v/>
      </c>
      <c r="AV62" s="177" t="str">
        <f t="shared" si="144"/>
        <v/>
      </c>
      <c r="AW62" s="177" t="str">
        <f t="shared" si="144"/>
        <v/>
      </c>
      <c r="AX62" s="177" t="str">
        <f t="shared" si="144"/>
        <v/>
      </c>
      <c r="AY62" s="177" t="str">
        <f t="shared" si="144"/>
        <v/>
      </c>
      <c r="AZ62" s="177" t="str">
        <f t="shared" si="144"/>
        <v/>
      </c>
      <c r="BA62" s="177" t="str">
        <f t="shared" si="139"/>
        <v/>
      </c>
      <c r="BB62" s="177" t="str">
        <f t="shared" si="139"/>
        <v/>
      </c>
      <c r="BC62" s="177" t="str">
        <f t="shared" si="139"/>
        <v/>
      </c>
      <c r="BD62" s="177" t="str">
        <f t="shared" si="139"/>
        <v/>
      </c>
      <c r="BE62" s="177" t="str">
        <f t="shared" si="139"/>
        <v/>
      </c>
      <c r="BF62" s="177" t="str">
        <f t="shared" si="139"/>
        <v/>
      </c>
      <c r="BG62" s="177" t="str">
        <f t="shared" si="139"/>
        <v/>
      </c>
      <c r="BH62" s="177" t="str">
        <f t="shared" si="139"/>
        <v/>
      </c>
      <c r="BI62" s="177" t="str">
        <f t="shared" si="139"/>
        <v/>
      </c>
      <c r="BJ62" s="177" t="str">
        <f t="shared" si="139"/>
        <v/>
      </c>
      <c r="BK62" s="177" t="str">
        <f t="shared" si="139"/>
        <v/>
      </c>
      <c r="BL62" s="177" t="str">
        <f t="shared" si="139"/>
        <v/>
      </c>
      <c r="BM62" s="177" t="str">
        <f t="shared" si="139"/>
        <v/>
      </c>
      <c r="BN62" s="177" t="str">
        <f t="shared" si="139"/>
        <v/>
      </c>
      <c r="BO62" s="177" t="str">
        <f t="shared" si="139"/>
        <v/>
      </c>
      <c r="BP62" s="177" t="str">
        <f t="shared" si="145"/>
        <v/>
      </c>
      <c r="BQ62" s="177" t="str">
        <f t="shared" si="145"/>
        <v/>
      </c>
      <c r="BR62" s="177" t="str">
        <f t="shared" si="145"/>
        <v/>
      </c>
      <c r="BS62" s="177" t="str">
        <f t="shared" si="145"/>
        <v/>
      </c>
      <c r="BT62" s="177" t="str">
        <f t="shared" si="145"/>
        <v/>
      </c>
      <c r="BU62" s="177" t="str">
        <f t="shared" si="145"/>
        <v/>
      </c>
      <c r="BV62" s="177" t="str">
        <f t="shared" si="145"/>
        <v/>
      </c>
      <c r="BW62" s="177" t="str">
        <f t="shared" si="145"/>
        <v/>
      </c>
      <c r="BX62" s="177" t="str">
        <f t="shared" si="145"/>
        <v/>
      </c>
      <c r="BY62" s="177" t="str">
        <f t="shared" si="145"/>
        <v/>
      </c>
      <c r="BZ62" s="177" t="str">
        <f t="shared" si="145"/>
        <v/>
      </c>
      <c r="CA62" s="177" t="str">
        <f t="shared" si="145"/>
        <v/>
      </c>
      <c r="CB62" s="177" t="str">
        <f t="shared" si="145"/>
        <v/>
      </c>
      <c r="CC62" s="177" t="str">
        <f t="shared" si="145"/>
        <v/>
      </c>
      <c r="CD62" s="177" t="str">
        <f t="shared" si="145"/>
        <v/>
      </c>
      <c r="CE62" s="177" t="str">
        <f t="shared" si="145"/>
        <v/>
      </c>
      <c r="CF62" s="177" t="str">
        <f t="shared" si="140"/>
        <v/>
      </c>
      <c r="CG62" s="177" t="str">
        <f t="shared" si="140"/>
        <v/>
      </c>
      <c r="CH62" s="177" t="str">
        <f t="shared" si="140"/>
        <v/>
      </c>
      <c r="CI62" s="177" t="str">
        <f t="shared" si="140"/>
        <v/>
      </c>
      <c r="CJ62" s="177" t="str">
        <f t="shared" si="140"/>
        <v/>
      </c>
      <c r="CK62" s="177" t="str">
        <f t="shared" si="140"/>
        <v/>
      </c>
      <c r="CL62" s="177" t="str">
        <f t="shared" si="140"/>
        <v/>
      </c>
      <c r="CM62" s="177" t="str">
        <f t="shared" si="140"/>
        <v/>
      </c>
      <c r="CN62" s="177" t="str">
        <f t="shared" si="140"/>
        <v/>
      </c>
      <c r="CO62" s="177" t="str">
        <f t="shared" si="140"/>
        <v/>
      </c>
      <c r="CP62" s="177" t="str">
        <f t="shared" si="140"/>
        <v/>
      </c>
      <c r="CQ62" s="177" t="str">
        <f t="shared" si="140"/>
        <v/>
      </c>
      <c r="CR62" s="177" t="str">
        <f t="shared" si="140"/>
        <v/>
      </c>
      <c r="CS62" s="177" t="str">
        <f t="shared" si="140"/>
        <v/>
      </c>
      <c r="CT62" s="177" t="str">
        <f t="shared" si="140"/>
        <v/>
      </c>
      <c r="CU62" s="177" t="str">
        <f t="shared" si="137"/>
        <v/>
      </c>
      <c r="CV62" s="177" t="str">
        <f t="shared" si="137"/>
        <v/>
      </c>
      <c r="CW62" s="177" t="str">
        <f t="shared" si="137"/>
        <v/>
      </c>
      <c r="CX62" s="177" t="str">
        <f t="shared" si="137"/>
        <v/>
      </c>
      <c r="CY62" s="177" t="str">
        <f t="shared" si="137"/>
        <v/>
      </c>
      <c r="CZ62" s="177" t="str">
        <f t="shared" si="137"/>
        <v/>
      </c>
      <c r="DA62" s="177" t="str">
        <f t="shared" si="137"/>
        <v/>
      </c>
      <c r="DB62" s="177" t="str">
        <f t="shared" si="137"/>
        <v/>
      </c>
      <c r="DC62" s="177" t="str">
        <f t="shared" si="137"/>
        <v/>
      </c>
      <c r="DD62" s="177" t="str">
        <f t="shared" si="137"/>
        <v/>
      </c>
      <c r="DE62" s="177" t="str">
        <f t="shared" si="137"/>
        <v/>
      </c>
      <c r="DF62" s="177" t="str">
        <f t="shared" si="137"/>
        <v/>
      </c>
      <c r="DG62" s="177" t="str">
        <f t="shared" si="137"/>
        <v/>
      </c>
      <c r="DH62" s="177" t="str">
        <f t="shared" si="137"/>
        <v/>
      </c>
      <c r="DI62" s="177" t="str">
        <f t="shared" si="137"/>
        <v/>
      </c>
      <c r="DJ62" s="177" t="str">
        <f t="shared" si="137"/>
        <v/>
      </c>
      <c r="DK62" s="177" t="str">
        <f t="shared" si="133"/>
        <v/>
      </c>
      <c r="DL62" s="177" t="str">
        <f t="shared" si="133"/>
        <v/>
      </c>
      <c r="DM62" s="177" t="str">
        <f t="shared" si="133"/>
        <v/>
      </c>
      <c r="DN62" s="177" t="str">
        <f t="shared" si="133"/>
        <v/>
      </c>
      <c r="DO62" s="177" t="str">
        <f t="shared" si="133"/>
        <v/>
      </c>
      <c r="DP62" s="177" t="str">
        <f t="shared" si="133"/>
        <v/>
      </c>
      <c r="DQ62" s="177" t="str">
        <f t="shared" si="133"/>
        <v/>
      </c>
      <c r="DR62" s="177" t="str">
        <f t="shared" si="133"/>
        <v/>
      </c>
      <c r="DS62" s="177" t="str">
        <f t="shared" si="133"/>
        <v/>
      </c>
      <c r="DT62" s="177" t="str">
        <f t="shared" si="133"/>
        <v/>
      </c>
      <c r="DU62" s="177" t="str">
        <f t="shared" si="133"/>
        <v/>
      </c>
      <c r="DV62" s="177" t="str">
        <f t="shared" si="133"/>
        <v/>
      </c>
      <c r="DW62" s="177" t="str">
        <f t="shared" si="133"/>
        <v/>
      </c>
      <c r="DX62" s="177" t="str">
        <f t="shared" si="133"/>
        <v/>
      </c>
      <c r="DY62" s="177" t="str">
        <f t="shared" si="133"/>
        <v/>
      </c>
      <c r="DZ62" s="177" t="str">
        <f t="shared" si="146"/>
        <v/>
      </c>
      <c r="EA62" s="177" t="str">
        <f t="shared" si="146"/>
        <v/>
      </c>
      <c r="EB62" s="177" t="str">
        <f t="shared" si="146"/>
        <v/>
      </c>
      <c r="EC62" s="177" t="str">
        <f t="shared" si="146"/>
        <v/>
      </c>
      <c r="ED62" s="177" t="str">
        <f t="shared" si="146"/>
        <v/>
      </c>
      <c r="EE62" s="177" t="str">
        <f t="shared" si="146"/>
        <v/>
      </c>
      <c r="EF62" s="177" t="str">
        <f t="shared" si="146"/>
        <v/>
      </c>
      <c r="EG62" s="177" t="str">
        <f t="shared" si="146"/>
        <v/>
      </c>
      <c r="EH62" s="177" t="str">
        <f t="shared" si="146"/>
        <v/>
      </c>
      <c r="EI62" s="177" t="str">
        <f t="shared" si="146"/>
        <v/>
      </c>
      <c r="EJ62" s="177" t="str">
        <f t="shared" si="146"/>
        <v/>
      </c>
      <c r="EK62" s="177" t="str">
        <f t="shared" si="146"/>
        <v/>
      </c>
      <c r="EL62" s="177" t="str">
        <f t="shared" si="146"/>
        <v/>
      </c>
      <c r="EM62" s="177" t="str">
        <f t="shared" si="146"/>
        <v/>
      </c>
      <c r="EN62" s="177" t="str">
        <f t="shared" si="146"/>
        <v/>
      </c>
      <c r="EO62" s="177" t="str">
        <f t="shared" si="146"/>
        <v/>
      </c>
      <c r="EP62" s="177" t="str">
        <f t="shared" si="141"/>
        <v/>
      </c>
      <c r="EQ62" s="177" t="str">
        <f t="shared" si="151"/>
        <v/>
      </c>
      <c r="ER62" s="177" t="str">
        <f t="shared" si="151"/>
        <v/>
      </c>
      <c r="ES62" s="177" t="str">
        <f t="shared" si="151"/>
        <v/>
      </c>
      <c r="ET62" s="177" t="str">
        <f t="shared" si="151"/>
        <v/>
      </c>
      <c r="EU62" s="177" t="str">
        <f t="shared" si="151"/>
        <v/>
      </c>
      <c r="EV62" s="177" t="str">
        <f t="shared" si="151"/>
        <v/>
      </c>
      <c r="EW62" s="177" t="str">
        <f t="shared" si="151"/>
        <v/>
      </c>
      <c r="EX62" s="177" t="str">
        <f t="shared" si="151"/>
        <v/>
      </c>
      <c r="EY62" s="177" t="str">
        <f t="shared" si="151"/>
        <v/>
      </c>
      <c r="EZ62" s="177" t="str">
        <f t="shared" si="151"/>
        <v/>
      </c>
      <c r="FA62" s="177" t="str">
        <f t="shared" si="151"/>
        <v/>
      </c>
      <c r="FB62" s="177" t="str">
        <f t="shared" si="151"/>
        <v/>
      </c>
      <c r="FC62" s="177" t="str">
        <f t="shared" si="151"/>
        <v/>
      </c>
      <c r="FD62" s="177" t="str">
        <f t="shared" si="151"/>
        <v/>
      </c>
      <c r="FE62" s="177" t="str">
        <f t="shared" si="151"/>
        <v/>
      </c>
      <c r="FF62" s="177" t="str">
        <f t="shared" si="151"/>
        <v/>
      </c>
      <c r="FG62" s="177" t="str">
        <f t="shared" si="147"/>
        <v/>
      </c>
      <c r="FH62" s="177" t="str">
        <f t="shared" si="142"/>
        <v/>
      </c>
      <c r="FI62" s="177" t="str">
        <f t="shared" si="142"/>
        <v/>
      </c>
      <c r="FJ62" s="177" t="str">
        <f t="shared" si="142"/>
        <v/>
      </c>
      <c r="FK62" s="177" t="str">
        <f t="shared" si="142"/>
        <v/>
      </c>
      <c r="FL62" s="177" t="str">
        <f t="shared" si="142"/>
        <v/>
      </c>
      <c r="FM62" s="177" t="str">
        <f t="shared" si="142"/>
        <v/>
      </c>
      <c r="FN62" s="177" t="str">
        <f t="shared" si="142"/>
        <v/>
      </c>
      <c r="FO62" s="177" t="str">
        <f t="shared" si="142"/>
        <v/>
      </c>
      <c r="FP62" s="177" t="str">
        <f t="shared" si="142"/>
        <v/>
      </c>
      <c r="FQ62" s="177" t="str">
        <f t="shared" si="142"/>
        <v/>
      </c>
      <c r="FR62" s="177" t="str">
        <f t="shared" si="142"/>
        <v/>
      </c>
      <c r="FS62" s="177" t="str">
        <f t="shared" si="142"/>
        <v/>
      </c>
      <c r="FT62" s="177" t="str">
        <f t="shared" si="142"/>
        <v/>
      </c>
      <c r="FU62" s="177" t="str">
        <f t="shared" si="142"/>
        <v/>
      </c>
      <c r="FV62" s="177" t="str">
        <f t="shared" si="142"/>
        <v/>
      </c>
      <c r="FW62" s="177" t="str">
        <f t="shared" si="142"/>
        <v/>
      </c>
      <c r="FX62" s="177" t="str">
        <f t="shared" si="148"/>
        <v/>
      </c>
      <c r="FY62" s="177" t="str">
        <f t="shared" si="148"/>
        <v/>
      </c>
      <c r="FZ62" s="177" t="str">
        <f t="shared" si="148"/>
        <v/>
      </c>
      <c r="GA62" s="177" t="str">
        <f t="shared" si="148"/>
        <v/>
      </c>
      <c r="GB62" s="177" t="str">
        <f t="shared" si="148"/>
        <v/>
      </c>
      <c r="GC62" s="177" t="str">
        <f t="shared" si="148"/>
        <v/>
      </c>
      <c r="GD62" s="177" t="str">
        <f t="shared" si="148"/>
        <v/>
      </c>
      <c r="GE62" s="177" t="str">
        <f t="shared" si="148"/>
        <v/>
      </c>
      <c r="GF62" s="177" t="str">
        <f t="shared" si="148"/>
        <v/>
      </c>
      <c r="GG62" s="177" t="str">
        <f t="shared" si="148"/>
        <v/>
      </c>
      <c r="GH62" s="177" t="str">
        <f t="shared" si="148"/>
        <v/>
      </c>
      <c r="GI62" s="177" t="str">
        <f t="shared" si="148"/>
        <v/>
      </c>
      <c r="GJ62" s="177" t="str">
        <f t="shared" si="148"/>
        <v/>
      </c>
      <c r="GK62" s="177" t="str">
        <f t="shared" si="148"/>
        <v/>
      </c>
      <c r="GL62" s="177" t="str">
        <f t="shared" si="148"/>
        <v/>
      </c>
      <c r="GM62" s="177" t="str">
        <f t="shared" si="148"/>
        <v/>
      </c>
      <c r="GN62" s="177" t="str">
        <f t="shared" si="143"/>
        <v/>
      </c>
      <c r="GO62" s="177" t="str">
        <f t="shared" si="143"/>
        <v/>
      </c>
      <c r="GP62" s="177" t="str">
        <f t="shared" si="143"/>
        <v/>
      </c>
      <c r="GQ62" s="177" t="str">
        <f t="shared" si="143"/>
        <v/>
      </c>
      <c r="GR62" s="177" t="str">
        <f t="shared" si="143"/>
        <v/>
      </c>
      <c r="GS62" s="177" t="str">
        <f t="shared" si="143"/>
        <v/>
      </c>
      <c r="GT62" s="177" t="str">
        <f t="shared" si="143"/>
        <v/>
      </c>
      <c r="GU62" s="177" t="str">
        <f t="shared" si="143"/>
        <v/>
      </c>
      <c r="GV62" s="177" t="str">
        <f t="shared" si="143"/>
        <v/>
      </c>
      <c r="GW62" s="177" t="str">
        <f t="shared" si="143"/>
        <v/>
      </c>
      <c r="GX62" s="177" t="str">
        <f t="shared" si="143"/>
        <v/>
      </c>
      <c r="GY62" s="177" t="str">
        <f t="shared" si="143"/>
        <v/>
      </c>
      <c r="GZ62" s="177" t="str">
        <f t="shared" si="143"/>
        <v/>
      </c>
      <c r="HA62" s="177" t="str">
        <f t="shared" si="143"/>
        <v/>
      </c>
      <c r="HB62" s="177" t="str">
        <f t="shared" si="143"/>
        <v/>
      </c>
      <c r="HC62" s="177" t="str">
        <f t="shared" si="138"/>
        <v/>
      </c>
      <c r="HD62" s="177" t="str">
        <f t="shared" si="138"/>
        <v/>
      </c>
      <c r="HE62" s="177" t="str">
        <f t="shared" si="138"/>
        <v/>
      </c>
      <c r="HF62" s="177" t="str">
        <f t="shared" si="138"/>
        <v/>
      </c>
      <c r="HG62" s="177" t="str">
        <f t="shared" si="138"/>
        <v/>
      </c>
      <c r="HH62" s="177" t="str">
        <f t="shared" si="138"/>
        <v/>
      </c>
      <c r="HI62" s="177" t="str">
        <f t="shared" si="138"/>
        <v/>
      </c>
      <c r="HJ62" s="177" t="str">
        <f t="shared" si="138"/>
        <v/>
      </c>
      <c r="HK62" s="177" t="str">
        <f t="shared" si="138"/>
        <v/>
      </c>
      <c r="HL62" s="177" t="str">
        <f t="shared" si="138"/>
        <v/>
      </c>
      <c r="HM62" s="177" t="str">
        <f t="shared" si="138"/>
        <v/>
      </c>
      <c r="HN62" s="177" t="str">
        <f t="shared" si="138"/>
        <v/>
      </c>
      <c r="HO62" s="177" t="str">
        <f t="shared" si="138"/>
        <v/>
      </c>
      <c r="HP62" s="177" t="str">
        <f t="shared" si="138"/>
        <v/>
      </c>
      <c r="HQ62" s="177" t="str">
        <f t="shared" si="149"/>
        <v/>
      </c>
      <c r="HR62" s="177" t="str">
        <f t="shared" si="149"/>
        <v/>
      </c>
      <c r="HS62" s="177" t="str">
        <f t="shared" si="149"/>
        <v/>
      </c>
      <c r="HT62" s="177" t="str">
        <f t="shared" si="149"/>
        <v/>
      </c>
      <c r="HU62" s="177" t="str">
        <f t="shared" si="149"/>
        <v/>
      </c>
      <c r="HV62" s="177" t="str">
        <f t="shared" si="149"/>
        <v/>
      </c>
      <c r="HW62" s="177" t="str">
        <f t="shared" si="149"/>
        <v/>
      </c>
      <c r="HX62" s="177" t="str">
        <f t="shared" si="149"/>
        <v/>
      </c>
      <c r="HY62" s="177" t="str">
        <f t="shared" si="149"/>
        <v/>
      </c>
      <c r="HZ62" s="177" t="str">
        <f t="shared" si="149"/>
        <v/>
      </c>
      <c r="IA62" s="192" t="str">
        <f t="shared" si="21"/>
        <v/>
      </c>
      <c r="IB62" s="193" t="e">
        <f t="shared" si="94"/>
        <v>#N/A</v>
      </c>
      <c r="IC62" s="193" t="e">
        <f t="shared" si="153"/>
        <v>#N/A</v>
      </c>
      <c r="ID62" s="193" t="e">
        <f t="shared" si="153"/>
        <v>#N/A</v>
      </c>
      <c r="IE62" s="193" t="e">
        <f t="shared" si="153"/>
        <v>#N/A</v>
      </c>
      <c r="IF62" s="193" t="e">
        <f t="shared" si="128"/>
        <v>#N/A</v>
      </c>
      <c r="IG62" s="193" t="e">
        <f t="shared" si="128"/>
        <v>#N/A</v>
      </c>
      <c r="IH62" s="193" t="e">
        <f t="shared" si="128"/>
        <v>#N/A</v>
      </c>
      <c r="II62" s="193" t="e">
        <f t="shared" si="128"/>
        <v>#N/A</v>
      </c>
      <c r="IJ62" s="193" t="e">
        <f t="shared" si="128"/>
        <v>#N/A</v>
      </c>
      <c r="IK62" s="193" t="e">
        <f t="shared" si="128"/>
        <v>#N/A</v>
      </c>
      <c r="IL62" s="193" t="e">
        <f t="shared" si="128"/>
        <v>#N/A</v>
      </c>
      <c r="IM62" s="193" t="e">
        <f t="shared" si="128"/>
        <v>#N/A</v>
      </c>
      <c r="IN62" s="193" t="e">
        <f t="shared" si="128"/>
        <v>#N/A</v>
      </c>
      <c r="IO62" s="193" t="e">
        <f t="shared" si="128"/>
        <v>#N/A</v>
      </c>
      <c r="IP62" s="193" t="e">
        <f t="shared" si="128"/>
        <v>#N/A</v>
      </c>
      <c r="IQ62" s="193" t="e">
        <f t="shared" si="128"/>
        <v>#N/A</v>
      </c>
      <c r="IR62" s="193" t="e">
        <f t="shared" si="128"/>
        <v>#N/A</v>
      </c>
      <c r="IS62" s="193" t="e">
        <f t="shared" si="128"/>
        <v>#N/A</v>
      </c>
      <c r="IT62" s="193" t="e">
        <f t="shared" si="128"/>
        <v>#N/A</v>
      </c>
      <c r="IU62" s="193" t="e">
        <f t="shared" si="124"/>
        <v>#N/A</v>
      </c>
      <c r="IV62" s="193" t="e">
        <f t="shared" si="124"/>
        <v>#N/A</v>
      </c>
      <c r="IW62" s="193" t="e">
        <f t="shared" si="124"/>
        <v>#N/A</v>
      </c>
      <c r="IX62" s="193" t="e">
        <f t="shared" si="124"/>
        <v>#N/A</v>
      </c>
      <c r="IY62" s="193" t="e">
        <f t="shared" si="124"/>
        <v>#N/A</v>
      </c>
      <c r="IZ62" s="193" t="e">
        <f t="shared" si="124"/>
        <v>#N/A</v>
      </c>
      <c r="JA62" s="193" t="e">
        <f t="shared" si="124"/>
        <v>#N/A</v>
      </c>
      <c r="JB62" s="193" t="e">
        <f t="shared" si="124"/>
        <v>#N/A</v>
      </c>
      <c r="JC62" s="193" t="e">
        <f t="shared" si="124"/>
        <v>#N/A</v>
      </c>
      <c r="JD62" s="193" t="e">
        <f t="shared" si="124"/>
        <v>#N/A</v>
      </c>
      <c r="JE62" s="193" t="e">
        <f t="shared" si="124"/>
        <v>#N/A</v>
      </c>
      <c r="JF62" s="193" t="e">
        <f t="shared" si="124"/>
        <v>#N/A</v>
      </c>
      <c r="JG62" s="193" t="e">
        <f t="shared" si="124"/>
        <v>#N/A</v>
      </c>
      <c r="JH62" s="193" t="e">
        <f t="shared" si="124"/>
        <v>#N/A</v>
      </c>
      <c r="JI62" s="193" t="e">
        <f t="shared" si="124"/>
        <v>#N/A</v>
      </c>
      <c r="JJ62" s="193" t="e">
        <f t="shared" ref="JJ62:JX77" si="156">IF(ISNONTEXT($Q62),IF($G62="R",_xlfn.BETA.DIST(BQ62,$M62,$N62,FALSE,$B62,$D62),_xlfn.BETA.DIST(BQ62,$N62,$M62,FALSE,$B62,$D62)),NA())</f>
        <v>#N/A</v>
      </c>
      <c r="JK62" s="193" t="e">
        <f t="shared" si="156"/>
        <v>#N/A</v>
      </c>
      <c r="JL62" s="193" t="e">
        <f t="shared" si="156"/>
        <v>#N/A</v>
      </c>
      <c r="JM62" s="193" t="e">
        <f t="shared" si="156"/>
        <v>#N/A</v>
      </c>
      <c r="JN62" s="193" t="e">
        <f t="shared" si="156"/>
        <v>#N/A</v>
      </c>
      <c r="JO62" s="193" t="e">
        <f t="shared" si="156"/>
        <v>#N/A</v>
      </c>
      <c r="JP62" s="193" t="e">
        <f t="shared" si="156"/>
        <v>#N/A</v>
      </c>
      <c r="JQ62" s="193" t="e">
        <f t="shared" si="156"/>
        <v>#N/A</v>
      </c>
      <c r="JR62" s="193" t="e">
        <f t="shared" si="156"/>
        <v>#N/A</v>
      </c>
      <c r="JS62" s="193" t="e">
        <f t="shared" si="156"/>
        <v>#N/A</v>
      </c>
      <c r="JT62" s="193" t="e">
        <f t="shared" si="156"/>
        <v>#N/A</v>
      </c>
      <c r="JU62" s="193" t="e">
        <f t="shared" si="156"/>
        <v>#N/A</v>
      </c>
      <c r="JV62" s="193" t="e">
        <f t="shared" si="156"/>
        <v>#N/A</v>
      </c>
      <c r="JW62" s="193" t="e">
        <f t="shared" si="156"/>
        <v>#N/A</v>
      </c>
      <c r="JX62" s="193" t="e">
        <f t="shared" si="156"/>
        <v>#N/A</v>
      </c>
      <c r="JY62" s="193" t="e">
        <f t="shared" si="134"/>
        <v>#N/A</v>
      </c>
      <c r="JZ62" s="193" t="e">
        <f t="shared" si="134"/>
        <v>#N/A</v>
      </c>
      <c r="KA62" s="193" t="e">
        <f t="shared" si="134"/>
        <v>#N/A</v>
      </c>
      <c r="KB62" s="193" t="e">
        <f t="shared" si="134"/>
        <v>#N/A</v>
      </c>
      <c r="KC62" s="193" t="e">
        <f t="shared" si="134"/>
        <v>#N/A</v>
      </c>
      <c r="KD62" s="193" t="e">
        <f t="shared" si="134"/>
        <v>#N/A</v>
      </c>
      <c r="KE62" s="193" t="e">
        <f t="shared" si="134"/>
        <v>#N/A</v>
      </c>
      <c r="KF62" s="193" t="e">
        <f t="shared" si="134"/>
        <v>#N/A</v>
      </c>
      <c r="KG62" s="193" t="e">
        <f t="shared" si="134"/>
        <v>#N/A</v>
      </c>
      <c r="KH62" s="193" t="e">
        <f t="shared" si="134"/>
        <v>#N/A</v>
      </c>
      <c r="KI62" s="193" t="e">
        <f t="shared" si="134"/>
        <v>#N/A</v>
      </c>
      <c r="KJ62" s="193" t="e">
        <f t="shared" si="134"/>
        <v>#N/A</v>
      </c>
      <c r="KK62" s="193" t="e">
        <f t="shared" si="134"/>
        <v>#N/A</v>
      </c>
      <c r="KL62" s="193" t="e">
        <f t="shared" si="134"/>
        <v>#N/A</v>
      </c>
      <c r="KM62" s="193" t="e">
        <f t="shared" si="134"/>
        <v>#N/A</v>
      </c>
      <c r="KN62" s="193" t="e">
        <f t="shared" si="24"/>
        <v>#N/A</v>
      </c>
      <c r="KO62" s="193" t="e">
        <f t="shared" si="154"/>
        <v>#N/A</v>
      </c>
      <c r="KP62" s="193" t="e">
        <f t="shared" si="154"/>
        <v>#N/A</v>
      </c>
      <c r="KQ62" s="193" t="e">
        <f t="shared" si="154"/>
        <v>#N/A</v>
      </c>
      <c r="KR62" s="193" t="e">
        <f t="shared" si="129"/>
        <v>#N/A</v>
      </c>
      <c r="KS62" s="193" t="e">
        <f t="shared" si="129"/>
        <v>#N/A</v>
      </c>
      <c r="KT62" s="193" t="e">
        <f t="shared" si="129"/>
        <v>#N/A</v>
      </c>
      <c r="KU62" s="193" t="e">
        <f t="shared" si="129"/>
        <v>#N/A</v>
      </c>
      <c r="KV62" s="193" t="e">
        <f t="shared" si="129"/>
        <v>#N/A</v>
      </c>
      <c r="KW62" s="193" t="e">
        <f t="shared" si="129"/>
        <v>#N/A</v>
      </c>
      <c r="KX62" s="193" t="e">
        <f t="shared" si="129"/>
        <v>#N/A</v>
      </c>
      <c r="KY62" s="193" t="e">
        <f t="shared" si="129"/>
        <v>#N/A</v>
      </c>
      <c r="KZ62" s="193" t="e">
        <f t="shared" si="129"/>
        <v>#N/A</v>
      </c>
      <c r="LA62" s="193" t="e">
        <f t="shared" si="129"/>
        <v>#N/A</v>
      </c>
      <c r="LB62" s="193" t="e">
        <f t="shared" si="129"/>
        <v>#N/A</v>
      </c>
      <c r="LC62" s="193" t="e">
        <f t="shared" si="129"/>
        <v>#N/A</v>
      </c>
      <c r="LD62" s="193" t="e">
        <f t="shared" si="129"/>
        <v>#N/A</v>
      </c>
      <c r="LE62" s="193" t="e">
        <f t="shared" si="129"/>
        <v>#N/A</v>
      </c>
      <c r="LF62" s="193" t="e">
        <f t="shared" si="129"/>
        <v>#N/A</v>
      </c>
      <c r="LG62" s="193" t="e">
        <f t="shared" si="125"/>
        <v>#N/A</v>
      </c>
      <c r="LH62" s="193" t="e">
        <f t="shared" si="125"/>
        <v>#N/A</v>
      </c>
      <c r="LI62" s="193" t="e">
        <f t="shared" si="125"/>
        <v>#N/A</v>
      </c>
      <c r="LJ62" s="193" t="e">
        <f t="shared" si="125"/>
        <v>#N/A</v>
      </c>
      <c r="LK62" s="193" t="e">
        <f t="shared" si="125"/>
        <v>#N/A</v>
      </c>
      <c r="LL62" s="193" t="e">
        <f t="shared" si="125"/>
        <v>#N/A</v>
      </c>
      <c r="LM62" s="193" t="e">
        <f t="shared" si="125"/>
        <v>#N/A</v>
      </c>
      <c r="LN62" s="193" t="e">
        <f t="shared" si="125"/>
        <v>#N/A</v>
      </c>
      <c r="LO62" s="193" t="e">
        <f t="shared" si="125"/>
        <v>#N/A</v>
      </c>
      <c r="LP62" s="193" t="e">
        <f t="shared" si="125"/>
        <v>#N/A</v>
      </c>
      <c r="LQ62" s="193" t="e">
        <f t="shared" si="125"/>
        <v>#N/A</v>
      </c>
      <c r="LR62" s="193" t="e">
        <f t="shared" si="125"/>
        <v>#N/A</v>
      </c>
      <c r="LS62" s="193" t="e">
        <f t="shared" si="125"/>
        <v>#N/A</v>
      </c>
      <c r="LT62" s="193" t="e">
        <f t="shared" si="125"/>
        <v>#N/A</v>
      </c>
      <c r="LU62" s="193" t="e">
        <f t="shared" si="125"/>
        <v>#N/A</v>
      </c>
      <c r="LV62" s="193" t="e">
        <f t="shared" ref="LV62:MJ77" si="157">IF(ISNONTEXT($Q62),IF($G62="R",_xlfn.BETA.DIST(EC62,$M62,$N62,FALSE,$B62,$D62),_xlfn.BETA.DIST(EC62,$N62,$M62,FALSE,$B62,$D62)),NA())</f>
        <v>#N/A</v>
      </c>
      <c r="LW62" s="193" t="e">
        <f t="shared" si="157"/>
        <v>#N/A</v>
      </c>
      <c r="LX62" s="193" t="e">
        <f t="shared" si="157"/>
        <v>#N/A</v>
      </c>
      <c r="LY62" s="193" t="e">
        <f t="shared" si="157"/>
        <v>#N/A</v>
      </c>
      <c r="LZ62" s="193" t="e">
        <f t="shared" si="157"/>
        <v>#N/A</v>
      </c>
      <c r="MA62" s="193" t="e">
        <f t="shared" si="157"/>
        <v>#N/A</v>
      </c>
      <c r="MB62" s="193" t="e">
        <f t="shared" si="157"/>
        <v>#N/A</v>
      </c>
      <c r="MC62" s="193" t="e">
        <f t="shared" si="157"/>
        <v>#N/A</v>
      </c>
      <c r="MD62" s="193" t="e">
        <f t="shared" si="157"/>
        <v>#N/A</v>
      </c>
      <c r="ME62" s="193" t="e">
        <f t="shared" si="157"/>
        <v>#N/A</v>
      </c>
      <c r="MF62" s="193" t="e">
        <f t="shared" si="157"/>
        <v>#N/A</v>
      </c>
      <c r="MG62" s="193" t="e">
        <f t="shared" si="157"/>
        <v>#N/A</v>
      </c>
      <c r="MH62" s="193" t="e">
        <f t="shared" si="157"/>
        <v>#N/A</v>
      </c>
      <c r="MI62" s="193" t="e">
        <f t="shared" si="157"/>
        <v>#N/A</v>
      </c>
      <c r="MJ62" s="193" t="e">
        <f t="shared" si="157"/>
        <v>#N/A</v>
      </c>
      <c r="MK62" s="193" t="e">
        <f t="shared" si="135"/>
        <v>#N/A</v>
      </c>
      <c r="ML62" s="193" t="e">
        <f t="shared" si="135"/>
        <v>#N/A</v>
      </c>
      <c r="MM62" s="193" t="e">
        <f t="shared" si="135"/>
        <v>#N/A</v>
      </c>
      <c r="MN62" s="193" t="e">
        <f t="shared" si="135"/>
        <v>#N/A</v>
      </c>
      <c r="MO62" s="193" t="e">
        <f t="shared" si="135"/>
        <v>#N/A</v>
      </c>
      <c r="MP62" s="193" t="e">
        <f t="shared" si="135"/>
        <v>#N/A</v>
      </c>
      <c r="MQ62" s="193" t="e">
        <f t="shared" si="135"/>
        <v>#N/A</v>
      </c>
      <c r="MR62" s="193" t="e">
        <f t="shared" si="135"/>
        <v>#N/A</v>
      </c>
      <c r="MS62" s="193" t="e">
        <f t="shared" si="135"/>
        <v>#N/A</v>
      </c>
      <c r="MT62" s="193" t="e">
        <f t="shared" si="135"/>
        <v>#N/A</v>
      </c>
      <c r="MU62" s="193" t="e">
        <f t="shared" si="135"/>
        <v>#N/A</v>
      </c>
      <c r="MV62" s="193" t="e">
        <f t="shared" si="135"/>
        <v>#N/A</v>
      </c>
      <c r="MW62" s="193" t="e">
        <f t="shared" si="135"/>
        <v>#N/A</v>
      </c>
      <c r="MX62" s="193" t="e">
        <f t="shared" si="135"/>
        <v>#N/A</v>
      </c>
      <c r="MY62" s="193" t="e">
        <f t="shared" si="135"/>
        <v>#N/A</v>
      </c>
      <c r="MZ62" s="193" t="e">
        <f t="shared" si="25"/>
        <v>#N/A</v>
      </c>
      <c r="NA62" s="193" t="e">
        <f t="shared" si="155"/>
        <v>#N/A</v>
      </c>
      <c r="NB62" s="193" t="e">
        <f t="shared" si="155"/>
        <v>#N/A</v>
      </c>
      <c r="NC62" s="193" t="e">
        <f t="shared" si="155"/>
        <v>#N/A</v>
      </c>
      <c r="ND62" s="193" t="e">
        <f t="shared" si="130"/>
        <v>#N/A</v>
      </c>
      <c r="NE62" s="193" t="e">
        <f t="shared" si="130"/>
        <v>#N/A</v>
      </c>
      <c r="NF62" s="193" t="e">
        <f t="shared" si="130"/>
        <v>#N/A</v>
      </c>
      <c r="NG62" s="193" t="e">
        <f t="shared" si="130"/>
        <v>#N/A</v>
      </c>
      <c r="NH62" s="193" t="e">
        <f t="shared" si="130"/>
        <v>#N/A</v>
      </c>
      <c r="NI62" s="193" t="e">
        <f t="shared" si="130"/>
        <v>#N/A</v>
      </c>
      <c r="NJ62" s="193" t="e">
        <f t="shared" si="130"/>
        <v>#N/A</v>
      </c>
      <c r="NK62" s="193" t="e">
        <f t="shared" si="130"/>
        <v>#N/A</v>
      </c>
      <c r="NL62" s="193" t="e">
        <f t="shared" si="130"/>
        <v>#N/A</v>
      </c>
      <c r="NM62" s="193" t="e">
        <f t="shared" si="130"/>
        <v>#N/A</v>
      </c>
      <c r="NN62" s="193" t="e">
        <f t="shared" si="130"/>
        <v>#N/A</v>
      </c>
      <c r="NO62" s="193" t="e">
        <f t="shared" si="130"/>
        <v>#N/A</v>
      </c>
      <c r="NP62" s="193" t="e">
        <f t="shared" si="130"/>
        <v>#N/A</v>
      </c>
      <c r="NQ62" s="193" t="e">
        <f t="shared" si="130"/>
        <v>#N/A</v>
      </c>
      <c r="NR62" s="193" t="e">
        <f t="shared" si="130"/>
        <v>#N/A</v>
      </c>
      <c r="NS62" s="193" t="e">
        <f t="shared" si="126"/>
        <v>#N/A</v>
      </c>
      <c r="NT62" s="193" t="e">
        <f t="shared" si="126"/>
        <v>#N/A</v>
      </c>
      <c r="NU62" s="193" t="e">
        <f t="shared" si="126"/>
        <v>#N/A</v>
      </c>
      <c r="NV62" s="193" t="e">
        <f t="shared" si="126"/>
        <v>#N/A</v>
      </c>
      <c r="NW62" s="193" t="e">
        <f t="shared" si="126"/>
        <v>#N/A</v>
      </c>
      <c r="NX62" s="193" t="e">
        <f t="shared" si="126"/>
        <v>#N/A</v>
      </c>
      <c r="NY62" s="193" t="e">
        <f t="shared" si="126"/>
        <v>#N/A</v>
      </c>
      <c r="NZ62" s="193" t="e">
        <f t="shared" si="126"/>
        <v>#N/A</v>
      </c>
      <c r="OA62" s="193" t="e">
        <f t="shared" si="126"/>
        <v>#N/A</v>
      </c>
      <c r="OB62" s="193" t="e">
        <f t="shared" si="126"/>
        <v>#N/A</v>
      </c>
      <c r="OC62" s="193" t="e">
        <f t="shared" si="126"/>
        <v>#N/A</v>
      </c>
      <c r="OD62" s="193" t="e">
        <f t="shared" si="126"/>
        <v>#N/A</v>
      </c>
      <c r="OE62" s="193" t="e">
        <f t="shared" si="126"/>
        <v>#N/A</v>
      </c>
      <c r="OF62" s="193" t="e">
        <f t="shared" si="126"/>
        <v>#N/A</v>
      </c>
      <c r="OG62" s="193" t="e">
        <f t="shared" si="126"/>
        <v>#N/A</v>
      </c>
      <c r="OH62" s="193" t="e">
        <f t="shared" ref="OH62:OV77" si="158">IF(ISNONTEXT($Q62),IF($G62="R",_xlfn.BETA.DIST(GO62,$M62,$N62,FALSE,$B62,$D62),_xlfn.BETA.DIST(GO62,$N62,$M62,FALSE,$B62,$D62)),NA())</f>
        <v>#N/A</v>
      </c>
      <c r="OI62" s="193" t="e">
        <f t="shared" si="158"/>
        <v>#N/A</v>
      </c>
      <c r="OJ62" s="193" t="e">
        <f t="shared" si="158"/>
        <v>#N/A</v>
      </c>
      <c r="OK62" s="193" t="e">
        <f t="shared" si="158"/>
        <v>#N/A</v>
      </c>
      <c r="OL62" s="193" t="e">
        <f t="shared" si="158"/>
        <v>#N/A</v>
      </c>
      <c r="OM62" s="193" t="e">
        <f t="shared" si="158"/>
        <v>#N/A</v>
      </c>
      <c r="ON62" s="193" t="e">
        <f t="shared" si="158"/>
        <v>#N/A</v>
      </c>
      <c r="OO62" s="193" t="e">
        <f t="shared" si="158"/>
        <v>#N/A</v>
      </c>
      <c r="OP62" s="193" t="e">
        <f t="shared" si="158"/>
        <v>#N/A</v>
      </c>
      <c r="OQ62" s="193" t="e">
        <f t="shared" si="158"/>
        <v>#N/A</v>
      </c>
      <c r="OR62" s="193" t="e">
        <f t="shared" si="158"/>
        <v>#N/A</v>
      </c>
      <c r="OS62" s="193" t="e">
        <f t="shared" si="158"/>
        <v>#N/A</v>
      </c>
      <c r="OT62" s="193" t="e">
        <f t="shared" si="158"/>
        <v>#N/A</v>
      </c>
      <c r="OU62" s="193" t="e">
        <f t="shared" si="158"/>
        <v>#N/A</v>
      </c>
      <c r="OV62" s="193" t="e">
        <f t="shared" si="158"/>
        <v>#N/A</v>
      </c>
      <c r="OW62" s="193" t="e">
        <f t="shared" si="136"/>
        <v>#N/A</v>
      </c>
      <c r="OX62" s="193" t="e">
        <f t="shared" si="136"/>
        <v>#N/A</v>
      </c>
      <c r="OY62" s="193" t="e">
        <f t="shared" si="136"/>
        <v>#N/A</v>
      </c>
      <c r="OZ62" s="193" t="e">
        <f t="shared" si="136"/>
        <v>#N/A</v>
      </c>
      <c r="PA62" s="193" t="e">
        <f t="shared" si="136"/>
        <v>#N/A</v>
      </c>
      <c r="PB62" s="193" t="e">
        <f t="shared" si="136"/>
        <v>#N/A</v>
      </c>
      <c r="PC62" s="193" t="e">
        <f t="shared" si="136"/>
        <v>#N/A</v>
      </c>
      <c r="PD62" s="193" t="e">
        <f t="shared" si="136"/>
        <v>#N/A</v>
      </c>
      <c r="PE62" s="193" t="e">
        <f t="shared" si="136"/>
        <v>#N/A</v>
      </c>
      <c r="PF62" s="193" t="e">
        <f t="shared" si="136"/>
        <v>#N/A</v>
      </c>
      <c r="PG62" s="193" t="e">
        <f t="shared" si="136"/>
        <v>#N/A</v>
      </c>
      <c r="PH62" s="193" t="e">
        <f t="shared" si="136"/>
        <v>#N/A</v>
      </c>
      <c r="PI62" s="193" t="e">
        <f t="shared" si="136"/>
        <v>#N/A</v>
      </c>
      <c r="PJ62" s="193" t="e">
        <f t="shared" si="136"/>
        <v>#N/A</v>
      </c>
      <c r="PK62" s="193" t="e">
        <f t="shared" si="136"/>
        <v>#N/A</v>
      </c>
      <c r="PL62" s="193" t="e">
        <f t="shared" si="26"/>
        <v>#N/A</v>
      </c>
      <c r="PM62" s="193" t="e">
        <f t="shared" si="131"/>
        <v>#N/A</v>
      </c>
      <c r="PN62" s="193" t="e">
        <f t="shared" si="131"/>
        <v>#N/A</v>
      </c>
      <c r="PO62" s="193" t="e">
        <f t="shared" si="131"/>
        <v>#N/A</v>
      </c>
      <c r="PP62" s="193" t="e">
        <f t="shared" si="131"/>
        <v>#N/A</v>
      </c>
      <c r="PQ62" s="193" t="e">
        <f t="shared" si="131"/>
        <v>#N/A</v>
      </c>
      <c r="PR62" s="193" t="e">
        <f t="shared" si="131"/>
        <v>#N/A</v>
      </c>
      <c r="PS62" s="193" t="e">
        <f t="shared" si="131"/>
        <v>#N/A</v>
      </c>
      <c r="PT62" s="193" t="e">
        <f t="shared" si="131"/>
        <v>#N/A</v>
      </c>
    </row>
    <row r="63" spans="1:436" hidden="1" x14ac:dyDescent="0.45">
      <c r="A63" s="20">
        <v>60</v>
      </c>
      <c r="B63" s="115"/>
      <c r="C63" s="115"/>
      <c r="D63" s="115"/>
      <c r="E63" s="110" t="str">
        <f t="shared" si="15"/>
        <v/>
      </c>
      <c r="F63" s="21" t="str">
        <f t="shared" si="16"/>
        <v/>
      </c>
      <c r="G63" s="22" t="str">
        <f t="shared" si="17"/>
        <v/>
      </c>
      <c r="H63" s="23" t="str">
        <f>IF(F63="","",IF(OR($F63&lt;Skew!$B$3,$F63=Skew!$B$3),IF($F63&gt;Skew!$C$3,Skew!$A$3,IF($F63&gt;Skew!$C$4,Skew!$A$4,IF($F63&gt;Skew!$C$5,Skew!$A$5,IF($F63&gt;Skew!$C$6,Skew!$A$6,IF($F63&gt;Skew!$C$7,Skew!$A$7,IF($F63&gt;Skew!$C$8,Skew!$A$8,IF($F63&gt;Skew!$C$9,Skew!$A$9,IF($F63&gt;Skew!$C$10,Skew!$A$10,IF($F63&gt;Skew!$C$11,Skew!$A$11,IF($F63&gt;Skew!$C$12,Skew!$A$12,IF($F63&gt;Skew!$C$13,Skew!$A$13,IF($F63&gt;Skew!$C$14,Skew!$A$14,IF($F63&gt;Skew!$C$15,Skew!$A$15,IF($F63&gt;Skew!$C$16,Skew!$A$16,Skew!$A$17)
)))))))))))))))</f>
        <v/>
      </c>
      <c r="I63" s="22" t="str">
        <f>IF(F63="","",MATCH(H63,Skew!$A$3:$A$17,0))</f>
        <v/>
      </c>
      <c r="J63" s="22" t="str">
        <f t="shared" si="0"/>
        <v/>
      </c>
      <c r="K63" s="24"/>
      <c r="L63" s="22" t="str">
        <f>IF(OR(F63="",K63=""),"",MATCH(K63,Confidence!$A$3:$A$12,0))</f>
        <v/>
      </c>
      <c r="M63" s="25" t="str">
        <f t="shared" si="1"/>
        <v/>
      </c>
      <c r="N63" s="25" t="str">
        <f t="shared" si="2"/>
        <v/>
      </c>
      <c r="O63" s="22"/>
      <c r="P63" s="102" t="str">
        <f t="shared" si="3"/>
        <v/>
      </c>
      <c r="Q63" s="102" t="str">
        <f t="shared" si="4"/>
        <v/>
      </c>
      <c r="R63" s="37" t="str">
        <f t="shared" si="5"/>
        <v/>
      </c>
      <c r="S63" s="115"/>
      <c r="T63" s="204" t="str">
        <f>IF(AND(B63&gt;0,C63&gt;0,D63&gt;0,M63&gt;0,N63&gt;0,S63&gt;0,NOT(K63="")),ABS(VLOOKUP($S$1,VLookups!$A$30:$B$31,2,FALSE)-_xlfn.BETA.DIST(S63,IF(G63="L",N63,M63),IF(G63="L",M63,N63),TRUE,B63,D63)),"")</f>
        <v/>
      </c>
      <c r="U63" s="112" t="str">
        <f>IF(OR($M63="",$N63=""),"",_xlfn.BETA.INV(ABS(VLOOKUP($S$1,VLookups!$A$30:$B$31,2,FALSE)-U$3),IF($G63="L",$N63,$M63),IF($G63="L",$M63,$N63),$B63,$D63))</f>
        <v/>
      </c>
      <c r="V63" s="113" t="str">
        <f>IF(OR($M63="",$N63=""),"",_xlfn.BETA.INV(ABS(VLOOKUP($S$1,VLookups!$A$30:$B$31,2,FALSE)-V$3),IF($G63="L",$N63,$M63),IF($G63="L",$M63,$N63),$B63,$D63))</f>
        <v/>
      </c>
      <c r="W63" s="112" t="str">
        <f>IF(OR($M63="",$N63=""),"",_xlfn.BETA.INV(ABS(VLOOKUP($S$1,VLookups!$A$30:$B$31,2,FALSE)-W$3),IF($G63="L",$N63,$M63),IF($G63="L",$M63,$N63),$B63,$D63))</f>
        <v/>
      </c>
      <c r="X63" s="113" t="str">
        <f>IF(OR($M63="",$N63=""),"",_xlfn.BETA.INV(ABS(VLOOKUP($S$1,VLookups!$A$30:$B$31,2,FALSE)-X$3),IF($G63="L",$N63,$M63),IF($G63="L",$M63,$N63),$B63,$D63))</f>
        <v/>
      </c>
      <c r="Y63" s="112" t="str">
        <f>IF(OR($M63="",$N63=""),"",_xlfn.BETA.INV(ABS(VLOOKUP($S$1,VLookups!$A$30:$B$31,2,FALSE)-Y$3),IF($G63="L",$N63,$M63),IF($G63="L",$M63,$N63),$B63,$D63))</f>
        <v/>
      </c>
      <c r="Z63" s="113" t="str">
        <f>IF(OR($M63="",$N63=""),"",_xlfn.BETA.INV(ABS(VLOOKUP($S$1,VLookups!$A$30:$B$31,2,FALSE)-Z$3),IF($G63="L",$N63,$M63),IF($G63="L",$M63,$N63),$B63,$D63))</f>
        <v/>
      </c>
      <c r="AA63" s="112" t="str">
        <f>IF(OR($M63="",$N63=""),"",_xlfn.BETA.INV(ABS(VLOOKUP($S$1,VLookups!$A$30:$B$31,2,FALSE)-AA$3),IF($G63="L",$N63,$M63),IF($G63="L",$M63,$N63),$B63,$D63))</f>
        <v/>
      </c>
      <c r="AB63" s="113" t="str">
        <f>IF(OR($M63="",$N63=""),"",_xlfn.BETA.INV(ABS(VLOOKUP($S$1,VLookups!$A$30:$B$31,2,FALSE)-AB$3),IF($G63="L",$N63,$M63),IF($G63="L",$M63,$N63),$B63,$D63))</f>
        <v/>
      </c>
      <c r="AC63" s="112" t="str">
        <f>IF(OR($M63="",$N63=""),"",_xlfn.BETA.INV(ABS(VLOOKUP($S$1,VLookups!$A$30:$B$31,2,FALSE)-AC$3),IF($G63="L",$N63,$M63),IF($G63="L",$M63,$N63),$B63,$D63))</f>
        <v/>
      </c>
      <c r="AD63" s="113" t="str">
        <f>IF(OR($M63="",$N63=""),"",_xlfn.BETA.INV(ABS(VLOOKUP($S$1,VLookups!$A$30:$B$31,2,FALSE)-AD$3),IF($G63="L",$N63,$M63),IF($G63="L",$M63,$N63),$B63,$D63))</f>
        <v/>
      </c>
      <c r="AE63" s="112" t="str">
        <f>IF(OR($M63="",$N63=""),"",_xlfn.BETA.INV(ABS(VLOOKUP($S$1,VLookups!$A$30:$B$31,2,FALSE)-AE$3),IF($G63="L",$N63,$M63),IF($G63="L",$M63,$N63),$B63,$D63))</f>
        <v/>
      </c>
      <c r="AF63" s="113" t="str">
        <f>IF(OR($M63="",$N63=""),"",_xlfn.BETA.INV(ABS(VLOOKUP($S$1,VLookups!$A$30:$B$31,2,FALSE)-AF$3),IF($G63="L",$N63,$M63),IF($G63="L",$M63,$N63),$B63,$D63))</f>
        <v/>
      </c>
      <c r="AG63" s="15"/>
      <c r="AH63" s="194" t="str">
        <f t="shared" si="18"/>
        <v/>
      </c>
      <c r="AI63" s="192" t="str">
        <f t="shared" si="19"/>
        <v/>
      </c>
      <c r="AJ63" s="177" t="str">
        <f t="shared" si="152"/>
        <v/>
      </c>
      <c r="AK63" s="177" t="str">
        <f t="shared" si="144"/>
        <v/>
      </c>
      <c r="AL63" s="177" t="str">
        <f t="shared" si="144"/>
        <v/>
      </c>
      <c r="AM63" s="177" t="str">
        <f t="shared" si="144"/>
        <v/>
      </c>
      <c r="AN63" s="177" t="str">
        <f t="shared" si="144"/>
        <v/>
      </c>
      <c r="AO63" s="177" t="str">
        <f t="shared" si="144"/>
        <v/>
      </c>
      <c r="AP63" s="177" t="str">
        <f t="shared" si="144"/>
        <v/>
      </c>
      <c r="AQ63" s="177" t="str">
        <f t="shared" si="144"/>
        <v/>
      </c>
      <c r="AR63" s="177" t="str">
        <f t="shared" si="144"/>
        <v/>
      </c>
      <c r="AS63" s="177" t="str">
        <f t="shared" si="144"/>
        <v/>
      </c>
      <c r="AT63" s="177" t="str">
        <f t="shared" si="144"/>
        <v/>
      </c>
      <c r="AU63" s="177" t="str">
        <f t="shared" si="144"/>
        <v/>
      </c>
      <c r="AV63" s="177" t="str">
        <f t="shared" si="144"/>
        <v/>
      </c>
      <c r="AW63" s="177" t="str">
        <f t="shared" si="144"/>
        <v/>
      </c>
      <c r="AX63" s="177" t="str">
        <f t="shared" si="144"/>
        <v/>
      </c>
      <c r="AY63" s="177" t="str">
        <f t="shared" si="144"/>
        <v/>
      </c>
      <c r="AZ63" s="177" t="str">
        <f t="shared" si="144"/>
        <v/>
      </c>
      <c r="BA63" s="177" t="str">
        <f t="shared" si="139"/>
        <v/>
      </c>
      <c r="BB63" s="177" t="str">
        <f t="shared" si="139"/>
        <v/>
      </c>
      <c r="BC63" s="177" t="str">
        <f t="shared" si="139"/>
        <v/>
      </c>
      <c r="BD63" s="177" t="str">
        <f t="shared" si="139"/>
        <v/>
      </c>
      <c r="BE63" s="177" t="str">
        <f t="shared" si="139"/>
        <v/>
      </c>
      <c r="BF63" s="177" t="str">
        <f t="shared" si="139"/>
        <v/>
      </c>
      <c r="BG63" s="177" t="str">
        <f t="shared" si="139"/>
        <v/>
      </c>
      <c r="BH63" s="177" t="str">
        <f t="shared" si="139"/>
        <v/>
      </c>
      <c r="BI63" s="177" t="str">
        <f t="shared" si="139"/>
        <v/>
      </c>
      <c r="BJ63" s="177" t="str">
        <f t="shared" si="139"/>
        <v/>
      </c>
      <c r="BK63" s="177" t="str">
        <f t="shared" si="139"/>
        <v/>
      </c>
      <c r="BL63" s="177" t="str">
        <f t="shared" si="139"/>
        <v/>
      </c>
      <c r="BM63" s="177" t="str">
        <f t="shared" si="139"/>
        <v/>
      </c>
      <c r="BN63" s="177" t="str">
        <f t="shared" si="139"/>
        <v/>
      </c>
      <c r="BO63" s="177" t="str">
        <f t="shared" si="139"/>
        <v/>
      </c>
      <c r="BP63" s="177" t="str">
        <f t="shared" si="145"/>
        <v/>
      </c>
      <c r="BQ63" s="177" t="str">
        <f t="shared" si="145"/>
        <v/>
      </c>
      <c r="BR63" s="177" t="str">
        <f t="shared" si="145"/>
        <v/>
      </c>
      <c r="BS63" s="177" t="str">
        <f t="shared" si="145"/>
        <v/>
      </c>
      <c r="BT63" s="177" t="str">
        <f t="shared" si="145"/>
        <v/>
      </c>
      <c r="BU63" s="177" t="str">
        <f t="shared" si="145"/>
        <v/>
      </c>
      <c r="BV63" s="177" t="str">
        <f t="shared" si="145"/>
        <v/>
      </c>
      <c r="BW63" s="177" t="str">
        <f t="shared" si="145"/>
        <v/>
      </c>
      <c r="BX63" s="177" t="str">
        <f t="shared" si="145"/>
        <v/>
      </c>
      <c r="BY63" s="177" t="str">
        <f t="shared" si="145"/>
        <v/>
      </c>
      <c r="BZ63" s="177" t="str">
        <f t="shared" si="145"/>
        <v/>
      </c>
      <c r="CA63" s="177" t="str">
        <f t="shared" si="145"/>
        <v/>
      </c>
      <c r="CB63" s="177" t="str">
        <f t="shared" si="145"/>
        <v/>
      </c>
      <c r="CC63" s="177" t="str">
        <f t="shared" si="145"/>
        <v/>
      </c>
      <c r="CD63" s="177" t="str">
        <f t="shared" si="145"/>
        <v/>
      </c>
      <c r="CE63" s="177" t="str">
        <f t="shared" si="145"/>
        <v/>
      </c>
      <c r="CF63" s="177" t="str">
        <f t="shared" si="140"/>
        <v/>
      </c>
      <c r="CG63" s="177" t="str">
        <f t="shared" si="140"/>
        <v/>
      </c>
      <c r="CH63" s="177" t="str">
        <f t="shared" si="140"/>
        <v/>
      </c>
      <c r="CI63" s="177" t="str">
        <f t="shared" si="140"/>
        <v/>
      </c>
      <c r="CJ63" s="177" t="str">
        <f t="shared" si="140"/>
        <v/>
      </c>
      <c r="CK63" s="177" t="str">
        <f t="shared" si="140"/>
        <v/>
      </c>
      <c r="CL63" s="177" t="str">
        <f t="shared" si="140"/>
        <v/>
      </c>
      <c r="CM63" s="177" t="str">
        <f t="shared" si="140"/>
        <v/>
      </c>
      <c r="CN63" s="177" t="str">
        <f t="shared" si="140"/>
        <v/>
      </c>
      <c r="CO63" s="177" t="str">
        <f t="shared" si="140"/>
        <v/>
      </c>
      <c r="CP63" s="177" t="str">
        <f t="shared" si="140"/>
        <v/>
      </c>
      <c r="CQ63" s="177" t="str">
        <f t="shared" si="140"/>
        <v/>
      </c>
      <c r="CR63" s="177" t="str">
        <f t="shared" si="140"/>
        <v/>
      </c>
      <c r="CS63" s="177" t="str">
        <f t="shared" si="140"/>
        <v/>
      </c>
      <c r="CT63" s="177" t="str">
        <f t="shared" si="140"/>
        <v/>
      </c>
      <c r="CU63" s="177" t="str">
        <f t="shared" si="137"/>
        <v/>
      </c>
      <c r="CV63" s="177" t="str">
        <f t="shared" si="137"/>
        <v/>
      </c>
      <c r="CW63" s="177" t="str">
        <f t="shared" si="137"/>
        <v/>
      </c>
      <c r="CX63" s="177" t="str">
        <f t="shared" si="137"/>
        <v/>
      </c>
      <c r="CY63" s="177" t="str">
        <f t="shared" si="137"/>
        <v/>
      </c>
      <c r="CZ63" s="177" t="str">
        <f t="shared" si="137"/>
        <v/>
      </c>
      <c r="DA63" s="177" t="str">
        <f t="shared" si="137"/>
        <v/>
      </c>
      <c r="DB63" s="177" t="str">
        <f t="shared" si="137"/>
        <v/>
      </c>
      <c r="DC63" s="177" t="str">
        <f t="shared" si="137"/>
        <v/>
      </c>
      <c r="DD63" s="177" t="str">
        <f t="shared" si="137"/>
        <v/>
      </c>
      <c r="DE63" s="177" t="str">
        <f t="shared" si="137"/>
        <v/>
      </c>
      <c r="DF63" s="177" t="str">
        <f t="shared" si="137"/>
        <v/>
      </c>
      <c r="DG63" s="177" t="str">
        <f t="shared" si="137"/>
        <v/>
      </c>
      <c r="DH63" s="177" t="str">
        <f t="shared" si="137"/>
        <v/>
      </c>
      <c r="DI63" s="177" t="str">
        <f t="shared" si="137"/>
        <v/>
      </c>
      <c r="DJ63" s="177" t="str">
        <f t="shared" si="137"/>
        <v/>
      </c>
      <c r="DK63" s="177" t="str">
        <f t="shared" si="133"/>
        <v/>
      </c>
      <c r="DL63" s="177" t="str">
        <f t="shared" si="133"/>
        <v/>
      </c>
      <c r="DM63" s="177" t="str">
        <f t="shared" si="133"/>
        <v/>
      </c>
      <c r="DN63" s="177" t="str">
        <f t="shared" si="133"/>
        <v/>
      </c>
      <c r="DO63" s="177" t="str">
        <f t="shared" si="133"/>
        <v/>
      </c>
      <c r="DP63" s="177" t="str">
        <f t="shared" si="133"/>
        <v/>
      </c>
      <c r="DQ63" s="177" t="str">
        <f t="shared" si="133"/>
        <v/>
      </c>
      <c r="DR63" s="177" t="str">
        <f t="shared" si="133"/>
        <v/>
      </c>
      <c r="DS63" s="177" t="str">
        <f t="shared" si="133"/>
        <v/>
      </c>
      <c r="DT63" s="177" t="str">
        <f t="shared" si="133"/>
        <v/>
      </c>
      <c r="DU63" s="177" t="str">
        <f t="shared" si="133"/>
        <v/>
      </c>
      <c r="DV63" s="177" t="str">
        <f t="shared" si="133"/>
        <v/>
      </c>
      <c r="DW63" s="177" t="str">
        <f t="shared" si="133"/>
        <v/>
      </c>
      <c r="DX63" s="177" t="str">
        <f t="shared" si="133"/>
        <v/>
      </c>
      <c r="DY63" s="177" t="str">
        <f t="shared" si="133"/>
        <v/>
      </c>
      <c r="DZ63" s="177" t="str">
        <f t="shared" si="146"/>
        <v/>
      </c>
      <c r="EA63" s="177" t="str">
        <f t="shared" si="146"/>
        <v/>
      </c>
      <c r="EB63" s="177" t="str">
        <f t="shared" si="146"/>
        <v/>
      </c>
      <c r="EC63" s="177" t="str">
        <f t="shared" si="146"/>
        <v/>
      </c>
      <c r="ED63" s="177" t="str">
        <f t="shared" si="146"/>
        <v/>
      </c>
      <c r="EE63" s="177" t="str">
        <f t="shared" si="146"/>
        <v/>
      </c>
      <c r="EF63" s="177" t="str">
        <f t="shared" si="146"/>
        <v/>
      </c>
      <c r="EG63" s="177" t="str">
        <f t="shared" si="146"/>
        <v/>
      </c>
      <c r="EH63" s="177" t="str">
        <f t="shared" si="146"/>
        <v/>
      </c>
      <c r="EI63" s="177" t="str">
        <f t="shared" si="146"/>
        <v/>
      </c>
      <c r="EJ63" s="177" t="str">
        <f t="shared" si="146"/>
        <v/>
      </c>
      <c r="EK63" s="177" t="str">
        <f t="shared" si="146"/>
        <v/>
      </c>
      <c r="EL63" s="177" t="str">
        <f t="shared" si="146"/>
        <v/>
      </c>
      <c r="EM63" s="177" t="str">
        <f t="shared" si="146"/>
        <v/>
      </c>
      <c r="EN63" s="177" t="str">
        <f t="shared" si="146"/>
        <v/>
      </c>
      <c r="EO63" s="177" t="str">
        <f t="shared" si="146"/>
        <v/>
      </c>
      <c r="EP63" s="177" t="str">
        <f t="shared" si="141"/>
        <v/>
      </c>
      <c r="EQ63" s="177" t="str">
        <f t="shared" si="151"/>
        <v/>
      </c>
      <c r="ER63" s="177" t="str">
        <f t="shared" si="151"/>
        <v/>
      </c>
      <c r="ES63" s="177" t="str">
        <f t="shared" si="151"/>
        <v/>
      </c>
      <c r="ET63" s="177" t="str">
        <f t="shared" si="151"/>
        <v/>
      </c>
      <c r="EU63" s="177" t="str">
        <f t="shared" si="151"/>
        <v/>
      </c>
      <c r="EV63" s="177" t="str">
        <f t="shared" si="151"/>
        <v/>
      </c>
      <c r="EW63" s="177" t="str">
        <f t="shared" si="151"/>
        <v/>
      </c>
      <c r="EX63" s="177" t="str">
        <f t="shared" si="151"/>
        <v/>
      </c>
      <c r="EY63" s="177" t="str">
        <f t="shared" si="151"/>
        <v/>
      </c>
      <c r="EZ63" s="177" t="str">
        <f t="shared" si="151"/>
        <v/>
      </c>
      <c r="FA63" s="177" t="str">
        <f t="shared" si="151"/>
        <v/>
      </c>
      <c r="FB63" s="177" t="str">
        <f t="shared" si="151"/>
        <v/>
      </c>
      <c r="FC63" s="177" t="str">
        <f t="shared" si="151"/>
        <v/>
      </c>
      <c r="FD63" s="177" t="str">
        <f t="shared" si="151"/>
        <v/>
      </c>
      <c r="FE63" s="177" t="str">
        <f t="shared" si="151"/>
        <v/>
      </c>
      <c r="FF63" s="177" t="str">
        <f t="shared" si="151"/>
        <v/>
      </c>
      <c r="FG63" s="177" t="str">
        <f t="shared" si="147"/>
        <v/>
      </c>
      <c r="FH63" s="177" t="str">
        <f t="shared" si="142"/>
        <v/>
      </c>
      <c r="FI63" s="177" t="str">
        <f t="shared" si="142"/>
        <v/>
      </c>
      <c r="FJ63" s="177" t="str">
        <f t="shared" si="142"/>
        <v/>
      </c>
      <c r="FK63" s="177" t="str">
        <f t="shared" si="142"/>
        <v/>
      </c>
      <c r="FL63" s="177" t="str">
        <f t="shared" si="142"/>
        <v/>
      </c>
      <c r="FM63" s="177" t="str">
        <f t="shared" si="142"/>
        <v/>
      </c>
      <c r="FN63" s="177" t="str">
        <f t="shared" si="142"/>
        <v/>
      </c>
      <c r="FO63" s="177" t="str">
        <f t="shared" si="142"/>
        <v/>
      </c>
      <c r="FP63" s="177" t="str">
        <f t="shared" si="142"/>
        <v/>
      </c>
      <c r="FQ63" s="177" t="str">
        <f t="shared" si="142"/>
        <v/>
      </c>
      <c r="FR63" s="177" t="str">
        <f t="shared" si="142"/>
        <v/>
      </c>
      <c r="FS63" s="177" t="str">
        <f t="shared" si="142"/>
        <v/>
      </c>
      <c r="FT63" s="177" t="str">
        <f t="shared" si="142"/>
        <v/>
      </c>
      <c r="FU63" s="177" t="str">
        <f t="shared" si="142"/>
        <v/>
      </c>
      <c r="FV63" s="177" t="str">
        <f t="shared" si="142"/>
        <v/>
      </c>
      <c r="FW63" s="177" t="str">
        <f t="shared" si="142"/>
        <v/>
      </c>
      <c r="FX63" s="177" t="str">
        <f t="shared" si="148"/>
        <v/>
      </c>
      <c r="FY63" s="177" t="str">
        <f t="shared" si="148"/>
        <v/>
      </c>
      <c r="FZ63" s="177" t="str">
        <f t="shared" si="148"/>
        <v/>
      </c>
      <c r="GA63" s="177" t="str">
        <f t="shared" si="148"/>
        <v/>
      </c>
      <c r="GB63" s="177" t="str">
        <f t="shared" si="148"/>
        <v/>
      </c>
      <c r="GC63" s="177" t="str">
        <f t="shared" si="148"/>
        <v/>
      </c>
      <c r="GD63" s="177" t="str">
        <f t="shared" si="148"/>
        <v/>
      </c>
      <c r="GE63" s="177" t="str">
        <f t="shared" si="148"/>
        <v/>
      </c>
      <c r="GF63" s="177" t="str">
        <f t="shared" si="148"/>
        <v/>
      </c>
      <c r="GG63" s="177" t="str">
        <f t="shared" si="148"/>
        <v/>
      </c>
      <c r="GH63" s="177" t="str">
        <f t="shared" si="148"/>
        <v/>
      </c>
      <c r="GI63" s="177" t="str">
        <f t="shared" si="148"/>
        <v/>
      </c>
      <c r="GJ63" s="177" t="str">
        <f t="shared" si="148"/>
        <v/>
      </c>
      <c r="GK63" s="177" t="str">
        <f t="shared" si="148"/>
        <v/>
      </c>
      <c r="GL63" s="177" t="str">
        <f t="shared" si="148"/>
        <v/>
      </c>
      <c r="GM63" s="177" t="str">
        <f t="shared" si="148"/>
        <v/>
      </c>
      <c r="GN63" s="177" t="str">
        <f t="shared" si="143"/>
        <v/>
      </c>
      <c r="GO63" s="177" t="str">
        <f t="shared" si="143"/>
        <v/>
      </c>
      <c r="GP63" s="177" t="str">
        <f t="shared" si="143"/>
        <v/>
      </c>
      <c r="GQ63" s="177" t="str">
        <f t="shared" si="143"/>
        <v/>
      </c>
      <c r="GR63" s="177" t="str">
        <f t="shared" si="143"/>
        <v/>
      </c>
      <c r="GS63" s="177" t="str">
        <f t="shared" si="143"/>
        <v/>
      </c>
      <c r="GT63" s="177" t="str">
        <f t="shared" si="143"/>
        <v/>
      </c>
      <c r="GU63" s="177" t="str">
        <f t="shared" si="143"/>
        <v/>
      </c>
      <c r="GV63" s="177" t="str">
        <f t="shared" si="143"/>
        <v/>
      </c>
      <c r="GW63" s="177" t="str">
        <f t="shared" si="143"/>
        <v/>
      </c>
      <c r="GX63" s="177" t="str">
        <f t="shared" si="143"/>
        <v/>
      </c>
      <c r="GY63" s="177" t="str">
        <f t="shared" si="143"/>
        <v/>
      </c>
      <c r="GZ63" s="177" t="str">
        <f t="shared" si="143"/>
        <v/>
      </c>
      <c r="HA63" s="177" t="str">
        <f t="shared" si="143"/>
        <v/>
      </c>
      <c r="HB63" s="177" t="str">
        <f t="shared" si="143"/>
        <v/>
      </c>
      <c r="HC63" s="177" t="str">
        <f t="shared" si="138"/>
        <v/>
      </c>
      <c r="HD63" s="177" t="str">
        <f t="shared" si="138"/>
        <v/>
      </c>
      <c r="HE63" s="177" t="str">
        <f t="shared" si="138"/>
        <v/>
      </c>
      <c r="HF63" s="177" t="str">
        <f t="shared" si="138"/>
        <v/>
      </c>
      <c r="HG63" s="177" t="str">
        <f t="shared" si="138"/>
        <v/>
      </c>
      <c r="HH63" s="177" t="str">
        <f t="shared" si="138"/>
        <v/>
      </c>
      <c r="HI63" s="177" t="str">
        <f t="shared" si="138"/>
        <v/>
      </c>
      <c r="HJ63" s="177" t="str">
        <f t="shared" si="138"/>
        <v/>
      </c>
      <c r="HK63" s="177" t="str">
        <f t="shared" si="138"/>
        <v/>
      </c>
      <c r="HL63" s="177" t="str">
        <f t="shared" si="138"/>
        <v/>
      </c>
      <c r="HM63" s="177" t="str">
        <f t="shared" si="138"/>
        <v/>
      </c>
      <c r="HN63" s="177" t="str">
        <f t="shared" si="138"/>
        <v/>
      </c>
      <c r="HO63" s="177" t="str">
        <f t="shared" si="138"/>
        <v/>
      </c>
      <c r="HP63" s="177" t="str">
        <f t="shared" si="138"/>
        <v/>
      </c>
      <c r="HQ63" s="177" t="str">
        <f t="shared" si="149"/>
        <v/>
      </c>
      <c r="HR63" s="177" t="str">
        <f t="shared" si="149"/>
        <v/>
      </c>
      <c r="HS63" s="177" t="str">
        <f t="shared" si="149"/>
        <v/>
      </c>
      <c r="HT63" s="177" t="str">
        <f t="shared" si="149"/>
        <v/>
      </c>
      <c r="HU63" s="177" t="str">
        <f t="shared" si="149"/>
        <v/>
      </c>
      <c r="HV63" s="177" t="str">
        <f t="shared" si="149"/>
        <v/>
      </c>
      <c r="HW63" s="177" t="str">
        <f t="shared" si="149"/>
        <v/>
      </c>
      <c r="HX63" s="177" t="str">
        <f t="shared" si="149"/>
        <v/>
      </c>
      <c r="HY63" s="177" t="str">
        <f t="shared" si="149"/>
        <v/>
      </c>
      <c r="HZ63" s="177" t="str">
        <f t="shared" si="149"/>
        <v/>
      </c>
      <c r="IA63" s="192" t="str">
        <f t="shared" si="21"/>
        <v/>
      </c>
      <c r="IB63" s="193" t="e">
        <f t="shared" si="94"/>
        <v>#N/A</v>
      </c>
      <c r="IC63" s="193" t="e">
        <f t="shared" si="153"/>
        <v>#N/A</v>
      </c>
      <c r="ID63" s="193" t="e">
        <f t="shared" si="153"/>
        <v>#N/A</v>
      </c>
      <c r="IE63" s="193" t="e">
        <f t="shared" si="153"/>
        <v>#N/A</v>
      </c>
      <c r="IF63" s="193" t="e">
        <f t="shared" si="128"/>
        <v>#N/A</v>
      </c>
      <c r="IG63" s="193" t="e">
        <f t="shared" si="128"/>
        <v>#N/A</v>
      </c>
      <c r="IH63" s="193" t="e">
        <f t="shared" si="128"/>
        <v>#N/A</v>
      </c>
      <c r="II63" s="193" t="e">
        <f t="shared" si="128"/>
        <v>#N/A</v>
      </c>
      <c r="IJ63" s="193" t="e">
        <f t="shared" si="128"/>
        <v>#N/A</v>
      </c>
      <c r="IK63" s="193" t="e">
        <f t="shared" si="128"/>
        <v>#N/A</v>
      </c>
      <c r="IL63" s="193" t="e">
        <f t="shared" si="128"/>
        <v>#N/A</v>
      </c>
      <c r="IM63" s="193" t="e">
        <f t="shared" si="128"/>
        <v>#N/A</v>
      </c>
      <c r="IN63" s="193" t="e">
        <f t="shared" si="128"/>
        <v>#N/A</v>
      </c>
      <c r="IO63" s="193" t="e">
        <f t="shared" si="128"/>
        <v>#N/A</v>
      </c>
      <c r="IP63" s="193" t="e">
        <f t="shared" si="128"/>
        <v>#N/A</v>
      </c>
      <c r="IQ63" s="193" t="e">
        <f t="shared" si="128"/>
        <v>#N/A</v>
      </c>
      <c r="IR63" s="193" t="e">
        <f t="shared" si="128"/>
        <v>#N/A</v>
      </c>
      <c r="IS63" s="193" t="e">
        <f t="shared" si="128"/>
        <v>#N/A</v>
      </c>
      <c r="IT63" s="193" t="e">
        <f t="shared" si="128"/>
        <v>#N/A</v>
      </c>
      <c r="IU63" s="193" t="e">
        <f t="shared" ref="IU63:JI78" si="159">IF(ISNONTEXT($Q63),IF($G63="R",_xlfn.BETA.DIST(BB63,$M63,$N63,FALSE,$B63,$D63),_xlfn.BETA.DIST(BB63,$N63,$M63,FALSE,$B63,$D63)),NA())</f>
        <v>#N/A</v>
      </c>
      <c r="IV63" s="193" t="e">
        <f t="shared" si="159"/>
        <v>#N/A</v>
      </c>
      <c r="IW63" s="193" t="e">
        <f t="shared" si="159"/>
        <v>#N/A</v>
      </c>
      <c r="IX63" s="193" t="e">
        <f t="shared" si="159"/>
        <v>#N/A</v>
      </c>
      <c r="IY63" s="193" t="e">
        <f t="shared" si="159"/>
        <v>#N/A</v>
      </c>
      <c r="IZ63" s="193" t="e">
        <f t="shared" si="159"/>
        <v>#N/A</v>
      </c>
      <c r="JA63" s="193" t="e">
        <f t="shared" si="159"/>
        <v>#N/A</v>
      </c>
      <c r="JB63" s="193" t="e">
        <f t="shared" si="159"/>
        <v>#N/A</v>
      </c>
      <c r="JC63" s="193" t="e">
        <f t="shared" si="159"/>
        <v>#N/A</v>
      </c>
      <c r="JD63" s="193" t="e">
        <f t="shared" si="159"/>
        <v>#N/A</v>
      </c>
      <c r="JE63" s="193" t="e">
        <f t="shared" si="159"/>
        <v>#N/A</v>
      </c>
      <c r="JF63" s="193" t="e">
        <f t="shared" si="159"/>
        <v>#N/A</v>
      </c>
      <c r="JG63" s="193" t="e">
        <f t="shared" si="159"/>
        <v>#N/A</v>
      </c>
      <c r="JH63" s="193" t="e">
        <f t="shared" si="159"/>
        <v>#N/A</v>
      </c>
      <c r="JI63" s="193" t="e">
        <f t="shared" si="159"/>
        <v>#N/A</v>
      </c>
      <c r="JJ63" s="193" t="e">
        <f t="shared" si="156"/>
        <v>#N/A</v>
      </c>
      <c r="JK63" s="193" t="e">
        <f t="shared" si="156"/>
        <v>#N/A</v>
      </c>
      <c r="JL63" s="193" t="e">
        <f t="shared" si="156"/>
        <v>#N/A</v>
      </c>
      <c r="JM63" s="193" t="e">
        <f t="shared" si="156"/>
        <v>#N/A</v>
      </c>
      <c r="JN63" s="193" t="e">
        <f t="shared" si="156"/>
        <v>#N/A</v>
      </c>
      <c r="JO63" s="193" t="e">
        <f t="shared" si="156"/>
        <v>#N/A</v>
      </c>
      <c r="JP63" s="193" t="e">
        <f t="shared" si="156"/>
        <v>#N/A</v>
      </c>
      <c r="JQ63" s="193" t="e">
        <f t="shared" si="156"/>
        <v>#N/A</v>
      </c>
      <c r="JR63" s="193" t="e">
        <f t="shared" si="156"/>
        <v>#N/A</v>
      </c>
      <c r="JS63" s="193" t="e">
        <f t="shared" si="156"/>
        <v>#N/A</v>
      </c>
      <c r="JT63" s="193" t="e">
        <f t="shared" si="156"/>
        <v>#N/A</v>
      </c>
      <c r="JU63" s="193" t="e">
        <f t="shared" si="156"/>
        <v>#N/A</v>
      </c>
      <c r="JV63" s="193" t="e">
        <f t="shared" si="156"/>
        <v>#N/A</v>
      </c>
      <c r="JW63" s="193" t="e">
        <f t="shared" si="156"/>
        <v>#N/A</v>
      </c>
      <c r="JX63" s="193" t="e">
        <f t="shared" si="156"/>
        <v>#N/A</v>
      </c>
      <c r="JY63" s="193" t="e">
        <f t="shared" si="134"/>
        <v>#N/A</v>
      </c>
      <c r="JZ63" s="193" t="e">
        <f t="shared" si="134"/>
        <v>#N/A</v>
      </c>
      <c r="KA63" s="193" t="e">
        <f t="shared" si="134"/>
        <v>#N/A</v>
      </c>
      <c r="KB63" s="193" t="e">
        <f t="shared" si="134"/>
        <v>#N/A</v>
      </c>
      <c r="KC63" s="193" t="e">
        <f t="shared" si="134"/>
        <v>#N/A</v>
      </c>
      <c r="KD63" s="193" t="e">
        <f t="shared" si="134"/>
        <v>#N/A</v>
      </c>
      <c r="KE63" s="193" t="e">
        <f t="shared" si="134"/>
        <v>#N/A</v>
      </c>
      <c r="KF63" s="193" t="e">
        <f t="shared" si="134"/>
        <v>#N/A</v>
      </c>
      <c r="KG63" s="193" t="e">
        <f t="shared" si="134"/>
        <v>#N/A</v>
      </c>
      <c r="KH63" s="193" t="e">
        <f t="shared" si="134"/>
        <v>#N/A</v>
      </c>
      <c r="KI63" s="193" t="e">
        <f t="shared" si="134"/>
        <v>#N/A</v>
      </c>
      <c r="KJ63" s="193" t="e">
        <f t="shared" si="134"/>
        <v>#N/A</v>
      </c>
      <c r="KK63" s="193" t="e">
        <f t="shared" si="134"/>
        <v>#N/A</v>
      </c>
      <c r="KL63" s="193" t="e">
        <f t="shared" si="134"/>
        <v>#N/A</v>
      </c>
      <c r="KM63" s="193" t="e">
        <f t="shared" si="134"/>
        <v>#N/A</v>
      </c>
      <c r="KN63" s="193" t="e">
        <f t="shared" si="24"/>
        <v>#N/A</v>
      </c>
      <c r="KO63" s="193" t="e">
        <f t="shared" si="154"/>
        <v>#N/A</v>
      </c>
      <c r="KP63" s="193" t="e">
        <f t="shared" si="154"/>
        <v>#N/A</v>
      </c>
      <c r="KQ63" s="193" t="e">
        <f t="shared" si="154"/>
        <v>#N/A</v>
      </c>
      <c r="KR63" s="193" t="e">
        <f t="shared" si="129"/>
        <v>#N/A</v>
      </c>
      <c r="KS63" s="193" t="e">
        <f t="shared" si="129"/>
        <v>#N/A</v>
      </c>
      <c r="KT63" s="193" t="e">
        <f t="shared" si="129"/>
        <v>#N/A</v>
      </c>
      <c r="KU63" s="193" t="e">
        <f t="shared" si="129"/>
        <v>#N/A</v>
      </c>
      <c r="KV63" s="193" t="e">
        <f t="shared" si="129"/>
        <v>#N/A</v>
      </c>
      <c r="KW63" s="193" t="e">
        <f t="shared" si="129"/>
        <v>#N/A</v>
      </c>
      <c r="KX63" s="193" t="e">
        <f t="shared" si="129"/>
        <v>#N/A</v>
      </c>
      <c r="KY63" s="193" t="e">
        <f t="shared" si="129"/>
        <v>#N/A</v>
      </c>
      <c r="KZ63" s="193" t="e">
        <f t="shared" si="129"/>
        <v>#N/A</v>
      </c>
      <c r="LA63" s="193" t="e">
        <f t="shared" si="129"/>
        <v>#N/A</v>
      </c>
      <c r="LB63" s="193" t="e">
        <f t="shared" si="129"/>
        <v>#N/A</v>
      </c>
      <c r="LC63" s="193" t="e">
        <f t="shared" si="129"/>
        <v>#N/A</v>
      </c>
      <c r="LD63" s="193" t="e">
        <f t="shared" si="129"/>
        <v>#N/A</v>
      </c>
      <c r="LE63" s="193" t="e">
        <f t="shared" si="129"/>
        <v>#N/A</v>
      </c>
      <c r="LF63" s="193" t="e">
        <f t="shared" si="129"/>
        <v>#N/A</v>
      </c>
      <c r="LG63" s="193" t="e">
        <f t="shared" ref="LG63:LU78" si="160">IF(ISNONTEXT($Q63),IF($G63="R",_xlfn.BETA.DIST(DN63,$M63,$N63,FALSE,$B63,$D63),_xlfn.BETA.DIST(DN63,$N63,$M63,FALSE,$B63,$D63)),NA())</f>
        <v>#N/A</v>
      </c>
      <c r="LH63" s="193" t="e">
        <f t="shared" si="160"/>
        <v>#N/A</v>
      </c>
      <c r="LI63" s="193" t="e">
        <f t="shared" si="160"/>
        <v>#N/A</v>
      </c>
      <c r="LJ63" s="193" t="e">
        <f t="shared" si="160"/>
        <v>#N/A</v>
      </c>
      <c r="LK63" s="193" t="e">
        <f t="shared" si="160"/>
        <v>#N/A</v>
      </c>
      <c r="LL63" s="193" t="e">
        <f t="shared" si="160"/>
        <v>#N/A</v>
      </c>
      <c r="LM63" s="193" t="e">
        <f t="shared" si="160"/>
        <v>#N/A</v>
      </c>
      <c r="LN63" s="193" t="e">
        <f t="shared" si="160"/>
        <v>#N/A</v>
      </c>
      <c r="LO63" s="193" t="e">
        <f t="shared" si="160"/>
        <v>#N/A</v>
      </c>
      <c r="LP63" s="193" t="e">
        <f t="shared" si="160"/>
        <v>#N/A</v>
      </c>
      <c r="LQ63" s="193" t="e">
        <f t="shared" si="160"/>
        <v>#N/A</v>
      </c>
      <c r="LR63" s="193" t="e">
        <f t="shared" si="160"/>
        <v>#N/A</v>
      </c>
      <c r="LS63" s="193" t="e">
        <f t="shared" si="160"/>
        <v>#N/A</v>
      </c>
      <c r="LT63" s="193" t="e">
        <f t="shared" si="160"/>
        <v>#N/A</v>
      </c>
      <c r="LU63" s="193" t="e">
        <f t="shared" si="160"/>
        <v>#N/A</v>
      </c>
      <c r="LV63" s="193" t="e">
        <f t="shared" si="157"/>
        <v>#N/A</v>
      </c>
      <c r="LW63" s="193" t="e">
        <f t="shared" si="157"/>
        <v>#N/A</v>
      </c>
      <c r="LX63" s="193" t="e">
        <f t="shared" si="157"/>
        <v>#N/A</v>
      </c>
      <c r="LY63" s="193" t="e">
        <f t="shared" si="157"/>
        <v>#N/A</v>
      </c>
      <c r="LZ63" s="193" t="e">
        <f t="shared" si="157"/>
        <v>#N/A</v>
      </c>
      <c r="MA63" s="193" t="e">
        <f t="shared" si="157"/>
        <v>#N/A</v>
      </c>
      <c r="MB63" s="193" t="e">
        <f t="shared" si="157"/>
        <v>#N/A</v>
      </c>
      <c r="MC63" s="193" t="e">
        <f t="shared" si="157"/>
        <v>#N/A</v>
      </c>
      <c r="MD63" s="193" t="e">
        <f t="shared" si="157"/>
        <v>#N/A</v>
      </c>
      <c r="ME63" s="193" t="e">
        <f t="shared" si="157"/>
        <v>#N/A</v>
      </c>
      <c r="MF63" s="193" t="e">
        <f t="shared" si="157"/>
        <v>#N/A</v>
      </c>
      <c r="MG63" s="193" t="e">
        <f t="shared" si="157"/>
        <v>#N/A</v>
      </c>
      <c r="MH63" s="193" t="e">
        <f t="shared" si="157"/>
        <v>#N/A</v>
      </c>
      <c r="MI63" s="193" t="e">
        <f t="shared" si="157"/>
        <v>#N/A</v>
      </c>
      <c r="MJ63" s="193" t="e">
        <f t="shared" si="157"/>
        <v>#N/A</v>
      </c>
      <c r="MK63" s="193" t="e">
        <f t="shared" si="135"/>
        <v>#N/A</v>
      </c>
      <c r="ML63" s="193" t="e">
        <f t="shared" si="135"/>
        <v>#N/A</v>
      </c>
      <c r="MM63" s="193" t="e">
        <f t="shared" si="135"/>
        <v>#N/A</v>
      </c>
      <c r="MN63" s="193" t="e">
        <f t="shared" si="135"/>
        <v>#N/A</v>
      </c>
      <c r="MO63" s="193" t="e">
        <f t="shared" si="135"/>
        <v>#N/A</v>
      </c>
      <c r="MP63" s="193" t="e">
        <f t="shared" si="135"/>
        <v>#N/A</v>
      </c>
      <c r="MQ63" s="193" t="e">
        <f t="shared" si="135"/>
        <v>#N/A</v>
      </c>
      <c r="MR63" s="193" t="e">
        <f t="shared" si="135"/>
        <v>#N/A</v>
      </c>
      <c r="MS63" s="193" t="e">
        <f t="shared" si="135"/>
        <v>#N/A</v>
      </c>
      <c r="MT63" s="193" t="e">
        <f t="shared" si="135"/>
        <v>#N/A</v>
      </c>
      <c r="MU63" s="193" t="e">
        <f t="shared" si="135"/>
        <v>#N/A</v>
      </c>
      <c r="MV63" s="193" t="e">
        <f t="shared" si="135"/>
        <v>#N/A</v>
      </c>
      <c r="MW63" s="193" t="e">
        <f t="shared" si="135"/>
        <v>#N/A</v>
      </c>
      <c r="MX63" s="193" t="e">
        <f t="shared" si="135"/>
        <v>#N/A</v>
      </c>
      <c r="MY63" s="193" t="e">
        <f t="shared" si="135"/>
        <v>#N/A</v>
      </c>
      <c r="MZ63" s="193" t="e">
        <f t="shared" si="25"/>
        <v>#N/A</v>
      </c>
      <c r="NA63" s="193" t="e">
        <f t="shared" si="155"/>
        <v>#N/A</v>
      </c>
      <c r="NB63" s="193" t="e">
        <f t="shared" si="155"/>
        <v>#N/A</v>
      </c>
      <c r="NC63" s="193" t="e">
        <f t="shared" si="155"/>
        <v>#N/A</v>
      </c>
      <c r="ND63" s="193" t="e">
        <f t="shared" si="130"/>
        <v>#N/A</v>
      </c>
      <c r="NE63" s="193" t="e">
        <f t="shared" si="130"/>
        <v>#N/A</v>
      </c>
      <c r="NF63" s="193" t="e">
        <f t="shared" si="130"/>
        <v>#N/A</v>
      </c>
      <c r="NG63" s="193" t="e">
        <f t="shared" si="130"/>
        <v>#N/A</v>
      </c>
      <c r="NH63" s="193" t="e">
        <f t="shared" si="130"/>
        <v>#N/A</v>
      </c>
      <c r="NI63" s="193" t="e">
        <f t="shared" si="130"/>
        <v>#N/A</v>
      </c>
      <c r="NJ63" s="193" t="e">
        <f t="shared" si="130"/>
        <v>#N/A</v>
      </c>
      <c r="NK63" s="193" t="e">
        <f t="shared" si="130"/>
        <v>#N/A</v>
      </c>
      <c r="NL63" s="193" t="e">
        <f t="shared" si="130"/>
        <v>#N/A</v>
      </c>
      <c r="NM63" s="193" t="e">
        <f t="shared" si="130"/>
        <v>#N/A</v>
      </c>
      <c r="NN63" s="193" t="e">
        <f t="shared" si="130"/>
        <v>#N/A</v>
      </c>
      <c r="NO63" s="193" t="e">
        <f t="shared" si="130"/>
        <v>#N/A</v>
      </c>
      <c r="NP63" s="193" t="e">
        <f t="shared" si="130"/>
        <v>#N/A</v>
      </c>
      <c r="NQ63" s="193" t="e">
        <f t="shared" si="130"/>
        <v>#N/A</v>
      </c>
      <c r="NR63" s="193" t="e">
        <f t="shared" si="130"/>
        <v>#N/A</v>
      </c>
      <c r="NS63" s="193" t="e">
        <f t="shared" ref="NS63:OG78" si="161">IF(ISNONTEXT($Q63),IF($G63="R",_xlfn.BETA.DIST(FZ63,$M63,$N63,FALSE,$B63,$D63),_xlfn.BETA.DIST(FZ63,$N63,$M63,FALSE,$B63,$D63)),NA())</f>
        <v>#N/A</v>
      </c>
      <c r="NT63" s="193" t="e">
        <f t="shared" si="161"/>
        <v>#N/A</v>
      </c>
      <c r="NU63" s="193" t="e">
        <f t="shared" si="161"/>
        <v>#N/A</v>
      </c>
      <c r="NV63" s="193" t="e">
        <f t="shared" si="161"/>
        <v>#N/A</v>
      </c>
      <c r="NW63" s="193" t="e">
        <f t="shared" si="161"/>
        <v>#N/A</v>
      </c>
      <c r="NX63" s="193" t="e">
        <f t="shared" si="161"/>
        <v>#N/A</v>
      </c>
      <c r="NY63" s="193" t="e">
        <f t="shared" si="161"/>
        <v>#N/A</v>
      </c>
      <c r="NZ63" s="193" t="e">
        <f t="shared" si="161"/>
        <v>#N/A</v>
      </c>
      <c r="OA63" s="193" t="e">
        <f t="shared" si="161"/>
        <v>#N/A</v>
      </c>
      <c r="OB63" s="193" t="e">
        <f t="shared" si="161"/>
        <v>#N/A</v>
      </c>
      <c r="OC63" s="193" t="e">
        <f t="shared" si="161"/>
        <v>#N/A</v>
      </c>
      <c r="OD63" s="193" t="e">
        <f t="shared" si="161"/>
        <v>#N/A</v>
      </c>
      <c r="OE63" s="193" t="e">
        <f t="shared" si="161"/>
        <v>#N/A</v>
      </c>
      <c r="OF63" s="193" t="e">
        <f t="shared" si="161"/>
        <v>#N/A</v>
      </c>
      <c r="OG63" s="193" t="e">
        <f t="shared" si="161"/>
        <v>#N/A</v>
      </c>
      <c r="OH63" s="193" t="e">
        <f t="shared" si="158"/>
        <v>#N/A</v>
      </c>
      <c r="OI63" s="193" t="e">
        <f t="shared" si="158"/>
        <v>#N/A</v>
      </c>
      <c r="OJ63" s="193" t="e">
        <f t="shared" si="158"/>
        <v>#N/A</v>
      </c>
      <c r="OK63" s="193" t="e">
        <f t="shared" si="158"/>
        <v>#N/A</v>
      </c>
      <c r="OL63" s="193" t="e">
        <f t="shared" si="158"/>
        <v>#N/A</v>
      </c>
      <c r="OM63" s="193" t="e">
        <f t="shared" si="158"/>
        <v>#N/A</v>
      </c>
      <c r="ON63" s="193" t="e">
        <f t="shared" si="158"/>
        <v>#N/A</v>
      </c>
      <c r="OO63" s="193" t="e">
        <f t="shared" si="158"/>
        <v>#N/A</v>
      </c>
      <c r="OP63" s="193" t="e">
        <f t="shared" si="158"/>
        <v>#N/A</v>
      </c>
      <c r="OQ63" s="193" t="e">
        <f t="shared" si="158"/>
        <v>#N/A</v>
      </c>
      <c r="OR63" s="193" t="e">
        <f t="shared" si="158"/>
        <v>#N/A</v>
      </c>
      <c r="OS63" s="193" t="e">
        <f t="shared" si="158"/>
        <v>#N/A</v>
      </c>
      <c r="OT63" s="193" t="e">
        <f t="shared" si="158"/>
        <v>#N/A</v>
      </c>
      <c r="OU63" s="193" t="e">
        <f t="shared" si="158"/>
        <v>#N/A</v>
      </c>
      <c r="OV63" s="193" t="e">
        <f t="shared" si="158"/>
        <v>#N/A</v>
      </c>
      <c r="OW63" s="193" t="e">
        <f t="shared" si="136"/>
        <v>#N/A</v>
      </c>
      <c r="OX63" s="193" t="e">
        <f t="shared" si="136"/>
        <v>#N/A</v>
      </c>
      <c r="OY63" s="193" t="e">
        <f t="shared" si="136"/>
        <v>#N/A</v>
      </c>
      <c r="OZ63" s="193" t="e">
        <f t="shared" si="136"/>
        <v>#N/A</v>
      </c>
      <c r="PA63" s="193" t="e">
        <f t="shared" si="136"/>
        <v>#N/A</v>
      </c>
      <c r="PB63" s="193" t="e">
        <f t="shared" si="136"/>
        <v>#N/A</v>
      </c>
      <c r="PC63" s="193" t="e">
        <f t="shared" si="136"/>
        <v>#N/A</v>
      </c>
      <c r="PD63" s="193" t="e">
        <f t="shared" si="136"/>
        <v>#N/A</v>
      </c>
      <c r="PE63" s="193" t="e">
        <f t="shared" si="136"/>
        <v>#N/A</v>
      </c>
      <c r="PF63" s="193" t="e">
        <f t="shared" si="136"/>
        <v>#N/A</v>
      </c>
      <c r="PG63" s="193" t="e">
        <f t="shared" si="136"/>
        <v>#N/A</v>
      </c>
      <c r="PH63" s="193" t="e">
        <f t="shared" si="136"/>
        <v>#N/A</v>
      </c>
      <c r="PI63" s="193" t="e">
        <f t="shared" si="136"/>
        <v>#N/A</v>
      </c>
      <c r="PJ63" s="193" t="e">
        <f t="shared" si="136"/>
        <v>#N/A</v>
      </c>
      <c r="PK63" s="193" t="e">
        <f t="shared" si="136"/>
        <v>#N/A</v>
      </c>
      <c r="PL63" s="193" t="e">
        <f t="shared" si="26"/>
        <v>#N/A</v>
      </c>
      <c r="PM63" s="193" t="e">
        <f t="shared" si="131"/>
        <v>#N/A</v>
      </c>
      <c r="PN63" s="193" t="e">
        <f t="shared" si="131"/>
        <v>#N/A</v>
      </c>
      <c r="PO63" s="193" t="e">
        <f t="shared" si="131"/>
        <v>#N/A</v>
      </c>
      <c r="PP63" s="193" t="e">
        <f t="shared" si="131"/>
        <v>#N/A</v>
      </c>
      <c r="PQ63" s="193" t="e">
        <f t="shared" si="131"/>
        <v>#N/A</v>
      </c>
      <c r="PR63" s="193" t="e">
        <f t="shared" si="131"/>
        <v>#N/A</v>
      </c>
      <c r="PS63" s="193" t="e">
        <f t="shared" si="131"/>
        <v>#N/A</v>
      </c>
      <c r="PT63" s="193" t="e">
        <f t="shared" si="131"/>
        <v>#N/A</v>
      </c>
    </row>
    <row r="64" spans="1:436" hidden="1" x14ac:dyDescent="0.45">
      <c r="A64" s="20">
        <v>61</v>
      </c>
      <c r="B64" s="115"/>
      <c r="C64" s="115"/>
      <c r="D64" s="115"/>
      <c r="E64" s="110" t="str">
        <f t="shared" si="15"/>
        <v/>
      </c>
      <c r="F64" s="21" t="str">
        <f t="shared" si="16"/>
        <v/>
      </c>
      <c r="G64" s="22" t="str">
        <f t="shared" si="17"/>
        <v/>
      </c>
      <c r="H64" s="23" t="str">
        <f>IF(F64="","",IF(OR($F64&lt;Skew!$B$3,$F64=Skew!$B$3),IF($F64&gt;Skew!$C$3,Skew!$A$3,IF($F64&gt;Skew!$C$4,Skew!$A$4,IF($F64&gt;Skew!$C$5,Skew!$A$5,IF($F64&gt;Skew!$C$6,Skew!$A$6,IF($F64&gt;Skew!$C$7,Skew!$A$7,IF($F64&gt;Skew!$C$8,Skew!$A$8,IF($F64&gt;Skew!$C$9,Skew!$A$9,IF($F64&gt;Skew!$C$10,Skew!$A$10,IF($F64&gt;Skew!$C$11,Skew!$A$11,IF($F64&gt;Skew!$C$12,Skew!$A$12,IF($F64&gt;Skew!$C$13,Skew!$A$13,IF($F64&gt;Skew!$C$14,Skew!$A$14,IF($F64&gt;Skew!$C$15,Skew!$A$15,IF($F64&gt;Skew!$C$16,Skew!$A$16,Skew!$A$17)
)))))))))))))))</f>
        <v/>
      </c>
      <c r="I64" s="22" t="str">
        <f>IF(F64="","",MATCH(H64,Skew!$A$3:$A$17,0))</f>
        <v/>
      </c>
      <c r="J64" s="22" t="str">
        <f t="shared" si="0"/>
        <v/>
      </c>
      <c r="K64" s="24"/>
      <c r="L64" s="22" t="str">
        <f>IF(OR(F64="",K64=""),"",MATCH(K64,Confidence!$A$3:$A$12,0))</f>
        <v/>
      </c>
      <c r="M64" s="25" t="str">
        <f t="shared" si="1"/>
        <v/>
      </c>
      <c r="N64" s="25" t="str">
        <f t="shared" si="2"/>
        <v/>
      </c>
      <c r="O64" s="22"/>
      <c r="P64" s="102" t="str">
        <f t="shared" si="3"/>
        <v/>
      </c>
      <c r="Q64" s="102" t="str">
        <f t="shared" si="4"/>
        <v/>
      </c>
      <c r="R64" s="37" t="str">
        <f t="shared" si="5"/>
        <v/>
      </c>
      <c r="S64" s="115"/>
      <c r="T64" s="204" t="str">
        <f>IF(AND(B64&gt;0,C64&gt;0,D64&gt;0,M64&gt;0,N64&gt;0,S64&gt;0,NOT(K64="")),ABS(VLOOKUP($S$1,VLookups!$A$30:$B$31,2,FALSE)-_xlfn.BETA.DIST(S64,IF(G64="L",N64,M64),IF(G64="L",M64,N64),TRUE,B64,D64)),"")</f>
        <v/>
      </c>
      <c r="U64" s="112" t="str">
        <f>IF(OR($M64="",$N64=""),"",_xlfn.BETA.INV(ABS(VLOOKUP($S$1,VLookups!$A$30:$B$31,2,FALSE)-U$3),IF($G64="L",$N64,$M64),IF($G64="L",$M64,$N64),$B64,$D64))</f>
        <v/>
      </c>
      <c r="V64" s="113" t="str">
        <f>IF(OR($M64="",$N64=""),"",_xlfn.BETA.INV(ABS(VLOOKUP($S$1,VLookups!$A$30:$B$31,2,FALSE)-V$3),IF($G64="L",$N64,$M64),IF($G64="L",$M64,$N64),$B64,$D64))</f>
        <v/>
      </c>
      <c r="W64" s="112" t="str">
        <f>IF(OR($M64="",$N64=""),"",_xlfn.BETA.INV(ABS(VLOOKUP($S$1,VLookups!$A$30:$B$31,2,FALSE)-W$3),IF($G64="L",$N64,$M64),IF($G64="L",$M64,$N64),$B64,$D64))</f>
        <v/>
      </c>
      <c r="X64" s="113" t="str">
        <f>IF(OR($M64="",$N64=""),"",_xlfn.BETA.INV(ABS(VLOOKUP($S$1,VLookups!$A$30:$B$31,2,FALSE)-X$3),IF($G64="L",$N64,$M64),IF($G64="L",$M64,$N64),$B64,$D64))</f>
        <v/>
      </c>
      <c r="Y64" s="112" t="str">
        <f>IF(OR($M64="",$N64=""),"",_xlfn.BETA.INV(ABS(VLOOKUP($S$1,VLookups!$A$30:$B$31,2,FALSE)-Y$3),IF($G64="L",$N64,$M64),IF($G64="L",$M64,$N64),$B64,$D64))</f>
        <v/>
      </c>
      <c r="Z64" s="113" t="str">
        <f>IF(OR($M64="",$N64=""),"",_xlfn.BETA.INV(ABS(VLOOKUP($S$1,VLookups!$A$30:$B$31,2,FALSE)-Z$3),IF($G64="L",$N64,$M64),IF($G64="L",$M64,$N64),$B64,$D64))</f>
        <v/>
      </c>
      <c r="AA64" s="112" t="str">
        <f>IF(OR($M64="",$N64=""),"",_xlfn.BETA.INV(ABS(VLOOKUP($S$1,VLookups!$A$30:$B$31,2,FALSE)-AA$3),IF($G64="L",$N64,$M64),IF($G64="L",$M64,$N64),$B64,$D64))</f>
        <v/>
      </c>
      <c r="AB64" s="113" t="str">
        <f>IF(OR($M64="",$N64=""),"",_xlfn.BETA.INV(ABS(VLOOKUP($S$1,VLookups!$A$30:$B$31,2,FALSE)-AB$3),IF($G64="L",$N64,$M64),IF($G64="L",$M64,$N64),$B64,$D64))</f>
        <v/>
      </c>
      <c r="AC64" s="112" t="str">
        <f>IF(OR($M64="",$N64=""),"",_xlfn.BETA.INV(ABS(VLOOKUP($S$1,VLookups!$A$30:$B$31,2,FALSE)-AC$3),IF($G64="L",$N64,$M64),IF($G64="L",$M64,$N64),$B64,$D64))</f>
        <v/>
      </c>
      <c r="AD64" s="113" t="str">
        <f>IF(OR($M64="",$N64=""),"",_xlfn.BETA.INV(ABS(VLOOKUP($S$1,VLookups!$A$30:$B$31,2,FALSE)-AD$3),IF($G64="L",$N64,$M64),IF($G64="L",$M64,$N64),$B64,$D64))</f>
        <v/>
      </c>
      <c r="AE64" s="112" t="str">
        <f>IF(OR($M64="",$N64=""),"",_xlfn.BETA.INV(ABS(VLOOKUP($S$1,VLookups!$A$30:$B$31,2,FALSE)-AE$3),IF($G64="L",$N64,$M64),IF($G64="L",$M64,$N64),$B64,$D64))</f>
        <v/>
      </c>
      <c r="AF64" s="113" t="str">
        <f>IF(OR($M64="",$N64=""),"",_xlfn.BETA.INV(ABS(VLOOKUP($S$1,VLookups!$A$30:$B$31,2,FALSE)-AF$3),IF($G64="L",$N64,$M64),IF($G64="L",$M64,$N64),$B64,$D64))</f>
        <v/>
      </c>
      <c r="AG64" s="15"/>
      <c r="AH64" s="194" t="str">
        <f t="shared" si="18"/>
        <v/>
      </c>
      <c r="AI64" s="192" t="str">
        <f t="shared" si="19"/>
        <v/>
      </c>
      <c r="AJ64" s="177" t="str">
        <f t="shared" si="152"/>
        <v/>
      </c>
      <c r="AK64" s="177" t="str">
        <f t="shared" si="144"/>
        <v/>
      </c>
      <c r="AL64" s="177" t="str">
        <f t="shared" si="144"/>
        <v/>
      </c>
      <c r="AM64" s="177" t="str">
        <f t="shared" si="144"/>
        <v/>
      </c>
      <c r="AN64" s="177" t="str">
        <f t="shared" si="144"/>
        <v/>
      </c>
      <c r="AO64" s="177" t="str">
        <f t="shared" si="144"/>
        <v/>
      </c>
      <c r="AP64" s="177" t="str">
        <f t="shared" si="144"/>
        <v/>
      </c>
      <c r="AQ64" s="177" t="str">
        <f t="shared" si="144"/>
        <v/>
      </c>
      <c r="AR64" s="177" t="str">
        <f t="shared" si="144"/>
        <v/>
      </c>
      <c r="AS64" s="177" t="str">
        <f t="shared" si="144"/>
        <v/>
      </c>
      <c r="AT64" s="177" t="str">
        <f t="shared" si="144"/>
        <v/>
      </c>
      <c r="AU64" s="177" t="str">
        <f t="shared" si="144"/>
        <v/>
      </c>
      <c r="AV64" s="177" t="str">
        <f t="shared" si="144"/>
        <v/>
      </c>
      <c r="AW64" s="177" t="str">
        <f t="shared" si="144"/>
        <v/>
      </c>
      <c r="AX64" s="177" t="str">
        <f t="shared" si="144"/>
        <v/>
      </c>
      <c r="AY64" s="177" t="str">
        <f t="shared" si="144"/>
        <v/>
      </c>
      <c r="AZ64" s="177" t="str">
        <f t="shared" si="144"/>
        <v/>
      </c>
      <c r="BA64" s="177" t="str">
        <f t="shared" si="139"/>
        <v/>
      </c>
      <c r="BB64" s="177" t="str">
        <f t="shared" si="139"/>
        <v/>
      </c>
      <c r="BC64" s="177" t="str">
        <f t="shared" si="139"/>
        <v/>
      </c>
      <c r="BD64" s="177" t="str">
        <f t="shared" si="139"/>
        <v/>
      </c>
      <c r="BE64" s="177" t="str">
        <f t="shared" si="139"/>
        <v/>
      </c>
      <c r="BF64" s="177" t="str">
        <f t="shared" si="139"/>
        <v/>
      </c>
      <c r="BG64" s="177" t="str">
        <f t="shared" si="139"/>
        <v/>
      </c>
      <c r="BH64" s="177" t="str">
        <f t="shared" si="139"/>
        <v/>
      </c>
      <c r="BI64" s="177" t="str">
        <f t="shared" si="139"/>
        <v/>
      </c>
      <c r="BJ64" s="177" t="str">
        <f t="shared" si="139"/>
        <v/>
      </c>
      <c r="BK64" s="177" t="str">
        <f t="shared" si="139"/>
        <v/>
      </c>
      <c r="BL64" s="177" t="str">
        <f t="shared" si="139"/>
        <v/>
      </c>
      <c r="BM64" s="177" t="str">
        <f t="shared" si="139"/>
        <v/>
      </c>
      <c r="BN64" s="177" t="str">
        <f t="shared" si="139"/>
        <v/>
      </c>
      <c r="BO64" s="177" t="str">
        <f t="shared" si="139"/>
        <v/>
      </c>
      <c r="BP64" s="177" t="str">
        <f t="shared" si="145"/>
        <v/>
      </c>
      <c r="BQ64" s="177" t="str">
        <f t="shared" si="145"/>
        <v/>
      </c>
      <c r="BR64" s="177" t="str">
        <f t="shared" si="145"/>
        <v/>
      </c>
      <c r="BS64" s="177" t="str">
        <f t="shared" si="145"/>
        <v/>
      </c>
      <c r="BT64" s="177" t="str">
        <f t="shared" si="145"/>
        <v/>
      </c>
      <c r="BU64" s="177" t="str">
        <f t="shared" si="145"/>
        <v/>
      </c>
      <c r="BV64" s="177" t="str">
        <f t="shared" si="145"/>
        <v/>
      </c>
      <c r="BW64" s="177" t="str">
        <f t="shared" si="145"/>
        <v/>
      </c>
      <c r="BX64" s="177" t="str">
        <f t="shared" si="145"/>
        <v/>
      </c>
      <c r="BY64" s="177" t="str">
        <f t="shared" si="145"/>
        <v/>
      </c>
      <c r="BZ64" s="177" t="str">
        <f t="shared" si="145"/>
        <v/>
      </c>
      <c r="CA64" s="177" t="str">
        <f t="shared" si="145"/>
        <v/>
      </c>
      <c r="CB64" s="177" t="str">
        <f t="shared" si="145"/>
        <v/>
      </c>
      <c r="CC64" s="177" t="str">
        <f t="shared" si="145"/>
        <v/>
      </c>
      <c r="CD64" s="177" t="str">
        <f t="shared" si="145"/>
        <v/>
      </c>
      <c r="CE64" s="177" t="str">
        <f t="shared" si="145"/>
        <v/>
      </c>
      <c r="CF64" s="177" t="str">
        <f t="shared" si="140"/>
        <v/>
      </c>
      <c r="CG64" s="177" t="str">
        <f t="shared" si="140"/>
        <v/>
      </c>
      <c r="CH64" s="177" t="str">
        <f t="shared" si="140"/>
        <v/>
      </c>
      <c r="CI64" s="177" t="str">
        <f t="shared" si="140"/>
        <v/>
      </c>
      <c r="CJ64" s="177" t="str">
        <f t="shared" si="140"/>
        <v/>
      </c>
      <c r="CK64" s="177" t="str">
        <f t="shared" si="140"/>
        <v/>
      </c>
      <c r="CL64" s="177" t="str">
        <f t="shared" si="140"/>
        <v/>
      </c>
      <c r="CM64" s="177" t="str">
        <f t="shared" si="140"/>
        <v/>
      </c>
      <c r="CN64" s="177" t="str">
        <f t="shared" si="140"/>
        <v/>
      </c>
      <c r="CO64" s="177" t="str">
        <f t="shared" si="140"/>
        <v/>
      </c>
      <c r="CP64" s="177" t="str">
        <f t="shared" si="140"/>
        <v/>
      </c>
      <c r="CQ64" s="177" t="str">
        <f t="shared" si="140"/>
        <v/>
      </c>
      <c r="CR64" s="177" t="str">
        <f t="shared" si="140"/>
        <v/>
      </c>
      <c r="CS64" s="177" t="str">
        <f t="shared" si="140"/>
        <v/>
      </c>
      <c r="CT64" s="177" t="str">
        <f t="shared" si="140"/>
        <v/>
      </c>
      <c r="CU64" s="177" t="str">
        <f t="shared" si="137"/>
        <v/>
      </c>
      <c r="CV64" s="177" t="str">
        <f t="shared" si="137"/>
        <v/>
      </c>
      <c r="CW64" s="177" t="str">
        <f t="shared" si="137"/>
        <v/>
      </c>
      <c r="CX64" s="177" t="str">
        <f t="shared" si="137"/>
        <v/>
      </c>
      <c r="CY64" s="177" t="str">
        <f t="shared" si="137"/>
        <v/>
      </c>
      <c r="CZ64" s="177" t="str">
        <f t="shared" si="137"/>
        <v/>
      </c>
      <c r="DA64" s="177" t="str">
        <f t="shared" si="137"/>
        <v/>
      </c>
      <c r="DB64" s="177" t="str">
        <f t="shared" si="137"/>
        <v/>
      </c>
      <c r="DC64" s="177" t="str">
        <f t="shared" si="137"/>
        <v/>
      </c>
      <c r="DD64" s="177" t="str">
        <f t="shared" si="137"/>
        <v/>
      </c>
      <c r="DE64" s="177" t="str">
        <f t="shared" si="137"/>
        <v/>
      </c>
      <c r="DF64" s="177" t="str">
        <f t="shared" si="137"/>
        <v/>
      </c>
      <c r="DG64" s="177" t="str">
        <f t="shared" si="137"/>
        <v/>
      </c>
      <c r="DH64" s="177" t="str">
        <f t="shared" si="137"/>
        <v/>
      </c>
      <c r="DI64" s="177" t="str">
        <f t="shared" si="137"/>
        <v/>
      </c>
      <c r="DJ64" s="177" t="str">
        <f t="shared" si="137"/>
        <v/>
      </c>
      <c r="DK64" s="177" t="str">
        <f t="shared" si="133"/>
        <v/>
      </c>
      <c r="DL64" s="177" t="str">
        <f t="shared" si="133"/>
        <v/>
      </c>
      <c r="DM64" s="177" t="str">
        <f t="shared" si="133"/>
        <v/>
      </c>
      <c r="DN64" s="177" t="str">
        <f t="shared" si="133"/>
        <v/>
      </c>
      <c r="DO64" s="177" t="str">
        <f t="shared" si="133"/>
        <v/>
      </c>
      <c r="DP64" s="177" t="str">
        <f t="shared" si="133"/>
        <v/>
      </c>
      <c r="DQ64" s="177" t="str">
        <f t="shared" si="133"/>
        <v/>
      </c>
      <c r="DR64" s="177" t="str">
        <f t="shared" si="133"/>
        <v/>
      </c>
      <c r="DS64" s="177" t="str">
        <f t="shared" si="133"/>
        <v/>
      </c>
      <c r="DT64" s="177" t="str">
        <f t="shared" si="133"/>
        <v/>
      </c>
      <c r="DU64" s="177" t="str">
        <f t="shared" si="133"/>
        <v/>
      </c>
      <c r="DV64" s="177" t="str">
        <f t="shared" si="133"/>
        <v/>
      </c>
      <c r="DW64" s="177" t="str">
        <f t="shared" si="133"/>
        <v/>
      </c>
      <c r="DX64" s="177" t="str">
        <f t="shared" si="133"/>
        <v/>
      </c>
      <c r="DY64" s="177" t="str">
        <f t="shared" si="133"/>
        <v/>
      </c>
      <c r="DZ64" s="177" t="str">
        <f t="shared" si="146"/>
        <v/>
      </c>
      <c r="EA64" s="177" t="str">
        <f t="shared" si="146"/>
        <v/>
      </c>
      <c r="EB64" s="177" t="str">
        <f t="shared" si="146"/>
        <v/>
      </c>
      <c r="EC64" s="177" t="str">
        <f t="shared" si="146"/>
        <v/>
      </c>
      <c r="ED64" s="177" t="str">
        <f t="shared" si="146"/>
        <v/>
      </c>
      <c r="EE64" s="177" t="str">
        <f t="shared" si="146"/>
        <v/>
      </c>
      <c r="EF64" s="177" t="str">
        <f t="shared" si="146"/>
        <v/>
      </c>
      <c r="EG64" s="177" t="str">
        <f t="shared" si="146"/>
        <v/>
      </c>
      <c r="EH64" s="177" t="str">
        <f t="shared" si="146"/>
        <v/>
      </c>
      <c r="EI64" s="177" t="str">
        <f t="shared" si="146"/>
        <v/>
      </c>
      <c r="EJ64" s="177" t="str">
        <f t="shared" si="146"/>
        <v/>
      </c>
      <c r="EK64" s="177" t="str">
        <f t="shared" si="146"/>
        <v/>
      </c>
      <c r="EL64" s="177" t="str">
        <f t="shared" si="146"/>
        <v/>
      </c>
      <c r="EM64" s="177" t="str">
        <f t="shared" si="146"/>
        <v/>
      </c>
      <c r="EN64" s="177" t="str">
        <f t="shared" si="146"/>
        <v/>
      </c>
      <c r="EO64" s="177" t="str">
        <f t="shared" si="146"/>
        <v/>
      </c>
      <c r="EP64" s="177" t="str">
        <f t="shared" si="141"/>
        <v/>
      </c>
      <c r="EQ64" s="177" t="str">
        <f t="shared" si="151"/>
        <v/>
      </c>
      <c r="ER64" s="177" t="str">
        <f t="shared" si="151"/>
        <v/>
      </c>
      <c r="ES64" s="177" t="str">
        <f t="shared" si="151"/>
        <v/>
      </c>
      <c r="ET64" s="177" t="str">
        <f t="shared" si="151"/>
        <v/>
      </c>
      <c r="EU64" s="177" t="str">
        <f t="shared" si="151"/>
        <v/>
      </c>
      <c r="EV64" s="177" t="str">
        <f t="shared" si="151"/>
        <v/>
      </c>
      <c r="EW64" s="177" t="str">
        <f t="shared" si="151"/>
        <v/>
      </c>
      <c r="EX64" s="177" t="str">
        <f t="shared" si="151"/>
        <v/>
      </c>
      <c r="EY64" s="177" t="str">
        <f t="shared" si="151"/>
        <v/>
      </c>
      <c r="EZ64" s="177" t="str">
        <f t="shared" si="151"/>
        <v/>
      </c>
      <c r="FA64" s="177" t="str">
        <f t="shared" si="151"/>
        <v/>
      </c>
      <c r="FB64" s="177" t="str">
        <f t="shared" si="151"/>
        <v/>
      </c>
      <c r="FC64" s="177" t="str">
        <f t="shared" si="151"/>
        <v/>
      </c>
      <c r="FD64" s="177" t="str">
        <f t="shared" si="151"/>
        <v/>
      </c>
      <c r="FE64" s="177" t="str">
        <f t="shared" si="151"/>
        <v/>
      </c>
      <c r="FF64" s="177" t="str">
        <f t="shared" si="151"/>
        <v/>
      </c>
      <c r="FG64" s="177" t="str">
        <f t="shared" si="147"/>
        <v/>
      </c>
      <c r="FH64" s="177" t="str">
        <f t="shared" si="142"/>
        <v/>
      </c>
      <c r="FI64" s="177" t="str">
        <f t="shared" si="142"/>
        <v/>
      </c>
      <c r="FJ64" s="177" t="str">
        <f t="shared" si="142"/>
        <v/>
      </c>
      <c r="FK64" s="177" t="str">
        <f t="shared" si="142"/>
        <v/>
      </c>
      <c r="FL64" s="177" t="str">
        <f t="shared" si="142"/>
        <v/>
      </c>
      <c r="FM64" s="177" t="str">
        <f t="shared" si="142"/>
        <v/>
      </c>
      <c r="FN64" s="177" t="str">
        <f t="shared" si="142"/>
        <v/>
      </c>
      <c r="FO64" s="177" t="str">
        <f t="shared" si="142"/>
        <v/>
      </c>
      <c r="FP64" s="177" t="str">
        <f t="shared" si="142"/>
        <v/>
      </c>
      <c r="FQ64" s="177" t="str">
        <f t="shared" si="142"/>
        <v/>
      </c>
      <c r="FR64" s="177" t="str">
        <f t="shared" si="142"/>
        <v/>
      </c>
      <c r="FS64" s="177" t="str">
        <f t="shared" si="142"/>
        <v/>
      </c>
      <c r="FT64" s="177" t="str">
        <f t="shared" si="142"/>
        <v/>
      </c>
      <c r="FU64" s="177" t="str">
        <f t="shared" si="142"/>
        <v/>
      </c>
      <c r="FV64" s="177" t="str">
        <f t="shared" si="142"/>
        <v/>
      </c>
      <c r="FW64" s="177" t="str">
        <f t="shared" si="142"/>
        <v/>
      </c>
      <c r="FX64" s="177" t="str">
        <f t="shared" si="148"/>
        <v/>
      </c>
      <c r="FY64" s="177" t="str">
        <f t="shared" si="148"/>
        <v/>
      </c>
      <c r="FZ64" s="177" t="str">
        <f t="shared" si="148"/>
        <v/>
      </c>
      <c r="GA64" s="177" t="str">
        <f t="shared" si="148"/>
        <v/>
      </c>
      <c r="GB64" s="177" t="str">
        <f t="shared" si="148"/>
        <v/>
      </c>
      <c r="GC64" s="177" t="str">
        <f t="shared" si="148"/>
        <v/>
      </c>
      <c r="GD64" s="177" t="str">
        <f t="shared" si="148"/>
        <v/>
      </c>
      <c r="GE64" s="177" t="str">
        <f t="shared" si="148"/>
        <v/>
      </c>
      <c r="GF64" s="177" t="str">
        <f t="shared" si="148"/>
        <v/>
      </c>
      <c r="GG64" s="177" t="str">
        <f t="shared" si="148"/>
        <v/>
      </c>
      <c r="GH64" s="177" t="str">
        <f t="shared" si="148"/>
        <v/>
      </c>
      <c r="GI64" s="177" t="str">
        <f t="shared" si="148"/>
        <v/>
      </c>
      <c r="GJ64" s="177" t="str">
        <f t="shared" si="148"/>
        <v/>
      </c>
      <c r="GK64" s="177" t="str">
        <f t="shared" si="148"/>
        <v/>
      </c>
      <c r="GL64" s="177" t="str">
        <f t="shared" si="148"/>
        <v/>
      </c>
      <c r="GM64" s="177" t="str">
        <f t="shared" si="148"/>
        <v/>
      </c>
      <c r="GN64" s="177" t="str">
        <f t="shared" si="143"/>
        <v/>
      </c>
      <c r="GO64" s="177" t="str">
        <f t="shared" si="143"/>
        <v/>
      </c>
      <c r="GP64" s="177" t="str">
        <f t="shared" si="143"/>
        <v/>
      </c>
      <c r="GQ64" s="177" t="str">
        <f t="shared" si="143"/>
        <v/>
      </c>
      <c r="GR64" s="177" t="str">
        <f t="shared" si="143"/>
        <v/>
      </c>
      <c r="GS64" s="177" t="str">
        <f t="shared" si="143"/>
        <v/>
      </c>
      <c r="GT64" s="177" t="str">
        <f t="shared" si="143"/>
        <v/>
      </c>
      <c r="GU64" s="177" t="str">
        <f t="shared" si="143"/>
        <v/>
      </c>
      <c r="GV64" s="177" t="str">
        <f t="shared" si="143"/>
        <v/>
      </c>
      <c r="GW64" s="177" t="str">
        <f t="shared" si="143"/>
        <v/>
      </c>
      <c r="GX64" s="177" t="str">
        <f t="shared" si="143"/>
        <v/>
      </c>
      <c r="GY64" s="177" t="str">
        <f t="shared" si="143"/>
        <v/>
      </c>
      <c r="GZ64" s="177" t="str">
        <f t="shared" si="143"/>
        <v/>
      </c>
      <c r="HA64" s="177" t="str">
        <f t="shared" si="143"/>
        <v/>
      </c>
      <c r="HB64" s="177" t="str">
        <f t="shared" si="143"/>
        <v/>
      </c>
      <c r="HC64" s="177" t="str">
        <f t="shared" si="138"/>
        <v/>
      </c>
      <c r="HD64" s="177" t="str">
        <f t="shared" si="138"/>
        <v/>
      </c>
      <c r="HE64" s="177" t="str">
        <f t="shared" si="138"/>
        <v/>
      </c>
      <c r="HF64" s="177" t="str">
        <f t="shared" si="138"/>
        <v/>
      </c>
      <c r="HG64" s="177" t="str">
        <f t="shared" si="138"/>
        <v/>
      </c>
      <c r="HH64" s="177" t="str">
        <f t="shared" si="138"/>
        <v/>
      </c>
      <c r="HI64" s="177" t="str">
        <f t="shared" si="138"/>
        <v/>
      </c>
      <c r="HJ64" s="177" t="str">
        <f t="shared" si="138"/>
        <v/>
      </c>
      <c r="HK64" s="177" t="str">
        <f t="shared" si="138"/>
        <v/>
      </c>
      <c r="HL64" s="177" t="str">
        <f t="shared" si="138"/>
        <v/>
      </c>
      <c r="HM64" s="177" t="str">
        <f t="shared" si="138"/>
        <v/>
      </c>
      <c r="HN64" s="177" t="str">
        <f t="shared" si="138"/>
        <v/>
      </c>
      <c r="HO64" s="177" t="str">
        <f t="shared" si="138"/>
        <v/>
      </c>
      <c r="HP64" s="177" t="str">
        <f t="shared" si="138"/>
        <v/>
      </c>
      <c r="HQ64" s="177" t="str">
        <f t="shared" si="149"/>
        <v/>
      </c>
      <c r="HR64" s="177" t="str">
        <f t="shared" si="149"/>
        <v/>
      </c>
      <c r="HS64" s="177" t="str">
        <f t="shared" si="149"/>
        <v/>
      </c>
      <c r="HT64" s="177" t="str">
        <f t="shared" si="149"/>
        <v/>
      </c>
      <c r="HU64" s="177" t="str">
        <f t="shared" si="149"/>
        <v/>
      </c>
      <c r="HV64" s="177" t="str">
        <f t="shared" si="149"/>
        <v/>
      </c>
      <c r="HW64" s="177" t="str">
        <f t="shared" si="149"/>
        <v/>
      </c>
      <c r="HX64" s="177" t="str">
        <f t="shared" si="149"/>
        <v/>
      </c>
      <c r="HY64" s="177" t="str">
        <f t="shared" si="149"/>
        <v/>
      </c>
      <c r="HZ64" s="177" t="str">
        <f t="shared" si="149"/>
        <v/>
      </c>
      <c r="IA64" s="192" t="str">
        <f t="shared" si="21"/>
        <v/>
      </c>
      <c r="IB64" s="193" t="e">
        <f t="shared" si="94"/>
        <v>#N/A</v>
      </c>
      <c r="IC64" s="193" t="e">
        <f t="shared" si="153"/>
        <v>#N/A</v>
      </c>
      <c r="ID64" s="193" t="e">
        <f t="shared" si="153"/>
        <v>#N/A</v>
      </c>
      <c r="IE64" s="193" t="e">
        <f t="shared" si="153"/>
        <v>#N/A</v>
      </c>
      <c r="IF64" s="193" t="e">
        <f t="shared" si="128"/>
        <v>#N/A</v>
      </c>
      <c r="IG64" s="193" t="e">
        <f t="shared" si="128"/>
        <v>#N/A</v>
      </c>
      <c r="IH64" s="193" t="e">
        <f t="shared" si="128"/>
        <v>#N/A</v>
      </c>
      <c r="II64" s="193" t="e">
        <f t="shared" si="128"/>
        <v>#N/A</v>
      </c>
      <c r="IJ64" s="193" t="e">
        <f t="shared" si="128"/>
        <v>#N/A</v>
      </c>
      <c r="IK64" s="193" t="e">
        <f t="shared" si="128"/>
        <v>#N/A</v>
      </c>
      <c r="IL64" s="193" t="e">
        <f t="shared" si="128"/>
        <v>#N/A</v>
      </c>
      <c r="IM64" s="193" t="e">
        <f t="shared" si="128"/>
        <v>#N/A</v>
      </c>
      <c r="IN64" s="193" t="e">
        <f t="shared" si="128"/>
        <v>#N/A</v>
      </c>
      <c r="IO64" s="193" t="e">
        <f t="shared" si="128"/>
        <v>#N/A</v>
      </c>
      <c r="IP64" s="193" t="e">
        <f t="shared" si="128"/>
        <v>#N/A</v>
      </c>
      <c r="IQ64" s="193" t="e">
        <f t="shared" si="128"/>
        <v>#N/A</v>
      </c>
      <c r="IR64" s="193" t="e">
        <f t="shared" si="128"/>
        <v>#N/A</v>
      </c>
      <c r="IS64" s="193" t="e">
        <f t="shared" si="128"/>
        <v>#N/A</v>
      </c>
      <c r="IT64" s="193" t="e">
        <f t="shared" si="128"/>
        <v>#N/A</v>
      </c>
      <c r="IU64" s="193" t="e">
        <f t="shared" si="159"/>
        <v>#N/A</v>
      </c>
      <c r="IV64" s="193" t="e">
        <f t="shared" si="159"/>
        <v>#N/A</v>
      </c>
      <c r="IW64" s="193" t="e">
        <f t="shared" si="159"/>
        <v>#N/A</v>
      </c>
      <c r="IX64" s="193" t="e">
        <f t="shared" si="159"/>
        <v>#N/A</v>
      </c>
      <c r="IY64" s="193" t="e">
        <f t="shared" si="159"/>
        <v>#N/A</v>
      </c>
      <c r="IZ64" s="193" t="e">
        <f t="shared" si="159"/>
        <v>#N/A</v>
      </c>
      <c r="JA64" s="193" t="e">
        <f t="shared" si="159"/>
        <v>#N/A</v>
      </c>
      <c r="JB64" s="193" t="e">
        <f t="shared" si="159"/>
        <v>#N/A</v>
      </c>
      <c r="JC64" s="193" t="e">
        <f t="shared" si="159"/>
        <v>#N/A</v>
      </c>
      <c r="JD64" s="193" t="e">
        <f t="shared" si="159"/>
        <v>#N/A</v>
      </c>
      <c r="JE64" s="193" t="e">
        <f t="shared" si="159"/>
        <v>#N/A</v>
      </c>
      <c r="JF64" s="193" t="e">
        <f t="shared" si="159"/>
        <v>#N/A</v>
      </c>
      <c r="JG64" s="193" t="e">
        <f t="shared" si="159"/>
        <v>#N/A</v>
      </c>
      <c r="JH64" s="193" t="e">
        <f t="shared" si="159"/>
        <v>#N/A</v>
      </c>
      <c r="JI64" s="193" t="e">
        <f t="shared" si="159"/>
        <v>#N/A</v>
      </c>
      <c r="JJ64" s="193" t="e">
        <f t="shared" si="156"/>
        <v>#N/A</v>
      </c>
      <c r="JK64" s="193" t="e">
        <f t="shared" si="156"/>
        <v>#N/A</v>
      </c>
      <c r="JL64" s="193" t="e">
        <f t="shared" si="156"/>
        <v>#N/A</v>
      </c>
      <c r="JM64" s="193" t="e">
        <f t="shared" si="156"/>
        <v>#N/A</v>
      </c>
      <c r="JN64" s="193" t="e">
        <f t="shared" si="156"/>
        <v>#N/A</v>
      </c>
      <c r="JO64" s="193" t="e">
        <f t="shared" si="156"/>
        <v>#N/A</v>
      </c>
      <c r="JP64" s="193" t="e">
        <f t="shared" si="156"/>
        <v>#N/A</v>
      </c>
      <c r="JQ64" s="193" t="e">
        <f t="shared" si="156"/>
        <v>#N/A</v>
      </c>
      <c r="JR64" s="193" t="e">
        <f t="shared" si="156"/>
        <v>#N/A</v>
      </c>
      <c r="JS64" s="193" t="e">
        <f t="shared" si="156"/>
        <v>#N/A</v>
      </c>
      <c r="JT64" s="193" t="e">
        <f t="shared" si="156"/>
        <v>#N/A</v>
      </c>
      <c r="JU64" s="193" t="e">
        <f t="shared" si="156"/>
        <v>#N/A</v>
      </c>
      <c r="JV64" s="193" t="e">
        <f t="shared" si="156"/>
        <v>#N/A</v>
      </c>
      <c r="JW64" s="193" t="e">
        <f t="shared" si="156"/>
        <v>#N/A</v>
      </c>
      <c r="JX64" s="193" t="e">
        <f t="shared" si="156"/>
        <v>#N/A</v>
      </c>
      <c r="JY64" s="193" t="e">
        <f t="shared" si="134"/>
        <v>#N/A</v>
      </c>
      <c r="JZ64" s="193" t="e">
        <f t="shared" si="134"/>
        <v>#N/A</v>
      </c>
      <c r="KA64" s="193" t="e">
        <f t="shared" si="134"/>
        <v>#N/A</v>
      </c>
      <c r="KB64" s="193" t="e">
        <f t="shared" si="134"/>
        <v>#N/A</v>
      </c>
      <c r="KC64" s="193" t="e">
        <f t="shared" si="134"/>
        <v>#N/A</v>
      </c>
      <c r="KD64" s="193" t="e">
        <f t="shared" si="134"/>
        <v>#N/A</v>
      </c>
      <c r="KE64" s="193" t="e">
        <f t="shared" si="134"/>
        <v>#N/A</v>
      </c>
      <c r="KF64" s="193" t="e">
        <f t="shared" si="134"/>
        <v>#N/A</v>
      </c>
      <c r="KG64" s="193" t="e">
        <f t="shared" si="134"/>
        <v>#N/A</v>
      </c>
      <c r="KH64" s="193" t="e">
        <f t="shared" si="134"/>
        <v>#N/A</v>
      </c>
      <c r="KI64" s="193" t="e">
        <f t="shared" si="134"/>
        <v>#N/A</v>
      </c>
      <c r="KJ64" s="193" t="e">
        <f t="shared" si="134"/>
        <v>#N/A</v>
      </c>
      <c r="KK64" s="193" t="e">
        <f t="shared" si="134"/>
        <v>#N/A</v>
      </c>
      <c r="KL64" s="193" t="e">
        <f t="shared" si="134"/>
        <v>#N/A</v>
      </c>
      <c r="KM64" s="193" t="e">
        <f t="shared" si="134"/>
        <v>#N/A</v>
      </c>
      <c r="KN64" s="193" t="e">
        <f t="shared" si="24"/>
        <v>#N/A</v>
      </c>
      <c r="KO64" s="193" t="e">
        <f t="shared" si="154"/>
        <v>#N/A</v>
      </c>
      <c r="KP64" s="193" t="e">
        <f t="shared" si="154"/>
        <v>#N/A</v>
      </c>
      <c r="KQ64" s="193" t="e">
        <f t="shared" si="154"/>
        <v>#N/A</v>
      </c>
      <c r="KR64" s="193" t="e">
        <f t="shared" si="129"/>
        <v>#N/A</v>
      </c>
      <c r="KS64" s="193" t="e">
        <f t="shared" si="129"/>
        <v>#N/A</v>
      </c>
      <c r="KT64" s="193" t="e">
        <f t="shared" si="129"/>
        <v>#N/A</v>
      </c>
      <c r="KU64" s="193" t="e">
        <f t="shared" si="129"/>
        <v>#N/A</v>
      </c>
      <c r="KV64" s="193" t="e">
        <f t="shared" si="129"/>
        <v>#N/A</v>
      </c>
      <c r="KW64" s="193" t="e">
        <f t="shared" si="129"/>
        <v>#N/A</v>
      </c>
      <c r="KX64" s="193" t="e">
        <f t="shared" si="129"/>
        <v>#N/A</v>
      </c>
      <c r="KY64" s="193" t="e">
        <f t="shared" si="129"/>
        <v>#N/A</v>
      </c>
      <c r="KZ64" s="193" t="e">
        <f t="shared" si="129"/>
        <v>#N/A</v>
      </c>
      <c r="LA64" s="193" t="e">
        <f t="shared" si="129"/>
        <v>#N/A</v>
      </c>
      <c r="LB64" s="193" t="e">
        <f t="shared" si="129"/>
        <v>#N/A</v>
      </c>
      <c r="LC64" s="193" t="e">
        <f t="shared" si="129"/>
        <v>#N/A</v>
      </c>
      <c r="LD64" s="193" t="e">
        <f t="shared" si="129"/>
        <v>#N/A</v>
      </c>
      <c r="LE64" s="193" t="e">
        <f t="shared" si="129"/>
        <v>#N/A</v>
      </c>
      <c r="LF64" s="193" t="e">
        <f t="shared" si="129"/>
        <v>#N/A</v>
      </c>
      <c r="LG64" s="193" t="e">
        <f t="shared" si="160"/>
        <v>#N/A</v>
      </c>
      <c r="LH64" s="193" t="e">
        <f t="shared" si="160"/>
        <v>#N/A</v>
      </c>
      <c r="LI64" s="193" t="e">
        <f t="shared" si="160"/>
        <v>#N/A</v>
      </c>
      <c r="LJ64" s="193" t="e">
        <f t="shared" si="160"/>
        <v>#N/A</v>
      </c>
      <c r="LK64" s="193" t="e">
        <f t="shared" si="160"/>
        <v>#N/A</v>
      </c>
      <c r="LL64" s="193" t="e">
        <f t="shared" si="160"/>
        <v>#N/A</v>
      </c>
      <c r="LM64" s="193" t="e">
        <f t="shared" si="160"/>
        <v>#N/A</v>
      </c>
      <c r="LN64" s="193" t="e">
        <f t="shared" si="160"/>
        <v>#N/A</v>
      </c>
      <c r="LO64" s="193" t="e">
        <f t="shared" si="160"/>
        <v>#N/A</v>
      </c>
      <c r="LP64" s="193" t="e">
        <f t="shared" si="160"/>
        <v>#N/A</v>
      </c>
      <c r="LQ64" s="193" t="e">
        <f t="shared" si="160"/>
        <v>#N/A</v>
      </c>
      <c r="LR64" s="193" t="e">
        <f t="shared" si="160"/>
        <v>#N/A</v>
      </c>
      <c r="LS64" s="193" t="e">
        <f t="shared" si="160"/>
        <v>#N/A</v>
      </c>
      <c r="LT64" s="193" t="e">
        <f t="shared" si="160"/>
        <v>#N/A</v>
      </c>
      <c r="LU64" s="193" t="e">
        <f t="shared" si="160"/>
        <v>#N/A</v>
      </c>
      <c r="LV64" s="193" t="e">
        <f t="shared" si="157"/>
        <v>#N/A</v>
      </c>
      <c r="LW64" s="193" t="e">
        <f t="shared" si="157"/>
        <v>#N/A</v>
      </c>
      <c r="LX64" s="193" t="e">
        <f t="shared" si="157"/>
        <v>#N/A</v>
      </c>
      <c r="LY64" s="193" t="e">
        <f t="shared" si="157"/>
        <v>#N/A</v>
      </c>
      <c r="LZ64" s="193" t="e">
        <f t="shared" si="157"/>
        <v>#N/A</v>
      </c>
      <c r="MA64" s="193" t="e">
        <f t="shared" si="157"/>
        <v>#N/A</v>
      </c>
      <c r="MB64" s="193" t="e">
        <f t="shared" si="157"/>
        <v>#N/A</v>
      </c>
      <c r="MC64" s="193" t="e">
        <f t="shared" si="157"/>
        <v>#N/A</v>
      </c>
      <c r="MD64" s="193" t="e">
        <f t="shared" si="157"/>
        <v>#N/A</v>
      </c>
      <c r="ME64" s="193" t="e">
        <f t="shared" si="157"/>
        <v>#N/A</v>
      </c>
      <c r="MF64" s="193" t="e">
        <f t="shared" si="157"/>
        <v>#N/A</v>
      </c>
      <c r="MG64" s="193" t="e">
        <f t="shared" si="157"/>
        <v>#N/A</v>
      </c>
      <c r="MH64" s="193" t="e">
        <f t="shared" si="157"/>
        <v>#N/A</v>
      </c>
      <c r="MI64" s="193" t="e">
        <f t="shared" si="157"/>
        <v>#N/A</v>
      </c>
      <c r="MJ64" s="193" t="e">
        <f t="shared" si="157"/>
        <v>#N/A</v>
      </c>
      <c r="MK64" s="193" t="e">
        <f t="shared" si="135"/>
        <v>#N/A</v>
      </c>
      <c r="ML64" s="193" t="e">
        <f t="shared" si="135"/>
        <v>#N/A</v>
      </c>
      <c r="MM64" s="193" t="e">
        <f t="shared" si="135"/>
        <v>#N/A</v>
      </c>
      <c r="MN64" s="193" t="e">
        <f t="shared" si="135"/>
        <v>#N/A</v>
      </c>
      <c r="MO64" s="193" t="e">
        <f t="shared" si="135"/>
        <v>#N/A</v>
      </c>
      <c r="MP64" s="193" t="e">
        <f t="shared" si="135"/>
        <v>#N/A</v>
      </c>
      <c r="MQ64" s="193" t="e">
        <f t="shared" si="135"/>
        <v>#N/A</v>
      </c>
      <c r="MR64" s="193" t="e">
        <f t="shared" si="135"/>
        <v>#N/A</v>
      </c>
      <c r="MS64" s="193" t="e">
        <f t="shared" si="135"/>
        <v>#N/A</v>
      </c>
      <c r="MT64" s="193" t="e">
        <f t="shared" si="135"/>
        <v>#N/A</v>
      </c>
      <c r="MU64" s="193" t="e">
        <f t="shared" si="135"/>
        <v>#N/A</v>
      </c>
      <c r="MV64" s="193" t="e">
        <f t="shared" si="135"/>
        <v>#N/A</v>
      </c>
      <c r="MW64" s="193" t="e">
        <f t="shared" si="135"/>
        <v>#N/A</v>
      </c>
      <c r="MX64" s="193" t="e">
        <f t="shared" si="135"/>
        <v>#N/A</v>
      </c>
      <c r="MY64" s="193" t="e">
        <f t="shared" si="135"/>
        <v>#N/A</v>
      </c>
      <c r="MZ64" s="193" t="e">
        <f t="shared" si="25"/>
        <v>#N/A</v>
      </c>
      <c r="NA64" s="193" t="e">
        <f t="shared" si="155"/>
        <v>#N/A</v>
      </c>
      <c r="NB64" s="193" t="e">
        <f t="shared" si="155"/>
        <v>#N/A</v>
      </c>
      <c r="NC64" s="193" t="e">
        <f t="shared" si="155"/>
        <v>#N/A</v>
      </c>
      <c r="ND64" s="193" t="e">
        <f t="shared" si="130"/>
        <v>#N/A</v>
      </c>
      <c r="NE64" s="193" t="e">
        <f t="shared" si="130"/>
        <v>#N/A</v>
      </c>
      <c r="NF64" s="193" t="e">
        <f t="shared" si="130"/>
        <v>#N/A</v>
      </c>
      <c r="NG64" s="193" t="e">
        <f t="shared" si="130"/>
        <v>#N/A</v>
      </c>
      <c r="NH64" s="193" t="e">
        <f t="shared" si="130"/>
        <v>#N/A</v>
      </c>
      <c r="NI64" s="193" t="e">
        <f t="shared" si="130"/>
        <v>#N/A</v>
      </c>
      <c r="NJ64" s="193" t="e">
        <f t="shared" si="130"/>
        <v>#N/A</v>
      </c>
      <c r="NK64" s="193" t="e">
        <f t="shared" si="130"/>
        <v>#N/A</v>
      </c>
      <c r="NL64" s="193" t="e">
        <f t="shared" si="130"/>
        <v>#N/A</v>
      </c>
      <c r="NM64" s="193" t="e">
        <f t="shared" si="130"/>
        <v>#N/A</v>
      </c>
      <c r="NN64" s="193" t="e">
        <f t="shared" si="130"/>
        <v>#N/A</v>
      </c>
      <c r="NO64" s="193" t="e">
        <f t="shared" si="130"/>
        <v>#N/A</v>
      </c>
      <c r="NP64" s="193" t="e">
        <f t="shared" si="130"/>
        <v>#N/A</v>
      </c>
      <c r="NQ64" s="193" t="e">
        <f t="shared" si="130"/>
        <v>#N/A</v>
      </c>
      <c r="NR64" s="193" t="e">
        <f t="shared" si="130"/>
        <v>#N/A</v>
      </c>
      <c r="NS64" s="193" t="e">
        <f t="shared" si="161"/>
        <v>#N/A</v>
      </c>
      <c r="NT64" s="193" t="e">
        <f t="shared" si="161"/>
        <v>#N/A</v>
      </c>
      <c r="NU64" s="193" t="e">
        <f t="shared" si="161"/>
        <v>#N/A</v>
      </c>
      <c r="NV64" s="193" t="e">
        <f t="shared" si="161"/>
        <v>#N/A</v>
      </c>
      <c r="NW64" s="193" t="e">
        <f t="shared" si="161"/>
        <v>#N/A</v>
      </c>
      <c r="NX64" s="193" t="e">
        <f t="shared" si="161"/>
        <v>#N/A</v>
      </c>
      <c r="NY64" s="193" t="e">
        <f t="shared" si="161"/>
        <v>#N/A</v>
      </c>
      <c r="NZ64" s="193" t="e">
        <f t="shared" si="161"/>
        <v>#N/A</v>
      </c>
      <c r="OA64" s="193" t="e">
        <f t="shared" si="161"/>
        <v>#N/A</v>
      </c>
      <c r="OB64" s="193" t="e">
        <f t="shared" si="161"/>
        <v>#N/A</v>
      </c>
      <c r="OC64" s="193" t="e">
        <f t="shared" si="161"/>
        <v>#N/A</v>
      </c>
      <c r="OD64" s="193" t="e">
        <f t="shared" si="161"/>
        <v>#N/A</v>
      </c>
      <c r="OE64" s="193" t="e">
        <f t="shared" si="161"/>
        <v>#N/A</v>
      </c>
      <c r="OF64" s="193" t="e">
        <f t="shared" si="161"/>
        <v>#N/A</v>
      </c>
      <c r="OG64" s="193" t="e">
        <f t="shared" si="161"/>
        <v>#N/A</v>
      </c>
      <c r="OH64" s="193" t="e">
        <f t="shared" si="158"/>
        <v>#N/A</v>
      </c>
      <c r="OI64" s="193" t="e">
        <f t="shared" si="158"/>
        <v>#N/A</v>
      </c>
      <c r="OJ64" s="193" t="e">
        <f t="shared" si="158"/>
        <v>#N/A</v>
      </c>
      <c r="OK64" s="193" t="e">
        <f t="shared" si="158"/>
        <v>#N/A</v>
      </c>
      <c r="OL64" s="193" t="e">
        <f t="shared" si="158"/>
        <v>#N/A</v>
      </c>
      <c r="OM64" s="193" t="e">
        <f t="shared" si="158"/>
        <v>#N/A</v>
      </c>
      <c r="ON64" s="193" t="e">
        <f t="shared" si="158"/>
        <v>#N/A</v>
      </c>
      <c r="OO64" s="193" t="e">
        <f t="shared" si="158"/>
        <v>#N/A</v>
      </c>
      <c r="OP64" s="193" t="e">
        <f t="shared" si="158"/>
        <v>#N/A</v>
      </c>
      <c r="OQ64" s="193" t="e">
        <f t="shared" si="158"/>
        <v>#N/A</v>
      </c>
      <c r="OR64" s="193" t="e">
        <f t="shared" si="158"/>
        <v>#N/A</v>
      </c>
      <c r="OS64" s="193" t="e">
        <f t="shared" si="158"/>
        <v>#N/A</v>
      </c>
      <c r="OT64" s="193" t="e">
        <f t="shared" si="158"/>
        <v>#N/A</v>
      </c>
      <c r="OU64" s="193" t="e">
        <f t="shared" si="158"/>
        <v>#N/A</v>
      </c>
      <c r="OV64" s="193" t="e">
        <f t="shared" si="158"/>
        <v>#N/A</v>
      </c>
      <c r="OW64" s="193" t="e">
        <f t="shared" si="136"/>
        <v>#N/A</v>
      </c>
      <c r="OX64" s="193" t="e">
        <f t="shared" si="136"/>
        <v>#N/A</v>
      </c>
      <c r="OY64" s="193" t="e">
        <f t="shared" si="136"/>
        <v>#N/A</v>
      </c>
      <c r="OZ64" s="193" t="e">
        <f t="shared" si="136"/>
        <v>#N/A</v>
      </c>
      <c r="PA64" s="193" t="e">
        <f t="shared" si="136"/>
        <v>#N/A</v>
      </c>
      <c r="PB64" s="193" t="e">
        <f t="shared" si="136"/>
        <v>#N/A</v>
      </c>
      <c r="PC64" s="193" t="e">
        <f t="shared" si="136"/>
        <v>#N/A</v>
      </c>
      <c r="PD64" s="193" t="e">
        <f t="shared" si="136"/>
        <v>#N/A</v>
      </c>
      <c r="PE64" s="193" t="e">
        <f t="shared" si="136"/>
        <v>#N/A</v>
      </c>
      <c r="PF64" s="193" t="e">
        <f t="shared" si="136"/>
        <v>#N/A</v>
      </c>
      <c r="PG64" s="193" t="e">
        <f t="shared" si="136"/>
        <v>#N/A</v>
      </c>
      <c r="PH64" s="193" t="e">
        <f t="shared" si="136"/>
        <v>#N/A</v>
      </c>
      <c r="PI64" s="193" t="e">
        <f t="shared" si="136"/>
        <v>#N/A</v>
      </c>
      <c r="PJ64" s="193" t="e">
        <f t="shared" si="136"/>
        <v>#N/A</v>
      </c>
      <c r="PK64" s="193" t="e">
        <f t="shared" si="136"/>
        <v>#N/A</v>
      </c>
      <c r="PL64" s="193" t="e">
        <f t="shared" si="26"/>
        <v>#N/A</v>
      </c>
      <c r="PM64" s="193" t="e">
        <f t="shared" si="131"/>
        <v>#N/A</v>
      </c>
      <c r="PN64" s="193" t="e">
        <f t="shared" si="131"/>
        <v>#N/A</v>
      </c>
      <c r="PO64" s="193" t="e">
        <f t="shared" si="131"/>
        <v>#N/A</v>
      </c>
      <c r="PP64" s="193" t="e">
        <f t="shared" si="131"/>
        <v>#N/A</v>
      </c>
      <c r="PQ64" s="193" t="e">
        <f t="shared" si="131"/>
        <v>#N/A</v>
      </c>
      <c r="PR64" s="193" t="e">
        <f t="shared" si="131"/>
        <v>#N/A</v>
      </c>
      <c r="PS64" s="193" t="e">
        <f t="shared" si="131"/>
        <v>#N/A</v>
      </c>
      <c r="PT64" s="193" t="e">
        <f t="shared" si="131"/>
        <v>#N/A</v>
      </c>
    </row>
    <row r="65" spans="1:436" hidden="1" x14ac:dyDescent="0.45">
      <c r="A65" s="20">
        <v>62</v>
      </c>
      <c r="B65" s="115"/>
      <c r="C65" s="115"/>
      <c r="D65" s="115"/>
      <c r="E65" s="110" t="str">
        <f t="shared" si="15"/>
        <v/>
      </c>
      <c r="F65" s="21" t="str">
        <f t="shared" si="16"/>
        <v/>
      </c>
      <c r="G65" s="22" t="str">
        <f t="shared" si="17"/>
        <v/>
      </c>
      <c r="H65" s="23" t="str">
        <f>IF(F65="","",IF(OR($F65&lt;Skew!$B$3,$F65=Skew!$B$3),IF($F65&gt;Skew!$C$3,Skew!$A$3,IF($F65&gt;Skew!$C$4,Skew!$A$4,IF($F65&gt;Skew!$C$5,Skew!$A$5,IF($F65&gt;Skew!$C$6,Skew!$A$6,IF($F65&gt;Skew!$C$7,Skew!$A$7,IF($F65&gt;Skew!$C$8,Skew!$A$8,IF($F65&gt;Skew!$C$9,Skew!$A$9,IF($F65&gt;Skew!$C$10,Skew!$A$10,IF($F65&gt;Skew!$C$11,Skew!$A$11,IF($F65&gt;Skew!$C$12,Skew!$A$12,IF($F65&gt;Skew!$C$13,Skew!$A$13,IF($F65&gt;Skew!$C$14,Skew!$A$14,IF($F65&gt;Skew!$C$15,Skew!$A$15,IF($F65&gt;Skew!$C$16,Skew!$A$16,Skew!$A$17)
)))))))))))))))</f>
        <v/>
      </c>
      <c r="I65" s="22" t="str">
        <f>IF(F65="","",MATCH(H65,Skew!$A$3:$A$17,0))</f>
        <v/>
      </c>
      <c r="J65" s="22" t="str">
        <f t="shared" si="0"/>
        <v/>
      </c>
      <c r="K65" s="24"/>
      <c r="L65" s="22" t="str">
        <f>IF(OR(F65="",K65=""),"",MATCH(K65,Confidence!$A$3:$A$12,0))</f>
        <v/>
      </c>
      <c r="M65" s="25" t="str">
        <f t="shared" si="1"/>
        <v/>
      </c>
      <c r="N65" s="25" t="str">
        <f t="shared" si="2"/>
        <v/>
      </c>
      <c r="O65" s="22"/>
      <c r="P65" s="102" t="str">
        <f t="shared" si="3"/>
        <v/>
      </c>
      <c r="Q65" s="102" t="str">
        <f t="shared" si="4"/>
        <v/>
      </c>
      <c r="R65" s="37" t="str">
        <f t="shared" si="5"/>
        <v/>
      </c>
      <c r="S65" s="115"/>
      <c r="T65" s="204" t="str">
        <f>IF(AND(B65&gt;0,C65&gt;0,D65&gt;0,M65&gt;0,N65&gt;0,S65&gt;0,NOT(K65="")),ABS(VLOOKUP($S$1,VLookups!$A$30:$B$31,2,FALSE)-_xlfn.BETA.DIST(S65,IF(G65="L",N65,M65),IF(G65="L",M65,N65),TRUE,B65,D65)),"")</f>
        <v/>
      </c>
      <c r="U65" s="112" t="str">
        <f>IF(OR($M65="",$N65=""),"",_xlfn.BETA.INV(ABS(VLOOKUP($S$1,VLookups!$A$30:$B$31,2,FALSE)-U$3),IF($G65="L",$N65,$M65),IF($G65="L",$M65,$N65),$B65,$D65))</f>
        <v/>
      </c>
      <c r="V65" s="113" t="str">
        <f>IF(OR($M65="",$N65=""),"",_xlfn.BETA.INV(ABS(VLOOKUP($S$1,VLookups!$A$30:$B$31,2,FALSE)-V$3),IF($G65="L",$N65,$M65),IF($G65="L",$M65,$N65),$B65,$D65))</f>
        <v/>
      </c>
      <c r="W65" s="112" t="str">
        <f>IF(OR($M65="",$N65=""),"",_xlfn.BETA.INV(ABS(VLOOKUP($S$1,VLookups!$A$30:$B$31,2,FALSE)-W$3),IF($G65="L",$N65,$M65),IF($G65="L",$M65,$N65),$B65,$D65))</f>
        <v/>
      </c>
      <c r="X65" s="113" t="str">
        <f>IF(OR($M65="",$N65=""),"",_xlfn.BETA.INV(ABS(VLOOKUP($S$1,VLookups!$A$30:$B$31,2,FALSE)-X$3),IF($G65="L",$N65,$M65),IF($G65="L",$M65,$N65),$B65,$D65))</f>
        <v/>
      </c>
      <c r="Y65" s="112" t="str">
        <f>IF(OR($M65="",$N65=""),"",_xlfn.BETA.INV(ABS(VLOOKUP($S$1,VLookups!$A$30:$B$31,2,FALSE)-Y$3),IF($G65="L",$N65,$M65),IF($G65="L",$M65,$N65),$B65,$D65))</f>
        <v/>
      </c>
      <c r="Z65" s="113" t="str">
        <f>IF(OR($M65="",$N65=""),"",_xlfn.BETA.INV(ABS(VLOOKUP($S$1,VLookups!$A$30:$B$31,2,FALSE)-Z$3),IF($G65="L",$N65,$M65),IF($G65="L",$M65,$N65),$B65,$D65))</f>
        <v/>
      </c>
      <c r="AA65" s="112" t="str">
        <f>IF(OR($M65="",$N65=""),"",_xlfn.BETA.INV(ABS(VLOOKUP($S$1,VLookups!$A$30:$B$31,2,FALSE)-AA$3),IF($G65="L",$N65,$M65),IF($G65="L",$M65,$N65),$B65,$D65))</f>
        <v/>
      </c>
      <c r="AB65" s="113" t="str">
        <f>IF(OR($M65="",$N65=""),"",_xlfn.BETA.INV(ABS(VLOOKUP($S$1,VLookups!$A$30:$B$31,2,FALSE)-AB$3),IF($G65="L",$N65,$M65),IF($G65="L",$M65,$N65),$B65,$D65))</f>
        <v/>
      </c>
      <c r="AC65" s="112" t="str">
        <f>IF(OR($M65="",$N65=""),"",_xlfn.BETA.INV(ABS(VLOOKUP($S$1,VLookups!$A$30:$B$31,2,FALSE)-AC$3),IF($G65="L",$N65,$M65),IF($G65="L",$M65,$N65),$B65,$D65))</f>
        <v/>
      </c>
      <c r="AD65" s="113" t="str">
        <f>IF(OR($M65="",$N65=""),"",_xlfn.BETA.INV(ABS(VLOOKUP($S$1,VLookups!$A$30:$B$31,2,FALSE)-AD$3),IF($G65="L",$N65,$M65),IF($G65="L",$M65,$N65),$B65,$D65))</f>
        <v/>
      </c>
      <c r="AE65" s="112" t="str">
        <f>IF(OR($M65="",$N65=""),"",_xlfn.BETA.INV(ABS(VLOOKUP($S$1,VLookups!$A$30:$B$31,2,FALSE)-AE$3),IF($G65="L",$N65,$M65),IF($G65="L",$M65,$N65),$B65,$D65))</f>
        <v/>
      </c>
      <c r="AF65" s="113" t="str">
        <f>IF(OR($M65="",$N65=""),"",_xlfn.BETA.INV(ABS(VLOOKUP($S$1,VLookups!$A$30:$B$31,2,FALSE)-AF$3),IF($G65="L",$N65,$M65),IF($G65="L",$M65,$N65),$B65,$D65))</f>
        <v/>
      </c>
      <c r="AG65" s="15"/>
      <c r="AH65" s="194" t="str">
        <f t="shared" si="18"/>
        <v/>
      </c>
      <c r="AI65" s="192" t="str">
        <f t="shared" si="19"/>
        <v/>
      </c>
      <c r="AJ65" s="177" t="str">
        <f t="shared" ref="AJ65:AJ68" si="162">IF(ISNONTEXT($AH65),AI65+$AH65,"")</f>
        <v/>
      </c>
      <c r="AK65" s="177" t="str">
        <f t="shared" si="144"/>
        <v/>
      </c>
      <c r="AL65" s="177" t="str">
        <f t="shared" si="144"/>
        <v/>
      </c>
      <c r="AM65" s="177" t="str">
        <f t="shared" si="144"/>
        <v/>
      </c>
      <c r="AN65" s="177" t="str">
        <f t="shared" si="144"/>
        <v/>
      </c>
      <c r="AO65" s="177" t="str">
        <f t="shared" si="144"/>
        <v/>
      </c>
      <c r="AP65" s="177" t="str">
        <f t="shared" si="144"/>
        <v/>
      </c>
      <c r="AQ65" s="177" t="str">
        <f t="shared" si="144"/>
        <v/>
      </c>
      <c r="AR65" s="177" t="str">
        <f t="shared" si="144"/>
        <v/>
      </c>
      <c r="AS65" s="177" t="str">
        <f t="shared" si="144"/>
        <v/>
      </c>
      <c r="AT65" s="177" t="str">
        <f t="shared" si="144"/>
        <v/>
      </c>
      <c r="AU65" s="177" t="str">
        <f t="shared" si="144"/>
        <v/>
      </c>
      <c r="AV65" s="177" t="str">
        <f t="shared" si="144"/>
        <v/>
      </c>
      <c r="AW65" s="177" t="str">
        <f t="shared" si="144"/>
        <v/>
      </c>
      <c r="AX65" s="177" t="str">
        <f t="shared" si="144"/>
        <v/>
      </c>
      <c r="AY65" s="177" t="str">
        <f t="shared" si="144"/>
        <v/>
      </c>
      <c r="AZ65" s="177" t="str">
        <f t="shared" si="144"/>
        <v/>
      </c>
      <c r="BA65" s="177" t="str">
        <f t="shared" si="139"/>
        <v/>
      </c>
      <c r="BB65" s="177" t="str">
        <f t="shared" si="139"/>
        <v/>
      </c>
      <c r="BC65" s="177" t="str">
        <f t="shared" si="139"/>
        <v/>
      </c>
      <c r="BD65" s="177" t="str">
        <f t="shared" si="139"/>
        <v/>
      </c>
      <c r="BE65" s="177" t="str">
        <f t="shared" si="139"/>
        <v/>
      </c>
      <c r="BF65" s="177" t="str">
        <f t="shared" si="139"/>
        <v/>
      </c>
      <c r="BG65" s="177" t="str">
        <f t="shared" si="139"/>
        <v/>
      </c>
      <c r="BH65" s="177" t="str">
        <f t="shared" si="139"/>
        <v/>
      </c>
      <c r="BI65" s="177" t="str">
        <f t="shared" si="139"/>
        <v/>
      </c>
      <c r="BJ65" s="177" t="str">
        <f t="shared" si="139"/>
        <v/>
      </c>
      <c r="BK65" s="177" t="str">
        <f t="shared" si="139"/>
        <v/>
      </c>
      <c r="BL65" s="177" t="str">
        <f t="shared" si="139"/>
        <v/>
      </c>
      <c r="BM65" s="177" t="str">
        <f t="shared" si="139"/>
        <v/>
      </c>
      <c r="BN65" s="177" t="str">
        <f t="shared" si="139"/>
        <v/>
      </c>
      <c r="BO65" s="177" t="str">
        <f t="shared" si="139"/>
        <v/>
      </c>
      <c r="BP65" s="177" t="str">
        <f t="shared" si="145"/>
        <v/>
      </c>
      <c r="BQ65" s="177" t="str">
        <f t="shared" si="145"/>
        <v/>
      </c>
      <c r="BR65" s="177" t="str">
        <f t="shared" si="145"/>
        <v/>
      </c>
      <c r="BS65" s="177" t="str">
        <f t="shared" si="145"/>
        <v/>
      </c>
      <c r="BT65" s="177" t="str">
        <f t="shared" si="145"/>
        <v/>
      </c>
      <c r="BU65" s="177" t="str">
        <f t="shared" si="145"/>
        <v/>
      </c>
      <c r="BV65" s="177" t="str">
        <f t="shared" si="145"/>
        <v/>
      </c>
      <c r="BW65" s="177" t="str">
        <f t="shared" si="145"/>
        <v/>
      </c>
      <c r="BX65" s="177" t="str">
        <f t="shared" si="145"/>
        <v/>
      </c>
      <c r="BY65" s="177" t="str">
        <f t="shared" si="145"/>
        <v/>
      </c>
      <c r="BZ65" s="177" t="str">
        <f t="shared" si="145"/>
        <v/>
      </c>
      <c r="CA65" s="177" t="str">
        <f t="shared" si="145"/>
        <v/>
      </c>
      <c r="CB65" s="177" t="str">
        <f t="shared" si="145"/>
        <v/>
      </c>
      <c r="CC65" s="177" t="str">
        <f t="shared" si="145"/>
        <v/>
      </c>
      <c r="CD65" s="177" t="str">
        <f t="shared" si="145"/>
        <v/>
      </c>
      <c r="CE65" s="177" t="str">
        <f t="shared" si="145"/>
        <v/>
      </c>
      <c r="CF65" s="177" t="str">
        <f t="shared" si="140"/>
        <v/>
      </c>
      <c r="CG65" s="177" t="str">
        <f t="shared" si="140"/>
        <v/>
      </c>
      <c r="CH65" s="177" t="str">
        <f t="shared" si="140"/>
        <v/>
      </c>
      <c r="CI65" s="177" t="str">
        <f t="shared" si="140"/>
        <v/>
      </c>
      <c r="CJ65" s="177" t="str">
        <f t="shared" si="140"/>
        <v/>
      </c>
      <c r="CK65" s="177" t="str">
        <f t="shared" si="140"/>
        <v/>
      </c>
      <c r="CL65" s="177" t="str">
        <f t="shared" si="140"/>
        <v/>
      </c>
      <c r="CM65" s="177" t="str">
        <f t="shared" si="140"/>
        <v/>
      </c>
      <c r="CN65" s="177" t="str">
        <f t="shared" si="140"/>
        <v/>
      </c>
      <c r="CO65" s="177" t="str">
        <f t="shared" si="140"/>
        <v/>
      </c>
      <c r="CP65" s="177" t="str">
        <f t="shared" si="140"/>
        <v/>
      </c>
      <c r="CQ65" s="177" t="str">
        <f t="shared" si="140"/>
        <v/>
      </c>
      <c r="CR65" s="177" t="str">
        <f t="shared" si="140"/>
        <v/>
      </c>
      <c r="CS65" s="177" t="str">
        <f t="shared" si="140"/>
        <v/>
      </c>
      <c r="CT65" s="177" t="str">
        <f t="shared" si="140"/>
        <v/>
      </c>
      <c r="CU65" s="177" t="str">
        <f t="shared" si="137"/>
        <v/>
      </c>
      <c r="CV65" s="177" t="str">
        <f t="shared" si="137"/>
        <v/>
      </c>
      <c r="CW65" s="177" t="str">
        <f t="shared" si="137"/>
        <v/>
      </c>
      <c r="CX65" s="177" t="str">
        <f t="shared" si="137"/>
        <v/>
      </c>
      <c r="CY65" s="177" t="str">
        <f t="shared" si="137"/>
        <v/>
      </c>
      <c r="CZ65" s="177" t="str">
        <f t="shared" si="137"/>
        <v/>
      </c>
      <c r="DA65" s="177" t="str">
        <f t="shared" si="137"/>
        <v/>
      </c>
      <c r="DB65" s="177" t="str">
        <f t="shared" si="137"/>
        <v/>
      </c>
      <c r="DC65" s="177" t="str">
        <f t="shared" si="137"/>
        <v/>
      </c>
      <c r="DD65" s="177" t="str">
        <f t="shared" si="137"/>
        <v/>
      </c>
      <c r="DE65" s="177" t="str">
        <f t="shared" si="137"/>
        <v/>
      </c>
      <c r="DF65" s="177" t="str">
        <f t="shared" si="137"/>
        <v/>
      </c>
      <c r="DG65" s="177" t="str">
        <f t="shared" si="137"/>
        <v/>
      </c>
      <c r="DH65" s="177" t="str">
        <f t="shared" si="137"/>
        <v/>
      </c>
      <c r="DI65" s="177" t="str">
        <f t="shared" si="137"/>
        <v/>
      </c>
      <c r="DJ65" s="177" t="str">
        <f t="shared" si="137"/>
        <v/>
      </c>
      <c r="DK65" s="177" t="str">
        <f t="shared" si="133"/>
        <v/>
      </c>
      <c r="DL65" s="177" t="str">
        <f t="shared" si="133"/>
        <v/>
      </c>
      <c r="DM65" s="177" t="str">
        <f t="shared" si="133"/>
        <v/>
      </c>
      <c r="DN65" s="177" t="str">
        <f t="shared" si="133"/>
        <v/>
      </c>
      <c r="DO65" s="177" t="str">
        <f t="shared" si="133"/>
        <v/>
      </c>
      <c r="DP65" s="177" t="str">
        <f t="shared" si="133"/>
        <v/>
      </c>
      <c r="DQ65" s="177" t="str">
        <f t="shared" si="133"/>
        <v/>
      </c>
      <c r="DR65" s="177" t="str">
        <f t="shared" si="133"/>
        <v/>
      </c>
      <c r="DS65" s="177" t="str">
        <f t="shared" si="133"/>
        <v/>
      </c>
      <c r="DT65" s="177" t="str">
        <f t="shared" si="133"/>
        <v/>
      </c>
      <c r="DU65" s="177" t="str">
        <f t="shared" si="133"/>
        <v/>
      </c>
      <c r="DV65" s="177" t="str">
        <f t="shared" si="133"/>
        <v/>
      </c>
      <c r="DW65" s="177" t="str">
        <f t="shared" si="133"/>
        <v/>
      </c>
      <c r="DX65" s="177" t="str">
        <f t="shared" si="133"/>
        <v/>
      </c>
      <c r="DY65" s="177" t="str">
        <f t="shared" si="133"/>
        <v/>
      </c>
      <c r="DZ65" s="177" t="str">
        <f t="shared" si="146"/>
        <v/>
      </c>
      <c r="EA65" s="177" t="str">
        <f t="shared" si="146"/>
        <v/>
      </c>
      <c r="EB65" s="177" t="str">
        <f t="shared" si="146"/>
        <v/>
      </c>
      <c r="EC65" s="177" t="str">
        <f t="shared" si="146"/>
        <v/>
      </c>
      <c r="ED65" s="177" t="str">
        <f t="shared" si="146"/>
        <v/>
      </c>
      <c r="EE65" s="177" t="str">
        <f t="shared" si="146"/>
        <v/>
      </c>
      <c r="EF65" s="177" t="str">
        <f t="shared" si="146"/>
        <v/>
      </c>
      <c r="EG65" s="177" t="str">
        <f t="shared" si="146"/>
        <v/>
      </c>
      <c r="EH65" s="177" t="str">
        <f t="shared" si="146"/>
        <v/>
      </c>
      <c r="EI65" s="177" t="str">
        <f t="shared" si="146"/>
        <v/>
      </c>
      <c r="EJ65" s="177" t="str">
        <f t="shared" si="146"/>
        <v/>
      </c>
      <c r="EK65" s="177" t="str">
        <f t="shared" si="146"/>
        <v/>
      </c>
      <c r="EL65" s="177" t="str">
        <f t="shared" si="146"/>
        <v/>
      </c>
      <c r="EM65" s="177" t="str">
        <f t="shared" si="146"/>
        <v/>
      </c>
      <c r="EN65" s="177" t="str">
        <f t="shared" si="146"/>
        <v/>
      </c>
      <c r="EO65" s="177" t="str">
        <f t="shared" si="146"/>
        <v/>
      </c>
      <c r="EP65" s="177" t="str">
        <f t="shared" si="141"/>
        <v/>
      </c>
      <c r="EQ65" s="177" t="str">
        <f t="shared" si="151"/>
        <v/>
      </c>
      <c r="ER65" s="177" t="str">
        <f t="shared" si="151"/>
        <v/>
      </c>
      <c r="ES65" s="177" t="str">
        <f t="shared" si="151"/>
        <v/>
      </c>
      <c r="ET65" s="177" t="str">
        <f t="shared" si="151"/>
        <v/>
      </c>
      <c r="EU65" s="177" t="str">
        <f t="shared" si="151"/>
        <v/>
      </c>
      <c r="EV65" s="177" t="str">
        <f t="shared" si="151"/>
        <v/>
      </c>
      <c r="EW65" s="177" t="str">
        <f t="shared" si="151"/>
        <v/>
      </c>
      <c r="EX65" s="177" t="str">
        <f t="shared" si="151"/>
        <v/>
      </c>
      <c r="EY65" s="177" t="str">
        <f t="shared" si="151"/>
        <v/>
      </c>
      <c r="EZ65" s="177" t="str">
        <f t="shared" si="151"/>
        <v/>
      </c>
      <c r="FA65" s="177" t="str">
        <f t="shared" si="151"/>
        <v/>
      </c>
      <c r="FB65" s="177" t="str">
        <f t="shared" si="151"/>
        <v/>
      </c>
      <c r="FC65" s="177" t="str">
        <f t="shared" si="151"/>
        <v/>
      </c>
      <c r="FD65" s="177" t="str">
        <f t="shared" si="151"/>
        <v/>
      </c>
      <c r="FE65" s="177" t="str">
        <f t="shared" si="151"/>
        <v/>
      </c>
      <c r="FF65" s="177" t="str">
        <f t="shared" si="151"/>
        <v/>
      </c>
      <c r="FG65" s="177" t="str">
        <f t="shared" si="147"/>
        <v/>
      </c>
      <c r="FH65" s="177" t="str">
        <f t="shared" si="142"/>
        <v/>
      </c>
      <c r="FI65" s="177" t="str">
        <f t="shared" si="142"/>
        <v/>
      </c>
      <c r="FJ65" s="177" t="str">
        <f t="shared" si="142"/>
        <v/>
      </c>
      <c r="FK65" s="177" t="str">
        <f t="shared" si="142"/>
        <v/>
      </c>
      <c r="FL65" s="177" t="str">
        <f t="shared" si="142"/>
        <v/>
      </c>
      <c r="FM65" s="177" t="str">
        <f t="shared" si="142"/>
        <v/>
      </c>
      <c r="FN65" s="177" t="str">
        <f t="shared" si="142"/>
        <v/>
      </c>
      <c r="FO65" s="177" t="str">
        <f t="shared" si="142"/>
        <v/>
      </c>
      <c r="FP65" s="177" t="str">
        <f t="shared" si="142"/>
        <v/>
      </c>
      <c r="FQ65" s="177" t="str">
        <f t="shared" si="142"/>
        <v/>
      </c>
      <c r="FR65" s="177" t="str">
        <f t="shared" si="142"/>
        <v/>
      </c>
      <c r="FS65" s="177" t="str">
        <f t="shared" si="142"/>
        <v/>
      </c>
      <c r="FT65" s="177" t="str">
        <f t="shared" si="142"/>
        <v/>
      </c>
      <c r="FU65" s="177" t="str">
        <f t="shared" si="142"/>
        <v/>
      </c>
      <c r="FV65" s="177" t="str">
        <f t="shared" si="142"/>
        <v/>
      </c>
      <c r="FW65" s="177" t="str">
        <f t="shared" si="142"/>
        <v/>
      </c>
      <c r="FX65" s="177" t="str">
        <f t="shared" si="148"/>
        <v/>
      </c>
      <c r="FY65" s="177" t="str">
        <f t="shared" si="148"/>
        <v/>
      </c>
      <c r="FZ65" s="177" t="str">
        <f t="shared" si="148"/>
        <v/>
      </c>
      <c r="GA65" s="177" t="str">
        <f t="shared" si="148"/>
        <v/>
      </c>
      <c r="GB65" s="177" t="str">
        <f t="shared" si="148"/>
        <v/>
      </c>
      <c r="GC65" s="177" t="str">
        <f t="shared" si="148"/>
        <v/>
      </c>
      <c r="GD65" s="177" t="str">
        <f t="shared" si="148"/>
        <v/>
      </c>
      <c r="GE65" s="177" t="str">
        <f t="shared" si="148"/>
        <v/>
      </c>
      <c r="GF65" s="177" t="str">
        <f t="shared" si="148"/>
        <v/>
      </c>
      <c r="GG65" s="177" t="str">
        <f t="shared" si="148"/>
        <v/>
      </c>
      <c r="GH65" s="177" t="str">
        <f t="shared" si="148"/>
        <v/>
      </c>
      <c r="GI65" s="177" t="str">
        <f t="shared" si="148"/>
        <v/>
      </c>
      <c r="GJ65" s="177" t="str">
        <f t="shared" si="148"/>
        <v/>
      </c>
      <c r="GK65" s="177" t="str">
        <f t="shared" si="148"/>
        <v/>
      </c>
      <c r="GL65" s="177" t="str">
        <f t="shared" si="148"/>
        <v/>
      </c>
      <c r="GM65" s="177" t="str">
        <f t="shared" si="148"/>
        <v/>
      </c>
      <c r="GN65" s="177" t="str">
        <f t="shared" si="143"/>
        <v/>
      </c>
      <c r="GO65" s="177" t="str">
        <f t="shared" si="143"/>
        <v/>
      </c>
      <c r="GP65" s="177" t="str">
        <f t="shared" si="143"/>
        <v/>
      </c>
      <c r="GQ65" s="177" t="str">
        <f t="shared" si="143"/>
        <v/>
      </c>
      <c r="GR65" s="177" t="str">
        <f t="shared" si="143"/>
        <v/>
      </c>
      <c r="GS65" s="177" t="str">
        <f t="shared" si="143"/>
        <v/>
      </c>
      <c r="GT65" s="177" t="str">
        <f t="shared" si="143"/>
        <v/>
      </c>
      <c r="GU65" s="177" t="str">
        <f t="shared" si="143"/>
        <v/>
      </c>
      <c r="GV65" s="177" t="str">
        <f t="shared" si="143"/>
        <v/>
      </c>
      <c r="GW65" s="177" t="str">
        <f t="shared" si="143"/>
        <v/>
      </c>
      <c r="GX65" s="177" t="str">
        <f t="shared" si="143"/>
        <v/>
      </c>
      <c r="GY65" s="177" t="str">
        <f t="shared" si="143"/>
        <v/>
      </c>
      <c r="GZ65" s="177" t="str">
        <f t="shared" si="143"/>
        <v/>
      </c>
      <c r="HA65" s="177" t="str">
        <f t="shared" si="143"/>
        <v/>
      </c>
      <c r="HB65" s="177" t="str">
        <f t="shared" si="143"/>
        <v/>
      </c>
      <c r="HC65" s="177" t="str">
        <f t="shared" si="138"/>
        <v/>
      </c>
      <c r="HD65" s="177" t="str">
        <f t="shared" si="138"/>
        <v/>
      </c>
      <c r="HE65" s="177" t="str">
        <f t="shared" si="138"/>
        <v/>
      </c>
      <c r="HF65" s="177" t="str">
        <f t="shared" si="138"/>
        <v/>
      </c>
      <c r="HG65" s="177" t="str">
        <f t="shared" si="138"/>
        <v/>
      </c>
      <c r="HH65" s="177" t="str">
        <f t="shared" si="138"/>
        <v/>
      </c>
      <c r="HI65" s="177" t="str">
        <f t="shared" si="138"/>
        <v/>
      </c>
      <c r="HJ65" s="177" t="str">
        <f t="shared" si="138"/>
        <v/>
      </c>
      <c r="HK65" s="177" t="str">
        <f t="shared" si="138"/>
        <v/>
      </c>
      <c r="HL65" s="177" t="str">
        <f t="shared" si="138"/>
        <v/>
      </c>
      <c r="HM65" s="177" t="str">
        <f t="shared" si="138"/>
        <v/>
      </c>
      <c r="HN65" s="177" t="str">
        <f t="shared" si="138"/>
        <v/>
      </c>
      <c r="HO65" s="177" t="str">
        <f t="shared" si="138"/>
        <v/>
      </c>
      <c r="HP65" s="177" t="str">
        <f t="shared" si="138"/>
        <v/>
      </c>
      <c r="HQ65" s="177" t="str">
        <f t="shared" si="149"/>
        <v/>
      </c>
      <c r="HR65" s="177" t="str">
        <f t="shared" si="149"/>
        <v/>
      </c>
      <c r="HS65" s="177" t="str">
        <f t="shared" si="149"/>
        <v/>
      </c>
      <c r="HT65" s="177" t="str">
        <f t="shared" si="149"/>
        <v/>
      </c>
      <c r="HU65" s="177" t="str">
        <f t="shared" si="149"/>
        <v/>
      </c>
      <c r="HV65" s="177" t="str">
        <f t="shared" si="149"/>
        <v/>
      </c>
      <c r="HW65" s="177" t="str">
        <f t="shared" si="149"/>
        <v/>
      </c>
      <c r="HX65" s="177" t="str">
        <f t="shared" si="149"/>
        <v/>
      </c>
      <c r="HY65" s="177" t="str">
        <f t="shared" si="149"/>
        <v/>
      </c>
      <c r="HZ65" s="177" t="str">
        <f t="shared" si="149"/>
        <v/>
      </c>
      <c r="IA65" s="192" t="str">
        <f t="shared" si="21"/>
        <v/>
      </c>
      <c r="IB65" s="193" t="e">
        <f t="shared" si="94"/>
        <v>#N/A</v>
      </c>
      <c r="IC65" s="193" t="e">
        <f t="shared" si="153"/>
        <v>#N/A</v>
      </c>
      <c r="ID65" s="193" t="e">
        <f t="shared" si="153"/>
        <v>#N/A</v>
      </c>
      <c r="IE65" s="193" t="e">
        <f t="shared" si="153"/>
        <v>#N/A</v>
      </c>
      <c r="IF65" s="193" t="e">
        <f t="shared" ref="IF65:IT80" si="163">IF(ISNONTEXT($Q65),IF($G65="R",_xlfn.BETA.DIST(AM65,$M65,$N65,FALSE,$B65,$D65),_xlfn.BETA.DIST(AM65,$N65,$M65,FALSE,$B65,$D65)),NA())</f>
        <v>#N/A</v>
      </c>
      <c r="IG65" s="193" t="e">
        <f t="shared" si="163"/>
        <v>#N/A</v>
      </c>
      <c r="IH65" s="193" t="e">
        <f t="shared" si="163"/>
        <v>#N/A</v>
      </c>
      <c r="II65" s="193" t="e">
        <f t="shared" si="163"/>
        <v>#N/A</v>
      </c>
      <c r="IJ65" s="193" t="e">
        <f t="shared" si="163"/>
        <v>#N/A</v>
      </c>
      <c r="IK65" s="193" t="e">
        <f t="shared" si="163"/>
        <v>#N/A</v>
      </c>
      <c r="IL65" s="193" t="e">
        <f t="shared" si="163"/>
        <v>#N/A</v>
      </c>
      <c r="IM65" s="193" t="e">
        <f t="shared" si="163"/>
        <v>#N/A</v>
      </c>
      <c r="IN65" s="193" t="e">
        <f t="shared" si="163"/>
        <v>#N/A</v>
      </c>
      <c r="IO65" s="193" t="e">
        <f t="shared" si="163"/>
        <v>#N/A</v>
      </c>
      <c r="IP65" s="193" t="e">
        <f t="shared" si="163"/>
        <v>#N/A</v>
      </c>
      <c r="IQ65" s="193" t="e">
        <f t="shared" si="163"/>
        <v>#N/A</v>
      </c>
      <c r="IR65" s="193" t="e">
        <f t="shared" si="163"/>
        <v>#N/A</v>
      </c>
      <c r="IS65" s="193" t="e">
        <f t="shared" si="163"/>
        <v>#N/A</v>
      </c>
      <c r="IT65" s="193" t="e">
        <f t="shared" si="163"/>
        <v>#N/A</v>
      </c>
      <c r="IU65" s="193" t="e">
        <f t="shared" si="159"/>
        <v>#N/A</v>
      </c>
      <c r="IV65" s="193" t="e">
        <f t="shared" si="159"/>
        <v>#N/A</v>
      </c>
      <c r="IW65" s="193" t="e">
        <f t="shared" si="159"/>
        <v>#N/A</v>
      </c>
      <c r="IX65" s="193" t="e">
        <f t="shared" si="159"/>
        <v>#N/A</v>
      </c>
      <c r="IY65" s="193" t="e">
        <f t="shared" si="159"/>
        <v>#N/A</v>
      </c>
      <c r="IZ65" s="193" t="e">
        <f t="shared" si="159"/>
        <v>#N/A</v>
      </c>
      <c r="JA65" s="193" t="e">
        <f t="shared" si="159"/>
        <v>#N/A</v>
      </c>
      <c r="JB65" s="193" t="e">
        <f t="shared" si="159"/>
        <v>#N/A</v>
      </c>
      <c r="JC65" s="193" t="e">
        <f t="shared" si="159"/>
        <v>#N/A</v>
      </c>
      <c r="JD65" s="193" t="e">
        <f t="shared" si="159"/>
        <v>#N/A</v>
      </c>
      <c r="JE65" s="193" t="e">
        <f t="shared" si="159"/>
        <v>#N/A</v>
      </c>
      <c r="JF65" s="193" t="e">
        <f t="shared" si="159"/>
        <v>#N/A</v>
      </c>
      <c r="JG65" s="193" t="e">
        <f t="shared" si="159"/>
        <v>#N/A</v>
      </c>
      <c r="JH65" s="193" t="e">
        <f t="shared" si="159"/>
        <v>#N/A</v>
      </c>
      <c r="JI65" s="193" t="e">
        <f t="shared" si="159"/>
        <v>#N/A</v>
      </c>
      <c r="JJ65" s="193" t="e">
        <f t="shared" si="156"/>
        <v>#N/A</v>
      </c>
      <c r="JK65" s="193" t="e">
        <f t="shared" si="156"/>
        <v>#N/A</v>
      </c>
      <c r="JL65" s="193" t="e">
        <f t="shared" si="156"/>
        <v>#N/A</v>
      </c>
      <c r="JM65" s="193" t="e">
        <f t="shared" si="156"/>
        <v>#N/A</v>
      </c>
      <c r="JN65" s="193" t="e">
        <f t="shared" si="156"/>
        <v>#N/A</v>
      </c>
      <c r="JO65" s="193" t="e">
        <f t="shared" si="156"/>
        <v>#N/A</v>
      </c>
      <c r="JP65" s="193" t="e">
        <f t="shared" si="156"/>
        <v>#N/A</v>
      </c>
      <c r="JQ65" s="193" t="e">
        <f t="shared" si="156"/>
        <v>#N/A</v>
      </c>
      <c r="JR65" s="193" t="e">
        <f t="shared" si="156"/>
        <v>#N/A</v>
      </c>
      <c r="JS65" s="193" t="e">
        <f t="shared" si="156"/>
        <v>#N/A</v>
      </c>
      <c r="JT65" s="193" t="e">
        <f t="shared" si="156"/>
        <v>#N/A</v>
      </c>
      <c r="JU65" s="193" t="e">
        <f t="shared" si="156"/>
        <v>#N/A</v>
      </c>
      <c r="JV65" s="193" t="e">
        <f t="shared" si="156"/>
        <v>#N/A</v>
      </c>
      <c r="JW65" s="193" t="e">
        <f t="shared" si="156"/>
        <v>#N/A</v>
      </c>
      <c r="JX65" s="193" t="e">
        <f t="shared" si="156"/>
        <v>#N/A</v>
      </c>
      <c r="JY65" s="193" t="e">
        <f t="shared" si="134"/>
        <v>#N/A</v>
      </c>
      <c r="JZ65" s="193" t="e">
        <f t="shared" si="134"/>
        <v>#N/A</v>
      </c>
      <c r="KA65" s="193" t="e">
        <f t="shared" si="134"/>
        <v>#N/A</v>
      </c>
      <c r="KB65" s="193" t="e">
        <f t="shared" si="134"/>
        <v>#N/A</v>
      </c>
      <c r="KC65" s="193" t="e">
        <f t="shared" si="134"/>
        <v>#N/A</v>
      </c>
      <c r="KD65" s="193" t="e">
        <f t="shared" si="134"/>
        <v>#N/A</v>
      </c>
      <c r="KE65" s="193" t="e">
        <f t="shared" si="134"/>
        <v>#N/A</v>
      </c>
      <c r="KF65" s="193" t="e">
        <f t="shared" si="134"/>
        <v>#N/A</v>
      </c>
      <c r="KG65" s="193" t="e">
        <f t="shared" si="134"/>
        <v>#N/A</v>
      </c>
      <c r="KH65" s="193" t="e">
        <f t="shared" si="134"/>
        <v>#N/A</v>
      </c>
      <c r="KI65" s="193" t="e">
        <f t="shared" si="134"/>
        <v>#N/A</v>
      </c>
      <c r="KJ65" s="193" t="e">
        <f t="shared" si="134"/>
        <v>#N/A</v>
      </c>
      <c r="KK65" s="193" t="e">
        <f t="shared" si="134"/>
        <v>#N/A</v>
      </c>
      <c r="KL65" s="193" t="e">
        <f t="shared" si="134"/>
        <v>#N/A</v>
      </c>
      <c r="KM65" s="193" t="e">
        <f t="shared" si="134"/>
        <v>#N/A</v>
      </c>
      <c r="KN65" s="193" t="e">
        <f t="shared" si="24"/>
        <v>#N/A</v>
      </c>
      <c r="KO65" s="193" t="e">
        <f t="shared" si="154"/>
        <v>#N/A</v>
      </c>
      <c r="KP65" s="193" t="e">
        <f t="shared" si="154"/>
        <v>#N/A</v>
      </c>
      <c r="KQ65" s="193" t="e">
        <f t="shared" si="154"/>
        <v>#N/A</v>
      </c>
      <c r="KR65" s="193" t="e">
        <f t="shared" ref="KR65:LF80" si="164">IF(ISNONTEXT($Q65),IF($G65="R",_xlfn.BETA.DIST(CY65,$M65,$N65,FALSE,$B65,$D65),_xlfn.BETA.DIST(CY65,$N65,$M65,FALSE,$B65,$D65)),NA())</f>
        <v>#N/A</v>
      </c>
      <c r="KS65" s="193" t="e">
        <f t="shared" si="164"/>
        <v>#N/A</v>
      </c>
      <c r="KT65" s="193" t="e">
        <f t="shared" si="164"/>
        <v>#N/A</v>
      </c>
      <c r="KU65" s="193" t="e">
        <f t="shared" si="164"/>
        <v>#N/A</v>
      </c>
      <c r="KV65" s="193" t="e">
        <f t="shared" si="164"/>
        <v>#N/A</v>
      </c>
      <c r="KW65" s="193" t="e">
        <f t="shared" si="164"/>
        <v>#N/A</v>
      </c>
      <c r="KX65" s="193" t="e">
        <f t="shared" si="164"/>
        <v>#N/A</v>
      </c>
      <c r="KY65" s="193" t="e">
        <f t="shared" si="164"/>
        <v>#N/A</v>
      </c>
      <c r="KZ65" s="193" t="e">
        <f t="shared" si="164"/>
        <v>#N/A</v>
      </c>
      <c r="LA65" s="193" t="e">
        <f t="shared" si="164"/>
        <v>#N/A</v>
      </c>
      <c r="LB65" s="193" t="e">
        <f t="shared" si="164"/>
        <v>#N/A</v>
      </c>
      <c r="LC65" s="193" t="e">
        <f t="shared" si="164"/>
        <v>#N/A</v>
      </c>
      <c r="LD65" s="193" t="e">
        <f t="shared" si="164"/>
        <v>#N/A</v>
      </c>
      <c r="LE65" s="193" t="e">
        <f t="shared" si="164"/>
        <v>#N/A</v>
      </c>
      <c r="LF65" s="193" t="e">
        <f t="shared" si="164"/>
        <v>#N/A</v>
      </c>
      <c r="LG65" s="193" t="e">
        <f t="shared" si="160"/>
        <v>#N/A</v>
      </c>
      <c r="LH65" s="193" t="e">
        <f t="shared" si="160"/>
        <v>#N/A</v>
      </c>
      <c r="LI65" s="193" t="e">
        <f t="shared" si="160"/>
        <v>#N/A</v>
      </c>
      <c r="LJ65" s="193" t="e">
        <f t="shared" si="160"/>
        <v>#N/A</v>
      </c>
      <c r="LK65" s="193" t="e">
        <f t="shared" si="160"/>
        <v>#N/A</v>
      </c>
      <c r="LL65" s="193" t="e">
        <f t="shared" si="160"/>
        <v>#N/A</v>
      </c>
      <c r="LM65" s="193" t="e">
        <f t="shared" si="160"/>
        <v>#N/A</v>
      </c>
      <c r="LN65" s="193" t="e">
        <f t="shared" si="160"/>
        <v>#N/A</v>
      </c>
      <c r="LO65" s="193" t="e">
        <f t="shared" si="160"/>
        <v>#N/A</v>
      </c>
      <c r="LP65" s="193" t="e">
        <f t="shared" si="160"/>
        <v>#N/A</v>
      </c>
      <c r="LQ65" s="193" t="e">
        <f t="shared" si="160"/>
        <v>#N/A</v>
      </c>
      <c r="LR65" s="193" t="e">
        <f t="shared" si="160"/>
        <v>#N/A</v>
      </c>
      <c r="LS65" s="193" t="e">
        <f t="shared" si="160"/>
        <v>#N/A</v>
      </c>
      <c r="LT65" s="193" t="e">
        <f t="shared" si="160"/>
        <v>#N/A</v>
      </c>
      <c r="LU65" s="193" t="e">
        <f t="shared" si="160"/>
        <v>#N/A</v>
      </c>
      <c r="LV65" s="193" t="e">
        <f t="shared" si="157"/>
        <v>#N/A</v>
      </c>
      <c r="LW65" s="193" t="e">
        <f t="shared" si="157"/>
        <v>#N/A</v>
      </c>
      <c r="LX65" s="193" t="e">
        <f t="shared" si="157"/>
        <v>#N/A</v>
      </c>
      <c r="LY65" s="193" t="e">
        <f t="shared" si="157"/>
        <v>#N/A</v>
      </c>
      <c r="LZ65" s="193" t="e">
        <f t="shared" si="157"/>
        <v>#N/A</v>
      </c>
      <c r="MA65" s="193" t="e">
        <f t="shared" si="157"/>
        <v>#N/A</v>
      </c>
      <c r="MB65" s="193" t="e">
        <f t="shared" si="157"/>
        <v>#N/A</v>
      </c>
      <c r="MC65" s="193" t="e">
        <f t="shared" si="157"/>
        <v>#N/A</v>
      </c>
      <c r="MD65" s="193" t="e">
        <f t="shared" si="157"/>
        <v>#N/A</v>
      </c>
      <c r="ME65" s="193" t="e">
        <f t="shared" si="157"/>
        <v>#N/A</v>
      </c>
      <c r="MF65" s="193" t="e">
        <f t="shared" si="157"/>
        <v>#N/A</v>
      </c>
      <c r="MG65" s="193" t="e">
        <f t="shared" si="157"/>
        <v>#N/A</v>
      </c>
      <c r="MH65" s="193" t="e">
        <f t="shared" si="157"/>
        <v>#N/A</v>
      </c>
      <c r="MI65" s="193" t="e">
        <f t="shared" si="157"/>
        <v>#N/A</v>
      </c>
      <c r="MJ65" s="193" t="e">
        <f t="shared" si="157"/>
        <v>#N/A</v>
      </c>
      <c r="MK65" s="193" t="e">
        <f t="shared" si="135"/>
        <v>#N/A</v>
      </c>
      <c r="ML65" s="193" t="e">
        <f t="shared" si="135"/>
        <v>#N/A</v>
      </c>
      <c r="MM65" s="193" t="e">
        <f t="shared" si="135"/>
        <v>#N/A</v>
      </c>
      <c r="MN65" s="193" t="e">
        <f t="shared" si="135"/>
        <v>#N/A</v>
      </c>
      <c r="MO65" s="193" t="e">
        <f t="shared" si="135"/>
        <v>#N/A</v>
      </c>
      <c r="MP65" s="193" t="e">
        <f t="shared" si="135"/>
        <v>#N/A</v>
      </c>
      <c r="MQ65" s="193" t="e">
        <f t="shared" si="135"/>
        <v>#N/A</v>
      </c>
      <c r="MR65" s="193" t="e">
        <f t="shared" si="135"/>
        <v>#N/A</v>
      </c>
      <c r="MS65" s="193" t="e">
        <f t="shared" si="135"/>
        <v>#N/A</v>
      </c>
      <c r="MT65" s="193" t="e">
        <f t="shared" si="135"/>
        <v>#N/A</v>
      </c>
      <c r="MU65" s="193" t="e">
        <f t="shared" si="135"/>
        <v>#N/A</v>
      </c>
      <c r="MV65" s="193" t="e">
        <f t="shared" si="135"/>
        <v>#N/A</v>
      </c>
      <c r="MW65" s="193" t="e">
        <f t="shared" si="135"/>
        <v>#N/A</v>
      </c>
      <c r="MX65" s="193" t="e">
        <f t="shared" si="135"/>
        <v>#N/A</v>
      </c>
      <c r="MY65" s="193" t="e">
        <f t="shared" si="135"/>
        <v>#N/A</v>
      </c>
      <c r="MZ65" s="193" t="e">
        <f t="shared" si="25"/>
        <v>#N/A</v>
      </c>
      <c r="NA65" s="193" t="e">
        <f t="shared" si="155"/>
        <v>#N/A</v>
      </c>
      <c r="NB65" s="193" t="e">
        <f t="shared" si="155"/>
        <v>#N/A</v>
      </c>
      <c r="NC65" s="193" t="e">
        <f t="shared" si="155"/>
        <v>#N/A</v>
      </c>
      <c r="ND65" s="193" t="e">
        <f t="shared" ref="ND65:NR80" si="165">IF(ISNONTEXT($Q65),IF($G65="R",_xlfn.BETA.DIST(FK65,$M65,$N65,FALSE,$B65,$D65),_xlfn.BETA.DIST(FK65,$N65,$M65,FALSE,$B65,$D65)),NA())</f>
        <v>#N/A</v>
      </c>
      <c r="NE65" s="193" t="e">
        <f t="shared" si="165"/>
        <v>#N/A</v>
      </c>
      <c r="NF65" s="193" t="e">
        <f t="shared" si="165"/>
        <v>#N/A</v>
      </c>
      <c r="NG65" s="193" t="e">
        <f t="shared" si="165"/>
        <v>#N/A</v>
      </c>
      <c r="NH65" s="193" t="e">
        <f t="shared" si="165"/>
        <v>#N/A</v>
      </c>
      <c r="NI65" s="193" t="e">
        <f t="shared" si="165"/>
        <v>#N/A</v>
      </c>
      <c r="NJ65" s="193" t="e">
        <f t="shared" si="165"/>
        <v>#N/A</v>
      </c>
      <c r="NK65" s="193" t="e">
        <f t="shared" si="165"/>
        <v>#N/A</v>
      </c>
      <c r="NL65" s="193" t="e">
        <f t="shared" si="165"/>
        <v>#N/A</v>
      </c>
      <c r="NM65" s="193" t="e">
        <f t="shared" si="165"/>
        <v>#N/A</v>
      </c>
      <c r="NN65" s="193" t="e">
        <f t="shared" si="165"/>
        <v>#N/A</v>
      </c>
      <c r="NO65" s="193" t="e">
        <f t="shared" si="165"/>
        <v>#N/A</v>
      </c>
      <c r="NP65" s="193" t="e">
        <f t="shared" si="165"/>
        <v>#N/A</v>
      </c>
      <c r="NQ65" s="193" t="e">
        <f t="shared" si="165"/>
        <v>#N/A</v>
      </c>
      <c r="NR65" s="193" t="e">
        <f t="shared" si="165"/>
        <v>#N/A</v>
      </c>
      <c r="NS65" s="193" t="e">
        <f t="shared" si="161"/>
        <v>#N/A</v>
      </c>
      <c r="NT65" s="193" t="e">
        <f t="shared" si="161"/>
        <v>#N/A</v>
      </c>
      <c r="NU65" s="193" t="e">
        <f t="shared" si="161"/>
        <v>#N/A</v>
      </c>
      <c r="NV65" s="193" t="e">
        <f t="shared" si="161"/>
        <v>#N/A</v>
      </c>
      <c r="NW65" s="193" t="e">
        <f t="shared" si="161"/>
        <v>#N/A</v>
      </c>
      <c r="NX65" s="193" t="e">
        <f t="shared" si="161"/>
        <v>#N/A</v>
      </c>
      <c r="NY65" s="193" t="e">
        <f t="shared" si="161"/>
        <v>#N/A</v>
      </c>
      <c r="NZ65" s="193" t="e">
        <f t="shared" si="161"/>
        <v>#N/A</v>
      </c>
      <c r="OA65" s="193" t="e">
        <f t="shared" si="161"/>
        <v>#N/A</v>
      </c>
      <c r="OB65" s="193" t="e">
        <f t="shared" si="161"/>
        <v>#N/A</v>
      </c>
      <c r="OC65" s="193" t="e">
        <f t="shared" si="161"/>
        <v>#N/A</v>
      </c>
      <c r="OD65" s="193" t="e">
        <f t="shared" si="161"/>
        <v>#N/A</v>
      </c>
      <c r="OE65" s="193" t="e">
        <f t="shared" si="161"/>
        <v>#N/A</v>
      </c>
      <c r="OF65" s="193" t="e">
        <f t="shared" si="161"/>
        <v>#N/A</v>
      </c>
      <c r="OG65" s="193" t="e">
        <f t="shared" si="161"/>
        <v>#N/A</v>
      </c>
      <c r="OH65" s="193" t="e">
        <f t="shared" si="158"/>
        <v>#N/A</v>
      </c>
      <c r="OI65" s="193" t="e">
        <f t="shared" si="158"/>
        <v>#N/A</v>
      </c>
      <c r="OJ65" s="193" t="e">
        <f t="shared" si="158"/>
        <v>#N/A</v>
      </c>
      <c r="OK65" s="193" t="e">
        <f t="shared" si="158"/>
        <v>#N/A</v>
      </c>
      <c r="OL65" s="193" t="e">
        <f t="shared" si="158"/>
        <v>#N/A</v>
      </c>
      <c r="OM65" s="193" t="e">
        <f t="shared" si="158"/>
        <v>#N/A</v>
      </c>
      <c r="ON65" s="193" t="e">
        <f t="shared" si="158"/>
        <v>#N/A</v>
      </c>
      <c r="OO65" s="193" t="e">
        <f t="shared" si="158"/>
        <v>#N/A</v>
      </c>
      <c r="OP65" s="193" t="e">
        <f t="shared" si="158"/>
        <v>#N/A</v>
      </c>
      <c r="OQ65" s="193" t="e">
        <f t="shared" si="158"/>
        <v>#N/A</v>
      </c>
      <c r="OR65" s="193" t="e">
        <f t="shared" si="158"/>
        <v>#N/A</v>
      </c>
      <c r="OS65" s="193" t="e">
        <f t="shared" si="158"/>
        <v>#N/A</v>
      </c>
      <c r="OT65" s="193" t="e">
        <f t="shared" si="158"/>
        <v>#N/A</v>
      </c>
      <c r="OU65" s="193" t="e">
        <f t="shared" si="158"/>
        <v>#N/A</v>
      </c>
      <c r="OV65" s="193" t="e">
        <f t="shared" si="158"/>
        <v>#N/A</v>
      </c>
      <c r="OW65" s="193" t="e">
        <f t="shared" si="136"/>
        <v>#N/A</v>
      </c>
      <c r="OX65" s="193" t="e">
        <f t="shared" si="136"/>
        <v>#N/A</v>
      </c>
      <c r="OY65" s="193" t="e">
        <f t="shared" si="136"/>
        <v>#N/A</v>
      </c>
      <c r="OZ65" s="193" t="e">
        <f t="shared" si="136"/>
        <v>#N/A</v>
      </c>
      <c r="PA65" s="193" t="e">
        <f t="shared" si="136"/>
        <v>#N/A</v>
      </c>
      <c r="PB65" s="193" t="e">
        <f t="shared" si="136"/>
        <v>#N/A</v>
      </c>
      <c r="PC65" s="193" t="e">
        <f t="shared" si="136"/>
        <v>#N/A</v>
      </c>
      <c r="PD65" s="193" t="e">
        <f t="shared" si="136"/>
        <v>#N/A</v>
      </c>
      <c r="PE65" s="193" t="e">
        <f t="shared" si="136"/>
        <v>#N/A</v>
      </c>
      <c r="PF65" s="193" t="e">
        <f t="shared" si="136"/>
        <v>#N/A</v>
      </c>
      <c r="PG65" s="193" t="e">
        <f t="shared" si="136"/>
        <v>#N/A</v>
      </c>
      <c r="PH65" s="193" t="e">
        <f t="shared" si="136"/>
        <v>#N/A</v>
      </c>
      <c r="PI65" s="193" t="e">
        <f t="shared" si="136"/>
        <v>#N/A</v>
      </c>
      <c r="PJ65" s="193" t="e">
        <f t="shared" si="136"/>
        <v>#N/A</v>
      </c>
      <c r="PK65" s="193" t="e">
        <f t="shared" si="136"/>
        <v>#N/A</v>
      </c>
      <c r="PL65" s="193" t="e">
        <f t="shared" si="26"/>
        <v>#N/A</v>
      </c>
      <c r="PM65" s="193" t="e">
        <f t="shared" si="131"/>
        <v>#N/A</v>
      </c>
      <c r="PN65" s="193" t="e">
        <f t="shared" si="131"/>
        <v>#N/A</v>
      </c>
      <c r="PO65" s="193" t="e">
        <f t="shared" si="131"/>
        <v>#N/A</v>
      </c>
      <c r="PP65" s="193" t="e">
        <f t="shared" si="131"/>
        <v>#N/A</v>
      </c>
      <c r="PQ65" s="193" t="e">
        <f t="shared" si="131"/>
        <v>#N/A</v>
      </c>
      <c r="PR65" s="193" t="e">
        <f t="shared" si="131"/>
        <v>#N/A</v>
      </c>
      <c r="PS65" s="193" t="e">
        <f t="shared" si="131"/>
        <v>#N/A</v>
      </c>
      <c r="PT65" s="193" t="e">
        <f t="shared" si="131"/>
        <v>#N/A</v>
      </c>
    </row>
    <row r="66" spans="1:436" hidden="1" x14ac:dyDescent="0.45">
      <c r="A66" s="20">
        <v>63</v>
      </c>
      <c r="B66" s="115"/>
      <c r="C66" s="115"/>
      <c r="D66" s="115"/>
      <c r="E66" s="110" t="str">
        <f t="shared" si="15"/>
        <v/>
      </c>
      <c r="F66" s="21" t="str">
        <f t="shared" si="16"/>
        <v/>
      </c>
      <c r="G66" s="22" t="str">
        <f t="shared" si="17"/>
        <v/>
      </c>
      <c r="H66" s="23" t="str">
        <f>IF(F66="","",IF(OR($F66&lt;Skew!$B$3,$F66=Skew!$B$3),IF($F66&gt;Skew!$C$3,Skew!$A$3,IF($F66&gt;Skew!$C$4,Skew!$A$4,IF($F66&gt;Skew!$C$5,Skew!$A$5,IF($F66&gt;Skew!$C$6,Skew!$A$6,IF($F66&gt;Skew!$C$7,Skew!$A$7,IF($F66&gt;Skew!$C$8,Skew!$A$8,IF($F66&gt;Skew!$C$9,Skew!$A$9,IF($F66&gt;Skew!$C$10,Skew!$A$10,IF($F66&gt;Skew!$C$11,Skew!$A$11,IF($F66&gt;Skew!$C$12,Skew!$A$12,IF($F66&gt;Skew!$C$13,Skew!$A$13,IF($F66&gt;Skew!$C$14,Skew!$A$14,IF($F66&gt;Skew!$C$15,Skew!$A$15,IF($F66&gt;Skew!$C$16,Skew!$A$16,Skew!$A$17)
)))))))))))))))</f>
        <v/>
      </c>
      <c r="I66" s="22" t="str">
        <f>IF(F66="","",MATCH(H66,Skew!$A$3:$A$17,0))</f>
        <v/>
      </c>
      <c r="J66" s="22" t="str">
        <f t="shared" si="0"/>
        <v/>
      </c>
      <c r="K66" s="24"/>
      <c r="L66" s="22" t="str">
        <f>IF(OR(F66="",K66=""),"",MATCH(K66,Confidence!$A$3:$A$12,0))</f>
        <v/>
      </c>
      <c r="M66" s="25" t="str">
        <f t="shared" si="1"/>
        <v/>
      </c>
      <c r="N66" s="25" t="str">
        <f t="shared" si="2"/>
        <v/>
      </c>
      <c r="O66" s="22"/>
      <c r="P66" s="102" t="str">
        <f t="shared" si="3"/>
        <v/>
      </c>
      <c r="Q66" s="102" t="str">
        <f t="shared" si="4"/>
        <v/>
      </c>
      <c r="R66" s="37" t="str">
        <f t="shared" si="5"/>
        <v/>
      </c>
      <c r="S66" s="115"/>
      <c r="T66" s="204" t="str">
        <f>IF(AND(B66&gt;0,C66&gt;0,D66&gt;0,M66&gt;0,N66&gt;0,S66&gt;0,NOT(K66="")),ABS(VLOOKUP($S$1,VLookups!$A$30:$B$31,2,FALSE)-_xlfn.BETA.DIST(S66,IF(G66="L",N66,M66),IF(G66="L",M66,N66),TRUE,B66,D66)),"")</f>
        <v/>
      </c>
      <c r="U66" s="112" t="str">
        <f>IF(OR($M66="",$N66=""),"",_xlfn.BETA.INV(ABS(VLOOKUP($S$1,VLookups!$A$30:$B$31,2,FALSE)-U$3),IF($G66="L",$N66,$M66),IF($G66="L",$M66,$N66),$B66,$D66))</f>
        <v/>
      </c>
      <c r="V66" s="113" t="str">
        <f>IF(OR($M66="",$N66=""),"",_xlfn.BETA.INV(ABS(VLOOKUP($S$1,VLookups!$A$30:$B$31,2,FALSE)-V$3),IF($G66="L",$N66,$M66),IF($G66="L",$M66,$N66),$B66,$D66))</f>
        <v/>
      </c>
      <c r="W66" s="112" t="str">
        <f>IF(OR($M66="",$N66=""),"",_xlfn.BETA.INV(ABS(VLOOKUP($S$1,VLookups!$A$30:$B$31,2,FALSE)-W$3),IF($G66="L",$N66,$M66),IF($G66="L",$M66,$N66),$B66,$D66))</f>
        <v/>
      </c>
      <c r="X66" s="113" t="str">
        <f>IF(OR($M66="",$N66=""),"",_xlfn.BETA.INV(ABS(VLOOKUP($S$1,VLookups!$A$30:$B$31,2,FALSE)-X$3),IF($G66="L",$N66,$M66),IF($G66="L",$M66,$N66),$B66,$D66))</f>
        <v/>
      </c>
      <c r="Y66" s="112" t="str">
        <f>IF(OR($M66="",$N66=""),"",_xlfn.BETA.INV(ABS(VLOOKUP($S$1,VLookups!$A$30:$B$31,2,FALSE)-Y$3),IF($G66="L",$N66,$M66),IF($G66="L",$M66,$N66),$B66,$D66))</f>
        <v/>
      </c>
      <c r="Z66" s="113" t="str">
        <f>IF(OR($M66="",$N66=""),"",_xlfn.BETA.INV(ABS(VLOOKUP($S$1,VLookups!$A$30:$B$31,2,FALSE)-Z$3),IF($G66="L",$N66,$M66),IF($G66="L",$M66,$N66),$B66,$D66))</f>
        <v/>
      </c>
      <c r="AA66" s="112" t="str">
        <f>IF(OR($M66="",$N66=""),"",_xlfn.BETA.INV(ABS(VLOOKUP($S$1,VLookups!$A$30:$B$31,2,FALSE)-AA$3),IF($G66="L",$N66,$M66),IF($G66="L",$M66,$N66),$B66,$D66))</f>
        <v/>
      </c>
      <c r="AB66" s="113" t="str">
        <f>IF(OR($M66="",$N66=""),"",_xlfn.BETA.INV(ABS(VLOOKUP($S$1,VLookups!$A$30:$B$31,2,FALSE)-AB$3),IF($G66="L",$N66,$M66),IF($G66="L",$M66,$N66),$B66,$D66))</f>
        <v/>
      </c>
      <c r="AC66" s="112" t="str">
        <f>IF(OR($M66="",$N66=""),"",_xlfn.BETA.INV(ABS(VLOOKUP($S$1,VLookups!$A$30:$B$31,2,FALSE)-AC$3),IF($G66="L",$N66,$M66),IF($G66="L",$M66,$N66),$B66,$D66))</f>
        <v/>
      </c>
      <c r="AD66" s="113" t="str">
        <f>IF(OR($M66="",$N66=""),"",_xlfn.BETA.INV(ABS(VLOOKUP($S$1,VLookups!$A$30:$B$31,2,FALSE)-AD$3),IF($G66="L",$N66,$M66),IF($G66="L",$M66,$N66),$B66,$D66))</f>
        <v/>
      </c>
      <c r="AE66" s="112" t="str">
        <f>IF(OR($M66="",$N66=""),"",_xlfn.BETA.INV(ABS(VLOOKUP($S$1,VLookups!$A$30:$B$31,2,FALSE)-AE$3),IF($G66="L",$N66,$M66),IF($G66="L",$M66,$N66),$B66,$D66))</f>
        <v/>
      </c>
      <c r="AF66" s="113" t="str">
        <f>IF(OR($M66="",$N66=""),"",_xlfn.BETA.INV(ABS(VLOOKUP($S$1,VLookups!$A$30:$B$31,2,FALSE)-AF$3),IF($G66="L",$N66,$M66),IF($G66="L",$M66,$N66),$B66,$D66))</f>
        <v/>
      </c>
      <c r="AG66" s="15"/>
      <c r="AH66" s="194" t="str">
        <f t="shared" si="18"/>
        <v/>
      </c>
      <c r="AI66" s="192" t="str">
        <f t="shared" si="19"/>
        <v/>
      </c>
      <c r="AJ66" s="177" t="str">
        <f t="shared" si="162"/>
        <v/>
      </c>
      <c r="AK66" s="177" t="str">
        <f t="shared" si="144"/>
        <v/>
      </c>
      <c r="AL66" s="177" t="str">
        <f t="shared" si="144"/>
        <v/>
      </c>
      <c r="AM66" s="177" t="str">
        <f t="shared" si="144"/>
        <v/>
      </c>
      <c r="AN66" s="177" t="str">
        <f t="shared" si="144"/>
        <v/>
      </c>
      <c r="AO66" s="177" t="str">
        <f t="shared" si="144"/>
        <v/>
      </c>
      <c r="AP66" s="177" t="str">
        <f t="shared" si="144"/>
        <v/>
      </c>
      <c r="AQ66" s="177" t="str">
        <f t="shared" si="144"/>
        <v/>
      </c>
      <c r="AR66" s="177" t="str">
        <f t="shared" si="144"/>
        <v/>
      </c>
      <c r="AS66" s="177" t="str">
        <f t="shared" si="144"/>
        <v/>
      </c>
      <c r="AT66" s="177" t="str">
        <f t="shared" si="144"/>
        <v/>
      </c>
      <c r="AU66" s="177" t="str">
        <f t="shared" si="144"/>
        <v/>
      </c>
      <c r="AV66" s="177" t="str">
        <f t="shared" si="144"/>
        <v/>
      </c>
      <c r="AW66" s="177" t="str">
        <f t="shared" si="144"/>
        <v/>
      </c>
      <c r="AX66" s="177" t="str">
        <f t="shared" si="144"/>
        <v/>
      </c>
      <c r="AY66" s="177" t="str">
        <f t="shared" si="144"/>
        <v/>
      </c>
      <c r="AZ66" s="177" t="str">
        <f t="shared" si="144"/>
        <v/>
      </c>
      <c r="BA66" s="177" t="str">
        <f t="shared" si="139"/>
        <v/>
      </c>
      <c r="BB66" s="177" t="str">
        <f t="shared" si="139"/>
        <v/>
      </c>
      <c r="BC66" s="177" t="str">
        <f t="shared" si="139"/>
        <v/>
      </c>
      <c r="BD66" s="177" t="str">
        <f t="shared" si="139"/>
        <v/>
      </c>
      <c r="BE66" s="177" t="str">
        <f t="shared" si="139"/>
        <v/>
      </c>
      <c r="BF66" s="177" t="str">
        <f t="shared" si="139"/>
        <v/>
      </c>
      <c r="BG66" s="177" t="str">
        <f t="shared" si="139"/>
        <v/>
      </c>
      <c r="BH66" s="177" t="str">
        <f t="shared" si="139"/>
        <v/>
      </c>
      <c r="BI66" s="177" t="str">
        <f t="shared" si="139"/>
        <v/>
      </c>
      <c r="BJ66" s="177" t="str">
        <f t="shared" si="139"/>
        <v/>
      </c>
      <c r="BK66" s="177" t="str">
        <f t="shared" si="139"/>
        <v/>
      </c>
      <c r="BL66" s="177" t="str">
        <f t="shared" si="139"/>
        <v/>
      </c>
      <c r="BM66" s="177" t="str">
        <f t="shared" si="139"/>
        <v/>
      </c>
      <c r="BN66" s="177" t="str">
        <f t="shared" si="139"/>
        <v/>
      </c>
      <c r="BO66" s="177" t="str">
        <f t="shared" si="139"/>
        <v/>
      </c>
      <c r="BP66" s="177" t="str">
        <f t="shared" si="145"/>
        <v/>
      </c>
      <c r="BQ66" s="177" t="str">
        <f t="shared" si="145"/>
        <v/>
      </c>
      <c r="BR66" s="177" t="str">
        <f t="shared" si="145"/>
        <v/>
      </c>
      <c r="BS66" s="177" t="str">
        <f t="shared" si="145"/>
        <v/>
      </c>
      <c r="BT66" s="177" t="str">
        <f t="shared" si="145"/>
        <v/>
      </c>
      <c r="BU66" s="177" t="str">
        <f t="shared" si="145"/>
        <v/>
      </c>
      <c r="BV66" s="177" t="str">
        <f t="shared" si="145"/>
        <v/>
      </c>
      <c r="BW66" s="177" t="str">
        <f t="shared" si="145"/>
        <v/>
      </c>
      <c r="BX66" s="177" t="str">
        <f t="shared" si="145"/>
        <v/>
      </c>
      <c r="BY66" s="177" t="str">
        <f t="shared" si="145"/>
        <v/>
      </c>
      <c r="BZ66" s="177" t="str">
        <f t="shared" si="145"/>
        <v/>
      </c>
      <c r="CA66" s="177" t="str">
        <f t="shared" si="145"/>
        <v/>
      </c>
      <c r="CB66" s="177" t="str">
        <f t="shared" si="145"/>
        <v/>
      </c>
      <c r="CC66" s="177" t="str">
        <f t="shared" si="145"/>
        <v/>
      </c>
      <c r="CD66" s="177" t="str">
        <f t="shared" si="145"/>
        <v/>
      </c>
      <c r="CE66" s="177" t="str">
        <f t="shared" si="145"/>
        <v/>
      </c>
      <c r="CF66" s="177" t="str">
        <f t="shared" si="140"/>
        <v/>
      </c>
      <c r="CG66" s="177" t="str">
        <f t="shared" si="140"/>
        <v/>
      </c>
      <c r="CH66" s="177" t="str">
        <f t="shared" si="140"/>
        <v/>
      </c>
      <c r="CI66" s="177" t="str">
        <f t="shared" si="140"/>
        <v/>
      </c>
      <c r="CJ66" s="177" t="str">
        <f t="shared" si="140"/>
        <v/>
      </c>
      <c r="CK66" s="177" t="str">
        <f t="shared" si="140"/>
        <v/>
      </c>
      <c r="CL66" s="177" t="str">
        <f t="shared" si="140"/>
        <v/>
      </c>
      <c r="CM66" s="177" t="str">
        <f t="shared" si="140"/>
        <v/>
      </c>
      <c r="CN66" s="177" t="str">
        <f t="shared" si="140"/>
        <v/>
      </c>
      <c r="CO66" s="177" t="str">
        <f t="shared" si="140"/>
        <v/>
      </c>
      <c r="CP66" s="177" t="str">
        <f t="shared" si="140"/>
        <v/>
      </c>
      <c r="CQ66" s="177" t="str">
        <f t="shared" si="140"/>
        <v/>
      </c>
      <c r="CR66" s="177" t="str">
        <f t="shared" si="140"/>
        <v/>
      </c>
      <c r="CS66" s="177" t="str">
        <f t="shared" si="140"/>
        <v/>
      </c>
      <c r="CT66" s="177" t="str">
        <f t="shared" si="140"/>
        <v/>
      </c>
      <c r="CU66" s="177" t="str">
        <f t="shared" si="137"/>
        <v/>
      </c>
      <c r="CV66" s="177" t="str">
        <f t="shared" si="137"/>
        <v/>
      </c>
      <c r="CW66" s="177" t="str">
        <f t="shared" si="137"/>
        <v/>
      </c>
      <c r="CX66" s="177" t="str">
        <f t="shared" si="137"/>
        <v/>
      </c>
      <c r="CY66" s="177" t="str">
        <f t="shared" si="137"/>
        <v/>
      </c>
      <c r="CZ66" s="177" t="str">
        <f t="shared" si="137"/>
        <v/>
      </c>
      <c r="DA66" s="177" t="str">
        <f t="shared" si="137"/>
        <v/>
      </c>
      <c r="DB66" s="177" t="str">
        <f t="shared" si="137"/>
        <v/>
      </c>
      <c r="DC66" s="177" t="str">
        <f t="shared" si="137"/>
        <v/>
      </c>
      <c r="DD66" s="177" t="str">
        <f t="shared" si="137"/>
        <v/>
      </c>
      <c r="DE66" s="177" t="str">
        <f t="shared" si="137"/>
        <v/>
      </c>
      <c r="DF66" s="177" t="str">
        <f t="shared" si="137"/>
        <v/>
      </c>
      <c r="DG66" s="177" t="str">
        <f t="shared" si="137"/>
        <v/>
      </c>
      <c r="DH66" s="177" t="str">
        <f t="shared" si="137"/>
        <v/>
      </c>
      <c r="DI66" s="177" t="str">
        <f t="shared" si="137"/>
        <v/>
      </c>
      <c r="DJ66" s="177" t="str">
        <f t="shared" si="137"/>
        <v/>
      </c>
      <c r="DK66" s="177" t="str">
        <f t="shared" si="133"/>
        <v/>
      </c>
      <c r="DL66" s="177" t="str">
        <f t="shared" si="133"/>
        <v/>
      </c>
      <c r="DM66" s="177" t="str">
        <f t="shared" si="133"/>
        <v/>
      </c>
      <c r="DN66" s="177" t="str">
        <f t="shared" si="133"/>
        <v/>
      </c>
      <c r="DO66" s="177" t="str">
        <f t="shared" si="133"/>
        <v/>
      </c>
      <c r="DP66" s="177" t="str">
        <f t="shared" si="133"/>
        <v/>
      </c>
      <c r="DQ66" s="177" t="str">
        <f t="shared" si="133"/>
        <v/>
      </c>
      <c r="DR66" s="177" t="str">
        <f t="shared" si="133"/>
        <v/>
      </c>
      <c r="DS66" s="177" t="str">
        <f t="shared" si="133"/>
        <v/>
      </c>
      <c r="DT66" s="177" t="str">
        <f t="shared" si="133"/>
        <v/>
      </c>
      <c r="DU66" s="177" t="str">
        <f t="shared" si="133"/>
        <v/>
      </c>
      <c r="DV66" s="177" t="str">
        <f t="shared" si="133"/>
        <v/>
      </c>
      <c r="DW66" s="177" t="str">
        <f t="shared" si="133"/>
        <v/>
      </c>
      <c r="DX66" s="177" t="str">
        <f t="shared" si="133"/>
        <v/>
      </c>
      <c r="DY66" s="177" t="str">
        <f t="shared" si="133"/>
        <v/>
      </c>
      <c r="DZ66" s="177" t="str">
        <f t="shared" si="146"/>
        <v/>
      </c>
      <c r="EA66" s="177" t="str">
        <f t="shared" si="146"/>
        <v/>
      </c>
      <c r="EB66" s="177" t="str">
        <f t="shared" si="146"/>
        <v/>
      </c>
      <c r="EC66" s="177" t="str">
        <f t="shared" si="146"/>
        <v/>
      </c>
      <c r="ED66" s="177" t="str">
        <f t="shared" si="146"/>
        <v/>
      </c>
      <c r="EE66" s="177" t="str">
        <f t="shared" si="146"/>
        <v/>
      </c>
      <c r="EF66" s="177" t="str">
        <f t="shared" si="146"/>
        <v/>
      </c>
      <c r="EG66" s="177" t="str">
        <f t="shared" si="146"/>
        <v/>
      </c>
      <c r="EH66" s="177" t="str">
        <f t="shared" si="146"/>
        <v/>
      </c>
      <c r="EI66" s="177" t="str">
        <f t="shared" si="146"/>
        <v/>
      </c>
      <c r="EJ66" s="177" t="str">
        <f t="shared" si="146"/>
        <v/>
      </c>
      <c r="EK66" s="177" t="str">
        <f t="shared" si="146"/>
        <v/>
      </c>
      <c r="EL66" s="177" t="str">
        <f t="shared" si="146"/>
        <v/>
      </c>
      <c r="EM66" s="177" t="str">
        <f t="shared" si="146"/>
        <v/>
      </c>
      <c r="EN66" s="177" t="str">
        <f t="shared" si="146"/>
        <v/>
      </c>
      <c r="EO66" s="177" t="str">
        <f t="shared" si="146"/>
        <v/>
      </c>
      <c r="EP66" s="177" t="str">
        <f t="shared" si="141"/>
        <v/>
      </c>
      <c r="EQ66" s="177" t="str">
        <f t="shared" si="151"/>
        <v/>
      </c>
      <c r="ER66" s="177" t="str">
        <f t="shared" si="151"/>
        <v/>
      </c>
      <c r="ES66" s="177" t="str">
        <f t="shared" si="151"/>
        <v/>
      </c>
      <c r="ET66" s="177" t="str">
        <f t="shared" si="151"/>
        <v/>
      </c>
      <c r="EU66" s="177" t="str">
        <f t="shared" si="151"/>
        <v/>
      </c>
      <c r="EV66" s="177" t="str">
        <f t="shared" si="151"/>
        <v/>
      </c>
      <c r="EW66" s="177" t="str">
        <f t="shared" si="151"/>
        <v/>
      </c>
      <c r="EX66" s="177" t="str">
        <f t="shared" si="151"/>
        <v/>
      </c>
      <c r="EY66" s="177" t="str">
        <f t="shared" si="151"/>
        <v/>
      </c>
      <c r="EZ66" s="177" t="str">
        <f t="shared" si="151"/>
        <v/>
      </c>
      <c r="FA66" s="177" t="str">
        <f t="shared" si="151"/>
        <v/>
      </c>
      <c r="FB66" s="177" t="str">
        <f t="shared" si="151"/>
        <v/>
      </c>
      <c r="FC66" s="177" t="str">
        <f t="shared" si="151"/>
        <v/>
      </c>
      <c r="FD66" s="177" t="str">
        <f t="shared" si="151"/>
        <v/>
      </c>
      <c r="FE66" s="177" t="str">
        <f t="shared" si="151"/>
        <v/>
      </c>
      <c r="FF66" s="177" t="str">
        <f t="shared" si="151"/>
        <v/>
      </c>
      <c r="FG66" s="177" t="str">
        <f t="shared" si="147"/>
        <v/>
      </c>
      <c r="FH66" s="177" t="str">
        <f t="shared" si="142"/>
        <v/>
      </c>
      <c r="FI66" s="177" t="str">
        <f t="shared" si="142"/>
        <v/>
      </c>
      <c r="FJ66" s="177" t="str">
        <f t="shared" si="142"/>
        <v/>
      </c>
      <c r="FK66" s="177" t="str">
        <f t="shared" si="142"/>
        <v/>
      </c>
      <c r="FL66" s="177" t="str">
        <f t="shared" si="142"/>
        <v/>
      </c>
      <c r="FM66" s="177" t="str">
        <f t="shared" si="142"/>
        <v/>
      </c>
      <c r="FN66" s="177" t="str">
        <f t="shared" si="142"/>
        <v/>
      </c>
      <c r="FO66" s="177" t="str">
        <f t="shared" si="142"/>
        <v/>
      </c>
      <c r="FP66" s="177" t="str">
        <f t="shared" si="142"/>
        <v/>
      </c>
      <c r="FQ66" s="177" t="str">
        <f t="shared" si="142"/>
        <v/>
      </c>
      <c r="FR66" s="177" t="str">
        <f t="shared" si="142"/>
        <v/>
      </c>
      <c r="FS66" s="177" t="str">
        <f t="shared" si="142"/>
        <v/>
      </c>
      <c r="FT66" s="177" t="str">
        <f t="shared" si="142"/>
        <v/>
      </c>
      <c r="FU66" s="177" t="str">
        <f t="shared" si="142"/>
        <v/>
      </c>
      <c r="FV66" s="177" t="str">
        <f t="shared" si="142"/>
        <v/>
      </c>
      <c r="FW66" s="177" t="str">
        <f t="shared" si="142"/>
        <v/>
      </c>
      <c r="FX66" s="177" t="str">
        <f t="shared" si="148"/>
        <v/>
      </c>
      <c r="FY66" s="177" t="str">
        <f t="shared" si="148"/>
        <v/>
      </c>
      <c r="FZ66" s="177" t="str">
        <f t="shared" si="148"/>
        <v/>
      </c>
      <c r="GA66" s="177" t="str">
        <f t="shared" si="148"/>
        <v/>
      </c>
      <c r="GB66" s="177" t="str">
        <f t="shared" si="148"/>
        <v/>
      </c>
      <c r="GC66" s="177" t="str">
        <f t="shared" si="148"/>
        <v/>
      </c>
      <c r="GD66" s="177" t="str">
        <f t="shared" si="148"/>
        <v/>
      </c>
      <c r="GE66" s="177" t="str">
        <f t="shared" si="148"/>
        <v/>
      </c>
      <c r="GF66" s="177" t="str">
        <f t="shared" si="148"/>
        <v/>
      </c>
      <c r="GG66" s="177" t="str">
        <f t="shared" si="148"/>
        <v/>
      </c>
      <c r="GH66" s="177" t="str">
        <f t="shared" si="148"/>
        <v/>
      </c>
      <c r="GI66" s="177" t="str">
        <f t="shared" si="148"/>
        <v/>
      </c>
      <c r="GJ66" s="177" t="str">
        <f t="shared" si="148"/>
        <v/>
      </c>
      <c r="GK66" s="177" t="str">
        <f t="shared" si="148"/>
        <v/>
      </c>
      <c r="GL66" s="177" t="str">
        <f t="shared" si="148"/>
        <v/>
      </c>
      <c r="GM66" s="177" t="str">
        <f t="shared" si="148"/>
        <v/>
      </c>
      <c r="GN66" s="177" t="str">
        <f t="shared" si="143"/>
        <v/>
      </c>
      <c r="GO66" s="177" t="str">
        <f t="shared" si="143"/>
        <v/>
      </c>
      <c r="GP66" s="177" t="str">
        <f t="shared" si="143"/>
        <v/>
      </c>
      <c r="GQ66" s="177" t="str">
        <f t="shared" si="143"/>
        <v/>
      </c>
      <c r="GR66" s="177" t="str">
        <f t="shared" si="143"/>
        <v/>
      </c>
      <c r="GS66" s="177" t="str">
        <f t="shared" si="143"/>
        <v/>
      </c>
      <c r="GT66" s="177" t="str">
        <f t="shared" si="143"/>
        <v/>
      </c>
      <c r="GU66" s="177" t="str">
        <f t="shared" si="143"/>
        <v/>
      </c>
      <c r="GV66" s="177" t="str">
        <f t="shared" si="143"/>
        <v/>
      </c>
      <c r="GW66" s="177" t="str">
        <f t="shared" si="143"/>
        <v/>
      </c>
      <c r="GX66" s="177" t="str">
        <f t="shared" si="143"/>
        <v/>
      </c>
      <c r="GY66" s="177" t="str">
        <f t="shared" si="143"/>
        <v/>
      </c>
      <c r="GZ66" s="177" t="str">
        <f t="shared" si="143"/>
        <v/>
      </c>
      <c r="HA66" s="177" t="str">
        <f t="shared" si="143"/>
        <v/>
      </c>
      <c r="HB66" s="177" t="str">
        <f t="shared" si="143"/>
        <v/>
      </c>
      <c r="HC66" s="177" t="str">
        <f t="shared" si="138"/>
        <v/>
      </c>
      <c r="HD66" s="177" t="str">
        <f t="shared" si="138"/>
        <v/>
      </c>
      <c r="HE66" s="177" t="str">
        <f t="shared" si="138"/>
        <v/>
      </c>
      <c r="HF66" s="177" t="str">
        <f t="shared" si="138"/>
        <v/>
      </c>
      <c r="HG66" s="177" t="str">
        <f t="shared" si="138"/>
        <v/>
      </c>
      <c r="HH66" s="177" t="str">
        <f t="shared" si="138"/>
        <v/>
      </c>
      <c r="HI66" s="177" t="str">
        <f t="shared" si="138"/>
        <v/>
      </c>
      <c r="HJ66" s="177" t="str">
        <f t="shared" si="138"/>
        <v/>
      </c>
      <c r="HK66" s="177" t="str">
        <f t="shared" si="138"/>
        <v/>
      </c>
      <c r="HL66" s="177" t="str">
        <f t="shared" si="138"/>
        <v/>
      </c>
      <c r="HM66" s="177" t="str">
        <f t="shared" si="138"/>
        <v/>
      </c>
      <c r="HN66" s="177" t="str">
        <f t="shared" si="138"/>
        <v/>
      </c>
      <c r="HO66" s="177" t="str">
        <f t="shared" si="138"/>
        <v/>
      </c>
      <c r="HP66" s="177" t="str">
        <f t="shared" si="138"/>
        <v/>
      </c>
      <c r="HQ66" s="177" t="str">
        <f t="shared" si="149"/>
        <v/>
      </c>
      <c r="HR66" s="177" t="str">
        <f t="shared" si="149"/>
        <v/>
      </c>
      <c r="HS66" s="177" t="str">
        <f t="shared" si="149"/>
        <v/>
      </c>
      <c r="HT66" s="177" t="str">
        <f t="shared" si="149"/>
        <v/>
      </c>
      <c r="HU66" s="177" t="str">
        <f t="shared" si="149"/>
        <v/>
      </c>
      <c r="HV66" s="177" t="str">
        <f t="shared" si="149"/>
        <v/>
      </c>
      <c r="HW66" s="177" t="str">
        <f t="shared" si="149"/>
        <v/>
      </c>
      <c r="HX66" s="177" t="str">
        <f t="shared" si="149"/>
        <v/>
      </c>
      <c r="HY66" s="177" t="str">
        <f t="shared" si="149"/>
        <v/>
      </c>
      <c r="HZ66" s="177" t="str">
        <f t="shared" si="149"/>
        <v/>
      </c>
      <c r="IA66" s="192" t="str">
        <f t="shared" si="21"/>
        <v/>
      </c>
      <c r="IB66" s="193" t="e">
        <f t="shared" si="94"/>
        <v>#N/A</v>
      </c>
      <c r="IC66" s="193" t="e">
        <f t="shared" si="153"/>
        <v>#N/A</v>
      </c>
      <c r="ID66" s="193" t="e">
        <f t="shared" si="153"/>
        <v>#N/A</v>
      </c>
      <c r="IE66" s="193" t="e">
        <f t="shared" si="153"/>
        <v>#N/A</v>
      </c>
      <c r="IF66" s="193" t="e">
        <f t="shared" si="163"/>
        <v>#N/A</v>
      </c>
      <c r="IG66" s="193" t="e">
        <f t="shared" si="163"/>
        <v>#N/A</v>
      </c>
      <c r="IH66" s="193" t="e">
        <f t="shared" si="163"/>
        <v>#N/A</v>
      </c>
      <c r="II66" s="193" t="e">
        <f t="shared" si="163"/>
        <v>#N/A</v>
      </c>
      <c r="IJ66" s="193" t="e">
        <f t="shared" si="163"/>
        <v>#N/A</v>
      </c>
      <c r="IK66" s="193" t="e">
        <f t="shared" si="163"/>
        <v>#N/A</v>
      </c>
      <c r="IL66" s="193" t="e">
        <f t="shared" si="163"/>
        <v>#N/A</v>
      </c>
      <c r="IM66" s="193" t="e">
        <f t="shared" si="163"/>
        <v>#N/A</v>
      </c>
      <c r="IN66" s="193" t="e">
        <f t="shared" si="163"/>
        <v>#N/A</v>
      </c>
      <c r="IO66" s="193" t="e">
        <f t="shared" si="163"/>
        <v>#N/A</v>
      </c>
      <c r="IP66" s="193" t="e">
        <f t="shared" si="163"/>
        <v>#N/A</v>
      </c>
      <c r="IQ66" s="193" t="e">
        <f t="shared" si="163"/>
        <v>#N/A</v>
      </c>
      <c r="IR66" s="193" t="e">
        <f t="shared" si="163"/>
        <v>#N/A</v>
      </c>
      <c r="IS66" s="193" t="e">
        <f t="shared" si="163"/>
        <v>#N/A</v>
      </c>
      <c r="IT66" s="193" t="e">
        <f t="shared" si="163"/>
        <v>#N/A</v>
      </c>
      <c r="IU66" s="193" t="e">
        <f t="shared" si="159"/>
        <v>#N/A</v>
      </c>
      <c r="IV66" s="193" t="e">
        <f t="shared" si="159"/>
        <v>#N/A</v>
      </c>
      <c r="IW66" s="193" t="e">
        <f t="shared" si="159"/>
        <v>#N/A</v>
      </c>
      <c r="IX66" s="193" t="e">
        <f t="shared" si="159"/>
        <v>#N/A</v>
      </c>
      <c r="IY66" s="193" t="e">
        <f t="shared" si="159"/>
        <v>#N/A</v>
      </c>
      <c r="IZ66" s="193" t="e">
        <f t="shared" si="159"/>
        <v>#N/A</v>
      </c>
      <c r="JA66" s="193" t="e">
        <f t="shared" si="159"/>
        <v>#N/A</v>
      </c>
      <c r="JB66" s="193" t="e">
        <f t="shared" si="159"/>
        <v>#N/A</v>
      </c>
      <c r="JC66" s="193" t="e">
        <f t="shared" si="159"/>
        <v>#N/A</v>
      </c>
      <c r="JD66" s="193" t="e">
        <f t="shared" si="159"/>
        <v>#N/A</v>
      </c>
      <c r="JE66" s="193" t="e">
        <f t="shared" si="159"/>
        <v>#N/A</v>
      </c>
      <c r="JF66" s="193" t="e">
        <f t="shared" si="159"/>
        <v>#N/A</v>
      </c>
      <c r="JG66" s="193" t="e">
        <f t="shared" si="159"/>
        <v>#N/A</v>
      </c>
      <c r="JH66" s="193" t="e">
        <f t="shared" si="159"/>
        <v>#N/A</v>
      </c>
      <c r="JI66" s="193" t="e">
        <f t="shared" si="159"/>
        <v>#N/A</v>
      </c>
      <c r="JJ66" s="193" t="e">
        <f t="shared" si="156"/>
        <v>#N/A</v>
      </c>
      <c r="JK66" s="193" t="e">
        <f t="shared" si="156"/>
        <v>#N/A</v>
      </c>
      <c r="JL66" s="193" t="e">
        <f t="shared" si="156"/>
        <v>#N/A</v>
      </c>
      <c r="JM66" s="193" t="e">
        <f t="shared" si="156"/>
        <v>#N/A</v>
      </c>
      <c r="JN66" s="193" t="e">
        <f t="shared" si="156"/>
        <v>#N/A</v>
      </c>
      <c r="JO66" s="193" t="e">
        <f t="shared" si="156"/>
        <v>#N/A</v>
      </c>
      <c r="JP66" s="193" t="e">
        <f t="shared" si="156"/>
        <v>#N/A</v>
      </c>
      <c r="JQ66" s="193" t="e">
        <f t="shared" si="156"/>
        <v>#N/A</v>
      </c>
      <c r="JR66" s="193" t="e">
        <f t="shared" si="156"/>
        <v>#N/A</v>
      </c>
      <c r="JS66" s="193" t="e">
        <f t="shared" si="156"/>
        <v>#N/A</v>
      </c>
      <c r="JT66" s="193" t="e">
        <f t="shared" si="156"/>
        <v>#N/A</v>
      </c>
      <c r="JU66" s="193" t="e">
        <f t="shared" si="156"/>
        <v>#N/A</v>
      </c>
      <c r="JV66" s="193" t="e">
        <f t="shared" si="156"/>
        <v>#N/A</v>
      </c>
      <c r="JW66" s="193" t="e">
        <f t="shared" si="156"/>
        <v>#N/A</v>
      </c>
      <c r="JX66" s="193" t="e">
        <f t="shared" si="156"/>
        <v>#N/A</v>
      </c>
      <c r="JY66" s="193" t="e">
        <f t="shared" si="134"/>
        <v>#N/A</v>
      </c>
      <c r="JZ66" s="193" t="e">
        <f t="shared" si="134"/>
        <v>#N/A</v>
      </c>
      <c r="KA66" s="193" t="e">
        <f t="shared" si="134"/>
        <v>#N/A</v>
      </c>
      <c r="KB66" s="193" t="e">
        <f t="shared" si="134"/>
        <v>#N/A</v>
      </c>
      <c r="KC66" s="193" t="e">
        <f t="shared" si="134"/>
        <v>#N/A</v>
      </c>
      <c r="KD66" s="193" t="e">
        <f t="shared" si="134"/>
        <v>#N/A</v>
      </c>
      <c r="KE66" s="193" t="e">
        <f t="shared" si="134"/>
        <v>#N/A</v>
      </c>
      <c r="KF66" s="193" t="e">
        <f t="shared" si="134"/>
        <v>#N/A</v>
      </c>
      <c r="KG66" s="193" t="e">
        <f t="shared" si="134"/>
        <v>#N/A</v>
      </c>
      <c r="KH66" s="193" t="e">
        <f t="shared" si="134"/>
        <v>#N/A</v>
      </c>
      <c r="KI66" s="193" t="e">
        <f t="shared" si="134"/>
        <v>#N/A</v>
      </c>
      <c r="KJ66" s="193" t="e">
        <f t="shared" si="134"/>
        <v>#N/A</v>
      </c>
      <c r="KK66" s="193" t="e">
        <f t="shared" si="134"/>
        <v>#N/A</v>
      </c>
      <c r="KL66" s="193" t="e">
        <f t="shared" si="134"/>
        <v>#N/A</v>
      </c>
      <c r="KM66" s="193" t="e">
        <f t="shared" si="134"/>
        <v>#N/A</v>
      </c>
      <c r="KN66" s="193" t="e">
        <f t="shared" si="24"/>
        <v>#N/A</v>
      </c>
      <c r="KO66" s="193" t="e">
        <f t="shared" si="154"/>
        <v>#N/A</v>
      </c>
      <c r="KP66" s="193" t="e">
        <f t="shared" si="154"/>
        <v>#N/A</v>
      </c>
      <c r="KQ66" s="193" t="e">
        <f t="shared" si="154"/>
        <v>#N/A</v>
      </c>
      <c r="KR66" s="193" t="e">
        <f t="shared" si="164"/>
        <v>#N/A</v>
      </c>
      <c r="KS66" s="193" t="e">
        <f t="shared" si="164"/>
        <v>#N/A</v>
      </c>
      <c r="KT66" s="193" t="e">
        <f t="shared" si="164"/>
        <v>#N/A</v>
      </c>
      <c r="KU66" s="193" t="e">
        <f t="shared" si="164"/>
        <v>#N/A</v>
      </c>
      <c r="KV66" s="193" t="e">
        <f t="shared" si="164"/>
        <v>#N/A</v>
      </c>
      <c r="KW66" s="193" t="e">
        <f t="shared" si="164"/>
        <v>#N/A</v>
      </c>
      <c r="KX66" s="193" t="e">
        <f t="shared" si="164"/>
        <v>#N/A</v>
      </c>
      <c r="KY66" s="193" t="e">
        <f t="shared" si="164"/>
        <v>#N/A</v>
      </c>
      <c r="KZ66" s="193" t="e">
        <f t="shared" si="164"/>
        <v>#N/A</v>
      </c>
      <c r="LA66" s="193" t="e">
        <f t="shared" si="164"/>
        <v>#N/A</v>
      </c>
      <c r="LB66" s="193" t="e">
        <f t="shared" si="164"/>
        <v>#N/A</v>
      </c>
      <c r="LC66" s="193" t="e">
        <f t="shared" si="164"/>
        <v>#N/A</v>
      </c>
      <c r="LD66" s="193" t="e">
        <f t="shared" si="164"/>
        <v>#N/A</v>
      </c>
      <c r="LE66" s="193" t="e">
        <f t="shared" si="164"/>
        <v>#N/A</v>
      </c>
      <c r="LF66" s="193" t="e">
        <f t="shared" si="164"/>
        <v>#N/A</v>
      </c>
      <c r="LG66" s="193" t="e">
        <f t="shared" si="160"/>
        <v>#N/A</v>
      </c>
      <c r="LH66" s="193" t="e">
        <f t="shared" si="160"/>
        <v>#N/A</v>
      </c>
      <c r="LI66" s="193" t="e">
        <f t="shared" si="160"/>
        <v>#N/A</v>
      </c>
      <c r="LJ66" s="193" t="e">
        <f t="shared" si="160"/>
        <v>#N/A</v>
      </c>
      <c r="LK66" s="193" t="e">
        <f t="shared" si="160"/>
        <v>#N/A</v>
      </c>
      <c r="LL66" s="193" t="e">
        <f t="shared" si="160"/>
        <v>#N/A</v>
      </c>
      <c r="LM66" s="193" t="e">
        <f t="shared" si="160"/>
        <v>#N/A</v>
      </c>
      <c r="LN66" s="193" t="e">
        <f t="shared" si="160"/>
        <v>#N/A</v>
      </c>
      <c r="LO66" s="193" t="e">
        <f t="shared" si="160"/>
        <v>#N/A</v>
      </c>
      <c r="LP66" s="193" t="e">
        <f t="shared" si="160"/>
        <v>#N/A</v>
      </c>
      <c r="LQ66" s="193" t="e">
        <f t="shared" si="160"/>
        <v>#N/A</v>
      </c>
      <c r="LR66" s="193" t="e">
        <f t="shared" si="160"/>
        <v>#N/A</v>
      </c>
      <c r="LS66" s="193" t="e">
        <f t="shared" si="160"/>
        <v>#N/A</v>
      </c>
      <c r="LT66" s="193" t="e">
        <f t="shared" si="160"/>
        <v>#N/A</v>
      </c>
      <c r="LU66" s="193" t="e">
        <f t="shared" si="160"/>
        <v>#N/A</v>
      </c>
      <c r="LV66" s="193" t="e">
        <f t="shared" si="157"/>
        <v>#N/A</v>
      </c>
      <c r="LW66" s="193" t="e">
        <f t="shared" si="157"/>
        <v>#N/A</v>
      </c>
      <c r="LX66" s="193" t="e">
        <f t="shared" si="157"/>
        <v>#N/A</v>
      </c>
      <c r="LY66" s="193" t="e">
        <f t="shared" si="157"/>
        <v>#N/A</v>
      </c>
      <c r="LZ66" s="193" t="e">
        <f t="shared" si="157"/>
        <v>#N/A</v>
      </c>
      <c r="MA66" s="193" t="e">
        <f t="shared" si="157"/>
        <v>#N/A</v>
      </c>
      <c r="MB66" s="193" t="e">
        <f t="shared" si="157"/>
        <v>#N/A</v>
      </c>
      <c r="MC66" s="193" t="e">
        <f t="shared" si="157"/>
        <v>#N/A</v>
      </c>
      <c r="MD66" s="193" t="e">
        <f t="shared" si="157"/>
        <v>#N/A</v>
      </c>
      <c r="ME66" s="193" t="e">
        <f t="shared" si="157"/>
        <v>#N/A</v>
      </c>
      <c r="MF66" s="193" t="e">
        <f t="shared" si="157"/>
        <v>#N/A</v>
      </c>
      <c r="MG66" s="193" t="e">
        <f t="shared" si="157"/>
        <v>#N/A</v>
      </c>
      <c r="MH66" s="193" t="e">
        <f t="shared" si="157"/>
        <v>#N/A</v>
      </c>
      <c r="MI66" s="193" t="e">
        <f t="shared" si="157"/>
        <v>#N/A</v>
      </c>
      <c r="MJ66" s="193" t="e">
        <f t="shared" si="157"/>
        <v>#N/A</v>
      </c>
      <c r="MK66" s="193" t="e">
        <f t="shared" si="135"/>
        <v>#N/A</v>
      </c>
      <c r="ML66" s="193" t="e">
        <f t="shared" si="135"/>
        <v>#N/A</v>
      </c>
      <c r="MM66" s="193" t="e">
        <f t="shared" si="135"/>
        <v>#N/A</v>
      </c>
      <c r="MN66" s="193" t="e">
        <f t="shared" si="135"/>
        <v>#N/A</v>
      </c>
      <c r="MO66" s="193" t="e">
        <f t="shared" si="135"/>
        <v>#N/A</v>
      </c>
      <c r="MP66" s="193" t="e">
        <f t="shared" si="135"/>
        <v>#N/A</v>
      </c>
      <c r="MQ66" s="193" t="e">
        <f t="shared" si="135"/>
        <v>#N/A</v>
      </c>
      <c r="MR66" s="193" t="e">
        <f t="shared" si="135"/>
        <v>#N/A</v>
      </c>
      <c r="MS66" s="193" t="e">
        <f t="shared" si="135"/>
        <v>#N/A</v>
      </c>
      <c r="MT66" s="193" t="e">
        <f t="shared" si="135"/>
        <v>#N/A</v>
      </c>
      <c r="MU66" s="193" t="e">
        <f t="shared" si="135"/>
        <v>#N/A</v>
      </c>
      <c r="MV66" s="193" t="e">
        <f t="shared" si="135"/>
        <v>#N/A</v>
      </c>
      <c r="MW66" s="193" t="e">
        <f t="shared" si="135"/>
        <v>#N/A</v>
      </c>
      <c r="MX66" s="193" t="e">
        <f t="shared" si="135"/>
        <v>#N/A</v>
      </c>
      <c r="MY66" s="193" t="e">
        <f t="shared" si="135"/>
        <v>#N/A</v>
      </c>
      <c r="MZ66" s="193" t="e">
        <f t="shared" si="25"/>
        <v>#N/A</v>
      </c>
      <c r="NA66" s="193" t="e">
        <f t="shared" si="155"/>
        <v>#N/A</v>
      </c>
      <c r="NB66" s="193" t="e">
        <f t="shared" si="155"/>
        <v>#N/A</v>
      </c>
      <c r="NC66" s="193" t="e">
        <f t="shared" si="155"/>
        <v>#N/A</v>
      </c>
      <c r="ND66" s="193" t="e">
        <f t="shared" si="165"/>
        <v>#N/A</v>
      </c>
      <c r="NE66" s="193" t="e">
        <f t="shared" si="165"/>
        <v>#N/A</v>
      </c>
      <c r="NF66" s="193" t="e">
        <f t="shared" si="165"/>
        <v>#N/A</v>
      </c>
      <c r="NG66" s="193" t="e">
        <f t="shared" si="165"/>
        <v>#N/A</v>
      </c>
      <c r="NH66" s="193" t="e">
        <f t="shared" si="165"/>
        <v>#N/A</v>
      </c>
      <c r="NI66" s="193" t="e">
        <f t="shared" si="165"/>
        <v>#N/A</v>
      </c>
      <c r="NJ66" s="193" t="e">
        <f t="shared" si="165"/>
        <v>#N/A</v>
      </c>
      <c r="NK66" s="193" t="e">
        <f t="shared" si="165"/>
        <v>#N/A</v>
      </c>
      <c r="NL66" s="193" t="e">
        <f t="shared" si="165"/>
        <v>#N/A</v>
      </c>
      <c r="NM66" s="193" t="e">
        <f t="shared" si="165"/>
        <v>#N/A</v>
      </c>
      <c r="NN66" s="193" t="e">
        <f t="shared" si="165"/>
        <v>#N/A</v>
      </c>
      <c r="NO66" s="193" t="e">
        <f t="shared" si="165"/>
        <v>#N/A</v>
      </c>
      <c r="NP66" s="193" t="e">
        <f t="shared" si="165"/>
        <v>#N/A</v>
      </c>
      <c r="NQ66" s="193" t="e">
        <f t="shared" si="165"/>
        <v>#N/A</v>
      </c>
      <c r="NR66" s="193" t="e">
        <f t="shared" si="165"/>
        <v>#N/A</v>
      </c>
      <c r="NS66" s="193" t="e">
        <f t="shared" si="161"/>
        <v>#N/A</v>
      </c>
      <c r="NT66" s="193" t="e">
        <f t="shared" si="161"/>
        <v>#N/A</v>
      </c>
      <c r="NU66" s="193" t="e">
        <f t="shared" si="161"/>
        <v>#N/A</v>
      </c>
      <c r="NV66" s="193" t="e">
        <f t="shared" si="161"/>
        <v>#N/A</v>
      </c>
      <c r="NW66" s="193" t="e">
        <f t="shared" si="161"/>
        <v>#N/A</v>
      </c>
      <c r="NX66" s="193" t="e">
        <f t="shared" si="161"/>
        <v>#N/A</v>
      </c>
      <c r="NY66" s="193" t="e">
        <f t="shared" si="161"/>
        <v>#N/A</v>
      </c>
      <c r="NZ66" s="193" t="e">
        <f t="shared" si="161"/>
        <v>#N/A</v>
      </c>
      <c r="OA66" s="193" t="e">
        <f t="shared" si="161"/>
        <v>#N/A</v>
      </c>
      <c r="OB66" s="193" t="e">
        <f t="shared" si="161"/>
        <v>#N/A</v>
      </c>
      <c r="OC66" s="193" t="e">
        <f t="shared" si="161"/>
        <v>#N/A</v>
      </c>
      <c r="OD66" s="193" t="e">
        <f t="shared" si="161"/>
        <v>#N/A</v>
      </c>
      <c r="OE66" s="193" t="e">
        <f t="shared" si="161"/>
        <v>#N/A</v>
      </c>
      <c r="OF66" s="193" t="e">
        <f t="shared" si="161"/>
        <v>#N/A</v>
      </c>
      <c r="OG66" s="193" t="e">
        <f t="shared" si="161"/>
        <v>#N/A</v>
      </c>
      <c r="OH66" s="193" t="e">
        <f t="shared" si="158"/>
        <v>#N/A</v>
      </c>
      <c r="OI66" s="193" t="e">
        <f t="shared" si="158"/>
        <v>#N/A</v>
      </c>
      <c r="OJ66" s="193" t="e">
        <f t="shared" si="158"/>
        <v>#N/A</v>
      </c>
      <c r="OK66" s="193" t="e">
        <f t="shared" si="158"/>
        <v>#N/A</v>
      </c>
      <c r="OL66" s="193" t="e">
        <f t="shared" si="158"/>
        <v>#N/A</v>
      </c>
      <c r="OM66" s="193" t="e">
        <f t="shared" si="158"/>
        <v>#N/A</v>
      </c>
      <c r="ON66" s="193" t="e">
        <f t="shared" si="158"/>
        <v>#N/A</v>
      </c>
      <c r="OO66" s="193" t="e">
        <f t="shared" si="158"/>
        <v>#N/A</v>
      </c>
      <c r="OP66" s="193" t="e">
        <f t="shared" si="158"/>
        <v>#N/A</v>
      </c>
      <c r="OQ66" s="193" t="e">
        <f t="shared" si="158"/>
        <v>#N/A</v>
      </c>
      <c r="OR66" s="193" t="e">
        <f t="shared" si="158"/>
        <v>#N/A</v>
      </c>
      <c r="OS66" s="193" t="e">
        <f t="shared" si="158"/>
        <v>#N/A</v>
      </c>
      <c r="OT66" s="193" t="e">
        <f t="shared" si="158"/>
        <v>#N/A</v>
      </c>
      <c r="OU66" s="193" t="e">
        <f t="shared" si="158"/>
        <v>#N/A</v>
      </c>
      <c r="OV66" s="193" t="e">
        <f t="shared" si="158"/>
        <v>#N/A</v>
      </c>
      <c r="OW66" s="193" t="e">
        <f t="shared" si="136"/>
        <v>#N/A</v>
      </c>
      <c r="OX66" s="193" t="e">
        <f t="shared" si="136"/>
        <v>#N/A</v>
      </c>
      <c r="OY66" s="193" t="e">
        <f t="shared" si="136"/>
        <v>#N/A</v>
      </c>
      <c r="OZ66" s="193" t="e">
        <f t="shared" si="136"/>
        <v>#N/A</v>
      </c>
      <c r="PA66" s="193" t="e">
        <f t="shared" si="136"/>
        <v>#N/A</v>
      </c>
      <c r="PB66" s="193" t="e">
        <f t="shared" si="136"/>
        <v>#N/A</v>
      </c>
      <c r="PC66" s="193" t="e">
        <f t="shared" si="136"/>
        <v>#N/A</v>
      </c>
      <c r="PD66" s="193" t="e">
        <f t="shared" si="136"/>
        <v>#N/A</v>
      </c>
      <c r="PE66" s="193" t="e">
        <f t="shared" si="136"/>
        <v>#N/A</v>
      </c>
      <c r="PF66" s="193" t="e">
        <f t="shared" si="136"/>
        <v>#N/A</v>
      </c>
      <c r="PG66" s="193" t="e">
        <f t="shared" si="136"/>
        <v>#N/A</v>
      </c>
      <c r="PH66" s="193" t="e">
        <f t="shared" si="136"/>
        <v>#N/A</v>
      </c>
      <c r="PI66" s="193" t="e">
        <f t="shared" si="136"/>
        <v>#N/A</v>
      </c>
      <c r="PJ66" s="193" t="e">
        <f t="shared" si="136"/>
        <v>#N/A</v>
      </c>
      <c r="PK66" s="193" t="e">
        <f t="shared" si="136"/>
        <v>#N/A</v>
      </c>
      <c r="PL66" s="193" t="e">
        <f t="shared" si="26"/>
        <v>#N/A</v>
      </c>
      <c r="PM66" s="193" t="e">
        <f t="shared" si="131"/>
        <v>#N/A</v>
      </c>
      <c r="PN66" s="193" t="e">
        <f t="shared" si="131"/>
        <v>#N/A</v>
      </c>
      <c r="PO66" s="193" t="e">
        <f t="shared" si="131"/>
        <v>#N/A</v>
      </c>
      <c r="PP66" s="193" t="e">
        <f t="shared" si="131"/>
        <v>#N/A</v>
      </c>
      <c r="PQ66" s="193" t="e">
        <f t="shared" si="131"/>
        <v>#N/A</v>
      </c>
      <c r="PR66" s="193" t="e">
        <f t="shared" si="131"/>
        <v>#N/A</v>
      </c>
      <c r="PS66" s="193" t="e">
        <f t="shared" si="131"/>
        <v>#N/A</v>
      </c>
      <c r="PT66" s="193" t="e">
        <f t="shared" si="131"/>
        <v>#N/A</v>
      </c>
    </row>
    <row r="67" spans="1:436" hidden="1" x14ac:dyDescent="0.45">
      <c r="A67" s="20">
        <v>64</v>
      </c>
      <c r="B67" s="115"/>
      <c r="C67" s="115"/>
      <c r="D67" s="115"/>
      <c r="E67" s="110" t="str">
        <f t="shared" si="15"/>
        <v/>
      </c>
      <c r="F67" s="21" t="str">
        <f t="shared" si="16"/>
        <v/>
      </c>
      <c r="G67" s="22" t="str">
        <f t="shared" si="17"/>
        <v/>
      </c>
      <c r="H67" s="23" t="str">
        <f>IF(F67="","",IF(OR($F67&lt;Skew!$B$3,$F67=Skew!$B$3),IF($F67&gt;Skew!$C$3,Skew!$A$3,IF($F67&gt;Skew!$C$4,Skew!$A$4,IF($F67&gt;Skew!$C$5,Skew!$A$5,IF($F67&gt;Skew!$C$6,Skew!$A$6,IF($F67&gt;Skew!$C$7,Skew!$A$7,IF($F67&gt;Skew!$C$8,Skew!$A$8,IF($F67&gt;Skew!$C$9,Skew!$A$9,IF($F67&gt;Skew!$C$10,Skew!$A$10,IF($F67&gt;Skew!$C$11,Skew!$A$11,IF($F67&gt;Skew!$C$12,Skew!$A$12,IF($F67&gt;Skew!$C$13,Skew!$A$13,IF($F67&gt;Skew!$C$14,Skew!$A$14,IF($F67&gt;Skew!$C$15,Skew!$A$15,IF($F67&gt;Skew!$C$16,Skew!$A$16,Skew!$A$17)
)))))))))))))))</f>
        <v/>
      </c>
      <c r="I67" s="22" t="str">
        <f>IF(F67="","",MATCH(H67,Skew!$A$3:$A$17,0))</f>
        <v/>
      </c>
      <c r="J67" s="22" t="str">
        <f t="shared" si="0"/>
        <v/>
      </c>
      <c r="K67" s="24"/>
      <c r="L67" s="22" t="str">
        <f>IF(OR(F67="",K67=""),"",MATCH(K67,Confidence!$A$3:$A$12,0))</f>
        <v/>
      </c>
      <c r="M67" s="25" t="str">
        <f t="shared" si="1"/>
        <v/>
      </c>
      <c r="N67" s="25" t="str">
        <f t="shared" si="2"/>
        <v/>
      </c>
      <c r="O67" s="22"/>
      <c r="P67" s="102" t="str">
        <f t="shared" si="3"/>
        <v/>
      </c>
      <c r="Q67" s="102" t="str">
        <f t="shared" si="4"/>
        <v/>
      </c>
      <c r="R67" s="37" t="str">
        <f t="shared" si="5"/>
        <v/>
      </c>
      <c r="S67" s="115"/>
      <c r="T67" s="204" t="str">
        <f>IF(AND(B67&gt;0,C67&gt;0,D67&gt;0,M67&gt;0,N67&gt;0,S67&gt;0,NOT(K67="")),ABS(VLOOKUP($S$1,VLookups!$A$30:$B$31,2,FALSE)-_xlfn.BETA.DIST(S67,IF(G67="L",N67,M67),IF(G67="L",M67,N67),TRUE,B67,D67)),"")</f>
        <v/>
      </c>
      <c r="U67" s="112" t="str">
        <f>IF(OR($M67="",$N67=""),"",_xlfn.BETA.INV(ABS(VLOOKUP($S$1,VLookups!$A$30:$B$31,2,FALSE)-U$3),IF($G67="L",$N67,$M67),IF($G67="L",$M67,$N67),$B67,$D67))</f>
        <v/>
      </c>
      <c r="V67" s="113" t="str">
        <f>IF(OR($M67="",$N67=""),"",_xlfn.BETA.INV(ABS(VLOOKUP($S$1,VLookups!$A$30:$B$31,2,FALSE)-V$3),IF($G67="L",$N67,$M67),IF($G67="L",$M67,$N67),$B67,$D67))</f>
        <v/>
      </c>
      <c r="W67" s="112" t="str">
        <f>IF(OR($M67="",$N67=""),"",_xlfn.BETA.INV(ABS(VLOOKUP($S$1,VLookups!$A$30:$B$31,2,FALSE)-W$3),IF($G67="L",$N67,$M67),IF($G67="L",$M67,$N67),$B67,$D67))</f>
        <v/>
      </c>
      <c r="X67" s="113" t="str">
        <f>IF(OR($M67="",$N67=""),"",_xlfn.BETA.INV(ABS(VLOOKUP($S$1,VLookups!$A$30:$B$31,2,FALSE)-X$3),IF($G67="L",$N67,$M67),IF($G67="L",$M67,$N67),$B67,$D67))</f>
        <v/>
      </c>
      <c r="Y67" s="112" t="str">
        <f>IF(OR($M67="",$N67=""),"",_xlfn.BETA.INV(ABS(VLOOKUP($S$1,VLookups!$A$30:$B$31,2,FALSE)-Y$3),IF($G67="L",$N67,$M67),IF($G67="L",$M67,$N67),$B67,$D67))</f>
        <v/>
      </c>
      <c r="Z67" s="113" t="str">
        <f>IF(OR($M67="",$N67=""),"",_xlfn.BETA.INV(ABS(VLOOKUP($S$1,VLookups!$A$30:$B$31,2,FALSE)-Z$3),IF($G67="L",$N67,$M67),IF($G67="L",$M67,$N67),$B67,$D67))</f>
        <v/>
      </c>
      <c r="AA67" s="112" t="str">
        <f>IF(OR($M67="",$N67=""),"",_xlfn.BETA.INV(ABS(VLOOKUP($S$1,VLookups!$A$30:$B$31,2,FALSE)-AA$3),IF($G67="L",$N67,$M67),IF($G67="L",$M67,$N67),$B67,$D67))</f>
        <v/>
      </c>
      <c r="AB67" s="113" t="str">
        <f>IF(OR($M67="",$N67=""),"",_xlfn.BETA.INV(ABS(VLOOKUP($S$1,VLookups!$A$30:$B$31,2,FALSE)-AB$3),IF($G67="L",$N67,$M67),IF($G67="L",$M67,$N67),$B67,$D67))</f>
        <v/>
      </c>
      <c r="AC67" s="112" t="str">
        <f>IF(OR($M67="",$N67=""),"",_xlfn.BETA.INV(ABS(VLOOKUP($S$1,VLookups!$A$30:$B$31,2,FALSE)-AC$3),IF($G67="L",$N67,$M67),IF($G67="L",$M67,$N67),$B67,$D67))</f>
        <v/>
      </c>
      <c r="AD67" s="113" t="str">
        <f>IF(OR($M67="",$N67=""),"",_xlfn.BETA.INV(ABS(VLOOKUP($S$1,VLookups!$A$30:$B$31,2,FALSE)-AD$3),IF($G67="L",$N67,$M67),IF($G67="L",$M67,$N67),$B67,$D67))</f>
        <v/>
      </c>
      <c r="AE67" s="112" t="str">
        <f>IF(OR($M67="",$N67=""),"",_xlfn.BETA.INV(ABS(VLOOKUP($S$1,VLookups!$A$30:$B$31,2,FALSE)-AE$3),IF($G67="L",$N67,$M67),IF($G67="L",$M67,$N67),$B67,$D67))</f>
        <v/>
      </c>
      <c r="AF67" s="113" t="str">
        <f>IF(OR($M67="",$N67=""),"",_xlfn.BETA.INV(ABS(VLOOKUP($S$1,VLookups!$A$30:$B$31,2,FALSE)-AF$3),IF($G67="L",$N67,$M67),IF($G67="L",$M67,$N67),$B67,$D67))</f>
        <v/>
      </c>
      <c r="AG67" s="15"/>
      <c r="AH67" s="194" t="str">
        <f t="shared" si="18"/>
        <v/>
      </c>
      <c r="AI67" s="192" t="str">
        <f t="shared" si="19"/>
        <v/>
      </c>
      <c r="AJ67" s="177" t="str">
        <f t="shared" si="162"/>
        <v/>
      </c>
      <c r="AK67" s="177" t="str">
        <f t="shared" si="144"/>
        <v/>
      </c>
      <c r="AL67" s="177" t="str">
        <f t="shared" si="144"/>
        <v/>
      </c>
      <c r="AM67" s="177" t="str">
        <f t="shared" si="144"/>
        <v/>
      </c>
      <c r="AN67" s="177" t="str">
        <f t="shared" si="144"/>
        <v/>
      </c>
      <c r="AO67" s="177" t="str">
        <f t="shared" si="144"/>
        <v/>
      </c>
      <c r="AP67" s="177" t="str">
        <f t="shared" si="144"/>
        <v/>
      </c>
      <c r="AQ67" s="177" t="str">
        <f t="shared" si="144"/>
        <v/>
      </c>
      <c r="AR67" s="177" t="str">
        <f t="shared" si="144"/>
        <v/>
      </c>
      <c r="AS67" s="177" t="str">
        <f t="shared" si="144"/>
        <v/>
      </c>
      <c r="AT67" s="177" t="str">
        <f t="shared" si="144"/>
        <v/>
      </c>
      <c r="AU67" s="177" t="str">
        <f t="shared" si="144"/>
        <v/>
      </c>
      <c r="AV67" s="177" t="str">
        <f t="shared" si="144"/>
        <v/>
      </c>
      <c r="AW67" s="177" t="str">
        <f t="shared" si="144"/>
        <v/>
      </c>
      <c r="AX67" s="177" t="str">
        <f t="shared" si="144"/>
        <v/>
      </c>
      <c r="AY67" s="177" t="str">
        <f t="shared" si="144"/>
        <v/>
      </c>
      <c r="AZ67" s="177" t="str">
        <f t="shared" si="144"/>
        <v/>
      </c>
      <c r="BA67" s="177" t="str">
        <f t="shared" si="139"/>
        <v/>
      </c>
      <c r="BB67" s="177" t="str">
        <f t="shared" si="139"/>
        <v/>
      </c>
      <c r="BC67" s="177" t="str">
        <f t="shared" si="139"/>
        <v/>
      </c>
      <c r="BD67" s="177" t="str">
        <f t="shared" si="139"/>
        <v/>
      </c>
      <c r="BE67" s="177" t="str">
        <f t="shared" si="139"/>
        <v/>
      </c>
      <c r="BF67" s="177" t="str">
        <f t="shared" si="139"/>
        <v/>
      </c>
      <c r="BG67" s="177" t="str">
        <f t="shared" si="139"/>
        <v/>
      </c>
      <c r="BH67" s="177" t="str">
        <f t="shared" si="139"/>
        <v/>
      </c>
      <c r="BI67" s="177" t="str">
        <f t="shared" si="139"/>
        <v/>
      </c>
      <c r="BJ67" s="177" t="str">
        <f t="shared" si="139"/>
        <v/>
      </c>
      <c r="BK67" s="177" t="str">
        <f t="shared" si="139"/>
        <v/>
      </c>
      <c r="BL67" s="177" t="str">
        <f t="shared" si="139"/>
        <v/>
      </c>
      <c r="BM67" s="177" t="str">
        <f t="shared" si="139"/>
        <v/>
      </c>
      <c r="BN67" s="177" t="str">
        <f t="shared" si="139"/>
        <v/>
      </c>
      <c r="BO67" s="177" t="str">
        <f t="shared" si="139"/>
        <v/>
      </c>
      <c r="BP67" s="177" t="str">
        <f t="shared" si="145"/>
        <v/>
      </c>
      <c r="BQ67" s="177" t="str">
        <f t="shared" si="145"/>
        <v/>
      </c>
      <c r="BR67" s="177" t="str">
        <f t="shared" si="145"/>
        <v/>
      </c>
      <c r="BS67" s="177" t="str">
        <f t="shared" si="145"/>
        <v/>
      </c>
      <c r="BT67" s="177" t="str">
        <f t="shared" si="145"/>
        <v/>
      </c>
      <c r="BU67" s="177" t="str">
        <f t="shared" si="145"/>
        <v/>
      </c>
      <c r="BV67" s="177" t="str">
        <f t="shared" si="145"/>
        <v/>
      </c>
      <c r="BW67" s="177" t="str">
        <f t="shared" si="145"/>
        <v/>
      </c>
      <c r="BX67" s="177" t="str">
        <f t="shared" si="145"/>
        <v/>
      </c>
      <c r="BY67" s="177" t="str">
        <f t="shared" si="145"/>
        <v/>
      </c>
      <c r="BZ67" s="177" t="str">
        <f t="shared" si="145"/>
        <v/>
      </c>
      <c r="CA67" s="177" t="str">
        <f t="shared" si="145"/>
        <v/>
      </c>
      <c r="CB67" s="177" t="str">
        <f t="shared" si="145"/>
        <v/>
      </c>
      <c r="CC67" s="177" t="str">
        <f t="shared" si="145"/>
        <v/>
      </c>
      <c r="CD67" s="177" t="str">
        <f t="shared" si="145"/>
        <v/>
      </c>
      <c r="CE67" s="177" t="str">
        <f t="shared" si="145"/>
        <v/>
      </c>
      <c r="CF67" s="177" t="str">
        <f t="shared" si="140"/>
        <v/>
      </c>
      <c r="CG67" s="177" t="str">
        <f t="shared" si="140"/>
        <v/>
      </c>
      <c r="CH67" s="177" t="str">
        <f t="shared" si="140"/>
        <v/>
      </c>
      <c r="CI67" s="177" t="str">
        <f t="shared" si="140"/>
        <v/>
      </c>
      <c r="CJ67" s="177" t="str">
        <f t="shared" si="140"/>
        <v/>
      </c>
      <c r="CK67" s="177" t="str">
        <f t="shared" si="140"/>
        <v/>
      </c>
      <c r="CL67" s="177" t="str">
        <f t="shared" si="140"/>
        <v/>
      </c>
      <c r="CM67" s="177" t="str">
        <f t="shared" si="140"/>
        <v/>
      </c>
      <c r="CN67" s="177" t="str">
        <f t="shared" si="140"/>
        <v/>
      </c>
      <c r="CO67" s="177" t="str">
        <f t="shared" si="140"/>
        <v/>
      </c>
      <c r="CP67" s="177" t="str">
        <f t="shared" si="140"/>
        <v/>
      </c>
      <c r="CQ67" s="177" t="str">
        <f t="shared" si="140"/>
        <v/>
      </c>
      <c r="CR67" s="177" t="str">
        <f t="shared" si="140"/>
        <v/>
      </c>
      <c r="CS67" s="177" t="str">
        <f t="shared" si="140"/>
        <v/>
      </c>
      <c r="CT67" s="177" t="str">
        <f t="shared" si="140"/>
        <v/>
      </c>
      <c r="CU67" s="177" t="str">
        <f t="shared" si="137"/>
        <v/>
      </c>
      <c r="CV67" s="177" t="str">
        <f t="shared" si="137"/>
        <v/>
      </c>
      <c r="CW67" s="177" t="str">
        <f t="shared" si="137"/>
        <v/>
      </c>
      <c r="CX67" s="177" t="str">
        <f t="shared" si="137"/>
        <v/>
      </c>
      <c r="CY67" s="177" t="str">
        <f t="shared" si="137"/>
        <v/>
      </c>
      <c r="CZ67" s="177" t="str">
        <f t="shared" si="137"/>
        <v/>
      </c>
      <c r="DA67" s="177" t="str">
        <f t="shared" si="137"/>
        <v/>
      </c>
      <c r="DB67" s="177" t="str">
        <f t="shared" si="137"/>
        <v/>
      </c>
      <c r="DC67" s="177" t="str">
        <f t="shared" si="137"/>
        <v/>
      </c>
      <c r="DD67" s="177" t="str">
        <f t="shared" si="137"/>
        <v/>
      </c>
      <c r="DE67" s="177" t="str">
        <f t="shared" si="137"/>
        <v/>
      </c>
      <c r="DF67" s="177" t="str">
        <f t="shared" si="137"/>
        <v/>
      </c>
      <c r="DG67" s="177" t="str">
        <f t="shared" si="137"/>
        <v/>
      </c>
      <c r="DH67" s="177" t="str">
        <f t="shared" si="137"/>
        <v/>
      </c>
      <c r="DI67" s="177" t="str">
        <f t="shared" si="137"/>
        <v/>
      </c>
      <c r="DJ67" s="177" t="str">
        <f t="shared" si="137"/>
        <v/>
      </c>
      <c r="DK67" s="177" t="str">
        <f t="shared" si="133"/>
        <v/>
      </c>
      <c r="DL67" s="177" t="str">
        <f t="shared" si="133"/>
        <v/>
      </c>
      <c r="DM67" s="177" t="str">
        <f t="shared" si="133"/>
        <v/>
      </c>
      <c r="DN67" s="177" t="str">
        <f t="shared" si="133"/>
        <v/>
      </c>
      <c r="DO67" s="177" t="str">
        <f t="shared" si="133"/>
        <v/>
      </c>
      <c r="DP67" s="177" t="str">
        <f t="shared" si="133"/>
        <v/>
      </c>
      <c r="DQ67" s="177" t="str">
        <f t="shared" si="133"/>
        <v/>
      </c>
      <c r="DR67" s="177" t="str">
        <f t="shared" si="133"/>
        <v/>
      </c>
      <c r="DS67" s="177" t="str">
        <f t="shared" si="133"/>
        <v/>
      </c>
      <c r="DT67" s="177" t="str">
        <f t="shared" si="133"/>
        <v/>
      </c>
      <c r="DU67" s="177" t="str">
        <f t="shared" si="133"/>
        <v/>
      </c>
      <c r="DV67" s="177" t="str">
        <f t="shared" si="133"/>
        <v/>
      </c>
      <c r="DW67" s="177" t="str">
        <f t="shared" si="133"/>
        <v/>
      </c>
      <c r="DX67" s="177" t="str">
        <f t="shared" si="133"/>
        <v/>
      </c>
      <c r="DY67" s="177" t="str">
        <f t="shared" si="133"/>
        <v/>
      </c>
      <c r="DZ67" s="177" t="str">
        <f t="shared" si="146"/>
        <v/>
      </c>
      <c r="EA67" s="177" t="str">
        <f t="shared" si="146"/>
        <v/>
      </c>
      <c r="EB67" s="177" t="str">
        <f t="shared" si="146"/>
        <v/>
      </c>
      <c r="EC67" s="177" t="str">
        <f t="shared" si="146"/>
        <v/>
      </c>
      <c r="ED67" s="177" t="str">
        <f t="shared" si="146"/>
        <v/>
      </c>
      <c r="EE67" s="177" t="str">
        <f t="shared" si="146"/>
        <v/>
      </c>
      <c r="EF67" s="177" t="str">
        <f t="shared" si="146"/>
        <v/>
      </c>
      <c r="EG67" s="177" t="str">
        <f t="shared" si="146"/>
        <v/>
      </c>
      <c r="EH67" s="177" t="str">
        <f t="shared" si="146"/>
        <v/>
      </c>
      <c r="EI67" s="177" t="str">
        <f t="shared" si="146"/>
        <v/>
      </c>
      <c r="EJ67" s="177" t="str">
        <f t="shared" si="146"/>
        <v/>
      </c>
      <c r="EK67" s="177" t="str">
        <f t="shared" si="146"/>
        <v/>
      </c>
      <c r="EL67" s="177" t="str">
        <f t="shared" si="146"/>
        <v/>
      </c>
      <c r="EM67" s="177" t="str">
        <f t="shared" si="146"/>
        <v/>
      </c>
      <c r="EN67" s="177" t="str">
        <f t="shared" si="146"/>
        <v/>
      </c>
      <c r="EO67" s="177" t="str">
        <f t="shared" si="146"/>
        <v/>
      </c>
      <c r="EP67" s="177" t="str">
        <f t="shared" si="141"/>
        <v/>
      </c>
      <c r="EQ67" s="177" t="str">
        <f t="shared" si="151"/>
        <v/>
      </c>
      <c r="ER67" s="177" t="str">
        <f t="shared" si="151"/>
        <v/>
      </c>
      <c r="ES67" s="177" t="str">
        <f t="shared" si="151"/>
        <v/>
      </c>
      <c r="ET67" s="177" t="str">
        <f t="shared" si="151"/>
        <v/>
      </c>
      <c r="EU67" s="177" t="str">
        <f t="shared" si="151"/>
        <v/>
      </c>
      <c r="EV67" s="177" t="str">
        <f t="shared" si="151"/>
        <v/>
      </c>
      <c r="EW67" s="177" t="str">
        <f t="shared" si="151"/>
        <v/>
      </c>
      <c r="EX67" s="177" t="str">
        <f t="shared" si="151"/>
        <v/>
      </c>
      <c r="EY67" s="177" t="str">
        <f t="shared" si="151"/>
        <v/>
      </c>
      <c r="EZ67" s="177" t="str">
        <f t="shared" si="151"/>
        <v/>
      </c>
      <c r="FA67" s="177" t="str">
        <f t="shared" si="151"/>
        <v/>
      </c>
      <c r="FB67" s="177" t="str">
        <f t="shared" si="151"/>
        <v/>
      </c>
      <c r="FC67" s="177" t="str">
        <f t="shared" si="151"/>
        <v/>
      </c>
      <c r="FD67" s="177" t="str">
        <f t="shared" si="151"/>
        <v/>
      </c>
      <c r="FE67" s="177" t="str">
        <f t="shared" si="151"/>
        <v/>
      </c>
      <c r="FF67" s="177" t="str">
        <f t="shared" si="151"/>
        <v/>
      </c>
      <c r="FG67" s="177" t="str">
        <f t="shared" si="147"/>
        <v/>
      </c>
      <c r="FH67" s="177" t="str">
        <f t="shared" si="142"/>
        <v/>
      </c>
      <c r="FI67" s="177" t="str">
        <f t="shared" si="142"/>
        <v/>
      </c>
      <c r="FJ67" s="177" t="str">
        <f t="shared" si="142"/>
        <v/>
      </c>
      <c r="FK67" s="177" t="str">
        <f t="shared" si="142"/>
        <v/>
      </c>
      <c r="FL67" s="177" t="str">
        <f t="shared" si="142"/>
        <v/>
      </c>
      <c r="FM67" s="177" t="str">
        <f t="shared" si="142"/>
        <v/>
      </c>
      <c r="FN67" s="177" t="str">
        <f t="shared" si="142"/>
        <v/>
      </c>
      <c r="FO67" s="177" t="str">
        <f t="shared" si="142"/>
        <v/>
      </c>
      <c r="FP67" s="177" t="str">
        <f t="shared" si="142"/>
        <v/>
      </c>
      <c r="FQ67" s="177" t="str">
        <f t="shared" si="142"/>
        <v/>
      </c>
      <c r="FR67" s="177" t="str">
        <f t="shared" si="142"/>
        <v/>
      </c>
      <c r="FS67" s="177" t="str">
        <f t="shared" si="142"/>
        <v/>
      </c>
      <c r="FT67" s="177" t="str">
        <f t="shared" si="142"/>
        <v/>
      </c>
      <c r="FU67" s="177" t="str">
        <f t="shared" si="142"/>
        <v/>
      </c>
      <c r="FV67" s="177" t="str">
        <f t="shared" si="142"/>
        <v/>
      </c>
      <c r="FW67" s="177" t="str">
        <f t="shared" si="142"/>
        <v/>
      </c>
      <c r="FX67" s="177" t="str">
        <f t="shared" si="148"/>
        <v/>
      </c>
      <c r="FY67" s="177" t="str">
        <f t="shared" si="148"/>
        <v/>
      </c>
      <c r="FZ67" s="177" t="str">
        <f t="shared" si="148"/>
        <v/>
      </c>
      <c r="GA67" s="177" t="str">
        <f t="shared" si="148"/>
        <v/>
      </c>
      <c r="GB67" s="177" t="str">
        <f t="shared" si="148"/>
        <v/>
      </c>
      <c r="GC67" s="177" t="str">
        <f t="shared" si="148"/>
        <v/>
      </c>
      <c r="GD67" s="177" t="str">
        <f t="shared" si="148"/>
        <v/>
      </c>
      <c r="GE67" s="177" t="str">
        <f t="shared" si="148"/>
        <v/>
      </c>
      <c r="GF67" s="177" t="str">
        <f t="shared" si="148"/>
        <v/>
      </c>
      <c r="GG67" s="177" t="str">
        <f t="shared" si="148"/>
        <v/>
      </c>
      <c r="GH67" s="177" t="str">
        <f t="shared" si="148"/>
        <v/>
      </c>
      <c r="GI67" s="177" t="str">
        <f t="shared" si="148"/>
        <v/>
      </c>
      <c r="GJ67" s="177" t="str">
        <f t="shared" si="148"/>
        <v/>
      </c>
      <c r="GK67" s="177" t="str">
        <f t="shared" si="148"/>
        <v/>
      </c>
      <c r="GL67" s="177" t="str">
        <f t="shared" si="148"/>
        <v/>
      </c>
      <c r="GM67" s="177" t="str">
        <f t="shared" si="148"/>
        <v/>
      </c>
      <c r="GN67" s="177" t="str">
        <f t="shared" si="143"/>
        <v/>
      </c>
      <c r="GO67" s="177" t="str">
        <f t="shared" si="143"/>
        <v/>
      </c>
      <c r="GP67" s="177" t="str">
        <f t="shared" si="143"/>
        <v/>
      </c>
      <c r="GQ67" s="177" t="str">
        <f t="shared" si="143"/>
        <v/>
      </c>
      <c r="GR67" s="177" t="str">
        <f t="shared" si="143"/>
        <v/>
      </c>
      <c r="GS67" s="177" t="str">
        <f t="shared" si="143"/>
        <v/>
      </c>
      <c r="GT67" s="177" t="str">
        <f t="shared" si="143"/>
        <v/>
      </c>
      <c r="GU67" s="177" t="str">
        <f t="shared" si="143"/>
        <v/>
      </c>
      <c r="GV67" s="177" t="str">
        <f t="shared" si="143"/>
        <v/>
      </c>
      <c r="GW67" s="177" t="str">
        <f t="shared" si="143"/>
        <v/>
      </c>
      <c r="GX67" s="177" t="str">
        <f t="shared" si="143"/>
        <v/>
      </c>
      <c r="GY67" s="177" t="str">
        <f t="shared" si="143"/>
        <v/>
      </c>
      <c r="GZ67" s="177" t="str">
        <f t="shared" si="143"/>
        <v/>
      </c>
      <c r="HA67" s="177" t="str">
        <f t="shared" si="143"/>
        <v/>
      </c>
      <c r="HB67" s="177" t="str">
        <f t="shared" si="143"/>
        <v/>
      </c>
      <c r="HC67" s="177" t="str">
        <f t="shared" si="138"/>
        <v/>
      </c>
      <c r="HD67" s="177" t="str">
        <f t="shared" si="138"/>
        <v/>
      </c>
      <c r="HE67" s="177" t="str">
        <f t="shared" si="138"/>
        <v/>
      </c>
      <c r="HF67" s="177" t="str">
        <f t="shared" si="138"/>
        <v/>
      </c>
      <c r="HG67" s="177" t="str">
        <f t="shared" si="138"/>
        <v/>
      </c>
      <c r="HH67" s="177" t="str">
        <f t="shared" si="138"/>
        <v/>
      </c>
      <c r="HI67" s="177" t="str">
        <f t="shared" si="138"/>
        <v/>
      </c>
      <c r="HJ67" s="177" t="str">
        <f t="shared" si="138"/>
        <v/>
      </c>
      <c r="HK67" s="177" t="str">
        <f t="shared" si="138"/>
        <v/>
      </c>
      <c r="HL67" s="177" t="str">
        <f t="shared" si="138"/>
        <v/>
      </c>
      <c r="HM67" s="177" t="str">
        <f t="shared" si="138"/>
        <v/>
      </c>
      <c r="HN67" s="177" t="str">
        <f t="shared" si="138"/>
        <v/>
      </c>
      <c r="HO67" s="177" t="str">
        <f t="shared" si="138"/>
        <v/>
      </c>
      <c r="HP67" s="177" t="str">
        <f t="shared" si="138"/>
        <v/>
      </c>
      <c r="HQ67" s="177" t="str">
        <f t="shared" si="149"/>
        <v/>
      </c>
      <c r="HR67" s="177" t="str">
        <f t="shared" si="149"/>
        <v/>
      </c>
      <c r="HS67" s="177" t="str">
        <f t="shared" si="149"/>
        <v/>
      </c>
      <c r="HT67" s="177" t="str">
        <f t="shared" si="149"/>
        <v/>
      </c>
      <c r="HU67" s="177" t="str">
        <f t="shared" si="149"/>
        <v/>
      </c>
      <c r="HV67" s="177" t="str">
        <f t="shared" si="149"/>
        <v/>
      </c>
      <c r="HW67" s="177" t="str">
        <f t="shared" si="149"/>
        <v/>
      </c>
      <c r="HX67" s="177" t="str">
        <f t="shared" si="149"/>
        <v/>
      </c>
      <c r="HY67" s="177" t="str">
        <f t="shared" si="149"/>
        <v/>
      </c>
      <c r="HZ67" s="177" t="str">
        <f t="shared" si="149"/>
        <v/>
      </c>
      <c r="IA67" s="192" t="str">
        <f t="shared" si="21"/>
        <v/>
      </c>
      <c r="IB67" s="193" t="e">
        <f t="shared" si="94"/>
        <v>#N/A</v>
      </c>
      <c r="IC67" s="193" t="e">
        <f t="shared" si="153"/>
        <v>#N/A</v>
      </c>
      <c r="ID67" s="193" t="e">
        <f t="shared" si="153"/>
        <v>#N/A</v>
      </c>
      <c r="IE67" s="193" t="e">
        <f t="shared" si="153"/>
        <v>#N/A</v>
      </c>
      <c r="IF67" s="193" t="e">
        <f t="shared" si="163"/>
        <v>#N/A</v>
      </c>
      <c r="IG67" s="193" t="e">
        <f t="shared" si="163"/>
        <v>#N/A</v>
      </c>
      <c r="IH67" s="193" t="e">
        <f t="shared" si="163"/>
        <v>#N/A</v>
      </c>
      <c r="II67" s="193" t="e">
        <f t="shared" si="163"/>
        <v>#N/A</v>
      </c>
      <c r="IJ67" s="193" t="e">
        <f t="shared" si="163"/>
        <v>#N/A</v>
      </c>
      <c r="IK67" s="193" t="e">
        <f t="shared" si="163"/>
        <v>#N/A</v>
      </c>
      <c r="IL67" s="193" t="e">
        <f t="shared" si="163"/>
        <v>#N/A</v>
      </c>
      <c r="IM67" s="193" t="e">
        <f t="shared" si="163"/>
        <v>#N/A</v>
      </c>
      <c r="IN67" s="193" t="e">
        <f t="shared" si="163"/>
        <v>#N/A</v>
      </c>
      <c r="IO67" s="193" t="e">
        <f t="shared" si="163"/>
        <v>#N/A</v>
      </c>
      <c r="IP67" s="193" t="e">
        <f t="shared" si="163"/>
        <v>#N/A</v>
      </c>
      <c r="IQ67" s="193" t="e">
        <f t="shared" si="163"/>
        <v>#N/A</v>
      </c>
      <c r="IR67" s="193" t="e">
        <f t="shared" si="163"/>
        <v>#N/A</v>
      </c>
      <c r="IS67" s="193" t="e">
        <f t="shared" si="163"/>
        <v>#N/A</v>
      </c>
      <c r="IT67" s="193" t="e">
        <f t="shared" si="163"/>
        <v>#N/A</v>
      </c>
      <c r="IU67" s="193" t="e">
        <f t="shared" si="159"/>
        <v>#N/A</v>
      </c>
      <c r="IV67" s="193" t="e">
        <f t="shared" si="159"/>
        <v>#N/A</v>
      </c>
      <c r="IW67" s="193" t="e">
        <f t="shared" si="159"/>
        <v>#N/A</v>
      </c>
      <c r="IX67" s="193" t="e">
        <f t="shared" si="159"/>
        <v>#N/A</v>
      </c>
      <c r="IY67" s="193" t="e">
        <f t="shared" si="159"/>
        <v>#N/A</v>
      </c>
      <c r="IZ67" s="193" t="e">
        <f t="shared" si="159"/>
        <v>#N/A</v>
      </c>
      <c r="JA67" s="193" t="e">
        <f t="shared" si="159"/>
        <v>#N/A</v>
      </c>
      <c r="JB67" s="193" t="e">
        <f t="shared" si="159"/>
        <v>#N/A</v>
      </c>
      <c r="JC67" s="193" t="e">
        <f t="shared" si="159"/>
        <v>#N/A</v>
      </c>
      <c r="JD67" s="193" t="e">
        <f t="shared" si="159"/>
        <v>#N/A</v>
      </c>
      <c r="JE67" s="193" t="e">
        <f t="shared" si="159"/>
        <v>#N/A</v>
      </c>
      <c r="JF67" s="193" t="e">
        <f t="shared" si="159"/>
        <v>#N/A</v>
      </c>
      <c r="JG67" s="193" t="e">
        <f t="shared" si="159"/>
        <v>#N/A</v>
      </c>
      <c r="JH67" s="193" t="e">
        <f t="shared" si="159"/>
        <v>#N/A</v>
      </c>
      <c r="JI67" s="193" t="e">
        <f t="shared" si="159"/>
        <v>#N/A</v>
      </c>
      <c r="JJ67" s="193" t="e">
        <f t="shared" si="156"/>
        <v>#N/A</v>
      </c>
      <c r="JK67" s="193" t="e">
        <f t="shared" si="156"/>
        <v>#N/A</v>
      </c>
      <c r="JL67" s="193" t="e">
        <f t="shared" si="156"/>
        <v>#N/A</v>
      </c>
      <c r="JM67" s="193" t="e">
        <f t="shared" si="156"/>
        <v>#N/A</v>
      </c>
      <c r="JN67" s="193" t="e">
        <f t="shared" si="156"/>
        <v>#N/A</v>
      </c>
      <c r="JO67" s="193" t="e">
        <f t="shared" si="156"/>
        <v>#N/A</v>
      </c>
      <c r="JP67" s="193" t="e">
        <f t="shared" si="156"/>
        <v>#N/A</v>
      </c>
      <c r="JQ67" s="193" t="e">
        <f t="shared" si="156"/>
        <v>#N/A</v>
      </c>
      <c r="JR67" s="193" t="e">
        <f t="shared" si="156"/>
        <v>#N/A</v>
      </c>
      <c r="JS67" s="193" t="e">
        <f t="shared" si="156"/>
        <v>#N/A</v>
      </c>
      <c r="JT67" s="193" t="e">
        <f t="shared" si="156"/>
        <v>#N/A</v>
      </c>
      <c r="JU67" s="193" t="e">
        <f t="shared" si="156"/>
        <v>#N/A</v>
      </c>
      <c r="JV67" s="193" t="e">
        <f t="shared" si="156"/>
        <v>#N/A</v>
      </c>
      <c r="JW67" s="193" t="e">
        <f t="shared" si="156"/>
        <v>#N/A</v>
      </c>
      <c r="JX67" s="193" t="e">
        <f t="shared" si="156"/>
        <v>#N/A</v>
      </c>
      <c r="JY67" s="193" t="e">
        <f t="shared" si="134"/>
        <v>#N/A</v>
      </c>
      <c r="JZ67" s="193" t="e">
        <f t="shared" si="134"/>
        <v>#N/A</v>
      </c>
      <c r="KA67" s="193" t="e">
        <f t="shared" si="134"/>
        <v>#N/A</v>
      </c>
      <c r="KB67" s="193" t="e">
        <f t="shared" si="134"/>
        <v>#N/A</v>
      </c>
      <c r="KC67" s="193" t="e">
        <f t="shared" si="134"/>
        <v>#N/A</v>
      </c>
      <c r="KD67" s="193" t="e">
        <f t="shared" si="134"/>
        <v>#N/A</v>
      </c>
      <c r="KE67" s="193" t="e">
        <f t="shared" si="134"/>
        <v>#N/A</v>
      </c>
      <c r="KF67" s="193" t="e">
        <f t="shared" si="134"/>
        <v>#N/A</v>
      </c>
      <c r="KG67" s="193" t="e">
        <f t="shared" si="134"/>
        <v>#N/A</v>
      </c>
      <c r="KH67" s="193" t="e">
        <f t="shared" si="134"/>
        <v>#N/A</v>
      </c>
      <c r="KI67" s="193" t="e">
        <f t="shared" si="134"/>
        <v>#N/A</v>
      </c>
      <c r="KJ67" s="193" t="e">
        <f t="shared" si="134"/>
        <v>#N/A</v>
      </c>
      <c r="KK67" s="193" t="e">
        <f t="shared" si="134"/>
        <v>#N/A</v>
      </c>
      <c r="KL67" s="193" t="e">
        <f t="shared" si="134"/>
        <v>#N/A</v>
      </c>
      <c r="KM67" s="193" t="e">
        <f t="shared" si="134"/>
        <v>#N/A</v>
      </c>
      <c r="KN67" s="193" t="e">
        <f t="shared" si="24"/>
        <v>#N/A</v>
      </c>
      <c r="KO67" s="193" t="e">
        <f t="shared" si="154"/>
        <v>#N/A</v>
      </c>
      <c r="KP67" s="193" t="e">
        <f t="shared" si="154"/>
        <v>#N/A</v>
      </c>
      <c r="KQ67" s="193" t="e">
        <f t="shared" si="154"/>
        <v>#N/A</v>
      </c>
      <c r="KR67" s="193" t="e">
        <f t="shared" si="164"/>
        <v>#N/A</v>
      </c>
      <c r="KS67" s="193" t="e">
        <f t="shared" si="164"/>
        <v>#N/A</v>
      </c>
      <c r="KT67" s="193" t="e">
        <f t="shared" si="164"/>
        <v>#N/A</v>
      </c>
      <c r="KU67" s="193" t="e">
        <f t="shared" si="164"/>
        <v>#N/A</v>
      </c>
      <c r="KV67" s="193" t="e">
        <f t="shared" si="164"/>
        <v>#N/A</v>
      </c>
      <c r="KW67" s="193" t="e">
        <f t="shared" si="164"/>
        <v>#N/A</v>
      </c>
      <c r="KX67" s="193" t="e">
        <f t="shared" si="164"/>
        <v>#N/A</v>
      </c>
      <c r="KY67" s="193" t="e">
        <f t="shared" si="164"/>
        <v>#N/A</v>
      </c>
      <c r="KZ67" s="193" t="e">
        <f t="shared" si="164"/>
        <v>#N/A</v>
      </c>
      <c r="LA67" s="193" t="e">
        <f t="shared" si="164"/>
        <v>#N/A</v>
      </c>
      <c r="LB67" s="193" t="e">
        <f t="shared" si="164"/>
        <v>#N/A</v>
      </c>
      <c r="LC67" s="193" t="e">
        <f t="shared" si="164"/>
        <v>#N/A</v>
      </c>
      <c r="LD67" s="193" t="e">
        <f t="shared" si="164"/>
        <v>#N/A</v>
      </c>
      <c r="LE67" s="193" t="e">
        <f t="shared" si="164"/>
        <v>#N/A</v>
      </c>
      <c r="LF67" s="193" t="e">
        <f t="shared" si="164"/>
        <v>#N/A</v>
      </c>
      <c r="LG67" s="193" t="e">
        <f t="shared" si="160"/>
        <v>#N/A</v>
      </c>
      <c r="LH67" s="193" t="e">
        <f t="shared" si="160"/>
        <v>#N/A</v>
      </c>
      <c r="LI67" s="193" t="e">
        <f t="shared" si="160"/>
        <v>#N/A</v>
      </c>
      <c r="LJ67" s="193" t="e">
        <f t="shared" si="160"/>
        <v>#N/A</v>
      </c>
      <c r="LK67" s="193" t="e">
        <f t="shared" si="160"/>
        <v>#N/A</v>
      </c>
      <c r="LL67" s="193" t="e">
        <f t="shared" si="160"/>
        <v>#N/A</v>
      </c>
      <c r="LM67" s="193" t="e">
        <f t="shared" si="160"/>
        <v>#N/A</v>
      </c>
      <c r="LN67" s="193" t="e">
        <f t="shared" si="160"/>
        <v>#N/A</v>
      </c>
      <c r="LO67" s="193" t="e">
        <f t="shared" si="160"/>
        <v>#N/A</v>
      </c>
      <c r="LP67" s="193" t="e">
        <f t="shared" si="160"/>
        <v>#N/A</v>
      </c>
      <c r="LQ67" s="193" t="e">
        <f t="shared" si="160"/>
        <v>#N/A</v>
      </c>
      <c r="LR67" s="193" t="e">
        <f t="shared" si="160"/>
        <v>#N/A</v>
      </c>
      <c r="LS67" s="193" t="e">
        <f t="shared" si="160"/>
        <v>#N/A</v>
      </c>
      <c r="LT67" s="193" t="e">
        <f t="shared" si="160"/>
        <v>#N/A</v>
      </c>
      <c r="LU67" s="193" t="e">
        <f t="shared" si="160"/>
        <v>#N/A</v>
      </c>
      <c r="LV67" s="193" t="e">
        <f t="shared" si="157"/>
        <v>#N/A</v>
      </c>
      <c r="LW67" s="193" t="e">
        <f t="shared" si="157"/>
        <v>#N/A</v>
      </c>
      <c r="LX67" s="193" t="e">
        <f t="shared" si="157"/>
        <v>#N/A</v>
      </c>
      <c r="LY67" s="193" t="e">
        <f t="shared" si="157"/>
        <v>#N/A</v>
      </c>
      <c r="LZ67" s="193" t="e">
        <f t="shared" si="157"/>
        <v>#N/A</v>
      </c>
      <c r="MA67" s="193" t="e">
        <f t="shared" si="157"/>
        <v>#N/A</v>
      </c>
      <c r="MB67" s="193" t="e">
        <f t="shared" si="157"/>
        <v>#N/A</v>
      </c>
      <c r="MC67" s="193" t="e">
        <f t="shared" si="157"/>
        <v>#N/A</v>
      </c>
      <c r="MD67" s="193" t="e">
        <f t="shared" si="157"/>
        <v>#N/A</v>
      </c>
      <c r="ME67" s="193" t="e">
        <f t="shared" si="157"/>
        <v>#N/A</v>
      </c>
      <c r="MF67" s="193" t="e">
        <f t="shared" si="157"/>
        <v>#N/A</v>
      </c>
      <c r="MG67" s="193" t="e">
        <f t="shared" si="157"/>
        <v>#N/A</v>
      </c>
      <c r="MH67" s="193" t="e">
        <f t="shared" si="157"/>
        <v>#N/A</v>
      </c>
      <c r="MI67" s="193" t="e">
        <f t="shared" si="157"/>
        <v>#N/A</v>
      </c>
      <c r="MJ67" s="193" t="e">
        <f t="shared" si="157"/>
        <v>#N/A</v>
      </c>
      <c r="MK67" s="193" t="e">
        <f t="shared" si="135"/>
        <v>#N/A</v>
      </c>
      <c r="ML67" s="193" t="e">
        <f t="shared" si="135"/>
        <v>#N/A</v>
      </c>
      <c r="MM67" s="193" t="e">
        <f t="shared" si="135"/>
        <v>#N/A</v>
      </c>
      <c r="MN67" s="193" t="e">
        <f t="shared" si="135"/>
        <v>#N/A</v>
      </c>
      <c r="MO67" s="193" t="e">
        <f t="shared" si="135"/>
        <v>#N/A</v>
      </c>
      <c r="MP67" s="193" t="e">
        <f t="shared" si="135"/>
        <v>#N/A</v>
      </c>
      <c r="MQ67" s="193" t="e">
        <f t="shared" si="135"/>
        <v>#N/A</v>
      </c>
      <c r="MR67" s="193" t="e">
        <f t="shared" si="135"/>
        <v>#N/A</v>
      </c>
      <c r="MS67" s="193" t="e">
        <f t="shared" si="135"/>
        <v>#N/A</v>
      </c>
      <c r="MT67" s="193" t="e">
        <f t="shared" si="135"/>
        <v>#N/A</v>
      </c>
      <c r="MU67" s="193" t="e">
        <f t="shared" si="135"/>
        <v>#N/A</v>
      </c>
      <c r="MV67" s="193" t="e">
        <f t="shared" si="135"/>
        <v>#N/A</v>
      </c>
      <c r="MW67" s="193" t="e">
        <f t="shared" si="135"/>
        <v>#N/A</v>
      </c>
      <c r="MX67" s="193" t="e">
        <f t="shared" si="135"/>
        <v>#N/A</v>
      </c>
      <c r="MY67" s="193" t="e">
        <f t="shared" si="135"/>
        <v>#N/A</v>
      </c>
      <c r="MZ67" s="193" t="e">
        <f t="shared" si="25"/>
        <v>#N/A</v>
      </c>
      <c r="NA67" s="193" t="e">
        <f t="shared" si="155"/>
        <v>#N/A</v>
      </c>
      <c r="NB67" s="193" t="e">
        <f t="shared" si="155"/>
        <v>#N/A</v>
      </c>
      <c r="NC67" s="193" t="e">
        <f t="shared" si="155"/>
        <v>#N/A</v>
      </c>
      <c r="ND67" s="193" t="e">
        <f t="shared" si="165"/>
        <v>#N/A</v>
      </c>
      <c r="NE67" s="193" t="e">
        <f t="shared" si="165"/>
        <v>#N/A</v>
      </c>
      <c r="NF67" s="193" t="e">
        <f t="shared" si="165"/>
        <v>#N/A</v>
      </c>
      <c r="NG67" s="193" t="e">
        <f t="shared" si="165"/>
        <v>#N/A</v>
      </c>
      <c r="NH67" s="193" t="e">
        <f t="shared" si="165"/>
        <v>#N/A</v>
      </c>
      <c r="NI67" s="193" t="e">
        <f t="shared" si="165"/>
        <v>#N/A</v>
      </c>
      <c r="NJ67" s="193" t="e">
        <f t="shared" si="165"/>
        <v>#N/A</v>
      </c>
      <c r="NK67" s="193" t="e">
        <f t="shared" si="165"/>
        <v>#N/A</v>
      </c>
      <c r="NL67" s="193" t="e">
        <f t="shared" si="165"/>
        <v>#N/A</v>
      </c>
      <c r="NM67" s="193" t="e">
        <f t="shared" si="165"/>
        <v>#N/A</v>
      </c>
      <c r="NN67" s="193" t="e">
        <f t="shared" si="165"/>
        <v>#N/A</v>
      </c>
      <c r="NO67" s="193" t="e">
        <f t="shared" si="165"/>
        <v>#N/A</v>
      </c>
      <c r="NP67" s="193" t="e">
        <f t="shared" si="165"/>
        <v>#N/A</v>
      </c>
      <c r="NQ67" s="193" t="e">
        <f t="shared" si="165"/>
        <v>#N/A</v>
      </c>
      <c r="NR67" s="193" t="e">
        <f t="shared" si="165"/>
        <v>#N/A</v>
      </c>
      <c r="NS67" s="193" t="e">
        <f t="shared" si="161"/>
        <v>#N/A</v>
      </c>
      <c r="NT67" s="193" t="e">
        <f t="shared" si="161"/>
        <v>#N/A</v>
      </c>
      <c r="NU67" s="193" t="e">
        <f t="shared" si="161"/>
        <v>#N/A</v>
      </c>
      <c r="NV67" s="193" t="e">
        <f t="shared" si="161"/>
        <v>#N/A</v>
      </c>
      <c r="NW67" s="193" t="e">
        <f t="shared" si="161"/>
        <v>#N/A</v>
      </c>
      <c r="NX67" s="193" t="e">
        <f t="shared" si="161"/>
        <v>#N/A</v>
      </c>
      <c r="NY67" s="193" t="e">
        <f t="shared" si="161"/>
        <v>#N/A</v>
      </c>
      <c r="NZ67" s="193" t="e">
        <f t="shared" si="161"/>
        <v>#N/A</v>
      </c>
      <c r="OA67" s="193" t="e">
        <f t="shared" si="161"/>
        <v>#N/A</v>
      </c>
      <c r="OB67" s="193" t="e">
        <f t="shared" si="161"/>
        <v>#N/A</v>
      </c>
      <c r="OC67" s="193" t="e">
        <f t="shared" si="161"/>
        <v>#N/A</v>
      </c>
      <c r="OD67" s="193" t="e">
        <f t="shared" si="161"/>
        <v>#N/A</v>
      </c>
      <c r="OE67" s="193" t="e">
        <f t="shared" si="161"/>
        <v>#N/A</v>
      </c>
      <c r="OF67" s="193" t="e">
        <f t="shared" si="161"/>
        <v>#N/A</v>
      </c>
      <c r="OG67" s="193" t="e">
        <f t="shared" si="161"/>
        <v>#N/A</v>
      </c>
      <c r="OH67" s="193" t="e">
        <f t="shared" si="158"/>
        <v>#N/A</v>
      </c>
      <c r="OI67" s="193" t="e">
        <f t="shared" si="158"/>
        <v>#N/A</v>
      </c>
      <c r="OJ67" s="193" t="e">
        <f t="shared" si="158"/>
        <v>#N/A</v>
      </c>
      <c r="OK67" s="193" t="e">
        <f t="shared" si="158"/>
        <v>#N/A</v>
      </c>
      <c r="OL67" s="193" t="e">
        <f t="shared" si="158"/>
        <v>#N/A</v>
      </c>
      <c r="OM67" s="193" t="e">
        <f t="shared" si="158"/>
        <v>#N/A</v>
      </c>
      <c r="ON67" s="193" t="e">
        <f t="shared" si="158"/>
        <v>#N/A</v>
      </c>
      <c r="OO67" s="193" t="e">
        <f t="shared" si="158"/>
        <v>#N/A</v>
      </c>
      <c r="OP67" s="193" t="e">
        <f t="shared" si="158"/>
        <v>#N/A</v>
      </c>
      <c r="OQ67" s="193" t="e">
        <f t="shared" si="158"/>
        <v>#N/A</v>
      </c>
      <c r="OR67" s="193" t="e">
        <f t="shared" si="158"/>
        <v>#N/A</v>
      </c>
      <c r="OS67" s="193" t="e">
        <f t="shared" si="158"/>
        <v>#N/A</v>
      </c>
      <c r="OT67" s="193" t="e">
        <f t="shared" si="158"/>
        <v>#N/A</v>
      </c>
      <c r="OU67" s="193" t="e">
        <f t="shared" si="158"/>
        <v>#N/A</v>
      </c>
      <c r="OV67" s="193" t="e">
        <f t="shared" si="158"/>
        <v>#N/A</v>
      </c>
      <c r="OW67" s="193" t="e">
        <f t="shared" si="136"/>
        <v>#N/A</v>
      </c>
      <c r="OX67" s="193" t="e">
        <f t="shared" si="136"/>
        <v>#N/A</v>
      </c>
      <c r="OY67" s="193" t="e">
        <f t="shared" si="136"/>
        <v>#N/A</v>
      </c>
      <c r="OZ67" s="193" t="e">
        <f t="shared" si="136"/>
        <v>#N/A</v>
      </c>
      <c r="PA67" s="193" t="e">
        <f t="shared" si="136"/>
        <v>#N/A</v>
      </c>
      <c r="PB67" s="193" t="e">
        <f t="shared" si="136"/>
        <v>#N/A</v>
      </c>
      <c r="PC67" s="193" t="e">
        <f t="shared" si="136"/>
        <v>#N/A</v>
      </c>
      <c r="PD67" s="193" t="e">
        <f t="shared" si="136"/>
        <v>#N/A</v>
      </c>
      <c r="PE67" s="193" t="e">
        <f t="shared" si="136"/>
        <v>#N/A</v>
      </c>
      <c r="PF67" s="193" t="e">
        <f t="shared" si="136"/>
        <v>#N/A</v>
      </c>
      <c r="PG67" s="193" t="e">
        <f t="shared" si="136"/>
        <v>#N/A</v>
      </c>
      <c r="PH67" s="193" t="e">
        <f t="shared" si="136"/>
        <v>#N/A</v>
      </c>
      <c r="PI67" s="193" t="e">
        <f t="shared" si="136"/>
        <v>#N/A</v>
      </c>
      <c r="PJ67" s="193" t="e">
        <f t="shared" si="136"/>
        <v>#N/A</v>
      </c>
      <c r="PK67" s="193" t="e">
        <f t="shared" si="136"/>
        <v>#N/A</v>
      </c>
      <c r="PL67" s="193" t="e">
        <f t="shared" si="26"/>
        <v>#N/A</v>
      </c>
      <c r="PM67" s="193" t="e">
        <f t="shared" si="131"/>
        <v>#N/A</v>
      </c>
      <c r="PN67" s="193" t="e">
        <f t="shared" si="131"/>
        <v>#N/A</v>
      </c>
      <c r="PO67" s="193" t="e">
        <f t="shared" si="131"/>
        <v>#N/A</v>
      </c>
      <c r="PP67" s="193" t="e">
        <f t="shared" si="131"/>
        <v>#N/A</v>
      </c>
      <c r="PQ67" s="193" t="e">
        <f t="shared" si="131"/>
        <v>#N/A</v>
      </c>
      <c r="PR67" s="193" t="e">
        <f t="shared" si="131"/>
        <v>#N/A</v>
      </c>
      <c r="PS67" s="193" t="e">
        <f t="shared" si="131"/>
        <v>#N/A</v>
      </c>
      <c r="PT67" s="193" t="e">
        <f t="shared" si="131"/>
        <v>#N/A</v>
      </c>
    </row>
    <row r="68" spans="1:436" hidden="1" x14ac:dyDescent="0.45">
      <c r="A68" s="20">
        <v>65</v>
      </c>
      <c r="B68" s="115"/>
      <c r="C68" s="115"/>
      <c r="D68" s="115"/>
      <c r="E68" s="110" t="str">
        <f t="shared" si="15"/>
        <v/>
      </c>
      <c r="F68" s="21" t="str">
        <f t="shared" si="16"/>
        <v/>
      </c>
      <c r="G68" s="22" t="str">
        <f t="shared" si="17"/>
        <v/>
      </c>
      <c r="H68" s="23" t="str">
        <f>IF(F68="","",IF(OR($F68&lt;Skew!$B$3,$F68=Skew!$B$3),IF($F68&gt;Skew!$C$3,Skew!$A$3,IF($F68&gt;Skew!$C$4,Skew!$A$4,IF($F68&gt;Skew!$C$5,Skew!$A$5,IF($F68&gt;Skew!$C$6,Skew!$A$6,IF($F68&gt;Skew!$C$7,Skew!$A$7,IF($F68&gt;Skew!$C$8,Skew!$A$8,IF($F68&gt;Skew!$C$9,Skew!$A$9,IF($F68&gt;Skew!$C$10,Skew!$A$10,IF($F68&gt;Skew!$C$11,Skew!$A$11,IF($F68&gt;Skew!$C$12,Skew!$A$12,IF($F68&gt;Skew!$C$13,Skew!$A$13,IF($F68&gt;Skew!$C$14,Skew!$A$14,IF($F68&gt;Skew!$C$15,Skew!$A$15,IF($F68&gt;Skew!$C$16,Skew!$A$16,Skew!$A$17)
)))))))))))))))</f>
        <v/>
      </c>
      <c r="I68" s="22" t="str">
        <f>IF(F68="","",MATCH(H68,Skew!$A$3:$A$17,0))</f>
        <v/>
      </c>
      <c r="J68" s="22" t="str">
        <f t="shared" ref="J68:J103" si="166">IF(AND(B68&gt;0,C68&gt;0,D68&gt;0),B68+((D68-B68)/2),"")</f>
        <v/>
      </c>
      <c r="K68" s="24"/>
      <c r="L68" s="22" t="str">
        <f>IF(OR(F68="",K68=""),"",MATCH(K68,Confidence!$A$3:$A$12,0))</f>
        <v/>
      </c>
      <c r="M68" s="25" t="str">
        <f t="shared" ref="M68:M103" si="167">IF(OR(F68="",K68=""),"",INDEX(Alpha_Chart,I68,L68))</f>
        <v/>
      </c>
      <c r="N68" s="25" t="str">
        <f t="shared" ref="N68:N103" si="168">IF(OR(F68="",K68=""),"",INDEX(Beta_Chart,I68,L68))</f>
        <v/>
      </c>
      <c r="O68" s="22"/>
      <c r="P68" s="102" t="str">
        <f t="shared" ref="P68:P103" si="169">IF(OR(F68="",K68=""),"",IF(G68="R",((D68-B68)*(INDEX(Mean_Ratios,I68,L68)))+B68,((D68-B68)*(1-INDEX(Mean_Ratios,I68,L68)))+B68))</f>
        <v/>
      </c>
      <c r="Q68" s="102" t="str">
        <f t="shared" ref="Q68:Q103" si="170">IF(OR(F68="",K68=""),"",(D68-B68)*INDEX(Standard_Deviation_Ratios,I68,L68))</f>
        <v/>
      </c>
      <c r="R68" s="37" t="str">
        <f t="shared" ref="R68:R103" si="171">IF(OR(F68="",K68=""),"",Q68^2)</f>
        <v/>
      </c>
      <c r="S68" s="115"/>
      <c r="T68" s="204" t="str">
        <f>IF(AND(B68&gt;0,C68&gt;0,D68&gt;0,M68&gt;0,N68&gt;0,S68&gt;0,NOT(K68="")),ABS(VLOOKUP($S$1,VLookups!$A$30:$B$31,2,FALSE)-_xlfn.BETA.DIST(S68,IF(G68="L",N68,M68),IF(G68="L",M68,N68),TRUE,B68,D68)),"")</f>
        <v/>
      </c>
      <c r="U68" s="112" t="str">
        <f>IF(OR($M68="",$N68=""),"",_xlfn.BETA.INV(ABS(VLOOKUP($S$1,VLookups!$A$30:$B$31,2,FALSE)-U$3),IF($G68="L",$N68,$M68),IF($G68="L",$M68,$N68),$B68,$D68))</f>
        <v/>
      </c>
      <c r="V68" s="113" t="str">
        <f>IF(OR($M68="",$N68=""),"",_xlfn.BETA.INV(ABS(VLOOKUP($S$1,VLookups!$A$30:$B$31,2,FALSE)-V$3),IF($G68="L",$N68,$M68),IF($G68="L",$M68,$N68),$B68,$D68))</f>
        <v/>
      </c>
      <c r="W68" s="112" t="str">
        <f>IF(OR($M68="",$N68=""),"",_xlfn.BETA.INV(ABS(VLOOKUP($S$1,VLookups!$A$30:$B$31,2,FALSE)-W$3),IF($G68="L",$N68,$M68),IF($G68="L",$M68,$N68),$B68,$D68))</f>
        <v/>
      </c>
      <c r="X68" s="113" t="str">
        <f>IF(OR($M68="",$N68=""),"",_xlfn.BETA.INV(ABS(VLOOKUP($S$1,VLookups!$A$30:$B$31,2,FALSE)-X$3),IF($G68="L",$N68,$M68),IF($G68="L",$M68,$N68),$B68,$D68))</f>
        <v/>
      </c>
      <c r="Y68" s="112" t="str">
        <f>IF(OR($M68="",$N68=""),"",_xlfn.BETA.INV(ABS(VLOOKUP($S$1,VLookups!$A$30:$B$31,2,FALSE)-Y$3),IF($G68="L",$N68,$M68),IF($G68="L",$M68,$N68),$B68,$D68))</f>
        <v/>
      </c>
      <c r="Z68" s="113" t="str">
        <f>IF(OR($M68="",$N68=""),"",_xlfn.BETA.INV(ABS(VLOOKUP($S$1,VLookups!$A$30:$B$31,2,FALSE)-Z$3),IF($G68="L",$N68,$M68),IF($G68="L",$M68,$N68),$B68,$D68))</f>
        <v/>
      </c>
      <c r="AA68" s="112" t="str">
        <f>IF(OR($M68="",$N68=""),"",_xlfn.BETA.INV(ABS(VLOOKUP($S$1,VLookups!$A$30:$B$31,2,FALSE)-AA$3),IF($G68="L",$N68,$M68),IF($G68="L",$M68,$N68),$B68,$D68))</f>
        <v/>
      </c>
      <c r="AB68" s="113" t="str">
        <f>IF(OR($M68="",$N68=""),"",_xlfn.BETA.INV(ABS(VLOOKUP($S$1,VLookups!$A$30:$B$31,2,FALSE)-AB$3),IF($G68="L",$N68,$M68),IF($G68="L",$M68,$N68),$B68,$D68))</f>
        <v/>
      </c>
      <c r="AC68" s="112" t="str">
        <f>IF(OR($M68="",$N68=""),"",_xlfn.BETA.INV(ABS(VLOOKUP($S$1,VLookups!$A$30:$B$31,2,FALSE)-AC$3),IF($G68="L",$N68,$M68),IF($G68="L",$M68,$N68),$B68,$D68))</f>
        <v/>
      </c>
      <c r="AD68" s="113" t="str">
        <f>IF(OR($M68="",$N68=""),"",_xlfn.BETA.INV(ABS(VLOOKUP($S$1,VLookups!$A$30:$B$31,2,FALSE)-AD$3),IF($G68="L",$N68,$M68),IF($G68="L",$M68,$N68),$B68,$D68))</f>
        <v/>
      </c>
      <c r="AE68" s="112" t="str">
        <f>IF(OR($M68="",$N68=""),"",_xlfn.BETA.INV(ABS(VLOOKUP($S$1,VLookups!$A$30:$B$31,2,FALSE)-AE$3),IF($G68="L",$N68,$M68),IF($G68="L",$M68,$N68),$B68,$D68))</f>
        <v/>
      </c>
      <c r="AF68" s="113" t="str">
        <f>IF(OR($M68="",$N68=""),"",_xlfn.BETA.INV(ABS(VLOOKUP($S$1,VLookups!$A$30:$B$31,2,FALSE)-AF$3),IF($G68="L",$N68,$M68),IF($G68="L",$M68,$N68),$B68,$D68))</f>
        <v/>
      </c>
      <c r="AG68" s="15"/>
      <c r="AH68" s="194" t="str">
        <f t="shared" si="18"/>
        <v/>
      </c>
      <c r="AI68" s="192" t="str">
        <f t="shared" si="19"/>
        <v/>
      </c>
      <c r="AJ68" s="177" t="str">
        <f t="shared" si="162"/>
        <v/>
      </c>
      <c r="AK68" s="177" t="str">
        <f t="shared" si="144"/>
        <v/>
      </c>
      <c r="AL68" s="177" t="str">
        <f t="shared" si="144"/>
        <v/>
      </c>
      <c r="AM68" s="177" t="str">
        <f t="shared" si="144"/>
        <v/>
      </c>
      <c r="AN68" s="177" t="str">
        <f t="shared" si="144"/>
        <v/>
      </c>
      <c r="AO68" s="177" t="str">
        <f t="shared" si="144"/>
        <v/>
      </c>
      <c r="AP68" s="177" t="str">
        <f t="shared" si="144"/>
        <v/>
      </c>
      <c r="AQ68" s="177" t="str">
        <f t="shared" si="144"/>
        <v/>
      </c>
      <c r="AR68" s="177" t="str">
        <f t="shared" si="144"/>
        <v/>
      </c>
      <c r="AS68" s="177" t="str">
        <f t="shared" si="144"/>
        <v/>
      </c>
      <c r="AT68" s="177" t="str">
        <f t="shared" si="144"/>
        <v/>
      </c>
      <c r="AU68" s="177" t="str">
        <f t="shared" si="144"/>
        <v/>
      </c>
      <c r="AV68" s="177" t="str">
        <f t="shared" si="144"/>
        <v/>
      </c>
      <c r="AW68" s="177" t="str">
        <f t="shared" si="144"/>
        <v/>
      </c>
      <c r="AX68" s="177" t="str">
        <f t="shared" si="144"/>
        <v/>
      </c>
      <c r="AY68" s="177" t="str">
        <f t="shared" si="144"/>
        <v/>
      </c>
      <c r="AZ68" s="177" t="str">
        <f t="shared" si="144"/>
        <v/>
      </c>
      <c r="BA68" s="177" t="str">
        <f t="shared" si="139"/>
        <v/>
      </c>
      <c r="BB68" s="177" t="str">
        <f t="shared" si="139"/>
        <v/>
      </c>
      <c r="BC68" s="177" t="str">
        <f t="shared" si="139"/>
        <v/>
      </c>
      <c r="BD68" s="177" t="str">
        <f t="shared" si="139"/>
        <v/>
      </c>
      <c r="BE68" s="177" t="str">
        <f t="shared" si="139"/>
        <v/>
      </c>
      <c r="BF68" s="177" t="str">
        <f t="shared" si="139"/>
        <v/>
      </c>
      <c r="BG68" s="177" t="str">
        <f t="shared" si="139"/>
        <v/>
      </c>
      <c r="BH68" s="177" t="str">
        <f t="shared" si="139"/>
        <v/>
      </c>
      <c r="BI68" s="177" t="str">
        <f t="shared" si="139"/>
        <v/>
      </c>
      <c r="BJ68" s="177" t="str">
        <f t="shared" si="139"/>
        <v/>
      </c>
      <c r="BK68" s="177" t="str">
        <f t="shared" si="139"/>
        <v/>
      </c>
      <c r="BL68" s="177" t="str">
        <f t="shared" si="139"/>
        <v/>
      </c>
      <c r="BM68" s="177" t="str">
        <f t="shared" si="139"/>
        <v/>
      </c>
      <c r="BN68" s="177" t="str">
        <f t="shared" si="139"/>
        <v/>
      </c>
      <c r="BO68" s="177" t="str">
        <f t="shared" si="139"/>
        <v/>
      </c>
      <c r="BP68" s="177" t="str">
        <f t="shared" si="145"/>
        <v/>
      </c>
      <c r="BQ68" s="177" t="str">
        <f t="shared" si="145"/>
        <v/>
      </c>
      <c r="BR68" s="177" t="str">
        <f t="shared" si="145"/>
        <v/>
      </c>
      <c r="BS68" s="177" t="str">
        <f t="shared" si="145"/>
        <v/>
      </c>
      <c r="BT68" s="177" t="str">
        <f t="shared" si="145"/>
        <v/>
      </c>
      <c r="BU68" s="177" t="str">
        <f t="shared" si="145"/>
        <v/>
      </c>
      <c r="BV68" s="177" t="str">
        <f t="shared" si="145"/>
        <v/>
      </c>
      <c r="BW68" s="177" t="str">
        <f t="shared" si="145"/>
        <v/>
      </c>
      <c r="BX68" s="177" t="str">
        <f t="shared" si="145"/>
        <v/>
      </c>
      <c r="BY68" s="177" t="str">
        <f t="shared" si="145"/>
        <v/>
      </c>
      <c r="BZ68" s="177" t="str">
        <f t="shared" si="145"/>
        <v/>
      </c>
      <c r="CA68" s="177" t="str">
        <f t="shared" si="145"/>
        <v/>
      </c>
      <c r="CB68" s="177" t="str">
        <f t="shared" si="145"/>
        <v/>
      </c>
      <c r="CC68" s="177" t="str">
        <f t="shared" si="145"/>
        <v/>
      </c>
      <c r="CD68" s="177" t="str">
        <f t="shared" si="145"/>
        <v/>
      </c>
      <c r="CE68" s="177" t="str">
        <f t="shared" si="145"/>
        <v/>
      </c>
      <c r="CF68" s="177" t="str">
        <f t="shared" si="140"/>
        <v/>
      </c>
      <c r="CG68" s="177" t="str">
        <f t="shared" si="140"/>
        <v/>
      </c>
      <c r="CH68" s="177" t="str">
        <f t="shared" si="140"/>
        <v/>
      </c>
      <c r="CI68" s="177" t="str">
        <f t="shared" si="140"/>
        <v/>
      </c>
      <c r="CJ68" s="177" t="str">
        <f t="shared" si="140"/>
        <v/>
      </c>
      <c r="CK68" s="177" t="str">
        <f t="shared" si="140"/>
        <v/>
      </c>
      <c r="CL68" s="177" t="str">
        <f t="shared" si="140"/>
        <v/>
      </c>
      <c r="CM68" s="177" t="str">
        <f t="shared" si="140"/>
        <v/>
      </c>
      <c r="CN68" s="177" t="str">
        <f t="shared" si="140"/>
        <v/>
      </c>
      <c r="CO68" s="177" t="str">
        <f t="shared" si="140"/>
        <v/>
      </c>
      <c r="CP68" s="177" t="str">
        <f t="shared" si="140"/>
        <v/>
      </c>
      <c r="CQ68" s="177" t="str">
        <f t="shared" si="140"/>
        <v/>
      </c>
      <c r="CR68" s="177" t="str">
        <f t="shared" si="140"/>
        <v/>
      </c>
      <c r="CS68" s="177" t="str">
        <f t="shared" si="140"/>
        <v/>
      </c>
      <c r="CT68" s="177" t="str">
        <f t="shared" si="140"/>
        <v/>
      </c>
      <c r="CU68" s="177" t="str">
        <f t="shared" si="137"/>
        <v/>
      </c>
      <c r="CV68" s="177" t="str">
        <f t="shared" si="137"/>
        <v/>
      </c>
      <c r="CW68" s="177" t="str">
        <f t="shared" si="137"/>
        <v/>
      </c>
      <c r="CX68" s="177" t="str">
        <f t="shared" si="137"/>
        <v/>
      </c>
      <c r="CY68" s="177" t="str">
        <f t="shared" si="137"/>
        <v/>
      </c>
      <c r="CZ68" s="177" t="str">
        <f t="shared" si="137"/>
        <v/>
      </c>
      <c r="DA68" s="177" t="str">
        <f t="shared" si="137"/>
        <v/>
      </c>
      <c r="DB68" s="177" t="str">
        <f t="shared" si="137"/>
        <v/>
      </c>
      <c r="DC68" s="177" t="str">
        <f t="shared" si="137"/>
        <v/>
      </c>
      <c r="DD68" s="177" t="str">
        <f t="shared" si="137"/>
        <v/>
      </c>
      <c r="DE68" s="177" t="str">
        <f t="shared" si="137"/>
        <v/>
      </c>
      <c r="DF68" s="177" t="str">
        <f t="shared" si="137"/>
        <v/>
      </c>
      <c r="DG68" s="177" t="str">
        <f t="shared" si="137"/>
        <v/>
      </c>
      <c r="DH68" s="177" t="str">
        <f t="shared" si="137"/>
        <v/>
      </c>
      <c r="DI68" s="177" t="str">
        <f t="shared" si="137"/>
        <v/>
      </c>
      <c r="DJ68" s="177" t="str">
        <f t="shared" si="137"/>
        <v/>
      </c>
      <c r="DK68" s="177" t="str">
        <f t="shared" si="133"/>
        <v/>
      </c>
      <c r="DL68" s="177" t="str">
        <f t="shared" si="133"/>
        <v/>
      </c>
      <c r="DM68" s="177" t="str">
        <f t="shared" si="133"/>
        <v/>
      </c>
      <c r="DN68" s="177" t="str">
        <f t="shared" si="133"/>
        <v/>
      </c>
      <c r="DO68" s="177" t="str">
        <f t="shared" si="133"/>
        <v/>
      </c>
      <c r="DP68" s="177" t="str">
        <f t="shared" si="133"/>
        <v/>
      </c>
      <c r="DQ68" s="177" t="str">
        <f t="shared" si="133"/>
        <v/>
      </c>
      <c r="DR68" s="177" t="str">
        <f t="shared" si="133"/>
        <v/>
      </c>
      <c r="DS68" s="177" t="str">
        <f t="shared" si="133"/>
        <v/>
      </c>
      <c r="DT68" s="177" t="str">
        <f t="shared" si="133"/>
        <v/>
      </c>
      <c r="DU68" s="177" t="str">
        <f t="shared" si="133"/>
        <v/>
      </c>
      <c r="DV68" s="177" t="str">
        <f t="shared" si="133"/>
        <v/>
      </c>
      <c r="DW68" s="177" t="str">
        <f t="shared" si="133"/>
        <v/>
      </c>
      <c r="DX68" s="177" t="str">
        <f t="shared" si="133"/>
        <v/>
      </c>
      <c r="DY68" s="177" t="str">
        <f t="shared" si="133"/>
        <v/>
      </c>
      <c r="DZ68" s="177" t="str">
        <f t="shared" si="146"/>
        <v/>
      </c>
      <c r="EA68" s="177" t="str">
        <f t="shared" si="146"/>
        <v/>
      </c>
      <c r="EB68" s="177" t="str">
        <f t="shared" si="146"/>
        <v/>
      </c>
      <c r="EC68" s="177" t="str">
        <f t="shared" si="146"/>
        <v/>
      </c>
      <c r="ED68" s="177" t="str">
        <f t="shared" si="146"/>
        <v/>
      </c>
      <c r="EE68" s="177" t="str">
        <f t="shared" si="146"/>
        <v/>
      </c>
      <c r="EF68" s="177" t="str">
        <f t="shared" si="146"/>
        <v/>
      </c>
      <c r="EG68" s="177" t="str">
        <f t="shared" si="146"/>
        <v/>
      </c>
      <c r="EH68" s="177" t="str">
        <f t="shared" si="146"/>
        <v/>
      </c>
      <c r="EI68" s="177" t="str">
        <f t="shared" si="146"/>
        <v/>
      </c>
      <c r="EJ68" s="177" t="str">
        <f t="shared" si="146"/>
        <v/>
      </c>
      <c r="EK68" s="177" t="str">
        <f t="shared" si="146"/>
        <v/>
      </c>
      <c r="EL68" s="177" t="str">
        <f t="shared" si="146"/>
        <v/>
      </c>
      <c r="EM68" s="177" t="str">
        <f t="shared" si="146"/>
        <v/>
      </c>
      <c r="EN68" s="177" t="str">
        <f t="shared" si="146"/>
        <v/>
      </c>
      <c r="EO68" s="177" t="str">
        <f t="shared" si="146"/>
        <v/>
      </c>
      <c r="EP68" s="177" t="str">
        <f t="shared" si="141"/>
        <v/>
      </c>
      <c r="EQ68" s="177" t="str">
        <f t="shared" si="151"/>
        <v/>
      </c>
      <c r="ER68" s="177" t="str">
        <f t="shared" si="151"/>
        <v/>
      </c>
      <c r="ES68" s="177" t="str">
        <f t="shared" si="151"/>
        <v/>
      </c>
      <c r="ET68" s="177" t="str">
        <f t="shared" si="151"/>
        <v/>
      </c>
      <c r="EU68" s="177" t="str">
        <f t="shared" si="151"/>
        <v/>
      </c>
      <c r="EV68" s="177" t="str">
        <f t="shared" si="151"/>
        <v/>
      </c>
      <c r="EW68" s="177" t="str">
        <f t="shared" si="151"/>
        <v/>
      </c>
      <c r="EX68" s="177" t="str">
        <f t="shared" si="151"/>
        <v/>
      </c>
      <c r="EY68" s="177" t="str">
        <f t="shared" si="151"/>
        <v/>
      </c>
      <c r="EZ68" s="177" t="str">
        <f t="shared" si="151"/>
        <v/>
      </c>
      <c r="FA68" s="177" t="str">
        <f t="shared" si="151"/>
        <v/>
      </c>
      <c r="FB68" s="177" t="str">
        <f t="shared" si="151"/>
        <v/>
      </c>
      <c r="FC68" s="177" t="str">
        <f t="shared" si="151"/>
        <v/>
      </c>
      <c r="FD68" s="177" t="str">
        <f t="shared" si="151"/>
        <v/>
      </c>
      <c r="FE68" s="177" t="str">
        <f t="shared" si="151"/>
        <v/>
      </c>
      <c r="FF68" s="177" t="str">
        <f t="shared" si="151"/>
        <v/>
      </c>
      <c r="FG68" s="177" t="str">
        <f t="shared" si="147"/>
        <v/>
      </c>
      <c r="FH68" s="177" t="str">
        <f t="shared" si="142"/>
        <v/>
      </c>
      <c r="FI68" s="177" t="str">
        <f t="shared" si="142"/>
        <v/>
      </c>
      <c r="FJ68" s="177" t="str">
        <f t="shared" si="142"/>
        <v/>
      </c>
      <c r="FK68" s="177" t="str">
        <f t="shared" si="142"/>
        <v/>
      </c>
      <c r="FL68" s="177" t="str">
        <f t="shared" si="142"/>
        <v/>
      </c>
      <c r="FM68" s="177" t="str">
        <f t="shared" si="142"/>
        <v/>
      </c>
      <c r="FN68" s="177" t="str">
        <f t="shared" si="142"/>
        <v/>
      </c>
      <c r="FO68" s="177" t="str">
        <f t="shared" si="142"/>
        <v/>
      </c>
      <c r="FP68" s="177" t="str">
        <f t="shared" si="142"/>
        <v/>
      </c>
      <c r="FQ68" s="177" t="str">
        <f t="shared" si="142"/>
        <v/>
      </c>
      <c r="FR68" s="177" t="str">
        <f t="shared" si="142"/>
        <v/>
      </c>
      <c r="FS68" s="177" t="str">
        <f t="shared" si="142"/>
        <v/>
      </c>
      <c r="FT68" s="177" t="str">
        <f t="shared" si="142"/>
        <v/>
      </c>
      <c r="FU68" s="177" t="str">
        <f t="shared" si="142"/>
        <v/>
      </c>
      <c r="FV68" s="177" t="str">
        <f t="shared" si="142"/>
        <v/>
      </c>
      <c r="FW68" s="177" t="str">
        <f t="shared" si="142"/>
        <v/>
      </c>
      <c r="FX68" s="177" t="str">
        <f t="shared" si="148"/>
        <v/>
      </c>
      <c r="FY68" s="177" t="str">
        <f t="shared" si="148"/>
        <v/>
      </c>
      <c r="FZ68" s="177" t="str">
        <f t="shared" si="148"/>
        <v/>
      </c>
      <c r="GA68" s="177" t="str">
        <f t="shared" si="148"/>
        <v/>
      </c>
      <c r="GB68" s="177" t="str">
        <f t="shared" si="148"/>
        <v/>
      </c>
      <c r="GC68" s="177" t="str">
        <f t="shared" si="148"/>
        <v/>
      </c>
      <c r="GD68" s="177" t="str">
        <f t="shared" si="148"/>
        <v/>
      </c>
      <c r="GE68" s="177" t="str">
        <f t="shared" si="148"/>
        <v/>
      </c>
      <c r="GF68" s="177" t="str">
        <f t="shared" si="148"/>
        <v/>
      </c>
      <c r="GG68" s="177" t="str">
        <f t="shared" si="148"/>
        <v/>
      </c>
      <c r="GH68" s="177" t="str">
        <f t="shared" si="148"/>
        <v/>
      </c>
      <c r="GI68" s="177" t="str">
        <f t="shared" si="148"/>
        <v/>
      </c>
      <c r="GJ68" s="177" t="str">
        <f t="shared" si="148"/>
        <v/>
      </c>
      <c r="GK68" s="177" t="str">
        <f t="shared" si="148"/>
        <v/>
      </c>
      <c r="GL68" s="177" t="str">
        <f t="shared" si="148"/>
        <v/>
      </c>
      <c r="GM68" s="177" t="str">
        <f t="shared" si="148"/>
        <v/>
      </c>
      <c r="GN68" s="177" t="str">
        <f t="shared" si="143"/>
        <v/>
      </c>
      <c r="GO68" s="177" t="str">
        <f t="shared" si="143"/>
        <v/>
      </c>
      <c r="GP68" s="177" t="str">
        <f t="shared" si="143"/>
        <v/>
      </c>
      <c r="GQ68" s="177" t="str">
        <f t="shared" si="143"/>
        <v/>
      </c>
      <c r="GR68" s="177" t="str">
        <f t="shared" si="143"/>
        <v/>
      </c>
      <c r="GS68" s="177" t="str">
        <f t="shared" si="143"/>
        <v/>
      </c>
      <c r="GT68" s="177" t="str">
        <f t="shared" si="143"/>
        <v/>
      </c>
      <c r="GU68" s="177" t="str">
        <f t="shared" si="143"/>
        <v/>
      </c>
      <c r="GV68" s="177" t="str">
        <f t="shared" si="143"/>
        <v/>
      </c>
      <c r="GW68" s="177" t="str">
        <f t="shared" si="143"/>
        <v/>
      </c>
      <c r="GX68" s="177" t="str">
        <f t="shared" si="143"/>
        <v/>
      </c>
      <c r="GY68" s="177" t="str">
        <f t="shared" si="143"/>
        <v/>
      </c>
      <c r="GZ68" s="177" t="str">
        <f t="shared" si="143"/>
        <v/>
      </c>
      <c r="HA68" s="177" t="str">
        <f t="shared" si="143"/>
        <v/>
      </c>
      <c r="HB68" s="177" t="str">
        <f t="shared" si="143"/>
        <v/>
      </c>
      <c r="HC68" s="177" t="str">
        <f t="shared" si="138"/>
        <v/>
      </c>
      <c r="HD68" s="177" t="str">
        <f t="shared" si="138"/>
        <v/>
      </c>
      <c r="HE68" s="177" t="str">
        <f t="shared" si="138"/>
        <v/>
      </c>
      <c r="HF68" s="177" t="str">
        <f t="shared" si="138"/>
        <v/>
      </c>
      <c r="HG68" s="177" t="str">
        <f t="shared" si="138"/>
        <v/>
      </c>
      <c r="HH68" s="177" t="str">
        <f t="shared" si="138"/>
        <v/>
      </c>
      <c r="HI68" s="177" t="str">
        <f t="shared" si="138"/>
        <v/>
      </c>
      <c r="HJ68" s="177" t="str">
        <f t="shared" si="138"/>
        <v/>
      </c>
      <c r="HK68" s="177" t="str">
        <f t="shared" si="138"/>
        <v/>
      </c>
      <c r="HL68" s="177" t="str">
        <f t="shared" si="138"/>
        <v/>
      </c>
      <c r="HM68" s="177" t="str">
        <f t="shared" si="138"/>
        <v/>
      </c>
      <c r="HN68" s="177" t="str">
        <f t="shared" si="138"/>
        <v/>
      </c>
      <c r="HO68" s="177" t="str">
        <f t="shared" si="138"/>
        <v/>
      </c>
      <c r="HP68" s="177" t="str">
        <f t="shared" si="138"/>
        <v/>
      </c>
      <c r="HQ68" s="177" t="str">
        <f t="shared" si="149"/>
        <v/>
      </c>
      <c r="HR68" s="177" t="str">
        <f t="shared" si="149"/>
        <v/>
      </c>
      <c r="HS68" s="177" t="str">
        <f t="shared" si="149"/>
        <v/>
      </c>
      <c r="HT68" s="177" t="str">
        <f t="shared" si="149"/>
        <v/>
      </c>
      <c r="HU68" s="177" t="str">
        <f t="shared" si="149"/>
        <v/>
      </c>
      <c r="HV68" s="177" t="str">
        <f t="shared" si="149"/>
        <v/>
      </c>
      <c r="HW68" s="177" t="str">
        <f t="shared" si="149"/>
        <v/>
      </c>
      <c r="HX68" s="177" t="str">
        <f t="shared" si="149"/>
        <v/>
      </c>
      <c r="HY68" s="177" t="str">
        <f t="shared" si="149"/>
        <v/>
      </c>
      <c r="HZ68" s="177" t="str">
        <f t="shared" si="149"/>
        <v/>
      </c>
      <c r="IA68" s="192" t="str">
        <f t="shared" si="21"/>
        <v/>
      </c>
      <c r="IB68" s="193" t="e">
        <f t="shared" ref="IB68:IB103" si="172">IF(ISNONTEXT($Q68),IF($G68="R",_xlfn.BETA.DIST(AI68,$M68,$N68,FALSE,$B68,$D68),_xlfn.BETA.DIST(AI68,$N68,$M68,FALSE,$B68,$D68)),NA())</f>
        <v>#N/A</v>
      </c>
      <c r="IC68" s="193" t="e">
        <f t="shared" si="153"/>
        <v>#N/A</v>
      </c>
      <c r="ID68" s="193" t="e">
        <f t="shared" si="153"/>
        <v>#N/A</v>
      </c>
      <c r="IE68" s="193" t="e">
        <f t="shared" si="153"/>
        <v>#N/A</v>
      </c>
      <c r="IF68" s="193" t="e">
        <f t="shared" si="163"/>
        <v>#N/A</v>
      </c>
      <c r="IG68" s="193" t="e">
        <f t="shared" si="163"/>
        <v>#N/A</v>
      </c>
      <c r="IH68" s="193" t="e">
        <f t="shared" si="163"/>
        <v>#N/A</v>
      </c>
      <c r="II68" s="193" t="e">
        <f t="shared" si="163"/>
        <v>#N/A</v>
      </c>
      <c r="IJ68" s="193" t="e">
        <f t="shared" si="163"/>
        <v>#N/A</v>
      </c>
      <c r="IK68" s="193" t="e">
        <f t="shared" si="163"/>
        <v>#N/A</v>
      </c>
      <c r="IL68" s="193" t="e">
        <f t="shared" si="163"/>
        <v>#N/A</v>
      </c>
      <c r="IM68" s="193" t="e">
        <f t="shared" si="163"/>
        <v>#N/A</v>
      </c>
      <c r="IN68" s="193" t="e">
        <f t="shared" si="163"/>
        <v>#N/A</v>
      </c>
      <c r="IO68" s="193" t="e">
        <f t="shared" si="163"/>
        <v>#N/A</v>
      </c>
      <c r="IP68" s="193" t="e">
        <f t="shared" si="163"/>
        <v>#N/A</v>
      </c>
      <c r="IQ68" s="193" t="e">
        <f t="shared" si="163"/>
        <v>#N/A</v>
      </c>
      <c r="IR68" s="193" t="e">
        <f t="shared" si="163"/>
        <v>#N/A</v>
      </c>
      <c r="IS68" s="193" t="e">
        <f t="shared" si="163"/>
        <v>#N/A</v>
      </c>
      <c r="IT68" s="193" t="e">
        <f t="shared" si="163"/>
        <v>#N/A</v>
      </c>
      <c r="IU68" s="193" t="e">
        <f t="shared" si="159"/>
        <v>#N/A</v>
      </c>
      <c r="IV68" s="193" t="e">
        <f t="shared" si="159"/>
        <v>#N/A</v>
      </c>
      <c r="IW68" s="193" t="e">
        <f t="shared" si="159"/>
        <v>#N/A</v>
      </c>
      <c r="IX68" s="193" t="e">
        <f t="shared" si="159"/>
        <v>#N/A</v>
      </c>
      <c r="IY68" s="193" t="e">
        <f t="shared" si="159"/>
        <v>#N/A</v>
      </c>
      <c r="IZ68" s="193" t="e">
        <f t="shared" si="159"/>
        <v>#N/A</v>
      </c>
      <c r="JA68" s="193" t="e">
        <f t="shared" si="159"/>
        <v>#N/A</v>
      </c>
      <c r="JB68" s="193" t="e">
        <f t="shared" si="159"/>
        <v>#N/A</v>
      </c>
      <c r="JC68" s="193" t="e">
        <f t="shared" si="159"/>
        <v>#N/A</v>
      </c>
      <c r="JD68" s="193" t="e">
        <f t="shared" si="159"/>
        <v>#N/A</v>
      </c>
      <c r="JE68" s="193" t="e">
        <f t="shared" si="159"/>
        <v>#N/A</v>
      </c>
      <c r="JF68" s="193" t="e">
        <f t="shared" si="159"/>
        <v>#N/A</v>
      </c>
      <c r="JG68" s="193" t="e">
        <f t="shared" si="159"/>
        <v>#N/A</v>
      </c>
      <c r="JH68" s="193" t="e">
        <f t="shared" si="159"/>
        <v>#N/A</v>
      </c>
      <c r="JI68" s="193" t="e">
        <f t="shared" si="159"/>
        <v>#N/A</v>
      </c>
      <c r="JJ68" s="193" t="e">
        <f t="shared" si="156"/>
        <v>#N/A</v>
      </c>
      <c r="JK68" s="193" t="e">
        <f t="shared" si="156"/>
        <v>#N/A</v>
      </c>
      <c r="JL68" s="193" t="e">
        <f t="shared" si="156"/>
        <v>#N/A</v>
      </c>
      <c r="JM68" s="193" t="e">
        <f t="shared" si="156"/>
        <v>#N/A</v>
      </c>
      <c r="JN68" s="193" t="e">
        <f t="shared" si="156"/>
        <v>#N/A</v>
      </c>
      <c r="JO68" s="193" t="e">
        <f t="shared" si="156"/>
        <v>#N/A</v>
      </c>
      <c r="JP68" s="193" t="e">
        <f t="shared" si="156"/>
        <v>#N/A</v>
      </c>
      <c r="JQ68" s="193" t="e">
        <f t="shared" si="156"/>
        <v>#N/A</v>
      </c>
      <c r="JR68" s="193" t="e">
        <f t="shared" si="156"/>
        <v>#N/A</v>
      </c>
      <c r="JS68" s="193" t="e">
        <f t="shared" si="156"/>
        <v>#N/A</v>
      </c>
      <c r="JT68" s="193" t="e">
        <f t="shared" si="156"/>
        <v>#N/A</v>
      </c>
      <c r="JU68" s="193" t="e">
        <f t="shared" si="156"/>
        <v>#N/A</v>
      </c>
      <c r="JV68" s="193" t="e">
        <f t="shared" si="156"/>
        <v>#N/A</v>
      </c>
      <c r="JW68" s="193" t="e">
        <f t="shared" si="156"/>
        <v>#N/A</v>
      </c>
      <c r="JX68" s="193" t="e">
        <f t="shared" si="156"/>
        <v>#N/A</v>
      </c>
      <c r="JY68" s="193" t="e">
        <f t="shared" si="134"/>
        <v>#N/A</v>
      </c>
      <c r="JZ68" s="193" t="e">
        <f t="shared" si="134"/>
        <v>#N/A</v>
      </c>
      <c r="KA68" s="193" t="e">
        <f t="shared" si="134"/>
        <v>#N/A</v>
      </c>
      <c r="KB68" s="193" t="e">
        <f t="shared" si="134"/>
        <v>#N/A</v>
      </c>
      <c r="KC68" s="193" t="e">
        <f t="shared" si="134"/>
        <v>#N/A</v>
      </c>
      <c r="KD68" s="193" t="e">
        <f t="shared" si="134"/>
        <v>#N/A</v>
      </c>
      <c r="KE68" s="193" t="e">
        <f t="shared" si="134"/>
        <v>#N/A</v>
      </c>
      <c r="KF68" s="193" t="e">
        <f t="shared" si="134"/>
        <v>#N/A</v>
      </c>
      <c r="KG68" s="193" t="e">
        <f t="shared" si="134"/>
        <v>#N/A</v>
      </c>
      <c r="KH68" s="193" t="e">
        <f t="shared" si="134"/>
        <v>#N/A</v>
      </c>
      <c r="KI68" s="193" t="e">
        <f t="shared" si="134"/>
        <v>#N/A</v>
      </c>
      <c r="KJ68" s="193" t="e">
        <f t="shared" si="134"/>
        <v>#N/A</v>
      </c>
      <c r="KK68" s="193" t="e">
        <f t="shared" si="134"/>
        <v>#N/A</v>
      </c>
      <c r="KL68" s="193" t="e">
        <f t="shared" si="134"/>
        <v>#N/A</v>
      </c>
      <c r="KM68" s="193" t="e">
        <f t="shared" si="134"/>
        <v>#N/A</v>
      </c>
      <c r="KN68" s="193" t="e">
        <f t="shared" si="24"/>
        <v>#N/A</v>
      </c>
      <c r="KO68" s="193" t="e">
        <f t="shared" si="154"/>
        <v>#N/A</v>
      </c>
      <c r="KP68" s="193" t="e">
        <f t="shared" si="154"/>
        <v>#N/A</v>
      </c>
      <c r="KQ68" s="193" t="e">
        <f t="shared" si="154"/>
        <v>#N/A</v>
      </c>
      <c r="KR68" s="193" t="e">
        <f t="shared" si="164"/>
        <v>#N/A</v>
      </c>
      <c r="KS68" s="193" t="e">
        <f t="shared" si="164"/>
        <v>#N/A</v>
      </c>
      <c r="KT68" s="193" t="e">
        <f t="shared" si="164"/>
        <v>#N/A</v>
      </c>
      <c r="KU68" s="193" t="e">
        <f t="shared" si="164"/>
        <v>#N/A</v>
      </c>
      <c r="KV68" s="193" t="e">
        <f t="shared" si="164"/>
        <v>#N/A</v>
      </c>
      <c r="KW68" s="193" t="e">
        <f t="shared" si="164"/>
        <v>#N/A</v>
      </c>
      <c r="KX68" s="193" t="e">
        <f t="shared" si="164"/>
        <v>#N/A</v>
      </c>
      <c r="KY68" s="193" t="e">
        <f t="shared" si="164"/>
        <v>#N/A</v>
      </c>
      <c r="KZ68" s="193" t="e">
        <f t="shared" si="164"/>
        <v>#N/A</v>
      </c>
      <c r="LA68" s="193" t="e">
        <f t="shared" si="164"/>
        <v>#N/A</v>
      </c>
      <c r="LB68" s="193" t="e">
        <f t="shared" si="164"/>
        <v>#N/A</v>
      </c>
      <c r="LC68" s="193" t="e">
        <f t="shared" si="164"/>
        <v>#N/A</v>
      </c>
      <c r="LD68" s="193" t="e">
        <f t="shared" si="164"/>
        <v>#N/A</v>
      </c>
      <c r="LE68" s="193" t="e">
        <f t="shared" si="164"/>
        <v>#N/A</v>
      </c>
      <c r="LF68" s="193" t="e">
        <f t="shared" si="164"/>
        <v>#N/A</v>
      </c>
      <c r="LG68" s="193" t="e">
        <f t="shared" si="160"/>
        <v>#N/A</v>
      </c>
      <c r="LH68" s="193" t="e">
        <f t="shared" si="160"/>
        <v>#N/A</v>
      </c>
      <c r="LI68" s="193" t="e">
        <f t="shared" si="160"/>
        <v>#N/A</v>
      </c>
      <c r="LJ68" s="193" t="e">
        <f t="shared" si="160"/>
        <v>#N/A</v>
      </c>
      <c r="LK68" s="193" t="e">
        <f t="shared" si="160"/>
        <v>#N/A</v>
      </c>
      <c r="LL68" s="193" t="e">
        <f t="shared" si="160"/>
        <v>#N/A</v>
      </c>
      <c r="LM68" s="193" t="e">
        <f t="shared" si="160"/>
        <v>#N/A</v>
      </c>
      <c r="LN68" s="193" t="e">
        <f t="shared" si="160"/>
        <v>#N/A</v>
      </c>
      <c r="LO68" s="193" t="e">
        <f t="shared" si="160"/>
        <v>#N/A</v>
      </c>
      <c r="LP68" s="193" t="e">
        <f t="shared" si="160"/>
        <v>#N/A</v>
      </c>
      <c r="LQ68" s="193" t="e">
        <f t="shared" si="160"/>
        <v>#N/A</v>
      </c>
      <c r="LR68" s="193" t="e">
        <f t="shared" si="160"/>
        <v>#N/A</v>
      </c>
      <c r="LS68" s="193" t="e">
        <f t="shared" si="160"/>
        <v>#N/A</v>
      </c>
      <c r="LT68" s="193" t="e">
        <f t="shared" si="160"/>
        <v>#N/A</v>
      </c>
      <c r="LU68" s="193" t="e">
        <f t="shared" si="160"/>
        <v>#N/A</v>
      </c>
      <c r="LV68" s="193" t="e">
        <f t="shared" si="157"/>
        <v>#N/A</v>
      </c>
      <c r="LW68" s="193" t="e">
        <f t="shared" si="157"/>
        <v>#N/A</v>
      </c>
      <c r="LX68" s="193" t="e">
        <f t="shared" si="157"/>
        <v>#N/A</v>
      </c>
      <c r="LY68" s="193" t="e">
        <f t="shared" si="157"/>
        <v>#N/A</v>
      </c>
      <c r="LZ68" s="193" t="e">
        <f t="shared" si="157"/>
        <v>#N/A</v>
      </c>
      <c r="MA68" s="193" t="e">
        <f t="shared" si="157"/>
        <v>#N/A</v>
      </c>
      <c r="MB68" s="193" t="e">
        <f t="shared" si="157"/>
        <v>#N/A</v>
      </c>
      <c r="MC68" s="193" t="e">
        <f t="shared" si="157"/>
        <v>#N/A</v>
      </c>
      <c r="MD68" s="193" t="e">
        <f t="shared" si="157"/>
        <v>#N/A</v>
      </c>
      <c r="ME68" s="193" t="e">
        <f t="shared" si="157"/>
        <v>#N/A</v>
      </c>
      <c r="MF68" s="193" t="e">
        <f t="shared" si="157"/>
        <v>#N/A</v>
      </c>
      <c r="MG68" s="193" t="e">
        <f t="shared" si="157"/>
        <v>#N/A</v>
      </c>
      <c r="MH68" s="193" t="e">
        <f t="shared" si="157"/>
        <v>#N/A</v>
      </c>
      <c r="MI68" s="193" t="e">
        <f t="shared" si="157"/>
        <v>#N/A</v>
      </c>
      <c r="MJ68" s="193" t="e">
        <f t="shared" si="157"/>
        <v>#N/A</v>
      </c>
      <c r="MK68" s="193" t="e">
        <f t="shared" si="135"/>
        <v>#N/A</v>
      </c>
      <c r="ML68" s="193" t="e">
        <f t="shared" si="135"/>
        <v>#N/A</v>
      </c>
      <c r="MM68" s="193" t="e">
        <f t="shared" si="135"/>
        <v>#N/A</v>
      </c>
      <c r="MN68" s="193" t="e">
        <f t="shared" si="135"/>
        <v>#N/A</v>
      </c>
      <c r="MO68" s="193" t="e">
        <f t="shared" si="135"/>
        <v>#N/A</v>
      </c>
      <c r="MP68" s="193" t="e">
        <f t="shared" si="135"/>
        <v>#N/A</v>
      </c>
      <c r="MQ68" s="193" t="e">
        <f t="shared" si="135"/>
        <v>#N/A</v>
      </c>
      <c r="MR68" s="193" t="e">
        <f t="shared" si="135"/>
        <v>#N/A</v>
      </c>
      <c r="MS68" s="193" t="e">
        <f t="shared" si="135"/>
        <v>#N/A</v>
      </c>
      <c r="MT68" s="193" t="e">
        <f t="shared" si="135"/>
        <v>#N/A</v>
      </c>
      <c r="MU68" s="193" t="e">
        <f t="shared" si="135"/>
        <v>#N/A</v>
      </c>
      <c r="MV68" s="193" t="e">
        <f t="shared" si="135"/>
        <v>#N/A</v>
      </c>
      <c r="MW68" s="193" t="e">
        <f t="shared" si="135"/>
        <v>#N/A</v>
      </c>
      <c r="MX68" s="193" t="e">
        <f t="shared" si="135"/>
        <v>#N/A</v>
      </c>
      <c r="MY68" s="193" t="e">
        <f t="shared" si="135"/>
        <v>#N/A</v>
      </c>
      <c r="MZ68" s="193" t="e">
        <f t="shared" si="25"/>
        <v>#N/A</v>
      </c>
      <c r="NA68" s="193" t="e">
        <f t="shared" si="155"/>
        <v>#N/A</v>
      </c>
      <c r="NB68" s="193" t="e">
        <f t="shared" si="155"/>
        <v>#N/A</v>
      </c>
      <c r="NC68" s="193" t="e">
        <f t="shared" si="155"/>
        <v>#N/A</v>
      </c>
      <c r="ND68" s="193" t="e">
        <f t="shared" si="165"/>
        <v>#N/A</v>
      </c>
      <c r="NE68" s="193" t="e">
        <f t="shared" si="165"/>
        <v>#N/A</v>
      </c>
      <c r="NF68" s="193" t="e">
        <f t="shared" si="165"/>
        <v>#N/A</v>
      </c>
      <c r="NG68" s="193" t="e">
        <f t="shared" si="165"/>
        <v>#N/A</v>
      </c>
      <c r="NH68" s="193" t="e">
        <f t="shared" si="165"/>
        <v>#N/A</v>
      </c>
      <c r="NI68" s="193" t="e">
        <f t="shared" si="165"/>
        <v>#N/A</v>
      </c>
      <c r="NJ68" s="193" t="e">
        <f t="shared" si="165"/>
        <v>#N/A</v>
      </c>
      <c r="NK68" s="193" t="e">
        <f t="shared" si="165"/>
        <v>#N/A</v>
      </c>
      <c r="NL68" s="193" t="e">
        <f t="shared" si="165"/>
        <v>#N/A</v>
      </c>
      <c r="NM68" s="193" t="e">
        <f t="shared" si="165"/>
        <v>#N/A</v>
      </c>
      <c r="NN68" s="193" t="e">
        <f t="shared" si="165"/>
        <v>#N/A</v>
      </c>
      <c r="NO68" s="193" t="e">
        <f t="shared" si="165"/>
        <v>#N/A</v>
      </c>
      <c r="NP68" s="193" t="e">
        <f t="shared" si="165"/>
        <v>#N/A</v>
      </c>
      <c r="NQ68" s="193" t="e">
        <f t="shared" si="165"/>
        <v>#N/A</v>
      </c>
      <c r="NR68" s="193" t="e">
        <f t="shared" si="165"/>
        <v>#N/A</v>
      </c>
      <c r="NS68" s="193" t="e">
        <f t="shared" si="161"/>
        <v>#N/A</v>
      </c>
      <c r="NT68" s="193" t="e">
        <f t="shared" si="161"/>
        <v>#N/A</v>
      </c>
      <c r="NU68" s="193" t="e">
        <f t="shared" si="161"/>
        <v>#N/A</v>
      </c>
      <c r="NV68" s="193" t="e">
        <f t="shared" si="161"/>
        <v>#N/A</v>
      </c>
      <c r="NW68" s="193" t="e">
        <f t="shared" si="161"/>
        <v>#N/A</v>
      </c>
      <c r="NX68" s="193" t="e">
        <f t="shared" si="161"/>
        <v>#N/A</v>
      </c>
      <c r="NY68" s="193" t="e">
        <f t="shared" si="161"/>
        <v>#N/A</v>
      </c>
      <c r="NZ68" s="193" t="e">
        <f t="shared" si="161"/>
        <v>#N/A</v>
      </c>
      <c r="OA68" s="193" t="e">
        <f t="shared" si="161"/>
        <v>#N/A</v>
      </c>
      <c r="OB68" s="193" t="e">
        <f t="shared" si="161"/>
        <v>#N/A</v>
      </c>
      <c r="OC68" s="193" t="e">
        <f t="shared" si="161"/>
        <v>#N/A</v>
      </c>
      <c r="OD68" s="193" t="e">
        <f t="shared" si="161"/>
        <v>#N/A</v>
      </c>
      <c r="OE68" s="193" t="e">
        <f t="shared" si="161"/>
        <v>#N/A</v>
      </c>
      <c r="OF68" s="193" t="e">
        <f t="shared" si="161"/>
        <v>#N/A</v>
      </c>
      <c r="OG68" s="193" t="e">
        <f t="shared" si="161"/>
        <v>#N/A</v>
      </c>
      <c r="OH68" s="193" t="e">
        <f t="shared" si="158"/>
        <v>#N/A</v>
      </c>
      <c r="OI68" s="193" t="e">
        <f t="shared" si="158"/>
        <v>#N/A</v>
      </c>
      <c r="OJ68" s="193" t="e">
        <f t="shared" si="158"/>
        <v>#N/A</v>
      </c>
      <c r="OK68" s="193" t="e">
        <f t="shared" si="158"/>
        <v>#N/A</v>
      </c>
      <c r="OL68" s="193" t="e">
        <f t="shared" si="158"/>
        <v>#N/A</v>
      </c>
      <c r="OM68" s="193" t="e">
        <f t="shared" si="158"/>
        <v>#N/A</v>
      </c>
      <c r="ON68" s="193" t="e">
        <f t="shared" si="158"/>
        <v>#N/A</v>
      </c>
      <c r="OO68" s="193" t="e">
        <f t="shared" si="158"/>
        <v>#N/A</v>
      </c>
      <c r="OP68" s="193" t="e">
        <f t="shared" si="158"/>
        <v>#N/A</v>
      </c>
      <c r="OQ68" s="193" t="e">
        <f t="shared" si="158"/>
        <v>#N/A</v>
      </c>
      <c r="OR68" s="193" t="e">
        <f t="shared" si="158"/>
        <v>#N/A</v>
      </c>
      <c r="OS68" s="193" t="e">
        <f t="shared" si="158"/>
        <v>#N/A</v>
      </c>
      <c r="OT68" s="193" t="e">
        <f t="shared" si="158"/>
        <v>#N/A</v>
      </c>
      <c r="OU68" s="193" t="e">
        <f t="shared" si="158"/>
        <v>#N/A</v>
      </c>
      <c r="OV68" s="193" t="e">
        <f t="shared" si="158"/>
        <v>#N/A</v>
      </c>
      <c r="OW68" s="193" t="e">
        <f t="shared" si="136"/>
        <v>#N/A</v>
      </c>
      <c r="OX68" s="193" t="e">
        <f t="shared" si="136"/>
        <v>#N/A</v>
      </c>
      <c r="OY68" s="193" t="e">
        <f t="shared" si="136"/>
        <v>#N/A</v>
      </c>
      <c r="OZ68" s="193" t="e">
        <f t="shared" si="136"/>
        <v>#N/A</v>
      </c>
      <c r="PA68" s="193" t="e">
        <f t="shared" si="136"/>
        <v>#N/A</v>
      </c>
      <c r="PB68" s="193" t="e">
        <f t="shared" si="136"/>
        <v>#N/A</v>
      </c>
      <c r="PC68" s="193" t="e">
        <f t="shared" si="136"/>
        <v>#N/A</v>
      </c>
      <c r="PD68" s="193" t="e">
        <f t="shared" si="136"/>
        <v>#N/A</v>
      </c>
      <c r="PE68" s="193" t="e">
        <f t="shared" si="136"/>
        <v>#N/A</v>
      </c>
      <c r="PF68" s="193" t="e">
        <f t="shared" si="136"/>
        <v>#N/A</v>
      </c>
      <c r="PG68" s="193" t="e">
        <f t="shared" si="136"/>
        <v>#N/A</v>
      </c>
      <c r="PH68" s="193" t="e">
        <f t="shared" si="136"/>
        <v>#N/A</v>
      </c>
      <c r="PI68" s="193" t="e">
        <f t="shared" si="136"/>
        <v>#N/A</v>
      </c>
      <c r="PJ68" s="193" t="e">
        <f t="shared" si="136"/>
        <v>#N/A</v>
      </c>
      <c r="PK68" s="193" t="e">
        <f t="shared" si="136"/>
        <v>#N/A</v>
      </c>
      <c r="PL68" s="193" t="e">
        <f t="shared" si="26"/>
        <v>#N/A</v>
      </c>
      <c r="PM68" s="193" t="e">
        <f t="shared" ref="PM68:PT83" si="173">IF(ISNONTEXT($Q68),IF($G68="R",_xlfn.BETA.DIST(HT68,$M68,$N68,FALSE,$B68,$D68),_xlfn.BETA.DIST(HT68,$N68,$M68,FALSE,$B68,$D68)),NA())</f>
        <v>#N/A</v>
      </c>
      <c r="PN68" s="193" t="e">
        <f t="shared" si="173"/>
        <v>#N/A</v>
      </c>
      <c r="PO68" s="193" t="e">
        <f t="shared" si="173"/>
        <v>#N/A</v>
      </c>
      <c r="PP68" s="193" t="e">
        <f t="shared" si="173"/>
        <v>#N/A</v>
      </c>
      <c r="PQ68" s="193" t="e">
        <f t="shared" si="173"/>
        <v>#N/A</v>
      </c>
      <c r="PR68" s="193" t="e">
        <f t="shared" si="173"/>
        <v>#N/A</v>
      </c>
      <c r="PS68" s="193" t="e">
        <f t="shared" si="173"/>
        <v>#N/A</v>
      </c>
      <c r="PT68" s="193" t="e">
        <f t="shared" si="173"/>
        <v>#N/A</v>
      </c>
    </row>
    <row r="69" spans="1:436" hidden="1" x14ac:dyDescent="0.45">
      <c r="A69" s="20">
        <v>66</v>
      </c>
      <c r="B69" s="115"/>
      <c r="C69" s="115"/>
      <c r="D69" s="115"/>
      <c r="E69" s="110" t="str">
        <f t="shared" ref="E69:E103" si="174">IF(OR(ISBLANK(C69),ISBLANK(D69),ISBLANK(B69)),"",IF(OR(B69=0,C69=0,D69=0),-1,IF(AND(B69&gt;0,C69&gt;0,D69&gt;0),IF(OR(C69&gt;B69,C69=B69),IF(OR(D69&gt;C69,D69=C69),1,-1),-1))))</f>
        <v/>
      </c>
      <c r="F69" s="21" t="str">
        <f t="shared" ref="F69:F103" si="175">IF(AND(B69&gt;0,C69&gt;0,D69&gt;0),MIN(((C69-B69)/(D69-B69))*100,((D69-C69)/(D69-B69))*100),"")</f>
        <v/>
      </c>
      <c r="G69" s="22" t="str">
        <f t="shared" ref="G69:G103" si="176">IF(AND(B69&gt;0,C69&gt;0,D69&gt;0),IF((C69-B69)&gt;(D69-C69),"L",IF((C69-B69)=(D69-C69),"EQ","R")),"")</f>
        <v/>
      </c>
      <c r="H69" s="23" t="str">
        <f>IF(F69="","",IF(OR($F69&lt;Skew!$B$3,$F69=Skew!$B$3),IF($F69&gt;Skew!$C$3,Skew!$A$3,IF($F69&gt;Skew!$C$4,Skew!$A$4,IF($F69&gt;Skew!$C$5,Skew!$A$5,IF($F69&gt;Skew!$C$6,Skew!$A$6,IF($F69&gt;Skew!$C$7,Skew!$A$7,IF($F69&gt;Skew!$C$8,Skew!$A$8,IF($F69&gt;Skew!$C$9,Skew!$A$9,IF($F69&gt;Skew!$C$10,Skew!$A$10,IF($F69&gt;Skew!$C$11,Skew!$A$11,IF($F69&gt;Skew!$C$12,Skew!$A$12,IF($F69&gt;Skew!$C$13,Skew!$A$13,IF($F69&gt;Skew!$C$14,Skew!$A$14,IF($F69&gt;Skew!$C$15,Skew!$A$15,IF($F69&gt;Skew!$C$16,Skew!$A$16,Skew!$A$17)
)))))))))))))))</f>
        <v/>
      </c>
      <c r="I69" s="22" t="str">
        <f>IF(F69="","",MATCH(H69,Skew!$A$3:$A$17,0))</f>
        <v/>
      </c>
      <c r="J69" s="22" t="str">
        <f t="shared" si="166"/>
        <v/>
      </c>
      <c r="K69" s="24"/>
      <c r="L69" s="22" t="str">
        <f>IF(OR(F69="",K69=""),"",MATCH(K69,Confidence!$A$3:$A$12,0))</f>
        <v/>
      </c>
      <c r="M69" s="25" t="str">
        <f t="shared" si="167"/>
        <v/>
      </c>
      <c r="N69" s="25" t="str">
        <f t="shared" si="168"/>
        <v/>
      </c>
      <c r="O69" s="22"/>
      <c r="P69" s="102" t="str">
        <f t="shared" si="169"/>
        <v/>
      </c>
      <c r="Q69" s="102" t="str">
        <f t="shared" si="170"/>
        <v/>
      </c>
      <c r="R69" s="37" t="str">
        <f t="shared" si="171"/>
        <v/>
      </c>
      <c r="S69" s="115"/>
      <c r="T69" s="204" t="str">
        <f>IF(AND(B69&gt;0,C69&gt;0,D69&gt;0,M69&gt;0,N69&gt;0,S69&gt;0,NOT(K69="")),ABS(VLOOKUP($S$1,VLookups!$A$30:$B$31,2,FALSE)-_xlfn.BETA.DIST(S69,IF(G69="L",N69,M69),IF(G69="L",M69,N69),TRUE,B69,D69)),"")</f>
        <v/>
      </c>
      <c r="U69" s="112" t="str">
        <f>IF(OR($M69="",$N69=""),"",_xlfn.BETA.INV(ABS(VLOOKUP($S$1,VLookups!$A$30:$B$31,2,FALSE)-U$3),IF($G69="L",$N69,$M69),IF($G69="L",$M69,$N69),$B69,$D69))</f>
        <v/>
      </c>
      <c r="V69" s="113" t="str">
        <f>IF(OR($M69="",$N69=""),"",_xlfn.BETA.INV(ABS(VLOOKUP($S$1,VLookups!$A$30:$B$31,2,FALSE)-V$3),IF($G69="L",$N69,$M69),IF($G69="L",$M69,$N69),$B69,$D69))</f>
        <v/>
      </c>
      <c r="W69" s="112" t="str">
        <f>IF(OR($M69="",$N69=""),"",_xlfn.BETA.INV(ABS(VLOOKUP($S$1,VLookups!$A$30:$B$31,2,FALSE)-W$3),IF($G69="L",$N69,$M69),IF($G69="L",$M69,$N69),$B69,$D69))</f>
        <v/>
      </c>
      <c r="X69" s="113" t="str">
        <f>IF(OR($M69="",$N69=""),"",_xlfn.BETA.INV(ABS(VLOOKUP($S$1,VLookups!$A$30:$B$31,2,FALSE)-X$3),IF($G69="L",$N69,$M69),IF($G69="L",$M69,$N69),$B69,$D69))</f>
        <v/>
      </c>
      <c r="Y69" s="112" t="str">
        <f>IF(OR($M69="",$N69=""),"",_xlfn.BETA.INV(ABS(VLOOKUP($S$1,VLookups!$A$30:$B$31,2,FALSE)-Y$3),IF($G69="L",$N69,$M69),IF($G69="L",$M69,$N69),$B69,$D69))</f>
        <v/>
      </c>
      <c r="Z69" s="113" t="str">
        <f>IF(OR($M69="",$N69=""),"",_xlfn.BETA.INV(ABS(VLOOKUP($S$1,VLookups!$A$30:$B$31,2,FALSE)-Z$3),IF($G69="L",$N69,$M69),IF($G69="L",$M69,$N69),$B69,$D69))</f>
        <v/>
      </c>
      <c r="AA69" s="112" t="str">
        <f>IF(OR($M69="",$N69=""),"",_xlfn.BETA.INV(ABS(VLOOKUP($S$1,VLookups!$A$30:$B$31,2,FALSE)-AA$3),IF($G69="L",$N69,$M69),IF($G69="L",$M69,$N69),$B69,$D69))</f>
        <v/>
      </c>
      <c r="AB69" s="113" t="str">
        <f>IF(OR($M69="",$N69=""),"",_xlfn.BETA.INV(ABS(VLOOKUP($S$1,VLookups!$A$30:$B$31,2,FALSE)-AB$3),IF($G69="L",$N69,$M69),IF($G69="L",$M69,$N69),$B69,$D69))</f>
        <v/>
      </c>
      <c r="AC69" s="112" t="str">
        <f>IF(OR($M69="",$N69=""),"",_xlfn.BETA.INV(ABS(VLOOKUP($S$1,VLookups!$A$30:$B$31,2,FALSE)-AC$3),IF($G69="L",$N69,$M69),IF($G69="L",$M69,$N69),$B69,$D69))</f>
        <v/>
      </c>
      <c r="AD69" s="113" t="str">
        <f>IF(OR($M69="",$N69=""),"",_xlfn.BETA.INV(ABS(VLOOKUP($S$1,VLookups!$A$30:$B$31,2,FALSE)-AD$3),IF($G69="L",$N69,$M69),IF($G69="L",$M69,$N69),$B69,$D69))</f>
        <v/>
      </c>
      <c r="AE69" s="112" t="str">
        <f>IF(OR($M69="",$N69=""),"",_xlfn.BETA.INV(ABS(VLOOKUP($S$1,VLookups!$A$30:$B$31,2,FALSE)-AE$3),IF($G69="L",$N69,$M69),IF($G69="L",$M69,$N69),$B69,$D69))</f>
        <v/>
      </c>
      <c r="AF69" s="113" t="str">
        <f>IF(OR($M69="",$N69=""),"",_xlfn.BETA.INV(ABS(VLOOKUP($S$1,VLookups!$A$30:$B$31,2,FALSE)-AF$3),IF($G69="L",$N69,$M69),IF($G69="L",$M69,$N69),$B69,$D69))</f>
        <v/>
      </c>
      <c r="AG69" s="15"/>
      <c r="AH69" s="194" t="str">
        <f t="shared" ref="AH69:AH103" si="177">IF(AND(B69&gt;0,C69&gt;0,D69&gt;0),ABS(D69-B69)/200,"")</f>
        <v/>
      </c>
      <c r="AI69" s="192" t="str">
        <f t="shared" ref="AI69:AI103" si="178">IF(ISNONTEXT($AH69),B69,"")</f>
        <v/>
      </c>
      <c r="AJ69" s="177" t="str">
        <f t="shared" ref="AJ69:AJ72" si="179">IF(ISNONTEXT($AH69),AI69+$AH69,"")</f>
        <v/>
      </c>
      <c r="AK69" s="177" t="str">
        <f t="shared" si="144"/>
        <v/>
      </c>
      <c r="AL69" s="177" t="str">
        <f t="shared" si="144"/>
        <v/>
      </c>
      <c r="AM69" s="177" t="str">
        <f t="shared" si="144"/>
        <v/>
      </c>
      <c r="AN69" s="177" t="str">
        <f t="shared" si="144"/>
        <v/>
      </c>
      <c r="AO69" s="177" t="str">
        <f t="shared" si="144"/>
        <v/>
      </c>
      <c r="AP69" s="177" t="str">
        <f t="shared" si="144"/>
        <v/>
      </c>
      <c r="AQ69" s="177" t="str">
        <f t="shared" si="144"/>
        <v/>
      </c>
      <c r="AR69" s="177" t="str">
        <f t="shared" si="144"/>
        <v/>
      </c>
      <c r="AS69" s="177" t="str">
        <f t="shared" si="144"/>
        <v/>
      </c>
      <c r="AT69" s="177" t="str">
        <f t="shared" si="144"/>
        <v/>
      </c>
      <c r="AU69" s="177" t="str">
        <f t="shared" si="144"/>
        <v/>
      </c>
      <c r="AV69" s="177" t="str">
        <f t="shared" si="144"/>
        <v/>
      </c>
      <c r="AW69" s="177" t="str">
        <f t="shared" si="144"/>
        <v/>
      </c>
      <c r="AX69" s="177" t="str">
        <f t="shared" si="144"/>
        <v/>
      </c>
      <c r="AY69" s="177" t="str">
        <f t="shared" si="144"/>
        <v/>
      </c>
      <c r="AZ69" s="177" t="str">
        <f t="shared" si="144"/>
        <v/>
      </c>
      <c r="BA69" s="177" t="str">
        <f t="shared" si="139"/>
        <v/>
      </c>
      <c r="BB69" s="177" t="str">
        <f t="shared" si="139"/>
        <v/>
      </c>
      <c r="BC69" s="177" t="str">
        <f t="shared" si="139"/>
        <v/>
      </c>
      <c r="BD69" s="177" t="str">
        <f t="shared" si="139"/>
        <v/>
      </c>
      <c r="BE69" s="177" t="str">
        <f t="shared" si="139"/>
        <v/>
      </c>
      <c r="BF69" s="177" t="str">
        <f t="shared" si="139"/>
        <v/>
      </c>
      <c r="BG69" s="177" t="str">
        <f t="shared" si="139"/>
        <v/>
      </c>
      <c r="BH69" s="177" t="str">
        <f t="shared" si="139"/>
        <v/>
      </c>
      <c r="BI69" s="177" t="str">
        <f t="shared" si="139"/>
        <v/>
      </c>
      <c r="BJ69" s="177" t="str">
        <f t="shared" si="139"/>
        <v/>
      </c>
      <c r="BK69" s="177" t="str">
        <f t="shared" si="139"/>
        <v/>
      </c>
      <c r="BL69" s="177" t="str">
        <f t="shared" si="139"/>
        <v/>
      </c>
      <c r="BM69" s="177" t="str">
        <f t="shared" si="139"/>
        <v/>
      </c>
      <c r="BN69" s="177" t="str">
        <f t="shared" si="139"/>
        <v/>
      </c>
      <c r="BO69" s="177" t="str">
        <f t="shared" si="139"/>
        <v/>
      </c>
      <c r="BP69" s="177" t="str">
        <f t="shared" si="145"/>
        <v/>
      </c>
      <c r="BQ69" s="177" t="str">
        <f t="shared" si="145"/>
        <v/>
      </c>
      <c r="BR69" s="177" t="str">
        <f t="shared" si="145"/>
        <v/>
      </c>
      <c r="BS69" s="177" t="str">
        <f t="shared" si="145"/>
        <v/>
      </c>
      <c r="BT69" s="177" t="str">
        <f t="shared" si="145"/>
        <v/>
      </c>
      <c r="BU69" s="177" t="str">
        <f t="shared" si="145"/>
        <v/>
      </c>
      <c r="BV69" s="177" t="str">
        <f t="shared" si="145"/>
        <v/>
      </c>
      <c r="BW69" s="177" t="str">
        <f t="shared" si="145"/>
        <v/>
      </c>
      <c r="BX69" s="177" t="str">
        <f t="shared" si="145"/>
        <v/>
      </c>
      <c r="BY69" s="177" t="str">
        <f t="shared" si="145"/>
        <v/>
      </c>
      <c r="BZ69" s="177" t="str">
        <f t="shared" si="145"/>
        <v/>
      </c>
      <c r="CA69" s="177" t="str">
        <f t="shared" si="145"/>
        <v/>
      </c>
      <c r="CB69" s="177" t="str">
        <f t="shared" si="145"/>
        <v/>
      </c>
      <c r="CC69" s="177" t="str">
        <f t="shared" si="145"/>
        <v/>
      </c>
      <c r="CD69" s="177" t="str">
        <f t="shared" si="145"/>
        <v/>
      </c>
      <c r="CE69" s="177" t="str">
        <f t="shared" si="145"/>
        <v/>
      </c>
      <c r="CF69" s="177" t="str">
        <f t="shared" si="140"/>
        <v/>
      </c>
      <c r="CG69" s="177" t="str">
        <f t="shared" si="140"/>
        <v/>
      </c>
      <c r="CH69" s="177" t="str">
        <f t="shared" si="140"/>
        <v/>
      </c>
      <c r="CI69" s="177" t="str">
        <f t="shared" si="140"/>
        <v/>
      </c>
      <c r="CJ69" s="177" t="str">
        <f t="shared" si="140"/>
        <v/>
      </c>
      <c r="CK69" s="177" t="str">
        <f t="shared" si="140"/>
        <v/>
      </c>
      <c r="CL69" s="177" t="str">
        <f t="shared" si="140"/>
        <v/>
      </c>
      <c r="CM69" s="177" t="str">
        <f t="shared" si="140"/>
        <v/>
      </c>
      <c r="CN69" s="177" t="str">
        <f t="shared" si="140"/>
        <v/>
      </c>
      <c r="CO69" s="177" t="str">
        <f t="shared" si="140"/>
        <v/>
      </c>
      <c r="CP69" s="177" t="str">
        <f t="shared" si="140"/>
        <v/>
      </c>
      <c r="CQ69" s="177" t="str">
        <f t="shared" si="140"/>
        <v/>
      </c>
      <c r="CR69" s="177" t="str">
        <f t="shared" si="140"/>
        <v/>
      </c>
      <c r="CS69" s="177" t="str">
        <f t="shared" si="140"/>
        <v/>
      </c>
      <c r="CT69" s="177" t="str">
        <f t="shared" si="140"/>
        <v/>
      </c>
      <c r="CU69" s="177" t="str">
        <f t="shared" si="137"/>
        <v/>
      </c>
      <c r="CV69" s="177" t="str">
        <f t="shared" si="137"/>
        <v/>
      </c>
      <c r="CW69" s="177" t="str">
        <f t="shared" si="137"/>
        <v/>
      </c>
      <c r="CX69" s="177" t="str">
        <f t="shared" si="137"/>
        <v/>
      </c>
      <c r="CY69" s="177" t="str">
        <f t="shared" si="137"/>
        <v/>
      </c>
      <c r="CZ69" s="177" t="str">
        <f t="shared" si="137"/>
        <v/>
      </c>
      <c r="DA69" s="177" t="str">
        <f t="shared" si="137"/>
        <v/>
      </c>
      <c r="DB69" s="177" t="str">
        <f t="shared" si="137"/>
        <v/>
      </c>
      <c r="DC69" s="177" t="str">
        <f t="shared" si="137"/>
        <v/>
      </c>
      <c r="DD69" s="177" t="str">
        <f t="shared" si="137"/>
        <v/>
      </c>
      <c r="DE69" s="177" t="str">
        <f t="shared" si="137"/>
        <v/>
      </c>
      <c r="DF69" s="177" t="str">
        <f t="shared" si="137"/>
        <v/>
      </c>
      <c r="DG69" s="177" t="str">
        <f t="shared" si="137"/>
        <v/>
      </c>
      <c r="DH69" s="177" t="str">
        <f t="shared" si="137"/>
        <v/>
      </c>
      <c r="DI69" s="177" t="str">
        <f t="shared" si="137"/>
        <v/>
      </c>
      <c r="DJ69" s="177" t="str">
        <f t="shared" ref="DJ69:DY84" si="180">IF(ISNONTEXT($AH69),DI69+$AH69,"")</f>
        <v/>
      </c>
      <c r="DK69" s="177" t="str">
        <f t="shared" si="180"/>
        <v/>
      </c>
      <c r="DL69" s="177" t="str">
        <f t="shared" si="180"/>
        <v/>
      </c>
      <c r="DM69" s="177" t="str">
        <f t="shared" si="180"/>
        <v/>
      </c>
      <c r="DN69" s="177" t="str">
        <f t="shared" si="180"/>
        <v/>
      </c>
      <c r="DO69" s="177" t="str">
        <f t="shared" si="180"/>
        <v/>
      </c>
      <c r="DP69" s="177" t="str">
        <f t="shared" si="180"/>
        <v/>
      </c>
      <c r="DQ69" s="177" t="str">
        <f t="shared" si="180"/>
        <v/>
      </c>
      <c r="DR69" s="177" t="str">
        <f t="shared" si="180"/>
        <v/>
      </c>
      <c r="DS69" s="177" t="str">
        <f t="shared" si="180"/>
        <v/>
      </c>
      <c r="DT69" s="177" t="str">
        <f t="shared" si="180"/>
        <v/>
      </c>
      <c r="DU69" s="177" t="str">
        <f t="shared" si="180"/>
        <v/>
      </c>
      <c r="DV69" s="177" t="str">
        <f t="shared" si="180"/>
        <v/>
      </c>
      <c r="DW69" s="177" t="str">
        <f t="shared" si="180"/>
        <v/>
      </c>
      <c r="DX69" s="177" t="str">
        <f t="shared" si="180"/>
        <v/>
      </c>
      <c r="DY69" s="177" t="str">
        <f t="shared" si="180"/>
        <v/>
      </c>
      <c r="DZ69" s="177" t="str">
        <f t="shared" si="146"/>
        <v/>
      </c>
      <c r="EA69" s="177" t="str">
        <f t="shared" si="146"/>
        <v/>
      </c>
      <c r="EB69" s="177" t="str">
        <f t="shared" si="146"/>
        <v/>
      </c>
      <c r="EC69" s="177" t="str">
        <f t="shared" si="146"/>
        <v/>
      </c>
      <c r="ED69" s="177" t="str">
        <f t="shared" si="146"/>
        <v/>
      </c>
      <c r="EE69" s="177" t="str">
        <f t="shared" si="146"/>
        <v/>
      </c>
      <c r="EF69" s="177" t="str">
        <f t="shared" si="146"/>
        <v/>
      </c>
      <c r="EG69" s="177" t="str">
        <f t="shared" si="146"/>
        <v/>
      </c>
      <c r="EH69" s="177" t="str">
        <f t="shared" si="146"/>
        <v/>
      </c>
      <c r="EI69" s="177" t="str">
        <f t="shared" si="146"/>
        <v/>
      </c>
      <c r="EJ69" s="177" t="str">
        <f t="shared" si="146"/>
        <v/>
      </c>
      <c r="EK69" s="177" t="str">
        <f t="shared" si="146"/>
        <v/>
      </c>
      <c r="EL69" s="177" t="str">
        <f t="shared" si="146"/>
        <v/>
      </c>
      <c r="EM69" s="177" t="str">
        <f t="shared" si="146"/>
        <v/>
      </c>
      <c r="EN69" s="177" t="str">
        <f t="shared" si="146"/>
        <v/>
      </c>
      <c r="EO69" s="177" t="str">
        <f t="shared" si="146"/>
        <v/>
      </c>
      <c r="EP69" s="177" t="str">
        <f t="shared" si="141"/>
        <v/>
      </c>
      <c r="EQ69" s="177" t="str">
        <f t="shared" si="151"/>
        <v/>
      </c>
      <c r="ER69" s="177" t="str">
        <f t="shared" si="151"/>
        <v/>
      </c>
      <c r="ES69" s="177" t="str">
        <f t="shared" si="151"/>
        <v/>
      </c>
      <c r="ET69" s="177" t="str">
        <f t="shared" si="151"/>
        <v/>
      </c>
      <c r="EU69" s="177" t="str">
        <f t="shared" si="151"/>
        <v/>
      </c>
      <c r="EV69" s="177" t="str">
        <f t="shared" si="151"/>
        <v/>
      </c>
      <c r="EW69" s="177" t="str">
        <f t="shared" si="151"/>
        <v/>
      </c>
      <c r="EX69" s="177" t="str">
        <f t="shared" si="151"/>
        <v/>
      </c>
      <c r="EY69" s="177" t="str">
        <f t="shared" si="151"/>
        <v/>
      </c>
      <c r="EZ69" s="177" t="str">
        <f t="shared" si="151"/>
        <v/>
      </c>
      <c r="FA69" s="177" t="str">
        <f t="shared" si="151"/>
        <v/>
      </c>
      <c r="FB69" s="177" t="str">
        <f t="shared" si="151"/>
        <v/>
      </c>
      <c r="FC69" s="177" t="str">
        <f t="shared" si="151"/>
        <v/>
      </c>
      <c r="FD69" s="177" t="str">
        <f t="shared" si="151"/>
        <v/>
      </c>
      <c r="FE69" s="177" t="str">
        <f t="shared" si="151"/>
        <v/>
      </c>
      <c r="FF69" s="177" t="str">
        <f t="shared" si="151"/>
        <v/>
      </c>
      <c r="FG69" s="177" t="str">
        <f t="shared" si="147"/>
        <v/>
      </c>
      <c r="FH69" s="177" t="str">
        <f t="shared" si="142"/>
        <v/>
      </c>
      <c r="FI69" s="177" t="str">
        <f t="shared" si="142"/>
        <v/>
      </c>
      <c r="FJ69" s="177" t="str">
        <f t="shared" si="142"/>
        <v/>
      </c>
      <c r="FK69" s="177" t="str">
        <f t="shared" si="142"/>
        <v/>
      </c>
      <c r="FL69" s="177" t="str">
        <f t="shared" si="142"/>
        <v/>
      </c>
      <c r="FM69" s="177" t="str">
        <f t="shared" si="142"/>
        <v/>
      </c>
      <c r="FN69" s="177" t="str">
        <f t="shared" si="142"/>
        <v/>
      </c>
      <c r="FO69" s="177" t="str">
        <f t="shared" si="142"/>
        <v/>
      </c>
      <c r="FP69" s="177" t="str">
        <f t="shared" si="142"/>
        <v/>
      </c>
      <c r="FQ69" s="177" t="str">
        <f t="shared" si="142"/>
        <v/>
      </c>
      <c r="FR69" s="177" t="str">
        <f t="shared" si="142"/>
        <v/>
      </c>
      <c r="FS69" s="177" t="str">
        <f t="shared" si="142"/>
        <v/>
      </c>
      <c r="FT69" s="177" t="str">
        <f t="shared" si="142"/>
        <v/>
      </c>
      <c r="FU69" s="177" t="str">
        <f t="shared" si="142"/>
        <v/>
      </c>
      <c r="FV69" s="177" t="str">
        <f t="shared" si="142"/>
        <v/>
      </c>
      <c r="FW69" s="177" t="str">
        <f t="shared" si="142"/>
        <v/>
      </c>
      <c r="FX69" s="177" t="str">
        <f t="shared" si="148"/>
        <v/>
      </c>
      <c r="FY69" s="177" t="str">
        <f t="shared" si="148"/>
        <v/>
      </c>
      <c r="FZ69" s="177" t="str">
        <f t="shared" si="148"/>
        <v/>
      </c>
      <c r="GA69" s="177" t="str">
        <f t="shared" si="148"/>
        <v/>
      </c>
      <c r="GB69" s="177" t="str">
        <f t="shared" si="148"/>
        <v/>
      </c>
      <c r="GC69" s="177" t="str">
        <f t="shared" si="148"/>
        <v/>
      </c>
      <c r="GD69" s="177" t="str">
        <f t="shared" si="148"/>
        <v/>
      </c>
      <c r="GE69" s="177" t="str">
        <f t="shared" si="148"/>
        <v/>
      </c>
      <c r="GF69" s="177" t="str">
        <f t="shared" si="148"/>
        <v/>
      </c>
      <c r="GG69" s="177" t="str">
        <f t="shared" si="148"/>
        <v/>
      </c>
      <c r="GH69" s="177" t="str">
        <f t="shared" si="148"/>
        <v/>
      </c>
      <c r="GI69" s="177" t="str">
        <f t="shared" si="148"/>
        <v/>
      </c>
      <c r="GJ69" s="177" t="str">
        <f t="shared" si="148"/>
        <v/>
      </c>
      <c r="GK69" s="177" t="str">
        <f t="shared" si="148"/>
        <v/>
      </c>
      <c r="GL69" s="177" t="str">
        <f t="shared" si="148"/>
        <v/>
      </c>
      <c r="GM69" s="177" t="str">
        <f t="shared" si="148"/>
        <v/>
      </c>
      <c r="GN69" s="177" t="str">
        <f t="shared" si="143"/>
        <v/>
      </c>
      <c r="GO69" s="177" t="str">
        <f t="shared" si="143"/>
        <v/>
      </c>
      <c r="GP69" s="177" t="str">
        <f t="shared" si="143"/>
        <v/>
      </c>
      <c r="GQ69" s="177" t="str">
        <f t="shared" si="143"/>
        <v/>
      </c>
      <c r="GR69" s="177" t="str">
        <f t="shared" si="143"/>
        <v/>
      </c>
      <c r="GS69" s="177" t="str">
        <f t="shared" si="143"/>
        <v/>
      </c>
      <c r="GT69" s="177" t="str">
        <f t="shared" si="143"/>
        <v/>
      </c>
      <c r="GU69" s="177" t="str">
        <f t="shared" si="143"/>
        <v/>
      </c>
      <c r="GV69" s="177" t="str">
        <f t="shared" si="143"/>
        <v/>
      </c>
      <c r="GW69" s="177" t="str">
        <f t="shared" si="143"/>
        <v/>
      </c>
      <c r="GX69" s="177" t="str">
        <f t="shared" si="143"/>
        <v/>
      </c>
      <c r="GY69" s="177" t="str">
        <f t="shared" si="143"/>
        <v/>
      </c>
      <c r="GZ69" s="177" t="str">
        <f t="shared" si="143"/>
        <v/>
      </c>
      <c r="HA69" s="177" t="str">
        <f t="shared" si="143"/>
        <v/>
      </c>
      <c r="HB69" s="177" t="str">
        <f t="shared" si="143"/>
        <v/>
      </c>
      <c r="HC69" s="177" t="str">
        <f t="shared" si="138"/>
        <v/>
      </c>
      <c r="HD69" s="177" t="str">
        <f t="shared" si="138"/>
        <v/>
      </c>
      <c r="HE69" s="177" t="str">
        <f t="shared" si="138"/>
        <v/>
      </c>
      <c r="HF69" s="177" t="str">
        <f t="shared" si="138"/>
        <v/>
      </c>
      <c r="HG69" s="177" t="str">
        <f t="shared" si="138"/>
        <v/>
      </c>
      <c r="HH69" s="177" t="str">
        <f t="shared" si="138"/>
        <v/>
      </c>
      <c r="HI69" s="177" t="str">
        <f t="shared" si="138"/>
        <v/>
      </c>
      <c r="HJ69" s="177" t="str">
        <f t="shared" si="138"/>
        <v/>
      </c>
      <c r="HK69" s="177" t="str">
        <f t="shared" si="138"/>
        <v/>
      </c>
      <c r="HL69" s="177" t="str">
        <f t="shared" si="138"/>
        <v/>
      </c>
      <c r="HM69" s="177" t="str">
        <f t="shared" si="138"/>
        <v/>
      </c>
      <c r="HN69" s="177" t="str">
        <f t="shared" si="138"/>
        <v/>
      </c>
      <c r="HO69" s="177" t="str">
        <f t="shared" si="138"/>
        <v/>
      </c>
      <c r="HP69" s="177" t="str">
        <f t="shared" si="138"/>
        <v/>
      </c>
      <c r="HQ69" s="177" t="str">
        <f t="shared" si="149"/>
        <v/>
      </c>
      <c r="HR69" s="177" t="str">
        <f t="shared" si="149"/>
        <v/>
      </c>
      <c r="HS69" s="177" t="str">
        <f t="shared" si="149"/>
        <v/>
      </c>
      <c r="HT69" s="177" t="str">
        <f t="shared" si="149"/>
        <v/>
      </c>
      <c r="HU69" s="177" t="str">
        <f t="shared" si="149"/>
        <v/>
      </c>
      <c r="HV69" s="177" t="str">
        <f t="shared" si="149"/>
        <v/>
      </c>
      <c r="HW69" s="177" t="str">
        <f t="shared" si="149"/>
        <v/>
      </c>
      <c r="HX69" s="177" t="str">
        <f t="shared" si="149"/>
        <v/>
      </c>
      <c r="HY69" s="177" t="str">
        <f t="shared" si="149"/>
        <v/>
      </c>
      <c r="HZ69" s="177" t="str">
        <f t="shared" si="149"/>
        <v/>
      </c>
      <c r="IA69" s="192" t="str">
        <f t="shared" ref="IA69:IA103" si="181">IF(ISNONTEXT($AH69),HZ69+$AH69-0.001,"")</f>
        <v/>
      </c>
      <c r="IB69" s="193" t="e">
        <f t="shared" si="172"/>
        <v>#N/A</v>
      </c>
      <c r="IC69" s="193" t="e">
        <f t="shared" si="153"/>
        <v>#N/A</v>
      </c>
      <c r="ID69" s="193" t="e">
        <f t="shared" si="153"/>
        <v>#N/A</v>
      </c>
      <c r="IE69" s="193" t="e">
        <f t="shared" si="153"/>
        <v>#N/A</v>
      </c>
      <c r="IF69" s="193" t="e">
        <f t="shared" si="163"/>
        <v>#N/A</v>
      </c>
      <c r="IG69" s="193" t="e">
        <f t="shared" si="163"/>
        <v>#N/A</v>
      </c>
      <c r="IH69" s="193" t="e">
        <f t="shared" si="163"/>
        <v>#N/A</v>
      </c>
      <c r="II69" s="193" t="e">
        <f t="shared" si="163"/>
        <v>#N/A</v>
      </c>
      <c r="IJ69" s="193" t="e">
        <f t="shared" si="163"/>
        <v>#N/A</v>
      </c>
      <c r="IK69" s="193" t="e">
        <f t="shared" si="163"/>
        <v>#N/A</v>
      </c>
      <c r="IL69" s="193" t="e">
        <f t="shared" si="163"/>
        <v>#N/A</v>
      </c>
      <c r="IM69" s="193" t="e">
        <f t="shared" si="163"/>
        <v>#N/A</v>
      </c>
      <c r="IN69" s="193" t="e">
        <f t="shared" si="163"/>
        <v>#N/A</v>
      </c>
      <c r="IO69" s="193" t="e">
        <f t="shared" si="163"/>
        <v>#N/A</v>
      </c>
      <c r="IP69" s="193" t="e">
        <f t="shared" si="163"/>
        <v>#N/A</v>
      </c>
      <c r="IQ69" s="193" t="e">
        <f t="shared" si="163"/>
        <v>#N/A</v>
      </c>
      <c r="IR69" s="193" t="e">
        <f t="shared" si="163"/>
        <v>#N/A</v>
      </c>
      <c r="IS69" s="193" t="e">
        <f t="shared" si="163"/>
        <v>#N/A</v>
      </c>
      <c r="IT69" s="193" t="e">
        <f t="shared" si="163"/>
        <v>#N/A</v>
      </c>
      <c r="IU69" s="193" t="e">
        <f t="shared" si="159"/>
        <v>#N/A</v>
      </c>
      <c r="IV69" s="193" t="e">
        <f t="shared" si="159"/>
        <v>#N/A</v>
      </c>
      <c r="IW69" s="193" t="e">
        <f t="shared" si="159"/>
        <v>#N/A</v>
      </c>
      <c r="IX69" s="193" t="e">
        <f t="shared" si="159"/>
        <v>#N/A</v>
      </c>
      <c r="IY69" s="193" t="e">
        <f t="shared" si="159"/>
        <v>#N/A</v>
      </c>
      <c r="IZ69" s="193" t="e">
        <f t="shared" si="159"/>
        <v>#N/A</v>
      </c>
      <c r="JA69" s="193" t="e">
        <f t="shared" si="159"/>
        <v>#N/A</v>
      </c>
      <c r="JB69" s="193" t="e">
        <f t="shared" si="159"/>
        <v>#N/A</v>
      </c>
      <c r="JC69" s="193" t="e">
        <f t="shared" si="159"/>
        <v>#N/A</v>
      </c>
      <c r="JD69" s="193" t="e">
        <f t="shared" si="159"/>
        <v>#N/A</v>
      </c>
      <c r="JE69" s="193" t="e">
        <f t="shared" si="159"/>
        <v>#N/A</v>
      </c>
      <c r="JF69" s="193" t="e">
        <f t="shared" si="159"/>
        <v>#N/A</v>
      </c>
      <c r="JG69" s="193" t="e">
        <f t="shared" si="159"/>
        <v>#N/A</v>
      </c>
      <c r="JH69" s="193" t="e">
        <f t="shared" si="159"/>
        <v>#N/A</v>
      </c>
      <c r="JI69" s="193" t="e">
        <f t="shared" si="159"/>
        <v>#N/A</v>
      </c>
      <c r="JJ69" s="193" t="e">
        <f t="shared" si="156"/>
        <v>#N/A</v>
      </c>
      <c r="JK69" s="193" t="e">
        <f t="shared" si="156"/>
        <v>#N/A</v>
      </c>
      <c r="JL69" s="193" t="e">
        <f t="shared" si="156"/>
        <v>#N/A</v>
      </c>
      <c r="JM69" s="193" t="e">
        <f t="shared" si="156"/>
        <v>#N/A</v>
      </c>
      <c r="JN69" s="193" t="e">
        <f t="shared" si="156"/>
        <v>#N/A</v>
      </c>
      <c r="JO69" s="193" t="e">
        <f t="shared" si="156"/>
        <v>#N/A</v>
      </c>
      <c r="JP69" s="193" t="e">
        <f t="shared" si="156"/>
        <v>#N/A</v>
      </c>
      <c r="JQ69" s="193" t="e">
        <f t="shared" si="156"/>
        <v>#N/A</v>
      </c>
      <c r="JR69" s="193" t="e">
        <f t="shared" si="156"/>
        <v>#N/A</v>
      </c>
      <c r="JS69" s="193" t="e">
        <f t="shared" si="156"/>
        <v>#N/A</v>
      </c>
      <c r="JT69" s="193" t="e">
        <f t="shared" si="156"/>
        <v>#N/A</v>
      </c>
      <c r="JU69" s="193" t="e">
        <f t="shared" si="156"/>
        <v>#N/A</v>
      </c>
      <c r="JV69" s="193" t="e">
        <f t="shared" si="156"/>
        <v>#N/A</v>
      </c>
      <c r="JW69" s="193" t="e">
        <f t="shared" si="156"/>
        <v>#N/A</v>
      </c>
      <c r="JX69" s="193" t="e">
        <f t="shared" si="156"/>
        <v>#N/A</v>
      </c>
      <c r="JY69" s="193" t="e">
        <f t="shared" ref="JY69:KM84" si="182">IF(ISNONTEXT($Q69),IF($G69="R",_xlfn.BETA.DIST(CF69,$M69,$N69,FALSE,$B69,$D69),_xlfn.BETA.DIST(CF69,$N69,$M69,FALSE,$B69,$D69)),NA())</f>
        <v>#N/A</v>
      </c>
      <c r="JZ69" s="193" t="e">
        <f t="shared" si="182"/>
        <v>#N/A</v>
      </c>
      <c r="KA69" s="193" t="e">
        <f t="shared" si="182"/>
        <v>#N/A</v>
      </c>
      <c r="KB69" s="193" t="e">
        <f t="shared" si="182"/>
        <v>#N/A</v>
      </c>
      <c r="KC69" s="193" t="e">
        <f t="shared" si="182"/>
        <v>#N/A</v>
      </c>
      <c r="KD69" s="193" t="e">
        <f t="shared" si="182"/>
        <v>#N/A</v>
      </c>
      <c r="KE69" s="193" t="e">
        <f t="shared" si="182"/>
        <v>#N/A</v>
      </c>
      <c r="KF69" s="193" t="e">
        <f t="shared" si="182"/>
        <v>#N/A</v>
      </c>
      <c r="KG69" s="193" t="e">
        <f t="shared" si="182"/>
        <v>#N/A</v>
      </c>
      <c r="KH69" s="193" t="e">
        <f t="shared" si="182"/>
        <v>#N/A</v>
      </c>
      <c r="KI69" s="193" t="e">
        <f t="shared" si="182"/>
        <v>#N/A</v>
      </c>
      <c r="KJ69" s="193" t="e">
        <f t="shared" si="182"/>
        <v>#N/A</v>
      </c>
      <c r="KK69" s="193" t="e">
        <f t="shared" si="182"/>
        <v>#N/A</v>
      </c>
      <c r="KL69" s="193" t="e">
        <f t="shared" si="182"/>
        <v>#N/A</v>
      </c>
      <c r="KM69" s="193" t="e">
        <f t="shared" si="182"/>
        <v>#N/A</v>
      </c>
      <c r="KN69" s="193" t="e">
        <f t="shared" si="24"/>
        <v>#N/A</v>
      </c>
      <c r="KO69" s="193" t="e">
        <f t="shared" si="154"/>
        <v>#N/A</v>
      </c>
      <c r="KP69" s="193" t="e">
        <f t="shared" si="154"/>
        <v>#N/A</v>
      </c>
      <c r="KQ69" s="193" t="e">
        <f t="shared" si="154"/>
        <v>#N/A</v>
      </c>
      <c r="KR69" s="193" t="e">
        <f t="shared" si="164"/>
        <v>#N/A</v>
      </c>
      <c r="KS69" s="193" t="e">
        <f t="shared" si="164"/>
        <v>#N/A</v>
      </c>
      <c r="KT69" s="193" t="e">
        <f t="shared" si="164"/>
        <v>#N/A</v>
      </c>
      <c r="KU69" s="193" t="e">
        <f t="shared" si="164"/>
        <v>#N/A</v>
      </c>
      <c r="KV69" s="193" t="e">
        <f t="shared" si="164"/>
        <v>#N/A</v>
      </c>
      <c r="KW69" s="193" t="e">
        <f t="shared" si="164"/>
        <v>#N/A</v>
      </c>
      <c r="KX69" s="193" t="e">
        <f t="shared" si="164"/>
        <v>#N/A</v>
      </c>
      <c r="KY69" s="193" t="e">
        <f t="shared" si="164"/>
        <v>#N/A</v>
      </c>
      <c r="KZ69" s="193" t="e">
        <f t="shared" si="164"/>
        <v>#N/A</v>
      </c>
      <c r="LA69" s="193" t="e">
        <f t="shared" si="164"/>
        <v>#N/A</v>
      </c>
      <c r="LB69" s="193" t="e">
        <f t="shared" si="164"/>
        <v>#N/A</v>
      </c>
      <c r="LC69" s="193" t="e">
        <f t="shared" si="164"/>
        <v>#N/A</v>
      </c>
      <c r="LD69" s="193" t="e">
        <f t="shared" si="164"/>
        <v>#N/A</v>
      </c>
      <c r="LE69" s="193" t="e">
        <f t="shared" si="164"/>
        <v>#N/A</v>
      </c>
      <c r="LF69" s="193" t="e">
        <f t="shared" si="164"/>
        <v>#N/A</v>
      </c>
      <c r="LG69" s="193" t="e">
        <f t="shared" si="160"/>
        <v>#N/A</v>
      </c>
      <c r="LH69" s="193" t="e">
        <f t="shared" si="160"/>
        <v>#N/A</v>
      </c>
      <c r="LI69" s="193" t="e">
        <f t="shared" si="160"/>
        <v>#N/A</v>
      </c>
      <c r="LJ69" s="193" t="e">
        <f t="shared" si="160"/>
        <v>#N/A</v>
      </c>
      <c r="LK69" s="193" t="e">
        <f t="shared" si="160"/>
        <v>#N/A</v>
      </c>
      <c r="LL69" s="193" t="e">
        <f t="shared" si="160"/>
        <v>#N/A</v>
      </c>
      <c r="LM69" s="193" t="e">
        <f t="shared" si="160"/>
        <v>#N/A</v>
      </c>
      <c r="LN69" s="193" t="e">
        <f t="shared" si="160"/>
        <v>#N/A</v>
      </c>
      <c r="LO69" s="193" t="e">
        <f t="shared" si="160"/>
        <v>#N/A</v>
      </c>
      <c r="LP69" s="193" t="e">
        <f t="shared" si="160"/>
        <v>#N/A</v>
      </c>
      <c r="LQ69" s="193" t="e">
        <f t="shared" si="160"/>
        <v>#N/A</v>
      </c>
      <c r="LR69" s="193" t="e">
        <f t="shared" si="160"/>
        <v>#N/A</v>
      </c>
      <c r="LS69" s="193" t="e">
        <f t="shared" si="160"/>
        <v>#N/A</v>
      </c>
      <c r="LT69" s="193" t="e">
        <f t="shared" si="160"/>
        <v>#N/A</v>
      </c>
      <c r="LU69" s="193" t="e">
        <f t="shared" si="160"/>
        <v>#N/A</v>
      </c>
      <c r="LV69" s="193" t="e">
        <f t="shared" si="157"/>
        <v>#N/A</v>
      </c>
      <c r="LW69" s="193" t="e">
        <f t="shared" si="157"/>
        <v>#N/A</v>
      </c>
      <c r="LX69" s="193" t="e">
        <f t="shared" si="157"/>
        <v>#N/A</v>
      </c>
      <c r="LY69" s="193" t="e">
        <f t="shared" si="157"/>
        <v>#N/A</v>
      </c>
      <c r="LZ69" s="193" t="e">
        <f t="shared" si="157"/>
        <v>#N/A</v>
      </c>
      <c r="MA69" s="193" t="e">
        <f t="shared" si="157"/>
        <v>#N/A</v>
      </c>
      <c r="MB69" s="193" t="e">
        <f t="shared" si="157"/>
        <v>#N/A</v>
      </c>
      <c r="MC69" s="193" t="e">
        <f t="shared" si="157"/>
        <v>#N/A</v>
      </c>
      <c r="MD69" s="193" t="e">
        <f t="shared" si="157"/>
        <v>#N/A</v>
      </c>
      <c r="ME69" s="193" t="e">
        <f t="shared" si="157"/>
        <v>#N/A</v>
      </c>
      <c r="MF69" s="193" t="e">
        <f t="shared" si="157"/>
        <v>#N/A</v>
      </c>
      <c r="MG69" s="193" t="e">
        <f t="shared" si="157"/>
        <v>#N/A</v>
      </c>
      <c r="MH69" s="193" t="e">
        <f t="shared" si="157"/>
        <v>#N/A</v>
      </c>
      <c r="MI69" s="193" t="e">
        <f t="shared" si="157"/>
        <v>#N/A</v>
      </c>
      <c r="MJ69" s="193" t="e">
        <f t="shared" si="157"/>
        <v>#N/A</v>
      </c>
      <c r="MK69" s="193" t="e">
        <f t="shared" ref="MK69:MY84" si="183">IF(ISNONTEXT($Q69),IF($G69="R",_xlfn.BETA.DIST(ER69,$M69,$N69,FALSE,$B69,$D69),_xlfn.BETA.DIST(ER69,$N69,$M69,FALSE,$B69,$D69)),NA())</f>
        <v>#N/A</v>
      </c>
      <c r="ML69" s="193" t="e">
        <f t="shared" si="183"/>
        <v>#N/A</v>
      </c>
      <c r="MM69" s="193" t="e">
        <f t="shared" si="183"/>
        <v>#N/A</v>
      </c>
      <c r="MN69" s="193" t="e">
        <f t="shared" si="183"/>
        <v>#N/A</v>
      </c>
      <c r="MO69" s="193" t="e">
        <f t="shared" si="183"/>
        <v>#N/A</v>
      </c>
      <c r="MP69" s="193" t="e">
        <f t="shared" si="183"/>
        <v>#N/A</v>
      </c>
      <c r="MQ69" s="193" t="e">
        <f t="shared" si="183"/>
        <v>#N/A</v>
      </c>
      <c r="MR69" s="193" t="e">
        <f t="shared" si="183"/>
        <v>#N/A</v>
      </c>
      <c r="MS69" s="193" t="e">
        <f t="shared" si="183"/>
        <v>#N/A</v>
      </c>
      <c r="MT69" s="193" t="e">
        <f t="shared" si="183"/>
        <v>#N/A</v>
      </c>
      <c r="MU69" s="193" t="e">
        <f t="shared" si="183"/>
        <v>#N/A</v>
      </c>
      <c r="MV69" s="193" t="e">
        <f t="shared" si="183"/>
        <v>#N/A</v>
      </c>
      <c r="MW69" s="193" t="e">
        <f t="shared" si="183"/>
        <v>#N/A</v>
      </c>
      <c r="MX69" s="193" t="e">
        <f t="shared" si="183"/>
        <v>#N/A</v>
      </c>
      <c r="MY69" s="193" t="e">
        <f t="shared" si="183"/>
        <v>#N/A</v>
      </c>
      <c r="MZ69" s="193" t="e">
        <f t="shared" si="25"/>
        <v>#N/A</v>
      </c>
      <c r="NA69" s="193" t="e">
        <f t="shared" si="155"/>
        <v>#N/A</v>
      </c>
      <c r="NB69" s="193" t="e">
        <f t="shared" si="155"/>
        <v>#N/A</v>
      </c>
      <c r="NC69" s="193" t="e">
        <f t="shared" si="155"/>
        <v>#N/A</v>
      </c>
      <c r="ND69" s="193" t="e">
        <f t="shared" si="165"/>
        <v>#N/A</v>
      </c>
      <c r="NE69" s="193" t="e">
        <f t="shared" si="165"/>
        <v>#N/A</v>
      </c>
      <c r="NF69" s="193" t="e">
        <f t="shared" si="165"/>
        <v>#N/A</v>
      </c>
      <c r="NG69" s="193" t="e">
        <f t="shared" si="165"/>
        <v>#N/A</v>
      </c>
      <c r="NH69" s="193" t="e">
        <f t="shared" si="165"/>
        <v>#N/A</v>
      </c>
      <c r="NI69" s="193" t="e">
        <f t="shared" si="165"/>
        <v>#N/A</v>
      </c>
      <c r="NJ69" s="193" t="e">
        <f t="shared" si="165"/>
        <v>#N/A</v>
      </c>
      <c r="NK69" s="193" t="e">
        <f t="shared" si="165"/>
        <v>#N/A</v>
      </c>
      <c r="NL69" s="193" t="e">
        <f t="shared" si="165"/>
        <v>#N/A</v>
      </c>
      <c r="NM69" s="193" t="e">
        <f t="shared" si="165"/>
        <v>#N/A</v>
      </c>
      <c r="NN69" s="193" t="e">
        <f t="shared" si="165"/>
        <v>#N/A</v>
      </c>
      <c r="NO69" s="193" t="e">
        <f t="shared" si="165"/>
        <v>#N/A</v>
      </c>
      <c r="NP69" s="193" t="e">
        <f t="shared" si="165"/>
        <v>#N/A</v>
      </c>
      <c r="NQ69" s="193" t="e">
        <f t="shared" si="165"/>
        <v>#N/A</v>
      </c>
      <c r="NR69" s="193" t="e">
        <f t="shared" si="165"/>
        <v>#N/A</v>
      </c>
      <c r="NS69" s="193" t="e">
        <f t="shared" si="161"/>
        <v>#N/A</v>
      </c>
      <c r="NT69" s="193" t="e">
        <f t="shared" si="161"/>
        <v>#N/A</v>
      </c>
      <c r="NU69" s="193" t="e">
        <f t="shared" si="161"/>
        <v>#N/A</v>
      </c>
      <c r="NV69" s="193" t="e">
        <f t="shared" si="161"/>
        <v>#N/A</v>
      </c>
      <c r="NW69" s="193" t="e">
        <f t="shared" si="161"/>
        <v>#N/A</v>
      </c>
      <c r="NX69" s="193" t="e">
        <f t="shared" si="161"/>
        <v>#N/A</v>
      </c>
      <c r="NY69" s="193" t="e">
        <f t="shared" si="161"/>
        <v>#N/A</v>
      </c>
      <c r="NZ69" s="193" t="e">
        <f t="shared" si="161"/>
        <v>#N/A</v>
      </c>
      <c r="OA69" s="193" t="e">
        <f t="shared" si="161"/>
        <v>#N/A</v>
      </c>
      <c r="OB69" s="193" t="e">
        <f t="shared" si="161"/>
        <v>#N/A</v>
      </c>
      <c r="OC69" s="193" t="e">
        <f t="shared" si="161"/>
        <v>#N/A</v>
      </c>
      <c r="OD69" s="193" t="e">
        <f t="shared" si="161"/>
        <v>#N/A</v>
      </c>
      <c r="OE69" s="193" t="e">
        <f t="shared" si="161"/>
        <v>#N/A</v>
      </c>
      <c r="OF69" s="193" t="e">
        <f t="shared" si="161"/>
        <v>#N/A</v>
      </c>
      <c r="OG69" s="193" t="e">
        <f t="shared" si="161"/>
        <v>#N/A</v>
      </c>
      <c r="OH69" s="193" t="e">
        <f t="shared" si="158"/>
        <v>#N/A</v>
      </c>
      <c r="OI69" s="193" t="e">
        <f t="shared" si="158"/>
        <v>#N/A</v>
      </c>
      <c r="OJ69" s="193" t="e">
        <f t="shared" si="158"/>
        <v>#N/A</v>
      </c>
      <c r="OK69" s="193" t="e">
        <f t="shared" si="158"/>
        <v>#N/A</v>
      </c>
      <c r="OL69" s="193" t="e">
        <f t="shared" si="158"/>
        <v>#N/A</v>
      </c>
      <c r="OM69" s="193" t="e">
        <f t="shared" si="158"/>
        <v>#N/A</v>
      </c>
      <c r="ON69" s="193" t="e">
        <f t="shared" si="158"/>
        <v>#N/A</v>
      </c>
      <c r="OO69" s="193" t="e">
        <f t="shared" si="158"/>
        <v>#N/A</v>
      </c>
      <c r="OP69" s="193" t="e">
        <f t="shared" si="158"/>
        <v>#N/A</v>
      </c>
      <c r="OQ69" s="193" t="e">
        <f t="shared" si="158"/>
        <v>#N/A</v>
      </c>
      <c r="OR69" s="193" t="e">
        <f t="shared" si="158"/>
        <v>#N/A</v>
      </c>
      <c r="OS69" s="193" t="e">
        <f t="shared" si="158"/>
        <v>#N/A</v>
      </c>
      <c r="OT69" s="193" t="e">
        <f t="shared" si="158"/>
        <v>#N/A</v>
      </c>
      <c r="OU69" s="193" t="e">
        <f t="shared" si="158"/>
        <v>#N/A</v>
      </c>
      <c r="OV69" s="193" t="e">
        <f t="shared" si="158"/>
        <v>#N/A</v>
      </c>
      <c r="OW69" s="193" t="e">
        <f t="shared" ref="OW69:PK84" si="184">IF(ISNONTEXT($Q69),IF($G69="R",_xlfn.BETA.DIST(HD69,$M69,$N69,FALSE,$B69,$D69),_xlfn.BETA.DIST(HD69,$N69,$M69,FALSE,$B69,$D69)),NA())</f>
        <v>#N/A</v>
      </c>
      <c r="OX69" s="193" t="e">
        <f t="shared" si="184"/>
        <v>#N/A</v>
      </c>
      <c r="OY69" s="193" t="e">
        <f t="shared" si="184"/>
        <v>#N/A</v>
      </c>
      <c r="OZ69" s="193" t="e">
        <f t="shared" si="184"/>
        <v>#N/A</v>
      </c>
      <c r="PA69" s="193" t="e">
        <f t="shared" si="184"/>
        <v>#N/A</v>
      </c>
      <c r="PB69" s="193" t="e">
        <f t="shared" si="184"/>
        <v>#N/A</v>
      </c>
      <c r="PC69" s="193" t="e">
        <f t="shared" si="184"/>
        <v>#N/A</v>
      </c>
      <c r="PD69" s="193" t="e">
        <f t="shared" si="184"/>
        <v>#N/A</v>
      </c>
      <c r="PE69" s="193" t="e">
        <f t="shared" si="184"/>
        <v>#N/A</v>
      </c>
      <c r="PF69" s="193" t="e">
        <f t="shared" si="184"/>
        <v>#N/A</v>
      </c>
      <c r="PG69" s="193" t="e">
        <f t="shared" si="184"/>
        <v>#N/A</v>
      </c>
      <c r="PH69" s="193" t="e">
        <f t="shared" si="184"/>
        <v>#N/A</v>
      </c>
      <c r="PI69" s="193" t="e">
        <f t="shared" si="184"/>
        <v>#N/A</v>
      </c>
      <c r="PJ69" s="193" t="e">
        <f t="shared" si="184"/>
        <v>#N/A</v>
      </c>
      <c r="PK69" s="193" t="e">
        <f t="shared" si="184"/>
        <v>#N/A</v>
      </c>
      <c r="PL69" s="193" t="e">
        <f t="shared" si="26"/>
        <v>#N/A</v>
      </c>
      <c r="PM69" s="193" t="e">
        <f t="shared" si="173"/>
        <v>#N/A</v>
      </c>
      <c r="PN69" s="193" t="e">
        <f t="shared" si="173"/>
        <v>#N/A</v>
      </c>
      <c r="PO69" s="193" t="e">
        <f t="shared" si="173"/>
        <v>#N/A</v>
      </c>
      <c r="PP69" s="193" t="e">
        <f t="shared" si="173"/>
        <v>#N/A</v>
      </c>
      <c r="PQ69" s="193" t="e">
        <f t="shared" si="173"/>
        <v>#N/A</v>
      </c>
      <c r="PR69" s="193" t="e">
        <f t="shared" si="173"/>
        <v>#N/A</v>
      </c>
      <c r="PS69" s="193" t="e">
        <f t="shared" si="173"/>
        <v>#N/A</v>
      </c>
      <c r="PT69" s="193" t="e">
        <f t="shared" si="173"/>
        <v>#N/A</v>
      </c>
    </row>
    <row r="70" spans="1:436" hidden="1" x14ac:dyDescent="0.45">
      <c r="A70" s="20">
        <v>67</v>
      </c>
      <c r="B70" s="115"/>
      <c r="C70" s="115"/>
      <c r="D70" s="115"/>
      <c r="E70" s="110" t="str">
        <f t="shared" si="174"/>
        <v/>
      </c>
      <c r="F70" s="21" t="str">
        <f t="shared" si="175"/>
        <v/>
      </c>
      <c r="G70" s="22" t="str">
        <f t="shared" si="176"/>
        <v/>
      </c>
      <c r="H70" s="23" t="str">
        <f>IF(F70="","",IF(OR($F70&lt;Skew!$B$3,$F70=Skew!$B$3),IF($F70&gt;Skew!$C$3,Skew!$A$3,IF($F70&gt;Skew!$C$4,Skew!$A$4,IF($F70&gt;Skew!$C$5,Skew!$A$5,IF($F70&gt;Skew!$C$6,Skew!$A$6,IF($F70&gt;Skew!$C$7,Skew!$A$7,IF($F70&gt;Skew!$C$8,Skew!$A$8,IF($F70&gt;Skew!$C$9,Skew!$A$9,IF($F70&gt;Skew!$C$10,Skew!$A$10,IF($F70&gt;Skew!$C$11,Skew!$A$11,IF($F70&gt;Skew!$C$12,Skew!$A$12,IF($F70&gt;Skew!$C$13,Skew!$A$13,IF($F70&gt;Skew!$C$14,Skew!$A$14,IF($F70&gt;Skew!$C$15,Skew!$A$15,IF($F70&gt;Skew!$C$16,Skew!$A$16,Skew!$A$17)
)))))))))))))))</f>
        <v/>
      </c>
      <c r="I70" s="22" t="str">
        <f>IF(F70="","",MATCH(H70,Skew!$A$3:$A$17,0))</f>
        <v/>
      </c>
      <c r="J70" s="22" t="str">
        <f t="shared" si="166"/>
        <v/>
      </c>
      <c r="K70" s="24"/>
      <c r="L70" s="22" t="str">
        <f>IF(OR(F70="",K70=""),"",MATCH(K70,Confidence!$A$3:$A$12,0))</f>
        <v/>
      </c>
      <c r="M70" s="25" t="str">
        <f t="shared" si="167"/>
        <v/>
      </c>
      <c r="N70" s="25" t="str">
        <f t="shared" si="168"/>
        <v/>
      </c>
      <c r="O70" s="22"/>
      <c r="P70" s="102" t="str">
        <f t="shared" si="169"/>
        <v/>
      </c>
      <c r="Q70" s="102" t="str">
        <f t="shared" si="170"/>
        <v/>
      </c>
      <c r="R70" s="37" t="str">
        <f t="shared" si="171"/>
        <v/>
      </c>
      <c r="S70" s="115"/>
      <c r="T70" s="204" t="str">
        <f>IF(AND(B70&gt;0,C70&gt;0,D70&gt;0,M70&gt;0,N70&gt;0,S70&gt;0,NOT(K70="")),ABS(VLOOKUP($S$1,VLookups!$A$30:$B$31,2,FALSE)-_xlfn.BETA.DIST(S70,IF(G70="L",N70,M70),IF(G70="L",M70,N70),TRUE,B70,D70)),"")</f>
        <v/>
      </c>
      <c r="U70" s="112" t="str">
        <f>IF(OR($M70="",$N70=""),"",_xlfn.BETA.INV(ABS(VLOOKUP($S$1,VLookups!$A$30:$B$31,2,FALSE)-U$3),IF($G70="L",$N70,$M70),IF($G70="L",$M70,$N70),$B70,$D70))</f>
        <v/>
      </c>
      <c r="V70" s="113" t="str">
        <f>IF(OR($M70="",$N70=""),"",_xlfn.BETA.INV(ABS(VLOOKUP($S$1,VLookups!$A$30:$B$31,2,FALSE)-V$3),IF($G70="L",$N70,$M70),IF($G70="L",$M70,$N70),$B70,$D70))</f>
        <v/>
      </c>
      <c r="W70" s="112" t="str">
        <f>IF(OR($M70="",$N70=""),"",_xlfn.BETA.INV(ABS(VLOOKUP($S$1,VLookups!$A$30:$B$31,2,FALSE)-W$3),IF($G70="L",$N70,$M70),IF($G70="L",$M70,$N70),$B70,$D70))</f>
        <v/>
      </c>
      <c r="X70" s="113" t="str">
        <f>IF(OR($M70="",$N70=""),"",_xlfn.BETA.INV(ABS(VLOOKUP($S$1,VLookups!$A$30:$B$31,2,FALSE)-X$3),IF($G70="L",$N70,$M70),IF($G70="L",$M70,$N70),$B70,$D70))</f>
        <v/>
      </c>
      <c r="Y70" s="112" t="str">
        <f>IF(OR($M70="",$N70=""),"",_xlfn.BETA.INV(ABS(VLOOKUP($S$1,VLookups!$A$30:$B$31,2,FALSE)-Y$3),IF($G70="L",$N70,$M70),IF($G70="L",$M70,$N70),$B70,$D70))</f>
        <v/>
      </c>
      <c r="Z70" s="113" t="str">
        <f>IF(OR($M70="",$N70=""),"",_xlfn.BETA.INV(ABS(VLOOKUP($S$1,VLookups!$A$30:$B$31,2,FALSE)-Z$3),IF($G70="L",$N70,$M70),IF($G70="L",$M70,$N70),$B70,$D70))</f>
        <v/>
      </c>
      <c r="AA70" s="112" t="str">
        <f>IF(OR($M70="",$N70=""),"",_xlfn.BETA.INV(ABS(VLOOKUP($S$1,VLookups!$A$30:$B$31,2,FALSE)-AA$3),IF($G70="L",$N70,$M70),IF($G70="L",$M70,$N70),$B70,$D70))</f>
        <v/>
      </c>
      <c r="AB70" s="113" t="str">
        <f>IF(OR($M70="",$N70=""),"",_xlfn.BETA.INV(ABS(VLOOKUP($S$1,VLookups!$A$30:$B$31,2,FALSE)-AB$3),IF($G70="L",$N70,$M70),IF($G70="L",$M70,$N70),$B70,$D70))</f>
        <v/>
      </c>
      <c r="AC70" s="112" t="str">
        <f>IF(OR($M70="",$N70=""),"",_xlfn.BETA.INV(ABS(VLOOKUP($S$1,VLookups!$A$30:$B$31,2,FALSE)-AC$3),IF($G70="L",$N70,$M70),IF($G70="L",$M70,$N70),$B70,$D70))</f>
        <v/>
      </c>
      <c r="AD70" s="113" t="str">
        <f>IF(OR($M70="",$N70=""),"",_xlfn.BETA.INV(ABS(VLOOKUP($S$1,VLookups!$A$30:$B$31,2,FALSE)-AD$3),IF($G70="L",$N70,$M70),IF($G70="L",$M70,$N70),$B70,$D70))</f>
        <v/>
      </c>
      <c r="AE70" s="112" t="str">
        <f>IF(OR($M70="",$N70=""),"",_xlfn.BETA.INV(ABS(VLOOKUP($S$1,VLookups!$A$30:$B$31,2,FALSE)-AE$3),IF($G70="L",$N70,$M70),IF($G70="L",$M70,$N70),$B70,$D70))</f>
        <v/>
      </c>
      <c r="AF70" s="113" t="str">
        <f>IF(OR($M70="",$N70=""),"",_xlfn.BETA.INV(ABS(VLOOKUP($S$1,VLookups!$A$30:$B$31,2,FALSE)-AF$3),IF($G70="L",$N70,$M70),IF($G70="L",$M70,$N70),$B70,$D70))</f>
        <v/>
      </c>
      <c r="AG70" s="15"/>
      <c r="AH70" s="194" t="str">
        <f t="shared" si="177"/>
        <v/>
      </c>
      <c r="AI70" s="192" t="str">
        <f t="shared" si="178"/>
        <v/>
      </c>
      <c r="AJ70" s="177" t="str">
        <f t="shared" si="179"/>
        <v/>
      </c>
      <c r="AK70" s="177" t="str">
        <f t="shared" si="144"/>
        <v/>
      </c>
      <c r="AL70" s="177" t="str">
        <f t="shared" si="144"/>
        <v/>
      </c>
      <c r="AM70" s="177" t="str">
        <f t="shared" si="144"/>
        <v/>
      </c>
      <c r="AN70" s="177" t="str">
        <f t="shared" si="144"/>
        <v/>
      </c>
      <c r="AO70" s="177" t="str">
        <f t="shared" si="144"/>
        <v/>
      </c>
      <c r="AP70" s="177" t="str">
        <f t="shared" si="144"/>
        <v/>
      </c>
      <c r="AQ70" s="177" t="str">
        <f t="shared" si="144"/>
        <v/>
      </c>
      <c r="AR70" s="177" t="str">
        <f t="shared" si="144"/>
        <v/>
      </c>
      <c r="AS70" s="177" t="str">
        <f t="shared" si="144"/>
        <v/>
      </c>
      <c r="AT70" s="177" t="str">
        <f t="shared" si="144"/>
        <v/>
      </c>
      <c r="AU70" s="177" t="str">
        <f t="shared" si="144"/>
        <v/>
      </c>
      <c r="AV70" s="177" t="str">
        <f t="shared" si="144"/>
        <v/>
      </c>
      <c r="AW70" s="177" t="str">
        <f t="shared" si="144"/>
        <v/>
      </c>
      <c r="AX70" s="177" t="str">
        <f t="shared" si="144"/>
        <v/>
      </c>
      <c r="AY70" s="177" t="str">
        <f t="shared" si="144"/>
        <v/>
      </c>
      <c r="AZ70" s="177" t="str">
        <f t="shared" si="144"/>
        <v/>
      </c>
      <c r="BA70" s="177" t="str">
        <f t="shared" si="139"/>
        <v/>
      </c>
      <c r="BB70" s="177" t="str">
        <f t="shared" si="139"/>
        <v/>
      </c>
      <c r="BC70" s="177" t="str">
        <f t="shared" si="139"/>
        <v/>
      </c>
      <c r="BD70" s="177" t="str">
        <f t="shared" si="139"/>
        <v/>
      </c>
      <c r="BE70" s="177" t="str">
        <f t="shared" si="139"/>
        <v/>
      </c>
      <c r="BF70" s="177" t="str">
        <f t="shared" si="139"/>
        <v/>
      </c>
      <c r="BG70" s="177" t="str">
        <f t="shared" si="139"/>
        <v/>
      </c>
      <c r="BH70" s="177" t="str">
        <f t="shared" si="139"/>
        <v/>
      </c>
      <c r="BI70" s="177" t="str">
        <f t="shared" si="139"/>
        <v/>
      </c>
      <c r="BJ70" s="177" t="str">
        <f t="shared" si="139"/>
        <v/>
      </c>
      <c r="BK70" s="177" t="str">
        <f t="shared" si="139"/>
        <v/>
      </c>
      <c r="BL70" s="177" t="str">
        <f t="shared" si="139"/>
        <v/>
      </c>
      <c r="BM70" s="177" t="str">
        <f t="shared" si="139"/>
        <v/>
      </c>
      <c r="BN70" s="177" t="str">
        <f t="shared" si="139"/>
        <v/>
      </c>
      <c r="BO70" s="177" t="str">
        <f t="shared" si="139"/>
        <v/>
      </c>
      <c r="BP70" s="177" t="str">
        <f t="shared" si="145"/>
        <v/>
      </c>
      <c r="BQ70" s="177" t="str">
        <f t="shared" si="145"/>
        <v/>
      </c>
      <c r="BR70" s="177" t="str">
        <f t="shared" si="145"/>
        <v/>
      </c>
      <c r="BS70" s="177" t="str">
        <f t="shared" si="145"/>
        <v/>
      </c>
      <c r="BT70" s="177" t="str">
        <f t="shared" si="145"/>
        <v/>
      </c>
      <c r="BU70" s="177" t="str">
        <f t="shared" si="145"/>
        <v/>
      </c>
      <c r="BV70" s="177" t="str">
        <f t="shared" si="145"/>
        <v/>
      </c>
      <c r="BW70" s="177" t="str">
        <f t="shared" si="145"/>
        <v/>
      </c>
      <c r="BX70" s="177" t="str">
        <f t="shared" si="145"/>
        <v/>
      </c>
      <c r="BY70" s="177" t="str">
        <f t="shared" si="145"/>
        <v/>
      </c>
      <c r="BZ70" s="177" t="str">
        <f t="shared" si="145"/>
        <v/>
      </c>
      <c r="CA70" s="177" t="str">
        <f t="shared" si="145"/>
        <v/>
      </c>
      <c r="CB70" s="177" t="str">
        <f t="shared" si="145"/>
        <v/>
      </c>
      <c r="CC70" s="177" t="str">
        <f t="shared" si="145"/>
        <v/>
      </c>
      <c r="CD70" s="177" t="str">
        <f t="shared" si="145"/>
        <v/>
      </c>
      <c r="CE70" s="177" t="str">
        <f t="shared" si="145"/>
        <v/>
      </c>
      <c r="CF70" s="177" t="str">
        <f t="shared" si="140"/>
        <v/>
      </c>
      <c r="CG70" s="177" t="str">
        <f t="shared" si="140"/>
        <v/>
      </c>
      <c r="CH70" s="177" t="str">
        <f t="shared" si="140"/>
        <v/>
      </c>
      <c r="CI70" s="177" t="str">
        <f t="shared" si="140"/>
        <v/>
      </c>
      <c r="CJ70" s="177" t="str">
        <f t="shared" si="140"/>
        <v/>
      </c>
      <c r="CK70" s="177" t="str">
        <f t="shared" si="140"/>
        <v/>
      </c>
      <c r="CL70" s="177" t="str">
        <f t="shared" si="140"/>
        <v/>
      </c>
      <c r="CM70" s="177" t="str">
        <f t="shared" si="140"/>
        <v/>
      </c>
      <c r="CN70" s="177" t="str">
        <f t="shared" si="140"/>
        <v/>
      </c>
      <c r="CO70" s="177" t="str">
        <f t="shared" si="140"/>
        <v/>
      </c>
      <c r="CP70" s="177" t="str">
        <f t="shared" si="140"/>
        <v/>
      </c>
      <c r="CQ70" s="177" t="str">
        <f t="shared" si="140"/>
        <v/>
      </c>
      <c r="CR70" s="177" t="str">
        <f t="shared" si="140"/>
        <v/>
      </c>
      <c r="CS70" s="177" t="str">
        <f t="shared" si="140"/>
        <v/>
      </c>
      <c r="CT70" s="177" t="str">
        <f t="shared" si="140"/>
        <v/>
      </c>
      <c r="CU70" s="177" t="str">
        <f t="shared" ref="CU70:DJ85" si="185">IF(ISNONTEXT($AH70),CT70+$AH70,"")</f>
        <v/>
      </c>
      <c r="CV70" s="177" t="str">
        <f t="shared" si="185"/>
        <v/>
      </c>
      <c r="CW70" s="177" t="str">
        <f t="shared" si="185"/>
        <v/>
      </c>
      <c r="CX70" s="177" t="str">
        <f t="shared" si="185"/>
        <v/>
      </c>
      <c r="CY70" s="177" t="str">
        <f t="shared" si="185"/>
        <v/>
      </c>
      <c r="CZ70" s="177" t="str">
        <f t="shared" si="185"/>
        <v/>
      </c>
      <c r="DA70" s="177" t="str">
        <f t="shared" si="185"/>
        <v/>
      </c>
      <c r="DB70" s="177" t="str">
        <f t="shared" si="185"/>
        <v/>
      </c>
      <c r="DC70" s="177" t="str">
        <f t="shared" si="185"/>
        <v/>
      </c>
      <c r="DD70" s="177" t="str">
        <f t="shared" si="185"/>
        <v/>
      </c>
      <c r="DE70" s="177" t="str">
        <f t="shared" si="185"/>
        <v/>
      </c>
      <c r="DF70" s="177" t="str">
        <f t="shared" si="185"/>
        <v/>
      </c>
      <c r="DG70" s="177" t="str">
        <f t="shared" si="185"/>
        <v/>
      </c>
      <c r="DH70" s="177" t="str">
        <f t="shared" si="185"/>
        <v/>
      </c>
      <c r="DI70" s="177" t="str">
        <f t="shared" si="185"/>
        <v/>
      </c>
      <c r="DJ70" s="177" t="str">
        <f t="shared" si="185"/>
        <v/>
      </c>
      <c r="DK70" s="177" t="str">
        <f t="shared" si="180"/>
        <v/>
      </c>
      <c r="DL70" s="177" t="str">
        <f t="shared" si="180"/>
        <v/>
      </c>
      <c r="DM70" s="177" t="str">
        <f t="shared" si="180"/>
        <v/>
      </c>
      <c r="DN70" s="177" t="str">
        <f t="shared" si="180"/>
        <v/>
      </c>
      <c r="DO70" s="177" t="str">
        <f t="shared" si="180"/>
        <v/>
      </c>
      <c r="DP70" s="177" t="str">
        <f t="shared" si="180"/>
        <v/>
      </c>
      <c r="DQ70" s="177" t="str">
        <f t="shared" si="180"/>
        <v/>
      </c>
      <c r="DR70" s="177" t="str">
        <f t="shared" si="180"/>
        <v/>
      </c>
      <c r="DS70" s="177" t="str">
        <f t="shared" si="180"/>
        <v/>
      </c>
      <c r="DT70" s="177" t="str">
        <f t="shared" si="180"/>
        <v/>
      </c>
      <c r="DU70" s="177" t="str">
        <f t="shared" si="180"/>
        <v/>
      </c>
      <c r="DV70" s="177" t="str">
        <f t="shared" si="180"/>
        <v/>
      </c>
      <c r="DW70" s="177" t="str">
        <f t="shared" si="180"/>
        <v/>
      </c>
      <c r="DX70" s="177" t="str">
        <f t="shared" si="180"/>
        <v/>
      </c>
      <c r="DY70" s="177" t="str">
        <f t="shared" si="180"/>
        <v/>
      </c>
      <c r="DZ70" s="177" t="str">
        <f t="shared" si="146"/>
        <v/>
      </c>
      <c r="EA70" s="177" t="str">
        <f t="shared" si="146"/>
        <v/>
      </c>
      <c r="EB70" s="177" t="str">
        <f t="shared" si="146"/>
        <v/>
      </c>
      <c r="EC70" s="177" t="str">
        <f t="shared" si="146"/>
        <v/>
      </c>
      <c r="ED70" s="177" t="str">
        <f t="shared" si="146"/>
        <v/>
      </c>
      <c r="EE70" s="177" t="str">
        <f t="shared" si="146"/>
        <v/>
      </c>
      <c r="EF70" s="177" t="str">
        <f t="shared" si="146"/>
        <v/>
      </c>
      <c r="EG70" s="177" t="str">
        <f t="shared" si="146"/>
        <v/>
      </c>
      <c r="EH70" s="177" t="str">
        <f t="shared" si="146"/>
        <v/>
      </c>
      <c r="EI70" s="177" t="str">
        <f t="shared" si="146"/>
        <v/>
      </c>
      <c r="EJ70" s="177" t="str">
        <f t="shared" si="146"/>
        <v/>
      </c>
      <c r="EK70" s="177" t="str">
        <f t="shared" si="146"/>
        <v/>
      </c>
      <c r="EL70" s="177" t="str">
        <f t="shared" si="146"/>
        <v/>
      </c>
      <c r="EM70" s="177" t="str">
        <f t="shared" si="146"/>
        <v/>
      </c>
      <c r="EN70" s="177" t="str">
        <f t="shared" si="146"/>
        <v/>
      </c>
      <c r="EO70" s="177" t="str">
        <f t="shared" si="146"/>
        <v/>
      </c>
      <c r="EP70" s="177" t="str">
        <f t="shared" si="141"/>
        <v/>
      </c>
      <c r="EQ70" s="177" t="str">
        <f t="shared" si="151"/>
        <v/>
      </c>
      <c r="ER70" s="177" t="str">
        <f t="shared" si="151"/>
        <v/>
      </c>
      <c r="ES70" s="177" t="str">
        <f t="shared" si="151"/>
        <v/>
      </c>
      <c r="ET70" s="177" t="str">
        <f t="shared" si="151"/>
        <v/>
      </c>
      <c r="EU70" s="177" t="str">
        <f t="shared" si="151"/>
        <v/>
      </c>
      <c r="EV70" s="177" t="str">
        <f t="shared" si="151"/>
        <v/>
      </c>
      <c r="EW70" s="177" t="str">
        <f t="shared" si="151"/>
        <v/>
      </c>
      <c r="EX70" s="177" t="str">
        <f t="shared" si="151"/>
        <v/>
      </c>
      <c r="EY70" s="177" t="str">
        <f t="shared" si="151"/>
        <v/>
      </c>
      <c r="EZ70" s="177" t="str">
        <f t="shared" si="151"/>
        <v/>
      </c>
      <c r="FA70" s="177" t="str">
        <f t="shared" si="151"/>
        <v/>
      </c>
      <c r="FB70" s="177" t="str">
        <f t="shared" si="151"/>
        <v/>
      </c>
      <c r="FC70" s="177" t="str">
        <f t="shared" si="151"/>
        <v/>
      </c>
      <c r="FD70" s="177" t="str">
        <f t="shared" si="151"/>
        <v/>
      </c>
      <c r="FE70" s="177" t="str">
        <f t="shared" si="151"/>
        <v/>
      </c>
      <c r="FF70" s="177" t="str">
        <f t="shared" si="151"/>
        <v/>
      </c>
      <c r="FG70" s="177" t="str">
        <f t="shared" si="147"/>
        <v/>
      </c>
      <c r="FH70" s="177" t="str">
        <f t="shared" si="142"/>
        <v/>
      </c>
      <c r="FI70" s="177" t="str">
        <f t="shared" si="142"/>
        <v/>
      </c>
      <c r="FJ70" s="177" t="str">
        <f t="shared" si="142"/>
        <v/>
      </c>
      <c r="FK70" s="177" t="str">
        <f t="shared" si="142"/>
        <v/>
      </c>
      <c r="FL70" s="177" t="str">
        <f t="shared" si="142"/>
        <v/>
      </c>
      <c r="FM70" s="177" t="str">
        <f t="shared" si="142"/>
        <v/>
      </c>
      <c r="FN70" s="177" t="str">
        <f t="shared" si="142"/>
        <v/>
      </c>
      <c r="FO70" s="177" t="str">
        <f t="shared" si="142"/>
        <v/>
      </c>
      <c r="FP70" s="177" t="str">
        <f t="shared" si="142"/>
        <v/>
      </c>
      <c r="FQ70" s="177" t="str">
        <f t="shared" si="142"/>
        <v/>
      </c>
      <c r="FR70" s="177" t="str">
        <f t="shared" si="142"/>
        <v/>
      </c>
      <c r="FS70" s="177" t="str">
        <f t="shared" si="142"/>
        <v/>
      </c>
      <c r="FT70" s="177" t="str">
        <f t="shared" si="142"/>
        <v/>
      </c>
      <c r="FU70" s="177" t="str">
        <f t="shared" si="142"/>
        <v/>
      </c>
      <c r="FV70" s="177" t="str">
        <f t="shared" si="142"/>
        <v/>
      </c>
      <c r="FW70" s="177" t="str">
        <f t="shared" ref="FW70:GL85" si="186">IF(ISNONTEXT($AH70),FV70+$AH70,"")</f>
        <v/>
      </c>
      <c r="FX70" s="177" t="str">
        <f t="shared" si="186"/>
        <v/>
      </c>
      <c r="FY70" s="177" t="str">
        <f t="shared" si="186"/>
        <v/>
      </c>
      <c r="FZ70" s="177" t="str">
        <f t="shared" si="186"/>
        <v/>
      </c>
      <c r="GA70" s="177" t="str">
        <f t="shared" si="186"/>
        <v/>
      </c>
      <c r="GB70" s="177" t="str">
        <f t="shared" si="186"/>
        <v/>
      </c>
      <c r="GC70" s="177" t="str">
        <f t="shared" si="186"/>
        <v/>
      </c>
      <c r="GD70" s="177" t="str">
        <f t="shared" si="186"/>
        <v/>
      </c>
      <c r="GE70" s="177" t="str">
        <f t="shared" si="186"/>
        <v/>
      </c>
      <c r="GF70" s="177" t="str">
        <f t="shared" si="186"/>
        <v/>
      </c>
      <c r="GG70" s="177" t="str">
        <f t="shared" si="186"/>
        <v/>
      </c>
      <c r="GH70" s="177" t="str">
        <f t="shared" si="186"/>
        <v/>
      </c>
      <c r="GI70" s="177" t="str">
        <f t="shared" si="186"/>
        <v/>
      </c>
      <c r="GJ70" s="177" t="str">
        <f t="shared" si="186"/>
        <v/>
      </c>
      <c r="GK70" s="177" t="str">
        <f t="shared" si="186"/>
        <v/>
      </c>
      <c r="GL70" s="177" t="str">
        <f t="shared" si="186"/>
        <v/>
      </c>
      <c r="GM70" s="177" t="str">
        <f t="shared" si="148"/>
        <v/>
      </c>
      <c r="GN70" s="177" t="str">
        <f t="shared" si="143"/>
        <v/>
      </c>
      <c r="GO70" s="177" t="str">
        <f t="shared" si="143"/>
        <v/>
      </c>
      <c r="GP70" s="177" t="str">
        <f t="shared" si="143"/>
        <v/>
      </c>
      <c r="GQ70" s="177" t="str">
        <f t="shared" si="143"/>
        <v/>
      </c>
      <c r="GR70" s="177" t="str">
        <f t="shared" si="143"/>
        <v/>
      </c>
      <c r="GS70" s="177" t="str">
        <f t="shared" si="143"/>
        <v/>
      </c>
      <c r="GT70" s="177" t="str">
        <f t="shared" si="143"/>
        <v/>
      </c>
      <c r="GU70" s="177" t="str">
        <f t="shared" si="143"/>
        <v/>
      </c>
      <c r="GV70" s="177" t="str">
        <f t="shared" si="143"/>
        <v/>
      </c>
      <c r="GW70" s="177" t="str">
        <f t="shared" si="143"/>
        <v/>
      </c>
      <c r="GX70" s="177" t="str">
        <f t="shared" si="143"/>
        <v/>
      </c>
      <c r="GY70" s="177" t="str">
        <f t="shared" si="143"/>
        <v/>
      </c>
      <c r="GZ70" s="177" t="str">
        <f t="shared" si="143"/>
        <v/>
      </c>
      <c r="HA70" s="177" t="str">
        <f t="shared" si="143"/>
        <v/>
      </c>
      <c r="HB70" s="177" t="str">
        <f t="shared" si="143"/>
        <v/>
      </c>
      <c r="HC70" s="177" t="str">
        <f t="shared" ref="HC70:HR85" si="187">IF(ISNONTEXT($AH70),HB70+$AH70,"")</f>
        <v/>
      </c>
      <c r="HD70" s="177" t="str">
        <f t="shared" si="187"/>
        <v/>
      </c>
      <c r="HE70" s="177" t="str">
        <f t="shared" si="187"/>
        <v/>
      </c>
      <c r="HF70" s="177" t="str">
        <f t="shared" si="187"/>
        <v/>
      </c>
      <c r="HG70" s="177" t="str">
        <f t="shared" si="187"/>
        <v/>
      </c>
      <c r="HH70" s="177" t="str">
        <f t="shared" si="187"/>
        <v/>
      </c>
      <c r="HI70" s="177" t="str">
        <f t="shared" si="187"/>
        <v/>
      </c>
      <c r="HJ70" s="177" t="str">
        <f t="shared" si="187"/>
        <v/>
      </c>
      <c r="HK70" s="177" t="str">
        <f t="shared" si="187"/>
        <v/>
      </c>
      <c r="HL70" s="177" t="str">
        <f t="shared" si="187"/>
        <v/>
      </c>
      <c r="HM70" s="177" t="str">
        <f t="shared" si="187"/>
        <v/>
      </c>
      <c r="HN70" s="177" t="str">
        <f t="shared" si="187"/>
        <v/>
      </c>
      <c r="HO70" s="177" t="str">
        <f t="shared" si="187"/>
        <v/>
      </c>
      <c r="HP70" s="177" t="str">
        <f t="shared" si="187"/>
        <v/>
      </c>
      <c r="HQ70" s="177" t="str">
        <f t="shared" si="187"/>
        <v/>
      </c>
      <c r="HR70" s="177" t="str">
        <f t="shared" si="187"/>
        <v/>
      </c>
      <c r="HS70" s="177" t="str">
        <f t="shared" si="149"/>
        <v/>
      </c>
      <c r="HT70" s="177" t="str">
        <f t="shared" si="149"/>
        <v/>
      </c>
      <c r="HU70" s="177" t="str">
        <f t="shared" si="149"/>
        <v/>
      </c>
      <c r="HV70" s="177" t="str">
        <f t="shared" si="149"/>
        <v/>
      </c>
      <c r="HW70" s="177" t="str">
        <f t="shared" si="149"/>
        <v/>
      </c>
      <c r="HX70" s="177" t="str">
        <f t="shared" si="149"/>
        <v/>
      </c>
      <c r="HY70" s="177" t="str">
        <f t="shared" si="149"/>
        <v/>
      </c>
      <c r="HZ70" s="177" t="str">
        <f t="shared" si="149"/>
        <v/>
      </c>
      <c r="IA70" s="192" t="str">
        <f t="shared" si="181"/>
        <v/>
      </c>
      <c r="IB70" s="193" t="e">
        <f t="shared" si="172"/>
        <v>#N/A</v>
      </c>
      <c r="IC70" s="193" t="e">
        <f t="shared" si="153"/>
        <v>#N/A</v>
      </c>
      <c r="ID70" s="193" t="e">
        <f t="shared" si="153"/>
        <v>#N/A</v>
      </c>
      <c r="IE70" s="193" t="e">
        <f t="shared" si="153"/>
        <v>#N/A</v>
      </c>
      <c r="IF70" s="193" t="e">
        <f t="shared" si="163"/>
        <v>#N/A</v>
      </c>
      <c r="IG70" s="193" t="e">
        <f t="shared" si="163"/>
        <v>#N/A</v>
      </c>
      <c r="IH70" s="193" t="e">
        <f t="shared" si="163"/>
        <v>#N/A</v>
      </c>
      <c r="II70" s="193" t="e">
        <f t="shared" si="163"/>
        <v>#N/A</v>
      </c>
      <c r="IJ70" s="193" t="e">
        <f t="shared" si="163"/>
        <v>#N/A</v>
      </c>
      <c r="IK70" s="193" t="e">
        <f t="shared" si="163"/>
        <v>#N/A</v>
      </c>
      <c r="IL70" s="193" t="e">
        <f t="shared" si="163"/>
        <v>#N/A</v>
      </c>
      <c r="IM70" s="193" t="e">
        <f t="shared" si="163"/>
        <v>#N/A</v>
      </c>
      <c r="IN70" s="193" t="e">
        <f t="shared" si="163"/>
        <v>#N/A</v>
      </c>
      <c r="IO70" s="193" t="e">
        <f t="shared" si="163"/>
        <v>#N/A</v>
      </c>
      <c r="IP70" s="193" t="e">
        <f t="shared" si="163"/>
        <v>#N/A</v>
      </c>
      <c r="IQ70" s="193" t="e">
        <f t="shared" si="163"/>
        <v>#N/A</v>
      </c>
      <c r="IR70" s="193" t="e">
        <f t="shared" si="163"/>
        <v>#N/A</v>
      </c>
      <c r="IS70" s="193" t="e">
        <f t="shared" si="163"/>
        <v>#N/A</v>
      </c>
      <c r="IT70" s="193" t="e">
        <f t="shared" si="163"/>
        <v>#N/A</v>
      </c>
      <c r="IU70" s="193" t="e">
        <f t="shared" si="159"/>
        <v>#N/A</v>
      </c>
      <c r="IV70" s="193" t="e">
        <f t="shared" si="159"/>
        <v>#N/A</v>
      </c>
      <c r="IW70" s="193" t="e">
        <f t="shared" si="159"/>
        <v>#N/A</v>
      </c>
      <c r="IX70" s="193" t="e">
        <f t="shared" si="159"/>
        <v>#N/A</v>
      </c>
      <c r="IY70" s="193" t="e">
        <f t="shared" si="159"/>
        <v>#N/A</v>
      </c>
      <c r="IZ70" s="193" t="e">
        <f t="shared" si="159"/>
        <v>#N/A</v>
      </c>
      <c r="JA70" s="193" t="e">
        <f t="shared" si="159"/>
        <v>#N/A</v>
      </c>
      <c r="JB70" s="193" t="e">
        <f t="shared" si="159"/>
        <v>#N/A</v>
      </c>
      <c r="JC70" s="193" t="e">
        <f t="shared" si="159"/>
        <v>#N/A</v>
      </c>
      <c r="JD70" s="193" t="e">
        <f t="shared" si="159"/>
        <v>#N/A</v>
      </c>
      <c r="JE70" s="193" t="e">
        <f t="shared" si="159"/>
        <v>#N/A</v>
      </c>
      <c r="JF70" s="193" t="e">
        <f t="shared" si="159"/>
        <v>#N/A</v>
      </c>
      <c r="JG70" s="193" t="e">
        <f t="shared" si="159"/>
        <v>#N/A</v>
      </c>
      <c r="JH70" s="193" t="e">
        <f t="shared" si="159"/>
        <v>#N/A</v>
      </c>
      <c r="JI70" s="193" t="e">
        <f t="shared" si="159"/>
        <v>#N/A</v>
      </c>
      <c r="JJ70" s="193" t="e">
        <f t="shared" si="156"/>
        <v>#N/A</v>
      </c>
      <c r="JK70" s="193" t="e">
        <f t="shared" si="156"/>
        <v>#N/A</v>
      </c>
      <c r="JL70" s="193" t="e">
        <f t="shared" si="156"/>
        <v>#N/A</v>
      </c>
      <c r="JM70" s="193" t="e">
        <f t="shared" si="156"/>
        <v>#N/A</v>
      </c>
      <c r="JN70" s="193" t="e">
        <f t="shared" si="156"/>
        <v>#N/A</v>
      </c>
      <c r="JO70" s="193" t="e">
        <f t="shared" si="156"/>
        <v>#N/A</v>
      </c>
      <c r="JP70" s="193" t="e">
        <f t="shared" si="156"/>
        <v>#N/A</v>
      </c>
      <c r="JQ70" s="193" t="e">
        <f t="shared" si="156"/>
        <v>#N/A</v>
      </c>
      <c r="JR70" s="193" t="e">
        <f t="shared" si="156"/>
        <v>#N/A</v>
      </c>
      <c r="JS70" s="193" t="e">
        <f t="shared" si="156"/>
        <v>#N/A</v>
      </c>
      <c r="JT70" s="193" t="e">
        <f t="shared" si="156"/>
        <v>#N/A</v>
      </c>
      <c r="JU70" s="193" t="e">
        <f t="shared" si="156"/>
        <v>#N/A</v>
      </c>
      <c r="JV70" s="193" t="e">
        <f t="shared" si="156"/>
        <v>#N/A</v>
      </c>
      <c r="JW70" s="193" t="e">
        <f t="shared" si="156"/>
        <v>#N/A</v>
      </c>
      <c r="JX70" s="193" t="e">
        <f t="shared" si="156"/>
        <v>#N/A</v>
      </c>
      <c r="JY70" s="193" t="e">
        <f t="shared" si="182"/>
        <v>#N/A</v>
      </c>
      <c r="JZ70" s="193" t="e">
        <f t="shared" si="182"/>
        <v>#N/A</v>
      </c>
      <c r="KA70" s="193" t="e">
        <f t="shared" si="182"/>
        <v>#N/A</v>
      </c>
      <c r="KB70" s="193" t="e">
        <f t="shared" si="182"/>
        <v>#N/A</v>
      </c>
      <c r="KC70" s="193" t="e">
        <f t="shared" si="182"/>
        <v>#N/A</v>
      </c>
      <c r="KD70" s="193" t="e">
        <f t="shared" si="182"/>
        <v>#N/A</v>
      </c>
      <c r="KE70" s="193" t="e">
        <f t="shared" si="182"/>
        <v>#N/A</v>
      </c>
      <c r="KF70" s="193" t="e">
        <f t="shared" si="182"/>
        <v>#N/A</v>
      </c>
      <c r="KG70" s="193" t="e">
        <f t="shared" si="182"/>
        <v>#N/A</v>
      </c>
      <c r="KH70" s="193" t="e">
        <f t="shared" si="182"/>
        <v>#N/A</v>
      </c>
      <c r="KI70" s="193" t="e">
        <f t="shared" si="182"/>
        <v>#N/A</v>
      </c>
      <c r="KJ70" s="193" t="e">
        <f t="shared" si="182"/>
        <v>#N/A</v>
      </c>
      <c r="KK70" s="193" t="e">
        <f t="shared" si="182"/>
        <v>#N/A</v>
      </c>
      <c r="KL70" s="193" t="e">
        <f t="shared" si="182"/>
        <v>#N/A</v>
      </c>
      <c r="KM70" s="193" t="e">
        <f t="shared" si="182"/>
        <v>#N/A</v>
      </c>
      <c r="KN70" s="193" t="e">
        <f t="shared" si="24"/>
        <v>#N/A</v>
      </c>
      <c r="KO70" s="193" t="e">
        <f t="shared" si="154"/>
        <v>#N/A</v>
      </c>
      <c r="KP70" s="193" t="e">
        <f t="shared" si="154"/>
        <v>#N/A</v>
      </c>
      <c r="KQ70" s="193" t="e">
        <f t="shared" si="154"/>
        <v>#N/A</v>
      </c>
      <c r="KR70" s="193" t="e">
        <f t="shared" si="164"/>
        <v>#N/A</v>
      </c>
      <c r="KS70" s="193" t="e">
        <f t="shared" si="164"/>
        <v>#N/A</v>
      </c>
      <c r="KT70" s="193" t="e">
        <f t="shared" si="164"/>
        <v>#N/A</v>
      </c>
      <c r="KU70" s="193" t="e">
        <f t="shared" si="164"/>
        <v>#N/A</v>
      </c>
      <c r="KV70" s="193" t="e">
        <f t="shared" si="164"/>
        <v>#N/A</v>
      </c>
      <c r="KW70" s="193" t="e">
        <f t="shared" si="164"/>
        <v>#N/A</v>
      </c>
      <c r="KX70" s="193" t="e">
        <f t="shared" si="164"/>
        <v>#N/A</v>
      </c>
      <c r="KY70" s="193" t="e">
        <f t="shared" si="164"/>
        <v>#N/A</v>
      </c>
      <c r="KZ70" s="193" t="e">
        <f t="shared" si="164"/>
        <v>#N/A</v>
      </c>
      <c r="LA70" s="193" t="e">
        <f t="shared" si="164"/>
        <v>#N/A</v>
      </c>
      <c r="LB70" s="193" t="e">
        <f t="shared" si="164"/>
        <v>#N/A</v>
      </c>
      <c r="LC70" s="193" t="e">
        <f t="shared" si="164"/>
        <v>#N/A</v>
      </c>
      <c r="LD70" s="193" t="e">
        <f t="shared" si="164"/>
        <v>#N/A</v>
      </c>
      <c r="LE70" s="193" t="e">
        <f t="shared" si="164"/>
        <v>#N/A</v>
      </c>
      <c r="LF70" s="193" t="e">
        <f t="shared" si="164"/>
        <v>#N/A</v>
      </c>
      <c r="LG70" s="193" t="e">
        <f t="shared" si="160"/>
        <v>#N/A</v>
      </c>
      <c r="LH70" s="193" t="e">
        <f t="shared" si="160"/>
        <v>#N/A</v>
      </c>
      <c r="LI70" s="193" t="e">
        <f t="shared" si="160"/>
        <v>#N/A</v>
      </c>
      <c r="LJ70" s="193" t="e">
        <f t="shared" si="160"/>
        <v>#N/A</v>
      </c>
      <c r="LK70" s="193" t="e">
        <f t="shared" si="160"/>
        <v>#N/A</v>
      </c>
      <c r="LL70" s="193" t="e">
        <f t="shared" si="160"/>
        <v>#N/A</v>
      </c>
      <c r="LM70" s="193" t="e">
        <f t="shared" si="160"/>
        <v>#N/A</v>
      </c>
      <c r="LN70" s="193" t="e">
        <f t="shared" si="160"/>
        <v>#N/A</v>
      </c>
      <c r="LO70" s="193" t="e">
        <f t="shared" si="160"/>
        <v>#N/A</v>
      </c>
      <c r="LP70" s="193" t="e">
        <f t="shared" si="160"/>
        <v>#N/A</v>
      </c>
      <c r="LQ70" s="193" t="e">
        <f t="shared" si="160"/>
        <v>#N/A</v>
      </c>
      <c r="LR70" s="193" t="e">
        <f t="shared" si="160"/>
        <v>#N/A</v>
      </c>
      <c r="LS70" s="193" t="e">
        <f t="shared" si="160"/>
        <v>#N/A</v>
      </c>
      <c r="LT70" s="193" t="e">
        <f t="shared" si="160"/>
        <v>#N/A</v>
      </c>
      <c r="LU70" s="193" t="e">
        <f t="shared" si="160"/>
        <v>#N/A</v>
      </c>
      <c r="LV70" s="193" t="e">
        <f t="shared" si="157"/>
        <v>#N/A</v>
      </c>
      <c r="LW70" s="193" t="e">
        <f t="shared" si="157"/>
        <v>#N/A</v>
      </c>
      <c r="LX70" s="193" t="e">
        <f t="shared" si="157"/>
        <v>#N/A</v>
      </c>
      <c r="LY70" s="193" t="e">
        <f t="shared" si="157"/>
        <v>#N/A</v>
      </c>
      <c r="LZ70" s="193" t="e">
        <f t="shared" si="157"/>
        <v>#N/A</v>
      </c>
      <c r="MA70" s="193" t="e">
        <f t="shared" si="157"/>
        <v>#N/A</v>
      </c>
      <c r="MB70" s="193" t="e">
        <f t="shared" si="157"/>
        <v>#N/A</v>
      </c>
      <c r="MC70" s="193" t="e">
        <f t="shared" si="157"/>
        <v>#N/A</v>
      </c>
      <c r="MD70" s="193" t="e">
        <f t="shared" si="157"/>
        <v>#N/A</v>
      </c>
      <c r="ME70" s="193" t="e">
        <f t="shared" si="157"/>
        <v>#N/A</v>
      </c>
      <c r="MF70" s="193" t="e">
        <f t="shared" si="157"/>
        <v>#N/A</v>
      </c>
      <c r="MG70" s="193" t="e">
        <f t="shared" si="157"/>
        <v>#N/A</v>
      </c>
      <c r="MH70" s="193" t="e">
        <f t="shared" si="157"/>
        <v>#N/A</v>
      </c>
      <c r="MI70" s="193" t="e">
        <f t="shared" si="157"/>
        <v>#N/A</v>
      </c>
      <c r="MJ70" s="193" t="e">
        <f t="shared" si="157"/>
        <v>#N/A</v>
      </c>
      <c r="MK70" s="193" t="e">
        <f t="shared" si="183"/>
        <v>#N/A</v>
      </c>
      <c r="ML70" s="193" t="e">
        <f t="shared" si="183"/>
        <v>#N/A</v>
      </c>
      <c r="MM70" s="193" t="e">
        <f t="shared" si="183"/>
        <v>#N/A</v>
      </c>
      <c r="MN70" s="193" t="e">
        <f t="shared" si="183"/>
        <v>#N/A</v>
      </c>
      <c r="MO70" s="193" t="e">
        <f t="shared" si="183"/>
        <v>#N/A</v>
      </c>
      <c r="MP70" s="193" t="e">
        <f t="shared" si="183"/>
        <v>#N/A</v>
      </c>
      <c r="MQ70" s="193" t="e">
        <f t="shared" si="183"/>
        <v>#N/A</v>
      </c>
      <c r="MR70" s="193" t="e">
        <f t="shared" si="183"/>
        <v>#N/A</v>
      </c>
      <c r="MS70" s="193" t="e">
        <f t="shared" si="183"/>
        <v>#N/A</v>
      </c>
      <c r="MT70" s="193" t="e">
        <f t="shared" si="183"/>
        <v>#N/A</v>
      </c>
      <c r="MU70" s="193" t="e">
        <f t="shared" si="183"/>
        <v>#N/A</v>
      </c>
      <c r="MV70" s="193" t="e">
        <f t="shared" si="183"/>
        <v>#N/A</v>
      </c>
      <c r="MW70" s="193" t="e">
        <f t="shared" si="183"/>
        <v>#N/A</v>
      </c>
      <c r="MX70" s="193" t="e">
        <f t="shared" si="183"/>
        <v>#N/A</v>
      </c>
      <c r="MY70" s="193" t="e">
        <f t="shared" si="183"/>
        <v>#N/A</v>
      </c>
      <c r="MZ70" s="193" t="e">
        <f t="shared" si="25"/>
        <v>#N/A</v>
      </c>
      <c r="NA70" s="193" t="e">
        <f t="shared" si="155"/>
        <v>#N/A</v>
      </c>
      <c r="NB70" s="193" t="e">
        <f t="shared" si="155"/>
        <v>#N/A</v>
      </c>
      <c r="NC70" s="193" t="e">
        <f t="shared" si="155"/>
        <v>#N/A</v>
      </c>
      <c r="ND70" s="193" t="e">
        <f t="shared" si="165"/>
        <v>#N/A</v>
      </c>
      <c r="NE70" s="193" t="e">
        <f t="shared" si="165"/>
        <v>#N/A</v>
      </c>
      <c r="NF70" s="193" t="e">
        <f t="shared" si="165"/>
        <v>#N/A</v>
      </c>
      <c r="NG70" s="193" t="e">
        <f t="shared" si="165"/>
        <v>#N/A</v>
      </c>
      <c r="NH70" s="193" t="e">
        <f t="shared" si="165"/>
        <v>#N/A</v>
      </c>
      <c r="NI70" s="193" t="e">
        <f t="shared" si="165"/>
        <v>#N/A</v>
      </c>
      <c r="NJ70" s="193" t="e">
        <f t="shared" si="165"/>
        <v>#N/A</v>
      </c>
      <c r="NK70" s="193" t="e">
        <f t="shared" si="165"/>
        <v>#N/A</v>
      </c>
      <c r="NL70" s="193" t="e">
        <f t="shared" si="165"/>
        <v>#N/A</v>
      </c>
      <c r="NM70" s="193" t="e">
        <f t="shared" si="165"/>
        <v>#N/A</v>
      </c>
      <c r="NN70" s="193" t="e">
        <f t="shared" si="165"/>
        <v>#N/A</v>
      </c>
      <c r="NO70" s="193" t="e">
        <f t="shared" si="165"/>
        <v>#N/A</v>
      </c>
      <c r="NP70" s="193" t="e">
        <f t="shared" si="165"/>
        <v>#N/A</v>
      </c>
      <c r="NQ70" s="193" t="e">
        <f t="shared" si="165"/>
        <v>#N/A</v>
      </c>
      <c r="NR70" s="193" t="e">
        <f t="shared" si="165"/>
        <v>#N/A</v>
      </c>
      <c r="NS70" s="193" t="e">
        <f t="shared" si="161"/>
        <v>#N/A</v>
      </c>
      <c r="NT70" s="193" t="e">
        <f t="shared" si="161"/>
        <v>#N/A</v>
      </c>
      <c r="NU70" s="193" t="e">
        <f t="shared" si="161"/>
        <v>#N/A</v>
      </c>
      <c r="NV70" s="193" t="e">
        <f t="shared" si="161"/>
        <v>#N/A</v>
      </c>
      <c r="NW70" s="193" t="e">
        <f t="shared" si="161"/>
        <v>#N/A</v>
      </c>
      <c r="NX70" s="193" t="e">
        <f t="shared" si="161"/>
        <v>#N/A</v>
      </c>
      <c r="NY70" s="193" t="e">
        <f t="shared" si="161"/>
        <v>#N/A</v>
      </c>
      <c r="NZ70" s="193" t="e">
        <f t="shared" si="161"/>
        <v>#N/A</v>
      </c>
      <c r="OA70" s="193" t="e">
        <f t="shared" si="161"/>
        <v>#N/A</v>
      </c>
      <c r="OB70" s="193" t="e">
        <f t="shared" si="161"/>
        <v>#N/A</v>
      </c>
      <c r="OC70" s="193" t="e">
        <f t="shared" si="161"/>
        <v>#N/A</v>
      </c>
      <c r="OD70" s="193" t="e">
        <f t="shared" si="161"/>
        <v>#N/A</v>
      </c>
      <c r="OE70" s="193" t="e">
        <f t="shared" si="161"/>
        <v>#N/A</v>
      </c>
      <c r="OF70" s="193" t="e">
        <f t="shared" si="161"/>
        <v>#N/A</v>
      </c>
      <c r="OG70" s="193" t="e">
        <f t="shared" si="161"/>
        <v>#N/A</v>
      </c>
      <c r="OH70" s="193" t="e">
        <f t="shared" si="158"/>
        <v>#N/A</v>
      </c>
      <c r="OI70" s="193" t="e">
        <f t="shared" si="158"/>
        <v>#N/A</v>
      </c>
      <c r="OJ70" s="193" t="e">
        <f t="shared" si="158"/>
        <v>#N/A</v>
      </c>
      <c r="OK70" s="193" t="e">
        <f t="shared" si="158"/>
        <v>#N/A</v>
      </c>
      <c r="OL70" s="193" t="e">
        <f t="shared" si="158"/>
        <v>#N/A</v>
      </c>
      <c r="OM70" s="193" t="e">
        <f t="shared" si="158"/>
        <v>#N/A</v>
      </c>
      <c r="ON70" s="193" t="e">
        <f t="shared" si="158"/>
        <v>#N/A</v>
      </c>
      <c r="OO70" s="193" t="e">
        <f t="shared" si="158"/>
        <v>#N/A</v>
      </c>
      <c r="OP70" s="193" t="e">
        <f t="shared" si="158"/>
        <v>#N/A</v>
      </c>
      <c r="OQ70" s="193" t="e">
        <f t="shared" si="158"/>
        <v>#N/A</v>
      </c>
      <c r="OR70" s="193" t="e">
        <f t="shared" si="158"/>
        <v>#N/A</v>
      </c>
      <c r="OS70" s="193" t="e">
        <f t="shared" si="158"/>
        <v>#N/A</v>
      </c>
      <c r="OT70" s="193" t="e">
        <f t="shared" si="158"/>
        <v>#N/A</v>
      </c>
      <c r="OU70" s="193" t="e">
        <f t="shared" si="158"/>
        <v>#N/A</v>
      </c>
      <c r="OV70" s="193" t="e">
        <f t="shared" si="158"/>
        <v>#N/A</v>
      </c>
      <c r="OW70" s="193" t="e">
        <f t="shared" si="184"/>
        <v>#N/A</v>
      </c>
      <c r="OX70" s="193" t="e">
        <f t="shared" si="184"/>
        <v>#N/A</v>
      </c>
      <c r="OY70" s="193" t="e">
        <f t="shared" si="184"/>
        <v>#N/A</v>
      </c>
      <c r="OZ70" s="193" t="e">
        <f t="shared" si="184"/>
        <v>#N/A</v>
      </c>
      <c r="PA70" s="193" t="e">
        <f t="shared" si="184"/>
        <v>#N/A</v>
      </c>
      <c r="PB70" s="193" t="e">
        <f t="shared" si="184"/>
        <v>#N/A</v>
      </c>
      <c r="PC70" s="193" t="e">
        <f t="shared" si="184"/>
        <v>#N/A</v>
      </c>
      <c r="PD70" s="193" t="e">
        <f t="shared" si="184"/>
        <v>#N/A</v>
      </c>
      <c r="PE70" s="193" t="e">
        <f t="shared" si="184"/>
        <v>#N/A</v>
      </c>
      <c r="PF70" s="193" t="e">
        <f t="shared" si="184"/>
        <v>#N/A</v>
      </c>
      <c r="PG70" s="193" t="e">
        <f t="shared" si="184"/>
        <v>#N/A</v>
      </c>
      <c r="PH70" s="193" t="e">
        <f t="shared" si="184"/>
        <v>#N/A</v>
      </c>
      <c r="PI70" s="193" t="e">
        <f t="shared" si="184"/>
        <v>#N/A</v>
      </c>
      <c r="PJ70" s="193" t="e">
        <f t="shared" si="184"/>
        <v>#N/A</v>
      </c>
      <c r="PK70" s="193" t="e">
        <f t="shared" si="184"/>
        <v>#N/A</v>
      </c>
      <c r="PL70" s="193" t="e">
        <f t="shared" si="26"/>
        <v>#N/A</v>
      </c>
      <c r="PM70" s="193" t="e">
        <f t="shared" si="173"/>
        <v>#N/A</v>
      </c>
      <c r="PN70" s="193" t="e">
        <f t="shared" si="173"/>
        <v>#N/A</v>
      </c>
      <c r="PO70" s="193" t="e">
        <f t="shared" si="173"/>
        <v>#N/A</v>
      </c>
      <c r="PP70" s="193" t="e">
        <f t="shared" si="173"/>
        <v>#N/A</v>
      </c>
      <c r="PQ70" s="193" t="e">
        <f t="shared" si="173"/>
        <v>#N/A</v>
      </c>
      <c r="PR70" s="193" t="e">
        <f t="shared" si="173"/>
        <v>#N/A</v>
      </c>
      <c r="PS70" s="193" t="e">
        <f t="shared" si="173"/>
        <v>#N/A</v>
      </c>
      <c r="PT70" s="193" t="e">
        <f t="shared" si="173"/>
        <v>#N/A</v>
      </c>
    </row>
    <row r="71" spans="1:436" hidden="1" x14ac:dyDescent="0.45">
      <c r="A71" s="20">
        <v>68</v>
      </c>
      <c r="B71" s="115"/>
      <c r="C71" s="115"/>
      <c r="D71" s="115"/>
      <c r="E71" s="110" t="str">
        <f t="shared" si="174"/>
        <v/>
      </c>
      <c r="F71" s="21" t="str">
        <f t="shared" si="175"/>
        <v/>
      </c>
      <c r="G71" s="22" t="str">
        <f t="shared" si="176"/>
        <v/>
      </c>
      <c r="H71" s="23" t="str">
        <f>IF(F71="","",IF(OR($F71&lt;Skew!$B$3,$F71=Skew!$B$3),IF($F71&gt;Skew!$C$3,Skew!$A$3,IF($F71&gt;Skew!$C$4,Skew!$A$4,IF($F71&gt;Skew!$C$5,Skew!$A$5,IF($F71&gt;Skew!$C$6,Skew!$A$6,IF($F71&gt;Skew!$C$7,Skew!$A$7,IF($F71&gt;Skew!$C$8,Skew!$A$8,IF($F71&gt;Skew!$C$9,Skew!$A$9,IF($F71&gt;Skew!$C$10,Skew!$A$10,IF($F71&gt;Skew!$C$11,Skew!$A$11,IF($F71&gt;Skew!$C$12,Skew!$A$12,IF($F71&gt;Skew!$C$13,Skew!$A$13,IF($F71&gt;Skew!$C$14,Skew!$A$14,IF($F71&gt;Skew!$C$15,Skew!$A$15,IF($F71&gt;Skew!$C$16,Skew!$A$16,Skew!$A$17)
)))))))))))))))</f>
        <v/>
      </c>
      <c r="I71" s="22" t="str">
        <f>IF(F71="","",MATCH(H71,Skew!$A$3:$A$17,0))</f>
        <v/>
      </c>
      <c r="J71" s="22" t="str">
        <f t="shared" si="166"/>
        <v/>
      </c>
      <c r="K71" s="24"/>
      <c r="L71" s="22" t="str">
        <f>IF(OR(F71="",K71=""),"",MATCH(K71,Confidence!$A$3:$A$12,0))</f>
        <v/>
      </c>
      <c r="M71" s="25" t="str">
        <f t="shared" si="167"/>
        <v/>
      </c>
      <c r="N71" s="25" t="str">
        <f t="shared" si="168"/>
        <v/>
      </c>
      <c r="O71" s="22"/>
      <c r="P71" s="102" t="str">
        <f t="shared" si="169"/>
        <v/>
      </c>
      <c r="Q71" s="102" t="str">
        <f t="shared" si="170"/>
        <v/>
      </c>
      <c r="R71" s="37" t="str">
        <f t="shared" si="171"/>
        <v/>
      </c>
      <c r="S71" s="115"/>
      <c r="T71" s="204" t="str">
        <f>IF(AND(B71&gt;0,C71&gt;0,D71&gt;0,M71&gt;0,N71&gt;0,S71&gt;0,NOT(K71="")),ABS(VLOOKUP($S$1,VLookups!$A$30:$B$31,2,FALSE)-_xlfn.BETA.DIST(S71,IF(G71="L",N71,M71),IF(G71="L",M71,N71),TRUE,B71,D71)),"")</f>
        <v/>
      </c>
      <c r="U71" s="112" t="str">
        <f>IF(OR($M71="",$N71=""),"",_xlfn.BETA.INV(ABS(VLOOKUP($S$1,VLookups!$A$30:$B$31,2,FALSE)-U$3),IF($G71="L",$N71,$M71),IF($G71="L",$M71,$N71),$B71,$D71))</f>
        <v/>
      </c>
      <c r="V71" s="113" t="str">
        <f>IF(OR($M71="",$N71=""),"",_xlfn.BETA.INV(ABS(VLOOKUP($S$1,VLookups!$A$30:$B$31,2,FALSE)-V$3),IF($G71="L",$N71,$M71),IF($G71="L",$M71,$N71),$B71,$D71))</f>
        <v/>
      </c>
      <c r="W71" s="112" t="str">
        <f>IF(OR($M71="",$N71=""),"",_xlfn.BETA.INV(ABS(VLOOKUP($S$1,VLookups!$A$30:$B$31,2,FALSE)-W$3),IF($G71="L",$N71,$M71),IF($G71="L",$M71,$N71),$B71,$D71))</f>
        <v/>
      </c>
      <c r="X71" s="113" t="str">
        <f>IF(OR($M71="",$N71=""),"",_xlfn.BETA.INV(ABS(VLOOKUP($S$1,VLookups!$A$30:$B$31,2,FALSE)-X$3),IF($G71="L",$N71,$M71),IF($G71="L",$M71,$N71),$B71,$D71))</f>
        <v/>
      </c>
      <c r="Y71" s="112" t="str">
        <f>IF(OR($M71="",$N71=""),"",_xlfn.BETA.INV(ABS(VLOOKUP($S$1,VLookups!$A$30:$B$31,2,FALSE)-Y$3),IF($G71="L",$N71,$M71),IF($G71="L",$M71,$N71),$B71,$D71))</f>
        <v/>
      </c>
      <c r="Z71" s="113" t="str">
        <f>IF(OR($M71="",$N71=""),"",_xlfn.BETA.INV(ABS(VLOOKUP($S$1,VLookups!$A$30:$B$31,2,FALSE)-Z$3),IF($G71="L",$N71,$M71),IF($G71="L",$M71,$N71),$B71,$D71))</f>
        <v/>
      </c>
      <c r="AA71" s="112" t="str">
        <f>IF(OR($M71="",$N71=""),"",_xlfn.BETA.INV(ABS(VLOOKUP($S$1,VLookups!$A$30:$B$31,2,FALSE)-AA$3),IF($G71="L",$N71,$M71),IF($G71="L",$M71,$N71),$B71,$D71))</f>
        <v/>
      </c>
      <c r="AB71" s="113" t="str">
        <f>IF(OR($M71="",$N71=""),"",_xlfn.BETA.INV(ABS(VLOOKUP($S$1,VLookups!$A$30:$B$31,2,FALSE)-AB$3),IF($G71="L",$N71,$M71),IF($G71="L",$M71,$N71),$B71,$D71))</f>
        <v/>
      </c>
      <c r="AC71" s="112" t="str">
        <f>IF(OR($M71="",$N71=""),"",_xlfn.BETA.INV(ABS(VLOOKUP($S$1,VLookups!$A$30:$B$31,2,FALSE)-AC$3),IF($G71="L",$N71,$M71),IF($G71="L",$M71,$N71),$B71,$D71))</f>
        <v/>
      </c>
      <c r="AD71" s="113" t="str">
        <f>IF(OR($M71="",$N71=""),"",_xlfn.BETA.INV(ABS(VLOOKUP($S$1,VLookups!$A$30:$B$31,2,FALSE)-AD$3),IF($G71="L",$N71,$M71),IF($G71="L",$M71,$N71),$B71,$D71))</f>
        <v/>
      </c>
      <c r="AE71" s="112" t="str">
        <f>IF(OR($M71="",$N71=""),"",_xlfn.BETA.INV(ABS(VLOOKUP($S$1,VLookups!$A$30:$B$31,2,FALSE)-AE$3),IF($G71="L",$N71,$M71),IF($G71="L",$M71,$N71),$B71,$D71))</f>
        <v/>
      </c>
      <c r="AF71" s="113" t="str">
        <f>IF(OR($M71="",$N71=""),"",_xlfn.BETA.INV(ABS(VLOOKUP($S$1,VLookups!$A$30:$B$31,2,FALSE)-AF$3),IF($G71="L",$N71,$M71),IF($G71="L",$M71,$N71),$B71,$D71))</f>
        <v/>
      </c>
      <c r="AG71" s="15"/>
      <c r="AH71" s="194" t="str">
        <f t="shared" si="177"/>
        <v/>
      </c>
      <c r="AI71" s="192" t="str">
        <f t="shared" si="178"/>
        <v/>
      </c>
      <c r="AJ71" s="177" t="str">
        <f t="shared" si="179"/>
        <v/>
      </c>
      <c r="AK71" s="177" t="str">
        <f t="shared" si="144"/>
        <v/>
      </c>
      <c r="AL71" s="177" t="str">
        <f t="shared" si="144"/>
        <v/>
      </c>
      <c r="AM71" s="177" t="str">
        <f t="shared" si="144"/>
        <v/>
      </c>
      <c r="AN71" s="177" t="str">
        <f t="shared" si="144"/>
        <v/>
      </c>
      <c r="AO71" s="177" t="str">
        <f t="shared" si="144"/>
        <v/>
      </c>
      <c r="AP71" s="177" t="str">
        <f t="shared" si="144"/>
        <v/>
      </c>
      <c r="AQ71" s="177" t="str">
        <f t="shared" si="144"/>
        <v/>
      </c>
      <c r="AR71" s="177" t="str">
        <f t="shared" si="144"/>
        <v/>
      </c>
      <c r="AS71" s="177" t="str">
        <f t="shared" si="144"/>
        <v/>
      </c>
      <c r="AT71" s="177" t="str">
        <f t="shared" si="144"/>
        <v/>
      </c>
      <c r="AU71" s="177" t="str">
        <f t="shared" si="144"/>
        <v/>
      </c>
      <c r="AV71" s="177" t="str">
        <f t="shared" si="144"/>
        <v/>
      </c>
      <c r="AW71" s="177" t="str">
        <f t="shared" si="144"/>
        <v/>
      </c>
      <c r="AX71" s="177" t="str">
        <f t="shared" si="144"/>
        <v/>
      </c>
      <c r="AY71" s="177" t="str">
        <f t="shared" si="144"/>
        <v/>
      </c>
      <c r="AZ71" s="177" t="str">
        <f t="shared" ref="AZ71:BO86" si="188">IF(ISNONTEXT($AH71),AY71+$AH71,"")</f>
        <v/>
      </c>
      <c r="BA71" s="177" t="str">
        <f t="shared" si="188"/>
        <v/>
      </c>
      <c r="BB71" s="177" t="str">
        <f t="shared" si="188"/>
        <v/>
      </c>
      <c r="BC71" s="177" t="str">
        <f t="shared" si="188"/>
        <v/>
      </c>
      <c r="BD71" s="177" t="str">
        <f t="shared" si="188"/>
        <v/>
      </c>
      <c r="BE71" s="177" t="str">
        <f t="shared" si="188"/>
        <v/>
      </c>
      <c r="BF71" s="177" t="str">
        <f t="shared" si="188"/>
        <v/>
      </c>
      <c r="BG71" s="177" t="str">
        <f t="shared" si="188"/>
        <v/>
      </c>
      <c r="BH71" s="177" t="str">
        <f t="shared" si="188"/>
        <v/>
      </c>
      <c r="BI71" s="177" t="str">
        <f t="shared" si="188"/>
        <v/>
      </c>
      <c r="BJ71" s="177" t="str">
        <f t="shared" si="188"/>
        <v/>
      </c>
      <c r="BK71" s="177" t="str">
        <f t="shared" si="188"/>
        <v/>
      </c>
      <c r="BL71" s="177" t="str">
        <f t="shared" si="188"/>
        <v/>
      </c>
      <c r="BM71" s="177" t="str">
        <f t="shared" si="188"/>
        <v/>
      </c>
      <c r="BN71" s="177" t="str">
        <f t="shared" si="188"/>
        <v/>
      </c>
      <c r="BO71" s="177" t="str">
        <f t="shared" si="188"/>
        <v/>
      </c>
      <c r="BP71" s="177" t="str">
        <f t="shared" si="145"/>
        <v/>
      </c>
      <c r="BQ71" s="177" t="str">
        <f t="shared" si="145"/>
        <v/>
      </c>
      <c r="BR71" s="177" t="str">
        <f t="shared" si="145"/>
        <v/>
      </c>
      <c r="BS71" s="177" t="str">
        <f t="shared" si="145"/>
        <v/>
      </c>
      <c r="BT71" s="177" t="str">
        <f t="shared" si="145"/>
        <v/>
      </c>
      <c r="BU71" s="177" t="str">
        <f t="shared" si="145"/>
        <v/>
      </c>
      <c r="BV71" s="177" t="str">
        <f t="shared" si="145"/>
        <v/>
      </c>
      <c r="BW71" s="177" t="str">
        <f t="shared" si="145"/>
        <v/>
      </c>
      <c r="BX71" s="177" t="str">
        <f t="shared" si="145"/>
        <v/>
      </c>
      <c r="BY71" s="177" t="str">
        <f t="shared" si="145"/>
        <v/>
      </c>
      <c r="BZ71" s="177" t="str">
        <f t="shared" si="145"/>
        <v/>
      </c>
      <c r="CA71" s="177" t="str">
        <f t="shared" si="145"/>
        <v/>
      </c>
      <c r="CB71" s="177" t="str">
        <f t="shared" si="145"/>
        <v/>
      </c>
      <c r="CC71" s="177" t="str">
        <f t="shared" si="145"/>
        <v/>
      </c>
      <c r="CD71" s="177" t="str">
        <f t="shared" si="145"/>
        <v/>
      </c>
      <c r="CE71" s="177" t="str">
        <f t="shared" ref="CE71:CT86" si="189">IF(ISNONTEXT($AH71),CD71+$AH71,"")</f>
        <v/>
      </c>
      <c r="CF71" s="177" t="str">
        <f t="shared" si="189"/>
        <v/>
      </c>
      <c r="CG71" s="177" t="str">
        <f t="shared" si="189"/>
        <v/>
      </c>
      <c r="CH71" s="177" t="str">
        <f t="shared" si="189"/>
        <v/>
      </c>
      <c r="CI71" s="177" t="str">
        <f t="shared" si="189"/>
        <v/>
      </c>
      <c r="CJ71" s="177" t="str">
        <f t="shared" si="189"/>
        <v/>
      </c>
      <c r="CK71" s="177" t="str">
        <f t="shared" si="189"/>
        <v/>
      </c>
      <c r="CL71" s="177" t="str">
        <f t="shared" si="189"/>
        <v/>
      </c>
      <c r="CM71" s="177" t="str">
        <f t="shared" si="189"/>
        <v/>
      </c>
      <c r="CN71" s="177" t="str">
        <f t="shared" si="189"/>
        <v/>
      </c>
      <c r="CO71" s="177" t="str">
        <f t="shared" si="189"/>
        <v/>
      </c>
      <c r="CP71" s="177" t="str">
        <f t="shared" si="189"/>
        <v/>
      </c>
      <c r="CQ71" s="177" t="str">
        <f t="shared" si="189"/>
        <v/>
      </c>
      <c r="CR71" s="177" t="str">
        <f t="shared" si="189"/>
        <v/>
      </c>
      <c r="CS71" s="177" t="str">
        <f t="shared" si="189"/>
        <v/>
      </c>
      <c r="CT71" s="177" t="str">
        <f t="shared" si="189"/>
        <v/>
      </c>
      <c r="CU71" s="177" t="str">
        <f t="shared" si="185"/>
        <v/>
      </c>
      <c r="CV71" s="177" t="str">
        <f t="shared" si="185"/>
        <v/>
      </c>
      <c r="CW71" s="177" t="str">
        <f t="shared" si="185"/>
        <v/>
      </c>
      <c r="CX71" s="177" t="str">
        <f t="shared" si="185"/>
        <v/>
      </c>
      <c r="CY71" s="177" t="str">
        <f t="shared" si="185"/>
        <v/>
      </c>
      <c r="CZ71" s="177" t="str">
        <f t="shared" si="185"/>
        <v/>
      </c>
      <c r="DA71" s="177" t="str">
        <f t="shared" si="185"/>
        <v/>
      </c>
      <c r="DB71" s="177" t="str">
        <f t="shared" si="185"/>
        <v/>
      </c>
      <c r="DC71" s="177" t="str">
        <f t="shared" si="185"/>
        <v/>
      </c>
      <c r="DD71" s="177" t="str">
        <f t="shared" si="185"/>
        <v/>
      </c>
      <c r="DE71" s="177" t="str">
        <f t="shared" si="185"/>
        <v/>
      </c>
      <c r="DF71" s="177" t="str">
        <f t="shared" si="185"/>
        <v/>
      </c>
      <c r="DG71" s="177" t="str">
        <f t="shared" si="185"/>
        <v/>
      </c>
      <c r="DH71" s="177" t="str">
        <f t="shared" si="185"/>
        <v/>
      </c>
      <c r="DI71" s="177" t="str">
        <f t="shared" si="185"/>
        <v/>
      </c>
      <c r="DJ71" s="177" t="str">
        <f t="shared" si="185"/>
        <v/>
      </c>
      <c r="DK71" s="177" t="str">
        <f t="shared" si="180"/>
        <v/>
      </c>
      <c r="DL71" s="177" t="str">
        <f t="shared" si="180"/>
        <v/>
      </c>
      <c r="DM71" s="177" t="str">
        <f t="shared" si="180"/>
        <v/>
      </c>
      <c r="DN71" s="177" t="str">
        <f t="shared" si="180"/>
        <v/>
      </c>
      <c r="DO71" s="177" t="str">
        <f t="shared" si="180"/>
        <v/>
      </c>
      <c r="DP71" s="177" t="str">
        <f t="shared" si="180"/>
        <v/>
      </c>
      <c r="DQ71" s="177" t="str">
        <f t="shared" si="180"/>
        <v/>
      </c>
      <c r="DR71" s="177" t="str">
        <f t="shared" si="180"/>
        <v/>
      </c>
      <c r="DS71" s="177" t="str">
        <f t="shared" si="180"/>
        <v/>
      </c>
      <c r="DT71" s="177" t="str">
        <f t="shared" si="180"/>
        <v/>
      </c>
      <c r="DU71" s="177" t="str">
        <f t="shared" si="180"/>
        <v/>
      </c>
      <c r="DV71" s="177" t="str">
        <f t="shared" si="180"/>
        <v/>
      </c>
      <c r="DW71" s="177" t="str">
        <f t="shared" si="180"/>
        <v/>
      </c>
      <c r="DX71" s="177" t="str">
        <f t="shared" si="180"/>
        <v/>
      </c>
      <c r="DY71" s="177" t="str">
        <f t="shared" si="180"/>
        <v/>
      </c>
      <c r="DZ71" s="177" t="str">
        <f t="shared" si="146"/>
        <v/>
      </c>
      <c r="EA71" s="177" t="str">
        <f t="shared" si="146"/>
        <v/>
      </c>
      <c r="EB71" s="177" t="str">
        <f t="shared" si="146"/>
        <v/>
      </c>
      <c r="EC71" s="177" t="str">
        <f t="shared" si="146"/>
        <v/>
      </c>
      <c r="ED71" s="177" t="str">
        <f t="shared" si="146"/>
        <v/>
      </c>
      <c r="EE71" s="177" t="str">
        <f t="shared" si="146"/>
        <v/>
      </c>
      <c r="EF71" s="177" t="str">
        <f t="shared" si="146"/>
        <v/>
      </c>
      <c r="EG71" s="177" t="str">
        <f t="shared" si="146"/>
        <v/>
      </c>
      <c r="EH71" s="177" t="str">
        <f t="shared" si="146"/>
        <v/>
      </c>
      <c r="EI71" s="177" t="str">
        <f t="shared" si="146"/>
        <v/>
      </c>
      <c r="EJ71" s="177" t="str">
        <f t="shared" si="146"/>
        <v/>
      </c>
      <c r="EK71" s="177" t="str">
        <f t="shared" si="146"/>
        <v/>
      </c>
      <c r="EL71" s="177" t="str">
        <f t="shared" si="146"/>
        <v/>
      </c>
      <c r="EM71" s="177" t="str">
        <f t="shared" si="146"/>
        <v/>
      </c>
      <c r="EN71" s="177" t="str">
        <f t="shared" si="146"/>
        <v/>
      </c>
      <c r="EO71" s="177" t="str">
        <f t="shared" ref="EO71:FD86" si="190">IF(ISNONTEXT($AH71),EN71+$AH71,"")</f>
        <v/>
      </c>
      <c r="EP71" s="177" t="str">
        <f t="shared" si="190"/>
        <v/>
      </c>
      <c r="EQ71" s="177" t="str">
        <f t="shared" si="190"/>
        <v/>
      </c>
      <c r="ER71" s="177" t="str">
        <f t="shared" si="190"/>
        <v/>
      </c>
      <c r="ES71" s="177" t="str">
        <f t="shared" si="190"/>
        <v/>
      </c>
      <c r="ET71" s="177" t="str">
        <f t="shared" si="190"/>
        <v/>
      </c>
      <c r="EU71" s="177" t="str">
        <f t="shared" si="190"/>
        <v/>
      </c>
      <c r="EV71" s="177" t="str">
        <f t="shared" si="190"/>
        <v/>
      </c>
      <c r="EW71" s="177" t="str">
        <f t="shared" si="190"/>
        <v/>
      </c>
      <c r="EX71" s="177" t="str">
        <f t="shared" si="190"/>
        <v/>
      </c>
      <c r="EY71" s="177" t="str">
        <f t="shared" si="190"/>
        <v/>
      </c>
      <c r="EZ71" s="177" t="str">
        <f t="shared" si="190"/>
        <v/>
      </c>
      <c r="FA71" s="177" t="str">
        <f t="shared" si="190"/>
        <v/>
      </c>
      <c r="FB71" s="177" t="str">
        <f t="shared" si="190"/>
        <v/>
      </c>
      <c r="FC71" s="177" t="str">
        <f t="shared" si="190"/>
        <v/>
      </c>
      <c r="FD71" s="177" t="str">
        <f t="shared" si="190"/>
        <v/>
      </c>
      <c r="FE71" s="177" t="str">
        <f t="shared" si="151"/>
        <v/>
      </c>
      <c r="FF71" s="177" t="str">
        <f t="shared" si="151"/>
        <v/>
      </c>
      <c r="FG71" s="177" t="str">
        <f t="shared" si="147"/>
        <v/>
      </c>
      <c r="FH71" s="177" t="str">
        <f t="shared" ref="FH71:FW86" si="191">IF(ISNONTEXT($AH71),FG71+$AH71,"")</f>
        <v/>
      </c>
      <c r="FI71" s="177" t="str">
        <f t="shared" si="191"/>
        <v/>
      </c>
      <c r="FJ71" s="177" t="str">
        <f t="shared" si="191"/>
        <v/>
      </c>
      <c r="FK71" s="177" t="str">
        <f t="shared" si="191"/>
        <v/>
      </c>
      <c r="FL71" s="177" t="str">
        <f t="shared" si="191"/>
        <v/>
      </c>
      <c r="FM71" s="177" t="str">
        <f t="shared" si="191"/>
        <v/>
      </c>
      <c r="FN71" s="177" t="str">
        <f t="shared" si="191"/>
        <v/>
      </c>
      <c r="FO71" s="177" t="str">
        <f t="shared" si="191"/>
        <v/>
      </c>
      <c r="FP71" s="177" t="str">
        <f t="shared" si="191"/>
        <v/>
      </c>
      <c r="FQ71" s="177" t="str">
        <f t="shared" si="191"/>
        <v/>
      </c>
      <c r="FR71" s="177" t="str">
        <f t="shared" si="191"/>
        <v/>
      </c>
      <c r="FS71" s="177" t="str">
        <f t="shared" si="191"/>
        <v/>
      </c>
      <c r="FT71" s="177" t="str">
        <f t="shared" si="191"/>
        <v/>
      </c>
      <c r="FU71" s="177" t="str">
        <f t="shared" si="191"/>
        <v/>
      </c>
      <c r="FV71" s="177" t="str">
        <f t="shared" si="191"/>
        <v/>
      </c>
      <c r="FW71" s="177" t="str">
        <f t="shared" si="191"/>
        <v/>
      </c>
      <c r="FX71" s="177" t="str">
        <f t="shared" si="186"/>
        <v/>
      </c>
      <c r="FY71" s="177" t="str">
        <f t="shared" si="186"/>
        <v/>
      </c>
      <c r="FZ71" s="177" t="str">
        <f t="shared" si="186"/>
        <v/>
      </c>
      <c r="GA71" s="177" t="str">
        <f t="shared" si="186"/>
        <v/>
      </c>
      <c r="GB71" s="177" t="str">
        <f t="shared" si="186"/>
        <v/>
      </c>
      <c r="GC71" s="177" t="str">
        <f t="shared" si="186"/>
        <v/>
      </c>
      <c r="GD71" s="177" t="str">
        <f t="shared" si="186"/>
        <v/>
      </c>
      <c r="GE71" s="177" t="str">
        <f t="shared" si="186"/>
        <v/>
      </c>
      <c r="GF71" s="177" t="str">
        <f t="shared" si="186"/>
        <v/>
      </c>
      <c r="GG71" s="177" t="str">
        <f t="shared" si="186"/>
        <v/>
      </c>
      <c r="GH71" s="177" t="str">
        <f t="shared" si="186"/>
        <v/>
      </c>
      <c r="GI71" s="177" t="str">
        <f t="shared" si="186"/>
        <v/>
      </c>
      <c r="GJ71" s="177" t="str">
        <f t="shared" si="186"/>
        <v/>
      </c>
      <c r="GK71" s="177" t="str">
        <f t="shared" si="186"/>
        <v/>
      </c>
      <c r="GL71" s="177" t="str">
        <f t="shared" si="186"/>
        <v/>
      </c>
      <c r="GM71" s="177" t="str">
        <f t="shared" si="148"/>
        <v/>
      </c>
      <c r="GN71" s="177" t="str">
        <f t="shared" ref="GN71:HC86" si="192">IF(ISNONTEXT($AH71),GM71+$AH71,"")</f>
        <v/>
      </c>
      <c r="GO71" s="177" t="str">
        <f t="shared" si="192"/>
        <v/>
      </c>
      <c r="GP71" s="177" t="str">
        <f t="shared" si="192"/>
        <v/>
      </c>
      <c r="GQ71" s="177" t="str">
        <f t="shared" si="192"/>
        <v/>
      </c>
      <c r="GR71" s="177" t="str">
        <f t="shared" si="192"/>
        <v/>
      </c>
      <c r="GS71" s="177" t="str">
        <f t="shared" si="192"/>
        <v/>
      </c>
      <c r="GT71" s="177" t="str">
        <f t="shared" si="192"/>
        <v/>
      </c>
      <c r="GU71" s="177" t="str">
        <f t="shared" si="192"/>
        <v/>
      </c>
      <c r="GV71" s="177" t="str">
        <f t="shared" si="192"/>
        <v/>
      </c>
      <c r="GW71" s="177" t="str">
        <f t="shared" si="192"/>
        <v/>
      </c>
      <c r="GX71" s="177" t="str">
        <f t="shared" si="192"/>
        <v/>
      </c>
      <c r="GY71" s="177" t="str">
        <f t="shared" si="192"/>
        <v/>
      </c>
      <c r="GZ71" s="177" t="str">
        <f t="shared" si="192"/>
        <v/>
      </c>
      <c r="HA71" s="177" t="str">
        <f t="shared" si="192"/>
        <v/>
      </c>
      <c r="HB71" s="177" t="str">
        <f t="shared" si="192"/>
        <v/>
      </c>
      <c r="HC71" s="177" t="str">
        <f t="shared" si="192"/>
        <v/>
      </c>
      <c r="HD71" s="177" t="str">
        <f t="shared" si="187"/>
        <v/>
      </c>
      <c r="HE71" s="177" t="str">
        <f t="shared" si="187"/>
        <v/>
      </c>
      <c r="HF71" s="177" t="str">
        <f t="shared" si="187"/>
        <v/>
      </c>
      <c r="HG71" s="177" t="str">
        <f t="shared" si="187"/>
        <v/>
      </c>
      <c r="HH71" s="177" t="str">
        <f t="shared" si="187"/>
        <v/>
      </c>
      <c r="HI71" s="177" t="str">
        <f t="shared" si="187"/>
        <v/>
      </c>
      <c r="HJ71" s="177" t="str">
        <f t="shared" si="187"/>
        <v/>
      </c>
      <c r="HK71" s="177" t="str">
        <f t="shared" si="187"/>
        <v/>
      </c>
      <c r="HL71" s="177" t="str">
        <f t="shared" si="187"/>
        <v/>
      </c>
      <c r="HM71" s="177" t="str">
        <f t="shared" si="187"/>
        <v/>
      </c>
      <c r="HN71" s="177" t="str">
        <f t="shared" si="187"/>
        <v/>
      </c>
      <c r="HO71" s="177" t="str">
        <f t="shared" si="187"/>
        <v/>
      </c>
      <c r="HP71" s="177" t="str">
        <f t="shared" si="187"/>
        <v/>
      </c>
      <c r="HQ71" s="177" t="str">
        <f t="shared" si="187"/>
        <v/>
      </c>
      <c r="HR71" s="177" t="str">
        <f t="shared" si="187"/>
        <v/>
      </c>
      <c r="HS71" s="177" t="str">
        <f t="shared" si="149"/>
        <v/>
      </c>
      <c r="HT71" s="177" t="str">
        <f t="shared" si="149"/>
        <v/>
      </c>
      <c r="HU71" s="177" t="str">
        <f t="shared" si="149"/>
        <v/>
      </c>
      <c r="HV71" s="177" t="str">
        <f t="shared" si="149"/>
        <v/>
      </c>
      <c r="HW71" s="177" t="str">
        <f t="shared" si="149"/>
        <v/>
      </c>
      <c r="HX71" s="177" t="str">
        <f t="shared" si="149"/>
        <v/>
      </c>
      <c r="HY71" s="177" t="str">
        <f t="shared" si="149"/>
        <v/>
      </c>
      <c r="HZ71" s="177" t="str">
        <f t="shared" si="149"/>
        <v/>
      </c>
      <c r="IA71" s="192" t="str">
        <f t="shared" si="181"/>
        <v/>
      </c>
      <c r="IB71" s="193" t="e">
        <f t="shared" si="172"/>
        <v>#N/A</v>
      </c>
      <c r="IC71" s="193" t="e">
        <f t="shared" si="153"/>
        <v>#N/A</v>
      </c>
      <c r="ID71" s="193" t="e">
        <f t="shared" si="153"/>
        <v>#N/A</v>
      </c>
      <c r="IE71" s="193" t="e">
        <f t="shared" si="153"/>
        <v>#N/A</v>
      </c>
      <c r="IF71" s="193" t="e">
        <f t="shared" si="163"/>
        <v>#N/A</v>
      </c>
      <c r="IG71" s="193" t="e">
        <f t="shared" si="163"/>
        <v>#N/A</v>
      </c>
      <c r="IH71" s="193" t="e">
        <f t="shared" si="163"/>
        <v>#N/A</v>
      </c>
      <c r="II71" s="193" t="e">
        <f t="shared" si="163"/>
        <v>#N/A</v>
      </c>
      <c r="IJ71" s="193" t="e">
        <f t="shared" si="163"/>
        <v>#N/A</v>
      </c>
      <c r="IK71" s="193" t="e">
        <f t="shared" si="163"/>
        <v>#N/A</v>
      </c>
      <c r="IL71" s="193" t="e">
        <f t="shared" si="163"/>
        <v>#N/A</v>
      </c>
      <c r="IM71" s="193" t="e">
        <f t="shared" si="163"/>
        <v>#N/A</v>
      </c>
      <c r="IN71" s="193" t="e">
        <f t="shared" si="163"/>
        <v>#N/A</v>
      </c>
      <c r="IO71" s="193" t="e">
        <f t="shared" si="163"/>
        <v>#N/A</v>
      </c>
      <c r="IP71" s="193" t="e">
        <f t="shared" si="163"/>
        <v>#N/A</v>
      </c>
      <c r="IQ71" s="193" t="e">
        <f t="shared" si="163"/>
        <v>#N/A</v>
      </c>
      <c r="IR71" s="193" t="e">
        <f t="shared" si="163"/>
        <v>#N/A</v>
      </c>
      <c r="IS71" s="193" t="e">
        <f t="shared" si="163"/>
        <v>#N/A</v>
      </c>
      <c r="IT71" s="193" t="e">
        <f t="shared" si="163"/>
        <v>#N/A</v>
      </c>
      <c r="IU71" s="193" t="e">
        <f t="shared" si="159"/>
        <v>#N/A</v>
      </c>
      <c r="IV71" s="193" t="e">
        <f t="shared" si="159"/>
        <v>#N/A</v>
      </c>
      <c r="IW71" s="193" t="e">
        <f t="shared" si="159"/>
        <v>#N/A</v>
      </c>
      <c r="IX71" s="193" t="e">
        <f t="shared" si="159"/>
        <v>#N/A</v>
      </c>
      <c r="IY71" s="193" t="e">
        <f t="shared" si="159"/>
        <v>#N/A</v>
      </c>
      <c r="IZ71" s="193" t="e">
        <f t="shared" si="159"/>
        <v>#N/A</v>
      </c>
      <c r="JA71" s="193" t="e">
        <f t="shared" si="159"/>
        <v>#N/A</v>
      </c>
      <c r="JB71" s="193" t="e">
        <f t="shared" si="159"/>
        <v>#N/A</v>
      </c>
      <c r="JC71" s="193" t="e">
        <f t="shared" si="159"/>
        <v>#N/A</v>
      </c>
      <c r="JD71" s="193" t="e">
        <f t="shared" si="159"/>
        <v>#N/A</v>
      </c>
      <c r="JE71" s="193" t="e">
        <f t="shared" si="159"/>
        <v>#N/A</v>
      </c>
      <c r="JF71" s="193" t="e">
        <f t="shared" si="159"/>
        <v>#N/A</v>
      </c>
      <c r="JG71" s="193" t="e">
        <f t="shared" si="159"/>
        <v>#N/A</v>
      </c>
      <c r="JH71" s="193" t="e">
        <f t="shared" si="159"/>
        <v>#N/A</v>
      </c>
      <c r="JI71" s="193" t="e">
        <f t="shared" si="159"/>
        <v>#N/A</v>
      </c>
      <c r="JJ71" s="193" t="e">
        <f t="shared" si="156"/>
        <v>#N/A</v>
      </c>
      <c r="JK71" s="193" t="e">
        <f t="shared" si="156"/>
        <v>#N/A</v>
      </c>
      <c r="JL71" s="193" t="e">
        <f t="shared" si="156"/>
        <v>#N/A</v>
      </c>
      <c r="JM71" s="193" t="e">
        <f t="shared" si="156"/>
        <v>#N/A</v>
      </c>
      <c r="JN71" s="193" t="e">
        <f t="shared" si="156"/>
        <v>#N/A</v>
      </c>
      <c r="JO71" s="193" t="e">
        <f t="shared" si="156"/>
        <v>#N/A</v>
      </c>
      <c r="JP71" s="193" t="e">
        <f t="shared" si="156"/>
        <v>#N/A</v>
      </c>
      <c r="JQ71" s="193" t="e">
        <f t="shared" si="156"/>
        <v>#N/A</v>
      </c>
      <c r="JR71" s="193" t="e">
        <f t="shared" si="156"/>
        <v>#N/A</v>
      </c>
      <c r="JS71" s="193" t="e">
        <f t="shared" si="156"/>
        <v>#N/A</v>
      </c>
      <c r="JT71" s="193" t="e">
        <f t="shared" si="156"/>
        <v>#N/A</v>
      </c>
      <c r="JU71" s="193" t="e">
        <f t="shared" si="156"/>
        <v>#N/A</v>
      </c>
      <c r="JV71" s="193" t="e">
        <f t="shared" si="156"/>
        <v>#N/A</v>
      </c>
      <c r="JW71" s="193" t="e">
        <f t="shared" si="156"/>
        <v>#N/A</v>
      </c>
      <c r="JX71" s="193" t="e">
        <f t="shared" si="156"/>
        <v>#N/A</v>
      </c>
      <c r="JY71" s="193" t="e">
        <f t="shared" si="182"/>
        <v>#N/A</v>
      </c>
      <c r="JZ71" s="193" t="e">
        <f t="shared" si="182"/>
        <v>#N/A</v>
      </c>
      <c r="KA71" s="193" t="e">
        <f t="shared" si="182"/>
        <v>#N/A</v>
      </c>
      <c r="KB71" s="193" t="e">
        <f t="shared" si="182"/>
        <v>#N/A</v>
      </c>
      <c r="KC71" s="193" t="e">
        <f t="shared" si="182"/>
        <v>#N/A</v>
      </c>
      <c r="KD71" s="193" t="e">
        <f t="shared" si="182"/>
        <v>#N/A</v>
      </c>
      <c r="KE71" s="193" t="e">
        <f t="shared" si="182"/>
        <v>#N/A</v>
      </c>
      <c r="KF71" s="193" t="e">
        <f t="shared" si="182"/>
        <v>#N/A</v>
      </c>
      <c r="KG71" s="193" t="e">
        <f t="shared" si="182"/>
        <v>#N/A</v>
      </c>
      <c r="KH71" s="193" t="e">
        <f t="shared" si="182"/>
        <v>#N/A</v>
      </c>
      <c r="KI71" s="193" t="e">
        <f t="shared" si="182"/>
        <v>#N/A</v>
      </c>
      <c r="KJ71" s="193" t="e">
        <f t="shared" si="182"/>
        <v>#N/A</v>
      </c>
      <c r="KK71" s="193" t="e">
        <f t="shared" si="182"/>
        <v>#N/A</v>
      </c>
      <c r="KL71" s="193" t="e">
        <f t="shared" si="182"/>
        <v>#N/A</v>
      </c>
      <c r="KM71" s="193" t="e">
        <f t="shared" si="182"/>
        <v>#N/A</v>
      </c>
      <c r="KN71" s="193" t="e">
        <f t="shared" ref="KN71:KN103" si="193">IF(ISNONTEXT($Q71),IF($G71="R",_xlfn.BETA.DIST(CU71,$M71,$N71,FALSE,$B71,$D71),_xlfn.BETA.DIST(CU71,$N71,$M71,FALSE,$B71,$D71)),NA())</f>
        <v>#N/A</v>
      </c>
      <c r="KO71" s="193" t="e">
        <f t="shared" si="154"/>
        <v>#N/A</v>
      </c>
      <c r="KP71" s="193" t="e">
        <f t="shared" si="154"/>
        <v>#N/A</v>
      </c>
      <c r="KQ71" s="193" t="e">
        <f t="shared" si="154"/>
        <v>#N/A</v>
      </c>
      <c r="KR71" s="193" t="e">
        <f t="shared" si="164"/>
        <v>#N/A</v>
      </c>
      <c r="KS71" s="193" t="e">
        <f t="shared" si="164"/>
        <v>#N/A</v>
      </c>
      <c r="KT71" s="193" t="e">
        <f t="shared" si="164"/>
        <v>#N/A</v>
      </c>
      <c r="KU71" s="193" t="e">
        <f t="shared" si="164"/>
        <v>#N/A</v>
      </c>
      <c r="KV71" s="193" t="e">
        <f t="shared" si="164"/>
        <v>#N/A</v>
      </c>
      <c r="KW71" s="193" t="e">
        <f t="shared" si="164"/>
        <v>#N/A</v>
      </c>
      <c r="KX71" s="193" t="e">
        <f t="shared" si="164"/>
        <v>#N/A</v>
      </c>
      <c r="KY71" s="193" t="e">
        <f t="shared" si="164"/>
        <v>#N/A</v>
      </c>
      <c r="KZ71" s="193" t="e">
        <f t="shared" si="164"/>
        <v>#N/A</v>
      </c>
      <c r="LA71" s="193" t="e">
        <f t="shared" si="164"/>
        <v>#N/A</v>
      </c>
      <c r="LB71" s="193" t="e">
        <f t="shared" si="164"/>
        <v>#N/A</v>
      </c>
      <c r="LC71" s="193" t="e">
        <f t="shared" si="164"/>
        <v>#N/A</v>
      </c>
      <c r="LD71" s="193" t="e">
        <f t="shared" si="164"/>
        <v>#N/A</v>
      </c>
      <c r="LE71" s="193" t="e">
        <f t="shared" si="164"/>
        <v>#N/A</v>
      </c>
      <c r="LF71" s="193" t="e">
        <f t="shared" si="164"/>
        <v>#N/A</v>
      </c>
      <c r="LG71" s="193" t="e">
        <f t="shared" si="160"/>
        <v>#N/A</v>
      </c>
      <c r="LH71" s="193" t="e">
        <f t="shared" si="160"/>
        <v>#N/A</v>
      </c>
      <c r="LI71" s="193" t="e">
        <f t="shared" si="160"/>
        <v>#N/A</v>
      </c>
      <c r="LJ71" s="193" t="e">
        <f t="shared" si="160"/>
        <v>#N/A</v>
      </c>
      <c r="LK71" s="193" t="e">
        <f t="shared" si="160"/>
        <v>#N/A</v>
      </c>
      <c r="LL71" s="193" t="e">
        <f t="shared" si="160"/>
        <v>#N/A</v>
      </c>
      <c r="LM71" s="193" t="e">
        <f t="shared" si="160"/>
        <v>#N/A</v>
      </c>
      <c r="LN71" s="193" t="e">
        <f t="shared" si="160"/>
        <v>#N/A</v>
      </c>
      <c r="LO71" s="193" t="e">
        <f t="shared" si="160"/>
        <v>#N/A</v>
      </c>
      <c r="LP71" s="193" t="e">
        <f t="shared" si="160"/>
        <v>#N/A</v>
      </c>
      <c r="LQ71" s="193" t="e">
        <f t="shared" si="160"/>
        <v>#N/A</v>
      </c>
      <c r="LR71" s="193" t="e">
        <f t="shared" si="160"/>
        <v>#N/A</v>
      </c>
      <c r="LS71" s="193" t="e">
        <f t="shared" si="160"/>
        <v>#N/A</v>
      </c>
      <c r="LT71" s="193" t="e">
        <f t="shared" si="160"/>
        <v>#N/A</v>
      </c>
      <c r="LU71" s="193" t="e">
        <f t="shared" si="160"/>
        <v>#N/A</v>
      </c>
      <c r="LV71" s="193" t="e">
        <f t="shared" si="157"/>
        <v>#N/A</v>
      </c>
      <c r="LW71" s="193" t="e">
        <f t="shared" si="157"/>
        <v>#N/A</v>
      </c>
      <c r="LX71" s="193" t="e">
        <f t="shared" si="157"/>
        <v>#N/A</v>
      </c>
      <c r="LY71" s="193" t="e">
        <f t="shared" si="157"/>
        <v>#N/A</v>
      </c>
      <c r="LZ71" s="193" t="e">
        <f t="shared" si="157"/>
        <v>#N/A</v>
      </c>
      <c r="MA71" s="193" t="e">
        <f t="shared" si="157"/>
        <v>#N/A</v>
      </c>
      <c r="MB71" s="193" t="e">
        <f t="shared" si="157"/>
        <v>#N/A</v>
      </c>
      <c r="MC71" s="193" t="e">
        <f t="shared" si="157"/>
        <v>#N/A</v>
      </c>
      <c r="MD71" s="193" t="e">
        <f t="shared" si="157"/>
        <v>#N/A</v>
      </c>
      <c r="ME71" s="193" t="e">
        <f t="shared" si="157"/>
        <v>#N/A</v>
      </c>
      <c r="MF71" s="193" t="e">
        <f t="shared" si="157"/>
        <v>#N/A</v>
      </c>
      <c r="MG71" s="193" t="e">
        <f t="shared" si="157"/>
        <v>#N/A</v>
      </c>
      <c r="MH71" s="193" t="e">
        <f t="shared" si="157"/>
        <v>#N/A</v>
      </c>
      <c r="MI71" s="193" t="e">
        <f t="shared" si="157"/>
        <v>#N/A</v>
      </c>
      <c r="MJ71" s="193" t="e">
        <f t="shared" si="157"/>
        <v>#N/A</v>
      </c>
      <c r="MK71" s="193" t="e">
        <f t="shared" si="183"/>
        <v>#N/A</v>
      </c>
      <c r="ML71" s="193" t="e">
        <f t="shared" si="183"/>
        <v>#N/A</v>
      </c>
      <c r="MM71" s="193" t="e">
        <f t="shared" si="183"/>
        <v>#N/A</v>
      </c>
      <c r="MN71" s="193" t="e">
        <f t="shared" si="183"/>
        <v>#N/A</v>
      </c>
      <c r="MO71" s="193" t="e">
        <f t="shared" si="183"/>
        <v>#N/A</v>
      </c>
      <c r="MP71" s="193" t="e">
        <f t="shared" si="183"/>
        <v>#N/A</v>
      </c>
      <c r="MQ71" s="193" t="e">
        <f t="shared" si="183"/>
        <v>#N/A</v>
      </c>
      <c r="MR71" s="193" t="e">
        <f t="shared" si="183"/>
        <v>#N/A</v>
      </c>
      <c r="MS71" s="193" t="e">
        <f t="shared" si="183"/>
        <v>#N/A</v>
      </c>
      <c r="MT71" s="193" t="e">
        <f t="shared" si="183"/>
        <v>#N/A</v>
      </c>
      <c r="MU71" s="193" t="e">
        <f t="shared" si="183"/>
        <v>#N/A</v>
      </c>
      <c r="MV71" s="193" t="e">
        <f t="shared" si="183"/>
        <v>#N/A</v>
      </c>
      <c r="MW71" s="193" t="e">
        <f t="shared" si="183"/>
        <v>#N/A</v>
      </c>
      <c r="MX71" s="193" t="e">
        <f t="shared" si="183"/>
        <v>#N/A</v>
      </c>
      <c r="MY71" s="193" t="e">
        <f t="shared" si="183"/>
        <v>#N/A</v>
      </c>
      <c r="MZ71" s="193" t="e">
        <f t="shared" ref="MZ71:MZ103" si="194">IF(ISNONTEXT($Q71),IF($G71="R",_xlfn.BETA.DIST(FG71,$M71,$N71,FALSE,$B71,$D71),_xlfn.BETA.DIST(FG71,$N71,$M71,FALSE,$B71,$D71)),NA())</f>
        <v>#N/A</v>
      </c>
      <c r="NA71" s="193" t="e">
        <f t="shared" si="155"/>
        <v>#N/A</v>
      </c>
      <c r="NB71" s="193" t="e">
        <f t="shared" si="155"/>
        <v>#N/A</v>
      </c>
      <c r="NC71" s="193" t="e">
        <f t="shared" si="155"/>
        <v>#N/A</v>
      </c>
      <c r="ND71" s="193" t="e">
        <f t="shared" si="165"/>
        <v>#N/A</v>
      </c>
      <c r="NE71" s="193" t="e">
        <f t="shared" si="165"/>
        <v>#N/A</v>
      </c>
      <c r="NF71" s="193" t="e">
        <f t="shared" si="165"/>
        <v>#N/A</v>
      </c>
      <c r="NG71" s="193" t="e">
        <f t="shared" si="165"/>
        <v>#N/A</v>
      </c>
      <c r="NH71" s="193" t="e">
        <f t="shared" si="165"/>
        <v>#N/A</v>
      </c>
      <c r="NI71" s="193" t="e">
        <f t="shared" si="165"/>
        <v>#N/A</v>
      </c>
      <c r="NJ71" s="193" t="e">
        <f t="shared" si="165"/>
        <v>#N/A</v>
      </c>
      <c r="NK71" s="193" t="e">
        <f t="shared" si="165"/>
        <v>#N/A</v>
      </c>
      <c r="NL71" s="193" t="e">
        <f t="shared" si="165"/>
        <v>#N/A</v>
      </c>
      <c r="NM71" s="193" t="e">
        <f t="shared" si="165"/>
        <v>#N/A</v>
      </c>
      <c r="NN71" s="193" t="e">
        <f t="shared" si="165"/>
        <v>#N/A</v>
      </c>
      <c r="NO71" s="193" t="e">
        <f t="shared" si="165"/>
        <v>#N/A</v>
      </c>
      <c r="NP71" s="193" t="e">
        <f t="shared" si="165"/>
        <v>#N/A</v>
      </c>
      <c r="NQ71" s="193" t="e">
        <f t="shared" si="165"/>
        <v>#N/A</v>
      </c>
      <c r="NR71" s="193" t="e">
        <f t="shared" si="165"/>
        <v>#N/A</v>
      </c>
      <c r="NS71" s="193" t="e">
        <f t="shared" si="161"/>
        <v>#N/A</v>
      </c>
      <c r="NT71" s="193" t="e">
        <f t="shared" si="161"/>
        <v>#N/A</v>
      </c>
      <c r="NU71" s="193" t="e">
        <f t="shared" si="161"/>
        <v>#N/A</v>
      </c>
      <c r="NV71" s="193" t="e">
        <f t="shared" si="161"/>
        <v>#N/A</v>
      </c>
      <c r="NW71" s="193" t="e">
        <f t="shared" si="161"/>
        <v>#N/A</v>
      </c>
      <c r="NX71" s="193" t="e">
        <f t="shared" si="161"/>
        <v>#N/A</v>
      </c>
      <c r="NY71" s="193" t="e">
        <f t="shared" si="161"/>
        <v>#N/A</v>
      </c>
      <c r="NZ71" s="193" t="e">
        <f t="shared" si="161"/>
        <v>#N/A</v>
      </c>
      <c r="OA71" s="193" t="e">
        <f t="shared" si="161"/>
        <v>#N/A</v>
      </c>
      <c r="OB71" s="193" t="e">
        <f t="shared" si="161"/>
        <v>#N/A</v>
      </c>
      <c r="OC71" s="193" t="e">
        <f t="shared" si="161"/>
        <v>#N/A</v>
      </c>
      <c r="OD71" s="193" t="e">
        <f t="shared" si="161"/>
        <v>#N/A</v>
      </c>
      <c r="OE71" s="193" t="e">
        <f t="shared" si="161"/>
        <v>#N/A</v>
      </c>
      <c r="OF71" s="193" t="e">
        <f t="shared" si="161"/>
        <v>#N/A</v>
      </c>
      <c r="OG71" s="193" t="e">
        <f t="shared" si="161"/>
        <v>#N/A</v>
      </c>
      <c r="OH71" s="193" t="e">
        <f t="shared" si="158"/>
        <v>#N/A</v>
      </c>
      <c r="OI71" s="193" t="e">
        <f t="shared" si="158"/>
        <v>#N/A</v>
      </c>
      <c r="OJ71" s="193" t="e">
        <f t="shared" si="158"/>
        <v>#N/A</v>
      </c>
      <c r="OK71" s="193" t="e">
        <f t="shared" si="158"/>
        <v>#N/A</v>
      </c>
      <c r="OL71" s="193" t="e">
        <f t="shared" si="158"/>
        <v>#N/A</v>
      </c>
      <c r="OM71" s="193" t="e">
        <f t="shared" si="158"/>
        <v>#N/A</v>
      </c>
      <c r="ON71" s="193" t="e">
        <f t="shared" si="158"/>
        <v>#N/A</v>
      </c>
      <c r="OO71" s="193" t="e">
        <f t="shared" si="158"/>
        <v>#N/A</v>
      </c>
      <c r="OP71" s="193" t="e">
        <f t="shared" si="158"/>
        <v>#N/A</v>
      </c>
      <c r="OQ71" s="193" t="e">
        <f t="shared" si="158"/>
        <v>#N/A</v>
      </c>
      <c r="OR71" s="193" t="e">
        <f t="shared" si="158"/>
        <v>#N/A</v>
      </c>
      <c r="OS71" s="193" t="e">
        <f t="shared" si="158"/>
        <v>#N/A</v>
      </c>
      <c r="OT71" s="193" t="e">
        <f t="shared" si="158"/>
        <v>#N/A</v>
      </c>
      <c r="OU71" s="193" t="e">
        <f t="shared" si="158"/>
        <v>#N/A</v>
      </c>
      <c r="OV71" s="193" t="e">
        <f t="shared" si="158"/>
        <v>#N/A</v>
      </c>
      <c r="OW71" s="193" t="e">
        <f t="shared" si="184"/>
        <v>#N/A</v>
      </c>
      <c r="OX71" s="193" t="e">
        <f t="shared" si="184"/>
        <v>#N/A</v>
      </c>
      <c r="OY71" s="193" t="e">
        <f t="shared" si="184"/>
        <v>#N/A</v>
      </c>
      <c r="OZ71" s="193" t="e">
        <f t="shared" si="184"/>
        <v>#N/A</v>
      </c>
      <c r="PA71" s="193" t="e">
        <f t="shared" si="184"/>
        <v>#N/A</v>
      </c>
      <c r="PB71" s="193" t="e">
        <f t="shared" si="184"/>
        <v>#N/A</v>
      </c>
      <c r="PC71" s="193" t="e">
        <f t="shared" si="184"/>
        <v>#N/A</v>
      </c>
      <c r="PD71" s="193" t="e">
        <f t="shared" si="184"/>
        <v>#N/A</v>
      </c>
      <c r="PE71" s="193" t="e">
        <f t="shared" si="184"/>
        <v>#N/A</v>
      </c>
      <c r="PF71" s="193" t="e">
        <f t="shared" si="184"/>
        <v>#N/A</v>
      </c>
      <c r="PG71" s="193" t="e">
        <f t="shared" si="184"/>
        <v>#N/A</v>
      </c>
      <c r="PH71" s="193" t="e">
        <f t="shared" si="184"/>
        <v>#N/A</v>
      </c>
      <c r="PI71" s="193" t="e">
        <f t="shared" si="184"/>
        <v>#N/A</v>
      </c>
      <c r="PJ71" s="193" t="e">
        <f t="shared" si="184"/>
        <v>#N/A</v>
      </c>
      <c r="PK71" s="193" t="e">
        <f t="shared" si="184"/>
        <v>#N/A</v>
      </c>
      <c r="PL71" s="193" t="e">
        <f t="shared" ref="PL71:PL103" si="195">IF(ISNONTEXT($Q71),IF($G71="R",_xlfn.BETA.DIST(HS71,$M71,$N71,FALSE,$B71,$D71),_xlfn.BETA.DIST(HS71,$N71,$M71,FALSE,$B71,$D71)),NA())</f>
        <v>#N/A</v>
      </c>
      <c r="PM71" s="193" t="e">
        <f t="shared" si="173"/>
        <v>#N/A</v>
      </c>
      <c r="PN71" s="193" t="e">
        <f t="shared" si="173"/>
        <v>#N/A</v>
      </c>
      <c r="PO71" s="193" t="e">
        <f t="shared" si="173"/>
        <v>#N/A</v>
      </c>
      <c r="PP71" s="193" t="e">
        <f t="shared" si="173"/>
        <v>#N/A</v>
      </c>
      <c r="PQ71" s="193" t="e">
        <f t="shared" si="173"/>
        <v>#N/A</v>
      </c>
      <c r="PR71" s="193" t="e">
        <f t="shared" si="173"/>
        <v>#N/A</v>
      </c>
      <c r="PS71" s="193" t="e">
        <f t="shared" si="173"/>
        <v>#N/A</v>
      </c>
      <c r="PT71" s="193" t="e">
        <f t="shared" si="173"/>
        <v>#N/A</v>
      </c>
    </row>
    <row r="72" spans="1:436" hidden="1" x14ac:dyDescent="0.45">
      <c r="A72" s="20">
        <v>69</v>
      </c>
      <c r="B72" s="115"/>
      <c r="C72" s="115"/>
      <c r="D72" s="115"/>
      <c r="E72" s="110" t="str">
        <f t="shared" si="174"/>
        <v/>
      </c>
      <c r="F72" s="21" t="str">
        <f t="shared" si="175"/>
        <v/>
      </c>
      <c r="G72" s="22" t="str">
        <f t="shared" si="176"/>
        <v/>
      </c>
      <c r="H72" s="23" t="str">
        <f>IF(F72="","",IF(OR($F72&lt;Skew!$B$3,$F72=Skew!$B$3),IF($F72&gt;Skew!$C$3,Skew!$A$3,IF($F72&gt;Skew!$C$4,Skew!$A$4,IF($F72&gt;Skew!$C$5,Skew!$A$5,IF($F72&gt;Skew!$C$6,Skew!$A$6,IF($F72&gt;Skew!$C$7,Skew!$A$7,IF($F72&gt;Skew!$C$8,Skew!$A$8,IF($F72&gt;Skew!$C$9,Skew!$A$9,IF($F72&gt;Skew!$C$10,Skew!$A$10,IF($F72&gt;Skew!$C$11,Skew!$A$11,IF($F72&gt;Skew!$C$12,Skew!$A$12,IF($F72&gt;Skew!$C$13,Skew!$A$13,IF($F72&gt;Skew!$C$14,Skew!$A$14,IF($F72&gt;Skew!$C$15,Skew!$A$15,IF($F72&gt;Skew!$C$16,Skew!$A$16,Skew!$A$17)
)))))))))))))))</f>
        <v/>
      </c>
      <c r="I72" s="22" t="str">
        <f>IF(F72="","",MATCH(H72,Skew!$A$3:$A$17,0))</f>
        <v/>
      </c>
      <c r="J72" s="22" t="str">
        <f t="shared" si="166"/>
        <v/>
      </c>
      <c r="K72" s="24"/>
      <c r="L72" s="22" t="str">
        <f>IF(OR(F72="",K72=""),"",MATCH(K72,Confidence!$A$3:$A$12,0))</f>
        <v/>
      </c>
      <c r="M72" s="25" t="str">
        <f t="shared" si="167"/>
        <v/>
      </c>
      <c r="N72" s="25" t="str">
        <f t="shared" si="168"/>
        <v/>
      </c>
      <c r="O72" s="22"/>
      <c r="P72" s="102" t="str">
        <f t="shared" si="169"/>
        <v/>
      </c>
      <c r="Q72" s="102" t="str">
        <f t="shared" si="170"/>
        <v/>
      </c>
      <c r="R72" s="37" t="str">
        <f t="shared" si="171"/>
        <v/>
      </c>
      <c r="S72" s="115"/>
      <c r="T72" s="204" t="str">
        <f>IF(AND(B72&gt;0,C72&gt;0,D72&gt;0,M72&gt;0,N72&gt;0,S72&gt;0,NOT(K72="")),ABS(VLOOKUP($S$1,VLookups!$A$30:$B$31,2,FALSE)-_xlfn.BETA.DIST(S72,IF(G72="L",N72,M72),IF(G72="L",M72,N72),TRUE,B72,D72)),"")</f>
        <v/>
      </c>
      <c r="U72" s="112" t="str">
        <f>IF(OR($M72="",$N72=""),"",_xlfn.BETA.INV(ABS(VLOOKUP($S$1,VLookups!$A$30:$B$31,2,FALSE)-U$3),IF($G72="L",$N72,$M72),IF($G72="L",$M72,$N72),$B72,$D72))</f>
        <v/>
      </c>
      <c r="V72" s="113" t="str">
        <f>IF(OR($M72="",$N72=""),"",_xlfn.BETA.INV(ABS(VLOOKUP($S$1,VLookups!$A$30:$B$31,2,FALSE)-V$3),IF($G72="L",$N72,$M72),IF($G72="L",$M72,$N72),$B72,$D72))</f>
        <v/>
      </c>
      <c r="W72" s="112" t="str">
        <f>IF(OR($M72="",$N72=""),"",_xlfn.BETA.INV(ABS(VLOOKUP($S$1,VLookups!$A$30:$B$31,2,FALSE)-W$3),IF($G72="L",$N72,$M72),IF($G72="L",$M72,$N72),$B72,$D72))</f>
        <v/>
      </c>
      <c r="X72" s="113" t="str">
        <f>IF(OR($M72="",$N72=""),"",_xlfn.BETA.INV(ABS(VLOOKUP($S$1,VLookups!$A$30:$B$31,2,FALSE)-X$3),IF($G72="L",$N72,$M72),IF($G72="L",$M72,$N72),$B72,$D72))</f>
        <v/>
      </c>
      <c r="Y72" s="112" t="str">
        <f>IF(OR($M72="",$N72=""),"",_xlfn.BETA.INV(ABS(VLOOKUP($S$1,VLookups!$A$30:$B$31,2,FALSE)-Y$3),IF($G72="L",$N72,$M72),IF($G72="L",$M72,$N72),$B72,$D72))</f>
        <v/>
      </c>
      <c r="Z72" s="113" t="str">
        <f>IF(OR($M72="",$N72=""),"",_xlfn.BETA.INV(ABS(VLOOKUP($S$1,VLookups!$A$30:$B$31,2,FALSE)-Z$3),IF($G72="L",$N72,$M72),IF($G72="L",$M72,$N72),$B72,$D72))</f>
        <v/>
      </c>
      <c r="AA72" s="112" t="str">
        <f>IF(OR($M72="",$N72=""),"",_xlfn.BETA.INV(ABS(VLOOKUP($S$1,VLookups!$A$30:$B$31,2,FALSE)-AA$3),IF($G72="L",$N72,$M72),IF($G72="L",$M72,$N72),$B72,$D72))</f>
        <v/>
      </c>
      <c r="AB72" s="113" t="str">
        <f>IF(OR($M72="",$N72=""),"",_xlfn.BETA.INV(ABS(VLOOKUP($S$1,VLookups!$A$30:$B$31,2,FALSE)-AB$3),IF($G72="L",$N72,$M72),IF($G72="L",$M72,$N72),$B72,$D72))</f>
        <v/>
      </c>
      <c r="AC72" s="112" t="str">
        <f>IF(OR($M72="",$N72=""),"",_xlfn.BETA.INV(ABS(VLOOKUP($S$1,VLookups!$A$30:$B$31,2,FALSE)-AC$3),IF($G72="L",$N72,$M72),IF($G72="L",$M72,$N72),$B72,$D72))</f>
        <v/>
      </c>
      <c r="AD72" s="113" t="str">
        <f>IF(OR($M72="",$N72=""),"",_xlfn.BETA.INV(ABS(VLOOKUP($S$1,VLookups!$A$30:$B$31,2,FALSE)-AD$3),IF($G72="L",$N72,$M72),IF($G72="L",$M72,$N72),$B72,$D72))</f>
        <v/>
      </c>
      <c r="AE72" s="112" t="str">
        <f>IF(OR($M72="",$N72=""),"",_xlfn.BETA.INV(ABS(VLOOKUP($S$1,VLookups!$A$30:$B$31,2,FALSE)-AE$3),IF($G72="L",$N72,$M72),IF($G72="L",$M72,$N72),$B72,$D72))</f>
        <v/>
      </c>
      <c r="AF72" s="113" t="str">
        <f>IF(OR($M72="",$N72=""),"",_xlfn.BETA.INV(ABS(VLOOKUP($S$1,VLookups!$A$30:$B$31,2,FALSE)-AF$3),IF($G72="L",$N72,$M72),IF($G72="L",$M72,$N72),$B72,$D72))</f>
        <v/>
      </c>
      <c r="AG72" s="15"/>
      <c r="AH72" s="194" t="str">
        <f t="shared" si="177"/>
        <v/>
      </c>
      <c r="AI72" s="192" t="str">
        <f t="shared" si="178"/>
        <v/>
      </c>
      <c r="AJ72" s="177" t="str">
        <f t="shared" si="179"/>
        <v/>
      </c>
      <c r="AK72" s="177" t="str">
        <f t="shared" ref="AK72:AZ87" si="196">IF(ISNONTEXT($AH72),AJ72+$AH72,"")</f>
        <v/>
      </c>
      <c r="AL72" s="177" t="str">
        <f t="shared" si="196"/>
        <v/>
      </c>
      <c r="AM72" s="177" t="str">
        <f t="shared" si="196"/>
        <v/>
      </c>
      <c r="AN72" s="177" t="str">
        <f t="shared" si="196"/>
        <v/>
      </c>
      <c r="AO72" s="177" t="str">
        <f t="shared" si="196"/>
        <v/>
      </c>
      <c r="AP72" s="177" t="str">
        <f t="shared" si="196"/>
        <v/>
      </c>
      <c r="AQ72" s="177" t="str">
        <f t="shared" si="196"/>
        <v/>
      </c>
      <c r="AR72" s="177" t="str">
        <f t="shared" si="196"/>
        <v/>
      </c>
      <c r="AS72" s="177" t="str">
        <f t="shared" si="196"/>
        <v/>
      </c>
      <c r="AT72" s="177" t="str">
        <f t="shared" si="196"/>
        <v/>
      </c>
      <c r="AU72" s="177" t="str">
        <f t="shared" si="196"/>
        <v/>
      </c>
      <c r="AV72" s="177" t="str">
        <f t="shared" si="196"/>
        <v/>
      </c>
      <c r="AW72" s="177" t="str">
        <f t="shared" si="196"/>
        <v/>
      </c>
      <c r="AX72" s="177" t="str">
        <f t="shared" si="196"/>
        <v/>
      </c>
      <c r="AY72" s="177" t="str">
        <f t="shared" si="196"/>
        <v/>
      </c>
      <c r="AZ72" s="177" t="str">
        <f t="shared" si="196"/>
        <v/>
      </c>
      <c r="BA72" s="177" t="str">
        <f t="shared" si="188"/>
        <v/>
      </c>
      <c r="BB72" s="177" t="str">
        <f t="shared" si="188"/>
        <v/>
      </c>
      <c r="BC72" s="177" t="str">
        <f t="shared" si="188"/>
        <v/>
      </c>
      <c r="BD72" s="177" t="str">
        <f t="shared" si="188"/>
        <v/>
      </c>
      <c r="BE72" s="177" t="str">
        <f t="shared" si="188"/>
        <v/>
      </c>
      <c r="BF72" s="177" t="str">
        <f t="shared" si="188"/>
        <v/>
      </c>
      <c r="BG72" s="177" t="str">
        <f t="shared" si="188"/>
        <v/>
      </c>
      <c r="BH72" s="177" t="str">
        <f t="shared" si="188"/>
        <v/>
      </c>
      <c r="BI72" s="177" t="str">
        <f t="shared" si="188"/>
        <v/>
      </c>
      <c r="BJ72" s="177" t="str">
        <f t="shared" si="188"/>
        <v/>
      </c>
      <c r="BK72" s="177" t="str">
        <f t="shared" si="188"/>
        <v/>
      </c>
      <c r="BL72" s="177" t="str">
        <f t="shared" si="188"/>
        <v/>
      </c>
      <c r="BM72" s="177" t="str">
        <f t="shared" si="188"/>
        <v/>
      </c>
      <c r="BN72" s="177" t="str">
        <f t="shared" si="188"/>
        <v/>
      </c>
      <c r="BO72" s="177" t="str">
        <f t="shared" si="188"/>
        <v/>
      </c>
      <c r="BP72" s="177" t="str">
        <f t="shared" ref="BP72:CE87" si="197">IF(ISNONTEXT($AH72),BO72+$AH72,"")</f>
        <v/>
      </c>
      <c r="BQ72" s="177" t="str">
        <f t="shared" si="197"/>
        <v/>
      </c>
      <c r="BR72" s="177" t="str">
        <f t="shared" si="197"/>
        <v/>
      </c>
      <c r="BS72" s="177" t="str">
        <f t="shared" si="197"/>
        <v/>
      </c>
      <c r="BT72" s="177" t="str">
        <f t="shared" si="197"/>
        <v/>
      </c>
      <c r="BU72" s="177" t="str">
        <f t="shared" si="197"/>
        <v/>
      </c>
      <c r="BV72" s="177" t="str">
        <f t="shared" si="197"/>
        <v/>
      </c>
      <c r="BW72" s="177" t="str">
        <f t="shared" si="197"/>
        <v/>
      </c>
      <c r="BX72" s="177" t="str">
        <f t="shared" si="197"/>
        <v/>
      </c>
      <c r="BY72" s="177" t="str">
        <f t="shared" si="197"/>
        <v/>
      </c>
      <c r="BZ72" s="177" t="str">
        <f t="shared" si="197"/>
        <v/>
      </c>
      <c r="CA72" s="177" t="str">
        <f t="shared" si="197"/>
        <v/>
      </c>
      <c r="CB72" s="177" t="str">
        <f t="shared" si="197"/>
        <v/>
      </c>
      <c r="CC72" s="177" t="str">
        <f t="shared" si="197"/>
        <v/>
      </c>
      <c r="CD72" s="177" t="str">
        <f t="shared" si="197"/>
        <v/>
      </c>
      <c r="CE72" s="177" t="str">
        <f t="shared" si="197"/>
        <v/>
      </c>
      <c r="CF72" s="177" t="str">
        <f t="shared" si="189"/>
        <v/>
      </c>
      <c r="CG72" s="177" t="str">
        <f t="shared" si="189"/>
        <v/>
      </c>
      <c r="CH72" s="177" t="str">
        <f t="shared" si="189"/>
        <v/>
      </c>
      <c r="CI72" s="177" t="str">
        <f t="shared" si="189"/>
        <v/>
      </c>
      <c r="CJ72" s="177" t="str">
        <f t="shared" si="189"/>
        <v/>
      </c>
      <c r="CK72" s="177" t="str">
        <f t="shared" si="189"/>
        <v/>
      </c>
      <c r="CL72" s="177" t="str">
        <f t="shared" si="189"/>
        <v/>
      </c>
      <c r="CM72" s="177" t="str">
        <f t="shared" si="189"/>
        <v/>
      </c>
      <c r="CN72" s="177" t="str">
        <f t="shared" si="189"/>
        <v/>
      </c>
      <c r="CO72" s="177" t="str">
        <f t="shared" si="189"/>
        <v/>
      </c>
      <c r="CP72" s="177" t="str">
        <f t="shared" si="189"/>
        <v/>
      </c>
      <c r="CQ72" s="177" t="str">
        <f t="shared" si="189"/>
        <v/>
      </c>
      <c r="CR72" s="177" t="str">
        <f t="shared" si="189"/>
        <v/>
      </c>
      <c r="CS72" s="177" t="str">
        <f t="shared" si="189"/>
        <v/>
      </c>
      <c r="CT72" s="177" t="str">
        <f t="shared" si="189"/>
        <v/>
      </c>
      <c r="CU72" s="177" t="str">
        <f t="shared" si="185"/>
        <v/>
      </c>
      <c r="CV72" s="177" t="str">
        <f t="shared" si="185"/>
        <v/>
      </c>
      <c r="CW72" s="177" t="str">
        <f t="shared" si="185"/>
        <v/>
      </c>
      <c r="CX72" s="177" t="str">
        <f t="shared" si="185"/>
        <v/>
      </c>
      <c r="CY72" s="177" t="str">
        <f t="shared" si="185"/>
        <v/>
      </c>
      <c r="CZ72" s="177" t="str">
        <f t="shared" si="185"/>
        <v/>
      </c>
      <c r="DA72" s="177" t="str">
        <f t="shared" si="185"/>
        <v/>
      </c>
      <c r="DB72" s="177" t="str">
        <f t="shared" si="185"/>
        <v/>
      </c>
      <c r="DC72" s="177" t="str">
        <f t="shared" si="185"/>
        <v/>
      </c>
      <c r="DD72" s="177" t="str">
        <f t="shared" si="185"/>
        <v/>
      </c>
      <c r="DE72" s="177" t="str">
        <f t="shared" si="185"/>
        <v/>
      </c>
      <c r="DF72" s="177" t="str">
        <f t="shared" si="185"/>
        <v/>
      </c>
      <c r="DG72" s="177" t="str">
        <f t="shared" si="185"/>
        <v/>
      </c>
      <c r="DH72" s="177" t="str">
        <f t="shared" si="185"/>
        <v/>
      </c>
      <c r="DI72" s="177" t="str">
        <f t="shared" si="185"/>
        <v/>
      </c>
      <c r="DJ72" s="177" t="str">
        <f t="shared" si="185"/>
        <v/>
      </c>
      <c r="DK72" s="177" t="str">
        <f t="shared" si="180"/>
        <v/>
      </c>
      <c r="DL72" s="177" t="str">
        <f t="shared" si="180"/>
        <v/>
      </c>
      <c r="DM72" s="177" t="str">
        <f t="shared" si="180"/>
        <v/>
      </c>
      <c r="DN72" s="177" t="str">
        <f t="shared" si="180"/>
        <v/>
      </c>
      <c r="DO72" s="177" t="str">
        <f t="shared" si="180"/>
        <v/>
      </c>
      <c r="DP72" s="177" t="str">
        <f t="shared" si="180"/>
        <v/>
      </c>
      <c r="DQ72" s="177" t="str">
        <f t="shared" si="180"/>
        <v/>
      </c>
      <c r="DR72" s="177" t="str">
        <f t="shared" si="180"/>
        <v/>
      </c>
      <c r="DS72" s="177" t="str">
        <f t="shared" si="180"/>
        <v/>
      </c>
      <c r="DT72" s="177" t="str">
        <f t="shared" si="180"/>
        <v/>
      </c>
      <c r="DU72" s="177" t="str">
        <f t="shared" si="180"/>
        <v/>
      </c>
      <c r="DV72" s="177" t="str">
        <f t="shared" si="180"/>
        <v/>
      </c>
      <c r="DW72" s="177" t="str">
        <f t="shared" si="180"/>
        <v/>
      </c>
      <c r="DX72" s="177" t="str">
        <f t="shared" si="180"/>
        <v/>
      </c>
      <c r="DY72" s="177" t="str">
        <f t="shared" si="180"/>
        <v/>
      </c>
      <c r="DZ72" s="177" t="str">
        <f t="shared" ref="DZ72:EO87" si="198">IF(ISNONTEXT($AH72),DY72+$AH72,"")</f>
        <v/>
      </c>
      <c r="EA72" s="177" t="str">
        <f t="shared" si="198"/>
        <v/>
      </c>
      <c r="EB72" s="177" t="str">
        <f t="shared" si="198"/>
        <v/>
      </c>
      <c r="EC72" s="177" t="str">
        <f t="shared" si="198"/>
        <v/>
      </c>
      <c r="ED72" s="177" t="str">
        <f t="shared" si="198"/>
        <v/>
      </c>
      <c r="EE72" s="177" t="str">
        <f t="shared" si="198"/>
        <v/>
      </c>
      <c r="EF72" s="177" t="str">
        <f t="shared" si="198"/>
        <v/>
      </c>
      <c r="EG72" s="177" t="str">
        <f t="shared" si="198"/>
        <v/>
      </c>
      <c r="EH72" s="177" t="str">
        <f t="shared" si="198"/>
        <v/>
      </c>
      <c r="EI72" s="177" t="str">
        <f t="shared" si="198"/>
        <v/>
      </c>
      <c r="EJ72" s="177" t="str">
        <f t="shared" si="198"/>
        <v/>
      </c>
      <c r="EK72" s="177" t="str">
        <f t="shared" si="198"/>
        <v/>
      </c>
      <c r="EL72" s="177" t="str">
        <f t="shared" si="198"/>
        <v/>
      </c>
      <c r="EM72" s="177" t="str">
        <f t="shared" si="198"/>
        <v/>
      </c>
      <c r="EN72" s="177" t="str">
        <f t="shared" si="198"/>
        <v/>
      </c>
      <c r="EO72" s="177" t="str">
        <f t="shared" si="198"/>
        <v/>
      </c>
      <c r="EP72" s="177" t="str">
        <f t="shared" si="190"/>
        <v/>
      </c>
      <c r="EQ72" s="177" t="str">
        <f t="shared" si="190"/>
        <v/>
      </c>
      <c r="ER72" s="177" t="str">
        <f t="shared" si="190"/>
        <v/>
      </c>
      <c r="ES72" s="177" t="str">
        <f t="shared" si="190"/>
        <v/>
      </c>
      <c r="ET72" s="177" t="str">
        <f t="shared" si="190"/>
        <v/>
      </c>
      <c r="EU72" s="177" t="str">
        <f t="shared" si="190"/>
        <v/>
      </c>
      <c r="EV72" s="177" t="str">
        <f t="shared" si="190"/>
        <v/>
      </c>
      <c r="EW72" s="177" t="str">
        <f t="shared" si="190"/>
        <v/>
      </c>
      <c r="EX72" s="177" t="str">
        <f t="shared" si="190"/>
        <v/>
      </c>
      <c r="EY72" s="177" t="str">
        <f t="shared" si="190"/>
        <v/>
      </c>
      <c r="EZ72" s="177" t="str">
        <f t="shared" si="190"/>
        <v/>
      </c>
      <c r="FA72" s="177" t="str">
        <f t="shared" si="190"/>
        <v/>
      </c>
      <c r="FB72" s="177" t="str">
        <f t="shared" si="190"/>
        <v/>
      </c>
      <c r="FC72" s="177" t="str">
        <f t="shared" si="190"/>
        <v/>
      </c>
      <c r="FD72" s="177" t="str">
        <f t="shared" si="190"/>
        <v/>
      </c>
      <c r="FE72" s="177" t="str">
        <f t="shared" si="151"/>
        <v/>
      </c>
      <c r="FF72" s="177" t="str">
        <f t="shared" si="151"/>
        <v/>
      </c>
      <c r="FG72" s="177" t="str">
        <f t="shared" ref="FG72:FV87" si="199">IF(ISNONTEXT($AH72),FF72+$AH72,"")</f>
        <v/>
      </c>
      <c r="FH72" s="177" t="str">
        <f t="shared" si="199"/>
        <v/>
      </c>
      <c r="FI72" s="177" t="str">
        <f t="shared" si="199"/>
        <v/>
      </c>
      <c r="FJ72" s="177" t="str">
        <f t="shared" si="199"/>
        <v/>
      </c>
      <c r="FK72" s="177" t="str">
        <f t="shared" si="199"/>
        <v/>
      </c>
      <c r="FL72" s="177" t="str">
        <f t="shared" si="199"/>
        <v/>
      </c>
      <c r="FM72" s="177" t="str">
        <f t="shared" si="199"/>
        <v/>
      </c>
      <c r="FN72" s="177" t="str">
        <f t="shared" si="199"/>
        <v/>
      </c>
      <c r="FO72" s="177" t="str">
        <f t="shared" si="199"/>
        <v/>
      </c>
      <c r="FP72" s="177" t="str">
        <f t="shared" si="199"/>
        <v/>
      </c>
      <c r="FQ72" s="177" t="str">
        <f t="shared" si="199"/>
        <v/>
      </c>
      <c r="FR72" s="177" t="str">
        <f t="shared" si="199"/>
        <v/>
      </c>
      <c r="FS72" s="177" t="str">
        <f t="shared" si="199"/>
        <v/>
      </c>
      <c r="FT72" s="177" t="str">
        <f t="shared" si="199"/>
        <v/>
      </c>
      <c r="FU72" s="177" t="str">
        <f t="shared" si="199"/>
        <v/>
      </c>
      <c r="FV72" s="177" t="str">
        <f t="shared" si="199"/>
        <v/>
      </c>
      <c r="FW72" s="177" t="str">
        <f t="shared" si="191"/>
        <v/>
      </c>
      <c r="FX72" s="177" t="str">
        <f t="shared" si="186"/>
        <v/>
      </c>
      <c r="FY72" s="177" t="str">
        <f t="shared" si="186"/>
        <v/>
      </c>
      <c r="FZ72" s="177" t="str">
        <f t="shared" si="186"/>
        <v/>
      </c>
      <c r="GA72" s="177" t="str">
        <f t="shared" si="186"/>
        <v/>
      </c>
      <c r="GB72" s="177" t="str">
        <f t="shared" si="186"/>
        <v/>
      </c>
      <c r="GC72" s="177" t="str">
        <f t="shared" si="186"/>
        <v/>
      </c>
      <c r="GD72" s="177" t="str">
        <f t="shared" si="186"/>
        <v/>
      </c>
      <c r="GE72" s="177" t="str">
        <f t="shared" si="186"/>
        <v/>
      </c>
      <c r="GF72" s="177" t="str">
        <f t="shared" si="186"/>
        <v/>
      </c>
      <c r="GG72" s="177" t="str">
        <f t="shared" si="186"/>
        <v/>
      </c>
      <c r="GH72" s="177" t="str">
        <f t="shared" si="186"/>
        <v/>
      </c>
      <c r="GI72" s="177" t="str">
        <f t="shared" si="186"/>
        <v/>
      </c>
      <c r="GJ72" s="177" t="str">
        <f t="shared" si="186"/>
        <v/>
      </c>
      <c r="GK72" s="177" t="str">
        <f t="shared" si="186"/>
        <v/>
      </c>
      <c r="GL72" s="177" t="str">
        <f t="shared" si="186"/>
        <v/>
      </c>
      <c r="GM72" s="177" t="str">
        <f t="shared" ref="GM72:HB87" si="200">IF(ISNONTEXT($AH72),GL72+$AH72,"")</f>
        <v/>
      </c>
      <c r="GN72" s="177" t="str">
        <f t="shared" si="200"/>
        <v/>
      </c>
      <c r="GO72" s="177" t="str">
        <f t="shared" si="200"/>
        <v/>
      </c>
      <c r="GP72" s="177" t="str">
        <f t="shared" si="200"/>
        <v/>
      </c>
      <c r="GQ72" s="177" t="str">
        <f t="shared" si="200"/>
        <v/>
      </c>
      <c r="GR72" s="177" t="str">
        <f t="shared" si="200"/>
        <v/>
      </c>
      <c r="GS72" s="177" t="str">
        <f t="shared" si="200"/>
        <v/>
      </c>
      <c r="GT72" s="177" t="str">
        <f t="shared" si="200"/>
        <v/>
      </c>
      <c r="GU72" s="177" t="str">
        <f t="shared" si="200"/>
        <v/>
      </c>
      <c r="GV72" s="177" t="str">
        <f t="shared" si="200"/>
        <v/>
      </c>
      <c r="GW72" s="177" t="str">
        <f t="shared" si="200"/>
        <v/>
      </c>
      <c r="GX72" s="177" t="str">
        <f t="shared" si="200"/>
        <v/>
      </c>
      <c r="GY72" s="177" t="str">
        <f t="shared" si="200"/>
        <v/>
      </c>
      <c r="GZ72" s="177" t="str">
        <f t="shared" si="200"/>
        <v/>
      </c>
      <c r="HA72" s="177" t="str">
        <f t="shared" si="200"/>
        <v/>
      </c>
      <c r="HB72" s="177" t="str">
        <f t="shared" si="200"/>
        <v/>
      </c>
      <c r="HC72" s="177" t="str">
        <f t="shared" si="192"/>
        <v/>
      </c>
      <c r="HD72" s="177" t="str">
        <f t="shared" si="187"/>
        <v/>
      </c>
      <c r="HE72" s="177" t="str">
        <f t="shared" si="187"/>
        <v/>
      </c>
      <c r="HF72" s="177" t="str">
        <f t="shared" si="187"/>
        <v/>
      </c>
      <c r="HG72" s="177" t="str">
        <f t="shared" si="187"/>
        <v/>
      </c>
      <c r="HH72" s="177" t="str">
        <f t="shared" si="187"/>
        <v/>
      </c>
      <c r="HI72" s="177" t="str">
        <f t="shared" si="187"/>
        <v/>
      </c>
      <c r="HJ72" s="177" t="str">
        <f t="shared" si="187"/>
        <v/>
      </c>
      <c r="HK72" s="177" t="str">
        <f t="shared" si="187"/>
        <v/>
      </c>
      <c r="HL72" s="177" t="str">
        <f t="shared" si="187"/>
        <v/>
      </c>
      <c r="HM72" s="177" t="str">
        <f t="shared" si="187"/>
        <v/>
      </c>
      <c r="HN72" s="177" t="str">
        <f t="shared" si="187"/>
        <v/>
      </c>
      <c r="HO72" s="177" t="str">
        <f t="shared" si="187"/>
        <v/>
      </c>
      <c r="HP72" s="177" t="str">
        <f t="shared" si="187"/>
        <v/>
      </c>
      <c r="HQ72" s="177" t="str">
        <f t="shared" si="187"/>
        <v/>
      </c>
      <c r="HR72" s="177" t="str">
        <f t="shared" si="187"/>
        <v/>
      </c>
      <c r="HS72" s="177" t="str">
        <f t="shared" ref="HS72:HZ87" si="201">IF(ISNONTEXT($AH72),HR72+$AH72,"")</f>
        <v/>
      </c>
      <c r="HT72" s="177" t="str">
        <f t="shared" si="201"/>
        <v/>
      </c>
      <c r="HU72" s="177" t="str">
        <f t="shared" si="201"/>
        <v/>
      </c>
      <c r="HV72" s="177" t="str">
        <f t="shared" si="201"/>
        <v/>
      </c>
      <c r="HW72" s="177" t="str">
        <f t="shared" si="201"/>
        <v/>
      </c>
      <c r="HX72" s="177" t="str">
        <f t="shared" si="201"/>
        <v/>
      </c>
      <c r="HY72" s="177" t="str">
        <f t="shared" si="201"/>
        <v/>
      </c>
      <c r="HZ72" s="177" t="str">
        <f t="shared" si="201"/>
        <v/>
      </c>
      <c r="IA72" s="192" t="str">
        <f t="shared" si="181"/>
        <v/>
      </c>
      <c r="IB72" s="193" t="e">
        <f t="shared" si="172"/>
        <v>#N/A</v>
      </c>
      <c r="IC72" s="193" t="e">
        <f t="shared" si="153"/>
        <v>#N/A</v>
      </c>
      <c r="ID72" s="193" t="e">
        <f t="shared" si="153"/>
        <v>#N/A</v>
      </c>
      <c r="IE72" s="193" t="e">
        <f t="shared" si="153"/>
        <v>#N/A</v>
      </c>
      <c r="IF72" s="193" t="e">
        <f t="shared" si="163"/>
        <v>#N/A</v>
      </c>
      <c r="IG72" s="193" t="e">
        <f t="shared" si="163"/>
        <v>#N/A</v>
      </c>
      <c r="IH72" s="193" t="e">
        <f t="shared" si="163"/>
        <v>#N/A</v>
      </c>
      <c r="II72" s="193" t="e">
        <f t="shared" si="163"/>
        <v>#N/A</v>
      </c>
      <c r="IJ72" s="193" t="e">
        <f t="shared" si="163"/>
        <v>#N/A</v>
      </c>
      <c r="IK72" s="193" t="e">
        <f t="shared" si="163"/>
        <v>#N/A</v>
      </c>
      <c r="IL72" s="193" t="e">
        <f t="shared" si="163"/>
        <v>#N/A</v>
      </c>
      <c r="IM72" s="193" t="e">
        <f t="shared" si="163"/>
        <v>#N/A</v>
      </c>
      <c r="IN72" s="193" t="e">
        <f t="shared" si="163"/>
        <v>#N/A</v>
      </c>
      <c r="IO72" s="193" t="e">
        <f t="shared" si="163"/>
        <v>#N/A</v>
      </c>
      <c r="IP72" s="193" t="e">
        <f t="shared" si="163"/>
        <v>#N/A</v>
      </c>
      <c r="IQ72" s="193" t="e">
        <f t="shared" si="163"/>
        <v>#N/A</v>
      </c>
      <c r="IR72" s="193" t="e">
        <f t="shared" si="163"/>
        <v>#N/A</v>
      </c>
      <c r="IS72" s="193" t="e">
        <f t="shared" si="163"/>
        <v>#N/A</v>
      </c>
      <c r="IT72" s="193" t="e">
        <f t="shared" si="163"/>
        <v>#N/A</v>
      </c>
      <c r="IU72" s="193" t="e">
        <f t="shared" si="159"/>
        <v>#N/A</v>
      </c>
      <c r="IV72" s="193" t="e">
        <f t="shared" si="159"/>
        <v>#N/A</v>
      </c>
      <c r="IW72" s="193" t="e">
        <f t="shared" si="159"/>
        <v>#N/A</v>
      </c>
      <c r="IX72" s="193" t="e">
        <f t="shared" si="159"/>
        <v>#N/A</v>
      </c>
      <c r="IY72" s="193" t="e">
        <f t="shared" si="159"/>
        <v>#N/A</v>
      </c>
      <c r="IZ72" s="193" t="e">
        <f t="shared" si="159"/>
        <v>#N/A</v>
      </c>
      <c r="JA72" s="193" t="e">
        <f t="shared" si="159"/>
        <v>#N/A</v>
      </c>
      <c r="JB72" s="193" t="e">
        <f t="shared" si="159"/>
        <v>#N/A</v>
      </c>
      <c r="JC72" s="193" t="e">
        <f t="shared" si="159"/>
        <v>#N/A</v>
      </c>
      <c r="JD72" s="193" t="e">
        <f t="shared" si="159"/>
        <v>#N/A</v>
      </c>
      <c r="JE72" s="193" t="e">
        <f t="shared" si="159"/>
        <v>#N/A</v>
      </c>
      <c r="JF72" s="193" t="e">
        <f t="shared" si="159"/>
        <v>#N/A</v>
      </c>
      <c r="JG72" s="193" t="e">
        <f t="shared" si="159"/>
        <v>#N/A</v>
      </c>
      <c r="JH72" s="193" t="e">
        <f t="shared" si="159"/>
        <v>#N/A</v>
      </c>
      <c r="JI72" s="193" t="e">
        <f t="shared" si="159"/>
        <v>#N/A</v>
      </c>
      <c r="JJ72" s="193" t="e">
        <f t="shared" si="156"/>
        <v>#N/A</v>
      </c>
      <c r="JK72" s="193" t="e">
        <f t="shared" si="156"/>
        <v>#N/A</v>
      </c>
      <c r="JL72" s="193" t="e">
        <f t="shared" si="156"/>
        <v>#N/A</v>
      </c>
      <c r="JM72" s="193" t="e">
        <f t="shared" si="156"/>
        <v>#N/A</v>
      </c>
      <c r="JN72" s="193" t="e">
        <f t="shared" si="156"/>
        <v>#N/A</v>
      </c>
      <c r="JO72" s="193" t="e">
        <f t="shared" si="156"/>
        <v>#N/A</v>
      </c>
      <c r="JP72" s="193" t="e">
        <f t="shared" si="156"/>
        <v>#N/A</v>
      </c>
      <c r="JQ72" s="193" t="e">
        <f t="shared" si="156"/>
        <v>#N/A</v>
      </c>
      <c r="JR72" s="193" t="e">
        <f t="shared" si="156"/>
        <v>#N/A</v>
      </c>
      <c r="JS72" s="193" t="e">
        <f t="shared" si="156"/>
        <v>#N/A</v>
      </c>
      <c r="JT72" s="193" t="e">
        <f t="shared" si="156"/>
        <v>#N/A</v>
      </c>
      <c r="JU72" s="193" t="e">
        <f t="shared" si="156"/>
        <v>#N/A</v>
      </c>
      <c r="JV72" s="193" t="e">
        <f t="shared" si="156"/>
        <v>#N/A</v>
      </c>
      <c r="JW72" s="193" t="e">
        <f t="shared" si="156"/>
        <v>#N/A</v>
      </c>
      <c r="JX72" s="193" t="e">
        <f t="shared" si="156"/>
        <v>#N/A</v>
      </c>
      <c r="JY72" s="193" t="e">
        <f t="shared" si="182"/>
        <v>#N/A</v>
      </c>
      <c r="JZ72" s="193" t="e">
        <f t="shared" si="182"/>
        <v>#N/A</v>
      </c>
      <c r="KA72" s="193" t="e">
        <f t="shared" si="182"/>
        <v>#N/A</v>
      </c>
      <c r="KB72" s="193" t="e">
        <f t="shared" si="182"/>
        <v>#N/A</v>
      </c>
      <c r="KC72" s="193" t="e">
        <f t="shared" si="182"/>
        <v>#N/A</v>
      </c>
      <c r="KD72" s="193" t="e">
        <f t="shared" si="182"/>
        <v>#N/A</v>
      </c>
      <c r="KE72" s="193" t="e">
        <f t="shared" si="182"/>
        <v>#N/A</v>
      </c>
      <c r="KF72" s="193" t="e">
        <f t="shared" si="182"/>
        <v>#N/A</v>
      </c>
      <c r="KG72" s="193" t="e">
        <f t="shared" si="182"/>
        <v>#N/A</v>
      </c>
      <c r="KH72" s="193" t="e">
        <f t="shared" si="182"/>
        <v>#N/A</v>
      </c>
      <c r="KI72" s="193" t="e">
        <f t="shared" si="182"/>
        <v>#N/A</v>
      </c>
      <c r="KJ72" s="193" t="e">
        <f t="shared" si="182"/>
        <v>#N/A</v>
      </c>
      <c r="KK72" s="193" t="e">
        <f t="shared" si="182"/>
        <v>#N/A</v>
      </c>
      <c r="KL72" s="193" t="e">
        <f t="shared" si="182"/>
        <v>#N/A</v>
      </c>
      <c r="KM72" s="193" t="e">
        <f t="shared" si="182"/>
        <v>#N/A</v>
      </c>
      <c r="KN72" s="193" t="e">
        <f t="shared" si="193"/>
        <v>#N/A</v>
      </c>
      <c r="KO72" s="193" t="e">
        <f t="shared" si="154"/>
        <v>#N/A</v>
      </c>
      <c r="KP72" s="193" t="e">
        <f t="shared" si="154"/>
        <v>#N/A</v>
      </c>
      <c r="KQ72" s="193" t="e">
        <f t="shared" si="154"/>
        <v>#N/A</v>
      </c>
      <c r="KR72" s="193" t="e">
        <f t="shared" si="164"/>
        <v>#N/A</v>
      </c>
      <c r="KS72" s="193" t="e">
        <f t="shared" si="164"/>
        <v>#N/A</v>
      </c>
      <c r="KT72" s="193" t="e">
        <f t="shared" si="164"/>
        <v>#N/A</v>
      </c>
      <c r="KU72" s="193" t="e">
        <f t="shared" si="164"/>
        <v>#N/A</v>
      </c>
      <c r="KV72" s="193" t="e">
        <f t="shared" si="164"/>
        <v>#N/A</v>
      </c>
      <c r="KW72" s="193" t="e">
        <f t="shared" si="164"/>
        <v>#N/A</v>
      </c>
      <c r="KX72" s="193" t="e">
        <f t="shared" si="164"/>
        <v>#N/A</v>
      </c>
      <c r="KY72" s="193" t="e">
        <f t="shared" si="164"/>
        <v>#N/A</v>
      </c>
      <c r="KZ72" s="193" t="e">
        <f t="shared" si="164"/>
        <v>#N/A</v>
      </c>
      <c r="LA72" s="193" t="e">
        <f t="shared" si="164"/>
        <v>#N/A</v>
      </c>
      <c r="LB72" s="193" t="e">
        <f t="shared" si="164"/>
        <v>#N/A</v>
      </c>
      <c r="LC72" s="193" t="e">
        <f t="shared" si="164"/>
        <v>#N/A</v>
      </c>
      <c r="LD72" s="193" t="e">
        <f t="shared" si="164"/>
        <v>#N/A</v>
      </c>
      <c r="LE72" s="193" t="e">
        <f t="shared" si="164"/>
        <v>#N/A</v>
      </c>
      <c r="LF72" s="193" t="e">
        <f t="shared" si="164"/>
        <v>#N/A</v>
      </c>
      <c r="LG72" s="193" t="e">
        <f t="shared" si="160"/>
        <v>#N/A</v>
      </c>
      <c r="LH72" s="193" t="e">
        <f t="shared" si="160"/>
        <v>#N/A</v>
      </c>
      <c r="LI72" s="193" t="e">
        <f t="shared" si="160"/>
        <v>#N/A</v>
      </c>
      <c r="LJ72" s="193" t="e">
        <f t="shared" si="160"/>
        <v>#N/A</v>
      </c>
      <c r="LK72" s="193" t="e">
        <f t="shared" si="160"/>
        <v>#N/A</v>
      </c>
      <c r="LL72" s="193" t="e">
        <f t="shared" si="160"/>
        <v>#N/A</v>
      </c>
      <c r="LM72" s="193" t="e">
        <f t="shared" si="160"/>
        <v>#N/A</v>
      </c>
      <c r="LN72" s="193" t="e">
        <f t="shared" si="160"/>
        <v>#N/A</v>
      </c>
      <c r="LO72" s="193" t="e">
        <f t="shared" si="160"/>
        <v>#N/A</v>
      </c>
      <c r="LP72" s="193" t="e">
        <f t="shared" si="160"/>
        <v>#N/A</v>
      </c>
      <c r="LQ72" s="193" t="e">
        <f t="shared" si="160"/>
        <v>#N/A</v>
      </c>
      <c r="LR72" s="193" t="e">
        <f t="shared" si="160"/>
        <v>#N/A</v>
      </c>
      <c r="LS72" s="193" t="e">
        <f t="shared" si="160"/>
        <v>#N/A</v>
      </c>
      <c r="LT72" s="193" t="e">
        <f t="shared" si="160"/>
        <v>#N/A</v>
      </c>
      <c r="LU72" s="193" t="e">
        <f t="shared" si="160"/>
        <v>#N/A</v>
      </c>
      <c r="LV72" s="193" t="e">
        <f t="shared" si="157"/>
        <v>#N/A</v>
      </c>
      <c r="LW72" s="193" t="e">
        <f t="shared" si="157"/>
        <v>#N/A</v>
      </c>
      <c r="LX72" s="193" t="e">
        <f t="shared" si="157"/>
        <v>#N/A</v>
      </c>
      <c r="LY72" s="193" t="e">
        <f t="shared" si="157"/>
        <v>#N/A</v>
      </c>
      <c r="LZ72" s="193" t="e">
        <f t="shared" si="157"/>
        <v>#N/A</v>
      </c>
      <c r="MA72" s="193" t="e">
        <f t="shared" si="157"/>
        <v>#N/A</v>
      </c>
      <c r="MB72" s="193" t="e">
        <f t="shared" si="157"/>
        <v>#N/A</v>
      </c>
      <c r="MC72" s="193" t="e">
        <f t="shared" si="157"/>
        <v>#N/A</v>
      </c>
      <c r="MD72" s="193" t="e">
        <f t="shared" si="157"/>
        <v>#N/A</v>
      </c>
      <c r="ME72" s="193" t="e">
        <f t="shared" si="157"/>
        <v>#N/A</v>
      </c>
      <c r="MF72" s="193" t="e">
        <f t="shared" si="157"/>
        <v>#N/A</v>
      </c>
      <c r="MG72" s="193" t="e">
        <f t="shared" si="157"/>
        <v>#N/A</v>
      </c>
      <c r="MH72" s="193" t="e">
        <f t="shared" si="157"/>
        <v>#N/A</v>
      </c>
      <c r="MI72" s="193" t="e">
        <f t="shared" si="157"/>
        <v>#N/A</v>
      </c>
      <c r="MJ72" s="193" t="e">
        <f t="shared" si="157"/>
        <v>#N/A</v>
      </c>
      <c r="MK72" s="193" t="e">
        <f t="shared" si="183"/>
        <v>#N/A</v>
      </c>
      <c r="ML72" s="193" t="e">
        <f t="shared" si="183"/>
        <v>#N/A</v>
      </c>
      <c r="MM72" s="193" t="e">
        <f t="shared" si="183"/>
        <v>#N/A</v>
      </c>
      <c r="MN72" s="193" t="e">
        <f t="shared" si="183"/>
        <v>#N/A</v>
      </c>
      <c r="MO72" s="193" t="e">
        <f t="shared" si="183"/>
        <v>#N/A</v>
      </c>
      <c r="MP72" s="193" t="e">
        <f t="shared" si="183"/>
        <v>#N/A</v>
      </c>
      <c r="MQ72" s="193" t="e">
        <f t="shared" si="183"/>
        <v>#N/A</v>
      </c>
      <c r="MR72" s="193" t="e">
        <f t="shared" si="183"/>
        <v>#N/A</v>
      </c>
      <c r="MS72" s="193" t="e">
        <f t="shared" si="183"/>
        <v>#N/A</v>
      </c>
      <c r="MT72" s="193" t="e">
        <f t="shared" si="183"/>
        <v>#N/A</v>
      </c>
      <c r="MU72" s="193" t="e">
        <f t="shared" si="183"/>
        <v>#N/A</v>
      </c>
      <c r="MV72" s="193" t="e">
        <f t="shared" si="183"/>
        <v>#N/A</v>
      </c>
      <c r="MW72" s="193" t="e">
        <f t="shared" si="183"/>
        <v>#N/A</v>
      </c>
      <c r="MX72" s="193" t="e">
        <f t="shared" si="183"/>
        <v>#N/A</v>
      </c>
      <c r="MY72" s="193" t="e">
        <f t="shared" si="183"/>
        <v>#N/A</v>
      </c>
      <c r="MZ72" s="193" t="e">
        <f t="shared" si="194"/>
        <v>#N/A</v>
      </c>
      <c r="NA72" s="193" t="e">
        <f t="shared" si="155"/>
        <v>#N/A</v>
      </c>
      <c r="NB72" s="193" t="e">
        <f t="shared" si="155"/>
        <v>#N/A</v>
      </c>
      <c r="NC72" s="193" t="e">
        <f t="shared" si="155"/>
        <v>#N/A</v>
      </c>
      <c r="ND72" s="193" t="e">
        <f t="shared" si="165"/>
        <v>#N/A</v>
      </c>
      <c r="NE72" s="193" t="e">
        <f t="shared" si="165"/>
        <v>#N/A</v>
      </c>
      <c r="NF72" s="193" t="e">
        <f t="shared" si="165"/>
        <v>#N/A</v>
      </c>
      <c r="NG72" s="193" t="e">
        <f t="shared" si="165"/>
        <v>#N/A</v>
      </c>
      <c r="NH72" s="193" t="e">
        <f t="shared" si="165"/>
        <v>#N/A</v>
      </c>
      <c r="NI72" s="193" t="e">
        <f t="shared" si="165"/>
        <v>#N/A</v>
      </c>
      <c r="NJ72" s="193" t="e">
        <f t="shared" si="165"/>
        <v>#N/A</v>
      </c>
      <c r="NK72" s="193" t="e">
        <f t="shared" si="165"/>
        <v>#N/A</v>
      </c>
      <c r="NL72" s="193" t="e">
        <f t="shared" si="165"/>
        <v>#N/A</v>
      </c>
      <c r="NM72" s="193" t="e">
        <f t="shared" si="165"/>
        <v>#N/A</v>
      </c>
      <c r="NN72" s="193" t="e">
        <f t="shared" si="165"/>
        <v>#N/A</v>
      </c>
      <c r="NO72" s="193" t="e">
        <f t="shared" si="165"/>
        <v>#N/A</v>
      </c>
      <c r="NP72" s="193" t="e">
        <f t="shared" si="165"/>
        <v>#N/A</v>
      </c>
      <c r="NQ72" s="193" t="e">
        <f t="shared" si="165"/>
        <v>#N/A</v>
      </c>
      <c r="NR72" s="193" t="e">
        <f t="shared" si="165"/>
        <v>#N/A</v>
      </c>
      <c r="NS72" s="193" t="e">
        <f t="shared" si="161"/>
        <v>#N/A</v>
      </c>
      <c r="NT72" s="193" t="e">
        <f t="shared" si="161"/>
        <v>#N/A</v>
      </c>
      <c r="NU72" s="193" t="e">
        <f t="shared" si="161"/>
        <v>#N/A</v>
      </c>
      <c r="NV72" s="193" t="e">
        <f t="shared" si="161"/>
        <v>#N/A</v>
      </c>
      <c r="NW72" s="193" t="e">
        <f t="shared" si="161"/>
        <v>#N/A</v>
      </c>
      <c r="NX72" s="193" t="e">
        <f t="shared" si="161"/>
        <v>#N/A</v>
      </c>
      <c r="NY72" s="193" t="e">
        <f t="shared" si="161"/>
        <v>#N/A</v>
      </c>
      <c r="NZ72" s="193" t="e">
        <f t="shared" si="161"/>
        <v>#N/A</v>
      </c>
      <c r="OA72" s="193" t="e">
        <f t="shared" si="161"/>
        <v>#N/A</v>
      </c>
      <c r="OB72" s="193" t="e">
        <f t="shared" si="161"/>
        <v>#N/A</v>
      </c>
      <c r="OC72" s="193" t="e">
        <f t="shared" si="161"/>
        <v>#N/A</v>
      </c>
      <c r="OD72" s="193" t="e">
        <f t="shared" si="161"/>
        <v>#N/A</v>
      </c>
      <c r="OE72" s="193" t="e">
        <f t="shared" si="161"/>
        <v>#N/A</v>
      </c>
      <c r="OF72" s="193" t="e">
        <f t="shared" si="161"/>
        <v>#N/A</v>
      </c>
      <c r="OG72" s="193" t="e">
        <f t="shared" si="161"/>
        <v>#N/A</v>
      </c>
      <c r="OH72" s="193" t="e">
        <f t="shared" si="158"/>
        <v>#N/A</v>
      </c>
      <c r="OI72" s="193" t="e">
        <f t="shared" si="158"/>
        <v>#N/A</v>
      </c>
      <c r="OJ72" s="193" t="e">
        <f t="shared" si="158"/>
        <v>#N/A</v>
      </c>
      <c r="OK72" s="193" t="e">
        <f t="shared" si="158"/>
        <v>#N/A</v>
      </c>
      <c r="OL72" s="193" t="e">
        <f t="shared" si="158"/>
        <v>#N/A</v>
      </c>
      <c r="OM72" s="193" t="e">
        <f t="shared" si="158"/>
        <v>#N/A</v>
      </c>
      <c r="ON72" s="193" t="e">
        <f t="shared" si="158"/>
        <v>#N/A</v>
      </c>
      <c r="OO72" s="193" t="e">
        <f t="shared" si="158"/>
        <v>#N/A</v>
      </c>
      <c r="OP72" s="193" t="e">
        <f t="shared" si="158"/>
        <v>#N/A</v>
      </c>
      <c r="OQ72" s="193" t="e">
        <f t="shared" si="158"/>
        <v>#N/A</v>
      </c>
      <c r="OR72" s="193" t="e">
        <f t="shared" si="158"/>
        <v>#N/A</v>
      </c>
      <c r="OS72" s="193" t="e">
        <f t="shared" si="158"/>
        <v>#N/A</v>
      </c>
      <c r="OT72" s="193" t="e">
        <f t="shared" si="158"/>
        <v>#N/A</v>
      </c>
      <c r="OU72" s="193" t="e">
        <f t="shared" si="158"/>
        <v>#N/A</v>
      </c>
      <c r="OV72" s="193" t="e">
        <f t="shared" si="158"/>
        <v>#N/A</v>
      </c>
      <c r="OW72" s="193" t="e">
        <f t="shared" si="184"/>
        <v>#N/A</v>
      </c>
      <c r="OX72" s="193" t="e">
        <f t="shared" si="184"/>
        <v>#N/A</v>
      </c>
      <c r="OY72" s="193" t="e">
        <f t="shared" si="184"/>
        <v>#N/A</v>
      </c>
      <c r="OZ72" s="193" t="e">
        <f t="shared" si="184"/>
        <v>#N/A</v>
      </c>
      <c r="PA72" s="193" t="e">
        <f t="shared" si="184"/>
        <v>#N/A</v>
      </c>
      <c r="PB72" s="193" t="e">
        <f t="shared" si="184"/>
        <v>#N/A</v>
      </c>
      <c r="PC72" s="193" t="e">
        <f t="shared" si="184"/>
        <v>#N/A</v>
      </c>
      <c r="PD72" s="193" t="e">
        <f t="shared" si="184"/>
        <v>#N/A</v>
      </c>
      <c r="PE72" s="193" t="e">
        <f t="shared" si="184"/>
        <v>#N/A</v>
      </c>
      <c r="PF72" s="193" t="e">
        <f t="shared" si="184"/>
        <v>#N/A</v>
      </c>
      <c r="PG72" s="193" t="e">
        <f t="shared" si="184"/>
        <v>#N/A</v>
      </c>
      <c r="PH72" s="193" t="e">
        <f t="shared" si="184"/>
        <v>#N/A</v>
      </c>
      <c r="PI72" s="193" t="e">
        <f t="shared" si="184"/>
        <v>#N/A</v>
      </c>
      <c r="PJ72" s="193" t="e">
        <f t="shared" si="184"/>
        <v>#N/A</v>
      </c>
      <c r="PK72" s="193" t="e">
        <f t="shared" si="184"/>
        <v>#N/A</v>
      </c>
      <c r="PL72" s="193" t="e">
        <f t="shared" si="195"/>
        <v>#N/A</v>
      </c>
      <c r="PM72" s="193" t="e">
        <f t="shared" si="173"/>
        <v>#N/A</v>
      </c>
      <c r="PN72" s="193" t="e">
        <f t="shared" si="173"/>
        <v>#N/A</v>
      </c>
      <c r="PO72" s="193" t="e">
        <f t="shared" si="173"/>
        <v>#N/A</v>
      </c>
      <c r="PP72" s="193" t="e">
        <f t="shared" si="173"/>
        <v>#N/A</v>
      </c>
      <c r="PQ72" s="193" t="e">
        <f t="shared" si="173"/>
        <v>#N/A</v>
      </c>
      <c r="PR72" s="193" t="e">
        <f t="shared" si="173"/>
        <v>#N/A</v>
      </c>
      <c r="PS72" s="193" t="e">
        <f t="shared" si="173"/>
        <v>#N/A</v>
      </c>
      <c r="PT72" s="193" t="e">
        <f t="shared" si="173"/>
        <v>#N/A</v>
      </c>
    </row>
    <row r="73" spans="1:436" hidden="1" x14ac:dyDescent="0.45">
      <c r="A73" s="20">
        <v>70</v>
      </c>
      <c r="B73" s="115"/>
      <c r="C73" s="115"/>
      <c r="D73" s="115"/>
      <c r="E73" s="110" t="str">
        <f t="shared" si="174"/>
        <v/>
      </c>
      <c r="F73" s="21" t="str">
        <f t="shared" si="175"/>
        <v/>
      </c>
      <c r="G73" s="22" t="str">
        <f t="shared" si="176"/>
        <v/>
      </c>
      <c r="H73" s="23" t="str">
        <f>IF(F73="","",IF(OR($F73&lt;Skew!$B$3,$F73=Skew!$B$3),IF($F73&gt;Skew!$C$3,Skew!$A$3,IF($F73&gt;Skew!$C$4,Skew!$A$4,IF($F73&gt;Skew!$C$5,Skew!$A$5,IF($F73&gt;Skew!$C$6,Skew!$A$6,IF($F73&gt;Skew!$C$7,Skew!$A$7,IF($F73&gt;Skew!$C$8,Skew!$A$8,IF($F73&gt;Skew!$C$9,Skew!$A$9,IF($F73&gt;Skew!$C$10,Skew!$A$10,IF($F73&gt;Skew!$C$11,Skew!$A$11,IF($F73&gt;Skew!$C$12,Skew!$A$12,IF($F73&gt;Skew!$C$13,Skew!$A$13,IF($F73&gt;Skew!$C$14,Skew!$A$14,IF($F73&gt;Skew!$C$15,Skew!$A$15,IF($F73&gt;Skew!$C$16,Skew!$A$16,Skew!$A$17)
)))))))))))))))</f>
        <v/>
      </c>
      <c r="I73" s="22" t="str">
        <f>IF(F73="","",MATCH(H73,Skew!$A$3:$A$17,0))</f>
        <v/>
      </c>
      <c r="J73" s="22" t="str">
        <f t="shared" si="166"/>
        <v/>
      </c>
      <c r="K73" s="24"/>
      <c r="L73" s="22" t="str">
        <f>IF(OR(F73="",K73=""),"",MATCH(K73,Confidence!$A$3:$A$12,0))</f>
        <v/>
      </c>
      <c r="M73" s="25" t="str">
        <f t="shared" si="167"/>
        <v/>
      </c>
      <c r="N73" s="25" t="str">
        <f t="shared" si="168"/>
        <v/>
      </c>
      <c r="O73" s="22"/>
      <c r="P73" s="102" t="str">
        <f t="shared" si="169"/>
        <v/>
      </c>
      <c r="Q73" s="102" t="str">
        <f t="shared" si="170"/>
        <v/>
      </c>
      <c r="R73" s="37" t="str">
        <f t="shared" si="171"/>
        <v/>
      </c>
      <c r="S73" s="115"/>
      <c r="T73" s="204" t="str">
        <f>IF(AND(B73&gt;0,C73&gt;0,D73&gt;0,M73&gt;0,N73&gt;0,S73&gt;0,NOT(K73="")),ABS(VLOOKUP($S$1,VLookups!$A$30:$B$31,2,FALSE)-_xlfn.BETA.DIST(S73,IF(G73="L",N73,M73),IF(G73="L",M73,N73),TRUE,B73,D73)),"")</f>
        <v/>
      </c>
      <c r="U73" s="112" t="str">
        <f>IF(OR($M73="",$N73=""),"",_xlfn.BETA.INV(ABS(VLOOKUP($S$1,VLookups!$A$30:$B$31,2,FALSE)-U$3),IF($G73="L",$N73,$M73),IF($G73="L",$M73,$N73),$B73,$D73))</f>
        <v/>
      </c>
      <c r="V73" s="113" t="str">
        <f>IF(OR($M73="",$N73=""),"",_xlfn.BETA.INV(ABS(VLOOKUP($S$1,VLookups!$A$30:$B$31,2,FALSE)-V$3),IF($G73="L",$N73,$M73),IF($G73="L",$M73,$N73),$B73,$D73))</f>
        <v/>
      </c>
      <c r="W73" s="112" t="str">
        <f>IF(OR($M73="",$N73=""),"",_xlfn.BETA.INV(ABS(VLOOKUP($S$1,VLookups!$A$30:$B$31,2,FALSE)-W$3),IF($G73="L",$N73,$M73),IF($G73="L",$M73,$N73),$B73,$D73))</f>
        <v/>
      </c>
      <c r="X73" s="113" t="str">
        <f>IF(OR($M73="",$N73=""),"",_xlfn.BETA.INV(ABS(VLOOKUP($S$1,VLookups!$A$30:$B$31,2,FALSE)-X$3),IF($G73="L",$N73,$M73),IF($G73="L",$M73,$N73),$B73,$D73))</f>
        <v/>
      </c>
      <c r="Y73" s="112" t="str">
        <f>IF(OR($M73="",$N73=""),"",_xlfn.BETA.INV(ABS(VLOOKUP($S$1,VLookups!$A$30:$B$31,2,FALSE)-Y$3),IF($G73="L",$N73,$M73),IF($G73="L",$M73,$N73),$B73,$D73))</f>
        <v/>
      </c>
      <c r="Z73" s="113" t="str">
        <f>IF(OR($M73="",$N73=""),"",_xlfn.BETA.INV(ABS(VLOOKUP($S$1,VLookups!$A$30:$B$31,2,FALSE)-Z$3),IF($G73="L",$N73,$M73),IF($G73="L",$M73,$N73),$B73,$D73))</f>
        <v/>
      </c>
      <c r="AA73" s="112" t="str">
        <f>IF(OR($M73="",$N73=""),"",_xlfn.BETA.INV(ABS(VLOOKUP($S$1,VLookups!$A$30:$B$31,2,FALSE)-AA$3),IF($G73="L",$N73,$M73),IF($G73="L",$M73,$N73),$B73,$D73))</f>
        <v/>
      </c>
      <c r="AB73" s="113" t="str">
        <f>IF(OR($M73="",$N73=""),"",_xlfn.BETA.INV(ABS(VLOOKUP($S$1,VLookups!$A$30:$B$31,2,FALSE)-AB$3),IF($G73="L",$N73,$M73),IF($G73="L",$M73,$N73),$B73,$D73))</f>
        <v/>
      </c>
      <c r="AC73" s="112" t="str">
        <f>IF(OR($M73="",$N73=""),"",_xlfn.BETA.INV(ABS(VLOOKUP($S$1,VLookups!$A$30:$B$31,2,FALSE)-AC$3),IF($G73="L",$N73,$M73),IF($G73="L",$M73,$N73),$B73,$D73))</f>
        <v/>
      </c>
      <c r="AD73" s="113" t="str">
        <f>IF(OR($M73="",$N73=""),"",_xlfn.BETA.INV(ABS(VLOOKUP($S$1,VLookups!$A$30:$B$31,2,FALSE)-AD$3),IF($G73="L",$N73,$M73),IF($G73="L",$M73,$N73),$B73,$D73))</f>
        <v/>
      </c>
      <c r="AE73" s="112" t="str">
        <f>IF(OR($M73="",$N73=""),"",_xlfn.BETA.INV(ABS(VLOOKUP($S$1,VLookups!$A$30:$B$31,2,FALSE)-AE$3),IF($G73="L",$N73,$M73),IF($G73="L",$M73,$N73),$B73,$D73))</f>
        <v/>
      </c>
      <c r="AF73" s="113" t="str">
        <f>IF(OR($M73="",$N73=""),"",_xlfn.BETA.INV(ABS(VLOOKUP($S$1,VLookups!$A$30:$B$31,2,FALSE)-AF$3),IF($G73="L",$N73,$M73),IF($G73="L",$M73,$N73),$B73,$D73))</f>
        <v/>
      </c>
      <c r="AG73" s="15"/>
      <c r="AH73" s="194" t="str">
        <f t="shared" si="177"/>
        <v/>
      </c>
      <c r="AI73" s="192" t="str">
        <f t="shared" si="178"/>
        <v/>
      </c>
      <c r="AJ73" s="177" t="str">
        <f t="shared" ref="AJ73:AJ76" si="202">IF(ISNONTEXT($AH73),AI73+$AH73,"")</f>
        <v/>
      </c>
      <c r="AK73" s="177" t="str">
        <f t="shared" si="196"/>
        <v/>
      </c>
      <c r="AL73" s="177" t="str">
        <f t="shared" si="196"/>
        <v/>
      </c>
      <c r="AM73" s="177" t="str">
        <f t="shared" si="196"/>
        <v/>
      </c>
      <c r="AN73" s="177" t="str">
        <f t="shared" si="196"/>
        <v/>
      </c>
      <c r="AO73" s="177" t="str">
        <f t="shared" si="196"/>
        <v/>
      </c>
      <c r="AP73" s="177" t="str">
        <f t="shared" si="196"/>
        <v/>
      </c>
      <c r="AQ73" s="177" t="str">
        <f t="shared" si="196"/>
        <v/>
      </c>
      <c r="AR73" s="177" t="str">
        <f t="shared" si="196"/>
        <v/>
      </c>
      <c r="AS73" s="177" t="str">
        <f t="shared" si="196"/>
        <v/>
      </c>
      <c r="AT73" s="177" t="str">
        <f t="shared" si="196"/>
        <v/>
      </c>
      <c r="AU73" s="177" t="str">
        <f t="shared" si="196"/>
        <v/>
      </c>
      <c r="AV73" s="177" t="str">
        <f t="shared" si="196"/>
        <v/>
      </c>
      <c r="AW73" s="177" t="str">
        <f t="shared" si="196"/>
        <v/>
      </c>
      <c r="AX73" s="177" t="str">
        <f t="shared" si="196"/>
        <v/>
      </c>
      <c r="AY73" s="177" t="str">
        <f t="shared" si="196"/>
        <v/>
      </c>
      <c r="AZ73" s="177" t="str">
        <f t="shared" si="196"/>
        <v/>
      </c>
      <c r="BA73" s="177" t="str">
        <f t="shared" si="188"/>
        <v/>
      </c>
      <c r="BB73" s="177" t="str">
        <f t="shared" si="188"/>
        <v/>
      </c>
      <c r="BC73" s="177" t="str">
        <f t="shared" si="188"/>
        <v/>
      </c>
      <c r="BD73" s="177" t="str">
        <f t="shared" si="188"/>
        <v/>
      </c>
      <c r="BE73" s="177" t="str">
        <f t="shared" si="188"/>
        <v/>
      </c>
      <c r="BF73" s="177" t="str">
        <f t="shared" si="188"/>
        <v/>
      </c>
      <c r="BG73" s="177" t="str">
        <f t="shared" si="188"/>
        <v/>
      </c>
      <c r="BH73" s="177" t="str">
        <f t="shared" si="188"/>
        <v/>
      </c>
      <c r="BI73" s="177" t="str">
        <f t="shared" si="188"/>
        <v/>
      </c>
      <c r="BJ73" s="177" t="str">
        <f t="shared" si="188"/>
        <v/>
      </c>
      <c r="BK73" s="177" t="str">
        <f t="shared" si="188"/>
        <v/>
      </c>
      <c r="BL73" s="177" t="str">
        <f t="shared" si="188"/>
        <v/>
      </c>
      <c r="BM73" s="177" t="str">
        <f t="shared" si="188"/>
        <v/>
      </c>
      <c r="BN73" s="177" t="str">
        <f t="shared" si="188"/>
        <v/>
      </c>
      <c r="BO73" s="177" t="str">
        <f t="shared" si="188"/>
        <v/>
      </c>
      <c r="BP73" s="177" t="str">
        <f t="shared" si="197"/>
        <v/>
      </c>
      <c r="BQ73" s="177" t="str">
        <f t="shared" si="197"/>
        <v/>
      </c>
      <c r="BR73" s="177" t="str">
        <f t="shared" si="197"/>
        <v/>
      </c>
      <c r="BS73" s="177" t="str">
        <f t="shared" si="197"/>
        <v/>
      </c>
      <c r="BT73" s="177" t="str">
        <f t="shared" si="197"/>
        <v/>
      </c>
      <c r="BU73" s="177" t="str">
        <f t="shared" si="197"/>
        <v/>
      </c>
      <c r="BV73" s="177" t="str">
        <f t="shared" si="197"/>
        <v/>
      </c>
      <c r="BW73" s="177" t="str">
        <f t="shared" si="197"/>
        <v/>
      </c>
      <c r="BX73" s="177" t="str">
        <f t="shared" si="197"/>
        <v/>
      </c>
      <c r="BY73" s="177" t="str">
        <f t="shared" si="197"/>
        <v/>
      </c>
      <c r="BZ73" s="177" t="str">
        <f t="shared" si="197"/>
        <v/>
      </c>
      <c r="CA73" s="177" t="str">
        <f t="shared" si="197"/>
        <v/>
      </c>
      <c r="CB73" s="177" t="str">
        <f t="shared" si="197"/>
        <v/>
      </c>
      <c r="CC73" s="177" t="str">
        <f t="shared" si="197"/>
        <v/>
      </c>
      <c r="CD73" s="177" t="str">
        <f t="shared" si="197"/>
        <v/>
      </c>
      <c r="CE73" s="177" t="str">
        <f t="shared" si="197"/>
        <v/>
      </c>
      <c r="CF73" s="177" t="str">
        <f t="shared" si="189"/>
        <v/>
      </c>
      <c r="CG73" s="177" t="str">
        <f t="shared" si="189"/>
        <v/>
      </c>
      <c r="CH73" s="177" t="str">
        <f t="shared" si="189"/>
        <v/>
      </c>
      <c r="CI73" s="177" t="str">
        <f t="shared" si="189"/>
        <v/>
      </c>
      <c r="CJ73" s="177" t="str">
        <f t="shared" si="189"/>
        <v/>
      </c>
      <c r="CK73" s="177" t="str">
        <f t="shared" si="189"/>
        <v/>
      </c>
      <c r="CL73" s="177" t="str">
        <f t="shared" si="189"/>
        <v/>
      </c>
      <c r="CM73" s="177" t="str">
        <f t="shared" si="189"/>
        <v/>
      </c>
      <c r="CN73" s="177" t="str">
        <f t="shared" si="189"/>
        <v/>
      </c>
      <c r="CO73" s="177" t="str">
        <f t="shared" si="189"/>
        <v/>
      </c>
      <c r="CP73" s="177" t="str">
        <f t="shared" si="189"/>
        <v/>
      </c>
      <c r="CQ73" s="177" t="str">
        <f t="shared" si="189"/>
        <v/>
      </c>
      <c r="CR73" s="177" t="str">
        <f t="shared" si="189"/>
        <v/>
      </c>
      <c r="CS73" s="177" t="str">
        <f t="shared" si="189"/>
        <v/>
      </c>
      <c r="CT73" s="177" t="str">
        <f t="shared" si="189"/>
        <v/>
      </c>
      <c r="CU73" s="177" t="str">
        <f t="shared" si="185"/>
        <v/>
      </c>
      <c r="CV73" s="177" t="str">
        <f t="shared" si="185"/>
        <v/>
      </c>
      <c r="CW73" s="177" t="str">
        <f t="shared" si="185"/>
        <v/>
      </c>
      <c r="CX73" s="177" t="str">
        <f t="shared" si="185"/>
        <v/>
      </c>
      <c r="CY73" s="177" t="str">
        <f t="shared" si="185"/>
        <v/>
      </c>
      <c r="CZ73" s="177" t="str">
        <f t="shared" si="185"/>
        <v/>
      </c>
      <c r="DA73" s="177" t="str">
        <f t="shared" si="185"/>
        <v/>
      </c>
      <c r="DB73" s="177" t="str">
        <f t="shared" si="185"/>
        <v/>
      </c>
      <c r="DC73" s="177" t="str">
        <f t="shared" si="185"/>
        <v/>
      </c>
      <c r="DD73" s="177" t="str">
        <f t="shared" si="185"/>
        <v/>
      </c>
      <c r="DE73" s="177" t="str">
        <f t="shared" si="185"/>
        <v/>
      </c>
      <c r="DF73" s="177" t="str">
        <f t="shared" si="185"/>
        <v/>
      </c>
      <c r="DG73" s="177" t="str">
        <f t="shared" si="185"/>
        <v/>
      </c>
      <c r="DH73" s="177" t="str">
        <f t="shared" si="185"/>
        <v/>
      </c>
      <c r="DI73" s="177" t="str">
        <f t="shared" si="185"/>
        <v/>
      </c>
      <c r="DJ73" s="177" t="str">
        <f t="shared" si="185"/>
        <v/>
      </c>
      <c r="DK73" s="177" t="str">
        <f t="shared" si="180"/>
        <v/>
      </c>
      <c r="DL73" s="177" t="str">
        <f t="shared" si="180"/>
        <v/>
      </c>
      <c r="DM73" s="177" t="str">
        <f t="shared" si="180"/>
        <v/>
      </c>
      <c r="DN73" s="177" t="str">
        <f t="shared" si="180"/>
        <v/>
      </c>
      <c r="DO73" s="177" t="str">
        <f t="shared" si="180"/>
        <v/>
      </c>
      <c r="DP73" s="177" t="str">
        <f t="shared" si="180"/>
        <v/>
      </c>
      <c r="DQ73" s="177" t="str">
        <f t="shared" si="180"/>
        <v/>
      </c>
      <c r="DR73" s="177" t="str">
        <f t="shared" si="180"/>
        <v/>
      </c>
      <c r="DS73" s="177" t="str">
        <f t="shared" si="180"/>
        <v/>
      </c>
      <c r="DT73" s="177" t="str">
        <f t="shared" si="180"/>
        <v/>
      </c>
      <c r="DU73" s="177" t="str">
        <f t="shared" si="180"/>
        <v/>
      </c>
      <c r="DV73" s="177" t="str">
        <f t="shared" si="180"/>
        <v/>
      </c>
      <c r="DW73" s="177" t="str">
        <f t="shared" si="180"/>
        <v/>
      </c>
      <c r="DX73" s="177" t="str">
        <f t="shared" si="180"/>
        <v/>
      </c>
      <c r="DY73" s="177" t="str">
        <f t="shared" si="180"/>
        <v/>
      </c>
      <c r="DZ73" s="177" t="str">
        <f t="shared" si="198"/>
        <v/>
      </c>
      <c r="EA73" s="177" t="str">
        <f t="shared" si="198"/>
        <v/>
      </c>
      <c r="EB73" s="177" t="str">
        <f t="shared" si="198"/>
        <v/>
      </c>
      <c r="EC73" s="177" t="str">
        <f t="shared" si="198"/>
        <v/>
      </c>
      <c r="ED73" s="177" t="str">
        <f t="shared" si="198"/>
        <v/>
      </c>
      <c r="EE73" s="177" t="str">
        <f t="shared" si="198"/>
        <v/>
      </c>
      <c r="EF73" s="177" t="str">
        <f t="shared" si="198"/>
        <v/>
      </c>
      <c r="EG73" s="177" t="str">
        <f t="shared" si="198"/>
        <v/>
      </c>
      <c r="EH73" s="177" t="str">
        <f t="shared" si="198"/>
        <v/>
      </c>
      <c r="EI73" s="177" t="str">
        <f t="shared" si="198"/>
        <v/>
      </c>
      <c r="EJ73" s="177" t="str">
        <f t="shared" si="198"/>
        <v/>
      </c>
      <c r="EK73" s="177" t="str">
        <f t="shared" si="198"/>
        <v/>
      </c>
      <c r="EL73" s="177" t="str">
        <f t="shared" si="198"/>
        <v/>
      </c>
      <c r="EM73" s="177" t="str">
        <f t="shared" si="198"/>
        <v/>
      </c>
      <c r="EN73" s="177" t="str">
        <f t="shared" si="198"/>
        <v/>
      </c>
      <c r="EO73" s="177" t="str">
        <f t="shared" si="198"/>
        <v/>
      </c>
      <c r="EP73" s="177" t="str">
        <f t="shared" si="190"/>
        <v/>
      </c>
      <c r="EQ73" s="177" t="str">
        <f t="shared" si="190"/>
        <v/>
      </c>
      <c r="ER73" s="177" t="str">
        <f t="shared" si="190"/>
        <v/>
      </c>
      <c r="ES73" s="177" t="str">
        <f t="shared" si="190"/>
        <v/>
      </c>
      <c r="ET73" s="177" t="str">
        <f t="shared" si="190"/>
        <v/>
      </c>
      <c r="EU73" s="177" t="str">
        <f t="shared" si="190"/>
        <v/>
      </c>
      <c r="EV73" s="177" t="str">
        <f t="shared" si="190"/>
        <v/>
      </c>
      <c r="EW73" s="177" t="str">
        <f t="shared" si="190"/>
        <v/>
      </c>
      <c r="EX73" s="177" t="str">
        <f t="shared" si="190"/>
        <v/>
      </c>
      <c r="EY73" s="177" t="str">
        <f t="shared" si="190"/>
        <v/>
      </c>
      <c r="EZ73" s="177" t="str">
        <f t="shared" si="190"/>
        <v/>
      </c>
      <c r="FA73" s="177" t="str">
        <f t="shared" si="190"/>
        <v/>
      </c>
      <c r="FB73" s="177" t="str">
        <f t="shared" si="190"/>
        <v/>
      </c>
      <c r="FC73" s="177" t="str">
        <f t="shared" si="190"/>
        <v/>
      </c>
      <c r="FD73" s="177" t="str">
        <f t="shared" si="190"/>
        <v/>
      </c>
      <c r="FE73" s="177" t="str">
        <f t="shared" ref="FE73:FT88" si="203">IF(ISNONTEXT($AH73),FD73+$AH73,"")</f>
        <v/>
      </c>
      <c r="FF73" s="177" t="str">
        <f t="shared" si="203"/>
        <v/>
      </c>
      <c r="FG73" s="177" t="str">
        <f t="shared" si="203"/>
        <v/>
      </c>
      <c r="FH73" s="177" t="str">
        <f t="shared" si="203"/>
        <v/>
      </c>
      <c r="FI73" s="177" t="str">
        <f t="shared" si="203"/>
        <v/>
      </c>
      <c r="FJ73" s="177" t="str">
        <f t="shared" si="203"/>
        <v/>
      </c>
      <c r="FK73" s="177" t="str">
        <f t="shared" si="203"/>
        <v/>
      </c>
      <c r="FL73" s="177" t="str">
        <f t="shared" si="203"/>
        <v/>
      </c>
      <c r="FM73" s="177" t="str">
        <f t="shared" si="203"/>
        <v/>
      </c>
      <c r="FN73" s="177" t="str">
        <f t="shared" si="203"/>
        <v/>
      </c>
      <c r="FO73" s="177" t="str">
        <f t="shared" si="203"/>
        <v/>
      </c>
      <c r="FP73" s="177" t="str">
        <f t="shared" si="203"/>
        <v/>
      </c>
      <c r="FQ73" s="177" t="str">
        <f t="shared" si="203"/>
        <v/>
      </c>
      <c r="FR73" s="177" t="str">
        <f t="shared" si="203"/>
        <v/>
      </c>
      <c r="FS73" s="177" t="str">
        <f t="shared" si="203"/>
        <v/>
      </c>
      <c r="FT73" s="177" t="str">
        <f t="shared" si="203"/>
        <v/>
      </c>
      <c r="FU73" s="177" t="str">
        <f t="shared" si="199"/>
        <v/>
      </c>
      <c r="FV73" s="177" t="str">
        <f t="shared" si="199"/>
        <v/>
      </c>
      <c r="FW73" s="177" t="str">
        <f t="shared" si="191"/>
        <v/>
      </c>
      <c r="FX73" s="177" t="str">
        <f t="shared" si="186"/>
        <v/>
      </c>
      <c r="FY73" s="177" t="str">
        <f t="shared" si="186"/>
        <v/>
      </c>
      <c r="FZ73" s="177" t="str">
        <f t="shared" si="186"/>
        <v/>
      </c>
      <c r="GA73" s="177" t="str">
        <f t="shared" si="186"/>
        <v/>
      </c>
      <c r="GB73" s="177" t="str">
        <f t="shared" si="186"/>
        <v/>
      </c>
      <c r="GC73" s="177" t="str">
        <f t="shared" si="186"/>
        <v/>
      </c>
      <c r="GD73" s="177" t="str">
        <f t="shared" si="186"/>
        <v/>
      </c>
      <c r="GE73" s="177" t="str">
        <f t="shared" si="186"/>
        <v/>
      </c>
      <c r="GF73" s="177" t="str">
        <f t="shared" si="186"/>
        <v/>
      </c>
      <c r="GG73" s="177" t="str">
        <f t="shared" si="186"/>
        <v/>
      </c>
      <c r="GH73" s="177" t="str">
        <f t="shared" si="186"/>
        <v/>
      </c>
      <c r="GI73" s="177" t="str">
        <f t="shared" si="186"/>
        <v/>
      </c>
      <c r="GJ73" s="177" t="str">
        <f t="shared" si="186"/>
        <v/>
      </c>
      <c r="GK73" s="177" t="str">
        <f t="shared" si="186"/>
        <v/>
      </c>
      <c r="GL73" s="177" t="str">
        <f t="shared" si="186"/>
        <v/>
      </c>
      <c r="GM73" s="177" t="str">
        <f t="shared" si="200"/>
        <v/>
      </c>
      <c r="GN73" s="177" t="str">
        <f t="shared" si="200"/>
        <v/>
      </c>
      <c r="GO73" s="177" t="str">
        <f t="shared" si="200"/>
        <v/>
      </c>
      <c r="GP73" s="177" t="str">
        <f t="shared" si="200"/>
        <v/>
      </c>
      <c r="GQ73" s="177" t="str">
        <f t="shared" si="200"/>
        <v/>
      </c>
      <c r="GR73" s="177" t="str">
        <f t="shared" si="200"/>
        <v/>
      </c>
      <c r="GS73" s="177" t="str">
        <f t="shared" si="200"/>
        <v/>
      </c>
      <c r="GT73" s="177" t="str">
        <f t="shared" si="200"/>
        <v/>
      </c>
      <c r="GU73" s="177" t="str">
        <f t="shared" si="200"/>
        <v/>
      </c>
      <c r="GV73" s="177" t="str">
        <f t="shared" si="200"/>
        <v/>
      </c>
      <c r="GW73" s="177" t="str">
        <f t="shared" si="200"/>
        <v/>
      </c>
      <c r="GX73" s="177" t="str">
        <f t="shared" si="200"/>
        <v/>
      </c>
      <c r="GY73" s="177" t="str">
        <f t="shared" si="200"/>
        <v/>
      </c>
      <c r="GZ73" s="177" t="str">
        <f t="shared" si="200"/>
        <v/>
      </c>
      <c r="HA73" s="177" t="str">
        <f t="shared" si="200"/>
        <v/>
      </c>
      <c r="HB73" s="177" t="str">
        <f t="shared" si="200"/>
        <v/>
      </c>
      <c r="HC73" s="177" t="str">
        <f t="shared" si="192"/>
        <v/>
      </c>
      <c r="HD73" s="177" t="str">
        <f t="shared" si="187"/>
        <v/>
      </c>
      <c r="HE73" s="177" t="str">
        <f t="shared" si="187"/>
        <v/>
      </c>
      <c r="HF73" s="177" t="str">
        <f t="shared" si="187"/>
        <v/>
      </c>
      <c r="HG73" s="177" t="str">
        <f t="shared" si="187"/>
        <v/>
      </c>
      <c r="HH73" s="177" t="str">
        <f t="shared" si="187"/>
        <v/>
      </c>
      <c r="HI73" s="177" t="str">
        <f t="shared" si="187"/>
        <v/>
      </c>
      <c r="HJ73" s="177" t="str">
        <f t="shared" si="187"/>
        <v/>
      </c>
      <c r="HK73" s="177" t="str">
        <f t="shared" si="187"/>
        <v/>
      </c>
      <c r="HL73" s="177" t="str">
        <f t="shared" si="187"/>
        <v/>
      </c>
      <c r="HM73" s="177" t="str">
        <f t="shared" si="187"/>
        <v/>
      </c>
      <c r="HN73" s="177" t="str">
        <f t="shared" si="187"/>
        <v/>
      </c>
      <c r="HO73" s="177" t="str">
        <f t="shared" si="187"/>
        <v/>
      </c>
      <c r="HP73" s="177" t="str">
        <f t="shared" si="187"/>
        <v/>
      </c>
      <c r="HQ73" s="177" t="str">
        <f t="shared" si="187"/>
        <v/>
      </c>
      <c r="HR73" s="177" t="str">
        <f t="shared" si="187"/>
        <v/>
      </c>
      <c r="HS73" s="177" t="str">
        <f t="shared" si="201"/>
        <v/>
      </c>
      <c r="HT73" s="177" t="str">
        <f t="shared" si="201"/>
        <v/>
      </c>
      <c r="HU73" s="177" t="str">
        <f t="shared" si="201"/>
        <v/>
      </c>
      <c r="HV73" s="177" t="str">
        <f t="shared" si="201"/>
        <v/>
      </c>
      <c r="HW73" s="177" t="str">
        <f t="shared" si="201"/>
        <v/>
      </c>
      <c r="HX73" s="177" t="str">
        <f t="shared" si="201"/>
        <v/>
      </c>
      <c r="HY73" s="177" t="str">
        <f t="shared" si="201"/>
        <v/>
      </c>
      <c r="HZ73" s="177" t="str">
        <f t="shared" si="201"/>
        <v/>
      </c>
      <c r="IA73" s="192" t="str">
        <f t="shared" si="181"/>
        <v/>
      </c>
      <c r="IB73" s="193" t="e">
        <f t="shared" si="172"/>
        <v>#N/A</v>
      </c>
      <c r="IC73" s="193" t="e">
        <f t="shared" si="153"/>
        <v>#N/A</v>
      </c>
      <c r="ID73" s="193" t="e">
        <f t="shared" si="153"/>
        <v>#N/A</v>
      </c>
      <c r="IE73" s="193" t="e">
        <f t="shared" si="153"/>
        <v>#N/A</v>
      </c>
      <c r="IF73" s="193" t="e">
        <f t="shared" si="163"/>
        <v>#N/A</v>
      </c>
      <c r="IG73" s="193" t="e">
        <f t="shared" si="163"/>
        <v>#N/A</v>
      </c>
      <c r="IH73" s="193" t="e">
        <f t="shared" si="163"/>
        <v>#N/A</v>
      </c>
      <c r="II73" s="193" t="e">
        <f t="shared" si="163"/>
        <v>#N/A</v>
      </c>
      <c r="IJ73" s="193" t="e">
        <f t="shared" si="163"/>
        <v>#N/A</v>
      </c>
      <c r="IK73" s="193" t="e">
        <f t="shared" si="163"/>
        <v>#N/A</v>
      </c>
      <c r="IL73" s="193" t="e">
        <f t="shared" si="163"/>
        <v>#N/A</v>
      </c>
      <c r="IM73" s="193" t="e">
        <f t="shared" si="163"/>
        <v>#N/A</v>
      </c>
      <c r="IN73" s="193" t="e">
        <f t="shared" si="163"/>
        <v>#N/A</v>
      </c>
      <c r="IO73" s="193" t="e">
        <f t="shared" si="163"/>
        <v>#N/A</v>
      </c>
      <c r="IP73" s="193" t="e">
        <f t="shared" si="163"/>
        <v>#N/A</v>
      </c>
      <c r="IQ73" s="193" t="e">
        <f t="shared" si="163"/>
        <v>#N/A</v>
      </c>
      <c r="IR73" s="193" t="e">
        <f t="shared" si="163"/>
        <v>#N/A</v>
      </c>
      <c r="IS73" s="193" t="e">
        <f t="shared" si="163"/>
        <v>#N/A</v>
      </c>
      <c r="IT73" s="193" t="e">
        <f t="shared" si="163"/>
        <v>#N/A</v>
      </c>
      <c r="IU73" s="193" t="e">
        <f t="shared" si="159"/>
        <v>#N/A</v>
      </c>
      <c r="IV73" s="193" t="e">
        <f t="shared" si="159"/>
        <v>#N/A</v>
      </c>
      <c r="IW73" s="193" t="e">
        <f t="shared" si="159"/>
        <v>#N/A</v>
      </c>
      <c r="IX73" s="193" t="e">
        <f t="shared" si="159"/>
        <v>#N/A</v>
      </c>
      <c r="IY73" s="193" t="e">
        <f t="shared" si="159"/>
        <v>#N/A</v>
      </c>
      <c r="IZ73" s="193" t="e">
        <f t="shared" si="159"/>
        <v>#N/A</v>
      </c>
      <c r="JA73" s="193" t="e">
        <f t="shared" si="159"/>
        <v>#N/A</v>
      </c>
      <c r="JB73" s="193" t="e">
        <f t="shared" si="159"/>
        <v>#N/A</v>
      </c>
      <c r="JC73" s="193" t="e">
        <f t="shared" si="159"/>
        <v>#N/A</v>
      </c>
      <c r="JD73" s="193" t="e">
        <f t="shared" si="159"/>
        <v>#N/A</v>
      </c>
      <c r="JE73" s="193" t="e">
        <f t="shared" si="159"/>
        <v>#N/A</v>
      </c>
      <c r="JF73" s="193" t="e">
        <f t="shared" si="159"/>
        <v>#N/A</v>
      </c>
      <c r="JG73" s="193" t="e">
        <f t="shared" si="159"/>
        <v>#N/A</v>
      </c>
      <c r="JH73" s="193" t="e">
        <f t="shared" si="159"/>
        <v>#N/A</v>
      </c>
      <c r="JI73" s="193" t="e">
        <f t="shared" si="159"/>
        <v>#N/A</v>
      </c>
      <c r="JJ73" s="193" t="e">
        <f t="shared" si="156"/>
        <v>#N/A</v>
      </c>
      <c r="JK73" s="193" t="e">
        <f t="shared" si="156"/>
        <v>#N/A</v>
      </c>
      <c r="JL73" s="193" t="e">
        <f t="shared" si="156"/>
        <v>#N/A</v>
      </c>
      <c r="JM73" s="193" t="e">
        <f t="shared" si="156"/>
        <v>#N/A</v>
      </c>
      <c r="JN73" s="193" t="e">
        <f t="shared" si="156"/>
        <v>#N/A</v>
      </c>
      <c r="JO73" s="193" t="e">
        <f t="shared" si="156"/>
        <v>#N/A</v>
      </c>
      <c r="JP73" s="193" t="e">
        <f t="shared" si="156"/>
        <v>#N/A</v>
      </c>
      <c r="JQ73" s="193" t="e">
        <f t="shared" si="156"/>
        <v>#N/A</v>
      </c>
      <c r="JR73" s="193" t="e">
        <f t="shared" si="156"/>
        <v>#N/A</v>
      </c>
      <c r="JS73" s="193" t="e">
        <f t="shared" si="156"/>
        <v>#N/A</v>
      </c>
      <c r="JT73" s="193" t="e">
        <f t="shared" si="156"/>
        <v>#N/A</v>
      </c>
      <c r="JU73" s="193" t="e">
        <f t="shared" si="156"/>
        <v>#N/A</v>
      </c>
      <c r="JV73" s="193" t="e">
        <f t="shared" si="156"/>
        <v>#N/A</v>
      </c>
      <c r="JW73" s="193" t="e">
        <f t="shared" si="156"/>
        <v>#N/A</v>
      </c>
      <c r="JX73" s="193" t="e">
        <f t="shared" si="156"/>
        <v>#N/A</v>
      </c>
      <c r="JY73" s="193" t="e">
        <f t="shared" si="182"/>
        <v>#N/A</v>
      </c>
      <c r="JZ73" s="193" t="e">
        <f t="shared" si="182"/>
        <v>#N/A</v>
      </c>
      <c r="KA73" s="193" t="e">
        <f t="shared" si="182"/>
        <v>#N/A</v>
      </c>
      <c r="KB73" s="193" t="e">
        <f t="shared" si="182"/>
        <v>#N/A</v>
      </c>
      <c r="KC73" s="193" t="e">
        <f t="shared" si="182"/>
        <v>#N/A</v>
      </c>
      <c r="KD73" s="193" t="e">
        <f t="shared" si="182"/>
        <v>#N/A</v>
      </c>
      <c r="KE73" s="193" t="e">
        <f t="shared" si="182"/>
        <v>#N/A</v>
      </c>
      <c r="KF73" s="193" t="e">
        <f t="shared" si="182"/>
        <v>#N/A</v>
      </c>
      <c r="KG73" s="193" t="e">
        <f t="shared" si="182"/>
        <v>#N/A</v>
      </c>
      <c r="KH73" s="193" t="e">
        <f t="shared" si="182"/>
        <v>#N/A</v>
      </c>
      <c r="KI73" s="193" t="e">
        <f t="shared" si="182"/>
        <v>#N/A</v>
      </c>
      <c r="KJ73" s="193" t="e">
        <f t="shared" si="182"/>
        <v>#N/A</v>
      </c>
      <c r="KK73" s="193" t="e">
        <f t="shared" si="182"/>
        <v>#N/A</v>
      </c>
      <c r="KL73" s="193" t="e">
        <f t="shared" si="182"/>
        <v>#N/A</v>
      </c>
      <c r="KM73" s="193" t="e">
        <f t="shared" si="182"/>
        <v>#N/A</v>
      </c>
      <c r="KN73" s="193" t="e">
        <f t="shared" si="193"/>
        <v>#N/A</v>
      </c>
      <c r="KO73" s="193" t="e">
        <f t="shared" si="154"/>
        <v>#N/A</v>
      </c>
      <c r="KP73" s="193" t="e">
        <f t="shared" si="154"/>
        <v>#N/A</v>
      </c>
      <c r="KQ73" s="193" t="e">
        <f t="shared" si="154"/>
        <v>#N/A</v>
      </c>
      <c r="KR73" s="193" t="e">
        <f t="shared" si="164"/>
        <v>#N/A</v>
      </c>
      <c r="KS73" s="193" t="e">
        <f t="shared" si="164"/>
        <v>#N/A</v>
      </c>
      <c r="KT73" s="193" t="e">
        <f t="shared" si="164"/>
        <v>#N/A</v>
      </c>
      <c r="KU73" s="193" t="e">
        <f t="shared" si="164"/>
        <v>#N/A</v>
      </c>
      <c r="KV73" s="193" t="e">
        <f t="shared" si="164"/>
        <v>#N/A</v>
      </c>
      <c r="KW73" s="193" t="e">
        <f t="shared" si="164"/>
        <v>#N/A</v>
      </c>
      <c r="KX73" s="193" t="e">
        <f t="shared" si="164"/>
        <v>#N/A</v>
      </c>
      <c r="KY73" s="193" t="e">
        <f t="shared" si="164"/>
        <v>#N/A</v>
      </c>
      <c r="KZ73" s="193" t="e">
        <f t="shared" si="164"/>
        <v>#N/A</v>
      </c>
      <c r="LA73" s="193" t="e">
        <f t="shared" si="164"/>
        <v>#N/A</v>
      </c>
      <c r="LB73" s="193" t="e">
        <f t="shared" si="164"/>
        <v>#N/A</v>
      </c>
      <c r="LC73" s="193" t="e">
        <f t="shared" si="164"/>
        <v>#N/A</v>
      </c>
      <c r="LD73" s="193" t="e">
        <f t="shared" si="164"/>
        <v>#N/A</v>
      </c>
      <c r="LE73" s="193" t="e">
        <f t="shared" si="164"/>
        <v>#N/A</v>
      </c>
      <c r="LF73" s="193" t="e">
        <f t="shared" si="164"/>
        <v>#N/A</v>
      </c>
      <c r="LG73" s="193" t="e">
        <f t="shared" si="160"/>
        <v>#N/A</v>
      </c>
      <c r="LH73" s="193" t="e">
        <f t="shared" si="160"/>
        <v>#N/A</v>
      </c>
      <c r="LI73" s="193" t="e">
        <f t="shared" si="160"/>
        <v>#N/A</v>
      </c>
      <c r="LJ73" s="193" t="e">
        <f t="shared" si="160"/>
        <v>#N/A</v>
      </c>
      <c r="LK73" s="193" t="e">
        <f t="shared" si="160"/>
        <v>#N/A</v>
      </c>
      <c r="LL73" s="193" t="e">
        <f t="shared" si="160"/>
        <v>#N/A</v>
      </c>
      <c r="LM73" s="193" t="e">
        <f t="shared" si="160"/>
        <v>#N/A</v>
      </c>
      <c r="LN73" s="193" t="e">
        <f t="shared" si="160"/>
        <v>#N/A</v>
      </c>
      <c r="LO73" s="193" t="e">
        <f t="shared" si="160"/>
        <v>#N/A</v>
      </c>
      <c r="LP73" s="193" t="e">
        <f t="shared" si="160"/>
        <v>#N/A</v>
      </c>
      <c r="LQ73" s="193" t="e">
        <f t="shared" si="160"/>
        <v>#N/A</v>
      </c>
      <c r="LR73" s="193" t="e">
        <f t="shared" si="160"/>
        <v>#N/A</v>
      </c>
      <c r="LS73" s="193" t="e">
        <f t="shared" si="160"/>
        <v>#N/A</v>
      </c>
      <c r="LT73" s="193" t="e">
        <f t="shared" si="160"/>
        <v>#N/A</v>
      </c>
      <c r="LU73" s="193" t="e">
        <f t="shared" si="160"/>
        <v>#N/A</v>
      </c>
      <c r="LV73" s="193" t="e">
        <f t="shared" si="157"/>
        <v>#N/A</v>
      </c>
      <c r="LW73" s="193" t="e">
        <f t="shared" si="157"/>
        <v>#N/A</v>
      </c>
      <c r="LX73" s="193" t="e">
        <f t="shared" si="157"/>
        <v>#N/A</v>
      </c>
      <c r="LY73" s="193" t="e">
        <f t="shared" si="157"/>
        <v>#N/A</v>
      </c>
      <c r="LZ73" s="193" t="e">
        <f t="shared" si="157"/>
        <v>#N/A</v>
      </c>
      <c r="MA73" s="193" t="e">
        <f t="shared" si="157"/>
        <v>#N/A</v>
      </c>
      <c r="MB73" s="193" t="e">
        <f t="shared" si="157"/>
        <v>#N/A</v>
      </c>
      <c r="MC73" s="193" t="e">
        <f t="shared" si="157"/>
        <v>#N/A</v>
      </c>
      <c r="MD73" s="193" t="e">
        <f t="shared" si="157"/>
        <v>#N/A</v>
      </c>
      <c r="ME73" s="193" t="e">
        <f t="shared" si="157"/>
        <v>#N/A</v>
      </c>
      <c r="MF73" s="193" t="e">
        <f t="shared" si="157"/>
        <v>#N/A</v>
      </c>
      <c r="MG73" s="193" t="e">
        <f t="shared" si="157"/>
        <v>#N/A</v>
      </c>
      <c r="MH73" s="193" t="e">
        <f t="shared" si="157"/>
        <v>#N/A</v>
      </c>
      <c r="MI73" s="193" t="e">
        <f t="shared" si="157"/>
        <v>#N/A</v>
      </c>
      <c r="MJ73" s="193" t="e">
        <f t="shared" si="157"/>
        <v>#N/A</v>
      </c>
      <c r="MK73" s="193" t="e">
        <f t="shared" si="183"/>
        <v>#N/A</v>
      </c>
      <c r="ML73" s="193" t="e">
        <f t="shared" si="183"/>
        <v>#N/A</v>
      </c>
      <c r="MM73" s="193" t="e">
        <f t="shared" si="183"/>
        <v>#N/A</v>
      </c>
      <c r="MN73" s="193" t="e">
        <f t="shared" si="183"/>
        <v>#N/A</v>
      </c>
      <c r="MO73" s="193" t="e">
        <f t="shared" si="183"/>
        <v>#N/A</v>
      </c>
      <c r="MP73" s="193" t="e">
        <f t="shared" si="183"/>
        <v>#N/A</v>
      </c>
      <c r="MQ73" s="193" t="e">
        <f t="shared" si="183"/>
        <v>#N/A</v>
      </c>
      <c r="MR73" s="193" t="e">
        <f t="shared" si="183"/>
        <v>#N/A</v>
      </c>
      <c r="MS73" s="193" t="e">
        <f t="shared" si="183"/>
        <v>#N/A</v>
      </c>
      <c r="MT73" s="193" t="e">
        <f t="shared" si="183"/>
        <v>#N/A</v>
      </c>
      <c r="MU73" s="193" t="e">
        <f t="shared" si="183"/>
        <v>#N/A</v>
      </c>
      <c r="MV73" s="193" t="e">
        <f t="shared" si="183"/>
        <v>#N/A</v>
      </c>
      <c r="MW73" s="193" t="e">
        <f t="shared" si="183"/>
        <v>#N/A</v>
      </c>
      <c r="MX73" s="193" t="e">
        <f t="shared" si="183"/>
        <v>#N/A</v>
      </c>
      <c r="MY73" s="193" t="e">
        <f t="shared" si="183"/>
        <v>#N/A</v>
      </c>
      <c r="MZ73" s="193" t="e">
        <f t="shared" si="194"/>
        <v>#N/A</v>
      </c>
      <c r="NA73" s="193" t="e">
        <f t="shared" si="155"/>
        <v>#N/A</v>
      </c>
      <c r="NB73" s="193" t="e">
        <f t="shared" si="155"/>
        <v>#N/A</v>
      </c>
      <c r="NC73" s="193" t="e">
        <f t="shared" si="155"/>
        <v>#N/A</v>
      </c>
      <c r="ND73" s="193" t="e">
        <f t="shared" si="165"/>
        <v>#N/A</v>
      </c>
      <c r="NE73" s="193" t="e">
        <f t="shared" si="165"/>
        <v>#N/A</v>
      </c>
      <c r="NF73" s="193" t="e">
        <f t="shared" si="165"/>
        <v>#N/A</v>
      </c>
      <c r="NG73" s="193" t="e">
        <f t="shared" si="165"/>
        <v>#N/A</v>
      </c>
      <c r="NH73" s="193" t="e">
        <f t="shared" si="165"/>
        <v>#N/A</v>
      </c>
      <c r="NI73" s="193" t="e">
        <f t="shared" si="165"/>
        <v>#N/A</v>
      </c>
      <c r="NJ73" s="193" t="e">
        <f t="shared" si="165"/>
        <v>#N/A</v>
      </c>
      <c r="NK73" s="193" t="e">
        <f t="shared" si="165"/>
        <v>#N/A</v>
      </c>
      <c r="NL73" s="193" t="e">
        <f t="shared" si="165"/>
        <v>#N/A</v>
      </c>
      <c r="NM73" s="193" t="e">
        <f t="shared" si="165"/>
        <v>#N/A</v>
      </c>
      <c r="NN73" s="193" t="e">
        <f t="shared" si="165"/>
        <v>#N/A</v>
      </c>
      <c r="NO73" s="193" t="e">
        <f t="shared" si="165"/>
        <v>#N/A</v>
      </c>
      <c r="NP73" s="193" t="e">
        <f t="shared" si="165"/>
        <v>#N/A</v>
      </c>
      <c r="NQ73" s="193" t="e">
        <f t="shared" si="165"/>
        <v>#N/A</v>
      </c>
      <c r="NR73" s="193" t="e">
        <f t="shared" si="165"/>
        <v>#N/A</v>
      </c>
      <c r="NS73" s="193" t="e">
        <f t="shared" si="161"/>
        <v>#N/A</v>
      </c>
      <c r="NT73" s="193" t="e">
        <f t="shared" si="161"/>
        <v>#N/A</v>
      </c>
      <c r="NU73" s="193" t="e">
        <f t="shared" si="161"/>
        <v>#N/A</v>
      </c>
      <c r="NV73" s="193" t="e">
        <f t="shared" si="161"/>
        <v>#N/A</v>
      </c>
      <c r="NW73" s="193" t="e">
        <f t="shared" si="161"/>
        <v>#N/A</v>
      </c>
      <c r="NX73" s="193" t="e">
        <f t="shared" si="161"/>
        <v>#N/A</v>
      </c>
      <c r="NY73" s="193" t="e">
        <f t="shared" si="161"/>
        <v>#N/A</v>
      </c>
      <c r="NZ73" s="193" t="e">
        <f t="shared" si="161"/>
        <v>#N/A</v>
      </c>
      <c r="OA73" s="193" t="e">
        <f t="shared" si="161"/>
        <v>#N/A</v>
      </c>
      <c r="OB73" s="193" t="e">
        <f t="shared" si="161"/>
        <v>#N/A</v>
      </c>
      <c r="OC73" s="193" t="e">
        <f t="shared" si="161"/>
        <v>#N/A</v>
      </c>
      <c r="OD73" s="193" t="e">
        <f t="shared" si="161"/>
        <v>#N/A</v>
      </c>
      <c r="OE73" s="193" t="e">
        <f t="shared" si="161"/>
        <v>#N/A</v>
      </c>
      <c r="OF73" s="193" t="e">
        <f t="shared" si="161"/>
        <v>#N/A</v>
      </c>
      <c r="OG73" s="193" t="e">
        <f t="shared" si="161"/>
        <v>#N/A</v>
      </c>
      <c r="OH73" s="193" t="e">
        <f t="shared" si="158"/>
        <v>#N/A</v>
      </c>
      <c r="OI73" s="193" t="e">
        <f t="shared" si="158"/>
        <v>#N/A</v>
      </c>
      <c r="OJ73" s="193" t="e">
        <f t="shared" si="158"/>
        <v>#N/A</v>
      </c>
      <c r="OK73" s="193" t="e">
        <f t="shared" si="158"/>
        <v>#N/A</v>
      </c>
      <c r="OL73" s="193" t="e">
        <f t="shared" si="158"/>
        <v>#N/A</v>
      </c>
      <c r="OM73" s="193" t="e">
        <f t="shared" si="158"/>
        <v>#N/A</v>
      </c>
      <c r="ON73" s="193" t="e">
        <f t="shared" si="158"/>
        <v>#N/A</v>
      </c>
      <c r="OO73" s="193" t="e">
        <f t="shared" si="158"/>
        <v>#N/A</v>
      </c>
      <c r="OP73" s="193" t="e">
        <f t="shared" si="158"/>
        <v>#N/A</v>
      </c>
      <c r="OQ73" s="193" t="e">
        <f t="shared" si="158"/>
        <v>#N/A</v>
      </c>
      <c r="OR73" s="193" t="e">
        <f t="shared" si="158"/>
        <v>#N/A</v>
      </c>
      <c r="OS73" s="193" t="e">
        <f t="shared" si="158"/>
        <v>#N/A</v>
      </c>
      <c r="OT73" s="193" t="e">
        <f t="shared" si="158"/>
        <v>#N/A</v>
      </c>
      <c r="OU73" s="193" t="e">
        <f t="shared" si="158"/>
        <v>#N/A</v>
      </c>
      <c r="OV73" s="193" t="e">
        <f t="shared" si="158"/>
        <v>#N/A</v>
      </c>
      <c r="OW73" s="193" t="e">
        <f t="shared" si="184"/>
        <v>#N/A</v>
      </c>
      <c r="OX73" s="193" t="e">
        <f t="shared" si="184"/>
        <v>#N/A</v>
      </c>
      <c r="OY73" s="193" t="e">
        <f t="shared" si="184"/>
        <v>#N/A</v>
      </c>
      <c r="OZ73" s="193" t="e">
        <f t="shared" si="184"/>
        <v>#N/A</v>
      </c>
      <c r="PA73" s="193" t="e">
        <f t="shared" si="184"/>
        <v>#N/A</v>
      </c>
      <c r="PB73" s="193" t="e">
        <f t="shared" si="184"/>
        <v>#N/A</v>
      </c>
      <c r="PC73" s="193" t="e">
        <f t="shared" si="184"/>
        <v>#N/A</v>
      </c>
      <c r="PD73" s="193" t="e">
        <f t="shared" si="184"/>
        <v>#N/A</v>
      </c>
      <c r="PE73" s="193" t="e">
        <f t="shared" si="184"/>
        <v>#N/A</v>
      </c>
      <c r="PF73" s="193" t="e">
        <f t="shared" si="184"/>
        <v>#N/A</v>
      </c>
      <c r="PG73" s="193" t="e">
        <f t="shared" si="184"/>
        <v>#N/A</v>
      </c>
      <c r="PH73" s="193" t="e">
        <f t="shared" si="184"/>
        <v>#N/A</v>
      </c>
      <c r="PI73" s="193" t="e">
        <f t="shared" si="184"/>
        <v>#N/A</v>
      </c>
      <c r="PJ73" s="193" t="e">
        <f t="shared" si="184"/>
        <v>#N/A</v>
      </c>
      <c r="PK73" s="193" t="e">
        <f t="shared" si="184"/>
        <v>#N/A</v>
      </c>
      <c r="PL73" s="193" t="e">
        <f t="shared" si="195"/>
        <v>#N/A</v>
      </c>
      <c r="PM73" s="193" t="e">
        <f t="shared" si="173"/>
        <v>#N/A</v>
      </c>
      <c r="PN73" s="193" t="e">
        <f t="shared" si="173"/>
        <v>#N/A</v>
      </c>
      <c r="PO73" s="193" t="e">
        <f t="shared" si="173"/>
        <v>#N/A</v>
      </c>
      <c r="PP73" s="193" t="e">
        <f t="shared" si="173"/>
        <v>#N/A</v>
      </c>
      <c r="PQ73" s="193" t="e">
        <f t="shared" si="173"/>
        <v>#N/A</v>
      </c>
      <c r="PR73" s="193" t="e">
        <f t="shared" si="173"/>
        <v>#N/A</v>
      </c>
      <c r="PS73" s="193" t="e">
        <f t="shared" si="173"/>
        <v>#N/A</v>
      </c>
      <c r="PT73" s="193" t="e">
        <f t="shared" si="173"/>
        <v>#N/A</v>
      </c>
    </row>
    <row r="74" spans="1:436" hidden="1" x14ac:dyDescent="0.45">
      <c r="A74" s="20">
        <v>71</v>
      </c>
      <c r="B74" s="115"/>
      <c r="C74" s="115"/>
      <c r="D74" s="115"/>
      <c r="E74" s="110" t="str">
        <f t="shared" si="174"/>
        <v/>
      </c>
      <c r="F74" s="21" t="str">
        <f t="shared" si="175"/>
        <v/>
      </c>
      <c r="G74" s="22" t="str">
        <f t="shared" si="176"/>
        <v/>
      </c>
      <c r="H74" s="23" t="str">
        <f>IF(F74="","",IF(OR($F74&lt;Skew!$B$3,$F74=Skew!$B$3),IF($F74&gt;Skew!$C$3,Skew!$A$3,IF($F74&gt;Skew!$C$4,Skew!$A$4,IF($F74&gt;Skew!$C$5,Skew!$A$5,IF($F74&gt;Skew!$C$6,Skew!$A$6,IF($F74&gt;Skew!$C$7,Skew!$A$7,IF($F74&gt;Skew!$C$8,Skew!$A$8,IF($F74&gt;Skew!$C$9,Skew!$A$9,IF($F74&gt;Skew!$C$10,Skew!$A$10,IF($F74&gt;Skew!$C$11,Skew!$A$11,IF($F74&gt;Skew!$C$12,Skew!$A$12,IF($F74&gt;Skew!$C$13,Skew!$A$13,IF($F74&gt;Skew!$C$14,Skew!$A$14,IF($F74&gt;Skew!$C$15,Skew!$A$15,IF($F74&gt;Skew!$C$16,Skew!$A$16,Skew!$A$17)
)))))))))))))))</f>
        <v/>
      </c>
      <c r="I74" s="22" t="str">
        <f>IF(F74="","",MATCH(H74,Skew!$A$3:$A$17,0))</f>
        <v/>
      </c>
      <c r="J74" s="22" t="str">
        <f t="shared" si="166"/>
        <v/>
      </c>
      <c r="K74" s="24"/>
      <c r="L74" s="22" t="str">
        <f>IF(OR(F74="",K74=""),"",MATCH(K74,Confidence!$A$3:$A$12,0))</f>
        <v/>
      </c>
      <c r="M74" s="25" t="str">
        <f t="shared" si="167"/>
        <v/>
      </c>
      <c r="N74" s="25" t="str">
        <f t="shared" si="168"/>
        <v/>
      </c>
      <c r="O74" s="22"/>
      <c r="P74" s="102" t="str">
        <f t="shared" si="169"/>
        <v/>
      </c>
      <c r="Q74" s="102" t="str">
        <f t="shared" si="170"/>
        <v/>
      </c>
      <c r="R74" s="37" t="str">
        <f t="shared" si="171"/>
        <v/>
      </c>
      <c r="S74" s="115"/>
      <c r="T74" s="204" t="str">
        <f>IF(AND(B74&gt;0,C74&gt;0,D74&gt;0,M74&gt;0,N74&gt;0,S74&gt;0,NOT(K74="")),ABS(VLOOKUP($S$1,VLookups!$A$30:$B$31,2,FALSE)-_xlfn.BETA.DIST(S74,IF(G74="L",N74,M74),IF(G74="L",M74,N74),TRUE,B74,D74)),"")</f>
        <v/>
      </c>
      <c r="U74" s="112" t="str">
        <f>IF(OR($M74="",$N74=""),"",_xlfn.BETA.INV(ABS(VLOOKUP($S$1,VLookups!$A$30:$B$31,2,FALSE)-U$3),IF($G74="L",$N74,$M74),IF($G74="L",$M74,$N74),$B74,$D74))</f>
        <v/>
      </c>
      <c r="V74" s="113" t="str">
        <f>IF(OR($M74="",$N74=""),"",_xlfn.BETA.INV(ABS(VLOOKUP($S$1,VLookups!$A$30:$B$31,2,FALSE)-V$3),IF($G74="L",$N74,$M74),IF($G74="L",$M74,$N74),$B74,$D74))</f>
        <v/>
      </c>
      <c r="W74" s="112" t="str">
        <f>IF(OR($M74="",$N74=""),"",_xlfn.BETA.INV(ABS(VLOOKUP($S$1,VLookups!$A$30:$B$31,2,FALSE)-W$3),IF($G74="L",$N74,$M74),IF($G74="L",$M74,$N74),$B74,$D74))</f>
        <v/>
      </c>
      <c r="X74" s="113" t="str">
        <f>IF(OR($M74="",$N74=""),"",_xlfn.BETA.INV(ABS(VLOOKUP($S$1,VLookups!$A$30:$B$31,2,FALSE)-X$3),IF($G74="L",$N74,$M74),IF($G74="L",$M74,$N74),$B74,$D74))</f>
        <v/>
      </c>
      <c r="Y74" s="112" t="str">
        <f>IF(OR($M74="",$N74=""),"",_xlfn.BETA.INV(ABS(VLOOKUP($S$1,VLookups!$A$30:$B$31,2,FALSE)-Y$3),IF($G74="L",$N74,$M74),IF($G74="L",$M74,$N74),$B74,$D74))</f>
        <v/>
      </c>
      <c r="Z74" s="113" t="str">
        <f>IF(OR($M74="",$N74=""),"",_xlfn.BETA.INV(ABS(VLOOKUP($S$1,VLookups!$A$30:$B$31,2,FALSE)-Z$3),IF($G74="L",$N74,$M74),IF($G74="L",$M74,$N74),$B74,$D74))</f>
        <v/>
      </c>
      <c r="AA74" s="112" t="str">
        <f>IF(OR($M74="",$N74=""),"",_xlfn.BETA.INV(ABS(VLOOKUP($S$1,VLookups!$A$30:$B$31,2,FALSE)-AA$3),IF($G74="L",$N74,$M74),IF($G74="L",$M74,$N74),$B74,$D74))</f>
        <v/>
      </c>
      <c r="AB74" s="113" t="str">
        <f>IF(OR($M74="",$N74=""),"",_xlfn.BETA.INV(ABS(VLOOKUP($S$1,VLookups!$A$30:$B$31,2,FALSE)-AB$3),IF($G74="L",$N74,$M74),IF($G74="L",$M74,$N74),$B74,$D74))</f>
        <v/>
      </c>
      <c r="AC74" s="112" t="str">
        <f>IF(OR($M74="",$N74=""),"",_xlfn.BETA.INV(ABS(VLOOKUP($S$1,VLookups!$A$30:$B$31,2,FALSE)-AC$3),IF($G74="L",$N74,$M74),IF($G74="L",$M74,$N74),$B74,$D74))</f>
        <v/>
      </c>
      <c r="AD74" s="113" t="str">
        <f>IF(OR($M74="",$N74=""),"",_xlfn.BETA.INV(ABS(VLOOKUP($S$1,VLookups!$A$30:$B$31,2,FALSE)-AD$3),IF($G74="L",$N74,$M74),IF($G74="L",$M74,$N74),$B74,$D74))</f>
        <v/>
      </c>
      <c r="AE74" s="112" t="str">
        <f>IF(OR($M74="",$N74=""),"",_xlfn.BETA.INV(ABS(VLOOKUP($S$1,VLookups!$A$30:$B$31,2,FALSE)-AE$3),IF($G74="L",$N74,$M74),IF($G74="L",$M74,$N74),$B74,$D74))</f>
        <v/>
      </c>
      <c r="AF74" s="113" t="str">
        <f>IF(OR($M74="",$N74=""),"",_xlfn.BETA.INV(ABS(VLOOKUP($S$1,VLookups!$A$30:$B$31,2,FALSE)-AF$3),IF($G74="L",$N74,$M74),IF($G74="L",$M74,$N74),$B74,$D74))</f>
        <v/>
      </c>
      <c r="AG74" s="15"/>
      <c r="AH74" s="194" t="str">
        <f t="shared" si="177"/>
        <v/>
      </c>
      <c r="AI74" s="192" t="str">
        <f t="shared" si="178"/>
        <v/>
      </c>
      <c r="AJ74" s="177" t="str">
        <f t="shared" si="202"/>
        <v/>
      </c>
      <c r="AK74" s="177" t="str">
        <f t="shared" si="196"/>
        <v/>
      </c>
      <c r="AL74" s="177" t="str">
        <f t="shared" si="196"/>
        <v/>
      </c>
      <c r="AM74" s="177" t="str">
        <f t="shared" si="196"/>
        <v/>
      </c>
      <c r="AN74" s="177" t="str">
        <f t="shared" si="196"/>
        <v/>
      </c>
      <c r="AO74" s="177" t="str">
        <f t="shared" si="196"/>
        <v/>
      </c>
      <c r="AP74" s="177" t="str">
        <f t="shared" si="196"/>
        <v/>
      </c>
      <c r="AQ74" s="177" t="str">
        <f t="shared" si="196"/>
        <v/>
      </c>
      <c r="AR74" s="177" t="str">
        <f t="shared" si="196"/>
        <v/>
      </c>
      <c r="AS74" s="177" t="str">
        <f t="shared" si="196"/>
        <v/>
      </c>
      <c r="AT74" s="177" t="str">
        <f t="shared" si="196"/>
        <v/>
      </c>
      <c r="AU74" s="177" t="str">
        <f t="shared" si="196"/>
        <v/>
      </c>
      <c r="AV74" s="177" t="str">
        <f t="shared" si="196"/>
        <v/>
      </c>
      <c r="AW74" s="177" t="str">
        <f t="shared" si="196"/>
        <v/>
      </c>
      <c r="AX74" s="177" t="str">
        <f t="shared" si="196"/>
        <v/>
      </c>
      <c r="AY74" s="177" t="str">
        <f t="shared" si="196"/>
        <v/>
      </c>
      <c r="AZ74" s="177" t="str">
        <f t="shared" si="196"/>
        <v/>
      </c>
      <c r="BA74" s="177" t="str">
        <f t="shared" si="188"/>
        <v/>
      </c>
      <c r="BB74" s="177" t="str">
        <f t="shared" si="188"/>
        <v/>
      </c>
      <c r="BC74" s="177" t="str">
        <f t="shared" si="188"/>
        <v/>
      </c>
      <c r="BD74" s="177" t="str">
        <f t="shared" si="188"/>
        <v/>
      </c>
      <c r="BE74" s="177" t="str">
        <f t="shared" si="188"/>
        <v/>
      </c>
      <c r="BF74" s="177" t="str">
        <f t="shared" si="188"/>
        <v/>
      </c>
      <c r="BG74" s="177" t="str">
        <f t="shared" si="188"/>
        <v/>
      </c>
      <c r="BH74" s="177" t="str">
        <f t="shared" si="188"/>
        <v/>
      </c>
      <c r="BI74" s="177" t="str">
        <f t="shared" si="188"/>
        <v/>
      </c>
      <c r="BJ74" s="177" t="str">
        <f t="shared" si="188"/>
        <v/>
      </c>
      <c r="BK74" s="177" t="str">
        <f t="shared" si="188"/>
        <v/>
      </c>
      <c r="BL74" s="177" t="str">
        <f t="shared" si="188"/>
        <v/>
      </c>
      <c r="BM74" s="177" t="str">
        <f t="shared" si="188"/>
        <v/>
      </c>
      <c r="BN74" s="177" t="str">
        <f t="shared" si="188"/>
        <v/>
      </c>
      <c r="BO74" s="177" t="str">
        <f t="shared" si="188"/>
        <v/>
      </c>
      <c r="BP74" s="177" t="str">
        <f t="shared" si="197"/>
        <v/>
      </c>
      <c r="BQ74" s="177" t="str">
        <f t="shared" si="197"/>
        <v/>
      </c>
      <c r="BR74" s="177" t="str">
        <f t="shared" si="197"/>
        <v/>
      </c>
      <c r="BS74" s="177" t="str">
        <f t="shared" si="197"/>
        <v/>
      </c>
      <c r="BT74" s="177" t="str">
        <f t="shared" si="197"/>
        <v/>
      </c>
      <c r="BU74" s="177" t="str">
        <f t="shared" si="197"/>
        <v/>
      </c>
      <c r="BV74" s="177" t="str">
        <f t="shared" si="197"/>
        <v/>
      </c>
      <c r="BW74" s="177" t="str">
        <f t="shared" si="197"/>
        <v/>
      </c>
      <c r="BX74" s="177" t="str">
        <f t="shared" si="197"/>
        <v/>
      </c>
      <c r="BY74" s="177" t="str">
        <f t="shared" si="197"/>
        <v/>
      </c>
      <c r="BZ74" s="177" t="str">
        <f t="shared" si="197"/>
        <v/>
      </c>
      <c r="CA74" s="177" t="str">
        <f t="shared" si="197"/>
        <v/>
      </c>
      <c r="CB74" s="177" t="str">
        <f t="shared" si="197"/>
        <v/>
      </c>
      <c r="CC74" s="177" t="str">
        <f t="shared" si="197"/>
        <v/>
      </c>
      <c r="CD74" s="177" t="str">
        <f t="shared" si="197"/>
        <v/>
      </c>
      <c r="CE74" s="177" t="str">
        <f t="shared" si="197"/>
        <v/>
      </c>
      <c r="CF74" s="177" t="str">
        <f t="shared" si="189"/>
        <v/>
      </c>
      <c r="CG74" s="177" t="str">
        <f t="shared" si="189"/>
        <v/>
      </c>
      <c r="CH74" s="177" t="str">
        <f t="shared" si="189"/>
        <v/>
      </c>
      <c r="CI74" s="177" t="str">
        <f t="shared" si="189"/>
        <v/>
      </c>
      <c r="CJ74" s="177" t="str">
        <f t="shared" si="189"/>
        <v/>
      </c>
      <c r="CK74" s="177" t="str">
        <f t="shared" si="189"/>
        <v/>
      </c>
      <c r="CL74" s="177" t="str">
        <f t="shared" si="189"/>
        <v/>
      </c>
      <c r="CM74" s="177" t="str">
        <f t="shared" si="189"/>
        <v/>
      </c>
      <c r="CN74" s="177" t="str">
        <f t="shared" si="189"/>
        <v/>
      </c>
      <c r="CO74" s="177" t="str">
        <f t="shared" si="189"/>
        <v/>
      </c>
      <c r="CP74" s="177" t="str">
        <f t="shared" si="189"/>
        <v/>
      </c>
      <c r="CQ74" s="177" t="str">
        <f t="shared" si="189"/>
        <v/>
      </c>
      <c r="CR74" s="177" t="str">
        <f t="shared" si="189"/>
        <v/>
      </c>
      <c r="CS74" s="177" t="str">
        <f t="shared" si="189"/>
        <v/>
      </c>
      <c r="CT74" s="177" t="str">
        <f t="shared" si="189"/>
        <v/>
      </c>
      <c r="CU74" s="177" t="str">
        <f t="shared" si="185"/>
        <v/>
      </c>
      <c r="CV74" s="177" t="str">
        <f t="shared" si="185"/>
        <v/>
      </c>
      <c r="CW74" s="177" t="str">
        <f t="shared" si="185"/>
        <v/>
      </c>
      <c r="CX74" s="177" t="str">
        <f t="shared" si="185"/>
        <v/>
      </c>
      <c r="CY74" s="177" t="str">
        <f t="shared" si="185"/>
        <v/>
      </c>
      <c r="CZ74" s="177" t="str">
        <f t="shared" si="185"/>
        <v/>
      </c>
      <c r="DA74" s="177" t="str">
        <f t="shared" si="185"/>
        <v/>
      </c>
      <c r="DB74" s="177" t="str">
        <f t="shared" si="185"/>
        <v/>
      </c>
      <c r="DC74" s="177" t="str">
        <f t="shared" si="185"/>
        <v/>
      </c>
      <c r="DD74" s="177" t="str">
        <f t="shared" si="185"/>
        <v/>
      </c>
      <c r="DE74" s="177" t="str">
        <f t="shared" si="185"/>
        <v/>
      </c>
      <c r="DF74" s="177" t="str">
        <f t="shared" si="185"/>
        <v/>
      </c>
      <c r="DG74" s="177" t="str">
        <f t="shared" si="185"/>
        <v/>
      </c>
      <c r="DH74" s="177" t="str">
        <f t="shared" si="185"/>
        <v/>
      </c>
      <c r="DI74" s="177" t="str">
        <f t="shared" si="185"/>
        <v/>
      </c>
      <c r="DJ74" s="177" t="str">
        <f t="shared" si="185"/>
        <v/>
      </c>
      <c r="DK74" s="177" t="str">
        <f t="shared" si="180"/>
        <v/>
      </c>
      <c r="DL74" s="177" t="str">
        <f t="shared" si="180"/>
        <v/>
      </c>
      <c r="DM74" s="177" t="str">
        <f t="shared" si="180"/>
        <v/>
      </c>
      <c r="DN74" s="177" t="str">
        <f t="shared" si="180"/>
        <v/>
      </c>
      <c r="DO74" s="177" t="str">
        <f t="shared" si="180"/>
        <v/>
      </c>
      <c r="DP74" s="177" t="str">
        <f t="shared" si="180"/>
        <v/>
      </c>
      <c r="DQ74" s="177" t="str">
        <f t="shared" si="180"/>
        <v/>
      </c>
      <c r="DR74" s="177" t="str">
        <f t="shared" si="180"/>
        <v/>
      </c>
      <c r="DS74" s="177" t="str">
        <f t="shared" si="180"/>
        <v/>
      </c>
      <c r="DT74" s="177" t="str">
        <f t="shared" si="180"/>
        <v/>
      </c>
      <c r="DU74" s="177" t="str">
        <f t="shared" si="180"/>
        <v/>
      </c>
      <c r="DV74" s="177" t="str">
        <f t="shared" si="180"/>
        <v/>
      </c>
      <c r="DW74" s="177" t="str">
        <f t="shared" si="180"/>
        <v/>
      </c>
      <c r="DX74" s="177" t="str">
        <f t="shared" si="180"/>
        <v/>
      </c>
      <c r="DY74" s="177" t="str">
        <f t="shared" si="180"/>
        <v/>
      </c>
      <c r="DZ74" s="177" t="str">
        <f t="shared" si="198"/>
        <v/>
      </c>
      <c r="EA74" s="177" t="str">
        <f t="shared" si="198"/>
        <v/>
      </c>
      <c r="EB74" s="177" t="str">
        <f t="shared" si="198"/>
        <v/>
      </c>
      <c r="EC74" s="177" t="str">
        <f t="shared" si="198"/>
        <v/>
      </c>
      <c r="ED74" s="177" t="str">
        <f t="shared" si="198"/>
        <v/>
      </c>
      <c r="EE74" s="177" t="str">
        <f t="shared" si="198"/>
        <v/>
      </c>
      <c r="EF74" s="177" t="str">
        <f t="shared" si="198"/>
        <v/>
      </c>
      <c r="EG74" s="177" t="str">
        <f t="shared" si="198"/>
        <v/>
      </c>
      <c r="EH74" s="177" t="str">
        <f t="shared" si="198"/>
        <v/>
      </c>
      <c r="EI74" s="177" t="str">
        <f t="shared" si="198"/>
        <v/>
      </c>
      <c r="EJ74" s="177" t="str">
        <f t="shared" si="198"/>
        <v/>
      </c>
      <c r="EK74" s="177" t="str">
        <f t="shared" si="198"/>
        <v/>
      </c>
      <c r="EL74" s="177" t="str">
        <f t="shared" si="198"/>
        <v/>
      </c>
      <c r="EM74" s="177" t="str">
        <f t="shared" si="198"/>
        <v/>
      </c>
      <c r="EN74" s="177" t="str">
        <f t="shared" si="198"/>
        <v/>
      </c>
      <c r="EO74" s="177" t="str">
        <f t="shared" si="198"/>
        <v/>
      </c>
      <c r="EP74" s="177" t="str">
        <f t="shared" si="190"/>
        <v/>
      </c>
      <c r="EQ74" s="177" t="str">
        <f t="shared" si="190"/>
        <v/>
      </c>
      <c r="ER74" s="177" t="str">
        <f t="shared" si="190"/>
        <v/>
      </c>
      <c r="ES74" s="177" t="str">
        <f t="shared" si="190"/>
        <v/>
      </c>
      <c r="ET74" s="177" t="str">
        <f t="shared" si="190"/>
        <v/>
      </c>
      <c r="EU74" s="177" t="str">
        <f t="shared" si="190"/>
        <v/>
      </c>
      <c r="EV74" s="177" t="str">
        <f t="shared" si="190"/>
        <v/>
      </c>
      <c r="EW74" s="177" t="str">
        <f t="shared" si="190"/>
        <v/>
      </c>
      <c r="EX74" s="177" t="str">
        <f t="shared" si="190"/>
        <v/>
      </c>
      <c r="EY74" s="177" t="str">
        <f t="shared" si="190"/>
        <v/>
      </c>
      <c r="EZ74" s="177" t="str">
        <f t="shared" si="190"/>
        <v/>
      </c>
      <c r="FA74" s="177" t="str">
        <f t="shared" si="190"/>
        <v/>
      </c>
      <c r="FB74" s="177" t="str">
        <f t="shared" si="190"/>
        <v/>
      </c>
      <c r="FC74" s="177" t="str">
        <f t="shared" si="190"/>
        <v/>
      </c>
      <c r="FD74" s="177" t="str">
        <f t="shared" si="190"/>
        <v/>
      </c>
      <c r="FE74" s="177" t="str">
        <f t="shared" si="203"/>
        <v/>
      </c>
      <c r="FF74" s="177" t="str">
        <f t="shared" si="203"/>
        <v/>
      </c>
      <c r="FG74" s="177" t="str">
        <f t="shared" si="203"/>
        <v/>
      </c>
      <c r="FH74" s="177" t="str">
        <f t="shared" si="203"/>
        <v/>
      </c>
      <c r="FI74" s="177" t="str">
        <f t="shared" si="203"/>
        <v/>
      </c>
      <c r="FJ74" s="177" t="str">
        <f t="shared" si="203"/>
        <v/>
      </c>
      <c r="FK74" s="177" t="str">
        <f t="shared" si="203"/>
        <v/>
      </c>
      <c r="FL74" s="177" t="str">
        <f t="shared" si="203"/>
        <v/>
      </c>
      <c r="FM74" s="177" t="str">
        <f t="shared" si="203"/>
        <v/>
      </c>
      <c r="FN74" s="177" t="str">
        <f t="shared" si="203"/>
        <v/>
      </c>
      <c r="FO74" s="177" t="str">
        <f t="shared" si="203"/>
        <v/>
      </c>
      <c r="FP74" s="177" t="str">
        <f t="shared" si="203"/>
        <v/>
      </c>
      <c r="FQ74" s="177" t="str">
        <f t="shared" si="203"/>
        <v/>
      </c>
      <c r="FR74" s="177" t="str">
        <f t="shared" si="203"/>
        <v/>
      </c>
      <c r="FS74" s="177" t="str">
        <f t="shared" si="203"/>
        <v/>
      </c>
      <c r="FT74" s="177" t="str">
        <f t="shared" si="203"/>
        <v/>
      </c>
      <c r="FU74" s="177" t="str">
        <f t="shared" si="199"/>
        <v/>
      </c>
      <c r="FV74" s="177" t="str">
        <f t="shared" si="199"/>
        <v/>
      </c>
      <c r="FW74" s="177" t="str">
        <f t="shared" si="191"/>
        <v/>
      </c>
      <c r="FX74" s="177" t="str">
        <f t="shared" si="186"/>
        <v/>
      </c>
      <c r="FY74" s="177" t="str">
        <f t="shared" si="186"/>
        <v/>
      </c>
      <c r="FZ74" s="177" t="str">
        <f t="shared" si="186"/>
        <v/>
      </c>
      <c r="GA74" s="177" t="str">
        <f t="shared" si="186"/>
        <v/>
      </c>
      <c r="GB74" s="177" t="str">
        <f t="shared" si="186"/>
        <v/>
      </c>
      <c r="GC74" s="177" t="str">
        <f t="shared" si="186"/>
        <v/>
      </c>
      <c r="GD74" s="177" t="str">
        <f t="shared" si="186"/>
        <v/>
      </c>
      <c r="GE74" s="177" t="str">
        <f t="shared" si="186"/>
        <v/>
      </c>
      <c r="GF74" s="177" t="str">
        <f t="shared" si="186"/>
        <v/>
      </c>
      <c r="GG74" s="177" t="str">
        <f t="shared" si="186"/>
        <v/>
      </c>
      <c r="GH74" s="177" t="str">
        <f t="shared" si="186"/>
        <v/>
      </c>
      <c r="GI74" s="177" t="str">
        <f t="shared" si="186"/>
        <v/>
      </c>
      <c r="GJ74" s="177" t="str">
        <f t="shared" si="186"/>
        <v/>
      </c>
      <c r="GK74" s="177" t="str">
        <f t="shared" si="186"/>
        <v/>
      </c>
      <c r="GL74" s="177" t="str">
        <f t="shared" si="186"/>
        <v/>
      </c>
      <c r="GM74" s="177" t="str">
        <f t="shared" si="200"/>
        <v/>
      </c>
      <c r="GN74" s="177" t="str">
        <f t="shared" si="200"/>
        <v/>
      </c>
      <c r="GO74" s="177" t="str">
        <f t="shared" si="200"/>
        <v/>
      </c>
      <c r="GP74" s="177" t="str">
        <f t="shared" si="200"/>
        <v/>
      </c>
      <c r="GQ74" s="177" t="str">
        <f t="shared" si="200"/>
        <v/>
      </c>
      <c r="GR74" s="177" t="str">
        <f t="shared" si="200"/>
        <v/>
      </c>
      <c r="GS74" s="177" t="str">
        <f t="shared" si="200"/>
        <v/>
      </c>
      <c r="GT74" s="177" t="str">
        <f t="shared" si="200"/>
        <v/>
      </c>
      <c r="GU74" s="177" t="str">
        <f t="shared" si="200"/>
        <v/>
      </c>
      <c r="GV74" s="177" t="str">
        <f t="shared" si="200"/>
        <v/>
      </c>
      <c r="GW74" s="177" t="str">
        <f t="shared" si="200"/>
        <v/>
      </c>
      <c r="GX74" s="177" t="str">
        <f t="shared" si="200"/>
        <v/>
      </c>
      <c r="GY74" s="177" t="str">
        <f t="shared" si="200"/>
        <v/>
      </c>
      <c r="GZ74" s="177" t="str">
        <f t="shared" si="200"/>
        <v/>
      </c>
      <c r="HA74" s="177" t="str">
        <f t="shared" si="200"/>
        <v/>
      </c>
      <c r="HB74" s="177" t="str">
        <f t="shared" si="200"/>
        <v/>
      </c>
      <c r="HC74" s="177" t="str">
        <f t="shared" si="192"/>
        <v/>
      </c>
      <c r="HD74" s="177" t="str">
        <f t="shared" si="187"/>
        <v/>
      </c>
      <c r="HE74" s="177" t="str">
        <f t="shared" si="187"/>
        <v/>
      </c>
      <c r="HF74" s="177" t="str">
        <f t="shared" si="187"/>
        <v/>
      </c>
      <c r="HG74" s="177" t="str">
        <f t="shared" si="187"/>
        <v/>
      </c>
      <c r="HH74" s="177" t="str">
        <f t="shared" si="187"/>
        <v/>
      </c>
      <c r="HI74" s="177" t="str">
        <f t="shared" si="187"/>
        <v/>
      </c>
      <c r="HJ74" s="177" t="str">
        <f t="shared" si="187"/>
        <v/>
      </c>
      <c r="HK74" s="177" t="str">
        <f t="shared" si="187"/>
        <v/>
      </c>
      <c r="HL74" s="177" t="str">
        <f t="shared" si="187"/>
        <v/>
      </c>
      <c r="HM74" s="177" t="str">
        <f t="shared" si="187"/>
        <v/>
      </c>
      <c r="HN74" s="177" t="str">
        <f t="shared" si="187"/>
        <v/>
      </c>
      <c r="HO74" s="177" t="str">
        <f t="shared" si="187"/>
        <v/>
      </c>
      <c r="HP74" s="177" t="str">
        <f t="shared" si="187"/>
        <v/>
      </c>
      <c r="HQ74" s="177" t="str">
        <f t="shared" si="187"/>
        <v/>
      </c>
      <c r="HR74" s="177" t="str">
        <f t="shared" si="187"/>
        <v/>
      </c>
      <c r="HS74" s="177" t="str">
        <f t="shared" si="201"/>
        <v/>
      </c>
      <c r="HT74" s="177" t="str">
        <f t="shared" si="201"/>
        <v/>
      </c>
      <c r="HU74" s="177" t="str">
        <f t="shared" si="201"/>
        <v/>
      </c>
      <c r="HV74" s="177" t="str">
        <f t="shared" si="201"/>
        <v/>
      </c>
      <c r="HW74" s="177" t="str">
        <f t="shared" si="201"/>
        <v/>
      </c>
      <c r="HX74" s="177" t="str">
        <f t="shared" si="201"/>
        <v/>
      </c>
      <c r="HY74" s="177" t="str">
        <f t="shared" si="201"/>
        <v/>
      </c>
      <c r="HZ74" s="177" t="str">
        <f t="shared" si="201"/>
        <v/>
      </c>
      <c r="IA74" s="192" t="str">
        <f t="shared" si="181"/>
        <v/>
      </c>
      <c r="IB74" s="193" t="e">
        <f t="shared" si="172"/>
        <v>#N/A</v>
      </c>
      <c r="IC74" s="193" t="e">
        <f t="shared" si="153"/>
        <v>#N/A</v>
      </c>
      <c r="ID74" s="193" t="e">
        <f t="shared" si="153"/>
        <v>#N/A</v>
      </c>
      <c r="IE74" s="193" t="e">
        <f t="shared" si="153"/>
        <v>#N/A</v>
      </c>
      <c r="IF74" s="193" t="e">
        <f t="shared" si="163"/>
        <v>#N/A</v>
      </c>
      <c r="IG74" s="193" t="e">
        <f t="shared" si="163"/>
        <v>#N/A</v>
      </c>
      <c r="IH74" s="193" t="e">
        <f t="shared" si="163"/>
        <v>#N/A</v>
      </c>
      <c r="II74" s="193" t="e">
        <f t="shared" si="163"/>
        <v>#N/A</v>
      </c>
      <c r="IJ74" s="193" t="e">
        <f t="shared" si="163"/>
        <v>#N/A</v>
      </c>
      <c r="IK74" s="193" t="e">
        <f t="shared" si="163"/>
        <v>#N/A</v>
      </c>
      <c r="IL74" s="193" t="e">
        <f t="shared" si="163"/>
        <v>#N/A</v>
      </c>
      <c r="IM74" s="193" t="e">
        <f t="shared" si="163"/>
        <v>#N/A</v>
      </c>
      <c r="IN74" s="193" t="e">
        <f t="shared" si="163"/>
        <v>#N/A</v>
      </c>
      <c r="IO74" s="193" t="e">
        <f t="shared" si="163"/>
        <v>#N/A</v>
      </c>
      <c r="IP74" s="193" t="e">
        <f t="shared" si="163"/>
        <v>#N/A</v>
      </c>
      <c r="IQ74" s="193" t="e">
        <f t="shared" si="163"/>
        <v>#N/A</v>
      </c>
      <c r="IR74" s="193" t="e">
        <f t="shared" si="163"/>
        <v>#N/A</v>
      </c>
      <c r="IS74" s="193" t="e">
        <f t="shared" si="163"/>
        <v>#N/A</v>
      </c>
      <c r="IT74" s="193" t="e">
        <f t="shared" si="163"/>
        <v>#N/A</v>
      </c>
      <c r="IU74" s="193" t="e">
        <f t="shared" si="159"/>
        <v>#N/A</v>
      </c>
      <c r="IV74" s="193" t="e">
        <f t="shared" si="159"/>
        <v>#N/A</v>
      </c>
      <c r="IW74" s="193" t="e">
        <f t="shared" si="159"/>
        <v>#N/A</v>
      </c>
      <c r="IX74" s="193" t="e">
        <f t="shared" si="159"/>
        <v>#N/A</v>
      </c>
      <c r="IY74" s="193" t="e">
        <f t="shared" si="159"/>
        <v>#N/A</v>
      </c>
      <c r="IZ74" s="193" t="e">
        <f t="shared" si="159"/>
        <v>#N/A</v>
      </c>
      <c r="JA74" s="193" t="e">
        <f t="shared" si="159"/>
        <v>#N/A</v>
      </c>
      <c r="JB74" s="193" t="e">
        <f t="shared" si="159"/>
        <v>#N/A</v>
      </c>
      <c r="JC74" s="193" t="e">
        <f t="shared" si="159"/>
        <v>#N/A</v>
      </c>
      <c r="JD74" s="193" t="e">
        <f t="shared" si="159"/>
        <v>#N/A</v>
      </c>
      <c r="JE74" s="193" t="e">
        <f t="shared" si="159"/>
        <v>#N/A</v>
      </c>
      <c r="JF74" s="193" t="e">
        <f t="shared" si="159"/>
        <v>#N/A</v>
      </c>
      <c r="JG74" s="193" t="e">
        <f t="shared" si="159"/>
        <v>#N/A</v>
      </c>
      <c r="JH74" s="193" t="e">
        <f t="shared" si="159"/>
        <v>#N/A</v>
      </c>
      <c r="JI74" s="193" t="e">
        <f t="shared" si="159"/>
        <v>#N/A</v>
      </c>
      <c r="JJ74" s="193" t="e">
        <f t="shared" si="156"/>
        <v>#N/A</v>
      </c>
      <c r="JK74" s="193" t="e">
        <f t="shared" si="156"/>
        <v>#N/A</v>
      </c>
      <c r="JL74" s="193" t="e">
        <f t="shared" si="156"/>
        <v>#N/A</v>
      </c>
      <c r="JM74" s="193" t="e">
        <f t="shared" si="156"/>
        <v>#N/A</v>
      </c>
      <c r="JN74" s="193" t="e">
        <f t="shared" si="156"/>
        <v>#N/A</v>
      </c>
      <c r="JO74" s="193" t="e">
        <f t="shared" si="156"/>
        <v>#N/A</v>
      </c>
      <c r="JP74" s="193" t="e">
        <f t="shared" si="156"/>
        <v>#N/A</v>
      </c>
      <c r="JQ74" s="193" t="e">
        <f t="shared" si="156"/>
        <v>#N/A</v>
      </c>
      <c r="JR74" s="193" t="e">
        <f t="shared" si="156"/>
        <v>#N/A</v>
      </c>
      <c r="JS74" s="193" t="e">
        <f t="shared" si="156"/>
        <v>#N/A</v>
      </c>
      <c r="JT74" s="193" t="e">
        <f t="shared" si="156"/>
        <v>#N/A</v>
      </c>
      <c r="JU74" s="193" t="e">
        <f t="shared" si="156"/>
        <v>#N/A</v>
      </c>
      <c r="JV74" s="193" t="e">
        <f t="shared" si="156"/>
        <v>#N/A</v>
      </c>
      <c r="JW74" s="193" t="e">
        <f t="shared" si="156"/>
        <v>#N/A</v>
      </c>
      <c r="JX74" s="193" t="e">
        <f t="shared" si="156"/>
        <v>#N/A</v>
      </c>
      <c r="JY74" s="193" t="e">
        <f t="shared" si="182"/>
        <v>#N/A</v>
      </c>
      <c r="JZ74" s="193" t="e">
        <f t="shared" si="182"/>
        <v>#N/A</v>
      </c>
      <c r="KA74" s="193" t="e">
        <f t="shared" si="182"/>
        <v>#N/A</v>
      </c>
      <c r="KB74" s="193" t="e">
        <f t="shared" si="182"/>
        <v>#N/A</v>
      </c>
      <c r="KC74" s="193" t="e">
        <f t="shared" si="182"/>
        <v>#N/A</v>
      </c>
      <c r="KD74" s="193" t="e">
        <f t="shared" si="182"/>
        <v>#N/A</v>
      </c>
      <c r="KE74" s="193" t="e">
        <f t="shared" si="182"/>
        <v>#N/A</v>
      </c>
      <c r="KF74" s="193" t="e">
        <f t="shared" si="182"/>
        <v>#N/A</v>
      </c>
      <c r="KG74" s="193" t="e">
        <f t="shared" si="182"/>
        <v>#N/A</v>
      </c>
      <c r="KH74" s="193" t="e">
        <f t="shared" si="182"/>
        <v>#N/A</v>
      </c>
      <c r="KI74" s="193" t="e">
        <f t="shared" si="182"/>
        <v>#N/A</v>
      </c>
      <c r="KJ74" s="193" t="e">
        <f t="shared" si="182"/>
        <v>#N/A</v>
      </c>
      <c r="KK74" s="193" t="e">
        <f t="shared" si="182"/>
        <v>#N/A</v>
      </c>
      <c r="KL74" s="193" t="e">
        <f t="shared" si="182"/>
        <v>#N/A</v>
      </c>
      <c r="KM74" s="193" t="e">
        <f t="shared" si="182"/>
        <v>#N/A</v>
      </c>
      <c r="KN74" s="193" t="e">
        <f t="shared" si="193"/>
        <v>#N/A</v>
      </c>
      <c r="KO74" s="193" t="e">
        <f t="shared" si="154"/>
        <v>#N/A</v>
      </c>
      <c r="KP74" s="193" t="e">
        <f t="shared" si="154"/>
        <v>#N/A</v>
      </c>
      <c r="KQ74" s="193" t="e">
        <f t="shared" si="154"/>
        <v>#N/A</v>
      </c>
      <c r="KR74" s="193" t="e">
        <f t="shared" si="164"/>
        <v>#N/A</v>
      </c>
      <c r="KS74" s="193" t="e">
        <f t="shared" si="164"/>
        <v>#N/A</v>
      </c>
      <c r="KT74" s="193" t="e">
        <f t="shared" si="164"/>
        <v>#N/A</v>
      </c>
      <c r="KU74" s="193" t="e">
        <f t="shared" si="164"/>
        <v>#N/A</v>
      </c>
      <c r="KV74" s="193" t="e">
        <f t="shared" si="164"/>
        <v>#N/A</v>
      </c>
      <c r="KW74" s="193" t="e">
        <f t="shared" si="164"/>
        <v>#N/A</v>
      </c>
      <c r="KX74" s="193" t="e">
        <f t="shared" si="164"/>
        <v>#N/A</v>
      </c>
      <c r="KY74" s="193" t="e">
        <f t="shared" si="164"/>
        <v>#N/A</v>
      </c>
      <c r="KZ74" s="193" t="e">
        <f t="shared" si="164"/>
        <v>#N/A</v>
      </c>
      <c r="LA74" s="193" t="e">
        <f t="shared" si="164"/>
        <v>#N/A</v>
      </c>
      <c r="LB74" s="193" t="e">
        <f t="shared" si="164"/>
        <v>#N/A</v>
      </c>
      <c r="LC74" s="193" t="e">
        <f t="shared" si="164"/>
        <v>#N/A</v>
      </c>
      <c r="LD74" s="193" t="e">
        <f t="shared" si="164"/>
        <v>#N/A</v>
      </c>
      <c r="LE74" s="193" t="e">
        <f t="shared" si="164"/>
        <v>#N/A</v>
      </c>
      <c r="LF74" s="193" t="e">
        <f t="shared" si="164"/>
        <v>#N/A</v>
      </c>
      <c r="LG74" s="193" t="e">
        <f t="shared" si="160"/>
        <v>#N/A</v>
      </c>
      <c r="LH74" s="193" t="e">
        <f t="shared" si="160"/>
        <v>#N/A</v>
      </c>
      <c r="LI74" s="193" t="e">
        <f t="shared" si="160"/>
        <v>#N/A</v>
      </c>
      <c r="LJ74" s="193" t="e">
        <f t="shared" si="160"/>
        <v>#N/A</v>
      </c>
      <c r="LK74" s="193" t="e">
        <f t="shared" si="160"/>
        <v>#N/A</v>
      </c>
      <c r="LL74" s="193" t="e">
        <f t="shared" si="160"/>
        <v>#N/A</v>
      </c>
      <c r="LM74" s="193" t="e">
        <f t="shared" si="160"/>
        <v>#N/A</v>
      </c>
      <c r="LN74" s="193" t="e">
        <f t="shared" si="160"/>
        <v>#N/A</v>
      </c>
      <c r="LO74" s="193" t="e">
        <f t="shared" si="160"/>
        <v>#N/A</v>
      </c>
      <c r="LP74" s="193" t="e">
        <f t="shared" si="160"/>
        <v>#N/A</v>
      </c>
      <c r="LQ74" s="193" t="e">
        <f t="shared" si="160"/>
        <v>#N/A</v>
      </c>
      <c r="LR74" s="193" t="e">
        <f t="shared" si="160"/>
        <v>#N/A</v>
      </c>
      <c r="LS74" s="193" t="e">
        <f t="shared" si="160"/>
        <v>#N/A</v>
      </c>
      <c r="LT74" s="193" t="e">
        <f t="shared" si="160"/>
        <v>#N/A</v>
      </c>
      <c r="LU74" s="193" t="e">
        <f t="shared" si="160"/>
        <v>#N/A</v>
      </c>
      <c r="LV74" s="193" t="e">
        <f t="shared" si="157"/>
        <v>#N/A</v>
      </c>
      <c r="LW74" s="193" t="e">
        <f t="shared" si="157"/>
        <v>#N/A</v>
      </c>
      <c r="LX74" s="193" t="e">
        <f t="shared" si="157"/>
        <v>#N/A</v>
      </c>
      <c r="LY74" s="193" t="e">
        <f t="shared" si="157"/>
        <v>#N/A</v>
      </c>
      <c r="LZ74" s="193" t="e">
        <f t="shared" si="157"/>
        <v>#N/A</v>
      </c>
      <c r="MA74" s="193" t="e">
        <f t="shared" si="157"/>
        <v>#N/A</v>
      </c>
      <c r="MB74" s="193" t="e">
        <f t="shared" si="157"/>
        <v>#N/A</v>
      </c>
      <c r="MC74" s="193" t="e">
        <f t="shared" si="157"/>
        <v>#N/A</v>
      </c>
      <c r="MD74" s="193" t="e">
        <f t="shared" si="157"/>
        <v>#N/A</v>
      </c>
      <c r="ME74" s="193" t="e">
        <f t="shared" si="157"/>
        <v>#N/A</v>
      </c>
      <c r="MF74" s="193" t="e">
        <f t="shared" si="157"/>
        <v>#N/A</v>
      </c>
      <c r="MG74" s="193" t="e">
        <f t="shared" si="157"/>
        <v>#N/A</v>
      </c>
      <c r="MH74" s="193" t="e">
        <f t="shared" si="157"/>
        <v>#N/A</v>
      </c>
      <c r="MI74" s="193" t="e">
        <f t="shared" si="157"/>
        <v>#N/A</v>
      </c>
      <c r="MJ74" s="193" t="e">
        <f t="shared" si="157"/>
        <v>#N/A</v>
      </c>
      <c r="MK74" s="193" t="e">
        <f t="shared" si="183"/>
        <v>#N/A</v>
      </c>
      <c r="ML74" s="193" t="e">
        <f t="shared" si="183"/>
        <v>#N/A</v>
      </c>
      <c r="MM74" s="193" t="e">
        <f t="shared" si="183"/>
        <v>#N/A</v>
      </c>
      <c r="MN74" s="193" t="e">
        <f t="shared" si="183"/>
        <v>#N/A</v>
      </c>
      <c r="MO74" s="193" t="e">
        <f t="shared" si="183"/>
        <v>#N/A</v>
      </c>
      <c r="MP74" s="193" t="e">
        <f t="shared" si="183"/>
        <v>#N/A</v>
      </c>
      <c r="MQ74" s="193" t="e">
        <f t="shared" si="183"/>
        <v>#N/A</v>
      </c>
      <c r="MR74" s="193" t="e">
        <f t="shared" si="183"/>
        <v>#N/A</v>
      </c>
      <c r="MS74" s="193" t="e">
        <f t="shared" si="183"/>
        <v>#N/A</v>
      </c>
      <c r="MT74" s="193" t="e">
        <f t="shared" si="183"/>
        <v>#N/A</v>
      </c>
      <c r="MU74" s="193" t="e">
        <f t="shared" si="183"/>
        <v>#N/A</v>
      </c>
      <c r="MV74" s="193" t="e">
        <f t="shared" si="183"/>
        <v>#N/A</v>
      </c>
      <c r="MW74" s="193" t="e">
        <f t="shared" si="183"/>
        <v>#N/A</v>
      </c>
      <c r="MX74" s="193" t="e">
        <f t="shared" si="183"/>
        <v>#N/A</v>
      </c>
      <c r="MY74" s="193" t="e">
        <f t="shared" si="183"/>
        <v>#N/A</v>
      </c>
      <c r="MZ74" s="193" t="e">
        <f t="shared" si="194"/>
        <v>#N/A</v>
      </c>
      <c r="NA74" s="193" t="e">
        <f t="shared" si="155"/>
        <v>#N/A</v>
      </c>
      <c r="NB74" s="193" t="e">
        <f t="shared" si="155"/>
        <v>#N/A</v>
      </c>
      <c r="NC74" s="193" t="e">
        <f t="shared" si="155"/>
        <v>#N/A</v>
      </c>
      <c r="ND74" s="193" t="e">
        <f t="shared" si="165"/>
        <v>#N/A</v>
      </c>
      <c r="NE74" s="193" t="e">
        <f t="shared" si="165"/>
        <v>#N/A</v>
      </c>
      <c r="NF74" s="193" t="e">
        <f t="shared" si="165"/>
        <v>#N/A</v>
      </c>
      <c r="NG74" s="193" t="e">
        <f t="shared" si="165"/>
        <v>#N/A</v>
      </c>
      <c r="NH74" s="193" t="e">
        <f t="shared" si="165"/>
        <v>#N/A</v>
      </c>
      <c r="NI74" s="193" t="e">
        <f t="shared" si="165"/>
        <v>#N/A</v>
      </c>
      <c r="NJ74" s="193" t="e">
        <f t="shared" si="165"/>
        <v>#N/A</v>
      </c>
      <c r="NK74" s="193" t="e">
        <f t="shared" si="165"/>
        <v>#N/A</v>
      </c>
      <c r="NL74" s="193" t="e">
        <f t="shared" si="165"/>
        <v>#N/A</v>
      </c>
      <c r="NM74" s="193" t="e">
        <f t="shared" si="165"/>
        <v>#N/A</v>
      </c>
      <c r="NN74" s="193" t="e">
        <f t="shared" si="165"/>
        <v>#N/A</v>
      </c>
      <c r="NO74" s="193" t="e">
        <f t="shared" si="165"/>
        <v>#N/A</v>
      </c>
      <c r="NP74" s="193" t="e">
        <f t="shared" si="165"/>
        <v>#N/A</v>
      </c>
      <c r="NQ74" s="193" t="e">
        <f t="shared" si="165"/>
        <v>#N/A</v>
      </c>
      <c r="NR74" s="193" t="e">
        <f t="shared" si="165"/>
        <v>#N/A</v>
      </c>
      <c r="NS74" s="193" t="e">
        <f t="shared" si="161"/>
        <v>#N/A</v>
      </c>
      <c r="NT74" s="193" t="e">
        <f t="shared" si="161"/>
        <v>#N/A</v>
      </c>
      <c r="NU74" s="193" t="e">
        <f t="shared" si="161"/>
        <v>#N/A</v>
      </c>
      <c r="NV74" s="193" t="e">
        <f t="shared" si="161"/>
        <v>#N/A</v>
      </c>
      <c r="NW74" s="193" t="e">
        <f t="shared" si="161"/>
        <v>#N/A</v>
      </c>
      <c r="NX74" s="193" t="e">
        <f t="shared" si="161"/>
        <v>#N/A</v>
      </c>
      <c r="NY74" s="193" t="e">
        <f t="shared" si="161"/>
        <v>#N/A</v>
      </c>
      <c r="NZ74" s="193" t="e">
        <f t="shared" si="161"/>
        <v>#N/A</v>
      </c>
      <c r="OA74" s="193" t="e">
        <f t="shared" si="161"/>
        <v>#N/A</v>
      </c>
      <c r="OB74" s="193" t="e">
        <f t="shared" si="161"/>
        <v>#N/A</v>
      </c>
      <c r="OC74" s="193" t="e">
        <f t="shared" si="161"/>
        <v>#N/A</v>
      </c>
      <c r="OD74" s="193" t="e">
        <f t="shared" si="161"/>
        <v>#N/A</v>
      </c>
      <c r="OE74" s="193" t="e">
        <f t="shared" si="161"/>
        <v>#N/A</v>
      </c>
      <c r="OF74" s="193" t="e">
        <f t="shared" si="161"/>
        <v>#N/A</v>
      </c>
      <c r="OG74" s="193" t="e">
        <f t="shared" si="161"/>
        <v>#N/A</v>
      </c>
      <c r="OH74" s="193" t="e">
        <f t="shared" si="158"/>
        <v>#N/A</v>
      </c>
      <c r="OI74" s="193" t="e">
        <f t="shared" si="158"/>
        <v>#N/A</v>
      </c>
      <c r="OJ74" s="193" t="e">
        <f t="shared" si="158"/>
        <v>#N/A</v>
      </c>
      <c r="OK74" s="193" t="e">
        <f t="shared" si="158"/>
        <v>#N/A</v>
      </c>
      <c r="OL74" s="193" t="e">
        <f t="shared" si="158"/>
        <v>#N/A</v>
      </c>
      <c r="OM74" s="193" t="e">
        <f t="shared" si="158"/>
        <v>#N/A</v>
      </c>
      <c r="ON74" s="193" t="e">
        <f t="shared" si="158"/>
        <v>#N/A</v>
      </c>
      <c r="OO74" s="193" t="e">
        <f t="shared" si="158"/>
        <v>#N/A</v>
      </c>
      <c r="OP74" s="193" t="e">
        <f t="shared" si="158"/>
        <v>#N/A</v>
      </c>
      <c r="OQ74" s="193" t="e">
        <f t="shared" si="158"/>
        <v>#N/A</v>
      </c>
      <c r="OR74" s="193" t="e">
        <f t="shared" si="158"/>
        <v>#N/A</v>
      </c>
      <c r="OS74" s="193" t="e">
        <f t="shared" si="158"/>
        <v>#N/A</v>
      </c>
      <c r="OT74" s="193" t="e">
        <f t="shared" si="158"/>
        <v>#N/A</v>
      </c>
      <c r="OU74" s="193" t="e">
        <f t="shared" si="158"/>
        <v>#N/A</v>
      </c>
      <c r="OV74" s="193" t="e">
        <f t="shared" si="158"/>
        <v>#N/A</v>
      </c>
      <c r="OW74" s="193" t="e">
        <f t="shared" si="184"/>
        <v>#N/A</v>
      </c>
      <c r="OX74" s="193" t="e">
        <f t="shared" si="184"/>
        <v>#N/A</v>
      </c>
      <c r="OY74" s="193" t="e">
        <f t="shared" si="184"/>
        <v>#N/A</v>
      </c>
      <c r="OZ74" s="193" t="e">
        <f t="shared" si="184"/>
        <v>#N/A</v>
      </c>
      <c r="PA74" s="193" t="e">
        <f t="shared" si="184"/>
        <v>#N/A</v>
      </c>
      <c r="PB74" s="193" t="e">
        <f t="shared" si="184"/>
        <v>#N/A</v>
      </c>
      <c r="PC74" s="193" t="e">
        <f t="shared" si="184"/>
        <v>#N/A</v>
      </c>
      <c r="PD74" s="193" t="e">
        <f t="shared" si="184"/>
        <v>#N/A</v>
      </c>
      <c r="PE74" s="193" t="e">
        <f t="shared" si="184"/>
        <v>#N/A</v>
      </c>
      <c r="PF74" s="193" t="e">
        <f t="shared" si="184"/>
        <v>#N/A</v>
      </c>
      <c r="PG74" s="193" t="e">
        <f t="shared" si="184"/>
        <v>#N/A</v>
      </c>
      <c r="PH74" s="193" t="e">
        <f t="shared" si="184"/>
        <v>#N/A</v>
      </c>
      <c r="PI74" s="193" t="e">
        <f t="shared" si="184"/>
        <v>#N/A</v>
      </c>
      <c r="PJ74" s="193" t="e">
        <f t="shared" si="184"/>
        <v>#N/A</v>
      </c>
      <c r="PK74" s="193" t="e">
        <f t="shared" si="184"/>
        <v>#N/A</v>
      </c>
      <c r="PL74" s="193" t="e">
        <f t="shared" si="195"/>
        <v>#N/A</v>
      </c>
      <c r="PM74" s="193" t="e">
        <f t="shared" si="173"/>
        <v>#N/A</v>
      </c>
      <c r="PN74" s="193" t="e">
        <f t="shared" si="173"/>
        <v>#N/A</v>
      </c>
      <c r="PO74" s="193" t="e">
        <f t="shared" si="173"/>
        <v>#N/A</v>
      </c>
      <c r="PP74" s="193" t="e">
        <f t="shared" si="173"/>
        <v>#N/A</v>
      </c>
      <c r="PQ74" s="193" t="e">
        <f t="shared" si="173"/>
        <v>#N/A</v>
      </c>
      <c r="PR74" s="193" t="e">
        <f t="shared" si="173"/>
        <v>#N/A</v>
      </c>
      <c r="PS74" s="193" t="e">
        <f t="shared" si="173"/>
        <v>#N/A</v>
      </c>
      <c r="PT74" s="193" t="e">
        <f t="shared" si="173"/>
        <v>#N/A</v>
      </c>
    </row>
    <row r="75" spans="1:436" hidden="1" x14ac:dyDescent="0.45">
      <c r="A75" s="20">
        <v>72</v>
      </c>
      <c r="B75" s="115"/>
      <c r="C75" s="115"/>
      <c r="D75" s="115"/>
      <c r="E75" s="110" t="str">
        <f t="shared" si="174"/>
        <v/>
      </c>
      <c r="F75" s="21" t="str">
        <f t="shared" si="175"/>
        <v/>
      </c>
      <c r="G75" s="22" t="str">
        <f t="shared" si="176"/>
        <v/>
      </c>
      <c r="H75" s="23" t="str">
        <f>IF(F75="","",IF(OR($F75&lt;Skew!$B$3,$F75=Skew!$B$3),IF($F75&gt;Skew!$C$3,Skew!$A$3,IF($F75&gt;Skew!$C$4,Skew!$A$4,IF($F75&gt;Skew!$C$5,Skew!$A$5,IF($F75&gt;Skew!$C$6,Skew!$A$6,IF($F75&gt;Skew!$C$7,Skew!$A$7,IF($F75&gt;Skew!$C$8,Skew!$A$8,IF($F75&gt;Skew!$C$9,Skew!$A$9,IF($F75&gt;Skew!$C$10,Skew!$A$10,IF($F75&gt;Skew!$C$11,Skew!$A$11,IF($F75&gt;Skew!$C$12,Skew!$A$12,IF($F75&gt;Skew!$C$13,Skew!$A$13,IF($F75&gt;Skew!$C$14,Skew!$A$14,IF($F75&gt;Skew!$C$15,Skew!$A$15,IF($F75&gt;Skew!$C$16,Skew!$A$16,Skew!$A$17)
)))))))))))))))</f>
        <v/>
      </c>
      <c r="I75" s="22" t="str">
        <f>IF(F75="","",MATCH(H75,Skew!$A$3:$A$17,0))</f>
        <v/>
      </c>
      <c r="J75" s="22" t="str">
        <f t="shared" si="166"/>
        <v/>
      </c>
      <c r="K75" s="24"/>
      <c r="L75" s="22" t="str">
        <f>IF(OR(F75="",K75=""),"",MATCH(K75,Confidence!$A$3:$A$12,0))</f>
        <v/>
      </c>
      <c r="M75" s="25" t="str">
        <f t="shared" si="167"/>
        <v/>
      </c>
      <c r="N75" s="25" t="str">
        <f t="shared" si="168"/>
        <v/>
      </c>
      <c r="O75" s="22"/>
      <c r="P75" s="102" t="str">
        <f t="shared" si="169"/>
        <v/>
      </c>
      <c r="Q75" s="102" t="str">
        <f t="shared" si="170"/>
        <v/>
      </c>
      <c r="R75" s="37" t="str">
        <f t="shared" si="171"/>
        <v/>
      </c>
      <c r="S75" s="115"/>
      <c r="T75" s="204" t="str">
        <f>IF(AND(B75&gt;0,C75&gt;0,D75&gt;0,M75&gt;0,N75&gt;0,S75&gt;0,NOT(K75="")),ABS(VLOOKUP($S$1,VLookups!$A$30:$B$31,2,FALSE)-_xlfn.BETA.DIST(S75,IF(G75="L",N75,M75),IF(G75="L",M75,N75),TRUE,B75,D75)),"")</f>
        <v/>
      </c>
      <c r="U75" s="112" t="str">
        <f>IF(OR($M75="",$N75=""),"",_xlfn.BETA.INV(ABS(VLOOKUP($S$1,VLookups!$A$30:$B$31,2,FALSE)-U$3),IF($G75="L",$N75,$M75),IF($G75="L",$M75,$N75),$B75,$D75))</f>
        <v/>
      </c>
      <c r="V75" s="113" t="str">
        <f>IF(OR($M75="",$N75=""),"",_xlfn.BETA.INV(ABS(VLOOKUP($S$1,VLookups!$A$30:$B$31,2,FALSE)-V$3),IF($G75="L",$N75,$M75),IF($G75="L",$M75,$N75),$B75,$D75))</f>
        <v/>
      </c>
      <c r="W75" s="112" t="str">
        <f>IF(OR($M75="",$N75=""),"",_xlfn.BETA.INV(ABS(VLOOKUP($S$1,VLookups!$A$30:$B$31,2,FALSE)-W$3),IF($G75="L",$N75,$M75),IF($G75="L",$M75,$N75),$B75,$D75))</f>
        <v/>
      </c>
      <c r="X75" s="113" t="str">
        <f>IF(OR($M75="",$N75=""),"",_xlfn.BETA.INV(ABS(VLOOKUP($S$1,VLookups!$A$30:$B$31,2,FALSE)-X$3),IF($G75="L",$N75,$M75),IF($G75="L",$M75,$N75),$B75,$D75))</f>
        <v/>
      </c>
      <c r="Y75" s="112" t="str">
        <f>IF(OR($M75="",$N75=""),"",_xlfn.BETA.INV(ABS(VLOOKUP($S$1,VLookups!$A$30:$B$31,2,FALSE)-Y$3),IF($G75="L",$N75,$M75),IF($G75="L",$M75,$N75),$B75,$D75))</f>
        <v/>
      </c>
      <c r="Z75" s="113" t="str">
        <f>IF(OR($M75="",$N75=""),"",_xlfn.BETA.INV(ABS(VLOOKUP($S$1,VLookups!$A$30:$B$31,2,FALSE)-Z$3),IF($G75="L",$N75,$M75),IF($G75="L",$M75,$N75),$B75,$D75))</f>
        <v/>
      </c>
      <c r="AA75" s="112" t="str">
        <f>IF(OR($M75="",$N75=""),"",_xlfn.BETA.INV(ABS(VLOOKUP($S$1,VLookups!$A$30:$B$31,2,FALSE)-AA$3),IF($G75="L",$N75,$M75),IF($G75="L",$M75,$N75),$B75,$D75))</f>
        <v/>
      </c>
      <c r="AB75" s="113" t="str">
        <f>IF(OR($M75="",$N75=""),"",_xlfn.BETA.INV(ABS(VLOOKUP($S$1,VLookups!$A$30:$B$31,2,FALSE)-AB$3),IF($G75="L",$N75,$M75),IF($G75="L",$M75,$N75),$B75,$D75))</f>
        <v/>
      </c>
      <c r="AC75" s="112" t="str">
        <f>IF(OR($M75="",$N75=""),"",_xlfn.BETA.INV(ABS(VLOOKUP($S$1,VLookups!$A$30:$B$31,2,FALSE)-AC$3),IF($G75="L",$N75,$M75),IF($G75="L",$M75,$N75),$B75,$D75))</f>
        <v/>
      </c>
      <c r="AD75" s="113" t="str">
        <f>IF(OR($M75="",$N75=""),"",_xlfn.BETA.INV(ABS(VLOOKUP($S$1,VLookups!$A$30:$B$31,2,FALSE)-AD$3),IF($G75="L",$N75,$M75),IF($G75="L",$M75,$N75),$B75,$D75))</f>
        <v/>
      </c>
      <c r="AE75" s="112" t="str">
        <f>IF(OR($M75="",$N75=""),"",_xlfn.BETA.INV(ABS(VLOOKUP($S$1,VLookups!$A$30:$B$31,2,FALSE)-AE$3),IF($G75="L",$N75,$M75),IF($G75="L",$M75,$N75),$B75,$D75))</f>
        <v/>
      </c>
      <c r="AF75" s="113" t="str">
        <f>IF(OR($M75="",$N75=""),"",_xlfn.BETA.INV(ABS(VLOOKUP($S$1,VLookups!$A$30:$B$31,2,FALSE)-AF$3),IF($G75="L",$N75,$M75),IF($G75="L",$M75,$N75),$B75,$D75))</f>
        <v/>
      </c>
      <c r="AG75" s="15"/>
      <c r="AH75" s="194" t="str">
        <f t="shared" si="177"/>
        <v/>
      </c>
      <c r="AI75" s="192" t="str">
        <f t="shared" si="178"/>
        <v/>
      </c>
      <c r="AJ75" s="177" t="str">
        <f t="shared" si="202"/>
        <v/>
      </c>
      <c r="AK75" s="177" t="str">
        <f t="shared" si="196"/>
        <v/>
      </c>
      <c r="AL75" s="177" t="str">
        <f t="shared" si="196"/>
        <v/>
      </c>
      <c r="AM75" s="177" t="str">
        <f t="shared" si="196"/>
        <v/>
      </c>
      <c r="AN75" s="177" t="str">
        <f t="shared" si="196"/>
        <v/>
      </c>
      <c r="AO75" s="177" t="str">
        <f t="shared" si="196"/>
        <v/>
      </c>
      <c r="AP75" s="177" t="str">
        <f t="shared" si="196"/>
        <v/>
      </c>
      <c r="AQ75" s="177" t="str">
        <f t="shared" si="196"/>
        <v/>
      </c>
      <c r="AR75" s="177" t="str">
        <f t="shared" si="196"/>
        <v/>
      </c>
      <c r="AS75" s="177" t="str">
        <f t="shared" si="196"/>
        <v/>
      </c>
      <c r="AT75" s="177" t="str">
        <f t="shared" si="196"/>
        <v/>
      </c>
      <c r="AU75" s="177" t="str">
        <f t="shared" si="196"/>
        <v/>
      </c>
      <c r="AV75" s="177" t="str">
        <f t="shared" si="196"/>
        <v/>
      </c>
      <c r="AW75" s="177" t="str">
        <f t="shared" si="196"/>
        <v/>
      </c>
      <c r="AX75" s="177" t="str">
        <f t="shared" si="196"/>
        <v/>
      </c>
      <c r="AY75" s="177" t="str">
        <f t="shared" si="196"/>
        <v/>
      </c>
      <c r="AZ75" s="177" t="str">
        <f t="shared" si="196"/>
        <v/>
      </c>
      <c r="BA75" s="177" t="str">
        <f t="shared" si="188"/>
        <v/>
      </c>
      <c r="BB75" s="177" t="str">
        <f t="shared" si="188"/>
        <v/>
      </c>
      <c r="BC75" s="177" t="str">
        <f t="shared" si="188"/>
        <v/>
      </c>
      <c r="BD75" s="177" t="str">
        <f t="shared" si="188"/>
        <v/>
      </c>
      <c r="BE75" s="177" t="str">
        <f t="shared" si="188"/>
        <v/>
      </c>
      <c r="BF75" s="177" t="str">
        <f t="shared" si="188"/>
        <v/>
      </c>
      <c r="BG75" s="177" t="str">
        <f t="shared" si="188"/>
        <v/>
      </c>
      <c r="BH75" s="177" t="str">
        <f t="shared" si="188"/>
        <v/>
      </c>
      <c r="BI75" s="177" t="str">
        <f t="shared" si="188"/>
        <v/>
      </c>
      <c r="BJ75" s="177" t="str">
        <f t="shared" si="188"/>
        <v/>
      </c>
      <c r="BK75" s="177" t="str">
        <f t="shared" si="188"/>
        <v/>
      </c>
      <c r="BL75" s="177" t="str">
        <f t="shared" si="188"/>
        <v/>
      </c>
      <c r="BM75" s="177" t="str">
        <f t="shared" si="188"/>
        <v/>
      </c>
      <c r="BN75" s="177" t="str">
        <f t="shared" si="188"/>
        <v/>
      </c>
      <c r="BO75" s="177" t="str">
        <f t="shared" si="188"/>
        <v/>
      </c>
      <c r="BP75" s="177" t="str">
        <f t="shared" si="197"/>
        <v/>
      </c>
      <c r="BQ75" s="177" t="str">
        <f t="shared" si="197"/>
        <v/>
      </c>
      <c r="BR75" s="177" t="str">
        <f t="shared" si="197"/>
        <v/>
      </c>
      <c r="BS75" s="177" t="str">
        <f t="shared" si="197"/>
        <v/>
      </c>
      <c r="BT75" s="177" t="str">
        <f t="shared" si="197"/>
        <v/>
      </c>
      <c r="BU75" s="177" t="str">
        <f t="shared" si="197"/>
        <v/>
      </c>
      <c r="BV75" s="177" t="str">
        <f t="shared" si="197"/>
        <v/>
      </c>
      <c r="BW75" s="177" t="str">
        <f t="shared" si="197"/>
        <v/>
      </c>
      <c r="BX75" s="177" t="str">
        <f t="shared" si="197"/>
        <v/>
      </c>
      <c r="BY75" s="177" t="str">
        <f t="shared" si="197"/>
        <v/>
      </c>
      <c r="BZ75" s="177" t="str">
        <f t="shared" si="197"/>
        <v/>
      </c>
      <c r="CA75" s="177" t="str">
        <f t="shared" si="197"/>
        <v/>
      </c>
      <c r="CB75" s="177" t="str">
        <f t="shared" si="197"/>
        <v/>
      </c>
      <c r="CC75" s="177" t="str">
        <f t="shared" si="197"/>
        <v/>
      </c>
      <c r="CD75" s="177" t="str">
        <f t="shared" si="197"/>
        <v/>
      </c>
      <c r="CE75" s="177" t="str">
        <f t="shared" si="197"/>
        <v/>
      </c>
      <c r="CF75" s="177" t="str">
        <f t="shared" si="189"/>
        <v/>
      </c>
      <c r="CG75" s="177" t="str">
        <f t="shared" si="189"/>
        <v/>
      </c>
      <c r="CH75" s="177" t="str">
        <f t="shared" si="189"/>
        <v/>
      </c>
      <c r="CI75" s="177" t="str">
        <f t="shared" si="189"/>
        <v/>
      </c>
      <c r="CJ75" s="177" t="str">
        <f t="shared" si="189"/>
        <v/>
      </c>
      <c r="CK75" s="177" t="str">
        <f t="shared" si="189"/>
        <v/>
      </c>
      <c r="CL75" s="177" t="str">
        <f t="shared" si="189"/>
        <v/>
      </c>
      <c r="CM75" s="177" t="str">
        <f t="shared" si="189"/>
        <v/>
      </c>
      <c r="CN75" s="177" t="str">
        <f t="shared" si="189"/>
        <v/>
      </c>
      <c r="CO75" s="177" t="str">
        <f t="shared" si="189"/>
        <v/>
      </c>
      <c r="CP75" s="177" t="str">
        <f t="shared" si="189"/>
        <v/>
      </c>
      <c r="CQ75" s="177" t="str">
        <f t="shared" si="189"/>
        <v/>
      </c>
      <c r="CR75" s="177" t="str">
        <f t="shared" si="189"/>
        <v/>
      </c>
      <c r="CS75" s="177" t="str">
        <f t="shared" si="189"/>
        <v/>
      </c>
      <c r="CT75" s="177" t="str">
        <f t="shared" si="189"/>
        <v/>
      </c>
      <c r="CU75" s="177" t="str">
        <f t="shared" si="185"/>
        <v/>
      </c>
      <c r="CV75" s="177" t="str">
        <f t="shared" si="185"/>
        <v/>
      </c>
      <c r="CW75" s="177" t="str">
        <f t="shared" si="185"/>
        <v/>
      </c>
      <c r="CX75" s="177" t="str">
        <f t="shared" si="185"/>
        <v/>
      </c>
      <c r="CY75" s="177" t="str">
        <f t="shared" si="185"/>
        <v/>
      </c>
      <c r="CZ75" s="177" t="str">
        <f t="shared" si="185"/>
        <v/>
      </c>
      <c r="DA75" s="177" t="str">
        <f t="shared" si="185"/>
        <v/>
      </c>
      <c r="DB75" s="177" t="str">
        <f t="shared" si="185"/>
        <v/>
      </c>
      <c r="DC75" s="177" t="str">
        <f t="shared" si="185"/>
        <v/>
      </c>
      <c r="DD75" s="177" t="str">
        <f t="shared" si="185"/>
        <v/>
      </c>
      <c r="DE75" s="177" t="str">
        <f t="shared" si="185"/>
        <v/>
      </c>
      <c r="DF75" s="177" t="str">
        <f t="shared" si="185"/>
        <v/>
      </c>
      <c r="DG75" s="177" t="str">
        <f t="shared" si="185"/>
        <v/>
      </c>
      <c r="DH75" s="177" t="str">
        <f t="shared" si="185"/>
        <v/>
      </c>
      <c r="DI75" s="177" t="str">
        <f t="shared" si="185"/>
        <v/>
      </c>
      <c r="DJ75" s="177" t="str">
        <f t="shared" si="185"/>
        <v/>
      </c>
      <c r="DK75" s="177" t="str">
        <f t="shared" si="180"/>
        <v/>
      </c>
      <c r="DL75" s="177" t="str">
        <f t="shared" si="180"/>
        <v/>
      </c>
      <c r="DM75" s="177" t="str">
        <f t="shared" si="180"/>
        <v/>
      </c>
      <c r="DN75" s="177" t="str">
        <f t="shared" si="180"/>
        <v/>
      </c>
      <c r="DO75" s="177" t="str">
        <f t="shared" si="180"/>
        <v/>
      </c>
      <c r="DP75" s="177" t="str">
        <f t="shared" si="180"/>
        <v/>
      </c>
      <c r="DQ75" s="177" t="str">
        <f t="shared" si="180"/>
        <v/>
      </c>
      <c r="DR75" s="177" t="str">
        <f t="shared" si="180"/>
        <v/>
      </c>
      <c r="DS75" s="177" t="str">
        <f t="shared" si="180"/>
        <v/>
      </c>
      <c r="DT75" s="177" t="str">
        <f t="shared" si="180"/>
        <v/>
      </c>
      <c r="DU75" s="177" t="str">
        <f t="shared" si="180"/>
        <v/>
      </c>
      <c r="DV75" s="177" t="str">
        <f t="shared" si="180"/>
        <v/>
      </c>
      <c r="DW75" s="177" t="str">
        <f t="shared" si="180"/>
        <v/>
      </c>
      <c r="DX75" s="177" t="str">
        <f t="shared" si="180"/>
        <v/>
      </c>
      <c r="DY75" s="177" t="str">
        <f t="shared" si="180"/>
        <v/>
      </c>
      <c r="DZ75" s="177" t="str">
        <f t="shared" si="198"/>
        <v/>
      </c>
      <c r="EA75" s="177" t="str">
        <f t="shared" si="198"/>
        <v/>
      </c>
      <c r="EB75" s="177" t="str">
        <f t="shared" si="198"/>
        <v/>
      </c>
      <c r="EC75" s="177" t="str">
        <f t="shared" si="198"/>
        <v/>
      </c>
      <c r="ED75" s="177" t="str">
        <f t="shared" si="198"/>
        <v/>
      </c>
      <c r="EE75" s="177" t="str">
        <f t="shared" si="198"/>
        <v/>
      </c>
      <c r="EF75" s="177" t="str">
        <f t="shared" si="198"/>
        <v/>
      </c>
      <c r="EG75" s="177" t="str">
        <f t="shared" si="198"/>
        <v/>
      </c>
      <c r="EH75" s="177" t="str">
        <f t="shared" si="198"/>
        <v/>
      </c>
      <c r="EI75" s="177" t="str">
        <f t="shared" si="198"/>
        <v/>
      </c>
      <c r="EJ75" s="177" t="str">
        <f t="shared" si="198"/>
        <v/>
      </c>
      <c r="EK75" s="177" t="str">
        <f t="shared" si="198"/>
        <v/>
      </c>
      <c r="EL75" s="177" t="str">
        <f t="shared" si="198"/>
        <v/>
      </c>
      <c r="EM75" s="177" t="str">
        <f t="shared" si="198"/>
        <v/>
      </c>
      <c r="EN75" s="177" t="str">
        <f t="shared" si="198"/>
        <v/>
      </c>
      <c r="EO75" s="177" t="str">
        <f t="shared" si="198"/>
        <v/>
      </c>
      <c r="EP75" s="177" t="str">
        <f t="shared" si="190"/>
        <v/>
      </c>
      <c r="EQ75" s="177" t="str">
        <f t="shared" si="190"/>
        <v/>
      </c>
      <c r="ER75" s="177" t="str">
        <f t="shared" si="190"/>
        <v/>
      </c>
      <c r="ES75" s="177" t="str">
        <f t="shared" si="190"/>
        <v/>
      </c>
      <c r="ET75" s="177" t="str">
        <f t="shared" si="190"/>
        <v/>
      </c>
      <c r="EU75" s="177" t="str">
        <f t="shared" si="190"/>
        <v/>
      </c>
      <c r="EV75" s="177" t="str">
        <f t="shared" si="190"/>
        <v/>
      </c>
      <c r="EW75" s="177" t="str">
        <f t="shared" si="190"/>
        <v/>
      </c>
      <c r="EX75" s="177" t="str">
        <f t="shared" si="190"/>
        <v/>
      </c>
      <c r="EY75" s="177" t="str">
        <f t="shared" si="190"/>
        <v/>
      </c>
      <c r="EZ75" s="177" t="str">
        <f t="shared" si="190"/>
        <v/>
      </c>
      <c r="FA75" s="177" t="str">
        <f t="shared" si="190"/>
        <v/>
      </c>
      <c r="FB75" s="177" t="str">
        <f t="shared" si="190"/>
        <v/>
      </c>
      <c r="FC75" s="177" t="str">
        <f t="shared" si="190"/>
        <v/>
      </c>
      <c r="FD75" s="177" t="str">
        <f t="shared" si="190"/>
        <v/>
      </c>
      <c r="FE75" s="177" t="str">
        <f t="shared" si="203"/>
        <v/>
      </c>
      <c r="FF75" s="177" t="str">
        <f t="shared" si="203"/>
        <v/>
      </c>
      <c r="FG75" s="177" t="str">
        <f t="shared" si="203"/>
        <v/>
      </c>
      <c r="FH75" s="177" t="str">
        <f t="shared" si="203"/>
        <v/>
      </c>
      <c r="FI75" s="177" t="str">
        <f t="shared" si="203"/>
        <v/>
      </c>
      <c r="FJ75" s="177" t="str">
        <f t="shared" si="203"/>
        <v/>
      </c>
      <c r="FK75" s="177" t="str">
        <f t="shared" si="203"/>
        <v/>
      </c>
      <c r="FL75" s="177" t="str">
        <f t="shared" si="203"/>
        <v/>
      </c>
      <c r="FM75" s="177" t="str">
        <f t="shared" si="203"/>
        <v/>
      </c>
      <c r="FN75" s="177" t="str">
        <f t="shared" si="203"/>
        <v/>
      </c>
      <c r="FO75" s="177" t="str">
        <f t="shared" si="203"/>
        <v/>
      </c>
      <c r="FP75" s="177" t="str">
        <f t="shared" si="203"/>
        <v/>
      </c>
      <c r="FQ75" s="177" t="str">
        <f t="shared" si="203"/>
        <v/>
      </c>
      <c r="FR75" s="177" t="str">
        <f t="shared" si="203"/>
        <v/>
      </c>
      <c r="FS75" s="177" t="str">
        <f t="shared" si="203"/>
        <v/>
      </c>
      <c r="FT75" s="177" t="str">
        <f t="shared" si="203"/>
        <v/>
      </c>
      <c r="FU75" s="177" t="str">
        <f t="shared" si="199"/>
        <v/>
      </c>
      <c r="FV75" s="177" t="str">
        <f t="shared" si="199"/>
        <v/>
      </c>
      <c r="FW75" s="177" t="str">
        <f t="shared" si="191"/>
        <v/>
      </c>
      <c r="FX75" s="177" t="str">
        <f t="shared" si="186"/>
        <v/>
      </c>
      <c r="FY75" s="177" t="str">
        <f t="shared" si="186"/>
        <v/>
      </c>
      <c r="FZ75" s="177" t="str">
        <f t="shared" si="186"/>
        <v/>
      </c>
      <c r="GA75" s="177" t="str">
        <f t="shared" si="186"/>
        <v/>
      </c>
      <c r="GB75" s="177" t="str">
        <f t="shared" si="186"/>
        <v/>
      </c>
      <c r="GC75" s="177" t="str">
        <f t="shared" si="186"/>
        <v/>
      </c>
      <c r="GD75" s="177" t="str">
        <f t="shared" si="186"/>
        <v/>
      </c>
      <c r="GE75" s="177" t="str">
        <f t="shared" si="186"/>
        <v/>
      </c>
      <c r="GF75" s="177" t="str">
        <f t="shared" si="186"/>
        <v/>
      </c>
      <c r="GG75" s="177" t="str">
        <f t="shared" si="186"/>
        <v/>
      </c>
      <c r="GH75" s="177" t="str">
        <f t="shared" si="186"/>
        <v/>
      </c>
      <c r="GI75" s="177" t="str">
        <f t="shared" si="186"/>
        <v/>
      </c>
      <c r="GJ75" s="177" t="str">
        <f t="shared" si="186"/>
        <v/>
      </c>
      <c r="GK75" s="177" t="str">
        <f t="shared" si="186"/>
        <v/>
      </c>
      <c r="GL75" s="177" t="str">
        <f t="shared" si="186"/>
        <v/>
      </c>
      <c r="GM75" s="177" t="str">
        <f t="shared" si="200"/>
        <v/>
      </c>
      <c r="GN75" s="177" t="str">
        <f t="shared" si="200"/>
        <v/>
      </c>
      <c r="GO75" s="177" t="str">
        <f t="shared" si="200"/>
        <v/>
      </c>
      <c r="GP75" s="177" t="str">
        <f t="shared" si="200"/>
        <v/>
      </c>
      <c r="GQ75" s="177" t="str">
        <f t="shared" si="200"/>
        <v/>
      </c>
      <c r="GR75" s="177" t="str">
        <f t="shared" si="200"/>
        <v/>
      </c>
      <c r="GS75" s="177" t="str">
        <f t="shared" si="200"/>
        <v/>
      </c>
      <c r="GT75" s="177" t="str">
        <f t="shared" si="200"/>
        <v/>
      </c>
      <c r="GU75" s="177" t="str">
        <f t="shared" si="200"/>
        <v/>
      </c>
      <c r="GV75" s="177" t="str">
        <f t="shared" si="200"/>
        <v/>
      </c>
      <c r="GW75" s="177" t="str">
        <f t="shared" si="200"/>
        <v/>
      </c>
      <c r="GX75" s="177" t="str">
        <f t="shared" si="200"/>
        <v/>
      </c>
      <c r="GY75" s="177" t="str">
        <f t="shared" si="200"/>
        <v/>
      </c>
      <c r="GZ75" s="177" t="str">
        <f t="shared" si="200"/>
        <v/>
      </c>
      <c r="HA75" s="177" t="str">
        <f t="shared" si="200"/>
        <v/>
      </c>
      <c r="HB75" s="177" t="str">
        <f t="shared" si="200"/>
        <v/>
      </c>
      <c r="HC75" s="177" t="str">
        <f t="shared" si="192"/>
        <v/>
      </c>
      <c r="HD75" s="177" t="str">
        <f t="shared" si="187"/>
        <v/>
      </c>
      <c r="HE75" s="177" t="str">
        <f t="shared" si="187"/>
        <v/>
      </c>
      <c r="HF75" s="177" t="str">
        <f t="shared" si="187"/>
        <v/>
      </c>
      <c r="HG75" s="177" t="str">
        <f t="shared" si="187"/>
        <v/>
      </c>
      <c r="HH75" s="177" t="str">
        <f t="shared" si="187"/>
        <v/>
      </c>
      <c r="HI75" s="177" t="str">
        <f t="shared" si="187"/>
        <v/>
      </c>
      <c r="HJ75" s="177" t="str">
        <f t="shared" si="187"/>
        <v/>
      </c>
      <c r="HK75" s="177" t="str">
        <f t="shared" si="187"/>
        <v/>
      </c>
      <c r="HL75" s="177" t="str">
        <f t="shared" si="187"/>
        <v/>
      </c>
      <c r="HM75" s="177" t="str">
        <f t="shared" si="187"/>
        <v/>
      </c>
      <c r="HN75" s="177" t="str">
        <f t="shared" si="187"/>
        <v/>
      </c>
      <c r="HO75" s="177" t="str">
        <f t="shared" si="187"/>
        <v/>
      </c>
      <c r="HP75" s="177" t="str">
        <f t="shared" si="187"/>
        <v/>
      </c>
      <c r="HQ75" s="177" t="str">
        <f t="shared" si="187"/>
        <v/>
      </c>
      <c r="HR75" s="177" t="str">
        <f t="shared" si="187"/>
        <v/>
      </c>
      <c r="HS75" s="177" t="str">
        <f t="shared" si="201"/>
        <v/>
      </c>
      <c r="HT75" s="177" t="str">
        <f t="shared" si="201"/>
        <v/>
      </c>
      <c r="HU75" s="177" t="str">
        <f t="shared" si="201"/>
        <v/>
      </c>
      <c r="HV75" s="177" t="str">
        <f t="shared" si="201"/>
        <v/>
      </c>
      <c r="HW75" s="177" t="str">
        <f t="shared" si="201"/>
        <v/>
      </c>
      <c r="HX75" s="177" t="str">
        <f t="shared" si="201"/>
        <v/>
      </c>
      <c r="HY75" s="177" t="str">
        <f t="shared" si="201"/>
        <v/>
      </c>
      <c r="HZ75" s="177" t="str">
        <f t="shared" si="201"/>
        <v/>
      </c>
      <c r="IA75" s="192" t="str">
        <f t="shared" si="181"/>
        <v/>
      </c>
      <c r="IB75" s="193" t="e">
        <f t="shared" si="172"/>
        <v>#N/A</v>
      </c>
      <c r="IC75" s="193" t="e">
        <f t="shared" si="153"/>
        <v>#N/A</v>
      </c>
      <c r="ID75" s="193" t="e">
        <f t="shared" si="153"/>
        <v>#N/A</v>
      </c>
      <c r="IE75" s="193" t="e">
        <f t="shared" si="153"/>
        <v>#N/A</v>
      </c>
      <c r="IF75" s="193" t="e">
        <f t="shared" si="163"/>
        <v>#N/A</v>
      </c>
      <c r="IG75" s="193" t="e">
        <f t="shared" si="163"/>
        <v>#N/A</v>
      </c>
      <c r="IH75" s="193" t="e">
        <f t="shared" si="163"/>
        <v>#N/A</v>
      </c>
      <c r="II75" s="193" t="e">
        <f t="shared" si="163"/>
        <v>#N/A</v>
      </c>
      <c r="IJ75" s="193" t="e">
        <f t="shared" si="163"/>
        <v>#N/A</v>
      </c>
      <c r="IK75" s="193" t="e">
        <f t="shared" si="163"/>
        <v>#N/A</v>
      </c>
      <c r="IL75" s="193" t="e">
        <f t="shared" si="163"/>
        <v>#N/A</v>
      </c>
      <c r="IM75" s="193" t="e">
        <f t="shared" si="163"/>
        <v>#N/A</v>
      </c>
      <c r="IN75" s="193" t="e">
        <f t="shared" si="163"/>
        <v>#N/A</v>
      </c>
      <c r="IO75" s="193" t="e">
        <f t="shared" si="163"/>
        <v>#N/A</v>
      </c>
      <c r="IP75" s="193" t="e">
        <f t="shared" si="163"/>
        <v>#N/A</v>
      </c>
      <c r="IQ75" s="193" t="e">
        <f t="shared" si="163"/>
        <v>#N/A</v>
      </c>
      <c r="IR75" s="193" t="e">
        <f t="shared" si="163"/>
        <v>#N/A</v>
      </c>
      <c r="IS75" s="193" t="e">
        <f t="shared" si="163"/>
        <v>#N/A</v>
      </c>
      <c r="IT75" s="193" t="e">
        <f t="shared" si="163"/>
        <v>#N/A</v>
      </c>
      <c r="IU75" s="193" t="e">
        <f t="shared" si="159"/>
        <v>#N/A</v>
      </c>
      <c r="IV75" s="193" t="e">
        <f t="shared" si="159"/>
        <v>#N/A</v>
      </c>
      <c r="IW75" s="193" t="e">
        <f t="shared" si="159"/>
        <v>#N/A</v>
      </c>
      <c r="IX75" s="193" t="e">
        <f t="shared" si="159"/>
        <v>#N/A</v>
      </c>
      <c r="IY75" s="193" t="e">
        <f t="shared" si="159"/>
        <v>#N/A</v>
      </c>
      <c r="IZ75" s="193" t="e">
        <f t="shared" si="159"/>
        <v>#N/A</v>
      </c>
      <c r="JA75" s="193" t="e">
        <f t="shared" si="159"/>
        <v>#N/A</v>
      </c>
      <c r="JB75" s="193" t="e">
        <f t="shared" si="159"/>
        <v>#N/A</v>
      </c>
      <c r="JC75" s="193" t="e">
        <f t="shared" si="159"/>
        <v>#N/A</v>
      </c>
      <c r="JD75" s="193" t="e">
        <f t="shared" si="159"/>
        <v>#N/A</v>
      </c>
      <c r="JE75" s="193" t="e">
        <f t="shared" si="159"/>
        <v>#N/A</v>
      </c>
      <c r="JF75" s="193" t="e">
        <f t="shared" si="159"/>
        <v>#N/A</v>
      </c>
      <c r="JG75" s="193" t="e">
        <f t="shared" si="159"/>
        <v>#N/A</v>
      </c>
      <c r="JH75" s="193" t="e">
        <f t="shared" si="159"/>
        <v>#N/A</v>
      </c>
      <c r="JI75" s="193" t="e">
        <f t="shared" si="159"/>
        <v>#N/A</v>
      </c>
      <c r="JJ75" s="193" t="e">
        <f t="shared" si="156"/>
        <v>#N/A</v>
      </c>
      <c r="JK75" s="193" t="e">
        <f t="shared" si="156"/>
        <v>#N/A</v>
      </c>
      <c r="JL75" s="193" t="e">
        <f t="shared" si="156"/>
        <v>#N/A</v>
      </c>
      <c r="JM75" s="193" t="e">
        <f t="shared" si="156"/>
        <v>#N/A</v>
      </c>
      <c r="JN75" s="193" t="e">
        <f t="shared" si="156"/>
        <v>#N/A</v>
      </c>
      <c r="JO75" s="193" t="e">
        <f t="shared" si="156"/>
        <v>#N/A</v>
      </c>
      <c r="JP75" s="193" t="e">
        <f t="shared" si="156"/>
        <v>#N/A</v>
      </c>
      <c r="JQ75" s="193" t="e">
        <f t="shared" si="156"/>
        <v>#N/A</v>
      </c>
      <c r="JR75" s="193" t="e">
        <f t="shared" si="156"/>
        <v>#N/A</v>
      </c>
      <c r="JS75" s="193" t="e">
        <f t="shared" si="156"/>
        <v>#N/A</v>
      </c>
      <c r="JT75" s="193" t="e">
        <f t="shared" si="156"/>
        <v>#N/A</v>
      </c>
      <c r="JU75" s="193" t="e">
        <f t="shared" si="156"/>
        <v>#N/A</v>
      </c>
      <c r="JV75" s="193" t="e">
        <f t="shared" si="156"/>
        <v>#N/A</v>
      </c>
      <c r="JW75" s="193" t="e">
        <f t="shared" si="156"/>
        <v>#N/A</v>
      </c>
      <c r="JX75" s="193" t="e">
        <f t="shared" si="156"/>
        <v>#N/A</v>
      </c>
      <c r="JY75" s="193" t="e">
        <f t="shared" si="182"/>
        <v>#N/A</v>
      </c>
      <c r="JZ75" s="193" t="e">
        <f t="shared" si="182"/>
        <v>#N/A</v>
      </c>
      <c r="KA75" s="193" t="e">
        <f t="shared" si="182"/>
        <v>#N/A</v>
      </c>
      <c r="KB75" s="193" t="e">
        <f t="shared" si="182"/>
        <v>#N/A</v>
      </c>
      <c r="KC75" s="193" t="e">
        <f t="shared" si="182"/>
        <v>#N/A</v>
      </c>
      <c r="KD75" s="193" t="e">
        <f t="shared" si="182"/>
        <v>#N/A</v>
      </c>
      <c r="KE75" s="193" t="e">
        <f t="shared" si="182"/>
        <v>#N/A</v>
      </c>
      <c r="KF75" s="193" t="e">
        <f t="shared" si="182"/>
        <v>#N/A</v>
      </c>
      <c r="KG75" s="193" t="e">
        <f t="shared" si="182"/>
        <v>#N/A</v>
      </c>
      <c r="KH75" s="193" t="e">
        <f t="shared" si="182"/>
        <v>#N/A</v>
      </c>
      <c r="KI75" s="193" t="e">
        <f t="shared" si="182"/>
        <v>#N/A</v>
      </c>
      <c r="KJ75" s="193" t="e">
        <f t="shared" si="182"/>
        <v>#N/A</v>
      </c>
      <c r="KK75" s="193" t="e">
        <f t="shared" si="182"/>
        <v>#N/A</v>
      </c>
      <c r="KL75" s="193" t="e">
        <f t="shared" si="182"/>
        <v>#N/A</v>
      </c>
      <c r="KM75" s="193" t="e">
        <f t="shared" si="182"/>
        <v>#N/A</v>
      </c>
      <c r="KN75" s="193" t="e">
        <f t="shared" si="193"/>
        <v>#N/A</v>
      </c>
      <c r="KO75" s="193" t="e">
        <f t="shared" si="154"/>
        <v>#N/A</v>
      </c>
      <c r="KP75" s="193" t="e">
        <f t="shared" si="154"/>
        <v>#N/A</v>
      </c>
      <c r="KQ75" s="193" t="e">
        <f t="shared" si="154"/>
        <v>#N/A</v>
      </c>
      <c r="KR75" s="193" t="e">
        <f t="shared" si="164"/>
        <v>#N/A</v>
      </c>
      <c r="KS75" s="193" t="e">
        <f t="shared" si="164"/>
        <v>#N/A</v>
      </c>
      <c r="KT75" s="193" t="e">
        <f t="shared" si="164"/>
        <v>#N/A</v>
      </c>
      <c r="KU75" s="193" t="e">
        <f t="shared" si="164"/>
        <v>#N/A</v>
      </c>
      <c r="KV75" s="193" t="e">
        <f t="shared" si="164"/>
        <v>#N/A</v>
      </c>
      <c r="KW75" s="193" t="e">
        <f t="shared" si="164"/>
        <v>#N/A</v>
      </c>
      <c r="KX75" s="193" t="e">
        <f t="shared" si="164"/>
        <v>#N/A</v>
      </c>
      <c r="KY75" s="193" t="e">
        <f t="shared" si="164"/>
        <v>#N/A</v>
      </c>
      <c r="KZ75" s="193" t="e">
        <f t="shared" si="164"/>
        <v>#N/A</v>
      </c>
      <c r="LA75" s="193" t="e">
        <f t="shared" si="164"/>
        <v>#N/A</v>
      </c>
      <c r="LB75" s="193" t="e">
        <f t="shared" si="164"/>
        <v>#N/A</v>
      </c>
      <c r="LC75" s="193" t="e">
        <f t="shared" si="164"/>
        <v>#N/A</v>
      </c>
      <c r="LD75" s="193" t="e">
        <f t="shared" si="164"/>
        <v>#N/A</v>
      </c>
      <c r="LE75" s="193" t="e">
        <f t="shared" si="164"/>
        <v>#N/A</v>
      </c>
      <c r="LF75" s="193" t="e">
        <f t="shared" si="164"/>
        <v>#N/A</v>
      </c>
      <c r="LG75" s="193" t="e">
        <f t="shared" si="160"/>
        <v>#N/A</v>
      </c>
      <c r="LH75" s="193" t="e">
        <f t="shared" si="160"/>
        <v>#N/A</v>
      </c>
      <c r="LI75" s="193" t="e">
        <f t="shared" si="160"/>
        <v>#N/A</v>
      </c>
      <c r="LJ75" s="193" t="e">
        <f t="shared" si="160"/>
        <v>#N/A</v>
      </c>
      <c r="LK75" s="193" t="e">
        <f t="shared" si="160"/>
        <v>#N/A</v>
      </c>
      <c r="LL75" s="193" t="e">
        <f t="shared" si="160"/>
        <v>#N/A</v>
      </c>
      <c r="LM75" s="193" t="e">
        <f t="shared" si="160"/>
        <v>#N/A</v>
      </c>
      <c r="LN75" s="193" t="e">
        <f t="shared" si="160"/>
        <v>#N/A</v>
      </c>
      <c r="LO75" s="193" t="e">
        <f t="shared" si="160"/>
        <v>#N/A</v>
      </c>
      <c r="LP75" s="193" t="e">
        <f t="shared" si="160"/>
        <v>#N/A</v>
      </c>
      <c r="LQ75" s="193" t="e">
        <f t="shared" si="160"/>
        <v>#N/A</v>
      </c>
      <c r="LR75" s="193" t="e">
        <f t="shared" si="160"/>
        <v>#N/A</v>
      </c>
      <c r="LS75" s="193" t="e">
        <f t="shared" si="160"/>
        <v>#N/A</v>
      </c>
      <c r="LT75" s="193" t="e">
        <f t="shared" si="160"/>
        <v>#N/A</v>
      </c>
      <c r="LU75" s="193" t="e">
        <f t="shared" si="160"/>
        <v>#N/A</v>
      </c>
      <c r="LV75" s="193" t="e">
        <f t="shared" si="157"/>
        <v>#N/A</v>
      </c>
      <c r="LW75" s="193" t="e">
        <f t="shared" si="157"/>
        <v>#N/A</v>
      </c>
      <c r="LX75" s="193" t="e">
        <f t="shared" si="157"/>
        <v>#N/A</v>
      </c>
      <c r="LY75" s="193" t="e">
        <f t="shared" si="157"/>
        <v>#N/A</v>
      </c>
      <c r="LZ75" s="193" t="e">
        <f t="shared" si="157"/>
        <v>#N/A</v>
      </c>
      <c r="MA75" s="193" t="e">
        <f t="shared" si="157"/>
        <v>#N/A</v>
      </c>
      <c r="MB75" s="193" t="e">
        <f t="shared" si="157"/>
        <v>#N/A</v>
      </c>
      <c r="MC75" s="193" t="e">
        <f t="shared" si="157"/>
        <v>#N/A</v>
      </c>
      <c r="MD75" s="193" t="e">
        <f t="shared" si="157"/>
        <v>#N/A</v>
      </c>
      <c r="ME75" s="193" t="e">
        <f t="shared" si="157"/>
        <v>#N/A</v>
      </c>
      <c r="MF75" s="193" t="e">
        <f t="shared" si="157"/>
        <v>#N/A</v>
      </c>
      <c r="MG75" s="193" t="e">
        <f t="shared" si="157"/>
        <v>#N/A</v>
      </c>
      <c r="MH75" s="193" t="e">
        <f t="shared" si="157"/>
        <v>#N/A</v>
      </c>
      <c r="MI75" s="193" t="e">
        <f t="shared" si="157"/>
        <v>#N/A</v>
      </c>
      <c r="MJ75" s="193" t="e">
        <f t="shared" si="157"/>
        <v>#N/A</v>
      </c>
      <c r="MK75" s="193" t="e">
        <f t="shared" si="183"/>
        <v>#N/A</v>
      </c>
      <c r="ML75" s="193" t="e">
        <f t="shared" si="183"/>
        <v>#N/A</v>
      </c>
      <c r="MM75" s="193" t="e">
        <f t="shared" si="183"/>
        <v>#N/A</v>
      </c>
      <c r="MN75" s="193" t="e">
        <f t="shared" si="183"/>
        <v>#N/A</v>
      </c>
      <c r="MO75" s="193" t="e">
        <f t="shared" si="183"/>
        <v>#N/A</v>
      </c>
      <c r="MP75" s="193" t="e">
        <f t="shared" si="183"/>
        <v>#N/A</v>
      </c>
      <c r="MQ75" s="193" t="e">
        <f t="shared" si="183"/>
        <v>#N/A</v>
      </c>
      <c r="MR75" s="193" t="e">
        <f t="shared" si="183"/>
        <v>#N/A</v>
      </c>
      <c r="MS75" s="193" t="e">
        <f t="shared" si="183"/>
        <v>#N/A</v>
      </c>
      <c r="MT75" s="193" t="e">
        <f t="shared" si="183"/>
        <v>#N/A</v>
      </c>
      <c r="MU75" s="193" t="e">
        <f t="shared" si="183"/>
        <v>#N/A</v>
      </c>
      <c r="MV75" s="193" t="e">
        <f t="shared" si="183"/>
        <v>#N/A</v>
      </c>
      <c r="MW75" s="193" t="e">
        <f t="shared" si="183"/>
        <v>#N/A</v>
      </c>
      <c r="MX75" s="193" t="e">
        <f t="shared" si="183"/>
        <v>#N/A</v>
      </c>
      <c r="MY75" s="193" t="e">
        <f t="shared" si="183"/>
        <v>#N/A</v>
      </c>
      <c r="MZ75" s="193" t="e">
        <f t="shared" si="194"/>
        <v>#N/A</v>
      </c>
      <c r="NA75" s="193" t="e">
        <f t="shared" si="155"/>
        <v>#N/A</v>
      </c>
      <c r="NB75" s="193" t="e">
        <f t="shared" si="155"/>
        <v>#N/A</v>
      </c>
      <c r="NC75" s="193" t="e">
        <f t="shared" si="155"/>
        <v>#N/A</v>
      </c>
      <c r="ND75" s="193" t="e">
        <f t="shared" si="165"/>
        <v>#N/A</v>
      </c>
      <c r="NE75" s="193" t="e">
        <f t="shared" si="165"/>
        <v>#N/A</v>
      </c>
      <c r="NF75" s="193" t="e">
        <f t="shared" si="165"/>
        <v>#N/A</v>
      </c>
      <c r="NG75" s="193" t="e">
        <f t="shared" si="165"/>
        <v>#N/A</v>
      </c>
      <c r="NH75" s="193" t="e">
        <f t="shared" si="165"/>
        <v>#N/A</v>
      </c>
      <c r="NI75" s="193" t="e">
        <f t="shared" si="165"/>
        <v>#N/A</v>
      </c>
      <c r="NJ75" s="193" t="e">
        <f t="shared" si="165"/>
        <v>#N/A</v>
      </c>
      <c r="NK75" s="193" t="e">
        <f t="shared" si="165"/>
        <v>#N/A</v>
      </c>
      <c r="NL75" s="193" t="e">
        <f t="shared" si="165"/>
        <v>#N/A</v>
      </c>
      <c r="NM75" s="193" t="e">
        <f t="shared" si="165"/>
        <v>#N/A</v>
      </c>
      <c r="NN75" s="193" t="e">
        <f t="shared" si="165"/>
        <v>#N/A</v>
      </c>
      <c r="NO75" s="193" t="e">
        <f t="shared" si="165"/>
        <v>#N/A</v>
      </c>
      <c r="NP75" s="193" t="e">
        <f t="shared" si="165"/>
        <v>#N/A</v>
      </c>
      <c r="NQ75" s="193" t="e">
        <f t="shared" si="165"/>
        <v>#N/A</v>
      </c>
      <c r="NR75" s="193" t="e">
        <f t="shared" si="165"/>
        <v>#N/A</v>
      </c>
      <c r="NS75" s="193" t="e">
        <f t="shared" si="161"/>
        <v>#N/A</v>
      </c>
      <c r="NT75" s="193" t="e">
        <f t="shared" si="161"/>
        <v>#N/A</v>
      </c>
      <c r="NU75" s="193" t="e">
        <f t="shared" si="161"/>
        <v>#N/A</v>
      </c>
      <c r="NV75" s="193" t="e">
        <f t="shared" si="161"/>
        <v>#N/A</v>
      </c>
      <c r="NW75" s="193" t="e">
        <f t="shared" si="161"/>
        <v>#N/A</v>
      </c>
      <c r="NX75" s="193" t="e">
        <f t="shared" si="161"/>
        <v>#N/A</v>
      </c>
      <c r="NY75" s="193" t="e">
        <f t="shared" si="161"/>
        <v>#N/A</v>
      </c>
      <c r="NZ75" s="193" t="e">
        <f t="shared" si="161"/>
        <v>#N/A</v>
      </c>
      <c r="OA75" s="193" t="e">
        <f t="shared" si="161"/>
        <v>#N/A</v>
      </c>
      <c r="OB75" s="193" t="e">
        <f t="shared" si="161"/>
        <v>#N/A</v>
      </c>
      <c r="OC75" s="193" t="e">
        <f t="shared" si="161"/>
        <v>#N/A</v>
      </c>
      <c r="OD75" s="193" t="e">
        <f t="shared" si="161"/>
        <v>#N/A</v>
      </c>
      <c r="OE75" s="193" t="e">
        <f t="shared" si="161"/>
        <v>#N/A</v>
      </c>
      <c r="OF75" s="193" t="e">
        <f t="shared" si="161"/>
        <v>#N/A</v>
      </c>
      <c r="OG75" s="193" t="e">
        <f t="shared" si="161"/>
        <v>#N/A</v>
      </c>
      <c r="OH75" s="193" t="e">
        <f t="shared" si="158"/>
        <v>#N/A</v>
      </c>
      <c r="OI75" s="193" t="e">
        <f t="shared" si="158"/>
        <v>#N/A</v>
      </c>
      <c r="OJ75" s="193" t="e">
        <f t="shared" si="158"/>
        <v>#N/A</v>
      </c>
      <c r="OK75" s="193" t="e">
        <f t="shared" si="158"/>
        <v>#N/A</v>
      </c>
      <c r="OL75" s="193" t="e">
        <f t="shared" si="158"/>
        <v>#N/A</v>
      </c>
      <c r="OM75" s="193" t="e">
        <f t="shared" si="158"/>
        <v>#N/A</v>
      </c>
      <c r="ON75" s="193" t="e">
        <f t="shared" si="158"/>
        <v>#N/A</v>
      </c>
      <c r="OO75" s="193" t="e">
        <f t="shared" si="158"/>
        <v>#N/A</v>
      </c>
      <c r="OP75" s="193" t="e">
        <f t="shared" si="158"/>
        <v>#N/A</v>
      </c>
      <c r="OQ75" s="193" t="e">
        <f t="shared" si="158"/>
        <v>#N/A</v>
      </c>
      <c r="OR75" s="193" t="e">
        <f t="shared" si="158"/>
        <v>#N/A</v>
      </c>
      <c r="OS75" s="193" t="e">
        <f t="shared" si="158"/>
        <v>#N/A</v>
      </c>
      <c r="OT75" s="193" t="e">
        <f t="shared" si="158"/>
        <v>#N/A</v>
      </c>
      <c r="OU75" s="193" t="e">
        <f t="shared" si="158"/>
        <v>#N/A</v>
      </c>
      <c r="OV75" s="193" t="e">
        <f t="shared" si="158"/>
        <v>#N/A</v>
      </c>
      <c r="OW75" s="193" t="e">
        <f t="shared" si="184"/>
        <v>#N/A</v>
      </c>
      <c r="OX75" s="193" t="e">
        <f t="shared" si="184"/>
        <v>#N/A</v>
      </c>
      <c r="OY75" s="193" t="e">
        <f t="shared" si="184"/>
        <v>#N/A</v>
      </c>
      <c r="OZ75" s="193" t="e">
        <f t="shared" si="184"/>
        <v>#N/A</v>
      </c>
      <c r="PA75" s="193" t="e">
        <f t="shared" si="184"/>
        <v>#N/A</v>
      </c>
      <c r="PB75" s="193" t="e">
        <f t="shared" si="184"/>
        <v>#N/A</v>
      </c>
      <c r="PC75" s="193" t="e">
        <f t="shared" si="184"/>
        <v>#N/A</v>
      </c>
      <c r="PD75" s="193" t="e">
        <f t="shared" si="184"/>
        <v>#N/A</v>
      </c>
      <c r="PE75" s="193" t="e">
        <f t="shared" si="184"/>
        <v>#N/A</v>
      </c>
      <c r="PF75" s="193" t="e">
        <f t="shared" si="184"/>
        <v>#N/A</v>
      </c>
      <c r="PG75" s="193" t="e">
        <f t="shared" si="184"/>
        <v>#N/A</v>
      </c>
      <c r="PH75" s="193" t="e">
        <f t="shared" si="184"/>
        <v>#N/A</v>
      </c>
      <c r="PI75" s="193" t="e">
        <f t="shared" si="184"/>
        <v>#N/A</v>
      </c>
      <c r="PJ75" s="193" t="e">
        <f t="shared" si="184"/>
        <v>#N/A</v>
      </c>
      <c r="PK75" s="193" t="e">
        <f t="shared" si="184"/>
        <v>#N/A</v>
      </c>
      <c r="PL75" s="193" t="e">
        <f t="shared" si="195"/>
        <v>#N/A</v>
      </c>
      <c r="PM75" s="193" t="e">
        <f t="shared" si="173"/>
        <v>#N/A</v>
      </c>
      <c r="PN75" s="193" t="e">
        <f t="shared" si="173"/>
        <v>#N/A</v>
      </c>
      <c r="PO75" s="193" t="e">
        <f t="shared" si="173"/>
        <v>#N/A</v>
      </c>
      <c r="PP75" s="193" t="e">
        <f t="shared" si="173"/>
        <v>#N/A</v>
      </c>
      <c r="PQ75" s="193" t="e">
        <f t="shared" si="173"/>
        <v>#N/A</v>
      </c>
      <c r="PR75" s="193" t="e">
        <f t="shared" si="173"/>
        <v>#N/A</v>
      </c>
      <c r="PS75" s="193" t="e">
        <f t="shared" si="173"/>
        <v>#N/A</v>
      </c>
      <c r="PT75" s="193" t="e">
        <f t="shared" si="173"/>
        <v>#N/A</v>
      </c>
    </row>
    <row r="76" spans="1:436" hidden="1" x14ac:dyDescent="0.45">
      <c r="A76" s="20">
        <v>73</v>
      </c>
      <c r="B76" s="115"/>
      <c r="C76" s="115"/>
      <c r="D76" s="115"/>
      <c r="E76" s="110" t="str">
        <f t="shared" si="174"/>
        <v/>
      </c>
      <c r="F76" s="21" t="str">
        <f t="shared" si="175"/>
        <v/>
      </c>
      <c r="G76" s="22" t="str">
        <f t="shared" si="176"/>
        <v/>
      </c>
      <c r="H76" s="23" t="str">
        <f>IF(F76="","",IF(OR($F76&lt;Skew!$B$3,$F76=Skew!$B$3),IF($F76&gt;Skew!$C$3,Skew!$A$3,IF($F76&gt;Skew!$C$4,Skew!$A$4,IF($F76&gt;Skew!$C$5,Skew!$A$5,IF($F76&gt;Skew!$C$6,Skew!$A$6,IF($F76&gt;Skew!$C$7,Skew!$A$7,IF($F76&gt;Skew!$C$8,Skew!$A$8,IF($F76&gt;Skew!$C$9,Skew!$A$9,IF($F76&gt;Skew!$C$10,Skew!$A$10,IF($F76&gt;Skew!$C$11,Skew!$A$11,IF($F76&gt;Skew!$C$12,Skew!$A$12,IF($F76&gt;Skew!$C$13,Skew!$A$13,IF($F76&gt;Skew!$C$14,Skew!$A$14,IF($F76&gt;Skew!$C$15,Skew!$A$15,IF($F76&gt;Skew!$C$16,Skew!$A$16,Skew!$A$17)
)))))))))))))))</f>
        <v/>
      </c>
      <c r="I76" s="22" t="str">
        <f>IF(F76="","",MATCH(H76,Skew!$A$3:$A$17,0))</f>
        <v/>
      </c>
      <c r="J76" s="22" t="str">
        <f t="shared" si="166"/>
        <v/>
      </c>
      <c r="K76" s="24"/>
      <c r="L76" s="22" t="str">
        <f>IF(OR(F76="",K76=""),"",MATCH(K76,Confidence!$A$3:$A$12,0))</f>
        <v/>
      </c>
      <c r="M76" s="25" t="str">
        <f t="shared" si="167"/>
        <v/>
      </c>
      <c r="N76" s="25" t="str">
        <f t="shared" si="168"/>
        <v/>
      </c>
      <c r="O76" s="22"/>
      <c r="P76" s="102" t="str">
        <f t="shared" si="169"/>
        <v/>
      </c>
      <c r="Q76" s="102" t="str">
        <f t="shared" si="170"/>
        <v/>
      </c>
      <c r="R76" s="37" t="str">
        <f t="shared" si="171"/>
        <v/>
      </c>
      <c r="S76" s="115"/>
      <c r="T76" s="204" t="str">
        <f>IF(AND(B76&gt;0,C76&gt;0,D76&gt;0,M76&gt;0,N76&gt;0,S76&gt;0,NOT(K76="")),ABS(VLOOKUP($S$1,VLookups!$A$30:$B$31,2,FALSE)-_xlfn.BETA.DIST(S76,IF(G76="L",N76,M76),IF(G76="L",M76,N76),TRUE,B76,D76)),"")</f>
        <v/>
      </c>
      <c r="U76" s="112" t="str">
        <f>IF(OR($M76="",$N76=""),"",_xlfn.BETA.INV(ABS(VLOOKUP($S$1,VLookups!$A$30:$B$31,2,FALSE)-U$3),IF($G76="L",$N76,$M76),IF($G76="L",$M76,$N76),$B76,$D76))</f>
        <v/>
      </c>
      <c r="V76" s="113" t="str">
        <f>IF(OR($M76="",$N76=""),"",_xlfn.BETA.INV(ABS(VLOOKUP($S$1,VLookups!$A$30:$B$31,2,FALSE)-V$3),IF($G76="L",$N76,$M76),IF($G76="L",$M76,$N76),$B76,$D76))</f>
        <v/>
      </c>
      <c r="W76" s="112" t="str">
        <f>IF(OR($M76="",$N76=""),"",_xlfn.BETA.INV(ABS(VLOOKUP($S$1,VLookups!$A$30:$B$31,2,FALSE)-W$3),IF($G76="L",$N76,$M76),IF($G76="L",$M76,$N76),$B76,$D76))</f>
        <v/>
      </c>
      <c r="X76" s="113" t="str">
        <f>IF(OR($M76="",$N76=""),"",_xlfn.BETA.INV(ABS(VLOOKUP($S$1,VLookups!$A$30:$B$31,2,FALSE)-X$3),IF($G76="L",$N76,$M76),IF($G76="L",$M76,$N76),$B76,$D76))</f>
        <v/>
      </c>
      <c r="Y76" s="112" t="str">
        <f>IF(OR($M76="",$N76=""),"",_xlfn.BETA.INV(ABS(VLOOKUP($S$1,VLookups!$A$30:$B$31,2,FALSE)-Y$3),IF($G76="L",$N76,$M76),IF($G76="L",$M76,$N76),$B76,$D76))</f>
        <v/>
      </c>
      <c r="Z76" s="113" t="str">
        <f>IF(OR($M76="",$N76=""),"",_xlfn.BETA.INV(ABS(VLOOKUP($S$1,VLookups!$A$30:$B$31,2,FALSE)-Z$3),IF($G76="L",$N76,$M76),IF($G76="L",$M76,$N76),$B76,$D76))</f>
        <v/>
      </c>
      <c r="AA76" s="112" t="str">
        <f>IF(OR($M76="",$N76=""),"",_xlfn.BETA.INV(ABS(VLOOKUP($S$1,VLookups!$A$30:$B$31,2,FALSE)-AA$3),IF($G76="L",$N76,$M76),IF($G76="L",$M76,$N76),$B76,$D76))</f>
        <v/>
      </c>
      <c r="AB76" s="113" t="str">
        <f>IF(OR($M76="",$N76=""),"",_xlfn.BETA.INV(ABS(VLOOKUP($S$1,VLookups!$A$30:$B$31,2,FALSE)-AB$3),IF($G76="L",$N76,$M76),IF($G76="L",$M76,$N76),$B76,$D76))</f>
        <v/>
      </c>
      <c r="AC76" s="112" t="str">
        <f>IF(OR($M76="",$N76=""),"",_xlfn.BETA.INV(ABS(VLOOKUP($S$1,VLookups!$A$30:$B$31,2,FALSE)-AC$3),IF($G76="L",$N76,$M76),IF($G76="L",$M76,$N76),$B76,$D76))</f>
        <v/>
      </c>
      <c r="AD76" s="113" t="str">
        <f>IF(OR($M76="",$N76=""),"",_xlfn.BETA.INV(ABS(VLOOKUP($S$1,VLookups!$A$30:$B$31,2,FALSE)-AD$3),IF($G76="L",$N76,$M76),IF($G76="L",$M76,$N76),$B76,$D76))</f>
        <v/>
      </c>
      <c r="AE76" s="112" t="str">
        <f>IF(OR($M76="",$N76=""),"",_xlfn.BETA.INV(ABS(VLOOKUP($S$1,VLookups!$A$30:$B$31,2,FALSE)-AE$3),IF($G76="L",$N76,$M76),IF($G76="L",$M76,$N76),$B76,$D76))</f>
        <v/>
      </c>
      <c r="AF76" s="113" t="str">
        <f>IF(OR($M76="",$N76=""),"",_xlfn.BETA.INV(ABS(VLOOKUP($S$1,VLookups!$A$30:$B$31,2,FALSE)-AF$3),IF($G76="L",$N76,$M76),IF($G76="L",$M76,$N76),$B76,$D76))</f>
        <v/>
      </c>
      <c r="AG76" s="15"/>
      <c r="AH76" s="194" t="str">
        <f t="shared" si="177"/>
        <v/>
      </c>
      <c r="AI76" s="192" t="str">
        <f t="shared" si="178"/>
        <v/>
      </c>
      <c r="AJ76" s="177" t="str">
        <f t="shared" si="202"/>
        <v/>
      </c>
      <c r="AK76" s="177" t="str">
        <f t="shared" si="196"/>
        <v/>
      </c>
      <c r="AL76" s="177" t="str">
        <f t="shared" si="196"/>
        <v/>
      </c>
      <c r="AM76" s="177" t="str">
        <f t="shared" si="196"/>
        <v/>
      </c>
      <c r="AN76" s="177" t="str">
        <f t="shared" si="196"/>
        <v/>
      </c>
      <c r="AO76" s="177" t="str">
        <f t="shared" si="196"/>
        <v/>
      </c>
      <c r="AP76" s="177" t="str">
        <f t="shared" si="196"/>
        <v/>
      </c>
      <c r="AQ76" s="177" t="str">
        <f t="shared" si="196"/>
        <v/>
      </c>
      <c r="AR76" s="177" t="str">
        <f t="shared" si="196"/>
        <v/>
      </c>
      <c r="AS76" s="177" t="str">
        <f t="shared" si="196"/>
        <v/>
      </c>
      <c r="AT76" s="177" t="str">
        <f t="shared" si="196"/>
        <v/>
      </c>
      <c r="AU76" s="177" t="str">
        <f t="shared" si="196"/>
        <v/>
      </c>
      <c r="AV76" s="177" t="str">
        <f t="shared" si="196"/>
        <v/>
      </c>
      <c r="AW76" s="177" t="str">
        <f t="shared" si="196"/>
        <v/>
      </c>
      <c r="AX76" s="177" t="str">
        <f t="shared" si="196"/>
        <v/>
      </c>
      <c r="AY76" s="177" t="str">
        <f t="shared" si="196"/>
        <v/>
      </c>
      <c r="AZ76" s="177" t="str">
        <f t="shared" si="196"/>
        <v/>
      </c>
      <c r="BA76" s="177" t="str">
        <f t="shared" si="188"/>
        <v/>
      </c>
      <c r="BB76" s="177" t="str">
        <f t="shared" si="188"/>
        <v/>
      </c>
      <c r="BC76" s="177" t="str">
        <f t="shared" si="188"/>
        <v/>
      </c>
      <c r="BD76" s="177" t="str">
        <f t="shared" si="188"/>
        <v/>
      </c>
      <c r="BE76" s="177" t="str">
        <f t="shared" si="188"/>
        <v/>
      </c>
      <c r="BF76" s="177" t="str">
        <f t="shared" si="188"/>
        <v/>
      </c>
      <c r="BG76" s="177" t="str">
        <f t="shared" si="188"/>
        <v/>
      </c>
      <c r="BH76" s="177" t="str">
        <f t="shared" si="188"/>
        <v/>
      </c>
      <c r="BI76" s="177" t="str">
        <f t="shared" si="188"/>
        <v/>
      </c>
      <c r="BJ76" s="177" t="str">
        <f t="shared" si="188"/>
        <v/>
      </c>
      <c r="BK76" s="177" t="str">
        <f t="shared" si="188"/>
        <v/>
      </c>
      <c r="BL76" s="177" t="str">
        <f t="shared" si="188"/>
        <v/>
      </c>
      <c r="BM76" s="177" t="str">
        <f t="shared" si="188"/>
        <v/>
      </c>
      <c r="BN76" s="177" t="str">
        <f t="shared" si="188"/>
        <v/>
      </c>
      <c r="BO76" s="177" t="str">
        <f t="shared" si="188"/>
        <v/>
      </c>
      <c r="BP76" s="177" t="str">
        <f t="shared" si="197"/>
        <v/>
      </c>
      <c r="BQ76" s="177" t="str">
        <f t="shared" si="197"/>
        <v/>
      </c>
      <c r="BR76" s="177" t="str">
        <f t="shared" si="197"/>
        <v/>
      </c>
      <c r="BS76" s="177" t="str">
        <f t="shared" si="197"/>
        <v/>
      </c>
      <c r="BT76" s="177" t="str">
        <f t="shared" si="197"/>
        <v/>
      </c>
      <c r="BU76" s="177" t="str">
        <f t="shared" si="197"/>
        <v/>
      </c>
      <c r="BV76" s="177" t="str">
        <f t="shared" si="197"/>
        <v/>
      </c>
      <c r="BW76" s="177" t="str">
        <f t="shared" si="197"/>
        <v/>
      </c>
      <c r="BX76" s="177" t="str">
        <f t="shared" si="197"/>
        <v/>
      </c>
      <c r="BY76" s="177" t="str">
        <f t="shared" si="197"/>
        <v/>
      </c>
      <c r="BZ76" s="177" t="str">
        <f t="shared" si="197"/>
        <v/>
      </c>
      <c r="CA76" s="177" t="str">
        <f t="shared" si="197"/>
        <v/>
      </c>
      <c r="CB76" s="177" t="str">
        <f t="shared" si="197"/>
        <v/>
      </c>
      <c r="CC76" s="177" t="str">
        <f t="shared" si="197"/>
        <v/>
      </c>
      <c r="CD76" s="177" t="str">
        <f t="shared" si="197"/>
        <v/>
      </c>
      <c r="CE76" s="177" t="str">
        <f t="shared" si="197"/>
        <v/>
      </c>
      <c r="CF76" s="177" t="str">
        <f t="shared" si="189"/>
        <v/>
      </c>
      <c r="CG76" s="177" t="str">
        <f t="shared" si="189"/>
        <v/>
      </c>
      <c r="CH76" s="177" t="str">
        <f t="shared" si="189"/>
        <v/>
      </c>
      <c r="CI76" s="177" t="str">
        <f t="shared" si="189"/>
        <v/>
      </c>
      <c r="CJ76" s="177" t="str">
        <f t="shared" si="189"/>
        <v/>
      </c>
      <c r="CK76" s="177" t="str">
        <f t="shared" si="189"/>
        <v/>
      </c>
      <c r="CL76" s="177" t="str">
        <f t="shared" si="189"/>
        <v/>
      </c>
      <c r="CM76" s="177" t="str">
        <f t="shared" si="189"/>
        <v/>
      </c>
      <c r="CN76" s="177" t="str">
        <f t="shared" si="189"/>
        <v/>
      </c>
      <c r="CO76" s="177" t="str">
        <f t="shared" si="189"/>
        <v/>
      </c>
      <c r="CP76" s="177" t="str">
        <f t="shared" si="189"/>
        <v/>
      </c>
      <c r="CQ76" s="177" t="str">
        <f t="shared" si="189"/>
        <v/>
      </c>
      <c r="CR76" s="177" t="str">
        <f t="shared" si="189"/>
        <v/>
      </c>
      <c r="CS76" s="177" t="str">
        <f t="shared" si="189"/>
        <v/>
      </c>
      <c r="CT76" s="177" t="str">
        <f t="shared" si="189"/>
        <v/>
      </c>
      <c r="CU76" s="177" t="str">
        <f t="shared" si="185"/>
        <v/>
      </c>
      <c r="CV76" s="177" t="str">
        <f t="shared" si="185"/>
        <v/>
      </c>
      <c r="CW76" s="177" t="str">
        <f t="shared" si="185"/>
        <v/>
      </c>
      <c r="CX76" s="177" t="str">
        <f t="shared" si="185"/>
        <v/>
      </c>
      <c r="CY76" s="177" t="str">
        <f t="shared" si="185"/>
        <v/>
      </c>
      <c r="CZ76" s="177" t="str">
        <f t="shared" si="185"/>
        <v/>
      </c>
      <c r="DA76" s="177" t="str">
        <f t="shared" si="185"/>
        <v/>
      </c>
      <c r="DB76" s="177" t="str">
        <f t="shared" si="185"/>
        <v/>
      </c>
      <c r="DC76" s="177" t="str">
        <f t="shared" si="185"/>
        <v/>
      </c>
      <c r="DD76" s="177" t="str">
        <f t="shared" si="185"/>
        <v/>
      </c>
      <c r="DE76" s="177" t="str">
        <f t="shared" si="185"/>
        <v/>
      </c>
      <c r="DF76" s="177" t="str">
        <f t="shared" si="185"/>
        <v/>
      </c>
      <c r="DG76" s="177" t="str">
        <f t="shared" si="185"/>
        <v/>
      </c>
      <c r="DH76" s="177" t="str">
        <f t="shared" si="185"/>
        <v/>
      </c>
      <c r="DI76" s="177" t="str">
        <f t="shared" si="185"/>
        <v/>
      </c>
      <c r="DJ76" s="177" t="str">
        <f t="shared" si="185"/>
        <v/>
      </c>
      <c r="DK76" s="177" t="str">
        <f t="shared" si="180"/>
        <v/>
      </c>
      <c r="DL76" s="177" t="str">
        <f t="shared" si="180"/>
        <v/>
      </c>
      <c r="DM76" s="177" t="str">
        <f t="shared" si="180"/>
        <v/>
      </c>
      <c r="DN76" s="177" t="str">
        <f t="shared" si="180"/>
        <v/>
      </c>
      <c r="DO76" s="177" t="str">
        <f t="shared" si="180"/>
        <v/>
      </c>
      <c r="DP76" s="177" t="str">
        <f t="shared" si="180"/>
        <v/>
      </c>
      <c r="DQ76" s="177" t="str">
        <f t="shared" si="180"/>
        <v/>
      </c>
      <c r="DR76" s="177" t="str">
        <f t="shared" si="180"/>
        <v/>
      </c>
      <c r="DS76" s="177" t="str">
        <f t="shared" si="180"/>
        <v/>
      </c>
      <c r="DT76" s="177" t="str">
        <f t="shared" si="180"/>
        <v/>
      </c>
      <c r="DU76" s="177" t="str">
        <f t="shared" si="180"/>
        <v/>
      </c>
      <c r="DV76" s="177" t="str">
        <f t="shared" si="180"/>
        <v/>
      </c>
      <c r="DW76" s="177" t="str">
        <f t="shared" si="180"/>
        <v/>
      </c>
      <c r="DX76" s="177" t="str">
        <f t="shared" si="180"/>
        <v/>
      </c>
      <c r="DY76" s="177" t="str">
        <f t="shared" si="180"/>
        <v/>
      </c>
      <c r="DZ76" s="177" t="str">
        <f t="shared" si="198"/>
        <v/>
      </c>
      <c r="EA76" s="177" t="str">
        <f t="shared" si="198"/>
        <v/>
      </c>
      <c r="EB76" s="177" t="str">
        <f t="shared" si="198"/>
        <v/>
      </c>
      <c r="EC76" s="177" t="str">
        <f t="shared" si="198"/>
        <v/>
      </c>
      <c r="ED76" s="177" t="str">
        <f t="shared" si="198"/>
        <v/>
      </c>
      <c r="EE76" s="177" t="str">
        <f t="shared" si="198"/>
        <v/>
      </c>
      <c r="EF76" s="177" t="str">
        <f t="shared" si="198"/>
        <v/>
      </c>
      <c r="EG76" s="177" t="str">
        <f t="shared" si="198"/>
        <v/>
      </c>
      <c r="EH76" s="177" t="str">
        <f t="shared" si="198"/>
        <v/>
      </c>
      <c r="EI76" s="177" t="str">
        <f t="shared" si="198"/>
        <v/>
      </c>
      <c r="EJ76" s="177" t="str">
        <f t="shared" si="198"/>
        <v/>
      </c>
      <c r="EK76" s="177" t="str">
        <f t="shared" si="198"/>
        <v/>
      </c>
      <c r="EL76" s="177" t="str">
        <f t="shared" si="198"/>
        <v/>
      </c>
      <c r="EM76" s="177" t="str">
        <f t="shared" si="198"/>
        <v/>
      </c>
      <c r="EN76" s="177" t="str">
        <f t="shared" si="198"/>
        <v/>
      </c>
      <c r="EO76" s="177" t="str">
        <f t="shared" si="198"/>
        <v/>
      </c>
      <c r="EP76" s="177" t="str">
        <f t="shared" si="190"/>
        <v/>
      </c>
      <c r="EQ76" s="177" t="str">
        <f t="shared" si="190"/>
        <v/>
      </c>
      <c r="ER76" s="177" t="str">
        <f t="shared" si="190"/>
        <v/>
      </c>
      <c r="ES76" s="177" t="str">
        <f t="shared" si="190"/>
        <v/>
      </c>
      <c r="ET76" s="177" t="str">
        <f t="shared" si="190"/>
        <v/>
      </c>
      <c r="EU76" s="177" t="str">
        <f t="shared" si="190"/>
        <v/>
      </c>
      <c r="EV76" s="177" t="str">
        <f t="shared" si="190"/>
        <v/>
      </c>
      <c r="EW76" s="177" t="str">
        <f t="shared" si="190"/>
        <v/>
      </c>
      <c r="EX76" s="177" t="str">
        <f t="shared" si="190"/>
        <v/>
      </c>
      <c r="EY76" s="177" t="str">
        <f t="shared" si="190"/>
        <v/>
      </c>
      <c r="EZ76" s="177" t="str">
        <f t="shared" si="190"/>
        <v/>
      </c>
      <c r="FA76" s="177" t="str">
        <f t="shared" si="190"/>
        <v/>
      </c>
      <c r="FB76" s="177" t="str">
        <f t="shared" si="190"/>
        <v/>
      </c>
      <c r="FC76" s="177" t="str">
        <f t="shared" si="190"/>
        <v/>
      </c>
      <c r="FD76" s="177" t="str">
        <f t="shared" si="190"/>
        <v/>
      </c>
      <c r="FE76" s="177" t="str">
        <f t="shared" si="203"/>
        <v/>
      </c>
      <c r="FF76" s="177" t="str">
        <f t="shared" si="203"/>
        <v/>
      </c>
      <c r="FG76" s="177" t="str">
        <f t="shared" si="203"/>
        <v/>
      </c>
      <c r="FH76" s="177" t="str">
        <f t="shared" si="203"/>
        <v/>
      </c>
      <c r="FI76" s="177" t="str">
        <f t="shared" si="203"/>
        <v/>
      </c>
      <c r="FJ76" s="177" t="str">
        <f t="shared" si="203"/>
        <v/>
      </c>
      <c r="FK76" s="177" t="str">
        <f t="shared" si="203"/>
        <v/>
      </c>
      <c r="FL76" s="177" t="str">
        <f t="shared" si="203"/>
        <v/>
      </c>
      <c r="FM76" s="177" t="str">
        <f t="shared" si="203"/>
        <v/>
      </c>
      <c r="FN76" s="177" t="str">
        <f t="shared" si="203"/>
        <v/>
      </c>
      <c r="FO76" s="177" t="str">
        <f t="shared" si="203"/>
        <v/>
      </c>
      <c r="FP76" s="177" t="str">
        <f t="shared" si="203"/>
        <v/>
      </c>
      <c r="FQ76" s="177" t="str">
        <f t="shared" si="203"/>
        <v/>
      </c>
      <c r="FR76" s="177" t="str">
        <f t="shared" si="203"/>
        <v/>
      </c>
      <c r="FS76" s="177" t="str">
        <f t="shared" si="203"/>
        <v/>
      </c>
      <c r="FT76" s="177" t="str">
        <f t="shared" si="203"/>
        <v/>
      </c>
      <c r="FU76" s="177" t="str">
        <f t="shared" si="199"/>
        <v/>
      </c>
      <c r="FV76" s="177" t="str">
        <f t="shared" si="199"/>
        <v/>
      </c>
      <c r="FW76" s="177" t="str">
        <f t="shared" si="191"/>
        <v/>
      </c>
      <c r="FX76" s="177" t="str">
        <f t="shared" si="186"/>
        <v/>
      </c>
      <c r="FY76" s="177" t="str">
        <f t="shared" si="186"/>
        <v/>
      </c>
      <c r="FZ76" s="177" t="str">
        <f t="shared" si="186"/>
        <v/>
      </c>
      <c r="GA76" s="177" t="str">
        <f t="shared" si="186"/>
        <v/>
      </c>
      <c r="GB76" s="177" t="str">
        <f t="shared" si="186"/>
        <v/>
      </c>
      <c r="GC76" s="177" t="str">
        <f t="shared" si="186"/>
        <v/>
      </c>
      <c r="GD76" s="177" t="str">
        <f t="shared" si="186"/>
        <v/>
      </c>
      <c r="GE76" s="177" t="str">
        <f t="shared" si="186"/>
        <v/>
      </c>
      <c r="GF76" s="177" t="str">
        <f t="shared" si="186"/>
        <v/>
      </c>
      <c r="GG76" s="177" t="str">
        <f t="shared" si="186"/>
        <v/>
      </c>
      <c r="GH76" s="177" t="str">
        <f t="shared" si="186"/>
        <v/>
      </c>
      <c r="GI76" s="177" t="str">
        <f t="shared" si="186"/>
        <v/>
      </c>
      <c r="GJ76" s="177" t="str">
        <f t="shared" si="186"/>
        <v/>
      </c>
      <c r="GK76" s="177" t="str">
        <f t="shared" si="186"/>
        <v/>
      </c>
      <c r="GL76" s="177" t="str">
        <f t="shared" si="186"/>
        <v/>
      </c>
      <c r="GM76" s="177" t="str">
        <f t="shared" si="200"/>
        <v/>
      </c>
      <c r="GN76" s="177" t="str">
        <f t="shared" si="200"/>
        <v/>
      </c>
      <c r="GO76" s="177" t="str">
        <f t="shared" si="200"/>
        <v/>
      </c>
      <c r="GP76" s="177" t="str">
        <f t="shared" si="200"/>
        <v/>
      </c>
      <c r="GQ76" s="177" t="str">
        <f t="shared" si="200"/>
        <v/>
      </c>
      <c r="GR76" s="177" t="str">
        <f t="shared" si="200"/>
        <v/>
      </c>
      <c r="GS76" s="177" t="str">
        <f t="shared" si="200"/>
        <v/>
      </c>
      <c r="GT76" s="177" t="str">
        <f t="shared" si="200"/>
        <v/>
      </c>
      <c r="GU76" s="177" t="str">
        <f t="shared" si="200"/>
        <v/>
      </c>
      <c r="GV76" s="177" t="str">
        <f t="shared" si="200"/>
        <v/>
      </c>
      <c r="GW76" s="177" t="str">
        <f t="shared" si="200"/>
        <v/>
      </c>
      <c r="GX76" s="177" t="str">
        <f t="shared" si="200"/>
        <v/>
      </c>
      <c r="GY76" s="177" t="str">
        <f t="shared" si="200"/>
        <v/>
      </c>
      <c r="GZ76" s="177" t="str">
        <f t="shared" si="200"/>
        <v/>
      </c>
      <c r="HA76" s="177" t="str">
        <f t="shared" si="200"/>
        <v/>
      </c>
      <c r="HB76" s="177" t="str">
        <f t="shared" si="200"/>
        <v/>
      </c>
      <c r="HC76" s="177" t="str">
        <f t="shared" si="192"/>
        <v/>
      </c>
      <c r="HD76" s="177" t="str">
        <f t="shared" si="187"/>
        <v/>
      </c>
      <c r="HE76" s="177" t="str">
        <f t="shared" si="187"/>
        <v/>
      </c>
      <c r="HF76" s="177" t="str">
        <f t="shared" si="187"/>
        <v/>
      </c>
      <c r="HG76" s="177" t="str">
        <f t="shared" si="187"/>
        <v/>
      </c>
      <c r="HH76" s="177" t="str">
        <f t="shared" si="187"/>
        <v/>
      </c>
      <c r="HI76" s="177" t="str">
        <f t="shared" si="187"/>
        <v/>
      </c>
      <c r="HJ76" s="177" t="str">
        <f t="shared" si="187"/>
        <v/>
      </c>
      <c r="HK76" s="177" t="str">
        <f t="shared" si="187"/>
        <v/>
      </c>
      <c r="HL76" s="177" t="str">
        <f t="shared" si="187"/>
        <v/>
      </c>
      <c r="HM76" s="177" t="str">
        <f t="shared" si="187"/>
        <v/>
      </c>
      <c r="HN76" s="177" t="str">
        <f t="shared" si="187"/>
        <v/>
      </c>
      <c r="HO76" s="177" t="str">
        <f t="shared" si="187"/>
        <v/>
      </c>
      <c r="HP76" s="177" t="str">
        <f t="shared" si="187"/>
        <v/>
      </c>
      <c r="HQ76" s="177" t="str">
        <f t="shared" si="187"/>
        <v/>
      </c>
      <c r="HR76" s="177" t="str">
        <f t="shared" si="187"/>
        <v/>
      </c>
      <c r="HS76" s="177" t="str">
        <f t="shared" si="201"/>
        <v/>
      </c>
      <c r="HT76" s="177" t="str">
        <f t="shared" si="201"/>
        <v/>
      </c>
      <c r="HU76" s="177" t="str">
        <f t="shared" si="201"/>
        <v/>
      </c>
      <c r="HV76" s="177" t="str">
        <f t="shared" si="201"/>
        <v/>
      </c>
      <c r="HW76" s="177" t="str">
        <f t="shared" si="201"/>
        <v/>
      </c>
      <c r="HX76" s="177" t="str">
        <f t="shared" si="201"/>
        <v/>
      </c>
      <c r="HY76" s="177" t="str">
        <f t="shared" si="201"/>
        <v/>
      </c>
      <c r="HZ76" s="177" t="str">
        <f t="shared" si="201"/>
        <v/>
      </c>
      <c r="IA76" s="192" t="str">
        <f t="shared" si="181"/>
        <v/>
      </c>
      <c r="IB76" s="193" t="e">
        <f t="shared" si="172"/>
        <v>#N/A</v>
      </c>
      <c r="IC76" s="193" t="e">
        <f t="shared" si="153"/>
        <v>#N/A</v>
      </c>
      <c r="ID76" s="193" t="e">
        <f t="shared" si="153"/>
        <v>#N/A</v>
      </c>
      <c r="IE76" s="193" t="e">
        <f t="shared" si="153"/>
        <v>#N/A</v>
      </c>
      <c r="IF76" s="193" t="e">
        <f t="shared" si="163"/>
        <v>#N/A</v>
      </c>
      <c r="IG76" s="193" t="e">
        <f t="shared" si="163"/>
        <v>#N/A</v>
      </c>
      <c r="IH76" s="193" t="e">
        <f t="shared" si="163"/>
        <v>#N/A</v>
      </c>
      <c r="II76" s="193" t="e">
        <f t="shared" si="163"/>
        <v>#N/A</v>
      </c>
      <c r="IJ76" s="193" t="e">
        <f t="shared" si="163"/>
        <v>#N/A</v>
      </c>
      <c r="IK76" s="193" t="e">
        <f t="shared" si="163"/>
        <v>#N/A</v>
      </c>
      <c r="IL76" s="193" t="e">
        <f t="shared" si="163"/>
        <v>#N/A</v>
      </c>
      <c r="IM76" s="193" t="e">
        <f t="shared" si="163"/>
        <v>#N/A</v>
      </c>
      <c r="IN76" s="193" t="e">
        <f t="shared" si="163"/>
        <v>#N/A</v>
      </c>
      <c r="IO76" s="193" t="e">
        <f t="shared" si="163"/>
        <v>#N/A</v>
      </c>
      <c r="IP76" s="193" t="e">
        <f t="shared" si="163"/>
        <v>#N/A</v>
      </c>
      <c r="IQ76" s="193" t="e">
        <f t="shared" si="163"/>
        <v>#N/A</v>
      </c>
      <c r="IR76" s="193" t="e">
        <f t="shared" si="163"/>
        <v>#N/A</v>
      </c>
      <c r="IS76" s="193" t="e">
        <f t="shared" si="163"/>
        <v>#N/A</v>
      </c>
      <c r="IT76" s="193" t="e">
        <f t="shared" si="163"/>
        <v>#N/A</v>
      </c>
      <c r="IU76" s="193" t="e">
        <f t="shared" si="159"/>
        <v>#N/A</v>
      </c>
      <c r="IV76" s="193" t="e">
        <f t="shared" si="159"/>
        <v>#N/A</v>
      </c>
      <c r="IW76" s="193" t="e">
        <f t="shared" si="159"/>
        <v>#N/A</v>
      </c>
      <c r="IX76" s="193" t="e">
        <f t="shared" si="159"/>
        <v>#N/A</v>
      </c>
      <c r="IY76" s="193" t="e">
        <f t="shared" si="159"/>
        <v>#N/A</v>
      </c>
      <c r="IZ76" s="193" t="e">
        <f t="shared" si="159"/>
        <v>#N/A</v>
      </c>
      <c r="JA76" s="193" t="e">
        <f t="shared" si="159"/>
        <v>#N/A</v>
      </c>
      <c r="JB76" s="193" t="e">
        <f t="shared" si="159"/>
        <v>#N/A</v>
      </c>
      <c r="JC76" s="193" t="e">
        <f t="shared" si="159"/>
        <v>#N/A</v>
      </c>
      <c r="JD76" s="193" t="e">
        <f t="shared" si="159"/>
        <v>#N/A</v>
      </c>
      <c r="JE76" s="193" t="e">
        <f t="shared" si="159"/>
        <v>#N/A</v>
      </c>
      <c r="JF76" s="193" t="e">
        <f t="shared" si="159"/>
        <v>#N/A</v>
      </c>
      <c r="JG76" s="193" t="e">
        <f t="shared" si="159"/>
        <v>#N/A</v>
      </c>
      <c r="JH76" s="193" t="e">
        <f t="shared" si="159"/>
        <v>#N/A</v>
      </c>
      <c r="JI76" s="193" t="e">
        <f t="shared" si="159"/>
        <v>#N/A</v>
      </c>
      <c r="JJ76" s="193" t="e">
        <f t="shared" si="156"/>
        <v>#N/A</v>
      </c>
      <c r="JK76" s="193" t="e">
        <f t="shared" si="156"/>
        <v>#N/A</v>
      </c>
      <c r="JL76" s="193" t="e">
        <f t="shared" si="156"/>
        <v>#N/A</v>
      </c>
      <c r="JM76" s="193" t="e">
        <f t="shared" si="156"/>
        <v>#N/A</v>
      </c>
      <c r="JN76" s="193" t="e">
        <f t="shared" si="156"/>
        <v>#N/A</v>
      </c>
      <c r="JO76" s="193" t="e">
        <f t="shared" si="156"/>
        <v>#N/A</v>
      </c>
      <c r="JP76" s="193" t="e">
        <f t="shared" si="156"/>
        <v>#N/A</v>
      </c>
      <c r="JQ76" s="193" t="e">
        <f t="shared" si="156"/>
        <v>#N/A</v>
      </c>
      <c r="JR76" s="193" t="e">
        <f t="shared" si="156"/>
        <v>#N/A</v>
      </c>
      <c r="JS76" s="193" t="e">
        <f t="shared" si="156"/>
        <v>#N/A</v>
      </c>
      <c r="JT76" s="193" t="e">
        <f t="shared" si="156"/>
        <v>#N/A</v>
      </c>
      <c r="JU76" s="193" t="e">
        <f t="shared" si="156"/>
        <v>#N/A</v>
      </c>
      <c r="JV76" s="193" t="e">
        <f t="shared" si="156"/>
        <v>#N/A</v>
      </c>
      <c r="JW76" s="193" t="e">
        <f t="shared" si="156"/>
        <v>#N/A</v>
      </c>
      <c r="JX76" s="193" t="e">
        <f t="shared" si="156"/>
        <v>#N/A</v>
      </c>
      <c r="JY76" s="193" t="e">
        <f t="shared" si="182"/>
        <v>#N/A</v>
      </c>
      <c r="JZ76" s="193" t="e">
        <f t="shared" si="182"/>
        <v>#N/A</v>
      </c>
      <c r="KA76" s="193" t="e">
        <f t="shared" si="182"/>
        <v>#N/A</v>
      </c>
      <c r="KB76" s="193" t="e">
        <f t="shared" si="182"/>
        <v>#N/A</v>
      </c>
      <c r="KC76" s="193" t="e">
        <f t="shared" si="182"/>
        <v>#N/A</v>
      </c>
      <c r="KD76" s="193" t="e">
        <f t="shared" si="182"/>
        <v>#N/A</v>
      </c>
      <c r="KE76" s="193" t="e">
        <f t="shared" si="182"/>
        <v>#N/A</v>
      </c>
      <c r="KF76" s="193" t="e">
        <f t="shared" si="182"/>
        <v>#N/A</v>
      </c>
      <c r="KG76" s="193" t="e">
        <f t="shared" si="182"/>
        <v>#N/A</v>
      </c>
      <c r="KH76" s="193" t="e">
        <f t="shared" si="182"/>
        <v>#N/A</v>
      </c>
      <c r="KI76" s="193" t="e">
        <f t="shared" si="182"/>
        <v>#N/A</v>
      </c>
      <c r="KJ76" s="193" t="e">
        <f t="shared" si="182"/>
        <v>#N/A</v>
      </c>
      <c r="KK76" s="193" t="e">
        <f t="shared" si="182"/>
        <v>#N/A</v>
      </c>
      <c r="KL76" s="193" t="e">
        <f t="shared" si="182"/>
        <v>#N/A</v>
      </c>
      <c r="KM76" s="193" t="e">
        <f t="shared" si="182"/>
        <v>#N/A</v>
      </c>
      <c r="KN76" s="193" t="e">
        <f t="shared" si="193"/>
        <v>#N/A</v>
      </c>
      <c r="KO76" s="193" t="e">
        <f t="shared" si="154"/>
        <v>#N/A</v>
      </c>
      <c r="KP76" s="193" t="e">
        <f t="shared" si="154"/>
        <v>#N/A</v>
      </c>
      <c r="KQ76" s="193" t="e">
        <f t="shared" si="154"/>
        <v>#N/A</v>
      </c>
      <c r="KR76" s="193" t="e">
        <f t="shared" si="164"/>
        <v>#N/A</v>
      </c>
      <c r="KS76" s="193" t="e">
        <f t="shared" si="164"/>
        <v>#N/A</v>
      </c>
      <c r="KT76" s="193" t="e">
        <f t="shared" si="164"/>
        <v>#N/A</v>
      </c>
      <c r="KU76" s="193" t="e">
        <f t="shared" si="164"/>
        <v>#N/A</v>
      </c>
      <c r="KV76" s="193" t="e">
        <f t="shared" si="164"/>
        <v>#N/A</v>
      </c>
      <c r="KW76" s="193" t="e">
        <f t="shared" si="164"/>
        <v>#N/A</v>
      </c>
      <c r="KX76" s="193" t="e">
        <f t="shared" si="164"/>
        <v>#N/A</v>
      </c>
      <c r="KY76" s="193" t="e">
        <f t="shared" si="164"/>
        <v>#N/A</v>
      </c>
      <c r="KZ76" s="193" t="e">
        <f t="shared" si="164"/>
        <v>#N/A</v>
      </c>
      <c r="LA76" s="193" t="e">
        <f t="shared" si="164"/>
        <v>#N/A</v>
      </c>
      <c r="LB76" s="193" t="e">
        <f t="shared" si="164"/>
        <v>#N/A</v>
      </c>
      <c r="LC76" s="193" t="e">
        <f t="shared" si="164"/>
        <v>#N/A</v>
      </c>
      <c r="LD76" s="193" t="e">
        <f t="shared" si="164"/>
        <v>#N/A</v>
      </c>
      <c r="LE76" s="193" t="e">
        <f t="shared" si="164"/>
        <v>#N/A</v>
      </c>
      <c r="LF76" s="193" t="e">
        <f t="shared" si="164"/>
        <v>#N/A</v>
      </c>
      <c r="LG76" s="193" t="e">
        <f t="shared" si="160"/>
        <v>#N/A</v>
      </c>
      <c r="LH76" s="193" t="e">
        <f t="shared" si="160"/>
        <v>#N/A</v>
      </c>
      <c r="LI76" s="193" t="e">
        <f t="shared" si="160"/>
        <v>#N/A</v>
      </c>
      <c r="LJ76" s="193" t="e">
        <f t="shared" si="160"/>
        <v>#N/A</v>
      </c>
      <c r="LK76" s="193" t="e">
        <f t="shared" si="160"/>
        <v>#N/A</v>
      </c>
      <c r="LL76" s="193" t="e">
        <f t="shared" si="160"/>
        <v>#N/A</v>
      </c>
      <c r="LM76" s="193" t="e">
        <f t="shared" si="160"/>
        <v>#N/A</v>
      </c>
      <c r="LN76" s="193" t="e">
        <f t="shared" si="160"/>
        <v>#N/A</v>
      </c>
      <c r="LO76" s="193" t="e">
        <f t="shared" si="160"/>
        <v>#N/A</v>
      </c>
      <c r="LP76" s="193" t="e">
        <f t="shared" si="160"/>
        <v>#N/A</v>
      </c>
      <c r="LQ76" s="193" t="e">
        <f t="shared" si="160"/>
        <v>#N/A</v>
      </c>
      <c r="LR76" s="193" t="e">
        <f t="shared" si="160"/>
        <v>#N/A</v>
      </c>
      <c r="LS76" s="193" t="e">
        <f t="shared" si="160"/>
        <v>#N/A</v>
      </c>
      <c r="LT76" s="193" t="e">
        <f t="shared" si="160"/>
        <v>#N/A</v>
      </c>
      <c r="LU76" s="193" t="e">
        <f t="shared" si="160"/>
        <v>#N/A</v>
      </c>
      <c r="LV76" s="193" t="e">
        <f t="shared" si="157"/>
        <v>#N/A</v>
      </c>
      <c r="LW76" s="193" t="e">
        <f t="shared" si="157"/>
        <v>#N/A</v>
      </c>
      <c r="LX76" s="193" t="e">
        <f t="shared" si="157"/>
        <v>#N/A</v>
      </c>
      <c r="LY76" s="193" t="e">
        <f t="shared" si="157"/>
        <v>#N/A</v>
      </c>
      <c r="LZ76" s="193" t="e">
        <f t="shared" si="157"/>
        <v>#N/A</v>
      </c>
      <c r="MA76" s="193" t="e">
        <f t="shared" si="157"/>
        <v>#N/A</v>
      </c>
      <c r="MB76" s="193" t="e">
        <f t="shared" si="157"/>
        <v>#N/A</v>
      </c>
      <c r="MC76" s="193" t="e">
        <f t="shared" si="157"/>
        <v>#N/A</v>
      </c>
      <c r="MD76" s="193" t="e">
        <f t="shared" si="157"/>
        <v>#N/A</v>
      </c>
      <c r="ME76" s="193" t="e">
        <f t="shared" si="157"/>
        <v>#N/A</v>
      </c>
      <c r="MF76" s="193" t="e">
        <f t="shared" si="157"/>
        <v>#N/A</v>
      </c>
      <c r="MG76" s="193" t="e">
        <f t="shared" si="157"/>
        <v>#N/A</v>
      </c>
      <c r="MH76" s="193" t="e">
        <f t="shared" si="157"/>
        <v>#N/A</v>
      </c>
      <c r="MI76" s="193" t="e">
        <f t="shared" si="157"/>
        <v>#N/A</v>
      </c>
      <c r="MJ76" s="193" t="e">
        <f t="shared" si="157"/>
        <v>#N/A</v>
      </c>
      <c r="MK76" s="193" t="e">
        <f t="shared" si="183"/>
        <v>#N/A</v>
      </c>
      <c r="ML76" s="193" t="e">
        <f t="shared" si="183"/>
        <v>#N/A</v>
      </c>
      <c r="MM76" s="193" t="e">
        <f t="shared" si="183"/>
        <v>#N/A</v>
      </c>
      <c r="MN76" s="193" t="e">
        <f t="shared" si="183"/>
        <v>#N/A</v>
      </c>
      <c r="MO76" s="193" t="e">
        <f t="shared" si="183"/>
        <v>#N/A</v>
      </c>
      <c r="MP76" s="193" t="e">
        <f t="shared" si="183"/>
        <v>#N/A</v>
      </c>
      <c r="MQ76" s="193" t="e">
        <f t="shared" si="183"/>
        <v>#N/A</v>
      </c>
      <c r="MR76" s="193" t="e">
        <f t="shared" si="183"/>
        <v>#N/A</v>
      </c>
      <c r="MS76" s="193" t="e">
        <f t="shared" si="183"/>
        <v>#N/A</v>
      </c>
      <c r="MT76" s="193" t="e">
        <f t="shared" si="183"/>
        <v>#N/A</v>
      </c>
      <c r="MU76" s="193" t="e">
        <f t="shared" si="183"/>
        <v>#N/A</v>
      </c>
      <c r="MV76" s="193" t="e">
        <f t="shared" si="183"/>
        <v>#N/A</v>
      </c>
      <c r="MW76" s="193" t="e">
        <f t="shared" si="183"/>
        <v>#N/A</v>
      </c>
      <c r="MX76" s="193" t="e">
        <f t="shared" si="183"/>
        <v>#N/A</v>
      </c>
      <c r="MY76" s="193" t="e">
        <f t="shared" si="183"/>
        <v>#N/A</v>
      </c>
      <c r="MZ76" s="193" t="e">
        <f t="shared" si="194"/>
        <v>#N/A</v>
      </c>
      <c r="NA76" s="193" t="e">
        <f t="shared" si="155"/>
        <v>#N/A</v>
      </c>
      <c r="NB76" s="193" t="e">
        <f t="shared" si="155"/>
        <v>#N/A</v>
      </c>
      <c r="NC76" s="193" t="e">
        <f t="shared" si="155"/>
        <v>#N/A</v>
      </c>
      <c r="ND76" s="193" t="e">
        <f t="shared" si="165"/>
        <v>#N/A</v>
      </c>
      <c r="NE76" s="193" t="e">
        <f t="shared" si="165"/>
        <v>#N/A</v>
      </c>
      <c r="NF76" s="193" t="e">
        <f t="shared" si="165"/>
        <v>#N/A</v>
      </c>
      <c r="NG76" s="193" t="e">
        <f t="shared" si="165"/>
        <v>#N/A</v>
      </c>
      <c r="NH76" s="193" t="e">
        <f t="shared" si="165"/>
        <v>#N/A</v>
      </c>
      <c r="NI76" s="193" t="e">
        <f t="shared" si="165"/>
        <v>#N/A</v>
      </c>
      <c r="NJ76" s="193" t="e">
        <f t="shared" si="165"/>
        <v>#N/A</v>
      </c>
      <c r="NK76" s="193" t="e">
        <f t="shared" si="165"/>
        <v>#N/A</v>
      </c>
      <c r="NL76" s="193" t="e">
        <f t="shared" si="165"/>
        <v>#N/A</v>
      </c>
      <c r="NM76" s="193" t="e">
        <f t="shared" si="165"/>
        <v>#N/A</v>
      </c>
      <c r="NN76" s="193" t="e">
        <f t="shared" si="165"/>
        <v>#N/A</v>
      </c>
      <c r="NO76" s="193" t="e">
        <f t="shared" si="165"/>
        <v>#N/A</v>
      </c>
      <c r="NP76" s="193" t="e">
        <f t="shared" si="165"/>
        <v>#N/A</v>
      </c>
      <c r="NQ76" s="193" t="e">
        <f t="shared" si="165"/>
        <v>#N/A</v>
      </c>
      <c r="NR76" s="193" t="e">
        <f t="shared" si="165"/>
        <v>#N/A</v>
      </c>
      <c r="NS76" s="193" t="e">
        <f t="shared" si="161"/>
        <v>#N/A</v>
      </c>
      <c r="NT76" s="193" t="e">
        <f t="shared" si="161"/>
        <v>#N/A</v>
      </c>
      <c r="NU76" s="193" t="e">
        <f t="shared" si="161"/>
        <v>#N/A</v>
      </c>
      <c r="NV76" s="193" t="e">
        <f t="shared" si="161"/>
        <v>#N/A</v>
      </c>
      <c r="NW76" s="193" t="e">
        <f t="shared" si="161"/>
        <v>#N/A</v>
      </c>
      <c r="NX76" s="193" t="e">
        <f t="shared" si="161"/>
        <v>#N/A</v>
      </c>
      <c r="NY76" s="193" t="e">
        <f t="shared" si="161"/>
        <v>#N/A</v>
      </c>
      <c r="NZ76" s="193" t="e">
        <f t="shared" si="161"/>
        <v>#N/A</v>
      </c>
      <c r="OA76" s="193" t="e">
        <f t="shared" si="161"/>
        <v>#N/A</v>
      </c>
      <c r="OB76" s="193" t="e">
        <f t="shared" si="161"/>
        <v>#N/A</v>
      </c>
      <c r="OC76" s="193" t="e">
        <f t="shared" si="161"/>
        <v>#N/A</v>
      </c>
      <c r="OD76" s="193" t="e">
        <f t="shared" si="161"/>
        <v>#N/A</v>
      </c>
      <c r="OE76" s="193" t="e">
        <f t="shared" si="161"/>
        <v>#N/A</v>
      </c>
      <c r="OF76" s="193" t="e">
        <f t="shared" si="161"/>
        <v>#N/A</v>
      </c>
      <c r="OG76" s="193" t="e">
        <f t="shared" si="161"/>
        <v>#N/A</v>
      </c>
      <c r="OH76" s="193" t="e">
        <f t="shared" si="158"/>
        <v>#N/A</v>
      </c>
      <c r="OI76" s="193" t="e">
        <f t="shared" si="158"/>
        <v>#N/A</v>
      </c>
      <c r="OJ76" s="193" t="e">
        <f t="shared" si="158"/>
        <v>#N/A</v>
      </c>
      <c r="OK76" s="193" t="e">
        <f t="shared" si="158"/>
        <v>#N/A</v>
      </c>
      <c r="OL76" s="193" t="e">
        <f t="shared" si="158"/>
        <v>#N/A</v>
      </c>
      <c r="OM76" s="193" t="e">
        <f t="shared" si="158"/>
        <v>#N/A</v>
      </c>
      <c r="ON76" s="193" t="e">
        <f t="shared" si="158"/>
        <v>#N/A</v>
      </c>
      <c r="OO76" s="193" t="e">
        <f t="shared" si="158"/>
        <v>#N/A</v>
      </c>
      <c r="OP76" s="193" t="e">
        <f t="shared" si="158"/>
        <v>#N/A</v>
      </c>
      <c r="OQ76" s="193" t="e">
        <f t="shared" si="158"/>
        <v>#N/A</v>
      </c>
      <c r="OR76" s="193" t="e">
        <f t="shared" si="158"/>
        <v>#N/A</v>
      </c>
      <c r="OS76" s="193" t="e">
        <f t="shared" si="158"/>
        <v>#N/A</v>
      </c>
      <c r="OT76" s="193" t="e">
        <f t="shared" si="158"/>
        <v>#N/A</v>
      </c>
      <c r="OU76" s="193" t="e">
        <f t="shared" si="158"/>
        <v>#N/A</v>
      </c>
      <c r="OV76" s="193" t="e">
        <f t="shared" si="158"/>
        <v>#N/A</v>
      </c>
      <c r="OW76" s="193" t="e">
        <f t="shared" si="184"/>
        <v>#N/A</v>
      </c>
      <c r="OX76" s="193" t="e">
        <f t="shared" si="184"/>
        <v>#N/A</v>
      </c>
      <c r="OY76" s="193" t="e">
        <f t="shared" si="184"/>
        <v>#N/A</v>
      </c>
      <c r="OZ76" s="193" t="e">
        <f t="shared" si="184"/>
        <v>#N/A</v>
      </c>
      <c r="PA76" s="193" t="e">
        <f t="shared" si="184"/>
        <v>#N/A</v>
      </c>
      <c r="PB76" s="193" t="e">
        <f t="shared" si="184"/>
        <v>#N/A</v>
      </c>
      <c r="PC76" s="193" t="e">
        <f t="shared" si="184"/>
        <v>#N/A</v>
      </c>
      <c r="PD76" s="193" t="e">
        <f t="shared" si="184"/>
        <v>#N/A</v>
      </c>
      <c r="PE76" s="193" t="e">
        <f t="shared" si="184"/>
        <v>#N/A</v>
      </c>
      <c r="PF76" s="193" t="e">
        <f t="shared" si="184"/>
        <v>#N/A</v>
      </c>
      <c r="PG76" s="193" t="e">
        <f t="shared" si="184"/>
        <v>#N/A</v>
      </c>
      <c r="PH76" s="193" t="e">
        <f t="shared" si="184"/>
        <v>#N/A</v>
      </c>
      <c r="PI76" s="193" t="e">
        <f t="shared" si="184"/>
        <v>#N/A</v>
      </c>
      <c r="PJ76" s="193" t="e">
        <f t="shared" si="184"/>
        <v>#N/A</v>
      </c>
      <c r="PK76" s="193" t="e">
        <f t="shared" si="184"/>
        <v>#N/A</v>
      </c>
      <c r="PL76" s="193" t="e">
        <f t="shared" si="195"/>
        <v>#N/A</v>
      </c>
      <c r="PM76" s="193" t="e">
        <f t="shared" si="173"/>
        <v>#N/A</v>
      </c>
      <c r="PN76" s="193" t="e">
        <f t="shared" si="173"/>
        <v>#N/A</v>
      </c>
      <c r="PO76" s="193" t="e">
        <f t="shared" si="173"/>
        <v>#N/A</v>
      </c>
      <c r="PP76" s="193" t="e">
        <f t="shared" si="173"/>
        <v>#N/A</v>
      </c>
      <c r="PQ76" s="193" t="e">
        <f t="shared" si="173"/>
        <v>#N/A</v>
      </c>
      <c r="PR76" s="193" t="e">
        <f t="shared" si="173"/>
        <v>#N/A</v>
      </c>
      <c r="PS76" s="193" t="e">
        <f t="shared" si="173"/>
        <v>#N/A</v>
      </c>
      <c r="PT76" s="193" t="e">
        <f t="shared" si="173"/>
        <v>#N/A</v>
      </c>
    </row>
    <row r="77" spans="1:436" hidden="1" x14ac:dyDescent="0.45">
      <c r="A77" s="20">
        <v>74</v>
      </c>
      <c r="B77" s="115"/>
      <c r="C77" s="115"/>
      <c r="D77" s="115"/>
      <c r="E77" s="110" t="str">
        <f t="shared" si="174"/>
        <v/>
      </c>
      <c r="F77" s="21" t="str">
        <f t="shared" si="175"/>
        <v/>
      </c>
      <c r="G77" s="22" t="str">
        <f t="shared" si="176"/>
        <v/>
      </c>
      <c r="H77" s="23" t="str">
        <f>IF(F77="","",IF(OR($F77&lt;Skew!$B$3,$F77=Skew!$B$3),IF($F77&gt;Skew!$C$3,Skew!$A$3,IF($F77&gt;Skew!$C$4,Skew!$A$4,IF($F77&gt;Skew!$C$5,Skew!$A$5,IF($F77&gt;Skew!$C$6,Skew!$A$6,IF($F77&gt;Skew!$C$7,Skew!$A$7,IF($F77&gt;Skew!$C$8,Skew!$A$8,IF($F77&gt;Skew!$C$9,Skew!$A$9,IF($F77&gt;Skew!$C$10,Skew!$A$10,IF($F77&gt;Skew!$C$11,Skew!$A$11,IF($F77&gt;Skew!$C$12,Skew!$A$12,IF($F77&gt;Skew!$C$13,Skew!$A$13,IF($F77&gt;Skew!$C$14,Skew!$A$14,IF($F77&gt;Skew!$C$15,Skew!$A$15,IF($F77&gt;Skew!$C$16,Skew!$A$16,Skew!$A$17)
)))))))))))))))</f>
        <v/>
      </c>
      <c r="I77" s="22" t="str">
        <f>IF(F77="","",MATCH(H77,Skew!$A$3:$A$17,0))</f>
        <v/>
      </c>
      <c r="J77" s="22" t="str">
        <f t="shared" si="166"/>
        <v/>
      </c>
      <c r="K77" s="24"/>
      <c r="L77" s="22" t="str">
        <f>IF(OR(F77="",K77=""),"",MATCH(K77,Confidence!$A$3:$A$12,0))</f>
        <v/>
      </c>
      <c r="M77" s="25" t="str">
        <f t="shared" si="167"/>
        <v/>
      </c>
      <c r="N77" s="25" t="str">
        <f t="shared" si="168"/>
        <v/>
      </c>
      <c r="O77" s="22"/>
      <c r="P77" s="102" t="str">
        <f t="shared" si="169"/>
        <v/>
      </c>
      <c r="Q77" s="102" t="str">
        <f t="shared" si="170"/>
        <v/>
      </c>
      <c r="R77" s="37" t="str">
        <f t="shared" si="171"/>
        <v/>
      </c>
      <c r="S77" s="115"/>
      <c r="T77" s="204" t="str">
        <f>IF(AND(B77&gt;0,C77&gt;0,D77&gt;0,M77&gt;0,N77&gt;0,S77&gt;0,NOT(K77="")),ABS(VLOOKUP($S$1,VLookups!$A$30:$B$31,2,FALSE)-_xlfn.BETA.DIST(S77,IF(G77="L",N77,M77),IF(G77="L",M77,N77),TRUE,B77,D77)),"")</f>
        <v/>
      </c>
      <c r="U77" s="112" t="str">
        <f>IF(OR($M77="",$N77=""),"",_xlfn.BETA.INV(ABS(VLOOKUP($S$1,VLookups!$A$30:$B$31,2,FALSE)-U$3),IF($G77="L",$N77,$M77),IF($G77="L",$M77,$N77),$B77,$D77))</f>
        <v/>
      </c>
      <c r="V77" s="113" t="str">
        <f>IF(OR($M77="",$N77=""),"",_xlfn.BETA.INV(ABS(VLOOKUP($S$1,VLookups!$A$30:$B$31,2,FALSE)-V$3),IF($G77="L",$N77,$M77),IF($G77="L",$M77,$N77),$B77,$D77))</f>
        <v/>
      </c>
      <c r="W77" s="112" t="str">
        <f>IF(OR($M77="",$N77=""),"",_xlfn.BETA.INV(ABS(VLOOKUP($S$1,VLookups!$A$30:$B$31,2,FALSE)-W$3),IF($G77="L",$N77,$M77),IF($G77="L",$M77,$N77),$B77,$D77))</f>
        <v/>
      </c>
      <c r="X77" s="113" t="str">
        <f>IF(OR($M77="",$N77=""),"",_xlfn.BETA.INV(ABS(VLOOKUP($S$1,VLookups!$A$30:$B$31,2,FALSE)-X$3),IF($G77="L",$N77,$M77),IF($G77="L",$M77,$N77),$B77,$D77))</f>
        <v/>
      </c>
      <c r="Y77" s="112" t="str">
        <f>IF(OR($M77="",$N77=""),"",_xlfn.BETA.INV(ABS(VLOOKUP($S$1,VLookups!$A$30:$B$31,2,FALSE)-Y$3),IF($G77="L",$N77,$M77),IF($G77="L",$M77,$N77),$B77,$D77))</f>
        <v/>
      </c>
      <c r="Z77" s="113" t="str">
        <f>IF(OR($M77="",$N77=""),"",_xlfn.BETA.INV(ABS(VLOOKUP($S$1,VLookups!$A$30:$B$31,2,FALSE)-Z$3),IF($G77="L",$N77,$M77),IF($G77="L",$M77,$N77),$B77,$D77))</f>
        <v/>
      </c>
      <c r="AA77" s="112" t="str">
        <f>IF(OR($M77="",$N77=""),"",_xlfn.BETA.INV(ABS(VLOOKUP($S$1,VLookups!$A$30:$B$31,2,FALSE)-AA$3),IF($G77="L",$N77,$M77),IF($G77="L",$M77,$N77),$B77,$D77))</f>
        <v/>
      </c>
      <c r="AB77" s="113" t="str">
        <f>IF(OR($M77="",$N77=""),"",_xlfn.BETA.INV(ABS(VLOOKUP($S$1,VLookups!$A$30:$B$31,2,FALSE)-AB$3),IF($G77="L",$N77,$M77),IF($G77="L",$M77,$N77),$B77,$D77))</f>
        <v/>
      </c>
      <c r="AC77" s="112" t="str">
        <f>IF(OR($M77="",$N77=""),"",_xlfn.BETA.INV(ABS(VLOOKUP($S$1,VLookups!$A$30:$B$31,2,FALSE)-AC$3),IF($G77="L",$N77,$M77),IF($G77="L",$M77,$N77),$B77,$D77))</f>
        <v/>
      </c>
      <c r="AD77" s="113" t="str">
        <f>IF(OR($M77="",$N77=""),"",_xlfn.BETA.INV(ABS(VLOOKUP($S$1,VLookups!$A$30:$B$31,2,FALSE)-AD$3),IF($G77="L",$N77,$M77),IF($G77="L",$M77,$N77),$B77,$D77))</f>
        <v/>
      </c>
      <c r="AE77" s="112" t="str">
        <f>IF(OR($M77="",$N77=""),"",_xlfn.BETA.INV(ABS(VLOOKUP($S$1,VLookups!$A$30:$B$31,2,FALSE)-AE$3),IF($G77="L",$N77,$M77),IF($G77="L",$M77,$N77),$B77,$D77))</f>
        <v/>
      </c>
      <c r="AF77" s="113" t="str">
        <f>IF(OR($M77="",$N77=""),"",_xlfn.BETA.INV(ABS(VLOOKUP($S$1,VLookups!$A$30:$B$31,2,FALSE)-AF$3),IF($G77="L",$N77,$M77),IF($G77="L",$M77,$N77),$B77,$D77))</f>
        <v/>
      </c>
      <c r="AG77" s="15"/>
      <c r="AH77" s="194" t="str">
        <f t="shared" si="177"/>
        <v/>
      </c>
      <c r="AI77" s="192" t="str">
        <f t="shared" si="178"/>
        <v/>
      </c>
      <c r="AJ77" s="177" t="str">
        <f t="shared" ref="AJ77:AJ80" si="204">IF(ISNONTEXT($AH77),AI77+$AH77,"")</f>
        <v/>
      </c>
      <c r="AK77" s="177" t="str">
        <f t="shared" si="196"/>
        <v/>
      </c>
      <c r="AL77" s="177" t="str">
        <f t="shared" si="196"/>
        <v/>
      </c>
      <c r="AM77" s="177" t="str">
        <f t="shared" si="196"/>
        <v/>
      </c>
      <c r="AN77" s="177" t="str">
        <f t="shared" si="196"/>
        <v/>
      </c>
      <c r="AO77" s="177" t="str">
        <f t="shared" si="196"/>
        <v/>
      </c>
      <c r="AP77" s="177" t="str">
        <f t="shared" si="196"/>
        <v/>
      </c>
      <c r="AQ77" s="177" t="str">
        <f t="shared" si="196"/>
        <v/>
      </c>
      <c r="AR77" s="177" t="str">
        <f t="shared" si="196"/>
        <v/>
      </c>
      <c r="AS77" s="177" t="str">
        <f t="shared" si="196"/>
        <v/>
      </c>
      <c r="AT77" s="177" t="str">
        <f t="shared" si="196"/>
        <v/>
      </c>
      <c r="AU77" s="177" t="str">
        <f t="shared" si="196"/>
        <v/>
      </c>
      <c r="AV77" s="177" t="str">
        <f t="shared" si="196"/>
        <v/>
      </c>
      <c r="AW77" s="177" t="str">
        <f t="shared" si="196"/>
        <v/>
      </c>
      <c r="AX77" s="177" t="str">
        <f t="shared" si="196"/>
        <v/>
      </c>
      <c r="AY77" s="177" t="str">
        <f t="shared" si="196"/>
        <v/>
      </c>
      <c r="AZ77" s="177" t="str">
        <f t="shared" si="196"/>
        <v/>
      </c>
      <c r="BA77" s="177" t="str">
        <f t="shared" si="188"/>
        <v/>
      </c>
      <c r="BB77" s="177" t="str">
        <f t="shared" si="188"/>
        <v/>
      </c>
      <c r="BC77" s="177" t="str">
        <f t="shared" si="188"/>
        <v/>
      </c>
      <c r="BD77" s="177" t="str">
        <f t="shared" si="188"/>
        <v/>
      </c>
      <c r="BE77" s="177" t="str">
        <f t="shared" si="188"/>
        <v/>
      </c>
      <c r="BF77" s="177" t="str">
        <f t="shared" si="188"/>
        <v/>
      </c>
      <c r="BG77" s="177" t="str">
        <f t="shared" si="188"/>
        <v/>
      </c>
      <c r="BH77" s="177" t="str">
        <f t="shared" si="188"/>
        <v/>
      </c>
      <c r="BI77" s="177" t="str">
        <f t="shared" si="188"/>
        <v/>
      </c>
      <c r="BJ77" s="177" t="str">
        <f t="shared" si="188"/>
        <v/>
      </c>
      <c r="BK77" s="177" t="str">
        <f t="shared" si="188"/>
        <v/>
      </c>
      <c r="BL77" s="177" t="str">
        <f t="shared" si="188"/>
        <v/>
      </c>
      <c r="BM77" s="177" t="str">
        <f t="shared" si="188"/>
        <v/>
      </c>
      <c r="BN77" s="177" t="str">
        <f t="shared" si="188"/>
        <v/>
      </c>
      <c r="BO77" s="177" t="str">
        <f t="shared" si="188"/>
        <v/>
      </c>
      <c r="BP77" s="177" t="str">
        <f t="shared" si="197"/>
        <v/>
      </c>
      <c r="BQ77" s="177" t="str">
        <f t="shared" si="197"/>
        <v/>
      </c>
      <c r="BR77" s="177" t="str">
        <f t="shared" si="197"/>
        <v/>
      </c>
      <c r="BS77" s="177" t="str">
        <f t="shared" si="197"/>
        <v/>
      </c>
      <c r="BT77" s="177" t="str">
        <f t="shared" si="197"/>
        <v/>
      </c>
      <c r="BU77" s="177" t="str">
        <f t="shared" si="197"/>
        <v/>
      </c>
      <c r="BV77" s="177" t="str">
        <f t="shared" si="197"/>
        <v/>
      </c>
      <c r="BW77" s="177" t="str">
        <f t="shared" si="197"/>
        <v/>
      </c>
      <c r="BX77" s="177" t="str">
        <f t="shared" si="197"/>
        <v/>
      </c>
      <c r="BY77" s="177" t="str">
        <f t="shared" si="197"/>
        <v/>
      </c>
      <c r="BZ77" s="177" t="str">
        <f t="shared" si="197"/>
        <v/>
      </c>
      <c r="CA77" s="177" t="str">
        <f t="shared" si="197"/>
        <v/>
      </c>
      <c r="CB77" s="177" t="str">
        <f t="shared" si="197"/>
        <v/>
      </c>
      <c r="CC77" s="177" t="str">
        <f t="shared" si="197"/>
        <v/>
      </c>
      <c r="CD77" s="177" t="str">
        <f t="shared" si="197"/>
        <v/>
      </c>
      <c r="CE77" s="177" t="str">
        <f t="shared" si="197"/>
        <v/>
      </c>
      <c r="CF77" s="177" t="str">
        <f t="shared" si="189"/>
        <v/>
      </c>
      <c r="CG77" s="177" t="str">
        <f t="shared" si="189"/>
        <v/>
      </c>
      <c r="CH77" s="177" t="str">
        <f t="shared" si="189"/>
        <v/>
      </c>
      <c r="CI77" s="177" t="str">
        <f t="shared" si="189"/>
        <v/>
      </c>
      <c r="CJ77" s="177" t="str">
        <f t="shared" si="189"/>
        <v/>
      </c>
      <c r="CK77" s="177" t="str">
        <f t="shared" si="189"/>
        <v/>
      </c>
      <c r="CL77" s="177" t="str">
        <f t="shared" si="189"/>
        <v/>
      </c>
      <c r="CM77" s="177" t="str">
        <f t="shared" si="189"/>
        <v/>
      </c>
      <c r="CN77" s="177" t="str">
        <f t="shared" si="189"/>
        <v/>
      </c>
      <c r="CO77" s="177" t="str">
        <f t="shared" si="189"/>
        <v/>
      </c>
      <c r="CP77" s="177" t="str">
        <f t="shared" si="189"/>
        <v/>
      </c>
      <c r="CQ77" s="177" t="str">
        <f t="shared" si="189"/>
        <v/>
      </c>
      <c r="CR77" s="177" t="str">
        <f t="shared" si="189"/>
        <v/>
      </c>
      <c r="CS77" s="177" t="str">
        <f t="shared" si="189"/>
        <v/>
      </c>
      <c r="CT77" s="177" t="str">
        <f t="shared" si="189"/>
        <v/>
      </c>
      <c r="CU77" s="177" t="str">
        <f t="shared" si="185"/>
        <v/>
      </c>
      <c r="CV77" s="177" t="str">
        <f t="shared" si="185"/>
        <v/>
      </c>
      <c r="CW77" s="177" t="str">
        <f t="shared" si="185"/>
        <v/>
      </c>
      <c r="CX77" s="177" t="str">
        <f t="shared" si="185"/>
        <v/>
      </c>
      <c r="CY77" s="177" t="str">
        <f t="shared" si="185"/>
        <v/>
      </c>
      <c r="CZ77" s="177" t="str">
        <f t="shared" si="185"/>
        <v/>
      </c>
      <c r="DA77" s="177" t="str">
        <f t="shared" si="185"/>
        <v/>
      </c>
      <c r="DB77" s="177" t="str">
        <f t="shared" si="185"/>
        <v/>
      </c>
      <c r="DC77" s="177" t="str">
        <f t="shared" si="185"/>
        <v/>
      </c>
      <c r="DD77" s="177" t="str">
        <f t="shared" si="185"/>
        <v/>
      </c>
      <c r="DE77" s="177" t="str">
        <f t="shared" si="185"/>
        <v/>
      </c>
      <c r="DF77" s="177" t="str">
        <f t="shared" si="185"/>
        <v/>
      </c>
      <c r="DG77" s="177" t="str">
        <f t="shared" si="185"/>
        <v/>
      </c>
      <c r="DH77" s="177" t="str">
        <f t="shared" si="185"/>
        <v/>
      </c>
      <c r="DI77" s="177" t="str">
        <f t="shared" si="185"/>
        <v/>
      </c>
      <c r="DJ77" s="177" t="str">
        <f t="shared" si="185"/>
        <v/>
      </c>
      <c r="DK77" s="177" t="str">
        <f t="shared" si="180"/>
        <v/>
      </c>
      <c r="DL77" s="177" t="str">
        <f t="shared" si="180"/>
        <v/>
      </c>
      <c r="DM77" s="177" t="str">
        <f t="shared" si="180"/>
        <v/>
      </c>
      <c r="DN77" s="177" t="str">
        <f t="shared" si="180"/>
        <v/>
      </c>
      <c r="DO77" s="177" t="str">
        <f t="shared" si="180"/>
        <v/>
      </c>
      <c r="DP77" s="177" t="str">
        <f t="shared" si="180"/>
        <v/>
      </c>
      <c r="DQ77" s="177" t="str">
        <f t="shared" si="180"/>
        <v/>
      </c>
      <c r="DR77" s="177" t="str">
        <f t="shared" si="180"/>
        <v/>
      </c>
      <c r="DS77" s="177" t="str">
        <f t="shared" si="180"/>
        <v/>
      </c>
      <c r="DT77" s="177" t="str">
        <f t="shared" si="180"/>
        <v/>
      </c>
      <c r="DU77" s="177" t="str">
        <f t="shared" si="180"/>
        <v/>
      </c>
      <c r="DV77" s="177" t="str">
        <f t="shared" si="180"/>
        <v/>
      </c>
      <c r="DW77" s="177" t="str">
        <f t="shared" si="180"/>
        <v/>
      </c>
      <c r="DX77" s="177" t="str">
        <f t="shared" si="180"/>
        <v/>
      </c>
      <c r="DY77" s="177" t="str">
        <f t="shared" si="180"/>
        <v/>
      </c>
      <c r="DZ77" s="177" t="str">
        <f t="shared" si="198"/>
        <v/>
      </c>
      <c r="EA77" s="177" t="str">
        <f t="shared" si="198"/>
        <v/>
      </c>
      <c r="EB77" s="177" t="str">
        <f t="shared" si="198"/>
        <v/>
      </c>
      <c r="EC77" s="177" t="str">
        <f t="shared" si="198"/>
        <v/>
      </c>
      <c r="ED77" s="177" t="str">
        <f t="shared" si="198"/>
        <v/>
      </c>
      <c r="EE77" s="177" t="str">
        <f t="shared" si="198"/>
        <v/>
      </c>
      <c r="EF77" s="177" t="str">
        <f t="shared" si="198"/>
        <v/>
      </c>
      <c r="EG77" s="177" t="str">
        <f t="shared" si="198"/>
        <v/>
      </c>
      <c r="EH77" s="177" t="str">
        <f t="shared" si="198"/>
        <v/>
      </c>
      <c r="EI77" s="177" t="str">
        <f t="shared" si="198"/>
        <v/>
      </c>
      <c r="EJ77" s="177" t="str">
        <f t="shared" si="198"/>
        <v/>
      </c>
      <c r="EK77" s="177" t="str">
        <f t="shared" si="198"/>
        <v/>
      </c>
      <c r="EL77" s="177" t="str">
        <f t="shared" si="198"/>
        <v/>
      </c>
      <c r="EM77" s="177" t="str">
        <f t="shared" si="198"/>
        <v/>
      </c>
      <c r="EN77" s="177" t="str">
        <f t="shared" si="198"/>
        <v/>
      </c>
      <c r="EO77" s="177" t="str">
        <f t="shared" si="198"/>
        <v/>
      </c>
      <c r="EP77" s="177" t="str">
        <f t="shared" si="190"/>
        <v/>
      </c>
      <c r="EQ77" s="177" t="str">
        <f t="shared" si="190"/>
        <v/>
      </c>
      <c r="ER77" s="177" t="str">
        <f t="shared" si="190"/>
        <v/>
      </c>
      <c r="ES77" s="177" t="str">
        <f t="shared" si="190"/>
        <v/>
      </c>
      <c r="ET77" s="177" t="str">
        <f t="shared" si="190"/>
        <v/>
      </c>
      <c r="EU77" s="177" t="str">
        <f t="shared" si="190"/>
        <v/>
      </c>
      <c r="EV77" s="177" t="str">
        <f t="shared" si="190"/>
        <v/>
      </c>
      <c r="EW77" s="177" t="str">
        <f t="shared" si="190"/>
        <v/>
      </c>
      <c r="EX77" s="177" t="str">
        <f t="shared" si="190"/>
        <v/>
      </c>
      <c r="EY77" s="177" t="str">
        <f t="shared" si="190"/>
        <v/>
      </c>
      <c r="EZ77" s="177" t="str">
        <f t="shared" si="190"/>
        <v/>
      </c>
      <c r="FA77" s="177" t="str">
        <f t="shared" si="190"/>
        <v/>
      </c>
      <c r="FB77" s="177" t="str">
        <f t="shared" si="190"/>
        <v/>
      </c>
      <c r="FC77" s="177" t="str">
        <f t="shared" si="190"/>
        <v/>
      </c>
      <c r="FD77" s="177" t="str">
        <f t="shared" si="190"/>
        <v/>
      </c>
      <c r="FE77" s="177" t="str">
        <f t="shared" si="203"/>
        <v/>
      </c>
      <c r="FF77" s="177" t="str">
        <f t="shared" si="203"/>
        <v/>
      </c>
      <c r="FG77" s="177" t="str">
        <f t="shared" si="203"/>
        <v/>
      </c>
      <c r="FH77" s="177" t="str">
        <f t="shared" si="203"/>
        <v/>
      </c>
      <c r="FI77" s="177" t="str">
        <f t="shared" si="203"/>
        <v/>
      </c>
      <c r="FJ77" s="177" t="str">
        <f t="shared" si="203"/>
        <v/>
      </c>
      <c r="FK77" s="177" t="str">
        <f t="shared" si="203"/>
        <v/>
      </c>
      <c r="FL77" s="177" t="str">
        <f t="shared" si="203"/>
        <v/>
      </c>
      <c r="FM77" s="177" t="str">
        <f t="shared" si="203"/>
        <v/>
      </c>
      <c r="FN77" s="177" t="str">
        <f t="shared" si="203"/>
        <v/>
      </c>
      <c r="FO77" s="177" t="str">
        <f t="shared" si="203"/>
        <v/>
      </c>
      <c r="FP77" s="177" t="str">
        <f t="shared" si="203"/>
        <v/>
      </c>
      <c r="FQ77" s="177" t="str">
        <f t="shared" si="203"/>
        <v/>
      </c>
      <c r="FR77" s="177" t="str">
        <f t="shared" si="203"/>
        <v/>
      </c>
      <c r="FS77" s="177" t="str">
        <f t="shared" si="203"/>
        <v/>
      </c>
      <c r="FT77" s="177" t="str">
        <f t="shared" si="203"/>
        <v/>
      </c>
      <c r="FU77" s="177" t="str">
        <f t="shared" si="199"/>
        <v/>
      </c>
      <c r="FV77" s="177" t="str">
        <f t="shared" si="199"/>
        <v/>
      </c>
      <c r="FW77" s="177" t="str">
        <f t="shared" si="191"/>
        <v/>
      </c>
      <c r="FX77" s="177" t="str">
        <f t="shared" si="186"/>
        <v/>
      </c>
      <c r="FY77" s="177" t="str">
        <f t="shared" si="186"/>
        <v/>
      </c>
      <c r="FZ77" s="177" t="str">
        <f t="shared" si="186"/>
        <v/>
      </c>
      <c r="GA77" s="177" t="str">
        <f t="shared" si="186"/>
        <v/>
      </c>
      <c r="GB77" s="177" t="str">
        <f t="shared" si="186"/>
        <v/>
      </c>
      <c r="GC77" s="177" t="str">
        <f t="shared" si="186"/>
        <v/>
      </c>
      <c r="GD77" s="177" t="str">
        <f t="shared" si="186"/>
        <v/>
      </c>
      <c r="GE77" s="177" t="str">
        <f t="shared" si="186"/>
        <v/>
      </c>
      <c r="GF77" s="177" t="str">
        <f t="shared" si="186"/>
        <v/>
      </c>
      <c r="GG77" s="177" t="str">
        <f t="shared" si="186"/>
        <v/>
      </c>
      <c r="GH77" s="177" t="str">
        <f t="shared" si="186"/>
        <v/>
      </c>
      <c r="GI77" s="177" t="str">
        <f t="shared" si="186"/>
        <v/>
      </c>
      <c r="GJ77" s="177" t="str">
        <f t="shared" si="186"/>
        <v/>
      </c>
      <c r="GK77" s="177" t="str">
        <f t="shared" si="186"/>
        <v/>
      </c>
      <c r="GL77" s="177" t="str">
        <f t="shared" si="186"/>
        <v/>
      </c>
      <c r="GM77" s="177" t="str">
        <f t="shared" si="200"/>
        <v/>
      </c>
      <c r="GN77" s="177" t="str">
        <f t="shared" si="200"/>
        <v/>
      </c>
      <c r="GO77" s="177" t="str">
        <f t="shared" si="200"/>
        <v/>
      </c>
      <c r="GP77" s="177" t="str">
        <f t="shared" si="200"/>
        <v/>
      </c>
      <c r="GQ77" s="177" t="str">
        <f t="shared" si="200"/>
        <v/>
      </c>
      <c r="GR77" s="177" t="str">
        <f t="shared" si="200"/>
        <v/>
      </c>
      <c r="GS77" s="177" t="str">
        <f t="shared" si="200"/>
        <v/>
      </c>
      <c r="GT77" s="177" t="str">
        <f t="shared" si="200"/>
        <v/>
      </c>
      <c r="GU77" s="177" t="str">
        <f t="shared" si="200"/>
        <v/>
      </c>
      <c r="GV77" s="177" t="str">
        <f t="shared" si="200"/>
        <v/>
      </c>
      <c r="GW77" s="177" t="str">
        <f t="shared" si="200"/>
        <v/>
      </c>
      <c r="GX77" s="177" t="str">
        <f t="shared" si="200"/>
        <v/>
      </c>
      <c r="GY77" s="177" t="str">
        <f t="shared" si="200"/>
        <v/>
      </c>
      <c r="GZ77" s="177" t="str">
        <f t="shared" si="200"/>
        <v/>
      </c>
      <c r="HA77" s="177" t="str">
        <f t="shared" si="200"/>
        <v/>
      </c>
      <c r="HB77" s="177" t="str">
        <f t="shared" si="200"/>
        <v/>
      </c>
      <c r="HC77" s="177" t="str">
        <f t="shared" si="192"/>
        <v/>
      </c>
      <c r="HD77" s="177" t="str">
        <f t="shared" si="187"/>
        <v/>
      </c>
      <c r="HE77" s="177" t="str">
        <f t="shared" si="187"/>
        <v/>
      </c>
      <c r="HF77" s="177" t="str">
        <f t="shared" si="187"/>
        <v/>
      </c>
      <c r="HG77" s="177" t="str">
        <f t="shared" si="187"/>
        <v/>
      </c>
      <c r="HH77" s="177" t="str">
        <f t="shared" si="187"/>
        <v/>
      </c>
      <c r="HI77" s="177" t="str">
        <f t="shared" si="187"/>
        <v/>
      </c>
      <c r="HJ77" s="177" t="str">
        <f t="shared" si="187"/>
        <v/>
      </c>
      <c r="HK77" s="177" t="str">
        <f t="shared" si="187"/>
        <v/>
      </c>
      <c r="HL77" s="177" t="str">
        <f t="shared" si="187"/>
        <v/>
      </c>
      <c r="HM77" s="177" t="str">
        <f t="shared" si="187"/>
        <v/>
      </c>
      <c r="HN77" s="177" t="str">
        <f t="shared" si="187"/>
        <v/>
      </c>
      <c r="HO77" s="177" t="str">
        <f t="shared" si="187"/>
        <v/>
      </c>
      <c r="HP77" s="177" t="str">
        <f t="shared" si="187"/>
        <v/>
      </c>
      <c r="HQ77" s="177" t="str">
        <f t="shared" si="187"/>
        <v/>
      </c>
      <c r="HR77" s="177" t="str">
        <f t="shared" si="187"/>
        <v/>
      </c>
      <c r="HS77" s="177" t="str">
        <f t="shared" si="201"/>
        <v/>
      </c>
      <c r="HT77" s="177" t="str">
        <f t="shared" si="201"/>
        <v/>
      </c>
      <c r="HU77" s="177" t="str">
        <f t="shared" si="201"/>
        <v/>
      </c>
      <c r="HV77" s="177" t="str">
        <f t="shared" si="201"/>
        <v/>
      </c>
      <c r="HW77" s="177" t="str">
        <f t="shared" si="201"/>
        <v/>
      </c>
      <c r="HX77" s="177" t="str">
        <f t="shared" si="201"/>
        <v/>
      </c>
      <c r="HY77" s="177" t="str">
        <f t="shared" si="201"/>
        <v/>
      </c>
      <c r="HZ77" s="177" t="str">
        <f t="shared" si="201"/>
        <v/>
      </c>
      <c r="IA77" s="192" t="str">
        <f t="shared" si="181"/>
        <v/>
      </c>
      <c r="IB77" s="193" t="e">
        <f t="shared" si="172"/>
        <v>#N/A</v>
      </c>
      <c r="IC77" s="193" t="e">
        <f t="shared" ref="IC77:IE92" si="205">IF(ISNONTEXT($Q77),IF($G77="R",_xlfn.BETA.DIST(AJ77,$M77,$N77,FALSE,$B77,$D77),_xlfn.BETA.DIST(AJ77,$N77,$M77,FALSE,$B77,$D77)),NA())</f>
        <v>#N/A</v>
      </c>
      <c r="ID77" s="193" t="e">
        <f t="shared" si="205"/>
        <v>#N/A</v>
      </c>
      <c r="IE77" s="193" t="e">
        <f t="shared" si="205"/>
        <v>#N/A</v>
      </c>
      <c r="IF77" s="193" t="e">
        <f t="shared" si="163"/>
        <v>#N/A</v>
      </c>
      <c r="IG77" s="193" t="e">
        <f t="shared" si="163"/>
        <v>#N/A</v>
      </c>
      <c r="IH77" s="193" t="e">
        <f t="shared" si="163"/>
        <v>#N/A</v>
      </c>
      <c r="II77" s="193" t="e">
        <f t="shared" si="163"/>
        <v>#N/A</v>
      </c>
      <c r="IJ77" s="193" t="e">
        <f t="shared" si="163"/>
        <v>#N/A</v>
      </c>
      <c r="IK77" s="193" t="e">
        <f t="shared" si="163"/>
        <v>#N/A</v>
      </c>
      <c r="IL77" s="193" t="e">
        <f t="shared" si="163"/>
        <v>#N/A</v>
      </c>
      <c r="IM77" s="193" t="e">
        <f t="shared" si="163"/>
        <v>#N/A</v>
      </c>
      <c r="IN77" s="193" t="e">
        <f t="shared" si="163"/>
        <v>#N/A</v>
      </c>
      <c r="IO77" s="193" t="e">
        <f t="shared" si="163"/>
        <v>#N/A</v>
      </c>
      <c r="IP77" s="193" t="e">
        <f t="shared" si="163"/>
        <v>#N/A</v>
      </c>
      <c r="IQ77" s="193" t="e">
        <f t="shared" si="163"/>
        <v>#N/A</v>
      </c>
      <c r="IR77" s="193" t="e">
        <f t="shared" si="163"/>
        <v>#N/A</v>
      </c>
      <c r="IS77" s="193" t="e">
        <f t="shared" si="163"/>
        <v>#N/A</v>
      </c>
      <c r="IT77" s="193" t="e">
        <f t="shared" si="163"/>
        <v>#N/A</v>
      </c>
      <c r="IU77" s="193" t="e">
        <f t="shared" si="159"/>
        <v>#N/A</v>
      </c>
      <c r="IV77" s="193" t="e">
        <f t="shared" si="159"/>
        <v>#N/A</v>
      </c>
      <c r="IW77" s="193" t="e">
        <f t="shared" si="159"/>
        <v>#N/A</v>
      </c>
      <c r="IX77" s="193" t="e">
        <f t="shared" si="159"/>
        <v>#N/A</v>
      </c>
      <c r="IY77" s="193" t="e">
        <f t="shared" si="159"/>
        <v>#N/A</v>
      </c>
      <c r="IZ77" s="193" t="e">
        <f t="shared" si="159"/>
        <v>#N/A</v>
      </c>
      <c r="JA77" s="193" t="e">
        <f t="shared" si="159"/>
        <v>#N/A</v>
      </c>
      <c r="JB77" s="193" t="e">
        <f t="shared" si="159"/>
        <v>#N/A</v>
      </c>
      <c r="JC77" s="193" t="e">
        <f t="shared" si="159"/>
        <v>#N/A</v>
      </c>
      <c r="JD77" s="193" t="e">
        <f t="shared" si="159"/>
        <v>#N/A</v>
      </c>
      <c r="JE77" s="193" t="e">
        <f t="shared" si="159"/>
        <v>#N/A</v>
      </c>
      <c r="JF77" s="193" t="e">
        <f t="shared" si="159"/>
        <v>#N/A</v>
      </c>
      <c r="JG77" s="193" t="e">
        <f t="shared" si="159"/>
        <v>#N/A</v>
      </c>
      <c r="JH77" s="193" t="e">
        <f t="shared" si="159"/>
        <v>#N/A</v>
      </c>
      <c r="JI77" s="193" t="e">
        <f t="shared" si="159"/>
        <v>#N/A</v>
      </c>
      <c r="JJ77" s="193" t="e">
        <f t="shared" si="156"/>
        <v>#N/A</v>
      </c>
      <c r="JK77" s="193" t="e">
        <f t="shared" si="156"/>
        <v>#N/A</v>
      </c>
      <c r="JL77" s="193" t="e">
        <f t="shared" si="156"/>
        <v>#N/A</v>
      </c>
      <c r="JM77" s="193" t="e">
        <f t="shared" si="156"/>
        <v>#N/A</v>
      </c>
      <c r="JN77" s="193" t="e">
        <f t="shared" si="156"/>
        <v>#N/A</v>
      </c>
      <c r="JO77" s="193" t="e">
        <f t="shared" si="156"/>
        <v>#N/A</v>
      </c>
      <c r="JP77" s="193" t="e">
        <f t="shared" si="156"/>
        <v>#N/A</v>
      </c>
      <c r="JQ77" s="193" t="e">
        <f t="shared" si="156"/>
        <v>#N/A</v>
      </c>
      <c r="JR77" s="193" t="e">
        <f t="shared" si="156"/>
        <v>#N/A</v>
      </c>
      <c r="JS77" s="193" t="e">
        <f t="shared" si="156"/>
        <v>#N/A</v>
      </c>
      <c r="JT77" s="193" t="e">
        <f t="shared" si="156"/>
        <v>#N/A</v>
      </c>
      <c r="JU77" s="193" t="e">
        <f t="shared" si="156"/>
        <v>#N/A</v>
      </c>
      <c r="JV77" s="193" t="e">
        <f t="shared" si="156"/>
        <v>#N/A</v>
      </c>
      <c r="JW77" s="193" t="e">
        <f t="shared" si="156"/>
        <v>#N/A</v>
      </c>
      <c r="JX77" s="193" t="e">
        <f t="shared" si="156"/>
        <v>#N/A</v>
      </c>
      <c r="JY77" s="193" t="e">
        <f t="shared" si="182"/>
        <v>#N/A</v>
      </c>
      <c r="JZ77" s="193" t="e">
        <f t="shared" si="182"/>
        <v>#N/A</v>
      </c>
      <c r="KA77" s="193" t="e">
        <f t="shared" si="182"/>
        <v>#N/A</v>
      </c>
      <c r="KB77" s="193" t="e">
        <f t="shared" si="182"/>
        <v>#N/A</v>
      </c>
      <c r="KC77" s="193" t="e">
        <f t="shared" si="182"/>
        <v>#N/A</v>
      </c>
      <c r="KD77" s="193" t="e">
        <f t="shared" si="182"/>
        <v>#N/A</v>
      </c>
      <c r="KE77" s="193" t="e">
        <f t="shared" si="182"/>
        <v>#N/A</v>
      </c>
      <c r="KF77" s="193" t="e">
        <f t="shared" si="182"/>
        <v>#N/A</v>
      </c>
      <c r="KG77" s="193" t="e">
        <f t="shared" si="182"/>
        <v>#N/A</v>
      </c>
      <c r="KH77" s="193" t="e">
        <f t="shared" si="182"/>
        <v>#N/A</v>
      </c>
      <c r="KI77" s="193" t="e">
        <f t="shared" si="182"/>
        <v>#N/A</v>
      </c>
      <c r="KJ77" s="193" t="e">
        <f t="shared" si="182"/>
        <v>#N/A</v>
      </c>
      <c r="KK77" s="193" t="e">
        <f t="shared" si="182"/>
        <v>#N/A</v>
      </c>
      <c r="KL77" s="193" t="e">
        <f t="shared" si="182"/>
        <v>#N/A</v>
      </c>
      <c r="KM77" s="193" t="e">
        <f t="shared" si="182"/>
        <v>#N/A</v>
      </c>
      <c r="KN77" s="193" t="e">
        <f t="shared" si="193"/>
        <v>#N/A</v>
      </c>
      <c r="KO77" s="193" t="e">
        <f t="shared" ref="KO77:KQ92" si="206">IF(ISNONTEXT($Q77),IF($G77="R",_xlfn.BETA.DIST(CV77,$M77,$N77,FALSE,$B77,$D77),_xlfn.BETA.DIST(CV77,$N77,$M77,FALSE,$B77,$D77)),NA())</f>
        <v>#N/A</v>
      </c>
      <c r="KP77" s="193" t="e">
        <f t="shared" si="206"/>
        <v>#N/A</v>
      </c>
      <c r="KQ77" s="193" t="e">
        <f t="shared" si="206"/>
        <v>#N/A</v>
      </c>
      <c r="KR77" s="193" t="e">
        <f t="shared" si="164"/>
        <v>#N/A</v>
      </c>
      <c r="KS77" s="193" t="e">
        <f t="shared" si="164"/>
        <v>#N/A</v>
      </c>
      <c r="KT77" s="193" t="e">
        <f t="shared" si="164"/>
        <v>#N/A</v>
      </c>
      <c r="KU77" s="193" t="e">
        <f t="shared" si="164"/>
        <v>#N/A</v>
      </c>
      <c r="KV77" s="193" t="e">
        <f t="shared" si="164"/>
        <v>#N/A</v>
      </c>
      <c r="KW77" s="193" t="e">
        <f t="shared" si="164"/>
        <v>#N/A</v>
      </c>
      <c r="KX77" s="193" t="e">
        <f t="shared" si="164"/>
        <v>#N/A</v>
      </c>
      <c r="KY77" s="193" t="e">
        <f t="shared" si="164"/>
        <v>#N/A</v>
      </c>
      <c r="KZ77" s="193" t="e">
        <f t="shared" si="164"/>
        <v>#N/A</v>
      </c>
      <c r="LA77" s="193" t="e">
        <f t="shared" si="164"/>
        <v>#N/A</v>
      </c>
      <c r="LB77" s="193" t="e">
        <f t="shared" si="164"/>
        <v>#N/A</v>
      </c>
      <c r="LC77" s="193" t="e">
        <f t="shared" si="164"/>
        <v>#N/A</v>
      </c>
      <c r="LD77" s="193" t="e">
        <f t="shared" si="164"/>
        <v>#N/A</v>
      </c>
      <c r="LE77" s="193" t="e">
        <f t="shared" si="164"/>
        <v>#N/A</v>
      </c>
      <c r="LF77" s="193" t="e">
        <f t="shared" si="164"/>
        <v>#N/A</v>
      </c>
      <c r="LG77" s="193" t="e">
        <f t="shared" si="160"/>
        <v>#N/A</v>
      </c>
      <c r="LH77" s="193" t="e">
        <f t="shared" si="160"/>
        <v>#N/A</v>
      </c>
      <c r="LI77" s="193" t="e">
        <f t="shared" si="160"/>
        <v>#N/A</v>
      </c>
      <c r="LJ77" s="193" t="e">
        <f t="shared" si="160"/>
        <v>#N/A</v>
      </c>
      <c r="LK77" s="193" t="e">
        <f t="shared" si="160"/>
        <v>#N/A</v>
      </c>
      <c r="LL77" s="193" t="e">
        <f t="shared" si="160"/>
        <v>#N/A</v>
      </c>
      <c r="LM77" s="193" t="e">
        <f t="shared" si="160"/>
        <v>#N/A</v>
      </c>
      <c r="LN77" s="193" t="e">
        <f t="shared" si="160"/>
        <v>#N/A</v>
      </c>
      <c r="LO77" s="193" t="e">
        <f t="shared" si="160"/>
        <v>#N/A</v>
      </c>
      <c r="LP77" s="193" t="e">
        <f t="shared" si="160"/>
        <v>#N/A</v>
      </c>
      <c r="LQ77" s="193" t="e">
        <f t="shared" si="160"/>
        <v>#N/A</v>
      </c>
      <c r="LR77" s="193" t="e">
        <f t="shared" si="160"/>
        <v>#N/A</v>
      </c>
      <c r="LS77" s="193" t="e">
        <f t="shared" si="160"/>
        <v>#N/A</v>
      </c>
      <c r="LT77" s="193" t="e">
        <f t="shared" si="160"/>
        <v>#N/A</v>
      </c>
      <c r="LU77" s="193" t="e">
        <f t="shared" si="160"/>
        <v>#N/A</v>
      </c>
      <c r="LV77" s="193" t="e">
        <f t="shared" si="157"/>
        <v>#N/A</v>
      </c>
      <c r="LW77" s="193" t="e">
        <f t="shared" si="157"/>
        <v>#N/A</v>
      </c>
      <c r="LX77" s="193" t="e">
        <f t="shared" si="157"/>
        <v>#N/A</v>
      </c>
      <c r="LY77" s="193" t="e">
        <f t="shared" si="157"/>
        <v>#N/A</v>
      </c>
      <c r="LZ77" s="193" t="e">
        <f t="shared" si="157"/>
        <v>#N/A</v>
      </c>
      <c r="MA77" s="193" t="e">
        <f t="shared" si="157"/>
        <v>#N/A</v>
      </c>
      <c r="MB77" s="193" t="e">
        <f t="shared" si="157"/>
        <v>#N/A</v>
      </c>
      <c r="MC77" s="193" t="e">
        <f t="shared" si="157"/>
        <v>#N/A</v>
      </c>
      <c r="MD77" s="193" t="e">
        <f t="shared" si="157"/>
        <v>#N/A</v>
      </c>
      <c r="ME77" s="193" t="e">
        <f t="shared" si="157"/>
        <v>#N/A</v>
      </c>
      <c r="MF77" s="193" t="e">
        <f t="shared" si="157"/>
        <v>#N/A</v>
      </c>
      <c r="MG77" s="193" t="e">
        <f t="shared" si="157"/>
        <v>#N/A</v>
      </c>
      <c r="MH77" s="193" t="e">
        <f t="shared" si="157"/>
        <v>#N/A</v>
      </c>
      <c r="MI77" s="193" t="e">
        <f t="shared" si="157"/>
        <v>#N/A</v>
      </c>
      <c r="MJ77" s="193" t="e">
        <f t="shared" si="157"/>
        <v>#N/A</v>
      </c>
      <c r="MK77" s="193" t="e">
        <f t="shared" si="183"/>
        <v>#N/A</v>
      </c>
      <c r="ML77" s="193" t="e">
        <f t="shared" si="183"/>
        <v>#N/A</v>
      </c>
      <c r="MM77" s="193" t="e">
        <f t="shared" si="183"/>
        <v>#N/A</v>
      </c>
      <c r="MN77" s="193" t="e">
        <f t="shared" si="183"/>
        <v>#N/A</v>
      </c>
      <c r="MO77" s="193" t="e">
        <f t="shared" si="183"/>
        <v>#N/A</v>
      </c>
      <c r="MP77" s="193" t="e">
        <f t="shared" si="183"/>
        <v>#N/A</v>
      </c>
      <c r="MQ77" s="193" t="e">
        <f t="shared" si="183"/>
        <v>#N/A</v>
      </c>
      <c r="MR77" s="193" t="e">
        <f t="shared" si="183"/>
        <v>#N/A</v>
      </c>
      <c r="MS77" s="193" t="e">
        <f t="shared" si="183"/>
        <v>#N/A</v>
      </c>
      <c r="MT77" s="193" t="e">
        <f t="shared" si="183"/>
        <v>#N/A</v>
      </c>
      <c r="MU77" s="193" t="e">
        <f t="shared" si="183"/>
        <v>#N/A</v>
      </c>
      <c r="MV77" s="193" t="e">
        <f t="shared" si="183"/>
        <v>#N/A</v>
      </c>
      <c r="MW77" s="193" t="e">
        <f t="shared" si="183"/>
        <v>#N/A</v>
      </c>
      <c r="MX77" s="193" t="e">
        <f t="shared" si="183"/>
        <v>#N/A</v>
      </c>
      <c r="MY77" s="193" t="e">
        <f t="shared" si="183"/>
        <v>#N/A</v>
      </c>
      <c r="MZ77" s="193" t="e">
        <f t="shared" si="194"/>
        <v>#N/A</v>
      </c>
      <c r="NA77" s="193" t="e">
        <f t="shared" ref="NA77:NC92" si="207">IF(ISNONTEXT($Q77),IF($G77="R",_xlfn.BETA.DIST(FH77,$M77,$N77,FALSE,$B77,$D77),_xlfn.BETA.DIST(FH77,$N77,$M77,FALSE,$B77,$D77)),NA())</f>
        <v>#N/A</v>
      </c>
      <c r="NB77" s="193" t="e">
        <f t="shared" si="207"/>
        <v>#N/A</v>
      </c>
      <c r="NC77" s="193" t="e">
        <f t="shared" si="207"/>
        <v>#N/A</v>
      </c>
      <c r="ND77" s="193" t="e">
        <f t="shared" si="165"/>
        <v>#N/A</v>
      </c>
      <c r="NE77" s="193" t="e">
        <f t="shared" si="165"/>
        <v>#N/A</v>
      </c>
      <c r="NF77" s="193" t="e">
        <f t="shared" si="165"/>
        <v>#N/A</v>
      </c>
      <c r="NG77" s="193" t="e">
        <f t="shared" si="165"/>
        <v>#N/A</v>
      </c>
      <c r="NH77" s="193" t="e">
        <f t="shared" si="165"/>
        <v>#N/A</v>
      </c>
      <c r="NI77" s="193" t="e">
        <f t="shared" si="165"/>
        <v>#N/A</v>
      </c>
      <c r="NJ77" s="193" t="e">
        <f t="shared" si="165"/>
        <v>#N/A</v>
      </c>
      <c r="NK77" s="193" t="e">
        <f t="shared" si="165"/>
        <v>#N/A</v>
      </c>
      <c r="NL77" s="193" t="e">
        <f t="shared" si="165"/>
        <v>#N/A</v>
      </c>
      <c r="NM77" s="193" t="e">
        <f t="shared" si="165"/>
        <v>#N/A</v>
      </c>
      <c r="NN77" s="193" t="e">
        <f t="shared" si="165"/>
        <v>#N/A</v>
      </c>
      <c r="NO77" s="193" t="e">
        <f t="shared" si="165"/>
        <v>#N/A</v>
      </c>
      <c r="NP77" s="193" t="e">
        <f t="shared" si="165"/>
        <v>#N/A</v>
      </c>
      <c r="NQ77" s="193" t="e">
        <f t="shared" si="165"/>
        <v>#N/A</v>
      </c>
      <c r="NR77" s="193" t="e">
        <f t="shared" si="165"/>
        <v>#N/A</v>
      </c>
      <c r="NS77" s="193" t="e">
        <f t="shared" si="161"/>
        <v>#N/A</v>
      </c>
      <c r="NT77" s="193" t="e">
        <f t="shared" si="161"/>
        <v>#N/A</v>
      </c>
      <c r="NU77" s="193" t="e">
        <f t="shared" si="161"/>
        <v>#N/A</v>
      </c>
      <c r="NV77" s="193" t="e">
        <f t="shared" si="161"/>
        <v>#N/A</v>
      </c>
      <c r="NW77" s="193" t="e">
        <f t="shared" si="161"/>
        <v>#N/A</v>
      </c>
      <c r="NX77" s="193" t="e">
        <f t="shared" si="161"/>
        <v>#N/A</v>
      </c>
      <c r="NY77" s="193" t="e">
        <f t="shared" si="161"/>
        <v>#N/A</v>
      </c>
      <c r="NZ77" s="193" t="e">
        <f t="shared" si="161"/>
        <v>#N/A</v>
      </c>
      <c r="OA77" s="193" t="e">
        <f t="shared" si="161"/>
        <v>#N/A</v>
      </c>
      <c r="OB77" s="193" t="e">
        <f t="shared" si="161"/>
        <v>#N/A</v>
      </c>
      <c r="OC77" s="193" t="e">
        <f t="shared" si="161"/>
        <v>#N/A</v>
      </c>
      <c r="OD77" s="193" t="e">
        <f t="shared" si="161"/>
        <v>#N/A</v>
      </c>
      <c r="OE77" s="193" t="e">
        <f t="shared" si="161"/>
        <v>#N/A</v>
      </c>
      <c r="OF77" s="193" t="e">
        <f t="shared" si="161"/>
        <v>#N/A</v>
      </c>
      <c r="OG77" s="193" t="e">
        <f t="shared" si="161"/>
        <v>#N/A</v>
      </c>
      <c r="OH77" s="193" t="e">
        <f t="shared" si="158"/>
        <v>#N/A</v>
      </c>
      <c r="OI77" s="193" t="e">
        <f t="shared" si="158"/>
        <v>#N/A</v>
      </c>
      <c r="OJ77" s="193" t="e">
        <f t="shared" si="158"/>
        <v>#N/A</v>
      </c>
      <c r="OK77" s="193" t="e">
        <f t="shared" si="158"/>
        <v>#N/A</v>
      </c>
      <c r="OL77" s="193" t="e">
        <f t="shared" si="158"/>
        <v>#N/A</v>
      </c>
      <c r="OM77" s="193" t="e">
        <f t="shared" si="158"/>
        <v>#N/A</v>
      </c>
      <c r="ON77" s="193" t="e">
        <f t="shared" si="158"/>
        <v>#N/A</v>
      </c>
      <c r="OO77" s="193" t="e">
        <f t="shared" si="158"/>
        <v>#N/A</v>
      </c>
      <c r="OP77" s="193" t="e">
        <f t="shared" si="158"/>
        <v>#N/A</v>
      </c>
      <c r="OQ77" s="193" t="e">
        <f t="shared" si="158"/>
        <v>#N/A</v>
      </c>
      <c r="OR77" s="193" t="e">
        <f t="shared" si="158"/>
        <v>#N/A</v>
      </c>
      <c r="OS77" s="193" t="e">
        <f t="shared" si="158"/>
        <v>#N/A</v>
      </c>
      <c r="OT77" s="193" t="e">
        <f t="shared" si="158"/>
        <v>#N/A</v>
      </c>
      <c r="OU77" s="193" t="e">
        <f t="shared" si="158"/>
        <v>#N/A</v>
      </c>
      <c r="OV77" s="193" t="e">
        <f t="shared" si="158"/>
        <v>#N/A</v>
      </c>
      <c r="OW77" s="193" t="e">
        <f t="shared" si="184"/>
        <v>#N/A</v>
      </c>
      <c r="OX77" s="193" t="e">
        <f t="shared" si="184"/>
        <v>#N/A</v>
      </c>
      <c r="OY77" s="193" t="e">
        <f t="shared" si="184"/>
        <v>#N/A</v>
      </c>
      <c r="OZ77" s="193" t="e">
        <f t="shared" si="184"/>
        <v>#N/A</v>
      </c>
      <c r="PA77" s="193" t="e">
        <f t="shared" si="184"/>
        <v>#N/A</v>
      </c>
      <c r="PB77" s="193" t="e">
        <f t="shared" si="184"/>
        <v>#N/A</v>
      </c>
      <c r="PC77" s="193" t="e">
        <f t="shared" si="184"/>
        <v>#N/A</v>
      </c>
      <c r="PD77" s="193" t="e">
        <f t="shared" si="184"/>
        <v>#N/A</v>
      </c>
      <c r="PE77" s="193" t="e">
        <f t="shared" si="184"/>
        <v>#N/A</v>
      </c>
      <c r="PF77" s="193" t="e">
        <f t="shared" si="184"/>
        <v>#N/A</v>
      </c>
      <c r="PG77" s="193" t="e">
        <f t="shared" si="184"/>
        <v>#N/A</v>
      </c>
      <c r="PH77" s="193" t="e">
        <f t="shared" si="184"/>
        <v>#N/A</v>
      </c>
      <c r="PI77" s="193" t="e">
        <f t="shared" si="184"/>
        <v>#N/A</v>
      </c>
      <c r="PJ77" s="193" t="e">
        <f t="shared" si="184"/>
        <v>#N/A</v>
      </c>
      <c r="PK77" s="193" t="e">
        <f t="shared" si="184"/>
        <v>#N/A</v>
      </c>
      <c r="PL77" s="193" t="e">
        <f t="shared" si="195"/>
        <v>#N/A</v>
      </c>
      <c r="PM77" s="193" t="e">
        <f t="shared" si="173"/>
        <v>#N/A</v>
      </c>
      <c r="PN77" s="193" t="e">
        <f t="shared" si="173"/>
        <v>#N/A</v>
      </c>
      <c r="PO77" s="193" t="e">
        <f t="shared" si="173"/>
        <v>#N/A</v>
      </c>
      <c r="PP77" s="193" t="e">
        <f t="shared" si="173"/>
        <v>#N/A</v>
      </c>
      <c r="PQ77" s="193" t="e">
        <f t="shared" si="173"/>
        <v>#N/A</v>
      </c>
      <c r="PR77" s="193" t="e">
        <f t="shared" si="173"/>
        <v>#N/A</v>
      </c>
      <c r="PS77" s="193" t="e">
        <f t="shared" si="173"/>
        <v>#N/A</v>
      </c>
      <c r="PT77" s="193" t="e">
        <f t="shared" si="173"/>
        <v>#N/A</v>
      </c>
    </row>
    <row r="78" spans="1:436" hidden="1" x14ac:dyDescent="0.45">
      <c r="A78" s="20">
        <v>75</v>
      </c>
      <c r="B78" s="115"/>
      <c r="C78" s="115"/>
      <c r="D78" s="115"/>
      <c r="E78" s="110" t="str">
        <f t="shared" si="174"/>
        <v/>
      </c>
      <c r="F78" s="21" t="str">
        <f t="shared" si="175"/>
        <v/>
      </c>
      <c r="G78" s="22" t="str">
        <f t="shared" si="176"/>
        <v/>
      </c>
      <c r="H78" s="23" t="str">
        <f>IF(F78="","",IF(OR($F78&lt;Skew!$B$3,$F78=Skew!$B$3),IF($F78&gt;Skew!$C$3,Skew!$A$3,IF($F78&gt;Skew!$C$4,Skew!$A$4,IF($F78&gt;Skew!$C$5,Skew!$A$5,IF($F78&gt;Skew!$C$6,Skew!$A$6,IF($F78&gt;Skew!$C$7,Skew!$A$7,IF($F78&gt;Skew!$C$8,Skew!$A$8,IF($F78&gt;Skew!$C$9,Skew!$A$9,IF($F78&gt;Skew!$C$10,Skew!$A$10,IF($F78&gt;Skew!$C$11,Skew!$A$11,IF($F78&gt;Skew!$C$12,Skew!$A$12,IF($F78&gt;Skew!$C$13,Skew!$A$13,IF($F78&gt;Skew!$C$14,Skew!$A$14,IF($F78&gt;Skew!$C$15,Skew!$A$15,IF($F78&gt;Skew!$C$16,Skew!$A$16,Skew!$A$17)
)))))))))))))))</f>
        <v/>
      </c>
      <c r="I78" s="22" t="str">
        <f>IF(F78="","",MATCH(H78,Skew!$A$3:$A$17,0))</f>
        <v/>
      </c>
      <c r="J78" s="22" t="str">
        <f t="shared" si="166"/>
        <v/>
      </c>
      <c r="K78" s="24"/>
      <c r="L78" s="22" t="str">
        <f>IF(OR(F78="",K78=""),"",MATCH(K78,Confidence!$A$3:$A$12,0))</f>
        <v/>
      </c>
      <c r="M78" s="25" t="str">
        <f t="shared" si="167"/>
        <v/>
      </c>
      <c r="N78" s="25" t="str">
        <f t="shared" si="168"/>
        <v/>
      </c>
      <c r="O78" s="22"/>
      <c r="P78" s="102" t="str">
        <f t="shared" si="169"/>
        <v/>
      </c>
      <c r="Q78" s="102" t="str">
        <f t="shared" si="170"/>
        <v/>
      </c>
      <c r="R78" s="37" t="str">
        <f t="shared" si="171"/>
        <v/>
      </c>
      <c r="S78" s="115"/>
      <c r="T78" s="204" t="str">
        <f>IF(AND(B78&gt;0,C78&gt;0,D78&gt;0,M78&gt;0,N78&gt;0,S78&gt;0,NOT(K78="")),ABS(VLOOKUP($S$1,VLookups!$A$30:$B$31,2,FALSE)-_xlfn.BETA.DIST(S78,IF(G78="L",N78,M78),IF(G78="L",M78,N78),TRUE,B78,D78)),"")</f>
        <v/>
      </c>
      <c r="U78" s="112" t="str">
        <f>IF(OR($M78="",$N78=""),"",_xlfn.BETA.INV(ABS(VLOOKUP($S$1,VLookups!$A$30:$B$31,2,FALSE)-U$3),IF($G78="L",$N78,$M78),IF($G78="L",$M78,$N78),$B78,$D78))</f>
        <v/>
      </c>
      <c r="V78" s="113" t="str">
        <f>IF(OR($M78="",$N78=""),"",_xlfn.BETA.INV(ABS(VLOOKUP($S$1,VLookups!$A$30:$B$31,2,FALSE)-V$3),IF($G78="L",$N78,$M78),IF($G78="L",$M78,$N78),$B78,$D78))</f>
        <v/>
      </c>
      <c r="W78" s="112" t="str">
        <f>IF(OR($M78="",$N78=""),"",_xlfn.BETA.INV(ABS(VLOOKUP($S$1,VLookups!$A$30:$B$31,2,FALSE)-W$3),IF($G78="L",$N78,$M78),IF($G78="L",$M78,$N78),$B78,$D78))</f>
        <v/>
      </c>
      <c r="X78" s="113" t="str">
        <f>IF(OR($M78="",$N78=""),"",_xlfn.BETA.INV(ABS(VLOOKUP($S$1,VLookups!$A$30:$B$31,2,FALSE)-X$3),IF($G78="L",$N78,$M78),IF($G78="L",$M78,$N78),$B78,$D78))</f>
        <v/>
      </c>
      <c r="Y78" s="112" t="str">
        <f>IF(OR($M78="",$N78=""),"",_xlfn.BETA.INV(ABS(VLOOKUP($S$1,VLookups!$A$30:$B$31,2,FALSE)-Y$3),IF($G78="L",$N78,$M78),IF($G78="L",$M78,$N78),$B78,$D78))</f>
        <v/>
      </c>
      <c r="Z78" s="113" t="str">
        <f>IF(OR($M78="",$N78=""),"",_xlfn.BETA.INV(ABS(VLOOKUP($S$1,VLookups!$A$30:$B$31,2,FALSE)-Z$3),IF($G78="L",$N78,$M78),IF($G78="L",$M78,$N78),$B78,$D78))</f>
        <v/>
      </c>
      <c r="AA78" s="112" t="str">
        <f>IF(OR($M78="",$N78=""),"",_xlfn.BETA.INV(ABS(VLOOKUP($S$1,VLookups!$A$30:$B$31,2,FALSE)-AA$3),IF($G78="L",$N78,$M78),IF($G78="L",$M78,$N78),$B78,$D78))</f>
        <v/>
      </c>
      <c r="AB78" s="113" t="str">
        <f>IF(OR($M78="",$N78=""),"",_xlfn.BETA.INV(ABS(VLOOKUP($S$1,VLookups!$A$30:$B$31,2,FALSE)-AB$3),IF($G78="L",$N78,$M78),IF($G78="L",$M78,$N78),$B78,$D78))</f>
        <v/>
      </c>
      <c r="AC78" s="112" t="str">
        <f>IF(OR($M78="",$N78=""),"",_xlfn.BETA.INV(ABS(VLOOKUP($S$1,VLookups!$A$30:$B$31,2,FALSE)-AC$3),IF($G78="L",$N78,$M78),IF($G78="L",$M78,$N78),$B78,$D78))</f>
        <v/>
      </c>
      <c r="AD78" s="113" t="str">
        <f>IF(OR($M78="",$N78=""),"",_xlfn.BETA.INV(ABS(VLOOKUP($S$1,VLookups!$A$30:$B$31,2,FALSE)-AD$3),IF($G78="L",$N78,$M78),IF($G78="L",$M78,$N78),$B78,$D78))</f>
        <v/>
      </c>
      <c r="AE78" s="112" t="str">
        <f>IF(OR($M78="",$N78=""),"",_xlfn.BETA.INV(ABS(VLOOKUP($S$1,VLookups!$A$30:$B$31,2,FALSE)-AE$3),IF($G78="L",$N78,$M78),IF($G78="L",$M78,$N78),$B78,$D78))</f>
        <v/>
      </c>
      <c r="AF78" s="113" t="str">
        <f>IF(OR($M78="",$N78=""),"",_xlfn.BETA.INV(ABS(VLOOKUP($S$1,VLookups!$A$30:$B$31,2,FALSE)-AF$3),IF($G78="L",$N78,$M78),IF($G78="L",$M78,$N78),$B78,$D78))</f>
        <v/>
      </c>
      <c r="AG78" s="15"/>
      <c r="AH78" s="194" t="str">
        <f t="shared" si="177"/>
        <v/>
      </c>
      <c r="AI78" s="192" t="str">
        <f t="shared" si="178"/>
        <v/>
      </c>
      <c r="AJ78" s="177" t="str">
        <f t="shared" si="204"/>
        <v/>
      </c>
      <c r="AK78" s="177" t="str">
        <f t="shared" si="196"/>
        <v/>
      </c>
      <c r="AL78" s="177" t="str">
        <f t="shared" si="196"/>
        <v/>
      </c>
      <c r="AM78" s="177" t="str">
        <f t="shared" si="196"/>
        <v/>
      </c>
      <c r="AN78" s="177" t="str">
        <f t="shared" si="196"/>
        <v/>
      </c>
      <c r="AO78" s="177" t="str">
        <f t="shared" si="196"/>
        <v/>
      </c>
      <c r="AP78" s="177" t="str">
        <f t="shared" si="196"/>
        <v/>
      </c>
      <c r="AQ78" s="177" t="str">
        <f t="shared" si="196"/>
        <v/>
      </c>
      <c r="AR78" s="177" t="str">
        <f t="shared" si="196"/>
        <v/>
      </c>
      <c r="AS78" s="177" t="str">
        <f t="shared" si="196"/>
        <v/>
      </c>
      <c r="AT78" s="177" t="str">
        <f t="shared" si="196"/>
        <v/>
      </c>
      <c r="AU78" s="177" t="str">
        <f t="shared" si="196"/>
        <v/>
      </c>
      <c r="AV78" s="177" t="str">
        <f t="shared" si="196"/>
        <v/>
      </c>
      <c r="AW78" s="177" t="str">
        <f t="shared" si="196"/>
        <v/>
      </c>
      <c r="AX78" s="177" t="str">
        <f t="shared" si="196"/>
        <v/>
      </c>
      <c r="AY78" s="177" t="str">
        <f t="shared" si="196"/>
        <v/>
      </c>
      <c r="AZ78" s="177" t="str">
        <f t="shared" si="196"/>
        <v/>
      </c>
      <c r="BA78" s="177" t="str">
        <f t="shared" si="188"/>
        <v/>
      </c>
      <c r="BB78" s="177" t="str">
        <f t="shared" si="188"/>
        <v/>
      </c>
      <c r="BC78" s="177" t="str">
        <f t="shared" si="188"/>
        <v/>
      </c>
      <c r="BD78" s="177" t="str">
        <f t="shared" si="188"/>
        <v/>
      </c>
      <c r="BE78" s="177" t="str">
        <f t="shared" si="188"/>
        <v/>
      </c>
      <c r="BF78" s="177" t="str">
        <f t="shared" si="188"/>
        <v/>
      </c>
      <c r="BG78" s="177" t="str">
        <f t="shared" si="188"/>
        <v/>
      </c>
      <c r="BH78" s="177" t="str">
        <f t="shared" si="188"/>
        <v/>
      </c>
      <c r="BI78" s="177" t="str">
        <f t="shared" si="188"/>
        <v/>
      </c>
      <c r="BJ78" s="177" t="str">
        <f t="shared" si="188"/>
        <v/>
      </c>
      <c r="BK78" s="177" t="str">
        <f t="shared" si="188"/>
        <v/>
      </c>
      <c r="BL78" s="177" t="str">
        <f t="shared" si="188"/>
        <v/>
      </c>
      <c r="BM78" s="177" t="str">
        <f t="shared" si="188"/>
        <v/>
      </c>
      <c r="BN78" s="177" t="str">
        <f t="shared" si="188"/>
        <v/>
      </c>
      <c r="BO78" s="177" t="str">
        <f t="shared" si="188"/>
        <v/>
      </c>
      <c r="BP78" s="177" t="str">
        <f t="shared" si="197"/>
        <v/>
      </c>
      <c r="BQ78" s="177" t="str">
        <f t="shared" si="197"/>
        <v/>
      </c>
      <c r="BR78" s="177" t="str">
        <f t="shared" si="197"/>
        <v/>
      </c>
      <c r="BS78" s="177" t="str">
        <f t="shared" si="197"/>
        <v/>
      </c>
      <c r="BT78" s="177" t="str">
        <f t="shared" si="197"/>
        <v/>
      </c>
      <c r="BU78" s="177" t="str">
        <f t="shared" si="197"/>
        <v/>
      </c>
      <c r="BV78" s="177" t="str">
        <f t="shared" si="197"/>
        <v/>
      </c>
      <c r="BW78" s="177" t="str">
        <f t="shared" si="197"/>
        <v/>
      </c>
      <c r="BX78" s="177" t="str">
        <f t="shared" si="197"/>
        <v/>
      </c>
      <c r="BY78" s="177" t="str">
        <f t="shared" si="197"/>
        <v/>
      </c>
      <c r="BZ78" s="177" t="str">
        <f t="shared" si="197"/>
        <v/>
      </c>
      <c r="CA78" s="177" t="str">
        <f t="shared" si="197"/>
        <v/>
      </c>
      <c r="CB78" s="177" t="str">
        <f t="shared" si="197"/>
        <v/>
      </c>
      <c r="CC78" s="177" t="str">
        <f t="shared" si="197"/>
        <v/>
      </c>
      <c r="CD78" s="177" t="str">
        <f t="shared" si="197"/>
        <v/>
      </c>
      <c r="CE78" s="177" t="str">
        <f t="shared" si="197"/>
        <v/>
      </c>
      <c r="CF78" s="177" t="str">
        <f t="shared" si="189"/>
        <v/>
      </c>
      <c r="CG78" s="177" t="str">
        <f t="shared" si="189"/>
        <v/>
      </c>
      <c r="CH78" s="177" t="str">
        <f t="shared" si="189"/>
        <v/>
      </c>
      <c r="CI78" s="177" t="str">
        <f t="shared" si="189"/>
        <v/>
      </c>
      <c r="CJ78" s="177" t="str">
        <f t="shared" si="189"/>
        <v/>
      </c>
      <c r="CK78" s="177" t="str">
        <f t="shared" si="189"/>
        <v/>
      </c>
      <c r="CL78" s="177" t="str">
        <f t="shared" si="189"/>
        <v/>
      </c>
      <c r="CM78" s="177" t="str">
        <f t="shared" si="189"/>
        <v/>
      </c>
      <c r="CN78" s="177" t="str">
        <f t="shared" si="189"/>
        <v/>
      </c>
      <c r="CO78" s="177" t="str">
        <f t="shared" si="189"/>
        <v/>
      </c>
      <c r="CP78" s="177" t="str">
        <f t="shared" si="189"/>
        <v/>
      </c>
      <c r="CQ78" s="177" t="str">
        <f t="shared" si="189"/>
        <v/>
      </c>
      <c r="CR78" s="177" t="str">
        <f t="shared" si="189"/>
        <v/>
      </c>
      <c r="CS78" s="177" t="str">
        <f t="shared" si="189"/>
        <v/>
      </c>
      <c r="CT78" s="177" t="str">
        <f t="shared" si="189"/>
        <v/>
      </c>
      <c r="CU78" s="177" t="str">
        <f t="shared" si="185"/>
        <v/>
      </c>
      <c r="CV78" s="177" t="str">
        <f t="shared" si="185"/>
        <v/>
      </c>
      <c r="CW78" s="177" t="str">
        <f t="shared" si="185"/>
        <v/>
      </c>
      <c r="CX78" s="177" t="str">
        <f t="shared" si="185"/>
        <v/>
      </c>
      <c r="CY78" s="177" t="str">
        <f t="shared" si="185"/>
        <v/>
      </c>
      <c r="CZ78" s="177" t="str">
        <f t="shared" si="185"/>
        <v/>
      </c>
      <c r="DA78" s="177" t="str">
        <f t="shared" si="185"/>
        <v/>
      </c>
      <c r="DB78" s="177" t="str">
        <f t="shared" si="185"/>
        <v/>
      </c>
      <c r="DC78" s="177" t="str">
        <f t="shared" si="185"/>
        <v/>
      </c>
      <c r="DD78" s="177" t="str">
        <f t="shared" si="185"/>
        <v/>
      </c>
      <c r="DE78" s="177" t="str">
        <f t="shared" si="185"/>
        <v/>
      </c>
      <c r="DF78" s="177" t="str">
        <f t="shared" si="185"/>
        <v/>
      </c>
      <c r="DG78" s="177" t="str">
        <f t="shared" si="185"/>
        <v/>
      </c>
      <c r="DH78" s="177" t="str">
        <f t="shared" si="185"/>
        <v/>
      </c>
      <c r="DI78" s="177" t="str">
        <f t="shared" si="185"/>
        <v/>
      </c>
      <c r="DJ78" s="177" t="str">
        <f t="shared" si="185"/>
        <v/>
      </c>
      <c r="DK78" s="177" t="str">
        <f t="shared" si="180"/>
        <v/>
      </c>
      <c r="DL78" s="177" t="str">
        <f t="shared" si="180"/>
        <v/>
      </c>
      <c r="DM78" s="177" t="str">
        <f t="shared" si="180"/>
        <v/>
      </c>
      <c r="DN78" s="177" t="str">
        <f t="shared" si="180"/>
        <v/>
      </c>
      <c r="DO78" s="177" t="str">
        <f t="shared" si="180"/>
        <v/>
      </c>
      <c r="DP78" s="177" t="str">
        <f t="shared" si="180"/>
        <v/>
      </c>
      <c r="DQ78" s="177" t="str">
        <f t="shared" si="180"/>
        <v/>
      </c>
      <c r="DR78" s="177" t="str">
        <f t="shared" si="180"/>
        <v/>
      </c>
      <c r="DS78" s="177" t="str">
        <f t="shared" si="180"/>
        <v/>
      </c>
      <c r="DT78" s="177" t="str">
        <f t="shared" si="180"/>
        <v/>
      </c>
      <c r="DU78" s="177" t="str">
        <f t="shared" si="180"/>
        <v/>
      </c>
      <c r="DV78" s="177" t="str">
        <f t="shared" si="180"/>
        <v/>
      </c>
      <c r="DW78" s="177" t="str">
        <f t="shared" si="180"/>
        <v/>
      </c>
      <c r="DX78" s="177" t="str">
        <f t="shared" si="180"/>
        <v/>
      </c>
      <c r="DY78" s="177" t="str">
        <f t="shared" si="180"/>
        <v/>
      </c>
      <c r="DZ78" s="177" t="str">
        <f t="shared" si="198"/>
        <v/>
      </c>
      <c r="EA78" s="177" t="str">
        <f t="shared" si="198"/>
        <v/>
      </c>
      <c r="EB78" s="177" t="str">
        <f t="shared" si="198"/>
        <v/>
      </c>
      <c r="EC78" s="177" t="str">
        <f t="shared" si="198"/>
        <v/>
      </c>
      <c r="ED78" s="177" t="str">
        <f t="shared" si="198"/>
        <v/>
      </c>
      <c r="EE78" s="177" t="str">
        <f t="shared" si="198"/>
        <v/>
      </c>
      <c r="EF78" s="177" t="str">
        <f t="shared" si="198"/>
        <v/>
      </c>
      <c r="EG78" s="177" t="str">
        <f t="shared" si="198"/>
        <v/>
      </c>
      <c r="EH78" s="177" t="str">
        <f t="shared" si="198"/>
        <v/>
      </c>
      <c r="EI78" s="177" t="str">
        <f t="shared" si="198"/>
        <v/>
      </c>
      <c r="EJ78" s="177" t="str">
        <f t="shared" si="198"/>
        <v/>
      </c>
      <c r="EK78" s="177" t="str">
        <f t="shared" si="198"/>
        <v/>
      </c>
      <c r="EL78" s="177" t="str">
        <f t="shared" si="198"/>
        <v/>
      </c>
      <c r="EM78" s="177" t="str">
        <f t="shared" si="198"/>
        <v/>
      </c>
      <c r="EN78" s="177" t="str">
        <f t="shared" si="198"/>
        <v/>
      </c>
      <c r="EO78" s="177" t="str">
        <f t="shared" si="198"/>
        <v/>
      </c>
      <c r="EP78" s="177" t="str">
        <f t="shared" si="190"/>
        <v/>
      </c>
      <c r="EQ78" s="177" t="str">
        <f t="shared" si="190"/>
        <v/>
      </c>
      <c r="ER78" s="177" t="str">
        <f t="shared" si="190"/>
        <v/>
      </c>
      <c r="ES78" s="177" t="str">
        <f t="shared" si="190"/>
        <v/>
      </c>
      <c r="ET78" s="177" t="str">
        <f t="shared" si="190"/>
        <v/>
      </c>
      <c r="EU78" s="177" t="str">
        <f t="shared" si="190"/>
        <v/>
      </c>
      <c r="EV78" s="177" t="str">
        <f t="shared" si="190"/>
        <v/>
      </c>
      <c r="EW78" s="177" t="str">
        <f t="shared" si="190"/>
        <v/>
      </c>
      <c r="EX78" s="177" t="str">
        <f t="shared" si="190"/>
        <v/>
      </c>
      <c r="EY78" s="177" t="str">
        <f t="shared" si="190"/>
        <v/>
      </c>
      <c r="EZ78" s="177" t="str">
        <f t="shared" si="190"/>
        <v/>
      </c>
      <c r="FA78" s="177" t="str">
        <f t="shared" si="190"/>
        <v/>
      </c>
      <c r="FB78" s="177" t="str">
        <f t="shared" si="190"/>
        <v/>
      </c>
      <c r="FC78" s="177" t="str">
        <f t="shared" si="190"/>
        <v/>
      </c>
      <c r="FD78" s="177" t="str">
        <f t="shared" si="190"/>
        <v/>
      </c>
      <c r="FE78" s="177" t="str">
        <f t="shared" si="203"/>
        <v/>
      </c>
      <c r="FF78" s="177" t="str">
        <f t="shared" si="203"/>
        <v/>
      </c>
      <c r="FG78" s="177" t="str">
        <f t="shared" si="203"/>
        <v/>
      </c>
      <c r="FH78" s="177" t="str">
        <f t="shared" si="203"/>
        <v/>
      </c>
      <c r="FI78" s="177" t="str">
        <f t="shared" si="203"/>
        <v/>
      </c>
      <c r="FJ78" s="177" t="str">
        <f t="shared" si="203"/>
        <v/>
      </c>
      <c r="FK78" s="177" t="str">
        <f t="shared" si="203"/>
        <v/>
      </c>
      <c r="FL78" s="177" t="str">
        <f t="shared" si="203"/>
        <v/>
      </c>
      <c r="FM78" s="177" t="str">
        <f t="shared" si="203"/>
        <v/>
      </c>
      <c r="FN78" s="177" t="str">
        <f t="shared" si="203"/>
        <v/>
      </c>
      <c r="FO78" s="177" t="str">
        <f t="shared" si="203"/>
        <v/>
      </c>
      <c r="FP78" s="177" t="str">
        <f t="shared" si="203"/>
        <v/>
      </c>
      <c r="FQ78" s="177" t="str">
        <f t="shared" si="203"/>
        <v/>
      </c>
      <c r="FR78" s="177" t="str">
        <f t="shared" si="203"/>
        <v/>
      </c>
      <c r="FS78" s="177" t="str">
        <f t="shared" si="203"/>
        <v/>
      </c>
      <c r="FT78" s="177" t="str">
        <f t="shared" si="203"/>
        <v/>
      </c>
      <c r="FU78" s="177" t="str">
        <f t="shared" si="199"/>
        <v/>
      </c>
      <c r="FV78" s="177" t="str">
        <f t="shared" si="199"/>
        <v/>
      </c>
      <c r="FW78" s="177" t="str">
        <f t="shared" si="191"/>
        <v/>
      </c>
      <c r="FX78" s="177" t="str">
        <f t="shared" si="186"/>
        <v/>
      </c>
      <c r="FY78" s="177" t="str">
        <f t="shared" si="186"/>
        <v/>
      </c>
      <c r="FZ78" s="177" t="str">
        <f t="shared" si="186"/>
        <v/>
      </c>
      <c r="GA78" s="177" t="str">
        <f t="shared" si="186"/>
        <v/>
      </c>
      <c r="GB78" s="177" t="str">
        <f t="shared" si="186"/>
        <v/>
      </c>
      <c r="GC78" s="177" t="str">
        <f t="shared" si="186"/>
        <v/>
      </c>
      <c r="GD78" s="177" t="str">
        <f t="shared" si="186"/>
        <v/>
      </c>
      <c r="GE78" s="177" t="str">
        <f t="shared" si="186"/>
        <v/>
      </c>
      <c r="GF78" s="177" t="str">
        <f t="shared" si="186"/>
        <v/>
      </c>
      <c r="GG78" s="177" t="str">
        <f t="shared" si="186"/>
        <v/>
      </c>
      <c r="GH78" s="177" t="str">
        <f t="shared" si="186"/>
        <v/>
      </c>
      <c r="GI78" s="177" t="str">
        <f t="shared" si="186"/>
        <v/>
      </c>
      <c r="GJ78" s="177" t="str">
        <f t="shared" si="186"/>
        <v/>
      </c>
      <c r="GK78" s="177" t="str">
        <f t="shared" si="186"/>
        <v/>
      </c>
      <c r="GL78" s="177" t="str">
        <f t="shared" si="186"/>
        <v/>
      </c>
      <c r="GM78" s="177" t="str">
        <f t="shared" si="200"/>
        <v/>
      </c>
      <c r="GN78" s="177" t="str">
        <f t="shared" si="200"/>
        <v/>
      </c>
      <c r="GO78" s="177" t="str">
        <f t="shared" si="200"/>
        <v/>
      </c>
      <c r="GP78" s="177" t="str">
        <f t="shared" si="200"/>
        <v/>
      </c>
      <c r="GQ78" s="177" t="str">
        <f t="shared" si="200"/>
        <v/>
      </c>
      <c r="GR78" s="177" t="str">
        <f t="shared" si="200"/>
        <v/>
      </c>
      <c r="GS78" s="177" t="str">
        <f t="shared" si="200"/>
        <v/>
      </c>
      <c r="GT78" s="177" t="str">
        <f t="shared" si="200"/>
        <v/>
      </c>
      <c r="GU78" s="177" t="str">
        <f t="shared" si="200"/>
        <v/>
      </c>
      <c r="GV78" s="177" t="str">
        <f t="shared" si="200"/>
        <v/>
      </c>
      <c r="GW78" s="177" t="str">
        <f t="shared" si="200"/>
        <v/>
      </c>
      <c r="GX78" s="177" t="str">
        <f t="shared" si="200"/>
        <v/>
      </c>
      <c r="GY78" s="177" t="str">
        <f t="shared" si="200"/>
        <v/>
      </c>
      <c r="GZ78" s="177" t="str">
        <f t="shared" si="200"/>
        <v/>
      </c>
      <c r="HA78" s="177" t="str">
        <f t="shared" si="200"/>
        <v/>
      </c>
      <c r="HB78" s="177" t="str">
        <f t="shared" si="200"/>
        <v/>
      </c>
      <c r="HC78" s="177" t="str">
        <f t="shared" si="192"/>
        <v/>
      </c>
      <c r="HD78" s="177" t="str">
        <f t="shared" si="187"/>
        <v/>
      </c>
      <c r="HE78" s="177" t="str">
        <f t="shared" si="187"/>
        <v/>
      </c>
      <c r="HF78" s="177" t="str">
        <f t="shared" si="187"/>
        <v/>
      </c>
      <c r="HG78" s="177" t="str">
        <f t="shared" si="187"/>
        <v/>
      </c>
      <c r="HH78" s="177" t="str">
        <f t="shared" si="187"/>
        <v/>
      </c>
      <c r="HI78" s="177" t="str">
        <f t="shared" si="187"/>
        <v/>
      </c>
      <c r="HJ78" s="177" t="str">
        <f t="shared" si="187"/>
        <v/>
      </c>
      <c r="HK78" s="177" t="str">
        <f t="shared" si="187"/>
        <v/>
      </c>
      <c r="HL78" s="177" t="str">
        <f t="shared" si="187"/>
        <v/>
      </c>
      <c r="HM78" s="177" t="str">
        <f t="shared" si="187"/>
        <v/>
      </c>
      <c r="HN78" s="177" t="str">
        <f t="shared" si="187"/>
        <v/>
      </c>
      <c r="HO78" s="177" t="str">
        <f t="shared" si="187"/>
        <v/>
      </c>
      <c r="HP78" s="177" t="str">
        <f t="shared" si="187"/>
        <v/>
      </c>
      <c r="HQ78" s="177" t="str">
        <f t="shared" si="187"/>
        <v/>
      </c>
      <c r="HR78" s="177" t="str">
        <f t="shared" si="187"/>
        <v/>
      </c>
      <c r="HS78" s="177" t="str">
        <f t="shared" si="201"/>
        <v/>
      </c>
      <c r="HT78" s="177" t="str">
        <f t="shared" si="201"/>
        <v/>
      </c>
      <c r="HU78" s="177" t="str">
        <f t="shared" si="201"/>
        <v/>
      </c>
      <c r="HV78" s="177" t="str">
        <f t="shared" si="201"/>
        <v/>
      </c>
      <c r="HW78" s="177" t="str">
        <f t="shared" si="201"/>
        <v/>
      </c>
      <c r="HX78" s="177" t="str">
        <f t="shared" si="201"/>
        <v/>
      </c>
      <c r="HY78" s="177" t="str">
        <f t="shared" si="201"/>
        <v/>
      </c>
      <c r="HZ78" s="177" t="str">
        <f t="shared" si="201"/>
        <v/>
      </c>
      <c r="IA78" s="192" t="str">
        <f t="shared" si="181"/>
        <v/>
      </c>
      <c r="IB78" s="193" t="e">
        <f t="shared" si="172"/>
        <v>#N/A</v>
      </c>
      <c r="IC78" s="193" t="e">
        <f t="shared" si="205"/>
        <v>#N/A</v>
      </c>
      <c r="ID78" s="193" t="e">
        <f t="shared" si="205"/>
        <v>#N/A</v>
      </c>
      <c r="IE78" s="193" t="e">
        <f t="shared" si="205"/>
        <v>#N/A</v>
      </c>
      <c r="IF78" s="193" t="e">
        <f t="shared" si="163"/>
        <v>#N/A</v>
      </c>
      <c r="IG78" s="193" t="e">
        <f t="shared" si="163"/>
        <v>#N/A</v>
      </c>
      <c r="IH78" s="193" t="e">
        <f t="shared" si="163"/>
        <v>#N/A</v>
      </c>
      <c r="II78" s="193" t="e">
        <f t="shared" si="163"/>
        <v>#N/A</v>
      </c>
      <c r="IJ78" s="193" t="e">
        <f t="shared" si="163"/>
        <v>#N/A</v>
      </c>
      <c r="IK78" s="193" t="e">
        <f t="shared" si="163"/>
        <v>#N/A</v>
      </c>
      <c r="IL78" s="193" t="e">
        <f t="shared" si="163"/>
        <v>#N/A</v>
      </c>
      <c r="IM78" s="193" t="e">
        <f t="shared" si="163"/>
        <v>#N/A</v>
      </c>
      <c r="IN78" s="193" t="e">
        <f t="shared" si="163"/>
        <v>#N/A</v>
      </c>
      <c r="IO78" s="193" t="e">
        <f t="shared" si="163"/>
        <v>#N/A</v>
      </c>
      <c r="IP78" s="193" t="e">
        <f t="shared" si="163"/>
        <v>#N/A</v>
      </c>
      <c r="IQ78" s="193" t="e">
        <f t="shared" si="163"/>
        <v>#N/A</v>
      </c>
      <c r="IR78" s="193" t="e">
        <f t="shared" si="163"/>
        <v>#N/A</v>
      </c>
      <c r="IS78" s="193" t="e">
        <f t="shared" si="163"/>
        <v>#N/A</v>
      </c>
      <c r="IT78" s="193" t="e">
        <f t="shared" si="163"/>
        <v>#N/A</v>
      </c>
      <c r="IU78" s="193" t="e">
        <f t="shared" si="159"/>
        <v>#N/A</v>
      </c>
      <c r="IV78" s="193" t="e">
        <f t="shared" si="159"/>
        <v>#N/A</v>
      </c>
      <c r="IW78" s="193" t="e">
        <f t="shared" si="159"/>
        <v>#N/A</v>
      </c>
      <c r="IX78" s="193" t="e">
        <f t="shared" si="159"/>
        <v>#N/A</v>
      </c>
      <c r="IY78" s="193" t="e">
        <f t="shared" si="159"/>
        <v>#N/A</v>
      </c>
      <c r="IZ78" s="193" t="e">
        <f t="shared" si="159"/>
        <v>#N/A</v>
      </c>
      <c r="JA78" s="193" t="e">
        <f t="shared" si="159"/>
        <v>#N/A</v>
      </c>
      <c r="JB78" s="193" t="e">
        <f t="shared" si="159"/>
        <v>#N/A</v>
      </c>
      <c r="JC78" s="193" t="e">
        <f t="shared" si="159"/>
        <v>#N/A</v>
      </c>
      <c r="JD78" s="193" t="e">
        <f t="shared" si="159"/>
        <v>#N/A</v>
      </c>
      <c r="JE78" s="193" t="e">
        <f t="shared" si="159"/>
        <v>#N/A</v>
      </c>
      <c r="JF78" s="193" t="e">
        <f t="shared" si="159"/>
        <v>#N/A</v>
      </c>
      <c r="JG78" s="193" t="e">
        <f t="shared" si="159"/>
        <v>#N/A</v>
      </c>
      <c r="JH78" s="193" t="e">
        <f t="shared" si="159"/>
        <v>#N/A</v>
      </c>
      <c r="JI78" s="193" t="e">
        <f t="shared" si="159"/>
        <v>#N/A</v>
      </c>
      <c r="JJ78" s="193" t="e">
        <f t="shared" ref="JJ78:JX93" si="208">IF(ISNONTEXT($Q78),IF($G78="R",_xlfn.BETA.DIST(BQ78,$M78,$N78,FALSE,$B78,$D78),_xlfn.BETA.DIST(BQ78,$N78,$M78,FALSE,$B78,$D78)),NA())</f>
        <v>#N/A</v>
      </c>
      <c r="JK78" s="193" t="e">
        <f t="shared" si="208"/>
        <v>#N/A</v>
      </c>
      <c r="JL78" s="193" t="e">
        <f t="shared" si="208"/>
        <v>#N/A</v>
      </c>
      <c r="JM78" s="193" t="e">
        <f t="shared" si="208"/>
        <v>#N/A</v>
      </c>
      <c r="JN78" s="193" t="e">
        <f t="shared" si="208"/>
        <v>#N/A</v>
      </c>
      <c r="JO78" s="193" t="e">
        <f t="shared" si="208"/>
        <v>#N/A</v>
      </c>
      <c r="JP78" s="193" t="e">
        <f t="shared" si="208"/>
        <v>#N/A</v>
      </c>
      <c r="JQ78" s="193" t="e">
        <f t="shared" si="208"/>
        <v>#N/A</v>
      </c>
      <c r="JR78" s="193" t="e">
        <f t="shared" si="208"/>
        <v>#N/A</v>
      </c>
      <c r="JS78" s="193" t="e">
        <f t="shared" si="208"/>
        <v>#N/A</v>
      </c>
      <c r="JT78" s="193" t="e">
        <f t="shared" si="208"/>
        <v>#N/A</v>
      </c>
      <c r="JU78" s="193" t="e">
        <f t="shared" si="208"/>
        <v>#N/A</v>
      </c>
      <c r="JV78" s="193" t="e">
        <f t="shared" si="208"/>
        <v>#N/A</v>
      </c>
      <c r="JW78" s="193" t="e">
        <f t="shared" si="208"/>
        <v>#N/A</v>
      </c>
      <c r="JX78" s="193" t="e">
        <f t="shared" si="208"/>
        <v>#N/A</v>
      </c>
      <c r="JY78" s="193" t="e">
        <f t="shared" si="182"/>
        <v>#N/A</v>
      </c>
      <c r="JZ78" s="193" t="e">
        <f t="shared" si="182"/>
        <v>#N/A</v>
      </c>
      <c r="KA78" s="193" t="e">
        <f t="shared" si="182"/>
        <v>#N/A</v>
      </c>
      <c r="KB78" s="193" t="e">
        <f t="shared" si="182"/>
        <v>#N/A</v>
      </c>
      <c r="KC78" s="193" t="e">
        <f t="shared" si="182"/>
        <v>#N/A</v>
      </c>
      <c r="KD78" s="193" t="e">
        <f t="shared" si="182"/>
        <v>#N/A</v>
      </c>
      <c r="KE78" s="193" t="e">
        <f t="shared" si="182"/>
        <v>#N/A</v>
      </c>
      <c r="KF78" s="193" t="e">
        <f t="shared" si="182"/>
        <v>#N/A</v>
      </c>
      <c r="KG78" s="193" t="e">
        <f t="shared" si="182"/>
        <v>#N/A</v>
      </c>
      <c r="KH78" s="193" t="e">
        <f t="shared" si="182"/>
        <v>#N/A</v>
      </c>
      <c r="KI78" s="193" t="e">
        <f t="shared" si="182"/>
        <v>#N/A</v>
      </c>
      <c r="KJ78" s="193" t="e">
        <f t="shared" si="182"/>
        <v>#N/A</v>
      </c>
      <c r="KK78" s="193" t="e">
        <f t="shared" si="182"/>
        <v>#N/A</v>
      </c>
      <c r="KL78" s="193" t="e">
        <f t="shared" si="182"/>
        <v>#N/A</v>
      </c>
      <c r="KM78" s="193" t="e">
        <f t="shared" si="182"/>
        <v>#N/A</v>
      </c>
      <c r="KN78" s="193" t="e">
        <f t="shared" si="193"/>
        <v>#N/A</v>
      </c>
      <c r="KO78" s="193" t="e">
        <f t="shared" si="206"/>
        <v>#N/A</v>
      </c>
      <c r="KP78" s="193" t="e">
        <f t="shared" si="206"/>
        <v>#N/A</v>
      </c>
      <c r="KQ78" s="193" t="e">
        <f t="shared" si="206"/>
        <v>#N/A</v>
      </c>
      <c r="KR78" s="193" t="e">
        <f t="shared" si="164"/>
        <v>#N/A</v>
      </c>
      <c r="KS78" s="193" t="e">
        <f t="shared" si="164"/>
        <v>#N/A</v>
      </c>
      <c r="KT78" s="193" t="e">
        <f t="shared" si="164"/>
        <v>#N/A</v>
      </c>
      <c r="KU78" s="193" t="e">
        <f t="shared" si="164"/>
        <v>#N/A</v>
      </c>
      <c r="KV78" s="193" t="e">
        <f t="shared" si="164"/>
        <v>#N/A</v>
      </c>
      <c r="KW78" s="193" t="e">
        <f t="shared" si="164"/>
        <v>#N/A</v>
      </c>
      <c r="KX78" s="193" t="e">
        <f t="shared" si="164"/>
        <v>#N/A</v>
      </c>
      <c r="KY78" s="193" t="e">
        <f t="shared" si="164"/>
        <v>#N/A</v>
      </c>
      <c r="KZ78" s="193" t="e">
        <f t="shared" si="164"/>
        <v>#N/A</v>
      </c>
      <c r="LA78" s="193" t="e">
        <f t="shared" si="164"/>
        <v>#N/A</v>
      </c>
      <c r="LB78" s="193" t="e">
        <f t="shared" si="164"/>
        <v>#N/A</v>
      </c>
      <c r="LC78" s="193" t="e">
        <f t="shared" si="164"/>
        <v>#N/A</v>
      </c>
      <c r="LD78" s="193" t="e">
        <f t="shared" si="164"/>
        <v>#N/A</v>
      </c>
      <c r="LE78" s="193" t="e">
        <f t="shared" si="164"/>
        <v>#N/A</v>
      </c>
      <c r="LF78" s="193" t="e">
        <f t="shared" si="164"/>
        <v>#N/A</v>
      </c>
      <c r="LG78" s="193" t="e">
        <f t="shared" si="160"/>
        <v>#N/A</v>
      </c>
      <c r="LH78" s="193" t="e">
        <f t="shared" si="160"/>
        <v>#N/A</v>
      </c>
      <c r="LI78" s="193" t="e">
        <f t="shared" si="160"/>
        <v>#N/A</v>
      </c>
      <c r="LJ78" s="193" t="e">
        <f t="shared" si="160"/>
        <v>#N/A</v>
      </c>
      <c r="LK78" s="193" t="e">
        <f t="shared" si="160"/>
        <v>#N/A</v>
      </c>
      <c r="LL78" s="193" t="e">
        <f t="shared" si="160"/>
        <v>#N/A</v>
      </c>
      <c r="LM78" s="193" t="e">
        <f t="shared" si="160"/>
        <v>#N/A</v>
      </c>
      <c r="LN78" s="193" t="e">
        <f t="shared" si="160"/>
        <v>#N/A</v>
      </c>
      <c r="LO78" s="193" t="e">
        <f t="shared" si="160"/>
        <v>#N/A</v>
      </c>
      <c r="LP78" s="193" t="e">
        <f t="shared" si="160"/>
        <v>#N/A</v>
      </c>
      <c r="LQ78" s="193" t="e">
        <f t="shared" si="160"/>
        <v>#N/A</v>
      </c>
      <c r="LR78" s="193" t="e">
        <f t="shared" si="160"/>
        <v>#N/A</v>
      </c>
      <c r="LS78" s="193" t="e">
        <f t="shared" si="160"/>
        <v>#N/A</v>
      </c>
      <c r="LT78" s="193" t="e">
        <f t="shared" si="160"/>
        <v>#N/A</v>
      </c>
      <c r="LU78" s="193" t="e">
        <f t="shared" si="160"/>
        <v>#N/A</v>
      </c>
      <c r="LV78" s="193" t="e">
        <f t="shared" ref="LV78:MJ93" si="209">IF(ISNONTEXT($Q78),IF($G78="R",_xlfn.BETA.DIST(EC78,$M78,$N78,FALSE,$B78,$D78),_xlfn.BETA.DIST(EC78,$N78,$M78,FALSE,$B78,$D78)),NA())</f>
        <v>#N/A</v>
      </c>
      <c r="LW78" s="193" t="e">
        <f t="shared" si="209"/>
        <v>#N/A</v>
      </c>
      <c r="LX78" s="193" t="e">
        <f t="shared" si="209"/>
        <v>#N/A</v>
      </c>
      <c r="LY78" s="193" t="e">
        <f t="shared" si="209"/>
        <v>#N/A</v>
      </c>
      <c r="LZ78" s="193" t="e">
        <f t="shared" si="209"/>
        <v>#N/A</v>
      </c>
      <c r="MA78" s="193" t="e">
        <f t="shared" si="209"/>
        <v>#N/A</v>
      </c>
      <c r="MB78" s="193" t="e">
        <f t="shared" si="209"/>
        <v>#N/A</v>
      </c>
      <c r="MC78" s="193" t="e">
        <f t="shared" si="209"/>
        <v>#N/A</v>
      </c>
      <c r="MD78" s="193" t="e">
        <f t="shared" si="209"/>
        <v>#N/A</v>
      </c>
      <c r="ME78" s="193" t="e">
        <f t="shared" si="209"/>
        <v>#N/A</v>
      </c>
      <c r="MF78" s="193" t="e">
        <f t="shared" si="209"/>
        <v>#N/A</v>
      </c>
      <c r="MG78" s="193" t="e">
        <f t="shared" si="209"/>
        <v>#N/A</v>
      </c>
      <c r="MH78" s="193" t="e">
        <f t="shared" si="209"/>
        <v>#N/A</v>
      </c>
      <c r="MI78" s="193" t="e">
        <f t="shared" si="209"/>
        <v>#N/A</v>
      </c>
      <c r="MJ78" s="193" t="e">
        <f t="shared" si="209"/>
        <v>#N/A</v>
      </c>
      <c r="MK78" s="193" t="e">
        <f t="shared" si="183"/>
        <v>#N/A</v>
      </c>
      <c r="ML78" s="193" t="e">
        <f t="shared" si="183"/>
        <v>#N/A</v>
      </c>
      <c r="MM78" s="193" t="e">
        <f t="shared" si="183"/>
        <v>#N/A</v>
      </c>
      <c r="MN78" s="193" t="e">
        <f t="shared" si="183"/>
        <v>#N/A</v>
      </c>
      <c r="MO78" s="193" t="e">
        <f t="shared" si="183"/>
        <v>#N/A</v>
      </c>
      <c r="MP78" s="193" t="e">
        <f t="shared" si="183"/>
        <v>#N/A</v>
      </c>
      <c r="MQ78" s="193" t="e">
        <f t="shared" si="183"/>
        <v>#N/A</v>
      </c>
      <c r="MR78" s="193" t="e">
        <f t="shared" si="183"/>
        <v>#N/A</v>
      </c>
      <c r="MS78" s="193" t="e">
        <f t="shared" si="183"/>
        <v>#N/A</v>
      </c>
      <c r="MT78" s="193" t="e">
        <f t="shared" si="183"/>
        <v>#N/A</v>
      </c>
      <c r="MU78" s="193" t="e">
        <f t="shared" si="183"/>
        <v>#N/A</v>
      </c>
      <c r="MV78" s="193" t="e">
        <f t="shared" si="183"/>
        <v>#N/A</v>
      </c>
      <c r="MW78" s="193" t="e">
        <f t="shared" si="183"/>
        <v>#N/A</v>
      </c>
      <c r="MX78" s="193" t="e">
        <f t="shared" si="183"/>
        <v>#N/A</v>
      </c>
      <c r="MY78" s="193" t="e">
        <f t="shared" si="183"/>
        <v>#N/A</v>
      </c>
      <c r="MZ78" s="193" t="e">
        <f t="shared" si="194"/>
        <v>#N/A</v>
      </c>
      <c r="NA78" s="193" t="e">
        <f t="shared" si="207"/>
        <v>#N/A</v>
      </c>
      <c r="NB78" s="193" t="e">
        <f t="shared" si="207"/>
        <v>#N/A</v>
      </c>
      <c r="NC78" s="193" t="e">
        <f t="shared" si="207"/>
        <v>#N/A</v>
      </c>
      <c r="ND78" s="193" t="e">
        <f t="shared" si="165"/>
        <v>#N/A</v>
      </c>
      <c r="NE78" s="193" t="e">
        <f t="shared" si="165"/>
        <v>#N/A</v>
      </c>
      <c r="NF78" s="193" t="e">
        <f t="shared" si="165"/>
        <v>#N/A</v>
      </c>
      <c r="NG78" s="193" t="e">
        <f t="shared" si="165"/>
        <v>#N/A</v>
      </c>
      <c r="NH78" s="193" t="e">
        <f t="shared" si="165"/>
        <v>#N/A</v>
      </c>
      <c r="NI78" s="193" t="e">
        <f t="shared" si="165"/>
        <v>#N/A</v>
      </c>
      <c r="NJ78" s="193" t="e">
        <f t="shared" si="165"/>
        <v>#N/A</v>
      </c>
      <c r="NK78" s="193" t="e">
        <f t="shared" si="165"/>
        <v>#N/A</v>
      </c>
      <c r="NL78" s="193" t="e">
        <f t="shared" si="165"/>
        <v>#N/A</v>
      </c>
      <c r="NM78" s="193" t="e">
        <f t="shared" si="165"/>
        <v>#N/A</v>
      </c>
      <c r="NN78" s="193" t="e">
        <f t="shared" si="165"/>
        <v>#N/A</v>
      </c>
      <c r="NO78" s="193" t="e">
        <f t="shared" si="165"/>
        <v>#N/A</v>
      </c>
      <c r="NP78" s="193" t="e">
        <f t="shared" si="165"/>
        <v>#N/A</v>
      </c>
      <c r="NQ78" s="193" t="e">
        <f t="shared" si="165"/>
        <v>#N/A</v>
      </c>
      <c r="NR78" s="193" t="e">
        <f t="shared" si="165"/>
        <v>#N/A</v>
      </c>
      <c r="NS78" s="193" t="e">
        <f t="shared" si="161"/>
        <v>#N/A</v>
      </c>
      <c r="NT78" s="193" t="e">
        <f t="shared" si="161"/>
        <v>#N/A</v>
      </c>
      <c r="NU78" s="193" t="e">
        <f t="shared" si="161"/>
        <v>#N/A</v>
      </c>
      <c r="NV78" s="193" t="e">
        <f t="shared" si="161"/>
        <v>#N/A</v>
      </c>
      <c r="NW78" s="193" t="e">
        <f t="shared" si="161"/>
        <v>#N/A</v>
      </c>
      <c r="NX78" s="193" t="e">
        <f t="shared" si="161"/>
        <v>#N/A</v>
      </c>
      <c r="NY78" s="193" t="e">
        <f t="shared" si="161"/>
        <v>#N/A</v>
      </c>
      <c r="NZ78" s="193" t="e">
        <f t="shared" si="161"/>
        <v>#N/A</v>
      </c>
      <c r="OA78" s="193" t="e">
        <f t="shared" si="161"/>
        <v>#N/A</v>
      </c>
      <c r="OB78" s="193" t="e">
        <f t="shared" si="161"/>
        <v>#N/A</v>
      </c>
      <c r="OC78" s="193" t="e">
        <f t="shared" si="161"/>
        <v>#N/A</v>
      </c>
      <c r="OD78" s="193" t="e">
        <f t="shared" si="161"/>
        <v>#N/A</v>
      </c>
      <c r="OE78" s="193" t="e">
        <f t="shared" si="161"/>
        <v>#N/A</v>
      </c>
      <c r="OF78" s="193" t="e">
        <f t="shared" si="161"/>
        <v>#N/A</v>
      </c>
      <c r="OG78" s="193" t="e">
        <f t="shared" si="161"/>
        <v>#N/A</v>
      </c>
      <c r="OH78" s="193" t="e">
        <f t="shared" ref="OH78:OV93" si="210">IF(ISNONTEXT($Q78),IF($G78="R",_xlfn.BETA.DIST(GO78,$M78,$N78,FALSE,$B78,$D78),_xlfn.BETA.DIST(GO78,$N78,$M78,FALSE,$B78,$D78)),NA())</f>
        <v>#N/A</v>
      </c>
      <c r="OI78" s="193" t="e">
        <f t="shared" si="210"/>
        <v>#N/A</v>
      </c>
      <c r="OJ78" s="193" t="e">
        <f t="shared" si="210"/>
        <v>#N/A</v>
      </c>
      <c r="OK78" s="193" t="e">
        <f t="shared" si="210"/>
        <v>#N/A</v>
      </c>
      <c r="OL78" s="193" t="e">
        <f t="shared" si="210"/>
        <v>#N/A</v>
      </c>
      <c r="OM78" s="193" t="e">
        <f t="shared" si="210"/>
        <v>#N/A</v>
      </c>
      <c r="ON78" s="193" t="e">
        <f t="shared" si="210"/>
        <v>#N/A</v>
      </c>
      <c r="OO78" s="193" t="e">
        <f t="shared" si="210"/>
        <v>#N/A</v>
      </c>
      <c r="OP78" s="193" t="e">
        <f t="shared" si="210"/>
        <v>#N/A</v>
      </c>
      <c r="OQ78" s="193" t="e">
        <f t="shared" si="210"/>
        <v>#N/A</v>
      </c>
      <c r="OR78" s="193" t="e">
        <f t="shared" si="210"/>
        <v>#N/A</v>
      </c>
      <c r="OS78" s="193" t="e">
        <f t="shared" si="210"/>
        <v>#N/A</v>
      </c>
      <c r="OT78" s="193" t="e">
        <f t="shared" si="210"/>
        <v>#N/A</v>
      </c>
      <c r="OU78" s="193" t="e">
        <f t="shared" si="210"/>
        <v>#N/A</v>
      </c>
      <c r="OV78" s="193" t="e">
        <f t="shared" si="210"/>
        <v>#N/A</v>
      </c>
      <c r="OW78" s="193" t="e">
        <f t="shared" si="184"/>
        <v>#N/A</v>
      </c>
      <c r="OX78" s="193" t="e">
        <f t="shared" si="184"/>
        <v>#N/A</v>
      </c>
      <c r="OY78" s="193" t="e">
        <f t="shared" si="184"/>
        <v>#N/A</v>
      </c>
      <c r="OZ78" s="193" t="e">
        <f t="shared" si="184"/>
        <v>#N/A</v>
      </c>
      <c r="PA78" s="193" t="e">
        <f t="shared" si="184"/>
        <v>#N/A</v>
      </c>
      <c r="PB78" s="193" t="e">
        <f t="shared" si="184"/>
        <v>#N/A</v>
      </c>
      <c r="PC78" s="193" t="e">
        <f t="shared" si="184"/>
        <v>#N/A</v>
      </c>
      <c r="PD78" s="193" t="e">
        <f t="shared" si="184"/>
        <v>#N/A</v>
      </c>
      <c r="PE78" s="193" t="e">
        <f t="shared" si="184"/>
        <v>#N/A</v>
      </c>
      <c r="PF78" s="193" t="e">
        <f t="shared" si="184"/>
        <v>#N/A</v>
      </c>
      <c r="PG78" s="193" t="e">
        <f t="shared" si="184"/>
        <v>#N/A</v>
      </c>
      <c r="PH78" s="193" t="e">
        <f t="shared" si="184"/>
        <v>#N/A</v>
      </c>
      <c r="PI78" s="193" t="e">
        <f t="shared" si="184"/>
        <v>#N/A</v>
      </c>
      <c r="PJ78" s="193" t="e">
        <f t="shared" si="184"/>
        <v>#N/A</v>
      </c>
      <c r="PK78" s="193" t="e">
        <f t="shared" si="184"/>
        <v>#N/A</v>
      </c>
      <c r="PL78" s="193" t="e">
        <f t="shared" si="195"/>
        <v>#N/A</v>
      </c>
      <c r="PM78" s="193" t="e">
        <f t="shared" si="173"/>
        <v>#N/A</v>
      </c>
      <c r="PN78" s="193" t="e">
        <f t="shared" si="173"/>
        <v>#N/A</v>
      </c>
      <c r="PO78" s="193" t="e">
        <f t="shared" si="173"/>
        <v>#N/A</v>
      </c>
      <c r="PP78" s="193" t="e">
        <f t="shared" si="173"/>
        <v>#N/A</v>
      </c>
      <c r="PQ78" s="193" t="e">
        <f t="shared" si="173"/>
        <v>#N/A</v>
      </c>
      <c r="PR78" s="193" t="e">
        <f t="shared" si="173"/>
        <v>#N/A</v>
      </c>
      <c r="PS78" s="193" t="e">
        <f t="shared" si="173"/>
        <v>#N/A</v>
      </c>
      <c r="PT78" s="193" t="e">
        <f t="shared" si="173"/>
        <v>#N/A</v>
      </c>
    </row>
    <row r="79" spans="1:436" hidden="1" x14ac:dyDescent="0.45">
      <c r="A79" s="20">
        <v>76</v>
      </c>
      <c r="B79" s="115"/>
      <c r="C79" s="115"/>
      <c r="D79" s="115"/>
      <c r="E79" s="110" t="str">
        <f t="shared" si="174"/>
        <v/>
      </c>
      <c r="F79" s="21" t="str">
        <f t="shared" si="175"/>
        <v/>
      </c>
      <c r="G79" s="22" t="str">
        <f t="shared" si="176"/>
        <v/>
      </c>
      <c r="H79" s="23" t="str">
        <f>IF(F79="","",IF(OR($F79&lt;Skew!$B$3,$F79=Skew!$B$3),IF($F79&gt;Skew!$C$3,Skew!$A$3,IF($F79&gt;Skew!$C$4,Skew!$A$4,IF($F79&gt;Skew!$C$5,Skew!$A$5,IF($F79&gt;Skew!$C$6,Skew!$A$6,IF($F79&gt;Skew!$C$7,Skew!$A$7,IF($F79&gt;Skew!$C$8,Skew!$A$8,IF($F79&gt;Skew!$C$9,Skew!$A$9,IF($F79&gt;Skew!$C$10,Skew!$A$10,IF($F79&gt;Skew!$C$11,Skew!$A$11,IF($F79&gt;Skew!$C$12,Skew!$A$12,IF($F79&gt;Skew!$C$13,Skew!$A$13,IF($F79&gt;Skew!$C$14,Skew!$A$14,IF($F79&gt;Skew!$C$15,Skew!$A$15,IF($F79&gt;Skew!$C$16,Skew!$A$16,Skew!$A$17)
)))))))))))))))</f>
        <v/>
      </c>
      <c r="I79" s="22" t="str">
        <f>IF(F79="","",MATCH(H79,Skew!$A$3:$A$17,0))</f>
        <v/>
      </c>
      <c r="J79" s="22" t="str">
        <f t="shared" si="166"/>
        <v/>
      </c>
      <c r="K79" s="24"/>
      <c r="L79" s="22" t="str">
        <f>IF(OR(F79="",K79=""),"",MATCH(K79,Confidence!$A$3:$A$12,0))</f>
        <v/>
      </c>
      <c r="M79" s="25" t="str">
        <f t="shared" si="167"/>
        <v/>
      </c>
      <c r="N79" s="25" t="str">
        <f t="shared" si="168"/>
        <v/>
      </c>
      <c r="O79" s="22"/>
      <c r="P79" s="102" t="str">
        <f t="shared" si="169"/>
        <v/>
      </c>
      <c r="Q79" s="102" t="str">
        <f t="shared" si="170"/>
        <v/>
      </c>
      <c r="R79" s="37" t="str">
        <f t="shared" si="171"/>
        <v/>
      </c>
      <c r="S79" s="115"/>
      <c r="T79" s="204" t="str">
        <f>IF(AND(B79&gt;0,C79&gt;0,D79&gt;0,M79&gt;0,N79&gt;0,S79&gt;0,NOT(K79="")),ABS(VLOOKUP($S$1,VLookups!$A$30:$B$31,2,FALSE)-_xlfn.BETA.DIST(S79,IF(G79="L",N79,M79),IF(G79="L",M79,N79),TRUE,B79,D79)),"")</f>
        <v/>
      </c>
      <c r="U79" s="112" t="str">
        <f>IF(OR($M79="",$N79=""),"",_xlfn.BETA.INV(ABS(VLOOKUP($S$1,VLookups!$A$30:$B$31,2,FALSE)-U$3),IF($G79="L",$N79,$M79),IF($G79="L",$M79,$N79),$B79,$D79))</f>
        <v/>
      </c>
      <c r="V79" s="113" t="str">
        <f>IF(OR($M79="",$N79=""),"",_xlfn.BETA.INV(ABS(VLOOKUP($S$1,VLookups!$A$30:$B$31,2,FALSE)-V$3),IF($G79="L",$N79,$M79),IF($G79="L",$M79,$N79),$B79,$D79))</f>
        <v/>
      </c>
      <c r="W79" s="112" t="str">
        <f>IF(OR($M79="",$N79=""),"",_xlfn.BETA.INV(ABS(VLOOKUP($S$1,VLookups!$A$30:$B$31,2,FALSE)-W$3),IF($G79="L",$N79,$M79),IF($G79="L",$M79,$N79),$B79,$D79))</f>
        <v/>
      </c>
      <c r="X79" s="113" t="str">
        <f>IF(OR($M79="",$N79=""),"",_xlfn.BETA.INV(ABS(VLOOKUP($S$1,VLookups!$A$30:$B$31,2,FALSE)-X$3),IF($G79="L",$N79,$M79),IF($G79="L",$M79,$N79),$B79,$D79))</f>
        <v/>
      </c>
      <c r="Y79" s="112" t="str">
        <f>IF(OR($M79="",$N79=""),"",_xlfn.BETA.INV(ABS(VLOOKUP($S$1,VLookups!$A$30:$B$31,2,FALSE)-Y$3),IF($G79="L",$N79,$M79),IF($G79="L",$M79,$N79),$B79,$D79))</f>
        <v/>
      </c>
      <c r="Z79" s="113" t="str">
        <f>IF(OR($M79="",$N79=""),"",_xlfn.BETA.INV(ABS(VLOOKUP($S$1,VLookups!$A$30:$B$31,2,FALSE)-Z$3),IF($G79="L",$N79,$M79),IF($G79="L",$M79,$N79),$B79,$D79))</f>
        <v/>
      </c>
      <c r="AA79" s="112" t="str">
        <f>IF(OR($M79="",$N79=""),"",_xlfn.BETA.INV(ABS(VLOOKUP($S$1,VLookups!$A$30:$B$31,2,FALSE)-AA$3),IF($G79="L",$N79,$M79),IF($G79="L",$M79,$N79),$B79,$D79))</f>
        <v/>
      </c>
      <c r="AB79" s="113" t="str">
        <f>IF(OR($M79="",$N79=""),"",_xlfn.BETA.INV(ABS(VLOOKUP($S$1,VLookups!$A$30:$B$31,2,FALSE)-AB$3),IF($G79="L",$N79,$M79),IF($G79="L",$M79,$N79),$B79,$D79))</f>
        <v/>
      </c>
      <c r="AC79" s="112" t="str">
        <f>IF(OR($M79="",$N79=""),"",_xlfn.BETA.INV(ABS(VLOOKUP($S$1,VLookups!$A$30:$B$31,2,FALSE)-AC$3),IF($G79="L",$N79,$M79),IF($G79="L",$M79,$N79),$B79,$D79))</f>
        <v/>
      </c>
      <c r="AD79" s="113" t="str">
        <f>IF(OR($M79="",$N79=""),"",_xlfn.BETA.INV(ABS(VLOOKUP($S$1,VLookups!$A$30:$B$31,2,FALSE)-AD$3),IF($G79="L",$N79,$M79),IF($G79="L",$M79,$N79),$B79,$D79))</f>
        <v/>
      </c>
      <c r="AE79" s="112" t="str">
        <f>IF(OR($M79="",$N79=""),"",_xlfn.BETA.INV(ABS(VLOOKUP($S$1,VLookups!$A$30:$B$31,2,FALSE)-AE$3),IF($G79="L",$N79,$M79),IF($G79="L",$M79,$N79),$B79,$D79))</f>
        <v/>
      </c>
      <c r="AF79" s="113" t="str">
        <f>IF(OR($M79="",$N79=""),"",_xlfn.BETA.INV(ABS(VLOOKUP($S$1,VLookups!$A$30:$B$31,2,FALSE)-AF$3),IF($G79="L",$N79,$M79),IF($G79="L",$M79,$N79),$B79,$D79))</f>
        <v/>
      </c>
      <c r="AG79" s="15"/>
      <c r="AH79" s="194" t="str">
        <f t="shared" si="177"/>
        <v/>
      </c>
      <c r="AI79" s="192" t="str">
        <f t="shared" si="178"/>
        <v/>
      </c>
      <c r="AJ79" s="177" t="str">
        <f t="shared" si="204"/>
        <v/>
      </c>
      <c r="AK79" s="177" t="str">
        <f t="shared" si="196"/>
        <v/>
      </c>
      <c r="AL79" s="177" t="str">
        <f t="shared" si="196"/>
        <v/>
      </c>
      <c r="AM79" s="177" t="str">
        <f t="shared" si="196"/>
        <v/>
      </c>
      <c r="AN79" s="177" t="str">
        <f t="shared" si="196"/>
        <v/>
      </c>
      <c r="AO79" s="177" t="str">
        <f t="shared" si="196"/>
        <v/>
      </c>
      <c r="AP79" s="177" t="str">
        <f t="shared" si="196"/>
        <v/>
      </c>
      <c r="AQ79" s="177" t="str">
        <f t="shared" si="196"/>
        <v/>
      </c>
      <c r="AR79" s="177" t="str">
        <f t="shared" si="196"/>
        <v/>
      </c>
      <c r="AS79" s="177" t="str">
        <f t="shared" si="196"/>
        <v/>
      </c>
      <c r="AT79" s="177" t="str">
        <f t="shared" si="196"/>
        <v/>
      </c>
      <c r="AU79" s="177" t="str">
        <f t="shared" si="196"/>
        <v/>
      </c>
      <c r="AV79" s="177" t="str">
        <f t="shared" si="196"/>
        <v/>
      </c>
      <c r="AW79" s="177" t="str">
        <f t="shared" si="196"/>
        <v/>
      </c>
      <c r="AX79" s="177" t="str">
        <f t="shared" si="196"/>
        <v/>
      </c>
      <c r="AY79" s="177" t="str">
        <f t="shared" si="196"/>
        <v/>
      </c>
      <c r="AZ79" s="177" t="str">
        <f t="shared" si="196"/>
        <v/>
      </c>
      <c r="BA79" s="177" t="str">
        <f t="shared" si="188"/>
        <v/>
      </c>
      <c r="BB79" s="177" t="str">
        <f t="shared" si="188"/>
        <v/>
      </c>
      <c r="BC79" s="177" t="str">
        <f t="shared" si="188"/>
        <v/>
      </c>
      <c r="BD79" s="177" t="str">
        <f t="shared" si="188"/>
        <v/>
      </c>
      <c r="BE79" s="177" t="str">
        <f t="shared" si="188"/>
        <v/>
      </c>
      <c r="BF79" s="177" t="str">
        <f t="shared" si="188"/>
        <v/>
      </c>
      <c r="BG79" s="177" t="str">
        <f t="shared" si="188"/>
        <v/>
      </c>
      <c r="BH79" s="177" t="str">
        <f t="shared" si="188"/>
        <v/>
      </c>
      <c r="BI79" s="177" t="str">
        <f t="shared" si="188"/>
        <v/>
      </c>
      <c r="BJ79" s="177" t="str">
        <f t="shared" si="188"/>
        <v/>
      </c>
      <c r="BK79" s="177" t="str">
        <f t="shared" si="188"/>
        <v/>
      </c>
      <c r="BL79" s="177" t="str">
        <f t="shared" si="188"/>
        <v/>
      </c>
      <c r="BM79" s="177" t="str">
        <f t="shared" si="188"/>
        <v/>
      </c>
      <c r="BN79" s="177" t="str">
        <f t="shared" si="188"/>
        <v/>
      </c>
      <c r="BO79" s="177" t="str">
        <f t="shared" si="188"/>
        <v/>
      </c>
      <c r="BP79" s="177" t="str">
        <f t="shared" si="197"/>
        <v/>
      </c>
      <c r="BQ79" s="177" t="str">
        <f t="shared" si="197"/>
        <v/>
      </c>
      <c r="BR79" s="177" t="str">
        <f t="shared" si="197"/>
        <v/>
      </c>
      <c r="BS79" s="177" t="str">
        <f t="shared" si="197"/>
        <v/>
      </c>
      <c r="BT79" s="177" t="str">
        <f t="shared" si="197"/>
        <v/>
      </c>
      <c r="BU79" s="177" t="str">
        <f t="shared" si="197"/>
        <v/>
      </c>
      <c r="BV79" s="177" t="str">
        <f t="shared" si="197"/>
        <v/>
      </c>
      <c r="BW79" s="177" t="str">
        <f t="shared" si="197"/>
        <v/>
      </c>
      <c r="BX79" s="177" t="str">
        <f t="shared" si="197"/>
        <v/>
      </c>
      <c r="BY79" s="177" t="str">
        <f t="shared" si="197"/>
        <v/>
      </c>
      <c r="BZ79" s="177" t="str">
        <f t="shared" si="197"/>
        <v/>
      </c>
      <c r="CA79" s="177" t="str">
        <f t="shared" si="197"/>
        <v/>
      </c>
      <c r="CB79" s="177" t="str">
        <f t="shared" si="197"/>
        <v/>
      </c>
      <c r="CC79" s="177" t="str">
        <f t="shared" si="197"/>
        <v/>
      </c>
      <c r="CD79" s="177" t="str">
        <f t="shared" si="197"/>
        <v/>
      </c>
      <c r="CE79" s="177" t="str">
        <f t="shared" si="197"/>
        <v/>
      </c>
      <c r="CF79" s="177" t="str">
        <f t="shared" si="189"/>
        <v/>
      </c>
      <c r="CG79" s="177" t="str">
        <f t="shared" si="189"/>
        <v/>
      </c>
      <c r="CH79" s="177" t="str">
        <f t="shared" si="189"/>
        <v/>
      </c>
      <c r="CI79" s="177" t="str">
        <f t="shared" si="189"/>
        <v/>
      </c>
      <c r="CJ79" s="177" t="str">
        <f t="shared" si="189"/>
        <v/>
      </c>
      <c r="CK79" s="177" t="str">
        <f t="shared" si="189"/>
        <v/>
      </c>
      <c r="CL79" s="177" t="str">
        <f t="shared" si="189"/>
        <v/>
      </c>
      <c r="CM79" s="177" t="str">
        <f t="shared" si="189"/>
        <v/>
      </c>
      <c r="CN79" s="177" t="str">
        <f t="shared" si="189"/>
        <v/>
      </c>
      <c r="CO79" s="177" t="str">
        <f t="shared" si="189"/>
        <v/>
      </c>
      <c r="CP79" s="177" t="str">
        <f t="shared" si="189"/>
        <v/>
      </c>
      <c r="CQ79" s="177" t="str">
        <f t="shared" si="189"/>
        <v/>
      </c>
      <c r="CR79" s="177" t="str">
        <f t="shared" si="189"/>
        <v/>
      </c>
      <c r="CS79" s="177" t="str">
        <f t="shared" si="189"/>
        <v/>
      </c>
      <c r="CT79" s="177" t="str">
        <f t="shared" si="189"/>
        <v/>
      </c>
      <c r="CU79" s="177" t="str">
        <f t="shared" si="185"/>
        <v/>
      </c>
      <c r="CV79" s="177" t="str">
        <f t="shared" si="185"/>
        <v/>
      </c>
      <c r="CW79" s="177" t="str">
        <f t="shared" si="185"/>
        <v/>
      </c>
      <c r="CX79" s="177" t="str">
        <f t="shared" si="185"/>
        <v/>
      </c>
      <c r="CY79" s="177" t="str">
        <f t="shared" si="185"/>
        <v/>
      </c>
      <c r="CZ79" s="177" t="str">
        <f t="shared" si="185"/>
        <v/>
      </c>
      <c r="DA79" s="177" t="str">
        <f t="shared" si="185"/>
        <v/>
      </c>
      <c r="DB79" s="177" t="str">
        <f t="shared" si="185"/>
        <v/>
      </c>
      <c r="DC79" s="177" t="str">
        <f t="shared" si="185"/>
        <v/>
      </c>
      <c r="DD79" s="177" t="str">
        <f t="shared" si="185"/>
        <v/>
      </c>
      <c r="DE79" s="177" t="str">
        <f t="shared" si="185"/>
        <v/>
      </c>
      <c r="DF79" s="177" t="str">
        <f t="shared" si="185"/>
        <v/>
      </c>
      <c r="DG79" s="177" t="str">
        <f t="shared" si="185"/>
        <v/>
      </c>
      <c r="DH79" s="177" t="str">
        <f t="shared" si="185"/>
        <v/>
      </c>
      <c r="DI79" s="177" t="str">
        <f t="shared" si="185"/>
        <v/>
      </c>
      <c r="DJ79" s="177" t="str">
        <f t="shared" si="185"/>
        <v/>
      </c>
      <c r="DK79" s="177" t="str">
        <f t="shared" si="180"/>
        <v/>
      </c>
      <c r="DL79" s="177" t="str">
        <f t="shared" si="180"/>
        <v/>
      </c>
      <c r="DM79" s="177" t="str">
        <f t="shared" si="180"/>
        <v/>
      </c>
      <c r="DN79" s="177" t="str">
        <f t="shared" si="180"/>
        <v/>
      </c>
      <c r="DO79" s="177" t="str">
        <f t="shared" si="180"/>
        <v/>
      </c>
      <c r="DP79" s="177" t="str">
        <f t="shared" si="180"/>
        <v/>
      </c>
      <c r="DQ79" s="177" t="str">
        <f t="shared" si="180"/>
        <v/>
      </c>
      <c r="DR79" s="177" t="str">
        <f t="shared" si="180"/>
        <v/>
      </c>
      <c r="DS79" s="177" t="str">
        <f t="shared" si="180"/>
        <v/>
      </c>
      <c r="DT79" s="177" t="str">
        <f t="shared" si="180"/>
        <v/>
      </c>
      <c r="DU79" s="177" t="str">
        <f t="shared" si="180"/>
        <v/>
      </c>
      <c r="DV79" s="177" t="str">
        <f t="shared" si="180"/>
        <v/>
      </c>
      <c r="DW79" s="177" t="str">
        <f t="shared" si="180"/>
        <v/>
      </c>
      <c r="DX79" s="177" t="str">
        <f t="shared" si="180"/>
        <v/>
      </c>
      <c r="DY79" s="177" t="str">
        <f t="shared" si="180"/>
        <v/>
      </c>
      <c r="DZ79" s="177" t="str">
        <f t="shared" si="198"/>
        <v/>
      </c>
      <c r="EA79" s="177" t="str">
        <f t="shared" si="198"/>
        <v/>
      </c>
      <c r="EB79" s="177" t="str">
        <f t="shared" si="198"/>
        <v/>
      </c>
      <c r="EC79" s="177" t="str">
        <f t="shared" si="198"/>
        <v/>
      </c>
      <c r="ED79" s="177" t="str">
        <f t="shared" si="198"/>
        <v/>
      </c>
      <c r="EE79" s="177" t="str">
        <f t="shared" si="198"/>
        <v/>
      </c>
      <c r="EF79" s="177" t="str">
        <f t="shared" si="198"/>
        <v/>
      </c>
      <c r="EG79" s="177" t="str">
        <f t="shared" si="198"/>
        <v/>
      </c>
      <c r="EH79" s="177" t="str">
        <f t="shared" si="198"/>
        <v/>
      </c>
      <c r="EI79" s="177" t="str">
        <f t="shared" si="198"/>
        <v/>
      </c>
      <c r="EJ79" s="177" t="str">
        <f t="shared" si="198"/>
        <v/>
      </c>
      <c r="EK79" s="177" t="str">
        <f t="shared" si="198"/>
        <v/>
      </c>
      <c r="EL79" s="177" t="str">
        <f t="shared" si="198"/>
        <v/>
      </c>
      <c r="EM79" s="177" t="str">
        <f t="shared" si="198"/>
        <v/>
      </c>
      <c r="EN79" s="177" t="str">
        <f t="shared" si="198"/>
        <v/>
      </c>
      <c r="EO79" s="177" t="str">
        <f t="shared" si="198"/>
        <v/>
      </c>
      <c r="EP79" s="177" t="str">
        <f t="shared" si="190"/>
        <v/>
      </c>
      <c r="EQ79" s="177" t="str">
        <f t="shared" si="190"/>
        <v/>
      </c>
      <c r="ER79" s="177" t="str">
        <f t="shared" si="190"/>
        <v/>
      </c>
      <c r="ES79" s="177" t="str">
        <f t="shared" si="190"/>
        <v/>
      </c>
      <c r="ET79" s="177" t="str">
        <f t="shared" si="190"/>
        <v/>
      </c>
      <c r="EU79" s="177" t="str">
        <f t="shared" si="190"/>
        <v/>
      </c>
      <c r="EV79" s="177" t="str">
        <f t="shared" si="190"/>
        <v/>
      </c>
      <c r="EW79" s="177" t="str">
        <f t="shared" si="190"/>
        <v/>
      </c>
      <c r="EX79" s="177" t="str">
        <f t="shared" si="190"/>
        <v/>
      </c>
      <c r="EY79" s="177" t="str">
        <f t="shared" si="190"/>
        <v/>
      </c>
      <c r="EZ79" s="177" t="str">
        <f t="shared" si="190"/>
        <v/>
      </c>
      <c r="FA79" s="177" t="str">
        <f t="shared" si="190"/>
        <v/>
      </c>
      <c r="FB79" s="177" t="str">
        <f t="shared" si="190"/>
        <v/>
      </c>
      <c r="FC79" s="177" t="str">
        <f t="shared" si="190"/>
        <v/>
      </c>
      <c r="FD79" s="177" t="str">
        <f t="shared" si="190"/>
        <v/>
      </c>
      <c r="FE79" s="177" t="str">
        <f t="shared" si="203"/>
        <v/>
      </c>
      <c r="FF79" s="177" t="str">
        <f t="shared" si="203"/>
        <v/>
      </c>
      <c r="FG79" s="177" t="str">
        <f t="shared" si="203"/>
        <v/>
      </c>
      <c r="FH79" s="177" t="str">
        <f t="shared" si="203"/>
        <v/>
      </c>
      <c r="FI79" s="177" t="str">
        <f t="shared" si="203"/>
        <v/>
      </c>
      <c r="FJ79" s="177" t="str">
        <f t="shared" si="203"/>
        <v/>
      </c>
      <c r="FK79" s="177" t="str">
        <f t="shared" si="203"/>
        <v/>
      </c>
      <c r="FL79" s="177" t="str">
        <f t="shared" si="203"/>
        <v/>
      </c>
      <c r="FM79" s="177" t="str">
        <f t="shared" si="203"/>
        <v/>
      </c>
      <c r="FN79" s="177" t="str">
        <f t="shared" si="203"/>
        <v/>
      </c>
      <c r="FO79" s="177" t="str">
        <f t="shared" si="203"/>
        <v/>
      </c>
      <c r="FP79" s="177" t="str">
        <f t="shared" si="203"/>
        <v/>
      </c>
      <c r="FQ79" s="177" t="str">
        <f t="shared" si="203"/>
        <v/>
      </c>
      <c r="FR79" s="177" t="str">
        <f t="shared" si="203"/>
        <v/>
      </c>
      <c r="FS79" s="177" t="str">
        <f t="shared" si="203"/>
        <v/>
      </c>
      <c r="FT79" s="177" t="str">
        <f t="shared" si="203"/>
        <v/>
      </c>
      <c r="FU79" s="177" t="str">
        <f t="shared" si="199"/>
        <v/>
      </c>
      <c r="FV79" s="177" t="str">
        <f t="shared" si="199"/>
        <v/>
      </c>
      <c r="FW79" s="177" t="str">
        <f t="shared" si="191"/>
        <v/>
      </c>
      <c r="FX79" s="177" t="str">
        <f t="shared" si="186"/>
        <v/>
      </c>
      <c r="FY79" s="177" t="str">
        <f t="shared" si="186"/>
        <v/>
      </c>
      <c r="FZ79" s="177" t="str">
        <f t="shared" si="186"/>
        <v/>
      </c>
      <c r="GA79" s="177" t="str">
        <f t="shared" si="186"/>
        <v/>
      </c>
      <c r="GB79" s="177" t="str">
        <f t="shared" si="186"/>
        <v/>
      </c>
      <c r="GC79" s="177" t="str">
        <f t="shared" si="186"/>
        <v/>
      </c>
      <c r="GD79" s="177" t="str">
        <f t="shared" si="186"/>
        <v/>
      </c>
      <c r="GE79" s="177" t="str">
        <f t="shared" si="186"/>
        <v/>
      </c>
      <c r="GF79" s="177" t="str">
        <f t="shared" si="186"/>
        <v/>
      </c>
      <c r="GG79" s="177" t="str">
        <f t="shared" si="186"/>
        <v/>
      </c>
      <c r="GH79" s="177" t="str">
        <f t="shared" si="186"/>
        <v/>
      </c>
      <c r="GI79" s="177" t="str">
        <f t="shared" si="186"/>
        <v/>
      </c>
      <c r="GJ79" s="177" t="str">
        <f t="shared" si="186"/>
        <v/>
      </c>
      <c r="GK79" s="177" t="str">
        <f t="shared" si="186"/>
        <v/>
      </c>
      <c r="GL79" s="177" t="str">
        <f t="shared" si="186"/>
        <v/>
      </c>
      <c r="GM79" s="177" t="str">
        <f t="shared" si="200"/>
        <v/>
      </c>
      <c r="GN79" s="177" t="str">
        <f t="shared" si="200"/>
        <v/>
      </c>
      <c r="GO79" s="177" t="str">
        <f t="shared" si="200"/>
        <v/>
      </c>
      <c r="GP79" s="177" t="str">
        <f t="shared" si="200"/>
        <v/>
      </c>
      <c r="GQ79" s="177" t="str">
        <f t="shared" si="200"/>
        <v/>
      </c>
      <c r="GR79" s="177" t="str">
        <f t="shared" si="200"/>
        <v/>
      </c>
      <c r="GS79" s="177" t="str">
        <f t="shared" si="200"/>
        <v/>
      </c>
      <c r="GT79" s="177" t="str">
        <f t="shared" si="200"/>
        <v/>
      </c>
      <c r="GU79" s="177" t="str">
        <f t="shared" si="200"/>
        <v/>
      </c>
      <c r="GV79" s="177" t="str">
        <f t="shared" si="200"/>
        <v/>
      </c>
      <c r="GW79" s="177" t="str">
        <f t="shared" si="200"/>
        <v/>
      </c>
      <c r="GX79" s="177" t="str">
        <f t="shared" si="200"/>
        <v/>
      </c>
      <c r="GY79" s="177" t="str">
        <f t="shared" si="200"/>
        <v/>
      </c>
      <c r="GZ79" s="177" t="str">
        <f t="shared" si="200"/>
        <v/>
      </c>
      <c r="HA79" s="177" t="str">
        <f t="shared" si="200"/>
        <v/>
      </c>
      <c r="HB79" s="177" t="str">
        <f t="shared" si="200"/>
        <v/>
      </c>
      <c r="HC79" s="177" t="str">
        <f t="shared" si="192"/>
        <v/>
      </c>
      <c r="HD79" s="177" t="str">
        <f t="shared" si="187"/>
        <v/>
      </c>
      <c r="HE79" s="177" t="str">
        <f t="shared" si="187"/>
        <v/>
      </c>
      <c r="HF79" s="177" t="str">
        <f t="shared" si="187"/>
        <v/>
      </c>
      <c r="HG79" s="177" t="str">
        <f t="shared" si="187"/>
        <v/>
      </c>
      <c r="HH79" s="177" t="str">
        <f t="shared" si="187"/>
        <v/>
      </c>
      <c r="HI79" s="177" t="str">
        <f t="shared" si="187"/>
        <v/>
      </c>
      <c r="HJ79" s="177" t="str">
        <f t="shared" si="187"/>
        <v/>
      </c>
      <c r="HK79" s="177" t="str">
        <f t="shared" si="187"/>
        <v/>
      </c>
      <c r="HL79" s="177" t="str">
        <f t="shared" si="187"/>
        <v/>
      </c>
      <c r="HM79" s="177" t="str">
        <f t="shared" si="187"/>
        <v/>
      </c>
      <c r="HN79" s="177" t="str">
        <f t="shared" si="187"/>
        <v/>
      </c>
      <c r="HO79" s="177" t="str">
        <f t="shared" si="187"/>
        <v/>
      </c>
      <c r="HP79" s="177" t="str">
        <f t="shared" si="187"/>
        <v/>
      </c>
      <c r="HQ79" s="177" t="str">
        <f t="shared" si="187"/>
        <v/>
      </c>
      <c r="HR79" s="177" t="str">
        <f t="shared" si="187"/>
        <v/>
      </c>
      <c r="HS79" s="177" t="str">
        <f t="shared" si="201"/>
        <v/>
      </c>
      <c r="HT79" s="177" t="str">
        <f t="shared" si="201"/>
        <v/>
      </c>
      <c r="HU79" s="177" t="str">
        <f t="shared" si="201"/>
        <v/>
      </c>
      <c r="HV79" s="177" t="str">
        <f t="shared" si="201"/>
        <v/>
      </c>
      <c r="HW79" s="177" t="str">
        <f t="shared" si="201"/>
        <v/>
      </c>
      <c r="HX79" s="177" t="str">
        <f t="shared" si="201"/>
        <v/>
      </c>
      <c r="HY79" s="177" t="str">
        <f t="shared" si="201"/>
        <v/>
      </c>
      <c r="HZ79" s="177" t="str">
        <f t="shared" si="201"/>
        <v/>
      </c>
      <c r="IA79" s="192" t="str">
        <f t="shared" si="181"/>
        <v/>
      </c>
      <c r="IB79" s="193" t="e">
        <f t="shared" si="172"/>
        <v>#N/A</v>
      </c>
      <c r="IC79" s="193" t="e">
        <f t="shared" si="205"/>
        <v>#N/A</v>
      </c>
      <c r="ID79" s="193" t="e">
        <f t="shared" si="205"/>
        <v>#N/A</v>
      </c>
      <c r="IE79" s="193" t="e">
        <f t="shared" si="205"/>
        <v>#N/A</v>
      </c>
      <c r="IF79" s="193" t="e">
        <f t="shared" si="163"/>
        <v>#N/A</v>
      </c>
      <c r="IG79" s="193" t="e">
        <f t="shared" si="163"/>
        <v>#N/A</v>
      </c>
      <c r="IH79" s="193" t="e">
        <f t="shared" si="163"/>
        <v>#N/A</v>
      </c>
      <c r="II79" s="193" t="e">
        <f t="shared" si="163"/>
        <v>#N/A</v>
      </c>
      <c r="IJ79" s="193" t="e">
        <f t="shared" si="163"/>
        <v>#N/A</v>
      </c>
      <c r="IK79" s="193" t="e">
        <f t="shared" si="163"/>
        <v>#N/A</v>
      </c>
      <c r="IL79" s="193" t="e">
        <f t="shared" si="163"/>
        <v>#N/A</v>
      </c>
      <c r="IM79" s="193" t="e">
        <f t="shared" si="163"/>
        <v>#N/A</v>
      </c>
      <c r="IN79" s="193" t="e">
        <f t="shared" si="163"/>
        <v>#N/A</v>
      </c>
      <c r="IO79" s="193" t="e">
        <f t="shared" si="163"/>
        <v>#N/A</v>
      </c>
      <c r="IP79" s="193" t="e">
        <f t="shared" si="163"/>
        <v>#N/A</v>
      </c>
      <c r="IQ79" s="193" t="e">
        <f t="shared" si="163"/>
        <v>#N/A</v>
      </c>
      <c r="IR79" s="193" t="e">
        <f t="shared" si="163"/>
        <v>#N/A</v>
      </c>
      <c r="IS79" s="193" t="e">
        <f t="shared" si="163"/>
        <v>#N/A</v>
      </c>
      <c r="IT79" s="193" t="e">
        <f t="shared" si="163"/>
        <v>#N/A</v>
      </c>
      <c r="IU79" s="193" t="e">
        <f t="shared" ref="IU79:JI94" si="211">IF(ISNONTEXT($Q79),IF($G79="R",_xlfn.BETA.DIST(BB79,$M79,$N79,FALSE,$B79,$D79),_xlfn.BETA.DIST(BB79,$N79,$M79,FALSE,$B79,$D79)),NA())</f>
        <v>#N/A</v>
      </c>
      <c r="IV79" s="193" t="e">
        <f t="shared" si="211"/>
        <v>#N/A</v>
      </c>
      <c r="IW79" s="193" t="e">
        <f t="shared" si="211"/>
        <v>#N/A</v>
      </c>
      <c r="IX79" s="193" t="e">
        <f t="shared" si="211"/>
        <v>#N/A</v>
      </c>
      <c r="IY79" s="193" t="e">
        <f t="shared" si="211"/>
        <v>#N/A</v>
      </c>
      <c r="IZ79" s="193" t="e">
        <f t="shared" si="211"/>
        <v>#N/A</v>
      </c>
      <c r="JA79" s="193" t="e">
        <f t="shared" si="211"/>
        <v>#N/A</v>
      </c>
      <c r="JB79" s="193" t="e">
        <f t="shared" si="211"/>
        <v>#N/A</v>
      </c>
      <c r="JC79" s="193" t="e">
        <f t="shared" si="211"/>
        <v>#N/A</v>
      </c>
      <c r="JD79" s="193" t="e">
        <f t="shared" si="211"/>
        <v>#N/A</v>
      </c>
      <c r="JE79" s="193" t="e">
        <f t="shared" si="211"/>
        <v>#N/A</v>
      </c>
      <c r="JF79" s="193" t="e">
        <f t="shared" si="211"/>
        <v>#N/A</v>
      </c>
      <c r="JG79" s="193" t="e">
        <f t="shared" si="211"/>
        <v>#N/A</v>
      </c>
      <c r="JH79" s="193" t="e">
        <f t="shared" si="211"/>
        <v>#N/A</v>
      </c>
      <c r="JI79" s="193" t="e">
        <f t="shared" si="211"/>
        <v>#N/A</v>
      </c>
      <c r="JJ79" s="193" t="e">
        <f t="shared" si="208"/>
        <v>#N/A</v>
      </c>
      <c r="JK79" s="193" t="e">
        <f t="shared" si="208"/>
        <v>#N/A</v>
      </c>
      <c r="JL79" s="193" t="e">
        <f t="shared" si="208"/>
        <v>#N/A</v>
      </c>
      <c r="JM79" s="193" t="e">
        <f t="shared" si="208"/>
        <v>#N/A</v>
      </c>
      <c r="JN79" s="193" t="e">
        <f t="shared" si="208"/>
        <v>#N/A</v>
      </c>
      <c r="JO79" s="193" t="e">
        <f t="shared" si="208"/>
        <v>#N/A</v>
      </c>
      <c r="JP79" s="193" t="e">
        <f t="shared" si="208"/>
        <v>#N/A</v>
      </c>
      <c r="JQ79" s="193" t="e">
        <f t="shared" si="208"/>
        <v>#N/A</v>
      </c>
      <c r="JR79" s="193" t="e">
        <f t="shared" si="208"/>
        <v>#N/A</v>
      </c>
      <c r="JS79" s="193" t="e">
        <f t="shared" si="208"/>
        <v>#N/A</v>
      </c>
      <c r="JT79" s="193" t="e">
        <f t="shared" si="208"/>
        <v>#N/A</v>
      </c>
      <c r="JU79" s="193" t="e">
        <f t="shared" si="208"/>
        <v>#N/A</v>
      </c>
      <c r="JV79" s="193" t="e">
        <f t="shared" si="208"/>
        <v>#N/A</v>
      </c>
      <c r="JW79" s="193" t="e">
        <f t="shared" si="208"/>
        <v>#N/A</v>
      </c>
      <c r="JX79" s="193" t="e">
        <f t="shared" si="208"/>
        <v>#N/A</v>
      </c>
      <c r="JY79" s="193" t="e">
        <f t="shared" si="182"/>
        <v>#N/A</v>
      </c>
      <c r="JZ79" s="193" t="e">
        <f t="shared" si="182"/>
        <v>#N/A</v>
      </c>
      <c r="KA79" s="193" t="e">
        <f t="shared" si="182"/>
        <v>#N/A</v>
      </c>
      <c r="KB79" s="193" t="e">
        <f t="shared" si="182"/>
        <v>#N/A</v>
      </c>
      <c r="KC79" s="193" t="e">
        <f t="shared" si="182"/>
        <v>#N/A</v>
      </c>
      <c r="KD79" s="193" t="e">
        <f t="shared" si="182"/>
        <v>#N/A</v>
      </c>
      <c r="KE79" s="193" t="e">
        <f t="shared" si="182"/>
        <v>#N/A</v>
      </c>
      <c r="KF79" s="193" t="e">
        <f t="shared" si="182"/>
        <v>#N/A</v>
      </c>
      <c r="KG79" s="193" t="e">
        <f t="shared" si="182"/>
        <v>#N/A</v>
      </c>
      <c r="KH79" s="193" t="e">
        <f t="shared" si="182"/>
        <v>#N/A</v>
      </c>
      <c r="KI79" s="193" t="e">
        <f t="shared" si="182"/>
        <v>#N/A</v>
      </c>
      <c r="KJ79" s="193" t="e">
        <f t="shared" si="182"/>
        <v>#N/A</v>
      </c>
      <c r="KK79" s="193" t="e">
        <f t="shared" si="182"/>
        <v>#N/A</v>
      </c>
      <c r="KL79" s="193" t="e">
        <f t="shared" si="182"/>
        <v>#N/A</v>
      </c>
      <c r="KM79" s="193" t="e">
        <f t="shared" si="182"/>
        <v>#N/A</v>
      </c>
      <c r="KN79" s="193" t="e">
        <f t="shared" si="193"/>
        <v>#N/A</v>
      </c>
      <c r="KO79" s="193" t="e">
        <f t="shared" si="206"/>
        <v>#N/A</v>
      </c>
      <c r="KP79" s="193" t="e">
        <f t="shared" si="206"/>
        <v>#N/A</v>
      </c>
      <c r="KQ79" s="193" t="e">
        <f t="shared" si="206"/>
        <v>#N/A</v>
      </c>
      <c r="KR79" s="193" t="e">
        <f t="shared" si="164"/>
        <v>#N/A</v>
      </c>
      <c r="KS79" s="193" t="e">
        <f t="shared" si="164"/>
        <v>#N/A</v>
      </c>
      <c r="KT79" s="193" t="e">
        <f t="shared" si="164"/>
        <v>#N/A</v>
      </c>
      <c r="KU79" s="193" t="e">
        <f t="shared" si="164"/>
        <v>#N/A</v>
      </c>
      <c r="KV79" s="193" t="e">
        <f t="shared" si="164"/>
        <v>#N/A</v>
      </c>
      <c r="KW79" s="193" t="e">
        <f t="shared" si="164"/>
        <v>#N/A</v>
      </c>
      <c r="KX79" s="193" t="e">
        <f t="shared" si="164"/>
        <v>#N/A</v>
      </c>
      <c r="KY79" s="193" t="e">
        <f t="shared" si="164"/>
        <v>#N/A</v>
      </c>
      <c r="KZ79" s="193" t="e">
        <f t="shared" si="164"/>
        <v>#N/A</v>
      </c>
      <c r="LA79" s="193" t="e">
        <f t="shared" si="164"/>
        <v>#N/A</v>
      </c>
      <c r="LB79" s="193" t="e">
        <f t="shared" si="164"/>
        <v>#N/A</v>
      </c>
      <c r="LC79" s="193" t="e">
        <f t="shared" si="164"/>
        <v>#N/A</v>
      </c>
      <c r="LD79" s="193" t="e">
        <f t="shared" si="164"/>
        <v>#N/A</v>
      </c>
      <c r="LE79" s="193" t="e">
        <f t="shared" si="164"/>
        <v>#N/A</v>
      </c>
      <c r="LF79" s="193" t="e">
        <f t="shared" si="164"/>
        <v>#N/A</v>
      </c>
      <c r="LG79" s="193" t="e">
        <f t="shared" ref="LG79:LU94" si="212">IF(ISNONTEXT($Q79),IF($G79="R",_xlfn.BETA.DIST(DN79,$M79,$N79,FALSE,$B79,$D79),_xlfn.BETA.DIST(DN79,$N79,$M79,FALSE,$B79,$D79)),NA())</f>
        <v>#N/A</v>
      </c>
      <c r="LH79" s="193" t="e">
        <f t="shared" si="212"/>
        <v>#N/A</v>
      </c>
      <c r="LI79" s="193" t="e">
        <f t="shared" si="212"/>
        <v>#N/A</v>
      </c>
      <c r="LJ79" s="193" t="e">
        <f t="shared" si="212"/>
        <v>#N/A</v>
      </c>
      <c r="LK79" s="193" t="e">
        <f t="shared" si="212"/>
        <v>#N/A</v>
      </c>
      <c r="LL79" s="193" t="e">
        <f t="shared" si="212"/>
        <v>#N/A</v>
      </c>
      <c r="LM79" s="193" t="e">
        <f t="shared" si="212"/>
        <v>#N/A</v>
      </c>
      <c r="LN79" s="193" t="e">
        <f t="shared" si="212"/>
        <v>#N/A</v>
      </c>
      <c r="LO79" s="193" t="e">
        <f t="shared" si="212"/>
        <v>#N/A</v>
      </c>
      <c r="LP79" s="193" t="e">
        <f t="shared" si="212"/>
        <v>#N/A</v>
      </c>
      <c r="LQ79" s="193" t="e">
        <f t="shared" si="212"/>
        <v>#N/A</v>
      </c>
      <c r="LR79" s="193" t="e">
        <f t="shared" si="212"/>
        <v>#N/A</v>
      </c>
      <c r="LS79" s="193" t="e">
        <f t="shared" si="212"/>
        <v>#N/A</v>
      </c>
      <c r="LT79" s="193" t="e">
        <f t="shared" si="212"/>
        <v>#N/A</v>
      </c>
      <c r="LU79" s="193" t="e">
        <f t="shared" si="212"/>
        <v>#N/A</v>
      </c>
      <c r="LV79" s="193" t="e">
        <f t="shared" si="209"/>
        <v>#N/A</v>
      </c>
      <c r="LW79" s="193" t="e">
        <f t="shared" si="209"/>
        <v>#N/A</v>
      </c>
      <c r="LX79" s="193" t="e">
        <f t="shared" si="209"/>
        <v>#N/A</v>
      </c>
      <c r="LY79" s="193" t="e">
        <f t="shared" si="209"/>
        <v>#N/A</v>
      </c>
      <c r="LZ79" s="193" t="e">
        <f t="shared" si="209"/>
        <v>#N/A</v>
      </c>
      <c r="MA79" s="193" t="e">
        <f t="shared" si="209"/>
        <v>#N/A</v>
      </c>
      <c r="MB79" s="193" t="e">
        <f t="shared" si="209"/>
        <v>#N/A</v>
      </c>
      <c r="MC79" s="193" t="e">
        <f t="shared" si="209"/>
        <v>#N/A</v>
      </c>
      <c r="MD79" s="193" t="e">
        <f t="shared" si="209"/>
        <v>#N/A</v>
      </c>
      <c r="ME79" s="193" t="e">
        <f t="shared" si="209"/>
        <v>#N/A</v>
      </c>
      <c r="MF79" s="193" t="e">
        <f t="shared" si="209"/>
        <v>#N/A</v>
      </c>
      <c r="MG79" s="193" t="e">
        <f t="shared" si="209"/>
        <v>#N/A</v>
      </c>
      <c r="MH79" s="193" t="e">
        <f t="shared" si="209"/>
        <v>#N/A</v>
      </c>
      <c r="MI79" s="193" t="e">
        <f t="shared" si="209"/>
        <v>#N/A</v>
      </c>
      <c r="MJ79" s="193" t="e">
        <f t="shared" si="209"/>
        <v>#N/A</v>
      </c>
      <c r="MK79" s="193" t="e">
        <f t="shared" si="183"/>
        <v>#N/A</v>
      </c>
      <c r="ML79" s="193" t="e">
        <f t="shared" si="183"/>
        <v>#N/A</v>
      </c>
      <c r="MM79" s="193" t="e">
        <f t="shared" si="183"/>
        <v>#N/A</v>
      </c>
      <c r="MN79" s="193" t="e">
        <f t="shared" si="183"/>
        <v>#N/A</v>
      </c>
      <c r="MO79" s="193" t="e">
        <f t="shared" si="183"/>
        <v>#N/A</v>
      </c>
      <c r="MP79" s="193" t="e">
        <f t="shared" si="183"/>
        <v>#N/A</v>
      </c>
      <c r="MQ79" s="193" t="e">
        <f t="shared" si="183"/>
        <v>#N/A</v>
      </c>
      <c r="MR79" s="193" t="e">
        <f t="shared" si="183"/>
        <v>#N/A</v>
      </c>
      <c r="MS79" s="193" t="e">
        <f t="shared" si="183"/>
        <v>#N/A</v>
      </c>
      <c r="MT79" s="193" t="e">
        <f t="shared" si="183"/>
        <v>#N/A</v>
      </c>
      <c r="MU79" s="193" t="e">
        <f t="shared" si="183"/>
        <v>#N/A</v>
      </c>
      <c r="MV79" s="193" t="e">
        <f t="shared" si="183"/>
        <v>#N/A</v>
      </c>
      <c r="MW79" s="193" t="e">
        <f t="shared" si="183"/>
        <v>#N/A</v>
      </c>
      <c r="MX79" s="193" t="e">
        <f t="shared" si="183"/>
        <v>#N/A</v>
      </c>
      <c r="MY79" s="193" t="e">
        <f t="shared" si="183"/>
        <v>#N/A</v>
      </c>
      <c r="MZ79" s="193" t="e">
        <f t="shared" si="194"/>
        <v>#N/A</v>
      </c>
      <c r="NA79" s="193" t="e">
        <f t="shared" si="207"/>
        <v>#N/A</v>
      </c>
      <c r="NB79" s="193" t="e">
        <f t="shared" si="207"/>
        <v>#N/A</v>
      </c>
      <c r="NC79" s="193" t="e">
        <f t="shared" si="207"/>
        <v>#N/A</v>
      </c>
      <c r="ND79" s="193" t="e">
        <f t="shared" si="165"/>
        <v>#N/A</v>
      </c>
      <c r="NE79" s="193" t="e">
        <f t="shared" si="165"/>
        <v>#N/A</v>
      </c>
      <c r="NF79" s="193" t="e">
        <f t="shared" si="165"/>
        <v>#N/A</v>
      </c>
      <c r="NG79" s="193" t="e">
        <f t="shared" si="165"/>
        <v>#N/A</v>
      </c>
      <c r="NH79" s="193" t="e">
        <f t="shared" si="165"/>
        <v>#N/A</v>
      </c>
      <c r="NI79" s="193" t="e">
        <f t="shared" si="165"/>
        <v>#N/A</v>
      </c>
      <c r="NJ79" s="193" t="e">
        <f t="shared" si="165"/>
        <v>#N/A</v>
      </c>
      <c r="NK79" s="193" t="e">
        <f t="shared" si="165"/>
        <v>#N/A</v>
      </c>
      <c r="NL79" s="193" t="e">
        <f t="shared" si="165"/>
        <v>#N/A</v>
      </c>
      <c r="NM79" s="193" t="e">
        <f t="shared" si="165"/>
        <v>#N/A</v>
      </c>
      <c r="NN79" s="193" t="e">
        <f t="shared" si="165"/>
        <v>#N/A</v>
      </c>
      <c r="NO79" s="193" t="e">
        <f t="shared" si="165"/>
        <v>#N/A</v>
      </c>
      <c r="NP79" s="193" t="e">
        <f t="shared" si="165"/>
        <v>#N/A</v>
      </c>
      <c r="NQ79" s="193" t="e">
        <f t="shared" si="165"/>
        <v>#N/A</v>
      </c>
      <c r="NR79" s="193" t="e">
        <f t="shared" si="165"/>
        <v>#N/A</v>
      </c>
      <c r="NS79" s="193" t="e">
        <f t="shared" ref="NS79:OG94" si="213">IF(ISNONTEXT($Q79),IF($G79="R",_xlfn.BETA.DIST(FZ79,$M79,$N79,FALSE,$B79,$D79),_xlfn.BETA.DIST(FZ79,$N79,$M79,FALSE,$B79,$D79)),NA())</f>
        <v>#N/A</v>
      </c>
      <c r="NT79" s="193" t="e">
        <f t="shared" si="213"/>
        <v>#N/A</v>
      </c>
      <c r="NU79" s="193" t="e">
        <f t="shared" si="213"/>
        <v>#N/A</v>
      </c>
      <c r="NV79" s="193" t="e">
        <f t="shared" si="213"/>
        <v>#N/A</v>
      </c>
      <c r="NW79" s="193" t="e">
        <f t="shared" si="213"/>
        <v>#N/A</v>
      </c>
      <c r="NX79" s="193" t="e">
        <f t="shared" si="213"/>
        <v>#N/A</v>
      </c>
      <c r="NY79" s="193" t="e">
        <f t="shared" si="213"/>
        <v>#N/A</v>
      </c>
      <c r="NZ79" s="193" t="e">
        <f t="shared" si="213"/>
        <v>#N/A</v>
      </c>
      <c r="OA79" s="193" t="e">
        <f t="shared" si="213"/>
        <v>#N/A</v>
      </c>
      <c r="OB79" s="193" t="e">
        <f t="shared" si="213"/>
        <v>#N/A</v>
      </c>
      <c r="OC79" s="193" t="e">
        <f t="shared" si="213"/>
        <v>#N/A</v>
      </c>
      <c r="OD79" s="193" t="e">
        <f t="shared" si="213"/>
        <v>#N/A</v>
      </c>
      <c r="OE79" s="193" t="e">
        <f t="shared" si="213"/>
        <v>#N/A</v>
      </c>
      <c r="OF79" s="193" t="e">
        <f t="shared" si="213"/>
        <v>#N/A</v>
      </c>
      <c r="OG79" s="193" t="e">
        <f t="shared" si="213"/>
        <v>#N/A</v>
      </c>
      <c r="OH79" s="193" t="e">
        <f t="shared" si="210"/>
        <v>#N/A</v>
      </c>
      <c r="OI79" s="193" t="e">
        <f t="shared" si="210"/>
        <v>#N/A</v>
      </c>
      <c r="OJ79" s="193" t="e">
        <f t="shared" si="210"/>
        <v>#N/A</v>
      </c>
      <c r="OK79" s="193" t="e">
        <f t="shared" si="210"/>
        <v>#N/A</v>
      </c>
      <c r="OL79" s="193" t="e">
        <f t="shared" si="210"/>
        <v>#N/A</v>
      </c>
      <c r="OM79" s="193" t="e">
        <f t="shared" si="210"/>
        <v>#N/A</v>
      </c>
      <c r="ON79" s="193" t="e">
        <f t="shared" si="210"/>
        <v>#N/A</v>
      </c>
      <c r="OO79" s="193" t="e">
        <f t="shared" si="210"/>
        <v>#N/A</v>
      </c>
      <c r="OP79" s="193" t="e">
        <f t="shared" si="210"/>
        <v>#N/A</v>
      </c>
      <c r="OQ79" s="193" t="e">
        <f t="shared" si="210"/>
        <v>#N/A</v>
      </c>
      <c r="OR79" s="193" t="e">
        <f t="shared" si="210"/>
        <v>#N/A</v>
      </c>
      <c r="OS79" s="193" t="e">
        <f t="shared" si="210"/>
        <v>#N/A</v>
      </c>
      <c r="OT79" s="193" t="e">
        <f t="shared" si="210"/>
        <v>#N/A</v>
      </c>
      <c r="OU79" s="193" t="e">
        <f t="shared" si="210"/>
        <v>#N/A</v>
      </c>
      <c r="OV79" s="193" t="e">
        <f t="shared" si="210"/>
        <v>#N/A</v>
      </c>
      <c r="OW79" s="193" t="e">
        <f t="shared" si="184"/>
        <v>#N/A</v>
      </c>
      <c r="OX79" s="193" t="e">
        <f t="shared" si="184"/>
        <v>#N/A</v>
      </c>
      <c r="OY79" s="193" t="e">
        <f t="shared" si="184"/>
        <v>#N/A</v>
      </c>
      <c r="OZ79" s="193" t="e">
        <f t="shared" si="184"/>
        <v>#N/A</v>
      </c>
      <c r="PA79" s="193" t="e">
        <f t="shared" si="184"/>
        <v>#N/A</v>
      </c>
      <c r="PB79" s="193" t="e">
        <f t="shared" si="184"/>
        <v>#N/A</v>
      </c>
      <c r="PC79" s="193" t="e">
        <f t="shared" si="184"/>
        <v>#N/A</v>
      </c>
      <c r="PD79" s="193" t="e">
        <f t="shared" si="184"/>
        <v>#N/A</v>
      </c>
      <c r="PE79" s="193" t="e">
        <f t="shared" si="184"/>
        <v>#N/A</v>
      </c>
      <c r="PF79" s="193" t="e">
        <f t="shared" si="184"/>
        <v>#N/A</v>
      </c>
      <c r="PG79" s="193" t="e">
        <f t="shared" si="184"/>
        <v>#N/A</v>
      </c>
      <c r="PH79" s="193" t="e">
        <f t="shared" si="184"/>
        <v>#N/A</v>
      </c>
      <c r="PI79" s="193" t="e">
        <f t="shared" si="184"/>
        <v>#N/A</v>
      </c>
      <c r="PJ79" s="193" t="e">
        <f t="shared" si="184"/>
        <v>#N/A</v>
      </c>
      <c r="PK79" s="193" t="e">
        <f t="shared" si="184"/>
        <v>#N/A</v>
      </c>
      <c r="PL79" s="193" t="e">
        <f t="shared" si="195"/>
        <v>#N/A</v>
      </c>
      <c r="PM79" s="193" t="e">
        <f t="shared" si="173"/>
        <v>#N/A</v>
      </c>
      <c r="PN79" s="193" t="e">
        <f t="shared" si="173"/>
        <v>#N/A</v>
      </c>
      <c r="PO79" s="193" t="e">
        <f t="shared" si="173"/>
        <v>#N/A</v>
      </c>
      <c r="PP79" s="193" t="e">
        <f t="shared" si="173"/>
        <v>#N/A</v>
      </c>
      <c r="PQ79" s="193" t="e">
        <f t="shared" si="173"/>
        <v>#N/A</v>
      </c>
      <c r="PR79" s="193" t="e">
        <f t="shared" si="173"/>
        <v>#N/A</v>
      </c>
      <c r="PS79" s="193" t="e">
        <f t="shared" si="173"/>
        <v>#N/A</v>
      </c>
      <c r="PT79" s="193" t="e">
        <f t="shared" si="173"/>
        <v>#N/A</v>
      </c>
    </row>
    <row r="80" spans="1:436" hidden="1" x14ac:dyDescent="0.45">
      <c r="A80" s="20">
        <v>77</v>
      </c>
      <c r="B80" s="115"/>
      <c r="C80" s="115"/>
      <c r="D80" s="115"/>
      <c r="E80" s="110" t="str">
        <f t="shared" si="174"/>
        <v/>
      </c>
      <c r="F80" s="21" t="str">
        <f t="shared" si="175"/>
        <v/>
      </c>
      <c r="G80" s="22" t="str">
        <f t="shared" si="176"/>
        <v/>
      </c>
      <c r="H80" s="23" t="str">
        <f>IF(F80="","",IF(OR($F80&lt;Skew!$B$3,$F80=Skew!$B$3),IF($F80&gt;Skew!$C$3,Skew!$A$3,IF($F80&gt;Skew!$C$4,Skew!$A$4,IF($F80&gt;Skew!$C$5,Skew!$A$5,IF($F80&gt;Skew!$C$6,Skew!$A$6,IF($F80&gt;Skew!$C$7,Skew!$A$7,IF($F80&gt;Skew!$C$8,Skew!$A$8,IF($F80&gt;Skew!$C$9,Skew!$A$9,IF($F80&gt;Skew!$C$10,Skew!$A$10,IF($F80&gt;Skew!$C$11,Skew!$A$11,IF($F80&gt;Skew!$C$12,Skew!$A$12,IF($F80&gt;Skew!$C$13,Skew!$A$13,IF($F80&gt;Skew!$C$14,Skew!$A$14,IF($F80&gt;Skew!$C$15,Skew!$A$15,IF($F80&gt;Skew!$C$16,Skew!$A$16,Skew!$A$17)
)))))))))))))))</f>
        <v/>
      </c>
      <c r="I80" s="22" t="str">
        <f>IF(F80="","",MATCH(H80,Skew!$A$3:$A$17,0))</f>
        <v/>
      </c>
      <c r="J80" s="22" t="str">
        <f t="shared" si="166"/>
        <v/>
      </c>
      <c r="K80" s="24"/>
      <c r="L80" s="22" t="str">
        <f>IF(OR(F80="",K80=""),"",MATCH(K80,Confidence!$A$3:$A$12,0))</f>
        <v/>
      </c>
      <c r="M80" s="25" t="str">
        <f t="shared" si="167"/>
        <v/>
      </c>
      <c r="N80" s="25" t="str">
        <f t="shared" si="168"/>
        <v/>
      </c>
      <c r="O80" s="22"/>
      <c r="P80" s="102" t="str">
        <f t="shared" si="169"/>
        <v/>
      </c>
      <c r="Q80" s="102" t="str">
        <f t="shared" si="170"/>
        <v/>
      </c>
      <c r="R80" s="37" t="str">
        <f t="shared" si="171"/>
        <v/>
      </c>
      <c r="S80" s="115"/>
      <c r="T80" s="204" t="str">
        <f>IF(AND(B80&gt;0,C80&gt;0,D80&gt;0,M80&gt;0,N80&gt;0,S80&gt;0,NOT(K80="")),ABS(VLOOKUP($S$1,VLookups!$A$30:$B$31,2,FALSE)-_xlfn.BETA.DIST(S80,IF(G80="L",N80,M80),IF(G80="L",M80,N80),TRUE,B80,D80)),"")</f>
        <v/>
      </c>
      <c r="U80" s="112" t="str">
        <f>IF(OR($M80="",$N80=""),"",_xlfn.BETA.INV(ABS(VLOOKUP($S$1,VLookups!$A$30:$B$31,2,FALSE)-U$3),IF($G80="L",$N80,$M80),IF($G80="L",$M80,$N80),$B80,$D80))</f>
        <v/>
      </c>
      <c r="V80" s="113" t="str">
        <f>IF(OR($M80="",$N80=""),"",_xlfn.BETA.INV(ABS(VLOOKUP($S$1,VLookups!$A$30:$B$31,2,FALSE)-V$3),IF($G80="L",$N80,$M80),IF($G80="L",$M80,$N80),$B80,$D80))</f>
        <v/>
      </c>
      <c r="W80" s="112" t="str">
        <f>IF(OR($M80="",$N80=""),"",_xlfn.BETA.INV(ABS(VLOOKUP($S$1,VLookups!$A$30:$B$31,2,FALSE)-W$3),IF($G80="L",$N80,$M80),IF($G80="L",$M80,$N80),$B80,$D80))</f>
        <v/>
      </c>
      <c r="X80" s="113" t="str">
        <f>IF(OR($M80="",$N80=""),"",_xlfn.BETA.INV(ABS(VLOOKUP($S$1,VLookups!$A$30:$B$31,2,FALSE)-X$3),IF($G80="L",$N80,$M80),IF($G80="L",$M80,$N80),$B80,$D80))</f>
        <v/>
      </c>
      <c r="Y80" s="112" t="str">
        <f>IF(OR($M80="",$N80=""),"",_xlfn.BETA.INV(ABS(VLOOKUP($S$1,VLookups!$A$30:$B$31,2,FALSE)-Y$3),IF($G80="L",$N80,$M80),IF($G80="L",$M80,$N80),$B80,$D80))</f>
        <v/>
      </c>
      <c r="Z80" s="113" t="str">
        <f>IF(OR($M80="",$N80=""),"",_xlfn.BETA.INV(ABS(VLOOKUP($S$1,VLookups!$A$30:$B$31,2,FALSE)-Z$3),IF($G80="L",$N80,$M80),IF($G80="L",$M80,$N80),$B80,$D80))</f>
        <v/>
      </c>
      <c r="AA80" s="112" t="str">
        <f>IF(OR($M80="",$N80=""),"",_xlfn.BETA.INV(ABS(VLOOKUP($S$1,VLookups!$A$30:$B$31,2,FALSE)-AA$3),IF($G80="L",$N80,$M80),IF($G80="L",$M80,$N80),$B80,$D80))</f>
        <v/>
      </c>
      <c r="AB80" s="113" t="str">
        <f>IF(OR($M80="",$N80=""),"",_xlfn.BETA.INV(ABS(VLOOKUP($S$1,VLookups!$A$30:$B$31,2,FALSE)-AB$3),IF($G80="L",$N80,$M80),IF($G80="L",$M80,$N80),$B80,$D80))</f>
        <v/>
      </c>
      <c r="AC80" s="112" t="str">
        <f>IF(OR($M80="",$N80=""),"",_xlfn.BETA.INV(ABS(VLOOKUP($S$1,VLookups!$A$30:$B$31,2,FALSE)-AC$3),IF($G80="L",$N80,$M80),IF($G80="L",$M80,$N80),$B80,$D80))</f>
        <v/>
      </c>
      <c r="AD80" s="113" t="str">
        <f>IF(OR($M80="",$N80=""),"",_xlfn.BETA.INV(ABS(VLOOKUP($S$1,VLookups!$A$30:$B$31,2,FALSE)-AD$3),IF($G80="L",$N80,$M80),IF($G80="L",$M80,$N80),$B80,$D80))</f>
        <v/>
      </c>
      <c r="AE80" s="112" t="str">
        <f>IF(OR($M80="",$N80=""),"",_xlfn.BETA.INV(ABS(VLOOKUP($S$1,VLookups!$A$30:$B$31,2,FALSE)-AE$3),IF($G80="L",$N80,$M80),IF($G80="L",$M80,$N80),$B80,$D80))</f>
        <v/>
      </c>
      <c r="AF80" s="113" t="str">
        <f>IF(OR($M80="",$N80=""),"",_xlfn.BETA.INV(ABS(VLOOKUP($S$1,VLookups!$A$30:$B$31,2,FALSE)-AF$3),IF($G80="L",$N80,$M80),IF($G80="L",$M80,$N80),$B80,$D80))</f>
        <v/>
      </c>
      <c r="AG80" s="15"/>
      <c r="AH80" s="194" t="str">
        <f t="shared" si="177"/>
        <v/>
      </c>
      <c r="AI80" s="192" t="str">
        <f t="shared" si="178"/>
        <v/>
      </c>
      <c r="AJ80" s="177" t="str">
        <f t="shared" si="204"/>
        <v/>
      </c>
      <c r="AK80" s="177" t="str">
        <f t="shared" si="196"/>
        <v/>
      </c>
      <c r="AL80" s="177" t="str">
        <f t="shared" si="196"/>
        <v/>
      </c>
      <c r="AM80" s="177" t="str">
        <f t="shared" si="196"/>
        <v/>
      </c>
      <c r="AN80" s="177" t="str">
        <f t="shared" si="196"/>
        <v/>
      </c>
      <c r="AO80" s="177" t="str">
        <f t="shared" si="196"/>
        <v/>
      </c>
      <c r="AP80" s="177" t="str">
        <f t="shared" si="196"/>
        <v/>
      </c>
      <c r="AQ80" s="177" t="str">
        <f t="shared" si="196"/>
        <v/>
      </c>
      <c r="AR80" s="177" t="str">
        <f t="shared" si="196"/>
        <v/>
      </c>
      <c r="AS80" s="177" t="str">
        <f t="shared" si="196"/>
        <v/>
      </c>
      <c r="AT80" s="177" t="str">
        <f t="shared" si="196"/>
        <v/>
      </c>
      <c r="AU80" s="177" t="str">
        <f t="shared" si="196"/>
        <v/>
      </c>
      <c r="AV80" s="177" t="str">
        <f t="shared" si="196"/>
        <v/>
      </c>
      <c r="AW80" s="177" t="str">
        <f t="shared" si="196"/>
        <v/>
      </c>
      <c r="AX80" s="177" t="str">
        <f t="shared" si="196"/>
        <v/>
      </c>
      <c r="AY80" s="177" t="str">
        <f t="shared" si="196"/>
        <v/>
      </c>
      <c r="AZ80" s="177" t="str">
        <f t="shared" si="196"/>
        <v/>
      </c>
      <c r="BA80" s="177" t="str">
        <f t="shared" si="188"/>
        <v/>
      </c>
      <c r="BB80" s="177" t="str">
        <f t="shared" si="188"/>
        <v/>
      </c>
      <c r="BC80" s="177" t="str">
        <f t="shared" si="188"/>
        <v/>
      </c>
      <c r="BD80" s="177" t="str">
        <f t="shared" si="188"/>
        <v/>
      </c>
      <c r="BE80" s="177" t="str">
        <f t="shared" si="188"/>
        <v/>
      </c>
      <c r="BF80" s="177" t="str">
        <f t="shared" si="188"/>
        <v/>
      </c>
      <c r="BG80" s="177" t="str">
        <f t="shared" si="188"/>
        <v/>
      </c>
      <c r="BH80" s="177" t="str">
        <f t="shared" si="188"/>
        <v/>
      </c>
      <c r="BI80" s="177" t="str">
        <f t="shared" si="188"/>
        <v/>
      </c>
      <c r="BJ80" s="177" t="str">
        <f t="shared" si="188"/>
        <v/>
      </c>
      <c r="BK80" s="177" t="str">
        <f t="shared" si="188"/>
        <v/>
      </c>
      <c r="BL80" s="177" t="str">
        <f t="shared" si="188"/>
        <v/>
      </c>
      <c r="BM80" s="177" t="str">
        <f t="shared" si="188"/>
        <v/>
      </c>
      <c r="BN80" s="177" t="str">
        <f t="shared" si="188"/>
        <v/>
      </c>
      <c r="BO80" s="177" t="str">
        <f t="shared" si="188"/>
        <v/>
      </c>
      <c r="BP80" s="177" t="str">
        <f t="shared" si="197"/>
        <v/>
      </c>
      <c r="BQ80" s="177" t="str">
        <f t="shared" si="197"/>
        <v/>
      </c>
      <c r="BR80" s="177" t="str">
        <f t="shared" si="197"/>
        <v/>
      </c>
      <c r="BS80" s="177" t="str">
        <f t="shared" si="197"/>
        <v/>
      </c>
      <c r="BT80" s="177" t="str">
        <f t="shared" si="197"/>
        <v/>
      </c>
      <c r="BU80" s="177" t="str">
        <f t="shared" si="197"/>
        <v/>
      </c>
      <c r="BV80" s="177" t="str">
        <f t="shared" si="197"/>
        <v/>
      </c>
      <c r="BW80" s="177" t="str">
        <f t="shared" si="197"/>
        <v/>
      </c>
      <c r="BX80" s="177" t="str">
        <f t="shared" si="197"/>
        <v/>
      </c>
      <c r="BY80" s="177" t="str">
        <f t="shared" si="197"/>
        <v/>
      </c>
      <c r="BZ80" s="177" t="str">
        <f t="shared" si="197"/>
        <v/>
      </c>
      <c r="CA80" s="177" t="str">
        <f t="shared" si="197"/>
        <v/>
      </c>
      <c r="CB80" s="177" t="str">
        <f t="shared" si="197"/>
        <v/>
      </c>
      <c r="CC80" s="177" t="str">
        <f t="shared" si="197"/>
        <v/>
      </c>
      <c r="CD80" s="177" t="str">
        <f t="shared" si="197"/>
        <v/>
      </c>
      <c r="CE80" s="177" t="str">
        <f t="shared" si="197"/>
        <v/>
      </c>
      <c r="CF80" s="177" t="str">
        <f t="shared" si="189"/>
        <v/>
      </c>
      <c r="CG80" s="177" t="str">
        <f t="shared" si="189"/>
        <v/>
      </c>
      <c r="CH80" s="177" t="str">
        <f t="shared" si="189"/>
        <v/>
      </c>
      <c r="CI80" s="177" t="str">
        <f t="shared" si="189"/>
        <v/>
      </c>
      <c r="CJ80" s="177" t="str">
        <f t="shared" si="189"/>
        <v/>
      </c>
      <c r="CK80" s="177" t="str">
        <f t="shared" si="189"/>
        <v/>
      </c>
      <c r="CL80" s="177" t="str">
        <f t="shared" si="189"/>
        <v/>
      </c>
      <c r="CM80" s="177" t="str">
        <f t="shared" si="189"/>
        <v/>
      </c>
      <c r="CN80" s="177" t="str">
        <f t="shared" si="189"/>
        <v/>
      </c>
      <c r="CO80" s="177" t="str">
        <f t="shared" si="189"/>
        <v/>
      </c>
      <c r="CP80" s="177" t="str">
        <f t="shared" si="189"/>
        <v/>
      </c>
      <c r="CQ80" s="177" t="str">
        <f t="shared" si="189"/>
        <v/>
      </c>
      <c r="CR80" s="177" t="str">
        <f t="shared" si="189"/>
        <v/>
      </c>
      <c r="CS80" s="177" t="str">
        <f t="shared" si="189"/>
        <v/>
      </c>
      <c r="CT80" s="177" t="str">
        <f t="shared" si="189"/>
        <v/>
      </c>
      <c r="CU80" s="177" t="str">
        <f t="shared" si="185"/>
        <v/>
      </c>
      <c r="CV80" s="177" t="str">
        <f t="shared" si="185"/>
        <v/>
      </c>
      <c r="CW80" s="177" t="str">
        <f t="shared" si="185"/>
        <v/>
      </c>
      <c r="CX80" s="177" t="str">
        <f t="shared" si="185"/>
        <v/>
      </c>
      <c r="CY80" s="177" t="str">
        <f t="shared" si="185"/>
        <v/>
      </c>
      <c r="CZ80" s="177" t="str">
        <f t="shared" si="185"/>
        <v/>
      </c>
      <c r="DA80" s="177" t="str">
        <f t="shared" si="185"/>
        <v/>
      </c>
      <c r="DB80" s="177" t="str">
        <f t="shared" si="185"/>
        <v/>
      </c>
      <c r="DC80" s="177" t="str">
        <f t="shared" si="185"/>
        <v/>
      </c>
      <c r="DD80" s="177" t="str">
        <f t="shared" si="185"/>
        <v/>
      </c>
      <c r="DE80" s="177" t="str">
        <f t="shared" si="185"/>
        <v/>
      </c>
      <c r="DF80" s="177" t="str">
        <f t="shared" si="185"/>
        <v/>
      </c>
      <c r="DG80" s="177" t="str">
        <f t="shared" si="185"/>
        <v/>
      </c>
      <c r="DH80" s="177" t="str">
        <f t="shared" si="185"/>
        <v/>
      </c>
      <c r="DI80" s="177" t="str">
        <f t="shared" si="185"/>
        <v/>
      </c>
      <c r="DJ80" s="177" t="str">
        <f t="shared" si="185"/>
        <v/>
      </c>
      <c r="DK80" s="177" t="str">
        <f t="shared" si="180"/>
        <v/>
      </c>
      <c r="DL80" s="177" t="str">
        <f t="shared" si="180"/>
        <v/>
      </c>
      <c r="DM80" s="177" t="str">
        <f t="shared" si="180"/>
        <v/>
      </c>
      <c r="DN80" s="177" t="str">
        <f t="shared" si="180"/>
        <v/>
      </c>
      <c r="DO80" s="177" t="str">
        <f t="shared" si="180"/>
        <v/>
      </c>
      <c r="DP80" s="177" t="str">
        <f t="shared" si="180"/>
        <v/>
      </c>
      <c r="DQ80" s="177" t="str">
        <f t="shared" si="180"/>
        <v/>
      </c>
      <c r="DR80" s="177" t="str">
        <f t="shared" si="180"/>
        <v/>
      </c>
      <c r="DS80" s="177" t="str">
        <f t="shared" si="180"/>
        <v/>
      </c>
      <c r="DT80" s="177" t="str">
        <f t="shared" si="180"/>
        <v/>
      </c>
      <c r="DU80" s="177" t="str">
        <f t="shared" si="180"/>
        <v/>
      </c>
      <c r="DV80" s="177" t="str">
        <f t="shared" si="180"/>
        <v/>
      </c>
      <c r="DW80" s="177" t="str">
        <f t="shared" si="180"/>
        <v/>
      </c>
      <c r="DX80" s="177" t="str">
        <f t="shared" si="180"/>
        <v/>
      </c>
      <c r="DY80" s="177" t="str">
        <f t="shared" si="180"/>
        <v/>
      </c>
      <c r="DZ80" s="177" t="str">
        <f t="shared" si="198"/>
        <v/>
      </c>
      <c r="EA80" s="177" t="str">
        <f t="shared" si="198"/>
        <v/>
      </c>
      <c r="EB80" s="177" t="str">
        <f t="shared" si="198"/>
        <v/>
      </c>
      <c r="EC80" s="177" t="str">
        <f t="shared" si="198"/>
        <v/>
      </c>
      <c r="ED80" s="177" t="str">
        <f t="shared" si="198"/>
        <v/>
      </c>
      <c r="EE80" s="177" t="str">
        <f t="shared" si="198"/>
        <v/>
      </c>
      <c r="EF80" s="177" t="str">
        <f t="shared" si="198"/>
        <v/>
      </c>
      <c r="EG80" s="177" t="str">
        <f t="shared" si="198"/>
        <v/>
      </c>
      <c r="EH80" s="177" t="str">
        <f t="shared" si="198"/>
        <v/>
      </c>
      <c r="EI80" s="177" t="str">
        <f t="shared" si="198"/>
        <v/>
      </c>
      <c r="EJ80" s="177" t="str">
        <f t="shared" si="198"/>
        <v/>
      </c>
      <c r="EK80" s="177" t="str">
        <f t="shared" si="198"/>
        <v/>
      </c>
      <c r="EL80" s="177" t="str">
        <f t="shared" si="198"/>
        <v/>
      </c>
      <c r="EM80" s="177" t="str">
        <f t="shared" si="198"/>
        <v/>
      </c>
      <c r="EN80" s="177" t="str">
        <f t="shared" si="198"/>
        <v/>
      </c>
      <c r="EO80" s="177" t="str">
        <f t="shared" si="198"/>
        <v/>
      </c>
      <c r="EP80" s="177" t="str">
        <f t="shared" si="190"/>
        <v/>
      </c>
      <c r="EQ80" s="177" t="str">
        <f t="shared" si="190"/>
        <v/>
      </c>
      <c r="ER80" s="177" t="str">
        <f t="shared" si="190"/>
        <v/>
      </c>
      <c r="ES80" s="177" t="str">
        <f t="shared" si="190"/>
        <v/>
      </c>
      <c r="ET80" s="177" t="str">
        <f t="shared" si="190"/>
        <v/>
      </c>
      <c r="EU80" s="177" t="str">
        <f t="shared" si="190"/>
        <v/>
      </c>
      <c r="EV80" s="177" t="str">
        <f t="shared" si="190"/>
        <v/>
      </c>
      <c r="EW80" s="177" t="str">
        <f t="shared" si="190"/>
        <v/>
      </c>
      <c r="EX80" s="177" t="str">
        <f t="shared" si="190"/>
        <v/>
      </c>
      <c r="EY80" s="177" t="str">
        <f t="shared" si="190"/>
        <v/>
      </c>
      <c r="EZ80" s="177" t="str">
        <f t="shared" si="190"/>
        <v/>
      </c>
      <c r="FA80" s="177" t="str">
        <f t="shared" si="190"/>
        <v/>
      </c>
      <c r="FB80" s="177" t="str">
        <f t="shared" si="190"/>
        <v/>
      </c>
      <c r="FC80" s="177" t="str">
        <f t="shared" si="190"/>
        <v/>
      </c>
      <c r="FD80" s="177" t="str">
        <f t="shared" si="190"/>
        <v/>
      </c>
      <c r="FE80" s="177" t="str">
        <f t="shared" si="203"/>
        <v/>
      </c>
      <c r="FF80" s="177" t="str">
        <f t="shared" si="203"/>
        <v/>
      </c>
      <c r="FG80" s="177" t="str">
        <f t="shared" si="203"/>
        <v/>
      </c>
      <c r="FH80" s="177" t="str">
        <f t="shared" si="203"/>
        <v/>
      </c>
      <c r="FI80" s="177" t="str">
        <f t="shared" si="203"/>
        <v/>
      </c>
      <c r="FJ80" s="177" t="str">
        <f t="shared" si="203"/>
        <v/>
      </c>
      <c r="FK80" s="177" t="str">
        <f t="shared" si="203"/>
        <v/>
      </c>
      <c r="FL80" s="177" t="str">
        <f t="shared" si="203"/>
        <v/>
      </c>
      <c r="FM80" s="177" t="str">
        <f t="shared" si="203"/>
        <v/>
      </c>
      <c r="FN80" s="177" t="str">
        <f t="shared" si="203"/>
        <v/>
      </c>
      <c r="FO80" s="177" t="str">
        <f t="shared" si="203"/>
        <v/>
      </c>
      <c r="FP80" s="177" t="str">
        <f t="shared" si="203"/>
        <v/>
      </c>
      <c r="FQ80" s="177" t="str">
        <f t="shared" si="203"/>
        <v/>
      </c>
      <c r="FR80" s="177" t="str">
        <f t="shared" si="203"/>
        <v/>
      </c>
      <c r="FS80" s="177" t="str">
        <f t="shared" si="203"/>
        <v/>
      </c>
      <c r="FT80" s="177" t="str">
        <f t="shared" si="203"/>
        <v/>
      </c>
      <c r="FU80" s="177" t="str">
        <f t="shared" si="199"/>
        <v/>
      </c>
      <c r="FV80" s="177" t="str">
        <f t="shared" si="199"/>
        <v/>
      </c>
      <c r="FW80" s="177" t="str">
        <f t="shared" si="191"/>
        <v/>
      </c>
      <c r="FX80" s="177" t="str">
        <f t="shared" si="186"/>
        <v/>
      </c>
      <c r="FY80" s="177" t="str">
        <f t="shared" si="186"/>
        <v/>
      </c>
      <c r="FZ80" s="177" t="str">
        <f t="shared" si="186"/>
        <v/>
      </c>
      <c r="GA80" s="177" t="str">
        <f t="shared" si="186"/>
        <v/>
      </c>
      <c r="GB80" s="177" t="str">
        <f t="shared" si="186"/>
        <v/>
      </c>
      <c r="GC80" s="177" t="str">
        <f t="shared" si="186"/>
        <v/>
      </c>
      <c r="GD80" s="177" t="str">
        <f t="shared" si="186"/>
        <v/>
      </c>
      <c r="GE80" s="177" t="str">
        <f t="shared" si="186"/>
        <v/>
      </c>
      <c r="GF80" s="177" t="str">
        <f t="shared" si="186"/>
        <v/>
      </c>
      <c r="GG80" s="177" t="str">
        <f t="shared" si="186"/>
        <v/>
      </c>
      <c r="GH80" s="177" t="str">
        <f t="shared" si="186"/>
        <v/>
      </c>
      <c r="GI80" s="177" t="str">
        <f t="shared" si="186"/>
        <v/>
      </c>
      <c r="GJ80" s="177" t="str">
        <f t="shared" si="186"/>
        <v/>
      </c>
      <c r="GK80" s="177" t="str">
        <f t="shared" si="186"/>
        <v/>
      </c>
      <c r="GL80" s="177" t="str">
        <f t="shared" si="186"/>
        <v/>
      </c>
      <c r="GM80" s="177" t="str">
        <f t="shared" si="200"/>
        <v/>
      </c>
      <c r="GN80" s="177" t="str">
        <f t="shared" si="200"/>
        <v/>
      </c>
      <c r="GO80" s="177" t="str">
        <f t="shared" si="200"/>
        <v/>
      </c>
      <c r="GP80" s="177" t="str">
        <f t="shared" si="200"/>
        <v/>
      </c>
      <c r="GQ80" s="177" t="str">
        <f t="shared" si="200"/>
        <v/>
      </c>
      <c r="GR80" s="177" t="str">
        <f t="shared" si="200"/>
        <v/>
      </c>
      <c r="GS80" s="177" t="str">
        <f t="shared" si="200"/>
        <v/>
      </c>
      <c r="GT80" s="177" t="str">
        <f t="shared" si="200"/>
        <v/>
      </c>
      <c r="GU80" s="177" t="str">
        <f t="shared" si="200"/>
        <v/>
      </c>
      <c r="GV80" s="177" t="str">
        <f t="shared" si="200"/>
        <v/>
      </c>
      <c r="GW80" s="177" t="str">
        <f t="shared" si="200"/>
        <v/>
      </c>
      <c r="GX80" s="177" t="str">
        <f t="shared" si="200"/>
        <v/>
      </c>
      <c r="GY80" s="177" t="str">
        <f t="shared" si="200"/>
        <v/>
      </c>
      <c r="GZ80" s="177" t="str">
        <f t="shared" si="200"/>
        <v/>
      </c>
      <c r="HA80" s="177" t="str">
        <f t="shared" si="200"/>
        <v/>
      </c>
      <c r="HB80" s="177" t="str">
        <f t="shared" si="200"/>
        <v/>
      </c>
      <c r="HC80" s="177" t="str">
        <f t="shared" si="192"/>
        <v/>
      </c>
      <c r="HD80" s="177" t="str">
        <f t="shared" si="187"/>
        <v/>
      </c>
      <c r="HE80" s="177" t="str">
        <f t="shared" si="187"/>
        <v/>
      </c>
      <c r="HF80" s="177" t="str">
        <f t="shared" si="187"/>
        <v/>
      </c>
      <c r="HG80" s="177" t="str">
        <f t="shared" si="187"/>
        <v/>
      </c>
      <c r="HH80" s="177" t="str">
        <f t="shared" si="187"/>
        <v/>
      </c>
      <c r="HI80" s="177" t="str">
        <f t="shared" si="187"/>
        <v/>
      </c>
      <c r="HJ80" s="177" t="str">
        <f t="shared" si="187"/>
        <v/>
      </c>
      <c r="HK80" s="177" t="str">
        <f t="shared" si="187"/>
        <v/>
      </c>
      <c r="HL80" s="177" t="str">
        <f t="shared" si="187"/>
        <v/>
      </c>
      <c r="HM80" s="177" t="str">
        <f t="shared" si="187"/>
        <v/>
      </c>
      <c r="HN80" s="177" t="str">
        <f t="shared" si="187"/>
        <v/>
      </c>
      <c r="HO80" s="177" t="str">
        <f t="shared" si="187"/>
        <v/>
      </c>
      <c r="HP80" s="177" t="str">
        <f t="shared" si="187"/>
        <v/>
      </c>
      <c r="HQ80" s="177" t="str">
        <f t="shared" si="187"/>
        <v/>
      </c>
      <c r="HR80" s="177" t="str">
        <f t="shared" si="187"/>
        <v/>
      </c>
      <c r="HS80" s="177" t="str">
        <f t="shared" si="201"/>
        <v/>
      </c>
      <c r="HT80" s="177" t="str">
        <f t="shared" si="201"/>
        <v/>
      </c>
      <c r="HU80" s="177" t="str">
        <f t="shared" si="201"/>
        <v/>
      </c>
      <c r="HV80" s="177" t="str">
        <f t="shared" si="201"/>
        <v/>
      </c>
      <c r="HW80" s="177" t="str">
        <f t="shared" si="201"/>
        <v/>
      </c>
      <c r="HX80" s="177" t="str">
        <f t="shared" si="201"/>
        <v/>
      </c>
      <c r="HY80" s="177" t="str">
        <f t="shared" si="201"/>
        <v/>
      </c>
      <c r="HZ80" s="177" t="str">
        <f t="shared" si="201"/>
        <v/>
      </c>
      <c r="IA80" s="192" t="str">
        <f t="shared" si="181"/>
        <v/>
      </c>
      <c r="IB80" s="193" t="e">
        <f t="shared" si="172"/>
        <v>#N/A</v>
      </c>
      <c r="IC80" s="193" t="e">
        <f t="shared" si="205"/>
        <v>#N/A</v>
      </c>
      <c r="ID80" s="193" t="e">
        <f t="shared" si="205"/>
        <v>#N/A</v>
      </c>
      <c r="IE80" s="193" t="e">
        <f t="shared" si="205"/>
        <v>#N/A</v>
      </c>
      <c r="IF80" s="193" t="e">
        <f t="shared" si="163"/>
        <v>#N/A</v>
      </c>
      <c r="IG80" s="193" t="e">
        <f t="shared" si="163"/>
        <v>#N/A</v>
      </c>
      <c r="IH80" s="193" t="e">
        <f t="shared" si="163"/>
        <v>#N/A</v>
      </c>
      <c r="II80" s="193" t="e">
        <f t="shared" si="163"/>
        <v>#N/A</v>
      </c>
      <c r="IJ80" s="193" t="e">
        <f t="shared" si="163"/>
        <v>#N/A</v>
      </c>
      <c r="IK80" s="193" t="e">
        <f t="shared" si="163"/>
        <v>#N/A</v>
      </c>
      <c r="IL80" s="193" t="e">
        <f t="shared" si="163"/>
        <v>#N/A</v>
      </c>
      <c r="IM80" s="193" t="e">
        <f t="shared" si="163"/>
        <v>#N/A</v>
      </c>
      <c r="IN80" s="193" t="e">
        <f t="shared" si="163"/>
        <v>#N/A</v>
      </c>
      <c r="IO80" s="193" t="e">
        <f t="shared" si="163"/>
        <v>#N/A</v>
      </c>
      <c r="IP80" s="193" t="e">
        <f t="shared" si="163"/>
        <v>#N/A</v>
      </c>
      <c r="IQ80" s="193" t="e">
        <f t="shared" si="163"/>
        <v>#N/A</v>
      </c>
      <c r="IR80" s="193" t="e">
        <f t="shared" si="163"/>
        <v>#N/A</v>
      </c>
      <c r="IS80" s="193" t="e">
        <f t="shared" si="163"/>
        <v>#N/A</v>
      </c>
      <c r="IT80" s="193" t="e">
        <f t="shared" si="163"/>
        <v>#N/A</v>
      </c>
      <c r="IU80" s="193" t="e">
        <f t="shared" si="211"/>
        <v>#N/A</v>
      </c>
      <c r="IV80" s="193" t="e">
        <f t="shared" si="211"/>
        <v>#N/A</v>
      </c>
      <c r="IW80" s="193" t="e">
        <f t="shared" si="211"/>
        <v>#N/A</v>
      </c>
      <c r="IX80" s="193" t="e">
        <f t="shared" si="211"/>
        <v>#N/A</v>
      </c>
      <c r="IY80" s="193" t="e">
        <f t="shared" si="211"/>
        <v>#N/A</v>
      </c>
      <c r="IZ80" s="193" t="e">
        <f t="shared" si="211"/>
        <v>#N/A</v>
      </c>
      <c r="JA80" s="193" t="e">
        <f t="shared" si="211"/>
        <v>#N/A</v>
      </c>
      <c r="JB80" s="193" t="e">
        <f t="shared" si="211"/>
        <v>#N/A</v>
      </c>
      <c r="JC80" s="193" t="e">
        <f t="shared" si="211"/>
        <v>#N/A</v>
      </c>
      <c r="JD80" s="193" t="e">
        <f t="shared" si="211"/>
        <v>#N/A</v>
      </c>
      <c r="JE80" s="193" t="e">
        <f t="shared" si="211"/>
        <v>#N/A</v>
      </c>
      <c r="JF80" s="193" t="e">
        <f t="shared" si="211"/>
        <v>#N/A</v>
      </c>
      <c r="JG80" s="193" t="e">
        <f t="shared" si="211"/>
        <v>#N/A</v>
      </c>
      <c r="JH80" s="193" t="e">
        <f t="shared" si="211"/>
        <v>#N/A</v>
      </c>
      <c r="JI80" s="193" t="e">
        <f t="shared" si="211"/>
        <v>#N/A</v>
      </c>
      <c r="JJ80" s="193" t="e">
        <f t="shared" si="208"/>
        <v>#N/A</v>
      </c>
      <c r="JK80" s="193" t="e">
        <f t="shared" si="208"/>
        <v>#N/A</v>
      </c>
      <c r="JL80" s="193" t="e">
        <f t="shared" si="208"/>
        <v>#N/A</v>
      </c>
      <c r="JM80" s="193" t="e">
        <f t="shared" si="208"/>
        <v>#N/A</v>
      </c>
      <c r="JN80" s="193" t="e">
        <f t="shared" si="208"/>
        <v>#N/A</v>
      </c>
      <c r="JO80" s="193" t="e">
        <f t="shared" si="208"/>
        <v>#N/A</v>
      </c>
      <c r="JP80" s="193" t="e">
        <f t="shared" si="208"/>
        <v>#N/A</v>
      </c>
      <c r="JQ80" s="193" t="e">
        <f t="shared" si="208"/>
        <v>#N/A</v>
      </c>
      <c r="JR80" s="193" t="e">
        <f t="shared" si="208"/>
        <v>#N/A</v>
      </c>
      <c r="JS80" s="193" t="e">
        <f t="shared" si="208"/>
        <v>#N/A</v>
      </c>
      <c r="JT80" s="193" t="e">
        <f t="shared" si="208"/>
        <v>#N/A</v>
      </c>
      <c r="JU80" s="193" t="e">
        <f t="shared" si="208"/>
        <v>#N/A</v>
      </c>
      <c r="JV80" s="193" t="e">
        <f t="shared" si="208"/>
        <v>#N/A</v>
      </c>
      <c r="JW80" s="193" t="e">
        <f t="shared" si="208"/>
        <v>#N/A</v>
      </c>
      <c r="JX80" s="193" t="e">
        <f t="shared" si="208"/>
        <v>#N/A</v>
      </c>
      <c r="JY80" s="193" t="e">
        <f t="shared" si="182"/>
        <v>#N/A</v>
      </c>
      <c r="JZ80" s="193" t="e">
        <f t="shared" si="182"/>
        <v>#N/A</v>
      </c>
      <c r="KA80" s="193" t="e">
        <f t="shared" si="182"/>
        <v>#N/A</v>
      </c>
      <c r="KB80" s="193" t="e">
        <f t="shared" si="182"/>
        <v>#N/A</v>
      </c>
      <c r="KC80" s="193" t="e">
        <f t="shared" si="182"/>
        <v>#N/A</v>
      </c>
      <c r="KD80" s="193" t="e">
        <f t="shared" si="182"/>
        <v>#N/A</v>
      </c>
      <c r="KE80" s="193" t="e">
        <f t="shared" si="182"/>
        <v>#N/A</v>
      </c>
      <c r="KF80" s="193" t="e">
        <f t="shared" si="182"/>
        <v>#N/A</v>
      </c>
      <c r="KG80" s="193" t="e">
        <f t="shared" si="182"/>
        <v>#N/A</v>
      </c>
      <c r="KH80" s="193" t="e">
        <f t="shared" si="182"/>
        <v>#N/A</v>
      </c>
      <c r="KI80" s="193" t="e">
        <f t="shared" si="182"/>
        <v>#N/A</v>
      </c>
      <c r="KJ80" s="193" t="e">
        <f t="shared" si="182"/>
        <v>#N/A</v>
      </c>
      <c r="KK80" s="193" t="e">
        <f t="shared" si="182"/>
        <v>#N/A</v>
      </c>
      <c r="KL80" s="193" t="e">
        <f t="shared" si="182"/>
        <v>#N/A</v>
      </c>
      <c r="KM80" s="193" t="e">
        <f t="shared" si="182"/>
        <v>#N/A</v>
      </c>
      <c r="KN80" s="193" t="e">
        <f t="shared" si="193"/>
        <v>#N/A</v>
      </c>
      <c r="KO80" s="193" t="e">
        <f t="shared" si="206"/>
        <v>#N/A</v>
      </c>
      <c r="KP80" s="193" t="e">
        <f t="shared" si="206"/>
        <v>#N/A</v>
      </c>
      <c r="KQ80" s="193" t="e">
        <f t="shared" si="206"/>
        <v>#N/A</v>
      </c>
      <c r="KR80" s="193" t="e">
        <f t="shared" si="164"/>
        <v>#N/A</v>
      </c>
      <c r="KS80" s="193" t="e">
        <f t="shared" si="164"/>
        <v>#N/A</v>
      </c>
      <c r="KT80" s="193" t="e">
        <f t="shared" si="164"/>
        <v>#N/A</v>
      </c>
      <c r="KU80" s="193" t="e">
        <f t="shared" si="164"/>
        <v>#N/A</v>
      </c>
      <c r="KV80" s="193" t="e">
        <f t="shared" si="164"/>
        <v>#N/A</v>
      </c>
      <c r="KW80" s="193" t="e">
        <f t="shared" si="164"/>
        <v>#N/A</v>
      </c>
      <c r="KX80" s="193" t="e">
        <f t="shared" si="164"/>
        <v>#N/A</v>
      </c>
      <c r="KY80" s="193" t="e">
        <f t="shared" si="164"/>
        <v>#N/A</v>
      </c>
      <c r="KZ80" s="193" t="e">
        <f t="shared" si="164"/>
        <v>#N/A</v>
      </c>
      <c r="LA80" s="193" t="e">
        <f t="shared" si="164"/>
        <v>#N/A</v>
      </c>
      <c r="LB80" s="193" t="e">
        <f t="shared" si="164"/>
        <v>#N/A</v>
      </c>
      <c r="LC80" s="193" t="e">
        <f t="shared" si="164"/>
        <v>#N/A</v>
      </c>
      <c r="LD80" s="193" t="e">
        <f t="shared" si="164"/>
        <v>#N/A</v>
      </c>
      <c r="LE80" s="193" t="e">
        <f t="shared" si="164"/>
        <v>#N/A</v>
      </c>
      <c r="LF80" s="193" t="e">
        <f t="shared" si="164"/>
        <v>#N/A</v>
      </c>
      <c r="LG80" s="193" t="e">
        <f t="shared" si="212"/>
        <v>#N/A</v>
      </c>
      <c r="LH80" s="193" t="e">
        <f t="shared" si="212"/>
        <v>#N/A</v>
      </c>
      <c r="LI80" s="193" t="e">
        <f t="shared" si="212"/>
        <v>#N/A</v>
      </c>
      <c r="LJ80" s="193" t="e">
        <f t="shared" si="212"/>
        <v>#N/A</v>
      </c>
      <c r="LK80" s="193" t="e">
        <f t="shared" si="212"/>
        <v>#N/A</v>
      </c>
      <c r="LL80" s="193" t="e">
        <f t="shared" si="212"/>
        <v>#N/A</v>
      </c>
      <c r="LM80" s="193" t="e">
        <f t="shared" si="212"/>
        <v>#N/A</v>
      </c>
      <c r="LN80" s="193" t="e">
        <f t="shared" si="212"/>
        <v>#N/A</v>
      </c>
      <c r="LO80" s="193" t="e">
        <f t="shared" si="212"/>
        <v>#N/A</v>
      </c>
      <c r="LP80" s="193" t="e">
        <f t="shared" si="212"/>
        <v>#N/A</v>
      </c>
      <c r="LQ80" s="193" t="e">
        <f t="shared" si="212"/>
        <v>#N/A</v>
      </c>
      <c r="LR80" s="193" t="e">
        <f t="shared" si="212"/>
        <v>#N/A</v>
      </c>
      <c r="LS80" s="193" t="e">
        <f t="shared" si="212"/>
        <v>#N/A</v>
      </c>
      <c r="LT80" s="193" t="e">
        <f t="shared" si="212"/>
        <v>#N/A</v>
      </c>
      <c r="LU80" s="193" t="e">
        <f t="shared" si="212"/>
        <v>#N/A</v>
      </c>
      <c r="LV80" s="193" t="e">
        <f t="shared" si="209"/>
        <v>#N/A</v>
      </c>
      <c r="LW80" s="193" t="e">
        <f t="shared" si="209"/>
        <v>#N/A</v>
      </c>
      <c r="LX80" s="193" t="e">
        <f t="shared" si="209"/>
        <v>#N/A</v>
      </c>
      <c r="LY80" s="193" t="e">
        <f t="shared" si="209"/>
        <v>#N/A</v>
      </c>
      <c r="LZ80" s="193" t="e">
        <f t="shared" si="209"/>
        <v>#N/A</v>
      </c>
      <c r="MA80" s="193" t="e">
        <f t="shared" si="209"/>
        <v>#N/A</v>
      </c>
      <c r="MB80" s="193" t="e">
        <f t="shared" si="209"/>
        <v>#N/A</v>
      </c>
      <c r="MC80" s="193" t="e">
        <f t="shared" si="209"/>
        <v>#N/A</v>
      </c>
      <c r="MD80" s="193" t="e">
        <f t="shared" si="209"/>
        <v>#N/A</v>
      </c>
      <c r="ME80" s="193" t="e">
        <f t="shared" si="209"/>
        <v>#N/A</v>
      </c>
      <c r="MF80" s="193" t="e">
        <f t="shared" si="209"/>
        <v>#N/A</v>
      </c>
      <c r="MG80" s="193" t="e">
        <f t="shared" si="209"/>
        <v>#N/A</v>
      </c>
      <c r="MH80" s="193" t="e">
        <f t="shared" si="209"/>
        <v>#N/A</v>
      </c>
      <c r="MI80" s="193" t="e">
        <f t="shared" si="209"/>
        <v>#N/A</v>
      </c>
      <c r="MJ80" s="193" t="e">
        <f t="shared" si="209"/>
        <v>#N/A</v>
      </c>
      <c r="MK80" s="193" t="e">
        <f t="shared" si="183"/>
        <v>#N/A</v>
      </c>
      <c r="ML80" s="193" t="e">
        <f t="shared" si="183"/>
        <v>#N/A</v>
      </c>
      <c r="MM80" s="193" t="e">
        <f t="shared" si="183"/>
        <v>#N/A</v>
      </c>
      <c r="MN80" s="193" t="e">
        <f t="shared" si="183"/>
        <v>#N/A</v>
      </c>
      <c r="MO80" s="193" t="e">
        <f t="shared" si="183"/>
        <v>#N/A</v>
      </c>
      <c r="MP80" s="193" t="e">
        <f t="shared" si="183"/>
        <v>#N/A</v>
      </c>
      <c r="MQ80" s="193" t="e">
        <f t="shared" si="183"/>
        <v>#N/A</v>
      </c>
      <c r="MR80" s="193" t="e">
        <f t="shared" si="183"/>
        <v>#N/A</v>
      </c>
      <c r="MS80" s="193" t="e">
        <f t="shared" si="183"/>
        <v>#N/A</v>
      </c>
      <c r="MT80" s="193" t="e">
        <f t="shared" si="183"/>
        <v>#N/A</v>
      </c>
      <c r="MU80" s="193" t="e">
        <f t="shared" si="183"/>
        <v>#N/A</v>
      </c>
      <c r="MV80" s="193" t="e">
        <f t="shared" si="183"/>
        <v>#N/A</v>
      </c>
      <c r="MW80" s="193" t="e">
        <f t="shared" si="183"/>
        <v>#N/A</v>
      </c>
      <c r="MX80" s="193" t="e">
        <f t="shared" si="183"/>
        <v>#N/A</v>
      </c>
      <c r="MY80" s="193" t="e">
        <f t="shared" si="183"/>
        <v>#N/A</v>
      </c>
      <c r="MZ80" s="193" t="e">
        <f t="shared" si="194"/>
        <v>#N/A</v>
      </c>
      <c r="NA80" s="193" t="e">
        <f t="shared" si="207"/>
        <v>#N/A</v>
      </c>
      <c r="NB80" s="193" t="e">
        <f t="shared" si="207"/>
        <v>#N/A</v>
      </c>
      <c r="NC80" s="193" t="e">
        <f t="shared" si="207"/>
        <v>#N/A</v>
      </c>
      <c r="ND80" s="193" t="e">
        <f t="shared" si="165"/>
        <v>#N/A</v>
      </c>
      <c r="NE80" s="193" t="e">
        <f t="shared" si="165"/>
        <v>#N/A</v>
      </c>
      <c r="NF80" s="193" t="e">
        <f t="shared" si="165"/>
        <v>#N/A</v>
      </c>
      <c r="NG80" s="193" t="e">
        <f t="shared" si="165"/>
        <v>#N/A</v>
      </c>
      <c r="NH80" s="193" t="e">
        <f t="shared" si="165"/>
        <v>#N/A</v>
      </c>
      <c r="NI80" s="193" t="e">
        <f t="shared" si="165"/>
        <v>#N/A</v>
      </c>
      <c r="NJ80" s="193" t="e">
        <f t="shared" si="165"/>
        <v>#N/A</v>
      </c>
      <c r="NK80" s="193" t="e">
        <f t="shared" si="165"/>
        <v>#N/A</v>
      </c>
      <c r="NL80" s="193" t="e">
        <f t="shared" si="165"/>
        <v>#N/A</v>
      </c>
      <c r="NM80" s="193" t="e">
        <f t="shared" si="165"/>
        <v>#N/A</v>
      </c>
      <c r="NN80" s="193" t="e">
        <f t="shared" si="165"/>
        <v>#N/A</v>
      </c>
      <c r="NO80" s="193" t="e">
        <f t="shared" si="165"/>
        <v>#N/A</v>
      </c>
      <c r="NP80" s="193" t="e">
        <f t="shared" si="165"/>
        <v>#N/A</v>
      </c>
      <c r="NQ80" s="193" t="e">
        <f t="shared" si="165"/>
        <v>#N/A</v>
      </c>
      <c r="NR80" s="193" t="e">
        <f t="shared" si="165"/>
        <v>#N/A</v>
      </c>
      <c r="NS80" s="193" t="e">
        <f t="shared" si="213"/>
        <v>#N/A</v>
      </c>
      <c r="NT80" s="193" t="e">
        <f t="shared" si="213"/>
        <v>#N/A</v>
      </c>
      <c r="NU80" s="193" t="e">
        <f t="shared" si="213"/>
        <v>#N/A</v>
      </c>
      <c r="NV80" s="193" t="e">
        <f t="shared" si="213"/>
        <v>#N/A</v>
      </c>
      <c r="NW80" s="193" t="e">
        <f t="shared" si="213"/>
        <v>#N/A</v>
      </c>
      <c r="NX80" s="193" t="e">
        <f t="shared" si="213"/>
        <v>#N/A</v>
      </c>
      <c r="NY80" s="193" t="e">
        <f t="shared" si="213"/>
        <v>#N/A</v>
      </c>
      <c r="NZ80" s="193" t="e">
        <f t="shared" si="213"/>
        <v>#N/A</v>
      </c>
      <c r="OA80" s="193" t="e">
        <f t="shared" si="213"/>
        <v>#N/A</v>
      </c>
      <c r="OB80" s="193" t="e">
        <f t="shared" si="213"/>
        <v>#N/A</v>
      </c>
      <c r="OC80" s="193" t="e">
        <f t="shared" si="213"/>
        <v>#N/A</v>
      </c>
      <c r="OD80" s="193" t="e">
        <f t="shared" si="213"/>
        <v>#N/A</v>
      </c>
      <c r="OE80" s="193" t="e">
        <f t="shared" si="213"/>
        <v>#N/A</v>
      </c>
      <c r="OF80" s="193" t="e">
        <f t="shared" si="213"/>
        <v>#N/A</v>
      </c>
      <c r="OG80" s="193" t="e">
        <f t="shared" si="213"/>
        <v>#N/A</v>
      </c>
      <c r="OH80" s="193" t="e">
        <f t="shared" si="210"/>
        <v>#N/A</v>
      </c>
      <c r="OI80" s="193" t="e">
        <f t="shared" si="210"/>
        <v>#N/A</v>
      </c>
      <c r="OJ80" s="193" t="e">
        <f t="shared" si="210"/>
        <v>#N/A</v>
      </c>
      <c r="OK80" s="193" t="e">
        <f t="shared" si="210"/>
        <v>#N/A</v>
      </c>
      <c r="OL80" s="193" t="e">
        <f t="shared" si="210"/>
        <v>#N/A</v>
      </c>
      <c r="OM80" s="193" t="e">
        <f t="shared" si="210"/>
        <v>#N/A</v>
      </c>
      <c r="ON80" s="193" t="e">
        <f t="shared" si="210"/>
        <v>#N/A</v>
      </c>
      <c r="OO80" s="193" t="e">
        <f t="shared" si="210"/>
        <v>#N/A</v>
      </c>
      <c r="OP80" s="193" t="e">
        <f t="shared" si="210"/>
        <v>#N/A</v>
      </c>
      <c r="OQ80" s="193" t="e">
        <f t="shared" si="210"/>
        <v>#N/A</v>
      </c>
      <c r="OR80" s="193" t="e">
        <f t="shared" si="210"/>
        <v>#N/A</v>
      </c>
      <c r="OS80" s="193" t="e">
        <f t="shared" si="210"/>
        <v>#N/A</v>
      </c>
      <c r="OT80" s="193" t="e">
        <f t="shared" si="210"/>
        <v>#N/A</v>
      </c>
      <c r="OU80" s="193" t="e">
        <f t="shared" si="210"/>
        <v>#N/A</v>
      </c>
      <c r="OV80" s="193" t="e">
        <f t="shared" si="210"/>
        <v>#N/A</v>
      </c>
      <c r="OW80" s="193" t="e">
        <f t="shared" si="184"/>
        <v>#N/A</v>
      </c>
      <c r="OX80" s="193" t="e">
        <f t="shared" si="184"/>
        <v>#N/A</v>
      </c>
      <c r="OY80" s="193" t="e">
        <f t="shared" si="184"/>
        <v>#N/A</v>
      </c>
      <c r="OZ80" s="193" t="e">
        <f t="shared" si="184"/>
        <v>#N/A</v>
      </c>
      <c r="PA80" s="193" t="e">
        <f t="shared" si="184"/>
        <v>#N/A</v>
      </c>
      <c r="PB80" s="193" t="e">
        <f t="shared" si="184"/>
        <v>#N/A</v>
      </c>
      <c r="PC80" s="193" t="e">
        <f t="shared" si="184"/>
        <v>#N/A</v>
      </c>
      <c r="PD80" s="193" t="e">
        <f t="shared" si="184"/>
        <v>#N/A</v>
      </c>
      <c r="PE80" s="193" t="e">
        <f t="shared" si="184"/>
        <v>#N/A</v>
      </c>
      <c r="PF80" s="193" t="e">
        <f t="shared" si="184"/>
        <v>#N/A</v>
      </c>
      <c r="PG80" s="193" t="e">
        <f t="shared" si="184"/>
        <v>#N/A</v>
      </c>
      <c r="PH80" s="193" t="e">
        <f t="shared" si="184"/>
        <v>#N/A</v>
      </c>
      <c r="PI80" s="193" t="e">
        <f t="shared" si="184"/>
        <v>#N/A</v>
      </c>
      <c r="PJ80" s="193" t="e">
        <f t="shared" si="184"/>
        <v>#N/A</v>
      </c>
      <c r="PK80" s="193" t="e">
        <f t="shared" si="184"/>
        <v>#N/A</v>
      </c>
      <c r="PL80" s="193" t="e">
        <f t="shared" si="195"/>
        <v>#N/A</v>
      </c>
      <c r="PM80" s="193" t="e">
        <f t="shared" si="173"/>
        <v>#N/A</v>
      </c>
      <c r="PN80" s="193" t="e">
        <f t="shared" si="173"/>
        <v>#N/A</v>
      </c>
      <c r="PO80" s="193" t="e">
        <f t="shared" si="173"/>
        <v>#N/A</v>
      </c>
      <c r="PP80" s="193" t="e">
        <f t="shared" si="173"/>
        <v>#N/A</v>
      </c>
      <c r="PQ80" s="193" t="e">
        <f t="shared" si="173"/>
        <v>#N/A</v>
      </c>
      <c r="PR80" s="193" t="e">
        <f t="shared" si="173"/>
        <v>#N/A</v>
      </c>
      <c r="PS80" s="193" t="e">
        <f t="shared" si="173"/>
        <v>#N/A</v>
      </c>
      <c r="PT80" s="193" t="e">
        <f t="shared" si="173"/>
        <v>#N/A</v>
      </c>
    </row>
    <row r="81" spans="1:436" hidden="1" x14ac:dyDescent="0.45">
      <c r="A81" s="20">
        <v>78</v>
      </c>
      <c r="B81" s="115"/>
      <c r="C81" s="115"/>
      <c r="D81" s="115"/>
      <c r="E81" s="110" t="str">
        <f t="shared" si="174"/>
        <v/>
      </c>
      <c r="F81" s="21" t="str">
        <f t="shared" si="175"/>
        <v/>
      </c>
      <c r="G81" s="22" t="str">
        <f t="shared" si="176"/>
        <v/>
      </c>
      <c r="H81" s="23" t="str">
        <f>IF(F81="","",IF(OR($F81&lt;Skew!$B$3,$F81=Skew!$B$3),IF($F81&gt;Skew!$C$3,Skew!$A$3,IF($F81&gt;Skew!$C$4,Skew!$A$4,IF($F81&gt;Skew!$C$5,Skew!$A$5,IF($F81&gt;Skew!$C$6,Skew!$A$6,IF($F81&gt;Skew!$C$7,Skew!$A$7,IF($F81&gt;Skew!$C$8,Skew!$A$8,IF($F81&gt;Skew!$C$9,Skew!$A$9,IF($F81&gt;Skew!$C$10,Skew!$A$10,IF($F81&gt;Skew!$C$11,Skew!$A$11,IF($F81&gt;Skew!$C$12,Skew!$A$12,IF($F81&gt;Skew!$C$13,Skew!$A$13,IF($F81&gt;Skew!$C$14,Skew!$A$14,IF($F81&gt;Skew!$C$15,Skew!$A$15,IF($F81&gt;Skew!$C$16,Skew!$A$16,Skew!$A$17)
)))))))))))))))</f>
        <v/>
      </c>
      <c r="I81" s="22" t="str">
        <f>IF(F81="","",MATCH(H81,Skew!$A$3:$A$17,0))</f>
        <v/>
      </c>
      <c r="J81" s="22" t="str">
        <f t="shared" si="166"/>
        <v/>
      </c>
      <c r="K81" s="24"/>
      <c r="L81" s="22" t="str">
        <f>IF(OR(F81="",K81=""),"",MATCH(K81,Confidence!$A$3:$A$12,0))</f>
        <v/>
      </c>
      <c r="M81" s="25" t="str">
        <f t="shared" si="167"/>
        <v/>
      </c>
      <c r="N81" s="25" t="str">
        <f t="shared" si="168"/>
        <v/>
      </c>
      <c r="O81" s="22"/>
      <c r="P81" s="102" t="str">
        <f t="shared" si="169"/>
        <v/>
      </c>
      <c r="Q81" s="102" t="str">
        <f t="shared" si="170"/>
        <v/>
      </c>
      <c r="R81" s="37" t="str">
        <f t="shared" si="171"/>
        <v/>
      </c>
      <c r="S81" s="115"/>
      <c r="T81" s="204" t="str">
        <f>IF(AND(B81&gt;0,C81&gt;0,D81&gt;0,M81&gt;0,N81&gt;0,S81&gt;0,NOT(K81="")),ABS(VLOOKUP($S$1,VLookups!$A$30:$B$31,2,FALSE)-_xlfn.BETA.DIST(S81,IF(G81="L",N81,M81),IF(G81="L",M81,N81),TRUE,B81,D81)),"")</f>
        <v/>
      </c>
      <c r="U81" s="112" t="str">
        <f>IF(OR($M81="",$N81=""),"",_xlfn.BETA.INV(ABS(VLOOKUP($S$1,VLookups!$A$30:$B$31,2,FALSE)-U$3),IF($G81="L",$N81,$M81),IF($G81="L",$M81,$N81),$B81,$D81))</f>
        <v/>
      </c>
      <c r="V81" s="113" t="str">
        <f>IF(OR($M81="",$N81=""),"",_xlfn.BETA.INV(ABS(VLOOKUP($S$1,VLookups!$A$30:$B$31,2,FALSE)-V$3),IF($G81="L",$N81,$M81),IF($G81="L",$M81,$N81),$B81,$D81))</f>
        <v/>
      </c>
      <c r="W81" s="112" t="str">
        <f>IF(OR($M81="",$N81=""),"",_xlfn.BETA.INV(ABS(VLOOKUP($S$1,VLookups!$A$30:$B$31,2,FALSE)-W$3),IF($G81="L",$N81,$M81),IF($G81="L",$M81,$N81),$B81,$D81))</f>
        <v/>
      </c>
      <c r="X81" s="113" t="str">
        <f>IF(OR($M81="",$N81=""),"",_xlfn.BETA.INV(ABS(VLOOKUP($S$1,VLookups!$A$30:$B$31,2,FALSE)-X$3),IF($G81="L",$N81,$M81),IF($G81="L",$M81,$N81),$B81,$D81))</f>
        <v/>
      </c>
      <c r="Y81" s="112" t="str">
        <f>IF(OR($M81="",$N81=""),"",_xlfn.BETA.INV(ABS(VLOOKUP($S$1,VLookups!$A$30:$B$31,2,FALSE)-Y$3),IF($G81="L",$N81,$M81),IF($G81="L",$M81,$N81),$B81,$D81))</f>
        <v/>
      </c>
      <c r="Z81" s="113" t="str">
        <f>IF(OR($M81="",$N81=""),"",_xlfn.BETA.INV(ABS(VLOOKUP($S$1,VLookups!$A$30:$B$31,2,FALSE)-Z$3),IF($G81="L",$N81,$M81),IF($G81="L",$M81,$N81),$B81,$D81))</f>
        <v/>
      </c>
      <c r="AA81" s="112" t="str">
        <f>IF(OR($M81="",$N81=""),"",_xlfn.BETA.INV(ABS(VLOOKUP($S$1,VLookups!$A$30:$B$31,2,FALSE)-AA$3),IF($G81="L",$N81,$M81),IF($G81="L",$M81,$N81),$B81,$D81))</f>
        <v/>
      </c>
      <c r="AB81" s="113" t="str">
        <f>IF(OR($M81="",$N81=""),"",_xlfn.BETA.INV(ABS(VLOOKUP($S$1,VLookups!$A$30:$B$31,2,FALSE)-AB$3),IF($G81="L",$N81,$M81),IF($G81="L",$M81,$N81),$B81,$D81))</f>
        <v/>
      </c>
      <c r="AC81" s="112" t="str">
        <f>IF(OR($M81="",$N81=""),"",_xlfn.BETA.INV(ABS(VLOOKUP($S$1,VLookups!$A$30:$B$31,2,FALSE)-AC$3),IF($G81="L",$N81,$M81),IF($G81="L",$M81,$N81),$B81,$D81))</f>
        <v/>
      </c>
      <c r="AD81" s="113" t="str">
        <f>IF(OR($M81="",$N81=""),"",_xlfn.BETA.INV(ABS(VLOOKUP($S$1,VLookups!$A$30:$B$31,2,FALSE)-AD$3),IF($G81="L",$N81,$M81),IF($G81="L",$M81,$N81),$B81,$D81))</f>
        <v/>
      </c>
      <c r="AE81" s="112" t="str">
        <f>IF(OR($M81="",$N81=""),"",_xlfn.BETA.INV(ABS(VLOOKUP($S$1,VLookups!$A$30:$B$31,2,FALSE)-AE$3),IF($G81="L",$N81,$M81),IF($G81="L",$M81,$N81),$B81,$D81))</f>
        <v/>
      </c>
      <c r="AF81" s="113" t="str">
        <f>IF(OR($M81="",$N81=""),"",_xlfn.BETA.INV(ABS(VLOOKUP($S$1,VLookups!$A$30:$B$31,2,FALSE)-AF$3),IF($G81="L",$N81,$M81),IF($G81="L",$M81,$N81),$B81,$D81))</f>
        <v/>
      </c>
      <c r="AG81" s="15"/>
      <c r="AH81" s="194" t="str">
        <f t="shared" si="177"/>
        <v/>
      </c>
      <c r="AI81" s="192" t="str">
        <f t="shared" si="178"/>
        <v/>
      </c>
      <c r="AJ81" s="177" t="str">
        <f t="shared" ref="AJ81:AJ84" si="214">IF(ISNONTEXT($AH81),AI81+$AH81,"")</f>
        <v/>
      </c>
      <c r="AK81" s="177" t="str">
        <f t="shared" si="196"/>
        <v/>
      </c>
      <c r="AL81" s="177" t="str">
        <f t="shared" si="196"/>
        <v/>
      </c>
      <c r="AM81" s="177" t="str">
        <f t="shared" si="196"/>
        <v/>
      </c>
      <c r="AN81" s="177" t="str">
        <f t="shared" si="196"/>
        <v/>
      </c>
      <c r="AO81" s="177" t="str">
        <f t="shared" si="196"/>
        <v/>
      </c>
      <c r="AP81" s="177" t="str">
        <f t="shared" si="196"/>
        <v/>
      </c>
      <c r="AQ81" s="177" t="str">
        <f t="shared" si="196"/>
        <v/>
      </c>
      <c r="AR81" s="177" t="str">
        <f t="shared" si="196"/>
        <v/>
      </c>
      <c r="AS81" s="177" t="str">
        <f t="shared" si="196"/>
        <v/>
      </c>
      <c r="AT81" s="177" t="str">
        <f t="shared" si="196"/>
        <v/>
      </c>
      <c r="AU81" s="177" t="str">
        <f t="shared" si="196"/>
        <v/>
      </c>
      <c r="AV81" s="177" t="str">
        <f t="shared" si="196"/>
        <v/>
      </c>
      <c r="AW81" s="177" t="str">
        <f t="shared" si="196"/>
        <v/>
      </c>
      <c r="AX81" s="177" t="str">
        <f t="shared" si="196"/>
        <v/>
      </c>
      <c r="AY81" s="177" t="str">
        <f t="shared" si="196"/>
        <v/>
      </c>
      <c r="AZ81" s="177" t="str">
        <f t="shared" si="196"/>
        <v/>
      </c>
      <c r="BA81" s="177" t="str">
        <f t="shared" si="188"/>
        <v/>
      </c>
      <c r="BB81" s="177" t="str">
        <f t="shared" si="188"/>
        <v/>
      </c>
      <c r="BC81" s="177" t="str">
        <f t="shared" si="188"/>
        <v/>
      </c>
      <c r="BD81" s="177" t="str">
        <f t="shared" si="188"/>
        <v/>
      </c>
      <c r="BE81" s="177" t="str">
        <f t="shared" si="188"/>
        <v/>
      </c>
      <c r="BF81" s="177" t="str">
        <f t="shared" si="188"/>
        <v/>
      </c>
      <c r="BG81" s="177" t="str">
        <f t="shared" si="188"/>
        <v/>
      </c>
      <c r="BH81" s="177" t="str">
        <f t="shared" si="188"/>
        <v/>
      </c>
      <c r="BI81" s="177" t="str">
        <f t="shared" si="188"/>
        <v/>
      </c>
      <c r="BJ81" s="177" t="str">
        <f t="shared" si="188"/>
        <v/>
      </c>
      <c r="BK81" s="177" t="str">
        <f t="shared" si="188"/>
        <v/>
      </c>
      <c r="BL81" s="177" t="str">
        <f t="shared" si="188"/>
        <v/>
      </c>
      <c r="BM81" s="177" t="str">
        <f t="shared" si="188"/>
        <v/>
      </c>
      <c r="BN81" s="177" t="str">
        <f t="shared" si="188"/>
        <v/>
      </c>
      <c r="BO81" s="177" t="str">
        <f t="shared" si="188"/>
        <v/>
      </c>
      <c r="BP81" s="177" t="str">
        <f t="shared" si="197"/>
        <v/>
      </c>
      <c r="BQ81" s="177" t="str">
        <f t="shared" si="197"/>
        <v/>
      </c>
      <c r="BR81" s="177" t="str">
        <f t="shared" si="197"/>
        <v/>
      </c>
      <c r="BS81" s="177" t="str">
        <f t="shared" si="197"/>
        <v/>
      </c>
      <c r="BT81" s="177" t="str">
        <f t="shared" si="197"/>
        <v/>
      </c>
      <c r="BU81" s="177" t="str">
        <f t="shared" si="197"/>
        <v/>
      </c>
      <c r="BV81" s="177" t="str">
        <f t="shared" si="197"/>
        <v/>
      </c>
      <c r="BW81" s="177" t="str">
        <f t="shared" si="197"/>
        <v/>
      </c>
      <c r="BX81" s="177" t="str">
        <f t="shared" si="197"/>
        <v/>
      </c>
      <c r="BY81" s="177" t="str">
        <f t="shared" si="197"/>
        <v/>
      </c>
      <c r="BZ81" s="177" t="str">
        <f t="shared" si="197"/>
        <v/>
      </c>
      <c r="CA81" s="177" t="str">
        <f t="shared" si="197"/>
        <v/>
      </c>
      <c r="CB81" s="177" t="str">
        <f t="shared" si="197"/>
        <v/>
      </c>
      <c r="CC81" s="177" t="str">
        <f t="shared" si="197"/>
        <v/>
      </c>
      <c r="CD81" s="177" t="str">
        <f t="shared" si="197"/>
        <v/>
      </c>
      <c r="CE81" s="177" t="str">
        <f t="shared" si="197"/>
        <v/>
      </c>
      <c r="CF81" s="177" t="str">
        <f t="shared" si="189"/>
        <v/>
      </c>
      <c r="CG81" s="177" t="str">
        <f t="shared" si="189"/>
        <v/>
      </c>
      <c r="CH81" s="177" t="str">
        <f t="shared" si="189"/>
        <v/>
      </c>
      <c r="CI81" s="177" t="str">
        <f t="shared" si="189"/>
        <v/>
      </c>
      <c r="CJ81" s="177" t="str">
        <f t="shared" si="189"/>
        <v/>
      </c>
      <c r="CK81" s="177" t="str">
        <f t="shared" si="189"/>
        <v/>
      </c>
      <c r="CL81" s="177" t="str">
        <f t="shared" si="189"/>
        <v/>
      </c>
      <c r="CM81" s="177" t="str">
        <f t="shared" si="189"/>
        <v/>
      </c>
      <c r="CN81" s="177" t="str">
        <f t="shared" si="189"/>
        <v/>
      </c>
      <c r="CO81" s="177" t="str">
        <f t="shared" si="189"/>
        <v/>
      </c>
      <c r="CP81" s="177" t="str">
        <f t="shared" si="189"/>
        <v/>
      </c>
      <c r="CQ81" s="177" t="str">
        <f t="shared" si="189"/>
        <v/>
      </c>
      <c r="CR81" s="177" t="str">
        <f t="shared" si="189"/>
        <v/>
      </c>
      <c r="CS81" s="177" t="str">
        <f t="shared" si="189"/>
        <v/>
      </c>
      <c r="CT81" s="177" t="str">
        <f t="shared" si="189"/>
        <v/>
      </c>
      <c r="CU81" s="177" t="str">
        <f t="shared" si="185"/>
        <v/>
      </c>
      <c r="CV81" s="177" t="str">
        <f t="shared" si="185"/>
        <v/>
      </c>
      <c r="CW81" s="177" t="str">
        <f t="shared" si="185"/>
        <v/>
      </c>
      <c r="CX81" s="177" t="str">
        <f t="shared" si="185"/>
        <v/>
      </c>
      <c r="CY81" s="177" t="str">
        <f t="shared" si="185"/>
        <v/>
      </c>
      <c r="CZ81" s="177" t="str">
        <f t="shared" si="185"/>
        <v/>
      </c>
      <c r="DA81" s="177" t="str">
        <f t="shared" si="185"/>
        <v/>
      </c>
      <c r="DB81" s="177" t="str">
        <f t="shared" si="185"/>
        <v/>
      </c>
      <c r="DC81" s="177" t="str">
        <f t="shared" si="185"/>
        <v/>
      </c>
      <c r="DD81" s="177" t="str">
        <f t="shared" si="185"/>
        <v/>
      </c>
      <c r="DE81" s="177" t="str">
        <f t="shared" si="185"/>
        <v/>
      </c>
      <c r="DF81" s="177" t="str">
        <f t="shared" si="185"/>
        <v/>
      </c>
      <c r="DG81" s="177" t="str">
        <f t="shared" si="185"/>
        <v/>
      </c>
      <c r="DH81" s="177" t="str">
        <f t="shared" si="185"/>
        <v/>
      </c>
      <c r="DI81" s="177" t="str">
        <f t="shared" si="185"/>
        <v/>
      </c>
      <c r="DJ81" s="177" t="str">
        <f t="shared" si="185"/>
        <v/>
      </c>
      <c r="DK81" s="177" t="str">
        <f t="shared" si="180"/>
        <v/>
      </c>
      <c r="DL81" s="177" t="str">
        <f t="shared" si="180"/>
        <v/>
      </c>
      <c r="DM81" s="177" t="str">
        <f t="shared" si="180"/>
        <v/>
      </c>
      <c r="DN81" s="177" t="str">
        <f t="shared" si="180"/>
        <v/>
      </c>
      <c r="DO81" s="177" t="str">
        <f t="shared" si="180"/>
        <v/>
      </c>
      <c r="DP81" s="177" t="str">
        <f t="shared" si="180"/>
        <v/>
      </c>
      <c r="DQ81" s="177" t="str">
        <f t="shared" si="180"/>
        <v/>
      </c>
      <c r="DR81" s="177" t="str">
        <f t="shared" si="180"/>
        <v/>
      </c>
      <c r="DS81" s="177" t="str">
        <f t="shared" si="180"/>
        <v/>
      </c>
      <c r="DT81" s="177" t="str">
        <f t="shared" si="180"/>
        <v/>
      </c>
      <c r="DU81" s="177" t="str">
        <f t="shared" si="180"/>
        <v/>
      </c>
      <c r="DV81" s="177" t="str">
        <f t="shared" si="180"/>
        <v/>
      </c>
      <c r="DW81" s="177" t="str">
        <f t="shared" si="180"/>
        <v/>
      </c>
      <c r="DX81" s="177" t="str">
        <f t="shared" si="180"/>
        <v/>
      </c>
      <c r="DY81" s="177" t="str">
        <f t="shared" si="180"/>
        <v/>
      </c>
      <c r="DZ81" s="177" t="str">
        <f t="shared" si="198"/>
        <v/>
      </c>
      <c r="EA81" s="177" t="str">
        <f t="shared" si="198"/>
        <v/>
      </c>
      <c r="EB81" s="177" t="str">
        <f t="shared" si="198"/>
        <v/>
      </c>
      <c r="EC81" s="177" t="str">
        <f t="shared" si="198"/>
        <v/>
      </c>
      <c r="ED81" s="177" t="str">
        <f t="shared" si="198"/>
        <v/>
      </c>
      <c r="EE81" s="177" t="str">
        <f t="shared" si="198"/>
        <v/>
      </c>
      <c r="EF81" s="177" t="str">
        <f t="shared" si="198"/>
        <v/>
      </c>
      <c r="EG81" s="177" t="str">
        <f t="shared" si="198"/>
        <v/>
      </c>
      <c r="EH81" s="177" t="str">
        <f t="shared" si="198"/>
        <v/>
      </c>
      <c r="EI81" s="177" t="str">
        <f t="shared" si="198"/>
        <v/>
      </c>
      <c r="EJ81" s="177" t="str">
        <f t="shared" si="198"/>
        <v/>
      </c>
      <c r="EK81" s="177" t="str">
        <f t="shared" si="198"/>
        <v/>
      </c>
      <c r="EL81" s="177" t="str">
        <f t="shared" si="198"/>
        <v/>
      </c>
      <c r="EM81" s="177" t="str">
        <f t="shared" si="198"/>
        <v/>
      </c>
      <c r="EN81" s="177" t="str">
        <f t="shared" si="198"/>
        <v/>
      </c>
      <c r="EO81" s="177" t="str">
        <f t="shared" si="198"/>
        <v/>
      </c>
      <c r="EP81" s="177" t="str">
        <f t="shared" si="190"/>
        <v/>
      </c>
      <c r="EQ81" s="177" t="str">
        <f t="shared" si="190"/>
        <v/>
      </c>
      <c r="ER81" s="177" t="str">
        <f t="shared" si="190"/>
        <v/>
      </c>
      <c r="ES81" s="177" t="str">
        <f t="shared" si="190"/>
        <v/>
      </c>
      <c r="ET81" s="177" t="str">
        <f t="shared" si="190"/>
        <v/>
      </c>
      <c r="EU81" s="177" t="str">
        <f t="shared" si="190"/>
        <v/>
      </c>
      <c r="EV81" s="177" t="str">
        <f t="shared" si="190"/>
        <v/>
      </c>
      <c r="EW81" s="177" t="str">
        <f t="shared" si="190"/>
        <v/>
      </c>
      <c r="EX81" s="177" t="str">
        <f t="shared" si="190"/>
        <v/>
      </c>
      <c r="EY81" s="177" t="str">
        <f t="shared" si="190"/>
        <v/>
      </c>
      <c r="EZ81" s="177" t="str">
        <f t="shared" si="190"/>
        <v/>
      </c>
      <c r="FA81" s="177" t="str">
        <f t="shared" si="190"/>
        <v/>
      </c>
      <c r="FB81" s="177" t="str">
        <f t="shared" si="190"/>
        <v/>
      </c>
      <c r="FC81" s="177" t="str">
        <f t="shared" si="190"/>
        <v/>
      </c>
      <c r="FD81" s="177" t="str">
        <f t="shared" si="190"/>
        <v/>
      </c>
      <c r="FE81" s="177" t="str">
        <f t="shared" si="203"/>
        <v/>
      </c>
      <c r="FF81" s="177" t="str">
        <f t="shared" si="203"/>
        <v/>
      </c>
      <c r="FG81" s="177" t="str">
        <f t="shared" si="203"/>
        <v/>
      </c>
      <c r="FH81" s="177" t="str">
        <f t="shared" si="203"/>
        <v/>
      </c>
      <c r="FI81" s="177" t="str">
        <f t="shared" si="203"/>
        <v/>
      </c>
      <c r="FJ81" s="177" t="str">
        <f t="shared" si="203"/>
        <v/>
      </c>
      <c r="FK81" s="177" t="str">
        <f t="shared" si="203"/>
        <v/>
      </c>
      <c r="FL81" s="177" t="str">
        <f t="shared" si="203"/>
        <v/>
      </c>
      <c r="FM81" s="177" t="str">
        <f t="shared" si="203"/>
        <v/>
      </c>
      <c r="FN81" s="177" t="str">
        <f t="shared" si="203"/>
        <v/>
      </c>
      <c r="FO81" s="177" t="str">
        <f t="shared" si="203"/>
        <v/>
      </c>
      <c r="FP81" s="177" t="str">
        <f t="shared" si="203"/>
        <v/>
      </c>
      <c r="FQ81" s="177" t="str">
        <f t="shared" si="203"/>
        <v/>
      </c>
      <c r="FR81" s="177" t="str">
        <f t="shared" si="203"/>
        <v/>
      </c>
      <c r="FS81" s="177" t="str">
        <f t="shared" si="203"/>
        <v/>
      </c>
      <c r="FT81" s="177" t="str">
        <f t="shared" si="203"/>
        <v/>
      </c>
      <c r="FU81" s="177" t="str">
        <f t="shared" si="199"/>
        <v/>
      </c>
      <c r="FV81" s="177" t="str">
        <f t="shared" si="199"/>
        <v/>
      </c>
      <c r="FW81" s="177" t="str">
        <f t="shared" si="191"/>
        <v/>
      </c>
      <c r="FX81" s="177" t="str">
        <f t="shared" si="186"/>
        <v/>
      </c>
      <c r="FY81" s="177" t="str">
        <f t="shared" si="186"/>
        <v/>
      </c>
      <c r="FZ81" s="177" t="str">
        <f t="shared" si="186"/>
        <v/>
      </c>
      <c r="GA81" s="177" t="str">
        <f t="shared" si="186"/>
        <v/>
      </c>
      <c r="GB81" s="177" t="str">
        <f t="shared" si="186"/>
        <v/>
      </c>
      <c r="GC81" s="177" t="str">
        <f t="shared" si="186"/>
        <v/>
      </c>
      <c r="GD81" s="177" t="str">
        <f t="shared" si="186"/>
        <v/>
      </c>
      <c r="GE81" s="177" t="str">
        <f t="shared" si="186"/>
        <v/>
      </c>
      <c r="GF81" s="177" t="str">
        <f t="shared" si="186"/>
        <v/>
      </c>
      <c r="GG81" s="177" t="str">
        <f t="shared" si="186"/>
        <v/>
      </c>
      <c r="GH81" s="177" t="str">
        <f t="shared" si="186"/>
        <v/>
      </c>
      <c r="GI81" s="177" t="str">
        <f t="shared" si="186"/>
        <v/>
      </c>
      <c r="GJ81" s="177" t="str">
        <f t="shared" si="186"/>
        <v/>
      </c>
      <c r="GK81" s="177" t="str">
        <f t="shared" si="186"/>
        <v/>
      </c>
      <c r="GL81" s="177" t="str">
        <f t="shared" si="186"/>
        <v/>
      </c>
      <c r="GM81" s="177" t="str">
        <f t="shared" si="200"/>
        <v/>
      </c>
      <c r="GN81" s="177" t="str">
        <f t="shared" si="200"/>
        <v/>
      </c>
      <c r="GO81" s="177" t="str">
        <f t="shared" si="200"/>
        <v/>
      </c>
      <c r="GP81" s="177" t="str">
        <f t="shared" si="200"/>
        <v/>
      </c>
      <c r="GQ81" s="177" t="str">
        <f t="shared" si="200"/>
        <v/>
      </c>
      <c r="GR81" s="177" t="str">
        <f t="shared" si="200"/>
        <v/>
      </c>
      <c r="GS81" s="177" t="str">
        <f t="shared" si="200"/>
        <v/>
      </c>
      <c r="GT81" s="177" t="str">
        <f t="shared" si="200"/>
        <v/>
      </c>
      <c r="GU81" s="177" t="str">
        <f t="shared" si="200"/>
        <v/>
      </c>
      <c r="GV81" s="177" t="str">
        <f t="shared" si="200"/>
        <v/>
      </c>
      <c r="GW81" s="177" t="str">
        <f t="shared" si="200"/>
        <v/>
      </c>
      <c r="GX81" s="177" t="str">
        <f t="shared" si="200"/>
        <v/>
      </c>
      <c r="GY81" s="177" t="str">
        <f t="shared" si="200"/>
        <v/>
      </c>
      <c r="GZ81" s="177" t="str">
        <f t="shared" si="200"/>
        <v/>
      </c>
      <c r="HA81" s="177" t="str">
        <f t="shared" si="200"/>
        <v/>
      </c>
      <c r="HB81" s="177" t="str">
        <f t="shared" si="200"/>
        <v/>
      </c>
      <c r="HC81" s="177" t="str">
        <f t="shared" si="192"/>
        <v/>
      </c>
      <c r="HD81" s="177" t="str">
        <f t="shared" si="187"/>
        <v/>
      </c>
      <c r="HE81" s="177" t="str">
        <f t="shared" si="187"/>
        <v/>
      </c>
      <c r="HF81" s="177" t="str">
        <f t="shared" si="187"/>
        <v/>
      </c>
      <c r="HG81" s="177" t="str">
        <f t="shared" si="187"/>
        <v/>
      </c>
      <c r="HH81" s="177" t="str">
        <f t="shared" si="187"/>
        <v/>
      </c>
      <c r="HI81" s="177" t="str">
        <f t="shared" si="187"/>
        <v/>
      </c>
      <c r="HJ81" s="177" t="str">
        <f t="shared" si="187"/>
        <v/>
      </c>
      <c r="HK81" s="177" t="str">
        <f t="shared" si="187"/>
        <v/>
      </c>
      <c r="HL81" s="177" t="str">
        <f t="shared" si="187"/>
        <v/>
      </c>
      <c r="HM81" s="177" t="str">
        <f t="shared" si="187"/>
        <v/>
      </c>
      <c r="HN81" s="177" t="str">
        <f t="shared" si="187"/>
        <v/>
      </c>
      <c r="HO81" s="177" t="str">
        <f t="shared" si="187"/>
        <v/>
      </c>
      <c r="HP81" s="177" t="str">
        <f t="shared" si="187"/>
        <v/>
      </c>
      <c r="HQ81" s="177" t="str">
        <f t="shared" si="187"/>
        <v/>
      </c>
      <c r="HR81" s="177" t="str">
        <f t="shared" si="187"/>
        <v/>
      </c>
      <c r="HS81" s="177" t="str">
        <f t="shared" si="201"/>
        <v/>
      </c>
      <c r="HT81" s="177" t="str">
        <f t="shared" si="201"/>
        <v/>
      </c>
      <c r="HU81" s="177" t="str">
        <f t="shared" si="201"/>
        <v/>
      </c>
      <c r="HV81" s="177" t="str">
        <f t="shared" si="201"/>
        <v/>
      </c>
      <c r="HW81" s="177" t="str">
        <f t="shared" si="201"/>
        <v/>
      </c>
      <c r="HX81" s="177" t="str">
        <f t="shared" si="201"/>
        <v/>
      </c>
      <c r="HY81" s="177" t="str">
        <f t="shared" si="201"/>
        <v/>
      </c>
      <c r="HZ81" s="177" t="str">
        <f t="shared" si="201"/>
        <v/>
      </c>
      <c r="IA81" s="192" t="str">
        <f t="shared" si="181"/>
        <v/>
      </c>
      <c r="IB81" s="193" t="e">
        <f t="shared" si="172"/>
        <v>#N/A</v>
      </c>
      <c r="IC81" s="193" t="e">
        <f t="shared" si="205"/>
        <v>#N/A</v>
      </c>
      <c r="ID81" s="193" t="e">
        <f t="shared" si="205"/>
        <v>#N/A</v>
      </c>
      <c r="IE81" s="193" t="e">
        <f t="shared" si="205"/>
        <v>#N/A</v>
      </c>
      <c r="IF81" s="193" t="e">
        <f t="shared" ref="IF81:IT96" si="215">IF(ISNONTEXT($Q81),IF($G81="R",_xlfn.BETA.DIST(AM81,$M81,$N81,FALSE,$B81,$D81),_xlfn.BETA.DIST(AM81,$N81,$M81,FALSE,$B81,$D81)),NA())</f>
        <v>#N/A</v>
      </c>
      <c r="IG81" s="193" t="e">
        <f t="shared" si="215"/>
        <v>#N/A</v>
      </c>
      <c r="IH81" s="193" t="e">
        <f t="shared" si="215"/>
        <v>#N/A</v>
      </c>
      <c r="II81" s="193" t="e">
        <f t="shared" si="215"/>
        <v>#N/A</v>
      </c>
      <c r="IJ81" s="193" t="e">
        <f t="shared" si="215"/>
        <v>#N/A</v>
      </c>
      <c r="IK81" s="193" t="e">
        <f t="shared" si="215"/>
        <v>#N/A</v>
      </c>
      <c r="IL81" s="193" t="e">
        <f t="shared" si="215"/>
        <v>#N/A</v>
      </c>
      <c r="IM81" s="193" t="e">
        <f t="shared" si="215"/>
        <v>#N/A</v>
      </c>
      <c r="IN81" s="193" t="e">
        <f t="shared" si="215"/>
        <v>#N/A</v>
      </c>
      <c r="IO81" s="193" t="e">
        <f t="shared" si="215"/>
        <v>#N/A</v>
      </c>
      <c r="IP81" s="193" t="e">
        <f t="shared" si="215"/>
        <v>#N/A</v>
      </c>
      <c r="IQ81" s="193" t="e">
        <f t="shared" si="215"/>
        <v>#N/A</v>
      </c>
      <c r="IR81" s="193" t="e">
        <f t="shared" si="215"/>
        <v>#N/A</v>
      </c>
      <c r="IS81" s="193" t="e">
        <f t="shared" si="215"/>
        <v>#N/A</v>
      </c>
      <c r="IT81" s="193" t="e">
        <f t="shared" si="215"/>
        <v>#N/A</v>
      </c>
      <c r="IU81" s="193" t="e">
        <f t="shared" si="211"/>
        <v>#N/A</v>
      </c>
      <c r="IV81" s="193" t="e">
        <f t="shared" si="211"/>
        <v>#N/A</v>
      </c>
      <c r="IW81" s="193" t="e">
        <f t="shared" si="211"/>
        <v>#N/A</v>
      </c>
      <c r="IX81" s="193" t="e">
        <f t="shared" si="211"/>
        <v>#N/A</v>
      </c>
      <c r="IY81" s="193" t="e">
        <f t="shared" si="211"/>
        <v>#N/A</v>
      </c>
      <c r="IZ81" s="193" t="e">
        <f t="shared" si="211"/>
        <v>#N/A</v>
      </c>
      <c r="JA81" s="193" t="e">
        <f t="shared" si="211"/>
        <v>#N/A</v>
      </c>
      <c r="JB81" s="193" t="e">
        <f t="shared" si="211"/>
        <v>#N/A</v>
      </c>
      <c r="JC81" s="193" t="e">
        <f t="shared" si="211"/>
        <v>#N/A</v>
      </c>
      <c r="JD81" s="193" t="e">
        <f t="shared" si="211"/>
        <v>#N/A</v>
      </c>
      <c r="JE81" s="193" t="e">
        <f t="shared" si="211"/>
        <v>#N/A</v>
      </c>
      <c r="JF81" s="193" t="e">
        <f t="shared" si="211"/>
        <v>#N/A</v>
      </c>
      <c r="JG81" s="193" t="e">
        <f t="shared" si="211"/>
        <v>#N/A</v>
      </c>
      <c r="JH81" s="193" t="e">
        <f t="shared" si="211"/>
        <v>#N/A</v>
      </c>
      <c r="JI81" s="193" t="e">
        <f t="shared" si="211"/>
        <v>#N/A</v>
      </c>
      <c r="JJ81" s="193" t="e">
        <f t="shared" si="208"/>
        <v>#N/A</v>
      </c>
      <c r="JK81" s="193" t="e">
        <f t="shared" si="208"/>
        <v>#N/A</v>
      </c>
      <c r="JL81" s="193" t="e">
        <f t="shared" si="208"/>
        <v>#N/A</v>
      </c>
      <c r="JM81" s="193" t="e">
        <f t="shared" si="208"/>
        <v>#N/A</v>
      </c>
      <c r="JN81" s="193" t="e">
        <f t="shared" si="208"/>
        <v>#N/A</v>
      </c>
      <c r="JO81" s="193" t="e">
        <f t="shared" si="208"/>
        <v>#N/A</v>
      </c>
      <c r="JP81" s="193" t="e">
        <f t="shared" si="208"/>
        <v>#N/A</v>
      </c>
      <c r="JQ81" s="193" t="e">
        <f t="shared" si="208"/>
        <v>#N/A</v>
      </c>
      <c r="JR81" s="193" t="e">
        <f t="shared" si="208"/>
        <v>#N/A</v>
      </c>
      <c r="JS81" s="193" t="e">
        <f t="shared" si="208"/>
        <v>#N/A</v>
      </c>
      <c r="JT81" s="193" t="e">
        <f t="shared" si="208"/>
        <v>#N/A</v>
      </c>
      <c r="JU81" s="193" t="e">
        <f t="shared" si="208"/>
        <v>#N/A</v>
      </c>
      <c r="JV81" s="193" t="e">
        <f t="shared" si="208"/>
        <v>#N/A</v>
      </c>
      <c r="JW81" s="193" t="e">
        <f t="shared" si="208"/>
        <v>#N/A</v>
      </c>
      <c r="JX81" s="193" t="e">
        <f t="shared" si="208"/>
        <v>#N/A</v>
      </c>
      <c r="JY81" s="193" t="e">
        <f t="shared" si="182"/>
        <v>#N/A</v>
      </c>
      <c r="JZ81" s="193" t="e">
        <f t="shared" si="182"/>
        <v>#N/A</v>
      </c>
      <c r="KA81" s="193" t="e">
        <f t="shared" si="182"/>
        <v>#N/A</v>
      </c>
      <c r="KB81" s="193" t="e">
        <f t="shared" si="182"/>
        <v>#N/A</v>
      </c>
      <c r="KC81" s="193" t="e">
        <f t="shared" si="182"/>
        <v>#N/A</v>
      </c>
      <c r="KD81" s="193" t="e">
        <f t="shared" si="182"/>
        <v>#N/A</v>
      </c>
      <c r="KE81" s="193" t="e">
        <f t="shared" si="182"/>
        <v>#N/A</v>
      </c>
      <c r="KF81" s="193" t="e">
        <f t="shared" si="182"/>
        <v>#N/A</v>
      </c>
      <c r="KG81" s="193" t="e">
        <f t="shared" si="182"/>
        <v>#N/A</v>
      </c>
      <c r="KH81" s="193" t="e">
        <f t="shared" si="182"/>
        <v>#N/A</v>
      </c>
      <c r="KI81" s="193" t="e">
        <f t="shared" si="182"/>
        <v>#N/A</v>
      </c>
      <c r="KJ81" s="193" t="e">
        <f t="shared" si="182"/>
        <v>#N/A</v>
      </c>
      <c r="KK81" s="193" t="e">
        <f t="shared" si="182"/>
        <v>#N/A</v>
      </c>
      <c r="KL81" s="193" t="e">
        <f t="shared" si="182"/>
        <v>#N/A</v>
      </c>
      <c r="KM81" s="193" t="e">
        <f t="shared" si="182"/>
        <v>#N/A</v>
      </c>
      <c r="KN81" s="193" t="e">
        <f t="shared" si="193"/>
        <v>#N/A</v>
      </c>
      <c r="KO81" s="193" t="e">
        <f t="shared" si="206"/>
        <v>#N/A</v>
      </c>
      <c r="KP81" s="193" t="e">
        <f t="shared" si="206"/>
        <v>#N/A</v>
      </c>
      <c r="KQ81" s="193" t="e">
        <f t="shared" si="206"/>
        <v>#N/A</v>
      </c>
      <c r="KR81" s="193" t="e">
        <f t="shared" ref="KR81:LF96" si="216">IF(ISNONTEXT($Q81),IF($G81="R",_xlfn.BETA.DIST(CY81,$M81,$N81,FALSE,$B81,$D81),_xlfn.BETA.DIST(CY81,$N81,$M81,FALSE,$B81,$D81)),NA())</f>
        <v>#N/A</v>
      </c>
      <c r="KS81" s="193" t="e">
        <f t="shared" si="216"/>
        <v>#N/A</v>
      </c>
      <c r="KT81" s="193" t="e">
        <f t="shared" si="216"/>
        <v>#N/A</v>
      </c>
      <c r="KU81" s="193" t="e">
        <f t="shared" si="216"/>
        <v>#N/A</v>
      </c>
      <c r="KV81" s="193" t="e">
        <f t="shared" si="216"/>
        <v>#N/A</v>
      </c>
      <c r="KW81" s="193" t="e">
        <f t="shared" si="216"/>
        <v>#N/A</v>
      </c>
      <c r="KX81" s="193" t="e">
        <f t="shared" si="216"/>
        <v>#N/A</v>
      </c>
      <c r="KY81" s="193" t="e">
        <f t="shared" si="216"/>
        <v>#N/A</v>
      </c>
      <c r="KZ81" s="193" t="e">
        <f t="shared" si="216"/>
        <v>#N/A</v>
      </c>
      <c r="LA81" s="193" t="e">
        <f t="shared" si="216"/>
        <v>#N/A</v>
      </c>
      <c r="LB81" s="193" t="e">
        <f t="shared" si="216"/>
        <v>#N/A</v>
      </c>
      <c r="LC81" s="193" t="e">
        <f t="shared" si="216"/>
        <v>#N/A</v>
      </c>
      <c r="LD81" s="193" t="e">
        <f t="shared" si="216"/>
        <v>#N/A</v>
      </c>
      <c r="LE81" s="193" t="e">
        <f t="shared" si="216"/>
        <v>#N/A</v>
      </c>
      <c r="LF81" s="193" t="e">
        <f t="shared" si="216"/>
        <v>#N/A</v>
      </c>
      <c r="LG81" s="193" t="e">
        <f t="shared" si="212"/>
        <v>#N/A</v>
      </c>
      <c r="LH81" s="193" t="e">
        <f t="shared" si="212"/>
        <v>#N/A</v>
      </c>
      <c r="LI81" s="193" t="e">
        <f t="shared" si="212"/>
        <v>#N/A</v>
      </c>
      <c r="LJ81" s="193" t="e">
        <f t="shared" si="212"/>
        <v>#N/A</v>
      </c>
      <c r="LK81" s="193" t="e">
        <f t="shared" si="212"/>
        <v>#N/A</v>
      </c>
      <c r="LL81" s="193" t="e">
        <f t="shared" si="212"/>
        <v>#N/A</v>
      </c>
      <c r="LM81" s="193" t="e">
        <f t="shared" si="212"/>
        <v>#N/A</v>
      </c>
      <c r="LN81" s="193" t="e">
        <f t="shared" si="212"/>
        <v>#N/A</v>
      </c>
      <c r="LO81" s="193" t="e">
        <f t="shared" si="212"/>
        <v>#N/A</v>
      </c>
      <c r="LP81" s="193" t="e">
        <f t="shared" si="212"/>
        <v>#N/A</v>
      </c>
      <c r="LQ81" s="193" t="e">
        <f t="shared" si="212"/>
        <v>#N/A</v>
      </c>
      <c r="LR81" s="193" t="e">
        <f t="shared" si="212"/>
        <v>#N/A</v>
      </c>
      <c r="LS81" s="193" t="e">
        <f t="shared" si="212"/>
        <v>#N/A</v>
      </c>
      <c r="LT81" s="193" t="e">
        <f t="shared" si="212"/>
        <v>#N/A</v>
      </c>
      <c r="LU81" s="193" t="e">
        <f t="shared" si="212"/>
        <v>#N/A</v>
      </c>
      <c r="LV81" s="193" t="e">
        <f t="shared" si="209"/>
        <v>#N/A</v>
      </c>
      <c r="LW81" s="193" t="e">
        <f t="shared" si="209"/>
        <v>#N/A</v>
      </c>
      <c r="LX81" s="193" t="e">
        <f t="shared" si="209"/>
        <v>#N/A</v>
      </c>
      <c r="LY81" s="193" t="e">
        <f t="shared" si="209"/>
        <v>#N/A</v>
      </c>
      <c r="LZ81" s="193" t="e">
        <f t="shared" si="209"/>
        <v>#N/A</v>
      </c>
      <c r="MA81" s="193" t="e">
        <f t="shared" si="209"/>
        <v>#N/A</v>
      </c>
      <c r="MB81" s="193" t="e">
        <f t="shared" si="209"/>
        <v>#N/A</v>
      </c>
      <c r="MC81" s="193" t="e">
        <f t="shared" si="209"/>
        <v>#N/A</v>
      </c>
      <c r="MD81" s="193" t="e">
        <f t="shared" si="209"/>
        <v>#N/A</v>
      </c>
      <c r="ME81" s="193" t="e">
        <f t="shared" si="209"/>
        <v>#N/A</v>
      </c>
      <c r="MF81" s="193" t="e">
        <f t="shared" si="209"/>
        <v>#N/A</v>
      </c>
      <c r="MG81" s="193" t="e">
        <f t="shared" si="209"/>
        <v>#N/A</v>
      </c>
      <c r="MH81" s="193" t="e">
        <f t="shared" si="209"/>
        <v>#N/A</v>
      </c>
      <c r="MI81" s="193" t="e">
        <f t="shared" si="209"/>
        <v>#N/A</v>
      </c>
      <c r="MJ81" s="193" t="e">
        <f t="shared" si="209"/>
        <v>#N/A</v>
      </c>
      <c r="MK81" s="193" t="e">
        <f t="shared" si="183"/>
        <v>#N/A</v>
      </c>
      <c r="ML81" s="193" t="e">
        <f t="shared" si="183"/>
        <v>#N/A</v>
      </c>
      <c r="MM81" s="193" t="e">
        <f t="shared" si="183"/>
        <v>#N/A</v>
      </c>
      <c r="MN81" s="193" t="e">
        <f t="shared" si="183"/>
        <v>#N/A</v>
      </c>
      <c r="MO81" s="193" t="e">
        <f t="shared" si="183"/>
        <v>#N/A</v>
      </c>
      <c r="MP81" s="193" t="e">
        <f t="shared" si="183"/>
        <v>#N/A</v>
      </c>
      <c r="MQ81" s="193" t="e">
        <f t="shared" si="183"/>
        <v>#N/A</v>
      </c>
      <c r="MR81" s="193" t="e">
        <f t="shared" si="183"/>
        <v>#N/A</v>
      </c>
      <c r="MS81" s="193" t="e">
        <f t="shared" si="183"/>
        <v>#N/A</v>
      </c>
      <c r="MT81" s="193" t="e">
        <f t="shared" si="183"/>
        <v>#N/A</v>
      </c>
      <c r="MU81" s="193" t="e">
        <f t="shared" si="183"/>
        <v>#N/A</v>
      </c>
      <c r="MV81" s="193" t="e">
        <f t="shared" si="183"/>
        <v>#N/A</v>
      </c>
      <c r="MW81" s="193" t="e">
        <f t="shared" si="183"/>
        <v>#N/A</v>
      </c>
      <c r="MX81" s="193" t="e">
        <f t="shared" si="183"/>
        <v>#N/A</v>
      </c>
      <c r="MY81" s="193" t="e">
        <f t="shared" si="183"/>
        <v>#N/A</v>
      </c>
      <c r="MZ81" s="193" t="e">
        <f t="shared" si="194"/>
        <v>#N/A</v>
      </c>
      <c r="NA81" s="193" t="e">
        <f t="shared" si="207"/>
        <v>#N/A</v>
      </c>
      <c r="NB81" s="193" t="e">
        <f t="shared" si="207"/>
        <v>#N/A</v>
      </c>
      <c r="NC81" s="193" t="e">
        <f t="shared" si="207"/>
        <v>#N/A</v>
      </c>
      <c r="ND81" s="193" t="e">
        <f t="shared" ref="ND81:NR96" si="217">IF(ISNONTEXT($Q81),IF($G81="R",_xlfn.BETA.DIST(FK81,$M81,$N81,FALSE,$B81,$D81),_xlfn.BETA.DIST(FK81,$N81,$M81,FALSE,$B81,$D81)),NA())</f>
        <v>#N/A</v>
      </c>
      <c r="NE81" s="193" t="e">
        <f t="shared" si="217"/>
        <v>#N/A</v>
      </c>
      <c r="NF81" s="193" t="e">
        <f t="shared" si="217"/>
        <v>#N/A</v>
      </c>
      <c r="NG81" s="193" t="e">
        <f t="shared" si="217"/>
        <v>#N/A</v>
      </c>
      <c r="NH81" s="193" t="e">
        <f t="shared" si="217"/>
        <v>#N/A</v>
      </c>
      <c r="NI81" s="193" t="e">
        <f t="shared" si="217"/>
        <v>#N/A</v>
      </c>
      <c r="NJ81" s="193" t="e">
        <f t="shared" si="217"/>
        <v>#N/A</v>
      </c>
      <c r="NK81" s="193" t="e">
        <f t="shared" si="217"/>
        <v>#N/A</v>
      </c>
      <c r="NL81" s="193" t="e">
        <f t="shared" si="217"/>
        <v>#N/A</v>
      </c>
      <c r="NM81" s="193" t="e">
        <f t="shared" si="217"/>
        <v>#N/A</v>
      </c>
      <c r="NN81" s="193" t="e">
        <f t="shared" si="217"/>
        <v>#N/A</v>
      </c>
      <c r="NO81" s="193" t="e">
        <f t="shared" si="217"/>
        <v>#N/A</v>
      </c>
      <c r="NP81" s="193" t="e">
        <f t="shared" si="217"/>
        <v>#N/A</v>
      </c>
      <c r="NQ81" s="193" t="e">
        <f t="shared" si="217"/>
        <v>#N/A</v>
      </c>
      <c r="NR81" s="193" t="e">
        <f t="shared" si="217"/>
        <v>#N/A</v>
      </c>
      <c r="NS81" s="193" t="e">
        <f t="shared" si="213"/>
        <v>#N/A</v>
      </c>
      <c r="NT81" s="193" t="e">
        <f t="shared" si="213"/>
        <v>#N/A</v>
      </c>
      <c r="NU81" s="193" t="e">
        <f t="shared" si="213"/>
        <v>#N/A</v>
      </c>
      <c r="NV81" s="193" t="e">
        <f t="shared" si="213"/>
        <v>#N/A</v>
      </c>
      <c r="NW81" s="193" t="e">
        <f t="shared" si="213"/>
        <v>#N/A</v>
      </c>
      <c r="NX81" s="193" t="e">
        <f t="shared" si="213"/>
        <v>#N/A</v>
      </c>
      <c r="NY81" s="193" t="e">
        <f t="shared" si="213"/>
        <v>#N/A</v>
      </c>
      <c r="NZ81" s="193" t="e">
        <f t="shared" si="213"/>
        <v>#N/A</v>
      </c>
      <c r="OA81" s="193" t="e">
        <f t="shared" si="213"/>
        <v>#N/A</v>
      </c>
      <c r="OB81" s="193" t="e">
        <f t="shared" si="213"/>
        <v>#N/A</v>
      </c>
      <c r="OC81" s="193" t="e">
        <f t="shared" si="213"/>
        <v>#N/A</v>
      </c>
      <c r="OD81" s="193" t="e">
        <f t="shared" si="213"/>
        <v>#N/A</v>
      </c>
      <c r="OE81" s="193" t="e">
        <f t="shared" si="213"/>
        <v>#N/A</v>
      </c>
      <c r="OF81" s="193" t="e">
        <f t="shared" si="213"/>
        <v>#N/A</v>
      </c>
      <c r="OG81" s="193" t="e">
        <f t="shared" si="213"/>
        <v>#N/A</v>
      </c>
      <c r="OH81" s="193" t="e">
        <f t="shared" si="210"/>
        <v>#N/A</v>
      </c>
      <c r="OI81" s="193" t="e">
        <f t="shared" si="210"/>
        <v>#N/A</v>
      </c>
      <c r="OJ81" s="193" t="e">
        <f t="shared" si="210"/>
        <v>#N/A</v>
      </c>
      <c r="OK81" s="193" t="e">
        <f t="shared" si="210"/>
        <v>#N/A</v>
      </c>
      <c r="OL81" s="193" t="e">
        <f t="shared" si="210"/>
        <v>#N/A</v>
      </c>
      <c r="OM81" s="193" t="e">
        <f t="shared" si="210"/>
        <v>#N/A</v>
      </c>
      <c r="ON81" s="193" t="e">
        <f t="shared" si="210"/>
        <v>#N/A</v>
      </c>
      <c r="OO81" s="193" t="e">
        <f t="shared" si="210"/>
        <v>#N/A</v>
      </c>
      <c r="OP81" s="193" t="e">
        <f t="shared" si="210"/>
        <v>#N/A</v>
      </c>
      <c r="OQ81" s="193" t="e">
        <f t="shared" si="210"/>
        <v>#N/A</v>
      </c>
      <c r="OR81" s="193" t="e">
        <f t="shared" si="210"/>
        <v>#N/A</v>
      </c>
      <c r="OS81" s="193" t="e">
        <f t="shared" si="210"/>
        <v>#N/A</v>
      </c>
      <c r="OT81" s="193" t="e">
        <f t="shared" si="210"/>
        <v>#N/A</v>
      </c>
      <c r="OU81" s="193" t="e">
        <f t="shared" si="210"/>
        <v>#N/A</v>
      </c>
      <c r="OV81" s="193" t="e">
        <f t="shared" si="210"/>
        <v>#N/A</v>
      </c>
      <c r="OW81" s="193" t="e">
        <f t="shared" si="184"/>
        <v>#N/A</v>
      </c>
      <c r="OX81" s="193" t="e">
        <f t="shared" si="184"/>
        <v>#N/A</v>
      </c>
      <c r="OY81" s="193" t="e">
        <f t="shared" si="184"/>
        <v>#N/A</v>
      </c>
      <c r="OZ81" s="193" t="e">
        <f t="shared" si="184"/>
        <v>#N/A</v>
      </c>
      <c r="PA81" s="193" t="e">
        <f t="shared" si="184"/>
        <v>#N/A</v>
      </c>
      <c r="PB81" s="193" t="e">
        <f t="shared" si="184"/>
        <v>#N/A</v>
      </c>
      <c r="PC81" s="193" t="e">
        <f t="shared" si="184"/>
        <v>#N/A</v>
      </c>
      <c r="PD81" s="193" t="e">
        <f t="shared" si="184"/>
        <v>#N/A</v>
      </c>
      <c r="PE81" s="193" t="e">
        <f t="shared" si="184"/>
        <v>#N/A</v>
      </c>
      <c r="PF81" s="193" t="e">
        <f t="shared" si="184"/>
        <v>#N/A</v>
      </c>
      <c r="PG81" s="193" t="e">
        <f t="shared" si="184"/>
        <v>#N/A</v>
      </c>
      <c r="PH81" s="193" t="e">
        <f t="shared" si="184"/>
        <v>#N/A</v>
      </c>
      <c r="PI81" s="193" t="e">
        <f t="shared" si="184"/>
        <v>#N/A</v>
      </c>
      <c r="PJ81" s="193" t="e">
        <f t="shared" si="184"/>
        <v>#N/A</v>
      </c>
      <c r="PK81" s="193" t="e">
        <f t="shared" si="184"/>
        <v>#N/A</v>
      </c>
      <c r="PL81" s="193" t="e">
        <f t="shared" si="195"/>
        <v>#N/A</v>
      </c>
      <c r="PM81" s="193" t="e">
        <f t="shared" si="173"/>
        <v>#N/A</v>
      </c>
      <c r="PN81" s="193" t="e">
        <f t="shared" si="173"/>
        <v>#N/A</v>
      </c>
      <c r="PO81" s="193" t="e">
        <f t="shared" si="173"/>
        <v>#N/A</v>
      </c>
      <c r="PP81" s="193" t="e">
        <f t="shared" si="173"/>
        <v>#N/A</v>
      </c>
      <c r="PQ81" s="193" t="e">
        <f t="shared" si="173"/>
        <v>#N/A</v>
      </c>
      <c r="PR81" s="193" t="e">
        <f t="shared" si="173"/>
        <v>#N/A</v>
      </c>
      <c r="PS81" s="193" t="e">
        <f t="shared" si="173"/>
        <v>#N/A</v>
      </c>
      <c r="PT81" s="193" t="e">
        <f t="shared" si="173"/>
        <v>#N/A</v>
      </c>
    </row>
    <row r="82" spans="1:436" hidden="1" x14ac:dyDescent="0.45">
      <c r="A82" s="20">
        <v>79</v>
      </c>
      <c r="B82" s="115"/>
      <c r="C82" s="115"/>
      <c r="D82" s="115"/>
      <c r="E82" s="110" t="str">
        <f t="shared" si="174"/>
        <v/>
      </c>
      <c r="F82" s="21" t="str">
        <f t="shared" si="175"/>
        <v/>
      </c>
      <c r="G82" s="22" t="str">
        <f t="shared" si="176"/>
        <v/>
      </c>
      <c r="H82" s="23" t="str">
        <f>IF(F82="","",IF(OR($F82&lt;Skew!$B$3,$F82=Skew!$B$3),IF($F82&gt;Skew!$C$3,Skew!$A$3,IF($F82&gt;Skew!$C$4,Skew!$A$4,IF($F82&gt;Skew!$C$5,Skew!$A$5,IF($F82&gt;Skew!$C$6,Skew!$A$6,IF($F82&gt;Skew!$C$7,Skew!$A$7,IF($F82&gt;Skew!$C$8,Skew!$A$8,IF($F82&gt;Skew!$C$9,Skew!$A$9,IF($F82&gt;Skew!$C$10,Skew!$A$10,IF($F82&gt;Skew!$C$11,Skew!$A$11,IF($F82&gt;Skew!$C$12,Skew!$A$12,IF($F82&gt;Skew!$C$13,Skew!$A$13,IF($F82&gt;Skew!$C$14,Skew!$A$14,IF($F82&gt;Skew!$C$15,Skew!$A$15,IF($F82&gt;Skew!$C$16,Skew!$A$16,Skew!$A$17)
)))))))))))))))</f>
        <v/>
      </c>
      <c r="I82" s="22" t="str">
        <f>IF(F82="","",MATCH(H82,Skew!$A$3:$A$17,0))</f>
        <v/>
      </c>
      <c r="J82" s="22" t="str">
        <f t="shared" si="166"/>
        <v/>
      </c>
      <c r="K82" s="24"/>
      <c r="L82" s="22" t="str">
        <f>IF(OR(F82="",K82=""),"",MATCH(K82,Confidence!$A$3:$A$12,0))</f>
        <v/>
      </c>
      <c r="M82" s="25" t="str">
        <f t="shared" si="167"/>
        <v/>
      </c>
      <c r="N82" s="25" t="str">
        <f t="shared" si="168"/>
        <v/>
      </c>
      <c r="O82" s="22"/>
      <c r="P82" s="102" t="str">
        <f t="shared" si="169"/>
        <v/>
      </c>
      <c r="Q82" s="102" t="str">
        <f t="shared" si="170"/>
        <v/>
      </c>
      <c r="R82" s="37" t="str">
        <f t="shared" si="171"/>
        <v/>
      </c>
      <c r="S82" s="115"/>
      <c r="T82" s="204" t="str">
        <f>IF(AND(B82&gt;0,C82&gt;0,D82&gt;0,M82&gt;0,N82&gt;0,S82&gt;0,NOT(K82="")),ABS(VLOOKUP($S$1,VLookups!$A$30:$B$31,2,FALSE)-_xlfn.BETA.DIST(S82,IF(G82="L",N82,M82),IF(G82="L",M82,N82),TRUE,B82,D82)),"")</f>
        <v/>
      </c>
      <c r="U82" s="112" t="str">
        <f>IF(OR($M82="",$N82=""),"",_xlfn.BETA.INV(ABS(VLOOKUP($S$1,VLookups!$A$30:$B$31,2,FALSE)-U$3),IF($G82="L",$N82,$M82),IF($G82="L",$M82,$N82),$B82,$D82))</f>
        <v/>
      </c>
      <c r="V82" s="113" t="str">
        <f>IF(OR($M82="",$N82=""),"",_xlfn.BETA.INV(ABS(VLOOKUP($S$1,VLookups!$A$30:$B$31,2,FALSE)-V$3),IF($G82="L",$N82,$M82),IF($G82="L",$M82,$N82),$B82,$D82))</f>
        <v/>
      </c>
      <c r="W82" s="112" t="str">
        <f>IF(OR($M82="",$N82=""),"",_xlfn.BETA.INV(ABS(VLOOKUP($S$1,VLookups!$A$30:$B$31,2,FALSE)-W$3),IF($G82="L",$N82,$M82),IF($G82="L",$M82,$N82),$B82,$D82))</f>
        <v/>
      </c>
      <c r="X82" s="113" t="str">
        <f>IF(OR($M82="",$N82=""),"",_xlfn.BETA.INV(ABS(VLOOKUP($S$1,VLookups!$A$30:$B$31,2,FALSE)-X$3),IF($G82="L",$N82,$M82),IF($G82="L",$M82,$N82),$B82,$D82))</f>
        <v/>
      </c>
      <c r="Y82" s="112" t="str">
        <f>IF(OR($M82="",$N82=""),"",_xlfn.BETA.INV(ABS(VLOOKUP($S$1,VLookups!$A$30:$B$31,2,FALSE)-Y$3),IF($G82="L",$N82,$M82),IF($G82="L",$M82,$N82),$B82,$D82))</f>
        <v/>
      </c>
      <c r="Z82" s="113" t="str">
        <f>IF(OR($M82="",$N82=""),"",_xlfn.BETA.INV(ABS(VLOOKUP($S$1,VLookups!$A$30:$B$31,2,FALSE)-Z$3),IF($G82="L",$N82,$M82),IF($G82="L",$M82,$N82),$B82,$D82))</f>
        <v/>
      </c>
      <c r="AA82" s="112" t="str">
        <f>IF(OR($M82="",$N82=""),"",_xlfn.BETA.INV(ABS(VLOOKUP($S$1,VLookups!$A$30:$B$31,2,FALSE)-AA$3),IF($G82="L",$N82,$M82),IF($G82="L",$M82,$N82),$B82,$D82))</f>
        <v/>
      </c>
      <c r="AB82" s="113" t="str">
        <f>IF(OR($M82="",$N82=""),"",_xlfn.BETA.INV(ABS(VLOOKUP($S$1,VLookups!$A$30:$B$31,2,FALSE)-AB$3),IF($G82="L",$N82,$M82),IF($G82="L",$M82,$N82),$B82,$D82))</f>
        <v/>
      </c>
      <c r="AC82" s="112" t="str">
        <f>IF(OR($M82="",$N82=""),"",_xlfn.BETA.INV(ABS(VLOOKUP($S$1,VLookups!$A$30:$B$31,2,FALSE)-AC$3),IF($G82="L",$N82,$M82),IF($G82="L",$M82,$N82),$B82,$D82))</f>
        <v/>
      </c>
      <c r="AD82" s="113" t="str">
        <f>IF(OR($M82="",$N82=""),"",_xlfn.BETA.INV(ABS(VLOOKUP($S$1,VLookups!$A$30:$B$31,2,FALSE)-AD$3),IF($G82="L",$N82,$M82),IF($G82="L",$M82,$N82),$B82,$D82))</f>
        <v/>
      </c>
      <c r="AE82" s="112" t="str">
        <f>IF(OR($M82="",$N82=""),"",_xlfn.BETA.INV(ABS(VLOOKUP($S$1,VLookups!$A$30:$B$31,2,FALSE)-AE$3),IF($G82="L",$N82,$M82),IF($G82="L",$M82,$N82),$B82,$D82))</f>
        <v/>
      </c>
      <c r="AF82" s="113" t="str">
        <f>IF(OR($M82="",$N82=""),"",_xlfn.BETA.INV(ABS(VLOOKUP($S$1,VLookups!$A$30:$B$31,2,FALSE)-AF$3),IF($G82="L",$N82,$M82),IF($G82="L",$M82,$N82),$B82,$D82))</f>
        <v/>
      </c>
      <c r="AG82" s="15"/>
      <c r="AH82" s="194" t="str">
        <f t="shared" si="177"/>
        <v/>
      </c>
      <c r="AI82" s="192" t="str">
        <f t="shared" si="178"/>
        <v/>
      </c>
      <c r="AJ82" s="177" t="str">
        <f t="shared" si="214"/>
        <v/>
      </c>
      <c r="AK82" s="177" t="str">
        <f t="shared" si="196"/>
        <v/>
      </c>
      <c r="AL82" s="177" t="str">
        <f t="shared" si="196"/>
        <v/>
      </c>
      <c r="AM82" s="177" t="str">
        <f t="shared" si="196"/>
        <v/>
      </c>
      <c r="AN82" s="177" t="str">
        <f t="shared" si="196"/>
        <v/>
      </c>
      <c r="AO82" s="177" t="str">
        <f t="shared" si="196"/>
        <v/>
      </c>
      <c r="AP82" s="177" t="str">
        <f t="shared" si="196"/>
        <v/>
      </c>
      <c r="AQ82" s="177" t="str">
        <f t="shared" si="196"/>
        <v/>
      </c>
      <c r="AR82" s="177" t="str">
        <f t="shared" si="196"/>
        <v/>
      </c>
      <c r="AS82" s="177" t="str">
        <f t="shared" si="196"/>
        <v/>
      </c>
      <c r="AT82" s="177" t="str">
        <f t="shared" si="196"/>
        <v/>
      </c>
      <c r="AU82" s="177" t="str">
        <f t="shared" si="196"/>
        <v/>
      </c>
      <c r="AV82" s="177" t="str">
        <f t="shared" si="196"/>
        <v/>
      </c>
      <c r="AW82" s="177" t="str">
        <f t="shared" si="196"/>
        <v/>
      </c>
      <c r="AX82" s="177" t="str">
        <f t="shared" si="196"/>
        <v/>
      </c>
      <c r="AY82" s="177" t="str">
        <f t="shared" si="196"/>
        <v/>
      </c>
      <c r="AZ82" s="177" t="str">
        <f t="shared" si="196"/>
        <v/>
      </c>
      <c r="BA82" s="177" t="str">
        <f t="shared" si="188"/>
        <v/>
      </c>
      <c r="BB82" s="177" t="str">
        <f t="shared" si="188"/>
        <v/>
      </c>
      <c r="BC82" s="177" t="str">
        <f t="shared" si="188"/>
        <v/>
      </c>
      <c r="BD82" s="177" t="str">
        <f t="shared" si="188"/>
        <v/>
      </c>
      <c r="BE82" s="177" t="str">
        <f t="shared" si="188"/>
        <v/>
      </c>
      <c r="BF82" s="177" t="str">
        <f t="shared" si="188"/>
        <v/>
      </c>
      <c r="BG82" s="177" t="str">
        <f t="shared" si="188"/>
        <v/>
      </c>
      <c r="BH82" s="177" t="str">
        <f t="shared" si="188"/>
        <v/>
      </c>
      <c r="BI82" s="177" t="str">
        <f t="shared" si="188"/>
        <v/>
      </c>
      <c r="BJ82" s="177" t="str">
        <f t="shared" si="188"/>
        <v/>
      </c>
      <c r="BK82" s="177" t="str">
        <f t="shared" si="188"/>
        <v/>
      </c>
      <c r="BL82" s="177" t="str">
        <f t="shared" si="188"/>
        <v/>
      </c>
      <c r="BM82" s="177" t="str">
        <f t="shared" si="188"/>
        <v/>
      </c>
      <c r="BN82" s="177" t="str">
        <f t="shared" si="188"/>
        <v/>
      </c>
      <c r="BO82" s="177" t="str">
        <f t="shared" si="188"/>
        <v/>
      </c>
      <c r="BP82" s="177" t="str">
        <f t="shared" si="197"/>
        <v/>
      </c>
      <c r="BQ82" s="177" t="str">
        <f t="shared" si="197"/>
        <v/>
      </c>
      <c r="BR82" s="177" t="str">
        <f t="shared" si="197"/>
        <v/>
      </c>
      <c r="BS82" s="177" t="str">
        <f t="shared" si="197"/>
        <v/>
      </c>
      <c r="BT82" s="177" t="str">
        <f t="shared" si="197"/>
        <v/>
      </c>
      <c r="BU82" s="177" t="str">
        <f t="shared" si="197"/>
        <v/>
      </c>
      <c r="BV82" s="177" t="str">
        <f t="shared" si="197"/>
        <v/>
      </c>
      <c r="BW82" s="177" t="str">
        <f t="shared" si="197"/>
        <v/>
      </c>
      <c r="BX82" s="177" t="str">
        <f t="shared" si="197"/>
        <v/>
      </c>
      <c r="BY82" s="177" t="str">
        <f t="shared" si="197"/>
        <v/>
      </c>
      <c r="BZ82" s="177" t="str">
        <f t="shared" si="197"/>
        <v/>
      </c>
      <c r="CA82" s="177" t="str">
        <f t="shared" si="197"/>
        <v/>
      </c>
      <c r="CB82" s="177" t="str">
        <f t="shared" si="197"/>
        <v/>
      </c>
      <c r="CC82" s="177" t="str">
        <f t="shared" si="197"/>
        <v/>
      </c>
      <c r="CD82" s="177" t="str">
        <f t="shared" si="197"/>
        <v/>
      </c>
      <c r="CE82" s="177" t="str">
        <f t="shared" si="197"/>
        <v/>
      </c>
      <c r="CF82" s="177" t="str">
        <f t="shared" si="189"/>
        <v/>
      </c>
      <c r="CG82" s="177" t="str">
        <f t="shared" si="189"/>
        <v/>
      </c>
      <c r="CH82" s="177" t="str">
        <f t="shared" si="189"/>
        <v/>
      </c>
      <c r="CI82" s="177" t="str">
        <f t="shared" si="189"/>
        <v/>
      </c>
      <c r="CJ82" s="177" t="str">
        <f t="shared" si="189"/>
        <v/>
      </c>
      <c r="CK82" s="177" t="str">
        <f t="shared" si="189"/>
        <v/>
      </c>
      <c r="CL82" s="177" t="str">
        <f t="shared" si="189"/>
        <v/>
      </c>
      <c r="CM82" s="177" t="str">
        <f t="shared" si="189"/>
        <v/>
      </c>
      <c r="CN82" s="177" t="str">
        <f t="shared" si="189"/>
        <v/>
      </c>
      <c r="CO82" s="177" t="str">
        <f t="shared" si="189"/>
        <v/>
      </c>
      <c r="CP82" s="177" t="str">
        <f t="shared" si="189"/>
        <v/>
      </c>
      <c r="CQ82" s="177" t="str">
        <f t="shared" si="189"/>
        <v/>
      </c>
      <c r="CR82" s="177" t="str">
        <f t="shared" si="189"/>
        <v/>
      </c>
      <c r="CS82" s="177" t="str">
        <f t="shared" si="189"/>
        <v/>
      </c>
      <c r="CT82" s="177" t="str">
        <f t="shared" si="189"/>
        <v/>
      </c>
      <c r="CU82" s="177" t="str">
        <f t="shared" si="185"/>
        <v/>
      </c>
      <c r="CV82" s="177" t="str">
        <f t="shared" si="185"/>
        <v/>
      </c>
      <c r="CW82" s="177" t="str">
        <f t="shared" si="185"/>
        <v/>
      </c>
      <c r="CX82" s="177" t="str">
        <f t="shared" si="185"/>
        <v/>
      </c>
      <c r="CY82" s="177" t="str">
        <f t="shared" si="185"/>
        <v/>
      </c>
      <c r="CZ82" s="177" t="str">
        <f t="shared" si="185"/>
        <v/>
      </c>
      <c r="DA82" s="177" t="str">
        <f t="shared" si="185"/>
        <v/>
      </c>
      <c r="DB82" s="177" t="str">
        <f t="shared" si="185"/>
        <v/>
      </c>
      <c r="DC82" s="177" t="str">
        <f t="shared" si="185"/>
        <v/>
      </c>
      <c r="DD82" s="177" t="str">
        <f t="shared" si="185"/>
        <v/>
      </c>
      <c r="DE82" s="177" t="str">
        <f t="shared" si="185"/>
        <v/>
      </c>
      <c r="DF82" s="177" t="str">
        <f t="shared" si="185"/>
        <v/>
      </c>
      <c r="DG82" s="177" t="str">
        <f t="shared" si="185"/>
        <v/>
      </c>
      <c r="DH82" s="177" t="str">
        <f t="shared" si="185"/>
        <v/>
      </c>
      <c r="DI82" s="177" t="str">
        <f t="shared" si="185"/>
        <v/>
      </c>
      <c r="DJ82" s="177" t="str">
        <f t="shared" si="185"/>
        <v/>
      </c>
      <c r="DK82" s="177" t="str">
        <f t="shared" si="180"/>
        <v/>
      </c>
      <c r="DL82" s="177" t="str">
        <f t="shared" si="180"/>
        <v/>
      </c>
      <c r="DM82" s="177" t="str">
        <f t="shared" si="180"/>
        <v/>
      </c>
      <c r="DN82" s="177" t="str">
        <f t="shared" si="180"/>
        <v/>
      </c>
      <c r="DO82" s="177" t="str">
        <f t="shared" si="180"/>
        <v/>
      </c>
      <c r="DP82" s="177" t="str">
        <f t="shared" si="180"/>
        <v/>
      </c>
      <c r="DQ82" s="177" t="str">
        <f t="shared" si="180"/>
        <v/>
      </c>
      <c r="DR82" s="177" t="str">
        <f t="shared" si="180"/>
        <v/>
      </c>
      <c r="DS82" s="177" t="str">
        <f t="shared" si="180"/>
        <v/>
      </c>
      <c r="DT82" s="177" t="str">
        <f t="shared" si="180"/>
        <v/>
      </c>
      <c r="DU82" s="177" t="str">
        <f t="shared" si="180"/>
        <v/>
      </c>
      <c r="DV82" s="177" t="str">
        <f t="shared" si="180"/>
        <v/>
      </c>
      <c r="DW82" s="177" t="str">
        <f t="shared" si="180"/>
        <v/>
      </c>
      <c r="DX82" s="177" t="str">
        <f t="shared" si="180"/>
        <v/>
      </c>
      <c r="DY82" s="177" t="str">
        <f t="shared" si="180"/>
        <v/>
      </c>
      <c r="DZ82" s="177" t="str">
        <f t="shared" si="198"/>
        <v/>
      </c>
      <c r="EA82" s="177" t="str">
        <f t="shared" si="198"/>
        <v/>
      </c>
      <c r="EB82" s="177" t="str">
        <f t="shared" si="198"/>
        <v/>
      </c>
      <c r="EC82" s="177" t="str">
        <f t="shared" si="198"/>
        <v/>
      </c>
      <c r="ED82" s="177" t="str">
        <f t="shared" si="198"/>
        <v/>
      </c>
      <c r="EE82" s="177" t="str">
        <f t="shared" si="198"/>
        <v/>
      </c>
      <c r="EF82" s="177" t="str">
        <f t="shared" si="198"/>
        <v/>
      </c>
      <c r="EG82" s="177" t="str">
        <f t="shared" si="198"/>
        <v/>
      </c>
      <c r="EH82" s="177" t="str">
        <f t="shared" si="198"/>
        <v/>
      </c>
      <c r="EI82" s="177" t="str">
        <f t="shared" si="198"/>
        <v/>
      </c>
      <c r="EJ82" s="177" t="str">
        <f t="shared" si="198"/>
        <v/>
      </c>
      <c r="EK82" s="177" t="str">
        <f t="shared" si="198"/>
        <v/>
      </c>
      <c r="EL82" s="177" t="str">
        <f t="shared" si="198"/>
        <v/>
      </c>
      <c r="EM82" s="177" t="str">
        <f t="shared" si="198"/>
        <v/>
      </c>
      <c r="EN82" s="177" t="str">
        <f t="shared" si="198"/>
        <v/>
      </c>
      <c r="EO82" s="177" t="str">
        <f t="shared" si="198"/>
        <v/>
      </c>
      <c r="EP82" s="177" t="str">
        <f t="shared" si="190"/>
        <v/>
      </c>
      <c r="EQ82" s="177" t="str">
        <f t="shared" si="190"/>
        <v/>
      </c>
      <c r="ER82" s="177" t="str">
        <f t="shared" si="190"/>
        <v/>
      </c>
      <c r="ES82" s="177" t="str">
        <f t="shared" si="190"/>
        <v/>
      </c>
      <c r="ET82" s="177" t="str">
        <f t="shared" si="190"/>
        <v/>
      </c>
      <c r="EU82" s="177" t="str">
        <f t="shared" si="190"/>
        <v/>
      </c>
      <c r="EV82" s="177" t="str">
        <f t="shared" si="190"/>
        <v/>
      </c>
      <c r="EW82" s="177" t="str">
        <f t="shared" si="190"/>
        <v/>
      </c>
      <c r="EX82" s="177" t="str">
        <f t="shared" si="190"/>
        <v/>
      </c>
      <c r="EY82" s="177" t="str">
        <f t="shared" si="190"/>
        <v/>
      </c>
      <c r="EZ82" s="177" t="str">
        <f t="shared" si="190"/>
        <v/>
      </c>
      <c r="FA82" s="177" t="str">
        <f t="shared" si="190"/>
        <v/>
      </c>
      <c r="FB82" s="177" t="str">
        <f t="shared" si="190"/>
        <v/>
      </c>
      <c r="FC82" s="177" t="str">
        <f t="shared" si="190"/>
        <v/>
      </c>
      <c r="FD82" s="177" t="str">
        <f t="shared" si="190"/>
        <v/>
      </c>
      <c r="FE82" s="177" t="str">
        <f t="shared" si="203"/>
        <v/>
      </c>
      <c r="FF82" s="177" t="str">
        <f t="shared" si="203"/>
        <v/>
      </c>
      <c r="FG82" s="177" t="str">
        <f t="shared" si="203"/>
        <v/>
      </c>
      <c r="FH82" s="177" t="str">
        <f t="shared" si="203"/>
        <v/>
      </c>
      <c r="FI82" s="177" t="str">
        <f t="shared" si="203"/>
        <v/>
      </c>
      <c r="FJ82" s="177" t="str">
        <f t="shared" si="203"/>
        <v/>
      </c>
      <c r="FK82" s="177" t="str">
        <f t="shared" si="203"/>
        <v/>
      </c>
      <c r="FL82" s="177" t="str">
        <f t="shared" si="203"/>
        <v/>
      </c>
      <c r="FM82" s="177" t="str">
        <f t="shared" si="203"/>
        <v/>
      </c>
      <c r="FN82" s="177" t="str">
        <f t="shared" si="203"/>
        <v/>
      </c>
      <c r="FO82" s="177" t="str">
        <f t="shared" si="203"/>
        <v/>
      </c>
      <c r="FP82" s="177" t="str">
        <f t="shared" si="203"/>
        <v/>
      </c>
      <c r="FQ82" s="177" t="str">
        <f t="shared" si="203"/>
        <v/>
      </c>
      <c r="FR82" s="177" t="str">
        <f t="shared" si="203"/>
        <v/>
      </c>
      <c r="FS82" s="177" t="str">
        <f t="shared" si="203"/>
        <v/>
      </c>
      <c r="FT82" s="177" t="str">
        <f t="shared" si="203"/>
        <v/>
      </c>
      <c r="FU82" s="177" t="str">
        <f t="shared" si="199"/>
        <v/>
      </c>
      <c r="FV82" s="177" t="str">
        <f t="shared" si="199"/>
        <v/>
      </c>
      <c r="FW82" s="177" t="str">
        <f t="shared" si="191"/>
        <v/>
      </c>
      <c r="FX82" s="177" t="str">
        <f t="shared" si="186"/>
        <v/>
      </c>
      <c r="FY82" s="177" t="str">
        <f t="shared" si="186"/>
        <v/>
      </c>
      <c r="FZ82" s="177" t="str">
        <f t="shared" si="186"/>
        <v/>
      </c>
      <c r="GA82" s="177" t="str">
        <f t="shared" si="186"/>
        <v/>
      </c>
      <c r="GB82" s="177" t="str">
        <f t="shared" si="186"/>
        <v/>
      </c>
      <c r="GC82" s="177" t="str">
        <f t="shared" si="186"/>
        <v/>
      </c>
      <c r="GD82" s="177" t="str">
        <f t="shared" si="186"/>
        <v/>
      </c>
      <c r="GE82" s="177" t="str">
        <f t="shared" si="186"/>
        <v/>
      </c>
      <c r="GF82" s="177" t="str">
        <f t="shared" si="186"/>
        <v/>
      </c>
      <c r="GG82" s="177" t="str">
        <f t="shared" si="186"/>
        <v/>
      </c>
      <c r="GH82" s="177" t="str">
        <f t="shared" si="186"/>
        <v/>
      </c>
      <c r="GI82" s="177" t="str">
        <f t="shared" si="186"/>
        <v/>
      </c>
      <c r="GJ82" s="177" t="str">
        <f t="shared" si="186"/>
        <v/>
      </c>
      <c r="GK82" s="177" t="str">
        <f t="shared" si="186"/>
        <v/>
      </c>
      <c r="GL82" s="177" t="str">
        <f t="shared" si="186"/>
        <v/>
      </c>
      <c r="GM82" s="177" t="str">
        <f t="shared" si="200"/>
        <v/>
      </c>
      <c r="GN82" s="177" t="str">
        <f t="shared" si="200"/>
        <v/>
      </c>
      <c r="GO82" s="177" t="str">
        <f t="shared" si="200"/>
        <v/>
      </c>
      <c r="GP82" s="177" t="str">
        <f t="shared" si="200"/>
        <v/>
      </c>
      <c r="GQ82" s="177" t="str">
        <f t="shared" si="200"/>
        <v/>
      </c>
      <c r="GR82" s="177" t="str">
        <f t="shared" si="200"/>
        <v/>
      </c>
      <c r="GS82" s="177" t="str">
        <f t="shared" si="200"/>
        <v/>
      </c>
      <c r="GT82" s="177" t="str">
        <f t="shared" si="200"/>
        <v/>
      </c>
      <c r="GU82" s="177" t="str">
        <f t="shared" si="200"/>
        <v/>
      </c>
      <c r="GV82" s="177" t="str">
        <f t="shared" si="200"/>
        <v/>
      </c>
      <c r="GW82" s="177" t="str">
        <f t="shared" si="200"/>
        <v/>
      </c>
      <c r="GX82" s="177" t="str">
        <f t="shared" si="200"/>
        <v/>
      </c>
      <c r="GY82" s="177" t="str">
        <f t="shared" si="200"/>
        <v/>
      </c>
      <c r="GZ82" s="177" t="str">
        <f t="shared" si="200"/>
        <v/>
      </c>
      <c r="HA82" s="177" t="str">
        <f t="shared" si="200"/>
        <v/>
      </c>
      <c r="HB82" s="177" t="str">
        <f t="shared" si="200"/>
        <v/>
      </c>
      <c r="HC82" s="177" t="str">
        <f t="shared" si="192"/>
        <v/>
      </c>
      <c r="HD82" s="177" t="str">
        <f t="shared" si="187"/>
        <v/>
      </c>
      <c r="HE82" s="177" t="str">
        <f t="shared" si="187"/>
        <v/>
      </c>
      <c r="HF82" s="177" t="str">
        <f t="shared" si="187"/>
        <v/>
      </c>
      <c r="HG82" s="177" t="str">
        <f t="shared" si="187"/>
        <v/>
      </c>
      <c r="HH82" s="177" t="str">
        <f t="shared" si="187"/>
        <v/>
      </c>
      <c r="HI82" s="177" t="str">
        <f t="shared" si="187"/>
        <v/>
      </c>
      <c r="HJ82" s="177" t="str">
        <f t="shared" si="187"/>
        <v/>
      </c>
      <c r="HK82" s="177" t="str">
        <f t="shared" si="187"/>
        <v/>
      </c>
      <c r="HL82" s="177" t="str">
        <f t="shared" si="187"/>
        <v/>
      </c>
      <c r="HM82" s="177" t="str">
        <f t="shared" si="187"/>
        <v/>
      </c>
      <c r="HN82" s="177" t="str">
        <f t="shared" si="187"/>
        <v/>
      </c>
      <c r="HO82" s="177" t="str">
        <f t="shared" si="187"/>
        <v/>
      </c>
      <c r="HP82" s="177" t="str">
        <f t="shared" si="187"/>
        <v/>
      </c>
      <c r="HQ82" s="177" t="str">
        <f t="shared" si="187"/>
        <v/>
      </c>
      <c r="HR82" s="177" t="str">
        <f t="shared" si="187"/>
        <v/>
      </c>
      <c r="HS82" s="177" t="str">
        <f t="shared" si="201"/>
        <v/>
      </c>
      <c r="HT82" s="177" t="str">
        <f t="shared" si="201"/>
        <v/>
      </c>
      <c r="HU82" s="177" t="str">
        <f t="shared" si="201"/>
        <v/>
      </c>
      <c r="HV82" s="177" t="str">
        <f t="shared" si="201"/>
        <v/>
      </c>
      <c r="HW82" s="177" t="str">
        <f t="shared" si="201"/>
        <v/>
      </c>
      <c r="HX82" s="177" t="str">
        <f t="shared" si="201"/>
        <v/>
      </c>
      <c r="HY82" s="177" t="str">
        <f t="shared" si="201"/>
        <v/>
      </c>
      <c r="HZ82" s="177" t="str">
        <f t="shared" si="201"/>
        <v/>
      </c>
      <c r="IA82" s="192" t="str">
        <f t="shared" si="181"/>
        <v/>
      </c>
      <c r="IB82" s="193" t="e">
        <f t="shared" si="172"/>
        <v>#N/A</v>
      </c>
      <c r="IC82" s="193" t="e">
        <f t="shared" si="205"/>
        <v>#N/A</v>
      </c>
      <c r="ID82" s="193" t="e">
        <f t="shared" si="205"/>
        <v>#N/A</v>
      </c>
      <c r="IE82" s="193" t="e">
        <f t="shared" si="205"/>
        <v>#N/A</v>
      </c>
      <c r="IF82" s="193" t="e">
        <f t="shared" si="215"/>
        <v>#N/A</v>
      </c>
      <c r="IG82" s="193" t="e">
        <f t="shared" si="215"/>
        <v>#N/A</v>
      </c>
      <c r="IH82" s="193" t="e">
        <f t="shared" si="215"/>
        <v>#N/A</v>
      </c>
      <c r="II82" s="193" t="e">
        <f t="shared" si="215"/>
        <v>#N/A</v>
      </c>
      <c r="IJ82" s="193" t="e">
        <f t="shared" si="215"/>
        <v>#N/A</v>
      </c>
      <c r="IK82" s="193" t="e">
        <f t="shared" si="215"/>
        <v>#N/A</v>
      </c>
      <c r="IL82" s="193" t="e">
        <f t="shared" si="215"/>
        <v>#N/A</v>
      </c>
      <c r="IM82" s="193" t="e">
        <f t="shared" si="215"/>
        <v>#N/A</v>
      </c>
      <c r="IN82" s="193" t="e">
        <f t="shared" si="215"/>
        <v>#N/A</v>
      </c>
      <c r="IO82" s="193" t="e">
        <f t="shared" si="215"/>
        <v>#N/A</v>
      </c>
      <c r="IP82" s="193" t="e">
        <f t="shared" si="215"/>
        <v>#N/A</v>
      </c>
      <c r="IQ82" s="193" t="e">
        <f t="shared" si="215"/>
        <v>#N/A</v>
      </c>
      <c r="IR82" s="193" t="e">
        <f t="shared" si="215"/>
        <v>#N/A</v>
      </c>
      <c r="IS82" s="193" t="e">
        <f t="shared" si="215"/>
        <v>#N/A</v>
      </c>
      <c r="IT82" s="193" t="e">
        <f t="shared" si="215"/>
        <v>#N/A</v>
      </c>
      <c r="IU82" s="193" t="e">
        <f t="shared" si="211"/>
        <v>#N/A</v>
      </c>
      <c r="IV82" s="193" t="e">
        <f t="shared" si="211"/>
        <v>#N/A</v>
      </c>
      <c r="IW82" s="193" t="e">
        <f t="shared" si="211"/>
        <v>#N/A</v>
      </c>
      <c r="IX82" s="193" t="e">
        <f t="shared" si="211"/>
        <v>#N/A</v>
      </c>
      <c r="IY82" s="193" t="e">
        <f t="shared" si="211"/>
        <v>#N/A</v>
      </c>
      <c r="IZ82" s="193" t="e">
        <f t="shared" si="211"/>
        <v>#N/A</v>
      </c>
      <c r="JA82" s="193" t="e">
        <f t="shared" si="211"/>
        <v>#N/A</v>
      </c>
      <c r="JB82" s="193" t="e">
        <f t="shared" si="211"/>
        <v>#N/A</v>
      </c>
      <c r="JC82" s="193" t="e">
        <f t="shared" si="211"/>
        <v>#N/A</v>
      </c>
      <c r="JD82" s="193" t="e">
        <f t="shared" si="211"/>
        <v>#N/A</v>
      </c>
      <c r="JE82" s="193" t="e">
        <f t="shared" si="211"/>
        <v>#N/A</v>
      </c>
      <c r="JF82" s="193" t="e">
        <f t="shared" si="211"/>
        <v>#N/A</v>
      </c>
      <c r="JG82" s="193" t="e">
        <f t="shared" si="211"/>
        <v>#N/A</v>
      </c>
      <c r="JH82" s="193" t="e">
        <f t="shared" si="211"/>
        <v>#N/A</v>
      </c>
      <c r="JI82" s="193" t="e">
        <f t="shared" si="211"/>
        <v>#N/A</v>
      </c>
      <c r="JJ82" s="193" t="e">
        <f t="shared" si="208"/>
        <v>#N/A</v>
      </c>
      <c r="JK82" s="193" t="e">
        <f t="shared" si="208"/>
        <v>#N/A</v>
      </c>
      <c r="JL82" s="193" t="e">
        <f t="shared" si="208"/>
        <v>#N/A</v>
      </c>
      <c r="JM82" s="193" t="e">
        <f t="shared" si="208"/>
        <v>#N/A</v>
      </c>
      <c r="JN82" s="193" t="e">
        <f t="shared" si="208"/>
        <v>#N/A</v>
      </c>
      <c r="JO82" s="193" t="e">
        <f t="shared" si="208"/>
        <v>#N/A</v>
      </c>
      <c r="JP82" s="193" t="e">
        <f t="shared" si="208"/>
        <v>#N/A</v>
      </c>
      <c r="JQ82" s="193" t="e">
        <f t="shared" si="208"/>
        <v>#N/A</v>
      </c>
      <c r="JR82" s="193" t="e">
        <f t="shared" si="208"/>
        <v>#N/A</v>
      </c>
      <c r="JS82" s="193" t="e">
        <f t="shared" si="208"/>
        <v>#N/A</v>
      </c>
      <c r="JT82" s="193" t="e">
        <f t="shared" si="208"/>
        <v>#N/A</v>
      </c>
      <c r="JU82" s="193" t="e">
        <f t="shared" si="208"/>
        <v>#N/A</v>
      </c>
      <c r="JV82" s="193" t="e">
        <f t="shared" si="208"/>
        <v>#N/A</v>
      </c>
      <c r="JW82" s="193" t="e">
        <f t="shared" si="208"/>
        <v>#N/A</v>
      </c>
      <c r="JX82" s="193" t="e">
        <f t="shared" si="208"/>
        <v>#N/A</v>
      </c>
      <c r="JY82" s="193" t="e">
        <f t="shared" si="182"/>
        <v>#N/A</v>
      </c>
      <c r="JZ82" s="193" t="e">
        <f t="shared" si="182"/>
        <v>#N/A</v>
      </c>
      <c r="KA82" s="193" t="e">
        <f t="shared" si="182"/>
        <v>#N/A</v>
      </c>
      <c r="KB82" s="193" t="e">
        <f t="shared" si="182"/>
        <v>#N/A</v>
      </c>
      <c r="KC82" s="193" t="e">
        <f t="shared" si="182"/>
        <v>#N/A</v>
      </c>
      <c r="KD82" s="193" t="e">
        <f t="shared" si="182"/>
        <v>#N/A</v>
      </c>
      <c r="KE82" s="193" t="e">
        <f t="shared" si="182"/>
        <v>#N/A</v>
      </c>
      <c r="KF82" s="193" t="e">
        <f t="shared" si="182"/>
        <v>#N/A</v>
      </c>
      <c r="KG82" s="193" t="e">
        <f t="shared" si="182"/>
        <v>#N/A</v>
      </c>
      <c r="KH82" s="193" t="e">
        <f t="shared" si="182"/>
        <v>#N/A</v>
      </c>
      <c r="KI82" s="193" t="e">
        <f t="shared" si="182"/>
        <v>#N/A</v>
      </c>
      <c r="KJ82" s="193" t="e">
        <f t="shared" si="182"/>
        <v>#N/A</v>
      </c>
      <c r="KK82" s="193" t="e">
        <f t="shared" si="182"/>
        <v>#N/A</v>
      </c>
      <c r="KL82" s="193" t="e">
        <f t="shared" si="182"/>
        <v>#N/A</v>
      </c>
      <c r="KM82" s="193" t="e">
        <f t="shared" si="182"/>
        <v>#N/A</v>
      </c>
      <c r="KN82" s="193" t="e">
        <f t="shared" si="193"/>
        <v>#N/A</v>
      </c>
      <c r="KO82" s="193" t="e">
        <f t="shared" si="206"/>
        <v>#N/A</v>
      </c>
      <c r="KP82" s="193" t="e">
        <f t="shared" si="206"/>
        <v>#N/A</v>
      </c>
      <c r="KQ82" s="193" t="e">
        <f t="shared" si="206"/>
        <v>#N/A</v>
      </c>
      <c r="KR82" s="193" t="e">
        <f t="shared" si="216"/>
        <v>#N/A</v>
      </c>
      <c r="KS82" s="193" t="e">
        <f t="shared" si="216"/>
        <v>#N/A</v>
      </c>
      <c r="KT82" s="193" t="e">
        <f t="shared" si="216"/>
        <v>#N/A</v>
      </c>
      <c r="KU82" s="193" t="e">
        <f t="shared" si="216"/>
        <v>#N/A</v>
      </c>
      <c r="KV82" s="193" t="e">
        <f t="shared" si="216"/>
        <v>#N/A</v>
      </c>
      <c r="KW82" s="193" t="e">
        <f t="shared" si="216"/>
        <v>#N/A</v>
      </c>
      <c r="KX82" s="193" t="e">
        <f t="shared" si="216"/>
        <v>#N/A</v>
      </c>
      <c r="KY82" s="193" t="e">
        <f t="shared" si="216"/>
        <v>#N/A</v>
      </c>
      <c r="KZ82" s="193" t="e">
        <f t="shared" si="216"/>
        <v>#N/A</v>
      </c>
      <c r="LA82" s="193" t="e">
        <f t="shared" si="216"/>
        <v>#N/A</v>
      </c>
      <c r="LB82" s="193" t="e">
        <f t="shared" si="216"/>
        <v>#N/A</v>
      </c>
      <c r="LC82" s="193" t="e">
        <f t="shared" si="216"/>
        <v>#N/A</v>
      </c>
      <c r="LD82" s="193" t="e">
        <f t="shared" si="216"/>
        <v>#N/A</v>
      </c>
      <c r="LE82" s="193" t="e">
        <f t="shared" si="216"/>
        <v>#N/A</v>
      </c>
      <c r="LF82" s="193" t="e">
        <f t="shared" si="216"/>
        <v>#N/A</v>
      </c>
      <c r="LG82" s="193" t="e">
        <f t="shared" si="212"/>
        <v>#N/A</v>
      </c>
      <c r="LH82" s="193" t="e">
        <f t="shared" si="212"/>
        <v>#N/A</v>
      </c>
      <c r="LI82" s="193" t="e">
        <f t="shared" si="212"/>
        <v>#N/A</v>
      </c>
      <c r="LJ82" s="193" t="e">
        <f t="shared" si="212"/>
        <v>#N/A</v>
      </c>
      <c r="LK82" s="193" t="e">
        <f t="shared" si="212"/>
        <v>#N/A</v>
      </c>
      <c r="LL82" s="193" t="e">
        <f t="shared" si="212"/>
        <v>#N/A</v>
      </c>
      <c r="LM82" s="193" t="e">
        <f t="shared" si="212"/>
        <v>#N/A</v>
      </c>
      <c r="LN82" s="193" t="e">
        <f t="shared" si="212"/>
        <v>#N/A</v>
      </c>
      <c r="LO82" s="193" t="e">
        <f t="shared" si="212"/>
        <v>#N/A</v>
      </c>
      <c r="LP82" s="193" t="e">
        <f t="shared" si="212"/>
        <v>#N/A</v>
      </c>
      <c r="LQ82" s="193" t="e">
        <f t="shared" si="212"/>
        <v>#N/A</v>
      </c>
      <c r="LR82" s="193" t="e">
        <f t="shared" si="212"/>
        <v>#N/A</v>
      </c>
      <c r="LS82" s="193" t="e">
        <f t="shared" si="212"/>
        <v>#N/A</v>
      </c>
      <c r="LT82" s="193" t="e">
        <f t="shared" si="212"/>
        <v>#N/A</v>
      </c>
      <c r="LU82" s="193" t="e">
        <f t="shared" si="212"/>
        <v>#N/A</v>
      </c>
      <c r="LV82" s="193" t="e">
        <f t="shared" si="209"/>
        <v>#N/A</v>
      </c>
      <c r="LW82" s="193" t="e">
        <f t="shared" si="209"/>
        <v>#N/A</v>
      </c>
      <c r="LX82" s="193" t="e">
        <f t="shared" si="209"/>
        <v>#N/A</v>
      </c>
      <c r="LY82" s="193" t="e">
        <f t="shared" si="209"/>
        <v>#N/A</v>
      </c>
      <c r="LZ82" s="193" t="e">
        <f t="shared" si="209"/>
        <v>#N/A</v>
      </c>
      <c r="MA82" s="193" t="e">
        <f t="shared" si="209"/>
        <v>#N/A</v>
      </c>
      <c r="MB82" s="193" t="e">
        <f t="shared" si="209"/>
        <v>#N/A</v>
      </c>
      <c r="MC82" s="193" t="e">
        <f t="shared" si="209"/>
        <v>#N/A</v>
      </c>
      <c r="MD82" s="193" t="e">
        <f t="shared" si="209"/>
        <v>#N/A</v>
      </c>
      <c r="ME82" s="193" t="e">
        <f t="shared" si="209"/>
        <v>#N/A</v>
      </c>
      <c r="MF82" s="193" t="e">
        <f t="shared" si="209"/>
        <v>#N/A</v>
      </c>
      <c r="MG82" s="193" t="e">
        <f t="shared" si="209"/>
        <v>#N/A</v>
      </c>
      <c r="MH82" s="193" t="e">
        <f t="shared" si="209"/>
        <v>#N/A</v>
      </c>
      <c r="MI82" s="193" t="e">
        <f t="shared" si="209"/>
        <v>#N/A</v>
      </c>
      <c r="MJ82" s="193" t="e">
        <f t="shared" si="209"/>
        <v>#N/A</v>
      </c>
      <c r="MK82" s="193" t="e">
        <f t="shared" si="183"/>
        <v>#N/A</v>
      </c>
      <c r="ML82" s="193" t="e">
        <f t="shared" si="183"/>
        <v>#N/A</v>
      </c>
      <c r="MM82" s="193" t="e">
        <f t="shared" si="183"/>
        <v>#N/A</v>
      </c>
      <c r="MN82" s="193" t="e">
        <f t="shared" si="183"/>
        <v>#N/A</v>
      </c>
      <c r="MO82" s="193" t="e">
        <f t="shared" si="183"/>
        <v>#N/A</v>
      </c>
      <c r="MP82" s="193" t="e">
        <f t="shared" si="183"/>
        <v>#N/A</v>
      </c>
      <c r="MQ82" s="193" t="e">
        <f t="shared" si="183"/>
        <v>#N/A</v>
      </c>
      <c r="MR82" s="193" t="e">
        <f t="shared" si="183"/>
        <v>#N/A</v>
      </c>
      <c r="MS82" s="193" t="e">
        <f t="shared" si="183"/>
        <v>#N/A</v>
      </c>
      <c r="MT82" s="193" t="e">
        <f t="shared" si="183"/>
        <v>#N/A</v>
      </c>
      <c r="MU82" s="193" t="e">
        <f t="shared" si="183"/>
        <v>#N/A</v>
      </c>
      <c r="MV82" s="193" t="e">
        <f t="shared" si="183"/>
        <v>#N/A</v>
      </c>
      <c r="MW82" s="193" t="e">
        <f t="shared" si="183"/>
        <v>#N/A</v>
      </c>
      <c r="MX82" s="193" t="e">
        <f t="shared" si="183"/>
        <v>#N/A</v>
      </c>
      <c r="MY82" s="193" t="e">
        <f t="shared" si="183"/>
        <v>#N/A</v>
      </c>
      <c r="MZ82" s="193" t="e">
        <f t="shared" si="194"/>
        <v>#N/A</v>
      </c>
      <c r="NA82" s="193" t="e">
        <f t="shared" si="207"/>
        <v>#N/A</v>
      </c>
      <c r="NB82" s="193" t="e">
        <f t="shared" si="207"/>
        <v>#N/A</v>
      </c>
      <c r="NC82" s="193" t="e">
        <f t="shared" si="207"/>
        <v>#N/A</v>
      </c>
      <c r="ND82" s="193" t="e">
        <f t="shared" si="217"/>
        <v>#N/A</v>
      </c>
      <c r="NE82" s="193" t="e">
        <f t="shared" si="217"/>
        <v>#N/A</v>
      </c>
      <c r="NF82" s="193" t="e">
        <f t="shared" si="217"/>
        <v>#N/A</v>
      </c>
      <c r="NG82" s="193" t="e">
        <f t="shared" si="217"/>
        <v>#N/A</v>
      </c>
      <c r="NH82" s="193" t="e">
        <f t="shared" si="217"/>
        <v>#N/A</v>
      </c>
      <c r="NI82" s="193" t="e">
        <f t="shared" si="217"/>
        <v>#N/A</v>
      </c>
      <c r="NJ82" s="193" t="e">
        <f t="shared" si="217"/>
        <v>#N/A</v>
      </c>
      <c r="NK82" s="193" t="e">
        <f t="shared" si="217"/>
        <v>#N/A</v>
      </c>
      <c r="NL82" s="193" t="e">
        <f t="shared" si="217"/>
        <v>#N/A</v>
      </c>
      <c r="NM82" s="193" t="e">
        <f t="shared" si="217"/>
        <v>#N/A</v>
      </c>
      <c r="NN82" s="193" t="e">
        <f t="shared" si="217"/>
        <v>#N/A</v>
      </c>
      <c r="NO82" s="193" t="e">
        <f t="shared" si="217"/>
        <v>#N/A</v>
      </c>
      <c r="NP82" s="193" t="e">
        <f t="shared" si="217"/>
        <v>#N/A</v>
      </c>
      <c r="NQ82" s="193" t="e">
        <f t="shared" si="217"/>
        <v>#N/A</v>
      </c>
      <c r="NR82" s="193" t="e">
        <f t="shared" si="217"/>
        <v>#N/A</v>
      </c>
      <c r="NS82" s="193" t="e">
        <f t="shared" si="213"/>
        <v>#N/A</v>
      </c>
      <c r="NT82" s="193" t="e">
        <f t="shared" si="213"/>
        <v>#N/A</v>
      </c>
      <c r="NU82" s="193" t="e">
        <f t="shared" si="213"/>
        <v>#N/A</v>
      </c>
      <c r="NV82" s="193" t="e">
        <f t="shared" si="213"/>
        <v>#N/A</v>
      </c>
      <c r="NW82" s="193" t="e">
        <f t="shared" si="213"/>
        <v>#N/A</v>
      </c>
      <c r="NX82" s="193" t="e">
        <f t="shared" si="213"/>
        <v>#N/A</v>
      </c>
      <c r="NY82" s="193" t="e">
        <f t="shared" si="213"/>
        <v>#N/A</v>
      </c>
      <c r="NZ82" s="193" t="e">
        <f t="shared" si="213"/>
        <v>#N/A</v>
      </c>
      <c r="OA82" s="193" t="e">
        <f t="shared" si="213"/>
        <v>#N/A</v>
      </c>
      <c r="OB82" s="193" t="e">
        <f t="shared" si="213"/>
        <v>#N/A</v>
      </c>
      <c r="OC82" s="193" t="e">
        <f t="shared" si="213"/>
        <v>#N/A</v>
      </c>
      <c r="OD82" s="193" t="e">
        <f t="shared" si="213"/>
        <v>#N/A</v>
      </c>
      <c r="OE82" s="193" t="e">
        <f t="shared" si="213"/>
        <v>#N/A</v>
      </c>
      <c r="OF82" s="193" t="e">
        <f t="shared" si="213"/>
        <v>#N/A</v>
      </c>
      <c r="OG82" s="193" t="e">
        <f t="shared" si="213"/>
        <v>#N/A</v>
      </c>
      <c r="OH82" s="193" t="e">
        <f t="shared" si="210"/>
        <v>#N/A</v>
      </c>
      <c r="OI82" s="193" t="e">
        <f t="shared" si="210"/>
        <v>#N/A</v>
      </c>
      <c r="OJ82" s="193" t="e">
        <f t="shared" si="210"/>
        <v>#N/A</v>
      </c>
      <c r="OK82" s="193" t="e">
        <f t="shared" si="210"/>
        <v>#N/A</v>
      </c>
      <c r="OL82" s="193" t="e">
        <f t="shared" si="210"/>
        <v>#N/A</v>
      </c>
      <c r="OM82" s="193" t="e">
        <f t="shared" si="210"/>
        <v>#N/A</v>
      </c>
      <c r="ON82" s="193" t="e">
        <f t="shared" si="210"/>
        <v>#N/A</v>
      </c>
      <c r="OO82" s="193" t="e">
        <f t="shared" si="210"/>
        <v>#N/A</v>
      </c>
      <c r="OP82" s="193" t="e">
        <f t="shared" si="210"/>
        <v>#N/A</v>
      </c>
      <c r="OQ82" s="193" t="e">
        <f t="shared" si="210"/>
        <v>#N/A</v>
      </c>
      <c r="OR82" s="193" t="e">
        <f t="shared" si="210"/>
        <v>#N/A</v>
      </c>
      <c r="OS82" s="193" t="e">
        <f t="shared" si="210"/>
        <v>#N/A</v>
      </c>
      <c r="OT82" s="193" t="e">
        <f t="shared" si="210"/>
        <v>#N/A</v>
      </c>
      <c r="OU82" s="193" t="e">
        <f t="shared" si="210"/>
        <v>#N/A</v>
      </c>
      <c r="OV82" s="193" t="e">
        <f t="shared" si="210"/>
        <v>#N/A</v>
      </c>
      <c r="OW82" s="193" t="e">
        <f t="shared" si="184"/>
        <v>#N/A</v>
      </c>
      <c r="OX82" s="193" t="e">
        <f t="shared" si="184"/>
        <v>#N/A</v>
      </c>
      <c r="OY82" s="193" t="e">
        <f t="shared" si="184"/>
        <v>#N/A</v>
      </c>
      <c r="OZ82" s="193" t="e">
        <f t="shared" si="184"/>
        <v>#N/A</v>
      </c>
      <c r="PA82" s="193" t="e">
        <f t="shared" si="184"/>
        <v>#N/A</v>
      </c>
      <c r="PB82" s="193" t="e">
        <f t="shared" si="184"/>
        <v>#N/A</v>
      </c>
      <c r="PC82" s="193" t="e">
        <f t="shared" si="184"/>
        <v>#N/A</v>
      </c>
      <c r="PD82" s="193" t="e">
        <f t="shared" si="184"/>
        <v>#N/A</v>
      </c>
      <c r="PE82" s="193" t="e">
        <f t="shared" si="184"/>
        <v>#N/A</v>
      </c>
      <c r="PF82" s="193" t="e">
        <f t="shared" si="184"/>
        <v>#N/A</v>
      </c>
      <c r="PG82" s="193" t="e">
        <f t="shared" si="184"/>
        <v>#N/A</v>
      </c>
      <c r="PH82" s="193" t="e">
        <f t="shared" si="184"/>
        <v>#N/A</v>
      </c>
      <c r="PI82" s="193" t="e">
        <f t="shared" si="184"/>
        <v>#N/A</v>
      </c>
      <c r="PJ82" s="193" t="e">
        <f t="shared" si="184"/>
        <v>#N/A</v>
      </c>
      <c r="PK82" s="193" t="e">
        <f t="shared" si="184"/>
        <v>#N/A</v>
      </c>
      <c r="PL82" s="193" t="e">
        <f t="shared" si="195"/>
        <v>#N/A</v>
      </c>
      <c r="PM82" s="193" t="e">
        <f t="shared" si="173"/>
        <v>#N/A</v>
      </c>
      <c r="PN82" s="193" t="e">
        <f t="shared" si="173"/>
        <v>#N/A</v>
      </c>
      <c r="PO82" s="193" t="e">
        <f t="shared" si="173"/>
        <v>#N/A</v>
      </c>
      <c r="PP82" s="193" t="e">
        <f t="shared" si="173"/>
        <v>#N/A</v>
      </c>
      <c r="PQ82" s="193" t="e">
        <f t="shared" si="173"/>
        <v>#N/A</v>
      </c>
      <c r="PR82" s="193" t="e">
        <f t="shared" si="173"/>
        <v>#N/A</v>
      </c>
      <c r="PS82" s="193" t="e">
        <f t="shared" si="173"/>
        <v>#N/A</v>
      </c>
      <c r="PT82" s="193" t="e">
        <f t="shared" si="173"/>
        <v>#N/A</v>
      </c>
    </row>
    <row r="83" spans="1:436" hidden="1" x14ac:dyDescent="0.45">
      <c r="A83" s="20">
        <v>80</v>
      </c>
      <c r="B83" s="115"/>
      <c r="C83" s="115"/>
      <c r="D83" s="115"/>
      <c r="E83" s="110" t="str">
        <f t="shared" si="174"/>
        <v/>
      </c>
      <c r="F83" s="21" t="str">
        <f t="shared" si="175"/>
        <v/>
      </c>
      <c r="G83" s="22" t="str">
        <f t="shared" si="176"/>
        <v/>
      </c>
      <c r="H83" s="23" t="str">
        <f>IF(F83="","",IF(OR($F83&lt;Skew!$B$3,$F83=Skew!$B$3),IF($F83&gt;Skew!$C$3,Skew!$A$3,IF($F83&gt;Skew!$C$4,Skew!$A$4,IF($F83&gt;Skew!$C$5,Skew!$A$5,IF($F83&gt;Skew!$C$6,Skew!$A$6,IF($F83&gt;Skew!$C$7,Skew!$A$7,IF($F83&gt;Skew!$C$8,Skew!$A$8,IF($F83&gt;Skew!$C$9,Skew!$A$9,IF($F83&gt;Skew!$C$10,Skew!$A$10,IF($F83&gt;Skew!$C$11,Skew!$A$11,IF($F83&gt;Skew!$C$12,Skew!$A$12,IF($F83&gt;Skew!$C$13,Skew!$A$13,IF($F83&gt;Skew!$C$14,Skew!$A$14,IF($F83&gt;Skew!$C$15,Skew!$A$15,IF($F83&gt;Skew!$C$16,Skew!$A$16,Skew!$A$17)
)))))))))))))))</f>
        <v/>
      </c>
      <c r="I83" s="22" t="str">
        <f>IF(F83="","",MATCH(H83,Skew!$A$3:$A$17,0))</f>
        <v/>
      </c>
      <c r="J83" s="22" t="str">
        <f t="shared" si="166"/>
        <v/>
      </c>
      <c r="K83" s="24"/>
      <c r="L83" s="22" t="str">
        <f>IF(OR(F83="",K83=""),"",MATCH(K83,Confidence!$A$3:$A$12,0))</f>
        <v/>
      </c>
      <c r="M83" s="25" t="str">
        <f t="shared" si="167"/>
        <v/>
      </c>
      <c r="N83" s="25" t="str">
        <f t="shared" si="168"/>
        <v/>
      </c>
      <c r="O83" s="22"/>
      <c r="P83" s="102" t="str">
        <f t="shared" si="169"/>
        <v/>
      </c>
      <c r="Q83" s="102" t="str">
        <f t="shared" si="170"/>
        <v/>
      </c>
      <c r="R83" s="37" t="str">
        <f t="shared" si="171"/>
        <v/>
      </c>
      <c r="S83" s="115"/>
      <c r="T83" s="204" t="str">
        <f>IF(AND(B83&gt;0,C83&gt;0,D83&gt;0,M83&gt;0,N83&gt;0,S83&gt;0,NOT(K83="")),ABS(VLOOKUP($S$1,VLookups!$A$30:$B$31,2,FALSE)-_xlfn.BETA.DIST(S83,IF(G83="L",N83,M83),IF(G83="L",M83,N83),TRUE,B83,D83)),"")</f>
        <v/>
      </c>
      <c r="U83" s="112" t="str">
        <f>IF(OR($M83="",$N83=""),"",_xlfn.BETA.INV(ABS(VLOOKUP($S$1,VLookups!$A$30:$B$31,2,FALSE)-U$3),IF($G83="L",$N83,$M83),IF($G83="L",$M83,$N83),$B83,$D83))</f>
        <v/>
      </c>
      <c r="V83" s="113" t="str">
        <f>IF(OR($M83="",$N83=""),"",_xlfn.BETA.INV(ABS(VLOOKUP($S$1,VLookups!$A$30:$B$31,2,FALSE)-V$3),IF($G83="L",$N83,$M83),IF($G83="L",$M83,$N83),$B83,$D83))</f>
        <v/>
      </c>
      <c r="W83" s="112" t="str">
        <f>IF(OR($M83="",$N83=""),"",_xlfn.BETA.INV(ABS(VLOOKUP($S$1,VLookups!$A$30:$B$31,2,FALSE)-W$3),IF($G83="L",$N83,$M83),IF($G83="L",$M83,$N83),$B83,$D83))</f>
        <v/>
      </c>
      <c r="X83" s="113" t="str">
        <f>IF(OR($M83="",$N83=""),"",_xlfn.BETA.INV(ABS(VLOOKUP($S$1,VLookups!$A$30:$B$31,2,FALSE)-X$3),IF($G83="L",$N83,$M83),IF($G83="L",$M83,$N83),$B83,$D83))</f>
        <v/>
      </c>
      <c r="Y83" s="112" t="str">
        <f>IF(OR($M83="",$N83=""),"",_xlfn.BETA.INV(ABS(VLOOKUP($S$1,VLookups!$A$30:$B$31,2,FALSE)-Y$3),IF($G83="L",$N83,$M83),IF($G83="L",$M83,$N83),$B83,$D83))</f>
        <v/>
      </c>
      <c r="Z83" s="113" t="str">
        <f>IF(OR($M83="",$N83=""),"",_xlfn.BETA.INV(ABS(VLOOKUP($S$1,VLookups!$A$30:$B$31,2,FALSE)-Z$3),IF($G83="L",$N83,$M83),IF($G83="L",$M83,$N83),$B83,$D83))</f>
        <v/>
      </c>
      <c r="AA83" s="112" t="str">
        <f>IF(OR($M83="",$N83=""),"",_xlfn.BETA.INV(ABS(VLOOKUP($S$1,VLookups!$A$30:$B$31,2,FALSE)-AA$3),IF($G83="L",$N83,$M83),IF($G83="L",$M83,$N83),$B83,$D83))</f>
        <v/>
      </c>
      <c r="AB83" s="113" t="str">
        <f>IF(OR($M83="",$N83=""),"",_xlfn.BETA.INV(ABS(VLOOKUP($S$1,VLookups!$A$30:$B$31,2,FALSE)-AB$3),IF($G83="L",$N83,$M83),IF($G83="L",$M83,$N83),$B83,$D83))</f>
        <v/>
      </c>
      <c r="AC83" s="112" t="str">
        <f>IF(OR($M83="",$N83=""),"",_xlfn.BETA.INV(ABS(VLOOKUP($S$1,VLookups!$A$30:$B$31,2,FALSE)-AC$3),IF($G83="L",$N83,$M83),IF($G83="L",$M83,$N83),$B83,$D83))</f>
        <v/>
      </c>
      <c r="AD83" s="113" t="str">
        <f>IF(OR($M83="",$N83=""),"",_xlfn.BETA.INV(ABS(VLOOKUP($S$1,VLookups!$A$30:$B$31,2,FALSE)-AD$3),IF($G83="L",$N83,$M83),IF($G83="L",$M83,$N83),$B83,$D83))</f>
        <v/>
      </c>
      <c r="AE83" s="112" t="str">
        <f>IF(OR($M83="",$N83=""),"",_xlfn.BETA.INV(ABS(VLOOKUP($S$1,VLookups!$A$30:$B$31,2,FALSE)-AE$3),IF($G83="L",$N83,$M83),IF($G83="L",$M83,$N83),$B83,$D83))</f>
        <v/>
      </c>
      <c r="AF83" s="113" t="str">
        <f>IF(OR($M83="",$N83=""),"",_xlfn.BETA.INV(ABS(VLOOKUP($S$1,VLookups!$A$30:$B$31,2,FALSE)-AF$3),IF($G83="L",$N83,$M83),IF($G83="L",$M83,$N83),$B83,$D83))</f>
        <v/>
      </c>
      <c r="AG83" s="15"/>
      <c r="AH83" s="194" t="str">
        <f t="shared" si="177"/>
        <v/>
      </c>
      <c r="AI83" s="192" t="str">
        <f t="shared" si="178"/>
        <v/>
      </c>
      <c r="AJ83" s="177" t="str">
        <f t="shared" si="214"/>
        <v/>
      </c>
      <c r="AK83" s="177" t="str">
        <f t="shared" si="196"/>
        <v/>
      </c>
      <c r="AL83" s="177" t="str">
        <f t="shared" si="196"/>
        <v/>
      </c>
      <c r="AM83" s="177" t="str">
        <f t="shared" si="196"/>
        <v/>
      </c>
      <c r="AN83" s="177" t="str">
        <f t="shared" si="196"/>
        <v/>
      </c>
      <c r="AO83" s="177" t="str">
        <f t="shared" si="196"/>
        <v/>
      </c>
      <c r="AP83" s="177" t="str">
        <f t="shared" si="196"/>
        <v/>
      </c>
      <c r="AQ83" s="177" t="str">
        <f t="shared" si="196"/>
        <v/>
      </c>
      <c r="AR83" s="177" t="str">
        <f t="shared" si="196"/>
        <v/>
      </c>
      <c r="AS83" s="177" t="str">
        <f t="shared" si="196"/>
        <v/>
      </c>
      <c r="AT83" s="177" t="str">
        <f t="shared" si="196"/>
        <v/>
      </c>
      <c r="AU83" s="177" t="str">
        <f t="shared" si="196"/>
        <v/>
      </c>
      <c r="AV83" s="177" t="str">
        <f t="shared" si="196"/>
        <v/>
      </c>
      <c r="AW83" s="177" t="str">
        <f t="shared" si="196"/>
        <v/>
      </c>
      <c r="AX83" s="177" t="str">
        <f t="shared" si="196"/>
        <v/>
      </c>
      <c r="AY83" s="177" t="str">
        <f t="shared" si="196"/>
        <v/>
      </c>
      <c r="AZ83" s="177" t="str">
        <f t="shared" si="196"/>
        <v/>
      </c>
      <c r="BA83" s="177" t="str">
        <f t="shared" si="188"/>
        <v/>
      </c>
      <c r="BB83" s="177" t="str">
        <f t="shared" si="188"/>
        <v/>
      </c>
      <c r="BC83" s="177" t="str">
        <f t="shared" si="188"/>
        <v/>
      </c>
      <c r="BD83" s="177" t="str">
        <f t="shared" si="188"/>
        <v/>
      </c>
      <c r="BE83" s="177" t="str">
        <f t="shared" si="188"/>
        <v/>
      </c>
      <c r="BF83" s="177" t="str">
        <f t="shared" si="188"/>
        <v/>
      </c>
      <c r="BG83" s="177" t="str">
        <f t="shared" si="188"/>
        <v/>
      </c>
      <c r="BH83" s="177" t="str">
        <f t="shared" si="188"/>
        <v/>
      </c>
      <c r="BI83" s="177" t="str">
        <f t="shared" si="188"/>
        <v/>
      </c>
      <c r="BJ83" s="177" t="str">
        <f t="shared" si="188"/>
        <v/>
      </c>
      <c r="BK83" s="177" t="str">
        <f t="shared" si="188"/>
        <v/>
      </c>
      <c r="BL83" s="177" t="str">
        <f t="shared" si="188"/>
        <v/>
      </c>
      <c r="BM83" s="177" t="str">
        <f t="shared" si="188"/>
        <v/>
      </c>
      <c r="BN83" s="177" t="str">
        <f t="shared" si="188"/>
        <v/>
      </c>
      <c r="BO83" s="177" t="str">
        <f t="shared" si="188"/>
        <v/>
      </c>
      <c r="BP83" s="177" t="str">
        <f t="shared" si="197"/>
        <v/>
      </c>
      <c r="BQ83" s="177" t="str">
        <f t="shared" si="197"/>
        <v/>
      </c>
      <c r="BR83" s="177" t="str">
        <f t="shared" si="197"/>
        <v/>
      </c>
      <c r="BS83" s="177" t="str">
        <f t="shared" si="197"/>
        <v/>
      </c>
      <c r="BT83" s="177" t="str">
        <f t="shared" si="197"/>
        <v/>
      </c>
      <c r="BU83" s="177" t="str">
        <f t="shared" si="197"/>
        <v/>
      </c>
      <c r="BV83" s="177" t="str">
        <f t="shared" si="197"/>
        <v/>
      </c>
      <c r="BW83" s="177" t="str">
        <f t="shared" si="197"/>
        <v/>
      </c>
      <c r="BX83" s="177" t="str">
        <f t="shared" si="197"/>
        <v/>
      </c>
      <c r="BY83" s="177" t="str">
        <f t="shared" si="197"/>
        <v/>
      </c>
      <c r="BZ83" s="177" t="str">
        <f t="shared" si="197"/>
        <v/>
      </c>
      <c r="CA83" s="177" t="str">
        <f t="shared" si="197"/>
        <v/>
      </c>
      <c r="CB83" s="177" t="str">
        <f t="shared" si="197"/>
        <v/>
      </c>
      <c r="CC83" s="177" t="str">
        <f t="shared" si="197"/>
        <v/>
      </c>
      <c r="CD83" s="177" t="str">
        <f t="shared" si="197"/>
        <v/>
      </c>
      <c r="CE83" s="177" t="str">
        <f t="shared" si="197"/>
        <v/>
      </c>
      <c r="CF83" s="177" t="str">
        <f t="shared" si="189"/>
        <v/>
      </c>
      <c r="CG83" s="177" t="str">
        <f t="shared" si="189"/>
        <v/>
      </c>
      <c r="CH83" s="177" t="str">
        <f t="shared" si="189"/>
        <v/>
      </c>
      <c r="CI83" s="177" t="str">
        <f t="shared" si="189"/>
        <v/>
      </c>
      <c r="CJ83" s="177" t="str">
        <f t="shared" si="189"/>
        <v/>
      </c>
      <c r="CK83" s="177" t="str">
        <f t="shared" si="189"/>
        <v/>
      </c>
      <c r="CL83" s="177" t="str">
        <f t="shared" si="189"/>
        <v/>
      </c>
      <c r="CM83" s="177" t="str">
        <f t="shared" si="189"/>
        <v/>
      </c>
      <c r="CN83" s="177" t="str">
        <f t="shared" si="189"/>
        <v/>
      </c>
      <c r="CO83" s="177" t="str">
        <f t="shared" si="189"/>
        <v/>
      </c>
      <c r="CP83" s="177" t="str">
        <f t="shared" si="189"/>
        <v/>
      </c>
      <c r="CQ83" s="177" t="str">
        <f t="shared" si="189"/>
        <v/>
      </c>
      <c r="CR83" s="177" t="str">
        <f t="shared" si="189"/>
        <v/>
      </c>
      <c r="CS83" s="177" t="str">
        <f t="shared" si="189"/>
        <v/>
      </c>
      <c r="CT83" s="177" t="str">
        <f t="shared" si="189"/>
        <v/>
      </c>
      <c r="CU83" s="177" t="str">
        <f t="shared" si="185"/>
        <v/>
      </c>
      <c r="CV83" s="177" t="str">
        <f t="shared" si="185"/>
        <v/>
      </c>
      <c r="CW83" s="177" t="str">
        <f t="shared" si="185"/>
        <v/>
      </c>
      <c r="CX83" s="177" t="str">
        <f t="shared" si="185"/>
        <v/>
      </c>
      <c r="CY83" s="177" t="str">
        <f t="shared" si="185"/>
        <v/>
      </c>
      <c r="CZ83" s="177" t="str">
        <f t="shared" si="185"/>
        <v/>
      </c>
      <c r="DA83" s="177" t="str">
        <f t="shared" si="185"/>
        <v/>
      </c>
      <c r="DB83" s="177" t="str">
        <f t="shared" si="185"/>
        <v/>
      </c>
      <c r="DC83" s="177" t="str">
        <f t="shared" si="185"/>
        <v/>
      </c>
      <c r="DD83" s="177" t="str">
        <f t="shared" si="185"/>
        <v/>
      </c>
      <c r="DE83" s="177" t="str">
        <f t="shared" si="185"/>
        <v/>
      </c>
      <c r="DF83" s="177" t="str">
        <f t="shared" si="185"/>
        <v/>
      </c>
      <c r="DG83" s="177" t="str">
        <f t="shared" si="185"/>
        <v/>
      </c>
      <c r="DH83" s="177" t="str">
        <f t="shared" si="185"/>
        <v/>
      </c>
      <c r="DI83" s="177" t="str">
        <f t="shared" si="185"/>
        <v/>
      </c>
      <c r="DJ83" s="177" t="str">
        <f t="shared" si="185"/>
        <v/>
      </c>
      <c r="DK83" s="177" t="str">
        <f t="shared" si="180"/>
        <v/>
      </c>
      <c r="DL83" s="177" t="str">
        <f t="shared" si="180"/>
        <v/>
      </c>
      <c r="DM83" s="177" t="str">
        <f t="shared" si="180"/>
        <v/>
      </c>
      <c r="DN83" s="177" t="str">
        <f t="shared" si="180"/>
        <v/>
      </c>
      <c r="DO83" s="177" t="str">
        <f t="shared" si="180"/>
        <v/>
      </c>
      <c r="DP83" s="177" t="str">
        <f t="shared" si="180"/>
        <v/>
      </c>
      <c r="DQ83" s="177" t="str">
        <f t="shared" si="180"/>
        <v/>
      </c>
      <c r="DR83" s="177" t="str">
        <f t="shared" si="180"/>
        <v/>
      </c>
      <c r="DS83" s="177" t="str">
        <f t="shared" si="180"/>
        <v/>
      </c>
      <c r="DT83" s="177" t="str">
        <f t="shared" si="180"/>
        <v/>
      </c>
      <c r="DU83" s="177" t="str">
        <f t="shared" si="180"/>
        <v/>
      </c>
      <c r="DV83" s="177" t="str">
        <f t="shared" si="180"/>
        <v/>
      </c>
      <c r="DW83" s="177" t="str">
        <f t="shared" si="180"/>
        <v/>
      </c>
      <c r="DX83" s="177" t="str">
        <f t="shared" si="180"/>
        <v/>
      </c>
      <c r="DY83" s="177" t="str">
        <f t="shared" si="180"/>
        <v/>
      </c>
      <c r="DZ83" s="177" t="str">
        <f t="shared" si="198"/>
        <v/>
      </c>
      <c r="EA83" s="177" t="str">
        <f t="shared" si="198"/>
        <v/>
      </c>
      <c r="EB83" s="177" t="str">
        <f t="shared" si="198"/>
        <v/>
      </c>
      <c r="EC83" s="177" t="str">
        <f t="shared" si="198"/>
        <v/>
      </c>
      <c r="ED83" s="177" t="str">
        <f t="shared" si="198"/>
        <v/>
      </c>
      <c r="EE83" s="177" t="str">
        <f t="shared" si="198"/>
        <v/>
      </c>
      <c r="EF83" s="177" t="str">
        <f t="shared" si="198"/>
        <v/>
      </c>
      <c r="EG83" s="177" t="str">
        <f t="shared" si="198"/>
        <v/>
      </c>
      <c r="EH83" s="177" t="str">
        <f t="shared" si="198"/>
        <v/>
      </c>
      <c r="EI83" s="177" t="str">
        <f t="shared" si="198"/>
        <v/>
      </c>
      <c r="EJ83" s="177" t="str">
        <f t="shared" si="198"/>
        <v/>
      </c>
      <c r="EK83" s="177" t="str">
        <f t="shared" si="198"/>
        <v/>
      </c>
      <c r="EL83" s="177" t="str">
        <f t="shared" si="198"/>
        <v/>
      </c>
      <c r="EM83" s="177" t="str">
        <f t="shared" si="198"/>
        <v/>
      </c>
      <c r="EN83" s="177" t="str">
        <f t="shared" si="198"/>
        <v/>
      </c>
      <c r="EO83" s="177" t="str">
        <f t="shared" si="198"/>
        <v/>
      </c>
      <c r="EP83" s="177" t="str">
        <f t="shared" si="190"/>
        <v/>
      </c>
      <c r="EQ83" s="177" t="str">
        <f t="shared" si="190"/>
        <v/>
      </c>
      <c r="ER83" s="177" t="str">
        <f t="shared" si="190"/>
        <v/>
      </c>
      <c r="ES83" s="177" t="str">
        <f t="shared" si="190"/>
        <v/>
      </c>
      <c r="ET83" s="177" t="str">
        <f t="shared" si="190"/>
        <v/>
      </c>
      <c r="EU83" s="177" t="str">
        <f t="shared" si="190"/>
        <v/>
      </c>
      <c r="EV83" s="177" t="str">
        <f t="shared" si="190"/>
        <v/>
      </c>
      <c r="EW83" s="177" t="str">
        <f t="shared" si="190"/>
        <v/>
      </c>
      <c r="EX83" s="177" t="str">
        <f t="shared" si="190"/>
        <v/>
      </c>
      <c r="EY83" s="177" t="str">
        <f t="shared" si="190"/>
        <v/>
      </c>
      <c r="EZ83" s="177" t="str">
        <f t="shared" si="190"/>
        <v/>
      </c>
      <c r="FA83" s="177" t="str">
        <f t="shared" si="190"/>
        <v/>
      </c>
      <c r="FB83" s="177" t="str">
        <f t="shared" si="190"/>
        <v/>
      </c>
      <c r="FC83" s="177" t="str">
        <f t="shared" si="190"/>
        <v/>
      </c>
      <c r="FD83" s="177" t="str">
        <f t="shared" si="190"/>
        <v/>
      </c>
      <c r="FE83" s="177" t="str">
        <f t="shared" si="203"/>
        <v/>
      </c>
      <c r="FF83" s="177" t="str">
        <f t="shared" si="203"/>
        <v/>
      </c>
      <c r="FG83" s="177" t="str">
        <f t="shared" si="203"/>
        <v/>
      </c>
      <c r="FH83" s="177" t="str">
        <f t="shared" si="203"/>
        <v/>
      </c>
      <c r="FI83" s="177" t="str">
        <f t="shared" si="203"/>
        <v/>
      </c>
      <c r="FJ83" s="177" t="str">
        <f t="shared" si="203"/>
        <v/>
      </c>
      <c r="FK83" s="177" t="str">
        <f t="shared" si="203"/>
        <v/>
      </c>
      <c r="FL83" s="177" t="str">
        <f t="shared" si="203"/>
        <v/>
      </c>
      <c r="FM83" s="177" t="str">
        <f t="shared" si="203"/>
        <v/>
      </c>
      <c r="FN83" s="177" t="str">
        <f t="shared" si="203"/>
        <v/>
      </c>
      <c r="FO83" s="177" t="str">
        <f t="shared" si="203"/>
        <v/>
      </c>
      <c r="FP83" s="177" t="str">
        <f t="shared" si="203"/>
        <v/>
      </c>
      <c r="FQ83" s="177" t="str">
        <f t="shared" si="203"/>
        <v/>
      </c>
      <c r="FR83" s="177" t="str">
        <f t="shared" si="203"/>
        <v/>
      </c>
      <c r="FS83" s="177" t="str">
        <f t="shared" si="203"/>
        <v/>
      </c>
      <c r="FT83" s="177" t="str">
        <f t="shared" si="203"/>
        <v/>
      </c>
      <c r="FU83" s="177" t="str">
        <f t="shared" si="199"/>
        <v/>
      </c>
      <c r="FV83" s="177" t="str">
        <f t="shared" si="199"/>
        <v/>
      </c>
      <c r="FW83" s="177" t="str">
        <f t="shared" si="191"/>
        <v/>
      </c>
      <c r="FX83" s="177" t="str">
        <f t="shared" si="186"/>
        <v/>
      </c>
      <c r="FY83" s="177" t="str">
        <f t="shared" si="186"/>
        <v/>
      </c>
      <c r="FZ83" s="177" t="str">
        <f t="shared" si="186"/>
        <v/>
      </c>
      <c r="GA83" s="177" t="str">
        <f t="shared" si="186"/>
        <v/>
      </c>
      <c r="GB83" s="177" t="str">
        <f t="shared" si="186"/>
        <v/>
      </c>
      <c r="GC83" s="177" t="str">
        <f t="shared" si="186"/>
        <v/>
      </c>
      <c r="GD83" s="177" t="str">
        <f t="shared" si="186"/>
        <v/>
      </c>
      <c r="GE83" s="177" t="str">
        <f t="shared" si="186"/>
        <v/>
      </c>
      <c r="GF83" s="177" t="str">
        <f t="shared" si="186"/>
        <v/>
      </c>
      <c r="GG83" s="177" t="str">
        <f t="shared" si="186"/>
        <v/>
      </c>
      <c r="GH83" s="177" t="str">
        <f t="shared" si="186"/>
        <v/>
      </c>
      <c r="GI83" s="177" t="str">
        <f t="shared" si="186"/>
        <v/>
      </c>
      <c r="GJ83" s="177" t="str">
        <f t="shared" si="186"/>
        <v/>
      </c>
      <c r="GK83" s="177" t="str">
        <f t="shared" si="186"/>
        <v/>
      </c>
      <c r="GL83" s="177" t="str">
        <f t="shared" si="186"/>
        <v/>
      </c>
      <c r="GM83" s="177" t="str">
        <f t="shared" si="200"/>
        <v/>
      </c>
      <c r="GN83" s="177" t="str">
        <f t="shared" si="200"/>
        <v/>
      </c>
      <c r="GO83" s="177" t="str">
        <f t="shared" si="200"/>
        <v/>
      </c>
      <c r="GP83" s="177" t="str">
        <f t="shared" si="200"/>
        <v/>
      </c>
      <c r="GQ83" s="177" t="str">
        <f t="shared" si="200"/>
        <v/>
      </c>
      <c r="GR83" s="177" t="str">
        <f t="shared" si="200"/>
        <v/>
      </c>
      <c r="GS83" s="177" t="str">
        <f t="shared" si="200"/>
        <v/>
      </c>
      <c r="GT83" s="177" t="str">
        <f t="shared" si="200"/>
        <v/>
      </c>
      <c r="GU83" s="177" t="str">
        <f t="shared" si="200"/>
        <v/>
      </c>
      <c r="GV83" s="177" t="str">
        <f t="shared" si="200"/>
        <v/>
      </c>
      <c r="GW83" s="177" t="str">
        <f t="shared" si="200"/>
        <v/>
      </c>
      <c r="GX83" s="177" t="str">
        <f t="shared" si="200"/>
        <v/>
      </c>
      <c r="GY83" s="177" t="str">
        <f t="shared" si="200"/>
        <v/>
      </c>
      <c r="GZ83" s="177" t="str">
        <f t="shared" si="200"/>
        <v/>
      </c>
      <c r="HA83" s="177" t="str">
        <f t="shared" si="200"/>
        <v/>
      </c>
      <c r="HB83" s="177" t="str">
        <f t="shared" si="200"/>
        <v/>
      </c>
      <c r="HC83" s="177" t="str">
        <f t="shared" si="192"/>
        <v/>
      </c>
      <c r="HD83" s="177" t="str">
        <f t="shared" si="187"/>
        <v/>
      </c>
      <c r="HE83" s="177" t="str">
        <f t="shared" si="187"/>
        <v/>
      </c>
      <c r="HF83" s="177" t="str">
        <f t="shared" si="187"/>
        <v/>
      </c>
      <c r="HG83" s="177" t="str">
        <f t="shared" si="187"/>
        <v/>
      </c>
      <c r="HH83" s="177" t="str">
        <f t="shared" si="187"/>
        <v/>
      </c>
      <c r="HI83" s="177" t="str">
        <f t="shared" si="187"/>
        <v/>
      </c>
      <c r="HJ83" s="177" t="str">
        <f t="shared" si="187"/>
        <v/>
      </c>
      <c r="HK83" s="177" t="str">
        <f t="shared" si="187"/>
        <v/>
      </c>
      <c r="HL83" s="177" t="str">
        <f t="shared" si="187"/>
        <v/>
      </c>
      <c r="HM83" s="177" t="str">
        <f t="shared" si="187"/>
        <v/>
      </c>
      <c r="HN83" s="177" t="str">
        <f t="shared" si="187"/>
        <v/>
      </c>
      <c r="HO83" s="177" t="str">
        <f t="shared" si="187"/>
        <v/>
      </c>
      <c r="HP83" s="177" t="str">
        <f t="shared" si="187"/>
        <v/>
      </c>
      <c r="HQ83" s="177" t="str">
        <f t="shared" si="187"/>
        <v/>
      </c>
      <c r="HR83" s="177" t="str">
        <f t="shared" si="187"/>
        <v/>
      </c>
      <c r="HS83" s="177" t="str">
        <f t="shared" si="201"/>
        <v/>
      </c>
      <c r="HT83" s="177" t="str">
        <f t="shared" si="201"/>
        <v/>
      </c>
      <c r="HU83" s="177" t="str">
        <f t="shared" si="201"/>
        <v/>
      </c>
      <c r="HV83" s="177" t="str">
        <f t="shared" si="201"/>
        <v/>
      </c>
      <c r="HW83" s="177" t="str">
        <f t="shared" si="201"/>
        <v/>
      </c>
      <c r="HX83" s="177" t="str">
        <f t="shared" si="201"/>
        <v/>
      </c>
      <c r="HY83" s="177" t="str">
        <f t="shared" si="201"/>
        <v/>
      </c>
      <c r="HZ83" s="177" t="str">
        <f t="shared" si="201"/>
        <v/>
      </c>
      <c r="IA83" s="192" t="str">
        <f t="shared" si="181"/>
        <v/>
      </c>
      <c r="IB83" s="193" t="e">
        <f t="shared" si="172"/>
        <v>#N/A</v>
      </c>
      <c r="IC83" s="193" t="e">
        <f t="shared" si="205"/>
        <v>#N/A</v>
      </c>
      <c r="ID83" s="193" t="e">
        <f t="shared" si="205"/>
        <v>#N/A</v>
      </c>
      <c r="IE83" s="193" t="e">
        <f t="shared" si="205"/>
        <v>#N/A</v>
      </c>
      <c r="IF83" s="193" t="e">
        <f t="shared" si="215"/>
        <v>#N/A</v>
      </c>
      <c r="IG83" s="193" t="e">
        <f t="shared" si="215"/>
        <v>#N/A</v>
      </c>
      <c r="IH83" s="193" t="e">
        <f t="shared" si="215"/>
        <v>#N/A</v>
      </c>
      <c r="II83" s="193" t="e">
        <f t="shared" si="215"/>
        <v>#N/A</v>
      </c>
      <c r="IJ83" s="193" t="e">
        <f t="shared" si="215"/>
        <v>#N/A</v>
      </c>
      <c r="IK83" s="193" t="e">
        <f t="shared" si="215"/>
        <v>#N/A</v>
      </c>
      <c r="IL83" s="193" t="e">
        <f t="shared" si="215"/>
        <v>#N/A</v>
      </c>
      <c r="IM83" s="193" t="e">
        <f t="shared" si="215"/>
        <v>#N/A</v>
      </c>
      <c r="IN83" s="193" t="e">
        <f t="shared" si="215"/>
        <v>#N/A</v>
      </c>
      <c r="IO83" s="193" t="e">
        <f t="shared" si="215"/>
        <v>#N/A</v>
      </c>
      <c r="IP83" s="193" t="e">
        <f t="shared" si="215"/>
        <v>#N/A</v>
      </c>
      <c r="IQ83" s="193" t="e">
        <f t="shared" si="215"/>
        <v>#N/A</v>
      </c>
      <c r="IR83" s="193" t="e">
        <f t="shared" si="215"/>
        <v>#N/A</v>
      </c>
      <c r="IS83" s="193" t="e">
        <f t="shared" si="215"/>
        <v>#N/A</v>
      </c>
      <c r="IT83" s="193" t="e">
        <f t="shared" si="215"/>
        <v>#N/A</v>
      </c>
      <c r="IU83" s="193" t="e">
        <f t="shared" si="211"/>
        <v>#N/A</v>
      </c>
      <c r="IV83" s="193" t="e">
        <f t="shared" si="211"/>
        <v>#N/A</v>
      </c>
      <c r="IW83" s="193" t="e">
        <f t="shared" si="211"/>
        <v>#N/A</v>
      </c>
      <c r="IX83" s="193" t="e">
        <f t="shared" si="211"/>
        <v>#N/A</v>
      </c>
      <c r="IY83" s="193" t="e">
        <f t="shared" si="211"/>
        <v>#N/A</v>
      </c>
      <c r="IZ83" s="193" t="e">
        <f t="shared" si="211"/>
        <v>#N/A</v>
      </c>
      <c r="JA83" s="193" t="e">
        <f t="shared" si="211"/>
        <v>#N/A</v>
      </c>
      <c r="JB83" s="193" t="e">
        <f t="shared" si="211"/>
        <v>#N/A</v>
      </c>
      <c r="JC83" s="193" t="e">
        <f t="shared" si="211"/>
        <v>#N/A</v>
      </c>
      <c r="JD83" s="193" t="e">
        <f t="shared" si="211"/>
        <v>#N/A</v>
      </c>
      <c r="JE83" s="193" t="e">
        <f t="shared" si="211"/>
        <v>#N/A</v>
      </c>
      <c r="JF83" s="193" t="e">
        <f t="shared" si="211"/>
        <v>#N/A</v>
      </c>
      <c r="JG83" s="193" t="e">
        <f t="shared" si="211"/>
        <v>#N/A</v>
      </c>
      <c r="JH83" s="193" t="e">
        <f t="shared" si="211"/>
        <v>#N/A</v>
      </c>
      <c r="JI83" s="193" t="e">
        <f t="shared" si="211"/>
        <v>#N/A</v>
      </c>
      <c r="JJ83" s="193" t="e">
        <f t="shared" si="208"/>
        <v>#N/A</v>
      </c>
      <c r="JK83" s="193" t="e">
        <f t="shared" si="208"/>
        <v>#N/A</v>
      </c>
      <c r="JL83" s="193" t="e">
        <f t="shared" si="208"/>
        <v>#N/A</v>
      </c>
      <c r="JM83" s="193" t="e">
        <f t="shared" si="208"/>
        <v>#N/A</v>
      </c>
      <c r="JN83" s="193" t="e">
        <f t="shared" si="208"/>
        <v>#N/A</v>
      </c>
      <c r="JO83" s="193" t="e">
        <f t="shared" si="208"/>
        <v>#N/A</v>
      </c>
      <c r="JP83" s="193" t="e">
        <f t="shared" si="208"/>
        <v>#N/A</v>
      </c>
      <c r="JQ83" s="193" t="e">
        <f t="shared" si="208"/>
        <v>#N/A</v>
      </c>
      <c r="JR83" s="193" t="e">
        <f t="shared" si="208"/>
        <v>#N/A</v>
      </c>
      <c r="JS83" s="193" t="e">
        <f t="shared" si="208"/>
        <v>#N/A</v>
      </c>
      <c r="JT83" s="193" t="e">
        <f t="shared" si="208"/>
        <v>#N/A</v>
      </c>
      <c r="JU83" s="193" t="e">
        <f t="shared" si="208"/>
        <v>#N/A</v>
      </c>
      <c r="JV83" s="193" t="e">
        <f t="shared" si="208"/>
        <v>#N/A</v>
      </c>
      <c r="JW83" s="193" t="e">
        <f t="shared" si="208"/>
        <v>#N/A</v>
      </c>
      <c r="JX83" s="193" t="e">
        <f t="shared" si="208"/>
        <v>#N/A</v>
      </c>
      <c r="JY83" s="193" t="e">
        <f t="shared" si="182"/>
        <v>#N/A</v>
      </c>
      <c r="JZ83" s="193" t="e">
        <f t="shared" si="182"/>
        <v>#N/A</v>
      </c>
      <c r="KA83" s="193" t="e">
        <f t="shared" si="182"/>
        <v>#N/A</v>
      </c>
      <c r="KB83" s="193" t="e">
        <f t="shared" si="182"/>
        <v>#N/A</v>
      </c>
      <c r="KC83" s="193" t="e">
        <f t="shared" si="182"/>
        <v>#N/A</v>
      </c>
      <c r="KD83" s="193" t="e">
        <f t="shared" si="182"/>
        <v>#N/A</v>
      </c>
      <c r="KE83" s="193" t="e">
        <f t="shared" si="182"/>
        <v>#N/A</v>
      </c>
      <c r="KF83" s="193" t="e">
        <f t="shared" si="182"/>
        <v>#N/A</v>
      </c>
      <c r="KG83" s="193" t="e">
        <f t="shared" si="182"/>
        <v>#N/A</v>
      </c>
      <c r="KH83" s="193" t="e">
        <f t="shared" si="182"/>
        <v>#N/A</v>
      </c>
      <c r="KI83" s="193" t="e">
        <f t="shared" si="182"/>
        <v>#N/A</v>
      </c>
      <c r="KJ83" s="193" t="e">
        <f t="shared" si="182"/>
        <v>#N/A</v>
      </c>
      <c r="KK83" s="193" t="e">
        <f t="shared" si="182"/>
        <v>#N/A</v>
      </c>
      <c r="KL83" s="193" t="e">
        <f t="shared" si="182"/>
        <v>#N/A</v>
      </c>
      <c r="KM83" s="193" t="e">
        <f t="shared" si="182"/>
        <v>#N/A</v>
      </c>
      <c r="KN83" s="193" t="e">
        <f t="shared" si="193"/>
        <v>#N/A</v>
      </c>
      <c r="KO83" s="193" t="e">
        <f t="shared" si="206"/>
        <v>#N/A</v>
      </c>
      <c r="KP83" s="193" t="e">
        <f t="shared" si="206"/>
        <v>#N/A</v>
      </c>
      <c r="KQ83" s="193" t="e">
        <f t="shared" si="206"/>
        <v>#N/A</v>
      </c>
      <c r="KR83" s="193" t="e">
        <f t="shared" si="216"/>
        <v>#N/A</v>
      </c>
      <c r="KS83" s="193" t="e">
        <f t="shared" si="216"/>
        <v>#N/A</v>
      </c>
      <c r="KT83" s="193" t="e">
        <f t="shared" si="216"/>
        <v>#N/A</v>
      </c>
      <c r="KU83" s="193" t="e">
        <f t="shared" si="216"/>
        <v>#N/A</v>
      </c>
      <c r="KV83" s="193" t="e">
        <f t="shared" si="216"/>
        <v>#N/A</v>
      </c>
      <c r="KW83" s="193" t="e">
        <f t="shared" si="216"/>
        <v>#N/A</v>
      </c>
      <c r="KX83" s="193" t="e">
        <f t="shared" si="216"/>
        <v>#N/A</v>
      </c>
      <c r="KY83" s="193" t="e">
        <f t="shared" si="216"/>
        <v>#N/A</v>
      </c>
      <c r="KZ83" s="193" t="e">
        <f t="shared" si="216"/>
        <v>#N/A</v>
      </c>
      <c r="LA83" s="193" t="e">
        <f t="shared" si="216"/>
        <v>#N/A</v>
      </c>
      <c r="LB83" s="193" t="e">
        <f t="shared" si="216"/>
        <v>#N/A</v>
      </c>
      <c r="LC83" s="193" t="e">
        <f t="shared" si="216"/>
        <v>#N/A</v>
      </c>
      <c r="LD83" s="193" t="e">
        <f t="shared" si="216"/>
        <v>#N/A</v>
      </c>
      <c r="LE83" s="193" t="e">
        <f t="shared" si="216"/>
        <v>#N/A</v>
      </c>
      <c r="LF83" s="193" t="e">
        <f t="shared" si="216"/>
        <v>#N/A</v>
      </c>
      <c r="LG83" s="193" t="e">
        <f t="shared" si="212"/>
        <v>#N/A</v>
      </c>
      <c r="LH83" s="193" t="e">
        <f t="shared" si="212"/>
        <v>#N/A</v>
      </c>
      <c r="LI83" s="193" t="e">
        <f t="shared" si="212"/>
        <v>#N/A</v>
      </c>
      <c r="LJ83" s="193" t="e">
        <f t="shared" si="212"/>
        <v>#N/A</v>
      </c>
      <c r="LK83" s="193" t="e">
        <f t="shared" si="212"/>
        <v>#N/A</v>
      </c>
      <c r="LL83" s="193" t="e">
        <f t="shared" si="212"/>
        <v>#N/A</v>
      </c>
      <c r="LM83" s="193" t="e">
        <f t="shared" si="212"/>
        <v>#N/A</v>
      </c>
      <c r="LN83" s="193" t="e">
        <f t="shared" si="212"/>
        <v>#N/A</v>
      </c>
      <c r="LO83" s="193" t="e">
        <f t="shared" si="212"/>
        <v>#N/A</v>
      </c>
      <c r="LP83" s="193" t="e">
        <f t="shared" si="212"/>
        <v>#N/A</v>
      </c>
      <c r="LQ83" s="193" t="e">
        <f t="shared" si="212"/>
        <v>#N/A</v>
      </c>
      <c r="LR83" s="193" t="e">
        <f t="shared" si="212"/>
        <v>#N/A</v>
      </c>
      <c r="LS83" s="193" t="e">
        <f t="shared" si="212"/>
        <v>#N/A</v>
      </c>
      <c r="LT83" s="193" t="e">
        <f t="shared" si="212"/>
        <v>#N/A</v>
      </c>
      <c r="LU83" s="193" t="e">
        <f t="shared" si="212"/>
        <v>#N/A</v>
      </c>
      <c r="LV83" s="193" t="e">
        <f t="shared" si="209"/>
        <v>#N/A</v>
      </c>
      <c r="LW83" s="193" t="e">
        <f t="shared" si="209"/>
        <v>#N/A</v>
      </c>
      <c r="LX83" s="193" t="e">
        <f t="shared" si="209"/>
        <v>#N/A</v>
      </c>
      <c r="LY83" s="193" t="e">
        <f t="shared" si="209"/>
        <v>#N/A</v>
      </c>
      <c r="LZ83" s="193" t="e">
        <f t="shared" si="209"/>
        <v>#N/A</v>
      </c>
      <c r="MA83" s="193" t="e">
        <f t="shared" si="209"/>
        <v>#N/A</v>
      </c>
      <c r="MB83" s="193" t="e">
        <f t="shared" si="209"/>
        <v>#N/A</v>
      </c>
      <c r="MC83" s="193" t="e">
        <f t="shared" si="209"/>
        <v>#N/A</v>
      </c>
      <c r="MD83" s="193" t="e">
        <f t="shared" si="209"/>
        <v>#N/A</v>
      </c>
      <c r="ME83" s="193" t="e">
        <f t="shared" si="209"/>
        <v>#N/A</v>
      </c>
      <c r="MF83" s="193" t="e">
        <f t="shared" si="209"/>
        <v>#N/A</v>
      </c>
      <c r="MG83" s="193" t="e">
        <f t="shared" si="209"/>
        <v>#N/A</v>
      </c>
      <c r="MH83" s="193" t="e">
        <f t="shared" si="209"/>
        <v>#N/A</v>
      </c>
      <c r="MI83" s="193" t="e">
        <f t="shared" si="209"/>
        <v>#N/A</v>
      </c>
      <c r="MJ83" s="193" t="e">
        <f t="shared" si="209"/>
        <v>#N/A</v>
      </c>
      <c r="MK83" s="193" t="e">
        <f t="shared" si="183"/>
        <v>#N/A</v>
      </c>
      <c r="ML83" s="193" t="e">
        <f t="shared" si="183"/>
        <v>#N/A</v>
      </c>
      <c r="MM83" s="193" t="e">
        <f t="shared" si="183"/>
        <v>#N/A</v>
      </c>
      <c r="MN83" s="193" t="e">
        <f t="shared" si="183"/>
        <v>#N/A</v>
      </c>
      <c r="MO83" s="193" t="e">
        <f t="shared" si="183"/>
        <v>#N/A</v>
      </c>
      <c r="MP83" s="193" t="e">
        <f t="shared" si="183"/>
        <v>#N/A</v>
      </c>
      <c r="MQ83" s="193" t="e">
        <f t="shared" si="183"/>
        <v>#N/A</v>
      </c>
      <c r="MR83" s="193" t="e">
        <f t="shared" si="183"/>
        <v>#N/A</v>
      </c>
      <c r="MS83" s="193" t="e">
        <f t="shared" si="183"/>
        <v>#N/A</v>
      </c>
      <c r="MT83" s="193" t="e">
        <f t="shared" si="183"/>
        <v>#N/A</v>
      </c>
      <c r="MU83" s="193" t="e">
        <f t="shared" si="183"/>
        <v>#N/A</v>
      </c>
      <c r="MV83" s="193" t="e">
        <f t="shared" si="183"/>
        <v>#N/A</v>
      </c>
      <c r="MW83" s="193" t="e">
        <f t="shared" si="183"/>
        <v>#N/A</v>
      </c>
      <c r="MX83" s="193" t="e">
        <f t="shared" si="183"/>
        <v>#N/A</v>
      </c>
      <c r="MY83" s="193" t="e">
        <f t="shared" si="183"/>
        <v>#N/A</v>
      </c>
      <c r="MZ83" s="193" t="e">
        <f t="shared" si="194"/>
        <v>#N/A</v>
      </c>
      <c r="NA83" s="193" t="e">
        <f t="shared" si="207"/>
        <v>#N/A</v>
      </c>
      <c r="NB83" s="193" t="e">
        <f t="shared" si="207"/>
        <v>#N/A</v>
      </c>
      <c r="NC83" s="193" t="e">
        <f t="shared" si="207"/>
        <v>#N/A</v>
      </c>
      <c r="ND83" s="193" t="e">
        <f t="shared" si="217"/>
        <v>#N/A</v>
      </c>
      <c r="NE83" s="193" t="e">
        <f t="shared" si="217"/>
        <v>#N/A</v>
      </c>
      <c r="NF83" s="193" t="e">
        <f t="shared" si="217"/>
        <v>#N/A</v>
      </c>
      <c r="NG83" s="193" t="e">
        <f t="shared" si="217"/>
        <v>#N/A</v>
      </c>
      <c r="NH83" s="193" t="e">
        <f t="shared" si="217"/>
        <v>#N/A</v>
      </c>
      <c r="NI83" s="193" t="e">
        <f t="shared" si="217"/>
        <v>#N/A</v>
      </c>
      <c r="NJ83" s="193" t="e">
        <f t="shared" si="217"/>
        <v>#N/A</v>
      </c>
      <c r="NK83" s="193" t="e">
        <f t="shared" si="217"/>
        <v>#N/A</v>
      </c>
      <c r="NL83" s="193" t="e">
        <f t="shared" si="217"/>
        <v>#N/A</v>
      </c>
      <c r="NM83" s="193" t="e">
        <f t="shared" si="217"/>
        <v>#N/A</v>
      </c>
      <c r="NN83" s="193" t="e">
        <f t="shared" si="217"/>
        <v>#N/A</v>
      </c>
      <c r="NO83" s="193" t="e">
        <f t="shared" si="217"/>
        <v>#N/A</v>
      </c>
      <c r="NP83" s="193" t="e">
        <f t="shared" si="217"/>
        <v>#N/A</v>
      </c>
      <c r="NQ83" s="193" t="e">
        <f t="shared" si="217"/>
        <v>#N/A</v>
      </c>
      <c r="NR83" s="193" t="e">
        <f t="shared" si="217"/>
        <v>#N/A</v>
      </c>
      <c r="NS83" s="193" t="e">
        <f t="shared" si="213"/>
        <v>#N/A</v>
      </c>
      <c r="NT83" s="193" t="e">
        <f t="shared" si="213"/>
        <v>#N/A</v>
      </c>
      <c r="NU83" s="193" t="e">
        <f t="shared" si="213"/>
        <v>#N/A</v>
      </c>
      <c r="NV83" s="193" t="e">
        <f t="shared" si="213"/>
        <v>#N/A</v>
      </c>
      <c r="NW83" s="193" t="e">
        <f t="shared" si="213"/>
        <v>#N/A</v>
      </c>
      <c r="NX83" s="193" t="e">
        <f t="shared" si="213"/>
        <v>#N/A</v>
      </c>
      <c r="NY83" s="193" t="e">
        <f t="shared" si="213"/>
        <v>#N/A</v>
      </c>
      <c r="NZ83" s="193" t="e">
        <f t="shared" si="213"/>
        <v>#N/A</v>
      </c>
      <c r="OA83" s="193" t="e">
        <f t="shared" si="213"/>
        <v>#N/A</v>
      </c>
      <c r="OB83" s="193" t="e">
        <f t="shared" si="213"/>
        <v>#N/A</v>
      </c>
      <c r="OC83" s="193" t="e">
        <f t="shared" si="213"/>
        <v>#N/A</v>
      </c>
      <c r="OD83" s="193" t="e">
        <f t="shared" si="213"/>
        <v>#N/A</v>
      </c>
      <c r="OE83" s="193" t="e">
        <f t="shared" si="213"/>
        <v>#N/A</v>
      </c>
      <c r="OF83" s="193" t="e">
        <f t="shared" si="213"/>
        <v>#N/A</v>
      </c>
      <c r="OG83" s="193" t="e">
        <f t="shared" si="213"/>
        <v>#N/A</v>
      </c>
      <c r="OH83" s="193" t="e">
        <f t="shared" si="210"/>
        <v>#N/A</v>
      </c>
      <c r="OI83" s="193" t="e">
        <f t="shared" si="210"/>
        <v>#N/A</v>
      </c>
      <c r="OJ83" s="193" t="e">
        <f t="shared" si="210"/>
        <v>#N/A</v>
      </c>
      <c r="OK83" s="193" t="e">
        <f t="shared" si="210"/>
        <v>#N/A</v>
      </c>
      <c r="OL83" s="193" t="e">
        <f t="shared" si="210"/>
        <v>#N/A</v>
      </c>
      <c r="OM83" s="193" t="e">
        <f t="shared" si="210"/>
        <v>#N/A</v>
      </c>
      <c r="ON83" s="193" t="e">
        <f t="shared" si="210"/>
        <v>#N/A</v>
      </c>
      <c r="OO83" s="193" t="e">
        <f t="shared" si="210"/>
        <v>#N/A</v>
      </c>
      <c r="OP83" s="193" t="e">
        <f t="shared" si="210"/>
        <v>#N/A</v>
      </c>
      <c r="OQ83" s="193" t="e">
        <f t="shared" si="210"/>
        <v>#N/A</v>
      </c>
      <c r="OR83" s="193" t="e">
        <f t="shared" si="210"/>
        <v>#N/A</v>
      </c>
      <c r="OS83" s="193" t="e">
        <f t="shared" si="210"/>
        <v>#N/A</v>
      </c>
      <c r="OT83" s="193" t="e">
        <f t="shared" si="210"/>
        <v>#N/A</v>
      </c>
      <c r="OU83" s="193" t="e">
        <f t="shared" si="210"/>
        <v>#N/A</v>
      </c>
      <c r="OV83" s="193" t="e">
        <f t="shared" si="210"/>
        <v>#N/A</v>
      </c>
      <c r="OW83" s="193" t="e">
        <f t="shared" si="184"/>
        <v>#N/A</v>
      </c>
      <c r="OX83" s="193" t="e">
        <f t="shared" si="184"/>
        <v>#N/A</v>
      </c>
      <c r="OY83" s="193" t="e">
        <f t="shared" si="184"/>
        <v>#N/A</v>
      </c>
      <c r="OZ83" s="193" t="e">
        <f t="shared" si="184"/>
        <v>#N/A</v>
      </c>
      <c r="PA83" s="193" t="e">
        <f t="shared" si="184"/>
        <v>#N/A</v>
      </c>
      <c r="PB83" s="193" t="e">
        <f t="shared" si="184"/>
        <v>#N/A</v>
      </c>
      <c r="PC83" s="193" t="e">
        <f t="shared" si="184"/>
        <v>#N/A</v>
      </c>
      <c r="PD83" s="193" t="e">
        <f t="shared" si="184"/>
        <v>#N/A</v>
      </c>
      <c r="PE83" s="193" t="e">
        <f t="shared" si="184"/>
        <v>#N/A</v>
      </c>
      <c r="PF83" s="193" t="e">
        <f t="shared" si="184"/>
        <v>#N/A</v>
      </c>
      <c r="PG83" s="193" t="e">
        <f t="shared" si="184"/>
        <v>#N/A</v>
      </c>
      <c r="PH83" s="193" t="e">
        <f t="shared" si="184"/>
        <v>#N/A</v>
      </c>
      <c r="PI83" s="193" t="e">
        <f t="shared" si="184"/>
        <v>#N/A</v>
      </c>
      <c r="PJ83" s="193" t="e">
        <f t="shared" si="184"/>
        <v>#N/A</v>
      </c>
      <c r="PK83" s="193" t="e">
        <f t="shared" si="184"/>
        <v>#N/A</v>
      </c>
      <c r="PL83" s="193" t="e">
        <f t="shared" si="195"/>
        <v>#N/A</v>
      </c>
      <c r="PM83" s="193" t="e">
        <f t="shared" si="173"/>
        <v>#N/A</v>
      </c>
      <c r="PN83" s="193" t="e">
        <f t="shared" si="173"/>
        <v>#N/A</v>
      </c>
      <c r="PO83" s="193" t="e">
        <f t="shared" si="173"/>
        <v>#N/A</v>
      </c>
      <c r="PP83" s="193" t="e">
        <f t="shared" si="173"/>
        <v>#N/A</v>
      </c>
      <c r="PQ83" s="193" t="e">
        <f t="shared" si="173"/>
        <v>#N/A</v>
      </c>
      <c r="PR83" s="193" t="e">
        <f t="shared" si="173"/>
        <v>#N/A</v>
      </c>
      <c r="PS83" s="193" t="e">
        <f t="shared" si="173"/>
        <v>#N/A</v>
      </c>
      <c r="PT83" s="193" t="e">
        <f t="shared" si="173"/>
        <v>#N/A</v>
      </c>
    </row>
    <row r="84" spans="1:436" hidden="1" x14ac:dyDescent="0.45">
      <c r="A84" s="20">
        <v>81</v>
      </c>
      <c r="B84" s="115"/>
      <c r="C84" s="115"/>
      <c r="D84" s="115"/>
      <c r="E84" s="110" t="str">
        <f t="shared" si="174"/>
        <v/>
      </c>
      <c r="F84" s="21" t="str">
        <f t="shared" si="175"/>
        <v/>
      </c>
      <c r="G84" s="22" t="str">
        <f t="shared" si="176"/>
        <v/>
      </c>
      <c r="H84" s="23" t="str">
        <f>IF(F84="","",IF(OR($F84&lt;Skew!$B$3,$F84=Skew!$B$3),IF($F84&gt;Skew!$C$3,Skew!$A$3,IF($F84&gt;Skew!$C$4,Skew!$A$4,IF($F84&gt;Skew!$C$5,Skew!$A$5,IF($F84&gt;Skew!$C$6,Skew!$A$6,IF($F84&gt;Skew!$C$7,Skew!$A$7,IF($F84&gt;Skew!$C$8,Skew!$A$8,IF($F84&gt;Skew!$C$9,Skew!$A$9,IF($F84&gt;Skew!$C$10,Skew!$A$10,IF($F84&gt;Skew!$C$11,Skew!$A$11,IF($F84&gt;Skew!$C$12,Skew!$A$12,IF($F84&gt;Skew!$C$13,Skew!$A$13,IF($F84&gt;Skew!$C$14,Skew!$A$14,IF($F84&gt;Skew!$C$15,Skew!$A$15,IF($F84&gt;Skew!$C$16,Skew!$A$16,Skew!$A$17)
)))))))))))))))</f>
        <v/>
      </c>
      <c r="I84" s="22" t="str">
        <f>IF(F84="","",MATCH(H84,Skew!$A$3:$A$17,0))</f>
        <v/>
      </c>
      <c r="J84" s="22" t="str">
        <f t="shared" si="166"/>
        <v/>
      </c>
      <c r="K84" s="24"/>
      <c r="L84" s="22" t="str">
        <f>IF(OR(F84="",K84=""),"",MATCH(K84,Confidence!$A$3:$A$12,0))</f>
        <v/>
      </c>
      <c r="M84" s="25" t="str">
        <f t="shared" si="167"/>
        <v/>
      </c>
      <c r="N84" s="25" t="str">
        <f t="shared" si="168"/>
        <v/>
      </c>
      <c r="O84" s="22"/>
      <c r="P84" s="102" t="str">
        <f t="shared" si="169"/>
        <v/>
      </c>
      <c r="Q84" s="102" t="str">
        <f t="shared" si="170"/>
        <v/>
      </c>
      <c r="R84" s="37" t="str">
        <f t="shared" si="171"/>
        <v/>
      </c>
      <c r="S84" s="115"/>
      <c r="T84" s="204" t="str">
        <f>IF(AND(B84&gt;0,C84&gt;0,D84&gt;0,M84&gt;0,N84&gt;0,S84&gt;0,NOT(K84="")),ABS(VLOOKUP($S$1,VLookups!$A$30:$B$31,2,FALSE)-_xlfn.BETA.DIST(S84,IF(G84="L",N84,M84),IF(G84="L",M84,N84),TRUE,B84,D84)),"")</f>
        <v/>
      </c>
      <c r="U84" s="112" t="str">
        <f>IF(OR($M84="",$N84=""),"",_xlfn.BETA.INV(ABS(VLOOKUP($S$1,VLookups!$A$30:$B$31,2,FALSE)-U$3),IF($G84="L",$N84,$M84),IF($G84="L",$M84,$N84),$B84,$D84))</f>
        <v/>
      </c>
      <c r="V84" s="113" t="str">
        <f>IF(OR($M84="",$N84=""),"",_xlfn.BETA.INV(ABS(VLOOKUP($S$1,VLookups!$A$30:$B$31,2,FALSE)-V$3),IF($G84="L",$N84,$M84),IF($G84="L",$M84,$N84),$B84,$D84))</f>
        <v/>
      </c>
      <c r="W84" s="112" t="str">
        <f>IF(OR($M84="",$N84=""),"",_xlfn.BETA.INV(ABS(VLOOKUP($S$1,VLookups!$A$30:$B$31,2,FALSE)-W$3),IF($G84="L",$N84,$M84),IF($G84="L",$M84,$N84),$B84,$D84))</f>
        <v/>
      </c>
      <c r="X84" s="113" t="str">
        <f>IF(OR($M84="",$N84=""),"",_xlfn.BETA.INV(ABS(VLOOKUP($S$1,VLookups!$A$30:$B$31,2,FALSE)-X$3),IF($G84="L",$N84,$M84),IF($G84="L",$M84,$N84),$B84,$D84))</f>
        <v/>
      </c>
      <c r="Y84" s="112" t="str">
        <f>IF(OR($M84="",$N84=""),"",_xlfn.BETA.INV(ABS(VLOOKUP($S$1,VLookups!$A$30:$B$31,2,FALSE)-Y$3),IF($G84="L",$N84,$M84),IF($G84="L",$M84,$N84),$B84,$D84))</f>
        <v/>
      </c>
      <c r="Z84" s="113" t="str">
        <f>IF(OR($M84="",$N84=""),"",_xlfn.BETA.INV(ABS(VLOOKUP($S$1,VLookups!$A$30:$B$31,2,FALSE)-Z$3),IF($G84="L",$N84,$M84),IF($G84="L",$M84,$N84),$B84,$D84))</f>
        <v/>
      </c>
      <c r="AA84" s="112" t="str">
        <f>IF(OR($M84="",$N84=""),"",_xlfn.BETA.INV(ABS(VLOOKUP($S$1,VLookups!$A$30:$B$31,2,FALSE)-AA$3),IF($G84="L",$N84,$M84),IF($G84="L",$M84,$N84),$B84,$D84))</f>
        <v/>
      </c>
      <c r="AB84" s="113" t="str">
        <f>IF(OR($M84="",$N84=""),"",_xlfn.BETA.INV(ABS(VLOOKUP($S$1,VLookups!$A$30:$B$31,2,FALSE)-AB$3),IF($G84="L",$N84,$M84),IF($G84="L",$M84,$N84),$B84,$D84))</f>
        <v/>
      </c>
      <c r="AC84" s="112" t="str">
        <f>IF(OR($M84="",$N84=""),"",_xlfn.BETA.INV(ABS(VLOOKUP($S$1,VLookups!$A$30:$B$31,2,FALSE)-AC$3),IF($G84="L",$N84,$M84),IF($G84="L",$M84,$N84),$B84,$D84))</f>
        <v/>
      </c>
      <c r="AD84" s="113" t="str">
        <f>IF(OR($M84="",$N84=""),"",_xlfn.BETA.INV(ABS(VLOOKUP($S$1,VLookups!$A$30:$B$31,2,FALSE)-AD$3),IF($G84="L",$N84,$M84),IF($G84="L",$M84,$N84),$B84,$D84))</f>
        <v/>
      </c>
      <c r="AE84" s="112" t="str">
        <f>IF(OR($M84="",$N84=""),"",_xlfn.BETA.INV(ABS(VLOOKUP($S$1,VLookups!$A$30:$B$31,2,FALSE)-AE$3),IF($G84="L",$N84,$M84),IF($G84="L",$M84,$N84),$B84,$D84))</f>
        <v/>
      </c>
      <c r="AF84" s="113" t="str">
        <f>IF(OR($M84="",$N84=""),"",_xlfn.BETA.INV(ABS(VLOOKUP($S$1,VLookups!$A$30:$B$31,2,FALSE)-AF$3),IF($G84="L",$N84,$M84),IF($G84="L",$M84,$N84),$B84,$D84))</f>
        <v/>
      </c>
      <c r="AG84" s="15"/>
      <c r="AH84" s="194" t="str">
        <f t="shared" si="177"/>
        <v/>
      </c>
      <c r="AI84" s="192" t="str">
        <f t="shared" si="178"/>
        <v/>
      </c>
      <c r="AJ84" s="177" t="str">
        <f t="shared" si="214"/>
        <v/>
      </c>
      <c r="AK84" s="177" t="str">
        <f t="shared" si="196"/>
        <v/>
      </c>
      <c r="AL84" s="177" t="str">
        <f t="shared" si="196"/>
        <v/>
      </c>
      <c r="AM84" s="177" t="str">
        <f t="shared" si="196"/>
        <v/>
      </c>
      <c r="AN84" s="177" t="str">
        <f t="shared" si="196"/>
        <v/>
      </c>
      <c r="AO84" s="177" t="str">
        <f t="shared" si="196"/>
        <v/>
      </c>
      <c r="AP84" s="177" t="str">
        <f t="shared" si="196"/>
        <v/>
      </c>
      <c r="AQ84" s="177" t="str">
        <f t="shared" si="196"/>
        <v/>
      </c>
      <c r="AR84" s="177" t="str">
        <f t="shared" si="196"/>
        <v/>
      </c>
      <c r="AS84" s="177" t="str">
        <f t="shared" si="196"/>
        <v/>
      </c>
      <c r="AT84" s="177" t="str">
        <f t="shared" si="196"/>
        <v/>
      </c>
      <c r="AU84" s="177" t="str">
        <f t="shared" si="196"/>
        <v/>
      </c>
      <c r="AV84" s="177" t="str">
        <f t="shared" si="196"/>
        <v/>
      </c>
      <c r="AW84" s="177" t="str">
        <f t="shared" si="196"/>
        <v/>
      </c>
      <c r="AX84" s="177" t="str">
        <f t="shared" si="196"/>
        <v/>
      </c>
      <c r="AY84" s="177" t="str">
        <f t="shared" si="196"/>
        <v/>
      </c>
      <c r="AZ84" s="177" t="str">
        <f t="shared" si="196"/>
        <v/>
      </c>
      <c r="BA84" s="177" t="str">
        <f t="shared" si="188"/>
        <v/>
      </c>
      <c r="BB84" s="177" t="str">
        <f t="shared" si="188"/>
        <v/>
      </c>
      <c r="BC84" s="177" t="str">
        <f t="shared" si="188"/>
        <v/>
      </c>
      <c r="BD84" s="177" t="str">
        <f t="shared" si="188"/>
        <v/>
      </c>
      <c r="BE84" s="177" t="str">
        <f t="shared" si="188"/>
        <v/>
      </c>
      <c r="BF84" s="177" t="str">
        <f t="shared" si="188"/>
        <v/>
      </c>
      <c r="BG84" s="177" t="str">
        <f t="shared" si="188"/>
        <v/>
      </c>
      <c r="BH84" s="177" t="str">
        <f t="shared" si="188"/>
        <v/>
      </c>
      <c r="BI84" s="177" t="str">
        <f t="shared" si="188"/>
        <v/>
      </c>
      <c r="BJ84" s="177" t="str">
        <f t="shared" si="188"/>
        <v/>
      </c>
      <c r="BK84" s="177" t="str">
        <f t="shared" si="188"/>
        <v/>
      </c>
      <c r="BL84" s="177" t="str">
        <f t="shared" si="188"/>
        <v/>
      </c>
      <c r="BM84" s="177" t="str">
        <f t="shared" si="188"/>
        <v/>
      </c>
      <c r="BN84" s="177" t="str">
        <f t="shared" si="188"/>
        <v/>
      </c>
      <c r="BO84" s="177" t="str">
        <f t="shared" si="188"/>
        <v/>
      </c>
      <c r="BP84" s="177" t="str">
        <f t="shared" si="197"/>
        <v/>
      </c>
      <c r="BQ84" s="177" t="str">
        <f t="shared" si="197"/>
        <v/>
      </c>
      <c r="BR84" s="177" t="str">
        <f t="shared" si="197"/>
        <v/>
      </c>
      <c r="BS84" s="177" t="str">
        <f t="shared" si="197"/>
        <v/>
      </c>
      <c r="BT84" s="177" t="str">
        <f t="shared" si="197"/>
        <v/>
      </c>
      <c r="BU84" s="177" t="str">
        <f t="shared" si="197"/>
        <v/>
      </c>
      <c r="BV84" s="177" t="str">
        <f t="shared" si="197"/>
        <v/>
      </c>
      <c r="BW84" s="177" t="str">
        <f t="shared" si="197"/>
        <v/>
      </c>
      <c r="BX84" s="177" t="str">
        <f t="shared" si="197"/>
        <v/>
      </c>
      <c r="BY84" s="177" t="str">
        <f t="shared" si="197"/>
        <v/>
      </c>
      <c r="BZ84" s="177" t="str">
        <f t="shared" si="197"/>
        <v/>
      </c>
      <c r="CA84" s="177" t="str">
        <f t="shared" si="197"/>
        <v/>
      </c>
      <c r="CB84" s="177" t="str">
        <f t="shared" si="197"/>
        <v/>
      </c>
      <c r="CC84" s="177" t="str">
        <f t="shared" si="197"/>
        <v/>
      </c>
      <c r="CD84" s="177" t="str">
        <f t="shared" si="197"/>
        <v/>
      </c>
      <c r="CE84" s="177" t="str">
        <f t="shared" si="197"/>
        <v/>
      </c>
      <c r="CF84" s="177" t="str">
        <f t="shared" si="189"/>
        <v/>
      </c>
      <c r="CG84" s="177" t="str">
        <f t="shared" si="189"/>
        <v/>
      </c>
      <c r="CH84" s="177" t="str">
        <f t="shared" si="189"/>
        <v/>
      </c>
      <c r="CI84" s="177" t="str">
        <f t="shared" si="189"/>
        <v/>
      </c>
      <c r="CJ84" s="177" t="str">
        <f t="shared" si="189"/>
        <v/>
      </c>
      <c r="CK84" s="177" t="str">
        <f t="shared" si="189"/>
        <v/>
      </c>
      <c r="CL84" s="177" t="str">
        <f t="shared" si="189"/>
        <v/>
      </c>
      <c r="CM84" s="177" t="str">
        <f t="shared" si="189"/>
        <v/>
      </c>
      <c r="CN84" s="177" t="str">
        <f t="shared" si="189"/>
        <v/>
      </c>
      <c r="CO84" s="177" t="str">
        <f t="shared" si="189"/>
        <v/>
      </c>
      <c r="CP84" s="177" t="str">
        <f t="shared" si="189"/>
        <v/>
      </c>
      <c r="CQ84" s="177" t="str">
        <f t="shared" si="189"/>
        <v/>
      </c>
      <c r="CR84" s="177" t="str">
        <f t="shared" si="189"/>
        <v/>
      </c>
      <c r="CS84" s="177" t="str">
        <f t="shared" si="189"/>
        <v/>
      </c>
      <c r="CT84" s="177" t="str">
        <f t="shared" si="189"/>
        <v/>
      </c>
      <c r="CU84" s="177" t="str">
        <f t="shared" si="185"/>
        <v/>
      </c>
      <c r="CV84" s="177" t="str">
        <f t="shared" si="185"/>
        <v/>
      </c>
      <c r="CW84" s="177" t="str">
        <f t="shared" si="185"/>
        <v/>
      </c>
      <c r="CX84" s="177" t="str">
        <f t="shared" si="185"/>
        <v/>
      </c>
      <c r="CY84" s="177" t="str">
        <f t="shared" si="185"/>
        <v/>
      </c>
      <c r="CZ84" s="177" t="str">
        <f t="shared" si="185"/>
        <v/>
      </c>
      <c r="DA84" s="177" t="str">
        <f t="shared" si="185"/>
        <v/>
      </c>
      <c r="DB84" s="177" t="str">
        <f t="shared" si="185"/>
        <v/>
      </c>
      <c r="DC84" s="177" t="str">
        <f t="shared" si="185"/>
        <v/>
      </c>
      <c r="DD84" s="177" t="str">
        <f t="shared" si="185"/>
        <v/>
      </c>
      <c r="DE84" s="177" t="str">
        <f t="shared" si="185"/>
        <v/>
      </c>
      <c r="DF84" s="177" t="str">
        <f t="shared" si="185"/>
        <v/>
      </c>
      <c r="DG84" s="177" t="str">
        <f t="shared" si="185"/>
        <v/>
      </c>
      <c r="DH84" s="177" t="str">
        <f t="shared" si="185"/>
        <v/>
      </c>
      <c r="DI84" s="177" t="str">
        <f t="shared" si="185"/>
        <v/>
      </c>
      <c r="DJ84" s="177" t="str">
        <f t="shared" si="185"/>
        <v/>
      </c>
      <c r="DK84" s="177" t="str">
        <f t="shared" si="180"/>
        <v/>
      </c>
      <c r="DL84" s="177" t="str">
        <f t="shared" si="180"/>
        <v/>
      </c>
      <c r="DM84" s="177" t="str">
        <f t="shared" si="180"/>
        <v/>
      </c>
      <c r="DN84" s="177" t="str">
        <f t="shared" si="180"/>
        <v/>
      </c>
      <c r="DO84" s="177" t="str">
        <f t="shared" si="180"/>
        <v/>
      </c>
      <c r="DP84" s="177" t="str">
        <f t="shared" si="180"/>
        <v/>
      </c>
      <c r="DQ84" s="177" t="str">
        <f t="shared" si="180"/>
        <v/>
      </c>
      <c r="DR84" s="177" t="str">
        <f t="shared" si="180"/>
        <v/>
      </c>
      <c r="DS84" s="177" t="str">
        <f t="shared" si="180"/>
        <v/>
      </c>
      <c r="DT84" s="177" t="str">
        <f t="shared" si="180"/>
        <v/>
      </c>
      <c r="DU84" s="177" t="str">
        <f t="shared" si="180"/>
        <v/>
      </c>
      <c r="DV84" s="177" t="str">
        <f t="shared" si="180"/>
        <v/>
      </c>
      <c r="DW84" s="177" t="str">
        <f t="shared" si="180"/>
        <v/>
      </c>
      <c r="DX84" s="177" t="str">
        <f t="shared" si="180"/>
        <v/>
      </c>
      <c r="DY84" s="177" t="str">
        <f t="shared" si="180"/>
        <v/>
      </c>
      <c r="DZ84" s="177" t="str">
        <f t="shared" si="198"/>
        <v/>
      </c>
      <c r="EA84" s="177" t="str">
        <f t="shared" si="198"/>
        <v/>
      </c>
      <c r="EB84" s="177" t="str">
        <f t="shared" si="198"/>
        <v/>
      </c>
      <c r="EC84" s="177" t="str">
        <f t="shared" si="198"/>
        <v/>
      </c>
      <c r="ED84" s="177" t="str">
        <f t="shared" si="198"/>
        <v/>
      </c>
      <c r="EE84" s="177" t="str">
        <f t="shared" si="198"/>
        <v/>
      </c>
      <c r="EF84" s="177" t="str">
        <f t="shared" si="198"/>
        <v/>
      </c>
      <c r="EG84" s="177" t="str">
        <f t="shared" si="198"/>
        <v/>
      </c>
      <c r="EH84" s="177" t="str">
        <f t="shared" si="198"/>
        <v/>
      </c>
      <c r="EI84" s="177" t="str">
        <f t="shared" si="198"/>
        <v/>
      </c>
      <c r="EJ84" s="177" t="str">
        <f t="shared" si="198"/>
        <v/>
      </c>
      <c r="EK84" s="177" t="str">
        <f t="shared" si="198"/>
        <v/>
      </c>
      <c r="EL84" s="177" t="str">
        <f t="shared" si="198"/>
        <v/>
      </c>
      <c r="EM84" s="177" t="str">
        <f t="shared" si="198"/>
        <v/>
      </c>
      <c r="EN84" s="177" t="str">
        <f t="shared" si="198"/>
        <v/>
      </c>
      <c r="EO84" s="177" t="str">
        <f t="shared" si="198"/>
        <v/>
      </c>
      <c r="EP84" s="177" t="str">
        <f t="shared" si="190"/>
        <v/>
      </c>
      <c r="EQ84" s="177" t="str">
        <f t="shared" si="190"/>
        <v/>
      </c>
      <c r="ER84" s="177" t="str">
        <f t="shared" si="190"/>
        <v/>
      </c>
      <c r="ES84" s="177" t="str">
        <f t="shared" si="190"/>
        <v/>
      </c>
      <c r="ET84" s="177" t="str">
        <f t="shared" si="190"/>
        <v/>
      </c>
      <c r="EU84" s="177" t="str">
        <f t="shared" si="190"/>
        <v/>
      </c>
      <c r="EV84" s="177" t="str">
        <f t="shared" si="190"/>
        <v/>
      </c>
      <c r="EW84" s="177" t="str">
        <f t="shared" si="190"/>
        <v/>
      </c>
      <c r="EX84" s="177" t="str">
        <f t="shared" si="190"/>
        <v/>
      </c>
      <c r="EY84" s="177" t="str">
        <f t="shared" si="190"/>
        <v/>
      </c>
      <c r="EZ84" s="177" t="str">
        <f t="shared" si="190"/>
        <v/>
      </c>
      <c r="FA84" s="177" t="str">
        <f t="shared" si="190"/>
        <v/>
      </c>
      <c r="FB84" s="177" t="str">
        <f t="shared" si="190"/>
        <v/>
      </c>
      <c r="FC84" s="177" t="str">
        <f t="shared" si="190"/>
        <v/>
      </c>
      <c r="FD84" s="177" t="str">
        <f t="shared" si="190"/>
        <v/>
      </c>
      <c r="FE84" s="177" t="str">
        <f t="shared" si="203"/>
        <v/>
      </c>
      <c r="FF84" s="177" t="str">
        <f t="shared" si="203"/>
        <v/>
      </c>
      <c r="FG84" s="177" t="str">
        <f t="shared" si="203"/>
        <v/>
      </c>
      <c r="FH84" s="177" t="str">
        <f t="shared" si="203"/>
        <v/>
      </c>
      <c r="FI84" s="177" t="str">
        <f t="shared" si="203"/>
        <v/>
      </c>
      <c r="FJ84" s="177" t="str">
        <f t="shared" si="203"/>
        <v/>
      </c>
      <c r="FK84" s="177" t="str">
        <f t="shared" si="203"/>
        <v/>
      </c>
      <c r="FL84" s="177" t="str">
        <f t="shared" si="203"/>
        <v/>
      </c>
      <c r="FM84" s="177" t="str">
        <f t="shared" si="203"/>
        <v/>
      </c>
      <c r="FN84" s="177" t="str">
        <f t="shared" si="203"/>
        <v/>
      </c>
      <c r="FO84" s="177" t="str">
        <f t="shared" si="203"/>
        <v/>
      </c>
      <c r="FP84" s="177" t="str">
        <f t="shared" si="203"/>
        <v/>
      </c>
      <c r="FQ84" s="177" t="str">
        <f t="shared" si="203"/>
        <v/>
      </c>
      <c r="FR84" s="177" t="str">
        <f t="shared" si="203"/>
        <v/>
      </c>
      <c r="FS84" s="177" t="str">
        <f t="shared" si="203"/>
        <v/>
      </c>
      <c r="FT84" s="177" t="str">
        <f t="shared" si="203"/>
        <v/>
      </c>
      <c r="FU84" s="177" t="str">
        <f t="shared" si="199"/>
        <v/>
      </c>
      <c r="FV84" s="177" t="str">
        <f t="shared" si="199"/>
        <v/>
      </c>
      <c r="FW84" s="177" t="str">
        <f t="shared" si="191"/>
        <v/>
      </c>
      <c r="FX84" s="177" t="str">
        <f t="shared" si="186"/>
        <v/>
      </c>
      <c r="FY84" s="177" t="str">
        <f t="shared" si="186"/>
        <v/>
      </c>
      <c r="FZ84" s="177" t="str">
        <f t="shared" si="186"/>
        <v/>
      </c>
      <c r="GA84" s="177" t="str">
        <f t="shared" si="186"/>
        <v/>
      </c>
      <c r="GB84" s="177" t="str">
        <f t="shared" si="186"/>
        <v/>
      </c>
      <c r="GC84" s="177" t="str">
        <f t="shared" si="186"/>
        <v/>
      </c>
      <c r="GD84" s="177" t="str">
        <f t="shared" si="186"/>
        <v/>
      </c>
      <c r="GE84" s="177" t="str">
        <f t="shared" si="186"/>
        <v/>
      </c>
      <c r="GF84" s="177" t="str">
        <f t="shared" si="186"/>
        <v/>
      </c>
      <c r="GG84" s="177" t="str">
        <f t="shared" si="186"/>
        <v/>
      </c>
      <c r="GH84" s="177" t="str">
        <f t="shared" si="186"/>
        <v/>
      </c>
      <c r="GI84" s="177" t="str">
        <f t="shared" si="186"/>
        <v/>
      </c>
      <c r="GJ84" s="177" t="str">
        <f t="shared" si="186"/>
        <v/>
      </c>
      <c r="GK84" s="177" t="str">
        <f t="shared" si="186"/>
        <v/>
      </c>
      <c r="GL84" s="177" t="str">
        <f t="shared" si="186"/>
        <v/>
      </c>
      <c r="GM84" s="177" t="str">
        <f t="shared" si="200"/>
        <v/>
      </c>
      <c r="GN84" s="177" t="str">
        <f t="shared" si="200"/>
        <v/>
      </c>
      <c r="GO84" s="177" t="str">
        <f t="shared" si="200"/>
        <v/>
      </c>
      <c r="GP84" s="177" t="str">
        <f t="shared" si="200"/>
        <v/>
      </c>
      <c r="GQ84" s="177" t="str">
        <f t="shared" si="200"/>
        <v/>
      </c>
      <c r="GR84" s="177" t="str">
        <f t="shared" si="200"/>
        <v/>
      </c>
      <c r="GS84" s="177" t="str">
        <f t="shared" si="200"/>
        <v/>
      </c>
      <c r="GT84" s="177" t="str">
        <f t="shared" si="200"/>
        <v/>
      </c>
      <c r="GU84" s="177" t="str">
        <f t="shared" si="200"/>
        <v/>
      </c>
      <c r="GV84" s="177" t="str">
        <f t="shared" si="200"/>
        <v/>
      </c>
      <c r="GW84" s="177" t="str">
        <f t="shared" si="200"/>
        <v/>
      </c>
      <c r="GX84" s="177" t="str">
        <f t="shared" si="200"/>
        <v/>
      </c>
      <c r="GY84" s="177" t="str">
        <f t="shared" si="200"/>
        <v/>
      </c>
      <c r="GZ84" s="177" t="str">
        <f t="shared" si="200"/>
        <v/>
      </c>
      <c r="HA84" s="177" t="str">
        <f t="shared" si="200"/>
        <v/>
      </c>
      <c r="HB84" s="177" t="str">
        <f t="shared" si="200"/>
        <v/>
      </c>
      <c r="HC84" s="177" t="str">
        <f t="shared" si="192"/>
        <v/>
      </c>
      <c r="HD84" s="177" t="str">
        <f t="shared" si="187"/>
        <v/>
      </c>
      <c r="HE84" s="177" t="str">
        <f t="shared" si="187"/>
        <v/>
      </c>
      <c r="HF84" s="177" t="str">
        <f t="shared" si="187"/>
        <v/>
      </c>
      <c r="HG84" s="177" t="str">
        <f t="shared" si="187"/>
        <v/>
      </c>
      <c r="HH84" s="177" t="str">
        <f t="shared" si="187"/>
        <v/>
      </c>
      <c r="HI84" s="177" t="str">
        <f t="shared" si="187"/>
        <v/>
      </c>
      <c r="HJ84" s="177" t="str">
        <f t="shared" si="187"/>
        <v/>
      </c>
      <c r="HK84" s="177" t="str">
        <f t="shared" si="187"/>
        <v/>
      </c>
      <c r="HL84" s="177" t="str">
        <f t="shared" si="187"/>
        <v/>
      </c>
      <c r="HM84" s="177" t="str">
        <f t="shared" si="187"/>
        <v/>
      </c>
      <c r="HN84" s="177" t="str">
        <f t="shared" si="187"/>
        <v/>
      </c>
      <c r="HO84" s="177" t="str">
        <f t="shared" si="187"/>
        <v/>
      </c>
      <c r="HP84" s="177" t="str">
        <f t="shared" si="187"/>
        <v/>
      </c>
      <c r="HQ84" s="177" t="str">
        <f t="shared" si="187"/>
        <v/>
      </c>
      <c r="HR84" s="177" t="str">
        <f t="shared" si="187"/>
        <v/>
      </c>
      <c r="HS84" s="177" t="str">
        <f t="shared" si="201"/>
        <v/>
      </c>
      <c r="HT84" s="177" t="str">
        <f t="shared" si="201"/>
        <v/>
      </c>
      <c r="HU84" s="177" t="str">
        <f t="shared" si="201"/>
        <v/>
      </c>
      <c r="HV84" s="177" t="str">
        <f t="shared" si="201"/>
        <v/>
      </c>
      <c r="HW84" s="177" t="str">
        <f t="shared" si="201"/>
        <v/>
      </c>
      <c r="HX84" s="177" t="str">
        <f t="shared" si="201"/>
        <v/>
      </c>
      <c r="HY84" s="177" t="str">
        <f t="shared" si="201"/>
        <v/>
      </c>
      <c r="HZ84" s="177" t="str">
        <f t="shared" si="201"/>
        <v/>
      </c>
      <c r="IA84" s="192" t="str">
        <f t="shared" si="181"/>
        <v/>
      </c>
      <c r="IB84" s="193" t="e">
        <f t="shared" si="172"/>
        <v>#N/A</v>
      </c>
      <c r="IC84" s="193" t="e">
        <f t="shared" si="205"/>
        <v>#N/A</v>
      </c>
      <c r="ID84" s="193" t="e">
        <f t="shared" si="205"/>
        <v>#N/A</v>
      </c>
      <c r="IE84" s="193" t="e">
        <f t="shared" si="205"/>
        <v>#N/A</v>
      </c>
      <c r="IF84" s="193" t="e">
        <f t="shared" si="215"/>
        <v>#N/A</v>
      </c>
      <c r="IG84" s="193" t="e">
        <f t="shared" si="215"/>
        <v>#N/A</v>
      </c>
      <c r="IH84" s="193" t="e">
        <f t="shared" si="215"/>
        <v>#N/A</v>
      </c>
      <c r="II84" s="193" t="e">
        <f t="shared" si="215"/>
        <v>#N/A</v>
      </c>
      <c r="IJ84" s="193" t="e">
        <f t="shared" si="215"/>
        <v>#N/A</v>
      </c>
      <c r="IK84" s="193" t="e">
        <f t="shared" si="215"/>
        <v>#N/A</v>
      </c>
      <c r="IL84" s="193" t="e">
        <f t="shared" si="215"/>
        <v>#N/A</v>
      </c>
      <c r="IM84" s="193" t="e">
        <f t="shared" si="215"/>
        <v>#N/A</v>
      </c>
      <c r="IN84" s="193" t="e">
        <f t="shared" si="215"/>
        <v>#N/A</v>
      </c>
      <c r="IO84" s="193" t="e">
        <f t="shared" si="215"/>
        <v>#N/A</v>
      </c>
      <c r="IP84" s="193" t="e">
        <f t="shared" si="215"/>
        <v>#N/A</v>
      </c>
      <c r="IQ84" s="193" t="e">
        <f t="shared" si="215"/>
        <v>#N/A</v>
      </c>
      <c r="IR84" s="193" t="e">
        <f t="shared" si="215"/>
        <v>#N/A</v>
      </c>
      <c r="IS84" s="193" t="e">
        <f t="shared" si="215"/>
        <v>#N/A</v>
      </c>
      <c r="IT84" s="193" t="e">
        <f t="shared" si="215"/>
        <v>#N/A</v>
      </c>
      <c r="IU84" s="193" t="e">
        <f t="shared" si="211"/>
        <v>#N/A</v>
      </c>
      <c r="IV84" s="193" t="e">
        <f t="shared" si="211"/>
        <v>#N/A</v>
      </c>
      <c r="IW84" s="193" t="e">
        <f t="shared" si="211"/>
        <v>#N/A</v>
      </c>
      <c r="IX84" s="193" t="e">
        <f t="shared" si="211"/>
        <v>#N/A</v>
      </c>
      <c r="IY84" s="193" t="e">
        <f t="shared" si="211"/>
        <v>#N/A</v>
      </c>
      <c r="IZ84" s="193" t="e">
        <f t="shared" si="211"/>
        <v>#N/A</v>
      </c>
      <c r="JA84" s="193" t="e">
        <f t="shared" si="211"/>
        <v>#N/A</v>
      </c>
      <c r="JB84" s="193" t="e">
        <f t="shared" si="211"/>
        <v>#N/A</v>
      </c>
      <c r="JC84" s="193" t="e">
        <f t="shared" si="211"/>
        <v>#N/A</v>
      </c>
      <c r="JD84" s="193" t="e">
        <f t="shared" si="211"/>
        <v>#N/A</v>
      </c>
      <c r="JE84" s="193" t="e">
        <f t="shared" si="211"/>
        <v>#N/A</v>
      </c>
      <c r="JF84" s="193" t="e">
        <f t="shared" si="211"/>
        <v>#N/A</v>
      </c>
      <c r="JG84" s="193" t="e">
        <f t="shared" si="211"/>
        <v>#N/A</v>
      </c>
      <c r="JH84" s="193" t="e">
        <f t="shared" si="211"/>
        <v>#N/A</v>
      </c>
      <c r="JI84" s="193" t="e">
        <f t="shared" si="211"/>
        <v>#N/A</v>
      </c>
      <c r="JJ84" s="193" t="e">
        <f t="shared" si="208"/>
        <v>#N/A</v>
      </c>
      <c r="JK84" s="193" t="e">
        <f t="shared" si="208"/>
        <v>#N/A</v>
      </c>
      <c r="JL84" s="193" t="e">
        <f t="shared" si="208"/>
        <v>#N/A</v>
      </c>
      <c r="JM84" s="193" t="e">
        <f t="shared" si="208"/>
        <v>#N/A</v>
      </c>
      <c r="JN84" s="193" t="e">
        <f t="shared" si="208"/>
        <v>#N/A</v>
      </c>
      <c r="JO84" s="193" t="e">
        <f t="shared" si="208"/>
        <v>#N/A</v>
      </c>
      <c r="JP84" s="193" t="e">
        <f t="shared" si="208"/>
        <v>#N/A</v>
      </c>
      <c r="JQ84" s="193" t="e">
        <f t="shared" si="208"/>
        <v>#N/A</v>
      </c>
      <c r="JR84" s="193" t="e">
        <f t="shared" si="208"/>
        <v>#N/A</v>
      </c>
      <c r="JS84" s="193" t="e">
        <f t="shared" si="208"/>
        <v>#N/A</v>
      </c>
      <c r="JT84" s="193" t="e">
        <f t="shared" si="208"/>
        <v>#N/A</v>
      </c>
      <c r="JU84" s="193" t="e">
        <f t="shared" si="208"/>
        <v>#N/A</v>
      </c>
      <c r="JV84" s="193" t="e">
        <f t="shared" si="208"/>
        <v>#N/A</v>
      </c>
      <c r="JW84" s="193" t="e">
        <f t="shared" si="208"/>
        <v>#N/A</v>
      </c>
      <c r="JX84" s="193" t="e">
        <f t="shared" si="208"/>
        <v>#N/A</v>
      </c>
      <c r="JY84" s="193" t="e">
        <f t="shared" si="182"/>
        <v>#N/A</v>
      </c>
      <c r="JZ84" s="193" t="e">
        <f t="shared" si="182"/>
        <v>#N/A</v>
      </c>
      <c r="KA84" s="193" t="e">
        <f t="shared" si="182"/>
        <v>#N/A</v>
      </c>
      <c r="KB84" s="193" t="e">
        <f t="shared" si="182"/>
        <v>#N/A</v>
      </c>
      <c r="KC84" s="193" t="e">
        <f t="shared" si="182"/>
        <v>#N/A</v>
      </c>
      <c r="KD84" s="193" t="e">
        <f t="shared" si="182"/>
        <v>#N/A</v>
      </c>
      <c r="KE84" s="193" t="e">
        <f t="shared" si="182"/>
        <v>#N/A</v>
      </c>
      <c r="KF84" s="193" t="e">
        <f t="shared" si="182"/>
        <v>#N/A</v>
      </c>
      <c r="KG84" s="193" t="e">
        <f t="shared" si="182"/>
        <v>#N/A</v>
      </c>
      <c r="KH84" s="193" t="e">
        <f t="shared" si="182"/>
        <v>#N/A</v>
      </c>
      <c r="KI84" s="193" t="e">
        <f t="shared" si="182"/>
        <v>#N/A</v>
      </c>
      <c r="KJ84" s="193" t="e">
        <f t="shared" si="182"/>
        <v>#N/A</v>
      </c>
      <c r="KK84" s="193" t="e">
        <f t="shared" si="182"/>
        <v>#N/A</v>
      </c>
      <c r="KL84" s="193" t="e">
        <f t="shared" si="182"/>
        <v>#N/A</v>
      </c>
      <c r="KM84" s="193" t="e">
        <f t="shared" si="182"/>
        <v>#N/A</v>
      </c>
      <c r="KN84" s="193" t="e">
        <f t="shared" si="193"/>
        <v>#N/A</v>
      </c>
      <c r="KO84" s="193" t="e">
        <f t="shared" si="206"/>
        <v>#N/A</v>
      </c>
      <c r="KP84" s="193" t="e">
        <f t="shared" si="206"/>
        <v>#N/A</v>
      </c>
      <c r="KQ84" s="193" t="e">
        <f t="shared" si="206"/>
        <v>#N/A</v>
      </c>
      <c r="KR84" s="193" t="e">
        <f t="shared" si="216"/>
        <v>#N/A</v>
      </c>
      <c r="KS84" s="193" t="e">
        <f t="shared" si="216"/>
        <v>#N/A</v>
      </c>
      <c r="KT84" s="193" t="e">
        <f t="shared" si="216"/>
        <v>#N/A</v>
      </c>
      <c r="KU84" s="193" t="e">
        <f t="shared" si="216"/>
        <v>#N/A</v>
      </c>
      <c r="KV84" s="193" t="e">
        <f t="shared" si="216"/>
        <v>#N/A</v>
      </c>
      <c r="KW84" s="193" t="e">
        <f t="shared" si="216"/>
        <v>#N/A</v>
      </c>
      <c r="KX84" s="193" t="e">
        <f t="shared" si="216"/>
        <v>#N/A</v>
      </c>
      <c r="KY84" s="193" t="e">
        <f t="shared" si="216"/>
        <v>#N/A</v>
      </c>
      <c r="KZ84" s="193" t="e">
        <f t="shared" si="216"/>
        <v>#N/A</v>
      </c>
      <c r="LA84" s="193" t="e">
        <f t="shared" si="216"/>
        <v>#N/A</v>
      </c>
      <c r="LB84" s="193" t="e">
        <f t="shared" si="216"/>
        <v>#N/A</v>
      </c>
      <c r="LC84" s="193" t="e">
        <f t="shared" si="216"/>
        <v>#N/A</v>
      </c>
      <c r="LD84" s="193" t="e">
        <f t="shared" si="216"/>
        <v>#N/A</v>
      </c>
      <c r="LE84" s="193" t="e">
        <f t="shared" si="216"/>
        <v>#N/A</v>
      </c>
      <c r="LF84" s="193" t="e">
        <f t="shared" si="216"/>
        <v>#N/A</v>
      </c>
      <c r="LG84" s="193" t="e">
        <f t="shared" si="212"/>
        <v>#N/A</v>
      </c>
      <c r="LH84" s="193" t="e">
        <f t="shared" si="212"/>
        <v>#N/A</v>
      </c>
      <c r="LI84" s="193" t="e">
        <f t="shared" si="212"/>
        <v>#N/A</v>
      </c>
      <c r="LJ84" s="193" t="e">
        <f t="shared" si="212"/>
        <v>#N/A</v>
      </c>
      <c r="LK84" s="193" t="e">
        <f t="shared" si="212"/>
        <v>#N/A</v>
      </c>
      <c r="LL84" s="193" t="e">
        <f t="shared" si="212"/>
        <v>#N/A</v>
      </c>
      <c r="LM84" s="193" t="e">
        <f t="shared" si="212"/>
        <v>#N/A</v>
      </c>
      <c r="LN84" s="193" t="e">
        <f t="shared" si="212"/>
        <v>#N/A</v>
      </c>
      <c r="LO84" s="193" t="e">
        <f t="shared" si="212"/>
        <v>#N/A</v>
      </c>
      <c r="LP84" s="193" t="e">
        <f t="shared" si="212"/>
        <v>#N/A</v>
      </c>
      <c r="LQ84" s="193" t="e">
        <f t="shared" si="212"/>
        <v>#N/A</v>
      </c>
      <c r="LR84" s="193" t="e">
        <f t="shared" si="212"/>
        <v>#N/A</v>
      </c>
      <c r="LS84" s="193" t="e">
        <f t="shared" si="212"/>
        <v>#N/A</v>
      </c>
      <c r="LT84" s="193" t="e">
        <f t="shared" si="212"/>
        <v>#N/A</v>
      </c>
      <c r="LU84" s="193" t="e">
        <f t="shared" si="212"/>
        <v>#N/A</v>
      </c>
      <c r="LV84" s="193" t="e">
        <f t="shared" si="209"/>
        <v>#N/A</v>
      </c>
      <c r="LW84" s="193" t="e">
        <f t="shared" si="209"/>
        <v>#N/A</v>
      </c>
      <c r="LX84" s="193" t="e">
        <f t="shared" si="209"/>
        <v>#N/A</v>
      </c>
      <c r="LY84" s="193" t="e">
        <f t="shared" si="209"/>
        <v>#N/A</v>
      </c>
      <c r="LZ84" s="193" t="e">
        <f t="shared" si="209"/>
        <v>#N/A</v>
      </c>
      <c r="MA84" s="193" t="e">
        <f t="shared" si="209"/>
        <v>#N/A</v>
      </c>
      <c r="MB84" s="193" t="e">
        <f t="shared" si="209"/>
        <v>#N/A</v>
      </c>
      <c r="MC84" s="193" t="e">
        <f t="shared" si="209"/>
        <v>#N/A</v>
      </c>
      <c r="MD84" s="193" t="e">
        <f t="shared" si="209"/>
        <v>#N/A</v>
      </c>
      <c r="ME84" s="193" t="e">
        <f t="shared" si="209"/>
        <v>#N/A</v>
      </c>
      <c r="MF84" s="193" t="e">
        <f t="shared" si="209"/>
        <v>#N/A</v>
      </c>
      <c r="MG84" s="193" t="e">
        <f t="shared" si="209"/>
        <v>#N/A</v>
      </c>
      <c r="MH84" s="193" t="e">
        <f t="shared" si="209"/>
        <v>#N/A</v>
      </c>
      <c r="MI84" s="193" t="e">
        <f t="shared" si="209"/>
        <v>#N/A</v>
      </c>
      <c r="MJ84" s="193" t="e">
        <f t="shared" si="209"/>
        <v>#N/A</v>
      </c>
      <c r="MK84" s="193" t="e">
        <f t="shared" si="183"/>
        <v>#N/A</v>
      </c>
      <c r="ML84" s="193" t="e">
        <f t="shared" si="183"/>
        <v>#N/A</v>
      </c>
      <c r="MM84" s="193" t="e">
        <f t="shared" si="183"/>
        <v>#N/A</v>
      </c>
      <c r="MN84" s="193" t="e">
        <f t="shared" si="183"/>
        <v>#N/A</v>
      </c>
      <c r="MO84" s="193" t="e">
        <f t="shared" si="183"/>
        <v>#N/A</v>
      </c>
      <c r="MP84" s="193" t="e">
        <f t="shared" si="183"/>
        <v>#N/A</v>
      </c>
      <c r="MQ84" s="193" t="e">
        <f t="shared" si="183"/>
        <v>#N/A</v>
      </c>
      <c r="MR84" s="193" t="e">
        <f t="shared" si="183"/>
        <v>#N/A</v>
      </c>
      <c r="MS84" s="193" t="e">
        <f t="shared" si="183"/>
        <v>#N/A</v>
      </c>
      <c r="MT84" s="193" t="e">
        <f t="shared" si="183"/>
        <v>#N/A</v>
      </c>
      <c r="MU84" s="193" t="e">
        <f t="shared" si="183"/>
        <v>#N/A</v>
      </c>
      <c r="MV84" s="193" t="e">
        <f t="shared" si="183"/>
        <v>#N/A</v>
      </c>
      <c r="MW84" s="193" t="e">
        <f t="shared" si="183"/>
        <v>#N/A</v>
      </c>
      <c r="MX84" s="193" t="e">
        <f t="shared" si="183"/>
        <v>#N/A</v>
      </c>
      <c r="MY84" s="193" t="e">
        <f t="shared" si="183"/>
        <v>#N/A</v>
      </c>
      <c r="MZ84" s="193" t="e">
        <f t="shared" si="194"/>
        <v>#N/A</v>
      </c>
      <c r="NA84" s="193" t="e">
        <f t="shared" si="207"/>
        <v>#N/A</v>
      </c>
      <c r="NB84" s="193" t="e">
        <f t="shared" si="207"/>
        <v>#N/A</v>
      </c>
      <c r="NC84" s="193" t="e">
        <f t="shared" si="207"/>
        <v>#N/A</v>
      </c>
      <c r="ND84" s="193" t="e">
        <f t="shared" si="217"/>
        <v>#N/A</v>
      </c>
      <c r="NE84" s="193" t="e">
        <f t="shared" si="217"/>
        <v>#N/A</v>
      </c>
      <c r="NF84" s="193" t="e">
        <f t="shared" si="217"/>
        <v>#N/A</v>
      </c>
      <c r="NG84" s="193" t="e">
        <f t="shared" si="217"/>
        <v>#N/A</v>
      </c>
      <c r="NH84" s="193" t="e">
        <f t="shared" si="217"/>
        <v>#N/A</v>
      </c>
      <c r="NI84" s="193" t="e">
        <f t="shared" si="217"/>
        <v>#N/A</v>
      </c>
      <c r="NJ84" s="193" t="e">
        <f t="shared" si="217"/>
        <v>#N/A</v>
      </c>
      <c r="NK84" s="193" t="e">
        <f t="shared" si="217"/>
        <v>#N/A</v>
      </c>
      <c r="NL84" s="193" t="e">
        <f t="shared" si="217"/>
        <v>#N/A</v>
      </c>
      <c r="NM84" s="193" t="e">
        <f t="shared" si="217"/>
        <v>#N/A</v>
      </c>
      <c r="NN84" s="193" t="e">
        <f t="shared" si="217"/>
        <v>#N/A</v>
      </c>
      <c r="NO84" s="193" t="e">
        <f t="shared" si="217"/>
        <v>#N/A</v>
      </c>
      <c r="NP84" s="193" t="e">
        <f t="shared" si="217"/>
        <v>#N/A</v>
      </c>
      <c r="NQ84" s="193" t="e">
        <f t="shared" si="217"/>
        <v>#N/A</v>
      </c>
      <c r="NR84" s="193" t="e">
        <f t="shared" si="217"/>
        <v>#N/A</v>
      </c>
      <c r="NS84" s="193" t="e">
        <f t="shared" si="213"/>
        <v>#N/A</v>
      </c>
      <c r="NT84" s="193" t="e">
        <f t="shared" si="213"/>
        <v>#N/A</v>
      </c>
      <c r="NU84" s="193" t="e">
        <f t="shared" si="213"/>
        <v>#N/A</v>
      </c>
      <c r="NV84" s="193" t="e">
        <f t="shared" si="213"/>
        <v>#N/A</v>
      </c>
      <c r="NW84" s="193" t="e">
        <f t="shared" si="213"/>
        <v>#N/A</v>
      </c>
      <c r="NX84" s="193" t="e">
        <f t="shared" si="213"/>
        <v>#N/A</v>
      </c>
      <c r="NY84" s="193" t="e">
        <f t="shared" si="213"/>
        <v>#N/A</v>
      </c>
      <c r="NZ84" s="193" t="e">
        <f t="shared" si="213"/>
        <v>#N/A</v>
      </c>
      <c r="OA84" s="193" t="e">
        <f t="shared" si="213"/>
        <v>#N/A</v>
      </c>
      <c r="OB84" s="193" t="e">
        <f t="shared" si="213"/>
        <v>#N/A</v>
      </c>
      <c r="OC84" s="193" t="e">
        <f t="shared" si="213"/>
        <v>#N/A</v>
      </c>
      <c r="OD84" s="193" t="e">
        <f t="shared" si="213"/>
        <v>#N/A</v>
      </c>
      <c r="OE84" s="193" t="e">
        <f t="shared" si="213"/>
        <v>#N/A</v>
      </c>
      <c r="OF84" s="193" t="e">
        <f t="shared" si="213"/>
        <v>#N/A</v>
      </c>
      <c r="OG84" s="193" t="e">
        <f t="shared" si="213"/>
        <v>#N/A</v>
      </c>
      <c r="OH84" s="193" t="e">
        <f t="shared" si="210"/>
        <v>#N/A</v>
      </c>
      <c r="OI84" s="193" t="e">
        <f t="shared" si="210"/>
        <v>#N/A</v>
      </c>
      <c r="OJ84" s="193" t="e">
        <f t="shared" si="210"/>
        <v>#N/A</v>
      </c>
      <c r="OK84" s="193" t="e">
        <f t="shared" si="210"/>
        <v>#N/A</v>
      </c>
      <c r="OL84" s="193" t="e">
        <f t="shared" si="210"/>
        <v>#N/A</v>
      </c>
      <c r="OM84" s="193" t="e">
        <f t="shared" si="210"/>
        <v>#N/A</v>
      </c>
      <c r="ON84" s="193" t="e">
        <f t="shared" si="210"/>
        <v>#N/A</v>
      </c>
      <c r="OO84" s="193" t="e">
        <f t="shared" si="210"/>
        <v>#N/A</v>
      </c>
      <c r="OP84" s="193" t="e">
        <f t="shared" si="210"/>
        <v>#N/A</v>
      </c>
      <c r="OQ84" s="193" t="e">
        <f t="shared" si="210"/>
        <v>#N/A</v>
      </c>
      <c r="OR84" s="193" t="e">
        <f t="shared" si="210"/>
        <v>#N/A</v>
      </c>
      <c r="OS84" s="193" t="e">
        <f t="shared" si="210"/>
        <v>#N/A</v>
      </c>
      <c r="OT84" s="193" t="e">
        <f t="shared" si="210"/>
        <v>#N/A</v>
      </c>
      <c r="OU84" s="193" t="e">
        <f t="shared" si="210"/>
        <v>#N/A</v>
      </c>
      <c r="OV84" s="193" t="e">
        <f t="shared" si="210"/>
        <v>#N/A</v>
      </c>
      <c r="OW84" s="193" t="e">
        <f t="shared" si="184"/>
        <v>#N/A</v>
      </c>
      <c r="OX84" s="193" t="e">
        <f t="shared" si="184"/>
        <v>#N/A</v>
      </c>
      <c r="OY84" s="193" t="e">
        <f t="shared" si="184"/>
        <v>#N/A</v>
      </c>
      <c r="OZ84" s="193" t="e">
        <f t="shared" si="184"/>
        <v>#N/A</v>
      </c>
      <c r="PA84" s="193" t="e">
        <f t="shared" si="184"/>
        <v>#N/A</v>
      </c>
      <c r="PB84" s="193" t="e">
        <f t="shared" si="184"/>
        <v>#N/A</v>
      </c>
      <c r="PC84" s="193" t="e">
        <f t="shared" si="184"/>
        <v>#N/A</v>
      </c>
      <c r="PD84" s="193" t="e">
        <f t="shared" si="184"/>
        <v>#N/A</v>
      </c>
      <c r="PE84" s="193" t="e">
        <f t="shared" si="184"/>
        <v>#N/A</v>
      </c>
      <c r="PF84" s="193" t="e">
        <f t="shared" si="184"/>
        <v>#N/A</v>
      </c>
      <c r="PG84" s="193" t="e">
        <f t="shared" si="184"/>
        <v>#N/A</v>
      </c>
      <c r="PH84" s="193" t="e">
        <f t="shared" si="184"/>
        <v>#N/A</v>
      </c>
      <c r="PI84" s="193" t="e">
        <f t="shared" si="184"/>
        <v>#N/A</v>
      </c>
      <c r="PJ84" s="193" t="e">
        <f t="shared" si="184"/>
        <v>#N/A</v>
      </c>
      <c r="PK84" s="193" t="e">
        <f t="shared" si="184"/>
        <v>#N/A</v>
      </c>
      <c r="PL84" s="193" t="e">
        <f t="shared" si="195"/>
        <v>#N/A</v>
      </c>
      <c r="PM84" s="193" t="e">
        <f t="shared" ref="PM84:PT99" si="218">IF(ISNONTEXT($Q84),IF($G84="R",_xlfn.BETA.DIST(HT84,$M84,$N84,FALSE,$B84,$D84),_xlfn.BETA.DIST(HT84,$N84,$M84,FALSE,$B84,$D84)),NA())</f>
        <v>#N/A</v>
      </c>
      <c r="PN84" s="193" t="e">
        <f t="shared" si="218"/>
        <v>#N/A</v>
      </c>
      <c r="PO84" s="193" t="e">
        <f t="shared" si="218"/>
        <v>#N/A</v>
      </c>
      <c r="PP84" s="193" t="e">
        <f t="shared" si="218"/>
        <v>#N/A</v>
      </c>
      <c r="PQ84" s="193" t="e">
        <f t="shared" si="218"/>
        <v>#N/A</v>
      </c>
      <c r="PR84" s="193" t="e">
        <f t="shared" si="218"/>
        <v>#N/A</v>
      </c>
      <c r="PS84" s="193" t="e">
        <f t="shared" si="218"/>
        <v>#N/A</v>
      </c>
      <c r="PT84" s="193" t="e">
        <f t="shared" si="218"/>
        <v>#N/A</v>
      </c>
    </row>
    <row r="85" spans="1:436" hidden="1" x14ac:dyDescent="0.45">
      <c r="A85" s="20">
        <v>82</v>
      </c>
      <c r="B85" s="115"/>
      <c r="C85" s="115"/>
      <c r="D85" s="115"/>
      <c r="E85" s="110" t="str">
        <f t="shared" si="174"/>
        <v/>
      </c>
      <c r="F85" s="21" t="str">
        <f t="shared" si="175"/>
        <v/>
      </c>
      <c r="G85" s="22" t="str">
        <f t="shared" si="176"/>
        <v/>
      </c>
      <c r="H85" s="23" t="str">
        <f>IF(F85="","",IF(OR($F85&lt;Skew!$B$3,$F85=Skew!$B$3),IF($F85&gt;Skew!$C$3,Skew!$A$3,IF($F85&gt;Skew!$C$4,Skew!$A$4,IF($F85&gt;Skew!$C$5,Skew!$A$5,IF($F85&gt;Skew!$C$6,Skew!$A$6,IF($F85&gt;Skew!$C$7,Skew!$A$7,IF($F85&gt;Skew!$C$8,Skew!$A$8,IF($F85&gt;Skew!$C$9,Skew!$A$9,IF($F85&gt;Skew!$C$10,Skew!$A$10,IF($F85&gt;Skew!$C$11,Skew!$A$11,IF($F85&gt;Skew!$C$12,Skew!$A$12,IF($F85&gt;Skew!$C$13,Skew!$A$13,IF($F85&gt;Skew!$C$14,Skew!$A$14,IF($F85&gt;Skew!$C$15,Skew!$A$15,IF($F85&gt;Skew!$C$16,Skew!$A$16,Skew!$A$17)
)))))))))))))))</f>
        <v/>
      </c>
      <c r="I85" s="22" t="str">
        <f>IF(F85="","",MATCH(H85,Skew!$A$3:$A$17,0))</f>
        <v/>
      </c>
      <c r="J85" s="22" t="str">
        <f t="shared" si="166"/>
        <v/>
      </c>
      <c r="K85" s="24"/>
      <c r="L85" s="22" t="str">
        <f>IF(OR(F85="",K85=""),"",MATCH(K85,Confidence!$A$3:$A$12,0))</f>
        <v/>
      </c>
      <c r="M85" s="25" t="str">
        <f t="shared" si="167"/>
        <v/>
      </c>
      <c r="N85" s="25" t="str">
        <f t="shared" si="168"/>
        <v/>
      </c>
      <c r="O85" s="22"/>
      <c r="P85" s="102" t="str">
        <f t="shared" si="169"/>
        <v/>
      </c>
      <c r="Q85" s="102" t="str">
        <f t="shared" si="170"/>
        <v/>
      </c>
      <c r="R85" s="37" t="str">
        <f t="shared" si="171"/>
        <v/>
      </c>
      <c r="S85" s="115"/>
      <c r="T85" s="204" t="str">
        <f>IF(AND(B85&gt;0,C85&gt;0,D85&gt;0,M85&gt;0,N85&gt;0,S85&gt;0,NOT(K85="")),ABS(VLOOKUP($S$1,VLookups!$A$30:$B$31,2,FALSE)-_xlfn.BETA.DIST(S85,IF(G85="L",N85,M85),IF(G85="L",M85,N85),TRUE,B85,D85)),"")</f>
        <v/>
      </c>
      <c r="U85" s="112" t="str">
        <f>IF(OR($M85="",$N85=""),"",_xlfn.BETA.INV(ABS(VLOOKUP($S$1,VLookups!$A$30:$B$31,2,FALSE)-U$3),IF($G85="L",$N85,$M85),IF($G85="L",$M85,$N85),$B85,$D85))</f>
        <v/>
      </c>
      <c r="V85" s="113" t="str">
        <f>IF(OR($M85="",$N85=""),"",_xlfn.BETA.INV(ABS(VLOOKUP($S$1,VLookups!$A$30:$B$31,2,FALSE)-V$3),IF($G85="L",$N85,$M85),IF($G85="L",$M85,$N85),$B85,$D85))</f>
        <v/>
      </c>
      <c r="W85" s="112" t="str">
        <f>IF(OR($M85="",$N85=""),"",_xlfn.BETA.INV(ABS(VLOOKUP($S$1,VLookups!$A$30:$B$31,2,FALSE)-W$3),IF($G85="L",$N85,$M85),IF($G85="L",$M85,$N85),$B85,$D85))</f>
        <v/>
      </c>
      <c r="X85" s="113" t="str">
        <f>IF(OR($M85="",$N85=""),"",_xlfn.BETA.INV(ABS(VLOOKUP($S$1,VLookups!$A$30:$B$31,2,FALSE)-X$3),IF($G85="L",$N85,$M85),IF($G85="L",$M85,$N85),$B85,$D85))</f>
        <v/>
      </c>
      <c r="Y85" s="112" t="str">
        <f>IF(OR($M85="",$N85=""),"",_xlfn.BETA.INV(ABS(VLOOKUP($S$1,VLookups!$A$30:$B$31,2,FALSE)-Y$3),IF($G85="L",$N85,$M85),IF($G85="L",$M85,$N85),$B85,$D85))</f>
        <v/>
      </c>
      <c r="Z85" s="113" t="str">
        <f>IF(OR($M85="",$N85=""),"",_xlfn.BETA.INV(ABS(VLOOKUP($S$1,VLookups!$A$30:$B$31,2,FALSE)-Z$3),IF($G85="L",$N85,$M85),IF($G85="L",$M85,$N85),$B85,$D85))</f>
        <v/>
      </c>
      <c r="AA85" s="112" t="str">
        <f>IF(OR($M85="",$N85=""),"",_xlfn.BETA.INV(ABS(VLOOKUP($S$1,VLookups!$A$30:$B$31,2,FALSE)-AA$3),IF($G85="L",$N85,$M85),IF($G85="L",$M85,$N85),$B85,$D85))</f>
        <v/>
      </c>
      <c r="AB85" s="113" t="str">
        <f>IF(OR($M85="",$N85=""),"",_xlfn.BETA.INV(ABS(VLOOKUP($S$1,VLookups!$A$30:$B$31,2,FALSE)-AB$3),IF($G85="L",$N85,$M85),IF($G85="L",$M85,$N85),$B85,$D85))</f>
        <v/>
      </c>
      <c r="AC85" s="112" t="str">
        <f>IF(OR($M85="",$N85=""),"",_xlfn.BETA.INV(ABS(VLOOKUP($S$1,VLookups!$A$30:$B$31,2,FALSE)-AC$3),IF($G85="L",$N85,$M85),IF($G85="L",$M85,$N85),$B85,$D85))</f>
        <v/>
      </c>
      <c r="AD85" s="113" t="str">
        <f>IF(OR($M85="",$N85=""),"",_xlfn.BETA.INV(ABS(VLOOKUP($S$1,VLookups!$A$30:$B$31,2,FALSE)-AD$3),IF($G85="L",$N85,$M85),IF($G85="L",$M85,$N85),$B85,$D85))</f>
        <v/>
      </c>
      <c r="AE85" s="112" t="str">
        <f>IF(OR($M85="",$N85=""),"",_xlfn.BETA.INV(ABS(VLOOKUP($S$1,VLookups!$A$30:$B$31,2,FALSE)-AE$3),IF($G85="L",$N85,$M85),IF($G85="L",$M85,$N85),$B85,$D85))</f>
        <v/>
      </c>
      <c r="AF85" s="113" t="str">
        <f>IF(OR($M85="",$N85=""),"",_xlfn.BETA.INV(ABS(VLOOKUP($S$1,VLookups!$A$30:$B$31,2,FALSE)-AF$3),IF($G85="L",$N85,$M85),IF($G85="L",$M85,$N85),$B85,$D85))</f>
        <v/>
      </c>
      <c r="AG85" s="15"/>
      <c r="AH85" s="194" t="str">
        <f t="shared" si="177"/>
        <v/>
      </c>
      <c r="AI85" s="192" t="str">
        <f t="shared" si="178"/>
        <v/>
      </c>
      <c r="AJ85" s="177" t="str">
        <f t="shared" ref="AJ85:AJ88" si="219">IF(ISNONTEXT($AH85),AI85+$AH85,"")</f>
        <v/>
      </c>
      <c r="AK85" s="177" t="str">
        <f t="shared" si="196"/>
        <v/>
      </c>
      <c r="AL85" s="177" t="str">
        <f t="shared" si="196"/>
        <v/>
      </c>
      <c r="AM85" s="177" t="str">
        <f t="shared" si="196"/>
        <v/>
      </c>
      <c r="AN85" s="177" t="str">
        <f t="shared" si="196"/>
        <v/>
      </c>
      <c r="AO85" s="177" t="str">
        <f t="shared" si="196"/>
        <v/>
      </c>
      <c r="AP85" s="177" t="str">
        <f t="shared" si="196"/>
        <v/>
      </c>
      <c r="AQ85" s="177" t="str">
        <f t="shared" si="196"/>
        <v/>
      </c>
      <c r="AR85" s="177" t="str">
        <f t="shared" si="196"/>
        <v/>
      </c>
      <c r="AS85" s="177" t="str">
        <f t="shared" si="196"/>
        <v/>
      </c>
      <c r="AT85" s="177" t="str">
        <f t="shared" si="196"/>
        <v/>
      </c>
      <c r="AU85" s="177" t="str">
        <f t="shared" si="196"/>
        <v/>
      </c>
      <c r="AV85" s="177" t="str">
        <f t="shared" si="196"/>
        <v/>
      </c>
      <c r="AW85" s="177" t="str">
        <f t="shared" si="196"/>
        <v/>
      </c>
      <c r="AX85" s="177" t="str">
        <f t="shared" si="196"/>
        <v/>
      </c>
      <c r="AY85" s="177" t="str">
        <f t="shared" si="196"/>
        <v/>
      </c>
      <c r="AZ85" s="177" t="str">
        <f t="shared" si="196"/>
        <v/>
      </c>
      <c r="BA85" s="177" t="str">
        <f t="shared" si="188"/>
        <v/>
      </c>
      <c r="BB85" s="177" t="str">
        <f t="shared" si="188"/>
        <v/>
      </c>
      <c r="BC85" s="177" t="str">
        <f t="shared" si="188"/>
        <v/>
      </c>
      <c r="BD85" s="177" t="str">
        <f t="shared" si="188"/>
        <v/>
      </c>
      <c r="BE85" s="177" t="str">
        <f t="shared" si="188"/>
        <v/>
      </c>
      <c r="BF85" s="177" t="str">
        <f t="shared" si="188"/>
        <v/>
      </c>
      <c r="BG85" s="177" t="str">
        <f t="shared" si="188"/>
        <v/>
      </c>
      <c r="BH85" s="177" t="str">
        <f t="shared" si="188"/>
        <v/>
      </c>
      <c r="BI85" s="177" t="str">
        <f t="shared" si="188"/>
        <v/>
      </c>
      <c r="BJ85" s="177" t="str">
        <f t="shared" si="188"/>
        <v/>
      </c>
      <c r="BK85" s="177" t="str">
        <f t="shared" si="188"/>
        <v/>
      </c>
      <c r="BL85" s="177" t="str">
        <f t="shared" si="188"/>
        <v/>
      </c>
      <c r="BM85" s="177" t="str">
        <f t="shared" si="188"/>
        <v/>
      </c>
      <c r="BN85" s="177" t="str">
        <f t="shared" si="188"/>
        <v/>
      </c>
      <c r="BO85" s="177" t="str">
        <f t="shared" si="188"/>
        <v/>
      </c>
      <c r="BP85" s="177" t="str">
        <f t="shared" si="197"/>
        <v/>
      </c>
      <c r="BQ85" s="177" t="str">
        <f t="shared" si="197"/>
        <v/>
      </c>
      <c r="BR85" s="177" t="str">
        <f t="shared" si="197"/>
        <v/>
      </c>
      <c r="BS85" s="177" t="str">
        <f t="shared" si="197"/>
        <v/>
      </c>
      <c r="BT85" s="177" t="str">
        <f t="shared" si="197"/>
        <v/>
      </c>
      <c r="BU85" s="177" t="str">
        <f t="shared" si="197"/>
        <v/>
      </c>
      <c r="BV85" s="177" t="str">
        <f t="shared" si="197"/>
        <v/>
      </c>
      <c r="BW85" s="177" t="str">
        <f t="shared" si="197"/>
        <v/>
      </c>
      <c r="BX85" s="177" t="str">
        <f t="shared" si="197"/>
        <v/>
      </c>
      <c r="BY85" s="177" t="str">
        <f t="shared" si="197"/>
        <v/>
      </c>
      <c r="BZ85" s="177" t="str">
        <f t="shared" si="197"/>
        <v/>
      </c>
      <c r="CA85" s="177" t="str">
        <f t="shared" si="197"/>
        <v/>
      </c>
      <c r="CB85" s="177" t="str">
        <f t="shared" si="197"/>
        <v/>
      </c>
      <c r="CC85" s="177" t="str">
        <f t="shared" si="197"/>
        <v/>
      </c>
      <c r="CD85" s="177" t="str">
        <f t="shared" si="197"/>
        <v/>
      </c>
      <c r="CE85" s="177" t="str">
        <f t="shared" si="197"/>
        <v/>
      </c>
      <c r="CF85" s="177" t="str">
        <f t="shared" si="189"/>
        <v/>
      </c>
      <c r="CG85" s="177" t="str">
        <f t="shared" si="189"/>
        <v/>
      </c>
      <c r="CH85" s="177" t="str">
        <f t="shared" si="189"/>
        <v/>
      </c>
      <c r="CI85" s="177" t="str">
        <f t="shared" si="189"/>
        <v/>
      </c>
      <c r="CJ85" s="177" t="str">
        <f t="shared" si="189"/>
        <v/>
      </c>
      <c r="CK85" s="177" t="str">
        <f t="shared" si="189"/>
        <v/>
      </c>
      <c r="CL85" s="177" t="str">
        <f t="shared" si="189"/>
        <v/>
      </c>
      <c r="CM85" s="177" t="str">
        <f t="shared" si="189"/>
        <v/>
      </c>
      <c r="CN85" s="177" t="str">
        <f t="shared" si="189"/>
        <v/>
      </c>
      <c r="CO85" s="177" t="str">
        <f t="shared" si="189"/>
        <v/>
      </c>
      <c r="CP85" s="177" t="str">
        <f t="shared" si="189"/>
        <v/>
      </c>
      <c r="CQ85" s="177" t="str">
        <f t="shared" si="189"/>
        <v/>
      </c>
      <c r="CR85" s="177" t="str">
        <f t="shared" si="189"/>
        <v/>
      </c>
      <c r="CS85" s="177" t="str">
        <f t="shared" si="189"/>
        <v/>
      </c>
      <c r="CT85" s="177" t="str">
        <f t="shared" si="189"/>
        <v/>
      </c>
      <c r="CU85" s="177" t="str">
        <f t="shared" si="185"/>
        <v/>
      </c>
      <c r="CV85" s="177" t="str">
        <f t="shared" si="185"/>
        <v/>
      </c>
      <c r="CW85" s="177" t="str">
        <f t="shared" si="185"/>
        <v/>
      </c>
      <c r="CX85" s="177" t="str">
        <f t="shared" si="185"/>
        <v/>
      </c>
      <c r="CY85" s="177" t="str">
        <f t="shared" si="185"/>
        <v/>
      </c>
      <c r="CZ85" s="177" t="str">
        <f t="shared" si="185"/>
        <v/>
      </c>
      <c r="DA85" s="177" t="str">
        <f t="shared" si="185"/>
        <v/>
      </c>
      <c r="DB85" s="177" t="str">
        <f t="shared" si="185"/>
        <v/>
      </c>
      <c r="DC85" s="177" t="str">
        <f t="shared" si="185"/>
        <v/>
      </c>
      <c r="DD85" s="177" t="str">
        <f t="shared" si="185"/>
        <v/>
      </c>
      <c r="DE85" s="177" t="str">
        <f t="shared" si="185"/>
        <v/>
      </c>
      <c r="DF85" s="177" t="str">
        <f t="shared" si="185"/>
        <v/>
      </c>
      <c r="DG85" s="177" t="str">
        <f t="shared" si="185"/>
        <v/>
      </c>
      <c r="DH85" s="177" t="str">
        <f t="shared" si="185"/>
        <v/>
      </c>
      <c r="DI85" s="177" t="str">
        <f t="shared" si="185"/>
        <v/>
      </c>
      <c r="DJ85" s="177" t="str">
        <f t="shared" ref="DJ85:DY100" si="220">IF(ISNONTEXT($AH85),DI85+$AH85,"")</f>
        <v/>
      </c>
      <c r="DK85" s="177" t="str">
        <f t="shared" si="220"/>
        <v/>
      </c>
      <c r="DL85" s="177" t="str">
        <f t="shared" si="220"/>
        <v/>
      </c>
      <c r="DM85" s="177" t="str">
        <f t="shared" si="220"/>
        <v/>
      </c>
      <c r="DN85" s="177" t="str">
        <f t="shared" si="220"/>
        <v/>
      </c>
      <c r="DO85" s="177" t="str">
        <f t="shared" si="220"/>
        <v/>
      </c>
      <c r="DP85" s="177" t="str">
        <f t="shared" si="220"/>
        <v/>
      </c>
      <c r="DQ85" s="177" t="str">
        <f t="shared" si="220"/>
        <v/>
      </c>
      <c r="DR85" s="177" t="str">
        <f t="shared" si="220"/>
        <v/>
      </c>
      <c r="DS85" s="177" t="str">
        <f t="shared" si="220"/>
        <v/>
      </c>
      <c r="DT85" s="177" t="str">
        <f t="shared" si="220"/>
        <v/>
      </c>
      <c r="DU85" s="177" t="str">
        <f t="shared" si="220"/>
        <v/>
      </c>
      <c r="DV85" s="177" t="str">
        <f t="shared" si="220"/>
        <v/>
      </c>
      <c r="DW85" s="177" t="str">
        <f t="shared" si="220"/>
        <v/>
      </c>
      <c r="DX85" s="177" t="str">
        <f t="shared" si="220"/>
        <v/>
      </c>
      <c r="DY85" s="177" t="str">
        <f t="shared" si="220"/>
        <v/>
      </c>
      <c r="DZ85" s="177" t="str">
        <f t="shared" si="198"/>
        <v/>
      </c>
      <c r="EA85" s="177" t="str">
        <f t="shared" si="198"/>
        <v/>
      </c>
      <c r="EB85" s="177" t="str">
        <f t="shared" si="198"/>
        <v/>
      </c>
      <c r="EC85" s="177" t="str">
        <f t="shared" si="198"/>
        <v/>
      </c>
      <c r="ED85" s="177" t="str">
        <f t="shared" si="198"/>
        <v/>
      </c>
      <c r="EE85" s="177" t="str">
        <f t="shared" si="198"/>
        <v/>
      </c>
      <c r="EF85" s="177" t="str">
        <f t="shared" si="198"/>
        <v/>
      </c>
      <c r="EG85" s="177" t="str">
        <f t="shared" si="198"/>
        <v/>
      </c>
      <c r="EH85" s="177" t="str">
        <f t="shared" si="198"/>
        <v/>
      </c>
      <c r="EI85" s="177" t="str">
        <f t="shared" si="198"/>
        <v/>
      </c>
      <c r="EJ85" s="177" t="str">
        <f t="shared" si="198"/>
        <v/>
      </c>
      <c r="EK85" s="177" t="str">
        <f t="shared" si="198"/>
        <v/>
      </c>
      <c r="EL85" s="177" t="str">
        <f t="shared" si="198"/>
        <v/>
      </c>
      <c r="EM85" s="177" t="str">
        <f t="shared" si="198"/>
        <v/>
      </c>
      <c r="EN85" s="177" t="str">
        <f t="shared" si="198"/>
        <v/>
      </c>
      <c r="EO85" s="177" t="str">
        <f t="shared" si="198"/>
        <v/>
      </c>
      <c r="EP85" s="177" t="str">
        <f t="shared" si="190"/>
        <v/>
      </c>
      <c r="EQ85" s="177" t="str">
        <f t="shared" si="190"/>
        <v/>
      </c>
      <c r="ER85" s="177" t="str">
        <f t="shared" si="190"/>
        <v/>
      </c>
      <c r="ES85" s="177" t="str">
        <f t="shared" si="190"/>
        <v/>
      </c>
      <c r="ET85" s="177" t="str">
        <f t="shared" si="190"/>
        <v/>
      </c>
      <c r="EU85" s="177" t="str">
        <f t="shared" si="190"/>
        <v/>
      </c>
      <c r="EV85" s="177" t="str">
        <f t="shared" si="190"/>
        <v/>
      </c>
      <c r="EW85" s="177" t="str">
        <f t="shared" si="190"/>
        <v/>
      </c>
      <c r="EX85" s="177" t="str">
        <f t="shared" si="190"/>
        <v/>
      </c>
      <c r="EY85" s="177" t="str">
        <f t="shared" si="190"/>
        <v/>
      </c>
      <c r="EZ85" s="177" t="str">
        <f t="shared" si="190"/>
        <v/>
      </c>
      <c r="FA85" s="177" t="str">
        <f t="shared" si="190"/>
        <v/>
      </c>
      <c r="FB85" s="177" t="str">
        <f t="shared" si="190"/>
        <v/>
      </c>
      <c r="FC85" s="177" t="str">
        <f t="shared" si="190"/>
        <v/>
      </c>
      <c r="FD85" s="177" t="str">
        <f t="shared" si="190"/>
        <v/>
      </c>
      <c r="FE85" s="177" t="str">
        <f t="shared" si="203"/>
        <v/>
      </c>
      <c r="FF85" s="177" t="str">
        <f t="shared" si="203"/>
        <v/>
      </c>
      <c r="FG85" s="177" t="str">
        <f t="shared" si="203"/>
        <v/>
      </c>
      <c r="FH85" s="177" t="str">
        <f t="shared" si="203"/>
        <v/>
      </c>
      <c r="FI85" s="177" t="str">
        <f t="shared" si="203"/>
        <v/>
      </c>
      <c r="FJ85" s="177" t="str">
        <f t="shared" si="203"/>
        <v/>
      </c>
      <c r="FK85" s="177" t="str">
        <f t="shared" si="203"/>
        <v/>
      </c>
      <c r="FL85" s="177" t="str">
        <f t="shared" si="203"/>
        <v/>
      </c>
      <c r="FM85" s="177" t="str">
        <f t="shared" si="203"/>
        <v/>
      </c>
      <c r="FN85" s="177" t="str">
        <f t="shared" si="203"/>
        <v/>
      </c>
      <c r="FO85" s="177" t="str">
        <f t="shared" si="203"/>
        <v/>
      </c>
      <c r="FP85" s="177" t="str">
        <f t="shared" si="203"/>
        <v/>
      </c>
      <c r="FQ85" s="177" t="str">
        <f t="shared" si="203"/>
        <v/>
      </c>
      <c r="FR85" s="177" t="str">
        <f t="shared" si="203"/>
        <v/>
      </c>
      <c r="FS85" s="177" t="str">
        <f t="shared" si="203"/>
        <v/>
      </c>
      <c r="FT85" s="177" t="str">
        <f t="shared" si="203"/>
        <v/>
      </c>
      <c r="FU85" s="177" t="str">
        <f t="shared" si="199"/>
        <v/>
      </c>
      <c r="FV85" s="177" t="str">
        <f t="shared" si="199"/>
        <v/>
      </c>
      <c r="FW85" s="177" t="str">
        <f t="shared" si="191"/>
        <v/>
      </c>
      <c r="FX85" s="177" t="str">
        <f t="shared" si="186"/>
        <v/>
      </c>
      <c r="FY85" s="177" t="str">
        <f t="shared" si="186"/>
        <v/>
      </c>
      <c r="FZ85" s="177" t="str">
        <f t="shared" si="186"/>
        <v/>
      </c>
      <c r="GA85" s="177" t="str">
        <f t="shared" si="186"/>
        <v/>
      </c>
      <c r="GB85" s="177" t="str">
        <f t="shared" si="186"/>
        <v/>
      </c>
      <c r="GC85" s="177" t="str">
        <f t="shared" si="186"/>
        <v/>
      </c>
      <c r="GD85" s="177" t="str">
        <f t="shared" si="186"/>
        <v/>
      </c>
      <c r="GE85" s="177" t="str">
        <f t="shared" si="186"/>
        <v/>
      </c>
      <c r="GF85" s="177" t="str">
        <f t="shared" si="186"/>
        <v/>
      </c>
      <c r="GG85" s="177" t="str">
        <f t="shared" si="186"/>
        <v/>
      </c>
      <c r="GH85" s="177" t="str">
        <f t="shared" si="186"/>
        <v/>
      </c>
      <c r="GI85" s="177" t="str">
        <f t="shared" si="186"/>
        <v/>
      </c>
      <c r="GJ85" s="177" t="str">
        <f t="shared" si="186"/>
        <v/>
      </c>
      <c r="GK85" s="177" t="str">
        <f t="shared" si="186"/>
        <v/>
      </c>
      <c r="GL85" s="177" t="str">
        <f t="shared" si="186"/>
        <v/>
      </c>
      <c r="GM85" s="177" t="str">
        <f t="shared" si="200"/>
        <v/>
      </c>
      <c r="GN85" s="177" t="str">
        <f t="shared" si="200"/>
        <v/>
      </c>
      <c r="GO85" s="177" t="str">
        <f t="shared" si="200"/>
        <v/>
      </c>
      <c r="GP85" s="177" t="str">
        <f t="shared" si="200"/>
        <v/>
      </c>
      <c r="GQ85" s="177" t="str">
        <f t="shared" si="200"/>
        <v/>
      </c>
      <c r="GR85" s="177" t="str">
        <f t="shared" si="200"/>
        <v/>
      </c>
      <c r="GS85" s="177" t="str">
        <f t="shared" si="200"/>
        <v/>
      </c>
      <c r="GT85" s="177" t="str">
        <f t="shared" si="200"/>
        <v/>
      </c>
      <c r="GU85" s="177" t="str">
        <f t="shared" si="200"/>
        <v/>
      </c>
      <c r="GV85" s="177" t="str">
        <f t="shared" si="200"/>
        <v/>
      </c>
      <c r="GW85" s="177" t="str">
        <f t="shared" si="200"/>
        <v/>
      </c>
      <c r="GX85" s="177" t="str">
        <f t="shared" si="200"/>
        <v/>
      </c>
      <c r="GY85" s="177" t="str">
        <f t="shared" si="200"/>
        <v/>
      </c>
      <c r="GZ85" s="177" t="str">
        <f t="shared" si="200"/>
        <v/>
      </c>
      <c r="HA85" s="177" t="str">
        <f t="shared" si="200"/>
        <v/>
      </c>
      <c r="HB85" s="177" t="str">
        <f t="shared" si="200"/>
        <v/>
      </c>
      <c r="HC85" s="177" t="str">
        <f t="shared" si="192"/>
        <v/>
      </c>
      <c r="HD85" s="177" t="str">
        <f t="shared" si="187"/>
        <v/>
      </c>
      <c r="HE85" s="177" t="str">
        <f t="shared" si="187"/>
        <v/>
      </c>
      <c r="HF85" s="177" t="str">
        <f t="shared" si="187"/>
        <v/>
      </c>
      <c r="HG85" s="177" t="str">
        <f t="shared" si="187"/>
        <v/>
      </c>
      <c r="HH85" s="177" t="str">
        <f t="shared" si="187"/>
        <v/>
      </c>
      <c r="HI85" s="177" t="str">
        <f t="shared" si="187"/>
        <v/>
      </c>
      <c r="HJ85" s="177" t="str">
        <f t="shared" si="187"/>
        <v/>
      </c>
      <c r="HK85" s="177" t="str">
        <f t="shared" si="187"/>
        <v/>
      </c>
      <c r="HL85" s="177" t="str">
        <f t="shared" si="187"/>
        <v/>
      </c>
      <c r="HM85" s="177" t="str">
        <f t="shared" si="187"/>
        <v/>
      </c>
      <c r="HN85" s="177" t="str">
        <f t="shared" si="187"/>
        <v/>
      </c>
      <c r="HO85" s="177" t="str">
        <f t="shared" si="187"/>
        <v/>
      </c>
      <c r="HP85" s="177" t="str">
        <f t="shared" si="187"/>
        <v/>
      </c>
      <c r="HQ85" s="177" t="str">
        <f t="shared" si="187"/>
        <v/>
      </c>
      <c r="HR85" s="177" t="str">
        <f t="shared" si="187"/>
        <v/>
      </c>
      <c r="HS85" s="177" t="str">
        <f t="shared" si="201"/>
        <v/>
      </c>
      <c r="HT85" s="177" t="str">
        <f t="shared" si="201"/>
        <v/>
      </c>
      <c r="HU85" s="177" t="str">
        <f t="shared" si="201"/>
        <v/>
      </c>
      <c r="HV85" s="177" t="str">
        <f t="shared" si="201"/>
        <v/>
      </c>
      <c r="HW85" s="177" t="str">
        <f t="shared" si="201"/>
        <v/>
      </c>
      <c r="HX85" s="177" t="str">
        <f t="shared" si="201"/>
        <v/>
      </c>
      <c r="HY85" s="177" t="str">
        <f t="shared" si="201"/>
        <v/>
      </c>
      <c r="HZ85" s="177" t="str">
        <f t="shared" si="201"/>
        <v/>
      </c>
      <c r="IA85" s="192" t="str">
        <f t="shared" si="181"/>
        <v/>
      </c>
      <c r="IB85" s="193" t="e">
        <f t="shared" si="172"/>
        <v>#N/A</v>
      </c>
      <c r="IC85" s="193" t="e">
        <f t="shared" si="205"/>
        <v>#N/A</v>
      </c>
      <c r="ID85" s="193" t="e">
        <f t="shared" si="205"/>
        <v>#N/A</v>
      </c>
      <c r="IE85" s="193" t="e">
        <f t="shared" si="205"/>
        <v>#N/A</v>
      </c>
      <c r="IF85" s="193" t="e">
        <f t="shared" si="215"/>
        <v>#N/A</v>
      </c>
      <c r="IG85" s="193" t="e">
        <f t="shared" si="215"/>
        <v>#N/A</v>
      </c>
      <c r="IH85" s="193" t="e">
        <f t="shared" si="215"/>
        <v>#N/A</v>
      </c>
      <c r="II85" s="193" t="e">
        <f t="shared" si="215"/>
        <v>#N/A</v>
      </c>
      <c r="IJ85" s="193" t="e">
        <f t="shared" si="215"/>
        <v>#N/A</v>
      </c>
      <c r="IK85" s="193" t="e">
        <f t="shared" si="215"/>
        <v>#N/A</v>
      </c>
      <c r="IL85" s="193" t="e">
        <f t="shared" si="215"/>
        <v>#N/A</v>
      </c>
      <c r="IM85" s="193" t="e">
        <f t="shared" si="215"/>
        <v>#N/A</v>
      </c>
      <c r="IN85" s="193" t="e">
        <f t="shared" si="215"/>
        <v>#N/A</v>
      </c>
      <c r="IO85" s="193" t="e">
        <f t="shared" si="215"/>
        <v>#N/A</v>
      </c>
      <c r="IP85" s="193" t="e">
        <f t="shared" si="215"/>
        <v>#N/A</v>
      </c>
      <c r="IQ85" s="193" t="e">
        <f t="shared" si="215"/>
        <v>#N/A</v>
      </c>
      <c r="IR85" s="193" t="e">
        <f t="shared" si="215"/>
        <v>#N/A</v>
      </c>
      <c r="IS85" s="193" t="e">
        <f t="shared" si="215"/>
        <v>#N/A</v>
      </c>
      <c r="IT85" s="193" t="e">
        <f t="shared" si="215"/>
        <v>#N/A</v>
      </c>
      <c r="IU85" s="193" t="e">
        <f t="shared" si="211"/>
        <v>#N/A</v>
      </c>
      <c r="IV85" s="193" t="e">
        <f t="shared" si="211"/>
        <v>#N/A</v>
      </c>
      <c r="IW85" s="193" t="e">
        <f t="shared" si="211"/>
        <v>#N/A</v>
      </c>
      <c r="IX85" s="193" t="e">
        <f t="shared" si="211"/>
        <v>#N/A</v>
      </c>
      <c r="IY85" s="193" t="e">
        <f t="shared" si="211"/>
        <v>#N/A</v>
      </c>
      <c r="IZ85" s="193" t="e">
        <f t="shared" si="211"/>
        <v>#N/A</v>
      </c>
      <c r="JA85" s="193" t="e">
        <f t="shared" si="211"/>
        <v>#N/A</v>
      </c>
      <c r="JB85" s="193" t="e">
        <f t="shared" si="211"/>
        <v>#N/A</v>
      </c>
      <c r="JC85" s="193" t="e">
        <f t="shared" si="211"/>
        <v>#N/A</v>
      </c>
      <c r="JD85" s="193" t="e">
        <f t="shared" si="211"/>
        <v>#N/A</v>
      </c>
      <c r="JE85" s="193" t="e">
        <f t="shared" si="211"/>
        <v>#N/A</v>
      </c>
      <c r="JF85" s="193" t="e">
        <f t="shared" si="211"/>
        <v>#N/A</v>
      </c>
      <c r="JG85" s="193" t="e">
        <f t="shared" si="211"/>
        <v>#N/A</v>
      </c>
      <c r="JH85" s="193" t="e">
        <f t="shared" si="211"/>
        <v>#N/A</v>
      </c>
      <c r="JI85" s="193" t="e">
        <f t="shared" si="211"/>
        <v>#N/A</v>
      </c>
      <c r="JJ85" s="193" t="e">
        <f t="shared" si="208"/>
        <v>#N/A</v>
      </c>
      <c r="JK85" s="193" t="e">
        <f t="shared" si="208"/>
        <v>#N/A</v>
      </c>
      <c r="JL85" s="193" t="e">
        <f t="shared" si="208"/>
        <v>#N/A</v>
      </c>
      <c r="JM85" s="193" t="e">
        <f t="shared" si="208"/>
        <v>#N/A</v>
      </c>
      <c r="JN85" s="193" t="e">
        <f t="shared" si="208"/>
        <v>#N/A</v>
      </c>
      <c r="JO85" s="193" t="e">
        <f t="shared" si="208"/>
        <v>#N/A</v>
      </c>
      <c r="JP85" s="193" t="e">
        <f t="shared" si="208"/>
        <v>#N/A</v>
      </c>
      <c r="JQ85" s="193" t="e">
        <f t="shared" si="208"/>
        <v>#N/A</v>
      </c>
      <c r="JR85" s="193" t="e">
        <f t="shared" si="208"/>
        <v>#N/A</v>
      </c>
      <c r="JS85" s="193" t="e">
        <f t="shared" si="208"/>
        <v>#N/A</v>
      </c>
      <c r="JT85" s="193" t="e">
        <f t="shared" si="208"/>
        <v>#N/A</v>
      </c>
      <c r="JU85" s="193" t="e">
        <f t="shared" si="208"/>
        <v>#N/A</v>
      </c>
      <c r="JV85" s="193" t="e">
        <f t="shared" si="208"/>
        <v>#N/A</v>
      </c>
      <c r="JW85" s="193" t="e">
        <f t="shared" si="208"/>
        <v>#N/A</v>
      </c>
      <c r="JX85" s="193" t="e">
        <f t="shared" si="208"/>
        <v>#N/A</v>
      </c>
      <c r="JY85" s="193" t="e">
        <f t="shared" ref="JY85:KM100" si="221">IF(ISNONTEXT($Q85),IF($G85="R",_xlfn.BETA.DIST(CF85,$M85,$N85,FALSE,$B85,$D85),_xlfn.BETA.DIST(CF85,$N85,$M85,FALSE,$B85,$D85)),NA())</f>
        <v>#N/A</v>
      </c>
      <c r="JZ85" s="193" t="e">
        <f t="shared" si="221"/>
        <v>#N/A</v>
      </c>
      <c r="KA85" s="193" t="e">
        <f t="shared" si="221"/>
        <v>#N/A</v>
      </c>
      <c r="KB85" s="193" t="e">
        <f t="shared" si="221"/>
        <v>#N/A</v>
      </c>
      <c r="KC85" s="193" t="e">
        <f t="shared" si="221"/>
        <v>#N/A</v>
      </c>
      <c r="KD85" s="193" t="e">
        <f t="shared" si="221"/>
        <v>#N/A</v>
      </c>
      <c r="KE85" s="193" t="e">
        <f t="shared" si="221"/>
        <v>#N/A</v>
      </c>
      <c r="KF85" s="193" t="e">
        <f t="shared" si="221"/>
        <v>#N/A</v>
      </c>
      <c r="KG85" s="193" t="e">
        <f t="shared" si="221"/>
        <v>#N/A</v>
      </c>
      <c r="KH85" s="193" t="e">
        <f t="shared" si="221"/>
        <v>#N/A</v>
      </c>
      <c r="KI85" s="193" t="e">
        <f t="shared" si="221"/>
        <v>#N/A</v>
      </c>
      <c r="KJ85" s="193" t="e">
        <f t="shared" si="221"/>
        <v>#N/A</v>
      </c>
      <c r="KK85" s="193" t="e">
        <f t="shared" si="221"/>
        <v>#N/A</v>
      </c>
      <c r="KL85" s="193" t="e">
        <f t="shared" si="221"/>
        <v>#N/A</v>
      </c>
      <c r="KM85" s="193" t="e">
        <f t="shared" si="221"/>
        <v>#N/A</v>
      </c>
      <c r="KN85" s="193" t="e">
        <f t="shared" si="193"/>
        <v>#N/A</v>
      </c>
      <c r="KO85" s="193" t="e">
        <f t="shared" si="206"/>
        <v>#N/A</v>
      </c>
      <c r="KP85" s="193" t="e">
        <f t="shared" si="206"/>
        <v>#N/A</v>
      </c>
      <c r="KQ85" s="193" t="e">
        <f t="shared" si="206"/>
        <v>#N/A</v>
      </c>
      <c r="KR85" s="193" t="e">
        <f t="shared" si="216"/>
        <v>#N/A</v>
      </c>
      <c r="KS85" s="193" t="e">
        <f t="shared" si="216"/>
        <v>#N/A</v>
      </c>
      <c r="KT85" s="193" t="e">
        <f t="shared" si="216"/>
        <v>#N/A</v>
      </c>
      <c r="KU85" s="193" t="e">
        <f t="shared" si="216"/>
        <v>#N/A</v>
      </c>
      <c r="KV85" s="193" t="e">
        <f t="shared" si="216"/>
        <v>#N/A</v>
      </c>
      <c r="KW85" s="193" t="e">
        <f t="shared" si="216"/>
        <v>#N/A</v>
      </c>
      <c r="KX85" s="193" t="e">
        <f t="shared" si="216"/>
        <v>#N/A</v>
      </c>
      <c r="KY85" s="193" t="e">
        <f t="shared" si="216"/>
        <v>#N/A</v>
      </c>
      <c r="KZ85" s="193" t="e">
        <f t="shared" si="216"/>
        <v>#N/A</v>
      </c>
      <c r="LA85" s="193" t="e">
        <f t="shared" si="216"/>
        <v>#N/A</v>
      </c>
      <c r="LB85" s="193" t="e">
        <f t="shared" si="216"/>
        <v>#N/A</v>
      </c>
      <c r="LC85" s="193" t="e">
        <f t="shared" si="216"/>
        <v>#N/A</v>
      </c>
      <c r="LD85" s="193" t="e">
        <f t="shared" si="216"/>
        <v>#N/A</v>
      </c>
      <c r="LE85" s="193" t="e">
        <f t="shared" si="216"/>
        <v>#N/A</v>
      </c>
      <c r="LF85" s="193" t="e">
        <f t="shared" si="216"/>
        <v>#N/A</v>
      </c>
      <c r="LG85" s="193" t="e">
        <f t="shared" si="212"/>
        <v>#N/A</v>
      </c>
      <c r="LH85" s="193" t="e">
        <f t="shared" si="212"/>
        <v>#N/A</v>
      </c>
      <c r="LI85" s="193" t="e">
        <f t="shared" si="212"/>
        <v>#N/A</v>
      </c>
      <c r="LJ85" s="193" t="e">
        <f t="shared" si="212"/>
        <v>#N/A</v>
      </c>
      <c r="LK85" s="193" t="e">
        <f t="shared" si="212"/>
        <v>#N/A</v>
      </c>
      <c r="LL85" s="193" t="e">
        <f t="shared" si="212"/>
        <v>#N/A</v>
      </c>
      <c r="LM85" s="193" t="e">
        <f t="shared" si="212"/>
        <v>#N/A</v>
      </c>
      <c r="LN85" s="193" t="e">
        <f t="shared" si="212"/>
        <v>#N/A</v>
      </c>
      <c r="LO85" s="193" t="e">
        <f t="shared" si="212"/>
        <v>#N/A</v>
      </c>
      <c r="LP85" s="193" t="e">
        <f t="shared" si="212"/>
        <v>#N/A</v>
      </c>
      <c r="LQ85" s="193" t="e">
        <f t="shared" si="212"/>
        <v>#N/A</v>
      </c>
      <c r="LR85" s="193" t="e">
        <f t="shared" si="212"/>
        <v>#N/A</v>
      </c>
      <c r="LS85" s="193" t="e">
        <f t="shared" si="212"/>
        <v>#N/A</v>
      </c>
      <c r="LT85" s="193" t="e">
        <f t="shared" si="212"/>
        <v>#N/A</v>
      </c>
      <c r="LU85" s="193" t="e">
        <f t="shared" si="212"/>
        <v>#N/A</v>
      </c>
      <c r="LV85" s="193" t="e">
        <f t="shared" si="209"/>
        <v>#N/A</v>
      </c>
      <c r="LW85" s="193" t="e">
        <f t="shared" si="209"/>
        <v>#N/A</v>
      </c>
      <c r="LX85" s="193" t="e">
        <f t="shared" si="209"/>
        <v>#N/A</v>
      </c>
      <c r="LY85" s="193" t="e">
        <f t="shared" si="209"/>
        <v>#N/A</v>
      </c>
      <c r="LZ85" s="193" t="e">
        <f t="shared" si="209"/>
        <v>#N/A</v>
      </c>
      <c r="MA85" s="193" t="e">
        <f t="shared" si="209"/>
        <v>#N/A</v>
      </c>
      <c r="MB85" s="193" t="e">
        <f t="shared" si="209"/>
        <v>#N/A</v>
      </c>
      <c r="MC85" s="193" t="e">
        <f t="shared" si="209"/>
        <v>#N/A</v>
      </c>
      <c r="MD85" s="193" t="e">
        <f t="shared" si="209"/>
        <v>#N/A</v>
      </c>
      <c r="ME85" s="193" t="e">
        <f t="shared" si="209"/>
        <v>#N/A</v>
      </c>
      <c r="MF85" s="193" t="e">
        <f t="shared" si="209"/>
        <v>#N/A</v>
      </c>
      <c r="MG85" s="193" t="e">
        <f t="shared" si="209"/>
        <v>#N/A</v>
      </c>
      <c r="MH85" s="193" t="e">
        <f t="shared" si="209"/>
        <v>#N/A</v>
      </c>
      <c r="MI85" s="193" t="e">
        <f t="shared" si="209"/>
        <v>#N/A</v>
      </c>
      <c r="MJ85" s="193" t="e">
        <f t="shared" si="209"/>
        <v>#N/A</v>
      </c>
      <c r="MK85" s="193" t="e">
        <f t="shared" ref="MK85:MY100" si="222">IF(ISNONTEXT($Q85),IF($G85="R",_xlfn.BETA.DIST(ER85,$M85,$N85,FALSE,$B85,$D85),_xlfn.BETA.DIST(ER85,$N85,$M85,FALSE,$B85,$D85)),NA())</f>
        <v>#N/A</v>
      </c>
      <c r="ML85" s="193" t="e">
        <f t="shared" si="222"/>
        <v>#N/A</v>
      </c>
      <c r="MM85" s="193" t="e">
        <f t="shared" si="222"/>
        <v>#N/A</v>
      </c>
      <c r="MN85" s="193" t="e">
        <f t="shared" si="222"/>
        <v>#N/A</v>
      </c>
      <c r="MO85" s="193" t="e">
        <f t="shared" si="222"/>
        <v>#N/A</v>
      </c>
      <c r="MP85" s="193" t="e">
        <f t="shared" si="222"/>
        <v>#N/A</v>
      </c>
      <c r="MQ85" s="193" t="e">
        <f t="shared" si="222"/>
        <v>#N/A</v>
      </c>
      <c r="MR85" s="193" t="e">
        <f t="shared" si="222"/>
        <v>#N/A</v>
      </c>
      <c r="MS85" s="193" t="e">
        <f t="shared" si="222"/>
        <v>#N/A</v>
      </c>
      <c r="MT85" s="193" t="e">
        <f t="shared" si="222"/>
        <v>#N/A</v>
      </c>
      <c r="MU85" s="193" t="e">
        <f t="shared" si="222"/>
        <v>#N/A</v>
      </c>
      <c r="MV85" s="193" t="e">
        <f t="shared" si="222"/>
        <v>#N/A</v>
      </c>
      <c r="MW85" s="193" t="e">
        <f t="shared" si="222"/>
        <v>#N/A</v>
      </c>
      <c r="MX85" s="193" t="e">
        <f t="shared" si="222"/>
        <v>#N/A</v>
      </c>
      <c r="MY85" s="193" t="e">
        <f t="shared" si="222"/>
        <v>#N/A</v>
      </c>
      <c r="MZ85" s="193" t="e">
        <f t="shared" si="194"/>
        <v>#N/A</v>
      </c>
      <c r="NA85" s="193" t="e">
        <f t="shared" si="207"/>
        <v>#N/A</v>
      </c>
      <c r="NB85" s="193" t="e">
        <f t="shared" si="207"/>
        <v>#N/A</v>
      </c>
      <c r="NC85" s="193" t="e">
        <f t="shared" si="207"/>
        <v>#N/A</v>
      </c>
      <c r="ND85" s="193" t="e">
        <f t="shared" si="217"/>
        <v>#N/A</v>
      </c>
      <c r="NE85" s="193" t="e">
        <f t="shared" si="217"/>
        <v>#N/A</v>
      </c>
      <c r="NF85" s="193" t="e">
        <f t="shared" si="217"/>
        <v>#N/A</v>
      </c>
      <c r="NG85" s="193" t="e">
        <f t="shared" si="217"/>
        <v>#N/A</v>
      </c>
      <c r="NH85" s="193" t="e">
        <f t="shared" si="217"/>
        <v>#N/A</v>
      </c>
      <c r="NI85" s="193" t="e">
        <f t="shared" si="217"/>
        <v>#N/A</v>
      </c>
      <c r="NJ85" s="193" t="e">
        <f t="shared" si="217"/>
        <v>#N/A</v>
      </c>
      <c r="NK85" s="193" t="e">
        <f t="shared" si="217"/>
        <v>#N/A</v>
      </c>
      <c r="NL85" s="193" t="e">
        <f t="shared" si="217"/>
        <v>#N/A</v>
      </c>
      <c r="NM85" s="193" t="e">
        <f t="shared" si="217"/>
        <v>#N/A</v>
      </c>
      <c r="NN85" s="193" t="e">
        <f t="shared" si="217"/>
        <v>#N/A</v>
      </c>
      <c r="NO85" s="193" t="e">
        <f t="shared" si="217"/>
        <v>#N/A</v>
      </c>
      <c r="NP85" s="193" t="e">
        <f t="shared" si="217"/>
        <v>#N/A</v>
      </c>
      <c r="NQ85" s="193" t="e">
        <f t="shared" si="217"/>
        <v>#N/A</v>
      </c>
      <c r="NR85" s="193" t="e">
        <f t="shared" si="217"/>
        <v>#N/A</v>
      </c>
      <c r="NS85" s="193" t="e">
        <f t="shared" si="213"/>
        <v>#N/A</v>
      </c>
      <c r="NT85" s="193" t="e">
        <f t="shared" si="213"/>
        <v>#N/A</v>
      </c>
      <c r="NU85" s="193" t="e">
        <f t="shared" si="213"/>
        <v>#N/A</v>
      </c>
      <c r="NV85" s="193" t="e">
        <f t="shared" si="213"/>
        <v>#N/A</v>
      </c>
      <c r="NW85" s="193" t="e">
        <f t="shared" si="213"/>
        <v>#N/A</v>
      </c>
      <c r="NX85" s="193" t="e">
        <f t="shared" si="213"/>
        <v>#N/A</v>
      </c>
      <c r="NY85" s="193" t="e">
        <f t="shared" si="213"/>
        <v>#N/A</v>
      </c>
      <c r="NZ85" s="193" t="e">
        <f t="shared" si="213"/>
        <v>#N/A</v>
      </c>
      <c r="OA85" s="193" t="e">
        <f t="shared" si="213"/>
        <v>#N/A</v>
      </c>
      <c r="OB85" s="193" t="e">
        <f t="shared" si="213"/>
        <v>#N/A</v>
      </c>
      <c r="OC85" s="193" t="e">
        <f t="shared" si="213"/>
        <v>#N/A</v>
      </c>
      <c r="OD85" s="193" t="e">
        <f t="shared" si="213"/>
        <v>#N/A</v>
      </c>
      <c r="OE85" s="193" t="e">
        <f t="shared" si="213"/>
        <v>#N/A</v>
      </c>
      <c r="OF85" s="193" t="e">
        <f t="shared" si="213"/>
        <v>#N/A</v>
      </c>
      <c r="OG85" s="193" t="e">
        <f t="shared" si="213"/>
        <v>#N/A</v>
      </c>
      <c r="OH85" s="193" t="e">
        <f t="shared" si="210"/>
        <v>#N/A</v>
      </c>
      <c r="OI85" s="193" t="e">
        <f t="shared" si="210"/>
        <v>#N/A</v>
      </c>
      <c r="OJ85" s="193" t="e">
        <f t="shared" si="210"/>
        <v>#N/A</v>
      </c>
      <c r="OK85" s="193" t="e">
        <f t="shared" si="210"/>
        <v>#N/A</v>
      </c>
      <c r="OL85" s="193" t="e">
        <f t="shared" si="210"/>
        <v>#N/A</v>
      </c>
      <c r="OM85" s="193" t="e">
        <f t="shared" si="210"/>
        <v>#N/A</v>
      </c>
      <c r="ON85" s="193" t="e">
        <f t="shared" si="210"/>
        <v>#N/A</v>
      </c>
      <c r="OO85" s="193" t="e">
        <f t="shared" si="210"/>
        <v>#N/A</v>
      </c>
      <c r="OP85" s="193" t="e">
        <f t="shared" si="210"/>
        <v>#N/A</v>
      </c>
      <c r="OQ85" s="193" t="e">
        <f t="shared" si="210"/>
        <v>#N/A</v>
      </c>
      <c r="OR85" s="193" t="e">
        <f t="shared" si="210"/>
        <v>#N/A</v>
      </c>
      <c r="OS85" s="193" t="e">
        <f t="shared" si="210"/>
        <v>#N/A</v>
      </c>
      <c r="OT85" s="193" t="e">
        <f t="shared" si="210"/>
        <v>#N/A</v>
      </c>
      <c r="OU85" s="193" t="e">
        <f t="shared" si="210"/>
        <v>#N/A</v>
      </c>
      <c r="OV85" s="193" t="e">
        <f t="shared" si="210"/>
        <v>#N/A</v>
      </c>
      <c r="OW85" s="193" t="e">
        <f t="shared" ref="OW85:PK100" si="223">IF(ISNONTEXT($Q85),IF($G85="R",_xlfn.BETA.DIST(HD85,$M85,$N85,FALSE,$B85,$D85),_xlfn.BETA.DIST(HD85,$N85,$M85,FALSE,$B85,$D85)),NA())</f>
        <v>#N/A</v>
      </c>
      <c r="OX85" s="193" t="e">
        <f t="shared" si="223"/>
        <v>#N/A</v>
      </c>
      <c r="OY85" s="193" t="e">
        <f t="shared" si="223"/>
        <v>#N/A</v>
      </c>
      <c r="OZ85" s="193" t="e">
        <f t="shared" si="223"/>
        <v>#N/A</v>
      </c>
      <c r="PA85" s="193" t="e">
        <f t="shared" si="223"/>
        <v>#N/A</v>
      </c>
      <c r="PB85" s="193" t="e">
        <f t="shared" si="223"/>
        <v>#N/A</v>
      </c>
      <c r="PC85" s="193" t="e">
        <f t="shared" si="223"/>
        <v>#N/A</v>
      </c>
      <c r="PD85" s="193" t="e">
        <f t="shared" si="223"/>
        <v>#N/A</v>
      </c>
      <c r="PE85" s="193" t="e">
        <f t="shared" si="223"/>
        <v>#N/A</v>
      </c>
      <c r="PF85" s="193" t="e">
        <f t="shared" si="223"/>
        <v>#N/A</v>
      </c>
      <c r="PG85" s="193" t="e">
        <f t="shared" si="223"/>
        <v>#N/A</v>
      </c>
      <c r="PH85" s="193" t="e">
        <f t="shared" si="223"/>
        <v>#N/A</v>
      </c>
      <c r="PI85" s="193" t="e">
        <f t="shared" si="223"/>
        <v>#N/A</v>
      </c>
      <c r="PJ85" s="193" t="e">
        <f t="shared" si="223"/>
        <v>#N/A</v>
      </c>
      <c r="PK85" s="193" t="e">
        <f t="shared" si="223"/>
        <v>#N/A</v>
      </c>
      <c r="PL85" s="193" t="e">
        <f t="shared" si="195"/>
        <v>#N/A</v>
      </c>
      <c r="PM85" s="193" t="e">
        <f t="shared" si="218"/>
        <v>#N/A</v>
      </c>
      <c r="PN85" s="193" t="e">
        <f t="shared" si="218"/>
        <v>#N/A</v>
      </c>
      <c r="PO85" s="193" t="e">
        <f t="shared" si="218"/>
        <v>#N/A</v>
      </c>
      <c r="PP85" s="193" t="e">
        <f t="shared" si="218"/>
        <v>#N/A</v>
      </c>
      <c r="PQ85" s="193" t="e">
        <f t="shared" si="218"/>
        <v>#N/A</v>
      </c>
      <c r="PR85" s="193" t="e">
        <f t="shared" si="218"/>
        <v>#N/A</v>
      </c>
      <c r="PS85" s="193" t="e">
        <f t="shared" si="218"/>
        <v>#N/A</v>
      </c>
      <c r="PT85" s="193" t="e">
        <f t="shared" si="218"/>
        <v>#N/A</v>
      </c>
    </row>
    <row r="86" spans="1:436" hidden="1" x14ac:dyDescent="0.45">
      <c r="A86" s="20">
        <v>83</v>
      </c>
      <c r="B86" s="115"/>
      <c r="C86" s="115"/>
      <c r="D86" s="115"/>
      <c r="E86" s="110" t="str">
        <f t="shared" si="174"/>
        <v/>
      </c>
      <c r="F86" s="21" t="str">
        <f t="shared" si="175"/>
        <v/>
      </c>
      <c r="G86" s="22" t="str">
        <f t="shared" si="176"/>
        <v/>
      </c>
      <c r="H86" s="23" t="str">
        <f>IF(F86="","",IF(OR($F86&lt;Skew!$B$3,$F86=Skew!$B$3),IF($F86&gt;Skew!$C$3,Skew!$A$3,IF($F86&gt;Skew!$C$4,Skew!$A$4,IF($F86&gt;Skew!$C$5,Skew!$A$5,IF($F86&gt;Skew!$C$6,Skew!$A$6,IF($F86&gt;Skew!$C$7,Skew!$A$7,IF($F86&gt;Skew!$C$8,Skew!$A$8,IF($F86&gt;Skew!$C$9,Skew!$A$9,IF($F86&gt;Skew!$C$10,Skew!$A$10,IF($F86&gt;Skew!$C$11,Skew!$A$11,IF($F86&gt;Skew!$C$12,Skew!$A$12,IF($F86&gt;Skew!$C$13,Skew!$A$13,IF($F86&gt;Skew!$C$14,Skew!$A$14,IF($F86&gt;Skew!$C$15,Skew!$A$15,IF($F86&gt;Skew!$C$16,Skew!$A$16,Skew!$A$17)
)))))))))))))))</f>
        <v/>
      </c>
      <c r="I86" s="22" t="str">
        <f>IF(F86="","",MATCH(H86,Skew!$A$3:$A$17,0))</f>
        <v/>
      </c>
      <c r="J86" s="22" t="str">
        <f t="shared" si="166"/>
        <v/>
      </c>
      <c r="K86" s="24"/>
      <c r="L86" s="22" t="str">
        <f>IF(OR(F86="",K86=""),"",MATCH(K86,Confidence!$A$3:$A$12,0))</f>
        <v/>
      </c>
      <c r="M86" s="25" t="str">
        <f t="shared" si="167"/>
        <v/>
      </c>
      <c r="N86" s="25" t="str">
        <f t="shared" si="168"/>
        <v/>
      </c>
      <c r="O86" s="22"/>
      <c r="P86" s="102" t="str">
        <f t="shared" si="169"/>
        <v/>
      </c>
      <c r="Q86" s="102" t="str">
        <f t="shared" si="170"/>
        <v/>
      </c>
      <c r="R86" s="37" t="str">
        <f t="shared" si="171"/>
        <v/>
      </c>
      <c r="S86" s="115"/>
      <c r="T86" s="204" t="str">
        <f>IF(AND(B86&gt;0,C86&gt;0,D86&gt;0,M86&gt;0,N86&gt;0,S86&gt;0,NOT(K86="")),ABS(VLOOKUP($S$1,VLookups!$A$30:$B$31,2,FALSE)-_xlfn.BETA.DIST(S86,IF(G86="L",N86,M86),IF(G86="L",M86,N86),TRUE,B86,D86)),"")</f>
        <v/>
      </c>
      <c r="U86" s="112" t="str">
        <f>IF(OR($M86="",$N86=""),"",_xlfn.BETA.INV(ABS(VLOOKUP($S$1,VLookups!$A$30:$B$31,2,FALSE)-U$3),IF($G86="L",$N86,$M86),IF($G86="L",$M86,$N86),$B86,$D86))</f>
        <v/>
      </c>
      <c r="V86" s="113" t="str">
        <f>IF(OR($M86="",$N86=""),"",_xlfn.BETA.INV(ABS(VLOOKUP($S$1,VLookups!$A$30:$B$31,2,FALSE)-V$3),IF($G86="L",$N86,$M86),IF($G86="L",$M86,$N86),$B86,$D86))</f>
        <v/>
      </c>
      <c r="W86" s="112" t="str">
        <f>IF(OR($M86="",$N86=""),"",_xlfn.BETA.INV(ABS(VLOOKUP($S$1,VLookups!$A$30:$B$31,2,FALSE)-W$3),IF($G86="L",$N86,$M86),IF($G86="L",$M86,$N86),$B86,$D86))</f>
        <v/>
      </c>
      <c r="X86" s="113" t="str">
        <f>IF(OR($M86="",$N86=""),"",_xlfn.BETA.INV(ABS(VLOOKUP($S$1,VLookups!$A$30:$B$31,2,FALSE)-X$3),IF($G86="L",$N86,$M86),IF($G86="L",$M86,$N86),$B86,$D86))</f>
        <v/>
      </c>
      <c r="Y86" s="112" t="str">
        <f>IF(OR($M86="",$N86=""),"",_xlfn.BETA.INV(ABS(VLOOKUP($S$1,VLookups!$A$30:$B$31,2,FALSE)-Y$3),IF($G86="L",$N86,$M86),IF($G86="L",$M86,$N86),$B86,$D86))</f>
        <v/>
      </c>
      <c r="Z86" s="113" t="str">
        <f>IF(OR($M86="",$N86=""),"",_xlfn.BETA.INV(ABS(VLOOKUP($S$1,VLookups!$A$30:$B$31,2,FALSE)-Z$3),IF($G86="L",$N86,$M86),IF($G86="L",$M86,$N86),$B86,$D86))</f>
        <v/>
      </c>
      <c r="AA86" s="112" t="str">
        <f>IF(OR($M86="",$N86=""),"",_xlfn.BETA.INV(ABS(VLOOKUP($S$1,VLookups!$A$30:$B$31,2,FALSE)-AA$3),IF($G86="L",$N86,$M86),IF($G86="L",$M86,$N86),$B86,$D86))</f>
        <v/>
      </c>
      <c r="AB86" s="113" t="str">
        <f>IF(OR($M86="",$N86=""),"",_xlfn.BETA.INV(ABS(VLOOKUP($S$1,VLookups!$A$30:$B$31,2,FALSE)-AB$3),IF($G86="L",$N86,$M86),IF($G86="L",$M86,$N86),$B86,$D86))</f>
        <v/>
      </c>
      <c r="AC86" s="112" t="str">
        <f>IF(OR($M86="",$N86=""),"",_xlfn.BETA.INV(ABS(VLOOKUP($S$1,VLookups!$A$30:$B$31,2,FALSE)-AC$3),IF($G86="L",$N86,$M86),IF($G86="L",$M86,$N86),$B86,$D86))</f>
        <v/>
      </c>
      <c r="AD86" s="113" t="str">
        <f>IF(OR($M86="",$N86=""),"",_xlfn.BETA.INV(ABS(VLOOKUP($S$1,VLookups!$A$30:$B$31,2,FALSE)-AD$3),IF($G86="L",$N86,$M86),IF($G86="L",$M86,$N86),$B86,$D86))</f>
        <v/>
      </c>
      <c r="AE86" s="112" t="str">
        <f>IF(OR($M86="",$N86=""),"",_xlfn.BETA.INV(ABS(VLOOKUP($S$1,VLookups!$A$30:$B$31,2,FALSE)-AE$3),IF($G86="L",$N86,$M86),IF($G86="L",$M86,$N86),$B86,$D86))</f>
        <v/>
      </c>
      <c r="AF86" s="113" t="str">
        <f>IF(OR($M86="",$N86=""),"",_xlfn.BETA.INV(ABS(VLOOKUP($S$1,VLookups!$A$30:$B$31,2,FALSE)-AF$3),IF($G86="L",$N86,$M86),IF($G86="L",$M86,$N86),$B86,$D86))</f>
        <v/>
      </c>
      <c r="AG86" s="15"/>
      <c r="AH86" s="194" t="str">
        <f t="shared" si="177"/>
        <v/>
      </c>
      <c r="AI86" s="192" t="str">
        <f t="shared" si="178"/>
        <v/>
      </c>
      <c r="AJ86" s="177" t="str">
        <f t="shared" si="219"/>
        <v/>
      </c>
      <c r="AK86" s="177" t="str">
        <f t="shared" si="196"/>
        <v/>
      </c>
      <c r="AL86" s="177" t="str">
        <f t="shared" si="196"/>
        <v/>
      </c>
      <c r="AM86" s="177" t="str">
        <f t="shared" si="196"/>
        <v/>
      </c>
      <c r="AN86" s="177" t="str">
        <f t="shared" si="196"/>
        <v/>
      </c>
      <c r="AO86" s="177" t="str">
        <f t="shared" si="196"/>
        <v/>
      </c>
      <c r="AP86" s="177" t="str">
        <f t="shared" si="196"/>
        <v/>
      </c>
      <c r="AQ86" s="177" t="str">
        <f t="shared" si="196"/>
        <v/>
      </c>
      <c r="AR86" s="177" t="str">
        <f t="shared" si="196"/>
        <v/>
      </c>
      <c r="AS86" s="177" t="str">
        <f t="shared" si="196"/>
        <v/>
      </c>
      <c r="AT86" s="177" t="str">
        <f t="shared" si="196"/>
        <v/>
      </c>
      <c r="AU86" s="177" t="str">
        <f t="shared" si="196"/>
        <v/>
      </c>
      <c r="AV86" s="177" t="str">
        <f t="shared" si="196"/>
        <v/>
      </c>
      <c r="AW86" s="177" t="str">
        <f t="shared" si="196"/>
        <v/>
      </c>
      <c r="AX86" s="177" t="str">
        <f t="shared" si="196"/>
        <v/>
      </c>
      <c r="AY86" s="177" t="str">
        <f t="shared" si="196"/>
        <v/>
      </c>
      <c r="AZ86" s="177" t="str">
        <f t="shared" si="196"/>
        <v/>
      </c>
      <c r="BA86" s="177" t="str">
        <f t="shared" si="188"/>
        <v/>
      </c>
      <c r="BB86" s="177" t="str">
        <f t="shared" si="188"/>
        <v/>
      </c>
      <c r="BC86" s="177" t="str">
        <f t="shared" si="188"/>
        <v/>
      </c>
      <c r="BD86" s="177" t="str">
        <f t="shared" si="188"/>
        <v/>
      </c>
      <c r="BE86" s="177" t="str">
        <f t="shared" si="188"/>
        <v/>
      </c>
      <c r="BF86" s="177" t="str">
        <f t="shared" si="188"/>
        <v/>
      </c>
      <c r="BG86" s="177" t="str">
        <f t="shared" si="188"/>
        <v/>
      </c>
      <c r="BH86" s="177" t="str">
        <f t="shared" si="188"/>
        <v/>
      </c>
      <c r="BI86" s="177" t="str">
        <f t="shared" si="188"/>
        <v/>
      </c>
      <c r="BJ86" s="177" t="str">
        <f t="shared" si="188"/>
        <v/>
      </c>
      <c r="BK86" s="177" t="str">
        <f t="shared" si="188"/>
        <v/>
      </c>
      <c r="BL86" s="177" t="str">
        <f t="shared" si="188"/>
        <v/>
      </c>
      <c r="BM86" s="177" t="str">
        <f t="shared" si="188"/>
        <v/>
      </c>
      <c r="BN86" s="177" t="str">
        <f t="shared" si="188"/>
        <v/>
      </c>
      <c r="BO86" s="177" t="str">
        <f t="shared" si="188"/>
        <v/>
      </c>
      <c r="BP86" s="177" t="str">
        <f t="shared" si="197"/>
        <v/>
      </c>
      <c r="BQ86" s="177" t="str">
        <f t="shared" si="197"/>
        <v/>
      </c>
      <c r="BR86" s="177" t="str">
        <f t="shared" si="197"/>
        <v/>
      </c>
      <c r="BS86" s="177" t="str">
        <f t="shared" si="197"/>
        <v/>
      </c>
      <c r="BT86" s="177" t="str">
        <f t="shared" si="197"/>
        <v/>
      </c>
      <c r="BU86" s="177" t="str">
        <f t="shared" si="197"/>
        <v/>
      </c>
      <c r="BV86" s="177" t="str">
        <f t="shared" si="197"/>
        <v/>
      </c>
      <c r="BW86" s="177" t="str">
        <f t="shared" si="197"/>
        <v/>
      </c>
      <c r="BX86" s="177" t="str">
        <f t="shared" si="197"/>
        <v/>
      </c>
      <c r="BY86" s="177" t="str">
        <f t="shared" si="197"/>
        <v/>
      </c>
      <c r="BZ86" s="177" t="str">
        <f t="shared" si="197"/>
        <v/>
      </c>
      <c r="CA86" s="177" t="str">
        <f t="shared" si="197"/>
        <v/>
      </c>
      <c r="CB86" s="177" t="str">
        <f t="shared" si="197"/>
        <v/>
      </c>
      <c r="CC86" s="177" t="str">
        <f t="shared" si="197"/>
        <v/>
      </c>
      <c r="CD86" s="177" t="str">
        <f t="shared" si="197"/>
        <v/>
      </c>
      <c r="CE86" s="177" t="str">
        <f t="shared" si="197"/>
        <v/>
      </c>
      <c r="CF86" s="177" t="str">
        <f t="shared" si="189"/>
        <v/>
      </c>
      <c r="CG86" s="177" t="str">
        <f t="shared" si="189"/>
        <v/>
      </c>
      <c r="CH86" s="177" t="str">
        <f t="shared" si="189"/>
        <v/>
      </c>
      <c r="CI86" s="177" t="str">
        <f t="shared" si="189"/>
        <v/>
      </c>
      <c r="CJ86" s="177" t="str">
        <f t="shared" si="189"/>
        <v/>
      </c>
      <c r="CK86" s="177" t="str">
        <f t="shared" si="189"/>
        <v/>
      </c>
      <c r="CL86" s="177" t="str">
        <f t="shared" si="189"/>
        <v/>
      </c>
      <c r="CM86" s="177" t="str">
        <f t="shared" si="189"/>
        <v/>
      </c>
      <c r="CN86" s="177" t="str">
        <f t="shared" si="189"/>
        <v/>
      </c>
      <c r="CO86" s="177" t="str">
        <f t="shared" si="189"/>
        <v/>
      </c>
      <c r="CP86" s="177" t="str">
        <f t="shared" si="189"/>
        <v/>
      </c>
      <c r="CQ86" s="177" t="str">
        <f t="shared" si="189"/>
        <v/>
      </c>
      <c r="CR86" s="177" t="str">
        <f t="shared" si="189"/>
        <v/>
      </c>
      <c r="CS86" s="177" t="str">
        <f t="shared" si="189"/>
        <v/>
      </c>
      <c r="CT86" s="177" t="str">
        <f t="shared" si="189"/>
        <v/>
      </c>
      <c r="CU86" s="177" t="str">
        <f t="shared" ref="CU86:DJ101" si="224">IF(ISNONTEXT($AH86),CT86+$AH86,"")</f>
        <v/>
      </c>
      <c r="CV86" s="177" t="str">
        <f t="shared" si="224"/>
        <v/>
      </c>
      <c r="CW86" s="177" t="str">
        <f t="shared" si="224"/>
        <v/>
      </c>
      <c r="CX86" s="177" t="str">
        <f t="shared" si="224"/>
        <v/>
      </c>
      <c r="CY86" s="177" t="str">
        <f t="shared" si="224"/>
        <v/>
      </c>
      <c r="CZ86" s="177" t="str">
        <f t="shared" si="224"/>
        <v/>
      </c>
      <c r="DA86" s="177" t="str">
        <f t="shared" si="224"/>
        <v/>
      </c>
      <c r="DB86" s="177" t="str">
        <f t="shared" si="224"/>
        <v/>
      </c>
      <c r="DC86" s="177" t="str">
        <f t="shared" si="224"/>
        <v/>
      </c>
      <c r="DD86" s="177" t="str">
        <f t="shared" si="224"/>
        <v/>
      </c>
      <c r="DE86" s="177" t="str">
        <f t="shared" si="224"/>
        <v/>
      </c>
      <c r="DF86" s="177" t="str">
        <f t="shared" si="224"/>
        <v/>
      </c>
      <c r="DG86" s="177" t="str">
        <f t="shared" si="224"/>
        <v/>
      </c>
      <c r="DH86" s="177" t="str">
        <f t="shared" si="224"/>
        <v/>
      </c>
      <c r="DI86" s="177" t="str">
        <f t="shared" si="224"/>
        <v/>
      </c>
      <c r="DJ86" s="177" t="str">
        <f t="shared" si="224"/>
        <v/>
      </c>
      <c r="DK86" s="177" t="str">
        <f t="shared" si="220"/>
        <v/>
      </c>
      <c r="DL86" s="177" t="str">
        <f t="shared" si="220"/>
        <v/>
      </c>
      <c r="DM86" s="177" t="str">
        <f t="shared" si="220"/>
        <v/>
      </c>
      <c r="DN86" s="177" t="str">
        <f t="shared" si="220"/>
        <v/>
      </c>
      <c r="DO86" s="177" t="str">
        <f t="shared" si="220"/>
        <v/>
      </c>
      <c r="DP86" s="177" t="str">
        <f t="shared" si="220"/>
        <v/>
      </c>
      <c r="DQ86" s="177" t="str">
        <f t="shared" si="220"/>
        <v/>
      </c>
      <c r="DR86" s="177" t="str">
        <f t="shared" si="220"/>
        <v/>
      </c>
      <c r="DS86" s="177" t="str">
        <f t="shared" si="220"/>
        <v/>
      </c>
      <c r="DT86" s="177" t="str">
        <f t="shared" si="220"/>
        <v/>
      </c>
      <c r="DU86" s="177" t="str">
        <f t="shared" si="220"/>
        <v/>
      </c>
      <c r="DV86" s="177" t="str">
        <f t="shared" si="220"/>
        <v/>
      </c>
      <c r="DW86" s="177" t="str">
        <f t="shared" si="220"/>
        <v/>
      </c>
      <c r="DX86" s="177" t="str">
        <f t="shared" si="220"/>
        <v/>
      </c>
      <c r="DY86" s="177" t="str">
        <f t="shared" si="220"/>
        <v/>
      </c>
      <c r="DZ86" s="177" t="str">
        <f t="shared" si="198"/>
        <v/>
      </c>
      <c r="EA86" s="177" t="str">
        <f t="shared" si="198"/>
        <v/>
      </c>
      <c r="EB86" s="177" t="str">
        <f t="shared" si="198"/>
        <v/>
      </c>
      <c r="EC86" s="177" t="str">
        <f t="shared" si="198"/>
        <v/>
      </c>
      <c r="ED86" s="177" t="str">
        <f t="shared" si="198"/>
        <v/>
      </c>
      <c r="EE86" s="177" t="str">
        <f t="shared" si="198"/>
        <v/>
      </c>
      <c r="EF86" s="177" t="str">
        <f t="shared" si="198"/>
        <v/>
      </c>
      <c r="EG86" s="177" t="str">
        <f t="shared" si="198"/>
        <v/>
      </c>
      <c r="EH86" s="177" t="str">
        <f t="shared" si="198"/>
        <v/>
      </c>
      <c r="EI86" s="177" t="str">
        <f t="shared" si="198"/>
        <v/>
      </c>
      <c r="EJ86" s="177" t="str">
        <f t="shared" si="198"/>
        <v/>
      </c>
      <c r="EK86" s="177" t="str">
        <f t="shared" si="198"/>
        <v/>
      </c>
      <c r="EL86" s="177" t="str">
        <f t="shared" si="198"/>
        <v/>
      </c>
      <c r="EM86" s="177" t="str">
        <f t="shared" si="198"/>
        <v/>
      </c>
      <c r="EN86" s="177" t="str">
        <f t="shared" si="198"/>
        <v/>
      </c>
      <c r="EO86" s="177" t="str">
        <f t="shared" si="198"/>
        <v/>
      </c>
      <c r="EP86" s="177" t="str">
        <f t="shared" si="190"/>
        <v/>
      </c>
      <c r="EQ86" s="177" t="str">
        <f t="shared" si="190"/>
        <v/>
      </c>
      <c r="ER86" s="177" t="str">
        <f t="shared" si="190"/>
        <v/>
      </c>
      <c r="ES86" s="177" t="str">
        <f t="shared" si="190"/>
        <v/>
      </c>
      <c r="ET86" s="177" t="str">
        <f t="shared" si="190"/>
        <v/>
      </c>
      <c r="EU86" s="177" t="str">
        <f t="shared" si="190"/>
        <v/>
      </c>
      <c r="EV86" s="177" t="str">
        <f t="shared" si="190"/>
        <v/>
      </c>
      <c r="EW86" s="177" t="str">
        <f t="shared" si="190"/>
        <v/>
      </c>
      <c r="EX86" s="177" t="str">
        <f t="shared" si="190"/>
        <v/>
      </c>
      <c r="EY86" s="177" t="str">
        <f t="shared" si="190"/>
        <v/>
      </c>
      <c r="EZ86" s="177" t="str">
        <f t="shared" si="190"/>
        <v/>
      </c>
      <c r="FA86" s="177" t="str">
        <f t="shared" si="190"/>
        <v/>
      </c>
      <c r="FB86" s="177" t="str">
        <f t="shared" si="190"/>
        <v/>
      </c>
      <c r="FC86" s="177" t="str">
        <f t="shared" si="190"/>
        <v/>
      </c>
      <c r="FD86" s="177" t="str">
        <f t="shared" si="190"/>
        <v/>
      </c>
      <c r="FE86" s="177" t="str">
        <f t="shared" si="203"/>
        <v/>
      </c>
      <c r="FF86" s="177" t="str">
        <f t="shared" si="203"/>
        <v/>
      </c>
      <c r="FG86" s="177" t="str">
        <f t="shared" si="203"/>
        <v/>
      </c>
      <c r="FH86" s="177" t="str">
        <f t="shared" si="203"/>
        <v/>
      </c>
      <c r="FI86" s="177" t="str">
        <f t="shared" si="203"/>
        <v/>
      </c>
      <c r="FJ86" s="177" t="str">
        <f t="shared" si="203"/>
        <v/>
      </c>
      <c r="FK86" s="177" t="str">
        <f t="shared" si="203"/>
        <v/>
      </c>
      <c r="FL86" s="177" t="str">
        <f t="shared" si="203"/>
        <v/>
      </c>
      <c r="FM86" s="177" t="str">
        <f t="shared" si="203"/>
        <v/>
      </c>
      <c r="FN86" s="177" t="str">
        <f t="shared" si="203"/>
        <v/>
      </c>
      <c r="FO86" s="177" t="str">
        <f t="shared" si="203"/>
        <v/>
      </c>
      <c r="FP86" s="177" t="str">
        <f t="shared" si="203"/>
        <v/>
      </c>
      <c r="FQ86" s="177" t="str">
        <f t="shared" si="203"/>
        <v/>
      </c>
      <c r="FR86" s="177" t="str">
        <f t="shared" si="203"/>
        <v/>
      </c>
      <c r="FS86" s="177" t="str">
        <f t="shared" si="203"/>
        <v/>
      </c>
      <c r="FT86" s="177" t="str">
        <f t="shared" si="203"/>
        <v/>
      </c>
      <c r="FU86" s="177" t="str">
        <f t="shared" si="199"/>
        <v/>
      </c>
      <c r="FV86" s="177" t="str">
        <f t="shared" si="199"/>
        <v/>
      </c>
      <c r="FW86" s="177" t="str">
        <f t="shared" si="191"/>
        <v/>
      </c>
      <c r="FX86" s="177" t="str">
        <f t="shared" ref="FX86:GM101" si="225">IF(ISNONTEXT($AH86),FW86+$AH86,"")</f>
        <v/>
      </c>
      <c r="FY86" s="177" t="str">
        <f t="shared" si="225"/>
        <v/>
      </c>
      <c r="FZ86" s="177" t="str">
        <f t="shared" si="225"/>
        <v/>
      </c>
      <c r="GA86" s="177" t="str">
        <f t="shared" si="225"/>
        <v/>
      </c>
      <c r="GB86" s="177" t="str">
        <f t="shared" si="225"/>
        <v/>
      </c>
      <c r="GC86" s="177" t="str">
        <f t="shared" si="225"/>
        <v/>
      </c>
      <c r="GD86" s="177" t="str">
        <f t="shared" si="225"/>
        <v/>
      </c>
      <c r="GE86" s="177" t="str">
        <f t="shared" si="225"/>
        <v/>
      </c>
      <c r="GF86" s="177" t="str">
        <f t="shared" si="225"/>
        <v/>
      </c>
      <c r="GG86" s="177" t="str">
        <f t="shared" si="225"/>
        <v/>
      </c>
      <c r="GH86" s="177" t="str">
        <f t="shared" si="225"/>
        <v/>
      </c>
      <c r="GI86" s="177" t="str">
        <f t="shared" si="225"/>
        <v/>
      </c>
      <c r="GJ86" s="177" t="str">
        <f t="shared" si="225"/>
        <v/>
      </c>
      <c r="GK86" s="177" t="str">
        <f t="shared" si="225"/>
        <v/>
      </c>
      <c r="GL86" s="177" t="str">
        <f t="shared" si="225"/>
        <v/>
      </c>
      <c r="GM86" s="177" t="str">
        <f t="shared" si="225"/>
        <v/>
      </c>
      <c r="GN86" s="177" t="str">
        <f t="shared" si="200"/>
        <v/>
      </c>
      <c r="GO86" s="177" t="str">
        <f t="shared" si="200"/>
        <v/>
      </c>
      <c r="GP86" s="177" t="str">
        <f t="shared" si="200"/>
        <v/>
      </c>
      <c r="GQ86" s="177" t="str">
        <f t="shared" si="200"/>
        <v/>
      </c>
      <c r="GR86" s="177" t="str">
        <f t="shared" si="200"/>
        <v/>
      </c>
      <c r="GS86" s="177" t="str">
        <f t="shared" si="200"/>
        <v/>
      </c>
      <c r="GT86" s="177" t="str">
        <f t="shared" si="200"/>
        <v/>
      </c>
      <c r="GU86" s="177" t="str">
        <f t="shared" si="200"/>
        <v/>
      </c>
      <c r="GV86" s="177" t="str">
        <f t="shared" si="200"/>
        <v/>
      </c>
      <c r="GW86" s="177" t="str">
        <f t="shared" si="200"/>
        <v/>
      </c>
      <c r="GX86" s="177" t="str">
        <f t="shared" si="200"/>
        <v/>
      </c>
      <c r="GY86" s="177" t="str">
        <f t="shared" si="200"/>
        <v/>
      </c>
      <c r="GZ86" s="177" t="str">
        <f t="shared" si="200"/>
        <v/>
      </c>
      <c r="HA86" s="177" t="str">
        <f t="shared" si="200"/>
        <v/>
      </c>
      <c r="HB86" s="177" t="str">
        <f t="shared" si="200"/>
        <v/>
      </c>
      <c r="HC86" s="177" t="str">
        <f t="shared" si="192"/>
        <v/>
      </c>
      <c r="HD86" s="177" t="str">
        <f t="shared" ref="HD86:HS101" si="226">IF(ISNONTEXT($AH86),HC86+$AH86,"")</f>
        <v/>
      </c>
      <c r="HE86" s="177" t="str">
        <f t="shared" si="226"/>
        <v/>
      </c>
      <c r="HF86" s="177" t="str">
        <f t="shared" si="226"/>
        <v/>
      </c>
      <c r="HG86" s="177" t="str">
        <f t="shared" si="226"/>
        <v/>
      </c>
      <c r="HH86" s="177" t="str">
        <f t="shared" si="226"/>
        <v/>
      </c>
      <c r="HI86" s="177" t="str">
        <f t="shared" si="226"/>
        <v/>
      </c>
      <c r="HJ86" s="177" t="str">
        <f t="shared" si="226"/>
        <v/>
      </c>
      <c r="HK86" s="177" t="str">
        <f t="shared" si="226"/>
        <v/>
      </c>
      <c r="HL86" s="177" t="str">
        <f t="shared" si="226"/>
        <v/>
      </c>
      <c r="HM86" s="177" t="str">
        <f t="shared" si="226"/>
        <v/>
      </c>
      <c r="HN86" s="177" t="str">
        <f t="shared" si="226"/>
        <v/>
      </c>
      <c r="HO86" s="177" t="str">
        <f t="shared" si="226"/>
        <v/>
      </c>
      <c r="HP86" s="177" t="str">
        <f t="shared" si="226"/>
        <v/>
      </c>
      <c r="HQ86" s="177" t="str">
        <f t="shared" si="226"/>
        <v/>
      </c>
      <c r="HR86" s="177" t="str">
        <f t="shared" si="226"/>
        <v/>
      </c>
      <c r="HS86" s="177" t="str">
        <f t="shared" si="226"/>
        <v/>
      </c>
      <c r="HT86" s="177" t="str">
        <f t="shared" si="201"/>
        <v/>
      </c>
      <c r="HU86" s="177" t="str">
        <f t="shared" si="201"/>
        <v/>
      </c>
      <c r="HV86" s="177" t="str">
        <f t="shared" si="201"/>
        <v/>
      </c>
      <c r="HW86" s="177" t="str">
        <f t="shared" si="201"/>
        <v/>
      </c>
      <c r="HX86" s="177" t="str">
        <f t="shared" si="201"/>
        <v/>
      </c>
      <c r="HY86" s="177" t="str">
        <f t="shared" si="201"/>
        <v/>
      </c>
      <c r="HZ86" s="177" t="str">
        <f t="shared" si="201"/>
        <v/>
      </c>
      <c r="IA86" s="192" t="str">
        <f t="shared" si="181"/>
        <v/>
      </c>
      <c r="IB86" s="193" t="e">
        <f t="shared" si="172"/>
        <v>#N/A</v>
      </c>
      <c r="IC86" s="193" t="e">
        <f t="shared" si="205"/>
        <v>#N/A</v>
      </c>
      <c r="ID86" s="193" t="e">
        <f t="shared" si="205"/>
        <v>#N/A</v>
      </c>
      <c r="IE86" s="193" t="e">
        <f t="shared" si="205"/>
        <v>#N/A</v>
      </c>
      <c r="IF86" s="193" t="e">
        <f t="shared" si="215"/>
        <v>#N/A</v>
      </c>
      <c r="IG86" s="193" t="e">
        <f t="shared" si="215"/>
        <v>#N/A</v>
      </c>
      <c r="IH86" s="193" t="e">
        <f t="shared" si="215"/>
        <v>#N/A</v>
      </c>
      <c r="II86" s="193" t="e">
        <f t="shared" si="215"/>
        <v>#N/A</v>
      </c>
      <c r="IJ86" s="193" t="e">
        <f t="shared" si="215"/>
        <v>#N/A</v>
      </c>
      <c r="IK86" s="193" t="e">
        <f t="shared" si="215"/>
        <v>#N/A</v>
      </c>
      <c r="IL86" s="193" t="e">
        <f t="shared" si="215"/>
        <v>#N/A</v>
      </c>
      <c r="IM86" s="193" t="e">
        <f t="shared" si="215"/>
        <v>#N/A</v>
      </c>
      <c r="IN86" s="193" t="e">
        <f t="shared" si="215"/>
        <v>#N/A</v>
      </c>
      <c r="IO86" s="193" t="e">
        <f t="shared" si="215"/>
        <v>#N/A</v>
      </c>
      <c r="IP86" s="193" t="e">
        <f t="shared" si="215"/>
        <v>#N/A</v>
      </c>
      <c r="IQ86" s="193" t="e">
        <f t="shared" si="215"/>
        <v>#N/A</v>
      </c>
      <c r="IR86" s="193" t="e">
        <f t="shared" si="215"/>
        <v>#N/A</v>
      </c>
      <c r="IS86" s="193" t="e">
        <f t="shared" si="215"/>
        <v>#N/A</v>
      </c>
      <c r="IT86" s="193" t="e">
        <f t="shared" si="215"/>
        <v>#N/A</v>
      </c>
      <c r="IU86" s="193" t="e">
        <f t="shared" si="211"/>
        <v>#N/A</v>
      </c>
      <c r="IV86" s="193" t="e">
        <f t="shared" si="211"/>
        <v>#N/A</v>
      </c>
      <c r="IW86" s="193" t="e">
        <f t="shared" si="211"/>
        <v>#N/A</v>
      </c>
      <c r="IX86" s="193" t="e">
        <f t="shared" si="211"/>
        <v>#N/A</v>
      </c>
      <c r="IY86" s="193" t="e">
        <f t="shared" si="211"/>
        <v>#N/A</v>
      </c>
      <c r="IZ86" s="193" t="e">
        <f t="shared" si="211"/>
        <v>#N/A</v>
      </c>
      <c r="JA86" s="193" t="e">
        <f t="shared" si="211"/>
        <v>#N/A</v>
      </c>
      <c r="JB86" s="193" t="e">
        <f t="shared" si="211"/>
        <v>#N/A</v>
      </c>
      <c r="JC86" s="193" t="e">
        <f t="shared" si="211"/>
        <v>#N/A</v>
      </c>
      <c r="JD86" s="193" t="e">
        <f t="shared" si="211"/>
        <v>#N/A</v>
      </c>
      <c r="JE86" s="193" t="e">
        <f t="shared" si="211"/>
        <v>#N/A</v>
      </c>
      <c r="JF86" s="193" t="e">
        <f t="shared" si="211"/>
        <v>#N/A</v>
      </c>
      <c r="JG86" s="193" t="e">
        <f t="shared" si="211"/>
        <v>#N/A</v>
      </c>
      <c r="JH86" s="193" t="e">
        <f t="shared" si="211"/>
        <v>#N/A</v>
      </c>
      <c r="JI86" s="193" t="e">
        <f t="shared" si="211"/>
        <v>#N/A</v>
      </c>
      <c r="JJ86" s="193" t="e">
        <f t="shared" si="208"/>
        <v>#N/A</v>
      </c>
      <c r="JK86" s="193" t="e">
        <f t="shared" si="208"/>
        <v>#N/A</v>
      </c>
      <c r="JL86" s="193" t="e">
        <f t="shared" si="208"/>
        <v>#N/A</v>
      </c>
      <c r="JM86" s="193" t="e">
        <f t="shared" si="208"/>
        <v>#N/A</v>
      </c>
      <c r="JN86" s="193" t="e">
        <f t="shared" si="208"/>
        <v>#N/A</v>
      </c>
      <c r="JO86" s="193" t="e">
        <f t="shared" si="208"/>
        <v>#N/A</v>
      </c>
      <c r="JP86" s="193" t="e">
        <f t="shared" si="208"/>
        <v>#N/A</v>
      </c>
      <c r="JQ86" s="193" t="e">
        <f t="shared" si="208"/>
        <v>#N/A</v>
      </c>
      <c r="JR86" s="193" t="e">
        <f t="shared" si="208"/>
        <v>#N/A</v>
      </c>
      <c r="JS86" s="193" t="e">
        <f t="shared" si="208"/>
        <v>#N/A</v>
      </c>
      <c r="JT86" s="193" t="e">
        <f t="shared" si="208"/>
        <v>#N/A</v>
      </c>
      <c r="JU86" s="193" t="e">
        <f t="shared" si="208"/>
        <v>#N/A</v>
      </c>
      <c r="JV86" s="193" t="e">
        <f t="shared" si="208"/>
        <v>#N/A</v>
      </c>
      <c r="JW86" s="193" t="e">
        <f t="shared" si="208"/>
        <v>#N/A</v>
      </c>
      <c r="JX86" s="193" t="e">
        <f t="shared" si="208"/>
        <v>#N/A</v>
      </c>
      <c r="JY86" s="193" t="e">
        <f t="shared" si="221"/>
        <v>#N/A</v>
      </c>
      <c r="JZ86" s="193" t="e">
        <f t="shared" si="221"/>
        <v>#N/A</v>
      </c>
      <c r="KA86" s="193" t="e">
        <f t="shared" si="221"/>
        <v>#N/A</v>
      </c>
      <c r="KB86" s="193" t="e">
        <f t="shared" si="221"/>
        <v>#N/A</v>
      </c>
      <c r="KC86" s="193" t="e">
        <f t="shared" si="221"/>
        <v>#N/A</v>
      </c>
      <c r="KD86" s="193" t="e">
        <f t="shared" si="221"/>
        <v>#N/A</v>
      </c>
      <c r="KE86" s="193" t="e">
        <f t="shared" si="221"/>
        <v>#N/A</v>
      </c>
      <c r="KF86" s="193" t="e">
        <f t="shared" si="221"/>
        <v>#N/A</v>
      </c>
      <c r="KG86" s="193" t="e">
        <f t="shared" si="221"/>
        <v>#N/A</v>
      </c>
      <c r="KH86" s="193" t="e">
        <f t="shared" si="221"/>
        <v>#N/A</v>
      </c>
      <c r="KI86" s="193" t="e">
        <f t="shared" si="221"/>
        <v>#N/A</v>
      </c>
      <c r="KJ86" s="193" t="e">
        <f t="shared" si="221"/>
        <v>#N/A</v>
      </c>
      <c r="KK86" s="193" t="e">
        <f t="shared" si="221"/>
        <v>#N/A</v>
      </c>
      <c r="KL86" s="193" t="e">
        <f t="shared" si="221"/>
        <v>#N/A</v>
      </c>
      <c r="KM86" s="193" t="e">
        <f t="shared" si="221"/>
        <v>#N/A</v>
      </c>
      <c r="KN86" s="193" t="e">
        <f t="shared" si="193"/>
        <v>#N/A</v>
      </c>
      <c r="KO86" s="193" t="e">
        <f t="shared" si="206"/>
        <v>#N/A</v>
      </c>
      <c r="KP86" s="193" t="e">
        <f t="shared" si="206"/>
        <v>#N/A</v>
      </c>
      <c r="KQ86" s="193" t="e">
        <f t="shared" si="206"/>
        <v>#N/A</v>
      </c>
      <c r="KR86" s="193" t="e">
        <f t="shared" si="216"/>
        <v>#N/A</v>
      </c>
      <c r="KS86" s="193" t="e">
        <f t="shared" si="216"/>
        <v>#N/A</v>
      </c>
      <c r="KT86" s="193" t="e">
        <f t="shared" si="216"/>
        <v>#N/A</v>
      </c>
      <c r="KU86" s="193" t="e">
        <f t="shared" si="216"/>
        <v>#N/A</v>
      </c>
      <c r="KV86" s="193" t="e">
        <f t="shared" si="216"/>
        <v>#N/A</v>
      </c>
      <c r="KW86" s="193" t="e">
        <f t="shared" si="216"/>
        <v>#N/A</v>
      </c>
      <c r="KX86" s="193" t="e">
        <f t="shared" si="216"/>
        <v>#N/A</v>
      </c>
      <c r="KY86" s="193" t="e">
        <f t="shared" si="216"/>
        <v>#N/A</v>
      </c>
      <c r="KZ86" s="193" t="e">
        <f t="shared" si="216"/>
        <v>#N/A</v>
      </c>
      <c r="LA86" s="193" t="e">
        <f t="shared" si="216"/>
        <v>#N/A</v>
      </c>
      <c r="LB86" s="193" t="e">
        <f t="shared" si="216"/>
        <v>#N/A</v>
      </c>
      <c r="LC86" s="193" t="e">
        <f t="shared" si="216"/>
        <v>#N/A</v>
      </c>
      <c r="LD86" s="193" t="e">
        <f t="shared" si="216"/>
        <v>#N/A</v>
      </c>
      <c r="LE86" s="193" t="e">
        <f t="shared" si="216"/>
        <v>#N/A</v>
      </c>
      <c r="LF86" s="193" t="e">
        <f t="shared" si="216"/>
        <v>#N/A</v>
      </c>
      <c r="LG86" s="193" t="e">
        <f t="shared" si="212"/>
        <v>#N/A</v>
      </c>
      <c r="LH86" s="193" t="e">
        <f t="shared" si="212"/>
        <v>#N/A</v>
      </c>
      <c r="LI86" s="193" t="e">
        <f t="shared" si="212"/>
        <v>#N/A</v>
      </c>
      <c r="LJ86" s="193" t="e">
        <f t="shared" si="212"/>
        <v>#N/A</v>
      </c>
      <c r="LK86" s="193" t="e">
        <f t="shared" si="212"/>
        <v>#N/A</v>
      </c>
      <c r="LL86" s="193" t="e">
        <f t="shared" si="212"/>
        <v>#N/A</v>
      </c>
      <c r="LM86" s="193" t="e">
        <f t="shared" si="212"/>
        <v>#N/A</v>
      </c>
      <c r="LN86" s="193" t="e">
        <f t="shared" si="212"/>
        <v>#N/A</v>
      </c>
      <c r="LO86" s="193" t="e">
        <f t="shared" si="212"/>
        <v>#N/A</v>
      </c>
      <c r="LP86" s="193" t="e">
        <f t="shared" si="212"/>
        <v>#N/A</v>
      </c>
      <c r="LQ86" s="193" t="e">
        <f t="shared" si="212"/>
        <v>#N/A</v>
      </c>
      <c r="LR86" s="193" t="e">
        <f t="shared" si="212"/>
        <v>#N/A</v>
      </c>
      <c r="LS86" s="193" t="e">
        <f t="shared" si="212"/>
        <v>#N/A</v>
      </c>
      <c r="LT86" s="193" t="e">
        <f t="shared" si="212"/>
        <v>#N/A</v>
      </c>
      <c r="LU86" s="193" t="e">
        <f t="shared" si="212"/>
        <v>#N/A</v>
      </c>
      <c r="LV86" s="193" t="e">
        <f t="shared" si="209"/>
        <v>#N/A</v>
      </c>
      <c r="LW86" s="193" t="e">
        <f t="shared" si="209"/>
        <v>#N/A</v>
      </c>
      <c r="LX86" s="193" t="e">
        <f t="shared" si="209"/>
        <v>#N/A</v>
      </c>
      <c r="LY86" s="193" t="e">
        <f t="shared" si="209"/>
        <v>#N/A</v>
      </c>
      <c r="LZ86" s="193" t="e">
        <f t="shared" si="209"/>
        <v>#N/A</v>
      </c>
      <c r="MA86" s="193" t="e">
        <f t="shared" si="209"/>
        <v>#N/A</v>
      </c>
      <c r="MB86" s="193" t="e">
        <f t="shared" si="209"/>
        <v>#N/A</v>
      </c>
      <c r="MC86" s="193" t="e">
        <f t="shared" si="209"/>
        <v>#N/A</v>
      </c>
      <c r="MD86" s="193" t="e">
        <f t="shared" si="209"/>
        <v>#N/A</v>
      </c>
      <c r="ME86" s="193" t="e">
        <f t="shared" si="209"/>
        <v>#N/A</v>
      </c>
      <c r="MF86" s="193" t="e">
        <f t="shared" si="209"/>
        <v>#N/A</v>
      </c>
      <c r="MG86" s="193" t="e">
        <f t="shared" si="209"/>
        <v>#N/A</v>
      </c>
      <c r="MH86" s="193" t="e">
        <f t="shared" si="209"/>
        <v>#N/A</v>
      </c>
      <c r="MI86" s="193" t="e">
        <f t="shared" si="209"/>
        <v>#N/A</v>
      </c>
      <c r="MJ86" s="193" t="e">
        <f t="shared" si="209"/>
        <v>#N/A</v>
      </c>
      <c r="MK86" s="193" t="e">
        <f t="shared" si="222"/>
        <v>#N/A</v>
      </c>
      <c r="ML86" s="193" t="e">
        <f t="shared" si="222"/>
        <v>#N/A</v>
      </c>
      <c r="MM86" s="193" t="e">
        <f t="shared" si="222"/>
        <v>#N/A</v>
      </c>
      <c r="MN86" s="193" t="e">
        <f t="shared" si="222"/>
        <v>#N/A</v>
      </c>
      <c r="MO86" s="193" t="e">
        <f t="shared" si="222"/>
        <v>#N/A</v>
      </c>
      <c r="MP86" s="193" t="e">
        <f t="shared" si="222"/>
        <v>#N/A</v>
      </c>
      <c r="MQ86" s="193" t="e">
        <f t="shared" si="222"/>
        <v>#N/A</v>
      </c>
      <c r="MR86" s="193" t="e">
        <f t="shared" si="222"/>
        <v>#N/A</v>
      </c>
      <c r="MS86" s="193" t="e">
        <f t="shared" si="222"/>
        <v>#N/A</v>
      </c>
      <c r="MT86" s="193" t="e">
        <f t="shared" si="222"/>
        <v>#N/A</v>
      </c>
      <c r="MU86" s="193" t="e">
        <f t="shared" si="222"/>
        <v>#N/A</v>
      </c>
      <c r="MV86" s="193" t="e">
        <f t="shared" si="222"/>
        <v>#N/A</v>
      </c>
      <c r="MW86" s="193" t="e">
        <f t="shared" si="222"/>
        <v>#N/A</v>
      </c>
      <c r="MX86" s="193" t="e">
        <f t="shared" si="222"/>
        <v>#N/A</v>
      </c>
      <c r="MY86" s="193" t="e">
        <f t="shared" si="222"/>
        <v>#N/A</v>
      </c>
      <c r="MZ86" s="193" t="e">
        <f t="shared" si="194"/>
        <v>#N/A</v>
      </c>
      <c r="NA86" s="193" t="e">
        <f t="shared" si="207"/>
        <v>#N/A</v>
      </c>
      <c r="NB86" s="193" t="e">
        <f t="shared" si="207"/>
        <v>#N/A</v>
      </c>
      <c r="NC86" s="193" t="e">
        <f t="shared" si="207"/>
        <v>#N/A</v>
      </c>
      <c r="ND86" s="193" t="e">
        <f t="shared" si="217"/>
        <v>#N/A</v>
      </c>
      <c r="NE86" s="193" t="e">
        <f t="shared" si="217"/>
        <v>#N/A</v>
      </c>
      <c r="NF86" s="193" t="e">
        <f t="shared" si="217"/>
        <v>#N/A</v>
      </c>
      <c r="NG86" s="193" t="e">
        <f t="shared" si="217"/>
        <v>#N/A</v>
      </c>
      <c r="NH86" s="193" t="e">
        <f t="shared" si="217"/>
        <v>#N/A</v>
      </c>
      <c r="NI86" s="193" t="e">
        <f t="shared" si="217"/>
        <v>#N/A</v>
      </c>
      <c r="NJ86" s="193" t="e">
        <f t="shared" si="217"/>
        <v>#N/A</v>
      </c>
      <c r="NK86" s="193" t="e">
        <f t="shared" si="217"/>
        <v>#N/A</v>
      </c>
      <c r="NL86" s="193" t="e">
        <f t="shared" si="217"/>
        <v>#N/A</v>
      </c>
      <c r="NM86" s="193" t="e">
        <f t="shared" si="217"/>
        <v>#N/A</v>
      </c>
      <c r="NN86" s="193" t="e">
        <f t="shared" si="217"/>
        <v>#N/A</v>
      </c>
      <c r="NO86" s="193" t="e">
        <f t="shared" si="217"/>
        <v>#N/A</v>
      </c>
      <c r="NP86" s="193" t="e">
        <f t="shared" si="217"/>
        <v>#N/A</v>
      </c>
      <c r="NQ86" s="193" t="e">
        <f t="shared" si="217"/>
        <v>#N/A</v>
      </c>
      <c r="NR86" s="193" t="e">
        <f t="shared" si="217"/>
        <v>#N/A</v>
      </c>
      <c r="NS86" s="193" t="e">
        <f t="shared" si="213"/>
        <v>#N/A</v>
      </c>
      <c r="NT86" s="193" t="e">
        <f t="shared" si="213"/>
        <v>#N/A</v>
      </c>
      <c r="NU86" s="193" t="e">
        <f t="shared" si="213"/>
        <v>#N/A</v>
      </c>
      <c r="NV86" s="193" t="e">
        <f t="shared" si="213"/>
        <v>#N/A</v>
      </c>
      <c r="NW86" s="193" t="e">
        <f t="shared" si="213"/>
        <v>#N/A</v>
      </c>
      <c r="NX86" s="193" t="e">
        <f t="shared" si="213"/>
        <v>#N/A</v>
      </c>
      <c r="NY86" s="193" t="e">
        <f t="shared" si="213"/>
        <v>#N/A</v>
      </c>
      <c r="NZ86" s="193" t="e">
        <f t="shared" si="213"/>
        <v>#N/A</v>
      </c>
      <c r="OA86" s="193" t="e">
        <f t="shared" si="213"/>
        <v>#N/A</v>
      </c>
      <c r="OB86" s="193" t="e">
        <f t="shared" si="213"/>
        <v>#N/A</v>
      </c>
      <c r="OC86" s="193" t="e">
        <f t="shared" si="213"/>
        <v>#N/A</v>
      </c>
      <c r="OD86" s="193" t="e">
        <f t="shared" si="213"/>
        <v>#N/A</v>
      </c>
      <c r="OE86" s="193" t="e">
        <f t="shared" si="213"/>
        <v>#N/A</v>
      </c>
      <c r="OF86" s="193" t="e">
        <f t="shared" si="213"/>
        <v>#N/A</v>
      </c>
      <c r="OG86" s="193" t="e">
        <f t="shared" si="213"/>
        <v>#N/A</v>
      </c>
      <c r="OH86" s="193" t="e">
        <f t="shared" si="210"/>
        <v>#N/A</v>
      </c>
      <c r="OI86" s="193" t="e">
        <f t="shared" si="210"/>
        <v>#N/A</v>
      </c>
      <c r="OJ86" s="193" t="e">
        <f t="shared" si="210"/>
        <v>#N/A</v>
      </c>
      <c r="OK86" s="193" t="e">
        <f t="shared" si="210"/>
        <v>#N/A</v>
      </c>
      <c r="OL86" s="193" t="e">
        <f t="shared" si="210"/>
        <v>#N/A</v>
      </c>
      <c r="OM86" s="193" t="e">
        <f t="shared" si="210"/>
        <v>#N/A</v>
      </c>
      <c r="ON86" s="193" t="e">
        <f t="shared" si="210"/>
        <v>#N/A</v>
      </c>
      <c r="OO86" s="193" t="e">
        <f t="shared" si="210"/>
        <v>#N/A</v>
      </c>
      <c r="OP86" s="193" t="e">
        <f t="shared" si="210"/>
        <v>#N/A</v>
      </c>
      <c r="OQ86" s="193" t="e">
        <f t="shared" si="210"/>
        <v>#N/A</v>
      </c>
      <c r="OR86" s="193" t="e">
        <f t="shared" si="210"/>
        <v>#N/A</v>
      </c>
      <c r="OS86" s="193" t="e">
        <f t="shared" si="210"/>
        <v>#N/A</v>
      </c>
      <c r="OT86" s="193" t="e">
        <f t="shared" si="210"/>
        <v>#N/A</v>
      </c>
      <c r="OU86" s="193" t="e">
        <f t="shared" si="210"/>
        <v>#N/A</v>
      </c>
      <c r="OV86" s="193" t="e">
        <f t="shared" si="210"/>
        <v>#N/A</v>
      </c>
      <c r="OW86" s="193" t="e">
        <f t="shared" si="223"/>
        <v>#N/A</v>
      </c>
      <c r="OX86" s="193" t="e">
        <f t="shared" si="223"/>
        <v>#N/A</v>
      </c>
      <c r="OY86" s="193" t="e">
        <f t="shared" si="223"/>
        <v>#N/A</v>
      </c>
      <c r="OZ86" s="193" t="e">
        <f t="shared" si="223"/>
        <v>#N/A</v>
      </c>
      <c r="PA86" s="193" t="e">
        <f t="shared" si="223"/>
        <v>#N/A</v>
      </c>
      <c r="PB86" s="193" t="e">
        <f t="shared" si="223"/>
        <v>#N/A</v>
      </c>
      <c r="PC86" s="193" t="e">
        <f t="shared" si="223"/>
        <v>#N/A</v>
      </c>
      <c r="PD86" s="193" t="e">
        <f t="shared" si="223"/>
        <v>#N/A</v>
      </c>
      <c r="PE86" s="193" t="e">
        <f t="shared" si="223"/>
        <v>#N/A</v>
      </c>
      <c r="PF86" s="193" t="e">
        <f t="shared" si="223"/>
        <v>#N/A</v>
      </c>
      <c r="PG86" s="193" t="e">
        <f t="shared" si="223"/>
        <v>#N/A</v>
      </c>
      <c r="PH86" s="193" t="e">
        <f t="shared" si="223"/>
        <v>#N/A</v>
      </c>
      <c r="PI86" s="193" t="e">
        <f t="shared" si="223"/>
        <v>#N/A</v>
      </c>
      <c r="PJ86" s="193" t="e">
        <f t="shared" si="223"/>
        <v>#N/A</v>
      </c>
      <c r="PK86" s="193" t="e">
        <f t="shared" si="223"/>
        <v>#N/A</v>
      </c>
      <c r="PL86" s="193" t="e">
        <f t="shared" si="195"/>
        <v>#N/A</v>
      </c>
      <c r="PM86" s="193" t="e">
        <f t="shared" si="218"/>
        <v>#N/A</v>
      </c>
      <c r="PN86" s="193" t="e">
        <f t="shared" si="218"/>
        <v>#N/A</v>
      </c>
      <c r="PO86" s="193" t="e">
        <f t="shared" si="218"/>
        <v>#N/A</v>
      </c>
      <c r="PP86" s="193" t="e">
        <f t="shared" si="218"/>
        <v>#N/A</v>
      </c>
      <c r="PQ86" s="193" t="e">
        <f t="shared" si="218"/>
        <v>#N/A</v>
      </c>
      <c r="PR86" s="193" t="e">
        <f t="shared" si="218"/>
        <v>#N/A</v>
      </c>
      <c r="PS86" s="193" t="e">
        <f t="shared" si="218"/>
        <v>#N/A</v>
      </c>
      <c r="PT86" s="193" t="e">
        <f t="shared" si="218"/>
        <v>#N/A</v>
      </c>
    </row>
    <row r="87" spans="1:436" hidden="1" x14ac:dyDescent="0.45">
      <c r="A87" s="20">
        <v>84</v>
      </c>
      <c r="B87" s="115"/>
      <c r="C87" s="115"/>
      <c r="D87" s="115"/>
      <c r="E87" s="110" t="str">
        <f t="shared" si="174"/>
        <v/>
      </c>
      <c r="F87" s="21" t="str">
        <f t="shared" si="175"/>
        <v/>
      </c>
      <c r="G87" s="22" t="str">
        <f t="shared" si="176"/>
        <v/>
      </c>
      <c r="H87" s="23" t="str">
        <f>IF(F87="","",IF(OR($F87&lt;Skew!$B$3,$F87=Skew!$B$3),IF($F87&gt;Skew!$C$3,Skew!$A$3,IF($F87&gt;Skew!$C$4,Skew!$A$4,IF($F87&gt;Skew!$C$5,Skew!$A$5,IF($F87&gt;Skew!$C$6,Skew!$A$6,IF($F87&gt;Skew!$C$7,Skew!$A$7,IF($F87&gt;Skew!$C$8,Skew!$A$8,IF($F87&gt;Skew!$C$9,Skew!$A$9,IF($F87&gt;Skew!$C$10,Skew!$A$10,IF($F87&gt;Skew!$C$11,Skew!$A$11,IF($F87&gt;Skew!$C$12,Skew!$A$12,IF($F87&gt;Skew!$C$13,Skew!$A$13,IF($F87&gt;Skew!$C$14,Skew!$A$14,IF($F87&gt;Skew!$C$15,Skew!$A$15,IF($F87&gt;Skew!$C$16,Skew!$A$16,Skew!$A$17)
)))))))))))))))</f>
        <v/>
      </c>
      <c r="I87" s="22" t="str">
        <f>IF(F87="","",MATCH(H87,Skew!$A$3:$A$17,0))</f>
        <v/>
      </c>
      <c r="J87" s="22" t="str">
        <f t="shared" si="166"/>
        <v/>
      </c>
      <c r="K87" s="24"/>
      <c r="L87" s="22" t="str">
        <f>IF(OR(F87="",K87=""),"",MATCH(K87,Confidence!$A$3:$A$12,0))</f>
        <v/>
      </c>
      <c r="M87" s="25" t="str">
        <f t="shared" si="167"/>
        <v/>
      </c>
      <c r="N87" s="25" t="str">
        <f t="shared" si="168"/>
        <v/>
      </c>
      <c r="O87" s="22"/>
      <c r="P87" s="102" t="str">
        <f t="shared" si="169"/>
        <v/>
      </c>
      <c r="Q87" s="102" t="str">
        <f t="shared" si="170"/>
        <v/>
      </c>
      <c r="R87" s="37" t="str">
        <f t="shared" si="171"/>
        <v/>
      </c>
      <c r="S87" s="115"/>
      <c r="T87" s="204" t="str">
        <f>IF(AND(B87&gt;0,C87&gt;0,D87&gt;0,M87&gt;0,N87&gt;0,S87&gt;0,NOT(K87="")),ABS(VLOOKUP($S$1,VLookups!$A$30:$B$31,2,FALSE)-_xlfn.BETA.DIST(S87,IF(G87="L",N87,M87),IF(G87="L",M87,N87),TRUE,B87,D87)),"")</f>
        <v/>
      </c>
      <c r="U87" s="112" t="str">
        <f>IF(OR($M87="",$N87=""),"",_xlfn.BETA.INV(ABS(VLOOKUP($S$1,VLookups!$A$30:$B$31,2,FALSE)-U$3),IF($G87="L",$N87,$M87),IF($G87="L",$M87,$N87),$B87,$D87))</f>
        <v/>
      </c>
      <c r="V87" s="113" t="str">
        <f>IF(OR($M87="",$N87=""),"",_xlfn.BETA.INV(ABS(VLOOKUP($S$1,VLookups!$A$30:$B$31,2,FALSE)-V$3),IF($G87="L",$N87,$M87),IF($G87="L",$M87,$N87),$B87,$D87))</f>
        <v/>
      </c>
      <c r="W87" s="112" t="str">
        <f>IF(OR($M87="",$N87=""),"",_xlfn.BETA.INV(ABS(VLOOKUP($S$1,VLookups!$A$30:$B$31,2,FALSE)-W$3),IF($G87="L",$N87,$M87),IF($G87="L",$M87,$N87),$B87,$D87))</f>
        <v/>
      </c>
      <c r="X87" s="113" t="str">
        <f>IF(OR($M87="",$N87=""),"",_xlfn.BETA.INV(ABS(VLOOKUP($S$1,VLookups!$A$30:$B$31,2,FALSE)-X$3),IF($G87="L",$N87,$M87),IF($G87="L",$M87,$N87),$B87,$D87))</f>
        <v/>
      </c>
      <c r="Y87" s="112" t="str">
        <f>IF(OR($M87="",$N87=""),"",_xlfn.BETA.INV(ABS(VLOOKUP($S$1,VLookups!$A$30:$B$31,2,FALSE)-Y$3),IF($G87="L",$N87,$M87),IF($G87="L",$M87,$N87),$B87,$D87))</f>
        <v/>
      </c>
      <c r="Z87" s="113" t="str">
        <f>IF(OR($M87="",$N87=""),"",_xlfn.BETA.INV(ABS(VLOOKUP($S$1,VLookups!$A$30:$B$31,2,FALSE)-Z$3),IF($G87="L",$N87,$M87),IF($G87="L",$M87,$N87),$B87,$D87))</f>
        <v/>
      </c>
      <c r="AA87" s="112" t="str">
        <f>IF(OR($M87="",$N87=""),"",_xlfn.BETA.INV(ABS(VLOOKUP($S$1,VLookups!$A$30:$B$31,2,FALSE)-AA$3),IF($G87="L",$N87,$M87),IF($G87="L",$M87,$N87),$B87,$D87))</f>
        <v/>
      </c>
      <c r="AB87" s="113" t="str">
        <f>IF(OR($M87="",$N87=""),"",_xlfn.BETA.INV(ABS(VLOOKUP($S$1,VLookups!$A$30:$B$31,2,FALSE)-AB$3),IF($G87="L",$N87,$M87),IF($G87="L",$M87,$N87),$B87,$D87))</f>
        <v/>
      </c>
      <c r="AC87" s="112" t="str">
        <f>IF(OR($M87="",$N87=""),"",_xlfn.BETA.INV(ABS(VLOOKUP($S$1,VLookups!$A$30:$B$31,2,FALSE)-AC$3),IF($G87="L",$N87,$M87),IF($G87="L",$M87,$N87),$B87,$D87))</f>
        <v/>
      </c>
      <c r="AD87" s="113" t="str">
        <f>IF(OR($M87="",$N87=""),"",_xlfn.BETA.INV(ABS(VLOOKUP($S$1,VLookups!$A$30:$B$31,2,FALSE)-AD$3),IF($G87="L",$N87,$M87),IF($G87="L",$M87,$N87),$B87,$D87))</f>
        <v/>
      </c>
      <c r="AE87" s="112" t="str">
        <f>IF(OR($M87="",$N87=""),"",_xlfn.BETA.INV(ABS(VLOOKUP($S$1,VLookups!$A$30:$B$31,2,FALSE)-AE$3),IF($G87="L",$N87,$M87),IF($G87="L",$M87,$N87),$B87,$D87))</f>
        <v/>
      </c>
      <c r="AF87" s="113" t="str">
        <f>IF(OR($M87="",$N87=""),"",_xlfn.BETA.INV(ABS(VLOOKUP($S$1,VLookups!$A$30:$B$31,2,FALSE)-AF$3),IF($G87="L",$N87,$M87),IF($G87="L",$M87,$N87),$B87,$D87))</f>
        <v/>
      </c>
      <c r="AG87" s="15"/>
      <c r="AH87" s="194" t="str">
        <f t="shared" si="177"/>
        <v/>
      </c>
      <c r="AI87" s="192" t="str">
        <f t="shared" si="178"/>
        <v/>
      </c>
      <c r="AJ87" s="177" t="str">
        <f t="shared" si="219"/>
        <v/>
      </c>
      <c r="AK87" s="177" t="str">
        <f t="shared" si="196"/>
        <v/>
      </c>
      <c r="AL87" s="177" t="str">
        <f t="shared" si="196"/>
        <v/>
      </c>
      <c r="AM87" s="177" t="str">
        <f t="shared" si="196"/>
        <v/>
      </c>
      <c r="AN87" s="177" t="str">
        <f t="shared" si="196"/>
        <v/>
      </c>
      <c r="AO87" s="177" t="str">
        <f t="shared" si="196"/>
        <v/>
      </c>
      <c r="AP87" s="177" t="str">
        <f t="shared" si="196"/>
        <v/>
      </c>
      <c r="AQ87" s="177" t="str">
        <f t="shared" si="196"/>
        <v/>
      </c>
      <c r="AR87" s="177" t="str">
        <f t="shared" si="196"/>
        <v/>
      </c>
      <c r="AS87" s="177" t="str">
        <f t="shared" si="196"/>
        <v/>
      </c>
      <c r="AT87" s="177" t="str">
        <f t="shared" si="196"/>
        <v/>
      </c>
      <c r="AU87" s="177" t="str">
        <f t="shared" si="196"/>
        <v/>
      </c>
      <c r="AV87" s="177" t="str">
        <f t="shared" si="196"/>
        <v/>
      </c>
      <c r="AW87" s="177" t="str">
        <f t="shared" si="196"/>
        <v/>
      </c>
      <c r="AX87" s="177" t="str">
        <f t="shared" si="196"/>
        <v/>
      </c>
      <c r="AY87" s="177" t="str">
        <f t="shared" si="196"/>
        <v/>
      </c>
      <c r="AZ87" s="177" t="str">
        <f t="shared" ref="AZ87:BO102" si="227">IF(ISNONTEXT($AH87),AY87+$AH87,"")</f>
        <v/>
      </c>
      <c r="BA87" s="177" t="str">
        <f t="shared" si="227"/>
        <v/>
      </c>
      <c r="BB87" s="177" t="str">
        <f t="shared" si="227"/>
        <v/>
      </c>
      <c r="BC87" s="177" t="str">
        <f t="shared" si="227"/>
        <v/>
      </c>
      <c r="BD87" s="177" t="str">
        <f t="shared" si="227"/>
        <v/>
      </c>
      <c r="BE87" s="177" t="str">
        <f t="shared" si="227"/>
        <v/>
      </c>
      <c r="BF87" s="177" t="str">
        <f t="shared" si="227"/>
        <v/>
      </c>
      <c r="BG87" s="177" t="str">
        <f t="shared" si="227"/>
        <v/>
      </c>
      <c r="BH87" s="177" t="str">
        <f t="shared" si="227"/>
        <v/>
      </c>
      <c r="BI87" s="177" t="str">
        <f t="shared" si="227"/>
        <v/>
      </c>
      <c r="BJ87" s="177" t="str">
        <f t="shared" si="227"/>
        <v/>
      </c>
      <c r="BK87" s="177" t="str">
        <f t="shared" si="227"/>
        <v/>
      </c>
      <c r="BL87" s="177" t="str">
        <f t="shared" si="227"/>
        <v/>
      </c>
      <c r="BM87" s="177" t="str">
        <f t="shared" si="227"/>
        <v/>
      </c>
      <c r="BN87" s="177" t="str">
        <f t="shared" si="227"/>
        <v/>
      </c>
      <c r="BO87" s="177" t="str">
        <f t="shared" si="227"/>
        <v/>
      </c>
      <c r="BP87" s="177" t="str">
        <f t="shared" si="197"/>
        <v/>
      </c>
      <c r="BQ87" s="177" t="str">
        <f t="shared" si="197"/>
        <v/>
      </c>
      <c r="BR87" s="177" t="str">
        <f t="shared" si="197"/>
        <v/>
      </c>
      <c r="BS87" s="177" t="str">
        <f t="shared" si="197"/>
        <v/>
      </c>
      <c r="BT87" s="177" t="str">
        <f t="shared" si="197"/>
        <v/>
      </c>
      <c r="BU87" s="177" t="str">
        <f t="shared" si="197"/>
        <v/>
      </c>
      <c r="BV87" s="177" t="str">
        <f t="shared" si="197"/>
        <v/>
      </c>
      <c r="BW87" s="177" t="str">
        <f t="shared" si="197"/>
        <v/>
      </c>
      <c r="BX87" s="177" t="str">
        <f t="shared" si="197"/>
        <v/>
      </c>
      <c r="BY87" s="177" t="str">
        <f t="shared" si="197"/>
        <v/>
      </c>
      <c r="BZ87" s="177" t="str">
        <f t="shared" si="197"/>
        <v/>
      </c>
      <c r="CA87" s="177" t="str">
        <f t="shared" si="197"/>
        <v/>
      </c>
      <c r="CB87" s="177" t="str">
        <f t="shared" si="197"/>
        <v/>
      </c>
      <c r="CC87" s="177" t="str">
        <f t="shared" si="197"/>
        <v/>
      </c>
      <c r="CD87" s="177" t="str">
        <f t="shared" si="197"/>
        <v/>
      </c>
      <c r="CE87" s="177" t="str">
        <f t="shared" ref="CE87:CT102" si="228">IF(ISNONTEXT($AH87),CD87+$AH87,"")</f>
        <v/>
      </c>
      <c r="CF87" s="177" t="str">
        <f t="shared" si="228"/>
        <v/>
      </c>
      <c r="CG87" s="177" t="str">
        <f t="shared" si="228"/>
        <v/>
      </c>
      <c r="CH87" s="177" t="str">
        <f t="shared" si="228"/>
        <v/>
      </c>
      <c r="CI87" s="177" t="str">
        <f t="shared" si="228"/>
        <v/>
      </c>
      <c r="CJ87" s="177" t="str">
        <f t="shared" si="228"/>
        <v/>
      </c>
      <c r="CK87" s="177" t="str">
        <f t="shared" si="228"/>
        <v/>
      </c>
      <c r="CL87" s="177" t="str">
        <f t="shared" si="228"/>
        <v/>
      </c>
      <c r="CM87" s="177" t="str">
        <f t="shared" si="228"/>
        <v/>
      </c>
      <c r="CN87" s="177" t="str">
        <f t="shared" si="228"/>
        <v/>
      </c>
      <c r="CO87" s="177" t="str">
        <f t="shared" si="228"/>
        <v/>
      </c>
      <c r="CP87" s="177" t="str">
        <f t="shared" si="228"/>
        <v/>
      </c>
      <c r="CQ87" s="177" t="str">
        <f t="shared" si="228"/>
        <v/>
      </c>
      <c r="CR87" s="177" t="str">
        <f t="shared" si="228"/>
        <v/>
      </c>
      <c r="CS87" s="177" t="str">
        <f t="shared" si="228"/>
        <v/>
      </c>
      <c r="CT87" s="177" t="str">
        <f t="shared" si="228"/>
        <v/>
      </c>
      <c r="CU87" s="177" t="str">
        <f t="shared" si="224"/>
        <v/>
      </c>
      <c r="CV87" s="177" t="str">
        <f t="shared" si="224"/>
        <v/>
      </c>
      <c r="CW87" s="177" t="str">
        <f t="shared" si="224"/>
        <v/>
      </c>
      <c r="CX87" s="177" t="str">
        <f t="shared" si="224"/>
        <v/>
      </c>
      <c r="CY87" s="177" t="str">
        <f t="shared" si="224"/>
        <v/>
      </c>
      <c r="CZ87" s="177" t="str">
        <f t="shared" si="224"/>
        <v/>
      </c>
      <c r="DA87" s="177" t="str">
        <f t="shared" si="224"/>
        <v/>
      </c>
      <c r="DB87" s="177" t="str">
        <f t="shared" si="224"/>
        <v/>
      </c>
      <c r="DC87" s="177" t="str">
        <f t="shared" si="224"/>
        <v/>
      </c>
      <c r="DD87" s="177" t="str">
        <f t="shared" si="224"/>
        <v/>
      </c>
      <c r="DE87" s="177" t="str">
        <f t="shared" si="224"/>
        <v/>
      </c>
      <c r="DF87" s="177" t="str">
        <f t="shared" si="224"/>
        <v/>
      </c>
      <c r="DG87" s="177" t="str">
        <f t="shared" si="224"/>
        <v/>
      </c>
      <c r="DH87" s="177" t="str">
        <f t="shared" si="224"/>
        <v/>
      </c>
      <c r="DI87" s="177" t="str">
        <f t="shared" si="224"/>
        <v/>
      </c>
      <c r="DJ87" s="177" t="str">
        <f t="shared" si="224"/>
        <v/>
      </c>
      <c r="DK87" s="177" t="str">
        <f t="shared" si="220"/>
        <v/>
      </c>
      <c r="DL87" s="177" t="str">
        <f t="shared" si="220"/>
        <v/>
      </c>
      <c r="DM87" s="177" t="str">
        <f t="shared" si="220"/>
        <v/>
      </c>
      <c r="DN87" s="177" t="str">
        <f t="shared" si="220"/>
        <v/>
      </c>
      <c r="DO87" s="177" t="str">
        <f t="shared" si="220"/>
        <v/>
      </c>
      <c r="DP87" s="177" t="str">
        <f t="shared" si="220"/>
        <v/>
      </c>
      <c r="DQ87" s="177" t="str">
        <f t="shared" si="220"/>
        <v/>
      </c>
      <c r="DR87" s="177" t="str">
        <f t="shared" si="220"/>
        <v/>
      </c>
      <c r="DS87" s="177" t="str">
        <f t="shared" si="220"/>
        <v/>
      </c>
      <c r="DT87" s="177" t="str">
        <f t="shared" si="220"/>
        <v/>
      </c>
      <c r="DU87" s="177" t="str">
        <f t="shared" si="220"/>
        <v/>
      </c>
      <c r="DV87" s="177" t="str">
        <f t="shared" si="220"/>
        <v/>
      </c>
      <c r="DW87" s="177" t="str">
        <f t="shared" si="220"/>
        <v/>
      </c>
      <c r="DX87" s="177" t="str">
        <f t="shared" si="220"/>
        <v/>
      </c>
      <c r="DY87" s="177" t="str">
        <f t="shared" si="220"/>
        <v/>
      </c>
      <c r="DZ87" s="177" t="str">
        <f t="shared" si="198"/>
        <v/>
      </c>
      <c r="EA87" s="177" t="str">
        <f t="shared" si="198"/>
        <v/>
      </c>
      <c r="EB87" s="177" t="str">
        <f t="shared" si="198"/>
        <v/>
      </c>
      <c r="EC87" s="177" t="str">
        <f t="shared" si="198"/>
        <v/>
      </c>
      <c r="ED87" s="177" t="str">
        <f t="shared" si="198"/>
        <v/>
      </c>
      <c r="EE87" s="177" t="str">
        <f t="shared" si="198"/>
        <v/>
      </c>
      <c r="EF87" s="177" t="str">
        <f t="shared" si="198"/>
        <v/>
      </c>
      <c r="EG87" s="177" t="str">
        <f t="shared" si="198"/>
        <v/>
      </c>
      <c r="EH87" s="177" t="str">
        <f t="shared" si="198"/>
        <v/>
      </c>
      <c r="EI87" s="177" t="str">
        <f t="shared" si="198"/>
        <v/>
      </c>
      <c r="EJ87" s="177" t="str">
        <f t="shared" si="198"/>
        <v/>
      </c>
      <c r="EK87" s="177" t="str">
        <f t="shared" si="198"/>
        <v/>
      </c>
      <c r="EL87" s="177" t="str">
        <f t="shared" si="198"/>
        <v/>
      </c>
      <c r="EM87" s="177" t="str">
        <f t="shared" si="198"/>
        <v/>
      </c>
      <c r="EN87" s="177" t="str">
        <f t="shared" si="198"/>
        <v/>
      </c>
      <c r="EO87" s="177" t="str">
        <f t="shared" ref="EO87:FD102" si="229">IF(ISNONTEXT($AH87),EN87+$AH87,"")</f>
        <v/>
      </c>
      <c r="EP87" s="177" t="str">
        <f t="shared" si="229"/>
        <v/>
      </c>
      <c r="EQ87" s="177" t="str">
        <f t="shared" si="229"/>
        <v/>
      </c>
      <c r="ER87" s="177" t="str">
        <f t="shared" si="229"/>
        <v/>
      </c>
      <c r="ES87" s="177" t="str">
        <f t="shared" si="229"/>
        <v/>
      </c>
      <c r="ET87" s="177" t="str">
        <f t="shared" si="229"/>
        <v/>
      </c>
      <c r="EU87" s="177" t="str">
        <f t="shared" si="229"/>
        <v/>
      </c>
      <c r="EV87" s="177" t="str">
        <f t="shared" si="229"/>
        <v/>
      </c>
      <c r="EW87" s="177" t="str">
        <f t="shared" si="229"/>
        <v/>
      </c>
      <c r="EX87" s="177" t="str">
        <f t="shared" si="229"/>
        <v/>
      </c>
      <c r="EY87" s="177" t="str">
        <f t="shared" si="229"/>
        <v/>
      </c>
      <c r="EZ87" s="177" t="str">
        <f t="shared" si="229"/>
        <v/>
      </c>
      <c r="FA87" s="177" t="str">
        <f t="shared" si="229"/>
        <v/>
      </c>
      <c r="FB87" s="177" t="str">
        <f t="shared" si="229"/>
        <v/>
      </c>
      <c r="FC87" s="177" t="str">
        <f t="shared" si="229"/>
        <v/>
      </c>
      <c r="FD87" s="177" t="str">
        <f t="shared" si="229"/>
        <v/>
      </c>
      <c r="FE87" s="177" t="str">
        <f t="shared" si="203"/>
        <v/>
      </c>
      <c r="FF87" s="177" t="str">
        <f t="shared" si="203"/>
        <v/>
      </c>
      <c r="FG87" s="177" t="str">
        <f t="shared" si="203"/>
        <v/>
      </c>
      <c r="FH87" s="177" t="str">
        <f t="shared" si="203"/>
        <v/>
      </c>
      <c r="FI87" s="177" t="str">
        <f t="shared" si="203"/>
        <v/>
      </c>
      <c r="FJ87" s="177" t="str">
        <f t="shared" si="203"/>
        <v/>
      </c>
      <c r="FK87" s="177" t="str">
        <f t="shared" si="203"/>
        <v/>
      </c>
      <c r="FL87" s="177" t="str">
        <f t="shared" si="203"/>
        <v/>
      </c>
      <c r="FM87" s="177" t="str">
        <f t="shared" si="203"/>
        <v/>
      </c>
      <c r="FN87" s="177" t="str">
        <f t="shared" si="203"/>
        <v/>
      </c>
      <c r="FO87" s="177" t="str">
        <f t="shared" si="203"/>
        <v/>
      </c>
      <c r="FP87" s="177" t="str">
        <f t="shared" si="203"/>
        <v/>
      </c>
      <c r="FQ87" s="177" t="str">
        <f t="shared" si="203"/>
        <v/>
      </c>
      <c r="FR87" s="177" t="str">
        <f t="shared" si="203"/>
        <v/>
      </c>
      <c r="FS87" s="177" t="str">
        <f t="shared" si="203"/>
        <v/>
      </c>
      <c r="FT87" s="177" t="str">
        <f t="shared" si="203"/>
        <v/>
      </c>
      <c r="FU87" s="177" t="str">
        <f t="shared" si="199"/>
        <v/>
      </c>
      <c r="FV87" s="177" t="str">
        <f t="shared" si="199"/>
        <v/>
      </c>
      <c r="FW87" s="177" t="str">
        <f t="shared" ref="FW87:GL102" si="230">IF(ISNONTEXT($AH87),FV87+$AH87,"")</f>
        <v/>
      </c>
      <c r="FX87" s="177" t="str">
        <f t="shared" si="230"/>
        <v/>
      </c>
      <c r="FY87" s="177" t="str">
        <f t="shared" si="230"/>
        <v/>
      </c>
      <c r="FZ87" s="177" t="str">
        <f t="shared" si="230"/>
        <v/>
      </c>
      <c r="GA87" s="177" t="str">
        <f t="shared" si="230"/>
        <v/>
      </c>
      <c r="GB87" s="177" t="str">
        <f t="shared" si="230"/>
        <v/>
      </c>
      <c r="GC87" s="177" t="str">
        <f t="shared" si="230"/>
        <v/>
      </c>
      <c r="GD87" s="177" t="str">
        <f t="shared" si="230"/>
        <v/>
      </c>
      <c r="GE87" s="177" t="str">
        <f t="shared" si="230"/>
        <v/>
      </c>
      <c r="GF87" s="177" t="str">
        <f t="shared" si="230"/>
        <v/>
      </c>
      <c r="GG87" s="177" t="str">
        <f t="shared" si="230"/>
        <v/>
      </c>
      <c r="GH87" s="177" t="str">
        <f t="shared" si="230"/>
        <v/>
      </c>
      <c r="GI87" s="177" t="str">
        <f t="shared" si="230"/>
        <v/>
      </c>
      <c r="GJ87" s="177" t="str">
        <f t="shared" si="230"/>
        <v/>
      </c>
      <c r="GK87" s="177" t="str">
        <f t="shared" si="230"/>
        <v/>
      </c>
      <c r="GL87" s="177" t="str">
        <f t="shared" si="230"/>
        <v/>
      </c>
      <c r="GM87" s="177" t="str">
        <f t="shared" si="225"/>
        <v/>
      </c>
      <c r="GN87" s="177" t="str">
        <f t="shared" si="200"/>
        <v/>
      </c>
      <c r="GO87" s="177" t="str">
        <f t="shared" si="200"/>
        <v/>
      </c>
      <c r="GP87" s="177" t="str">
        <f t="shared" si="200"/>
        <v/>
      </c>
      <c r="GQ87" s="177" t="str">
        <f t="shared" si="200"/>
        <v/>
      </c>
      <c r="GR87" s="177" t="str">
        <f t="shared" si="200"/>
        <v/>
      </c>
      <c r="GS87" s="177" t="str">
        <f t="shared" si="200"/>
        <v/>
      </c>
      <c r="GT87" s="177" t="str">
        <f t="shared" si="200"/>
        <v/>
      </c>
      <c r="GU87" s="177" t="str">
        <f t="shared" si="200"/>
        <v/>
      </c>
      <c r="GV87" s="177" t="str">
        <f t="shared" si="200"/>
        <v/>
      </c>
      <c r="GW87" s="177" t="str">
        <f t="shared" si="200"/>
        <v/>
      </c>
      <c r="GX87" s="177" t="str">
        <f t="shared" si="200"/>
        <v/>
      </c>
      <c r="GY87" s="177" t="str">
        <f t="shared" si="200"/>
        <v/>
      </c>
      <c r="GZ87" s="177" t="str">
        <f t="shared" si="200"/>
        <v/>
      </c>
      <c r="HA87" s="177" t="str">
        <f t="shared" si="200"/>
        <v/>
      </c>
      <c r="HB87" s="177" t="str">
        <f t="shared" si="200"/>
        <v/>
      </c>
      <c r="HC87" s="177" t="str">
        <f t="shared" ref="HC87:HR102" si="231">IF(ISNONTEXT($AH87),HB87+$AH87,"")</f>
        <v/>
      </c>
      <c r="HD87" s="177" t="str">
        <f t="shared" si="231"/>
        <v/>
      </c>
      <c r="HE87" s="177" t="str">
        <f t="shared" si="231"/>
        <v/>
      </c>
      <c r="HF87" s="177" t="str">
        <f t="shared" si="231"/>
        <v/>
      </c>
      <c r="HG87" s="177" t="str">
        <f t="shared" si="231"/>
        <v/>
      </c>
      <c r="HH87" s="177" t="str">
        <f t="shared" si="231"/>
        <v/>
      </c>
      <c r="HI87" s="177" t="str">
        <f t="shared" si="231"/>
        <v/>
      </c>
      <c r="HJ87" s="177" t="str">
        <f t="shared" si="231"/>
        <v/>
      </c>
      <c r="HK87" s="177" t="str">
        <f t="shared" si="231"/>
        <v/>
      </c>
      <c r="HL87" s="177" t="str">
        <f t="shared" si="231"/>
        <v/>
      </c>
      <c r="HM87" s="177" t="str">
        <f t="shared" si="231"/>
        <v/>
      </c>
      <c r="HN87" s="177" t="str">
        <f t="shared" si="231"/>
        <v/>
      </c>
      <c r="HO87" s="177" t="str">
        <f t="shared" si="231"/>
        <v/>
      </c>
      <c r="HP87" s="177" t="str">
        <f t="shared" si="231"/>
        <v/>
      </c>
      <c r="HQ87" s="177" t="str">
        <f t="shared" si="231"/>
        <v/>
      </c>
      <c r="HR87" s="177" t="str">
        <f t="shared" si="231"/>
        <v/>
      </c>
      <c r="HS87" s="177" t="str">
        <f t="shared" si="226"/>
        <v/>
      </c>
      <c r="HT87" s="177" t="str">
        <f t="shared" si="201"/>
        <v/>
      </c>
      <c r="HU87" s="177" t="str">
        <f t="shared" si="201"/>
        <v/>
      </c>
      <c r="HV87" s="177" t="str">
        <f t="shared" si="201"/>
        <v/>
      </c>
      <c r="HW87" s="177" t="str">
        <f t="shared" si="201"/>
        <v/>
      </c>
      <c r="HX87" s="177" t="str">
        <f t="shared" si="201"/>
        <v/>
      </c>
      <c r="HY87" s="177" t="str">
        <f t="shared" si="201"/>
        <v/>
      </c>
      <c r="HZ87" s="177" t="str">
        <f t="shared" si="201"/>
        <v/>
      </c>
      <c r="IA87" s="192" t="str">
        <f t="shared" si="181"/>
        <v/>
      </c>
      <c r="IB87" s="193" t="e">
        <f t="shared" si="172"/>
        <v>#N/A</v>
      </c>
      <c r="IC87" s="193" t="e">
        <f t="shared" si="205"/>
        <v>#N/A</v>
      </c>
      <c r="ID87" s="193" t="e">
        <f t="shared" si="205"/>
        <v>#N/A</v>
      </c>
      <c r="IE87" s="193" t="e">
        <f t="shared" si="205"/>
        <v>#N/A</v>
      </c>
      <c r="IF87" s="193" t="e">
        <f t="shared" si="215"/>
        <v>#N/A</v>
      </c>
      <c r="IG87" s="193" t="e">
        <f t="shared" si="215"/>
        <v>#N/A</v>
      </c>
      <c r="IH87" s="193" t="e">
        <f t="shared" si="215"/>
        <v>#N/A</v>
      </c>
      <c r="II87" s="193" t="e">
        <f t="shared" si="215"/>
        <v>#N/A</v>
      </c>
      <c r="IJ87" s="193" t="e">
        <f t="shared" si="215"/>
        <v>#N/A</v>
      </c>
      <c r="IK87" s="193" t="e">
        <f t="shared" si="215"/>
        <v>#N/A</v>
      </c>
      <c r="IL87" s="193" t="e">
        <f t="shared" si="215"/>
        <v>#N/A</v>
      </c>
      <c r="IM87" s="193" t="e">
        <f t="shared" si="215"/>
        <v>#N/A</v>
      </c>
      <c r="IN87" s="193" t="e">
        <f t="shared" si="215"/>
        <v>#N/A</v>
      </c>
      <c r="IO87" s="193" t="e">
        <f t="shared" si="215"/>
        <v>#N/A</v>
      </c>
      <c r="IP87" s="193" t="e">
        <f t="shared" si="215"/>
        <v>#N/A</v>
      </c>
      <c r="IQ87" s="193" t="e">
        <f t="shared" si="215"/>
        <v>#N/A</v>
      </c>
      <c r="IR87" s="193" t="e">
        <f t="shared" si="215"/>
        <v>#N/A</v>
      </c>
      <c r="IS87" s="193" t="e">
        <f t="shared" si="215"/>
        <v>#N/A</v>
      </c>
      <c r="IT87" s="193" t="e">
        <f t="shared" si="215"/>
        <v>#N/A</v>
      </c>
      <c r="IU87" s="193" t="e">
        <f t="shared" si="211"/>
        <v>#N/A</v>
      </c>
      <c r="IV87" s="193" t="e">
        <f t="shared" si="211"/>
        <v>#N/A</v>
      </c>
      <c r="IW87" s="193" t="e">
        <f t="shared" si="211"/>
        <v>#N/A</v>
      </c>
      <c r="IX87" s="193" t="e">
        <f t="shared" si="211"/>
        <v>#N/A</v>
      </c>
      <c r="IY87" s="193" t="e">
        <f t="shared" si="211"/>
        <v>#N/A</v>
      </c>
      <c r="IZ87" s="193" t="e">
        <f t="shared" si="211"/>
        <v>#N/A</v>
      </c>
      <c r="JA87" s="193" t="e">
        <f t="shared" si="211"/>
        <v>#N/A</v>
      </c>
      <c r="JB87" s="193" t="e">
        <f t="shared" si="211"/>
        <v>#N/A</v>
      </c>
      <c r="JC87" s="193" t="e">
        <f t="shared" si="211"/>
        <v>#N/A</v>
      </c>
      <c r="JD87" s="193" t="e">
        <f t="shared" si="211"/>
        <v>#N/A</v>
      </c>
      <c r="JE87" s="193" t="e">
        <f t="shared" si="211"/>
        <v>#N/A</v>
      </c>
      <c r="JF87" s="193" t="e">
        <f t="shared" si="211"/>
        <v>#N/A</v>
      </c>
      <c r="JG87" s="193" t="e">
        <f t="shared" si="211"/>
        <v>#N/A</v>
      </c>
      <c r="JH87" s="193" t="e">
        <f t="shared" si="211"/>
        <v>#N/A</v>
      </c>
      <c r="JI87" s="193" t="e">
        <f t="shared" si="211"/>
        <v>#N/A</v>
      </c>
      <c r="JJ87" s="193" t="e">
        <f t="shared" si="208"/>
        <v>#N/A</v>
      </c>
      <c r="JK87" s="193" t="e">
        <f t="shared" si="208"/>
        <v>#N/A</v>
      </c>
      <c r="JL87" s="193" t="e">
        <f t="shared" si="208"/>
        <v>#N/A</v>
      </c>
      <c r="JM87" s="193" t="e">
        <f t="shared" si="208"/>
        <v>#N/A</v>
      </c>
      <c r="JN87" s="193" t="e">
        <f t="shared" si="208"/>
        <v>#N/A</v>
      </c>
      <c r="JO87" s="193" t="e">
        <f t="shared" si="208"/>
        <v>#N/A</v>
      </c>
      <c r="JP87" s="193" t="e">
        <f t="shared" si="208"/>
        <v>#N/A</v>
      </c>
      <c r="JQ87" s="193" t="e">
        <f t="shared" si="208"/>
        <v>#N/A</v>
      </c>
      <c r="JR87" s="193" t="e">
        <f t="shared" si="208"/>
        <v>#N/A</v>
      </c>
      <c r="JS87" s="193" t="e">
        <f t="shared" si="208"/>
        <v>#N/A</v>
      </c>
      <c r="JT87" s="193" t="e">
        <f t="shared" si="208"/>
        <v>#N/A</v>
      </c>
      <c r="JU87" s="193" t="e">
        <f t="shared" si="208"/>
        <v>#N/A</v>
      </c>
      <c r="JV87" s="193" t="e">
        <f t="shared" si="208"/>
        <v>#N/A</v>
      </c>
      <c r="JW87" s="193" t="e">
        <f t="shared" si="208"/>
        <v>#N/A</v>
      </c>
      <c r="JX87" s="193" t="e">
        <f t="shared" si="208"/>
        <v>#N/A</v>
      </c>
      <c r="JY87" s="193" t="e">
        <f t="shared" si="221"/>
        <v>#N/A</v>
      </c>
      <c r="JZ87" s="193" t="e">
        <f t="shared" si="221"/>
        <v>#N/A</v>
      </c>
      <c r="KA87" s="193" t="e">
        <f t="shared" si="221"/>
        <v>#N/A</v>
      </c>
      <c r="KB87" s="193" t="e">
        <f t="shared" si="221"/>
        <v>#N/A</v>
      </c>
      <c r="KC87" s="193" t="e">
        <f t="shared" si="221"/>
        <v>#N/A</v>
      </c>
      <c r="KD87" s="193" t="e">
        <f t="shared" si="221"/>
        <v>#N/A</v>
      </c>
      <c r="KE87" s="193" t="e">
        <f t="shared" si="221"/>
        <v>#N/A</v>
      </c>
      <c r="KF87" s="193" t="e">
        <f t="shared" si="221"/>
        <v>#N/A</v>
      </c>
      <c r="KG87" s="193" t="e">
        <f t="shared" si="221"/>
        <v>#N/A</v>
      </c>
      <c r="KH87" s="193" t="e">
        <f t="shared" si="221"/>
        <v>#N/A</v>
      </c>
      <c r="KI87" s="193" t="e">
        <f t="shared" si="221"/>
        <v>#N/A</v>
      </c>
      <c r="KJ87" s="193" t="e">
        <f t="shared" si="221"/>
        <v>#N/A</v>
      </c>
      <c r="KK87" s="193" t="e">
        <f t="shared" si="221"/>
        <v>#N/A</v>
      </c>
      <c r="KL87" s="193" t="e">
        <f t="shared" si="221"/>
        <v>#N/A</v>
      </c>
      <c r="KM87" s="193" t="e">
        <f t="shared" si="221"/>
        <v>#N/A</v>
      </c>
      <c r="KN87" s="193" t="e">
        <f t="shared" si="193"/>
        <v>#N/A</v>
      </c>
      <c r="KO87" s="193" t="e">
        <f t="shared" si="206"/>
        <v>#N/A</v>
      </c>
      <c r="KP87" s="193" t="e">
        <f t="shared" si="206"/>
        <v>#N/A</v>
      </c>
      <c r="KQ87" s="193" t="e">
        <f t="shared" si="206"/>
        <v>#N/A</v>
      </c>
      <c r="KR87" s="193" t="e">
        <f t="shared" si="216"/>
        <v>#N/A</v>
      </c>
      <c r="KS87" s="193" t="e">
        <f t="shared" si="216"/>
        <v>#N/A</v>
      </c>
      <c r="KT87" s="193" t="e">
        <f t="shared" si="216"/>
        <v>#N/A</v>
      </c>
      <c r="KU87" s="193" t="e">
        <f t="shared" si="216"/>
        <v>#N/A</v>
      </c>
      <c r="KV87" s="193" t="e">
        <f t="shared" si="216"/>
        <v>#N/A</v>
      </c>
      <c r="KW87" s="193" t="e">
        <f t="shared" si="216"/>
        <v>#N/A</v>
      </c>
      <c r="KX87" s="193" t="e">
        <f t="shared" si="216"/>
        <v>#N/A</v>
      </c>
      <c r="KY87" s="193" t="e">
        <f t="shared" si="216"/>
        <v>#N/A</v>
      </c>
      <c r="KZ87" s="193" t="e">
        <f t="shared" si="216"/>
        <v>#N/A</v>
      </c>
      <c r="LA87" s="193" t="e">
        <f t="shared" si="216"/>
        <v>#N/A</v>
      </c>
      <c r="LB87" s="193" t="e">
        <f t="shared" si="216"/>
        <v>#N/A</v>
      </c>
      <c r="LC87" s="193" t="e">
        <f t="shared" si="216"/>
        <v>#N/A</v>
      </c>
      <c r="LD87" s="193" t="e">
        <f t="shared" si="216"/>
        <v>#N/A</v>
      </c>
      <c r="LE87" s="193" t="e">
        <f t="shared" si="216"/>
        <v>#N/A</v>
      </c>
      <c r="LF87" s="193" t="e">
        <f t="shared" si="216"/>
        <v>#N/A</v>
      </c>
      <c r="LG87" s="193" t="e">
        <f t="shared" si="212"/>
        <v>#N/A</v>
      </c>
      <c r="LH87" s="193" t="e">
        <f t="shared" si="212"/>
        <v>#N/A</v>
      </c>
      <c r="LI87" s="193" t="e">
        <f t="shared" si="212"/>
        <v>#N/A</v>
      </c>
      <c r="LJ87" s="193" t="e">
        <f t="shared" si="212"/>
        <v>#N/A</v>
      </c>
      <c r="LK87" s="193" t="e">
        <f t="shared" si="212"/>
        <v>#N/A</v>
      </c>
      <c r="LL87" s="193" t="e">
        <f t="shared" si="212"/>
        <v>#N/A</v>
      </c>
      <c r="LM87" s="193" t="e">
        <f t="shared" si="212"/>
        <v>#N/A</v>
      </c>
      <c r="LN87" s="193" t="e">
        <f t="shared" si="212"/>
        <v>#N/A</v>
      </c>
      <c r="LO87" s="193" t="e">
        <f t="shared" si="212"/>
        <v>#N/A</v>
      </c>
      <c r="LP87" s="193" t="e">
        <f t="shared" si="212"/>
        <v>#N/A</v>
      </c>
      <c r="LQ87" s="193" t="e">
        <f t="shared" si="212"/>
        <v>#N/A</v>
      </c>
      <c r="LR87" s="193" t="e">
        <f t="shared" si="212"/>
        <v>#N/A</v>
      </c>
      <c r="LS87" s="193" t="e">
        <f t="shared" si="212"/>
        <v>#N/A</v>
      </c>
      <c r="LT87" s="193" t="e">
        <f t="shared" si="212"/>
        <v>#N/A</v>
      </c>
      <c r="LU87" s="193" t="e">
        <f t="shared" si="212"/>
        <v>#N/A</v>
      </c>
      <c r="LV87" s="193" t="e">
        <f t="shared" si="209"/>
        <v>#N/A</v>
      </c>
      <c r="LW87" s="193" t="e">
        <f t="shared" si="209"/>
        <v>#N/A</v>
      </c>
      <c r="LX87" s="193" t="e">
        <f t="shared" si="209"/>
        <v>#N/A</v>
      </c>
      <c r="LY87" s="193" t="e">
        <f t="shared" si="209"/>
        <v>#N/A</v>
      </c>
      <c r="LZ87" s="193" t="e">
        <f t="shared" si="209"/>
        <v>#N/A</v>
      </c>
      <c r="MA87" s="193" t="e">
        <f t="shared" si="209"/>
        <v>#N/A</v>
      </c>
      <c r="MB87" s="193" t="e">
        <f t="shared" si="209"/>
        <v>#N/A</v>
      </c>
      <c r="MC87" s="193" t="e">
        <f t="shared" si="209"/>
        <v>#N/A</v>
      </c>
      <c r="MD87" s="193" t="e">
        <f t="shared" si="209"/>
        <v>#N/A</v>
      </c>
      <c r="ME87" s="193" t="e">
        <f t="shared" si="209"/>
        <v>#N/A</v>
      </c>
      <c r="MF87" s="193" t="e">
        <f t="shared" si="209"/>
        <v>#N/A</v>
      </c>
      <c r="MG87" s="193" t="e">
        <f t="shared" si="209"/>
        <v>#N/A</v>
      </c>
      <c r="MH87" s="193" t="e">
        <f t="shared" si="209"/>
        <v>#N/A</v>
      </c>
      <c r="MI87" s="193" t="e">
        <f t="shared" si="209"/>
        <v>#N/A</v>
      </c>
      <c r="MJ87" s="193" t="e">
        <f t="shared" si="209"/>
        <v>#N/A</v>
      </c>
      <c r="MK87" s="193" t="e">
        <f t="shared" si="222"/>
        <v>#N/A</v>
      </c>
      <c r="ML87" s="193" t="e">
        <f t="shared" si="222"/>
        <v>#N/A</v>
      </c>
      <c r="MM87" s="193" t="e">
        <f t="shared" si="222"/>
        <v>#N/A</v>
      </c>
      <c r="MN87" s="193" t="e">
        <f t="shared" si="222"/>
        <v>#N/A</v>
      </c>
      <c r="MO87" s="193" t="e">
        <f t="shared" si="222"/>
        <v>#N/A</v>
      </c>
      <c r="MP87" s="193" t="e">
        <f t="shared" si="222"/>
        <v>#N/A</v>
      </c>
      <c r="MQ87" s="193" t="e">
        <f t="shared" si="222"/>
        <v>#N/A</v>
      </c>
      <c r="MR87" s="193" t="e">
        <f t="shared" si="222"/>
        <v>#N/A</v>
      </c>
      <c r="MS87" s="193" t="e">
        <f t="shared" si="222"/>
        <v>#N/A</v>
      </c>
      <c r="MT87" s="193" t="e">
        <f t="shared" si="222"/>
        <v>#N/A</v>
      </c>
      <c r="MU87" s="193" t="e">
        <f t="shared" si="222"/>
        <v>#N/A</v>
      </c>
      <c r="MV87" s="193" t="e">
        <f t="shared" si="222"/>
        <v>#N/A</v>
      </c>
      <c r="MW87" s="193" t="e">
        <f t="shared" si="222"/>
        <v>#N/A</v>
      </c>
      <c r="MX87" s="193" t="e">
        <f t="shared" si="222"/>
        <v>#N/A</v>
      </c>
      <c r="MY87" s="193" t="e">
        <f t="shared" si="222"/>
        <v>#N/A</v>
      </c>
      <c r="MZ87" s="193" t="e">
        <f t="shared" si="194"/>
        <v>#N/A</v>
      </c>
      <c r="NA87" s="193" t="e">
        <f t="shared" si="207"/>
        <v>#N/A</v>
      </c>
      <c r="NB87" s="193" t="e">
        <f t="shared" si="207"/>
        <v>#N/A</v>
      </c>
      <c r="NC87" s="193" t="e">
        <f t="shared" si="207"/>
        <v>#N/A</v>
      </c>
      <c r="ND87" s="193" t="e">
        <f t="shared" si="217"/>
        <v>#N/A</v>
      </c>
      <c r="NE87" s="193" t="e">
        <f t="shared" si="217"/>
        <v>#N/A</v>
      </c>
      <c r="NF87" s="193" t="e">
        <f t="shared" si="217"/>
        <v>#N/A</v>
      </c>
      <c r="NG87" s="193" t="e">
        <f t="shared" si="217"/>
        <v>#N/A</v>
      </c>
      <c r="NH87" s="193" t="e">
        <f t="shared" si="217"/>
        <v>#N/A</v>
      </c>
      <c r="NI87" s="193" t="e">
        <f t="shared" si="217"/>
        <v>#N/A</v>
      </c>
      <c r="NJ87" s="193" t="e">
        <f t="shared" si="217"/>
        <v>#N/A</v>
      </c>
      <c r="NK87" s="193" t="e">
        <f t="shared" si="217"/>
        <v>#N/A</v>
      </c>
      <c r="NL87" s="193" t="e">
        <f t="shared" si="217"/>
        <v>#N/A</v>
      </c>
      <c r="NM87" s="193" t="e">
        <f t="shared" si="217"/>
        <v>#N/A</v>
      </c>
      <c r="NN87" s="193" t="e">
        <f t="shared" si="217"/>
        <v>#N/A</v>
      </c>
      <c r="NO87" s="193" t="e">
        <f t="shared" si="217"/>
        <v>#N/A</v>
      </c>
      <c r="NP87" s="193" t="e">
        <f t="shared" si="217"/>
        <v>#N/A</v>
      </c>
      <c r="NQ87" s="193" t="e">
        <f t="shared" si="217"/>
        <v>#N/A</v>
      </c>
      <c r="NR87" s="193" t="e">
        <f t="shared" si="217"/>
        <v>#N/A</v>
      </c>
      <c r="NS87" s="193" t="e">
        <f t="shared" si="213"/>
        <v>#N/A</v>
      </c>
      <c r="NT87" s="193" t="e">
        <f t="shared" si="213"/>
        <v>#N/A</v>
      </c>
      <c r="NU87" s="193" t="e">
        <f t="shared" si="213"/>
        <v>#N/A</v>
      </c>
      <c r="NV87" s="193" t="e">
        <f t="shared" si="213"/>
        <v>#N/A</v>
      </c>
      <c r="NW87" s="193" t="e">
        <f t="shared" si="213"/>
        <v>#N/A</v>
      </c>
      <c r="NX87" s="193" t="e">
        <f t="shared" si="213"/>
        <v>#N/A</v>
      </c>
      <c r="NY87" s="193" t="e">
        <f t="shared" si="213"/>
        <v>#N/A</v>
      </c>
      <c r="NZ87" s="193" t="e">
        <f t="shared" si="213"/>
        <v>#N/A</v>
      </c>
      <c r="OA87" s="193" t="e">
        <f t="shared" si="213"/>
        <v>#N/A</v>
      </c>
      <c r="OB87" s="193" t="e">
        <f t="shared" si="213"/>
        <v>#N/A</v>
      </c>
      <c r="OC87" s="193" t="e">
        <f t="shared" si="213"/>
        <v>#N/A</v>
      </c>
      <c r="OD87" s="193" t="e">
        <f t="shared" si="213"/>
        <v>#N/A</v>
      </c>
      <c r="OE87" s="193" t="e">
        <f t="shared" si="213"/>
        <v>#N/A</v>
      </c>
      <c r="OF87" s="193" t="e">
        <f t="shared" si="213"/>
        <v>#N/A</v>
      </c>
      <c r="OG87" s="193" t="e">
        <f t="shared" si="213"/>
        <v>#N/A</v>
      </c>
      <c r="OH87" s="193" t="e">
        <f t="shared" si="210"/>
        <v>#N/A</v>
      </c>
      <c r="OI87" s="193" t="e">
        <f t="shared" si="210"/>
        <v>#N/A</v>
      </c>
      <c r="OJ87" s="193" t="e">
        <f t="shared" si="210"/>
        <v>#N/A</v>
      </c>
      <c r="OK87" s="193" t="e">
        <f t="shared" si="210"/>
        <v>#N/A</v>
      </c>
      <c r="OL87" s="193" t="e">
        <f t="shared" si="210"/>
        <v>#N/A</v>
      </c>
      <c r="OM87" s="193" t="e">
        <f t="shared" si="210"/>
        <v>#N/A</v>
      </c>
      <c r="ON87" s="193" t="e">
        <f t="shared" si="210"/>
        <v>#N/A</v>
      </c>
      <c r="OO87" s="193" t="e">
        <f t="shared" si="210"/>
        <v>#N/A</v>
      </c>
      <c r="OP87" s="193" t="e">
        <f t="shared" si="210"/>
        <v>#N/A</v>
      </c>
      <c r="OQ87" s="193" t="e">
        <f t="shared" si="210"/>
        <v>#N/A</v>
      </c>
      <c r="OR87" s="193" t="e">
        <f t="shared" si="210"/>
        <v>#N/A</v>
      </c>
      <c r="OS87" s="193" t="e">
        <f t="shared" si="210"/>
        <v>#N/A</v>
      </c>
      <c r="OT87" s="193" t="e">
        <f t="shared" si="210"/>
        <v>#N/A</v>
      </c>
      <c r="OU87" s="193" t="e">
        <f t="shared" si="210"/>
        <v>#N/A</v>
      </c>
      <c r="OV87" s="193" t="e">
        <f t="shared" si="210"/>
        <v>#N/A</v>
      </c>
      <c r="OW87" s="193" t="e">
        <f t="shared" si="223"/>
        <v>#N/A</v>
      </c>
      <c r="OX87" s="193" t="e">
        <f t="shared" si="223"/>
        <v>#N/A</v>
      </c>
      <c r="OY87" s="193" t="e">
        <f t="shared" si="223"/>
        <v>#N/A</v>
      </c>
      <c r="OZ87" s="193" t="e">
        <f t="shared" si="223"/>
        <v>#N/A</v>
      </c>
      <c r="PA87" s="193" t="e">
        <f t="shared" si="223"/>
        <v>#N/A</v>
      </c>
      <c r="PB87" s="193" t="e">
        <f t="shared" si="223"/>
        <v>#N/A</v>
      </c>
      <c r="PC87" s="193" t="e">
        <f t="shared" si="223"/>
        <v>#N/A</v>
      </c>
      <c r="PD87" s="193" t="e">
        <f t="shared" si="223"/>
        <v>#N/A</v>
      </c>
      <c r="PE87" s="193" t="e">
        <f t="shared" si="223"/>
        <v>#N/A</v>
      </c>
      <c r="PF87" s="193" t="e">
        <f t="shared" si="223"/>
        <v>#N/A</v>
      </c>
      <c r="PG87" s="193" t="e">
        <f t="shared" si="223"/>
        <v>#N/A</v>
      </c>
      <c r="PH87" s="193" t="e">
        <f t="shared" si="223"/>
        <v>#N/A</v>
      </c>
      <c r="PI87" s="193" t="e">
        <f t="shared" si="223"/>
        <v>#N/A</v>
      </c>
      <c r="PJ87" s="193" t="e">
        <f t="shared" si="223"/>
        <v>#N/A</v>
      </c>
      <c r="PK87" s="193" t="e">
        <f t="shared" si="223"/>
        <v>#N/A</v>
      </c>
      <c r="PL87" s="193" t="e">
        <f t="shared" si="195"/>
        <v>#N/A</v>
      </c>
      <c r="PM87" s="193" t="e">
        <f t="shared" si="218"/>
        <v>#N/A</v>
      </c>
      <c r="PN87" s="193" t="e">
        <f t="shared" si="218"/>
        <v>#N/A</v>
      </c>
      <c r="PO87" s="193" t="e">
        <f t="shared" si="218"/>
        <v>#N/A</v>
      </c>
      <c r="PP87" s="193" t="e">
        <f t="shared" si="218"/>
        <v>#N/A</v>
      </c>
      <c r="PQ87" s="193" t="e">
        <f t="shared" si="218"/>
        <v>#N/A</v>
      </c>
      <c r="PR87" s="193" t="e">
        <f t="shared" si="218"/>
        <v>#N/A</v>
      </c>
      <c r="PS87" s="193" t="e">
        <f t="shared" si="218"/>
        <v>#N/A</v>
      </c>
      <c r="PT87" s="193" t="e">
        <f t="shared" si="218"/>
        <v>#N/A</v>
      </c>
    </row>
    <row r="88" spans="1:436" hidden="1" x14ac:dyDescent="0.45">
      <c r="A88" s="20">
        <v>85</v>
      </c>
      <c r="B88" s="115"/>
      <c r="C88" s="115"/>
      <c r="D88" s="115"/>
      <c r="E88" s="110" t="str">
        <f t="shared" si="174"/>
        <v/>
      </c>
      <c r="F88" s="21" t="str">
        <f t="shared" si="175"/>
        <v/>
      </c>
      <c r="G88" s="22" t="str">
        <f t="shared" si="176"/>
        <v/>
      </c>
      <c r="H88" s="23" t="str">
        <f>IF(F88="","",IF(OR($F88&lt;Skew!$B$3,$F88=Skew!$B$3),IF($F88&gt;Skew!$C$3,Skew!$A$3,IF($F88&gt;Skew!$C$4,Skew!$A$4,IF($F88&gt;Skew!$C$5,Skew!$A$5,IF($F88&gt;Skew!$C$6,Skew!$A$6,IF($F88&gt;Skew!$C$7,Skew!$A$7,IF($F88&gt;Skew!$C$8,Skew!$A$8,IF($F88&gt;Skew!$C$9,Skew!$A$9,IF($F88&gt;Skew!$C$10,Skew!$A$10,IF($F88&gt;Skew!$C$11,Skew!$A$11,IF($F88&gt;Skew!$C$12,Skew!$A$12,IF($F88&gt;Skew!$C$13,Skew!$A$13,IF($F88&gt;Skew!$C$14,Skew!$A$14,IF($F88&gt;Skew!$C$15,Skew!$A$15,IF($F88&gt;Skew!$C$16,Skew!$A$16,Skew!$A$17)
)))))))))))))))</f>
        <v/>
      </c>
      <c r="I88" s="22" t="str">
        <f>IF(F88="","",MATCH(H88,Skew!$A$3:$A$17,0))</f>
        <v/>
      </c>
      <c r="J88" s="22" t="str">
        <f t="shared" si="166"/>
        <v/>
      </c>
      <c r="K88" s="24"/>
      <c r="L88" s="22" t="str">
        <f>IF(OR(F88="",K88=""),"",MATCH(K88,Confidence!$A$3:$A$12,0))</f>
        <v/>
      </c>
      <c r="M88" s="25" t="str">
        <f t="shared" si="167"/>
        <v/>
      </c>
      <c r="N88" s="25" t="str">
        <f t="shared" si="168"/>
        <v/>
      </c>
      <c r="O88" s="22"/>
      <c r="P88" s="102" t="str">
        <f t="shared" si="169"/>
        <v/>
      </c>
      <c r="Q88" s="102" t="str">
        <f t="shared" si="170"/>
        <v/>
      </c>
      <c r="R88" s="37" t="str">
        <f t="shared" si="171"/>
        <v/>
      </c>
      <c r="S88" s="115"/>
      <c r="T88" s="204" t="str">
        <f>IF(AND(B88&gt;0,C88&gt;0,D88&gt;0,M88&gt;0,N88&gt;0,S88&gt;0,NOT(K88="")),ABS(VLOOKUP($S$1,VLookups!$A$30:$B$31,2,FALSE)-_xlfn.BETA.DIST(S88,IF(G88="L",N88,M88),IF(G88="L",M88,N88),TRUE,B88,D88)),"")</f>
        <v/>
      </c>
      <c r="U88" s="112" t="str">
        <f>IF(OR($M88="",$N88=""),"",_xlfn.BETA.INV(ABS(VLOOKUP($S$1,VLookups!$A$30:$B$31,2,FALSE)-U$3),IF($G88="L",$N88,$M88),IF($G88="L",$M88,$N88),$B88,$D88))</f>
        <v/>
      </c>
      <c r="V88" s="113" t="str">
        <f>IF(OR($M88="",$N88=""),"",_xlfn.BETA.INV(ABS(VLOOKUP($S$1,VLookups!$A$30:$B$31,2,FALSE)-V$3),IF($G88="L",$N88,$M88),IF($G88="L",$M88,$N88),$B88,$D88))</f>
        <v/>
      </c>
      <c r="W88" s="112" t="str">
        <f>IF(OR($M88="",$N88=""),"",_xlfn.BETA.INV(ABS(VLOOKUP($S$1,VLookups!$A$30:$B$31,2,FALSE)-W$3),IF($G88="L",$N88,$M88),IF($G88="L",$M88,$N88),$B88,$D88))</f>
        <v/>
      </c>
      <c r="X88" s="113" t="str">
        <f>IF(OR($M88="",$N88=""),"",_xlfn.BETA.INV(ABS(VLOOKUP($S$1,VLookups!$A$30:$B$31,2,FALSE)-X$3),IF($G88="L",$N88,$M88),IF($G88="L",$M88,$N88),$B88,$D88))</f>
        <v/>
      </c>
      <c r="Y88" s="112" t="str">
        <f>IF(OR($M88="",$N88=""),"",_xlfn.BETA.INV(ABS(VLOOKUP($S$1,VLookups!$A$30:$B$31,2,FALSE)-Y$3),IF($G88="L",$N88,$M88),IF($G88="L",$M88,$N88),$B88,$D88))</f>
        <v/>
      </c>
      <c r="Z88" s="113" t="str">
        <f>IF(OR($M88="",$N88=""),"",_xlfn.BETA.INV(ABS(VLOOKUP($S$1,VLookups!$A$30:$B$31,2,FALSE)-Z$3),IF($G88="L",$N88,$M88),IF($G88="L",$M88,$N88),$B88,$D88))</f>
        <v/>
      </c>
      <c r="AA88" s="112" t="str">
        <f>IF(OR($M88="",$N88=""),"",_xlfn.BETA.INV(ABS(VLOOKUP($S$1,VLookups!$A$30:$B$31,2,FALSE)-AA$3),IF($G88="L",$N88,$M88),IF($G88="L",$M88,$N88),$B88,$D88))</f>
        <v/>
      </c>
      <c r="AB88" s="113" t="str">
        <f>IF(OR($M88="",$N88=""),"",_xlfn.BETA.INV(ABS(VLOOKUP($S$1,VLookups!$A$30:$B$31,2,FALSE)-AB$3),IF($G88="L",$N88,$M88),IF($G88="L",$M88,$N88),$B88,$D88))</f>
        <v/>
      </c>
      <c r="AC88" s="112" t="str">
        <f>IF(OR($M88="",$N88=""),"",_xlfn.BETA.INV(ABS(VLOOKUP($S$1,VLookups!$A$30:$B$31,2,FALSE)-AC$3),IF($G88="L",$N88,$M88),IF($G88="L",$M88,$N88),$B88,$D88))</f>
        <v/>
      </c>
      <c r="AD88" s="113" t="str">
        <f>IF(OR($M88="",$N88=""),"",_xlfn.BETA.INV(ABS(VLOOKUP($S$1,VLookups!$A$30:$B$31,2,FALSE)-AD$3),IF($G88="L",$N88,$M88),IF($G88="L",$M88,$N88),$B88,$D88))</f>
        <v/>
      </c>
      <c r="AE88" s="112" t="str">
        <f>IF(OR($M88="",$N88=""),"",_xlfn.BETA.INV(ABS(VLOOKUP($S$1,VLookups!$A$30:$B$31,2,FALSE)-AE$3),IF($G88="L",$N88,$M88),IF($G88="L",$M88,$N88),$B88,$D88))</f>
        <v/>
      </c>
      <c r="AF88" s="113" t="str">
        <f>IF(OR($M88="",$N88=""),"",_xlfn.BETA.INV(ABS(VLOOKUP($S$1,VLookups!$A$30:$B$31,2,FALSE)-AF$3),IF($G88="L",$N88,$M88),IF($G88="L",$M88,$N88),$B88,$D88))</f>
        <v/>
      </c>
      <c r="AG88" s="15"/>
      <c r="AH88" s="194" t="str">
        <f t="shared" si="177"/>
        <v/>
      </c>
      <c r="AI88" s="192" t="str">
        <f t="shared" si="178"/>
        <v/>
      </c>
      <c r="AJ88" s="177" t="str">
        <f t="shared" si="219"/>
        <v/>
      </c>
      <c r="AK88" s="177" t="str">
        <f t="shared" ref="AK88:AZ103" si="232">IF(ISNONTEXT($AH88),AJ88+$AH88,"")</f>
        <v/>
      </c>
      <c r="AL88" s="177" t="str">
        <f t="shared" si="232"/>
        <v/>
      </c>
      <c r="AM88" s="177" t="str">
        <f t="shared" si="232"/>
        <v/>
      </c>
      <c r="AN88" s="177" t="str">
        <f t="shared" si="232"/>
        <v/>
      </c>
      <c r="AO88" s="177" t="str">
        <f t="shared" si="232"/>
        <v/>
      </c>
      <c r="AP88" s="177" t="str">
        <f t="shared" si="232"/>
        <v/>
      </c>
      <c r="AQ88" s="177" t="str">
        <f t="shared" si="232"/>
        <v/>
      </c>
      <c r="AR88" s="177" t="str">
        <f t="shared" si="232"/>
        <v/>
      </c>
      <c r="AS88" s="177" t="str">
        <f t="shared" si="232"/>
        <v/>
      </c>
      <c r="AT88" s="177" t="str">
        <f t="shared" si="232"/>
        <v/>
      </c>
      <c r="AU88" s="177" t="str">
        <f t="shared" si="232"/>
        <v/>
      </c>
      <c r="AV88" s="177" t="str">
        <f t="shared" si="232"/>
        <v/>
      </c>
      <c r="AW88" s="177" t="str">
        <f t="shared" si="232"/>
        <v/>
      </c>
      <c r="AX88" s="177" t="str">
        <f t="shared" si="232"/>
        <v/>
      </c>
      <c r="AY88" s="177" t="str">
        <f t="shared" si="232"/>
        <v/>
      </c>
      <c r="AZ88" s="177" t="str">
        <f t="shared" si="232"/>
        <v/>
      </c>
      <c r="BA88" s="177" t="str">
        <f t="shared" si="227"/>
        <v/>
      </c>
      <c r="BB88" s="177" t="str">
        <f t="shared" si="227"/>
        <v/>
      </c>
      <c r="BC88" s="177" t="str">
        <f t="shared" si="227"/>
        <v/>
      </c>
      <c r="BD88" s="177" t="str">
        <f t="shared" si="227"/>
        <v/>
      </c>
      <c r="BE88" s="177" t="str">
        <f t="shared" si="227"/>
        <v/>
      </c>
      <c r="BF88" s="177" t="str">
        <f t="shared" si="227"/>
        <v/>
      </c>
      <c r="BG88" s="177" t="str">
        <f t="shared" si="227"/>
        <v/>
      </c>
      <c r="BH88" s="177" t="str">
        <f t="shared" si="227"/>
        <v/>
      </c>
      <c r="BI88" s="177" t="str">
        <f t="shared" si="227"/>
        <v/>
      </c>
      <c r="BJ88" s="177" t="str">
        <f t="shared" si="227"/>
        <v/>
      </c>
      <c r="BK88" s="177" t="str">
        <f t="shared" si="227"/>
        <v/>
      </c>
      <c r="BL88" s="177" t="str">
        <f t="shared" si="227"/>
        <v/>
      </c>
      <c r="BM88" s="177" t="str">
        <f t="shared" si="227"/>
        <v/>
      </c>
      <c r="BN88" s="177" t="str">
        <f t="shared" si="227"/>
        <v/>
      </c>
      <c r="BO88" s="177" t="str">
        <f t="shared" si="227"/>
        <v/>
      </c>
      <c r="BP88" s="177" t="str">
        <f t="shared" ref="BP88:CE103" si="233">IF(ISNONTEXT($AH88),BO88+$AH88,"")</f>
        <v/>
      </c>
      <c r="BQ88" s="177" t="str">
        <f t="shared" si="233"/>
        <v/>
      </c>
      <c r="BR88" s="177" t="str">
        <f t="shared" si="233"/>
        <v/>
      </c>
      <c r="BS88" s="177" t="str">
        <f t="shared" si="233"/>
        <v/>
      </c>
      <c r="BT88" s="177" t="str">
        <f t="shared" si="233"/>
        <v/>
      </c>
      <c r="BU88" s="177" t="str">
        <f t="shared" si="233"/>
        <v/>
      </c>
      <c r="BV88" s="177" t="str">
        <f t="shared" si="233"/>
        <v/>
      </c>
      <c r="BW88" s="177" t="str">
        <f t="shared" si="233"/>
        <v/>
      </c>
      <c r="BX88" s="177" t="str">
        <f t="shared" si="233"/>
        <v/>
      </c>
      <c r="BY88" s="177" t="str">
        <f t="shared" si="233"/>
        <v/>
      </c>
      <c r="BZ88" s="177" t="str">
        <f t="shared" si="233"/>
        <v/>
      </c>
      <c r="CA88" s="177" t="str">
        <f t="shared" si="233"/>
        <v/>
      </c>
      <c r="CB88" s="177" t="str">
        <f t="shared" si="233"/>
        <v/>
      </c>
      <c r="CC88" s="177" t="str">
        <f t="shared" si="233"/>
        <v/>
      </c>
      <c r="CD88" s="177" t="str">
        <f t="shared" si="233"/>
        <v/>
      </c>
      <c r="CE88" s="177" t="str">
        <f t="shared" si="233"/>
        <v/>
      </c>
      <c r="CF88" s="177" t="str">
        <f t="shared" si="228"/>
        <v/>
      </c>
      <c r="CG88" s="177" t="str">
        <f t="shared" si="228"/>
        <v/>
      </c>
      <c r="CH88" s="177" t="str">
        <f t="shared" si="228"/>
        <v/>
      </c>
      <c r="CI88" s="177" t="str">
        <f t="shared" si="228"/>
        <v/>
      </c>
      <c r="CJ88" s="177" t="str">
        <f t="shared" si="228"/>
        <v/>
      </c>
      <c r="CK88" s="177" t="str">
        <f t="shared" si="228"/>
        <v/>
      </c>
      <c r="CL88" s="177" t="str">
        <f t="shared" si="228"/>
        <v/>
      </c>
      <c r="CM88" s="177" t="str">
        <f t="shared" si="228"/>
        <v/>
      </c>
      <c r="CN88" s="177" t="str">
        <f t="shared" si="228"/>
        <v/>
      </c>
      <c r="CO88" s="177" t="str">
        <f t="shared" si="228"/>
        <v/>
      </c>
      <c r="CP88" s="177" t="str">
        <f t="shared" si="228"/>
        <v/>
      </c>
      <c r="CQ88" s="177" t="str">
        <f t="shared" si="228"/>
        <v/>
      </c>
      <c r="CR88" s="177" t="str">
        <f t="shared" si="228"/>
        <v/>
      </c>
      <c r="CS88" s="177" t="str">
        <f t="shared" si="228"/>
        <v/>
      </c>
      <c r="CT88" s="177" t="str">
        <f t="shared" si="228"/>
        <v/>
      </c>
      <c r="CU88" s="177" t="str">
        <f t="shared" si="224"/>
        <v/>
      </c>
      <c r="CV88" s="177" t="str">
        <f t="shared" si="224"/>
        <v/>
      </c>
      <c r="CW88" s="177" t="str">
        <f t="shared" si="224"/>
        <v/>
      </c>
      <c r="CX88" s="177" t="str">
        <f t="shared" si="224"/>
        <v/>
      </c>
      <c r="CY88" s="177" t="str">
        <f t="shared" si="224"/>
        <v/>
      </c>
      <c r="CZ88" s="177" t="str">
        <f t="shared" si="224"/>
        <v/>
      </c>
      <c r="DA88" s="177" t="str">
        <f t="shared" si="224"/>
        <v/>
      </c>
      <c r="DB88" s="177" t="str">
        <f t="shared" si="224"/>
        <v/>
      </c>
      <c r="DC88" s="177" t="str">
        <f t="shared" si="224"/>
        <v/>
      </c>
      <c r="DD88" s="177" t="str">
        <f t="shared" si="224"/>
        <v/>
      </c>
      <c r="DE88" s="177" t="str">
        <f t="shared" si="224"/>
        <v/>
      </c>
      <c r="DF88" s="177" t="str">
        <f t="shared" si="224"/>
        <v/>
      </c>
      <c r="DG88" s="177" t="str">
        <f t="shared" si="224"/>
        <v/>
      </c>
      <c r="DH88" s="177" t="str">
        <f t="shared" si="224"/>
        <v/>
      </c>
      <c r="DI88" s="177" t="str">
        <f t="shared" si="224"/>
        <v/>
      </c>
      <c r="DJ88" s="177" t="str">
        <f t="shared" si="224"/>
        <v/>
      </c>
      <c r="DK88" s="177" t="str">
        <f t="shared" si="220"/>
        <v/>
      </c>
      <c r="DL88" s="177" t="str">
        <f t="shared" si="220"/>
        <v/>
      </c>
      <c r="DM88" s="177" t="str">
        <f t="shared" si="220"/>
        <v/>
      </c>
      <c r="DN88" s="177" t="str">
        <f t="shared" si="220"/>
        <v/>
      </c>
      <c r="DO88" s="177" t="str">
        <f t="shared" si="220"/>
        <v/>
      </c>
      <c r="DP88" s="177" t="str">
        <f t="shared" si="220"/>
        <v/>
      </c>
      <c r="DQ88" s="177" t="str">
        <f t="shared" si="220"/>
        <v/>
      </c>
      <c r="DR88" s="177" t="str">
        <f t="shared" si="220"/>
        <v/>
      </c>
      <c r="DS88" s="177" t="str">
        <f t="shared" si="220"/>
        <v/>
      </c>
      <c r="DT88" s="177" t="str">
        <f t="shared" si="220"/>
        <v/>
      </c>
      <c r="DU88" s="177" t="str">
        <f t="shared" si="220"/>
        <v/>
      </c>
      <c r="DV88" s="177" t="str">
        <f t="shared" si="220"/>
        <v/>
      </c>
      <c r="DW88" s="177" t="str">
        <f t="shared" si="220"/>
        <v/>
      </c>
      <c r="DX88" s="177" t="str">
        <f t="shared" si="220"/>
        <v/>
      </c>
      <c r="DY88" s="177" t="str">
        <f t="shared" si="220"/>
        <v/>
      </c>
      <c r="DZ88" s="177" t="str">
        <f t="shared" ref="DZ88:EO103" si="234">IF(ISNONTEXT($AH88),DY88+$AH88,"")</f>
        <v/>
      </c>
      <c r="EA88" s="177" t="str">
        <f t="shared" si="234"/>
        <v/>
      </c>
      <c r="EB88" s="177" t="str">
        <f t="shared" si="234"/>
        <v/>
      </c>
      <c r="EC88" s="177" t="str">
        <f t="shared" si="234"/>
        <v/>
      </c>
      <c r="ED88" s="177" t="str">
        <f t="shared" si="234"/>
        <v/>
      </c>
      <c r="EE88" s="177" t="str">
        <f t="shared" si="234"/>
        <v/>
      </c>
      <c r="EF88" s="177" t="str">
        <f t="shared" si="234"/>
        <v/>
      </c>
      <c r="EG88" s="177" t="str">
        <f t="shared" si="234"/>
        <v/>
      </c>
      <c r="EH88" s="177" t="str">
        <f t="shared" si="234"/>
        <v/>
      </c>
      <c r="EI88" s="177" t="str">
        <f t="shared" si="234"/>
        <v/>
      </c>
      <c r="EJ88" s="177" t="str">
        <f t="shared" si="234"/>
        <v/>
      </c>
      <c r="EK88" s="177" t="str">
        <f t="shared" si="234"/>
        <v/>
      </c>
      <c r="EL88" s="177" t="str">
        <f t="shared" si="234"/>
        <v/>
      </c>
      <c r="EM88" s="177" t="str">
        <f t="shared" si="234"/>
        <v/>
      </c>
      <c r="EN88" s="177" t="str">
        <f t="shared" si="234"/>
        <v/>
      </c>
      <c r="EO88" s="177" t="str">
        <f t="shared" si="234"/>
        <v/>
      </c>
      <c r="EP88" s="177" t="str">
        <f t="shared" si="229"/>
        <v/>
      </c>
      <c r="EQ88" s="177" t="str">
        <f t="shared" si="229"/>
        <v/>
      </c>
      <c r="ER88" s="177" t="str">
        <f t="shared" si="229"/>
        <v/>
      </c>
      <c r="ES88" s="177" t="str">
        <f t="shared" si="229"/>
        <v/>
      </c>
      <c r="ET88" s="177" t="str">
        <f t="shared" si="229"/>
        <v/>
      </c>
      <c r="EU88" s="177" t="str">
        <f t="shared" si="229"/>
        <v/>
      </c>
      <c r="EV88" s="177" t="str">
        <f t="shared" si="229"/>
        <v/>
      </c>
      <c r="EW88" s="177" t="str">
        <f t="shared" si="229"/>
        <v/>
      </c>
      <c r="EX88" s="177" t="str">
        <f t="shared" si="229"/>
        <v/>
      </c>
      <c r="EY88" s="177" t="str">
        <f t="shared" si="229"/>
        <v/>
      </c>
      <c r="EZ88" s="177" t="str">
        <f t="shared" si="229"/>
        <v/>
      </c>
      <c r="FA88" s="177" t="str">
        <f t="shared" si="229"/>
        <v/>
      </c>
      <c r="FB88" s="177" t="str">
        <f t="shared" si="229"/>
        <v/>
      </c>
      <c r="FC88" s="177" t="str">
        <f t="shared" si="229"/>
        <v/>
      </c>
      <c r="FD88" s="177" t="str">
        <f t="shared" si="229"/>
        <v/>
      </c>
      <c r="FE88" s="177" t="str">
        <f t="shared" si="203"/>
        <v/>
      </c>
      <c r="FF88" s="177" t="str">
        <f t="shared" si="203"/>
        <v/>
      </c>
      <c r="FG88" s="177" t="str">
        <f t="shared" si="203"/>
        <v/>
      </c>
      <c r="FH88" s="177" t="str">
        <f t="shared" si="203"/>
        <v/>
      </c>
      <c r="FI88" s="177" t="str">
        <f t="shared" si="203"/>
        <v/>
      </c>
      <c r="FJ88" s="177" t="str">
        <f t="shared" si="203"/>
        <v/>
      </c>
      <c r="FK88" s="177" t="str">
        <f t="shared" si="203"/>
        <v/>
      </c>
      <c r="FL88" s="177" t="str">
        <f t="shared" si="203"/>
        <v/>
      </c>
      <c r="FM88" s="177" t="str">
        <f t="shared" si="203"/>
        <v/>
      </c>
      <c r="FN88" s="177" t="str">
        <f t="shared" si="203"/>
        <v/>
      </c>
      <c r="FO88" s="177" t="str">
        <f t="shared" si="203"/>
        <v/>
      </c>
      <c r="FP88" s="177" t="str">
        <f t="shared" si="203"/>
        <v/>
      </c>
      <c r="FQ88" s="177" t="str">
        <f t="shared" si="203"/>
        <v/>
      </c>
      <c r="FR88" s="177" t="str">
        <f t="shared" si="203"/>
        <v/>
      </c>
      <c r="FS88" s="177" t="str">
        <f t="shared" si="203"/>
        <v/>
      </c>
      <c r="FT88" s="177" t="str">
        <f t="shared" ref="FT88:GI103" si="235">IF(ISNONTEXT($AH88),FS88+$AH88,"")</f>
        <v/>
      </c>
      <c r="FU88" s="177" t="str">
        <f t="shared" si="235"/>
        <v/>
      </c>
      <c r="FV88" s="177" t="str">
        <f t="shared" si="235"/>
        <v/>
      </c>
      <c r="FW88" s="177" t="str">
        <f t="shared" si="235"/>
        <v/>
      </c>
      <c r="FX88" s="177" t="str">
        <f t="shared" si="235"/>
        <v/>
      </c>
      <c r="FY88" s="177" t="str">
        <f t="shared" si="235"/>
        <v/>
      </c>
      <c r="FZ88" s="177" t="str">
        <f t="shared" si="235"/>
        <v/>
      </c>
      <c r="GA88" s="177" t="str">
        <f t="shared" si="235"/>
        <v/>
      </c>
      <c r="GB88" s="177" t="str">
        <f t="shared" si="235"/>
        <v/>
      </c>
      <c r="GC88" s="177" t="str">
        <f t="shared" si="235"/>
        <v/>
      </c>
      <c r="GD88" s="177" t="str">
        <f t="shared" si="235"/>
        <v/>
      </c>
      <c r="GE88" s="177" t="str">
        <f t="shared" si="235"/>
        <v/>
      </c>
      <c r="GF88" s="177" t="str">
        <f t="shared" si="235"/>
        <v/>
      </c>
      <c r="GG88" s="177" t="str">
        <f t="shared" si="235"/>
        <v/>
      </c>
      <c r="GH88" s="177" t="str">
        <f t="shared" si="235"/>
        <v/>
      </c>
      <c r="GI88" s="177" t="str">
        <f t="shared" si="235"/>
        <v/>
      </c>
      <c r="GJ88" s="177" t="str">
        <f t="shared" si="230"/>
        <v/>
      </c>
      <c r="GK88" s="177" t="str">
        <f t="shared" si="230"/>
        <v/>
      </c>
      <c r="GL88" s="177" t="str">
        <f t="shared" si="230"/>
        <v/>
      </c>
      <c r="GM88" s="177" t="str">
        <f t="shared" si="225"/>
        <v/>
      </c>
      <c r="GN88" s="177" t="str">
        <f t="shared" ref="GN88:HC103" si="236">IF(ISNONTEXT($AH88),GM88+$AH88,"")</f>
        <v/>
      </c>
      <c r="GO88" s="177" t="str">
        <f t="shared" si="236"/>
        <v/>
      </c>
      <c r="GP88" s="177" t="str">
        <f t="shared" si="236"/>
        <v/>
      </c>
      <c r="GQ88" s="177" t="str">
        <f t="shared" si="236"/>
        <v/>
      </c>
      <c r="GR88" s="177" t="str">
        <f t="shared" si="236"/>
        <v/>
      </c>
      <c r="GS88" s="177" t="str">
        <f t="shared" si="236"/>
        <v/>
      </c>
      <c r="GT88" s="177" t="str">
        <f t="shared" si="236"/>
        <v/>
      </c>
      <c r="GU88" s="177" t="str">
        <f t="shared" si="236"/>
        <v/>
      </c>
      <c r="GV88" s="177" t="str">
        <f t="shared" si="236"/>
        <v/>
      </c>
      <c r="GW88" s="177" t="str">
        <f t="shared" si="236"/>
        <v/>
      </c>
      <c r="GX88" s="177" t="str">
        <f t="shared" si="236"/>
        <v/>
      </c>
      <c r="GY88" s="177" t="str">
        <f t="shared" si="236"/>
        <v/>
      </c>
      <c r="GZ88" s="177" t="str">
        <f t="shared" si="236"/>
        <v/>
      </c>
      <c r="HA88" s="177" t="str">
        <f t="shared" si="236"/>
        <v/>
      </c>
      <c r="HB88" s="177" t="str">
        <f t="shared" si="236"/>
        <v/>
      </c>
      <c r="HC88" s="177" t="str">
        <f t="shared" si="236"/>
        <v/>
      </c>
      <c r="HD88" s="177" t="str">
        <f t="shared" si="231"/>
        <v/>
      </c>
      <c r="HE88" s="177" t="str">
        <f t="shared" si="231"/>
        <v/>
      </c>
      <c r="HF88" s="177" t="str">
        <f t="shared" si="231"/>
        <v/>
      </c>
      <c r="HG88" s="177" t="str">
        <f t="shared" si="231"/>
        <v/>
      </c>
      <c r="HH88" s="177" t="str">
        <f t="shared" si="231"/>
        <v/>
      </c>
      <c r="HI88" s="177" t="str">
        <f t="shared" si="231"/>
        <v/>
      </c>
      <c r="HJ88" s="177" t="str">
        <f t="shared" si="231"/>
        <v/>
      </c>
      <c r="HK88" s="177" t="str">
        <f t="shared" si="231"/>
        <v/>
      </c>
      <c r="HL88" s="177" t="str">
        <f t="shared" si="231"/>
        <v/>
      </c>
      <c r="HM88" s="177" t="str">
        <f t="shared" si="231"/>
        <v/>
      </c>
      <c r="HN88" s="177" t="str">
        <f t="shared" si="231"/>
        <v/>
      </c>
      <c r="HO88" s="177" t="str">
        <f t="shared" si="231"/>
        <v/>
      </c>
      <c r="HP88" s="177" t="str">
        <f t="shared" si="231"/>
        <v/>
      </c>
      <c r="HQ88" s="177" t="str">
        <f t="shared" si="231"/>
        <v/>
      </c>
      <c r="HR88" s="177" t="str">
        <f t="shared" si="231"/>
        <v/>
      </c>
      <c r="HS88" s="177" t="str">
        <f t="shared" si="226"/>
        <v/>
      </c>
      <c r="HT88" s="177" t="str">
        <f t="shared" ref="HT88:HZ103" si="237">IF(ISNONTEXT($AH88),HS88+$AH88,"")</f>
        <v/>
      </c>
      <c r="HU88" s="177" t="str">
        <f t="shared" si="237"/>
        <v/>
      </c>
      <c r="HV88" s="177" t="str">
        <f t="shared" si="237"/>
        <v/>
      </c>
      <c r="HW88" s="177" t="str">
        <f t="shared" si="237"/>
        <v/>
      </c>
      <c r="HX88" s="177" t="str">
        <f t="shared" si="237"/>
        <v/>
      </c>
      <c r="HY88" s="177" t="str">
        <f t="shared" si="237"/>
        <v/>
      </c>
      <c r="HZ88" s="177" t="str">
        <f t="shared" si="237"/>
        <v/>
      </c>
      <c r="IA88" s="192" t="str">
        <f t="shared" si="181"/>
        <v/>
      </c>
      <c r="IB88" s="193" t="e">
        <f t="shared" si="172"/>
        <v>#N/A</v>
      </c>
      <c r="IC88" s="193" t="e">
        <f t="shared" si="205"/>
        <v>#N/A</v>
      </c>
      <c r="ID88" s="193" t="e">
        <f t="shared" si="205"/>
        <v>#N/A</v>
      </c>
      <c r="IE88" s="193" t="e">
        <f t="shared" si="205"/>
        <v>#N/A</v>
      </c>
      <c r="IF88" s="193" t="e">
        <f t="shared" si="215"/>
        <v>#N/A</v>
      </c>
      <c r="IG88" s="193" t="e">
        <f t="shared" si="215"/>
        <v>#N/A</v>
      </c>
      <c r="IH88" s="193" t="e">
        <f t="shared" si="215"/>
        <v>#N/A</v>
      </c>
      <c r="II88" s="193" t="e">
        <f t="shared" si="215"/>
        <v>#N/A</v>
      </c>
      <c r="IJ88" s="193" t="e">
        <f t="shared" si="215"/>
        <v>#N/A</v>
      </c>
      <c r="IK88" s="193" t="e">
        <f t="shared" si="215"/>
        <v>#N/A</v>
      </c>
      <c r="IL88" s="193" t="e">
        <f t="shared" si="215"/>
        <v>#N/A</v>
      </c>
      <c r="IM88" s="193" t="e">
        <f t="shared" si="215"/>
        <v>#N/A</v>
      </c>
      <c r="IN88" s="193" t="e">
        <f t="shared" si="215"/>
        <v>#N/A</v>
      </c>
      <c r="IO88" s="193" t="e">
        <f t="shared" si="215"/>
        <v>#N/A</v>
      </c>
      <c r="IP88" s="193" t="e">
        <f t="shared" si="215"/>
        <v>#N/A</v>
      </c>
      <c r="IQ88" s="193" t="e">
        <f t="shared" si="215"/>
        <v>#N/A</v>
      </c>
      <c r="IR88" s="193" t="e">
        <f t="shared" si="215"/>
        <v>#N/A</v>
      </c>
      <c r="IS88" s="193" t="e">
        <f t="shared" si="215"/>
        <v>#N/A</v>
      </c>
      <c r="IT88" s="193" t="e">
        <f t="shared" si="215"/>
        <v>#N/A</v>
      </c>
      <c r="IU88" s="193" t="e">
        <f t="shared" si="211"/>
        <v>#N/A</v>
      </c>
      <c r="IV88" s="193" t="e">
        <f t="shared" si="211"/>
        <v>#N/A</v>
      </c>
      <c r="IW88" s="193" t="e">
        <f t="shared" si="211"/>
        <v>#N/A</v>
      </c>
      <c r="IX88" s="193" t="e">
        <f t="shared" si="211"/>
        <v>#N/A</v>
      </c>
      <c r="IY88" s="193" t="e">
        <f t="shared" si="211"/>
        <v>#N/A</v>
      </c>
      <c r="IZ88" s="193" t="e">
        <f t="shared" si="211"/>
        <v>#N/A</v>
      </c>
      <c r="JA88" s="193" t="e">
        <f t="shared" si="211"/>
        <v>#N/A</v>
      </c>
      <c r="JB88" s="193" t="e">
        <f t="shared" si="211"/>
        <v>#N/A</v>
      </c>
      <c r="JC88" s="193" t="e">
        <f t="shared" si="211"/>
        <v>#N/A</v>
      </c>
      <c r="JD88" s="193" t="e">
        <f t="shared" si="211"/>
        <v>#N/A</v>
      </c>
      <c r="JE88" s="193" t="e">
        <f t="shared" si="211"/>
        <v>#N/A</v>
      </c>
      <c r="JF88" s="193" t="e">
        <f t="shared" si="211"/>
        <v>#N/A</v>
      </c>
      <c r="JG88" s="193" t="e">
        <f t="shared" si="211"/>
        <v>#N/A</v>
      </c>
      <c r="JH88" s="193" t="e">
        <f t="shared" si="211"/>
        <v>#N/A</v>
      </c>
      <c r="JI88" s="193" t="e">
        <f t="shared" si="211"/>
        <v>#N/A</v>
      </c>
      <c r="JJ88" s="193" t="e">
        <f t="shared" si="208"/>
        <v>#N/A</v>
      </c>
      <c r="JK88" s="193" t="e">
        <f t="shared" si="208"/>
        <v>#N/A</v>
      </c>
      <c r="JL88" s="193" t="e">
        <f t="shared" si="208"/>
        <v>#N/A</v>
      </c>
      <c r="JM88" s="193" t="e">
        <f t="shared" si="208"/>
        <v>#N/A</v>
      </c>
      <c r="JN88" s="193" t="e">
        <f t="shared" si="208"/>
        <v>#N/A</v>
      </c>
      <c r="JO88" s="193" t="e">
        <f t="shared" si="208"/>
        <v>#N/A</v>
      </c>
      <c r="JP88" s="193" t="e">
        <f t="shared" si="208"/>
        <v>#N/A</v>
      </c>
      <c r="JQ88" s="193" t="e">
        <f t="shared" si="208"/>
        <v>#N/A</v>
      </c>
      <c r="JR88" s="193" t="e">
        <f t="shared" si="208"/>
        <v>#N/A</v>
      </c>
      <c r="JS88" s="193" t="e">
        <f t="shared" si="208"/>
        <v>#N/A</v>
      </c>
      <c r="JT88" s="193" t="e">
        <f t="shared" si="208"/>
        <v>#N/A</v>
      </c>
      <c r="JU88" s="193" t="e">
        <f t="shared" si="208"/>
        <v>#N/A</v>
      </c>
      <c r="JV88" s="193" t="e">
        <f t="shared" si="208"/>
        <v>#N/A</v>
      </c>
      <c r="JW88" s="193" t="e">
        <f t="shared" si="208"/>
        <v>#N/A</v>
      </c>
      <c r="JX88" s="193" t="e">
        <f t="shared" si="208"/>
        <v>#N/A</v>
      </c>
      <c r="JY88" s="193" t="e">
        <f t="shared" si="221"/>
        <v>#N/A</v>
      </c>
      <c r="JZ88" s="193" t="e">
        <f t="shared" si="221"/>
        <v>#N/A</v>
      </c>
      <c r="KA88" s="193" t="e">
        <f t="shared" si="221"/>
        <v>#N/A</v>
      </c>
      <c r="KB88" s="193" t="e">
        <f t="shared" si="221"/>
        <v>#N/A</v>
      </c>
      <c r="KC88" s="193" t="e">
        <f t="shared" si="221"/>
        <v>#N/A</v>
      </c>
      <c r="KD88" s="193" t="e">
        <f t="shared" si="221"/>
        <v>#N/A</v>
      </c>
      <c r="KE88" s="193" t="e">
        <f t="shared" si="221"/>
        <v>#N/A</v>
      </c>
      <c r="KF88" s="193" t="e">
        <f t="shared" si="221"/>
        <v>#N/A</v>
      </c>
      <c r="KG88" s="193" t="e">
        <f t="shared" si="221"/>
        <v>#N/A</v>
      </c>
      <c r="KH88" s="193" t="e">
        <f t="shared" si="221"/>
        <v>#N/A</v>
      </c>
      <c r="KI88" s="193" t="e">
        <f t="shared" si="221"/>
        <v>#N/A</v>
      </c>
      <c r="KJ88" s="193" t="e">
        <f t="shared" si="221"/>
        <v>#N/A</v>
      </c>
      <c r="KK88" s="193" t="e">
        <f t="shared" si="221"/>
        <v>#N/A</v>
      </c>
      <c r="KL88" s="193" t="e">
        <f t="shared" si="221"/>
        <v>#N/A</v>
      </c>
      <c r="KM88" s="193" t="e">
        <f t="shared" si="221"/>
        <v>#N/A</v>
      </c>
      <c r="KN88" s="193" t="e">
        <f t="shared" si="193"/>
        <v>#N/A</v>
      </c>
      <c r="KO88" s="193" t="e">
        <f t="shared" si="206"/>
        <v>#N/A</v>
      </c>
      <c r="KP88" s="193" t="e">
        <f t="shared" si="206"/>
        <v>#N/A</v>
      </c>
      <c r="KQ88" s="193" t="e">
        <f t="shared" si="206"/>
        <v>#N/A</v>
      </c>
      <c r="KR88" s="193" t="e">
        <f t="shared" si="216"/>
        <v>#N/A</v>
      </c>
      <c r="KS88" s="193" t="e">
        <f t="shared" si="216"/>
        <v>#N/A</v>
      </c>
      <c r="KT88" s="193" t="e">
        <f t="shared" si="216"/>
        <v>#N/A</v>
      </c>
      <c r="KU88" s="193" t="e">
        <f t="shared" si="216"/>
        <v>#N/A</v>
      </c>
      <c r="KV88" s="193" t="e">
        <f t="shared" si="216"/>
        <v>#N/A</v>
      </c>
      <c r="KW88" s="193" t="e">
        <f t="shared" si="216"/>
        <v>#N/A</v>
      </c>
      <c r="KX88" s="193" t="e">
        <f t="shared" si="216"/>
        <v>#N/A</v>
      </c>
      <c r="KY88" s="193" t="e">
        <f t="shared" si="216"/>
        <v>#N/A</v>
      </c>
      <c r="KZ88" s="193" t="e">
        <f t="shared" si="216"/>
        <v>#N/A</v>
      </c>
      <c r="LA88" s="193" t="e">
        <f t="shared" si="216"/>
        <v>#N/A</v>
      </c>
      <c r="LB88" s="193" t="e">
        <f t="shared" si="216"/>
        <v>#N/A</v>
      </c>
      <c r="LC88" s="193" t="e">
        <f t="shared" si="216"/>
        <v>#N/A</v>
      </c>
      <c r="LD88" s="193" t="e">
        <f t="shared" si="216"/>
        <v>#N/A</v>
      </c>
      <c r="LE88" s="193" t="e">
        <f t="shared" si="216"/>
        <v>#N/A</v>
      </c>
      <c r="LF88" s="193" t="e">
        <f t="shared" si="216"/>
        <v>#N/A</v>
      </c>
      <c r="LG88" s="193" t="e">
        <f t="shared" si="212"/>
        <v>#N/A</v>
      </c>
      <c r="LH88" s="193" t="e">
        <f t="shared" si="212"/>
        <v>#N/A</v>
      </c>
      <c r="LI88" s="193" t="e">
        <f t="shared" si="212"/>
        <v>#N/A</v>
      </c>
      <c r="LJ88" s="193" t="e">
        <f t="shared" si="212"/>
        <v>#N/A</v>
      </c>
      <c r="LK88" s="193" t="e">
        <f t="shared" si="212"/>
        <v>#N/A</v>
      </c>
      <c r="LL88" s="193" t="e">
        <f t="shared" si="212"/>
        <v>#N/A</v>
      </c>
      <c r="LM88" s="193" t="e">
        <f t="shared" si="212"/>
        <v>#N/A</v>
      </c>
      <c r="LN88" s="193" t="e">
        <f t="shared" si="212"/>
        <v>#N/A</v>
      </c>
      <c r="LO88" s="193" t="e">
        <f t="shared" si="212"/>
        <v>#N/A</v>
      </c>
      <c r="LP88" s="193" t="e">
        <f t="shared" si="212"/>
        <v>#N/A</v>
      </c>
      <c r="LQ88" s="193" t="e">
        <f t="shared" si="212"/>
        <v>#N/A</v>
      </c>
      <c r="LR88" s="193" t="e">
        <f t="shared" si="212"/>
        <v>#N/A</v>
      </c>
      <c r="LS88" s="193" t="e">
        <f t="shared" si="212"/>
        <v>#N/A</v>
      </c>
      <c r="LT88" s="193" t="e">
        <f t="shared" si="212"/>
        <v>#N/A</v>
      </c>
      <c r="LU88" s="193" t="e">
        <f t="shared" si="212"/>
        <v>#N/A</v>
      </c>
      <c r="LV88" s="193" t="e">
        <f t="shared" si="209"/>
        <v>#N/A</v>
      </c>
      <c r="LW88" s="193" t="e">
        <f t="shared" si="209"/>
        <v>#N/A</v>
      </c>
      <c r="LX88" s="193" t="e">
        <f t="shared" si="209"/>
        <v>#N/A</v>
      </c>
      <c r="LY88" s="193" t="e">
        <f t="shared" si="209"/>
        <v>#N/A</v>
      </c>
      <c r="LZ88" s="193" t="e">
        <f t="shared" si="209"/>
        <v>#N/A</v>
      </c>
      <c r="MA88" s="193" t="e">
        <f t="shared" si="209"/>
        <v>#N/A</v>
      </c>
      <c r="MB88" s="193" t="e">
        <f t="shared" si="209"/>
        <v>#N/A</v>
      </c>
      <c r="MC88" s="193" t="e">
        <f t="shared" si="209"/>
        <v>#N/A</v>
      </c>
      <c r="MD88" s="193" t="e">
        <f t="shared" si="209"/>
        <v>#N/A</v>
      </c>
      <c r="ME88" s="193" t="e">
        <f t="shared" si="209"/>
        <v>#N/A</v>
      </c>
      <c r="MF88" s="193" t="e">
        <f t="shared" si="209"/>
        <v>#N/A</v>
      </c>
      <c r="MG88" s="193" t="e">
        <f t="shared" si="209"/>
        <v>#N/A</v>
      </c>
      <c r="MH88" s="193" t="e">
        <f t="shared" si="209"/>
        <v>#N/A</v>
      </c>
      <c r="MI88" s="193" t="e">
        <f t="shared" si="209"/>
        <v>#N/A</v>
      </c>
      <c r="MJ88" s="193" t="e">
        <f t="shared" si="209"/>
        <v>#N/A</v>
      </c>
      <c r="MK88" s="193" t="e">
        <f t="shared" si="222"/>
        <v>#N/A</v>
      </c>
      <c r="ML88" s="193" t="e">
        <f t="shared" si="222"/>
        <v>#N/A</v>
      </c>
      <c r="MM88" s="193" t="e">
        <f t="shared" si="222"/>
        <v>#N/A</v>
      </c>
      <c r="MN88" s="193" t="e">
        <f t="shared" si="222"/>
        <v>#N/A</v>
      </c>
      <c r="MO88" s="193" t="e">
        <f t="shared" si="222"/>
        <v>#N/A</v>
      </c>
      <c r="MP88" s="193" t="e">
        <f t="shared" si="222"/>
        <v>#N/A</v>
      </c>
      <c r="MQ88" s="193" t="e">
        <f t="shared" si="222"/>
        <v>#N/A</v>
      </c>
      <c r="MR88" s="193" t="e">
        <f t="shared" si="222"/>
        <v>#N/A</v>
      </c>
      <c r="MS88" s="193" t="e">
        <f t="shared" si="222"/>
        <v>#N/A</v>
      </c>
      <c r="MT88" s="193" t="e">
        <f t="shared" si="222"/>
        <v>#N/A</v>
      </c>
      <c r="MU88" s="193" t="e">
        <f t="shared" si="222"/>
        <v>#N/A</v>
      </c>
      <c r="MV88" s="193" t="e">
        <f t="shared" si="222"/>
        <v>#N/A</v>
      </c>
      <c r="MW88" s="193" t="e">
        <f t="shared" si="222"/>
        <v>#N/A</v>
      </c>
      <c r="MX88" s="193" t="e">
        <f t="shared" si="222"/>
        <v>#N/A</v>
      </c>
      <c r="MY88" s="193" t="e">
        <f t="shared" si="222"/>
        <v>#N/A</v>
      </c>
      <c r="MZ88" s="193" t="e">
        <f t="shared" si="194"/>
        <v>#N/A</v>
      </c>
      <c r="NA88" s="193" t="e">
        <f t="shared" si="207"/>
        <v>#N/A</v>
      </c>
      <c r="NB88" s="193" t="e">
        <f t="shared" si="207"/>
        <v>#N/A</v>
      </c>
      <c r="NC88" s="193" t="e">
        <f t="shared" si="207"/>
        <v>#N/A</v>
      </c>
      <c r="ND88" s="193" t="e">
        <f t="shared" si="217"/>
        <v>#N/A</v>
      </c>
      <c r="NE88" s="193" t="e">
        <f t="shared" si="217"/>
        <v>#N/A</v>
      </c>
      <c r="NF88" s="193" t="e">
        <f t="shared" si="217"/>
        <v>#N/A</v>
      </c>
      <c r="NG88" s="193" t="e">
        <f t="shared" si="217"/>
        <v>#N/A</v>
      </c>
      <c r="NH88" s="193" t="e">
        <f t="shared" si="217"/>
        <v>#N/A</v>
      </c>
      <c r="NI88" s="193" t="e">
        <f t="shared" si="217"/>
        <v>#N/A</v>
      </c>
      <c r="NJ88" s="193" t="e">
        <f t="shared" si="217"/>
        <v>#N/A</v>
      </c>
      <c r="NK88" s="193" t="e">
        <f t="shared" si="217"/>
        <v>#N/A</v>
      </c>
      <c r="NL88" s="193" t="e">
        <f t="shared" si="217"/>
        <v>#N/A</v>
      </c>
      <c r="NM88" s="193" t="e">
        <f t="shared" si="217"/>
        <v>#N/A</v>
      </c>
      <c r="NN88" s="193" t="e">
        <f t="shared" si="217"/>
        <v>#N/A</v>
      </c>
      <c r="NO88" s="193" t="e">
        <f t="shared" si="217"/>
        <v>#N/A</v>
      </c>
      <c r="NP88" s="193" t="e">
        <f t="shared" si="217"/>
        <v>#N/A</v>
      </c>
      <c r="NQ88" s="193" t="e">
        <f t="shared" si="217"/>
        <v>#N/A</v>
      </c>
      <c r="NR88" s="193" t="e">
        <f t="shared" si="217"/>
        <v>#N/A</v>
      </c>
      <c r="NS88" s="193" t="e">
        <f t="shared" si="213"/>
        <v>#N/A</v>
      </c>
      <c r="NT88" s="193" t="e">
        <f t="shared" si="213"/>
        <v>#N/A</v>
      </c>
      <c r="NU88" s="193" t="e">
        <f t="shared" si="213"/>
        <v>#N/A</v>
      </c>
      <c r="NV88" s="193" t="e">
        <f t="shared" si="213"/>
        <v>#N/A</v>
      </c>
      <c r="NW88" s="193" t="e">
        <f t="shared" si="213"/>
        <v>#N/A</v>
      </c>
      <c r="NX88" s="193" t="e">
        <f t="shared" si="213"/>
        <v>#N/A</v>
      </c>
      <c r="NY88" s="193" t="e">
        <f t="shared" si="213"/>
        <v>#N/A</v>
      </c>
      <c r="NZ88" s="193" t="e">
        <f t="shared" si="213"/>
        <v>#N/A</v>
      </c>
      <c r="OA88" s="193" t="e">
        <f t="shared" si="213"/>
        <v>#N/A</v>
      </c>
      <c r="OB88" s="193" t="e">
        <f t="shared" si="213"/>
        <v>#N/A</v>
      </c>
      <c r="OC88" s="193" t="e">
        <f t="shared" si="213"/>
        <v>#N/A</v>
      </c>
      <c r="OD88" s="193" t="e">
        <f t="shared" si="213"/>
        <v>#N/A</v>
      </c>
      <c r="OE88" s="193" t="e">
        <f t="shared" si="213"/>
        <v>#N/A</v>
      </c>
      <c r="OF88" s="193" t="e">
        <f t="shared" si="213"/>
        <v>#N/A</v>
      </c>
      <c r="OG88" s="193" t="e">
        <f t="shared" si="213"/>
        <v>#N/A</v>
      </c>
      <c r="OH88" s="193" t="e">
        <f t="shared" si="210"/>
        <v>#N/A</v>
      </c>
      <c r="OI88" s="193" t="e">
        <f t="shared" si="210"/>
        <v>#N/A</v>
      </c>
      <c r="OJ88" s="193" t="e">
        <f t="shared" si="210"/>
        <v>#N/A</v>
      </c>
      <c r="OK88" s="193" t="e">
        <f t="shared" si="210"/>
        <v>#N/A</v>
      </c>
      <c r="OL88" s="193" t="e">
        <f t="shared" si="210"/>
        <v>#N/A</v>
      </c>
      <c r="OM88" s="193" t="e">
        <f t="shared" si="210"/>
        <v>#N/A</v>
      </c>
      <c r="ON88" s="193" t="e">
        <f t="shared" si="210"/>
        <v>#N/A</v>
      </c>
      <c r="OO88" s="193" t="e">
        <f t="shared" si="210"/>
        <v>#N/A</v>
      </c>
      <c r="OP88" s="193" t="e">
        <f t="shared" si="210"/>
        <v>#N/A</v>
      </c>
      <c r="OQ88" s="193" t="e">
        <f t="shared" si="210"/>
        <v>#N/A</v>
      </c>
      <c r="OR88" s="193" t="e">
        <f t="shared" si="210"/>
        <v>#N/A</v>
      </c>
      <c r="OS88" s="193" t="e">
        <f t="shared" si="210"/>
        <v>#N/A</v>
      </c>
      <c r="OT88" s="193" t="e">
        <f t="shared" si="210"/>
        <v>#N/A</v>
      </c>
      <c r="OU88" s="193" t="e">
        <f t="shared" si="210"/>
        <v>#N/A</v>
      </c>
      <c r="OV88" s="193" t="e">
        <f t="shared" si="210"/>
        <v>#N/A</v>
      </c>
      <c r="OW88" s="193" t="e">
        <f t="shared" si="223"/>
        <v>#N/A</v>
      </c>
      <c r="OX88" s="193" t="e">
        <f t="shared" si="223"/>
        <v>#N/A</v>
      </c>
      <c r="OY88" s="193" t="e">
        <f t="shared" si="223"/>
        <v>#N/A</v>
      </c>
      <c r="OZ88" s="193" t="e">
        <f t="shared" si="223"/>
        <v>#N/A</v>
      </c>
      <c r="PA88" s="193" t="e">
        <f t="shared" si="223"/>
        <v>#N/A</v>
      </c>
      <c r="PB88" s="193" t="e">
        <f t="shared" si="223"/>
        <v>#N/A</v>
      </c>
      <c r="PC88" s="193" t="e">
        <f t="shared" si="223"/>
        <v>#N/A</v>
      </c>
      <c r="PD88" s="193" t="e">
        <f t="shared" si="223"/>
        <v>#N/A</v>
      </c>
      <c r="PE88" s="193" t="e">
        <f t="shared" si="223"/>
        <v>#N/A</v>
      </c>
      <c r="PF88" s="193" t="e">
        <f t="shared" si="223"/>
        <v>#N/A</v>
      </c>
      <c r="PG88" s="193" t="e">
        <f t="shared" si="223"/>
        <v>#N/A</v>
      </c>
      <c r="PH88" s="193" t="e">
        <f t="shared" si="223"/>
        <v>#N/A</v>
      </c>
      <c r="PI88" s="193" t="e">
        <f t="shared" si="223"/>
        <v>#N/A</v>
      </c>
      <c r="PJ88" s="193" t="e">
        <f t="shared" si="223"/>
        <v>#N/A</v>
      </c>
      <c r="PK88" s="193" t="e">
        <f t="shared" si="223"/>
        <v>#N/A</v>
      </c>
      <c r="PL88" s="193" t="e">
        <f t="shared" si="195"/>
        <v>#N/A</v>
      </c>
      <c r="PM88" s="193" t="e">
        <f t="shared" si="218"/>
        <v>#N/A</v>
      </c>
      <c r="PN88" s="193" t="e">
        <f t="shared" si="218"/>
        <v>#N/A</v>
      </c>
      <c r="PO88" s="193" t="e">
        <f t="shared" si="218"/>
        <v>#N/A</v>
      </c>
      <c r="PP88" s="193" t="e">
        <f t="shared" si="218"/>
        <v>#N/A</v>
      </c>
      <c r="PQ88" s="193" t="e">
        <f t="shared" si="218"/>
        <v>#N/A</v>
      </c>
      <c r="PR88" s="193" t="e">
        <f t="shared" si="218"/>
        <v>#N/A</v>
      </c>
      <c r="PS88" s="193" t="e">
        <f t="shared" si="218"/>
        <v>#N/A</v>
      </c>
      <c r="PT88" s="193" t="e">
        <f t="shared" si="218"/>
        <v>#N/A</v>
      </c>
    </row>
    <row r="89" spans="1:436" hidden="1" x14ac:dyDescent="0.45">
      <c r="A89" s="20">
        <v>86</v>
      </c>
      <c r="B89" s="115"/>
      <c r="C89" s="115"/>
      <c r="D89" s="115"/>
      <c r="E89" s="110" t="str">
        <f t="shared" si="174"/>
        <v/>
      </c>
      <c r="F89" s="21" t="str">
        <f t="shared" si="175"/>
        <v/>
      </c>
      <c r="G89" s="22" t="str">
        <f t="shared" si="176"/>
        <v/>
      </c>
      <c r="H89" s="23" t="str">
        <f>IF(F89="","",IF(OR($F89&lt;Skew!$B$3,$F89=Skew!$B$3),IF($F89&gt;Skew!$C$3,Skew!$A$3,IF($F89&gt;Skew!$C$4,Skew!$A$4,IF($F89&gt;Skew!$C$5,Skew!$A$5,IF($F89&gt;Skew!$C$6,Skew!$A$6,IF($F89&gt;Skew!$C$7,Skew!$A$7,IF($F89&gt;Skew!$C$8,Skew!$A$8,IF($F89&gt;Skew!$C$9,Skew!$A$9,IF($F89&gt;Skew!$C$10,Skew!$A$10,IF($F89&gt;Skew!$C$11,Skew!$A$11,IF($F89&gt;Skew!$C$12,Skew!$A$12,IF($F89&gt;Skew!$C$13,Skew!$A$13,IF($F89&gt;Skew!$C$14,Skew!$A$14,IF($F89&gt;Skew!$C$15,Skew!$A$15,IF($F89&gt;Skew!$C$16,Skew!$A$16,Skew!$A$17)
)))))))))))))))</f>
        <v/>
      </c>
      <c r="I89" s="22" t="str">
        <f>IF(F89="","",MATCH(H89,Skew!$A$3:$A$17,0))</f>
        <v/>
      </c>
      <c r="J89" s="22" t="str">
        <f t="shared" si="166"/>
        <v/>
      </c>
      <c r="K89" s="24"/>
      <c r="L89" s="22" t="str">
        <f>IF(OR(F89="",K89=""),"",MATCH(K89,Confidence!$A$3:$A$12,0))</f>
        <v/>
      </c>
      <c r="M89" s="25" t="str">
        <f t="shared" si="167"/>
        <v/>
      </c>
      <c r="N89" s="25" t="str">
        <f t="shared" si="168"/>
        <v/>
      </c>
      <c r="O89" s="22"/>
      <c r="P89" s="102" t="str">
        <f t="shared" si="169"/>
        <v/>
      </c>
      <c r="Q89" s="102" t="str">
        <f t="shared" si="170"/>
        <v/>
      </c>
      <c r="R89" s="37" t="str">
        <f t="shared" si="171"/>
        <v/>
      </c>
      <c r="S89" s="115"/>
      <c r="T89" s="204" t="str">
        <f>IF(AND(B89&gt;0,C89&gt;0,D89&gt;0,M89&gt;0,N89&gt;0,S89&gt;0,NOT(K89="")),ABS(VLOOKUP($S$1,VLookups!$A$30:$B$31,2,FALSE)-_xlfn.BETA.DIST(S89,IF(G89="L",N89,M89),IF(G89="L",M89,N89),TRUE,B89,D89)),"")</f>
        <v/>
      </c>
      <c r="U89" s="112" t="str">
        <f>IF(OR($M89="",$N89=""),"",_xlfn.BETA.INV(ABS(VLOOKUP($S$1,VLookups!$A$30:$B$31,2,FALSE)-U$3),IF($G89="L",$N89,$M89),IF($G89="L",$M89,$N89),$B89,$D89))</f>
        <v/>
      </c>
      <c r="V89" s="113" t="str">
        <f>IF(OR($M89="",$N89=""),"",_xlfn.BETA.INV(ABS(VLOOKUP($S$1,VLookups!$A$30:$B$31,2,FALSE)-V$3),IF($G89="L",$N89,$M89),IF($G89="L",$M89,$N89),$B89,$D89))</f>
        <v/>
      </c>
      <c r="W89" s="112" t="str">
        <f>IF(OR($M89="",$N89=""),"",_xlfn.BETA.INV(ABS(VLOOKUP($S$1,VLookups!$A$30:$B$31,2,FALSE)-W$3),IF($G89="L",$N89,$M89),IF($G89="L",$M89,$N89),$B89,$D89))</f>
        <v/>
      </c>
      <c r="X89" s="113" t="str">
        <f>IF(OR($M89="",$N89=""),"",_xlfn.BETA.INV(ABS(VLOOKUP($S$1,VLookups!$A$30:$B$31,2,FALSE)-X$3),IF($G89="L",$N89,$M89),IF($G89="L",$M89,$N89),$B89,$D89))</f>
        <v/>
      </c>
      <c r="Y89" s="112" t="str">
        <f>IF(OR($M89="",$N89=""),"",_xlfn.BETA.INV(ABS(VLOOKUP($S$1,VLookups!$A$30:$B$31,2,FALSE)-Y$3),IF($G89="L",$N89,$M89),IF($G89="L",$M89,$N89),$B89,$D89))</f>
        <v/>
      </c>
      <c r="Z89" s="113" t="str">
        <f>IF(OR($M89="",$N89=""),"",_xlfn.BETA.INV(ABS(VLOOKUP($S$1,VLookups!$A$30:$B$31,2,FALSE)-Z$3),IF($G89="L",$N89,$M89),IF($G89="L",$M89,$N89),$B89,$D89))</f>
        <v/>
      </c>
      <c r="AA89" s="112" t="str">
        <f>IF(OR($M89="",$N89=""),"",_xlfn.BETA.INV(ABS(VLOOKUP($S$1,VLookups!$A$30:$B$31,2,FALSE)-AA$3),IF($G89="L",$N89,$M89),IF($G89="L",$M89,$N89),$B89,$D89))</f>
        <v/>
      </c>
      <c r="AB89" s="113" t="str">
        <f>IF(OR($M89="",$N89=""),"",_xlfn.BETA.INV(ABS(VLOOKUP($S$1,VLookups!$A$30:$B$31,2,FALSE)-AB$3),IF($G89="L",$N89,$M89),IF($G89="L",$M89,$N89),$B89,$D89))</f>
        <v/>
      </c>
      <c r="AC89" s="112" t="str">
        <f>IF(OR($M89="",$N89=""),"",_xlfn.BETA.INV(ABS(VLOOKUP($S$1,VLookups!$A$30:$B$31,2,FALSE)-AC$3),IF($G89="L",$N89,$M89),IF($G89="L",$M89,$N89),$B89,$D89))</f>
        <v/>
      </c>
      <c r="AD89" s="113" t="str">
        <f>IF(OR($M89="",$N89=""),"",_xlfn.BETA.INV(ABS(VLOOKUP($S$1,VLookups!$A$30:$B$31,2,FALSE)-AD$3),IF($G89="L",$N89,$M89),IF($G89="L",$M89,$N89),$B89,$D89))</f>
        <v/>
      </c>
      <c r="AE89" s="112" t="str">
        <f>IF(OR($M89="",$N89=""),"",_xlfn.BETA.INV(ABS(VLOOKUP($S$1,VLookups!$A$30:$B$31,2,FALSE)-AE$3),IF($G89="L",$N89,$M89),IF($G89="L",$M89,$N89),$B89,$D89))</f>
        <v/>
      </c>
      <c r="AF89" s="113" t="str">
        <f>IF(OR($M89="",$N89=""),"",_xlfn.BETA.INV(ABS(VLOOKUP($S$1,VLookups!$A$30:$B$31,2,FALSE)-AF$3),IF($G89="L",$N89,$M89),IF($G89="L",$M89,$N89),$B89,$D89))</f>
        <v/>
      </c>
      <c r="AG89" s="15"/>
      <c r="AH89" s="194" t="str">
        <f t="shared" si="177"/>
        <v/>
      </c>
      <c r="AI89" s="192" t="str">
        <f t="shared" si="178"/>
        <v/>
      </c>
      <c r="AJ89" s="177" t="str">
        <f t="shared" ref="AJ89:AJ92" si="238">IF(ISNONTEXT($AH89),AI89+$AH89,"")</f>
        <v/>
      </c>
      <c r="AK89" s="177" t="str">
        <f t="shared" si="232"/>
        <v/>
      </c>
      <c r="AL89" s="177" t="str">
        <f t="shared" si="232"/>
        <v/>
      </c>
      <c r="AM89" s="177" t="str">
        <f t="shared" si="232"/>
        <v/>
      </c>
      <c r="AN89" s="177" t="str">
        <f t="shared" si="232"/>
        <v/>
      </c>
      <c r="AO89" s="177" t="str">
        <f t="shared" si="232"/>
        <v/>
      </c>
      <c r="AP89" s="177" t="str">
        <f t="shared" si="232"/>
        <v/>
      </c>
      <c r="AQ89" s="177" t="str">
        <f t="shared" si="232"/>
        <v/>
      </c>
      <c r="AR89" s="177" t="str">
        <f t="shared" si="232"/>
        <v/>
      </c>
      <c r="AS89" s="177" t="str">
        <f t="shared" si="232"/>
        <v/>
      </c>
      <c r="AT89" s="177" t="str">
        <f t="shared" si="232"/>
        <v/>
      </c>
      <c r="AU89" s="177" t="str">
        <f t="shared" si="232"/>
        <v/>
      </c>
      <c r="AV89" s="177" t="str">
        <f t="shared" si="232"/>
        <v/>
      </c>
      <c r="AW89" s="177" t="str">
        <f t="shared" si="232"/>
        <v/>
      </c>
      <c r="AX89" s="177" t="str">
        <f t="shared" si="232"/>
        <v/>
      </c>
      <c r="AY89" s="177" t="str">
        <f t="shared" si="232"/>
        <v/>
      </c>
      <c r="AZ89" s="177" t="str">
        <f t="shared" si="232"/>
        <v/>
      </c>
      <c r="BA89" s="177" t="str">
        <f t="shared" si="227"/>
        <v/>
      </c>
      <c r="BB89" s="177" t="str">
        <f t="shared" si="227"/>
        <v/>
      </c>
      <c r="BC89" s="177" t="str">
        <f t="shared" si="227"/>
        <v/>
      </c>
      <c r="BD89" s="177" t="str">
        <f t="shared" si="227"/>
        <v/>
      </c>
      <c r="BE89" s="177" t="str">
        <f t="shared" si="227"/>
        <v/>
      </c>
      <c r="BF89" s="177" t="str">
        <f t="shared" si="227"/>
        <v/>
      </c>
      <c r="BG89" s="177" t="str">
        <f t="shared" si="227"/>
        <v/>
      </c>
      <c r="BH89" s="177" t="str">
        <f t="shared" si="227"/>
        <v/>
      </c>
      <c r="BI89" s="177" t="str">
        <f t="shared" si="227"/>
        <v/>
      </c>
      <c r="BJ89" s="177" t="str">
        <f t="shared" si="227"/>
        <v/>
      </c>
      <c r="BK89" s="177" t="str">
        <f t="shared" si="227"/>
        <v/>
      </c>
      <c r="BL89" s="177" t="str">
        <f t="shared" si="227"/>
        <v/>
      </c>
      <c r="BM89" s="177" t="str">
        <f t="shared" si="227"/>
        <v/>
      </c>
      <c r="BN89" s="177" t="str">
        <f t="shared" si="227"/>
        <v/>
      </c>
      <c r="BO89" s="177" t="str">
        <f t="shared" si="227"/>
        <v/>
      </c>
      <c r="BP89" s="177" t="str">
        <f t="shared" si="233"/>
        <v/>
      </c>
      <c r="BQ89" s="177" t="str">
        <f t="shared" si="233"/>
        <v/>
      </c>
      <c r="BR89" s="177" t="str">
        <f t="shared" si="233"/>
        <v/>
      </c>
      <c r="BS89" s="177" t="str">
        <f t="shared" si="233"/>
        <v/>
      </c>
      <c r="BT89" s="177" t="str">
        <f t="shared" si="233"/>
        <v/>
      </c>
      <c r="BU89" s="177" t="str">
        <f t="shared" si="233"/>
        <v/>
      </c>
      <c r="BV89" s="177" t="str">
        <f t="shared" si="233"/>
        <v/>
      </c>
      <c r="BW89" s="177" t="str">
        <f t="shared" si="233"/>
        <v/>
      </c>
      <c r="BX89" s="177" t="str">
        <f t="shared" si="233"/>
        <v/>
      </c>
      <c r="BY89" s="177" t="str">
        <f t="shared" si="233"/>
        <v/>
      </c>
      <c r="BZ89" s="177" t="str">
        <f t="shared" si="233"/>
        <v/>
      </c>
      <c r="CA89" s="177" t="str">
        <f t="shared" si="233"/>
        <v/>
      </c>
      <c r="CB89" s="177" t="str">
        <f t="shared" si="233"/>
        <v/>
      </c>
      <c r="CC89" s="177" t="str">
        <f t="shared" si="233"/>
        <v/>
      </c>
      <c r="CD89" s="177" t="str">
        <f t="shared" si="233"/>
        <v/>
      </c>
      <c r="CE89" s="177" t="str">
        <f t="shared" si="233"/>
        <v/>
      </c>
      <c r="CF89" s="177" t="str">
        <f t="shared" si="228"/>
        <v/>
      </c>
      <c r="CG89" s="177" t="str">
        <f t="shared" si="228"/>
        <v/>
      </c>
      <c r="CH89" s="177" t="str">
        <f t="shared" si="228"/>
        <v/>
      </c>
      <c r="CI89" s="177" t="str">
        <f t="shared" si="228"/>
        <v/>
      </c>
      <c r="CJ89" s="177" t="str">
        <f t="shared" si="228"/>
        <v/>
      </c>
      <c r="CK89" s="177" t="str">
        <f t="shared" si="228"/>
        <v/>
      </c>
      <c r="CL89" s="177" t="str">
        <f t="shared" si="228"/>
        <v/>
      </c>
      <c r="CM89" s="177" t="str">
        <f t="shared" si="228"/>
        <v/>
      </c>
      <c r="CN89" s="177" t="str">
        <f t="shared" si="228"/>
        <v/>
      </c>
      <c r="CO89" s="177" t="str">
        <f t="shared" si="228"/>
        <v/>
      </c>
      <c r="CP89" s="177" t="str">
        <f t="shared" si="228"/>
        <v/>
      </c>
      <c r="CQ89" s="177" t="str">
        <f t="shared" si="228"/>
        <v/>
      </c>
      <c r="CR89" s="177" t="str">
        <f t="shared" si="228"/>
        <v/>
      </c>
      <c r="CS89" s="177" t="str">
        <f t="shared" si="228"/>
        <v/>
      </c>
      <c r="CT89" s="177" t="str">
        <f t="shared" si="228"/>
        <v/>
      </c>
      <c r="CU89" s="177" t="str">
        <f t="shared" si="224"/>
        <v/>
      </c>
      <c r="CV89" s="177" t="str">
        <f t="shared" si="224"/>
        <v/>
      </c>
      <c r="CW89" s="177" t="str">
        <f t="shared" si="224"/>
        <v/>
      </c>
      <c r="CX89" s="177" t="str">
        <f t="shared" si="224"/>
        <v/>
      </c>
      <c r="CY89" s="177" t="str">
        <f t="shared" si="224"/>
        <v/>
      </c>
      <c r="CZ89" s="177" t="str">
        <f t="shared" si="224"/>
        <v/>
      </c>
      <c r="DA89" s="177" t="str">
        <f t="shared" si="224"/>
        <v/>
      </c>
      <c r="DB89" s="177" t="str">
        <f t="shared" si="224"/>
        <v/>
      </c>
      <c r="DC89" s="177" t="str">
        <f t="shared" si="224"/>
        <v/>
      </c>
      <c r="DD89" s="177" t="str">
        <f t="shared" si="224"/>
        <v/>
      </c>
      <c r="DE89" s="177" t="str">
        <f t="shared" si="224"/>
        <v/>
      </c>
      <c r="DF89" s="177" t="str">
        <f t="shared" si="224"/>
        <v/>
      </c>
      <c r="DG89" s="177" t="str">
        <f t="shared" si="224"/>
        <v/>
      </c>
      <c r="DH89" s="177" t="str">
        <f t="shared" si="224"/>
        <v/>
      </c>
      <c r="DI89" s="177" t="str">
        <f t="shared" si="224"/>
        <v/>
      </c>
      <c r="DJ89" s="177" t="str">
        <f t="shared" si="224"/>
        <v/>
      </c>
      <c r="DK89" s="177" t="str">
        <f t="shared" si="220"/>
        <v/>
      </c>
      <c r="DL89" s="177" t="str">
        <f t="shared" si="220"/>
        <v/>
      </c>
      <c r="DM89" s="177" t="str">
        <f t="shared" si="220"/>
        <v/>
      </c>
      <c r="DN89" s="177" t="str">
        <f t="shared" si="220"/>
        <v/>
      </c>
      <c r="DO89" s="177" t="str">
        <f t="shared" si="220"/>
        <v/>
      </c>
      <c r="DP89" s="177" t="str">
        <f t="shared" si="220"/>
        <v/>
      </c>
      <c r="DQ89" s="177" t="str">
        <f t="shared" si="220"/>
        <v/>
      </c>
      <c r="DR89" s="177" t="str">
        <f t="shared" si="220"/>
        <v/>
      </c>
      <c r="DS89" s="177" t="str">
        <f t="shared" si="220"/>
        <v/>
      </c>
      <c r="DT89" s="177" t="str">
        <f t="shared" si="220"/>
        <v/>
      </c>
      <c r="DU89" s="177" t="str">
        <f t="shared" si="220"/>
        <v/>
      </c>
      <c r="DV89" s="177" t="str">
        <f t="shared" si="220"/>
        <v/>
      </c>
      <c r="DW89" s="177" t="str">
        <f t="shared" si="220"/>
        <v/>
      </c>
      <c r="DX89" s="177" t="str">
        <f t="shared" si="220"/>
        <v/>
      </c>
      <c r="DY89" s="177" t="str">
        <f t="shared" si="220"/>
        <v/>
      </c>
      <c r="DZ89" s="177" t="str">
        <f t="shared" si="234"/>
        <v/>
      </c>
      <c r="EA89" s="177" t="str">
        <f t="shared" si="234"/>
        <v/>
      </c>
      <c r="EB89" s="177" t="str">
        <f t="shared" si="234"/>
        <v/>
      </c>
      <c r="EC89" s="177" t="str">
        <f t="shared" si="234"/>
        <v/>
      </c>
      <c r="ED89" s="177" t="str">
        <f t="shared" si="234"/>
        <v/>
      </c>
      <c r="EE89" s="177" t="str">
        <f t="shared" si="234"/>
        <v/>
      </c>
      <c r="EF89" s="177" t="str">
        <f t="shared" si="234"/>
        <v/>
      </c>
      <c r="EG89" s="177" t="str">
        <f t="shared" si="234"/>
        <v/>
      </c>
      <c r="EH89" s="177" t="str">
        <f t="shared" si="234"/>
        <v/>
      </c>
      <c r="EI89" s="177" t="str">
        <f t="shared" si="234"/>
        <v/>
      </c>
      <c r="EJ89" s="177" t="str">
        <f t="shared" si="234"/>
        <v/>
      </c>
      <c r="EK89" s="177" t="str">
        <f t="shared" si="234"/>
        <v/>
      </c>
      <c r="EL89" s="177" t="str">
        <f t="shared" si="234"/>
        <v/>
      </c>
      <c r="EM89" s="177" t="str">
        <f t="shared" si="234"/>
        <v/>
      </c>
      <c r="EN89" s="177" t="str">
        <f t="shared" si="234"/>
        <v/>
      </c>
      <c r="EO89" s="177" t="str">
        <f t="shared" si="234"/>
        <v/>
      </c>
      <c r="EP89" s="177" t="str">
        <f t="shared" si="229"/>
        <v/>
      </c>
      <c r="EQ89" s="177" t="str">
        <f t="shared" si="229"/>
        <v/>
      </c>
      <c r="ER89" s="177" t="str">
        <f t="shared" si="229"/>
        <v/>
      </c>
      <c r="ES89" s="177" t="str">
        <f t="shared" si="229"/>
        <v/>
      </c>
      <c r="ET89" s="177" t="str">
        <f t="shared" si="229"/>
        <v/>
      </c>
      <c r="EU89" s="177" t="str">
        <f t="shared" si="229"/>
        <v/>
      </c>
      <c r="EV89" s="177" t="str">
        <f t="shared" si="229"/>
        <v/>
      </c>
      <c r="EW89" s="177" t="str">
        <f t="shared" si="229"/>
        <v/>
      </c>
      <c r="EX89" s="177" t="str">
        <f t="shared" si="229"/>
        <v/>
      </c>
      <c r="EY89" s="177" t="str">
        <f t="shared" si="229"/>
        <v/>
      </c>
      <c r="EZ89" s="177" t="str">
        <f t="shared" si="229"/>
        <v/>
      </c>
      <c r="FA89" s="177" t="str">
        <f t="shared" si="229"/>
        <v/>
      </c>
      <c r="FB89" s="177" t="str">
        <f t="shared" si="229"/>
        <v/>
      </c>
      <c r="FC89" s="177" t="str">
        <f t="shared" si="229"/>
        <v/>
      </c>
      <c r="FD89" s="177" t="str">
        <f t="shared" si="229"/>
        <v/>
      </c>
      <c r="FE89" s="177" t="str">
        <f t="shared" ref="FE89:FT103" si="239">IF(ISNONTEXT($AH89),FD89+$AH89,"")</f>
        <v/>
      </c>
      <c r="FF89" s="177" t="str">
        <f t="shared" si="239"/>
        <v/>
      </c>
      <c r="FG89" s="177" t="str">
        <f t="shared" si="239"/>
        <v/>
      </c>
      <c r="FH89" s="177" t="str">
        <f t="shared" si="239"/>
        <v/>
      </c>
      <c r="FI89" s="177" t="str">
        <f t="shared" si="239"/>
        <v/>
      </c>
      <c r="FJ89" s="177" t="str">
        <f t="shared" si="239"/>
        <v/>
      </c>
      <c r="FK89" s="177" t="str">
        <f t="shared" si="239"/>
        <v/>
      </c>
      <c r="FL89" s="177" t="str">
        <f t="shared" si="239"/>
        <v/>
      </c>
      <c r="FM89" s="177" t="str">
        <f t="shared" si="239"/>
        <v/>
      </c>
      <c r="FN89" s="177" t="str">
        <f t="shared" si="239"/>
        <v/>
      </c>
      <c r="FO89" s="177" t="str">
        <f t="shared" si="239"/>
        <v/>
      </c>
      <c r="FP89" s="177" t="str">
        <f t="shared" si="239"/>
        <v/>
      </c>
      <c r="FQ89" s="177" t="str">
        <f t="shared" si="239"/>
        <v/>
      </c>
      <c r="FR89" s="177" t="str">
        <f t="shared" si="239"/>
        <v/>
      </c>
      <c r="FS89" s="177" t="str">
        <f t="shared" si="239"/>
        <v/>
      </c>
      <c r="FT89" s="177" t="str">
        <f t="shared" si="239"/>
        <v/>
      </c>
      <c r="FU89" s="177" t="str">
        <f t="shared" si="235"/>
        <v/>
      </c>
      <c r="FV89" s="177" t="str">
        <f t="shared" si="235"/>
        <v/>
      </c>
      <c r="FW89" s="177" t="str">
        <f t="shared" si="235"/>
        <v/>
      </c>
      <c r="FX89" s="177" t="str">
        <f t="shared" si="235"/>
        <v/>
      </c>
      <c r="FY89" s="177" t="str">
        <f t="shared" si="235"/>
        <v/>
      </c>
      <c r="FZ89" s="177" t="str">
        <f t="shared" si="235"/>
        <v/>
      </c>
      <c r="GA89" s="177" t="str">
        <f t="shared" si="235"/>
        <v/>
      </c>
      <c r="GB89" s="177" t="str">
        <f t="shared" si="235"/>
        <v/>
      </c>
      <c r="GC89" s="177" t="str">
        <f t="shared" si="235"/>
        <v/>
      </c>
      <c r="GD89" s="177" t="str">
        <f t="shared" si="235"/>
        <v/>
      </c>
      <c r="GE89" s="177" t="str">
        <f t="shared" si="235"/>
        <v/>
      </c>
      <c r="GF89" s="177" t="str">
        <f t="shared" si="235"/>
        <v/>
      </c>
      <c r="GG89" s="177" t="str">
        <f t="shared" si="235"/>
        <v/>
      </c>
      <c r="GH89" s="177" t="str">
        <f t="shared" si="235"/>
        <v/>
      </c>
      <c r="GI89" s="177" t="str">
        <f t="shared" si="235"/>
        <v/>
      </c>
      <c r="GJ89" s="177" t="str">
        <f t="shared" si="230"/>
        <v/>
      </c>
      <c r="GK89" s="177" t="str">
        <f t="shared" si="230"/>
        <v/>
      </c>
      <c r="GL89" s="177" t="str">
        <f t="shared" si="230"/>
        <v/>
      </c>
      <c r="GM89" s="177" t="str">
        <f t="shared" si="225"/>
        <v/>
      </c>
      <c r="GN89" s="177" t="str">
        <f t="shared" si="236"/>
        <v/>
      </c>
      <c r="GO89" s="177" t="str">
        <f t="shared" si="236"/>
        <v/>
      </c>
      <c r="GP89" s="177" t="str">
        <f t="shared" si="236"/>
        <v/>
      </c>
      <c r="GQ89" s="177" t="str">
        <f t="shared" si="236"/>
        <v/>
      </c>
      <c r="GR89" s="177" t="str">
        <f t="shared" si="236"/>
        <v/>
      </c>
      <c r="GS89" s="177" t="str">
        <f t="shared" si="236"/>
        <v/>
      </c>
      <c r="GT89" s="177" t="str">
        <f t="shared" si="236"/>
        <v/>
      </c>
      <c r="GU89" s="177" t="str">
        <f t="shared" si="236"/>
        <v/>
      </c>
      <c r="GV89" s="177" t="str">
        <f t="shared" si="236"/>
        <v/>
      </c>
      <c r="GW89" s="177" t="str">
        <f t="shared" si="236"/>
        <v/>
      </c>
      <c r="GX89" s="177" t="str">
        <f t="shared" si="236"/>
        <v/>
      </c>
      <c r="GY89" s="177" t="str">
        <f t="shared" si="236"/>
        <v/>
      </c>
      <c r="GZ89" s="177" t="str">
        <f t="shared" si="236"/>
        <v/>
      </c>
      <c r="HA89" s="177" t="str">
        <f t="shared" si="236"/>
        <v/>
      </c>
      <c r="HB89" s="177" t="str">
        <f t="shared" si="236"/>
        <v/>
      </c>
      <c r="HC89" s="177" t="str">
        <f t="shared" si="236"/>
        <v/>
      </c>
      <c r="HD89" s="177" t="str">
        <f t="shared" si="231"/>
        <v/>
      </c>
      <c r="HE89" s="177" t="str">
        <f t="shared" si="231"/>
        <v/>
      </c>
      <c r="HF89" s="177" t="str">
        <f t="shared" si="231"/>
        <v/>
      </c>
      <c r="HG89" s="177" t="str">
        <f t="shared" si="231"/>
        <v/>
      </c>
      <c r="HH89" s="177" t="str">
        <f t="shared" si="231"/>
        <v/>
      </c>
      <c r="HI89" s="177" t="str">
        <f t="shared" si="231"/>
        <v/>
      </c>
      <c r="HJ89" s="177" t="str">
        <f t="shared" si="231"/>
        <v/>
      </c>
      <c r="HK89" s="177" t="str">
        <f t="shared" si="231"/>
        <v/>
      </c>
      <c r="HL89" s="177" t="str">
        <f t="shared" si="231"/>
        <v/>
      </c>
      <c r="HM89" s="177" t="str">
        <f t="shared" si="231"/>
        <v/>
      </c>
      <c r="HN89" s="177" t="str">
        <f t="shared" si="231"/>
        <v/>
      </c>
      <c r="HO89" s="177" t="str">
        <f t="shared" si="231"/>
        <v/>
      </c>
      <c r="HP89" s="177" t="str">
        <f t="shared" si="231"/>
        <v/>
      </c>
      <c r="HQ89" s="177" t="str">
        <f t="shared" si="231"/>
        <v/>
      </c>
      <c r="HR89" s="177" t="str">
        <f t="shared" si="231"/>
        <v/>
      </c>
      <c r="HS89" s="177" t="str">
        <f t="shared" si="226"/>
        <v/>
      </c>
      <c r="HT89" s="177" t="str">
        <f t="shared" si="237"/>
        <v/>
      </c>
      <c r="HU89" s="177" t="str">
        <f t="shared" si="237"/>
        <v/>
      </c>
      <c r="HV89" s="177" t="str">
        <f t="shared" si="237"/>
        <v/>
      </c>
      <c r="HW89" s="177" t="str">
        <f t="shared" si="237"/>
        <v/>
      </c>
      <c r="HX89" s="177" t="str">
        <f t="shared" si="237"/>
        <v/>
      </c>
      <c r="HY89" s="177" t="str">
        <f t="shared" si="237"/>
        <v/>
      </c>
      <c r="HZ89" s="177" t="str">
        <f t="shared" si="237"/>
        <v/>
      </c>
      <c r="IA89" s="192" t="str">
        <f t="shared" si="181"/>
        <v/>
      </c>
      <c r="IB89" s="193" t="e">
        <f t="shared" si="172"/>
        <v>#N/A</v>
      </c>
      <c r="IC89" s="193" t="e">
        <f t="shared" si="205"/>
        <v>#N/A</v>
      </c>
      <c r="ID89" s="193" t="e">
        <f t="shared" si="205"/>
        <v>#N/A</v>
      </c>
      <c r="IE89" s="193" t="e">
        <f t="shared" si="205"/>
        <v>#N/A</v>
      </c>
      <c r="IF89" s="193" t="e">
        <f t="shared" si="215"/>
        <v>#N/A</v>
      </c>
      <c r="IG89" s="193" t="e">
        <f t="shared" si="215"/>
        <v>#N/A</v>
      </c>
      <c r="IH89" s="193" t="e">
        <f t="shared" si="215"/>
        <v>#N/A</v>
      </c>
      <c r="II89" s="193" t="e">
        <f t="shared" si="215"/>
        <v>#N/A</v>
      </c>
      <c r="IJ89" s="193" t="e">
        <f t="shared" si="215"/>
        <v>#N/A</v>
      </c>
      <c r="IK89" s="193" t="e">
        <f t="shared" si="215"/>
        <v>#N/A</v>
      </c>
      <c r="IL89" s="193" t="e">
        <f t="shared" si="215"/>
        <v>#N/A</v>
      </c>
      <c r="IM89" s="193" t="e">
        <f t="shared" si="215"/>
        <v>#N/A</v>
      </c>
      <c r="IN89" s="193" t="e">
        <f t="shared" si="215"/>
        <v>#N/A</v>
      </c>
      <c r="IO89" s="193" t="e">
        <f t="shared" si="215"/>
        <v>#N/A</v>
      </c>
      <c r="IP89" s="193" t="e">
        <f t="shared" si="215"/>
        <v>#N/A</v>
      </c>
      <c r="IQ89" s="193" t="e">
        <f t="shared" si="215"/>
        <v>#N/A</v>
      </c>
      <c r="IR89" s="193" t="e">
        <f t="shared" si="215"/>
        <v>#N/A</v>
      </c>
      <c r="IS89" s="193" t="e">
        <f t="shared" si="215"/>
        <v>#N/A</v>
      </c>
      <c r="IT89" s="193" t="e">
        <f t="shared" si="215"/>
        <v>#N/A</v>
      </c>
      <c r="IU89" s="193" t="e">
        <f t="shared" si="211"/>
        <v>#N/A</v>
      </c>
      <c r="IV89" s="193" t="e">
        <f t="shared" si="211"/>
        <v>#N/A</v>
      </c>
      <c r="IW89" s="193" t="e">
        <f t="shared" si="211"/>
        <v>#N/A</v>
      </c>
      <c r="IX89" s="193" t="e">
        <f t="shared" si="211"/>
        <v>#N/A</v>
      </c>
      <c r="IY89" s="193" t="e">
        <f t="shared" si="211"/>
        <v>#N/A</v>
      </c>
      <c r="IZ89" s="193" t="e">
        <f t="shared" si="211"/>
        <v>#N/A</v>
      </c>
      <c r="JA89" s="193" t="e">
        <f t="shared" si="211"/>
        <v>#N/A</v>
      </c>
      <c r="JB89" s="193" t="e">
        <f t="shared" si="211"/>
        <v>#N/A</v>
      </c>
      <c r="JC89" s="193" t="e">
        <f t="shared" si="211"/>
        <v>#N/A</v>
      </c>
      <c r="JD89" s="193" t="e">
        <f t="shared" si="211"/>
        <v>#N/A</v>
      </c>
      <c r="JE89" s="193" t="e">
        <f t="shared" si="211"/>
        <v>#N/A</v>
      </c>
      <c r="JF89" s="193" t="e">
        <f t="shared" si="211"/>
        <v>#N/A</v>
      </c>
      <c r="JG89" s="193" t="e">
        <f t="shared" si="211"/>
        <v>#N/A</v>
      </c>
      <c r="JH89" s="193" t="e">
        <f t="shared" si="211"/>
        <v>#N/A</v>
      </c>
      <c r="JI89" s="193" t="e">
        <f t="shared" si="211"/>
        <v>#N/A</v>
      </c>
      <c r="JJ89" s="193" t="e">
        <f t="shared" si="208"/>
        <v>#N/A</v>
      </c>
      <c r="JK89" s="193" t="e">
        <f t="shared" si="208"/>
        <v>#N/A</v>
      </c>
      <c r="JL89" s="193" t="e">
        <f t="shared" si="208"/>
        <v>#N/A</v>
      </c>
      <c r="JM89" s="193" t="e">
        <f t="shared" si="208"/>
        <v>#N/A</v>
      </c>
      <c r="JN89" s="193" t="e">
        <f t="shared" si="208"/>
        <v>#N/A</v>
      </c>
      <c r="JO89" s="193" t="e">
        <f t="shared" si="208"/>
        <v>#N/A</v>
      </c>
      <c r="JP89" s="193" t="e">
        <f t="shared" si="208"/>
        <v>#N/A</v>
      </c>
      <c r="JQ89" s="193" t="e">
        <f t="shared" si="208"/>
        <v>#N/A</v>
      </c>
      <c r="JR89" s="193" t="e">
        <f t="shared" si="208"/>
        <v>#N/A</v>
      </c>
      <c r="JS89" s="193" t="e">
        <f t="shared" si="208"/>
        <v>#N/A</v>
      </c>
      <c r="JT89" s="193" t="e">
        <f t="shared" si="208"/>
        <v>#N/A</v>
      </c>
      <c r="JU89" s="193" t="e">
        <f t="shared" si="208"/>
        <v>#N/A</v>
      </c>
      <c r="JV89" s="193" t="e">
        <f t="shared" si="208"/>
        <v>#N/A</v>
      </c>
      <c r="JW89" s="193" t="e">
        <f t="shared" si="208"/>
        <v>#N/A</v>
      </c>
      <c r="JX89" s="193" t="e">
        <f t="shared" si="208"/>
        <v>#N/A</v>
      </c>
      <c r="JY89" s="193" t="e">
        <f t="shared" si="221"/>
        <v>#N/A</v>
      </c>
      <c r="JZ89" s="193" t="e">
        <f t="shared" si="221"/>
        <v>#N/A</v>
      </c>
      <c r="KA89" s="193" t="e">
        <f t="shared" si="221"/>
        <v>#N/A</v>
      </c>
      <c r="KB89" s="193" t="e">
        <f t="shared" si="221"/>
        <v>#N/A</v>
      </c>
      <c r="KC89" s="193" t="e">
        <f t="shared" si="221"/>
        <v>#N/A</v>
      </c>
      <c r="KD89" s="193" t="e">
        <f t="shared" si="221"/>
        <v>#N/A</v>
      </c>
      <c r="KE89" s="193" t="e">
        <f t="shared" si="221"/>
        <v>#N/A</v>
      </c>
      <c r="KF89" s="193" t="e">
        <f t="shared" si="221"/>
        <v>#N/A</v>
      </c>
      <c r="KG89" s="193" t="e">
        <f t="shared" si="221"/>
        <v>#N/A</v>
      </c>
      <c r="KH89" s="193" t="e">
        <f t="shared" si="221"/>
        <v>#N/A</v>
      </c>
      <c r="KI89" s="193" t="e">
        <f t="shared" si="221"/>
        <v>#N/A</v>
      </c>
      <c r="KJ89" s="193" t="e">
        <f t="shared" si="221"/>
        <v>#N/A</v>
      </c>
      <c r="KK89" s="193" t="e">
        <f t="shared" si="221"/>
        <v>#N/A</v>
      </c>
      <c r="KL89" s="193" t="e">
        <f t="shared" si="221"/>
        <v>#N/A</v>
      </c>
      <c r="KM89" s="193" t="e">
        <f t="shared" si="221"/>
        <v>#N/A</v>
      </c>
      <c r="KN89" s="193" t="e">
        <f t="shared" si="193"/>
        <v>#N/A</v>
      </c>
      <c r="KO89" s="193" t="e">
        <f t="shared" si="206"/>
        <v>#N/A</v>
      </c>
      <c r="KP89" s="193" t="e">
        <f t="shared" si="206"/>
        <v>#N/A</v>
      </c>
      <c r="KQ89" s="193" t="e">
        <f t="shared" si="206"/>
        <v>#N/A</v>
      </c>
      <c r="KR89" s="193" t="e">
        <f t="shared" si="216"/>
        <v>#N/A</v>
      </c>
      <c r="KS89" s="193" t="e">
        <f t="shared" si="216"/>
        <v>#N/A</v>
      </c>
      <c r="KT89" s="193" t="e">
        <f t="shared" si="216"/>
        <v>#N/A</v>
      </c>
      <c r="KU89" s="193" t="e">
        <f t="shared" si="216"/>
        <v>#N/A</v>
      </c>
      <c r="KV89" s="193" t="e">
        <f t="shared" si="216"/>
        <v>#N/A</v>
      </c>
      <c r="KW89" s="193" t="e">
        <f t="shared" si="216"/>
        <v>#N/A</v>
      </c>
      <c r="KX89" s="193" t="e">
        <f t="shared" si="216"/>
        <v>#N/A</v>
      </c>
      <c r="KY89" s="193" t="e">
        <f t="shared" si="216"/>
        <v>#N/A</v>
      </c>
      <c r="KZ89" s="193" t="e">
        <f t="shared" si="216"/>
        <v>#N/A</v>
      </c>
      <c r="LA89" s="193" t="e">
        <f t="shared" si="216"/>
        <v>#N/A</v>
      </c>
      <c r="LB89" s="193" t="e">
        <f t="shared" si="216"/>
        <v>#N/A</v>
      </c>
      <c r="LC89" s="193" t="e">
        <f t="shared" si="216"/>
        <v>#N/A</v>
      </c>
      <c r="LD89" s="193" t="e">
        <f t="shared" si="216"/>
        <v>#N/A</v>
      </c>
      <c r="LE89" s="193" t="e">
        <f t="shared" si="216"/>
        <v>#N/A</v>
      </c>
      <c r="LF89" s="193" t="e">
        <f t="shared" si="216"/>
        <v>#N/A</v>
      </c>
      <c r="LG89" s="193" t="e">
        <f t="shared" si="212"/>
        <v>#N/A</v>
      </c>
      <c r="LH89" s="193" t="e">
        <f t="shared" si="212"/>
        <v>#N/A</v>
      </c>
      <c r="LI89" s="193" t="e">
        <f t="shared" si="212"/>
        <v>#N/A</v>
      </c>
      <c r="LJ89" s="193" t="e">
        <f t="shared" si="212"/>
        <v>#N/A</v>
      </c>
      <c r="LK89" s="193" t="e">
        <f t="shared" si="212"/>
        <v>#N/A</v>
      </c>
      <c r="LL89" s="193" t="e">
        <f t="shared" si="212"/>
        <v>#N/A</v>
      </c>
      <c r="LM89" s="193" t="e">
        <f t="shared" si="212"/>
        <v>#N/A</v>
      </c>
      <c r="LN89" s="193" t="e">
        <f t="shared" si="212"/>
        <v>#N/A</v>
      </c>
      <c r="LO89" s="193" t="e">
        <f t="shared" si="212"/>
        <v>#N/A</v>
      </c>
      <c r="LP89" s="193" t="e">
        <f t="shared" si="212"/>
        <v>#N/A</v>
      </c>
      <c r="LQ89" s="193" t="e">
        <f t="shared" si="212"/>
        <v>#N/A</v>
      </c>
      <c r="LR89" s="193" t="e">
        <f t="shared" si="212"/>
        <v>#N/A</v>
      </c>
      <c r="LS89" s="193" t="e">
        <f t="shared" si="212"/>
        <v>#N/A</v>
      </c>
      <c r="LT89" s="193" t="e">
        <f t="shared" si="212"/>
        <v>#N/A</v>
      </c>
      <c r="LU89" s="193" t="e">
        <f t="shared" si="212"/>
        <v>#N/A</v>
      </c>
      <c r="LV89" s="193" t="e">
        <f t="shared" si="209"/>
        <v>#N/A</v>
      </c>
      <c r="LW89" s="193" t="e">
        <f t="shared" si="209"/>
        <v>#N/A</v>
      </c>
      <c r="LX89" s="193" t="e">
        <f t="shared" si="209"/>
        <v>#N/A</v>
      </c>
      <c r="LY89" s="193" t="e">
        <f t="shared" si="209"/>
        <v>#N/A</v>
      </c>
      <c r="LZ89" s="193" t="e">
        <f t="shared" si="209"/>
        <v>#N/A</v>
      </c>
      <c r="MA89" s="193" t="e">
        <f t="shared" si="209"/>
        <v>#N/A</v>
      </c>
      <c r="MB89" s="193" t="e">
        <f t="shared" si="209"/>
        <v>#N/A</v>
      </c>
      <c r="MC89" s="193" t="e">
        <f t="shared" si="209"/>
        <v>#N/A</v>
      </c>
      <c r="MD89" s="193" t="e">
        <f t="shared" si="209"/>
        <v>#N/A</v>
      </c>
      <c r="ME89" s="193" t="e">
        <f t="shared" si="209"/>
        <v>#N/A</v>
      </c>
      <c r="MF89" s="193" t="e">
        <f t="shared" si="209"/>
        <v>#N/A</v>
      </c>
      <c r="MG89" s="193" t="e">
        <f t="shared" si="209"/>
        <v>#N/A</v>
      </c>
      <c r="MH89" s="193" t="e">
        <f t="shared" si="209"/>
        <v>#N/A</v>
      </c>
      <c r="MI89" s="193" t="e">
        <f t="shared" si="209"/>
        <v>#N/A</v>
      </c>
      <c r="MJ89" s="193" t="e">
        <f t="shared" si="209"/>
        <v>#N/A</v>
      </c>
      <c r="MK89" s="193" t="e">
        <f t="shared" si="222"/>
        <v>#N/A</v>
      </c>
      <c r="ML89" s="193" t="e">
        <f t="shared" si="222"/>
        <v>#N/A</v>
      </c>
      <c r="MM89" s="193" t="e">
        <f t="shared" si="222"/>
        <v>#N/A</v>
      </c>
      <c r="MN89" s="193" t="e">
        <f t="shared" si="222"/>
        <v>#N/A</v>
      </c>
      <c r="MO89" s="193" t="e">
        <f t="shared" si="222"/>
        <v>#N/A</v>
      </c>
      <c r="MP89" s="193" t="e">
        <f t="shared" si="222"/>
        <v>#N/A</v>
      </c>
      <c r="MQ89" s="193" t="e">
        <f t="shared" si="222"/>
        <v>#N/A</v>
      </c>
      <c r="MR89" s="193" t="e">
        <f t="shared" si="222"/>
        <v>#N/A</v>
      </c>
      <c r="MS89" s="193" t="e">
        <f t="shared" si="222"/>
        <v>#N/A</v>
      </c>
      <c r="MT89" s="193" t="e">
        <f t="shared" si="222"/>
        <v>#N/A</v>
      </c>
      <c r="MU89" s="193" t="e">
        <f t="shared" si="222"/>
        <v>#N/A</v>
      </c>
      <c r="MV89" s="193" t="e">
        <f t="shared" si="222"/>
        <v>#N/A</v>
      </c>
      <c r="MW89" s="193" t="e">
        <f t="shared" si="222"/>
        <v>#N/A</v>
      </c>
      <c r="MX89" s="193" t="e">
        <f t="shared" si="222"/>
        <v>#N/A</v>
      </c>
      <c r="MY89" s="193" t="e">
        <f t="shared" si="222"/>
        <v>#N/A</v>
      </c>
      <c r="MZ89" s="193" t="e">
        <f t="shared" si="194"/>
        <v>#N/A</v>
      </c>
      <c r="NA89" s="193" t="e">
        <f t="shared" si="207"/>
        <v>#N/A</v>
      </c>
      <c r="NB89" s="193" t="e">
        <f t="shared" si="207"/>
        <v>#N/A</v>
      </c>
      <c r="NC89" s="193" t="e">
        <f t="shared" si="207"/>
        <v>#N/A</v>
      </c>
      <c r="ND89" s="193" t="e">
        <f t="shared" si="217"/>
        <v>#N/A</v>
      </c>
      <c r="NE89" s="193" t="e">
        <f t="shared" si="217"/>
        <v>#N/A</v>
      </c>
      <c r="NF89" s="193" t="e">
        <f t="shared" si="217"/>
        <v>#N/A</v>
      </c>
      <c r="NG89" s="193" t="e">
        <f t="shared" si="217"/>
        <v>#N/A</v>
      </c>
      <c r="NH89" s="193" t="e">
        <f t="shared" si="217"/>
        <v>#N/A</v>
      </c>
      <c r="NI89" s="193" t="e">
        <f t="shared" si="217"/>
        <v>#N/A</v>
      </c>
      <c r="NJ89" s="193" t="e">
        <f t="shared" si="217"/>
        <v>#N/A</v>
      </c>
      <c r="NK89" s="193" t="e">
        <f t="shared" si="217"/>
        <v>#N/A</v>
      </c>
      <c r="NL89" s="193" t="e">
        <f t="shared" si="217"/>
        <v>#N/A</v>
      </c>
      <c r="NM89" s="193" t="e">
        <f t="shared" si="217"/>
        <v>#N/A</v>
      </c>
      <c r="NN89" s="193" t="e">
        <f t="shared" si="217"/>
        <v>#N/A</v>
      </c>
      <c r="NO89" s="193" t="e">
        <f t="shared" si="217"/>
        <v>#N/A</v>
      </c>
      <c r="NP89" s="193" t="e">
        <f t="shared" si="217"/>
        <v>#N/A</v>
      </c>
      <c r="NQ89" s="193" t="e">
        <f t="shared" si="217"/>
        <v>#N/A</v>
      </c>
      <c r="NR89" s="193" t="e">
        <f t="shared" si="217"/>
        <v>#N/A</v>
      </c>
      <c r="NS89" s="193" t="e">
        <f t="shared" si="213"/>
        <v>#N/A</v>
      </c>
      <c r="NT89" s="193" t="e">
        <f t="shared" si="213"/>
        <v>#N/A</v>
      </c>
      <c r="NU89" s="193" t="e">
        <f t="shared" si="213"/>
        <v>#N/A</v>
      </c>
      <c r="NV89" s="193" t="e">
        <f t="shared" si="213"/>
        <v>#N/A</v>
      </c>
      <c r="NW89" s="193" t="e">
        <f t="shared" si="213"/>
        <v>#N/A</v>
      </c>
      <c r="NX89" s="193" t="e">
        <f t="shared" si="213"/>
        <v>#N/A</v>
      </c>
      <c r="NY89" s="193" t="e">
        <f t="shared" si="213"/>
        <v>#N/A</v>
      </c>
      <c r="NZ89" s="193" t="e">
        <f t="shared" si="213"/>
        <v>#N/A</v>
      </c>
      <c r="OA89" s="193" t="e">
        <f t="shared" si="213"/>
        <v>#N/A</v>
      </c>
      <c r="OB89" s="193" t="e">
        <f t="shared" si="213"/>
        <v>#N/A</v>
      </c>
      <c r="OC89" s="193" t="e">
        <f t="shared" si="213"/>
        <v>#N/A</v>
      </c>
      <c r="OD89" s="193" t="e">
        <f t="shared" si="213"/>
        <v>#N/A</v>
      </c>
      <c r="OE89" s="193" t="e">
        <f t="shared" si="213"/>
        <v>#N/A</v>
      </c>
      <c r="OF89" s="193" t="e">
        <f t="shared" si="213"/>
        <v>#N/A</v>
      </c>
      <c r="OG89" s="193" t="e">
        <f t="shared" si="213"/>
        <v>#N/A</v>
      </c>
      <c r="OH89" s="193" t="e">
        <f t="shared" si="210"/>
        <v>#N/A</v>
      </c>
      <c r="OI89" s="193" t="e">
        <f t="shared" si="210"/>
        <v>#N/A</v>
      </c>
      <c r="OJ89" s="193" t="e">
        <f t="shared" si="210"/>
        <v>#N/A</v>
      </c>
      <c r="OK89" s="193" t="e">
        <f t="shared" si="210"/>
        <v>#N/A</v>
      </c>
      <c r="OL89" s="193" t="e">
        <f t="shared" si="210"/>
        <v>#N/A</v>
      </c>
      <c r="OM89" s="193" t="e">
        <f t="shared" si="210"/>
        <v>#N/A</v>
      </c>
      <c r="ON89" s="193" t="e">
        <f t="shared" si="210"/>
        <v>#N/A</v>
      </c>
      <c r="OO89" s="193" t="e">
        <f t="shared" si="210"/>
        <v>#N/A</v>
      </c>
      <c r="OP89" s="193" t="e">
        <f t="shared" si="210"/>
        <v>#N/A</v>
      </c>
      <c r="OQ89" s="193" t="e">
        <f t="shared" si="210"/>
        <v>#N/A</v>
      </c>
      <c r="OR89" s="193" t="e">
        <f t="shared" si="210"/>
        <v>#N/A</v>
      </c>
      <c r="OS89" s="193" t="e">
        <f t="shared" si="210"/>
        <v>#N/A</v>
      </c>
      <c r="OT89" s="193" t="e">
        <f t="shared" si="210"/>
        <v>#N/A</v>
      </c>
      <c r="OU89" s="193" t="e">
        <f t="shared" si="210"/>
        <v>#N/A</v>
      </c>
      <c r="OV89" s="193" t="e">
        <f t="shared" si="210"/>
        <v>#N/A</v>
      </c>
      <c r="OW89" s="193" t="e">
        <f t="shared" si="223"/>
        <v>#N/A</v>
      </c>
      <c r="OX89" s="193" t="e">
        <f t="shared" si="223"/>
        <v>#N/A</v>
      </c>
      <c r="OY89" s="193" t="e">
        <f t="shared" si="223"/>
        <v>#N/A</v>
      </c>
      <c r="OZ89" s="193" t="e">
        <f t="shared" si="223"/>
        <v>#N/A</v>
      </c>
      <c r="PA89" s="193" t="e">
        <f t="shared" si="223"/>
        <v>#N/A</v>
      </c>
      <c r="PB89" s="193" t="e">
        <f t="shared" si="223"/>
        <v>#N/A</v>
      </c>
      <c r="PC89" s="193" t="e">
        <f t="shared" si="223"/>
        <v>#N/A</v>
      </c>
      <c r="PD89" s="193" t="e">
        <f t="shared" si="223"/>
        <v>#N/A</v>
      </c>
      <c r="PE89" s="193" t="e">
        <f t="shared" si="223"/>
        <v>#N/A</v>
      </c>
      <c r="PF89" s="193" t="e">
        <f t="shared" si="223"/>
        <v>#N/A</v>
      </c>
      <c r="PG89" s="193" t="e">
        <f t="shared" si="223"/>
        <v>#N/A</v>
      </c>
      <c r="PH89" s="193" t="e">
        <f t="shared" si="223"/>
        <v>#N/A</v>
      </c>
      <c r="PI89" s="193" t="e">
        <f t="shared" si="223"/>
        <v>#N/A</v>
      </c>
      <c r="PJ89" s="193" t="e">
        <f t="shared" si="223"/>
        <v>#N/A</v>
      </c>
      <c r="PK89" s="193" t="e">
        <f t="shared" si="223"/>
        <v>#N/A</v>
      </c>
      <c r="PL89" s="193" t="e">
        <f t="shared" si="195"/>
        <v>#N/A</v>
      </c>
      <c r="PM89" s="193" t="e">
        <f t="shared" si="218"/>
        <v>#N/A</v>
      </c>
      <c r="PN89" s="193" t="e">
        <f t="shared" si="218"/>
        <v>#N/A</v>
      </c>
      <c r="PO89" s="193" t="e">
        <f t="shared" si="218"/>
        <v>#N/A</v>
      </c>
      <c r="PP89" s="193" t="e">
        <f t="shared" si="218"/>
        <v>#N/A</v>
      </c>
      <c r="PQ89" s="193" t="e">
        <f t="shared" si="218"/>
        <v>#N/A</v>
      </c>
      <c r="PR89" s="193" t="e">
        <f t="shared" si="218"/>
        <v>#N/A</v>
      </c>
      <c r="PS89" s="193" t="e">
        <f t="shared" si="218"/>
        <v>#N/A</v>
      </c>
      <c r="PT89" s="193" t="e">
        <f t="shared" si="218"/>
        <v>#N/A</v>
      </c>
    </row>
    <row r="90" spans="1:436" hidden="1" x14ac:dyDescent="0.45">
      <c r="A90" s="20">
        <v>87</v>
      </c>
      <c r="B90" s="115"/>
      <c r="C90" s="115"/>
      <c r="D90" s="115"/>
      <c r="E90" s="110" t="str">
        <f t="shared" si="174"/>
        <v/>
      </c>
      <c r="F90" s="21" t="str">
        <f t="shared" si="175"/>
        <v/>
      </c>
      <c r="G90" s="22" t="str">
        <f t="shared" si="176"/>
        <v/>
      </c>
      <c r="H90" s="23" t="str">
        <f>IF(F90="","",IF(OR($F90&lt;Skew!$B$3,$F90=Skew!$B$3),IF($F90&gt;Skew!$C$3,Skew!$A$3,IF($F90&gt;Skew!$C$4,Skew!$A$4,IF($F90&gt;Skew!$C$5,Skew!$A$5,IF($F90&gt;Skew!$C$6,Skew!$A$6,IF($F90&gt;Skew!$C$7,Skew!$A$7,IF($F90&gt;Skew!$C$8,Skew!$A$8,IF($F90&gt;Skew!$C$9,Skew!$A$9,IF($F90&gt;Skew!$C$10,Skew!$A$10,IF($F90&gt;Skew!$C$11,Skew!$A$11,IF($F90&gt;Skew!$C$12,Skew!$A$12,IF($F90&gt;Skew!$C$13,Skew!$A$13,IF($F90&gt;Skew!$C$14,Skew!$A$14,IF($F90&gt;Skew!$C$15,Skew!$A$15,IF($F90&gt;Skew!$C$16,Skew!$A$16,Skew!$A$17)
)))))))))))))))</f>
        <v/>
      </c>
      <c r="I90" s="22" t="str">
        <f>IF(F90="","",MATCH(H90,Skew!$A$3:$A$17,0))</f>
        <v/>
      </c>
      <c r="J90" s="22" t="str">
        <f t="shared" si="166"/>
        <v/>
      </c>
      <c r="K90" s="24"/>
      <c r="L90" s="22" t="str">
        <f>IF(OR(F90="",K90=""),"",MATCH(K90,Confidence!$A$3:$A$12,0))</f>
        <v/>
      </c>
      <c r="M90" s="25" t="str">
        <f t="shared" si="167"/>
        <v/>
      </c>
      <c r="N90" s="25" t="str">
        <f t="shared" si="168"/>
        <v/>
      </c>
      <c r="O90" s="22"/>
      <c r="P90" s="102" t="str">
        <f t="shared" si="169"/>
        <v/>
      </c>
      <c r="Q90" s="102" t="str">
        <f t="shared" si="170"/>
        <v/>
      </c>
      <c r="R90" s="37" t="str">
        <f t="shared" si="171"/>
        <v/>
      </c>
      <c r="S90" s="115"/>
      <c r="T90" s="204" t="str">
        <f>IF(AND(B90&gt;0,C90&gt;0,D90&gt;0,M90&gt;0,N90&gt;0,S90&gt;0,NOT(K90="")),ABS(VLOOKUP($S$1,VLookups!$A$30:$B$31,2,FALSE)-_xlfn.BETA.DIST(S90,IF(G90="L",N90,M90),IF(G90="L",M90,N90),TRUE,B90,D90)),"")</f>
        <v/>
      </c>
      <c r="U90" s="112" t="str">
        <f>IF(OR($M90="",$N90=""),"",_xlfn.BETA.INV(ABS(VLOOKUP($S$1,VLookups!$A$30:$B$31,2,FALSE)-U$3),IF($G90="L",$N90,$M90),IF($G90="L",$M90,$N90),$B90,$D90))</f>
        <v/>
      </c>
      <c r="V90" s="113" t="str">
        <f>IF(OR($M90="",$N90=""),"",_xlfn.BETA.INV(ABS(VLOOKUP($S$1,VLookups!$A$30:$B$31,2,FALSE)-V$3),IF($G90="L",$N90,$M90),IF($G90="L",$M90,$N90),$B90,$D90))</f>
        <v/>
      </c>
      <c r="W90" s="112" t="str">
        <f>IF(OR($M90="",$N90=""),"",_xlfn.BETA.INV(ABS(VLOOKUP($S$1,VLookups!$A$30:$B$31,2,FALSE)-W$3),IF($G90="L",$N90,$M90),IF($G90="L",$M90,$N90),$B90,$D90))</f>
        <v/>
      </c>
      <c r="X90" s="113" t="str">
        <f>IF(OR($M90="",$N90=""),"",_xlfn.BETA.INV(ABS(VLOOKUP($S$1,VLookups!$A$30:$B$31,2,FALSE)-X$3),IF($G90="L",$N90,$M90),IF($G90="L",$M90,$N90),$B90,$D90))</f>
        <v/>
      </c>
      <c r="Y90" s="112" t="str">
        <f>IF(OR($M90="",$N90=""),"",_xlfn.BETA.INV(ABS(VLOOKUP($S$1,VLookups!$A$30:$B$31,2,FALSE)-Y$3),IF($G90="L",$N90,$M90),IF($G90="L",$M90,$N90),$B90,$D90))</f>
        <v/>
      </c>
      <c r="Z90" s="113" t="str">
        <f>IF(OR($M90="",$N90=""),"",_xlfn.BETA.INV(ABS(VLOOKUP($S$1,VLookups!$A$30:$B$31,2,FALSE)-Z$3),IF($G90="L",$N90,$M90),IF($G90="L",$M90,$N90),$B90,$D90))</f>
        <v/>
      </c>
      <c r="AA90" s="112" t="str">
        <f>IF(OR($M90="",$N90=""),"",_xlfn.BETA.INV(ABS(VLOOKUP($S$1,VLookups!$A$30:$B$31,2,FALSE)-AA$3),IF($G90="L",$N90,$M90),IF($G90="L",$M90,$N90),$B90,$D90))</f>
        <v/>
      </c>
      <c r="AB90" s="113" t="str">
        <f>IF(OR($M90="",$N90=""),"",_xlfn.BETA.INV(ABS(VLOOKUP($S$1,VLookups!$A$30:$B$31,2,FALSE)-AB$3),IF($G90="L",$N90,$M90),IF($G90="L",$M90,$N90),$B90,$D90))</f>
        <v/>
      </c>
      <c r="AC90" s="112" t="str">
        <f>IF(OR($M90="",$N90=""),"",_xlfn.BETA.INV(ABS(VLOOKUP($S$1,VLookups!$A$30:$B$31,2,FALSE)-AC$3),IF($G90="L",$N90,$M90),IF($G90="L",$M90,$N90),$B90,$D90))</f>
        <v/>
      </c>
      <c r="AD90" s="113" t="str">
        <f>IF(OR($M90="",$N90=""),"",_xlfn.BETA.INV(ABS(VLOOKUP($S$1,VLookups!$A$30:$B$31,2,FALSE)-AD$3),IF($G90="L",$N90,$M90),IF($G90="L",$M90,$N90),$B90,$D90))</f>
        <v/>
      </c>
      <c r="AE90" s="112" t="str">
        <f>IF(OR($M90="",$N90=""),"",_xlfn.BETA.INV(ABS(VLOOKUP($S$1,VLookups!$A$30:$B$31,2,FALSE)-AE$3),IF($G90="L",$N90,$M90),IF($G90="L",$M90,$N90),$B90,$D90))</f>
        <v/>
      </c>
      <c r="AF90" s="113" t="str">
        <f>IF(OR($M90="",$N90=""),"",_xlfn.BETA.INV(ABS(VLOOKUP($S$1,VLookups!$A$30:$B$31,2,FALSE)-AF$3),IF($G90="L",$N90,$M90),IF($G90="L",$M90,$N90),$B90,$D90))</f>
        <v/>
      </c>
      <c r="AG90" s="15"/>
      <c r="AH90" s="194" t="str">
        <f t="shared" si="177"/>
        <v/>
      </c>
      <c r="AI90" s="192" t="str">
        <f t="shared" si="178"/>
        <v/>
      </c>
      <c r="AJ90" s="177" t="str">
        <f t="shared" si="238"/>
        <v/>
      </c>
      <c r="AK90" s="177" t="str">
        <f t="shared" si="232"/>
        <v/>
      </c>
      <c r="AL90" s="177" t="str">
        <f t="shared" si="232"/>
        <v/>
      </c>
      <c r="AM90" s="177" t="str">
        <f t="shared" si="232"/>
        <v/>
      </c>
      <c r="AN90" s="177" t="str">
        <f t="shared" si="232"/>
        <v/>
      </c>
      <c r="AO90" s="177" t="str">
        <f t="shared" si="232"/>
        <v/>
      </c>
      <c r="AP90" s="177" t="str">
        <f t="shared" si="232"/>
        <v/>
      </c>
      <c r="AQ90" s="177" t="str">
        <f t="shared" si="232"/>
        <v/>
      </c>
      <c r="AR90" s="177" t="str">
        <f t="shared" si="232"/>
        <v/>
      </c>
      <c r="AS90" s="177" t="str">
        <f t="shared" si="232"/>
        <v/>
      </c>
      <c r="AT90" s="177" t="str">
        <f t="shared" si="232"/>
        <v/>
      </c>
      <c r="AU90" s="177" t="str">
        <f t="shared" si="232"/>
        <v/>
      </c>
      <c r="AV90" s="177" t="str">
        <f t="shared" si="232"/>
        <v/>
      </c>
      <c r="AW90" s="177" t="str">
        <f t="shared" si="232"/>
        <v/>
      </c>
      <c r="AX90" s="177" t="str">
        <f t="shared" si="232"/>
        <v/>
      </c>
      <c r="AY90" s="177" t="str">
        <f t="shared" si="232"/>
        <v/>
      </c>
      <c r="AZ90" s="177" t="str">
        <f t="shared" si="232"/>
        <v/>
      </c>
      <c r="BA90" s="177" t="str">
        <f t="shared" si="227"/>
        <v/>
      </c>
      <c r="BB90" s="177" t="str">
        <f t="shared" si="227"/>
        <v/>
      </c>
      <c r="BC90" s="177" t="str">
        <f t="shared" si="227"/>
        <v/>
      </c>
      <c r="BD90" s="177" t="str">
        <f t="shared" si="227"/>
        <v/>
      </c>
      <c r="BE90" s="177" t="str">
        <f t="shared" si="227"/>
        <v/>
      </c>
      <c r="BF90" s="177" t="str">
        <f t="shared" si="227"/>
        <v/>
      </c>
      <c r="BG90" s="177" t="str">
        <f t="shared" si="227"/>
        <v/>
      </c>
      <c r="BH90" s="177" t="str">
        <f t="shared" si="227"/>
        <v/>
      </c>
      <c r="BI90" s="177" t="str">
        <f t="shared" si="227"/>
        <v/>
      </c>
      <c r="BJ90" s="177" t="str">
        <f t="shared" si="227"/>
        <v/>
      </c>
      <c r="BK90" s="177" t="str">
        <f t="shared" si="227"/>
        <v/>
      </c>
      <c r="BL90" s="177" t="str">
        <f t="shared" si="227"/>
        <v/>
      </c>
      <c r="BM90" s="177" t="str">
        <f t="shared" si="227"/>
        <v/>
      </c>
      <c r="BN90" s="177" t="str">
        <f t="shared" si="227"/>
        <v/>
      </c>
      <c r="BO90" s="177" t="str">
        <f t="shared" si="227"/>
        <v/>
      </c>
      <c r="BP90" s="177" t="str">
        <f t="shared" si="233"/>
        <v/>
      </c>
      <c r="BQ90" s="177" t="str">
        <f t="shared" si="233"/>
        <v/>
      </c>
      <c r="BR90" s="177" t="str">
        <f t="shared" si="233"/>
        <v/>
      </c>
      <c r="BS90" s="177" t="str">
        <f t="shared" si="233"/>
        <v/>
      </c>
      <c r="BT90" s="177" t="str">
        <f t="shared" si="233"/>
        <v/>
      </c>
      <c r="BU90" s="177" t="str">
        <f t="shared" si="233"/>
        <v/>
      </c>
      <c r="BV90" s="177" t="str">
        <f t="shared" si="233"/>
        <v/>
      </c>
      <c r="BW90" s="177" t="str">
        <f t="shared" si="233"/>
        <v/>
      </c>
      <c r="BX90" s="177" t="str">
        <f t="shared" si="233"/>
        <v/>
      </c>
      <c r="BY90" s="177" t="str">
        <f t="shared" si="233"/>
        <v/>
      </c>
      <c r="BZ90" s="177" t="str">
        <f t="shared" si="233"/>
        <v/>
      </c>
      <c r="CA90" s="177" t="str">
        <f t="shared" si="233"/>
        <v/>
      </c>
      <c r="CB90" s="177" t="str">
        <f t="shared" si="233"/>
        <v/>
      </c>
      <c r="CC90" s="177" t="str">
        <f t="shared" si="233"/>
        <v/>
      </c>
      <c r="CD90" s="177" t="str">
        <f t="shared" si="233"/>
        <v/>
      </c>
      <c r="CE90" s="177" t="str">
        <f t="shared" si="233"/>
        <v/>
      </c>
      <c r="CF90" s="177" t="str">
        <f t="shared" si="228"/>
        <v/>
      </c>
      <c r="CG90" s="177" t="str">
        <f t="shared" si="228"/>
        <v/>
      </c>
      <c r="CH90" s="177" t="str">
        <f t="shared" si="228"/>
        <v/>
      </c>
      <c r="CI90" s="177" t="str">
        <f t="shared" si="228"/>
        <v/>
      </c>
      <c r="CJ90" s="177" t="str">
        <f t="shared" si="228"/>
        <v/>
      </c>
      <c r="CK90" s="177" t="str">
        <f t="shared" si="228"/>
        <v/>
      </c>
      <c r="CL90" s="177" t="str">
        <f t="shared" si="228"/>
        <v/>
      </c>
      <c r="CM90" s="177" t="str">
        <f t="shared" si="228"/>
        <v/>
      </c>
      <c r="CN90" s="177" t="str">
        <f t="shared" si="228"/>
        <v/>
      </c>
      <c r="CO90" s="177" t="str">
        <f t="shared" si="228"/>
        <v/>
      </c>
      <c r="CP90" s="177" t="str">
        <f t="shared" si="228"/>
        <v/>
      </c>
      <c r="CQ90" s="177" t="str">
        <f t="shared" si="228"/>
        <v/>
      </c>
      <c r="CR90" s="177" t="str">
        <f t="shared" si="228"/>
        <v/>
      </c>
      <c r="CS90" s="177" t="str">
        <f t="shared" si="228"/>
        <v/>
      </c>
      <c r="CT90" s="177" t="str">
        <f t="shared" si="228"/>
        <v/>
      </c>
      <c r="CU90" s="177" t="str">
        <f t="shared" si="224"/>
        <v/>
      </c>
      <c r="CV90" s="177" t="str">
        <f t="shared" si="224"/>
        <v/>
      </c>
      <c r="CW90" s="177" t="str">
        <f t="shared" si="224"/>
        <v/>
      </c>
      <c r="CX90" s="177" t="str">
        <f t="shared" si="224"/>
        <v/>
      </c>
      <c r="CY90" s="177" t="str">
        <f t="shared" si="224"/>
        <v/>
      </c>
      <c r="CZ90" s="177" t="str">
        <f t="shared" si="224"/>
        <v/>
      </c>
      <c r="DA90" s="177" t="str">
        <f t="shared" si="224"/>
        <v/>
      </c>
      <c r="DB90" s="177" t="str">
        <f t="shared" si="224"/>
        <v/>
      </c>
      <c r="DC90" s="177" t="str">
        <f t="shared" si="224"/>
        <v/>
      </c>
      <c r="DD90" s="177" t="str">
        <f t="shared" si="224"/>
        <v/>
      </c>
      <c r="DE90" s="177" t="str">
        <f t="shared" si="224"/>
        <v/>
      </c>
      <c r="DF90" s="177" t="str">
        <f t="shared" si="224"/>
        <v/>
      </c>
      <c r="DG90" s="177" t="str">
        <f t="shared" si="224"/>
        <v/>
      </c>
      <c r="DH90" s="177" t="str">
        <f t="shared" si="224"/>
        <v/>
      </c>
      <c r="DI90" s="177" t="str">
        <f t="shared" si="224"/>
        <v/>
      </c>
      <c r="DJ90" s="177" t="str">
        <f t="shared" si="224"/>
        <v/>
      </c>
      <c r="DK90" s="177" t="str">
        <f t="shared" si="220"/>
        <v/>
      </c>
      <c r="DL90" s="177" t="str">
        <f t="shared" si="220"/>
        <v/>
      </c>
      <c r="DM90" s="177" t="str">
        <f t="shared" si="220"/>
        <v/>
      </c>
      <c r="DN90" s="177" t="str">
        <f t="shared" si="220"/>
        <v/>
      </c>
      <c r="DO90" s="177" t="str">
        <f t="shared" si="220"/>
        <v/>
      </c>
      <c r="DP90" s="177" t="str">
        <f t="shared" si="220"/>
        <v/>
      </c>
      <c r="DQ90" s="177" t="str">
        <f t="shared" si="220"/>
        <v/>
      </c>
      <c r="DR90" s="177" t="str">
        <f t="shared" si="220"/>
        <v/>
      </c>
      <c r="DS90" s="177" t="str">
        <f t="shared" si="220"/>
        <v/>
      </c>
      <c r="DT90" s="177" t="str">
        <f t="shared" si="220"/>
        <v/>
      </c>
      <c r="DU90" s="177" t="str">
        <f t="shared" si="220"/>
        <v/>
      </c>
      <c r="DV90" s="177" t="str">
        <f t="shared" si="220"/>
        <v/>
      </c>
      <c r="DW90" s="177" t="str">
        <f t="shared" si="220"/>
        <v/>
      </c>
      <c r="DX90" s="177" t="str">
        <f t="shared" si="220"/>
        <v/>
      </c>
      <c r="DY90" s="177" t="str">
        <f t="shared" si="220"/>
        <v/>
      </c>
      <c r="DZ90" s="177" t="str">
        <f t="shared" si="234"/>
        <v/>
      </c>
      <c r="EA90" s="177" t="str">
        <f t="shared" si="234"/>
        <v/>
      </c>
      <c r="EB90" s="177" t="str">
        <f t="shared" si="234"/>
        <v/>
      </c>
      <c r="EC90" s="177" t="str">
        <f t="shared" si="234"/>
        <v/>
      </c>
      <c r="ED90" s="177" t="str">
        <f t="shared" si="234"/>
        <v/>
      </c>
      <c r="EE90" s="177" t="str">
        <f t="shared" si="234"/>
        <v/>
      </c>
      <c r="EF90" s="177" t="str">
        <f t="shared" si="234"/>
        <v/>
      </c>
      <c r="EG90" s="177" t="str">
        <f t="shared" si="234"/>
        <v/>
      </c>
      <c r="EH90" s="177" t="str">
        <f t="shared" si="234"/>
        <v/>
      </c>
      <c r="EI90" s="177" t="str">
        <f t="shared" si="234"/>
        <v/>
      </c>
      <c r="EJ90" s="177" t="str">
        <f t="shared" si="234"/>
        <v/>
      </c>
      <c r="EK90" s="177" t="str">
        <f t="shared" si="234"/>
        <v/>
      </c>
      <c r="EL90" s="177" t="str">
        <f t="shared" si="234"/>
        <v/>
      </c>
      <c r="EM90" s="177" t="str">
        <f t="shared" si="234"/>
        <v/>
      </c>
      <c r="EN90" s="177" t="str">
        <f t="shared" si="234"/>
        <v/>
      </c>
      <c r="EO90" s="177" t="str">
        <f t="shared" si="234"/>
        <v/>
      </c>
      <c r="EP90" s="177" t="str">
        <f t="shared" si="229"/>
        <v/>
      </c>
      <c r="EQ90" s="177" t="str">
        <f t="shared" si="229"/>
        <v/>
      </c>
      <c r="ER90" s="177" t="str">
        <f t="shared" si="229"/>
        <v/>
      </c>
      <c r="ES90" s="177" t="str">
        <f t="shared" si="229"/>
        <v/>
      </c>
      <c r="ET90" s="177" t="str">
        <f t="shared" si="229"/>
        <v/>
      </c>
      <c r="EU90" s="177" t="str">
        <f t="shared" si="229"/>
        <v/>
      </c>
      <c r="EV90" s="177" t="str">
        <f t="shared" si="229"/>
        <v/>
      </c>
      <c r="EW90" s="177" t="str">
        <f t="shared" si="229"/>
        <v/>
      </c>
      <c r="EX90" s="177" t="str">
        <f t="shared" si="229"/>
        <v/>
      </c>
      <c r="EY90" s="177" t="str">
        <f t="shared" si="229"/>
        <v/>
      </c>
      <c r="EZ90" s="177" t="str">
        <f t="shared" si="229"/>
        <v/>
      </c>
      <c r="FA90" s="177" t="str">
        <f t="shared" si="229"/>
        <v/>
      </c>
      <c r="FB90" s="177" t="str">
        <f t="shared" si="229"/>
        <v/>
      </c>
      <c r="FC90" s="177" t="str">
        <f t="shared" si="229"/>
        <v/>
      </c>
      <c r="FD90" s="177" t="str">
        <f t="shared" si="229"/>
        <v/>
      </c>
      <c r="FE90" s="177" t="str">
        <f t="shared" si="239"/>
        <v/>
      </c>
      <c r="FF90" s="177" t="str">
        <f t="shared" si="239"/>
        <v/>
      </c>
      <c r="FG90" s="177" t="str">
        <f t="shared" si="239"/>
        <v/>
      </c>
      <c r="FH90" s="177" t="str">
        <f t="shared" si="239"/>
        <v/>
      </c>
      <c r="FI90" s="177" t="str">
        <f t="shared" si="239"/>
        <v/>
      </c>
      <c r="FJ90" s="177" t="str">
        <f t="shared" si="239"/>
        <v/>
      </c>
      <c r="FK90" s="177" t="str">
        <f t="shared" si="239"/>
        <v/>
      </c>
      <c r="FL90" s="177" t="str">
        <f t="shared" si="239"/>
        <v/>
      </c>
      <c r="FM90" s="177" t="str">
        <f t="shared" si="239"/>
        <v/>
      </c>
      <c r="FN90" s="177" t="str">
        <f t="shared" si="239"/>
        <v/>
      </c>
      <c r="FO90" s="177" t="str">
        <f t="shared" si="239"/>
        <v/>
      </c>
      <c r="FP90" s="177" t="str">
        <f t="shared" si="239"/>
        <v/>
      </c>
      <c r="FQ90" s="177" t="str">
        <f t="shared" si="239"/>
        <v/>
      </c>
      <c r="FR90" s="177" t="str">
        <f t="shared" si="239"/>
        <v/>
      </c>
      <c r="FS90" s="177" t="str">
        <f t="shared" si="239"/>
        <v/>
      </c>
      <c r="FT90" s="177" t="str">
        <f t="shared" si="239"/>
        <v/>
      </c>
      <c r="FU90" s="177" t="str">
        <f t="shared" si="235"/>
        <v/>
      </c>
      <c r="FV90" s="177" t="str">
        <f t="shared" si="235"/>
        <v/>
      </c>
      <c r="FW90" s="177" t="str">
        <f t="shared" si="235"/>
        <v/>
      </c>
      <c r="FX90" s="177" t="str">
        <f t="shared" si="235"/>
        <v/>
      </c>
      <c r="FY90" s="177" t="str">
        <f t="shared" si="235"/>
        <v/>
      </c>
      <c r="FZ90" s="177" t="str">
        <f t="shared" si="235"/>
        <v/>
      </c>
      <c r="GA90" s="177" t="str">
        <f t="shared" si="235"/>
        <v/>
      </c>
      <c r="GB90" s="177" t="str">
        <f t="shared" si="235"/>
        <v/>
      </c>
      <c r="GC90" s="177" t="str">
        <f t="shared" si="235"/>
        <v/>
      </c>
      <c r="GD90" s="177" t="str">
        <f t="shared" si="235"/>
        <v/>
      </c>
      <c r="GE90" s="177" t="str">
        <f t="shared" si="235"/>
        <v/>
      </c>
      <c r="GF90" s="177" t="str">
        <f t="shared" si="235"/>
        <v/>
      </c>
      <c r="GG90" s="177" t="str">
        <f t="shared" si="235"/>
        <v/>
      </c>
      <c r="GH90" s="177" t="str">
        <f t="shared" si="235"/>
        <v/>
      </c>
      <c r="GI90" s="177" t="str">
        <f t="shared" si="235"/>
        <v/>
      </c>
      <c r="GJ90" s="177" t="str">
        <f t="shared" si="230"/>
        <v/>
      </c>
      <c r="GK90" s="177" t="str">
        <f t="shared" si="230"/>
        <v/>
      </c>
      <c r="GL90" s="177" t="str">
        <f t="shared" si="230"/>
        <v/>
      </c>
      <c r="GM90" s="177" t="str">
        <f t="shared" si="225"/>
        <v/>
      </c>
      <c r="GN90" s="177" t="str">
        <f t="shared" si="236"/>
        <v/>
      </c>
      <c r="GO90" s="177" t="str">
        <f t="shared" si="236"/>
        <v/>
      </c>
      <c r="GP90" s="177" t="str">
        <f t="shared" si="236"/>
        <v/>
      </c>
      <c r="GQ90" s="177" t="str">
        <f t="shared" si="236"/>
        <v/>
      </c>
      <c r="GR90" s="177" t="str">
        <f t="shared" si="236"/>
        <v/>
      </c>
      <c r="GS90" s="177" t="str">
        <f t="shared" si="236"/>
        <v/>
      </c>
      <c r="GT90" s="177" t="str">
        <f t="shared" si="236"/>
        <v/>
      </c>
      <c r="GU90" s="177" t="str">
        <f t="shared" si="236"/>
        <v/>
      </c>
      <c r="GV90" s="177" t="str">
        <f t="shared" si="236"/>
        <v/>
      </c>
      <c r="GW90" s="177" t="str">
        <f t="shared" si="236"/>
        <v/>
      </c>
      <c r="GX90" s="177" t="str">
        <f t="shared" si="236"/>
        <v/>
      </c>
      <c r="GY90" s="177" t="str">
        <f t="shared" si="236"/>
        <v/>
      </c>
      <c r="GZ90" s="177" t="str">
        <f t="shared" si="236"/>
        <v/>
      </c>
      <c r="HA90" s="177" t="str">
        <f t="shared" si="236"/>
        <v/>
      </c>
      <c r="HB90" s="177" t="str">
        <f t="shared" si="236"/>
        <v/>
      </c>
      <c r="HC90" s="177" t="str">
        <f t="shared" si="236"/>
        <v/>
      </c>
      <c r="HD90" s="177" t="str">
        <f t="shared" si="231"/>
        <v/>
      </c>
      <c r="HE90" s="177" t="str">
        <f t="shared" si="231"/>
        <v/>
      </c>
      <c r="HF90" s="177" t="str">
        <f t="shared" si="231"/>
        <v/>
      </c>
      <c r="HG90" s="177" t="str">
        <f t="shared" si="231"/>
        <v/>
      </c>
      <c r="HH90" s="177" t="str">
        <f t="shared" si="231"/>
        <v/>
      </c>
      <c r="HI90" s="177" t="str">
        <f t="shared" si="231"/>
        <v/>
      </c>
      <c r="HJ90" s="177" t="str">
        <f t="shared" si="231"/>
        <v/>
      </c>
      <c r="HK90" s="177" t="str">
        <f t="shared" si="231"/>
        <v/>
      </c>
      <c r="HL90" s="177" t="str">
        <f t="shared" si="231"/>
        <v/>
      </c>
      <c r="HM90" s="177" t="str">
        <f t="shared" si="231"/>
        <v/>
      </c>
      <c r="HN90" s="177" t="str">
        <f t="shared" si="231"/>
        <v/>
      </c>
      <c r="HO90" s="177" t="str">
        <f t="shared" si="231"/>
        <v/>
      </c>
      <c r="HP90" s="177" t="str">
        <f t="shared" si="231"/>
        <v/>
      </c>
      <c r="HQ90" s="177" t="str">
        <f t="shared" si="231"/>
        <v/>
      </c>
      <c r="HR90" s="177" t="str">
        <f t="shared" si="231"/>
        <v/>
      </c>
      <c r="HS90" s="177" t="str">
        <f t="shared" si="226"/>
        <v/>
      </c>
      <c r="HT90" s="177" t="str">
        <f t="shared" si="237"/>
        <v/>
      </c>
      <c r="HU90" s="177" t="str">
        <f t="shared" si="237"/>
        <v/>
      </c>
      <c r="HV90" s="177" t="str">
        <f t="shared" si="237"/>
        <v/>
      </c>
      <c r="HW90" s="177" t="str">
        <f t="shared" si="237"/>
        <v/>
      </c>
      <c r="HX90" s="177" t="str">
        <f t="shared" si="237"/>
        <v/>
      </c>
      <c r="HY90" s="177" t="str">
        <f t="shared" si="237"/>
        <v/>
      </c>
      <c r="HZ90" s="177" t="str">
        <f t="shared" si="237"/>
        <v/>
      </c>
      <c r="IA90" s="192" t="str">
        <f t="shared" si="181"/>
        <v/>
      </c>
      <c r="IB90" s="193" t="e">
        <f t="shared" si="172"/>
        <v>#N/A</v>
      </c>
      <c r="IC90" s="193" t="e">
        <f t="shared" si="205"/>
        <v>#N/A</v>
      </c>
      <c r="ID90" s="193" t="e">
        <f t="shared" si="205"/>
        <v>#N/A</v>
      </c>
      <c r="IE90" s="193" t="e">
        <f t="shared" si="205"/>
        <v>#N/A</v>
      </c>
      <c r="IF90" s="193" t="e">
        <f t="shared" si="215"/>
        <v>#N/A</v>
      </c>
      <c r="IG90" s="193" t="e">
        <f t="shared" si="215"/>
        <v>#N/A</v>
      </c>
      <c r="IH90" s="193" t="e">
        <f t="shared" si="215"/>
        <v>#N/A</v>
      </c>
      <c r="II90" s="193" t="e">
        <f t="shared" si="215"/>
        <v>#N/A</v>
      </c>
      <c r="IJ90" s="193" t="e">
        <f t="shared" si="215"/>
        <v>#N/A</v>
      </c>
      <c r="IK90" s="193" t="e">
        <f t="shared" si="215"/>
        <v>#N/A</v>
      </c>
      <c r="IL90" s="193" t="e">
        <f t="shared" si="215"/>
        <v>#N/A</v>
      </c>
      <c r="IM90" s="193" t="e">
        <f t="shared" si="215"/>
        <v>#N/A</v>
      </c>
      <c r="IN90" s="193" t="e">
        <f t="shared" si="215"/>
        <v>#N/A</v>
      </c>
      <c r="IO90" s="193" t="e">
        <f t="shared" si="215"/>
        <v>#N/A</v>
      </c>
      <c r="IP90" s="193" t="e">
        <f t="shared" si="215"/>
        <v>#N/A</v>
      </c>
      <c r="IQ90" s="193" t="e">
        <f t="shared" si="215"/>
        <v>#N/A</v>
      </c>
      <c r="IR90" s="193" t="e">
        <f t="shared" si="215"/>
        <v>#N/A</v>
      </c>
      <c r="IS90" s="193" t="e">
        <f t="shared" si="215"/>
        <v>#N/A</v>
      </c>
      <c r="IT90" s="193" t="e">
        <f t="shared" si="215"/>
        <v>#N/A</v>
      </c>
      <c r="IU90" s="193" t="e">
        <f t="shared" si="211"/>
        <v>#N/A</v>
      </c>
      <c r="IV90" s="193" t="e">
        <f t="shared" si="211"/>
        <v>#N/A</v>
      </c>
      <c r="IW90" s="193" t="e">
        <f t="shared" si="211"/>
        <v>#N/A</v>
      </c>
      <c r="IX90" s="193" t="e">
        <f t="shared" si="211"/>
        <v>#N/A</v>
      </c>
      <c r="IY90" s="193" t="e">
        <f t="shared" si="211"/>
        <v>#N/A</v>
      </c>
      <c r="IZ90" s="193" t="e">
        <f t="shared" si="211"/>
        <v>#N/A</v>
      </c>
      <c r="JA90" s="193" t="e">
        <f t="shared" si="211"/>
        <v>#N/A</v>
      </c>
      <c r="JB90" s="193" t="e">
        <f t="shared" si="211"/>
        <v>#N/A</v>
      </c>
      <c r="JC90" s="193" t="e">
        <f t="shared" si="211"/>
        <v>#N/A</v>
      </c>
      <c r="JD90" s="193" t="e">
        <f t="shared" si="211"/>
        <v>#N/A</v>
      </c>
      <c r="JE90" s="193" t="e">
        <f t="shared" si="211"/>
        <v>#N/A</v>
      </c>
      <c r="JF90" s="193" t="e">
        <f t="shared" si="211"/>
        <v>#N/A</v>
      </c>
      <c r="JG90" s="193" t="e">
        <f t="shared" si="211"/>
        <v>#N/A</v>
      </c>
      <c r="JH90" s="193" t="e">
        <f t="shared" si="211"/>
        <v>#N/A</v>
      </c>
      <c r="JI90" s="193" t="e">
        <f t="shared" si="211"/>
        <v>#N/A</v>
      </c>
      <c r="JJ90" s="193" t="e">
        <f t="shared" si="208"/>
        <v>#N/A</v>
      </c>
      <c r="JK90" s="193" t="e">
        <f t="shared" si="208"/>
        <v>#N/A</v>
      </c>
      <c r="JL90" s="193" t="e">
        <f t="shared" si="208"/>
        <v>#N/A</v>
      </c>
      <c r="JM90" s="193" t="e">
        <f t="shared" si="208"/>
        <v>#N/A</v>
      </c>
      <c r="JN90" s="193" t="e">
        <f t="shared" si="208"/>
        <v>#N/A</v>
      </c>
      <c r="JO90" s="193" t="e">
        <f t="shared" si="208"/>
        <v>#N/A</v>
      </c>
      <c r="JP90" s="193" t="e">
        <f t="shared" si="208"/>
        <v>#N/A</v>
      </c>
      <c r="JQ90" s="193" t="e">
        <f t="shared" si="208"/>
        <v>#N/A</v>
      </c>
      <c r="JR90" s="193" t="e">
        <f t="shared" si="208"/>
        <v>#N/A</v>
      </c>
      <c r="JS90" s="193" t="e">
        <f t="shared" si="208"/>
        <v>#N/A</v>
      </c>
      <c r="JT90" s="193" t="e">
        <f t="shared" si="208"/>
        <v>#N/A</v>
      </c>
      <c r="JU90" s="193" t="e">
        <f t="shared" si="208"/>
        <v>#N/A</v>
      </c>
      <c r="JV90" s="193" t="e">
        <f t="shared" si="208"/>
        <v>#N/A</v>
      </c>
      <c r="JW90" s="193" t="e">
        <f t="shared" si="208"/>
        <v>#N/A</v>
      </c>
      <c r="JX90" s="193" t="e">
        <f t="shared" si="208"/>
        <v>#N/A</v>
      </c>
      <c r="JY90" s="193" t="e">
        <f t="shared" si="221"/>
        <v>#N/A</v>
      </c>
      <c r="JZ90" s="193" t="e">
        <f t="shared" si="221"/>
        <v>#N/A</v>
      </c>
      <c r="KA90" s="193" t="e">
        <f t="shared" si="221"/>
        <v>#N/A</v>
      </c>
      <c r="KB90" s="193" t="e">
        <f t="shared" si="221"/>
        <v>#N/A</v>
      </c>
      <c r="KC90" s="193" t="e">
        <f t="shared" si="221"/>
        <v>#N/A</v>
      </c>
      <c r="KD90" s="193" t="e">
        <f t="shared" si="221"/>
        <v>#N/A</v>
      </c>
      <c r="KE90" s="193" t="e">
        <f t="shared" si="221"/>
        <v>#N/A</v>
      </c>
      <c r="KF90" s="193" t="e">
        <f t="shared" si="221"/>
        <v>#N/A</v>
      </c>
      <c r="KG90" s="193" t="e">
        <f t="shared" si="221"/>
        <v>#N/A</v>
      </c>
      <c r="KH90" s="193" t="e">
        <f t="shared" si="221"/>
        <v>#N/A</v>
      </c>
      <c r="KI90" s="193" t="e">
        <f t="shared" si="221"/>
        <v>#N/A</v>
      </c>
      <c r="KJ90" s="193" t="e">
        <f t="shared" si="221"/>
        <v>#N/A</v>
      </c>
      <c r="KK90" s="193" t="e">
        <f t="shared" si="221"/>
        <v>#N/A</v>
      </c>
      <c r="KL90" s="193" t="e">
        <f t="shared" si="221"/>
        <v>#N/A</v>
      </c>
      <c r="KM90" s="193" t="e">
        <f t="shared" si="221"/>
        <v>#N/A</v>
      </c>
      <c r="KN90" s="193" t="e">
        <f t="shared" si="193"/>
        <v>#N/A</v>
      </c>
      <c r="KO90" s="193" t="e">
        <f t="shared" si="206"/>
        <v>#N/A</v>
      </c>
      <c r="KP90" s="193" t="e">
        <f t="shared" si="206"/>
        <v>#N/A</v>
      </c>
      <c r="KQ90" s="193" t="e">
        <f t="shared" si="206"/>
        <v>#N/A</v>
      </c>
      <c r="KR90" s="193" t="e">
        <f t="shared" si="216"/>
        <v>#N/A</v>
      </c>
      <c r="KS90" s="193" t="e">
        <f t="shared" si="216"/>
        <v>#N/A</v>
      </c>
      <c r="KT90" s="193" t="e">
        <f t="shared" si="216"/>
        <v>#N/A</v>
      </c>
      <c r="KU90" s="193" t="e">
        <f t="shared" si="216"/>
        <v>#N/A</v>
      </c>
      <c r="KV90" s="193" t="e">
        <f t="shared" si="216"/>
        <v>#N/A</v>
      </c>
      <c r="KW90" s="193" t="e">
        <f t="shared" si="216"/>
        <v>#N/A</v>
      </c>
      <c r="KX90" s="193" t="e">
        <f t="shared" si="216"/>
        <v>#N/A</v>
      </c>
      <c r="KY90" s="193" t="e">
        <f t="shared" si="216"/>
        <v>#N/A</v>
      </c>
      <c r="KZ90" s="193" t="e">
        <f t="shared" si="216"/>
        <v>#N/A</v>
      </c>
      <c r="LA90" s="193" t="e">
        <f t="shared" si="216"/>
        <v>#N/A</v>
      </c>
      <c r="LB90" s="193" t="e">
        <f t="shared" si="216"/>
        <v>#N/A</v>
      </c>
      <c r="LC90" s="193" t="e">
        <f t="shared" si="216"/>
        <v>#N/A</v>
      </c>
      <c r="LD90" s="193" t="e">
        <f t="shared" si="216"/>
        <v>#N/A</v>
      </c>
      <c r="LE90" s="193" t="e">
        <f t="shared" si="216"/>
        <v>#N/A</v>
      </c>
      <c r="LF90" s="193" t="e">
        <f t="shared" si="216"/>
        <v>#N/A</v>
      </c>
      <c r="LG90" s="193" t="e">
        <f t="shared" si="212"/>
        <v>#N/A</v>
      </c>
      <c r="LH90" s="193" t="e">
        <f t="shared" si="212"/>
        <v>#N/A</v>
      </c>
      <c r="LI90" s="193" t="e">
        <f t="shared" si="212"/>
        <v>#N/A</v>
      </c>
      <c r="LJ90" s="193" t="e">
        <f t="shared" si="212"/>
        <v>#N/A</v>
      </c>
      <c r="LK90" s="193" t="e">
        <f t="shared" si="212"/>
        <v>#N/A</v>
      </c>
      <c r="LL90" s="193" t="e">
        <f t="shared" si="212"/>
        <v>#N/A</v>
      </c>
      <c r="LM90" s="193" t="e">
        <f t="shared" si="212"/>
        <v>#N/A</v>
      </c>
      <c r="LN90" s="193" t="e">
        <f t="shared" si="212"/>
        <v>#N/A</v>
      </c>
      <c r="LO90" s="193" t="e">
        <f t="shared" si="212"/>
        <v>#N/A</v>
      </c>
      <c r="LP90" s="193" t="e">
        <f t="shared" si="212"/>
        <v>#N/A</v>
      </c>
      <c r="LQ90" s="193" t="e">
        <f t="shared" si="212"/>
        <v>#N/A</v>
      </c>
      <c r="LR90" s="193" t="e">
        <f t="shared" si="212"/>
        <v>#N/A</v>
      </c>
      <c r="LS90" s="193" t="e">
        <f t="shared" si="212"/>
        <v>#N/A</v>
      </c>
      <c r="LT90" s="193" t="e">
        <f t="shared" si="212"/>
        <v>#N/A</v>
      </c>
      <c r="LU90" s="193" t="e">
        <f t="shared" si="212"/>
        <v>#N/A</v>
      </c>
      <c r="LV90" s="193" t="e">
        <f t="shared" si="209"/>
        <v>#N/A</v>
      </c>
      <c r="LW90" s="193" t="e">
        <f t="shared" si="209"/>
        <v>#N/A</v>
      </c>
      <c r="LX90" s="193" t="e">
        <f t="shared" si="209"/>
        <v>#N/A</v>
      </c>
      <c r="LY90" s="193" t="e">
        <f t="shared" si="209"/>
        <v>#N/A</v>
      </c>
      <c r="LZ90" s="193" t="e">
        <f t="shared" si="209"/>
        <v>#N/A</v>
      </c>
      <c r="MA90" s="193" t="e">
        <f t="shared" si="209"/>
        <v>#N/A</v>
      </c>
      <c r="MB90" s="193" t="e">
        <f t="shared" si="209"/>
        <v>#N/A</v>
      </c>
      <c r="MC90" s="193" t="e">
        <f t="shared" si="209"/>
        <v>#N/A</v>
      </c>
      <c r="MD90" s="193" t="e">
        <f t="shared" si="209"/>
        <v>#N/A</v>
      </c>
      <c r="ME90" s="193" t="e">
        <f t="shared" si="209"/>
        <v>#N/A</v>
      </c>
      <c r="MF90" s="193" t="e">
        <f t="shared" si="209"/>
        <v>#N/A</v>
      </c>
      <c r="MG90" s="193" t="e">
        <f t="shared" si="209"/>
        <v>#N/A</v>
      </c>
      <c r="MH90" s="193" t="e">
        <f t="shared" si="209"/>
        <v>#N/A</v>
      </c>
      <c r="MI90" s="193" t="e">
        <f t="shared" si="209"/>
        <v>#N/A</v>
      </c>
      <c r="MJ90" s="193" t="e">
        <f t="shared" si="209"/>
        <v>#N/A</v>
      </c>
      <c r="MK90" s="193" t="e">
        <f t="shared" si="222"/>
        <v>#N/A</v>
      </c>
      <c r="ML90" s="193" t="e">
        <f t="shared" si="222"/>
        <v>#N/A</v>
      </c>
      <c r="MM90" s="193" t="e">
        <f t="shared" si="222"/>
        <v>#N/A</v>
      </c>
      <c r="MN90" s="193" t="e">
        <f t="shared" si="222"/>
        <v>#N/A</v>
      </c>
      <c r="MO90" s="193" t="e">
        <f t="shared" si="222"/>
        <v>#N/A</v>
      </c>
      <c r="MP90" s="193" t="e">
        <f t="shared" si="222"/>
        <v>#N/A</v>
      </c>
      <c r="MQ90" s="193" t="e">
        <f t="shared" si="222"/>
        <v>#N/A</v>
      </c>
      <c r="MR90" s="193" t="e">
        <f t="shared" si="222"/>
        <v>#N/A</v>
      </c>
      <c r="MS90" s="193" t="e">
        <f t="shared" si="222"/>
        <v>#N/A</v>
      </c>
      <c r="MT90" s="193" t="e">
        <f t="shared" si="222"/>
        <v>#N/A</v>
      </c>
      <c r="MU90" s="193" t="e">
        <f t="shared" si="222"/>
        <v>#N/A</v>
      </c>
      <c r="MV90" s="193" t="e">
        <f t="shared" si="222"/>
        <v>#N/A</v>
      </c>
      <c r="MW90" s="193" t="e">
        <f t="shared" si="222"/>
        <v>#N/A</v>
      </c>
      <c r="MX90" s="193" t="e">
        <f t="shared" si="222"/>
        <v>#N/A</v>
      </c>
      <c r="MY90" s="193" t="e">
        <f t="shared" si="222"/>
        <v>#N/A</v>
      </c>
      <c r="MZ90" s="193" t="e">
        <f t="shared" si="194"/>
        <v>#N/A</v>
      </c>
      <c r="NA90" s="193" t="e">
        <f t="shared" si="207"/>
        <v>#N/A</v>
      </c>
      <c r="NB90" s="193" t="e">
        <f t="shared" si="207"/>
        <v>#N/A</v>
      </c>
      <c r="NC90" s="193" t="e">
        <f t="shared" si="207"/>
        <v>#N/A</v>
      </c>
      <c r="ND90" s="193" t="e">
        <f t="shared" si="217"/>
        <v>#N/A</v>
      </c>
      <c r="NE90" s="193" t="e">
        <f t="shared" si="217"/>
        <v>#N/A</v>
      </c>
      <c r="NF90" s="193" t="e">
        <f t="shared" si="217"/>
        <v>#N/A</v>
      </c>
      <c r="NG90" s="193" t="e">
        <f t="shared" si="217"/>
        <v>#N/A</v>
      </c>
      <c r="NH90" s="193" t="e">
        <f t="shared" si="217"/>
        <v>#N/A</v>
      </c>
      <c r="NI90" s="193" t="e">
        <f t="shared" si="217"/>
        <v>#N/A</v>
      </c>
      <c r="NJ90" s="193" t="e">
        <f t="shared" si="217"/>
        <v>#N/A</v>
      </c>
      <c r="NK90" s="193" t="e">
        <f t="shared" si="217"/>
        <v>#N/A</v>
      </c>
      <c r="NL90" s="193" t="e">
        <f t="shared" si="217"/>
        <v>#N/A</v>
      </c>
      <c r="NM90" s="193" t="e">
        <f t="shared" si="217"/>
        <v>#N/A</v>
      </c>
      <c r="NN90" s="193" t="e">
        <f t="shared" si="217"/>
        <v>#N/A</v>
      </c>
      <c r="NO90" s="193" t="e">
        <f t="shared" si="217"/>
        <v>#N/A</v>
      </c>
      <c r="NP90" s="193" t="e">
        <f t="shared" si="217"/>
        <v>#N/A</v>
      </c>
      <c r="NQ90" s="193" t="e">
        <f t="shared" si="217"/>
        <v>#N/A</v>
      </c>
      <c r="NR90" s="193" t="e">
        <f t="shared" si="217"/>
        <v>#N/A</v>
      </c>
      <c r="NS90" s="193" t="e">
        <f t="shared" si="213"/>
        <v>#N/A</v>
      </c>
      <c r="NT90" s="193" t="e">
        <f t="shared" si="213"/>
        <v>#N/A</v>
      </c>
      <c r="NU90" s="193" t="e">
        <f t="shared" si="213"/>
        <v>#N/A</v>
      </c>
      <c r="NV90" s="193" t="e">
        <f t="shared" si="213"/>
        <v>#N/A</v>
      </c>
      <c r="NW90" s="193" t="e">
        <f t="shared" si="213"/>
        <v>#N/A</v>
      </c>
      <c r="NX90" s="193" t="e">
        <f t="shared" si="213"/>
        <v>#N/A</v>
      </c>
      <c r="NY90" s="193" t="e">
        <f t="shared" si="213"/>
        <v>#N/A</v>
      </c>
      <c r="NZ90" s="193" t="e">
        <f t="shared" si="213"/>
        <v>#N/A</v>
      </c>
      <c r="OA90" s="193" t="e">
        <f t="shared" si="213"/>
        <v>#N/A</v>
      </c>
      <c r="OB90" s="193" t="e">
        <f t="shared" si="213"/>
        <v>#N/A</v>
      </c>
      <c r="OC90" s="193" t="e">
        <f t="shared" si="213"/>
        <v>#N/A</v>
      </c>
      <c r="OD90" s="193" t="e">
        <f t="shared" si="213"/>
        <v>#N/A</v>
      </c>
      <c r="OE90" s="193" t="e">
        <f t="shared" si="213"/>
        <v>#N/A</v>
      </c>
      <c r="OF90" s="193" t="e">
        <f t="shared" si="213"/>
        <v>#N/A</v>
      </c>
      <c r="OG90" s="193" t="e">
        <f t="shared" si="213"/>
        <v>#N/A</v>
      </c>
      <c r="OH90" s="193" t="e">
        <f t="shared" si="210"/>
        <v>#N/A</v>
      </c>
      <c r="OI90" s="193" t="e">
        <f t="shared" si="210"/>
        <v>#N/A</v>
      </c>
      <c r="OJ90" s="193" t="e">
        <f t="shared" si="210"/>
        <v>#N/A</v>
      </c>
      <c r="OK90" s="193" t="e">
        <f t="shared" si="210"/>
        <v>#N/A</v>
      </c>
      <c r="OL90" s="193" t="e">
        <f t="shared" si="210"/>
        <v>#N/A</v>
      </c>
      <c r="OM90" s="193" t="e">
        <f t="shared" si="210"/>
        <v>#N/A</v>
      </c>
      <c r="ON90" s="193" t="e">
        <f t="shared" si="210"/>
        <v>#N/A</v>
      </c>
      <c r="OO90" s="193" t="e">
        <f t="shared" si="210"/>
        <v>#N/A</v>
      </c>
      <c r="OP90" s="193" t="e">
        <f t="shared" si="210"/>
        <v>#N/A</v>
      </c>
      <c r="OQ90" s="193" t="e">
        <f t="shared" si="210"/>
        <v>#N/A</v>
      </c>
      <c r="OR90" s="193" t="e">
        <f t="shared" si="210"/>
        <v>#N/A</v>
      </c>
      <c r="OS90" s="193" t="e">
        <f t="shared" si="210"/>
        <v>#N/A</v>
      </c>
      <c r="OT90" s="193" t="e">
        <f t="shared" si="210"/>
        <v>#N/A</v>
      </c>
      <c r="OU90" s="193" t="e">
        <f t="shared" si="210"/>
        <v>#N/A</v>
      </c>
      <c r="OV90" s="193" t="e">
        <f t="shared" si="210"/>
        <v>#N/A</v>
      </c>
      <c r="OW90" s="193" t="e">
        <f t="shared" si="223"/>
        <v>#N/A</v>
      </c>
      <c r="OX90" s="193" t="e">
        <f t="shared" si="223"/>
        <v>#N/A</v>
      </c>
      <c r="OY90" s="193" t="e">
        <f t="shared" si="223"/>
        <v>#N/A</v>
      </c>
      <c r="OZ90" s="193" t="e">
        <f t="shared" si="223"/>
        <v>#N/A</v>
      </c>
      <c r="PA90" s="193" t="e">
        <f t="shared" si="223"/>
        <v>#N/A</v>
      </c>
      <c r="PB90" s="193" t="e">
        <f t="shared" si="223"/>
        <v>#N/A</v>
      </c>
      <c r="PC90" s="193" t="e">
        <f t="shared" si="223"/>
        <v>#N/A</v>
      </c>
      <c r="PD90" s="193" t="e">
        <f t="shared" si="223"/>
        <v>#N/A</v>
      </c>
      <c r="PE90" s="193" t="e">
        <f t="shared" si="223"/>
        <v>#N/A</v>
      </c>
      <c r="PF90" s="193" t="e">
        <f t="shared" si="223"/>
        <v>#N/A</v>
      </c>
      <c r="PG90" s="193" t="e">
        <f t="shared" si="223"/>
        <v>#N/A</v>
      </c>
      <c r="PH90" s="193" t="e">
        <f t="shared" si="223"/>
        <v>#N/A</v>
      </c>
      <c r="PI90" s="193" t="e">
        <f t="shared" si="223"/>
        <v>#N/A</v>
      </c>
      <c r="PJ90" s="193" t="e">
        <f t="shared" si="223"/>
        <v>#N/A</v>
      </c>
      <c r="PK90" s="193" t="e">
        <f t="shared" si="223"/>
        <v>#N/A</v>
      </c>
      <c r="PL90" s="193" t="e">
        <f t="shared" si="195"/>
        <v>#N/A</v>
      </c>
      <c r="PM90" s="193" t="e">
        <f t="shared" si="218"/>
        <v>#N/A</v>
      </c>
      <c r="PN90" s="193" t="e">
        <f t="shared" si="218"/>
        <v>#N/A</v>
      </c>
      <c r="PO90" s="193" t="e">
        <f t="shared" si="218"/>
        <v>#N/A</v>
      </c>
      <c r="PP90" s="193" t="e">
        <f t="shared" si="218"/>
        <v>#N/A</v>
      </c>
      <c r="PQ90" s="193" t="e">
        <f t="shared" si="218"/>
        <v>#N/A</v>
      </c>
      <c r="PR90" s="193" t="e">
        <f t="shared" si="218"/>
        <v>#N/A</v>
      </c>
      <c r="PS90" s="193" t="e">
        <f t="shared" si="218"/>
        <v>#N/A</v>
      </c>
      <c r="PT90" s="193" t="e">
        <f t="shared" si="218"/>
        <v>#N/A</v>
      </c>
    </row>
    <row r="91" spans="1:436" hidden="1" x14ac:dyDescent="0.45">
      <c r="A91" s="20">
        <v>88</v>
      </c>
      <c r="B91" s="115"/>
      <c r="C91" s="115"/>
      <c r="D91" s="115"/>
      <c r="E91" s="110" t="str">
        <f t="shared" si="174"/>
        <v/>
      </c>
      <c r="F91" s="21" t="str">
        <f t="shared" si="175"/>
        <v/>
      </c>
      <c r="G91" s="22" t="str">
        <f t="shared" si="176"/>
        <v/>
      </c>
      <c r="H91" s="23" t="str">
        <f>IF(F91="","",IF(OR($F91&lt;Skew!$B$3,$F91=Skew!$B$3),IF($F91&gt;Skew!$C$3,Skew!$A$3,IF($F91&gt;Skew!$C$4,Skew!$A$4,IF($F91&gt;Skew!$C$5,Skew!$A$5,IF($F91&gt;Skew!$C$6,Skew!$A$6,IF($F91&gt;Skew!$C$7,Skew!$A$7,IF($F91&gt;Skew!$C$8,Skew!$A$8,IF($F91&gt;Skew!$C$9,Skew!$A$9,IF($F91&gt;Skew!$C$10,Skew!$A$10,IF($F91&gt;Skew!$C$11,Skew!$A$11,IF($F91&gt;Skew!$C$12,Skew!$A$12,IF($F91&gt;Skew!$C$13,Skew!$A$13,IF($F91&gt;Skew!$C$14,Skew!$A$14,IF($F91&gt;Skew!$C$15,Skew!$A$15,IF($F91&gt;Skew!$C$16,Skew!$A$16,Skew!$A$17)
)))))))))))))))</f>
        <v/>
      </c>
      <c r="I91" s="22" t="str">
        <f>IF(F91="","",MATCH(H91,Skew!$A$3:$A$17,0))</f>
        <v/>
      </c>
      <c r="J91" s="22" t="str">
        <f t="shared" si="166"/>
        <v/>
      </c>
      <c r="K91" s="24"/>
      <c r="L91" s="22" t="str">
        <f>IF(OR(F91="",K91=""),"",MATCH(K91,Confidence!$A$3:$A$12,0))</f>
        <v/>
      </c>
      <c r="M91" s="25" t="str">
        <f t="shared" si="167"/>
        <v/>
      </c>
      <c r="N91" s="25" t="str">
        <f t="shared" si="168"/>
        <v/>
      </c>
      <c r="O91" s="22"/>
      <c r="P91" s="102" t="str">
        <f t="shared" si="169"/>
        <v/>
      </c>
      <c r="Q91" s="102" t="str">
        <f t="shared" si="170"/>
        <v/>
      </c>
      <c r="R91" s="37" t="str">
        <f t="shared" si="171"/>
        <v/>
      </c>
      <c r="S91" s="115"/>
      <c r="T91" s="204" t="str">
        <f>IF(AND(B91&gt;0,C91&gt;0,D91&gt;0,M91&gt;0,N91&gt;0,S91&gt;0,NOT(K91="")),ABS(VLOOKUP($S$1,VLookups!$A$30:$B$31,2,FALSE)-_xlfn.BETA.DIST(S91,IF(G91="L",N91,M91),IF(G91="L",M91,N91),TRUE,B91,D91)),"")</f>
        <v/>
      </c>
      <c r="U91" s="112" t="str">
        <f>IF(OR($M91="",$N91=""),"",_xlfn.BETA.INV(ABS(VLOOKUP($S$1,VLookups!$A$30:$B$31,2,FALSE)-U$3),IF($G91="L",$N91,$M91),IF($G91="L",$M91,$N91),$B91,$D91))</f>
        <v/>
      </c>
      <c r="V91" s="113" t="str">
        <f>IF(OR($M91="",$N91=""),"",_xlfn.BETA.INV(ABS(VLOOKUP($S$1,VLookups!$A$30:$B$31,2,FALSE)-V$3),IF($G91="L",$N91,$M91),IF($G91="L",$M91,$N91),$B91,$D91))</f>
        <v/>
      </c>
      <c r="W91" s="112" t="str">
        <f>IF(OR($M91="",$N91=""),"",_xlfn.BETA.INV(ABS(VLOOKUP($S$1,VLookups!$A$30:$B$31,2,FALSE)-W$3),IF($G91="L",$N91,$M91),IF($G91="L",$M91,$N91),$B91,$D91))</f>
        <v/>
      </c>
      <c r="X91" s="113" t="str">
        <f>IF(OR($M91="",$N91=""),"",_xlfn.BETA.INV(ABS(VLOOKUP($S$1,VLookups!$A$30:$B$31,2,FALSE)-X$3),IF($G91="L",$N91,$M91),IF($G91="L",$M91,$N91),$B91,$D91))</f>
        <v/>
      </c>
      <c r="Y91" s="112" t="str">
        <f>IF(OR($M91="",$N91=""),"",_xlfn.BETA.INV(ABS(VLOOKUP($S$1,VLookups!$A$30:$B$31,2,FALSE)-Y$3),IF($G91="L",$N91,$M91),IF($G91="L",$M91,$N91),$B91,$D91))</f>
        <v/>
      </c>
      <c r="Z91" s="113" t="str">
        <f>IF(OR($M91="",$N91=""),"",_xlfn.BETA.INV(ABS(VLOOKUP($S$1,VLookups!$A$30:$B$31,2,FALSE)-Z$3),IF($G91="L",$N91,$M91),IF($G91="L",$M91,$N91),$B91,$D91))</f>
        <v/>
      </c>
      <c r="AA91" s="112" t="str">
        <f>IF(OR($M91="",$N91=""),"",_xlfn.BETA.INV(ABS(VLOOKUP($S$1,VLookups!$A$30:$B$31,2,FALSE)-AA$3),IF($G91="L",$N91,$M91),IF($G91="L",$M91,$N91),$B91,$D91))</f>
        <v/>
      </c>
      <c r="AB91" s="113" t="str">
        <f>IF(OR($M91="",$N91=""),"",_xlfn.BETA.INV(ABS(VLOOKUP($S$1,VLookups!$A$30:$B$31,2,FALSE)-AB$3),IF($G91="L",$N91,$M91),IF($G91="L",$M91,$N91),$B91,$D91))</f>
        <v/>
      </c>
      <c r="AC91" s="112" t="str">
        <f>IF(OR($M91="",$N91=""),"",_xlfn.BETA.INV(ABS(VLOOKUP($S$1,VLookups!$A$30:$B$31,2,FALSE)-AC$3),IF($G91="L",$N91,$M91),IF($G91="L",$M91,$N91),$B91,$D91))</f>
        <v/>
      </c>
      <c r="AD91" s="113" t="str">
        <f>IF(OR($M91="",$N91=""),"",_xlfn.BETA.INV(ABS(VLOOKUP($S$1,VLookups!$A$30:$B$31,2,FALSE)-AD$3),IF($G91="L",$N91,$M91),IF($G91="L",$M91,$N91),$B91,$D91))</f>
        <v/>
      </c>
      <c r="AE91" s="112" t="str">
        <f>IF(OR($M91="",$N91=""),"",_xlfn.BETA.INV(ABS(VLOOKUP($S$1,VLookups!$A$30:$B$31,2,FALSE)-AE$3),IF($G91="L",$N91,$M91),IF($G91="L",$M91,$N91),$B91,$D91))</f>
        <v/>
      </c>
      <c r="AF91" s="113" t="str">
        <f>IF(OR($M91="",$N91=""),"",_xlfn.BETA.INV(ABS(VLOOKUP($S$1,VLookups!$A$30:$B$31,2,FALSE)-AF$3),IF($G91="L",$N91,$M91),IF($G91="L",$M91,$N91),$B91,$D91))</f>
        <v/>
      </c>
      <c r="AG91" s="15"/>
      <c r="AH91" s="194" t="str">
        <f t="shared" si="177"/>
        <v/>
      </c>
      <c r="AI91" s="192" t="str">
        <f t="shared" si="178"/>
        <v/>
      </c>
      <c r="AJ91" s="177" t="str">
        <f t="shared" si="238"/>
        <v/>
      </c>
      <c r="AK91" s="177" t="str">
        <f t="shared" si="232"/>
        <v/>
      </c>
      <c r="AL91" s="177" t="str">
        <f t="shared" si="232"/>
        <v/>
      </c>
      <c r="AM91" s="177" t="str">
        <f t="shared" si="232"/>
        <v/>
      </c>
      <c r="AN91" s="177" t="str">
        <f t="shared" si="232"/>
        <v/>
      </c>
      <c r="AO91" s="177" t="str">
        <f t="shared" si="232"/>
        <v/>
      </c>
      <c r="AP91" s="177" t="str">
        <f t="shared" si="232"/>
        <v/>
      </c>
      <c r="AQ91" s="177" t="str">
        <f t="shared" si="232"/>
        <v/>
      </c>
      <c r="AR91" s="177" t="str">
        <f t="shared" si="232"/>
        <v/>
      </c>
      <c r="AS91" s="177" t="str">
        <f t="shared" si="232"/>
        <v/>
      </c>
      <c r="AT91" s="177" t="str">
        <f t="shared" si="232"/>
        <v/>
      </c>
      <c r="AU91" s="177" t="str">
        <f t="shared" si="232"/>
        <v/>
      </c>
      <c r="AV91" s="177" t="str">
        <f t="shared" si="232"/>
        <v/>
      </c>
      <c r="AW91" s="177" t="str">
        <f t="shared" si="232"/>
        <v/>
      </c>
      <c r="AX91" s="177" t="str">
        <f t="shared" si="232"/>
        <v/>
      </c>
      <c r="AY91" s="177" t="str">
        <f t="shared" si="232"/>
        <v/>
      </c>
      <c r="AZ91" s="177" t="str">
        <f t="shared" si="232"/>
        <v/>
      </c>
      <c r="BA91" s="177" t="str">
        <f t="shared" si="227"/>
        <v/>
      </c>
      <c r="BB91" s="177" t="str">
        <f t="shared" si="227"/>
        <v/>
      </c>
      <c r="BC91" s="177" t="str">
        <f t="shared" si="227"/>
        <v/>
      </c>
      <c r="BD91" s="177" t="str">
        <f t="shared" si="227"/>
        <v/>
      </c>
      <c r="BE91" s="177" t="str">
        <f t="shared" si="227"/>
        <v/>
      </c>
      <c r="BF91" s="177" t="str">
        <f t="shared" si="227"/>
        <v/>
      </c>
      <c r="BG91" s="177" t="str">
        <f t="shared" si="227"/>
        <v/>
      </c>
      <c r="BH91" s="177" t="str">
        <f t="shared" si="227"/>
        <v/>
      </c>
      <c r="BI91" s="177" t="str">
        <f t="shared" si="227"/>
        <v/>
      </c>
      <c r="BJ91" s="177" t="str">
        <f t="shared" si="227"/>
        <v/>
      </c>
      <c r="BK91" s="177" t="str">
        <f t="shared" si="227"/>
        <v/>
      </c>
      <c r="BL91" s="177" t="str">
        <f t="shared" si="227"/>
        <v/>
      </c>
      <c r="BM91" s="177" t="str">
        <f t="shared" si="227"/>
        <v/>
      </c>
      <c r="BN91" s="177" t="str">
        <f t="shared" si="227"/>
        <v/>
      </c>
      <c r="BO91" s="177" t="str">
        <f t="shared" si="227"/>
        <v/>
      </c>
      <c r="BP91" s="177" t="str">
        <f t="shared" si="233"/>
        <v/>
      </c>
      <c r="BQ91" s="177" t="str">
        <f t="shared" si="233"/>
        <v/>
      </c>
      <c r="BR91" s="177" t="str">
        <f t="shared" si="233"/>
        <v/>
      </c>
      <c r="BS91" s="177" t="str">
        <f t="shared" si="233"/>
        <v/>
      </c>
      <c r="BT91" s="177" t="str">
        <f t="shared" si="233"/>
        <v/>
      </c>
      <c r="BU91" s="177" t="str">
        <f t="shared" si="233"/>
        <v/>
      </c>
      <c r="BV91" s="177" t="str">
        <f t="shared" si="233"/>
        <v/>
      </c>
      <c r="BW91" s="177" t="str">
        <f t="shared" si="233"/>
        <v/>
      </c>
      <c r="BX91" s="177" t="str">
        <f t="shared" si="233"/>
        <v/>
      </c>
      <c r="BY91" s="177" t="str">
        <f t="shared" si="233"/>
        <v/>
      </c>
      <c r="BZ91" s="177" t="str">
        <f t="shared" si="233"/>
        <v/>
      </c>
      <c r="CA91" s="177" t="str">
        <f t="shared" si="233"/>
        <v/>
      </c>
      <c r="CB91" s="177" t="str">
        <f t="shared" si="233"/>
        <v/>
      </c>
      <c r="CC91" s="177" t="str">
        <f t="shared" si="233"/>
        <v/>
      </c>
      <c r="CD91" s="177" t="str">
        <f t="shared" si="233"/>
        <v/>
      </c>
      <c r="CE91" s="177" t="str">
        <f t="shared" si="233"/>
        <v/>
      </c>
      <c r="CF91" s="177" t="str">
        <f t="shared" si="228"/>
        <v/>
      </c>
      <c r="CG91" s="177" t="str">
        <f t="shared" si="228"/>
        <v/>
      </c>
      <c r="CH91" s="177" t="str">
        <f t="shared" si="228"/>
        <v/>
      </c>
      <c r="CI91" s="177" t="str">
        <f t="shared" si="228"/>
        <v/>
      </c>
      <c r="CJ91" s="177" t="str">
        <f t="shared" si="228"/>
        <v/>
      </c>
      <c r="CK91" s="177" t="str">
        <f t="shared" si="228"/>
        <v/>
      </c>
      <c r="CL91" s="177" t="str">
        <f t="shared" si="228"/>
        <v/>
      </c>
      <c r="CM91" s="177" t="str">
        <f t="shared" si="228"/>
        <v/>
      </c>
      <c r="CN91" s="177" t="str">
        <f t="shared" si="228"/>
        <v/>
      </c>
      <c r="CO91" s="177" t="str">
        <f t="shared" si="228"/>
        <v/>
      </c>
      <c r="CP91" s="177" t="str">
        <f t="shared" si="228"/>
        <v/>
      </c>
      <c r="CQ91" s="177" t="str">
        <f t="shared" si="228"/>
        <v/>
      </c>
      <c r="CR91" s="177" t="str">
        <f t="shared" si="228"/>
        <v/>
      </c>
      <c r="CS91" s="177" t="str">
        <f t="shared" si="228"/>
        <v/>
      </c>
      <c r="CT91" s="177" t="str">
        <f t="shared" si="228"/>
        <v/>
      </c>
      <c r="CU91" s="177" t="str">
        <f t="shared" si="224"/>
        <v/>
      </c>
      <c r="CV91" s="177" t="str">
        <f t="shared" si="224"/>
        <v/>
      </c>
      <c r="CW91" s="177" t="str">
        <f t="shared" si="224"/>
        <v/>
      </c>
      <c r="CX91" s="177" t="str">
        <f t="shared" si="224"/>
        <v/>
      </c>
      <c r="CY91" s="177" t="str">
        <f t="shared" si="224"/>
        <v/>
      </c>
      <c r="CZ91" s="177" t="str">
        <f t="shared" si="224"/>
        <v/>
      </c>
      <c r="DA91" s="177" t="str">
        <f t="shared" si="224"/>
        <v/>
      </c>
      <c r="DB91" s="177" t="str">
        <f t="shared" si="224"/>
        <v/>
      </c>
      <c r="DC91" s="177" t="str">
        <f t="shared" si="224"/>
        <v/>
      </c>
      <c r="DD91" s="177" t="str">
        <f t="shared" si="224"/>
        <v/>
      </c>
      <c r="DE91" s="177" t="str">
        <f t="shared" si="224"/>
        <v/>
      </c>
      <c r="DF91" s="177" t="str">
        <f t="shared" si="224"/>
        <v/>
      </c>
      <c r="DG91" s="177" t="str">
        <f t="shared" si="224"/>
        <v/>
      </c>
      <c r="DH91" s="177" t="str">
        <f t="shared" si="224"/>
        <v/>
      </c>
      <c r="DI91" s="177" t="str">
        <f t="shared" si="224"/>
        <v/>
      </c>
      <c r="DJ91" s="177" t="str">
        <f t="shared" si="224"/>
        <v/>
      </c>
      <c r="DK91" s="177" t="str">
        <f t="shared" si="220"/>
        <v/>
      </c>
      <c r="DL91" s="177" t="str">
        <f t="shared" si="220"/>
        <v/>
      </c>
      <c r="DM91" s="177" t="str">
        <f t="shared" si="220"/>
        <v/>
      </c>
      <c r="DN91" s="177" t="str">
        <f t="shared" si="220"/>
        <v/>
      </c>
      <c r="DO91" s="177" t="str">
        <f t="shared" si="220"/>
        <v/>
      </c>
      <c r="DP91" s="177" t="str">
        <f t="shared" si="220"/>
        <v/>
      </c>
      <c r="DQ91" s="177" t="str">
        <f t="shared" si="220"/>
        <v/>
      </c>
      <c r="DR91" s="177" t="str">
        <f t="shared" si="220"/>
        <v/>
      </c>
      <c r="DS91" s="177" t="str">
        <f t="shared" si="220"/>
        <v/>
      </c>
      <c r="DT91" s="177" t="str">
        <f t="shared" si="220"/>
        <v/>
      </c>
      <c r="DU91" s="177" t="str">
        <f t="shared" si="220"/>
        <v/>
      </c>
      <c r="DV91" s="177" t="str">
        <f t="shared" si="220"/>
        <v/>
      </c>
      <c r="DW91" s="177" t="str">
        <f t="shared" si="220"/>
        <v/>
      </c>
      <c r="DX91" s="177" t="str">
        <f t="shared" si="220"/>
        <v/>
      </c>
      <c r="DY91" s="177" t="str">
        <f t="shared" si="220"/>
        <v/>
      </c>
      <c r="DZ91" s="177" t="str">
        <f t="shared" si="234"/>
        <v/>
      </c>
      <c r="EA91" s="177" t="str">
        <f t="shared" si="234"/>
        <v/>
      </c>
      <c r="EB91" s="177" t="str">
        <f t="shared" si="234"/>
        <v/>
      </c>
      <c r="EC91" s="177" t="str">
        <f t="shared" si="234"/>
        <v/>
      </c>
      <c r="ED91" s="177" t="str">
        <f t="shared" si="234"/>
        <v/>
      </c>
      <c r="EE91" s="177" t="str">
        <f t="shared" si="234"/>
        <v/>
      </c>
      <c r="EF91" s="177" t="str">
        <f t="shared" si="234"/>
        <v/>
      </c>
      <c r="EG91" s="177" t="str">
        <f t="shared" si="234"/>
        <v/>
      </c>
      <c r="EH91" s="177" t="str">
        <f t="shared" si="234"/>
        <v/>
      </c>
      <c r="EI91" s="177" t="str">
        <f t="shared" si="234"/>
        <v/>
      </c>
      <c r="EJ91" s="177" t="str">
        <f t="shared" si="234"/>
        <v/>
      </c>
      <c r="EK91" s="177" t="str">
        <f t="shared" si="234"/>
        <v/>
      </c>
      <c r="EL91" s="177" t="str">
        <f t="shared" si="234"/>
        <v/>
      </c>
      <c r="EM91" s="177" t="str">
        <f t="shared" si="234"/>
        <v/>
      </c>
      <c r="EN91" s="177" t="str">
        <f t="shared" si="234"/>
        <v/>
      </c>
      <c r="EO91" s="177" t="str">
        <f t="shared" si="234"/>
        <v/>
      </c>
      <c r="EP91" s="177" t="str">
        <f t="shared" si="229"/>
        <v/>
      </c>
      <c r="EQ91" s="177" t="str">
        <f t="shared" si="229"/>
        <v/>
      </c>
      <c r="ER91" s="177" t="str">
        <f t="shared" si="229"/>
        <v/>
      </c>
      <c r="ES91" s="177" t="str">
        <f t="shared" si="229"/>
        <v/>
      </c>
      <c r="ET91" s="177" t="str">
        <f t="shared" si="229"/>
        <v/>
      </c>
      <c r="EU91" s="177" t="str">
        <f t="shared" si="229"/>
        <v/>
      </c>
      <c r="EV91" s="177" t="str">
        <f t="shared" si="229"/>
        <v/>
      </c>
      <c r="EW91" s="177" t="str">
        <f t="shared" si="229"/>
        <v/>
      </c>
      <c r="EX91" s="177" t="str">
        <f t="shared" si="229"/>
        <v/>
      </c>
      <c r="EY91" s="177" t="str">
        <f t="shared" si="229"/>
        <v/>
      </c>
      <c r="EZ91" s="177" t="str">
        <f t="shared" si="229"/>
        <v/>
      </c>
      <c r="FA91" s="177" t="str">
        <f t="shared" si="229"/>
        <v/>
      </c>
      <c r="FB91" s="177" t="str">
        <f t="shared" si="229"/>
        <v/>
      </c>
      <c r="FC91" s="177" t="str">
        <f t="shared" si="229"/>
        <v/>
      </c>
      <c r="FD91" s="177" t="str">
        <f t="shared" si="229"/>
        <v/>
      </c>
      <c r="FE91" s="177" t="str">
        <f t="shared" si="239"/>
        <v/>
      </c>
      <c r="FF91" s="177" t="str">
        <f t="shared" si="239"/>
        <v/>
      </c>
      <c r="FG91" s="177" t="str">
        <f t="shared" si="239"/>
        <v/>
      </c>
      <c r="FH91" s="177" t="str">
        <f t="shared" si="239"/>
        <v/>
      </c>
      <c r="FI91" s="177" t="str">
        <f t="shared" si="239"/>
        <v/>
      </c>
      <c r="FJ91" s="177" t="str">
        <f t="shared" si="239"/>
        <v/>
      </c>
      <c r="FK91" s="177" t="str">
        <f t="shared" si="239"/>
        <v/>
      </c>
      <c r="FL91" s="177" t="str">
        <f t="shared" si="239"/>
        <v/>
      </c>
      <c r="FM91" s="177" t="str">
        <f t="shared" si="239"/>
        <v/>
      </c>
      <c r="FN91" s="177" t="str">
        <f t="shared" si="239"/>
        <v/>
      </c>
      <c r="FO91" s="177" t="str">
        <f t="shared" si="239"/>
        <v/>
      </c>
      <c r="FP91" s="177" t="str">
        <f t="shared" si="239"/>
        <v/>
      </c>
      <c r="FQ91" s="177" t="str">
        <f t="shared" si="239"/>
        <v/>
      </c>
      <c r="FR91" s="177" t="str">
        <f t="shared" si="239"/>
        <v/>
      </c>
      <c r="FS91" s="177" t="str">
        <f t="shared" si="239"/>
        <v/>
      </c>
      <c r="FT91" s="177" t="str">
        <f t="shared" si="239"/>
        <v/>
      </c>
      <c r="FU91" s="177" t="str">
        <f t="shared" si="235"/>
        <v/>
      </c>
      <c r="FV91" s="177" t="str">
        <f t="shared" si="235"/>
        <v/>
      </c>
      <c r="FW91" s="177" t="str">
        <f t="shared" si="235"/>
        <v/>
      </c>
      <c r="FX91" s="177" t="str">
        <f t="shared" si="235"/>
        <v/>
      </c>
      <c r="FY91" s="177" t="str">
        <f t="shared" si="235"/>
        <v/>
      </c>
      <c r="FZ91" s="177" t="str">
        <f t="shared" si="235"/>
        <v/>
      </c>
      <c r="GA91" s="177" t="str">
        <f t="shared" si="235"/>
        <v/>
      </c>
      <c r="GB91" s="177" t="str">
        <f t="shared" si="235"/>
        <v/>
      </c>
      <c r="GC91" s="177" t="str">
        <f t="shared" si="235"/>
        <v/>
      </c>
      <c r="GD91" s="177" t="str">
        <f t="shared" si="235"/>
        <v/>
      </c>
      <c r="GE91" s="177" t="str">
        <f t="shared" si="235"/>
        <v/>
      </c>
      <c r="GF91" s="177" t="str">
        <f t="shared" si="235"/>
        <v/>
      </c>
      <c r="GG91" s="177" t="str">
        <f t="shared" si="235"/>
        <v/>
      </c>
      <c r="GH91" s="177" t="str">
        <f t="shared" si="235"/>
        <v/>
      </c>
      <c r="GI91" s="177" t="str">
        <f t="shared" si="235"/>
        <v/>
      </c>
      <c r="GJ91" s="177" t="str">
        <f t="shared" si="230"/>
        <v/>
      </c>
      <c r="GK91" s="177" t="str">
        <f t="shared" si="230"/>
        <v/>
      </c>
      <c r="GL91" s="177" t="str">
        <f t="shared" si="230"/>
        <v/>
      </c>
      <c r="GM91" s="177" t="str">
        <f t="shared" si="225"/>
        <v/>
      </c>
      <c r="GN91" s="177" t="str">
        <f t="shared" si="236"/>
        <v/>
      </c>
      <c r="GO91" s="177" t="str">
        <f t="shared" si="236"/>
        <v/>
      </c>
      <c r="GP91" s="177" t="str">
        <f t="shared" si="236"/>
        <v/>
      </c>
      <c r="GQ91" s="177" t="str">
        <f t="shared" si="236"/>
        <v/>
      </c>
      <c r="GR91" s="177" t="str">
        <f t="shared" si="236"/>
        <v/>
      </c>
      <c r="GS91" s="177" t="str">
        <f t="shared" si="236"/>
        <v/>
      </c>
      <c r="GT91" s="177" t="str">
        <f t="shared" si="236"/>
        <v/>
      </c>
      <c r="GU91" s="177" t="str">
        <f t="shared" si="236"/>
        <v/>
      </c>
      <c r="GV91" s="177" t="str">
        <f t="shared" si="236"/>
        <v/>
      </c>
      <c r="GW91" s="177" t="str">
        <f t="shared" si="236"/>
        <v/>
      </c>
      <c r="GX91" s="177" t="str">
        <f t="shared" si="236"/>
        <v/>
      </c>
      <c r="GY91" s="177" t="str">
        <f t="shared" si="236"/>
        <v/>
      </c>
      <c r="GZ91" s="177" t="str">
        <f t="shared" si="236"/>
        <v/>
      </c>
      <c r="HA91" s="177" t="str">
        <f t="shared" si="236"/>
        <v/>
      </c>
      <c r="HB91" s="177" t="str">
        <f t="shared" si="236"/>
        <v/>
      </c>
      <c r="HC91" s="177" t="str">
        <f t="shared" si="236"/>
        <v/>
      </c>
      <c r="HD91" s="177" t="str">
        <f t="shared" si="231"/>
        <v/>
      </c>
      <c r="HE91" s="177" t="str">
        <f t="shared" si="231"/>
        <v/>
      </c>
      <c r="HF91" s="177" t="str">
        <f t="shared" si="231"/>
        <v/>
      </c>
      <c r="HG91" s="177" t="str">
        <f t="shared" si="231"/>
        <v/>
      </c>
      <c r="HH91" s="177" t="str">
        <f t="shared" si="231"/>
        <v/>
      </c>
      <c r="HI91" s="177" t="str">
        <f t="shared" si="231"/>
        <v/>
      </c>
      <c r="HJ91" s="177" t="str">
        <f t="shared" si="231"/>
        <v/>
      </c>
      <c r="HK91" s="177" t="str">
        <f t="shared" si="231"/>
        <v/>
      </c>
      <c r="HL91" s="177" t="str">
        <f t="shared" si="231"/>
        <v/>
      </c>
      <c r="HM91" s="177" t="str">
        <f t="shared" si="231"/>
        <v/>
      </c>
      <c r="HN91" s="177" t="str">
        <f t="shared" si="231"/>
        <v/>
      </c>
      <c r="HO91" s="177" t="str">
        <f t="shared" si="231"/>
        <v/>
      </c>
      <c r="HP91" s="177" t="str">
        <f t="shared" si="231"/>
        <v/>
      </c>
      <c r="HQ91" s="177" t="str">
        <f t="shared" si="231"/>
        <v/>
      </c>
      <c r="HR91" s="177" t="str">
        <f t="shared" si="231"/>
        <v/>
      </c>
      <c r="HS91" s="177" t="str">
        <f t="shared" si="226"/>
        <v/>
      </c>
      <c r="HT91" s="177" t="str">
        <f t="shared" si="237"/>
        <v/>
      </c>
      <c r="HU91" s="177" t="str">
        <f t="shared" si="237"/>
        <v/>
      </c>
      <c r="HV91" s="177" t="str">
        <f t="shared" si="237"/>
        <v/>
      </c>
      <c r="HW91" s="177" t="str">
        <f t="shared" si="237"/>
        <v/>
      </c>
      <c r="HX91" s="177" t="str">
        <f t="shared" si="237"/>
        <v/>
      </c>
      <c r="HY91" s="177" t="str">
        <f t="shared" si="237"/>
        <v/>
      </c>
      <c r="HZ91" s="177" t="str">
        <f t="shared" si="237"/>
        <v/>
      </c>
      <c r="IA91" s="192" t="str">
        <f t="shared" si="181"/>
        <v/>
      </c>
      <c r="IB91" s="193" t="e">
        <f t="shared" si="172"/>
        <v>#N/A</v>
      </c>
      <c r="IC91" s="193" t="e">
        <f t="shared" si="205"/>
        <v>#N/A</v>
      </c>
      <c r="ID91" s="193" t="e">
        <f t="shared" si="205"/>
        <v>#N/A</v>
      </c>
      <c r="IE91" s="193" t="e">
        <f t="shared" si="205"/>
        <v>#N/A</v>
      </c>
      <c r="IF91" s="193" t="e">
        <f t="shared" si="215"/>
        <v>#N/A</v>
      </c>
      <c r="IG91" s="193" t="e">
        <f t="shared" si="215"/>
        <v>#N/A</v>
      </c>
      <c r="IH91" s="193" t="e">
        <f t="shared" si="215"/>
        <v>#N/A</v>
      </c>
      <c r="II91" s="193" t="e">
        <f t="shared" si="215"/>
        <v>#N/A</v>
      </c>
      <c r="IJ91" s="193" t="e">
        <f t="shared" si="215"/>
        <v>#N/A</v>
      </c>
      <c r="IK91" s="193" t="e">
        <f t="shared" si="215"/>
        <v>#N/A</v>
      </c>
      <c r="IL91" s="193" t="e">
        <f t="shared" si="215"/>
        <v>#N/A</v>
      </c>
      <c r="IM91" s="193" t="e">
        <f t="shared" si="215"/>
        <v>#N/A</v>
      </c>
      <c r="IN91" s="193" t="e">
        <f t="shared" si="215"/>
        <v>#N/A</v>
      </c>
      <c r="IO91" s="193" t="e">
        <f t="shared" si="215"/>
        <v>#N/A</v>
      </c>
      <c r="IP91" s="193" t="e">
        <f t="shared" si="215"/>
        <v>#N/A</v>
      </c>
      <c r="IQ91" s="193" t="e">
        <f t="shared" si="215"/>
        <v>#N/A</v>
      </c>
      <c r="IR91" s="193" t="e">
        <f t="shared" si="215"/>
        <v>#N/A</v>
      </c>
      <c r="IS91" s="193" t="e">
        <f t="shared" si="215"/>
        <v>#N/A</v>
      </c>
      <c r="IT91" s="193" t="e">
        <f t="shared" si="215"/>
        <v>#N/A</v>
      </c>
      <c r="IU91" s="193" t="e">
        <f t="shared" si="211"/>
        <v>#N/A</v>
      </c>
      <c r="IV91" s="193" t="e">
        <f t="shared" si="211"/>
        <v>#N/A</v>
      </c>
      <c r="IW91" s="193" t="e">
        <f t="shared" si="211"/>
        <v>#N/A</v>
      </c>
      <c r="IX91" s="193" t="e">
        <f t="shared" si="211"/>
        <v>#N/A</v>
      </c>
      <c r="IY91" s="193" t="e">
        <f t="shared" si="211"/>
        <v>#N/A</v>
      </c>
      <c r="IZ91" s="193" t="e">
        <f t="shared" si="211"/>
        <v>#N/A</v>
      </c>
      <c r="JA91" s="193" t="e">
        <f t="shared" si="211"/>
        <v>#N/A</v>
      </c>
      <c r="JB91" s="193" t="e">
        <f t="shared" si="211"/>
        <v>#N/A</v>
      </c>
      <c r="JC91" s="193" t="e">
        <f t="shared" si="211"/>
        <v>#N/A</v>
      </c>
      <c r="JD91" s="193" t="e">
        <f t="shared" si="211"/>
        <v>#N/A</v>
      </c>
      <c r="JE91" s="193" t="e">
        <f t="shared" si="211"/>
        <v>#N/A</v>
      </c>
      <c r="JF91" s="193" t="e">
        <f t="shared" si="211"/>
        <v>#N/A</v>
      </c>
      <c r="JG91" s="193" t="e">
        <f t="shared" si="211"/>
        <v>#N/A</v>
      </c>
      <c r="JH91" s="193" t="e">
        <f t="shared" si="211"/>
        <v>#N/A</v>
      </c>
      <c r="JI91" s="193" t="e">
        <f t="shared" si="211"/>
        <v>#N/A</v>
      </c>
      <c r="JJ91" s="193" t="e">
        <f t="shared" si="208"/>
        <v>#N/A</v>
      </c>
      <c r="JK91" s="193" t="e">
        <f t="shared" si="208"/>
        <v>#N/A</v>
      </c>
      <c r="JL91" s="193" t="e">
        <f t="shared" si="208"/>
        <v>#N/A</v>
      </c>
      <c r="JM91" s="193" t="e">
        <f t="shared" si="208"/>
        <v>#N/A</v>
      </c>
      <c r="JN91" s="193" t="e">
        <f t="shared" si="208"/>
        <v>#N/A</v>
      </c>
      <c r="JO91" s="193" t="e">
        <f t="shared" si="208"/>
        <v>#N/A</v>
      </c>
      <c r="JP91" s="193" t="e">
        <f t="shared" si="208"/>
        <v>#N/A</v>
      </c>
      <c r="JQ91" s="193" t="e">
        <f t="shared" si="208"/>
        <v>#N/A</v>
      </c>
      <c r="JR91" s="193" t="e">
        <f t="shared" si="208"/>
        <v>#N/A</v>
      </c>
      <c r="JS91" s="193" t="e">
        <f t="shared" si="208"/>
        <v>#N/A</v>
      </c>
      <c r="JT91" s="193" t="e">
        <f t="shared" si="208"/>
        <v>#N/A</v>
      </c>
      <c r="JU91" s="193" t="e">
        <f t="shared" si="208"/>
        <v>#N/A</v>
      </c>
      <c r="JV91" s="193" t="e">
        <f t="shared" si="208"/>
        <v>#N/A</v>
      </c>
      <c r="JW91" s="193" t="e">
        <f t="shared" si="208"/>
        <v>#N/A</v>
      </c>
      <c r="JX91" s="193" t="e">
        <f t="shared" si="208"/>
        <v>#N/A</v>
      </c>
      <c r="JY91" s="193" t="e">
        <f t="shared" si="221"/>
        <v>#N/A</v>
      </c>
      <c r="JZ91" s="193" t="e">
        <f t="shared" si="221"/>
        <v>#N/A</v>
      </c>
      <c r="KA91" s="193" t="e">
        <f t="shared" si="221"/>
        <v>#N/A</v>
      </c>
      <c r="KB91" s="193" t="e">
        <f t="shared" si="221"/>
        <v>#N/A</v>
      </c>
      <c r="KC91" s="193" t="e">
        <f t="shared" si="221"/>
        <v>#N/A</v>
      </c>
      <c r="KD91" s="193" t="e">
        <f t="shared" si="221"/>
        <v>#N/A</v>
      </c>
      <c r="KE91" s="193" t="e">
        <f t="shared" si="221"/>
        <v>#N/A</v>
      </c>
      <c r="KF91" s="193" t="e">
        <f t="shared" si="221"/>
        <v>#N/A</v>
      </c>
      <c r="KG91" s="193" t="e">
        <f t="shared" si="221"/>
        <v>#N/A</v>
      </c>
      <c r="KH91" s="193" t="e">
        <f t="shared" si="221"/>
        <v>#N/A</v>
      </c>
      <c r="KI91" s="193" t="e">
        <f t="shared" si="221"/>
        <v>#N/A</v>
      </c>
      <c r="KJ91" s="193" t="e">
        <f t="shared" si="221"/>
        <v>#N/A</v>
      </c>
      <c r="KK91" s="193" t="e">
        <f t="shared" si="221"/>
        <v>#N/A</v>
      </c>
      <c r="KL91" s="193" t="e">
        <f t="shared" si="221"/>
        <v>#N/A</v>
      </c>
      <c r="KM91" s="193" t="e">
        <f t="shared" si="221"/>
        <v>#N/A</v>
      </c>
      <c r="KN91" s="193" t="e">
        <f t="shared" si="193"/>
        <v>#N/A</v>
      </c>
      <c r="KO91" s="193" t="e">
        <f t="shared" si="206"/>
        <v>#N/A</v>
      </c>
      <c r="KP91" s="193" t="e">
        <f t="shared" si="206"/>
        <v>#N/A</v>
      </c>
      <c r="KQ91" s="193" t="e">
        <f t="shared" si="206"/>
        <v>#N/A</v>
      </c>
      <c r="KR91" s="193" t="e">
        <f t="shared" si="216"/>
        <v>#N/A</v>
      </c>
      <c r="KS91" s="193" t="e">
        <f t="shared" si="216"/>
        <v>#N/A</v>
      </c>
      <c r="KT91" s="193" t="e">
        <f t="shared" si="216"/>
        <v>#N/A</v>
      </c>
      <c r="KU91" s="193" t="e">
        <f t="shared" si="216"/>
        <v>#N/A</v>
      </c>
      <c r="KV91" s="193" t="e">
        <f t="shared" si="216"/>
        <v>#N/A</v>
      </c>
      <c r="KW91" s="193" t="e">
        <f t="shared" si="216"/>
        <v>#N/A</v>
      </c>
      <c r="KX91" s="193" t="e">
        <f t="shared" si="216"/>
        <v>#N/A</v>
      </c>
      <c r="KY91" s="193" t="e">
        <f t="shared" si="216"/>
        <v>#N/A</v>
      </c>
      <c r="KZ91" s="193" t="e">
        <f t="shared" si="216"/>
        <v>#N/A</v>
      </c>
      <c r="LA91" s="193" t="e">
        <f t="shared" si="216"/>
        <v>#N/A</v>
      </c>
      <c r="LB91" s="193" t="e">
        <f t="shared" si="216"/>
        <v>#N/A</v>
      </c>
      <c r="LC91" s="193" t="e">
        <f t="shared" si="216"/>
        <v>#N/A</v>
      </c>
      <c r="LD91" s="193" t="e">
        <f t="shared" si="216"/>
        <v>#N/A</v>
      </c>
      <c r="LE91" s="193" t="e">
        <f t="shared" si="216"/>
        <v>#N/A</v>
      </c>
      <c r="LF91" s="193" t="e">
        <f t="shared" si="216"/>
        <v>#N/A</v>
      </c>
      <c r="LG91" s="193" t="e">
        <f t="shared" si="212"/>
        <v>#N/A</v>
      </c>
      <c r="LH91" s="193" t="e">
        <f t="shared" si="212"/>
        <v>#N/A</v>
      </c>
      <c r="LI91" s="193" t="e">
        <f t="shared" si="212"/>
        <v>#N/A</v>
      </c>
      <c r="LJ91" s="193" t="e">
        <f t="shared" si="212"/>
        <v>#N/A</v>
      </c>
      <c r="LK91" s="193" t="e">
        <f t="shared" si="212"/>
        <v>#N/A</v>
      </c>
      <c r="LL91" s="193" t="e">
        <f t="shared" si="212"/>
        <v>#N/A</v>
      </c>
      <c r="LM91" s="193" t="e">
        <f t="shared" si="212"/>
        <v>#N/A</v>
      </c>
      <c r="LN91" s="193" t="e">
        <f t="shared" si="212"/>
        <v>#N/A</v>
      </c>
      <c r="LO91" s="193" t="e">
        <f t="shared" si="212"/>
        <v>#N/A</v>
      </c>
      <c r="LP91" s="193" t="e">
        <f t="shared" si="212"/>
        <v>#N/A</v>
      </c>
      <c r="LQ91" s="193" t="e">
        <f t="shared" si="212"/>
        <v>#N/A</v>
      </c>
      <c r="LR91" s="193" t="e">
        <f t="shared" si="212"/>
        <v>#N/A</v>
      </c>
      <c r="LS91" s="193" t="e">
        <f t="shared" si="212"/>
        <v>#N/A</v>
      </c>
      <c r="LT91" s="193" t="e">
        <f t="shared" si="212"/>
        <v>#N/A</v>
      </c>
      <c r="LU91" s="193" t="e">
        <f t="shared" si="212"/>
        <v>#N/A</v>
      </c>
      <c r="LV91" s="193" t="e">
        <f t="shared" si="209"/>
        <v>#N/A</v>
      </c>
      <c r="LW91" s="193" t="e">
        <f t="shared" si="209"/>
        <v>#N/A</v>
      </c>
      <c r="LX91" s="193" t="e">
        <f t="shared" si="209"/>
        <v>#N/A</v>
      </c>
      <c r="LY91" s="193" t="e">
        <f t="shared" si="209"/>
        <v>#N/A</v>
      </c>
      <c r="LZ91" s="193" t="e">
        <f t="shared" si="209"/>
        <v>#N/A</v>
      </c>
      <c r="MA91" s="193" t="e">
        <f t="shared" si="209"/>
        <v>#N/A</v>
      </c>
      <c r="MB91" s="193" t="e">
        <f t="shared" si="209"/>
        <v>#N/A</v>
      </c>
      <c r="MC91" s="193" t="e">
        <f t="shared" si="209"/>
        <v>#N/A</v>
      </c>
      <c r="MD91" s="193" t="e">
        <f t="shared" si="209"/>
        <v>#N/A</v>
      </c>
      <c r="ME91" s="193" t="e">
        <f t="shared" si="209"/>
        <v>#N/A</v>
      </c>
      <c r="MF91" s="193" t="e">
        <f t="shared" si="209"/>
        <v>#N/A</v>
      </c>
      <c r="MG91" s="193" t="e">
        <f t="shared" si="209"/>
        <v>#N/A</v>
      </c>
      <c r="MH91" s="193" t="e">
        <f t="shared" si="209"/>
        <v>#N/A</v>
      </c>
      <c r="MI91" s="193" t="e">
        <f t="shared" si="209"/>
        <v>#N/A</v>
      </c>
      <c r="MJ91" s="193" t="e">
        <f t="shared" si="209"/>
        <v>#N/A</v>
      </c>
      <c r="MK91" s="193" t="e">
        <f t="shared" si="222"/>
        <v>#N/A</v>
      </c>
      <c r="ML91" s="193" t="e">
        <f t="shared" si="222"/>
        <v>#N/A</v>
      </c>
      <c r="MM91" s="193" t="e">
        <f t="shared" si="222"/>
        <v>#N/A</v>
      </c>
      <c r="MN91" s="193" t="e">
        <f t="shared" si="222"/>
        <v>#N/A</v>
      </c>
      <c r="MO91" s="193" t="e">
        <f t="shared" si="222"/>
        <v>#N/A</v>
      </c>
      <c r="MP91" s="193" t="e">
        <f t="shared" si="222"/>
        <v>#N/A</v>
      </c>
      <c r="MQ91" s="193" t="e">
        <f t="shared" si="222"/>
        <v>#N/A</v>
      </c>
      <c r="MR91" s="193" t="e">
        <f t="shared" si="222"/>
        <v>#N/A</v>
      </c>
      <c r="MS91" s="193" t="e">
        <f t="shared" si="222"/>
        <v>#N/A</v>
      </c>
      <c r="MT91" s="193" t="e">
        <f t="shared" si="222"/>
        <v>#N/A</v>
      </c>
      <c r="MU91" s="193" t="e">
        <f t="shared" si="222"/>
        <v>#N/A</v>
      </c>
      <c r="MV91" s="193" t="e">
        <f t="shared" si="222"/>
        <v>#N/A</v>
      </c>
      <c r="MW91" s="193" t="e">
        <f t="shared" si="222"/>
        <v>#N/A</v>
      </c>
      <c r="MX91" s="193" t="e">
        <f t="shared" si="222"/>
        <v>#N/A</v>
      </c>
      <c r="MY91" s="193" t="e">
        <f t="shared" si="222"/>
        <v>#N/A</v>
      </c>
      <c r="MZ91" s="193" t="e">
        <f t="shared" si="194"/>
        <v>#N/A</v>
      </c>
      <c r="NA91" s="193" t="e">
        <f t="shared" si="207"/>
        <v>#N/A</v>
      </c>
      <c r="NB91" s="193" t="e">
        <f t="shared" si="207"/>
        <v>#N/A</v>
      </c>
      <c r="NC91" s="193" t="e">
        <f t="shared" si="207"/>
        <v>#N/A</v>
      </c>
      <c r="ND91" s="193" t="e">
        <f t="shared" si="217"/>
        <v>#N/A</v>
      </c>
      <c r="NE91" s="193" t="e">
        <f t="shared" si="217"/>
        <v>#N/A</v>
      </c>
      <c r="NF91" s="193" t="e">
        <f t="shared" si="217"/>
        <v>#N/A</v>
      </c>
      <c r="NG91" s="193" t="e">
        <f t="shared" si="217"/>
        <v>#N/A</v>
      </c>
      <c r="NH91" s="193" t="e">
        <f t="shared" si="217"/>
        <v>#N/A</v>
      </c>
      <c r="NI91" s="193" t="e">
        <f t="shared" si="217"/>
        <v>#N/A</v>
      </c>
      <c r="NJ91" s="193" t="e">
        <f t="shared" si="217"/>
        <v>#N/A</v>
      </c>
      <c r="NK91" s="193" t="e">
        <f t="shared" si="217"/>
        <v>#N/A</v>
      </c>
      <c r="NL91" s="193" t="e">
        <f t="shared" si="217"/>
        <v>#N/A</v>
      </c>
      <c r="NM91" s="193" t="e">
        <f t="shared" si="217"/>
        <v>#N/A</v>
      </c>
      <c r="NN91" s="193" t="e">
        <f t="shared" si="217"/>
        <v>#N/A</v>
      </c>
      <c r="NO91" s="193" t="e">
        <f t="shared" si="217"/>
        <v>#N/A</v>
      </c>
      <c r="NP91" s="193" t="e">
        <f t="shared" si="217"/>
        <v>#N/A</v>
      </c>
      <c r="NQ91" s="193" t="e">
        <f t="shared" si="217"/>
        <v>#N/A</v>
      </c>
      <c r="NR91" s="193" t="e">
        <f t="shared" si="217"/>
        <v>#N/A</v>
      </c>
      <c r="NS91" s="193" t="e">
        <f t="shared" si="213"/>
        <v>#N/A</v>
      </c>
      <c r="NT91" s="193" t="e">
        <f t="shared" si="213"/>
        <v>#N/A</v>
      </c>
      <c r="NU91" s="193" t="e">
        <f t="shared" si="213"/>
        <v>#N/A</v>
      </c>
      <c r="NV91" s="193" t="e">
        <f t="shared" si="213"/>
        <v>#N/A</v>
      </c>
      <c r="NW91" s="193" t="e">
        <f t="shared" si="213"/>
        <v>#N/A</v>
      </c>
      <c r="NX91" s="193" t="e">
        <f t="shared" si="213"/>
        <v>#N/A</v>
      </c>
      <c r="NY91" s="193" t="e">
        <f t="shared" si="213"/>
        <v>#N/A</v>
      </c>
      <c r="NZ91" s="193" t="e">
        <f t="shared" si="213"/>
        <v>#N/A</v>
      </c>
      <c r="OA91" s="193" t="e">
        <f t="shared" si="213"/>
        <v>#N/A</v>
      </c>
      <c r="OB91" s="193" t="e">
        <f t="shared" si="213"/>
        <v>#N/A</v>
      </c>
      <c r="OC91" s="193" t="e">
        <f t="shared" si="213"/>
        <v>#N/A</v>
      </c>
      <c r="OD91" s="193" t="e">
        <f t="shared" si="213"/>
        <v>#N/A</v>
      </c>
      <c r="OE91" s="193" t="e">
        <f t="shared" si="213"/>
        <v>#N/A</v>
      </c>
      <c r="OF91" s="193" t="e">
        <f t="shared" si="213"/>
        <v>#N/A</v>
      </c>
      <c r="OG91" s="193" t="e">
        <f t="shared" si="213"/>
        <v>#N/A</v>
      </c>
      <c r="OH91" s="193" t="e">
        <f t="shared" si="210"/>
        <v>#N/A</v>
      </c>
      <c r="OI91" s="193" t="e">
        <f t="shared" si="210"/>
        <v>#N/A</v>
      </c>
      <c r="OJ91" s="193" t="e">
        <f t="shared" si="210"/>
        <v>#N/A</v>
      </c>
      <c r="OK91" s="193" t="e">
        <f t="shared" si="210"/>
        <v>#N/A</v>
      </c>
      <c r="OL91" s="193" t="e">
        <f t="shared" si="210"/>
        <v>#N/A</v>
      </c>
      <c r="OM91" s="193" t="e">
        <f t="shared" si="210"/>
        <v>#N/A</v>
      </c>
      <c r="ON91" s="193" t="e">
        <f t="shared" si="210"/>
        <v>#N/A</v>
      </c>
      <c r="OO91" s="193" t="e">
        <f t="shared" si="210"/>
        <v>#N/A</v>
      </c>
      <c r="OP91" s="193" t="e">
        <f t="shared" si="210"/>
        <v>#N/A</v>
      </c>
      <c r="OQ91" s="193" t="e">
        <f t="shared" si="210"/>
        <v>#N/A</v>
      </c>
      <c r="OR91" s="193" t="e">
        <f t="shared" si="210"/>
        <v>#N/A</v>
      </c>
      <c r="OS91" s="193" t="e">
        <f t="shared" si="210"/>
        <v>#N/A</v>
      </c>
      <c r="OT91" s="193" t="e">
        <f t="shared" si="210"/>
        <v>#N/A</v>
      </c>
      <c r="OU91" s="193" t="e">
        <f t="shared" si="210"/>
        <v>#N/A</v>
      </c>
      <c r="OV91" s="193" t="e">
        <f t="shared" si="210"/>
        <v>#N/A</v>
      </c>
      <c r="OW91" s="193" t="e">
        <f t="shared" si="223"/>
        <v>#N/A</v>
      </c>
      <c r="OX91" s="193" t="e">
        <f t="shared" si="223"/>
        <v>#N/A</v>
      </c>
      <c r="OY91" s="193" t="e">
        <f t="shared" si="223"/>
        <v>#N/A</v>
      </c>
      <c r="OZ91" s="193" t="e">
        <f t="shared" si="223"/>
        <v>#N/A</v>
      </c>
      <c r="PA91" s="193" t="e">
        <f t="shared" si="223"/>
        <v>#N/A</v>
      </c>
      <c r="PB91" s="193" t="e">
        <f t="shared" si="223"/>
        <v>#N/A</v>
      </c>
      <c r="PC91" s="193" t="e">
        <f t="shared" si="223"/>
        <v>#N/A</v>
      </c>
      <c r="PD91" s="193" t="e">
        <f t="shared" si="223"/>
        <v>#N/A</v>
      </c>
      <c r="PE91" s="193" t="e">
        <f t="shared" si="223"/>
        <v>#N/A</v>
      </c>
      <c r="PF91" s="193" t="e">
        <f t="shared" si="223"/>
        <v>#N/A</v>
      </c>
      <c r="PG91" s="193" t="e">
        <f t="shared" si="223"/>
        <v>#N/A</v>
      </c>
      <c r="PH91" s="193" t="e">
        <f t="shared" si="223"/>
        <v>#N/A</v>
      </c>
      <c r="PI91" s="193" t="e">
        <f t="shared" si="223"/>
        <v>#N/A</v>
      </c>
      <c r="PJ91" s="193" t="e">
        <f t="shared" si="223"/>
        <v>#N/A</v>
      </c>
      <c r="PK91" s="193" t="e">
        <f t="shared" si="223"/>
        <v>#N/A</v>
      </c>
      <c r="PL91" s="193" t="e">
        <f t="shared" si="195"/>
        <v>#N/A</v>
      </c>
      <c r="PM91" s="193" t="e">
        <f t="shared" si="218"/>
        <v>#N/A</v>
      </c>
      <c r="PN91" s="193" t="e">
        <f t="shared" si="218"/>
        <v>#N/A</v>
      </c>
      <c r="PO91" s="193" t="e">
        <f t="shared" si="218"/>
        <v>#N/A</v>
      </c>
      <c r="PP91" s="193" t="e">
        <f t="shared" si="218"/>
        <v>#N/A</v>
      </c>
      <c r="PQ91" s="193" t="e">
        <f t="shared" si="218"/>
        <v>#N/A</v>
      </c>
      <c r="PR91" s="193" t="e">
        <f t="shared" si="218"/>
        <v>#N/A</v>
      </c>
      <c r="PS91" s="193" t="e">
        <f t="shared" si="218"/>
        <v>#N/A</v>
      </c>
      <c r="PT91" s="193" t="e">
        <f t="shared" si="218"/>
        <v>#N/A</v>
      </c>
    </row>
    <row r="92" spans="1:436" hidden="1" x14ac:dyDescent="0.45">
      <c r="A92" s="20">
        <v>89</v>
      </c>
      <c r="B92" s="115"/>
      <c r="C92" s="115"/>
      <c r="D92" s="115"/>
      <c r="E92" s="110" t="str">
        <f t="shared" si="174"/>
        <v/>
      </c>
      <c r="F92" s="21" t="str">
        <f t="shared" si="175"/>
        <v/>
      </c>
      <c r="G92" s="22" t="str">
        <f t="shared" si="176"/>
        <v/>
      </c>
      <c r="H92" s="23" t="str">
        <f>IF(F92="","",IF(OR($F92&lt;Skew!$B$3,$F92=Skew!$B$3),IF($F92&gt;Skew!$C$3,Skew!$A$3,IF($F92&gt;Skew!$C$4,Skew!$A$4,IF($F92&gt;Skew!$C$5,Skew!$A$5,IF($F92&gt;Skew!$C$6,Skew!$A$6,IF($F92&gt;Skew!$C$7,Skew!$A$7,IF($F92&gt;Skew!$C$8,Skew!$A$8,IF($F92&gt;Skew!$C$9,Skew!$A$9,IF($F92&gt;Skew!$C$10,Skew!$A$10,IF($F92&gt;Skew!$C$11,Skew!$A$11,IF($F92&gt;Skew!$C$12,Skew!$A$12,IF($F92&gt;Skew!$C$13,Skew!$A$13,IF($F92&gt;Skew!$C$14,Skew!$A$14,IF($F92&gt;Skew!$C$15,Skew!$A$15,IF($F92&gt;Skew!$C$16,Skew!$A$16,Skew!$A$17)
)))))))))))))))</f>
        <v/>
      </c>
      <c r="I92" s="22" t="str">
        <f>IF(F92="","",MATCH(H92,Skew!$A$3:$A$17,0))</f>
        <v/>
      </c>
      <c r="J92" s="22" t="str">
        <f t="shared" si="166"/>
        <v/>
      </c>
      <c r="K92" s="24"/>
      <c r="L92" s="22" t="str">
        <f>IF(OR(F92="",K92=""),"",MATCH(K92,Confidence!$A$3:$A$12,0))</f>
        <v/>
      </c>
      <c r="M92" s="25" t="str">
        <f t="shared" si="167"/>
        <v/>
      </c>
      <c r="N92" s="25" t="str">
        <f t="shared" si="168"/>
        <v/>
      </c>
      <c r="O92" s="22"/>
      <c r="P92" s="102" t="str">
        <f t="shared" si="169"/>
        <v/>
      </c>
      <c r="Q92" s="102" t="str">
        <f t="shared" si="170"/>
        <v/>
      </c>
      <c r="R92" s="37" t="str">
        <f t="shared" si="171"/>
        <v/>
      </c>
      <c r="S92" s="115"/>
      <c r="T92" s="204" t="str">
        <f>IF(AND(B92&gt;0,C92&gt;0,D92&gt;0,M92&gt;0,N92&gt;0,S92&gt;0,NOT(K92="")),ABS(VLOOKUP($S$1,VLookups!$A$30:$B$31,2,FALSE)-_xlfn.BETA.DIST(S92,IF(G92="L",N92,M92),IF(G92="L",M92,N92),TRUE,B92,D92)),"")</f>
        <v/>
      </c>
      <c r="U92" s="112" t="str">
        <f>IF(OR($M92="",$N92=""),"",_xlfn.BETA.INV(ABS(VLOOKUP($S$1,VLookups!$A$30:$B$31,2,FALSE)-U$3),IF($G92="L",$N92,$M92),IF($G92="L",$M92,$N92),$B92,$D92))</f>
        <v/>
      </c>
      <c r="V92" s="113" t="str">
        <f>IF(OR($M92="",$N92=""),"",_xlfn.BETA.INV(ABS(VLOOKUP($S$1,VLookups!$A$30:$B$31,2,FALSE)-V$3),IF($G92="L",$N92,$M92),IF($G92="L",$M92,$N92),$B92,$D92))</f>
        <v/>
      </c>
      <c r="W92" s="112" t="str">
        <f>IF(OR($M92="",$N92=""),"",_xlfn.BETA.INV(ABS(VLOOKUP($S$1,VLookups!$A$30:$B$31,2,FALSE)-W$3),IF($G92="L",$N92,$M92),IF($G92="L",$M92,$N92),$B92,$D92))</f>
        <v/>
      </c>
      <c r="X92" s="113" t="str">
        <f>IF(OR($M92="",$N92=""),"",_xlfn.BETA.INV(ABS(VLOOKUP($S$1,VLookups!$A$30:$B$31,2,FALSE)-X$3),IF($G92="L",$N92,$M92),IF($G92="L",$M92,$N92),$B92,$D92))</f>
        <v/>
      </c>
      <c r="Y92" s="112" t="str">
        <f>IF(OR($M92="",$N92=""),"",_xlfn.BETA.INV(ABS(VLOOKUP($S$1,VLookups!$A$30:$B$31,2,FALSE)-Y$3),IF($G92="L",$N92,$M92),IF($G92="L",$M92,$N92),$B92,$D92))</f>
        <v/>
      </c>
      <c r="Z92" s="113" t="str">
        <f>IF(OR($M92="",$N92=""),"",_xlfn.BETA.INV(ABS(VLOOKUP($S$1,VLookups!$A$30:$B$31,2,FALSE)-Z$3),IF($G92="L",$N92,$M92),IF($G92="L",$M92,$N92),$B92,$D92))</f>
        <v/>
      </c>
      <c r="AA92" s="112" t="str">
        <f>IF(OR($M92="",$N92=""),"",_xlfn.BETA.INV(ABS(VLOOKUP($S$1,VLookups!$A$30:$B$31,2,FALSE)-AA$3),IF($G92="L",$N92,$M92),IF($G92="L",$M92,$N92),$B92,$D92))</f>
        <v/>
      </c>
      <c r="AB92" s="113" t="str">
        <f>IF(OR($M92="",$N92=""),"",_xlfn.BETA.INV(ABS(VLOOKUP($S$1,VLookups!$A$30:$B$31,2,FALSE)-AB$3),IF($G92="L",$N92,$M92),IF($G92="L",$M92,$N92),$B92,$D92))</f>
        <v/>
      </c>
      <c r="AC92" s="112" t="str">
        <f>IF(OR($M92="",$N92=""),"",_xlfn.BETA.INV(ABS(VLOOKUP($S$1,VLookups!$A$30:$B$31,2,FALSE)-AC$3),IF($G92="L",$N92,$M92),IF($G92="L",$M92,$N92),$B92,$D92))</f>
        <v/>
      </c>
      <c r="AD92" s="113" t="str">
        <f>IF(OR($M92="",$N92=""),"",_xlfn.BETA.INV(ABS(VLOOKUP($S$1,VLookups!$A$30:$B$31,2,FALSE)-AD$3),IF($G92="L",$N92,$M92),IF($G92="L",$M92,$N92),$B92,$D92))</f>
        <v/>
      </c>
      <c r="AE92" s="112" t="str">
        <f>IF(OR($M92="",$N92=""),"",_xlfn.BETA.INV(ABS(VLOOKUP($S$1,VLookups!$A$30:$B$31,2,FALSE)-AE$3),IF($G92="L",$N92,$M92),IF($G92="L",$M92,$N92),$B92,$D92))</f>
        <v/>
      </c>
      <c r="AF92" s="113" t="str">
        <f>IF(OR($M92="",$N92=""),"",_xlfn.BETA.INV(ABS(VLOOKUP($S$1,VLookups!$A$30:$B$31,2,FALSE)-AF$3),IF($G92="L",$N92,$M92),IF($G92="L",$M92,$N92),$B92,$D92))</f>
        <v/>
      </c>
      <c r="AG92" s="15"/>
      <c r="AH92" s="194" t="str">
        <f t="shared" si="177"/>
        <v/>
      </c>
      <c r="AI92" s="192" t="str">
        <f t="shared" si="178"/>
        <v/>
      </c>
      <c r="AJ92" s="177" t="str">
        <f t="shared" si="238"/>
        <v/>
      </c>
      <c r="AK92" s="177" t="str">
        <f t="shared" si="232"/>
        <v/>
      </c>
      <c r="AL92" s="177" t="str">
        <f t="shared" si="232"/>
        <v/>
      </c>
      <c r="AM92" s="177" t="str">
        <f t="shared" si="232"/>
        <v/>
      </c>
      <c r="AN92" s="177" t="str">
        <f t="shared" si="232"/>
        <v/>
      </c>
      <c r="AO92" s="177" t="str">
        <f t="shared" si="232"/>
        <v/>
      </c>
      <c r="AP92" s="177" t="str">
        <f t="shared" si="232"/>
        <v/>
      </c>
      <c r="AQ92" s="177" t="str">
        <f t="shared" si="232"/>
        <v/>
      </c>
      <c r="AR92" s="177" t="str">
        <f t="shared" si="232"/>
        <v/>
      </c>
      <c r="AS92" s="177" t="str">
        <f t="shared" si="232"/>
        <v/>
      </c>
      <c r="AT92" s="177" t="str">
        <f t="shared" si="232"/>
        <v/>
      </c>
      <c r="AU92" s="177" t="str">
        <f t="shared" si="232"/>
        <v/>
      </c>
      <c r="AV92" s="177" t="str">
        <f t="shared" si="232"/>
        <v/>
      </c>
      <c r="AW92" s="177" t="str">
        <f t="shared" si="232"/>
        <v/>
      </c>
      <c r="AX92" s="177" t="str">
        <f t="shared" si="232"/>
        <v/>
      </c>
      <c r="AY92" s="177" t="str">
        <f t="shared" si="232"/>
        <v/>
      </c>
      <c r="AZ92" s="177" t="str">
        <f t="shared" si="232"/>
        <v/>
      </c>
      <c r="BA92" s="177" t="str">
        <f t="shared" si="227"/>
        <v/>
      </c>
      <c r="BB92" s="177" t="str">
        <f t="shared" si="227"/>
        <v/>
      </c>
      <c r="BC92" s="177" t="str">
        <f t="shared" si="227"/>
        <v/>
      </c>
      <c r="BD92" s="177" t="str">
        <f t="shared" si="227"/>
        <v/>
      </c>
      <c r="BE92" s="177" t="str">
        <f t="shared" si="227"/>
        <v/>
      </c>
      <c r="BF92" s="177" t="str">
        <f t="shared" si="227"/>
        <v/>
      </c>
      <c r="BG92" s="177" t="str">
        <f t="shared" si="227"/>
        <v/>
      </c>
      <c r="BH92" s="177" t="str">
        <f t="shared" si="227"/>
        <v/>
      </c>
      <c r="BI92" s="177" t="str">
        <f t="shared" si="227"/>
        <v/>
      </c>
      <c r="BJ92" s="177" t="str">
        <f t="shared" si="227"/>
        <v/>
      </c>
      <c r="BK92" s="177" t="str">
        <f t="shared" si="227"/>
        <v/>
      </c>
      <c r="BL92" s="177" t="str">
        <f t="shared" si="227"/>
        <v/>
      </c>
      <c r="BM92" s="177" t="str">
        <f t="shared" si="227"/>
        <v/>
      </c>
      <c r="BN92" s="177" t="str">
        <f t="shared" si="227"/>
        <v/>
      </c>
      <c r="BO92" s="177" t="str">
        <f t="shared" si="227"/>
        <v/>
      </c>
      <c r="BP92" s="177" t="str">
        <f t="shared" si="233"/>
        <v/>
      </c>
      <c r="BQ92" s="177" t="str">
        <f t="shared" si="233"/>
        <v/>
      </c>
      <c r="BR92" s="177" t="str">
        <f t="shared" si="233"/>
        <v/>
      </c>
      <c r="BS92" s="177" t="str">
        <f t="shared" si="233"/>
        <v/>
      </c>
      <c r="BT92" s="177" t="str">
        <f t="shared" si="233"/>
        <v/>
      </c>
      <c r="BU92" s="177" t="str">
        <f t="shared" si="233"/>
        <v/>
      </c>
      <c r="BV92" s="177" t="str">
        <f t="shared" si="233"/>
        <v/>
      </c>
      <c r="BW92" s="177" t="str">
        <f t="shared" si="233"/>
        <v/>
      </c>
      <c r="BX92" s="177" t="str">
        <f t="shared" si="233"/>
        <v/>
      </c>
      <c r="BY92" s="177" t="str">
        <f t="shared" si="233"/>
        <v/>
      </c>
      <c r="BZ92" s="177" t="str">
        <f t="shared" si="233"/>
        <v/>
      </c>
      <c r="CA92" s="177" t="str">
        <f t="shared" si="233"/>
        <v/>
      </c>
      <c r="CB92" s="177" t="str">
        <f t="shared" si="233"/>
        <v/>
      </c>
      <c r="CC92" s="177" t="str">
        <f t="shared" si="233"/>
        <v/>
      </c>
      <c r="CD92" s="177" t="str">
        <f t="shared" si="233"/>
        <v/>
      </c>
      <c r="CE92" s="177" t="str">
        <f t="shared" si="233"/>
        <v/>
      </c>
      <c r="CF92" s="177" t="str">
        <f t="shared" si="228"/>
        <v/>
      </c>
      <c r="CG92" s="177" t="str">
        <f t="shared" si="228"/>
        <v/>
      </c>
      <c r="CH92" s="177" t="str">
        <f t="shared" si="228"/>
        <v/>
      </c>
      <c r="CI92" s="177" t="str">
        <f t="shared" si="228"/>
        <v/>
      </c>
      <c r="CJ92" s="177" t="str">
        <f t="shared" si="228"/>
        <v/>
      </c>
      <c r="CK92" s="177" t="str">
        <f t="shared" si="228"/>
        <v/>
      </c>
      <c r="CL92" s="177" t="str">
        <f t="shared" si="228"/>
        <v/>
      </c>
      <c r="CM92" s="177" t="str">
        <f t="shared" si="228"/>
        <v/>
      </c>
      <c r="CN92" s="177" t="str">
        <f t="shared" si="228"/>
        <v/>
      </c>
      <c r="CO92" s="177" t="str">
        <f t="shared" si="228"/>
        <v/>
      </c>
      <c r="CP92" s="177" t="str">
        <f t="shared" si="228"/>
        <v/>
      </c>
      <c r="CQ92" s="177" t="str">
        <f t="shared" si="228"/>
        <v/>
      </c>
      <c r="CR92" s="177" t="str">
        <f t="shared" si="228"/>
        <v/>
      </c>
      <c r="CS92" s="177" t="str">
        <f t="shared" si="228"/>
        <v/>
      </c>
      <c r="CT92" s="177" t="str">
        <f t="shared" si="228"/>
        <v/>
      </c>
      <c r="CU92" s="177" t="str">
        <f t="shared" si="224"/>
        <v/>
      </c>
      <c r="CV92" s="177" t="str">
        <f t="shared" si="224"/>
        <v/>
      </c>
      <c r="CW92" s="177" t="str">
        <f t="shared" si="224"/>
        <v/>
      </c>
      <c r="CX92" s="177" t="str">
        <f t="shared" si="224"/>
        <v/>
      </c>
      <c r="CY92" s="177" t="str">
        <f t="shared" si="224"/>
        <v/>
      </c>
      <c r="CZ92" s="177" t="str">
        <f t="shared" si="224"/>
        <v/>
      </c>
      <c r="DA92" s="177" t="str">
        <f t="shared" si="224"/>
        <v/>
      </c>
      <c r="DB92" s="177" t="str">
        <f t="shared" si="224"/>
        <v/>
      </c>
      <c r="DC92" s="177" t="str">
        <f t="shared" si="224"/>
        <v/>
      </c>
      <c r="DD92" s="177" t="str">
        <f t="shared" si="224"/>
        <v/>
      </c>
      <c r="DE92" s="177" t="str">
        <f t="shared" si="224"/>
        <v/>
      </c>
      <c r="DF92" s="177" t="str">
        <f t="shared" si="224"/>
        <v/>
      </c>
      <c r="DG92" s="177" t="str">
        <f t="shared" si="224"/>
        <v/>
      </c>
      <c r="DH92" s="177" t="str">
        <f t="shared" si="224"/>
        <v/>
      </c>
      <c r="DI92" s="177" t="str">
        <f t="shared" si="224"/>
        <v/>
      </c>
      <c r="DJ92" s="177" t="str">
        <f t="shared" si="224"/>
        <v/>
      </c>
      <c r="DK92" s="177" t="str">
        <f t="shared" si="220"/>
        <v/>
      </c>
      <c r="DL92" s="177" t="str">
        <f t="shared" si="220"/>
        <v/>
      </c>
      <c r="DM92" s="177" t="str">
        <f t="shared" si="220"/>
        <v/>
      </c>
      <c r="DN92" s="177" t="str">
        <f t="shared" si="220"/>
        <v/>
      </c>
      <c r="DO92" s="177" t="str">
        <f t="shared" si="220"/>
        <v/>
      </c>
      <c r="DP92" s="177" t="str">
        <f t="shared" si="220"/>
        <v/>
      </c>
      <c r="DQ92" s="177" t="str">
        <f t="shared" si="220"/>
        <v/>
      </c>
      <c r="DR92" s="177" t="str">
        <f t="shared" si="220"/>
        <v/>
      </c>
      <c r="DS92" s="177" t="str">
        <f t="shared" si="220"/>
        <v/>
      </c>
      <c r="DT92" s="177" t="str">
        <f t="shared" si="220"/>
        <v/>
      </c>
      <c r="DU92" s="177" t="str">
        <f t="shared" si="220"/>
        <v/>
      </c>
      <c r="DV92" s="177" t="str">
        <f t="shared" si="220"/>
        <v/>
      </c>
      <c r="DW92" s="177" t="str">
        <f t="shared" si="220"/>
        <v/>
      </c>
      <c r="DX92" s="177" t="str">
        <f t="shared" si="220"/>
        <v/>
      </c>
      <c r="DY92" s="177" t="str">
        <f t="shared" si="220"/>
        <v/>
      </c>
      <c r="DZ92" s="177" t="str">
        <f t="shared" si="234"/>
        <v/>
      </c>
      <c r="EA92" s="177" t="str">
        <f t="shared" si="234"/>
        <v/>
      </c>
      <c r="EB92" s="177" t="str">
        <f t="shared" si="234"/>
        <v/>
      </c>
      <c r="EC92" s="177" t="str">
        <f t="shared" si="234"/>
        <v/>
      </c>
      <c r="ED92" s="177" t="str">
        <f t="shared" si="234"/>
        <v/>
      </c>
      <c r="EE92" s="177" t="str">
        <f t="shared" si="234"/>
        <v/>
      </c>
      <c r="EF92" s="177" t="str">
        <f t="shared" si="234"/>
        <v/>
      </c>
      <c r="EG92" s="177" t="str">
        <f t="shared" si="234"/>
        <v/>
      </c>
      <c r="EH92" s="177" t="str">
        <f t="shared" si="234"/>
        <v/>
      </c>
      <c r="EI92" s="177" t="str">
        <f t="shared" si="234"/>
        <v/>
      </c>
      <c r="EJ92" s="177" t="str">
        <f t="shared" si="234"/>
        <v/>
      </c>
      <c r="EK92" s="177" t="str">
        <f t="shared" si="234"/>
        <v/>
      </c>
      <c r="EL92" s="177" t="str">
        <f t="shared" si="234"/>
        <v/>
      </c>
      <c r="EM92" s="177" t="str">
        <f t="shared" si="234"/>
        <v/>
      </c>
      <c r="EN92" s="177" t="str">
        <f t="shared" si="234"/>
        <v/>
      </c>
      <c r="EO92" s="177" t="str">
        <f t="shared" si="234"/>
        <v/>
      </c>
      <c r="EP92" s="177" t="str">
        <f t="shared" si="229"/>
        <v/>
      </c>
      <c r="EQ92" s="177" t="str">
        <f t="shared" si="229"/>
        <v/>
      </c>
      <c r="ER92" s="177" t="str">
        <f t="shared" si="229"/>
        <v/>
      </c>
      <c r="ES92" s="177" t="str">
        <f t="shared" si="229"/>
        <v/>
      </c>
      <c r="ET92" s="177" t="str">
        <f t="shared" si="229"/>
        <v/>
      </c>
      <c r="EU92" s="177" t="str">
        <f t="shared" si="229"/>
        <v/>
      </c>
      <c r="EV92" s="177" t="str">
        <f t="shared" si="229"/>
        <v/>
      </c>
      <c r="EW92" s="177" t="str">
        <f t="shared" si="229"/>
        <v/>
      </c>
      <c r="EX92" s="177" t="str">
        <f t="shared" si="229"/>
        <v/>
      </c>
      <c r="EY92" s="177" t="str">
        <f t="shared" si="229"/>
        <v/>
      </c>
      <c r="EZ92" s="177" t="str">
        <f t="shared" si="229"/>
        <v/>
      </c>
      <c r="FA92" s="177" t="str">
        <f t="shared" si="229"/>
        <v/>
      </c>
      <c r="FB92" s="177" t="str">
        <f t="shared" si="229"/>
        <v/>
      </c>
      <c r="FC92" s="177" t="str">
        <f t="shared" si="229"/>
        <v/>
      </c>
      <c r="FD92" s="177" t="str">
        <f t="shared" si="229"/>
        <v/>
      </c>
      <c r="FE92" s="177" t="str">
        <f t="shared" si="239"/>
        <v/>
      </c>
      <c r="FF92" s="177" t="str">
        <f t="shared" si="239"/>
        <v/>
      </c>
      <c r="FG92" s="177" t="str">
        <f t="shared" si="239"/>
        <v/>
      </c>
      <c r="FH92" s="177" t="str">
        <f t="shared" si="239"/>
        <v/>
      </c>
      <c r="FI92" s="177" t="str">
        <f t="shared" si="239"/>
        <v/>
      </c>
      <c r="FJ92" s="177" t="str">
        <f t="shared" si="239"/>
        <v/>
      </c>
      <c r="FK92" s="177" t="str">
        <f t="shared" si="239"/>
        <v/>
      </c>
      <c r="FL92" s="177" t="str">
        <f t="shared" si="239"/>
        <v/>
      </c>
      <c r="FM92" s="177" t="str">
        <f t="shared" si="239"/>
        <v/>
      </c>
      <c r="FN92" s="177" t="str">
        <f t="shared" si="239"/>
        <v/>
      </c>
      <c r="FO92" s="177" t="str">
        <f t="shared" si="239"/>
        <v/>
      </c>
      <c r="FP92" s="177" t="str">
        <f t="shared" si="239"/>
        <v/>
      </c>
      <c r="FQ92" s="177" t="str">
        <f t="shared" si="239"/>
        <v/>
      </c>
      <c r="FR92" s="177" t="str">
        <f t="shared" si="239"/>
        <v/>
      </c>
      <c r="FS92" s="177" t="str">
        <f t="shared" si="239"/>
        <v/>
      </c>
      <c r="FT92" s="177" t="str">
        <f t="shared" si="239"/>
        <v/>
      </c>
      <c r="FU92" s="177" t="str">
        <f t="shared" si="235"/>
        <v/>
      </c>
      <c r="FV92" s="177" t="str">
        <f t="shared" si="235"/>
        <v/>
      </c>
      <c r="FW92" s="177" t="str">
        <f t="shared" si="235"/>
        <v/>
      </c>
      <c r="FX92" s="177" t="str">
        <f t="shared" si="235"/>
        <v/>
      </c>
      <c r="FY92" s="177" t="str">
        <f t="shared" si="235"/>
        <v/>
      </c>
      <c r="FZ92" s="177" t="str">
        <f t="shared" si="235"/>
        <v/>
      </c>
      <c r="GA92" s="177" t="str">
        <f t="shared" si="235"/>
        <v/>
      </c>
      <c r="GB92" s="177" t="str">
        <f t="shared" si="235"/>
        <v/>
      </c>
      <c r="GC92" s="177" t="str">
        <f t="shared" si="235"/>
        <v/>
      </c>
      <c r="GD92" s="177" t="str">
        <f t="shared" si="235"/>
        <v/>
      </c>
      <c r="GE92" s="177" t="str">
        <f t="shared" si="235"/>
        <v/>
      </c>
      <c r="GF92" s="177" t="str">
        <f t="shared" si="235"/>
        <v/>
      </c>
      <c r="GG92" s="177" t="str">
        <f t="shared" si="235"/>
        <v/>
      </c>
      <c r="GH92" s="177" t="str">
        <f t="shared" si="235"/>
        <v/>
      </c>
      <c r="GI92" s="177" t="str">
        <f t="shared" si="235"/>
        <v/>
      </c>
      <c r="GJ92" s="177" t="str">
        <f t="shared" si="230"/>
        <v/>
      </c>
      <c r="GK92" s="177" t="str">
        <f t="shared" si="230"/>
        <v/>
      </c>
      <c r="GL92" s="177" t="str">
        <f t="shared" si="230"/>
        <v/>
      </c>
      <c r="GM92" s="177" t="str">
        <f t="shared" si="225"/>
        <v/>
      </c>
      <c r="GN92" s="177" t="str">
        <f t="shared" si="236"/>
        <v/>
      </c>
      <c r="GO92" s="177" t="str">
        <f t="shared" si="236"/>
        <v/>
      </c>
      <c r="GP92" s="177" t="str">
        <f t="shared" si="236"/>
        <v/>
      </c>
      <c r="GQ92" s="177" t="str">
        <f t="shared" si="236"/>
        <v/>
      </c>
      <c r="GR92" s="177" t="str">
        <f t="shared" si="236"/>
        <v/>
      </c>
      <c r="GS92" s="177" t="str">
        <f t="shared" si="236"/>
        <v/>
      </c>
      <c r="GT92" s="177" t="str">
        <f t="shared" si="236"/>
        <v/>
      </c>
      <c r="GU92" s="177" t="str">
        <f t="shared" si="236"/>
        <v/>
      </c>
      <c r="GV92" s="177" t="str">
        <f t="shared" si="236"/>
        <v/>
      </c>
      <c r="GW92" s="177" t="str">
        <f t="shared" si="236"/>
        <v/>
      </c>
      <c r="GX92" s="177" t="str">
        <f t="shared" si="236"/>
        <v/>
      </c>
      <c r="GY92" s="177" t="str">
        <f t="shared" si="236"/>
        <v/>
      </c>
      <c r="GZ92" s="177" t="str">
        <f t="shared" si="236"/>
        <v/>
      </c>
      <c r="HA92" s="177" t="str">
        <f t="shared" si="236"/>
        <v/>
      </c>
      <c r="HB92" s="177" t="str">
        <f t="shared" si="236"/>
        <v/>
      </c>
      <c r="HC92" s="177" t="str">
        <f t="shared" si="236"/>
        <v/>
      </c>
      <c r="HD92" s="177" t="str">
        <f t="shared" si="231"/>
        <v/>
      </c>
      <c r="HE92" s="177" t="str">
        <f t="shared" si="231"/>
        <v/>
      </c>
      <c r="HF92" s="177" t="str">
        <f t="shared" si="231"/>
        <v/>
      </c>
      <c r="HG92" s="177" t="str">
        <f t="shared" si="231"/>
        <v/>
      </c>
      <c r="HH92" s="177" t="str">
        <f t="shared" si="231"/>
        <v/>
      </c>
      <c r="HI92" s="177" t="str">
        <f t="shared" si="231"/>
        <v/>
      </c>
      <c r="HJ92" s="177" t="str">
        <f t="shared" si="231"/>
        <v/>
      </c>
      <c r="HK92" s="177" t="str">
        <f t="shared" si="231"/>
        <v/>
      </c>
      <c r="HL92" s="177" t="str">
        <f t="shared" si="231"/>
        <v/>
      </c>
      <c r="HM92" s="177" t="str">
        <f t="shared" si="231"/>
        <v/>
      </c>
      <c r="HN92" s="177" t="str">
        <f t="shared" si="231"/>
        <v/>
      </c>
      <c r="HO92" s="177" t="str">
        <f t="shared" si="231"/>
        <v/>
      </c>
      <c r="HP92" s="177" t="str">
        <f t="shared" si="231"/>
        <v/>
      </c>
      <c r="HQ92" s="177" t="str">
        <f t="shared" si="231"/>
        <v/>
      </c>
      <c r="HR92" s="177" t="str">
        <f t="shared" si="231"/>
        <v/>
      </c>
      <c r="HS92" s="177" t="str">
        <f t="shared" si="226"/>
        <v/>
      </c>
      <c r="HT92" s="177" t="str">
        <f t="shared" si="237"/>
        <v/>
      </c>
      <c r="HU92" s="177" t="str">
        <f t="shared" si="237"/>
        <v/>
      </c>
      <c r="HV92" s="177" t="str">
        <f t="shared" si="237"/>
        <v/>
      </c>
      <c r="HW92" s="177" t="str">
        <f t="shared" si="237"/>
        <v/>
      </c>
      <c r="HX92" s="177" t="str">
        <f t="shared" si="237"/>
        <v/>
      </c>
      <c r="HY92" s="177" t="str">
        <f t="shared" si="237"/>
        <v/>
      </c>
      <c r="HZ92" s="177" t="str">
        <f t="shared" si="237"/>
        <v/>
      </c>
      <c r="IA92" s="192" t="str">
        <f t="shared" si="181"/>
        <v/>
      </c>
      <c r="IB92" s="193" t="e">
        <f t="shared" si="172"/>
        <v>#N/A</v>
      </c>
      <c r="IC92" s="193" t="e">
        <f t="shared" si="205"/>
        <v>#N/A</v>
      </c>
      <c r="ID92" s="193" t="e">
        <f t="shared" si="205"/>
        <v>#N/A</v>
      </c>
      <c r="IE92" s="193" t="e">
        <f t="shared" si="205"/>
        <v>#N/A</v>
      </c>
      <c r="IF92" s="193" t="e">
        <f t="shared" si="215"/>
        <v>#N/A</v>
      </c>
      <c r="IG92" s="193" t="e">
        <f t="shared" si="215"/>
        <v>#N/A</v>
      </c>
      <c r="IH92" s="193" t="e">
        <f t="shared" si="215"/>
        <v>#N/A</v>
      </c>
      <c r="II92" s="193" t="e">
        <f t="shared" si="215"/>
        <v>#N/A</v>
      </c>
      <c r="IJ92" s="193" t="e">
        <f t="shared" si="215"/>
        <v>#N/A</v>
      </c>
      <c r="IK92" s="193" t="e">
        <f t="shared" si="215"/>
        <v>#N/A</v>
      </c>
      <c r="IL92" s="193" t="e">
        <f t="shared" si="215"/>
        <v>#N/A</v>
      </c>
      <c r="IM92" s="193" t="e">
        <f t="shared" si="215"/>
        <v>#N/A</v>
      </c>
      <c r="IN92" s="193" t="e">
        <f t="shared" si="215"/>
        <v>#N/A</v>
      </c>
      <c r="IO92" s="193" t="e">
        <f t="shared" si="215"/>
        <v>#N/A</v>
      </c>
      <c r="IP92" s="193" t="e">
        <f t="shared" si="215"/>
        <v>#N/A</v>
      </c>
      <c r="IQ92" s="193" t="e">
        <f t="shared" si="215"/>
        <v>#N/A</v>
      </c>
      <c r="IR92" s="193" t="e">
        <f t="shared" si="215"/>
        <v>#N/A</v>
      </c>
      <c r="IS92" s="193" t="e">
        <f t="shared" si="215"/>
        <v>#N/A</v>
      </c>
      <c r="IT92" s="193" t="e">
        <f t="shared" si="215"/>
        <v>#N/A</v>
      </c>
      <c r="IU92" s="193" t="e">
        <f t="shared" si="211"/>
        <v>#N/A</v>
      </c>
      <c r="IV92" s="193" t="e">
        <f t="shared" si="211"/>
        <v>#N/A</v>
      </c>
      <c r="IW92" s="193" t="e">
        <f t="shared" si="211"/>
        <v>#N/A</v>
      </c>
      <c r="IX92" s="193" t="e">
        <f t="shared" si="211"/>
        <v>#N/A</v>
      </c>
      <c r="IY92" s="193" t="e">
        <f t="shared" si="211"/>
        <v>#N/A</v>
      </c>
      <c r="IZ92" s="193" t="e">
        <f t="shared" si="211"/>
        <v>#N/A</v>
      </c>
      <c r="JA92" s="193" t="e">
        <f t="shared" si="211"/>
        <v>#N/A</v>
      </c>
      <c r="JB92" s="193" t="e">
        <f t="shared" si="211"/>
        <v>#N/A</v>
      </c>
      <c r="JC92" s="193" t="e">
        <f t="shared" si="211"/>
        <v>#N/A</v>
      </c>
      <c r="JD92" s="193" t="e">
        <f t="shared" si="211"/>
        <v>#N/A</v>
      </c>
      <c r="JE92" s="193" t="e">
        <f t="shared" si="211"/>
        <v>#N/A</v>
      </c>
      <c r="JF92" s="193" t="e">
        <f t="shared" si="211"/>
        <v>#N/A</v>
      </c>
      <c r="JG92" s="193" t="e">
        <f t="shared" si="211"/>
        <v>#N/A</v>
      </c>
      <c r="JH92" s="193" t="e">
        <f t="shared" si="211"/>
        <v>#N/A</v>
      </c>
      <c r="JI92" s="193" t="e">
        <f t="shared" si="211"/>
        <v>#N/A</v>
      </c>
      <c r="JJ92" s="193" t="e">
        <f t="shared" si="208"/>
        <v>#N/A</v>
      </c>
      <c r="JK92" s="193" t="e">
        <f t="shared" si="208"/>
        <v>#N/A</v>
      </c>
      <c r="JL92" s="193" t="e">
        <f t="shared" si="208"/>
        <v>#N/A</v>
      </c>
      <c r="JM92" s="193" t="e">
        <f t="shared" si="208"/>
        <v>#N/A</v>
      </c>
      <c r="JN92" s="193" t="e">
        <f t="shared" si="208"/>
        <v>#N/A</v>
      </c>
      <c r="JO92" s="193" t="e">
        <f t="shared" si="208"/>
        <v>#N/A</v>
      </c>
      <c r="JP92" s="193" t="e">
        <f t="shared" si="208"/>
        <v>#N/A</v>
      </c>
      <c r="JQ92" s="193" t="e">
        <f t="shared" si="208"/>
        <v>#N/A</v>
      </c>
      <c r="JR92" s="193" t="e">
        <f t="shared" si="208"/>
        <v>#N/A</v>
      </c>
      <c r="JS92" s="193" t="e">
        <f t="shared" si="208"/>
        <v>#N/A</v>
      </c>
      <c r="JT92" s="193" t="e">
        <f t="shared" si="208"/>
        <v>#N/A</v>
      </c>
      <c r="JU92" s="193" t="e">
        <f t="shared" si="208"/>
        <v>#N/A</v>
      </c>
      <c r="JV92" s="193" t="e">
        <f t="shared" si="208"/>
        <v>#N/A</v>
      </c>
      <c r="JW92" s="193" t="e">
        <f t="shared" si="208"/>
        <v>#N/A</v>
      </c>
      <c r="JX92" s="193" t="e">
        <f t="shared" si="208"/>
        <v>#N/A</v>
      </c>
      <c r="JY92" s="193" t="e">
        <f t="shared" si="221"/>
        <v>#N/A</v>
      </c>
      <c r="JZ92" s="193" t="e">
        <f t="shared" si="221"/>
        <v>#N/A</v>
      </c>
      <c r="KA92" s="193" t="e">
        <f t="shared" si="221"/>
        <v>#N/A</v>
      </c>
      <c r="KB92" s="193" t="e">
        <f t="shared" si="221"/>
        <v>#N/A</v>
      </c>
      <c r="KC92" s="193" t="e">
        <f t="shared" si="221"/>
        <v>#N/A</v>
      </c>
      <c r="KD92" s="193" t="e">
        <f t="shared" si="221"/>
        <v>#N/A</v>
      </c>
      <c r="KE92" s="193" t="e">
        <f t="shared" si="221"/>
        <v>#N/A</v>
      </c>
      <c r="KF92" s="193" t="e">
        <f t="shared" si="221"/>
        <v>#N/A</v>
      </c>
      <c r="KG92" s="193" t="e">
        <f t="shared" si="221"/>
        <v>#N/A</v>
      </c>
      <c r="KH92" s="193" t="e">
        <f t="shared" si="221"/>
        <v>#N/A</v>
      </c>
      <c r="KI92" s="193" t="e">
        <f t="shared" si="221"/>
        <v>#N/A</v>
      </c>
      <c r="KJ92" s="193" t="e">
        <f t="shared" si="221"/>
        <v>#N/A</v>
      </c>
      <c r="KK92" s="193" t="e">
        <f t="shared" si="221"/>
        <v>#N/A</v>
      </c>
      <c r="KL92" s="193" t="e">
        <f t="shared" si="221"/>
        <v>#N/A</v>
      </c>
      <c r="KM92" s="193" t="e">
        <f t="shared" si="221"/>
        <v>#N/A</v>
      </c>
      <c r="KN92" s="193" t="e">
        <f t="shared" si="193"/>
        <v>#N/A</v>
      </c>
      <c r="KO92" s="193" t="e">
        <f t="shared" si="206"/>
        <v>#N/A</v>
      </c>
      <c r="KP92" s="193" t="e">
        <f t="shared" si="206"/>
        <v>#N/A</v>
      </c>
      <c r="KQ92" s="193" t="e">
        <f t="shared" si="206"/>
        <v>#N/A</v>
      </c>
      <c r="KR92" s="193" t="e">
        <f t="shared" si="216"/>
        <v>#N/A</v>
      </c>
      <c r="KS92" s="193" t="e">
        <f t="shared" si="216"/>
        <v>#N/A</v>
      </c>
      <c r="KT92" s="193" t="e">
        <f t="shared" si="216"/>
        <v>#N/A</v>
      </c>
      <c r="KU92" s="193" t="e">
        <f t="shared" si="216"/>
        <v>#N/A</v>
      </c>
      <c r="KV92" s="193" t="e">
        <f t="shared" si="216"/>
        <v>#N/A</v>
      </c>
      <c r="KW92" s="193" t="e">
        <f t="shared" si="216"/>
        <v>#N/A</v>
      </c>
      <c r="KX92" s="193" t="e">
        <f t="shared" si="216"/>
        <v>#N/A</v>
      </c>
      <c r="KY92" s="193" t="e">
        <f t="shared" si="216"/>
        <v>#N/A</v>
      </c>
      <c r="KZ92" s="193" t="e">
        <f t="shared" si="216"/>
        <v>#N/A</v>
      </c>
      <c r="LA92" s="193" t="e">
        <f t="shared" si="216"/>
        <v>#N/A</v>
      </c>
      <c r="LB92" s="193" t="e">
        <f t="shared" si="216"/>
        <v>#N/A</v>
      </c>
      <c r="LC92" s="193" t="e">
        <f t="shared" si="216"/>
        <v>#N/A</v>
      </c>
      <c r="LD92" s="193" t="e">
        <f t="shared" si="216"/>
        <v>#N/A</v>
      </c>
      <c r="LE92" s="193" t="e">
        <f t="shared" si="216"/>
        <v>#N/A</v>
      </c>
      <c r="LF92" s="193" t="e">
        <f t="shared" si="216"/>
        <v>#N/A</v>
      </c>
      <c r="LG92" s="193" t="e">
        <f t="shared" si="212"/>
        <v>#N/A</v>
      </c>
      <c r="LH92" s="193" t="e">
        <f t="shared" si="212"/>
        <v>#N/A</v>
      </c>
      <c r="LI92" s="193" t="e">
        <f t="shared" si="212"/>
        <v>#N/A</v>
      </c>
      <c r="LJ92" s="193" t="e">
        <f t="shared" si="212"/>
        <v>#N/A</v>
      </c>
      <c r="LK92" s="193" t="e">
        <f t="shared" si="212"/>
        <v>#N/A</v>
      </c>
      <c r="LL92" s="193" t="e">
        <f t="shared" si="212"/>
        <v>#N/A</v>
      </c>
      <c r="LM92" s="193" t="e">
        <f t="shared" si="212"/>
        <v>#N/A</v>
      </c>
      <c r="LN92" s="193" t="e">
        <f t="shared" si="212"/>
        <v>#N/A</v>
      </c>
      <c r="LO92" s="193" t="e">
        <f t="shared" si="212"/>
        <v>#N/A</v>
      </c>
      <c r="LP92" s="193" t="e">
        <f t="shared" si="212"/>
        <v>#N/A</v>
      </c>
      <c r="LQ92" s="193" t="e">
        <f t="shared" si="212"/>
        <v>#N/A</v>
      </c>
      <c r="LR92" s="193" t="e">
        <f t="shared" si="212"/>
        <v>#N/A</v>
      </c>
      <c r="LS92" s="193" t="e">
        <f t="shared" si="212"/>
        <v>#N/A</v>
      </c>
      <c r="LT92" s="193" t="e">
        <f t="shared" si="212"/>
        <v>#N/A</v>
      </c>
      <c r="LU92" s="193" t="e">
        <f t="shared" si="212"/>
        <v>#N/A</v>
      </c>
      <c r="LV92" s="193" t="e">
        <f t="shared" si="209"/>
        <v>#N/A</v>
      </c>
      <c r="LW92" s="193" t="e">
        <f t="shared" si="209"/>
        <v>#N/A</v>
      </c>
      <c r="LX92" s="193" t="e">
        <f t="shared" si="209"/>
        <v>#N/A</v>
      </c>
      <c r="LY92" s="193" t="e">
        <f t="shared" si="209"/>
        <v>#N/A</v>
      </c>
      <c r="LZ92" s="193" t="e">
        <f t="shared" si="209"/>
        <v>#N/A</v>
      </c>
      <c r="MA92" s="193" t="e">
        <f t="shared" si="209"/>
        <v>#N/A</v>
      </c>
      <c r="MB92" s="193" t="e">
        <f t="shared" si="209"/>
        <v>#N/A</v>
      </c>
      <c r="MC92" s="193" t="e">
        <f t="shared" si="209"/>
        <v>#N/A</v>
      </c>
      <c r="MD92" s="193" t="e">
        <f t="shared" si="209"/>
        <v>#N/A</v>
      </c>
      <c r="ME92" s="193" t="e">
        <f t="shared" si="209"/>
        <v>#N/A</v>
      </c>
      <c r="MF92" s="193" t="e">
        <f t="shared" si="209"/>
        <v>#N/A</v>
      </c>
      <c r="MG92" s="193" t="e">
        <f t="shared" si="209"/>
        <v>#N/A</v>
      </c>
      <c r="MH92" s="193" t="e">
        <f t="shared" si="209"/>
        <v>#N/A</v>
      </c>
      <c r="MI92" s="193" t="e">
        <f t="shared" si="209"/>
        <v>#N/A</v>
      </c>
      <c r="MJ92" s="193" t="e">
        <f t="shared" si="209"/>
        <v>#N/A</v>
      </c>
      <c r="MK92" s="193" t="e">
        <f t="shared" si="222"/>
        <v>#N/A</v>
      </c>
      <c r="ML92" s="193" t="e">
        <f t="shared" si="222"/>
        <v>#N/A</v>
      </c>
      <c r="MM92" s="193" t="e">
        <f t="shared" si="222"/>
        <v>#N/A</v>
      </c>
      <c r="MN92" s="193" t="e">
        <f t="shared" si="222"/>
        <v>#N/A</v>
      </c>
      <c r="MO92" s="193" t="e">
        <f t="shared" si="222"/>
        <v>#N/A</v>
      </c>
      <c r="MP92" s="193" t="e">
        <f t="shared" si="222"/>
        <v>#N/A</v>
      </c>
      <c r="MQ92" s="193" t="e">
        <f t="shared" si="222"/>
        <v>#N/A</v>
      </c>
      <c r="MR92" s="193" t="e">
        <f t="shared" si="222"/>
        <v>#N/A</v>
      </c>
      <c r="MS92" s="193" t="e">
        <f t="shared" si="222"/>
        <v>#N/A</v>
      </c>
      <c r="MT92" s="193" t="e">
        <f t="shared" si="222"/>
        <v>#N/A</v>
      </c>
      <c r="MU92" s="193" t="e">
        <f t="shared" si="222"/>
        <v>#N/A</v>
      </c>
      <c r="MV92" s="193" t="e">
        <f t="shared" si="222"/>
        <v>#N/A</v>
      </c>
      <c r="MW92" s="193" t="e">
        <f t="shared" si="222"/>
        <v>#N/A</v>
      </c>
      <c r="MX92" s="193" t="e">
        <f t="shared" si="222"/>
        <v>#N/A</v>
      </c>
      <c r="MY92" s="193" t="e">
        <f t="shared" si="222"/>
        <v>#N/A</v>
      </c>
      <c r="MZ92" s="193" t="e">
        <f t="shared" si="194"/>
        <v>#N/A</v>
      </c>
      <c r="NA92" s="193" t="e">
        <f t="shared" si="207"/>
        <v>#N/A</v>
      </c>
      <c r="NB92" s="193" t="e">
        <f t="shared" si="207"/>
        <v>#N/A</v>
      </c>
      <c r="NC92" s="193" t="e">
        <f t="shared" si="207"/>
        <v>#N/A</v>
      </c>
      <c r="ND92" s="193" t="e">
        <f t="shared" si="217"/>
        <v>#N/A</v>
      </c>
      <c r="NE92" s="193" t="e">
        <f t="shared" si="217"/>
        <v>#N/A</v>
      </c>
      <c r="NF92" s="193" t="e">
        <f t="shared" si="217"/>
        <v>#N/A</v>
      </c>
      <c r="NG92" s="193" t="e">
        <f t="shared" si="217"/>
        <v>#N/A</v>
      </c>
      <c r="NH92" s="193" t="e">
        <f t="shared" si="217"/>
        <v>#N/A</v>
      </c>
      <c r="NI92" s="193" t="e">
        <f t="shared" si="217"/>
        <v>#N/A</v>
      </c>
      <c r="NJ92" s="193" t="e">
        <f t="shared" si="217"/>
        <v>#N/A</v>
      </c>
      <c r="NK92" s="193" t="e">
        <f t="shared" si="217"/>
        <v>#N/A</v>
      </c>
      <c r="NL92" s="193" t="e">
        <f t="shared" si="217"/>
        <v>#N/A</v>
      </c>
      <c r="NM92" s="193" t="e">
        <f t="shared" si="217"/>
        <v>#N/A</v>
      </c>
      <c r="NN92" s="193" t="e">
        <f t="shared" si="217"/>
        <v>#N/A</v>
      </c>
      <c r="NO92" s="193" t="e">
        <f t="shared" si="217"/>
        <v>#N/A</v>
      </c>
      <c r="NP92" s="193" t="e">
        <f t="shared" si="217"/>
        <v>#N/A</v>
      </c>
      <c r="NQ92" s="193" t="e">
        <f t="shared" si="217"/>
        <v>#N/A</v>
      </c>
      <c r="NR92" s="193" t="e">
        <f t="shared" si="217"/>
        <v>#N/A</v>
      </c>
      <c r="NS92" s="193" t="e">
        <f t="shared" si="213"/>
        <v>#N/A</v>
      </c>
      <c r="NT92" s="193" t="e">
        <f t="shared" si="213"/>
        <v>#N/A</v>
      </c>
      <c r="NU92" s="193" t="e">
        <f t="shared" si="213"/>
        <v>#N/A</v>
      </c>
      <c r="NV92" s="193" t="e">
        <f t="shared" si="213"/>
        <v>#N/A</v>
      </c>
      <c r="NW92" s="193" t="e">
        <f t="shared" si="213"/>
        <v>#N/A</v>
      </c>
      <c r="NX92" s="193" t="e">
        <f t="shared" si="213"/>
        <v>#N/A</v>
      </c>
      <c r="NY92" s="193" t="e">
        <f t="shared" si="213"/>
        <v>#N/A</v>
      </c>
      <c r="NZ92" s="193" t="e">
        <f t="shared" si="213"/>
        <v>#N/A</v>
      </c>
      <c r="OA92" s="193" t="e">
        <f t="shared" si="213"/>
        <v>#N/A</v>
      </c>
      <c r="OB92" s="193" t="e">
        <f t="shared" si="213"/>
        <v>#N/A</v>
      </c>
      <c r="OC92" s="193" t="e">
        <f t="shared" si="213"/>
        <v>#N/A</v>
      </c>
      <c r="OD92" s="193" t="e">
        <f t="shared" si="213"/>
        <v>#N/A</v>
      </c>
      <c r="OE92" s="193" t="e">
        <f t="shared" si="213"/>
        <v>#N/A</v>
      </c>
      <c r="OF92" s="193" t="e">
        <f t="shared" si="213"/>
        <v>#N/A</v>
      </c>
      <c r="OG92" s="193" t="e">
        <f t="shared" si="213"/>
        <v>#N/A</v>
      </c>
      <c r="OH92" s="193" t="e">
        <f t="shared" si="210"/>
        <v>#N/A</v>
      </c>
      <c r="OI92" s="193" t="e">
        <f t="shared" si="210"/>
        <v>#N/A</v>
      </c>
      <c r="OJ92" s="193" t="e">
        <f t="shared" si="210"/>
        <v>#N/A</v>
      </c>
      <c r="OK92" s="193" t="e">
        <f t="shared" si="210"/>
        <v>#N/A</v>
      </c>
      <c r="OL92" s="193" t="e">
        <f t="shared" si="210"/>
        <v>#N/A</v>
      </c>
      <c r="OM92" s="193" t="e">
        <f t="shared" si="210"/>
        <v>#N/A</v>
      </c>
      <c r="ON92" s="193" t="e">
        <f t="shared" si="210"/>
        <v>#N/A</v>
      </c>
      <c r="OO92" s="193" t="e">
        <f t="shared" si="210"/>
        <v>#N/A</v>
      </c>
      <c r="OP92" s="193" t="e">
        <f t="shared" si="210"/>
        <v>#N/A</v>
      </c>
      <c r="OQ92" s="193" t="e">
        <f t="shared" si="210"/>
        <v>#N/A</v>
      </c>
      <c r="OR92" s="193" t="e">
        <f t="shared" si="210"/>
        <v>#N/A</v>
      </c>
      <c r="OS92" s="193" t="e">
        <f t="shared" si="210"/>
        <v>#N/A</v>
      </c>
      <c r="OT92" s="193" t="e">
        <f t="shared" si="210"/>
        <v>#N/A</v>
      </c>
      <c r="OU92" s="193" t="e">
        <f t="shared" si="210"/>
        <v>#N/A</v>
      </c>
      <c r="OV92" s="193" t="e">
        <f t="shared" si="210"/>
        <v>#N/A</v>
      </c>
      <c r="OW92" s="193" t="e">
        <f t="shared" si="223"/>
        <v>#N/A</v>
      </c>
      <c r="OX92" s="193" t="e">
        <f t="shared" si="223"/>
        <v>#N/A</v>
      </c>
      <c r="OY92" s="193" t="e">
        <f t="shared" si="223"/>
        <v>#N/A</v>
      </c>
      <c r="OZ92" s="193" t="e">
        <f t="shared" si="223"/>
        <v>#N/A</v>
      </c>
      <c r="PA92" s="193" t="e">
        <f t="shared" si="223"/>
        <v>#N/A</v>
      </c>
      <c r="PB92" s="193" t="e">
        <f t="shared" si="223"/>
        <v>#N/A</v>
      </c>
      <c r="PC92" s="193" t="e">
        <f t="shared" si="223"/>
        <v>#N/A</v>
      </c>
      <c r="PD92" s="193" t="e">
        <f t="shared" si="223"/>
        <v>#N/A</v>
      </c>
      <c r="PE92" s="193" t="e">
        <f t="shared" si="223"/>
        <v>#N/A</v>
      </c>
      <c r="PF92" s="193" t="e">
        <f t="shared" si="223"/>
        <v>#N/A</v>
      </c>
      <c r="PG92" s="193" t="e">
        <f t="shared" si="223"/>
        <v>#N/A</v>
      </c>
      <c r="PH92" s="193" t="e">
        <f t="shared" si="223"/>
        <v>#N/A</v>
      </c>
      <c r="PI92" s="193" t="e">
        <f t="shared" si="223"/>
        <v>#N/A</v>
      </c>
      <c r="PJ92" s="193" t="e">
        <f t="shared" si="223"/>
        <v>#N/A</v>
      </c>
      <c r="PK92" s="193" t="e">
        <f t="shared" si="223"/>
        <v>#N/A</v>
      </c>
      <c r="PL92" s="193" t="e">
        <f t="shared" si="195"/>
        <v>#N/A</v>
      </c>
      <c r="PM92" s="193" t="e">
        <f t="shared" si="218"/>
        <v>#N/A</v>
      </c>
      <c r="PN92" s="193" t="e">
        <f t="shared" si="218"/>
        <v>#N/A</v>
      </c>
      <c r="PO92" s="193" t="e">
        <f t="shared" si="218"/>
        <v>#N/A</v>
      </c>
      <c r="PP92" s="193" t="e">
        <f t="shared" si="218"/>
        <v>#N/A</v>
      </c>
      <c r="PQ92" s="193" t="e">
        <f t="shared" si="218"/>
        <v>#N/A</v>
      </c>
      <c r="PR92" s="193" t="e">
        <f t="shared" si="218"/>
        <v>#N/A</v>
      </c>
      <c r="PS92" s="193" t="e">
        <f t="shared" si="218"/>
        <v>#N/A</v>
      </c>
      <c r="PT92" s="193" t="e">
        <f t="shared" si="218"/>
        <v>#N/A</v>
      </c>
    </row>
    <row r="93" spans="1:436" hidden="1" x14ac:dyDescent="0.45">
      <c r="A93" s="20">
        <v>90</v>
      </c>
      <c r="B93" s="115"/>
      <c r="C93" s="115"/>
      <c r="D93" s="115"/>
      <c r="E93" s="110" t="str">
        <f t="shared" si="174"/>
        <v/>
      </c>
      <c r="F93" s="21" t="str">
        <f t="shared" si="175"/>
        <v/>
      </c>
      <c r="G93" s="22" t="str">
        <f t="shared" si="176"/>
        <v/>
      </c>
      <c r="H93" s="23" t="str">
        <f>IF(F93="","",IF(OR($F93&lt;Skew!$B$3,$F93=Skew!$B$3),IF($F93&gt;Skew!$C$3,Skew!$A$3,IF($F93&gt;Skew!$C$4,Skew!$A$4,IF($F93&gt;Skew!$C$5,Skew!$A$5,IF($F93&gt;Skew!$C$6,Skew!$A$6,IF($F93&gt;Skew!$C$7,Skew!$A$7,IF($F93&gt;Skew!$C$8,Skew!$A$8,IF($F93&gt;Skew!$C$9,Skew!$A$9,IF($F93&gt;Skew!$C$10,Skew!$A$10,IF($F93&gt;Skew!$C$11,Skew!$A$11,IF($F93&gt;Skew!$C$12,Skew!$A$12,IF($F93&gt;Skew!$C$13,Skew!$A$13,IF($F93&gt;Skew!$C$14,Skew!$A$14,IF($F93&gt;Skew!$C$15,Skew!$A$15,IF($F93&gt;Skew!$C$16,Skew!$A$16,Skew!$A$17)
)))))))))))))))</f>
        <v/>
      </c>
      <c r="I93" s="22" t="str">
        <f>IF(F93="","",MATCH(H93,Skew!$A$3:$A$17,0))</f>
        <v/>
      </c>
      <c r="J93" s="22" t="str">
        <f t="shared" si="166"/>
        <v/>
      </c>
      <c r="K93" s="24"/>
      <c r="L93" s="22" t="str">
        <f>IF(OR(F93="",K93=""),"",MATCH(K93,Confidence!$A$3:$A$12,0))</f>
        <v/>
      </c>
      <c r="M93" s="25" t="str">
        <f t="shared" si="167"/>
        <v/>
      </c>
      <c r="N93" s="25" t="str">
        <f t="shared" si="168"/>
        <v/>
      </c>
      <c r="O93" s="22"/>
      <c r="P93" s="102" t="str">
        <f t="shared" si="169"/>
        <v/>
      </c>
      <c r="Q93" s="102" t="str">
        <f t="shared" si="170"/>
        <v/>
      </c>
      <c r="R93" s="37" t="str">
        <f t="shared" si="171"/>
        <v/>
      </c>
      <c r="S93" s="115"/>
      <c r="T93" s="204" t="str">
        <f>IF(AND(B93&gt;0,C93&gt;0,D93&gt;0,M93&gt;0,N93&gt;0,S93&gt;0,NOT(K93="")),ABS(VLOOKUP($S$1,VLookups!$A$30:$B$31,2,FALSE)-_xlfn.BETA.DIST(S93,IF(G93="L",N93,M93),IF(G93="L",M93,N93),TRUE,B93,D93)),"")</f>
        <v/>
      </c>
      <c r="U93" s="112" t="str">
        <f>IF(OR($M93="",$N93=""),"",_xlfn.BETA.INV(ABS(VLOOKUP($S$1,VLookups!$A$30:$B$31,2,FALSE)-U$3),IF($G93="L",$N93,$M93),IF($G93="L",$M93,$N93),$B93,$D93))</f>
        <v/>
      </c>
      <c r="V93" s="113" t="str">
        <f>IF(OR($M93="",$N93=""),"",_xlfn.BETA.INV(ABS(VLOOKUP($S$1,VLookups!$A$30:$B$31,2,FALSE)-V$3),IF($G93="L",$N93,$M93),IF($G93="L",$M93,$N93),$B93,$D93))</f>
        <v/>
      </c>
      <c r="W93" s="112" t="str">
        <f>IF(OR($M93="",$N93=""),"",_xlfn.BETA.INV(ABS(VLOOKUP($S$1,VLookups!$A$30:$B$31,2,FALSE)-W$3),IF($G93="L",$N93,$M93),IF($G93="L",$M93,$N93),$B93,$D93))</f>
        <v/>
      </c>
      <c r="X93" s="113" t="str">
        <f>IF(OR($M93="",$N93=""),"",_xlfn.BETA.INV(ABS(VLOOKUP($S$1,VLookups!$A$30:$B$31,2,FALSE)-X$3),IF($G93="L",$N93,$M93),IF($G93="L",$M93,$N93),$B93,$D93))</f>
        <v/>
      </c>
      <c r="Y93" s="112" t="str">
        <f>IF(OR($M93="",$N93=""),"",_xlfn.BETA.INV(ABS(VLOOKUP($S$1,VLookups!$A$30:$B$31,2,FALSE)-Y$3),IF($G93="L",$N93,$M93),IF($G93="L",$M93,$N93),$B93,$D93))</f>
        <v/>
      </c>
      <c r="Z93" s="113" t="str">
        <f>IF(OR($M93="",$N93=""),"",_xlfn.BETA.INV(ABS(VLOOKUP($S$1,VLookups!$A$30:$B$31,2,FALSE)-Z$3),IF($G93="L",$N93,$M93),IF($G93="L",$M93,$N93),$B93,$D93))</f>
        <v/>
      </c>
      <c r="AA93" s="112" t="str">
        <f>IF(OR($M93="",$N93=""),"",_xlfn.BETA.INV(ABS(VLOOKUP($S$1,VLookups!$A$30:$B$31,2,FALSE)-AA$3),IF($G93="L",$N93,$M93),IF($G93="L",$M93,$N93),$B93,$D93))</f>
        <v/>
      </c>
      <c r="AB93" s="113" t="str">
        <f>IF(OR($M93="",$N93=""),"",_xlfn.BETA.INV(ABS(VLOOKUP($S$1,VLookups!$A$30:$B$31,2,FALSE)-AB$3),IF($G93="L",$N93,$M93),IF($G93="L",$M93,$N93),$B93,$D93))</f>
        <v/>
      </c>
      <c r="AC93" s="112" t="str">
        <f>IF(OR($M93="",$N93=""),"",_xlfn.BETA.INV(ABS(VLOOKUP($S$1,VLookups!$A$30:$B$31,2,FALSE)-AC$3),IF($G93="L",$N93,$M93),IF($G93="L",$M93,$N93),$B93,$D93))</f>
        <v/>
      </c>
      <c r="AD93" s="113" t="str">
        <f>IF(OR($M93="",$N93=""),"",_xlfn.BETA.INV(ABS(VLOOKUP($S$1,VLookups!$A$30:$B$31,2,FALSE)-AD$3),IF($G93="L",$N93,$M93),IF($G93="L",$M93,$N93),$B93,$D93))</f>
        <v/>
      </c>
      <c r="AE93" s="112" t="str">
        <f>IF(OR($M93="",$N93=""),"",_xlfn.BETA.INV(ABS(VLOOKUP($S$1,VLookups!$A$30:$B$31,2,FALSE)-AE$3),IF($G93="L",$N93,$M93),IF($G93="L",$M93,$N93),$B93,$D93))</f>
        <v/>
      </c>
      <c r="AF93" s="113" t="str">
        <f>IF(OR($M93="",$N93=""),"",_xlfn.BETA.INV(ABS(VLOOKUP($S$1,VLookups!$A$30:$B$31,2,FALSE)-AF$3),IF($G93="L",$N93,$M93),IF($G93="L",$M93,$N93),$B93,$D93))</f>
        <v/>
      </c>
      <c r="AG93" s="15"/>
      <c r="AH93" s="194" t="str">
        <f t="shared" si="177"/>
        <v/>
      </c>
      <c r="AI93" s="192" t="str">
        <f t="shared" si="178"/>
        <v/>
      </c>
      <c r="AJ93" s="177" t="str">
        <f t="shared" ref="AJ93:AJ96" si="240">IF(ISNONTEXT($AH93),AI93+$AH93,"")</f>
        <v/>
      </c>
      <c r="AK93" s="177" t="str">
        <f t="shared" si="232"/>
        <v/>
      </c>
      <c r="AL93" s="177" t="str">
        <f t="shared" si="232"/>
        <v/>
      </c>
      <c r="AM93" s="177" t="str">
        <f t="shared" si="232"/>
        <v/>
      </c>
      <c r="AN93" s="177" t="str">
        <f t="shared" si="232"/>
        <v/>
      </c>
      <c r="AO93" s="177" t="str">
        <f t="shared" si="232"/>
        <v/>
      </c>
      <c r="AP93" s="177" t="str">
        <f t="shared" si="232"/>
        <v/>
      </c>
      <c r="AQ93" s="177" t="str">
        <f t="shared" si="232"/>
        <v/>
      </c>
      <c r="AR93" s="177" t="str">
        <f t="shared" si="232"/>
        <v/>
      </c>
      <c r="AS93" s="177" t="str">
        <f t="shared" si="232"/>
        <v/>
      </c>
      <c r="AT93" s="177" t="str">
        <f t="shared" si="232"/>
        <v/>
      </c>
      <c r="AU93" s="177" t="str">
        <f t="shared" si="232"/>
        <v/>
      </c>
      <c r="AV93" s="177" t="str">
        <f t="shared" si="232"/>
        <v/>
      </c>
      <c r="AW93" s="177" t="str">
        <f t="shared" si="232"/>
        <v/>
      </c>
      <c r="AX93" s="177" t="str">
        <f t="shared" si="232"/>
        <v/>
      </c>
      <c r="AY93" s="177" t="str">
        <f t="shared" si="232"/>
        <v/>
      </c>
      <c r="AZ93" s="177" t="str">
        <f t="shared" si="232"/>
        <v/>
      </c>
      <c r="BA93" s="177" t="str">
        <f t="shared" si="227"/>
        <v/>
      </c>
      <c r="BB93" s="177" t="str">
        <f t="shared" si="227"/>
        <v/>
      </c>
      <c r="BC93" s="177" t="str">
        <f t="shared" si="227"/>
        <v/>
      </c>
      <c r="BD93" s="177" t="str">
        <f t="shared" si="227"/>
        <v/>
      </c>
      <c r="BE93" s="177" t="str">
        <f t="shared" si="227"/>
        <v/>
      </c>
      <c r="BF93" s="177" t="str">
        <f t="shared" si="227"/>
        <v/>
      </c>
      <c r="BG93" s="177" t="str">
        <f t="shared" si="227"/>
        <v/>
      </c>
      <c r="BH93" s="177" t="str">
        <f t="shared" si="227"/>
        <v/>
      </c>
      <c r="BI93" s="177" t="str">
        <f t="shared" si="227"/>
        <v/>
      </c>
      <c r="BJ93" s="177" t="str">
        <f t="shared" si="227"/>
        <v/>
      </c>
      <c r="BK93" s="177" t="str">
        <f t="shared" si="227"/>
        <v/>
      </c>
      <c r="BL93" s="177" t="str">
        <f t="shared" si="227"/>
        <v/>
      </c>
      <c r="BM93" s="177" t="str">
        <f t="shared" si="227"/>
        <v/>
      </c>
      <c r="BN93" s="177" t="str">
        <f t="shared" si="227"/>
        <v/>
      </c>
      <c r="BO93" s="177" t="str">
        <f t="shared" si="227"/>
        <v/>
      </c>
      <c r="BP93" s="177" t="str">
        <f t="shared" si="233"/>
        <v/>
      </c>
      <c r="BQ93" s="177" t="str">
        <f t="shared" si="233"/>
        <v/>
      </c>
      <c r="BR93" s="177" t="str">
        <f t="shared" si="233"/>
        <v/>
      </c>
      <c r="BS93" s="177" t="str">
        <f t="shared" si="233"/>
        <v/>
      </c>
      <c r="BT93" s="177" t="str">
        <f t="shared" si="233"/>
        <v/>
      </c>
      <c r="BU93" s="177" t="str">
        <f t="shared" si="233"/>
        <v/>
      </c>
      <c r="BV93" s="177" t="str">
        <f t="shared" si="233"/>
        <v/>
      </c>
      <c r="BW93" s="177" t="str">
        <f t="shared" si="233"/>
        <v/>
      </c>
      <c r="BX93" s="177" t="str">
        <f t="shared" si="233"/>
        <v/>
      </c>
      <c r="BY93" s="177" t="str">
        <f t="shared" si="233"/>
        <v/>
      </c>
      <c r="BZ93" s="177" t="str">
        <f t="shared" si="233"/>
        <v/>
      </c>
      <c r="CA93" s="177" t="str">
        <f t="shared" si="233"/>
        <v/>
      </c>
      <c r="CB93" s="177" t="str">
        <f t="shared" si="233"/>
        <v/>
      </c>
      <c r="CC93" s="177" t="str">
        <f t="shared" si="233"/>
        <v/>
      </c>
      <c r="CD93" s="177" t="str">
        <f t="shared" si="233"/>
        <v/>
      </c>
      <c r="CE93" s="177" t="str">
        <f t="shared" si="233"/>
        <v/>
      </c>
      <c r="CF93" s="177" t="str">
        <f t="shared" si="228"/>
        <v/>
      </c>
      <c r="CG93" s="177" t="str">
        <f t="shared" si="228"/>
        <v/>
      </c>
      <c r="CH93" s="177" t="str">
        <f t="shared" si="228"/>
        <v/>
      </c>
      <c r="CI93" s="177" t="str">
        <f t="shared" si="228"/>
        <v/>
      </c>
      <c r="CJ93" s="177" t="str">
        <f t="shared" si="228"/>
        <v/>
      </c>
      <c r="CK93" s="177" t="str">
        <f t="shared" si="228"/>
        <v/>
      </c>
      <c r="CL93" s="177" t="str">
        <f t="shared" si="228"/>
        <v/>
      </c>
      <c r="CM93" s="177" t="str">
        <f t="shared" si="228"/>
        <v/>
      </c>
      <c r="CN93" s="177" t="str">
        <f t="shared" si="228"/>
        <v/>
      </c>
      <c r="CO93" s="177" t="str">
        <f t="shared" si="228"/>
        <v/>
      </c>
      <c r="CP93" s="177" t="str">
        <f t="shared" si="228"/>
        <v/>
      </c>
      <c r="CQ93" s="177" t="str">
        <f t="shared" si="228"/>
        <v/>
      </c>
      <c r="CR93" s="177" t="str">
        <f t="shared" si="228"/>
        <v/>
      </c>
      <c r="CS93" s="177" t="str">
        <f t="shared" si="228"/>
        <v/>
      </c>
      <c r="CT93" s="177" t="str">
        <f t="shared" si="228"/>
        <v/>
      </c>
      <c r="CU93" s="177" t="str">
        <f t="shared" si="224"/>
        <v/>
      </c>
      <c r="CV93" s="177" t="str">
        <f t="shared" si="224"/>
        <v/>
      </c>
      <c r="CW93" s="177" t="str">
        <f t="shared" si="224"/>
        <v/>
      </c>
      <c r="CX93" s="177" t="str">
        <f t="shared" si="224"/>
        <v/>
      </c>
      <c r="CY93" s="177" t="str">
        <f t="shared" si="224"/>
        <v/>
      </c>
      <c r="CZ93" s="177" t="str">
        <f t="shared" si="224"/>
        <v/>
      </c>
      <c r="DA93" s="177" t="str">
        <f t="shared" si="224"/>
        <v/>
      </c>
      <c r="DB93" s="177" t="str">
        <f t="shared" si="224"/>
        <v/>
      </c>
      <c r="DC93" s="177" t="str">
        <f t="shared" si="224"/>
        <v/>
      </c>
      <c r="DD93" s="177" t="str">
        <f t="shared" si="224"/>
        <v/>
      </c>
      <c r="DE93" s="177" t="str">
        <f t="shared" si="224"/>
        <v/>
      </c>
      <c r="DF93" s="177" t="str">
        <f t="shared" si="224"/>
        <v/>
      </c>
      <c r="DG93" s="177" t="str">
        <f t="shared" si="224"/>
        <v/>
      </c>
      <c r="DH93" s="177" t="str">
        <f t="shared" si="224"/>
        <v/>
      </c>
      <c r="DI93" s="177" t="str">
        <f t="shared" si="224"/>
        <v/>
      </c>
      <c r="DJ93" s="177" t="str">
        <f t="shared" si="224"/>
        <v/>
      </c>
      <c r="DK93" s="177" t="str">
        <f t="shared" si="220"/>
        <v/>
      </c>
      <c r="DL93" s="177" t="str">
        <f t="shared" si="220"/>
        <v/>
      </c>
      <c r="DM93" s="177" t="str">
        <f t="shared" si="220"/>
        <v/>
      </c>
      <c r="DN93" s="177" t="str">
        <f t="shared" si="220"/>
        <v/>
      </c>
      <c r="DO93" s="177" t="str">
        <f t="shared" si="220"/>
        <v/>
      </c>
      <c r="DP93" s="177" t="str">
        <f t="shared" si="220"/>
        <v/>
      </c>
      <c r="DQ93" s="177" t="str">
        <f t="shared" si="220"/>
        <v/>
      </c>
      <c r="DR93" s="177" t="str">
        <f t="shared" si="220"/>
        <v/>
      </c>
      <c r="DS93" s="177" t="str">
        <f t="shared" si="220"/>
        <v/>
      </c>
      <c r="DT93" s="177" t="str">
        <f t="shared" si="220"/>
        <v/>
      </c>
      <c r="DU93" s="177" t="str">
        <f t="shared" si="220"/>
        <v/>
      </c>
      <c r="DV93" s="177" t="str">
        <f t="shared" si="220"/>
        <v/>
      </c>
      <c r="DW93" s="177" t="str">
        <f t="shared" si="220"/>
        <v/>
      </c>
      <c r="DX93" s="177" t="str">
        <f t="shared" si="220"/>
        <v/>
      </c>
      <c r="DY93" s="177" t="str">
        <f t="shared" si="220"/>
        <v/>
      </c>
      <c r="DZ93" s="177" t="str">
        <f t="shared" si="234"/>
        <v/>
      </c>
      <c r="EA93" s="177" t="str">
        <f t="shared" si="234"/>
        <v/>
      </c>
      <c r="EB93" s="177" t="str">
        <f t="shared" si="234"/>
        <v/>
      </c>
      <c r="EC93" s="177" t="str">
        <f t="shared" si="234"/>
        <v/>
      </c>
      <c r="ED93" s="177" t="str">
        <f t="shared" si="234"/>
        <v/>
      </c>
      <c r="EE93" s="177" t="str">
        <f t="shared" si="234"/>
        <v/>
      </c>
      <c r="EF93" s="177" t="str">
        <f t="shared" si="234"/>
        <v/>
      </c>
      <c r="EG93" s="177" t="str">
        <f t="shared" si="234"/>
        <v/>
      </c>
      <c r="EH93" s="177" t="str">
        <f t="shared" si="234"/>
        <v/>
      </c>
      <c r="EI93" s="177" t="str">
        <f t="shared" si="234"/>
        <v/>
      </c>
      <c r="EJ93" s="177" t="str">
        <f t="shared" si="234"/>
        <v/>
      </c>
      <c r="EK93" s="177" t="str">
        <f t="shared" si="234"/>
        <v/>
      </c>
      <c r="EL93" s="177" t="str">
        <f t="shared" si="234"/>
        <v/>
      </c>
      <c r="EM93" s="177" t="str">
        <f t="shared" si="234"/>
        <v/>
      </c>
      <c r="EN93" s="177" t="str">
        <f t="shared" si="234"/>
        <v/>
      </c>
      <c r="EO93" s="177" t="str">
        <f t="shared" si="234"/>
        <v/>
      </c>
      <c r="EP93" s="177" t="str">
        <f t="shared" si="229"/>
        <v/>
      </c>
      <c r="EQ93" s="177" t="str">
        <f t="shared" si="229"/>
        <v/>
      </c>
      <c r="ER93" s="177" t="str">
        <f t="shared" si="229"/>
        <v/>
      </c>
      <c r="ES93" s="177" t="str">
        <f t="shared" si="229"/>
        <v/>
      </c>
      <c r="ET93" s="177" t="str">
        <f t="shared" si="229"/>
        <v/>
      </c>
      <c r="EU93" s="177" t="str">
        <f t="shared" si="229"/>
        <v/>
      </c>
      <c r="EV93" s="177" t="str">
        <f t="shared" si="229"/>
        <v/>
      </c>
      <c r="EW93" s="177" t="str">
        <f t="shared" si="229"/>
        <v/>
      </c>
      <c r="EX93" s="177" t="str">
        <f t="shared" si="229"/>
        <v/>
      </c>
      <c r="EY93" s="177" t="str">
        <f t="shared" si="229"/>
        <v/>
      </c>
      <c r="EZ93" s="177" t="str">
        <f t="shared" si="229"/>
        <v/>
      </c>
      <c r="FA93" s="177" t="str">
        <f t="shared" si="229"/>
        <v/>
      </c>
      <c r="FB93" s="177" t="str">
        <f t="shared" si="229"/>
        <v/>
      </c>
      <c r="FC93" s="177" t="str">
        <f t="shared" si="229"/>
        <v/>
      </c>
      <c r="FD93" s="177" t="str">
        <f t="shared" si="229"/>
        <v/>
      </c>
      <c r="FE93" s="177" t="str">
        <f t="shared" si="239"/>
        <v/>
      </c>
      <c r="FF93" s="177" t="str">
        <f t="shared" si="239"/>
        <v/>
      </c>
      <c r="FG93" s="177" t="str">
        <f t="shared" si="239"/>
        <v/>
      </c>
      <c r="FH93" s="177" t="str">
        <f t="shared" si="239"/>
        <v/>
      </c>
      <c r="FI93" s="177" t="str">
        <f t="shared" si="239"/>
        <v/>
      </c>
      <c r="FJ93" s="177" t="str">
        <f t="shared" si="239"/>
        <v/>
      </c>
      <c r="FK93" s="177" t="str">
        <f t="shared" si="239"/>
        <v/>
      </c>
      <c r="FL93" s="177" t="str">
        <f t="shared" si="239"/>
        <v/>
      </c>
      <c r="FM93" s="177" t="str">
        <f t="shared" si="239"/>
        <v/>
      </c>
      <c r="FN93" s="177" t="str">
        <f t="shared" si="239"/>
        <v/>
      </c>
      <c r="FO93" s="177" t="str">
        <f t="shared" si="239"/>
        <v/>
      </c>
      <c r="FP93" s="177" t="str">
        <f t="shared" si="239"/>
        <v/>
      </c>
      <c r="FQ93" s="177" t="str">
        <f t="shared" si="239"/>
        <v/>
      </c>
      <c r="FR93" s="177" t="str">
        <f t="shared" si="239"/>
        <v/>
      </c>
      <c r="FS93" s="177" t="str">
        <f t="shared" si="239"/>
        <v/>
      </c>
      <c r="FT93" s="177" t="str">
        <f t="shared" si="239"/>
        <v/>
      </c>
      <c r="FU93" s="177" t="str">
        <f t="shared" si="235"/>
        <v/>
      </c>
      <c r="FV93" s="177" t="str">
        <f t="shared" si="235"/>
        <v/>
      </c>
      <c r="FW93" s="177" t="str">
        <f t="shared" si="235"/>
        <v/>
      </c>
      <c r="FX93" s="177" t="str">
        <f t="shared" si="235"/>
        <v/>
      </c>
      <c r="FY93" s="177" t="str">
        <f t="shared" si="235"/>
        <v/>
      </c>
      <c r="FZ93" s="177" t="str">
        <f t="shared" si="235"/>
        <v/>
      </c>
      <c r="GA93" s="177" t="str">
        <f t="shared" si="235"/>
        <v/>
      </c>
      <c r="GB93" s="177" t="str">
        <f t="shared" si="235"/>
        <v/>
      </c>
      <c r="GC93" s="177" t="str">
        <f t="shared" si="235"/>
        <v/>
      </c>
      <c r="GD93" s="177" t="str">
        <f t="shared" si="235"/>
        <v/>
      </c>
      <c r="GE93" s="177" t="str">
        <f t="shared" si="235"/>
        <v/>
      </c>
      <c r="GF93" s="177" t="str">
        <f t="shared" si="235"/>
        <v/>
      </c>
      <c r="GG93" s="177" t="str">
        <f t="shared" si="235"/>
        <v/>
      </c>
      <c r="GH93" s="177" t="str">
        <f t="shared" si="235"/>
        <v/>
      </c>
      <c r="GI93" s="177" t="str">
        <f t="shared" si="235"/>
        <v/>
      </c>
      <c r="GJ93" s="177" t="str">
        <f t="shared" si="230"/>
        <v/>
      </c>
      <c r="GK93" s="177" t="str">
        <f t="shared" si="230"/>
        <v/>
      </c>
      <c r="GL93" s="177" t="str">
        <f t="shared" si="230"/>
        <v/>
      </c>
      <c r="GM93" s="177" t="str">
        <f t="shared" si="225"/>
        <v/>
      </c>
      <c r="GN93" s="177" t="str">
        <f t="shared" si="236"/>
        <v/>
      </c>
      <c r="GO93" s="177" t="str">
        <f t="shared" si="236"/>
        <v/>
      </c>
      <c r="GP93" s="177" t="str">
        <f t="shared" si="236"/>
        <v/>
      </c>
      <c r="GQ93" s="177" t="str">
        <f t="shared" si="236"/>
        <v/>
      </c>
      <c r="GR93" s="177" t="str">
        <f t="shared" si="236"/>
        <v/>
      </c>
      <c r="GS93" s="177" t="str">
        <f t="shared" si="236"/>
        <v/>
      </c>
      <c r="GT93" s="177" t="str">
        <f t="shared" si="236"/>
        <v/>
      </c>
      <c r="GU93" s="177" t="str">
        <f t="shared" si="236"/>
        <v/>
      </c>
      <c r="GV93" s="177" t="str">
        <f t="shared" si="236"/>
        <v/>
      </c>
      <c r="GW93" s="177" t="str">
        <f t="shared" si="236"/>
        <v/>
      </c>
      <c r="GX93" s="177" t="str">
        <f t="shared" si="236"/>
        <v/>
      </c>
      <c r="GY93" s="177" t="str">
        <f t="shared" si="236"/>
        <v/>
      </c>
      <c r="GZ93" s="177" t="str">
        <f t="shared" si="236"/>
        <v/>
      </c>
      <c r="HA93" s="177" t="str">
        <f t="shared" si="236"/>
        <v/>
      </c>
      <c r="HB93" s="177" t="str">
        <f t="shared" si="236"/>
        <v/>
      </c>
      <c r="HC93" s="177" t="str">
        <f t="shared" si="236"/>
        <v/>
      </c>
      <c r="HD93" s="177" t="str">
        <f t="shared" si="231"/>
        <v/>
      </c>
      <c r="HE93" s="177" t="str">
        <f t="shared" si="231"/>
        <v/>
      </c>
      <c r="HF93" s="177" t="str">
        <f t="shared" si="231"/>
        <v/>
      </c>
      <c r="HG93" s="177" t="str">
        <f t="shared" si="231"/>
        <v/>
      </c>
      <c r="HH93" s="177" t="str">
        <f t="shared" si="231"/>
        <v/>
      </c>
      <c r="HI93" s="177" t="str">
        <f t="shared" si="231"/>
        <v/>
      </c>
      <c r="HJ93" s="177" t="str">
        <f t="shared" si="231"/>
        <v/>
      </c>
      <c r="HK93" s="177" t="str">
        <f t="shared" si="231"/>
        <v/>
      </c>
      <c r="HL93" s="177" t="str">
        <f t="shared" si="231"/>
        <v/>
      </c>
      <c r="HM93" s="177" t="str">
        <f t="shared" si="231"/>
        <v/>
      </c>
      <c r="HN93" s="177" t="str">
        <f t="shared" si="231"/>
        <v/>
      </c>
      <c r="HO93" s="177" t="str">
        <f t="shared" si="231"/>
        <v/>
      </c>
      <c r="HP93" s="177" t="str">
        <f t="shared" si="231"/>
        <v/>
      </c>
      <c r="HQ93" s="177" t="str">
        <f t="shared" si="231"/>
        <v/>
      </c>
      <c r="HR93" s="177" t="str">
        <f t="shared" si="231"/>
        <v/>
      </c>
      <c r="HS93" s="177" t="str">
        <f t="shared" si="226"/>
        <v/>
      </c>
      <c r="HT93" s="177" t="str">
        <f t="shared" si="237"/>
        <v/>
      </c>
      <c r="HU93" s="177" t="str">
        <f t="shared" si="237"/>
        <v/>
      </c>
      <c r="HV93" s="177" t="str">
        <f t="shared" si="237"/>
        <v/>
      </c>
      <c r="HW93" s="177" t="str">
        <f t="shared" si="237"/>
        <v/>
      </c>
      <c r="HX93" s="177" t="str">
        <f t="shared" si="237"/>
        <v/>
      </c>
      <c r="HY93" s="177" t="str">
        <f t="shared" si="237"/>
        <v/>
      </c>
      <c r="HZ93" s="177" t="str">
        <f t="shared" si="237"/>
        <v/>
      </c>
      <c r="IA93" s="192" t="str">
        <f t="shared" si="181"/>
        <v/>
      </c>
      <c r="IB93" s="193" t="e">
        <f t="shared" si="172"/>
        <v>#N/A</v>
      </c>
      <c r="IC93" s="193" t="e">
        <f t="shared" ref="IC93:IE103" si="241">IF(ISNONTEXT($Q93),IF($G93="R",_xlfn.BETA.DIST(AJ93,$M93,$N93,FALSE,$B93,$D93),_xlfn.BETA.DIST(AJ93,$N93,$M93,FALSE,$B93,$D93)),NA())</f>
        <v>#N/A</v>
      </c>
      <c r="ID93" s="193" t="e">
        <f t="shared" si="241"/>
        <v>#N/A</v>
      </c>
      <c r="IE93" s="193" t="e">
        <f t="shared" si="241"/>
        <v>#N/A</v>
      </c>
      <c r="IF93" s="193" t="e">
        <f t="shared" si="215"/>
        <v>#N/A</v>
      </c>
      <c r="IG93" s="193" t="e">
        <f t="shared" si="215"/>
        <v>#N/A</v>
      </c>
      <c r="IH93" s="193" t="e">
        <f t="shared" si="215"/>
        <v>#N/A</v>
      </c>
      <c r="II93" s="193" t="e">
        <f t="shared" si="215"/>
        <v>#N/A</v>
      </c>
      <c r="IJ93" s="193" t="e">
        <f t="shared" si="215"/>
        <v>#N/A</v>
      </c>
      <c r="IK93" s="193" t="e">
        <f t="shared" si="215"/>
        <v>#N/A</v>
      </c>
      <c r="IL93" s="193" t="e">
        <f t="shared" si="215"/>
        <v>#N/A</v>
      </c>
      <c r="IM93" s="193" t="e">
        <f t="shared" si="215"/>
        <v>#N/A</v>
      </c>
      <c r="IN93" s="193" t="e">
        <f t="shared" si="215"/>
        <v>#N/A</v>
      </c>
      <c r="IO93" s="193" t="e">
        <f t="shared" si="215"/>
        <v>#N/A</v>
      </c>
      <c r="IP93" s="193" t="e">
        <f t="shared" si="215"/>
        <v>#N/A</v>
      </c>
      <c r="IQ93" s="193" t="e">
        <f t="shared" si="215"/>
        <v>#N/A</v>
      </c>
      <c r="IR93" s="193" t="e">
        <f t="shared" si="215"/>
        <v>#N/A</v>
      </c>
      <c r="IS93" s="193" t="e">
        <f t="shared" si="215"/>
        <v>#N/A</v>
      </c>
      <c r="IT93" s="193" t="e">
        <f t="shared" si="215"/>
        <v>#N/A</v>
      </c>
      <c r="IU93" s="193" t="e">
        <f t="shared" si="211"/>
        <v>#N/A</v>
      </c>
      <c r="IV93" s="193" t="e">
        <f t="shared" si="211"/>
        <v>#N/A</v>
      </c>
      <c r="IW93" s="193" t="e">
        <f t="shared" si="211"/>
        <v>#N/A</v>
      </c>
      <c r="IX93" s="193" t="e">
        <f t="shared" si="211"/>
        <v>#N/A</v>
      </c>
      <c r="IY93" s="193" t="e">
        <f t="shared" si="211"/>
        <v>#N/A</v>
      </c>
      <c r="IZ93" s="193" t="e">
        <f t="shared" si="211"/>
        <v>#N/A</v>
      </c>
      <c r="JA93" s="193" t="e">
        <f t="shared" si="211"/>
        <v>#N/A</v>
      </c>
      <c r="JB93" s="193" t="e">
        <f t="shared" si="211"/>
        <v>#N/A</v>
      </c>
      <c r="JC93" s="193" t="e">
        <f t="shared" si="211"/>
        <v>#N/A</v>
      </c>
      <c r="JD93" s="193" t="e">
        <f t="shared" si="211"/>
        <v>#N/A</v>
      </c>
      <c r="JE93" s="193" t="e">
        <f t="shared" si="211"/>
        <v>#N/A</v>
      </c>
      <c r="JF93" s="193" t="e">
        <f t="shared" si="211"/>
        <v>#N/A</v>
      </c>
      <c r="JG93" s="193" t="e">
        <f t="shared" si="211"/>
        <v>#N/A</v>
      </c>
      <c r="JH93" s="193" t="e">
        <f t="shared" si="211"/>
        <v>#N/A</v>
      </c>
      <c r="JI93" s="193" t="e">
        <f t="shared" si="211"/>
        <v>#N/A</v>
      </c>
      <c r="JJ93" s="193" t="e">
        <f t="shared" si="208"/>
        <v>#N/A</v>
      </c>
      <c r="JK93" s="193" t="e">
        <f t="shared" si="208"/>
        <v>#N/A</v>
      </c>
      <c r="JL93" s="193" t="e">
        <f t="shared" si="208"/>
        <v>#N/A</v>
      </c>
      <c r="JM93" s="193" t="e">
        <f t="shared" si="208"/>
        <v>#N/A</v>
      </c>
      <c r="JN93" s="193" t="e">
        <f t="shared" si="208"/>
        <v>#N/A</v>
      </c>
      <c r="JO93" s="193" t="e">
        <f t="shared" si="208"/>
        <v>#N/A</v>
      </c>
      <c r="JP93" s="193" t="e">
        <f t="shared" si="208"/>
        <v>#N/A</v>
      </c>
      <c r="JQ93" s="193" t="e">
        <f t="shared" si="208"/>
        <v>#N/A</v>
      </c>
      <c r="JR93" s="193" t="e">
        <f t="shared" si="208"/>
        <v>#N/A</v>
      </c>
      <c r="JS93" s="193" t="e">
        <f t="shared" si="208"/>
        <v>#N/A</v>
      </c>
      <c r="JT93" s="193" t="e">
        <f t="shared" si="208"/>
        <v>#N/A</v>
      </c>
      <c r="JU93" s="193" t="e">
        <f t="shared" si="208"/>
        <v>#N/A</v>
      </c>
      <c r="JV93" s="193" t="e">
        <f t="shared" si="208"/>
        <v>#N/A</v>
      </c>
      <c r="JW93" s="193" t="e">
        <f t="shared" si="208"/>
        <v>#N/A</v>
      </c>
      <c r="JX93" s="193" t="e">
        <f t="shared" si="208"/>
        <v>#N/A</v>
      </c>
      <c r="JY93" s="193" t="e">
        <f t="shared" si="221"/>
        <v>#N/A</v>
      </c>
      <c r="JZ93" s="193" t="e">
        <f t="shared" si="221"/>
        <v>#N/A</v>
      </c>
      <c r="KA93" s="193" t="e">
        <f t="shared" si="221"/>
        <v>#N/A</v>
      </c>
      <c r="KB93" s="193" t="e">
        <f t="shared" si="221"/>
        <v>#N/A</v>
      </c>
      <c r="KC93" s="193" t="e">
        <f t="shared" si="221"/>
        <v>#N/A</v>
      </c>
      <c r="KD93" s="193" t="e">
        <f t="shared" si="221"/>
        <v>#N/A</v>
      </c>
      <c r="KE93" s="193" t="e">
        <f t="shared" si="221"/>
        <v>#N/A</v>
      </c>
      <c r="KF93" s="193" t="e">
        <f t="shared" si="221"/>
        <v>#N/A</v>
      </c>
      <c r="KG93" s="193" t="e">
        <f t="shared" si="221"/>
        <v>#N/A</v>
      </c>
      <c r="KH93" s="193" t="e">
        <f t="shared" si="221"/>
        <v>#N/A</v>
      </c>
      <c r="KI93" s="193" t="e">
        <f t="shared" si="221"/>
        <v>#N/A</v>
      </c>
      <c r="KJ93" s="193" t="e">
        <f t="shared" si="221"/>
        <v>#N/A</v>
      </c>
      <c r="KK93" s="193" t="e">
        <f t="shared" si="221"/>
        <v>#N/A</v>
      </c>
      <c r="KL93" s="193" t="e">
        <f t="shared" si="221"/>
        <v>#N/A</v>
      </c>
      <c r="KM93" s="193" t="e">
        <f t="shared" si="221"/>
        <v>#N/A</v>
      </c>
      <c r="KN93" s="193" t="e">
        <f t="shared" si="193"/>
        <v>#N/A</v>
      </c>
      <c r="KO93" s="193" t="e">
        <f t="shared" ref="KO93:KQ103" si="242">IF(ISNONTEXT($Q93),IF($G93="R",_xlfn.BETA.DIST(CV93,$M93,$N93,FALSE,$B93,$D93),_xlfn.BETA.DIST(CV93,$N93,$M93,FALSE,$B93,$D93)),NA())</f>
        <v>#N/A</v>
      </c>
      <c r="KP93" s="193" t="e">
        <f t="shared" si="242"/>
        <v>#N/A</v>
      </c>
      <c r="KQ93" s="193" t="e">
        <f t="shared" si="242"/>
        <v>#N/A</v>
      </c>
      <c r="KR93" s="193" t="e">
        <f t="shared" si="216"/>
        <v>#N/A</v>
      </c>
      <c r="KS93" s="193" t="e">
        <f t="shared" si="216"/>
        <v>#N/A</v>
      </c>
      <c r="KT93" s="193" t="e">
        <f t="shared" si="216"/>
        <v>#N/A</v>
      </c>
      <c r="KU93" s="193" t="e">
        <f t="shared" si="216"/>
        <v>#N/A</v>
      </c>
      <c r="KV93" s="193" t="e">
        <f t="shared" si="216"/>
        <v>#N/A</v>
      </c>
      <c r="KW93" s="193" t="e">
        <f t="shared" si="216"/>
        <v>#N/A</v>
      </c>
      <c r="KX93" s="193" t="e">
        <f t="shared" si="216"/>
        <v>#N/A</v>
      </c>
      <c r="KY93" s="193" t="e">
        <f t="shared" si="216"/>
        <v>#N/A</v>
      </c>
      <c r="KZ93" s="193" t="e">
        <f t="shared" si="216"/>
        <v>#N/A</v>
      </c>
      <c r="LA93" s="193" t="e">
        <f t="shared" si="216"/>
        <v>#N/A</v>
      </c>
      <c r="LB93" s="193" t="e">
        <f t="shared" si="216"/>
        <v>#N/A</v>
      </c>
      <c r="LC93" s="193" t="e">
        <f t="shared" si="216"/>
        <v>#N/A</v>
      </c>
      <c r="LD93" s="193" t="e">
        <f t="shared" si="216"/>
        <v>#N/A</v>
      </c>
      <c r="LE93" s="193" t="e">
        <f t="shared" si="216"/>
        <v>#N/A</v>
      </c>
      <c r="LF93" s="193" t="e">
        <f t="shared" si="216"/>
        <v>#N/A</v>
      </c>
      <c r="LG93" s="193" t="e">
        <f t="shared" si="212"/>
        <v>#N/A</v>
      </c>
      <c r="LH93" s="193" t="e">
        <f t="shared" si="212"/>
        <v>#N/A</v>
      </c>
      <c r="LI93" s="193" t="e">
        <f t="shared" si="212"/>
        <v>#N/A</v>
      </c>
      <c r="LJ93" s="193" t="e">
        <f t="shared" si="212"/>
        <v>#N/A</v>
      </c>
      <c r="LK93" s="193" t="e">
        <f t="shared" si="212"/>
        <v>#N/A</v>
      </c>
      <c r="LL93" s="193" t="e">
        <f t="shared" si="212"/>
        <v>#N/A</v>
      </c>
      <c r="LM93" s="193" t="e">
        <f t="shared" si="212"/>
        <v>#N/A</v>
      </c>
      <c r="LN93" s="193" t="e">
        <f t="shared" si="212"/>
        <v>#N/A</v>
      </c>
      <c r="LO93" s="193" t="e">
        <f t="shared" si="212"/>
        <v>#N/A</v>
      </c>
      <c r="LP93" s="193" t="e">
        <f t="shared" si="212"/>
        <v>#N/A</v>
      </c>
      <c r="LQ93" s="193" t="e">
        <f t="shared" si="212"/>
        <v>#N/A</v>
      </c>
      <c r="LR93" s="193" t="e">
        <f t="shared" si="212"/>
        <v>#N/A</v>
      </c>
      <c r="LS93" s="193" t="e">
        <f t="shared" si="212"/>
        <v>#N/A</v>
      </c>
      <c r="LT93" s="193" t="e">
        <f t="shared" si="212"/>
        <v>#N/A</v>
      </c>
      <c r="LU93" s="193" t="e">
        <f t="shared" si="212"/>
        <v>#N/A</v>
      </c>
      <c r="LV93" s="193" t="e">
        <f t="shared" si="209"/>
        <v>#N/A</v>
      </c>
      <c r="LW93" s="193" t="e">
        <f t="shared" si="209"/>
        <v>#N/A</v>
      </c>
      <c r="LX93" s="193" t="e">
        <f t="shared" si="209"/>
        <v>#N/A</v>
      </c>
      <c r="LY93" s="193" t="e">
        <f t="shared" si="209"/>
        <v>#N/A</v>
      </c>
      <c r="LZ93" s="193" t="e">
        <f t="shared" si="209"/>
        <v>#N/A</v>
      </c>
      <c r="MA93" s="193" t="e">
        <f t="shared" si="209"/>
        <v>#N/A</v>
      </c>
      <c r="MB93" s="193" t="e">
        <f t="shared" si="209"/>
        <v>#N/A</v>
      </c>
      <c r="MC93" s="193" t="e">
        <f t="shared" si="209"/>
        <v>#N/A</v>
      </c>
      <c r="MD93" s="193" t="e">
        <f t="shared" si="209"/>
        <v>#N/A</v>
      </c>
      <c r="ME93" s="193" t="e">
        <f t="shared" si="209"/>
        <v>#N/A</v>
      </c>
      <c r="MF93" s="193" t="e">
        <f t="shared" si="209"/>
        <v>#N/A</v>
      </c>
      <c r="MG93" s="193" t="e">
        <f t="shared" si="209"/>
        <v>#N/A</v>
      </c>
      <c r="MH93" s="193" t="e">
        <f t="shared" si="209"/>
        <v>#N/A</v>
      </c>
      <c r="MI93" s="193" t="e">
        <f t="shared" si="209"/>
        <v>#N/A</v>
      </c>
      <c r="MJ93" s="193" t="e">
        <f t="shared" si="209"/>
        <v>#N/A</v>
      </c>
      <c r="MK93" s="193" t="e">
        <f t="shared" si="222"/>
        <v>#N/A</v>
      </c>
      <c r="ML93" s="193" t="e">
        <f t="shared" si="222"/>
        <v>#N/A</v>
      </c>
      <c r="MM93" s="193" t="e">
        <f t="shared" si="222"/>
        <v>#N/A</v>
      </c>
      <c r="MN93" s="193" t="e">
        <f t="shared" si="222"/>
        <v>#N/A</v>
      </c>
      <c r="MO93" s="193" t="e">
        <f t="shared" si="222"/>
        <v>#N/A</v>
      </c>
      <c r="MP93" s="193" t="e">
        <f t="shared" si="222"/>
        <v>#N/A</v>
      </c>
      <c r="MQ93" s="193" t="e">
        <f t="shared" si="222"/>
        <v>#N/A</v>
      </c>
      <c r="MR93" s="193" t="e">
        <f t="shared" si="222"/>
        <v>#N/A</v>
      </c>
      <c r="MS93" s="193" t="e">
        <f t="shared" si="222"/>
        <v>#N/A</v>
      </c>
      <c r="MT93" s="193" t="e">
        <f t="shared" si="222"/>
        <v>#N/A</v>
      </c>
      <c r="MU93" s="193" t="e">
        <f t="shared" si="222"/>
        <v>#N/A</v>
      </c>
      <c r="MV93" s="193" t="e">
        <f t="shared" si="222"/>
        <v>#N/A</v>
      </c>
      <c r="MW93" s="193" t="e">
        <f t="shared" si="222"/>
        <v>#N/A</v>
      </c>
      <c r="MX93" s="193" t="e">
        <f t="shared" si="222"/>
        <v>#N/A</v>
      </c>
      <c r="MY93" s="193" t="e">
        <f t="shared" si="222"/>
        <v>#N/A</v>
      </c>
      <c r="MZ93" s="193" t="e">
        <f t="shared" si="194"/>
        <v>#N/A</v>
      </c>
      <c r="NA93" s="193" t="e">
        <f t="shared" ref="NA93:NC103" si="243">IF(ISNONTEXT($Q93),IF($G93="R",_xlfn.BETA.DIST(FH93,$M93,$N93,FALSE,$B93,$D93),_xlfn.BETA.DIST(FH93,$N93,$M93,FALSE,$B93,$D93)),NA())</f>
        <v>#N/A</v>
      </c>
      <c r="NB93" s="193" t="e">
        <f t="shared" si="243"/>
        <v>#N/A</v>
      </c>
      <c r="NC93" s="193" t="e">
        <f t="shared" si="243"/>
        <v>#N/A</v>
      </c>
      <c r="ND93" s="193" t="e">
        <f t="shared" si="217"/>
        <v>#N/A</v>
      </c>
      <c r="NE93" s="193" t="e">
        <f t="shared" si="217"/>
        <v>#N/A</v>
      </c>
      <c r="NF93" s="193" t="e">
        <f t="shared" si="217"/>
        <v>#N/A</v>
      </c>
      <c r="NG93" s="193" t="e">
        <f t="shared" si="217"/>
        <v>#N/A</v>
      </c>
      <c r="NH93" s="193" t="e">
        <f t="shared" si="217"/>
        <v>#N/A</v>
      </c>
      <c r="NI93" s="193" t="e">
        <f t="shared" si="217"/>
        <v>#N/A</v>
      </c>
      <c r="NJ93" s="193" t="e">
        <f t="shared" si="217"/>
        <v>#N/A</v>
      </c>
      <c r="NK93" s="193" t="e">
        <f t="shared" si="217"/>
        <v>#N/A</v>
      </c>
      <c r="NL93" s="193" t="e">
        <f t="shared" si="217"/>
        <v>#N/A</v>
      </c>
      <c r="NM93" s="193" t="e">
        <f t="shared" si="217"/>
        <v>#N/A</v>
      </c>
      <c r="NN93" s="193" t="e">
        <f t="shared" si="217"/>
        <v>#N/A</v>
      </c>
      <c r="NO93" s="193" t="e">
        <f t="shared" si="217"/>
        <v>#N/A</v>
      </c>
      <c r="NP93" s="193" t="e">
        <f t="shared" si="217"/>
        <v>#N/A</v>
      </c>
      <c r="NQ93" s="193" t="e">
        <f t="shared" si="217"/>
        <v>#N/A</v>
      </c>
      <c r="NR93" s="193" t="e">
        <f t="shared" si="217"/>
        <v>#N/A</v>
      </c>
      <c r="NS93" s="193" t="e">
        <f t="shared" si="213"/>
        <v>#N/A</v>
      </c>
      <c r="NT93" s="193" t="e">
        <f t="shared" si="213"/>
        <v>#N/A</v>
      </c>
      <c r="NU93" s="193" t="e">
        <f t="shared" si="213"/>
        <v>#N/A</v>
      </c>
      <c r="NV93" s="193" t="e">
        <f t="shared" si="213"/>
        <v>#N/A</v>
      </c>
      <c r="NW93" s="193" t="e">
        <f t="shared" si="213"/>
        <v>#N/A</v>
      </c>
      <c r="NX93" s="193" t="e">
        <f t="shared" si="213"/>
        <v>#N/A</v>
      </c>
      <c r="NY93" s="193" t="e">
        <f t="shared" si="213"/>
        <v>#N/A</v>
      </c>
      <c r="NZ93" s="193" t="e">
        <f t="shared" si="213"/>
        <v>#N/A</v>
      </c>
      <c r="OA93" s="193" t="e">
        <f t="shared" si="213"/>
        <v>#N/A</v>
      </c>
      <c r="OB93" s="193" t="e">
        <f t="shared" si="213"/>
        <v>#N/A</v>
      </c>
      <c r="OC93" s="193" t="e">
        <f t="shared" si="213"/>
        <v>#N/A</v>
      </c>
      <c r="OD93" s="193" t="e">
        <f t="shared" si="213"/>
        <v>#N/A</v>
      </c>
      <c r="OE93" s="193" t="e">
        <f t="shared" si="213"/>
        <v>#N/A</v>
      </c>
      <c r="OF93" s="193" t="e">
        <f t="shared" si="213"/>
        <v>#N/A</v>
      </c>
      <c r="OG93" s="193" t="e">
        <f t="shared" si="213"/>
        <v>#N/A</v>
      </c>
      <c r="OH93" s="193" t="e">
        <f t="shared" si="210"/>
        <v>#N/A</v>
      </c>
      <c r="OI93" s="193" t="e">
        <f t="shared" si="210"/>
        <v>#N/A</v>
      </c>
      <c r="OJ93" s="193" t="e">
        <f t="shared" si="210"/>
        <v>#N/A</v>
      </c>
      <c r="OK93" s="193" t="e">
        <f t="shared" si="210"/>
        <v>#N/A</v>
      </c>
      <c r="OL93" s="193" t="e">
        <f t="shared" si="210"/>
        <v>#N/A</v>
      </c>
      <c r="OM93" s="193" t="e">
        <f t="shared" si="210"/>
        <v>#N/A</v>
      </c>
      <c r="ON93" s="193" t="e">
        <f t="shared" si="210"/>
        <v>#N/A</v>
      </c>
      <c r="OO93" s="193" t="e">
        <f t="shared" si="210"/>
        <v>#N/A</v>
      </c>
      <c r="OP93" s="193" t="e">
        <f t="shared" si="210"/>
        <v>#N/A</v>
      </c>
      <c r="OQ93" s="193" t="e">
        <f t="shared" si="210"/>
        <v>#N/A</v>
      </c>
      <c r="OR93" s="193" t="e">
        <f t="shared" si="210"/>
        <v>#N/A</v>
      </c>
      <c r="OS93" s="193" t="e">
        <f t="shared" si="210"/>
        <v>#N/A</v>
      </c>
      <c r="OT93" s="193" t="e">
        <f t="shared" si="210"/>
        <v>#N/A</v>
      </c>
      <c r="OU93" s="193" t="e">
        <f t="shared" si="210"/>
        <v>#N/A</v>
      </c>
      <c r="OV93" s="193" t="e">
        <f t="shared" si="210"/>
        <v>#N/A</v>
      </c>
      <c r="OW93" s="193" t="e">
        <f t="shared" si="223"/>
        <v>#N/A</v>
      </c>
      <c r="OX93" s="193" t="e">
        <f t="shared" si="223"/>
        <v>#N/A</v>
      </c>
      <c r="OY93" s="193" t="e">
        <f t="shared" si="223"/>
        <v>#N/A</v>
      </c>
      <c r="OZ93" s="193" t="e">
        <f t="shared" si="223"/>
        <v>#N/A</v>
      </c>
      <c r="PA93" s="193" t="e">
        <f t="shared" si="223"/>
        <v>#N/A</v>
      </c>
      <c r="PB93" s="193" t="e">
        <f t="shared" si="223"/>
        <v>#N/A</v>
      </c>
      <c r="PC93" s="193" t="e">
        <f t="shared" si="223"/>
        <v>#N/A</v>
      </c>
      <c r="PD93" s="193" t="e">
        <f t="shared" si="223"/>
        <v>#N/A</v>
      </c>
      <c r="PE93" s="193" t="e">
        <f t="shared" si="223"/>
        <v>#N/A</v>
      </c>
      <c r="PF93" s="193" t="e">
        <f t="shared" si="223"/>
        <v>#N/A</v>
      </c>
      <c r="PG93" s="193" t="e">
        <f t="shared" si="223"/>
        <v>#N/A</v>
      </c>
      <c r="PH93" s="193" t="e">
        <f t="shared" si="223"/>
        <v>#N/A</v>
      </c>
      <c r="PI93" s="193" t="e">
        <f t="shared" si="223"/>
        <v>#N/A</v>
      </c>
      <c r="PJ93" s="193" t="e">
        <f t="shared" si="223"/>
        <v>#N/A</v>
      </c>
      <c r="PK93" s="193" t="e">
        <f t="shared" si="223"/>
        <v>#N/A</v>
      </c>
      <c r="PL93" s="193" t="e">
        <f t="shared" si="195"/>
        <v>#N/A</v>
      </c>
      <c r="PM93" s="193" t="e">
        <f t="shared" si="218"/>
        <v>#N/A</v>
      </c>
      <c r="PN93" s="193" t="e">
        <f t="shared" si="218"/>
        <v>#N/A</v>
      </c>
      <c r="PO93" s="193" t="e">
        <f t="shared" si="218"/>
        <v>#N/A</v>
      </c>
      <c r="PP93" s="193" t="e">
        <f t="shared" si="218"/>
        <v>#N/A</v>
      </c>
      <c r="PQ93" s="193" t="e">
        <f t="shared" si="218"/>
        <v>#N/A</v>
      </c>
      <c r="PR93" s="193" t="e">
        <f t="shared" si="218"/>
        <v>#N/A</v>
      </c>
      <c r="PS93" s="193" t="e">
        <f t="shared" si="218"/>
        <v>#N/A</v>
      </c>
      <c r="PT93" s="193" t="e">
        <f t="shared" si="218"/>
        <v>#N/A</v>
      </c>
    </row>
    <row r="94" spans="1:436" hidden="1" x14ac:dyDescent="0.45">
      <c r="A94" s="20">
        <v>91</v>
      </c>
      <c r="B94" s="115"/>
      <c r="C94" s="115"/>
      <c r="D94" s="115"/>
      <c r="E94" s="110" t="str">
        <f t="shared" si="174"/>
        <v/>
      </c>
      <c r="F94" s="21" t="str">
        <f t="shared" si="175"/>
        <v/>
      </c>
      <c r="G94" s="22" t="str">
        <f t="shared" si="176"/>
        <v/>
      </c>
      <c r="H94" s="23" t="str">
        <f>IF(F94="","",IF(OR($F94&lt;Skew!$B$3,$F94=Skew!$B$3),IF($F94&gt;Skew!$C$3,Skew!$A$3,IF($F94&gt;Skew!$C$4,Skew!$A$4,IF($F94&gt;Skew!$C$5,Skew!$A$5,IF($F94&gt;Skew!$C$6,Skew!$A$6,IF($F94&gt;Skew!$C$7,Skew!$A$7,IF($F94&gt;Skew!$C$8,Skew!$A$8,IF($F94&gt;Skew!$C$9,Skew!$A$9,IF($F94&gt;Skew!$C$10,Skew!$A$10,IF($F94&gt;Skew!$C$11,Skew!$A$11,IF($F94&gt;Skew!$C$12,Skew!$A$12,IF($F94&gt;Skew!$C$13,Skew!$A$13,IF($F94&gt;Skew!$C$14,Skew!$A$14,IF($F94&gt;Skew!$C$15,Skew!$A$15,IF($F94&gt;Skew!$C$16,Skew!$A$16,Skew!$A$17)
)))))))))))))))</f>
        <v/>
      </c>
      <c r="I94" s="22" t="str">
        <f>IF(F94="","",MATCH(H94,Skew!$A$3:$A$17,0))</f>
        <v/>
      </c>
      <c r="J94" s="22" t="str">
        <f t="shared" si="166"/>
        <v/>
      </c>
      <c r="K94" s="24"/>
      <c r="L94" s="22" t="str">
        <f>IF(OR(F94="",K94=""),"",MATCH(K94,Confidence!$A$3:$A$12,0))</f>
        <v/>
      </c>
      <c r="M94" s="25" t="str">
        <f t="shared" si="167"/>
        <v/>
      </c>
      <c r="N94" s="25" t="str">
        <f t="shared" si="168"/>
        <v/>
      </c>
      <c r="O94" s="22"/>
      <c r="P94" s="102" t="str">
        <f t="shared" si="169"/>
        <v/>
      </c>
      <c r="Q94" s="102" t="str">
        <f t="shared" si="170"/>
        <v/>
      </c>
      <c r="R94" s="37" t="str">
        <f t="shared" si="171"/>
        <v/>
      </c>
      <c r="S94" s="115"/>
      <c r="T94" s="204" t="str">
        <f>IF(AND(B94&gt;0,C94&gt;0,D94&gt;0,M94&gt;0,N94&gt;0,S94&gt;0,NOT(K94="")),ABS(VLOOKUP($S$1,VLookups!$A$30:$B$31,2,FALSE)-_xlfn.BETA.DIST(S94,IF(G94="L",N94,M94),IF(G94="L",M94,N94),TRUE,B94,D94)),"")</f>
        <v/>
      </c>
      <c r="U94" s="112" t="str">
        <f>IF(OR($M94="",$N94=""),"",_xlfn.BETA.INV(ABS(VLOOKUP($S$1,VLookups!$A$30:$B$31,2,FALSE)-U$3),IF($G94="L",$N94,$M94),IF($G94="L",$M94,$N94),$B94,$D94))</f>
        <v/>
      </c>
      <c r="V94" s="113" t="str">
        <f>IF(OR($M94="",$N94=""),"",_xlfn.BETA.INV(ABS(VLOOKUP($S$1,VLookups!$A$30:$B$31,2,FALSE)-V$3),IF($G94="L",$N94,$M94),IF($G94="L",$M94,$N94),$B94,$D94))</f>
        <v/>
      </c>
      <c r="W94" s="112" t="str">
        <f>IF(OR($M94="",$N94=""),"",_xlfn.BETA.INV(ABS(VLOOKUP($S$1,VLookups!$A$30:$B$31,2,FALSE)-W$3),IF($G94="L",$N94,$M94),IF($G94="L",$M94,$N94),$B94,$D94))</f>
        <v/>
      </c>
      <c r="X94" s="113" t="str">
        <f>IF(OR($M94="",$N94=""),"",_xlfn.BETA.INV(ABS(VLOOKUP($S$1,VLookups!$A$30:$B$31,2,FALSE)-X$3),IF($G94="L",$N94,$M94),IF($G94="L",$M94,$N94),$B94,$D94))</f>
        <v/>
      </c>
      <c r="Y94" s="112" t="str">
        <f>IF(OR($M94="",$N94=""),"",_xlfn.BETA.INV(ABS(VLOOKUP($S$1,VLookups!$A$30:$B$31,2,FALSE)-Y$3),IF($G94="L",$N94,$M94),IF($G94="L",$M94,$N94),$B94,$D94))</f>
        <v/>
      </c>
      <c r="Z94" s="113" t="str">
        <f>IF(OR($M94="",$N94=""),"",_xlfn.BETA.INV(ABS(VLOOKUP($S$1,VLookups!$A$30:$B$31,2,FALSE)-Z$3),IF($G94="L",$N94,$M94),IF($G94="L",$M94,$N94),$B94,$D94))</f>
        <v/>
      </c>
      <c r="AA94" s="112" t="str">
        <f>IF(OR($M94="",$N94=""),"",_xlfn.BETA.INV(ABS(VLOOKUP($S$1,VLookups!$A$30:$B$31,2,FALSE)-AA$3),IF($G94="L",$N94,$M94),IF($G94="L",$M94,$N94),$B94,$D94))</f>
        <v/>
      </c>
      <c r="AB94" s="113" t="str">
        <f>IF(OR($M94="",$N94=""),"",_xlfn.BETA.INV(ABS(VLOOKUP($S$1,VLookups!$A$30:$B$31,2,FALSE)-AB$3),IF($G94="L",$N94,$M94),IF($G94="L",$M94,$N94),$B94,$D94))</f>
        <v/>
      </c>
      <c r="AC94" s="112" t="str">
        <f>IF(OR($M94="",$N94=""),"",_xlfn.BETA.INV(ABS(VLOOKUP($S$1,VLookups!$A$30:$B$31,2,FALSE)-AC$3),IF($G94="L",$N94,$M94),IF($G94="L",$M94,$N94),$B94,$D94))</f>
        <v/>
      </c>
      <c r="AD94" s="113" t="str">
        <f>IF(OR($M94="",$N94=""),"",_xlfn.BETA.INV(ABS(VLOOKUP($S$1,VLookups!$A$30:$B$31,2,FALSE)-AD$3),IF($G94="L",$N94,$M94),IF($G94="L",$M94,$N94),$B94,$D94))</f>
        <v/>
      </c>
      <c r="AE94" s="112" t="str">
        <f>IF(OR($M94="",$N94=""),"",_xlfn.BETA.INV(ABS(VLOOKUP($S$1,VLookups!$A$30:$B$31,2,FALSE)-AE$3),IF($G94="L",$N94,$M94),IF($G94="L",$M94,$N94),$B94,$D94))</f>
        <v/>
      </c>
      <c r="AF94" s="113" t="str">
        <f>IF(OR($M94="",$N94=""),"",_xlfn.BETA.INV(ABS(VLOOKUP($S$1,VLookups!$A$30:$B$31,2,FALSE)-AF$3),IF($G94="L",$N94,$M94),IF($G94="L",$M94,$N94),$B94,$D94))</f>
        <v/>
      </c>
      <c r="AG94" s="15"/>
      <c r="AH94" s="194" t="str">
        <f t="shared" si="177"/>
        <v/>
      </c>
      <c r="AI94" s="192" t="str">
        <f t="shared" si="178"/>
        <v/>
      </c>
      <c r="AJ94" s="177" t="str">
        <f t="shared" si="240"/>
        <v/>
      </c>
      <c r="AK94" s="177" t="str">
        <f t="shared" si="232"/>
        <v/>
      </c>
      <c r="AL94" s="177" t="str">
        <f t="shared" si="232"/>
        <v/>
      </c>
      <c r="AM94" s="177" t="str">
        <f t="shared" si="232"/>
        <v/>
      </c>
      <c r="AN94" s="177" t="str">
        <f t="shared" si="232"/>
        <v/>
      </c>
      <c r="AO94" s="177" t="str">
        <f t="shared" si="232"/>
        <v/>
      </c>
      <c r="AP94" s="177" t="str">
        <f t="shared" si="232"/>
        <v/>
      </c>
      <c r="AQ94" s="177" t="str">
        <f t="shared" si="232"/>
        <v/>
      </c>
      <c r="AR94" s="177" t="str">
        <f t="shared" si="232"/>
        <v/>
      </c>
      <c r="AS94" s="177" t="str">
        <f t="shared" si="232"/>
        <v/>
      </c>
      <c r="AT94" s="177" t="str">
        <f t="shared" si="232"/>
        <v/>
      </c>
      <c r="AU94" s="177" t="str">
        <f t="shared" si="232"/>
        <v/>
      </c>
      <c r="AV94" s="177" t="str">
        <f t="shared" si="232"/>
        <v/>
      </c>
      <c r="AW94" s="177" t="str">
        <f t="shared" si="232"/>
        <v/>
      </c>
      <c r="AX94" s="177" t="str">
        <f t="shared" si="232"/>
        <v/>
      </c>
      <c r="AY94" s="177" t="str">
        <f t="shared" si="232"/>
        <v/>
      </c>
      <c r="AZ94" s="177" t="str">
        <f t="shared" si="232"/>
        <v/>
      </c>
      <c r="BA94" s="177" t="str">
        <f t="shared" si="227"/>
        <v/>
      </c>
      <c r="BB94" s="177" t="str">
        <f t="shared" si="227"/>
        <v/>
      </c>
      <c r="BC94" s="177" t="str">
        <f t="shared" si="227"/>
        <v/>
      </c>
      <c r="BD94" s="177" t="str">
        <f t="shared" si="227"/>
        <v/>
      </c>
      <c r="BE94" s="177" t="str">
        <f t="shared" si="227"/>
        <v/>
      </c>
      <c r="BF94" s="177" t="str">
        <f t="shared" si="227"/>
        <v/>
      </c>
      <c r="BG94" s="177" t="str">
        <f t="shared" si="227"/>
        <v/>
      </c>
      <c r="BH94" s="177" t="str">
        <f t="shared" si="227"/>
        <v/>
      </c>
      <c r="BI94" s="177" t="str">
        <f t="shared" si="227"/>
        <v/>
      </c>
      <c r="BJ94" s="177" t="str">
        <f t="shared" si="227"/>
        <v/>
      </c>
      <c r="BK94" s="177" t="str">
        <f t="shared" si="227"/>
        <v/>
      </c>
      <c r="BL94" s="177" t="str">
        <f t="shared" si="227"/>
        <v/>
      </c>
      <c r="BM94" s="177" t="str">
        <f t="shared" si="227"/>
        <v/>
      </c>
      <c r="BN94" s="177" t="str">
        <f t="shared" si="227"/>
        <v/>
      </c>
      <c r="BO94" s="177" t="str">
        <f t="shared" si="227"/>
        <v/>
      </c>
      <c r="BP94" s="177" t="str">
        <f t="shared" si="233"/>
        <v/>
      </c>
      <c r="BQ94" s="177" t="str">
        <f t="shared" si="233"/>
        <v/>
      </c>
      <c r="BR94" s="177" t="str">
        <f t="shared" si="233"/>
        <v/>
      </c>
      <c r="BS94" s="177" t="str">
        <f t="shared" si="233"/>
        <v/>
      </c>
      <c r="BT94" s="177" t="str">
        <f t="shared" si="233"/>
        <v/>
      </c>
      <c r="BU94" s="177" t="str">
        <f t="shared" si="233"/>
        <v/>
      </c>
      <c r="BV94" s="177" t="str">
        <f t="shared" si="233"/>
        <v/>
      </c>
      <c r="BW94" s="177" t="str">
        <f t="shared" si="233"/>
        <v/>
      </c>
      <c r="BX94" s="177" t="str">
        <f t="shared" si="233"/>
        <v/>
      </c>
      <c r="BY94" s="177" t="str">
        <f t="shared" si="233"/>
        <v/>
      </c>
      <c r="BZ94" s="177" t="str">
        <f t="shared" si="233"/>
        <v/>
      </c>
      <c r="CA94" s="177" t="str">
        <f t="shared" si="233"/>
        <v/>
      </c>
      <c r="CB94" s="177" t="str">
        <f t="shared" si="233"/>
        <v/>
      </c>
      <c r="CC94" s="177" t="str">
        <f t="shared" si="233"/>
        <v/>
      </c>
      <c r="CD94" s="177" t="str">
        <f t="shared" si="233"/>
        <v/>
      </c>
      <c r="CE94" s="177" t="str">
        <f t="shared" si="233"/>
        <v/>
      </c>
      <c r="CF94" s="177" t="str">
        <f t="shared" si="228"/>
        <v/>
      </c>
      <c r="CG94" s="177" t="str">
        <f t="shared" si="228"/>
        <v/>
      </c>
      <c r="CH94" s="177" t="str">
        <f t="shared" si="228"/>
        <v/>
      </c>
      <c r="CI94" s="177" t="str">
        <f t="shared" si="228"/>
        <v/>
      </c>
      <c r="CJ94" s="177" t="str">
        <f t="shared" si="228"/>
        <v/>
      </c>
      <c r="CK94" s="177" t="str">
        <f t="shared" si="228"/>
        <v/>
      </c>
      <c r="CL94" s="177" t="str">
        <f t="shared" si="228"/>
        <v/>
      </c>
      <c r="CM94" s="177" t="str">
        <f t="shared" si="228"/>
        <v/>
      </c>
      <c r="CN94" s="177" t="str">
        <f t="shared" si="228"/>
        <v/>
      </c>
      <c r="CO94" s="177" t="str">
        <f t="shared" si="228"/>
        <v/>
      </c>
      <c r="CP94" s="177" t="str">
        <f t="shared" si="228"/>
        <v/>
      </c>
      <c r="CQ94" s="177" t="str">
        <f t="shared" si="228"/>
        <v/>
      </c>
      <c r="CR94" s="177" t="str">
        <f t="shared" si="228"/>
        <v/>
      </c>
      <c r="CS94" s="177" t="str">
        <f t="shared" si="228"/>
        <v/>
      </c>
      <c r="CT94" s="177" t="str">
        <f t="shared" si="228"/>
        <v/>
      </c>
      <c r="CU94" s="177" t="str">
        <f t="shared" si="224"/>
        <v/>
      </c>
      <c r="CV94" s="177" t="str">
        <f t="shared" si="224"/>
        <v/>
      </c>
      <c r="CW94" s="177" t="str">
        <f t="shared" si="224"/>
        <v/>
      </c>
      <c r="CX94" s="177" t="str">
        <f t="shared" si="224"/>
        <v/>
      </c>
      <c r="CY94" s="177" t="str">
        <f t="shared" si="224"/>
        <v/>
      </c>
      <c r="CZ94" s="177" t="str">
        <f t="shared" si="224"/>
        <v/>
      </c>
      <c r="DA94" s="177" t="str">
        <f t="shared" si="224"/>
        <v/>
      </c>
      <c r="DB94" s="177" t="str">
        <f t="shared" si="224"/>
        <v/>
      </c>
      <c r="DC94" s="177" t="str">
        <f t="shared" si="224"/>
        <v/>
      </c>
      <c r="DD94" s="177" t="str">
        <f t="shared" si="224"/>
        <v/>
      </c>
      <c r="DE94" s="177" t="str">
        <f t="shared" si="224"/>
        <v/>
      </c>
      <c r="DF94" s="177" t="str">
        <f t="shared" si="224"/>
        <v/>
      </c>
      <c r="DG94" s="177" t="str">
        <f t="shared" si="224"/>
        <v/>
      </c>
      <c r="DH94" s="177" t="str">
        <f t="shared" si="224"/>
        <v/>
      </c>
      <c r="DI94" s="177" t="str">
        <f t="shared" si="224"/>
        <v/>
      </c>
      <c r="DJ94" s="177" t="str">
        <f t="shared" si="224"/>
        <v/>
      </c>
      <c r="DK94" s="177" t="str">
        <f t="shared" si="220"/>
        <v/>
      </c>
      <c r="DL94" s="177" t="str">
        <f t="shared" si="220"/>
        <v/>
      </c>
      <c r="DM94" s="177" t="str">
        <f t="shared" si="220"/>
        <v/>
      </c>
      <c r="DN94" s="177" t="str">
        <f t="shared" si="220"/>
        <v/>
      </c>
      <c r="DO94" s="177" t="str">
        <f t="shared" si="220"/>
        <v/>
      </c>
      <c r="DP94" s="177" t="str">
        <f t="shared" si="220"/>
        <v/>
      </c>
      <c r="DQ94" s="177" t="str">
        <f t="shared" si="220"/>
        <v/>
      </c>
      <c r="DR94" s="177" t="str">
        <f t="shared" si="220"/>
        <v/>
      </c>
      <c r="DS94" s="177" t="str">
        <f t="shared" si="220"/>
        <v/>
      </c>
      <c r="DT94" s="177" t="str">
        <f t="shared" si="220"/>
        <v/>
      </c>
      <c r="DU94" s="177" t="str">
        <f t="shared" si="220"/>
        <v/>
      </c>
      <c r="DV94" s="177" t="str">
        <f t="shared" si="220"/>
        <v/>
      </c>
      <c r="DW94" s="177" t="str">
        <f t="shared" si="220"/>
        <v/>
      </c>
      <c r="DX94" s="177" t="str">
        <f t="shared" si="220"/>
        <v/>
      </c>
      <c r="DY94" s="177" t="str">
        <f t="shared" si="220"/>
        <v/>
      </c>
      <c r="DZ94" s="177" t="str">
        <f t="shared" si="234"/>
        <v/>
      </c>
      <c r="EA94" s="177" t="str">
        <f t="shared" si="234"/>
        <v/>
      </c>
      <c r="EB94" s="177" t="str">
        <f t="shared" si="234"/>
        <v/>
      </c>
      <c r="EC94" s="177" t="str">
        <f t="shared" si="234"/>
        <v/>
      </c>
      <c r="ED94" s="177" t="str">
        <f t="shared" si="234"/>
        <v/>
      </c>
      <c r="EE94" s="177" t="str">
        <f t="shared" si="234"/>
        <v/>
      </c>
      <c r="EF94" s="177" t="str">
        <f t="shared" si="234"/>
        <v/>
      </c>
      <c r="EG94" s="177" t="str">
        <f t="shared" si="234"/>
        <v/>
      </c>
      <c r="EH94" s="177" t="str">
        <f t="shared" si="234"/>
        <v/>
      </c>
      <c r="EI94" s="177" t="str">
        <f t="shared" si="234"/>
        <v/>
      </c>
      <c r="EJ94" s="177" t="str">
        <f t="shared" si="234"/>
        <v/>
      </c>
      <c r="EK94" s="177" t="str">
        <f t="shared" si="234"/>
        <v/>
      </c>
      <c r="EL94" s="177" t="str">
        <f t="shared" si="234"/>
        <v/>
      </c>
      <c r="EM94" s="177" t="str">
        <f t="shared" si="234"/>
        <v/>
      </c>
      <c r="EN94" s="177" t="str">
        <f t="shared" si="234"/>
        <v/>
      </c>
      <c r="EO94" s="177" t="str">
        <f t="shared" si="234"/>
        <v/>
      </c>
      <c r="EP94" s="177" t="str">
        <f t="shared" si="229"/>
        <v/>
      </c>
      <c r="EQ94" s="177" t="str">
        <f t="shared" si="229"/>
        <v/>
      </c>
      <c r="ER94" s="177" t="str">
        <f t="shared" si="229"/>
        <v/>
      </c>
      <c r="ES94" s="177" t="str">
        <f t="shared" si="229"/>
        <v/>
      </c>
      <c r="ET94" s="177" t="str">
        <f t="shared" si="229"/>
        <v/>
      </c>
      <c r="EU94" s="177" t="str">
        <f t="shared" si="229"/>
        <v/>
      </c>
      <c r="EV94" s="177" t="str">
        <f t="shared" si="229"/>
        <v/>
      </c>
      <c r="EW94" s="177" t="str">
        <f t="shared" si="229"/>
        <v/>
      </c>
      <c r="EX94" s="177" t="str">
        <f t="shared" si="229"/>
        <v/>
      </c>
      <c r="EY94" s="177" t="str">
        <f t="shared" si="229"/>
        <v/>
      </c>
      <c r="EZ94" s="177" t="str">
        <f t="shared" si="229"/>
        <v/>
      </c>
      <c r="FA94" s="177" t="str">
        <f t="shared" si="229"/>
        <v/>
      </c>
      <c r="FB94" s="177" t="str">
        <f t="shared" si="229"/>
        <v/>
      </c>
      <c r="FC94" s="177" t="str">
        <f t="shared" si="229"/>
        <v/>
      </c>
      <c r="FD94" s="177" t="str">
        <f t="shared" si="229"/>
        <v/>
      </c>
      <c r="FE94" s="177" t="str">
        <f t="shared" si="239"/>
        <v/>
      </c>
      <c r="FF94" s="177" t="str">
        <f t="shared" si="239"/>
        <v/>
      </c>
      <c r="FG94" s="177" t="str">
        <f t="shared" si="239"/>
        <v/>
      </c>
      <c r="FH94" s="177" t="str">
        <f t="shared" si="239"/>
        <v/>
      </c>
      <c r="FI94" s="177" t="str">
        <f t="shared" si="239"/>
        <v/>
      </c>
      <c r="FJ94" s="177" t="str">
        <f t="shared" si="239"/>
        <v/>
      </c>
      <c r="FK94" s="177" t="str">
        <f t="shared" si="239"/>
        <v/>
      </c>
      <c r="FL94" s="177" t="str">
        <f t="shared" si="239"/>
        <v/>
      </c>
      <c r="FM94" s="177" t="str">
        <f t="shared" si="239"/>
        <v/>
      </c>
      <c r="FN94" s="177" t="str">
        <f t="shared" si="239"/>
        <v/>
      </c>
      <c r="FO94" s="177" t="str">
        <f t="shared" si="239"/>
        <v/>
      </c>
      <c r="FP94" s="177" t="str">
        <f t="shared" si="239"/>
        <v/>
      </c>
      <c r="FQ94" s="177" t="str">
        <f t="shared" si="239"/>
        <v/>
      </c>
      <c r="FR94" s="177" t="str">
        <f t="shared" si="239"/>
        <v/>
      </c>
      <c r="FS94" s="177" t="str">
        <f t="shared" si="239"/>
        <v/>
      </c>
      <c r="FT94" s="177" t="str">
        <f t="shared" si="239"/>
        <v/>
      </c>
      <c r="FU94" s="177" t="str">
        <f t="shared" si="235"/>
        <v/>
      </c>
      <c r="FV94" s="177" t="str">
        <f t="shared" si="235"/>
        <v/>
      </c>
      <c r="FW94" s="177" t="str">
        <f t="shared" si="235"/>
        <v/>
      </c>
      <c r="FX94" s="177" t="str">
        <f t="shared" si="235"/>
        <v/>
      </c>
      <c r="FY94" s="177" t="str">
        <f t="shared" si="235"/>
        <v/>
      </c>
      <c r="FZ94" s="177" t="str">
        <f t="shared" si="235"/>
        <v/>
      </c>
      <c r="GA94" s="177" t="str">
        <f t="shared" si="235"/>
        <v/>
      </c>
      <c r="GB94" s="177" t="str">
        <f t="shared" si="235"/>
        <v/>
      </c>
      <c r="GC94" s="177" t="str">
        <f t="shared" si="235"/>
        <v/>
      </c>
      <c r="GD94" s="177" t="str">
        <f t="shared" si="235"/>
        <v/>
      </c>
      <c r="GE94" s="177" t="str">
        <f t="shared" si="235"/>
        <v/>
      </c>
      <c r="GF94" s="177" t="str">
        <f t="shared" si="235"/>
        <v/>
      </c>
      <c r="GG94" s="177" t="str">
        <f t="shared" si="235"/>
        <v/>
      </c>
      <c r="GH94" s="177" t="str">
        <f t="shared" si="235"/>
        <v/>
      </c>
      <c r="GI94" s="177" t="str">
        <f t="shared" si="235"/>
        <v/>
      </c>
      <c r="GJ94" s="177" t="str">
        <f t="shared" si="230"/>
        <v/>
      </c>
      <c r="GK94" s="177" t="str">
        <f t="shared" si="230"/>
        <v/>
      </c>
      <c r="GL94" s="177" t="str">
        <f t="shared" si="230"/>
        <v/>
      </c>
      <c r="GM94" s="177" t="str">
        <f t="shared" si="225"/>
        <v/>
      </c>
      <c r="GN94" s="177" t="str">
        <f t="shared" si="236"/>
        <v/>
      </c>
      <c r="GO94" s="177" t="str">
        <f t="shared" si="236"/>
        <v/>
      </c>
      <c r="GP94" s="177" t="str">
        <f t="shared" si="236"/>
        <v/>
      </c>
      <c r="GQ94" s="177" t="str">
        <f t="shared" si="236"/>
        <v/>
      </c>
      <c r="GR94" s="177" t="str">
        <f t="shared" si="236"/>
        <v/>
      </c>
      <c r="GS94" s="177" t="str">
        <f t="shared" si="236"/>
        <v/>
      </c>
      <c r="GT94" s="177" t="str">
        <f t="shared" si="236"/>
        <v/>
      </c>
      <c r="GU94" s="177" t="str">
        <f t="shared" si="236"/>
        <v/>
      </c>
      <c r="GV94" s="177" t="str">
        <f t="shared" si="236"/>
        <v/>
      </c>
      <c r="GW94" s="177" t="str">
        <f t="shared" si="236"/>
        <v/>
      </c>
      <c r="GX94" s="177" t="str">
        <f t="shared" si="236"/>
        <v/>
      </c>
      <c r="GY94" s="177" t="str">
        <f t="shared" si="236"/>
        <v/>
      </c>
      <c r="GZ94" s="177" t="str">
        <f t="shared" si="236"/>
        <v/>
      </c>
      <c r="HA94" s="177" t="str">
        <f t="shared" si="236"/>
        <v/>
      </c>
      <c r="HB94" s="177" t="str">
        <f t="shared" si="236"/>
        <v/>
      </c>
      <c r="HC94" s="177" t="str">
        <f t="shared" si="236"/>
        <v/>
      </c>
      <c r="HD94" s="177" t="str">
        <f t="shared" si="231"/>
        <v/>
      </c>
      <c r="HE94" s="177" t="str">
        <f t="shared" si="231"/>
        <v/>
      </c>
      <c r="HF94" s="177" t="str">
        <f t="shared" si="231"/>
        <v/>
      </c>
      <c r="HG94" s="177" t="str">
        <f t="shared" si="231"/>
        <v/>
      </c>
      <c r="HH94" s="177" t="str">
        <f t="shared" si="231"/>
        <v/>
      </c>
      <c r="HI94" s="177" t="str">
        <f t="shared" si="231"/>
        <v/>
      </c>
      <c r="HJ94" s="177" t="str">
        <f t="shared" si="231"/>
        <v/>
      </c>
      <c r="HK94" s="177" t="str">
        <f t="shared" si="231"/>
        <v/>
      </c>
      <c r="HL94" s="177" t="str">
        <f t="shared" si="231"/>
        <v/>
      </c>
      <c r="HM94" s="177" t="str">
        <f t="shared" si="231"/>
        <v/>
      </c>
      <c r="HN94" s="177" t="str">
        <f t="shared" si="231"/>
        <v/>
      </c>
      <c r="HO94" s="177" t="str">
        <f t="shared" si="231"/>
        <v/>
      </c>
      <c r="HP94" s="177" t="str">
        <f t="shared" si="231"/>
        <v/>
      </c>
      <c r="HQ94" s="177" t="str">
        <f t="shared" si="231"/>
        <v/>
      </c>
      <c r="HR94" s="177" t="str">
        <f t="shared" si="231"/>
        <v/>
      </c>
      <c r="HS94" s="177" t="str">
        <f t="shared" si="226"/>
        <v/>
      </c>
      <c r="HT94" s="177" t="str">
        <f t="shared" si="237"/>
        <v/>
      </c>
      <c r="HU94" s="177" t="str">
        <f t="shared" si="237"/>
        <v/>
      </c>
      <c r="HV94" s="177" t="str">
        <f t="shared" si="237"/>
        <v/>
      </c>
      <c r="HW94" s="177" t="str">
        <f t="shared" si="237"/>
        <v/>
      </c>
      <c r="HX94" s="177" t="str">
        <f t="shared" si="237"/>
        <v/>
      </c>
      <c r="HY94" s="177" t="str">
        <f t="shared" si="237"/>
        <v/>
      </c>
      <c r="HZ94" s="177" t="str">
        <f t="shared" si="237"/>
        <v/>
      </c>
      <c r="IA94" s="192" t="str">
        <f t="shared" si="181"/>
        <v/>
      </c>
      <c r="IB94" s="193" t="e">
        <f t="shared" si="172"/>
        <v>#N/A</v>
      </c>
      <c r="IC94" s="193" t="e">
        <f t="shared" si="241"/>
        <v>#N/A</v>
      </c>
      <c r="ID94" s="193" t="e">
        <f t="shared" si="241"/>
        <v>#N/A</v>
      </c>
      <c r="IE94" s="193" t="e">
        <f t="shared" si="241"/>
        <v>#N/A</v>
      </c>
      <c r="IF94" s="193" t="e">
        <f t="shared" si="215"/>
        <v>#N/A</v>
      </c>
      <c r="IG94" s="193" t="e">
        <f t="shared" si="215"/>
        <v>#N/A</v>
      </c>
      <c r="IH94" s="193" t="e">
        <f t="shared" si="215"/>
        <v>#N/A</v>
      </c>
      <c r="II94" s="193" t="e">
        <f t="shared" si="215"/>
        <v>#N/A</v>
      </c>
      <c r="IJ94" s="193" t="e">
        <f t="shared" si="215"/>
        <v>#N/A</v>
      </c>
      <c r="IK94" s="193" t="e">
        <f t="shared" si="215"/>
        <v>#N/A</v>
      </c>
      <c r="IL94" s="193" t="e">
        <f t="shared" si="215"/>
        <v>#N/A</v>
      </c>
      <c r="IM94" s="193" t="e">
        <f t="shared" si="215"/>
        <v>#N/A</v>
      </c>
      <c r="IN94" s="193" t="e">
        <f t="shared" si="215"/>
        <v>#N/A</v>
      </c>
      <c r="IO94" s="193" t="e">
        <f t="shared" si="215"/>
        <v>#N/A</v>
      </c>
      <c r="IP94" s="193" t="e">
        <f t="shared" si="215"/>
        <v>#N/A</v>
      </c>
      <c r="IQ94" s="193" t="e">
        <f t="shared" si="215"/>
        <v>#N/A</v>
      </c>
      <c r="IR94" s="193" t="e">
        <f t="shared" si="215"/>
        <v>#N/A</v>
      </c>
      <c r="IS94" s="193" t="e">
        <f t="shared" si="215"/>
        <v>#N/A</v>
      </c>
      <c r="IT94" s="193" t="e">
        <f t="shared" si="215"/>
        <v>#N/A</v>
      </c>
      <c r="IU94" s="193" t="e">
        <f t="shared" si="211"/>
        <v>#N/A</v>
      </c>
      <c r="IV94" s="193" t="e">
        <f t="shared" si="211"/>
        <v>#N/A</v>
      </c>
      <c r="IW94" s="193" t="e">
        <f t="shared" si="211"/>
        <v>#N/A</v>
      </c>
      <c r="IX94" s="193" t="e">
        <f t="shared" si="211"/>
        <v>#N/A</v>
      </c>
      <c r="IY94" s="193" t="e">
        <f t="shared" si="211"/>
        <v>#N/A</v>
      </c>
      <c r="IZ94" s="193" t="e">
        <f t="shared" si="211"/>
        <v>#N/A</v>
      </c>
      <c r="JA94" s="193" t="e">
        <f t="shared" si="211"/>
        <v>#N/A</v>
      </c>
      <c r="JB94" s="193" t="e">
        <f t="shared" si="211"/>
        <v>#N/A</v>
      </c>
      <c r="JC94" s="193" t="e">
        <f t="shared" si="211"/>
        <v>#N/A</v>
      </c>
      <c r="JD94" s="193" t="e">
        <f t="shared" si="211"/>
        <v>#N/A</v>
      </c>
      <c r="JE94" s="193" t="e">
        <f t="shared" si="211"/>
        <v>#N/A</v>
      </c>
      <c r="JF94" s="193" t="e">
        <f t="shared" si="211"/>
        <v>#N/A</v>
      </c>
      <c r="JG94" s="193" t="e">
        <f t="shared" si="211"/>
        <v>#N/A</v>
      </c>
      <c r="JH94" s="193" t="e">
        <f t="shared" si="211"/>
        <v>#N/A</v>
      </c>
      <c r="JI94" s="193" t="e">
        <f t="shared" si="211"/>
        <v>#N/A</v>
      </c>
      <c r="JJ94" s="193" t="e">
        <f t="shared" ref="JJ94:JX103" si="244">IF(ISNONTEXT($Q94),IF($G94="R",_xlfn.BETA.DIST(BQ94,$M94,$N94,FALSE,$B94,$D94),_xlfn.BETA.DIST(BQ94,$N94,$M94,FALSE,$B94,$D94)),NA())</f>
        <v>#N/A</v>
      </c>
      <c r="JK94" s="193" t="e">
        <f t="shared" si="244"/>
        <v>#N/A</v>
      </c>
      <c r="JL94" s="193" t="e">
        <f t="shared" si="244"/>
        <v>#N/A</v>
      </c>
      <c r="JM94" s="193" t="e">
        <f t="shared" si="244"/>
        <v>#N/A</v>
      </c>
      <c r="JN94" s="193" t="e">
        <f t="shared" si="244"/>
        <v>#N/A</v>
      </c>
      <c r="JO94" s="193" t="e">
        <f t="shared" si="244"/>
        <v>#N/A</v>
      </c>
      <c r="JP94" s="193" t="e">
        <f t="shared" si="244"/>
        <v>#N/A</v>
      </c>
      <c r="JQ94" s="193" t="e">
        <f t="shared" si="244"/>
        <v>#N/A</v>
      </c>
      <c r="JR94" s="193" t="e">
        <f t="shared" si="244"/>
        <v>#N/A</v>
      </c>
      <c r="JS94" s="193" t="e">
        <f t="shared" si="244"/>
        <v>#N/A</v>
      </c>
      <c r="JT94" s="193" t="e">
        <f t="shared" si="244"/>
        <v>#N/A</v>
      </c>
      <c r="JU94" s="193" t="e">
        <f t="shared" si="244"/>
        <v>#N/A</v>
      </c>
      <c r="JV94" s="193" t="e">
        <f t="shared" si="244"/>
        <v>#N/A</v>
      </c>
      <c r="JW94" s="193" t="e">
        <f t="shared" si="244"/>
        <v>#N/A</v>
      </c>
      <c r="JX94" s="193" t="e">
        <f t="shared" si="244"/>
        <v>#N/A</v>
      </c>
      <c r="JY94" s="193" t="e">
        <f t="shared" si="221"/>
        <v>#N/A</v>
      </c>
      <c r="JZ94" s="193" t="e">
        <f t="shared" si="221"/>
        <v>#N/A</v>
      </c>
      <c r="KA94" s="193" t="e">
        <f t="shared" si="221"/>
        <v>#N/A</v>
      </c>
      <c r="KB94" s="193" t="e">
        <f t="shared" si="221"/>
        <v>#N/A</v>
      </c>
      <c r="KC94" s="193" t="e">
        <f t="shared" si="221"/>
        <v>#N/A</v>
      </c>
      <c r="KD94" s="193" t="e">
        <f t="shared" si="221"/>
        <v>#N/A</v>
      </c>
      <c r="KE94" s="193" t="e">
        <f t="shared" si="221"/>
        <v>#N/A</v>
      </c>
      <c r="KF94" s="193" t="e">
        <f t="shared" si="221"/>
        <v>#N/A</v>
      </c>
      <c r="KG94" s="193" t="e">
        <f t="shared" si="221"/>
        <v>#N/A</v>
      </c>
      <c r="KH94" s="193" t="e">
        <f t="shared" si="221"/>
        <v>#N/A</v>
      </c>
      <c r="KI94" s="193" t="e">
        <f t="shared" si="221"/>
        <v>#N/A</v>
      </c>
      <c r="KJ94" s="193" t="e">
        <f t="shared" si="221"/>
        <v>#N/A</v>
      </c>
      <c r="KK94" s="193" t="e">
        <f t="shared" si="221"/>
        <v>#N/A</v>
      </c>
      <c r="KL94" s="193" t="e">
        <f t="shared" si="221"/>
        <v>#N/A</v>
      </c>
      <c r="KM94" s="193" t="e">
        <f t="shared" si="221"/>
        <v>#N/A</v>
      </c>
      <c r="KN94" s="193" t="e">
        <f t="shared" si="193"/>
        <v>#N/A</v>
      </c>
      <c r="KO94" s="193" t="e">
        <f t="shared" si="242"/>
        <v>#N/A</v>
      </c>
      <c r="KP94" s="193" t="e">
        <f t="shared" si="242"/>
        <v>#N/A</v>
      </c>
      <c r="KQ94" s="193" t="e">
        <f t="shared" si="242"/>
        <v>#N/A</v>
      </c>
      <c r="KR94" s="193" t="e">
        <f t="shared" si="216"/>
        <v>#N/A</v>
      </c>
      <c r="KS94" s="193" t="e">
        <f t="shared" si="216"/>
        <v>#N/A</v>
      </c>
      <c r="KT94" s="193" t="e">
        <f t="shared" si="216"/>
        <v>#N/A</v>
      </c>
      <c r="KU94" s="193" t="e">
        <f t="shared" si="216"/>
        <v>#N/A</v>
      </c>
      <c r="KV94" s="193" t="e">
        <f t="shared" si="216"/>
        <v>#N/A</v>
      </c>
      <c r="KW94" s="193" t="e">
        <f t="shared" si="216"/>
        <v>#N/A</v>
      </c>
      <c r="KX94" s="193" t="e">
        <f t="shared" si="216"/>
        <v>#N/A</v>
      </c>
      <c r="KY94" s="193" t="e">
        <f t="shared" si="216"/>
        <v>#N/A</v>
      </c>
      <c r="KZ94" s="193" t="e">
        <f t="shared" si="216"/>
        <v>#N/A</v>
      </c>
      <c r="LA94" s="193" t="e">
        <f t="shared" si="216"/>
        <v>#N/A</v>
      </c>
      <c r="LB94" s="193" t="e">
        <f t="shared" si="216"/>
        <v>#N/A</v>
      </c>
      <c r="LC94" s="193" t="e">
        <f t="shared" si="216"/>
        <v>#N/A</v>
      </c>
      <c r="LD94" s="193" t="e">
        <f t="shared" si="216"/>
        <v>#N/A</v>
      </c>
      <c r="LE94" s="193" t="e">
        <f t="shared" si="216"/>
        <v>#N/A</v>
      </c>
      <c r="LF94" s="193" t="e">
        <f t="shared" si="216"/>
        <v>#N/A</v>
      </c>
      <c r="LG94" s="193" t="e">
        <f t="shared" si="212"/>
        <v>#N/A</v>
      </c>
      <c r="LH94" s="193" t="e">
        <f t="shared" si="212"/>
        <v>#N/A</v>
      </c>
      <c r="LI94" s="193" t="e">
        <f t="shared" si="212"/>
        <v>#N/A</v>
      </c>
      <c r="LJ94" s="193" t="e">
        <f t="shared" si="212"/>
        <v>#N/A</v>
      </c>
      <c r="LK94" s="193" t="e">
        <f t="shared" si="212"/>
        <v>#N/A</v>
      </c>
      <c r="LL94" s="193" t="e">
        <f t="shared" si="212"/>
        <v>#N/A</v>
      </c>
      <c r="LM94" s="193" t="e">
        <f t="shared" si="212"/>
        <v>#N/A</v>
      </c>
      <c r="LN94" s="193" t="e">
        <f t="shared" si="212"/>
        <v>#N/A</v>
      </c>
      <c r="LO94" s="193" t="e">
        <f t="shared" si="212"/>
        <v>#N/A</v>
      </c>
      <c r="LP94" s="193" t="e">
        <f t="shared" si="212"/>
        <v>#N/A</v>
      </c>
      <c r="LQ94" s="193" t="e">
        <f t="shared" si="212"/>
        <v>#N/A</v>
      </c>
      <c r="LR94" s="193" t="e">
        <f t="shared" si="212"/>
        <v>#N/A</v>
      </c>
      <c r="LS94" s="193" t="e">
        <f t="shared" si="212"/>
        <v>#N/A</v>
      </c>
      <c r="LT94" s="193" t="e">
        <f t="shared" si="212"/>
        <v>#N/A</v>
      </c>
      <c r="LU94" s="193" t="e">
        <f t="shared" si="212"/>
        <v>#N/A</v>
      </c>
      <c r="LV94" s="193" t="e">
        <f t="shared" ref="LV94:MJ103" si="245">IF(ISNONTEXT($Q94),IF($G94="R",_xlfn.BETA.DIST(EC94,$M94,$N94,FALSE,$B94,$D94),_xlfn.BETA.DIST(EC94,$N94,$M94,FALSE,$B94,$D94)),NA())</f>
        <v>#N/A</v>
      </c>
      <c r="LW94" s="193" t="e">
        <f t="shared" si="245"/>
        <v>#N/A</v>
      </c>
      <c r="LX94" s="193" t="e">
        <f t="shared" si="245"/>
        <v>#N/A</v>
      </c>
      <c r="LY94" s="193" t="e">
        <f t="shared" si="245"/>
        <v>#N/A</v>
      </c>
      <c r="LZ94" s="193" t="e">
        <f t="shared" si="245"/>
        <v>#N/A</v>
      </c>
      <c r="MA94" s="193" t="e">
        <f t="shared" si="245"/>
        <v>#N/A</v>
      </c>
      <c r="MB94" s="193" t="e">
        <f t="shared" si="245"/>
        <v>#N/A</v>
      </c>
      <c r="MC94" s="193" t="e">
        <f t="shared" si="245"/>
        <v>#N/A</v>
      </c>
      <c r="MD94" s="193" t="e">
        <f t="shared" si="245"/>
        <v>#N/A</v>
      </c>
      <c r="ME94" s="193" t="e">
        <f t="shared" si="245"/>
        <v>#N/A</v>
      </c>
      <c r="MF94" s="193" t="e">
        <f t="shared" si="245"/>
        <v>#N/A</v>
      </c>
      <c r="MG94" s="193" t="e">
        <f t="shared" si="245"/>
        <v>#N/A</v>
      </c>
      <c r="MH94" s="193" t="e">
        <f t="shared" si="245"/>
        <v>#N/A</v>
      </c>
      <c r="MI94" s="193" t="e">
        <f t="shared" si="245"/>
        <v>#N/A</v>
      </c>
      <c r="MJ94" s="193" t="e">
        <f t="shared" si="245"/>
        <v>#N/A</v>
      </c>
      <c r="MK94" s="193" t="e">
        <f t="shared" si="222"/>
        <v>#N/A</v>
      </c>
      <c r="ML94" s="193" t="e">
        <f t="shared" si="222"/>
        <v>#N/A</v>
      </c>
      <c r="MM94" s="193" t="e">
        <f t="shared" si="222"/>
        <v>#N/A</v>
      </c>
      <c r="MN94" s="193" t="e">
        <f t="shared" si="222"/>
        <v>#N/A</v>
      </c>
      <c r="MO94" s="193" t="e">
        <f t="shared" si="222"/>
        <v>#N/A</v>
      </c>
      <c r="MP94" s="193" t="e">
        <f t="shared" si="222"/>
        <v>#N/A</v>
      </c>
      <c r="MQ94" s="193" t="e">
        <f t="shared" si="222"/>
        <v>#N/A</v>
      </c>
      <c r="MR94" s="193" t="e">
        <f t="shared" si="222"/>
        <v>#N/A</v>
      </c>
      <c r="MS94" s="193" t="e">
        <f t="shared" si="222"/>
        <v>#N/A</v>
      </c>
      <c r="MT94" s="193" t="e">
        <f t="shared" si="222"/>
        <v>#N/A</v>
      </c>
      <c r="MU94" s="193" t="e">
        <f t="shared" si="222"/>
        <v>#N/A</v>
      </c>
      <c r="MV94" s="193" t="e">
        <f t="shared" si="222"/>
        <v>#N/A</v>
      </c>
      <c r="MW94" s="193" t="e">
        <f t="shared" si="222"/>
        <v>#N/A</v>
      </c>
      <c r="MX94" s="193" t="e">
        <f t="shared" si="222"/>
        <v>#N/A</v>
      </c>
      <c r="MY94" s="193" t="e">
        <f t="shared" si="222"/>
        <v>#N/A</v>
      </c>
      <c r="MZ94" s="193" t="e">
        <f t="shared" si="194"/>
        <v>#N/A</v>
      </c>
      <c r="NA94" s="193" t="e">
        <f t="shared" si="243"/>
        <v>#N/A</v>
      </c>
      <c r="NB94" s="193" t="e">
        <f t="shared" si="243"/>
        <v>#N/A</v>
      </c>
      <c r="NC94" s="193" t="e">
        <f t="shared" si="243"/>
        <v>#N/A</v>
      </c>
      <c r="ND94" s="193" t="e">
        <f t="shared" si="217"/>
        <v>#N/A</v>
      </c>
      <c r="NE94" s="193" t="e">
        <f t="shared" si="217"/>
        <v>#N/A</v>
      </c>
      <c r="NF94" s="193" t="e">
        <f t="shared" si="217"/>
        <v>#N/A</v>
      </c>
      <c r="NG94" s="193" t="e">
        <f t="shared" si="217"/>
        <v>#N/A</v>
      </c>
      <c r="NH94" s="193" t="e">
        <f t="shared" si="217"/>
        <v>#N/A</v>
      </c>
      <c r="NI94" s="193" t="e">
        <f t="shared" si="217"/>
        <v>#N/A</v>
      </c>
      <c r="NJ94" s="193" t="e">
        <f t="shared" si="217"/>
        <v>#N/A</v>
      </c>
      <c r="NK94" s="193" t="e">
        <f t="shared" si="217"/>
        <v>#N/A</v>
      </c>
      <c r="NL94" s="193" t="e">
        <f t="shared" si="217"/>
        <v>#N/A</v>
      </c>
      <c r="NM94" s="193" t="e">
        <f t="shared" si="217"/>
        <v>#N/A</v>
      </c>
      <c r="NN94" s="193" t="e">
        <f t="shared" si="217"/>
        <v>#N/A</v>
      </c>
      <c r="NO94" s="193" t="e">
        <f t="shared" si="217"/>
        <v>#N/A</v>
      </c>
      <c r="NP94" s="193" t="e">
        <f t="shared" si="217"/>
        <v>#N/A</v>
      </c>
      <c r="NQ94" s="193" t="e">
        <f t="shared" si="217"/>
        <v>#N/A</v>
      </c>
      <c r="NR94" s="193" t="e">
        <f t="shared" si="217"/>
        <v>#N/A</v>
      </c>
      <c r="NS94" s="193" t="e">
        <f t="shared" si="213"/>
        <v>#N/A</v>
      </c>
      <c r="NT94" s="193" t="e">
        <f t="shared" si="213"/>
        <v>#N/A</v>
      </c>
      <c r="NU94" s="193" t="e">
        <f t="shared" si="213"/>
        <v>#N/A</v>
      </c>
      <c r="NV94" s="193" t="e">
        <f t="shared" si="213"/>
        <v>#N/A</v>
      </c>
      <c r="NW94" s="193" t="e">
        <f t="shared" si="213"/>
        <v>#N/A</v>
      </c>
      <c r="NX94" s="193" t="e">
        <f t="shared" si="213"/>
        <v>#N/A</v>
      </c>
      <c r="NY94" s="193" t="e">
        <f t="shared" si="213"/>
        <v>#N/A</v>
      </c>
      <c r="NZ94" s="193" t="e">
        <f t="shared" si="213"/>
        <v>#N/A</v>
      </c>
      <c r="OA94" s="193" t="e">
        <f t="shared" si="213"/>
        <v>#N/A</v>
      </c>
      <c r="OB94" s="193" t="e">
        <f t="shared" si="213"/>
        <v>#N/A</v>
      </c>
      <c r="OC94" s="193" t="e">
        <f t="shared" si="213"/>
        <v>#N/A</v>
      </c>
      <c r="OD94" s="193" t="e">
        <f t="shared" si="213"/>
        <v>#N/A</v>
      </c>
      <c r="OE94" s="193" t="e">
        <f t="shared" si="213"/>
        <v>#N/A</v>
      </c>
      <c r="OF94" s="193" t="e">
        <f t="shared" si="213"/>
        <v>#N/A</v>
      </c>
      <c r="OG94" s="193" t="e">
        <f t="shared" si="213"/>
        <v>#N/A</v>
      </c>
      <c r="OH94" s="193" t="e">
        <f t="shared" ref="OH94:OV103" si="246">IF(ISNONTEXT($Q94),IF($G94="R",_xlfn.BETA.DIST(GO94,$M94,$N94,FALSE,$B94,$D94),_xlfn.BETA.DIST(GO94,$N94,$M94,FALSE,$B94,$D94)),NA())</f>
        <v>#N/A</v>
      </c>
      <c r="OI94" s="193" t="e">
        <f t="shared" si="246"/>
        <v>#N/A</v>
      </c>
      <c r="OJ94" s="193" t="e">
        <f t="shared" si="246"/>
        <v>#N/A</v>
      </c>
      <c r="OK94" s="193" t="e">
        <f t="shared" si="246"/>
        <v>#N/A</v>
      </c>
      <c r="OL94" s="193" t="e">
        <f t="shared" si="246"/>
        <v>#N/A</v>
      </c>
      <c r="OM94" s="193" t="e">
        <f t="shared" si="246"/>
        <v>#N/A</v>
      </c>
      <c r="ON94" s="193" t="e">
        <f t="shared" si="246"/>
        <v>#N/A</v>
      </c>
      <c r="OO94" s="193" t="e">
        <f t="shared" si="246"/>
        <v>#N/A</v>
      </c>
      <c r="OP94" s="193" t="e">
        <f t="shared" si="246"/>
        <v>#N/A</v>
      </c>
      <c r="OQ94" s="193" t="e">
        <f t="shared" si="246"/>
        <v>#N/A</v>
      </c>
      <c r="OR94" s="193" t="e">
        <f t="shared" si="246"/>
        <v>#N/A</v>
      </c>
      <c r="OS94" s="193" t="e">
        <f t="shared" si="246"/>
        <v>#N/A</v>
      </c>
      <c r="OT94" s="193" t="e">
        <f t="shared" si="246"/>
        <v>#N/A</v>
      </c>
      <c r="OU94" s="193" t="e">
        <f t="shared" si="246"/>
        <v>#N/A</v>
      </c>
      <c r="OV94" s="193" t="e">
        <f t="shared" si="246"/>
        <v>#N/A</v>
      </c>
      <c r="OW94" s="193" t="e">
        <f t="shared" si="223"/>
        <v>#N/A</v>
      </c>
      <c r="OX94" s="193" t="e">
        <f t="shared" si="223"/>
        <v>#N/A</v>
      </c>
      <c r="OY94" s="193" t="e">
        <f t="shared" si="223"/>
        <v>#N/A</v>
      </c>
      <c r="OZ94" s="193" t="e">
        <f t="shared" si="223"/>
        <v>#N/A</v>
      </c>
      <c r="PA94" s="193" t="e">
        <f t="shared" si="223"/>
        <v>#N/A</v>
      </c>
      <c r="PB94" s="193" t="e">
        <f t="shared" si="223"/>
        <v>#N/A</v>
      </c>
      <c r="PC94" s="193" t="e">
        <f t="shared" si="223"/>
        <v>#N/A</v>
      </c>
      <c r="PD94" s="193" t="e">
        <f t="shared" si="223"/>
        <v>#N/A</v>
      </c>
      <c r="PE94" s="193" t="e">
        <f t="shared" si="223"/>
        <v>#N/A</v>
      </c>
      <c r="PF94" s="193" t="e">
        <f t="shared" si="223"/>
        <v>#N/A</v>
      </c>
      <c r="PG94" s="193" t="e">
        <f t="shared" si="223"/>
        <v>#N/A</v>
      </c>
      <c r="PH94" s="193" t="e">
        <f t="shared" si="223"/>
        <v>#N/A</v>
      </c>
      <c r="PI94" s="193" t="e">
        <f t="shared" si="223"/>
        <v>#N/A</v>
      </c>
      <c r="PJ94" s="193" t="e">
        <f t="shared" si="223"/>
        <v>#N/A</v>
      </c>
      <c r="PK94" s="193" t="e">
        <f t="shared" si="223"/>
        <v>#N/A</v>
      </c>
      <c r="PL94" s="193" t="e">
        <f t="shared" si="195"/>
        <v>#N/A</v>
      </c>
      <c r="PM94" s="193" t="e">
        <f t="shared" si="218"/>
        <v>#N/A</v>
      </c>
      <c r="PN94" s="193" t="e">
        <f t="shared" si="218"/>
        <v>#N/A</v>
      </c>
      <c r="PO94" s="193" t="e">
        <f t="shared" si="218"/>
        <v>#N/A</v>
      </c>
      <c r="PP94" s="193" t="e">
        <f t="shared" si="218"/>
        <v>#N/A</v>
      </c>
      <c r="PQ94" s="193" t="e">
        <f t="shared" si="218"/>
        <v>#N/A</v>
      </c>
      <c r="PR94" s="193" t="e">
        <f t="shared" si="218"/>
        <v>#N/A</v>
      </c>
      <c r="PS94" s="193" t="e">
        <f t="shared" si="218"/>
        <v>#N/A</v>
      </c>
      <c r="PT94" s="193" t="e">
        <f t="shared" si="218"/>
        <v>#N/A</v>
      </c>
    </row>
    <row r="95" spans="1:436" hidden="1" x14ac:dyDescent="0.45">
      <c r="A95" s="20">
        <v>92</v>
      </c>
      <c r="B95" s="115"/>
      <c r="C95" s="115"/>
      <c r="D95" s="115"/>
      <c r="E95" s="110" t="str">
        <f t="shared" si="174"/>
        <v/>
      </c>
      <c r="F95" s="21" t="str">
        <f t="shared" si="175"/>
        <v/>
      </c>
      <c r="G95" s="22" t="str">
        <f t="shared" si="176"/>
        <v/>
      </c>
      <c r="H95" s="23" t="str">
        <f>IF(F95="","",IF(OR($F95&lt;Skew!$B$3,$F95=Skew!$B$3),IF($F95&gt;Skew!$C$3,Skew!$A$3,IF($F95&gt;Skew!$C$4,Skew!$A$4,IF($F95&gt;Skew!$C$5,Skew!$A$5,IF($F95&gt;Skew!$C$6,Skew!$A$6,IF($F95&gt;Skew!$C$7,Skew!$A$7,IF($F95&gt;Skew!$C$8,Skew!$A$8,IF($F95&gt;Skew!$C$9,Skew!$A$9,IF($F95&gt;Skew!$C$10,Skew!$A$10,IF($F95&gt;Skew!$C$11,Skew!$A$11,IF($F95&gt;Skew!$C$12,Skew!$A$12,IF($F95&gt;Skew!$C$13,Skew!$A$13,IF($F95&gt;Skew!$C$14,Skew!$A$14,IF($F95&gt;Skew!$C$15,Skew!$A$15,IF($F95&gt;Skew!$C$16,Skew!$A$16,Skew!$A$17)
)))))))))))))))</f>
        <v/>
      </c>
      <c r="I95" s="22" t="str">
        <f>IF(F95="","",MATCH(H95,Skew!$A$3:$A$17,0))</f>
        <v/>
      </c>
      <c r="J95" s="22" t="str">
        <f t="shared" si="166"/>
        <v/>
      </c>
      <c r="K95" s="24"/>
      <c r="L95" s="22" t="str">
        <f>IF(OR(F95="",K95=""),"",MATCH(K95,Confidence!$A$3:$A$12,0))</f>
        <v/>
      </c>
      <c r="M95" s="25" t="str">
        <f t="shared" si="167"/>
        <v/>
      </c>
      <c r="N95" s="25" t="str">
        <f t="shared" si="168"/>
        <v/>
      </c>
      <c r="O95" s="22"/>
      <c r="P95" s="102" t="str">
        <f t="shared" si="169"/>
        <v/>
      </c>
      <c r="Q95" s="102" t="str">
        <f t="shared" si="170"/>
        <v/>
      </c>
      <c r="R95" s="37" t="str">
        <f t="shared" si="171"/>
        <v/>
      </c>
      <c r="S95" s="115"/>
      <c r="T95" s="204" t="str">
        <f>IF(AND(B95&gt;0,C95&gt;0,D95&gt;0,M95&gt;0,N95&gt;0,S95&gt;0,NOT(K95="")),ABS(VLOOKUP($S$1,VLookups!$A$30:$B$31,2,FALSE)-_xlfn.BETA.DIST(S95,IF(G95="L",N95,M95),IF(G95="L",M95,N95),TRUE,B95,D95)),"")</f>
        <v/>
      </c>
      <c r="U95" s="112" t="str">
        <f>IF(OR($M95="",$N95=""),"",_xlfn.BETA.INV(ABS(VLOOKUP($S$1,VLookups!$A$30:$B$31,2,FALSE)-U$3),IF($G95="L",$N95,$M95),IF($G95="L",$M95,$N95),$B95,$D95))</f>
        <v/>
      </c>
      <c r="V95" s="113" t="str">
        <f>IF(OR($M95="",$N95=""),"",_xlfn.BETA.INV(ABS(VLOOKUP($S$1,VLookups!$A$30:$B$31,2,FALSE)-V$3),IF($G95="L",$N95,$M95),IF($G95="L",$M95,$N95),$B95,$D95))</f>
        <v/>
      </c>
      <c r="W95" s="112" t="str">
        <f>IF(OR($M95="",$N95=""),"",_xlfn.BETA.INV(ABS(VLOOKUP($S$1,VLookups!$A$30:$B$31,2,FALSE)-W$3),IF($G95="L",$N95,$M95),IF($G95="L",$M95,$N95),$B95,$D95))</f>
        <v/>
      </c>
      <c r="X95" s="113" t="str">
        <f>IF(OR($M95="",$N95=""),"",_xlfn.BETA.INV(ABS(VLOOKUP($S$1,VLookups!$A$30:$B$31,2,FALSE)-X$3),IF($G95="L",$N95,$M95),IF($G95="L",$M95,$N95),$B95,$D95))</f>
        <v/>
      </c>
      <c r="Y95" s="112" t="str">
        <f>IF(OR($M95="",$N95=""),"",_xlfn.BETA.INV(ABS(VLOOKUP($S$1,VLookups!$A$30:$B$31,2,FALSE)-Y$3),IF($G95="L",$N95,$M95),IF($G95="L",$M95,$N95),$B95,$D95))</f>
        <v/>
      </c>
      <c r="Z95" s="113" t="str">
        <f>IF(OR($M95="",$N95=""),"",_xlfn.BETA.INV(ABS(VLOOKUP($S$1,VLookups!$A$30:$B$31,2,FALSE)-Z$3),IF($G95="L",$N95,$M95),IF($G95="L",$M95,$N95),$B95,$D95))</f>
        <v/>
      </c>
      <c r="AA95" s="112" t="str">
        <f>IF(OR($M95="",$N95=""),"",_xlfn.BETA.INV(ABS(VLOOKUP($S$1,VLookups!$A$30:$B$31,2,FALSE)-AA$3),IF($G95="L",$N95,$M95),IF($G95="L",$M95,$N95),$B95,$D95))</f>
        <v/>
      </c>
      <c r="AB95" s="113" t="str">
        <f>IF(OR($M95="",$N95=""),"",_xlfn.BETA.INV(ABS(VLOOKUP($S$1,VLookups!$A$30:$B$31,2,FALSE)-AB$3),IF($G95="L",$N95,$M95),IF($G95="L",$M95,$N95),$B95,$D95))</f>
        <v/>
      </c>
      <c r="AC95" s="112" t="str">
        <f>IF(OR($M95="",$N95=""),"",_xlfn.BETA.INV(ABS(VLOOKUP($S$1,VLookups!$A$30:$B$31,2,FALSE)-AC$3),IF($G95="L",$N95,$M95),IF($G95="L",$M95,$N95),$B95,$D95))</f>
        <v/>
      </c>
      <c r="AD95" s="113" t="str">
        <f>IF(OR($M95="",$N95=""),"",_xlfn.BETA.INV(ABS(VLOOKUP($S$1,VLookups!$A$30:$B$31,2,FALSE)-AD$3),IF($G95="L",$N95,$M95),IF($G95="L",$M95,$N95),$B95,$D95))</f>
        <v/>
      </c>
      <c r="AE95" s="112" t="str">
        <f>IF(OR($M95="",$N95=""),"",_xlfn.BETA.INV(ABS(VLOOKUP($S$1,VLookups!$A$30:$B$31,2,FALSE)-AE$3),IF($G95="L",$N95,$M95),IF($G95="L",$M95,$N95),$B95,$D95))</f>
        <v/>
      </c>
      <c r="AF95" s="113" t="str">
        <f>IF(OR($M95="",$N95=""),"",_xlfn.BETA.INV(ABS(VLOOKUP($S$1,VLookups!$A$30:$B$31,2,FALSE)-AF$3),IF($G95="L",$N95,$M95),IF($G95="L",$M95,$N95),$B95,$D95))</f>
        <v/>
      </c>
      <c r="AG95" s="15"/>
      <c r="AH95" s="194" t="str">
        <f t="shared" si="177"/>
        <v/>
      </c>
      <c r="AI95" s="192" t="str">
        <f t="shared" si="178"/>
        <v/>
      </c>
      <c r="AJ95" s="177" t="str">
        <f t="shared" si="240"/>
        <v/>
      </c>
      <c r="AK95" s="177" t="str">
        <f t="shared" si="232"/>
        <v/>
      </c>
      <c r="AL95" s="177" t="str">
        <f t="shared" si="232"/>
        <v/>
      </c>
      <c r="AM95" s="177" t="str">
        <f t="shared" si="232"/>
        <v/>
      </c>
      <c r="AN95" s="177" t="str">
        <f t="shared" si="232"/>
        <v/>
      </c>
      <c r="AO95" s="177" t="str">
        <f t="shared" si="232"/>
        <v/>
      </c>
      <c r="AP95" s="177" t="str">
        <f t="shared" si="232"/>
        <v/>
      </c>
      <c r="AQ95" s="177" t="str">
        <f t="shared" si="232"/>
        <v/>
      </c>
      <c r="AR95" s="177" t="str">
        <f t="shared" si="232"/>
        <v/>
      </c>
      <c r="AS95" s="177" t="str">
        <f t="shared" si="232"/>
        <v/>
      </c>
      <c r="AT95" s="177" t="str">
        <f t="shared" si="232"/>
        <v/>
      </c>
      <c r="AU95" s="177" t="str">
        <f t="shared" si="232"/>
        <v/>
      </c>
      <c r="AV95" s="177" t="str">
        <f t="shared" si="232"/>
        <v/>
      </c>
      <c r="AW95" s="177" t="str">
        <f t="shared" si="232"/>
        <v/>
      </c>
      <c r="AX95" s="177" t="str">
        <f t="shared" si="232"/>
        <v/>
      </c>
      <c r="AY95" s="177" t="str">
        <f t="shared" si="232"/>
        <v/>
      </c>
      <c r="AZ95" s="177" t="str">
        <f t="shared" si="232"/>
        <v/>
      </c>
      <c r="BA95" s="177" t="str">
        <f t="shared" si="227"/>
        <v/>
      </c>
      <c r="BB95" s="177" t="str">
        <f t="shared" si="227"/>
        <v/>
      </c>
      <c r="BC95" s="177" t="str">
        <f t="shared" si="227"/>
        <v/>
      </c>
      <c r="BD95" s="177" t="str">
        <f t="shared" si="227"/>
        <v/>
      </c>
      <c r="BE95" s="177" t="str">
        <f t="shared" si="227"/>
        <v/>
      </c>
      <c r="BF95" s="177" t="str">
        <f t="shared" si="227"/>
        <v/>
      </c>
      <c r="BG95" s="177" t="str">
        <f t="shared" si="227"/>
        <v/>
      </c>
      <c r="BH95" s="177" t="str">
        <f t="shared" si="227"/>
        <v/>
      </c>
      <c r="BI95" s="177" t="str">
        <f t="shared" si="227"/>
        <v/>
      </c>
      <c r="BJ95" s="177" t="str">
        <f t="shared" si="227"/>
        <v/>
      </c>
      <c r="BK95" s="177" t="str">
        <f t="shared" si="227"/>
        <v/>
      </c>
      <c r="BL95" s="177" t="str">
        <f t="shared" si="227"/>
        <v/>
      </c>
      <c r="BM95" s="177" t="str">
        <f t="shared" si="227"/>
        <v/>
      </c>
      <c r="BN95" s="177" t="str">
        <f t="shared" si="227"/>
        <v/>
      </c>
      <c r="BO95" s="177" t="str">
        <f t="shared" si="227"/>
        <v/>
      </c>
      <c r="BP95" s="177" t="str">
        <f t="shared" si="233"/>
        <v/>
      </c>
      <c r="BQ95" s="177" t="str">
        <f t="shared" si="233"/>
        <v/>
      </c>
      <c r="BR95" s="177" t="str">
        <f t="shared" si="233"/>
        <v/>
      </c>
      <c r="BS95" s="177" t="str">
        <f t="shared" si="233"/>
        <v/>
      </c>
      <c r="BT95" s="177" t="str">
        <f t="shared" si="233"/>
        <v/>
      </c>
      <c r="BU95" s="177" t="str">
        <f t="shared" si="233"/>
        <v/>
      </c>
      <c r="BV95" s="177" t="str">
        <f t="shared" si="233"/>
        <v/>
      </c>
      <c r="BW95" s="177" t="str">
        <f t="shared" si="233"/>
        <v/>
      </c>
      <c r="BX95" s="177" t="str">
        <f t="shared" si="233"/>
        <v/>
      </c>
      <c r="BY95" s="177" t="str">
        <f t="shared" si="233"/>
        <v/>
      </c>
      <c r="BZ95" s="177" t="str">
        <f t="shared" si="233"/>
        <v/>
      </c>
      <c r="CA95" s="177" t="str">
        <f t="shared" si="233"/>
        <v/>
      </c>
      <c r="CB95" s="177" t="str">
        <f t="shared" si="233"/>
        <v/>
      </c>
      <c r="CC95" s="177" t="str">
        <f t="shared" si="233"/>
        <v/>
      </c>
      <c r="CD95" s="177" t="str">
        <f t="shared" si="233"/>
        <v/>
      </c>
      <c r="CE95" s="177" t="str">
        <f t="shared" si="233"/>
        <v/>
      </c>
      <c r="CF95" s="177" t="str">
        <f t="shared" si="228"/>
        <v/>
      </c>
      <c r="CG95" s="177" t="str">
        <f t="shared" si="228"/>
        <v/>
      </c>
      <c r="CH95" s="177" t="str">
        <f t="shared" si="228"/>
        <v/>
      </c>
      <c r="CI95" s="177" t="str">
        <f t="shared" si="228"/>
        <v/>
      </c>
      <c r="CJ95" s="177" t="str">
        <f t="shared" si="228"/>
        <v/>
      </c>
      <c r="CK95" s="177" t="str">
        <f t="shared" si="228"/>
        <v/>
      </c>
      <c r="CL95" s="177" t="str">
        <f t="shared" si="228"/>
        <v/>
      </c>
      <c r="CM95" s="177" t="str">
        <f t="shared" si="228"/>
        <v/>
      </c>
      <c r="CN95" s="177" t="str">
        <f t="shared" si="228"/>
        <v/>
      </c>
      <c r="CO95" s="177" t="str">
        <f t="shared" si="228"/>
        <v/>
      </c>
      <c r="CP95" s="177" t="str">
        <f t="shared" si="228"/>
        <v/>
      </c>
      <c r="CQ95" s="177" t="str">
        <f t="shared" si="228"/>
        <v/>
      </c>
      <c r="CR95" s="177" t="str">
        <f t="shared" si="228"/>
        <v/>
      </c>
      <c r="CS95" s="177" t="str">
        <f t="shared" si="228"/>
        <v/>
      </c>
      <c r="CT95" s="177" t="str">
        <f t="shared" si="228"/>
        <v/>
      </c>
      <c r="CU95" s="177" t="str">
        <f t="shared" si="224"/>
        <v/>
      </c>
      <c r="CV95" s="177" t="str">
        <f t="shared" si="224"/>
        <v/>
      </c>
      <c r="CW95" s="177" t="str">
        <f t="shared" si="224"/>
        <v/>
      </c>
      <c r="CX95" s="177" t="str">
        <f t="shared" si="224"/>
        <v/>
      </c>
      <c r="CY95" s="177" t="str">
        <f t="shared" si="224"/>
        <v/>
      </c>
      <c r="CZ95" s="177" t="str">
        <f t="shared" si="224"/>
        <v/>
      </c>
      <c r="DA95" s="177" t="str">
        <f t="shared" si="224"/>
        <v/>
      </c>
      <c r="DB95" s="177" t="str">
        <f t="shared" si="224"/>
        <v/>
      </c>
      <c r="DC95" s="177" t="str">
        <f t="shared" si="224"/>
        <v/>
      </c>
      <c r="DD95" s="177" t="str">
        <f t="shared" si="224"/>
        <v/>
      </c>
      <c r="DE95" s="177" t="str">
        <f t="shared" si="224"/>
        <v/>
      </c>
      <c r="DF95" s="177" t="str">
        <f t="shared" si="224"/>
        <v/>
      </c>
      <c r="DG95" s="177" t="str">
        <f t="shared" si="224"/>
        <v/>
      </c>
      <c r="DH95" s="177" t="str">
        <f t="shared" si="224"/>
        <v/>
      </c>
      <c r="DI95" s="177" t="str">
        <f t="shared" si="224"/>
        <v/>
      </c>
      <c r="DJ95" s="177" t="str">
        <f t="shared" si="224"/>
        <v/>
      </c>
      <c r="DK95" s="177" t="str">
        <f t="shared" si="220"/>
        <v/>
      </c>
      <c r="DL95" s="177" t="str">
        <f t="shared" si="220"/>
        <v/>
      </c>
      <c r="DM95" s="177" t="str">
        <f t="shared" si="220"/>
        <v/>
      </c>
      <c r="DN95" s="177" t="str">
        <f t="shared" si="220"/>
        <v/>
      </c>
      <c r="DO95" s="177" t="str">
        <f t="shared" si="220"/>
        <v/>
      </c>
      <c r="DP95" s="177" t="str">
        <f t="shared" si="220"/>
        <v/>
      </c>
      <c r="DQ95" s="177" t="str">
        <f t="shared" si="220"/>
        <v/>
      </c>
      <c r="DR95" s="177" t="str">
        <f t="shared" si="220"/>
        <v/>
      </c>
      <c r="DS95" s="177" t="str">
        <f t="shared" si="220"/>
        <v/>
      </c>
      <c r="DT95" s="177" t="str">
        <f t="shared" si="220"/>
        <v/>
      </c>
      <c r="DU95" s="177" t="str">
        <f t="shared" si="220"/>
        <v/>
      </c>
      <c r="DV95" s="177" t="str">
        <f t="shared" si="220"/>
        <v/>
      </c>
      <c r="DW95" s="177" t="str">
        <f t="shared" si="220"/>
        <v/>
      </c>
      <c r="DX95" s="177" t="str">
        <f t="shared" si="220"/>
        <v/>
      </c>
      <c r="DY95" s="177" t="str">
        <f t="shared" si="220"/>
        <v/>
      </c>
      <c r="DZ95" s="177" t="str">
        <f t="shared" si="234"/>
        <v/>
      </c>
      <c r="EA95" s="177" t="str">
        <f t="shared" si="234"/>
        <v/>
      </c>
      <c r="EB95" s="177" t="str">
        <f t="shared" si="234"/>
        <v/>
      </c>
      <c r="EC95" s="177" t="str">
        <f t="shared" si="234"/>
        <v/>
      </c>
      <c r="ED95" s="177" t="str">
        <f t="shared" si="234"/>
        <v/>
      </c>
      <c r="EE95" s="177" t="str">
        <f t="shared" si="234"/>
        <v/>
      </c>
      <c r="EF95" s="177" t="str">
        <f t="shared" si="234"/>
        <v/>
      </c>
      <c r="EG95" s="177" t="str">
        <f t="shared" si="234"/>
        <v/>
      </c>
      <c r="EH95" s="177" t="str">
        <f t="shared" si="234"/>
        <v/>
      </c>
      <c r="EI95" s="177" t="str">
        <f t="shared" si="234"/>
        <v/>
      </c>
      <c r="EJ95" s="177" t="str">
        <f t="shared" si="234"/>
        <v/>
      </c>
      <c r="EK95" s="177" t="str">
        <f t="shared" si="234"/>
        <v/>
      </c>
      <c r="EL95" s="177" t="str">
        <f t="shared" si="234"/>
        <v/>
      </c>
      <c r="EM95" s="177" t="str">
        <f t="shared" si="234"/>
        <v/>
      </c>
      <c r="EN95" s="177" t="str">
        <f t="shared" si="234"/>
        <v/>
      </c>
      <c r="EO95" s="177" t="str">
        <f t="shared" si="234"/>
        <v/>
      </c>
      <c r="EP95" s="177" t="str">
        <f t="shared" si="229"/>
        <v/>
      </c>
      <c r="EQ95" s="177" t="str">
        <f t="shared" si="229"/>
        <v/>
      </c>
      <c r="ER95" s="177" t="str">
        <f t="shared" si="229"/>
        <v/>
      </c>
      <c r="ES95" s="177" t="str">
        <f t="shared" si="229"/>
        <v/>
      </c>
      <c r="ET95" s="177" t="str">
        <f t="shared" si="229"/>
        <v/>
      </c>
      <c r="EU95" s="177" t="str">
        <f t="shared" si="229"/>
        <v/>
      </c>
      <c r="EV95" s="177" t="str">
        <f t="shared" si="229"/>
        <v/>
      </c>
      <c r="EW95" s="177" t="str">
        <f t="shared" si="229"/>
        <v/>
      </c>
      <c r="EX95" s="177" t="str">
        <f t="shared" si="229"/>
        <v/>
      </c>
      <c r="EY95" s="177" t="str">
        <f t="shared" si="229"/>
        <v/>
      </c>
      <c r="EZ95" s="177" t="str">
        <f t="shared" si="229"/>
        <v/>
      </c>
      <c r="FA95" s="177" t="str">
        <f t="shared" si="229"/>
        <v/>
      </c>
      <c r="FB95" s="177" t="str">
        <f t="shared" si="229"/>
        <v/>
      </c>
      <c r="FC95" s="177" t="str">
        <f t="shared" si="229"/>
        <v/>
      </c>
      <c r="FD95" s="177" t="str">
        <f t="shared" si="229"/>
        <v/>
      </c>
      <c r="FE95" s="177" t="str">
        <f t="shared" si="239"/>
        <v/>
      </c>
      <c r="FF95" s="177" t="str">
        <f t="shared" si="239"/>
        <v/>
      </c>
      <c r="FG95" s="177" t="str">
        <f t="shared" si="239"/>
        <v/>
      </c>
      <c r="FH95" s="177" t="str">
        <f t="shared" si="239"/>
        <v/>
      </c>
      <c r="FI95" s="177" t="str">
        <f t="shared" si="239"/>
        <v/>
      </c>
      <c r="FJ95" s="177" t="str">
        <f t="shared" si="239"/>
        <v/>
      </c>
      <c r="FK95" s="177" t="str">
        <f t="shared" si="239"/>
        <v/>
      </c>
      <c r="FL95" s="177" t="str">
        <f t="shared" si="239"/>
        <v/>
      </c>
      <c r="FM95" s="177" t="str">
        <f t="shared" si="239"/>
        <v/>
      </c>
      <c r="FN95" s="177" t="str">
        <f t="shared" si="239"/>
        <v/>
      </c>
      <c r="FO95" s="177" t="str">
        <f t="shared" si="239"/>
        <v/>
      </c>
      <c r="FP95" s="177" t="str">
        <f t="shared" si="239"/>
        <v/>
      </c>
      <c r="FQ95" s="177" t="str">
        <f t="shared" si="239"/>
        <v/>
      </c>
      <c r="FR95" s="177" t="str">
        <f t="shared" si="239"/>
        <v/>
      </c>
      <c r="FS95" s="177" t="str">
        <f t="shared" si="239"/>
        <v/>
      </c>
      <c r="FT95" s="177" t="str">
        <f t="shared" si="239"/>
        <v/>
      </c>
      <c r="FU95" s="177" t="str">
        <f t="shared" si="235"/>
        <v/>
      </c>
      <c r="FV95" s="177" t="str">
        <f t="shared" si="235"/>
        <v/>
      </c>
      <c r="FW95" s="177" t="str">
        <f t="shared" si="235"/>
        <v/>
      </c>
      <c r="FX95" s="177" t="str">
        <f t="shared" si="235"/>
        <v/>
      </c>
      <c r="FY95" s="177" t="str">
        <f t="shared" si="235"/>
        <v/>
      </c>
      <c r="FZ95" s="177" t="str">
        <f t="shared" si="235"/>
        <v/>
      </c>
      <c r="GA95" s="177" t="str">
        <f t="shared" si="235"/>
        <v/>
      </c>
      <c r="GB95" s="177" t="str">
        <f t="shared" si="235"/>
        <v/>
      </c>
      <c r="GC95" s="177" t="str">
        <f t="shared" si="235"/>
        <v/>
      </c>
      <c r="GD95" s="177" t="str">
        <f t="shared" si="235"/>
        <v/>
      </c>
      <c r="GE95" s="177" t="str">
        <f t="shared" si="235"/>
        <v/>
      </c>
      <c r="GF95" s="177" t="str">
        <f t="shared" si="235"/>
        <v/>
      </c>
      <c r="GG95" s="177" t="str">
        <f t="shared" si="235"/>
        <v/>
      </c>
      <c r="GH95" s="177" t="str">
        <f t="shared" si="235"/>
        <v/>
      </c>
      <c r="GI95" s="177" t="str">
        <f t="shared" si="235"/>
        <v/>
      </c>
      <c r="GJ95" s="177" t="str">
        <f t="shared" si="230"/>
        <v/>
      </c>
      <c r="GK95" s="177" t="str">
        <f t="shared" si="230"/>
        <v/>
      </c>
      <c r="GL95" s="177" t="str">
        <f t="shared" si="230"/>
        <v/>
      </c>
      <c r="GM95" s="177" t="str">
        <f t="shared" si="225"/>
        <v/>
      </c>
      <c r="GN95" s="177" t="str">
        <f t="shared" si="236"/>
        <v/>
      </c>
      <c r="GO95" s="177" t="str">
        <f t="shared" si="236"/>
        <v/>
      </c>
      <c r="GP95" s="177" t="str">
        <f t="shared" si="236"/>
        <v/>
      </c>
      <c r="GQ95" s="177" t="str">
        <f t="shared" si="236"/>
        <v/>
      </c>
      <c r="GR95" s="177" t="str">
        <f t="shared" si="236"/>
        <v/>
      </c>
      <c r="GS95" s="177" t="str">
        <f t="shared" si="236"/>
        <v/>
      </c>
      <c r="GT95" s="177" t="str">
        <f t="shared" si="236"/>
        <v/>
      </c>
      <c r="GU95" s="177" t="str">
        <f t="shared" si="236"/>
        <v/>
      </c>
      <c r="GV95" s="177" t="str">
        <f t="shared" si="236"/>
        <v/>
      </c>
      <c r="GW95" s="177" t="str">
        <f t="shared" si="236"/>
        <v/>
      </c>
      <c r="GX95" s="177" t="str">
        <f t="shared" si="236"/>
        <v/>
      </c>
      <c r="GY95" s="177" t="str">
        <f t="shared" si="236"/>
        <v/>
      </c>
      <c r="GZ95" s="177" t="str">
        <f t="shared" si="236"/>
        <v/>
      </c>
      <c r="HA95" s="177" t="str">
        <f t="shared" si="236"/>
        <v/>
      </c>
      <c r="HB95" s="177" t="str">
        <f t="shared" si="236"/>
        <v/>
      </c>
      <c r="HC95" s="177" t="str">
        <f t="shared" si="236"/>
        <v/>
      </c>
      <c r="HD95" s="177" t="str">
        <f t="shared" si="231"/>
        <v/>
      </c>
      <c r="HE95" s="177" t="str">
        <f t="shared" si="231"/>
        <v/>
      </c>
      <c r="HF95" s="177" t="str">
        <f t="shared" si="231"/>
        <v/>
      </c>
      <c r="HG95" s="177" t="str">
        <f t="shared" si="231"/>
        <v/>
      </c>
      <c r="HH95" s="177" t="str">
        <f t="shared" si="231"/>
        <v/>
      </c>
      <c r="HI95" s="177" t="str">
        <f t="shared" si="231"/>
        <v/>
      </c>
      <c r="HJ95" s="177" t="str">
        <f t="shared" si="231"/>
        <v/>
      </c>
      <c r="HK95" s="177" t="str">
        <f t="shared" si="231"/>
        <v/>
      </c>
      <c r="HL95" s="177" t="str">
        <f t="shared" si="231"/>
        <v/>
      </c>
      <c r="HM95" s="177" t="str">
        <f t="shared" si="231"/>
        <v/>
      </c>
      <c r="HN95" s="177" t="str">
        <f t="shared" si="231"/>
        <v/>
      </c>
      <c r="HO95" s="177" t="str">
        <f t="shared" si="231"/>
        <v/>
      </c>
      <c r="HP95" s="177" t="str">
        <f t="shared" si="231"/>
        <v/>
      </c>
      <c r="HQ95" s="177" t="str">
        <f t="shared" si="231"/>
        <v/>
      </c>
      <c r="HR95" s="177" t="str">
        <f t="shared" si="231"/>
        <v/>
      </c>
      <c r="HS95" s="177" t="str">
        <f t="shared" si="226"/>
        <v/>
      </c>
      <c r="HT95" s="177" t="str">
        <f t="shared" si="237"/>
        <v/>
      </c>
      <c r="HU95" s="177" t="str">
        <f t="shared" si="237"/>
        <v/>
      </c>
      <c r="HV95" s="177" t="str">
        <f t="shared" si="237"/>
        <v/>
      </c>
      <c r="HW95" s="177" t="str">
        <f t="shared" si="237"/>
        <v/>
      </c>
      <c r="HX95" s="177" t="str">
        <f t="shared" si="237"/>
        <v/>
      </c>
      <c r="HY95" s="177" t="str">
        <f t="shared" si="237"/>
        <v/>
      </c>
      <c r="HZ95" s="177" t="str">
        <f t="shared" si="237"/>
        <v/>
      </c>
      <c r="IA95" s="192" t="str">
        <f t="shared" si="181"/>
        <v/>
      </c>
      <c r="IB95" s="193" t="e">
        <f t="shared" si="172"/>
        <v>#N/A</v>
      </c>
      <c r="IC95" s="193" t="e">
        <f t="shared" si="241"/>
        <v>#N/A</v>
      </c>
      <c r="ID95" s="193" t="e">
        <f t="shared" si="241"/>
        <v>#N/A</v>
      </c>
      <c r="IE95" s="193" t="e">
        <f t="shared" si="241"/>
        <v>#N/A</v>
      </c>
      <c r="IF95" s="193" t="e">
        <f t="shared" si="215"/>
        <v>#N/A</v>
      </c>
      <c r="IG95" s="193" t="e">
        <f t="shared" si="215"/>
        <v>#N/A</v>
      </c>
      <c r="IH95" s="193" t="e">
        <f t="shared" si="215"/>
        <v>#N/A</v>
      </c>
      <c r="II95" s="193" t="e">
        <f t="shared" si="215"/>
        <v>#N/A</v>
      </c>
      <c r="IJ95" s="193" t="e">
        <f t="shared" si="215"/>
        <v>#N/A</v>
      </c>
      <c r="IK95" s="193" t="e">
        <f t="shared" si="215"/>
        <v>#N/A</v>
      </c>
      <c r="IL95" s="193" t="e">
        <f t="shared" si="215"/>
        <v>#N/A</v>
      </c>
      <c r="IM95" s="193" t="e">
        <f t="shared" si="215"/>
        <v>#N/A</v>
      </c>
      <c r="IN95" s="193" t="e">
        <f t="shared" si="215"/>
        <v>#N/A</v>
      </c>
      <c r="IO95" s="193" t="e">
        <f t="shared" si="215"/>
        <v>#N/A</v>
      </c>
      <c r="IP95" s="193" t="e">
        <f t="shared" si="215"/>
        <v>#N/A</v>
      </c>
      <c r="IQ95" s="193" t="e">
        <f t="shared" si="215"/>
        <v>#N/A</v>
      </c>
      <c r="IR95" s="193" t="e">
        <f t="shared" si="215"/>
        <v>#N/A</v>
      </c>
      <c r="IS95" s="193" t="e">
        <f t="shared" si="215"/>
        <v>#N/A</v>
      </c>
      <c r="IT95" s="193" t="e">
        <f t="shared" si="215"/>
        <v>#N/A</v>
      </c>
      <c r="IU95" s="193" t="e">
        <f t="shared" ref="IU95:JI103" si="247">IF(ISNONTEXT($Q95),IF($G95="R",_xlfn.BETA.DIST(BB95,$M95,$N95,FALSE,$B95,$D95),_xlfn.BETA.DIST(BB95,$N95,$M95,FALSE,$B95,$D95)),NA())</f>
        <v>#N/A</v>
      </c>
      <c r="IV95" s="193" t="e">
        <f t="shared" si="247"/>
        <v>#N/A</v>
      </c>
      <c r="IW95" s="193" t="e">
        <f t="shared" si="247"/>
        <v>#N/A</v>
      </c>
      <c r="IX95" s="193" t="e">
        <f t="shared" si="247"/>
        <v>#N/A</v>
      </c>
      <c r="IY95" s="193" t="e">
        <f t="shared" si="247"/>
        <v>#N/A</v>
      </c>
      <c r="IZ95" s="193" t="e">
        <f t="shared" si="247"/>
        <v>#N/A</v>
      </c>
      <c r="JA95" s="193" t="e">
        <f t="shared" si="247"/>
        <v>#N/A</v>
      </c>
      <c r="JB95" s="193" t="e">
        <f t="shared" si="247"/>
        <v>#N/A</v>
      </c>
      <c r="JC95" s="193" t="e">
        <f t="shared" si="247"/>
        <v>#N/A</v>
      </c>
      <c r="JD95" s="193" t="e">
        <f t="shared" si="247"/>
        <v>#N/A</v>
      </c>
      <c r="JE95" s="193" t="e">
        <f t="shared" si="247"/>
        <v>#N/A</v>
      </c>
      <c r="JF95" s="193" t="e">
        <f t="shared" si="247"/>
        <v>#N/A</v>
      </c>
      <c r="JG95" s="193" t="e">
        <f t="shared" si="247"/>
        <v>#N/A</v>
      </c>
      <c r="JH95" s="193" t="e">
        <f t="shared" si="247"/>
        <v>#N/A</v>
      </c>
      <c r="JI95" s="193" t="e">
        <f t="shared" si="247"/>
        <v>#N/A</v>
      </c>
      <c r="JJ95" s="193" t="e">
        <f t="shared" si="244"/>
        <v>#N/A</v>
      </c>
      <c r="JK95" s="193" t="e">
        <f t="shared" si="244"/>
        <v>#N/A</v>
      </c>
      <c r="JL95" s="193" t="e">
        <f t="shared" si="244"/>
        <v>#N/A</v>
      </c>
      <c r="JM95" s="193" t="e">
        <f t="shared" si="244"/>
        <v>#N/A</v>
      </c>
      <c r="JN95" s="193" t="e">
        <f t="shared" si="244"/>
        <v>#N/A</v>
      </c>
      <c r="JO95" s="193" t="e">
        <f t="shared" si="244"/>
        <v>#N/A</v>
      </c>
      <c r="JP95" s="193" t="e">
        <f t="shared" si="244"/>
        <v>#N/A</v>
      </c>
      <c r="JQ95" s="193" t="e">
        <f t="shared" si="244"/>
        <v>#N/A</v>
      </c>
      <c r="JR95" s="193" t="e">
        <f t="shared" si="244"/>
        <v>#N/A</v>
      </c>
      <c r="JS95" s="193" t="e">
        <f t="shared" si="244"/>
        <v>#N/A</v>
      </c>
      <c r="JT95" s="193" t="e">
        <f t="shared" si="244"/>
        <v>#N/A</v>
      </c>
      <c r="JU95" s="193" t="e">
        <f t="shared" si="244"/>
        <v>#N/A</v>
      </c>
      <c r="JV95" s="193" t="e">
        <f t="shared" si="244"/>
        <v>#N/A</v>
      </c>
      <c r="JW95" s="193" t="e">
        <f t="shared" si="244"/>
        <v>#N/A</v>
      </c>
      <c r="JX95" s="193" t="e">
        <f t="shared" si="244"/>
        <v>#N/A</v>
      </c>
      <c r="JY95" s="193" t="e">
        <f t="shared" si="221"/>
        <v>#N/A</v>
      </c>
      <c r="JZ95" s="193" t="e">
        <f t="shared" si="221"/>
        <v>#N/A</v>
      </c>
      <c r="KA95" s="193" t="e">
        <f t="shared" si="221"/>
        <v>#N/A</v>
      </c>
      <c r="KB95" s="193" t="e">
        <f t="shared" si="221"/>
        <v>#N/A</v>
      </c>
      <c r="KC95" s="193" t="e">
        <f t="shared" si="221"/>
        <v>#N/A</v>
      </c>
      <c r="KD95" s="193" t="e">
        <f t="shared" si="221"/>
        <v>#N/A</v>
      </c>
      <c r="KE95" s="193" t="e">
        <f t="shared" si="221"/>
        <v>#N/A</v>
      </c>
      <c r="KF95" s="193" t="e">
        <f t="shared" si="221"/>
        <v>#N/A</v>
      </c>
      <c r="KG95" s="193" t="e">
        <f t="shared" si="221"/>
        <v>#N/A</v>
      </c>
      <c r="KH95" s="193" t="e">
        <f t="shared" si="221"/>
        <v>#N/A</v>
      </c>
      <c r="KI95" s="193" t="e">
        <f t="shared" si="221"/>
        <v>#N/A</v>
      </c>
      <c r="KJ95" s="193" t="e">
        <f t="shared" si="221"/>
        <v>#N/A</v>
      </c>
      <c r="KK95" s="193" t="e">
        <f t="shared" si="221"/>
        <v>#N/A</v>
      </c>
      <c r="KL95" s="193" t="e">
        <f t="shared" si="221"/>
        <v>#N/A</v>
      </c>
      <c r="KM95" s="193" t="e">
        <f t="shared" si="221"/>
        <v>#N/A</v>
      </c>
      <c r="KN95" s="193" t="e">
        <f t="shared" si="193"/>
        <v>#N/A</v>
      </c>
      <c r="KO95" s="193" t="e">
        <f t="shared" si="242"/>
        <v>#N/A</v>
      </c>
      <c r="KP95" s="193" t="e">
        <f t="shared" si="242"/>
        <v>#N/A</v>
      </c>
      <c r="KQ95" s="193" t="e">
        <f t="shared" si="242"/>
        <v>#N/A</v>
      </c>
      <c r="KR95" s="193" t="e">
        <f t="shared" si="216"/>
        <v>#N/A</v>
      </c>
      <c r="KS95" s="193" t="e">
        <f t="shared" si="216"/>
        <v>#N/A</v>
      </c>
      <c r="KT95" s="193" t="e">
        <f t="shared" si="216"/>
        <v>#N/A</v>
      </c>
      <c r="KU95" s="193" t="e">
        <f t="shared" si="216"/>
        <v>#N/A</v>
      </c>
      <c r="KV95" s="193" t="e">
        <f t="shared" si="216"/>
        <v>#N/A</v>
      </c>
      <c r="KW95" s="193" t="e">
        <f t="shared" si="216"/>
        <v>#N/A</v>
      </c>
      <c r="KX95" s="193" t="e">
        <f t="shared" si="216"/>
        <v>#N/A</v>
      </c>
      <c r="KY95" s="193" t="e">
        <f t="shared" si="216"/>
        <v>#N/A</v>
      </c>
      <c r="KZ95" s="193" t="e">
        <f t="shared" si="216"/>
        <v>#N/A</v>
      </c>
      <c r="LA95" s="193" t="e">
        <f t="shared" si="216"/>
        <v>#N/A</v>
      </c>
      <c r="LB95" s="193" t="e">
        <f t="shared" si="216"/>
        <v>#N/A</v>
      </c>
      <c r="LC95" s="193" t="e">
        <f t="shared" si="216"/>
        <v>#N/A</v>
      </c>
      <c r="LD95" s="193" t="e">
        <f t="shared" si="216"/>
        <v>#N/A</v>
      </c>
      <c r="LE95" s="193" t="e">
        <f t="shared" si="216"/>
        <v>#N/A</v>
      </c>
      <c r="LF95" s="193" t="e">
        <f t="shared" si="216"/>
        <v>#N/A</v>
      </c>
      <c r="LG95" s="193" t="e">
        <f t="shared" ref="LG95:LU103" si="248">IF(ISNONTEXT($Q95),IF($G95="R",_xlfn.BETA.DIST(DN95,$M95,$N95,FALSE,$B95,$D95),_xlfn.BETA.DIST(DN95,$N95,$M95,FALSE,$B95,$D95)),NA())</f>
        <v>#N/A</v>
      </c>
      <c r="LH95" s="193" t="e">
        <f t="shared" si="248"/>
        <v>#N/A</v>
      </c>
      <c r="LI95" s="193" t="e">
        <f t="shared" si="248"/>
        <v>#N/A</v>
      </c>
      <c r="LJ95" s="193" t="e">
        <f t="shared" si="248"/>
        <v>#N/A</v>
      </c>
      <c r="LK95" s="193" t="e">
        <f t="shared" si="248"/>
        <v>#N/A</v>
      </c>
      <c r="LL95" s="193" t="e">
        <f t="shared" si="248"/>
        <v>#N/A</v>
      </c>
      <c r="LM95" s="193" t="e">
        <f t="shared" si="248"/>
        <v>#N/A</v>
      </c>
      <c r="LN95" s="193" t="e">
        <f t="shared" si="248"/>
        <v>#N/A</v>
      </c>
      <c r="LO95" s="193" t="e">
        <f t="shared" si="248"/>
        <v>#N/A</v>
      </c>
      <c r="LP95" s="193" t="e">
        <f t="shared" si="248"/>
        <v>#N/A</v>
      </c>
      <c r="LQ95" s="193" t="e">
        <f t="shared" si="248"/>
        <v>#N/A</v>
      </c>
      <c r="LR95" s="193" t="e">
        <f t="shared" si="248"/>
        <v>#N/A</v>
      </c>
      <c r="LS95" s="193" t="e">
        <f t="shared" si="248"/>
        <v>#N/A</v>
      </c>
      <c r="LT95" s="193" t="e">
        <f t="shared" si="248"/>
        <v>#N/A</v>
      </c>
      <c r="LU95" s="193" t="e">
        <f t="shared" si="248"/>
        <v>#N/A</v>
      </c>
      <c r="LV95" s="193" t="e">
        <f t="shared" si="245"/>
        <v>#N/A</v>
      </c>
      <c r="LW95" s="193" t="e">
        <f t="shared" si="245"/>
        <v>#N/A</v>
      </c>
      <c r="LX95" s="193" t="e">
        <f t="shared" si="245"/>
        <v>#N/A</v>
      </c>
      <c r="LY95" s="193" t="e">
        <f t="shared" si="245"/>
        <v>#N/A</v>
      </c>
      <c r="LZ95" s="193" t="e">
        <f t="shared" si="245"/>
        <v>#N/A</v>
      </c>
      <c r="MA95" s="193" t="e">
        <f t="shared" si="245"/>
        <v>#N/A</v>
      </c>
      <c r="MB95" s="193" t="e">
        <f t="shared" si="245"/>
        <v>#N/A</v>
      </c>
      <c r="MC95" s="193" t="e">
        <f t="shared" si="245"/>
        <v>#N/A</v>
      </c>
      <c r="MD95" s="193" t="e">
        <f t="shared" si="245"/>
        <v>#N/A</v>
      </c>
      <c r="ME95" s="193" t="e">
        <f t="shared" si="245"/>
        <v>#N/A</v>
      </c>
      <c r="MF95" s="193" t="e">
        <f t="shared" si="245"/>
        <v>#N/A</v>
      </c>
      <c r="MG95" s="193" t="e">
        <f t="shared" si="245"/>
        <v>#N/A</v>
      </c>
      <c r="MH95" s="193" t="e">
        <f t="shared" si="245"/>
        <v>#N/A</v>
      </c>
      <c r="MI95" s="193" t="e">
        <f t="shared" si="245"/>
        <v>#N/A</v>
      </c>
      <c r="MJ95" s="193" t="e">
        <f t="shared" si="245"/>
        <v>#N/A</v>
      </c>
      <c r="MK95" s="193" t="e">
        <f t="shared" si="222"/>
        <v>#N/A</v>
      </c>
      <c r="ML95" s="193" t="e">
        <f t="shared" si="222"/>
        <v>#N/A</v>
      </c>
      <c r="MM95" s="193" t="e">
        <f t="shared" si="222"/>
        <v>#N/A</v>
      </c>
      <c r="MN95" s="193" t="e">
        <f t="shared" si="222"/>
        <v>#N/A</v>
      </c>
      <c r="MO95" s="193" t="e">
        <f t="shared" si="222"/>
        <v>#N/A</v>
      </c>
      <c r="MP95" s="193" t="e">
        <f t="shared" si="222"/>
        <v>#N/A</v>
      </c>
      <c r="MQ95" s="193" t="e">
        <f t="shared" si="222"/>
        <v>#N/A</v>
      </c>
      <c r="MR95" s="193" t="e">
        <f t="shared" si="222"/>
        <v>#N/A</v>
      </c>
      <c r="MS95" s="193" t="e">
        <f t="shared" si="222"/>
        <v>#N/A</v>
      </c>
      <c r="MT95" s="193" t="e">
        <f t="shared" si="222"/>
        <v>#N/A</v>
      </c>
      <c r="MU95" s="193" t="e">
        <f t="shared" si="222"/>
        <v>#N/A</v>
      </c>
      <c r="MV95" s="193" t="e">
        <f t="shared" si="222"/>
        <v>#N/A</v>
      </c>
      <c r="MW95" s="193" t="e">
        <f t="shared" si="222"/>
        <v>#N/A</v>
      </c>
      <c r="MX95" s="193" t="e">
        <f t="shared" si="222"/>
        <v>#N/A</v>
      </c>
      <c r="MY95" s="193" t="e">
        <f t="shared" si="222"/>
        <v>#N/A</v>
      </c>
      <c r="MZ95" s="193" t="e">
        <f t="shared" si="194"/>
        <v>#N/A</v>
      </c>
      <c r="NA95" s="193" t="e">
        <f t="shared" si="243"/>
        <v>#N/A</v>
      </c>
      <c r="NB95" s="193" t="e">
        <f t="shared" si="243"/>
        <v>#N/A</v>
      </c>
      <c r="NC95" s="193" t="e">
        <f t="shared" si="243"/>
        <v>#N/A</v>
      </c>
      <c r="ND95" s="193" t="e">
        <f t="shared" si="217"/>
        <v>#N/A</v>
      </c>
      <c r="NE95" s="193" t="e">
        <f t="shared" si="217"/>
        <v>#N/A</v>
      </c>
      <c r="NF95" s="193" t="e">
        <f t="shared" si="217"/>
        <v>#N/A</v>
      </c>
      <c r="NG95" s="193" t="e">
        <f t="shared" si="217"/>
        <v>#N/A</v>
      </c>
      <c r="NH95" s="193" t="e">
        <f t="shared" si="217"/>
        <v>#N/A</v>
      </c>
      <c r="NI95" s="193" t="e">
        <f t="shared" si="217"/>
        <v>#N/A</v>
      </c>
      <c r="NJ95" s="193" t="e">
        <f t="shared" si="217"/>
        <v>#N/A</v>
      </c>
      <c r="NK95" s="193" t="e">
        <f t="shared" si="217"/>
        <v>#N/A</v>
      </c>
      <c r="NL95" s="193" t="e">
        <f t="shared" si="217"/>
        <v>#N/A</v>
      </c>
      <c r="NM95" s="193" t="e">
        <f t="shared" si="217"/>
        <v>#N/A</v>
      </c>
      <c r="NN95" s="193" t="e">
        <f t="shared" si="217"/>
        <v>#N/A</v>
      </c>
      <c r="NO95" s="193" t="e">
        <f t="shared" si="217"/>
        <v>#N/A</v>
      </c>
      <c r="NP95" s="193" t="e">
        <f t="shared" si="217"/>
        <v>#N/A</v>
      </c>
      <c r="NQ95" s="193" t="e">
        <f t="shared" si="217"/>
        <v>#N/A</v>
      </c>
      <c r="NR95" s="193" t="e">
        <f t="shared" si="217"/>
        <v>#N/A</v>
      </c>
      <c r="NS95" s="193" t="e">
        <f t="shared" ref="NS95:OG103" si="249">IF(ISNONTEXT($Q95),IF($G95="R",_xlfn.BETA.DIST(FZ95,$M95,$N95,FALSE,$B95,$D95),_xlfn.BETA.DIST(FZ95,$N95,$M95,FALSE,$B95,$D95)),NA())</f>
        <v>#N/A</v>
      </c>
      <c r="NT95" s="193" t="e">
        <f t="shared" si="249"/>
        <v>#N/A</v>
      </c>
      <c r="NU95" s="193" t="e">
        <f t="shared" si="249"/>
        <v>#N/A</v>
      </c>
      <c r="NV95" s="193" t="e">
        <f t="shared" si="249"/>
        <v>#N/A</v>
      </c>
      <c r="NW95" s="193" t="e">
        <f t="shared" si="249"/>
        <v>#N/A</v>
      </c>
      <c r="NX95" s="193" t="e">
        <f t="shared" si="249"/>
        <v>#N/A</v>
      </c>
      <c r="NY95" s="193" t="e">
        <f t="shared" si="249"/>
        <v>#N/A</v>
      </c>
      <c r="NZ95" s="193" t="e">
        <f t="shared" si="249"/>
        <v>#N/A</v>
      </c>
      <c r="OA95" s="193" t="e">
        <f t="shared" si="249"/>
        <v>#N/A</v>
      </c>
      <c r="OB95" s="193" t="e">
        <f t="shared" si="249"/>
        <v>#N/A</v>
      </c>
      <c r="OC95" s="193" t="e">
        <f t="shared" si="249"/>
        <v>#N/A</v>
      </c>
      <c r="OD95" s="193" t="e">
        <f t="shared" si="249"/>
        <v>#N/A</v>
      </c>
      <c r="OE95" s="193" t="e">
        <f t="shared" si="249"/>
        <v>#N/A</v>
      </c>
      <c r="OF95" s="193" t="e">
        <f t="shared" si="249"/>
        <v>#N/A</v>
      </c>
      <c r="OG95" s="193" t="e">
        <f t="shared" si="249"/>
        <v>#N/A</v>
      </c>
      <c r="OH95" s="193" t="e">
        <f t="shared" si="246"/>
        <v>#N/A</v>
      </c>
      <c r="OI95" s="193" t="e">
        <f t="shared" si="246"/>
        <v>#N/A</v>
      </c>
      <c r="OJ95" s="193" t="e">
        <f t="shared" si="246"/>
        <v>#N/A</v>
      </c>
      <c r="OK95" s="193" t="e">
        <f t="shared" si="246"/>
        <v>#N/A</v>
      </c>
      <c r="OL95" s="193" t="e">
        <f t="shared" si="246"/>
        <v>#N/A</v>
      </c>
      <c r="OM95" s="193" t="e">
        <f t="shared" si="246"/>
        <v>#N/A</v>
      </c>
      <c r="ON95" s="193" t="e">
        <f t="shared" si="246"/>
        <v>#N/A</v>
      </c>
      <c r="OO95" s="193" t="e">
        <f t="shared" si="246"/>
        <v>#N/A</v>
      </c>
      <c r="OP95" s="193" t="e">
        <f t="shared" si="246"/>
        <v>#N/A</v>
      </c>
      <c r="OQ95" s="193" t="e">
        <f t="shared" si="246"/>
        <v>#N/A</v>
      </c>
      <c r="OR95" s="193" t="e">
        <f t="shared" si="246"/>
        <v>#N/A</v>
      </c>
      <c r="OS95" s="193" t="e">
        <f t="shared" si="246"/>
        <v>#N/A</v>
      </c>
      <c r="OT95" s="193" t="e">
        <f t="shared" si="246"/>
        <v>#N/A</v>
      </c>
      <c r="OU95" s="193" t="e">
        <f t="shared" si="246"/>
        <v>#N/A</v>
      </c>
      <c r="OV95" s="193" t="e">
        <f t="shared" si="246"/>
        <v>#N/A</v>
      </c>
      <c r="OW95" s="193" t="e">
        <f t="shared" si="223"/>
        <v>#N/A</v>
      </c>
      <c r="OX95" s="193" t="e">
        <f t="shared" si="223"/>
        <v>#N/A</v>
      </c>
      <c r="OY95" s="193" t="e">
        <f t="shared" si="223"/>
        <v>#N/A</v>
      </c>
      <c r="OZ95" s="193" t="e">
        <f t="shared" si="223"/>
        <v>#N/A</v>
      </c>
      <c r="PA95" s="193" t="e">
        <f t="shared" si="223"/>
        <v>#N/A</v>
      </c>
      <c r="PB95" s="193" t="e">
        <f t="shared" si="223"/>
        <v>#N/A</v>
      </c>
      <c r="PC95" s="193" t="e">
        <f t="shared" si="223"/>
        <v>#N/A</v>
      </c>
      <c r="PD95" s="193" t="e">
        <f t="shared" si="223"/>
        <v>#N/A</v>
      </c>
      <c r="PE95" s="193" t="e">
        <f t="shared" si="223"/>
        <v>#N/A</v>
      </c>
      <c r="PF95" s="193" t="e">
        <f t="shared" si="223"/>
        <v>#N/A</v>
      </c>
      <c r="PG95" s="193" t="e">
        <f t="shared" si="223"/>
        <v>#N/A</v>
      </c>
      <c r="PH95" s="193" t="e">
        <f t="shared" si="223"/>
        <v>#N/A</v>
      </c>
      <c r="PI95" s="193" t="e">
        <f t="shared" si="223"/>
        <v>#N/A</v>
      </c>
      <c r="PJ95" s="193" t="e">
        <f t="shared" si="223"/>
        <v>#N/A</v>
      </c>
      <c r="PK95" s="193" t="e">
        <f t="shared" si="223"/>
        <v>#N/A</v>
      </c>
      <c r="PL95" s="193" t="e">
        <f t="shared" si="195"/>
        <v>#N/A</v>
      </c>
      <c r="PM95" s="193" t="e">
        <f t="shared" si="218"/>
        <v>#N/A</v>
      </c>
      <c r="PN95" s="193" t="e">
        <f t="shared" si="218"/>
        <v>#N/A</v>
      </c>
      <c r="PO95" s="193" t="e">
        <f t="shared" si="218"/>
        <v>#N/A</v>
      </c>
      <c r="PP95" s="193" t="e">
        <f t="shared" si="218"/>
        <v>#N/A</v>
      </c>
      <c r="PQ95" s="193" t="e">
        <f t="shared" si="218"/>
        <v>#N/A</v>
      </c>
      <c r="PR95" s="193" t="e">
        <f t="shared" si="218"/>
        <v>#N/A</v>
      </c>
      <c r="PS95" s="193" t="e">
        <f t="shared" si="218"/>
        <v>#N/A</v>
      </c>
      <c r="PT95" s="193" t="e">
        <f t="shared" si="218"/>
        <v>#N/A</v>
      </c>
    </row>
    <row r="96" spans="1:436" hidden="1" x14ac:dyDescent="0.45">
      <c r="A96" s="20">
        <v>93</v>
      </c>
      <c r="B96" s="115"/>
      <c r="C96" s="115"/>
      <c r="D96" s="115"/>
      <c r="E96" s="110" t="str">
        <f t="shared" si="174"/>
        <v/>
      </c>
      <c r="F96" s="21" t="str">
        <f t="shared" si="175"/>
        <v/>
      </c>
      <c r="G96" s="22" t="str">
        <f t="shared" si="176"/>
        <v/>
      </c>
      <c r="H96" s="23" t="str">
        <f>IF(F96="","",IF(OR($F96&lt;Skew!$B$3,$F96=Skew!$B$3),IF($F96&gt;Skew!$C$3,Skew!$A$3,IF($F96&gt;Skew!$C$4,Skew!$A$4,IF($F96&gt;Skew!$C$5,Skew!$A$5,IF($F96&gt;Skew!$C$6,Skew!$A$6,IF($F96&gt;Skew!$C$7,Skew!$A$7,IF($F96&gt;Skew!$C$8,Skew!$A$8,IF($F96&gt;Skew!$C$9,Skew!$A$9,IF($F96&gt;Skew!$C$10,Skew!$A$10,IF($F96&gt;Skew!$C$11,Skew!$A$11,IF($F96&gt;Skew!$C$12,Skew!$A$12,IF($F96&gt;Skew!$C$13,Skew!$A$13,IF($F96&gt;Skew!$C$14,Skew!$A$14,IF($F96&gt;Skew!$C$15,Skew!$A$15,IF($F96&gt;Skew!$C$16,Skew!$A$16,Skew!$A$17)
)))))))))))))))</f>
        <v/>
      </c>
      <c r="I96" s="22" t="str">
        <f>IF(F96="","",MATCH(H96,Skew!$A$3:$A$17,0))</f>
        <v/>
      </c>
      <c r="J96" s="22" t="str">
        <f t="shared" si="166"/>
        <v/>
      </c>
      <c r="K96" s="24"/>
      <c r="L96" s="22" t="str">
        <f>IF(OR(F96="",K96=""),"",MATCH(K96,Confidence!$A$3:$A$12,0))</f>
        <v/>
      </c>
      <c r="M96" s="25" t="str">
        <f t="shared" si="167"/>
        <v/>
      </c>
      <c r="N96" s="25" t="str">
        <f t="shared" si="168"/>
        <v/>
      </c>
      <c r="O96" s="22"/>
      <c r="P96" s="102" t="str">
        <f t="shared" si="169"/>
        <v/>
      </c>
      <c r="Q96" s="102" t="str">
        <f t="shared" si="170"/>
        <v/>
      </c>
      <c r="R96" s="37" t="str">
        <f t="shared" si="171"/>
        <v/>
      </c>
      <c r="S96" s="115"/>
      <c r="T96" s="204" t="str">
        <f>IF(AND(B96&gt;0,C96&gt;0,D96&gt;0,M96&gt;0,N96&gt;0,S96&gt;0,NOT(K96="")),ABS(VLOOKUP($S$1,VLookups!$A$30:$B$31,2,FALSE)-_xlfn.BETA.DIST(S96,IF(G96="L",N96,M96),IF(G96="L",M96,N96),TRUE,B96,D96)),"")</f>
        <v/>
      </c>
      <c r="U96" s="112" t="str">
        <f>IF(OR($M96="",$N96=""),"",_xlfn.BETA.INV(ABS(VLOOKUP($S$1,VLookups!$A$30:$B$31,2,FALSE)-U$3),IF($G96="L",$N96,$M96),IF($G96="L",$M96,$N96),$B96,$D96))</f>
        <v/>
      </c>
      <c r="V96" s="113" t="str">
        <f>IF(OR($M96="",$N96=""),"",_xlfn.BETA.INV(ABS(VLOOKUP($S$1,VLookups!$A$30:$B$31,2,FALSE)-V$3),IF($G96="L",$N96,$M96),IF($G96="L",$M96,$N96),$B96,$D96))</f>
        <v/>
      </c>
      <c r="W96" s="112" t="str">
        <f>IF(OR($M96="",$N96=""),"",_xlfn.BETA.INV(ABS(VLOOKUP($S$1,VLookups!$A$30:$B$31,2,FALSE)-W$3),IF($G96="L",$N96,$M96),IF($G96="L",$M96,$N96),$B96,$D96))</f>
        <v/>
      </c>
      <c r="X96" s="113" t="str">
        <f>IF(OR($M96="",$N96=""),"",_xlfn.BETA.INV(ABS(VLOOKUP($S$1,VLookups!$A$30:$B$31,2,FALSE)-X$3),IF($G96="L",$N96,$M96),IF($G96="L",$M96,$N96),$B96,$D96))</f>
        <v/>
      </c>
      <c r="Y96" s="112" t="str">
        <f>IF(OR($M96="",$N96=""),"",_xlfn.BETA.INV(ABS(VLOOKUP($S$1,VLookups!$A$30:$B$31,2,FALSE)-Y$3),IF($G96="L",$N96,$M96),IF($G96="L",$M96,$N96),$B96,$D96))</f>
        <v/>
      </c>
      <c r="Z96" s="113" t="str">
        <f>IF(OR($M96="",$N96=""),"",_xlfn.BETA.INV(ABS(VLOOKUP($S$1,VLookups!$A$30:$B$31,2,FALSE)-Z$3),IF($G96="L",$N96,$M96),IF($G96="L",$M96,$N96),$B96,$D96))</f>
        <v/>
      </c>
      <c r="AA96" s="112" t="str">
        <f>IF(OR($M96="",$N96=""),"",_xlfn.BETA.INV(ABS(VLOOKUP($S$1,VLookups!$A$30:$B$31,2,FALSE)-AA$3),IF($G96="L",$N96,$M96),IF($G96="L",$M96,$N96),$B96,$D96))</f>
        <v/>
      </c>
      <c r="AB96" s="113" t="str">
        <f>IF(OR($M96="",$N96=""),"",_xlfn.BETA.INV(ABS(VLOOKUP($S$1,VLookups!$A$30:$B$31,2,FALSE)-AB$3),IF($G96="L",$N96,$M96),IF($G96="L",$M96,$N96),$B96,$D96))</f>
        <v/>
      </c>
      <c r="AC96" s="112" t="str">
        <f>IF(OR($M96="",$N96=""),"",_xlfn.BETA.INV(ABS(VLOOKUP($S$1,VLookups!$A$30:$B$31,2,FALSE)-AC$3),IF($G96="L",$N96,$M96),IF($G96="L",$M96,$N96),$B96,$D96))</f>
        <v/>
      </c>
      <c r="AD96" s="113" t="str">
        <f>IF(OR($M96="",$N96=""),"",_xlfn.BETA.INV(ABS(VLOOKUP($S$1,VLookups!$A$30:$B$31,2,FALSE)-AD$3),IF($G96="L",$N96,$M96),IF($G96="L",$M96,$N96),$B96,$D96))</f>
        <v/>
      </c>
      <c r="AE96" s="112" t="str">
        <f>IF(OR($M96="",$N96=""),"",_xlfn.BETA.INV(ABS(VLOOKUP($S$1,VLookups!$A$30:$B$31,2,FALSE)-AE$3),IF($G96="L",$N96,$M96),IF($G96="L",$M96,$N96),$B96,$D96))</f>
        <v/>
      </c>
      <c r="AF96" s="113" t="str">
        <f>IF(OR($M96="",$N96=""),"",_xlfn.BETA.INV(ABS(VLOOKUP($S$1,VLookups!$A$30:$B$31,2,FALSE)-AF$3),IF($G96="L",$N96,$M96),IF($G96="L",$M96,$N96),$B96,$D96))</f>
        <v/>
      </c>
      <c r="AG96" s="15"/>
      <c r="AH96" s="194" t="str">
        <f t="shared" si="177"/>
        <v/>
      </c>
      <c r="AI96" s="192" t="str">
        <f t="shared" si="178"/>
        <v/>
      </c>
      <c r="AJ96" s="177" t="str">
        <f t="shared" si="240"/>
        <v/>
      </c>
      <c r="AK96" s="177" t="str">
        <f t="shared" si="232"/>
        <v/>
      </c>
      <c r="AL96" s="177" t="str">
        <f t="shared" si="232"/>
        <v/>
      </c>
      <c r="AM96" s="177" t="str">
        <f t="shared" si="232"/>
        <v/>
      </c>
      <c r="AN96" s="177" t="str">
        <f t="shared" si="232"/>
        <v/>
      </c>
      <c r="AO96" s="177" t="str">
        <f t="shared" si="232"/>
        <v/>
      </c>
      <c r="AP96" s="177" t="str">
        <f t="shared" si="232"/>
        <v/>
      </c>
      <c r="AQ96" s="177" t="str">
        <f t="shared" si="232"/>
        <v/>
      </c>
      <c r="AR96" s="177" t="str">
        <f t="shared" si="232"/>
        <v/>
      </c>
      <c r="AS96" s="177" t="str">
        <f t="shared" si="232"/>
        <v/>
      </c>
      <c r="AT96" s="177" t="str">
        <f t="shared" si="232"/>
        <v/>
      </c>
      <c r="AU96" s="177" t="str">
        <f t="shared" si="232"/>
        <v/>
      </c>
      <c r="AV96" s="177" t="str">
        <f t="shared" si="232"/>
        <v/>
      </c>
      <c r="AW96" s="177" t="str">
        <f t="shared" si="232"/>
        <v/>
      </c>
      <c r="AX96" s="177" t="str">
        <f t="shared" si="232"/>
        <v/>
      </c>
      <c r="AY96" s="177" t="str">
        <f t="shared" si="232"/>
        <v/>
      </c>
      <c r="AZ96" s="177" t="str">
        <f t="shared" si="232"/>
        <v/>
      </c>
      <c r="BA96" s="177" t="str">
        <f t="shared" si="227"/>
        <v/>
      </c>
      <c r="BB96" s="177" t="str">
        <f t="shared" si="227"/>
        <v/>
      </c>
      <c r="BC96" s="177" t="str">
        <f t="shared" si="227"/>
        <v/>
      </c>
      <c r="BD96" s="177" t="str">
        <f t="shared" si="227"/>
        <v/>
      </c>
      <c r="BE96" s="177" t="str">
        <f t="shared" si="227"/>
        <v/>
      </c>
      <c r="BF96" s="177" t="str">
        <f t="shared" si="227"/>
        <v/>
      </c>
      <c r="BG96" s="177" t="str">
        <f t="shared" si="227"/>
        <v/>
      </c>
      <c r="BH96" s="177" t="str">
        <f t="shared" si="227"/>
        <v/>
      </c>
      <c r="BI96" s="177" t="str">
        <f t="shared" si="227"/>
        <v/>
      </c>
      <c r="BJ96" s="177" t="str">
        <f t="shared" si="227"/>
        <v/>
      </c>
      <c r="BK96" s="177" t="str">
        <f t="shared" si="227"/>
        <v/>
      </c>
      <c r="BL96" s="177" t="str">
        <f t="shared" si="227"/>
        <v/>
      </c>
      <c r="BM96" s="177" t="str">
        <f t="shared" si="227"/>
        <v/>
      </c>
      <c r="BN96" s="177" t="str">
        <f t="shared" si="227"/>
        <v/>
      </c>
      <c r="BO96" s="177" t="str">
        <f t="shared" si="227"/>
        <v/>
      </c>
      <c r="BP96" s="177" t="str">
        <f t="shared" si="233"/>
        <v/>
      </c>
      <c r="BQ96" s="177" t="str">
        <f t="shared" si="233"/>
        <v/>
      </c>
      <c r="BR96" s="177" t="str">
        <f t="shared" si="233"/>
        <v/>
      </c>
      <c r="BS96" s="177" t="str">
        <f t="shared" si="233"/>
        <v/>
      </c>
      <c r="BT96" s="177" t="str">
        <f t="shared" si="233"/>
        <v/>
      </c>
      <c r="BU96" s="177" t="str">
        <f t="shared" si="233"/>
        <v/>
      </c>
      <c r="BV96" s="177" t="str">
        <f t="shared" si="233"/>
        <v/>
      </c>
      <c r="BW96" s="177" t="str">
        <f t="shared" si="233"/>
        <v/>
      </c>
      <c r="BX96" s="177" t="str">
        <f t="shared" si="233"/>
        <v/>
      </c>
      <c r="BY96" s="177" t="str">
        <f t="shared" si="233"/>
        <v/>
      </c>
      <c r="BZ96" s="177" t="str">
        <f t="shared" si="233"/>
        <v/>
      </c>
      <c r="CA96" s="177" t="str">
        <f t="shared" si="233"/>
        <v/>
      </c>
      <c r="CB96" s="177" t="str">
        <f t="shared" si="233"/>
        <v/>
      </c>
      <c r="CC96" s="177" t="str">
        <f t="shared" si="233"/>
        <v/>
      </c>
      <c r="CD96" s="177" t="str">
        <f t="shared" si="233"/>
        <v/>
      </c>
      <c r="CE96" s="177" t="str">
        <f t="shared" si="233"/>
        <v/>
      </c>
      <c r="CF96" s="177" t="str">
        <f t="shared" si="228"/>
        <v/>
      </c>
      <c r="CG96" s="177" t="str">
        <f t="shared" si="228"/>
        <v/>
      </c>
      <c r="CH96" s="177" t="str">
        <f t="shared" si="228"/>
        <v/>
      </c>
      <c r="CI96" s="177" t="str">
        <f t="shared" si="228"/>
        <v/>
      </c>
      <c r="CJ96" s="177" t="str">
        <f t="shared" si="228"/>
        <v/>
      </c>
      <c r="CK96" s="177" t="str">
        <f t="shared" si="228"/>
        <v/>
      </c>
      <c r="CL96" s="177" t="str">
        <f t="shared" si="228"/>
        <v/>
      </c>
      <c r="CM96" s="177" t="str">
        <f t="shared" si="228"/>
        <v/>
      </c>
      <c r="CN96" s="177" t="str">
        <f t="shared" si="228"/>
        <v/>
      </c>
      <c r="CO96" s="177" t="str">
        <f t="shared" si="228"/>
        <v/>
      </c>
      <c r="CP96" s="177" t="str">
        <f t="shared" si="228"/>
        <v/>
      </c>
      <c r="CQ96" s="177" t="str">
        <f t="shared" si="228"/>
        <v/>
      </c>
      <c r="CR96" s="177" t="str">
        <f t="shared" si="228"/>
        <v/>
      </c>
      <c r="CS96" s="177" t="str">
        <f t="shared" si="228"/>
        <v/>
      </c>
      <c r="CT96" s="177" t="str">
        <f t="shared" si="228"/>
        <v/>
      </c>
      <c r="CU96" s="177" t="str">
        <f t="shared" si="224"/>
        <v/>
      </c>
      <c r="CV96" s="177" t="str">
        <f t="shared" si="224"/>
        <v/>
      </c>
      <c r="CW96" s="177" t="str">
        <f t="shared" si="224"/>
        <v/>
      </c>
      <c r="CX96" s="177" t="str">
        <f t="shared" si="224"/>
        <v/>
      </c>
      <c r="CY96" s="177" t="str">
        <f t="shared" si="224"/>
        <v/>
      </c>
      <c r="CZ96" s="177" t="str">
        <f t="shared" si="224"/>
        <v/>
      </c>
      <c r="DA96" s="177" t="str">
        <f t="shared" si="224"/>
        <v/>
      </c>
      <c r="DB96" s="177" t="str">
        <f t="shared" si="224"/>
        <v/>
      </c>
      <c r="DC96" s="177" t="str">
        <f t="shared" si="224"/>
        <v/>
      </c>
      <c r="DD96" s="177" t="str">
        <f t="shared" si="224"/>
        <v/>
      </c>
      <c r="DE96" s="177" t="str">
        <f t="shared" si="224"/>
        <v/>
      </c>
      <c r="DF96" s="177" t="str">
        <f t="shared" si="224"/>
        <v/>
      </c>
      <c r="DG96" s="177" t="str">
        <f t="shared" si="224"/>
        <v/>
      </c>
      <c r="DH96" s="177" t="str">
        <f t="shared" si="224"/>
        <v/>
      </c>
      <c r="DI96" s="177" t="str">
        <f t="shared" si="224"/>
        <v/>
      </c>
      <c r="DJ96" s="177" t="str">
        <f t="shared" si="224"/>
        <v/>
      </c>
      <c r="DK96" s="177" t="str">
        <f t="shared" si="220"/>
        <v/>
      </c>
      <c r="DL96" s="177" t="str">
        <f t="shared" si="220"/>
        <v/>
      </c>
      <c r="DM96" s="177" t="str">
        <f t="shared" si="220"/>
        <v/>
      </c>
      <c r="DN96" s="177" t="str">
        <f t="shared" si="220"/>
        <v/>
      </c>
      <c r="DO96" s="177" t="str">
        <f t="shared" si="220"/>
        <v/>
      </c>
      <c r="DP96" s="177" t="str">
        <f t="shared" si="220"/>
        <v/>
      </c>
      <c r="DQ96" s="177" t="str">
        <f t="shared" si="220"/>
        <v/>
      </c>
      <c r="DR96" s="177" t="str">
        <f t="shared" si="220"/>
        <v/>
      </c>
      <c r="DS96" s="177" t="str">
        <f t="shared" si="220"/>
        <v/>
      </c>
      <c r="DT96" s="177" t="str">
        <f t="shared" si="220"/>
        <v/>
      </c>
      <c r="DU96" s="177" t="str">
        <f t="shared" si="220"/>
        <v/>
      </c>
      <c r="DV96" s="177" t="str">
        <f t="shared" si="220"/>
        <v/>
      </c>
      <c r="DW96" s="177" t="str">
        <f t="shared" si="220"/>
        <v/>
      </c>
      <c r="DX96" s="177" t="str">
        <f t="shared" si="220"/>
        <v/>
      </c>
      <c r="DY96" s="177" t="str">
        <f t="shared" si="220"/>
        <v/>
      </c>
      <c r="DZ96" s="177" t="str">
        <f t="shared" si="234"/>
        <v/>
      </c>
      <c r="EA96" s="177" t="str">
        <f t="shared" si="234"/>
        <v/>
      </c>
      <c r="EB96" s="177" t="str">
        <f t="shared" si="234"/>
        <v/>
      </c>
      <c r="EC96" s="177" t="str">
        <f t="shared" si="234"/>
        <v/>
      </c>
      <c r="ED96" s="177" t="str">
        <f t="shared" si="234"/>
        <v/>
      </c>
      <c r="EE96" s="177" t="str">
        <f t="shared" si="234"/>
        <v/>
      </c>
      <c r="EF96" s="177" t="str">
        <f t="shared" si="234"/>
        <v/>
      </c>
      <c r="EG96" s="177" t="str">
        <f t="shared" si="234"/>
        <v/>
      </c>
      <c r="EH96" s="177" t="str">
        <f t="shared" si="234"/>
        <v/>
      </c>
      <c r="EI96" s="177" t="str">
        <f t="shared" si="234"/>
        <v/>
      </c>
      <c r="EJ96" s="177" t="str">
        <f t="shared" si="234"/>
        <v/>
      </c>
      <c r="EK96" s="177" t="str">
        <f t="shared" si="234"/>
        <v/>
      </c>
      <c r="EL96" s="177" t="str">
        <f t="shared" si="234"/>
        <v/>
      </c>
      <c r="EM96" s="177" t="str">
        <f t="shared" si="234"/>
        <v/>
      </c>
      <c r="EN96" s="177" t="str">
        <f t="shared" si="234"/>
        <v/>
      </c>
      <c r="EO96" s="177" t="str">
        <f t="shared" si="234"/>
        <v/>
      </c>
      <c r="EP96" s="177" t="str">
        <f t="shared" si="229"/>
        <v/>
      </c>
      <c r="EQ96" s="177" t="str">
        <f t="shared" si="229"/>
        <v/>
      </c>
      <c r="ER96" s="177" t="str">
        <f t="shared" si="229"/>
        <v/>
      </c>
      <c r="ES96" s="177" t="str">
        <f t="shared" si="229"/>
        <v/>
      </c>
      <c r="ET96" s="177" t="str">
        <f t="shared" si="229"/>
        <v/>
      </c>
      <c r="EU96" s="177" t="str">
        <f t="shared" si="229"/>
        <v/>
      </c>
      <c r="EV96" s="177" t="str">
        <f t="shared" si="229"/>
        <v/>
      </c>
      <c r="EW96" s="177" t="str">
        <f t="shared" si="229"/>
        <v/>
      </c>
      <c r="EX96" s="177" t="str">
        <f t="shared" si="229"/>
        <v/>
      </c>
      <c r="EY96" s="177" t="str">
        <f t="shared" si="229"/>
        <v/>
      </c>
      <c r="EZ96" s="177" t="str">
        <f t="shared" si="229"/>
        <v/>
      </c>
      <c r="FA96" s="177" t="str">
        <f t="shared" si="229"/>
        <v/>
      </c>
      <c r="FB96" s="177" t="str">
        <f t="shared" si="229"/>
        <v/>
      </c>
      <c r="FC96" s="177" t="str">
        <f t="shared" si="229"/>
        <v/>
      </c>
      <c r="FD96" s="177" t="str">
        <f t="shared" si="229"/>
        <v/>
      </c>
      <c r="FE96" s="177" t="str">
        <f t="shared" si="239"/>
        <v/>
      </c>
      <c r="FF96" s="177" t="str">
        <f t="shared" si="239"/>
        <v/>
      </c>
      <c r="FG96" s="177" t="str">
        <f t="shared" si="239"/>
        <v/>
      </c>
      <c r="FH96" s="177" t="str">
        <f t="shared" si="239"/>
        <v/>
      </c>
      <c r="FI96" s="177" t="str">
        <f t="shared" si="239"/>
        <v/>
      </c>
      <c r="FJ96" s="177" t="str">
        <f t="shared" si="239"/>
        <v/>
      </c>
      <c r="FK96" s="177" t="str">
        <f t="shared" si="239"/>
        <v/>
      </c>
      <c r="FL96" s="177" t="str">
        <f t="shared" si="239"/>
        <v/>
      </c>
      <c r="FM96" s="177" t="str">
        <f t="shared" si="239"/>
        <v/>
      </c>
      <c r="FN96" s="177" t="str">
        <f t="shared" si="239"/>
        <v/>
      </c>
      <c r="FO96" s="177" t="str">
        <f t="shared" si="239"/>
        <v/>
      </c>
      <c r="FP96" s="177" t="str">
        <f t="shared" si="239"/>
        <v/>
      </c>
      <c r="FQ96" s="177" t="str">
        <f t="shared" si="239"/>
        <v/>
      </c>
      <c r="FR96" s="177" t="str">
        <f t="shared" si="239"/>
        <v/>
      </c>
      <c r="FS96" s="177" t="str">
        <f t="shared" si="239"/>
        <v/>
      </c>
      <c r="FT96" s="177" t="str">
        <f t="shared" si="239"/>
        <v/>
      </c>
      <c r="FU96" s="177" t="str">
        <f t="shared" si="235"/>
        <v/>
      </c>
      <c r="FV96" s="177" t="str">
        <f t="shared" si="235"/>
        <v/>
      </c>
      <c r="FW96" s="177" t="str">
        <f t="shared" si="235"/>
        <v/>
      </c>
      <c r="FX96" s="177" t="str">
        <f t="shared" si="235"/>
        <v/>
      </c>
      <c r="FY96" s="177" t="str">
        <f t="shared" si="235"/>
        <v/>
      </c>
      <c r="FZ96" s="177" t="str">
        <f t="shared" si="235"/>
        <v/>
      </c>
      <c r="GA96" s="177" t="str">
        <f t="shared" si="235"/>
        <v/>
      </c>
      <c r="GB96" s="177" t="str">
        <f t="shared" si="235"/>
        <v/>
      </c>
      <c r="GC96" s="177" t="str">
        <f t="shared" si="235"/>
        <v/>
      </c>
      <c r="GD96" s="177" t="str">
        <f t="shared" si="235"/>
        <v/>
      </c>
      <c r="GE96" s="177" t="str">
        <f t="shared" si="235"/>
        <v/>
      </c>
      <c r="GF96" s="177" t="str">
        <f t="shared" si="235"/>
        <v/>
      </c>
      <c r="GG96" s="177" t="str">
        <f t="shared" si="235"/>
        <v/>
      </c>
      <c r="GH96" s="177" t="str">
        <f t="shared" si="235"/>
        <v/>
      </c>
      <c r="GI96" s="177" t="str">
        <f t="shared" si="235"/>
        <v/>
      </c>
      <c r="GJ96" s="177" t="str">
        <f t="shared" si="230"/>
        <v/>
      </c>
      <c r="GK96" s="177" t="str">
        <f t="shared" si="230"/>
        <v/>
      </c>
      <c r="GL96" s="177" t="str">
        <f t="shared" si="230"/>
        <v/>
      </c>
      <c r="GM96" s="177" t="str">
        <f t="shared" si="225"/>
        <v/>
      </c>
      <c r="GN96" s="177" t="str">
        <f t="shared" si="236"/>
        <v/>
      </c>
      <c r="GO96" s="177" t="str">
        <f t="shared" si="236"/>
        <v/>
      </c>
      <c r="GP96" s="177" t="str">
        <f t="shared" si="236"/>
        <v/>
      </c>
      <c r="GQ96" s="177" t="str">
        <f t="shared" si="236"/>
        <v/>
      </c>
      <c r="GR96" s="177" t="str">
        <f t="shared" si="236"/>
        <v/>
      </c>
      <c r="GS96" s="177" t="str">
        <f t="shared" si="236"/>
        <v/>
      </c>
      <c r="GT96" s="177" t="str">
        <f t="shared" si="236"/>
        <v/>
      </c>
      <c r="GU96" s="177" t="str">
        <f t="shared" si="236"/>
        <v/>
      </c>
      <c r="GV96" s="177" t="str">
        <f t="shared" si="236"/>
        <v/>
      </c>
      <c r="GW96" s="177" t="str">
        <f t="shared" si="236"/>
        <v/>
      </c>
      <c r="GX96" s="177" t="str">
        <f t="shared" si="236"/>
        <v/>
      </c>
      <c r="GY96" s="177" t="str">
        <f t="shared" si="236"/>
        <v/>
      </c>
      <c r="GZ96" s="177" t="str">
        <f t="shared" si="236"/>
        <v/>
      </c>
      <c r="HA96" s="177" t="str">
        <f t="shared" si="236"/>
        <v/>
      </c>
      <c r="HB96" s="177" t="str">
        <f t="shared" si="236"/>
        <v/>
      </c>
      <c r="HC96" s="177" t="str">
        <f t="shared" si="236"/>
        <v/>
      </c>
      <c r="HD96" s="177" t="str">
        <f t="shared" si="231"/>
        <v/>
      </c>
      <c r="HE96" s="177" t="str">
        <f t="shared" si="231"/>
        <v/>
      </c>
      <c r="HF96" s="177" t="str">
        <f t="shared" si="231"/>
        <v/>
      </c>
      <c r="HG96" s="177" t="str">
        <f t="shared" si="231"/>
        <v/>
      </c>
      <c r="HH96" s="177" t="str">
        <f t="shared" si="231"/>
        <v/>
      </c>
      <c r="HI96" s="177" t="str">
        <f t="shared" si="231"/>
        <v/>
      </c>
      <c r="HJ96" s="177" t="str">
        <f t="shared" si="231"/>
        <v/>
      </c>
      <c r="HK96" s="177" t="str">
        <f t="shared" si="231"/>
        <v/>
      </c>
      <c r="HL96" s="177" t="str">
        <f t="shared" si="231"/>
        <v/>
      </c>
      <c r="HM96" s="177" t="str">
        <f t="shared" si="231"/>
        <v/>
      </c>
      <c r="HN96" s="177" t="str">
        <f t="shared" si="231"/>
        <v/>
      </c>
      <c r="HO96" s="177" t="str">
        <f t="shared" si="231"/>
        <v/>
      </c>
      <c r="HP96" s="177" t="str">
        <f t="shared" si="231"/>
        <v/>
      </c>
      <c r="HQ96" s="177" t="str">
        <f t="shared" si="231"/>
        <v/>
      </c>
      <c r="HR96" s="177" t="str">
        <f t="shared" si="231"/>
        <v/>
      </c>
      <c r="HS96" s="177" t="str">
        <f t="shared" si="226"/>
        <v/>
      </c>
      <c r="HT96" s="177" t="str">
        <f t="shared" si="237"/>
        <v/>
      </c>
      <c r="HU96" s="177" t="str">
        <f t="shared" si="237"/>
        <v/>
      </c>
      <c r="HV96" s="177" t="str">
        <f t="shared" si="237"/>
        <v/>
      </c>
      <c r="HW96" s="177" t="str">
        <f t="shared" si="237"/>
        <v/>
      </c>
      <c r="HX96" s="177" t="str">
        <f t="shared" si="237"/>
        <v/>
      </c>
      <c r="HY96" s="177" t="str">
        <f t="shared" si="237"/>
        <v/>
      </c>
      <c r="HZ96" s="177" t="str">
        <f t="shared" si="237"/>
        <v/>
      </c>
      <c r="IA96" s="192" t="str">
        <f t="shared" si="181"/>
        <v/>
      </c>
      <c r="IB96" s="193" t="e">
        <f t="shared" si="172"/>
        <v>#N/A</v>
      </c>
      <c r="IC96" s="193" t="e">
        <f t="shared" si="241"/>
        <v>#N/A</v>
      </c>
      <c r="ID96" s="193" t="e">
        <f t="shared" si="241"/>
        <v>#N/A</v>
      </c>
      <c r="IE96" s="193" t="e">
        <f t="shared" si="241"/>
        <v>#N/A</v>
      </c>
      <c r="IF96" s="193" t="e">
        <f t="shared" si="215"/>
        <v>#N/A</v>
      </c>
      <c r="IG96" s="193" t="e">
        <f t="shared" si="215"/>
        <v>#N/A</v>
      </c>
      <c r="IH96" s="193" t="e">
        <f t="shared" si="215"/>
        <v>#N/A</v>
      </c>
      <c r="II96" s="193" t="e">
        <f t="shared" si="215"/>
        <v>#N/A</v>
      </c>
      <c r="IJ96" s="193" t="e">
        <f t="shared" si="215"/>
        <v>#N/A</v>
      </c>
      <c r="IK96" s="193" t="e">
        <f t="shared" si="215"/>
        <v>#N/A</v>
      </c>
      <c r="IL96" s="193" t="e">
        <f t="shared" si="215"/>
        <v>#N/A</v>
      </c>
      <c r="IM96" s="193" t="e">
        <f t="shared" si="215"/>
        <v>#N/A</v>
      </c>
      <c r="IN96" s="193" t="e">
        <f t="shared" si="215"/>
        <v>#N/A</v>
      </c>
      <c r="IO96" s="193" t="e">
        <f t="shared" si="215"/>
        <v>#N/A</v>
      </c>
      <c r="IP96" s="193" t="e">
        <f t="shared" si="215"/>
        <v>#N/A</v>
      </c>
      <c r="IQ96" s="193" t="e">
        <f t="shared" si="215"/>
        <v>#N/A</v>
      </c>
      <c r="IR96" s="193" t="e">
        <f t="shared" si="215"/>
        <v>#N/A</v>
      </c>
      <c r="IS96" s="193" t="e">
        <f t="shared" si="215"/>
        <v>#N/A</v>
      </c>
      <c r="IT96" s="193" t="e">
        <f t="shared" si="215"/>
        <v>#N/A</v>
      </c>
      <c r="IU96" s="193" t="e">
        <f t="shared" si="247"/>
        <v>#N/A</v>
      </c>
      <c r="IV96" s="193" t="e">
        <f t="shared" si="247"/>
        <v>#N/A</v>
      </c>
      <c r="IW96" s="193" t="e">
        <f t="shared" si="247"/>
        <v>#N/A</v>
      </c>
      <c r="IX96" s="193" t="e">
        <f t="shared" si="247"/>
        <v>#N/A</v>
      </c>
      <c r="IY96" s="193" t="e">
        <f t="shared" si="247"/>
        <v>#N/A</v>
      </c>
      <c r="IZ96" s="193" t="e">
        <f t="shared" si="247"/>
        <v>#N/A</v>
      </c>
      <c r="JA96" s="193" t="e">
        <f t="shared" si="247"/>
        <v>#N/A</v>
      </c>
      <c r="JB96" s="193" t="e">
        <f t="shared" si="247"/>
        <v>#N/A</v>
      </c>
      <c r="JC96" s="193" t="e">
        <f t="shared" si="247"/>
        <v>#N/A</v>
      </c>
      <c r="JD96" s="193" t="e">
        <f t="shared" si="247"/>
        <v>#N/A</v>
      </c>
      <c r="JE96" s="193" t="e">
        <f t="shared" si="247"/>
        <v>#N/A</v>
      </c>
      <c r="JF96" s="193" t="e">
        <f t="shared" si="247"/>
        <v>#N/A</v>
      </c>
      <c r="JG96" s="193" t="e">
        <f t="shared" si="247"/>
        <v>#N/A</v>
      </c>
      <c r="JH96" s="193" t="e">
        <f t="shared" si="247"/>
        <v>#N/A</v>
      </c>
      <c r="JI96" s="193" t="e">
        <f t="shared" si="247"/>
        <v>#N/A</v>
      </c>
      <c r="JJ96" s="193" t="e">
        <f t="shared" si="244"/>
        <v>#N/A</v>
      </c>
      <c r="JK96" s="193" t="e">
        <f t="shared" si="244"/>
        <v>#N/A</v>
      </c>
      <c r="JL96" s="193" t="e">
        <f t="shared" si="244"/>
        <v>#N/A</v>
      </c>
      <c r="JM96" s="193" t="e">
        <f t="shared" si="244"/>
        <v>#N/A</v>
      </c>
      <c r="JN96" s="193" t="e">
        <f t="shared" si="244"/>
        <v>#N/A</v>
      </c>
      <c r="JO96" s="193" t="e">
        <f t="shared" si="244"/>
        <v>#N/A</v>
      </c>
      <c r="JP96" s="193" t="e">
        <f t="shared" si="244"/>
        <v>#N/A</v>
      </c>
      <c r="JQ96" s="193" t="e">
        <f t="shared" si="244"/>
        <v>#N/A</v>
      </c>
      <c r="JR96" s="193" t="e">
        <f t="shared" si="244"/>
        <v>#N/A</v>
      </c>
      <c r="JS96" s="193" t="e">
        <f t="shared" si="244"/>
        <v>#N/A</v>
      </c>
      <c r="JT96" s="193" t="e">
        <f t="shared" si="244"/>
        <v>#N/A</v>
      </c>
      <c r="JU96" s="193" t="e">
        <f t="shared" si="244"/>
        <v>#N/A</v>
      </c>
      <c r="JV96" s="193" t="e">
        <f t="shared" si="244"/>
        <v>#N/A</v>
      </c>
      <c r="JW96" s="193" t="e">
        <f t="shared" si="244"/>
        <v>#N/A</v>
      </c>
      <c r="JX96" s="193" t="e">
        <f t="shared" si="244"/>
        <v>#N/A</v>
      </c>
      <c r="JY96" s="193" t="e">
        <f t="shared" si="221"/>
        <v>#N/A</v>
      </c>
      <c r="JZ96" s="193" t="e">
        <f t="shared" si="221"/>
        <v>#N/A</v>
      </c>
      <c r="KA96" s="193" t="e">
        <f t="shared" si="221"/>
        <v>#N/A</v>
      </c>
      <c r="KB96" s="193" t="e">
        <f t="shared" si="221"/>
        <v>#N/A</v>
      </c>
      <c r="KC96" s="193" t="e">
        <f t="shared" si="221"/>
        <v>#N/A</v>
      </c>
      <c r="KD96" s="193" t="e">
        <f t="shared" si="221"/>
        <v>#N/A</v>
      </c>
      <c r="KE96" s="193" t="e">
        <f t="shared" si="221"/>
        <v>#N/A</v>
      </c>
      <c r="KF96" s="193" t="e">
        <f t="shared" si="221"/>
        <v>#N/A</v>
      </c>
      <c r="KG96" s="193" t="e">
        <f t="shared" si="221"/>
        <v>#N/A</v>
      </c>
      <c r="KH96" s="193" t="e">
        <f t="shared" si="221"/>
        <v>#N/A</v>
      </c>
      <c r="KI96" s="193" t="e">
        <f t="shared" si="221"/>
        <v>#N/A</v>
      </c>
      <c r="KJ96" s="193" t="e">
        <f t="shared" si="221"/>
        <v>#N/A</v>
      </c>
      <c r="KK96" s="193" t="e">
        <f t="shared" si="221"/>
        <v>#N/A</v>
      </c>
      <c r="KL96" s="193" t="e">
        <f t="shared" si="221"/>
        <v>#N/A</v>
      </c>
      <c r="KM96" s="193" t="e">
        <f t="shared" si="221"/>
        <v>#N/A</v>
      </c>
      <c r="KN96" s="193" t="e">
        <f t="shared" si="193"/>
        <v>#N/A</v>
      </c>
      <c r="KO96" s="193" t="e">
        <f t="shared" si="242"/>
        <v>#N/A</v>
      </c>
      <c r="KP96" s="193" t="e">
        <f t="shared" si="242"/>
        <v>#N/A</v>
      </c>
      <c r="KQ96" s="193" t="e">
        <f t="shared" si="242"/>
        <v>#N/A</v>
      </c>
      <c r="KR96" s="193" t="e">
        <f t="shared" si="216"/>
        <v>#N/A</v>
      </c>
      <c r="KS96" s="193" t="e">
        <f t="shared" si="216"/>
        <v>#N/A</v>
      </c>
      <c r="KT96" s="193" t="e">
        <f t="shared" si="216"/>
        <v>#N/A</v>
      </c>
      <c r="KU96" s="193" t="e">
        <f t="shared" si="216"/>
        <v>#N/A</v>
      </c>
      <c r="KV96" s="193" t="e">
        <f t="shared" si="216"/>
        <v>#N/A</v>
      </c>
      <c r="KW96" s="193" t="e">
        <f t="shared" si="216"/>
        <v>#N/A</v>
      </c>
      <c r="KX96" s="193" t="e">
        <f t="shared" si="216"/>
        <v>#N/A</v>
      </c>
      <c r="KY96" s="193" t="e">
        <f t="shared" si="216"/>
        <v>#N/A</v>
      </c>
      <c r="KZ96" s="193" t="e">
        <f t="shared" si="216"/>
        <v>#N/A</v>
      </c>
      <c r="LA96" s="193" t="e">
        <f t="shared" si="216"/>
        <v>#N/A</v>
      </c>
      <c r="LB96" s="193" t="e">
        <f t="shared" si="216"/>
        <v>#N/A</v>
      </c>
      <c r="LC96" s="193" t="e">
        <f t="shared" si="216"/>
        <v>#N/A</v>
      </c>
      <c r="LD96" s="193" t="e">
        <f t="shared" si="216"/>
        <v>#N/A</v>
      </c>
      <c r="LE96" s="193" t="e">
        <f t="shared" si="216"/>
        <v>#N/A</v>
      </c>
      <c r="LF96" s="193" t="e">
        <f t="shared" si="216"/>
        <v>#N/A</v>
      </c>
      <c r="LG96" s="193" t="e">
        <f t="shared" si="248"/>
        <v>#N/A</v>
      </c>
      <c r="LH96" s="193" t="e">
        <f t="shared" si="248"/>
        <v>#N/A</v>
      </c>
      <c r="LI96" s="193" t="e">
        <f t="shared" si="248"/>
        <v>#N/A</v>
      </c>
      <c r="LJ96" s="193" t="e">
        <f t="shared" si="248"/>
        <v>#N/A</v>
      </c>
      <c r="LK96" s="193" t="e">
        <f t="shared" si="248"/>
        <v>#N/A</v>
      </c>
      <c r="LL96" s="193" t="e">
        <f t="shared" si="248"/>
        <v>#N/A</v>
      </c>
      <c r="LM96" s="193" t="e">
        <f t="shared" si="248"/>
        <v>#N/A</v>
      </c>
      <c r="LN96" s="193" t="e">
        <f t="shared" si="248"/>
        <v>#N/A</v>
      </c>
      <c r="LO96" s="193" t="e">
        <f t="shared" si="248"/>
        <v>#N/A</v>
      </c>
      <c r="LP96" s="193" t="e">
        <f t="shared" si="248"/>
        <v>#N/A</v>
      </c>
      <c r="LQ96" s="193" t="e">
        <f t="shared" si="248"/>
        <v>#N/A</v>
      </c>
      <c r="LR96" s="193" t="e">
        <f t="shared" si="248"/>
        <v>#N/A</v>
      </c>
      <c r="LS96" s="193" t="e">
        <f t="shared" si="248"/>
        <v>#N/A</v>
      </c>
      <c r="LT96" s="193" t="e">
        <f t="shared" si="248"/>
        <v>#N/A</v>
      </c>
      <c r="LU96" s="193" t="e">
        <f t="shared" si="248"/>
        <v>#N/A</v>
      </c>
      <c r="LV96" s="193" t="e">
        <f t="shared" si="245"/>
        <v>#N/A</v>
      </c>
      <c r="LW96" s="193" t="e">
        <f t="shared" si="245"/>
        <v>#N/A</v>
      </c>
      <c r="LX96" s="193" t="e">
        <f t="shared" si="245"/>
        <v>#N/A</v>
      </c>
      <c r="LY96" s="193" t="e">
        <f t="shared" si="245"/>
        <v>#N/A</v>
      </c>
      <c r="LZ96" s="193" t="e">
        <f t="shared" si="245"/>
        <v>#N/A</v>
      </c>
      <c r="MA96" s="193" t="e">
        <f t="shared" si="245"/>
        <v>#N/A</v>
      </c>
      <c r="MB96" s="193" t="e">
        <f t="shared" si="245"/>
        <v>#N/A</v>
      </c>
      <c r="MC96" s="193" t="e">
        <f t="shared" si="245"/>
        <v>#N/A</v>
      </c>
      <c r="MD96" s="193" t="e">
        <f t="shared" si="245"/>
        <v>#N/A</v>
      </c>
      <c r="ME96" s="193" t="e">
        <f t="shared" si="245"/>
        <v>#N/A</v>
      </c>
      <c r="MF96" s="193" t="e">
        <f t="shared" si="245"/>
        <v>#N/A</v>
      </c>
      <c r="MG96" s="193" t="e">
        <f t="shared" si="245"/>
        <v>#N/A</v>
      </c>
      <c r="MH96" s="193" t="e">
        <f t="shared" si="245"/>
        <v>#N/A</v>
      </c>
      <c r="MI96" s="193" t="e">
        <f t="shared" si="245"/>
        <v>#N/A</v>
      </c>
      <c r="MJ96" s="193" t="e">
        <f t="shared" si="245"/>
        <v>#N/A</v>
      </c>
      <c r="MK96" s="193" t="e">
        <f t="shared" si="222"/>
        <v>#N/A</v>
      </c>
      <c r="ML96" s="193" t="e">
        <f t="shared" si="222"/>
        <v>#N/A</v>
      </c>
      <c r="MM96" s="193" t="e">
        <f t="shared" si="222"/>
        <v>#N/A</v>
      </c>
      <c r="MN96" s="193" t="e">
        <f t="shared" si="222"/>
        <v>#N/A</v>
      </c>
      <c r="MO96" s="193" t="e">
        <f t="shared" si="222"/>
        <v>#N/A</v>
      </c>
      <c r="MP96" s="193" t="e">
        <f t="shared" si="222"/>
        <v>#N/A</v>
      </c>
      <c r="MQ96" s="193" t="e">
        <f t="shared" si="222"/>
        <v>#N/A</v>
      </c>
      <c r="MR96" s="193" t="e">
        <f t="shared" si="222"/>
        <v>#N/A</v>
      </c>
      <c r="MS96" s="193" t="e">
        <f t="shared" si="222"/>
        <v>#N/A</v>
      </c>
      <c r="MT96" s="193" t="e">
        <f t="shared" si="222"/>
        <v>#N/A</v>
      </c>
      <c r="MU96" s="193" t="e">
        <f t="shared" si="222"/>
        <v>#N/A</v>
      </c>
      <c r="MV96" s="193" t="e">
        <f t="shared" si="222"/>
        <v>#N/A</v>
      </c>
      <c r="MW96" s="193" t="e">
        <f t="shared" si="222"/>
        <v>#N/A</v>
      </c>
      <c r="MX96" s="193" t="e">
        <f t="shared" si="222"/>
        <v>#N/A</v>
      </c>
      <c r="MY96" s="193" t="e">
        <f t="shared" si="222"/>
        <v>#N/A</v>
      </c>
      <c r="MZ96" s="193" t="e">
        <f t="shared" si="194"/>
        <v>#N/A</v>
      </c>
      <c r="NA96" s="193" t="e">
        <f t="shared" si="243"/>
        <v>#N/A</v>
      </c>
      <c r="NB96" s="193" t="e">
        <f t="shared" si="243"/>
        <v>#N/A</v>
      </c>
      <c r="NC96" s="193" t="e">
        <f t="shared" si="243"/>
        <v>#N/A</v>
      </c>
      <c r="ND96" s="193" t="e">
        <f t="shared" si="217"/>
        <v>#N/A</v>
      </c>
      <c r="NE96" s="193" t="e">
        <f t="shared" si="217"/>
        <v>#N/A</v>
      </c>
      <c r="NF96" s="193" t="e">
        <f t="shared" si="217"/>
        <v>#N/A</v>
      </c>
      <c r="NG96" s="193" t="e">
        <f t="shared" si="217"/>
        <v>#N/A</v>
      </c>
      <c r="NH96" s="193" t="e">
        <f t="shared" si="217"/>
        <v>#N/A</v>
      </c>
      <c r="NI96" s="193" t="e">
        <f t="shared" si="217"/>
        <v>#N/A</v>
      </c>
      <c r="NJ96" s="193" t="e">
        <f t="shared" si="217"/>
        <v>#N/A</v>
      </c>
      <c r="NK96" s="193" t="e">
        <f t="shared" si="217"/>
        <v>#N/A</v>
      </c>
      <c r="NL96" s="193" t="e">
        <f t="shared" si="217"/>
        <v>#N/A</v>
      </c>
      <c r="NM96" s="193" t="e">
        <f t="shared" si="217"/>
        <v>#N/A</v>
      </c>
      <c r="NN96" s="193" t="e">
        <f t="shared" si="217"/>
        <v>#N/A</v>
      </c>
      <c r="NO96" s="193" t="e">
        <f t="shared" si="217"/>
        <v>#N/A</v>
      </c>
      <c r="NP96" s="193" t="e">
        <f t="shared" si="217"/>
        <v>#N/A</v>
      </c>
      <c r="NQ96" s="193" t="e">
        <f t="shared" si="217"/>
        <v>#N/A</v>
      </c>
      <c r="NR96" s="193" t="e">
        <f t="shared" si="217"/>
        <v>#N/A</v>
      </c>
      <c r="NS96" s="193" t="e">
        <f t="shared" si="249"/>
        <v>#N/A</v>
      </c>
      <c r="NT96" s="193" t="e">
        <f t="shared" si="249"/>
        <v>#N/A</v>
      </c>
      <c r="NU96" s="193" t="e">
        <f t="shared" si="249"/>
        <v>#N/A</v>
      </c>
      <c r="NV96" s="193" t="e">
        <f t="shared" si="249"/>
        <v>#N/A</v>
      </c>
      <c r="NW96" s="193" t="e">
        <f t="shared" si="249"/>
        <v>#N/A</v>
      </c>
      <c r="NX96" s="193" t="e">
        <f t="shared" si="249"/>
        <v>#N/A</v>
      </c>
      <c r="NY96" s="193" t="e">
        <f t="shared" si="249"/>
        <v>#N/A</v>
      </c>
      <c r="NZ96" s="193" t="e">
        <f t="shared" si="249"/>
        <v>#N/A</v>
      </c>
      <c r="OA96" s="193" t="e">
        <f t="shared" si="249"/>
        <v>#N/A</v>
      </c>
      <c r="OB96" s="193" t="e">
        <f t="shared" si="249"/>
        <v>#N/A</v>
      </c>
      <c r="OC96" s="193" t="e">
        <f t="shared" si="249"/>
        <v>#N/A</v>
      </c>
      <c r="OD96" s="193" t="e">
        <f t="shared" si="249"/>
        <v>#N/A</v>
      </c>
      <c r="OE96" s="193" t="e">
        <f t="shared" si="249"/>
        <v>#N/A</v>
      </c>
      <c r="OF96" s="193" t="e">
        <f t="shared" si="249"/>
        <v>#N/A</v>
      </c>
      <c r="OG96" s="193" t="e">
        <f t="shared" si="249"/>
        <v>#N/A</v>
      </c>
      <c r="OH96" s="193" t="e">
        <f t="shared" si="246"/>
        <v>#N/A</v>
      </c>
      <c r="OI96" s="193" t="e">
        <f t="shared" si="246"/>
        <v>#N/A</v>
      </c>
      <c r="OJ96" s="193" t="e">
        <f t="shared" si="246"/>
        <v>#N/A</v>
      </c>
      <c r="OK96" s="193" t="e">
        <f t="shared" si="246"/>
        <v>#N/A</v>
      </c>
      <c r="OL96" s="193" t="e">
        <f t="shared" si="246"/>
        <v>#N/A</v>
      </c>
      <c r="OM96" s="193" t="e">
        <f t="shared" si="246"/>
        <v>#N/A</v>
      </c>
      <c r="ON96" s="193" t="e">
        <f t="shared" si="246"/>
        <v>#N/A</v>
      </c>
      <c r="OO96" s="193" t="e">
        <f t="shared" si="246"/>
        <v>#N/A</v>
      </c>
      <c r="OP96" s="193" t="e">
        <f t="shared" si="246"/>
        <v>#N/A</v>
      </c>
      <c r="OQ96" s="193" t="e">
        <f t="shared" si="246"/>
        <v>#N/A</v>
      </c>
      <c r="OR96" s="193" t="e">
        <f t="shared" si="246"/>
        <v>#N/A</v>
      </c>
      <c r="OS96" s="193" t="e">
        <f t="shared" si="246"/>
        <v>#N/A</v>
      </c>
      <c r="OT96" s="193" t="e">
        <f t="shared" si="246"/>
        <v>#N/A</v>
      </c>
      <c r="OU96" s="193" t="e">
        <f t="shared" si="246"/>
        <v>#N/A</v>
      </c>
      <c r="OV96" s="193" t="e">
        <f t="shared" si="246"/>
        <v>#N/A</v>
      </c>
      <c r="OW96" s="193" t="e">
        <f t="shared" si="223"/>
        <v>#N/A</v>
      </c>
      <c r="OX96" s="193" t="e">
        <f t="shared" si="223"/>
        <v>#N/A</v>
      </c>
      <c r="OY96" s="193" t="e">
        <f t="shared" si="223"/>
        <v>#N/A</v>
      </c>
      <c r="OZ96" s="193" t="e">
        <f t="shared" si="223"/>
        <v>#N/A</v>
      </c>
      <c r="PA96" s="193" t="e">
        <f t="shared" si="223"/>
        <v>#N/A</v>
      </c>
      <c r="PB96" s="193" t="e">
        <f t="shared" si="223"/>
        <v>#N/A</v>
      </c>
      <c r="PC96" s="193" t="e">
        <f t="shared" si="223"/>
        <v>#N/A</v>
      </c>
      <c r="PD96" s="193" t="e">
        <f t="shared" si="223"/>
        <v>#N/A</v>
      </c>
      <c r="PE96" s="193" t="e">
        <f t="shared" si="223"/>
        <v>#N/A</v>
      </c>
      <c r="PF96" s="193" t="e">
        <f t="shared" si="223"/>
        <v>#N/A</v>
      </c>
      <c r="PG96" s="193" t="e">
        <f t="shared" si="223"/>
        <v>#N/A</v>
      </c>
      <c r="PH96" s="193" t="e">
        <f t="shared" si="223"/>
        <v>#N/A</v>
      </c>
      <c r="PI96" s="193" t="e">
        <f t="shared" si="223"/>
        <v>#N/A</v>
      </c>
      <c r="PJ96" s="193" t="e">
        <f t="shared" si="223"/>
        <v>#N/A</v>
      </c>
      <c r="PK96" s="193" t="e">
        <f t="shared" si="223"/>
        <v>#N/A</v>
      </c>
      <c r="PL96" s="193" t="e">
        <f t="shared" si="195"/>
        <v>#N/A</v>
      </c>
      <c r="PM96" s="193" t="e">
        <f t="shared" si="218"/>
        <v>#N/A</v>
      </c>
      <c r="PN96" s="193" t="e">
        <f t="shared" si="218"/>
        <v>#N/A</v>
      </c>
      <c r="PO96" s="193" t="e">
        <f t="shared" si="218"/>
        <v>#N/A</v>
      </c>
      <c r="PP96" s="193" t="e">
        <f t="shared" si="218"/>
        <v>#N/A</v>
      </c>
      <c r="PQ96" s="193" t="e">
        <f t="shared" si="218"/>
        <v>#N/A</v>
      </c>
      <c r="PR96" s="193" t="e">
        <f t="shared" si="218"/>
        <v>#N/A</v>
      </c>
      <c r="PS96" s="193" t="e">
        <f t="shared" si="218"/>
        <v>#N/A</v>
      </c>
      <c r="PT96" s="193" t="e">
        <f t="shared" si="218"/>
        <v>#N/A</v>
      </c>
    </row>
    <row r="97" spans="1:436" hidden="1" x14ac:dyDescent="0.45">
      <c r="A97" s="20">
        <v>94</v>
      </c>
      <c r="B97" s="115"/>
      <c r="C97" s="115"/>
      <c r="D97" s="115"/>
      <c r="E97" s="110" t="str">
        <f t="shared" si="174"/>
        <v/>
      </c>
      <c r="F97" s="21" t="str">
        <f t="shared" si="175"/>
        <v/>
      </c>
      <c r="G97" s="22" t="str">
        <f t="shared" si="176"/>
        <v/>
      </c>
      <c r="H97" s="23" t="str">
        <f>IF(F97="","",IF(OR($F97&lt;Skew!$B$3,$F97=Skew!$B$3),IF($F97&gt;Skew!$C$3,Skew!$A$3,IF($F97&gt;Skew!$C$4,Skew!$A$4,IF($F97&gt;Skew!$C$5,Skew!$A$5,IF($F97&gt;Skew!$C$6,Skew!$A$6,IF($F97&gt;Skew!$C$7,Skew!$A$7,IF($F97&gt;Skew!$C$8,Skew!$A$8,IF($F97&gt;Skew!$C$9,Skew!$A$9,IF($F97&gt;Skew!$C$10,Skew!$A$10,IF($F97&gt;Skew!$C$11,Skew!$A$11,IF($F97&gt;Skew!$C$12,Skew!$A$12,IF($F97&gt;Skew!$C$13,Skew!$A$13,IF($F97&gt;Skew!$C$14,Skew!$A$14,IF($F97&gt;Skew!$C$15,Skew!$A$15,IF($F97&gt;Skew!$C$16,Skew!$A$16,Skew!$A$17)
)))))))))))))))</f>
        <v/>
      </c>
      <c r="I97" s="22" t="str">
        <f>IF(F97="","",MATCH(H97,Skew!$A$3:$A$17,0))</f>
        <v/>
      </c>
      <c r="J97" s="22" t="str">
        <f t="shared" si="166"/>
        <v/>
      </c>
      <c r="K97" s="24"/>
      <c r="L97" s="22" t="str">
        <f>IF(OR(F97="",K97=""),"",MATCH(K97,Confidence!$A$3:$A$12,0))</f>
        <v/>
      </c>
      <c r="M97" s="25" t="str">
        <f t="shared" si="167"/>
        <v/>
      </c>
      <c r="N97" s="25" t="str">
        <f t="shared" si="168"/>
        <v/>
      </c>
      <c r="O97" s="22"/>
      <c r="P97" s="102" t="str">
        <f t="shared" si="169"/>
        <v/>
      </c>
      <c r="Q97" s="102" t="str">
        <f t="shared" si="170"/>
        <v/>
      </c>
      <c r="R97" s="37" t="str">
        <f t="shared" si="171"/>
        <v/>
      </c>
      <c r="S97" s="115"/>
      <c r="T97" s="204" t="str">
        <f>IF(AND(B97&gt;0,C97&gt;0,D97&gt;0,M97&gt;0,N97&gt;0,S97&gt;0,NOT(K97="")),ABS(VLOOKUP($S$1,VLookups!$A$30:$B$31,2,FALSE)-_xlfn.BETA.DIST(S97,IF(G97="L",N97,M97),IF(G97="L",M97,N97),TRUE,B97,D97)),"")</f>
        <v/>
      </c>
      <c r="U97" s="112" t="str">
        <f>IF(OR($M97="",$N97=""),"",_xlfn.BETA.INV(ABS(VLOOKUP($S$1,VLookups!$A$30:$B$31,2,FALSE)-U$3),IF($G97="L",$N97,$M97),IF($G97="L",$M97,$N97),$B97,$D97))</f>
        <v/>
      </c>
      <c r="V97" s="113" t="str">
        <f>IF(OR($M97="",$N97=""),"",_xlfn.BETA.INV(ABS(VLOOKUP($S$1,VLookups!$A$30:$B$31,2,FALSE)-V$3),IF($G97="L",$N97,$M97),IF($G97="L",$M97,$N97),$B97,$D97))</f>
        <v/>
      </c>
      <c r="W97" s="112" t="str">
        <f>IF(OR($M97="",$N97=""),"",_xlfn.BETA.INV(ABS(VLOOKUP($S$1,VLookups!$A$30:$B$31,2,FALSE)-W$3),IF($G97="L",$N97,$M97),IF($G97="L",$M97,$N97),$B97,$D97))</f>
        <v/>
      </c>
      <c r="X97" s="113" t="str">
        <f>IF(OR($M97="",$N97=""),"",_xlfn.BETA.INV(ABS(VLOOKUP($S$1,VLookups!$A$30:$B$31,2,FALSE)-X$3),IF($G97="L",$N97,$M97),IF($G97="L",$M97,$N97),$B97,$D97))</f>
        <v/>
      </c>
      <c r="Y97" s="112" t="str">
        <f>IF(OR($M97="",$N97=""),"",_xlfn.BETA.INV(ABS(VLOOKUP($S$1,VLookups!$A$30:$B$31,2,FALSE)-Y$3),IF($G97="L",$N97,$M97),IF($G97="L",$M97,$N97),$B97,$D97))</f>
        <v/>
      </c>
      <c r="Z97" s="113" t="str">
        <f>IF(OR($M97="",$N97=""),"",_xlfn.BETA.INV(ABS(VLOOKUP($S$1,VLookups!$A$30:$B$31,2,FALSE)-Z$3),IF($G97="L",$N97,$M97),IF($G97="L",$M97,$N97),$B97,$D97))</f>
        <v/>
      </c>
      <c r="AA97" s="112" t="str">
        <f>IF(OR($M97="",$N97=""),"",_xlfn.BETA.INV(ABS(VLOOKUP($S$1,VLookups!$A$30:$B$31,2,FALSE)-AA$3),IF($G97="L",$N97,$M97),IF($G97="L",$M97,$N97),$B97,$D97))</f>
        <v/>
      </c>
      <c r="AB97" s="113" t="str">
        <f>IF(OR($M97="",$N97=""),"",_xlfn.BETA.INV(ABS(VLOOKUP($S$1,VLookups!$A$30:$B$31,2,FALSE)-AB$3),IF($G97="L",$N97,$M97),IF($G97="L",$M97,$N97),$B97,$D97))</f>
        <v/>
      </c>
      <c r="AC97" s="112" t="str">
        <f>IF(OR($M97="",$N97=""),"",_xlfn.BETA.INV(ABS(VLOOKUP($S$1,VLookups!$A$30:$B$31,2,FALSE)-AC$3),IF($G97="L",$N97,$M97),IF($G97="L",$M97,$N97),$B97,$D97))</f>
        <v/>
      </c>
      <c r="AD97" s="113" t="str">
        <f>IF(OR($M97="",$N97=""),"",_xlfn.BETA.INV(ABS(VLOOKUP($S$1,VLookups!$A$30:$B$31,2,FALSE)-AD$3),IF($G97="L",$N97,$M97),IF($G97="L",$M97,$N97),$B97,$D97))</f>
        <v/>
      </c>
      <c r="AE97" s="112" t="str">
        <f>IF(OR($M97="",$N97=""),"",_xlfn.BETA.INV(ABS(VLOOKUP($S$1,VLookups!$A$30:$B$31,2,FALSE)-AE$3),IF($G97="L",$N97,$M97),IF($G97="L",$M97,$N97),$B97,$D97))</f>
        <v/>
      </c>
      <c r="AF97" s="113" t="str">
        <f>IF(OR($M97="",$N97=""),"",_xlfn.BETA.INV(ABS(VLOOKUP($S$1,VLookups!$A$30:$B$31,2,FALSE)-AF$3),IF($G97="L",$N97,$M97),IF($G97="L",$M97,$N97),$B97,$D97))</f>
        <v/>
      </c>
      <c r="AG97" s="15"/>
      <c r="AH97" s="194" t="str">
        <f t="shared" si="177"/>
        <v/>
      </c>
      <c r="AI97" s="192" t="str">
        <f t="shared" si="178"/>
        <v/>
      </c>
      <c r="AJ97" s="177" t="str">
        <f t="shared" ref="AJ97:AJ100" si="250">IF(ISNONTEXT($AH97),AI97+$AH97,"")</f>
        <v/>
      </c>
      <c r="AK97" s="177" t="str">
        <f t="shared" si="232"/>
        <v/>
      </c>
      <c r="AL97" s="177" t="str">
        <f t="shared" si="232"/>
        <v/>
      </c>
      <c r="AM97" s="177" t="str">
        <f t="shared" si="232"/>
        <v/>
      </c>
      <c r="AN97" s="177" t="str">
        <f t="shared" si="232"/>
        <v/>
      </c>
      <c r="AO97" s="177" t="str">
        <f t="shared" si="232"/>
        <v/>
      </c>
      <c r="AP97" s="177" t="str">
        <f t="shared" si="232"/>
        <v/>
      </c>
      <c r="AQ97" s="177" t="str">
        <f t="shared" si="232"/>
        <v/>
      </c>
      <c r="AR97" s="177" t="str">
        <f t="shared" si="232"/>
        <v/>
      </c>
      <c r="AS97" s="177" t="str">
        <f t="shared" si="232"/>
        <v/>
      </c>
      <c r="AT97" s="177" t="str">
        <f t="shared" si="232"/>
        <v/>
      </c>
      <c r="AU97" s="177" t="str">
        <f t="shared" si="232"/>
        <v/>
      </c>
      <c r="AV97" s="177" t="str">
        <f t="shared" si="232"/>
        <v/>
      </c>
      <c r="AW97" s="177" t="str">
        <f t="shared" si="232"/>
        <v/>
      </c>
      <c r="AX97" s="177" t="str">
        <f t="shared" si="232"/>
        <v/>
      </c>
      <c r="AY97" s="177" t="str">
        <f t="shared" si="232"/>
        <v/>
      </c>
      <c r="AZ97" s="177" t="str">
        <f t="shared" si="232"/>
        <v/>
      </c>
      <c r="BA97" s="177" t="str">
        <f t="shared" si="227"/>
        <v/>
      </c>
      <c r="BB97" s="177" t="str">
        <f t="shared" si="227"/>
        <v/>
      </c>
      <c r="BC97" s="177" t="str">
        <f t="shared" si="227"/>
        <v/>
      </c>
      <c r="BD97" s="177" t="str">
        <f t="shared" si="227"/>
        <v/>
      </c>
      <c r="BE97" s="177" t="str">
        <f t="shared" si="227"/>
        <v/>
      </c>
      <c r="BF97" s="177" t="str">
        <f t="shared" si="227"/>
        <v/>
      </c>
      <c r="BG97" s="177" t="str">
        <f t="shared" si="227"/>
        <v/>
      </c>
      <c r="BH97" s="177" t="str">
        <f t="shared" si="227"/>
        <v/>
      </c>
      <c r="BI97" s="177" t="str">
        <f t="shared" si="227"/>
        <v/>
      </c>
      <c r="BJ97" s="177" t="str">
        <f t="shared" si="227"/>
        <v/>
      </c>
      <c r="BK97" s="177" t="str">
        <f t="shared" si="227"/>
        <v/>
      </c>
      <c r="BL97" s="177" t="str">
        <f t="shared" si="227"/>
        <v/>
      </c>
      <c r="BM97" s="177" t="str">
        <f t="shared" si="227"/>
        <v/>
      </c>
      <c r="BN97" s="177" t="str">
        <f t="shared" si="227"/>
        <v/>
      </c>
      <c r="BO97" s="177" t="str">
        <f t="shared" si="227"/>
        <v/>
      </c>
      <c r="BP97" s="177" t="str">
        <f t="shared" si="233"/>
        <v/>
      </c>
      <c r="BQ97" s="177" t="str">
        <f t="shared" si="233"/>
        <v/>
      </c>
      <c r="BR97" s="177" t="str">
        <f t="shared" si="233"/>
        <v/>
      </c>
      <c r="BS97" s="177" t="str">
        <f t="shared" si="233"/>
        <v/>
      </c>
      <c r="BT97" s="177" t="str">
        <f t="shared" si="233"/>
        <v/>
      </c>
      <c r="BU97" s="177" t="str">
        <f t="shared" si="233"/>
        <v/>
      </c>
      <c r="BV97" s="177" t="str">
        <f t="shared" si="233"/>
        <v/>
      </c>
      <c r="BW97" s="177" t="str">
        <f t="shared" si="233"/>
        <v/>
      </c>
      <c r="BX97" s="177" t="str">
        <f t="shared" si="233"/>
        <v/>
      </c>
      <c r="BY97" s="177" t="str">
        <f t="shared" si="233"/>
        <v/>
      </c>
      <c r="BZ97" s="177" t="str">
        <f t="shared" si="233"/>
        <v/>
      </c>
      <c r="CA97" s="177" t="str">
        <f t="shared" si="233"/>
        <v/>
      </c>
      <c r="CB97" s="177" t="str">
        <f t="shared" si="233"/>
        <v/>
      </c>
      <c r="CC97" s="177" t="str">
        <f t="shared" si="233"/>
        <v/>
      </c>
      <c r="CD97" s="177" t="str">
        <f t="shared" si="233"/>
        <v/>
      </c>
      <c r="CE97" s="177" t="str">
        <f t="shared" si="233"/>
        <v/>
      </c>
      <c r="CF97" s="177" t="str">
        <f t="shared" si="228"/>
        <v/>
      </c>
      <c r="CG97" s="177" t="str">
        <f t="shared" si="228"/>
        <v/>
      </c>
      <c r="CH97" s="177" t="str">
        <f t="shared" si="228"/>
        <v/>
      </c>
      <c r="CI97" s="177" t="str">
        <f t="shared" si="228"/>
        <v/>
      </c>
      <c r="CJ97" s="177" t="str">
        <f t="shared" si="228"/>
        <v/>
      </c>
      <c r="CK97" s="177" t="str">
        <f t="shared" si="228"/>
        <v/>
      </c>
      <c r="CL97" s="177" t="str">
        <f t="shared" si="228"/>
        <v/>
      </c>
      <c r="CM97" s="177" t="str">
        <f t="shared" si="228"/>
        <v/>
      </c>
      <c r="CN97" s="177" t="str">
        <f t="shared" si="228"/>
        <v/>
      </c>
      <c r="CO97" s="177" t="str">
        <f t="shared" si="228"/>
        <v/>
      </c>
      <c r="CP97" s="177" t="str">
        <f t="shared" si="228"/>
        <v/>
      </c>
      <c r="CQ97" s="177" t="str">
        <f t="shared" si="228"/>
        <v/>
      </c>
      <c r="CR97" s="177" t="str">
        <f t="shared" si="228"/>
        <v/>
      </c>
      <c r="CS97" s="177" t="str">
        <f t="shared" si="228"/>
        <v/>
      </c>
      <c r="CT97" s="177" t="str">
        <f t="shared" si="228"/>
        <v/>
      </c>
      <c r="CU97" s="177" t="str">
        <f t="shared" si="224"/>
        <v/>
      </c>
      <c r="CV97" s="177" t="str">
        <f t="shared" si="224"/>
        <v/>
      </c>
      <c r="CW97" s="177" t="str">
        <f t="shared" si="224"/>
        <v/>
      </c>
      <c r="CX97" s="177" t="str">
        <f t="shared" si="224"/>
        <v/>
      </c>
      <c r="CY97" s="177" t="str">
        <f t="shared" si="224"/>
        <v/>
      </c>
      <c r="CZ97" s="177" t="str">
        <f t="shared" si="224"/>
        <v/>
      </c>
      <c r="DA97" s="177" t="str">
        <f t="shared" si="224"/>
        <v/>
      </c>
      <c r="DB97" s="177" t="str">
        <f t="shared" si="224"/>
        <v/>
      </c>
      <c r="DC97" s="177" t="str">
        <f t="shared" si="224"/>
        <v/>
      </c>
      <c r="DD97" s="177" t="str">
        <f t="shared" si="224"/>
        <v/>
      </c>
      <c r="DE97" s="177" t="str">
        <f t="shared" si="224"/>
        <v/>
      </c>
      <c r="DF97" s="177" t="str">
        <f t="shared" si="224"/>
        <v/>
      </c>
      <c r="DG97" s="177" t="str">
        <f t="shared" si="224"/>
        <v/>
      </c>
      <c r="DH97" s="177" t="str">
        <f t="shared" si="224"/>
        <v/>
      </c>
      <c r="DI97" s="177" t="str">
        <f t="shared" si="224"/>
        <v/>
      </c>
      <c r="DJ97" s="177" t="str">
        <f t="shared" si="224"/>
        <v/>
      </c>
      <c r="DK97" s="177" t="str">
        <f t="shared" si="220"/>
        <v/>
      </c>
      <c r="DL97" s="177" t="str">
        <f t="shared" si="220"/>
        <v/>
      </c>
      <c r="DM97" s="177" t="str">
        <f t="shared" si="220"/>
        <v/>
      </c>
      <c r="DN97" s="177" t="str">
        <f t="shared" si="220"/>
        <v/>
      </c>
      <c r="DO97" s="177" t="str">
        <f t="shared" si="220"/>
        <v/>
      </c>
      <c r="DP97" s="177" t="str">
        <f t="shared" si="220"/>
        <v/>
      </c>
      <c r="DQ97" s="177" t="str">
        <f t="shared" si="220"/>
        <v/>
      </c>
      <c r="DR97" s="177" t="str">
        <f t="shared" si="220"/>
        <v/>
      </c>
      <c r="DS97" s="177" t="str">
        <f t="shared" si="220"/>
        <v/>
      </c>
      <c r="DT97" s="177" t="str">
        <f t="shared" si="220"/>
        <v/>
      </c>
      <c r="DU97" s="177" t="str">
        <f t="shared" si="220"/>
        <v/>
      </c>
      <c r="DV97" s="177" t="str">
        <f t="shared" si="220"/>
        <v/>
      </c>
      <c r="DW97" s="177" t="str">
        <f t="shared" si="220"/>
        <v/>
      </c>
      <c r="DX97" s="177" t="str">
        <f t="shared" si="220"/>
        <v/>
      </c>
      <c r="DY97" s="177" t="str">
        <f t="shared" si="220"/>
        <v/>
      </c>
      <c r="DZ97" s="177" t="str">
        <f t="shared" si="234"/>
        <v/>
      </c>
      <c r="EA97" s="177" t="str">
        <f t="shared" si="234"/>
        <v/>
      </c>
      <c r="EB97" s="177" t="str">
        <f t="shared" si="234"/>
        <v/>
      </c>
      <c r="EC97" s="177" t="str">
        <f t="shared" si="234"/>
        <v/>
      </c>
      <c r="ED97" s="177" t="str">
        <f t="shared" si="234"/>
        <v/>
      </c>
      <c r="EE97" s="177" t="str">
        <f t="shared" si="234"/>
        <v/>
      </c>
      <c r="EF97" s="177" t="str">
        <f t="shared" si="234"/>
        <v/>
      </c>
      <c r="EG97" s="177" t="str">
        <f t="shared" si="234"/>
        <v/>
      </c>
      <c r="EH97" s="177" t="str">
        <f t="shared" si="234"/>
        <v/>
      </c>
      <c r="EI97" s="177" t="str">
        <f t="shared" si="234"/>
        <v/>
      </c>
      <c r="EJ97" s="177" t="str">
        <f t="shared" si="234"/>
        <v/>
      </c>
      <c r="EK97" s="177" t="str">
        <f t="shared" si="234"/>
        <v/>
      </c>
      <c r="EL97" s="177" t="str">
        <f t="shared" si="234"/>
        <v/>
      </c>
      <c r="EM97" s="177" t="str">
        <f t="shared" si="234"/>
        <v/>
      </c>
      <c r="EN97" s="177" t="str">
        <f t="shared" si="234"/>
        <v/>
      </c>
      <c r="EO97" s="177" t="str">
        <f t="shared" si="234"/>
        <v/>
      </c>
      <c r="EP97" s="177" t="str">
        <f t="shared" si="229"/>
        <v/>
      </c>
      <c r="EQ97" s="177" t="str">
        <f t="shared" si="229"/>
        <v/>
      </c>
      <c r="ER97" s="177" t="str">
        <f t="shared" si="229"/>
        <v/>
      </c>
      <c r="ES97" s="177" t="str">
        <f t="shared" si="229"/>
        <v/>
      </c>
      <c r="ET97" s="177" t="str">
        <f t="shared" si="229"/>
        <v/>
      </c>
      <c r="EU97" s="177" t="str">
        <f t="shared" si="229"/>
        <v/>
      </c>
      <c r="EV97" s="177" t="str">
        <f t="shared" si="229"/>
        <v/>
      </c>
      <c r="EW97" s="177" t="str">
        <f t="shared" si="229"/>
        <v/>
      </c>
      <c r="EX97" s="177" t="str">
        <f t="shared" si="229"/>
        <v/>
      </c>
      <c r="EY97" s="177" t="str">
        <f t="shared" si="229"/>
        <v/>
      </c>
      <c r="EZ97" s="177" t="str">
        <f t="shared" si="229"/>
        <v/>
      </c>
      <c r="FA97" s="177" t="str">
        <f t="shared" si="229"/>
        <v/>
      </c>
      <c r="FB97" s="177" t="str">
        <f t="shared" si="229"/>
        <v/>
      </c>
      <c r="FC97" s="177" t="str">
        <f t="shared" si="229"/>
        <v/>
      </c>
      <c r="FD97" s="177" t="str">
        <f t="shared" si="229"/>
        <v/>
      </c>
      <c r="FE97" s="177" t="str">
        <f t="shared" si="239"/>
        <v/>
      </c>
      <c r="FF97" s="177" t="str">
        <f t="shared" si="239"/>
        <v/>
      </c>
      <c r="FG97" s="177" t="str">
        <f t="shared" si="239"/>
        <v/>
      </c>
      <c r="FH97" s="177" t="str">
        <f t="shared" si="239"/>
        <v/>
      </c>
      <c r="FI97" s="177" t="str">
        <f t="shared" si="239"/>
        <v/>
      </c>
      <c r="FJ97" s="177" t="str">
        <f t="shared" si="239"/>
        <v/>
      </c>
      <c r="FK97" s="177" t="str">
        <f t="shared" si="239"/>
        <v/>
      </c>
      <c r="FL97" s="177" t="str">
        <f t="shared" si="239"/>
        <v/>
      </c>
      <c r="FM97" s="177" t="str">
        <f t="shared" si="239"/>
        <v/>
      </c>
      <c r="FN97" s="177" t="str">
        <f t="shared" si="239"/>
        <v/>
      </c>
      <c r="FO97" s="177" t="str">
        <f t="shared" si="239"/>
        <v/>
      </c>
      <c r="FP97" s="177" t="str">
        <f t="shared" si="239"/>
        <v/>
      </c>
      <c r="FQ97" s="177" t="str">
        <f t="shared" si="239"/>
        <v/>
      </c>
      <c r="FR97" s="177" t="str">
        <f t="shared" si="239"/>
        <v/>
      </c>
      <c r="FS97" s="177" t="str">
        <f t="shared" si="239"/>
        <v/>
      </c>
      <c r="FT97" s="177" t="str">
        <f t="shared" si="239"/>
        <v/>
      </c>
      <c r="FU97" s="177" t="str">
        <f t="shared" si="235"/>
        <v/>
      </c>
      <c r="FV97" s="177" t="str">
        <f t="shared" si="235"/>
        <v/>
      </c>
      <c r="FW97" s="177" t="str">
        <f t="shared" si="235"/>
        <v/>
      </c>
      <c r="FX97" s="177" t="str">
        <f t="shared" si="235"/>
        <v/>
      </c>
      <c r="FY97" s="177" t="str">
        <f t="shared" si="235"/>
        <v/>
      </c>
      <c r="FZ97" s="177" t="str">
        <f t="shared" si="235"/>
        <v/>
      </c>
      <c r="GA97" s="177" t="str">
        <f t="shared" si="235"/>
        <v/>
      </c>
      <c r="GB97" s="177" t="str">
        <f t="shared" si="235"/>
        <v/>
      </c>
      <c r="GC97" s="177" t="str">
        <f t="shared" si="235"/>
        <v/>
      </c>
      <c r="GD97" s="177" t="str">
        <f t="shared" si="235"/>
        <v/>
      </c>
      <c r="GE97" s="177" t="str">
        <f t="shared" si="235"/>
        <v/>
      </c>
      <c r="GF97" s="177" t="str">
        <f t="shared" si="235"/>
        <v/>
      </c>
      <c r="GG97" s="177" t="str">
        <f t="shared" si="235"/>
        <v/>
      </c>
      <c r="GH97" s="177" t="str">
        <f t="shared" si="235"/>
        <v/>
      </c>
      <c r="GI97" s="177" t="str">
        <f t="shared" si="235"/>
        <v/>
      </c>
      <c r="GJ97" s="177" t="str">
        <f t="shared" si="230"/>
        <v/>
      </c>
      <c r="GK97" s="177" t="str">
        <f t="shared" si="230"/>
        <v/>
      </c>
      <c r="GL97" s="177" t="str">
        <f t="shared" si="230"/>
        <v/>
      </c>
      <c r="GM97" s="177" t="str">
        <f t="shared" si="225"/>
        <v/>
      </c>
      <c r="GN97" s="177" t="str">
        <f t="shared" si="236"/>
        <v/>
      </c>
      <c r="GO97" s="177" t="str">
        <f t="shared" si="236"/>
        <v/>
      </c>
      <c r="GP97" s="177" t="str">
        <f t="shared" si="236"/>
        <v/>
      </c>
      <c r="GQ97" s="177" t="str">
        <f t="shared" si="236"/>
        <v/>
      </c>
      <c r="GR97" s="177" t="str">
        <f t="shared" si="236"/>
        <v/>
      </c>
      <c r="GS97" s="177" t="str">
        <f t="shared" si="236"/>
        <v/>
      </c>
      <c r="GT97" s="177" t="str">
        <f t="shared" si="236"/>
        <v/>
      </c>
      <c r="GU97" s="177" t="str">
        <f t="shared" si="236"/>
        <v/>
      </c>
      <c r="GV97" s="177" t="str">
        <f t="shared" si="236"/>
        <v/>
      </c>
      <c r="GW97" s="177" t="str">
        <f t="shared" si="236"/>
        <v/>
      </c>
      <c r="GX97" s="177" t="str">
        <f t="shared" si="236"/>
        <v/>
      </c>
      <c r="GY97" s="177" t="str">
        <f t="shared" si="236"/>
        <v/>
      </c>
      <c r="GZ97" s="177" t="str">
        <f t="shared" si="236"/>
        <v/>
      </c>
      <c r="HA97" s="177" t="str">
        <f t="shared" si="236"/>
        <v/>
      </c>
      <c r="HB97" s="177" t="str">
        <f t="shared" si="236"/>
        <v/>
      </c>
      <c r="HC97" s="177" t="str">
        <f t="shared" si="236"/>
        <v/>
      </c>
      <c r="HD97" s="177" t="str">
        <f t="shared" si="231"/>
        <v/>
      </c>
      <c r="HE97" s="177" t="str">
        <f t="shared" si="231"/>
        <v/>
      </c>
      <c r="HF97" s="177" t="str">
        <f t="shared" si="231"/>
        <v/>
      </c>
      <c r="HG97" s="177" t="str">
        <f t="shared" si="231"/>
        <v/>
      </c>
      <c r="HH97" s="177" t="str">
        <f t="shared" si="231"/>
        <v/>
      </c>
      <c r="HI97" s="177" t="str">
        <f t="shared" si="231"/>
        <v/>
      </c>
      <c r="HJ97" s="177" t="str">
        <f t="shared" si="231"/>
        <v/>
      </c>
      <c r="HK97" s="177" t="str">
        <f t="shared" si="231"/>
        <v/>
      </c>
      <c r="HL97" s="177" t="str">
        <f t="shared" si="231"/>
        <v/>
      </c>
      <c r="HM97" s="177" t="str">
        <f t="shared" si="231"/>
        <v/>
      </c>
      <c r="HN97" s="177" t="str">
        <f t="shared" si="231"/>
        <v/>
      </c>
      <c r="HO97" s="177" t="str">
        <f t="shared" si="231"/>
        <v/>
      </c>
      <c r="HP97" s="177" t="str">
        <f t="shared" si="231"/>
        <v/>
      </c>
      <c r="HQ97" s="177" t="str">
        <f t="shared" si="231"/>
        <v/>
      </c>
      <c r="HR97" s="177" t="str">
        <f t="shared" si="231"/>
        <v/>
      </c>
      <c r="HS97" s="177" t="str">
        <f t="shared" si="226"/>
        <v/>
      </c>
      <c r="HT97" s="177" t="str">
        <f t="shared" si="237"/>
        <v/>
      </c>
      <c r="HU97" s="177" t="str">
        <f t="shared" si="237"/>
        <v/>
      </c>
      <c r="HV97" s="177" t="str">
        <f t="shared" si="237"/>
        <v/>
      </c>
      <c r="HW97" s="177" t="str">
        <f t="shared" si="237"/>
        <v/>
      </c>
      <c r="HX97" s="177" t="str">
        <f t="shared" si="237"/>
        <v/>
      </c>
      <c r="HY97" s="177" t="str">
        <f t="shared" si="237"/>
        <v/>
      </c>
      <c r="HZ97" s="177" t="str">
        <f t="shared" si="237"/>
        <v/>
      </c>
      <c r="IA97" s="192" t="str">
        <f t="shared" si="181"/>
        <v/>
      </c>
      <c r="IB97" s="193" t="e">
        <f t="shared" si="172"/>
        <v>#N/A</v>
      </c>
      <c r="IC97" s="193" t="e">
        <f t="shared" si="241"/>
        <v>#N/A</v>
      </c>
      <c r="ID97" s="193" t="e">
        <f t="shared" si="241"/>
        <v>#N/A</v>
      </c>
      <c r="IE97" s="193" t="e">
        <f t="shared" si="241"/>
        <v>#N/A</v>
      </c>
      <c r="IF97" s="193" t="e">
        <f t="shared" ref="IF97:IT103" si="251">IF(ISNONTEXT($Q97),IF($G97="R",_xlfn.BETA.DIST(AM97,$M97,$N97,FALSE,$B97,$D97),_xlfn.BETA.DIST(AM97,$N97,$M97,FALSE,$B97,$D97)),NA())</f>
        <v>#N/A</v>
      </c>
      <c r="IG97" s="193" t="e">
        <f t="shared" si="251"/>
        <v>#N/A</v>
      </c>
      <c r="IH97" s="193" t="e">
        <f t="shared" si="251"/>
        <v>#N/A</v>
      </c>
      <c r="II97" s="193" t="e">
        <f t="shared" si="251"/>
        <v>#N/A</v>
      </c>
      <c r="IJ97" s="193" t="e">
        <f t="shared" si="251"/>
        <v>#N/A</v>
      </c>
      <c r="IK97" s="193" t="e">
        <f t="shared" si="251"/>
        <v>#N/A</v>
      </c>
      <c r="IL97" s="193" t="e">
        <f t="shared" si="251"/>
        <v>#N/A</v>
      </c>
      <c r="IM97" s="193" t="e">
        <f t="shared" si="251"/>
        <v>#N/A</v>
      </c>
      <c r="IN97" s="193" t="e">
        <f t="shared" si="251"/>
        <v>#N/A</v>
      </c>
      <c r="IO97" s="193" t="e">
        <f t="shared" si="251"/>
        <v>#N/A</v>
      </c>
      <c r="IP97" s="193" t="e">
        <f t="shared" si="251"/>
        <v>#N/A</v>
      </c>
      <c r="IQ97" s="193" t="e">
        <f t="shared" si="251"/>
        <v>#N/A</v>
      </c>
      <c r="IR97" s="193" t="e">
        <f t="shared" si="251"/>
        <v>#N/A</v>
      </c>
      <c r="IS97" s="193" t="e">
        <f t="shared" si="251"/>
        <v>#N/A</v>
      </c>
      <c r="IT97" s="193" t="e">
        <f t="shared" si="251"/>
        <v>#N/A</v>
      </c>
      <c r="IU97" s="193" t="e">
        <f t="shared" si="247"/>
        <v>#N/A</v>
      </c>
      <c r="IV97" s="193" t="e">
        <f t="shared" si="247"/>
        <v>#N/A</v>
      </c>
      <c r="IW97" s="193" t="e">
        <f t="shared" si="247"/>
        <v>#N/A</v>
      </c>
      <c r="IX97" s="193" t="e">
        <f t="shared" si="247"/>
        <v>#N/A</v>
      </c>
      <c r="IY97" s="193" t="e">
        <f t="shared" si="247"/>
        <v>#N/A</v>
      </c>
      <c r="IZ97" s="193" t="e">
        <f t="shared" si="247"/>
        <v>#N/A</v>
      </c>
      <c r="JA97" s="193" t="e">
        <f t="shared" si="247"/>
        <v>#N/A</v>
      </c>
      <c r="JB97" s="193" t="e">
        <f t="shared" si="247"/>
        <v>#N/A</v>
      </c>
      <c r="JC97" s="193" t="e">
        <f t="shared" si="247"/>
        <v>#N/A</v>
      </c>
      <c r="JD97" s="193" t="e">
        <f t="shared" si="247"/>
        <v>#N/A</v>
      </c>
      <c r="JE97" s="193" t="e">
        <f t="shared" si="247"/>
        <v>#N/A</v>
      </c>
      <c r="JF97" s="193" t="e">
        <f t="shared" si="247"/>
        <v>#N/A</v>
      </c>
      <c r="JG97" s="193" t="e">
        <f t="shared" si="247"/>
        <v>#N/A</v>
      </c>
      <c r="JH97" s="193" t="e">
        <f t="shared" si="247"/>
        <v>#N/A</v>
      </c>
      <c r="JI97" s="193" t="e">
        <f t="shared" si="247"/>
        <v>#N/A</v>
      </c>
      <c r="JJ97" s="193" t="e">
        <f t="shared" si="244"/>
        <v>#N/A</v>
      </c>
      <c r="JK97" s="193" t="e">
        <f t="shared" si="244"/>
        <v>#N/A</v>
      </c>
      <c r="JL97" s="193" t="e">
        <f t="shared" si="244"/>
        <v>#N/A</v>
      </c>
      <c r="JM97" s="193" t="e">
        <f t="shared" si="244"/>
        <v>#N/A</v>
      </c>
      <c r="JN97" s="193" t="e">
        <f t="shared" si="244"/>
        <v>#N/A</v>
      </c>
      <c r="JO97" s="193" t="e">
        <f t="shared" si="244"/>
        <v>#N/A</v>
      </c>
      <c r="JP97" s="193" t="e">
        <f t="shared" si="244"/>
        <v>#N/A</v>
      </c>
      <c r="JQ97" s="193" t="e">
        <f t="shared" si="244"/>
        <v>#N/A</v>
      </c>
      <c r="JR97" s="193" t="e">
        <f t="shared" si="244"/>
        <v>#N/A</v>
      </c>
      <c r="JS97" s="193" t="e">
        <f t="shared" si="244"/>
        <v>#N/A</v>
      </c>
      <c r="JT97" s="193" t="e">
        <f t="shared" si="244"/>
        <v>#N/A</v>
      </c>
      <c r="JU97" s="193" t="e">
        <f t="shared" si="244"/>
        <v>#N/A</v>
      </c>
      <c r="JV97" s="193" t="e">
        <f t="shared" si="244"/>
        <v>#N/A</v>
      </c>
      <c r="JW97" s="193" t="e">
        <f t="shared" si="244"/>
        <v>#N/A</v>
      </c>
      <c r="JX97" s="193" t="e">
        <f t="shared" si="244"/>
        <v>#N/A</v>
      </c>
      <c r="JY97" s="193" t="e">
        <f t="shared" si="221"/>
        <v>#N/A</v>
      </c>
      <c r="JZ97" s="193" t="e">
        <f t="shared" si="221"/>
        <v>#N/A</v>
      </c>
      <c r="KA97" s="193" t="e">
        <f t="shared" si="221"/>
        <v>#N/A</v>
      </c>
      <c r="KB97" s="193" t="e">
        <f t="shared" si="221"/>
        <v>#N/A</v>
      </c>
      <c r="KC97" s="193" t="e">
        <f t="shared" si="221"/>
        <v>#N/A</v>
      </c>
      <c r="KD97" s="193" t="e">
        <f t="shared" si="221"/>
        <v>#N/A</v>
      </c>
      <c r="KE97" s="193" t="e">
        <f t="shared" si="221"/>
        <v>#N/A</v>
      </c>
      <c r="KF97" s="193" t="e">
        <f t="shared" si="221"/>
        <v>#N/A</v>
      </c>
      <c r="KG97" s="193" t="e">
        <f t="shared" si="221"/>
        <v>#N/A</v>
      </c>
      <c r="KH97" s="193" t="e">
        <f t="shared" si="221"/>
        <v>#N/A</v>
      </c>
      <c r="KI97" s="193" t="e">
        <f t="shared" si="221"/>
        <v>#N/A</v>
      </c>
      <c r="KJ97" s="193" t="e">
        <f t="shared" si="221"/>
        <v>#N/A</v>
      </c>
      <c r="KK97" s="193" t="e">
        <f t="shared" si="221"/>
        <v>#N/A</v>
      </c>
      <c r="KL97" s="193" t="e">
        <f t="shared" si="221"/>
        <v>#N/A</v>
      </c>
      <c r="KM97" s="193" t="e">
        <f t="shared" si="221"/>
        <v>#N/A</v>
      </c>
      <c r="KN97" s="193" t="e">
        <f t="shared" si="193"/>
        <v>#N/A</v>
      </c>
      <c r="KO97" s="193" t="e">
        <f t="shared" si="242"/>
        <v>#N/A</v>
      </c>
      <c r="KP97" s="193" t="e">
        <f t="shared" si="242"/>
        <v>#N/A</v>
      </c>
      <c r="KQ97" s="193" t="e">
        <f t="shared" si="242"/>
        <v>#N/A</v>
      </c>
      <c r="KR97" s="193" t="e">
        <f t="shared" ref="KR97:LF103" si="252">IF(ISNONTEXT($Q97),IF($G97="R",_xlfn.BETA.DIST(CY97,$M97,$N97,FALSE,$B97,$D97),_xlfn.BETA.DIST(CY97,$N97,$M97,FALSE,$B97,$D97)),NA())</f>
        <v>#N/A</v>
      </c>
      <c r="KS97" s="193" t="e">
        <f t="shared" si="252"/>
        <v>#N/A</v>
      </c>
      <c r="KT97" s="193" t="e">
        <f t="shared" si="252"/>
        <v>#N/A</v>
      </c>
      <c r="KU97" s="193" t="e">
        <f t="shared" si="252"/>
        <v>#N/A</v>
      </c>
      <c r="KV97" s="193" t="e">
        <f t="shared" si="252"/>
        <v>#N/A</v>
      </c>
      <c r="KW97" s="193" t="e">
        <f t="shared" si="252"/>
        <v>#N/A</v>
      </c>
      <c r="KX97" s="193" t="e">
        <f t="shared" si="252"/>
        <v>#N/A</v>
      </c>
      <c r="KY97" s="193" t="e">
        <f t="shared" si="252"/>
        <v>#N/A</v>
      </c>
      <c r="KZ97" s="193" t="e">
        <f t="shared" si="252"/>
        <v>#N/A</v>
      </c>
      <c r="LA97" s="193" t="e">
        <f t="shared" si="252"/>
        <v>#N/A</v>
      </c>
      <c r="LB97" s="193" t="e">
        <f t="shared" si="252"/>
        <v>#N/A</v>
      </c>
      <c r="LC97" s="193" t="e">
        <f t="shared" si="252"/>
        <v>#N/A</v>
      </c>
      <c r="LD97" s="193" t="e">
        <f t="shared" si="252"/>
        <v>#N/A</v>
      </c>
      <c r="LE97" s="193" t="e">
        <f t="shared" si="252"/>
        <v>#N/A</v>
      </c>
      <c r="LF97" s="193" t="e">
        <f t="shared" si="252"/>
        <v>#N/A</v>
      </c>
      <c r="LG97" s="193" t="e">
        <f t="shared" si="248"/>
        <v>#N/A</v>
      </c>
      <c r="LH97" s="193" t="e">
        <f t="shared" si="248"/>
        <v>#N/A</v>
      </c>
      <c r="LI97" s="193" t="e">
        <f t="shared" si="248"/>
        <v>#N/A</v>
      </c>
      <c r="LJ97" s="193" t="e">
        <f t="shared" si="248"/>
        <v>#N/A</v>
      </c>
      <c r="LK97" s="193" t="e">
        <f t="shared" si="248"/>
        <v>#N/A</v>
      </c>
      <c r="LL97" s="193" t="e">
        <f t="shared" si="248"/>
        <v>#N/A</v>
      </c>
      <c r="LM97" s="193" t="e">
        <f t="shared" si="248"/>
        <v>#N/A</v>
      </c>
      <c r="LN97" s="193" t="e">
        <f t="shared" si="248"/>
        <v>#N/A</v>
      </c>
      <c r="LO97" s="193" t="e">
        <f t="shared" si="248"/>
        <v>#N/A</v>
      </c>
      <c r="LP97" s="193" t="e">
        <f t="shared" si="248"/>
        <v>#N/A</v>
      </c>
      <c r="LQ97" s="193" t="e">
        <f t="shared" si="248"/>
        <v>#N/A</v>
      </c>
      <c r="LR97" s="193" t="e">
        <f t="shared" si="248"/>
        <v>#N/A</v>
      </c>
      <c r="LS97" s="193" t="e">
        <f t="shared" si="248"/>
        <v>#N/A</v>
      </c>
      <c r="LT97" s="193" t="e">
        <f t="shared" si="248"/>
        <v>#N/A</v>
      </c>
      <c r="LU97" s="193" t="e">
        <f t="shared" si="248"/>
        <v>#N/A</v>
      </c>
      <c r="LV97" s="193" t="e">
        <f t="shared" si="245"/>
        <v>#N/A</v>
      </c>
      <c r="LW97" s="193" t="e">
        <f t="shared" si="245"/>
        <v>#N/A</v>
      </c>
      <c r="LX97" s="193" t="e">
        <f t="shared" si="245"/>
        <v>#N/A</v>
      </c>
      <c r="LY97" s="193" t="e">
        <f t="shared" si="245"/>
        <v>#N/A</v>
      </c>
      <c r="LZ97" s="193" t="e">
        <f t="shared" si="245"/>
        <v>#N/A</v>
      </c>
      <c r="MA97" s="193" t="e">
        <f t="shared" si="245"/>
        <v>#N/A</v>
      </c>
      <c r="MB97" s="193" t="e">
        <f t="shared" si="245"/>
        <v>#N/A</v>
      </c>
      <c r="MC97" s="193" t="e">
        <f t="shared" si="245"/>
        <v>#N/A</v>
      </c>
      <c r="MD97" s="193" t="e">
        <f t="shared" si="245"/>
        <v>#N/A</v>
      </c>
      <c r="ME97" s="193" t="e">
        <f t="shared" si="245"/>
        <v>#N/A</v>
      </c>
      <c r="MF97" s="193" t="e">
        <f t="shared" si="245"/>
        <v>#N/A</v>
      </c>
      <c r="MG97" s="193" t="e">
        <f t="shared" si="245"/>
        <v>#N/A</v>
      </c>
      <c r="MH97" s="193" t="e">
        <f t="shared" si="245"/>
        <v>#N/A</v>
      </c>
      <c r="MI97" s="193" t="e">
        <f t="shared" si="245"/>
        <v>#N/A</v>
      </c>
      <c r="MJ97" s="193" t="e">
        <f t="shared" si="245"/>
        <v>#N/A</v>
      </c>
      <c r="MK97" s="193" t="e">
        <f t="shared" si="222"/>
        <v>#N/A</v>
      </c>
      <c r="ML97" s="193" t="e">
        <f t="shared" si="222"/>
        <v>#N/A</v>
      </c>
      <c r="MM97" s="193" t="e">
        <f t="shared" si="222"/>
        <v>#N/A</v>
      </c>
      <c r="MN97" s="193" t="e">
        <f t="shared" si="222"/>
        <v>#N/A</v>
      </c>
      <c r="MO97" s="193" t="e">
        <f t="shared" si="222"/>
        <v>#N/A</v>
      </c>
      <c r="MP97" s="193" t="e">
        <f t="shared" si="222"/>
        <v>#N/A</v>
      </c>
      <c r="MQ97" s="193" t="e">
        <f t="shared" si="222"/>
        <v>#N/A</v>
      </c>
      <c r="MR97" s="193" t="e">
        <f t="shared" si="222"/>
        <v>#N/A</v>
      </c>
      <c r="MS97" s="193" t="e">
        <f t="shared" si="222"/>
        <v>#N/A</v>
      </c>
      <c r="MT97" s="193" t="e">
        <f t="shared" si="222"/>
        <v>#N/A</v>
      </c>
      <c r="MU97" s="193" t="e">
        <f t="shared" si="222"/>
        <v>#N/A</v>
      </c>
      <c r="MV97" s="193" t="e">
        <f t="shared" si="222"/>
        <v>#N/A</v>
      </c>
      <c r="MW97" s="193" t="e">
        <f t="shared" si="222"/>
        <v>#N/A</v>
      </c>
      <c r="MX97" s="193" t="e">
        <f t="shared" si="222"/>
        <v>#N/A</v>
      </c>
      <c r="MY97" s="193" t="e">
        <f t="shared" si="222"/>
        <v>#N/A</v>
      </c>
      <c r="MZ97" s="193" t="e">
        <f t="shared" si="194"/>
        <v>#N/A</v>
      </c>
      <c r="NA97" s="193" t="e">
        <f t="shared" si="243"/>
        <v>#N/A</v>
      </c>
      <c r="NB97" s="193" t="e">
        <f t="shared" si="243"/>
        <v>#N/A</v>
      </c>
      <c r="NC97" s="193" t="e">
        <f t="shared" si="243"/>
        <v>#N/A</v>
      </c>
      <c r="ND97" s="193" t="e">
        <f t="shared" ref="ND97:NR103" si="253">IF(ISNONTEXT($Q97),IF($G97="R",_xlfn.BETA.DIST(FK97,$M97,$N97,FALSE,$B97,$D97),_xlfn.BETA.DIST(FK97,$N97,$M97,FALSE,$B97,$D97)),NA())</f>
        <v>#N/A</v>
      </c>
      <c r="NE97" s="193" t="e">
        <f t="shared" si="253"/>
        <v>#N/A</v>
      </c>
      <c r="NF97" s="193" t="e">
        <f t="shared" si="253"/>
        <v>#N/A</v>
      </c>
      <c r="NG97" s="193" t="e">
        <f t="shared" si="253"/>
        <v>#N/A</v>
      </c>
      <c r="NH97" s="193" t="e">
        <f t="shared" si="253"/>
        <v>#N/A</v>
      </c>
      <c r="NI97" s="193" t="e">
        <f t="shared" si="253"/>
        <v>#N/A</v>
      </c>
      <c r="NJ97" s="193" t="e">
        <f t="shared" si="253"/>
        <v>#N/A</v>
      </c>
      <c r="NK97" s="193" t="e">
        <f t="shared" si="253"/>
        <v>#N/A</v>
      </c>
      <c r="NL97" s="193" t="e">
        <f t="shared" si="253"/>
        <v>#N/A</v>
      </c>
      <c r="NM97" s="193" t="e">
        <f t="shared" si="253"/>
        <v>#N/A</v>
      </c>
      <c r="NN97" s="193" t="e">
        <f t="shared" si="253"/>
        <v>#N/A</v>
      </c>
      <c r="NO97" s="193" t="e">
        <f t="shared" si="253"/>
        <v>#N/A</v>
      </c>
      <c r="NP97" s="193" t="e">
        <f t="shared" si="253"/>
        <v>#N/A</v>
      </c>
      <c r="NQ97" s="193" t="e">
        <f t="shared" si="253"/>
        <v>#N/A</v>
      </c>
      <c r="NR97" s="193" t="e">
        <f t="shared" si="253"/>
        <v>#N/A</v>
      </c>
      <c r="NS97" s="193" t="e">
        <f t="shared" si="249"/>
        <v>#N/A</v>
      </c>
      <c r="NT97" s="193" t="e">
        <f t="shared" si="249"/>
        <v>#N/A</v>
      </c>
      <c r="NU97" s="193" t="e">
        <f t="shared" si="249"/>
        <v>#N/A</v>
      </c>
      <c r="NV97" s="193" t="e">
        <f t="shared" si="249"/>
        <v>#N/A</v>
      </c>
      <c r="NW97" s="193" t="e">
        <f t="shared" si="249"/>
        <v>#N/A</v>
      </c>
      <c r="NX97" s="193" t="e">
        <f t="shared" si="249"/>
        <v>#N/A</v>
      </c>
      <c r="NY97" s="193" t="e">
        <f t="shared" si="249"/>
        <v>#N/A</v>
      </c>
      <c r="NZ97" s="193" t="e">
        <f t="shared" si="249"/>
        <v>#N/A</v>
      </c>
      <c r="OA97" s="193" t="e">
        <f t="shared" si="249"/>
        <v>#N/A</v>
      </c>
      <c r="OB97" s="193" t="e">
        <f t="shared" si="249"/>
        <v>#N/A</v>
      </c>
      <c r="OC97" s="193" t="e">
        <f t="shared" si="249"/>
        <v>#N/A</v>
      </c>
      <c r="OD97" s="193" t="e">
        <f t="shared" si="249"/>
        <v>#N/A</v>
      </c>
      <c r="OE97" s="193" t="e">
        <f t="shared" si="249"/>
        <v>#N/A</v>
      </c>
      <c r="OF97" s="193" t="e">
        <f t="shared" si="249"/>
        <v>#N/A</v>
      </c>
      <c r="OG97" s="193" t="e">
        <f t="shared" si="249"/>
        <v>#N/A</v>
      </c>
      <c r="OH97" s="193" t="e">
        <f t="shared" si="246"/>
        <v>#N/A</v>
      </c>
      <c r="OI97" s="193" t="e">
        <f t="shared" si="246"/>
        <v>#N/A</v>
      </c>
      <c r="OJ97" s="193" t="e">
        <f t="shared" si="246"/>
        <v>#N/A</v>
      </c>
      <c r="OK97" s="193" t="e">
        <f t="shared" si="246"/>
        <v>#N/A</v>
      </c>
      <c r="OL97" s="193" t="e">
        <f t="shared" si="246"/>
        <v>#N/A</v>
      </c>
      <c r="OM97" s="193" t="e">
        <f t="shared" si="246"/>
        <v>#N/A</v>
      </c>
      <c r="ON97" s="193" t="e">
        <f t="shared" si="246"/>
        <v>#N/A</v>
      </c>
      <c r="OO97" s="193" t="e">
        <f t="shared" si="246"/>
        <v>#N/A</v>
      </c>
      <c r="OP97" s="193" t="e">
        <f t="shared" si="246"/>
        <v>#N/A</v>
      </c>
      <c r="OQ97" s="193" t="e">
        <f t="shared" si="246"/>
        <v>#N/A</v>
      </c>
      <c r="OR97" s="193" t="e">
        <f t="shared" si="246"/>
        <v>#N/A</v>
      </c>
      <c r="OS97" s="193" t="e">
        <f t="shared" si="246"/>
        <v>#N/A</v>
      </c>
      <c r="OT97" s="193" t="e">
        <f t="shared" si="246"/>
        <v>#N/A</v>
      </c>
      <c r="OU97" s="193" t="e">
        <f t="shared" si="246"/>
        <v>#N/A</v>
      </c>
      <c r="OV97" s="193" t="e">
        <f t="shared" si="246"/>
        <v>#N/A</v>
      </c>
      <c r="OW97" s="193" t="e">
        <f t="shared" si="223"/>
        <v>#N/A</v>
      </c>
      <c r="OX97" s="193" t="e">
        <f t="shared" si="223"/>
        <v>#N/A</v>
      </c>
      <c r="OY97" s="193" t="e">
        <f t="shared" si="223"/>
        <v>#N/A</v>
      </c>
      <c r="OZ97" s="193" t="e">
        <f t="shared" si="223"/>
        <v>#N/A</v>
      </c>
      <c r="PA97" s="193" t="e">
        <f t="shared" si="223"/>
        <v>#N/A</v>
      </c>
      <c r="PB97" s="193" t="e">
        <f t="shared" si="223"/>
        <v>#N/A</v>
      </c>
      <c r="PC97" s="193" t="e">
        <f t="shared" si="223"/>
        <v>#N/A</v>
      </c>
      <c r="PD97" s="193" t="e">
        <f t="shared" si="223"/>
        <v>#N/A</v>
      </c>
      <c r="PE97" s="193" t="e">
        <f t="shared" si="223"/>
        <v>#N/A</v>
      </c>
      <c r="PF97" s="193" t="e">
        <f t="shared" si="223"/>
        <v>#N/A</v>
      </c>
      <c r="PG97" s="193" t="e">
        <f t="shared" si="223"/>
        <v>#N/A</v>
      </c>
      <c r="PH97" s="193" t="e">
        <f t="shared" si="223"/>
        <v>#N/A</v>
      </c>
      <c r="PI97" s="193" t="e">
        <f t="shared" si="223"/>
        <v>#N/A</v>
      </c>
      <c r="PJ97" s="193" t="e">
        <f t="shared" si="223"/>
        <v>#N/A</v>
      </c>
      <c r="PK97" s="193" t="e">
        <f t="shared" si="223"/>
        <v>#N/A</v>
      </c>
      <c r="PL97" s="193" t="e">
        <f t="shared" si="195"/>
        <v>#N/A</v>
      </c>
      <c r="PM97" s="193" t="e">
        <f t="shared" si="218"/>
        <v>#N/A</v>
      </c>
      <c r="PN97" s="193" t="e">
        <f t="shared" si="218"/>
        <v>#N/A</v>
      </c>
      <c r="PO97" s="193" t="e">
        <f t="shared" si="218"/>
        <v>#N/A</v>
      </c>
      <c r="PP97" s="193" t="e">
        <f t="shared" si="218"/>
        <v>#N/A</v>
      </c>
      <c r="PQ97" s="193" t="e">
        <f t="shared" si="218"/>
        <v>#N/A</v>
      </c>
      <c r="PR97" s="193" t="e">
        <f t="shared" si="218"/>
        <v>#N/A</v>
      </c>
      <c r="PS97" s="193" t="e">
        <f t="shared" si="218"/>
        <v>#N/A</v>
      </c>
      <c r="PT97" s="193" t="e">
        <f t="shared" si="218"/>
        <v>#N/A</v>
      </c>
    </row>
    <row r="98" spans="1:436" hidden="1" x14ac:dyDescent="0.45">
      <c r="A98" s="20">
        <v>95</v>
      </c>
      <c r="B98" s="115"/>
      <c r="C98" s="115"/>
      <c r="D98" s="115"/>
      <c r="E98" s="110" t="str">
        <f t="shared" si="174"/>
        <v/>
      </c>
      <c r="F98" s="21" t="str">
        <f t="shared" si="175"/>
        <v/>
      </c>
      <c r="G98" s="22" t="str">
        <f t="shared" si="176"/>
        <v/>
      </c>
      <c r="H98" s="23" t="str">
        <f>IF(F98="","",IF(OR($F98&lt;Skew!$B$3,$F98=Skew!$B$3),IF($F98&gt;Skew!$C$3,Skew!$A$3,IF($F98&gt;Skew!$C$4,Skew!$A$4,IF($F98&gt;Skew!$C$5,Skew!$A$5,IF($F98&gt;Skew!$C$6,Skew!$A$6,IF($F98&gt;Skew!$C$7,Skew!$A$7,IF($F98&gt;Skew!$C$8,Skew!$A$8,IF($F98&gt;Skew!$C$9,Skew!$A$9,IF($F98&gt;Skew!$C$10,Skew!$A$10,IF($F98&gt;Skew!$C$11,Skew!$A$11,IF($F98&gt;Skew!$C$12,Skew!$A$12,IF($F98&gt;Skew!$C$13,Skew!$A$13,IF($F98&gt;Skew!$C$14,Skew!$A$14,IF($F98&gt;Skew!$C$15,Skew!$A$15,IF($F98&gt;Skew!$C$16,Skew!$A$16,Skew!$A$17)
)))))))))))))))</f>
        <v/>
      </c>
      <c r="I98" s="22" t="str">
        <f>IF(F98="","",MATCH(H98,Skew!$A$3:$A$17,0))</f>
        <v/>
      </c>
      <c r="J98" s="22" t="str">
        <f t="shared" si="166"/>
        <v/>
      </c>
      <c r="K98" s="24"/>
      <c r="L98" s="22" t="str">
        <f>IF(OR(F98="",K98=""),"",MATCH(K98,Confidence!$A$3:$A$12,0))</f>
        <v/>
      </c>
      <c r="M98" s="25" t="str">
        <f t="shared" si="167"/>
        <v/>
      </c>
      <c r="N98" s="25" t="str">
        <f t="shared" si="168"/>
        <v/>
      </c>
      <c r="O98" s="22"/>
      <c r="P98" s="102" t="str">
        <f t="shared" si="169"/>
        <v/>
      </c>
      <c r="Q98" s="102" t="str">
        <f t="shared" si="170"/>
        <v/>
      </c>
      <c r="R98" s="37" t="str">
        <f t="shared" si="171"/>
        <v/>
      </c>
      <c r="S98" s="115"/>
      <c r="T98" s="204" t="str">
        <f>IF(AND(B98&gt;0,C98&gt;0,D98&gt;0,M98&gt;0,N98&gt;0,S98&gt;0,NOT(K98="")),ABS(VLOOKUP($S$1,VLookups!$A$30:$B$31,2,FALSE)-_xlfn.BETA.DIST(S98,IF(G98="L",N98,M98),IF(G98="L",M98,N98),TRUE,B98,D98)),"")</f>
        <v/>
      </c>
      <c r="U98" s="112" t="str">
        <f>IF(OR($M98="",$N98=""),"",_xlfn.BETA.INV(ABS(VLOOKUP($S$1,VLookups!$A$30:$B$31,2,FALSE)-U$3),IF($G98="L",$N98,$M98),IF($G98="L",$M98,$N98),$B98,$D98))</f>
        <v/>
      </c>
      <c r="V98" s="113" t="str">
        <f>IF(OR($M98="",$N98=""),"",_xlfn.BETA.INV(ABS(VLOOKUP($S$1,VLookups!$A$30:$B$31,2,FALSE)-V$3),IF($G98="L",$N98,$M98),IF($G98="L",$M98,$N98),$B98,$D98))</f>
        <v/>
      </c>
      <c r="W98" s="112" t="str">
        <f>IF(OR($M98="",$N98=""),"",_xlfn.BETA.INV(ABS(VLOOKUP($S$1,VLookups!$A$30:$B$31,2,FALSE)-W$3),IF($G98="L",$N98,$M98),IF($G98="L",$M98,$N98),$B98,$D98))</f>
        <v/>
      </c>
      <c r="X98" s="113" t="str">
        <f>IF(OR($M98="",$N98=""),"",_xlfn.BETA.INV(ABS(VLOOKUP($S$1,VLookups!$A$30:$B$31,2,FALSE)-X$3),IF($G98="L",$N98,$M98),IF($G98="L",$M98,$N98),$B98,$D98))</f>
        <v/>
      </c>
      <c r="Y98" s="112" t="str">
        <f>IF(OR($M98="",$N98=""),"",_xlfn.BETA.INV(ABS(VLOOKUP($S$1,VLookups!$A$30:$B$31,2,FALSE)-Y$3),IF($G98="L",$N98,$M98),IF($G98="L",$M98,$N98),$B98,$D98))</f>
        <v/>
      </c>
      <c r="Z98" s="113" t="str">
        <f>IF(OR($M98="",$N98=""),"",_xlfn.BETA.INV(ABS(VLOOKUP($S$1,VLookups!$A$30:$B$31,2,FALSE)-Z$3),IF($G98="L",$N98,$M98),IF($G98="L",$M98,$N98),$B98,$D98))</f>
        <v/>
      </c>
      <c r="AA98" s="112" t="str">
        <f>IF(OR($M98="",$N98=""),"",_xlfn.BETA.INV(ABS(VLOOKUP($S$1,VLookups!$A$30:$B$31,2,FALSE)-AA$3),IF($G98="L",$N98,$M98),IF($G98="L",$M98,$N98),$B98,$D98))</f>
        <v/>
      </c>
      <c r="AB98" s="113" t="str">
        <f>IF(OR($M98="",$N98=""),"",_xlfn.BETA.INV(ABS(VLOOKUP($S$1,VLookups!$A$30:$B$31,2,FALSE)-AB$3),IF($G98="L",$N98,$M98),IF($G98="L",$M98,$N98),$B98,$D98))</f>
        <v/>
      </c>
      <c r="AC98" s="112" t="str">
        <f>IF(OR($M98="",$N98=""),"",_xlfn.BETA.INV(ABS(VLOOKUP($S$1,VLookups!$A$30:$B$31,2,FALSE)-AC$3),IF($G98="L",$N98,$M98),IF($G98="L",$M98,$N98),$B98,$D98))</f>
        <v/>
      </c>
      <c r="AD98" s="113" t="str">
        <f>IF(OR($M98="",$N98=""),"",_xlfn.BETA.INV(ABS(VLOOKUP($S$1,VLookups!$A$30:$B$31,2,FALSE)-AD$3),IF($G98="L",$N98,$M98),IF($G98="L",$M98,$N98),$B98,$D98))</f>
        <v/>
      </c>
      <c r="AE98" s="112" t="str">
        <f>IF(OR($M98="",$N98=""),"",_xlfn.BETA.INV(ABS(VLOOKUP($S$1,VLookups!$A$30:$B$31,2,FALSE)-AE$3),IF($G98="L",$N98,$M98),IF($G98="L",$M98,$N98),$B98,$D98))</f>
        <v/>
      </c>
      <c r="AF98" s="113" t="str">
        <f>IF(OR($M98="",$N98=""),"",_xlfn.BETA.INV(ABS(VLOOKUP($S$1,VLookups!$A$30:$B$31,2,FALSE)-AF$3),IF($G98="L",$N98,$M98),IF($G98="L",$M98,$N98),$B98,$D98))</f>
        <v/>
      </c>
      <c r="AG98" s="15"/>
      <c r="AH98" s="194" t="str">
        <f t="shared" si="177"/>
        <v/>
      </c>
      <c r="AI98" s="192" t="str">
        <f t="shared" si="178"/>
        <v/>
      </c>
      <c r="AJ98" s="177" t="str">
        <f t="shared" si="250"/>
        <v/>
      </c>
      <c r="AK98" s="177" t="str">
        <f t="shared" si="232"/>
        <v/>
      </c>
      <c r="AL98" s="177" t="str">
        <f t="shared" si="232"/>
        <v/>
      </c>
      <c r="AM98" s="177" t="str">
        <f t="shared" si="232"/>
        <v/>
      </c>
      <c r="AN98" s="177" t="str">
        <f t="shared" si="232"/>
        <v/>
      </c>
      <c r="AO98" s="177" t="str">
        <f t="shared" si="232"/>
        <v/>
      </c>
      <c r="AP98" s="177" t="str">
        <f t="shared" si="232"/>
        <v/>
      </c>
      <c r="AQ98" s="177" t="str">
        <f t="shared" si="232"/>
        <v/>
      </c>
      <c r="AR98" s="177" t="str">
        <f t="shared" si="232"/>
        <v/>
      </c>
      <c r="AS98" s="177" t="str">
        <f t="shared" si="232"/>
        <v/>
      </c>
      <c r="AT98" s="177" t="str">
        <f t="shared" si="232"/>
        <v/>
      </c>
      <c r="AU98" s="177" t="str">
        <f t="shared" si="232"/>
        <v/>
      </c>
      <c r="AV98" s="177" t="str">
        <f t="shared" si="232"/>
        <v/>
      </c>
      <c r="AW98" s="177" t="str">
        <f t="shared" si="232"/>
        <v/>
      </c>
      <c r="AX98" s="177" t="str">
        <f t="shared" si="232"/>
        <v/>
      </c>
      <c r="AY98" s="177" t="str">
        <f t="shared" si="232"/>
        <v/>
      </c>
      <c r="AZ98" s="177" t="str">
        <f t="shared" si="232"/>
        <v/>
      </c>
      <c r="BA98" s="177" t="str">
        <f t="shared" si="227"/>
        <v/>
      </c>
      <c r="BB98" s="177" t="str">
        <f t="shared" si="227"/>
        <v/>
      </c>
      <c r="BC98" s="177" t="str">
        <f t="shared" si="227"/>
        <v/>
      </c>
      <c r="BD98" s="177" t="str">
        <f t="shared" si="227"/>
        <v/>
      </c>
      <c r="BE98" s="177" t="str">
        <f t="shared" si="227"/>
        <v/>
      </c>
      <c r="BF98" s="177" t="str">
        <f t="shared" si="227"/>
        <v/>
      </c>
      <c r="BG98" s="177" t="str">
        <f t="shared" si="227"/>
        <v/>
      </c>
      <c r="BH98" s="177" t="str">
        <f t="shared" si="227"/>
        <v/>
      </c>
      <c r="BI98" s="177" t="str">
        <f t="shared" si="227"/>
        <v/>
      </c>
      <c r="BJ98" s="177" t="str">
        <f t="shared" si="227"/>
        <v/>
      </c>
      <c r="BK98" s="177" t="str">
        <f t="shared" si="227"/>
        <v/>
      </c>
      <c r="BL98" s="177" t="str">
        <f t="shared" si="227"/>
        <v/>
      </c>
      <c r="BM98" s="177" t="str">
        <f t="shared" si="227"/>
        <v/>
      </c>
      <c r="BN98" s="177" t="str">
        <f t="shared" si="227"/>
        <v/>
      </c>
      <c r="BO98" s="177" t="str">
        <f t="shared" si="227"/>
        <v/>
      </c>
      <c r="BP98" s="177" t="str">
        <f t="shared" si="233"/>
        <v/>
      </c>
      <c r="BQ98" s="177" t="str">
        <f t="shared" si="233"/>
        <v/>
      </c>
      <c r="BR98" s="177" t="str">
        <f t="shared" si="233"/>
        <v/>
      </c>
      <c r="BS98" s="177" t="str">
        <f t="shared" si="233"/>
        <v/>
      </c>
      <c r="BT98" s="177" t="str">
        <f t="shared" si="233"/>
        <v/>
      </c>
      <c r="BU98" s="177" t="str">
        <f t="shared" si="233"/>
        <v/>
      </c>
      <c r="BV98" s="177" t="str">
        <f t="shared" si="233"/>
        <v/>
      </c>
      <c r="BW98" s="177" t="str">
        <f t="shared" si="233"/>
        <v/>
      </c>
      <c r="BX98" s="177" t="str">
        <f t="shared" si="233"/>
        <v/>
      </c>
      <c r="BY98" s="177" t="str">
        <f t="shared" si="233"/>
        <v/>
      </c>
      <c r="BZ98" s="177" t="str">
        <f t="shared" si="233"/>
        <v/>
      </c>
      <c r="CA98" s="177" t="str">
        <f t="shared" si="233"/>
        <v/>
      </c>
      <c r="CB98" s="177" t="str">
        <f t="shared" si="233"/>
        <v/>
      </c>
      <c r="CC98" s="177" t="str">
        <f t="shared" si="233"/>
        <v/>
      </c>
      <c r="CD98" s="177" t="str">
        <f t="shared" si="233"/>
        <v/>
      </c>
      <c r="CE98" s="177" t="str">
        <f t="shared" si="233"/>
        <v/>
      </c>
      <c r="CF98" s="177" t="str">
        <f t="shared" si="228"/>
        <v/>
      </c>
      <c r="CG98" s="177" t="str">
        <f t="shared" si="228"/>
        <v/>
      </c>
      <c r="CH98" s="177" t="str">
        <f t="shared" si="228"/>
        <v/>
      </c>
      <c r="CI98" s="177" t="str">
        <f t="shared" si="228"/>
        <v/>
      </c>
      <c r="CJ98" s="177" t="str">
        <f t="shared" si="228"/>
        <v/>
      </c>
      <c r="CK98" s="177" t="str">
        <f t="shared" si="228"/>
        <v/>
      </c>
      <c r="CL98" s="177" t="str">
        <f t="shared" si="228"/>
        <v/>
      </c>
      <c r="CM98" s="177" t="str">
        <f t="shared" si="228"/>
        <v/>
      </c>
      <c r="CN98" s="177" t="str">
        <f t="shared" si="228"/>
        <v/>
      </c>
      <c r="CO98" s="177" t="str">
        <f t="shared" si="228"/>
        <v/>
      </c>
      <c r="CP98" s="177" t="str">
        <f t="shared" si="228"/>
        <v/>
      </c>
      <c r="CQ98" s="177" t="str">
        <f t="shared" si="228"/>
        <v/>
      </c>
      <c r="CR98" s="177" t="str">
        <f t="shared" si="228"/>
        <v/>
      </c>
      <c r="CS98" s="177" t="str">
        <f t="shared" si="228"/>
        <v/>
      </c>
      <c r="CT98" s="177" t="str">
        <f t="shared" si="228"/>
        <v/>
      </c>
      <c r="CU98" s="177" t="str">
        <f t="shared" si="224"/>
        <v/>
      </c>
      <c r="CV98" s="177" t="str">
        <f t="shared" si="224"/>
        <v/>
      </c>
      <c r="CW98" s="177" t="str">
        <f t="shared" si="224"/>
        <v/>
      </c>
      <c r="CX98" s="177" t="str">
        <f t="shared" si="224"/>
        <v/>
      </c>
      <c r="CY98" s="177" t="str">
        <f t="shared" si="224"/>
        <v/>
      </c>
      <c r="CZ98" s="177" t="str">
        <f t="shared" si="224"/>
        <v/>
      </c>
      <c r="DA98" s="177" t="str">
        <f t="shared" si="224"/>
        <v/>
      </c>
      <c r="DB98" s="177" t="str">
        <f t="shared" si="224"/>
        <v/>
      </c>
      <c r="DC98" s="177" t="str">
        <f t="shared" si="224"/>
        <v/>
      </c>
      <c r="DD98" s="177" t="str">
        <f t="shared" si="224"/>
        <v/>
      </c>
      <c r="DE98" s="177" t="str">
        <f t="shared" si="224"/>
        <v/>
      </c>
      <c r="DF98" s="177" t="str">
        <f t="shared" si="224"/>
        <v/>
      </c>
      <c r="DG98" s="177" t="str">
        <f t="shared" si="224"/>
        <v/>
      </c>
      <c r="DH98" s="177" t="str">
        <f t="shared" si="224"/>
        <v/>
      </c>
      <c r="DI98" s="177" t="str">
        <f t="shared" si="224"/>
        <v/>
      </c>
      <c r="DJ98" s="177" t="str">
        <f t="shared" si="224"/>
        <v/>
      </c>
      <c r="DK98" s="177" t="str">
        <f t="shared" si="220"/>
        <v/>
      </c>
      <c r="DL98" s="177" t="str">
        <f t="shared" si="220"/>
        <v/>
      </c>
      <c r="DM98" s="177" t="str">
        <f t="shared" si="220"/>
        <v/>
      </c>
      <c r="DN98" s="177" t="str">
        <f t="shared" si="220"/>
        <v/>
      </c>
      <c r="DO98" s="177" t="str">
        <f t="shared" si="220"/>
        <v/>
      </c>
      <c r="DP98" s="177" t="str">
        <f t="shared" si="220"/>
        <v/>
      </c>
      <c r="DQ98" s="177" t="str">
        <f t="shared" si="220"/>
        <v/>
      </c>
      <c r="DR98" s="177" t="str">
        <f t="shared" si="220"/>
        <v/>
      </c>
      <c r="DS98" s="177" t="str">
        <f t="shared" si="220"/>
        <v/>
      </c>
      <c r="DT98" s="177" t="str">
        <f t="shared" si="220"/>
        <v/>
      </c>
      <c r="DU98" s="177" t="str">
        <f t="shared" si="220"/>
        <v/>
      </c>
      <c r="DV98" s="177" t="str">
        <f t="shared" si="220"/>
        <v/>
      </c>
      <c r="DW98" s="177" t="str">
        <f t="shared" si="220"/>
        <v/>
      </c>
      <c r="DX98" s="177" t="str">
        <f t="shared" si="220"/>
        <v/>
      </c>
      <c r="DY98" s="177" t="str">
        <f t="shared" si="220"/>
        <v/>
      </c>
      <c r="DZ98" s="177" t="str">
        <f t="shared" si="234"/>
        <v/>
      </c>
      <c r="EA98" s="177" t="str">
        <f t="shared" si="234"/>
        <v/>
      </c>
      <c r="EB98" s="177" t="str">
        <f t="shared" si="234"/>
        <v/>
      </c>
      <c r="EC98" s="177" t="str">
        <f t="shared" si="234"/>
        <v/>
      </c>
      <c r="ED98" s="177" t="str">
        <f t="shared" si="234"/>
        <v/>
      </c>
      <c r="EE98" s="177" t="str">
        <f t="shared" si="234"/>
        <v/>
      </c>
      <c r="EF98" s="177" t="str">
        <f t="shared" si="234"/>
        <v/>
      </c>
      <c r="EG98" s="177" t="str">
        <f t="shared" si="234"/>
        <v/>
      </c>
      <c r="EH98" s="177" t="str">
        <f t="shared" si="234"/>
        <v/>
      </c>
      <c r="EI98" s="177" t="str">
        <f t="shared" si="234"/>
        <v/>
      </c>
      <c r="EJ98" s="177" t="str">
        <f t="shared" si="234"/>
        <v/>
      </c>
      <c r="EK98" s="177" t="str">
        <f t="shared" si="234"/>
        <v/>
      </c>
      <c r="EL98" s="177" t="str">
        <f t="shared" si="234"/>
        <v/>
      </c>
      <c r="EM98" s="177" t="str">
        <f t="shared" si="234"/>
        <v/>
      </c>
      <c r="EN98" s="177" t="str">
        <f t="shared" si="234"/>
        <v/>
      </c>
      <c r="EO98" s="177" t="str">
        <f t="shared" si="234"/>
        <v/>
      </c>
      <c r="EP98" s="177" t="str">
        <f t="shared" si="229"/>
        <v/>
      </c>
      <c r="EQ98" s="177" t="str">
        <f t="shared" si="229"/>
        <v/>
      </c>
      <c r="ER98" s="177" t="str">
        <f t="shared" si="229"/>
        <v/>
      </c>
      <c r="ES98" s="177" t="str">
        <f t="shared" si="229"/>
        <v/>
      </c>
      <c r="ET98" s="177" t="str">
        <f t="shared" si="229"/>
        <v/>
      </c>
      <c r="EU98" s="177" t="str">
        <f t="shared" si="229"/>
        <v/>
      </c>
      <c r="EV98" s="177" t="str">
        <f t="shared" si="229"/>
        <v/>
      </c>
      <c r="EW98" s="177" t="str">
        <f t="shared" si="229"/>
        <v/>
      </c>
      <c r="EX98" s="177" t="str">
        <f t="shared" si="229"/>
        <v/>
      </c>
      <c r="EY98" s="177" t="str">
        <f t="shared" si="229"/>
        <v/>
      </c>
      <c r="EZ98" s="177" t="str">
        <f t="shared" si="229"/>
        <v/>
      </c>
      <c r="FA98" s="177" t="str">
        <f t="shared" si="229"/>
        <v/>
      </c>
      <c r="FB98" s="177" t="str">
        <f t="shared" si="229"/>
        <v/>
      </c>
      <c r="FC98" s="177" t="str">
        <f t="shared" si="229"/>
        <v/>
      </c>
      <c r="FD98" s="177" t="str">
        <f t="shared" si="229"/>
        <v/>
      </c>
      <c r="FE98" s="177" t="str">
        <f t="shared" si="239"/>
        <v/>
      </c>
      <c r="FF98" s="177" t="str">
        <f t="shared" si="239"/>
        <v/>
      </c>
      <c r="FG98" s="177" t="str">
        <f t="shared" si="239"/>
        <v/>
      </c>
      <c r="FH98" s="177" t="str">
        <f t="shared" si="239"/>
        <v/>
      </c>
      <c r="FI98" s="177" t="str">
        <f t="shared" si="239"/>
        <v/>
      </c>
      <c r="FJ98" s="177" t="str">
        <f t="shared" si="239"/>
        <v/>
      </c>
      <c r="FK98" s="177" t="str">
        <f t="shared" si="239"/>
        <v/>
      </c>
      <c r="FL98" s="177" t="str">
        <f t="shared" si="239"/>
        <v/>
      </c>
      <c r="FM98" s="177" t="str">
        <f t="shared" si="239"/>
        <v/>
      </c>
      <c r="FN98" s="177" t="str">
        <f t="shared" si="239"/>
        <v/>
      </c>
      <c r="FO98" s="177" t="str">
        <f t="shared" si="239"/>
        <v/>
      </c>
      <c r="FP98" s="177" t="str">
        <f t="shared" si="239"/>
        <v/>
      </c>
      <c r="FQ98" s="177" t="str">
        <f t="shared" si="239"/>
        <v/>
      </c>
      <c r="FR98" s="177" t="str">
        <f t="shared" si="239"/>
        <v/>
      </c>
      <c r="FS98" s="177" t="str">
        <f t="shared" si="239"/>
        <v/>
      </c>
      <c r="FT98" s="177" t="str">
        <f t="shared" si="239"/>
        <v/>
      </c>
      <c r="FU98" s="177" t="str">
        <f t="shared" si="235"/>
        <v/>
      </c>
      <c r="FV98" s="177" t="str">
        <f t="shared" si="235"/>
        <v/>
      </c>
      <c r="FW98" s="177" t="str">
        <f t="shared" si="235"/>
        <v/>
      </c>
      <c r="FX98" s="177" t="str">
        <f t="shared" si="235"/>
        <v/>
      </c>
      <c r="FY98" s="177" t="str">
        <f t="shared" si="235"/>
        <v/>
      </c>
      <c r="FZ98" s="177" t="str">
        <f t="shared" si="235"/>
        <v/>
      </c>
      <c r="GA98" s="177" t="str">
        <f t="shared" si="235"/>
        <v/>
      </c>
      <c r="GB98" s="177" t="str">
        <f t="shared" si="235"/>
        <v/>
      </c>
      <c r="GC98" s="177" t="str">
        <f t="shared" si="235"/>
        <v/>
      </c>
      <c r="GD98" s="177" t="str">
        <f t="shared" si="235"/>
        <v/>
      </c>
      <c r="GE98" s="177" t="str">
        <f t="shared" si="235"/>
        <v/>
      </c>
      <c r="GF98" s="177" t="str">
        <f t="shared" si="235"/>
        <v/>
      </c>
      <c r="GG98" s="177" t="str">
        <f t="shared" si="235"/>
        <v/>
      </c>
      <c r="GH98" s="177" t="str">
        <f t="shared" si="235"/>
        <v/>
      </c>
      <c r="GI98" s="177" t="str">
        <f t="shared" si="235"/>
        <v/>
      </c>
      <c r="GJ98" s="177" t="str">
        <f t="shared" si="230"/>
        <v/>
      </c>
      <c r="GK98" s="177" t="str">
        <f t="shared" si="230"/>
        <v/>
      </c>
      <c r="GL98" s="177" t="str">
        <f t="shared" si="230"/>
        <v/>
      </c>
      <c r="GM98" s="177" t="str">
        <f t="shared" si="225"/>
        <v/>
      </c>
      <c r="GN98" s="177" t="str">
        <f t="shared" si="236"/>
        <v/>
      </c>
      <c r="GO98" s="177" t="str">
        <f t="shared" si="236"/>
        <v/>
      </c>
      <c r="GP98" s="177" t="str">
        <f t="shared" si="236"/>
        <v/>
      </c>
      <c r="GQ98" s="177" t="str">
        <f t="shared" si="236"/>
        <v/>
      </c>
      <c r="GR98" s="177" t="str">
        <f t="shared" si="236"/>
        <v/>
      </c>
      <c r="GS98" s="177" t="str">
        <f t="shared" si="236"/>
        <v/>
      </c>
      <c r="GT98" s="177" t="str">
        <f t="shared" si="236"/>
        <v/>
      </c>
      <c r="GU98" s="177" t="str">
        <f t="shared" si="236"/>
        <v/>
      </c>
      <c r="GV98" s="177" t="str">
        <f t="shared" si="236"/>
        <v/>
      </c>
      <c r="GW98" s="177" t="str">
        <f t="shared" si="236"/>
        <v/>
      </c>
      <c r="GX98" s="177" t="str">
        <f t="shared" si="236"/>
        <v/>
      </c>
      <c r="GY98" s="177" t="str">
        <f t="shared" si="236"/>
        <v/>
      </c>
      <c r="GZ98" s="177" t="str">
        <f t="shared" si="236"/>
        <v/>
      </c>
      <c r="HA98" s="177" t="str">
        <f t="shared" si="236"/>
        <v/>
      </c>
      <c r="HB98" s="177" t="str">
        <f t="shared" si="236"/>
        <v/>
      </c>
      <c r="HC98" s="177" t="str">
        <f t="shared" si="236"/>
        <v/>
      </c>
      <c r="HD98" s="177" t="str">
        <f t="shared" si="231"/>
        <v/>
      </c>
      <c r="HE98" s="177" t="str">
        <f t="shared" si="231"/>
        <v/>
      </c>
      <c r="HF98" s="177" t="str">
        <f t="shared" si="231"/>
        <v/>
      </c>
      <c r="HG98" s="177" t="str">
        <f t="shared" si="231"/>
        <v/>
      </c>
      <c r="HH98" s="177" t="str">
        <f t="shared" si="231"/>
        <v/>
      </c>
      <c r="HI98" s="177" t="str">
        <f t="shared" si="231"/>
        <v/>
      </c>
      <c r="HJ98" s="177" t="str">
        <f t="shared" si="231"/>
        <v/>
      </c>
      <c r="HK98" s="177" t="str">
        <f t="shared" si="231"/>
        <v/>
      </c>
      <c r="HL98" s="177" t="str">
        <f t="shared" si="231"/>
        <v/>
      </c>
      <c r="HM98" s="177" t="str">
        <f t="shared" si="231"/>
        <v/>
      </c>
      <c r="HN98" s="177" t="str">
        <f t="shared" si="231"/>
        <v/>
      </c>
      <c r="HO98" s="177" t="str">
        <f t="shared" si="231"/>
        <v/>
      </c>
      <c r="HP98" s="177" t="str">
        <f t="shared" si="231"/>
        <v/>
      </c>
      <c r="HQ98" s="177" t="str">
        <f t="shared" si="231"/>
        <v/>
      </c>
      <c r="HR98" s="177" t="str">
        <f t="shared" si="231"/>
        <v/>
      </c>
      <c r="HS98" s="177" t="str">
        <f t="shared" si="226"/>
        <v/>
      </c>
      <c r="HT98" s="177" t="str">
        <f t="shared" si="237"/>
        <v/>
      </c>
      <c r="HU98" s="177" t="str">
        <f t="shared" si="237"/>
        <v/>
      </c>
      <c r="HV98" s="177" t="str">
        <f t="shared" si="237"/>
        <v/>
      </c>
      <c r="HW98" s="177" t="str">
        <f t="shared" si="237"/>
        <v/>
      </c>
      <c r="HX98" s="177" t="str">
        <f t="shared" si="237"/>
        <v/>
      </c>
      <c r="HY98" s="177" t="str">
        <f t="shared" si="237"/>
        <v/>
      </c>
      <c r="HZ98" s="177" t="str">
        <f t="shared" si="237"/>
        <v/>
      </c>
      <c r="IA98" s="192" t="str">
        <f t="shared" si="181"/>
        <v/>
      </c>
      <c r="IB98" s="193" t="e">
        <f t="shared" si="172"/>
        <v>#N/A</v>
      </c>
      <c r="IC98" s="193" t="e">
        <f t="shared" si="241"/>
        <v>#N/A</v>
      </c>
      <c r="ID98" s="193" t="e">
        <f t="shared" si="241"/>
        <v>#N/A</v>
      </c>
      <c r="IE98" s="193" t="e">
        <f t="shared" si="241"/>
        <v>#N/A</v>
      </c>
      <c r="IF98" s="193" t="e">
        <f t="shared" si="251"/>
        <v>#N/A</v>
      </c>
      <c r="IG98" s="193" t="e">
        <f t="shared" si="251"/>
        <v>#N/A</v>
      </c>
      <c r="IH98" s="193" t="e">
        <f t="shared" si="251"/>
        <v>#N/A</v>
      </c>
      <c r="II98" s="193" t="e">
        <f t="shared" si="251"/>
        <v>#N/A</v>
      </c>
      <c r="IJ98" s="193" t="e">
        <f t="shared" si="251"/>
        <v>#N/A</v>
      </c>
      <c r="IK98" s="193" t="e">
        <f t="shared" si="251"/>
        <v>#N/A</v>
      </c>
      <c r="IL98" s="193" t="e">
        <f t="shared" si="251"/>
        <v>#N/A</v>
      </c>
      <c r="IM98" s="193" t="e">
        <f t="shared" si="251"/>
        <v>#N/A</v>
      </c>
      <c r="IN98" s="193" t="e">
        <f t="shared" si="251"/>
        <v>#N/A</v>
      </c>
      <c r="IO98" s="193" t="e">
        <f t="shared" si="251"/>
        <v>#N/A</v>
      </c>
      <c r="IP98" s="193" t="e">
        <f t="shared" si="251"/>
        <v>#N/A</v>
      </c>
      <c r="IQ98" s="193" t="e">
        <f t="shared" si="251"/>
        <v>#N/A</v>
      </c>
      <c r="IR98" s="193" t="e">
        <f t="shared" si="251"/>
        <v>#N/A</v>
      </c>
      <c r="IS98" s="193" t="e">
        <f t="shared" si="251"/>
        <v>#N/A</v>
      </c>
      <c r="IT98" s="193" t="e">
        <f t="shared" si="251"/>
        <v>#N/A</v>
      </c>
      <c r="IU98" s="193" t="e">
        <f t="shared" si="247"/>
        <v>#N/A</v>
      </c>
      <c r="IV98" s="193" t="e">
        <f t="shared" si="247"/>
        <v>#N/A</v>
      </c>
      <c r="IW98" s="193" t="e">
        <f t="shared" si="247"/>
        <v>#N/A</v>
      </c>
      <c r="IX98" s="193" t="e">
        <f t="shared" si="247"/>
        <v>#N/A</v>
      </c>
      <c r="IY98" s="193" t="e">
        <f t="shared" si="247"/>
        <v>#N/A</v>
      </c>
      <c r="IZ98" s="193" t="e">
        <f t="shared" si="247"/>
        <v>#N/A</v>
      </c>
      <c r="JA98" s="193" t="e">
        <f t="shared" si="247"/>
        <v>#N/A</v>
      </c>
      <c r="JB98" s="193" t="e">
        <f t="shared" si="247"/>
        <v>#N/A</v>
      </c>
      <c r="JC98" s="193" t="e">
        <f t="shared" si="247"/>
        <v>#N/A</v>
      </c>
      <c r="JD98" s="193" t="e">
        <f t="shared" si="247"/>
        <v>#N/A</v>
      </c>
      <c r="JE98" s="193" t="e">
        <f t="shared" si="247"/>
        <v>#N/A</v>
      </c>
      <c r="JF98" s="193" t="e">
        <f t="shared" si="247"/>
        <v>#N/A</v>
      </c>
      <c r="JG98" s="193" t="e">
        <f t="shared" si="247"/>
        <v>#N/A</v>
      </c>
      <c r="JH98" s="193" t="e">
        <f t="shared" si="247"/>
        <v>#N/A</v>
      </c>
      <c r="JI98" s="193" t="e">
        <f t="shared" si="247"/>
        <v>#N/A</v>
      </c>
      <c r="JJ98" s="193" t="e">
        <f t="shared" si="244"/>
        <v>#N/A</v>
      </c>
      <c r="JK98" s="193" t="e">
        <f t="shared" si="244"/>
        <v>#N/A</v>
      </c>
      <c r="JL98" s="193" t="e">
        <f t="shared" si="244"/>
        <v>#N/A</v>
      </c>
      <c r="JM98" s="193" t="e">
        <f t="shared" si="244"/>
        <v>#N/A</v>
      </c>
      <c r="JN98" s="193" t="e">
        <f t="shared" si="244"/>
        <v>#N/A</v>
      </c>
      <c r="JO98" s="193" t="e">
        <f t="shared" si="244"/>
        <v>#N/A</v>
      </c>
      <c r="JP98" s="193" t="e">
        <f t="shared" si="244"/>
        <v>#N/A</v>
      </c>
      <c r="JQ98" s="193" t="e">
        <f t="shared" si="244"/>
        <v>#N/A</v>
      </c>
      <c r="JR98" s="193" t="e">
        <f t="shared" si="244"/>
        <v>#N/A</v>
      </c>
      <c r="JS98" s="193" t="e">
        <f t="shared" si="244"/>
        <v>#N/A</v>
      </c>
      <c r="JT98" s="193" t="e">
        <f t="shared" si="244"/>
        <v>#N/A</v>
      </c>
      <c r="JU98" s="193" t="e">
        <f t="shared" si="244"/>
        <v>#N/A</v>
      </c>
      <c r="JV98" s="193" t="e">
        <f t="shared" si="244"/>
        <v>#N/A</v>
      </c>
      <c r="JW98" s="193" t="e">
        <f t="shared" si="244"/>
        <v>#N/A</v>
      </c>
      <c r="JX98" s="193" t="e">
        <f t="shared" si="244"/>
        <v>#N/A</v>
      </c>
      <c r="JY98" s="193" t="e">
        <f t="shared" si="221"/>
        <v>#N/A</v>
      </c>
      <c r="JZ98" s="193" t="e">
        <f t="shared" si="221"/>
        <v>#N/A</v>
      </c>
      <c r="KA98" s="193" t="e">
        <f t="shared" si="221"/>
        <v>#N/A</v>
      </c>
      <c r="KB98" s="193" t="e">
        <f t="shared" si="221"/>
        <v>#N/A</v>
      </c>
      <c r="KC98" s="193" t="e">
        <f t="shared" si="221"/>
        <v>#N/A</v>
      </c>
      <c r="KD98" s="193" t="e">
        <f t="shared" si="221"/>
        <v>#N/A</v>
      </c>
      <c r="KE98" s="193" t="e">
        <f t="shared" si="221"/>
        <v>#N/A</v>
      </c>
      <c r="KF98" s="193" t="e">
        <f t="shared" si="221"/>
        <v>#N/A</v>
      </c>
      <c r="KG98" s="193" t="e">
        <f t="shared" si="221"/>
        <v>#N/A</v>
      </c>
      <c r="KH98" s="193" t="e">
        <f t="shared" si="221"/>
        <v>#N/A</v>
      </c>
      <c r="KI98" s="193" t="e">
        <f t="shared" si="221"/>
        <v>#N/A</v>
      </c>
      <c r="KJ98" s="193" t="e">
        <f t="shared" si="221"/>
        <v>#N/A</v>
      </c>
      <c r="KK98" s="193" t="e">
        <f t="shared" si="221"/>
        <v>#N/A</v>
      </c>
      <c r="KL98" s="193" t="e">
        <f t="shared" si="221"/>
        <v>#N/A</v>
      </c>
      <c r="KM98" s="193" t="e">
        <f t="shared" si="221"/>
        <v>#N/A</v>
      </c>
      <c r="KN98" s="193" t="e">
        <f t="shared" si="193"/>
        <v>#N/A</v>
      </c>
      <c r="KO98" s="193" t="e">
        <f t="shared" si="242"/>
        <v>#N/A</v>
      </c>
      <c r="KP98" s="193" t="e">
        <f t="shared" si="242"/>
        <v>#N/A</v>
      </c>
      <c r="KQ98" s="193" t="e">
        <f t="shared" si="242"/>
        <v>#N/A</v>
      </c>
      <c r="KR98" s="193" t="e">
        <f t="shared" si="252"/>
        <v>#N/A</v>
      </c>
      <c r="KS98" s="193" t="e">
        <f t="shared" si="252"/>
        <v>#N/A</v>
      </c>
      <c r="KT98" s="193" t="e">
        <f t="shared" si="252"/>
        <v>#N/A</v>
      </c>
      <c r="KU98" s="193" t="e">
        <f t="shared" si="252"/>
        <v>#N/A</v>
      </c>
      <c r="KV98" s="193" t="e">
        <f t="shared" si="252"/>
        <v>#N/A</v>
      </c>
      <c r="KW98" s="193" t="e">
        <f t="shared" si="252"/>
        <v>#N/A</v>
      </c>
      <c r="KX98" s="193" t="e">
        <f t="shared" si="252"/>
        <v>#N/A</v>
      </c>
      <c r="KY98" s="193" t="e">
        <f t="shared" si="252"/>
        <v>#N/A</v>
      </c>
      <c r="KZ98" s="193" t="e">
        <f t="shared" si="252"/>
        <v>#N/A</v>
      </c>
      <c r="LA98" s="193" t="e">
        <f t="shared" si="252"/>
        <v>#N/A</v>
      </c>
      <c r="LB98" s="193" t="e">
        <f t="shared" si="252"/>
        <v>#N/A</v>
      </c>
      <c r="LC98" s="193" t="e">
        <f t="shared" si="252"/>
        <v>#N/A</v>
      </c>
      <c r="LD98" s="193" t="e">
        <f t="shared" si="252"/>
        <v>#N/A</v>
      </c>
      <c r="LE98" s="193" t="e">
        <f t="shared" si="252"/>
        <v>#N/A</v>
      </c>
      <c r="LF98" s="193" t="e">
        <f t="shared" si="252"/>
        <v>#N/A</v>
      </c>
      <c r="LG98" s="193" t="e">
        <f t="shared" si="248"/>
        <v>#N/A</v>
      </c>
      <c r="LH98" s="193" t="e">
        <f t="shared" si="248"/>
        <v>#N/A</v>
      </c>
      <c r="LI98" s="193" t="e">
        <f t="shared" si="248"/>
        <v>#N/A</v>
      </c>
      <c r="LJ98" s="193" t="e">
        <f t="shared" si="248"/>
        <v>#N/A</v>
      </c>
      <c r="LK98" s="193" t="e">
        <f t="shared" si="248"/>
        <v>#N/A</v>
      </c>
      <c r="LL98" s="193" t="e">
        <f t="shared" si="248"/>
        <v>#N/A</v>
      </c>
      <c r="LM98" s="193" t="e">
        <f t="shared" si="248"/>
        <v>#N/A</v>
      </c>
      <c r="LN98" s="193" t="e">
        <f t="shared" si="248"/>
        <v>#N/A</v>
      </c>
      <c r="LO98" s="193" t="e">
        <f t="shared" si="248"/>
        <v>#N/A</v>
      </c>
      <c r="LP98" s="193" t="e">
        <f t="shared" si="248"/>
        <v>#N/A</v>
      </c>
      <c r="LQ98" s="193" t="e">
        <f t="shared" si="248"/>
        <v>#N/A</v>
      </c>
      <c r="LR98" s="193" t="e">
        <f t="shared" si="248"/>
        <v>#N/A</v>
      </c>
      <c r="LS98" s="193" t="e">
        <f t="shared" si="248"/>
        <v>#N/A</v>
      </c>
      <c r="LT98" s="193" t="e">
        <f t="shared" si="248"/>
        <v>#N/A</v>
      </c>
      <c r="LU98" s="193" t="e">
        <f t="shared" si="248"/>
        <v>#N/A</v>
      </c>
      <c r="LV98" s="193" t="e">
        <f t="shared" si="245"/>
        <v>#N/A</v>
      </c>
      <c r="LW98" s="193" t="e">
        <f t="shared" si="245"/>
        <v>#N/A</v>
      </c>
      <c r="LX98" s="193" t="e">
        <f t="shared" si="245"/>
        <v>#N/A</v>
      </c>
      <c r="LY98" s="193" t="e">
        <f t="shared" si="245"/>
        <v>#N/A</v>
      </c>
      <c r="LZ98" s="193" t="e">
        <f t="shared" si="245"/>
        <v>#N/A</v>
      </c>
      <c r="MA98" s="193" t="e">
        <f t="shared" si="245"/>
        <v>#N/A</v>
      </c>
      <c r="MB98" s="193" t="e">
        <f t="shared" si="245"/>
        <v>#N/A</v>
      </c>
      <c r="MC98" s="193" t="e">
        <f t="shared" si="245"/>
        <v>#N/A</v>
      </c>
      <c r="MD98" s="193" t="e">
        <f t="shared" si="245"/>
        <v>#N/A</v>
      </c>
      <c r="ME98" s="193" t="e">
        <f t="shared" si="245"/>
        <v>#N/A</v>
      </c>
      <c r="MF98" s="193" t="e">
        <f t="shared" si="245"/>
        <v>#N/A</v>
      </c>
      <c r="MG98" s="193" t="e">
        <f t="shared" si="245"/>
        <v>#N/A</v>
      </c>
      <c r="MH98" s="193" t="e">
        <f t="shared" si="245"/>
        <v>#N/A</v>
      </c>
      <c r="MI98" s="193" t="e">
        <f t="shared" si="245"/>
        <v>#N/A</v>
      </c>
      <c r="MJ98" s="193" t="e">
        <f t="shared" si="245"/>
        <v>#N/A</v>
      </c>
      <c r="MK98" s="193" t="e">
        <f t="shared" si="222"/>
        <v>#N/A</v>
      </c>
      <c r="ML98" s="193" t="e">
        <f t="shared" si="222"/>
        <v>#N/A</v>
      </c>
      <c r="MM98" s="193" t="e">
        <f t="shared" si="222"/>
        <v>#N/A</v>
      </c>
      <c r="MN98" s="193" t="e">
        <f t="shared" si="222"/>
        <v>#N/A</v>
      </c>
      <c r="MO98" s="193" t="e">
        <f t="shared" si="222"/>
        <v>#N/A</v>
      </c>
      <c r="MP98" s="193" t="e">
        <f t="shared" si="222"/>
        <v>#N/A</v>
      </c>
      <c r="MQ98" s="193" t="e">
        <f t="shared" si="222"/>
        <v>#N/A</v>
      </c>
      <c r="MR98" s="193" t="e">
        <f t="shared" si="222"/>
        <v>#N/A</v>
      </c>
      <c r="MS98" s="193" t="e">
        <f t="shared" si="222"/>
        <v>#N/A</v>
      </c>
      <c r="MT98" s="193" t="e">
        <f t="shared" si="222"/>
        <v>#N/A</v>
      </c>
      <c r="MU98" s="193" t="e">
        <f t="shared" si="222"/>
        <v>#N/A</v>
      </c>
      <c r="MV98" s="193" t="e">
        <f t="shared" si="222"/>
        <v>#N/A</v>
      </c>
      <c r="MW98" s="193" t="e">
        <f t="shared" si="222"/>
        <v>#N/A</v>
      </c>
      <c r="MX98" s="193" t="e">
        <f t="shared" si="222"/>
        <v>#N/A</v>
      </c>
      <c r="MY98" s="193" t="e">
        <f t="shared" si="222"/>
        <v>#N/A</v>
      </c>
      <c r="MZ98" s="193" t="e">
        <f t="shared" si="194"/>
        <v>#N/A</v>
      </c>
      <c r="NA98" s="193" t="e">
        <f t="shared" si="243"/>
        <v>#N/A</v>
      </c>
      <c r="NB98" s="193" t="e">
        <f t="shared" si="243"/>
        <v>#N/A</v>
      </c>
      <c r="NC98" s="193" t="e">
        <f t="shared" si="243"/>
        <v>#N/A</v>
      </c>
      <c r="ND98" s="193" t="e">
        <f t="shared" si="253"/>
        <v>#N/A</v>
      </c>
      <c r="NE98" s="193" t="e">
        <f t="shared" si="253"/>
        <v>#N/A</v>
      </c>
      <c r="NF98" s="193" t="e">
        <f t="shared" si="253"/>
        <v>#N/A</v>
      </c>
      <c r="NG98" s="193" t="e">
        <f t="shared" si="253"/>
        <v>#N/A</v>
      </c>
      <c r="NH98" s="193" t="e">
        <f t="shared" si="253"/>
        <v>#N/A</v>
      </c>
      <c r="NI98" s="193" t="e">
        <f t="shared" si="253"/>
        <v>#N/A</v>
      </c>
      <c r="NJ98" s="193" t="e">
        <f t="shared" si="253"/>
        <v>#N/A</v>
      </c>
      <c r="NK98" s="193" t="e">
        <f t="shared" si="253"/>
        <v>#N/A</v>
      </c>
      <c r="NL98" s="193" t="e">
        <f t="shared" si="253"/>
        <v>#N/A</v>
      </c>
      <c r="NM98" s="193" t="e">
        <f t="shared" si="253"/>
        <v>#N/A</v>
      </c>
      <c r="NN98" s="193" t="e">
        <f t="shared" si="253"/>
        <v>#N/A</v>
      </c>
      <c r="NO98" s="193" t="e">
        <f t="shared" si="253"/>
        <v>#N/A</v>
      </c>
      <c r="NP98" s="193" t="e">
        <f t="shared" si="253"/>
        <v>#N/A</v>
      </c>
      <c r="NQ98" s="193" t="e">
        <f t="shared" si="253"/>
        <v>#N/A</v>
      </c>
      <c r="NR98" s="193" t="e">
        <f t="shared" si="253"/>
        <v>#N/A</v>
      </c>
      <c r="NS98" s="193" t="e">
        <f t="shared" si="249"/>
        <v>#N/A</v>
      </c>
      <c r="NT98" s="193" t="e">
        <f t="shared" si="249"/>
        <v>#N/A</v>
      </c>
      <c r="NU98" s="193" t="e">
        <f t="shared" si="249"/>
        <v>#N/A</v>
      </c>
      <c r="NV98" s="193" t="e">
        <f t="shared" si="249"/>
        <v>#N/A</v>
      </c>
      <c r="NW98" s="193" t="e">
        <f t="shared" si="249"/>
        <v>#N/A</v>
      </c>
      <c r="NX98" s="193" t="e">
        <f t="shared" si="249"/>
        <v>#N/A</v>
      </c>
      <c r="NY98" s="193" t="e">
        <f t="shared" si="249"/>
        <v>#N/A</v>
      </c>
      <c r="NZ98" s="193" t="e">
        <f t="shared" si="249"/>
        <v>#N/A</v>
      </c>
      <c r="OA98" s="193" t="e">
        <f t="shared" si="249"/>
        <v>#N/A</v>
      </c>
      <c r="OB98" s="193" t="e">
        <f t="shared" si="249"/>
        <v>#N/A</v>
      </c>
      <c r="OC98" s="193" t="e">
        <f t="shared" si="249"/>
        <v>#N/A</v>
      </c>
      <c r="OD98" s="193" t="e">
        <f t="shared" si="249"/>
        <v>#N/A</v>
      </c>
      <c r="OE98" s="193" t="e">
        <f t="shared" si="249"/>
        <v>#N/A</v>
      </c>
      <c r="OF98" s="193" t="e">
        <f t="shared" si="249"/>
        <v>#N/A</v>
      </c>
      <c r="OG98" s="193" t="e">
        <f t="shared" si="249"/>
        <v>#N/A</v>
      </c>
      <c r="OH98" s="193" t="e">
        <f t="shared" si="246"/>
        <v>#N/A</v>
      </c>
      <c r="OI98" s="193" t="e">
        <f t="shared" si="246"/>
        <v>#N/A</v>
      </c>
      <c r="OJ98" s="193" t="e">
        <f t="shared" si="246"/>
        <v>#N/A</v>
      </c>
      <c r="OK98" s="193" t="e">
        <f t="shared" si="246"/>
        <v>#N/A</v>
      </c>
      <c r="OL98" s="193" t="e">
        <f t="shared" si="246"/>
        <v>#N/A</v>
      </c>
      <c r="OM98" s="193" t="e">
        <f t="shared" si="246"/>
        <v>#N/A</v>
      </c>
      <c r="ON98" s="193" t="e">
        <f t="shared" si="246"/>
        <v>#N/A</v>
      </c>
      <c r="OO98" s="193" t="e">
        <f t="shared" si="246"/>
        <v>#N/A</v>
      </c>
      <c r="OP98" s="193" t="e">
        <f t="shared" si="246"/>
        <v>#N/A</v>
      </c>
      <c r="OQ98" s="193" t="e">
        <f t="shared" si="246"/>
        <v>#N/A</v>
      </c>
      <c r="OR98" s="193" t="e">
        <f t="shared" si="246"/>
        <v>#N/A</v>
      </c>
      <c r="OS98" s="193" t="e">
        <f t="shared" si="246"/>
        <v>#N/A</v>
      </c>
      <c r="OT98" s="193" t="e">
        <f t="shared" si="246"/>
        <v>#N/A</v>
      </c>
      <c r="OU98" s="193" t="e">
        <f t="shared" si="246"/>
        <v>#N/A</v>
      </c>
      <c r="OV98" s="193" t="e">
        <f t="shared" si="246"/>
        <v>#N/A</v>
      </c>
      <c r="OW98" s="193" t="e">
        <f t="shared" si="223"/>
        <v>#N/A</v>
      </c>
      <c r="OX98" s="193" t="e">
        <f t="shared" si="223"/>
        <v>#N/A</v>
      </c>
      <c r="OY98" s="193" t="e">
        <f t="shared" si="223"/>
        <v>#N/A</v>
      </c>
      <c r="OZ98" s="193" t="e">
        <f t="shared" si="223"/>
        <v>#N/A</v>
      </c>
      <c r="PA98" s="193" t="e">
        <f t="shared" si="223"/>
        <v>#N/A</v>
      </c>
      <c r="PB98" s="193" t="e">
        <f t="shared" si="223"/>
        <v>#N/A</v>
      </c>
      <c r="PC98" s="193" t="e">
        <f t="shared" si="223"/>
        <v>#N/A</v>
      </c>
      <c r="PD98" s="193" t="e">
        <f t="shared" si="223"/>
        <v>#N/A</v>
      </c>
      <c r="PE98" s="193" t="e">
        <f t="shared" si="223"/>
        <v>#N/A</v>
      </c>
      <c r="PF98" s="193" t="e">
        <f t="shared" si="223"/>
        <v>#N/A</v>
      </c>
      <c r="PG98" s="193" t="e">
        <f t="shared" si="223"/>
        <v>#N/A</v>
      </c>
      <c r="PH98" s="193" t="e">
        <f t="shared" si="223"/>
        <v>#N/A</v>
      </c>
      <c r="PI98" s="193" t="e">
        <f t="shared" si="223"/>
        <v>#N/A</v>
      </c>
      <c r="PJ98" s="193" t="e">
        <f t="shared" si="223"/>
        <v>#N/A</v>
      </c>
      <c r="PK98" s="193" t="e">
        <f t="shared" si="223"/>
        <v>#N/A</v>
      </c>
      <c r="PL98" s="193" t="e">
        <f t="shared" si="195"/>
        <v>#N/A</v>
      </c>
      <c r="PM98" s="193" t="e">
        <f t="shared" si="218"/>
        <v>#N/A</v>
      </c>
      <c r="PN98" s="193" t="e">
        <f t="shared" si="218"/>
        <v>#N/A</v>
      </c>
      <c r="PO98" s="193" t="e">
        <f t="shared" si="218"/>
        <v>#N/A</v>
      </c>
      <c r="PP98" s="193" t="e">
        <f t="shared" si="218"/>
        <v>#N/A</v>
      </c>
      <c r="PQ98" s="193" t="e">
        <f t="shared" si="218"/>
        <v>#N/A</v>
      </c>
      <c r="PR98" s="193" t="e">
        <f t="shared" si="218"/>
        <v>#N/A</v>
      </c>
      <c r="PS98" s="193" t="e">
        <f t="shared" si="218"/>
        <v>#N/A</v>
      </c>
      <c r="PT98" s="193" t="e">
        <f t="shared" si="218"/>
        <v>#N/A</v>
      </c>
    </row>
    <row r="99" spans="1:436" hidden="1" x14ac:dyDescent="0.45">
      <c r="A99" s="20">
        <v>96</v>
      </c>
      <c r="B99" s="115"/>
      <c r="C99" s="115"/>
      <c r="D99" s="115"/>
      <c r="E99" s="110" t="str">
        <f t="shared" si="174"/>
        <v/>
      </c>
      <c r="F99" s="21" t="str">
        <f t="shared" si="175"/>
        <v/>
      </c>
      <c r="G99" s="22" t="str">
        <f t="shared" si="176"/>
        <v/>
      </c>
      <c r="H99" s="23" t="str">
        <f>IF(F99="","",IF(OR($F99&lt;Skew!$B$3,$F99=Skew!$B$3),IF($F99&gt;Skew!$C$3,Skew!$A$3,IF($F99&gt;Skew!$C$4,Skew!$A$4,IF($F99&gt;Skew!$C$5,Skew!$A$5,IF($F99&gt;Skew!$C$6,Skew!$A$6,IF($F99&gt;Skew!$C$7,Skew!$A$7,IF($F99&gt;Skew!$C$8,Skew!$A$8,IF($F99&gt;Skew!$C$9,Skew!$A$9,IF($F99&gt;Skew!$C$10,Skew!$A$10,IF($F99&gt;Skew!$C$11,Skew!$A$11,IF($F99&gt;Skew!$C$12,Skew!$A$12,IF($F99&gt;Skew!$C$13,Skew!$A$13,IF($F99&gt;Skew!$C$14,Skew!$A$14,IF($F99&gt;Skew!$C$15,Skew!$A$15,IF($F99&gt;Skew!$C$16,Skew!$A$16,Skew!$A$17)
)))))))))))))))</f>
        <v/>
      </c>
      <c r="I99" s="22" t="str">
        <f>IF(F99="","",MATCH(H99,Skew!$A$3:$A$17,0))</f>
        <v/>
      </c>
      <c r="J99" s="22" t="str">
        <f t="shared" si="166"/>
        <v/>
      </c>
      <c r="K99" s="24"/>
      <c r="L99" s="22" t="str">
        <f>IF(OR(F99="",K99=""),"",MATCH(K99,Confidence!$A$3:$A$12,0))</f>
        <v/>
      </c>
      <c r="M99" s="25" t="str">
        <f t="shared" si="167"/>
        <v/>
      </c>
      <c r="N99" s="25" t="str">
        <f t="shared" si="168"/>
        <v/>
      </c>
      <c r="O99" s="22"/>
      <c r="P99" s="102" t="str">
        <f t="shared" si="169"/>
        <v/>
      </c>
      <c r="Q99" s="102" t="str">
        <f t="shared" si="170"/>
        <v/>
      </c>
      <c r="R99" s="37" t="str">
        <f t="shared" si="171"/>
        <v/>
      </c>
      <c r="S99" s="115"/>
      <c r="T99" s="204" t="str">
        <f>IF(AND(B99&gt;0,C99&gt;0,D99&gt;0,M99&gt;0,N99&gt;0,S99&gt;0,NOT(K99="")),ABS(VLOOKUP($S$1,VLookups!$A$30:$B$31,2,FALSE)-_xlfn.BETA.DIST(S99,IF(G99="L",N99,M99),IF(G99="L",M99,N99),TRUE,B99,D99)),"")</f>
        <v/>
      </c>
      <c r="U99" s="112" t="str">
        <f>IF(OR($M99="",$N99=""),"",_xlfn.BETA.INV(ABS(VLOOKUP($S$1,VLookups!$A$30:$B$31,2,FALSE)-U$3),IF($G99="L",$N99,$M99),IF($G99="L",$M99,$N99),$B99,$D99))</f>
        <v/>
      </c>
      <c r="V99" s="113" t="str">
        <f>IF(OR($M99="",$N99=""),"",_xlfn.BETA.INV(ABS(VLOOKUP($S$1,VLookups!$A$30:$B$31,2,FALSE)-V$3),IF($G99="L",$N99,$M99),IF($G99="L",$M99,$N99),$B99,$D99))</f>
        <v/>
      </c>
      <c r="W99" s="112" t="str">
        <f>IF(OR($M99="",$N99=""),"",_xlfn.BETA.INV(ABS(VLOOKUP($S$1,VLookups!$A$30:$B$31,2,FALSE)-W$3),IF($G99="L",$N99,$M99),IF($G99="L",$M99,$N99),$B99,$D99))</f>
        <v/>
      </c>
      <c r="X99" s="113" t="str">
        <f>IF(OR($M99="",$N99=""),"",_xlfn.BETA.INV(ABS(VLOOKUP($S$1,VLookups!$A$30:$B$31,2,FALSE)-X$3),IF($G99="L",$N99,$M99),IF($G99="L",$M99,$N99),$B99,$D99))</f>
        <v/>
      </c>
      <c r="Y99" s="112" t="str">
        <f>IF(OR($M99="",$N99=""),"",_xlfn.BETA.INV(ABS(VLOOKUP($S$1,VLookups!$A$30:$B$31,2,FALSE)-Y$3),IF($G99="L",$N99,$M99),IF($G99="L",$M99,$N99),$B99,$D99))</f>
        <v/>
      </c>
      <c r="Z99" s="113" t="str">
        <f>IF(OR($M99="",$N99=""),"",_xlfn.BETA.INV(ABS(VLOOKUP($S$1,VLookups!$A$30:$B$31,2,FALSE)-Z$3),IF($G99="L",$N99,$M99),IF($G99="L",$M99,$N99),$B99,$D99))</f>
        <v/>
      </c>
      <c r="AA99" s="112" t="str">
        <f>IF(OR($M99="",$N99=""),"",_xlfn.BETA.INV(ABS(VLOOKUP($S$1,VLookups!$A$30:$B$31,2,FALSE)-AA$3),IF($G99="L",$N99,$M99),IF($G99="L",$M99,$N99),$B99,$D99))</f>
        <v/>
      </c>
      <c r="AB99" s="113" t="str">
        <f>IF(OR($M99="",$N99=""),"",_xlfn.BETA.INV(ABS(VLOOKUP($S$1,VLookups!$A$30:$B$31,2,FALSE)-AB$3),IF($G99="L",$N99,$M99),IF($G99="L",$M99,$N99),$B99,$D99))</f>
        <v/>
      </c>
      <c r="AC99" s="112" t="str">
        <f>IF(OR($M99="",$N99=""),"",_xlfn.BETA.INV(ABS(VLOOKUP($S$1,VLookups!$A$30:$B$31,2,FALSE)-AC$3),IF($G99="L",$N99,$M99),IF($G99="L",$M99,$N99),$B99,$D99))</f>
        <v/>
      </c>
      <c r="AD99" s="113" t="str">
        <f>IF(OR($M99="",$N99=""),"",_xlfn.BETA.INV(ABS(VLOOKUP($S$1,VLookups!$A$30:$B$31,2,FALSE)-AD$3),IF($G99="L",$N99,$M99),IF($G99="L",$M99,$N99),$B99,$D99))</f>
        <v/>
      </c>
      <c r="AE99" s="112" t="str">
        <f>IF(OR($M99="",$N99=""),"",_xlfn.BETA.INV(ABS(VLOOKUP($S$1,VLookups!$A$30:$B$31,2,FALSE)-AE$3),IF($G99="L",$N99,$M99),IF($G99="L",$M99,$N99),$B99,$D99))</f>
        <v/>
      </c>
      <c r="AF99" s="113" t="str">
        <f>IF(OR($M99="",$N99=""),"",_xlfn.BETA.INV(ABS(VLOOKUP($S$1,VLookups!$A$30:$B$31,2,FALSE)-AF$3),IF($G99="L",$N99,$M99),IF($G99="L",$M99,$N99),$B99,$D99))</f>
        <v/>
      </c>
      <c r="AG99" s="15"/>
      <c r="AH99" s="194" t="str">
        <f t="shared" si="177"/>
        <v/>
      </c>
      <c r="AI99" s="192" t="str">
        <f t="shared" si="178"/>
        <v/>
      </c>
      <c r="AJ99" s="177" t="str">
        <f t="shared" si="250"/>
        <v/>
      </c>
      <c r="AK99" s="177" t="str">
        <f t="shared" si="232"/>
        <v/>
      </c>
      <c r="AL99" s="177" t="str">
        <f t="shared" si="232"/>
        <v/>
      </c>
      <c r="AM99" s="177" t="str">
        <f t="shared" si="232"/>
        <v/>
      </c>
      <c r="AN99" s="177" t="str">
        <f t="shared" si="232"/>
        <v/>
      </c>
      <c r="AO99" s="177" t="str">
        <f t="shared" si="232"/>
        <v/>
      </c>
      <c r="AP99" s="177" t="str">
        <f t="shared" si="232"/>
        <v/>
      </c>
      <c r="AQ99" s="177" t="str">
        <f t="shared" si="232"/>
        <v/>
      </c>
      <c r="AR99" s="177" t="str">
        <f t="shared" si="232"/>
        <v/>
      </c>
      <c r="AS99" s="177" t="str">
        <f t="shared" si="232"/>
        <v/>
      </c>
      <c r="AT99" s="177" t="str">
        <f t="shared" si="232"/>
        <v/>
      </c>
      <c r="AU99" s="177" t="str">
        <f t="shared" si="232"/>
        <v/>
      </c>
      <c r="AV99" s="177" t="str">
        <f t="shared" si="232"/>
        <v/>
      </c>
      <c r="AW99" s="177" t="str">
        <f t="shared" si="232"/>
        <v/>
      </c>
      <c r="AX99" s="177" t="str">
        <f t="shared" si="232"/>
        <v/>
      </c>
      <c r="AY99" s="177" t="str">
        <f t="shared" si="232"/>
        <v/>
      </c>
      <c r="AZ99" s="177" t="str">
        <f t="shared" si="232"/>
        <v/>
      </c>
      <c r="BA99" s="177" t="str">
        <f t="shared" si="227"/>
        <v/>
      </c>
      <c r="BB99" s="177" t="str">
        <f t="shared" si="227"/>
        <v/>
      </c>
      <c r="BC99" s="177" t="str">
        <f t="shared" si="227"/>
        <v/>
      </c>
      <c r="BD99" s="177" t="str">
        <f t="shared" si="227"/>
        <v/>
      </c>
      <c r="BE99" s="177" t="str">
        <f t="shared" si="227"/>
        <v/>
      </c>
      <c r="BF99" s="177" t="str">
        <f t="shared" si="227"/>
        <v/>
      </c>
      <c r="BG99" s="177" t="str">
        <f t="shared" si="227"/>
        <v/>
      </c>
      <c r="BH99" s="177" t="str">
        <f t="shared" si="227"/>
        <v/>
      </c>
      <c r="BI99" s="177" t="str">
        <f t="shared" si="227"/>
        <v/>
      </c>
      <c r="BJ99" s="177" t="str">
        <f t="shared" si="227"/>
        <v/>
      </c>
      <c r="BK99" s="177" t="str">
        <f t="shared" si="227"/>
        <v/>
      </c>
      <c r="BL99" s="177" t="str">
        <f t="shared" si="227"/>
        <v/>
      </c>
      <c r="BM99" s="177" t="str">
        <f t="shared" si="227"/>
        <v/>
      </c>
      <c r="BN99" s="177" t="str">
        <f t="shared" si="227"/>
        <v/>
      </c>
      <c r="BO99" s="177" t="str">
        <f t="shared" si="227"/>
        <v/>
      </c>
      <c r="BP99" s="177" t="str">
        <f t="shared" si="233"/>
        <v/>
      </c>
      <c r="BQ99" s="177" t="str">
        <f t="shared" si="233"/>
        <v/>
      </c>
      <c r="BR99" s="177" t="str">
        <f t="shared" si="233"/>
        <v/>
      </c>
      <c r="BS99" s="177" t="str">
        <f t="shared" si="233"/>
        <v/>
      </c>
      <c r="BT99" s="177" t="str">
        <f t="shared" si="233"/>
        <v/>
      </c>
      <c r="BU99" s="177" t="str">
        <f t="shared" si="233"/>
        <v/>
      </c>
      <c r="BV99" s="177" t="str">
        <f t="shared" si="233"/>
        <v/>
      </c>
      <c r="BW99" s="177" t="str">
        <f t="shared" si="233"/>
        <v/>
      </c>
      <c r="BX99" s="177" t="str">
        <f t="shared" si="233"/>
        <v/>
      </c>
      <c r="BY99" s="177" t="str">
        <f t="shared" si="233"/>
        <v/>
      </c>
      <c r="BZ99" s="177" t="str">
        <f t="shared" si="233"/>
        <v/>
      </c>
      <c r="CA99" s="177" t="str">
        <f t="shared" si="233"/>
        <v/>
      </c>
      <c r="CB99" s="177" t="str">
        <f t="shared" si="233"/>
        <v/>
      </c>
      <c r="CC99" s="177" t="str">
        <f t="shared" si="233"/>
        <v/>
      </c>
      <c r="CD99" s="177" t="str">
        <f t="shared" si="233"/>
        <v/>
      </c>
      <c r="CE99" s="177" t="str">
        <f t="shared" si="233"/>
        <v/>
      </c>
      <c r="CF99" s="177" t="str">
        <f t="shared" si="228"/>
        <v/>
      </c>
      <c r="CG99" s="177" t="str">
        <f t="shared" si="228"/>
        <v/>
      </c>
      <c r="CH99" s="177" t="str">
        <f t="shared" si="228"/>
        <v/>
      </c>
      <c r="CI99" s="177" t="str">
        <f t="shared" si="228"/>
        <v/>
      </c>
      <c r="CJ99" s="177" t="str">
        <f t="shared" si="228"/>
        <v/>
      </c>
      <c r="CK99" s="177" t="str">
        <f t="shared" si="228"/>
        <v/>
      </c>
      <c r="CL99" s="177" t="str">
        <f t="shared" si="228"/>
        <v/>
      </c>
      <c r="CM99" s="177" t="str">
        <f t="shared" si="228"/>
        <v/>
      </c>
      <c r="CN99" s="177" t="str">
        <f t="shared" si="228"/>
        <v/>
      </c>
      <c r="CO99" s="177" t="str">
        <f t="shared" si="228"/>
        <v/>
      </c>
      <c r="CP99" s="177" t="str">
        <f t="shared" si="228"/>
        <v/>
      </c>
      <c r="CQ99" s="177" t="str">
        <f t="shared" si="228"/>
        <v/>
      </c>
      <c r="CR99" s="177" t="str">
        <f t="shared" si="228"/>
        <v/>
      </c>
      <c r="CS99" s="177" t="str">
        <f t="shared" si="228"/>
        <v/>
      </c>
      <c r="CT99" s="177" t="str">
        <f t="shared" si="228"/>
        <v/>
      </c>
      <c r="CU99" s="177" t="str">
        <f t="shared" si="224"/>
        <v/>
      </c>
      <c r="CV99" s="177" t="str">
        <f t="shared" si="224"/>
        <v/>
      </c>
      <c r="CW99" s="177" t="str">
        <f t="shared" si="224"/>
        <v/>
      </c>
      <c r="CX99" s="177" t="str">
        <f t="shared" si="224"/>
        <v/>
      </c>
      <c r="CY99" s="177" t="str">
        <f t="shared" si="224"/>
        <v/>
      </c>
      <c r="CZ99" s="177" t="str">
        <f t="shared" si="224"/>
        <v/>
      </c>
      <c r="DA99" s="177" t="str">
        <f t="shared" si="224"/>
        <v/>
      </c>
      <c r="DB99" s="177" t="str">
        <f t="shared" si="224"/>
        <v/>
      </c>
      <c r="DC99" s="177" t="str">
        <f t="shared" si="224"/>
        <v/>
      </c>
      <c r="DD99" s="177" t="str">
        <f t="shared" si="224"/>
        <v/>
      </c>
      <c r="DE99" s="177" t="str">
        <f t="shared" si="224"/>
        <v/>
      </c>
      <c r="DF99" s="177" t="str">
        <f t="shared" si="224"/>
        <v/>
      </c>
      <c r="DG99" s="177" t="str">
        <f t="shared" si="224"/>
        <v/>
      </c>
      <c r="DH99" s="177" t="str">
        <f t="shared" si="224"/>
        <v/>
      </c>
      <c r="DI99" s="177" t="str">
        <f t="shared" si="224"/>
        <v/>
      </c>
      <c r="DJ99" s="177" t="str">
        <f t="shared" si="224"/>
        <v/>
      </c>
      <c r="DK99" s="177" t="str">
        <f t="shared" si="220"/>
        <v/>
      </c>
      <c r="DL99" s="177" t="str">
        <f t="shared" si="220"/>
        <v/>
      </c>
      <c r="DM99" s="177" t="str">
        <f t="shared" si="220"/>
        <v/>
      </c>
      <c r="DN99" s="177" t="str">
        <f t="shared" si="220"/>
        <v/>
      </c>
      <c r="DO99" s="177" t="str">
        <f t="shared" si="220"/>
        <v/>
      </c>
      <c r="DP99" s="177" t="str">
        <f t="shared" si="220"/>
        <v/>
      </c>
      <c r="DQ99" s="177" t="str">
        <f t="shared" si="220"/>
        <v/>
      </c>
      <c r="DR99" s="177" t="str">
        <f t="shared" si="220"/>
        <v/>
      </c>
      <c r="DS99" s="177" t="str">
        <f t="shared" si="220"/>
        <v/>
      </c>
      <c r="DT99" s="177" t="str">
        <f t="shared" si="220"/>
        <v/>
      </c>
      <c r="DU99" s="177" t="str">
        <f t="shared" si="220"/>
        <v/>
      </c>
      <c r="DV99" s="177" t="str">
        <f t="shared" si="220"/>
        <v/>
      </c>
      <c r="DW99" s="177" t="str">
        <f t="shared" si="220"/>
        <v/>
      </c>
      <c r="DX99" s="177" t="str">
        <f t="shared" si="220"/>
        <v/>
      </c>
      <c r="DY99" s="177" t="str">
        <f t="shared" si="220"/>
        <v/>
      </c>
      <c r="DZ99" s="177" t="str">
        <f t="shared" si="234"/>
        <v/>
      </c>
      <c r="EA99" s="177" t="str">
        <f t="shared" si="234"/>
        <v/>
      </c>
      <c r="EB99" s="177" t="str">
        <f t="shared" si="234"/>
        <v/>
      </c>
      <c r="EC99" s="177" t="str">
        <f t="shared" si="234"/>
        <v/>
      </c>
      <c r="ED99" s="177" t="str">
        <f t="shared" si="234"/>
        <v/>
      </c>
      <c r="EE99" s="177" t="str">
        <f t="shared" si="234"/>
        <v/>
      </c>
      <c r="EF99" s="177" t="str">
        <f t="shared" si="234"/>
        <v/>
      </c>
      <c r="EG99" s="177" t="str">
        <f t="shared" si="234"/>
        <v/>
      </c>
      <c r="EH99" s="177" t="str">
        <f t="shared" si="234"/>
        <v/>
      </c>
      <c r="EI99" s="177" t="str">
        <f t="shared" si="234"/>
        <v/>
      </c>
      <c r="EJ99" s="177" t="str">
        <f t="shared" si="234"/>
        <v/>
      </c>
      <c r="EK99" s="177" t="str">
        <f t="shared" si="234"/>
        <v/>
      </c>
      <c r="EL99" s="177" t="str">
        <f t="shared" si="234"/>
        <v/>
      </c>
      <c r="EM99" s="177" t="str">
        <f t="shared" si="234"/>
        <v/>
      </c>
      <c r="EN99" s="177" t="str">
        <f t="shared" si="234"/>
        <v/>
      </c>
      <c r="EO99" s="177" t="str">
        <f t="shared" si="234"/>
        <v/>
      </c>
      <c r="EP99" s="177" t="str">
        <f t="shared" si="229"/>
        <v/>
      </c>
      <c r="EQ99" s="177" t="str">
        <f t="shared" si="229"/>
        <v/>
      </c>
      <c r="ER99" s="177" t="str">
        <f t="shared" si="229"/>
        <v/>
      </c>
      <c r="ES99" s="177" t="str">
        <f t="shared" si="229"/>
        <v/>
      </c>
      <c r="ET99" s="177" t="str">
        <f t="shared" si="229"/>
        <v/>
      </c>
      <c r="EU99" s="177" t="str">
        <f t="shared" si="229"/>
        <v/>
      </c>
      <c r="EV99" s="177" t="str">
        <f t="shared" si="229"/>
        <v/>
      </c>
      <c r="EW99" s="177" t="str">
        <f t="shared" si="229"/>
        <v/>
      </c>
      <c r="EX99" s="177" t="str">
        <f t="shared" si="229"/>
        <v/>
      </c>
      <c r="EY99" s="177" t="str">
        <f t="shared" si="229"/>
        <v/>
      </c>
      <c r="EZ99" s="177" t="str">
        <f t="shared" si="229"/>
        <v/>
      </c>
      <c r="FA99" s="177" t="str">
        <f t="shared" si="229"/>
        <v/>
      </c>
      <c r="FB99" s="177" t="str">
        <f t="shared" si="229"/>
        <v/>
      </c>
      <c r="FC99" s="177" t="str">
        <f t="shared" si="229"/>
        <v/>
      </c>
      <c r="FD99" s="177" t="str">
        <f t="shared" si="229"/>
        <v/>
      </c>
      <c r="FE99" s="177" t="str">
        <f t="shared" si="239"/>
        <v/>
      </c>
      <c r="FF99" s="177" t="str">
        <f t="shared" si="239"/>
        <v/>
      </c>
      <c r="FG99" s="177" t="str">
        <f t="shared" si="239"/>
        <v/>
      </c>
      <c r="FH99" s="177" t="str">
        <f t="shared" si="239"/>
        <v/>
      </c>
      <c r="FI99" s="177" t="str">
        <f t="shared" si="239"/>
        <v/>
      </c>
      <c r="FJ99" s="177" t="str">
        <f t="shared" si="239"/>
        <v/>
      </c>
      <c r="FK99" s="177" t="str">
        <f t="shared" si="239"/>
        <v/>
      </c>
      <c r="FL99" s="177" t="str">
        <f t="shared" si="239"/>
        <v/>
      </c>
      <c r="FM99" s="177" t="str">
        <f t="shared" si="239"/>
        <v/>
      </c>
      <c r="FN99" s="177" t="str">
        <f t="shared" si="239"/>
        <v/>
      </c>
      <c r="FO99" s="177" t="str">
        <f t="shared" si="239"/>
        <v/>
      </c>
      <c r="FP99" s="177" t="str">
        <f t="shared" si="239"/>
        <v/>
      </c>
      <c r="FQ99" s="177" t="str">
        <f t="shared" si="239"/>
        <v/>
      </c>
      <c r="FR99" s="177" t="str">
        <f t="shared" si="239"/>
        <v/>
      </c>
      <c r="FS99" s="177" t="str">
        <f t="shared" si="239"/>
        <v/>
      </c>
      <c r="FT99" s="177" t="str">
        <f t="shared" si="239"/>
        <v/>
      </c>
      <c r="FU99" s="177" t="str">
        <f t="shared" si="235"/>
        <v/>
      </c>
      <c r="FV99" s="177" t="str">
        <f t="shared" si="235"/>
        <v/>
      </c>
      <c r="FW99" s="177" t="str">
        <f t="shared" si="235"/>
        <v/>
      </c>
      <c r="FX99" s="177" t="str">
        <f t="shared" si="235"/>
        <v/>
      </c>
      <c r="FY99" s="177" t="str">
        <f t="shared" si="235"/>
        <v/>
      </c>
      <c r="FZ99" s="177" t="str">
        <f t="shared" si="235"/>
        <v/>
      </c>
      <c r="GA99" s="177" t="str">
        <f t="shared" si="235"/>
        <v/>
      </c>
      <c r="GB99" s="177" t="str">
        <f t="shared" si="235"/>
        <v/>
      </c>
      <c r="GC99" s="177" t="str">
        <f t="shared" si="235"/>
        <v/>
      </c>
      <c r="GD99" s="177" t="str">
        <f t="shared" si="235"/>
        <v/>
      </c>
      <c r="GE99" s="177" t="str">
        <f t="shared" si="235"/>
        <v/>
      </c>
      <c r="GF99" s="177" t="str">
        <f t="shared" si="235"/>
        <v/>
      </c>
      <c r="GG99" s="177" t="str">
        <f t="shared" si="235"/>
        <v/>
      </c>
      <c r="GH99" s="177" t="str">
        <f t="shared" si="235"/>
        <v/>
      </c>
      <c r="GI99" s="177" t="str">
        <f t="shared" si="235"/>
        <v/>
      </c>
      <c r="GJ99" s="177" t="str">
        <f t="shared" si="230"/>
        <v/>
      </c>
      <c r="GK99" s="177" t="str">
        <f t="shared" si="230"/>
        <v/>
      </c>
      <c r="GL99" s="177" t="str">
        <f t="shared" si="230"/>
        <v/>
      </c>
      <c r="GM99" s="177" t="str">
        <f t="shared" si="225"/>
        <v/>
      </c>
      <c r="GN99" s="177" t="str">
        <f t="shared" si="236"/>
        <v/>
      </c>
      <c r="GO99" s="177" t="str">
        <f t="shared" si="236"/>
        <v/>
      </c>
      <c r="GP99" s="177" t="str">
        <f t="shared" si="236"/>
        <v/>
      </c>
      <c r="GQ99" s="177" t="str">
        <f t="shared" si="236"/>
        <v/>
      </c>
      <c r="GR99" s="177" t="str">
        <f t="shared" si="236"/>
        <v/>
      </c>
      <c r="GS99" s="177" t="str">
        <f t="shared" si="236"/>
        <v/>
      </c>
      <c r="GT99" s="177" t="str">
        <f t="shared" si="236"/>
        <v/>
      </c>
      <c r="GU99" s="177" t="str">
        <f t="shared" si="236"/>
        <v/>
      </c>
      <c r="GV99" s="177" t="str">
        <f t="shared" si="236"/>
        <v/>
      </c>
      <c r="GW99" s="177" t="str">
        <f t="shared" si="236"/>
        <v/>
      </c>
      <c r="GX99" s="177" t="str">
        <f t="shared" si="236"/>
        <v/>
      </c>
      <c r="GY99" s="177" t="str">
        <f t="shared" si="236"/>
        <v/>
      </c>
      <c r="GZ99" s="177" t="str">
        <f t="shared" si="236"/>
        <v/>
      </c>
      <c r="HA99" s="177" t="str">
        <f t="shared" si="236"/>
        <v/>
      </c>
      <c r="HB99" s="177" t="str">
        <f t="shared" si="236"/>
        <v/>
      </c>
      <c r="HC99" s="177" t="str">
        <f t="shared" si="236"/>
        <v/>
      </c>
      <c r="HD99" s="177" t="str">
        <f t="shared" si="231"/>
        <v/>
      </c>
      <c r="HE99" s="177" t="str">
        <f t="shared" si="231"/>
        <v/>
      </c>
      <c r="HF99" s="177" t="str">
        <f t="shared" si="231"/>
        <v/>
      </c>
      <c r="HG99" s="177" t="str">
        <f t="shared" si="231"/>
        <v/>
      </c>
      <c r="HH99" s="177" t="str">
        <f t="shared" si="231"/>
        <v/>
      </c>
      <c r="HI99" s="177" t="str">
        <f t="shared" si="231"/>
        <v/>
      </c>
      <c r="HJ99" s="177" t="str">
        <f t="shared" si="231"/>
        <v/>
      </c>
      <c r="HK99" s="177" t="str">
        <f t="shared" si="231"/>
        <v/>
      </c>
      <c r="HL99" s="177" t="str">
        <f t="shared" si="231"/>
        <v/>
      </c>
      <c r="HM99" s="177" t="str">
        <f t="shared" si="231"/>
        <v/>
      </c>
      <c r="HN99" s="177" t="str">
        <f t="shared" si="231"/>
        <v/>
      </c>
      <c r="HO99" s="177" t="str">
        <f t="shared" si="231"/>
        <v/>
      </c>
      <c r="HP99" s="177" t="str">
        <f t="shared" si="231"/>
        <v/>
      </c>
      <c r="HQ99" s="177" t="str">
        <f t="shared" si="231"/>
        <v/>
      </c>
      <c r="HR99" s="177" t="str">
        <f t="shared" si="231"/>
        <v/>
      </c>
      <c r="HS99" s="177" t="str">
        <f t="shared" si="226"/>
        <v/>
      </c>
      <c r="HT99" s="177" t="str">
        <f t="shared" si="237"/>
        <v/>
      </c>
      <c r="HU99" s="177" t="str">
        <f t="shared" si="237"/>
        <v/>
      </c>
      <c r="HV99" s="177" t="str">
        <f t="shared" si="237"/>
        <v/>
      </c>
      <c r="HW99" s="177" t="str">
        <f t="shared" si="237"/>
        <v/>
      </c>
      <c r="HX99" s="177" t="str">
        <f t="shared" si="237"/>
        <v/>
      </c>
      <c r="HY99" s="177" t="str">
        <f t="shared" si="237"/>
        <v/>
      </c>
      <c r="HZ99" s="177" t="str">
        <f t="shared" si="237"/>
        <v/>
      </c>
      <c r="IA99" s="192" t="str">
        <f t="shared" si="181"/>
        <v/>
      </c>
      <c r="IB99" s="193" t="e">
        <f t="shared" si="172"/>
        <v>#N/A</v>
      </c>
      <c r="IC99" s="193" t="e">
        <f t="shared" si="241"/>
        <v>#N/A</v>
      </c>
      <c r="ID99" s="193" t="e">
        <f t="shared" si="241"/>
        <v>#N/A</v>
      </c>
      <c r="IE99" s="193" t="e">
        <f t="shared" si="241"/>
        <v>#N/A</v>
      </c>
      <c r="IF99" s="193" t="e">
        <f t="shared" si="251"/>
        <v>#N/A</v>
      </c>
      <c r="IG99" s="193" t="e">
        <f t="shared" si="251"/>
        <v>#N/A</v>
      </c>
      <c r="IH99" s="193" t="e">
        <f t="shared" si="251"/>
        <v>#N/A</v>
      </c>
      <c r="II99" s="193" t="e">
        <f t="shared" si="251"/>
        <v>#N/A</v>
      </c>
      <c r="IJ99" s="193" t="e">
        <f t="shared" si="251"/>
        <v>#N/A</v>
      </c>
      <c r="IK99" s="193" t="e">
        <f t="shared" si="251"/>
        <v>#N/A</v>
      </c>
      <c r="IL99" s="193" t="e">
        <f t="shared" si="251"/>
        <v>#N/A</v>
      </c>
      <c r="IM99" s="193" t="e">
        <f t="shared" si="251"/>
        <v>#N/A</v>
      </c>
      <c r="IN99" s="193" t="e">
        <f t="shared" si="251"/>
        <v>#N/A</v>
      </c>
      <c r="IO99" s="193" t="e">
        <f t="shared" si="251"/>
        <v>#N/A</v>
      </c>
      <c r="IP99" s="193" t="e">
        <f t="shared" si="251"/>
        <v>#N/A</v>
      </c>
      <c r="IQ99" s="193" t="e">
        <f t="shared" si="251"/>
        <v>#N/A</v>
      </c>
      <c r="IR99" s="193" t="e">
        <f t="shared" si="251"/>
        <v>#N/A</v>
      </c>
      <c r="IS99" s="193" t="e">
        <f t="shared" si="251"/>
        <v>#N/A</v>
      </c>
      <c r="IT99" s="193" t="e">
        <f t="shared" si="251"/>
        <v>#N/A</v>
      </c>
      <c r="IU99" s="193" t="e">
        <f t="shared" si="247"/>
        <v>#N/A</v>
      </c>
      <c r="IV99" s="193" t="e">
        <f t="shared" si="247"/>
        <v>#N/A</v>
      </c>
      <c r="IW99" s="193" t="e">
        <f t="shared" si="247"/>
        <v>#N/A</v>
      </c>
      <c r="IX99" s="193" t="e">
        <f t="shared" si="247"/>
        <v>#N/A</v>
      </c>
      <c r="IY99" s="193" t="e">
        <f t="shared" si="247"/>
        <v>#N/A</v>
      </c>
      <c r="IZ99" s="193" t="e">
        <f t="shared" si="247"/>
        <v>#N/A</v>
      </c>
      <c r="JA99" s="193" t="e">
        <f t="shared" si="247"/>
        <v>#N/A</v>
      </c>
      <c r="JB99" s="193" t="e">
        <f t="shared" si="247"/>
        <v>#N/A</v>
      </c>
      <c r="JC99" s="193" t="e">
        <f t="shared" si="247"/>
        <v>#N/A</v>
      </c>
      <c r="JD99" s="193" t="e">
        <f t="shared" si="247"/>
        <v>#N/A</v>
      </c>
      <c r="JE99" s="193" t="e">
        <f t="shared" si="247"/>
        <v>#N/A</v>
      </c>
      <c r="JF99" s="193" t="e">
        <f t="shared" si="247"/>
        <v>#N/A</v>
      </c>
      <c r="JG99" s="193" t="e">
        <f t="shared" si="247"/>
        <v>#N/A</v>
      </c>
      <c r="JH99" s="193" t="e">
        <f t="shared" si="247"/>
        <v>#N/A</v>
      </c>
      <c r="JI99" s="193" t="e">
        <f t="shared" si="247"/>
        <v>#N/A</v>
      </c>
      <c r="JJ99" s="193" t="e">
        <f t="shared" si="244"/>
        <v>#N/A</v>
      </c>
      <c r="JK99" s="193" t="e">
        <f t="shared" si="244"/>
        <v>#N/A</v>
      </c>
      <c r="JL99" s="193" t="e">
        <f t="shared" si="244"/>
        <v>#N/A</v>
      </c>
      <c r="JM99" s="193" t="e">
        <f t="shared" si="244"/>
        <v>#N/A</v>
      </c>
      <c r="JN99" s="193" t="e">
        <f t="shared" si="244"/>
        <v>#N/A</v>
      </c>
      <c r="JO99" s="193" t="e">
        <f t="shared" si="244"/>
        <v>#N/A</v>
      </c>
      <c r="JP99" s="193" t="e">
        <f t="shared" si="244"/>
        <v>#N/A</v>
      </c>
      <c r="JQ99" s="193" t="e">
        <f t="shared" si="244"/>
        <v>#N/A</v>
      </c>
      <c r="JR99" s="193" t="e">
        <f t="shared" si="244"/>
        <v>#N/A</v>
      </c>
      <c r="JS99" s="193" t="e">
        <f t="shared" si="244"/>
        <v>#N/A</v>
      </c>
      <c r="JT99" s="193" t="e">
        <f t="shared" si="244"/>
        <v>#N/A</v>
      </c>
      <c r="JU99" s="193" t="e">
        <f t="shared" si="244"/>
        <v>#N/A</v>
      </c>
      <c r="JV99" s="193" t="e">
        <f t="shared" si="244"/>
        <v>#N/A</v>
      </c>
      <c r="JW99" s="193" t="e">
        <f t="shared" si="244"/>
        <v>#N/A</v>
      </c>
      <c r="JX99" s="193" t="e">
        <f t="shared" si="244"/>
        <v>#N/A</v>
      </c>
      <c r="JY99" s="193" t="e">
        <f t="shared" si="221"/>
        <v>#N/A</v>
      </c>
      <c r="JZ99" s="193" t="e">
        <f t="shared" si="221"/>
        <v>#N/A</v>
      </c>
      <c r="KA99" s="193" t="e">
        <f t="shared" si="221"/>
        <v>#N/A</v>
      </c>
      <c r="KB99" s="193" t="e">
        <f t="shared" si="221"/>
        <v>#N/A</v>
      </c>
      <c r="KC99" s="193" t="e">
        <f t="shared" si="221"/>
        <v>#N/A</v>
      </c>
      <c r="KD99" s="193" t="e">
        <f t="shared" si="221"/>
        <v>#N/A</v>
      </c>
      <c r="KE99" s="193" t="e">
        <f t="shared" si="221"/>
        <v>#N/A</v>
      </c>
      <c r="KF99" s="193" t="e">
        <f t="shared" si="221"/>
        <v>#N/A</v>
      </c>
      <c r="KG99" s="193" t="e">
        <f t="shared" si="221"/>
        <v>#N/A</v>
      </c>
      <c r="KH99" s="193" t="e">
        <f t="shared" si="221"/>
        <v>#N/A</v>
      </c>
      <c r="KI99" s="193" t="e">
        <f t="shared" si="221"/>
        <v>#N/A</v>
      </c>
      <c r="KJ99" s="193" t="e">
        <f t="shared" si="221"/>
        <v>#N/A</v>
      </c>
      <c r="KK99" s="193" t="e">
        <f t="shared" si="221"/>
        <v>#N/A</v>
      </c>
      <c r="KL99" s="193" t="e">
        <f t="shared" si="221"/>
        <v>#N/A</v>
      </c>
      <c r="KM99" s="193" t="e">
        <f t="shared" si="221"/>
        <v>#N/A</v>
      </c>
      <c r="KN99" s="193" t="e">
        <f t="shared" si="193"/>
        <v>#N/A</v>
      </c>
      <c r="KO99" s="193" t="e">
        <f t="shared" si="242"/>
        <v>#N/A</v>
      </c>
      <c r="KP99" s="193" t="e">
        <f t="shared" si="242"/>
        <v>#N/A</v>
      </c>
      <c r="KQ99" s="193" t="e">
        <f t="shared" si="242"/>
        <v>#N/A</v>
      </c>
      <c r="KR99" s="193" t="e">
        <f t="shared" si="252"/>
        <v>#N/A</v>
      </c>
      <c r="KS99" s="193" t="e">
        <f t="shared" si="252"/>
        <v>#N/A</v>
      </c>
      <c r="KT99" s="193" t="e">
        <f t="shared" si="252"/>
        <v>#N/A</v>
      </c>
      <c r="KU99" s="193" t="e">
        <f t="shared" si="252"/>
        <v>#N/A</v>
      </c>
      <c r="KV99" s="193" t="e">
        <f t="shared" si="252"/>
        <v>#N/A</v>
      </c>
      <c r="KW99" s="193" t="e">
        <f t="shared" si="252"/>
        <v>#N/A</v>
      </c>
      <c r="KX99" s="193" t="e">
        <f t="shared" si="252"/>
        <v>#N/A</v>
      </c>
      <c r="KY99" s="193" t="e">
        <f t="shared" si="252"/>
        <v>#N/A</v>
      </c>
      <c r="KZ99" s="193" t="e">
        <f t="shared" si="252"/>
        <v>#N/A</v>
      </c>
      <c r="LA99" s="193" t="e">
        <f t="shared" si="252"/>
        <v>#N/A</v>
      </c>
      <c r="LB99" s="193" t="e">
        <f t="shared" si="252"/>
        <v>#N/A</v>
      </c>
      <c r="LC99" s="193" t="e">
        <f t="shared" si="252"/>
        <v>#N/A</v>
      </c>
      <c r="LD99" s="193" t="e">
        <f t="shared" si="252"/>
        <v>#N/A</v>
      </c>
      <c r="LE99" s="193" t="e">
        <f t="shared" si="252"/>
        <v>#N/A</v>
      </c>
      <c r="LF99" s="193" t="e">
        <f t="shared" si="252"/>
        <v>#N/A</v>
      </c>
      <c r="LG99" s="193" t="e">
        <f t="shared" si="248"/>
        <v>#N/A</v>
      </c>
      <c r="LH99" s="193" t="e">
        <f t="shared" si="248"/>
        <v>#N/A</v>
      </c>
      <c r="LI99" s="193" t="e">
        <f t="shared" si="248"/>
        <v>#N/A</v>
      </c>
      <c r="LJ99" s="193" t="e">
        <f t="shared" si="248"/>
        <v>#N/A</v>
      </c>
      <c r="LK99" s="193" t="e">
        <f t="shared" si="248"/>
        <v>#N/A</v>
      </c>
      <c r="LL99" s="193" t="e">
        <f t="shared" si="248"/>
        <v>#N/A</v>
      </c>
      <c r="LM99" s="193" t="e">
        <f t="shared" si="248"/>
        <v>#N/A</v>
      </c>
      <c r="LN99" s="193" t="e">
        <f t="shared" si="248"/>
        <v>#N/A</v>
      </c>
      <c r="LO99" s="193" t="e">
        <f t="shared" si="248"/>
        <v>#N/A</v>
      </c>
      <c r="LP99" s="193" t="e">
        <f t="shared" si="248"/>
        <v>#N/A</v>
      </c>
      <c r="LQ99" s="193" t="e">
        <f t="shared" si="248"/>
        <v>#N/A</v>
      </c>
      <c r="LR99" s="193" t="e">
        <f t="shared" si="248"/>
        <v>#N/A</v>
      </c>
      <c r="LS99" s="193" t="e">
        <f t="shared" si="248"/>
        <v>#N/A</v>
      </c>
      <c r="LT99" s="193" t="e">
        <f t="shared" si="248"/>
        <v>#N/A</v>
      </c>
      <c r="LU99" s="193" t="e">
        <f t="shared" si="248"/>
        <v>#N/A</v>
      </c>
      <c r="LV99" s="193" t="e">
        <f t="shared" si="245"/>
        <v>#N/A</v>
      </c>
      <c r="LW99" s="193" t="e">
        <f t="shared" si="245"/>
        <v>#N/A</v>
      </c>
      <c r="LX99" s="193" t="e">
        <f t="shared" si="245"/>
        <v>#N/A</v>
      </c>
      <c r="LY99" s="193" t="e">
        <f t="shared" si="245"/>
        <v>#N/A</v>
      </c>
      <c r="LZ99" s="193" t="e">
        <f t="shared" si="245"/>
        <v>#N/A</v>
      </c>
      <c r="MA99" s="193" t="e">
        <f t="shared" si="245"/>
        <v>#N/A</v>
      </c>
      <c r="MB99" s="193" t="e">
        <f t="shared" si="245"/>
        <v>#N/A</v>
      </c>
      <c r="MC99" s="193" t="e">
        <f t="shared" si="245"/>
        <v>#N/A</v>
      </c>
      <c r="MD99" s="193" t="e">
        <f t="shared" si="245"/>
        <v>#N/A</v>
      </c>
      <c r="ME99" s="193" t="e">
        <f t="shared" si="245"/>
        <v>#N/A</v>
      </c>
      <c r="MF99" s="193" t="e">
        <f t="shared" si="245"/>
        <v>#N/A</v>
      </c>
      <c r="MG99" s="193" t="e">
        <f t="shared" si="245"/>
        <v>#N/A</v>
      </c>
      <c r="MH99" s="193" t="e">
        <f t="shared" si="245"/>
        <v>#N/A</v>
      </c>
      <c r="MI99" s="193" t="e">
        <f t="shared" si="245"/>
        <v>#N/A</v>
      </c>
      <c r="MJ99" s="193" t="e">
        <f t="shared" si="245"/>
        <v>#N/A</v>
      </c>
      <c r="MK99" s="193" t="e">
        <f t="shared" si="222"/>
        <v>#N/A</v>
      </c>
      <c r="ML99" s="193" t="e">
        <f t="shared" si="222"/>
        <v>#N/A</v>
      </c>
      <c r="MM99" s="193" t="e">
        <f t="shared" si="222"/>
        <v>#N/A</v>
      </c>
      <c r="MN99" s="193" t="e">
        <f t="shared" si="222"/>
        <v>#N/A</v>
      </c>
      <c r="MO99" s="193" t="e">
        <f t="shared" si="222"/>
        <v>#N/A</v>
      </c>
      <c r="MP99" s="193" t="e">
        <f t="shared" si="222"/>
        <v>#N/A</v>
      </c>
      <c r="MQ99" s="193" t="e">
        <f t="shared" si="222"/>
        <v>#N/A</v>
      </c>
      <c r="MR99" s="193" t="e">
        <f t="shared" si="222"/>
        <v>#N/A</v>
      </c>
      <c r="MS99" s="193" t="e">
        <f t="shared" si="222"/>
        <v>#N/A</v>
      </c>
      <c r="MT99" s="193" t="e">
        <f t="shared" si="222"/>
        <v>#N/A</v>
      </c>
      <c r="MU99" s="193" t="e">
        <f t="shared" si="222"/>
        <v>#N/A</v>
      </c>
      <c r="MV99" s="193" t="e">
        <f t="shared" si="222"/>
        <v>#N/A</v>
      </c>
      <c r="MW99" s="193" t="e">
        <f t="shared" si="222"/>
        <v>#N/A</v>
      </c>
      <c r="MX99" s="193" t="e">
        <f t="shared" si="222"/>
        <v>#N/A</v>
      </c>
      <c r="MY99" s="193" t="e">
        <f t="shared" si="222"/>
        <v>#N/A</v>
      </c>
      <c r="MZ99" s="193" t="e">
        <f t="shared" si="194"/>
        <v>#N/A</v>
      </c>
      <c r="NA99" s="193" t="e">
        <f t="shared" si="243"/>
        <v>#N/A</v>
      </c>
      <c r="NB99" s="193" t="e">
        <f t="shared" si="243"/>
        <v>#N/A</v>
      </c>
      <c r="NC99" s="193" t="e">
        <f t="shared" si="243"/>
        <v>#N/A</v>
      </c>
      <c r="ND99" s="193" t="e">
        <f t="shared" si="253"/>
        <v>#N/A</v>
      </c>
      <c r="NE99" s="193" t="e">
        <f t="shared" si="253"/>
        <v>#N/A</v>
      </c>
      <c r="NF99" s="193" t="e">
        <f t="shared" si="253"/>
        <v>#N/A</v>
      </c>
      <c r="NG99" s="193" t="e">
        <f t="shared" si="253"/>
        <v>#N/A</v>
      </c>
      <c r="NH99" s="193" t="e">
        <f t="shared" si="253"/>
        <v>#N/A</v>
      </c>
      <c r="NI99" s="193" t="e">
        <f t="shared" si="253"/>
        <v>#N/A</v>
      </c>
      <c r="NJ99" s="193" t="e">
        <f t="shared" si="253"/>
        <v>#N/A</v>
      </c>
      <c r="NK99" s="193" t="e">
        <f t="shared" si="253"/>
        <v>#N/A</v>
      </c>
      <c r="NL99" s="193" t="e">
        <f t="shared" si="253"/>
        <v>#N/A</v>
      </c>
      <c r="NM99" s="193" t="e">
        <f t="shared" si="253"/>
        <v>#N/A</v>
      </c>
      <c r="NN99" s="193" t="e">
        <f t="shared" si="253"/>
        <v>#N/A</v>
      </c>
      <c r="NO99" s="193" t="e">
        <f t="shared" si="253"/>
        <v>#N/A</v>
      </c>
      <c r="NP99" s="193" t="e">
        <f t="shared" si="253"/>
        <v>#N/A</v>
      </c>
      <c r="NQ99" s="193" t="e">
        <f t="shared" si="253"/>
        <v>#N/A</v>
      </c>
      <c r="NR99" s="193" t="e">
        <f t="shared" si="253"/>
        <v>#N/A</v>
      </c>
      <c r="NS99" s="193" t="e">
        <f t="shared" si="249"/>
        <v>#N/A</v>
      </c>
      <c r="NT99" s="193" t="e">
        <f t="shared" si="249"/>
        <v>#N/A</v>
      </c>
      <c r="NU99" s="193" t="e">
        <f t="shared" si="249"/>
        <v>#N/A</v>
      </c>
      <c r="NV99" s="193" t="e">
        <f t="shared" si="249"/>
        <v>#N/A</v>
      </c>
      <c r="NW99" s="193" t="e">
        <f t="shared" si="249"/>
        <v>#N/A</v>
      </c>
      <c r="NX99" s="193" t="e">
        <f t="shared" si="249"/>
        <v>#N/A</v>
      </c>
      <c r="NY99" s="193" t="e">
        <f t="shared" si="249"/>
        <v>#N/A</v>
      </c>
      <c r="NZ99" s="193" t="e">
        <f t="shared" si="249"/>
        <v>#N/A</v>
      </c>
      <c r="OA99" s="193" t="e">
        <f t="shared" si="249"/>
        <v>#N/A</v>
      </c>
      <c r="OB99" s="193" t="e">
        <f t="shared" si="249"/>
        <v>#N/A</v>
      </c>
      <c r="OC99" s="193" t="e">
        <f t="shared" si="249"/>
        <v>#N/A</v>
      </c>
      <c r="OD99" s="193" t="e">
        <f t="shared" si="249"/>
        <v>#N/A</v>
      </c>
      <c r="OE99" s="193" t="e">
        <f t="shared" si="249"/>
        <v>#N/A</v>
      </c>
      <c r="OF99" s="193" t="e">
        <f t="shared" si="249"/>
        <v>#N/A</v>
      </c>
      <c r="OG99" s="193" t="e">
        <f t="shared" si="249"/>
        <v>#N/A</v>
      </c>
      <c r="OH99" s="193" t="e">
        <f t="shared" si="246"/>
        <v>#N/A</v>
      </c>
      <c r="OI99" s="193" t="e">
        <f t="shared" si="246"/>
        <v>#N/A</v>
      </c>
      <c r="OJ99" s="193" t="e">
        <f t="shared" si="246"/>
        <v>#N/A</v>
      </c>
      <c r="OK99" s="193" t="e">
        <f t="shared" si="246"/>
        <v>#N/A</v>
      </c>
      <c r="OL99" s="193" t="e">
        <f t="shared" si="246"/>
        <v>#N/A</v>
      </c>
      <c r="OM99" s="193" t="e">
        <f t="shared" si="246"/>
        <v>#N/A</v>
      </c>
      <c r="ON99" s="193" t="e">
        <f t="shared" si="246"/>
        <v>#N/A</v>
      </c>
      <c r="OO99" s="193" t="e">
        <f t="shared" si="246"/>
        <v>#N/A</v>
      </c>
      <c r="OP99" s="193" t="e">
        <f t="shared" si="246"/>
        <v>#N/A</v>
      </c>
      <c r="OQ99" s="193" t="e">
        <f t="shared" si="246"/>
        <v>#N/A</v>
      </c>
      <c r="OR99" s="193" t="e">
        <f t="shared" si="246"/>
        <v>#N/A</v>
      </c>
      <c r="OS99" s="193" t="e">
        <f t="shared" si="246"/>
        <v>#N/A</v>
      </c>
      <c r="OT99" s="193" t="e">
        <f t="shared" si="246"/>
        <v>#N/A</v>
      </c>
      <c r="OU99" s="193" t="e">
        <f t="shared" si="246"/>
        <v>#N/A</v>
      </c>
      <c r="OV99" s="193" t="e">
        <f t="shared" si="246"/>
        <v>#N/A</v>
      </c>
      <c r="OW99" s="193" t="e">
        <f t="shared" si="223"/>
        <v>#N/A</v>
      </c>
      <c r="OX99" s="193" t="e">
        <f t="shared" si="223"/>
        <v>#N/A</v>
      </c>
      <c r="OY99" s="193" t="e">
        <f t="shared" si="223"/>
        <v>#N/A</v>
      </c>
      <c r="OZ99" s="193" t="e">
        <f t="shared" si="223"/>
        <v>#N/A</v>
      </c>
      <c r="PA99" s="193" t="e">
        <f t="shared" si="223"/>
        <v>#N/A</v>
      </c>
      <c r="PB99" s="193" t="e">
        <f t="shared" si="223"/>
        <v>#N/A</v>
      </c>
      <c r="PC99" s="193" t="e">
        <f t="shared" si="223"/>
        <v>#N/A</v>
      </c>
      <c r="PD99" s="193" t="e">
        <f t="shared" si="223"/>
        <v>#N/A</v>
      </c>
      <c r="PE99" s="193" t="e">
        <f t="shared" si="223"/>
        <v>#N/A</v>
      </c>
      <c r="PF99" s="193" t="e">
        <f t="shared" si="223"/>
        <v>#N/A</v>
      </c>
      <c r="PG99" s="193" t="e">
        <f t="shared" si="223"/>
        <v>#N/A</v>
      </c>
      <c r="PH99" s="193" t="e">
        <f t="shared" si="223"/>
        <v>#N/A</v>
      </c>
      <c r="PI99" s="193" t="e">
        <f t="shared" si="223"/>
        <v>#N/A</v>
      </c>
      <c r="PJ99" s="193" t="e">
        <f t="shared" si="223"/>
        <v>#N/A</v>
      </c>
      <c r="PK99" s="193" t="e">
        <f t="shared" si="223"/>
        <v>#N/A</v>
      </c>
      <c r="PL99" s="193" t="e">
        <f t="shared" si="195"/>
        <v>#N/A</v>
      </c>
      <c r="PM99" s="193" t="e">
        <f t="shared" si="218"/>
        <v>#N/A</v>
      </c>
      <c r="PN99" s="193" t="e">
        <f t="shared" si="218"/>
        <v>#N/A</v>
      </c>
      <c r="PO99" s="193" t="e">
        <f t="shared" si="218"/>
        <v>#N/A</v>
      </c>
      <c r="PP99" s="193" t="e">
        <f t="shared" si="218"/>
        <v>#N/A</v>
      </c>
      <c r="PQ99" s="193" t="e">
        <f t="shared" si="218"/>
        <v>#N/A</v>
      </c>
      <c r="PR99" s="193" t="e">
        <f t="shared" si="218"/>
        <v>#N/A</v>
      </c>
      <c r="PS99" s="193" t="e">
        <f t="shared" si="218"/>
        <v>#N/A</v>
      </c>
      <c r="PT99" s="193" t="e">
        <f t="shared" si="218"/>
        <v>#N/A</v>
      </c>
    </row>
    <row r="100" spans="1:436" hidden="1" x14ac:dyDescent="0.45">
      <c r="A100" s="20">
        <v>97</v>
      </c>
      <c r="B100" s="115"/>
      <c r="C100" s="115"/>
      <c r="D100" s="115"/>
      <c r="E100" s="110" t="str">
        <f t="shared" si="174"/>
        <v/>
      </c>
      <c r="F100" s="21" t="str">
        <f t="shared" si="175"/>
        <v/>
      </c>
      <c r="G100" s="22" t="str">
        <f t="shared" si="176"/>
        <v/>
      </c>
      <c r="H100" s="23" t="str">
        <f>IF(F100="","",IF(OR($F100&lt;Skew!$B$3,$F100=Skew!$B$3),IF($F100&gt;Skew!$C$3,Skew!$A$3,IF($F100&gt;Skew!$C$4,Skew!$A$4,IF($F100&gt;Skew!$C$5,Skew!$A$5,IF($F100&gt;Skew!$C$6,Skew!$A$6,IF($F100&gt;Skew!$C$7,Skew!$A$7,IF($F100&gt;Skew!$C$8,Skew!$A$8,IF($F100&gt;Skew!$C$9,Skew!$A$9,IF($F100&gt;Skew!$C$10,Skew!$A$10,IF($F100&gt;Skew!$C$11,Skew!$A$11,IF($F100&gt;Skew!$C$12,Skew!$A$12,IF($F100&gt;Skew!$C$13,Skew!$A$13,IF($F100&gt;Skew!$C$14,Skew!$A$14,IF($F100&gt;Skew!$C$15,Skew!$A$15,IF($F100&gt;Skew!$C$16,Skew!$A$16,Skew!$A$17)
)))))))))))))))</f>
        <v/>
      </c>
      <c r="I100" s="22" t="str">
        <f>IF(F100="","",MATCH(H100,Skew!$A$3:$A$17,0))</f>
        <v/>
      </c>
      <c r="J100" s="22" t="str">
        <f t="shared" si="166"/>
        <v/>
      </c>
      <c r="K100" s="24"/>
      <c r="L100" s="22" t="str">
        <f>IF(OR(F100="",K100=""),"",MATCH(K100,Confidence!$A$3:$A$12,0))</f>
        <v/>
      </c>
      <c r="M100" s="25" t="str">
        <f t="shared" si="167"/>
        <v/>
      </c>
      <c r="N100" s="25" t="str">
        <f t="shared" si="168"/>
        <v/>
      </c>
      <c r="O100" s="22"/>
      <c r="P100" s="102" t="str">
        <f t="shared" si="169"/>
        <v/>
      </c>
      <c r="Q100" s="102" t="str">
        <f t="shared" si="170"/>
        <v/>
      </c>
      <c r="R100" s="37" t="str">
        <f t="shared" si="171"/>
        <v/>
      </c>
      <c r="S100" s="115"/>
      <c r="T100" s="204" t="str">
        <f>IF(AND(B100&gt;0,C100&gt;0,D100&gt;0,M100&gt;0,N100&gt;0,S100&gt;0,NOT(K100="")),ABS(VLOOKUP($S$1,VLookups!$A$30:$B$31,2,FALSE)-_xlfn.BETA.DIST(S100,IF(G100="L",N100,M100),IF(G100="L",M100,N100),TRUE,B100,D100)),"")</f>
        <v/>
      </c>
      <c r="U100" s="112" t="str">
        <f>IF(OR($M100="",$N100=""),"",_xlfn.BETA.INV(ABS(VLOOKUP($S$1,VLookups!$A$30:$B$31,2,FALSE)-U$3),IF($G100="L",$N100,$M100),IF($G100="L",$M100,$N100),$B100,$D100))</f>
        <v/>
      </c>
      <c r="V100" s="113" t="str">
        <f>IF(OR($M100="",$N100=""),"",_xlfn.BETA.INV(ABS(VLOOKUP($S$1,VLookups!$A$30:$B$31,2,FALSE)-V$3),IF($G100="L",$N100,$M100),IF($G100="L",$M100,$N100),$B100,$D100))</f>
        <v/>
      </c>
      <c r="W100" s="112" t="str">
        <f>IF(OR($M100="",$N100=""),"",_xlfn.BETA.INV(ABS(VLOOKUP($S$1,VLookups!$A$30:$B$31,2,FALSE)-W$3),IF($G100="L",$N100,$M100),IF($G100="L",$M100,$N100),$B100,$D100))</f>
        <v/>
      </c>
      <c r="X100" s="113" t="str">
        <f>IF(OR($M100="",$N100=""),"",_xlfn.BETA.INV(ABS(VLOOKUP($S$1,VLookups!$A$30:$B$31,2,FALSE)-X$3),IF($G100="L",$N100,$M100),IF($G100="L",$M100,$N100),$B100,$D100))</f>
        <v/>
      </c>
      <c r="Y100" s="112" t="str">
        <f>IF(OR($M100="",$N100=""),"",_xlfn.BETA.INV(ABS(VLOOKUP($S$1,VLookups!$A$30:$B$31,2,FALSE)-Y$3),IF($G100="L",$N100,$M100),IF($G100="L",$M100,$N100),$B100,$D100))</f>
        <v/>
      </c>
      <c r="Z100" s="113" t="str">
        <f>IF(OR($M100="",$N100=""),"",_xlfn.BETA.INV(ABS(VLOOKUP($S$1,VLookups!$A$30:$B$31,2,FALSE)-Z$3),IF($G100="L",$N100,$M100),IF($G100="L",$M100,$N100),$B100,$D100))</f>
        <v/>
      </c>
      <c r="AA100" s="112" t="str">
        <f>IF(OR($M100="",$N100=""),"",_xlfn.BETA.INV(ABS(VLOOKUP($S$1,VLookups!$A$30:$B$31,2,FALSE)-AA$3),IF($G100="L",$N100,$M100),IF($G100="L",$M100,$N100),$B100,$D100))</f>
        <v/>
      </c>
      <c r="AB100" s="113" t="str">
        <f>IF(OR($M100="",$N100=""),"",_xlfn.BETA.INV(ABS(VLOOKUP($S$1,VLookups!$A$30:$B$31,2,FALSE)-AB$3),IF($G100="L",$N100,$M100),IF($G100="L",$M100,$N100),$B100,$D100))</f>
        <v/>
      </c>
      <c r="AC100" s="112" t="str">
        <f>IF(OR($M100="",$N100=""),"",_xlfn.BETA.INV(ABS(VLOOKUP($S$1,VLookups!$A$30:$B$31,2,FALSE)-AC$3),IF($G100="L",$N100,$M100),IF($G100="L",$M100,$N100),$B100,$D100))</f>
        <v/>
      </c>
      <c r="AD100" s="113" t="str">
        <f>IF(OR($M100="",$N100=""),"",_xlfn.BETA.INV(ABS(VLOOKUP($S$1,VLookups!$A$30:$B$31,2,FALSE)-AD$3),IF($G100="L",$N100,$M100),IF($G100="L",$M100,$N100),$B100,$D100))</f>
        <v/>
      </c>
      <c r="AE100" s="112" t="str">
        <f>IF(OR($M100="",$N100=""),"",_xlfn.BETA.INV(ABS(VLOOKUP($S$1,VLookups!$A$30:$B$31,2,FALSE)-AE$3),IF($G100="L",$N100,$M100),IF($G100="L",$M100,$N100),$B100,$D100))</f>
        <v/>
      </c>
      <c r="AF100" s="113" t="str">
        <f>IF(OR($M100="",$N100=""),"",_xlfn.BETA.INV(ABS(VLOOKUP($S$1,VLookups!$A$30:$B$31,2,FALSE)-AF$3),IF($G100="L",$N100,$M100),IF($G100="L",$M100,$N100),$B100,$D100))</f>
        <v/>
      </c>
      <c r="AG100" s="15"/>
      <c r="AH100" s="194" t="str">
        <f t="shared" si="177"/>
        <v/>
      </c>
      <c r="AI100" s="192" t="str">
        <f t="shared" si="178"/>
        <v/>
      </c>
      <c r="AJ100" s="177" t="str">
        <f t="shared" si="250"/>
        <v/>
      </c>
      <c r="AK100" s="177" t="str">
        <f t="shared" si="232"/>
        <v/>
      </c>
      <c r="AL100" s="177" t="str">
        <f t="shared" si="232"/>
        <v/>
      </c>
      <c r="AM100" s="177" t="str">
        <f t="shared" si="232"/>
        <v/>
      </c>
      <c r="AN100" s="177" t="str">
        <f t="shared" si="232"/>
        <v/>
      </c>
      <c r="AO100" s="177" t="str">
        <f t="shared" si="232"/>
        <v/>
      </c>
      <c r="AP100" s="177" t="str">
        <f t="shared" si="232"/>
        <v/>
      </c>
      <c r="AQ100" s="177" t="str">
        <f t="shared" si="232"/>
        <v/>
      </c>
      <c r="AR100" s="177" t="str">
        <f t="shared" si="232"/>
        <v/>
      </c>
      <c r="AS100" s="177" t="str">
        <f t="shared" si="232"/>
        <v/>
      </c>
      <c r="AT100" s="177" t="str">
        <f t="shared" si="232"/>
        <v/>
      </c>
      <c r="AU100" s="177" t="str">
        <f t="shared" si="232"/>
        <v/>
      </c>
      <c r="AV100" s="177" t="str">
        <f t="shared" si="232"/>
        <v/>
      </c>
      <c r="AW100" s="177" t="str">
        <f t="shared" si="232"/>
        <v/>
      </c>
      <c r="AX100" s="177" t="str">
        <f t="shared" si="232"/>
        <v/>
      </c>
      <c r="AY100" s="177" t="str">
        <f t="shared" si="232"/>
        <v/>
      </c>
      <c r="AZ100" s="177" t="str">
        <f t="shared" si="232"/>
        <v/>
      </c>
      <c r="BA100" s="177" t="str">
        <f t="shared" si="227"/>
        <v/>
      </c>
      <c r="BB100" s="177" t="str">
        <f t="shared" si="227"/>
        <v/>
      </c>
      <c r="BC100" s="177" t="str">
        <f t="shared" si="227"/>
        <v/>
      </c>
      <c r="BD100" s="177" t="str">
        <f t="shared" si="227"/>
        <v/>
      </c>
      <c r="BE100" s="177" t="str">
        <f t="shared" si="227"/>
        <v/>
      </c>
      <c r="BF100" s="177" t="str">
        <f t="shared" si="227"/>
        <v/>
      </c>
      <c r="BG100" s="177" t="str">
        <f t="shared" si="227"/>
        <v/>
      </c>
      <c r="BH100" s="177" t="str">
        <f t="shared" si="227"/>
        <v/>
      </c>
      <c r="BI100" s="177" t="str">
        <f t="shared" si="227"/>
        <v/>
      </c>
      <c r="BJ100" s="177" t="str">
        <f t="shared" si="227"/>
        <v/>
      </c>
      <c r="BK100" s="177" t="str">
        <f t="shared" si="227"/>
        <v/>
      </c>
      <c r="BL100" s="177" t="str">
        <f t="shared" si="227"/>
        <v/>
      </c>
      <c r="BM100" s="177" t="str">
        <f t="shared" si="227"/>
        <v/>
      </c>
      <c r="BN100" s="177" t="str">
        <f t="shared" si="227"/>
        <v/>
      </c>
      <c r="BO100" s="177" t="str">
        <f t="shared" si="227"/>
        <v/>
      </c>
      <c r="BP100" s="177" t="str">
        <f t="shared" si="233"/>
        <v/>
      </c>
      <c r="BQ100" s="177" t="str">
        <f t="shared" si="233"/>
        <v/>
      </c>
      <c r="BR100" s="177" t="str">
        <f t="shared" si="233"/>
        <v/>
      </c>
      <c r="BS100" s="177" t="str">
        <f t="shared" si="233"/>
        <v/>
      </c>
      <c r="BT100" s="177" t="str">
        <f t="shared" si="233"/>
        <v/>
      </c>
      <c r="BU100" s="177" t="str">
        <f t="shared" si="233"/>
        <v/>
      </c>
      <c r="BV100" s="177" t="str">
        <f t="shared" si="233"/>
        <v/>
      </c>
      <c r="BW100" s="177" t="str">
        <f t="shared" si="233"/>
        <v/>
      </c>
      <c r="BX100" s="177" t="str">
        <f t="shared" si="233"/>
        <v/>
      </c>
      <c r="BY100" s="177" t="str">
        <f t="shared" si="233"/>
        <v/>
      </c>
      <c r="BZ100" s="177" t="str">
        <f t="shared" si="233"/>
        <v/>
      </c>
      <c r="CA100" s="177" t="str">
        <f t="shared" si="233"/>
        <v/>
      </c>
      <c r="CB100" s="177" t="str">
        <f t="shared" si="233"/>
        <v/>
      </c>
      <c r="CC100" s="177" t="str">
        <f t="shared" si="233"/>
        <v/>
      </c>
      <c r="CD100" s="177" t="str">
        <f t="shared" si="233"/>
        <v/>
      </c>
      <c r="CE100" s="177" t="str">
        <f t="shared" si="233"/>
        <v/>
      </c>
      <c r="CF100" s="177" t="str">
        <f t="shared" si="228"/>
        <v/>
      </c>
      <c r="CG100" s="177" t="str">
        <f t="shared" si="228"/>
        <v/>
      </c>
      <c r="CH100" s="177" t="str">
        <f t="shared" si="228"/>
        <v/>
      </c>
      <c r="CI100" s="177" t="str">
        <f t="shared" si="228"/>
        <v/>
      </c>
      <c r="CJ100" s="177" t="str">
        <f t="shared" si="228"/>
        <v/>
      </c>
      <c r="CK100" s="177" t="str">
        <f t="shared" si="228"/>
        <v/>
      </c>
      <c r="CL100" s="177" t="str">
        <f t="shared" si="228"/>
        <v/>
      </c>
      <c r="CM100" s="177" t="str">
        <f t="shared" si="228"/>
        <v/>
      </c>
      <c r="CN100" s="177" t="str">
        <f t="shared" si="228"/>
        <v/>
      </c>
      <c r="CO100" s="177" t="str">
        <f t="shared" si="228"/>
        <v/>
      </c>
      <c r="CP100" s="177" t="str">
        <f t="shared" si="228"/>
        <v/>
      </c>
      <c r="CQ100" s="177" t="str">
        <f t="shared" si="228"/>
        <v/>
      </c>
      <c r="CR100" s="177" t="str">
        <f t="shared" si="228"/>
        <v/>
      </c>
      <c r="CS100" s="177" t="str">
        <f t="shared" si="228"/>
        <v/>
      </c>
      <c r="CT100" s="177" t="str">
        <f t="shared" si="228"/>
        <v/>
      </c>
      <c r="CU100" s="177" t="str">
        <f t="shared" si="224"/>
        <v/>
      </c>
      <c r="CV100" s="177" t="str">
        <f t="shared" si="224"/>
        <v/>
      </c>
      <c r="CW100" s="177" t="str">
        <f t="shared" si="224"/>
        <v/>
      </c>
      <c r="CX100" s="177" t="str">
        <f t="shared" si="224"/>
        <v/>
      </c>
      <c r="CY100" s="177" t="str">
        <f t="shared" si="224"/>
        <v/>
      </c>
      <c r="CZ100" s="177" t="str">
        <f t="shared" si="224"/>
        <v/>
      </c>
      <c r="DA100" s="177" t="str">
        <f t="shared" si="224"/>
        <v/>
      </c>
      <c r="DB100" s="177" t="str">
        <f t="shared" si="224"/>
        <v/>
      </c>
      <c r="DC100" s="177" t="str">
        <f t="shared" si="224"/>
        <v/>
      </c>
      <c r="DD100" s="177" t="str">
        <f t="shared" si="224"/>
        <v/>
      </c>
      <c r="DE100" s="177" t="str">
        <f t="shared" si="224"/>
        <v/>
      </c>
      <c r="DF100" s="177" t="str">
        <f t="shared" si="224"/>
        <v/>
      </c>
      <c r="DG100" s="177" t="str">
        <f t="shared" si="224"/>
        <v/>
      </c>
      <c r="DH100" s="177" t="str">
        <f t="shared" si="224"/>
        <v/>
      </c>
      <c r="DI100" s="177" t="str">
        <f t="shared" si="224"/>
        <v/>
      </c>
      <c r="DJ100" s="177" t="str">
        <f t="shared" si="224"/>
        <v/>
      </c>
      <c r="DK100" s="177" t="str">
        <f t="shared" si="220"/>
        <v/>
      </c>
      <c r="DL100" s="177" t="str">
        <f t="shared" si="220"/>
        <v/>
      </c>
      <c r="DM100" s="177" t="str">
        <f t="shared" si="220"/>
        <v/>
      </c>
      <c r="DN100" s="177" t="str">
        <f t="shared" si="220"/>
        <v/>
      </c>
      <c r="DO100" s="177" t="str">
        <f t="shared" si="220"/>
        <v/>
      </c>
      <c r="DP100" s="177" t="str">
        <f t="shared" si="220"/>
        <v/>
      </c>
      <c r="DQ100" s="177" t="str">
        <f t="shared" si="220"/>
        <v/>
      </c>
      <c r="DR100" s="177" t="str">
        <f t="shared" si="220"/>
        <v/>
      </c>
      <c r="DS100" s="177" t="str">
        <f t="shared" si="220"/>
        <v/>
      </c>
      <c r="DT100" s="177" t="str">
        <f t="shared" si="220"/>
        <v/>
      </c>
      <c r="DU100" s="177" t="str">
        <f t="shared" si="220"/>
        <v/>
      </c>
      <c r="DV100" s="177" t="str">
        <f t="shared" si="220"/>
        <v/>
      </c>
      <c r="DW100" s="177" t="str">
        <f t="shared" si="220"/>
        <v/>
      </c>
      <c r="DX100" s="177" t="str">
        <f t="shared" si="220"/>
        <v/>
      </c>
      <c r="DY100" s="177" t="str">
        <f t="shared" si="220"/>
        <v/>
      </c>
      <c r="DZ100" s="177" t="str">
        <f t="shared" si="234"/>
        <v/>
      </c>
      <c r="EA100" s="177" t="str">
        <f t="shared" si="234"/>
        <v/>
      </c>
      <c r="EB100" s="177" t="str">
        <f t="shared" si="234"/>
        <v/>
      </c>
      <c r="EC100" s="177" t="str">
        <f t="shared" si="234"/>
        <v/>
      </c>
      <c r="ED100" s="177" t="str">
        <f t="shared" si="234"/>
        <v/>
      </c>
      <c r="EE100" s="177" t="str">
        <f t="shared" si="234"/>
        <v/>
      </c>
      <c r="EF100" s="177" t="str">
        <f t="shared" si="234"/>
        <v/>
      </c>
      <c r="EG100" s="177" t="str">
        <f t="shared" si="234"/>
        <v/>
      </c>
      <c r="EH100" s="177" t="str">
        <f t="shared" si="234"/>
        <v/>
      </c>
      <c r="EI100" s="177" t="str">
        <f t="shared" si="234"/>
        <v/>
      </c>
      <c r="EJ100" s="177" t="str">
        <f t="shared" si="234"/>
        <v/>
      </c>
      <c r="EK100" s="177" t="str">
        <f t="shared" si="234"/>
        <v/>
      </c>
      <c r="EL100" s="177" t="str">
        <f t="shared" si="234"/>
        <v/>
      </c>
      <c r="EM100" s="177" t="str">
        <f t="shared" si="234"/>
        <v/>
      </c>
      <c r="EN100" s="177" t="str">
        <f t="shared" si="234"/>
        <v/>
      </c>
      <c r="EO100" s="177" t="str">
        <f t="shared" si="234"/>
        <v/>
      </c>
      <c r="EP100" s="177" t="str">
        <f t="shared" si="229"/>
        <v/>
      </c>
      <c r="EQ100" s="177" t="str">
        <f t="shared" si="229"/>
        <v/>
      </c>
      <c r="ER100" s="177" t="str">
        <f t="shared" si="229"/>
        <v/>
      </c>
      <c r="ES100" s="177" t="str">
        <f t="shared" si="229"/>
        <v/>
      </c>
      <c r="ET100" s="177" t="str">
        <f t="shared" si="229"/>
        <v/>
      </c>
      <c r="EU100" s="177" t="str">
        <f t="shared" si="229"/>
        <v/>
      </c>
      <c r="EV100" s="177" t="str">
        <f t="shared" si="229"/>
        <v/>
      </c>
      <c r="EW100" s="177" t="str">
        <f t="shared" si="229"/>
        <v/>
      </c>
      <c r="EX100" s="177" t="str">
        <f t="shared" si="229"/>
        <v/>
      </c>
      <c r="EY100" s="177" t="str">
        <f t="shared" si="229"/>
        <v/>
      </c>
      <c r="EZ100" s="177" t="str">
        <f t="shared" si="229"/>
        <v/>
      </c>
      <c r="FA100" s="177" t="str">
        <f t="shared" si="229"/>
        <v/>
      </c>
      <c r="FB100" s="177" t="str">
        <f t="shared" si="229"/>
        <v/>
      </c>
      <c r="FC100" s="177" t="str">
        <f t="shared" si="229"/>
        <v/>
      </c>
      <c r="FD100" s="177" t="str">
        <f t="shared" si="229"/>
        <v/>
      </c>
      <c r="FE100" s="177" t="str">
        <f t="shared" si="239"/>
        <v/>
      </c>
      <c r="FF100" s="177" t="str">
        <f t="shared" si="239"/>
        <v/>
      </c>
      <c r="FG100" s="177" t="str">
        <f t="shared" si="239"/>
        <v/>
      </c>
      <c r="FH100" s="177" t="str">
        <f t="shared" si="239"/>
        <v/>
      </c>
      <c r="FI100" s="177" t="str">
        <f t="shared" si="239"/>
        <v/>
      </c>
      <c r="FJ100" s="177" t="str">
        <f t="shared" si="239"/>
        <v/>
      </c>
      <c r="FK100" s="177" t="str">
        <f t="shared" si="239"/>
        <v/>
      </c>
      <c r="FL100" s="177" t="str">
        <f t="shared" si="239"/>
        <v/>
      </c>
      <c r="FM100" s="177" t="str">
        <f t="shared" si="239"/>
        <v/>
      </c>
      <c r="FN100" s="177" t="str">
        <f t="shared" si="239"/>
        <v/>
      </c>
      <c r="FO100" s="177" t="str">
        <f t="shared" si="239"/>
        <v/>
      </c>
      <c r="FP100" s="177" t="str">
        <f t="shared" si="239"/>
        <v/>
      </c>
      <c r="FQ100" s="177" t="str">
        <f t="shared" si="239"/>
        <v/>
      </c>
      <c r="FR100" s="177" t="str">
        <f t="shared" si="239"/>
        <v/>
      </c>
      <c r="FS100" s="177" t="str">
        <f t="shared" si="239"/>
        <v/>
      </c>
      <c r="FT100" s="177" t="str">
        <f t="shared" si="239"/>
        <v/>
      </c>
      <c r="FU100" s="177" t="str">
        <f t="shared" si="235"/>
        <v/>
      </c>
      <c r="FV100" s="177" t="str">
        <f t="shared" si="235"/>
        <v/>
      </c>
      <c r="FW100" s="177" t="str">
        <f t="shared" si="235"/>
        <v/>
      </c>
      <c r="FX100" s="177" t="str">
        <f t="shared" si="235"/>
        <v/>
      </c>
      <c r="FY100" s="177" t="str">
        <f t="shared" si="235"/>
        <v/>
      </c>
      <c r="FZ100" s="177" t="str">
        <f t="shared" si="235"/>
        <v/>
      </c>
      <c r="GA100" s="177" t="str">
        <f t="shared" si="235"/>
        <v/>
      </c>
      <c r="GB100" s="177" t="str">
        <f t="shared" si="235"/>
        <v/>
      </c>
      <c r="GC100" s="177" t="str">
        <f t="shared" si="235"/>
        <v/>
      </c>
      <c r="GD100" s="177" t="str">
        <f t="shared" si="235"/>
        <v/>
      </c>
      <c r="GE100" s="177" t="str">
        <f t="shared" si="235"/>
        <v/>
      </c>
      <c r="GF100" s="177" t="str">
        <f t="shared" si="235"/>
        <v/>
      </c>
      <c r="GG100" s="177" t="str">
        <f t="shared" si="235"/>
        <v/>
      </c>
      <c r="GH100" s="177" t="str">
        <f t="shared" si="235"/>
        <v/>
      </c>
      <c r="GI100" s="177" t="str">
        <f t="shared" si="235"/>
        <v/>
      </c>
      <c r="GJ100" s="177" t="str">
        <f t="shared" si="230"/>
        <v/>
      </c>
      <c r="GK100" s="177" t="str">
        <f t="shared" si="230"/>
        <v/>
      </c>
      <c r="GL100" s="177" t="str">
        <f t="shared" si="230"/>
        <v/>
      </c>
      <c r="GM100" s="177" t="str">
        <f t="shared" si="225"/>
        <v/>
      </c>
      <c r="GN100" s="177" t="str">
        <f t="shared" si="236"/>
        <v/>
      </c>
      <c r="GO100" s="177" t="str">
        <f t="shared" si="236"/>
        <v/>
      </c>
      <c r="GP100" s="177" t="str">
        <f t="shared" si="236"/>
        <v/>
      </c>
      <c r="GQ100" s="177" t="str">
        <f t="shared" si="236"/>
        <v/>
      </c>
      <c r="GR100" s="177" t="str">
        <f t="shared" si="236"/>
        <v/>
      </c>
      <c r="GS100" s="177" t="str">
        <f t="shared" si="236"/>
        <v/>
      </c>
      <c r="GT100" s="177" t="str">
        <f t="shared" si="236"/>
        <v/>
      </c>
      <c r="GU100" s="177" t="str">
        <f t="shared" si="236"/>
        <v/>
      </c>
      <c r="GV100" s="177" t="str">
        <f t="shared" si="236"/>
        <v/>
      </c>
      <c r="GW100" s="177" t="str">
        <f t="shared" si="236"/>
        <v/>
      </c>
      <c r="GX100" s="177" t="str">
        <f t="shared" si="236"/>
        <v/>
      </c>
      <c r="GY100" s="177" t="str">
        <f t="shared" si="236"/>
        <v/>
      </c>
      <c r="GZ100" s="177" t="str">
        <f t="shared" si="236"/>
        <v/>
      </c>
      <c r="HA100" s="177" t="str">
        <f t="shared" si="236"/>
        <v/>
      </c>
      <c r="HB100" s="177" t="str">
        <f t="shared" si="236"/>
        <v/>
      </c>
      <c r="HC100" s="177" t="str">
        <f t="shared" si="236"/>
        <v/>
      </c>
      <c r="HD100" s="177" t="str">
        <f t="shared" si="231"/>
        <v/>
      </c>
      <c r="HE100" s="177" t="str">
        <f t="shared" si="231"/>
        <v/>
      </c>
      <c r="HF100" s="177" t="str">
        <f t="shared" si="231"/>
        <v/>
      </c>
      <c r="HG100" s="177" t="str">
        <f t="shared" si="231"/>
        <v/>
      </c>
      <c r="HH100" s="177" t="str">
        <f t="shared" si="231"/>
        <v/>
      </c>
      <c r="HI100" s="177" t="str">
        <f t="shared" si="231"/>
        <v/>
      </c>
      <c r="HJ100" s="177" t="str">
        <f t="shared" si="231"/>
        <v/>
      </c>
      <c r="HK100" s="177" t="str">
        <f t="shared" si="231"/>
        <v/>
      </c>
      <c r="HL100" s="177" t="str">
        <f t="shared" si="231"/>
        <v/>
      </c>
      <c r="HM100" s="177" t="str">
        <f t="shared" si="231"/>
        <v/>
      </c>
      <c r="HN100" s="177" t="str">
        <f t="shared" si="231"/>
        <v/>
      </c>
      <c r="HO100" s="177" t="str">
        <f t="shared" si="231"/>
        <v/>
      </c>
      <c r="HP100" s="177" t="str">
        <f t="shared" si="231"/>
        <v/>
      </c>
      <c r="HQ100" s="177" t="str">
        <f t="shared" si="231"/>
        <v/>
      </c>
      <c r="HR100" s="177" t="str">
        <f t="shared" si="231"/>
        <v/>
      </c>
      <c r="HS100" s="177" t="str">
        <f t="shared" si="226"/>
        <v/>
      </c>
      <c r="HT100" s="177" t="str">
        <f t="shared" si="237"/>
        <v/>
      </c>
      <c r="HU100" s="177" t="str">
        <f t="shared" si="237"/>
        <v/>
      </c>
      <c r="HV100" s="177" t="str">
        <f t="shared" si="237"/>
        <v/>
      </c>
      <c r="HW100" s="177" t="str">
        <f t="shared" si="237"/>
        <v/>
      </c>
      <c r="HX100" s="177" t="str">
        <f t="shared" si="237"/>
        <v/>
      </c>
      <c r="HY100" s="177" t="str">
        <f t="shared" si="237"/>
        <v/>
      </c>
      <c r="HZ100" s="177" t="str">
        <f t="shared" si="237"/>
        <v/>
      </c>
      <c r="IA100" s="192" t="str">
        <f t="shared" si="181"/>
        <v/>
      </c>
      <c r="IB100" s="193" t="e">
        <f t="shared" si="172"/>
        <v>#N/A</v>
      </c>
      <c r="IC100" s="193" t="e">
        <f t="shared" si="241"/>
        <v>#N/A</v>
      </c>
      <c r="ID100" s="193" t="e">
        <f t="shared" si="241"/>
        <v>#N/A</v>
      </c>
      <c r="IE100" s="193" t="e">
        <f t="shared" si="241"/>
        <v>#N/A</v>
      </c>
      <c r="IF100" s="193" t="e">
        <f t="shared" si="251"/>
        <v>#N/A</v>
      </c>
      <c r="IG100" s="193" t="e">
        <f t="shared" si="251"/>
        <v>#N/A</v>
      </c>
      <c r="IH100" s="193" t="e">
        <f t="shared" si="251"/>
        <v>#N/A</v>
      </c>
      <c r="II100" s="193" t="e">
        <f t="shared" si="251"/>
        <v>#N/A</v>
      </c>
      <c r="IJ100" s="193" t="e">
        <f t="shared" si="251"/>
        <v>#N/A</v>
      </c>
      <c r="IK100" s="193" t="e">
        <f t="shared" si="251"/>
        <v>#N/A</v>
      </c>
      <c r="IL100" s="193" t="e">
        <f t="shared" si="251"/>
        <v>#N/A</v>
      </c>
      <c r="IM100" s="193" t="e">
        <f t="shared" si="251"/>
        <v>#N/A</v>
      </c>
      <c r="IN100" s="193" t="e">
        <f t="shared" si="251"/>
        <v>#N/A</v>
      </c>
      <c r="IO100" s="193" t="e">
        <f t="shared" si="251"/>
        <v>#N/A</v>
      </c>
      <c r="IP100" s="193" t="e">
        <f t="shared" si="251"/>
        <v>#N/A</v>
      </c>
      <c r="IQ100" s="193" t="e">
        <f t="shared" si="251"/>
        <v>#N/A</v>
      </c>
      <c r="IR100" s="193" t="e">
        <f t="shared" si="251"/>
        <v>#N/A</v>
      </c>
      <c r="IS100" s="193" t="e">
        <f t="shared" si="251"/>
        <v>#N/A</v>
      </c>
      <c r="IT100" s="193" t="e">
        <f t="shared" si="251"/>
        <v>#N/A</v>
      </c>
      <c r="IU100" s="193" t="e">
        <f t="shared" si="247"/>
        <v>#N/A</v>
      </c>
      <c r="IV100" s="193" t="e">
        <f t="shared" si="247"/>
        <v>#N/A</v>
      </c>
      <c r="IW100" s="193" t="e">
        <f t="shared" si="247"/>
        <v>#N/A</v>
      </c>
      <c r="IX100" s="193" t="e">
        <f t="shared" si="247"/>
        <v>#N/A</v>
      </c>
      <c r="IY100" s="193" t="e">
        <f t="shared" si="247"/>
        <v>#N/A</v>
      </c>
      <c r="IZ100" s="193" t="e">
        <f t="shared" si="247"/>
        <v>#N/A</v>
      </c>
      <c r="JA100" s="193" t="e">
        <f t="shared" si="247"/>
        <v>#N/A</v>
      </c>
      <c r="JB100" s="193" t="e">
        <f t="shared" si="247"/>
        <v>#N/A</v>
      </c>
      <c r="JC100" s="193" t="e">
        <f t="shared" si="247"/>
        <v>#N/A</v>
      </c>
      <c r="JD100" s="193" t="e">
        <f t="shared" si="247"/>
        <v>#N/A</v>
      </c>
      <c r="JE100" s="193" t="e">
        <f t="shared" si="247"/>
        <v>#N/A</v>
      </c>
      <c r="JF100" s="193" t="e">
        <f t="shared" si="247"/>
        <v>#N/A</v>
      </c>
      <c r="JG100" s="193" t="e">
        <f t="shared" si="247"/>
        <v>#N/A</v>
      </c>
      <c r="JH100" s="193" t="e">
        <f t="shared" si="247"/>
        <v>#N/A</v>
      </c>
      <c r="JI100" s="193" t="e">
        <f t="shared" si="247"/>
        <v>#N/A</v>
      </c>
      <c r="JJ100" s="193" t="e">
        <f t="shared" si="244"/>
        <v>#N/A</v>
      </c>
      <c r="JK100" s="193" t="e">
        <f t="shared" si="244"/>
        <v>#N/A</v>
      </c>
      <c r="JL100" s="193" t="e">
        <f t="shared" si="244"/>
        <v>#N/A</v>
      </c>
      <c r="JM100" s="193" t="e">
        <f t="shared" si="244"/>
        <v>#N/A</v>
      </c>
      <c r="JN100" s="193" t="e">
        <f t="shared" si="244"/>
        <v>#N/A</v>
      </c>
      <c r="JO100" s="193" t="e">
        <f t="shared" si="244"/>
        <v>#N/A</v>
      </c>
      <c r="JP100" s="193" t="e">
        <f t="shared" si="244"/>
        <v>#N/A</v>
      </c>
      <c r="JQ100" s="193" t="e">
        <f t="shared" si="244"/>
        <v>#N/A</v>
      </c>
      <c r="JR100" s="193" t="e">
        <f t="shared" si="244"/>
        <v>#N/A</v>
      </c>
      <c r="JS100" s="193" t="e">
        <f t="shared" si="244"/>
        <v>#N/A</v>
      </c>
      <c r="JT100" s="193" t="e">
        <f t="shared" si="244"/>
        <v>#N/A</v>
      </c>
      <c r="JU100" s="193" t="e">
        <f t="shared" si="244"/>
        <v>#N/A</v>
      </c>
      <c r="JV100" s="193" t="e">
        <f t="shared" si="244"/>
        <v>#N/A</v>
      </c>
      <c r="JW100" s="193" t="e">
        <f t="shared" si="244"/>
        <v>#N/A</v>
      </c>
      <c r="JX100" s="193" t="e">
        <f t="shared" si="244"/>
        <v>#N/A</v>
      </c>
      <c r="JY100" s="193" t="e">
        <f t="shared" si="221"/>
        <v>#N/A</v>
      </c>
      <c r="JZ100" s="193" t="e">
        <f t="shared" si="221"/>
        <v>#N/A</v>
      </c>
      <c r="KA100" s="193" t="e">
        <f t="shared" si="221"/>
        <v>#N/A</v>
      </c>
      <c r="KB100" s="193" t="e">
        <f t="shared" si="221"/>
        <v>#N/A</v>
      </c>
      <c r="KC100" s="193" t="e">
        <f t="shared" si="221"/>
        <v>#N/A</v>
      </c>
      <c r="KD100" s="193" t="e">
        <f t="shared" si="221"/>
        <v>#N/A</v>
      </c>
      <c r="KE100" s="193" t="e">
        <f t="shared" si="221"/>
        <v>#N/A</v>
      </c>
      <c r="KF100" s="193" t="e">
        <f t="shared" si="221"/>
        <v>#N/A</v>
      </c>
      <c r="KG100" s="193" t="e">
        <f t="shared" si="221"/>
        <v>#N/A</v>
      </c>
      <c r="KH100" s="193" t="e">
        <f t="shared" si="221"/>
        <v>#N/A</v>
      </c>
      <c r="KI100" s="193" t="e">
        <f t="shared" si="221"/>
        <v>#N/A</v>
      </c>
      <c r="KJ100" s="193" t="e">
        <f t="shared" si="221"/>
        <v>#N/A</v>
      </c>
      <c r="KK100" s="193" t="e">
        <f t="shared" si="221"/>
        <v>#N/A</v>
      </c>
      <c r="KL100" s="193" t="e">
        <f t="shared" si="221"/>
        <v>#N/A</v>
      </c>
      <c r="KM100" s="193" t="e">
        <f t="shared" si="221"/>
        <v>#N/A</v>
      </c>
      <c r="KN100" s="193" t="e">
        <f t="shared" si="193"/>
        <v>#N/A</v>
      </c>
      <c r="KO100" s="193" t="e">
        <f t="shared" si="242"/>
        <v>#N/A</v>
      </c>
      <c r="KP100" s="193" t="e">
        <f t="shared" si="242"/>
        <v>#N/A</v>
      </c>
      <c r="KQ100" s="193" t="e">
        <f t="shared" si="242"/>
        <v>#N/A</v>
      </c>
      <c r="KR100" s="193" t="e">
        <f t="shared" si="252"/>
        <v>#N/A</v>
      </c>
      <c r="KS100" s="193" t="e">
        <f t="shared" si="252"/>
        <v>#N/A</v>
      </c>
      <c r="KT100" s="193" t="e">
        <f t="shared" si="252"/>
        <v>#N/A</v>
      </c>
      <c r="KU100" s="193" t="e">
        <f t="shared" si="252"/>
        <v>#N/A</v>
      </c>
      <c r="KV100" s="193" t="e">
        <f t="shared" si="252"/>
        <v>#N/A</v>
      </c>
      <c r="KW100" s="193" t="e">
        <f t="shared" si="252"/>
        <v>#N/A</v>
      </c>
      <c r="KX100" s="193" t="e">
        <f t="shared" si="252"/>
        <v>#N/A</v>
      </c>
      <c r="KY100" s="193" t="e">
        <f t="shared" si="252"/>
        <v>#N/A</v>
      </c>
      <c r="KZ100" s="193" t="e">
        <f t="shared" si="252"/>
        <v>#N/A</v>
      </c>
      <c r="LA100" s="193" t="e">
        <f t="shared" si="252"/>
        <v>#N/A</v>
      </c>
      <c r="LB100" s="193" t="e">
        <f t="shared" si="252"/>
        <v>#N/A</v>
      </c>
      <c r="LC100" s="193" t="e">
        <f t="shared" si="252"/>
        <v>#N/A</v>
      </c>
      <c r="LD100" s="193" t="e">
        <f t="shared" si="252"/>
        <v>#N/A</v>
      </c>
      <c r="LE100" s="193" t="e">
        <f t="shared" si="252"/>
        <v>#N/A</v>
      </c>
      <c r="LF100" s="193" t="e">
        <f t="shared" si="252"/>
        <v>#N/A</v>
      </c>
      <c r="LG100" s="193" t="e">
        <f t="shared" si="248"/>
        <v>#N/A</v>
      </c>
      <c r="LH100" s="193" t="e">
        <f t="shared" si="248"/>
        <v>#N/A</v>
      </c>
      <c r="LI100" s="193" t="e">
        <f t="shared" si="248"/>
        <v>#N/A</v>
      </c>
      <c r="LJ100" s="193" t="e">
        <f t="shared" si="248"/>
        <v>#N/A</v>
      </c>
      <c r="LK100" s="193" t="e">
        <f t="shared" si="248"/>
        <v>#N/A</v>
      </c>
      <c r="LL100" s="193" t="e">
        <f t="shared" si="248"/>
        <v>#N/A</v>
      </c>
      <c r="LM100" s="193" t="e">
        <f t="shared" si="248"/>
        <v>#N/A</v>
      </c>
      <c r="LN100" s="193" t="e">
        <f t="shared" si="248"/>
        <v>#N/A</v>
      </c>
      <c r="LO100" s="193" t="e">
        <f t="shared" si="248"/>
        <v>#N/A</v>
      </c>
      <c r="LP100" s="193" t="e">
        <f t="shared" si="248"/>
        <v>#N/A</v>
      </c>
      <c r="LQ100" s="193" t="e">
        <f t="shared" si="248"/>
        <v>#N/A</v>
      </c>
      <c r="LR100" s="193" t="e">
        <f t="shared" si="248"/>
        <v>#N/A</v>
      </c>
      <c r="LS100" s="193" t="e">
        <f t="shared" si="248"/>
        <v>#N/A</v>
      </c>
      <c r="LT100" s="193" t="e">
        <f t="shared" si="248"/>
        <v>#N/A</v>
      </c>
      <c r="LU100" s="193" t="e">
        <f t="shared" si="248"/>
        <v>#N/A</v>
      </c>
      <c r="LV100" s="193" t="e">
        <f t="shared" si="245"/>
        <v>#N/A</v>
      </c>
      <c r="LW100" s="193" t="e">
        <f t="shared" si="245"/>
        <v>#N/A</v>
      </c>
      <c r="LX100" s="193" t="e">
        <f t="shared" si="245"/>
        <v>#N/A</v>
      </c>
      <c r="LY100" s="193" t="e">
        <f t="shared" si="245"/>
        <v>#N/A</v>
      </c>
      <c r="LZ100" s="193" t="e">
        <f t="shared" si="245"/>
        <v>#N/A</v>
      </c>
      <c r="MA100" s="193" t="e">
        <f t="shared" si="245"/>
        <v>#N/A</v>
      </c>
      <c r="MB100" s="193" t="e">
        <f t="shared" si="245"/>
        <v>#N/A</v>
      </c>
      <c r="MC100" s="193" t="e">
        <f t="shared" si="245"/>
        <v>#N/A</v>
      </c>
      <c r="MD100" s="193" t="e">
        <f t="shared" si="245"/>
        <v>#N/A</v>
      </c>
      <c r="ME100" s="193" t="e">
        <f t="shared" si="245"/>
        <v>#N/A</v>
      </c>
      <c r="MF100" s="193" t="e">
        <f t="shared" si="245"/>
        <v>#N/A</v>
      </c>
      <c r="MG100" s="193" t="e">
        <f t="shared" si="245"/>
        <v>#N/A</v>
      </c>
      <c r="MH100" s="193" t="e">
        <f t="shared" si="245"/>
        <v>#N/A</v>
      </c>
      <c r="MI100" s="193" t="e">
        <f t="shared" si="245"/>
        <v>#N/A</v>
      </c>
      <c r="MJ100" s="193" t="e">
        <f t="shared" si="245"/>
        <v>#N/A</v>
      </c>
      <c r="MK100" s="193" t="e">
        <f t="shared" si="222"/>
        <v>#N/A</v>
      </c>
      <c r="ML100" s="193" t="e">
        <f t="shared" si="222"/>
        <v>#N/A</v>
      </c>
      <c r="MM100" s="193" t="e">
        <f t="shared" si="222"/>
        <v>#N/A</v>
      </c>
      <c r="MN100" s="193" t="e">
        <f t="shared" si="222"/>
        <v>#N/A</v>
      </c>
      <c r="MO100" s="193" t="e">
        <f t="shared" si="222"/>
        <v>#N/A</v>
      </c>
      <c r="MP100" s="193" t="e">
        <f t="shared" si="222"/>
        <v>#N/A</v>
      </c>
      <c r="MQ100" s="193" t="e">
        <f t="shared" si="222"/>
        <v>#N/A</v>
      </c>
      <c r="MR100" s="193" t="e">
        <f t="shared" si="222"/>
        <v>#N/A</v>
      </c>
      <c r="MS100" s="193" t="e">
        <f t="shared" si="222"/>
        <v>#N/A</v>
      </c>
      <c r="MT100" s="193" t="e">
        <f t="shared" si="222"/>
        <v>#N/A</v>
      </c>
      <c r="MU100" s="193" t="e">
        <f t="shared" si="222"/>
        <v>#N/A</v>
      </c>
      <c r="MV100" s="193" t="e">
        <f t="shared" si="222"/>
        <v>#N/A</v>
      </c>
      <c r="MW100" s="193" t="e">
        <f t="shared" si="222"/>
        <v>#N/A</v>
      </c>
      <c r="MX100" s="193" t="e">
        <f t="shared" si="222"/>
        <v>#N/A</v>
      </c>
      <c r="MY100" s="193" t="e">
        <f t="shared" si="222"/>
        <v>#N/A</v>
      </c>
      <c r="MZ100" s="193" t="e">
        <f t="shared" si="194"/>
        <v>#N/A</v>
      </c>
      <c r="NA100" s="193" t="e">
        <f t="shared" si="243"/>
        <v>#N/A</v>
      </c>
      <c r="NB100" s="193" t="e">
        <f t="shared" si="243"/>
        <v>#N/A</v>
      </c>
      <c r="NC100" s="193" t="e">
        <f t="shared" si="243"/>
        <v>#N/A</v>
      </c>
      <c r="ND100" s="193" t="e">
        <f t="shared" si="253"/>
        <v>#N/A</v>
      </c>
      <c r="NE100" s="193" t="e">
        <f t="shared" si="253"/>
        <v>#N/A</v>
      </c>
      <c r="NF100" s="193" t="e">
        <f t="shared" si="253"/>
        <v>#N/A</v>
      </c>
      <c r="NG100" s="193" t="e">
        <f t="shared" si="253"/>
        <v>#N/A</v>
      </c>
      <c r="NH100" s="193" t="e">
        <f t="shared" si="253"/>
        <v>#N/A</v>
      </c>
      <c r="NI100" s="193" t="e">
        <f t="shared" si="253"/>
        <v>#N/A</v>
      </c>
      <c r="NJ100" s="193" t="e">
        <f t="shared" si="253"/>
        <v>#N/A</v>
      </c>
      <c r="NK100" s="193" t="e">
        <f t="shared" si="253"/>
        <v>#N/A</v>
      </c>
      <c r="NL100" s="193" t="e">
        <f t="shared" si="253"/>
        <v>#N/A</v>
      </c>
      <c r="NM100" s="193" t="e">
        <f t="shared" si="253"/>
        <v>#N/A</v>
      </c>
      <c r="NN100" s="193" t="e">
        <f t="shared" si="253"/>
        <v>#N/A</v>
      </c>
      <c r="NO100" s="193" t="e">
        <f t="shared" si="253"/>
        <v>#N/A</v>
      </c>
      <c r="NP100" s="193" t="e">
        <f t="shared" si="253"/>
        <v>#N/A</v>
      </c>
      <c r="NQ100" s="193" t="e">
        <f t="shared" si="253"/>
        <v>#N/A</v>
      </c>
      <c r="NR100" s="193" t="e">
        <f t="shared" si="253"/>
        <v>#N/A</v>
      </c>
      <c r="NS100" s="193" t="e">
        <f t="shared" si="249"/>
        <v>#N/A</v>
      </c>
      <c r="NT100" s="193" t="e">
        <f t="shared" si="249"/>
        <v>#N/A</v>
      </c>
      <c r="NU100" s="193" t="e">
        <f t="shared" si="249"/>
        <v>#N/A</v>
      </c>
      <c r="NV100" s="193" t="e">
        <f t="shared" si="249"/>
        <v>#N/A</v>
      </c>
      <c r="NW100" s="193" t="e">
        <f t="shared" si="249"/>
        <v>#N/A</v>
      </c>
      <c r="NX100" s="193" t="e">
        <f t="shared" si="249"/>
        <v>#N/A</v>
      </c>
      <c r="NY100" s="193" t="e">
        <f t="shared" si="249"/>
        <v>#N/A</v>
      </c>
      <c r="NZ100" s="193" t="e">
        <f t="shared" si="249"/>
        <v>#N/A</v>
      </c>
      <c r="OA100" s="193" t="e">
        <f t="shared" si="249"/>
        <v>#N/A</v>
      </c>
      <c r="OB100" s="193" t="e">
        <f t="shared" si="249"/>
        <v>#N/A</v>
      </c>
      <c r="OC100" s="193" t="e">
        <f t="shared" si="249"/>
        <v>#N/A</v>
      </c>
      <c r="OD100" s="193" t="e">
        <f t="shared" si="249"/>
        <v>#N/A</v>
      </c>
      <c r="OE100" s="193" t="e">
        <f t="shared" si="249"/>
        <v>#N/A</v>
      </c>
      <c r="OF100" s="193" t="e">
        <f t="shared" si="249"/>
        <v>#N/A</v>
      </c>
      <c r="OG100" s="193" t="e">
        <f t="shared" si="249"/>
        <v>#N/A</v>
      </c>
      <c r="OH100" s="193" t="e">
        <f t="shared" si="246"/>
        <v>#N/A</v>
      </c>
      <c r="OI100" s="193" t="e">
        <f t="shared" si="246"/>
        <v>#N/A</v>
      </c>
      <c r="OJ100" s="193" t="e">
        <f t="shared" si="246"/>
        <v>#N/A</v>
      </c>
      <c r="OK100" s="193" t="e">
        <f t="shared" si="246"/>
        <v>#N/A</v>
      </c>
      <c r="OL100" s="193" t="e">
        <f t="shared" si="246"/>
        <v>#N/A</v>
      </c>
      <c r="OM100" s="193" t="e">
        <f t="shared" si="246"/>
        <v>#N/A</v>
      </c>
      <c r="ON100" s="193" t="e">
        <f t="shared" si="246"/>
        <v>#N/A</v>
      </c>
      <c r="OO100" s="193" t="e">
        <f t="shared" si="246"/>
        <v>#N/A</v>
      </c>
      <c r="OP100" s="193" t="e">
        <f t="shared" si="246"/>
        <v>#N/A</v>
      </c>
      <c r="OQ100" s="193" t="e">
        <f t="shared" si="246"/>
        <v>#N/A</v>
      </c>
      <c r="OR100" s="193" t="e">
        <f t="shared" si="246"/>
        <v>#N/A</v>
      </c>
      <c r="OS100" s="193" t="e">
        <f t="shared" si="246"/>
        <v>#N/A</v>
      </c>
      <c r="OT100" s="193" t="e">
        <f t="shared" si="246"/>
        <v>#N/A</v>
      </c>
      <c r="OU100" s="193" t="e">
        <f t="shared" si="246"/>
        <v>#N/A</v>
      </c>
      <c r="OV100" s="193" t="e">
        <f t="shared" si="246"/>
        <v>#N/A</v>
      </c>
      <c r="OW100" s="193" t="e">
        <f t="shared" si="223"/>
        <v>#N/A</v>
      </c>
      <c r="OX100" s="193" t="e">
        <f t="shared" si="223"/>
        <v>#N/A</v>
      </c>
      <c r="OY100" s="193" t="e">
        <f t="shared" si="223"/>
        <v>#N/A</v>
      </c>
      <c r="OZ100" s="193" t="e">
        <f t="shared" si="223"/>
        <v>#N/A</v>
      </c>
      <c r="PA100" s="193" t="e">
        <f t="shared" si="223"/>
        <v>#N/A</v>
      </c>
      <c r="PB100" s="193" t="e">
        <f t="shared" si="223"/>
        <v>#N/A</v>
      </c>
      <c r="PC100" s="193" t="e">
        <f t="shared" si="223"/>
        <v>#N/A</v>
      </c>
      <c r="PD100" s="193" t="e">
        <f t="shared" si="223"/>
        <v>#N/A</v>
      </c>
      <c r="PE100" s="193" t="e">
        <f t="shared" si="223"/>
        <v>#N/A</v>
      </c>
      <c r="PF100" s="193" t="e">
        <f t="shared" si="223"/>
        <v>#N/A</v>
      </c>
      <c r="PG100" s="193" t="e">
        <f t="shared" si="223"/>
        <v>#N/A</v>
      </c>
      <c r="PH100" s="193" t="e">
        <f t="shared" si="223"/>
        <v>#N/A</v>
      </c>
      <c r="PI100" s="193" t="e">
        <f t="shared" si="223"/>
        <v>#N/A</v>
      </c>
      <c r="PJ100" s="193" t="e">
        <f t="shared" si="223"/>
        <v>#N/A</v>
      </c>
      <c r="PK100" s="193" t="e">
        <f t="shared" si="223"/>
        <v>#N/A</v>
      </c>
      <c r="PL100" s="193" t="e">
        <f t="shared" si="195"/>
        <v>#N/A</v>
      </c>
      <c r="PM100" s="193" t="e">
        <f t="shared" ref="PM100:PT103" si="254">IF(ISNONTEXT($Q100),IF($G100="R",_xlfn.BETA.DIST(HT100,$M100,$N100,FALSE,$B100,$D100),_xlfn.BETA.DIST(HT100,$N100,$M100,FALSE,$B100,$D100)),NA())</f>
        <v>#N/A</v>
      </c>
      <c r="PN100" s="193" t="e">
        <f t="shared" si="254"/>
        <v>#N/A</v>
      </c>
      <c r="PO100" s="193" t="e">
        <f t="shared" si="254"/>
        <v>#N/A</v>
      </c>
      <c r="PP100" s="193" t="e">
        <f t="shared" si="254"/>
        <v>#N/A</v>
      </c>
      <c r="PQ100" s="193" t="e">
        <f t="shared" si="254"/>
        <v>#N/A</v>
      </c>
      <c r="PR100" s="193" t="e">
        <f t="shared" si="254"/>
        <v>#N/A</v>
      </c>
      <c r="PS100" s="193" t="e">
        <f t="shared" si="254"/>
        <v>#N/A</v>
      </c>
      <c r="PT100" s="193" t="e">
        <f t="shared" si="254"/>
        <v>#N/A</v>
      </c>
    </row>
    <row r="101" spans="1:436" hidden="1" x14ac:dyDescent="0.45">
      <c r="A101" s="20">
        <v>98</v>
      </c>
      <c r="B101" s="115"/>
      <c r="C101" s="115"/>
      <c r="D101" s="115"/>
      <c r="E101" s="110" t="str">
        <f t="shared" si="174"/>
        <v/>
      </c>
      <c r="F101" s="21" t="str">
        <f t="shared" si="175"/>
        <v/>
      </c>
      <c r="G101" s="22" t="str">
        <f t="shared" si="176"/>
        <v/>
      </c>
      <c r="H101" s="23" t="str">
        <f>IF(F101="","",IF(OR($F101&lt;Skew!$B$3,$F101=Skew!$B$3),IF($F101&gt;Skew!$C$3,Skew!$A$3,IF($F101&gt;Skew!$C$4,Skew!$A$4,IF($F101&gt;Skew!$C$5,Skew!$A$5,IF($F101&gt;Skew!$C$6,Skew!$A$6,IF($F101&gt;Skew!$C$7,Skew!$A$7,IF($F101&gt;Skew!$C$8,Skew!$A$8,IF($F101&gt;Skew!$C$9,Skew!$A$9,IF($F101&gt;Skew!$C$10,Skew!$A$10,IF($F101&gt;Skew!$C$11,Skew!$A$11,IF($F101&gt;Skew!$C$12,Skew!$A$12,IF($F101&gt;Skew!$C$13,Skew!$A$13,IF($F101&gt;Skew!$C$14,Skew!$A$14,IF($F101&gt;Skew!$C$15,Skew!$A$15,IF($F101&gt;Skew!$C$16,Skew!$A$16,Skew!$A$17)
)))))))))))))))</f>
        <v/>
      </c>
      <c r="I101" s="22" t="str">
        <f>IF(F101="","",MATCH(H101,Skew!$A$3:$A$17,0))</f>
        <v/>
      </c>
      <c r="J101" s="22" t="str">
        <f t="shared" si="166"/>
        <v/>
      </c>
      <c r="K101" s="24"/>
      <c r="L101" s="22" t="str">
        <f>IF(OR(F101="",K101=""),"",MATCH(K101,Confidence!$A$3:$A$12,0))</f>
        <v/>
      </c>
      <c r="M101" s="25" t="str">
        <f t="shared" si="167"/>
        <v/>
      </c>
      <c r="N101" s="25" t="str">
        <f t="shared" si="168"/>
        <v/>
      </c>
      <c r="O101" s="22"/>
      <c r="P101" s="102" t="str">
        <f t="shared" si="169"/>
        <v/>
      </c>
      <c r="Q101" s="102" t="str">
        <f t="shared" si="170"/>
        <v/>
      </c>
      <c r="R101" s="37" t="str">
        <f t="shared" si="171"/>
        <v/>
      </c>
      <c r="S101" s="115"/>
      <c r="T101" s="204" t="str">
        <f>IF(AND(B101&gt;0,C101&gt;0,D101&gt;0,M101&gt;0,N101&gt;0,S101&gt;0,NOT(K101="")),ABS(VLOOKUP($S$1,VLookups!$A$30:$B$31,2,FALSE)-_xlfn.BETA.DIST(S101,IF(G101="L",N101,M101),IF(G101="L",M101,N101),TRUE,B101,D101)),"")</f>
        <v/>
      </c>
      <c r="U101" s="112" t="str">
        <f>IF(OR($M101="",$N101=""),"",_xlfn.BETA.INV(ABS(VLOOKUP($S$1,VLookups!$A$30:$B$31,2,FALSE)-U$3),IF($G101="L",$N101,$M101),IF($G101="L",$M101,$N101),$B101,$D101))</f>
        <v/>
      </c>
      <c r="V101" s="113" t="str">
        <f>IF(OR($M101="",$N101=""),"",_xlfn.BETA.INV(ABS(VLOOKUP($S$1,VLookups!$A$30:$B$31,2,FALSE)-V$3),IF($G101="L",$N101,$M101),IF($G101="L",$M101,$N101),$B101,$D101))</f>
        <v/>
      </c>
      <c r="W101" s="112" t="str">
        <f>IF(OR($M101="",$N101=""),"",_xlfn.BETA.INV(ABS(VLOOKUP($S$1,VLookups!$A$30:$B$31,2,FALSE)-W$3),IF($G101="L",$N101,$M101),IF($G101="L",$M101,$N101),$B101,$D101))</f>
        <v/>
      </c>
      <c r="X101" s="113" t="str">
        <f>IF(OR($M101="",$N101=""),"",_xlfn.BETA.INV(ABS(VLOOKUP($S$1,VLookups!$A$30:$B$31,2,FALSE)-X$3),IF($G101="L",$N101,$M101),IF($G101="L",$M101,$N101),$B101,$D101))</f>
        <v/>
      </c>
      <c r="Y101" s="112" t="str">
        <f>IF(OR($M101="",$N101=""),"",_xlfn.BETA.INV(ABS(VLOOKUP($S$1,VLookups!$A$30:$B$31,2,FALSE)-Y$3),IF($G101="L",$N101,$M101),IF($G101="L",$M101,$N101),$B101,$D101))</f>
        <v/>
      </c>
      <c r="Z101" s="113" t="str">
        <f>IF(OR($M101="",$N101=""),"",_xlfn.BETA.INV(ABS(VLOOKUP($S$1,VLookups!$A$30:$B$31,2,FALSE)-Z$3),IF($G101="L",$N101,$M101),IF($G101="L",$M101,$N101),$B101,$D101))</f>
        <v/>
      </c>
      <c r="AA101" s="112" t="str">
        <f>IF(OR($M101="",$N101=""),"",_xlfn.BETA.INV(ABS(VLOOKUP($S$1,VLookups!$A$30:$B$31,2,FALSE)-AA$3),IF($G101="L",$N101,$M101),IF($G101="L",$M101,$N101),$B101,$D101))</f>
        <v/>
      </c>
      <c r="AB101" s="113" t="str">
        <f>IF(OR($M101="",$N101=""),"",_xlfn.BETA.INV(ABS(VLOOKUP($S$1,VLookups!$A$30:$B$31,2,FALSE)-AB$3),IF($G101="L",$N101,$M101),IF($G101="L",$M101,$N101),$B101,$D101))</f>
        <v/>
      </c>
      <c r="AC101" s="112" t="str">
        <f>IF(OR($M101="",$N101=""),"",_xlfn.BETA.INV(ABS(VLOOKUP($S$1,VLookups!$A$30:$B$31,2,FALSE)-AC$3),IF($G101="L",$N101,$M101),IF($G101="L",$M101,$N101),$B101,$D101))</f>
        <v/>
      </c>
      <c r="AD101" s="113" t="str">
        <f>IF(OR($M101="",$N101=""),"",_xlfn.BETA.INV(ABS(VLOOKUP($S$1,VLookups!$A$30:$B$31,2,FALSE)-AD$3),IF($G101="L",$N101,$M101),IF($G101="L",$M101,$N101),$B101,$D101))</f>
        <v/>
      </c>
      <c r="AE101" s="112" t="str">
        <f>IF(OR($M101="",$N101=""),"",_xlfn.BETA.INV(ABS(VLOOKUP($S$1,VLookups!$A$30:$B$31,2,FALSE)-AE$3),IF($G101="L",$N101,$M101),IF($G101="L",$M101,$N101),$B101,$D101))</f>
        <v/>
      </c>
      <c r="AF101" s="113" t="str">
        <f>IF(OR($M101="",$N101=""),"",_xlfn.BETA.INV(ABS(VLOOKUP($S$1,VLookups!$A$30:$B$31,2,FALSE)-AF$3),IF($G101="L",$N101,$M101),IF($G101="L",$M101,$N101),$B101,$D101))</f>
        <v/>
      </c>
      <c r="AG101" s="15"/>
      <c r="AH101" s="194" t="str">
        <f t="shared" si="177"/>
        <v/>
      </c>
      <c r="AI101" s="192" t="str">
        <f t="shared" si="178"/>
        <v/>
      </c>
      <c r="AJ101" s="177" t="str">
        <f t="shared" ref="AJ101:AJ103" si="255">IF(ISNONTEXT($AH101),AI101+$AH101,"")</f>
        <v/>
      </c>
      <c r="AK101" s="177" t="str">
        <f t="shared" si="232"/>
        <v/>
      </c>
      <c r="AL101" s="177" t="str">
        <f t="shared" si="232"/>
        <v/>
      </c>
      <c r="AM101" s="177" t="str">
        <f t="shared" si="232"/>
        <v/>
      </c>
      <c r="AN101" s="177" t="str">
        <f t="shared" si="232"/>
        <v/>
      </c>
      <c r="AO101" s="177" t="str">
        <f t="shared" si="232"/>
        <v/>
      </c>
      <c r="AP101" s="177" t="str">
        <f t="shared" si="232"/>
        <v/>
      </c>
      <c r="AQ101" s="177" t="str">
        <f t="shared" si="232"/>
        <v/>
      </c>
      <c r="AR101" s="177" t="str">
        <f t="shared" si="232"/>
        <v/>
      </c>
      <c r="AS101" s="177" t="str">
        <f t="shared" si="232"/>
        <v/>
      </c>
      <c r="AT101" s="177" t="str">
        <f t="shared" si="232"/>
        <v/>
      </c>
      <c r="AU101" s="177" t="str">
        <f t="shared" si="232"/>
        <v/>
      </c>
      <c r="AV101" s="177" t="str">
        <f t="shared" si="232"/>
        <v/>
      </c>
      <c r="AW101" s="177" t="str">
        <f t="shared" si="232"/>
        <v/>
      </c>
      <c r="AX101" s="177" t="str">
        <f t="shared" si="232"/>
        <v/>
      </c>
      <c r="AY101" s="177" t="str">
        <f t="shared" si="232"/>
        <v/>
      </c>
      <c r="AZ101" s="177" t="str">
        <f t="shared" si="232"/>
        <v/>
      </c>
      <c r="BA101" s="177" t="str">
        <f t="shared" si="227"/>
        <v/>
      </c>
      <c r="BB101" s="177" t="str">
        <f t="shared" si="227"/>
        <v/>
      </c>
      <c r="BC101" s="177" t="str">
        <f t="shared" si="227"/>
        <v/>
      </c>
      <c r="BD101" s="177" t="str">
        <f t="shared" si="227"/>
        <v/>
      </c>
      <c r="BE101" s="177" t="str">
        <f t="shared" si="227"/>
        <v/>
      </c>
      <c r="BF101" s="177" t="str">
        <f t="shared" si="227"/>
        <v/>
      </c>
      <c r="BG101" s="177" t="str">
        <f t="shared" si="227"/>
        <v/>
      </c>
      <c r="BH101" s="177" t="str">
        <f t="shared" si="227"/>
        <v/>
      </c>
      <c r="BI101" s="177" t="str">
        <f t="shared" si="227"/>
        <v/>
      </c>
      <c r="BJ101" s="177" t="str">
        <f t="shared" si="227"/>
        <v/>
      </c>
      <c r="BK101" s="177" t="str">
        <f t="shared" si="227"/>
        <v/>
      </c>
      <c r="BL101" s="177" t="str">
        <f t="shared" si="227"/>
        <v/>
      </c>
      <c r="BM101" s="177" t="str">
        <f t="shared" si="227"/>
        <v/>
      </c>
      <c r="BN101" s="177" t="str">
        <f t="shared" si="227"/>
        <v/>
      </c>
      <c r="BO101" s="177" t="str">
        <f t="shared" si="227"/>
        <v/>
      </c>
      <c r="BP101" s="177" t="str">
        <f t="shared" si="233"/>
        <v/>
      </c>
      <c r="BQ101" s="177" t="str">
        <f t="shared" si="233"/>
        <v/>
      </c>
      <c r="BR101" s="177" t="str">
        <f t="shared" si="233"/>
        <v/>
      </c>
      <c r="BS101" s="177" t="str">
        <f t="shared" si="233"/>
        <v/>
      </c>
      <c r="BT101" s="177" t="str">
        <f t="shared" si="233"/>
        <v/>
      </c>
      <c r="BU101" s="177" t="str">
        <f t="shared" si="233"/>
        <v/>
      </c>
      <c r="BV101" s="177" t="str">
        <f t="shared" si="233"/>
        <v/>
      </c>
      <c r="BW101" s="177" t="str">
        <f t="shared" si="233"/>
        <v/>
      </c>
      <c r="BX101" s="177" t="str">
        <f t="shared" si="233"/>
        <v/>
      </c>
      <c r="BY101" s="177" t="str">
        <f t="shared" si="233"/>
        <v/>
      </c>
      <c r="BZ101" s="177" t="str">
        <f t="shared" si="233"/>
        <v/>
      </c>
      <c r="CA101" s="177" t="str">
        <f t="shared" si="233"/>
        <v/>
      </c>
      <c r="CB101" s="177" t="str">
        <f t="shared" si="233"/>
        <v/>
      </c>
      <c r="CC101" s="177" t="str">
        <f t="shared" si="233"/>
        <v/>
      </c>
      <c r="CD101" s="177" t="str">
        <f t="shared" si="233"/>
        <v/>
      </c>
      <c r="CE101" s="177" t="str">
        <f t="shared" si="233"/>
        <v/>
      </c>
      <c r="CF101" s="177" t="str">
        <f t="shared" si="228"/>
        <v/>
      </c>
      <c r="CG101" s="177" t="str">
        <f t="shared" si="228"/>
        <v/>
      </c>
      <c r="CH101" s="177" t="str">
        <f t="shared" si="228"/>
        <v/>
      </c>
      <c r="CI101" s="177" t="str">
        <f t="shared" si="228"/>
        <v/>
      </c>
      <c r="CJ101" s="177" t="str">
        <f t="shared" si="228"/>
        <v/>
      </c>
      <c r="CK101" s="177" t="str">
        <f t="shared" si="228"/>
        <v/>
      </c>
      <c r="CL101" s="177" t="str">
        <f t="shared" si="228"/>
        <v/>
      </c>
      <c r="CM101" s="177" t="str">
        <f t="shared" si="228"/>
        <v/>
      </c>
      <c r="CN101" s="177" t="str">
        <f t="shared" si="228"/>
        <v/>
      </c>
      <c r="CO101" s="177" t="str">
        <f t="shared" si="228"/>
        <v/>
      </c>
      <c r="CP101" s="177" t="str">
        <f t="shared" si="228"/>
        <v/>
      </c>
      <c r="CQ101" s="177" t="str">
        <f t="shared" si="228"/>
        <v/>
      </c>
      <c r="CR101" s="177" t="str">
        <f t="shared" si="228"/>
        <v/>
      </c>
      <c r="CS101" s="177" t="str">
        <f t="shared" si="228"/>
        <v/>
      </c>
      <c r="CT101" s="177" t="str">
        <f t="shared" si="228"/>
        <v/>
      </c>
      <c r="CU101" s="177" t="str">
        <f t="shared" si="224"/>
        <v/>
      </c>
      <c r="CV101" s="177" t="str">
        <f t="shared" si="224"/>
        <v/>
      </c>
      <c r="CW101" s="177" t="str">
        <f t="shared" si="224"/>
        <v/>
      </c>
      <c r="CX101" s="177" t="str">
        <f t="shared" si="224"/>
        <v/>
      </c>
      <c r="CY101" s="177" t="str">
        <f t="shared" si="224"/>
        <v/>
      </c>
      <c r="CZ101" s="177" t="str">
        <f t="shared" si="224"/>
        <v/>
      </c>
      <c r="DA101" s="177" t="str">
        <f t="shared" si="224"/>
        <v/>
      </c>
      <c r="DB101" s="177" t="str">
        <f t="shared" si="224"/>
        <v/>
      </c>
      <c r="DC101" s="177" t="str">
        <f t="shared" si="224"/>
        <v/>
      </c>
      <c r="DD101" s="177" t="str">
        <f t="shared" si="224"/>
        <v/>
      </c>
      <c r="DE101" s="177" t="str">
        <f t="shared" si="224"/>
        <v/>
      </c>
      <c r="DF101" s="177" t="str">
        <f t="shared" si="224"/>
        <v/>
      </c>
      <c r="DG101" s="177" t="str">
        <f t="shared" si="224"/>
        <v/>
      </c>
      <c r="DH101" s="177" t="str">
        <f t="shared" si="224"/>
        <v/>
      </c>
      <c r="DI101" s="177" t="str">
        <f t="shared" si="224"/>
        <v/>
      </c>
      <c r="DJ101" s="177" t="str">
        <f t="shared" ref="DJ101:DJ103" si="256">IF(ISNONTEXT($AH101),DI101+$AH101,"")</f>
        <v/>
      </c>
      <c r="DK101" s="177" t="str">
        <f t="shared" ref="DK101:DK103" si="257">IF(ISNONTEXT($AH101),DJ101+$AH101,"")</f>
        <v/>
      </c>
      <c r="DL101" s="177" t="str">
        <f t="shared" ref="DL101:DL103" si="258">IF(ISNONTEXT($AH101),DK101+$AH101,"")</f>
        <v/>
      </c>
      <c r="DM101" s="177" t="str">
        <f t="shared" ref="DM101:DM103" si="259">IF(ISNONTEXT($AH101),DL101+$AH101,"")</f>
        <v/>
      </c>
      <c r="DN101" s="177" t="str">
        <f t="shared" ref="DN101:DN103" si="260">IF(ISNONTEXT($AH101),DM101+$AH101,"")</f>
        <v/>
      </c>
      <c r="DO101" s="177" t="str">
        <f t="shared" ref="DO101:DO103" si="261">IF(ISNONTEXT($AH101),DN101+$AH101,"")</f>
        <v/>
      </c>
      <c r="DP101" s="177" t="str">
        <f t="shared" ref="DP101:DP103" si="262">IF(ISNONTEXT($AH101),DO101+$AH101,"")</f>
        <v/>
      </c>
      <c r="DQ101" s="177" t="str">
        <f t="shared" ref="DQ101:DQ103" si="263">IF(ISNONTEXT($AH101),DP101+$AH101,"")</f>
        <v/>
      </c>
      <c r="DR101" s="177" t="str">
        <f t="shared" ref="DR101:DR103" si="264">IF(ISNONTEXT($AH101),DQ101+$AH101,"")</f>
        <v/>
      </c>
      <c r="DS101" s="177" t="str">
        <f t="shared" ref="DS101:DS103" si="265">IF(ISNONTEXT($AH101),DR101+$AH101,"")</f>
        <v/>
      </c>
      <c r="DT101" s="177" t="str">
        <f t="shared" ref="DT101:DT103" si="266">IF(ISNONTEXT($AH101),DS101+$AH101,"")</f>
        <v/>
      </c>
      <c r="DU101" s="177" t="str">
        <f t="shared" ref="DU101:DU103" si="267">IF(ISNONTEXT($AH101),DT101+$AH101,"")</f>
        <v/>
      </c>
      <c r="DV101" s="177" t="str">
        <f t="shared" ref="DV101:DV103" si="268">IF(ISNONTEXT($AH101),DU101+$AH101,"")</f>
        <v/>
      </c>
      <c r="DW101" s="177" t="str">
        <f t="shared" ref="DW101:DW103" si="269">IF(ISNONTEXT($AH101),DV101+$AH101,"")</f>
        <v/>
      </c>
      <c r="DX101" s="177" t="str">
        <f t="shared" ref="DX101:DX103" si="270">IF(ISNONTEXT($AH101),DW101+$AH101,"")</f>
        <v/>
      </c>
      <c r="DY101" s="177" t="str">
        <f t="shared" ref="DY101:DY103" si="271">IF(ISNONTEXT($AH101),DX101+$AH101,"")</f>
        <v/>
      </c>
      <c r="DZ101" s="177" t="str">
        <f t="shared" si="234"/>
        <v/>
      </c>
      <c r="EA101" s="177" t="str">
        <f t="shared" si="234"/>
        <v/>
      </c>
      <c r="EB101" s="177" t="str">
        <f t="shared" si="234"/>
        <v/>
      </c>
      <c r="EC101" s="177" t="str">
        <f t="shared" si="234"/>
        <v/>
      </c>
      <c r="ED101" s="177" t="str">
        <f t="shared" si="234"/>
        <v/>
      </c>
      <c r="EE101" s="177" t="str">
        <f t="shared" si="234"/>
        <v/>
      </c>
      <c r="EF101" s="177" t="str">
        <f t="shared" si="234"/>
        <v/>
      </c>
      <c r="EG101" s="177" t="str">
        <f t="shared" si="234"/>
        <v/>
      </c>
      <c r="EH101" s="177" t="str">
        <f t="shared" si="234"/>
        <v/>
      </c>
      <c r="EI101" s="177" t="str">
        <f t="shared" si="234"/>
        <v/>
      </c>
      <c r="EJ101" s="177" t="str">
        <f t="shared" si="234"/>
        <v/>
      </c>
      <c r="EK101" s="177" t="str">
        <f t="shared" si="234"/>
        <v/>
      </c>
      <c r="EL101" s="177" t="str">
        <f t="shared" si="234"/>
        <v/>
      </c>
      <c r="EM101" s="177" t="str">
        <f t="shared" si="234"/>
        <v/>
      </c>
      <c r="EN101" s="177" t="str">
        <f t="shared" si="234"/>
        <v/>
      </c>
      <c r="EO101" s="177" t="str">
        <f t="shared" si="234"/>
        <v/>
      </c>
      <c r="EP101" s="177" t="str">
        <f t="shared" si="229"/>
        <v/>
      </c>
      <c r="EQ101" s="177" t="str">
        <f t="shared" si="229"/>
        <v/>
      </c>
      <c r="ER101" s="177" t="str">
        <f t="shared" si="229"/>
        <v/>
      </c>
      <c r="ES101" s="177" t="str">
        <f t="shared" si="229"/>
        <v/>
      </c>
      <c r="ET101" s="177" t="str">
        <f t="shared" si="229"/>
        <v/>
      </c>
      <c r="EU101" s="177" t="str">
        <f t="shared" si="229"/>
        <v/>
      </c>
      <c r="EV101" s="177" t="str">
        <f t="shared" si="229"/>
        <v/>
      </c>
      <c r="EW101" s="177" t="str">
        <f t="shared" si="229"/>
        <v/>
      </c>
      <c r="EX101" s="177" t="str">
        <f t="shared" si="229"/>
        <v/>
      </c>
      <c r="EY101" s="177" t="str">
        <f t="shared" si="229"/>
        <v/>
      </c>
      <c r="EZ101" s="177" t="str">
        <f t="shared" si="229"/>
        <v/>
      </c>
      <c r="FA101" s="177" t="str">
        <f t="shared" si="229"/>
        <v/>
      </c>
      <c r="FB101" s="177" t="str">
        <f t="shared" si="229"/>
        <v/>
      </c>
      <c r="FC101" s="177" t="str">
        <f t="shared" si="229"/>
        <v/>
      </c>
      <c r="FD101" s="177" t="str">
        <f t="shared" si="229"/>
        <v/>
      </c>
      <c r="FE101" s="177" t="str">
        <f t="shared" si="239"/>
        <v/>
      </c>
      <c r="FF101" s="177" t="str">
        <f t="shared" si="239"/>
        <v/>
      </c>
      <c r="FG101" s="177" t="str">
        <f t="shared" si="239"/>
        <v/>
      </c>
      <c r="FH101" s="177" t="str">
        <f t="shared" si="239"/>
        <v/>
      </c>
      <c r="FI101" s="177" t="str">
        <f t="shared" si="239"/>
        <v/>
      </c>
      <c r="FJ101" s="177" t="str">
        <f t="shared" si="239"/>
        <v/>
      </c>
      <c r="FK101" s="177" t="str">
        <f t="shared" si="239"/>
        <v/>
      </c>
      <c r="FL101" s="177" t="str">
        <f t="shared" si="239"/>
        <v/>
      </c>
      <c r="FM101" s="177" t="str">
        <f t="shared" si="239"/>
        <v/>
      </c>
      <c r="FN101" s="177" t="str">
        <f t="shared" si="239"/>
        <v/>
      </c>
      <c r="FO101" s="177" t="str">
        <f t="shared" si="239"/>
        <v/>
      </c>
      <c r="FP101" s="177" t="str">
        <f t="shared" si="239"/>
        <v/>
      </c>
      <c r="FQ101" s="177" t="str">
        <f t="shared" si="239"/>
        <v/>
      </c>
      <c r="FR101" s="177" t="str">
        <f t="shared" si="239"/>
        <v/>
      </c>
      <c r="FS101" s="177" t="str">
        <f t="shared" si="239"/>
        <v/>
      </c>
      <c r="FT101" s="177" t="str">
        <f t="shared" si="239"/>
        <v/>
      </c>
      <c r="FU101" s="177" t="str">
        <f t="shared" si="235"/>
        <v/>
      </c>
      <c r="FV101" s="177" t="str">
        <f t="shared" si="235"/>
        <v/>
      </c>
      <c r="FW101" s="177" t="str">
        <f t="shared" si="235"/>
        <v/>
      </c>
      <c r="FX101" s="177" t="str">
        <f t="shared" si="235"/>
        <v/>
      </c>
      <c r="FY101" s="177" t="str">
        <f t="shared" si="235"/>
        <v/>
      </c>
      <c r="FZ101" s="177" t="str">
        <f t="shared" si="235"/>
        <v/>
      </c>
      <c r="GA101" s="177" t="str">
        <f t="shared" si="235"/>
        <v/>
      </c>
      <c r="GB101" s="177" t="str">
        <f t="shared" si="235"/>
        <v/>
      </c>
      <c r="GC101" s="177" t="str">
        <f t="shared" si="235"/>
        <v/>
      </c>
      <c r="GD101" s="177" t="str">
        <f t="shared" si="235"/>
        <v/>
      </c>
      <c r="GE101" s="177" t="str">
        <f t="shared" si="235"/>
        <v/>
      </c>
      <c r="GF101" s="177" t="str">
        <f t="shared" si="235"/>
        <v/>
      </c>
      <c r="GG101" s="177" t="str">
        <f t="shared" si="235"/>
        <v/>
      </c>
      <c r="GH101" s="177" t="str">
        <f t="shared" si="235"/>
        <v/>
      </c>
      <c r="GI101" s="177" t="str">
        <f t="shared" si="235"/>
        <v/>
      </c>
      <c r="GJ101" s="177" t="str">
        <f t="shared" si="230"/>
        <v/>
      </c>
      <c r="GK101" s="177" t="str">
        <f t="shared" si="230"/>
        <v/>
      </c>
      <c r="GL101" s="177" t="str">
        <f t="shared" si="230"/>
        <v/>
      </c>
      <c r="GM101" s="177" t="str">
        <f t="shared" si="225"/>
        <v/>
      </c>
      <c r="GN101" s="177" t="str">
        <f t="shared" si="236"/>
        <v/>
      </c>
      <c r="GO101" s="177" t="str">
        <f t="shared" si="236"/>
        <v/>
      </c>
      <c r="GP101" s="177" t="str">
        <f t="shared" si="236"/>
        <v/>
      </c>
      <c r="GQ101" s="177" t="str">
        <f t="shared" si="236"/>
        <v/>
      </c>
      <c r="GR101" s="177" t="str">
        <f t="shared" si="236"/>
        <v/>
      </c>
      <c r="GS101" s="177" t="str">
        <f t="shared" si="236"/>
        <v/>
      </c>
      <c r="GT101" s="177" t="str">
        <f t="shared" si="236"/>
        <v/>
      </c>
      <c r="GU101" s="177" t="str">
        <f t="shared" si="236"/>
        <v/>
      </c>
      <c r="GV101" s="177" t="str">
        <f t="shared" si="236"/>
        <v/>
      </c>
      <c r="GW101" s="177" t="str">
        <f t="shared" si="236"/>
        <v/>
      </c>
      <c r="GX101" s="177" t="str">
        <f t="shared" si="236"/>
        <v/>
      </c>
      <c r="GY101" s="177" t="str">
        <f t="shared" si="236"/>
        <v/>
      </c>
      <c r="GZ101" s="177" t="str">
        <f t="shared" si="236"/>
        <v/>
      </c>
      <c r="HA101" s="177" t="str">
        <f t="shared" si="236"/>
        <v/>
      </c>
      <c r="HB101" s="177" t="str">
        <f t="shared" si="236"/>
        <v/>
      </c>
      <c r="HC101" s="177" t="str">
        <f t="shared" si="236"/>
        <v/>
      </c>
      <c r="HD101" s="177" t="str">
        <f t="shared" si="231"/>
        <v/>
      </c>
      <c r="HE101" s="177" t="str">
        <f t="shared" si="231"/>
        <v/>
      </c>
      <c r="HF101" s="177" t="str">
        <f t="shared" si="231"/>
        <v/>
      </c>
      <c r="HG101" s="177" t="str">
        <f t="shared" si="231"/>
        <v/>
      </c>
      <c r="HH101" s="177" t="str">
        <f t="shared" si="231"/>
        <v/>
      </c>
      <c r="HI101" s="177" t="str">
        <f t="shared" si="231"/>
        <v/>
      </c>
      <c r="HJ101" s="177" t="str">
        <f t="shared" si="231"/>
        <v/>
      </c>
      <c r="HK101" s="177" t="str">
        <f t="shared" si="231"/>
        <v/>
      </c>
      <c r="HL101" s="177" t="str">
        <f t="shared" si="231"/>
        <v/>
      </c>
      <c r="HM101" s="177" t="str">
        <f t="shared" si="231"/>
        <v/>
      </c>
      <c r="HN101" s="177" t="str">
        <f t="shared" si="231"/>
        <v/>
      </c>
      <c r="HO101" s="177" t="str">
        <f t="shared" si="231"/>
        <v/>
      </c>
      <c r="HP101" s="177" t="str">
        <f t="shared" si="231"/>
        <v/>
      </c>
      <c r="HQ101" s="177" t="str">
        <f t="shared" si="231"/>
        <v/>
      </c>
      <c r="HR101" s="177" t="str">
        <f t="shared" si="231"/>
        <v/>
      </c>
      <c r="HS101" s="177" t="str">
        <f t="shared" si="226"/>
        <v/>
      </c>
      <c r="HT101" s="177" t="str">
        <f t="shared" si="237"/>
        <v/>
      </c>
      <c r="HU101" s="177" t="str">
        <f t="shared" si="237"/>
        <v/>
      </c>
      <c r="HV101" s="177" t="str">
        <f t="shared" si="237"/>
        <v/>
      </c>
      <c r="HW101" s="177" t="str">
        <f t="shared" si="237"/>
        <v/>
      </c>
      <c r="HX101" s="177" t="str">
        <f t="shared" si="237"/>
        <v/>
      </c>
      <c r="HY101" s="177" t="str">
        <f t="shared" si="237"/>
        <v/>
      </c>
      <c r="HZ101" s="177" t="str">
        <f t="shared" si="237"/>
        <v/>
      </c>
      <c r="IA101" s="192" t="str">
        <f t="shared" si="181"/>
        <v/>
      </c>
      <c r="IB101" s="193" t="e">
        <f t="shared" si="172"/>
        <v>#N/A</v>
      </c>
      <c r="IC101" s="193" t="e">
        <f t="shared" si="241"/>
        <v>#N/A</v>
      </c>
      <c r="ID101" s="193" t="e">
        <f t="shared" si="241"/>
        <v>#N/A</v>
      </c>
      <c r="IE101" s="193" t="e">
        <f t="shared" si="241"/>
        <v>#N/A</v>
      </c>
      <c r="IF101" s="193" t="e">
        <f t="shared" si="251"/>
        <v>#N/A</v>
      </c>
      <c r="IG101" s="193" t="e">
        <f t="shared" si="251"/>
        <v>#N/A</v>
      </c>
      <c r="IH101" s="193" t="e">
        <f t="shared" si="251"/>
        <v>#N/A</v>
      </c>
      <c r="II101" s="193" t="e">
        <f t="shared" si="251"/>
        <v>#N/A</v>
      </c>
      <c r="IJ101" s="193" t="e">
        <f t="shared" si="251"/>
        <v>#N/A</v>
      </c>
      <c r="IK101" s="193" t="e">
        <f t="shared" si="251"/>
        <v>#N/A</v>
      </c>
      <c r="IL101" s="193" t="e">
        <f t="shared" si="251"/>
        <v>#N/A</v>
      </c>
      <c r="IM101" s="193" t="e">
        <f t="shared" si="251"/>
        <v>#N/A</v>
      </c>
      <c r="IN101" s="193" t="e">
        <f t="shared" si="251"/>
        <v>#N/A</v>
      </c>
      <c r="IO101" s="193" t="e">
        <f t="shared" si="251"/>
        <v>#N/A</v>
      </c>
      <c r="IP101" s="193" t="e">
        <f t="shared" si="251"/>
        <v>#N/A</v>
      </c>
      <c r="IQ101" s="193" t="e">
        <f t="shared" si="251"/>
        <v>#N/A</v>
      </c>
      <c r="IR101" s="193" t="e">
        <f t="shared" si="251"/>
        <v>#N/A</v>
      </c>
      <c r="IS101" s="193" t="e">
        <f t="shared" si="251"/>
        <v>#N/A</v>
      </c>
      <c r="IT101" s="193" t="e">
        <f t="shared" si="251"/>
        <v>#N/A</v>
      </c>
      <c r="IU101" s="193" t="e">
        <f t="shared" si="247"/>
        <v>#N/A</v>
      </c>
      <c r="IV101" s="193" t="e">
        <f t="shared" si="247"/>
        <v>#N/A</v>
      </c>
      <c r="IW101" s="193" t="e">
        <f t="shared" si="247"/>
        <v>#N/A</v>
      </c>
      <c r="IX101" s="193" t="e">
        <f t="shared" si="247"/>
        <v>#N/A</v>
      </c>
      <c r="IY101" s="193" t="e">
        <f t="shared" si="247"/>
        <v>#N/A</v>
      </c>
      <c r="IZ101" s="193" t="e">
        <f t="shared" si="247"/>
        <v>#N/A</v>
      </c>
      <c r="JA101" s="193" t="e">
        <f t="shared" si="247"/>
        <v>#N/A</v>
      </c>
      <c r="JB101" s="193" t="e">
        <f t="shared" si="247"/>
        <v>#N/A</v>
      </c>
      <c r="JC101" s="193" t="e">
        <f t="shared" si="247"/>
        <v>#N/A</v>
      </c>
      <c r="JD101" s="193" t="e">
        <f t="shared" si="247"/>
        <v>#N/A</v>
      </c>
      <c r="JE101" s="193" t="e">
        <f t="shared" si="247"/>
        <v>#N/A</v>
      </c>
      <c r="JF101" s="193" t="e">
        <f t="shared" si="247"/>
        <v>#N/A</v>
      </c>
      <c r="JG101" s="193" t="e">
        <f t="shared" si="247"/>
        <v>#N/A</v>
      </c>
      <c r="JH101" s="193" t="e">
        <f t="shared" si="247"/>
        <v>#N/A</v>
      </c>
      <c r="JI101" s="193" t="e">
        <f t="shared" si="247"/>
        <v>#N/A</v>
      </c>
      <c r="JJ101" s="193" t="e">
        <f t="shared" si="244"/>
        <v>#N/A</v>
      </c>
      <c r="JK101" s="193" t="e">
        <f t="shared" si="244"/>
        <v>#N/A</v>
      </c>
      <c r="JL101" s="193" t="e">
        <f t="shared" si="244"/>
        <v>#N/A</v>
      </c>
      <c r="JM101" s="193" t="e">
        <f t="shared" si="244"/>
        <v>#N/A</v>
      </c>
      <c r="JN101" s="193" t="e">
        <f t="shared" si="244"/>
        <v>#N/A</v>
      </c>
      <c r="JO101" s="193" t="e">
        <f t="shared" si="244"/>
        <v>#N/A</v>
      </c>
      <c r="JP101" s="193" t="e">
        <f t="shared" si="244"/>
        <v>#N/A</v>
      </c>
      <c r="JQ101" s="193" t="e">
        <f t="shared" si="244"/>
        <v>#N/A</v>
      </c>
      <c r="JR101" s="193" t="e">
        <f t="shared" si="244"/>
        <v>#N/A</v>
      </c>
      <c r="JS101" s="193" t="e">
        <f t="shared" si="244"/>
        <v>#N/A</v>
      </c>
      <c r="JT101" s="193" t="e">
        <f t="shared" si="244"/>
        <v>#N/A</v>
      </c>
      <c r="JU101" s="193" t="e">
        <f t="shared" si="244"/>
        <v>#N/A</v>
      </c>
      <c r="JV101" s="193" t="e">
        <f t="shared" si="244"/>
        <v>#N/A</v>
      </c>
      <c r="JW101" s="193" t="e">
        <f t="shared" si="244"/>
        <v>#N/A</v>
      </c>
      <c r="JX101" s="193" t="e">
        <f t="shared" si="244"/>
        <v>#N/A</v>
      </c>
      <c r="JY101" s="193" t="e">
        <f t="shared" ref="JY101:KM103" si="272">IF(ISNONTEXT($Q101),IF($G101="R",_xlfn.BETA.DIST(CF101,$M101,$N101,FALSE,$B101,$D101),_xlfn.BETA.DIST(CF101,$N101,$M101,FALSE,$B101,$D101)),NA())</f>
        <v>#N/A</v>
      </c>
      <c r="JZ101" s="193" t="e">
        <f t="shared" si="272"/>
        <v>#N/A</v>
      </c>
      <c r="KA101" s="193" t="e">
        <f t="shared" si="272"/>
        <v>#N/A</v>
      </c>
      <c r="KB101" s="193" t="e">
        <f t="shared" si="272"/>
        <v>#N/A</v>
      </c>
      <c r="KC101" s="193" t="e">
        <f t="shared" si="272"/>
        <v>#N/A</v>
      </c>
      <c r="KD101" s="193" t="e">
        <f t="shared" si="272"/>
        <v>#N/A</v>
      </c>
      <c r="KE101" s="193" t="e">
        <f t="shared" si="272"/>
        <v>#N/A</v>
      </c>
      <c r="KF101" s="193" t="e">
        <f t="shared" si="272"/>
        <v>#N/A</v>
      </c>
      <c r="KG101" s="193" t="e">
        <f t="shared" si="272"/>
        <v>#N/A</v>
      </c>
      <c r="KH101" s="193" t="e">
        <f t="shared" si="272"/>
        <v>#N/A</v>
      </c>
      <c r="KI101" s="193" t="e">
        <f t="shared" si="272"/>
        <v>#N/A</v>
      </c>
      <c r="KJ101" s="193" t="e">
        <f t="shared" si="272"/>
        <v>#N/A</v>
      </c>
      <c r="KK101" s="193" t="e">
        <f t="shared" si="272"/>
        <v>#N/A</v>
      </c>
      <c r="KL101" s="193" t="e">
        <f t="shared" si="272"/>
        <v>#N/A</v>
      </c>
      <c r="KM101" s="193" t="e">
        <f t="shared" si="272"/>
        <v>#N/A</v>
      </c>
      <c r="KN101" s="193" t="e">
        <f t="shared" si="193"/>
        <v>#N/A</v>
      </c>
      <c r="KO101" s="193" t="e">
        <f t="shared" si="242"/>
        <v>#N/A</v>
      </c>
      <c r="KP101" s="193" t="e">
        <f t="shared" si="242"/>
        <v>#N/A</v>
      </c>
      <c r="KQ101" s="193" t="e">
        <f t="shared" si="242"/>
        <v>#N/A</v>
      </c>
      <c r="KR101" s="193" t="e">
        <f t="shared" si="252"/>
        <v>#N/A</v>
      </c>
      <c r="KS101" s="193" t="e">
        <f t="shared" si="252"/>
        <v>#N/A</v>
      </c>
      <c r="KT101" s="193" t="e">
        <f t="shared" si="252"/>
        <v>#N/A</v>
      </c>
      <c r="KU101" s="193" t="e">
        <f t="shared" si="252"/>
        <v>#N/A</v>
      </c>
      <c r="KV101" s="193" t="e">
        <f t="shared" si="252"/>
        <v>#N/A</v>
      </c>
      <c r="KW101" s="193" t="e">
        <f t="shared" si="252"/>
        <v>#N/A</v>
      </c>
      <c r="KX101" s="193" t="e">
        <f t="shared" si="252"/>
        <v>#N/A</v>
      </c>
      <c r="KY101" s="193" t="e">
        <f t="shared" si="252"/>
        <v>#N/A</v>
      </c>
      <c r="KZ101" s="193" t="e">
        <f t="shared" si="252"/>
        <v>#N/A</v>
      </c>
      <c r="LA101" s="193" t="e">
        <f t="shared" si="252"/>
        <v>#N/A</v>
      </c>
      <c r="LB101" s="193" t="e">
        <f t="shared" si="252"/>
        <v>#N/A</v>
      </c>
      <c r="LC101" s="193" t="e">
        <f t="shared" si="252"/>
        <v>#N/A</v>
      </c>
      <c r="LD101" s="193" t="e">
        <f t="shared" si="252"/>
        <v>#N/A</v>
      </c>
      <c r="LE101" s="193" t="e">
        <f t="shared" si="252"/>
        <v>#N/A</v>
      </c>
      <c r="LF101" s="193" t="e">
        <f t="shared" si="252"/>
        <v>#N/A</v>
      </c>
      <c r="LG101" s="193" t="e">
        <f t="shared" si="248"/>
        <v>#N/A</v>
      </c>
      <c r="LH101" s="193" t="e">
        <f t="shared" si="248"/>
        <v>#N/A</v>
      </c>
      <c r="LI101" s="193" t="e">
        <f t="shared" si="248"/>
        <v>#N/A</v>
      </c>
      <c r="LJ101" s="193" t="e">
        <f t="shared" si="248"/>
        <v>#N/A</v>
      </c>
      <c r="LK101" s="193" t="e">
        <f t="shared" si="248"/>
        <v>#N/A</v>
      </c>
      <c r="LL101" s="193" t="e">
        <f t="shared" si="248"/>
        <v>#N/A</v>
      </c>
      <c r="LM101" s="193" t="e">
        <f t="shared" si="248"/>
        <v>#N/A</v>
      </c>
      <c r="LN101" s="193" t="e">
        <f t="shared" si="248"/>
        <v>#N/A</v>
      </c>
      <c r="LO101" s="193" t="e">
        <f t="shared" si="248"/>
        <v>#N/A</v>
      </c>
      <c r="LP101" s="193" t="e">
        <f t="shared" si="248"/>
        <v>#N/A</v>
      </c>
      <c r="LQ101" s="193" t="e">
        <f t="shared" si="248"/>
        <v>#N/A</v>
      </c>
      <c r="LR101" s="193" t="e">
        <f t="shared" si="248"/>
        <v>#N/A</v>
      </c>
      <c r="LS101" s="193" t="e">
        <f t="shared" si="248"/>
        <v>#N/A</v>
      </c>
      <c r="LT101" s="193" t="e">
        <f t="shared" si="248"/>
        <v>#N/A</v>
      </c>
      <c r="LU101" s="193" t="e">
        <f t="shared" si="248"/>
        <v>#N/A</v>
      </c>
      <c r="LV101" s="193" t="e">
        <f t="shared" si="245"/>
        <v>#N/A</v>
      </c>
      <c r="LW101" s="193" t="e">
        <f t="shared" si="245"/>
        <v>#N/A</v>
      </c>
      <c r="LX101" s="193" t="e">
        <f t="shared" si="245"/>
        <v>#N/A</v>
      </c>
      <c r="LY101" s="193" t="e">
        <f t="shared" si="245"/>
        <v>#N/A</v>
      </c>
      <c r="LZ101" s="193" t="e">
        <f t="shared" si="245"/>
        <v>#N/A</v>
      </c>
      <c r="MA101" s="193" t="e">
        <f t="shared" si="245"/>
        <v>#N/A</v>
      </c>
      <c r="MB101" s="193" t="e">
        <f t="shared" si="245"/>
        <v>#N/A</v>
      </c>
      <c r="MC101" s="193" t="e">
        <f t="shared" si="245"/>
        <v>#N/A</v>
      </c>
      <c r="MD101" s="193" t="e">
        <f t="shared" si="245"/>
        <v>#N/A</v>
      </c>
      <c r="ME101" s="193" t="e">
        <f t="shared" si="245"/>
        <v>#N/A</v>
      </c>
      <c r="MF101" s="193" t="e">
        <f t="shared" si="245"/>
        <v>#N/A</v>
      </c>
      <c r="MG101" s="193" t="e">
        <f t="shared" si="245"/>
        <v>#N/A</v>
      </c>
      <c r="MH101" s="193" t="e">
        <f t="shared" si="245"/>
        <v>#N/A</v>
      </c>
      <c r="MI101" s="193" t="e">
        <f t="shared" si="245"/>
        <v>#N/A</v>
      </c>
      <c r="MJ101" s="193" t="e">
        <f t="shared" si="245"/>
        <v>#N/A</v>
      </c>
      <c r="MK101" s="193" t="e">
        <f t="shared" ref="MK101:MY103" si="273">IF(ISNONTEXT($Q101),IF($G101="R",_xlfn.BETA.DIST(ER101,$M101,$N101,FALSE,$B101,$D101),_xlfn.BETA.DIST(ER101,$N101,$M101,FALSE,$B101,$D101)),NA())</f>
        <v>#N/A</v>
      </c>
      <c r="ML101" s="193" t="e">
        <f t="shared" si="273"/>
        <v>#N/A</v>
      </c>
      <c r="MM101" s="193" t="e">
        <f t="shared" si="273"/>
        <v>#N/A</v>
      </c>
      <c r="MN101" s="193" t="e">
        <f t="shared" si="273"/>
        <v>#N/A</v>
      </c>
      <c r="MO101" s="193" t="e">
        <f t="shared" si="273"/>
        <v>#N/A</v>
      </c>
      <c r="MP101" s="193" t="e">
        <f t="shared" si="273"/>
        <v>#N/A</v>
      </c>
      <c r="MQ101" s="193" t="e">
        <f t="shared" si="273"/>
        <v>#N/A</v>
      </c>
      <c r="MR101" s="193" t="e">
        <f t="shared" si="273"/>
        <v>#N/A</v>
      </c>
      <c r="MS101" s="193" t="e">
        <f t="shared" si="273"/>
        <v>#N/A</v>
      </c>
      <c r="MT101" s="193" t="e">
        <f t="shared" si="273"/>
        <v>#N/A</v>
      </c>
      <c r="MU101" s="193" t="e">
        <f t="shared" si="273"/>
        <v>#N/A</v>
      </c>
      <c r="MV101" s="193" t="e">
        <f t="shared" si="273"/>
        <v>#N/A</v>
      </c>
      <c r="MW101" s="193" t="e">
        <f t="shared" si="273"/>
        <v>#N/A</v>
      </c>
      <c r="MX101" s="193" t="e">
        <f t="shared" si="273"/>
        <v>#N/A</v>
      </c>
      <c r="MY101" s="193" t="e">
        <f t="shared" si="273"/>
        <v>#N/A</v>
      </c>
      <c r="MZ101" s="193" t="e">
        <f t="shared" si="194"/>
        <v>#N/A</v>
      </c>
      <c r="NA101" s="193" t="e">
        <f t="shared" si="243"/>
        <v>#N/A</v>
      </c>
      <c r="NB101" s="193" t="e">
        <f t="shared" si="243"/>
        <v>#N/A</v>
      </c>
      <c r="NC101" s="193" t="e">
        <f t="shared" si="243"/>
        <v>#N/A</v>
      </c>
      <c r="ND101" s="193" t="e">
        <f t="shared" si="253"/>
        <v>#N/A</v>
      </c>
      <c r="NE101" s="193" t="e">
        <f t="shared" si="253"/>
        <v>#N/A</v>
      </c>
      <c r="NF101" s="193" t="e">
        <f t="shared" si="253"/>
        <v>#N/A</v>
      </c>
      <c r="NG101" s="193" t="e">
        <f t="shared" si="253"/>
        <v>#N/A</v>
      </c>
      <c r="NH101" s="193" t="e">
        <f t="shared" si="253"/>
        <v>#N/A</v>
      </c>
      <c r="NI101" s="193" t="e">
        <f t="shared" si="253"/>
        <v>#N/A</v>
      </c>
      <c r="NJ101" s="193" t="e">
        <f t="shared" si="253"/>
        <v>#N/A</v>
      </c>
      <c r="NK101" s="193" t="e">
        <f t="shared" si="253"/>
        <v>#N/A</v>
      </c>
      <c r="NL101" s="193" t="e">
        <f t="shared" si="253"/>
        <v>#N/A</v>
      </c>
      <c r="NM101" s="193" t="e">
        <f t="shared" si="253"/>
        <v>#N/A</v>
      </c>
      <c r="NN101" s="193" t="e">
        <f t="shared" si="253"/>
        <v>#N/A</v>
      </c>
      <c r="NO101" s="193" t="e">
        <f t="shared" si="253"/>
        <v>#N/A</v>
      </c>
      <c r="NP101" s="193" t="e">
        <f t="shared" si="253"/>
        <v>#N/A</v>
      </c>
      <c r="NQ101" s="193" t="e">
        <f t="shared" si="253"/>
        <v>#N/A</v>
      </c>
      <c r="NR101" s="193" t="e">
        <f t="shared" si="253"/>
        <v>#N/A</v>
      </c>
      <c r="NS101" s="193" t="e">
        <f t="shared" si="249"/>
        <v>#N/A</v>
      </c>
      <c r="NT101" s="193" t="e">
        <f t="shared" si="249"/>
        <v>#N/A</v>
      </c>
      <c r="NU101" s="193" t="e">
        <f t="shared" si="249"/>
        <v>#N/A</v>
      </c>
      <c r="NV101" s="193" t="e">
        <f t="shared" si="249"/>
        <v>#N/A</v>
      </c>
      <c r="NW101" s="193" t="e">
        <f t="shared" si="249"/>
        <v>#N/A</v>
      </c>
      <c r="NX101" s="193" t="e">
        <f t="shared" si="249"/>
        <v>#N/A</v>
      </c>
      <c r="NY101" s="193" t="e">
        <f t="shared" si="249"/>
        <v>#N/A</v>
      </c>
      <c r="NZ101" s="193" t="e">
        <f t="shared" si="249"/>
        <v>#N/A</v>
      </c>
      <c r="OA101" s="193" t="e">
        <f t="shared" si="249"/>
        <v>#N/A</v>
      </c>
      <c r="OB101" s="193" t="e">
        <f t="shared" si="249"/>
        <v>#N/A</v>
      </c>
      <c r="OC101" s="193" t="e">
        <f t="shared" si="249"/>
        <v>#N/A</v>
      </c>
      <c r="OD101" s="193" t="e">
        <f t="shared" si="249"/>
        <v>#N/A</v>
      </c>
      <c r="OE101" s="193" t="e">
        <f t="shared" si="249"/>
        <v>#N/A</v>
      </c>
      <c r="OF101" s="193" t="e">
        <f t="shared" si="249"/>
        <v>#N/A</v>
      </c>
      <c r="OG101" s="193" t="e">
        <f t="shared" si="249"/>
        <v>#N/A</v>
      </c>
      <c r="OH101" s="193" t="e">
        <f t="shared" si="246"/>
        <v>#N/A</v>
      </c>
      <c r="OI101" s="193" t="e">
        <f t="shared" si="246"/>
        <v>#N/A</v>
      </c>
      <c r="OJ101" s="193" t="e">
        <f t="shared" si="246"/>
        <v>#N/A</v>
      </c>
      <c r="OK101" s="193" t="e">
        <f t="shared" si="246"/>
        <v>#N/A</v>
      </c>
      <c r="OL101" s="193" t="e">
        <f t="shared" si="246"/>
        <v>#N/A</v>
      </c>
      <c r="OM101" s="193" t="e">
        <f t="shared" si="246"/>
        <v>#N/A</v>
      </c>
      <c r="ON101" s="193" t="e">
        <f t="shared" si="246"/>
        <v>#N/A</v>
      </c>
      <c r="OO101" s="193" t="e">
        <f t="shared" si="246"/>
        <v>#N/A</v>
      </c>
      <c r="OP101" s="193" t="e">
        <f t="shared" si="246"/>
        <v>#N/A</v>
      </c>
      <c r="OQ101" s="193" t="e">
        <f t="shared" si="246"/>
        <v>#N/A</v>
      </c>
      <c r="OR101" s="193" t="e">
        <f t="shared" si="246"/>
        <v>#N/A</v>
      </c>
      <c r="OS101" s="193" t="e">
        <f t="shared" si="246"/>
        <v>#N/A</v>
      </c>
      <c r="OT101" s="193" t="e">
        <f t="shared" si="246"/>
        <v>#N/A</v>
      </c>
      <c r="OU101" s="193" t="e">
        <f t="shared" si="246"/>
        <v>#N/A</v>
      </c>
      <c r="OV101" s="193" t="e">
        <f t="shared" si="246"/>
        <v>#N/A</v>
      </c>
      <c r="OW101" s="193" t="e">
        <f t="shared" ref="OW101:PK103" si="274">IF(ISNONTEXT($Q101),IF($G101="R",_xlfn.BETA.DIST(HD101,$M101,$N101,FALSE,$B101,$D101),_xlfn.BETA.DIST(HD101,$N101,$M101,FALSE,$B101,$D101)),NA())</f>
        <v>#N/A</v>
      </c>
      <c r="OX101" s="193" t="e">
        <f t="shared" si="274"/>
        <v>#N/A</v>
      </c>
      <c r="OY101" s="193" t="e">
        <f t="shared" si="274"/>
        <v>#N/A</v>
      </c>
      <c r="OZ101" s="193" t="e">
        <f t="shared" si="274"/>
        <v>#N/A</v>
      </c>
      <c r="PA101" s="193" t="e">
        <f t="shared" si="274"/>
        <v>#N/A</v>
      </c>
      <c r="PB101" s="193" t="e">
        <f t="shared" si="274"/>
        <v>#N/A</v>
      </c>
      <c r="PC101" s="193" t="e">
        <f t="shared" si="274"/>
        <v>#N/A</v>
      </c>
      <c r="PD101" s="193" t="e">
        <f t="shared" si="274"/>
        <v>#N/A</v>
      </c>
      <c r="PE101" s="193" t="e">
        <f t="shared" si="274"/>
        <v>#N/A</v>
      </c>
      <c r="PF101" s="193" t="e">
        <f t="shared" si="274"/>
        <v>#N/A</v>
      </c>
      <c r="PG101" s="193" t="e">
        <f t="shared" si="274"/>
        <v>#N/A</v>
      </c>
      <c r="PH101" s="193" t="e">
        <f t="shared" si="274"/>
        <v>#N/A</v>
      </c>
      <c r="PI101" s="193" t="e">
        <f t="shared" si="274"/>
        <v>#N/A</v>
      </c>
      <c r="PJ101" s="193" t="e">
        <f t="shared" si="274"/>
        <v>#N/A</v>
      </c>
      <c r="PK101" s="193" t="e">
        <f t="shared" si="274"/>
        <v>#N/A</v>
      </c>
      <c r="PL101" s="193" t="e">
        <f t="shared" si="195"/>
        <v>#N/A</v>
      </c>
      <c r="PM101" s="193" t="e">
        <f t="shared" si="254"/>
        <v>#N/A</v>
      </c>
      <c r="PN101" s="193" t="e">
        <f t="shared" si="254"/>
        <v>#N/A</v>
      </c>
      <c r="PO101" s="193" t="e">
        <f t="shared" si="254"/>
        <v>#N/A</v>
      </c>
      <c r="PP101" s="193" t="e">
        <f t="shared" si="254"/>
        <v>#N/A</v>
      </c>
      <c r="PQ101" s="193" t="e">
        <f t="shared" si="254"/>
        <v>#N/A</v>
      </c>
      <c r="PR101" s="193" t="e">
        <f t="shared" si="254"/>
        <v>#N/A</v>
      </c>
      <c r="PS101" s="193" t="e">
        <f t="shared" si="254"/>
        <v>#N/A</v>
      </c>
      <c r="PT101" s="193" t="e">
        <f t="shared" si="254"/>
        <v>#N/A</v>
      </c>
    </row>
    <row r="102" spans="1:436" hidden="1" x14ac:dyDescent="0.45">
      <c r="A102" s="20">
        <v>99</v>
      </c>
      <c r="B102" s="115"/>
      <c r="C102" s="115"/>
      <c r="D102" s="115"/>
      <c r="E102" s="110" t="str">
        <f t="shared" si="174"/>
        <v/>
      </c>
      <c r="F102" s="21" t="str">
        <f t="shared" si="175"/>
        <v/>
      </c>
      <c r="G102" s="22" t="str">
        <f t="shared" si="176"/>
        <v/>
      </c>
      <c r="H102" s="23" t="str">
        <f>IF(F102="","",IF(OR($F102&lt;Skew!$B$3,$F102=Skew!$B$3),IF($F102&gt;Skew!$C$3,Skew!$A$3,IF($F102&gt;Skew!$C$4,Skew!$A$4,IF($F102&gt;Skew!$C$5,Skew!$A$5,IF($F102&gt;Skew!$C$6,Skew!$A$6,IF($F102&gt;Skew!$C$7,Skew!$A$7,IF($F102&gt;Skew!$C$8,Skew!$A$8,IF($F102&gt;Skew!$C$9,Skew!$A$9,IF($F102&gt;Skew!$C$10,Skew!$A$10,IF($F102&gt;Skew!$C$11,Skew!$A$11,IF($F102&gt;Skew!$C$12,Skew!$A$12,IF($F102&gt;Skew!$C$13,Skew!$A$13,IF($F102&gt;Skew!$C$14,Skew!$A$14,IF($F102&gt;Skew!$C$15,Skew!$A$15,IF($F102&gt;Skew!$C$16,Skew!$A$16,Skew!$A$17)
)))))))))))))))</f>
        <v/>
      </c>
      <c r="I102" s="22" t="str">
        <f>IF(F102="","",MATCH(H102,Skew!$A$3:$A$17,0))</f>
        <v/>
      </c>
      <c r="J102" s="22" t="str">
        <f t="shared" si="166"/>
        <v/>
      </c>
      <c r="K102" s="24"/>
      <c r="L102" s="22" t="str">
        <f>IF(OR(F102="",K102=""),"",MATCH(K102,Confidence!$A$3:$A$12,0))</f>
        <v/>
      </c>
      <c r="M102" s="25" t="str">
        <f t="shared" si="167"/>
        <v/>
      </c>
      <c r="N102" s="25" t="str">
        <f t="shared" si="168"/>
        <v/>
      </c>
      <c r="O102" s="22"/>
      <c r="P102" s="102" t="str">
        <f t="shared" si="169"/>
        <v/>
      </c>
      <c r="Q102" s="102" t="str">
        <f t="shared" si="170"/>
        <v/>
      </c>
      <c r="R102" s="37" t="str">
        <f t="shared" si="171"/>
        <v/>
      </c>
      <c r="S102" s="115"/>
      <c r="T102" s="204" t="str">
        <f>IF(AND(B102&gt;0,C102&gt;0,D102&gt;0,M102&gt;0,N102&gt;0,S102&gt;0,NOT(K102="")),ABS(VLOOKUP($S$1,VLookups!$A$30:$B$31,2,FALSE)-_xlfn.BETA.DIST(S102,IF(G102="L",N102,M102),IF(G102="L",M102,N102),TRUE,B102,D102)),"")</f>
        <v/>
      </c>
      <c r="U102" s="112" t="str">
        <f>IF(OR($M102="",$N102=""),"",_xlfn.BETA.INV(ABS(VLOOKUP($S$1,VLookups!$A$30:$B$31,2,FALSE)-U$3),IF($G102="L",$N102,$M102),IF($G102="L",$M102,$N102),$B102,$D102))</f>
        <v/>
      </c>
      <c r="V102" s="113" t="str">
        <f>IF(OR($M102="",$N102=""),"",_xlfn.BETA.INV(ABS(VLOOKUP($S$1,VLookups!$A$30:$B$31,2,FALSE)-V$3),IF($G102="L",$N102,$M102),IF($G102="L",$M102,$N102),$B102,$D102))</f>
        <v/>
      </c>
      <c r="W102" s="112" t="str">
        <f>IF(OR($M102="",$N102=""),"",_xlfn.BETA.INV(ABS(VLOOKUP($S$1,VLookups!$A$30:$B$31,2,FALSE)-W$3),IF($G102="L",$N102,$M102),IF($G102="L",$M102,$N102),$B102,$D102))</f>
        <v/>
      </c>
      <c r="X102" s="113" t="str">
        <f>IF(OR($M102="",$N102=""),"",_xlfn.BETA.INV(ABS(VLOOKUP($S$1,VLookups!$A$30:$B$31,2,FALSE)-X$3),IF($G102="L",$N102,$M102),IF($G102="L",$M102,$N102),$B102,$D102))</f>
        <v/>
      </c>
      <c r="Y102" s="112" t="str">
        <f>IF(OR($M102="",$N102=""),"",_xlfn.BETA.INV(ABS(VLOOKUP($S$1,VLookups!$A$30:$B$31,2,FALSE)-Y$3),IF($G102="L",$N102,$M102),IF($G102="L",$M102,$N102),$B102,$D102))</f>
        <v/>
      </c>
      <c r="Z102" s="113" t="str">
        <f>IF(OR($M102="",$N102=""),"",_xlfn.BETA.INV(ABS(VLOOKUP($S$1,VLookups!$A$30:$B$31,2,FALSE)-Z$3),IF($G102="L",$N102,$M102),IF($G102="L",$M102,$N102),$B102,$D102))</f>
        <v/>
      </c>
      <c r="AA102" s="112" t="str">
        <f>IF(OR($M102="",$N102=""),"",_xlfn.BETA.INV(ABS(VLOOKUP($S$1,VLookups!$A$30:$B$31,2,FALSE)-AA$3),IF($G102="L",$N102,$M102),IF($G102="L",$M102,$N102),$B102,$D102))</f>
        <v/>
      </c>
      <c r="AB102" s="113" t="str">
        <f>IF(OR($M102="",$N102=""),"",_xlfn.BETA.INV(ABS(VLOOKUP($S$1,VLookups!$A$30:$B$31,2,FALSE)-AB$3),IF($G102="L",$N102,$M102),IF($G102="L",$M102,$N102),$B102,$D102))</f>
        <v/>
      </c>
      <c r="AC102" s="112" t="str">
        <f>IF(OR($M102="",$N102=""),"",_xlfn.BETA.INV(ABS(VLOOKUP($S$1,VLookups!$A$30:$B$31,2,FALSE)-AC$3),IF($G102="L",$N102,$M102),IF($G102="L",$M102,$N102),$B102,$D102))</f>
        <v/>
      </c>
      <c r="AD102" s="113" t="str">
        <f>IF(OR($M102="",$N102=""),"",_xlfn.BETA.INV(ABS(VLOOKUP($S$1,VLookups!$A$30:$B$31,2,FALSE)-AD$3),IF($G102="L",$N102,$M102),IF($G102="L",$M102,$N102),$B102,$D102))</f>
        <v/>
      </c>
      <c r="AE102" s="112" t="str">
        <f>IF(OR($M102="",$N102=""),"",_xlfn.BETA.INV(ABS(VLOOKUP($S$1,VLookups!$A$30:$B$31,2,FALSE)-AE$3),IF($G102="L",$N102,$M102),IF($G102="L",$M102,$N102),$B102,$D102))</f>
        <v/>
      </c>
      <c r="AF102" s="113" t="str">
        <f>IF(OR($M102="",$N102=""),"",_xlfn.BETA.INV(ABS(VLOOKUP($S$1,VLookups!$A$30:$B$31,2,FALSE)-AF$3),IF($G102="L",$N102,$M102),IF($G102="L",$M102,$N102),$B102,$D102))</f>
        <v/>
      </c>
      <c r="AG102" s="15"/>
      <c r="AH102" s="194" t="str">
        <f t="shared" si="177"/>
        <v/>
      </c>
      <c r="AI102" s="192" t="str">
        <f t="shared" si="178"/>
        <v/>
      </c>
      <c r="AJ102" s="177" t="str">
        <f t="shared" si="255"/>
        <v/>
      </c>
      <c r="AK102" s="177" t="str">
        <f t="shared" si="232"/>
        <v/>
      </c>
      <c r="AL102" s="177" t="str">
        <f t="shared" si="232"/>
        <v/>
      </c>
      <c r="AM102" s="177" t="str">
        <f t="shared" si="232"/>
        <v/>
      </c>
      <c r="AN102" s="177" t="str">
        <f t="shared" si="232"/>
        <v/>
      </c>
      <c r="AO102" s="177" t="str">
        <f t="shared" si="232"/>
        <v/>
      </c>
      <c r="AP102" s="177" t="str">
        <f t="shared" si="232"/>
        <v/>
      </c>
      <c r="AQ102" s="177" t="str">
        <f t="shared" si="232"/>
        <v/>
      </c>
      <c r="AR102" s="177" t="str">
        <f t="shared" si="232"/>
        <v/>
      </c>
      <c r="AS102" s="177" t="str">
        <f t="shared" si="232"/>
        <v/>
      </c>
      <c r="AT102" s="177" t="str">
        <f t="shared" si="232"/>
        <v/>
      </c>
      <c r="AU102" s="177" t="str">
        <f t="shared" si="232"/>
        <v/>
      </c>
      <c r="AV102" s="177" t="str">
        <f t="shared" si="232"/>
        <v/>
      </c>
      <c r="AW102" s="177" t="str">
        <f t="shared" si="232"/>
        <v/>
      </c>
      <c r="AX102" s="177" t="str">
        <f t="shared" si="232"/>
        <v/>
      </c>
      <c r="AY102" s="177" t="str">
        <f t="shared" si="232"/>
        <v/>
      </c>
      <c r="AZ102" s="177" t="str">
        <f t="shared" si="232"/>
        <v/>
      </c>
      <c r="BA102" s="177" t="str">
        <f t="shared" si="227"/>
        <v/>
      </c>
      <c r="BB102" s="177" t="str">
        <f t="shared" si="227"/>
        <v/>
      </c>
      <c r="BC102" s="177" t="str">
        <f t="shared" si="227"/>
        <v/>
      </c>
      <c r="BD102" s="177" t="str">
        <f t="shared" si="227"/>
        <v/>
      </c>
      <c r="BE102" s="177" t="str">
        <f t="shared" si="227"/>
        <v/>
      </c>
      <c r="BF102" s="177" t="str">
        <f t="shared" si="227"/>
        <v/>
      </c>
      <c r="BG102" s="177" t="str">
        <f t="shared" si="227"/>
        <v/>
      </c>
      <c r="BH102" s="177" t="str">
        <f t="shared" si="227"/>
        <v/>
      </c>
      <c r="BI102" s="177" t="str">
        <f t="shared" si="227"/>
        <v/>
      </c>
      <c r="BJ102" s="177" t="str">
        <f t="shared" si="227"/>
        <v/>
      </c>
      <c r="BK102" s="177" t="str">
        <f t="shared" si="227"/>
        <v/>
      </c>
      <c r="BL102" s="177" t="str">
        <f t="shared" si="227"/>
        <v/>
      </c>
      <c r="BM102" s="177" t="str">
        <f t="shared" si="227"/>
        <v/>
      </c>
      <c r="BN102" s="177" t="str">
        <f t="shared" si="227"/>
        <v/>
      </c>
      <c r="BO102" s="177" t="str">
        <f t="shared" si="227"/>
        <v/>
      </c>
      <c r="BP102" s="177" t="str">
        <f t="shared" si="233"/>
        <v/>
      </c>
      <c r="BQ102" s="177" t="str">
        <f t="shared" si="233"/>
        <v/>
      </c>
      <c r="BR102" s="177" t="str">
        <f t="shared" si="233"/>
        <v/>
      </c>
      <c r="BS102" s="177" t="str">
        <f t="shared" si="233"/>
        <v/>
      </c>
      <c r="BT102" s="177" t="str">
        <f t="shared" si="233"/>
        <v/>
      </c>
      <c r="BU102" s="177" t="str">
        <f t="shared" si="233"/>
        <v/>
      </c>
      <c r="BV102" s="177" t="str">
        <f t="shared" si="233"/>
        <v/>
      </c>
      <c r="BW102" s="177" t="str">
        <f t="shared" si="233"/>
        <v/>
      </c>
      <c r="BX102" s="177" t="str">
        <f t="shared" si="233"/>
        <v/>
      </c>
      <c r="BY102" s="177" t="str">
        <f t="shared" si="233"/>
        <v/>
      </c>
      <c r="BZ102" s="177" t="str">
        <f t="shared" si="233"/>
        <v/>
      </c>
      <c r="CA102" s="177" t="str">
        <f t="shared" si="233"/>
        <v/>
      </c>
      <c r="CB102" s="177" t="str">
        <f t="shared" si="233"/>
        <v/>
      </c>
      <c r="CC102" s="177" t="str">
        <f t="shared" si="233"/>
        <v/>
      </c>
      <c r="CD102" s="177" t="str">
        <f t="shared" si="233"/>
        <v/>
      </c>
      <c r="CE102" s="177" t="str">
        <f t="shared" si="233"/>
        <v/>
      </c>
      <c r="CF102" s="177" t="str">
        <f t="shared" si="228"/>
        <v/>
      </c>
      <c r="CG102" s="177" t="str">
        <f t="shared" si="228"/>
        <v/>
      </c>
      <c r="CH102" s="177" t="str">
        <f t="shared" si="228"/>
        <v/>
      </c>
      <c r="CI102" s="177" t="str">
        <f t="shared" si="228"/>
        <v/>
      </c>
      <c r="CJ102" s="177" t="str">
        <f t="shared" si="228"/>
        <v/>
      </c>
      <c r="CK102" s="177" t="str">
        <f t="shared" si="228"/>
        <v/>
      </c>
      <c r="CL102" s="177" t="str">
        <f t="shared" si="228"/>
        <v/>
      </c>
      <c r="CM102" s="177" t="str">
        <f t="shared" si="228"/>
        <v/>
      </c>
      <c r="CN102" s="177" t="str">
        <f t="shared" si="228"/>
        <v/>
      </c>
      <c r="CO102" s="177" t="str">
        <f t="shared" si="228"/>
        <v/>
      </c>
      <c r="CP102" s="177" t="str">
        <f t="shared" si="228"/>
        <v/>
      </c>
      <c r="CQ102" s="177" t="str">
        <f t="shared" si="228"/>
        <v/>
      </c>
      <c r="CR102" s="177" t="str">
        <f t="shared" si="228"/>
        <v/>
      </c>
      <c r="CS102" s="177" t="str">
        <f t="shared" si="228"/>
        <v/>
      </c>
      <c r="CT102" s="177" t="str">
        <f t="shared" si="228"/>
        <v/>
      </c>
      <c r="CU102" s="177" t="str">
        <f t="shared" ref="CU102:CU103" si="275">IF(ISNONTEXT($AH102),CT102+$AH102,"")</f>
        <v/>
      </c>
      <c r="CV102" s="177" t="str">
        <f t="shared" ref="CV102:CV103" si="276">IF(ISNONTEXT($AH102),CU102+$AH102,"")</f>
        <v/>
      </c>
      <c r="CW102" s="177" t="str">
        <f t="shared" ref="CW102:CW103" si="277">IF(ISNONTEXT($AH102),CV102+$AH102,"")</f>
        <v/>
      </c>
      <c r="CX102" s="177" t="str">
        <f t="shared" ref="CX102:CX103" si="278">IF(ISNONTEXT($AH102),CW102+$AH102,"")</f>
        <v/>
      </c>
      <c r="CY102" s="177" t="str">
        <f t="shared" ref="CY102:CY103" si="279">IF(ISNONTEXT($AH102),CX102+$AH102,"")</f>
        <v/>
      </c>
      <c r="CZ102" s="177" t="str">
        <f t="shared" ref="CZ102:CZ103" si="280">IF(ISNONTEXT($AH102),CY102+$AH102,"")</f>
        <v/>
      </c>
      <c r="DA102" s="177" t="str">
        <f t="shared" ref="DA102:DA103" si="281">IF(ISNONTEXT($AH102),CZ102+$AH102,"")</f>
        <v/>
      </c>
      <c r="DB102" s="177" t="str">
        <f t="shared" ref="DB102:DB103" si="282">IF(ISNONTEXT($AH102),DA102+$AH102,"")</f>
        <v/>
      </c>
      <c r="DC102" s="177" t="str">
        <f t="shared" ref="DC102:DC103" si="283">IF(ISNONTEXT($AH102),DB102+$AH102,"")</f>
        <v/>
      </c>
      <c r="DD102" s="177" t="str">
        <f t="shared" ref="DD102:DD103" si="284">IF(ISNONTEXT($AH102),DC102+$AH102,"")</f>
        <v/>
      </c>
      <c r="DE102" s="177" t="str">
        <f t="shared" ref="DE102:DE103" si="285">IF(ISNONTEXT($AH102),DD102+$AH102,"")</f>
        <v/>
      </c>
      <c r="DF102" s="177" t="str">
        <f t="shared" ref="DF102:DF103" si="286">IF(ISNONTEXT($AH102),DE102+$AH102,"")</f>
        <v/>
      </c>
      <c r="DG102" s="177" t="str">
        <f t="shared" ref="DG102:DG103" si="287">IF(ISNONTEXT($AH102),DF102+$AH102,"")</f>
        <v/>
      </c>
      <c r="DH102" s="177" t="str">
        <f t="shared" ref="DH102:DH103" si="288">IF(ISNONTEXT($AH102),DG102+$AH102,"")</f>
        <v/>
      </c>
      <c r="DI102" s="177" t="str">
        <f t="shared" ref="DI102:DI103" si="289">IF(ISNONTEXT($AH102),DH102+$AH102,"")</f>
        <v/>
      </c>
      <c r="DJ102" s="177" t="str">
        <f t="shared" si="256"/>
        <v/>
      </c>
      <c r="DK102" s="177" t="str">
        <f t="shared" si="257"/>
        <v/>
      </c>
      <c r="DL102" s="177" t="str">
        <f t="shared" si="258"/>
        <v/>
      </c>
      <c r="DM102" s="177" t="str">
        <f t="shared" si="259"/>
        <v/>
      </c>
      <c r="DN102" s="177" t="str">
        <f t="shared" si="260"/>
        <v/>
      </c>
      <c r="DO102" s="177" t="str">
        <f t="shared" si="261"/>
        <v/>
      </c>
      <c r="DP102" s="177" t="str">
        <f t="shared" si="262"/>
        <v/>
      </c>
      <c r="DQ102" s="177" t="str">
        <f t="shared" si="263"/>
        <v/>
      </c>
      <c r="DR102" s="177" t="str">
        <f t="shared" si="264"/>
        <v/>
      </c>
      <c r="DS102" s="177" t="str">
        <f t="shared" si="265"/>
        <v/>
      </c>
      <c r="DT102" s="177" t="str">
        <f t="shared" si="266"/>
        <v/>
      </c>
      <c r="DU102" s="177" t="str">
        <f t="shared" si="267"/>
        <v/>
      </c>
      <c r="DV102" s="177" t="str">
        <f t="shared" si="268"/>
        <v/>
      </c>
      <c r="DW102" s="177" t="str">
        <f t="shared" si="269"/>
        <v/>
      </c>
      <c r="DX102" s="177" t="str">
        <f t="shared" si="270"/>
        <v/>
      </c>
      <c r="DY102" s="177" t="str">
        <f t="shared" si="271"/>
        <v/>
      </c>
      <c r="DZ102" s="177" t="str">
        <f t="shared" si="234"/>
        <v/>
      </c>
      <c r="EA102" s="177" t="str">
        <f t="shared" si="234"/>
        <v/>
      </c>
      <c r="EB102" s="177" t="str">
        <f t="shared" si="234"/>
        <v/>
      </c>
      <c r="EC102" s="177" t="str">
        <f t="shared" si="234"/>
        <v/>
      </c>
      <c r="ED102" s="177" t="str">
        <f t="shared" si="234"/>
        <v/>
      </c>
      <c r="EE102" s="177" t="str">
        <f t="shared" si="234"/>
        <v/>
      </c>
      <c r="EF102" s="177" t="str">
        <f t="shared" si="234"/>
        <v/>
      </c>
      <c r="EG102" s="177" t="str">
        <f t="shared" si="234"/>
        <v/>
      </c>
      <c r="EH102" s="177" t="str">
        <f t="shared" si="234"/>
        <v/>
      </c>
      <c r="EI102" s="177" t="str">
        <f t="shared" si="234"/>
        <v/>
      </c>
      <c r="EJ102" s="177" t="str">
        <f t="shared" si="234"/>
        <v/>
      </c>
      <c r="EK102" s="177" t="str">
        <f t="shared" si="234"/>
        <v/>
      </c>
      <c r="EL102" s="177" t="str">
        <f t="shared" si="234"/>
        <v/>
      </c>
      <c r="EM102" s="177" t="str">
        <f t="shared" si="234"/>
        <v/>
      </c>
      <c r="EN102" s="177" t="str">
        <f t="shared" si="234"/>
        <v/>
      </c>
      <c r="EO102" s="177" t="str">
        <f t="shared" si="234"/>
        <v/>
      </c>
      <c r="EP102" s="177" t="str">
        <f t="shared" si="229"/>
        <v/>
      </c>
      <c r="EQ102" s="177" t="str">
        <f t="shared" si="229"/>
        <v/>
      </c>
      <c r="ER102" s="177" t="str">
        <f t="shared" si="229"/>
        <v/>
      </c>
      <c r="ES102" s="177" t="str">
        <f t="shared" si="229"/>
        <v/>
      </c>
      <c r="ET102" s="177" t="str">
        <f t="shared" si="229"/>
        <v/>
      </c>
      <c r="EU102" s="177" t="str">
        <f t="shared" si="229"/>
        <v/>
      </c>
      <c r="EV102" s="177" t="str">
        <f t="shared" si="229"/>
        <v/>
      </c>
      <c r="EW102" s="177" t="str">
        <f t="shared" si="229"/>
        <v/>
      </c>
      <c r="EX102" s="177" t="str">
        <f t="shared" si="229"/>
        <v/>
      </c>
      <c r="EY102" s="177" t="str">
        <f t="shared" si="229"/>
        <v/>
      </c>
      <c r="EZ102" s="177" t="str">
        <f t="shared" si="229"/>
        <v/>
      </c>
      <c r="FA102" s="177" t="str">
        <f t="shared" si="229"/>
        <v/>
      </c>
      <c r="FB102" s="177" t="str">
        <f t="shared" si="229"/>
        <v/>
      </c>
      <c r="FC102" s="177" t="str">
        <f t="shared" si="229"/>
        <v/>
      </c>
      <c r="FD102" s="177" t="str">
        <f t="shared" si="229"/>
        <v/>
      </c>
      <c r="FE102" s="177" t="str">
        <f t="shared" si="239"/>
        <v/>
      </c>
      <c r="FF102" s="177" t="str">
        <f t="shared" si="239"/>
        <v/>
      </c>
      <c r="FG102" s="177" t="str">
        <f t="shared" si="239"/>
        <v/>
      </c>
      <c r="FH102" s="177" t="str">
        <f t="shared" si="239"/>
        <v/>
      </c>
      <c r="FI102" s="177" t="str">
        <f t="shared" si="239"/>
        <v/>
      </c>
      <c r="FJ102" s="177" t="str">
        <f t="shared" si="239"/>
        <v/>
      </c>
      <c r="FK102" s="177" t="str">
        <f t="shared" si="239"/>
        <v/>
      </c>
      <c r="FL102" s="177" t="str">
        <f t="shared" si="239"/>
        <v/>
      </c>
      <c r="FM102" s="177" t="str">
        <f t="shared" si="239"/>
        <v/>
      </c>
      <c r="FN102" s="177" t="str">
        <f t="shared" si="239"/>
        <v/>
      </c>
      <c r="FO102" s="177" t="str">
        <f t="shared" si="239"/>
        <v/>
      </c>
      <c r="FP102" s="177" t="str">
        <f t="shared" si="239"/>
        <v/>
      </c>
      <c r="FQ102" s="177" t="str">
        <f t="shared" si="239"/>
        <v/>
      </c>
      <c r="FR102" s="177" t="str">
        <f t="shared" si="239"/>
        <v/>
      </c>
      <c r="FS102" s="177" t="str">
        <f t="shared" si="239"/>
        <v/>
      </c>
      <c r="FT102" s="177" t="str">
        <f t="shared" si="239"/>
        <v/>
      </c>
      <c r="FU102" s="177" t="str">
        <f t="shared" si="235"/>
        <v/>
      </c>
      <c r="FV102" s="177" t="str">
        <f t="shared" si="235"/>
        <v/>
      </c>
      <c r="FW102" s="177" t="str">
        <f t="shared" si="235"/>
        <v/>
      </c>
      <c r="FX102" s="177" t="str">
        <f t="shared" si="235"/>
        <v/>
      </c>
      <c r="FY102" s="177" t="str">
        <f t="shared" si="235"/>
        <v/>
      </c>
      <c r="FZ102" s="177" t="str">
        <f t="shared" si="235"/>
        <v/>
      </c>
      <c r="GA102" s="177" t="str">
        <f t="shared" si="235"/>
        <v/>
      </c>
      <c r="GB102" s="177" t="str">
        <f t="shared" si="235"/>
        <v/>
      </c>
      <c r="GC102" s="177" t="str">
        <f t="shared" si="235"/>
        <v/>
      </c>
      <c r="GD102" s="177" t="str">
        <f t="shared" si="235"/>
        <v/>
      </c>
      <c r="GE102" s="177" t="str">
        <f t="shared" si="235"/>
        <v/>
      </c>
      <c r="GF102" s="177" t="str">
        <f t="shared" si="235"/>
        <v/>
      </c>
      <c r="GG102" s="177" t="str">
        <f t="shared" si="235"/>
        <v/>
      </c>
      <c r="GH102" s="177" t="str">
        <f t="shared" si="235"/>
        <v/>
      </c>
      <c r="GI102" s="177" t="str">
        <f t="shared" si="235"/>
        <v/>
      </c>
      <c r="GJ102" s="177" t="str">
        <f t="shared" si="230"/>
        <v/>
      </c>
      <c r="GK102" s="177" t="str">
        <f t="shared" si="230"/>
        <v/>
      </c>
      <c r="GL102" s="177" t="str">
        <f t="shared" si="230"/>
        <v/>
      </c>
      <c r="GM102" s="177" t="str">
        <f t="shared" ref="GM102:GM103" si="290">IF(ISNONTEXT($AH102),GL102+$AH102,"")</f>
        <v/>
      </c>
      <c r="GN102" s="177" t="str">
        <f t="shared" si="236"/>
        <v/>
      </c>
      <c r="GO102" s="177" t="str">
        <f t="shared" si="236"/>
        <v/>
      </c>
      <c r="GP102" s="177" t="str">
        <f t="shared" si="236"/>
        <v/>
      </c>
      <c r="GQ102" s="177" t="str">
        <f t="shared" si="236"/>
        <v/>
      </c>
      <c r="GR102" s="177" t="str">
        <f t="shared" si="236"/>
        <v/>
      </c>
      <c r="GS102" s="177" t="str">
        <f t="shared" si="236"/>
        <v/>
      </c>
      <c r="GT102" s="177" t="str">
        <f t="shared" si="236"/>
        <v/>
      </c>
      <c r="GU102" s="177" t="str">
        <f t="shared" si="236"/>
        <v/>
      </c>
      <c r="GV102" s="177" t="str">
        <f t="shared" si="236"/>
        <v/>
      </c>
      <c r="GW102" s="177" t="str">
        <f t="shared" si="236"/>
        <v/>
      </c>
      <c r="GX102" s="177" t="str">
        <f t="shared" si="236"/>
        <v/>
      </c>
      <c r="GY102" s="177" t="str">
        <f t="shared" si="236"/>
        <v/>
      </c>
      <c r="GZ102" s="177" t="str">
        <f t="shared" si="236"/>
        <v/>
      </c>
      <c r="HA102" s="177" t="str">
        <f t="shared" si="236"/>
        <v/>
      </c>
      <c r="HB102" s="177" t="str">
        <f t="shared" si="236"/>
        <v/>
      </c>
      <c r="HC102" s="177" t="str">
        <f t="shared" si="236"/>
        <v/>
      </c>
      <c r="HD102" s="177" t="str">
        <f t="shared" si="231"/>
        <v/>
      </c>
      <c r="HE102" s="177" t="str">
        <f t="shared" si="231"/>
        <v/>
      </c>
      <c r="HF102" s="177" t="str">
        <f t="shared" si="231"/>
        <v/>
      </c>
      <c r="HG102" s="177" t="str">
        <f t="shared" si="231"/>
        <v/>
      </c>
      <c r="HH102" s="177" t="str">
        <f t="shared" si="231"/>
        <v/>
      </c>
      <c r="HI102" s="177" t="str">
        <f t="shared" si="231"/>
        <v/>
      </c>
      <c r="HJ102" s="177" t="str">
        <f t="shared" si="231"/>
        <v/>
      </c>
      <c r="HK102" s="177" t="str">
        <f t="shared" si="231"/>
        <v/>
      </c>
      <c r="HL102" s="177" t="str">
        <f t="shared" si="231"/>
        <v/>
      </c>
      <c r="HM102" s="177" t="str">
        <f t="shared" si="231"/>
        <v/>
      </c>
      <c r="HN102" s="177" t="str">
        <f t="shared" si="231"/>
        <v/>
      </c>
      <c r="HO102" s="177" t="str">
        <f t="shared" si="231"/>
        <v/>
      </c>
      <c r="HP102" s="177" t="str">
        <f t="shared" si="231"/>
        <v/>
      </c>
      <c r="HQ102" s="177" t="str">
        <f t="shared" si="231"/>
        <v/>
      </c>
      <c r="HR102" s="177" t="str">
        <f t="shared" si="231"/>
        <v/>
      </c>
      <c r="HS102" s="177" t="str">
        <f t="shared" ref="HS102:HS103" si="291">IF(ISNONTEXT($AH102),HR102+$AH102,"")</f>
        <v/>
      </c>
      <c r="HT102" s="177" t="str">
        <f t="shared" si="237"/>
        <v/>
      </c>
      <c r="HU102" s="177" t="str">
        <f t="shared" si="237"/>
        <v/>
      </c>
      <c r="HV102" s="177" t="str">
        <f t="shared" si="237"/>
        <v/>
      </c>
      <c r="HW102" s="177" t="str">
        <f t="shared" si="237"/>
        <v/>
      </c>
      <c r="HX102" s="177" t="str">
        <f t="shared" si="237"/>
        <v/>
      </c>
      <c r="HY102" s="177" t="str">
        <f t="shared" si="237"/>
        <v/>
      </c>
      <c r="HZ102" s="177" t="str">
        <f t="shared" si="237"/>
        <v/>
      </c>
      <c r="IA102" s="192" t="str">
        <f t="shared" si="181"/>
        <v/>
      </c>
      <c r="IB102" s="193" t="e">
        <f t="shared" si="172"/>
        <v>#N/A</v>
      </c>
      <c r="IC102" s="193" t="e">
        <f t="shared" si="241"/>
        <v>#N/A</v>
      </c>
      <c r="ID102" s="193" t="e">
        <f t="shared" si="241"/>
        <v>#N/A</v>
      </c>
      <c r="IE102" s="193" t="e">
        <f t="shared" si="241"/>
        <v>#N/A</v>
      </c>
      <c r="IF102" s="193" t="e">
        <f t="shared" si="251"/>
        <v>#N/A</v>
      </c>
      <c r="IG102" s="193" t="e">
        <f t="shared" si="251"/>
        <v>#N/A</v>
      </c>
      <c r="IH102" s="193" t="e">
        <f t="shared" si="251"/>
        <v>#N/A</v>
      </c>
      <c r="II102" s="193" t="e">
        <f t="shared" si="251"/>
        <v>#N/A</v>
      </c>
      <c r="IJ102" s="193" t="e">
        <f t="shared" si="251"/>
        <v>#N/A</v>
      </c>
      <c r="IK102" s="193" t="e">
        <f t="shared" si="251"/>
        <v>#N/A</v>
      </c>
      <c r="IL102" s="193" t="e">
        <f t="shared" si="251"/>
        <v>#N/A</v>
      </c>
      <c r="IM102" s="193" t="e">
        <f t="shared" si="251"/>
        <v>#N/A</v>
      </c>
      <c r="IN102" s="193" t="e">
        <f t="shared" si="251"/>
        <v>#N/A</v>
      </c>
      <c r="IO102" s="193" t="e">
        <f t="shared" si="251"/>
        <v>#N/A</v>
      </c>
      <c r="IP102" s="193" t="e">
        <f t="shared" si="251"/>
        <v>#N/A</v>
      </c>
      <c r="IQ102" s="193" t="e">
        <f t="shared" si="251"/>
        <v>#N/A</v>
      </c>
      <c r="IR102" s="193" t="e">
        <f t="shared" si="251"/>
        <v>#N/A</v>
      </c>
      <c r="IS102" s="193" t="e">
        <f t="shared" si="251"/>
        <v>#N/A</v>
      </c>
      <c r="IT102" s="193" t="e">
        <f t="shared" si="251"/>
        <v>#N/A</v>
      </c>
      <c r="IU102" s="193" t="e">
        <f t="shared" si="247"/>
        <v>#N/A</v>
      </c>
      <c r="IV102" s="193" t="e">
        <f t="shared" si="247"/>
        <v>#N/A</v>
      </c>
      <c r="IW102" s="193" t="e">
        <f t="shared" si="247"/>
        <v>#N/A</v>
      </c>
      <c r="IX102" s="193" t="e">
        <f t="shared" si="247"/>
        <v>#N/A</v>
      </c>
      <c r="IY102" s="193" t="e">
        <f t="shared" si="247"/>
        <v>#N/A</v>
      </c>
      <c r="IZ102" s="193" t="e">
        <f t="shared" si="247"/>
        <v>#N/A</v>
      </c>
      <c r="JA102" s="193" t="e">
        <f t="shared" si="247"/>
        <v>#N/A</v>
      </c>
      <c r="JB102" s="193" t="e">
        <f t="shared" si="247"/>
        <v>#N/A</v>
      </c>
      <c r="JC102" s="193" t="e">
        <f t="shared" si="247"/>
        <v>#N/A</v>
      </c>
      <c r="JD102" s="193" t="e">
        <f t="shared" si="247"/>
        <v>#N/A</v>
      </c>
      <c r="JE102" s="193" t="e">
        <f t="shared" si="247"/>
        <v>#N/A</v>
      </c>
      <c r="JF102" s="193" t="e">
        <f t="shared" si="247"/>
        <v>#N/A</v>
      </c>
      <c r="JG102" s="193" t="e">
        <f t="shared" si="247"/>
        <v>#N/A</v>
      </c>
      <c r="JH102" s="193" t="e">
        <f t="shared" si="247"/>
        <v>#N/A</v>
      </c>
      <c r="JI102" s="193" t="e">
        <f t="shared" si="247"/>
        <v>#N/A</v>
      </c>
      <c r="JJ102" s="193" t="e">
        <f t="shared" si="244"/>
        <v>#N/A</v>
      </c>
      <c r="JK102" s="193" t="e">
        <f t="shared" si="244"/>
        <v>#N/A</v>
      </c>
      <c r="JL102" s="193" t="e">
        <f t="shared" si="244"/>
        <v>#N/A</v>
      </c>
      <c r="JM102" s="193" t="e">
        <f t="shared" si="244"/>
        <v>#N/A</v>
      </c>
      <c r="JN102" s="193" t="e">
        <f t="shared" si="244"/>
        <v>#N/A</v>
      </c>
      <c r="JO102" s="193" t="e">
        <f t="shared" si="244"/>
        <v>#N/A</v>
      </c>
      <c r="JP102" s="193" t="e">
        <f t="shared" si="244"/>
        <v>#N/A</v>
      </c>
      <c r="JQ102" s="193" t="e">
        <f t="shared" si="244"/>
        <v>#N/A</v>
      </c>
      <c r="JR102" s="193" t="e">
        <f t="shared" si="244"/>
        <v>#N/A</v>
      </c>
      <c r="JS102" s="193" t="e">
        <f t="shared" si="244"/>
        <v>#N/A</v>
      </c>
      <c r="JT102" s="193" t="e">
        <f t="shared" si="244"/>
        <v>#N/A</v>
      </c>
      <c r="JU102" s="193" t="e">
        <f t="shared" si="244"/>
        <v>#N/A</v>
      </c>
      <c r="JV102" s="193" t="e">
        <f t="shared" si="244"/>
        <v>#N/A</v>
      </c>
      <c r="JW102" s="193" t="e">
        <f t="shared" si="244"/>
        <v>#N/A</v>
      </c>
      <c r="JX102" s="193" t="e">
        <f t="shared" si="244"/>
        <v>#N/A</v>
      </c>
      <c r="JY102" s="193" t="e">
        <f t="shared" si="272"/>
        <v>#N/A</v>
      </c>
      <c r="JZ102" s="193" t="e">
        <f t="shared" si="272"/>
        <v>#N/A</v>
      </c>
      <c r="KA102" s="193" t="e">
        <f t="shared" si="272"/>
        <v>#N/A</v>
      </c>
      <c r="KB102" s="193" t="e">
        <f t="shared" si="272"/>
        <v>#N/A</v>
      </c>
      <c r="KC102" s="193" t="e">
        <f t="shared" si="272"/>
        <v>#N/A</v>
      </c>
      <c r="KD102" s="193" t="e">
        <f t="shared" si="272"/>
        <v>#N/A</v>
      </c>
      <c r="KE102" s="193" t="e">
        <f t="shared" si="272"/>
        <v>#N/A</v>
      </c>
      <c r="KF102" s="193" t="e">
        <f t="shared" si="272"/>
        <v>#N/A</v>
      </c>
      <c r="KG102" s="193" t="e">
        <f t="shared" si="272"/>
        <v>#N/A</v>
      </c>
      <c r="KH102" s="193" t="e">
        <f t="shared" si="272"/>
        <v>#N/A</v>
      </c>
      <c r="KI102" s="193" t="e">
        <f t="shared" si="272"/>
        <v>#N/A</v>
      </c>
      <c r="KJ102" s="193" t="e">
        <f t="shared" si="272"/>
        <v>#N/A</v>
      </c>
      <c r="KK102" s="193" t="e">
        <f t="shared" si="272"/>
        <v>#N/A</v>
      </c>
      <c r="KL102" s="193" t="e">
        <f t="shared" si="272"/>
        <v>#N/A</v>
      </c>
      <c r="KM102" s="193" t="e">
        <f t="shared" si="272"/>
        <v>#N/A</v>
      </c>
      <c r="KN102" s="193" t="e">
        <f t="shared" si="193"/>
        <v>#N/A</v>
      </c>
      <c r="KO102" s="193" t="e">
        <f t="shared" si="242"/>
        <v>#N/A</v>
      </c>
      <c r="KP102" s="193" t="e">
        <f t="shared" si="242"/>
        <v>#N/A</v>
      </c>
      <c r="KQ102" s="193" t="e">
        <f t="shared" si="242"/>
        <v>#N/A</v>
      </c>
      <c r="KR102" s="193" t="e">
        <f t="shared" si="252"/>
        <v>#N/A</v>
      </c>
      <c r="KS102" s="193" t="e">
        <f t="shared" si="252"/>
        <v>#N/A</v>
      </c>
      <c r="KT102" s="193" t="e">
        <f t="shared" si="252"/>
        <v>#N/A</v>
      </c>
      <c r="KU102" s="193" t="e">
        <f t="shared" si="252"/>
        <v>#N/A</v>
      </c>
      <c r="KV102" s="193" t="e">
        <f t="shared" si="252"/>
        <v>#N/A</v>
      </c>
      <c r="KW102" s="193" t="e">
        <f t="shared" si="252"/>
        <v>#N/A</v>
      </c>
      <c r="KX102" s="193" t="e">
        <f t="shared" si="252"/>
        <v>#N/A</v>
      </c>
      <c r="KY102" s="193" t="e">
        <f t="shared" si="252"/>
        <v>#N/A</v>
      </c>
      <c r="KZ102" s="193" t="e">
        <f t="shared" si="252"/>
        <v>#N/A</v>
      </c>
      <c r="LA102" s="193" t="e">
        <f t="shared" si="252"/>
        <v>#N/A</v>
      </c>
      <c r="LB102" s="193" t="e">
        <f t="shared" si="252"/>
        <v>#N/A</v>
      </c>
      <c r="LC102" s="193" t="e">
        <f t="shared" si="252"/>
        <v>#N/A</v>
      </c>
      <c r="LD102" s="193" t="e">
        <f t="shared" si="252"/>
        <v>#N/A</v>
      </c>
      <c r="LE102" s="193" t="e">
        <f t="shared" si="252"/>
        <v>#N/A</v>
      </c>
      <c r="LF102" s="193" t="e">
        <f t="shared" si="252"/>
        <v>#N/A</v>
      </c>
      <c r="LG102" s="193" t="e">
        <f t="shared" si="248"/>
        <v>#N/A</v>
      </c>
      <c r="LH102" s="193" t="e">
        <f t="shared" si="248"/>
        <v>#N/A</v>
      </c>
      <c r="LI102" s="193" t="e">
        <f t="shared" si="248"/>
        <v>#N/A</v>
      </c>
      <c r="LJ102" s="193" t="e">
        <f t="shared" si="248"/>
        <v>#N/A</v>
      </c>
      <c r="LK102" s="193" t="e">
        <f t="shared" si="248"/>
        <v>#N/A</v>
      </c>
      <c r="LL102" s="193" t="e">
        <f t="shared" si="248"/>
        <v>#N/A</v>
      </c>
      <c r="LM102" s="193" t="e">
        <f t="shared" si="248"/>
        <v>#N/A</v>
      </c>
      <c r="LN102" s="193" t="e">
        <f t="shared" si="248"/>
        <v>#N/A</v>
      </c>
      <c r="LO102" s="193" t="e">
        <f t="shared" si="248"/>
        <v>#N/A</v>
      </c>
      <c r="LP102" s="193" t="e">
        <f t="shared" si="248"/>
        <v>#N/A</v>
      </c>
      <c r="LQ102" s="193" t="e">
        <f t="shared" si="248"/>
        <v>#N/A</v>
      </c>
      <c r="LR102" s="193" t="e">
        <f t="shared" si="248"/>
        <v>#N/A</v>
      </c>
      <c r="LS102" s="193" t="e">
        <f t="shared" si="248"/>
        <v>#N/A</v>
      </c>
      <c r="LT102" s="193" t="e">
        <f t="shared" si="248"/>
        <v>#N/A</v>
      </c>
      <c r="LU102" s="193" t="e">
        <f t="shared" si="248"/>
        <v>#N/A</v>
      </c>
      <c r="LV102" s="193" t="e">
        <f t="shared" si="245"/>
        <v>#N/A</v>
      </c>
      <c r="LW102" s="193" t="e">
        <f t="shared" si="245"/>
        <v>#N/A</v>
      </c>
      <c r="LX102" s="193" t="e">
        <f t="shared" si="245"/>
        <v>#N/A</v>
      </c>
      <c r="LY102" s="193" t="e">
        <f t="shared" si="245"/>
        <v>#N/A</v>
      </c>
      <c r="LZ102" s="193" t="e">
        <f t="shared" si="245"/>
        <v>#N/A</v>
      </c>
      <c r="MA102" s="193" t="e">
        <f t="shared" si="245"/>
        <v>#N/A</v>
      </c>
      <c r="MB102" s="193" t="e">
        <f t="shared" si="245"/>
        <v>#N/A</v>
      </c>
      <c r="MC102" s="193" t="e">
        <f t="shared" si="245"/>
        <v>#N/A</v>
      </c>
      <c r="MD102" s="193" t="e">
        <f t="shared" si="245"/>
        <v>#N/A</v>
      </c>
      <c r="ME102" s="193" t="e">
        <f t="shared" si="245"/>
        <v>#N/A</v>
      </c>
      <c r="MF102" s="193" t="e">
        <f t="shared" si="245"/>
        <v>#N/A</v>
      </c>
      <c r="MG102" s="193" t="e">
        <f t="shared" si="245"/>
        <v>#N/A</v>
      </c>
      <c r="MH102" s="193" t="e">
        <f t="shared" si="245"/>
        <v>#N/A</v>
      </c>
      <c r="MI102" s="193" t="e">
        <f t="shared" si="245"/>
        <v>#N/A</v>
      </c>
      <c r="MJ102" s="193" t="e">
        <f t="shared" si="245"/>
        <v>#N/A</v>
      </c>
      <c r="MK102" s="193" t="e">
        <f t="shared" si="273"/>
        <v>#N/A</v>
      </c>
      <c r="ML102" s="193" t="e">
        <f t="shared" si="273"/>
        <v>#N/A</v>
      </c>
      <c r="MM102" s="193" t="e">
        <f t="shared" si="273"/>
        <v>#N/A</v>
      </c>
      <c r="MN102" s="193" t="e">
        <f t="shared" si="273"/>
        <v>#N/A</v>
      </c>
      <c r="MO102" s="193" t="e">
        <f t="shared" si="273"/>
        <v>#N/A</v>
      </c>
      <c r="MP102" s="193" t="e">
        <f t="shared" si="273"/>
        <v>#N/A</v>
      </c>
      <c r="MQ102" s="193" t="e">
        <f t="shared" si="273"/>
        <v>#N/A</v>
      </c>
      <c r="MR102" s="193" t="e">
        <f t="shared" si="273"/>
        <v>#N/A</v>
      </c>
      <c r="MS102" s="193" t="e">
        <f t="shared" si="273"/>
        <v>#N/A</v>
      </c>
      <c r="MT102" s="193" t="e">
        <f t="shared" si="273"/>
        <v>#N/A</v>
      </c>
      <c r="MU102" s="193" t="e">
        <f t="shared" si="273"/>
        <v>#N/A</v>
      </c>
      <c r="MV102" s="193" t="e">
        <f t="shared" si="273"/>
        <v>#N/A</v>
      </c>
      <c r="MW102" s="193" t="e">
        <f t="shared" si="273"/>
        <v>#N/A</v>
      </c>
      <c r="MX102" s="193" t="e">
        <f t="shared" si="273"/>
        <v>#N/A</v>
      </c>
      <c r="MY102" s="193" t="e">
        <f t="shared" si="273"/>
        <v>#N/A</v>
      </c>
      <c r="MZ102" s="193" t="e">
        <f t="shared" si="194"/>
        <v>#N/A</v>
      </c>
      <c r="NA102" s="193" t="e">
        <f t="shared" si="243"/>
        <v>#N/A</v>
      </c>
      <c r="NB102" s="193" t="e">
        <f t="shared" si="243"/>
        <v>#N/A</v>
      </c>
      <c r="NC102" s="193" t="e">
        <f t="shared" si="243"/>
        <v>#N/A</v>
      </c>
      <c r="ND102" s="193" t="e">
        <f t="shared" si="253"/>
        <v>#N/A</v>
      </c>
      <c r="NE102" s="193" t="e">
        <f t="shared" si="253"/>
        <v>#N/A</v>
      </c>
      <c r="NF102" s="193" t="e">
        <f t="shared" si="253"/>
        <v>#N/A</v>
      </c>
      <c r="NG102" s="193" t="e">
        <f t="shared" si="253"/>
        <v>#N/A</v>
      </c>
      <c r="NH102" s="193" t="e">
        <f t="shared" si="253"/>
        <v>#N/A</v>
      </c>
      <c r="NI102" s="193" t="e">
        <f t="shared" si="253"/>
        <v>#N/A</v>
      </c>
      <c r="NJ102" s="193" t="e">
        <f t="shared" si="253"/>
        <v>#N/A</v>
      </c>
      <c r="NK102" s="193" t="e">
        <f t="shared" si="253"/>
        <v>#N/A</v>
      </c>
      <c r="NL102" s="193" t="e">
        <f t="shared" si="253"/>
        <v>#N/A</v>
      </c>
      <c r="NM102" s="193" t="e">
        <f t="shared" si="253"/>
        <v>#N/A</v>
      </c>
      <c r="NN102" s="193" t="e">
        <f t="shared" si="253"/>
        <v>#N/A</v>
      </c>
      <c r="NO102" s="193" t="e">
        <f t="shared" si="253"/>
        <v>#N/A</v>
      </c>
      <c r="NP102" s="193" t="e">
        <f t="shared" si="253"/>
        <v>#N/A</v>
      </c>
      <c r="NQ102" s="193" t="e">
        <f t="shared" si="253"/>
        <v>#N/A</v>
      </c>
      <c r="NR102" s="193" t="e">
        <f t="shared" si="253"/>
        <v>#N/A</v>
      </c>
      <c r="NS102" s="193" t="e">
        <f t="shared" si="249"/>
        <v>#N/A</v>
      </c>
      <c r="NT102" s="193" t="e">
        <f t="shared" si="249"/>
        <v>#N/A</v>
      </c>
      <c r="NU102" s="193" t="e">
        <f t="shared" si="249"/>
        <v>#N/A</v>
      </c>
      <c r="NV102" s="193" t="e">
        <f t="shared" si="249"/>
        <v>#N/A</v>
      </c>
      <c r="NW102" s="193" t="e">
        <f t="shared" si="249"/>
        <v>#N/A</v>
      </c>
      <c r="NX102" s="193" t="e">
        <f t="shared" si="249"/>
        <v>#N/A</v>
      </c>
      <c r="NY102" s="193" t="e">
        <f t="shared" si="249"/>
        <v>#N/A</v>
      </c>
      <c r="NZ102" s="193" t="e">
        <f t="shared" si="249"/>
        <v>#N/A</v>
      </c>
      <c r="OA102" s="193" t="e">
        <f t="shared" si="249"/>
        <v>#N/A</v>
      </c>
      <c r="OB102" s="193" t="e">
        <f t="shared" si="249"/>
        <v>#N/A</v>
      </c>
      <c r="OC102" s="193" t="e">
        <f t="shared" si="249"/>
        <v>#N/A</v>
      </c>
      <c r="OD102" s="193" t="e">
        <f t="shared" si="249"/>
        <v>#N/A</v>
      </c>
      <c r="OE102" s="193" t="e">
        <f t="shared" si="249"/>
        <v>#N/A</v>
      </c>
      <c r="OF102" s="193" t="e">
        <f t="shared" si="249"/>
        <v>#N/A</v>
      </c>
      <c r="OG102" s="193" t="e">
        <f t="shared" si="249"/>
        <v>#N/A</v>
      </c>
      <c r="OH102" s="193" t="e">
        <f t="shared" si="246"/>
        <v>#N/A</v>
      </c>
      <c r="OI102" s="193" t="e">
        <f t="shared" si="246"/>
        <v>#N/A</v>
      </c>
      <c r="OJ102" s="193" t="e">
        <f t="shared" si="246"/>
        <v>#N/A</v>
      </c>
      <c r="OK102" s="193" t="e">
        <f t="shared" si="246"/>
        <v>#N/A</v>
      </c>
      <c r="OL102" s="193" t="e">
        <f t="shared" si="246"/>
        <v>#N/A</v>
      </c>
      <c r="OM102" s="193" t="e">
        <f t="shared" si="246"/>
        <v>#N/A</v>
      </c>
      <c r="ON102" s="193" t="e">
        <f t="shared" si="246"/>
        <v>#N/A</v>
      </c>
      <c r="OO102" s="193" t="e">
        <f t="shared" si="246"/>
        <v>#N/A</v>
      </c>
      <c r="OP102" s="193" t="e">
        <f t="shared" si="246"/>
        <v>#N/A</v>
      </c>
      <c r="OQ102" s="193" t="e">
        <f t="shared" si="246"/>
        <v>#N/A</v>
      </c>
      <c r="OR102" s="193" t="e">
        <f t="shared" si="246"/>
        <v>#N/A</v>
      </c>
      <c r="OS102" s="193" t="e">
        <f t="shared" si="246"/>
        <v>#N/A</v>
      </c>
      <c r="OT102" s="193" t="e">
        <f t="shared" si="246"/>
        <v>#N/A</v>
      </c>
      <c r="OU102" s="193" t="e">
        <f t="shared" si="246"/>
        <v>#N/A</v>
      </c>
      <c r="OV102" s="193" t="e">
        <f t="shared" si="246"/>
        <v>#N/A</v>
      </c>
      <c r="OW102" s="193" t="e">
        <f t="shared" si="274"/>
        <v>#N/A</v>
      </c>
      <c r="OX102" s="193" t="e">
        <f t="shared" si="274"/>
        <v>#N/A</v>
      </c>
      <c r="OY102" s="193" t="e">
        <f t="shared" si="274"/>
        <v>#N/A</v>
      </c>
      <c r="OZ102" s="193" t="e">
        <f t="shared" si="274"/>
        <v>#N/A</v>
      </c>
      <c r="PA102" s="193" t="e">
        <f t="shared" si="274"/>
        <v>#N/A</v>
      </c>
      <c r="PB102" s="193" t="e">
        <f t="shared" si="274"/>
        <v>#N/A</v>
      </c>
      <c r="PC102" s="193" t="e">
        <f t="shared" si="274"/>
        <v>#N/A</v>
      </c>
      <c r="PD102" s="193" t="e">
        <f t="shared" si="274"/>
        <v>#N/A</v>
      </c>
      <c r="PE102" s="193" t="e">
        <f t="shared" si="274"/>
        <v>#N/A</v>
      </c>
      <c r="PF102" s="193" t="e">
        <f t="shared" si="274"/>
        <v>#N/A</v>
      </c>
      <c r="PG102" s="193" t="e">
        <f t="shared" si="274"/>
        <v>#N/A</v>
      </c>
      <c r="PH102" s="193" t="e">
        <f t="shared" si="274"/>
        <v>#N/A</v>
      </c>
      <c r="PI102" s="193" t="e">
        <f t="shared" si="274"/>
        <v>#N/A</v>
      </c>
      <c r="PJ102" s="193" t="e">
        <f t="shared" si="274"/>
        <v>#N/A</v>
      </c>
      <c r="PK102" s="193" t="e">
        <f t="shared" si="274"/>
        <v>#N/A</v>
      </c>
      <c r="PL102" s="193" t="e">
        <f t="shared" si="195"/>
        <v>#N/A</v>
      </c>
      <c r="PM102" s="193" t="e">
        <f t="shared" si="254"/>
        <v>#N/A</v>
      </c>
      <c r="PN102" s="193" t="e">
        <f t="shared" si="254"/>
        <v>#N/A</v>
      </c>
      <c r="PO102" s="193" t="e">
        <f t="shared" si="254"/>
        <v>#N/A</v>
      </c>
      <c r="PP102" s="193" t="e">
        <f t="shared" si="254"/>
        <v>#N/A</v>
      </c>
      <c r="PQ102" s="193" t="e">
        <f t="shared" si="254"/>
        <v>#N/A</v>
      </c>
      <c r="PR102" s="193" t="e">
        <f t="shared" si="254"/>
        <v>#N/A</v>
      </c>
      <c r="PS102" s="193" t="e">
        <f t="shared" si="254"/>
        <v>#N/A</v>
      </c>
      <c r="PT102" s="193" t="e">
        <f t="shared" si="254"/>
        <v>#N/A</v>
      </c>
    </row>
    <row r="103" spans="1:436" hidden="1" x14ac:dyDescent="0.45">
      <c r="A103" s="20">
        <v>100</v>
      </c>
      <c r="B103" s="115"/>
      <c r="C103" s="115"/>
      <c r="D103" s="115"/>
      <c r="E103" s="110" t="str">
        <f t="shared" si="174"/>
        <v/>
      </c>
      <c r="F103" s="21" t="str">
        <f t="shared" si="175"/>
        <v/>
      </c>
      <c r="G103" s="22" t="str">
        <f t="shared" si="176"/>
        <v/>
      </c>
      <c r="H103" s="23" t="str">
        <f>IF(F103="","",IF(OR($F103&lt;Skew!$B$3,$F103=Skew!$B$3),IF($F103&gt;Skew!$C$3,Skew!$A$3,IF($F103&gt;Skew!$C$4,Skew!$A$4,IF($F103&gt;Skew!$C$5,Skew!$A$5,IF($F103&gt;Skew!$C$6,Skew!$A$6,IF($F103&gt;Skew!$C$7,Skew!$A$7,IF($F103&gt;Skew!$C$8,Skew!$A$8,IF($F103&gt;Skew!$C$9,Skew!$A$9,IF($F103&gt;Skew!$C$10,Skew!$A$10,IF($F103&gt;Skew!$C$11,Skew!$A$11,IF($F103&gt;Skew!$C$12,Skew!$A$12,IF($F103&gt;Skew!$C$13,Skew!$A$13,IF($F103&gt;Skew!$C$14,Skew!$A$14,IF($F103&gt;Skew!$C$15,Skew!$A$15,IF($F103&gt;Skew!$C$16,Skew!$A$16,Skew!$A$17)
)))))))))))))))</f>
        <v/>
      </c>
      <c r="I103" s="22" t="str">
        <f>IF(F103="","",MATCH(H103,Skew!$A$3:$A$17,0))</f>
        <v/>
      </c>
      <c r="J103" s="22" t="str">
        <f t="shared" si="166"/>
        <v/>
      </c>
      <c r="K103" s="24"/>
      <c r="L103" s="22" t="str">
        <f>IF(OR(F103="",K103=""),"",MATCH(K103,Confidence!$A$3:$A$12,0))</f>
        <v/>
      </c>
      <c r="M103" s="25" t="str">
        <f t="shared" si="167"/>
        <v/>
      </c>
      <c r="N103" s="25" t="str">
        <f t="shared" si="168"/>
        <v/>
      </c>
      <c r="O103" s="22"/>
      <c r="P103" s="102" t="str">
        <f t="shared" si="169"/>
        <v/>
      </c>
      <c r="Q103" s="102" t="str">
        <f t="shared" si="170"/>
        <v/>
      </c>
      <c r="R103" s="37" t="str">
        <f t="shared" si="171"/>
        <v/>
      </c>
      <c r="S103" s="115"/>
      <c r="T103" s="204" t="str">
        <f>IF(AND(B103&gt;0,C103&gt;0,D103&gt;0,M103&gt;0,N103&gt;0,S103&gt;0,NOT(K103="")),ABS(VLOOKUP($S$1,VLookups!$A$30:$B$31,2,FALSE)-_xlfn.BETA.DIST(S103,IF(G103="L",N103,M103),IF(G103="L",M103,N103),TRUE,B103,D103)),"")</f>
        <v/>
      </c>
      <c r="U103" s="112" t="str">
        <f>IF(OR($M103="",$N103=""),"",_xlfn.BETA.INV(ABS(VLOOKUP($S$1,VLookups!$A$30:$B$31,2,FALSE)-U$3),IF($G103="L",$N103,$M103),IF($G103="L",$M103,$N103),$B103,$D103))</f>
        <v/>
      </c>
      <c r="V103" s="113" t="str">
        <f>IF(OR($M103="",$N103=""),"",_xlfn.BETA.INV(ABS(VLOOKUP($S$1,VLookups!$A$30:$B$31,2,FALSE)-V$3),IF($G103="L",$N103,$M103),IF($G103="L",$M103,$N103),$B103,$D103))</f>
        <v/>
      </c>
      <c r="W103" s="112" t="str">
        <f>IF(OR($M103="",$N103=""),"",_xlfn.BETA.INV(ABS(VLOOKUP($S$1,VLookups!$A$30:$B$31,2,FALSE)-W$3),IF($G103="L",$N103,$M103),IF($G103="L",$M103,$N103),$B103,$D103))</f>
        <v/>
      </c>
      <c r="X103" s="113" t="str">
        <f>IF(OR($M103="",$N103=""),"",_xlfn.BETA.INV(ABS(VLOOKUP($S$1,VLookups!$A$30:$B$31,2,FALSE)-X$3),IF($G103="L",$N103,$M103),IF($G103="L",$M103,$N103),$B103,$D103))</f>
        <v/>
      </c>
      <c r="Y103" s="112" t="str">
        <f>IF(OR($M103="",$N103=""),"",_xlfn.BETA.INV(ABS(VLOOKUP($S$1,VLookups!$A$30:$B$31,2,FALSE)-Y$3),IF($G103="L",$N103,$M103),IF($G103="L",$M103,$N103),$B103,$D103))</f>
        <v/>
      </c>
      <c r="Z103" s="113" t="str">
        <f>IF(OR($M103="",$N103=""),"",_xlfn.BETA.INV(ABS(VLOOKUP($S$1,VLookups!$A$30:$B$31,2,FALSE)-Z$3),IF($G103="L",$N103,$M103),IF($G103="L",$M103,$N103),$B103,$D103))</f>
        <v/>
      </c>
      <c r="AA103" s="112" t="str">
        <f>IF(OR($M103="",$N103=""),"",_xlfn.BETA.INV(ABS(VLOOKUP($S$1,VLookups!$A$30:$B$31,2,FALSE)-AA$3),IF($G103="L",$N103,$M103),IF($G103="L",$M103,$N103),$B103,$D103))</f>
        <v/>
      </c>
      <c r="AB103" s="113" t="str">
        <f>IF(OR($M103="",$N103=""),"",_xlfn.BETA.INV(ABS(VLOOKUP($S$1,VLookups!$A$30:$B$31,2,FALSE)-AB$3),IF($G103="L",$N103,$M103),IF($G103="L",$M103,$N103),$B103,$D103))</f>
        <v/>
      </c>
      <c r="AC103" s="112" t="str">
        <f>IF(OR($M103="",$N103=""),"",_xlfn.BETA.INV(ABS(VLOOKUP($S$1,VLookups!$A$30:$B$31,2,FALSE)-AC$3),IF($G103="L",$N103,$M103),IF($G103="L",$M103,$N103),$B103,$D103))</f>
        <v/>
      </c>
      <c r="AD103" s="113" t="str">
        <f>IF(OR($M103="",$N103=""),"",_xlfn.BETA.INV(ABS(VLOOKUP($S$1,VLookups!$A$30:$B$31,2,FALSE)-AD$3),IF($G103="L",$N103,$M103),IF($G103="L",$M103,$N103),$B103,$D103))</f>
        <v/>
      </c>
      <c r="AE103" s="112" t="str">
        <f>IF(OR($M103="",$N103=""),"",_xlfn.BETA.INV(ABS(VLOOKUP($S$1,VLookups!$A$30:$B$31,2,FALSE)-AE$3),IF($G103="L",$N103,$M103),IF($G103="L",$M103,$N103),$B103,$D103))</f>
        <v/>
      </c>
      <c r="AF103" s="113" t="str">
        <f>IF(OR($M103="",$N103=""),"",_xlfn.BETA.INV(ABS(VLOOKUP($S$1,VLookups!$A$30:$B$31,2,FALSE)-AF$3),IF($G103="L",$N103,$M103),IF($G103="L",$M103,$N103),$B103,$D103))</f>
        <v/>
      </c>
      <c r="AG103" s="15"/>
      <c r="AH103" s="194" t="str">
        <f t="shared" si="177"/>
        <v/>
      </c>
      <c r="AI103" s="192" t="str">
        <f t="shared" si="178"/>
        <v/>
      </c>
      <c r="AJ103" s="177" t="str">
        <f t="shared" si="255"/>
        <v/>
      </c>
      <c r="AK103" s="177" t="str">
        <f t="shared" si="232"/>
        <v/>
      </c>
      <c r="AL103" s="177" t="str">
        <f t="shared" si="232"/>
        <v/>
      </c>
      <c r="AM103" s="177" t="str">
        <f t="shared" si="232"/>
        <v/>
      </c>
      <c r="AN103" s="177" t="str">
        <f t="shared" si="232"/>
        <v/>
      </c>
      <c r="AO103" s="177" t="str">
        <f t="shared" si="232"/>
        <v/>
      </c>
      <c r="AP103" s="177" t="str">
        <f t="shared" si="232"/>
        <v/>
      </c>
      <c r="AQ103" s="177" t="str">
        <f t="shared" si="232"/>
        <v/>
      </c>
      <c r="AR103" s="177" t="str">
        <f t="shared" si="232"/>
        <v/>
      </c>
      <c r="AS103" s="177" t="str">
        <f t="shared" si="232"/>
        <v/>
      </c>
      <c r="AT103" s="177" t="str">
        <f t="shared" si="232"/>
        <v/>
      </c>
      <c r="AU103" s="177" t="str">
        <f t="shared" si="232"/>
        <v/>
      </c>
      <c r="AV103" s="177" t="str">
        <f t="shared" si="232"/>
        <v/>
      </c>
      <c r="AW103" s="177" t="str">
        <f t="shared" si="232"/>
        <v/>
      </c>
      <c r="AX103" s="177" t="str">
        <f t="shared" si="232"/>
        <v/>
      </c>
      <c r="AY103" s="177" t="str">
        <f t="shared" si="232"/>
        <v/>
      </c>
      <c r="AZ103" s="177" t="str">
        <f t="shared" ref="AZ103" si="292">IF(ISNONTEXT($AH103),AY103+$AH103,"")</f>
        <v/>
      </c>
      <c r="BA103" s="177" t="str">
        <f t="shared" ref="BA103" si="293">IF(ISNONTEXT($AH103),AZ103+$AH103,"")</f>
        <v/>
      </c>
      <c r="BB103" s="177" t="str">
        <f t="shared" ref="BB103" si="294">IF(ISNONTEXT($AH103),BA103+$AH103,"")</f>
        <v/>
      </c>
      <c r="BC103" s="177" t="str">
        <f t="shared" ref="BC103" si="295">IF(ISNONTEXT($AH103),BB103+$AH103,"")</f>
        <v/>
      </c>
      <c r="BD103" s="177" t="str">
        <f t="shared" ref="BD103" si="296">IF(ISNONTEXT($AH103),BC103+$AH103,"")</f>
        <v/>
      </c>
      <c r="BE103" s="177" t="str">
        <f t="shared" ref="BE103" si="297">IF(ISNONTEXT($AH103),BD103+$AH103,"")</f>
        <v/>
      </c>
      <c r="BF103" s="177" t="str">
        <f t="shared" ref="BF103" si="298">IF(ISNONTEXT($AH103),BE103+$AH103,"")</f>
        <v/>
      </c>
      <c r="BG103" s="177" t="str">
        <f t="shared" ref="BG103" si="299">IF(ISNONTEXT($AH103),BF103+$AH103,"")</f>
        <v/>
      </c>
      <c r="BH103" s="177" t="str">
        <f t="shared" ref="BH103" si="300">IF(ISNONTEXT($AH103),BG103+$AH103,"")</f>
        <v/>
      </c>
      <c r="BI103" s="177" t="str">
        <f t="shared" ref="BI103" si="301">IF(ISNONTEXT($AH103),BH103+$AH103,"")</f>
        <v/>
      </c>
      <c r="BJ103" s="177" t="str">
        <f t="shared" ref="BJ103" si="302">IF(ISNONTEXT($AH103),BI103+$AH103,"")</f>
        <v/>
      </c>
      <c r="BK103" s="177" t="str">
        <f t="shared" ref="BK103" si="303">IF(ISNONTEXT($AH103),BJ103+$AH103,"")</f>
        <v/>
      </c>
      <c r="BL103" s="177" t="str">
        <f t="shared" ref="BL103" si="304">IF(ISNONTEXT($AH103),BK103+$AH103,"")</f>
        <v/>
      </c>
      <c r="BM103" s="177" t="str">
        <f t="shared" ref="BM103" si="305">IF(ISNONTEXT($AH103),BL103+$AH103,"")</f>
        <v/>
      </c>
      <c r="BN103" s="177" t="str">
        <f t="shared" ref="BN103" si="306">IF(ISNONTEXT($AH103),BM103+$AH103,"")</f>
        <v/>
      </c>
      <c r="BO103" s="177" t="str">
        <f t="shared" ref="BO103" si="307">IF(ISNONTEXT($AH103),BN103+$AH103,"")</f>
        <v/>
      </c>
      <c r="BP103" s="177" t="str">
        <f t="shared" si="233"/>
        <v/>
      </c>
      <c r="BQ103" s="177" t="str">
        <f t="shared" si="233"/>
        <v/>
      </c>
      <c r="BR103" s="177" t="str">
        <f t="shared" si="233"/>
        <v/>
      </c>
      <c r="BS103" s="177" t="str">
        <f t="shared" si="233"/>
        <v/>
      </c>
      <c r="BT103" s="177" t="str">
        <f t="shared" si="233"/>
        <v/>
      </c>
      <c r="BU103" s="177" t="str">
        <f t="shared" si="233"/>
        <v/>
      </c>
      <c r="BV103" s="177" t="str">
        <f t="shared" si="233"/>
        <v/>
      </c>
      <c r="BW103" s="177" t="str">
        <f t="shared" si="233"/>
        <v/>
      </c>
      <c r="BX103" s="177" t="str">
        <f t="shared" si="233"/>
        <v/>
      </c>
      <c r="BY103" s="177" t="str">
        <f t="shared" si="233"/>
        <v/>
      </c>
      <c r="BZ103" s="177" t="str">
        <f t="shared" si="233"/>
        <v/>
      </c>
      <c r="CA103" s="177" t="str">
        <f t="shared" si="233"/>
        <v/>
      </c>
      <c r="CB103" s="177" t="str">
        <f t="shared" si="233"/>
        <v/>
      </c>
      <c r="CC103" s="177" t="str">
        <f t="shared" si="233"/>
        <v/>
      </c>
      <c r="CD103" s="177" t="str">
        <f t="shared" si="233"/>
        <v/>
      </c>
      <c r="CE103" s="177" t="str">
        <f t="shared" ref="CE103" si="308">IF(ISNONTEXT($AH103),CD103+$AH103,"")</f>
        <v/>
      </c>
      <c r="CF103" s="177" t="str">
        <f t="shared" ref="CF103" si="309">IF(ISNONTEXT($AH103),CE103+$AH103,"")</f>
        <v/>
      </c>
      <c r="CG103" s="177" t="str">
        <f t="shared" ref="CG103" si="310">IF(ISNONTEXT($AH103),CF103+$AH103,"")</f>
        <v/>
      </c>
      <c r="CH103" s="177" t="str">
        <f t="shared" ref="CH103" si="311">IF(ISNONTEXT($AH103),CG103+$AH103,"")</f>
        <v/>
      </c>
      <c r="CI103" s="177" t="str">
        <f t="shared" ref="CI103" si="312">IF(ISNONTEXT($AH103),CH103+$AH103,"")</f>
        <v/>
      </c>
      <c r="CJ103" s="177" t="str">
        <f t="shared" ref="CJ103" si="313">IF(ISNONTEXT($AH103),CI103+$AH103,"")</f>
        <v/>
      </c>
      <c r="CK103" s="177" t="str">
        <f t="shared" ref="CK103" si="314">IF(ISNONTEXT($AH103),CJ103+$AH103,"")</f>
        <v/>
      </c>
      <c r="CL103" s="177" t="str">
        <f t="shared" ref="CL103" si="315">IF(ISNONTEXT($AH103),CK103+$AH103,"")</f>
        <v/>
      </c>
      <c r="CM103" s="177" t="str">
        <f t="shared" ref="CM103" si="316">IF(ISNONTEXT($AH103),CL103+$AH103,"")</f>
        <v/>
      </c>
      <c r="CN103" s="177" t="str">
        <f t="shared" ref="CN103" si="317">IF(ISNONTEXT($AH103),CM103+$AH103,"")</f>
        <v/>
      </c>
      <c r="CO103" s="177" t="str">
        <f t="shared" ref="CO103" si="318">IF(ISNONTEXT($AH103),CN103+$AH103,"")</f>
        <v/>
      </c>
      <c r="CP103" s="177" t="str">
        <f t="shared" ref="CP103" si="319">IF(ISNONTEXT($AH103),CO103+$AH103,"")</f>
        <v/>
      </c>
      <c r="CQ103" s="177" t="str">
        <f t="shared" ref="CQ103" si="320">IF(ISNONTEXT($AH103),CP103+$AH103,"")</f>
        <v/>
      </c>
      <c r="CR103" s="177" t="str">
        <f t="shared" ref="CR103" si="321">IF(ISNONTEXT($AH103),CQ103+$AH103,"")</f>
        <v/>
      </c>
      <c r="CS103" s="177" t="str">
        <f t="shared" ref="CS103" si="322">IF(ISNONTEXT($AH103),CR103+$AH103,"")</f>
        <v/>
      </c>
      <c r="CT103" s="177" t="str">
        <f t="shared" ref="CT103" si="323">IF(ISNONTEXT($AH103),CS103+$AH103,"")</f>
        <v/>
      </c>
      <c r="CU103" s="177" t="str">
        <f t="shared" si="275"/>
        <v/>
      </c>
      <c r="CV103" s="177" t="str">
        <f t="shared" si="276"/>
        <v/>
      </c>
      <c r="CW103" s="177" t="str">
        <f t="shared" si="277"/>
        <v/>
      </c>
      <c r="CX103" s="177" t="str">
        <f t="shared" si="278"/>
        <v/>
      </c>
      <c r="CY103" s="177" t="str">
        <f t="shared" si="279"/>
        <v/>
      </c>
      <c r="CZ103" s="177" t="str">
        <f t="shared" si="280"/>
        <v/>
      </c>
      <c r="DA103" s="177" t="str">
        <f t="shared" si="281"/>
        <v/>
      </c>
      <c r="DB103" s="177" t="str">
        <f t="shared" si="282"/>
        <v/>
      </c>
      <c r="DC103" s="177" t="str">
        <f t="shared" si="283"/>
        <v/>
      </c>
      <c r="DD103" s="177" t="str">
        <f t="shared" si="284"/>
        <v/>
      </c>
      <c r="DE103" s="177" t="str">
        <f t="shared" si="285"/>
        <v/>
      </c>
      <c r="DF103" s="177" t="str">
        <f t="shared" si="286"/>
        <v/>
      </c>
      <c r="DG103" s="177" t="str">
        <f t="shared" si="287"/>
        <v/>
      </c>
      <c r="DH103" s="177" t="str">
        <f t="shared" si="288"/>
        <v/>
      </c>
      <c r="DI103" s="177" t="str">
        <f t="shared" si="289"/>
        <v/>
      </c>
      <c r="DJ103" s="177" t="str">
        <f t="shared" si="256"/>
        <v/>
      </c>
      <c r="DK103" s="177" t="str">
        <f t="shared" si="257"/>
        <v/>
      </c>
      <c r="DL103" s="177" t="str">
        <f t="shared" si="258"/>
        <v/>
      </c>
      <c r="DM103" s="177" t="str">
        <f t="shared" si="259"/>
        <v/>
      </c>
      <c r="DN103" s="177" t="str">
        <f t="shared" si="260"/>
        <v/>
      </c>
      <c r="DO103" s="177" t="str">
        <f t="shared" si="261"/>
        <v/>
      </c>
      <c r="DP103" s="177" t="str">
        <f t="shared" si="262"/>
        <v/>
      </c>
      <c r="DQ103" s="177" t="str">
        <f t="shared" si="263"/>
        <v/>
      </c>
      <c r="DR103" s="177" t="str">
        <f t="shared" si="264"/>
        <v/>
      </c>
      <c r="DS103" s="177" t="str">
        <f t="shared" si="265"/>
        <v/>
      </c>
      <c r="DT103" s="177" t="str">
        <f t="shared" si="266"/>
        <v/>
      </c>
      <c r="DU103" s="177" t="str">
        <f t="shared" si="267"/>
        <v/>
      </c>
      <c r="DV103" s="177" t="str">
        <f t="shared" si="268"/>
        <v/>
      </c>
      <c r="DW103" s="177" t="str">
        <f t="shared" si="269"/>
        <v/>
      </c>
      <c r="DX103" s="177" t="str">
        <f t="shared" si="270"/>
        <v/>
      </c>
      <c r="DY103" s="177" t="str">
        <f t="shared" si="271"/>
        <v/>
      </c>
      <c r="DZ103" s="177" t="str">
        <f t="shared" si="234"/>
        <v/>
      </c>
      <c r="EA103" s="177" t="str">
        <f t="shared" si="234"/>
        <v/>
      </c>
      <c r="EB103" s="177" t="str">
        <f t="shared" si="234"/>
        <v/>
      </c>
      <c r="EC103" s="177" t="str">
        <f t="shared" si="234"/>
        <v/>
      </c>
      <c r="ED103" s="177" t="str">
        <f t="shared" si="234"/>
        <v/>
      </c>
      <c r="EE103" s="177" t="str">
        <f t="shared" si="234"/>
        <v/>
      </c>
      <c r="EF103" s="177" t="str">
        <f t="shared" si="234"/>
        <v/>
      </c>
      <c r="EG103" s="177" t="str">
        <f t="shared" si="234"/>
        <v/>
      </c>
      <c r="EH103" s="177" t="str">
        <f t="shared" si="234"/>
        <v/>
      </c>
      <c r="EI103" s="177" t="str">
        <f t="shared" si="234"/>
        <v/>
      </c>
      <c r="EJ103" s="177" t="str">
        <f t="shared" si="234"/>
        <v/>
      </c>
      <c r="EK103" s="177" t="str">
        <f t="shared" si="234"/>
        <v/>
      </c>
      <c r="EL103" s="177" t="str">
        <f t="shared" si="234"/>
        <v/>
      </c>
      <c r="EM103" s="177" t="str">
        <f t="shared" si="234"/>
        <v/>
      </c>
      <c r="EN103" s="177" t="str">
        <f t="shared" si="234"/>
        <v/>
      </c>
      <c r="EO103" s="177" t="str">
        <f t="shared" ref="EO103" si="324">IF(ISNONTEXT($AH103),EN103+$AH103,"")</f>
        <v/>
      </c>
      <c r="EP103" s="177" t="str">
        <f t="shared" ref="EP103" si="325">IF(ISNONTEXT($AH103),EO103+$AH103,"")</f>
        <v/>
      </c>
      <c r="EQ103" s="177" t="str">
        <f t="shared" ref="EQ103" si="326">IF(ISNONTEXT($AH103),EP103+$AH103,"")</f>
        <v/>
      </c>
      <c r="ER103" s="177" t="str">
        <f t="shared" ref="ER103" si="327">IF(ISNONTEXT($AH103),EQ103+$AH103,"")</f>
        <v/>
      </c>
      <c r="ES103" s="177" t="str">
        <f t="shared" ref="ES103" si="328">IF(ISNONTEXT($AH103),ER103+$AH103,"")</f>
        <v/>
      </c>
      <c r="ET103" s="177" t="str">
        <f t="shared" ref="ET103" si="329">IF(ISNONTEXT($AH103),ES103+$AH103,"")</f>
        <v/>
      </c>
      <c r="EU103" s="177" t="str">
        <f t="shared" ref="EU103" si="330">IF(ISNONTEXT($AH103),ET103+$AH103,"")</f>
        <v/>
      </c>
      <c r="EV103" s="177" t="str">
        <f t="shared" ref="EV103" si="331">IF(ISNONTEXT($AH103),EU103+$AH103,"")</f>
        <v/>
      </c>
      <c r="EW103" s="177" t="str">
        <f t="shared" ref="EW103" si="332">IF(ISNONTEXT($AH103),EV103+$AH103,"")</f>
        <v/>
      </c>
      <c r="EX103" s="177" t="str">
        <f t="shared" ref="EX103" si="333">IF(ISNONTEXT($AH103),EW103+$AH103,"")</f>
        <v/>
      </c>
      <c r="EY103" s="177" t="str">
        <f t="shared" ref="EY103" si="334">IF(ISNONTEXT($AH103),EX103+$AH103,"")</f>
        <v/>
      </c>
      <c r="EZ103" s="177" t="str">
        <f t="shared" ref="EZ103" si="335">IF(ISNONTEXT($AH103),EY103+$AH103,"")</f>
        <v/>
      </c>
      <c r="FA103" s="177" t="str">
        <f t="shared" ref="FA103" si="336">IF(ISNONTEXT($AH103),EZ103+$AH103,"")</f>
        <v/>
      </c>
      <c r="FB103" s="177" t="str">
        <f t="shared" ref="FB103" si="337">IF(ISNONTEXT($AH103),FA103+$AH103,"")</f>
        <v/>
      </c>
      <c r="FC103" s="177" t="str">
        <f t="shared" ref="FC103" si="338">IF(ISNONTEXT($AH103),FB103+$AH103,"")</f>
        <v/>
      </c>
      <c r="FD103" s="177" t="str">
        <f t="shared" ref="FD103" si="339">IF(ISNONTEXT($AH103),FC103+$AH103,"")</f>
        <v/>
      </c>
      <c r="FE103" s="177" t="str">
        <f t="shared" si="239"/>
        <v/>
      </c>
      <c r="FF103" s="177" t="str">
        <f t="shared" si="239"/>
        <v/>
      </c>
      <c r="FG103" s="177" t="str">
        <f t="shared" si="239"/>
        <v/>
      </c>
      <c r="FH103" s="177" t="str">
        <f t="shared" si="239"/>
        <v/>
      </c>
      <c r="FI103" s="177" t="str">
        <f t="shared" si="239"/>
        <v/>
      </c>
      <c r="FJ103" s="177" t="str">
        <f t="shared" si="239"/>
        <v/>
      </c>
      <c r="FK103" s="177" t="str">
        <f t="shared" si="239"/>
        <v/>
      </c>
      <c r="FL103" s="177" t="str">
        <f t="shared" si="239"/>
        <v/>
      </c>
      <c r="FM103" s="177" t="str">
        <f t="shared" si="239"/>
        <v/>
      </c>
      <c r="FN103" s="177" t="str">
        <f t="shared" si="239"/>
        <v/>
      </c>
      <c r="FO103" s="177" t="str">
        <f t="shared" si="239"/>
        <v/>
      </c>
      <c r="FP103" s="177" t="str">
        <f t="shared" si="239"/>
        <v/>
      </c>
      <c r="FQ103" s="177" t="str">
        <f t="shared" si="239"/>
        <v/>
      </c>
      <c r="FR103" s="177" t="str">
        <f t="shared" si="239"/>
        <v/>
      </c>
      <c r="FS103" s="177" t="str">
        <f t="shared" si="239"/>
        <v/>
      </c>
      <c r="FT103" s="177" t="str">
        <f t="shared" si="239"/>
        <v/>
      </c>
      <c r="FU103" s="177" t="str">
        <f t="shared" si="235"/>
        <v/>
      </c>
      <c r="FV103" s="177" t="str">
        <f t="shared" si="235"/>
        <v/>
      </c>
      <c r="FW103" s="177" t="str">
        <f t="shared" si="235"/>
        <v/>
      </c>
      <c r="FX103" s="177" t="str">
        <f t="shared" si="235"/>
        <v/>
      </c>
      <c r="FY103" s="177" t="str">
        <f t="shared" si="235"/>
        <v/>
      </c>
      <c r="FZ103" s="177" t="str">
        <f t="shared" si="235"/>
        <v/>
      </c>
      <c r="GA103" s="177" t="str">
        <f t="shared" si="235"/>
        <v/>
      </c>
      <c r="GB103" s="177" t="str">
        <f t="shared" si="235"/>
        <v/>
      </c>
      <c r="GC103" s="177" t="str">
        <f t="shared" si="235"/>
        <v/>
      </c>
      <c r="GD103" s="177" t="str">
        <f t="shared" si="235"/>
        <v/>
      </c>
      <c r="GE103" s="177" t="str">
        <f t="shared" si="235"/>
        <v/>
      </c>
      <c r="GF103" s="177" t="str">
        <f t="shared" si="235"/>
        <v/>
      </c>
      <c r="GG103" s="177" t="str">
        <f t="shared" si="235"/>
        <v/>
      </c>
      <c r="GH103" s="177" t="str">
        <f t="shared" si="235"/>
        <v/>
      </c>
      <c r="GI103" s="177" t="str">
        <f t="shared" si="235"/>
        <v/>
      </c>
      <c r="GJ103" s="177" t="str">
        <f t="shared" ref="GJ103" si="340">IF(ISNONTEXT($AH103),GI103+$AH103,"")</f>
        <v/>
      </c>
      <c r="GK103" s="177" t="str">
        <f t="shared" ref="GK103" si="341">IF(ISNONTEXT($AH103),GJ103+$AH103,"")</f>
        <v/>
      </c>
      <c r="GL103" s="177" t="str">
        <f t="shared" ref="GL103" si="342">IF(ISNONTEXT($AH103),GK103+$AH103,"")</f>
        <v/>
      </c>
      <c r="GM103" s="177" t="str">
        <f t="shared" si="290"/>
        <v/>
      </c>
      <c r="GN103" s="177" t="str">
        <f t="shared" si="236"/>
        <v/>
      </c>
      <c r="GO103" s="177" t="str">
        <f t="shared" si="236"/>
        <v/>
      </c>
      <c r="GP103" s="177" t="str">
        <f t="shared" si="236"/>
        <v/>
      </c>
      <c r="GQ103" s="177" t="str">
        <f t="shared" si="236"/>
        <v/>
      </c>
      <c r="GR103" s="177" t="str">
        <f t="shared" si="236"/>
        <v/>
      </c>
      <c r="GS103" s="177" t="str">
        <f t="shared" si="236"/>
        <v/>
      </c>
      <c r="GT103" s="177" t="str">
        <f t="shared" si="236"/>
        <v/>
      </c>
      <c r="GU103" s="177" t="str">
        <f t="shared" si="236"/>
        <v/>
      </c>
      <c r="GV103" s="177" t="str">
        <f t="shared" si="236"/>
        <v/>
      </c>
      <c r="GW103" s="177" t="str">
        <f t="shared" si="236"/>
        <v/>
      </c>
      <c r="GX103" s="177" t="str">
        <f t="shared" si="236"/>
        <v/>
      </c>
      <c r="GY103" s="177" t="str">
        <f t="shared" si="236"/>
        <v/>
      </c>
      <c r="GZ103" s="177" t="str">
        <f t="shared" si="236"/>
        <v/>
      </c>
      <c r="HA103" s="177" t="str">
        <f t="shared" si="236"/>
        <v/>
      </c>
      <c r="HB103" s="177" t="str">
        <f t="shared" si="236"/>
        <v/>
      </c>
      <c r="HC103" s="177" t="str">
        <f t="shared" ref="HC103" si="343">IF(ISNONTEXT($AH103),HB103+$AH103,"")</f>
        <v/>
      </c>
      <c r="HD103" s="177" t="str">
        <f t="shared" ref="HD103" si="344">IF(ISNONTEXT($AH103),HC103+$AH103,"")</f>
        <v/>
      </c>
      <c r="HE103" s="177" t="str">
        <f t="shared" ref="HE103" si="345">IF(ISNONTEXT($AH103),HD103+$AH103,"")</f>
        <v/>
      </c>
      <c r="HF103" s="177" t="str">
        <f t="shared" ref="HF103" si="346">IF(ISNONTEXT($AH103),HE103+$AH103,"")</f>
        <v/>
      </c>
      <c r="HG103" s="177" t="str">
        <f t="shared" ref="HG103" si="347">IF(ISNONTEXT($AH103),HF103+$AH103,"")</f>
        <v/>
      </c>
      <c r="HH103" s="177" t="str">
        <f t="shared" ref="HH103" si="348">IF(ISNONTEXT($AH103),HG103+$AH103,"")</f>
        <v/>
      </c>
      <c r="HI103" s="177" t="str">
        <f t="shared" ref="HI103" si="349">IF(ISNONTEXT($AH103),HH103+$AH103,"")</f>
        <v/>
      </c>
      <c r="HJ103" s="177" t="str">
        <f t="shared" ref="HJ103" si="350">IF(ISNONTEXT($AH103),HI103+$AH103,"")</f>
        <v/>
      </c>
      <c r="HK103" s="177" t="str">
        <f t="shared" ref="HK103" si="351">IF(ISNONTEXT($AH103),HJ103+$AH103,"")</f>
        <v/>
      </c>
      <c r="HL103" s="177" t="str">
        <f t="shared" ref="HL103" si="352">IF(ISNONTEXT($AH103),HK103+$AH103,"")</f>
        <v/>
      </c>
      <c r="HM103" s="177" t="str">
        <f t="shared" ref="HM103" si="353">IF(ISNONTEXT($AH103),HL103+$AH103,"")</f>
        <v/>
      </c>
      <c r="HN103" s="177" t="str">
        <f t="shared" ref="HN103" si="354">IF(ISNONTEXT($AH103),HM103+$AH103,"")</f>
        <v/>
      </c>
      <c r="HO103" s="177" t="str">
        <f t="shared" ref="HO103" si="355">IF(ISNONTEXT($AH103),HN103+$AH103,"")</f>
        <v/>
      </c>
      <c r="HP103" s="177" t="str">
        <f t="shared" ref="HP103" si="356">IF(ISNONTEXT($AH103),HO103+$AH103,"")</f>
        <v/>
      </c>
      <c r="HQ103" s="177" t="str">
        <f t="shared" ref="HQ103" si="357">IF(ISNONTEXT($AH103),HP103+$AH103,"")</f>
        <v/>
      </c>
      <c r="HR103" s="177" t="str">
        <f t="shared" ref="HR103" si="358">IF(ISNONTEXT($AH103),HQ103+$AH103,"")</f>
        <v/>
      </c>
      <c r="HS103" s="177" t="str">
        <f t="shared" si="291"/>
        <v/>
      </c>
      <c r="HT103" s="177" t="str">
        <f t="shared" si="237"/>
        <v/>
      </c>
      <c r="HU103" s="177" t="str">
        <f t="shared" si="237"/>
        <v/>
      </c>
      <c r="HV103" s="177" t="str">
        <f t="shared" si="237"/>
        <v/>
      </c>
      <c r="HW103" s="177" t="str">
        <f t="shared" si="237"/>
        <v/>
      </c>
      <c r="HX103" s="177" t="str">
        <f t="shared" si="237"/>
        <v/>
      </c>
      <c r="HY103" s="177" t="str">
        <f t="shared" si="237"/>
        <v/>
      </c>
      <c r="HZ103" s="177" t="str">
        <f t="shared" si="237"/>
        <v/>
      </c>
      <c r="IA103" s="192" t="str">
        <f t="shared" si="181"/>
        <v/>
      </c>
      <c r="IB103" s="193" t="e">
        <f t="shared" si="172"/>
        <v>#N/A</v>
      </c>
      <c r="IC103" s="193" t="e">
        <f t="shared" si="241"/>
        <v>#N/A</v>
      </c>
      <c r="ID103" s="193" t="e">
        <f t="shared" si="241"/>
        <v>#N/A</v>
      </c>
      <c r="IE103" s="193" t="e">
        <f t="shared" si="241"/>
        <v>#N/A</v>
      </c>
      <c r="IF103" s="193" t="e">
        <f t="shared" si="251"/>
        <v>#N/A</v>
      </c>
      <c r="IG103" s="193" t="e">
        <f t="shared" si="251"/>
        <v>#N/A</v>
      </c>
      <c r="IH103" s="193" t="e">
        <f t="shared" si="251"/>
        <v>#N/A</v>
      </c>
      <c r="II103" s="193" t="e">
        <f t="shared" si="251"/>
        <v>#N/A</v>
      </c>
      <c r="IJ103" s="193" t="e">
        <f t="shared" si="251"/>
        <v>#N/A</v>
      </c>
      <c r="IK103" s="193" t="e">
        <f t="shared" si="251"/>
        <v>#N/A</v>
      </c>
      <c r="IL103" s="193" t="e">
        <f t="shared" si="251"/>
        <v>#N/A</v>
      </c>
      <c r="IM103" s="193" t="e">
        <f t="shared" si="251"/>
        <v>#N/A</v>
      </c>
      <c r="IN103" s="193" t="e">
        <f t="shared" si="251"/>
        <v>#N/A</v>
      </c>
      <c r="IO103" s="193" t="e">
        <f t="shared" si="251"/>
        <v>#N/A</v>
      </c>
      <c r="IP103" s="193" t="e">
        <f t="shared" si="251"/>
        <v>#N/A</v>
      </c>
      <c r="IQ103" s="193" t="e">
        <f t="shared" si="251"/>
        <v>#N/A</v>
      </c>
      <c r="IR103" s="193" t="e">
        <f t="shared" si="251"/>
        <v>#N/A</v>
      </c>
      <c r="IS103" s="193" t="e">
        <f t="shared" si="251"/>
        <v>#N/A</v>
      </c>
      <c r="IT103" s="193" t="e">
        <f t="shared" si="251"/>
        <v>#N/A</v>
      </c>
      <c r="IU103" s="193" t="e">
        <f t="shared" si="247"/>
        <v>#N/A</v>
      </c>
      <c r="IV103" s="193" t="e">
        <f t="shared" si="247"/>
        <v>#N/A</v>
      </c>
      <c r="IW103" s="193" t="e">
        <f t="shared" si="247"/>
        <v>#N/A</v>
      </c>
      <c r="IX103" s="193" t="e">
        <f t="shared" si="247"/>
        <v>#N/A</v>
      </c>
      <c r="IY103" s="193" t="e">
        <f t="shared" si="247"/>
        <v>#N/A</v>
      </c>
      <c r="IZ103" s="193" t="e">
        <f t="shared" si="247"/>
        <v>#N/A</v>
      </c>
      <c r="JA103" s="193" t="e">
        <f t="shared" si="247"/>
        <v>#N/A</v>
      </c>
      <c r="JB103" s="193" t="e">
        <f t="shared" si="247"/>
        <v>#N/A</v>
      </c>
      <c r="JC103" s="193" t="e">
        <f t="shared" si="247"/>
        <v>#N/A</v>
      </c>
      <c r="JD103" s="193" t="e">
        <f t="shared" si="247"/>
        <v>#N/A</v>
      </c>
      <c r="JE103" s="193" t="e">
        <f t="shared" si="247"/>
        <v>#N/A</v>
      </c>
      <c r="JF103" s="193" t="e">
        <f t="shared" si="247"/>
        <v>#N/A</v>
      </c>
      <c r="JG103" s="193" t="e">
        <f t="shared" si="247"/>
        <v>#N/A</v>
      </c>
      <c r="JH103" s="193" t="e">
        <f t="shared" si="247"/>
        <v>#N/A</v>
      </c>
      <c r="JI103" s="193" t="e">
        <f t="shared" si="247"/>
        <v>#N/A</v>
      </c>
      <c r="JJ103" s="193" t="e">
        <f t="shared" si="244"/>
        <v>#N/A</v>
      </c>
      <c r="JK103" s="193" t="e">
        <f t="shared" si="244"/>
        <v>#N/A</v>
      </c>
      <c r="JL103" s="193" t="e">
        <f t="shared" si="244"/>
        <v>#N/A</v>
      </c>
      <c r="JM103" s="193" t="e">
        <f t="shared" si="244"/>
        <v>#N/A</v>
      </c>
      <c r="JN103" s="193" t="e">
        <f t="shared" si="244"/>
        <v>#N/A</v>
      </c>
      <c r="JO103" s="193" t="e">
        <f t="shared" si="244"/>
        <v>#N/A</v>
      </c>
      <c r="JP103" s="193" t="e">
        <f t="shared" si="244"/>
        <v>#N/A</v>
      </c>
      <c r="JQ103" s="193" t="e">
        <f t="shared" si="244"/>
        <v>#N/A</v>
      </c>
      <c r="JR103" s="193" t="e">
        <f t="shared" si="244"/>
        <v>#N/A</v>
      </c>
      <c r="JS103" s="193" t="e">
        <f t="shared" si="244"/>
        <v>#N/A</v>
      </c>
      <c r="JT103" s="193" t="e">
        <f t="shared" si="244"/>
        <v>#N/A</v>
      </c>
      <c r="JU103" s="193" t="e">
        <f t="shared" si="244"/>
        <v>#N/A</v>
      </c>
      <c r="JV103" s="193" t="e">
        <f t="shared" si="244"/>
        <v>#N/A</v>
      </c>
      <c r="JW103" s="193" t="e">
        <f t="shared" si="244"/>
        <v>#N/A</v>
      </c>
      <c r="JX103" s="193" t="e">
        <f t="shared" si="244"/>
        <v>#N/A</v>
      </c>
      <c r="JY103" s="193" t="e">
        <f t="shared" si="272"/>
        <v>#N/A</v>
      </c>
      <c r="JZ103" s="193" t="e">
        <f t="shared" si="272"/>
        <v>#N/A</v>
      </c>
      <c r="KA103" s="193" t="e">
        <f t="shared" si="272"/>
        <v>#N/A</v>
      </c>
      <c r="KB103" s="193" t="e">
        <f t="shared" si="272"/>
        <v>#N/A</v>
      </c>
      <c r="KC103" s="193" t="e">
        <f t="shared" si="272"/>
        <v>#N/A</v>
      </c>
      <c r="KD103" s="193" t="e">
        <f t="shared" si="272"/>
        <v>#N/A</v>
      </c>
      <c r="KE103" s="193" t="e">
        <f t="shared" si="272"/>
        <v>#N/A</v>
      </c>
      <c r="KF103" s="193" t="e">
        <f t="shared" si="272"/>
        <v>#N/A</v>
      </c>
      <c r="KG103" s="193" t="e">
        <f t="shared" si="272"/>
        <v>#N/A</v>
      </c>
      <c r="KH103" s="193" t="e">
        <f t="shared" si="272"/>
        <v>#N/A</v>
      </c>
      <c r="KI103" s="193" t="e">
        <f t="shared" si="272"/>
        <v>#N/A</v>
      </c>
      <c r="KJ103" s="193" t="e">
        <f t="shared" si="272"/>
        <v>#N/A</v>
      </c>
      <c r="KK103" s="193" t="e">
        <f t="shared" si="272"/>
        <v>#N/A</v>
      </c>
      <c r="KL103" s="193" t="e">
        <f t="shared" si="272"/>
        <v>#N/A</v>
      </c>
      <c r="KM103" s="193" t="e">
        <f t="shared" si="272"/>
        <v>#N/A</v>
      </c>
      <c r="KN103" s="193" t="e">
        <f t="shared" si="193"/>
        <v>#N/A</v>
      </c>
      <c r="KO103" s="193" t="e">
        <f t="shared" si="242"/>
        <v>#N/A</v>
      </c>
      <c r="KP103" s="193" t="e">
        <f t="shared" si="242"/>
        <v>#N/A</v>
      </c>
      <c r="KQ103" s="193" t="e">
        <f t="shared" si="242"/>
        <v>#N/A</v>
      </c>
      <c r="KR103" s="193" t="e">
        <f t="shared" si="252"/>
        <v>#N/A</v>
      </c>
      <c r="KS103" s="193" t="e">
        <f t="shared" si="252"/>
        <v>#N/A</v>
      </c>
      <c r="KT103" s="193" t="e">
        <f t="shared" si="252"/>
        <v>#N/A</v>
      </c>
      <c r="KU103" s="193" t="e">
        <f t="shared" si="252"/>
        <v>#N/A</v>
      </c>
      <c r="KV103" s="193" t="e">
        <f t="shared" si="252"/>
        <v>#N/A</v>
      </c>
      <c r="KW103" s="193" t="e">
        <f t="shared" si="252"/>
        <v>#N/A</v>
      </c>
      <c r="KX103" s="193" t="e">
        <f t="shared" si="252"/>
        <v>#N/A</v>
      </c>
      <c r="KY103" s="193" t="e">
        <f t="shared" si="252"/>
        <v>#N/A</v>
      </c>
      <c r="KZ103" s="193" t="e">
        <f t="shared" si="252"/>
        <v>#N/A</v>
      </c>
      <c r="LA103" s="193" t="e">
        <f t="shared" si="252"/>
        <v>#N/A</v>
      </c>
      <c r="LB103" s="193" t="e">
        <f t="shared" si="252"/>
        <v>#N/A</v>
      </c>
      <c r="LC103" s="193" t="e">
        <f t="shared" si="252"/>
        <v>#N/A</v>
      </c>
      <c r="LD103" s="193" t="e">
        <f t="shared" si="252"/>
        <v>#N/A</v>
      </c>
      <c r="LE103" s="193" t="e">
        <f t="shared" si="252"/>
        <v>#N/A</v>
      </c>
      <c r="LF103" s="193" t="e">
        <f t="shared" si="252"/>
        <v>#N/A</v>
      </c>
      <c r="LG103" s="193" t="e">
        <f t="shared" si="248"/>
        <v>#N/A</v>
      </c>
      <c r="LH103" s="193" t="e">
        <f t="shared" si="248"/>
        <v>#N/A</v>
      </c>
      <c r="LI103" s="193" t="e">
        <f t="shared" si="248"/>
        <v>#N/A</v>
      </c>
      <c r="LJ103" s="193" t="e">
        <f t="shared" si="248"/>
        <v>#N/A</v>
      </c>
      <c r="LK103" s="193" t="e">
        <f t="shared" si="248"/>
        <v>#N/A</v>
      </c>
      <c r="LL103" s="193" t="e">
        <f t="shared" si="248"/>
        <v>#N/A</v>
      </c>
      <c r="LM103" s="193" t="e">
        <f t="shared" si="248"/>
        <v>#N/A</v>
      </c>
      <c r="LN103" s="193" t="e">
        <f t="shared" si="248"/>
        <v>#N/A</v>
      </c>
      <c r="LO103" s="193" t="e">
        <f t="shared" si="248"/>
        <v>#N/A</v>
      </c>
      <c r="LP103" s="193" t="e">
        <f t="shared" si="248"/>
        <v>#N/A</v>
      </c>
      <c r="LQ103" s="193" t="e">
        <f t="shared" si="248"/>
        <v>#N/A</v>
      </c>
      <c r="LR103" s="193" t="e">
        <f t="shared" si="248"/>
        <v>#N/A</v>
      </c>
      <c r="LS103" s="193" t="e">
        <f t="shared" si="248"/>
        <v>#N/A</v>
      </c>
      <c r="LT103" s="193" t="e">
        <f t="shared" si="248"/>
        <v>#N/A</v>
      </c>
      <c r="LU103" s="193" t="e">
        <f t="shared" si="248"/>
        <v>#N/A</v>
      </c>
      <c r="LV103" s="193" t="e">
        <f t="shared" si="245"/>
        <v>#N/A</v>
      </c>
      <c r="LW103" s="193" t="e">
        <f t="shared" si="245"/>
        <v>#N/A</v>
      </c>
      <c r="LX103" s="193" t="e">
        <f t="shared" si="245"/>
        <v>#N/A</v>
      </c>
      <c r="LY103" s="193" t="e">
        <f t="shared" si="245"/>
        <v>#N/A</v>
      </c>
      <c r="LZ103" s="193" t="e">
        <f t="shared" si="245"/>
        <v>#N/A</v>
      </c>
      <c r="MA103" s="193" t="e">
        <f t="shared" si="245"/>
        <v>#N/A</v>
      </c>
      <c r="MB103" s="193" t="e">
        <f t="shared" si="245"/>
        <v>#N/A</v>
      </c>
      <c r="MC103" s="193" t="e">
        <f t="shared" si="245"/>
        <v>#N/A</v>
      </c>
      <c r="MD103" s="193" t="e">
        <f t="shared" si="245"/>
        <v>#N/A</v>
      </c>
      <c r="ME103" s="193" t="e">
        <f t="shared" si="245"/>
        <v>#N/A</v>
      </c>
      <c r="MF103" s="193" t="e">
        <f t="shared" si="245"/>
        <v>#N/A</v>
      </c>
      <c r="MG103" s="193" t="e">
        <f t="shared" si="245"/>
        <v>#N/A</v>
      </c>
      <c r="MH103" s="193" t="e">
        <f t="shared" si="245"/>
        <v>#N/A</v>
      </c>
      <c r="MI103" s="193" t="e">
        <f t="shared" si="245"/>
        <v>#N/A</v>
      </c>
      <c r="MJ103" s="193" t="e">
        <f t="shared" si="245"/>
        <v>#N/A</v>
      </c>
      <c r="MK103" s="193" t="e">
        <f t="shared" si="273"/>
        <v>#N/A</v>
      </c>
      <c r="ML103" s="193" t="e">
        <f t="shared" si="273"/>
        <v>#N/A</v>
      </c>
      <c r="MM103" s="193" t="e">
        <f t="shared" si="273"/>
        <v>#N/A</v>
      </c>
      <c r="MN103" s="193" t="e">
        <f t="shared" si="273"/>
        <v>#N/A</v>
      </c>
      <c r="MO103" s="193" t="e">
        <f t="shared" si="273"/>
        <v>#N/A</v>
      </c>
      <c r="MP103" s="193" t="e">
        <f t="shared" si="273"/>
        <v>#N/A</v>
      </c>
      <c r="MQ103" s="193" t="e">
        <f t="shared" si="273"/>
        <v>#N/A</v>
      </c>
      <c r="MR103" s="193" t="e">
        <f t="shared" si="273"/>
        <v>#N/A</v>
      </c>
      <c r="MS103" s="193" t="e">
        <f t="shared" si="273"/>
        <v>#N/A</v>
      </c>
      <c r="MT103" s="193" t="e">
        <f t="shared" si="273"/>
        <v>#N/A</v>
      </c>
      <c r="MU103" s="193" t="e">
        <f t="shared" si="273"/>
        <v>#N/A</v>
      </c>
      <c r="MV103" s="193" t="e">
        <f t="shared" si="273"/>
        <v>#N/A</v>
      </c>
      <c r="MW103" s="193" t="e">
        <f t="shared" si="273"/>
        <v>#N/A</v>
      </c>
      <c r="MX103" s="193" t="e">
        <f t="shared" si="273"/>
        <v>#N/A</v>
      </c>
      <c r="MY103" s="193" t="e">
        <f t="shared" si="273"/>
        <v>#N/A</v>
      </c>
      <c r="MZ103" s="193" t="e">
        <f t="shared" si="194"/>
        <v>#N/A</v>
      </c>
      <c r="NA103" s="193" t="e">
        <f t="shared" si="243"/>
        <v>#N/A</v>
      </c>
      <c r="NB103" s="193" t="e">
        <f t="shared" si="243"/>
        <v>#N/A</v>
      </c>
      <c r="NC103" s="193" t="e">
        <f t="shared" si="243"/>
        <v>#N/A</v>
      </c>
      <c r="ND103" s="193" t="e">
        <f t="shared" si="253"/>
        <v>#N/A</v>
      </c>
      <c r="NE103" s="193" t="e">
        <f t="shared" si="253"/>
        <v>#N/A</v>
      </c>
      <c r="NF103" s="193" t="e">
        <f t="shared" si="253"/>
        <v>#N/A</v>
      </c>
      <c r="NG103" s="193" t="e">
        <f t="shared" si="253"/>
        <v>#N/A</v>
      </c>
      <c r="NH103" s="193" t="e">
        <f t="shared" si="253"/>
        <v>#N/A</v>
      </c>
      <c r="NI103" s="193" t="e">
        <f t="shared" si="253"/>
        <v>#N/A</v>
      </c>
      <c r="NJ103" s="193" t="e">
        <f t="shared" si="253"/>
        <v>#N/A</v>
      </c>
      <c r="NK103" s="193" t="e">
        <f t="shared" si="253"/>
        <v>#N/A</v>
      </c>
      <c r="NL103" s="193" t="e">
        <f t="shared" si="253"/>
        <v>#N/A</v>
      </c>
      <c r="NM103" s="193" t="e">
        <f t="shared" si="253"/>
        <v>#N/A</v>
      </c>
      <c r="NN103" s="193" t="e">
        <f t="shared" si="253"/>
        <v>#N/A</v>
      </c>
      <c r="NO103" s="193" t="e">
        <f t="shared" si="253"/>
        <v>#N/A</v>
      </c>
      <c r="NP103" s="193" t="e">
        <f t="shared" si="253"/>
        <v>#N/A</v>
      </c>
      <c r="NQ103" s="193" t="e">
        <f t="shared" si="253"/>
        <v>#N/A</v>
      </c>
      <c r="NR103" s="193" t="e">
        <f t="shared" si="253"/>
        <v>#N/A</v>
      </c>
      <c r="NS103" s="193" t="e">
        <f t="shared" si="249"/>
        <v>#N/A</v>
      </c>
      <c r="NT103" s="193" t="e">
        <f t="shared" si="249"/>
        <v>#N/A</v>
      </c>
      <c r="NU103" s="193" t="e">
        <f t="shared" si="249"/>
        <v>#N/A</v>
      </c>
      <c r="NV103" s="193" t="e">
        <f t="shared" si="249"/>
        <v>#N/A</v>
      </c>
      <c r="NW103" s="193" t="e">
        <f t="shared" si="249"/>
        <v>#N/A</v>
      </c>
      <c r="NX103" s="193" t="e">
        <f t="shared" si="249"/>
        <v>#N/A</v>
      </c>
      <c r="NY103" s="193" t="e">
        <f t="shared" si="249"/>
        <v>#N/A</v>
      </c>
      <c r="NZ103" s="193" t="e">
        <f t="shared" si="249"/>
        <v>#N/A</v>
      </c>
      <c r="OA103" s="193" t="e">
        <f t="shared" si="249"/>
        <v>#N/A</v>
      </c>
      <c r="OB103" s="193" t="e">
        <f t="shared" si="249"/>
        <v>#N/A</v>
      </c>
      <c r="OC103" s="193" t="e">
        <f t="shared" si="249"/>
        <v>#N/A</v>
      </c>
      <c r="OD103" s="193" t="e">
        <f t="shared" si="249"/>
        <v>#N/A</v>
      </c>
      <c r="OE103" s="193" t="e">
        <f t="shared" si="249"/>
        <v>#N/A</v>
      </c>
      <c r="OF103" s="193" t="e">
        <f t="shared" si="249"/>
        <v>#N/A</v>
      </c>
      <c r="OG103" s="193" t="e">
        <f t="shared" si="249"/>
        <v>#N/A</v>
      </c>
      <c r="OH103" s="193" t="e">
        <f t="shared" si="246"/>
        <v>#N/A</v>
      </c>
      <c r="OI103" s="193" t="e">
        <f t="shared" si="246"/>
        <v>#N/A</v>
      </c>
      <c r="OJ103" s="193" t="e">
        <f t="shared" si="246"/>
        <v>#N/A</v>
      </c>
      <c r="OK103" s="193" t="e">
        <f t="shared" si="246"/>
        <v>#N/A</v>
      </c>
      <c r="OL103" s="193" t="e">
        <f t="shared" si="246"/>
        <v>#N/A</v>
      </c>
      <c r="OM103" s="193" t="e">
        <f t="shared" si="246"/>
        <v>#N/A</v>
      </c>
      <c r="ON103" s="193" t="e">
        <f t="shared" si="246"/>
        <v>#N/A</v>
      </c>
      <c r="OO103" s="193" t="e">
        <f t="shared" si="246"/>
        <v>#N/A</v>
      </c>
      <c r="OP103" s="193" t="e">
        <f t="shared" si="246"/>
        <v>#N/A</v>
      </c>
      <c r="OQ103" s="193" t="e">
        <f t="shared" si="246"/>
        <v>#N/A</v>
      </c>
      <c r="OR103" s="193" t="e">
        <f t="shared" si="246"/>
        <v>#N/A</v>
      </c>
      <c r="OS103" s="193" t="e">
        <f t="shared" si="246"/>
        <v>#N/A</v>
      </c>
      <c r="OT103" s="193" t="e">
        <f t="shared" si="246"/>
        <v>#N/A</v>
      </c>
      <c r="OU103" s="193" t="e">
        <f t="shared" si="246"/>
        <v>#N/A</v>
      </c>
      <c r="OV103" s="193" t="e">
        <f t="shared" si="246"/>
        <v>#N/A</v>
      </c>
      <c r="OW103" s="193" t="e">
        <f t="shared" si="274"/>
        <v>#N/A</v>
      </c>
      <c r="OX103" s="193" t="e">
        <f t="shared" si="274"/>
        <v>#N/A</v>
      </c>
      <c r="OY103" s="193" t="e">
        <f t="shared" si="274"/>
        <v>#N/A</v>
      </c>
      <c r="OZ103" s="193" t="e">
        <f t="shared" si="274"/>
        <v>#N/A</v>
      </c>
      <c r="PA103" s="193" t="e">
        <f t="shared" si="274"/>
        <v>#N/A</v>
      </c>
      <c r="PB103" s="193" t="e">
        <f t="shared" si="274"/>
        <v>#N/A</v>
      </c>
      <c r="PC103" s="193" t="e">
        <f t="shared" si="274"/>
        <v>#N/A</v>
      </c>
      <c r="PD103" s="193" t="e">
        <f t="shared" si="274"/>
        <v>#N/A</v>
      </c>
      <c r="PE103" s="193" t="e">
        <f t="shared" si="274"/>
        <v>#N/A</v>
      </c>
      <c r="PF103" s="193" t="e">
        <f t="shared" si="274"/>
        <v>#N/A</v>
      </c>
      <c r="PG103" s="193" t="e">
        <f t="shared" si="274"/>
        <v>#N/A</v>
      </c>
      <c r="PH103" s="193" t="e">
        <f t="shared" si="274"/>
        <v>#N/A</v>
      </c>
      <c r="PI103" s="193" t="e">
        <f t="shared" si="274"/>
        <v>#N/A</v>
      </c>
      <c r="PJ103" s="193" t="e">
        <f t="shared" si="274"/>
        <v>#N/A</v>
      </c>
      <c r="PK103" s="193" t="e">
        <f t="shared" si="274"/>
        <v>#N/A</v>
      </c>
      <c r="PL103" s="193" t="e">
        <f t="shared" si="195"/>
        <v>#N/A</v>
      </c>
      <c r="PM103" s="193" t="e">
        <f t="shared" si="254"/>
        <v>#N/A</v>
      </c>
      <c r="PN103" s="193" t="e">
        <f t="shared" si="254"/>
        <v>#N/A</v>
      </c>
      <c r="PO103" s="193" t="e">
        <f t="shared" si="254"/>
        <v>#N/A</v>
      </c>
      <c r="PP103" s="193" t="e">
        <f t="shared" si="254"/>
        <v>#N/A</v>
      </c>
      <c r="PQ103" s="193" t="e">
        <f t="shared" si="254"/>
        <v>#N/A</v>
      </c>
      <c r="PR103" s="193" t="e">
        <f t="shared" si="254"/>
        <v>#N/A</v>
      </c>
      <c r="PS103" s="193" t="e">
        <f t="shared" si="254"/>
        <v>#N/A</v>
      </c>
      <c r="PT103" s="193" t="e">
        <f t="shared" si="254"/>
        <v>#N/A</v>
      </c>
    </row>
    <row r="104" spans="1:436" x14ac:dyDescent="0.45">
      <c r="A104" s="15"/>
      <c r="B104" s="106">
        <f>SUM(B4:B103)</f>
        <v>600</v>
      </c>
      <c r="C104" s="106">
        <f>SUM(C4:C103)</f>
        <v>1200</v>
      </c>
      <c r="D104" s="106">
        <f>SUM(D4:D103)</f>
        <v>2400</v>
      </c>
      <c r="E104" s="15"/>
      <c r="F104" s="15"/>
      <c r="G104" s="16"/>
      <c r="H104" s="15"/>
      <c r="I104" s="15"/>
      <c r="J104" s="15"/>
      <c r="K104" s="300" t="s">
        <v>843</v>
      </c>
      <c r="L104" s="15"/>
      <c r="M104" s="15"/>
      <c r="N104" s="15"/>
      <c r="O104" s="15"/>
      <c r="P104" s="107">
        <f>SUM(P4:P103)</f>
        <v>1306.4100000000001</v>
      </c>
      <c r="Q104" s="107">
        <f>SQRT(R104)</f>
        <v>105.01733599744377</v>
      </c>
      <c r="R104" s="108">
        <f>SUM(R4:R103)</f>
        <v>11028.64086</v>
      </c>
      <c r="S104" s="106">
        <f>SUM(S4:S103)</f>
        <v>1500</v>
      </c>
      <c r="T104" s="205">
        <f>IF(AND(B104&gt;0,C104&gt;0,D104&gt;0,S104&gt;0),ABS(VLOOKUP($S$1,VLookups!$A$30:$B$31,2,FALSE)-_xlfn.NORM.DIST(S104,P104,Q104,TRUE)),"")</f>
        <v>0.96736540932733495</v>
      </c>
      <c r="U104" s="106">
        <f>SUM(U4:U103)</f>
        <v>829.82069671011016</v>
      </c>
      <c r="V104" s="106">
        <f>SUM(V4:V103)</f>
        <v>1841.5480751948412</v>
      </c>
      <c r="W104" s="106">
        <f t="shared" ref="W104:AF104" si="359">SUM(W4:W103)</f>
        <v>901.34954457449533</v>
      </c>
      <c r="X104" s="106">
        <f t="shared" si="359"/>
        <v>1012.2719456893781</v>
      </c>
      <c r="Y104" s="106">
        <f t="shared" si="359"/>
        <v>1108.25630306976</v>
      </c>
      <c r="Z104" s="106">
        <f t="shared" si="359"/>
        <v>1199.1037046430436</v>
      </c>
      <c r="AA104" s="106">
        <f t="shared" si="359"/>
        <v>1289.2662036373886</v>
      </c>
      <c r="AB104" s="106">
        <f t="shared" si="359"/>
        <v>1382.1377080447305</v>
      </c>
      <c r="AC104" s="106">
        <f t="shared" si="359"/>
        <v>1481.6774571372821</v>
      </c>
      <c r="AD104" s="106">
        <f t="shared" si="359"/>
        <v>1594.5916770632771</v>
      </c>
      <c r="AE104" s="106">
        <f t="shared" si="359"/>
        <v>1738.1817247476602</v>
      </c>
      <c r="AF104" s="106">
        <f t="shared" si="359"/>
        <v>1995.9951685786286</v>
      </c>
      <c r="AG104" s="15"/>
      <c r="AH104" s="309"/>
      <c r="AI104" s="201">
        <f>IF(AND(B104&gt;0,C104&gt;0,D104&gt;0),P104-(3*Q104),"")</f>
        <v>991.35799200766883</v>
      </c>
      <c r="AJ104" s="202">
        <f>IF(ISNONTEXT($AI104),AI104+(($IA$104-$AI$104)/200),"")</f>
        <v>994.50851208759218</v>
      </c>
      <c r="AK104" s="202">
        <f t="shared" ref="AK104:CV104" si="360">IF(ISNONTEXT($AI104),AJ104+(($IA$104-$AI$104)/200),"")</f>
        <v>997.65903216751553</v>
      </c>
      <c r="AL104" s="202">
        <f t="shared" si="360"/>
        <v>1000.8095522474389</v>
      </c>
      <c r="AM104" s="202">
        <f t="shared" si="360"/>
        <v>1003.9600723273622</v>
      </c>
      <c r="AN104" s="202">
        <f t="shared" si="360"/>
        <v>1007.1105924072856</v>
      </c>
      <c r="AO104" s="202">
        <f t="shared" si="360"/>
        <v>1010.2611124872089</v>
      </c>
      <c r="AP104" s="202">
        <f t="shared" si="360"/>
        <v>1013.4116325671323</v>
      </c>
      <c r="AQ104" s="202">
        <f t="shared" si="360"/>
        <v>1016.5621526470557</v>
      </c>
      <c r="AR104" s="202">
        <f t="shared" si="360"/>
        <v>1019.712672726979</v>
      </c>
      <c r="AS104" s="202">
        <f t="shared" si="360"/>
        <v>1022.8631928069024</v>
      </c>
      <c r="AT104" s="202">
        <f t="shared" si="360"/>
        <v>1026.0137128868257</v>
      </c>
      <c r="AU104" s="202">
        <f t="shared" si="360"/>
        <v>1029.1642329667491</v>
      </c>
      <c r="AV104" s="202">
        <f t="shared" si="360"/>
        <v>1032.3147530466724</v>
      </c>
      <c r="AW104" s="202">
        <f t="shared" si="360"/>
        <v>1035.4652731265958</v>
      </c>
      <c r="AX104" s="202">
        <f t="shared" si="360"/>
        <v>1038.6157932065191</v>
      </c>
      <c r="AY104" s="202">
        <f t="shared" si="360"/>
        <v>1041.7663132864425</v>
      </c>
      <c r="AZ104" s="202">
        <f t="shared" si="360"/>
        <v>1044.9168333663658</v>
      </c>
      <c r="BA104" s="202">
        <f t="shared" si="360"/>
        <v>1048.0673534462892</v>
      </c>
      <c r="BB104" s="202">
        <f t="shared" si="360"/>
        <v>1051.2178735262125</v>
      </c>
      <c r="BC104" s="202">
        <f t="shared" si="360"/>
        <v>1054.3683936061359</v>
      </c>
      <c r="BD104" s="202">
        <f t="shared" si="360"/>
        <v>1057.5189136860592</v>
      </c>
      <c r="BE104" s="202">
        <f t="shared" si="360"/>
        <v>1060.6694337659826</v>
      </c>
      <c r="BF104" s="202">
        <f t="shared" si="360"/>
        <v>1063.819953845906</v>
      </c>
      <c r="BG104" s="202">
        <f t="shared" si="360"/>
        <v>1066.9704739258293</v>
      </c>
      <c r="BH104" s="202">
        <f t="shared" si="360"/>
        <v>1070.1209940057527</v>
      </c>
      <c r="BI104" s="202">
        <f t="shared" si="360"/>
        <v>1073.271514085676</v>
      </c>
      <c r="BJ104" s="202">
        <f t="shared" si="360"/>
        <v>1076.4220341655994</v>
      </c>
      <c r="BK104" s="202">
        <f t="shared" si="360"/>
        <v>1079.5725542455227</v>
      </c>
      <c r="BL104" s="202">
        <f t="shared" si="360"/>
        <v>1082.7230743254461</v>
      </c>
      <c r="BM104" s="202">
        <f t="shared" si="360"/>
        <v>1085.8735944053694</v>
      </c>
      <c r="BN104" s="202">
        <f t="shared" si="360"/>
        <v>1089.0241144852928</v>
      </c>
      <c r="BO104" s="202">
        <f t="shared" si="360"/>
        <v>1092.1746345652161</v>
      </c>
      <c r="BP104" s="202">
        <f t="shared" si="360"/>
        <v>1095.3251546451395</v>
      </c>
      <c r="BQ104" s="202">
        <f t="shared" si="360"/>
        <v>1098.4756747250628</v>
      </c>
      <c r="BR104" s="202">
        <f t="shared" si="360"/>
        <v>1101.6261948049862</v>
      </c>
      <c r="BS104" s="202">
        <f t="shared" si="360"/>
        <v>1104.7767148849096</v>
      </c>
      <c r="BT104" s="202">
        <f t="shared" si="360"/>
        <v>1107.9272349648329</v>
      </c>
      <c r="BU104" s="202">
        <f t="shared" si="360"/>
        <v>1111.0777550447563</v>
      </c>
      <c r="BV104" s="202">
        <f t="shared" si="360"/>
        <v>1114.2282751246796</v>
      </c>
      <c r="BW104" s="202">
        <f t="shared" si="360"/>
        <v>1117.378795204603</v>
      </c>
      <c r="BX104" s="202">
        <f t="shared" si="360"/>
        <v>1120.5293152845263</v>
      </c>
      <c r="BY104" s="202">
        <f t="shared" si="360"/>
        <v>1123.6798353644497</v>
      </c>
      <c r="BZ104" s="202">
        <f t="shared" si="360"/>
        <v>1126.830355444373</v>
      </c>
      <c r="CA104" s="202">
        <f t="shared" si="360"/>
        <v>1129.9808755242964</v>
      </c>
      <c r="CB104" s="202">
        <f t="shared" si="360"/>
        <v>1133.1313956042197</v>
      </c>
      <c r="CC104" s="202">
        <f t="shared" si="360"/>
        <v>1136.2819156841431</v>
      </c>
      <c r="CD104" s="202">
        <f t="shared" si="360"/>
        <v>1139.4324357640664</v>
      </c>
      <c r="CE104" s="202">
        <f t="shared" si="360"/>
        <v>1142.5829558439898</v>
      </c>
      <c r="CF104" s="202">
        <f t="shared" si="360"/>
        <v>1145.7334759239131</v>
      </c>
      <c r="CG104" s="202">
        <f t="shared" si="360"/>
        <v>1148.8839960038365</v>
      </c>
      <c r="CH104" s="202">
        <f t="shared" si="360"/>
        <v>1152.0345160837599</v>
      </c>
      <c r="CI104" s="202">
        <f t="shared" si="360"/>
        <v>1155.1850361636832</v>
      </c>
      <c r="CJ104" s="202">
        <f t="shared" si="360"/>
        <v>1158.3355562436066</v>
      </c>
      <c r="CK104" s="202">
        <f t="shared" si="360"/>
        <v>1161.4860763235299</v>
      </c>
      <c r="CL104" s="202">
        <f t="shared" si="360"/>
        <v>1164.6365964034533</v>
      </c>
      <c r="CM104" s="202">
        <f t="shared" si="360"/>
        <v>1167.7871164833766</v>
      </c>
      <c r="CN104" s="202">
        <f t="shared" si="360"/>
        <v>1170.9376365633</v>
      </c>
      <c r="CO104" s="202">
        <f t="shared" si="360"/>
        <v>1174.0881566432233</v>
      </c>
      <c r="CP104" s="202">
        <f t="shared" si="360"/>
        <v>1177.2386767231467</v>
      </c>
      <c r="CQ104" s="202">
        <f t="shared" si="360"/>
        <v>1180.38919680307</v>
      </c>
      <c r="CR104" s="202">
        <f t="shared" si="360"/>
        <v>1183.5397168829934</v>
      </c>
      <c r="CS104" s="202">
        <f t="shared" si="360"/>
        <v>1186.6902369629167</v>
      </c>
      <c r="CT104" s="202">
        <f t="shared" si="360"/>
        <v>1189.8407570428401</v>
      </c>
      <c r="CU104" s="202">
        <f t="shared" si="360"/>
        <v>1192.9912771227634</v>
      </c>
      <c r="CV104" s="202">
        <f t="shared" si="360"/>
        <v>1196.1417972026868</v>
      </c>
      <c r="CW104" s="202">
        <f t="shared" ref="CW104:FH104" si="361">IF(ISNONTEXT($AI104),CV104+(($IA$104-$AI$104)/200),"")</f>
        <v>1199.2923172826102</v>
      </c>
      <c r="CX104" s="202">
        <f t="shared" si="361"/>
        <v>1202.4428373625335</v>
      </c>
      <c r="CY104" s="202">
        <f t="shared" si="361"/>
        <v>1205.5933574424569</v>
      </c>
      <c r="CZ104" s="202">
        <f t="shared" si="361"/>
        <v>1208.7438775223802</v>
      </c>
      <c r="DA104" s="202">
        <f t="shared" si="361"/>
        <v>1211.8943976023036</v>
      </c>
      <c r="DB104" s="202">
        <f t="shared" si="361"/>
        <v>1215.0449176822269</v>
      </c>
      <c r="DC104" s="202">
        <f t="shared" si="361"/>
        <v>1218.1954377621503</v>
      </c>
      <c r="DD104" s="202">
        <f t="shared" si="361"/>
        <v>1221.3459578420736</v>
      </c>
      <c r="DE104" s="202">
        <f t="shared" si="361"/>
        <v>1224.496477921997</v>
      </c>
      <c r="DF104" s="202">
        <f t="shared" si="361"/>
        <v>1227.6469980019203</v>
      </c>
      <c r="DG104" s="202">
        <f t="shared" si="361"/>
        <v>1230.7975180818437</v>
      </c>
      <c r="DH104" s="202">
        <f t="shared" si="361"/>
        <v>1233.948038161767</v>
      </c>
      <c r="DI104" s="202">
        <f t="shared" si="361"/>
        <v>1237.0985582416904</v>
      </c>
      <c r="DJ104" s="202">
        <f t="shared" si="361"/>
        <v>1240.2490783216138</v>
      </c>
      <c r="DK104" s="202">
        <f t="shared" si="361"/>
        <v>1243.3995984015371</v>
      </c>
      <c r="DL104" s="202">
        <f t="shared" si="361"/>
        <v>1246.5501184814605</v>
      </c>
      <c r="DM104" s="202">
        <f t="shared" si="361"/>
        <v>1249.7006385613838</v>
      </c>
      <c r="DN104" s="202">
        <f t="shared" si="361"/>
        <v>1252.8511586413072</v>
      </c>
      <c r="DO104" s="202">
        <f t="shared" si="361"/>
        <v>1256.0016787212305</v>
      </c>
      <c r="DP104" s="202">
        <f t="shared" si="361"/>
        <v>1259.1521988011539</v>
      </c>
      <c r="DQ104" s="202">
        <f t="shared" si="361"/>
        <v>1262.3027188810772</v>
      </c>
      <c r="DR104" s="202">
        <f t="shared" si="361"/>
        <v>1265.4532389610006</v>
      </c>
      <c r="DS104" s="202">
        <f t="shared" si="361"/>
        <v>1268.6037590409239</v>
      </c>
      <c r="DT104" s="202">
        <f t="shared" si="361"/>
        <v>1271.7542791208473</v>
      </c>
      <c r="DU104" s="202">
        <f t="shared" si="361"/>
        <v>1274.9047992007706</v>
      </c>
      <c r="DV104" s="202">
        <f t="shared" si="361"/>
        <v>1278.055319280694</v>
      </c>
      <c r="DW104" s="202">
        <f t="shared" si="361"/>
        <v>1281.2058393606173</v>
      </c>
      <c r="DX104" s="202">
        <f t="shared" si="361"/>
        <v>1284.3563594405407</v>
      </c>
      <c r="DY104" s="202">
        <f t="shared" si="361"/>
        <v>1287.5068795204641</v>
      </c>
      <c r="DZ104" s="202">
        <f t="shared" si="361"/>
        <v>1290.6573996003874</v>
      </c>
      <c r="EA104" s="202">
        <f t="shared" si="361"/>
        <v>1293.8079196803108</v>
      </c>
      <c r="EB104" s="202">
        <f t="shared" si="361"/>
        <v>1296.9584397602341</v>
      </c>
      <c r="EC104" s="202">
        <f t="shared" si="361"/>
        <v>1300.1089598401575</v>
      </c>
      <c r="ED104" s="202">
        <f t="shared" si="361"/>
        <v>1303.2594799200808</v>
      </c>
      <c r="EE104" s="202">
        <f t="shared" si="361"/>
        <v>1306.4100000000042</v>
      </c>
      <c r="EF104" s="202">
        <f t="shared" si="361"/>
        <v>1309.5605200799275</v>
      </c>
      <c r="EG104" s="202">
        <f t="shared" si="361"/>
        <v>1312.7110401598509</v>
      </c>
      <c r="EH104" s="202">
        <f t="shared" si="361"/>
        <v>1315.8615602397742</v>
      </c>
      <c r="EI104" s="202">
        <f t="shared" si="361"/>
        <v>1319.0120803196976</v>
      </c>
      <c r="EJ104" s="202">
        <f t="shared" si="361"/>
        <v>1322.1626003996209</v>
      </c>
      <c r="EK104" s="202">
        <f t="shared" si="361"/>
        <v>1325.3131204795443</v>
      </c>
      <c r="EL104" s="202">
        <f t="shared" si="361"/>
        <v>1328.4636405594676</v>
      </c>
      <c r="EM104" s="202">
        <f t="shared" si="361"/>
        <v>1331.614160639391</v>
      </c>
      <c r="EN104" s="202">
        <f t="shared" si="361"/>
        <v>1334.7646807193144</v>
      </c>
      <c r="EO104" s="202">
        <f t="shared" si="361"/>
        <v>1337.9152007992377</v>
      </c>
      <c r="EP104" s="202">
        <f t="shared" si="361"/>
        <v>1341.0657208791611</v>
      </c>
      <c r="EQ104" s="202">
        <f t="shared" si="361"/>
        <v>1344.2162409590844</v>
      </c>
      <c r="ER104" s="202">
        <f t="shared" si="361"/>
        <v>1347.3667610390078</v>
      </c>
      <c r="ES104" s="202">
        <f t="shared" si="361"/>
        <v>1350.5172811189311</v>
      </c>
      <c r="ET104" s="202">
        <f t="shared" si="361"/>
        <v>1353.6678011988545</v>
      </c>
      <c r="EU104" s="202">
        <f t="shared" si="361"/>
        <v>1356.8183212787778</v>
      </c>
      <c r="EV104" s="202">
        <f t="shared" si="361"/>
        <v>1359.9688413587012</v>
      </c>
      <c r="EW104" s="202">
        <f t="shared" si="361"/>
        <v>1363.1193614386245</v>
      </c>
      <c r="EX104" s="202">
        <f t="shared" si="361"/>
        <v>1366.2698815185479</v>
      </c>
      <c r="EY104" s="202">
        <f t="shared" si="361"/>
        <v>1369.4204015984712</v>
      </c>
      <c r="EZ104" s="202">
        <f t="shared" si="361"/>
        <v>1372.5709216783946</v>
      </c>
      <c r="FA104" s="202">
        <f t="shared" si="361"/>
        <v>1375.721441758318</v>
      </c>
      <c r="FB104" s="202">
        <f t="shared" si="361"/>
        <v>1378.8719618382413</v>
      </c>
      <c r="FC104" s="202">
        <f t="shared" si="361"/>
        <v>1382.0224819181647</v>
      </c>
      <c r="FD104" s="202">
        <f t="shared" si="361"/>
        <v>1385.173001998088</v>
      </c>
      <c r="FE104" s="202">
        <f t="shared" si="361"/>
        <v>1388.3235220780114</v>
      </c>
      <c r="FF104" s="202">
        <f t="shared" si="361"/>
        <v>1391.4740421579347</v>
      </c>
      <c r="FG104" s="202">
        <f t="shared" si="361"/>
        <v>1394.6245622378581</v>
      </c>
      <c r="FH104" s="202">
        <f t="shared" si="361"/>
        <v>1397.7750823177814</v>
      </c>
      <c r="FI104" s="202">
        <f t="shared" ref="FI104:HT104" si="362">IF(ISNONTEXT($AI104),FH104+(($IA$104-$AI$104)/200),"")</f>
        <v>1400.9256023977048</v>
      </c>
      <c r="FJ104" s="202">
        <f t="shared" si="362"/>
        <v>1404.0761224776281</v>
      </c>
      <c r="FK104" s="202">
        <f t="shared" si="362"/>
        <v>1407.2266425575515</v>
      </c>
      <c r="FL104" s="202">
        <f t="shared" si="362"/>
        <v>1410.3771626374748</v>
      </c>
      <c r="FM104" s="202">
        <f t="shared" si="362"/>
        <v>1413.5276827173982</v>
      </c>
      <c r="FN104" s="202">
        <f t="shared" si="362"/>
        <v>1416.6782027973215</v>
      </c>
      <c r="FO104" s="202">
        <f t="shared" si="362"/>
        <v>1419.8287228772449</v>
      </c>
      <c r="FP104" s="202">
        <f t="shared" si="362"/>
        <v>1422.9792429571683</v>
      </c>
      <c r="FQ104" s="202">
        <f t="shared" si="362"/>
        <v>1426.1297630370916</v>
      </c>
      <c r="FR104" s="202">
        <f t="shared" si="362"/>
        <v>1429.280283117015</v>
      </c>
      <c r="FS104" s="202">
        <f t="shared" si="362"/>
        <v>1432.4308031969383</v>
      </c>
      <c r="FT104" s="202">
        <f t="shared" si="362"/>
        <v>1435.5813232768617</v>
      </c>
      <c r="FU104" s="202">
        <f t="shared" si="362"/>
        <v>1438.731843356785</v>
      </c>
      <c r="FV104" s="202">
        <f t="shared" si="362"/>
        <v>1441.8823634367084</v>
      </c>
      <c r="FW104" s="202">
        <f t="shared" si="362"/>
        <v>1445.0328835166317</v>
      </c>
      <c r="FX104" s="202">
        <f t="shared" si="362"/>
        <v>1448.1834035965551</v>
      </c>
      <c r="FY104" s="202">
        <f t="shared" si="362"/>
        <v>1451.3339236764784</v>
      </c>
      <c r="FZ104" s="202">
        <f t="shared" si="362"/>
        <v>1454.4844437564018</v>
      </c>
      <c r="GA104" s="202">
        <f t="shared" si="362"/>
        <v>1457.6349638363251</v>
      </c>
      <c r="GB104" s="202">
        <f t="shared" si="362"/>
        <v>1460.7854839162485</v>
      </c>
      <c r="GC104" s="202">
        <f t="shared" si="362"/>
        <v>1463.9360039961718</v>
      </c>
      <c r="GD104" s="202">
        <f t="shared" si="362"/>
        <v>1467.0865240760952</v>
      </c>
      <c r="GE104" s="202">
        <f t="shared" si="362"/>
        <v>1470.2370441560186</v>
      </c>
      <c r="GF104" s="202">
        <f t="shared" si="362"/>
        <v>1473.3875642359419</v>
      </c>
      <c r="GG104" s="202">
        <f t="shared" si="362"/>
        <v>1476.5380843158653</v>
      </c>
      <c r="GH104" s="202">
        <f t="shared" si="362"/>
        <v>1479.6886043957886</v>
      </c>
      <c r="GI104" s="202">
        <f t="shared" si="362"/>
        <v>1482.839124475712</v>
      </c>
      <c r="GJ104" s="202">
        <f t="shared" si="362"/>
        <v>1485.9896445556353</v>
      </c>
      <c r="GK104" s="202">
        <f t="shared" si="362"/>
        <v>1489.1401646355587</v>
      </c>
      <c r="GL104" s="202">
        <f t="shared" si="362"/>
        <v>1492.290684715482</v>
      </c>
      <c r="GM104" s="202">
        <f t="shared" si="362"/>
        <v>1495.4412047954054</v>
      </c>
      <c r="GN104" s="202">
        <f t="shared" si="362"/>
        <v>1498.5917248753287</v>
      </c>
      <c r="GO104" s="202">
        <f t="shared" si="362"/>
        <v>1501.7422449552521</v>
      </c>
      <c r="GP104" s="202">
        <f t="shared" si="362"/>
        <v>1504.8927650351754</v>
      </c>
      <c r="GQ104" s="202">
        <f t="shared" si="362"/>
        <v>1508.0432851150988</v>
      </c>
      <c r="GR104" s="202">
        <f t="shared" si="362"/>
        <v>1511.1938051950222</v>
      </c>
      <c r="GS104" s="202">
        <f t="shared" si="362"/>
        <v>1514.3443252749455</v>
      </c>
      <c r="GT104" s="202">
        <f t="shared" si="362"/>
        <v>1517.4948453548689</v>
      </c>
      <c r="GU104" s="202">
        <f t="shared" si="362"/>
        <v>1520.6453654347922</v>
      </c>
      <c r="GV104" s="202">
        <f t="shared" si="362"/>
        <v>1523.7958855147156</v>
      </c>
      <c r="GW104" s="202">
        <f t="shared" si="362"/>
        <v>1526.9464055946389</v>
      </c>
      <c r="GX104" s="202">
        <f t="shared" si="362"/>
        <v>1530.0969256745623</v>
      </c>
      <c r="GY104" s="202">
        <f t="shared" si="362"/>
        <v>1533.2474457544856</v>
      </c>
      <c r="GZ104" s="202">
        <f t="shared" si="362"/>
        <v>1536.397965834409</v>
      </c>
      <c r="HA104" s="202">
        <f t="shared" si="362"/>
        <v>1539.5484859143323</v>
      </c>
      <c r="HB104" s="202">
        <f t="shared" si="362"/>
        <v>1542.6990059942557</v>
      </c>
      <c r="HC104" s="202">
        <f t="shared" si="362"/>
        <v>1545.849526074179</v>
      </c>
      <c r="HD104" s="202">
        <f t="shared" si="362"/>
        <v>1549.0000461541024</v>
      </c>
      <c r="HE104" s="202">
        <f t="shared" si="362"/>
        <v>1552.1505662340257</v>
      </c>
      <c r="HF104" s="202">
        <f t="shared" si="362"/>
        <v>1555.3010863139491</v>
      </c>
      <c r="HG104" s="202">
        <f t="shared" si="362"/>
        <v>1558.4516063938725</v>
      </c>
      <c r="HH104" s="202">
        <f t="shared" si="362"/>
        <v>1561.6021264737958</v>
      </c>
      <c r="HI104" s="202">
        <f t="shared" si="362"/>
        <v>1564.7526465537192</v>
      </c>
      <c r="HJ104" s="202">
        <f t="shared" si="362"/>
        <v>1567.9031666336425</v>
      </c>
      <c r="HK104" s="202">
        <f t="shared" si="362"/>
        <v>1571.0536867135659</v>
      </c>
      <c r="HL104" s="202">
        <f t="shared" si="362"/>
        <v>1574.2042067934892</v>
      </c>
      <c r="HM104" s="202">
        <f t="shared" si="362"/>
        <v>1577.3547268734126</v>
      </c>
      <c r="HN104" s="202">
        <f t="shared" si="362"/>
        <v>1580.5052469533359</v>
      </c>
      <c r="HO104" s="202">
        <f t="shared" si="362"/>
        <v>1583.6557670332593</v>
      </c>
      <c r="HP104" s="202">
        <f t="shared" si="362"/>
        <v>1586.8062871131826</v>
      </c>
      <c r="HQ104" s="202">
        <f t="shared" si="362"/>
        <v>1589.956807193106</v>
      </c>
      <c r="HR104" s="202">
        <f t="shared" si="362"/>
        <v>1593.1073272730293</v>
      </c>
      <c r="HS104" s="202">
        <f t="shared" si="362"/>
        <v>1596.2578473529527</v>
      </c>
      <c r="HT104" s="202">
        <f t="shared" si="362"/>
        <v>1599.408367432876</v>
      </c>
      <c r="HU104" s="202">
        <f t="shared" ref="HU104:HZ104" si="363">IF(ISNONTEXT($AI104),HT104+(($IA$104-$AI$104)/200),"")</f>
        <v>1602.5588875127994</v>
      </c>
      <c r="HV104" s="202">
        <f t="shared" si="363"/>
        <v>1605.7094075927228</v>
      </c>
      <c r="HW104" s="202">
        <f t="shared" si="363"/>
        <v>1608.8599276726461</v>
      </c>
      <c r="HX104" s="202">
        <f t="shared" si="363"/>
        <v>1612.0104477525695</v>
      </c>
      <c r="HY104" s="202">
        <f t="shared" si="363"/>
        <v>1615.1609678324928</v>
      </c>
      <c r="HZ104" s="202">
        <f t="shared" si="363"/>
        <v>1618.3114879124162</v>
      </c>
      <c r="IA104" s="201">
        <f>IF(ISNONTEXT($AI104),$P$104+(3*$Q$104),"")</f>
        <v>1621.4620079923313</v>
      </c>
      <c r="IB104" s="193">
        <f>IF(ISNONTEXT($Q104),_xlfn.NORM.DIST(AI104,$P104,$Q104,FALSE),NA())</f>
        <v>4.2201112510089683E-5</v>
      </c>
      <c r="IC104" s="193">
        <f t="shared" ref="IC104:KN104" si="364">IF(ISNONTEXT($Q104),_xlfn.NORM.DIST(AJ104,$P104,$Q104,FALSE),NA())</f>
        <v>4.6154597809422054E-5</v>
      </c>
      <c r="ID104" s="193">
        <f t="shared" si="364"/>
        <v>5.043304341142264E-5</v>
      </c>
      <c r="IE104" s="193">
        <f t="shared" si="364"/>
        <v>5.5058518012780722E-5</v>
      </c>
      <c r="IF104" s="193">
        <f t="shared" si="364"/>
        <v>6.005414569285469E-5</v>
      </c>
      <c r="IG104" s="193">
        <f t="shared" si="364"/>
        <v>6.5444115729438272E-5</v>
      </c>
      <c r="IH104" s="193">
        <f t="shared" si="364"/>
        <v>7.125368830497434E-5</v>
      </c>
      <c r="II104" s="193">
        <f t="shared" si="364"/>
        <v>7.7509195698358092E-5</v>
      </c>
      <c r="IJ104" s="193">
        <f t="shared" si="364"/>
        <v>8.4238038550631643E-5</v>
      </c>
      <c r="IK104" s="193">
        <f t="shared" si="364"/>
        <v>9.1468676788501895E-5</v>
      </c>
      <c r="IL104" s="193">
        <f t="shared" si="364"/>
        <v>9.9230614787984827E-5</v>
      </c>
      <c r="IM104" s="193">
        <f t="shared" si="364"/>
        <v>1.075543803618405E-4</v>
      </c>
      <c r="IN104" s="193">
        <f t="shared" si="364"/>
        <v>1.1647149715905832E-4</v>
      </c>
      <c r="IO104" s="193">
        <f t="shared" si="364"/>
        <v>1.2601445007273538E-4</v>
      </c>
      <c r="IP104" s="193">
        <f t="shared" si="364"/>
        <v>1.3621664326448073E-4</v>
      </c>
      <c r="IQ104" s="193">
        <f t="shared" si="364"/>
        <v>1.471123504291851E-4</v>
      </c>
      <c r="IR104" s="193">
        <f t="shared" si="364"/>
        <v>1.587366569438317E-4</v>
      </c>
      <c r="IS104" s="193">
        <f t="shared" si="364"/>
        <v>1.7112539356813799E-4</v>
      </c>
      <c r="IT104" s="193">
        <f t="shared" si="364"/>
        <v>1.843150613933727E-4</v>
      </c>
      <c r="IU104" s="193">
        <f t="shared" si="364"/>
        <v>1.9834274776880259E-4</v>
      </c>
      <c r="IV104" s="193">
        <f t="shared" si="364"/>
        <v>2.1324603297296016E-4</v>
      </c>
      <c r="IW104" s="193">
        <f t="shared" si="364"/>
        <v>2.2906288743935565E-4</v>
      </c>
      <c r="IX104" s="193">
        <f t="shared" si="364"/>
        <v>2.4583155939336183E-4</v>
      </c>
      <c r="IY104" s="193">
        <f t="shared" si="364"/>
        <v>2.6359045280877205E-4</v>
      </c>
      <c r="IZ104" s="193">
        <f t="shared" si="364"/>
        <v>2.823779956488682E-4</v>
      </c>
      <c r="JA104" s="193">
        <f t="shared" si="364"/>
        <v>3.0223249841760156E-4</v>
      </c>
      <c r="JB104" s="193">
        <f t="shared" si="364"/>
        <v>3.2319200311152566E-4</v>
      </c>
      <c r="JC104" s="193">
        <f t="shared" si="364"/>
        <v>3.4529412273217182E-4</v>
      </c>
      <c r="JD104" s="193">
        <f t="shared" si="364"/>
        <v>3.6857587159132217E-4</v>
      </c>
      <c r="JE104" s="193">
        <f t="shared" si="364"/>
        <v>3.9307348671781408E-4</v>
      </c>
      <c r="JF104" s="193">
        <f t="shared" si="364"/>
        <v>4.1882224075364945E-4</v>
      </c>
      <c r="JG104" s="193">
        <f t="shared" si="364"/>
        <v>4.4585624680885103E-4</v>
      </c>
      <c r="JH104" s="193">
        <f t="shared" si="364"/>
        <v>4.742082558282021E-4</v>
      </c>
      <c r="JI104" s="193">
        <f t="shared" si="364"/>
        <v>5.039094471081402E-4</v>
      </c>
      <c r="JJ104" s="193">
        <f t="shared" si="364"/>
        <v>5.3498921268805666E-4</v>
      </c>
      <c r="JK104" s="193">
        <f t="shared" si="364"/>
        <v>5.6747493642638467E-4</v>
      </c>
      <c r="JL104" s="193">
        <f t="shared" si="364"/>
        <v>6.0139176865748787E-4</v>
      </c>
      <c r="JM104" s="193">
        <f t="shared" si="364"/>
        <v>6.3676239740966889E-4</v>
      </c>
      <c r="JN104" s="193">
        <f t="shared" si="364"/>
        <v>6.7360681724689016E-4</v>
      </c>
      <c r="JO104" s="193">
        <f t="shared" si="364"/>
        <v>7.1194209687617301E-4</v>
      </c>
      <c r="JP104" s="193">
        <f t="shared" si="364"/>
        <v>7.517821467383077E-4</v>
      </c>
      <c r="JQ104" s="193">
        <f t="shared" si="364"/>
        <v>7.9313748787061518E-4</v>
      </c>
      <c r="JR104" s="193">
        <f t="shared" si="364"/>
        <v>8.3601502339618696E-4</v>
      </c>
      <c r="JS104" s="193">
        <f t="shared" si="364"/>
        <v>8.8041781405342361E-4</v>
      </c>
      <c r="JT104" s="193">
        <f t="shared" si="364"/>
        <v>9.2634485923198727E-4</v>
      </c>
      <c r="JU104" s="193">
        <f t="shared" si="364"/>
        <v>9.7379088502559479E-4</v>
      </c>
      <c r="JV104" s="193">
        <f t="shared" si="364"/>
        <v>1.0227461408476534E-3</v>
      </c>
      <c r="JW104" s="193">
        <f t="shared" si="364"/>
        <v>1.0731962061817798E-3</v>
      </c>
      <c r="JX104" s="193">
        <f t="shared" si="364"/>
        <v>1.1251218090550482E-3</v>
      </c>
      <c r="JY104" s="193">
        <f t="shared" si="364"/>
        <v>1.1784986578267354E-3</v>
      </c>
      <c r="JZ104" s="193">
        <f t="shared" si="364"/>
        <v>1.2332972878787193E-3</v>
      </c>
      <c r="KA104" s="193">
        <f t="shared" si="364"/>
        <v>1.28948292477512E-3</v>
      </c>
      <c r="KB104" s="193">
        <f t="shared" si="364"/>
        <v>1.3470153654277259E-3</v>
      </c>
      <c r="KC104" s="193">
        <f t="shared" si="364"/>
        <v>1.40584887875992E-3</v>
      </c>
      <c r="KD104" s="193">
        <f t="shared" si="364"/>
        <v>1.4659321273050143E-3</v>
      </c>
      <c r="KE104" s="193">
        <f t="shared" si="364"/>
        <v>1.5272081111048963E-3</v>
      </c>
      <c r="KF104" s="193">
        <f t="shared" si="364"/>
        <v>1.5896141351917558E-3</v>
      </c>
      <c r="KG104" s="193">
        <f t="shared" si="364"/>
        <v>1.6530818018394952E-3</v>
      </c>
      <c r="KH104" s="193">
        <f t="shared" si="364"/>
        <v>1.7175370286623528E-3</v>
      </c>
      <c r="KI104" s="193">
        <f t="shared" si="364"/>
        <v>1.7829000935168681E-3</v>
      </c>
      <c r="KJ104" s="193">
        <f t="shared" si="364"/>
        <v>1.8490857070297914E-3</v>
      </c>
      <c r="KK104" s="193">
        <f t="shared" si="364"/>
        <v>1.9160031134297746E-3</v>
      </c>
      <c r="KL104" s="193">
        <f t="shared" si="364"/>
        <v>1.9835562202052482E-3</v>
      </c>
      <c r="KM104" s="193">
        <f t="shared" si="364"/>
        <v>2.0516437569457115E-3</v>
      </c>
      <c r="KN104" s="193">
        <f t="shared" si="364"/>
        <v>2.1201594635497779E-3</v>
      </c>
      <c r="KO104" s="193">
        <f t="shared" ref="KO104:MZ104" si="365">IF(ISNONTEXT($Q104),_xlfn.NORM.DIST(CV104,$P104,$Q104,FALSE),NA())</f>
        <v>2.1889923078017778E-3</v>
      </c>
      <c r="KP104" s="193">
        <f t="shared" si="365"/>
        <v>2.2580267321307586E-3</v>
      </c>
      <c r="KQ104" s="193">
        <f t="shared" si="365"/>
        <v>2.3271429291727096E-3</v>
      </c>
      <c r="KR104" s="193">
        <f t="shared" si="365"/>
        <v>2.3962171455601277E-3</v>
      </c>
      <c r="KS104" s="193">
        <f t="shared" si="365"/>
        <v>2.4651220131641578E-3</v>
      </c>
      <c r="KT104" s="193">
        <f t="shared" si="365"/>
        <v>2.5337269068150632E-3</v>
      </c>
      <c r="KU104" s="193">
        <f t="shared" si="365"/>
        <v>2.6018983273282982E-3</v>
      </c>
      <c r="KV104" s="193">
        <f t="shared" si="365"/>
        <v>2.669500308467652E-3</v>
      </c>
      <c r="KW104" s="193">
        <f t="shared" si="365"/>
        <v>2.7363948462854728E-3</v>
      </c>
      <c r="KX104" s="193">
        <f t="shared" si="365"/>
        <v>2.8024423490945866E-3</v>
      </c>
      <c r="KY104" s="193">
        <f t="shared" si="365"/>
        <v>2.8675021061488459E-3</v>
      </c>
      <c r="KZ104" s="193">
        <f t="shared" si="365"/>
        <v>2.9314327729409641E-3</v>
      </c>
      <c r="LA104" s="193">
        <f t="shared" si="365"/>
        <v>2.9940928708690291E-3</v>
      </c>
      <c r="LB104" s="193">
        <f t="shared" si="365"/>
        <v>3.0553412988783982E-3</v>
      </c>
      <c r="LC104" s="193">
        <f t="shared" si="365"/>
        <v>3.1150378545550194E-3</v>
      </c>
      <c r="LD104" s="193">
        <f t="shared" si="365"/>
        <v>3.1730437620310324E-3</v>
      </c>
      <c r="LE104" s="193">
        <f t="shared" si="365"/>
        <v>3.2292222039650002E-3</v>
      </c>
      <c r="LF104" s="193">
        <f t="shared" si="365"/>
        <v>3.2834388547785345E-3</v>
      </c>
      <c r="LG104" s="193">
        <f t="shared" si="365"/>
        <v>3.3355624122693235E-3</v>
      </c>
      <c r="LH104" s="193">
        <f t="shared" si="365"/>
        <v>3.3854651246786223E-3</v>
      </c>
      <c r="LI104" s="193">
        <f t="shared" si="365"/>
        <v>3.4330233102697343E-3</v>
      </c>
      <c r="LJ104" s="193">
        <f t="shared" si="365"/>
        <v>3.478117866473493E-3</v>
      </c>
      <c r="LK104" s="193">
        <f t="shared" si="365"/>
        <v>3.5206347656775148E-3</v>
      </c>
      <c r="LL104" s="193">
        <f t="shared" si="365"/>
        <v>3.5604655347783189E-3</v>
      </c>
      <c r="LM104" s="193">
        <f t="shared" si="365"/>
        <v>3.5975077156791043E-3</v>
      </c>
      <c r="LN104" s="193">
        <f t="shared" si="365"/>
        <v>3.6316653040009651E-3</v>
      </c>
      <c r="LO104" s="193">
        <f t="shared" si="365"/>
        <v>3.6628491633810779E-3</v>
      </c>
      <c r="LP104" s="193">
        <f t="shared" si="365"/>
        <v>3.6909774128573635E-3</v>
      </c>
      <c r="LQ104" s="193">
        <f t="shared" si="365"/>
        <v>3.7159757849844544E-3</v>
      </c>
      <c r="LR104" s="193">
        <f t="shared" si="365"/>
        <v>3.7377779524895407E-3</v>
      </c>
      <c r="LS104" s="193">
        <f t="shared" si="365"/>
        <v>3.7563258214576411E-3</v>
      </c>
      <c r="LT104" s="193">
        <f t="shared" si="365"/>
        <v>3.7715697892326929E-3</v>
      </c>
      <c r="LU104" s="193">
        <f t="shared" si="365"/>
        <v>3.783468965432156E-3</v>
      </c>
      <c r="LV104" s="193">
        <f t="shared" si="365"/>
        <v>3.7919913546969144E-3</v>
      </c>
      <c r="LW104" s="193">
        <f t="shared" si="365"/>
        <v>3.7971140000333512E-3</v>
      </c>
      <c r="LX104" s="193">
        <f t="shared" si="365"/>
        <v>3.7988230858488296E-3</v>
      </c>
      <c r="LY104" s="193">
        <f t="shared" si="365"/>
        <v>3.7971140000333421E-3</v>
      </c>
      <c r="LZ104" s="193">
        <f t="shared" si="365"/>
        <v>3.7919913546968966E-3</v>
      </c>
      <c r="MA104" s="193">
        <f t="shared" si="365"/>
        <v>3.7834689654321295E-3</v>
      </c>
      <c r="MB104" s="193">
        <f t="shared" si="365"/>
        <v>3.7715697892326577E-3</v>
      </c>
      <c r="MC104" s="193">
        <f t="shared" si="365"/>
        <v>3.7563258214575977E-3</v>
      </c>
      <c r="MD104" s="193">
        <f t="shared" si="365"/>
        <v>3.7377779524894882E-3</v>
      </c>
      <c r="ME104" s="193">
        <f t="shared" si="365"/>
        <v>3.7159757849843937E-3</v>
      </c>
      <c r="MF104" s="193">
        <f t="shared" si="365"/>
        <v>3.6909774128572942E-3</v>
      </c>
      <c r="MG104" s="193">
        <f t="shared" si="365"/>
        <v>3.6628491633810011E-3</v>
      </c>
      <c r="MH104" s="193">
        <f t="shared" si="365"/>
        <v>3.6316653040008801E-3</v>
      </c>
      <c r="MI104" s="193">
        <f t="shared" si="365"/>
        <v>3.5975077156790119E-3</v>
      </c>
      <c r="MJ104" s="193">
        <f t="shared" si="365"/>
        <v>3.5604655347782187E-3</v>
      </c>
      <c r="MK104" s="193">
        <f t="shared" si="365"/>
        <v>3.5206347656774081E-3</v>
      </c>
      <c r="ML104" s="193">
        <f t="shared" si="365"/>
        <v>3.4781178664733785E-3</v>
      </c>
      <c r="MM104" s="193">
        <f t="shared" si="365"/>
        <v>3.4330233102696137E-3</v>
      </c>
      <c r="MN104" s="193">
        <f t="shared" si="365"/>
        <v>3.3854651246784948E-3</v>
      </c>
      <c r="MO104" s="193">
        <f t="shared" si="365"/>
        <v>3.3355624122691908E-3</v>
      </c>
      <c r="MP104" s="193">
        <f t="shared" si="365"/>
        <v>3.283438854778397E-3</v>
      </c>
      <c r="MQ104" s="193">
        <f t="shared" si="365"/>
        <v>3.2292222039648566E-3</v>
      </c>
      <c r="MR104" s="193">
        <f t="shared" si="365"/>
        <v>3.1730437620308837E-3</v>
      </c>
      <c r="MS104" s="193">
        <f t="shared" si="365"/>
        <v>3.1150378545548667E-3</v>
      </c>
      <c r="MT104" s="193">
        <f t="shared" si="365"/>
        <v>3.0553412988782408E-3</v>
      </c>
      <c r="MU104" s="193">
        <f t="shared" si="365"/>
        <v>2.9940928708688682E-3</v>
      </c>
      <c r="MV104" s="193">
        <f t="shared" si="365"/>
        <v>2.9314327729407998E-3</v>
      </c>
      <c r="MW104" s="193">
        <f t="shared" si="365"/>
        <v>2.8675021061486785E-3</v>
      </c>
      <c r="MX104" s="193">
        <f t="shared" si="365"/>
        <v>2.8024423490944162E-3</v>
      </c>
      <c r="MY104" s="193">
        <f t="shared" si="365"/>
        <v>2.7363948462852997E-3</v>
      </c>
      <c r="MZ104" s="193">
        <f t="shared" si="365"/>
        <v>2.6695003084674773E-3</v>
      </c>
      <c r="NA104" s="193">
        <f t="shared" ref="NA104:PL104" si="366">IF(ISNONTEXT($Q104),_xlfn.NORM.DIST(FH104,$P104,$Q104,FALSE),NA())</f>
        <v>2.6018983273281221E-3</v>
      </c>
      <c r="NB104" s="193">
        <f t="shared" si="366"/>
        <v>2.5337269068148854E-3</v>
      </c>
      <c r="NC104" s="193">
        <f t="shared" si="366"/>
        <v>2.4651220131639792E-3</v>
      </c>
      <c r="ND104" s="193">
        <f t="shared" si="366"/>
        <v>2.3962171455599482E-3</v>
      </c>
      <c r="NE104" s="193">
        <f t="shared" si="366"/>
        <v>2.3271429291725301E-3</v>
      </c>
      <c r="NF104" s="193">
        <f t="shared" si="366"/>
        <v>2.2580267321305795E-3</v>
      </c>
      <c r="NG104" s="193">
        <f t="shared" si="366"/>
        <v>2.1889923078015992E-3</v>
      </c>
      <c r="NH104" s="193">
        <f t="shared" si="366"/>
        <v>2.1201594635495997E-3</v>
      </c>
      <c r="NI104" s="193">
        <f t="shared" si="366"/>
        <v>2.0516437569455337E-3</v>
      </c>
      <c r="NJ104" s="193">
        <f t="shared" si="366"/>
        <v>1.9835562202050725E-3</v>
      </c>
      <c r="NK104" s="193">
        <f t="shared" si="366"/>
        <v>1.9160031134295998E-3</v>
      </c>
      <c r="NL104" s="193">
        <f t="shared" si="366"/>
        <v>1.8490857070296179E-3</v>
      </c>
      <c r="NM104" s="193">
        <f t="shared" si="366"/>
        <v>1.7829000935166972E-3</v>
      </c>
      <c r="NN104" s="193">
        <f t="shared" si="366"/>
        <v>1.7175370286621843E-3</v>
      </c>
      <c r="NO104" s="193">
        <f t="shared" si="366"/>
        <v>1.6530818018393287E-3</v>
      </c>
      <c r="NP104" s="193">
        <f t="shared" si="366"/>
        <v>1.5896141351915926E-3</v>
      </c>
      <c r="NQ104" s="193">
        <f t="shared" si="366"/>
        <v>1.5272081111047354E-3</v>
      </c>
      <c r="NR104" s="193">
        <f t="shared" si="366"/>
        <v>1.4659321273048566E-3</v>
      </c>
      <c r="NS104" s="193">
        <f t="shared" si="366"/>
        <v>1.4058488787597649E-3</v>
      </c>
      <c r="NT104" s="193">
        <f t="shared" si="366"/>
        <v>1.3470153654275743E-3</v>
      </c>
      <c r="NU104" s="193">
        <f t="shared" si="366"/>
        <v>1.2894829247749719E-3</v>
      </c>
      <c r="NV104" s="193">
        <f t="shared" si="366"/>
        <v>1.2332972878785747E-3</v>
      </c>
      <c r="NW104" s="193">
        <f t="shared" si="366"/>
        <v>1.1784986578265949E-3</v>
      </c>
      <c r="NX104" s="193">
        <f t="shared" si="366"/>
        <v>1.1251218090549114E-3</v>
      </c>
      <c r="NY104" s="193">
        <f t="shared" si="366"/>
        <v>1.0731962061816464E-3</v>
      </c>
      <c r="NZ104" s="193">
        <f t="shared" si="366"/>
        <v>1.0227461408475246E-3</v>
      </c>
      <c r="OA104" s="193">
        <f t="shared" si="366"/>
        <v>9.7379088502546956E-4</v>
      </c>
      <c r="OB104" s="193">
        <f t="shared" si="366"/>
        <v>9.2634485923186584E-4</v>
      </c>
      <c r="OC104" s="193">
        <f t="shared" si="366"/>
        <v>8.8041781405330608E-4</v>
      </c>
      <c r="OD104" s="193">
        <f t="shared" si="366"/>
        <v>8.3601502339607356E-4</v>
      </c>
      <c r="OE104" s="193">
        <f t="shared" si="366"/>
        <v>7.9313748787050557E-4</v>
      </c>
      <c r="OF104" s="193">
        <f t="shared" si="366"/>
        <v>7.5178214673820188E-4</v>
      </c>
      <c r="OG104" s="193">
        <f t="shared" si="366"/>
        <v>7.1194209687607153E-4</v>
      </c>
      <c r="OH104" s="193">
        <f t="shared" si="366"/>
        <v>6.7360681724679247E-4</v>
      </c>
      <c r="OI104" s="193">
        <f t="shared" si="366"/>
        <v>6.3676239740957522E-4</v>
      </c>
      <c r="OJ104" s="193">
        <f t="shared" si="366"/>
        <v>6.0139176865739788E-4</v>
      </c>
      <c r="OK104" s="193">
        <f t="shared" si="366"/>
        <v>5.6747493642629837E-4</v>
      </c>
      <c r="OL104" s="193">
        <f t="shared" si="366"/>
        <v>5.3498921268797415E-4</v>
      </c>
      <c r="OM104" s="193">
        <f t="shared" si="366"/>
        <v>5.0390944710806149E-4</v>
      </c>
      <c r="ON104" s="193">
        <f t="shared" si="366"/>
        <v>4.7420825582812653E-4</v>
      </c>
      <c r="OO104" s="193">
        <f t="shared" si="366"/>
        <v>4.4585624680877942E-4</v>
      </c>
      <c r="OP104" s="193">
        <f t="shared" si="366"/>
        <v>4.188222407535812E-4</v>
      </c>
      <c r="OQ104" s="193">
        <f t="shared" si="366"/>
        <v>3.9307348671774859E-4</v>
      </c>
      <c r="OR104" s="193">
        <f t="shared" si="366"/>
        <v>3.6857587159126E-4</v>
      </c>
      <c r="OS104" s="193">
        <f t="shared" si="366"/>
        <v>3.4529412273211311E-4</v>
      </c>
      <c r="OT104" s="193">
        <f t="shared" si="366"/>
        <v>3.231920031114695E-4</v>
      </c>
      <c r="OU104" s="193">
        <f t="shared" si="366"/>
        <v>3.0223249841754838E-4</v>
      </c>
      <c r="OV104" s="193">
        <f t="shared" si="366"/>
        <v>2.8237799564881822E-4</v>
      </c>
      <c r="OW104" s="193">
        <f t="shared" si="366"/>
        <v>2.6359045280872456E-4</v>
      </c>
      <c r="OX104" s="193">
        <f t="shared" si="366"/>
        <v>2.4583155939331689E-4</v>
      </c>
      <c r="OY104" s="193">
        <f t="shared" si="366"/>
        <v>2.2906288743931342E-4</v>
      </c>
      <c r="OZ104" s="193">
        <f t="shared" si="366"/>
        <v>2.1324603297292037E-4</v>
      </c>
      <c r="PA104" s="193">
        <f t="shared" si="366"/>
        <v>1.9834274776876502E-4</v>
      </c>
      <c r="PB104" s="193">
        <f t="shared" si="366"/>
        <v>1.8431506139333752E-4</v>
      </c>
      <c r="PC104" s="193">
        <f t="shared" si="366"/>
        <v>1.7112539356810486E-4</v>
      </c>
      <c r="PD104" s="193">
        <f t="shared" si="366"/>
        <v>1.5873665694380047E-4</v>
      </c>
      <c r="PE104" s="193">
        <f t="shared" si="366"/>
        <v>1.4711235042915577E-4</v>
      </c>
      <c r="PF104" s="193">
        <f t="shared" si="366"/>
        <v>1.3621664326445335E-4</v>
      </c>
      <c r="PG104" s="193">
        <f t="shared" si="366"/>
        <v>1.2601445007270971E-4</v>
      </c>
      <c r="PH104" s="193">
        <f t="shared" si="366"/>
        <v>1.1647149715903427E-4</v>
      </c>
      <c r="PI104" s="193">
        <f t="shared" si="366"/>
        <v>1.0755438036181821E-4</v>
      </c>
      <c r="PJ104" s="193">
        <f t="shared" si="366"/>
        <v>9.9230614787963902E-5</v>
      </c>
      <c r="PK104" s="193">
        <f t="shared" si="366"/>
        <v>9.1468676788482393E-5</v>
      </c>
      <c r="PL104" s="193">
        <f t="shared" si="366"/>
        <v>8.4238038550613591E-5</v>
      </c>
      <c r="PM104" s="193">
        <f t="shared" ref="PM104:PT104" si="367">IF(ISNONTEXT($Q104),_xlfn.NORM.DIST(HT104,$P104,$Q104,FALSE),NA())</f>
        <v>7.75091956983413E-5</v>
      </c>
      <c r="PN104" s="193">
        <f t="shared" si="367"/>
        <v>7.125368830495866E-5</v>
      </c>
      <c r="PO104" s="193">
        <f t="shared" si="367"/>
        <v>6.5444115729423798E-5</v>
      </c>
      <c r="PP104" s="193">
        <f t="shared" si="367"/>
        <v>6.0054145692841253E-5</v>
      </c>
      <c r="PQ104" s="193">
        <f t="shared" si="367"/>
        <v>5.5058518012768199E-5</v>
      </c>
      <c r="PR104" s="193">
        <f t="shared" si="367"/>
        <v>5.0433043411411032E-5</v>
      </c>
      <c r="PS104" s="193">
        <f t="shared" si="367"/>
        <v>4.6154597809411388E-5</v>
      </c>
      <c r="PT104" s="193">
        <f t="shared" si="367"/>
        <v>4.2201112510089683E-5</v>
      </c>
    </row>
    <row r="105" spans="1:436" x14ac:dyDescent="0.45">
      <c r="A105" s="15"/>
      <c r="B105" s="15"/>
      <c r="C105" s="15"/>
      <c r="D105" s="15"/>
      <c r="E105" s="15"/>
      <c r="F105" s="15"/>
      <c r="G105" s="16"/>
      <c r="H105" s="15"/>
      <c r="I105" s="15"/>
      <c r="J105" s="15"/>
      <c r="K105" s="15"/>
      <c r="L105" s="15"/>
      <c r="M105" s="15"/>
      <c r="N105" s="15"/>
      <c r="O105" s="15"/>
      <c r="P105" s="15"/>
      <c r="Q105" s="15"/>
      <c r="R105" s="15"/>
      <c r="S105" s="15"/>
      <c r="T105" s="206"/>
      <c r="U105" s="15"/>
      <c r="V105" s="15"/>
      <c r="W105" s="15"/>
      <c r="X105" s="15"/>
      <c r="Y105" s="15"/>
      <c r="Z105" s="15"/>
      <c r="AA105" s="15"/>
      <c r="AB105" s="15"/>
      <c r="AC105" s="15"/>
      <c r="AD105" s="15"/>
      <c r="AE105" s="15"/>
      <c r="AF105" s="15"/>
      <c r="AG105" s="15"/>
      <c r="AH105" s="15"/>
      <c r="AI105" s="15"/>
    </row>
    <row r="106" spans="1:436" ht="15.75" x14ac:dyDescent="0.5">
      <c r="A106" s="78"/>
      <c r="B106" s="337" t="s">
        <v>83</v>
      </c>
      <c r="C106" s="338"/>
      <c r="D106" s="339"/>
      <c r="E106" s="53"/>
      <c r="F106" s="53"/>
      <c r="G106" s="48"/>
      <c r="H106" s="48"/>
      <c r="I106" s="48"/>
      <c r="J106" s="48"/>
      <c r="K106" s="79"/>
      <c r="L106" s="79"/>
      <c r="M106" s="79"/>
      <c r="N106" s="79"/>
      <c r="O106" s="79"/>
      <c r="P106" s="79"/>
      <c r="Q106" s="79" t="s">
        <v>84</v>
      </c>
      <c r="R106" s="60"/>
      <c r="S106" s="118">
        <v>1500</v>
      </c>
      <c r="T106" s="207">
        <f>IF(OR(Q104=0,S106=""),"",ABS(VLOOKUP($S$1,VLookups!$A$30:$B$31,2,FALSE)-_xlfn.NORM.DIST(S106,P104,Q104,TRUE)))</f>
        <v>0.96736540932733495</v>
      </c>
      <c r="U106" s="62">
        <f>IF($Q$104=0,"",_xlfn.NORM.INV(ABS(VLOOKUP($S$1,VLookups!$A$30:$B$31,2,FALSE)-U$3),$P$104,$Q104))</f>
        <v>1133.6718539918234</v>
      </c>
      <c r="V106" s="62">
        <f>IF($Q$104=0,"",_xlfn.NORM.INV(ABS(VLOOKUP($S$1,VLookups!$A$30:$B$31,2,FALSE)-V$3),$P$104,$Q104))</f>
        <v>1479.1481460081768</v>
      </c>
      <c r="W106" s="63">
        <f>IF($Q$104=0,"",_xlfn.NORM.INV(ABS(VLOOKUP($S$1,VLookups!$A$30:$B$31,2,FALSE)-W$3),$P$104,$Q104))</f>
        <v>1171.8248686431527</v>
      </c>
      <c r="X106" s="63">
        <f>IF($Q$104=0,"",_xlfn.NORM.INV(ABS(VLOOKUP($S$1,VLookups!$A$30:$B$31,2,FALSE)-X$3),$P$104,$Q104))</f>
        <v>1218.0251801312902</v>
      </c>
      <c r="Y106" s="64">
        <f>IF($Q$104=0,"",_xlfn.NORM.INV(ABS(VLOOKUP($S$1,VLookups!$A$30:$B$31,2,FALSE)-Y$3),$P$104,$Q104))</f>
        <v>1251.3388551597079</v>
      </c>
      <c r="Z106" s="64">
        <f>IF($Q$104=0,"",_xlfn.NORM.INV(ABS(VLOOKUP($S$1,VLookups!$A$30:$B$31,2,FALSE)-Z$3),$P$104,$Q104))</f>
        <v>1279.8041621460088</v>
      </c>
      <c r="AA106" s="65">
        <f>IF($Q$104=0,"",_xlfn.NORM.INV(ABS(VLOOKUP($S$1,VLookups!$A$30:$B$31,2,FALSE)-AA$3),$P$104,$Q104))</f>
        <v>1306.4100000000001</v>
      </c>
      <c r="AB106" s="65">
        <f>IF($Q$104=0,"",_xlfn.NORM.INV(ABS(VLOOKUP($S$1,VLookups!$A$30:$B$31,2,FALSE)-AB$3),$P$104,$Q104))</f>
        <v>1333.0158378539913</v>
      </c>
      <c r="AC106" s="66">
        <f>IF($Q$104=0,"",_xlfn.NORM.INV(ABS(VLOOKUP($S$1,VLookups!$A$30:$B$31,2,FALSE)-AC$3),$P$104,$Q104))</f>
        <v>1361.4811448402922</v>
      </c>
      <c r="AD106" s="66">
        <f>IF($Q$104=0,"",_xlfn.NORM.INV(ABS(VLOOKUP($S$1,VLookups!$A$30:$B$31,2,FALSE)-AD$3),$P$104,$Q104))</f>
        <v>1394.79481986871</v>
      </c>
      <c r="AE106" s="67">
        <f>IF($Q$104=0,"",_xlfn.NORM.INV(ABS(VLOOKUP($S$1,VLookups!$A$30:$B$31,2,FALSE)-AE$3),$P$104,$Q104))</f>
        <v>1440.9951313568474</v>
      </c>
      <c r="AF106" s="67">
        <f>IF($Q$104=0,"",_xlfn.NORM.INV(ABS(VLOOKUP($S$1,VLookups!$A$30:$B$31,2,FALSE)-AF$3),$P$104,$Q104))</f>
        <v>1550.716856335086</v>
      </c>
      <c r="AG106" s="15"/>
      <c r="AH106" s="15"/>
      <c r="AI106" s="15"/>
      <c r="IB106" s="198">
        <f>IF(AND($D$112&gt;0,$D$113&gt;0),IF(OR(AI104&lt;$D$112,AI104=$D$112),IB104,0),"")</f>
        <v>4.2201112510089683E-5</v>
      </c>
      <c r="IC106" s="198">
        <f t="shared" ref="IC106:KN106" si="368">IF(AND($D$112&gt;0,$D$113&gt;0),IF(OR(AJ104&lt;$D$112,AJ104=$D$112),IC104,0),"")</f>
        <v>4.6154597809422054E-5</v>
      </c>
      <c r="ID106" s="198">
        <f t="shared" si="368"/>
        <v>5.043304341142264E-5</v>
      </c>
      <c r="IE106" s="198">
        <f t="shared" si="368"/>
        <v>5.5058518012780722E-5</v>
      </c>
      <c r="IF106" s="198">
        <f t="shared" si="368"/>
        <v>6.005414569285469E-5</v>
      </c>
      <c r="IG106" s="198">
        <f t="shared" si="368"/>
        <v>6.5444115729438272E-5</v>
      </c>
      <c r="IH106" s="198">
        <f t="shared" si="368"/>
        <v>7.125368830497434E-5</v>
      </c>
      <c r="II106" s="198">
        <f t="shared" si="368"/>
        <v>7.7509195698358092E-5</v>
      </c>
      <c r="IJ106" s="198">
        <f t="shared" si="368"/>
        <v>8.4238038550631643E-5</v>
      </c>
      <c r="IK106" s="198">
        <f t="shared" si="368"/>
        <v>9.1468676788501895E-5</v>
      </c>
      <c r="IL106" s="198">
        <f t="shared" si="368"/>
        <v>9.9230614787984827E-5</v>
      </c>
      <c r="IM106" s="198">
        <f t="shared" si="368"/>
        <v>1.075543803618405E-4</v>
      </c>
      <c r="IN106" s="198">
        <f t="shared" si="368"/>
        <v>1.1647149715905832E-4</v>
      </c>
      <c r="IO106" s="198">
        <f t="shared" si="368"/>
        <v>1.2601445007273538E-4</v>
      </c>
      <c r="IP106" s="198">
        <f t="shared" si="368"/>
        <v>1.3621664326448073E-4</v>
      </c>
      <c r="IQ106" s="198">
        <f t="shared" si="368"/>
        <v>1.471123504291851E-4</v>
      </c>
      <c r="IR106" s="198">
        <f t="shared" si="368"/>
        <v>1.587366569438317E-4</v>
      </c>
      <c r="IS106" s="198">
        <f t="shared" si="368"/>
        <v>1.7112539356813799E-4</v>
      </c>
      <c r="IT106" s="198">
        <f t="shared" si="368"/>
        <v>1.843150613933727E-4</v>
      </c>
      <c r="IU106" s="198">
        <f t="shared" si="368"/>
        <v>1.9834274776880259E-4</v>
      </c>
      <c r="IV106" s="198">
        <f t="shared" si="368"/>
        <v>2.1324603297296016E-4</v>
      </c>
      <c r="IW106" s="198">
        <f t="shared" si="368"/>
        <v>2.2906288743935565E-4</v>
      </c>
      <c r="IX106" s="198">
        <f t="shared" si="368"/>
        <v>2.4583155939336183E-4</v>
      </c>
      <c r="IY106" s="198">
        <f t="shared" si="368"/>
        <v>2.6359045280877205E-4</v>
      </c>
      <c r="IZ106" s="198">
        <f t="shared" si="368"/>
        <v>2.823779956488682E-4</v>
      </c>
      <c r="JA106" s="198">
        <f t="shared" si="368"/>
        <v>3.0223249841760156E-4</v>
      </c>
      <c r="JB106" s="198">
        <f t="shared" si="368"/>
        <v>3.2319200311152566E-4</v>
      </c>
      <c r="JC106" s="198">
        <f t="shared" si="368"/>
        <v>3.4529412273217182E-4</v>
      </c>
      <c r="JD106" s="198">
        <f t="shared" si="368"/>
        <v>3.6857587159132217E-4</v>
      </c>
      <c r="JE106" s="198">
        <f t="shared" si="368"/>
        <v>3.9307348671781408E-4</v>
      </c>
      <c r="JF106" s="198">
        <f t="shared" si="368"/>
        <v>4.1882224075364945E-4</v>
      </c>
      <c r="JG106" s="198">
        <f t="shared" si="368"/>
        <v>4.4585624680885103E-4</v>
      </c>
      <c r="JH106" s="198">
        <f t="shared" si="368"/>
        <v>4.742082558282021E-4</v>
      </c>
      <c r="JI106" s="198">
        <f t="shared" si="368"/>
        <v>5.039094471081402E-4</v>
      </c>
      <c r="JJ106" s="198">
        <f t="shared" si="368"/>
        <v>5.3498921268805666E-4</v>
      </c>
      <c r="JK106" s="198">
        <f t="shared" si="368"/>
        <v>5.6747493642638467E-4</v>
      </c>
      <c r="JL106" s="198">
        <f t="shared" si="368"/>
        <v>6.0139176865748787E-4</v>
      </c>
      <c r="JM106" s="198">
        <f t="shared" si="368"/>
        <v>6.3676239740966889E-4</v>
      </c>
      <c r="JN106" s="198">
        <f t="shared" si="368"/>
        <v>6.7360681724689016E-4</v>
      </c>
      <c r="JO106" s="198">
        <f t="shared" si="368"/>
        <v>7.1194209687617301E-4</v>
      </c>
      <c r="JP106" s="198">
        <f t="shared" si="368"/>
        <v>7.517821467383077E-4</v>
      </c>
      <c r="JQ106" s="198">
        <f t="shared" si="368"/>
        <v>7.9313748787061518E-4</v>
      </c>
      <c r="JR106" s="198">
        <f t="shared" si="368"/>
        <v>8.3601502339618696E-4</v>
      </c>
      <c r="JS106" s="198">
        <f t="shared" si="368"/>
        <v>8.8041781405342361E-4</v>
      </c>
      <c r="JT106" s="198">
        <f t="shared" si="368"/>
        <v>9.2634485923198727E-4</v>
      </c>
      <c r="JU106" s="198">
        <f t="shared" si="368"/>
        <v>9.7379088502559479E-4</v>
      </c>
      <c r="JV106" s="198">
        <f t="shared" si="368"/>
        <v>0</v>
      </c>
      <c r="JW106" s="198">
        <f t="shared" si="368"/>
        <v>0</v>
      </c>
      <c r="JX106" s="198">
        <f t="shared" si="368"/>
        <v>0</v>
      </c>
      <c r="JY106" s="198">
        <f t="shared" si="368"/>
        <v>0</v>
      </c>
      <c r="JZ106" s="198">
        <f t="shared" si="368"/>
        <v>0</v>
      </c>
      <c r="KA106" s="198">
        <f t="shared" si="368"/>
        <v>0</v>
      </c>
      <c r="KB106" s="198">
        <f t="shared" si="368"/>
        <v>0</v>
      </c>
      <c r="KC106" s="198">
        <f t="shared" si="368"/>
        <v>0</v>
      </c>
      <c r="KD106" s="198">
        <f t="shared" si="368"/>
        <v>0</v>
      </c>
      <c r="KE106" s="198">
        <f t="shared" si="368"/>
        <v>0</v>
      </c>
      <c r="KF106" s="198">
        <f t="shared" si="368"/>
        <v>0</v>
      </c>
      <c r="KG106" s="198">
        <f t="shared" si="368"/>
        <v>0</v>
      </c>
      <c r="KH106" s="198">
        <f t="shared" si="368"/>
        <v>0</v>
      </c>
      <c r="KI106" s="198">
        <f t="shared" si="368"/>
        <v>0</v>
      </c>
      <c r="KJ106" s="198">
        <f t="shared" si="368"/>
        <v>0</v>
      </c>
      <c r="KK106" s="198">
        <f t="shared" si="368"/>
        <v>0</v>
      </c>
      <c r="KL106" s="198">
        <f t="shared" si="368"/>
        <v>0</v>
      </c>
      <c r="KM106" s="198">
        <f t="shared" si="368"/>
        <v>0</v>
      </c>
      <c r="KN106" s="198">
        <f t="shared" si="368"/>
        <v>0</v>
      </c>
      <c r="KO106" s="198">
        <f t="shared" ref="KO106:MZ106" si="369">IF(AND($D$112&gt;0,$D$113&gt;0),IF(OR(CV104&lt;$D$112,CV104=$D$112),KO104,0),"")</f>
        <v>0</v>
      </c>
      <c r="KP106" s="198">
        <f t="shared" si="369"/>
        <v>0</v>
      </c>
      <c r="KQ106" s="198">
        <f t="shared" si="369"/>
        <v>0</v>
      </c>
      <c r="KR106" s="198">
        <f t="shared" si="369"/>
        <v>0</v>
      </c>
      <c r="KS106" s="198">
        <f t="shared" si="369"/>
        <v>0</v>
      </c>
      <c r="KT106" s="198">
        <f t="shared" si="369"/>
        <v>0</v>
      </c>
      <c r="KU106" s="198">
        <f t="shared" si="369"/>
        <v>0</v>
      </c>
      <c r="KV106" s="198">
        <f t="shared" si="369"/>
        <v>0</v>
      </c>
      <c r="KW106" s="198">
        <f t="shared" si="369"/>
        <v>0</v>
      </c>
      <c r="KX106" s="198">
        <f t="shared" si="369"/>
        <v>0</v>
      </c>
      <c r="KY106" s="198">
        <f t="shared" si="369"/>
        <v>0</v>
      </c>
      <c r="KZ106" s="198">
        <f t="shared" si="369"/>
        <v>0</v>
      </c>
      <c r="LA106" s="198">
        <f t="shared" si="369"/>
        <v>0</v>
      </c>
      <c r="LB106" s="198">
        <f t="shared" si="369"/>
        <v>0</v>
      </c>
      <c r="LC106" s="198">
        <f t="shared" si="369"/>
        <v>0</v>
      </c>
      <c r="LD106" s="198">
        <f t="shared" si="369"/>
        <v>0</v>
      </c>
      <c r="LE106" s="198">
        <f t="shared" si="369"/>
        <v>0</v>
      </c>
      <c r="LF106" s="198">
        <f t="shared" si="369"/>
        <v>0</v>
      </c>
      <c r="LG106" s="198">
        <f t="shared" si="369"/>
        <v>0</v>
      </c>
      <c r="LH106" s="198">
        <f t="shared" si="369"/>
        <v>0</v>
      </c>
      <c r="LI106" s="198">
        <f t="shared" si="369"/>
        <v>0</v>
      </c>
      <c r="LJ106" s="198">
        <f t="shared" si="369"/>
        <v>0</v>
      </c>
      <c r="LK106" s="198">
        <f t="shared" si="369"/>
        <v>0</v>
      </c>
      <c r="LL106" s="198">
        <f t="shared" si="369"/>
        <v>0</v>
      </c>
      <c r="LM106" s="198">
        <f t="shared" si="369"/>
        <v>0</v>
      </c>
      <c r="LN106" s="198">
        <f t="shared" si="369"/>
        <v>0</v>
      </c>
      <c r="LO106" s="198">
        <f t="shared" si="369"/>
        <v>0</v>
      </c>
      <c r="LP106" s="198">
        <f t="shared" si="369"/>
        <v>0</v>
      </c>
      <c r="LQ106" s="198">
        <f t="shared" si="369"/>
        <v>0</v>
      </c>
      <c r="LR106" s="198">
        <f t="shared" si="369"/>
        <v>0</v>
      </c>
      <c r="LS106" s="198">
        <f t="shared" si="369"/>
        <v>0</v>
      </c>
      <c r="LT106" s="198">
        <f t="shared" si="369"/>
        <v>0</v>
      </c>
      <c r="LU106" s="198">
        <f t="shared" si="369"/>
        <v>0</v>
      </c>
      <c r="LV106" s="198">
        <f t="shared" si="369"/>
        <v>0</v>
      </c>
      <c r="LW106" s="198">
        <f t="shared" si="369"/>
        <v>0</v>
      </c>
      <c r="LX106" s="198">
        <f t="shared" si="369"/>
        <v>0</v>
      </c>
      <c r="LY106" s="198">
        <f t="shared" si="369"/>
        <v>0</v>
      </c>
      <c r="LZ106" s="198">
        <f t="shared" si="369"/>
        <v>0</v>
      </c>
      <c r="MA106" s="198">
        <f t="shared" si="369"/>
        <v>0</v>
      </c>
      <c r="MB106" s="198">
        <f t="shared" si="369"/>
        <v>0</v>
      </c>
      <c r="MC106" s="198">
        <f t="shared" si="369"/>
        <v>0</v>
      </c>
      <c r="MD106" s="198">
        <f t="shared" si="369"/>
        <v>0</v>
      </c>
      <c r="ME106" s="198">
        <f t="shared" si="369"/>
        <v>0</v>
      </c>
      <c r="MF106" s="198">
        <f t="shared" si="369"/>
        <v>0</v>
      </c>
      <c r="MG106" s="198">
        <f t="shared" si="369"/>
        <v>0</v>
      </c>
      <c r="MH106" s="198">
        <f t="shared" si="369"/>
        <v>0</v>
      </c>
      <c r="MI106" s="198">
        <f t="shared" si="369"/>
        <v>0</v>
      </c>
      <c r="MJ106" s="198">
        <f t="shared" si="369"/>
        <v>0</v>
      </c>
      <c r="MK106" s="198">
        <f t="shared" si="369"/>
        <v>0</v>
      </c>
      <c r="ML106" s="198">
        <f t="shared" si="369"/>
        <v>0</v>
      </c>
      <c r="MM106" s="198">
        <f t="shared" si="369"/>
        <v>0</v>
      </c>
      <c r="MN106" s="198">
        <f t="shared" si="369"/>
        <v>0</v>
      </c>
      <c r="MO106" s="198">
        <f t="shared" si="369"/>
        <v>0</v>
      </c>
      <c r="MP106" s="198">
        <f t="shared" si="369"/>
        <v>0</v>
      </c>
      <c r="MQ106" s="198">
        <f t="shared" si="369"/>
        <v>0</v>
      </c>
      <c r="MR106" s="198">
        <f t="shared" si="369"/>
        <v>0</v>
      </c>
      <c r="MS106" s="198">
        <f t="shared" si="369"/>
        <v>0</v>
      </c>
      <c r="MT106" s="198">
        <f t="shared" si="369"/>
        <v>0</v>
      </c>
      <c r="MU106" s="198">
        <f t="shared" si="369"/>
        <v>0</v>
      </c>
      <c r="MV106" s="198">
        <f t="shared" si="369"/>
        <v>0</v>
      </c>
      <c r="MW106" s="198">
        <f t="shared" si="369"/>
        <v>0</v>
      </c>
      <c r="MX106" s="198">
        <f t="shared" si="369"/>
        <v>0</v>
      </c>
      <c r="MY106" s="198">
        <f t="shared" si="369"/>
        <v>0</v>
      </c>
      <c r="MZ106" s="198">
        <f t="shared" si="369"/>
        <v>0</v>
      </c>
      <c r="NA106" s="198">
        <f t="shared" ref="NA106:PL106" si="370">IF(AND($D$112&gt;0,$D$113&gt;0),IF(OR(FH104&lt;$D$112,FH104=$D$112),NA104,0),"")</f>
        <v>0</v>
      </c>
      <c r="NB106" s="198">
        <f t="shared" si="370"/>
        <v>0</v>
      </c>
      <c r="NC106" s="198">
        <f t="shared" si="370"/>
        <v>0</v>
      </c>
      <c r="ND106" s="198">
        <f t="shared" si="370"/>
        <v>0</v>
      </c>
      <c r="NE106" s="198">
        <f t="shared" si="370"/>
        <v>0</v>
      </c>
      <c r="NF106" s="198">
        <f t="shared" si="370"/>
        <v>0</v>
      </c>
      <c r="NG106" s="198">
        <f t="shared" si="370"/>
        <v>0</v>
      </c>
      <c r="NH106" s="198">
        <f t="shared" si="370"/>
        <v>0</v>
      </c>
      <c r="NI106" s="198">
        <f t="shared" si="370"/>
        <v>0</v>
      </c>
      <c r="NJ106" s="198">
        <f t="shared" si="370"/>
        <v>0</v>
      </c>
      <c r="NK106" s="198">
        <f t="shared" si="370"/>
        <v>0</v>
      </c>
      <c r="NL106" s="198">
        <f t="shared" si="370"/>
        <v>0</v>
      </c>
      <c r="NM106" s="198">
        <f t="shared" si="370"/>
        <v>0</v>
      </c>
      <c r="NN106" s="198">
        <f t="shared" si="370"/>
        <v>0</v>
      </c>
      <c r="NO106" s="198">
        <f t="shared" si="370"/>
        <v>0</v>
      </c>
      <c r="NP106" s="198">
        <f t="shared" si="370"/>
        <v>0</v>
      </c>
      <c r="NQ106" s="198">
        <f t="shared" si="370"/>
        <v>0</v>
      </c>
      <c r="NR106" s="198">
        <f t="shared" si="370"/>
        <v>0</v>
      </c>
      <c r="NS106" s="198">
        <f t="shared" si="370"/>
        <v>0</v>
      </c>
      <c r="NT106" s="198">
        <f t="shared" si="370"/>
        <v>0</v>
      </c>
      <c r="NU106" s="198">
        <f t="shared" si="370"/>
        <v>0</v>
      </c>
      <c r="NV106" s="198">
        <f t="shared" si="370"/>
        <v>0</v>
      </c>
      <c r="NW106" s="198">
        <f t="shared" si="370"/>
        <v>0</v>
      </c>
      <c r="NX106" s="198">
        <f t="shared" si="370"/>
        <v>0</v>
      </c>
      <c r="NY106" s="198">
        <f t="shared" si="370"/>
        <v>0</v>
      </c>
      <c r="NZ106" s="198">
        <f t="shared" si="370"/>
        <v>0</v>
      </c>
      <c r="OA106" s="198">
        <f t="shared" si="370"/>
        <v>0</v>
      </c>
      <c r="OB106" s="198">
        <f t="shared" si="370"/>
        <v>0</v>
      </c>
      <c r="OC106" s="198">
        <f t="shared" si="370"/>
        <v>0</v>
      </c>
      <c r="OD106" s="198">
        <f t="shared" si="370"/>
        <v>0</v>
      </c>
      <c r="OE106" s="198">
        <f t="shared" si="370"/>
        <v>0</v>
      </c>
      <c r="OF106" s="198">
        <f t="shared" si="370"/>
        <v>0</v>
      </c>
      <c r="OG106" s="198">
        <f t="shared" si="370"/>
        <v>0</v>
      </c>
      <c r="OH106" s="198">
        <f t="shared" si="370"/>
        <v>0</v>
      </c>
      <c r="OI106" s="198">
        <f t="shared" si="370"/>
        <v>0</v>
      </c>
      <c r="OJ106" s="198">
        <f t="shared" si="370"/>
        <v>0</v>
      </c>
      <c r="OK106" s="198">
        <f t="shared" si="370"/>
        <v>0</v>
      </c>
      <c r="OL106" s="198">
        <f t="shared" si="370"/>
        <v>0</v>
      </c>
      <c r="OM106" s="198">
        <f t="shared" si="370"/>
        <v>0</v>
      </c>
      <c r="ON106" s="198">
        <f t="shared" si="370"/>
        <v>0</v>
      </c>
      <c r="OO106" s="198">
        <f t="shared" si="370"/>
        <v>0</v>
      </c>
      <c r="OP106" s="198">
        <f t="shared" si="370"/>
        <v>0</v>
      </c>
      <c r="OQ106" s="198">
        <f t="shared" si="370"/>
        <v>0</v>
      </c>
      <c r="OR106" s="198">
        <f t="shared" si="370"/>
        <v>0</v>
      </c>
      <c r="OS106" s="198">
        <f t="shared" si="370"/>
        <v>0</v>
      </c>
      <c r="OT106" s="198">
        <f t="shared" si="370"/>
        <v>0</v>
      </c>
      <c r="OU106" s="198">
        <f t="shared" si="370"/>
        <v>0</v>
      </c>
      <c r="OV106" s="198">
        <f t="shared" si="370"/>
        <v>0</v>
      </c>
      <c r="OW106" s="198">
        <f t="shared" si="370"/>
        <v>0</v>
      </c>
      <c r="OX106" s="198">
        <f t="shared" si="370"/>
        <v>0</v>
      </c>
      <c r="OY106" s="198">
        <f t="shared" si="370"/>
        <v>0</v>
      </c>
      <c r="OZ106" s="198">
        <f t="shared" si="370"/>
        <v>0</v>
      </c>
      <c r="PA106" s="198">
        <f t="shared" si="370"/>
        <v>0</v>
      </c>
      <c r="PB106" s="198">
        <f t="shared" si="370"/>
        <v>0</v>
      </c>
      <c r="PC106" s="198">
        <f t="shared" si="370"/>
        <v>0</v>
      </c>
      <c r="PD106" s="198">
        <f t="shared" si="370"/>
        <v>0</v>
      </c>
      <c r="PE106" s="198">
        <f t="shared" si="370"/>
        <v>0</v>
      </c>
      <c r="PF106" s="198">
        <f t="shared" si="370"/>
        <v>0</v>
      </c>
      <c r="PG106" s="198">
        <f t="shared" si="370"/>
        <v>0</v>
      </c>
      <c r="PH106" s="198">
        <f t="shared" si="370"/>
        <v>0</v>
      </c>
      <c r="PI106" s="198">
        <f t="shared" si="370"/>
        <v>0</v>
      </c>
      <c r="PJ106" s="198">
        <f t="shared" si="370"/>
        <v>0</v>
      </c>
      <c r="PK106" s="198">
        <f t="shared" si="370"/>
        <v>0</v>
      </c>
      <c r="PL106" s="198">
        <f t="shared" si="370"/>
        <v>0</v>
      </c>
      <c r="PM106" s="198">
        <f t="shared" ref="PM106:PT106" si="371">IF(AND($D$112&gt;0,$D$113&gt;0),IF(OR(HT104&lt;$D$112,HT104=$D$112),PM104,0),"")</f>
        <v>0</v>
      </c>
      <c r="PN106" s="198">
        <f t="shared" si="371"/>
        <v>0</v>
      </c>
      <c r="PO106" s="198">
        <f t="shared" si="371"/>
        <v>0</v>
      </c>
      <c r="PP106" s="198">
        <f t="shared" si="371"/>
        <v>0</v>
      </c>
      <c r="PQ106" s="198">
        <f t="shared" si="371"/>
        <v>0</v>
      </c>
      <c r="PR106" s="198">
        <f t="shared" si="371"/>
        <v>0</v>
      </c>
      <c r="PS106" s="198">
        <f t="shared" si="371"/>
        <v>0</v>
      </c>
      <c r="PT106" s="198">
        <f t="shared" si="371"/>
        <v>0</v>
      </c>
    </row>
    <row r="107" spans="1:436" x14ac:dyDescent="0.45">
      <c r="A107" s="15"/>
      <c r="B107" s="15"/>
      <c r="C107" s="15"/>
      <c r="D107" s="15"/>
      <c r="E107" s="15"/>
      <c r="F107" s="15"/>
      <c r="G107" s="16"/>
      <c r="H107" s="15"/>
      <c r="I107" s="15"/>
      <c r="J107" s="15"/>
      <c r="K107" s="15"/>
      <c r="L107" s="15"/>
      <c r="M107" s="15"/>
      <c r="N107" s="15"/>
      <c r="O107" s="15"/>
      <c r="P107" s="15"/>
      <c r="Q107" s="15"/>
      <c r="R107" s="15"/>
      <c r="S107" s="15"/>
      <c r="T107" s="15"/>
      <c r="U107" s="40"/>
      <c r="V107" s="40"/>
      <c r="W107" s="41"/>
      <c r="X107" s="15"/>
      <c r="Y107" s="15"/>
      <c r="Z107" s="15"/>
      <c r="AA107" s="15"/>
      <c r="AB107" s="15"/>
      <c r="AC107" s="15"/>
      <c r="AD107" s="15"/>
      <c r="AE107" s="15"/>
      <c r="AF107" s="15"/>
      <c r="AG107" s="15"/>
      <c r="AH107" s="15"/>
      <c r="AI107" s="15"/>
      <c r="IB107" s="198">
        <f>IF(AND($D$112&gt;0,$D$113&gt;0),IF(AND(AI104&gt;$D$112,OR(AI104&lt;$D$113,AI104=$D$113)),IB104,0),"")</f>
        <v>0</v>
      </c>
      <c r="IC107" s="198">
        <f t="shared" ref="IC107:KN107" si="372">IF(AND($D$112&gt;0,$D$113&gt;0),IF(AND(AJ104&gt;$D$112,OR(AJ104&lt;$D$113,AJ104=$D$113)),IC104,0),"")</f>
        <v>0</v>
      </c>
      <c r="ID107" s="198">
        <f t="shared" si="372"/>
        <v>0</v>
      </c>
      <c r="IE107" s="198">
        <f t="shared" si="372"/>
        <v>0</v>
      </c>
      <c r="IF107" s="198">
        <f t="shared" si="372"/>
        <v>0</v>
      </c>
      <c r="IG107" s="198">
        <f t="shared" si="372"/>
        <v>0</v>
      </c>
      <c r="IH107" s="198">
        <f t="shared" si="372"/>
        <v>0</v>
      </c>
      <c r="II107" s="198">
        <f t="shared" si="372"/>
        <v>0</v>
      </c>
      <c r="IJ107" s="198">
        <f t="shared" si="372"/>
        <v>0</v>
      </c>
      <c r="IK107" s="198">
        <f t="shared" si="372"/>
        <v>0</v>
      </c>
      <c r="IL107" s="198">
        <f t="shared" si="372"/>
        <v>0</v>
      </c>
      <c r="IM107" s="198">
        <f t="shared" si="372"/>
        <v>0</v>
      </c>
      <c r="IN107" s="198">
        <f t="shared" si="372"/>
        <v>0</v>
      </c>
      <c r="IO107" s="198">
        <f t="shared" si="372"/>
        <v>0</v>
      </c>
      <c r="IP107" s="198">
        <f t="shared" si="372"/>
        <v>0</v>
      </c>
      <c r="IQ107" s="198">
        <f t="shared" si="372"/>
        <v>0</v>
      </c>
      <c r="IR107" s="198">
        <f t="shared" si="372"/>
        <v>0</v>
      </c>
      <c r="IS107" s="198">
        <f t="shared" si="372"/>
        <v>0</v>
      </c>
      <c r="IT107" s="198">
        <f t="shared" si="372"/>
        <v>0</v>
      </c>
      <c r="IU107" s="198">
        <f t="shared" si="372"/>
        <v>0</v>
      </c>
      <c r="IV107" s="198">
        <f t="shared" si="372"/>
        <v>0</v>
      </c>
      <c r="IW107" s="198">
        <f t="shared" si="372"/>
        <v>0</v>
      </c>
      <c r="IX107" s="198">
        <f t="shared" si="372"/>
        <v>0</v>
      </c>
      <c r="IY107" s="198">
        <f t="shared" si="372"/>
        <v>0</v>
      </c>
      <c r="IZ107" s="198">
        <f t="shared" si="372"/>
        <v>0</v>
      </c>
      <c r="JA107" s="198">
        <f t="shared" si="372"/>
        <v>0</v>
      </c>
      <c r="JB107" s="198">
        <f t="shared" si="372"/>
        <v>0</v>
      </c>
      <c r="JC107" s="198">
        <f t="shared" si="372"/>
        <v>0</v>
      </c>
      <c r="JD107" s="198">
        <f t="shared" si="372"/>
        <v>0</v>
      </c>
      <c r="JE107" s="198">
        <f t="shared" si="372"/>
        <v>0</v>
      </c>
      <c r="JF107" s="198">
        <f t="shared" si="372"/>
        <v>0</v>
      </c>
      <c r="JG107" s="198">
        <f t="shared" si="372"/>
        <v>0</v>
      </c>
      <c r="JH107" s="198">
        <f t="shared" si="372"/>
        <v>0</v>
      </c>
      <c r="JI107" s="198">
        <f t="shared" si="372"/>
        <v>0</v>
      </c>
      <c r="JJ107" s="198">
        <f t="shared" si="372"/>
        <v>0</v>
      </c>
      <c r="JK107" s="198">
        <f t="shared" si="372"/>
        <v>0</v>
      </c>
      <c r="JL107" s="198">
        <f t="shared" si="372"/>
        <v>0</v>
      </c>
      <c r="JM107" s="198">
        <f t="shared" si="372"/>
        <v>0</v>
      </c>
      <c r="JN107" s="198">
        <f t="shared" si="372"/>
        <v>0</v>
      </c>
      <c r="JO107" s="198">
        <f t="shared" si="372"/>
        <v>0</v>
      </c>
      <c r="JP107" s="198">
        <f t="shared" si="372"/>
        <v>0</v>
      </c>
      <c r="JQ107" s="198">
        <f t="shared" si="372"/>
        <v>0</v>
      </c>
      <c r="JR107" s="198">
        <f t="shared" si="372"/>
        <v>0</v>
      </c>
      <c r="JS107" s="198">
        <f t="shared" si="372"/>
        <v>0</v>
      </c>
      <c r="JT107" s="198">
        <f t="shared" si="372"/>
        <v>0</v>
      </c>
      <c r="JU107" s="198">
        <f t="shared" si="372"/>
        <v>0</v>
      </c>
      <c r="JV107" s="198">
        <f t="shared" si="372"/>
        <v>1.0227461408476534E-3</v>
      </c>
      <c r="JW107" s="198">
        <f t="shared" si="372"/>
        <v>1.0731962061817798E-3</v>
      </c>
      <c r="JX107" s="198">
        <f t="shared" si="372"/>
        <v>1.1251218090550482E-3</v>
      </c>
      <c r="JY107" s="198">
        <f t="shared" si="372"/>
        <v>1.1784986578267354E-3</v>
      </c>
      <c r="JZ107" s="198">
        <f t="shared" si="372"/>
        <v>1.2332972878787193E-3</v>
      </c>
      <c r="KA107" s="198">
        <f t="shared" si="372"/>
        <v>1.28948292477512E-3</v>
      </c>
      <c r="KB107" s="198">
        <f t="shared" si="372"/>
        <v>1.3470153654277259E-3</v>
      </c>
      <c r="KC107" s="198">
        <f t="shared" si="372"/>
        <v>1.40584887875992E-3</v>
      </c>
      <c r="KD107" s="198">
        <f t="shared" si="372"/>
        <v>1.4659321273050143E-3</v>
      </c>
      <c r="KE107" s="198">
        <f t="shared" si="372"/>
        <v>1.5272081111048963E-3</v>
      </c>
      <c r="KF107" s="198">
        <f t="shared" si="372"/>
        <v>1.5896141351917558E-3</v>
      </c>
      <c r="KG107" s="198">
        <f t="shared" si="372"/>
        <v>1.6530818018394952E-3</v>
      </c>
      <c r="KH107" s="198">
        <f t="shared" si="372"/>
        <v>1.7175370286623528E-3</v>
      </c>
      <c r="KI107" s="198">
        <f t="shared" si="372"/>
        <v>1.7829000935168681E-3</v>
      </c>
      <c r="KJ107" s="198">
        <f t="shared" si="372"/>
        <v>1.8490857070297914E-3</v>
      </c>
      <c r="KK107" s="198">
        <f t="shared" si="372"/>
        <v>1.9160031134297746E-3</v>
      </c>
      <c r="KL107" s="198">
        <f t="shared" si="372"/>
        <v>1.9835562202052482E-3</v>
      </c>
      <c r="KM107" s="198">
        <f t="shared" si="372"/>
        <v>2.0516437569457115E-3</v>
      </c>
      <c r="KN107" s="198">
        <f t="shared" si="372"/>
        <v>2.1201594635497779E-3</v>
      </c>
      <c r="KO107" s="198">
        <f t="shared" ref="KO107:MZ107" si="373">IF(AND($D$112&gt;0,$D$113&gt;0),IF(AND(CV104&gt;$D$112,OR(CV104&lt;$D$113,CV104=$D$113)),KO104,0),"")</f>
        <v>2.1889923078017778E-3</v>
      </c>
      <c r="KP107" s="198">
        <f t="shared" si="373"/>
        <v>2.2580267321307586E-3</v>
      </c>
      <c r="KQ107" s="198">
        <f t="shared" si="373"/>
        <v>2.3271429291727096E-3</v>
      </c>
      <c r="KR107" s="198">
        <f t="shared" si="373"/>
        <v>2.3962171455601277E-3</v>
      </c>
      <c r="KS107" s="198">
        <f t="shared" si="373"/>
        <v>2.4651220131641578E-3</v>
      </c>
      <c r="KT107" s="198">
        <f t="shared" si="373"/>
        <v>2.5337269068150632E-3</v>
      </c>
      <c r="KU107" s="198">
        <f t="shared" si="373"/>
        <v>2.6018983273282982E-3</v>
      </c>
      <c r="KV107" s="198">
        <f t="shared" si="373"/>
        <v>2.669500308467652E-3</v>
      </c>
      <c r="KW107" s="198">
        <f t="shared" si="373"/>
        <v>2.7363948462854728E-3</v>
      </c>
      <c r="KX107" s="198">
        <f t="shared" si="373"/>
        <v>2.8024423490945866E-3</v>
      </c>
      <c r="KY107" s="198">
        <f t="shared" si="373"/>
        <v>2.8675021061488459E-3</v>
      </c>
      <c r="KZ107" s="198">
        <f t="shared" si="373"/>
        <v>2.9314327729409641E-3</v>
      </c>
      <c r="LA107" s="198">
        <f t="shared" si="373"/>
        <v>2.9940928708690291E-3</v>
      </c>
      <c r="LB107" s="198">
        <f t="shared" si="373"/>
        <v>3.0553412988783982E-3</v>
      </c>
      <c r="LC107" s="198">
        <f t="shared" si="373"/>
        <v>3.1150378545550194E-3</v>
      </c>
      <c r="LD107" s="198">
        <f t="shared" si="373"/>
        <v>3.1730437620310324E-3</v>
      </c>
      <c r="LE107" s="198">
        <f t="shared" si="373"/>
        <v>3.2292222039650002E-3</v>
      </c>
      <c r="LF107" s="198">
        <f t="shared" si="373"/>
        <v>3.2834388547785345E-3</v>
      </c>
      <c r="LG107" s="198">
        <f t="shared" si="373"/>
        <v>3.3355624122693235E-3</v>
      </c>
      <c r="LH107" s="198">
        <f t="shared" si="373"/>
        <v>3.3854651246786223E-3</v>
      </c>
      <c r="LI107" s="198">
        <f t="shared" si="373"/>
        <v>3.4330233102697343E-3</v>
      </c>
      <c r="LJ107" s="198">
        <f t="shared" si="373"/>
        <v>3.478117866473493E-3</v>
      </c>
      <c r="LK107" s="198">
        <f t="shared" si="373"/>
        <v>3.5206347656775148E-3</v>
      </c>
      <c r="LL107" s="198">
        <f t="shared" si="373"/>
        <v>3.5604655347783189E-3</v>
      </c>
      <c r="LM107" s="198">
        <f t="shared" si="373"/>
        <v>3.5975077156791043E-3</v>
      </c>
      <c r="LN107" s="198">
        <f t="shared" si="373"/>
        <v>3.6316653040009651E-3</v>
      </c>
      <c r="LO107" s="198">
        <f t="shared" si="373"/>
        <v>3.6628491633810779E-3</v>
      </c>
      <c r="LP107" s="198">
        <f t="shared" si="373"/>
        <v>3.6909774128573635E-3</v>
      </c>
      <c r="LQ107" s="198">
        <f t="shared" si="373"/>
        <v>3.7159757849844544E-3</v>
      </c>
      <c r="LR107" s="198">
        <f t="shared" si="373"/>
        <v>3.7377779524895407E-3</v>
      </c>
      <c r="LS107" s="198">
        <f t="shared" si="373"/>
        <v>3.7563258214576411E-3</v>
      </c>
      <c r="LT107" s="198">
        <f t="shared" si="373"/>
        <v>3.7715697892326929E-3</v>
      </c>
      <c r="LU107" s="198">
        <f t="shared" si="373"/>
        <v>3.783468965432156E-3</v>
      </c>
      <c r="LV107" s="198">
        <f t="shared" si="373"/>
        <v>3.7919913546969144E-3</v>
      </c>
      <c r="LW107" s="198">
        <f t="shared" si="373"/>
        <v>3.7971140000333512E-3</v>
      </c>
      <c r="LX107" s="198">
        <f t="shared" si="373"/>
        <v>3.7988230858488296E-3</v>
      </c>
      <c r="LY107" s="198">
        <f t="shared" si="373"/>
        <v>3.7971140000333421E-3</v>
      </c>
      <c r="LZ107" s="198">
        <f t="shared" si="373"/>
        <v>3.7919913546968966E-3</v>
      </c>
      <c r="MA107" s="198">
        <f t="shared" si="373"/>
        <v>3.7834689654321295E-3</v>
      </c>
      <c r="MB107" s="198">
        <f t="shared" si="373"/>
        <v>3.7715697892326577E-3</v>
      </c>
      <c r="MC107" s="198">
        <f t="shared" si="373"/>
        <v>3.7563258214575977E-3</v>
      </c>
      <c r="MD107" s="198">
        <f t="shared" si="373"/>
        <v>3.7377779524894882E-3</v>
      </c>
      <c r="ME107" s="198">
        <f t="shared" si="373"/>
        <v>3.7159757849843937E-3</v>
      </c>
      <c r="MF107" s="198">
        <f t="shared" si="373"/>
        <v>3.6909774128572942E-3</v>
      </c>
      <c r="MG107" s="198">
        <f t="shared" si="373"/>
        <v>3.6628491633810011E-3</v>
      </c>
      <c r="MH107" s="198">
        <f t="shared" si="373"/>
        <v>3.6316653040008801E-3</v>
      </c>
      <c r="MI107" s="198">
        <f t="shared" si="373"/>
        <v>3.5975077156790119E-3</v>
      </c>
      <c r="MJ107" s="198">
        <f t="shared" si="373"/>
        <v>3.5604655347782187E-3</v>
      </c>
      <c r="MK107" s="198">
        <f t="shared" si="373"/>
        <v>3.5206347656774081E-3</v>
      </c>
      <c r="ML107" s="198">
        <f t="shared" si="373"/>
        <v>3.4781178664733785E-3</v>
      </c>
      <c r="MM107" s="198">
        <f t="shared" si="373"/>
        <v>3.4330233102696137E-3</v>
      </c>
      <c r="MN107" s="198">
        <f t="shared" si="373"/>
        <v>3.3854651246784948E-3</v>
      </c>
      <c r="MO107" s="198">
        <f t="shared" si="373"/>
        <v>3.3355624122691908E-3</v>
      </c>
      <c r="MP107" s="198">
        <f t="shared" si="373"/>
        <v>3.283438854778397E-3</v>
      </c>
      <c r="MQ107" s="198">
        <f t="shared" si="373"/>
        <v>3.2292222039648566E-3</v>
      </c>
      <c r="MR107" s="198">
        <f t="shared" si="373"/>
        <v>3.1730437620308837E-3</v>
      </c>
      <c r="MS107" s="198">
        <f t="shared" si="373"/>
        <v>3.1150378545548667E-3</v>
      </c>
      <c r="MT107" s="198">
        <f t="shared" si="373"/>
        <v>3.0553412988782408E-3</v>
      </c>
      <c r="MU107" s="198">
        <f t="shared" si="373"/>
        <v>2.9940928708688682E-3</v>
      </c>
      <c r="MV107" s="198">
        <f t="shared" si="373"/>
        <v>2.9314327729407998E-3</v>
      </c>
      <c r="MW107" s="198">
        <f t="shared" si="373"/>
        <v>2.8675021061486785E-3</v>
      </c>
      <c r="MX107" s="198">
        <f t="shared" si="373"/>
        <v>2.8024423490944162E-3</v>
      </c>
      <c r="MY107" s="198">
        <f t="shared" si="373"/>
        <v>2.7363948462852997E-3</v>
      </c>
      <c r="MZ107" s="198">
        <f t="shared" si="373"/>
        <v>2.6695003084674773E-3</v>
      </c>
      <c r="NA107" s="198">
        <f t="shared" ref="NA107:PL107" si="374">IF(AND($D$112&gt;0,$D$113&gt;0),IF(AND(FH104&gt;$D$112,OR(FH104&lt;$D$113,FH104=$D$113)),NA104,0),"")</f>
        <v>2.6018983273281221E-3</v>
      </c>
      <c r="NB107" s="198">
        <f t="shared" si="374"/>
        <v>2.5337269068148854E-3</v>
      </c>
      <c r="NC107" s="198">
        <f t="shared" si="374"/>
        <v>2.4651220131639792E-3</v>
      </c>
      <c r="ND107" s="198">
        <f t="shared" si="374"/>
        <v>2.3962171455599482E-3</v>
      </c>
      <c r="NE107" s="198">
        <f t="shared" si="374"/>
        <v>2.3271429291725301E-3</v>
      </c>
      <c r="NF107" s="198">
        <f t="shared" si="374"/>
        <v>2.2580267321305795E-3</v>
      </c>
      <c r="NG107" s="198">
        <f t="shared" si="374"/>
        <v>2.1889923078015992E-3</v>
      </c>
      <c r="NH107" s="198">
        <f t="shared" si="374"/>
        <v>2.1201594635495997E-3</v>
      </c>
      <c r="NI107" s="198">
        <f t="shared" si="374"/>
        <v>2.0516437569455337E-3</v>
      </c>
      <c r="NJ107" s="198">
        <f t="shared" si="374"/>
        <v>1.9835562202050725E-3</v>
      </c>
      <c r="NK107" s="198">
        <f t="shared" si="374"/>
        <v>1.9160031134295998E-3</v>
      </c>
      <c r="NL107" s="198">
        <f t="shared" si="374"/>
        <v>1.8490857070296179E-3</v>
      </c>
      <c r="NM107" s="198">
        <f t="shared" si="374"/>
        <v>1.7829000935166972E-3</v>
      </c>
      <c r="NN107" s="198">
        <f t="shared" si="374"/>
        <v>1.7175370286621843E-3</v>
      </c>
      <c r="NO107" s="198">
        <f t="shared" si="374"/>
        <v>1.6530818018393287E-3</v>
      </c>
      <c r="NP107" s="198">
        <f t="shared" si="374"/>
        <v>1.5896141351915926E-3</v>
      </c>
      <c r="NQ107" s="198">
        <f t="shared" si="374"/>
        <v>1.5272081111047354E-3</v>
      </c>
      <c r="NR107" s="198">
        <f t="shared" si="374"/>
        <v>1.4659321273048566E-3</v>
      </c>
      <c r="NS107" s="198">
        <f t="shared" si="374"/>
        <v>1.4058488787597649E-3</v>
      </c>
      <c r="NT107" s="198">
        <f t="shared" si="374"/>
        <v>1.3470153654275743E-3</v>
      </c>
      <c r="NU107" s="198">
        <f t="shared" si="374"/>
        <v>1.2894829247749719E-3</v>
      </c>
      <c r="NV107" s="198">
        <f t="shared" si="374"/>
        <v>1.2332972878785747E-3</v>
      </c>
      <c r="NW107" s="198">
        <f t="shared" si="374"/>
        <v>1.1784986578265949E-3</v>
      </c>
      <c r="NX107" s="198">
        <f t="shared" si="374"/>
        <v>1.1251218090549114E-3</v>
      </c>
      <c r="NY107" s="198">
        <f t="shared" si="374"/>
        <v>1.0731962061816464E-3</v>
      </c>
      <c r="NZ107" s="198">
        <f t="shared" si="374"/>
        <v>1.0227461408475246E-3</v>
      </c>
      <c r="OA107" s="198">
        <f t="shared" si="374"/>
        <v>0</v>
      </c>
      <c r="OB107" s="198">
        <f t="shared" si="374"/>
        <v>0</v>
      </c>
      <c r="OC107" s="198">
        <f t="shared" si="374"/>
        <v>0</v>
      </c>
      <c r="OD107" s="198">
        <f t="shared" si="374"/>
        <v>0</v>
      </c>
      <c r="OE107" s="198">
        <f t="shared" si="374"/>
        <v>0</v>
      </c>
      <c r="OF107" s="198">
        <f t="shared" si="374"/>
        <v>0</v>
      </c>
      <c r="OG107" s="198">
        <f t="shared" si="374"/>
        <v>0</v>
      </c>
      <c r="OH107" s="198">
        <f t="shared" si="374"/>
        <v>0</v>
      </c>
      <c r="OI107" s="198">
        <f t="shared" si="374"/>
        <v>0</v>
      </c>
      <c r="OJ107" s="198">
        <f t="shared" si="374"/>
        <v>0</v>
      </c>
      <c r="OK107" s="198">
        <f t="shared" si="374"/>
        <v>0</v>
      </c>
      <c r="OL107" s="198">
        <f t="shared" si="374"/>
        <v>0</v>
      </c>
      <c r="OM107" s="198">
        <f t="shared" si="374"/>
        <v>0</v>
      </c>
      <c r="ON107" s="198">
        <f t="shared" si="374"/>
        <v>0</v>
      </c>
      <c r="OO107" s="198">
        <f t="shared" si="374"/>
        <v>0</v>
      </c>
      <c r="OP107" s="198">
        <f t="shared" si="374"/>
        <v>0</v>
      </c>
      <c r="OQ107" s="198">
        <f t="shared" si="374"/>
        <v>0</v>
      </c>
      <c r="OR107" s="198">
        <f t="shared" si="374"/>
        <v>0</v>
      </c>
      <c r="OS107" s="198">
        <f t="shared" si="374"/>
        <v>0</v>
      </c>
      <c r="OT107" s="198">
        <f t="shared" si="374"/>
        <v>0</v>
      </c>
      <c r="OU107" s="198">
        <f t="shared" si="374"/>
        <v>0</v>
      </c>
      <c r="OV107" s="198">
        <f t="shared" si="374"/>
        <v>0</v>
      </c>
      <c r="OW107" s="198">
        <f t="shared" si="374"/>
        <v>0</v>
      </c>
      <c r="OX107" s="198">
        <f t="shared" si="374"/>
        <v>0</v>
      </c>
      <c r="OY107" s="198">
        <f t="shared" si="374"/>
        <v>0</v>
      </c>
      <c r="OZ107" s="198">
        <f t="shared" si="374"/>
        <v>0</v>
      </c>
      <c r="PA107" s="198">
        <f t="shared" si="374"/>
        <v>0</v>
      </c>
      <c r="PB107" s="198">
        <f t="shared" si="374"/>
        <v>0</v>
      </c>
      <c r="PC107" s="198">
        <f t="shared" si="374"/>
        <v>0</v>
      </c>
      <c r="PD107" s="198">
        <f t="shared" si="374"/>
        <v>0</v>
      </c>
      <c r="PE107" s="198">
        <f t="shared" si="374"/>
        <v>0</v>
      </c>
      <c r="PF107" s="198">
        <f t="shared" si="374"/>
        <v>0</v>
      </c>
      <c r="PG107" s="198">
        <f t="shared" si="374"/>
        <v>0</v>
      </c>
      <c r="PH107" s="198">
        <f t="shared" si="374"/>
        <v>0</v>
      </c>
      <c r="PI107" s="198">
        <f t="shared" si="374"/>
        <v>0</v>
      </c>
      <c r="PJ107" s="198">
        <f t="shared" si="374"/>
        <v>0</v>
      </c>
      <c r="PK107" s="198">
        <f t="shared" si="374"/>
        <v>0</v>
      </c>
      <c r="PL107" s="198">
        <f t="shared" si="374"/>
        <v>0</v>
      </c>
      <c r="PM107" s="198">
        <f t="shared" ref="PM107:PT107" si="375">IF(AND($D$112&gt;0,$D$113&gt;0),IF(AND(HT104&gt;$D$112,OR(HT104&lt;$D$113,HT104=$D$113)),PM104,0),"")</f>
        <v>0</v>
      </c>
      <c r="PN107" s="198">
        <f t="shared" si="375"/>
        <v>0</v>
      </c>
      <c r="PO107" s="198">
        <f t="shared" si="375"/>
        <v>0</v>
      </c>
      <c r="PP107" s="198">
        <f t="shared" si="375"/>
        <v>0</v>
      </c>
      <c r="PQ107" s="198">
        <f t="shared" si="375"/>
        <v>0</v>
      </c>
      <c r="PR107" s="198">
        <f t="shared" si="375"/>
        <v>0</v>
      </c>
      <c r="PS107" s="198">
        <f t="shared" si="375"/>
        <v>0</v>
      </c>
      <c r="PT107" s="198">
        <f t="shared" si="375"/>
        <v>0</v>
      </c>
    </row>
    <row r="108" spans="1:436" ht="16.899999999999999" x14ac:dyDescent="0.5">
      <c r="A108" s="15"/>
      <c r="B108" s="15"/>
      <c r="C108" s="38" t="s">
        <v>61</v>
      </c>
      <c r="D108" s="116">
        <v>0.9</v>
      </c>
      <c r="E108" s="58" t="s">
        <v>66</v>
      </c>
      <c r="F108" s="15"/>
      <c r="G108" s="16"/>
      <c r="H108" s="15"/>
      <c r="I108" s="15"/>
      <c r="J108" s="15"/>
      <c r="K108" s="15"/>
      <c r="L108" s="15"/>
      <c r="M108" s="15"/>
      <c r="N108" s="15"/>
      <c r="O108" s="15"/>
      <c r="P108" s="15"/>
      <c r="Q108" s="15"/>
      <c r="R108" s="15"/>
      <c r="S108" s="15"/>
      <c r="T108" s="15"/>
      <c r="U108" s="40"/>
      <c r="V108" s="40"/>
      <c r="W108" s="41"/>
      <c r="X108" s="15"/>
      <c r="Y108" s="15"/>
      <c r="Z108" s="15"/>
      <c r="AA108" s="15"/>
      <c r="AB108" s="15"/>
      <c r="AC108" s="15"/>
      <c r="AD108" s="15"/>
      <c r="AE108" s="15"/>
      <c r="AF108" s="15"/>
      <c r="AG108" s="15"/>
      <c r="AH108" s="15"/>
      <c r="AI108" s="15"/>
      <c r="IB108" s="198">
        <f>IF(AND($D$112&gt;0,$D$113&gt;0),IF(AND(AI104&gt;$D$113),IB104,0),"")</f>
        <v>0</v>
      </c>
      <c r="IC108" s="198">
        <f t="shared" ref="IC108:KN108" si="376">IF(AND($D$112&gt;0,$D$113&gt;0),IF(AND(AJ104&gt;$D$113),IC104,0),"")</f>
        <v>0</v>
      </c>
      <c r="ID108" s="198">
        <f t="shared" si="376"/>
        <v>0</v>
      </c>
      <c r="IE108" s="198">
        <f t="shared" si="376"/>
        <v>0</v>
      </c>
      <c r="IF108" s="198">
        <f t="shared" si="376"/>
        <v>0</v>
      </c>
      <c r="IG108" s="198">
        <f t="shared" si="376"/>
        <v>0</v>
      </c>
      <c r="IH108" s="198">
        <f t="shared" si="376"/>
        <v>0</v>
      </c>
      <c r="II108" s="198">
        <f t="shared" si="376"/>
        <v>0</v>
      </c>
      <c r="IJ108" s="198">
        <f t="shared" si="376"/>
        <v>0</v>
      </c>
      <c r="IK108" s="198">
        <f t="shared" si="376"/>
        <v>0</v>
      </c>
      <c r="IL108" s="198">
        <f t="shared" si="376"/>
        <v>0</v>
      </c>
      <c r="IM108" s="198">
        <f t="shared" si="376"/>
        <v>0</v>
      </c>
      <c r="IN108" s="198">
        <f t="shared" si="376"/>
        <v>0</v>
      </c>
      <c r="IO108" s="198">
        <f t="shared" si="376"/>
        <v>0</v>
      </c>
      <c r="IP108" s="198">
        <f t="shared" si="376"/>
        <v>0</v>
      </c>
      <c r="IQ108" s="198">
        <f t="shared" si="376"/>
        <v>0</v>
      </c>
      <c r="IR108" s="198">
        <f t="shared" si="376"/>
        <v>0</v>
      </c>
      <c r="IS108" s="198">
        <f t="shared" si="376"/>
        <v>0</v>
      </c>
      <c r="IT108" s="198">
        <f t="shared" si="376"/>
        <v>0</v>
      </c>
      <c r="IU108" s="198">
        <f t="shared" si="376"/>
        <v>0</v>
      </c>
      <c r="IV108" s="198">
        <f t="shared" si="376"/>
        <v>0</v>
      </c>
      <c r="IW108" s="198">
        <f t="shared" si="376"/>
        <v>0</v>
      </c>
      <c r="IX108" s="198">
        <f t="shared" si="376"/>
        <v>0</v>
      </c>
      <c r="IY108" s="198">
        <f t="shared" si="376"/>
        <v>0</v>
      </c>
      <c r="IZ108" s="198">
        <f t="shared" si="376"/>
        <v>0</v>
      </c>
      <c r="JA108" s="198">
        <f t="shared" si="376"/>
        <v>0</v>
      </c>
      <c r="JB108" s="198">
        <f t="shared" si="376"/>
        <v>0</v>
      </c>
      <c r="JC108" s="198">
        <f t="shared" si="376"/>
        <v>0</v>
      </c>
      <c r="JD108" s="198">
        <f t="shared" si="376"/>
        <v>0</v>
      </c>
      <c r="JE108" s="198">
        <f t="shared" si="376"/>
        <v>0</v>
      </c>
      <c r="JF108" s="198">
        <f t="shared" si="376"/>
        <v>0</v>
      </c>
      <c r="JG108" s="198">
        <f t="shared" si="376"/>
        <v>0</v>
      </c>
      <c r="JH108" s="198">
        <f t="shared" si="376"/>
        <v>0</v>
      </c>
      <c r="JI108" s="198">
        <f t="shared" si="376"/>
        <v>0</v>
      </c>
      <c r="JJ108" s="198">
        <f t="shared" si="376"/>
        <v>0</v>
      </c>
      <c r="JK108" s="198">
        <f t="shared" si="376"/>
        <v>0</v>
      </c>
      <c r="JL108" s="198">
        <f t="shared" si="376"/>
        <v>0</v>
      </c>
      <c r="JM108" s="198">
        <f t="shared" si="376"/>
        <v>0</v>
      </c>
      <c r="JN108" s="198">
        <f t="shared" si="376"/>
        <v>0</v>
      </c>
      <c r="JO108" s="198">
        <f t="shared" si="376"/>
        <v>0</v>
      </c>
      <c r="JP108" s="198">
        <f t="shared" si="376"/>
        <v>0</v>
      </c>
      <c r="JQ108" s="198">
        <f t="shared" si="376"/>
        <v>0</v>
      </c>
      <c r="JR108" s="198">
        <f t="shared" si="376"/>
        <v>0</v>
      </c>
      <c r="JS108" s="198">
        <f t="shared" si="376"/>
        <v>0</v>
      </c>
      <c r="JT108" s="198">
        <f t="shared" si="376"/>
        <v>0</v>
      </c>
      <c r="JU108" s="198">
        <f t="shared" si="376"/>
        <v>0</v>
      </c>
      <c r="JV108" s="198">
        <f t="shared" si="376"/>
        <v>0</v>
      </c>
      <c r="JW108" s="198">
        <f t="shared" si="376"/>
        <v>0</v>
      </c>
      <c r="JX108" s="198">
        <f t="shared" si="376"/>
        <v>0</v>
      </c>
      <c r="JY108" s="198">
        <f t="shared" si="376"/>
        <v>0</v>
      </c>
      <c r="JZ108" s="198">
        <f t="shared" si="376"/>
        <v>0</v>
      </c>
      <c r="KA108" s="198">
        <f t="shared" si="376"/>
        <v>0</v>
      </c>
      <c r="KB108" s="198">
        <f t="shared" si="376"/>
        <v>0</v>
      </c>
      <c r="KC108" s="198">
        <f t="shared" si="376"/>
        <v>0</v>
      </c>
      <c r="KD108" s="198">
        <f t="shared" si="376"/>
        <v>0</v>
      </c>
      <c r="KE108" s="198">
        <f t="shared" si="376"/>
        <v>0</v>
      </c>
      <c r="KF108" s="198">
        <f t="shared" si="376"/>
        <v>0</v>
      </c>
      <c r="KG108" s="198">
        <f t="shared" si="376"/>
        <v>0</v>
      </c>
      <c r="KH108" s="198">
        <f t="shared" si="376"/>
        <v>0</v>
      </c>
      <c r="KI108" s="198">
        <f t="shared" si="376"/>
        <v>0</v>
      </c>
      <c r="KJ108" s="198">
        <f t="shared" si="376"/>
        <v>0</v>
      </c>
      <c r="KK108" s="198">
        <f t="shared" si="376"/>
        <v>0</v>
      </c>
      <c r="KL108" s="198">
        <f t="shared" si="376"/>
        <v>0</v>
      </c>
      <c r="KM108" s="198">
        <f t="shared" si="376"/>
        <v>0</v>
      </c>
      <c r="KN108" s="198">
        <f t="shared" si="376"/>
        <v>0</v>
      </c>
      <c r="KO108" s="198">
        <f t="shared" ref="KO108:MZ108" si="377">IF(AND($D$112&gt;0,$D$113&gt;0),IF(AND(CV104&gt;$D$113),KO104,0),"")</f>
        <v>0</v>
      </c>
      <c r="KP108" s="198">
        <f t="shared" si="377"/>
        <v>0</v>
      </c>
      <c r="KQ108" s="198">
        <f t="shared" si="377"/>
        <v>0</v>
      </c>
      <c r="KR108" s="198">
        <f t="shared" si="377"/>
        <v>0</v>
      </c>
      <c r="KS108" s="198">
        <f t="shared" si="377"/>
        <v>0</v>
      </c>
      <c r="KT108" s="198">
        <f t="shared" si="377"/>
        <v>0</v>
      </c>
      <c r="KU108" s="198">
        <f t="shared" si="377"/>
        <v>0</v>
      </c>
      <c r="KV108" s="198">
        <f t="shared" si="377"/>
        <v>0</v>
      </c>
      <c r="KW108" s="198">
        <f t="shared" si="377"/>
        <v>0</v>
      </c>
      <c r="KX108" s="198">
        <f t="shared" si="377"/>
        <v>0</v>
      </c>
      <c r="KY108" s="198">
        <f t="shared" si="377"/>
        <v>0</v>
      </c>
      <c r="KZ108" s="198">
        <f t="shared" si="377"/>
        <v>0</v>
      </c>
      <c r="LA108" s="198">
        <f t="shared" si="377"/>
        <v>0</v>
      </c>
      <c r="LB108" s="198">
        <f t="shared" si="377"/>
        <v>0</v>
      </c>
      <c r="LC108" s="198">
        <f t="shared" si="377"/>
        <v>0</v>
      </c>
      <c r="LD108" s="198">
        <f t="shared" si="377"/>
        <v>0</v>
      </c>
      <c r="LE108" s="198">
        <f t="shared" si="377"/>
        <v>0</v>
      </c>
      <c r="LF108" s="198">
        <f t="shared" si="377"/>
        <v>0</v>
      </c>
      <c r="LG108" s="198">
        <f t="shared" si="377"/>
        <v>0</v>
      </c>
      <c r="LH108" s="198">
        <f t="shared" si="377"/>
        <v>0</v>
      </c>
      <c r="LI108" s="198">
        <f t="shared" si="377"/>
        <v>0</v>
      </c>
      <c r="LJ108" s="198">
        <f t="shared" si="377"/>
        <v>0</v>
      </c>
      <c r="LK108" s="198">
        <f t="shared" si="377"/>
        <v>0</v>
      </c>
      <c r="LL108" s="198">
        <f t="shared" si="377"/>
        <v>0</v>
      </c>
      <c r="LM108" s="198">
        <f t="shared" si="377"/>
        <v>0</v>
      </c>
      <c r="LN108" s="198">
        <f t="shared" si="377"/>
        <v>0</v>
      </c>
      <c r="LO108" s="198">
        <f t="shared" si="377"/>
        <v>0</v>
      </c>
      <c r="LP108" s="198">
        <f t="shared" si="377"/>
        <v>0</v>
      </c>
      <c r="LQ108" s="198">
        <f t="shared" si="377"/>
        <v>0</v>
      </c>
      <c r="LR108" s="198">
        <f t="shared" si="377"/>
        <v>0</v>
      </c>
      <c r="LS108" s="198">
        <f t="shared" si="377"/>
        <v>0</v>
      </c>
      <c r="LT108" s="198">
        <f t="shared" si="377"/>
        <v>0</v>
      </c>
      <c r="LU108" s="198">
        <f t="shared" si="377"/>
        <v>0</v>
      </c>
      <c r="LV108" s="198">
        <f t="shared" si="377"/>
        <v>0</v>
      </c>
      <c r="LW108" s="198">
        <f t="shared" si="377"/>
        <v>0</v>
      </c>
      <c r="LX108" s="198">
        <f t="shared" si="377"/>
        <v>0</v>
      </c>
      <c r="LY108" s="198">
        <f t="shared" si="377"/>
        <v>0</v>
      </c>
      <c r="LZ108" s="198">
        <f t="shared" si="377"/>
        <v>0</v>
      </c>
      <c r="MA108" s="198">
        <f t="shared" si="377"/>
        <v>0</v>
      </c>
      <c r="MB108" s="198">
        <f t="shared" si="377"/>
        <v>0</v>
      </c>
      <c r="MC108" s="198">
        <f t="shared" si="377"/>
        <v>0</v>
      </c>
      <c r="MD108" s="198">
        <f t="shared" si="377"/>
        <v>0</v>
      </c>
      <c r="ME108" s="198">
        <f t="shared" si="377"/>
        <v>0</v>
      </c>
      <c r="MF108" s="198">
        <f t="shared" si="377"/>
        <v>0</v>
      </c>
      <c r="MG108" s="198">
        <f t="shared" si="377"/>
        <v>0</v>
      </c>
      <c r="MH108" s="198">
        <f t="shared" si="377"/>
        <v>0</v>
      </c>
      <c r="MI108" s="198">
        <f t="shared" si="377"/>
        <v>0</v>
      </c>
      <c r="MJ108" s="198">
        <f t="shared" si="377"/>
        <v>0</v>
      </c>
      <c r="MK108" s="198">
        <f t="shared" si="377"/>
        <v>0</v>
      </c>
      <c r="ML108" s="198">
        <f t="shared" si="377"/>
        <v>0</v>
      </c>
      <c r="MM108" s="198">
        <f t="shared" si="377"/>
        <v>0</v>
      </c>
      <c r="MN108" s="198">
        <f t="shared" si="377"/>
        <v>0</v>
      </c>
      <c r="MO108" s="198">
        <f t="shared" si="377"/>
        <v>0</v>
      </c>
      <c r="MP108" s="198">
        <f t="shared" si="377"/>
        <v>0</v>
      </c>
      <c r="MQ108" s="198">
        <f t="shared" si="377"/>
        <v>0</v>
      </c>
      <c r="MR108" s="198">
        <f t="shared" si="377"/>
        <v>0</v>
      </c>
      <c r="MS108" s="198">
        <f t="shared" si="377"/>
        <v>0</v>
      </c>
      <c r="MT108" s="198">
        <f t="shared" si="377"/>
        <v>0</v>
      </c>
      <c r="MU108" s="198">
        <f t="shared" si="377"/>
        <v>0</v>
      </c>
      <c r="MV108" s="198">
        <f t="shared" si="377"/>
        <v>0</v>
      </c>
      <c r="MW108" s="198">
        <f t="shared" si="377"/>
        <v>0</v>
      </c>
      <c r="MX108" s="198">
        <f t="shared" si="377"/>
        <v>0</v>
      </c>
      <c r="MY108" s="198">
        <f t="shared" si="377"/>
        <v>0</v>
      </c>
      <c r="MZ108" s="198">
        <f t="shared" si="377"/>
        <v>0</v>
      </c>
      <c r="NA108" s="198">
        <f t="shared" ref="NA108:PL108" si="378">IF(AND($D$112&gt;0,$D$113&gt;0),IF(AND(FH104&gt;$D$113),NA104,0),"")</f>
        <v>0</v>
      </c>
      <c r="NB108" s="198">
        <f t="shared" si="378"/>
        <v>0</v>
      </c>
      <c r="NC108" s="198">
        <f t="shared" si="378"/>
        <v>0</v>
      </c>
      <c r="ND108" s="198">
        <f t="shared" si="378"/>
        <v>0</v>
      </c>
      <c r="NE108" s="198">
        <f t="shared" si="378"/>
        <v>0</v>
      </c>
      <c r="NF108" s="198">
        <f t="shared" si="378"/>
        <v>0</v>
      </c>
      <c r="NG108" s="198">
        <f t="shared" si="378"/>
        <v>0</v>
      </c>
      <c r="NH108" s="198">
        <f t="shared" si="378"/>
        <v>0</v>
      </c>
      <c r="NI108" s="198">
        <f t="shared" si="378"/>
        <v>0</v>
      </c>
      <c r="NJ108" s="198">
        <f t="shared" si="378"/>
        <v>0</v>
      </c>
      <c r="NK108" s="198">
        <f t="shared" si="378"/>
        <v>0</v>
      </c>
      <c r="NL108" s="198">
        <f t="shared" si="378"/>
        <v>0</v>
      </c>
      <c r="NM108" s="198">
        <f t="shared" si="378"/>
        <v>0</v>
      </c>
      <c r="NN108" s="198">
        <f t="shared" si="378"/>
        <v>0</v>
      </c>
      <c r="NO108" s="198">
        <f t="shared" si="378"/>
        <v>0</v>
      </c>
      <c r="NP108" s="198">
        <f t="shared" si="378"/>
        <v>0</v>
      </c>
      <c r="NQ108" s="198">
        <f t="shared" si="378"/>
        <v>0</v>
      </c>
      <c r="NR108" s="198">
        <f t="shared" si="378"/>
        <v>0</v>
      </c>
      <c r="NS108" s="198">
        <f t="shared" si="378"/>
        <v>0</v>
      </c>
      <c r="NT108" s="198">
        <f t="shared" si="378"/>
        <v>0</v>
      </c>
      <c r="NU108" s="198">
        <f t="shared" si="378"/>
        <v>0</v>
      </c>
      <c r="NV108" s="198">
        <f t="shared" si="378"/>
        <v>0</v>
      </c>
      <c r="NW108" s="198">
        <f t="shared" si="378"/>
        <v>0</v>
      </c>
      <c r="NX108" s="198">
        <f t="shared" si="378"/>
        <v>0</v>
      </c>
      <c r="NY108" s="198">
        <f t="shared" si="378"/>
        <v>0</v>
      </c>
      <c r="NZ108" s="198">
        <f t="shared" si="378"/>
        <v>0</v>
      </c>
      <c r="OA108" s="198">
        <f t="shared" si="378"/>
        <v>9.7379088502546956E-4</v>
      </c>
      <c r="OB108" s="198">
        <f t="shared" si="378"/>
        <v>9.2634485923186584E-4</v>
      </c>
      <c r="OC108" s="198">
        <f t="shared" si="378"/>
        <v>8.8041781405330608E-4</v>
      </c>
      <c r="OD108" s="198">
        <f t="shared" si="378"/>
        <v>8.3601502339607356E-4</v>
      </c>
      <c r="OE108" s="198">
        <f t="shared" si="378"/>
        <v>7.9313748787050557E-4</v>
      </c>
      <c r="OF108" s="198">
        <f t="shared" si="378"/>
        <v>7.5178214673820188E-4</v>
      </c>
      <c r="OG108" s="198">
        <f t="shared" si="378"/>
        <v>7.1194209687607153E-4</v>
      </c>
      <c r="OH108" s="198">
        <f t="shared" si="378"/>
        <v>6.7360681724679247E-4</v>
      </c>
      <c r="OI108" s="198">
        <f t="shared" si="378"/>
        <v>6.3676239740957522E-4</v>
      </c>
      <c r="OJ108" s="198">
        <f t="shared" si="378"/>
        <v>6.0139176865739788E-4</v>
      </c>
      <c r="OK108" s="198">
        <f t="shared" si="378"/>
        <v>5.6747493642629837E-4</v>
      </c>
      <c r="OL108" s="198">
        <f t="shared" si="378"/>
        <v>5.3498921268797415E-4</v>
      </c>
      <c r="OM108" s="198">
        <f t="shared" si="378"/>
        <v>5.0390944710806149E-4</v>
      </c>
      <c r="ON108" s="198">
        <f t="shared" si="378"/>
        <v>4.7420825582812653E-4</v>
      </c>
      <c r="OO108" s="198">
        <f t="shared" si="378"/>
        <v>4.4585624680877942E-4</v>
      </c>
      <c r="OP108" s="198">
        <f t="shared" si="378"/>
        <v>4.188222407535812E-4</v>
      </c>
      <c r="OQ108" s="198">
        <f t="shared" si="378"/>
        <v>3.9307348671774859E-4</v>
      </c>
      <c r="OR108" s="198">
        <f t="shared" si="378"/>
        <v>3.6857587159126E-4</v>
      </c>
      <c r="OS108" s="198">
        <f t="shared" si="378"/>
        <v>3.4529412273211311E-4</v>
      </c>
      <c r="OT108" s="198">
        <f t="shared" si="378"/>
        <v>3.231920031114695E-4</v>
      </c>
      <c r="OU108" s="198">
        <f t="shared" si="378"/>
        <v>3.0223249841754838E-4</v>
      </c>
      <c r="OV108" s="198">
        <f t="shared" si="378"/>
        <v>2.8237799564881822E-4</v>
      </c>
      <c r="OW108" s="198">
        <f t="shared" si="378"/>
        <v>2.6359045280872456E-4</v>
      </c>
      <c r="OX108" s="198">
        <f t="shared" si="378"/>
        <v>2.4583155939331689E-4</v>
      </c>
      <c r="OY108" s="198">
        <f t="shared" si="378"/>
        <v>2.2906288743931342E-4</v>
      </c>
      <c r="OZ108" s="198">
        <f t="shared" si="378"/>
        <v>2.1324603297292037E-4</v>
      </c>
      <c r="PA108" s="198">
        <f t="shared" si="378"/>
        <v>1.9834274776876502E-4</v>
      </c>
      <c r="PB108" s="198">
        <f t="shared" si="378"/>
        <v>1.8431506139333752E-4</v>
      </c>
      <c r="PC108" s="198">
        <f t="shared" si="378"/>
        <v>1.7112539356810486E-4</v>
      </c>
      <c r="PD108" s="198">
        <f t="shared" si="378"/>
        <v>1.5873665694380047E-4</v>
      </c>
      <c r="PE108" s="198">
        <f t="shared" si="378"/>
        <v>1.4711235042915577E-4</v>
      </c>
      <c r="PF108" s="198">
        <f t="shared" si="378"/>
        <v>1.3621664326445335E-4</v>
      </c>
      <c r="PG108" s="198">
        <f t="shared" si="378"/>
        <v>1.2601445007270971E-4</v>
      </c>
      <c r="PH108" s="198">
        <f t="shared" si="378"/>
        <v>1.1647149715903427E-4</v>
      </c>
      <c r="PI108" s="198">
        <f t="shared" si="378"/>
        <v>1.0755438036181821E-4</v>
      </c>
      <c r="PJ108" s="198">
        <f t="shared" si="378"/>
        <v>9.9230614787963902E-5</v>
      </c>
      <c r="PK108" s="198">
        <f t="shared" si="378"/>
        <v>9.1468676788482393E-5</v>
      </c>
      <c r="PL108" s="198">
        <f t="shared" si="378"/>
        <v>8.4238038550613591E-5</v>
      </c>
      <c r="PM108" s="198">
        <f t="shared" ref="PM108:PT108" si="379">IF(AND($D$112&gt;0,$D$113&gt;0),IF(AND(HT104&gt;$D$113),PM104,0),"")</f>
        <v>7.75091956983413E-5</v>
      </c>
      <c r="PN108" s="198">
        <f t="shared" si="379"/>
        <v>7.125368830495866E-5</v>
      </c>
      <c r="PO108" s="198">
        <f t="shared" si="379"/>
        <v>6.5444115729423798E-5</v>
      </c>
      <c r="PP108" s="198">
        <f t="shared" si="379"/>
        <v>6.0054145692841253E-5</v>
      </c>
      <c r="PQ108" s="198">
        <f t="shared" si="379"/>
        <v>5.5058518012768199E-5</v>
      </c>
      <c r="PR108" s="198">
        <f t="shared" si="379"/>
        <v>5.0433043411411032E-5</v>
      </c>
      <c r="PS108" s="198">
        <f t="shared" si="379"/>
        <v>4.6154597809411388E-5</v>
      </c>
      <c r="PT108" s="198">
        <f t="shared" si="379"/>
        <v>4.2201112510089683E-5</v>
      </c>
    </row>
    <row r="109" spans="1:436" ht="16.899999999999999" x14ac:dyDescent="0.5">
      <c r="A109" s="15"/>
      <c r="B109" s="15"/>
      <c r="C109" s="38" t="s">
        <v>62</v>
      </c>
      <c r="D109" s="81">
        <f>IF(AND(D108&gt;0,D108&lt;1,NOT(Q104=0)),_xlfn.NORM.INV((1-$D$108)/2,$P$104,$Q$104),"")</f>
        <v>1133.6718539918234</v>
      </c>
      <c r="E109" s="15"/>
      <c r="F109" s="15"/>
      <c r="G109" s="16"/>
      <c r="H109" s="15"/>
      <c r="I109" s="15"/>
      <c r="J109" s="15"/>
      <c r="K109" s="15"/>
      <c r="L109" s="15"/>
      <c r="M109" s="15"/>
      <c r="N109" s="15"/>
      <c r="O109" s="15"/>
      <c r="P109" s="15"/>
      <c r="Q109" s="15"/>
      <c r="R109" s="15"/>
      <c r="S109" s="15"/>
      <c r="T109" s="15"/>
      <c r="U109" s="40"/>
      <c r="V109" s="40"/>
      <c r="W109" s="41"/>
      <c r="X109" s="15"/>
      <c r="Y109" s="15"/>
      <c r="Z109" s="15"/>
      <c r="AA109" s="15"/>
      <c r="AB109" s="15"/>
      <c r="AC109" s="15"/>
      <c r="AD109" s="15"/>
      <c r="AE109" s="15"/>
      <c r="AF109" s="15"/>
      <c r="AG109" s="15"/>
      <c r="AH109" s="15"/>
      <c r="AI109" s="15"/>
      <c r="IB109" s="199">
        <f>MAX(IB106:IB108)</f>
        <v>4.2201112510089683E-5</v>
      </c>
      <c r="IC109" s="199">
        <f t="shared" ref="IC109:KN109" si="380">MAX(IC106:IC108)</f>
        <v>4.6154597809422054E-5</v>
      </c>
      <c r="ID109" s="199">
        <f t="shared" si="380"/>
        <v>5.043304341142264E-5</v>
      </c>
      <c r="IE109" s="199">
        <f t="shared" si="380"/>
        <v>5.5058518012780722E-5</v>
      </c>
      <c r="IF109" s="199">
        <f t="shared" si="380"/>
        <v>6.005414569285469E-5</v>
      </c>
      <c r="IG109" s="199">
        <f t="shared" si="380"/>
        <v>6.5444115729438272E-5</v>
      </c>
      <c r="IH109" s="199">
        <f t="shared" si="380"/>
        <v>7.125368830497434E-5</v>
      </c>
      <c r="II109" s="199">
        <f t="shared" si="380"/>
        <v>7.7509195698358092E-5</v>
      </c>
      <c r="IJ109" s="199">
        <f t="shared" si="380"/>
        <v>8.4238038550631643E-5</v>
      </c>
      <c r="IK109" s="199">
        <f t="shared" si="380"/>
        <v>9.1468676788501895E-5</v>
      </c>
      <c r="IL109" s="199">
        <f t="shared" si="380"/>
        <v>9.9230614787984827E-5</v>
      </c>
      <c r="IM109" s="199">
        <f t="shared" si="380"/>
        <v>1.075543803618405E-4</v>
      </c>
      <c r="IN109" s="199">
        <f t="shared" si="380"/>
        <v>1.1647149715905832E-4</v>
      </c>
      <c r="IO109" s="199">
        <f t="shared" si="380"/>
        <v>1.2601445007273538E-4</v>
      </c>
      <c r="IP109" s="199">
        <f t="shared" si="380"/>
        <v>1.3621664326448073E-4</v>
      </c>
      <c r="IQ109" s="199">
        <f t="shared" si="380"/>
        <v>1.471123504291851E-4</v>
      </c>
      <c r="IR109" s="199">
        <f t="shared" si="380"/>
        <v>1.587366569438317E-4</v>
      </c>
      <c r="IS109" s="199">
        <f t="shared" si="380"/>
        <v>1.7112539356813799E-4</v>
      </c>
      <c r="IT109" s="199">
        <f t="shared" si="380"/>
        <v>1.843150613933727E-4</v>
      </c>
      <c r="IU109" s="199">
        <f t="shared" si="380"/>
        <v>1.9834274776880259E-4</v>
      </c>
      <c r="IV109" s="199">
        <f t="shared" si="380"/>
        <v>2.1324603297296016E-4</v>
      </c>
      <c r="IW109" s="199">
        <f t="shared" si="380"/>
        <v>2.2906288743935565E-4</v>
      </c>
      <c r="IX109" s="199">
        <f t="shared" si="380"/>
        <v>2.4583155939336183E-4</v>
      </c>
      <c r="IY109" s="199">
        <f t="shared" si="380"/>
        <v>2.6359045280877205E-4</v>
      </c>
      <c r="IZ109" s="199">
        <f t="shared" si="380"/>
        <v>2.823779956488682E-4</v>
      </c>
      <c r="JA109" s="199">
        <f t="shared" si="380"/>
        <v>3.0223249841760156E-4</v>
      </c>
      <c r="JB109" s="199">
        <f t="shared" si="380"/>
        <v>3.2319200311152566E-4</v>
      </c>
      <c r="JC109" s="199">
        <f t="shared" si="380"/>
        <v>3.4529412273217182E-4</v>
      </c>
      <c r="JD109" s="199">
        <f t="shared" si="380"/>
        <v>3.6857587159132217E-4</v>
      </c>
      <c r="JE109" s="199">
        <f t="shared" si="380"/>
        <v>3.9307348671781408E-4</v>
      </c>
      <c r="JF109" s="199">
        <f t="shared" si="380"/>
        <v>4.1882224075364945E-4</v>
      </c>
      <c r="JG109" s="199">
        <f t="shared" si="380"/>
        <v>4.4585624680885103E-4</v>
      </c>
      <c r="JH109" s="199">
        <f t="shared" si="380"/>
        <v>4.742082558282021E-4</v>
      </c>
      <c r="JI109" s="199">
        <f t="shared" si="380"/>
        <v>5.039094471081402E-4</v>
      </c>
      <c r="JJ109" s="199">
        <f t="shared" si="380"/>
        <v>5.3498921268805666E-4</v>
      </c>
      <c r="JK109" s="199">
        <f t="shared" si="380"/>
        <v>5.6747493642638467E-4</v>
      </c>
      <c r="JL109" s="199">
        <f t="shared" si="380"/>
        <v>6.0139176865748787E-4</v>
      </c>
      <c r="JM109" s="199">
        <f t="shared" si="380"/>
        <v>6.3676239740966889E-4</v>
      </c>
      <c r="JN109" s="199">
        <f t="shared" si="380"/>
        <v>6.7360681724689016E-4</v>
      </c>
      <c r="JO109" s="199">
        <f t="shared" si="380"/>
        <v>7.1194209687617301E-4</v>
      </c>
      <c r="JP109" s="199">
        <f t="shared" si="380"/>
        <v>7.517821467383077E-4</v>
      </c>
      <c r="JQ109" s="199">
        <f t="shared" si="380"/>
        <v>7.9313748787061518E-4</v>
      </c>
      <c r="JR109" s="199">
        <f t="shared" si="380"/>
        <v>8.3601502339618696E-4</v>
      </c>
      <c r="JS109" s="199">
        <f t="shared" si="380"/>
        <v>8.8041781405342361E-4</v>
      </c>
      <c r="JT109" s="199">
        <f t="shared" si="380"/>
        <v>9.2634485923198727E-4</v>
      </c>
      <c r="JU109" s="199">
        <f t="shared" si="380"/>
        <v>9.7379088502559479E-4</v>
      </c>
      <c r="JV109" s="199">
        <f t="shared" si="380"/>
        <v>1.0227461408476534E-3</v>
      </c>
      <c r="JW109" s="199">
        <f t="shared" si="380"/>
        <v>1.0731962061817798E-3</v>
      </c>
      <c r="JX109" s="199">
        <f t="shared" si="380"/>
        <v>1.1251218090550482E-3</v>
      </c>
      <c r="JY109" s="199">
        <f t="shared" si="380"/>
        <v>1.1784986578267354E-3</v>
      </c>
      <c r="JZ109" s="199">
        <f t="shared" si="380"/>
        <v>1.2332972878787193E-3</v>
      </c>
      <c r="KA109" s="199">
        <f t="shared" si="380"/>
        <v>1.28948292477512E-3</v>
      </c>
      <c r="KB109" s="199">
        <f t="shared" si="380"/>
        <v>1.3470153654277259E-3</v>
      </c>
      <c r="KC109" s="199">
        <f t="shared" si="380"/>
        <v>1.40584887875992E-3</v>
      </c>
      <c r="KD109" s="199">
        <f t="shared" si="380"/>
        <v>1.4659321273050143E-3</v>
      </c>
      <c r="KE109" s="199">
        <f t="shared" si="380"/>
        <v>1.5272081111048963E-3</v>
      </c>
      <c r="KF109" s="199">
        <f t="shared" si="380"/>
        <v>1.5896141351917558E-3</v>
      </c>
      <c r="KG109" s="199">
        <f t="shared" si="380"/>
        <v>1.6530818018394952E-3</v>
      </c>
      <c r="KH109" s="199">
        <f t="shared" si="380"/>
        <v>1.7175370286623528E-3</v>
      </c>
      <c r="KI109" s="199">
        <f t="shared" si="380"/>
        <v>1.7829000935168681E-3</v>
      </c>
      <c r="KJ109" s="199">
        <f t="shared" si="380"/>
        <v>1.8490857070297914E-3</v>
      </c>
      <c r="KK109" s="199">
        <f t="shared" si="380"/>
        <v>1.9160031134297746E-3</v>
      </c>
      <c r="KL109" s="199">
        <f t="shared" si="380"/>
        <v>1.9835562202052482E-3</v>
      </c>
      <c r="KM109" s="199">
        <f t="shared" si="380"/>
        <v>2.0516437569457115E-3</v>
      </c>
      <c r="KN109" s="199">
        <f t="shared" si="380"/>
        <v>2.1201594635497779E-3</v>
      </c>
      <c r="KO109" s="199">
        <f t="shared" ref="KO109:MZ109" si="381">MAX(KO106:KO108)</f>
        <v>2.1889923078017778E-3</v>
      </c>
      <c r="KP109" s="199">
        <f t="shared" si="381"/>
        <v>2.2580267321307586E-3</v>
      </c>
      <c r="KQ109" s="199">
        <f t="shared" si="381"/>
        <v>2.3271429291727096E-3</v>
      </c>
      <c r="KR109" s="199">
        <f t="shared" si="381"/>
        <v>2.3962171455601277E-3</v>
      </c>
      <c r="KS109" s="199">
        <f t="shared" si="381"/>
        <v>2.4651220131641578E-3</v>
      </c>
      <c r="KT109" s="199">
        <f t="shared" si="381"/>
        <v>2.5337269068150632E-3</v>
      </c>
      <c r="KU109" s="199">
        <f t="shared" si="381"/>
        <v>2.6018983273282982E-3</v>
      </c>
      <c r="KV109" s="199">
        <f t="shared" si="381"/>
        <v>2.669500308467652E-3</v>
      </c>
      <c r="KW109" s="199">
        <f t="shared" si="381"/>
        <v>2.7363948462854728E-3</v>
      </c>
      <c r="KX109" s="199">
        <f t="shared" si="381"/>
        <v>2.8024423490945866E-3</v>
      </c>
      <c r="KY109" s="199">
        <f t="shared" si="381"/>
        <v>2.8675021061488459E-3</v>
      </c>
      <c r="KZ109" s="199">
        <f t="shared" si="381"/>
        <v>2.9314327729409641E-3</v>
      </c>
      <c r="LA109" s="199">
        <f t="shared" si="381"/>
        <v>2.9940928708690291E-3</v>
      </c>
      <c r="LB109" s="199">
        <f t="shared" si="381"/>
        <v>3.0553412988783982E-3</v>
      </c>
      <c r="LC109" s="199">
        <f t="shared" si="381"/>
        <v>3.1150378545550194E-3</v>
      </c>
      <c r="LD109" s="199">
        <f t="shared" si="381"/>
        <v>3.1730437620310324E-3</v>
      </c>
      <c r="LE109" s="199">
        <f t="shared" si="381"/>
        <v>3.2292222039650002E-3</v>
      </c>
      <c r="LF109" s="199">
        <f t="shared" si="381"/>
        <v>3.2834388547785345E-3</v>
      </c>
      <c r="LG109" s="199">
        <f t="shared" si="381"/>
        <v>3.3355624122693235E-3</v>
      </c>
      <c r="LH109" s="199">
        <f t="shared" si="381"/>
        <v>3.3854651246786223E-3</v>
      </c>
      <c r="LI109" s="199">
        <f t="shared" si="381"/>
        <v>3.4330233102697343E-3</v>
      </c>
      <c r="LJ109" s="199">
        <f t="shared" si="381"/>
        <v>3.478117866473493E-3</v>
      </c>
      <c r="LK109" s="199">
        <f t="shared" si="381"/>
        <v>3.5206347656775148E-3</v>
      </c>
      <c r="LL109" s="199">
        <f t="shared" si="381"/>
        <v>3.5604655347783189E-3</v>
      </c>
      <c r="LM109" s="199">
        <f t="shared" si="381"/>
        <v>3.5975077156791043E-3</v>
      </c>
      <c r="LN109" s="199">
        <f t="shared" si="381"/>
        <v>3.6316653040009651E-3</v>
      </c>
      <c r="LO109" s="199">
        <f t="shared" si="381"/>
        <v>3.6628491633810779E-3</v>
      </c>
      <c r="LP109" s="199">
        <f t="shared" si="381"/>
        <v>3.6909774128573635E-3</v>
      </c>
      <c r="LQ109" s="199">
        <f t="shared" si="381"/>
        <v>3.7159757849844544E-3</v>
      </c>
      <c r="LR109" s="199">
        <f t="shared" si="381"/>
        <v>3.7377779524895407E-3</v>
      </c>
      <c r="LS109" s="199">
        <f t="shared" si="381"/>
        <v>3.7563258214576411E-3</v>
      </c>
      <c r="LT109" s="199">
        <f t="shared" si="381"/>
        <v>3.7715697892326929E-3</v>
      </c>
      <c r="LU109" s="199">
        <f t="shared" si="381"/>
        <v>3.783468965432156E-3</v>
      </c>
      <c r="LV109" s="199">
        <f t="shared" si="381"/>
        <v>3.7919913546969144E-3</v>
      </c>
      <c r="LW109" s="199">
        <f t="shared" si="381"/>
        <v>3.7971140000333512E-3</v>
      </c>
      <c r="LX109" s="199">
        <f t="shared" si="381"/>
        <v>3.7988230858488296E-3</v>
      </c>
      <c r="LY109" s="199">
        <f t="shared" si="381"/>
        <v>3.7971140000333421E-3</v>
      </c>
      <c r="LZ109" s="199">
        <f t="shared" si="381"/>
        <v>3.7919913546968966E-3</v>
      </c>
      <c r="MA109" s="199">
        <f t="shared" si="381"/>
        <v>3.7834689654321295E-3</v>
      </c>
      <c r="MB109" s="199">
        <f t="shared" si="381"/>
        <v>3.7715697892326577E-3</v>
      </c>
      <c r="MC109" s="199">
        <f t="shared" si="381"/>
        <v>3.7563258214575977E-3</v>
      </c>
      <c r="MD109" s="199">
        <f t="shared" si="381"/>
        <v>3.7377779524894882E-3</v>
      </c>
      <c r="ME109" s="199">
        <f t="shared" si="381"/>
        <v>3.7159757849843937E-3</v>
      </c>
      <c r="MF109" s="199">
        <f t="shared" si="381"/>
        <v>3.6909774128572942E-3</v>
      </c>
      <c r="MG109" s="199">
        <f t="shared" si="381"/>
        <v>3.6628491633810011E-3</v>
      </c>
      <c r="MH109" s="199">
        <f t="shared" si="381"/>
        <v>3.6316653040008801E-3</v>
      </c>
      <c r="MI109" s="199">
        <f t="shared" si="381"/>
        <v>3.5975077156790119E-3</v>
      </c>
      <c r="MJ109" s="199">
        <f t="shared" si="381"/>
        <v>3.5604655347782187E-3</v>
      </c>
      <c r="MK109" s="199">
        <f t="shared" si="381"/>
        <v>3.5206347656774081E-3</v>
      </c>
      <c r="ML109" s="199">
        <f t="shared" si="381"/>
        <v>3.4781178664733785E-3</v>
      </c>
      <c r="MM109" s="199">
        <f t="shared" si="381"/>
        <v>3.4330233102696137E-3</v>
      </c>
      <c r="MN109" s="199">
        <f t="shared" si="381"/>
        <v>3.3854651246784948E-3</v>
      </c>
      <c r="MO109" s="199">
        <f t="shared" si="381"/>
        <v>3.3355624122691908E-3</v>
      </c>
      <c r="MP109" s="199">
        <f t="shared" si="381"/>
        <v>3.283438854778397E-3</v>
      </c>
      <c r="MQ109" s="199">
        <f t="shared" si="381"/>
        <v>3.2292222039648566E-3</v>
      </c>
      <c r="MR109" s="199">
        <f t="shared" si="381"/>
        <v>3.1730437620308837E-3</v>
      </c>
      <c r="MS109" s="199">
        <f t="shared" si="381"/>
        <v>3.1150378545548667E-3</v>
      </c>
      <c r="MT109" s="199">
        <f t="shared" si="381"/>
        <v>3.0553412988782408E-3</v>
      </c>
      <c r="MU109" s="199">
        <f t="shared" si="381"/>
        <v>2.9940928708688682E-3</v>
      </c>
      <c r="MV109" s="199">
        <f t="shared" si="381"/>
        <v>2.9314327729407998E-3</v>
      </c>
      <c r="MW109" s="199">
        <f t="shared" si="381"/>
        <v>2.8675021061486785E-3</v>
      </c>
      <c r="MX109" s="199">
        <f t="shared" si="381"/>
        <v>2.8024423490944162E-3</v>
      </c>
      <c r="MY109" s="199">
        <f t="shared" si="381"/>
        <v>2.7363948462852997E-3</v>
      </c>
      <c r="MZ109" s="199">
        <f t="shared" si="381"/>
        <v>2.6695003084674773E-3</v>
      </c>
      <c r="NA109" s="199">
        <f t="shared" ref="NA109:PL109" si="382">MAX(NA106:NA108)</f>
        <v>2.6018983273281221E-3</v>
      </c>
      <c r="NB109" s="199">
        <f t="shared" si="382"/>
        <v>2.5337269068148854E-3</v>
      </c>
      <c r="NC109" s="199">
        <f t="shared" si="382"/>
        <v>2.4651220131639792E-3</v>
      </c>
      <c r="ND109" s="199">
        <f t="shared" si="382"/>
        <v>2.3962171455599482E-3</v>
      </c>
      <c r="NE109" s="199">
        <f t="shared" si="382"/>
        <v>2.3271429291725301E-3</v>
      </c>
      <c r="NF109" s="199">
        <f t="shared" si="382"/>
        <v>2.2580267321305795E-3</v>
      </c>
      <c r="NG109" s="199">
        <f t="shared" si="382"/>
        <v>2.1889923078015992E-3</v>
      </c>
      <c r="NH109" s="199">
        <f t="shared" si="382"/>
        <v>2.1201594635495997E-3</v>
      </c>
      <c r="NI109" s="199">
        <f t="shared" si="382"/>
        <v>2.0516437569455337E-3</v>
      </c>
      <c r="NJ109" s="199">
        <f t="shared" si="382"/>
        <v>1.9835562202050725E-3</v>
      </c>
      <c r="NK109" s="199">
        <f t="shared" si="382"/>
        <v>1.9160031134295998E-3</v>
      </c>
      <c r="NL109" s="199">
        <f t="shared" si="382"/>
        <v>1.8490857070296179E-3</v>
      </c>
      <c r="NM109" s="199">
        <f t="shared" si="382"/>
        <v>1.7829000935166972E-3</v>
      </c>
      <c r="NN109" s="199">
        <f t="shared" si="382"/>
        <v>1.7175370286621843E-3</v>
      </c>
      <c r="NO109" s="199">
        <f t="shared" si="382"/>
        <v>1.6530818018393287E-3</v>
      </c>
      <c r="NP109" s="199">
        <f t="shared" si="382"/>
        <v>1.5896141351915926E-3</v>
      </c>
      <c r="NQ109" s="199">
        <f t="shared" si="382"/>
        <v>1.5272081111047354E-3</v>
      </c>
      <c r="NR109" s="199">
        <f t="shared" si="382"/>
        <v>1.4659321273048566E-3</v>
      </c>
      <c r="NS109" s="199">
        <f t="shared" si="382"/>
        <v>1.4058488787597649E-3</v>
      </c>
      <c r="NT109" s="199">
        <f t="shared" si="382"/>
        <v>1.3470153654275743E-3</v>
      </c>
      <c r="NU109" s="199">
        <f t="shared" si="382"/>
        <v>1.2894829247749719E-3</v>
      </c>
      <c r="NV109" s="199">
        <f t="shared" si="382"/>
        <v>1.2332972878785747E-3</v>
      </c>
      <c r="NW109" s="199">
        <f t="shared" si="382"/>
        <v>1.1784986578265949E-3</v>
      </c>
      <c r="NX109" s="199">
        <f t="shared" si="382"/>
        <v>1.1251218090549114E-3</v>
      </c>
      <c r="NY109" s="199">
        <f t="shared" si="382"/>
        <v>1.0731962061816464E-3</v>
      </c>
      <c r="NZ109" s="199">
        <f t="shared" si="382"/>
        <v>1.0227461408475246E-3</v>
      </c>
      <c r="OA109" s="199">
        <f t="shared" si="382"/>
        <v>9.7379088502546956E-4</v>
      </c>
      <c r="OB109" s="199">
        <f t="shared" si="382"/>
        <v>9.2634485923186584E-4</v>
      </c>
      <c r="OC109" s="199">
        <f t="shared" si="382"/>
        <v>8.8041781405330608E-4</v>
      </c>
      <c r="OD109" s="199">
        <f t="shared" si="382"/>
        <v>8.3601502339607356E-4</v>
      </c>
      <c r="OE109" s="199">
        <f t="shared" si="382"/>
        <v>7.9313748787050557E-4</v>
      </c>
      <c r="OF109" s="199">
        <f t="shared" si="382"/>
        <v>7.5178214673820188E-4</v>
      </c>
      <c r="OG109" s="199">
        <f t="shared" si="382"/>
        <v>7.1194209687607153E-4</v>
      </c>
      <c r="OH109" s="199">
        <f t="shared" si="382"/>
        <v>6.7360681724679247E-4</v>
      </c>
      <c r="OI109" s="199">
        <f t="shared" si="382"/>
        <v>6.3676239740957522E-4</v>
      </c>
      <c r="OJ109" s="199">
        <f t="shared" si="382"/>
        <v>6.0139176865739788E-4</v>
      </c>
      <c r="OK109" s="199">
        <f t="shared" si="382"/>
        <v>5.6747493642629837E-4</v>
      </c>
      <c r="OL109" s="199">
        <f t="shared" si="382"/>
        <v>5.3498921268797415E-4</v>
      </c>
      <c r="OM109" s="199">
        <f t="shared" si="382"/>
        <v>5.0390944710806149E-4</v>
      </c>
      <c r="ON109" s="199">
        <f t="shared" si="382"/>
        <v>4.7420825582812653E-4</v>
      </c>
      <c r="OO109" s="199">
        <f t="shared" si="382"/>
        <v>4.4585624680877942E-4</v>
      </c>
      <c r="OP109" s="199">
        <f t="shared" si="382"/>
        <v>4.188222407535812E-4</v>
      </c>
      <c r="OQ109" s="199">
        <f t="shared" si="382"/>
        <v>3.9307348671774859E-4</v>
      </c>
      <c r="OR109" s="199">
        <f t="shared" si="382"/>
        <v>3.6857587159126E-4</v>
      </c>
      <c r="OS109" s="199">
        <f t="shared" si="382"/>
        <v>3.4529412273211311E-4</v>
      </c>
      <c r="OT109" s="199">
        <f t="shared" si="382"/>
        <v>3.231920031114695E-4</v>
      </c>
      <c r="OU109" s="199">
        <f t="shared" si="382"/>
        <v>3.0223249841754838E-4</v>
      </c>
      <c r="OV109" s="199">
        <f t="shared" si="382"/>
        <v>2.8237799564881822E-4</v>
      </c>
      <c r="OW109" s="199">
        <f t="shared" si="382"/>
        <v>2.6359045280872456E-4</v>
      </c>
      <c r="OX109" s="199">
        <f t="shared" si="382"/>
        <v>2.4583155939331689E-4</v>
      </c>
      <c r="OY109" s="199">
        <f t="shared" si="382"/>
        <v>2.2906288743931342E-4</v>
      </c>
      <c r="OZ109" s="199">
        <f t="shared" si="382"/>
        <v>2.1324603297292037E-4</v>
      </c>
      <c r="PA109" s="199">
        <f t="shared" si="382"/>
        <v>1.9834274776876502E-4</v>
      </c>
      <c r="PB109" s="199">
        <f t="shared" si="382"/>
        <v>1.8431506139333752E-4</v>
      </c>
      <c r="PC109" s="199">
        <f t="shared" si="382"/>
        <v>1.7112539356810486E-4</v>
      </c>
      <c r="PD109" s="199">
        <f t="shared" si="382"/>
        <v>1.5873665694380047E-4</v>
      </c>
      <c r="PE109" s="199">
        <f t="shared" si="382"/>
        <v>1.4711235042915577E-4</v>
      </c>
      <c r="PF109" s="199">
        <f t="shared" si="382"/>
        <v>1.3621664326445335E-4</v>
      </c>
      <c r="PG109" s="199">
        <f t="shared" si="382"/>
        <v>1.2601445007270971E-4</v>
      </c>
      <c r="PH109" s="199">
        <f t="shared" si="382"/>
        <v>1.1647149715903427E-4</v>
      </c>
      <c r="PI109" s="199">
        <f t="shared" si="382"/>
        <v>1.0755438036181821E-4</v>
      </c>
      <c r="PJ109" s="199">
        <f t="shared" si="382"/>
        <v>9.9230614787963902E-5</v>
      </c>
      <c r="PK109" s="199">
        <f t="shared" si="382"/>
        <v>9.1468676788482393E-5</v>
      </c>
      <c r="PL109" s="199">
        <f t="shared" si="382"/>
        <v>8.4238038550613591E-5</v>
      </c>
      <c r="PM109" s="199">
        <f t="shared" ref="PM109:PT109" si="383">MAX(PM106:PM108)</f>
        <v>7.75091956983413E-5</v>
      </c>
      <c r="PN109" s="199">
        <f t="shared" si="383"/>
        <v>7.125368830495866E-5</v>
      </c>
      <c r="PO109" s="199">
        <f t="shared" si="383"/>
        <v>6.5444115729423798E-5</v>
      </c>
      <c r="PP109" s="199">
        <f t="shared" si="383"/>
        <v>6.0054145692841253E-5</v>
      </c>
      <c r="PQ109" s="199">
        <f t="shared" si="383"/>
        <v>5.5058518012768199E-5</v>
      </c>
      <c r="PR109" s="199">
        <f t="shared" si="383"/>
        <v>5.0433043411411032E-5</v>
      </c>
      <c r="PS109" s="199">
        <f t="shared" si="383"/>
        <v>4.6154597809411388E-5</v>
      </c>
      <c r="PT109" s="199">
        <f t="shared" si="383"/>
        <v>4.2201112510089683E-5</v>
      </c>
    </row>
    <row r="110" spans="1:436" ht="16.899999999999999" x14ac:dyDescent="0.5">
      <c r="A110" s="15"/>
      <c r="B110" s="15"/>
      <c r="C110" s="38" t="s">
        <v>71</v>
      </c>
      <c r="D110" s="81">
        <f>IF(AND(D108&gt;0,D108&lt;1,NOT(Q104=0)),_xlfn.NORM.INV($D$108+((1-$D$108)/2),$P$104,$Q$104),"")</f>
        <v>1479.1481460081768</v>
      </c>
      <c r="E110" s="15"/>
      <c r="F110" s="15"/>
      <c r="G110" s="16"/>
      <c r="H110" s="15"/>
      <c r="I110" s="15"/>
      <c r="J110" s="15"/>
      <c r="K110" s="15"/>
      <c r="L110" s="15"/>
      <c r="M110" s="15"/>
      <c r="N110" s="15"/>
      <c r="O110" s="15"/>
      <c r="P110" s="15"/>
      <c r="Q110" s="15"/>
      <c r="R110" s="15"/>
      <c r="S110" s="15"/>
      <c r="T110" s="15"/>
      <c r="U110" s="40"/>
      <c r="V110" s="40"/>
      <c r="W110" s="41"/>
      <c r="X110" s="15"/>
      <c r="Y110" s="15"/>
      <c r="Z110" s="15"/>
      <c r="AA110" s="15"/>
      <c r="AB110" s="15"/>
      <c r="AC110" s="15"/>
      <c r="AD110" s="15"/>
      <c r="AE110" s="15"/>
      <c r="AF110" s="15"/>
      <c r="AG110" s="15"/>
      <c r="AH110" s="15"/>
      <c r="AI110" s="15"/>
    </row>
    <row r="111" spans="1:436" ht="16.899999999999999" x14ac:dyDescent="0.5">
      <c r="A111" s="15"/>
      <c r="B111" s="15"/>
      <c r="C111" s="38"/>
      <c r="D111" s="54"/>
      <c r="E111" s="15"/>
      <c r="F111" s="15"/>
      <c r="G111" s="16"/>
      <c r="H111" s="15"/>
      <c r="I111" s="15"/>
      <c r="J111" s="15"/>
      <c r="K111" s="15"/>
      <c r="L111" s="15"/>
      <c r="M111" s="15"/>
      <c r="N111" s="15"/>
      <c r="O111" s="15"/>
      <c r="P111" s="15"/>
      <c r="Q111" s="15"/>
      <c r="R111" s="15"/>
      <c r="S111" s="15"/>
      <c r="T111" s="15"/>
      <c r="U111" s="40"/>
      <c r="V111" s="40"/>
      <c r="W111" s="41"/>
      <c r="X111" s="15"/>
      <c r="Y111" s="15"/>
      <c r="Z111" s="15"/>
      <c r="AA111" s="15"/>
      <c r="AB111" s="15"/>
      <c r="AC111" s="15"/>
      <c r="AD111" s="15"/>
      <c r="AE111" s="15"/>
      <c r="AF111" s="15"/>
      <c r="AG111" s="15"/>
      <c r="AH111" s="15"/>
      <c r="AI111" s="15"/>
    </row>
    <row r="112" spans="1:436" ht="16.899999999999999" x14ac:dyDescent="0.5">
      <c r="A112" s="15"/>
      <c r="B112" s="15"/>
      <c r="C112" s="59" t="s">
        <v>63</v>
      </c>
      <c r="D112" s="117">
        <v>1134</v>
      </c>
      <c r="E112" s="15"/>
      <c r="F112" s="15"/>
      <c r="G112" s="16"/>
      <c r="H112" s="15"/>
      <c r="I112" s="15"/>
      <c r="J112" s="15"/>
      <c r="K112" s="15"/>
      <c r="L112" s="15"/>
      <c r="M112" s="15"/>
      <c r="N112" s="15"/>
      <c r="O112" s="15"/>
      <c r="P112" s="15"/>
      <c r="Q112" s="15"/>
      <c r="R112" s="15"/>
      <c r="S112" s="15"/>
      <c r="T112" s="15"/>
      <c r="U112" s="40"/>
      <c r="V112" s="40"/>
      <c r="W112" s="41"/>
      <c r="X112" s="15"/>
      <c r="Y112" s="15"/>
      <c r="Z112" s="15"/>
      <c r="AA112" s="15"/>
      <c r="AB112" s="15"/>
      <c r="AC112" s="15"/>
      <c r="AD112" s="15"/>
      <c r="AE112" s="15"/>
      <c r="AF112" s="15"/>
      <c r="AG112" s="15"/>
      <c r="AH112" s="15"/>
      <c r="AI112" s="15"/>
    </row>
    <row r="113" spans="1:35" ht="16.899999999999999" x14ac:dyDescent="0.5">
      <c r="A113" s="15"/>
      <c r="B113" s="15"/>
      <c r="C113" s="59" t="s">
        <v>64</v>
      </c>
      <c r="D113" s="117">
        <v>1479</v>
      </c>
      <c r="E113" s="15"/>
      <c r="F113" s="15"/>
      <c r="G113" s="16"/>
      <c r="H113" s="15"/>
      <c r="I113" s="15"/>
      <c r="J113" s="15"/>
      <c r="K113" s="15"/>
      <c r="L113" s="15"/>
      <c r="M113" s="15"/>
      <c r="N113" s="15"/>
      <c r="O113" s="15"/>
      <c r="P113" s="15"/>
      <c r="Q113" s="15"/>
      <c r="R113" s="15"/>
      <c r="S113" s="15"/>
      <c r="T113" s="15"/>
      <c r="U113" s="40"/>
      <c r="V113" s="40"/>
      <c r="W113" s="41"/>
      <c r="X113" s="15"/>
      <c r="Y113" s="15"/>
      <c r="Z113" s="15"/>
      <c r="AA113" s="15"/>
      <c r="AB113" s="15"/>
      <c r="AC113" s="15"/>
      <c r="AD113" s="15"/>
      <c r="AE113" s="15"/>
      <c r="AF113" s="15"/>
      <c r="AG113" s="15"/>
      <c r="AH113" s="15"/>
      <c r="AI113" s="15"/>
    </row>
    <row r="114" spans="1:35" ht="16.899999999999999" x14ac:dyDescent="0.5">
      <c r="A114" s="15"/>
      <c r="B114" s="15"/>
      <c r="C114" s="59" t="s">
        <v>72</v>
      </c>
      <c r="D114" s="55">
        <f>IF(AND(NOT(ISBLANK(D112)),NOT(ISBLANK(D113)),NOT(Q104=0)),_xlfn.NORM.DIST($D$113,$P$104,$Q$104,TRUE)-_xlfn.NORM.DIST($D$112,$P$104,$Q$104,TRUE),"")</f>
        <v>0.89953124422039665</v>
      </c>
      <c r="E114" s="15"/>
      <c r="F114" s="15"/>
      <c r="G114" s="16"/>
      <c r="H114" s="15"/>
      <c r="I114" s="15"/>
      <c r="J114" s="15"/>
      <c r="K114" s="15"/>
      <c r="L114" s="15"/>
      <c r="M114" s="15"/>
      <c r="N114" s="15"/>
      <c r="O114" s="15"/>
      <c r="P114" s="15"/>
      <c r="Q114" s="15"/>
      <c r="R114" s="15"/>
      <c r="S114" s="15"/>
      <c r="T114" s="15"/>
      <c r="U114" s="40"/>
      <c r="V114" s="40"/>
      <c r="W114" s="41"/>
      <c r="X114" s="15"/>
      <c r="Y114" s="15"/>
      <c r="Z114" s="15"/>
      <c r="AA114" s="15"/>
      <c r="AB114" s="15"/>
      <c r="AC114" s="15"/>
      <c r="AD114" s="15"/>
      <c r="AE114" s="15"/>
      <c r="AF114" s="15"/>
      <c r="AG114" s="15"/>
      <c r="AH114" s="15"/>
      <c r="AI114" s="15"/>
    </row>
    <row r="115" spans="1:35" ht="16.899999999999999" x14ac:dyDescent="0.5">
      <c r="A115" s="15"/>
      <c r="B115" s="15"/>
      <c r="C115" s="59" t="s">
        <v>65</v>
      </c>
      <c r="D115" s="57">
        <f>IF(AND(D112&gt;0,D113&gt;0,NOT($Q$104=0)),_xlfn.NORM.DIST(D112,$P$104,$Q$104,TRUE),"")</f>
        <v>5.0323095365551497E-2</v>
      </c>
      <c r="E115" s="15"/>
      <c r="F115" s="15"/>
      <c r="G115" s="16"/>
      <c r="H115" s="15"/>
      <c r="I115" s="15"/>
      <c r="J115" s="15"/>
      <c r="K115" s="15"/>
      <c r="L115" s="15"/>
      <c r="M115" s="15"/>
      <c r="N115" s="15"/>
      <c r="O115" s="15"/>
      <c r="P115" s="15"/>
      <c r="Q115" s="15"/>
      <c r="R115" s="15"/>
      <c r="S115" s="15"/>
      <c r="T115" s="15"/>
      <c r="U115" s="40"/>
      <c r="V115" s="40"/>
      <c r="W115" s="41"/>
      <c r="X115" s="15"/>
      <c r="Y115" s="15"/>
      <c r="Z115" s="15"/>
      <c r="AA115" s="15"/>
      <c r="AB115" s="15"/>
      <c r="AC115" s="15"/>
      <c r="AD115" s="15"/>
      <c r="AE115" s="15"/>
      <c r="AF115" s="15"/>
      <c r="AG115" s="15"/>
      <c r="AH115" s="15"/>
      <c r="AI115" s="15"/>
    </row>
    <row r="116" spans="1:35" ht="16.899999999999999" x14ac:dyDescent="0.5">
      <c r="A116" s="15"/>
      <c r="B116" s="15"/>
      <c r="C116" s="59" t="s">
        <v>73</v>
      </c>
      <c r="D116" s="56">
        <f>IF(AND(D112&gt;0,D113&gt;0,NOT($Q$104=0)),1-_xlfn.NORM.DIST(D113,$P$104,$Q$104,TRUE),"")</f>
        <v>5.0145660414051885E-2</v>
      </c>
      <c r="E116" s="15"/>
      <c r="F116" s="15"/>
      <c r="G116" s="16"/>
      <c r="H116" s="15"/>
      <c r="I116" s="15"/>
      <c r="J116" s="15"/>
      <c r="K116" s="15"/>
      <c r="L116" s="15"/>
      <c r="M116" s="15"/>
      <c r="N116" s="15"/>
      <c r="O116" s="15"/>
      <c r="P116" s="15"/>
      <c r="Q116" s="15"/>
      <c r="R116" s="15"/>
      <c r="S116" s="15"/>
      <c r="T116" s="15"/>
      <c r="U116" s="40"/>
      <c r="V116" s="40"/>
      <c r="W116" s="41"/>
      <c r="X116" s="15"/>
      <c r="Y116" s="15"/>
      <c r="Z116" s="15"/>
      <c r="AA116" s="15"/>
      <c r="AB116" s="15"/>
      <c r="AC116" s="15"/>
      <c r="AD116" s="15"/>
      <c r="AE116" s="15"/>
      <c r="AF116" s="15"/>
      <c r="AG116" s="15"/>
      <c r="AH116" s="15"/>
      <c r="AI116" s="15"/>
    </row>
    <row r="117" spans="1:35" x14ac:dyDescent="0.45">
      <c r="A117" s="15"/>
      <c r="B117" s="15"/>
      <c r="C117" s="15"/>
      <c r="D117" s="15"/>
      <c r="E117" s="15"/>
      <c r="F117" s="15"/>
      <c r="G117" s="16"/>
      <c r="H117" s="15"/>
      <c r="I117" s="15"/>
      <c r="J117" s="15"/>
      <c r="K117" s="15"/>
      <c r="L117" s="15"/>
      <c r="M117" s="15"/>
      <c r="N117" s="15"/>
      <c r="O117" s="15"/>
      <c r="P117" s="15"/>
      <c r="Q117" s="15"/>
      <c r="R117" s="15"/>
      <c r="S117" s="15"/>
      <c r="T117" s="15"/>
      <c r="U117" s="40"/>
      <c r="V117" s="40"/>
      <c r="W117" s="41"/>
      <c r="X117" s="15"/>
      <c r="Y117" s="15"/>
      <c r="Z117" s="15"/>
      <c r="AA117" s="15"/>
      <c r="AB117" s="15"/>
      <c r="AC117" s="15"/>
      <c r="AD117" s="15"/>
      <c r="AE117" s="15"/>
      <c r="AF117" s="15"/>
      <c r="AG117" s="15"/>
      <c r="AH117" s="15"/>
      <c r="AI117" s="15"/>
    </row>
    <row r="118" spans="1:35" x14ac:dyDescent="0.45">
      <c r="A118" s="15"/>
      <c r="B118" s="15"/>
      <c r="C118" s="15"/>
      <c r="D118" s="15"/>
      <c r="E118" s="15"/>
      <c r="F118" s="15"/>
      <c r="G118" s="16"/>
      <c r="H118" s="15"/>
      <c r="I118" s="15"/>
      <c r="J118" s="15"/>
      <c r="K118" s="15"/>
      <c r="L118" s="15"/>
      <c r="M118" s="15"/>
      <c r="N118" s="15"/>
      <c r="O118" s="15"/>
      <c r="P118" s="15"/>
      <c r="Q118" s="15"/>
      <c r="R118" s="15"/>
      <c r="S118" s="15"/>
      <c r="T118" s="15"/>
      <c r="U118" s="40"/>
      <c r="V118" s="40"/>
      <c r="W118" s="41"/>
      <c r="X118" s="15"/>
      <c r="Y118" s="15"/>
      <c r="Z118" s="15"/>
      <c r="AA118" s="15"/>
      <c r="AB118" s="15"/>
      <c r="AC118" s="15"/>
      <c r="AD118" s="15"/>
      <c r="AE118" s="15"/>
      <c r="AF118" s="15"/>
      <c r="AG118" s="15"/>
      <c r="AH118" s="15"/>
      <c r="AI118" s="15"/>
    </row>
    <row r="119" spans="1:35" x14ac:dyDescent="0.45">
      <c r="A119" s="15"/>
      <c r="B119" s="15"/>
      <c r="C119" s="15"/>
      <c r="D119" s="15"/>
      <c r="E119" s="15"/>
      <c r="F119" s="15"/>
      <c r="G119" s="16"/>
      <c r="H119" s="15"/>
      <c r="I119" s="15"/>
      <c r="J119" s="15"/>
      <c r="K119" s="15"/>
      <c r="L119" s="15"/>
      <c r="M119" s="15"/>
      <c r="N119" s="15"/>
      <c r="O119" s="15"/>
      <c r="P119" s="15"/>
      <c r="Q119" s="15"/>
      <c r="R119" s="15"/>
      <c r="S119" s="15"/>
      <c r="T119" s="15"/>
      <c r="U119" s="40"/>
      <c r="V119" s="40"/>
      <c r="W119" s="41"/>
      <c r="X119" s="15"/>
      <c r="Y119" s="15"/>
      <c r="Z119" s="15"/>
      <c r="AA119" s="15"/>
      <c r="AB119" s="15"/>
      <c r="AC119" s="15"/>
      <c r="AD119" s="15"/>
      <c r="AE119" s="15"/>
      <c r="AF119" s="15"/>
      <c r="AG119" s="15"/>
      <c r="AH119" s="15"/>
      <c r="AI119" s="15"/>
    </row>
    <row r="120" spans="1:35" x14ac:dyDescent="0.45">
      <c r="A120" s="15"/>
      <c r="B120" s="15"/>
      <c r="C120" s="15"/>
      <c r="D120" s="15"/>
      <c r="E120" s="15"/>
      <c r="F120" s="15"/>
      <c r="G120" s="16"/>
      <c r="H120" s="15"/>
      <c r="I120" s="15"/>
      <c r="J120" s="15"/>
      <c r="K120" s="15"/>
      <c r="L120" s="15"/>
      <c r="M120" s="15"/>
      <c r="N120" s="15"/>
      <c r="O120" s="15"/>
      <c r="P120" s="15"/>
      <c r="Q120" s="15"/>
      <c r="R120" s="15"/>
      <c r="S120" s="15"/>
      <c r="T120" s="15"/>
      <c r="U120" s="40"/>
      <c r="V120" s="40"/>
      <c r="W120" s="41"/>
      <c r="X120" s="15"/>
      <c r="Y120" s="15"/>
      <c r="Z120" s="15"/>
      <c r="AA120" s="15"/>
      <c r="AB120" s="15"/>
      <c r="AC120" s="15"/>
      <c r="AD120" s="15"/>
      <c r="AE120" s="15"/>
      <c r="AF120" s="15"/>
      <c r="AG120" s="15"/>
      <c r="AH120" s="15"/>
      <c r="AI120" s="15"/>
    </row>
    <row r="121" spans="1:35" x14ac:dyDescent="0.45">
      <c r="A121" s="15"/>
      <c r="B121" s="15"/>
      <c r="C121" s="15"/>
      <c r="D121" s="15"/>
      <c r="E121" s="15"/>
      <c r="F121" s="15"/>
      <c r="G121" s="16"/>
      <c r="H121" s="15"/>
      <c r="I121" s="15"/>
      <c r="J121" s="15"/>
      <c r="K121" s="15"/>
      <c r="L121" s="15"/>
      <c r="M121" s="15"/>
      <c r="N121" s="15"/>
      <c r="O121" s="15"/>
      <c r="P121" s="15"/>
      <c r="Q121" s="15"/>
      <c r="R121" s="15"/>
      <c r="S121" s="15"/>
      <c r="T121" s="15"/>
      <c r="U121" s="40"/>
      <c r="V121" s="40"/>
      <c r="W121" s="41"/>
      <c r="X121" s="15"/>
      <c r="Y121" s="15"/>
      <c r="Z121" s="15"/>
      <c r="AA121" s="15"/>
      <c r="AB121" s="15"/>
      <c r="AC121" s="15"/>
      <c r="AD121" s="15"/>
      <c r="AE121" s="15"/>
      <c r="AF121" s="15"/>
      <c r="AG121" s="15"/>
      <c r="AH121" s="15"/>
      <c r="AI121" s="15"/>
    </row>
    <row r="122" spans="1:35" x14ac:dyDescent="0.45">
      <c r="A122" s="15"/>
      <c r="B122" s="15"/>
      <c r="C122" s="15"/>
      <c r="D122" s="15"/>
      <c r="E122" s="15"/>
      <c r="F122" s="15"/>
      <c r="G122" s="16"/>
      <c r="H122" s="15"/>
      <c r="I122" s="15"/>
      <c r="J122" s="15"/>
      <c r="K122" s="15"/>
      <c r="L122" s="15"/>
      <c r="M122" s="15"/>
      <c r="N122" s="15"/>
      <c r="O122" s="15"/>
      <c r="P122" s="15"/>
      <c r="Q122" s="15"/>
      <c r="R122" s="15"/>
      <c r="S122" s="15"/>
      <c r="T122" s="15"/>
      <c r="U122" s="40"/>
      <c r="V122" s="40"/>
      <c r="W122" s="41"/>
      <c r="X122" s="15"/>
      <c r="Y122" s="15"/>
      <c r="Z122" s="15"/>
      <c r="AA122" s="15"/>
      <c r="AB122" s="15"/>
      <c r="AC122" s="15"/>
      <c r="AD122" s="15"/>
      <c r="AE122" s="15"/>
      <c r="AF122" s="15"/>
      <c r="AG122" s="15"/>
      <c r="AH122" s="15"/>
      <c r="AI122" s="15"/>
    </row>
    <row r="123" spans="1:35" x14ac:dyDescent="0.45">
      <c r="A123" s="15"/>
      <c r="B123" s="15"/>
      <c r="C123" s="15"/>
      <c r="D123" s="15"/>
      <c r="E123" s="15"/>
      <c r="F123" s="15"/>
      <c r="G123" s="16"/>
      <c r="H123" s="15"/>
      <c r="I123" s="15"/>
      <c r="J123" s="15"/>
      <c r="K123" s="15"/>
      <c r="L123" s="15"/>
      <c r="M123" s="15"/>
      <c r="N123" s="15"/>
      <c r="O123" s="15"/>
      <c r="P123" s="15"/>
      <c r="Q123" s="15"/>
      <c r="R123" s="15"/>
      <c r="S123" s="15"/>
      <c r="T123" s="15"/>
      <c r="U123" s="40"/>
      <c r="V123" s="40"/>
      <c r="W123" s="41"/>
      <c r="X123" s="15"/>
      <c r="Y123" s="15"/>
      <c r="Z123" s="15"/>
      <c r="AA123" s="15"/>
      <c r="AB123" s="15"/>
      <c r="AC123" s="15"/>
      <c r="AD123" s="15"/>
      <c r="AE123" s="15"/>
      <c r="AF123" s="15"/>
      <c r="AG123" s="15"/>
      <c r="AH123" s="15"/>
      <c r="AI123" s="15"/>
    </row>
    <row r="124" spans="1:35" x14ac:dyDescent="0.45">
      <c r="A124" s="15"/>
      <c r="B124" s="15"/>
      <c r="C124" s="15"/>
      <c r="D124" s="15"/>
      <c r="E124" s="15"/>
      <c r="F124" s="15"/>
      <c r="G124" s="16"/>
      <c r="H124" s="15"/>
      <c r="I124" s="15"/>
      <c r="J124" s="15"/>
      <c r="K124" s="15"/>
      <c r="L124" s="15"/>
      <c r="M124" s="15"/>
      <c r="N124" s="15"/>
      <c r="O124" s="15"/>
      <c r="P124" s="15"/>
      <c r="Q124" s="15"/>
      <c r="R124" s="15"/>
      <c r="S124" s="15"/>
      <c r="T124" s="15"/>
      <c r="U124" s="40"/>
      <c r="V124" s="40"/>
      <c r="W124" s="41"/>
      <c r="X124" s="15"/>
      <c r="Y124" s="15"/>
      <c r="Z124" s="15"/>
      <c r="AA124" s="15"/>
      <c r="AB124" s="15"/>
      <c r="AC124" s="15"/>
      <c r="AD124" s="15"/>
      <c r="AE124" s="15"/>
      <c r="AF124" s="15"/>
      <c r="AG124" s="15"/>
      <c r="AH124" s="15"/>
      <c r="AI124" s="15"/>
    </row>
    <row r="125" spans="1:35" x14ac:dyDescent="0.45">
      <c r="A125" s="15"/>
      <c r="B125" s="15"/>
      <c r="C125" s="15"/>
      <c r="D125" s="15"/>
      <c r="E125" s="15"/>
      <c r="F125" s="15"/>
      <c r="G125" s="16"/>
      <c r="H125" s="15"/>
      <c r="I125" s="15"/>
      <c r="J125" s="15"/>
      <c r="K125" s="15"/>
      <c r="L125" s="15"/>
      <c r="M125" s="15"/>
      <c r="N125" s="15"/>
      <c r="O125" s="15"/>
      <c r="P125" s="15"/>
      <c r="Q125" s="15"/>
      <c r="R125" s="15"/>
      <c r="S125" s="15"/>
      <c r="T125" s="15"/>
      <c r="U125" s="40"/>
      <c r="V125" s="40"/>
      <c r="W125" s="41"/>
      <c r="X125" s="15"/>
      <c r="Y125" s="15"/>
      <c r="Z125" s="15"/>
      <c r="AA125" s="15"/>
      <c r="AB125" s="15"/>
      <c r="AC125" s="15"/>
      <c r="AD125" s="15"/>
      <c r="AE125" s="15"/>
      <c r="AF125" s="15"/>
      <c r="AG125" s="15"/>
      <c r="AH125" s="15"/>
      <c r="AI125" s="15"/>
    </row>
    <row r="126" spans="1:35" x14ac:dyDescent="0.45">
      <c r="A126" s="15"/>
      <c r="B126" s="15"/>
      <c r="C126" s="15"/>
      <c r="D126" s="15"/>
      <c r="E126" s="15"/>
      <c r="F126" s="15"/>
      <c r="G126" s="16"/>
      <c r="H126" s="15"/>
      <c r="I126" s="15"/>
      <c r="J126" s="15"/>
      <c r="K126" s="15"/>
      <c r="L126" s="15"/>
      <c r="M126" s="15"/>
      <c r="N126" s="15"/>
      <c r="O126" s="15"/>
      <c r="P126" s="15"/>
      <c r="Q126" s="15"/>
      <c r="R126" s="15"/>
      <c r="S126" s="15"/>
      <c r="T126" s="15"/>
      <c r="U126" s="40"/>
      <c r="V126" s="40"/>
      <c r="W126" s="41"/>
      <c r="X126" s="15"/>
      <c r="Y126" s="15"/>
      <c r="Z126" s="15"/>
      <c r="AA126" s="15"/>
      <c r="AB126" s="15"/>
      <c r="AC126" s="15"/>
      <c r="AD126" s="15"/>
      <c r="AE126" s="15"/>
      <c r="AF126" s="15"/>
      <c r="AG126" s="15"/>
      <c r="AH126" s="15"/>
      <c r="AI126" s="15"/>
    </row>
    <row r="127" spans="1:35" x14ac:dyDescent="0.45">
      <c r="A127" s="15"/>
      <c r="B127" s="15"/>
      <c r="C127" s="15"/>
      <c r="D127" s="15"/>
      <c r="E127" s="15"/>
      <c r="F127" s="15"/>
      <c r="G127" s="16"/>
      <c r="H127" s="15"/>
      <c r="I127" s="15"/>
      <c r="J127" s="15"/>
      <c r="K127" s="15"/>
      <c r="L127" s="15"/>
      <c r="M127" s="15"/>
      <c r="N127" s="15"/>
      <c r="O127" s="15"/>
      <c r="P127" s="15"/>
      <c r="Q127" s="15"/>
      <c r="R127" s="15"/>
      <c r="S127" s="15"/>
      <c r="T127" s="15"/>
      <c r="U127" s="40"/>
      <c r="V127" s="40"/>
      <c r="W127" s="41"/>
      <c r="X127" s="15"/>
      <c r="Y127" s="15"/>
      <c r="Z127" s="15"/>
      <c r="AA127" s="15"/>
      <c r="AB127" s="15"/>
      <c r="AC127" s="15"/>
      <c r="AD127" s="15"/>
      <c r="AE127" s="15"/>
      <c r="AF127" s="15"/>
      <c r="AG127" s="15"/>
      <c r="AH127" s="15"/>
      <c r="AI127" s="15"/>
    </row>
    <row r="128" spans="1:35" x14ac:dyDescent="0.45">
      <c r="A128" s="15"/>
      <c r="B128" s="15"/>
      <c r="C128" s="15"/>
      <c r="D128" s="15"/>
      <c r="E128" s="15"/>
      <c r="F128" s="15"/>
      <c r="G128" s="16"/>
      <c r="H128" s="15"/>
      <c r="I128" s="15"/>
      <c r="J128" s="15"/>
      <c r="K128" s="15"/>
      <c r="L128" s="15"/>
      <c r="M128" s="15"/>
      <c r="N128" s="15"/>
      <c r="O128" s="15"/>
      <c r="P128" s="15"/>
      <c r="Q128" s="15"/>
      <c r="R128" s="15"/>
      <c r="S128" s="15"/>
      <c r="T128" s="15"/>
      <c r="U128" s="40"/>
      <c r="V128" s="40"/>
      <c r="W128" s="41"/>
      <c r="X128" s="15"/>
      <c r="Y128" s="15"/>
      <c r="Z128" s="15"/>
      <c r="AA128" s="15"/>
      <c r="AB128" s="15"/>
      <c r="AC128" s="15"/>
      <c r="AD128" s="15"/>
      <c r="AE128" s="15"/>
      <c r="AF128" s="15"/>
      <c r="AG128" s="15"/>
      <c r="AH128" s="15"/>
      <c r="AI128" s="15"/>
    </row>
    <row r="129" spans="1:35" x14ac:dyDescent="0.45">
      <c r="A129" s="15"/>
      <c r="B129" s="15"/>
      <c r="C129" s="15"/>
      <c r="D129" s="15"/>
      <c r="E129" s="15"/>
      <c r="F129" s="15"/>
      <c r="G129" s="16"/>
      <c r="H129" s="15"/>
      <c r="I129" s="15"/>
      <c r="J129" s="15"/>
      <c r="K129" s="15"/>
      <c r="L129" s="15"/>
      <c r="M129" s="15"/>
      <c r="N129" s="15"/>
      <c r="O129" s="15"/>
      <c r="P129" s="15"/>
      <c r="Q129" s="15"/>
      <c r="R129" s="15"/>
      <c r="S129" s="15"/>
      <c r="T129" s="15"/>
      <c r="U129" s="40"/>
      <c r="V129" s="40"/>
      <c r="W129" s="41"/>
      <c r="X129" s="15"/>
      <c r="Y129" s="15"/>
      <c r="Z129" s="15"/>
      <c r="AA129" s="15"/>
      <c r="AB129" s="15"/>
      <c r="AC129" s="15"/>
      <c r="AD129" s="15"/>
      <c r="AE129" s="15"/>
      <c r="AF129" s="15"/>
      <c r="AG129" s="15"/>
      <c r="AH129" s="15"/>
      <c r="AI129" s="15"/>
    </row>
    <row r="130" spans="1:35" x14ac:dyDescent="0.45">
      <c r="A130" s="15"/>
      <c r="B130" s="15"/>
      <c r="C130" s="15"/>
      <c r="D130" s="15"/>
      <c r="E130" s="15"/>
      <c r="F130" s="15"/>
      <c r="G130" s="16"/>
      <c r="H130" s="15"/>
      <c r="I130" s="15"/>
      <c r="J130" s="15"/>
      <c r="K130" s="15"/>
      <c r="L130" s="15"/>
      <c r="M130" s="15"/>
      <c r="N130" s="15"/>
      <c r="O130" s="15"/>
      <c r="P130" s="15"/>
      <c r="Q130" s="15"/>
      <c r="R130" s="15"/>
      <c r="S130" s="15"/>
      <c r="T130" s="15"/>
      <c r="U130" s="40"/>
      <c r="V130" s="40"/>
      <c r="W130" s="41"/>
      <c r="X130" s="15"/>
      <c r="Y130" s="15"/>
      <c r="Z130" s="15"/>
      <c r="AA130" s="15"/>
      <c r="AB130" s="15"/>
      <c r="AC130" s="15"/>
      <c r="AD130" s="15"/>
      <c r="AE130" s="15"/>
      <c r="AF130" s="15"/>
      <c r="AG130" s="15"/>
      <c r="AH130" s="15"/>
      <c r="AI130" s="15"/>
    </row>
    <row r="131" spans="1:35" x14ac:dyDescent="0.45">
      <c r="A131" s="15"/>
      <c r="B131" s="15"/>
      <c r="C131" s="15"/>
      <c r="D131" s="15"/>
      <c r="E131" s="15"/>
      <c r="F131" s="15"/>
      <c r="G131" s="16"/>
      <c r="H131" s="15"/>
      <c r="I131" s="15"/>
      <c r="J131" s="15"/>
      <c r="K131" s="15"/>
      <c r="L131" s="15"/>
      <c r="M131" s="15"/>
      <c r="N131" s="15"/>
      <c r="O131" s="15"/>
      <c r="P131" s="15"/>
      <c r="Q131" s="15"/>
      <c r="R131" s="15"/>
      <c r="S131" s="15"/>
      <c r="T131" s="15"/>
      <c r="U131" s="40"/>
      <c r="V131" s="40"/>
      <c r="W131" s="41"/>
      <c r="X131" s="15"/>
      <c r="Y131" s="15"/>
      <c r="Z131" s="15"/>
      <c r="AA131" s="15"/>
      <c r="AB131" s="15"/>
      <c r="AC131" s="15"/>
      <c r="AD131" s="15"/>
      <c r="AE131" s="15"/>
      <c r="AF131" s="15"/>
      <c r="AG131" s="15"/>
      <c r="AH131" s="15"/>
      <c r="AI131" s="15"/>
    </row>
    <row r="132" spans="1:35" x14ac:dyDescent="0.45">
      <c r="A132" s="15"/>
      <c r="B132" s="15"/>
      <c r="C132" s="15"/>
      <c r="D132" s="15"/>
      <c r="E132" s="15"/>
      <c r="F132" s="15"/>
      <c r="G132" s="16"/>
      <c r="H132" s="15"/>
      <c r="I132" s="15"/>
      <c r="J132" s="15"/>
      <c r="K132" s="15"/>
      <c r="L132" s="15"/>
      <c r="M132" s="15"/>
      <c r="N132" s="15"/>
      <c r="O132" s="15"/>
      <c r="P132" s="15"/>
      <c r="Q132" s="15"/>
      <c r="R132" s="15"/>
      <c r="S132" s="15"/>
      <c r="T132" s="15"/>
      <c r="U132" s="40"/>
      <c r="V132" s="40"/>
      <c r="W132" s="41"/>
      <c r="X132" s="15"/>
      <c r="Y132" s="15"/>
      <c r="Z132" s="15"/>
      <c r="AA132" s="15"/>
      <c r="AB132" s="15"/>
      <c r="AC132" s="15"/>
      <c r="AD132" s="15"/>
      <c r="AE132" s="15"/>
      <c r="AF132" s="15"/>
      <c r="AG132" s="15"/>
      <c r="AH132" s="15"/>
      <c r="AI132" s="15"/>
    </row>
    <row r="133" spans="1:35" x14ac:dyDescent="0.45">
      <c r="A133" s="15"/>
      <c r="B133" s="15"/>
      <c r="C133" s="15"/>
      <c r="D133" s="15"/>
      <c r="E133" s="15"/>
      <c r="F133" s="15"/>
      <c r="G133" s="16"/>
      <c r="H133" s="15"/>
      <c r="I133" s="15"/>
      <c r="J133" s="15"/>
      <c r="K133" s="15"/>
      <c r="L133" s="15"/>
      <c r="M133" s="15"/>
      <c r="N133" s="15"/>
      <c r="O133" s="15"/>
      <c r="P133" s="15"/>
      <c r="Q133" s="15"/>
      <c r="R133" s="15"/>
      <c r="S133" s="15"/>
      <c r="T133" s="15"/>
      <c r="U133" s="40"/>
      <c r="V133" s="40"/>
      <c r="W133" s="41"/>
      <c r="X133" s="15"/>
      <c r="Y133" s="15"/>
      <c r="Z133" s="15"/>
      <c r="AA133" s="15"/>
      <c r="AB133" s="15"/>
      <c r="AC133" s="15"/>
      <c r="AD133" s="15"/>
      <c r="AE133" s="15"/>
      <c r="AF133" s="15"/>
      <c r="AG133" s="15"/>
      <c r="AH133" s="15"/>
      <c r="AI133" s="15"/>
    </row>
    <row r="134" spans="1:35" x14ac:dyDescent="0.45">
      <c r="A134" s="15"/>
      <c r="B134" s="15"/>
      <c r="C134" s="15"/>
      <c r="D134" s="15"/>
      <c r="E134" s="15"/>
      <c r="F134" s="15"/>
      <c r="G134" s="16"/>
      <c r="H134" s="15"/>
      <c r="I134" s="15"/>
      <c r="J134" s="15"/>
      <c r="K134" s="15"/>
      <c r="L134" s="15"/>
      <c r="M134" s="15"/>
      <c r="N134" s="15"/>
      <c r="O134" s="15"/>
      <c r="P134" s="15"/>
      <c r="Q134" s="15"/>
      <c r="R134" s="15"/>
      <c r="S134" s="15"/>
      <c r="T134" s="15"/>
      <c r="U134" s="40"/>
      <c r="V134" s="40"/>
      <c r="W134" s="41"/>
      <c r="X134" s="15"/>
      <c r="Y134" s="15"/>
      <c r="Z134" s="15"/>
      <c r="AA134" s="15"/>
      <c r="AB134" s="15"/>
      <c r="AC134" s="15"/>
      <c r="AD134" s="15"/>
      <c r="AE134" s="15"/>
      <c r="AF134" s="15"/>
      <c r="AG134" s="15"/>
      <c r="AH134" s="15"/>
      <c r="AI134" s="15"/>
    </row>
    <row r="135" spans="1:35" x14ac:dyDescent="0.45">
      <c r="A135" s="15"/>
      <c r="B135" s="15"/>
      <c r="C135" s="15"/>
      <c r="D135" s="15"/>
      <c r="E135" s="15"/>
      <c r="F135" s="15"/>
      <c r="G135" s="16"/>
      <c r="H135" s="15"/>
      <c r="I135" s="15"/>
      <c r="J135" s="15"/>
      <c r="K135" s="15"/>
      <c r="L135" s="15"/>
      <c r="M135" s="15"/>
      <c r="N135" s="15"/>
      <c r="O135" s="15"/>
      <c r="P135" s="15"/>
      <c r="Q135" s="15"/>
      <c r="R135" s="15"/>
      <c r="S135" s="15"/>
      <c r="T135" s="15"/>
      <c r="U135" s="40"/>
      <c r="V135" s="40"/>
      <c r="W135" s="41"/>
      <c r="X135" s="15"/>
      <c r="Y135" s="15"/>
      <c r="Z135" s="15"/>
      <c r="AA135" s="15"/>
      <c r="AB135" s="15"/>
      <c r="AC135" s="15"/>
      <c r="AD135" s="15"/>
      <c r="AE135" s="15"/>
      <c r="AF135" s="15"/>
      <c r="AG135" s="15"/>
      <c r="AH135" s="15"/>
      <c r="AI135" s="15"/>
    </row>
    <row r="136" spans="1:35" x14ac:dyDescent="0.45">
      <c r="A136" s="15"/>
      <c r="B136" s="15"/>
      <c r="C136" s="15"/>
      <c r="D136" s="15"/>
      <c r="E136" s="15"/>
      <c r="F136" s="15"/>
      <c r="G136" s="16"/>
      <c r="H136" s="15"/>
      <c r="I136" s="15"/>
      <c r="J136" s="15"/>
      <c r="K136" s="15"/>
      <c r="L136" s="15"/>
      <c r="M136" s="15"/>
      <c r="N136" s="15"/>
      <c r="O136" s="15"/>
      <c r="P136" s="15"/>
      <c r="Q136" s="15"/>
      <c r="R136" s="15"/>
      <c r="S136" s="15"/>
      <c r="T136" s="15"/>
      <c r="U136" s="40"/>
      <c r="V136" s="40"/>
      <c r="W136" s="41"/>
      <c r="X136" s="15"/>
      <c r="Y136" s="15"/>
      <c r="Z136" s="15"/>
      <c r="AA136" s="15"/>
      <c r="AB136" s="15"/>
      <c r="AC136" s="15"/>
      <c r="AD136" s="15"/>
      <c r="AE136" s="15"/>
      <c r="AF136" s="15"/>
      <c r="AG136" s="15"/>
      <c r="AH136" s="15"/>
      <c r="AI136" s="15"/>
    </row>
    <row r="137" spans="1:35" x14ac:dyDescent="0.45">
      <c r="A137" s="15"/>
      <c r="B137" s="15"/>
      <c r="C137" s="15"/>
      <c r="D137" s="15"/>
      <c r="E137" s="15"/>
      <c r="F137" s="15"/>
      <c r="G137" s="16"/>
      <c r="H137" s="15"/>
      <c r="I137" s="15"/>
      <c r="J137" s="15"/>
      <c r="K137" s="15"/>
      <c r="L137" s="15"/>
      <c r="M137" s="15"/>
      <c r="N137" s="15"/>
      <c r="O137" s="15"/>
      <c r="P137" s="15"/>
      <c r="Q137" s="15"/>
      <c r="R137" s="15"/>
      <c r="S137" s="15"/>
      <c r="T137" s="15"/>
      <c r="U137" s="40"/>
      <c r="V137" s="40"/>
      <c r="W137" s="41"/>
      <c r="X137" s="15"/>
      <c r="Y137" s="15"/>
      <c r="Z137" s="15"/>
      <c r="AA137" s="15"/>
      <c r="AB137" s="15"/>
      <c r="AC137" s="15"/>
      <c r="AD137" s="15"/>
      <c r="AE137" s="15"/>
      <c r="AF137" s="15"/>
      <c r="AG137" s="15"/>
      <c r="AH137" s="15"/>
      <c r="AI137" s="15"/>
    </row>
    <row r="138" spans="1:35" x14ac:dyDescent="0.45">
      <c r="A138" s="15"/>
      <c r="B138" s="15"/>
      <c r="C138" s="15"/>
      <c r="D138" s="15"/>
      <c r="E138" s="15"/>
      <c r="F138" s="15"/>
      <c r="G138" s="16"/>
      <c r="H138" s="15"/>
      <c r="I138" s="15"/>
      <c r="J138" s="15"/>
      <c r="K138" s="15"/>
      <c r="L138" s="15"/>
      <c r="M138" s="15"/>
      <c r="N138" s="15"/>
      <c r="O138" s="15"/>
      <c r="P138" s="15"/>
      <c r="Q138" s="15"/>
      <c r="R138" s="15"/>
      <c r="S138" s="15"/>
      <c r="T138" s="15"/>
      <c r="U138" s="40"/>
      <c r="V138" s="40"/>
      <c r="W138" s="41"/>
      <c r="X138" s="15"/>
      <c r="Y138" s="15"/>
      <c r="Z138" s="15"/>
      <c r="AA138" s="15"/>
      <c r="AB138" s="15"/>
      <c r="AC138" s="15"/>
      <c r="AD138" s="15"/>
      <c r="AE138" s="15"/>
      <c r="AF138" s="15"/>
      <c r="AG138" s="15"/>
      <c r="AH138" s="15"/>
      <c r="AI138" s="15"/>
    </row>
    <row r="139" spans="1:35" x14ac:dyDescent="0.45">
      <c r="A139" s="15"/>
      <c r="B139" s="15"/>
      <c r="C139" s="15"/>
      <c r="D139" s="15"/>
      <c r="E139" s="15"/>
      <c r="F139" s="15"/>
      <c r="G139" s="16"/>
      <c r="H139" s="15"/>
      <c r="I139" s="15"/>
      <c r="J139" s="15"/>
      <c r="K139" s="15"/>
      <c r="L139" s="15"/>
      <c r="M139" s="15"/>
      <c r="N139" s="15"/>
      <c r="O139" s="15"/>
      <c r="P139" s="15"/>
      <c r="Q139" s="15"/>
      <c r="R139" s="15"/>
      <c r="S139" s="15"/>
      <c r="T139" s="15"/>
      <c r="U139" s="40"/>
      <c r="V139" s="40"/>
      <c r="W139" s="41"/>
      <c r="X139" s="15"/>
      <c r="Y139" s="15"/>
      <c r="Z139" s="15"/>
      <c r="AA139" s="15"/>
      <c r="AB139" s="15"/>
      <c r="AC139" s="15"/>
      <c r="AD139" s="15"/>
      <c r="AE139" s="15"/>
      <c r="AF139" s="15"/>
      <c r="AG139" s="15"/>
      <c r="AH139" s="15"/>
      <c r="AI139" s="15"/>
    </row>
    <row r="140" spans="1:35" x14ac:dyDescent="0.45">
      <c r="A140" s="16"/>
      <c r="B140" s="82" t="s">
        <v>16</v>
      </c>
      <c r="C140" s="26"/>
      <c r="D140" s="26"/>
      <c r="E140" s="26"/>
      <c r="F140" s="26"/>
      <c r="G140" s="27"/>
      <c r="H140" s="26"/>
      <c r="I140" s="26"/>
      <c r="J140" s="26"/>
      <c r="K140" s="26"/>
      <c r="L140" s="27"/>
      <c r="M140" s="26"/>
      <c r="N140" s="26"/>
      <c r="O140" s="28"/>
    </row>
    <row r="141" spans="1:35" x14ac:dyDescent="0.45">
      <c r="A141" s="16"/>
      <c r="B141" s="83" t="s">
        <v>74</v>
      </c>
      <c r="C141" s="29"/>
      <c r="D141" s="29"/>
      <c r="E141" s="29"/>
      <c r="F141" s="29"/>
      <c r="G141" s="30"/>
      <c r="H141" s="29"/>
      <c r="I141" s="29"/>
      <c r="J141" s="29"/>
      <c r="K141" s="29"/>
      <c r="L141" s="30"/>
      <c r="M141" s="29"/>
      <c r="N141" s="29"/>
      <c r="O141" s="31"/>
    </row>
    <row r="142" spans="1:35" x14ac:dyDescent="0.45">
      <c r="A142" s="16"/>
      <c r="B142" s="83" t="s">
        <v>86</v>
      </c>
      <c r="C142" s="29"/>
      <c r="D142" s="29"/>
      <c r="E142" s="29"/>
      <c r="F142" s="29"/>
      <c r="G142" s="30"/>
      <c r="H142" s="29"/>
      <c r="I142" s="29"/>
      <c r="J142" s="29"/>
      <c r="K142" s="29"/>
      <c r="L142" s="30"/>
      <c r="M142" s="29"/>
      <c r="N142" s="29"/>
      <c r="O142" s="31"/>
    </row>
    <row r="143" spans="1:35" x14ac:dyDescent="0.45">
      <c r="A143" s="16"/>
      <c r="B143" s="83" t="s">
        <v>75</v>
      </c>
      <c r="C143" s="29"/>
      <c r="D143" s="29"/>
      <c r="E143" s="29"/>
      <c r="F143" s="29"/>
      <c r="G143" s="30"/>
      <c r="H143" s="29"/>
      <c r="I143" s="29"/>
      <c r="J143" s="29"/>
      <c r="K143" s="29"/>
      <c r="L143" s="30"/>
      <c r="M143" s="29"/>
      <c r="N143" s="29"/>
      <c r="O143" s="31"/>
    </row>
    <row r="144" spans="1:35" x14ac:dyDescent="0.45">
      <c r="A144" s="16"/>
      <c r="B144" s="83"/>
      <c r="C144" s="29"/>
      <c r="D144" s="29"/>
      <c r="E144" s="29"/>
      <c r="F144" s="29"/>
      <c r="G144" s="30"/>
      <c r="H144" s="29"/>
      <c r="I144" s="29"/>
      <c r="J144" s="29"/>
      <c r="K144" s="29"/>
      <c r="L144" s="30"/>
      <c r="M144" s="29"/>
      <c r="N144" s="29"/>
      <c r="O144" s="31"/>
    </row>
    <row r="145" spans="1:35" x14ac:dyDescent="0.45">
      <c r="A145" s="16"/>
      <c r="B145" s="84" t="s">
        <v>17</v>
      </c>
      <c r="C145" s="29"/>
      <c r="D145" s="29"/>
      <c r="E145" s="29"/>
      <c r="F145" s="29"/>
      <c r="G145" s="30"/>
      <c r="H145" s="29"/>
      <c r="I145" s="29"/>
      <c r="J145" s="29"/>
      <c r="K145" s="29"/>
      <c r="L145" s="30"/>
      <c r="M145" s="29"/>
      <c r="N145" s="29"/>
      <c r="O145" s="31"/>
    </row>
    <row r="146" spans="1:35" x14ac:dyDescent="0.45">
      <c r="A146" s="16"/>
      <c r="B146" s="83" t="s">
        <v>76</v>
      </c>
      <c r="C146" s="29"/>
      <c r="D146" s="29"/>
      <c r="E146" s="29"/>
      <c r="F146" s="29"/>
      <c r="G146" s="30"/>
      <c r="H146" s="29"/>
      <c r="I146" s="29"/>
      <c r="J146" s="29"/>
      <c r="K146" s="29"/>
      <c r="L146" s="30"/>
      <c r="M146" s="29"/>
      <c r="N146" s="29"/>
      <c r="O146" s="31"/>
    </row>
    <row r="147" spans="1:35" x14ac:dyDescent="0.45">
      <c r="A147" s="16"/>
      <c r="B147" s="85"/>
      <c r="C147" s="32"/>
      <c r="D147" s="32"/>
      <c r="E147" s="32"/>
      <c r="F147" s="32"/>
      <c r="G147" s="33"/>
      <c r="H147" s="32"/>
      <c r="I147" s="32"/>
      <c r="J147" s="32"/>
      <c r="K147" s="32"/>
      <c r="L147" s="33"/>
      <c r="M147" s="32"/>
      <c r="N147" s="32"/>
      <c r="O147" s="34"/>
    </row>
    <row r="148" spans="1:35" x14ac:dyDescent="0.45">
      <c r="A148" s="16"/>
      <c r="B148" s="15"/>
      <c r="C148" s="15"/>
      <c r="D148" s="15"/>
      <c r="E148" s="15"/>
      <c r="F148" s="15"/>
      <c r="G148" s="16"/>
      <c r="H148" s="15"/>
      <c r="I148" s="15"/>
      <c r="J148" s="15"/>
      <c r="K148" s="15"/>
      <c r="L148" s="16"/>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row>
    <row r="149" spans="1:35" x14ac:dyDescent="0.45">
      <c r="A149" s="15"/>
      <c r="B149" s="35" t="str">
        <f>_xlfn.CONCAT("Version ",'Change Log'!$B$3," – © 2017-",YEAR('Change Log'!$A$3),IF('Change Log'!$C$3="William W. Davis",", William W. Davis, MSPM, PMP",_xlfn.CONCAT(", original copyright holder is William W. Davis, MSPM, PMP; later modified by ",'Change Log'!$C$3)))</f>
        <v>Version 3.4 – © 2017-2025, William W. Davis, MSPM, PMP</v>
      </c>
      <c r="C149" s="15"/>
      <c r="D149" s="15"/>
      <c r="E149" s="15"/>
      <c r="F149" s="15"/>
      <c r="G149" s="16"/>
      <c r="H149" s="15"/>
      <c r="I149" s="15"/>
      <c r="J149" s="15"/>
      <c r="K149" s="15"/>
      <c r="L149" s="16"/>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row>
    <row r="150" spans="1:35" x14ac:dyDescent="0.45">
      <c r="A150" s="15"/>
      <c r="B150" s="349" t="s">
        <v>131</v>
      </c>
      <c r="C150" s="349"/>
      <c r="D150" s="349"/>
      <c r="E150" s="349"/>
      <c r="F150" s="349"/>
      <c r="G150" s="349"/>
      <c r="H150" s="349"/>
      <c r="I150" s="349"/>
      <c r="J150" s="349"/>
      <c r="K150" s="349"/>
      <c r="L150" s="16"/>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row>
    <row r="151" spans="1:35" x14ac:dyDescent="0.45">
      <c r="A151" s="15"/>
      <c r="B151" s="349" t="s">
        <v>130</v>
      </c>
      <c r="C151" s="349"/>
      <c r="D151" s="349"/>
      <c r="E151" s="349"/>
      <c r="F151" s="349"/>
      <c r="G151" s="349"/>
      <c r="H151" s="349"/>
      <c r="I151" s="349"/>
      <c r="J151" s="349"/>
      <c r="K151" s="349"/>
      <c r="L151" s="16"/>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row>
    <row r="152" spans="1:35" x14ac:dyDescent="0.45">
      <c r="A152" s="15"/>
      <c r="B152" s="349" t="s">
        <v>90</v>
      </c>
      <c r="C152" s="349"/>
      <c r="D152" s="349"/>
      <c r="E152" s="349"/>
      <c r="F152" s="349"/>
      <c r="G152" s="349"/>
      <c r="H152" s="349"/>
      <c r="I152" s="349"/>
      <c r="J152" s="349"/>
      <c r="K152" s="349"/>
      <c r="L152" s="16"/>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row>
    <row r="153" spans="1:35" x14ac:dyDescent="0.45">
      <c r="A153" s="15"/>
      <c r="B153" s="349" t="s">
        <v>143</v>
      </c>
      <c r="C153" s="349"/>
      <c r="D153" s="349"/>
      <c r="E153" s="349"/>
      <c r="F153" s="349"/>
      <c r="G153" s="349"/>
      <c r="H153" s="349"/>
      <c r="I153" s="349"/>
      <c r="J153" s="349"/>
      <c r="K153" s="349"/>
      <c r="L153" s="16"/>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row>
    <row r="154" spans="1:35" x14ac:dyDescent="0.45">
      <c r="A154" s="15"/>
      <c r="B154" s="349" t="s">
        <v>849</v>
      </c>
      <c r="C154" s="349"/>
      <c r="D154" s="349"/>
      <c r="E154" s="349"/>
      <c r="F154" s="349"/>
      <c r="G154" s="349"/>
      <c r="H154" s="349"/>
      <c r="I154" s="349"/>
      <c r="J154" s="349"/>
      <c r="K154" s="349"/>
      <c r="L154" s="16"/>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row>
    <row r="155" spans="1:35" x14ac:dyDescent="0.45">
      <c r="A155" s="15"/>
      <c r="B155" s="136" t="s">
        <v>144</v>
      </c>
      <c r="C155" s="122"/>
      <c r="D155" s="122"/>
      <c r="E155" s="122"/>
      <c r="F155" s="122"/>
      <c r="G155" s="122"/>
      <c r="H155" s="122"/>
      <c r="I155" s="122"/>
      <c r="J155" s="122"/>
      <c r="K155" s="122"/>
      <c r="L155" s="16"/>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row>
    <row r="156" spans="1:35" x14ac:dyDescent="0.4">
      <c r="A156" s="15"/>
      <c r="B156" s="136" t="s">
        <v>88</v>
      </c>
      <c r="C156" s="15"/>
      <c r="D156" s="15"/>
      <c r="E156" s="15"/>
      <c r="F156" s="15"/>
      <c r="G156" s="16"/>
      <c r="H156" s="15"/>
      <c r="I156" s="15"/>
      <c r="J156" s="15"/>
      <c r="K156" s="15"/>
      <c r="L156" s="16"/>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row>
    <row r="157" spans="1:35" x14ac:dyDescent="0.4">
      <c r="A157" s="15"/>
      <c r="B157" s="136" t="s">
        <v>145</v>
      </c>
      <c r="C157" s="15"/>
      <c r="D157" s="15"/>
      <c r="E157" s="15"/>
      <c r="F157" s="15"/>
      <c r="G157" s="16"/>
      <c r="H157" s="15"/>
      <c r="I157" s="15"/>
      <c r="J157" s="15"/>
      <c r="K157" s="15"/>
      <c r="L157" s="16"/>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row>
    <row r="158" spans="1:35" x14ac:dyDescent="0.4">
      <c r="A158" s="15"/>
      <c r="B158" s="136" t="s">
        <v>146</v>
      </c>
      <c r="C158" s="15"/>
      <c r="D158" s="15"/>
      <c r="E158" s="15"/>
      <c r="F158" s="15"/>
      <c r="G158" s="16"/>
      <c r="H158" s="15"/>
      <c r="I158" s="15"/>
      <c r="J158" s="15"/>
      <c r="K158" s="15"/>
      <c r="L158" s="16"/>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row>
    <row r="159" spans="1:35" x14ac:dyDescent="0.4">
      <c r="A159" s="15"/>
      <c r="B159" s="136" t="s">
        <v>683</v>
      </c>
      <c r="C159" s="15"/>
      <c r="D159" s="15"/>
      <c r="E159" s="15"/>
      <c r="F159" s="15"/>
      <c r="G159" s="16"/>
      <c r="H159" s="15"/>
      <c r="I159" s="15"/>
      <c r="J159" s="15"/>
      <c r="K159" s="15"/>
      <c r="L159" s="16"/>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row>
    <row r="160" spans="1:35" x14ac:dyDescent="0.4">
      <c r="A160" s="15"/>
      <c r="B160" s="136" t="s">
        <v>684</v>
      </c>
      <c r="C160" s="15"/>
      <c r="D160" s="15"/>
      <c r="E160" s="15"/>
      <c r="F160" s="15"/>
      <c r="G160" s="16"/>
      <c r="H160" s="15"/>
      <c r="I160" s="15"/>
      <c r="J160" s="15"/>
      <c r="K160" s="15"/>
      <c r="L160" s="16"/>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row>
    <row r="161" spans="1:35" x14ac:dyDescent="0.4">
      <c r="A161" s="15"/>
      <c r="B161" s="136"/>
      <c r="C161" s="15"/>
      <c r="D161" s="15"/>
      <c r="E161" s="15"/>
      <c r="F161" s="15"/>
      <c r="G161" s="16"/>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row>
    <row r="162" spans="1:35" x14ac:dyDescent="0.4">
      <c r="A162" s="15"/>
      <c r="B162" s="136" t="s">
        <v>685</v>
      </c>
      <c r="C162" s="15"/>
      <c r="D162" s="15"/>
      <c r="E162" s="15"/>
      <c r="F162" s="15"/>
      <c r="G162" s="16"/>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row>
    <row r="163" spans="1:35" x14ac:dyDescent="0.4">
      <c r="A163" s="15"/>
      <c r="B163" s="136" t="s">
        <v>87</v>
      </c>
      <c r="C163" s="15"/>
      <c r="D163" s="15"/>
      <c r="E163" s="15"/>
      <c r="F163" s="15"/>
      <c r="G163" s="16"/>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row>
    <row r="164" spans="1:35" x14ac:dyDescent="0.4">
      <c r="A164" s="15"/>
      <c r="B164" s="348" t="s">
        <v>718</v>
      </c>
      <c r="C164" s="348"/>
      <c r="D164" s="348"/>
      <c r="E164" s="348"/>
      <c r="F164" s="348"/>
      <c r="G164" s="348"/>
      <c r="H164" s="348"/>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row>
    <row r="165" spans="1:35" x14ac:dyDescent="0.45">
      <c r="A165" s="15"/>
      <c r="B165" s="15"/>
      <c r="C165" s="15"/>
      <c r="D165" s="15"/>
      <c r="E165" s="15"/>
      <c r="F165" s="15"/>
      <c r="G165" s="16"/>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row>
    <row r="166" spans="1:35" x14ac:dyDescent="0.45">
      <c r="A166" s="15"/>
      <c r="B166" s="15"/>
      <c r="C166" s="15"/>
      <c r="D166" s="15"/>
      <c r="E166" s="15"/>
      <c r="F166" s="15"/>
      <c r="G166" s="16"/>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row>
    <row r="167" spans="1:35" x14ac:dyDescent="0.45">
      <c r="A167" s="15"/>
      <c r="B167" s="15"/>
      <c r="C167" s="15"/>
      <c r="D167" s="15"/>
      <c r="E167" s="15"/>
      <c r="F167" s="15"/>
      <c r="G167" s="16"/>
      <c r="H167" s="15"/>
      <c r="I167" s="15"/>
      <c r="J167" s="15"/>
      <c r="K167" s="16"/>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row>
  </sheetData>
  <mergeCells count="12">
    <mergeCell ref="B164:H164"/>
    <mergeCell ref="B154:K154"/>
    <mergeCell ref="B150:K150"/>
    <mergeCell ref="B151:K151"/>
    <mergeCell ref="B152:K152"/>
    <mergeCell ref="B153:K153"/>
    <mergeCell ref="U1:AF1"/>
    <mergeCell ref="S2:S3"/>
    <mergeCell ref="T2:T3"/>
    <mergeCell ref="U2:AF2"/>
    <mergeCell ref="B106:D106"/>
    <mergeCell ref="S1:T1"/>
  </mergeCells>
  <conditionalFormatting sqref="E4:E103">
    <cfRule type="iconSet" priority="8">
      <iconSet iconSet="3Symbols2" showValue="0">
        <cfvo type="percent" val="0"/>
        <cfvo type="percent" val="0.5"/>
        <cfvo type="num" val="1"/>
      </iconSet>
    </cfRule>
  </conditionalFormatting>
  <conditionalFormatting sqref="E5:E103">
    <cfRule type="iconSet" priority="7">
      <iconSet iconSet="3Symbols2" showValue="0">
        <cfvo type="percent" val="0"/>
        <cfvo type="percent" val="0.5"/>
        <cfvo type="num" val="1"/>
      </iconSet>
    </cfRule>
  </conditionalFormatting>
  <conditionalFormatting sqref="U106:AF106">
    <cfRule type="colorScale" priority="2">
      <colorScale>
        <cfvo type="min"/>
        <cfvo type="max"/>
        <color theme="9" tint="0.79998168889431442"/>
        <color theme="9" tint="-0.249977111117893"/>
      </colorScale>
    </cfRule>
  </conditionalFormatting>
  <hyperlinks>
    <hyperlink ref="B152:K152" r:id="rId1" display="Watch Statistical PERT videos on YouTube " xr:uid="{6CE0C9BA-70E7-4093-9B63-E5FB48D8D1ED}"/>
    <hyperlink ref="B153" r:id="rId2" display="Follow Statistical PERT on Twitter to learn when new updates are released" xr:uid="{A51C365A-1FFB-4F01-A012-F3288F392CF0}"/>
    <hyperlink ref="B152" r:id="rId3" xr:uid="{0AEFB344-802F-4B3A-ABAE-7941BAD6819F}"/>
    <hyperlink ref="B151" r:id="rId4" display="Take a Pluralsight course on Statistical PERT" xr:uid="{C0E803B9-D565-4C4C-A742-FB13CC87F918}"/>
    <hyperlink ref="B150" r:id="rId5" display="Download more FREE Statistical PERT templates at https://www.statisticalpert.com" xr:uid="{E8F58A69-30B7-454B-AA20-E0D94E204846}"/>
    <hyperlink ref="B154:K154" r:id="rId6" location="newsletter" display="Subscribe to the SPERT® newsletter for monthly tips, free webinars, and new release notifications" xr:uid="{E27D5E9F-D257-4C3E-BB3D-4DBCADD2C3C7}"/>
    <hyperlink ref="B153:K153" r:id="rId7" display="Connect with or follow William W. Davis on LinkedIn" xr:uid="{A218E82A-93CA-4AAD-8FC0-9F87B7931AF1}"/>
    <hyperlink ref="B151:K151" r:id="rId8" display="Watch a Pluralsight course on Statistical PERT® Normal Edition" xr:uid="{8DBD6F6D-7DE1-4C70-B139-E33954E3C2D7}"/>
    <hyperlink ref="B164" r:id="rId9" xr:uid="{EEFEC5EF-8969-47ED-A52C-55A759BE966F}"/>
  </hyperlinks>
  <pageMargins left="0.7" right="0.7" top="0.75" bottom="0.75" header="0.3" footer="0.3"/>
  <pageSetup orientation="portrait" horizontalDpi="0" verticalDpi="0" r:id="rId10"/>
  <drawing r:id="rId11"/>
  <legacyDrawing r:id="rId12"/>
  <extLst>
    <ext xmlns:x14="http://schemas.microsoft.com/office/spreadsheetml/2009/9/main" uri="{78C0D931-6437-407d-A8EE-F0AAD7539E65}">
      <x14:conditionalFormattings>
        <x14:conditionalFormatting xmlns:xm="http://schemas.microsoft.com/office/excel/2006/main">
          <x14:cfRule type="expression" priority="5" id="{F9A315DC-1E09-4DAC-8F2C-1DE9EB51ED47}">
            <xm:f>IF($B$106=VLookups!$A$35,TRUE,FALSE)</xm:f>
            <x14:dxf>
              <numFmt numFmtId="168" formatCode="&quot;$&quot;#,##0"/>
            </x14:dxf>
          </x14:cfRule>
          <xm:sqref>B4:D104</xm:sqref>
        </x14:conditionalFormatting>
        <x14:conditionalFormatting xmlns:xm="http://schemas.microsoft.com/office/excel/2006/main">
          <x14:cfRule type="expression" priority="6" id="{B1EBB96D-073C-45AD-86AB-7854C40A50B6}">
            <xm:f>IF($B$106=VLookups!$A$35,TRUE,FALSE)</xm:f>
            <x14:dxf>
              <numFmt numFmtId="168" formatCode="&quot;$&quot;#,##0"/>
            </x14:dxf>
          </x14:cfRule>
          <xm:sqref>P4:S104 S106 D109:D113</xm:sqref>
        </x14:conditionalFormatting>
        <x14:conditionalFormatting xmlns:xm="http://schemas.microsoft.com/office/excel/2006/main">
          <x14:cfRule type="expression" priority="1" id="{BA9F7343-6677-4B91-92E2-AA20B5BFAD0A}">
            <xm:f>IF($B$106=VLookups!$A$35,TRUE,FALSE)</xm:f>
            <x14:dxf>
              <numFmt numFmtId="168" formatCode="&quot;$&quot;#,##0"/>
            </x14:dxf>
          </x14:cfRule>
          <xm:sqref>U4:AF104</xm:sqref>
        </x14:conditionalFormatting>
        <x14:conditionalFormatting xmlns:xm="http://schemas.microsoft.com/office/excel/2006/main">
          <x14:cfRule type="expression" priority="3" id="{EFF3CEBA-4F55-44A6-83C6-7037A020BB3C}">
            <xm:f>IF($B$106=VLookups!$A$35,TRUE,FALSE)</xm:f>
            <x14:dxf>
              <numFmt numFmtId="168" formatCode="&quot;$&quot;#,##0"/>
            </x14:dxf>
          </x14:cfRule>
          <xm:sqref>U106:AF106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0000000}">
          <x14:formula1>
            <xm:f>VLookups!$A$35:$A$36</xm:f>
          </x14:formula1>
          <xm:sqref>B106:D106</xm:sqref>
        </x14:dataValidation>
        <x14:dataValidation type="list" allowBlank="1" showInputMessage="1" showErrorMessage="1" xr:uid="{00000000-0002-0000-0300-000001000000}">
          <x14:formula1>
            <xm:f>VLookups!$A$30:$A$31</xm:f>
          </x14:formula1>
          <xm:sqref>S1:T1</xm:sqref>
        </x14:dataValidation>
        <x14:dataValidation type="list" allowBlank="1" showInputMessage="1" showErrorMessage="1" xr:uid="{00000000-0002-0000-0300-000002000000}">
          <x14:formula1>
            <xm:f>VLookups!$B$16:$B$26</xm:f>
          </x14:formula1>
          <xm:sqref>D2</xm:sqref>
        </x14:dataValidation>
        <x14:dataValidation type="list" allowBlank="1" showInputMessage="1" showErrorMessage="1" xr:uid="{00000000-0002-0000-0300-000003000000}">
          <x14:formula1>
            <xm:f>VLookups!$B$3:$B$13</xm:f>
          </x14:formula1>
          <xm:sqref>B2</xm:sqref>
        </x14:dataValidation>
        <x14:dataValidation type="list" allowBlank="1" showInputMessage="1" showErrorMessage="1" xr:uid="{00000000-0002-0000-0300-000004000000}">
          <x14:formula1>
            <xm:f>Confidence!$A$3:$A$12</xm:f>
          </x14:formula1>
          <xm:sqref>K4:K103</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F6DECDF3-D352-4CA3-A94C-1E917E2A7F98}">
          <x14:colorSeries rgb="FF000000"/>
          <x14:colorNegative rgb="FF0070C0"/>
          <x14:colorAxis rgb="FF000000"/>
          <x14:colorMarkers rgb="FF0070C0"/>
          <x14:colorFirst rgb="FF0070C0"/>
          <x14:colorLast rgb="FF0070C0"/>
          <x14:colorHigh rgb="FF0070C0"/>
          <x14:colorLow rgb="FF0070C0"/>
          <x14:sparklines>
            <x14:sparkline>
              <xm:f>'SPERT® Beta (3-Point entry)'!IB4:PT4</xm:f>
              <xm:sqref>O4</xm:sqref>
            </x14:sparkline>
            <x14:sparkline>
              <xm:f>'SPERT® Beta (3-Point entry)'!IB5:PT5</xm:f>
              <xm:sqref>O5</xm:sqref>
            </x14:sparkline>
            <x14:sparkline>
              <xm:f>'SPERT® Beta (3-Point entry)'!IB6:PT6</xm:f>
              <xm:sqref>O6</xm:sqref>
            </x14:sparkline>
            <x14:sparkline>
              <xm:f>'SPERT® Beta (3-Point entry)'!IB7:PT7</xm:f>
              <xm:sqref>O7</xm:sqref>
            </x14:sparkline>
            <x14:sparkline>
              <xm:f>'SPERT® Beta (3-Point entry)'!IB8:PT8</xm:f>
              <xm:sqref>O8</xm:sqref>
            </x14:sparkline>
            <x14:sparkline>
              <xm:f>'SPERT® Beta (3-Point entry)'!IB9:PT9</xm:f>
              <xm:sqref>O9</xm:sqref>
            </x14:sparkline>
            <x14:sparkline>
              <xm:f>'SPERT® Beta (3-Point entry)'!IB10:PT10</xm:f>
              <xm:sqref>O10</xm:sqref>
            </x14:sparkline>
            <x14:sparkline>
              <xm:f>'SPERT® Beta (3-Point entry)'!IB11:PT11</xm:f>
              <xm:sqref>O11</xm:sqref>
            </x14:sparkline>
            <x14:sparkline>
              <xm:f>'SPERT® Beta (3-Point entry)'!IB12:PT12</xm:f>
              <xm:sqref>O12</xm:sqref>
            </x14:sparkline>
            <x14:sparkline>
              <xm:f>'SPERT® Beta (3-Point entry)'!IB13:PT13</xm:f>
              <xm:sqref>O13</xm:sqref>
            </x14:sparkline>
            <x14:sparkline>
              <xm:f>'SPERT® Beta (3-Point entry)'!IB14:PT14</xm:f>
              <xm:sqref>O14</xm:sqref>
            </x14:sparkline>
            <x14:sparkline>
              <xm:f>'SPERT® Beta (3-Point entry)'!IB15:PT15</xm:f>
              <xm:sqref>O15</xm:sqref>
            </x14:sparkline>
            <x14:sparkline>
              <xm:f>'SPERT® Beta (3-Point entry)'!IB16:PT16</xm:f>
              <xm:sqref>O16</xm:sqref>
            </x14:sparkline>
            <x14:sparkline>
              <xm:f>'SPERT® Beta (3-Point entry)'!IB17:PT17</xm:f>
              <xm:sqref>O17</xm:sqref>
            </x14:sparkline>
            <x14:sparkline>
              <xm:f>'SPERT® Beta (3-Point entry)'!IB18:PT18</xm:f>
              <xm:sqref>O18</xm:sqref>
            </x14:sparkline>
            <x14:sparkline>
              <xm:f>'SPERT® Beta (3-Point entry)'!IB19:PT19</xm:f>
              <xm:sqref>O19</xm:sqref>
            </x14:sparkline>
            <x14:sparkline>
              <xm:f>'SPERT® Beta (3-Point entry)'!IB20:PT20</xm:f>
              <xm:sqref>O20</xm:sqref>
            </x14:sparkline>
            <x14:sparkline>
              <xm:f>'SPERT® Beta (3-Point entry)'!IB21:PT21</xm:f>
              <xm:sqref>O21</xm:sqref>
            </x14:sparkline>
            <x14:sparkline>
              <xm:f>'SPERT® Beta (3-Point entry)'!IB22:PT22</xm:f>
              <xm:sqref>O22</xm:sqref>
            </x14:sparkline>
            <x14:sparkline>
              <xm:f>'SPERT® Beta (3-Point entry)'!IB23:PT23</xm:f>
              <xm:sqref>O23</xm:sqref>
            </x14:sparkline>
            <x14:sparkline>
              <xm:f>'SPERT® Beta (3-Point entry)'!IB24:PT24</xm:f>
              <xm:sqref>O24</xm:sqref>
            </x14:sparkline>
            <x14:sparkline>
              <xm:f>'SPERT® Beta (3-Point entry)'!IB25:PT25</xm:f>
              <xm:sqref>O25</xm:sqref>
            </x14:sparkline>
            <x14:sparkline>
              <xm:f>'SPERT® Beta (3-Point entry)'!IB26:PT26</xm:f>
              <xm:sqref>O26</xm:sqref>
            </x14:sparkline>
            <x14:sparkline>
              <xm:f>'SPERT® Beta (3-Point entry)'!IB27:PT27</xm:f>
              <xm:sqref>O27</xm:sqref>
            </x14:sparkline>
            <x14:sparkline>
              <xm:f>'SPERT® Beta (3-Point entry)'!IB28:PT28</xm:f>
              <xm:sqref>O28</xm:sqref>
            </x14:sparkline>
            <x14:sparkline>
              <xm:f>'SPERT® Beta (3-Point entry)'!IB29:PT29</xm:f>
              <xm:sqref>O29</xm:sqref>
            </x14:sparkline>
            <x14:sparkline>
              <xm:f>'SPERT® Beta (3-Point entry)'!IB30:PT30</xm:f>
              <xm:sqref>O30</xm:sqref>
            </x14:sparkline>
            <x14:sparkline>
              <xm:f>'SPERT® Beta (3-Point entry)'!IB31:PT31</xm:f>
              <xm:sqref>O31</xm:sqref>
            </x14:sparkline>
            <x14:sparkline>
              <xm:f>'SPERT® Beta (3-Point entry)'!IB32:PT32</xm:f>
              <xm:sqref>O32</xm:sqref>
            </x14:sparkline>
            <x14:sparkline>
              <xm:f>'SPERT® Beta (3-Point entry)'!IB33:PT33</xm:f>
              <xm:sqref>O33</xm:sqref>
            </x14:sparkline>
            <x14:sparkline>
              <xm:f>'SPERT® Beta (3-Point entry)'!IB34:PT34</xm:f>
              <xm:sqref>O34</xm:sqref>
            </x14:sparkline>
            <x14:sparkline>
              <xm:f>'SPERT® Beta (3-Point entry)'!IB35:PT35</xm:f>
              <xm:sqref>O35</xm:sqref>
            </x14:sparkline>
            <x14:sparkline>
              <xm:f>'SPERT® Beta (3-Point entry)'!IB36:PT36</xm:f>
              <xm:sqref>O36</xm:sqref>
            </x14:sparkline>
            <x14:sparkline>
              <xm:f>'SPERT® Beta (3-Point entry)'!IB37:PT37</xm:f>
              <xm:sqref>O37</xm:sqref>
            </x14:sparkline>
            <x14:sparkline>
              <xm:f>'SPERT® Beta (3-Point entry)'!IB38:PT38</xm:f>
              <xm:sqref>O38</xm:sqref>
            </x14:sparkline>
            <x14:sparkline>
              <xm:f>'SPERT® Beta (3-Point entry)'!IB39:PT39</xm:f>
              <xm:sqref>O39</xm:sqref>
            </x14:sparkline>
            <x14:sparkline>
              <xm:f>'SPERT® Beta (3-Point entry)'!IB40:PT40</xm:f>
              <xm:sqref>O40</xm:sqref>
            </x14:sparkline>
            <x14:sparkline>
              <xm:f>'SPERT® Beta (3-Point entry)'!IB41:PT41</xm:f>
              <xm:sqref>O41</xm:sqref>
            </x14:sparkline>
            <x14:sparkline>
              <xm:f>'SPERT® Beta (3-Point entry)'!IB42:PT42</xm:f>
              <xm:sqref>O42</xm:sqref>
            </x14:sparkline>
            <x14:sparkline>
              <xm:f>'SPERT® Beta (3-Point entry)'!IB43:PT43</xm:f>
              <xm:sqref>O43</xm:sqref>
            </x14:sparkline>
            <x14:sparkline>
              <xm:f>'SPERT® Beta (3-Point entry)'!IB44:PT44</xm:f>
              <xm:sqref>O44</xm:sqref>
            </x14:sparkline>
            <x14:sparkline>
              <xm:f>'SPERT® Beta (3-Point entry)'!IB45:PT45</xm:f>
              <xm:sqref>O45</xm:sqref>
            </x14:sparkline>
            <x14:sparkline>
              <xm:f>'SPERT® Beta (3-Point entry)'!IB46:PT46</xm:f>
              <xm:sqref>O46</xm:sqref>
            </x14:sparkline>
            <x14:sparkline>
              <xm:f>'SPERT® Beta (3-Point entry)'!IB47:PT47</xm:f>
              <xm:sqref>O47</xm:sqref>
            </x14:sparkline>
            <x14:sparkline>
              <xm:f>'SPERT® Beta (3-Point entry)'!IB48:PT48</xm:f>
              <xm:sqref>O48</xm:sqref>
            </x14:sparkline>
            <x14:sparkline>
              <xm:f>'SPERT® Beta (3-Point entry)'!IB49:PT49</xm:f>
              <xm:sqref>O49</xm:sqref>
            </x14:sparkline>
            <x14:sparkline>
              <xm:f>'SPERT® Beta (3-Point entry)'!IB50:PT50</xm:f>
              <xm:sqref>O50</xm:sqref>
            </x14:sparkline>
            <x14:sparkline>
              <xm:f>'SPERT® Beta (3-Point entry)'!IB51:PT51</xm:f>
              <xm:sqref>O51</xm:sqref>
            </x14:sparkline>
            <x14:sparkline>
              <xm:f>'SPERT® Beta (3-Point entry)'!IB52:PT52</xm:f>
              <xm:sqref>O52</xm:sqref>
            </x14:sparkline>
            <x14:sparkline>
              <xm:f>'SPERT® Beta (3-Point entry)'!IB53:PT53</xm:f>
              <xm:sqref>O53</xm:sqref>
            </x14:sparkline>
            <x14:sparkline>
              <xm:f>'SPERT® Beta (3-Point entry)'!IB54:PT54</xm:f>
              <xm:sqref>O54</xm:sqref>
            </x14:sparkline>
            <x14:sparkline>
              <xm:f>'SPERT® Beta (3-Point entry)'!IB55:PT55</xm:f>
              <xm:sqref>O55</xm:sqref>
            </x14:sparkline>
            <x14:sparkline>
              <xm:f>'SPERT® Beta (3-Point entry)'!IB56:PT56</xm:f>
              <xm:sqref>O56</xm:sqref>
            </x14:sparkline>
            <x14:sparkline>
              <xm:f>'SPERT® Beta (3-Point entry)'!IB57:PT57</xm:f>
              <xm:sqref>O57</xm:sqref>
            </x14:sparkline>
            <x14:sparkline>
              <xm:f>'SPERT® Beta (3-Point entry)'!IB58:PT58</xm:f>
              <xm:sqref>O58</xm:sqref>
            </x14:sparkline>
            <x14:sparkline>
              <xm:f>'SPERT® Beta (3-Point entry)'!IB59:PT59</xm:f>
              <xm:sqref>O59</xm:sqref>
            </x14:sparkline>
            <x14:sparkline>
              <xm:f>'SPERT® Beta (3-Point entry)'!IB60:PT60</xm:f>
              <xm:sqref>O60</xm:sqref>
            </x14:sparkline>
            <x14:sparkline>
              <xm:f>'SPERT® Beta (3-Point entry)'!IB61:PT61</xm:f>
              <xm:sqref>O61</xm:sqref>
            </x14:sparkline>
            <x14:sparkline>
              <xm:f>'SPERT® Beta (3-Point entry)'!IB62:PT62</xm:f>
              <xm:sqref>O62</xm:sqref>
            </x14:sparkline>
            <x14:sparkline>
              <xm:f>'SPERT® Beta (3-Point entry)'!IB63:PT63</xm:f>
              <xm:sqref>O63</xm:sqref>
            </x14:sparkline>
            <x14:sparkline>
              <xm:f>'SPERT® Beta (3-Point entry)'!IB64:PT64</xm:f>
              <xm:sqref>O64</xm:sqref>
            </x14:sparkline>
            <x14:sparkline>
              <xm:f>'SPERT® Beta (3-Point entry)'!IB65:PT65</xm:f>
              <xm:sqref>O65</xm:sqref>
            </x14:sparkline>
            <x14:sparkline>
              <xm:f>'SPERT® Beta (3-Point entry)'!IB66:PT66</xm:f>
              <xm:sqref>O66</xm:sqref>
            </x14:sparkline>
            <x14:sparkline>
              <xm:f>'SPERT® Beta (3-Point entry)'!IB67:PT67</xm:f>
              <xm:sqref>O67</xm:sqref>
            </x14:sparkline>
            <x14:sparkline>
              <xm:f>'SPERT® Beta (3-Point entry)'!IB68:PT68</xm:f>
              <xm:sqref>O68</xm:sqref>
            </x14:sparkline>
            <x14:sparkline>
              <xm:f>'SPERT® Beta (3-Point entry)'!IB69:PT69</xm:f>
              <xm:sqref>O69</xm:sqref>
            </x14:sparkline>
            <x14:sparkline>
              <xm:f>'SPERT® Beta (3-Point entry)'!IB70:PT70</xm:f>
              <xm:sqref>O70</xm:sqref>
            </x14:sparkline>
            <x14:sparkline>
              <xm:f>'SPERT® Beta (3-Point entry)'!IB71:PT71</xm:f>
              <xm:sqref>O71</xm:sqref>
            </x14:sparkline>
            <x14:sparkline>
              <xm:f>'SPERT® Beta (3-Point entry)'!IB72:PT72</xm:f>
              <xm:sqref>O72</xm:sqref>
            </x14:sparkline>
            <x14:sparkline>
              <xm:f>'SPERT® Beta (3-Point entry)'!IB73:PT73</xm:f>
              <xm:sqref>O73</xm:sqref>
            </x14:sparkline>
            <x14:sparkline>
              <xm:f>'SPERT® Beta (3-Point entry)'!IB74:PT74</xm:f>
              <xm:sqref>O74</xm:sqref>
            </x14:sparkline>
            <x14:sparkline>
              <xm:f>'SPERT® Beta (3-Point entry)'!IB75:PT75</xm:f>
              <xm:sqref>O75</xm:sqref>
            </x14:sparkline>
            <x14:sparkline>
              <xm:f>'SPERT® Beta (3-Point entry)'!IB76:PT76</xm:f>
              <xm:sqref>O76</xm:sqref>
            </x14:sparkline>
            <x14:sparkline>
              <xm:f>'SPERT® Beta (3-Point entry)'!IB77:PT77</xm:f>
              <xm:sqref>O77</xm:sqref>
            </x14:sparkline>
            <x14:sparkline>
              <xm:f>'SPERT® Beta (3-Point entry)'!IB78:PT78</xm:f>
              <xm:sqref>O78</xm:sqref>
            </x14:sparkline>
            <x14:sparkline>
              <xm:f>'SPERT® Beta (3-Point entry)'!IB79:PT79</xm:f>
              <xm:sqref>O79</xm:sqref>
            </x14:sparkline>
            <x14:sparkline>
              <xm:f>'SPERT® Beta (3-Point entry)'!IB80:PT80</xm:f>
              <xm:sqref>O80</xm:sqref>
            </x14:sparkline>
            <x14:sparkline>
              <xm:f>'SPERT® Beta (3-Point entry)'!IB81:PT81</xm:f>
              <xm:sqref>O81</xm:sqref>
            </x14:sparkline>
            <x14:sparkline>
              <xm:f>'SPERT® Beta (3-Point entry)'!IB82:PT82</xm:f>
              <xm:sqref>O82</xm:sqref>
            </x14:sparkline>
            <x14:sparkline>
              <xm:f>'SPERT® Beta (3-Point entry)'!IB83:PT83</xm:f>
              <xm:sqref>O83</xm:sqref>
            </x14:sparkline>
            <x14:sparkline>
              <xm:f>'SPERT® Beta (3-Point entry)'!IB84:PT84</xm:f>
              <xm:sqref>O84</xm:sqref>
            </x14:sparkline>
            <x14:sparkline>
              <xm:f>'SPERT® Beta (3-Point entry)'!IB85:PT85</xm:f>
              <xm:sqref>O85</xm:sqref>
            </x14:sparkline>
            <x14:sparkline>
              <xm:f>'SPERT® Beta (3-Point entry)'!IB86:PT86</xm:f>
              <xm:sqref>O86</xm:sqref>
            </x14:sparkline>
            <x14:sparkline>
              <xm:f>'SPERT® Beta (3-Point entry)'!IB87:PT87</xm:f>
              <xm:sqref>O87</xm:sqref>
            </x14:sparkline>
            <x14:sparkline>
              <xm:f>'SPERT® Beta (3-Point entry)'!IB88:PT88</xm:f>
              <xm:sqref>O88</xm:sqref>
            </x14:sparkline>
            <x14:sparkline>
              <xm:f>'SPERT® Beta (3-Point entry)'!IB89:PT89</xm:f>
              <xm:sqref>O89</xm:sqref>
            </x14:sparkline>
            <x14:sparkline>
              <xm:f>'SPERT® Beta (3-Point entry)'!IB90:PT90</xm:f>
              <xm:sqref>O90</xm:sqref>
            </x14:sparkline>
            <x14:sparkline>
              <xm:f>'SPERT® Beta (3-Point entry)'!IB91:PT91</xm:f>
              <xm:sqref>O91</xm:sqref>
            </x14:sparkline>
            <x14:sparkline>
              <xm:f>'SPERT® Beta (3-Point entry)'!IB92:PT92</xm:f>
              <xm:sqref>O92</xm:sqref>
            </x14:sparkline>
            <x14:sparkline>
              <xm:f>'SPERT® Beta (3-Point entry)'!IB93:PT93</xm:f>
              <xm:sqref>O93</xm:sqref>
            </x14:sparkline>
            <x14:sparkline>
              <xm:f>'SPERT® Beta (3-Point entry)'!IB94:PT94</xm:f>
              <xm:sqref>O94</xm:sqref>
            </x14:sparkline>
            <x14:sparkline>
              <xm:f>'SPERT® Beta (3-Point entry)'!IB95:PT95</xm:f>
              <xm:sqref>O95</xm:sqref>
            </x14:sparkline>
            <x14:sparkline>
              <xm:f>'SPERT® Beta (3-Point entry)'!IB96:PT96</xm:f>
              <xm:sqref>O96</xm:sqref>
            </x14:sparkline>
            <x14:sparkline>
              <xm:f>'SPERT® Beta (3-Point entry)'!IB97:PT97</xm:f>
              <xm:sqref>O97</xm:sqref>
            </x14:sparkline>
            <x14:sparkline>
              <xm:f>'SPERT® Beta (3-Point entry)'!IB98:PT98</xm:f>
              <xm:sqref>O98</xm:sqref>
            </x14:sparkline>
            <x14:sparkline>
              <xm:f>'SPERT® Beta (3-Point entry)'!IB99:PT99</xm:f>
              <xm:sqref>O99</xm:sqref>
            </x14:sparkline>
            <x14:sparkline>
              <xm:f>'SPERT® Beta (3-Point entry)'!IB100:PT100</xm:f>
              <xm:sqref>O100</xm:sqref>
            </x14:sparkline>
            <x14:sparkline>
              <xm:f>'SPERT® Beta (3-Point entry)'!IB101:PT101</xm:f>
              <xm:sqref>O101</xm:sqref>
            </x14:sparkline>
            <x14:sparkline>
              <xm:f>'SPERT® Beta (3-Point entry)'!IB102:PT102</xm:f>
              <xm:sqref>O102</xm:sqref>
            </x14:sparkline>
            <x14:sparkline>
              <xm:f>'SPERT® Beta (3-Point entry)'!IB103:PT103</xm:f>
              <xm:sqref>O103</xm:sqref>
            </x14:sparkline>
          </x14:sparklines>
        </x14:sparklineGroup>
      </x14:sparklineGroup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2658E-7A9B-452B-B506-A9CDFF3172DC}">
  <dimension ref="A1:PY169"/>
  <sheetViews>
    <sheetView showGridLines="0" zoomScaleNormal="100" workbookViewId="0">
      <pane ySplit="3" topLeftCell="A4" activePane="bottomLeft" state="frozen"/>
      <selection activeCell="D1" sqref="D1"/>
      <selection pane="bottomLeft" activeCell="E4" sqref="E4"/>
    </sheetView>
  </sheetViews>
  <sheetFormatPr defaultColWidth="8.73046875" defaultRowHeight="14.25" x14ac:dyDescent="0.45"/>
  <cols>
    <col min="1" max="1" width="5.73046875" style="17" customWidth="1"/>
    <col min="2" max="2" width="8.73046875" style="17" customWidth="1"/>
    <col min="3" max="7" width="11.73046875" style="17" customWidth="1"/>
    <col min="8" max="8" width="8.73046875" style="17" customWidth="1"/>
    <col min="9" max="9" width="4.73046875" style="17" customWidth="1"/>
    <col min="10" max="10" width="8.73046875" style="17" hidden="1" customWidth="1"/>
    <col min="11" max="11" width="8.73046875" style="36" hidden="1" customWidth="1"/>
    <col min="12" max="12" width="21.73046875" style="17" hidden="1" customWidth="1"/>
    <col min="13" max="13" width="4.73046875" style="17" hidden="1" customWidth="1"/>
    <col min="14" max="14" width="8.53125" style="17" hidden="1" customWidth="1"/>
    <col min="15" max="15" width="26.73046875" style="36" customWidth="1"/>
    <col min="16" max="16" width="4.73046875" style="17" hidden="1" customWidth="1"/>
    <col min="17" max="18" width="6.53125" style="17" hidden="1" customWidth="1"/>
    <col min="19" max="19" width="7.73046875" style="17" customWidth="1"/>
    <col min="20" max="20" width="10.73046875" style="17" hidden="1" customWidth="1"/>
    <col min="21" max="21" width="8.73046875" style="17" hidden="1" customWidth="1"/>
    <col min="22" max="22" width="12.53125" style="17" hidden="1" customWidth="1"/>
    <col min="23" max="23" width="10.73046875" style="17" customWidth="1"/>
    <col min="24" max="24" width="10.73046875" style="208" customWidth="1"/>
    <col min="25" max="36" width="10.73046875" style="17" customWidth="1"/>
    <col min="37" max="37" width="8.73046875" style="17"/>
    <col min="38" max="440" width="8.73046875" style="17" hidden="1" customWidth="1"/>
    <col min="441" max="16384" width="8.73046875" style="17"/>
  </cols>
  <sheetData>
    <row r="1" spans="1:441" ht="24" customHeight="1" x14ac:dyDescent="0.45">
      <c r="A1" s="47" t="s">
        <v>825</v>
      </c>
      <c r="D1" s="104"/>
      <c r="E1" s="15"/>
      <c r="F1" s="15"/>
      <c r="G1" s="15"/>
      <c r="H1" s="15"/>
      <c r="I1" s="15"/>
      <c r="J1" s="15"/>
      <c r="K1" s="16"/>
      <c r="L1" s="15"/>
      <c r="M1" s="15"/>
      <c r="N1" s="15"/>
      <c r="O1" s="16"/>
      <c r="P1" s="15"/>
      <c r="Q1" s="15"/>
      <c r="R1" s="15"/>
      <c r="S1" s="15"/>
      <c r="T1" s="15"/>
      <c r="U1" s="15"/>
      <c r="V1" s="15"/>
      <c r="W1" s="341" t="s">
        <v>77</v>
      </c>
      <c r="X1" s="342"/>
      <c r="Y1" s="350" t="str">
        <f>VLOOKUP(W1,VLookups!A30:C31,3,FALSE)</f>
        <v>Show the likelihood that the SPERT estimates will be EQUAL TO or GREATER THAN an uncertainty</v>
      </c>
      <c r="Z1" s="350"/>
      <c r="AA1" s="350"/>
      <c r="AB1" s="350"/>
      <c r="AC1" s="350"/>
      <c r="AD1" s="350"/>
      <c r="AE1" s="350"/>
      <c r="AF1" s="350"/>
      <c r="AG1" s="350"/>
      <c r="AH1" s="350"/>
      <c r="AI1" s="350"/>
      <c r="AJ1" s="350"/>
      <c r="AK1" s="15"/>
      <c r="AL1" s="15"/>
      <c r="AM1" s="15"/>
      <c r="AO1" s="15"/>
      <c r="AQ1" s="15"/>
      <c r="AS1" s="15"/>
      <c r="AU1" s="15"/>
      <c r="AW1" s="15"/>
      <c r="AY1" s="15"/>
      <c r="BA1" s="15"/>
      <c r="BC1" s="15"/>
      <c r="BE1" s="15"/>
      <c r="BG1" s="15"/>
      <c r="BI1" s="15"/>
      <c r="BK1" s="15"/>
      <c r="BM1" s="15"/>
      <c r="BO1" s="15"/>
      <c r="BQ1" s="15"/>
      <c r="BS1" s="15"/>
      <c r="BU1" s="15"/>
      <c r="BW1" s="15"/>
      <c r="BY1" s="15"/>
      <c r="CA1" s="15"/>
      <c r="CC1" s="15"/>
      <c r="CE1" s="15"/>
      <c r="CG1" s="15"/>
      <c r="CI1" s="15"/>
      <c r="CK1" s="15"/>
      <c r="CM1" s="15"/>
      <c r="CO1" s="15"/>
      <c r="CQ1" s="15"/>
      <c r="CS1" s="15"/>
      <c r="CU1" s="15"/>
      <c r="CW1" s="15"/>
      <c r="CY1" s="15"/>
      <c r="DA1" s="15"/>
      <c r="DC1" s="15"/>
      <c r="DE1" s="15"/>
      <c r="DG1" s="15"/>
      <c r="DI1" s="15"/>
      <c r="DK1" s="15"/>
      <c r="DM1" s="15"/>
      <c r="DO1" s="15"/>
      <c r="DQ1" s="15"/>
      <c r="DS1" s="15"/>
      <c r="DU1" s="15"/>
      <c r="DW1" s="15"/>
      <c r="DY1" s="15"/>
      <c r="EA1" s="15"/>
      <c r="EC1" s="15"/>
      <c r="EE1" s="15"/>
      <c r="EG1" s="15"/>
      <c r="EI1" s="15"/>
      <c r="EK1" s="15"/>
      <c r="EM1" s="15"/>
      <c r="EO1" s="15"/>
      <c r="EQ1" s="15"/>
      <c r="ES1" s="15"/>
      <c r="EU1" s="15"/>
      <c r="EW1" s="15"/>
      <c r="EY1" s="15"/>
      <c r="FA1" s="15"/>
      <c r="FC1" s="15"/>
      <c r="FE1" s="15"/>
      <c r="FG1" s="15"/>
      <c r="FI1" s="15"/>
      <c r="FK1" s="15"/>
      <c r="FM1" s="15"/>
      <c r="FO1" s="15"/>
      <c r="FQ1" s="15"/>
      <c r="FS1" s="15"/>
      <c r="FU1" s="15"/>
      <c r="FW1" s="15"/>
      <c r="FY1" s="15"/>
      <c r="GA1" s="15"/>
      <c r="GC1" s="15"/>
      <c r="GE1" s="15"/>
      <c r="GG1" s="15"/>
      <c r="GI1" s="15"/>
      <c r="GK1" s="15"/>
      <c r="GM1" s="15"/>
      <c r="GO1" s="15"/>
      <c r="GQ1" s="15"/>
      <c r="GS1" s="15"/>
      <c r="GU1" s="15"/>
      <c r="GW1" s="15"/>
      <c r="GY1" s="15"/>
      <c r="HA1" s="15"/>
      <c r="HC1" s="15"/>
      <c r="HE1" s="15"/>
      <c r="HG1" s="15"/>
      <c r="HI1" s="15"/>
      <c r="HK1" s="15"/>
      <c r="HM1" s="15"/>
      <c r="HO1" s="15"/>
      <c r="HQ1" s="15"/>
      <c r="HS1" s="15"/>
      <c r="HU1" s="15"/>
      <c r="HW1" s="15"/>
      <c r="HY1" s="15"/>
      <c r="IA1" s="15"/>
      <c r="IC1" s="15"/>
      <c r="IE1" s="15"/>
    </row>
    <row r="2" spans="1:441" ht="15" customHeight="1" x14ac:dyDescent="0.45">
      <c r="A2" s="308"/>
      <c r="B2" s="18"/>
      <c r="C2" s="18"/>
      <c r="D2" s="93">
        <v>-0.5</v>
      </c>
      <c r="E2" s="133" t="s">
        <v>99</v>
      </c>
      <c r="F2" s="109">
        <v>1</v>
      </c>
      <c r="G2" s="131"/>
      <c r="H2" s="131"/>
      <c r="I2" s="15"/>
      <c r="J2" s="15"/>
      <c r="K2" s="16"/>
      <c r="L2" s="15"/>
      <c r="M2" s="15"/>
      <c r="N2" s="15"/>
      <c r="O2" s="16"/>
      <c r="P2" s="15"/>
      <c r="Q2" s="15"/>
      <c r="R2" s="15"/>
      <c r="S2" s="15"/>
      <c r="T2" s="15"/>
      <c r="U2" s="15"/>
      <c r="V2" s="15"/>
      <c r="W2" s="344" t="s">
        <v>15</v>
      </c>
      <c r="X2" s="351" t="s">
        <v>94</v>
      </c>
      <c r="Y2" s="345" t="s">
        <v>138</v>
      </c>
      <c r="Z2" s="345"/>
      <c r="AA2" s="345"/>
      <c r="AB2" s="345"/>
      <c r="AC2" s="345"/>
      <c r="AD2" s="345"/>
      <c r="AE2" s="345"/>
      <c r="AF2" s="345"/>
      <c r="AG2" s="345"/>
      <c r="AH2" s="345"/>
      <c r="AI2" s="345"/>
      <c r="AJ2" s="345"/>
      <c r="AK2" s="15"/>
      <c r="AL2" s="195" t="s">
        <v>672</v>
      </c>
      <c r="AM2" s="15"/>
    </row>
    <row r="3" spans="1:441" x14ac:dyDescent="0.45">
      <c r="A3" s="76" t="s">
        <v>18</v>
      </c>
      <c r="B3" s="132" t="s">
        <v>95</v>
      </c>
      <c r="C3" s="132" t="s">
        <v>96</v>
      </c>
      <c r="D3" s="76" t="s">
        <v>30</v>
      </c>
      <c r="E3" s="76" t="s">
        <v>19</v>
      </c>
      <c r="F3" s="76" t="s">
        <v>31</v>
      </c>
      <c r="G3" s="132" t="s">
        <v>97</v>
      </c>
      <c r="H3" s="132" t="s">
        <v>98</v>
      </c>
      <c r="I3" s="76"/>
      <c r="J3" s="76" t="s">
        <v>9</v>
      </c>
      <c r="K3" s="76" t="s">
        <v>24</v>
      </c>
      <c r="L3" s="76" t="s">
        <v>10</v>
      </c>
      <c r="M3" s="76" t="s">
        <v>13</v>
      </c>
      <c r="N3" s="76" t="s">
        <v>25</v>
      </c>
      <c r="O3" s="76" t="s">
        <v>20</v>
      </c>
      <c r="P3" s="76" t="s">
        <v>14</v>
      </c>
      <c r="Q3" s="76" t="s">
        <v>11</v>
      </c>
      <c r="R3" s="77" t="s">
        <v>12</v>
      </c>
      <c r="S3" s="77" t="s">
        <v>667</v>
      </c>
      <c r="T3" s="77" t="s">
        <v>34</v>
      </c>
      <c r="U3" s="77" t="s">
        <v>68</v>
      </c>
      <c r="V3" s="19" t="s">
        <v>33</v>
      </c>
      <c r="W3" s="344"/>
      <c r="X3" s="351"/>
      <c r="Y3" s="94">
        <v>0.8</v>
      </c>
      <c r="Z3" s="94">
        <v>0.95</v>
      </c>
      <c r="AA3" s="94">
        <v>0.1</v>
      </c>
      <c r="AB3" s="94">
        <v>0.2</v>
      </c>
      <c r="AC3" s="94">
        <v>0.3</v>
      </c>
      <c r="AD3" s="94">
        <v>0.4</v>
      </c>
      <c r="AE3" s="94">
        <v>0.5</v>
      </c>
      <c r="AF3" s="94">
        <v>0.6</v>
      </c>
      <c r="AG3" s="94">
        <v>0.7</v>
      </c>
      <c r="AH3" s="94">
        <v>0.8</v>
      </c>
      <c r="AI3" s="94">
        <v>0.9</v>
      </c>
      <c r="AJ3" s="94">
        <v>0.99</v>
      </c>
      <c r="AK3" s="15"/>
      <c r="AL3" s="195" t="s">
        <v>828</v>
      </c>
      <c r="AM3" s="15"/>
      <c r="IF3" s="195" t="s">
        <v>673</v>
      </c>
      <c r="PY3" s="178" t="s">
        <v>830</v>
      </c>
    </row>
    <row r="4" spans="1:441" x14ac:dyDescent="0.45">
      <c r="A4" s="20">
        <v>1</v>
      </c>
      <c r="B4" s="134"/>
      <c r="C4" s="279"/>
      <c r="D4" s="280">
        <f>IF(ISBLANK(E4),"",IF(NOT(ISBLANK(C4)),C4,IF(NOT(ISBLANK(B4)),E4*(1+B4),E4*(1+$D$2))))</f>
        <v>2.5</v>
      </c>
      <c r="E4" s="281">
        <v>5</v>
      </c>
      <c r="F4" s="280">
        <f>IF(ISBLANK(E4),"",IF(NOT(ISBLANK(G4)),G4,IF(NOT(ISBLANK(H4)),E4*(1+H4),E4*(1+$F$2))))</f>
        <v>10</v>
      </c>
      <c r="G4" s="279"/>
      <c r="H4" s="135"/>
      <c r="I4" s="110">
        <f>IF(OR(ISBLANK(E4),ISBLANK(F4),ISBLANK(D4)),"",IF(OR(D4=0,E4=0,F4=0),-1,IF(AND(D4&gt;0,E4&gt;0,F4&gt;0),IF(OR(E4&gt;D4,E4=D4),IF(OR(F4&gt;E4,F4=E4),1,-1),-1))))</f>
        <v>1</v>
      </c>
      <c r="J4" s="21">
        <f>IF(AND(D4&gt;0,E4&gt;0,F4&gt;0),MIN(((E4-D4)/(F4-D4))*100,((F4-E4)/(F4-D4))*100),"")</f>
        <v>33.333333333333329</v>
      </c>
      <c r="K4" s="22" t="str">
        <f>IF(AND(D4&gt;0,E4&gt;0,F4&gt;0),IF((E4-D4)&gt;(F4-E4),"L",IF((E4-D4)=(F4-E4),"EQ","R")),"")</f>
        <v>R</v>
      </c>
      <c r="L4" s="23" t="str">
        <f>IF(J4="","",IF(OR($J4&lt;Skew!$B$3,$J4=Skew!$B$3),IF($J4&gt;Skew!$C$3,Skew!$A$3,IF($J4&gt;Skew!$C$4,Skew!$A$4,IF($J4&gt;Skew!$C$5,Skew!$A$5,IF($J4&gt;Skew!$C$6,Skew!$A$6,IF($J4&gt;Skew!$C$7,Skew!$A$7,IF($J4&gt;Skew!$C$8,Skew!$A$8,IF($J4&gt;Skew!$C$9,Skew!$A$9,IF($J4&gt;Skew!$C$10,Skew!$A$10,IF($J4&gt;Skew!$C$11,Skew!$A$11,IF($J4&gt;Skew!$C$12,Skew!$A$12,IF($J4&gt;Skew!$C$13,Skew!$A$13,IF($J4&gt;Skew!$C$14,Skew!$A$14,IF($J4&gt;Skew!$C$15,Skew!$A$15,IF($J4&gt;Skew!$C$16,Skew!$A$16,Skew!$A$17)
)))))))))))))))</f>
        <v>Slight skew</v>
      </c>
      <c r="M4" s="22">
        <f>IF(J4="","",MATCH(L4,Skew!$A$3:$A$17,0))</f>
        <v>3</v>
      </c>
      <c r="N4" s="22">
        <f t="shared" ref="N4:N67" si="0">IF(AND(D4&gt;0,E4&gt;0,F4&gt;0),D4+((F4-D4)/2),"")</f>
        <v>6.25</v>
      </c>
      <c r="O4" s="24" t="s">
        <v>26</v>
      </c>
      <c r="P4" s="22">
        <f>IF(OR(J4="",O4=""),"",MATCH(O4,Confidence!$A$3:$A$12,0))</f>
        <v>4</v>
      </c>
      <c r="Q4" s="25">
        <f t="shared" ref="Q4:Q67" si="1">IF(OR(J4="",O4=""),"",INDEX(Alpha_Chart,M4,P4))</f>
        <v>4</v>
      </c>
      <c r="R4" s="25">
        <f t="shared" ref="R4:R67" si="2">IF(OR(J4="",O4=""),"",INDEX(Beta_Chart,M4,P4))</f>
        <v>7</v>
      </c>
      <c r="S4" s="22"/>
      <c r="T4" s="102">
        <f t="shared" ref="T4:T67" si="3">IF(OR(J4="",O4=""),"",IF(K4="R",((F4-D4)*(INDEX(Mean_Ratios,M4,P4)))+D4,((F4-D4)*(1-INDEX(Mean_Ratios,M4,P4)))+D4))</f>
        <v>5.2270000000000003</v>
      </c>
      <c r="U4" s="102">
        <f t="shared" ref="U4:U67" si="4">IF(OR(J4="",O4=""),"",(F4-D4)*INDEX(Standard_Deviation_Ratios,M4,P4))</f>
        <v>1.04175</v>
      </c>
      <c r="V4" s="37">
        <f t="shared" ref="V4:V67" si="5">IF(OR(J4="",O4=""),"",U4^2)</f>
        <v>1.0852430624999998</v>
      </c>
      <c r="W4" s="115">
        <v>5</v>
      </c>
      <c r="X4" s="204">
        <f>IF(AND(D4&gt;0,E4&gt;0,F4&gt;0,Q4&gt;0,R4&gt;0,W4&gt;0,NOT(O4="")),ABS(VLOOKUP($W$1,VLookups!$A$30:$B$31,2,FALSE)-_xlfn.BETA.DIST(W4,IF(K4="L",R4,Q4),IF(K4="L",Q4,R4),TRUE,D4,F4)),"")</f>
        <v>0.44073566021439792</v>
      </c>
      <c r="Y4" s="112">
        <f>IF(OR($Q4="",$R4=""),"",_xlfn.BETA.INV(ABS(VLOOKUP($W$1,VLookups!$A$30:$B$31,2,FALSE)-Y$3),IF($K4="L",$R4,$Q4),IF($K4="L",$Q4,$R4),$D4,$F4))</f>
        <v>6.1274292806113877</v>
      </c>
      <c r="Z4" s="113">
        <f>IF(OR($Q4="",$R4=""),"",_xlfn.BETA.INV(ABS(VLOOKUP($W$1,VLookups!$A$30:$B$31,2,FALSE)-Z$3),IF($K4="L",$R4,$Q4),IF($K4="L",$Q4,$R4),$D4,$F4))</f>
        <v>7.0496816207905999</v>
      </c>
      <c r="AA4" s="112">
        <f>IF(OR($Q4="",$R4=""),"",_xlfn.BETA.INV(ABS(VLOOKUP($W$1,VLookups!$A$30:$B$31,2,FALSE)-AA$3),IF($K4="L",$R4,$Q4),IF($K4="L",$Q4,$R4),$D4,$F4))</f>
        <v>3.9067172248550355</v>
      </c>
      <c r="AB4" s="113">
        <f>IF(OR($Q4="",$R4=""),"",_xlfn.BETA.INV(ABS(VLOOKUP($W$1,VLookups!$A$30:$B$31,2,FALSE)-AB$3),IF($K4="L",$R4,$Q4),IF($K4="L",$Q4,$R4),$D4,$F4))</f>
        <v>4.2958091657818542</v>
      </c>
      <c r="AC4" s="112">
        <f>IF(OR($Q4="",$R4=""),"",_xlfn.BETA.INV(ABS(VLOOKUP($W$1,VLookups!$A$30:$B$31,2,FALSE)-AC$3),IF($K4="L",$R4,$Q4),IF($K4="L",$Q4,$R4),$D4,$F4))</f>
        <v>4.6060069427506063</v>
      </c>
      <c r="AD4" s="113">
        <f>IF(OR($Q4="",$R4=""),"",_xlfn.BETA.INV(ABS(VLOOKUP($W$1,VLookups!$A$30:$B$31,2,FALSE)-AD$3),IF($K4="L",$R4,$Q4),IF($K4="L",$Q4,$R4),$D4,$F4))</f>
        <v>4.8879712860749827</v>
      </c>
      <c r="AE4" s="112">
        <f>IF(OR($Q4="",$R4=""),"",_xlfn.BETA.INV(ABS(VLOOKUP($W$1,VLookups!$A$30:$B$31,2,FALSE)-AE$3),IF($K4="L",$R4,$Q4),IF($K4="L",$Q4,$R4),$D4,$F4))</f>
        <v>5.1632497593436639</v>
      </c>
      <c r="AF4" s="113">
        <f>IF(OR($Q4="",$R4=""),"",_xlfn.BETA.INV(ABS(VLOOKUP($W$1,VLookups!$A$30:$B$31,2,FALSE)-AF$3),IF($K4="L",$R4,$Q4),IF($K4="L",$Q4,$R4),$D4,$F4))</f>
        <v>5.4474634230444625</v>
      </c>
      <c r="AG4" s="112">
        <f>IF(OR($Q4="",$R4=""),"",_xlfn.BETA.INV(ABS(VLOOKUP($W$1,VLookups!$A$30:$B$31,2,FALSE)-AG$3),IF($K4="L",$R4,$Q4),IF($K4="L",$Q4,$R4),$D4,$F4))</f>
        <v>5.7585357858277488</v>
      </c>
      <c r="AH4" s="113">
        <f>IF(OR($Q4="",$R4=""),"",_xlfn.BETA.INV(ABS(VLOOKUP($W$1,VLookups!$A$30:$B$31,2,FALSE)-AH$3),IF($K4="L",$R4,$Q4),IF($K4="L",$Q4,$R4),$D4,$F4))</f>
        <v>6.1274292806113877</v>
      </c>
      <c r="AI4" s="112">
        <f>IF(OR($Q4="",$R4=""),"",_xlfn.BETA.INV(ABS(VLOOKUP($W$1,VLookups!$A$30:$B$31,2,FALSE)-AI$3),IF($K4="L",$R4,$Q4),IF($K4="L",$Q4,$R4),$D4,$F4))</f>
        <v>6.6379812428769922</v>
      </c>
      <c r="AJ4" s="113">
        <f>IF(OR($Q4="",$R4=""),"",_xlfn.BETA.INV(ABS(VLOOKUP($W$1,VLookups!$A$30:$B$31,2,FALSE)-AJ$3),IF($K4="L",$R4,$Q4),IF($K4="L",$Q4,$R4),$D4,$F4))</f>
        <v>7.7716264575959695</v>
      </c>
      <c r="AK4" s="15"/>
      <c r="AL4" s="194">
        <f>IF(AND(D4&gt;0,E4&gt;0,F4&gt;0),ABS(F4-D4)/200,"")</f>
        <v>3.7499999999999999E-2</v>
      </c>
      <c r="AM4" s="192">
        <f>IF(ISNONTEXT($AL4),D4,"")</f>
        <v>2.5</v>
      </c>
      <c r="AN4" s="177">
        <f>IF(ISNONTEXT($AL4),AM4+$AL4,"")</f>
        <v>2.5375000000000001</v>
      </c>
      <c r="AO4" s="177">
        <f t="shared" ref="AO4:CZ7" si="6">IF(ISNONTEXT($AL4),AN4+$AL4,"")</f>
        <v>2.5750000000000002</v>
      </c>
      <c r="AP4" s="177">
        <f t="shared" si="6"/>
        <v>2.6125000000000003</v>
      </c>
      <c r="AQ4" s="177">
        <f t="shared" si="6"/>
        <v>2.6500000000000004</v>
      </c>
      <c r="AR4" s="177">
        <f t="shared" si="6"/>
        <v>2.6875000000000004</v>
      </c>
      <c r="AS4" s="177">
        <f t="shared" si="6"/>
        <v>2.7250000000000005</v>
      </c>
      <c r="AT4" s="177">
        <f t="shared" si="6"/>
        <v>2.7625000000000006</v>
      </c>
      <c r="AU4" s="177">
        <f t="shared" si="6"/>
        <v>2.8000000000000007</v>
      </c>
      <c r="AV4" s="177">
        <f t="shared" si="6"/>
        <v>2.8375000000000008</v>
      </c>
      <c r="AW4" s="177">
        <f t="shared" si="6"/>
        <v>2.8750000000000009</v>
      </c>
      <c r="AX4" s="177">
        <f t="shared" si="6"/>
        <v>2.912500000000001</v>
      </c>
      <c r="AY4" s="177">
        <f t="shared" si="6"/>
        <v>2.9500000000000011</v>
      </c>
      <c r="AZ4" s="177">
        <f t="shared" si="6"/>
        <v>2.9875000000000012</v>
      </c>
      <c r="BA4" s="177">
        <f t="shared" si="6"/>
        <v>3.0250000000000012</v>
      </c>
      <c r="BB4" s="177">
        <f t="shared" si="6"/>
        <v>3.0625000000000013</v>
      </c>
      <c r="BC4" s="177">
        <f t="shared" si="6"/>
        <v>3.1000000000000014</v>
      </c>
      <c r="BD4" s="177">
        <f t="shared" si="6"/>
        <v>3.1375000000000015</v>
      </c>
      <c r="BE4" s="177">
        <f t="shared" si="6"/>
        <v>3.1750000000000016</v>
      </c>
      <c r="BF4" s="177">
        <f t="shared" si="6"/>
        <v>3.2125000000000017</v>
      </c>
      <c r="BG4" s="177">
        <f t="shared" si="6"/>
        <v>3.2500000000000018</v>
      </c>
      <c r="BH4" s="177">
        <f t="shared" si="6"/>
        <v>3.2875000000000019</v>
      </c>
      <c r="BI4" s="177">
        <f t="shared" si="6"/>
        <v>3.325000000000002</v>
      </c>
      <c r="BJ4" s="177">
        <f t="shared" si="6"/>
        <v>3.362500000000002</v>
      </c>
      <c r="BK4" s="177">
        <f t="shared" si="6"/>
        <v>3.4000000000000021</v>
      </c>
      <c r="BL4" s="177">
        <f t="shared" si="6"/>
        <v>3.4375000000000022</v>
      </c>
      <c r="BM4" s="177">
        <f t="shared" si="6"/>
        <v>3.4750000000000023</v>
      </c>
      <c r="BN4" s="177">
        <f t="shared" si="6"/>
        <v>3.5125000000000024</v>
      </c>
      <c r="BO4" s="177">
        <f t="shared" si="6"/>
        <v>3.5500000000000025</v>
      </c>
      <c r="BP4" s="177">
        <f t="shared" si="6"/>
        <v>3.5875000000000026</v>
      </c>
      <c r="BQ4" s="177">
        <f t="shared" si="6"/>
        <v>3.6250000000000027</v>
      </c>
      <c r="BR4" s="177">
        <f t="shared" si="6"/>
        <v>3.6625000000000028</v>
      </c>
      <c r="BS4" s="177">
        <f t="shared" si="6"/>
        <v>3.7000000000000028</v>
      </c>
      <c r="BT4" s="177">
        <f t="shared" si="6"/>
        <v>3.7375000000000029</v>
      </c>
      <c r="BU4" s="177">
        <f t="shared" si="6"/>
        <v>3.775000000000003</v>
      </c>
      <c r="BV4" s="177">
        <f t="shared" si="6"/>
        <v>3.8125000000000031</v>
      </c>
      <c r="BW4" s="177">
        <f t="shared" si="6"/>
        <v>3.8500000000000032</v>
      </c>
      <c r="BX4" s="177">
        <f t="shared" si="6"/>
        <v>3.8875000000000033</v>
      </c>
      <c r="BY4" s="177">
        <f t="shared" si="6"/>
        <v>3.9250000000000034</v>
      </c>
      <c r="BZ4" s="177">
        <f t="shared" si="6"/>
        <v>3.9625000000000035</v>
      </c>
      <c r="CA4" s="177">
        <f t="shared" si="6"/>
        <v>4.0000000000000036</v>
      </c>
      <c r="CB4" s="177">
        <f t="shared" si="6"/>
        <v>4.0375000000000032</v>
      </c>
      <c r="CC4" s="177">
        <f t="shared" si="6"/>
        <v>4.0750000000000028</v>
      </c>
      <c r="CD4" s="177">
        <f t="shared" si="6"/>
        <v>4.1125000000000025</v>
      </c>
      <c r="CE4" s="177">
        <f t="shared" si="6"/>
        <v>4.1500000000000021</v>
      </c>
      <c r="CF4" s="177">
        <f t="shared" si="6"/>
        <v>4.1875000000000018</v>
      </c>
      <c r="CG4" s="177">
        <f t="shared" si="6"/>
        <v>4.2250000000000014</v>
      </c>
      <c r="CH4" s="177">
        <f t="shared" si="6"/>
        <v>4.2625000000000011</v>
      </c>
      <c r="CI4" s="177">
        <f t="shared" si="6"/>
        <v>4.3000000000000007</v>
      </c>
      <c r="CJ4" s="177">
        <f t="shared" si="6"/>
        <v>4.3375000000000004</v>
      </c>
      <c r="CK4" s="177">
        <f t="shared" si="6"/>
        <v>4.375</v>
      </c>
      <c r="CL4" s="177">
        <f t="shared" si="6"/>
        <v>4.4124999999999996</v>
      </c>
      <c r="CM4" s="177">
        <f t="shared" si="6"/>
        <v>4.4499999999999993</v>
      </c>
      <c r="CN4" s="177">
        <f t="shared" si="6"/>
        <v>4.4874999999999989</v>
      </c>
      <c r="CO4" s="177">
        <f t="shared" si="6"/>
        <v>4.5249999999999986</v>
      </c>
      <c r="CP4" s="177">
        <f t="shared" si="6"/>
        <v>4.5624999999999982</v>
      </c>
      <c r="CQ4" s="177">
        <f t="shared" si="6"/>
        <v>4.5999999999999979</v>
      </c>
      <c r="CR4" s="177">
        <f t="shared" si="6"/>
        <v>4.6374999999999975</v>
      </c>
      <c r="CS4" s="177">
        <f t="shared" si="6"/>
        <v>4.6749999999999972</v>
      </c>
      <c r="CT4" s="177">
        <f t="shared" si="6"/>
        <v>4.7124999999999968</v>
      </c>
      <c r="CU4" s="177">
        <f t="shared" si="6"/>
        <v>4.7499999999999964</v>
      </c>
      <c r="CV4" s="177">
        <f t="shared" si="6"/>
        <v>4.7874999999999961</v>
      </c>
      <c r="CW4" s="177">
        <f t="shared" si="6"/>
        <v>4.8249999999999957</v>
      </c>
      <c r="CX4" s="177">
        <f t="shared" si="6"/>
        <v>4.8624999999999954</v>
      </c>
      <c r="CY4" s="177">
        <f t="shared" si="6"/>
        <v>4.899999999999995</v>
      </c>
      <c r="CZ4" s="177">
        <f t="shared" si="6"/>
        <v>4.9374999999999947</v>
      </c>
      <c r="DA4" s="177">
        <f t="shared" ref="DA4:FL8" si="7">IF(ISNONTEXT($AL4),CZ4+$AL4,"")</f>
        <v>4.9749999999999943</v>
      </c>
      <c r="DB4" s="177">
        <f t="shared" si="7"/>
        <v>5.012499999999994</v>
      </c>
      <c r="DC4" s="177">
        <f t="shared" si="7"/>
        <v>5.0499999999999936</v>
      </c>
      <c r="DD4" s="177">
        <f t="shared" si="7"/>
        <v>5.0874999999999932</v>
      </c>
      <c r="DE4" s="177">
        <f t="shared" si="7"/>
        <v>5.1249999999999929</v>
      </c>
      <c r="DF4" s="177">
        <f t="shared" si="7"/>
        <v>5.1624999999999925</v>
      </c>
      <c r="DG4" s="177">
        <f t="shared" si="7"/>
        <v>5.1999999999999922</v>
      </c>
      <c r="DH4" s="177">
        <f t="shared" si="7"/>
        <v>5.2374999999999918</v>
      </c>
      <c r="DI4" s="177">
        <f t="shared" si="7"/>
        <v>5.2749999999999915</v>
      </c>
      <c r="DJ4" s="177">
        <f t="shared" si="7"/>
        <v>5.3124999999999911</v>
      </c>
      <c r="DK4" s="177">
        <f t="shared" si="7"/>
        <v>5.3499999999999908</v>
      </c>
      <c r="DL4" s="177">
        <f t="shared" si="7"/>
        <v>5.3874999999999904</v>
      </c>
      <c r="DM4" s="177">
        <f t="shared" si="7"/>
        <v>5.4249999999999901</v>
      </c>
      <c r="DN4" s="177">
        <f t="shared" si="7"/>
        <v>5.4624999999999897</v>
      </c>
      <c r="DO4" s="177">
        <f t="shared" si="7"/>
        <v>5.4999999999999893</v>
      </c>
      <c r="DP4" s="177">
        <f t="shared" si="7"/>
        <v>5.537499999999989</v>
      </c>
      <c r="DQ4" s="177">
        <f t="shared" si="7"/>
        <v>5.5749999999999886</v>
      </c>
      <c r="DR4" s="177">
        <f t="shared" si="7"/>
        <v>5.6124999999999883</v>
      </c>
      <c r="DS4" s="177">
        <f t="shared" si="7"/>
        <v>5.6499999999999879</v>
      </c>
      <c r="DT4" s="177">
        <f t="shared" si="7"/>
        <v>5.6874999999999876</v>
      </c>
      <c r="DU4" s="177">
        <f t="shared" si="7"/>
        <v>5.7249999999999872</v>
      </c>
      <c r="DV4" s="177">
        <f t="shared" si="7"/>
        <v>5.7624999999999869</v>
      </c>
      <c r="DW4" s="177">
        <f t="shared" si="7"/>
        <v>5.7999999999999865</v>
      </c>
      <c r="DX4" s="177">
        <f t="shared" si="7"/>
        <v>5.8374999999999861</v>
      </c>
      <c r="DY4" s="177">
        <f t="shared" si="7"/>
        <v>5.8749999999999858</v>
      </c>
      <c r="DZ4" s="177">
        <f t="shared" si="7"/>
        <v>5.9124999999999854</v>
      </c>
      <c r="EA4" s="177">
        <f t="shared" si="7"/>
        <v>5.9499999999999851</v>
      </c>
      <c r="EB4" s="177">
        <f t="shared" si="7"/>
        <v>5.9874999999999847</v>
      </c>
      <c r="EC4" s="177">
        <f t="shared" si="7"/>
        <v>6.0249999999999844</v>
      </c>
      <c r="ED4" s="177">
        <f t="shared" si="7"/>
        <v>6.062499999999984</v>
      </c>
      <c r="EE4" s="177">
        <f t="shared" si="7"/>
        <v>6.0999999999999837</v>
      </c>
      <c r="EF4" s="177">
        <f t="shared" si="7"/>
        <v>6.1374999999999833</v>
      </c>
      <c r="EG4" s="177">
        <f t="shared" si="7"/>
        <v>6.1749999999999829</v>
      </c>
      <c r="EH4" s="177">
        <f t="shared" si="7"/>
        <v>6.2124999999999826</v>
      </c>
      <c r="EI4" s="177">
        <f t="shared" si="7"/>
        <v>6.2499999999999822</v>
      </c>
      <c r="EJ4" s="177">
        <f t="shared" si="7"/>
        <v>6.2874999999999819</v>
      </c>
      <c r="EK4" s="177">
        <f t="shared" si="7"/>
        <v>6.3249999999999815</v>
      </c>
      <c r="EL4" s="177">
        <f t="shared" si="7"/>
        <v>6.3624999999999812</v>
      </c>
      <c r="EM4" s="177">
        <f t="shared" si="7"/>
        <v>6.3999999999999808</v>
      </c>
      <c r="EN4" s="177">
        <f t="shared" si="7"/>
        <v>6.4374999999999805</v>
      </c>
      <c r="EO4" s="177">
        <f t="shared" si="7"/>
        <v>6.4749999999999801</v>
      </c>
      <c r="EP4" s="177">
        <f t="shared" si="7"/>
        <v>6.5124999999999797</v>
      </c>
      <c r="EQ4" s="177">
        <f t="shared" si="7"/>
        <v>6.5499999999999794</v>
      </c>
      <c r="ER4" s="177">
        <f t="shared" si="7"/>
        <v>6.587499999999979</v>
      </c>
      <c r="ES4" s="177">
        <f t="shared" si="7"/>
        <v>6.6249999999999787</v>
      </c>
      <c r="ET4" s="177">
        <f t="shared" si="7"/>
        <v>6.6624999999999783</v>
      </c>
      <c r="EU4" s="177">
        <f t="shared" si="7"/>
        <v>6.699999999999978</v>
      </c>
      <c r="EV4" s="177">
        <f t="shared" si="7"/>
        <v>6.7374999999999776</v>
      </c>
      <c r="EW4" s="177">
        <f t="shared" si="7"/>
        <v>6.7749999999999773</v>
      </c>
      <c r="EX4" s="177">
        <f t="shared" si="7"/>
        <v>6.8124999999999769</v>
      </c>
      <c r="EY4" s="177">
        <f t="shared" si="7"/>
        <v>6.8499999999999766</v>
      </c>
      <c r="EZ4" s="177">
        <f t="shared" si="7"/>
        <v>6.8874999999999762</v>
      </c>
      <c r="FA4" s="177">
        <f t="shared" si="7"/>
        <v>6.9249999999999758</v>
      </c>
      <c r="FB4" s="177">
        <f t="shared" si="7"/>
        <v>6.9624999999999755</v>
      </c>
      <c r="FC4" s="177">
        <f t="shared" si="7"/>
        <v>6.9999999999999751</v>
      </c>
      <c r="FD4" s="177">
        <f t="shared" si="7"/>
        <v>7.0374999999999748</v>
      </c>
      <c r="FE4" s="177">
        <f t="shared" si="7"/>
        <v>7.0749999999999744</v>
      </c>
      <c r="FF4" s="177">
        <f t="shared" si="7"/>
        <v>7.1124999999999741</v>
      </c>
      <c r="FG4" s="177">
        <f t="shared" si="7"/>
        <v>7.1499999999999737</v>
      </c>
      <c r="FH4" s="177">
        <f t="shared" si="7"/>
        <v>7.1874999999999734</v>
      </c>
      <c r="FI4" s="177">
        <f t="shared" si="7"/>
        <v>7.224999999999973</v>
      </c>
      <c r="FJ4" s="177">
        <f t="shared" si="7"/>
        <v>7.2624999999999726</v>
      </c>
      <c r="FK4" s="177">
        <f t="shared" si="7"/>
        <v>7.2999999999999723</v>
      </c>
      <c r="FL4" s="177">
        <f t="shared" si="7"/>
        <v>7.3374999999999719</v>
      </c>
      <c r="FM4" s="177">
        <f t="shared" ref="FM4:HX7" si="8">IF(ISNONTEXT($AL4),FL4+$AL4,"")</f>
        <v>7.3749999999999716</v>
      </c>
      <c r="FN4" s="177">
        <f t="shared" si="8"/>
        <v>7.4124999999999712</v>
      </c>
      <c r="FO4" s="177">
        <f t="shared" si="8"/>
        <v>7.4499999999999709</v>
      </c>
      <c r="FP4" s="177">
        <f t="shared" si="8"/>
        <v>7.4874999999999705</v>
      </c>
      <c r="FQ4" s="177">
        <f t="shared" si="8"/>
        <v>7.5249999999999702</v>
      </c>
      <c r="FR4" s="177">
        <f t="shared" si="8"/>
        <v>7.5624999999999698</v>
      </c>
      <c r="FS4" s="177">
        <f t="shared" si="8"/>
        <v>7.5999999999999694</v>
      </c>
      <c r="FT4" s="177">
        <f t="shared" si="8"/>
        <v>7.6374999999999691</v>
      </c>
      <c r="FU4" s="177">
        <f t="shared" si="8"/>
        <v>7.6749999999999687</v>
      </c>
      <c r="FV4" s="177">
        <f t="shared" si="8"/>
        <v>7.7124999999999684</v>
      </c>
      <c r="FW4" s="177">
        <f t="shared" si="8"/>
        <v>7.749999999999968</v>
      </c>
      <c r="FX4" s="177">
        <f t="shared" si="8"/>
        <v>7.7874999999999677</v>
      </c>
      <c r="FY4" s="177">
        <f t="shared" si="8"/>
        <v>7.8249999999999673</v>
      </c>
      <c r="FZ4" s="177">
        <f t="shared" si="8"/>
        <v>7.862499999999967</v>
      </c>
      <c r="GA4" s="177">
        <f t="shared" si="8"/>
        <v>7.8999999999999666</v>
      </c>
      <c r="GB4" s="177">
        <f t="shared" si="8"/>
        <v>7.9374999999999662</v>
      </c>
      <c r="GC4" s="177">
        <f t="shared" si="8"/>
        <v>7.9749999999999659</v>
      </c>
      <c r="GD4" s="177">
        <f t="shared" si="8"/>
        <v>8.0124999999999655</v>
      </c>
      <c r="GE4" s="177">
        <f t="shared" si="8"/>
        <v>8.0499999999999652</v>
      </c>
      <c r="GF4" s="177">
        <f t="shared" si="8"/>
        <v>8.0874999999999648</v>
      </c>
      <c r="GG4" s="177">
        <f t="shared" si="8"/>
        <v>8.1249999999999645</v>
      </c>
      <c r="GH4" s="177">
        <f t="shared" si="8"/>
        <v>8.1624999999999641</v>
      </c>
      <c r="GI4" s="177">
        <f t="shared" si="8"/>
        <v>8.1999999999999638</v>
      </c>
      <c r="GJ4" s="177">
        <f t="shared" si="8"/>
        <v>8.2374999999999634</v>
      </c>
      <c r="GK4" s="177">
        <f t="shared" si="8"/>
        <v>8.2749999999999631</v>
      </c>
      <c r="GL4" s="177">
        <f t="shared" si="8"/>
        <v>8.3124999999999627</v>
      </c>
      <c r="GM4" s="177">
        <f t="shared" si="8"/>
        <v>8.3499999999999623</v>
      </c>
      <c r="GN4" s="177">
        <f t="shared" si="8"/>
        <v>8.387499999999962</v>
      </c>
      <c r="GO4" s="177">
        <f t="shared" si="8"/>
        <v>8.4249999999999616</v>
      </c>
      <c r="GP4" s="177">
        <f t="shared" si="8"/>
        <v>8.4624999999999613</v>
      </c>
      <c r="GQ4" s="177">
        <f t="shared" si="8"/>
        <v>8.4999999999999609</v>
      </c>
      <c r="GR4" s="177">
        <f t="shared" si="8"/>
        <v>8.5374999999999606</v>
      </c>
      <c r="GS4" s="177">
        <f t="shared" si="8"/>
        <v>8.5749999999999602</v>
      </c>
      <c r="GT4" s="177">
        <f t="shared" si="8"/>
        <v>8.6124999999999599</v>
      </c>
      <c r="GU4" s="177">
        <f t="shared" si="8"/>
        <v>8.6499999999999595</v>
      </c>
      <c r="GV4" s="177">
        <f t="shared" si="8"/>
        <v>8.6874999999999591</v>
      </c>
      <c r="GW4" s="177">
        <f t="shared" si="8"/>
        <v>8.7249999999999588</v>
      </c>
      <c r="GX4" s="177">
        <f t="shared" si="8"/>
        <v>8.7624999999999584</v>
      </c>
      <c r="GY4" s="177">
        <f t="shared" si="8"/>
        <v>8.7999999999999581</v>
      </c>
      <c r="GZ4" s="177">
        <f t="shared" si="8"/>
        <v>8.8374999999999577</v>
      </c>
      <c r="HA4" s="177">
        <f t="shared" si="8"/>
        <v>8.8749999999999574</v>
      </c>
      <c r="HB4" s="177">
        <f t="shared" si="8"/>
        <v>8.912499999999957</v>
      </c>
      <c r="HC4" s="177">
        <f t="shared" si="8"/>
        <v>8.9499999999999567</v>
      </c>
      <c r="HD4" s="177">
        <f t="shared" si="8"/>
        <v>8.9874999999999563</v>
      </c>
      <c r="HE4" s="177">
        <f t="shared" si="8"/>
        <v>9.0249999999999559</v>
      </c>
      <c r="HF4" s="177">
        <f t="shared" si="8"/>
        <v>9.0624999999999556</v>
      </c>
      <c r="HG4" s="177">
        <f t="shared" si="8"/>
        <v>9.0999999999999552</v>
      </c>
      <c r="HH4" s="177">
        <f t="shared" si="8"/>
        <v>9.1374999999999549</v>
      </c>
      <c r="HI4" s="177">
        <f t="shared" si="8"/>
        <v>9.1749999999999545</v>
      </c>
      <c r="HJ4" s="177">
        <f t="shared" si="8"/>
        <v>9.2124999999999542</v>
      </c>
      <c r="HK4" s="177">
        <f t="shared" si="8"/>
        <v>9.2499999999999538</v>
      </c>
      <c r="HL4" s="177">
        <f t="shared" si="8"/>
        <v>9.2874999999999535</v>
      </c>
      <c r="HM4" s="177">
        <f t="shared" si="8"/>
        <v>9.3249999999999531</v>
      </c>
      <c r="HN4" s="177">
        <f t="shared" si="8"/>
        <v>9.3624999999999527</v>
      </c>
      <c r="HO4" s="177">
        <f t="shared" si="8"/>
        <v>9.3999999999999524</v>
      </c>
      <c r="HP4" s="177">
        <f t="shared" si="8"/>
        <v>9.437499999999952</v>
      </c>
      <c r="HQ4" s="177">
        <f t="shared" si="8"/>
        <v>9.4749999999999517</v>
      </c>
      <c r="HR4" s="177">
        <f t="shared" si="8"/>
        <v>9.5124999999999513</v>
      </c>
      <c r="HS4" s="177">
        <f t="shared" si="8"/>
        <v>9.549999999999951</v>
      </c>
      <c r="HT4" s="177">
        <f t="shared" si="8"/>
        <v>9.5874999999999506</v>
      </c>
      <c r="HU4" s="177">
        <f t="shared" si="8"/>
        <v>9.6249999999999503</v>
      </c>
      <c r="HV4" s="177">
        <f t="shared" si="8"/>
        <v>9.6624999999999499</v>
      </c>
      <c r="HW4" s="177">
        <f t="shared" si="8"/>
        <v>9.6999999999999496</v>
      </c>
      <c r="HX4" s="177">
        <f t="shared" si="8"/>
        <v>9.7374999999999492</v>
      </c>
      <c r="HY4" s="177">
        <f t="shared" ref="HY4:ID6" si="9">IF(ISNONTEXT($AL4),HX4+$AL4,"")</f>
        <v>9.7749999999999488</v>
      </c>
      <c r="HZ4" s="177">
        <f t="shared" si="9"/>
        <v>9.8124999999999485</v>
      </c>
      <c r="IA4" s="177">
        <f t="shared" si="9"/>
        <v>9.8499999999999481</v>
      </c>
      <c r="IB4" s="177">
        <f t="shared" si="9"/>
        <v>9.8874999999999478</v>
      </c>
      <c r="IC4" s="177">
        <f t="shared" si="9"/>
        <v>9.9249999999999474</v>
      </c>
      <c r="ID4" s="177">
        <f t="shared" si="9"/>
        <v>9.9624999999999471</v>
      </c>
      <c r="IE4" s="192">
        <f>IF(ISNONTEXT($AL4),ID4+$AL4-0.001,"")</f>
        <v>9.9989999999999473</v>
      </c>
      <c r="IF4" s="193">
        <f t="shared" ref="IF4:IF35" si="10">IF(ISNONTEXT($U4),IF($K4="R",_xlfn.BETA.DIST(AM4,$Q4,$R4,FALSE,$D4,$F4),_xlfn.BETA.DIST(AM4,$R4,$Q4,FALSE,$D4,$F4)),NA())</f>
        <v>0</v>
      </c>
      <c r="IG4" s="193">
        <f t="shared" ref="IG4:KR7" si="11">IF(ISNONTEXT($U4),IF($K4="R",_xlfn.BETA.DIST(AN4,$Q4,$R4,FALSE,$D4,$F4),_xlfn.BETA.DIST(AN4,$R4,$Q4,FALSE,$D4,$F4)),NA())</f>
        <v>1.3585215130987819E-5</v>
      </c>
      <c r="IH4" s="193">
        <f t="shared" si="11"/>
        <v>1.0544577673291286E-4</v>
      </c>
      <c r="II4" s="193">
        <f t="shared" si="11"/>
        <v>3.4523052032579561E-4</v>
      </c>
      <c r="IJ4" s="193">
        <f t="shared" si="11"/>
        <v>7.9371477325414956E-4</v>
      </c>
      <c r="IK4" s="193">
        <f t="shared" si="11"/>
        <v>1.5033695267944423E-3</v>
      </c>
      <c r="IL4" s="193">
        <f t="shared" si="11"/>
        <v>2.5189073429053143E-3</v>
      </c>
      <c r="IM4" s="193">
        <f t="shared" si="11"/>
        <v>3.8778056205858564E-3</v>
      </c>
      <c r="IN4" s="193">
        <f t="shared" si="11"/>
        <v>5.6108078365409613E-3</v>
      </c>
      <c r="IO4" s="193">
        <f t="shared" si="11"/>
        <v>7.742403364665266E-3</v>
      </c>
      <c r="IP4" s="193">
        <f t="shared" si="11"/>
        <v>1.029128646875007E-2</v>
      </c>
      <c r="IQ4" s="193">
        <f t="shared" si="11"/>
        <v>1.3270795052788643E-2</v>
      </c>
      <c r="IR4" s="193">
        <f t="shared" si="11"/>
        <v>1.6689329743306853E-2</v>
      </c>
      <c r="IS4" s="193">
        <f t="shared" si="11"/>
        <v>2.0550753868276348E-2</v>
      </c>
      <c r="IT4" s="193">
        <f t="shared" si="11"/>
        <v>2.4854774887376915E-2</v>
      </c>
      <c r="IU4" s="193">
        <f t="shared" si="11"/>
        <v>2.9597307818664716E-2</v>
      </c>
      <c r="IV4" s="193">
        <f t="shared" si="11"/>
        <v>3.4770821197070582E-2</v>
      </c>
      <c r="IW4" s="193">
        <f t="shared" si="11"/>
        <v>4.0364666090601214E-2</v>
      </c>
      <c r="IX4" s="193">
        <f t="shared" si="11"/>
        <v>4.6365388690643883E-2</v>
      </c>
      <c r="IY4" s="193">
        <f t="shared" si="11"/>
        <v>5.2757026983379668E-2</v>
      </c>
      <c r="IZ4" s="193">
        <f t="shared" si="11"/>
        <v>5.9521392000000325E-2</v>
      </c>
      <c r="JA4" s="193">
        <f t="shared" si="11"/>
        <v>6.663833413418456E-2</v>
      </c>
      <c r="JB4" s="193">
        <f t="shared" si="11"/>
        <v>7.4085995006138577E-2</v>
      </c>
      <c r="JC4" s="193">
        <f t="shared" si="11"/>
        <v>8.1841045343427593E-2</v>
      </c>
      <c r="JD4" s="193">
        <f t="shared" si="11"/>
        <v>8.9878909339828755E-2</v>
      </c>
      <c r="JE4" s="193">
        <f t="shared" si="11"/>
        <v>9.8173975944519584E-2</v>
      </c>
      <c r="JF4" s="193">
        <f t="shared" si="11"/>
        <v>0.10669979752507915</v>
      </c>
      <c r="JG4" s="193">
        <f t="shared" si="11"/>
        <v>0.11542927633901788</v>
      </c>
      <c r="JH4" s="193">
        <f t="shared" si="11"/>
        <v>0.12433483923987718</v>
      </c>
      <c r="JI4" s="193">
        <f t="shared" si="11"/>
        <v>0.13338860103533695</v>
      </c>
      <c r="JJ4" s="193">
        <f t="shared" si="11"/>
        <v>0.14256251690625071</v>
      </c>
      <c r="JK4" s="193">
        <f t="shared" si="11"/>
        <v>0.15182852428708885</v>
      </c>
      <c r="JL4" s="193">
        <f t="shared" si="11"/>
        <v>0.16115867459990399</v>
      </c>
      <c r="JM4" s="193">
        <f t="shared" si="11"/>
        <v>0.17052525522565662</v>
      </c>
      <c r="JN4" s="193">
        <f t="shared" si="11"/>
        <v>0.17990090208853324</v>
      </c>
      <c r="JO4" s="193">
        <f t="shared" si="11"/>
        <v>0.18925870322076499</v>
      </c>
      <c r="JP4" s="193">
        <f t="shared" si="11"/>
        <v>0.19857229366741483</v>
      </c>
      <c r="JQ4" s="193">
        <f t="shared" si="11"/>
        <v>0.20781594208263307</v>
      </c>
      <c r="JR4" s="193">
        <f t="shared" si="11"/>
        <v>0.21696462936099695</v>
      </c>
      <c r="JS4" s="193">
        <f t="shared" si="11"/>
        <v>0.22599411963974694</v>
      </c>
      <c r="JT4" s="193">
        <f t="shared" si="11"/>
        <v>0.23488102400000091</v>
      </c>
      <c r="JU4" s="193">
        <f t="shared" si="11"/>
        <v>0.24360285718738656</v>
      </c>
      <c r="JV4" s="193">
        <f t="shared" si="11"/>
        <v>0.25213808766495871</v>
      </c>
      <c r="JW4" s="193">
        <f t="shared" si="11"/>
        <v>0.26046618130378529</v>
      </c>
      <c r="JX4" s="193">
        <f t="shared" si="11"/>
        <v>0.26856763900917396</v>
      </c>
      <c r="JY4" s="193">
        <f t="shared" si="11"/>
        <v>0.27642402857318166</v>
      </c>
      <c r="JZ4" s="193">
        <f t="shared" si="11"/>
        <v>0.28401801103680102</v>
      </c>
      <c r="KA4" s="193">
        <f t="shared" si="11"/>
        <v>0.29133336183804809</v>
      </c>
      <c r="KB4" s="193">
        <f t="shared" si="11"/>
        <v>0.29835498701507818</v>
      </c>
      <c r="KC4" s="193">
        <f t="shared" si="11"/>
        <v>0.30506893472645408</v>
      </c>
      <c r="KD4" s="193">
        <f t="shared" si="11"/>
        <v>0.31146240234375006</v>
      </c>
      <c r="KE4" s="193">
        <f t="shared" si="11"/>
        <v>0.31752373936482703</v>
      </c>
      <c r="KF4" s="193">
        <f t="shared" si="11"/>
        <v>0.32324244638933813</v>
      </c>
      <c r="KG4" s="193">
        <f t="shared" si="11"/>
        <v>0.3286091703913307</v>
      </c>
      <c r="KH4" s="193">
        <f t="shared" si="11"/>
        <v>0.33361569651719525</v>
      </c>
      <c r="KI4" s="193">
        <f t="shared" si="11"/>
        <v>0.33825493663067613</v>
      </c>
      <c r="KJ4" s="193">
        <f t="shared" si="11"/>
        <v>0.34252091482020236</v>
      </c>
      <c r="KK4" s="193">
        <f t="shared" si="11"/>
        <v>0.34640875007742106</v>
      </c>
      <c r="KL4" s="193">
        <f t="shared" si="11"/>
        <v>0.34991463634951797</v>
      </c>
      <c r="KM4" s="193">
        <f t="shared" si="11"/>
        <v>0.35303582016169011</v>
      </c>
      <c r="KN4" s="193">
        <f t="shared" si="11"/>
        <v>0.35577057599999989</v>
      </c>
      <c r="KO4" s="193">
        <f t="shared" si="11"/>
        <v>0.3581181796387774</v>
      </c>
      <c r="KP4" s="193">
        <f t="shared" si="11"/>
        <v>0.36007887959075985</v>
      </c>
      <c r="KQ4" s="193">
        <f t="shared" si="11"/>
        <v>0.3616538668522562</v>
      </c>
      <c r="KR4" s="193">
        <f t="shared" si="11"/>
        <v>0.36284524310980198</v>
      </c>
      <c r="KS4" s="193">
        <f t="shared" ref="KS4:ND7" si="12">IF(ISNONTEXT($U4),IF($K4="R",_xlfn.BETA.DIST(CZ4,$Q4,$R4,FALSE,$D4,$F4),_xlfn.BETA.DIST(CZ4,$R4,$Q4,FALSE,$D4,$F4)),NA())</f>
        <v>0.36365598756903078</v>
      </c>
      <c r="KT4" s="193">
        <f t="shared" si="12"/>
        <v>0.36408992256082368</v>
      </c>
      <c r="KU4" s="193">
        <f t="shared" si="12"/>
        <v>0.36415167807421517</v>
      </c>
      <c r="KV4" s="193">
        <f t="shared" si="12"/>
        <v>0.36384665536003291</v>
      </c>
      <c r="KW4" s="193">
        <f t="shared" si="12"/>
        <v>0.36318098974382057</v>
      </c>
      <c r="KX4" s="193">
        <f t="shared" si="12"/>
        <v>0.36216151278125042</v>
      </c>
      <c r="KY4" s="193">
        <f t="shared" si="12"/>
        <v>0.36079571388396764</v>
      </c>
      <c r="KZ4" s="193">
        <f t="shared" si="12"/>
        <v>0.35909170153861986</v>
      </c>
      <c r="LA4" s="193">
        <f t="shared" si="12"/>
        <v>0.35705816423671927</v>
      </c>
      <c r="LB4" s="193">
        <f t="shared" si="12"/>
        <v>0.35470433122795808</v>
      </c>
      <c r="LC4" s="193">
        <f t="shared" si="12"/>
        <v>0.35203993320465166</v>
      </c>
      <c r="LD4" s="193">
        <f t="shared" si="12"/>
        <v>0.3490751630201086</v>
      </c>
      <c r="LE4" s="193">
        <f t="shared" si="12"/>
        <v>0.34582063653894723</v>
      </c>
      <c r="LF4" s="193">
        <f t="shared" si="12"/>
        <v>0.34228735371265889</v>
      </c>
      <c r="LG4" s="193">
        <f t="shared" si="12"/>
        <v>0.33848665996909538</v>
      </c>
      <c r="LH4" s="193">
        <f t="shared" si="12"/>
        <v>0.33443020800000128</v>
      </c>
      <c r="LI4" s="193">
        <f t="shared" si="12"/>
        <v>0.33012992002624292</v>
      </c>
      <c r="LJ4" s="193">
        <f t="shared" si="12"/>
        <v>0.32559795061599389</v>
      </c>
      <c r="LK4" s="193">
        <f t="shared" si="12"/>
        <v>0.32084665012682156</v>
      </c>
      <c r="LL4" s="193">
        <f t="shared" si="12"/>
        <v>0.31588852883838742</v>
      </c>
      <c r="LM4" s="193">
        <f t="shared" si="12"/>
        <v>0.31073622183831973</v>
      </c>
      <c r="LN4" s="193">
        <f t="shared" si="12"/>
        <v>0.30540245471974115</v>
      </c>
      <c r="LO4" s="193">
        <f t="shared" si="12"/>
        <v>0.29990001014493922</v>
      </c>
      <c r="LP4" s="193">
        <f t="shared" si="12"/>
        <v>0.29424169532575145</v>
      </c>
      <c r="LQ4" s="193">
        <f t="shared" si="12"/>
        <v>0.28844031046739954</v>
      </c>
      <c r="LR4" s="193">
        <f t="shared" si="12"/>
        <v>0.28250861821875234</v>
      </c>
      <c r="LS4" s="193">
        <f t="shared" si="12"/>
        <v>0.27645931416831321</v>
      </c>
      <c r="LT4" s="193">
        <f t="shared" si="12"/>
        <v>0.27030499842163758</v>
      </c>
      <c r="LU4" s="193">
        <f t="shared" si="12"/>
        <v>0.26405814829236018</v>
      </c>
      <c r="LV4" s="193">
        <f t="shared" si="12"/>
        <v>0.25773109213557344</v>
      </c>
      <c r="LW4" s="193">
        <f t="shared" si="12"/>
        <v>0.25133598434894083</v>
      </c>
      <c r="LX4" s="193">
        <f t="shared" si="12"/>
        <v>0.24488478156364479</v>
      </c>
      <c r="LY4" s="193">
        <f t="shared" si="12"/>
        <v>0.23838922004406812</v>
      </c>
      <c r="LZ4" s="193">
        <f t="shared" si="12"/>
        <v>0.23186079431198617</v>
      </c>
      <c r="MA4" s="193">
        <f t="shared" si="12"/>
        <v>0.22531073700800308</v>
      </c>
      <c r="MB4" s="193">
        <f t="shared" si="12"/>
        <v>0.21875000000000325</v>
      </c>
      <c r="MC4" s="193">
        <f t="shared" si="12"/>
        <v>0.21218923674550327</v>
      </c>
      <c r="MD4" s="193">
        <f t="shared" si="12"/>
        <v>0.20563878591198653</v>
      </c>
      <c r="ME4" s="193">
        <f t="shared" si="12"/>
        <v>0.19910865625657712</v>
      </c>
      <c r="MF4" s="193">
        <f t="shared" si="12"/>
        <v>0.19260851276375987</v>
      </c>
      <c r="MG4" s="193">
        <f t="shared" si="12"/>
        <v>0.18614766403729591</v>
      </c>
      <c r="MH4" s="193">
        <f t="shared" si="12"/>
        <v>0.17973505093998307</v>
      </c>
      <c r="MI4" s="193">
        <f t="shared" si="12"/>
        <v>0.17337923647251577</v>
      </c>
      <c r="MJ4" s="193">
        <f t="shared" si="12"/>
        <v>0.16708839688035876</v>
      </c>
      <c r="MK4" s="193">
        <f t="shared" si="12"/>
        <v>0.16087031397531071</v>
      </c>
      <c r="ML4" s="193">
        <f t="shared" si="12"/>
        <v>0.15473236865625345</v>
      </c>
      <c r="MM4" s="193">
        <f t="shared" si="12"/>
        <v>0.14868153561150296</v>
      </c>
      <c r="MN4" s="193">
        <f t="shared" si="12"/>
        <v>0.14272437918315672</v>
      </c>
      <c r="MO4" s="193">
        <f t="shared" si="12"/>
        <v>0.1368670503719091</v>
      </c>
      <c r="MP4" s="193">
        <f t="shared" si="12"/>
        <v>0.13111528495895064</v>
      </c>
      <c r="MQ4" s="193">
        <f t="shared" si="12"/>
        <v>0.12547440271979099</v>
      </c>
      <c r="MR4" s="193">
        <f t="shared" si="12"/>
        <v>0.11994930770316019</v>
      </c>
      <c r="MS4" s="193">
        <f t="shared" si="12"/>
        <v>0.11454448954651933</v>
      </c>
      <c r="MT4" s="193">
        <f t="shared" si="12"/>
        <v>0.10926402579818545</v>
      </c>
      <c r="MU4" s="193">
        <f t="shared" si="12"/>
        <v>0.10411158521461264</v>
      </c>
      <c r="MV4" s="193">
        <f t="shared" si="12"/>
        <v>9.9090432000003378E-2</v>
      </c>
      <c r="MW4" s="193">
        <f t="shared" si="12"/>
        <v>9.4203430954117831E-2</v>
      </c>
      <c r="MX4" s="193">
        <f t="shared" si="12"/>
        <v>8.9453053492943843E-2</v>
      </c>
      <c r="MY4" s="193">
        <f t="shared" si="12"/>
        <v>8.484138450573879E-2</v>
      </c>
      <c r="MZ4" s="193">
        <f t="shared" si="12"/>
        <v>8.0370130010909785E-2</v>
      </c>
      <c r="NA4" s="193">
        <f t="shared" si="12"/>
        <v>7.6040625572207629E-2</v>
      </c>
      <c r="NB4" s="193">
        <f t="shared" si="12"/>
        <v>7.1853845435819949E-2</v>
      </c>
      <c r="NC4" s="193">
        <f t="shared" si="12"/>
        <v>6.7810412348121199E-2</v>
      </c>
      <c r="ND4" s="193">
        <f t="shared" si="12"/>
        <v>6.3910608013101805E-2</v>
      </c>
      <c r="NE4" s="193">
        <f t="shared" ref="NE4:PP7" si="13">IF(ISNONTEXT($U4),IF($K4="R",_xlfn.BETA.DIST(FL4,$Q4,$R4,FALSE,$D4,$F4),_xlfn.BETA.DIST(FL4,$R4,$Q4,FALSE,$D4,$F4)),NA())</f>
        <v>6.0154384147834444E-2</v>
      </c>
      <c r="NF4" s="193">
        <f t="shared" si="13"/>
        <v>5.6541374093752657E-2</v>
      </c>
      <c r="NG4" s="193">
        <f t="shared" si="13"/>
        <v>5.3070904941018265E-2</v>
      </c>
      <c r="NH4" s="193">
        <f t="shared" si="13"/>
        <v>4.9742010122824157E-2</v>
      </c>
      <c r="NI4" s="193">
        <f t="shared" si="13"/>
        <v>4.6553442436143372E-2</v>
      </c>
      <c r="NJ4" s="193">
        <f t="shared" si="13"/>
        <v>4.3503687445161261E-2</v>
      </c>
      <c r="NK4" s="193">
        <f t="shared" si="13"/>
        <v>4.0590977223452042E-2</v>
      </c>
      <c r="NL4" s="193">
        <f t="shared" si="13"/>
        <v>3.7813304390846597E-2</v>
      </c>
      <c r="NM4" s="193">
        <f t="shared" si="13"/>
        <v>3.5168436400918747E-2</v>
      </c>
      <c r="NN4" s="193">
        <f t="shared" si="13"/>
        <v>3.2653930035064498E-2</v>
      </c>
      <c r="NO4" s="193">
        <f t="shared" si="13"/>
        <v>3.0267146059286387E-2</v>
      </c>
      <c r="NP4" s="193">
        <f t="shared" si="13"/>
        <v>2.8005264000001886E-2</v>
      </c>
      <c r="NQ4" s="193">
        <f t="shared" si="13"/>
        <v>2.5865296995489402E-2</v>
      </c>
      <c r="NR4" s="193">
        <f t="shared" si="13"/>
        <v>2.384410667995401E-2</v>
      </c>
      <c r="NS4" s="193">
        <f t="shared" si="13"/>
        <v>2.1938418057645261E-2</v>
      </c>
      <c r="NT4" s="193">
        <f t="shared" si="13"/>
        <v>2.014483432498948E-2</v>
      </c>
      <c r="NU4" s="193">
        <f t="shared" si="13"/>
        <v>1.8459851599305663E-2</v>
      </c>
      <c r="NV4" s="193">
        <f t="shared" si="13"/>
        <v>1.6879873513364476E-2</v>
      </c>
      <c r="NW4" s="193">
        <f t="shared" si="13"/>
        <v>1.5401225635814466E-2</v>
      </c>
      <c r="NX4" s="193">
        <f t="shared" si="13"/>
        <v>1.4020169678349535E-2</v>
      </c>
      <c r="NY4" s="193">
        <f t="shared" si="13"/>
        <v>1.273291745141401E-2</v>
      </c>
      <c r="NZ4" s="193">
        <f t="shared" si="13"/>
        <v>1.1535644531251114E-2</v>
      </c>
      <c r="OA4" s="193">
        <f t="shared" si="13"/>
        <v>1.0424503602181985E-2</v>
      </c>
      <c r="OB4" s="193">
        <f t="shared" si="13"/>
        <v>9.3956374391694752E-3</v>
      </c>
      <c r="OC4" s="193">
        <f t="shared" si="13"/>
        <v>8.445191496962037E-3</v>
      </c>
      <c r="OD4" s="193">
        <f t="shared" si="13"/>
        <v>7.5693260734385794E-3</v>
      </c>
      <c r="OE4" s="193">
        <f t="shared" si="13"/>
        <v>6.7642280161750775E-3</v>
      </c>
      <c r="OF4" s="193">
        <f t="shared" si="13"/>
        <v>6.0261219427375995E-3</v>
      </c>
      <c r="OG4" s="193">
        <f t="shared" si="13"/>
        <v>5.3512809467658566E-3</v>
      </c>
      <c r="OH4" s="193">
        <f t="shared" si="13"/>
        <v>4.7360367635531182E-3</v>
      </c>
      <c r="OI4" s="193">
        <f t="shared" si="13"/>
        <v>4.1767893705477559E-3</v>
      </c>
      <c r="OJ4" s="193">
        <f t="shared" si="13"/>
        <v>3.6700160000004978E-3</v>
      </c>
      <c r="OK4" s="193">
        <f t="shared" si="13"/>
        <v>3.2122795428613671E-3</v>
      </c>
      <c r="OL4" s="193">
        <f t="shared" si="13"/>
        <v>2.8002363249867621E-3</v>
      </c>
      <c r="OM4" s="193">
        <f t="shared" si="13"/>
        <v>2.4306432387560853E-3</v>
      </c>
      <c r="ON4" s="193">
        <f t="shared" si="13"/>
        <v>2.1003642153127207E-3</v>
      </c>
      <c r="OO4" s="193">
        <f t="shared" si="13"/>
        <v>1.8063760248416153E-3</v>
      </c>
      <c r="OP4" s="193">
        <f t="shared" si="13"/>
        <v>1.5457733945702075E-3</v>
      </c>
      <c r="OQ4" s="193">
        <f t="shared" si="13"/>
        <v>1.315773436535195E-3</v>
      </c>
      <c r="OR4" s="193">
        <f t="shared" si="13"/>
        <v>1.1137193795913783E-3</v>
      </c>
      <c r="OS4" s="193">
        <f t="shared" si="13"/>
        <v>9.3708360265292118E-4</v>
      </c>
      <c r="OT4" s="193">
        <f t="shared" si="13"/>
        <v>7.8346996875016262E-4</v>
      </c>
      <c r="OU4" s="193">
        <f t="shared" si="13"/>
        <v>6.5061546215780118E-4</v>
      </c>
      <c r="OV4" s="193">
        <f t="shared" si="13"/>
        <v>5.3639113360191414E-4</v>
      </c>
      <c r="OW4" s="193">
        <f t="shared" si="13"/>
        <v>4.3880236138464391E-4</v>
      </c>
      <c r="OX4" s="193">
        <f t="shared" si="13"/>
        <v>3.5598843917591347E-4</v>
      </c>
      <c r="OY4" s="193">
        <f t="shared" si="13"/>
        <v>2.8622150421150086E-4</v>
      </c>
      <c r="OZ4" s="193">
        <f t="shared" si="13"/>
        <v>2.2790482270623969E-4</v>
      </c>
      <c r="PA4" s="193">
        <f t="shared" si="13"/>
        <v>1.7957045243973871E-4</v>
      </c>
      <c r="PB4" s="193">
        <f t="shared" si="13"/>
        <v>1.3987630570025153E-4</v>
      </c>
      <c r="PC4" s="193">
        <f t="shared" si="13"/>
        <v>1.0760263907972702E-4</v>
      </c>
      <c r="PD4" s="193">
        <f t="shared" si="13"/>
        <v>8.1648000000028665E-5</v>
      </c>
      <c r="PE4" s="193">
        <f t="shared" si="13"/>
        <v>6.1024663316514641E-5</v>
      </c>
      <c r="PF4" s="193">
        <f t="shared" si="13"/>
        <v>4.4853594890849898E-5</v>
      </c>
      <c r="PG4" s="193">
        <f t="shared" si="13"/>
        <v>3.2358982649911247E-5</v>
      </c>
      <c r="PH4" s="193">
        <f t="shared" si="13"/>
        <v>2.2862379352074522E-5</v>
      </c>
      <c r="PI4" s="193">
        <f t="shared" si="13"/>
        <v>1.577650506592573E-5</v>
      </c>
      <c r="PJ4" s="193">
        <f t="shared" si="13"/>
        <v>1.0598761229621593E-5</v>
      </c>
      <c r="PK4" s="193">
        <f t="shared" si="13"/>
        <v>6.9045121016474155E-6</v>
      </c>
      <c r="PL4" s="193">
        <f t="shared" si="13"/>
        <v>4.3401934356507191E-6</v>
      </c>
      <c r="PM4" s="193">
        <f t="shared" si="13"/>
        <v>2.6163123133256765E-6</v>
      </c>
      <c r="PN4" s="193">
        <f t="shared" si="13"/>
        <v>1.500406250001159E-6</v>
      </c>
      <c r="PO4" s="193">
        <f t="shared" si="13"/>
        <v>8.1003394764998892E-7</v>
      </c>
      <c r="PP4" s="193">
        <f t="shared" si="13"/>
        <v>4.0587440947239898E-7</v>
      </c>
      <c r="PQ4" s="193">
        <f t="shared" ref="PQ4:PX19" si="14">IF(ISNONTEXT($U4),IF($K4="R",_xlfn.BETA.DIST(HX4,$Q4,$R4,FALSE,$D4,$F4),_xlfn.BETA.DIST(HX4,$R4,$Q4,FALSE,$D4,$F4)),NA())</f>
        <v>1.8501554902993078E-7</v>
      </c>
      <c r="PR4" s="193">
        <f t="shared" si="14"/>
        <v>7.4517925104100083E-8</v>
      </c>
      <c r="PS4" s="193">
        <f t="shared" si="14"/>
        <v>2.534381103519776E-8</v>
      </c>
      <c r="PT4" s="193">
        <f t="shared" si="14"/>
        <v>6.7464642560138053E-9</v>
      </c>
      <c r="PU4" s="193">
        <f t="shared" si="14"/>
        <v>1.2191980755971441E-9</v>
      </c>
      <c r="PV4" s="193">
        <f t="shared" si="14"/>
        <v>1.0867348800045467E-10</v>
      </c>
      <c r="PW4" s="193">
        <f t="shared" si="14"/>
        <v>1.7238810312646723E-12</v>
      </c>
      <c r="PX4" s="193">
        <f t="shared" si="14"/>
        <v>6.2903775556886981E-22</v>
      </c>
    </row>
    <row r="5" spans="1:441" x14ac:dyDescent="0.45">
      <c r="A5" s="20">
        <v>2</v>
      </c>
      <c r="B5" s="134"/>
      <c r="C5" s="279">
        <v>16</v>
      </c>
      <c r="D5" s="280">
        <f t="shared" ref="D5:D68" si="15">IF(ISBLANK(E5),"",IF(NOT(ISBLANK(C5)),C5,IF(NOT(ISBLANK(B5)),E5*(1+B5),E5*(1+$D$2))))</f>
        <v>16</v>
      </c>
      <c r="E5" s="281">
        <v>20</v>
      </c>
      <c r="F5" s="280">
        <f t="shared" ref="F5:F68" si="16">IF(ISBLANK(E5),"",IF(NOT(ISBLANK(G5)),G5,IF(NOT(ISBLANK(H5)),E5*(1+H5),E5*(1+$F$2))))</f>
        <v>40</v>
      </c>
      <c r="G5" s="279"/>
      <c r="H5" s="135"/>
      <c r="I5" s="110">
        <f t="shared" ref="I5:I68" si="17">IF(OR(ISBLANK(E5),ISBLANK(F5),ISBLANK(D5)),"",IF(OR(D5=0,E5=0,F5=0),-1,IF(AND(D5&gt;0,E5&gt;0,F5&gt;0),IF(OR(E5&gt;D5,E5=D5),IF(OR(F5&gt;E5,F5=E5),1,-1),-1))))</f>
        <v>1</v>
      </c>
      <c r="J5" s="21">
        <f t="shared" ref="J5:J68" si="18">IF(AND(D5&gt;0,E5&gt;0,F5&gt;0),MIN(((E5-D5)/(F5-D5))*100,((F5-E5)/(F5-D5))*100),"")</f>
        <v>16.666666666666664</v>
      </c>
      <c r="K5" s="22" t="str">
        <f t="shared" ref="K5:K68" si="19">IF(AND(D5&gt;0,E5&gt;0,F5&gt;0),IF((E5-D5)&gt;(F5-E5),"L",IF((E5-D5)=(F5-E5),"EQ","R")),"")</f>
        <v>R</v>
      </c>
      <c r="L5" s="23" t="str">
        <f>IF(J5="","",IF(OR($J5&lt;Skew!$B$3,$J5=Skew!$B$3),IF($J5&gt;Skew!$C$3,Skew!$A$3,IF($J5&gt;Skew!$C$4,Skew!$A$4,IF($J5&gt;Skew!$C$5,Skew!$A$5,IF($J5&gt;Skew!$C$6,Skew!$A$6,IF($J5&gt;Skew!$C$7,Skew!$A$7,IF($J5&gt;Skew!$C$8,Skew!$A$8,IF($J5&gt;Skew!$C$9,Skew!$A$9,IF($J5&gt;Skew!$C$10,Skew!$A$10,IF($J5&gt;Skew!$C$11,Skew!$A$11,IF($J5&gt;Skew!$C$12,Skew!$A$12,IF($J5&gt;Skew!$C$13,Skew!$A$13,IF($J5&gt;Skew!$C$14,Skew!$A$14,IF($J5&gt;Skew!$C$15,Skew!$A$15,IF($J5&gt;Skew!$C$16,Skew!$A$16,Skew!$A$17)
)))))))))))))))</f>
        <v>High skew</v>
      </c>
      <c r="M5" s="22">
        <f>IF(J5="","",MATCH(L5,Skew!$A$3:$A$17,0))</f>
        <v>9</v>
      </c>
      <c r="N5" s="22">
        <f t="shared" si="0"/>
        <v>28</v>
      </c>
      <c r="O5" s="24" t="s">
        <v>27</v>
      </c>
      <c r="P5" s="22">
        <f>IF(OR(J5="",O5=""),"",MATCH(O5,Confidence!$A$3:$A$12,0))</f>
        <v>5</v>
      </c>
      <c r="Q5" s="25">
        <f t="shared" si="1"/>
        <v>1.8</v>
      </c>
      <c r="R5" s="25">
        <f t="shared" si="2"/>
        <v>5</v>
      </c>
      <c r="S5" s="22"/>
      <c r="T5" s="102">
        <f t="shared" si="3"/>
        <v>22.352800000000002</v>
      </c>
      <c r="U5" s="102">
        <f t="shared" si="4"/>
        <v>3.7919999999999998</v>
      </c>
      <c r="V5" s="37">
        <f t="shared" si="5"/>
        <v>14.379263999999999</v>
      </c>
      <c r="W5" s="115">
        <v>25</v>
      </c>
      <c r="X5" s="204">
        <f>IF(AND(D5&gt;0,E5&gt;0,F5&gt;0,Q5&gt;0,R5&gt;0,W5&gt;0,NOT(O5="")),ABS(VLOOKUP($W$1,VLookups!$A$30:$B$31,2,FALSE)-_xlfn.BETA.DIST(W5,IF(K5="L",R5,Q5),IF(K5="L",Q5,R5),TRUE,D5,F5)),"")</f>
        <v>0.76536608314137167</v>
      </c>
      <c r="Y5" s="112">
        <f>IF(OR($Q5="",$R5=""),"",_xlfn.BETA.INV(ABS(VLOOKUP($W$1,VLookups!$A$30:$B$31,2,FALSE)-Y$3),IF($K5="L",$R5,$Q5),IF($K5="L",$Q5,$R5),$D5,$F5))</f>
        <v>25.565686052284473</v>
      </c>
      <c r="Z5" s="113">
        <f>IF(OR($Q5="",$R5=""),"",_xlfn.BETA.INV(ABS(VLOOKUP($W$1,VLookups!$A$30:$B$31,2,FALSE)-Z$3),IF($K5="L",$R5,$Q5),IF($K5="L",$Q5,$R5),$D5,$F5))</f>
        <v>29.477358815882063</v>
      </c>
      <c r="AA5" s="112">
        <f>IF(OR($Q5="",$R5=""),"",_xlfn.BETA.INV(ABS(VLOOKUP($W$1,VLookups!$A$30:$B$31,2,FALSE)-AA$3),IF($K5="L",$R5,$Q5),IF($K5="L",$Q5,$R5),$D5,$F5))</f>
        <v>17.848186118900223</v>
      </c>
      <c r="AB5" s="113">
        <f>IF(OR($Q5="",$R5=""),"",_xlfn.BETA.INV(ABS(VLOOKUP($W$1,VLookups!$A$30:$B$31,2,FALSE)-AB$3),IF($K5="L",$R5,$Q5),IF($K5="L",$Q5,$R5),$D5,$F5))</f>
        <v>18.897479218290048</v>
      </c>
      <c r="AC5" s="112">
        <f>IF(OR($Q5="",$R5=""),"",_xlfn.BETA.INV(ABS(VLOOKUP($W$1,VLookups!$A$30:$B$31,2,FALSE)-AC$3),IF($K5="L",$R5,$Q5),IF($K5="L",$Q5,$R5),$D5,$F5))</f>
        <v>19.851706426106993</v>
      </c>
      <c r="AD5" s="113">
        <f>IF(OR($Q5="",$R5=""),"",_xlfn.BETA.INV(ABS(VLOOKUP($W$1,VLookups!$A$30:$B$31,2,FALSE)-AD$3),IF($K5="L",$R5,$Q5),IF($K5="L",$Q5,$R5),$D5,$F5))</f>
        <v>20.795654346196887</v>
      </c>
      <c r="AE5" s="112">
        <f>IF(OR($Q5="",$R5=""),"",_xlfn.BETA.INV(ABS(VLOOKUP($W$1,VLookups!$A$30:$B$31,2,FALSE)-AE$3),IF($K5="L",$R5,$Q5),IF($K5="L",$Q5,$R5),$D5,$F5))</f>
        <v>21.777475164370468</v>
      </c>
      <c r="AF5" s="113">
        <f>IF(OR($Q5="",$R5=""),"",_xlfn.BETA.INV(ABS(VLOOKUP($W$1,VLookups!$A$30:$B$31,2,FALSE)-AF$3),IF($K5="L",$R5,$Q5),IF($K5="L",$Q5,$R5),$D5,$F5))</f>
        <v>22.844399938365434</v>
      </c>
      <c r="AG5" s="112">
        <f>IF(OR($Q5="",$R5=""),"",_xlfn.BETA.INV(ABS(VLOOKUP($W$1,VLookups!$A$30:$B$31,2,FALSE)-AG$3),IF($K5="L",$R5,$Q5),IF($K5="L",$Q5,$R5),$D5,$F5))</f>
        <v>24.063877069269555</v>
      </c>
      <c r="AH5" s="113">
        <f>IF(OR($Q5="",$R5=""),"",_xlfn.BETA.INV(ABS(VLOOKUP($W$1,VLookups!$A$30:$B$31,2,FALSE)-AH$3),IF($K5="L",$R5,$Q5),IF($K5="L",$Q5,$R5),$D5,$F5))</f>
        <v>25.565686052284473</v>
      </c>
      <c r="AI5" s="112">
        <f>IF(OR($Q5="",$R5=""),"",_xlfn.BETA.INV(ABS(VLOOKUP($W$1,VLookups!$A$30:$B$31,2,FALSE)-AI$3),IF($K5="L",$R5,$Q5),IF($K5="L",$Q5,$R5),$D5,$F5))</f>
        <v>27.71363072375113</v>
      </c>
      <c r="AJ5" s="113">
        <f>IF(OR($Q5="",$R5=""),"",_xlfn.BETA.INV(ABS(VLOOKUP($W$1,VLookups!$A$30:$B$31,2,FALSE)-AJ$3),IF($K5="L",$R5,$Q5),IF($K5="L",$Q5,$R5),$D5,$F5))</f>
        <v>32.562032493770431</v>
      </c>
      <c r="AK5" s="15"/>
      <c r="AL5" s="194">
        <f t="shared" ref="AL5:AL68" si="20">IF(AND(D5&gt;0,E5&gt;0,F5&gt;0),ABS(F5-D5)/200,"")</f>
        <v>0.12</v>
      </c>
      <c r="AM5" s="192">
        <f t="shared" ref="AM5:AM68" si="21">IF(ISNONTEXT($AL5),D5,"")</f>
        <v>16</v>
      </c>
      <c r="AN5" s="177">
        <f t="shared" ref="AN5:AN8" si="22">IF(ISNONTEXT($AL5),AM5+$AL5,"")</f>
        <v>16.12</v>
      </c>
      <c r="AO5" s="177">
        <f t="shared" si="6"/>
        <v>16.240000000000002</v>
      </c>
      <c r="AP5" s="177">
        <f t="shared" si="6"/>
        <v>16.360000000000003</v>
      </c>
      <c r="AQ5" s="177">
        <f t="shared" si="6"/>
        <v>16.480000000000004</v>
      </c>
      <c r="AR5" s="177">
        <f t="shared" si="6"/>
        <v>16.600000000000005</v>
      </c>
      <c r="AS5" s="177">
        <f t="shared" si="6"/>
        <v>16.720000000000006</v>
      </c>
      <c r="AT5" s="177">
        <f t="shared" si="6"/>
        <v>16.840000000000007</v>
      </c>
      <c r="AU5" s="177">
        <f t="shared" si="6"/>
        <v>16.960000000000008</v>
      </c>
      <c r="AV5" s="177">
        <f t="shared" si="6"/>
        <v>17.080000000000009</v>
      </c>
      <c r="AW5" s="177">
        <f t="shared" si="6"/>
        <v>17.20000000000001</v>
      </c>
      <c r="AX5" s="177">
        <f t="shared" si="6"/>
        <v>17.320000000000011</v>
      </c>
      <c r="AY5" s="177">
        <f t="shared" si="6"/>
        <v>17.440000000000012</v>
      </c>
      <c r="AZ5" s="177">
        <f t="shared" si="6"/>
        <v>17.560000000000013</v>
      </c>
      <c r="BA5" s="177">
        <f t="shared" si="6"/>
        <v>17.680000000000014</v>
      </c>
      <c r="BB5" s="177">
        <f t="shared" si="6"/>
        <v>17.800000000000015</v>
      </c>
      <c r="BC5" s="177">
        <f t="shared" si="6"/>
        <v>17.920000000000016</v>
      </c>
      <c r="BD5" s="177">
        <f t="shared" si="6"/>
        <v>18.040000000000017</v>
      </c>
      <c r="BE5" s="177">
        <f t="shared" si="6"/>
        <v>18.160000000000018</v>
      </c>
      <c r="BF5" s="177">
        <f t="shared" si="6"/>
        <v>18.280000000000019</v>
      </c>
      <c r="BG5" s="177">
        <f t="shared" si="6"/>
        <v>18.40000000000002</v>
      </c>
      <c r="BH5" s="177">
        <f t="shared" si="6"/>
        <v>18.520000000000021</v>
      </c>
      <c r="BI5" s="177">
        <f t="shared" si="6"/>
        <v>18.640000000000022</v>
      </c>
      <c r="BJ5" s="177">
        <f t="shared" si="6"/>
        <v>18.760000000000023</v>
      </c>
      <c r="BK5" s="177">
        <f t="shared" si="6"/>
        <v>18.880000000000024</v>
      </c>
      <c r="BL5" s="177">
        <f t="shared" si="6"/>
        <v>19.000000000000025</v>
      </c>
      <c r="BM5" s="177">
        <f t="shared" si="6"/>
        <v>19.120000000000026</v>
      </c>
      <c r="BN5" s="177">
        <f t="shared" si="6"/>
        <v>19.240000000000027</v>
      </c>
      <c r="BO5" s="177">
        <f t="shared" si="6"/>
        <v>19.360000000000028</v>
      </c>
      <c r="BP5" s="177">
        <f t="shared" si="6"/>
        <v>19.480000000000029</v>
      </c>
      <c r="BQ5" s="177">
        <f t="shared" si="6"/>
        <v>19.60000000000003</v>
      </c>
      <c r="BR5" s="177">
        <f t="shared" si="6"/>
        <v>19.720000000000031</v>
      </c>
      <c r="BS5" s="177">
        <f t="shared" si="6"/>
        <v>19.840000000000032</v>
      </c>
      <c r="BT5" s="177">
        <f t="shared" si="6"/>
        <v>19.960000000000033</v>
      </c>
      <c r="BU5" s="177">
        <f t="shared" si="6"/>
        <v>20.080000000000034</v>
      </c>
      <c r="BV5" s="177">
        <f t="shared" si="6"/>
        <v>20.200000000000035</v>
      </c>
      <c r="BW5" s="177">
        <f t="shared" si="6"/>
        <v>20.320000000000036</v>
      </c>
      <c r="BX5" s="177">
        <f t="shared" si="6"/>
        <v>20.440000000000037</v>
      </c>
      <c r="BY5" s="177">
        <f t="shared" si="6"/>
        <v>20.560000000000038</v>
      </c>
      <c r="BZ5" s="177">
        <f t="shared" si="6"/>
        <v>20.680000000000039</v>
      </c>
      <c r="CA5" s="177">
        <f t="shared" si="6"/>
        <v>20.80000000000004</v>
      </c>
      <c r="CB5" s="177">
        <f t="shared" si="6"/>
        <v>20.920000000000041</v>
      </c>
      <c r="CC5" s="177">
        <f t="shared" si="6"/>
        <v>21.040000000000042</v>
      </c>
      <c r="CD5" s="177">
        <f t="shared" si="6"/>
        <v>21.160000000000043</v>
      </c>
      <c r="CE5" s="177">
        <f t="shared" si="6"/>
        <v>21.280000000000044</v>
      </c>
      <c r="CF5" s="177">
        <f t="shared" si="6"/>
        <v>21.400000000000045</v>
      </c>
      <c r="CG5" s="177">
        <f t="shared" si="6"/>
        <v>21.520000000000046</v>
      </c>
      <c r="CH5" s="177">
        <f t="shared" si="6"/>
        <v>21.640000000000047</v>
      </c>
      <c r="CI5" s="177">
        <f t="shared" si="6"/>
        <v>21.760000000000048</v>
      </c>
      <c r="CJ5" s="177">
        <f t="shared" si="6"/>
        <v>21.880000000000049</v>
      </c>
      <c r="CK5" s="177">
        <f t="shared" si="6"/>
        <v>22.00000000000005</v>
      </c>
      <c r="CL5" s="177">
        <f t="shared" si="6"/>
        <v>22.120000000000051</v>
      </c>
      <c r="CM5" s="177">
        <f t="shared" si="6"/>
        <v>22.240000000000052</v>
      </c>
      <c r="CN5" s="177">
        <f t="shared" si="6"/>
        <v>22.360000000000053</v>
      </c>
      <c r="CO5" s="177">
        <f t="shared" si="6"/>
        <v>22.480000000000054</v>
      </c>
      <c r="CP5" s="177">
        <f t="shared" si="6"/>
        <v>22.600000000000055</v>
      </c>
      <c r="CQ5" s="177">
        <f t="shared" si="6"/>
        <v>22.720000000000056</v>
      </c>
      <c r="CR5" s="177">
        <f t="shared" si="6"/>
        <v>22.840000000000057</v>
      </c>
      <c r="CS5" s="177">
        <f t="shared" si="6"/>
        <v>22.960000000000058</v>
      </c>
      <c r="CT5" s="177">
        <f t="shared" si="6"/>
        <v>23.080000000000059</v>
      </c>
      <c r="CU5" s="177">
        <f t="shared" si="6"/>
        <v>23.20000000000006</v>
      </c>
      <c r="CV5" s="177">
        <f t="shared" si="6"/>
        <v>23.320000000000061</v>
      </c>
      <c r="CW5" s="177">
        <f t="shared" si="6"/>
        <v>23.440000000000062</v>
      </c>
      <c r="CX5" s="177">
        <f t="shared" si="6"/>
        <v>23.560000000000063</v>
      </c>
      <c r="CY5" s="177">
        <f t="shared" si="6"/>
        <v>23.680000000000064</v>
      </c>
      <c r="CZ5" s="177">
        <f t="shared" si="6"/>
        <v>23.800000000000065</v>
      </c>
      <c r="DA5" s="177">
        <f t="shared" si="7"/>
        <v>23.920000000000066</v>
      </c>
      <c r="DB5" s="177">
        <f t="shared" si="7"/>
        <v>24.040000000000067</v>
      </c>
      <c r="DC5" s="177">
        <f t="shared" si="7"/>
        <v>24.160000000000068</v>
      </c>
      <c r="DD5" s="177">
        <f t="shared" si="7"/>
        <v>24.280000000000069</v>
      </c>
      <c r="DE5" s="177">
        <f t="shared" si="7"/>
        <v>24.40000000000007</v>
      </c>
      <c r="DF5" s="177">
        <f t="shared" si="7"/>
        <v>24.520000000000071</v>
      </c>
      <c r="DG5" s="177">
        <f t="shared" si="7"/>
        <v>24.640000000000072</v>
      </c>
      <c r="DH5" s="177">
        <f t="shared" si="7"/>
        <v>24.760000000000073</v>
      </c>
      <c r="DI5" s="177">
        <f t="shared" si="7"/>
        <v>24.880000000000074</v>
      </c>
      <c r="DJ5" s="177">
        <f t="shared" si="7"/>
        <v>25.000000000000075</v>
      </c>
      <c r="DK5" s="177">
        <f t="shared" si="7"/>
        <v>25.120000000000076</v>
      </c>
      <c r="DL5" s="177">
        <f t="shared" si="7"/>
        <v>25.240000000000077</v>
      </c>
      <c r="DM5" s="177">
        <f t="shared" si="7"/>
        <v>25.360000000000078</v>
      </c>
      <c r="DN5" s="177">
        <f t="shared" si="7"/>
        <v>25.480000000000079</v>
      </c>
      <c r="DO5" s="177">
        <f t="shared" si="7"/>
        <v>25.60000000000008</v>
      </c>
      <c r="DP5" s="177">
        <f t="shared" si="7"/>
        <v>25.720000000000081</v>
      </c>
      <c r="DQ5" s="177">
        <f t="shared" si="7"/>
        <v>25.840000000000082</v>
      </c>
      <c r="DR5" s="177">
        <f t="shared" si="7"/>
        <v>25.960000000000083</v>
      </c>
      <c r="DS5" s="177">
        <f t="shared" si="7"/>
        <v>26.080000000000084</v>
      </c>
      <c r="DT5" s="177">
        <f t="shared" si="7"/>
        <v>26.200000000000085</v>
      </c>
      <c r="DU5" s="177">
        <f t="shared" si="7"/>
        <v>26.320000000000086</v>
      </c>
      <c r="DV5" s="177">
        <f t="shared" si="7"/>
        <v>26.440000000000087</v>
      </c>
      <c r="DW5" s="177">
        <f t="shared" si="7"/>
        <v>26.560000000000088</v>
      </c>
      <c r="DX5" s="177">
        <f t="shared" si="7"/>
        <v>26.680000000000089</v>
      </c>
      <c r="DY5" s="177">
        <f t="shared" si="7"/>
        <v>26.80000000000009</v>
      </c>
      <c r="DZ5" s="177">
        <f t="shared" si="7"/>
        <v>26.920000000000091</v>
      </c>
      <c r="EA5" s="177">
        <f t="shared" si="7"/>
        <v>27.040000000000092</v>
      </c>
      <c r="EB5" s="177">
        <f t="shared" si="7"/>
        <v>27.160000000000093</v>
      </c>
      <c r="EC5" s="177">
        <f t="shared" si="7"/>
        <v>27.280000000000094</v>
      </c>
      <c r="ED5" s="177">
        <f t="shared" si="7"/>
        <v>27.400000000000095</v>
      </c>
      <c r="EE5" s="177">
        <f t="shared" si="7"/>
        <v>27.520000000000095</v>
      </c>
      <c r="EF5" s="177">
        <f t="shared" si="7"/>
        <v>27.640000000000096</v>
      </c>
      <c r="EG5" s="177">
        <f t="shared" si="7"/>
        <v>27.760000000000097</v>
      </c>
      <c r="EH5" s="177">
        <f t="shared" si="7"/>
        <v>27.880000000000098</v>
      </c>
      <c r="EI5" s="177">
        <f t="shared" si="7"/>
        <v>28.000000000000099</v>
      </c>
      <c r="EJ5" s="177">
        <f t="shared" si="7"/>
        <v>28.1200000000001</v>
      </c>
      <c r="EK5" s="177">
        <f t="shared" si="7"/>
        <v>28.240000000000101</v>
      </c>
      <c r="EL5" s="177">
        <f t="shared" si="7"/>
        <v>28.360000000000102</v>
      </c>
      <c r="EM5" s="177">
        <f t="shared" si="7"/>
        <v>28.480000000000103</v>
      </c>
      <c r="EN5" s="177">
        <f t="shared" si="7"/>
        <v>28.600000000000104</v>
      </c>
      <c r="EO5" s="177">
        <f t="shared" si="7"/>
        <v>28.720000000000105</v>
      </c>
      <c r="EP5" s="177">
        <f t="shared" si="7"/>
        <v>28.840000000000106</v>
      </c>
      <c r="EQ5" s="177">
        <f t="shared" si="7"/>
        <v>28.960000000000107</v>
      </c>
      <c r="ER5" s="177">
        <f t="shared" si="7"/>
        <v>29.080000000000108</v>
      </c>
      <c r="ES5" s="177">
        <f t="shared" si="7"/>
        <v>29.200000000000109</v>
      </c>
      <c r="ET5" s="177">
        <f t="shared" si="7"/>
        <v>29.32000000000011</v>
      </c>
      <c r="EU5" s="177">
        <f t="shared" si="7"/>
        <v>29.440000000000111</v>
      </c>
      <c r="EV5" s="177">
        <f t="shared" si="7"/>
        <v>29.560000000000112</v>
      </c>
      <c r="EW5" s="177">
        <f t="shared" si="7"/>
        <v>29.680000000000113</v>
      </c>
      <c r="EX5" s="177">
        <f t="shared" si="7"/>
        <v>29.800000000000114</v>
      </c>
      <c r="EY5" s="177">
        <f t="shared" si="7"/>
        <v>29.920000000000115</v>
      </c>
      <c r="EZ5" s="177">
        <f t="shared" si="7"/>
        <v>30.040000000000116</v>
      </c>
      <c r="FA5" s="177">
        <f t="shared" si="7"/>
        <v>30.160000000000117</v>
      </c>
      <c r="FB5" s="177">
        <f t="shared" si="7"/>
        <v>30.280000000000118</v>
      </c>
      <c r="FC5" s="177">
        <f t="shared" si="7"/>
        <v>30.400000000000119</v>
      </c>
      <c r="FD5" s="177">
        <f t="shared" si="7"/>
        <v>30.52000000000012</v>
      </c>
      <c r="FE5" s="177">
        <f t="shared" si="7"/>
        <v>30.640000000000121</v>
      </c>
      <c r="FF5" s="177">
        <f t="shared" si="7"/>
        <v>30.760000000000122</v>
      </c>
      <c r="FG5" s="177">
        <f t="shared" si="7"/>
        <v>30.880000000000123</v>
      </c>
      <c r="FH5" s="177">
        <f t="shared" si="7"/>
        <v>31.000000000000124</v>
      </c>
      <c r="FI5" s="177">
        <f t="shared" si="7"/>
        <v>31.120000000000125</v>
      </c>
      <c r="FJ5" s="177">
        <f t="shared" si="7"/>
        <v>31.240000000000126</v>
      </c>
      <c r="FK5" s="177">
        <f t="shared" si="7"/>
        <v>31.360000000000127</v>
      </c>
      <c r="FL5" s="177">
        <f t="shared" si="7"/>
        <v>31.480000000000128</v>
      </c>
      <c r="FM5" s="177">
        <f t="shared" si="8"/>
        <v>31.600000000000129</v>
      </c>
      <c r="FN5" s="177">
        <f t="shared" si="8"/>
        <v>31.72000000000013</v>
      </c>
      <c r="FO5" s="177">
        <f t="shared" si="8"/>
        <v>31.840000000000131</v>
      </c>
      <c r="FP5" s="177">
        <f t="shared" si="8"/>
        <v>31.960000000000132</v>
      </c>
      <c r="FQ5" s="177">
        <f t="shared" si="8"/>
        <v>32.080000000000133</v>
      </c>
      <c r="FR5" s="177">
        <f t="shared" si="8"/>
        <v>32.200000000000131</v>
      </c>
      <c r="FS5" s="177">
        <f t="shared" si="8"/>
        <v>32.320000000000128</v>
      </c>
      <c r="FT5" s="177">
        <f t="shared" si="8"/>
        <v>32.440000000000126</v>
      </c>
      <c r="FU5" s="177">
        <f t="shared" si="8"/>
        <v>32.560000000000123</v>
      </c>
      <c r="FV5" s="177">
        <f t="shared" si="8"/>
        <v>32.680000000000121</v>
      </c>
      <c r="FW5" s="177">
        <f t="shared" si="8"/>
        <v>32.800000000000118</v>
      </c>
      <c r="FX5" s="177">
        <f t="shared" si="8"/>
        <v>32.920000000000115</v>
      </c>
      <c r="FY5" s="177">
        <f t="shared" si="8"/>
        <v>33.040000000000113</v>
      </c>
      <c r="FZ5" s="177">
        <f t="shared" si="8"/>
        <v>33.16000000000011</v>
      </c>
      <c r="GA5" s="177">
        <f t="shared" si="8"/>
        <v>33.280000000000108</v>
      </c>
      <c r="GB5" s="177">
        <f t="shared" si="8"/>
        <v>33.400000000000105</v>
      </c>
      <c r="GC5" s="177">
        <f t="shared" si="8"/>
        <v>33.520000000000103</v>
      </c>
      <c r="GD5" s="177">
        <f t="shared" si="8"/>
        <v>33.6400000000001</v>
      </c>
      <c r="GE5" s="177">
        <f t="shared" si="8"/>
        <v>33.760000000000097</v>
      </c>
      <c r="GF5" s="177">
        <f t="shared" si="8"/>
        <v>33.880000000000095</v>
      </c>
      <c r="GG5" s="177">
        <f t="shared" si="8"/>
        <v>34.000000000000092</v>
      </c>
      <c r="GH5" s="177">
        <f t="shared" si="8"/>
        <v>34.12000000000009</v>
      </c>
      <c r="GI5" s="177">
        <f t="shared" si="8"/>
        <v>34.240000000000087</v>
      </c>
      <c r="GJ5" s="177">
        <f t="shared" si="8"/>
        <v>34.360000000000085</v>
      </c>
      <c r="GK5" s="177">
        <f t="shared" si="8"/>
        <v>34.480000000000082</v>
      </c>
      <c r="GL5" s="177">
        <f t="shared" si="8"/>
        <v>34.60000000000008</v>
      </c>
      <c r="GM5" s="177">
        <f t="shared" si="8"/>
        <v>34.720000000000077</v>
      </c>
      <c r="GN5" s="177">
        <f t="shared" si="8"/>
        <v>34.840000000000074</v>
      </c>
      <c r="GO5" s="177">
        <f t="shared" si="8"/>
        <v>34.960000000000072</v>
      </c>
      <c r="GP5" s="177">
        <f t="shared" si="8"/>
        <v>35.080000000000069</v>
      </c>
      <c r="GQ5" s="177">
        <f t="shared" si="8"/>
        <v>35.200000000000067</v>
      </c>
      <c r="GR5" s="177">
        <f t="shared" si="8"/>
        <v>35.320000000000064</v>
      </c>
      <c r="GS5" s="177">
        <f t="shared" si="8"/>
        <v>35.440000000000062</v>
      </c>
      <c r="GT5" s="177">
        <f t="shared" si="8"/>
        <v>35.560000000000059</v>
      </c>
      <c r="GU5" s="177">
        <f t="shared" si="8"/>
        <v>35.680000000000057</v>
      </c>
      <c r="GV5" s="177">
        <f t="shared" si="8"/>
        <v>35.800000000000054</v>
      </c>
      <c r="GW5" s="177">
        <f t="shared" si="8"/>
        <v>35.920000000000051</v>
      </c>
      <c r="GX5" s="177">
        <f t="shared" si="8"/>
        <v>36.040000000000049</v>
      </c>
      <c r="GY5" s="177">
        <f t="shared" si="8"/>
        <v>36.160000000000046</v>
      </c>
      <c r="GZ5" s="177">
        <f t="shared" si="8"/>
        <v>36.280000000000044</v>
      </c>
      <c r="HA5" s="177">
        <f t="shared" si="8"/>
        <v>36.400000000000041</v>
      </c>
      <c r="HB5" s="177">
        <f t="shared" si="8"/>
        <v>36.520000000000039</v>
      </c>
      <c r="HC5" s="177">
        <f t="shared" si="8"/>
        <v>36.640000000000036</v>
      </c>
      <c r="HD5" s="177">
        <f t="shared" si="8"/>
        <v>36.760000000000034</v>
      </c>
      <c r="HE5" s="177">
        <f t="shared" si="8"/>
        <v>36.880000000000031</v>
      </c>
      <c r="HF5" s="177">
        <f t="shared" si="8"/>
        <v>37.000000000000028</v>
      </c>
      <c r="HG5" s="177">
        <f t="shared" si="8"/>
        <v>37.120000000000026</v>
      </c>
      <c r="HH5" s="177">
        <f t="shared" si="8"/>
        <v>37.240000000000023</v>
      </c>
      <c r="HI5" s="177">
        <f t="shared" si="8"/>
        <v>37.360000000000021</v>
      </c>
      <c r="HJ5" s="177">
        <f t="shared" si="8"/>
        <v>37.480000000000018</v>
      </c>
      <c r="HK5" s="177">
        <f t="shared" si="8"/>
        <v>37.600000000000016</v>
      </c>
      <c r="HL5" s="177">
        <f t="shared" si="8"/>
        <v>37.720000000000013</v>
      </c>
      <c r="HM5" s="177">
        <f t="shared" si="8"/>
        <v>37.840000000000011</v>
      </c>
      <c r="HN5" s="177">
        <f t="shared" si="8"/>
        <v>37.960000000000008</v>
      </c>
      <c r="HO5" s="177">
        <f t="shared" si="8"/>
        <v>38.080000000000005</v>
      </c>
      <c r="HP5" s="177">
        <f t="shared" si="8"/>
        <v>38.200000000000003</v>
      </c>
      <c r="HQ5" s="177">
        <f t="shared" si="8"/>
        <v>38.32</v>
      </c>
      <c r="HR5" s="177">
        <f t="shared" si="8"/>
        <v>38.44</v>
      </c>
      <c r="HS5" s="177">
        <f t="shared" si="8"/>
        <v>38.559999999999995</v>
      </c>
      <c r="HT5" s="177">
        <f t="shared" si="8"/>
        <v>38.679999999999993</v>
      </c>
      <c r="HU5" s="177">
        <f t="shared" si="8"/>
        <v>38.79999999999999</v>
      </c>
      <c r="HV5" s="177">
        <f t="shared" si="8"/>
        <v>38.919999999999987</v>
      </c>
      <c r="HW5" s="177">
        <f t="shared" si="8"/>
        <v>39.039999999999985</v>
      </c>
      <c r="HX5" s="177">
        <f t="shared" si="8"/>
        <v>39.159999999999982</v>
      </c>
      <c r="HY5" s="177">
        <f t="shared" si="9"/>
        <v>39.27999999999998</v>
      </c>
      <c r="HZ5" s="177">
        <f t="shared" si="9"/>
        <v>39.399999999999977</v>
      </c>
      <c r="IA5" s="177">
        <f t="shared" si="9"/>
        <v>39.519999999999975</v>
      </c>
      <c r="IB5" s="177">
        <f t="shared" si="9"/>
        <v>39.639999999999972</v>
      </c>
      <c r="IC5" s="177">
        <f t="shared" si="9"/>
        <v>39.75999999999997</v>
      </c>
      <c r="ID5" s="177">
        <f t="shared" si="9"/>
        <v>39.879999999999967</v>
      </c>
      <c r="IE5" s="192">
        <f t="shared" ref="IE5:IE68" si="23">IF(ISNONTEXT($AL5),ID5+$AL5-0.001,"")</f>
        <v>39.998999999999967</v>
      </c>
      <c r="IF5" s="193">
        <f t="shared" si="10"/>
        <v>0</v>
      </c>
      <c r="IG5" s="193">
        <f t="shared" si="11"/>
        <v>1.3089685347849786E-2</v>
      </c>
      <c r="IH5" s="193">
        <f t="shared" si="11"/>
        <v>2.2335807549020661E-2</v>
      </c>
      <c r="II5" s="193">
        <f t="shared" si="11"/>
        <v>3.0274627607220061E-2</v>
      </c>
      <c r="IJ5" s="193">
        <f t="shared" si="11"/>
        <v>3.7341278201513999E-2</v>
      </c>
      <c r="IK5" s="193">
        <f t="shared" si="11"/>
        <v>4.373522350688739E-2</v>
      </c>
      <c r="IL5" s="193">
        <f t="shared" si="11"/>
        <v>4.9572956578829097E-2</v>
      </c>
      <c r="IM5" s="193">
        <f t="shared" si="11"/>
        <v>5.4931893505262341E-2</v>
      </c>
      <c r="IN5" s="193">
        <f t="shared" si="11"/>
        <v>5.9867869842655637E-2</v>
      </c>
      <c r="IO5" s="193">
        <f t="shared" si="11"/>
        <v>6.4423509264918521E-2</v>
      </c>
      <c r="IP5" s="193">
        <f t="shared" si="11"/>
        <v>6.8632734908803894E-2</v>
      </c>
      <c r="IQ5" s="193">
        <f t="shared" si="11"/>
        <v>7.2523418363566614E-2</v>
      </c>
      <c r="IR5" s="193">
        <f t="shared" si="11"/>
        <v>7.6119038752034227E-2</v>
      </c>
      <c r="IS5" s="193">
        <f t="shared" si="11"/>
        <v>7.9439775724368736E-2</v>
      </c>
      <c r="IT5" s="193">
        <f t="shared" si="11"/>
        <v>8.2503259502594004E-2</v>
      </c>
      <c r="IU5" s="193">
        <f t="shared" si="11"/>
        <v>8.5325103204046418E-2</v>
      </c>
      <c r="IV5" s="193">
        <f t="shared" si="11"/>
        <v>8.7919291479305481E-2</v>
      </c>
      <c r="IW5" s="193">
        <f t="shared" si="11"/>
        <v>9.0298471173010028E-2</v>
      </c>
      <c r="IX5" s="193">
        <f t="shared" si="11"/>
        <v>9.2474173281181529E-2</v>
      </c>
      <c r="IY5" s="193">
        <f t="shared" si="11"/>
        <v>9.4456985552353934E-2</v>
      </c>
      <c r="IZ5" s="193">
        <f t="shared" si="11"/>
        <v>9.6256688873373922E-2</v>
      </c>
      <c r="JA5" s="193">
        <f t="shared" si="11"/>
        <v>9.7882366581507077E-2</v>
      </c>
      <c r="JB5" s="193">
        <f t="shared" si="11"/>
        <v>9.9342493198389129E-2</v>
      </c>
      <c r="JC5" s="193">
        <f t="shared" si="11"/>
        <v>0.10064500728902814</v>
      </c>
      <c r="JD5" s="193">
        <f t="shared" si="11"/>
        <v>0.1017973719093429</v>
      </c>
      <c r="JE5" s="193">
        <f t="shared" si="11"/>
        <v>0.10280662523196175</v>
      </c>
      <c r="JF5" s="193">
        <f t="shared" si="11"/>
        <v>0.10367942331362485</v>
      </c>
      <c r="JG5" s="193">
        <f t="shared" si="11"/>
        <v>0.10442207651151225</v>
      </c>
      <c r="JH5" s="193">
        <f t="shared" si="11"/>
        <v>0.10504058071912563</v>
      </c>
      <c r="JI5" s="193">
        <f t="shared" si="11"/>
        <v>0.10554064434053262</v>
      </c>
      <c r="JJ5" s="193">
        <f t="shared" si="11"/>
        <v>0.10592771173119801</v>
      </c>
      <c r="JK5" s="193">
        <f t="shared" si="11"/>
        <v>0.10620698368780319</v>
      </c>
      <c r="JL5" s="193">
        <f t="shared" si="11"/>
        <v>0.1063834354567405</v>
      </c>
      <c r="JM5" s="193">
        <f t="shared" si="11"/>
        <v>0.1064618326430295</v>
      </c>
      <c r="JN5" s="193">
        <f t="shared" si="11"/>
        <v>0.1064467453321835</v>
      </c>
      <c r="JO5" s="193">
        <f t="shared" si="11"/>
        <v>0.10634256068262872</v>
      </c>
      <c r="JP5" s="193">
        <f t="shared" si="11"/>
        <v>0.10615349420235833</v>
      </c>
      <c r="JQ5" s="193">
        <f t="shared" si="11"/>
        <v>0.10588359988813122</v>
      </c>
      <c r="JR5" s="193">
        <f t="shared" si="11"/>
        <v>0.10553677937684681</v>
      </c>
      <c r="JS5" s="193">
        <f t="shared" si="11"/>
        <v>0.10511679023532527</v>
      </c>
      <c r="JT5" s="193">
        <f t="shared" si="11"/>
        <v>0.10462725349551434</v>
      </c>
      <c r="JU5" s="193">
        <f t="shared" si="11"/>
        <v>0.10407166052628795</v>
      </c>
      <c r="JV5" s="193">
        <f t="shared" si="11"/>
        <v>0.10345337931984273</v>
      </c>
      <c r="JW5" s="193">
        <f t="shared" si="11"/>
        <v>0.10277566025972229</v>
      </c>
      <c r="JX5" s="193">
        <f t="shared" si="11"/>
        <v>0.10204164142830012</v>
      </c>
      <c r="JY5" s="193">
        <f t="shared" si="11"/>
        <v>0.10125435350380717</v>
      </c>
      <c r="JZ5" s="193">
        <f t="shared" si="11"/>
        <v>0.10041672429043996</v>
      </c>
      <c r="KA5" s="193">
        <f t="shared" si="11"/>
        <v>9.9531582919524964E-2</v>
      </c>
      <c r="KB5" s="193">
        <f t="shared" si="11"/>
        <v>9.8601663754973382E-2</v>
      </c>
      <c r="KC5" s="193">
        <f t="shared" si="11"/>
        <v>9.7629610032204842E-2</v>
      </c>
      <c r="KD5" s="193">
        <f t="shared" si="11"/>
        <v>9.661797725623443E-2</v>
      </c>
      <c r="KE5" s="193">
        <f t="shared" si="11"/>
        <v>9.5569236381616005E-2</v>
      </c>
      <c r="KF5" s="193">
        <f t="shared" si="11"/>
        <v>9.4485776794339435E-2</v>
      </c>
      <c r="KG5" s="193">
        <f t="shared" si="11"/>
        <v>9.336990911352834E-2</v>
      </c>
      <c r="KH5" s="193">
        <f t="shared" si="11"/>
        <v>9.2223867828827258E-2</v>
      </c>
      <c r="KI5" s="193">
        <f t="shared" si="11"/>
        <v>9.1049813787658362E-2</v>
      </c>
      <c r="KJ5" s="193">
        <f t="shared" si="11"/>
        <v>8.9849836545033521E-2</v>
      </c>
      <c r="KK5" s="193">
        <f t="shared" si="11"/>
        <v>8.8625956587295787E-2</v>
      </c>
      <c r="KL5" s="193">
        <f t="shared" si="11"/>
        <v>8.738012744001207E-2</v>
      </c>
      <c r="KM5" s="193">
        <f t="shared" si="11"/>
        <v>8.6114237669220536E-2</v>
      </c>
      <c r="KN5" s="193">
        <f t="shared" si="11"/>
        <v>8.4830112784338385E-2</v>
      </c>
      <c r="KO5" s="193">
        <f t="shared" si="11"/>
        <v>8.3529517050239852E-2</v>
      </c>
      <c r="KP5" s="193">
        <f t="shared" si="11"/>
        <v>8.2214155215305465E-2</v>
      </c>
      <c r="KQ5" s="193">
        <f t="shared" si="11"/>
        <v>8.0885674161616447E-2</v>
      </c>
      <c r="KR5" s="193">
        <f t="shared" si="11"/>
        <v>7.9545664482906481E-2</v>
      </c>
      <c r="KS5" s="193">
        <f t="shared" si="12"/>
        <v>7.8195661995381055E-2</v>
      </c>
      <c r="KT5" s="193">
        <f t="shared" si="12"/>
        <v>7.6837149186067252E-2</v>
      </c>
      <c r="KU5" s="193">
        <f t="shared" si="12"/>
        <v>7.5471556602953641E-2</v>
      </c>
      <c r="KV5" s="193">
        <f t="shared" si="12"/>
        <v>7.4100264190818069E-2</v>
      </c>
      <c r="KW5" s="193">
        <f t="shared" si="12"/>
        <v>7.2724602576316272E-2</v>
      </c>
      <c r="KX5" s="193">
        <f t="shared" si="12"/>
        <v>7.1345854305610482E-2</v>
      </c>
      <c r="KY5" s="193">
        <f t="shared" si="12"/>
        <v>6.9965255037551605E-2</v>
      </c>
      <c r="KZ5" s="193">
        <f t="shared" si="12"/>
        <v>6.8583994695189124E-2</v>
      </c>
      <c r="LA5" s="193">
        <f t="shared" si="12"/>
        <v>6.7203218578165885E-2</v>
      </c>
      <c r="LB5" s="193">
        <f t="shared" si="12"/>
        <v>6.5824028438356608E-2</v>
      </c>
      <c r="LC5" s="193">
        <f t="shared" si="12"/>
        <v>6.4447483520930701E-2</v>
      </c>
      <c r="LD5" s="193">
        <f t="shared" si="12"/>
        <v>6.3074601572856603E-2</v>
      </c>
      <c r="LE5" s="193">
        <f t="shared" si="12"/>
        <v>6.1706359820715463E-2</v>
      </c>
      <c r="LF5" s="193">
        <f t="shared" si="12"/>
        <v>6.0343695919557412E-2</v>
      </c>
      <c r="LG5" s="193">
        <f t="shared" si="12"/>
        <v>5.8987508874408533E-2</v>
      </c>
      <c r="LH5" s="193">
        <f t="shared" si="12"/>
        <v>5.7638659935923903E-2</v>
      </c>
      <c r="LI5" s="193">
        <f t="shared" si="12"/>
        <v>5.6297973471577473E-2</v>
      </c>
      <c r="LJ5" s="193">
        <f t="shared" si="12"/>
        <v>5.4966237813685086E-2</v>
      </c>
      <c r="LK5" s="193">
        <f t="shared" si="12"/>
        <v>5.364420608546791E-2</v>
      </c>
      <c r="LL5" s="193">
        <f t="shared" si="12"/>
        <v>5.233259700628403E-2</v>
      </c>
      <c r="LM5" s="193">
        <f t="shared" si="12"/>
        <v>5.1032095677082112E-2</v>
      </c>
      <c r="LN5" s="193">
        <f t="shared" si="12"/>
        <v>4.9743354347061182E-2</v>
      </c>
      <c r="LO5" s="193">
        <f t="shared" si="12"/>
        <v>4.8466993162458609E-2</v>
      </c>
      <c r="LP5" s="193">
        <f t="shared" si="12"/>
        <v>4.7203600898330721E-2</v>
      </c>
      <c r="LQ5" s="193">
        <f t="shared" si="12"/>
        <v>4.5953735674134494E-2</v>
      </c>
      <c r="LR5" s="193">
        <f t="shared" si="12"/>
        <v>4.4717925653871442E-2</v>
      </c>
      <c r="LS5" s="193">
        <f t="shared" si="12"/>
        <v>4.3496669731506891E-2</v>
      </c>
      <c r="LT5" s="193">
        <f t="shared" si="12"/>
        <v>4.2290438202335488E-2</v>
      </c>
      <c r="LU5" s="193">
        <f t="shared" si="12"/>
        <v>4.1099673420924555E-2</v>
      </c>
      <c r="LV5" s="193">
        <f t="shared" si="12"/>
        <v>3.9924790446229534E-2</v>
      </c>
      <c r="LW5" s="193">
        <f t="shared" si="12"/>
        <v>3.8766177674441189E-2</v>
      </c>
      <c r="LX5" s="193">
        <f t="shared" si="12"/>
        <v>3.7624197460092802E-2</v>
      </c>
      <c r="LY5" s="193">
        <f t="shared" si="12"/>
        <v>3.649918672592601E-2</v>
      </c>
      <c r="LZ5" s="193">
        <f t="shared" si="12"/>
        <v>3.539145756198523E-2</v>
      </c>
      <c r="MA5" s="193">
        <f t="shared" si="12"/>
        <v>3.4301297814385748E-2</v>
      </c>
      <c r="MB5" s="193">
        <f t="shared" si="12"/>
        <v>3.322897166417587E-2</v>
      </c>
      <c r="MC5" s="193">
        <f t="shared" si="12"/>
        <v>3.2174720196691271E-2</v>
      </c>
      <c r="MD5" s="193">
        <f t="shared" si="12"/>
        <v>3.1138761961778141E-2</v>
      </c>
      <c r="ME5" s="193">
        <f t="shared" si="12"/>
        <v>3.0121293525242E-2</v>
      </c>
      <c r="MF5" s="193">
        <f t="shared" si="12"/>
        <v>2.9122490011861509E-2</v>
      </c>
      <c r="MG5" s="193">
        <f t="shared" si="12"/>
        <v>2.8142505640287665E-2</v>
      </c>
      <c r="MH5" s="193">
        <f t="shared" si="12"/>
        <v>2.7181474250133533E-2</v>
      </c>
      <c r="MI5" s="193">
        <f t="shared" si="12"/>
        <v>2.6239509821544559E-2</v>
      </c>
      <c r="MJ5" s="193">
        <f t="shared" si="12"/>
        <v>2.5316706987524366E-2</v>
      </c>
      <c r="MK5" s="193">
        <f t="shared" si="12"/>
        <v>2.4413141539277764E-2</v>
      </c>
      <c r="ML5" s="193">
        <f t="shared" si="12"/>
        <v>2.3528870924820585E-2</v>
      </c>
      <c r="MM5" s="193">
        <f t="shared" si="12"/>
        <v>2.2663934741093187E-2</v>
      </c>
      <c r="MN5" s="193">
        <f t="shared" si="12"/>
        <v>2.1818355219803631E-2</v>
      </c>
      <c r="MO5" s="193">
        <f t="shared" si="12"/>
        <v>2.0992137707215947E-2</v>
      </c>
      <c r="MP5" s="193">
        <f t="shared" si="12"/>
        <v>2.0185271138088889E-2</v>
      </c>
      <c r="MQ5" s="193">
        <f t="shared" si="12"/>
        <v>1.9397728503961206E-2</v>
      </c>
      <c r="MR5" s="193">
        <f t="shared" si="12"/>
        <v>1.8629467315970146E-2</v>
      </c>
      <c r="MS5" s="193">
        <f t="shared" si="12"/>
        <v>1.7880430062382491E-2</v>
      </c>
      <c r="MT5" s="193">
        <f t="shared" si="12"/>
        <v>1.7150544661007957E-2</v>
      </c>
      <c r="MU5" s="193">
        <f t="shared" si="12"/>
        <v>1.6439724906659049E-2</v>
      </c>
      <c r="MV5" s="193">
        <f t="shared" si="12"/>
        <v>1.5747870913812984E-2</v>
      </c>
      <c r="MW5" s="193">
        <f t="shared" si="12"/>
        <v>1.5074869554624984E-2</v>
      </c>
      <c r="MX5" s="193">
        <f t="shared" si="12"/>
        <v>1.44205948924363E-2</v>
      </c>
      <c r="MY5" s="193">
        <f t="shared" si="12"/>
        <v>1.3784908610913622E-2</v>
      </c>
      <c r="MZ5" s="193">
        <f t="shared" si="12"/>
        <v>1.3167660438951262E-2</v>
      </c>
      <c r="NA5" s="193">
        <f t="shared" si="12"/>
        <v>1.2568688571461817E-2</v>
      </c>
      <c r="NB5" s="193">
        <f t="shared" si="12"/>
        <v>1.1987820086176158E-2</v>
      </c>
      <c r="NC5" s="193">
        <f t="shared" si="12"/>
        <v>1.1424871356568125E-2</v>
      </c>
      <c r="ND5" s="193">
        <f t="shared" si="12"/>
        <v>1.087964846101548E-2</v>
      </c>
      <c r="NE5" s="193">
        <f t="shared" si="13"/>
        <v>1.0351947588303548E-2</v>
      </c>
      <c r="NF5" s="193">
        <f t="shared" si="13"/>
        <v>9.8415554395739364E-3</v>
      </c>
      <c r="NG5" s="193">
        <f t="shared" si="13"/>
        <v>9.348249626817056E-3</v>
      </c>
      <c r="NH5" s="193">
        <f t="shared" si="13"/>
        <v>8.8717990680030733E-3</v>
      </c>
      <c r="NI5" s="193">
        <f t="shared" si="13"/>
        <v>8.4119643789420748E-3</v>
      </c>
      <c r="NJ5" s="193">
        <f t="shared" si="13"/>
        <v>7.9684982619613685E-3</v>
      </c>
      <c r="NK5" s="193">
        <f t="shared" si="13"/>
        <v>7.5411458914841868E-3</v>
      </c>
      <c r="NL5" s="193">
        <f t="shared" si="13"/>
        <v>7.1296452965906231E-3</v>
      </c>
      <c r="NM5" s="193">
        <f t="shared" si="13"/>
        <v>6.7337277406394648E-3</v>
      </c>
      <c r="NN5" s="193">
        <f t="shared" si="13"/>
        <v>6.3531180980259325E-3</v>
      </c>
      <c r="NO5" s="193">
        <f t="shared" si="13"/>
        <v>5.9875352281479203E-3</v>
      </c>
      <c r="NP5" s="193">
        <f t="shared" si="13"/>
        <v>5.6366923466508734E-3</v>
      </c>
      <c r="NQ5" s="193">
        <f t="shared" si="13"/>
        <v>5.3002973940187307E-3</v>
      </c>
      <c r="NR5" s="193">
        <f t="shared" si="13"/>
        <v>4.9780534015759987E-3</v>
      </c>
      <c r="NS5" s="193">
        <f t="shared" si="13"/>
        <v>4.669658854963908E-3</v>
      </c>
      <c r="NT5" s="193">
        <f t="shared" si="13"/>
        <v>4.3748080551512716E-3</v>
      </c>
      <c r="NU5" s="193">
        <f t="shared" si="13"/>
        <v>4.093191477038652E-3</v>
      </c>
      <c r="NV5" s="193">
        <f t="shared" si="13"/>
        <v>3.8244961257124441E-3</v>
      </c>
      <c r="NW5" s="193">
        <f t="shared" si="13"/>
        <v>3.5684058904035371E-3</v>
      </c>
      <c r="NX5" s="193">
        <f t="shared" si="13"/>
        <v>3.3246018962035293E-3</v>
      </c>
      <c r="NY5" s="193">
        <f t="shared" si="13"/>
        <v>3.0927628535894649E-3</v>
      </c>
      <c r="NZ5" s="193">
        <f t="shared" si="13"/>
        <v>2.8725654058066614E-3</v>
      </c>
      <c r="OA5" s="193">
        <f t="shared" si="13"/>
        <v>2.6636844741574112E-3</v>
      </c>
      <c r="OB5" s="193">
        <f t="shared" si="13"/>
        <v>2.4657936012418128E-3</v>
      </c>
      <c r="OC5" s="193">
        <f t="shared" si="13"/>
        <v>2.2785652921956429E-3</v>
      </c>
      <c r="OD5" s="193">
        <f t="shared" si="13"/>
        <v>2.1016713539685366E-3</v>
      </c>
      <c r="OE5" s="193">
        <f t="shared" si="13"/>
        <v>1.9347832326845832E-3</v>
      </c>
      <c r="OF5" s="193">
        <f t="shared" si="13"/>
        <v>1.7775723491260372E-3</v>
      </c>
      <c r="OG5" s="193">
        <f t="shared" si="13"/>
        <v>1.6297104323795568E-3</v>
      </c>
      <c r="OH5" s="193">
        <f t="shared" si="13"/>
        <v>1.4908698516832635E-3</v>
      </c>
      <c r="OI5" s="193">
        <f t="shared" si="13"/>
        <v>1.3607239465116942E-3</v>
      </c>
      <c r="OJ5" s="193">
        <f t="shared" si="13"/>
        <v>1.238947354934577E-3</v>
      </c>
      <c r="OK5" s="193">
        <f t="shared" si="13"/>
        <v>1.1252163402843494E-3</v>
      </c>
      <c r="OL5" s="193">
        <f t="shared" si="13"/>
        <v>1.0192091161662596E-3</v>
      </c>
      <c r="OM5" s="193">
        <f t="shared" si="13"/>
        <v>9.2060616984390893E-4</v>
      </c>
      <c r="ON5" s="193">
        <f t="shared" si="13"/>
        <v>8.2909058403210544E-4</v>
      </c>
      <c r="OO5" s="193">
        <f t="shared" si="13"/>
        <v>7.443483571280559E-4</v>
      </c>
      <c r="OP5" s="193">
        <f t="shared" si="13"/>
        <v>6.6606872191089794E-4</v>
      </c>
      <c r="OQ5" s="193">
        <f t="shared" si="13"/>
        <v>5.93944462738875E-4</v>
      </c>
      <c r="OR5" s="193">
        <f t="shared" si="13"/>
        <v>5.276722312724918E-4</v>
      </c>
      <c r="OS5" s="193">
        <f t="shared" si="13"/>
        <v>4.6695286075128115E-4</v>
      </c>
      <c r="OT5" s="193">
        <f t="shared" si="13"/>
        <v>4.1149167885100622E-4</v>
      </c>
      <c r="OU5" s="193">
        <f t="shared" si="13"/>
        <v>3.6099881914737294E-4</v>
      </c>
      <c r="OV5" s="193">
        <f t="shared" si="13"/>
        <v>3.1518953121166012E-4</v>
      </c>
      <c r="OW5" s="193">
        <f t="shared" si="13"/>
        <v>2.7378448936291294E-4</v>
      </c>
      <c r="OX5" s="193">
        <f t="shared" si="13"/>
        <v>2.3651010010074627E-4</v>
      </c>
      <c r="OY5" s="193">
        <f t="shared" si="13"/>
        <v>2.0309880824212175E-4</v>
      </c>
      <c r="OZ5" s="193">
        <f t="shared" si="13"/>
        <v>1.7328940178484839E-4</v>
      </c>
      <c r="PA5" s="193">
        <f t="shared" si="13"/>
        <v>1.4682731551996647E-4</v>
      </c>
      <c r="PB5" s="193">
        <f t="shared" si="13"/>
        <v>1.2346493341458133E-4</v>
      </c>
      <c r="PC5" s="193">
        <f t="shared" si="13"/>
        <v>1.0296188978616483E-4</v>
      </c>
      <c r="PD5" s="193">
        <f t="shared" si="13"/>
        <v>8.5085369288790021E-5</v>
      </c>
      <c r="PE5" s="193">
        <f t="shared" si="13"/>
        <v>6.9610405731244154E-5</v>
      </c>
      <c r="PF5" s="193">
        <f t="shared" si="13"/>
        <v>5.6320179746464047E-5</v>
      </c>
      <c r="PG5" s="193">
        <f t="shared" si="13"/>
        <v>4.5006315331236351E-5</v>
      </c>
      <c r="PH5" s="193">
        <f t="shared" si="13"/>
        <v>3.5469175274641401E-5</v>
      </c>
      <c r="PI5" s="193">
        <f t="shared" si="13"/>
        <v>2.7518155493251419E-5</v>
      </c>
      <c r="PJ5" s="193">
        <f t="shared" si="13"/>
        <v>2.0971978290655597E-5</v>
      </c>
      <c r="PK5" s="193">
        <f t="shared" si="13"/>
        <v>1.5658984558450963E-5</v>
      </c>
      <c r="PL5" s="193">
        <f t="shared" si="13"/>
        <v>1.1417424935420284E-5</v>
      </c>
      <c r="PM5" s="193">
        <f t="shared" si="13"/>
        <v>8.0957499412181322E-6</v>
      </c>
      <c r="PN5" s="193">
        <f t="shared" si="13"/>
        <v>5.5528991004898912E-6</v>
      </c>
      <c r="PO5" s="193">
        <f t="shared" si="13"/>
        <v>3.6585890729737696E-6</v>
      </c>
      <c r="PP5" s="193">
        <f t="shared" si="13"/>
        <v>2.2936008047653175E-6</v>
      </c>
      <c r="PQ5" s="193">
        <f t="shared" si="14"/>
        <v>1.3500657155690435E-6</v>
      </c>
      <c r="PR5" s="193">
        <f t="shared" si="14"/>
        <v>7.3175093641578659E-7</v>
      </c>
      <c r="PS5" s="193">
        <f t="shared" si="14"/>
        <v>3.543436119892348E-7</v>
      </c>
      <c r="PT5" s="193">
        <f t="shared" si="14"/>
        <v>1.457342813800876E-7</v>
      </c>
      <c r="PU5" s="193">
        <f t="shared" si="14"/>
        <v>4.62993507707987E-8</v>
      </c>
      <c r="PV5" s="193">
        <f t="shared" si="14"/>
        <v>9.1826712477472502E-9</v>
      </c>
      <c r="PW5" s="193">
        <f t="shared" si="14"/>
        <v>5.7623464058003174E-10</v>
      </c>
      <c r="PX5" s="193">
        <f t="shared" si="14"/>
        <v>2.789982228956724E-18</v>
      </c>
    </row>
    <row r="6" spans="1:441" x14ac:dyDescent="0.45">
      <c r="A6" s="20">
        <v>3</v>
      </c>
      <c r="B6" s="134">
        <v>-0.25</v>
      </c>
      <c r="C6" s="279"/>
      <c r="D6" s="280">
        <f t="shared" si="15"/>
        <v>11.25</v>
      </c>
      <c r="E6" s="281">
        <v>15</v>
      </c>
      <c r="F6" s="280">
        <f t="shared" si="16"/>
        <v>30</v>
      </c>
      <c r="G6" s="279"/>
      <c r="H6" s="135"/>
      <c r="I6" s="110">
        <f t="shared" si="17"/>
        <v>1</v>
      </c>
      <c r="J6" s="21">
        <f t="shared" si="18"/>
        <v>20</v>
      </c>
      <c r="K6" s="22" t="str">
        <f t="shared" si="19"/>
        <v>R</v>
      </c>
      <c r="L6" s="23" t="str">
        <f>IF(J6="","",IF(OR($J6&lt;Skew!$B$3,$J6=Skew!$B$3),IF($J6&gt;Skew!$C$3,Skew!$A$3,IF($J6&gt;Skew!$C$4,Skew!$A$4,IF($J6&gt;Skew!$C$5,Skew!$A$5,IF($J6&gt;Skew!$C$6,Skew!$A$6,IF($J6&gt;Skew!$C$7,Skew!$A$7,IF($J6&gt;Skew!$C$8,Skew!$A$8,IF($J6&gt;Skew!$C$9,Skew!$A$9,IF($J6&gt;Skew!$C$10,Skew!$A$10,IF($J6&gt;Skew!$C$11,Skew!$A$11,IF($J6&gt;Skew!$C$12,Skew!$A$12,IF($J6&gt;Skew!$C$13,Skew!$A$13,IF($J6&gt;Skew!$C$14,Skew!$A$14,IF($J6&gt;Skew!$C$15,Skew!$A$15,IF($J6&gt;Skew!$C$16,Skew!$A$16,Skew!$A$17)
)))))))))))))))</f>
        <v>Medium skew</v>
      </c>
      <c r="M6" s="22">
        <f>IF(J6="","",MATCH(L6,Skew!$A$3:$A$17,0))</f>
        <v>7</v>
      </c>
      <c r="N6" s="22">
        <f t="shared" si="0"/>
        <v>20.625</v>
      </c>
      <c r="O6" s="24" t="s">
        <v>37</v>
      </c>
      <c r="P6" s="22">
        <f>IF(OR(J6="",O6=""),"",MATCH(O6,Confidence!$A$3:$A$12,0))</f>
        <v>6</v>
      </c>
      <c r="Q6" s="25">
        <f t="shared" si="1"/>
        <v>1.75</v>
      </c>
      <c r="R6" s="25">
        <f t="shared" si="2"/>
        <v>4</v>
      </c>
      <c r="S6" s="22"/>
      <c r="T6" s="102">
        <f t="shared" si="3"/>
        <v>16.955625000000001</v>
      </c>
      <c r="U6" s="102">
        <f t="shared" si="4"/>
        <v>3.3206250000000002</v>
      </c>
      <c r="V6" s="37">
        <f t="shared" si="5"/>
        <v>11.026550390625001</v>
      </c>
      <c r="W6" s="115">
        <v>20</v>
      </c>
      <c r="X6" s="204">
        <f>IF(AND(D6&gt;0,E6&gt;0,F6&gt;0,Q6&gt;0,R6&gt;0,W6&gt;0,NOT(O6="")),ABS(VLOOKUP($W$1,VLookups!$A$30:$B$31,2,FALSE)-_xlfn.BETA.DIST(W6,IF(K6="L",R6,Q6),IF(K6="L",Q6,R6),TRUE,D6,F6)),"")</f>
        <v>0.80998354260813121</v>
      </c>
      <c r="Y6" s="112">
        <f>IF(OR($Q6="",$R6=""),"",_xlfn.BETA.INV(ABS(VLOOKUP($W$1,VLookups!$A$30:$B$31,2,FALSE)-Y$3),IF($K6="L",$R6,$Q6),IF($K6="L",$Q6,$R6),$D6,$F6))</f>
        <v>19.849466728444018</v>
      </c>
      <c r="Z6" s="113">
        <f>IF(OR($Q6="",$R6=""),"",_xlfn.BETA.INV(ABS(VLOOKUP($W$1,VLookups!$A$30:$B$31,2,FALSE)-Z$3),IF($K6="L",$R6,$Q6),IF($K6="L",$Q6,$R6),$D6,$F6))</f>
        <v>23.114806312644451</v>
      </c>
      <c r="AA6" s="112">
        <f>IF(OR($Q6="",$R6=""),"",_xlfn.BETA.INV(ABS(VLOOKUP($W$1,VLookups!$A$30:$B$31,2,FALSE)-AA$3),IF($K6="L",$R6,$Q6),IF($K6="L",$Q6,$R6),$D6,$F6))</f>
        <v>12.923412408752363</v>
      </c>
      <c r="AB6" s="113">
        <f>IF(OR($Q6="",$R6=""),"",_xlfn.BETA.INV(ABS(VLOOKUP($W$1,VLookups!$A$30:$B$31,2,FALSE)-AB$3),IF($K6="L",$R6,$Q6),IF($K6="L",$Q6,$R6),$D6,$F6))</f>
        <v>13.88768575573863</v>
      </c>
      <c r="AC6" s="112">
        <f>IF(OR($Q6="",$R6=""),"",_xlfn.BETA.INV(ABS(VLOOKUP($W$1,VLookups!$A$30:$B$31,2,FALSE)-AC$3),IF($K6="L",$R6,$Q6),IF($K6="L",$Q6,$R6),$D6,$F6))</f>
        <v>14.761749176125972</v>
      </c>
      <c r="AD6" s="113">
        <f>IF(OR($Q6="",$R6=""),"",_xlfn.BETA.INV(ABS(VLOOKUP($W$1,VLookups!$A$30:$B$31,2,FALSE)-AD$3),IF($K6="L",$R6,$Q6),IF($K6="L",$Q6,$R6),$D6,$F6))</f>
        <v>15.621477839963564</v>
      </c>
      <c r="AE6" s="112">
        <f>IF(OR($Q6="",$R6=""),"",_xlfn.BETA.INV(ABS(VLOOKUP($W$1,VLookups!$A$30:$B$31,2,FALSE)-AE$3),IF($K6="L",$R6,$Q6),IF($K6="L",$Q6,$R6),$D6,$F6))</f>
        <v>16.5090053085706</v>
      </c>
      <c r="AF6" s="113">
        <f>IF(OR($Q6="",$R6=""),"",_xlfn.BETA.INV(ABS(VLOOKUP($W$1,VLookups!$A$30:$B$31,2,FALSE)-AF$3),IF($K6="L",$R6,$Q6),IF($K6="L",$Q6,$R6),$D6,$F6))</f>
        <v>17.464343658187889</v>
      </c>
      <c r="AG6" s="112">
        <f>IF(OR($Q6="",$R6=""),"",_xlfn.BETA.INV(ABS(VLOOKUP($W$1,VLookups!$A$30:$B$31,2,FALSE)-AG$3),IF($K6="L",$R6,$Q6),IF($K6="L",$Q6,$R6),$D6,$F6))</f>
        <v>18.543021544061347</v>
      </c>
      <c r="AH6" s="113">
        <f>IF(OR($Q6="",$R6=""),"",_xlfn.BETA.INV(ABS(VLOOKUP($W$1,VLookups!$A$30:$B$31,2,FALSE)-AH$3),IF($K6="L",$R6,$Q6),IF($K6="L",$Q6,$R6),$D6,$F6))</f>
        <v>19.849466728444018</v>
      </c>
      <c r="AI6" s="112">
        <f>IF(OR($Q6="",$R6=""),"",_xlfn.BETA.INV(ABS(VLOOKUP($W$1,VLookups!$A$30:$B$31,2,FALSE)-AI$3),IF($K6="L",$R6,$Q6),IF($K6="L",$Q6,$R6),$D6,$F6))</f>
        <v>21.669597240086627</v>
      </c>
      <c r="AJ6" s="113">
        <f>IF(OR($Q6="",$R6=""),"",_xlfn.BETA.INV(ABS(VLOOKUP($W$1,VLookups!$A$30:$B$31,2,FALSE)-AJ$3),IF($K6="L",$R6,$Q6),IF($K6="L",$Q6,$R6),$D6,$F6))</f>
        <v>25.511356951320813</v>
      </c>
      <c r="AK6" s="15"/>
      <c r="AL6" s="194">
        <f t="shared" si="20"/>
        <v>9.375E-2</v>
      </c>
      <c r="AM6" s="192">
        <f t="shared" si="21"/>
        <v>11.25</v>
      </c>
      <c r="AN6" s="177">
        <f t="shared" si="22"/>
        <v>11.34375</v>
      </c>
      <c r="AO6" s="177">
        <f t="shared" si="6"/>
        <v>11.4375</v>
      </c>
      <c r="AP6" s="177">
        <f t="shared" si="6"/>
        <v>11.53125</v>
      </c>
      <c r="AQ6" s="177">
        <f t="shared" si="6"/>
        <v>11.625</v>
      </c>
      <c r="AR6" s="177">
        <f t="shared" si="6"/>
        <v>11.71875</v>
      </c>
      <c r="AS6" s="177">
        <f t="shared" si="6"/>
        <v>11.8125</v>
      </c>
      <c r="AT6" s="177">
        <f t="shared" si="6"/>
        <v>11.90625</v>
      </c>
      <c r="AU6" s="177">
        <f t="shared" si="6"/>
        <v>12</v>
      </c>
      <c r="AV6" s="177">
        <f t="shared" si="6"/>
        <v>12.09375</v>
      </c>
      <c r="AW6" s="177">
        <f t="shared" si="6"/>
        <v>12.1875</v>
      </c>
      <c r="AX6" s="177">
        <f t="shared" si="6"/>
        <v>12.28125</v>
      </c>
      <c r="AY6" s="177">
        <f t="shared" si="6"/>
        <v>12.375</v>
      </c>
      <c r="AZ6" s="177">
        <f t="shared" si="6"/>
        <v>12.46875</v>
      </c>
      <c r="BA6" s="177">
        <f t="shared" si="6"/>
        <v>12.5625</v>
      </c>
      <c r="BB6" s="177">
        <f t="shared" si="6"/>
        <v>12.65625</v>
      </c>
      <c r="BC6" s="177">
        <f t="shared" si="6"/>
        <v>12.75</v>
      </c>
      <c r="BD6" s="177">
        <f t="shared" si="6"/>
        <v>12.84375</v>
      </c>
      <c r="BE6" s="177">
        <f t="shared" si="6"/>
        <v>12.9375</v>
      </c>
      <c r="BF6" s="177">
        <f t="shared" si="6"/>
        <v>13.03125</v>
      </c>
      <c r="BG6" s="177">
        <f t="shared" si="6"/>
        <v>13.125</v>
      </c>
      <c r="BH6" s="177">
        <f t="shared" si="6"/>
        <v>13.21875</v>
      </c>
      <c r="BI6" s="177">
        <f t="shared" si="6"/>
        <v>13.3125</v>
      </c>
      <c r="BJ6" s="177">
        <f t="shared" si="6"/>
        <v>13.40625</v>
      </c>
      <c r="BK6" s="177">
        <f t="shared" si="6"/>
        <v>13.5</v>
      </c>
      <c r="BL6" s="177">
        <f t="shared" si="6"/>
        <v>13.59375</v>
      </c>
      <c r="BM6" s="177">
        <f t="shared" si="6"/>
        <v>13.6875</v>
      </c>
      <c r="BN6" s="177">
        <f t="shared" si="6"/>
        <v>13.78125</v>
      </c>
      <c r="BO6" s="177">
        <f t="shared" si="6"/>
        <v>13.875</v>
      </c>
      <c r="BP6" s="177">
        <f t="shared" si="6"/>
        <v>13.96875</v>
      </c>
      <c r="BQ6" s="177">
        <f t="shared" si="6"/>
        <v>14.0625</v>
      </c>
      <c r="BR6" s="177">
        <f t="shared" si="6"/>
        <v>14.15625</v>
      </c>
      <c r="BS6" s="177">
        <f t="shared" si="6"/>
        <v>14.25</v>
      </c>
      <c r="BT6" s="177">
        <f t="shared" si="6"/>
        <v>14.34375</v>
      </c>
      <c r="BU6" s="177">
        <f t="shared" si="6"/>
        <v>14.4375</v>
      </c>
      <c r="BV6" s="177">
        <f t="shared" si="6"/>
        <v>14.53125</v>
      </c>
      <c r="BW6" s="177">
        <f t="shared" si="6"/>
        <v>14.625</v>
      </c>
      <c r="BX6" s="177">
        <f t="shared" si="6"/>
        <v>14.71875</v>
      </c>
      <c r="BY6" s="177">
        <f t="shared" si="6"/>
        <v>14.8125</v>
      </c>
      <c r="BZ6" s="177">
        <f t="shared" si="6"/>
        <v>14.90625</v>
      </c>
      <c r="CA6" s="177">
        <f t="shared" si="6"/>
        <v>15</v>
      </c>
      <c r="CB6" s="177">
        <f t="shared" si="6"/>
        <v>15.09375</v>
      </c>
      <c r="CC6" s="177">
        <f t="shared" si="6"/>
        <v>15.1875</v>
      </c>
      <c r="CD6" s="177">
        <f t="shared" si="6"/>
        <v>15.28125</v>
      </c>
      <c r="CE6" s="177">
        <f t="shared" si="6"/>
        <v>15.375</v>
      </c>
      <c r="CF6" s="177">
        <f t="shared" si="6"/>
        <v>15.46875</v>
      </c>
      <c r="CG6" s="177">
        <f t="shared" si="6"/>
        <v>15.5625</v>
      </c>
      <c r="CH6" s="177">
        <f t="shared" si="6"/>
        <v>15.65625</v>
      </c>
      <c r="CI6" s="177">
        <f t="shared" si="6"/>
        <v>15.75</v>
      </c>
      <c r="CJ6" s="177">
        <f t="shared" si="6"/>
        <v>15.84375</v>
      </c>
      <c r="CK6" s="177">
        <f t="shared" si="6"/>
        <v>15.9375</v>
      </c>
      <c r="CL6" s="177">
        <f t="shared" si="6"/>
        <v>16.03125</v>
      </c>
      <c r="CM6" s="177">
        <f t="shared" si="6"/>
        <v>16.125</v>
      </c>
      <c r="CN6" s="177">
        <f t="shared" si="6"/>
        <v>16.21875</v>
      </c>
      <c r="CO6" s="177">
        <f t="shared" si="6"/>
        <v>16.3125</v>
      </c>
      <c r="CP6" s="177">
        <f t="shared" si="6"/>
        <v>16.40625</v>
      </c>
      <c r="CQ6" s="177">
        <f t="shared" si="6"/>
        <v>16.5</v>
      </c>
      <c r="CR6" s="177">
        <f t="shared" si="6"/>
        <v>16.59375</v>
      </c>
      <c r="CS6" s="177">
        <f t="shared" si="6"/>
        <v>16.6875</v>
      </c>
      <c r="CT6" s="177">
        <f t="shared" si="6"/>
        <v>16.78125</v>
      </c>
      <c r="CU6" s="177">
        <f t="shared" si="6"/>
        <v>16.875</v>
      </c>
      <c r="CV6" s="177">
        <f t="shared" si="6"/>
        <v>16.96875</v>
      </c>
      <c r="CW6" s="177">
        <f t="shared" si="6"/>
        <v>17.0625</v>
      </c>
      <c r="CX6" s="177">
        <f t="shared" si="6"/>
        <v>17.15625</v>
      </c>
      <c r="CY6" s="177">
        <f t="shared" si="6"/>
        <v>17.25</v>
      </c>
      <c r="CZ6" s="177">
        <f t="shared" si="6"/>
        <v>17.34375</v>
      </c>
      <c r="DA6" s="177">
        <f t="shared" si="7"/>
        <v>17.4375</v>
      </c>
      <c r="DB6" s="177">
        <f t="shared" si="7"/>
        <v>17.53125</v>
      </c>
      <c r="DC6" s="177">
        <f t="shared" si="7"/>
        <v>17.625</v>
      </c>
      <c r="DD6" s="177">
        <f t="shared" si="7"/>
        <v>17.71875</v>
      </c>
      <c r="DE6" s="177">
        <f t="shared" si="7"/>
        <v>17.8125</v>
      </c>
      <c r="DF6" s="177">
        <f t="shared" si="7"/>
        <v>17.90625</v>
      </c>
      <c r="DG6" s="177">
        <f t="shared" si="7"/>
        <v>18</v>
      </c>
      <c r="DH6" s="177">
        <f t="shared" si="7"/>
        <v>18.09375</v>
      </c>
      <c r="DI6" s="177">
        <f t="shared" si="7"/>
        <v>18.1875</v>
      </c>
      <c r="DJ6" s="177">
        <f t="shared" si="7"/>
        <v>18.28125</v>
      </c>
      <c r="DK6" s="177">
        <f t="shared" si="7"/>
        <v>18.375</v>
      </c>
      <c r="DL6" s="177">
        <f t="shared" si="7"/>
        <v>18.46875</v>
      </c>
      <c r="DM6" s="177">
        <f t="shared" si="7"/>
        <v>18.5625</v>
      </c>
      <c r="DN6" s="177">
        <f t="shared" si="7"/>
        <v>18.65625</v>
      </c>
      <c r="DO6" s="177">
        <f t="shared" si="7"/>
        <v>18.75</v>
      </c>
      <c r="DP6" s="177">
        <f t="shared" si="7"/>
        <v>18.84375</v>
      </c>
      <c r="DQ6" s="177">
        <f t="shared" si="7"/>
        <v>18.9375</v>
      </c>
      <c r="DR6" s="177">
        <f t="shared" si="7"/>
        <v>19.03125</v>
      </c>
      <c r="DS6" s="177">
        <f t="shared" si="7"/>
        <v>19.125</v>
      </c>
      <c r="DT6" s="177">
        <f t="shared" si="7"/>
        <v>19.21875</v>
      </c>
      <c r="DU6" s="177">
        <f t="shared" si="7"/>
        <v>19.3125</v>
      </c>
      <c r="DV6" s="177">
        <f t="shared" si="7"/>
        <v>19.40625</v>
      </c>
      <c r="DW6" s="177">
        <f t="shared" si="7"/>
        <v>19.5</v>
      </c>
      <c r="DX6" s="177">
        <f t="shared" si="7"/>
        <v>19.59375</v>
      </c>
      <c r="DY6" s="177">
        <f t="shared" si="7"/>
        <v>19.6875</v>
      </c>
      <c r="DZ6" s="177">
        <f t="shared" si="7"/>
        <v>19.78125</v>
      </c>
      <c r="EA6" s="177">
        <f t="shared" si="7"/>
        <v>19.875</v>
      </c>
      <c r="EB6" s="177">
        <f t="shared" si="7"/>
        <v>19.96875</v>
      </c>
      <c r="EC6" s="177">
        <f t="shared" si="7"/>
        <v>20.0625</v>
      </c>
      <c r="ED6" s="177">
        <f t="shared" si="7"/>
        <v>20.15625</v>
      </c>
      <c r="EE6" s="177">
        <f t="shared" si="7"/>
        <v>20.25</v>
      </c>
      <c r="EF6" s="177">
        <f t="shared" si="7"/>
        <v>20.34375</v>
      </c>
      <c r="EG6" s="177">
        <f t="shared" si="7"/>
        <v>20.4375</v>
      </c>
      <c r="EH6" s="177">
        <f t="shared" si="7"/>
        <v>20.53125</v>
      </c>
      <c r="EI6" s="177">
        <f t="shared" si="7"/>
        <v>20.625</v>
      </c>
      <c r="EJ6" s="177">
        <f t="shared" si="7"/>
        <v>20.71875</v>
      </c>
      <c r="EK6" s="177">
        <f t="shared" si="7"/>
        <v>20.8125</v>
      </c>
      <c r="EL6" s="177">
        <f t="shared" si="7"/>
        <v>20.90625</v>
      </c>
      <c r="EM6" s="177">
        <f t="shared" si="7"/>
        <v>21</v>
      </c>
      <c r="EN6" s="177">
        <f t="shared" si="7"/>
        <v>21.09375</v>
      </c>
      <c r="EO6" s="177">
        <f t="shared" si="7"/>
        <v>21.1875</v>
      </c>
      <c r="EP6" s="177">
        <f t="shared" si="7"/>
        <v>21.28125</v>
      </c>
      <c r="EQ6" s="177">
        <f t="shared" si="7"/>
        <v>21.375</v>
      </c>
      <c r="ER6" s="177">
        <f t="shared" si="7"/>
        <v>21.46875</v>
      </c>
      <c r="ES6" s="177">
        <f t="shared" si="7"/>
        <v>21.5625</v>
      </c>
      <c r="ET6" s="177">
        <f t="shared" si="7"/>
        <v>21.65625</v>
      </c>
      <c r="EU6" s="177">
        <f t="shared" si="7"/>
        <v>21.75</v>
      </c>
      <c r="EV6" s="177">
        <f t="shared" si="7"/>
        <v>21.84375</v>
      </c>
      <c r="EW6" s="177">
        <f t="shared" si="7"/>
        <v>21.9375</v>
      </c>
      <c r="EX6" s="177">
        <f t="shared" si="7"/>
        <v>22.03125</v>
      </c>
      <c r="EY6" s="177">
        <f t="shared" si="7"/>
        <v>22.125</v>
      </c>
      <c r="EZ6" s="177">
        <f t="shared" si="7"/>
        <v>22.21875</v>
      </c>
      <c r="FA6" s="177">
        <f t="shared" si="7"/>
        <v>22.3125</v>
      </c>
      <c r="FB6" s="177">
        <f t="shared" si="7"/>
        <v>22.40625</v>
      </c>
      <c r="FC6" s="177">
        <f t="shared" si="7"/>
        <v>22.5</v>
      </c>
      <c r="FD6" s="177">
        <f t="shared" si="7"/>
        <v>22.59375</v>
      </c>
      <c r="FE6" s="177">
        <f t="shared" si="7"/>
        <v>22.6875</v>
      </c>
      <c r="FF6" s="177">
        <f t="shared" si="7"/>
        <v>22.78125</v>
      </c>
      <c r="FG6" s="177">
        <f t="shared" si="7"/>
        <v>22.875</v>
      </c>
      <c r="FH6" s="177">
        <f t="shared" si="7"/>
        <v>22.96875</v>
      </c>
      <c r="FI6" s="177">
        <f t="shared" si="7"/>
        <v>23.0625</v>
      </c>
      <c r="FJ6" s="177">
        <f t="shared" si="7"/>
        <v>23.15625</v>
      </c>
      <c r="FK6" s="177">
        <f t="shared" si="7"/>
        <v>23.25</v>
      </c>
      <c r="FL6" s="177">
        <f t="shared" si="7"/>
        <v>23.34375</v>
      </c>
      <c r="FM6" s="177">
        <f t="shared" si="8"/>
        <v>23.4375</v>
      </c>
      <c r="FN6" s="177">
        <f t="shared" si="8"/>
        <v>23.53125</v>
      </c>
      <c r="FO6" s="177">
        <f t="shared" si="8"/>
        <v>23.625</v>
      </c>
      <c r="FP6" s="177">
        <f t="shared" si="8"/>
        <v>23.71875</v>
      </c>
      <c r="FQ6" s="177">
        <f t="shared" si="8"/>
        <v>23.8125</v>
      </c>
      <c r="FR6" s="177">
        <f t="shared" si="8"/>
        <v>23.90625</v>
      </c>
      <c r="FS6" s="177">
        <f t="shared" si="8"/>
        <v>24</v>
      </c>
      <c r="FT6" s="177">
        <f t="shared" si="8"/>
        <v>24.09375</v>
      </c>
      <c r="FU6" s="177">
        <f t="shared" si="8"/>
        <v>24.1875</v>
      </c>
      <c r="FV6" s="177">
        <f t="shared" si="8"/>
        <v>24.28125</v>
      </c>
      <c r="FW6" s="177">
        <f t="shared" si="8"/>
        <v>24.375</v>
      </c>
      <c r="FX6" s="177">
        <f t="shared" si="8"/>
        <v>24.46875</v>
      </c>
      <c r="FY6" s="177">
        <f t="shared" si="8"/>
        <v>24.5625</v>
      </c>
      <c r="FZ6" s="177">
        <f t="shared" si="8"/>
        <v>24.65625</v>
      </c>
      <c r="GA6" s="177">
        <f t="shared" si="8"/>
        <v>24.75</v>
      </c>
      <c r="GB6" s="177">
        <f t="shared" si="8"/>
        <v>24.84375</v>
      </c>
      <c r="GC6" s="177">
        <f t="shared" si="8"/>
        <v>24.9375</v>
      </c>
      <c r="GD6" s="177">
        <f t="shared" si="8"/>
        <v>25.03125</v>
      </c>
      <c r="GE6" s="177">
        <f t="shared" si="8"/>
        <v>25.125</v>
      </c>
      <c r="GF6" s="177">
        <f t="shared" si="8"/>
        <v>25.21875</v>
      </c>
      <c r="GG6" s="177">
        <f t="shared" si="8"/>
        <v>25.3125</v>
      </c>
      <c r="GH6" s="177">
        <f t="shared" si="8"/>
        <v>25.40625</v>
      </c>
      <c r="GI6" s="177">
        <f t="shared" si="8"/>
        <v>25.5</v>
      </c>
      <c r="GJ6" s="177">
        <f t="shared" si="8"/>
        <v>25.59375</v>
      </c>
      <c r="GK6" s="177">
        <f t="shared" si="8"/>
        <v>25.6875</v>
      </c>
      <c r="GL6" s="177">
        <f t="shared" si="8"/>
        <v>25.78125</v>
      </c>
      <c r="GM6" s="177">
        <f t="shared" si="8"/>
        <v>25.875</v>
      </c>
      <c r="GN6" s="177">
        <f t="shared" si="8"/>
        <v>25.96875</v>
      </c>
      <c r="GO6" s="177">
        <f t="shared" si="8"/>
        <v>26.0625</v>
      </c>
      <c r="GP6" s="177">
        <f t="shared" si="8"/>
        <v>26.15625</v>
      </c>
      <c r="GQ6" s="177">
        <f t="shared" si="8"/>
        <v>26.25</v>
      </c>
      <c r="GR6" s="177">
        <f t="shared" si="8"/>
        <v>26.34375</v>
      </c>
      <c r="GS6" s="177">
        <f t="shared" si="8"/>
        <v>26.4375</v>
      </c>
      <c r="GT6" s="177">
        <f t="shared" si="8"/>
        <v>26.53125</v>
      </c>
      <c r="GU6" s="177">
        <f t="shared" si="8"/>
        <v>26.625</v>
      </c>
      <c r="GV6" s="177">
        <f t="shared" si="8"/>
        <v>26.71875</v>
      </c>
      <c r="GW6" s="177">
        <f t="shared" si="8"/>
        <v>26.8125</v>
      </c>
      <c r="GX6" s="177">
        <f t="shared" si="8"/>
        <v>26.90625</v>
      </c>
      <c r="GY6" s="177">
        <f t="shared" si="8"/>
        <v>27</v>
      </c>
      <c r="GZ6" s="177">
        <f t="shared" si="8"/>
        <v>27.09375</v>
      </c>
      <c r="HA6" s="177">
        <f t="shared" si="8"/>
        <v>27.1875</v>
      </c>
      <c r="HB6" s="177">
        <f t="shared" si="8"/>
        <v>27.28125</v>
      </c>
      <c r="HC6" s="177">
        <f t="shared" si="8"/>
        <v>27.375</v>
      </c>
      <c r="HD6" s="177">
        <f t="shared" si="8"/>
        <v>27.46875</v>
      </c>
      <c r="HE6" s="177">
        <f t="shared" si="8"/>
        <v>27.5625</v>
      </c>
      <c r="HF6" s="177">
        <f t="shared" si="8"/>
        <v>27.65625</v>
      </c>
      <c r="HG6" s="177">
        <f t="shared" si="8"/>
        <v>27.75</v>
      </c>
      <c r="HH6" s="177">
        <f t="shared" si="8"/>
        <v>27.84375</v>
      </c>
      <c r="HI6" s="177">
        <f t="shared" si="8"/>
        <v>27.9375</v>
      </c>
      <c r="HJ6" s="177">
        <f t="shared" si="8"/>
        <v>28.03125</v>
      </c>
      <c r="HK6" s="177">
        <f t="shared" si="8"/>
        <v>28.125</v>
      </c>
      <c r="HL6" s="177">
        <f t="shared" si="8"/>
        <v>28.21875</v>
      </c>
      <c r="HM6" s="177">
        <f t="shared" si="8"/>
        <v>28.3125</v>
      </c>
      <c r="HN6" s="177">
        <f t="shared" si="8"/>
        <v>28.40625</v>
      </c>
      <c r="HO6" s="177">
        <f t="shared" si="8"/>
        <v>28.5</v>
      </c>
      <c r="HP6" s="177">
        <f t="shared" si="8"/>
        <v>28.59375</v>
      </c>
      <c r="HQ6" s="177">
        <f t="shared" si="8"/>
        <v>28.6875</v>
      </c>
      <c r="HR6" s="177">
        <f t="shared" si="8"/>
        <v>28.78125</v>
      </c>
      <c r="HS6" s="177">
        <f t="shared" si="8"/>
        <v>28.875</v>
      </c>
      <c r="HT6" s="177">
        <f t="shared" si="8"/>
        <v>28.96875</v>
      </c>
      <c r="HU6" s="177">
        <f t="shared" si="8"/>
        <v>29.0625</v>
      </c>
      <c r="HV6" s="177">
        <f t="shared" si="8"/>
        <v>29.15625</v>
      </c>
      <c r="HW6" s="177">
        <f t="shared" si="8"/>
        <v>29.25</v>
      </c>
      <c r="HX6" s="177">
        <f t="shared" si="8"/>
        <v>29.34375</v>
      </c>
      <c r="HY6" s="177">
        <f t="shared" si="9"/>
        <v>29.4375</v>
      </c>
      <c r="HZ6" s="177">
        <f t="shared" si="9"/>
        <v>29.53125</v>
      </c>
      <c r="IA6" s="177">
        <f t="shared" si="9"/>
        <v>29.625</v>
      </c>
      <c r="IB6" s="177">
        <f t="shared" si="9"/>
        <v>29.71875</v>
      </c>
      <c r="IC6" s="177">
        <f t="shared" si="9"/>
        <v>29.8125</v>
      </c>
      <c r="ID6" s="177">
        <f t="shared" si="9"/>
        <v>29.90625</v>
      </c>
      <c r="IE6" s="192">
        <f t="shared" si="23"/>
        <v>29.998999999999999</v>
      </c>
      <c r="IF6" s="193">
        <f t="shared" si="10"/>
        <v>0</v>
      </c>
      <c r="IG6" s="193">
        <f t="shared" si="11"/>
        <v>1.4113666236358631E-2</v>
      </c>
      <c r="IH6" s="193">
        <f t="shared" si="11"/>
        <v>2.3380224726949898E-2</v>
      </c>
      <c r="II6" s="193">
        <f t="shared" si="11"/>
        <v>3.1211901897274689E-2</v>
      </c>
      <c r="IJ6" s="193">
        <f t="shared" si="11"/>
        <v>3.8141153324678052E-2</v>
      </c>
      <c r="IK6" s="193">
        <f t="shared" si="11"/>
        <v>4.4402962955434049E-2</v>
      </c>
      <c r="IL6" s="193">
        <f t="shared" si="11"/>
        <v>5.0130177373333237E-2</v>
      </c>
      <c r="IM6" s="193">
        <f t="shared" si="11"/>
        <v>5.5408458850584132E-2</v>
      </c>
      <c r="IN6" s="193">
        <f t="shared" si="11"/>
        <v>6.0297844858346987E-2</v>
      </c>
      <c r="IO6" s="193">
        <f t="shared" si="11"/>
        <v>6.4842925043754815E-2</v>
      </c>
      <c r="IP6" s="193">
        <f t="shared" si="11"/>
        <v>6.9078264274469475E-2</v>
      </c>
      <c r="IQ6" s="193">
        <f t="shared" si="11"/>
        <v>7.3031553698445995E-2</v>
      </c>
      <c r="IR6" s="193">
        <f t="shared" si="11"/>
        <v>7.672556513927653E-2</v>
      </c>
      <c r="IS6" s="193">
        <f t="shared" si="11"/>
        <v>8.0179426865053041E-2</v>
      </c>
      <c r="IT6" s="193">
        <f t="shared" si="11"/>
        <v>8.3409491410979295E-2</v>
      </c>
      <c r="IU6" s="193">
        <f t="shared" si="11"/>
        <v>8.6429946302992153E-2</v>
      </c>
      <c r="IV6" s="193">
        <f t="shared" si="11"/>
        <v>8.9253256280707585E-2</v>
      </c>
      <c r="IW6" s="193">
        <f t="shared" si="11"/>
        <v>9.1890491381152517E-2</v>
      </c>
      <c r="IX6" s="193">
        <f t="shared" si="11"/>
        <v>9.4351575494291337E-2</v>
      </c>
      <c r="IY6" s="193">
        <f t="shared" si="11"/>
        <v>9.664547813674966E-2</v>
      </c>
      <c r="IZ6" s="193">
        <f t="shared" si="11"/>
        <v>9.8780364809926191E-2</v>
      </c>
      <c r="JA6" s="193">
        <f t="shared" si="11"/>
        <v>0.10076371657652837</v>
      </c>
      <c r="JB6" s="193">
        <f t="shared" si="11"/>
        <v>0.10260242637336944</v>
      </c>
      <c r="JC6" s="193">
        <f t="shared" si="11"/>
        <v>0.10430287747715758</v>
      </c>
      <c r="JD6" s="193">
        <f t="shared" si="11"/>
        <v>0.10587100809316143</v>
      </c>
      <c r="JE6" s="193">
        <f t="shared" si="11"/>
        <v>0.10731236502127361</v>
      </c>
      <c r="JF6" s="193">
        <f t="shared" si="11"/>
        <v>0.10863214862915499</v>
      </c>
      <c r="JG6" s="193">
        <f t="shared" si="11"/>
        <v>0.10983525083659716</v>
      </c>
      <c r="JH6" s="193">
        <f t="shared" si="11"/>
        <v>0.11092628742876519</v>
      </c>
      <c r="JI6" s="193">
        <f t="shared" si="11"/>
        <v>0.11190962572806042</v>
      </c>
      <c r="JJ6" s="193">
        <f t="shared" si="11"/>
        <v>0.1127894084372741</v>
      </c>
      <c r="JK6" s="193">
        <f t="shared" si="11"/>
        <v>0.11356957430123596</v>
      </c>
      <c r="JL6" s="193">
        <f t="shared" si="11"/>
        <v>0.11425387610674327</v>
      </c>
      <c r="JM6" s="193">
        <f t="shared" si="11"/>
        <v>0.11484589644150141</v>
      </c>
      <c r="JN6" s="193">
        <f t="shared" si="11"/>
        <v>0.11534906155512324</v>
      </c>
      <c r="JO6" s="193">
        <f t="shared" si="11"/>
        <v>0.11576665360380912</v>
      </c>
      <c r="JP6" s="193">
        <f t="shared" si="11"/>
        <v>0.11610182151138339</v>
      </c>
      <c r="JQ6" s="193">
        <f t="shared" si="11"/>
        <v>0.11635759064008032</v>
      </c>
      <c r="JR6" s="193">
        <f t="shared" si="11"/>
        <v>0.11653687143273184</v>
      </c>
      <c r="JS6" s="193">
        <f t="shared" si="11"/>
        <v>0.11664246716219666</v>
      </c>
      <c r="JT6" s="193">
        <f t="shared" si="11"/>
        <v>0.11667708090275444</v>
      </c>
      <c r="JU6" s="193">
        <f t="shared" si="11"/>
        <v>0.11664332182081646</v>
      </c>
      <c r="JV6" s="193">
        <f t="shared" si="11"/>
        <v>0.11654371086793179</v>
      </c>
      <c r="JW6" s="193">
        <f t="shared" si="11"/>
        <v>0.11638068594712278</v>
      </c>
      <c r="JX6" s="193">
        <f t="shared" si="11"/>
        <v>0.11615660661360196</v>
      </c>
      <c r="JY6" s="193">
        <f t="shared" si="11"/>
        <v>0.11587375836254604</v>
      </c>
      <c r="JZ6" s="193">
        <f t="shared" si="11"/>
        <v>0.11553435654954324</v>
      </c>
      <c r="KA6" s="193">
        <f t="shared" si="11"/>
        <v>0.11514054998335339</v>
      </c>
      <c r="KB6" s="193">
        <f t="shared" si="11"/>
        <v>0.11469442422554342</v>
      </c>
      <c r="KC6" s="193">
        <f t="shared" si="11"/>
        <v>0.1141980046272274</v>
      </c>
      <c r="KD6" s="193">
        <f t="shared" si="11"/>
        <v>0.11365325912943447</v>
      </c>
      <c r="KE6" s="193">
        <f t="shared" si="11"/>
        <v>0.11306210085044038</v>
      </c>
      <c r="KF6" s="193">
        <f t="shared" si="11"/>
        <v>0.11242639048065485</v>
      </c>
      <c r="KG6" s="193">
        <f t="shared" si="11"/>
        <v>0.11174793850328178</v>
      </c>
      <c r="KH6" s="193">
        <f t="shared" si="11"/>
        <v>0.11102850725691137</v>
      </c>
      <c r="KI6" s="193">
        <f t="shared" si="11"/>
        <v>0.11026981285441229</v>
      </c>
      <c r="KJ6" s="193">
        <f t="shared" si="11"/>
        <v>0.10947352697093048</v>
      </c>
      <c r="KK6" s="193">
        <f t="shared" si="11"/>
        <v>0.10864127851243498</v>
      </c>
      <c r="KL6" s="193">
        <f t="shared" si="11"/>
        <v>0.10777465517505291</v>
      </c>
      <c r="KM6" s="193">
        <f t="shared" si="11"/>
        <v>0.10687520490438426</v>
      </c>
      <c r="KN6" s="193">
        <f t="shared" si="11"/>
        <v>0.10594443726305676</v>
      </c>
      <c r="KO6" s="193">
        <f t="shared" si="11"/>
        <v>0.10498382471396453</v>
      </c>
      <c r="KP6" s="193">
        <f t="shared" si="11"/>
        <v>0.1039948038259062</v>
      </c>
      <c r="KQ6" s="193">
        <f t="shared" si="11"/>
        <v>0.10297877640769615</v>
      </c>
      <c r="KR6" s="193">
        <f t="shared" si="11"/>
        <v>0.10193711057624945</v>
      </c>
      <c r="KS6" s="193">
        <f t="shared" si="12"/>
        <v>0.10087114176363186</v>
      </c>
      <c r="KT6" s="193">
        <f t="shared" si="12"/>
        <v>9.9782173667611468E-2</v>
      </c>
      <c r="KU6" s="193">
        <f t="shared" si="12"/>
        <v>9.8671479149840438E-2</v>
      </c>
      <c r="KV6" s="193">
        <f t="shared" si="12"/>
        <v>9.7540301085432907E-2</v>
      </c>
      <c r="KW6" s="193">
        <f t="shared" si="12"/>
        <v>9.6389853167376E-2</v>
      </c>
      <c r="KX6" s="193">
        <f t="shared" si="12"/>
        <v>9.5221320668917947E-2</v>
      </c>
      <c r="KY6" s="193">
        <f t="shared" si="12"/>
        <v>9.403586116681191E-2</v>
      </c>
      <c r="KZ6" s="193">
        <f t="shared" si="12"/>
        <v>9.2834605228055783E-2</v>
      </c>
      <c r="LA6" s="193">
        <f t="shared" si="12"/>
        <v>9.1618657062551498E-2</v>
      </c>
      <c r="LB6" s="193">
        <f t="shared" si="12"/>
        <v>9.0389095143912856E-2</v>
      </c>
      <c r="LC6" s="193">
        <f t="shared" si="12"/>
        <v>8.9146972800473859E-2</v>
      </c>
      <c r="LD6" s="193">
        <f t="shared" si="12"/>
        <v>8.7893318778388269E-2</v>
      </c>
      <c r="LE6" s="193">
        <f t="shared" si="12"/>
        <v>8.6629137778565832E-2</v>
      </c>
      <c r="LF6" s="193">
        <f t="shared" si="12"/>
        <v>8.5355410969058007E-2</v>
      </c>
      <c r="LG6" s="193">
        <f t="shared" si="12"/>
        <v>8.4073096474383491E-2</v>
      </c>
      <c r="LH6" s="193">
        <f t="shared" si="12"/>
        <v>8.2783129843176054E-2</v>
      </c>
      <c r="LI6" s="193">
        <f t="shared" si="12"/>
        <v>8.1486424495433432E-2</v>
      </c>
      <c r="LJ6" s="193">
        <f t="shared" si="12"/>
        <v>8.0183872150556001E-2</v>
      </c>
      <c r="LK6" s="193">
        <f t="shared" si="12"/>
        <v>7.8876343237278157E-2</v>
      </c>
      <c r="LL6" s="193">
        <f t="shared" si="12"/>
        <v>7.7564687286518885E-2</v>
      </c>
      <c r="LM6" s="193">
        <f t="shared" si="12"/>
        <v>7.6249733308105222E-2</v>
      </c>
      <c r="LN6" s="193">
        <f t="shared" si="12"/>
        <v>7.4932290152259787E-2</v>
      </c>
      <c r="LO6" s="193">
        <f t="shared" si="12"/>
        <v>7.3613146856680009E-2</v>
      </c>
      <c r="LP6" s="193">
        <f t="shared" si="12"/>
        <v>7.2293072979984552E-2</v>
      </c>
      <c r="LQ6" s="193">
        <f t="shared" si="12"/>
        <v>7.0972818922248854E-2</v>
      </c>
      <c r="LR6" s="193">
        <f t="shared" si="12"/>
        <v>6.9653116233306639E-2</v>
      </c>
      <c r="LS6" s="193">
        <f t="shared" si="12"/>
        <v>6.8334677909449484E-2</v>
      </c>
      <c r="LT6" s="193">
        <f t="shared" si="12"/>
        <v>6.7018198679116653E-2</v>
      </c>
      <c r="LU6" s="193">
        <f t="shared" si="12"/>
        <v>6.5704355278130414E-2</v>
      </c>
      <c r="LV6" s="193">
        <f t="shared" si="12"/>
        <v>6.4393806714998045E-2</v>
      </c>
      <c r="LW6" s="193">
        <f t="shared" si="12"/>
        <v>6.3087194526767809E-2</v>
      </c>
      <c r="LX6" s="193">
        <f t="shared" si="12"/>
        <v>6.1785143025899887E-2</v>
      </c>
      <c r="LY6" s="193">
        <f t="shared" si="12"/>
        <v>6.0488259538582209E-2</v>
      </c>
      <c r="LZ6" s="193">
        <f t="shared" si="12"/>
        <v>5.9197134634898015E-2</v>
      </c>
      <c r="MA6" s="193">
        <f t="shared" si="12"/>
        <v>5.7912342351227011E-2</v>
      </c>
      <c r="MB6" s="193">
        <f t="shared" si="12"/>
        <v>5.6634440405240259E-2</v>
      </c>
      <c r="MC6" s="193">
        <f t="shared" si="12"/>
        <v>5.5363970403828386E-2</v>
      </c>
      <c r="MD6" s="193">
        <f t="shared" si="12"/>
        <v>5.4101458044282347E-2</v>
      </c>
      <c r="ME6" s="193">
        <f t="shared" si="12"/>
        <v>5.2847413309030394E-2</v>
      </c>
      <c r="MF6" s="193">
        <f t="shared" si="12"/>
        <v>5.1602330654215177E-2</v>
      </c>
      <c r="MG6" s="193">
        <f t="shared" si="12"/>
        <v>5.0366689192381568E-2</v>
      </c>
      <c r="MH6" s="193">
        <f t="shared" si="12"/>
        <v>4.9140952869530033E-2</v>
      </c>
      <c r="MI6" s="193">
        <f t="shared" si="12"/>
        <v>4.7925570636776965E-2</v>
      </c>
      <c r="MJ6" s="193">
        <f t="shared" si="12"/>
        <v>4.6720976616850193E-2</v>
      </c>
      <c r="MK6" s="193">
        <f t="shared" si="12"/>
        <v>4.5527590265636561E-2</v>
      </c>
      <c r="ML6" s="193">
        <f t="shared" si="12"/>
        <v>4.4345816528986365E-2</v>
      </c>
      <c r="MM6" s="193">
        <f t="shared" si="12"/>
        <v>4.3176045994969353E-2</v>
      </c>
      <c r="MN6" s="193">
        <f t="shared" si="12"/>
        <v>4.2018655041767231E-2</v>
      </c>
      <c r="MO6" s="193">
        <f t="shared" si="12"/>
        <v>4.0874005981377311E-2</v>
      </c>
      <c r="MP6" s="193">
        <f t="shared" si="12"/>
        <v>3.9742447199294248E-2</v>
      </c>
      <c r="MQ6" s="193">
        <f t="shared" si="12"/>
        <v>3.8624313290328192E-2</v>
      </c>
      <c r="MR6" s="193">
        <f t="shared" si="12"/>
        <v>3.7519925190709548E-2</v>
      </c>
      <c r="MS6" s="193">
        <f t="shared" si="12"/>
        <v>3.6429590306623363E-2</v>
      </c>
      <c r="MT6" s="193">
        <f t="shared" si="12"/>
        <v>3.5353602639310117E-2</v>
      </c>
      <c r="MU6" s="193">
        <f t="shared" si="12"/>
        <v>3.4292242906862093E-2</v>
      </c>
      <c r="MV6" s="193">
        <f t="shared" si="12"/>
        <v>3.3245778662839044E-2</v>
      </c>
      <c r="MW6" s="193">
        <f t="shared" si="12"/>
        <v>3.2214464411821367E-2</v>
      </c>
      <c r="MX6" s="193">
        <f t="shared" si="12"/>
        <v>3.1198541722012401E-2</v>
      </c>
      <c r="MY6" s="193">
        <f t="shared" si="12"/>
        <v>3.0198239334997639E-2</v>
      </c>
      <c r="MZ6" s="193">
        <f t="shared" si="12"/>
        <v>2.9213773272762544E-2</v>
      </c>
      <c r="NA6" s="193">
        <f t="shared" si="12"/>
        <v>2.8245346942067442E-2</v>
      </c>
      <c r="NB6" s="193">
        <f t="shared" si="12"/>
        <v>2.7293151236271646E-2</v>
      </c>
      <c r="NC6" s="193">
        <f t="shared" si="12"/>
        <v>2.6357364634696932E-2</v>
      </c>
      <c r="ND6" s="193">
        <f t="shared" si="12"/>
        <v>2.5438153299615143E-2</v>
      </c>
      <c r="NE6" s="193">
        <f t="shared" si="13"/>
        <v>2.4535671170941183E-2</v>
      </c>
      <c r="NF6" s="193">
        <f t="shared" si="13"/>
        <v>2.3650060058710117E-2</v>
      </c>
      <c r="NG6" s="193">
        <f t="shared" si="13"/>
        <v>2.2781449733412014E-2</v>
      </c>
      <c r="NH6" s="193">
        <f t="shared" si="13"/>
        <v>2.1929958014256901E-2</v>
      </c>
      <c r="NI6" s="193">
        <f t="shared" si="13"/>
        <v>2.1095690855437655E-2</v>
      </c>
      <c r="NJ6" s="193">
        <f t="shared" si="13"/>
        <v>2.027874243045677E-2</v>
      </c>
      <c r="NK6" s="193">
        <f t="shared" si="13"/>
        <v>1.9479195214579633E-2</v>
      </c>
      <c r="NL6" s="193">
        <f t="shared" si="13"/>
        <v>1.8697120065474741E-2</v>
      </c>
      <c r="NM6" s="193">
        <f t="shared" si="13"/>
        <v>1.7932576302098678E-2</v>
      </c>
      <c r="NN6" s="193">
        <f t="shared" si="13"/>
        <v>1.7185611781881341E-2</v>
      </c>
      <c r="NO6" s="193">
        <f t="shared" si="13"/>
        <v>1.6456262976264558E-2</v>
      </c>
      <c r="NP6" s="193">
        <f t="shared" si="13"/>
        <v>1.5744555044645427E-2</v>
      </c>
      <c r="NQ6" s="193">
        <f t="shared" si="13"/>
        <v>1.5050501906773451E-2</v>
      </c>
      <c r="NR6" s="193">
        <f t="shared" si="13"/>
        <v>1.4374106313648657E-2</v>
      </c>
      <c r="NS6" s="193">
        <f t="shared" si="13"/>
        <v>1.3715359916966064E-2</v>
      </c>
      <c r="NT6" s="193">
        <f t="shared" si="13"/>
        <v>1.3074243337150246E-2</v>
      </c>
      <c r="NU6" s="193">
        <f t="shared" si="13"/>
        <v>1.2450726230021723E-2</v>
      </c>
      <c r="NV6" s="193">
        <f t="shared" si="13"/>
        <v>1.1844767352135998E-2</v>
      </c>
      <c r="NW6" s="193">
        <f t="shared" si="13"/>
        <v>1.1256314624833497E-2</v>
      </c>
      <c r="NX6" s="193">
        <f t="shared" si="13"/>
        <v>1.0685305197038418E-2</v>
      </c>
      <c r="NY6" s="193">
        <f t="shared" si="13"/>
        <v>1.0131665506842092E-2</v>
      </c>
      <c r="NZ6" s="193">
        <f t="shared" si="13"/>
        <v>9.5953113419057767E-3</v>
      </c>
      <c r="OA6" s="193">
        <f t="shared" si="13"/>
        <v>9.076147898716266E-3</v>
      </c>
      <c r="OB6" s="193">
        <f t="shared" si="13"/>
        <v>8.5740698407265024E-3</v>
      </c>
      <c r="OC6" s="193">
        <f t="shared" si="13"/>
        <v>8.0889613554123684E-3</v>
      </c>
      <c r="OD6" s="193">
        <f t="shared" si="13"/>
        <v>7.6206962102754738E-3</v>
      </c>
      <c r="OE6" s="193">
        <f t="shared" si="13"/>
        <v>7.1691378078209819E-3</v>
      </c>
      <c r="OF6" s="193">
        <f t="shared" si="13"/>
        <v>6.7341392395383242E-3</v>
      </c>
      <c r="OG6" s="193">
        <f t="shared" si="13"/>
        <v>6.3155433389116486E-3</v>
      </c>
      <c r="OH6" s="193">
        <f t="shared" si="13"/>
        <v>5.9131827334861064E-3</v>
      </c>
      <c r="OI6" s="193">
        <f t="shared" si="13"/>
        <v>5.526879896014956E-3</v>
      </c>
      <c r="OJ6" s="193">
        <f t="shared" si="13"/>
        <v>5.1564471947118167E-3</v>
      </c>
      <c r="OK6" s="193">
        <f t="shared" si="13"/>
        <v>4.8016869426314472E-3</v>
      </c>
      <c r="OL6" s="193">
        <f t="shared" si="13"/>
        <v>4.4623914462016637E-3</v>
      </c>
      <c r="OM6" s="193">
        <f t="shared" si="13"/>
        <v>4.1383430529283302E-3</v>
      </c>
      <c r="ON6" s="193">
        <f t="shared" si="13"/>
        <v>3.8293141982944459E-3</v>
      </c>
      <c r="OO6" s="193">
        <f t="shared" si="13"/>
        <v>3.5350674518740198E-3</v>
      </c>
      <c r="OP6" s="193">
        <f t="shared" si="13"/>
        <v>3.2553555626802168E-3</v>
      </c>
      <c r="OQ6" s="193">
        <f t="shared" si="13"/>
        <v>2.9899215037671764E-3</v>
      </c>
      <c r="OR6" s="193">
        <f t="shared" si="13"/>
        <v>2.7384985161038712E-3</v>
      </c>
      <c r="OS6" s="193">
        <f t="shared" si="13"/>
        <v>2.5008101517380297E-3</v>
      </c>
      <c r="OT6" s="193">
        <f t="shared" si="13"/>
        <v>2.2765703162674279E-3</v>
      </c>
      <c r="OU6" s="193">
        <f t="shared" si="13"/>
        <v>2.0654833106353997E-3</v>
      </c>
      <c r="OV6" s="193">
        <f t="shared" si="13"/>
        <v>1.8672438722668568E-3</v>
      </c>
      <c r="OW6" s="193">
        <f t="shared" si="13"/>
        <v>1.6815372155605623E-3</v>
      </c>
      <c r="OX6" s="193">
        <f t="shared" si="13"/>
        <v>1.5080390717529921E-3</v>
      </c>
      <c r="OY6" s="193">
        <f t="shared" si="13"/>
        <v>1.3464157281685854E-3</v>
      </c>
      <c r="OZ6" s="193">
        <f t="shared" si="13"/>
        <v>1.1963240668707673E-3</v>
      </c>
      <c r="PA6" s="193">
        <f t="shared" si="13"/>
        <v>1.0574116027276537E-3</v>
      </c>
      <c r="PB6" s="193">
        <f t="shared" si="13"/>
        <v>9.2931652090598481E-4</v>
      </c>
      <c r="PC6" s="193">
        <f t="shared" si="13"/>
        <v>8.1166771380637237E-4</v>
      </c>
      <c r="PD6" s="193">
        <f t="shared" si="13"/>
        <v>7.0408481745259607E-4</v>
      </c>
      <c r="PE6" s="193">
        <f t="shared" si="13"/>
        <v>6.0617824734728455E-4</v>
      </c>
      <c r="PF6" s="193">
        <f t="shared" si="13"/>
        <v>5.175492338059689E-4</v>
      </c>
      <c r="PG6" s="193">
        <f t="shared" si="13"/>
        <v>4.3778985678113243E-4</v>
      </c>
      <c r="PH6" s="193">
        <f t="shared" si="13"/>
        <v>3.6648308018756679E-4</v>
      </c>
      <c r="PI6" s="193">
        <f t="shared" si="13"/>
        <v>3.03202785739989E-4</v>
      </c>
      <c r="PJ6" s="193">
        <f t="shared" si="13"/>
        <v>2.4751380631358273E-4</v>
      </c>
      <c r="PK6" s="193">
        <f t="shared" si="13"/>
        <v>1.9897195883782014E-4</v>
      </c>
      <c r="PL6" s="193">
        <f t="shared" si="13"/>
        <v>1.5712407673361799E-4</v>
      </c>
      <c r="PM6" s="193">
        <f t="shared" si="13"/>
        <v>1.2150804190360528E-4</v>
      </c>
      <c r="PN6" s="193">
        <f t="shared" si="13"/>
        <v>9.1652816285019636E-5</v>
      </c>
      <c r="PO6" s="193">
        <f t="shared" si="13"/>
        <v>6.7078472974456662E-5</v>
      </c>
      <c r="PP6" s="193">
        <f t="shared" si="13"/>
        <v>4.7296226933470593E-5</v>
      </c>
      <c r="PQ6" s="193">
        <f t="shared" si="14"/>
        <v>3.1808465283761793E-5</v>
      </c>
      <c r="PR6" s="193">
        <f t="shared" si="14"/>
        <v>2.0108777200455219E-5</v>
      </c>
      <c r="PS6" s="193">
        <f t="shared" si="14"/>
        <v>1.1681983411740352E-5</v>
      </c>
      <c r="PT6" s="193">
        <f t="shared" si="14"/>
        <v>6.0041653129221745E-6</v>
      </c>
      <c r="PU6" s="193">
        <f t="shared" si="14"/>
        <v>2.5426937027185826E-6</v>
      </c>
      <c r="PV6" s="193">
        <f t="shared" si="14"/>
        <v>7.562571494286487E-7</v>
      </c>
      <c r="PW6" s="193">
        <f t="shared" si="14"/>
        <v>9.4889994396487007E-8</v>
      </c>
      <c r="PX6" s="193">
        <f t="shared" si="14"/>
        <v>1.1559043789520565E-13</v>
      </c>
    </row>
    <row r="7" spans="1:441" x14ac:dyDescent="0.45">
      <c r="A7" s="20">
        <v>4</v>
      </c>
      <c r="B7" s="134"/>
      <c r="C7" s="279"/>
      <c r="D7" s="280">
        <f t="shared" si="15"/>
        <v>10</v>
      </c>
      <c r="E7" s="281">
        <v>20</v>
      </c>
      <c r="F7" s="280">
        <f t="shared" si="16"/>
        <v>40</v>
      </c>
      <c r="G7" s="279"/>
      <c r="H7" s="135"/>
      <c r="I7" s="110">
        <f t="shared" si="17"/>
        <v>1</v>
      </c>
      <c r="J7" s="21">
        <f t="shared" si="18"/>
        <v>33.333333333333329</v>
      </c>
      <c r="K7" s="22" t="str">
        <f t="shared" si="19"/>
        <v>R</v>
      </c>
      <c r="L7" s="23" t="str">
        <f>IF(J7="","",IF(OR($J7&lt;Skew!$B$3,$J7=Skew!$B$3),IF($J7&gt;Skew!$C$3,Skew!$A$3,IF($J7&gt;Skew!$C$4,Skew!$A$4,IF($J7&gt;Skew!$C$5,Skew!$A$5,IF($J7&gt;Skew!$C$6,Skew!$A$6,IF($J7&gt;Skew!$C$7,Skew!$A$7,IF($J7&gt;Skew!$C$8,Skew!$A$8,IF($J7&gt;Skew!$C$9,Skew!$A$9,IF($J7&gt;Skew!$C$10,Skew!$A$10,IF($J7&gt;Skew!$C$11,Skew!$A$11,IF($J7&gt;Skew!$C$12,Skew!$A$12,IF($J7&gt;Skew!$C$13,Skew!$A$13,IF($J7&gt;Skew!$C$14,Skew!$A$14,IF($J7&gt;Skew!$C$15,Skew!$A$15,IF($J7&gt;Skew!$C$16,Skew!$A$16,Skew!$A$17)
)))))))))))))))</f>
        <v>Slight skew</v>
      </c>
      <c r="M7" s="22">
        <f>IF(J7="","",MATCH(L7,Skew!$A$3:$A$17,0))</f>
        <v>3</v>
      </c>
      <c r="N7" s="22">
        <f t="shared" si="0"/>
        <v>25</v>
      </c>
      <c r="O7" s="24" t="s">
        <v>29</v>
      </c>
      <c r="P7" s="22">
        <f>IF(OR(J7="",O7=""),"",MATCH(O7,Confidence!$A$3:$A$12,0))</f>
        <v>7</v>
      </c>
      <c r="Q7" s="25">
        <f t="shared" si="1"/>
        <v>2</v>
      </c>
      <c r="R7" s="25">
        <f t="shared" si="2"/>
        <v>3</v>
      </c>
      <c r="S7" s="22"/>
      <c r="T7" s="102">
        <f t="shared" si="3"/>
        <v>22</v>
      </c>
      <c r="U7" s="102">
        <f t="shared" si="4"/>
        <v>6</v>
      </c>
      <c r="V7" s="37">
        <f t="shared" si="5"/>
        <v>36</v>
      </c>
      <c r="W7" s="115">
        <v>25</v>
      </c>
      <c r="X7" s="204">
        <f>IF(AND(D7&gt;0,E7&gt;0,F7&gt;0,Q7&gt;0,R7&gt;0,W7&gt;0,NOT(O7="")),ABS(VLOOKUP($W$1,VLookups!$A$30:$B$31,2,FALSE)-_xlfn.BETA.DIST(W7,IF(K7="L",R7,Q7),IF(K7="L",Q7,R7),TRUE,D7,F7)),"")</f>
        <v>0.6875</v>
      </c>
      <c r="Y7" s="112">
        <f>IF(OR($Q7="",$R7=""),"",_xlfn.BETA.INV(ABS(VLOOKUP($W$1,VLookups!$A$30:$B$31,2,FALSE)-Y$3),IF($K7="L",$R7,$Q7),IF($K7="L",$Q7,$R7),$D7,$F7))</f>
        <v>27.47360723573</v>
      </c>
      <c r="Z7" s="113">
        <f>IF(OR($Q7="",$R7=""),"",_xlfn.BETA.INV(ABS(VLOOKUP($W$1,VLookups!$A$30:$B$31,2,FALSE)-Z$3),IF($K7="L",$R7,$Q7),IF($K7="L",$Q7,$R7),$D7,$F7))</f>
        <v>32.541861228094547</v>
      </c>
      <c r="AA7" s="112">
        <f>IF(OR($Q7="",$R7=""),"",_xlfn.BETA.INV(ABS(VLOOKUP($W$1,VLookups!$A$30:$B$31,2,FALSE)-AA$3),IF($K7="L",$R7,$Q7),IF($K7="L",$Q7,$R7),$D7,$F7))</f>
        <v>14.276779501300922</v>
      </c>
      <c r="AB7" s="113">
        <f>IF(OR($Q7="",$R7=""),"",_xlfn.BETA.INV(ABS(VLOOKUP($W$1,VLookups!$A$30:$B$31,2,FALSE)-AB$3),IF($K7="L",$R7,$Q7),IF($K7="L",$Q7,$R7),$D7,$F7))</f>
        <v>16.369513848338539</v>
      </c>
      <c r="AC7" s="112">
        <f>IF(OR($Q7="",$R7=""),"",_xlfn.BETA.INV(ABS(VLOOKUP($W$1,VLookups!$A$30:$B$31,2,FALSE)-AC$3),IF($K7="L",$R7,$Q7),IF($K7="L",$Q7,$R7),$D7,$F7))</f>
        <v>18.171518262253162</v>
      </c>
      <c r="AD7" s="113">
        <f>IF(OR($Q7="",$R7=""),"",_xlfn.BETA.INV(ABS(VLOOKUP($W$1,VLookups!$A$30:$B$31,2,FALSE)-AD$3),IF($K7="L",$R7,$Q7),IF($K7="L",$Q7,$R7),$D7,$F7))</f>
        <v>19.874995101352241</v>
      </c>
      <c r="AE7" s="112">
        <f>IF(OR($Q7="",$R7=""),"",_xlfn.BETA.INV(ABS(VLOOKUP($W$1,VLookups!$A$30:$B$31,2,FALSE)-AE$3),IF($K7="L",$R7,$Q7),IF($K7="L",$Q7,$R7),$D7,$F7))</f>
        <v>21.571827043971687</v>
      </c>
      <c r="AF7" s="113">
        <f>IF(OR($Q7="",$R7=""),"",_xlfn.BETA.INV(ABS(VLOOKUP($W$1,VLookups!$A$30:$B$31,2,FALSE)-AF$3),IF($K7="L",$R7,$Q7),IF($K7="L",$Q7,$R7),$D7,$F7))</f>
        <v>23.335000062513021</v>
      </c>
      <c r="AG7" s="112">
        <f>IF(OR($Q7="",$R7=""),"",_xlfn.BETA.INV(ABS(VLOOKUP($W$1,VLookups!$A$30:$B$31,2,FALSE)-AG$3),IF($K7="L",$R7,$Q7),IF($K7="L",$Q7,$R7),$D7,$F7))</f>
        <v>25.252142646177532</v>
      </c>
      <c r="AH7" s="113">
        <f>IF(OR($Q7="",$R7=""),"",_xlfn.BETA.INV(ABS(VLOOKUP($W$1,VLookups!$A$30:$B$31,2,FALSE)-AH$3),IF($K7="L",$R7,$Q7),IF($K7="L",$Q7,$R7),$D7,$F7))</f>
        <v>27.47360723573</v>
      </c>
      <c r="AI7" s="112">
        <f>IF(OR($Q7="",$R7=""),"",_xlfn.BETA.INV(ABS(VLOOKUP($W$1,VLookups!$A$30:$B$31,2,FALSE)-AI$3),IF($K7="L",$R7,$Q7),IF($K7="L",$Q7,$R7),$D7,$F7))</f>
        <v>30.386182488345447</v>
      </c>
      <c r="AJ7" s="113">
        <f>IF(OR($Q7="",$R7=""),"",_xlfn.BETA.INV(ABS(VLOOKUP($W$1,VLookups!$A$30:$B$31,2,FALSE)-AJ$3),IF($K7="L",$R7,$Q7),IF($K7="L",$Q7,$R7),$D7,$F7))</f>
        <v>35.773973719163621</v>
      </c>
      <c r="AK7" s="15"/>
      <c r="AL7" s="194">
        <f t="shared" si="20"/>
        <v>0.15</v>
      </c>
      <c r="AM7" s="192">
        <f t="shared" si="21"/>
        <v>10</v>
      </c>
      <c r="AN7" s="177">
        <f t="shared" si="22"/>
        <v>10.15</v>
      </c>
      <c r="AO7" s="177">
        <f t="shared" si="6"/>
        <v>10.3</v>
      </c>
      <c r="AP7" s="177">
        <f t="shared" si="6"/>
        <v>10.450000000000001</v>
      </c>
      <c r="AQ7" s="177">
        <f t="shared" si="6"/>
        <v>10.600000000000001</v>
      </c>
      <c r="AR7" s="177">
        <f t="shared" si="6"/>
        <v>10.750000000000002</v>
      </c>
      <c r="AS7" s="177">
        <f t="shared" si="6"/>
        <v>10.900000000000002</v>
      </c>
      <c r="AT7" s="177">
        <f t="shared" si="6"/>
        <v>11.050000000000002</v>
      </c>
      <c r="AU7" s="177">
        <f t="shared" si="6"/>
        <v>11.200000000000003</v>
      </c>
      <c r="AV7" s="177">
        <f t="shared" si="6"/>
        <v>11.350000000000003</v>
      </c>
      <c r="AW7" s="177">
        <f t="shared" si="6"/>
        <v>11.500000000000004</v>
      </c>
      <c r="AX7" s="177">
        <f t="shared" si="6"/>
        <v>11.650000000000004</v>
      </c>
      <c r="AY7" s="177">
        <f t="shared" si="6"/>
        <v>11.800000000000004</v>
      </c>
      <c r="AZ7" s="177">
        <f t="shared" si="6"/>
        <v>11.950000000000005</v>
      </c>
      <c r="BA7" s="177">
        <f t="shared" si="6"/>
        <v>12.100000000000005</v>
      </c>
      <c r="BB7" s="177">
        <f t="shared" si="6"/>
        <v>12.250000000000005</v>
      </c>
      <c r="BC7" s="177">
        <f t="shared" si="6"/>
        <v>12.400000000000006</v>
      </c>
      <c r="BD7" s="177">
        <f t="shared" si="6"/>
        <v>12.550000000000006</v>
      </c>
      <c r="BE7" s="177">
        <f t="shared" si="6"/>
        <v>12.700000000000006</v>
      </c>
      <c r="BF7" s="177">
        <f t="shared" si="6"/>
        <v>12.850000000000007</v>
      </c>
      <c r="BG7" s="177">
        <f t="shared" si="6"/>
        <v>13.000000000000007</v>
      </c>
      <c r="BH7" s="177">
        <f t="shared" si="6"/>
        <v>13.150000000000007</v>
      </c>
      <c r="BI7" s="177">
        <f t="shared" si="6"/>
        <v>13.300000000000008</v>
      </c>
      <c r="BJ7" s="177">
        <f t="shared" si="6"/>
        <v>13.450000000000008</v>
      </c>
      <c r="BK7" s="177">
        <f t="shared" si="6"/>
        <v>13.600000000000009</v>
      </c>
      <c r="BL7" s="177">
        <f t="shared" si="6"/>
        <v>13.750000000000009</v>
      </c>
      <c r="BM7" s="177">
        <f t="shared" si="6"/>
        <v>13.900000000000009</v>
      </c>
      <c r="BN7" s="177">
        <f t="shared" si="6"/>
        <v>14.05000000000001</v>
      </c>
      <c r="BO7" s="177">
        <f t="shared" si="6"/>
        <v>14.20000000000001</v>
      </c>
      <c r="BP7" s="177">
        <f t="shared" si="6"/>
        <v>14.35000000000001</v>
      </c>
      <c r="BQ7" s="177">
        <f t="shared" si="6"/>
        <v>14.500000000000011</v>
      </c>
      <c r="BR7" s="177">
        <f t="shared" si="6"/>
        <v>14.650000000000011</v>
      </c>
      <c r="BS7" s="177">
        <f t="shared" si="6"/>
        <v>14.800000000000011</v>
      </c>
      <c r="BT7" s="177">
        <f t="shared" si="6"/>
        <v>14.950000000000012</v>
      </c>
      <c r="BU7" s="177">
        <f t="shared" si="6"/>
        <v>15.100000000000012</v>
      </c>
      <c r="BV7" s="177">
        <f t="shared" si="6"/>
        <v>15.250000000000012</v>
      </c>
      <c r="BW7" s="177">
        <f t="shared" si="6"/>
        <v>15.400000000000013</v>
      </c>
      <c r="BX7" s="177">
        <f t="shared" si="6"/>
        <v>15.550000000000013</v>
      </c>
      <c r="BY7" s="177">
        <f t="shared" si="6"/>
        <v>15.700000000000014</v>
      </c>
      <c r="BZ7" s="177">
        <f t="shared" si="6"/>
        <v>15.850000000000014</v>
      </c>
      <c r="CA7" s="177">
        <f t="shared" si="6"/>
        <v>16.000000000000014</v>
      </c>
      <c r="CB7" s="177">
        <f t="shared" si="6"/>
        <v>16.150000000000013</v>
      </c>
      <c r="CC7" s="177">
        <f t="shared" si="6"/>
        <v>16.300000000000011</v>
      </c>
      <c r="CD7" s="177">
        <f t="shared" si="6"/>
        <v>16.45000000000001</v>
      </c>
      <c r="CE7" s="177">
        <f t="shared" si="6"/>
        <v>16.600000000000009</v>
      </c>
      <c r="CF7" s="177">
        <f t="shared" si="6"/>
        <v>16.750000000000007</v>
      </c>
      <c r="CG7" s="177">
        <f t="shared" si="6"/>
        <v>16.900000000000006</v>
      </c>
      <c r="CH7" s="177">
        <f t="shared" si="6"/>
        <v>17.050000000000004</v>
      </c>
      <c r="CI7" s="177">
        <f t="shared" si="6"/>
        <v>17.200000000000003</v>
      </c>
      <c r="CJ7" s="177">
        <f t="shared" si="6"/>
        <v>17.350000000000001</v>
      </c>
      <c r="CK7" s="177">
        <f t="shared" si="6"/>
        <v>17.5</v>
      </c>
      <c r="CL7" s="177">
        <f t="shared" si="6"/>
        <v>17.649999999999999</v>
      </c>
      <c r="CM7" s="177">
        <f t="shared" si="6"/>
        <v>17.799999999999997</v>
      </c>
      <c r="CN7" s="177">
        <f t="shared" si="6"/>
        <v>17.949999999999996</v>
      </c>
      <c r="CO7" s="177">
        <f t="shared" si="6"/>
        <v>18.099999999999994</v>
      </c>
      <c r="CP7" s="177">
        <f t="shared" si="6"/>
        <v>18.249999999999993</v>
      </c>
      <c r="CQ7" s="177">
        <f t="shared" si="6"/>
        <v>18.399999999999991</v>
      </c>
      <c r="CR7" s="177">
        <f t="shared" si="6"/>
        <v>18.54999999999999</v>
      </c>
      <c r="CS7" s="177">
        <f t="shared" si="6"/>
        <v>18.699999999999989</v>
      </c>
      <c r="CT7" s="177">
        <f t="shared" si="6"/>
        <v>18.849999999999987</v>
      </c>
      <c r="CU7" s="177">
        <f t="shared" si="6"/>
        <v>18.999999999999986</v>
      </c>
      <c r="CV7" s="177">
        <f t="shared" si="6"/>
        <v>19.149999999999984</v>
      </c>
      <c r="CW7" s="177">
        <f t="shared" si="6"/>
        <v>19.299999999999983</v>
      </c>
      <c r="CX7" s="177">
        <f t="shared" si="6"/>
        <v>19.449999999999982</v>
      </c>
      <c r="CY7" s="177">
        <f t="shared" si="6"/>
        <v>19.59999999999998</v>
      </c>
      <c r="CZ7" s="177">
        <f t="shared" ref="CZ7:DO22" si="24">IF(ISNONTEXT($AL7),CY7+$AL7,"")</f>
        <v>19.749999999999979</v>
      </c>
      <c r="DA7" s="177">
        <f t="shared" si="24"/>
        <v>19.899999999999977</v>
      </c>
      <c r="DB7" s="177">
        <f t="shared" si="24"/>
        <v>20.049999999999976</v>
      </c>
      <c r="DC7" s="177">
        <f t="shared" si="24"/>
        <v>20.199999999999974</v>
      </c>
      <c r="DD7" s="177">
        <f t="shared" si="24"/>
        <v>20.349999999999973</v>
      </c>
      <c r="DE7" s="177">
        <f t="shared" si="24"/>
        <v>20.499999999999972</v>
      </c>
      <c r="DF7" s="177">
        <f t="shared" si="24"/>
        <v>20.64999999999997</v>
      </c>
      <c r="DG7" s="177">
        <f t="shared" si="24"/>
        <v>20.799999999999969</v>
      </c>
      <c r="DH7" s="177">
        <f t="shared" si="24"/>
        <v>20.949999999999967</v>
      </c>
      <c r="DI7" s="177">
        <f t="shared" si="24"/>
        <v>21.099999999999966</v>
      </c>
      <c r="DJ7" s="177">
        <f t="shared" si="24"/>
        <v>21.249999999999964</v>
      </c>
      <c r="DK7" s="177">
        <f t="shared" si="24"/>
        <v>21.399999999999963</v>
      </c>
      <c r="DL7" s="177">
        <f t="shared" si="24"/>
        <v>21.549999999999962</v>
      </c>
      <c r="DM7" s="177">
        <f t="shared" si="24"/>
        <v>21.69999999999996</v>
      </c>
      <c r="DN7" s="177">
        <f t="shared" si="24"/>
        <v>21.849999999999959</v>
      </c>
      <c r="DO7" s="177">
        <f t="shared" si="24"/>
        <v>21.999999999999957</v>
      </c>
      <c r="DP7" s="177">
        <f t="shared" si="7"/>
        <v>22.149999999999956</v>
      </c>
      <c r="DQ7" s="177">
        <f t="shared" si="7"/>
        <v>22.299999999999955</v>
      </c>
      <c r="DR7" s="177">
        <f t="shared" si="7"/>
        <v>22.449999999999953</v>
      </c>
      <c r="DS7" s="177">
        <f t="shared" si="7"/>
        <v>22.599999999999952</v>
      </c>
      <c r="DT7" s="177">
        <f t="shared" si="7"/>
        <v>22.74999999999995</v>
      </c>
      <c r="DU7" s="177">
        <f t="shared" si="7"/>
        <v>22.899999999999949</v>
      </c>
      <c r="DV7" s="177">
        <f t="shared" si="7"/>
        <v>23.049999999999947</v>
      </c>
      <c r="DW7" s="177">
        <f t="shared" si="7"/>
        <v>23.199999999999946</v>
      </c>
      <c r="DX7" s="177">
        <f t="shared" si="7"/>
        <v>23.349999999999945</v>
      </c>
      <c r="DY7" s="177">
        <f t="shared" si="7"/>
        <v>23.499999999999943</v>
      </c>
      <c r="DZ7" s="177">
        <f t="shared" si="7"/>
        <v>23.649999999999942</v>
      </c>
      <c r="EA7" s="177">
        <f t="shared" si="7"/>
        <v>23.79999999999994</v>
      </c>
      <c r="EB7" s="177">
        <f t="shared" si="7"/>
        <v>23.949999999999939</v>
      </c>
      <c r="EC7" s="177">
        <f t="shared" si="7"/>
        <v>24.099999999999937</v>
      </c>
      <c r="ED7" s="177">
        <f t="shared" si="7"/>
        <v>24.249999999999936</v>
      </c>
      <c r="EE7" s="177">
        <f t="shared" si="7"/>
        <v>24.399999999999935</v>
      </c>
      <c r="EF7" s="177">
        <f t="shared" si="7"/>
        <v>24.549999999999933</v>
      </c>
      <c r="EG7" s="177">
        <f t="shared" si="7"/>
        <v>24.699999999999932</v>
      </c>
      <c r="EH7" s="177">
        <f t="shared" si="7"/>
        <v>24.84999999999993</v>
      </c>
      <c r="EI7" s="177">
        <f t="shared" si="7"/>
        <v>24.999999999999929</v>
      </c>
      <c r="EJ7" s="177">
        <f t="shared" si="7"/>
        <v>25.149999999999928</v>
      </c>
      <c r="EK7" s="177">
        <f t="shared" si="7"/>
        <v>25.299999999999926</v>
      </c>
      <c r="EL7" s="177">
        <f t="shared" si="7"/>
        <v>25.449999999999925</v>
      </c>
      <c r="EM7" s="177">
        <f t="shared" si="7"/>
        <v>25.599999999999923</v>
      </c>
      <c r="EN7" s="177">
        <f t="shared" si="7"/>
        <v>25.749999999999922</v>
      </c>
      <c r="EO7" s="177">
        <f t="shared" si="7"/>
        <v>25.89999999999992</v>
      </c>
      <c r="EP7" s="177">
        <f t="shared" si="7"/>
        <v>26.049999999999919</v>
      </c>
      <c r="EQ7" s="177">
        <f t="shared" si="7"/>
        <v>26.199999999999918</v>
      </c>
      <c r="ER7" s="177">
        <f t="shared" si="7"/>
        <v>26.349999999999916</v>
      </c>
      <c r="ES7" s="177">
        <f t="shared" si="7"/>
        <v>26.499999999999915</v>
      </c>
      <c r="ET7" s="177">
        <f t="shared" si="7"/>
        <v>26.649999999999913</v>
      </c>
      <c r="EU7" s="177">
        <f t="shared" si="7"/>
        <v>26.799999999999912</v>
      </c>
      <c r="EV7" s="177">
        <f t="shared" si="7"/>
        <v>26.94999999999991</v>
      </c>
      <c r="EW7" s="177">
        <f t="shared" si="7"/>
        <v>27.099999999999909</v>
      </c>
      <c r="EX7" s="177">
        <f t="shared" si="7"/>
        <v>27.249999999999908</v>
      </c>
      <c r="EY7" s="177">
        <f t="shared" si="7"/>
        <v>27.399999999999906</v>
      </c>
      <c r="EZ7" s="177">
        <f t="shared" si="7"/>
        <v>27.549999999999905</v>
      </c>
      <c r="FA7" s="177">
        <f t="shared" si="7"/>
        <v>27.699999999999903</v>
      </c>
      <c r="FB7" s="177">
        <f t="shared" si="7"/>
        <v>27.849999999999902</v>
      </c>
      <c r="FC7" s="177">
        <f t="shared" si="7"/>
        <v>27.999999999999901</v>
      </c>
      <c r="FD7" s="177">
        <f t="shared" si="7"/>
        <v>28.149999999999899</v>
      </c>
      <c r="FE7" s="177">
        <f t="shared" si="7"/>
        <v>28.299999999999898</v>
      </c>
      <c r="FF7" s="177">
        <f t="shared" si="7"/>
        <v>28.449999999999896</v>
      </c>
      <c r="FG7" s="177">
        <f t="shared" si="7"/>
        <v>28.599999999999895</v>
      </c>
      <c r="FH7" s="177">
        <f t="shared" si="7"/>
        <v>28.749999999999893</v>
      </c>
      <c r="FI7" s="177">
        <f t="shared" si="7"/>
        <v>28.899999999999892</v>
      </c>
      <c r="FJ7" s="177">
        <f t="shared" si="7"/>
        <v>29.049999999999891</v>
      </c>
      <c r="FK7" s="177">
        <f t="shared" si="7"/>
        <v>29.199999999999889</v>
      </c>
      <c r="FL7" s="177">
        <f t="shared" si="7"/>
        <v>29.349999999999888</v>
      </c>
      <c r="FM7" s="177">
        <f t="shared" si="8"/>
        <v>29.499999999999886</v>
      </c>
      <c r="FN7" s="177">
        <f t="shared" si="8"/>
        <v>29.649999999999885</v>
      </c>
      <c r="FO7" s="177">
        <f t="shared" si="8"/>
        <v>29.799999999999883</v>
      </c>
      <c r="FP7" s="177">
        <f t="shared" si="8"/>
        <v>29.949999999999882</v>
      </c>
      <c r="FQ7" s="177">
        <f t="shared" si="8"/>
        <v>30.099999999999881</v>
      </c>
      <c r="FR7" s="177">
        <f t="shared" si="8"/>
        <v>30.249999999999879</v>
      </c>
      <c r="FS7" s="177">
        <f t="shared" si="8"/>
        <v>30.399999999999878</v>
      </c>
      <c r="FT7" s="177">
        <f t="shared" si="8"/>
        <v>30.549999999999876</v>
      </c>
      <c r="FU7" s="177">
        <f t="shared" si="8"/>
        <v>30.699999999999875</v>
      </c>
      <c r="FV7" s="177">
        <f t="shared" si="8"/>
        <v>30.849999999999874</v>
      </c>
      <c r="FW7" s="177">
        <f t="shared" si="8"/>
        <v>30.999999999999872</v>
      </c>
      <c r="FX7" s="177">
        <f t="shared" si="8"/>
        <v>31.149999999999871</v>
      </c>
      <c r="FY7" s="177">
        <f t="shared" si="8"/>
        <v>31.299999999999869</v>
      </c>
      <c r="FZ7" s="177">
        <f t="shared" si="8"/>
        <v>31.449999999999868</v>
      </c>
      <c r="GA7" s="177">
        <f t="shared" si="8"/>
        <v>31.599999999999866</v>
      </c>
      <c r="GB7" s="177">
        <f t="shared" si="8"/>
        <v>31.749999999999865</v>
      </c>
      <c r="GC7" s="177">
        <f t="shared" si="8"/>
        <v>31.899999999999864</v>
      </c>
      <c r="GD7" s="177">
        <f t="shared" si="8"/>
        <v>32.049999999999862</v>
      </c>
      <c r="GE7" s="177">
        <f t="shared" si="8"/>
        <v>32.199999999999861</v>
      </c>
      <c r="GF7" s="177">
        <f t="shared" si="8"/>
        <v>32.349999999999859</v>
      </c>
      <c r="GG7" s="177">
        <f t="shared" si="8"/>
        <v>32.499999999999858</v>
      </c>
      <c r="GH7" s="177">
        <f t="shared" si="8"/>
        <v>32.649999999999856</v>
      </c>
      <c r="GI7" s="177">
        <f t="shared" si="8"/>
        <v>32.799999999999855</v>
      </c>
      <c r="GJ7" s="177">
        <f t="shared" si="8"/>
        <v>32.949999999999854</v>
      </c>
      <c r="GK7" s="177">
        <f t="shared" si="8"/>
        <v>33.099999999999852</v>
      </c>
      <c r="GL7" s="177">
        <f t="shared" si="8"/>
        <v>33.249999999999851</v>
      </c>
      <c r="GM7" s="177">
        <f t="shared" si="8"/>
        <v>33.399999999999849</v>
      </c>
      <c r="GN7" s="177">
        <f t="shared" si="8"/>
        <v>33.549999999999848</v>
      </c>
      <c r="GO7" s="177">
        <f t="shared" si="8"/>
        <v>33.699999999999847</v>
      </c>
      <c r="GP7" s="177">
        <f t="shared" si="8"/>
        <v>33.849999999999845</v>
      </c>
      <c r="GQ7" s="177">
        <f t="shared" si="8"/>
        <v>33.999999999999844</v>
      </c>
      <c r="GR7" s="177">
        <f t="shared" si="8"/>
        <v>34.149999999999842</v>
      </c>
      <c r="GS7" s="177">
        <f t="shared" si="8"/>
        <v>34.299999999999841</v>
      </c>
      <c r="GT7" s="177">
        <f t="shared" si="8"/>
        <v>34.449999999999839</v>
      </c>
      <c r="GU7" s="177">
        <f t="shared" si="8"/>
        <v>34.599999999999838</v>
      </c>
      <c r="GV7" s="177">
        <f t="shared" si="8"/>
        <v>34.749999999999837</v>
      </c>
      <c r="GW7" s="177">
        <f t="shared" si="8"/>
        <v>34.899999999999835</v>
      </c>
      <c r="GX7" s="177">
        <f t="shared" si="8"/>
        <v>35.049999999999834</v>
      </c>
      <c r="GY7" s="177">
        <f t="shared" si="8"/>
        <v>35.199999999999832</v>
      </c>
      <c r="GZ7" s="177">
        <f t="shared" si="8"/>
        <v>35.349999999999831</v>
      </c>
      <c r="HA7" s="177">
        <f t="shared" si="8"/>
        <v>35.499999999999829</v>
      </c>
      <c r="HB7" s="177">
        <f t="shared" si="8"/>
        <v>35.649999999999828</v>
      </c>
      <c r="HC7" s="177">
        <f t="shared" si="8"/>
        <v>35.799999999999827</v>
      </c>
      <c r="HD7" s="177">
        <f t="shared" si="8"/>
        <v>35.949999999999825</v>
      </c>
      <c r="HE7" s="177">
        <f t="shared" si="8"/>
        <v>36.099999999999824</v>
      </c>
      <c r="HF7" s="177">
        <f t="shared" si="8"/>
        <v>36.249999999999822</v>
      </c>
      <c r="HG7" s="177">
        <f t="shared" si="8"/>
        <v>36.399999999999821</v>
      </c>
      <c r="HH7" s="177">
        <f t="shared" si="8"/>
        <v>36.54999999999982</v>
      </c>
      <c r="HI7" s="177">
        <f t="shared" si="8"/>
        <v>36.699999999999818</v>
      </c>
      <c r="HJ7" s="177">
        <f t="shared" si="8"/>
        <v>36.849999999999817</v>
      </c>
      <c r="HK7" s="177">
        <f t="shared" si="8"/>
        <v>36.999999999999815</v>
      </c>
      <c r="HL7" s="177">
        <f t="shared" si="8"/>
        <v>37.149999999999814</v>
      </c>
      <c r="HM7" s="177">
        <f t="shared" si="8"/>
        <v>37.299999999999812</v>
      </c>
      <c r="HN7" s="177">
        <f t="shared" si="8"/>
        <v>37.449999999999811</v>
      </c>
      <c r="HO7" s="177">
        <f t="shared" si="8"/>
        <v>37.59999999999981</v>
      </c>
      <c r="HP7" s="177">
        <f t="shared" si="8"/>
        <v>37.749999999999808</v>
      </c>
      <c r="HQ7" s="177">
        <f t="shared" si="8"/>
        <v>37.899999999999807</v>
      </c>
      <c r="HR7" s="177">
        <f t="shared" si="8"/>
        <v>38.049999999999805</v>
      </c>
      <c r="HS7" s="177">
        <f t="shared" si="8"/>
        <v>38.199999999999804</v>
      </c>
      <c r="HT7" s="177">
        <f t="shared" si="8"/>
        <v>38.349999999999802</v>
      </c>
      <c r="HU7" s="177">
        <f t="shared" si="8"/>
        <v>38.499999999999801</v>
      </c>
      <c r="HV7" s="177">
        <f t="shared" si="8"/>
        <v>38.6499999999998</v>
      </c>
      <c r="HW7" s="177">
        <f t="shared" si="8"/>
        <v>38.799999999999798</v>
      </c>
      <c r="HX7" s="177">
        <f t="shared" ref="HX7:ID7" si="25">IF(ISNONTEXT($AL7),HW7+$AL7,"")</f>
        <v>38.949999999999797</v>
      </c>
      <c r="HY7" s="177">
        <f t="shared" si="25"/>
        <v>39.099999999999795</v>
      </c>
      <c r="HZ7" s="177">
        <f t="shared" si="25"/>
        <v>39.249999999999794</v>
      </c>
      <c r="IA7" s="177">
        <f t="shared" si="25"/>
        <v>39.399999999999793</v>
      </c>
      <c r="IB7" s="177">
        <f t="shared" si="25"/>
        <v>39.549999999999791</v>
      </c>
      <c r="IC7" s="177">
        <f t="shared" si="25"/>
        <v>39.69999999999979</v>
      </c>
      <c r="ID7" s="177">
        <f t="shared" si="25"/>
        <v>39.849999999999788</v>
      </c>
      <c r="IE7" s="192">
        <f t="shared" si="23"/>
        <v>39.998999999999789</v>
      </c>
      <c r="IF7" s="193">
        <f t="shared" si="10"/>
        <v>0</v>
      </c>
      <c r="IG7" s="193">
        <f t="shared" si="11"/>
        <v>1.9800500000000053E-3</v>
      </c>
      <c r="IH7" s="193">
        <f t="shared" si="11"/>
        <v>3.9204000000000096E-3</v>
      </c>
      <c r="II7" s="193">
        <f t="shared" si="11"/>
        <v>5.8213500000000142E-3</v>
      </c>
      <c r="IJ7" s="193">
        <f t="shared" si="11"/>
        <v>7.6832000000000202E-3</v>
      </c>
      <c r="IK7" s="193">
        <f t="shared" si="11"/>
        <v>9.5062500000000182E-3</v>
      </c>
      <c r="IL7" s="193">
        <f t="shared" si="11"/>
        <v>1.1290800000000021E-2</v>
      </c>
      <c r="IM7" s="193">
        <f t="shared" si="11"/>
        <v>1.3037150000000023E-2</v>
      </c>
      <c r="IN7" s="193">
        <f t="shared" si="11"/>
        <v>1.4745600000000029E-2</v>
      </c>
      <c r="IO7" s="193">
        <f t="shared" si="11"/>
        <v>1.6416450000000044E-2</v>
      </c>
      <c r="IP7" s="193">
        <f t="shared" si="11"/>
        <v>1.8050000000000035E-2</v>
      </c>
      <c r="IQ7" s="193">
        <f t="shared" si="11"/>
        <v>1.964655000000004E-2</v>
      </c>
      <c r="IR7" s="193">
        <f t="shared" si="11"/>
        <v>2.1206400000000049E-2</v>
      </c>
      <c r="IS7" s="193">
        <f t="shared" si="11"/>
        <v>2.2729850000000041E-2</v>
      </c>
      <c r="IT7" s="193">
        <f t="shared" si="11"/>
        <v>2.421720000000005E-2</v>
      </c>
      <c r="IU7" s="193">
        <f t="shared" si="11"/>
        <v>2.5668750000000053E-2</v>
      </c>
      <c r="IV7" s="193">
        <f t="shared" si="11"/>
        <v>2.7084800000000055E-2</v>
      </c>
      <c r="IW7" s="193">
        <f t="shared" si="11"/>
        <v>2.8465650000000061E-2</v>
      </c>
      <c r="IX7" s="193">
        <f t="shared" si="11"/>
        <v>2.9811600000000056E-2</v>
      </c>
      <c r="IY7" s="193">
        <f t="shared" si="11"/>
        <v>3.1122950000000062E-2</v>
      </c>
      <c r="IZ7" s="193">
        <f t="shared" si="11"/>
        <v>3.2400000000000061E-2</v>
      </c>
      <c r="JA7" s="193">
        <f t="shared" si="11"/>
        <v>3.3643050000000056E-2</v>
      </c>
      <c r="JB7" s="193">
        <f t="shared" si="11"/>
        <v>3.4852400000000075E-2</v>
      </c>
      <c r="JC7" s="193">
        <f t="shared" si="11"/>
        <v>3.6028350000000056E-2</v>
      </c>
      <c r="JD7" s="193">
        <f t="shared" si="11"/>
        <v>3.7171200000000078E-2</v>
      </c>
      <c r="JE7" s="193">
        <f t="shared" si="11"/>
        <v>3.8281250000000065E-2</v>
      </c>
      <c r="JF7" s="193">
        <f t="shared" si="11"/>
        <v>3.9358800000000069E-2</v>
      </c>
      <c r="JG7" s="193">
        <f t="shared" si="11"/>
        <v>4.0404150000000069E-2</v>
      </c>
      <c r="JH7" s="193">
        <f t="shared" si="11"/>
        <v>4.1417600000000061E-2</v>
      </c>
      <c r="JI7" s="193">
        <f t="shared" si="11"/>
        <v>4.2399450000000075E-2</v>
      </c>
      <c r="JJ7" s="193">
        <f t="shared" si="11"/>
        <v>4.3350000000000069E-2</v>
      </c>
      <c r="JK7" s="193">
        <f t="shared" si="11"/>
        <v>4.4269550000000074E-2</v>
      </c>
      <c r="JL7" s="193">
        <f t="shared" si="11"/>
        <v>4.5158400000000078E-2</v>
      </c>
      <c r="JM7" s="193">
        <f t="shared" si="11"/>
        <v>4.6016850000000067E-2</v>
      </c>
      <c r="JN7" s="193">
        <f t="shared" si="11"/>
        <v>4.6845200000000066E-2</v>
      </c>
      <c r="JO7" s="193">
        <f t="shared" si="11"/>
        <v>4.7643750000000068E-2</v>
      </c>
      <c r="JP7" s="193">
        <f t="shared" si="11"/>
        <v>4.8412800000000061E-2</v>
      </c>
      <c r="JQ7" s="193">
        <f t="shared" si="11"/>
        <v>4.9152650000000069E-2</v>
      </c>
      <c r="JR7" s="193">
        <f t="shared" si="11"/>
        <v>4.9863600000000056E-2</v>
      </c>
      <c r="JS7" s="193">
        <f t="shared" si="11"/>
        <v>5.0545950000000062E-2</v>
      </c>
      <c r="JT7" s="193">
        <f t="shared" si="11"/>
        <v>5.1200000000000065E-2</v>
      </c>
      <c r="JU7" s="193">
        <f t="shared" si="11"/>
        <v>5.1826050000000061E-2</v>
      </c>
      <c r="JV7" s="193">
        <f t="shared" si="11"/>
        <v>5.2424400000000045E-2</v>
      </c>
      <c r="JW7" s="193">
        <f t="shared" si="11"/>
        <v>5.2995350000000038E-2</v>
      </c>
      <c r="JX7" s="193">
        <f t="shared" si="11"/>
        <v>5.353920000000003E-2</v>
      </c>
      <c r="JY7" s="193">
        <f t="shared" si="11"/>
        <v>5.4056250000000021E-2</v>
      </c>
      <c r="JZ7" s="193">
        <f t="shared" si="11"/>
        <v>5.4546800000000013E-2</v>
      </c>
      <c r="KA7" s="193">
        <f t="shared" si="11"/>
        <v>5.5011150000000016E-2</v>
      </c>
      <c r="KB7" s="193">
        <f t="shared" si="11"/>
        <v>5.5449600000000009E-2</v>
      </c>
      <c r="KC7" s="193">
        <f t="shared" si="11"/>
        <v>5.5862450000000008E-2</v>
      </c>
      <c r="KD7" s="193">
        <f t="shared" si="11"/>
        <v>5.6250000000000008E-2</v>
      </c>
      <c r="KE7" s="193">
        <f t="shared" si="11"/>
        <v>5.6612549999999998E-2</v>
      </c>
      <c r="KF7" s="193">
        <f t="shared" si="11"/>
        <v>5.6950399999999991E-2</v>
      </c>
      <c r="KG7" s="193">
        <f t="shared" si="11"/>
        <v>5.7263849999999998E-2</v>
      </c>
      <c r="KH7" s="193">
        <f t="shared" si="11"/>
        <v>5.7553199999999992E-2</v>
      </c>
      <c r="KI7" s="193">
        <f t="shared" si="11"/>
        <v>5.7818749999999995E-2</v>
      </c>
      <c r="KJ7" s="193">
        <f t="shared" si="11"/>
        <v>5.8060799999999989E-2</v>
      </c>
      <c r="KK7" s="193">
        <f t="shared" si="11"/>
        <v>5.8279649999999988E-2</v>
      </c>
      <c r="KL7" s="193">
        <f t="shared" si="11"/>
        <v>5.8475599999999989E-2</v>
      </c>
      <c r="KM7" s="193">
        <f t="shared" si="11"/>
        <v>5.8648949999999991E-2</v>
      </c>
      <c r="KN7" s="193">
        <f t="shared" si="11"/>
        <v>5.8799999999999984E-2</v>
      </c>
      <c r="KO7" s="193">
        <f t="shared" si="11"/>
        <v>5.892904999999999E-2</v>
      </c>
      <c r="KP7" s="193">
        <f t="shared" si="11"/>
        <v>5.9036399999999989E-2</v>
      </c>
      <c r="KQ7" s="193">
        <f t="shared" si="11"/>
        <v>5.912234999999999E-2</v>
      </c>
      <c r="KR7" s="193">
        <f t="shared" ref="KR7:KR70" si="26">IF(ISNONTEXT($U7),IF($K7="R",_xlfn.BETA.DIST(CY7,$Q7,$R7,FALSE,$D7,$F7),_xlfn.BETA.DIST(CY7,$R7,$Q7,FALSE,$D7,$F7)),NA())</f>
        <v>5.9187199999999995E-2</v>
      </c>
      <c r="KS7" s="193">
        <f t="shared" si="12"/>
        <v>5.9231249999999992E-2</v>
      </c>
      <c r="KT7" s="193">
        <f t="shared" si="12"/>
        <v>5.925480000000001E-2</v>
      </c>
      <c r="KU7" s="193">
        <f t="shared" si="12"/>
        <v>5.9258150000000002E-2</v>
      </c>
      <c r="KV7" s="193">
        <f t="shared" si="12"/>
        <v>5.9241600000000012E-2</v>
      </c>
      <c r="KW7" s="193">
        <f t="shared" si="12"/>
        <v>5.9205450000000014E-2</v>
      </c>
      <c r="KX7" s="193">
        <f t="shared" si="12"/>
        <v>5.9150000000000015E-2</v>
      </c>
      <c r="KY7" s="193">
        <f t="shared" si="12"/>
        <v>5.9075550000000018E-2</v>
      </c>
      <c r="KZ7" s="193">
        <f t="shared" si="12"/>
        <v>5.8982400000000018E-2</v>
      </c>
      <c r="LA7" s="193">
        <f t="shared" si="12"/>
        <v>5.887085000000003E-2</v>
      </c>
      <c r="LB7" s="193">
        <f t="shared" si="12"/>
        <v>5.8741200000000035E-2</v>
      </c>
      <c r="LC7" s="193">
        <f t="shared" si="12"/>
        <v>5.8593750000000042E-2</v>
      </c>
      <c r="LD7" s="193">
        <f t="shared" si="12"/>
        <v>5.8428800000000052E-2</v>
      </c>
      <c r="LE7" s="193">
        <f t="shared" si="12"/>
        <v>5.8246650000000053E-2</v>
      </c>
      <c r="LF7" s="193">
        <f t="shared" si="12"/>
        <v>5.804760000000006E-2</v>
      </c>
      <c r="LG7" s="193">
        <f t="shared" si="12"/>
        <v>5.7831950000000062E-2</v>
      </c>
      <c r="LH7" s="193">
        <f t="shared" si="12"/>
        <v>5.7600000000000075E-2</v>
      </c>
      <c r="LI7" s="193">
        <f t="shared" si="12"/>
        <v>5.7352050000000085E-2</v>
      </c>
      <c r="LJ7" s="193">
        <f t="shared" si="12"/>
        <v>5.7088400000000074E-2</v>
      </c>
      <c r="LK7" s="193">
        <f t="shared" si="12"/>
        <v>5.6809350000000092E-2</v>
      </c>
      <c r="LL7" s="193">
        <f t="shared" si="12"/>
        <v>5.6515200000000099E-2</v>
      </c>
      <c r="LM7" s="193">
        <f t="shared" si="12"/>
        <v>5.6206250000000117E-2</v>
      </c>
      <c r="LN7" s="193">
        <f t="shared" si="12"/>
        <v>5.5882800000000121E-2</v>
      </c>
      <c r="LO7" s="193">
        <f t="shared" si="12"/>
        <v>5.5545150000000126E-2</v>
      </c>
      <c r="LP7" s="193">
        <f t="shared" si="12"/>
        <v>5.5193600000000127E-2</v>
      </c>
      <c r="LQ7" s="193">
        <f t="shared" si="12"/>
        <v>5.482845000000014E-2</v>
      </c>
      <c r="LR7" s="193">
        <f t="shared" si="12"/>
        <v>5.4450000000000144E-2</v>
      </c>
      <c r="LS7" s="193">
        <f t="shared" si="12"/>
        <v>5.4058550000000156E-2</v>
      </c>
      <c r="LT7" s="193">
        <f t="shared" si="12"/>
        <v>5.3654400000000171E-2</v>
      </c>
      <c r="LU7" s="193">
        <f t="shared" si="12"/>
        <v>5.3237850000000177E-2</v>
      </c>
      <c r="LV7" s="193">
        <f t="shared" si="12"/>
        <v>5.2809200000000188E-2</v>
      </c>
      <c r="LW7" s="193">
        <f t="shared" si="12"/>
        <v>5.2368750000000193E-2</v>
      </c>
      <c r="LX7" s="193">
        <f t="shared" si="12"/>
        <v>5.1916800000000207E-2</v>
      </c>
      <c r="LY7" s="193">
        <f t="shared" si="12"/>
        <v>5.1453650000000205E-2</v>
      </c>
      <c r="LZ7" s="193">
        <f t="shared" si="12"/>
        <v>5.0979600000000222E-2</v>
      </c>
      <c r="MA7" s="193">
        <f t="shared" si="12"/>
        <v>5.0494950000000233E-2</v>
      </c>
      <c r="MB7" s="193">
        <f t="shared" si="12"/>
        <v>5.0000000000000246E-2</v>
      </c>
      <c r="MC7" s="193">
        <f t="shared" si="12"/>
        <v>4.9495050000000256E-2</v>
      </c>
      <c r="MD7" s="193">
        <f t="shared" si="12"/>
        <v>4.8980400000000257E-2</v>
      </c>
      <c r="ME7" s="193">
        <f t="shared" si="12"/>
        <v>4.8456350000000273E-2</v>
      </c>
      <c r="MF7" s="193">
        <f t="shared" si="12"/>
        <v>4.7923200000000277E-2</v>
      </c>
      <c r="MG7" s="193">
        <f t="shared" si="12"/>
        <v>4.7381250000000284E-2</v>
      </c>
      <c r="MH7" s="193">
        <f t="shared" si="12"/>
        <v>4.6830800000000297E-2</v>
      </c>
      <c r="MI7" s="193">
        <f t="shared" si="12"/>
        <v>4.627215000000031E-2</v>
      </c>
      <c r="MJ7" s="193">
        <f t="shared" si="12"/>
        <v>4.5705600000000325E-2</v>
      </c>
      <c r="MK7" s="193">
        <f t="shared" si="12"/>
        <v>4.513145000000033E-2</v>
      </c>
      <c r="ML7" s="193">
        <f t="shared" si="12"/>
        <v>4.4550000000000325E-2</v>
      </c>
      <c r="MM7" s="193">
        <f t="shared" si="12"/>
        <v>4.3961550000000335E-2</v>
      </c>
      <c r="MN7" s="193">
        <f t="shared" si="12"/>
        <v>4.3366400000000346E-2</v>
      </c>
      <c r="MO7" s="193">
        <f t="shared" si="12"/>
        <v>4.2764850000000368E-2</v>
      </c>
      <c r="MP7" s="193">
        <f t="shared" si="12"/>
        <v>4.2157200000000374E-2</v>
      </c>
      <c r="MQ7" s="193">
        <f t="shared" si="12"/>
        <v>4.1543750000000386E-2</v>
      </c>
      <c r="MR7" s="193">
        <f t="shared" si="12"/>
        <v>4.0924800000000407E-2</v>
      </c>
      <c r="MS7" s="193">
        <f t="shared" si="12"/>
        <v>4.0300650000000403E-2</v>
      </c>
      <c r="MT7" s="193">
        <f t="shared" si="12"/>
        <v>3.9671600000000411E-2</v>
      </c>
      <c r="MU7" s="193">
        <f t="shared" si="12"/>
        <v>3.9037950000000411E-2</v>
      </c>
      <c r="MV7" s="193">
        <f t="shared" si="12"/>
        <v>3.8400000000000441E-2</v>
      </c>
      <c r="MW7" s="193">
        <f t="shared" si="12"/>
        <v>3.7758050000000438E-2</v>
      </c>
      <c r="MX7" s="193">
        <f t="shared" si="12"/>
        <v>3.7112400000000462E-2</v>
      </c>
      <c r="MY7" s="193">
        <f t="shared" si="12"/>
        <v>3.6463350000000457E-2</v>
      </c>
      <c r="MZ7" s="193">
        <f t="shared" si="12"/>
        <v>3.5811200000000473E-2</v>
      </c>
      <c r="NA7" s="193">
        <f t="shared" si="12"/>
        <v>3.5156250000000465E-2</v>
      </c>
      <c r="NB7" s="193">
        <f t="shared" si="12"/>
        <v>3.4498800000000468E-2</v>
      </c>
      <c r="NC7" s="193">
        <f t="shared" si="12"/>
        <v>3.3839150000000477E-2</v>
      </c>
      <c r="ND7" s="193">
        <f t="shared" ref="ND7:ND70" si="27">IF(ISNONTEXT($U7),IF($K7="R",_xlfn.BETA.DIST(FK7,$Q7,$R7,FALSE,$D7,$F7),_xlfn.BETA.DIST(FK7,$R7,$Q7,FALSE,$D7,$F7)),NA())</f>
        <v>3.3177600000000494E-2</v>
      </c>
      <c r="NE7" s="193">
        <f t="shared" si="13"/>
        <v>3.25144500000005E-2</v>
      </c>
      <c r="NF7" s="193">
        <f t="shared" si="13"/>
        <v>3.1850000000000503E-2</v>
      </c>
      <c r="NG7" s="193">
        <f t="shared" si="13"/>
        <v>3.1184550000000529E-2</v>
      </c>
      <c r="NH7" s="193">
        <f t="shared" si="13"/>
        <v>3.0518400000000521E-2</v>
      </c>
      <c r="NI7" s="193">
        <f t="shared" si="13"/>
        <v>2.9851850000000527E-2</v>
      </c>
      <c r="NJ7" s="193">
        <f t="shared" si="13"/>
        <v>2.9185200000000536E-2</v>
      </c>
      <c r="NK7" s="193">
        <f t="shared" si="13"/>
        <v>2.851875000000054E-2</v>
      </c>
      <c r="NL7" s="193">
        <f t="shared" si="13"/>
        <v>2.7852800000000549E-2</v>
      </c>
      <c r="NM7" s="193">
        <f t="shared" si="13"/>
        <v>2.7187650000000559E-2</v>
      </c>
      <c r="NN7" s="193">
        <f t="shared" si="13"/>
        <v>2.6523600000000556E-2</v>
      </c>
      <c r="NO7" s="193">
        <f t="shared" si="13"/>
        <v>2.5860950000000563E-2</v>
      </c>
      <c r="NP7" s="193">
        <f t="shared" si="13"/>
        <v>2.5200000000000562E-2</v>
      </c>
      <c r="NQ7" s="193">
        <f t="shared" si="13"/>
        <v>2.4541050000000567E-2</v>
      </c>
      <c r="NR7" s="193">
        <f t="shared" si="13"/>
        <v>2.3884400000000583E-2</v>
      </c>
      <c r="NS7" s="193">
        <f t="shared" si="13"/>
        <v>2.3230350000000562E-2</v>
      </c>
      <c r="NT7" s="193">
        <f t="shared" si="13"/>
        <v>2.257920000000058E-2</v>
      </c>
      <c r="NU7" s="193">
        <f t="shared" si="13"/>
        <v>2.1931250000000579E-2</v>
      </c>
      <c r="NV7" s="193">
        <f t="shared" si="13"/>
        <v>2.1286800000000588E-2</v>
      </c>
      <c r="NW7" s="193">
        <f t="shared" si="13"/>
        <v>2.0646150000000585E-2</v>
      </c>
      <c r="NX7" s="193">
        <f t="shared" si="13"/>
        <v>2.0009600000000592E-2</v>
      </c>
      <c r="NY7" s="193">
        <f t="shared" si="13"/>
        <v>1.9377450000000587E-2</v>
      </c>
      <c r="NZ7" s="193">
        <f t="shared" si="13"/>
        <v>1.8750000000000596E-2</v>
      </c>
      <c r="OA7" s="193">
        <f t="shared" si="13"/>
        <v>1.8127550000000596E-2</v>
      </c>
      <c r="OB7" s="193">
        <f t="shared" si="13"/>
        <v>1.7510400000000603E-2</v>
      </c>
      <c r="OC7" s="193">
        <f t="shared" si="13"/>
        <v>1.6898850000000597E-2</v>
      </c>
      <c r="OD7" s="193">
        <f t="shared" si="13"/>
        <v>1.6293200000000594E-2</v>
      </c>
      <c r="OE7" s="193">
        <f t="shared" si="13"/>
        <v>1.5693750000000586E-2</v>
      </c>
      <c r="OF7" s="193">
        <f t="shared" si="13"/>
        <v>1.5100800000000589E-2</v>
      </c>
      <c r="OG7" s="193">
        <f t="shared" si="13"/>
        <v>1.451465000000059E-2</v>
      </c>
      <c r="OH7" s="193">
        <f t="shared" si="13"/>
        <v>1.3935600000000577E-2</v>
      </c>
      <c r="OI7" s="193">
        <f t="shared" si="13"/>
        <v>1.3363950000000589E-2</v>
      </c>
      <c r="OJ7" s="193">
        <f t="shared" si="13"/>
        <v>1.2800000000000578E-2</v>
      </c>
      <c r="OK7" s="193">
        <f t="shared" si="13"/>
        <v>1.2244050000000584E-2</v>
      </c>
      <c r="OL7" s="193">
        <f t="shared" si="13"/>
        <v>1.1696400000000573E-2</v>
      </c>
      <c r="OM7" s="193">
        <f t="shared" si="13"/>
        <v>1.1157350000000576E-2</v>
      </c>
      <c r="ON7" s="193">
        <f t="shared" si="13"/>
        <v>1.0627200000000564E-2</v>
      </c>
      <c r="OO7" s="193">
        <f t="shared" si="13"/>
        <v>1.0106250000000566E-2</v>
      </c>
      <c r="OP7" s="193">
        <f t="shared" si="13"/>
        <v>9.5948000000005574E-3</v>
      </c>
      <c r="OQ7" s="193">
        <f t="shared" si="13"/>
        <v>9.0931500000005546E-3</v>
      </c>
      <c r="OR7" s="193">
        <f t="shared" si="13"/>
        <v>8.6016000000005387E-3</v>
      </c>
      <c r="OS7" s="193">
        <f t="shared" si="13"/>
        <v>8.120450000000539E-3</v>
      </c>
      <c r="OT7" s="193">
        <f t="shared" si="13"/>
        <v>7.6500000000005288E-3</v>
      </c>
      <c r="OU7" s="193">
        <f t="shared" si="13"/>
        <v>7.1905500000005139E-3</v>
      </c>
      <c r="OV7" s="193">
        <f t="shared" si="13"/>
        <v>6.7424000000005126E-3</v>
      </c>
      <c r="OW7" s="193">
        <f t="shared" si="13"/>
        <v>6.305850000000497E-3</v>
      </c>
      <c r="OX7" s="193">
        <f t="shared" si="13"/>
        <v>5.8812000000004914E-3</v>
      </c>
      <c r="OY7" s="193">
        <f t="shared" si="13"/>
        <v>5.4687500000004784E-3</v>
      </c>
      <c r="OZ7" s="193">
        <f t="shared" si="13"/>
        <v>5.0688000000004736E-3</v>
      </c>
      <c r="PA7" s="193">
        <f t="shared" si="13"/>
        <v>4.681650000000457E-3</v>
      </c>
      <c r="PB7" s="193">
        <f t="shared" si="13"/>
        <v>4.3076000000004484E-3</v>
      </c>
      <c r="PC7" s="193">
        <f t="shared" si="13"/>
        <v>3.9469500000004305E-3</v>
      </c>
      <c r="PD7" s="193">
        <f t="shared" si="13"/>
        <v>3.6000000000004223E-3</v>
      </c>
      <c r="PE7" s="193">
        <f t="shared" si="13"/>
        <v>3.2670500000004038E-3</v>
      </c>
      <c r="PF7" s="193">
        <f t="shared" si="13"/>
        <v>2.9484000000003919E-3</v>
      </c>
      <c r="PG7" s="193">
        <f t="shared" si="13"/>
        <v>2.6443500000003731E-3</v>
      </c>
      <c r="PH7" s="193">
        <f t="shared" si="13"/>
        <v>2.3552000000003608E-3</v>
      </c>
      <c r="PI7" s="193">
        <f t="shared" si="13"/>
        <v>2.0812500000003415E-3</v>
      </c>
      <c r="PJ7" s="193">
        <f t="shared" si="13"/>
        <v>1.822800000000321E-3</v>
      </c>
      <c r="PK7" s="193">
        <f t="shared" si="13"/>
        <v>1.5801500000003053E-3</v>
      </c>
      <c r="PL7" s="193">
        <f t="shared" si="13"/>
        <v>1.3536000000002829E-3</v>
      </c>
      <c r="PM7" s="193">
        <f t="shared" si="13"/>
        <v>1.143450000000267E-3</v>
      </c>
      <c r="PN7" s="193">
        <f t="shared" si="13"/>
        <v>9.5000000000024362E-4</v>
      </c>
      <c r="PO7" s="193">
        <f t="shared" si="13"/>
        <v>7.735500000002251E-4</v>
      </c>
      <c r="PP7" s="193">
        <f t="shared" ref="PP7:PP70" si="28">IF(ISNONTEXT($U7),IF($K7="R",_xlfn.BETA.DIST(HW7,$Q7,$R7,FALSE,$D7,$F7),_xlfn.BETA.DIST(HW7,$R7,$Q7,FALSE,$D7,$F7)),NA())</f>
        <v>6.144000000002012E-4</v>
      </c>
      <c r="PQ7" s="193">
        <f t="shared" si="14"/>
        <v>4.7285000000018049E-4</v>
      </c>
      <c r="PR7" s="193">
        <f t="shared" si="14"/>
        <v>3.4920000000015583E-4</v>
      </c>
      <c r="PS7" s="193">
        <f t="shared" si="14"/>
        <v>2.4375000000013283E-4</v>
      </c>
      <c r="PT7" s="193">
        <f t="shared" si="14"/>
        <v>1.5680000000010697E-4</v>
      </c>
      <c r="PU7" s="193">
        <f t="shared" si="14"/>
        <v>8.865000000008221E-5</v>
      </c>
      <c r="PV7" s="193">
        <f t="shared" si="14"/>
        <v>3.960000000005524E-5</v>
      </c>
      <c r="PW7" s="193">
        <f t="shared" si="14"/>
        <v>9.9500000000282194E-6</v>
      </c>
      <c r="PX7" s="193">
        <f t="shared" si="14"/>
        <v>4.4442962981604024E-10</v>
      </c>
    </row>
    <row r="8" spans="1:441" x14ac:dyDescent="0.45">
      <c r="A8" s="20">
        <v>5</v>
      </c>
      <c r="B8" s="134">
        <v>-0.25</v>
      </c>
      <c r="C8" s="279"/>
      <c r="D8" s="280">
        <f t="shared" si="15"/>
        <v>60</v>
      </c>
      <c r="E8" s="281">
        <v>80</v>
      </c>
      <c r="F8" s="280">
        <f t="shared" si="16"/>
        <v>160</v>
      </c>
      <c r="G8" s="279"/>
      <c r="H8" s="135"/>
      <c r="I8" s="110">
        <f t="shared" si="17"/>
        <v>1</v>
      </c>
      <c r="J8" s="21">
        <f t="shared" si="18"/>
        <v>20</v>
      </c>
      <c r="K8" s="22" t="str">
        <f t="shared" si="19"/>
        <v>R</v>
      </c>
      <c r="L8" s="23" t="str">
        <f>IF(J8="","",IF(OR($J8&lt;Skew!$B$3,$J8=Skew!$B$3),IF($J8&gt;Skew!$C$3,Skew!$A$3,IF($J8&gt;Skew!$C$4,Skew!$A$4,IF($J8&gt;Skew!$C$5,Skew!$A$5,IF($J8&gt;Skew!$C$6,Skew!$A$6,IF($J8&gt;Skew!$C$7,Skew!$A$7,IF($J8&gt;Skew!$C$8,Skew!$A$8,IF($J8&gt;Skew!$C$9,Skew!$A$9,IF($J8&gt;Skew!$C$10,Skew!$A$10,IF($J8&gt;Skew!$C$11,Skew!$A$11,IF($J8&gt;Skew!$C$12,Skew!$A$12,IF($J8&gt;Skew!$C$13,Skew!$A$13,IF($J8&gt;Skew!$C$14,Skew!$A$14,IF($J8&gt;Skew!$C$15,Skew!$A$15,IF($J8&gt;Skew!$C$16,Skew!$A$16,Skew!$A$17)
)))))))))))))))</f>
        <v>Medium skew</v>
      </c>
      <c r="M8" s="22">
        <f>IF(J8="","",MATCH(L8,Skew!$A$3:$A$17,0))</f>
        <v>7</v>
      </c>
      <c r="N8" s="22">
        <f t="shared" si="0"/>
        <v>110</v>
      </c>
      <c r="O8" s="24" t="s">
        <v>37</v>
      </c>
      <c r="P8" s="22">
        <f>IF(OR(J8="",O8=""),"",MATCH(O8,Confidence!$A$3:$A$12,0))</f>
        <v>6</v>
      </c>
      <c r="Q8" s="25">
        <f t="shared" si="1"/>
        <v>1.75</v>
      </c>
      <c r="R8" s="25">
        <f t="shared" si="2"/>
        <v>4</v>
      </c>
      <c r="S8" s="22"/>
      <c r="T8" s="102">
        <f t="shared" si="3"/>
        <v>90.43</v>
      </c>
      <c r="U8" s="102">
        <f t="shared" si="4"/>
        <v>17.71</v>
      </c>
      <c r="V8" s="37">
        <f t="shared" si="5"/>
        <v>313.64410000000004</v>
      </c>
      <c r="W8" s="115">
        <v>100</v>
      </c>
      <c r="X8" s="204">
        <f>IF(AND(D8&gt;0,E8&gt;0,F8&gt;0,Q8&gt;0,R8&gt;0,W8&gt;0,NOT(O8="")),ABS(VLOOKUP($W$1,VLookups!$A$30:$B$31,2,FALSE)-_xlfn.BETA.DIST(W8,IF(K8="L",R8,Q8),IF(K8="L",Q8,R8),TRUE,D8,F8)),"")</f>
        <v>0.71742864330559886</v>
      </c>
      <c r="Y8" s="112">
        <f>IF(OR($Q8="",$R8=""),"",_xlfn.BETA.INV(ABS(VLOOKUP($W$1,VLookups!$A$30:$B$31,2,FALSE)-Y$3),IF($K8="L",$R8,$Q8),IF($K8="L",$Q8,$R8),$D8,$F8))</f>
        <v>105.86382255170142</v>
      </c>
      <c r="Z8" s="113">
        <f>IF(OR($Q8="",$R8=""),"",_xlfn.BETA.INV(ABS(VLOOKUP($W$1,VLookups!$A$30:$B$31,2,FALSE)-Z$3),IF($K8="L",$R8,$Q8),IF($K8="L",$Q8,$R8),$D8,$F8))</f>
        <v>123.27896700077039</v>
      </c>
      <c r="AA8" s="112">
        <f>IF(OR($Q8="",$R8=""),"",_xlfn.BETA.INV(ABS(VLOOKUP($W$1,VLookups!$A$30:$B$31,2,FALSE)-AA$3),IF($K8="L",$R8,$Q8),IF($K8="L",$Q8,$R8),$D8,$F8))</f>
        <v>68.9248661800126</v>
      </c>
      <c r="AB8" s="113">
        <f>IF(OR($Q8="",$R8=""),"",_xlfn.BETA.INV(ABS(VLOOKUP($W$1,VLookups!$A$30:$B$31,2,FALSE)-AB$3),IF($K8="L",$R8,$Q8),IF($K8="L",$Q8,$R8),$D8,$F8))</f>
        <v>74.067657363939361</v>
      </c>
      <c r="AC8" s="112">
        <f>IF(OR($Q8="",$R8=""),"",_xlfn.BETA.INV(ABS(VLOOKUP($W$1,VLookups!$A$30:$B$31,2,FALSE)-AC$3),IF($K8="L",$R8,$Q8),IF($K8="L",$Q8,$R8),$D8,$F8))</f>
        <v>78.729328939338529</v>
      </c>
      <c r="AD8" s="113">
        <f>IF(OR($Q8="",$R8=""),"",_xlfn.BETA.INV(ABS(VLOOKUP($W$1,VLookups!$A$30:$B$31,2,FALSE)-AD$3),IF($K8="L",$R8,$Q8),IF($K8="L",$Q8,$R8),$D8,$F8))</f>
        <v>83.314548479805666</v>
      </c>
      <c r="AE8" s="112">
        <f>IF(OR($Q8="",$R8=""),"",_xlfn.BETA.INV(ABS(VLOOKUP($W$1,VLookups!$A$30:$B$31,2,FALSE)-AE$3),IF($K8="L",$R8,$Q8),IF($K8="L",$Q8,$R8),$D8,$F8))</f>
        <v>88.04802831237653</v>
      </c>
      <c r="AF8" s="113">
        <f>IF(OR($Q8="",$R8=""),"",_xlfn.BETA.INV(ABS(VLOOKUP($W$1,VLookups!$A$30:$B$31,2,FALSE)-AF$3),IF($K8="L",$R8,$Q8),IF($K8="L",$Q8,$R8),$D8,$F8))</f>
        <v>93.143166177002087</v>
      </c>
      <c r="AG8" s="112">
        <f>IF(OR($Q8="",$R8=""),"",_xlfn.BETA.INV(ABS(VLOOKUP($W$1,VLookups!$A$30:$B$31,2,FALSE)-AG$3),IF($K8="L",$R8,$Q8),IF($K8="L",$Q8,$R8),$D8,$F8))</f>
        <v>98.896114901660525</v>
      </c>
      <c r="AH8" s="113">
        <f>IF(OR($Q8="",$R8=""),"",_xlfn.BETA.INV(ABS(VLOOKUP($W$1,VLookups!$A$30:$B$31,2,FALSE)-AH$3),IF($K8="L",$R8,$Q8),IF($K8="L",$Q8,$R8),$D8,$F8))</f>
        <v>105.86382255170142</v>
      </c>
      <c r="AI8" s="112">
        <f>IF(OR($Q8="",$R8=""),"",_xlfn.BETA.INV(ABS(VLOOKUP($W$1,VLookups!$A$30:$B$31,2,FALSE)-AI$3),IF($K8="L",$R8,$Q8),IF($K8="L",$Q8,$R8),$D8,$F8))</f>
        <v>115.571185280462</v>
      </c>
      <c r="AJ8" s="113">
        <f>IF(OR($Q8="",$R8=""),"",_xlfn.BETA.INV(ABS(VLOOKUP($W$1,VLookups!$A$30:$B$31,2,FALSE)-AJ$3),IF($K8="L",$R8,$Q8),IF($K8="L",$Q8,$R8),$D8,$F8))</f>
        <v>136.06057040704434</v>
      </c>
      <c r="AK8" s="15"/>
      <c r="AL8" s="194">
        <f t="shared" si="20"/>
        <v>0.5</v>
      </c>
      <c r="AM8" s="192">
        <f t="shared" si="21"/>
        <v>60</v>
      </c>
      <c r="AN8" s="177">
        <f t="shared" si="22"/>
        <v>60.5</v>
      </c>
      <c r="AO8" s="177">
        <f t="shared" ref="AO8:BD23" si="29">IF(ISNONTEXT($AL8),AN8+$AL8,"")</f>
        <v>61</v>
      </c>
      <c r="AP8" s="177">
        <f t="shared" si="29"/>
        <v>61.5</v>
      </c>
      <c r="AQ8" s="177">
        <f t="shared" si="29"/>
        <v>62</v>
      </c>
      <c r="AR8" s="177">
        <f t="shared" si="29"/>
        <v>62.5</v>
      </c>
      <c r="AS8" s="177">
        <f t="shared" si="29"/>
        <v>63</v>
      </c>
      <c r="AT8" s="177">
        <f t="shared" si="29"/>
        <v>63.5</v>
      </c>
      <c r="AU8" s="177">
        <f t="shared" si="29"/>
        <v>64</v>
      </c>
      <c r="AV8" s="177">
        <f t="shared" si="29"/>
        <v>64.5</v>
      </c>
      <c r="AW8" s="177">
        <f t="shared" si="29"/>
        <v>65</v>
      </c>
      <c r="AX8" s="177">
        <f t="shared" si="29"/>
        <v>65.5</v>
      </c>
      <c r="AY8" s="177">
        <f t="shared" si="29"/>
        <v>66</v>
      </c>
      <c r="AZ8" s="177">
        <f t="shared" si="29"/>
        <v>66.5</v>
      </c>
      <c r="BA8" s="177">
        <f t="shared" si="29"/>
        <v>67</v>
      </c>
      <c r="BB8" s="177">
        <f t="shared" si="29"/>
        <v>67.5</v>
      </c>
      <c r="BC8" s="177">
        <f t="shared" si="29"/>
        <v>68</v>
      </c>
      <c r="BD8" s="177">
        <f t="shared" si="29"/>
        <v>68.5</v>
      </c>
      <c r="BE8" s="177">
        <f t="shared" ref="BE8:BT23" si="30">IF(ISNONTEXT($AL8),BD8+$AL8,"")</f>
        <v>69</v>
      </c>
      <c r="BF8" s="177">
        <f t="shared" si="30"/>
        <v>69.5</v>
      </c>
      <c r="BG8" s="177">
        <f t="shared" si="30"/>
        <v>70</v>
      </c>
      <c r="BH8" s="177">
        <f t="shared" si="30"/>
        <v>70.5</v>
      </c>
      <c r="BI8" s="177">
        <f t="shared" si="30"/>
        <v>71</v>
      </c>
      <c r="BJ8" s="177">
        <f t="shared" si="30"/>
        <v>71.5</v>
      </c>
      <c r="BK8" s="177">
        <f t="shared" si="30"/>
        <v>72</v>
      </c>
      <c r="BL8" s="177">
        <f t="shared" si="30"/>
        <v>72.5</v>
      </c>
      <c r="BM8" s="177">
        <f t="shared" si="30"/>
        <v>73</v>
      </c>
      <c r="BN8" s="177">
        <f t="shared" si="30"/>
        <v>73.5</v>
      </c>
      <c r="BO8" s="177">
        <f t="shared" si="30"/>
        <v>74</v>
      </c>
      <c r="BP8" s="177">
        <f t="shared" si="30"/>
        <v>74.5</v>
      </c>
      <c r="BQ8" s="177">
        <f t="shared" si="30"/>
        <v>75</v>
      </c>
      <c r="BR8" s="177">
        <f t="shared" si="30"/>
        <v>75.5</v>
      </c>
      <c r="BS8" s="177">
        <f t="shared" si="30"/>
        <v>76</v>
      </c>
      <c r="BT8" s="177">
        <f t="shared" si="30"/>
        <v>76.5</v>
      </c>
      <c r="BU8" s="177">
        <f t="shared" ref="BU8:CJ23" si="31">IF(ISNONTEXT($AL8),BT8+$AL8,"")</f>
        <v>77</v>
      </c>
      <c r="BV8" s="177">
        <f t="shared" si="31"/>
        <v>77.5</v>
      </c>
      <c r="BW8" s="177">
        <f t="shared" si="31"/>
        <v>78</v>
      </c>
      <c r="BX8" s="177">
        <f t="shared" si="31"/>
        <v>78.5</v>
      </c>
      <c r="BY8" s="177">
        <f t="shared" si="31"/>
        <v>79</v>
      </c>
      <c r="BZ8" s="177">
        <f t="shared" si="31"/>
        <v>79.5</v>
      </c>
      <c r="CA8" s="177">
        <f t="shared" si="31"/>
        <v>80</v>
      </c>
      <c r="CB8" s="177">
        <f t="shared" si="31"/>
        <v>80.5</v>
      </c>
      <c r="CC8" s="177">
        <f t="shared" si="31"/>
        <v>81</v>
      </c>
      <c r="CD8" s="177">
        <f t="shared" si="31"/>
        <v>81.5</v>
      </c>
      <c r="CE8" s="177">
        <f t="shared" si="31"/>
        <v>82</v>
      </c>
      <c r="CF8" s="177">
        <f t="shared" si="31"/>
        <v>82.5</v>
      </c>
      <c r="CG8" s="177">
        <f t="shared" si="31"/>
        <v>83</v>
      </c>
      <c r="CH8" s="177">
        <f t="shared" si="31"/>
        <v>83.5</v>
      </c>
      <c r="CI8" s="177">
        <f t="shared" si="31"/>
        <v>84</v>
      </c>
      <c r="CJ8" s="177">
        <f t="shared" si="31"/>
        <v>84.5</v>
      </c>
      <c r="CK8" s="177">
        <f t="shared" ref="CK8:CZ23" si="32">IF(ISNONTEXT($AL8),CJ8+$AL8,"")</f>
        <v>85</v>
      </c>
      <c r="CL8" s="177">
        <f t="shared" si="32"/>
        <v>85.5</v>
      </c>
      <c r="CM8" s="177">
        <f t="shared" si="32"/>
        <v>86</v>
      </c>
      <c r="CN8" s="177">
        <f t="shared" si="32"/>
        <v>86.5</v>
      </c>
      <c r="CO8" s="177">
        <f t="shared" si="32"/>
        <v>87</v>
      </c>
      <c r="CP8" s="177">
        <f t="shared" si="32"/>
        <v>87.5</v>
      </c>
      <c r="CQ8" s="177">
        <f t="shared" si="32"/>
        <v>88</v>
      </c>
      <c r="CR8" s="177">
        <f t="shared" si="32"/>
        <v>88.5</v>
      </c>
      <c r="CS8" s="177">
        <f t="shared" si="32"/>
        <v>89</v>
      </c>
      <c r="CT8" s="177">
        <f t="shared" si="32"/>
        <v>89.5</v>
      </c>
      <c r="CU8" s="177">
        <f t="shared" si="32"/>
        <v>90</v>
      </c>
      <c r="CV8" s="177">
        <f t="shared" si="32"/>
        <v>90.5</v>
      </c>
      <c r="CW8" s="177">
        <f t="shared" si="32"/>
        <v>91</v>
      </c>
      <c r="CX8" s="177">
        <f t="shared" si="32"/>
        <v>91.5</v>
      </c>
      <c r="CY8" s="177">
        <f t="shared" si="32"/>
        <v>92</v>
      </c>
      <c r="CZ8" s="177">
        <f t="shared" si="32"/>
        <v>92.5</v>
      </c>
      <c r="DA8" s="177">
        <f t="shared" si="24"/>
        <v>93</v>
      </c>
      <c r="DB8" s="177">
        <f t="shared" si="24"/>
        <v>93.5</v>
      </c>
      <c r="DC8" s="177">
        <f t="shared" si="24"/>
        <v>94</v>
      </c>
      <c r="DD8" s="177">
        <f t="shared" si="24"/>
        <v>94.5</v>
      </c>
      <c r="DE8" s="177">
        <f t="shared" si="24"/>
        <v>95</v>
      </c>
      <c r="DF8" s="177">
        <f t="shared" si="24"/>
        <v>95.5</v>
      </c>
      <c r="DG8" s="177">
        <f t="shared" si="24"/>
        <v>96</v>
      </c>
      <c r="DH8" s="177">
        <f t="shared" si="24"/>
        <v>96.5</v>
      </c>
      <c r="DI8" s="177">
        <f t="shared" si="24"/>
        <v>97</v>
      </c>
      <c r="DJ8" s="177">
        <f t="shared" si="24"/>
        <v>97.5</v>
      </c>
      <c r="DK8" s="177">
        <f t="shared" si="24"/>
        <v>98</v>
      </c>
      <c r="DL8" s="177">
        <f t="shared" si="24"/>
        <v>98.5</v>
      </c>
      <c r="DM8" s="177">
        <f t="shared" si="24"/>
        <v>99</v>
      </c>
      <c r="DN8" s="177">
        <f t="shared" si="24"/>
        <v>99.5</v>
      </c>
      <c r="DO8" s="177">
        <f t="shared" si="24"/>
        <v>100</v>
      </c>
      <c r="DP8" s="177">
        <f t="shared" si="7"/>
        <v>100.5</v>
      </c>
      <c r="DQ8" s="177">
        <f t="shared" si="7"/>
        <v>101</v>
      </c>
      <c r="DR8" s="177">
        <f t="shared" si="7"/>
        <v>101.5</v>
      </c>
      <c r="DS8" s="177">
        <f t="shared" si="7"/>
        <v>102</v>
      </c>
      <c r="DT8" s="177">
        <f t="shared" si="7"/>
        <v>102.5</v>
      </c>
      <c r="DU8" s="177">
        <f t="shared" si="7"/>
        <v>103</v>
      </c>
      <c r="DV8" s="177">
        <f t="shared" si="7"/>
        <v>103.5</v>
      </c>
      <c r="DW8" s="177">
        <f t="shared" si="7"/>
        <v>104</v>
      </c>
      <c r="DX8" s="177">
        <f t="shared" si="7"/>
        <v>104.5</v>
      </c>
      <c r="DY8" s="177">
        <f t="shared" si="7"/>
        <v>105</v>
      </c>
      <c r="DZ8" s="177">
        <f t="shared" si="7"/>
        <v>105.5</v>
      </c>
      <c r="EA8" s="177">
        <f t="shared" si="7"/>
        <v>106</v>
      </c>
      <c r="EB8" s="177">
        <f t="shared" si="7"/>
        <v>106.5</v>
      </c>
      <c r="EC8" s="177">
        <f t="shared" si="7"/>
        <v>107</v>
      </c>
      <c r="ED8" s="177">
        <f t="shared" ref="ED8:ES23" si="33">IF(ISNONTEXT($AL8),EC8+$AL8,"")</f>
        <v>107.5</v>
      </c>
      <c r="EE8" s="177">
        <f t="shared" si="33"/>
        <v>108</v>
      </c>
      <c r="EF8" s="177">
        <f t="shared" si="33"/>
        <v>108.5</v>
      </c>
      <c r="EG8" s="177">
        <f t="shared" si="33"/>
        <v>109</v>
      </c>
      <c r="EH8" s="177">
        <f t="shared" si="33"/>
        <v>109.5</v>
      </c>
      <c r="EI8" s="177">
        <f t="shared" si="33"/>
        <v>110</v>
      </c>
      <c r="EJ8" s="177">
        <f t="shared" si="33"/>
        <v>110.5</v>
      </c>
      <c r="EK8" s="177">
        <f t="shared" si="33"/>
        <v>111</v>
      </c>
      <c r="EL8" s="177">
        <f t="shared" si="33"/>
        <v>111.5</v>
      </c>
      <c r="EM8" s="177">
        <f t="shared" si="33"/>
        <v>112</v>
      </c>
      <c r="EN8" s="177">
        <f t="shared" si="33"/>
        <v>112.5</v>
      </c>
      <c r="EO8" s="177">
        <f t="shared" si="33"/>
        <v>113</v>
      </c>
      <c r="EP8" s="177">
        <f t="shared" si="33"/>
        <v>113.5</v>
      </c>
      <c r="EQ8" s="177">
        <f t="shared" si="33"/>
        <v>114</v>
      </c>
      <c r="ER8" s="177">
        <f t="shared" si="33"/>
        <v>114.5</v>
      </c>
      <c r="ES8" s="177">
        <f t="shared" si="33"/>
        <v>115</v>
      </c>
      <c r="ET8" s="177">
        <f t="shared" ref="ET8:FI23" si="34">IF(ISNONTEXT($AL8),ES8+$AL8,"")</f>
        <v>115.5</v>
      </c>
      <c r="EU8" s="177">
        <f t="shared" si="34"/>
        <v>116</v>
      </c>
      <c r="EV8" s="177">
        <f t="shared" si="34"/>
        <v>116.5</v>
      </c>
      <c r="EW8" s="177">
        <f t="shared" si="34"/>
        <v>117</v>
      </c>
      <c r="EX8" s="177">
        <f t="shared" si="34"/>
        <v>117.5</v>
      </c>
      <c r="EY8" s="177">
        <f t="shared" si="34"/>
        <v>118</v>
      </c>
      <c r="EZ8" s="177">
        <f t="shared" si="34"/>
        <v>118.5</v>
      </c>
      <c r="FA8" s="177">
        <f t="shared" si="34"/>
        <v>119</v>
      </c>
      <c r="FB8" s="177">
        <f t="shared" si="34"/>
        <v>119.5</v>
      </c>
      <c r="FC8" s="177">
        <f t="shared" si="34"/>
        <v>120</v>
      </c>
      <c r="FD8" s="177">
        <f t="shared" si="34"/>
        <v>120.5</v>
      </c>
      <c r="FE8" s="177">
        <f t="shared" si="34"/>
        <v>121</v>
      </c>
      <c r="FF8" s="177">
        <f t="shared" si="34"/>
        <v>121.5</v>
      </c>
      <c r="FG8" s="177">
        <f t="shared" si="34"/>
        <v>122</v>
      </c>
      <c r="FH8" s="177">
        <f t="shared" si="34"/>
        <v>122.5</v>
      </c>
      <c r="FI8" s="177">
        <f t="shared" si="34"/>
        <v>123</v>
      </c>
      <c r="FJ8" s="177">
        <f t="shared" ref="FJ8:FY23" si="35">IF(ISNONTEXT($AL8),FI8+$AL8,"")</f>
        <v>123.5</v>
      </c>
      <c r="FK8" s="177">
        <f t="shared" si="35"/>
        <v>124</v>
      </c>
      <c r="FL8" s="177">
        <f t="shared" si="35"/>
        <v>124.5</v>
      </c>
      <c r="FM8" s="177">
        <f t="shared" si="35"/>
        <v>125</v>
      </c>
      <c r="FN8" s="177">
        <f t="shared" si="35"/>
        <v>125.5</v>
      </c>
      <c r="FO8" s="177">
        <f t="shared" si="35"/>
        <v>126</v>
      </c>
      <c r="FP8" s="177">
        <f t="shared" si="35"/>
        <v>126.5</v>
      </c>
      <c r="FQ8" s="177">
        <f t="shared" si="35"/>
        <v>127</v>
      </c>
      <c r="FR8" s="177">
        <f t="shared" si="35"/>
        <v>127.5</v>
      </c>
      <c r="FS8" s="177">
        <f t="shared" si="35"/>
        <v>128</v>
      </c>
      <c r="FT8" s="177">
        <f t="shared" si="35"/>
        <v>128.5</v>
      </c>
      <c r="FU8" s="177">
        <f t="shared" si="35"/>
        <v>129</v>
      </c>
      <c r="FV8" s="177">
        <f t="shared" si="35"/>
        <v>129.5</v>
      </c>
      <c r="FW8" s="177">
        <f t="shared" si="35"/>
        <v>130</v>
      </c>
      <c r="FX8" s="177">
        <f t="shared" si="35"/>
        <v>130.5</v>
      </c>
      <c r="FY8" s="177">
        <f t="shared" si="35"/>
        <v>131</v>
      </c>
      <c r="FZ8" s="177">
        <f t="shared" ref="FZ8:GO23" si="36">IF(ISNONTEXT($AL8),FY8+$AL8,"")</f>
        <v>131.5</v>
      </c>
      <c r="GA8" s="177">
        <f t="shared" si="36"/>
        <v>132</v>
      </c>
      <c r="GB8" s="177">
        <f t="shared" si="36"/>
        <v>132.5</v>
      </c>
      <c r="GC8" s="177">
        <f t="shared" si="36"/>
        <v>133</v>
      </c>
      <c r="GD8" s="177">
        <f t="shared" si="36"/>
        <v>133.5</v>
      </c>
      <c r="GE8" s="177">
        <f t="shared" si="36"/>
        <v>134</v>
      </c>
      <c r="GF8" s="177">
        <f t="shared" si="36"/>
        <v>134.5</v>
      </c>
      <c r="GG8" s="177">
        <f t="shared" si="36"/>
        <v>135</v>
      </c>
      <c r="GH8" s="177">
        <f t="shared" si="36"/>
        <v>135.5</v>
      </c>
      <c r="GI8" s="177">
        <f t="shared" si="36"/>
        <v>136</v>
      </c>
      <c r="GJ8" s="177">
        <f t="shared" si="36"/>
        <v>136.5</v>
      </c>
      <c r="GK8" s="177">
        <f t="shared" si="36"/>
        <v>137</v>
      </c>
      <c r="GL8" s="177">
        <f t="shared" si="36"/>
        <v>137.5</v>
      </c>
      <c r="GM8" s="177">
        <f t="shared" si="36"/>
        <v>138</v>
      </c>
      <c r="GN8" s="177">
        <f t="shared" si="36"/>
        <v>138.5</v>
      </c>
      <c r="GO8" s="177">
        <f t="shared" si="36"/>
        <v>139</v>
      </c>
      <c r="GP8" s="177">
        <f t="shared" ref="GP8:HE23" si="37">IF(ISNONTEXT($AL8),GO8+$AL8,"")</f>
        <v>139.5</v>
      </c>
      <c r="GQ8" s="177">
        <f t="shared" si="37"/>
        <v>140</v>
      </c>
      <c r="GR8" s="177">
        <f t="shared" si="37"/>
        <v>140.5</v>
      </c>
      <c r="GS8" s="177">
        <f t="shared" si="37"/>
        <v>141</v>
      </c>
      <c r="GT8" s="177">
        <f t="shared" si="37"/>
        <v>141.5</v>
      </c>
      <c r="GU8" s="177">
        <f t="shared" si="37"/>
        <v>142</v>
      </c>
      <c r="GV8" s="177">
        <f t="shared" si="37"/>
        <v>142.5</v>
      </c>
      <c r="GW8" s="177">
        <f t="shared" si="37"/>
        <v>143</v>
      </c>
      <c r="GX8" s="177">
        <f t="shared" si="37"/>
        <v>143.5</v>
      </c>
      <c r="GY8" s="177">
        <f t="shared" si="37"/>
        <v>144</v>
      </c>
      <c r="GZ8" s="177">
        <f t="shared" si="37"/>
        <v>144.5</v>
      </c>
      <c r="HA8" s="177">
        <f t="shared" si="37"/>
        <v>145</v>
      </c>
      <c r="HB8" s="177">
        <f t="shared" si="37"/>
        <v>145.5</v>
      </c>
      <c r="HC8" s="177">
        <f t="shared" si="37"/>
        <v>146</v>
      </c>
      <c r="HD8" s="177">
        <f t="shared" si="37"/>
        <v>146.5</v>
      </c>
      <c r="HE8" s="177">
        <f t="shared" si="37"/>
        <v>147</v>
      </c>
      <c r="HF8" s="177">
        <f t="shared" ref="HF8:HU23" si="38">IF(ISNONTEXT($AL8),HE8+$AL8,"")</f>
        <v>147.5</v>
      </c>
      <c r="HG8" s="177">
        <f t="shared" si="38"/>
        <v>148</v>
      </c>
      <c r="HH8" s="177">
        <f t="shared" si="38"/>
        <v>148.5</v>
      </c>
      <c r="HI8" s="177">
        <f t="shared" si="38"/>
        <v>149</v>
      </c>
      <c r="HJ8" s="177">
        <f t="shared" si="38"/>
        <v>149.5</v>
      </c>
      <c r="HK8" s="177">
        <f t="shared" si="38"/>
        <v>150</v>
      </c>
      <c r="HL8" s="177">
        <f t="shared" si="38"/>
        <v>150.5</v>
      </c>
      <c r="HM8" s="177">
        <f t="shared" si="38"/>
        <v>151</v>
      </c>
      <c r="HN8" s="177">
        <f t="shared" si="38"/>
        <v>151.5</v>
      </c>
      <c r="HO8" s="177">
        <f t="shared" si="38"/>
        <v>152</v>
      </c>
      <c r="HP8" s="177">
        <f t="shared" si="38"/>
        <v>152.5</v>
      </c>
      <c r="HQ8" s="177">
        <f t="shared" si="38"/>
        <v>153</v>
      </c>
      <c r="HR8" s="177">
        <f t="shared" si="38"/>
        <v>153.5</v>
      </c>
      <c r="HS8" s="177">
        <f t="shared" si="38"/>
        <v>154</v>
      </c>
      <c r="HT8" s="177">
        <f t="shared" si="38"/>
        <v>154.5</v>
      </c>
      <c r="HU8" s="177">
        <f t="shared" si="38"/>
        <v>155</v>
      </c>
      <c r="HV8" s="177">
        <f t="shared" ref="HV8:ID22" si="39">IF(ISNONTEXT($AL8),HU8+$AL8,"")</f>
        <v>155.5</v>
      </c>
      <c r="HW8" s="177">
        <f t="shared" si="39"/>
        <v>156</v>
      </c>
      <c r="HX8" s="177">
        <f t="shared" si="39"/>
        <v>156.5</v>
      </c>
      <c r="HY8" s="177">
        <f t="shared" si="39"/>
        <v>157</v>
      </c>
      <c r="HZ8" s="177">
        <f t="shared" si="39"/>
        <v>157.5</v>
      </c>
      <c r="IA8" s="177">
        <f t="shared" si="39"/>
        <v>158</v>
      </c>
      <c r="IB8" s="177">
        <f t="shared" si="39"/>
        <v>158.5</v>
      </c>
      <c r="IC8" s="177">
        <f t="shared" si="39"/>
        <v>159</v>
      </c>
      <c r="ID8" s="177">
        <f t="shared" si="39"/>
        <v>159.5</v>
      </c>
      <c r="IE8" s="192">
        <f t="shared" si="23"/>
        <v>159.999</v>
      </c>
      <c r="IF8" s="193">
        <f t="shared" si="10"/>
        <v>0</v>
      </c>
      <c r="IG8" s="193">
        <f t="shared" ref="IG8:KQ12" si="40">IF(ISNONTEXT($U8),IF($K8="R",_xlfn.BETA.DIST(AN8,$Q8,$R8,FALSE,$D8,$F8),_xlfn.BETA.DIST(AN8,$R8,$Q8,FALSE,$D8,$F8)),NA())</f>
        <v>2.6463124193172433E-3</v>
      </c>
      <c r="IH8" s="193">
        <f t="shared" si="40"/>
        <v>4.383792136303106E-3</v>
      </c>
      <c r="II8" s="193">
        <f t="shared" si="40"/>
        <v>5.8522316057390044E-3</v>
      </c>
      <c r="IJ8" s="193">
        <f t="shared" si="40"/>
        <v>7.1514662483771353E-3</v>
      </c>
      <c r="IK8" s="193">
        <f t="shared" si="40"/>
        <v>8.3255555541438837E-3</v>
      </c>
      <c r="IL8" s="193">
        <f t="shared" si="40"/>
        <v>9.3994082574999811E-3</v>
      </c>
      <c r="IM8" s="193">
        <f t="shared" si="40"/>
        <v>1.0389086034484525E-2</v>
      </c>
      <c r="IN8" s="193">
        <f t="shared" si="40"/>
        <v>1.130584591094006E-2</v>
      </c>
      <c r="IO8" s="193">
        <f t="shared" si="40"/>
        <v>1.2158048445704029E-2</v>
      </c>
      <c r="IP8" s="193">
        <f t="shared" si="40"/>
        <v>1.2952174551463027E-2</v>
      </c>
      <c r="IQ8" s="193">
        <f t="shared" si="40"/>
        <v>1.3693416318458624E-2</v>
      </c>
      <c r="IR8" s="193">
        <f t="shared" si="40"/>
        <v>1.4386043463614349E-2</v>
      </c>
      <c r="IS8" s="193">
        <f t="shared" si="40"/>
        <v>1.5033642537197444E-2</v>
      </c>
      <c r="IT8" s="193">
        <f t="shared" si="40"/>
        <v>1.563927963955862E-2</v>
      </c>
      <c r="IU8" s="193">
        <f t="shared" si="40"/>
        <v>1.6205614931811028E-2</v>
      </c>
      <c r="IV8" s="193">
        <f t="shared" si="40"/>
        <v>1.6734985552632673E-2</v>
      </c>
      <c r="IW8" s="193">
        <f t="shared" si="40"/>
        <v>1.7229467133966097E-2</v>
      </c>
      <c r="IX8" s="193">
        <f t="shared" si="40"/>
        <v>1.7690920405179625E-2</v>
      </c>
      <c r="IY8" s="193">
        <f t="shared" si="40"/>
        <v>1.812102715064056E-2</v>
      </c>
      <c r="IZ8" s="193">
        <f t="shared" si="40"/>
        <v>1.8521318401861161E-2</v>
      </c>
      <c r="JA8" s="193">
        <f t="shared" si="40"/>
        <v>1.8893196858099072E-2</v>
      </c>
      <c r="JB8" s="193">
        <f t="shared" si="40"/>
        <v>1.9237954945006769E-2</v>
      </c>
      <c r="JC8" s="193">
        <f t="shared" si="40"/>
        <v>1.9556789526967048E-2</v>
      </c>
      <c r="JD8" s="193">
        <f t="shared" si="40"/>
        <v>1.9850814017467768E-2</v>
      </c>
      <c r="JE8" s="193">
        <f t="shared" si="40"/>
        <v>2.0121068441488803E-2</v>
      </c>
      <c r="JF8" s="193">
        <f t="shared" si="40"/>
        <v>2.0368527867966561E-2</v>
      </c>
      <c r="JG8" s="193">
        <f t="shared" si="40"/>
        <v>2.0594109531861967E-2</v>
      </c>
      <c r="JH8" s="193">
        <f t="shared" si="40"/>
        <v>2.0798678892893472E-2</v>
      </c>
      <c r="JI8" s="193">
        <f t="shared" si="40"/>
        <v>2.0983054824011325E-2</v>
      </c>
      <c r="JJ8" s="193">
        <f t="shared" si="40"/>
        <v>2.1148014081988895E-2</v>
      </c>
      <c r="JK8" s="193">
        <f t="shared" si="40"/>
        <v>2.1294295181481741E-2</v>
      </c>
      <c r="JL8" s="193">
        <f t="shared" si="40"/>
        <v>2.1422601770014364E-2</v>
      </c>
      <c r="JM8" s="193">
        <f t="shared" si="40"/>
        <v>2.1533605582781515E-2</v>
      </c>
      <c r="JN8" s="193">
        <f t="shared" si="40"/>
        <v>2.1627949041585607E-2</v>
      </c>
      <c r="JO8" s="193">
        <f t="shared" si="40"/>
        <v>2.1706247550714212E-2</v>
      </c>
      <c r="JP8" s="193">
        <f t="shared" si="40"/>
        <v>2.1769091533384386E-2</v>
      </c>
      <c r="JQ8" s="193">
        <f t="shared" si="40"/>
        <v>2.1817048245015059E-2</v>
      </c>
      <c r="JR8" s="193">
        <f t="shared" si="40"/>
        <v>2.1850663393637219E-2</v>
      </c>
      <c r="JS8" s="193">
        <f t="shared" si="40"/>
        <v>2.1870462592911873E-2</v>
      </c>
      <c r="JT8" s="193">
        <f t="shared" si="40"/>
        <v>2.187695266926646E-2</v>
      </c>
      <c r="JU8" s="193">
        <f t="shared" si="40"/>
        <v>2.1870622841403085E-2</v>
      </c>
      <c r="JV8" s="193">
        <f t="shared" si="40"/>
        <v>2.185194578773721E-2</v>
      </c>
      <c r="JW8" s="193">
        <f t="shared" si="40"/>
        <v>2.182137861508552E-2</v>
      </c>
      <c r="JX8" s="193">
        <f t="shared" si="40"/>
        <v>2.1779363740050364E-2</v>
      </c>
      <c r="JY8" s="193">
        <f t="shared" si="40"/>
        <v>2.1726329692977383E-2</v>
      </c>
      <c r="JZ8" s="193">
        <f t="shared" si="40"/>
        <v>2.1662691853039356E-2</v>
      </c>
      <c r="KA8" s="193">
        <f t="shared" si="40"/>
        <v>2.1588853121878762E-2</v>
      </c>
      <c r="KB8" s="193">
        <f t="shared" si="40"/>
        <v>2.150520454228939E-2</v>
      </c>
      <c r="KC8" s="193">
        <f t="shared" si="40"/>
        <v>2.1412125867605138E-2</v>
      </c>
      <c r="KD8" s="193">
        <f t="shared" si="40"/>
        <v>2.1309986086768963E-2</v>
      </c>
      <c r="KE8" s="193">
        <f t="shared" si="40"/>
        <v>2.1199143909457572E-2</v>
      </c>
      <c r="KF8" s="193">
        <f t="shared" si="40"/>
        <v>2.1079948215122782E-2</v>
      </c>
      <c r="KG8" s="193">
        <f t="shared" si="40"/>
        <v>2.0952738469365337E-2</v>
      </c>
      <c r="KH8" s="193">
        <f t="shared" si="40"/>
        <v>2.081784511067088E-2</v>
      </c>
      <c r="KI8" s="193">
        <f t="shared" si="40"/>
        <v>2.0675589910202304E-2</v>
      </c>
      <c r="KJ8" s="193">
        <f t="shared" si="40"/>
        <v>2.0526286307049463E-2</v>
      </c>
      <c r="KK8" s="193">
        <f t="shared" si="40"/>
        <v>2.0370239721081557E-2</v>
      </c>
      <c r="KL8" s="193">
        <f t="shared" si="40"/>
        <v>2.0207747845322421E-2</v>
      </c>
      <c r="KM8" s="193">
        <f t="shared" si="40"/>
        <v>2.0039100919572048E-2</v>
      </c>
      <c r="KN8" s="193">
        <f t="shared" si="40"/>
        <v>1.9864581986823143E-2</v>
      </c>
      <c r="KO8" s="193">
        <f t="shared" si="40"/>
        <v>1.9684467133868348E-2</v>
      </c>
      <c r="KP8" s="193">
        <f t="shared" si="40"/>
        <v>1.9499025717357413E-2</v>
      </c>
      <c r="KQ8" s="193">
        <f t="shared" si="40"/>
        <v>1.9308520576443028E-2</v>
      </c>
      <c r="KR8" s="193">
        <f t="shared" si="26"/>
        <v>1.9113208233046772E-2</v>
      </c>
      <c r="KS8" s="193">
        <f t="shared" ref="KS8:NC12" si="41">IF(ISNONTEXT($U8),IF($K8="R",_xlfn.BETA.DIST(CZ8,$Q8,$R8,FALSE,$D8,$F8),_xlfn.BETA.DIST(CZ8,$R8,$Q8,FALSE,$D8,$F8)),NA())</f>
        <v>1.8913339080680977E-2</v>
      </c>
      <c r="KT8" s="193">
        <f t="shared" si="41"/>
        <v>1.8709157562677148E-2</v>
      </c>
      <c r="KU8" s="193">
        <f t="shared" si="41"/>
        <v>1.8500902340595083E-2</v>
      </c>
      <c r="KV8" s="193">
        <f t="shared" si="41"/>
        <v>1.8288806453518668E-2</v>
      </c>
      <c r="KW8" s="193">
        <f t="shared" si="41"/>
        <v>1.8073097468882998E-2</v>
      </c>
      <c r="KX8" s="193">
        <f t="shared" si="41"/>
        <v>1.7853997625422117E-2</v>
      </c>
      <c r="KY8" s="193">
        <f t="shared" si="41"/>
        <v>1.7631723968777234E-2</v>
      </c>
      <c r="KZ8" s="193">
        <f t="shared" si="41"/>
        <v>1.7406488480260461E-2</v>
      </c>
      <c r="LA8" s="193">
        <f t="shared" si="41"/>
        <v>1.7178498199228405E-2</v>
      </c>
      <c r="LB8" s="193">
        <f t="shared" si="41"/>
        <v>1.6947955339483661E-2</v>
      </c>
      <c r="LC8" s="193">
        <f t="shared" si="41"/>
        <v>1.6715057400088849E-2</v>
      </c>
      <c r="LD8" s="193">
        <f t="shared" si="41"/>
        <v>1.6479997270947799E-2</v>
      </c>
      <c r="LE8" s="193">
        <f t="shared" si="41"/>
        <v>1.6242963333481093E-2</v>
      </c>
      <c r="LF8" s="193">
        <f t="shared" si="41"/>
        <v>1.6004139556698375E-2</v>
      </c>
      <c r="LG8" s="193">
        <f t="shared" si="41"/>
        <v>1.5763705588946905E-2</v>
      </c>
      <c r="LH8" s="193">
        <f t="shared" si="41"/>
        <v>1.5521836845595511E-2</v>
      </c>
      <c r="LI8" s="193">
        <f t="shared" si="41"/>
        <v>1.5278704592893768E-2</v>
      </c>
      <c r="LJ8" s="193">
        <f t="shared" si="41"/>
        <v>1.503447602822925E-2</v>
      </c>
      <c r="LK8" s="193">
        <f t="shared" si="41"/>
        <v>1.4789314356989656E-2</v>
      </c>
      <c r="LL8" s="193">
        <f t="shared" si="41"/>
        <v>1.4543378866222291E-2</v>
      </c>
      <c r="LM8" s="193">
        <f t="shared" si="41"/>
        <v>1.4296824995269727E-2</v>
      </c>
      <c r="LN8" s="193">
        <f t="shared" si="41"/>
        <v>1.4049804403548709E-2</v>
      </c>
      <c r="LO8" s="193">
        <f t="shared" si="41"/>
        <v>1.3802465035627503E-2</v>
      </c>
      <c r="LP8" s="193">
        <f t="shared" si="41"/>
        <v>1.3554951183747103E-2</v>
      </c>
      <c r="LQ8" s="193">
        <f t="shared" si="41"/>
        <v>1.3307403547921662E-2</v>
      </c>
      <c r="LR8" s="193">
        <f t="shared" si="41"/>
        <v>1.3059959293744997E-2</v>
      </c>
      <c r="LS8" s="193">
        <f t="shared" si="41"/>
        <v>1.2812752108021779E-2</v>
      </c>
      <c r="LT8" s="193">
        <f t="shared" si="41"/>
        <v>1.2565912252334372E-2</v>
      </c>
      <c r="LU8" s="193">
        <f t="shared" si="41"/>
        <v>1.2319566614649453E-2</v>
      </c>
      <c r="LV8" s="193">
        <f t="shared" si="41"/>
        <v>1.2073838759062133E-2</v>
      </c>
      <c r="LW8" s="193">
        <f t="shared" si="41"/>
        <v>1.1828848973768964E-2</v>
      </c>
      <c r="LX8" s="193">
        <f t="shared" si="41"/>
        <v>1.1584714317356228E-2</v>
      </c>
      <c r="LY8" s="193">
        <f t="shared" si="41"/>
        <v>1.1341548663484165E-2</v>
      </c>
      <c r="LZ8" s="193">
        <f t="shared" si="41"/>
        <v>1.1099462744043378E-2</v>
      </c>
      <c r="MA8" s="193">
        <f t="shared" si="41"/>
        <v>1.0858564190855064E-2</v>
      </c>
      <c r="MB8" s="193">
        <f t="shared" si="41"/>
        <v>1.0618957575982548E-2</v>
      </c>
      <c r="MC8" s="193">
        <f t="shared" si="41"/>
        <v>1.0380744450717823E-2</v>
      </c>
      <c r="MD8" s="193">
        <f t="shared" si="41"/>
        <v>1.014402338330294E-2</v>
      </c>
      <c r="ME8" s="193">
        <f t="shared" si="41"/>
        <v>9.9088899954431989E-3</v>
      </c>
      <c r="MF8" s="193">
        <f t="shared" si="41"/>
        <v>9.6754369976653452E-3</v>
      </c>
      <c r="MG8" s="193">
        <f t="shared" si="41"/>
        <v>9.4437542235715436E-3</v>
      </c>
      <c r="MH8" s="193">
        <f t="shared" si="41"/>
        <v>9.2139286630368803E-3</v>
      </c>
      <c r="MI8" s="193">
        <f t="shared" si="41"/>
        <v>8.986044494395681E-3</v>
      </c>
      <c r="MJ8" s="193">
        <f t="shared" si="41"/>
        <v>8.7601831156594104E-3</v>
      </c>
      <c r="MK8" s="193">
        <f t="shared" si="41"/>
        <v>8.5364231748068561E-3</v>
      </c>
      <c r="ML8" s="193">
        <f t="shared" si="41"/>
        <v>8.3148405991849434E-3</v>
      </c>
      <c r="MM8" s="193">
        <f t="shared" si="41"/>
        <v>8.0955086240567537E-3</v>
      </c>
      <c r="MN8" s="193">
        <f t="shared" si="41"/>
        <v>7.8784978203313566E-3</v>
      </c>
      <c r="MO8" s="193">
        <f t="shared" si="41"/>
        <v>7.6638761215082453E-3</v>
      </c>
      <c r="MP8" s="193">
        <f t="shared" si="41"/>
        <v>7.4517088498676724E-3</v>
      </c>
      <c r="MQ8" s="193">
        <f t="shared" si="41"/>
        <v>7.2420587419365356E-3</v>
      </c>
      <c r="MR8" s="193">
        <f t="shared" si="41"/>
        <v>7.0349859732580398E-3</v>
      </c>
      <c r="MS8" s="193">
        <f t="shared" si="41"/>
        <v>6.8305481824918815E-3</v>
      </c>
      <c r="MT8" s="193">
        <f t="shared" si="41"/>
        <v>6.6288004948706469E-3</v>
      </c>
      <c r="MU8" s="193">
        <f t="shared" si="41"/>
        <v>6.4297955450366429E-3</v>
      </c>
      <c r="MV8" s="193">
        <f t="shared" si="41"/>
        <v>6.2335834992823204E-3</v>
      </c>
      <c r="MW8" s="193">
        <f t="shared" si="41"/>
        <v>6.0402120772165072E-3</v>
      </c>
      <c r="MX8" s="193">
        <f t="shared" si="41"/>
        <v>5.849726572877325E-3</v>
      </c>
      <c r="MY8" s="193">
        <f t="shared" si="41"/>
        <v>5.6621698753120571E-3</v>
      </c>
      <c r="MZ8" s="193">
        <f t="shared" si="41"/>
        <v>5.4775824886429767E-3</v>
      </c>
      <c r="NA8" s="193">
        <f t="shared" si="41"/>
        <v>5.2960025516376455E-3</v>
      </c>
      <c r="NB8" s="193">
        <f t="shared" si="41"/>
        <v>5.1174658568009339E-3</v>
      </c>
      <c r="NC8" s="193">
        <f t="shared" si="41"/>
        <v>4.9420058690056749E-3</v>
      </c>
      <c r="ND8" s="193">
        <f t="shared" si="27"/>
        <v>4.7696537436778394E-3</v>
      </c>
      <c r="NE8" s="193">
        <f t="shared" ref="NE8:PO12" si="42">IF(ISNONTEXT($U8),IF($K8="R",_xlfn.BETA.DIST(FL8,$Q8,$R8,FALSE,$D8,$F8),_xlfn.BETA.DIST(FL8,$R8,$Q8,FALSE,$D8,$F8)),NA())</f>
        <v>4.6004383445514717E-3</v>
      </c>
      <c r="NF8" s="193">
        <f t="shared" si="42"/>
        <v>4.4343862610081467E-3</v>
      </c>
      <c r="NG8" s="193">
        <f t="shared" si="42"/>
        <v>4.2715218250147522E-3</v>
      </c>
      <c r="NH8" s="193">
        <f t="shared" si="42"/>
        <v>4.1118671276731689E-3</v>
      </c>
      <c r="NI8" s="193">
        <f t="shared" si="42"/>
        <v>3.9554420353945605E-3</v>
      </c>
      <c r="NJ8" s="193">
        <f t="shared" si="42"/>
        <v>3.8022642057106443E-3</v>
      </c>
      <c r="NK8" s="193">
        <f t="shared" si="42"/>
        <v>3.6523491027336814E-3</v>
      </c>
      <c r="NL8" s="193">
        <f t="shared" si="42"/>
        <v>3.505710012276514E-3</v>
      </c>
      <c r="NM8" s="193">
        <f t="shared" si="42"/>
        <v>3.3623580566435026E-3</v>
      </c>
      <c r="NN8" s="193">
        <f t="shared" si="42"/>
        <v>3.2223022091027514E-3</v>
      </c>
      <c r="NO8" s="193">
        <f t="shared" si="42"/>
        <v>3.0855493080496044E-3</v>
      </c>
      <c r="NP8" s="193">
        <f t="shared" si="42"/>
        <v>2.9521040708710179E-3</v>
      </c>
      <c r="NQ8" s="193">
        <f t="shared" si="42"/>
        <v>2.8219691075200221E-3</v>
      </c>
      <c r="NR8" s="193">
        <f t="shared" si="42"/>
        <v>2.6951449338091234E-3</v>
      </c>
      <c r="NS8" s="193">
        <f t="shared" si="42"/>
        <v>2.5716299844311371E-3</v>
      </c>
      <c r="NT8" s="193">
        <f t="shared" si="42"/>
        <v>2.4514206257156713E-3</v>
      </c>
      <c r="NU8" s="193">
        <f t="shared" si="42"/>
        <v>2.3345111681290732E-3</v>
      </c>
      <c r="NV8" s="193">
        <f t="shared" si="42"/>
        <v>2.2208938785254996E-3</v>
      </c>
      <c r="NW8" s="193">
        <f t="shared" si="42"/>
        <v>2.1105589921562805E-3</v>
      </c>
      <c r="NX8" s="193">
        <f t="shared" si="42"/>
        <v>2.0034947244447032E-3</v>
      </c>
      <c r="NY8" s="193">
        <f t="shared" si="42"/>
        <v>1.8996872825328922E-3</v>
      </c>
      <c r="NZ8" s="193">
        <f t="shared" si="42"/>
        <v>1.7991208766073334E-3</v>
      </c>
      <c r="OA8" s="193">
        <f t="shared" si="42"/>
        <v>1.7017777310093E-3</v>
      </c>
      <c r="OB8" s="193">
        <f t="shared" si="42"/>
        <v>1.6076380951362192E-3</v>
      </c>
      <c r="OC8" s="193">
        <f t="shared" si="42"/>
        <v>1.5166802541398191E-3</v>
      </c>
      <c r="OD8" s="193">
        <f t="shared" si="42"/>
        <v>1.4288805394266513E-3</v>
      </c>
      <c r="OE8" s="193">
        <f t="shared" si="42"/>
        <v>1.344213338966434E-3</v>
      </c>
      <c r="OF8" s="193">
        <f t="shared" si="42"/>
        <v>1.2626511074134358E-3</v>
      </c>
      <c r="OG8" s="193">
        <f t="shared" si="42"/>
        <v>1.1841643760459341E-3</v>
      </c>
      <c r="OH8" s="193">
        <f t="shared" si="42"/>
        <v>1.1087217625286451E-3</v>
      </c>
      <c r="OI8" s="193">
        <f t="shared" si="42"/>
        <v>1.0362899805028041E-3</v>
      </c>
      <c r="OJ8" s="193">
        <f t="shared" si="42"/>
        <v>9.6683384900846559E-4</v>
      </c>
      <c r="OK8" s="193">
        <f t="shared" si="42"/>
        <v>9.0031630174339629E-4</v>
      </c>
      <c r="OL8" s="193">
        <f t="shared" si="42"/>
        <v>8.3669839616281184E-4</v>
      </c>
      <c r="OM8" s="193">
        <f t="shared" si="42"/>
        <v>7.7593932242406196E-4</v>
      </c>
      <c r="ON8" s="193">
        <f t="shared" si="42"/>
        <v>7.1799641218020863E-4</v>
      </c>
      <c r="OO8" s="193">
        <f t="shared" si="42"/>
        <v>6.6282514722637868E-4</v>
      </c>
      <c r="OP8" s="193">
        <f t="shared" si="42"/>
        <v>6.1037916800254057E-4</v>
      </c>
      <c r="OQ8" s="193">
        <f t="shared" si="42"/>
        <v>5.6061028195634555E-4</v>
      </c>
      <c r="OR8" s="193">
        <f t="shared" si="42"/>
        <v>5.1346847176947591E-4</v>
      </c>
      <c r="OS8" s="193">
        <f t="shared" si="42"/>
        <v>4.6890190345088054E-4</v>
      </c>
      <c r="OT8" s="193">
        <f t="shared" si="42"/>
        <v>4.2685693430014277E-4</v>
      </c>
      <c r="OU8" s="193">
        <f t="shared" si="42"/>
        <v>3.8727812074413747E-4</v>
      </c>
      <c r="OV8" s="193">
        <f t="shared" si="42"/>
        <v>3.5010822605003564E-4</v>
      </c>
      <c r="OW8" s="193">
        <f t="shared" si="42"/>
        <v>3.1528822791760546E-4</v>
      </c>
      <c r="OX8" s="193">
        <f t="shared" si="42"/>
        <v>2.8275732595368604E-4</v>
      </c>
      <c r="OY8" s="193">
        <f t="shared" si="42"/>
        <v>2.5245294903160977E-4</v>
      </c>
      <c r="OZ8" s="193">
        <f t="shared" si="42"/>
        <v>2.2431076253826888E-4</v>
      </c>
      <c r="PA8" s="193">
        <f t="shared" si="42"/>
        <v>1.9826467551143506E-4</v>
      </c>
      <c r="PB8" s="193">
        <f t="shared" si="42"/>
        <v>1.7424684766987217E-4</v>
      </c>
      <c r="PC8" s="193">
        <f t="shared" si="42"/>
        <v>1.5218769633869482E-4</v>
      </c>
      <c r="PD8" s="193">
        <f t="shared" si="42"/>
        <v>1.3201590327236178E-4</v>
      </c>
      <c r="PE8" s="193">
        <f t="shared" si="42"/>
        <v>1.1365842137761584E-4</v>
      </c>
      <c r="PF8" s="193">
        <f t="shared" si="42"/>
        <v>9.7040481338619183E-5</v>
      </c>
      <c r="PG8" s="193">
        <f t="shared" si="42"/>
        <v>8.2085598146462331E-5</v>
      </c>
      <c r="PH8" s="193">
        <f t="shared" si="42"/>
        <v>6.8715577535168772E-5</v>
      </c>
      <c r="PI8" s="193">
        <f t="shared" si="42"/>
        <v>5.6850522326247941E-5</v>
      </c>
      <c r="PJ8" s="193">
        <f t="shared" si="42"/>
        <v>4.6408838683796762E-5</v>
      </c>
      <c r="PK8" s="193">
        <f t="shared" si="42"/>
        <v>3.7307242282091274E-5</v>
      </c>
      <c r="PL8" s="193">
        <f t="shared" si="42"/>
        <v>2.9460764387553375E-5</v>
      </c>
      <c r="PM8" s="193">
        <f t="shared" si="42"/>
        <v>2.2782757856925988E-5</v>
      </c>
      <c r="PN8" s="193">
        <f t="shared" si="42"/>
        <v>1.7184903053441179E-5</v>
      </c>
      <c r="PO8" s="193">
        <f t="shared" si="42"/>
        <v>1.2577213682710623E-5</v>
      </c>
      <c r="PP8" s="193">
        <f t="shared" si="28"/>
        <v>8.8680425500257354E-6</v>
      </c>
      <c r="PQ8" s="193">
        <f t="shared" si="14"/>
        <v>5.9640872407053367E-6</v>
      </c>
      <c r="PR8" s="193">
        <f t="shared" si="14"/>
        <v>3.7703957250853538E-6</v>
      </c>
      <c r="PS8" s="193">
        <f t="shared" si="14"/>
        <v>2.190371889701316E-6</v>
      </c>
      <c r="PT8" s="193">
        <f t="shared" si="14"/>
        <v>1.1257809961729078E-6</v>
      </c>
      <c r="PU8" s="193">
        <f t="shared" si="14"/>
        <v>4.7675506925973418E-7</v>
      </c>
      <c r="PV8" s="193">
        <f t="shared" si="14"/>
        <v>1.4179821551787163E-7</v>
      </c>
      <c r="PW8" s="193">
        <f t="shared" si="14"/>
        <v>1.7791873949341313E-8</v>
      </c>
      <c r="PX8" s="193">
        <f t="shared" si="14"/>
        <v>1.428700222182648E-16</v>
      </c>
    </row>
    <row r="9" spans="1:441" x14ac:dyDescent="0.45">
      <c r="A9" s="20">
        <v>6</v>
      </c>
      <c r="B9" s="134"/>
      <c r="C9" s="279">
        <v>4</v>
      </c>
      <c r="D9" s="280">
        <f t="shared" si="15"/>
        <v>4</v>
      </c>
      <c r="E9" s="281">
        <v>5</v>
      </c>
      <c r="F9" s="280">
        <f t="shared" si="16"/>
        <v>15</v>
      </c>
      <c r="G9" s="279"/>
      <c r="H9" s="135">
        <v>2</v>
      </c>
      <c r="I9" s="110">
        <f t="shared" si="17"/>
        <v>1</v>
      </c>
      <c r="J9" s="21">
        <f t="shared" si="18"/>
        <v>9.0909090909090917</v>
      </c>
      <c r="K9" s="22" t="str">
        <f t="shared" si="19"/>
        <v>R</v>
      </c>
      <c r="L9" s="23" t="str">
        <f>IF(J9="","",IF(OR($J9&lt;Skew!$B$3,$J9=Skew!$B$3),IF($J9&gt;Skew!$C$3,Skew!$A$3,IF($J9&gt;Skew!$C$4,Skew!$A$4,IF($J9&gt;Skew!$C$5,Skew!$A$5,IF($J9&gt;Skew!$C$6,Skew!$A$6,IF($J9&gt;Skew!$C$7,Skew!$A$7,IF($J9&gt;Skew!$C$8,Skew!$A$8,IF($J9&gt;Skew!$C$9,Skew!$A$9,IF($J9&gt;Skew!$C$10,Skew!$A$10,IF($J9&gt;Skew!$C$11,Skew!$A$11,IF($J9&gt;Skew!$C$12,Skew!$A$12,IF($J9&gt;Skew!$C$13,Skew!$A$13,IF($J9&gt;Skew!$C$14,Skew!$A$14,IF($J9&gt;Skew!$C$15,Skew!$A$15,IF($J9&gt;Skew!$C$16,Skew!$A$16,Skew!$A$17)
)))))))))))))))</f>
        <v>Extremely severe skew</v>
      </c>
      <c r="M9" s="22">
        <f>IF(J9="","",MATCH(L9,Skew!$A$3:$A$17,0))</f>
        <v>13</v>
      </c>
      <c r="N9" s="22">
        <f t="shared" si="0"/>
        <v>9.5</v>
      </c>
      <c r="O9" s="24" t="s">
        <v>28</v>
      </c>
      <c r="P9" s="22">
        <f>IF(OR(J9="",O9=""),"",MATCH(O9,Confidence!$A$3:$A$12,0))</f>
        <v>8</v>
      </c>
      <c r="Q9" s="25">
        <f t="shared" si="1"/>
        <v>1.1100000000000001</v>
      </c>
      <c r="R9" s="25">
        <f t="shared" si="2"/>
        <v>2</v>
      </c>
      <c r="S9" s="22"/>
      <c r="T9" s="102">
        <f t="shared" si="3"/>
        <v>7.9259000000000004</v>
      </c>
      <c r="U9" s="102">
        <f t="shared" si="4"/>
        <v>2.5992999999999999</v>
      </c>
      <c r="V9" s="37">
        <f t="shared" si="5"/>
        <v>6.7563604899999996</v>
      </c>
      <c r="W9" s="115">
        <v>10</v>
      </c>
      <c r="X9" s="204">
        <f>IF(AND(D9&gt;0,E9&gt;0,F9&gt;0,Q9&gt;0,R9&gt;0,W9&gt;0,NOT(O9="")),ABS(VLOOKUP($W$1,VLookups!$A$30:$B$31,2,FALSE)-_xlfn.BETA.DIST(W9,IF(K9="L",R9,Q9),IF(K9="L",Q9,R9),TRUE,D9,F9)),"")</f>
        <v>0.76772789427972254</v>
      </c>
      <c r="Y9" s="112">
        <f>IF(OR($Q9="",$R9=""),"",_xlfn.BETA.INV(ABS(VLOOKUP($W$1,VLookups!$A$30:$B$31,2,FALSE)-Y$3),IF($K9="L",$R9,$Q9),IF($K9="L",$Q9,$R9),$D9,$F9))</f>
        <v>10.368888788006494</v>
      </c>
      <c r="Z9" s="113">
        <f>IF(OR($Q9="",$R9=""),"",_xlfn.BETA.INV(ABS(VLOOKUP($W$1,VLookups!$A$30:$B$31,2,FALSE)-Z$3),IF($K9="L",$R9,$Q9),IF($K9="L",$Q9,$R9),$D9,$F9))</f>
        <v>12.70809771306882</v>
      </c>
      <c r="AA9" s="112">
        <f>IF(OR($Q9="",$R9=""),"",_xlfn.BETA.INV(ABS(VLOOKUP($W$1,VLookups!$A$30:$B$31,2,FALSE)-AA$3),IF($K9="L",$R9,$Q9),IF($K9="L",$Q9,$R9),$D9,$F9))</f>
        <v>4.7281365795475372</v>
      </c>
      <c r="AB9" s="113">
        <f>IF(OR($Q9="",$R9=""),"",_xlfn.BETA.INV(ABS(VLOOKUP($W$1,VLookups!$A$30:$B$31,2,FALSE)-AB$3),IF($K9="L",$R9,$Q9),IF($K9="L",$Q9,$R9),$D9,$F9))</f>
        <v>5.4018275693893898</v>
      </c>
      <c r="AC9" s="112">
        <f>IF(OR($Q9="",$R9=""),"",_xlfn.BETA.INV(ABS(VLOOKUP($W$1,VLookups!$A$30:$B$31,2,FALSE)-AC$3),IF($K9="L",$R9,$Q9),IF($K9="L",$Q9,$R9),$D9,$F9))</f>
        <v>6.0859429327502923</v>
      </c>
      <c r="AD9" s="113">
        <f>IF(OR($Q9="",$R9=""),"",_xlfn.BETA.INV(ABS(VLOOKUP($W$1,VLookups!$A$30:$B$31,2,FALSE)-AD$3),IF($K9="L",$R9,$Q9),IF($K9="L",$Q9,$R9),$D9,$F9))</f>
        <v>6.798744299253582</v>
      </c>
      <c r="AE9" s="112">
        <f>IF(OR($Q9="",$R9=""),"",_xlfn.BETA.INV(ABS(VLOOKUP($W$1,VLookups!$A$30:$B$31,2,FALSE)-AE$3),IF($K9="L",$R9,$Q9),IF($K9="L",$Q9,$R9),$D9,$F9))</f>
        <v>7.556187340191002</v>
      </c>
      <c r="AF9" s="113">
        <f>IF(OR($Q9="",$R9=""),"",_xlfn.BETA.INV(ABS(VLOOKUP($W$1,VLookups!$A$30:$B$31,2,FALSE)-AF$3),IF($K9="L",$R9,$Q9),IF($K9="L",$Q9,$R9),$D9,$F9))</f>
        <v>8.3783306046773038</v>
      </c>
      <c r="AG9" s="112">
        <f>IF(OR($Q9="",$R9=""),"",_xlfn.BETA.INV(ABS(VLOOKUP($W$1,VLookups!$A$30:$B$31,2,FALSE)-AG$3),IF($K9="L",$R9,$Q9),IF($K9="L",$Q9,$R9),$D9,$F9))</f>
        <v>9.2963117345108479</v>
      </c>
      <c r="AH9" s="113">
        <f>IF(OR($Q9="",$R9=""),"",_xlfn.BETA.INV(ABS(VLOOKUP($W$1,VLookups!$A$30:$B$31,2,FALSE)-AH$3),IF($K9="L",$R9,$Q9),IF($K9="L",$Q9,$R9),$D9,$F9))</f>
        <v>10.368888788006494</v>
      </c>
      <c r="AI9" s="112">
        <f>IF(OR($Q9="",$R9=""),"",_xlfn.BETA.INV(ABS(VLOOKUP($W$1,VLookups!$A$30:$B$31,2,FALSE)-AI$3),IF($K9="L",$R9,$Q9),IF($K9="L",$Q9,$R9),$D9,$F9))</f>
        <v>11.745903501711851</v>
      </c>
      <c r="AJ9" s="113">
        <f>IF(OR($Q9="",$R9=""),"",_xlfn.BETA.INV(ABS(VLOOKUP($W$1,VLookups!$A$30:$B$31,2,FALSE)-AJ$3),IF($K9="L",$R9,$Q9),IF($K9="L",$Q9,$R9),$D9,$F9))</f>
        <v>13.979918123179555</v>
      </c>
      <c r="AK9" s="15"/>
      <c r="AL9" s="194">
        <f t="shared" si="20"/>
        <v>5.5E-2</v>
      </c>
      <c r="AM9" s="192">
        <f t="shared" si="21"/>
        <v>4</v>
      </c>
      <c r="AN9" s="177">
        <f t="shared" ref="AN9:AN12" si="43">IF(ISNONTEXT($AL9),AM9+$AL9,"")</f>
        <v>4.0549999999999997</v>
      </c>
      <c r="AO9" s="177">
        <f t="shared" si="29"/>
        <v>4.1099999999999994</v>
      </c>
      <c r="AP9" s="177">
        <f t="shared" si="29"/>
        <v>4.1649999999999991</v>
      </c>
      <c r="AQ9" s="177">
        <f t="shared" si="29"/>
        <v>4.2199999999999989</v>
      </c>
      <c r="AR9" s="177">
        <f t="shared" si="29"/>
        <v>4.2749999999999986</v>
      </c>
      <c r="AS9" s="177">
        <f t="shared" si="29"/>
        <v>4.3299999999999983</v>
      </c>
      <c r="AT9" s="177">
        <f t="shared" si="29"/>
        <v>4.384999999999998</v>
      </c>
      <c r="AU9" s="177">
        <f t="shared" si="29"/>
        <v>4.4399999999999977</v>
      </c>
      <c r="AV9" s="177">
        <f t="shared" si="29"/>
        <v>4.4949999999999974</v>
      </c>
      <c r="AW9" s="177">
        <f t="shared" si="29"/>
        <v>4.5499999999999972</v>
      </c>
      <c r="AX9" s="177">
        <f t="shared" si="29"/>
        <v>4.6049999999999969</v>
      </c>
      <c r="AY9" s="177">
        <f t="shared" si="29"/>
        <v>4.6599999999999966</v>
      </c>
      <c r="AZ9" s="177">
        <f t="shared" si="29"/>
        <v>4.7149999999999963</v>
      </c>
      <c r="BA9" s="177">
        <f t="shared" si="29"/>
        <v>4.769999999999996</v>
      </c>
      <c r="BB9" s="177">
        <f t="shared" si="29"/>
        <v>4.8249999999999957</v>
      </c>
      <c r="BC9" s="177">
        <f t="shared" si="29"/>
        <v>4.8799999999999955</v>
      </c>
      <c r="BD9" s="177">
        <f t="shared" si="29"/>
        <v>4.9349999999999952</v>
      </c>
      <c r="BE9" s="177">
        <f t="shared" si="30"/>
        <v>4.9899999999999949</v>
      </c>
      <c r="BF9" s="177">
        <f t="shared" si="30"/>
        <v>5.0449999999999946</v>
      </c>
      <c r="BG9" s="177">
        <f t="shared" si="30"/>
        <v>5.0999999999999943</v>
      </c>
      <c r="BH9" s="177">
        <f t="shared" si="30"/>
        <v>5.154999999999994</v>
      </c>
      <c r="BI9" s="177">
        <f t="shared" si="30"/>
        <v>5.2099999999999937</v>
      </c>
      <c r="BJ9" s="177">
        <f t="shared" si="30"/>
        <v>5.2649999999999935</v>
      </c>
      <c r="BK9" s="177">
        <f t="shared" si="30"/>
        <v>5.3199999999999932</v>
      </c>
      <c r="BL9" s="177">
        <f t="shared" si="30"/>
        <v>5.3749999999999929</v>
      </c>
      <c r="BM9" s="177">
        <f t="shared" si="30"/>
        <v>5.4299999999999926</v>
      </c>
      <c r="BN9" s="177">
        <f t="shared" si="30"/>
        <v>5.4849999999999923</v>
      </c>
      <c r="BO9" s="177">
        <f t="shared" si="30"/>
        <v>5.539999999999992</v>
      </c>
      <c r="BP9" s="177">
        <f t="shared" si="30"/>
        <v>5.5949999999999918</v>
      </c>
      <c r="BQ9" s="177">
        <f t="shared" si="30"/>
        <v>5.6499999999999915</v>
      </c>
      <c r="BR9" s="177">
        <f t="shared" si="30"/>
        <v>5.7049999999999912</v>
      </c>
      <c r="BS9" s="177">
        <f t="shared" si="30"/>
        <v>5.7599999999999909</v>
      </c>
      <c r="BT9" s="177">
        <f t="shared" si="30"/>
        <v>5.8149999999999906</v>
      </c>
      <c r="BU9" s="177">
        <f t="shared" si="31"/>
        <v>5.8699999999999903</v>
      </c>
      <c r="BV9" s="177">
        <f t="shared" si="31"/>
        <v>5.9249999999999901</v>
      </c>
      <c r="BW9" s="177">
        <f t="shared" si="31"/>
        <v>5.9799999999999898</v>
      </c>
      <c r="BX9" s="177">
        <f t="shared" si="31"/>
        <v>6.0349999999999895</v>
      </c>
      <c r="BY9" s="177">
        <f t="shared" si="31"/>
        <v>6.0899999999999892</v>
      </c>
      <c r="BZ9" s="177">
        <f t="shared" si="31"/>
        <v>6.1449999999999889</v>
      </c>
      <c r="CA9" s="177">
        <f t="shared" si="31"/>
        <v>6.1999999999999886</v>
      </c>
      <c r="CB9" s="177">
        <f t="shared" si="31"/>
        <v>6.2549999999999883</v>
      </c>
      <c r="CC9" s="177">
        <f t="shared" si="31"/>
        <v>6.3099999999999881</v>
      </c>
      <c r="CD9" s="177">
        <f t="shared" si="31"/>
        <v>6.3649999999999878</v>
      </c>
      <c r="CE9" s="177">
        <f t="shared" si="31"/>
        <v>6.4199999999999875</v>
      </c>
      <c r="CF9" s="177">
        <f t="shared" si="31"/>
        <v>6.4749999999999872</v>
      </c>
      <c r="CG9" s="177">
        <f t="shared" si="31"/>
        <v>6.5299999999999869</v>
      </c>
      <c r="CH9" s="177">
        <f t="shared" si="31"/>
        <v>6.5849999999999866</v>
      </c>
      <c r="CI9" s="177">
        <f t="shared" si="31"/>
        <v>6.6399999999999864</v>
      </c>
      <c r="CJ9" s="177">
        <f t="shared" si="31"/>
        <v>6.6949999999999861</v>
      </c>
      <c r="CK9" s="177">
        <f t="shared" si="32"/>
        <v>6.7499999999999858</v>
      </c>
      <c r="CL9" s="177">
        <f t="shared" si="32"/>
        <v>6.8049999999999855</v>
      </c>
      <c r="CM9" s="177">
        <f t="shared" si="32"/>
        <v>6.8599999999999852</v>
      </c>
      <c r="CN9" s="177">
        <f t="shared" si="32"/>
        <v>6.9149999999999849</v>
      </c>
      <c r="CO9" s="177">
        <f t="shared" si="32"/>
        <v>6.9699999999999847</v>
      </c>
      <c r="CP9" s="177">
        <f t="shared" si="32"/>
        <v>7.0249999999999844</v>
      </c>
      <c r="CQ9" s="177">
        <f t="shared" si="32"/>
        <v>7.0799999999999841</v>
      </c>
      <c r="CR9" s="177">
        <f t="shared" si="32"/>
        <v>7.1349999999999838</v>
      </c>
      <c r="CS9" s="177">
        <f t="shared" si="32"/>
        <v>7.1899999999999835</v>
      </c>
      <c r="CT9" s="177">
        <f t="shared" si="32"/>
        <v>7.2449999999999832</v>
      </c>
      <c r="CU9" s="177">
        <f t="shared" si="32"/>
        <v>7.2999999999999829</v>
      </c>
      <c r="CV9" s="177">
        <f t="shared" si="32"/>
        <v>7.3549999999999827</v>
      </c>
      <c r="CW9" s="177">
        <f t="shared" si="32"/>
        <v>7.4099999999999824</v>
      </c>
      <c r="CX9" s="177">
        <f t="shared" si="32"/>
        <v>7.4649999999999821</v>
      </c>
      <c r="CY9" s="177">
        <f t="shared" si="32"/>
        <v>7.5199999999999818</v>
      </c>
      <c r="CZ9" s="177">
        <f t="shared" si="32"/>
        <v>7.5749999999999815</v>
      </c>
      <c r="DA9" s="177">
        <f t="shared" si="24"/>
        <v>7.6299999999999812</v>
      </c>
      <c r="DB9" s="177">
        <f t="shared" si="24"/>
        <v>7.684999999999981</v>
      </c>
      <c r="DC9" s="177">
        <f t="shared" si="24"/>
        <v>7.7399999999999807</v>
      </c>
      <c r="DD9" s="177">
        <f t="shared" si="24"/>
        <v>7.7949999999999804</v>
      </c>
      <c r="DE9" s="177">
        <f t="shared" si="24"/>
        <v>7.8499999999999801</v>
      </c>
      <c r="DF9" s="177">
        <f t="shared" si="24"/>
        <v>7.9049999999999798</v>
      </c>
      <c r="DG9" s="177">
        <f t="shared" si="24"/>
        <v>7.9599999999999795</v>
      </c>
      <c r="DH9" s="177">
        <f t="shared" si="24"/>
        <v>8.0149999999999793</v>
      </c>
      <c r="DI9" s="177">
        <f t="shared" si="24"/>
        <v>8.069999999999979</v>
      </c>
      <c r="DJ9" s="177">
        <f t="shared" si="24"/>
        <v>8.1249999999999787</v>
      </c>
      <c r="DK9" s="177">
        <f t="shared" si="24"/>
        <v>8.1799999999999784</v>
      </c>
      <c r="DL9" s="177">
        <f t="shared" si="24"/>
        <v>8.2349999999999781</v>
      </c>
      <c r="DM9" s="177">
        <f t="shared" si="24"/>
        <v>8.2899999999999778</v>
      </c>
      <c r="DN9" s="177">
        <f t="shared" si="24"/>
        <v>8.3449999999999775</v>
      </c>
      <c r="DO9" s="177">
        <f t="shared" si="24"/>
        <v>8.3999999999999773</v>
      </c>
      <c r="DP9" s="177">
        <f t="shared" ref="DP9:EE24" si="44">IF(ISNONTEXT($AL9),DO9+$AL9,"")</f>
        <v>8.454999999999977</v>
      </c>
      <c r="DQ9" s="177">
        <f t="shared" si="44"/>
        <v>8.5099999999999767</v>
      </c>
      <c r="DR9" s="177">
        <f t="shared" si="44"/>
        <v>8.5649999999999764</v>
      </c>
      <c r="DS9" s="177">
        <f t="shared" si="44"/>
        <v>8.6199999999999761</v>
      </c>
      <c r="DT9" s="177">
        <f t="shared" si="44"/>
        <v>8.6749999999999758</v>
      </c>
      <c r="DU9" s="177">
        <f t="shared" si="44"/>
        <v>8.7299999999999756</v>
      </c>
      <c r="DV9" s="177">
        <f t="shared" si="44"/>
        <v>8.7849999999999753</v>
      </c>
      <c r="DW9" s="177">
        <f t="shared" si="44"/>
        <v>8.839999999999975</v>
      </c>
      <c r="DX9" s="177">
        <f t="shared" si="44"/>
        <v>8.8949999999999747</v>
      </c>
      <c r="DY9" s="177">
        <f t="shared" si="44"/>
        <v>8.9499999999999744</v>
      </c>
      <c r="DZ9" s="177">
        <f t="shared" si="44"/>
        <v>9.0049999999999741</v>
      </c>
      <c r="EA9" s="177">
        <f t="shared" si="44"/>
        <v>9.0599999999999739</v>
      </c>
      <c r="EB9" s="177">
        <f t="shared" si="44"/>
        <v>9.1149999999999736</v>
      </c>
      <c r="EC9" s="177">
        <f t="shared" si="44"/>
        <v>9.1699999999999733</v>
      </c>
      <c r="ED9" s="177">
        <f t="shared" si="44"/>
        <v>9.224999999999973</v>
      </c>
      <c r="EE9" s="177">
        <f t="shared" si="44"/>
        <v>9.2799999999999727</v>
      </c>
      <c r="EF9" s="177">
        <f t="shared" si="33"/>
        <v>9.3349999999999724</v>
      </c>
      <c r="EG9" s="177">
        <f t="shared" si="33"/>
        <v>9.3899999999999721</v>
      </c>
      <c r="EH9" s="177">
        <f t="shared" si="33"/>
        <v>9.4449999999999719</v>
      </c>
      <c r="EI9" s="177">
        <f t="shared" si="33"/>
        <v>9.4999999999999716</v>
      </c>
      <c r="EJ9" s="177">
        <f t="shared" si="33"/>
        <v>9.5549999999999713</v>
      </c>
      <c r="EK9" s="177">
        <f t="shared" si="33"/>
        <v>9.609999999999971</v>
      </c>
      <c r="EL9" s="177">
        <f t="shared" si="33"/>
        <v>9.6649999999999707</v>
      </c>
      <c r="EM9" s="177">
        <f t="shared" si="33"/>
        <v>9.7199999999999704</v>
      </c>
      <c r="EN9" s="177">
        <f t="shared" si="33"/>
        <v>9.7749999999999702</v>
      </c>
      <c r="EO9" s="177">
        <f t="shared" si="33"/>
        <v>9.8299999999999699</v>
      </c>
      <c r="EP9" s="177">
        <f t="shared" si="33"/>
        <v>9.8849999999999696</v>
      </c>
      <c r="EQ9" s="177">
        <f t="shared" si="33"/>
        <v>9.9399999999999693</v>
      </c>
      <c r="ER9" s="177">
        <f t="shared" si="33"/>
        <v>9.994999999999969</v>
      </c>
      <c r="ES9" s="177">
        <f t="shared" si="33"/>
        <v>10.049999999999969</v>
      </c>
      <c r="ET9" s="177">
        <f t="shared" si="34"/>
        <v>10.104999999999968</v>
      </c>
      <c r="EU9" s="177">
        <f t="shared" si="34"/>
        <v>10.159999999999968</v>
      </c>
      <c r="EV9" s="177">
        <f t="shared" si="34"/>
        <v>10.214999999999968</v>
      </c>
      <c r="EW9" s="177">
        <f t="shared" si="34"/>
        <v>10.269999999999968</v>
      </c>
      <c r="EX9" s="177">
        <f t="shared" si="34"/>
        <v>10.324999999999967</v>
      </c>
      <c r="EY9" s="177">
        <f t="shared" si="34"/>
        <v>10.379999999999967</v>
      </c>
      <c r="EZ9" s="177">
        <f t="shared" si="34"/>
        <v>10.434999999999967</v>
      </c>
      <c r="FA9" s="177">
        <f t="shared" si="34"/>
        <v>10.489999999999966</v>
      </c>
      <c r="FB9" s="177">
        <f t="shared" si="34"/>
        <v>10.544999999999966</v>
      </c>
      <c r="FC9" s="177">
        <f t="shared" si="34"/>
        <v>10.599999999999966</v>
      </c>
      <c r="FD9" s="177">
        <f t="shared" si="34"/>
        <v>10.654999999999966</v>
      </c>
      <c r="FE9" s="177">
        <f t="shared" si="34"/>
        <v>10.709999999999965</v>
      </c>
      <c r="FF9" s="177">
        <f t="shared" si="34"/>
        <v>10.764999999999965</v>
      </c>
      <c r="FG9" s="177">
        <f t="shared" si="34"/>
        <v>10.819999999999965</v>
      </c>
      <c r="FH9" s="177">
        <f t="shared" si="34"/>
        <v>10.874999999999964</v>
      </c>
      <c r="FI9" s="177">
        <f t="shared" si="34"/>
        <v>10.929999999999964</v>
      </c>
      <c r="FJ9" s="177">
        <f t="shared" si="35"/>
        <v>10.984999999999964</v>
      </c>
      <c r="FK9" s="177">
        <f t="shared" si="35"/>
        <v>11.039999999999964</v>
      </c>
      <c r="FL9" s="177">
        <f t="shared" si="35"/>
        <v>11.094999999999963</v>
      </c>
      <c r="FM9" s="177">
        <f t="shared" si="35"/>
        <v>11.149999999999963</v>
      </c>
      <c r="FN9" s="177">
        <f t="shared" si="35"/>
        <v>11.204999999999963</v>
      </c>
      <c r="FO9" s="177">
        <f t="shared" si="35"/>
        <v>11.259999999999962</v>
      </c>
      <c r="FP9" s="177">
        <f t="shared" si="35"/>
        <v>11.314999999999962</v>
      </c>
      <c r="FQ9" s="177">
        <f t="shared" si="35"/>
        <v>11.369999999999962</v>
      </c>
      <c r="FR9" s="177">
        <f t="shared" si="35"/>
        <v>11.424999999999962</v>
      </c>
      <c r="FS9" s="177">
        <f t="shared" si="35"/>
        <v>11.479999999999961</v>
      </c>
      <c r="FT9" s="177">
        <f t="shared" si="35"/>
        <v>11.534999999999961</v>
      </c>
      <c r="FU9" s="177">
        <f t="shared" si="35"/>
        <v>11.589999999999961</v>
      </c>
      <c r="FV9" s="177">
        <f t="shared" si="35"/>
        <v>11.64499999999996</v>
      </c>
      <c r="FW9" s="177">
        <f t="shared" si="35"/>
        <v>11.69999999999996</v>
      </c>
      <c r="FX9" s="177">
        <f t="shared" si="35"/>
        <v>11.75499999999996</v>
      </c>
      <c r="FY9" s="177">
        <f t="shared" si="35"/>
        <v>11.80999999999996</v>
      </c>
      <c r="FZ9" s="177">
        <f t="shared" si="36"/>
        <v>11.864999999999959</v>
      </c>
      <c r="GA9" s="177">
        <f t="shared" si="36"/>
        <v>11.919999999999959</v>
      </c>
      <c r="GB9" s="177">
        <f t="shared" si="36"/>
        <v>11.974999999999959</v>
      </c>
      <c r="GC9" s="177">
        <f t="shared" si="36"/>
        <v>12.029999999999959</v>
      </c>
      <c r="GD9" s="177">
        <f t="shared" si="36"/>
        <v>12.084999999999958</v>
      </c>
      <c r="GE9" s="177">
        <f t="shared" si="36"/>
        <v>12.139999999999958</v>
      </c>
      <c r="GF9" s="177">
        <f t="shared" si="36"/>
        <v>12.194999999999958</v>
      </c>
      <c r="GG9" s="177">
        <f t="shared" si="36"/>
        <v>12.249999999999957</v>
      </c>
      <c r="GH9" s="177">
        <f t="shared" si="36"/>
        <v>12.304999999999957</v>
      </c>
      <c r="GI9" s="177">
        <f t="shared" si="36"/>
        <v>12.359999999999957</v>
      </c>
      <c r="GJ9" s="177">
        <f t="shared" si="36"/>
        <v>12.414999999999957</v>
      </c>
      <c r="GK9" s="177">
        <f t="shared" si="36"/>
        <v>12.469999999999956</v>
      </c>
      <c r="GL9" s="177">
        <f t="shared" si="36"/>
        <v>12.524999999999956</v>
      </c>
      <c r="GM9" s="177">
        <f t="shared" si="36"/>
        <v>12.579999999999956</v>
      </c>
      <c r="GN9" s="177">
        <f t="shared" si="36"/>
        <v>12.634999999999955</v>
      </c>
      <c r="GO9" s="177">
        <f t="shared" si="36"/>
        <v>12.689999999999955</v>
      </c>
      <c r="GP9" s="177">
        <f t="shared" si="37"/>
        <v>12.744999999999955</v>
      </c>
      <c r="GQ9" s="177">
        <f t="shared" si="37"/>
        <v>12.799999999999955</v>
      </c>
      <c r="GR9" s="177">
        <f t="shared" si="37"/>
        <v>12.854999999999954</v>
      </c>
      <c r="GS9" s="177">
        <f t="shared" si="37"/>
        <v>12.909999999999954</v>
      </c>
      <c r="GT9" s="177">
        <f t="shared" si="37"/>
        <v>12.964999999999954</v>
      </c>
      <c r="GU9" s="177">
        <f t="shared" si="37"/>
        <v>13.019999999999953</v>
      </c>
      <c r="GV9" s="177">
        <f t="shared" si="37"/>
        <v>13.074999999999953</v>
      </c>
      <c r="GW9" s="177">
        <f t="shared" si="37"/>
        <v>13.129999999999953</v>
      </c>
      <c r="GX9" s="177">
        <f t="shared" si="37"/>
        <v>13.184999999999953</v>
      </c>
      <c r="GY9" s="177">
        <f t="shared" si="37"/>
        <v>13.239999999999952</v>
      </c>
      <c r="GZ9" s="177">
        <f t="shared" si="37"/>
        <v>13.294999999999952</v>
      </c>
      <c r="HA9" s="177">
        <f t="shared" si="37"/>
        <v>13.349999999999952</v>
      </c>
      <c r="HB9" s="177">
        <f t="shared" si="37"/>
        <v>13.404999999999951</v>
      </c>
      <c r="HC9" s="177">
        <f t="shared" si="37"/>
        <v>13.459999999999951</v>
      </c>
      <c r="HD9" s="177">
        <f t="shared" si="37"/>
        <v>13.514999999999951</v>
      </c>
      <c r="HE9" s="177">
        <f t="shared" si="37"/>
        <v>13.569999999999951</v>
      </c>
      <c r="HF9" s="177">
        <f t="shared" si="38"/>
        <v>13.62499999999995</v>
      </c>
      <c r="HG9" s="177">
        <f t="shared" si="38"/>
        <v>13.67999999999995</v>
      </c>
      <c r="HH9" s="177">
        <f t="shared" si="38"/>
        <v>13.73499999999995</v>
      </c>
      <c r="HI9" s="177">
        <f t="shared" si="38"/>
        <v>13.789999999999949</v>
      </c>
      <c r="HJ9" s="177">
        <f t="shared" si="38"/>
        <v>13.844999999999949</v>
      </c>
      <c r="HK9" s="177">
        <f t="shared" si="38"/>
        <v>13.899999999999949</v>
      </c>
      <c r="HL9" s="177">
        <f t="shared" si="38"/>
        <v>13.954999999999949</v>
      </c>
      <c r="HM9" s="177">
        <f t="shared" si="38"/>
        <v>14.009999999999948</v>
      </c>
      <c r="HN9" s="177">
        <f t="shared" si="38"/>
        <v>14.064999999999948</v>
      </c>
      <c r="HO9" s="177">
        <f t="shared" si="38"/>
        <v>14.119999999999948</v>
      </c>
      <c r="HP9" s="177">
        <f t="shared" si="38"/>
        <v>14.174999999999947</v>
      </c>
      <c r="HQ9" s="177">
        <f t="shared" si="38"/>
        <v>14.229999999999947</v>
      </c>
      <c r="HR9" s="177">
        <f t="shared" si="38"/>
        <v>14.284999999999947</v>
      </c>
      <c r="HS9" s="177">
        <f t="shared" si="38"/>
        <v>14.339999999999947</v>
      </c>
      <c r="HT9" s="177">
        <f t="shared" si="38"/>
        <v>14.394999999999946</v>
      </c>
      <c r="HU9" s="177">
        <f t="shared" si="38"/>
        <v>14.449999999999946</v>
      </c>
      <c r="HV9" s="177">
        <f t="shared" si="39"/>
        <v>14.504999999999946</v>
      </c>
      <c r="HW9" s="177">
        <f t="shared" si="39"/>
        <v>14.559999999999945</v>
      </c>
      <c r="HX9" s="177">
        <f t="shared" si="39"/>
        <v>14.614999999999945</v>
      </c>
      <c r="HY9" s="177">
        <f t="shared" si="39"/>
        <v>14.669999999999945</v>
      </c>
      <c r="HZ9" s="177">
        <f t="shared" si="39"/>
        <v>14.724999999999945</v>
      </c>
      <c r="IA9" s="177">
        <f t="shared" si="39"/>
        <v>14.779999999999944</v>
      </c>
      <c r="IB9" s="177">
        <f t="shared" si="39"/>
        <v>14.834999999999944</v>
      </c>
      <c r="IC9" s="177">
        <f t="shared" si="39"/>
        <v>14.889999999999944</v>
      </c>
      <c r="ID9" s="177">
        <f t="shared" si="39"/>
        <v>14.944999999999943</v>
      </c>
      <c r="IE9" s="192">
        <f t="shared" si="23"/>
        <v>14.998999999999944</v>
      </c>
      <c r="IF9" s="193">
        <f t="shared" si="10"/>
        <v>0</v>
      </c>
      <c r="IG9" s="193">
        <f t="shared" si="40"/>
        <v>0.11828305424996578</v>
      </c>
      <c r="IH9" s="193">
        <f t="shared" si="40"/>
        <v>0.12701293258902771</v>
      </c>
      <c r="II9" s="193">
        <f t="shared" si="40"/>
        <v>0.13213534954897421</v>
      </c>
      <c r="IJ9" s="193">
        <f t="shared" si="40"/>
        <v>0.13569133776392511</v>
      </c>
      <c r="IK9" s="193">
        <f t="shared" si="40"/>
        <v>0.13835369604557779</v>
      </c>
      <c r="IL9" s="193">
        <f t="shared" si="40"/>
        <v>0.14043256270601673</v>
      </c>
      <c r="IM9" s="193">
        <f t="shared" si="40"/>
        <v>0.14209786316253131</v>
      </c>
      <c r="IN9" s="193">
        <f t="shared" si="40"/>
        <v>0.14345331248707349</v>
      </c>
      <c r="IO9" s="193">
        <f t="shared" si="40"/>
        <v>0.14456710925936037</v>
      </c>
      <c r="IP9" s="193">
        <f t="shared" si="40"/>
        <v>0.1454866201305452</v>
      </c>
      <c r="IQ9" s="193">
        <f t="shared" si="40"/>
        <v>0.14624615383398751</v>
      </c>
      <c r="IR9" s="193">
        <f t="shared" si="40"/>
        <v>0.1468714018321558</v>
      </c>
      <c r="IS9" s="193">
        <f t="shared" si="40"/>
        <v>0.14738213009325185</v>
      </c>
      <c r="IT9" s="193">
        <f t="shared" si="40"/>
        <v>0.14779389060405168</v>
      </c>
      <c r="IU9" s="193">
        <f t="shared" si="40"/>
        <v>0.14811915324212349</v>
      </c>
      <c r="IV9" s="193">
        <f t="shared" si="40"/>
        <v>0.14836807939547028</v>
      </c>
      <c r="IW9" s="193">
        <f t="shared" si="40"/>
        <v>0.14854906575812094</v>
      </c>
      <c r="IX9" s="193">
        <f t="shared" si="40"/>
        <v>0.14866913592470718</v>
      </c>
      <c r="IY9" s="193">
        <f t="shared" si="40"/>
        <v>0.14873422837923725</v>
      </c>
      <c r="IZ9" s="193">
        <f t="shared" si="40"/>
        <v>0.1487494122427685</v>
      </c>
      <c r="JA9" s="193">
        <f t="shared" si="40"/>
        <v>0.14871905157168311</v>
      </c>
      <c r="JB9" s="193">
        <f t="shared" si="40"/>
        <v>0.14864693231857198</v>
      </c>
      <c r="JC9" s="193">
        <f t="shared" si="40"/>
        <v>0.14853636173736967</v>
      </c>
      <c r="JD9" s="193">
        <f t="shared" si="40"/>
        <v>0.1483902471416815</v>
      </c>
      <c r="JE9" s="193">
        <f t="shared" si="40"/>
        <v>0.14821115897973605</v>
      </c>
      <c r="JF9" s="193">
        <f t="shared" si="40"/>
        <v>0.14800138184699627</v>
      </c>
      <c r="JG9" s="193">
        <f t="shared" si="40"/>
        <v>0.14776295611538151</v>
      </c>
      <c r="JH9" s="193">
        <f t="shared" si="40"/>
        <v>0.14749771218661886</v>
      </c>
      <c r="JI9" s="193">
        <f t="shared" si="40"/>
        <v>0.147207298891885</v>
      </c>
      <c r="JJ9" s="193">
        <f t="shared" si="40"/>
        <v>0.14689320720445634</v>
      </c>
      <c r="JK9" s="193">
        <f t="shared" si="40"/>
        <v>0.1465567901686457</v>
      </c>
      <c r="JL9" s="193">
        <f t="shared" si="40"/>
        <v>0.14619927975086822</v>
      </c>
      <c r="JM9" s="193">
        <f t="shared" si="40"/>
        <v>0.14582180116918442</v>
      </c>
      <c r="JN9" s="193">
        <f t="shared" si="40"/>
        <v>0.14542538514337619</v>
      </c>
      <c r="JO9" s="193">
        <f t="shared" si="40"/>
        <v>0.14501097841945329</v>
      </c>
      <c r="JP9" s="193">
        <f t="shared" si="40"/>
        <v>0.14457945285391235</v>
      </c>
      <c r="JQ9" s="193">
        <f t="shared" si="40"/>
        <v>0.14413161328930923</v>
      </c>
      <c r="JR9" s="193">
        <f t="shared" si="40"/>
        <v>0.14366820441024591</v>
      </c>
      <c r="JS9" s="193">
        <f t="shared" si="40"/>
        <v>0.14318991673510706</v>
      </c>
      <c r="JT9" s="193">
        <f t="shared" si="40"/>
        <v>0.14269739187185176</v>
      </c>
      <c r="JU9" s="193">
        <f t="shared" si="40"/>
        <v>0.14219122714439433</v>
      </c>
      <c r="JV9" s="193">
        <f t="shared" si="40"/>
        <v>0.14167197967847123</v>
      </c>
      <c r="JW9" s="193">
        <f t="shared" si="40"/>
        <v>0.14114017002152141</v>
      </c>
      <c r="JX9" s="193">
        <f t="shared" si="40"/>
        <v>0.14059628535934057</v>
      </c>
      <c r="JY9" s="193">
        <f t="shared" si="40"/>
        <v>0.14004078238258441</v>
      </c>
      <c r="JZ9" s="193">
        <f t="shared" si="40"/>
        <v>0.13947408984818763</v>
      </c>
      <c r="KA9" s="193">
        <f t="shared" si="40"/>
        <v>0.13889661087411212</v>
      </c>
      <c r="KB9" s="193">
        <f t="shared" si="40"/>
        <v>0.13830872500028593</v>
      </c>
      <c r="KC9" s="193">
        <f t="shared" si="40"/>
        <v>0.13771079004394737</v>
      </c>
      <c r="KD9" s="193">
        <f t="shared" si="40"/>
        <v>0.1371031437736954</v>
      </c>
      <c r="KE9" s="193">
        <f t="shared" si="40"/>
        <v>0.13648610542324754</v>
      </c>
      <c r="KF9" s="193">
        <f t="shared" si="40"/>
        <v>0.13585997706310884</v>
      </c>
      <c r="KG9" s="193">
        <f t="shared" si="40"/>
        <v>0.13522504484597836</v>
      </c>
      <c r="KH9" s="193">
        <f t="shared" si="40"/>
        <v>0.13458158013968974</v>
      </c>
      <c r="KI9" s="193">
        <f t="shared" si="40"/>
        <v>0.13392984055974883</v>
      </c>
      <c r="KJ9" s="193">
        <f t="shared" si="40"/>
        <v>0.13327007091203924</v>
      </c>
      <c r="KK9" s="193">
        <f t="shared" si="40"/>
        <v>0.13260250405498655</v>
      </c>
      <c r="KL9" s="193">
        <f t="shared" si="40"/>
        <v>0.13192736168936287</v>
      </c>
      <c r="KM9" s="193">
        <f t="shared" si="40"/>
        <v>0.13124485508295594</v>
      </c>
      <c r="KN9" s="193">
        <f t="shared" si="40"/>
        <v>0.13055518573649594</v>
      </c>
      <c r="KO9" s="193">
        <f t="shared" si="40"/>
        <v>0.12985854599650742</v>
      </c>
      <c r="KP9" s="193">
        <f t="shared" si="40"/>
        <v>0.12915511962012471</v>
      </c>
      <c r="KQ9" s="193">
        <f t="shared" si="40"/>
        <v>0.12844508229635554</v>
      </c>
      <c r="KR9" s="193">
        <f t="shared" si="26"/>
        <v>0.12772860212779533</v>
      </c>
      <c r="KS9" s="193">
        <f t="shared" si="41"/>
        <v>0.12700584007636848</v>
      </c>
      <c r="KT9" s="193">
        <f t="shared" si="41"/>
        <v>0.12627695037630096</v>
      </c>
      <c r="KU9" s="193">
        <f t="shared" si="41"/>
        <v>0.12554208091719646</v>
      </c>
      <c r="KV9" s="193">
        <f t="shared" si="41"/>
        <v>0.1248013735997997</v>
      </c>
      <c r="KW9" s="193">
        <f t="shared" si="41"/>
        <v>0.12405496466677048</v>
      </c>
      <c r="KX9" s="193">
        <f t="shared" si="41"/>
        <v>0.12330298501056416</v>
      </c>
      <c r="KY9" s="193">
        <f t="shared" si="41"/>
        <v>0.12254556046031138</v>
      </c>
      <c r="KZ9" s="193">
        <f t="shared" si="41"/>
        <v>0.12178281204940727</v>
      </c>
      <c r="LA9" s="193">
        <f t="shared" si="41"/>
        <v>0.12101485626536103</v>
      </c>
      <c r="LB9" s="193">
        <f t="shared" si="41"/>
        <v>0.12024180528331106</v>
      </c>
      <c r="LC9" s="193">
        <f t="shared" si="41"/>
        <v>0.11946376718448228</v>
      </c>
      <c r="LD9" s="193">
        <f t="shared" si="41"/>
        <v>0.11868084616074702</v>
      </c>
      <c r="LE9" s="193">
        <f t="shared" si="41"/>
        <v>0.11789314270634682</v>
      </c>
      <c r="LF9" s="193">
        <f t="shared" si="41"/>
        <v>0.11710075379773897</v>
      </c>
      <c r="LG9" s="193">
        <f t="shared" si="41"/>
        <v>0.11630377306244855</v>
      </c>
      <c r="LH9" s="193">
        <f t="shared" si="41"/>
        <v>0.11550229093773004</v>
      </c>
      <c r="LI9" s="193">
        <f t="shared" si="41"/>
        <v>0.11469639481977531</v>
      </c>
      <c r="LJ9" s="193">
        <f t="shared" si="41"/>
        <v>0.11388616920414191</v>
      </c>
      <c r="LK9" s="193">
        <f t="shared" si="41"/>
        <v>0.11307169581802144</v>
      </c>
      <c r="LL9" s="193">
        <f t="shared" si="41"/>
        <v>0.11225305374491516</v>
      </c>
      <c r="LM9" s="193">
        <f t="shared" si="41"/>
        <v>0.11143031954223964</v>
      </c>
      <c r="LN9" s="193">
        <f t="shared" si="41"/>
        <v>0.11060356735234307</v>
      </c>
      <c r="LO9" s="193">
        <f t="shared" si="41"/>
        <v>0.10977286900737453</v>
      </c>
      <c r="LP9" s="193">
        <f t="shared" si="41"/>
        <v>0.10893829412841467</v>
      </c>
      <c r="LQ9" s="193">
        <f t="shared" si="41"/>
        <v>0.10809991021924428</v>
      </c>
      <c r="LR9" s="193">
        <f t="shared" si="41"/>
        <v>0.10725778275509867</v>
      </c>
      <c r="LS9" s="193">
        <f t="shared" si="41"/>
        <v>0.10641197526672984</v>
      </c>
      <c r="LT9" s="193">
        <f t="shared" si="41"/>
        <v>0.10556254942007377</v>
      </c>
      <c r="LU9" s="193">
        <f t="shared" si="41"/>
        <v>0.10470956509179891</v>
      </c>
      <c r="LV9" s="193">
        <f t="shared" si="41"/>
        <v>0.10385308044099131</v>
      </c>
      <c r="LW9" s="193">
        <f t="shared" si="41"/>
        <v>0.10299315197721409</v>
      </c>
      <c r="LX9" s="193">
        <f t="shared" si="41"/>
        <v>0.10212983462516068</v>
      </c>
      <c r="LY9" s="193">
        <f t="shared" si="41"/>
        <v>0.10126318178610738</v>
      </c>
      <c r="LZ9" s="193">
        <f t="shared" si="41"/>
        <v>0.10039324539635527</v>
      </c>
      <c r="MA9" s="193">
        <f t="shared" si="41"/>
        <v>9.9520075982838782E-2</v>
      </c>
      <c r="MB9" s="193">
        <f t="shared" si="41"/>
        <v>9.8643722716065835E-2</v>
      </c>
      <c r="MC9" s="193">
        <f t="shared" si="41"/>
        <v>9.776423346054379E-2</v>
      </c>
      <c r="MD9" s="193">
        <f t="shared" si="41"/>
        <v>9.6881654822834576E-2</v>
      </c>
      <c r="ME9" s="193">
        <f t="shared" si="41"/>
        <v>9.5996032197373085E-2</v>
      </c>
      <c r="MF9" s="193">
        <f t="shared" si="41"/>
        <v>9.5107409810173904E-2</v>
      </c>
      <c r="MG9" s="193">
        <f t="shared" si="41"/>
        <v>9.4215830760543851E-2</v>
      </c>
      <c r="MH9" s="193">
        <f t="shared" si="41"/>
        <v>9.3321337060909115E-2</v>
      </c>
      <c r="MI9" s="193">
        <f t="shared" si="41"/>
        <v>9.2423969674860385E-2</v>
      </c>
      <c r="MJ9" s="193">
        <f t="shared" si="41"/>
        <v>9.152376855351109E-2</v>
      </c>
      <c r="MK9" s="193">
        <f t="shared" si="41"/>
        <v>9.0620772670259531E-2</v>
      </c>
      <c r="ML9" s="193">
        <f t="shared" si="41"/>
        <v>8.9715020054038405E-2</v>
      </c>
      <c r="MM9" s="193">
        <f t="shared" si="41"/>
        <v>8.8806547821132134E-2</v>
      </c>
      <c r="MN9" s="193">
        <f t="shared" si="41"/>
        <v>8.7895392205634901E-2</v>
      </c>
      <c r="MO9" s="193">
        <f t="shared" si="41"/>
        <v>8.6981588588620651E-2</v>
      </c>
      <c r="MP9" s="193">
        <f t="shared" si="41"/>
        <v>8.6065171526089571E-2</v>
      </c>
      <c r="MQ9" s="193">
        <f t="shared" si="41"/>
        <v>8.5146174775753911E-2</v>
      </c>
      <c r="MR9" s="193">
        <f t="shared" si="41"/>
        <v>8.4224631322720109E-2</v>
      </c>
      <c r="MS9" s="193">
        <f t="shared" si="41"/>
        <v>8.3300573404122946E-2</v>
      </c>
      <c r="MT9" s="193">
        <f t="shared" si="41"/>
        <v>8.2374032532763E-2</v>
      </c>
      <c r="MU9" s="193">
        <f t="shared" si="41"/>
        <v>8.1445039519795745E-2</v>
      </c>
      <c r="MV9" s="193">
        <f t="shared" si="41"/>
        <v>8.0513624496518416E-2</v>
      </c>
      <c r="MW9" s="193">
        <f t="shared" si="41"/>
        <v>7.9579816935297851E-2</v>
      </c>
      <c r="MX9" s="193">
        <f t="shared" si="41"/>
        <v>7.8643645669680309E-2</v>
      </c>
      <c r="MY9" s="193">
        <f t="shared" si="41"/>
        <v>7.770513891372148E-2</v>
      </c>
      <c r="MZ9" s="193">
        <f t="shared" si="41"/>
        <v>7.6764324280573365E-2</v>
      </c>
      <c r="NA9" s="193">
        <f t="shared" si="41"/>
        <v>7.5821228800362683E-2</v>
      </c>
      <c r="NB9" s="193">
        <f t="shared" si="41"/>
        <v>7.4875878937392989E-2</v>
      </c>
      <c r="NC9" s="193">
        <f t="shared" si="41"/>
        <v>7.3928300606701622E-2</v>
      </c>
      <c r="ND9" s="193">
        <f t="shared" si="27"/>
        <v>7.2978519190000812E-2</v>
      </c>
      <c r="NE9" s="193">
        <f t="shared" si="42"/>
        <v>7.2026559551030073E-2</v>
      </c>
      <c r="NF9" s="193">
        <f t="shared" si="42"/>
        <v>7.1072446050346946E-2</v>
      </c>
      <c r="NG9" s="193">
        <f t="shared" si="42"/>
        <v>7.0116202559580065E-2</v>
      </c>
      <c r="NH9" s="193">
        <f t="shared" si="42"/>
        <v>6.9157852475168577E-2</v>
      </c>
      <c r="NI9" s="193">
        <f t="shared" si="42"/>
        <v>6.8197418731610435E-2</v>
      </c>
      <c r="NJ9" s="193">
        <f t="shared" si="42"/>
        <v>6.723492381424033E-2</v>
      </c>
      <c r="NK9" s="193">
        <f t="shared" si="42"/>
        <v>6.6270389771557719E-2</v>
      </c>
      <c r="NL9" s="193">
        <f t="shared" si="42"/>
        <v>6.5303838227123934E-2</v>
      </c>
      <c r="NM9" s="193">
        <f t="shared" si="42"/>
        <v>6.4335290391046934E-2</v>
      </c>
      <c r="NN9" s="193">
        <f t="shared" si="42"/>
        <v>6.3364767071070333E-2</v>
      </c>
      <c r="NO9" s="193">
        <f t="shared" si="42"/>
        <v>6.2392288683283642E-2</v>
      </c>
      <c r="NP9" s="193">
        <f t="shared" si="42"/>
        <v>6.1417875262469626E-2</v>
      </c>
      <c r="NQ9" s="193">
        <f t="shared" si="42"/>
        <v>6.0441546472102654E-2</v>
      </c>
      <c r="NR9" s="193">
        <f t="shared" si="42"/>
        <v>5.9463321614013402E-2</v>
      </c>
      <c r="NS9" s="193">
        <f t="shared" si="42"/>
        <v>5.8483219637732592E-2</v>
      </c>
      <c r="NT9" s="193">
        <f t="shared" si="42"/>
        <v>5.7501259149527056E-2</v>
      </c>
      <c r="NU9" s="193">
        <f t="shared" si="42"/>
        <v>5.6517458421140268E-2</v>
      </c>
      <c r="NV9" s="193">
        <f t="shared" si="42"/>
        <v>5.5531835398248845E-2</v>
      </c>
      <c r="NW9" s="193">
        <f t="shared" si="42"/>
        <v>5.4544407708646568E-2</v>
      </c>
      <c r="NX9" s="193">
        <f t="shared" si="42"/>
        <v>5.3555192670166153E-2</v>
      </c>
      <c r="NY9" s="193">
        <f t="shared" si="42"/>
        <v>5.2564207298349347E-2</v>
      </c>
      <c r="NZ9" s="193">
        <f t="shared" si="42"/>
        <v>5.1571468313874338E-2</v>
      </c>
      <c r="OA9" s="193">
        <f t="shared" si="42"/>
        <v>5.0576992149750914E-2</v>
      </c>
      <c r="OB9" s="193">
        <f t="shared" si="42"/>
        <v>4.9580794958290798E-2</v>
      </c>
      <c r="OC9" s="193">
        <f t="shared" si="42"/>
        <v>4.858289261786277E-2</v>
      </c>
      <c r="OD9" s="193">
        <f t="shared" si="42"/>
        <v>4.7583300739439942E-2</v>
      </c>
      <c r="OE9" s="193">
        <f t="shared" si="42"/>
        <v>4.6582034672947394E-2</v>
      </c>
      <c r="OF9" s="193">
        <f t="shared" si="42"/>
        <v>4.5579109513417169E-2</v>
      </c>
      <c r="OG9" s="193">
        <f t="shared" si="42"/>
        <v>4.4574540106957737E-2</v>
      </c>
      <c r="OH9" s="193">
        <f t="shared" si="42"/>
        <v>4.3568341056545272E-2</v>
      </c>
      <c r="OI9" s="193">
        <f t="shared" si="42"/>
        <v>4.2560526727642149E-2</v>
      </c>
      <c r="OJ9" s="193">
        <f t="shared" si="42"/>
        <v>4.1551111253649957E-2</v>
      </c>
      <c r="OK9" s="193">
        <f t="shared" si="42"/>
        <v>4.0540108541202172E-2</v>
      </c>
      <c r="OL9" s="193">
        <f t="shared" si="42"/>
        <v>3.9527532275302743E-2</v>
      </c>
      <c r="OM9" s="193">
        <f t="shared" si="42"/>
        <v>3.8513395924315512E-2</v>
      </c>
      <c r="ON9" s="193">
        <f t="shared" si="42"/>
        <v>3.7497712744810167E-2</v>
      </c>
      <c r="OO9" s="193">
        <f t="shared" si="42"/>
        <v>3.6480495786269447E-2</v>
      </c>
      <c r="OP9" s="193">
        <f t="shared" si="42"/>
        <v>3.5461757895662645E-2</v>
      </c>
      <c r="OQ9" s="193">
        <f t="shared" si="42"/>
        <v>3.4441511721889702E-2</v>
      </c>
      <c r="OR9" s="193">
        <f t="shared" si="42"/>
        <v>3.3419769720100488E-2</v>
      </c>
      <c r="OS9" s="193">
        <f t="shared" si="42"/>
        <v>3.2396544155893853E-2</v>
      </c>
      <c r="OT9" s="193">
        <f t="shared" si="42"/>
        <v>3.1371847109399768E-2</v>
      </c>
      <c r="OU9" s="193">
        <f t="shared" si="42"/>
        <v>3.0345690479249208E-2</v>
      </c>
      <c r="OV9" s="193">
        <f t="shared" si="42"/>
        <v>2.9318085986435014E-2</v>
      </c>
      <c r="OW9" s="193">
        <f t="shared" si="42"/>
        <v>2.8289045178067965E-2</v>
      </c>
      <c r="OX9" s="193">
        <f t="shared" si="42"/>
        <v>2.7258579431030619E-2</v>
      </c>
      <c r="OY9" s="193">
        <f t="shared" si="42"/>
        <v>2.6226699955533263E-2</v>
      </c>
      <c r="OZ9" s="193">
        <f t="shared" si="42"/>
        <v>2.5193417798574327E-2</v>
      </c>
      <c r="PA9" s="193">
        <f t="shared" si="42"/>
        <v>2.4158743847309119E-2</v>
      </c>
      <c r="PB9" s="193">
        <f t="shared" si="42"/>
        <v>2.3122688832329194E-2</v>
      </c>
      <c r="PC9" s="193">
        <f t="shared" si="42"/>
        <v>2.2085263330855469E-2</v>
      </c>
      <c r="PD9" s="193">
        <f t="shared" si="42"/>
        <v>2.1046477769848176E-2</v>
      </c>
      <c r="PE9" s="193">
        <f t="shared" si="42"/>
        <v>2.000634242903564E-2</v>
      </c>
      <c r="PF9" s="193">
        <f t="shared" si="42"/>
        <v>1.8964867443864955E-2</v>
      </c>
      <c r="PG9" s="193">
        <f t="shared" si="42"/>
        <v>1.7922062808376712E-2</v>
      </c>
      <c r="PH9" s="193">
        <f t="shared" si="42"/>
        <v>1.68779383780065E-2</v>
      </c>
      <c r="PI9" s="193">
        <f t="shared" si="42"/>
        <v>1.5832503872314971E-2</v>
      </c>
      <c r="PJ9" s="193">
        <f t="shared" si="42"/>
        <v>1.4785768877649062E-2</v>
      </c>
      <c r="PK9" s="193">
        <f t="shared" si="42"/>
        <v>1.3737742849736249E-2</v>
      </c>
      <c r="PL9" s="193">
        <f t="shared" si="42"/>
        <v>1.2688435116214182E-2</v>
      </c>
      <c r="PM9" s="193">
        <f t="shared" si="42"/>
        <v>1.1637854879097227E-2</v>
      </c>
      <c r="PN9" s="193">
        <f t="shared" si="42"/>
        <v>1.0586011217182069E-2</v>
      </c>
      <c r="PO9" s="193">
        <f t="shared" si="42"/>
        <v>9.5329130883943947E-3</v>
      </c>
      <c r="PP9" s="193">
        <f t="shared" si="28"/>
        <v>8.4785693320779884E-3</v>
      </c>
      <c r="PQ9" s="193">
        <f t="shared" si="14"/>
        <v>7.4229886712283014E-3</v>
      </c>
      <c r="PR9" s="193">
        <f t="shared" si="14"/>
        <v>6.3661797146717805E-3</v>
      </c>
      <c r="PS9" s="193">
        <f t="shared" si="14"/>
        <v>5.308150959193147E-3</v>
      </c>
      <c r="PT9" s="193">
        <f t="shared" si="14"/>
        <v>4.2489107916114195E-3</v>
      </c>
      <c r="PU9" s="193">
        <f t="shared" si="14"/>
        <v>3.188467490806739E-3</v>
      </c>
      <c r="PV9" s="193">
        <f t="shared" si="14"/>
        <v>2.1268292296990105E-3</v>
      </c>
      <c r="PW9" s="193">
        <f t="shared" si="14"/>
        <v>1.064004077180189E-3</v>
      </c>
      <c r="PX9" s="193">
        <f t="shared" si="14"/>
        <v>1.9356004778391173E-5</v>
      </c>
    </row>
    <row r="10" spans="1:441" x14ac:dyDescent="0.45">
      <c r="A10" s="20">
        <v>7</v>
      </c>
      <c r="B10" s="134">
        <v>-0.25</v>
      </c>
      <c r="C10" s="279"/>
      <c r="D10" s="280">
        <f t="shared" si="15"/>
        <v>22.5</v>
      </c>
      <c r="E10" s="281">
        <v>30</v>
      </c>
      <c r="F10" s="280">
        <f t="shared" si="16"/>
        <v>60</v>
      </c>
      <c r="G10" s="279"/>
      <c r="H10" s="135">
        <v>1</v>
      </c>
      <c r="I10" s="110">
        <f t="shared" si="17"/>
        <v>1</v>
      </c>
      <c r="J10" s="21">
        <f t="shared" si="18"/>
        <v>20</v>
      </c>
      <c r="K10" s="22" t="str">
        <f t="shared" si="19"/>
        <v>R</v>
      </c>
      <c r="L10" s="23" t="str">
        <f>IF(J10="","",IF(OR($J10&lt;Skew!$B$3,$J10=Skew!$B$3),IF($J10&gt;Skew!$C$3,Skew!$A$3,IF($J10&gt;Skew!$C$4,Skew!$A$4,IF($J10&gt;Skew!$C$5,Skew!$A$5,IF($J10&gt;Skew!$C$6,Skew!$A$6,IF($J10&gt;Skew!$C$7,Skew!$A$7,IF($J10&gt;Skew!$C$8,Skew!$A$8,IF($J10&gt;Skew!$C$9,Skew!$A$9,IF($J10&gt;Skew!$C$10,Skew!$A$10,IF($J10&gt;Skew!$C$11,Skew!$A$11,IF($J10&gt;Skew!$C$12,Skew!$A$12,IF($J10&gt;Skew!$C$13,Skew!$A$13,IF($J10&gt;Skew!$C$14,Skew!$A$14,IF($J10&gt;Skew!$C$15,Skew!$A$15,IF($J10&gt;Skew!$C$16,Skew!$A$16,Skew!$A$17)
)))))))))))))))</f>
        <v>Medium skew</v>
      </c>
      <c r="M10" s="22">
        <f>IF(J10="","",MATCH(L10,Skew!$A$3:$A$17,0))</f>
        <v>7</v>
      </c>
      <c r="N10" s="22">
        <f t="shared" si="0"/>
        <v>41.25</v>
      </c>
      <c r="O10" s="24" t="s">
        <v>27</v>
      </c>
      <c r="P10" s="22">
        <f>IF(OR(J10="",O10=""),"",MATCH(O10,Confidence!$A$3:$A$12,0))</f>
        <v>5</v>
      </c>
      <c r="Q10" s="25">
        <f t="shared" si="1"/>
        <v>2</v>
      </c>
      <c r="R10" s="25">
        <f t="shared" si="2"/>
        <v>5</v>
      </c>
      <c r="S10" s="22"/>
      <c r="T10" s="102">
        <f t="shared" si="3"/>
        <v>33.213750000000005</v>
      </c>
      <c r="U10" s="102">
        <f t="shared" si="4"/>
        <v>5.9887500000000005</v>
      </c>
      <c r="V10" s="37">
        <f t="shared" si="5"/>
        <v>35.865126562500002</v>
      </c>
      <c r="W10" s="115">
        <v>40</v>
      </c>
      <c r="X10" s="204">
        <f>IF(AND(D10&gt;0,E10&gt;0,F10&gt;0,Q10&gt;0,R10&gt;0,W10&gt;0,NOT(O10="")),ABS(VLOOKUP($W$1,VLookups!$A$30:$B$31,2,FALSE)-_xlfn.BETA.DIST(W10,IF(K10="L",R10,Q10),IF(K10="L",Q10,R10),TRUE,D10,F10)),"")</f>
        <v>0.85616241426611805</v>
      </c>
      <c r="Y10" s="112">
        <f>IF(OR($Q10="",$R10=""),"",_xlfn.BETA.INV(ABS(VLOOKUP($W$1,VLookups!$A$30:$B$31,2,FALSE)-Y$3),IF($K10="L",$R10,$Q10),IF($K10="L",$Q10,$R10),$D10,$F10))</f>
        <v>38.341782181735198</v>
      </c>
      <c r="Z10" s="113">
        <f>IF(OR($Q10="",$R10=""),"",_xlfn.BETA.INV(ABS(VLOOKUP($W$1,VLookups!$A$30:$B$31,2,FALSE)-Z$3),IF($K10="L",$R10,$Q10),IF($K10="L",$Q10,$R10),$D10,$F10))</f>
        <v>44.317627846950963</v>
      </c>
      <c r="AA10" s="112">
        <f>IF(OR($Q10="",$R10=""),"",_xlfn.BETA.INV(ABS(VLOOKUP($W$1,VLookups!$A$30:$B$31,2,FALSE)-AA$3),IF($K10="L",$R10,$Q10),IF($K10="L",$Q10,$R10),$D10,$F10))</f>
        <v>25.972322209242328</v>
      </c>
      <c r="AB10" s="113">
        <f>IF(OR($Q10="",$R10=""),"",_xlfn.BETA.INV(ABS(VLOOKUP($W$1,VLookups!$A$30:$B$31,2,FALSE)-AB$3),IF($K10="L",$R10,$Q10),IF($K10="L",$Q10,$R10),$D10,$F10))</f>
        <v>27.745525810123418</v>
      </c>
      <c r="AC10" s="112">
        <f>IF(OR($Q10="",$R10=""),"",_xlfn.BETA.INV(ABS(VLOOKUP($W$1,VLookups!$A$30:$B$31,2,FALSE)-AC$3),IF($K10="L",$R10,$Q10),IF($K10="L",$Q10,$R10),$D10,$F10))</f>
        <v>29.317630174460596</v>
      </c>
      <c r="AD10" s="113">
        <f>IF(OR($Q10="",$R10=""),"",_xlfn.BETA.INV(ABS(VLOOKUP($W$1,VLookups!$A$30:$B$31,2,FALSE)-AD$3),IF($K10="L",$R10,$Q10),IF($K10="L",$Q10,$R10),$D10,$F10))</f>
        <v>30.846882510578396</v>
      </c>
      <c r="AE10" s="112">
        <f>IF(OR($Q10="",$R10=""),"",_xlfn.BETA.INV(ABS(VLOOKUP($W$1,VLookups!$A$30:$B$31,2,FALSE)-AE$3),IF($K10="L",$R10,$Q10),IF($K10="L",$Q10,$R10),$D10,$F10))</f>
        <v>32.416874373587248</v>
      </c>
      <c r="AF10" s="113">
        <f>IF(OR($Q10="",$R10=""),"",_xlfn.BETA.INV(ABS(VLOOKUP($W$1,VLookups!$A$30:$B$31,2,FALSE)-AF$3),IF($K10="L",$R10,$Q10),IF($K10="L",$Q10,$R10),$D10,$F10))</f>
        <v>34.104166032949294</v>
      </c>
      <c r="AG10" s="112">
        <f>IF(OR($Q10="",$R10=""),"",_xlfn.BETA.INV(ABS(VLOOKUP($W$1,VLookups!$A$30:$B$31,2,FALSE)-AG$3),IF($K10="L",$R10,$Q10),IF($K10="L",$Q10,$R10),$D10,$F10))</f>
        <v>36.013413389250758</v>
      </c>
      <c r="AH10" s="113">
        <f>IF(OR($Q10="",$R10=""),"",_xlfn.BETA.INV(ABS(VLOOKUP($W$1,VLookups!$A$30:$B$31,2,FALSE)-AH$3),IF($K10="L",$R10,$Q10),IF($K10="L",$Q10,$R10),$D10,$F10))</f>
        <v>38.341782181735198</v>
      </c>
      <c r="AI10" s="112">
        <f>IF(OR($Q10="",$R10=""),"",_xlfn.BETA.INV(ABS(VLOOKUP($W$1,VLookups!$A$30:$B$31,2,FALSE)-AI$3),IF($K10="L",$R10,$Q10),IF($K10="L",$Q10,$R10),$D10,$F10))</f>
        <v>41.636861495680932</v>
      </c>
      <c r="AJ10" s="113">
        <f>IF(OR($Q10="",$R10=""),"",_xlfn.BETA.INV(ABS(VLOOKUP($W$1,VLookups!$A$30:$B$31,2,FALSE)-AJ$3),IF($K10="L",$R10,$Q10),IF($K10="L",$Q10,$R10),$D10,$F10))</f>
        <v>48.963237311989033</v>
      </c>
      <c r="AK10" s="15"/>
      <c r="AL10" s="194">
        <f t="shared" si="20"/>
        <v>0.1875</v>
      </c>
      <c r="AM10" s="192">
        <f t="shared" si="21"/>
        <v>22.5</v>
      </c>
      <c r="AN10" s="177">
        <f t="shared" si="43"/>
        <v>22.6875</v>
      </c>
      <c r="AO10" s="177">
        <f t="shared" si="29"/>
        <v>22.875</v>
      </c>
      <c r="AP10" s="177">
        <f t="shared" si="29"/>
        <v>23.0625</v>
      </c>
      <c r="AQ10" s="177">
        <f t="shared" si="29"/>
        <v>23.25</v>
      </c>
      <c r="AR10" s="177">
        <f t="shared" si="29"/>
        <v>23.4375</v>
      </c>
      <c r="AS10" s="177">
        <f t="shared" si="29"/>
        <v>23.625</v>
      </c>
      <c r="AT10" s="177">
        <f t="shared" si="29"/>
        <v>23.8125</v>
      </c>
      <c r="AU10" s="177">
        <f t="shared" si="29"/>
        <v>24</v>
      </c>
      <c r="AV10" s="177">
        <f t="shared" si="29"/>
        <v>24.1875</v>
      </c>
      <c r="AW10" s="177">
        <f t="shared" si="29"/>
        <v>24.375</v>
      </c>
      <c r="AX10" s="177">
        <f t="shared" si="29"/>
        <v>24.5625</v>
      </c>
      <c r="AY10" s="177">
        <f t="shared" si="29"/>
        <v>24.75</v>
      </c>
      <c r="AZ10" s="177">
        <f t="shared" si="29"/>
        <v>24.9375</v>
      </c>
      <c r="BA10" s="177">
        <f t="shared" si="29"/>
        <v>25.125</v>
      </c>
      <c r="BB10" s="177">
        <f t="shared" si="29"/>
        <v>25.3125</v>
      </c>
      <c r="BC10" s="177">
        <f t="shared" si="29"/>
        <v>25.5</v>
      </c>
      <c r="BD10" s="177">
        <f t="shared" si="29"/>
        <v>25.6875</v>
      </c>
      <c r="BE10" s="177">
        <f t="shared" si="30"/>
        <v>25.875</v>
      </c>
      <c r="BF10" s="177">
        <f t="shared" si="30"/>
        <v>26.0625</v>
      </c>
      <c r="BG10" s="177">
        <f t="shared" si="30"/>
        <v>26.25</v>
      </c>
      <c r="BH10" s="177">
        <f t="shared" si="30"/>
        <v>26.4375</v>
      </c>
      <c r="BI10" s="177">
        <f t="shared" si="30"/>
        <v>26.625</v>
      </c>
      <c r="BJ10" s="177">
        <f t="shared" si="30"/>
        <v>26.8125</v>
      </c>
      <c r="BK10" s="177">
        <f t="shared" si="30"/>
        <v>27</v>
      </c>
      <c r="BL10" s="177">
        <f t="shared" si="30"/>
        <v>27.1875</v>
      </c>
      <c r="BM10" s="177">
        <f t="shared" si="30"/>
        <v>27.375</v>
      </c>
      <c r="BN10" s="177">
        <f t="shared" si="30"/>
        <v>27.5625</v>
      </c>
      <c r="BO10" s="177">
        <f t="shared" si="30"/>
        <v>27.75</v>
      </c>
      <c r="BP10" s="177">
        <f t="shared" si="30"/>
        <v>27.9375</v>
      </c>
      <c r="BQ10" s="177">
        <f t="shared" si="30"/>
        <v>28.125</v>
      </c>
      <c r="BR10" s="177">
        <f t="shared" si="30"/>
        <v>28.3125</v>
      </c>
      <c r="BS10" s="177">
        <f t="shared" si="30"/>
        <v>28.5</v>
      </c>
      <c r="BT10" s="177">
        <f t="shared" si="30"/>
        <v>28.6875</v>
      </c>
      <c r="BU10" s="177">
        <f t="shared" si="31"/>
        <v>28.875</v>
      </c>
      <c r="BV10" s="177">
        <f t="shared" si="31"/>
        <v>29.0625</v>
      </c>
      <c r="BW10" s="177">
        <f t="shared" si="31"/>
        <v>29.25</v>
      </c>
      <c r="BX10" s="177">
        <f t="shared" si="31"/>
        <v>29.4375</v>
      </c>
      <c r="BY10" s="177">
        <f t="shared" si="31"/>
        <v>29.625</v>
      </c>
      <c r="BZ10" s="177">
        <f t="shared" si="31"/>
        <v>29.8125</v>
      </c>
      <c r="CA10" s="177">
        <f t="shared" si="31"/>
        <v>30</v>
      </c>
      <c r="CB10" s="177">
        <f t="shared" si="31"/>
        <v>30.1875</v>
      </c>
      <c r="CC10" s="177">
        <f t="shared" si="31"/>
        <v>30.375</v>
      </c>
      <c r="CD10" s="177">
        <f t="shared" si="31"/>
        <v>30.5625</v>
      </c>
      <c r="CE10" s="177">
        <f t="shared" si="31"/>
        <v>30.75</v>
      </c>
      <c r="CF10" s="177">
        <f t="shared" si="31"/>
        <v>30.9375</v>
      </c>
      <c r="CG10" s="177">
        <f t="shared" si="31"/>
        <v>31.125</v>
      </c>
      <c r="CH10" s="177">
        <f t="shared" si="31"/>
        <v>31.3125</v>
      </c>
      <c r="CI10" s="177">
        <f t="shared" si="31"/>
        <v>31.5</v>
      </c>
      <c r="CJ10" s="177">
        <f t="shared" si="31"/>
        <v>31.6875</v>
      </c>
      <c r="CK10" s="177">
        <f t="shared" si="32"/>
        <v>31.875</v>
      </c>
      <c r="CL10" s="177">
        <f t="shared" si="32"/>
        <v>32.0625</v>
      </c>
      <c r="CM10" s="177">
        <f t="shared" si="32"/>
        <v>32.25</v>
      </c>
      <c r="CN10" s="177">
        <f t="shared" si="32"/>
        <v>32.4375</v>
      </c>
      <c r="CO10" s="177">
        <f t="shared" si="32"/>
        <v>32.625</v>
      </c>
      <c r="CP10" s="177">
        <f t="shared" si="32"/>
        <v>32.8125</v>
      </c>
      <c r="CQ10" s="177">
        <f t="shared" si="32"/>
        <v>33</v>
      </c>
      <c r="CR10" s="177">
        <f t="shared" si="32"/>
        <v>33.1875</v>
      </c>
      <c r="CS10" s="177">
        <f t="shared" si="32"/>
        <v>33.375</v>
      </c>
      <c r="CT10" s="177">
        <f t="shared" si="32"/>
        <v>33.5625</v>
      </c>
      <c r="CU10" s="177">
        <f t="shared" si="32"/>
        <v>33.75</v>
      </c>
      <c r="CV10" s="177">
        <f t="shared" si="32"/>
        <v>33.9375</v>
      </c>
      <c r="CW10" s="177">
        <f t="shared" si="32"/>
        <v>34.125</v>
      </c>
      <c r="CX10" s="177">
        <f t="shared" si="32"/>
        <v>34.3125</v>
      </c>
      <c r="CY10" s="177">
        <f t="shared" si="32"/>
        <v>34.5</v>
      </c>
      <c r="CZ10" s="177">
        <f t="shared" si="32"/>
        <v>34.6875</v>
      </c>
      <c r="DA10" s="177">
        <f t="shared" si="24"/>
        <v>34.875</v>
      </c>
      <c r="DB10" s="177">
        <f t="shared" si="24"/>
        <v>35.0625</v>
      </c>
      <c r="DC10" s="177">
        <f t="shared" si="24"/>
        <v>35.25</v>
      </c>
      <c r="DD10" s="177">
        <f t="shared" si="24"/>
        <v>35.4375</v>
      </c>
      <c r="DE10" s="177">
        <f t="shared" si="24"/>
        <v>35.625</v>
      </c>
      <c r="DF10" s="177">
        <f t="shared" si="24"/>
        <v>35.8125</v>
      </c>
      <c r="DG10" s="177">
        <f t="shared" si="24"/>
        <v>36</v>
      </c>
      <c r="DH10" s="177">
        <f t="shared" si="24"/>
        <v>36.1875</v>
      </c>
      <c r="DI10" s="177">
        <f t="shared" si="24"/>
        <v>36.375</v>
      </c>
      <c r="DJ10" s="177">
        <f t="shared" si="24"/>
        <v>36.5625</v>
      </c>
      <c r="DK10" s="177">
        <f t="shared" si="24"/>
        <v>36.75</v>
      </c>
      <c r="DL10" s="177">
        <f t="shared" si="24"/>
        <v>36.9375</v>
      </c>
      <c r="DM10" s="177">
        <f t="shared" si="24"/>
        <v>37.125</v>
      </c>
      <c r="DN10" s="177">
        <f t="shared" si="24"/>
        <v>37.3125</v>
      </c>
      <c r="DO10" s="177">
        <f t="shared" si="24"/>
        <v>37.5</v>
      </c>
      <c r="DP10" s="177">
        <f t="shared" si="44"/>
        <v>37.6875</v>
      </c>
      <c r="DQ10" s="177">
        <f t="shared" si="44"/>
        <v>37.875</v>
      </c>
      <c r="DR10" s="177">
        <f t="shared" si="44"/>
        <v>38.0625</v>
      </c>
      <c r="DS10" s="177">
        <f t="shared" si="44"/>
        <v>38.25</v>
      </c>
      <c r="DT10" s="177">
        <f t="shared" si="44"/>
        <v>38.4375</v>
      </c>
      <c r="DU10" s="177">
        <f t="shared" si="44"/>
        <v>38.625</v>
      </c>
      <c r="DV10" s="177">
        <f t="shared" si="44"/>
        <v>38.8125</v>
      </c>
      <c r="DW10" s="177">
        <f t="shared" si="44"/>
        <v>39</v>
      </c>
      <c r="DX10" s="177">
        <f t="shared" si="44"/>
        <v>39.1875</v>
      </c>
      <c r="DY10" s="177">
        <f t="shared" si="44"/>
        <v>39.375</v>
      </c>
      <c r="DZ10" s="177">
        <f t="shared" si="44"/>
        <v>39.5625</v>
      </c>
      <c r="EA10" s="177">
        <f t="shared" si="44"/>
        <v>39.75</v>
      </c>
      <c r="EB10" s="177">
        <f t="shared" si="44"/>
        <v>39.9375</v>
      </c>
      <c r="EC10" s="177">
        <f t="shared" si="44"/>
        <v>40.125</v>
      </c>
      <c r="ED10" s="177">
        <f t="shared" si="44"/>
        <v>40.3125</v>
      </c>
      <c r="EE10" s="177">
        <f t="shared" si="44"/>
        <v>40.5</v>
      </c>
      <c r="EF10" s="177">
        <f t="shared" si="33"/>
        <v>40.6875</v>
      </c>
      <c r="EG10" s="177">
        <f t="shared" si="33"/>
        <v>40.875</v>
      </c>
      <c r="EH10" s="177">
        <f t="shared" si="33"/>
        <v>41.0625</v>
      </c>
      <c r="EI10" s="177">
        <f t="shared" si="33"/>
        <v>41.25</v>
      </c>
      <c r="EJ10" s="177">
        <f t="shared" si="33"/>
        <v>41.4375</v>
      </c>
      <c r="EK10" s="177">
        <f t="shared" si="33"/>
        <v>41.625</v>
      </c>
      <c r="EL10" s="177">
        <f t="shared" si="33"/>
        <v>41.8125</v>
      </c>
      <c r="EM10" s="177">
        <f t="shared" si="33"/>
        <v>42</v>
      </c>
      <c r="EN10" s="177">
        <f t="shared" si="33"/>
        <v>42.1875</v>
      </c>
      <c r="EO10" s="177">
        <f t="shared" si="33"/>
        <v>42.375</v>
      </c>
      <c r="EP10" s="177">
        <f t="shared" si="33"/>
        <v>42.5625</v>
      </c>
      <c r="EQ10" s="177">
        <f t="shared" si="33"/>
        <v>42.75</v>
      </c>
      <c r="ER10" s="177">
        <f t="shared" si="33"/>
        <v>42.9375</v>
      </c>
      <c r="ES10" s="177">
        <f t="shared" si="33"/>
        <v>43.125</v>
      </c>
      <c r="ET10" s="177">
        <f t="shared" si="34"/>
        <v>43.3125</v>
      </c>
      <c r="EU10" s="177">
        <f t="shared" si="34"/>
        <v>43.5</v>
      </c>
      <c r="EV10" s="177">
        <f t="shared" si="34"/>
        <v>43.6875</v>
      </c>
      <c r="EW10" s="177">
        <f t="shared" si="34"/>
        <v>43.875</v>
      </c>
      <c r="EX10" s="177">
        <f t="shared" si="34"/>
        <v>44.0625</v>
      </c>
      <c r="EY10" s="177">
        <f t="shared" si="34"/>
        <v>44.25</v>
      </c>
      <c r="EZ10" s="177">
        <f t="shared" si="34"/>
        <v>44.4375</v>
      </c>
      <c r="FA10" s="177">
        <f t="shared" si="34"/>
        <v>44.625</v>
      </c>
      <c r="FB10" s="177">
        <f t="shared" si="34"/>
        <v>44.8125</v>
      </c>
      <c r="FC10" s="177">
        <f t="shared" si="34"/>
        <v>45</v>
      </c>
      <c r="FD10" s="177">
        <f t="shared" si="34"/>
        <v>45.1875</v>
      </c>
      <c r="FE10" s="177">
        <f t="shared" si="34"/>
        <v>45.375</v>
      </c>
      <c r="FF10" s="177">
        <f t="shared" si="34"/>
        <v>45.5625</v>
      </c>
      <c r="FG10" s="177">
        <f t="shared" si="34"/>
        <v>45.75</v>
      </c>
      <c r="FH10" s="177">
        <f t="shared" si="34"/>
        <v>45.9375</v>
      </c>
      <c r="FI10" s="177">
        <f t="shared" si="34"/>
        <v>46.125</v>
      </c>
      <c r="FJ10" s="177">
        <f t="shared" si="35"/>
        <v>46.3125</v>
      </c>
      <c r="FK10" s="177">
        <f t="shared" si="35"/>
        <v>46.5</v>
      </c>
      <c r="FL10" s="177">
        <f t="shared" si="35"/>
        <v>46.6875</v>
      </c>
      <c r="FM10" s="177">
        <f t="shared" si="35"/>
        <v>46.875</v>
      </c>
      <c r="FN10" s="177">
        <f t="shared" si="35"/>
        <v>47.0625</v>
      </c>
      <c r="FO10" s="177">
        <f t="shared" si="35"/>
        <v>47.25</v>
      </c>
      <c r="FP10" s="177">
        <f t="shared" si="35"/>
        <v>47.4375</v>
      </c>
      <c r="FQ10" s="177">
        <f t="shared" si="35"/>
        <v>47.625</v>
      </c>
      <c r="FR10" s="177">
        <f t="shared" si="35"/>
        <v>47.8125</v>
      </c>
      <c r="FS10" s="177">
        <f t="shared" si="35"/>
        <v>48</v>
      </c>
      <c r="FT10" s="177">
        <f t="shared" si="35"/>
        <v>48.1875</v>
      </c>
      <c r="FU10" s="177">
        <f t="shared" si="35"/>
        <v>48.375</v>
      </c>
      <c r="FV10" s="177">
        <f t="shared" si="35"/>
        <v>48.5625</v>
      </c>
      <c r="FW10" s="177">
        <f t="shared" si="35"/>
        <v>48.75</v>
      </c>
      <c r="FX10" s="177">
        <f t="shared" si="35"/>
        <v>48.9375</v>
      </c>
      <c r="FY10" s="177">
        <f t="shared" si="35"/>
        <v>49.125</v>
      </c>
      <c r="FZ10" s="177">
        <f t="shared" si="36"/>
        <v>49.3125</v>
      </c>
      <c r="GA10" s="177">
        <f t="shared" si="36"/>
        <v>49.5</v>
      </c>
      <c r="GB10" s="177">
        <f t="shared" si="36"/>
        <v>49.6875</v>
      </c>
      <c r="GC10" s="177">
        <f t="shared" si="36"/>
        <v>49.875</v>
      </c>
      <c r="GD10" s="177">
        <f t="shared" si="36"/>
        <v>50.0625</v>
      </c>
      <c r="GE10" s="177">
        <f t="shared" si="36"/>
        <v>50.25</v>
      </c>
      <c r="GF10" s="177">
        <f t="shared" si="36"/>
        <v>50.4375</v>
      </c>
      <c r="GG10" s="177">
        <f t="shared" si="36"/>
        <v>50.625</v>
      </c>
      <c r="GH10" s="177">
        <f t="shared" si="36"/>
        <v>50.8125</v>
      </c>
      <c r="GI10" s="177">
        <f t="shared" si="36"/>
        <v>51</v>
      </c>
      <c r="GJ10" s="177">
        <f t="shared" si="36"/>
        <v>51.1875</v>
      </c>
      <c r="GK10" s="177">
        <f t="shared" si="36"/>
        <v>51.375</v>
      </c>
      <c r="GL10" s="177">
        <f t="shared" si="36"/>
        <v>51.5625</v>
      </c>
      <c r="GM10" s="177">
        <f t="shared" si="36"/>
        <v>51.75</v>
      </c>
      <c r="GN10" s="177">
        <f t="shared" si="36"/>
        <v>51.9375</v>
      </c>
      <c r="GO10" s="177">
        <f t="shared" si="36"/>
        <v>52.125</v>
      </c>
      <c r="GP10" s="177">
        <f t="shared" si="37"/>
        <v>52.3125</v>
      </c>
      <c r="GQ10" s="177">
        <f t="shared" si="37"/>
        <v>52.5</v>
      </c>
      <c r="GR10" s="177">
        <f t="shared" si="37"/>
        <v>52.6875</v>
      </c>
      <c r="GS10" s="177">
        <f t="shared" si="37"/>
        <v>52.875</v>
      </c>
      <c r="GT10" s="177">
        <f t="shared" si="37"/>
        <v>53.0625</v>
      </c>
      <c r="GU10" s="177">
        <f t="shared" si="37"/>
        <v>53.25</v>
      </c>
      <c r="GV10" s="177">
        <f t="shared" si="37"/>
        <v>53.4375</v>
      </c>
      <c r="GW10" s="177">
        <f t="shared" si="37"/>
        <v>53.625</v>
      </c>
      <c r="GX10" s="177">
        <f t="shared" si="37"/>
        <v>53.8125</v>
      </c>
      <c r="GY10" s="177">
        <f t="shared" si="37"/>
        <v>54</v>
      </c>
      <c r="GZ10" s="177">
        <f t="shared" si="37"/>
        <v>54.1875</v>
      </c>
      <c r="HA10" s="177">
        <f t="shared" si="37"/>
        <v>54.375</v>
      </c>
      <c r="HB10" s="177">
        <f t="shared" si="37"/>
        <v>54.5625</v>
      </c>
      <c r="HC10" s="177">
        <f t="shared" si="37"/>
        <v>54.75</v>
      </c>
      <c r="HD10" s="177">
        <f t="shared" si="37"/>
        <v>54.9375</v>
      </c>
      <c r="HE10" s="177">
        <f t="shared" si="37"/>
        <v>55.125</v>
      </c>
      <c r="HF10" s="177">
        <f t="shared" si="38"/>
        <v>55.3125</v>
      </c>
      <c r="HG10" s="177">
        <f t="shared" si="38"/>
        <v>55.5</v>
      </c>
      <c r="HH10" s="177">
        <f t="shared" si="38"/>
        <v>55.6875</v>
      </c>
      <c r="HI10" s="177">
        <f t="shared" si="38"/>
        <v>55.875</v>
      </c>
      <c r="HJ10" s="177">
        <f t="shared" si="38"/>
        <v>56.0625</v>
      </c>
      <c r="HK10" s="177">
        <f t="shared" si="38"/>
        <v>56.25</v>
      </c>
      <c r="HL10" s="177">
        <f t="shared" si="38"/>
        <v>56.4375</v>
      </c>
      <c r="HM10" s="177">
        <f t="shared" si="38"/>
        <v>56.625</v>
      </c>
      <c r="HN10" s="177">
        <f t="shared" si="38"/>
        <v>56.8125</v>
      </c>
      <c r="HO10" s="177">
        <f t="shared" si="38"/>
        <v>57</v>
      </c>
      <c r="HP10" s="177">
        <f t="shared" si="38"/>
        <v>57.1875</v>
      </c>
      <c r="HQ10" s="177">
        <f t="shared" si="38"/>
        <v>57.375</v>
      </c>
      <c r="HR10" s="177">
        <f t="shared" si="38"/>
        <v>57.5625</v>
      </c>
      <c r="HS10" s="177">
        <f t="shared" si="38"/>
        <v>57.75</v>
      </c>
      <c r="HT10" s="177">
        <f t="shared" si="38"/>
        <v>57.9375</v>
      </c>
      <c r="HU10" s="177">
        <f t="shared" si="38"/>
        <v>58.125</v>
      </c>
      <c r="HV10" s="177">
        <f t="shared" si="39"/>
        <v>58.3125</v>
      </c>
      <c r="HW10" s="177">
        <f t="shared" si="39"/>
        <v>58.5</v>
      </c>
      <c r="HX10" s="177">
        <f t="shared" si="39"/>
        <v>58.6875</v>
      </c>
      <c r="HY10" s="177">
        <f t="shared" si="39"/>
        <v>58.875</v>
      </c>
      <c r="HZ10" s="177">
        <f t="shared" si="39"/>
        <v>59.0625</v>
      </c>
      <c r="IA10" s="177">
        <f t="shared" si="39"/>
        <v>59.25</v>
      </c>
      <c r="IB10" s="177">
        <f t="shared" si="39"/>
        <v>59.4375</v>
      </c>
      <c r="IC10" s="177">
        <f t="shared" si="39"/>
        <v>59.625</v>
      </c>
      <c r="ID10" s="177">
        <f t="shared" si="39"/>
        <v>59.8125</v>
      </c>
      <c r="IE10" s="192">
        <f t="shared" si="23"/>
        <v>59.999000000000002</v>
      </c>
      <c r="IF10" s="193">
        <f t="shared" si="10"/>
        <v>0</v>
      </c>
      <c r="IG10" s="193">
        <f t="shared" si="40"/>
        <v>3.920598002500001E-3</v>
      </c>
      <c r="IH10" s="193">
        <f t="shared" si="40"/>
        <v>7.6847680799999978E-3</v>
      </c>
      <c r="II10" s="193">
        <f t="shared" si="40"/>
        <v>1.12960386075E-2</v>
      </c>
      <c r="IJ10" s="193">
        <f t="shared" si="40"/>
        <v>1.4757890559999993E-2</v>
      </c>
      <c r="IK10" s="193">
        <f t="shared" si="40"/>
        <v>1.8073757812500001E-2</v>
      </c>
      <c r="IL10" s="193">
        <f t="shared" si="40"/>
        <v>2.1247027440000007E-2</v>
      </c>
      <c r="IM10" s="193">
        <f t="shared" si="40"/>
        <v>2.4281040017500002E-2</v>
      </c>
      <c r="IN10" s="193">
        <f t="shared" si="40"/>
        <v>2.717908992E-2</v>
      </c>
      <c r="IO10" s="193">
        <f t="shared" si="40"/>
        <v>2.9944425622500007E-2</v>
      </c>
      <c r="IP10" s="193">
        <f t="shared" si="40"/>
        <v>3.2580249999999998E-2</v>
      </c>
      <c r="IQ10" s="193">
        <f t="shared" si="40"/>
        <v>3.5089720627499994E-2</v>
      </c>
      <c r="IR10" s="193">
        <f t="shared" si="40"/>
        <v>3.7475950080000001E-2</v>
      </c>
      <c r="IS10" s="193">
        <f t="shared" si="40"/>
        <v>3.9742006232500002E-2</v>
      </c>
      <c r="IT10" s="193">
        <f t="shared" si="40"/>
        <v>4.1890912559999993E-2</v>
      </c>
      <c r="IU10" s="193">
        <f t="shared" si="40"/>
        <v>4.3925648437500006E-2</v>
      </c>
      <c r="IV10" s="193">
        <f t="shared" si="40"/>
        <v>4.5849149439999994E-2</v>
      </c>
      <c r="IW10" s="193">
        <f t="shared" si="40"/>
        <v>4.7664307642500008E-2</v>
      </c>
      <c r="IX10" s="193">
        <f t="shared" si="40"/>
        <v>4.9373971920000002E-2</v>
      </c>
      <c r="IY10" s="193">
        <f t="shared" si="40"/>
        <v>5.0980948247499998E-2</v>
      </c>
      <c r="IZ10" s="193">
        <f t="shared" si="40"/>
        <v>5.2488E-2</v>
      </c>
      <c r="JA10" s="193">
        <f t="shared" si="40"/>
        <v>5.3897848252500005E-2</v>
      </c>
      <c r="JB10" s="193">
        <f t="shared" si="40"/>
        <v>5.5213172079999991E-2</v>
      </c>
      <c r="JC10" s="193">
        <f t="shared" si="40"/>
        <v>5.6436608857499994E-2</v>
      </c>
      <c r="JD10" s="193">
        <f t="shared" si="40"/>
        <v>5.7570754559999993E-2</v>
      </c>
      <c r="JE10" s="193">
        <f t="shared" si="40"/>
        <v>5.8618164062499985E-2</v>
      </c>
      <c r="JF10" s="193">
        <f t="shared" si="40"/>
        <v>5.9581351439999999E-2</v>
      </c>
      <c r="JG10" s="193">
        <f t="shared" si="40"/>
        <v>6.0462790267499997E-2</v>
      </c>
      <c r="JH10" s="193">
        <f t="shared" si="40"/>
        <v>6.1264913919999997E-2</v>
      </c>
      <c r="JI10" s="193">
        <f t="shared" si="40"/>
        <v>6.1990115872499994E-2</v>
      </c>
      <c r="JJ10" s="193">
        <f t="shared" si="40"/>
        <v>6.2640749999999995E-2</v>
      </c>
      <c r="JK10" s="193">
        <f t="shared" si="40"/>
        <v>6.3219130877500002E-2</v>
      </c>
      <c r="JL10" s="193">
        <f t="shared" si="40"/>
        <v>6.3727534079999995E-2</v>
      </c>
      <c r="JM10" s="193">
        <f t="shared" si="40"/>
        <v>6.4168196482500009E-2</v>
      </c>
      <c r="JN10" s="193">
        <f t="shared" si="40"/>
        <v>6.4543316559999994E-2</v>
      </c>
      <c r="JO10" s="193">
        <f t="shared" si="40"/>
        <v>6.4855054687499997E-2</v>
      </c>
      <c r="JP10" s="193">
        <f t="shared" si="40"/>
        <v>6.5105533439999988E-2</v>
      </c>
      <c r="JQ10" s="193">
        <f t="shared" si="40"/>
        <v>6.5296837892500001E-2</v>
      </c>
      <c r="JR10" s="193">
        <f t="shared" si="40"/>
        <v>6.5431015919999988E-2</v>
      </c>
      <c r="JS10" s="193">
        <f t="shared" si="40"/>
        <v>6.5510078497499999E-2</v>
      </c>
      <c r="JT10" s="193">
        <f t="shared" si="40"/>
        <v>6.5535999999999997E-2</v>
      </c>
      <c r="JU10" s="193">
        <f t="shared" si="40"/>
        <v>6.5510718502499996E-2</v>
      </c>
      <c r="JV10" s="193">
        <f t="shared" si="40"/>
        <v>6.5436136079999999E-2</v>
      </c>
      <c r="JW10" s="193">
        <f t="shared" si="40"/>
        <v>6.5314119107499999E-2</v>
      </c>
      <c r="JX10" s="193">
        <f t="shared" si="40"/>
        <v>6.5146498560000002E-2</v>
      </c>
      <c r="JY10" s="193">
        <f t="shared" si="40"/>
        <v>6.4935070312499996E-2</v>
      </c>
      <c r="JZ10" s="193">
        <f t="shared" si="40"/>
        <v>6.4681595439999989E-2</v>
      </c>
      <c r="KA10" s="193">
        <f t="shared" si="40"/>
        <v>6.4387800517499996E-2</v>
      </c>
      <c r="KB10" s="193">
        <f t="shared" si="40"/>
        <v>6.405537791999999E-2</v>
      </c>
      <c r="KC10" s="193">
        <f t="shared" si="40"/>
        <v>6.3685986122499996E-2</v>
      </c>
      <c r="KD10" s="193">
        <f t="shared" si="40"/>
        <v>6.3281249999999997E-2</v>
      </c>
      <c r="KE10" s="193">
        <f t="shared" si="40"/>
        <v>6.2842761127499994E-2</v>
      </c>
      <c r="KF10" s="193">
        <f t="shared" si="40"/>
        <v>6.2372078079999997E-2</v>
      </c>
      <c r="KG10" s="193">
        <f t="shared" si="40"/>
        <v>6.1870726732499992E-2</v>
      </c>
      <c r="KH10" s="193">
        <f t="shared" si="40"/>
        <v>6.1340200559999995E-2</v>
      </c>
      <c r="KI10" s="193">
        <f t="shared" si="40"/>
        <v>6.078196093749999E-2</v>
      </c>
      <c r="KJ10" s="193">
        <f t="shared" si="40"/>
        <v>6.0197437439999994E-2</v>
      </c>
      <c r="KK10" s="193">
        <f t="shared" si="40"/>
        <v>5.9588028142499992E-2</v>
      </c>
      <c r="KL10" s="193">
        <f t="shared" si="40"/>
        <v>5.8955099919999997E-2</v>
      </c>
      <c r="KM10" s="193">
        <f t="shared" si="40"/>
        <v>5.8299988747499989E-2</v>
      </c>
      <c r="KN10" s="193">
        <f t="shared" si="40"/>
        <v>5.7623999999999995E-2</v>
      </c>
      <c r="KO10" s="193">
        <f t="shared" si="40"/>
        <v>5.6928408752499993E-2</v>
      </c>
      <c r="KP10" s="193">
        <f t="shared" si="40"/>
        <v>5.6214460079999994E-2</v>
      </c>
      <c r="KQ10" s="193">
        <f t="shared" si="40"/>
        <v>5.5483369357499999E-2</v>
      </c>
      <c r="KR10" s="193">
        <f t="shared" si="26"/>
        <v>5.4736322559999995E-2</v>
      </c>
      <c r="KS10" s="193">
        <f t="shared" si="41"/>
        <v>5.3974476562499991E-2</v>
      </c>
      <c r="KT10" s="193">
        <f t="shared" si="41"/>
        <v>5.3198959439999992E-2</v>
      </c>
      <c r="KU10" s="193">
        <f t="shared" si="41"/>
        <v>5.2410870767499999E-2</v>
      </c>
      <c r="KV10" s="193">
        <f t="shared" si="41"/>
        <v>5.1611281919999995E-2</v>
      </c>
      <c r="KW10" s="193">
        <f t="shared" si="41"/>
        <v>5.080123637250001E-2</v>
      </c>
      <c r="KX10" s="193">
        <f t="shared" si="41"/>
        <v>4.9981750000000005E-2</v>
      </c>
      <c r="KY10" s="193">
        <f t="shared" si="41"/>
        <v>4.9153811377499995E-2</v>
      </c>
      <c r="KZ10" s="193">
        <f t="shared" si="41"/>
        <v>4.8318382080000007E-2</v>
      </c>
      <c r="LA10" s="193">
        <f t="shared" si="41"/>
        <v>4.7476396982500009E-2</v>
      </c>
      <c r="LB10" s="193">
        <f t="shared" si="41"/>
        <v>4.6628764560000001E-2</v>
      </c>
      <c r="LC10" s="193">
        <f t="shared" si="41"/>
        <v>4.57763671875E-2</v>
      </c>
      <c r="LD10" s="193">
        <f t="shared" si="41"/>
        <v>4.4920061439999999E-2</v>
      </c>
      <c r="LE10" s="193">
        <f t="shared" si="41"/>
        <v>4.4060678392500011E-2</v>
      </c>
      <c r="LF10" s="193">
        <f t="shared" si="41"/>
        <v>4.3199023919999996E-2</v>
      </c>
      <c r="LG10" s="193">
        <f t="shared" si="41"/>
        <v>4.2335878997500007E-2</v>
      </c>
      <c r="LH10" s="193">
        <f t="shared" si="41"/>
        <v>4.1471999999999995E-2</v>
      </c>
      <c r="LI10" s="193">
        <f t="shared" si="41"/>
        <v>4.0608119002499991E-2</v>
      </c>
      <c r="LJ10" s="193">
        <f t="shared" si="41"/>
        <v>3.9744944080000004E-2</v>
      </c>
      <c r="LK10" s="193">
        <f t="shared" si="41"/>
        <v>3.8883159607499995E-2</v>
      </c>
      <c r="LL10" s="193">
        <f t="shared" si="41"/>
        <v>3.8023426560000004E-2</v>
      </c>
      <c r="LM10" s="193">
        <f t="shared" si="41"/>
        <v>3.7166382812499996E-2</v>
      </c>
      <c r="LN10" s="193">
        <f t="shared" si="41"/>
        <v>3.6312643440000007E-2</v>
      </c>
      <c r="LO10" s="193">
        <f t="shared" si="41"/>
        <v>3.5462801017499997E-2</v>
      </c>
      <c r="LP10" s="193">
        <f t="shared" si="41"/>
        <v>3.4617425919999993E-2</v>
      </c>
      <c r="LQ10" s="193">
        <f t="shared" si="41"/>
        <v>3.377706662249999E-2</v>
      </c>
      <c r="LR10" s="193">
        <f t="shared" si="41"/>
        <v>3.2942249999999999E-2</v>
      </c>
      <c r="LS10" s="193">
        <f t="shared" si="41"/>
        <v>3.2113481627500003E-2</v>
      </c>
      <c r="LT10" s="193">
        <f t="shared" si="41"/>
        <v>3.1291246079999994E-2</v>
      </c>
      <c r="LU10" s="193">
        <f t="shared" si="41"/>
        <v>3.0476007232499994E-2</v>
      </c>
      <c r="LV10" s="193">
        <f t="shared" si="41"/>
        <v>2.9668208560000006E-2</v>
      </c>
      <c r="LW10" s="193">
        <f t="shared" si="41"/>
        <v>2.8868273437500012E-2</v>
      </c>
      <c r="LX10" s="193">
        <f t="shared" si="41"/>
        <v>2.8076605440000003E-2</v>
      </c>
      <c r="LY10" s="193">
        <f t="shared" si="41"/>
        <v>2.7293588642500002E-2</v>
      </c>
      <c r="LZ10" s="193">
        <f t="shared" si="41"/>
        <v>2.6519587919999987E-2</v>
      </c>
      <c r="MA10" s="193">
        <f t="shared" si="41"/>
        <v>2.5754949247499999E-2</v>
      </c>
      <c r="MB10" s="193">
        <f t="shared" si="41"/>
        <v>2.4999999999999988E-2</v>
      </c>
      <c r="MC10" s="193">
        <f t="shared" si="41"/>
        <v>2.4255049252500004E-2</v>
      </c>
      <c r="MD10" s="193">
        <f t="shared" si="41"/>
        <v>2.3520388080000006E-2</v>
      </c>
      <c r="ME10" s="193">
        <f t="shared" si="41"/>
        <v>2.2796289857499992E-2</v>
      </c>
      <c r="MF10" s="193">
        <f t="shared" si="41"/>
        <v>2.2083010559999998E-2</v>
      </c>
      <c r="MG10" s="193">
        <f t="shared" si="41"/>
        <v>2.1380789062500009E-2</v>
      </c>
      <c r="MH10" s="193">
        <f t="shared" si="41"/>
        <v>2.0689847439999982E-2</v>
      </c>
      <c r="MI10" s="193">
        <f t="shared" si="41"/>
        <v>2.001039126749999E-2</v>
      </c>
      <c r="MJ10" s="193">
        <f t="shared" si="41"/>
        <v>1.9342609919999993E-2</v>
      </c>
      <c r="MK10" s="193">
        <f t="shared" si="41"/>
        <v>1.8686676872499999E-2</v>
      </c>
      <c r="ML10" s="193">
        <f t="shared" si="41"/>
        <v>1.8042750000000003E-2</v>
      </c>
      <c r="MM10" s="193">
        <f t="shared" si="41"/>
        <v>1.741097187749999E-2</v>
      </c>
      <c r="MN10" s="193">
        <f t="shared" si="41"/>
        <v>1.6791470079999996E-2</v>
      </c>
      <c r="MO10" s="193">
        <f t="shared" si="41"/>
        <v>1.6184357482500002E-2</v>
      </c>
      <c r="MP10" s="193">
        <f t="shared" si="41"/>
        <v>1.5589732560000003E-2</v>
      </c>
      <c r="MQ10" s="193">
        <f t="shared" si="41"/>
        <v>1.5007679687499997E-2</v>
      </c>
      <c r="MR10" s="193">
        <f t="shared" si="41"/>
        <v>1.4438269440000002E-2</v>
      </c>
      <c r="MS10" s="193">
        <f t="shared" si="41"/>
        <v>1.3881558892500005E-2</v>
      </c>
      <c r="MT10" s="193">
        <f t="shared" si="41"/>
        <v>1.3337591920000004E-2</v>
      </c>
      <c r="MU10" s="193">
        <f t="shared" si="41"/>
        <v>1.2806399497500004E-2</v>
      </c>
      <c r="MV10" s="193">
        <f t="shared" si="41"/>
        <v>1.2288E-2</v>
      </c>
      <c r="MW10" s="193">
        <f t="shared" si="41"/>
        <v>1.1782399502500006E-2</v>
      </c>
      <c r="MX10" s="193">
        <f t="shared" si="41"/>
        <v>1.1289592080000001E-2</v>
      </c>
      <c r="MY10" s="193">
        <f t="shared" si="41"/>
        <v>1.0809560107500008E-2</v>
      </c>
      <c r="MZ10" s="193">
        <f t="shared" si="41"/>
        <v>1.0342274560000003E-2</v>
      </c>
      <c r="NA10" s="193">
        <f t="shared" si="41"/>
        <v>9.8876953125E-3</v>
      </c>
      <c r="NB10" s="193">
        <f t="shared" si="41"/>
        <v>9.4457714400000073E-3</v>
      </c>
      <c r="NC10" s="193">
        <f t="shared" si="41"/>
        <v>9.0164415175000012E-3</v>
      </c>
      <c r="ND10" s="193">
        <f t="shared" si="27"/>
        <v>8.5996339199999969E-3</v>
      </c>
      <c r="NE10" s="193">
        <f t="shared" si="42"/>
        <v>8.1952671224999989E-3</v>
      </c>
      <c r="NF10" s="193">
        <f t="shared" si="42"/>
        <v>7.803250000000002E-3</v>
      </c>
      <c r="NG10" s="193">
        <f t="shared" si="42"/>
        <v>7.4234821274999996E-3</v>
      </c>
      <c r="NH10" s="193">
        <f t="shared" si="42"/>
        <v>7.0558540799999956E-3</v>
      </c>
      <c r="NI10" s="193">
        <f t="shared" si="42"/>
        <v>6.7002477324999959E-3</v>
      </c>
      <c r="NJ10" s="193">
        <f t="shared" si="42"/>
        <v>6.3565365600000007E-3</v>
      </c>
      <c r="NK10" s="193">
        <f t="shared" si="42"/>
        <v>6.0245859374999993E-3</v>
      </c>
      <c r="NL10" s="193">
        <f t="shared" si="42"/>
        <v>5.7042534399999985E-3</v>
      </c>
      <c r="NM10" s="193">
        <f t="shared" si="42"/>
        <v>5.3953891424999983E-3</v>
      </c>
      <c r="NN10" s="193">
        <f t="shared" si="42"/>
        <v>5.0978359200000043E-3</v>
      </c>
      <c r="NO10" s="193">
        <f t="shared" si="42"/>
        <v>4.8114297475000027E-3</v>
      </c>
      <c r="NP10" s="193">
        <f t="shared" si="42"/>
        <v>4.5360000000000053E-3</v>
      </c>
      <c r="NQ10" s="193">
        <f t="shared" si="42"/>
        <v>4.2713697525000012E-3</v>
      </c>
      <c r="NR10" s="193">
        <f t="shared" si="42"/>
        <v>4.0173560800000003E-3</v>
      </c>
      <c r="NS10" s="193">
        <f t="shared" si="42"/>
        <v>3.7737703575000036E-3</v>
      </c>
      <c r="NT10" s="193">
        <f t="shared" si="42"/>
        <v>3.5404185599999995E-3</v>
      </c>
      <c r="NU10" s="193">
        <f t="shared" si="42"/>
        <v>3.3171015625E-3</v>
      </c>
      <c r="NV10" s="193">
        <f t="shared" si="42"/>
        <v>3.1036154400000001E-3</v>
      </c>
      <c r="NW10" s="193">
        <f t="shared" si="42"/>
        <v>2.8997517675000005E-3</v>
      </c>
      <c r="NX10" s="193">
        <f t="shared" si="42"/>
        <v>2.7052979200000008E-3</v>
      </c>
      <c r="NY10" s="193">
        <f t="shared" si="42"/>
        <v>2.5200373724999989E-3</v>
      </c>
      <c r="NZ10" s="193">
        <f t="shared" si="42"/>
        <v>2.3437500000000008E-3</v>
      </c>
      <c r="OA10" s="193">
        <f t="shared" si="42"/>
        <v>2.176212377500002E-3</v>
      </c>
      <c r="OB10" s="193">
        <f t="shared" si="42"/>
        <v>2.0171980799999992E-3</v>
      </c>
      <c r="OC10" s="193">
        <f t="shared" si="42"/>
        <v>1.8664779824999996E-3</v>
      </c>
      <c r="OD10" s="193">
        <f t="shared" si="42"/>
        <v>1.7238205599999993E-3</v>
      </c>
      <c r="OE10" s="193">
        <f t="shared" si="42"/>
        <v>1.5889921874999995E-3</v>
      </c>
      <c r="OF10" s="193">
        <f t="shared" si="42"/>
        <v>1.4617574400000001E-3</v>
      </c>
      <c r="OG10" s="193">
        <f t="shared" si="42"/>
        <v>1.3418793924999993E-3</v>
      </c>
      <c r="OH10" s="193">
        <f t="shared" si="42"/>
        <v>1.2291199199999994E-3</v>
      </c>
      <c r="OI10" s="193">
        <f t="shared" si="42"/>
        <v>1.1232399974999987E-3</v>
      </c>
      <c r="OJ10" s="193">
        <f t="shared" si="42"/>
        <v>1.0239999999999993E-3</v>
      </c>
      <c r="OK10" s="193">
        <f t="shared" si="42"/>
        <v>9.3116000249999955E-4</v>
      </c>
      <c r="OL10" s="193">
        <f t="shared" si="42"/>
        <v>8.4448007999999783E-4</v>
      </c>
      <c r="OM10" s="193">
        <f t="shared" si="42"/>
        <v>7.6372060750000176E-4</v>
      </c>
      <c r="ON10" s="193">
        <f t="shared" si="42"/>
        <v>6.8864256000000128E-4</v>
      </c>
      <c r="OO10" s="193">
        <f t="shared" si="42"/>
        <v>6.1900781250000042E-4</v>
      </c>
      <c r="OP10" s="193">
        <f t="shared" si="42"/>
        <v>5.5457944000000022E-4</v>
      </c>
      <c r="OQ10" s="193">
        <f t="shared" si="42"/>
        <v>4.9512201750000022E-4</v>
      </c>
      <c r="OR10" s="193">
        <f t="shared" si="42"/>
        <v>4.4040191999999994E-4</v>
      </c>
      <c r="OS10" s="193">
        <f t="shared" si="42"/>
        <v>3.9018762250000012E-4</v>
      </c>
      <c r="OT10" s="193">
        <f t="shared" si="42"/>
        <v>3.4425000000000026E-4</v>
      </c>
      <c r="OU10" s="193">
        <f t="shared" si="42"/>
        <v>3.023626274999998E-4</v>
      </c>
      <c r="OV10" s="193">
        <f t="shared" si="42"/>
        <v>2.6430208000000034E-4</v>
      </c>
      <c r="OW10" s="193">
        <f t="shared" si="42"/>
        <v>2.2984823250000018E-4</v>
      </c>
      <c r="OX10" s="193">
        <f t="shared" si="42"/>
        <v>1.9878456000000028E-4</v>
      </c>
      <c r="OY10" s="193">
        <f t="shared" si="42"/>
        <v>1.7089843749999996E-4</v>
      </c>
      <c r="OZ10" s="193">
        <f t="shared" si="42"/>
        <v>1.4598144000000003E-4</v>
      </c>
      <c r="PA10" s="193">
        <f t="shared" si="42"/>
        <v>1.2382964249999984E-4</v>
      </c>
      <c r="PB10" s="193">
        <f t="shared" si="42"/>
        <v>1.0424391999999991E-4</v>
      </c>
      <c r="PC10" s="193">
        <f t="shared" si="42"/>
        <v>8.7030247500000012E-5</v>
      </c>
      <c r="PD10" s="193">
        <f t="shared" si="42"/>
        <v>7.1999999999999975E-5</v>
      </c>
      <c r="PE10" s="193">
        <f t="shared" si="42"/>
        <v>5.8970252499999932E-5</v>
      </c>
      <c r="PF10" s="193">
        <f t="shared" si="42"/>
        <v>4.7764080000000004E-5</v>
      </c>
      <c r="PG10" s="193">
        <f t="shared" si="42"/>
        <v>3.8210857499999936E-5</v>
      </c>
      <c r="PH10" s="193">
        <f t="shared" si="42"/>
        <v>3.0146559999999893E-5</v>
      </c>
      <c r="PI10" s="193">
        <f t="shared" si="42"/>
        <v>2.341406249999993E-5</v>
      </c>
      <c r="PJ10" s="193">
        <f t="shared" si="42"/>
        <v>1.7863439999999965E-5</v>
      </c>
      <c r="PK10" s="193">
        <f t="shared" si="42"/>
        <v>1.3352267499999968E-5</v>
      </c>
      <c r="PL10" s="193">
        <f t="shared" si="42"/>
        <v>9.7459200000000278E-6</v>
      </c>
      <c r="PM10" s="193">
        <f t="shared" si="42"/>
        <v>6.9178725000000306E-6</v>
      </c>
      <c r="PN10" s="193">
        <f t="shared" si="42"/>
        <v>4.7500000000000172E-6</v>
      </c>
      <c r="PO10" s="193">
        <f t="shared" si="42"/>
        <v>3.1328775000000138E-6</v>
      </c>
      <c r="PP10" s="193">
        <f t="shared" si="28"/>
        <v>1.9660800000000055E-6</v>
      </c>
      <c r="PQ10" s="193">
        <f t="shared" si="14"/>
        <v>1.158482500000003E-6</v>
      </c>
      <c r="PR10" s="193">
        <f t="shared" si="14"/>
        <v>6.2856000000000112E-7</v>
      </c>
      <c r="PS10" s="193">
        <f t="shared" si="14"/>
        <v>3.0468750000000127E-7</v>
      </c>
      <c r="PT10" s="193">
        <f t="shared" si="14"/>
        <v>1.2544000000000036E-7</v>
      </c>
      <c r="PU10" s="193">
        <f t="shared" si="14"/>
        <v>3.9892500000000163E-8</v>
      </c>
      <c r="PV10" s="193">
        <f t="shared" si="14"/>
        <v>7.9200000000000372E-9</v>
      </c>
      <c r="PW10" s="193">
        <f t="shared" si="14"/>
        <v>4.975000000000035E-10</v>
      </c>
      <c r="PX10" s="193">
        <f t="shared" si="14"/>
        <v>4.0453242205474274E-19</v>
      </c>
    </row>
    <row r="11" spans="1:441" x14ac:dyDescent="0.45">
      <c r="A11" s="20">
        <v>8</v>
      </c>
      <c r="B11" s="134"/>
      <c r="C11" s="279"/>
      <c r="D11" s="280">
        <f t="shared" si="15"/>
        <v>5</v>
      </c>
      <c r="E11" s="281">
        <v>10</v>
      </c>
      <c r="F11" s="280">
        <f t="shared" si="16"/>
        <v>30</v>
      </c>
      <c r="G11" s="279">
        <v>30</v>
      </c>
      <c r="H11" s="135"/>
      <c r="I11" s="110">
        <f t="shared" si="17"/>
        <v>1</v>
      </c>
      <c r="J11" s="21">
        <f t="shared" si="18"/>
        <v>20</v>
      </c>
      <c r="K11" s="22" t="str">
        <f t="shared" si="19"/>
        <v>R</v>
      </c>
      <c r="L11" s="23" t="str">
        <f>IF(J11="","",IF(OR($J11&lt;Skew!$B$3,$J11=Skew!$B$3),IF($J11&gt;Skew!$C$3,Skew!$A$3,IF($J11&gt;Skew!$C$4,Skew!$A$4,IF($J11&gt;Skew!$C$5,Skew!$A$5,IF($J11&gt;Skew!$C$6,Skew!$A$6,IF($J11&gt;Skew!$C$7,Skew!$A$7,IF($J11&gt;Skew!$C$8,Skew!$A$8,IF($J11&gt;Skew!$C$9,Skew!$A$9,IF($J11&gt;Skew!$C$10,Skew!$A$10,IF($J11&gt;Skew!$C$11,Skew!$A$11,IF($J11&gt;Skew!$C$12,Skew!$A$12,IF($J11&gt;Skew!$C$13,Skew!$A$13,IF($J11&gt;Skew!$C$14,Skew!$A$14,IF($J11&gt;Skew!$C$15,Skew!$A$15,IF($J11&gt;Skew!$C$16,Skew!$A$16,Skew!$A$17)
)))))))))))))))</f>
        <v>Medium skew</v>
      </c>
      <c r="M11" s="22">
        <f>IF(J11="","",MATCH(L11,Skew!$A$3:$A$17,0))</f>
        <v>7</v>
      </c>
      <c r="N11" s="22">
        <f t="shared" si="0"/>
        <v>17.5</v>
      </c>
      <c r="O11" s="24" t="s">
        <v>49</v>
      </c>
      <c r="P11" s="22">
        <f>IF(OR(J11="",O11=""),"",MATCH(O11,Confidence!$A$3:$A$12,0))</f>
        <v>3</v>
      </c>
      <c r="Q11" s="25">
        <f t="shared" si="1"/>
        <v>3.25</v>
      </c>
      <c r="R11" s="25">
        <f t="shared" si="2"/>
        <v>10</v>
      </c>
      <c r="S11" s="22"/>
      <c r="T11" s="102">
        <f t="shared" si="3"/>
        <v>11.1325</v>
      </c>
      <c r="U11" s="102">
        <f t="shared" si="4"/>
        <v>2.85</v>
      </c>
      <c r="V11" s="37">
        <f t="shared" si="5"/>
        <v>8.1225000000000005</v>
      </c>
      <c r="W11" s="115">
        <v>10</v>
      </c>
      <c r="X11" s="204">
        <f>IF(AND(D11&gt;0,E11&gt;0,F11&gt;0,Q11&gt;0,R11&gt;0,W11&gt;0,NOT(O11="")),ABS(VLOOKUP($W$1,VLookups!$A$30:$B$31,2,FALSE)-_xlfn.BETA.DIST(W11,IF(K11="L",R11,Q11),IF(K11="L",Q11,R11),TRUE,D11,F11)),"")</f>
        <v>0.38845095946486546</v>
      </c>
      <c r="Y11" s="112">
        <f>IF(OR($Q11="",$R11=""),"",_xlfn.BETA.INV(ABS(VLOOKUP($W$1,VLookups!$A$30:$B$31,2,FALSE)-Y$3),IF($K11="L",$R11,$Q11),IF($K11="L",$Q11,$R11),$D11,$F11))</f>
        <v>13.50010427704529</v>
      </c>
      <c r="Z11" s="113">
        <f>IF(OR($Q11="",$R11=""),"",_xlfn.BETA.INV(ABS(VLOOKUP($W$1,VLookups!$A$30:$B$31,2,FALSE)-Z$3),IF($K11="L",$R11,$Q11),IF($K11="L",$Q11,$R11),$D11,$F11))</f>
        <v>16.3386799802628</v>
      </c>
      <c r="AA11" s="112">
        <f>IF(OR($Q11="",$R11=""),"",_xlfn.BETA.INV(ABS(VLOOKUP($W$1,VLookups!$A$30:$B$31,2,FALSE)-AA$3),IF($K11="L",$R11,$Q11),IF($K11="L",$Q11,$R11),$D11,$F11))</f>
        <v>7.6823697819666652</v>
      </c>
      <c r="AB11" s="113">
        <f>IF(OR($Q11="",$R11=""),"",_xlfn.BETA.INV(ABS(VLOOKUP($W$1,VLookups!$A$30:$B$31,2,FALSE)-AB$3),IF($K11="L",$R11,$Q11),IF($K11="L",$Q11,$R11),$D11,$F11))</f>
        <v>8.5997059447332553</v>
      </c>
      <c r="AC11" s="112">
        <f>IF(OR($Q11="",$R11=""),"",_xlfn.BETA.INV(ABS(VLOOKUP($W$1,VLookups!$A$30:$B$31,2,FALSE)-AC$3),IF($K11="L",$R11,$Q11),IF($K11="L",$Q11,$R11),$D11,$F11))</f>
        <v>9.3639745357938722</v>
      </c>
      <c r="AD11" s="113">
        <f>IF(OR($Q11="",$R11=""),"",_xlfn.BETA.INV(ABS(VLOOKUP($W$1,VLookups!$A$30:$B$31,2,FALSE)-AD$3),IF($K11="L",$R11,$Q11),IF($K11="L",$Q11,$R11),$D11,$F11))</f>
        <v>10.082398393420352</v>
      </c>
      <c r="AE11" s="112">
        <f>IF(OR($Q11="",$R11=""),"",_xlfn.BETA.INV(ABS(VLOOKUP($W$1,VLookups!$A$30:$B$31,2,FALSE)-AE$3),IF($K11="L",$R11,$Q11),IF($K11="L",$Q11,$R11),$D11,$F11))</f>
        <v>10.80491293875853</v>
      </c>
      <c r="AF11" s="113">
        <f>IF(OR($Q11="",$R11=""),"",_xlfn.BETA.INV(ABS(VLOOKUP($W$1,VLookups!$A$30:$B$31,2,FALSE)-AF$3),IF($K11="L",$R11,$Q11),IF($K11="L",$Q11,$R11),$D11,$F11))</f>
        <v>11.572560663692975</v>
      </c>
      <c r="AG11" s="112">
        <f>IF(OR($Q11="",$R11=""),"",_xlfn.BETA.INV(ABS(VLOOKUP($W$1,VLookups!$A$30:$B$31,2,FALSE)-AG$3),IF($K11="L",$R11,$Q11),IF($K11="L",$Q11,$R11),$D11,$F11))</f>
        <v>12.438186726102661</v>
      </c>
      <c r="AH11" s="113">
        <f>IF(OR($Q11="",$R11=""),"",_xlfn.BETA.INV(ABS(VLOOKUP($W$1,VLookups!$A$30:$B$31,2,FALSE)-AH$3),IF($K11="L",$R11,$Q11),IF($K11="L",$Q11,$R11),$D11,$F11))</f>
        <v>13.50010427704529</v>
      </c>
      <c r="AI11" s="112">
        <f>IF(OR($Q11="",$R11=""),"",_xlfn.BETA.INV(ABS(VLOOKUP($W$1,VLookups!$A$30:$B$31,2,FALSE)-AI$3),IF($K11="L",$R11,$Q11),IF($K11="L",$Q11,$R11),$D11,$F11))</f>
        <v>15.036998547986981</v>
      </c>
      <c r="AJ11" s="113">
        <f>IF(OR($Q11="",$R11=""),"",_xlfn.BETA.INV(ABS(VLOOKUP($W$1,VLookups!$A$30:$B$31,2,FALSE)-AJ$3),IF($K11="L",$R11,$Q11),IF($K11="L",$Q11,$R11),$D11,$F11))</f>
        <v>18.780537067202637</v>
      </c>
      <c r="AK11" s="15"/>
      <c r="AL11" s="194">
        <f t="shared" si="20"/>
        <v>0.125</v>
      </c>
      <c r="AM11" s="192">
        <f t="shared" si="21"/>
        <v>5</v>
      </c>
      <c r="AN11" s="177">
        <f t="shared" si="43"/>
        <v>5.125</v>
      </c>
      <c r="AO11" s="177">
        <f t="shared" si="29"/>
        <v>5.25</v>
      </c>
      <c r="AP11" s="177">
        <f t="shared" si="29"/>
        <v>5.375</v>
      </c>
      <c r="AQ11" s="177">
        <f t="shared" si="29"/>
        <v>5.5</v>
      </c>
      <c r="AR11" s="177">
        <f t="shared" si="29"/>
        <v>5.625</v>
      </c>
      <c r="AS11" s="177">
        <f t="shared" si="29"/>
        <v>5.75</v>
      </c>
      <c r="AT11" s="177">
        <f t="shared" si="29"/>
        <v>5.875</v>
      </c>
      <c r="AU11" s="177">
        <f t="shared" si="29"/>
        <v>6</v>
      </c>
      <c r="AV11" s="177">
        <f t="shared" si="29"/>
        <v>6.125</v>
      </c>
      <c r="AW11" s="177">
        <f t="shared" si="29"/>
        <v>6.25</v>
      </c>
      <c r="AX11" s="177">
        <f t="shared" si="29"/>
        <v>6.375</v>
      </c>
      <c r="AY11" s="177">
        <f t="shared" si="29"/>
        <v>6.5</v>
      </c>
      <c r="AZ11" s="177">
        <f t="shared" si="29"/>
        <v>6.625</v>
      </c>
      <c r="BA11" s="177">
        <f t="shared" si="29"/>
        <v>6.75</v>
      </c>
      <c r="BB11" s="177">
        <f t="shared" si="29"/>
        <v>6.875</v>
      </c>
      <c r="BC11" s="177">
        <f t="shared" si="29"/>
        <v>7</v>
      </c>
      <c r="BD11" s="177">
        <f t="shared" si="29"/>
        <v>7.125</v>
      </c>
      <c r="BE11" s="177">
        <f t="shared" si="30"/>
        <v>7.25</v>
      </c>
      <c r="BF11" s="177">
        <f t="shared" si="30"/>
        <v>7.375</v>
      </c>
      <c r="BG11" s="177">
        <f t="shared" si="30"/>
        <v>7.5</v>
      </c>
      <c r="BH11" s="177">
        <f t="shared" si="30"/>
        <v>7.625</v>
      </c>
      <c r="BI11" s="177">
        <f t="shared" si="30"/>
        <v>7.75</v>
      </c>
      <c r="BJ11" s="177">
        <f t="shared" si="30"/>
        <v>7.875</v>
      </c>
      <c r="BK11" s="177">
        <f t="shared" si="30"/>
        <v>8</v>
      </c>
      <c r="BL11" s="177">
        <f t="shared" si="30"/>
        <v>8.125</v>
      </c>
      <c r="BM11" s="177">
        <f t="shared" si="30"/>
        <v>8.25</v>
      </c>
      <c r="BN11" s="177">
        <f t="shared" si="30"/>
        <v>8.375</v>
      </c>
      <c r="BO11" s="177">
        <f t="shared" si="30"/>
        <v>8.5</v>
      </c>
      <c r="BP11" s="177">
        <f t="shared" si="30"/>
        <v>8.625</v>
      </c>
      <c r="BQ11" s="177">
        <f t="shared" si="30"/>
        <v>8.75</v>
      </c>
      <c r="BR11" s="177">
        <f t="shared" si="30"/>
        <v>8.875</v>
      </c>
      <c r="BS11" s="177">
        <f t="shared" si="30"/>
        <v>9</v>
      </c>
      <c r="BT11" s="177">
        <f t="shared" si="30"/>
        <v>9.125</v>
      </c>
      <c r="BU11" s="177">
        <f t="shared" si="31"/>
        <v>9.25</v>
      </c>
      <c r="BV11" s="177">
        <f t="shared" si="31"/>
        <v>9.375</v>
      </c>
      <c r="BW11" s="177">
        <f t="shared" si="31"/>
        <v>9.5</v>
      </c>
      <c r="BX11" s="177">
        <f t="shared" si="31"/>
        <v>9.625</v>
      </c>
      <c r="BY11" s="177">
        <f t="shared" si="31"/>
        <v>9.75</v>
      </c>
      <c r="BZ11" s="177">
        <f t="shared" si="31"/>
        <v>9.875</v>
      </c>
      <c r="CA11" s="177">
        <f t="shared" si="31"/>
        <v>10</v>
      </c>
      <c r="CB11" s="177">
        <f t="shared" si="31"/>
        <v>10.125</v>
      </c>
      <c r="CC11" s="177">
        <f t="shared" si="31"/>
        <v>10.25</v>
      </c>
      <c r="CD11" s="177">
        <f t="shared" si="31"/>
        <v>10.375</v>
      </c>
      <c r="CE11" s="177">
        <f t="shared" si="31"/>
        <v>10.5</v>
      </c>
      <c r="CF11" s="177">
        <f t="shared" si="31"/>
        <v>10.625</v>
      </c>
      <c r="CG11" s="177">
        <f t="shared" si="31"/>
        <v>10.75</v>
      </c>
      <c r="CH11" s="177">
        <f t="shared" si="31"/>
        <v>10.875</v>
      </c>
      <c r="CI11" s="177">
        <f t="shared" si="31"/>
        <v>11</v>
      </c>
      <c r="CJ11" s="177">
        <f t="shared" si="31"/>
        <v>11.125</v>
      </c>
      <c r="CK11" s="177">
        <f t="shared" si="32"/>
        <v>11.25</v>
      </c>
      <c r="CL11" s="177">
        <f t="shared" si="32"/>
        <v>11.375</v>
      </c>
      <c r="CM11" s="177">
        <f t="shared" si="32"/>
        <v>11.5</v>
      </c>
      <c r="CN11" s="177">
        <f t="shared" si="32"/>
        <v>11.625</v>
      </c>
      <c r="CO11" s="177">
        <f t="shared" si="32"/>
        <v>11.75</v>
      </c>
      <c r="CP11" s="177">
        <f t="shared" si="32"/>
        <v>11.875</v>
      </c>
      <c r="CQ11" s="177">
        <f t="shared" si="32"/>
        <v>12</v>
      </c>
      <c r="CR11" s="177">
        <f t="shared" si="32"/>
        <v>12.125</v>
      </c>
      <c r="CS11" s="177">
        <f t="shared" si="32"/>
        <v>12.25</v>
      </c>
      <c r="CT11" s="177">
        <f t="shared" si="32"/>
        <v>12.375</v>
      </c>
      <c r="CU11" s="177">
        <f t="shared" si="32"/>
        <v>12.5</v>
      </c>
      <c r="CV11" s="177">
        <f t="shared" si="32"/>
        <v>12.625</v>
      </c>
      <c r="CW11" s="177">
        <f t="shared" si="32"/>
        <v>12.75</v>
      </c>
      <c r="CX11" s="177">
        <f t="shared" si="32"/>
        <v>12.875</v>
      </c>
      <c r="CY11" s="177">
        <f t="shared" si="32"/>
        <v>13</v>
      </c>
      <c r="CZ11" s="177">
        <f t="shared" si="32"/>
        <v>13.125</v>
      </c>
      <c r="DA11" s="177">
        <f t="shared" si="24"/>
        <v>13.25</v>
      </c>
      <c r="DB11" s="177">
        <f t="shared" si="24"/>
        <v>13.375</v>
      </c>
      <c r="DC11" s="177">
        <f t="shared" si="24"/>
        <v>13.5</v>
      </c>
      <c r="DD11" s="177">
        <f t="shared" si="24"/>
        <v>13.625</v>
      </c>
      <c r="DE11" s="177">
        <f t="shared" si="24"/>
        <v>13.75</v>
      </c>
      <c r="DF11" s="177">
        <f t="shared" si="24"/>
        <v>13.875</v>
      </c>
      <c r="DG11" s="177">
        <f t="shared" si="24"/>
        <v>14</v>
      </c>
      <c r="DH11" s="177">
        <f t="shared" si="24"/>
        <v>14.125</v>
      </c>
      <c r="DI11" s="177">
        <f t="shared" si="24"/>
        <v>14.25</v>
      </c>
      <c r="DJ11" s="177">
        <f t="shared" si="24"/>
        <v>14.375</v>
      </c>
      <c r="DK11" s="177">
        <f t="shared" si="24"/>
        <v>14.5</v>
      </c>
      <c r="DL11" s="177">
        <f t="shared" si="24"/>
        <v>14.625</v>
      </c>
      <c r="DM11" s="177">
        <f t="shared" si="24"/>
        <v>14.75</v>
      </c>
      <c r="DN11" s="177">
        <f t="shared" si="24"/>
        <v>14.875</v>
      </c>
      <c r="DO11" s="177">
        <f t="shared" si="24"/>
        <v>15</v>
      </c>
      <c r="DP11" s="177">
        <f t="shared" si="44"/>
        <v>15.125</v>
      </c>
      <c r="DQ11" s="177">
        <f t="shared" si="44"/>
        <v>15.25</v>
      </c>
      <c r="DR11" s="177">
        <f t="shared" si="44"/>
        <v>15.375</v>
      </c>
      <c r="DS11" s="177">
        <f t="shared" si="44"/>
        <v>15.5</v>
      </c>
      <c r="DT11" s="177">
        <f t="shared" si="44"/>
        <v>15.625</v>
      </c>
      <c r="DU11" s="177">
        <f t="shared" si="44"/>
        <v>15.75</v>
      </c>
      <c r="DV11" s="177">
        <f t="shared" si="44"/>
        <v>15.875</v>
      </c>
      <c r="DW11" s="177">
        <f t="shared" si="44"/>
        <v>16</v>
      </c>
      <c r="DX11" s="177">
        <f t="shared" si="44"/>
        <v>16.125</v>
      </c>
      <c r="DY11" s="177">
        <f t="shared" si="44"/>
        <v>16.25</v>
      </c>
      <c r="DZ11" s="177">
        <f t="shared" si="44"/>
        <v>16.375</v>
      </c>
      <c r="EA11" s="177">
        <f t="shared" si="44"/>
        <v>16.5</v>
      </c>
      <c r="EB11" s="177">
        <f t="shared" si="44"/>
        <v>16.625</v>
      </c>
      <c r="EC11" s="177">
        <f t="shared" si="44"/>
        <v>16.75</v>
      </c>
      <c r="ED11" s="177">
        <f t="shared" si="44"/>
        <v>16.875</v>
      </c>
      <c r="EE11" s="177">
        <f t="shared" si="44"/>
        <v>17</v>
      </c>
      <c r="EF11" s="177">
        <f t="shared" si="33"/>
        <v>17.125</v>
      </c>
      <c r="EG11" s="177">
        <f t="shared" si="33"/>
        <v>17.25</v>
      </c>
      <c r="EH11" s="177">
        <f t="shared" si="33"/>
        <v>17.375</v>
      </c>
      <c r="EI11" s="177">
        <f t="shared" si="33"/>
        <v>17.5</v>
      </c>
      <c r="EJ11" s="177">
        <f t="shared" si="33"/>
        <v>17.625</v>
      </c>
      <c r="EK11" s="177">
        <f t="shared" si="33"/>
        <v>17.75</v>
      </c>
      <c r="EL11" s="177">
        <f t="shared" si="33"/>
        <v>17.875</v>
      </c>
      <c r="EM11" s="177">
        <f t="shared" si="33"/>
        <v>18</v>
      </c>
      <c r="EN11" s="177">
        <f t="shared" si="33"/>
        <v>18.125</v>
      </c>
      <c r="EO11" s="177">
        <f t="shared" si="33"/>
        <v>18.25</v>
      </c>
      <c r="EP11" s="177">
        <f t="shared" si="33"/>
        <v>18.375</v>
      </c>
      <c r="EQ11" s="177">
        <f t="shared" si="33"/>
        <v>18.5</v>
      </c>
      <c r="ER11" s="177">
        <f t="shared" si="33"/>
        <v>18.625</v>
      </c>
      <c r="ES11" s="177">
        <f t="shared" si="33"/>
        <v>18.75</v>
      </c>
      <c r="ET11" s="177">
        <f t="shared" si="34"/>
        <v>18.875</v>
      </c>
      <c r="EU11" s="177">
        <f t="shared" si="34"/>
        <v>19</v>
      </c>
      <c r="EV11" s="177">
        <f t="shared" si="34"/>
        <v>19.125</v>
      </c>
      <c r="EW11" s="177">
        <f t="shared" si="34"/>
        <v>19.25</v>
      </c>
      <c r="EX11" s="177">
        <f t="shared" si="34"/>
        <v>19.375</v>
      </c>
      <c r="EY11" s="177">
        <f t="shared" si="34"/>
        <v>19.5</v>
      </c>
      <c r="EZ11" s="177">
        <f t="shared" si="34"/>
        <v>19.625</v>
      </c>
      <c r="FA11" s="177">
        <f t="shared" si="34"/>
        <v>19.75</v>
      </c>
      <c r="FB11" s="177">
        <f t="shared" si="34"/>
        <v>19.875</v>
      </c>
      <c r="FC11" s="177">
        <f t="shared" si="34"/>
        <v>20</v>
      </c>
      <c r="FD11" s="177">
        <f t="shared" si="34"/>
        <v>20.125</v>
      </c>
      <c r="FE11" s="177">
        <f t="shared" si="34"/>
        <v>20.25</v>
      </c>
      <c r="FF11" s="177">
        <f t="shared" si="34"/>
        <v>20.375</v>
      </c>
      <c r="FG11" s="177">
        <f t="shared" si="34"/>
        <v>20.5</v>
      </c>
      <c r="FH11" s="177">
        <f t="shared" si="34"/>
        <v>20.625</v>
      </c>
      <c r="FI11" s="177">
        <f t="shared" si="34"/>
        <v>20.75</v>
      </c>
      <c r="FJ11" s="177">
        <f t="shared" si="35"/>
        <v>20.875</v>
      </c>
      <c r="FK11" s="177">
        <f t="shared" si="35"/>
        <v>21</v>
      </c>
      <c r="FL11" s="177">
        <f t="shared" si="35"/>
        <v>21.125</v>
      </c>
      <c r="FM11" s="177">
        <f t="shared" si="35"/>
        <v>21.25</v>
      </c>
      <c r="FN11" s="177">
        <f t="shared" si="35"/>
        <v>21.375</v>
      </c>
      <c r="FO11" s="177">
        <f t="shared" si="35"/>
        <v>21.5</v>
      </c>
      <c r="FP11" s="177">
        <f t="shared" si="35"/>
        <v>21.625</v>
      </c>
      <c r="FQ11" s="177">
        <f t="shared" si="35"/>
        <v>21.75</v>
      </c>
      <c r="FR11" s="177">
        <f t="shared" si="35"/>
        <v>21.875</v>
      </c>
      <c r="FS11" s="177">
        <f t="shared" si="35"/>
        <v>22</v>
      </c>
      <c r="FT11" s="177">
        <f t="shared" si="35"/>
        <v>22.125</v>
      </c>
      <c r="FU11" s="177">
        <f t="shared" si="35"/>
        <v>22.25</v>
      </c>
      <c r="FV11" s="177">
        <f t="shared" si="35"/>
        <v>22.375</v>
      </c>
      <c r="FW11" s="177">
        <f t="shared" si="35"/>
        <v>22.5</v>
      </c>
      <c r="FX11" s="177">
        <f t="shared" si="35"/>
        <v>22.625</v>
      </c>
      <c r="FY11" s="177">
        <f t="shared" si="35"/>
        <v>22.75</v>
      </c>
      <c r="FZ11" s="177">
        <f t="shared" si="36"/>
        <v>22.875</v>
      </c>
      <c r="GA11" s="177">
        <f t="shared" si="36"/>
        <v>23</v>
      </c>
      <c r="GB11" s="177">
        <f t="shared" si="36"/>
        <v>23.125</v>
      </c>
      <c r="GC11" s="177">
        <f t="shared" si="36"/>
        <v>23.25</v>
      </c>
      <c r="GD11" s="177">
        <f t="shared" si="36"/>
        <v>23.375</v>
      </c>
      <c r="GE11" s="177">
        <f t="shared" si="36"/>
        <v>23.5</v>
      </c>
      <c r="GF11" s="177">
        <f t="shared" si="36"/>
        <v>23.625</v>
      </c>
      <c r="GG11" s="177">
        <f t="shared" si="36"/>
        <v>23.75</v>
      </c>
      <c r="GH11" s="177">
        <f t="shared" si="36"/>
        <v>23.875</v>
      </c>
      <c r="GI11" s="177">
        <f t="shared" si="36"/>
        <v>24</v>
      </c>
      <c r="GJ11" s="177">
        <f t="shared" si="36"/>
        <v>24.125</v>
      </c>
      <c r="GK11" s="177">
        <f t="shared" si="36"/>
        <v>24.25</v>
      </c>
      <c r="GL11" s="177">
        <f t="shared" si="36"/>
        <v>24.375</v>
      </c>
      <c r="GM11" s="177">
        <f t="shared" si="36"/>
        <v>24.5</v>
      </c>
      <c r="GN11" s="177">
        <f t="shared" si="36"/>
        <v>24.625</v>
      </c>
      <c r="GO11" s="177">
        <f t="shared" si="36"/>
        <v>24.75</v>
      </c>
      <c r="GP11" s="177">
        <f t="shared" si="37"/>
        <v>24.875</v>
      </c>
      <c r="GQ11" s="177">
        <f t="shared" si="37"/>
        <v>25</v>
      </c>
      <c r="GR11" s="177">
        <f t="shared" si="37"/>
        <v>25.125</v>
      </c>
      <c r="GS11" s="177">
        <f t="shared" si="37"/>
        <v>25.25</v>
      </c>
      <c r="GT11" s="177">
        <f t="shared" si="37"/>
        <v>25.375</v>
      </c>
      <c r="GU11" s="177">
        <f t="shared" si="37"/>
        <v>25.5</v>
      </c>
      <c r="GV11" s="177">
        <f t="shared" si="37"/>
        <v>25.625</v>
      </c>
      <c r="GW11" s="177">
        <f t="shared" si="37"/>
        <v>25.75</v>
      </c>
      <c r="GX11" s="177">
        <f t="shared" si="37"/>
        <v>25.875</v>
      </c>
      <c r="GY11" s="177">
        <f t="shared" si="37"/>
        <v>26</v>
      </c>
      <c r="GZ11" s="177">
        <f t="shared" si="37"/>
        <v>26.125</v>
      </c>
      <c r="HA11" s="177">
        <f t="shared" si="37"/>
        <v>26.25</v>
      </c>
      <c r="HB11" s="177">
        <f t="shared" si="37"/>
        <v>26.375</v>
      </c>
      <c r="HC11" s="177">
        <f t="shared" si="37"/>
        <v>26.5</v>
      </c>
      <c r="HD11" s="177">
        <f t="shared" si="37"/>
        <v>26.625</v>
      </c>
      <c r="HE11" s="177">
        <f t="shared" si="37"/>
        <v>26.75</v>
      </c>
      <c r="HF11" s="177">
        <f t="shared" si="38"/>
        <v>26.875</v>
      </c>
      <c r="HG11" s="177">
        <f t="shared" si="38"/>
        <v>27</v>
      </c>
      <c r="HH11" s="177">
        <f t="shared" si="38"/>
        <v>27.125</v>
      </c>
      <c r="HI11" s="177">
        <f t="shared" si="38"/>
        <v>27.25</v>
      </c>
      <c r="HJ11" s="177">
        <f t="shared" si="38"/>
        <v>27.375</v>
      </c>
      <c r="HK11" s="177">
        <f t="shared" si="38"/>
        <v>27.5</v>
      </c>
      <c r="HL11" s="177">
        <f t="shared" si="38"/>
        <v>27.625</v>
      </c>
      <c r="HM11" s="177">
        <f t="shared" si="38"/>
        <v>27.75</v>
      </c>
      <c r="HN11" s="177">
        <f t="shared" si="38"/>
        <v>27.875</v>
      </c>
      <c r="HO11" s="177">
        <f t="shared" si="38"/>
        <v>28</v>
      </c>
      <c r="HP11" s="177">
        <f t="shared" si="38"/>
        <v>28.125</v>
      </c>
      <c r="HQ11" s="177">
        <f t="shared" si="38"/>
        <v>28.25</v>
      </c>
      <c r="HR11" s="177">
        <f t="shared" si="38"/>
        <v>28.375</v>
      </c>
      <c r="HS11" s="177">
        <f t="shared" si="38"/>
        <v>28.5</v>
      </c>
      <c r="HT11" s="177">
        <f t="shared" si="38"/>
        <v>28.625</v>
      </c>
      <c r="HU11" s="177">
        <f t="shared" si="38"/>
        <v>28.75</v>
      </c>
      <c r="HV11" s="177">
        <f t="shared" si="39"/>
        <v>28.875</v>
      </c>
      <c r="HW11" s="177">
        <f t="shared" si="39"/>
        <v>29</v>
      </c>
      <c r="HX11" s="177">
        <f t="shared" si="39"/>
        <v>29.125</v>
      </c>
      <c r="HY11" s="177">
        <f t="shared" si="39"/>
        <v>29.25</v>
      </c>
      <c r="HZ11" s="177">
        <f t="shared" si="39"/>
        <v>29.375</v>
      </c>
      <c r="IA11" s="177">
        <f t="shared" si="39"/>
        <v>29.5</v>
      </c>
      <c r="IB11" s="177">
        <f t="shared" si="39"/>
        <v>29.625</v>
      </c>
      <c r="IC11" s="177">
        <f t="shared" si="39"/>
        <v>29.75</v>
      </c>
      <c r="ID11" s="177">
        <f t="shared" si="39"/>
        <v>29.875</v>
      </c>
      <c r="IE11" s="192">
        <f t="shared" si="23"/>
        <v>29.998999999999999</v>
      </c>
      <c r="IF11" s="193">
        <f t="shared" si="10"/>
        <v>0</v>
      </c>
      <c r="IG11" s="193">
        <f t="shared" si="40"/>
        <v>2.4811040125596298E-4</v>
      </c>
      <c r="IH11" s="193">
        <f t="shared" si="40"/>
        <v>1.1279023097237875E-3</v>
      </c>
      <c r="II11" s="193">
        <f t="shared" si="40"/>
        <v>2.6834044891464407E-3</v>
      </c>
      <c r="IJ11" s="193">
        <f t="shared" si="40"/>
        <v>4.8967384329188937E-3</v>
      </c>
      <c r="IK11" s="193">
        <f t="shared" si="40"/>
        <v>7.7261172643124567E-3</v>
      </c>
      <c r="IL11" s="193">
        <f t="shared" si="40"/>
        <v>1.1117910308806989E-2</v>
      </c>
      <c r="IM11" s="193">
        <f t="shared" si="40"/>
        <v>1.5012521919351126E-2</v>
      </c>
      <c r="IN11" s="193">
        <f t="shared" si="40"/>
        <v>1.9347765388133341E-2</v>
      </c>
      <c r="IO11" s="193">
        <f t="shared" si="40"/>
        <v>2.4060975721104466E-2</v>
      </c>
      <c r="IP11" s="193">
        <f t="shared" si="40"/>
        <v>2.9090399935962158E-2</v>
      </c>
      <c r="IQ11" s="193">
        <f t="shared" si="40"/>
        <v>3.4376136294935536E-2</v>
      </c>
      <c r="IR11" s="193">
        <f t="shared" si="40"/>
        <v>3.9860774274780589E-2</v>
      </c>
      <c r="IS11" s="193">
        <f t="shared" si="40"/>
        <v>4.5489826972644566E-2</v>
      </c>
      <c r="IT11" s="193">
        <f t="shared" si="40"/>
        <v>5.1212014719824693E-2</v>
      </c>
      <c r="IU11" s="193">
        <f t="shared" si="40"/>
        <v>5.6979439380816642E-2</v>
      </c>
      <c r="IV11" s="193">
        <f t="shared" si="40"/>
        <v>6.2747676879148923E-2</v>
      </c>
      <c r="IW11" s="193">
        <f t="shared" si="40"/>
        <v>6.8475807770792846E-2</v>
      </c>
      <c r="IX11" s="193">
        <f t="shared" si="40"/>
        <v>7.4126400501300344E-2</v>
      </c>
      <c r="IY11" s="193">
        <f t="shared" si="40"/>
        <v>7.9665458388503418E-2</v>
      </c>
      <c r="IZ11" s="193">
        <f t="shared" si="40"/>
        <v>8.5062338811533647E-2</v>
      </c>
      <c r="JA11" s="193">
        <f t="shared" si="40"/>
        <v>9.0289651218084327E-2</v>
      </c>
      <c r="JB11" s="193">
        <f t="shared" si="40"/>
        <v>9.532313916942993E-2</v>
      </c>
      <c r="JC11" s="193">
        <f t="shared" si="40"/>
        <v>0.10014155058609435</v>
      </c>
      <c r="JD11" s="193">
        <f t="shared" si="40"/>
        <v>0.10472649954215445</v>
      </c>
      <c r="JE11" s="193">
        <f t="shared" si="40"/>
        <v>0.10906232231860503</v>
      </c>
      <c r="JF11" s="193">
        <f t="shared" si="40"/>
        <v>0.11313592992100024</v>
      </c>
      <c r="JG11" s="193">
        <f t="shared" si="40"/>
        <v>0.1169366588616948</v>
      </c>
      <c r="JH11" s="193">
        <f t="shared" si="40"/>
        <v>0.12045612167923211</v>
      </c>
      <c r="JI11" s="193">
        <f t="shared" si="40"/>
        <v>0.12368805839969499</v>
      </c>
      <c r="JJ11" s="193">
        <f t="shared" si="40"/>
        <v>0.12662818992441682</v>
      </c>
      <c r="JK11" s="193">
        <f t="shared" si="40"/>
        <v>0.12927407414570838</v>
      </c>
      <c r="JL11" s="193">
        <f t="shared" si="40"/>
        <v>0.13162496543982496</v>
      </c>
      <c r="JM11" s="193">
        <f t="shared" si="40"/>
        <v>0.13368167805856893</v>
      </c>
      <c r="JN11" s="193">
        <f t="shared" si="40"/>
        <v>0.13544645383323636</v>
      </c>
      <c r="JO11" s="193">
        <f t="shared" si="40"/>
        <v>0.13692283451354922</v>
      </c>
      <c r="JP11" s="193">
        <f t="shared" si="40"/>
        <v>0.13811553898695203</v>
      </c>
      <c r="JQ11" s="193">
        <f t="shared" si="40"/>
        <v>0.13903034555794727</v>
      </c>
      <c r="JR11" s="193">
        <f t="shared" si="40"/>
        <v>0.13967397941115403</v>
      </c>
      <c r="JS11" s="193">
        <f t="shared" si="40"/>
        <v>0.14005400533401871</v>
      </c>
      <c r="JT11" s="193">
        <f t="shared" si="40"/>
        <v>0.14017872573434739</v>
      </c>
      <c r="JU11" s="193">
        <f t="shared" si="40"/>
        <v>0.14005708395305513</v>
      </c>
      <c r="JV11" s="193">
        <f t="shared" si="40"/>
        <v>0.13969857284289167</v>
      </c>
      <c r="JW11" s="193">
        <f t="shared" si="40"/>
        <v>0.13911314855869131</v>
      </c>
      <c r="JX11" s="193">
        <f t="shared" si="40"/>
        <v>0.13831114948331721</v>
      </c>
      <c r="JY11" s="193">
        <f t="shared" si="40"/>
        <v>0.13730322019541352</v>
      </c>
      <c r="JZ11" s="193">
        <f t="shared" si="40"/>
        <v>0.13610024036991505</v>
      </c>
      <c r="KA11" s="193">
        <f t="shared" si="40"/>
        <v>0.13471325848962595</v>
      </c>
      <c r="KB11" s="193">
        <f t="shared" si="40"/>
        <v>0.13315343023574475</v>
      </c>
      <c r="KC11" s="193">
        <f t="shared" si="40"/>
        <v>0.13143196141671612</v>
      </c>
      <c r="KD11" s="193">
        <f t="shared" si="40"/>
        <v>0.12956005528798747</v>
      </c>
      <c r="KE11" s="193">
        <f t="shared" si="40"/>
        <v>0.12754886410993624</v>
      </c>
      <c r="KF11" s="193">
        <f t="shared" si="40"/>
        <v>0.12540944478723659</v>
      </c>
      <c r="KG11" s="193">
        <f t="shared" si="40"/>
        <v>0.12315271843008753</v>
      </c>
      <c r="KH11" s="193">
        <f t="shared" si="40"/>
        <v>0.12078943367589259</v>
      </c>
      <c r="KI11" s="193">
        <f t="shared" si="40"/>
        <v>0.11833013360904847</v>
      </c>
      <c r="KJ11" s="193">
        <f t="shared" si="40"/>
        <v>0.11578512611634678</v>
      </c>
      <c r="KK11" s="193">
        <f t="shared" si="40"/>
        <v>0.11316445751603517</v>
      </c>
      <c r="KL11" s="193">
        <f t="shared" si="40"/>
        <v>0.11047788929973061</v>
      </c>
      <c r="KM11" s="193">
        <f t="shared" si="40"/>
        <v>0.10773487782805617</v>
      </c>
      <c r="KN11" s="193">
        <f t="shared" si="40"/>
        <v>0.10494455682301181</v>
      </c>
      <c r="KO11" s="193">
        <f t="shared" si="40"/>
        <v>0.1021157225026373</v>
      </c>
      <c r="KP11" s="193">
        <f t="shared" si="40"/>
        <v>9.9256821206417947E-2</v>
      </c>
      <c r="KQ11" s="193">
        <f t="shared" si="40"/>
        <v>9.6375939363080948E-2</v>
      </c>
      <c r="KR11" s="193">
        <f t="shared" si="26"/>
        <v>9.3480795655884991E-2</v>
      </c>
      <c r="KS11" s="193">
        <f t="shared" si="41"/>
        <v>9.0578735244179268E-2</v>
      </c>
      <c r="KT11" s="193">
        <f t="shared" si="41"/>
        <v>8.7676725903866562E-2</v>
      </c>
      <c r="KU11" s="193">
        <f t="shared" si="41"/>
        <v>8.4781355953416432E-2</v>
      </c>
      <c r="KV11" s="193">
        <f t="shared" si="41"/>
        <v>8.189883383620998E-2</v>
      </c>
      <c r="KW11" s="193">
        <f t="shared" si="41"/>
        <v>7.9034989234232148E-2</v>
      </c>
      <c r="KX11" s="193">
        <f t="shared" si="41"/>
        <v>7.6195275592436579E-2</v>
      </c>
      <c r="KY11" s="193">
        <f t="shared" si="41"/>
        <v>7.3384773937474432E-2</v>
      </c>
      <c r="KZ11" s="193">
        <f t="shared" si="41"/>
        <v>7.0608197878875664E-2</v>
      </c>
      <c r="LA11" s="193">
        <f t="shared" si="41"/>
        <v>6.7869899685193372E-2</v>
      </c>
      <c r="LB11" s="193">
        <f t="shared" si="41"/>
        <v>6.5173877332041566E-2</v>
      </c>
      <c r="LC11" s="193">
        <f t="shared" si="41"/>
        <v>6.2523782423369922E-2</v>
      </c>
      <c r="LD11" s="193">
        <f t="shared" si="41"/>
        <v>5.9922928891706799E-2</v>
      </c>
      <c r="LE11" s="193">
        <f t="shared" si="41"/>
        <v>5.7374302387456576E-2</v>
      </c>
      <c r="LF11" s="193">
        <f t="shared" si="41"/>
        <v>5.4880570271646743E-2</v>
      </c>
      <c r="LG11" s="193">
        <f t="shared" si="41"/>
        <v>5.2444092130777428E-2</v>
      </c>
      <c r="LH11" s="193">
        <f t="shared" si="41"/>
        <v>5.0066930736620607E-2</v>
      </c>
      <c r="LI11" s="193">
        <f t="shared" si="41"/>
        <v>4.7750863377941412E-2</v>
      </c>
      <c r="LJ11" s="193">
        <f t="shared" si="41"/>
        <v>4.5497393495167293E-2</v>
      </c>
      <c r="LK11" s="193">
        <f t="shared" si="41"/>
        <v>4.3307762552997439E-2</v>
      </c>
      <c r="LL11" s="193">
        <f t="shared" si="41"/>
        <v>4.1182962089832735E-2</v>
      </c>
      <c r="LM11" s="193">
        <f t="shared" si="41"/>
        <v>3.9123745886696121E-2</v>
      </c>
      <c r="LN11" s="193">
        <f t="shared" si="41"/>
        <v>3.7130642202016999E-2</v>
      </c>
      <c r="LO11" s="193">
        <f t="shared" si="41"/>
        <v>3.5203966022251655E-2</v>
      </c>
      <c r="LP11" s="193">
        <f t="shared" si="41"/>
        <v>3.3343831281816547E-2</v>
      </c>
      <c r="LQ11" s="193">
        <f t="shared" si="41"/>
        <v>3.1550163009208473E-2</v>
      </c>
      <c r="LR11" s="193">
        <f t="shared" si="41"/>
        <v>2.9822709359481427E-2</v>
      </c>
      <c r="LS11" s="193">
        <f t="shared" si="41"/>
        <v>2.816105349643799E-2</v>
      </c>
      <c r="LT11" s="193">
        <f t="shared" si="41"/>
        <v>2.6564625290974808E-2</v>
      </c>
      <c r="LU11" s="193">
        <f t="shared" si="41"/>
        <v>2.5032712804993622E-2</v>
      </c>
      <c r="LV11" s="193">
        <f t="shared" si="41"/>
        <v>2.3564473533155387E-2</v>
      </c>
      <c r="LW11" s="193">
        <f t="shared" si="41"/>
        <v>2.2158945377507833E-2</v>
      </c>
      <c r="LX11" s="193">
        <f t="shared" si="41"/>
        <v>2.0815057332665282E-2</v>
      </c>
      <c r="LY11" s="193">
        <f t="shared" si="41"/>
        <v>1.9531639861754539E-2</v>
      </c>
      <c r="LZ11" s="193">
        <f t="shared" si="41"/>
        <v>1.8307434945770858E-2</v>
      </c>
      <c r="MA11" s="193">
        <f t="shared" si="41"/>
        <v>1.7141105791307964E-2</v>
      </c>
      <c r="MB11" s="193">
        <f t="shared" si="41"/>
        <v>1.6031246183840619E-2</v>
      </c>
      <c r="MC11" s="193">
        <f t="shared" si="41"/>
        <v>1.4976389475845458E-2</v>
      </c>
      <c r="MD11" s="193">
        <f t="shared" si="41"/>
        <v>1.3975017201049225E-2</v>
      </c>
      <c r="ME11" s="193">
        <f t="shared" si="41"/>
        <v>1.3025567307992951E-2</v>
      </c>
      <c r="MF11" s="193">
        <f t="shared" si="41"/>
        <v>1.2126442007898294E-2</v>
      </c>
      <c r="MG11" s="193">
        <f t="shared" si="41"/>
        <v>1.1276015233518549E-2</v>
      </c>
      <c r="MH11" s="193">
        <f t="shared" si="41"/>
        <v>1.047263970725599E-2</v>
      </c>
      <c r="MI11" s="193">
        <f t="shared" si="41"/>
        <v>9.7146536183275994E-3</v>
      </c>
      <c r="MJ11" s="193">
        <f t="shared" si="41"/>
        <v>9.0003869101677667E-3</v>
      </c>
      <c r="MK11" s="193">
        <f t="shared" si="41"/>
        <v>8.3281671805692757E-3</v>
      </c>
      <c r="ML11" s="193">
        <f t="shared" si="41"/>
        <v>7.6963251982865325E-3</v>
      </c>
      <c r="MM11" s="193">
        <f t="shared" si="41"/>
        <v>7.1032000409569605E-3</v>
      </c>
      <c r="MN11" s="193">
        <f t="shared" si="41"/>
        <v>6.5471438602441711E-3</v>
      </c>
      <c r="MO11" s="193">
        <f t="shared" si="41"/>
        <v>6.0265262810676578E-3</v>
      </c>
      <c r="MP11" s="193">
        <f t="shared" si="41"/>
        <v>5.5397384426641031E-3</v>
      </c>
      <c r="MQ11" s="193">
        <f t="shared" si="41"/>
        <v>5.0851966900255265E-3</v>
      </c>
      <c r="MR11" s="193">
        <f t="shared" si="41"/>
        <v>4.6613459249822495E-3</v>
      </c>
      <c r="MS11" s="193">
        <f t="shared" si="41"/>
        <v>4.2666626268470466E-3</v>
      </c>
      <c r="MT11" s="193">
        <f t="shared" si="41"/>
        <v>3.899657553111965E-3</v>
      </c>
      <c r="MU11" s="193">
        <f t="shared" si="41"/>
        <v>3.5588781311954626E-3</v>
      </c>
      <c r="MV11" s="193">
        <f t="shared" si="41"/>
        <v>3.2429105526756334E-3</v>
      </c>
      <c r="MW11" s="193">
        <f t="shared" si="41"/>
        <v>2.9503815818187023E-3</v>
      </c>
      <c r="MX11" s="193">
        <f t="shared" si="41"/>
        <v>2.6799600905233261E-3</v>
      </c>
      <c r="MY11" s="193">
        <f t="shared" si="41"/>
        <v>2.4303583320525223E-3</v>
      </c>
      <c r="MZ11" s="193">
        <f t="shared" si="41"/>
        <v>2.2003329661191774E-3</v>
      </c>
      <c r="NA11" s="193">
        <f t="shared" si="41"/>
        <v>1.9886858480308205E-3</v>
      </c>
      <c r="NB11" s="193">
        <f t="shared" si="41"/>
        <v>1.7942645946867034E-3</v>
      </c>
      <c r="NC11" s="193">
        <f t="shared" si="41"/>
        <v>1.6159629402580544E-3</v>
      </c>
      <c r="ND11" s="193">
        <f t="shared" si="27"/>
        <v>1.4527208943734297E-3</v>
      </c>
      <c r="NE11" s="193">
        <f t="shared" si="42"/>
        <v>1.3035247155773295E-3</v>
      </c>
      <c r="NF11" s="193">
        <f t="shared" si="42"/>
        <v>1.167406712734713E-3</v>
      </c>
      <c r="NG11" s="193">
        <f t="shared" si="42"/>
        <v>1.043444886918851E-3</v>
      </c>
      <c r="NH11" s="193">
        <f t="shared" si="42"/>
        <v>9.3076242614790593E-4</v>
      </c>
      <c r="NI11" s="193">
        <f t="shared" si="42"/>
        <v>8.2852706512871451E-4</v>
      </c>
      <c r="NJ11" s="193">
        <f t="shared" si="42"/>
        <v>7.3595032192732483E-4</v>
      </c>
      <c r="NK11" s="193">
        <f t="shared" si="42"/>
        <v>6.5228662321704987E-4</v>
      </c>
      <c r="NL11" s="193">
        <f t="shared" si="42"/>
        <v>5.7683232945844793E-4</v>
      </c>
      <c r="NM11" s="193">
        <f t="shared" si="42"/>
        <v>5.089246710442485E-4</v>
      </c>
      <c r="NN11" s="193">
        <f t="shared" si="42"/>
        <v>4.4794060609785856E-4</v>
      </c>
      <c r="NO11" s="193">
        <f t="shared" si="42"/>
        <v>3.9329561024909908E-4</v>
      </c>
      <c r="NP11" s="193">
        <f t="shared" si="42"/>
        <v>3.4444240832737867E-4</v>
      </c>
      <c r="NQ11" s="193">
        <f t="shared" si="42"/>
        <v>3.008696575127207E-4</v>
      </c>
      <c r="NR11" s="193">
        <f t="shared" si="42"/>
        <v>2.6210059107111661E-4</v>
      </c>
      <c r="NS11" s="193">
        <f t="shared" si="42"/>
        <v>2.2769163137458526E-4</v>
      </c>
      <c r="NT11" s="193">
        <f t="shared" si="42"/>
        <v>1.9723098047004904E-4</v>
      </c>
      <c r="NU11" s="193">
        <f t="shared" si="42"/>
        <v>1.7033719601676711E-4</v>
      </c>
      <c r="NV11" s="193">
        <f t="shared" si="42"/>
        <v>1.4665775996140375E-4</v>
      </c>
      <c r="NW11" s="193">
        <f t="shared" si="42"/>
        <v>1.2586764686471614E-4</v>
      </c>
      <c r="NX11" s="193">
        <f t="shared" si="42"/>
        <v>1.0766789833619761E-4</v>
      </c>
      <c r="NY11" s="193">
        <f t="shared" si="42"/>
        <v>9.1784209574452709E-5</v>
      </c>
      <c r="NZ11" s="193">
        <f t="shared" si="42"/>
        <v>7.7965533553364742E-5</v>
      </c>
      <c r="OA11" s="193">
        <f t="shared" si="42"/>
        <v>6.5982707938826464E-5</v>
      </c>
      <c r="OB11" s="193">
        <f t="shared" si="42"/>
        <v>5.5627109369521362E-5</v>
      </c>
      <c r="OC11" s="193">
        <f t="shared" si="42"/>
        <v>4.6709339289461424E-5</v>
      </c>
      <c r="OD11" s="193">
        <f t="shared" si="42"/>
        <v>3.9057945081132591E-5</v>
      </c>
      <c r="OE11" s="193">
        <f t="shared" si="42"/>
        <v>3.251817981755517E-5</v>
      </c>
      <c r="OF11" s="193">
        <f t="shared" si="42"/>
        <v>2.6950803530618736E-5</v>
      </c>
      <c r="OG11" s="193">
        <f t="shared" si="42"/>
        <v>2.2230928482943432E-5</v>
      </c>
      <c r="OH11" s="193">
        <f t="shared" si="42"/>
        <v>1.8246910532417315E-5</v>
      </c>
      <c r="OI11" s="193">
        <f t="shared" si="42"/>
        <v>1.4899288293540144E-5</v>
      </c>
      <c r="OJ11" s="193">
        <f t="shared" si="42"/>
        <v>1.2099771428814222E-5</v>
      </c>
      <c r="OK11" s="193">
        <f t="shared" si="42"/>
        <v>9.7702790475856498E-6</v>
      </c>
      <c r="OL11" s="193">
        <f t="shared" si="42"/>
        <v>7.8420288498479719E-6</v>
      </c>
      <c r="OM11" s="193">
        <f t="shared" si="42"/>
        <v>6.2546773293639801E-6</v>
      </c>
      <c r="ON11" s="193">
        <f t="shared" si="42"/>
        <v>4.9555110447658297E-6</v>
      </c>
      <c r="OO11" s="193">
        <f t="shared" si="42"/>
        <v>3.8986886797073011E-6</v>
      </c>
      <c r="OP11" s="193">
        <f t="shared" si="42"/>
        <v>3.0445333442263684E-6</v>
      </c>
      <c r="OQ11" s="193">
        <f t="shared" si="42"/>
        <v>2.3588743197264829E-6</v>
      </c>
      <c r="OR11" s="193">
        <f t="shared" si="42"/>
        <v>1.8124372198034195E-6</v>
      </c>
      <c r="OS11" s="193">
        <f t="shared" si="42"/>
        <v>1.380281328860538E-6</v>
      </c>
      <c r="OT11" s="193">
        <f t="shared" si="42"/>
        <v>1.0412826903128992E-6</v>
      </c>
      <c r="OU11" s="193">
        <f t="shared" si="42"/>
        <v>7.7766134634070466E-7</v>
      </c>
      <c r="OV11" s="193">
        <f t="shared" si="42"/>
        <v>5.7455098169288135E-7</v>
      </c>
      <c r="OW11" s="193">
        <f t="shared" si="42"/>
        <v>4.1960909495418572E-7</v>
      </c>
      <c r="OX11" s="193">
        <f t="shared" si="42"/>
        <v>3.0266571188107557E-7</v>
      </c>
      <c r="OY11" s="193">
        <f t="shared" si="42"/>
        <v>2.1540856670237267E-7</v>
      </c>
      <c r="OZ11" s="193">
        <f t="shared" si="42"/>
        <v>1.5110260840332147E-7</v>
      </c>
      <c r="PA11" s="193">
        <f t="shared" si="42"/>
        <v>1.0434163960991543E-7</v>
      </c>
      <c r="PB11" s="193">
        <f t="shared" si="42"/>
        <v>7.0829865319768165E-8</v>
      </c>
      <c r="PC11" s="193">
        <f t="shared" si="42"/>
        <v>4.7191116851322269E-8</v>
      </c>
      <c r="PD11" s="193">
        <f t="shared" si="42"/>
        <v>3.0803522379554268E-8</v>
      </c>
      <c r="PE11" s="193">
        <f t="shared" si="42"/>
        <v>1.9657418576577755E-8</v>
      </c>
      <c r="PF11" s="193">
        <f t="shared" si="42"/>
        <v>1.2234337370562747E-8</v>
      </c>
      <c r="PG11" s="193">
        <f t="shared" si="42"/>
        <v>7.4049567742058651E-9</v>
      </c>
      <c r="PH11" s="193">
        <f t="shared" si="42"/>
        <v>4.3439741188328262E-9</v>
      </c>
      <c r="PI11" s="193">
        <f t="shared" si="42"/>
        <v>2.4599427720278116E-9</v>
      </c>
      <c r="PJ11" s="193">
        <f t="shared" si="42"/>
        <v>1.3382083302535845E-9</v>
      </c>
      <c r="PK11" s="193">
        <f t="shared" si="42"/>
        <v>6.9518608225744637E-10</v>
      </c>
      <c r="PL11" s="193">
        <f t="shared" si="42"/>
        <v>3.423368566821842E-10</v>
      </c>
      <c r="PM11" s="193">
        <f t="shared" si="42"/>
        <v>1.5832172358881246E-10</v>
      </c>
      <c r="PN11" s="193">
        <f t="shared" si="42"/>
        <v>6.7945842104773849E-11</v>
      </c>
      <c r="PO11" s="193">
        <f t="shared" si="42"/>
        <v>2.6636364217531094E-11</v>
      </c>
      <c r="PP11" s="193">
        <f t="shared" si="28"/>
        <v>9.3369478024468593E-12</v>
      </c>
      <c r="PQ11" s="193">
        <f t="shared" si="14"/>
        <v>2.8402305130329574E-12</v>
      </c>
      <c r="PR11" s="193">
        <f t="shared" si="14"/>
        <v>7.175999986286035E-13</v>
      </c>
      <c r="PS11" s="193">
        <f t="shared" si="14"/>
        <v>1.4069387721302666E-13</v>
      </c>
      <c r="PT11" s="193">
        <f t="shared" si="14"/>
        <v>1.9102199036687867E-14</v>
      </c>
      <c r="PU11" s="193">
        <f t="shared" si="14"/>
        <v>1.4508001264160006E-15</v>
      </c>
      <c r="PV11" s="193">
        <f t="shared" si="14"/>
        <v>3.8171033818514435E-17</v>
      </c>
      <c r="PW11" s="193">
        <f t="shared" si="14"/>
        <v>7.5402666678916875E-20</v>
      </c>
      <c r="PX11" s="193">
        <f t="shared" si="14"/>
        <v>1.0234239341099649E-38</v>
      </c>
    </row>
    <row r="12" spans="1:441" x14ac:dyDescent="0.45">
      <c r="A12" s="20">
        <v>9</v>
      </c>
      <c r="B12" s="134"/>
      <c r="C12" s="279"/>
      <c r="D12" s="280">
        <f t="shared" si="15"/>
        <v>1</v>
      </c>
      <c r="E12" s="281">
        <v>2</v>
      </c>
      <c r="F12" s="280">
        <f t="shared" si="16"/>
        <v>4</v>
      </c>
      <c r="G12" s="279"/>
      <c r="H12" s="135"/>
      <c r="I12" s="110">
        <f t="shared" si="17"/>
        <v>1</v>
      </c>
      <c r="J12" s="21">
        <f t="shared" si="18"/>
        <v>33.333333333333329</v>
      </c>
      <c r="K12" s="22" t="str">
        <f t="shared" si="19"/>
        <v>R</v>
      </c>
      <c r="L12" s="23" t="str">
        <f>IF(J12="","",IF(OR($J12&lt;Skew!$B$3,$J12=Skew!$B$3),IF($J12&gt;Skew!$C$3,Skew!$A$3,IF($J12&gt;Skew!$C$4,Skew!$A$4,IF($J12&gt;Skew!$C$5,Skew!$A$5,IF($J12&gt;Skew!$C$6,Skew!$A$6,IF($J12&gt;Skew!$C$7,Skew!$A$7,IF($J12&gt;Skew!$C$8,Skew!$A$8,IF($J12&gt;Skew!$C$9,Skew!$A$9,IF($J12&gt;Skew!$C$10,Skew!$A$10,IF($J12&gt;Skew!$C$11,Skew!$A$11,IF($J12&gt;Skew!$C$12,Skew!$A$12,IF($J12&gt;Skew!$C$13,Skew!$A$13,IF($J12&gt;Skew!$C$14,Skew!$A$14,IF($J12&gt;Skew!$C$15,Skew!$A$15,IF($J12&gt;Skew!$C$16,Skew!$A$16,Skew!$A$17)
)))))))))))))))</f>
        <v>Slight skew</v>
      </c>
      <c r="M12" s="22">
        <f>IF(J12="","",MATCH(L12,Skew!$A$3:$A$17,0))</f>
        <v>3</v>
      </c>
      <c r="N12" s="22">
        <f t="shared" si="0"/>
        <v>2.5</v>
      </c>
      <c r="O12" s="24" t="s">
        <v>53</v>
      </c>
      <c r="P12" s="22">
        <f>IF(OR(J12="",O12=""),"",MATCH(O12,Confidence!$A$3:$A$12,0))</f>
        <v>2</v>
      </c>
      <c r="Q12" s="25">
        <f t="shared" si="1"/>
        <v>8</v>
      </c>
      <c r="R12" s="25">
        <f t="shared" si="2"/>
        <v>15</v>
      </c>
      <c r="S12" s="22"/>
      <c r="T12" s="102">
        <f t="shared" si="3"/>
        <v>2.0434000000000001</v>
      </c>
      <c r="U12" s="102">
        <f t="shared" si="4"/>
        <v>0.29159999999999997</v>
      </c>
      <c r="V12" s="37">
        <f t="shared" si="5"/>
        <v>8.5030559999999977E-2</v>
      </c>
      <c r="W12" s="115">
        <v>2</v>
      </c>
      <c r="X12" s="204">
        <f>IF(AND(D12&gt;0,E12&gt;0,F12&gt;0,Q12&gt;0,R12&gt;0,W12&gt;0,NOT(O12="")),ABS(VLOOKUP($W$1,VLookups!$A$30:$B$31,2,FALSE)-_xlfn.BETA.DIST(W12,IF(K12="L",R12,Q12),IF(K12="L",Q12,R12),TRUE,D12,F12)),"")</f>
        <v>0.45994771358391151</v>
      </c>
      <c r="Y12" s="112">
        <f>IF(OR($Q12="",$R12=""),"",_xlfn.BETA.INV(ABS(VLOOKUP($W$1,VLookups!$A$30:$B$31,2,FALSE)-Y$3),IF($K12="L",$R12,$Q12),IF($K12="L",$Q12,$R12),$D12,$F12))</f>
        <v>2.2905438601621069</v>
      </c>
      <c r="Z12" s="113">
        <f>IF(OR($Q12="",$R12=""),"",_xlfn.BETA.INV(ABS(VLOOKUP($W$1,VLookups!$A$30:$B$31,2,FALSE)-Z$3),IF($K12="L",$R12,$Q12),IF($K12="L",$Q12,$R12),$D12,$F12))</f>
        <v>2.5463702278252862</v>
      </c>
      <c r="AA12" s="112">
        <f>IF(OR($Q12="",$R12=""),"",_xlfn.BETA.INV(ABS(VLOOKUP($W$1,VLookups!$A$30:$B$31,2,FALSE)-AA$3),IF($K12="L",$R12,$Q12),IF($K12="L",$Q12,$R12),$D12,$F12))</f>
        <v>1.67450065304666</v>
      </c>
      <c r="AB12" s="113">
        <f>IF(OR($Q12="",$R12=""),"",_xlfn.BETA.INV(ABS(VLOOKUP($W$1,VLookups!$A$30:$B$31,2,FALSE)-AB$3),IF($K12="L",$R12,$Q12),IF($K12="L",$Q12,$R12),$D12,$F12))</f>
        <v>1.789163585009022</v>
      </c>
      <c r="AC12" s="112">
        <f>IF(OR($Q12="",$R12=""),"",_xlfn.BETA.INV(ABS(VLOOKUP($W$1,VLookups!$A$30:$B$31,2,FALSE)-AC$3),IF($K12="L",$R12,$Q12),IF($K12="L",$Q12,$R12),$D12,$F12))</f>
        <v>1.8769535889390683</v>
      </c>
      <c r="AD12" s="113">
        <f>IF(OR($Q12="",$R12=""),"",_xlfn.BETA.INV(ABS(VLOOKUP($W$1,VLookups!$A$30:$B$31,2,FALSE)-AD$3),IF($K12="L",$R12,$Q12),IF($K12="L",$Q12,$R12),$D12,$F12))</f>
        <v>1.9549545885565176</v>
      </c>
      <c r="AE12" s="112">
        <f>IF(OR($Q12="",$R12=""),"",_xlfn.BETA.INV(ABS(VLOOKUP($W$1,VLookups!$A$30:$B$31,2,FALSE)-AE$3),IF($K12="L",$R12,$Q12),IF($K12="L",$Q12,$R12),$D12,$F12))</f>
        <v>2.0300349869653322</v>
      </c>
      <c r="AF12" s="113">
        <f>IF(OR($Q12="",$R12=""),"",_xlfn.BETA.INV(ABS(VLOOKUP($W$1,VLookups!$A$30:$B$31,2,FALSE)-AF$3),IF($K12="L",$R12,$Q12),IF($K12="L",$Q12,$R12),$D12,$F12))</f>
        <v>2.1069106130490081</v>
      </c>
      <c r="AG12" s="112">
        <f>IF(OR($Q12="",$R12=""),"",_xlfn.BETA.INV(ABS(VLOOKUP($W$1,VLookups!$A$30:$B$31,2,FALSE)-AG$3),IF($K12="L",$R12,$Q12),IF($K12="L",$Q12,$R12),$D12,$F12))</f>
        <v>2.19078572473917</v>
      </c>
      <c r="AH12" s="113">
        <f>IF(OR($Q12="",$R12=""),"",_xlfn.BETA.INV(ABS(VLOOKUP($W$1,VLookups!$A$30:$B$31,2,FALSE)-AH$3),IF($K12="L",$R12,$Q12),IF($K12="L",$Q12,$R12),$D12,$F12))</f>
        <v>2.2905438601621069</v>
      </c>
      <c r="AI12" s="112">
        <f>IF(OR($Q12="",$R12=""),"",_xlfn.BETA.INV(ABS(VLOOKUP($W$1,VLookups!$A$30:$B$31,2,FALSE)-AI$3),IF($K12="L",$R12,$Q12),IF($K12="L",$Q12,$R12),$D12,$F12))</f>
        <v>2.4305238155578244</v>
      </c>
      <c r="AJ12" s="113">
        <f>IF(OR($Q12="",$R12=""),"",_xlfn.BETA.INV(ABS(VLOOKUP($W$1,VLookups!$A$30:$B$31,2,FALSE)-AJ$3),IF($K12="L",$R12,$Q12),IF($K12="L",$Q12,$R12),$D12,$F12))</f>
        <v>2.7605185474136613</v>
      </c>
      <c r="AK12" s="15"/>
      <c r="AL12" s="194">
        <f t="shared" si="20"/>
        <v>1.4999999999999999E-2</v>
      </c>
      <c r="AM12" s="192">
        <f t="shared" si="21"/>
        <v>1</v>
      </c>
      <c r="AN12" s="177">
        <f t="shared" si="43"/>
        <v>1.0149999999999999</v>
      </c>
      <c r="AO12" s="177">
        <f t="shared" si="29"/>
        <v>1.0299999999999998</v>
      </c>
      <c r="AP12" s="177">
        <f t="shared" si="29"/>
        <v>1.0449999999999997</v>
      </c>
      <c r="AQ12" s="177">
        <f t="shared" si="29"/>
        <v>1.0599999999999996</v>
      </c>
      <c r="AR12" s="177">
        <f t="shared" si="29"/>
        <v>1.0749999999999995</v>
      </c>
      <c r="AS12" s="177">
        <f t="shared" si="29"/>
        <v>1.0899999999999994</v>
      </c>
      <c r="AT12" s="177">
        <f t="shared" si="29"/>
        <v>1.1049999999999993</v>
      </c>
      <c r="AU12" s="177">
        <f t="shared" si="29"/>
        <v>1.1199999999999992</v>
      </c>
      <c r="AV12" s="177">
        <f t="shared" si="29"/>
        <v>1.1349999999999991</v>
      </c>
      <c r="AW12" s="177">
        <f t="shared" si="29"/>
        <v>1.149999999999999</v>
      </c>
      <c r="AX12" s="177">
        <f t="shared" si="29"/>
        <v>1.1649999999999989</v>
      </c>
      <c r="AY12" s="177">
        <f t="shared" si="29"/>
        <v>1.1799999999999988</v>
      </c>
      <c r="AZ12" s="177">
        <f t="shared" si="29"/>
        <v>1.1949999999999987</v>
      </c>
      <c r="BA12" s="177">
        <f t="shared" si="29"/>
        <v>1.2099999999999986</v>
      </c>
      <c r="BB12" s="177">
        <f t="shared" si="29"/>
        <v>1.2249999999999985</v>
      </c>
      <c r="BC12" s="177">
        <f t="shared" si="29"/>
        <v>1.2399999999999984</v>
      </c>
      <c r="BD12" s="177">
        <f t="shared" si="29"/>
        <v>1.2549999999999983</v>
      </c>
      <c r="BE12" s="177">
        <f t="shared" si="30"/>
        <v>1.2699999999999982</v>
      </c>
      <c r="BF12" s="177">
        <f t="shared" si="30"/>
        <v>1.2849999999999981</v>
      </c>
      <c r="BG12" s="177">
        <f t="shared" si="30"/>
        <v>1.299999999999998</v>
      </c>
      <c r="BH12" s="177">
        <f t="shared" si="30"/>
        <v>1.3149999999999979</v>
      </c>
      <c r="BI12" s="177">
        <f t="shared" si="30"/>
        <v>1.3299999999999979</v>
      </c>
      <c r="BJ12" s="177">
        <f t="shared" si="30"/>
        <v>1.3449999999999978</v>
      </c>
      <c r="BK12" s="177">
        <f t="shared" si="30"/>
        <v>1.3599999999999977</v>
      </c>
      <c r="BL12" s="177">
        <f t="shared" si="30"/>
        <v>1.3749999999999976</v>
      </c>
      <c r="BM12" s="177">
        <f t="shared" si="30"/>
        <v>1.3899999999999975</v>
      </c>
      <c r="BN12" s="177">
        <f t="shared" si="30"/>
        <v>1.4049999999999974</v>
      </c>
      <c r="BO12" s="177">
        <f t="shared" si="30"/>
        <v>1.4199999999999973</v>
      </c>
      <c r="BP12" s="177">
        <f t="shared" si="30"/>
        <v>1.4349999999999972</v>
      </c>
      <c r="BQ12" s="177">
        <f t="shared" si="30"/>
        <v>1.4499999999999971</v>
      </c>
      <c r="BR12" s="177">
        <f t="shared" si="30"/>
        <v>1.464999999999997</v>
      </c>
      <c r="BS12" s="177">
        <f t="shared" si="30"/>
        <v>1.4799999999999969</v>
      </c>
      <c r="BT12" s="177">
        <f t="shared" si="30"/>
        <v>1.4949999999999968</v>
      </c>
      <c r="BU12" s="177">
        <f t="shared" si="31"/>
        <v>1.5099999999999967</v>
      </c>
      <c r="BV12" s="177">
        <f t="shared" si="31"/>
        <v>1.5249999999999966</v>
      </c>
      <c r="BW12" s="177">
        <f t="shared" si="31"/>
        <v>1.5399999999999965</v>
      </c>
      <c r="BX12" s="177">
        <f t="shared" si="31"/>
        <v>1.5549999999999964</v>
      </c>
      <c r="BY12" s="177">
        <f t="shared" si="31"/>
        <v>1.5699999999999963</v>
      </c>
      <c r="BZ12" s="177">
        <f t="shared" si="31"/>
        <v>1.5849999999999962</v>
      </c>
      <c r="CA12" s="177">
        <f t="shared" si="31"/>
        <v>1.5999999999999961</v>
      </c>
      <c r="CB12" s="177">
        <f t="shared" si="31"/>
        <v>1.614999999999996</v>
      </c>
      <c r="CC12" s="177">
        <f t="shared" si="31"/>
        <v>1.6299999999999959</v>
      </c>
      <c r="CD12" s="177">
        <f t="shared" si="31"/>
        <v>1.6449999999999958</v>
      </c>
      <c r="CE12" s="177">
        <f t="shared" si="31"/>
        <v>1.6599999999999957</v>
      </c>
      <c r="CF12" s="177">
        <f t="shared" si="31"/>
        <v>1.6749999999999956</v>
      </c>
      <c r="CG12" s="177">
        <f t="shared" si="31"/>
        <v>1.6899999999999955</v>
      </c>
      <c r="CH12" s="177">
        <f t="shared" si="31"/>
        <v>1.7049999999999954</v>
      </c>
      <c r="CI12" s="177">
        <f t="shared" si="31"/>
        <v>1.7199999999999953</v>
      </c>
      <c r="CJ12" s="177">
        <f t="shared" si="31"/>
        <v>1.7349999999999952</v>
      </c>
      <c r="CK12" s="177">
        <f t="shared" si="32"/>
        <v>1.7499999999999951</v>
      </c>
      <c r="CL12" s="177">
        <f t="shared" si="32"/>
        <v>1.764999999999995</v>
      </c>
      <c r="CM12" s="177">
        <f t="shared" si="32"/>
        <v>1.7799999999999949</v>
      </c>
      <c r="CN12" s="177">
        <f t="shared" si="32"/>
        <v>1.7949999999999948</v>
      </c>
      <c r="CO12" s="177">
        <f t="shared" si="32"/>
        <v>1.8099999999999947</v>
      </c>
      <c r="CP12" s="177">
        <f t="shared" si="32"/>
        <v>1.8249999999999946</v>
      </c>
      <c r="CQ12" s="177">
        <f t="shared" si="32"/>
        <v>1.8399999999999945</v>
      </c>
      <c r="CR12" s="177">
        <f t="shared" si="32"/>
        <v>1.8549999999999944</v>
      </c>
      <c r="CS12" s="177">
        <f t="shared" si="32"/>
        <v>1.8699999999999943</v>
      </c>
      <c r="CT12" s="177">
        <f t="shared" si="32"/>
        <v>1.8849999999999942</v>
      </c>
      <c r="CU12" s="177">
        <f t="shared" si="32"/>
        <v>1.8999999999999941</v>
      </c>
      <c r="CV12" s="177">
        <f t="shared" si="32"/>
        <v>1.914999999999994</v>
      </c>
      <c r="CW12" s="177">
        <f t="shared" si="32"/>
        <v>1.9299999999999939</v>
      </c>
      <c r="CX12" s="177">
        <f t="shared" si="32"/>
        <v>1.9449999999999938</v>
      </c>
      <c r="CY12" s="177">
        <f t="shared" si="32"/>
        <v>1.9599999999999937</v>
      </c>
      <c r="CZ12" s="177">
        <f t="shared" si="32"/>
        <v>1.9749999999999936</v>
      </c>
      <c r="DA12" s="177">
        <f t="shared" si="24"/>
        <v>1.9899999999999936</v>
      </c>
      <c r="DB12" s="177">
        <f t="shared" si="24"/>
        <v>2.0049999999999937</v>
      </c>
      <c r="DC12" s="177">
        <f t="shared" si="24"/>
        <v>2.0199999999999938</v>
      </c>
      <c r="DD12" s="177">
        <f t="shared" si="24"/>
        <v>2.0349999999999939</v>
      </c>
      <c r="DE12" s="177">
        <f t="shared" si="24"/>
        <v>2.049999999999994</v>
      </c>
      <c r="DF12" s="177">
        <f t="shared" si="24"/>
        <v>2.0649999999999942</v>
      </c>
      <c r="DG12" s="177">
        <f t="shared" si="24"/>
        <v>2.0799999999999943</v>
      </c>
      <c r="DH12" s="177">
        <f t="shared" si="24"/>
        <v>2.0949999999999944</v>
      </c>
      <c r="DI12" s="177">
        <f t="shared" si="24"/>
        <v>2.1099999999999945</v>
      </c>
      <c r="DJ12" s="177">
        <f t="shared" si="24"/>
        <v>2.1249999999999947</v>
      </c>
      <c r="DK12" s="177">
        <f t="shared" si="24"/>
        <v>2.1399999999999948</v>
      </c>
      <c r="DL12" s="177">
        <f t="shared" si="24"/>
        <v>2.1549999999999949</v>
      </c>
      <c r="DM12" s="177">
        <f t="shared" si="24"/>
        <v>2.169999999999995</v>
      </c>
      <c r="DN12" s="177">
        <f t="shared" si="24"/>
        <v>2.1849999999999952</v>
      </c>
      <c r="DO12" s="177">
        <f t="shared" si="24"/>
        <v>2.1999999999999953</v>
      </c>
      <c r="DP12" s="177">
        <f t="shared" si="44"/>
        <v>2.2149999999999954</v>
      </c>
      <c r="DQ12" s="177">
        <f t="shared" si="44"/>
        <v>2.2299999999999955</v>
      </c>
      <c r="DR12" s="177">
        <f t="shared" si="44"/>
        <v>2.2449999999999957</v>
      </c>
      <c r="DS12" s="177">
        <f t="shared" si="44"/>
        <v>2.2599999999999958</v>
      </c>
      <c r="DT12" s="177">
        <f t="shared" si="44"/>
        <v>2.2749999999999959</v>
      </c>
      <c r="DU12" s="177">
        <f t="shared" si="44"/>
        <v>2.289999999999996</v>
      </c>
      <c r="DV12" s="177">
        <f t="shared" si="44"/>
        <v>2.3049999999999962</v>
      </c>
      <c r="DW12" s="177">
        <f t="shared" si="44"/>
        <v>2.3199999999999963</v>
      </c>
      <c r="DX12" s="177">
        <f t="shared" si="44"/>
        <v>2.3349999999999964</v>
      </c>
      <c r="DY12" s="177">
        <f t="shared" si="44"/>
        <v>2.3499999999999965</v>
      </c>
      <c r="DZ12" s="177">
        <f t="shared" si="44"/>
        <v>2.3649999999999967</v>
      </c>
      <c r="EA12" s="177">
        <f t="shared" si="44"/>
        <v>2.3799999999999968</v>
      </c>
      <c r="EB12" s="177">
        <f t="shared" si="44"/>
        <v>2.3949999999999969</v>
      </c>
      <c r="EC12" s="177">
        <f t="shared" si="44"/>
        <v>2.409999999999997</v>
      </c>
      <c r="ED12" s="177">
        <f t="shared" si="44"/>
        <v>2.4249999999999972</v>
      </c>
      <c r="EE12" s="177">
        <f t="shared" si="44"/>
        <v>2.4399999999999973</v>
      </c>
      <c r="EF12" s="177">
        <f t="shared" si="33"/>
        <v>2.4549999999999974</v>
      </c>
      <c r="EG12" s="177">
        <f t="shared" si="33"/>
        <v>2.4699999999999975</v>
      </c>
      <c r="EH12" s="177">
        <f t="shared" si="33"/>
        <v>2.4849999999999977</v>
      </c>
      <c r="EI12" s="177">
        <f t="shared" si="33"/>
        <v>2.4999999999999978</v>
      </c>
      <c r="EJ12" s="177">
        <f t="shared" si="33"/>
        <v>2.5149999999999979</v>
      </c>
      <c r="EK12" s="177">
        <f t="shared" si="33"/>
        <v>2.529999999999998</v>
      </c>
      <c r="EL12" s="177">
        <f t="shared" si="33"/>
        <v>2.5449999999999982</v>
      </c>
      <c r="EM12" s="177">
        <f t="shared" si="33"/>
        <v>2.5599999999999983</v>
      </c>
      <c r="EN12" s="177">
        <f t="shared" si="33"/>
        <v>2.5749999999999984</v>
      </c>
      <c r="EO12" s="177">
        <f t="shared" si="33"/>
        <v>2.5899999999999985</v>
      </c>
      <c r="EP12" s="177">
        <f t="shared" si="33"/>
        <v>2.6049999999999986</v>
      </c>
      <c r="EQ12" s="177">
        <f t="shared" si="33"/>
        <v>2.6199999999999988</v>
      </c>
      <c r="ER12" s="177">
        <f t="shared" si="33"/>
        <v>2.6349999999999989</v>
      </c>
      <c r="ES12" s="177">
        <f t="shared" si="33"/>
        <v>2.649999999999999</v>
      </c>
      <c r="ET12" s="177">
        <f t="shared" si="34"/>
        <v>2.6649999999999991</v>
      </c>
      <c r="EU12" s="177">
        <f t="shared" si="34"/>
        <v>2.6799999999999993</v>
      </c>
      <c r="EV12" s="177">
        <f t="shared" si="34"/>
        <v>2.6949999999999994</v>
      </c>
      <c r="EW12" s="177">
        <f t="shared" si="34"/>
        <v>2.7099999999999995</v>
      </c>
      <c r="EX12" s="177">
        <f t="shared" si="34"/>
        <v>2.7249999999999996</v>
      </c>
      <c r="EY12" s="177">
        <f t="shared" si="34"/>
        <v>2.7399999999999998</v>
      </c>
      <c r="EZ12" s="177">
        <f t="shared" si="34"/>
        <v>2.7549999999999999</v>
      </c>
      <c r="FA12" s="177">
        <f t="shared" si="34"/>
        <v>2.77</v>
      </c>
      <c r="FB12" s="177">
        <f t="shared" si="34"/>
        <v>2.7850000000000001</v>
      </c>
      <c r="FC12" s="177">
        <f t="shared" si="34"/>
        <v>2.8000000000000003</v>
      </c>
      <c r="FD12" s="177">
        <f t="shared" si="34"/>
        <v>2.8150000000000004</v>
      </c>
      <c r="FE12" s="177">
        <f t="shared" si="34"/>
        <v>2.8300000000000005</v>
      </c>
      <c r="FF12" s="177">
        <f t="shared" si="34"/>
        <v>2.8450000000000006</v>
      </c>
      <c r="FG12" s="177">
        <f t="shared" si="34"/>
        <v>2.8600000000000008</v>
      </c>
      <c r="FH12" s="177">
        <f t="shared" si="34"/>
        <v>2.8750000000000009</v>
      </c>
      <c r="FI12" s="177">
        <f t="shared" si="34"/>
        <v>2.890000000000001</v>
      </c>
      <c r="FJ12" s="177">
        <f t="shared" si="35"/>
        <v>2.9050000000000011</v>
      </c>
      <c r="FK12" s="177">
        <f t="shared" si="35"/>
        <v>2.9200000000000013</v>
      </c>
      <c r="FL12" s="177">
        <f t="shared" si="35"/>
        <v>2.9350000000000014</v>
      </c>
      <c r="FM12" s="177">
        <f t="shared" si="35"/>
        <v>2.9500000000000015</v>
      </c>
      <c r="FN12" s="177">
        <f t="shared" si="35"/>
        <v>2.9650000000000016</v>
      </c>
      <c r="FO12" s="177">
        <f t="shared" si="35"/>
        <v>2.9800000000000018</v>
      </c>
      <c r="FP12" s="177">
        <f t="shared" si="35"/>
        <v>2.9950000000000019</v>
      </c>
      <c r="FQ12" s="177">
        <f t="shared" si="35"/>
        <v>3.010000000000002</v>
      </c>
      <c r="FR12" s="177">
        <f t="shared" si="35"/>
        <v>3.0250000000000021</v>
      </c>
      <c r="FS12" s="177">
        <f t="shared" si="35"/>
        <v>3.0400000000000023</v>
      </c>
      <c r="FT12" s="177">
        <f t="shared" si="35"/>
        <v>3.0550000000000024</v>
      </c>
      <c r="FU12" s="177">
        <f t="shared" si="35"/>
        <v>3.0700000000000025</v>
      </c>
      <c r="FV12" s="177">
        <f t="shared" si="35"/>
        <v>3.0850000000000026</v>
      </c>
      <c r="FW12" s="177">
        <f t="shared" si="35"/>
        <v>3.1000000000000028</v>
      </c>
      <c r="FX12" s="177">
        <f t="shared" si="35"/>
        <v>3.1150000000000029</v>
      </c>
      <c r="FY12" s="177">
        <f t="shared" si="35"/>
        <v>3.130000000000003</v>
      </c>
      <c r="FZ12" s="177">
        <f t="shared" si="36"/>
        <v>3.1450000000000031</v>
      </c>
      <c r="GA12" s="177">
        <f t="shared" si="36"/>
        <v>3.1600000000000033</v>
      </c>
      <c r="GB12" s="177">
        <f t="shared" si="36"/>
        <v>3.1750000000000034</v>
      </c>
      <c r="GC12" s="177">
        <f t="shared" si="36"/>
        <v>3.1900000000000035</v>
      </c>
      <c r="GD12" s="177">
        <f t="shared" si="36"/>
        <v>3.2050000000000036</v>
      </c>
      <c r="GE12" s="177">
        <f t="shared" si="36"/>
        <v>3.2200000000000037</v>
      </c>
      <c r="GF12" s="177">
        <f t="shared" si="36"/>
        <v>3.2350000000000039</v>
      </c>
      <c r="GG12" s="177">
        <f t="shared" si="36"/>
        <v>3.250000000000004</v>
      </c>
      <c r="GH12" s="177">
        <f t="shared" si="36"/>
        <v>3.2650000000000041</v>
      </c>
      <c r="GI12" s="177">
        <f t="shared" si="36"/>
        <v>3.2800000000000042</v>
      </c>
      <c r="GJ12" s="177">
        <f t="shared" si="36"/>
        <v>3.2950000000000044</v>
      </c>
      <c r="GK12" s="177">
        <f t="shared" si="36"/>
        <v>3.3100000000000045</v>
      </c>
      <c r="GL12" s="177">
        <f t="shared" si="36"/>
        <v>3.3250000000000046</v>
      </c>
      <c r="GM12" s="177">
        <f t="shared" si="36"/>
        <v>3.3400000000000047</v>
      </c>
      <c r="GN12" s="177">
        <f t="shared" si="36"/>
        <v>3.3550000000000049</v>
      </c>
      <c r="GO12" s="177">
        <f t="shared" si="36"/>
        <v>3.370000000000005</v>
      </c>
      <c r="GP12" s="177">
        <f t="shared" si="37"/>
        <v>3.3850000000000051</v>
      </c>
      <c r="GQ12" s="177">
        <f t="shared" si="37"/>
        <v>3.4000000000000052</v>
      </c>
      <c r="GR12" s="177">
        <f t="shared" si="37"/>
        <v>3.4150000000000054</v>
      </c>
      <c r="GS12" s="177">
        <f t="shared" si="37"/>
        <v>3.4300000000000055</v>
      </c>
      <c r="GT12" s="177">
        <f t="shared" si="37"/>
        <v>3.4450000000000056</v>
      </c>
      <c r="GU12" s="177">
        <f t="shared" si="37"/>
        <v>3.4600000000000057</v>
      </c>
      <c r="GV12" s="177">
        <f t="shared" si="37"/>
        <v>3.4750000000000059</v>
      </c>
      <c r="GW12" s="177">
        <f t="shared" si="37"/>
        <v>3.490000000000006</v>
      </c>
      <c r="GX12" s="177">
        <f t="shared" si="37"/>
        <v>3.5050000000000061</v>
      </c>
      <c r="GY12" s="177">
        <f t="shared" si="37"/>
        <v>3.5200000000000062</v>
      </c>
      <c r="GZ12" s="177">
        <f t="shared" si="37"/>
        <v>3.5350000000000064</v>
      </c>
      <c r="HA12" s="177">
        <f t="shared" si="37"/>
        <v>3.5500000000000065</v>
      </c>
      <c r="HB12" s="177">
        <f t="shared" si="37"/>
        <v>3.5650000000000066</v>
      </c>
      <c r="HC12" s="177">
        <f t="shared" si="37"/>
        <v>3.5800000000000067</v>
      </c>
      <c r="HD12" s="177">
        <f t="shared" si="37"/>
        <v>3.5950000000000069</v>
      </c>
      <c r="HE12" s="177">
        <f t="shared" si="37"/>
        <v>3.610000000000007</v>
      </c>
      <c r="HF12" s="177">
        <f t="shared" si="38"/>
        <v>3.6250000000000071</v>
      </c>
      <c r="HG12" s="177">
        <f t="shared" si="38"/>
        <v>3.6400000000000072</v>
      </c>
      <c r="HH12" s="177">
        <f t="shared" si="38"/>
        <v>3.6550000000000074</v>
      </c>
      <c r="HI12" s="177">
        <f t="shared" si="38"/>
        <v>3.6700000000000075</v>
      </c>
      <c r="HJ12" s="177">
        <f t="shared" si="38"/>
        <v>3.6850000000000076</v>
      </c>
      <c r="HK12" s="177">
        <f t="shared" si="38"/>
        <v>3.7000000000000077</v>
      </c>
      <c r="HL12" s="177">
        <f t="shared" si="38"/>
        <v>3.7150000000000079</v>
      </c>
      <c r="HM12" s="177">
        <f t="shared" si="38"/>
        <v>3.730000000000008</v>
      </c>
      <c r="HN12" s="177">
        <f t="shared" si="38"/>
        <v>3.7450000000000081</v>
      </c>
      <c r="HO12" s="177">
        <f t="shared" si="38"/>
        <v>3.7600000000000082</v>
      </c>
      <c r="HP12" s="177">
        <f t="shared" si="38"/>
        <v>3.7750000000000083</v>
      </c>
      <c r="HQ12" s="177">
        <f t="shared" si="38"/>
        <v>3.7900000000000085</v>
      </c>
      <c r="HR12" s="177">
        <f t="shared" si="38"/>
        <v>3.8050000000000086</v>
      </c>
      <c r="HS12" s="177">
        <f t="shared" si="38"/>
        <v>3.8200000000000087</v>
      </c>
      <c r="HT12" s="177">
        <f t="shared" si="38"/>
        <v>3.8350000000000088</v>
      </c>
      <c r="HU12" s="177">
        <f t="shared" si="38"/>
        <v>3.850000000000009</v>
      </c>
      <c r="HV12" s="177">
        <f t="shared" si="39"/>
        <v>3.8650000000000091</v>
      </c>
      <c r="HW12" s="177">
        <f t="shared" si="39"/>
        <v>3.8800000000000092</v>
      </c>
      <c r="HX12" s="177">
        <f t="shared" si="39"/>
        <v>3.8950000000000093</v>
      </c>
      <c r="HY12" s="177">
        <f t="shared" si="39"/>
        <v>3.9100000000000095</v>
      </c>
      <c r="HZ12" s="177">
        <f t="shared" si="39"/>
        <v>3.9250000000000096</v>
      </c>
      <c r="IA12" s="177">
        <f t="shared" si="39"/>
        <v>3.9400000000000097</v>
      </c>
      <c r="IB12" s="177">
        <f t="shared" si="39"/>
        <v>3.9550000000000098</v>
      </c>
      <c r="IC12" s="177">
        <f t="shared" si="39"/>
        <v>3.97000000000001</v>
      </c>
      <c r="ID12" s="177">
        <f t="shared" si="39"/>
        <v>3.9850000000000101</v>
      </c>
      <c r="IE12" s="192">
        <f t="shared" si="23"/>
        <v>3.9990000000000099</v>
      </c>
      <c r="IF12" s="193">
        <f t="shared" si="10"/>
        <v>0</v>
      </c>
      <c r="IG12" s="193">
        <f t="shared" si="40"/>
        <v>6.2104005267802349E-11</v>
      </c>
      <c r="IH12" s="193">
        <f t="shared" si="40"/>
        <v>7.4079692946433018E-9</v>
      </c>
      <c r="II12" s="193">
        <f t="shared" si="40"/>
        <v>1.1791050232368555E-7</v>
      </c>
      <c r="IJ12" s="193">
        <f t="shared" ref="IJ12:KQ16" si="45">IF(ISNONTEXT($U12),IF($K12="R",_xlfn.BETA.DIST(AQ12,$Q12,$R12,FALSE,$D12,$F12),_xlfn.BETA.DIST(AQ12,$R12,$Q12,FALSE,$D12,$F12)),NA())</f>
        <v>8.2258631210809641E-7</v>
      </c>
      <c r="IK12" s="193">
        <f t="shared" si="45"/>
        <v>3.6513303723084565E-6</v>
      </c>
      <c r="IL12" s="193">
        <f t="shared" si="45"/>
        <v>1.2174734859788971E-5</v>
      </c>
      <c r="IM12" s="193">
        <f t="shared" si="45"/>
        <v>3.3316943049412145E-5</v>
      </c>
      <c r="IN12" s="193">
        <f t="shared" si="45"/>
        <v>7.8890307897168954E-5</v>
      </c>
      <c r="IO12" s="193">
        <f t="shared" si="45"/>
        <v>1.6724041932747699E-4</v>
      </c>
      <c r="IP12" s="193">
        <f t="shared" si="45"/>
        <v>3.2488297514951346E-4</v>
      </c>
      <c r="IQ12" s="193">
        <f t="shared" si="45"/>
        <v>5.8801796505237951E-4</v>
      </c>
      <c r="IR12" s="193">
        <f t="shared" si="45"/>
        <v>1.0038184005583717E-3</v>
      </c>
      <c r="IS12" s="193">
        <f t="shared" si="45"/>
        <v>1.6314076629435712E-3</v>
      </c>
      <c r="IT12" s="193">
        <f t="shared" si="45"/>
        <v>2.5424592979197522E-3</v>
      </c>
      <c r="IU12" s="193">
        <f t="shared" si="45"/>
        <v>3.8213740605208581E-3</v>
      </c>
      <c r="IV12" s="193">
        <f t="shared" si="45"/>
        <v>5.5650098963212326E-3</v>
      </c>
      <c r="IW12" s="193">
        <f t="shared" si="45"/>
        <v>7.8819603555072767E-3</v>
      </c>
      <c r="IX12" s="193">
        <f t="shared" si="45"/>
        <v>1.0891394970268796E-2</v>
      </c>
      <c r="IY12" s="193">
        <f t="shared" si="45"/>
        <v>1.4721490908593614E-2</v>
      </c>
      <c r="IZ12" s="193">
        <f t="shared" si="45"/>
        <v>1.9507498462193684E-2</v>
      </c>
      <c r="JA12" s="193">
        <f t="shared" si="45"/>
        <v>2.5389493498781682E-2</v>
      </c>
      <c r="JB12" s="193">
        <f t="shared" si="45"/>
        <v>3.2509877896503517E-2</v>
      </c>
      <c r="JC12" s="193">
        <f t="shared" si="45"/>
        <v>4.1010694262937922E-2</v>
      </c>
      <c r="JD12" s="193">
        <f t="shared" si="45"/>
        <v>5.1030824076356819E-2</v>
      </c>
      <c r="JE12" s="193">
        <f t="shared" si="45"/>
        <v>6.2703138978767267E-2</v>
      </c>
      <c r="JF12" s="193">
        <f t="shared" si="45"/>
        <v>7.6151673540208006E-2</v>
      </c>
      <c r="JG12" s="193">
        <f t="shared" si="45"/>
        <v>9.1488884665393969E-2</v>
      </c>
      <c r="JH12" s="193">
        <f t="shared" si="45"/>
        <v>0.10881305820114739</v>
      </c>
      <c r="JI12" s="193">
        <f t="shared" si="45"/>
        <v>0.12820591750144508</v>
      </c>
      <c r="JJ12" s="193">
        <f t="shared" si="45"/>
        <v>0.1497304819854611</v>
      </c>
      <c r="JK12" s="193">
        <f t="shared" si="45"/>
        <v>0.1734292163397437</v>
      </c>
      <c r="JL12" s="193">
        <f t="shared" si="45"/>
        <v>0.19932250320919784</v>
      </c>
      <c r="JM12" s="193">
        <f t="shared" si="45"/>
        <v>0.22740746421365601</v>
      </c>
      <c r="JN12" s="193">
        <f t="shared" si="45"/>
        <v>0.25765714611637131</v>
      </c>
      <c r="JO12" s="193">
        <f t="shared" si="45"/>
        <v>0.29002008113329042</v>
      </c>
      <c r="JP12" s="193">
        <f t="shared" si="45"/>
        <v>0.32442022285907829</v>
      </c>
      <c r="JQ12" s="193">
        <f t="shared" si="45"/>
        <v>0.36075725222532018</v>
      </c>
      <c r="JR12" s="193">
        <f t="shared" si="45"/>
        <v>0.39890724140236911</v>
      </c>
      <c r="JS12" s="193">
        <f t="shared" si="45"/>
        <v>0.43872365769075672</v>
      </c>
      <c r="JT12" s="193">
        <f t="shared" si="45"/>
        <v>0.48003868428141033</v>
      </c>
      <c r="JU12" s="193">
        <f t="shared" si="45"/>
        <v>0.52266483033675437</v>
      </c>
      <c r="JV12" s="193">
        <f t="shared" si="45"/>
        <v>0.56639679917954122</v>
      </c>
      <c r="JW12" s="193">
        <f t="shared" si="45"/>
        <v>0.61101358047888998</v>
      </c>
      <c r="JX12" s="193">
        <f t="shared" si="45"/>
        <v>0.65628073018477295</v>
      </c>
      <c r="JY12" s="193">
        <f t="shared" si="45"/>
        <v>0.70195280056153131</v>
      </c>
      <c r="JZ12" s="193">
        <f t="shared" si="45"/>
        <v>0.74777588197528866</v>
      </c>
      <c r="KA12" s="193">
        <f t="shared" si="45"/>
        <v>0.79349021805764919</v>
      </c>
      <c r="KB12" s="193">
        <f t="shared" si="45"/>
        <v>0.83883285644931183</v>
      </c>
      <c r="KC12" s="193">
        <f t="shared" si="45"/>
        <v>0.88354029846718685</v>
      </c>
      <c r="KD12" s="193">
        <f t="shared" si="45"/>
        <v>0.92735111267755588</v>
      </c>
      <c r="KE12" s="193">
        <f t="shared" si="45"/>
        <v>0.97000847943334356</v>
      </c>
      <c r="KF12" s="193">
        <f t="shared" si="45"/>
        <v>1.0112626358815686</v>
      </c>
      <c r="KG12" s="193">
        <f t="shared" si="45"/>
        <v>1.050873193703034</v>
      </c>
      <c r="KH12" s="193">
        <f t="shared" si="45"/>
        <v>1.0886113048462804</v>
      </c>
      <c r="KI12" s="193">
        <f t="shared" si="45"/>
        <v>1.1242616536996313</v>
      </c>
      <c r="KJ12" s="193">
        <f t="shared" si="45"/>
        <v>1.1576242574486224</v>
      </c>
      <c r="KK12" s="193">
        <f t="shared" si="45"/>
        <v>1.1885160597345783</v>
      </c>
      <c r="KL12" s="193">
        <f t="shared" si="45"/>
        <v>1.2167723061100604</v>
      </c>
      <c r="KM12" s="193">
        <f t="shared" si="45"/>
        <v>1.2422476931294077</v>
      </c>
      <c r="KN12" s="193">
        <f t="shared" si="45"/>
        <v>1.2648172861727132</v>
      </c>
      <c r="KO12" s="193">
        <f t="shared" si="45"/>
        <v>1.2843772042393868</v>
      </c>
      <c r="KP12" s="193">
        <f t="shared" si="45"/>
        <v>1.3008450729276653</v>
      </c>
      <c r="KQ12" s="193">
        <f t="shared" si="45"/>
        <v>1.3141602496088343</v>
      </c>
      <c r="KR12" s="193">
        <f t="shared" si="26"/>
        <v>1.3242838273841555</v>
      </c>
      <c r="KS12" s="193">
        <f t="shared" si="41"/>
        <v>1.3311984267580346</v>
      </c>
      <c r="KT12" s="193">
        <f t="shared" si="41"/>
        <v>1.3349077860571417</v>
      </c>
      <c r="KU12" s="193">
        <f t="shared" si="41"/>
        <v>1.3354361634607572</v>
      </c>
      <c r="KV12" s="193">
        <f t="shared" ref="KV12:NC16" si="46">IF(ISNONTEXT($U12),IF($K12="R",_xlfn.BETA.DIST(DC12,$Q12,$R12,FALSE,$D12,$F12),_xlfn.BETA.DIST(DC12,$R12,$Q12,FALSE,$D12,$F12)),NA())</f>
        <v>1.3328275650757158</v>
      </c>
      <c r="KW12" s="193">
        <f t="shared" si="46"/>
        <v>1.3271448147871874</v>
      </c>
      <c r="KX12" s="193">
        <f t="shared" si="46"/>
        <v>1.318468482645113</v>
      </c>
      <c r="KY12" s="193">
        <f t="shared" si="46"/>
        <v>1.3068956893098747</v>
      </c>
      <c r="KZ12" s="193">
        <f t="shared" si="46"/>
        <v>1.2925388045872785</v>
      </c>
      <c r="LA12" s="193">
        <f t="shared" si="46"/>
        <v>1.2755240583425109</v>
      </c>
      <c r="LB12" s="193">
        <f t="shared" si="46"/>
        <v>1.2559900821081666</v>
      </c>
      <c r="LC12" s="193">
        <f t="shared" si="46"/>
        <v>1.2340863995076152</v>
      </c>
      <c r="LD12" s="193">
        <f t="shared" si="46"/>
        <v>1.2099718832184121</v>
      </c>
      <c r="LE12" s="193">
        <f t="shared" si="46"/>
        <v>1.1838131956191607</v>
      </c>
      <c r="LF12" s="193">
        <f t="shared" si="46"/>
        <v>1.1557832295162009</v>
      </c>
      <c r="LG12" s="193">
        <f t="shared" si="46"/>
        <v>1.1260595644534792</v>
      </c>
      <c r="LH12" s="193">
        <f t="shared" si="46"/>
        <v>1.0948229530901179</v>
      </c>
      <c r="LI12" s="193">
        <f t="shared" si="46"/>
        <v>1.0622558510059161</v>
      </c>
      <c r="LJ12" s="193">
        <f t="shared" si="46"/>
        <v>1.0285410020854375</v>
      </c>
      <c r="LK12" s="193">
        <f t="shared" si="46"/>
        <v>0.99386009035640255</v>
      </c>
      <c r="LL12" s="193">
        <f t="shared" si="46"/>
        <v>0.95839246783702148</v>
      </c>
      <c r="LM12" s="193">
        <f t="shared" si="46"/>
        <v>0.92231396659835108</v>
      </c>
      <c r="LN12" s="193">
        <f t="shared" si="46"/>
        <v>0.88579580188910301</v>
      </c>
      <c r="LO12" s="193">
        <f t="shared" si="46"/>
        <v>0.84900357181835107</v>
      </c>
      <c r="LP12" s="193">
        <f t="shared" si="46"/>
        <v>0.81209635776143241</v>
      </c>
      <c r="LQ12" s="193">
        <f t="shared" si="46"/>
        <v>0.77522592836001947</v>
      </c>
      <c r="LR12" s="193">
        <f t="shared" si="46"/>
        <v>0.73853604874167444</v>
      </c>
      <c r="LS12" s="193">
        <f t="shared" si="46"/>
        <v>0.70216189539816332</v>
      </c>
      <c r="LT12" s="193">
        <f t="shared" si="46"/>
        <v>0.66622957604533994</v>
      </c>
      <c r="LU12" s="193">
        <f t="shared" si="46"/>
        <v>0.63085575274871963</v>
      </c>
      <c r="LV12" s="193">
        <f t="shared" si="46"/>
        <v>0.59614736564473758</v>
      </c>
      <c r="LW12" s="193">
        <f t="shared" si="46"/>
        <v>0.56220145372350405</v>
      </c>
      <c r="LX12" s="193">
        <f t="shared" si="46"/>
        <v>0.52910506836861559</v>
      </c>
      <c r="LY12" s="193">
        <f t="shared" si="46"/>
        <v>0.49693527467576021</v>
      </c>
      <c r="LZ12" s="193">
        <f t="shared" si="46"/>
        <v>0.465759234995828</v>
      </c>
      <c r="MA12" s="193">
        <f t="shared" si="46"/>
        <v>0.43563436867001282</v>
      </c>
      <c r="MB12" s="193">
        <f t="shared" si="46"/>
        <v>0.40660858154297297</v>
      </c>
      <c r="MC12" s="193">
        <f t="shared" si="46"/>
        <v>0.37872055855325465</v>
      </c>
      <c r="MD12" s="193">
        <f t="shared" si="46"/>
        <v>0.35200011250492103</v>
      </c>
      <c r="ME12" s="193">
        <f t="shared" si="46"/>
        <v>0.32646858201666529</v>
      </c>
      <c r="MF12" s="193">
        <f t="shared" si="46"/>
        <v>0.30213927161993387</v>
      </c>
      <c r="MG12" s="193">
        <f t="shared" si="46"/>
        <v>0.27901792703047096</v>
      </c>
      <c r="MH12" s="193">
        <f t="shared" si="46"/>
        <v>0.25710323874228475</v>
      </c>
      <c r="MI12" s="193">
        <f t="shared" si="46"/>
        <v>0.23638736728309509</v>
      </c>
      <c r="MJ12" s="193">
        <f t="shared" si="46"/>
        <v>0.21685648371917457</v>
      </c>
      <c r="MK12" s="193">
        <f t="shared" si="46"/>
        <v>0.19849131929830288</v>
      </c>
      <c r="ML12" s="193">
        <f t="shared" si="46"/>
        <v>0.18126771846533804</v>
      </c>
      <c r="MM12" s="193">
        <f t="shared" si="46"/>
        <v>0.16515718986858929</v>
      </c>
      <c r="MN12" s="193">
        <f t="shared" si="46"/>
        <v>0.15012745038979158</v>
      </c>
      <c r="MO12" s="193">
        <f t="shared" si="46"/>
        <v>0.13614295766915377</v>
      </c>
      <c r="MP12" s="193">
        <f t="shared" si="46"/>
        <v>0.12316542705297456</v>
      </c>
      <c r="MQ12" s="193">
        <f t="shared" si="46"/>
        <v>0.11115432935829167</v>
      </c>
      <c r="MR12" s="193">
        <f t="shared" si="46"/>
        <v>0.10006736632084418</v>
      </c>
      <c r="MS12" s="193">
        <f t="shared" si="46"/>
        <v>8.9860921063523211E-2</v>
      </c>
      <c r="MT12" s="193">
        <f t="shared" si="46"/>
        <v>8.0490481387172991E-2</v>
      </c>
      <c r="MU12" s="193">
        <f t="shared" si="46"/>
        <v>7.1911034139165067E-2</v>
      </c>
      <c r="MV12" s="193">
        <f t="shared" si="46"/>
        <v>6.4077429353238971E-2</v>
      </c>
      <c r="MW12" s="193">
        <f t="shared" si="46"/>
        <v>5.6944713272713186E-2</v>
      </c>
      <c r="MX12" s="193">
        <f t="shared" si="46"/>
        <v>5.0468429765009315E-2</v>
      </c>
      <c r="MY12" s="193">
        <f t="shared" si="46"/>
        <v>4.4604890005504973E-2</v>
      </c>
      <c r="MZ12" s="193">
        <f t="shared" si="46"/>
        <v>3.9311410650764315E-2</v>
      </c>
      <c r="NA12" s="193">
        <f t="shared" si="46"/>
        <v>3.4546521033255832E-2</v>
      </c>
      <c r="NB12" s="193">
        <f t="shared" si="46"/>
        <v>3.0270140190425513E-2</v>
      </c>
      <c r="NC12" s="193">
        <f t="shared" si="46"/>
        <v>2.6443724789539044E-2</v>
      </c>
      <c r="ND12" s="193">
        <f t="shared" si="27"/>
        <v>2.3030389225624157E-2</v>
      </c>
      <c r="NE12" s="193">
        <f t="shared" si="42"/>
        <v>1.9994999353116029E-2</v>
      </c>
      <c r="NF12" s="193">
        <f t="shared" si="42"/>
        <v>1.7304241462837888E-2</v>
      </c>
      <c r="NG12" s="193">
        <f t="shared" si="42"/>
        <v>1.4926668235512586E-2</v>
      </c>
      <c r="NH12" s="193">
        <f t="shared" ref="NH12:PO16" si="47">IF(ISNONTEXT($U12),IF($K12="R",_xlfn.BETA.DIST(FO12,$Q12,$R12,FALSE,$D12,$F12),_xlfn.BETA.DIST(FO12,$R12,$Q12,FALSE,$D12,$F12)),NA())</f>
        <v>1.2832723492177631E-2</v>
      </c>
      <c r="NI12" s="193">
        <f t="shared" si="47"/>
        <v>1.0994747622077181E-2</v>
      </c>
      <c r="NJ12" s="193">
        <f t="shared" si="47"/>
        <v>9.3869656014751741E-3</v>
      </c>
      <c r="NK12" s="193">
        <f t="shared" si="47"/>
        <v>7.985459524238776E-3</v>
      </c>
      <c r="NL12" s="193">
        <f t="shared" si="47"/>
        <v>6.7681275490362536E-3</v>
      </c>
      <c r="NM12" s="193">
        <f t="shared" si="47"/>
        <v>5.7146311307598044E-3</v>
      </c>
      <c r="NN12" s="193">
        <f t="shared" si="47"/>
        <v>4.806332347610554E-3</v>
      </c>
      <c r="NO12" s="193">
        <f t="shared" si="47"/>
        <v>4.0262230625219934E-3</v>
      </c>
      <c r="NP12" s="193">
        <f t="shared" si="47"/>
        <v>3.3588475706303775E-3</v>
      </c>
      <c r="NQ12" s="193">
        <f t="shared" si="47"/>
        <v>2.7902202856975315E-3</v>
      </c>
      <c r="NR12" s="193">
        <f t="shared" si="47"/>
        <v>2.3077399100934729E-3</v>
      </c>
      <c r="NS12" s="193">
        <f t="shared" si="47"/>
        <v>1.9001014174239164E-3</v>
      </c>
      <c r="NT12" s="193">
        <f t="shared" si="47"/>
        <v>1.5572070563218356E-3</v>
      </c>
      <c r="NU12" s="193">
        <f t="shared" si="47"/>
        <v>1.27007746037901E-3</v>
      </c>
      <c r="NV12" s="193">
        <f t="shared" si="47"/>
        <v>1.0307638246041242E-3</v>
      </c>
      <c r="NW12" s="193">
        <f t="shared" si="47"/>
        <v>8.3226198493920251E-4</v>
      </c>
      <c r="NX12" s="193">
        <f t="shared" si="47"/>
        <v>6.6842911586142712E-4</v>
      </c>
      <c r="NY12" s="193">
        <f t="shared" si="47"/>
        <v>5.3390364338398927E-4</v>
      </c>
      <c r="NZ12" s="193">
        <f t="shared" si="47"/>
        <v>4.2402885810585836E-4</v>
      </c>
      <c r="OA12" s="193">
        <f t="shared" si="47"/>
        <v>3.3478060642011396E-4</v>
      </c>
      <c r="OB12" s="193">
        <f t="shared" si="47"/>
        <v>2.6269933845954324E-4</v>
      </c>
      <c r="OC12" s="193">
        <f t="shared" si="47"/>
        <v>2.0482669953807197E-4</v>
      </c>
      <c r="OD12" s="193">
        <f t="shared" si="47"/>
        <v>1.5864676825816403E-4</v>
      </c>
      <c r="OE12" s="193">
        <f t="shared" si="47"/>
        <v>1.2203196944511401E-4</v>
      </c>
      <c r="OF12" s="193">
        <f t="shared" si="47"/>
        <v>9.3193623821691068E-5</v>
      </c>
      <c r="OG12" s="193">
        <f t="shared" si="47"/>
        <v>7.0637038880646771E-5</v>
      </c>
      <c r="OH12" s="193">
        <f t="shared" si="47"/>
        <v>5.3120996636493283E-5</v>
      </c>
      <c r="OI12" s="193">
        <f t="shared" si="47"/>
        <v>3.9621453603241569E-5</v>
      </c>
      <c r="OJ12" s="193">
        <f t="shared" si="47"/>
        <v>2.929923610115793E-5</v>
      </c>
      <c r="OK12" s="193">
        <f t="shared" si="47"/>
        <v>2.1471489396230228E-5</v>
      </c>
      <c r="OL12" s="193">
        <f t="shared" si="47"/>
        <v>1.5586621694190766E-5</v>
      </c>
      <c r="OM12" s="193">
        <f t="shared" si="47"/>
        <v>1.1202473055854658E-5</v>
      </c>
      <c r="ON12" s="193">
        <f t="shared" si="47"/>
        <v>7.9674342338490583E-6</v>
      </c>
      <c r="OO12" s="193">
        <f t="shared" si="47"/>
        <v>5.6042405820790719E-6</v>
      </c>
      <c r="OP12" s="193">
        <f t="shared" si="47"/>
        <v>3.896170871242874E-6</v>
      </c>
      <c r="OQ12" s="193">
        <f t="shared" si="47"/>
        <v>2.6753893663415737E-6</v>
      </c>
      <c r="OR12" s="193">
        <f t="shared" si="47"/>
        <v>1.8131812058311472E-6</v>
      </c>
      <c r="OS12" s="193">
        <f t="shared" si="47"/>
        <v>1.2118453094954483E-6</v>
      </c>
      <c r="OT12" s="193">
        <f t="shared" si="47"/>
        <v>7.9802510864519786E-7</v>
      </c>
      <c r="OU12" s="193">
        <f t="shared" si="47"/>
        <v>5.172747548863265E-7</v>
      </c>
      <c r="OV12" s="193">
        <f t="shared" si="47"/>
        <v>3.2967658846162219E-7</v>
      </c>
      <c r="OW12" s="193">
        <f t="shared" si="47"/>
        <v>2.0634405475976163E-7</v>
      </c>
      <c r="OX12" s="193">
        <f t="shared" si="47"/>
        <v>1.2666252746403544E-7</v>
      </c>
      <c r="OY12" s="193">
        <f t="shared" si="47"/>
        <v>7.6138269621323932E-8</v>
      </c>
      <c r="OZ12" s="193">
        <f t="shared" si="47"/>
        <v>4.4742742327345845E-8</v>
      </c>
      <c r="PA12" s="193">
        <f t="shared" si="47"/>
        <v>2.5655418832360138E-8</v>
      </c>
      <c r="PB12" s="193">
        <f t="shared" si="47"/>
        <v>1.4323003166295128E-8</v>
      </c>
      <c r="PC12" s="193">
        <f t="shared" si="47"/>
        <v>7.7663665367001634E-9</v>
      </c>
      <c r="PD12" s="193">
        <f t="shared" si="47"/>
        <v>4.07853332567862E-9</v>
      </c>
      <c r="PE12" s="193">
        <f t="shared" si="47"/>
        <v>2.0676497711456766E-9</v>
      </c>
      <c r="PF12" s="193">
        <f t="shared" si="47"/>
        <v>1.0080714790430691E-9</v>
      </c>
      <c r="PG12" s="193">
        <f t="shared" si="47"/>
        <v>4.70564399593594E-10</v>
      </c>
      <c r="PH12" s="193">
        <f t="shared" si="47"/>
        <v>2.0920933475648555E-10</v>
      </c>
      <c r="PI12" s="193">
        <f t="shared" si="47"/>
        <v>8.8035181887813576E-11</v>
      </c>
      <c r="PJ12" s="193">
        <f t="shared" si="47"/>
        <v>3.4798429915373262E-11</v>
      </c>
      <c r="PK12" s="193">
        <f t="shared" si="47"/>
        <v>1.2801908485307195E-11</v>
      </c>
      <c r="PL12" s="193">
        <f t="shared" si="47"/>
        <v>4.3333017253801387E-12</v>
      </c>
      <c r="PM12" s="193">
        <f t="shared" si="47"/>
        <v>1.3301688145030626E-12</v>
      </c>
      <c r="PN12" s="193">
        <f t="shared" si="47"/>
        <v>3.6345591987584387E-13</v>
      </c>
      <c r="PO12" s="193">
        <f t="shared" si="47"/>
        <v>8.6259163676934236E-14</v>
      </c>
      <c r="PP12" s="193">
        <f t="shared" si="28"/>
        <v>1.7200653967726407E-14</v>
      </c>
      <c r="PQ12" s="193">
        <f t="shared" si="14"/>
        <v>2.750744564810625E-15</v>
      </c>
      <c r="PR12" s="193">
        <f t="shared" si="14"/>
        <v>3.2953849590127487E-16</v>
      </c>
      <c r="PS12" s="193">
        <f t="shared" si="14"/>
        <v>2.6607182011300393E-17</v>
      </c>
      <c r="PT12" s="193">
        <f t="shared" si="14"/>
        <v>1.2128550989144187E-18</v>
      </c>
      <c r="PU12" s="193">
        <f t="shared" si="14"/>
        <v>2.2394310190569601E-20</v>
      </c>
      <c r="PV12" s="193">
        <f t="shared" si="14"/>
        <v>7.9479076346357194E-23</v>
      </c>
      <c r="PW12" s="193">
        <f t="shared" si="14"/>
        <v>5.0251389522689005E-27</v>
      </c>
      <c r="PX12" s="193">
        <f t="shared" si="14"/>
        <v>1.7786699191624722E-43</v>
      </c>
    </row>
    <row r="13" spans="1:441" x14ac:dyDescent="0.45">
      <c r="A13" s="20">
        <v>10</v>
      </c>
      <c r="B13" s="134">
        <v>-0.2</v>
      </c>
      <c r="C13" s="279"/>
      <c r="D13" s="280">
        <f t="shared" si="15"/>
        <v>8</v>
      </c>
      <c r="E13" s="281">
        <v>10</v>
      </c>
      <c r="F13" s="280">
        <f t="shared" si="16"/>
        <v>12</v>
      </c>
      <c r="G13" s="279"/>
      <c r="H13" s="135">
        <v>0.2</v>
      </c>
      <c r="I13" s="110">
        <f t="shared" si="17"/>
        <v>1</v>
      </c>
      <c r="J13" s="21">
        <f t="shared" si="18"/>
        <v>50</v>
      </c>
      <c r="K13" s="22" t="str">
        <f t="shared" si="19"/>
        <v>EQ</v>
      </c>
      <c r="L13" s="23" t="str">
        <f>IF(J13="","",IF(OR($J13&lt;Skew!$B$3,$J13=Skew!$B$3),IF($J13&gt;Skew!$C$3,Skew!$A$3,IF($J13&gt;Skew!$C$4,Skew!$A$4,IF($J13&gt;Skew!$C$5,Skew!$A$5,IF($J13&gt;Skew!$C$6,Skew!$A$6,IF($J13&gt;Skew!$C$7,Skew!$A$7,IF($J13&gt;Skew!$C$8,Skew!$A$8,IF($J13&gt;Skew!$C$9,Skew!$A$9,IF($J13&gt;Skew!$C$10,Skew!$A$10,IF($J13&gt;Skew!$C$11,Skew!$A$11,IF($J13&gt;Skew!$C$12,Skew!$A$12,IF($J13&gt;Skew!$C$13,Skew!$A$13,IF($J13&gt;Skew!$C$14,Skew!$A$14,IF($J13&gt;Skew!$C$15,Skew!$A$15,IF($J13&gt;Skew!$C$16,Skew!$A$16,Skew!$A$17)
)))))))))))))))</f>
        <v>No skew</v>
      </c>
      <c r="M13" s="22">
        <f>IF(J13="","",MATCH(L13,Skew!$A$3:$A$17,0))</f>
        <v>1</v>
      </c>
      <c r="N13" s="22">
        <f t="shared" si="0"/>
        <v>10</v>
      </c>
      <c r="O13" s="24" t="s">
        <v>49</v>
      </c>
      <c r="P13" s="22">
        <f>IF(OR(J13="",O13=""),"",MATCH(O13,Confidence!$A$3:$A$12,0))</f>
        <v>3</v>
      </c>
      <c r="Q13" s="25">
        <f t="shared" si="1"/>
        <v>10</v>
      </c>
      <c r="R13" s="25">
        <f t="shared" si="2"/>
        <v>10</v>
      </c>
      <c r="S13" s="22"/>
      <c r="T13" s="102">
        <f t="shared" si="3"/>
        <v>10</v>
      </c>
      <c r="U13" s="102">
        <f t="shared" si="4"/>
        <v>0.43640000000000001</v>
      </c>
      <c r="V13" s="37">
        <f t="shared" si="5"/>
        <v>0.19044496</v>
      </c>
      <c r="W13" s="115">
        <v>10</v>
      </c>
      <c r="X13" s="204">
        <f>IF(AND(D13&gt;0,E13&gt;0,F13&gt;0,Q13&gt;0,R13&gt;0,W13&gt;0,NOT(O13="")),ABS(VLOOKUP($W$1,VLookups!$A$30:$B$31,2,FALSE)-_xlfn.BETA.DIST(W13,IF(K13="L",R13,Q13),IF(K13="L",Q13,R13),TRUE,D13,F13)),"")</f>
        <v>0.50000000000000022</v>
      </c>
      <c r="Y13" s="112">
        <f>IF(OR($Q13="",$R13=""),"",_xlfn.BETA.INV(ABS(VLOOKUP($W$1,VLookups!$A$30:$B$31,2,FALSE)-Y$3),IF($K13="L",$R13,$Q13),IF($K13="L",$Q13,$R13),$D13,$F13))</f>
        <v>10.377668654660908</v>
      </c>
      <c r="Z13" s="113">
        <f>IF(OR($Q13="",$R13=""),"",_xlfn.BETA.INV(ABS(VLOOKUP($W$1,VLookups!$A$30:$B$31,2,FALSE)-Z$3),IF($K13="L",$R13,$Q13),IF($K13="L",$Q13,$R13),$D13,$F13))</f>
        <v>10.719653881645103</v>
      </c>
      <c r="AA13" s="112">
        <f>IF(OR($Q13="",$R13=""),"",_xlfn.BETA.INV(ABS(VLOOKUP($W$1,VLookups!$A$30:$B$31,2,FALSE)-AA$3),IF($K13="L",$R13,$Q13),IF($K13="L",$Q13,$R13),$D13,$F13))</f>
        <v>9.4317195207738322</v>
      </c>
      <c r="AB13" s="113">
        <f>IF(OR($Q13="",$R13=""),"",_xlfn.BETA.INV(ABS(VLOOKUP($W$1,VLookups!$A$30:$B$31,2,FALSE)-AB$3),IF($K13="L",$R13,$Q13),IF($K13="L",$Q13,$R13),$D13,$F13))</f>
        <v>9.6223313453390915</v>
      </c>
      <c r="AC13" s="112">
        <f>IF(OR($Q13="",$R13=""),"",_xlfn.BETA.INV(ABS(VLOOKUP($W$1,VLookups!$A$30:$B$31,2,FALSE)-AC$3),IF($K13="L",$R13,$Q13),IF($K13="L",$Q13,$R13),$D13,$F13))</f>
        <v>9.7633703271836438</v>
      </c>
      <c r="AD13" s="113">
        <f>IF(OR($Q13="",$R13=""),"",_xlfn.BETA.INV(ABS(VLOOKUP($W$1,VLookups!$A$30:$B$31,2,FALSE)-AD$3),IF($K13="L",$R13,$Q13),IF($K13="L",$Q13,$R13),$D13,$F13))</f>
        <v>9.8853698958993981</v>
      </c>
      <c r="AE13" s="112">
        <f>IF(OR($Q13="",$R13=""),"",_xlfn.BETA.INV(ABS(VLOOKUP($W$1,VLookups!$A$30:$B$31,2,FALSE)-AE$3),IF($K13="L",$R13,$Q13),IF($K13="L",$Q13,$R13),$D13,$F13))</f>
        <v>10</v>
      </c>
      <c r="AF13" s="113">
        <f>IF(OR($Q13="",$R13=""),"",_xlfn.BETA.INV(ABS(VLOOKUP($W$1,VLookups!$A$30:$B$31,2,FALSE)-AF$3),IF($K13="L",$R13,$Q13),IF($K13="L",$Q13,$R13),$D13,$F13))</f>
        <v>10.114630104100602</v>
      </c>
      <c r="AG13" s="112">
        <f>IF(OR($Q13="",$R13=""),"",_xlfn.BETA.INV(ABS(VLOOKUP($W$1,VLookups!$A$30:$B$31,2,FALSE)-AG$3),IF($K13="L",$R13,$Q13),IF($K13="L",$Q13,$R13),$D13,$F13))</f>
        <v>10.236629672816356</v>
      </c>
      <c r="AH13" s="113">
        <f>IF(OR($Q13="",$R13=""),"",_xlfn.BETA.INV(ABS(VLOOKUP($W$1,VLookups!$A$30:$B$31,2,FALSE)-AH$3),IF($K13="L",$R13,$Q13),IF($K13="L",$Q13,$R13),$D13,$F13))</f>
        <v>10.377668654660908</v>
      </c>
      <c r="AI13" s="112">
        <f>IF(OR($Q13="",$R13=""),"",_xlfn.BETA.INV(ABS(VLOOKUP($W$1,VLookups!$A$30:$B$31,2,FALSE)-AI$3),IF($K13="L",$R13,$Q13),IF($K13="L",$Q13,$R13),$D13,$F13))</f>
        <v>10.568280479226168</v>
      </c>
      <c r="AJ13" s="113">
        <f>IF(OR($Q13="",$R13=""),"",_xlfn.BETA.INV(ABS(VLOOKUP($W$1,VLookups!$A$30:$B$31,2,FALSE)-AJ$3),IF($K13="L",$R13,$Q13),IF($K13="L",$Q13,$R13),$D13,$F13))</f>
        <v>10.984187681941933</v>
      </c>
      <c r="AK13" s="15"/>
      <c r="AL13" s="194">
        <f t="shared" si="20"/>
        <v>0.02</v>
      </c>
      <c r="AM13" s="192">
        <f t="shared" si="21"/>
        <v>8</v>
      </c>
      <c r="AN13" s="177">
        <f t="shared" ref="AN13:AN16" si="48">IF(ISNONTEXT($AL13),AM13+$AL13,"")</f>
        <v>8.02</v>
      </c>
      <c r="AO13" s="177">
        <f t="shared" si="29"/>
        <v>8.0399999999999991</v>
      </c>
      <c r="AP13" s="177">
        <f t="shared" si="29"/>
        <v>8.0599999999999987</v>
      </c>
      <c r="AQ13" s="177">
        <f t="shared" si="29"/>
        <v>8.0799999999999983</v>
      </c>
      <c r="AR13" s="177">
        <f t="shared" si="29"/>
        <v>8.0999999999999979</v>
      </c>
      <c r="AS13" s="177">
        <f t="shared" si="29"/>
        <v>8.1199999999999974</v>
      </c>
      <c r="AT13" s="177">
        <f t="shared" si="29"/>
        <v>8.139999999999997</v>
      </c>
      <c r="AU13" s="177">
        <f t="shared" si="29"/>
        <v>8.1599999999999966</v>
      </c>
      <c r="AV13" s="177">
        <f t="shared" si="29"/>
        <v>8.1799999999999962</v>
      </c>
      <c r="AW13" s="177">
        <f t="shared" si="29"/>
        <v>8.1999999999999957</v>
      </c>
      <c r="AX13" s="177">
        <f t="shared" si="29"/>
        <v>8.2199999999999953</v>
      </c>
      <c r="AY13" s="177">
        <f t="shared" si="29"/>
        <v>8.2399999999999949</v>
      </c>
      <c r="AZ13" s="177">
        <f t="shared" si="29"/>
        <v>8.2599999999999945</v>
      </c>
      <c r="BA13" s="177">
        <f t="shared" si="29"/>
        <v>8.279999999999994</v>
      </c>
      <c r="BB13" s="177">
        <f t="shared" si="29"/>
        <v>8.2999999999999936</v>
      </c>
      <c r="BC13" s="177">
        <f t="shared" si="29"/>
        <v>8.3199999999999932</v>
      </c>
      <c r="BD13" s="177">
        <f t="shared" si="29"/>
        <v>8.3399999999999928</v>
      </c>
      <c r="BE13" s="177">
        <f t="shared" si="30"/>
        <v>8.3599999999999923</v>
      </c>
      <c r="BF13" s="177">
        <f t="shared" si="30"/>
        <v>8.3799999999999919</v>
      </c>
      <c r="BG13" s="177">
        <f t="shared" si="30"/>
        <v>8.3999999999999915</v>
      </c>
      <c r="BH13" s="177">
        <f t="shared" si="30"/>
        <v>8.419999999999991</v>
      </c>
      <c r="BI13" s="177">
        <f t="shared" si="30"/>
        <v>8.4399999999999906</v>
      </c>
      <c r="BJ13" s="177">
        <f t="shared" si="30"/>
        <v>8.4599999999999902</v>
      </c>
      <c r="BK13" s="177">
        <f t="shared" si="30"/>
        <v>8.4799999999999898</v>
      </c>
      <c r="BL13" s="177">
        <f t="shared" si="30"/>
        <v>8.4999999999999893</v>
      </c>
      <c r="BM13" s="177">
        <f t="shared" si="30"/>
        <v>8.5199999999999889</v>
      </c>
      <c r="BN13" s="177">
        <f t="shared" si="30"/>
        <v>8.5399999999999885</v>
      </c>
      <c r="BO13" s="177">
        <f t="shared" si="30"/>
        <v>8.5599999999999881</v>
      </c>
      <c r="BP13" s="177">
        <f t="shared" si="30"/>
        <v>8.5799999999999876</v>
      </c>
      <c r="BQ13" s="177">
        <f t="shared" si="30"/>
        <v>8.5999999999999872</v>
      </c>
      <c r="BR13" s="177">
        <f t="shared" si="30"/>
        <v>8.6199999999999868</v>
      </c>
      <c r="BS13" s="177">
        <f t="shared" si="30"/>
        <v>8.6399999999999864</v>
      </c>
      <c r="BT13" s="177">
        <f t="shared" si="30"/>
        <v>8.6599999999999859</v>
      </c>
      <c r="BU13" s="177">
        <f t="shared" si="31"/>
        <v>8.6799999999999855</v>
      </c>
      <c r="BV13" s="177">
        <f t="shared" si="31"/>
        <v>8.6999999999999851</v>
      </c>
      <c r="BW13" s="177">
        <f t="shared" si="31"/>
        <v>8.7199999999999847</v>
      </c>
      <c r="BX13" s="177">
        <f t="shared" si="31"/>
        <v>8.7399999999999842</v>
      </c>
      <c r="BY13" s="177">
        <f t="shared" si="31"/>
        <v>8.7599999999999838</v>
      </c>
      <c r="BZ13" s="177">
        <f t="shared" si="31"/>
        <v>8.7799999999999834</v>
      </c>
      <c r="CA13" s="177">
        <f t="shared" si="31"/>
        <v>8.7999999999999829</v>
      </c>
      <c r="CB13" s="177">
        <f t="shared" si="31"/>
        <v>8.8199999999999825</v>
      </c>
      <c r="CC13" s="177">
        <f t="shared" si="31"/>
        <v>8.8399999999999821</v>
      </c>
      <c r="CD13" s="177">
        <f t="shared" si="31"/>
        <v>8.8599999999999817</v>
      </c>
      <c r="CE13" s="177">
        <f t="shared" si="31"/>
        <v>8.8799999999999812</v>
      </c>
      <c r="CF13" s="177">
        <f t="shared" si="31"/>
        <v>8.8999999999999808</v>
      </c>
      <c r="CG13" s="177">
        <f t="shared" si="31"/>
        <v>8.9199999999999804</v>
      </c>
      <c r="CH13" s="177">
        <f t="shared" si="31"/>
        <v>8.93999999999998</v>
      </c>
      <c r="CI13" s="177">
        <f t="shared" si="31"/>
        <v>8.9599999999999795</v>
      </c>
      <c r="CJ13" s="177">
        <f t="shared" si="31"/>
        <v>8.9799999999999791</v>
      </c>
      <c r="CK13" s="177">
        <f t="shared" si="32"/>
        <v>8.9999999999999787</v>
      </c>
      <c r="CL13" s="177">
        <f t="shared" si="32"/>
        <v>9.0199999999999783</v>
      </c>
      <c r="CM13" s="177">
        <f t="shared" si="32"/>
        <v>9.0399999999999778</v>
      </c>
      <c r="CN13" s="177">
        <f t="shared" si="32"/>
        <v>9.0599999999999774</v>
      </c>
      <c r="CO13" s="177">
        <f t="shared" si="32"/>
        <v>9.079999999999977</v>
      </c>
      <c r="CP13" s="177">
        <f t="shared" si="32"/>
        <v>9.0999999999999766</v>
      </c>
      <c r="CQ13" s="177">
        <f t="shared" si="32"/>
        <v>9.1199999999999761</v>
      </c>
      <c r="CR13" s="177">
        <f t="shared" si="32"/>
        <v>9.1399999999999757</v>
      </c>
      <c r="CS13" s="177">
        <f t="shared" si="32"/>
        <v>9.1599999999999753</v>
      </c>
      <c r="CT13" s="177">
        <f t="shared" si="32"/>
        <v>9.1799999999999748</v>
      </c>
      <c r="CU13" s="177">
        <f t="shared" si="32"/>
        <v>9.1999999999999744</v>
      </c>
      <c r="CV13" s="177">
        <f t="shared" si="32"/>
        <v>9.219999999999974</v>
      </c>
      <c r="CW13" s="177">
        <f t="shared" si="32"/>
        <v>9.2399999999999736</v>
      </c>
      <c r="CX13" s="177">
        <f t="shared" si="32"/>
        <v>9.2599999999999731</v>
      </c>
      <c r="CY13" s="177">
        <f t="shared" si="32"/>
        <v>9.2799999999999727</v>
      </c>
      <c r="CZ13" s="177">
        <f t="shared" si="32"/>
        <v>9.2999999999999723</v>
      </c>
      <c r="DA13" s="177">
        <f t="shared" si="24"/>
        <v>9.3199999999999719</v>
      </c>
      <c r="DB13" s="177">
        <f t="shared" si="24"/>
        <v>9.3399999999999714</v>
      </c>
      <c r="DC13" s="177">
        <f t="shared" si="24"/>
        <v>9.359999999999971</v>
      </c>
      <c r="DD13" s="177">
        <f t="shared" si="24"/>
        <v>9.3799999999999706</v>
      </c>
      <c r="DE13" s="177">
        <f t="shared" si="24"/>
        <v>9.3999999999999702</v>
      </c>
      <c r="DF13" s="177">
        <f t="shared" si="24"/>
        <v>9.4199999999999697</v>
      </c>
      <c r="DG13" s="177">
        <f t="shared" si="24"/>
        <v>9.4399999999999693</v>
      </c>
      <c r="DH13" s="177">
        <f t="shared" si="24"/>
        <v>9.4599999999999689</v>
      </c>
      <c r="DI13" s="177">
        <f t="shared" si="24"/>
        <v>9.4799999999999685</v>
      </c>
      <c r="DJ13" s="177">
        <f t="shared" si="24"/>
        <v>9.499999999999968</v>
      </c>
      <c r="DK13" s="177">
        <f t="shared" si="24"/>
        <v>9.5199999999999676</v>
      </c>
      <c r="DL13" s="177">
        <f t="shared" si="24"/>
        <v>9.5399999999999672</v>
      </c>
      <c r="DM13" s="177">
        <f t="shared" si="24"/>
        <v>9.5599999999999667</v>
      </c>
      <c r="DN13" s="177">
        <f t="shared" si="24"/>
        <v>9.5799999999999663</v>
      </c>
      <c r="DO13" s="177">
        <f t="shared" si="24"/>
        <v>9.5999999999999659</v>
      </c>
      <c r="DP13" s="177">
        <f t="shared" si="44"/>
        <v>9.6199999999999655</v>
      </c>
      <c r="DQ13" s="177">
        <f t="shared" si="44"/>
        <v>9.639999999999965</v>
      </c>
      <c r="DR13" s="177">
        <f t="shared" si="44"/>
        <v>9.6599999999999646</v>
      </c>
      <c r="DS13" s="177">
        <f t="shared" si="44"/>
        <v>9.6799999999999642</v>
      </c>
      <c r="DT13" s="177">
        <f t="shared" si="44"/>
        <v>9.6999999999999638</v>
      </c>
      <c r="DU13" s="177">
        <f t="shared" si="44"/>
        <v>9.7199999999999633</v>
      </c>
      <c r="DV13" s="177">
        <f t="shared" si="44"/>
        <v>9.7399999999999629</v>
      </c>
      <c r="DW13" s="177">
        <f t="shared" si="44"/>
        <v>9.7599999999999625</v>
      </c>
      <c r="DX13" s="177">
        <f t="shared" si="44"/>
        <v>9.7799999999999621</v>
      </c>
      <c r="DY13" s="177">
        <f t="shared" si="44"/>
        <v>9.7999999999999616</v>
      </c>
      <c r="DZ13" s="177">
        <f t="shared" si="44"/>
        <v>9.8199999999999612</v>
      </c>
      <c r="EA13" s="177">
        <f t="shared" si="44"/>
        <v>9.8399999999999608</v>
      </c>
      <c r="EB13" s="177">
        <f t="shared" si="44"/>
        <v>9.8599999999999604</v>
      </c>
      <c r="EC13" s="177">
        <f t="shared" si="44"/>
        <v>9.8799999999999599</v>
      </c>
      <c r="ED13" s="177">
        <f t="shared" si="44"/>
        <v>9.8999999999999595</v>
      </c>
      <c r="EE13" s="177">
        <f t="shared" si="44"/>
        <v>9.9199999999999591</v>
      </c>
      <c r="EF13" s="177">
        <f t="shared" si="33"/>
        <v>9.9399999999999586</v>
      </c>
      <c r="EG13" s="177">
        <f t="shared" si="33"/>
        <v>9.9599999999999582</v>
      </c>
      <c r="EH13" s="177">
        <f t="shared" si="33"/>
        <v>9.9799999999999578</v>
      </c>
      <c r="EI13" s="177">
        <f t="shared" si="33"/>
        <v>9.9999999999999574</v>
      </c>
      <c r="EJ13" s="177">
        <f t="shared" si="33"/>
        <v>10.019999999999957</v>
      </c>
      <c r="EK13" s="177">
        <f t="shared" si="33"/>
        <v>10.039999999999957</v>
      </c>
      <c r="EL13" s="177">
        <f t="shared" si="33"/>
        <v>10.059999999999956</v>
      </c>
      <c r="EM13" s="177">
        <f t="shared" si="33"/>
        <v>10.079999999999956</v>
      </c>
      <c r="EN13" s="177">
        <f t="shared" si="33"/>
        <v>10.099999999999955</v>
      </c>
      <c r="EO13" s="177">
        <f t="shared" si="33"/>
        <v>10.119999999999955</v>
      </c>
      <c r="EP13" s="177">
        <f t="shared" si="33"/>
        <v>10.139999999999954</v>
      </c>
      <c r="EQ13" s="177">
        <f t="shared" si="33"/>
        <v>10.159999999999954</v>
      </c>
      <c r="ER13" s="177">
        <f t="shared" si="33"/>
        <v>10.179999999999954</v>
      </c>
      <c r="ES13" s="177">
        <f t="shared" si="33"/>
        <v>10.199999999999953</v>
      </c>
      <c r="ET13" s="177">
        <f t="shared" si="34"/>
        <v>10.219999999999953</v>
      </c>
      <c r="EU13" s="177">
        <f t="shared" si="34"/>
        <v>10.239999999999952</v>
      </c>
      <c r="EV13" s="177">
        <f t="shared" si="34"/>
        <v>10.259999999999952</v>
      </c>
      <c r="EW13" s="177">
        <f t="shared" si="34"/>
        <v>10.279999999999951</v>
      </c>
      <c r="EX13" s="177">
        <f t="shared" si="34"/>
        <v>10.299999999999951</v>
      </c>
      <c r="EY13" s="177">
        <f t="shared" si="34"/>
        <v>10.319999999999951</v>
      </c>
      <c r="EZ13" s="177">
        <f t="shared" si="34"/>
        <v>10.33999999999995</v>
      </c>
      <c r="FA13" s="177">
        <f t="shared" si="34"/>
        <v>10.35999999999995</v>
      </c>
      <c r="FB13" s="177">
        <f t="shared" si="34"/>
        <v>10.379999999999949</v>
      </c>
      <c r="FC13" s="177">
        <f t="shared" si="34"/>
        <v>10.399999999999949</v>
      </c>
      <c r="FD13" s="177">
        <f t="shared" si="34"/>
        <v>10.419999999999948</v>
      </c>
      <c r="FE13" s="177">
        <f t="shared" si="34"/>
        <v>10.439999999999948</v>
      </c>
      <c r="FF13" s="177">
        <f t="shared" si="34"/>
        <v>10.459999999999948</v>
      </c>
      <c r="FG13" s="177">
        <f t="shared" si="34"/>
        <v>10.479999999999947</v>
      </c>
      <c r="FH13" s="177">
        <f t="shared" si="34"/>
        <v>10.499999999999947</v>
      </c>
      <c r="FI13" s="177">
        <f t="shared" si="34"/>
        <v>10.519999999999946</v>
      </c>
      <c r="FJ13" s="177">
        <f t="shared" si="35"/>
        <v>10.539999999999946</v>
      </c>
      <c r="FK13" s="177">
        <f t="shared" si="35"/>
        <v>10.559999999999945</v>
      </c>
      <c r="FL13" s="177">
        <f t="shared" si="35"/>
        <v>10.579999999999945</v>
      </c>
      <c r="FM13" s="177">
        <f t="shared" si="35"/>
        <v>10.599999999999945</v>
      </c>
      <c r="FN13" s="177">
        <f t="shared" si="35"/>
        <v>10.619999999999944</v>
      </c>
      <c r="FO13" s="177">
        <f t="shared" si="35"/>
        <v>10.639999999999944</v>
      </c>
      <c r="FP13" s="177">
        <f t="shared" si="35"/>
        <v>10.659999999999943</v>
      </c>
      <c r="FQ13" s="177">
        <f t="shared" si="35"/>
        <v>10.679999999999943</v>
      </c>
      <c r="FR13" s="177">
        <f t="shared" si="35"/>
        <v>10.699999999999942</v>
      </c>
      <c r="FS13" s="177">
        <f t="shared" si="35"/>
        <v>10.719999999999942</v>
      </c>
      <c r="FT13" s="177">
        <f t="shared" si="35"/>
        <v>10.739999999999942</v>
      </c>
      <c r="FU13" s="177">
        <f t="shared" si="35"/>
        <v>10.759999999999941</v>
      </c>
      <c r="FV13" s="177">
        <f t="shared" si="35"/>
        <v>10.779999999999941</v>
      </c>
      <c r="FW13" s="177">
        <f t="shared" si="35"/>
        <v>10.79999999999994</v>
      </c>
      <c r="FX13" s="177">
        <f t="shared" si="35"/>
        <v>10.81999999999994</v>
      </c>
      <c r="FY13" s="177">
        <f t="shared" si="35"/>
        <v>10.839999999999939</v>
      </c>
      <c r="FZ13" s="177">
        <f t="shared" si="36"/>
        <v>10.859999999999939</v>
      </c>
      <c r="GA13" s="177">
        <f t="shared" si="36"/>
        <v>10.879999999999939</v>
      </c>
      <c r="GB13" s="177">
        <f t="shared" si="36"/>
        <v>10.899999999999938</v>
      </c>
      <c r="GC13" s="177">
        <f t="shared" si="36"/>
        <v>10.919999999999938</v>
      </c>
      <c r="GD13" s="177">
        <f t="shared" si="36"/>
        <v>10.939999999999937</v>
      </c>
      <c r="GE13" s="177">
        <f t="shared" si="36"/>
        <v>10.959999999999937</v>
      </c>
      <c r="GF13" s="177">
        <f t="shared" si="36"/>
        <v>10.979999999999936</v>
      </c>
      <c r="GG13" s="177">
        <f t="shared" si="36"/>
        <v>10.999999999999936</v>
      </c>
      <c r="GH13" s="177">
        <f t="shared" si="36"/>
        <v>11.019999999999936</v>
      </c>
      <c r="GI13" s="177">
        <f t="shared" si="36"/>
        <v>11.039999999999935</v>
      </c>
      <c r="GJ13" s="177">
        <f t="shared" si="36"/>
        <v>11.059999999999935</v>
      </c>
      <c r="GK13" s="177">
        <f t="shared" si="36"/>
        <v>11.079999999999934</v>
      </c>
      <c r="GL13" s="177">
        <f t="shared" si="36"/>
        <v>11.099999999999934</v>
      </c>
      <c r="GM13" s="177">
        <f t="shared" si="36"/>
        <v>11.119999999999933</v>
      </c>
      <c r="GN13" s="177">
        <f t="shared" si="36"/>
        <v>11.139999999999933</v>
      </c>
      <c r="GO13" s="177">
        <f t="shared" si="36"/>
        <v>11.159999999999933</v>
      </c>
      <c r="GP13" s="177">
        <f t="shared" si="37"/>
        <v>11.179999999999932</v>
      </c>
      <c r="GQ13" s="177">
        <f t="shared" si="37"/>
        <v>11.199999999999932</v>
      </c>
      <c r="GR13" s="177">
        <f t="shared" si="37"/>
        <v>11.219999999999931</v>
      </c>
      <c r="GS13" s="177">
        <f t="shared" si="37"/>
        <v>11.239999999999931</v>
      </c>
      <c r="GT13" s="177">
        <f t="shared" si="37"/>
        <v>11.259999999999931</v>
      </c>
      <c r="GU13" s="177">
        <f t="shared" si="37"/>
        <v>11.27999999999993</v>
      </c>
      <c r="GV13" s="177">
        <f t="shared" si="37"/>
        <v>11.29999999999993</v>
      </c>
      <c r="GW13" s="177">
        <f t="shared" si="37"/>
        <v>11.319999999999929</v>
      </c>
      <c r="GX13" s="177">
        <f t="shared" si="37"/>
        <v>11.339999999999929</v>
      </c>
      <c r="GY13" s="177">
        <f t="shared" si="37"/>
        <v>11.359999999999928</v>
      </c>
      <c r="GZ13" s="177">
        <f t="shared" si="37"/>
        <v>11.379999999999928</v>
      </c>
      <c r="HA13" s="177">
        <f t="shared" si="37"/>
        <v>11.399999999999928</v>
      </c>
      <c r="HB13" s="177">
        <f t="shared" si="37"/>
        <v>11.419999999999927</v>
      </c>
      <c r="HC13" s="177">
        <f t="shared" si="37"/>
        <v>11.439999999999927</v>
      </c>
      <c r="HD13" s="177">
        <f t="shared" si="37"/>
        <v>11.459999999999926</v>
      </c>
      <c r="HE13" s="177">
        <f t="shared" si="37"/>
        <v>11.479999999999926</v>
      </c>
      <c r="HF13" s="177">
        <f t="shared" si="38"/>
        <v>11.499999999999925</v>
      </c>
      <c r="HG13" s="177">
        <f t="shared" si="38"/>
        <v>11.519999999999925</v>
      </c>
      <c r="HH13" s="177">
        <f t="shared" si="38"/>
        <v>11.539999999999925</v>
      </c>
      <c r="HI13" s="177">
        <f t="shared" si="38"/>
        <v>11.559999999999924</v>
      </c>
      <c r="HJ13" s="177">
        <f t="shared" si="38"/>
        <v>11.579999999999924</v>
      </c>
      <c r="HK13" s="177">
        <f t="shared" si="38"/>
        <v>11.599999999999923</v>
      </c>
      <c r="HL13" s="177">
        <f t="shared" si="38"/>
        <v>11.619999999999923</v>
      </c>
      <c r="HM13" s="177">
        <f t="shared" si="38"/>
        <v>11.639999999999922</v>
      </c>
      <c r="HN13" s="177">
        <f t="shared" si="38"/>
        <v>11.659999999999922</v>
      </c>
      <c r="HO13" s="177">
        <f t="shared" si="38"/>
        <v>11.679999999999922</v>
      </c>
      <c r="HP13" s="177">
        <f t="shared" si="38"/>
        <v>11.699999999999921</v>
      </c>
      <c r="HQ13" s="177">
        <f t="shared" si="38"/>
        <v>11.719999999999921</v>
      </c>
      <c r="HR13" s="177">
        <f t="shared" si="38"/>
        <v>11.73999999999992</v>
      </c>
      <c r="HS13" s="177">
        <f t="shared" si="38"/>
        <v>11.75999999999992</v>
      </c>
      <c r="HT13" s="177">
        <f t="shared" si="38"/>
        <v>11.779999999999919</v>
      </c>
      <c r="HU13" s="177">
        <f t="shared" si="38"/>
        <v>11.799999999999919</v>
      </c>
      <c r="HV13" s="177">
        <f t="shared" si="39"/>
        <v>11.819999999999919</v>
      </c>
      <c r="HW13" s="177">
        <f t="shared" si="39"/>
        <v>11.839999999999918</v>
      </c>
      <c r="HX13" s="177">
        <f t="shared" si="39"/>
        <v>11.859999999999918</v>
      </c>
      <c r="HY13" s="177">
        <f t="shared" si="39"/>
        <v>11.879999999999917</v>
      </c>
      <c r="HZ13" s="177">
        <f t="shared" si="39"/>
        <v>11.899999999999917</v>
      </c>
      <c r="IA13" s="177">
        <f t="shared" si="39"/>
        <v>11.919999999999916</v>
      </c>
      <c r="IB13" s="177">
        <f t="shared" si="39"/>
        <v>11.939999999999916</v>
      </c>
      <c r="IC13" s="177">
        <f t="shared" si="39"/>
        <v>11.959999999999916</v>
      </c>
      <c r="ID13" s="177">
        <f t="shared" si="39"/>
        <v>11.979999999999915</v>
      </c>
      <c r="IE13" s="192">
        <f t="shared" si="23"/>
        <v>11.998999999999915</v>
      </c>
      <c r="IF13" s="193">
        <f t="shared" si="10"/>
        <v>0</v>
      </c>
      <c r="IG13" s="193">
        <f t="shared" ref="IG13:II28" si="49">IF(ISNONTEXT($U13),IF($K13="R",_xlfn.BETA.DIST(AN13,$Q13,$R13,FALSE,$D13,$F13),_xlfn.BETA.DIST(AN13,$R13,$Q13,FALSE,$D13,$F13)),NA())</f>
        <v>4.3116780990965345E-16</v>
      </c>
      <c r="IH13" s="193">
        <f t="shared" si="49"/>
        <v>2.109722407200705E-13</v>
      </c>
      <c r="II13" s="193">
        <f t="shared" si="49"/>
        <v>7.7491839468095189E-12</v>
      </c>
      <c r="IJ13" s="193">
        <f t="shared" si="45"/>
        <v>9.8585536985657058E-11</v>
      </c>
      <c r="IK13" s="193">
        <f t="shared" si="45"/>
        <v>7.0147174654703824E-10</v>
      </c>
      <c r="IL13" s="193">
        <f t="shared" si="45"/>
        <v>3.455775051715345E-9</v>
      </c>
      <c r="IM13" s="193">
        <f t="shared" si="45"/>
        <v>1.3208903986747222E-8</v>
      </c>
      <c r="IN13" s="193">
        <f t="shared" si="45"/>
        <v>4.1926594046369507E-8</v>
      </c>
      <c r="IO13" s="193">
        <f t="shared" si="45"/>
        <v>1.1546531172220653E-7</v>
      </c>
      <c r="IP13" s="193">
        <f t="shared" si="45"/>
        <v>2.8428310532973271E-7</v>
      </c>
      <c r="IQ13" s="193">
        <f t="shared" si="45"/>
        <v>6.3923279261183318E-7</v>
      </c>
      <c r="IR13" s="193">
        <f t="shared" si="45"/>
        <v>1.3335843797989719E-6</v>
      </c>
      <c r="IS13" s="193">
        <f t="shared" si="45"/>
        <v>2.6123614825746564E-6</v>
      </c>
      <c r="IT13" s="193">
        <f t="shared" si="45"/>
        <v>4.8499522326960371E-6</v>
      </c>
      <c r="IU13" s="193">
        <f t="shared" si="45"/>
        <v>8.596774387149132E-6</v>
      </c>
      <c r="IV13" s="193">
        <f t="shared" si="45"/>
        <v>1.4635544790860432E-5</v>
      </c>
      <c r="IW13" s="193">
        <f t="shared" si="45"/>
        <v>2.4047434039005206E-5</v>
      </c>
      <c r="IX13" s="193">
        <f t="shared" si="45"/>
        <v>3.8288088047443593E-5</v>
      </c>
      <c r="IY13" s="193">
        <f t="shared" si="45"/>
        <v>5.927317957148929E-5</v>
      </c>
      <c r="IZ13" s="193">
        <f t="shared" si="45"/>
        <v>8.9472824832089837E-5</v>
      </c>
      <c r="JA13" s="193">
        <f t="shared" si="45"/>
        <v>1.3201387333596878E-4</v>
      </c>
      <c r="JB13" s="193">
        <f t="shared" si="45"/>
        <v>1.9078876218339361E-4</v>
      </c>
      <c r="JC13" s="193">
        <f t="shared" si="45"/>
        <v>2.7056932836416297E-4</v>
      </c>
      <c r="JD13" s="193">
        <f t="shared" si="45"/>
        <v>3.7712370156529565E-4</v>
      </c>
      <c r="JE13" s="193">
        <f t="shared" si="45"/>
        <v>5.1733416265372951E-4</v>
      </c>
      <c r="JF13" s="193">
        <f t="shared" si="45"/>
        <v>6.9931365496608974E-4</v>
      </c>
      <c r="JG13" s="193">
        <f t="shared" si="45"/>
        <v>9.3251848141660343E-4</v>
      </c>
      <c r="JH13" s="193">
        <f t="shared" si="45"/>
        <v>1.2278546136611488E-3</v>
      </c>
      <c r="JI13" s="193">
        <f t="shared" si="45"/>
        <v>1.5977749824352537E-3</v>
      </c>
      <c r="JJ13" s="193">
        <f t="shared" si="45"/>
        <v>2.056365111920502E-3</v>
      </c>
      <c r="JK13" s="193">
        <f t="shared" si="45"/>
        <v>2.6194145057398554E-3</v>
      </c>
      <c r="JL13" s="193">
        <f t="shared" si="45"/>
        <v>3.3044712871011378E-3</v>
      </c>
      <c r="JM13" s="193">
        <f t="shared" si="45"/>
        <v>4.1308777389506349E-3</v>
      </c>
      <c r="JN13" s="193">
        <f t="shared" si="45"/>
        <v>5.1197845791849722E-3</v>
      </c>
      <c r="JO13" s="193">
        <f t="shared" si="45"/>
        <v>6.2941420376821247E-3</v>
      </c>
      <c r="JP13" s="193">
        <f t="shared" si="45"/>
        <v>7.6786660721877772E-3</v>
      </c>
      <c r="JQ13" s="193">
        <f t="shared" si="45"/>
        <v>9.2997783644240984E-3</v>
      </c>
      <c r="JR13" s="193">
        <f t="shared" si="45"/>
        <v>1.1185519071216572E-2</v>
      </c>
      <c r="JS13" s="193">
        <f t="shared" si="45"/>
        <v>1.3365431662658613E-2</v>
      </c>
      <c r="JT13" s="193">
        <f t="shared" si="45"/>
        <v>1.5870419554793215E-2</v>
      </c>
      <c r="JU13" s="193">
        <f t="shared" si="45"/>
        <v>1.8732574632274263E-2</v>
      </c>
      <c r="JV13" s="193">
        <f t="shared" si="45"/>
        <v>2.1984978151191301E-2</v>
      </c>
      <c r="JW13" s="193">
        <f t="shared" si="45"/>
        <v>2.5661474907937451E-2</v>
      </c>
      <c r="JX13" s="193">
        <f t="shared" si="45"/>
        <v>2.9796421951001417E-2</v>
      </c>
      <c r="JY13" s="193">
        <f t="shared" si="45"/>
        <v>3.4424413493375154E-2</v>
      </c>
      <c r="JZ13" s="193">
        <f t="shared" si="45"/>
        <v>3.9579984048633998E-2</v>
      </c>
      <c r="KA13" s="193">
        <f t="shared" si="45"/>
        <v>4.5297292158711103E-2</v>
      </c>
      <c r="KB13" s="193">
        <f t="shared" si="45"/>
        <v>5.1609787401345829E-2</v>
      </c>
      <c r="KC13" s="193">
        <f t="shared" si="45"/>
        <v>5.8549863655958996E-2</v>
      </c>
      <c r="KD13" s="193">
        <f t="shared" si="45"/>
        <v>6.6148501864509518E-2</v>
      </c>
      <c r="KE13" s="193">
        <f t="shared" si="45"/>
        <v>7.4434905745479812E-2</v>
      </c>
      <c r="KF13" s="193">
        <f t="shared" si="45"/>
        <v>8.3436134101702461E-2</v>
      </c>
      <c r="KG13" s="193">
        <f t="shared" si="45"/>
        <v>9.3176733504055684E-2</v>
      </c>
      <c r="KH13" s="193">
        <f t="shared" si="45"/>
        <v>0.10367837523137761</v>
      </c>
      <c r="KI13" s="193">
        <f t="shared" si="45"/>
        <v>0.11495950040109579</v>
      </c>
      <c r="KJ13" s="193">
        <f t="shared" si="45"/>
        <v>0.1270349772344026</v>
      </c>
      <c r="KK13" s="193">
        <f t="shared" si="45"/>
        <v>0.13991577436420655</v>
      </c>
      <c r="KL13" s="193">
        <f t="shared" si="45"/>
        <v>0.15360865401395457</v>
      </c>
      <c r="KM13" s="193">
        <f t="shared" si="45"/>
        <v>0.16811588875167713</v>
      </c>
      <c r="KN13" s="193">
        <f t="shared" si="45"/>
        <v>0.18343500535762874</v>
      </c>
      <c r="KO13" s="193">
        <f t="shared" si="45"/>
        <v>0.19955855913754425</v>
      </c>
      <c r="KP13" s="193">
        <f t="shared" si="45"/>
        <v>0.21647394176905954</v>
      </c>
      <c r="KQ13" s="193">
        <f t="shared" si="45"/>
        <v>0.23416322548894927</v>
      </c>
      <c r="KR13" s="193">
        <f t="shared" si="26"/>
        <v>0.25260304611650303</v>
      </c>
      <c r="KS13" s="193">
        <f t="shared" ref="KS13:KU28" si="50">IF(ISNONTEXT($U13),IF($K13="R",_xlfn.BETA.DIST(CZ13,$Q13,$R13,FALSE,$D13,$F13),_xlfn.BETA.DIST(CZ13,$R13,$Q13,FALSE,$D13,$F13)),NA())</f>
        <v>0.27176452706696191</v>
      </c>
      <c r="KT13" s="193">
        <f t="shared" si="50"/>
        <v>0.29161324614207734</v>
      </c>
      <c r="KU13" s="193">
        <f t="shared" si="50"/>
        <v>0.31210924649639465</v>
      </c>
      <c r="KV13" s="193">
        <f t="shared" si="46"/>
        <v>0.33320709277182881</v>
      </c>
      <c r="KW13" s="193">
        <f t="shared" si="46"/>
        <v>0.35485597297374005</v>
      </c>
      <c r="KX13" s="193">
        <f t="shared" si="46"/>
        <v>0.3769998462332349</v>
      </c>
      <c r="KY13" s="193">
        <f t="shared" si="46"/>
        <v>0.39957763616728847</v>
      </c>
      <c r="KZ13" s="193">
        <f t="shared" si="46"/>
        <v>0.42252346911476385</v>
      </c>
      <c r="LA13" s="193">
        <f t="shared" si="46"/>
        <v>0.44576695609693184</v>
      </c>
      <c r="LB13" s="193">
        <f t="shared" si="46"/>
        <v>0.46923351692986442</v>
      </c>
      <c r="LC13" s="193">
        <f t="shared" si="46"/>
        <v>0.49284474450731969</v>
      </c>
      <c r="LD13" s="193">
        <f t="shared" si="46"/>
        <v>0.51651880688042873</v>
      </c>
      <c r="LE13" s="193">
        <f t="shared" si="46"/>
        <v>0.54017088438845606</v>
      </c>
      <c r="LF13" s="193">
        <f t="shared" si="46"/>
        <v>0.56371363874679437</v>
      </c>
      <c r="LG13" s="193">
        <f t="shared" si="46"/>
        <v>0.58705771067748225</v>
      </c>
      <c r="LH13" s="193">
        <f t="shared" si="46"/>
        <v>0.61011224237699258</v>
      </c>
      <c r="LI13" s="193">
        <f t="shared" si="46"/>
        <v>0.63278542085862899</v>
      </c>
      <c r="LJ13" s="193">
        <f t="shared" si="46"/>
        <v>0.65498503798498908</v>
      </c>
      <c r="LK13" s="193">
        <f t="shared" si="46"/>
        <v>0.67661906282174311</v>
      </c>
      <c r="LL13" s="193">
        <f t="shared" si="46"/>
        <v>0.69759622179915959</v>
      </c>
      <c r="LM13" s="193">
        <f t="shared" si="46"/>
        <v>0.71782658206371586</v>
      </c>
      <c r="LN13" s="193">
        <f t="shared" si="46"/>
        <v>0.73722213333979225</v>
      </c>
      <c r="LO13" s="193">
        <f t="shared" si="46"/>
        <v>0.75569736360136974</v>
      </c>
      <c r="LP13" s="193">
        <f t="shared" si="46"/>
        <v>0.77316982387609379</v>
      </c>
      <c r="LQ13" s="193">
        <f t="shared" si="46"/>
        <v>0.78956067756876991</v>
      </c>
      <c r="LR13" s="193">
        <f t="shared" si="46"/>
        <v>0.8047952297977522</v>
      </c>
      <c r="LS13" s="193">
        <f t="shared" si="46"/>
        <v>0.81880343238479392</v>
      </c>
      <c r="LT13" s="193">
        <f t="shared" si="46"/>
        <v>0.83152036032540044</v>
      </c>
      <c r="LU13" s="193">
        <f t="shared" si="46"/>
        <v>0.84288665579086985</v>
      </c>
      <c r="LV13" s="193">
        <f t="shared" si="46"/>
        <v>0.85284893597295819</v>
      </c>
      <c r="LW13" s="193">
        <f t="shared" si="46"/>
        <v>0.86136016137515536</v>
      </c>
      <c r="LX13" s="193">
        <f t="shared" si="46"/>
        <v>0.86837996147817587</v>
      </c>
      <c r="LY13" s="193">
        <f t="shared" si="46"/>
        <v>0.87387491505860915</v>
      </c>
      <c r="LZ13" s="193">
        <f t="shared" si="46"/>
        <v>0.87781878281548487</v>
      </c>
      <c r="MA13" s="193">
        <f t="shared" si="46"/>
        <v>0.88019269035645498</v>
      </c>
      <c r="MB13" s="193">
        <f t="shared" si="46"/>
        <v>0.88098526000976518</v>
      </c>
      <c r="MC13" s="193">
        <f t="shared" si="46"/>
        <v>0.88019269035646164</v>
      </c>
      <c r="MD13" s="193">
        <f t="shared" si="46"/>
        <v>0.8778187828154983</v>
      </c>
      <c r="ME13" s="193">
        <f t="shared" si="46"/>
        <v>0.87387491505862935</v>
      </c>
      <c r="MF13" s="193">
        <f t="shared" si="46"/>
        <v>0.8683799614782024</v>
      </c>
      <c r="MG13" s="193">
        <f t="shared" si="46"/>
        <v>0.86136016137518834</v>
      </c>
      <c r="MH13" s="193">
        <f t="shared" si="46"/>
        <v>0.85284893597299771</v>
      </c>
      <c r="MI13" s="193">
        <f t="shared" si="46"/>
        <v>0.84288665579091537</v>
      </c>
      <c r="MJ13" s="193">
        <f t="shared" si="46"/>
        <v>0.83152036032545196</v>
      </c>
      <c r="MK13" s="193">
        <f t="shared" si="46"/>
        <v>0.81880343238485087</v>
      </c>
      <c r="ML13" s="193">
        <f t="shared" si="46"/>
        <v>0.80479522979781459</v>
      </c>
      <c r="MM13" s="193">
        <f t="shared" si="46"/>
        <v>0.78956067756883719</v>
      </c>
      <c r="MN13" s="193">
        <f t="shared" si="46"/>
        <v>0.77316982387616606</v>
      </c>
      <c r="MO13" s="193">
        <f t="shared" si="46"/>
        <v>0.75569736360144657</v>
      </c>
      <c r="MP13" s="193">
        <f t="shared" si="46"/>
        <v>0.73722213333987319</v>
      </c>
      <c r="MQ13" s="193">
        <f t="shared" si="46"/>
        <v>0.71782658206380034</v>
      </c>
      <c r="MR13" s="193">
        <f t="shared" si="46"/>
        <v>0.69759622179924741</v>
      </c>
      <c r="MS13" s="193">
        <f t="shared" si="46"/>
        <v>0.67661906282183415</v>
      </c>
      <c r="MT13" s="193">
        <f t="shared" si="46"/>
        <v>0.65498503798508245</v>
      </c>
      <c r="MU13" s="193">
        <f t="shared" si="46"/>
        <v>0.63278542085872469</v>
      </c>
      <c r="MV13" s="193">
        <f t="shared" si="46"/>
        <v>0.61011224237708983</v>
      </c>
      <c r="MW13" s="193">
        <f t="shared" si="46"/>
        <v>0.58705771067758106</v>
      </c>
      <c r="MX13" s="193">
        <f t="shared" si="46"/>
        <v>0.5637136387468944</v>
      </c>
      <c r="MY13" s="193">
        <f t="shared" si="46"/>
        <v>0.54017088438855665</v>
      </c>
      <c r="MZ13" s="193">
        <f t="shared" si="46"/>
        <v>0.51651880688052976</v>
      </c>
      <c r="NA13" s="193">
        <f t="shared" si="46"/>
        <v>0.49284474450742077</v>
      </c>
      <c r="NB13" s="193">
        <f t="shared" si="46"/>
        <v>0.46923351692996484</v>
      </c>
      <c r="NC13" s="193">
        <f t="shared" si="46"/>
        <v>0.4457669560970316</v>
      </c>
      <c r="ND13" s="193">
        <f t="shared" si="27"/>
        <v>0.42252346911486222</v>
      </c>
      <c r="NE13" s="193">
        <f t="shared" ref="NE13:NG28" si="51">IF(ISNONTEXT($U13),IF($K13="R",_xlfn.BETA.DIST(FL13,$Q13,$R13,FALSE,$D13,$F13),_xlfn.BETA.DIST(FL13,$R13,$Q13,FALSE,$D13,$F13)),NA())</f>
        <v>0.39957763616738529</v>
      </c>
      <c r="NF13" s="193">
        <f t="shared" si="51"/>
        <v>0.37699984623333049</v>
      </c>
      <c r="NG13" s="193">
        <f t="shared" si="51"/>
        <v>0.35485597297383364</v>
      </c>
      <c r="NH13" s="193">
        <f t="shared" si="47"/>
        <v>0.33320709277192029</v>
      </c>
      <c r="NI13" s="193">
        <f t="shared" si="47"/>
        <v>0.31210924649648336</v>
      </c>
      <c r="NJ13" s="193">
        <f t="shared" si="47"/>
        <v>0.29161324614216361</v>
      </c>
      <c r="NK13" s="193">
        <f t="shared" si="47"/>
        <v>0.27176452706704496</v>
      </c>
      <c r="NL13" s="193">
        <f t="shared" si="47"/>
        <v>0.25260304611658319</v>
      </c>
      <c r="NM13" s="193">
        <f t="shared" si="47"/>
        <v>0.23416322548902624</v>
      </c>
      <c r="NN13" s="193">
        <f t="shared" si="47"/>
        <v>0.21647394176913337</v>
      </c>
      <c r="NO13" s="193">
        <f t="shared" si="47"/>
        <v>0.19955855913761497</v>
      </c>
      <c r="NP13" s="193">
        <f t="shared" si="47"/>
        <v>0.18343500535769605</v>
      </c>
      <c r="NQ13" s="193">
        <f t="shared" si="47"/>
        <v>0.1681158887517408</v>
      </c>
      <c r="NR13" s="193">
        <f t="shared" si="47"/>
        <v>0.15360865401401461</v>
      </c>
      <c r="NS13" s="193">
        <f t="shared" si="47"/>
        <v>0.1399157743642632</v>
      </c>
      <c r="NT13" s="193">
        <f t="shared" si="47"/>
        <v>0.12703497723445589</v>
      </c>
      <c r="NU13" s="193">
        <f t="shared" si="47"/>
        <v>0.11495950040114561</v>
      </c>
      <c r="NV13" s="193">
        <f t="shared" si="47"/>
        <v>0.10367837523142412</v>
      </c>
      <c r="NW13" s="193">
        <f t="shared" si="47"/>
        <v>9.317673350409876E-2</v>
      </c>
      <c r="NX13" s="193">
        <f t="shared" si="47"/>
        <v>8.3436134101742318E-2</v>
      </c>
      <c r="NY13" s="193">
        <f t="shared" si="47"/>
        <v>7.4434905745516713E-2</v>
      </c>
      <c r="NZ13" s="193">
        <f t="shared" si="47"/>
        <v>6.6148501864543421E-2</v>
      </c>
      <c r="OA13" s="193">
        <f t="shared" si="47"/>
        <v>5.8549863655989937E-2</v>
      </c>
      <c r="OB13" s="193">
        <f t="shared" si="47"/>
        <v>5.1609787401374105E-2</v>
      </c>
      <c r="OC13" s="193">
        <f t="shared" si="47"/>
        <v>4.5297292158736693E-2</v>
      </c>
      <c r="OD13" s="193">
        <f t="shared" si="47"/>
        <v>3.9579984048657181E-2</v>
      </c>
      <c r="OE13" s="193">
        <f t="shared" si="47"/>
        <v>3.4424413493395943E-2</v>
      </c>
      <c r="OF13" s="193">
        <f t="shared" si="47"/>
        <v>2.9796421951020047E-2</v>
      </c>
      <c r="OG13" s="193">
        <f t="shared" si="47"/>
        <v>2.5661474907954066E-2</v>
      </c>
      <c r="OH13" s="193">
        <f t="shared" si="47"/>
        <v>2.1984978151206026E-2</v>
      </c>
      <c r="OI13" s="193">
        <f t="shared" si="47"/>
        <v>1.8732574632287273E-2</v>
      </c>
      <c r="OJ13" s="193">
        <f t="shared" si="47"/>
        <v>1.5870419554804633E-2</v>
      </c>
      <c r="OK13" s="193">
        <f t="shared" si="47"/>
        <v>1.3365431662668572E-2</v>
      </c>
      <c r="OL13" s="193">
        <f t="shared" si="47"/>
        <v>1.1185519071225215E-2</v>
      </c>
      <c r="OM13" s="193">
        <f t="shared" si="47"/>
        <v>9.2997783644315334E-3</v>
      </c>
      <c r="ON13" s="193">
        <f t="shared" si="47"/>
        <v>7.6786660721941671E-3</v>
      </c>
      <c r="OO13" s="193">
        <f t="shared" si="47"/>
        <v>6.2941420376875579E-3</v>
      </c>
      <c r="OP13" s="193">
        <f t="shared" si="47"/>
        <v>5.1197845791895649E-3</v>
      </c>
      <c r="OQ13" s="193">
        <f t="shared" si="47"/>
        <v>4.1308777389544912E-3</v>
      </c>
      <c r="OR13" s="193">
        <f t="shared" si="47"/>
        <v>3.3044712871043488E-3</v>
      </c>
      <c r="OS13" s="193">
        <f t="shared" si="47"/>
        <v>2.619414505742503E-3</v>
      </c>
      <c r="OT13" s="193">
        <f t="shared" si="47"/>
        <v>2.0563651119226718E-3</v>
      </c>
      <c r="OU13" s="193">
        <f t="shared" si="47"/>
        <v>1.5977749824370078E-3</v>
      </c>
      <c r="OV13" s="193">
        <f t="shared" si="47"/>
        <v>1.22785461366256E-3</v>
      </c>
      <c r="OW13" s="193">
        <f t="shared" si="47"/>
        <v>9.3251848141772092E-4</v>
      </c>
      <c r="OX13" s="193">
        <f t="shared" si="47"/>
        <v>6.9931365496696751E-4</v>
      </c>
      <c r="OY13" s="193">
        <f t="shared" si="47"/>
        <v>5.1733416265441049E-4</v>
      </c>
      <c r="OZ13" s="193">
        <f t="shared" si="47"/>
        <v>3.7712370156581791E-4</v>
      </c>
      <c r="PA13" s="193">
        <f t="shared" si="47"/>
        <v>2.7056932836455665E-4</v>
      </c>
      <c r="PB13" s="193">
        <f t="shared" si="47"/>
        <v>1.9078876218368474E-4</v>
      </c>
      <c r="PC13" s="193">
        <f t="shared" si="47"/>
        <v>1.3201387333618169E-4</v>
      </c>
      <c r="PD13" s="193">
        <f t="shared" si="47"/>
        <v>8.9472824832242424E-5</v>
      </c>
      <c r="PE13" s="193">
        <f t="shared" si="47"/>
        <v>5.9273179571596579E-5</v>
      </c>
      <c r="PF13" s="193">
        <f t="shared" si="47"/>
        <v>3.8288088047517184E-5</v>
      </c>
      <c r="PG13" s="193">
        <f t="shared" si="47"/>
        <v>2.4047434039054418E-5</v>
      </c>
      <c r="PH13" s="193">
        <f t="shared" si="47"/>
        <v>1.4635544790892513E-5</v>
      </c>
      <c r="PI13" s="193">
        <f t="shared" si="47"/>
        <v>8.5967743871693506E-6</v>
      </c>
      <c r="PJ13" s="193">
        <f t="shared" si="47"/>
        <v>4.8499522327083225E-6</v>
      </c>
      <c r="PK13" s="193">
        <f t="shared" si="47"/>
        <v>2.612361482581821E-6</v>
      </c>
      <c r="PL13" s="193">
        <f t="shared" si="47"/>
        <v>1.3335843798029661E-6</v>
      </c>
      <c r="PM13" s="193">
        <f t="shared" si="47"/>
        <v>6.392327926139316E-7</v>
      </c>
      <c r="PN13" s="193">
        <f t="shared" si="47"/>
        <v>2.8428310533076593E-7</v>
      </c>
      <c r="PO13" s="193">
        <f t="shared" si="47"/>
        <v>1.1546531172267582E-7</v>
      </c>
      <c r="PP13" s="193">
        <f t="shared" si="28"/>
        <v>4.1926594046562108E-8</v>
      </c>
      <c r="PQ13" s="193">
        <f t="shared" si="14"/>
        <v>1.3208903986817003E-8</v>
      </c>
      <c r="PR13" s="193">
        <f t="shared" si="14"/>
        <v>3.4557750517367566E-9</v>
      </c>
      <c r="PS13" s="193">
        <f t="shared" si="14"/>
        <v>7.0147174655228411E-10</v>
      </c>
      <c r="PT13" s="193">
        <f t="shared" si="14"/>
        <v>9.8585536986583461E-11</v>
      </c>
      <c r="PU13" s="193">
        <f t="shared" si="14"/>
        <v>7.7491839469071149E-12</v>
      </c>
      <c r="PV13" s="193">
        <f t="shared" si="14"/>
        <v>2.1097224072407673E-13</v>
      </c>
      <c r="PW13" s="193">
        <f t="shared" si="14"/>
        <v>4.3116780992611436E-16</v>
      </c>
      <c r="PX13" s="193">
        <f t="shared" si="14"/>
        <v>8.7900502490570305E-28</v>
      </c>
    </row>
    <row r="14" spans="1:441" x14ac:dyDescent="0.45">
      <c r="A14" s="20">
        <v>11</v>
      </c>
      <c r="B14" s="134"/>
      <c r="C14" s="279"/>
      <c r="D14" s="280" t="str">
        <f t="shared" si="15"/>
        <v/>
      </c>
      <c r="E14" s="281"/>
      <c r="F14" s="280" t="str">
        <f t="shared" si="16"/>
        <v/>
      </c>
      <c r="G14" s="279"/>
      <c r="H14" s="135"/>
      <c r="I14" s="110" t="str">
        <f t="shared" si="17"/>
        <v/>
      </c>
      <c r="J14" s="21" t="str">
        <f t="shared" si="18"/>
        <v/>
      </c>
      <c r="K14" s="22" t="str">
        <f t="shared" si="19"/>
        <v/>
      </c>
      <c r="L14" s="23" t="str">
        <f>IF(J14="","",IF(OR($J14&lt;Skew!$B$3,$J14=Skew!$B$3),IF($J14&gt;Skew!$C$3,Skew!$A$3,IF($J14&gt;Skew!$C$4,Skew!$A$4,IF($J14&gt;Skew!$C$5,Skew!$A$5,IF($J14&gt;Skew!$C$6,Skew!$A$6,IF($J14&gt;Skew!$C$7,Skew!$A$7,IF($J14&gt;Skew!$C$8,Skew!$A$8,IF($J14&gt;Skew!$C$9,Skew!$A$9,IF($J14&gt;Skew!$C$10,Skew!$A$10,IF($J14&gt;Skew!$C$11,Skew!$A$11,IF($J14&gt;Skew!$C$12,Skew!$A$12,IF($J14&gt;Skew!$C$13,Skew!$A$13,IF($J14&gt;Skew!$C$14,Skew!$A$14,IF($J14&gt;Skew!$C$15,Skew!$A$15,IF($J14&gt;Skew!$C$16,Skew!$A$16,Skew!$A$17)
)))))))))))))))</f>
        <v/>
      </c>
      <c r="M14" s="22" t="str">
        <f>IF(J14="","",MATCH(L14,Skew!$A$3:$A$17,0))</f>
        <v/>
      </c>
      <c r="N14" s="22" t="str">
        <f t="shared" si="0"/>
        <v/>
      </c>
      <c r="O14" s="24"/>
      <c r="P14" s="22" t="str">
        <f>IF(OR(J14="",O14=""),"",MATCH(O14,Confidence!$A$3:$A$12,0))</f>
        <v/>
      </c>
      <c r="Q14" s="25" t="str">
        <f t="shared" si="1"/>
        <v/>
      </c>
      <c r="R14" s="25" t="str">
        <f t="shared" si="2"/>
        <v/>
      </c>
      <c r="S14" s="22"/>
      <c r="T14" s="102" t="str">
        <f t="shared" si="3"/>
        <v/>
      </c>
      <c r="U14" s="102" t="str">
        <f t="shared" si="4"/>
        <v/>
      </c>
      <c r="V14" s="37" t="str">
        <f t="shared" si="5"/>
        <v/>
      </c>
      <c r="W14" s="115"/>
      <c r="X14" s="204" t="str">
        <f>IF(AND(D14&gt;0,E14&gt;0,F14&gt;0,Q14&gt;0,R14&gt;0,W14&gt;0,NOT(O14="")),ABS(VLOOKUP($W$1,VLookups!$A$30:$B$31,2,FALSE)-_xlfn.BETA.DIST(W14,IF(K14="L",R14,Q14),IF(K14="L",Q14,R14),TRUE,D14,F14)),"")</f>
        <v/>
      </c>
      <c r="Y14" s="112" t="str">
        <f>IF(OR($Q14="",$R14=""),"",_xlfn.BETA.INV(ABS(VLOOKUP($W$1,VLookups!$A$30:$B$31,2,FALSE)-Y$3),IF($K14="L",$R14,$Q14),IF($K14="L",$Q14,$R14),$D14,$F14))</f>
        <v/>
      </c>
      <c r="Z14" s="113" t="str">
        <f>IF(OR($Q14="",$R14=""),"",_xlfn.BETA.INV(ABS(VLOOKUP($W$1,VLookups!$A$30:$B$31,2,FALSE)-Z$3),IF($K14="L",$R14,$Q14),IF($K14="L",$Q14,$R14),$D14,$F14))</f>
        <v/>
      </c>
      <c r="AA14" s="112" t="str">
        <f>IF(OR($Q14="",$R14=""),"",_xlfn.BETA.INV(ABS(VLOOKUP($W$1,VLookups!$A$30:$B$31,2,FALSE)-AA$3),IF($K14="L",$R14,$Q14),IF($K14="L",$Q14,$R14),$D14,$F14))</f>
        <v/>
      </c>
      <c r="AB14" s="113" t="str">
        <f>IF(OR($Q14="",$R14=""),"",_xlfn.BETA.INV(ABS(VLOOKUP($W$1,VLookups!$A$30:$B$31,2,FALSE)-AB$3),IF($K14="L",$R14,$Q14),IF($K14="L",$Q14,$R14),$D14,$F14))</f>
        <v/>
      </c>
      <c r="AC14" s="112" t="str">
        <f>IF(OR($Q14="",$R14=""),"",_xlfn.BETA.INV(ABS(VLOOKUP($W$1,VLookups!$A$30:$B$31,2,FALSE)-AC$3),IF($K14="L",$R14,$Q14),IF($K14="L",$Q14,$R14),$D14,$F14))</f>
        <v/>
      </c>
      <c r="AD14" s="113" t="str">
        <f>IF(OR($Q14="",$R14=""),"",_xlfn.BETA.INV(ABS(VLOOKUP($W$1,VLookups!$A$30:$B$31,2,FALSE)-AD$3),IF($K14="L",$R14,$Q14),IF($K14="L",$Q14,$R14),$D14,$F14))</f>
        <v/>
      </c>
      <c r="AE14" s="112" t="str">
        <f>IF(OR($Q14="",$R14=""),"",_xlfn.BETA.INV(ABS(VLOOKUP($W$1,VLookups!$A$30:$B$31,2,FALSE)-AE$3),IF($K14="L",$R14,$Q14),IF($K14="L",$Q14,$R14),$D14,$F14))</f>
        <v/>
      </c>
      <c r="AF14" s="113" t="str">
        <f>IF(OR($Q14="",$R14=""),"",_xlfn.BETA.INV(ABS(VLOOKUP($W$1,VLookups!$A$30:$B$31,2,FALSE)-AF$3),IF($K14="L",$R14,$Q14),IF($K14="L",$Q14,$R14),$D14,$F14))</f>
        <v/>
      </c>
      <c r="AG14" s="112" t="str">
        <f>IF(OR($Q14="",$R14=""),"",_xlfn.BETA.INV(ABS(VLOOKUP($W$1,VLookups!$A$30:$B$31,2,FALSE)-AG$3),IF($K14="L",$R14,$Q14),IF($K14="L",$Q14,$R14),$D14,$F14))</f>
        <v/>
      </c>
      <c r="AH14" s="113" t="str">
        <f>IF(OR($Q14="",$R14=""),"",_xlfn.BETA.INV(ABS(VLOOKUP($W$1,VLookups!$A$30:$B$31,2,FALSE)-AH$3),IF($K14="L",$R14,$Q14),IF($K14="L",$Q14,$R14),$D14,$F14))</f>
        <v/>
      </c>
      <c r="AI14" s="112" t="str">
        <f>IF(OR($Q14="",$R14=""),"",_xlfn.BETA.INV(ABS(VLOOKUP($W$1,VLookups!$A$30:$B$31,2,FALSE)-AI$3),IF($K14="L",$R14,$Q14),IF($K14="L",$Q14,$R14),$D14,$F14))</f>
        <v/>
      </c>
      <c r="AJ14" s="113" t="str">
        <f>IF(OR($Q14="",$R14=""),"",_xlfn.BETA.INV(ABS(VLOOKUP($W$1,VLookups!$A$30:$B$31,2,FALSE)-AJ$3),IF($K14="L",$R14,$Q14),IF($K14="L",$Q14,$R14),$D14,$F14))</f>
        <v/>
      </c>
      <c r="AK14" s="15"/>
      <c r="AL14" s="194" t="str">
        <f t="shared" si="20"/>
        <v/>
      </c>
      <c r="AM14" s="192" t="str">
        <f t="shared" si="21"/>
        <v/>
      </c>
      <c r="AN14" s="177" t="str">
        <f t="shared" si="48"/>
        <v/>
      </c>
      <c r="AO14" s="177" t="str">
        <f t="shared" si="29"/>
        <v/>
      </c>
      <c r="AP14" s="177" t="str">
        <f t="shared" si="29"/>
        <v/>
      </c>
      <c r="AQ14" s="177" t="str">
        <f t="shared" si="29"/>
        <v/>
      </c>
      <c r="AR14" s="177" t="str">
        <f t="shared" si="29"/>
        <v/>
      </c>
      <c r="AS14" s="177" t="str">
        <f t="shared" si="29"/>
        <v/>
      </c>
      <c r="AT14" s="177" t="str">
        <f t="shared" si="29"/>
        <v/>
      </c>
      <c r="AU14" s="177" t="str">
        <f t="shared" si="29"/>
        <v/>
      </c>
      <c r="AV14" s="177" t="str">
        <f t="shared" si="29"/>
        <v/>
      </c>
      <c r="AW14" s="177" t="str">
        <f t="shared" si="29"/>
        <v/>
      </c>
      <c r="AX14" s="177" t="str">
        <f t="shared" si="29"/>
        <v/>
      </c>
      <c r="AY14" s="177" t="str">
        <f t="shared" si="29"/>
        <v/>
      </c>
      <c r="AZ14" s="177" t="str">
        <f t="shared" si="29"/>
        <v/>
      </c>
      <c r="BA14" s="177" t="str">
        <f t="shared" si="29"/>
        <v/>
      </c>
      <c r="BB14" s="177" t="str">
        <f t="shared" si="29"/>
        <v/>
      </c>
      <c r="BC14" s="177" t="str">
        <f t="shared" si="29"/>
        <v/>
      </c>
      <c r="BD14" s="177" t="str">
        <f t="shared" si="29"/>
        <v/>
      </c>
      <c r="BE14" s="177" t="str">
        <f t="shared" si="30"/>
        <v/>
      </c>
      <c r="BF14" s="177" t="str">
        <f t="shared" si="30"/>
        <v/>
      </c>
      <c r="BG14" s="177" t="str">
        <f t="shared" si="30"/>
        <v/>
      </c>
      <c r="BH14" s="177" t="str">
        <f t="shared" si="30"/>
        <v/>
      </c>
      <c r="BI14" s="177" t="str">
        <f t="shared" si="30"/>
        <v/>
      </c>
      <c r="BJ14" s="177" t="str">
        <f t="shared" si="30"/>
        <v/>
      </c>
      <c r="BK14" s="177" t="str">
        <f t="shared" si="30"/>
        <v/>
      </c>
      <c r="BL14" s="177" t="str">
        <f t="shared" si="30"/>
        <v/>
      </c>
      <c r="BM14" s="177" t="str">
        <f t="shared" si="30"/>
        <v/>
      </c>
      <c r="BN14" s="177" t="str">
        <f t="shared" si="30"/>
        <v/>
      </c>
      <c r="BO14" s="177" t="str">
        <f t="shared" si="30"/>
        <v/>
      </c>
      <c r="BP14" s="177" t="str">
        <f t="shared" si="30"/>
        <v/>
      </c>
      <c r="BQ14" s="177" t="str">
        <f t="shared" si="30"/>
        <v/>
      </c>
      <c r="BR14" s="177" t="str">
        <f t="shared" si="30"/>
        <v/>
      </c>
      <c r="BS14" s="177" t="str">
        <f t="shared" si="30"/>
        <v/>
      </c>
      <c r="BT14" s="177" t="str">
        <f t="shared" si="30"/>
        <v/>
      </c>
      <c r="BU14" s="177" t="str">
        <f t="shared" si="31"/>
        <v/>
      </c>
      <c r="BV14" s="177" t="str">
        <f t="shared" si="31"/>
        <v/>
      </c>
      <c r="BW14" s="177" t="str">
        <f t="shared" si="31"/>
        <v/>
      </c>
      <c r="BX14" s="177" t="str">
        <f t="shared" si="31"/>
        <v/>
      </c>
      <c r="BY14" s="177" t="str">
        <f t="shared" si="31"/>
        <v/>
      </c>
      <c r="BZ14" s="177" t="str">
        <f t="shared" si="31"/>
        <v/>
      </c>
      <c r="CA14" s="177" t="str">
        <f t="shared" si="31"/>
        <v/>
      </c>
      <c r="CB14" s="177" t="str">
        <f t="shared" si="31"/>
        <v/>
      </c>
      <c r="CC14" s="177" t="str">
        <f t="shared" si="31"/>
        <v/>
      </c>
      <c r="CD14" s="177" t="str">
        <f t="shared" si="31"/>
        <v/>
      </c>
      <c r="CE14" s="177" t="str">
        <f t="shared" si="31"/>
        <v/>
      </c>
      <c r="CF14" s="177" t="str">
        <f t="shared" si="31"/>
        <v/>
      </c>
      <c r="CG14" s="177" t="str">
        <f t="shared" si="31"/>
        <v/>
      </c>
      <c r="CH14" s="177" t="str">
        <f t="shared" si="31"/>
        <v/>
      </c>
      <c r="CI14" s="177" t="str">
        <f t="shared" si="31"/>
        <v/>
      </c>
      <c r="CJ14" s="177" t="str">
        <f t="shared" si="31"/>
        <v/>
      </c>
      <c r="CK14" s="177" t="str">
        <f t="shared" si="32"/>
        <v/>
      </c>
      <c r="CL14" s="177" t="str">
        <f t="shared" si="32"/>
        <v/>
      </c>
      <c r="CM14" s="177" t="str">
        <f t="shared" si="32"/>
        <v/>
      </c>
      <c r="CN14" s="177" t="str">
        <f t="shared" si="32"/>
        <v/>
      </c>
      <c r="CO14" s="177" t="str">
        <f t="shared" si="32"/>
        <v/>
      </c>
      <c r="CP14" s="177" t="str">
        <f t="shared" si="32"/>
        <v/>
      </c>
      <c r="CQ14" s="177" t="str">
        <f t="shared" si="32"/>
        <v/>
      </c>
      <c r="CR14" s="177" t="str">
        <f t="shared" si="32"/>
        <v/>
      </c>
      <c r="CS14" s="177" t="str">
        <f t="shared" si="32"/>
        <v/>
      </c>
      <c r="CT14" s="177" t="str">
        <f t="shared" si="32"/>
        <v/>
      </c>
      <c r="CU14" s="177" t="str">
        <f t="shared" si="32"/>
        <v/>
      </c>
      <c r="CV14" s="177" t="str">
        <f t="shared" si="32"/>
        <v/>
      </c>
      <c r="CW14" s="177" t="str">
        <f t="shared" si="32"/>
        <v/>
      </c>
      <c r="CX14" s="177" t="str">
        <f t="shared" si="32"/>
        <v/>
      </c>
      <c r="CY14" s="177" t="str">
        <f t="shared" si="32"/>
        <v/>
      </c>
      <c r="CZ14" s="177" t="str">
        <f t="shared" si="32"/>
        <v/>
      </c>
      <c r="DA14" s="177" t="str">
        <f t="shared" si="24"/>
        <v/>
      </c>
      <c r="DB14" s="177" t="str">
        <f t="shared" si="24"/>
        <v/>
      </c>
      <c r="DC14" s="177" t="str">
        <f t="shared" si="24"/>
        <v/>
      </c>
      <c r="DD14" s="177" t="str">
        <f t="shared" si="24"/>
        <v/>
      </c>
      <c r="DE14" s="177" t="str">
        <f t="shared" si="24"/>
        <v/>
      </c>
      <c r="DF14" s="177" t="str">
        <f t="shared" si="24"/>
        <v/>
      </c>
      <c r="DG14" s="177" t="str">
        <f t="shared" si="24"/>
        <v/>
      </c>
      <c r="DH14" s="177" t="str">
        <f t="shared" si="24"/>
        <v/>
      </c>
      <c r="DI14" s="177" t="str">
        <f t="shared" si="24"/>
        <v/>
      </c>
      <c r="DJ14" s="177" t="str">
        <f t="shared" si="24"/>
        <v/>
      </c>
      <c r="DK14" s="177" t="str">
        <f t="shared" si="24"/>
        <v/>
      </c>
      <c r="DL14" s="177" t="str">
        <f t="shared" si="24"/>
        <v/>
      </c>
      <c r="DM14" s="177" t="str">
        <f t="shared" si="24"/>
        <v/>
      </c>
      <c r="DN14" s="177" t="str">
        <f t="shared" si="24"/>
        <v/>
      </c>
      <c r="DO14" s="177" t="str">
        <f t="shared" si="24"/>
        <v/>
      </c>
      <c r="DP14" s="177" t="str">
        <f t="shared" si="44"/>
        <v/>
      </c>
      <c r="DQ14" s="177" t="str">
        <f t="shared" si="44"/>
        <v/>
      </c>
      <c r="DR14" s="177" t="str">
        <f t="shared" si="44"/>
        <v/>
      </c>
      <c r="DS14" s="177" t="str">
        <f t="shared" si="44"/>
        <v/>
      </c>
      <c r="DT14" s="177" t="str">
        <f t="shared" si="44"/>
        <v/>
      </c>
      <c r="DU14" s="177" t="str">
        <f t="shared" si="44"/>
        <v/>
      </c>
      <c r="DV14" s="177" t="str">
        <f t="shared" si="44"/>
        <v/>
      </c>
      <c r="DW14" s="177" t="str">
        <f t="shared" si="44"/>
        <v/>
      </c>
      <c r="DX14" s="177" t="str">
        <f t="shared" si="44"/>
        <v/>
      </c>
      <c r="DY14" s="177" t="str">
        <f t="shared" si="44"/>
        <v/>
      </c>
      <c r="DZ14" s="177" t="str">
        <f t="shared" si="44"/>
        <v/>
      </c>
      <c r="EA14" s="177" t="str">
        <f t="shared" si="44"/>
        <v/>
      </c>
      <c r="EB14" s="177" t="str">
        <f t="shared" si="44"/>
        <v/>
      </c>
      <c r="EC14" s="177" t="str">
        <f t="shared" si="44"/>
        <v/>
      </c>
      <c r="ED14" s="177" t="str">
        <f t="shared" si="44"/>
        <v/>
      </c>
      <c r="EE14" s="177" t="str">
        <f t="shared" si="44"/>
        <v/>
      </c>
      <c r="EF14" s="177" t="str">
        <f t="shared" si="33"/>
        <v/>
      </c>
      <c r="EG14" s="177" t="str">
        <f t="shared" si="33"/>
        <v/>
      </c>
      <c r="EH14" s="177" t="str">
        <f t="shared" si="33"/>
        <v/>
      </c>
      <c r="EI14" s="177" t="str">
        <f t="shared" si="33"/>
        <v/>
      </c>
      <c r="EJ14" s="177" t="str">
        <f t="shared" si="33"/>
        <v/>
      </c>
      <c r="EK14" s="177" t="str">
        <f t="shared" si="33"/>
        <v/>
      </c>
      <c r="EL14" s="177" t="str">
        <f t="shared" si="33"/>
        <v/>
      </c>
      <c r="EM14" s="177" t="str">
        <f t="shared" si="33"/>
        <v/>
      </c>
      <c r="EN14" s="177" t="str">
        <f t="shared" si="33"/>
        <v/>
      </c>
      <c r="EO14" s="177" t="str">
        <f t="shared" si="33"/>
        <v/>
      </c>
      <c r="EP14" s="177" t="str">
        <f t="shared" si="33"/>
        <v/>
      </c>
      <c r="EQ14" s="177" t="str">
        <f t="shared" si="33"/>
        <v/>
      </c>
      <c r="ER14" s="177" t="str">
        <f t="shared" si="33"/>
        <v/>
      </c>
      <c r="ES14" s="177" t="str">
        <f t="shared" si="33"/>
        <v/>
      </c>
      <c r="ET14" s="177" t="str">
        <f t="shared" si="34"/>
        <v/>
      </c>
      <c r="EU14" s="177" t="str">
        <f t="shared" si="34"/>
        <v/>
      </c>
      <c r="EV14" s="177" t="str">
        <f t="shared" si="34"/>
        <v/>
      </c>
      <c r="EW14" s="177" t="str">
        <f t="shared" si="34"/>
        <v/>
      </c>
      <c r="EX14" s="177" t="str">
        <f t="shared" si="34"/>
        <v/>
      </c>
      <c r="EY14" s="177" t="str">
        <f t="shared" si="34"/>
        <v/>
      </c>
      <c r="EZ14" s="177" t="str">
        <f t="shared" si="34"/>
        <v/>
      </c>
      <c r="FA14" s="177" t="str">
        <f t="shared" si="34"/>
        <v/>
      </c>
      <c r="FB14" s="177" t="str">
        <f t="shared" si="34"/>
        <v/>
      </c>
      <c r="FC14" s="177" t="str">
        <f t="shared" si="34"/>
        <v/>
      </c>
      <c r="FD14" s="177" t="str">
        <f t="shared" si="34"/>
        <v/>
      </c>
      <c r="FE14" s="177" t="str">
        <f t="shared" si="34"/>
        <v/>
      </c>
      <c r="FF14" s="177" t="str">
        <f t="shared" si="34"/>
        <v/>
      </c>
      <c r="FG14" s="177" t="str">
        <f t="shared" si="34"/>
        <v/>
      </c>
      <c r="FH14" s="177" t="str">
        <f t="shared" si="34"/>
        <v/>
      </c>
      <c r="FI14" s="177" t="str">
        <f t="shared" si="34"/>
        <v/>
      </c>
      <c r="FJ14" s="177" t="str">
        <f t="shared" si="35"/>
        <v/>
      </c>
      <c r="FK14" s="177" t="str">
        <f t="shared" si="35"/>
        <v/>
      </c>
      <c r="FL14" s="177" t="str">
        <f t="shared" si="35"/>
        <v/>
      </c>
      <c r="FM14" s="177" t="str">
        <f t="shared" si="35"/>
        <v/>
      </c>
      <c r="FN14" s="177" t="str">
        <f t="shared" si="35"/>
        <v/>
      </c>
      <c r="FO14" s="177" t="str">
        <f t="shared" si="35"/>
        <v/>
      </c>
      <c r="FP14" s="177" t="str">
        <f t="shared" si="35"/>
        <v/>
      </c>
      <c r="FQ14" s="177" t="str">
        <f t="shared" si="35"/>
        <v/>
      </c>
      <c r="FR14" s="177" t="str">
        <f t="shared" si="35"/>
        <v/>
      </c>
      <c r="FS14" s="177" t="str">
        <f t="shared" si="35"/>
        <v/>
      </c>
      <c r="FT14" s="177" t="str">
        <f t="shared" si="35"/>
        <v/>
      </c>
      <c r="FU14" s="177" t="str">
        <f t="shared" si="35"/>
        <v/>
      </c>
      <c r="FV14" s="177" t="str">
        <f t="shared" si="35"/>
        <v/>
      </c>
      <c r="FW14" s="177" t="str">
        <f t="shared" si="35"/>
        <v/>
      </c>
      <c r="FX14" s="177" t="str">
        <f t="shared" si="35"/>
        <v/>
      </c>
      <c r="FY14" s="177" t="str">
        <f t="shared" si="35"/>
        <v/>
      </c>
      <c r="FZ14" s="177" t="str">
        <f t="shared" si="36"/>
        <v/>
      </c>
      <c r="GA14" s="177" t="str">
        <f t="shared" si="36"/>
        <v/>
      </c>
      <c r="GB14" s="177" t="str">
        <f t="shared" si="36"/>
        <v/>
      </c>
      <c r="GC14" s="177" t="str">
        <f t="shared" si="36"/>
        <v/>
      </c>
      <c r="GD14" s="177" t="str">
        <f t="shared" si="36"/>
        <v/>
      </c>
      <c r="GE14" s="177" t="str">
        <f t="shared" si="36"/>
        <v/>
      </c>
      <c r="GF14" s="177" t="str">
        <f t="shared" si="36"/>
        <v/>
      </c>
      <c r="GG14" s="177" t="str">
        <f t="shared" si="36"/>
        <v/>
      </c>
      <c r="GH14" s="177" t="str">
        <f t="shared" si="36"/>
        <v/>
      </c>
      <c r="GI14" s="177" t="str">
        <f t="shared" si="36"/>
        <v/>
      </c>
      <c r="GJ14" s="177" t="str">
        <f t="shared" si="36"/>
        <v/>
      </c>
      <c r="GK14" s="177" t="str">
        <f t="shared" si="36"/>
        <v/>
      </c>
      <c r="GL14" s="177" t="str">
        <f t="shared" si="36"/>
        <v/>
      </c>
      <c r="GM14" s="177" t="str">
        <f t="shared" si="36"/>
        <v/>
      </c>
      <c r="GN14" s="177" t="str">
        <f t="shared" si="36"/>
        <v/>
      </c>
      <c r="GO14" s="177" t="str">
        <f t="shared" si="36"/>
        <v/>
      </c>
      <c r="GP14" s="177" t="str">
        <f t="shared" si="37"/>
        <v/>
      </c>
      <c r="GQ14" s="177" t="str">
        <f t="shared" si="37"/>
        <v/>
      </c>
      <c r="GR14" s="177" t="str">
        <f t="shared" si="37"/>
        <v/>
      </c>
      <c r="GS14" s="177" t="str">
        <f t="shared" si="37"/>
        <v/>
      </c>
      <c r="GT14" s="177" t="str">
        <f t="shared" si="37"/>
        <v/>
      </c>
      <c r="GU14" s="177" t="str">
        <f t="shared" si="37"/>
        <v/>
      </c>
      <c r="GV14" s="177" t="str">
        <f t="shared" si="37"/>
        <v/>
      </c>
      <c r="GW14" s="177" t="str">
        <f t="shared" si="37"/>
        <v/>
      </c>
      <c r="GX14" s="177" t="str">
        <f t="shared" si="37"/>
        <v/>
      </c>
      <c r="GY14" s="177" t="str">
        <f t="shared" si="37"/>
        <v/>
      </c>
      <c r="GZ14" s="177" t="str">
        <f t="shared" si="37"/>
        <v/>
      </c>
      <c r="HA14" s="177" t="str">
        <f t="shared" si="37"/>
        <v/>
      </c>
      <c r="HB14" s="177" t="str">
        <f t="shared" si="37"/>
        <v/>
      </c>
      <c r="HC14" s="177" t="str">
        <f t="shared" si="37"/>
        <v/>
      </c>
      <c r="HD14" s="177" t="str">
        <f t="shared" si="37"/>
        <v/>
      </c>
      <c r="HE14" s="177" t="str">
        <f t="shared" si="37"/>
        <v/>
      </c>
      <c r="HF14" s="177" t="str">
        <f t="shared" si="38"/>
        <v/>
      </c>
      <c r="HG14" s="177" t="str">
        <f t="shared" si="38"/>
        <v/>
      </c>
      <c r="HH14" s="177" t="str">
        <f t="shared" si="38"/>
        <v/>
      </c>
      <c r="HI14" s="177" t="str">
        <f t="shared" si="38"/>
        <v/>
      </c>
      <c r="HJ14" s="177" t="str">
        <f t="shared" si="38"/>
        <v/>
      </c>
      <c r="HK14" s="177" t="str">
        <f t="shared" si="38"/>
        <v/>
      </c>
      <c r="HL14" s="177" t="str">
        <f t="shared" si="38"/>
        <v/>
      </c>
      <c r="HM14" s="177" t="str">
        <f t="shared" si="38"/>
        <v/>
      </c>
      <c r="HN14" s="177" t="str">
        <f t="shared" si="38"/>
        <v/>
      </c>
      <c r="HO14" s="177" t="str">
        <f t="shared" si="38"/>
        <v/>
      </c>
      <c r="HP14" s="177" t="str">
        <f t="shared" si="38"/>
        <v/>
      </c>
      <c r="HQ14" s="177" t="str">
        <f t="shared" si="38"/>
        <v/>
      </c>
      <c r="HR14" s="177" t="str">
        <f t="shared" si="38"/>
        <v/>
      </c>
      <c r="HS14" s="177" t="str">
        <f t="shared" si="38"/>
        <v/>
      </c>
      <c r="HT14" s="177" t="str">
        <f t="shared" si="38"/>
        <v/>
      </c>
      <c r="HU14" s="177" t="str">
        <f t="shared" si="38"/>
        <v/>
      </c>
      <c r="HV14" s="177" t="str">
        <f t="shared" si="39"/>
        <v/>
      </c>
      <c r="HW14" s="177" t="str">
        <f t="shared" si="39"/>
        <v/>
      </c>
      <c r="HX14" s="177" t="str">
        <f t="shared" si="39"/>
        <v/>
      </c>
      <c r="HY14" s="177" t="str">
        <f t="shared" si="39"/>
        <v/>
      </c>
      <c r="HZ14" s="177" t="str">
        <f t="shared" si="39"/>
        <v/>
      </c>
      <c r="IA14" s="177" t="str">
        <f t="shared" si="39"/>
        <v/>
      </c>
      <c r="IB14" s="177" t="str">
        <f t="shared" si="39"/>
        <v/>
      </c>
      <c r="IC14" s="177" t="str">
        <f t="shared" si="39"/>
        <v/>
      </c>
      <c r="ID14" s="177" t="str">
        <f t="shared" si="39"/>
        <v/>
      </c>
      <c r="IE14" s="192" t="str">
        <f t="shared" si="23"/>
        <v/>
      </c>
      <c r="IF14" s="193" t="e">
        <f t="shared" si="10"/>
        <v>#N/A</v>
      </c>
      <c r="IG14" s="193" t="e">
        <f t="shared" si="49"/>
        <v>#N/A</v>
      </c>
      <c r="IH14" s="193" t="e">
        <f t="shared" si="49"/>
        <v>#N/A</v>
      </c>
      <c r="II14" s="193" t="e">
        <f t="shared" si="49"/>
        <v>#N/A</v>
      </c>
      <c r="IJ14" s="193" t="e">
        <f t="shared" si="45"/>
        <v>#N/A</v>
      </c>
      <c r="IK14" s="193" t="e">
        <f t="shared" si="45"/>
        <v>#N/A</v>
      </c>
      <c r="IL14" s="193" t="e">
        <f t="shared" si="45"/>
        <v>#N/A</v>
      </c>
      <c r="IM14" s="193" t="e">
        <f t="shared" si="45"/>
        <v>#N/A</v>
      </c>
      <c r="IN14" s="193" t="e">
        <f t="shared" si="45"/>
        <v>#N/A</v>
      </c>
      <c r="IO14" s="193" t="e">
        <f t="shared" si="45"/>
        <v>#N/A</v>
      </c>
      <c r="IP14" s="193" t="e">
        <f t="shared" si="45"/>
        <v>#N/A</v>
      </c>
      <c r="IQ14" s="193" t="e">
        <f t="shared" si="45"/>
        <v>#N/A</v>
      </c>
      <c r="IR14" s="193" t="e">
        <f t="shared" si="45"/>
        <v>#N/A</v>
      </c>
      <c r="IS14" s="193" t="e">
        <f t="shared" si="45"/>
        <v>#N/A</v>
      </c>
      <c r="IT14" s="193" t="e">
        <f t="shared" si="45"/>
        <v>#N/A</v>
      </c>
      <c r="IU14" s="193" t="e">
        <f t="shared" si="45"/>
        <v>#N/A</v>
      </c>
      <c r="IV14" s="193" t="e">
        <f t="shared" si="45"/>
        <v>#N/A</v>
      </c>
      <c r="IW14" s="193" t="e">
        <f t="shared" si="45"/>
        <v>#N/A</v>
      </c>
      <c r="IX14" s="193" t="e">
        <f t="shared" si="45"/>
        <v>#N/A</v>
      </c>
      <c r="IY14" s="193" t="e">
        <f t="shared" si="45"/>
        <v>#N/A</v>
      </c>
      <c r="IZ14" s="193" t="e">
        <f t="shared" si="45"/>
        <v>#N/A</v>
      </c>
      <c r="JA14" s="193" t="e">
        <f t="shared" si="45"/>
        <v>#N/A</v>
      </c>
      <c r="JB14" s="193" t="e">
        <f t="shared" si="45"/>
        <v>#N/A</v>
      </c>
      <c r="JC14" s="193" t="e">
        <f t="shared" si="45"/>
        <v>#N/A</v>
      </c>
      <c r="JD14" s="193" t="e">
        <f t="shared" si="45"/>
        <v>#N/A</v>
      </c>
      <c r="JE14" s="193" t="e">
        <f t="shared" si="45"/>
        <v>#N/A</v>
      </c>
      <c r="JF14" s="193" t="e">
        <f t="shared" si="45"/>
        <v>#N/A</v>
      </c>
      <c r="JG14" s="193" t="e">
        <f t="shared" si="45"/>
        <v>#N/A</v>
      </c>
      <c r="JH14" s="193" t="e">
        <f t="shared" si="45"/>
        <v>#N/A</v>
      </c>
      <c r="JI14" s="193" t="e">
        <f t="shared" si="45"/>
        <v>#N/A</v>
      </c>
      <c r="JJ14" s="193" t="e">
        <f t="shared" si="45"/>
        <v>#N/A</v>
      </c>
      <c r="JK14" s="193" t="e">
        <f t="shared" si="45"/>
        <v>#N/A</v>
      </c>
      <c r="JL14" s="193" t="e">
        <f t="shared" si="45"/>
        <v>#N/A</v>
      </c>
      <c r="JM14" s="193" t="e">
        <f t="shared" si="45"/>
        <v>#N/A</v>
      </c>
      <c r="JN14" s="193" t="e">
        <f t="shared" si="45"/>
        <v>#N/A</v>
      </c>
      <c r="JO14" s="193" t="e">
        <f t="shared" si="45"/>
        <v>#N/A</v>
      </c>
      <c r="JP14" s="193" t="e">
        <f t="shared" si="45"/>
        <v>#N/A</v>
      </c>
      <c r="JQ14" s="193" t="e">
        <f t="shared" si="45"/>
        <v>#N/A</v>
      </c>
      <c r="JR14" s="193" t="e">
        <f t="shared" si="45"/>
        <v>#N/A</v>
      </c>
      <c r="JS14" s="193" t="e">
        <f t="shared" si="45"/>
        <v>#N/A</v>
      </c>
      <c r="JT14" s="193" t="e">
        <f t="shared" si="45"/>
        <v>#N/A</v>
      </c>
      <c r="JU14" s="193" t="e">
        <f t="shared" si="45"/>
        <v>#N/A</v>
      </c>
      <c r="JV14" s="193" t="e">
        <f t="shared" si="45"/>
        <v>#N/A</v>
      </c>
      <c r="JW14" s="193" t="e">
        <f t="shared" si="45"/>
        <v>#N/A</v>
      </c>
      <c r="JX14" s="193" t="e">
        <f t="shared" si="45"/>
        <v>#N/A</v>
      </c>
      <c r="JY14" s="193" t="e">
        <f t="shared" si="45"/>
        <v>#N/A</v>
      </c>
      <c r="JZ14" s="193" t="e">
        <f t="shared" si="45"/>
        <v>#N/A</v>
      </c>
      <c r="KA14" s="193" t="e">
        <f t="shared" si="45"/>
        <v>#N/A</v>
      </c>
      <c r="KB14" s="193" t="e">
        <f t="shared" si="45"/>
        <v>#N/A</v>
      </c>
      <c r="KC14" s="193" t="e">
        <f t="shared" si="45"/>
        <v>#N/A</v>
      </c>
      <c r="KD14" s="193" t="e">
        <f t="shared" si="45"/>
        <v>#N/A</v>
      </c>
      <c r="KE14" s="193" t="e">
        <f t="shared" si="45"/>
        <v>#N/A</v>
      </c>
      <c r="KF14" s="193" t="e">
        <f t="shared" si="45"/>
        <v>#N/A</v>
      </c>
      <c r="KG14" s="193" t="e">
        <f t="shared" si="45"/>
        <v>#N/A</v>
      </c>
      <c r="KH14" s="193" t="e">
        <f t="shared" si="45"/>
        <v>#N/A</v>
      </c>
      <c r="KI14" s="193" t="e">
        <f t="shared" si="45"/>
        <v>#N/A</v>
      </c>
      <c r="KJ14" s="193" t="e">
        <f t="shared" si="45"/>
        <v>#N/A</v>
      </c>
      <c r="KK14" s="193" t="e">
        <f t="shared" si="45"/>
        <v>#N/A</v>
      </c>
      <c r="KL14" s="193" t="e">
        <f t="shared" si="45"/>
        <v>#N/A</v>
      </c>
      <c r="KM14" s="193" t="e">
        <f t="shared" si="45"/>
        <v>#N/A</v>
      </c>
      <c r="KN14" s="193" t="e">
        <f t="shared" si="45"/>
        <v>#N/A</v>
      </c>
      <c r="KO14" s="193" t="e">
        <f t="shared" si="45"/>
        <v>#N/A</v>
      </c>
      <c r="KP14" s="193" t="e">
        <f t="shared" si="45"/>
        <v>#N/A</v>
      </c>
      <c r="KQ14" s="193" t="e">
        <f t="shared" si="45"/>
        <v>#N/A</v>
      </c>
      <c r="KR14" s="193" t="e">
        <f t="shared" si="26"/>
        <v>#N/A</v>
      </c>
      <c r="KS14" s="193" t="e">
        <f t="shared" si="50"/>
        <v>#N/A</v>
      </c>
      <c r="KT14" s="193" t="e">
        <f t="shared" si="50"/>
        <v>#N/A</v>
      </c>
      <c r="KU14" s="193" t="e">
        <f t="shared" si="50"/>
        <v>#N/A</v>
      </c>
      <c r="KV14" s="193" t="e">
        <f t="shared" si="46"/>
        <v>#N/A</v>
      </c>
      <c r="KW14" s="193" t="e">
        <f t="shared" si="46"/>
        <v>#N/A</v>
      </c>
      <c r="KX14" s="193" t="e">
        <f t="shared" si="46"/>
        <v>#N/A</v>
      </c>
      <c r="KY14" s="193" t="e">
        <f t="shared" si="46"/>
        <v>#N/A</v>
      </c>
      <c r="KZ14" s="193" t="e">
        <f t="shared" si="46"/>
        <v>#N/A</v>
      </c>
      <c r="LA14" s="193" t="e">
        <f t="shared" si="46"/>
        <v>#N/A</v>
      </c>
      <c r="LB14" s="193" t="e">
        <f t="shared" si="46"/>
        <v>#N/A</v>
      </c>
      <c r="LC14" s="193" t="e">
        <f t="shared" si="46"/>
        <v>#N/A</v>
      </c>
      <c r="LD14" s="193" t="e">
        <f t="shared" si="46"/>
        <v>#N/A</v>
      </c>
      <c r="LE14" s="193" t="e">
        <f t="shared" si="46"/>
        <v>#N/A</v>
      </c>
      <c r="LF14" s="193" t="e">
        <f t="shared" si="46"/>
        <v>#N/A</v>
      </c>
      <c r="LG14" s="193" t="e">
        <f t="shared" si="46"/>
        <v>#N/A</v>
      </c>
      <c r="LH14" s="193" t="e">
        <f t="shared" si="46"/>
        <v>#N/A</v>
      </c>
      <c r="LI14" s="193" t="e">
        <f t="shared" si="46"/>
        <v>#N/A</v>
      </c>
      <c r="LJ14" s="193" t="e">
        <f t="shared" si="46"/>
        <v>#N/A</v>
      </c>
      <c r="LK14" s="193" t="e">
        <f t="shared" si="46"/>
        <v>#N/A</v>
      </c>
      <c r="LL14" s="193" t="e">
        <f t="shared" si="46"/>
        <v>#N/A</v>
      </c>
      <c r="LM14" s="193" t="e">
        <f t="shared" si="46"/>
        <v>#N/A</v>
      </c>
      <c r="LN14" s="193" t="e">
        <f t="shared" si="46"/>
        <v>#N/A</v>
      </c>
      <c r="LO14" s="193" t="e">
        <f t="shared" si="46"/>
        <v>#N/A</v>
      </c>
      <c r="LP14" s="193" t="e">
        <f t="shared" si="46"/>
        <v>#N/A</v>
      </c>
      <c r="LQ14" s="193" t="e">
        <f t="shared" si="46"/>
        <v>#N/A</v>
      </c>
      <c r="LR14" s="193" t="e">
        <f t="shared" si="46"/>
        <v>#N/A</v>
      </c>
      <c r="LS14" s="193" t="e">
        <f t="shared" si="46"/>
        <v>#N/A</v>
      </c>
      <c r="LT14" s="193" t="e">
        <f t="shared" si="46"/>
        <v>#N/A</v>
      </c>
      <c r="LU14" s="193" t="e">
        <f t="shared" si="46"/>
        <v>#N/A</v>
      </c>
      <c r="LV14" s="193" t="e">
        <f t="shared" si="46"/>
        <v>#N/A</v>
      </c>
      <c r="LW14" s="193" t="e">
        <f t="shared" si="46"/>
        <v>#N/A</v>
      </c>
      <c r="LX14" s="193" t="e">
        <f t="shared" si="46"/>
        <v>#N/A</v>
      </c>
      <c r="LY14" s="193" t="e">
        <f t="shared" si="46"/>
        <v>#N/A</v>
      </c>
      <c r="LZ14" s="193" t="e">
        <f t="shared" si="46"/>
        <v>#N/A</v>
      </c>
      <c r="MA14" s="193" t="e">
        <f t="shared" si="46"/>
        <v>#N/A</v>
      </c>
      <c r="MB14" s="193" t="e">
        <f t="shared" si="46"/>
        <v>#N/A</v>
      </c>
      <c r="MC14" s="193" t="e">
        <f t="shared" si="46"/>
        <v>#N/A</v>
      </c>
      <c r="MD14" s="193" t="e">
        <f t="shared" si="46"/>
        <v>#N/A</v>
      </c>
      <c r="ME14" s="193" t="e">
        <f t="shared" si="46"/>
        <v>#N/A</v>
      </c>
      <c r="MF14" s="193" t="e">
        <f t="shared" si="46"/>
        <v>#N/A</v>
      </c>
      <c r="MG14" s="193" t="e">
        <f t="shared" si="46"/>
        <v>#N/A</v>
      </c>
      <c r="MH14" s="193" t="e">
        <f t="shared" si="46"/>
        <v>#N/A</v>
      </c>
      <c r="MI14" s="193" t="e">
        <f t="shared" si="46"/>
        <v>#N/A</v>
      </c>
      <c r="MJ14" s="193" t="e">
        <f t="shared" si="46"/>
        <v>#N/A</v>
      </c>
      <c r="MK14" s="193" t="e">
        <f t="shared" si="46"/>
        <v>#N/A</v>
      </c>
      <c r="ML14" s="193" t="e">
        <f t="shared" si="46"/>
        <v>#N/A</v>
      </c>
      <c r="MM14" s="193" t="e">
        <f t="shared" si="46"/>
        <v>#N/A</v>
      </c>
      <c r="MN14" s="193" t="e">
        <f t="shared" si="46"/>
        <v>#N/A</v>
      </c>
      <c r="MO14" s="193" t="e">
        <f t="shared" si="46"/>
        <v>#N/A</v>
      </c>
      <c r="MP14" s="193" t="e">
        <f t="shared" si="46"/>
        <v>#N/A</v>
      </c>
      <c r="MQ14" s="193" t="e">
        <f t="shared" si="46"/>
        <v>#N/A</v>
      </c>
      <c r="MR14" s="193" t="e">
        <f t="shared" si="46"/>
        <v>#N/A</v>
      </c>
      <c r="MS14" s="193" t="e">
        <f t="shared" si="46"/>
        <v>#N/A</v>
      </c>
      <c r="MT14" s="193" t="e">
        <f t="shared" si="46"/>
        <v>#N/A</v>
      </c>
      <c r="MU14" s="193" t="e">
        <f t="shared" si="46"/>
        <v>#N/A</v>
      </c>
      <c r="MV14" s="193" t="e">
        <f t="shared" si="46"/>
        <v>#N/A</v>
      </c>
      <c r="MW14" s="193" t="e">
        <f t="shared" si="46"/>
        <v>#N/A</v>
      </c>
      <c r="MX14" s="193" t="e">
        <f t="shared" si="46"/>
        <v>#N/A</v>
      </c>
      <c r="MY14" s="193" t="e">
        <f t="shared" si="46"/>
        <v>#N/A</v>
      </c>
      <c r="MZ14" s="193" t="e">
        <f t="shared" si="46"/>
        <v>#N/A</v>
      </c>
      <c r="NA14" s="193" t="e">
        <f t="shared" si="46"/>
        <v>#N/A</v>
      </c>
      <c r="NB14" s="193" t="e">
        <f t="shared" si="46"/>
        <v>#N/A</v>
      </c>
      <c r="NC14" s="193" t="e">
        <f t="shared" si="46"/>
        <v>#N/A</v>
      </c>
      <c r="ND14" s="193" t="e">
        <f t="shared" si="27"/>
        <v>#N/A</v>
      </c>
      <c r="NE14" s="193" t="e">
        <f t="shared" si="51"/>
        <v>#N/A</v>
      </c>
      <c r="NF14" s="193" t="e">
        <f t="shared" si="51"/>
        <v>#N/A</v>
      </c>
      <c r="NG14" s="193" t="e">
        <f t="shared" si="51"/>
        <v>#N/A</v>
      </c>
      <c r="NH14" s="193" t="e">
        <f t="shared" si="47"/>
        <v>#N/A</v>
      </c>
      <c r="NI14" s="193" t="e">
        <f t="shared" si="47"/>
        <v>#N/A</v>
      </c>
      <c r="NJ14" s="193" t="e">
        <f t="shared" si="47"/>
        <v>#N/A</v>
      </c>
      <c r="NK14" s="193" t="e">
        <f t="shared" si="47"/>
        <v>#N/A</v>
      </c>
      <c r="NL14" s="193" t="e">
        <f t="shared" si="47"/>
        <v>#N/A</v>
      </c>
      <c r="NM14" s="193" t="e">
        <f t="shared" si="47"/>
        <v>#N/A</v>
      </c>
      <c r="NN14" s="193" t="e">
        <f t="shared" si="47"/>
        <v>#N/A</v>
      </c>
      <c r="NO14" s="193" t="e">
        <f t="shared" si="47"/>
        <v>#N/A</v>
      </c>
      <c r="NP14" s="193" t="e">
        <f t="shared" si="47"/>
        <v>#N/A</v>
      </c>
      <c r="NQ14" s="193" t="e">
        <f t="shared" si="47"/>
        <v>#N/A</v>
      </c>
      <c r="NR14" s="193" t="e">
        <f t="shared" si="47"/>
        <v>#N/A</v>
      </c>
      <c r="NS14" s="193" t="e">
        <f t="shared" si="47"/>
        <v>#N/A</v>
      </c>
      <c r="NT14" s="193" t="e">
        <f t="shared" si="47"/>
        <v>#N/A</v>
      </c>
      <c r="NU14" s="193" t="e">
        <f t="shared" si="47"/>
        <v>#N/A</v>
      </c>
      <c r="NV14" s="193" t="e">
        <f t="shared" si="47"/>
        <v>#N/A</v>
      </c>
      <c r="NW14" s="193" t="e">
        <f t="shared" si="47"/>
        <v>#N/A</v>
      </c>
      <c r="NX14" s="193" t="e">
        <f t="shared" si="47"/>
        <v>#N/A</v>
      </c>
      <c r="NY14" s="193" t="e">
        <f t="shared" si="47"/>
        <v>#N/A</v>
      </c>
      <c r="NZ14" s="193" t="e">
        <f t="shared" si="47"/>
        <v>#N/A</v>
      </c>
      <c r="OA14" s="193" t="e">
        <f t="shared" si="47"/>
        <v>#N/A</v>
      </c>
      <c r="OB14" s="193" t="e">
        <f t="shared" si="47"/>
        <v>#N/A</v>
      </c>
      <c r="OC14" s="193" t="e">
        <f t="shared" si="47"/>
        <v>#N/A</v>
      </c>
      <c r="OD14" s="193" t="e">
        <f t="shared" si="47"/>
        <v>#N/A</v>
      </c>
      <c r="OE14" s="193" t="e">
        <f t="shared" si="47"/>
        <v>#N/A</v>
      </c>
      <c r="OF14" s="193" t="e">
        <f t="shared" si="47"/>
        <v>#N/A</v>
      </c>
      <c r="OG14" s="193" t="e">
        <f t="shared" si="47"/>
        <v>#N/A</v>
      </c>
      <c r="OH14" s="193" t="e">
        <f t="shared" si="47"/>
        <v>#N/A</v>
      </c>
      <c r="OI14" s="193" t="e">
        <f t="shared" si="47"/>
        <v>#N/A</v>
      </c>
      <c r="OJ14" s="193" t="e">
        <f t="shared" si="47"/>
        <v>#N/A</v>
      </c>
      <c r="OK14" s="193" t="e">
        <f t="shared" si="47"/>
        <v>#N/A</v>
      </c>
      <c r="OL14" s="193" t="e">
        <f t="shared" si="47"/>
        <v>#N/A</v>
      </c>
      <c r="OM14" s="193" t="e">
        <f t="shared" si="47"/>
        <v>#N/A</v>
      </c>
      <c r="ON14" s="193" t="e">
        <f t="shared" si="47"/>
        <v>#N/A</v>
      </c>
      <c r="OO14" s="193" t="e">
        <f t="shared" si="47"/>
        <v>#N/A</v>
      </c>
      <c r="OP14" s="193" t="e">
        <f t="shared" si="47"/>
        <v>#N/A</v>
      </c>
      <c r="OQ14" s="193" t="e">
        <f t="shared" si="47"/>
        <v>#N/A</v>
      </c>
      <c r="OR14" s="193" t="e">
        <f t="shared" si="47"/>
        <v>#N/A</v>
      </c>
      <c r="OS14" s="193" t="e">
        <f t="shared" si="47"/>
        <v>#N/A</v>
      </c>
      <c r="OT14" s="193" t="e">
        <f t="shared" si="47"/>
        <v>#N/A</v>
      </c>
      <c r="OU14" s="193" t="e">
        <f t="shared" si="47"/>
        <v>#N/A</v>
      </c>
      <c r="OV14" s="193" t="e">
        <f t="shared" si="47"/>
        <v>#N/A</v>
      </c>
      <c r="OW14" s="193" t="e">
        <f t="shared" si="47"/>
        <v>#N/A</v>
      </c>
      <c r="OX14" s="193" t="e">
        <f t="shared" si="47"/>
        <v>#N/A</v>
      </c>
      <c r="OY14" s="193" t="e">
        <f t="shared" si="47"/>
        <v>#N/A</v>
      </c>
      <c r="OZ14" s="193" t="e">
        <f t="shared" si="47"/>
        <v>#N/A</v>
      </c>
      <c r="PA14" s="193" t="e">
        <f t="shared" si="47"/>
        <v>#N/A</v>
      </c>
      <c r="PB14" s="193" t="e">
        <f t="shared" si="47"/>
        <v>#N/A</v>
      </c>
      <c r="PC14" s="193" t="e">
        <f t="shared" si="47"/>
        <v>#N/A</v>
      </c>
      <c r="PD14" s="193" t="e">
        <f t="shared" si="47"/>
        <v>#N/A</v>
      </c>
      <c r="PE14" s="193" t="e">
        <f t="shared" si="47"/>
        <v>#N/A</v>
      </c>
      <c r="PF14" s="193" t="e">
        <f t="shared" si="47"/>
        <v>#N/A</v>
      </c>
      <c r="PG14" s="193" t="e">
        <f t="shared" si="47"/>
        <v>#N/A</v>
      </c>
      <c r="PH14" s="193" t="e">
        <f t="shared" si="47"/>
        <v>#N/A</v>
      </c>
      <c r="PI14" s="193" t="e">
        <f t="shared" si="47"/>
        <v>#N/A</v>
      </c>
      <c r="PJ14" s="193" t="e">
        <f t="shared" si="47"/>
        <v>#N/A</v>
      </c>
      <c r="PK14" s="193" t="e">
        <f t="shared" si="47"/>
        <v>#N/A</v>
      </c>
      <c r="PL14" s="193" t="e">
        <f t="shared" si="47"/>
        <v>#N/A</v>
      </c>
      <c r="PM14" s="193" t="e">
        <f t="shared" si="47"/>
        <v>#N/A</v>
      </c>
      <c r="PN14" s="193" t="e">
        <f t="shared" si="47"/>
        <v>#N/A</v>
      </c>
      <c r="PO14" s="193" t="e">
        <f t="shared" si="47"/>
        <v>#N/A</v>
      </c>
      <c r="PP14" s="193" t="e">
        <f t="shared" si="28"/>
        <v>#N/A</v>
      </c>
      <c r="PQ14" s="193" t="e">
        <f t="shared" si="14"/>
        <v>#N/A</v>
      </c>
      <c r="PR14" s="193" t="e">
        <f t="shared" si="14"/>
        <v>#N/A</v>
      </c>
      <c r="PS14" s="193" t="e">
        <f t="shared" si="14"/>
        <v>#N/A</v>
      </c>
      <c r="PT14" s="193" t="e">
        <f t="shared" si="14"/>
        <v>#N/A</v>
      </c>
      <c r="PU14" s="193" t="e">
        <f t="shared" si="14"/>
        <v>#N/A</v>
      </c>
      <c r="PV14" s="193" t="e">
        <f t="shared" si="14"/>
        <v>#N/A</v>
      </c>
      <c r="PW14" s="193" t="e">
        <f t="shared" si="14"/>
        <v>#N/A</v>
      </c>
      <c r="PX14" s="193" t="e">
        <f t="shared" si="14"/>
        <v>#N/A</v>
      </c>
    </row>
    <row r="15" spans="1:441" x14ac:dyDescent="0.45">
      <c r="A15" s="20">
        <v>12</v>
      </c>
      <c r="B15" s="134"/>
      <c r="C15" s="279"/>
      <c r="D15" s="280" t="str">
        <f t="shared" si="15"/>
        <v/>
      </c>
      <c r="E15" s="281"/>
      <c r="F15" s="280" t="str">
        <f t="shared" si="16"/>
        <v/>
      </c>
      <c r="G15" s="279"/>
      <c r="H15" s="135"/>
      <c r="I15" s="110" t="str">
        <f t="shared" si="17"/>
        <v/>
      </c>
      <c r="J15" s="21" t="str">
        <f t="shared" si="18"/>
        <v/>
      </c>
      <c r="K15" s="22" t="str">
        <f t="shared" si="19"/>
        <v/>
      </c>
      <c r="L15" s="23" t="str">
        <f>IF(J15="","",IF(OR($J15&lt;Skew!$B$3,$J15=Skew!$B$3),IF($J15&gt;Skew!$C$3,Skew!$A$3,IF($J15&gt;Skew!$C$4,Skew!$A$4,IF($J15&gt;Skew!$C$5,Skew!$A$5,IF($J15&gt;Skew!$C$6,Skew!$A$6,IF($J15&gt;Skew!$C$7,Skew!$A$7,IF($J15&gt;Skew!$C$8,Skew!$A$8,IF($J15&gt;Skew!$C$9,Skew!$A$9,IF($J15&gt;Skew!$C$10,Skew!$A$10,IF($J15&gt;Skew!$C$11,Skew!$A$11,IF($J15&gt;Skew!$C$12,Skew!$A$12,IF($J15&gt;Skew!$C$13,Skew!$A$13,IF($J15&gt;Skew!$C$14,Skew!$A$14,IF($J15&gt;Skew!$C$15,Skew!$A$15,IF($J15&gt;Skew!$C$16,Skew!$A$16,Skew!$A$17)
)))))))))))))))</f>
        <v/>
      </c>
      <c r="M15" s="22" t="str">
        <f>IF(J15="","",MATCH(L15,Skew!$A$3:$A$17,0))</f>
        <v/>
      </c>
      <c r="N15" s="22" t="str">
        <f t="shared" si="0"/>
        <v/>
      </c>
      <c r="O15" s="24"/>
      <c r="P15" s="22" t="str">
        <f>IF(OR(J15="",O15=""),"",MATCH(O15,Confidence!$A$3:$A$12,0))</f>
        <v/>
      </c>
      <c r="Q15" s="25" t="str">
        <f t="shared" si="1"/>
        <v/>
      </c>
      <c r="R15" s="25" t="str">
        <f t="shared" si="2"/>
        <v/>
      </c>
      <c r="S15" s="22"/>
      <c r="T15" s="102" t="str">
        <f t="shared" si="3"/>
        <v/>
      </c>
      <c r="U15" s="102" t="str">
        <f t="shared" si="4"/>
        <v/>
      </c>
      <c r="V15" s="37" t="str">
        <f t="shared" si="5"/>
        <v/>
      </c>
      <c r="W15" s="115"/>
      <c r="X15" s="204" t="str">
        <f>IF(AND(D15&gt;0,E15&gt;0,F15&gt;0,Q15&gt;0,R15&gt;0,W15&gt;0,NOT(O15="")),ABS(VLOOKUP($W$1,VLookups!$A$30:$B$31,2,FALSE)-_xlfn.BETA.DIST(W15,IF(K15="L",R15,Q15),IF(K15="L",Q15,R15),TRUE,D15,F15)),"")</f>
        <v/>
      </c>
      <c r="Y15" s="112" t="str">
        <f>IF(OR($Q15="",$R15=""),"",_xlfn.BETA.INV(ABS(VLOOKUP($W$1,VLookups!$A$30:$B$31,2,FALSE)-Y$3),IF($K15="L",$R15,$Q15),IF($K15="L",$Q15,$R15),$D15,$F15))</f>
        <v/>
      </c>
      <c r="Z15" s="113" t="str">
        <f>IF(OR($Q15="",$R15=""),"",_xlfn.BETA.INV(ABS(VLOOKUP($W$1,VLookups!$A$30:$B$31,2,FALSE)-Z$3),IF($K15="L",$R15,$Q15),IF($K15="L",$Q15,$R15),$D15,$F15))</f>
        <v/>
      </c>
      <c r="AA15" s="112" t="str">
        <f>IF(OR($Q15="",$R15=""),"",_xlfn.BETA.INV(ABS(VLOOKUP($W$1,VLookups!$A$30:$B$31,2,FALSE)-AA$3),IF($K15="L",$R15,$Q15),IF($K15="L",$Q15,$R15),$D15,$F15))</f>
        <v/>
      </c>
      <c r="AB15" s="113" t="str">
        <f>IF(OR($Q15="",$R15=""),"",_xlfn.BETA.INV(ABS(VLOOKUP($W$1,VLookups!$A$30:$B$31,2,FALSE)-AB$3),IF($K15="L",$R15,$Q15),IF($K15="L",$Q15,$R15),$D15,$F15))</f>
        <v/>
      </c>
      <c r="AC15" s="112" t="str">
        <f>IF(OR($Q15="",$R15=""),"",_xlfn.BETA.INV(ABS(VLOOKUP($W$1,VLookups!$A$30:$B$31,2,FALSE)-AC$3),IF($K15="L",$R15,$Q15),IF($K15="L",$Q15,$R15),$D15,$F15))</f>
        <v/>
      </c>
      <c r="AD15" s="113" t="str">
        <f>IF(OR($Q15="",$R15=""),"",_xlfn.BETA.INV(ABS(VLOOKUP($W$1,VLookups!$A$30:$B$31,2,FALSE)-AD$3),IF($K15="L",$R15,$Q15),IF($K15="L",$Q15,$R15),$D15,$F15))</f>
        <v/>
      </c>
      <c r="AE15" s="112" t="str">
        <f>IF(OR($Q15="",$R15=""),"",_xlfn.BETA.INV(ABS(VLOOKUP($W$1,VLookups!$A$30:$B$31,2,FALSE)-AE$3),IF($K15="L",$R15,$Q15),IF($K15="L",$Q15,$R15),$D15,$F15))</f>
        <v/>
      </c>
      <c r="AF15" s="113" t="str">
        <f>IF(OR($Q15="",$R15=""),"",_xlfn.BETA.INV(ABS(VLOOKUP($W$1,VLookups!$A$30:$B$31,2,FALSE)-AF$3),IF($K15="L",$R15,$Q15),IF($K15="L",$Q15,$R15),$D15,$F15))</f>
        <v/>
      </c>
      <c r="AG15" s="112" t="str">
        <f>IF(OR($Q15="",$R15=""),"",_xlfn.BETA.INV(ABS(VLOOKUP($W$1,VLookups!$A$30:$B$31,2,FALSE)-AG$3),IF($K15="L",$R15,$Q15),IF($K15="L",$Q15,$R15),$D15,$F15))</f>
        <v/>
      </c>
      <c r="AH15" s="113" t="str">
        <f>IF(OR($Q15="",$R15=""),"",_xlfn.BETA.INV(ABS(VLOOKUP($W$1,VLookups!$A$30:$B$31,2,FALSE)-AH$3),IF($K15="L",$R15,$Q15),IF($K15="L",$Q15,$R15),$D15,$F15))</f>
        <v/>
      </c>
      <c r="AI15" s="112" t="str">
        <f>IF(OR($Q15="",$R15=""),"",_xlfn.BETA.INV(ABS(VLOOKUP($W$1,VLookups!$A$30:$B$31,2,FALSE)-AI$3),IF($K15="L",$R15,$Q15),IF($K15="L",$Q15,$R15),$D15,$F15))</f>
        <v/>
      </c>
      <c r="AJ15" s="113" t="str">
        <f>IF(OR($Q15="",$R15=""),"",_xlfn.BETA.INV(ABS(VLOOKUP($W$1,VLookups!$A$30:$B$31,2,FALSE)-AJ$3),IF($K15="L",$R15,$Q15),IF($K15="L",$Q15,$R15),$D15,$F15))</f>
        <v/>
      </c>
      <c r="AK15" s="15"/>
      <c r="AL15" s="194" t="str">
        <f t="shared" si="20"/>
        <v/>
      </c>
      <c r="AM15" s="192" t="str">
        <f t="shared" si="21"/>
        <v/>
      </c>
      <c r="AN15" s="177" t="str">
        <f t="shared" si="48"/>
        <v/>
      </c>
      <c r="AO15" s="177" t="str">
        <f t="shared" si="29"/>
        <v/>
      </c>
      <c r="AP15" s="177" t="str">
        <f t="shared" si="29"/>
        <v/>
      </c>
      <c r="AQ15" s="177" t="str">
        <f t="shared" si="29"/>
        <v/>
      </c>
      <c r="AR15" s="177" t="str">
        <f t="shared" si="29"/>
        <v/>
      </c>
      <c r="AS15" s="177" t="str">
        <f t="shared" si="29"/>
        <v/>
      </c>
      <c r="AT15" s="177" t="str">
        <f t="shared" si="29"/>
        <v/>
      </c>
      <c r="AU15" s="177" t="str">
        <f t="shared" si="29"/>
        <v/>
      </c>
      <c r="AV15" s="177" t="str">
        <f t="shared" si="29"/>
        <v/>
      </c>
      <c r="AW15" s="177" t="str">
        <f t="shared" si="29"/>
        <v/>
      </c>
      <c r="AX15" s="177" t="str">
        <f t="shared" si="29"/>
        <v/>
      </c>
      <c r="AY15" s="177" t="str">
        <f t="shared" si="29"/>
        <v/>
      </c>
      <c r="AZ15" s="177" t="str">
        <f t="shared" si="29"/>
        <v/>
      </c>
      <c r="BA15" s="177" t="str">
        <f t="shared" si="29"/>
        <v/>
      </c>
      <c r="BB15" s="177" t="str">
        <f t="shared" si="29"/>
        <v/>
      </c>
      <c r="BC15" s="177" t="str">
        <f t="shared" si="29"/>
        <v/>
      </c>
      <c r="BD15" s="177" t="str">
        <f t="shared" si="29"/>
        <v/>
      </c>
      <c r="BE15" s="177" t="str">
        <f t="shared" si="30"/>
        <v/>
      </c>
      <c r="BF15" s="177" t="str">
        <f t="shared" si="30"/>
        <v/>
      </c>
      <c r="BG15" s="177" t="str">
        <f t="shared" si="30"/>
        <v/>
      </c>
      <c r="BH15" s="177" t="str">
        <f t="shared" si="30"/>
        <v/>
      </c>
      <c r="BI15" s="177" t="str">
        <f t="shared" si="30"/>
        <v/>
      </c>
      <c r="BJ15" s="177" t="str">
        <f t="shared" si="30"/>
        <v/>
      </c>
      <c r="BK15" s="177" t="str">
        <f t="shared" si="30"/>
        <v/>
      </c>
      <c r="BL15" s="177" t="str">
        <f t="shared" si="30"/>
        <v/>
      </c>
      <c r="BM15" s="177" t="str">
        <f t="shared" si="30"/>
        <v/>
      </c>
      <c r="BN15" s="177" t="str">
        <f t="shared" si="30"/>
        <v/>
      </c>
      <c r="BO15" s="177" t="str">
        <f t="shared" si="30"/>
        <v/>
      </c>
      <c r="BP15" s="177" t="str">
        <f t="shared" si="30"/>
        <v/>
      </c>
      <c r="BQ15" s="177" t="str">
        <f t="shared" si="30"/>
        <v/>
      </c>
      <c r="BR15" s="177" t="str">
        <f t="shared" si="30"/>
        <v/>
      </c>
      <c r="BS15" s="177" t="str">
        <f t="shared" si="30"/>
        <v/>
      </c>
      <c r="BT15" s="177" t="str">
        <f t="shared" si="30"/>
        <v/>
      </c>
      <c r="BU15" s="177" t="str">
        <f t="shared" si="31"/>
        <v/>
      </c>
      <c r="BV15" s="177" t="str">
        <f t="shared" si="31"/>
        <v/>
      </c>
      <c r="BW15" s="177" t="str">
        <f t="shared" si="31"/>
        <v/>
      </c>
      <c r="BX15" s="177" t="str">
        <f t="shared" si="31"/>
        <v/>
      </c>
      <c r="BY15" s="177" t="str">
        <f t="shared" si="31"/>
        <v/>
      </c>
      <c r="BZ15" s="177" t="str">
        <f t="shared" si="31"/>
        <v/>
      </c>
      <c r="CA15" s="177" t="str">
        <f t="shared" si="31"/>
        <v/>
      </c>
      <c r="CB15" s="177" t="str">
        <f t="shared" si="31"/>
        <v/>
      </c>
      <c r="CC15" s="177" t="str">
        <f t="shared" si="31"/>
        <v/>
      </c>
      <c r="CD15" s="177" t="str">
        <f t="shared" si="31"/>
        <v/>
      </c>
      <c r="CE15" s="177" t="str">
        <f t="shared" si="31"/>
        <v/>
      </c>
      <c r="CF15" s="177" t="str">
        <f t="shared" si="31"/>
        <v/>
      </c>
      <c r="CG15" s="177" t="str">
        <f t="shared" si="31"/>
        <v/>
      </c>
      <c r="CH15" s="177" t="str">
        <f t="shared" si="31"/>
        <v/>
      </c>
      <c r="CI15" s="177" t="str">
        <f t="shared" si="31"/>
        <v/>
      </c>
      <c r="CJ15" s="177" t="str">
        <f t="shared" si="31"/>
        <v/>
      </c>
      <c r="CK15" s="177" t="str">
        <f t="shared" si="32"/>
        <v/>
      </c>
      <c r="CL15" s="177" t="str">
        <f t="shared" si="32"/>
        <v/>
      </c>
      <c r="CM15" s="177" t="str">
        <f t="shared" si="32"/>
        <v/>
      </c>
      <c r="CN15" s="177" t="str">
        <f t="shared" si="32"/>
        <v/>
      </c>
      <c r="CO15" s="177" t="str">
        <f t="shared" si="32"/>
        <v/>
      </c>
      <c r="CP15" s="177" t="str">
        <f t="shared" si="32"/>
        <v/>
      </c>
      <c r="CQ15" s="177" t="str">
        <f t="shared" si="32"/>
        <v/>
      </c>
      <c r="CR15" s="177" t="str">
        <f t="shared" si="32"/>
        <v/>
      </c>
      <c r="CS15" s="177" t="str">
        <f t="shared" si="32"/>
        <v/>
      </c>
      <c r="CT15" s="177" t="str">
        <f t="shared" si="32"/>
        <v/>
      </c>
      <c r="CU15" s="177" t="str">
        <f t="shared" si="32"/>
        <v/>
      </c>
      <c r="CV15" s="177" t="str">
        <f t="shared" si="32"/>
        <v/>
      </c>
      <c r="CW15" s="177" t="str">
        <f t="shared" si="32"/>
        <v/>
      </c>
      <c r="CX15" s="177" t="str">
        <f t="shared" si="32"/>
        <v/>
      </c>
      <c r="CY15" s="177" t="str">
        <f t="shared" si="32"/>
        <v/>
      </c>
      <c r="CZ15" s="177" t="str">
        <f t="shared" si="32"/>
        <v/>
      </c>
      <c r="DA15" s="177" t="str">
        <f t="shared" si="24"/>
        <v/>
      </c>
      <c r="DB15" s="177" t="str">
        <f t="shared" si="24"/>
        <v/>
      </c>
      <c r="DC15" s="177" t="str">
        <f t="shared" si="24"/>
        <v/>
      </c>
      <c r="DD15" s="177" t="str">
        <f t="shared" si="24"/>
        <v/>
      </c>
      <c r="DE15" s="177" t="str">
        <f t="shared" si="24"/>
        <v/>
      </c>
      <c r="DF15" s="177" t="str">
        <f t="shared" si="24"/>
        <v/>
      </c>
      <c r="DG15" s="177" t="str">
        <f t="shared" si="24"/>
        <v/>
      </c>
      <c r="DH15" s="177" t="str">
        <f t="shared" si="24"/>
        <v/>
      </c>
      <c r="DI15" s="177" t="str">
        <f t="shared" si="24"/>
        <v/>
      </c>
      <c r="DJ15" s="177" t="str">
        <f t="shared" si="24"/>
        <v/>
      </c>
      <c r="DK15" s="177" t="str">
        <f t="shared" si="24"/>
        <v/>
      </c>
      <c r="DL15" s="177" t="str">
        <f t="shared" si="24"/>
        <v/>
      </c>
      <c r="DM15" s="177" t="str">
        <f t="shared" si="24"/>
        <v/>
      </c>
      <c r="DN15" s="177" t="str">
        <f t="shared" si="24"/>
        <v/>
      </c>
      <c r="DO15" s="177" t="str">
        <f t="shared" si="24"/>
        <v/>
      </c>
      <c r="DP15" s="177" t="str">
        <f t="shared" si="44"/>
        <v/>
      </c>
      <c r="DQ15" s="177" t="str">
        <f t="shared" si="44"/>
        <v/>
      </c>
      <c r="DR15" s="177" t="str">
        <f t="shared" si="44"/>
        <v/>
      </c>
      <c r="DS15" s="177" t="str">
        <f t="shared" si="44"/>
        <v/>
      </c>
      <c r="DT15" s="177" t="str">
        <f t="shared" si="44"/>
        <v/>
      </c>
      <c r="DU15" s="177" t="str">
        <f t="shared" si="44"/>
        <v/>
      </c>
      <c r="DV15" s="177" t="str">
        <f t="shared" si="44"/>
        <v/>
      </c>
      <c r="DW15" s="177" t="str">
        <f t="shared" si="44"/>
        <v/>
      </c>
      <c r="DX15" s="177" t="str">
        <f t="shared" si="44"/>
        <v/>
      </c>
      <c r="DY15" s="177" t="str">
        <f t="shared" si="44"/>
        <v/>
      </c>
      <c r="DZ15" s="177" t="str">
        <f t="shared" si="44"/>
        <v/>
      </c>
      <c r="EA15" s="177" t="str">
        <f t="shared" si="44"/>
        <v/>
      </c>
      <c r="EB15" s="177" t="str">
        <f t="shared" si="44"/>
        <v/>
      </c>
      <c r="EC15" s="177" t="str">
        <f t="shared" si="44"/>
        <v/>
      </c>
      <c r="ED15" s="177" t="str">
        <f t="shared" si="44"/>
        <v/>
      </c>
      <c r="EE15" s="177" t="str">
        <f t="shared" si="44"/>
        <v/>
      </c>
      <c r="EF15" s="177" t="str">
        <f t="shared" si="33"/>
        <v/>
      </c>
      <c r="EG15" s="177" t="str">
        <f t="shared" si="33"/>
        <v/>
      </c>
      <c r="EH15" s="177" t="str">
        <f t="shared" si="33"/>
        <v/>
      </c>
      <c r="EI15" s="177" t="str">
        <f t="shared" si="33"/>
        <v/>
      </c>
      <c r="EJ15" s="177" t="str">
        <f t="shared" si="33"/>
        <v/>
      </c>
      <c r="EK15" s="177" t="str">
        <f t="shared" si="33"/>
        <v/>
      </c>
      <c r="EL15" s="177" t="str">
        <f t="shared" si="33"/>
        <v/>
      </c>
      <c r="EM15" s="177" t="str">
        <f t="shared" si="33"/>
        <v/>
      </c>
      <c r="EN15" s="177" t="str">
        <f t="shared" si="33"/>
        <v/>
      </c>
      <c r="EO15" s="177" t="str">
        <f t="shared" si="33"/>
        <v/>
      </c>
      <c r="EP15" s="177" t="str">
        <f t="shared" si="33"/>
        <v/>
      </c>
      <c r="EQ15" s="177" t="str">
        <f t="shared" si="33"/>
        <v/>
      </c>
      <c r="ER15" s="177" t="str">
        <f t="shared" si="33"/>
        <v/>
      </c>
      <c r="ES15" s="177" t="str">
        <f t="shared" si="33"/>
        <v/>
      </c>
      <c r="ET15" s="177" t="str">
        <f t="shared" si="34"/>
        <v/>
      </c>
      <c r="EU15" s="177" t="str">
        <f t="shared" si="34"/>
        <v/>
      </c>
      <c r="EV15" s="177" t="str">
        <f t="shared" si="34"/>
        <v/>
      </c>
      <c r="EW15" s="177" t="str">
        <f t="shared" si="34"/>
        <v/>
      </c>
      <c r="EX15" s="177" t="str">
        <f t="shared" si="34"/>
        <v/>
      </c>
      <c r="EY15" s="177" t="str">
        <f t="shared" si="34"/>
        <v/>
      </c>
      <c r="EZ15" s="177" t="str">
        <f t="shared" si="34"/>
        <v/>
      </c>
      <c r="FA15" s="177" t="str">
        <f t="shared" si="34"/>
        <v/>
      </c>
      <c r="FB15" s="177" t="str">
        <f t="shared" si="34"/>
        <v/>
      </c>
      <c r="FC15" s="177" t="str">
        <f t="shared" si="34"/>
        <v/>
      </c>
      <c r="FD15" s="177" t="str">
        <f t="shared" si="34"/>
        <v/>
      </c>
      <c r="FE15" s="177" t="str">
        <f t="shared" si="34"/>
        <v/>
      </c>
      <c r="FF15" s="177" t="str">
        <f t="shared" si="34"/>
        <v/>
      </c>
      <c r="FG15" s="177" t="str">
        <f t="shared" si="34"/>
        <v/>
      </c>
      <c r="FH15" s="177" t="str">
        <f t="shared" si="34"/>
        <v/>
      </c>
      <c r="FI15" s="177" t="str">
        <f t="shared" si="34"/>
        <v/>
      </c>
      <c r="FJ15" s="177" t="str">
        <f t="shared" si="35"/>
        <v/>
      </c>
      <c r="FK15" s="177" t="str">
        <f t="shared" si="35"/>
        <v/>
      </c>
      <c r="FL15" s="177" t="str">
        <f t="shared" si="35"/>
        <v/>
      </c>
      <c r="FM15" s="177" t="str">
        <f t="shared" si="35"/>
        <v/>
      </c>
      <c r="FN15" s="177" t="str">
        <f t="shared" si="35"/>
        <v/>
      </c>
      <c r="FO15" s="177" t="str">
        <f t="shared" si="35"/>
        <v/>
      </c>
      <c r="FP15" s="177" t="str">
        <f t="shared" si="35"/>
        <v/>
      </c>
      <c r="FQ15" s="177" t="str">
        <f t="shared" si="35"/>
        <v/>
      </c>
      <c r="FR15" s="177" t="str">
        <f t="shared" si="35"/>
        <v/>
      </c>
      <c r="FS15" s="177" t="str">
        <f t="shared" si="35"/>
        <v/>
      </c>
      <c r="FT15" s="177" t="str">
        <f t="shared" si="35"/>
        <v/>
      </c>
      <c r="FU15" s="177" t="str">
        <f t="shared" si="35"/>
        <v/>
      </c>
      <c r="FV15" s="177" t="str">
        <f t="shared" si="35"/>
        <v/>
      </c>
      <c r="FW15" s="177" t="str">
        <f t="shared" si="35"/>
        <v/>
      </c>
      <c r="FX15" s="177" t="str">
        <f t="shared" si="35"/>
        <v/>
      </c>
      <c r="FY15" s="177" t="str">
        <f t="shared" si="35"/>
        <v/>
      </c>
      <c r="FZ15" s="177" t="str">
        <f t="shared" si="36"/>
        <v/>
      </c>
      <c r="GA15" s="177" t="str">
        <f t="shared" si="36"/>
        <v/>
      </c>
      <c r="GB15" s="177" t="str">
        <f t="shared" si="36"/>
        <v/>
      </c>
      <c r="GC15" s="177" t="str">
        <f t="shared" si="36"/>
        <v/>
      </c>
      <c r="GD15" s="177" t="str">
        <f t="shared" si="36"/>
        <v/>
      </c>
      <c r="GE15" s="177" t="str">
        <f t="shared" si="36"/>
        <v/>
      </c>
      <c r="GF15" s="177" t="str">
        <f t="shared" si="36"/>
        <v/>
      </c>
      <c r="GG15" s="177" t="str">
        <f t="shared" si="36"/>
        <v/>
      </c>
      <c r="GH15" s="177" t="str">
        <f t="shared" si="36"/>
        <v/>
      </c>
      <c r="GI15" s="177" t="str">
        <f t="shared" si="36"/>
        <v/>
      </c>
      <c r="GJ15" s="177" t="str">
        <f t="shared" si="36"/>
        <v/>
      </c>
      <c r="GK15" s="177" t="str">
        <f t="shared" si="36"/>
        <v/>
      </c>
      <c r="GL15" s="177" t="str">
        <f t="shared" si="36"/>
        <v/>
      </c>
      <c r="GM15" s="177" t="str">
        <f t="shared" si="36"/>
        <v/>
      </c>
      <c r="GN15" s="177" t="str">
        <f t="shared" si="36"/>
        <v/>
      </c>
      <c r="GO15" s="177" t="str">
        <f t="shared" si="36"/>
        <v/>
      </c>
      <c r="GP15" s="177" t="str">
        <f t="shared" si="37"/>
        <v/>
      </c>
      <c r="GQ15" s="177" t="str">
        <f t="shared" si="37"/>
        <v/>
      </c>
      <c r="GR15" s="177" t="str">
        <f t="shared" si="37"/>
        <v/>
      </c>
      <c r="GS15" s="177" t="str">
        <f t="shared" si="37"/>
        <v/>
      </c>
      <c r="GT15" s="177" t="str">
        <f t="shared" si="37"/>
        <v/>
      </c>
      <c r="GU15" s="177" t="str">
        <f t="shared" si="37"/>
        <v/>
      </c>
      <c r="GV15" s="177" t="str">
        <f t="shared" si="37"/>
        <v/>
      </c>
      <c r="GW15" s="177" t="str">
        <f t="shared" si="37"/>
        <v/>
      </c>
      <c r="GX15" s="177" t="str">
        <f t="shared" si="37"/>
        <v/>
      </c>
      <c r="GY15" s="177" t="str">
        <f t="shared" si="37"/>
        <v/>
      </c>
      <c r="GZ15" s="177" t="str">
        <f t="shared" si="37"/>
        <v/>
      </c>
      <c r="HA15" s="177" t="str">
        <f t="shared" si="37"/>
        <v/>
      </c>
      <c r="HB15" s="177" t="str">
        <f t="shared" si="37"/>
        <v/>
      </c>
      <c r="HC15" s="177" t="str">
        <f t="shared" si="37"/>
        <v/>
      </c>
      <c r="HD15" s="177" t="str">
        <f t="shared" si="37"/>
        <v/>
      </c>
      <c r="HE15" s="177" t="str">
        <f t="shared" si="37"/>
        <v/>
      </c>
      <c r="HF15" s="177" t="str">
        <f t="shared" si="38"/>
        <v/>
      </c>
      <c r="HG15" s="177" t="str">
        <f t="shared" si="38"/>
        <v/>
      </c>
      <c r="HH15" s="177" t="str">
        <f t="shared" si="38"/>
        <v/>
      </c>
      <c r="HI15" s="177" t="str">
        <f t="shared" si="38"/>
        <v/>
      </c>
      <c r="HJ15" s="177" t="str">
        <f t="shared" si="38"/>
        <v/>
      </c>
      <c r="HK15" s="177" t="str">
        <f t="shared" si="38"/>
        <v/>
      </c>
      <c r="HL15" s="177" t="str">
        <f t="shared" si="38"/>
        <v/>
      </c>
      <c r="HM15" s="177" t="str">
        <f t="shared" si="38"/>
        <v/>
      </c>
      <c r="HN15" s="177" t="str">
        <f t="shared" si="38"/>
        <v/>
      </c>
      <c r="HO15" s="177" t="str">
        <f t="shared" si="38"/>
        <v/>
      </c>
      <c r="HP15" s="177" t="str">
        <f t="shared" si="38"/>
        <v/>
      </c>
      <c r="HQ15" s="177" t="str">
        <f t="shared" si="38"/>
        <v/>
      </c>
      <c r="HR15" s="177" t="str">
        <f t="shared" si="38"/>
        <v/>
      </c>
      <c r="HS15" s="177" t="str">
        <f t="shared" si="38"/>
        <v/>
      </c>
      <c r="HT15" s="177" t="str">
        <f t="shared" si="38"/>
        <v/>
      </c>
      <c r="HU15" s="177" t="str">
        <f t="shared" si="38"/>
        <v/>
      </c>
      <c r="HV15" s="177" t="str">
        <f t="shared" si="39"/>
        <v/>
      </c>
      <c r="HW15" s="177" t="str">
        <f t="shared" si="39"/>
        <v/>
      </c>
      <c r="HX15" s="177" t="str">
        <f t="shared" si="39"/>
        <v/>
      </c>
      <c r="HY15" s="177" t="str">
        <f t="shared" si="39"/>
        <v/>
      </c>
      <c r="HZ15" s="177" t="str">
        <f t="shared" si="39"/>
        <v/>
      </c>
      <c r="IA15" s="177" t="str">
        <f t="shared" si="39"/>
        <v/>
      </c>
      <c r="IB15" s="177" t="str">
        <f t="shared" si="39"/>
        <v/>
      </c>
      <c r="IC15" s="177" t="str">
        <f t="shared" si="39"/>
        <v/>
      </c>
      <c r="ID15" s="177" t="str">
        <f t="shared" si="39"/>
        <v/>
      </c>
      <c r="IE15" s="192" t="str">
        <f t="shared" si="23"/>
        <v/>
      </c>
      <c r="IF15" s="193" t="e">
        <f t="shared" si="10"/>
        <v>#N/A</v>
      </c>
      <c r="IG15" s="193" t="e">
        <f t="shared" si="49"/>
        <v>#N/A</v>
      </c>
      <c r="IH15" s="193" t="e">
        <f t="shared" si="49"/>
        <v>#N/A</v>
      </c>
      <c r="II15" s="193" t="e">
        <f t="shared" si="49"/>
        <v>#N/A</v>
      </c>
      <c r="IJ15" s="193" t="e">
        <f t="shared" si="45"/>
        <v>#N/A</v>
      </c>
      <c r="IK15" s="193" t="e">
        <f t="shared" si="45"/>
        <v>#N/A</v>
      </c>
      <c r="IL15" s="193" t="e">
        <f t="shared" si="45"/>
        <v>#N/A</v>
      </c>
      <c r="IM15" s="193" t="e">
        <f t="shared" si="45"/>
        <v>#N/A</v>
      </c>
      <c r="IN15" s="193" t="e">
        <f t="shared" si="45"/>
        <v>#N/A</v>
      </c>
      <c r="IO15" s="193" t="e">
        <f t="shared" si="45"/>
        <v>#N/A</v>
      </c>
      <c r="IP15" s="193" t="e">
        <f t="shared" si="45"/>
        <v>#N/A</v>
      </c>
      <c r="IQ15" s="193" t="e">
        <f t="shared" si="45"/>
        <v>#N/A</v>
      </c>
      <c r="IR15" s="193" t="e">
        <f t="shared" si="45"/>
        <v>#N/A</v>
      </c>
      <c r="IS15" s="193" t="e">
        <f t="shared" si="45"/>
        <v>#N/A</v>
      </c>
      <c r="IT15" s="193" t="e">
        <f t="shared" si="45"/>
        <v>#N/A</v>
      </c>
      <c r="IU15" s="193" t="e">
        <f t="shared" si="45"/>
        <v>#N/A</v>
      </c>
      <c r="IV15" s="193" t="e">
        <f t="shared" si="45"/>
        <v>#N/A</v>
      </c>
      <c r="IW15" s="193" t="e">
        <f t="shared" si="45"/>
        <v>#N/A</v>
      </c>
      <c r="IX15" s="193" t="e">
        <f t="shared" si="45"/>
        <v>#N/A</v>
      </c>
      <c r="IY15" s="193" t="e">
        <f t="shared" si="45"/>
        <v>#N/A</v>
      </c>
      <c r="IZ15" s="193" t="e">
        <f t="shared" si="45"/>
        <v>#N/A</v>
      </c>
      <c r="JA15" s="193" t="e">
        <f t="shared" si="45"/>
        <v>#N/A</v>
      </c>
      <c r="JB15" s="193" t="e">
        <f t="shared" si="45"/>
        <v>#N/A</v>
      </c>
      <c r="JC15" s="193" t="e">
        <f t="shared" si="45"/>
        <v>#N/A</v>
      </c>
      <c r="JD15" s="193" t="e">
        <f t="shared" si="45"/>
        <v>#N/A</v>
      </c>
      <c r="JE15" s="193" t="e">
        <f t="shared" si="45"/>
        <v>#N/A</v>
      </c>
      <c r="JF15" s="193" t="e">
        <f t="shared" si="45"/>
        <v>#N/A</v>
      </c>
      <c r="JG15" s="193" t="e">
        <f t="shared" si="45"/>
        <v>#N/A</v>
      </c>
      <c r="JH15" s="193" t="e">
        <f t="shared" si="45"/>
        <v>#N/A</v>
      </c>
      <c r="JI15" s="193" t="e">
        <f t="shared" si="45"/>
        <v>#N/A</v>
      </c>
      <c r="JJ15" s="193" t="e">
        <f t="shared" si="45"/>
        <v>#N/A</v>
      </c>
      <c r="JK15" s="193" t="e">
        <f t="shared" si="45"/>
        <v>#N/A</v>
      </c>
      <c r="JL15" s="193" t="e">
        <f t="shared" si="45"/>
        <v>#N/A</v>
      </c>
      <c r="JM15" s="193" t="e">
        <f t="shared" si="45"/>
        <v>#N/A</v>
      </c>
      <c r="JN15" s="193" t="e">
        <f t="shared" si="45"/>
        <v>#N/A</v>
      </c>
      <c r="JO15" s="193" t="e">
        <f t="shared" si="45"/>
        <v>#N/A</v>
      </c>
      <c r="JP15" s="193" t="e">
        <f t="shared" si="45"/>
        <v>#N/A</v>
      </c>
      <c r="JQ15" s="193" t="e">
        <f t="shared" si="45"/>
        <v>#N/A</v>
      </c>
      <c r="JR15" s="193" t="e">
        <f t="shared" si="45"/>
        <v>#N/A</v>
      </c>
      <c r="JS15" s="193" t="e">
        <f t="shared" si="45"/>
        <v>#N/A</v>
      </c>
      <c r="JT15" s="193" t="e">
        <f t="shared" si="45"/>
        <v>#N/A</v>
      </c>
      <c r="JU15" s="193" t="e">
        <f t="shared" si="45"/>
        <v>#N/A</v>
      </c>
      <c r="JV15" s="193" t="e">
        <f t="shared" si="45"/>
        <v>#N/A</v>
      </c>
      <c r="JW15" s="193" t="e">
        <f t="shared" si="45"/>
        <v>#N/A</v>
      </c>
      <c r="JX15" s="193" t="e">
        <f t="shared" si="45"/>
        <v>#N/A</v>
      </c>
      <c r="JY15" s="193" t="e">
        <f t="shared" si="45"/>
        <v>#N/A</v>
      </c>
      <c r="JZ15" s="193" t="e">
        <f t="shared" si="45"/>
        <v>#N/A</v>
      </c>
      <c r="KA15" s="193" t="e">
        <f t="shared" si="45"/>
        <v>#N/A</v>
      </c>
      <c r="KB15" s="193" t="e">
        <f t="shared" si="45"/>
        <v>#N/A</v>
      </c>
      <c r="KC15" s="193" t="e">
        <f t="shared" si="45"/>
        <v>#N/A</v>
      </c>
      <c r="KD15" s="193" t="e">
        <f t="shared" si="45"/>
        <v>#N/A</v>
      </c>
      <c r="KE15" s="193" t="e">
        <f t="shared" si="45"/>
        <v>#N/A</v>
      </c>
      <c r="KF15" s="193" t="e">
        <f t="shared" si="45"/>
        <v>#N/A</v>
      </c>
      <c r="KG15" s="193" t="e">
        <f t="shared" si="45"/>
        <v>#N/A</v>
      </c>
      <c r="KH15" s="193" t="e">
        <f t="shared" si="45"/>
        <v>#N/A</v>
      </c>
      <c r="KI15" s="193" t="e">
        <f t="shared" si="45"/>
        <v>#N/A</v>
      </c>
      <c r="KJ15" s="193" t="e">
        <f t="shared" si="45"/>
        <v>#N/A</v>
      </c>
      <c r="KK15" s="193" t="e">
        <f t="shared" si="45"/>
        <v>#N/A</v>
      </c>
      <c r="KL15" s="193" t="e">
        <f t="shared" si="45"/>
        <v>#N/A</v>
      </c>
      <c r="KM15" s="193" t="e">
        <f t="shared" si="45"/>
        <v>#N/A</v>
      </c>
      <c r="KN15" s="193" t="e">
        <f t="shared" si="45"/>
        <v>#N/A</v>
      </c>
      <c r="KO15" s="193" t="e">
        <f t="shared" si="45"/>
        <v>#N/A</v>
      </c>
      <c r="KP15" s="193" t="e">
        <f t="shared" si="45"/>
        <v>#N/A</v>
      </c>
      <c r="KQ15" s="193" t="e">
        <f t="shared" si="45"/>
        <v>#N/A</v>
      </c>
      <c r="KR15" s="193" t="e">
        <f t="shared" si="26"/>
        <v>#N/A</v>
      </c>
      <c r="KS15" s="193" t="e">
        <f t="shared" si="50"/>
        <v>#N/A</v>
      </c>
      <c r="KT15" s="193" t="e">
        <f t="shared" si="50"/>
        <v>#N/A</v>
      </c>
      <c r="KU15" s="193" t="e">
        <f t="shared" si="50"/>
        <v>#N/A</v>
      </c>
      <c r="KV15" s="193" t="e">
        <f t="shared" si="46"/>
        <v>#N/A</v>
      </c>
      <c r="KW15" s="193" t="e">
        <f t="shared" si="46"/>
        <v>#N/A</v>
      </c>
      <c r="KX15" s="193" t="e">
        <f t="shared" si="46"/>
        <v>#N/A</v>
      </c>
      <c r="KY15" s="193" t="e">
        <f t="shared" si="46"/>
        <v>#N/A</v>
      </c>
      <c r="KZ15" s="193" t="e">
        <f t="shared" si="46"/>
        <v>#N/A</v>
      </c>
      <c r="LA15" s="193" t="e">
        <f t="shared" si="46"/>
        <v>#N/A</v>
      </c>
      <c r="LB15" s="193" t="e">
        <f t="shared" si="46"/>
        <v>#N/A</v>
      </c>
      <c r="LC15" s="193" t="e">
        <f t="shared" si="46"/>
        <v>#N/A</v>
      </c>
      <c r="LD15" s="193" t="e">
        <f t="shared" si="46"/>
        <v>#N/A</v>
      </c>
      <c r="LE15" s="193" t="e">
        <f t="shared" si="46"/>
        <v>#N/A</v>
      </c>
      <c r="LF15" s="193" t="e">
        <f t="shared" si="46"/>
        <v>#N/A</v>
      </c>
      <c r="LG15" s="193" t="e">
        <f t="shared" si="46"/>
        <v>#N/A</v>
      </c>
      <c r="LH15" s="193" t="e">
        <f t="shared" si="46"/>
        <v>#N/A</v>
      </c>
      <c r="LI15" s="193" t="e">
        <f t="shared" si="46"/>
        <v>#N/A</v>
      </c>
      <c r="LJ15" s="193" t="e">
        <f t="shared" si="46"/>
        <v>#N/A</v>
      </c>
      <c r="LK15" s="193" t="e">
        <f t="shared" si="46"/>
        <v>#N/A</v>
      </c>
      <c r="LL15" s="193" t="e">
        <f t="shared" si="46"/>
        <v>#N/A</v>
      </c>
      <c r="LM15" s="193" t="e">
        <f t="shared" si="46"/>
        <v>#N/A</v>
      </c>
      <c r="LN15" s="193" t="e">
        <f t="shared" si="46"/>
        <v>#N/A</v>
      </c>
      <c r="LO15" s="193" t="e">
        <f t="shared" si="46"/>
        <v>#N/A</v>
      </c>
      <c r="LP15" s="193" t="e">
        <f t="shared" si="46"/>
        <v>#N/A</v>
      </c>
      <c r="LQ15" s="193" t="e">
        <f t="shared" si="46"/>
        <v>#N/A</v>
      </c>
      <c r="LR15" s="193" t="e">
        <f t="shared" si="46"/>
        <v>#N/A</v>
      </c>
      <c r="LS15" s="193" t="e">
        <f t="shared" si="46"/>
        <v>#N/A</v>
      </c>
      <c r="LT15" s="193" t="e">
        <f t="shared" si="46"/>
        <v>#N/A</v>
      </c>
      <c r="LU15" s="193" t="e">
        <f t="shared" si="46"/>
        <v>#N/A</v>
      </c>
      <c r="LV15" s="193" t="e">
        <f t="shared" si="46"/>
        <v>#N/A</v>
      </c>
      <c r="LW15" s="193" t="e">
        <f t="shared" si="46"/>
        <v>#N/A</v>
      </c>
      <c r="LX15" s="193" t="e">
        <f t="shared" si="46"/>
        <v>#N/A</v>
      </c>
      <c r="LY15" s="193" t="e">
        <f t="shared" si="46"/>
        <v>#N/A</v>
      </c>
      <c r="LZ15" s="193" t="e">
        <f t="shared" si="46"/>
        <v>#N/A</v>
      </c>
      <c r="MA15" s="193" t="e">
        <f t="shared" si="46"/>
        <v>#N/A</v>
      </c>
      <c r="MB15" s="193" t="e">
        <f t="shared" si="46"/>
        <v>#N/A</v>
      </c>
      <c r="MC15" s="193" t="e">
        <f t="shared" si="46"/>
        <v>#N/A</v>
      </c>
      <c r="MD15" s="193" t="e">
        <f t="shared" si="46"/>
        <v>#N/A</v>
      </c>
      <c r="ME15" s="193" t="e">
        <f t="shared" si="46"/>
        <v>#N/A</v>
      </c>
      <c r="MF15" s="193" t="e">
        <f t="shared" si="46"/>
        <v>#N/A</v>
      </c>
      <c r="MG15" s="193" t="e">
        <f t="shared" si="46"/>
        <v>#N/A</v>
      </c>
      <c r="MH15" s="193" t="e">
        <f t="shared" si="46"/>
        <v>#N/A</v>
      </c>
      <c r="MI15" s="193" t="e">
        <f t="shared" si="46"/>
        <v>#N/A</v>
      </c>
      <c r="MJ15" s="193" t="e">
        <f t="shared" si="46"/>
        <v>#N/A</v>
      </c>
      <c r="MK15" s="193" t="e">
        <f t="shared" si="46"/>
        <v>#N/A</v>
      </c>
      <c r="ML15" s="193" t="e">
        <f t="shared" si="46"/>
        <v>#N/A</v>
      </c>
      <c r="MM15" s="193" t="e">
        <f t="shared" si="46"/>
        <v>#N/A</v>
      </c>
      <c r="MN15" s="193" t="e">
        <f t="shared" si="46"/>
        <v>#N/A</v>
      </c>
      <c r="MO15" s="193" t="e">
        <f t="shared" si="46"/>
        <v>#N/A</v>
      </c>
      <c r="MP15" s="193" t="e">
        <f t="shared" si="46"/>
        <v>#N/A</v>
      </c>
      <c r="MQ15" s="193" t="e">
        <f t="shared" si="46"/>
        <v>#N/A</v>
      </c>
      <c r="MR15" s="193" t="e">
        <f t="shared" si="46"/>
        <v>#N/A</v>
      </c>
      <c r="MS15" s="193" t="e">
        <f t="shared" si="46"/>
        <v>#N/A</v>
      </c>
      <c r="MT15" s="193" t="e">
        <f t="shared" si="46"/>
        <v>#N/A</v>
      </c>
      <c r="MU15" s="193" t="e">
        <f t="shared" si="46"/>
        <v>#N/A</v>
      </c>
      <c r="MV15" s="193" t="e">
        <f t="shared" si="46"/>
        <v>#N/A</v>
      </c>
      <c r="MW15" s="193" t="e">
        <f t="shared" si="46"/>
        <v>#N/A</v>
      </c>
      <c r="MX15" s="193" t="e">
        <f t="shared" si="46"/>
        <v>#N/A</v>
      </c>
      <c r="MY15" s="193" t="e">
        <f t="shared" si="46"/>
        <v>#N/A</v>
      </c>
      <c r="MZ15" s="193" t="e">
        <f t="shared" si="46"/>
        <v>#N/A</v>
      </c>
      <c r="NA15" s="193" t="e">
        <f t="shared" si="46"/>
        <v>#N/A</v>
      </c>
      <c r="NB15" s="193" t="e">
        <f t="shared" si="46"/>
        <v>#N/A</v>
      </c>
      <c r="NC15" s="193" t="e">
        <f t="shared" si="46"/>
        <v>#N/A</v>
      </c>
      <c r="ND15" s="193" t="e">
        <f t="shared" si="27"/>
        <v>#N/A</v>
      </c>
      <c r="NE15" s="193" t="e">
        <f t="shared" si="51"/>
        <v>#N/A</v>
      </c>
      <c r="NF15" s="193" t="e">
        <f t="shared" si="51"/>
        <v>#N/A</v>
      </c>
      <c r="NG15" s="193" t="e">
        <f t="shared" si="51"/>
        <v>#N/A</v>
      </c>
      <c r="NH15" s="193" t="e">
        <f t="shared" si="47"/>
        <v>#N/A</v>
      </c>
      <c r="NI15" s="193" t="e">
        <f t="shared" si="47"/>
        <v>#N/A</v>
      </c>
      <c r="NJ15" s="193" t="e">
        <f t="shared" si="47"/>
        <v>#N/A</v>
      </c>
      <c r="NK15" s="193" t="e">
        <f t="shared" si="47"/>
        <v>#N/A</v>
      </c>
      <c r="NL15" s="193" t="e">
        <f t="shared" si="47"/>
        <v>#N/A</v>
      </c>
      <c r="NM15" s="193" t="e">
        <f t="shared" si="47"/>
        <v>#N/A</v>
      </c>
      <c r="NN15" s="193" t="e">
        <f t="shared" si="47"/>
        <v>#N/A</v>
      </c>
      <c r="NO15" s="193" t="e">
        <f t="shared" si="47"/>
        <v>#N/A</v>
      </c>
      <c r="NP15" s="193" t="e">
        <f t="shared" si="47"/>
        <v>#N/A</v>
      </c>
      <c r="NQ15" s="193" t="e">
        <f t="shared" si="47"/>
        <v>#N/A</v>
      </c>
      <c r="NR15" s="193" t="e">
        <f t="shared" si="47"/>
        <v>#N/A</v>
      </c>
      <c r="NS15" s="193" t="e">
        <f t="shared" si="47"/>
        <v>#N/A</v>
      </c>
      <c r="NT15" s="193" t="e">
        <f t="shared" si="47"/>
        <v>#N/A</v>
      </c>
      <c r="NU15" s="193" t="e">
        <f t="shared" si="47"/>
        <v>#N/A</v>
      </c>
      <c r="NV15" s="193" t="e">
        <f t="shared" si="47"/>
        <v>#N/A</v>
      </c>
      <c r="NW15" s="193" t="e">
        <f t="shared" si="47"/>
        <v>#N/A</v>
      </c>
      <c r="NX15" s="193" t="e">
        <f t="shared" si="47"/>
        <v>#N/A</v>
      </c>
      <c r="NY15" s="193" t="e">
        <f t="shared" si="47"/>
        <v>#N/A</v>
      </c>
      <c r="NZ15" s="193" t="e">
        <f t="shared" si="47"/>
        <v>#N/A</v>
      </c>
      <c r="OA15" s="193" t="e">
        <f t="shared" si="47"/>
        <v>#N/A</v>
      </c>
      <c r="OB15" s="193" t="e">
        <f t="shared" si="47"/>
        <v>#N/A</v>
      </c>
      <c r="OC15" s="193" t="e">
        <f t="shared" si="47"/>
        <v>#N/A</v>
      </c>
      <c r="OD15" s="193" t="e">
        <f t="shared" si="47"/>
        <v>#N/A</v>
      </c>
      <c r="OE15" s="193" t="e">
        <f t="shared" si="47"/>
        <v>#N/A</v>
      </c>
      <c r="OF15" s="193" t="e">
        <f t="shared" si="47"/>
        <v>#N/A</v>
      </c>
      <c r="OG15" s="193" t="e">
        <f t="shared" si="47"/>
        <v>#N/A</v>
      </c>
      <c r="OH15" s="193" t="e">
        <f t="shared" si="47"/>
        <v>#N/A</v>
      </c>
      <c r="OI15" s="193" t="e">
        <f t="shared" si="47"/>
        <v>#N/A</v>
      </c>
      <c r="OJ15" s="193" t="e">
        <f t="shared" si="47"/>
        <v>#N/A</v>
      </c>
      <c r="OK15" s="193" t="e">
        <f t="shared" si="47"/>
        <v>#N/A</v>
      </c>
      <c r="OL15" s="193" t="e">
        <f t="shared" si="47"/>
        <v>#N/A</v>
      </c>
      <c r="OM15" s="193" t="e">
        <f t="shared" si="47"/>
        <v>#N/A</v>
      </c>
      <c r="ON15" s="193" t="e">
        <f t="shared" si="47"/>
        <v>#N/A</v>
      </c>
      <c r="OO15" s="193" t="e">
        <f t="shared" si="47"/>
        <v>#N/A</v>
      </c>
      <c r="OP15" s="193" t="e">
        <f t="shared" si="47"/>
        <v>#N/A</v>
      </c>
      <c r="OQ15" s="193" t="e">
        <f t="shared" si="47"/>
        <v>#N/A</v>
      </c>
      <c r="OR15" s="193" t="e">
        <f t="shared" si="47"/>
        <v>#N/A</v>
      </c>
      <c r="OS15" s="193" t="e">
        <f t="shared" si="47"/>
        <v>#N/A</v>
      </c>
      <c r="OT15" s="193" t="e">
        <f t="shared" si="47"/>
        <v>#N/A</v>
      </c>
      <c r="OU15" s="193" t="e">
        <f t="shared" si="47"/>
        <v>#N/A</v>
      </c>
      <c r="OV15" s="193" t="e">
        <f t="shared" si="47"/>
        <v>#N/A</v>
      </c>
      <c r="OW15" s="193" t="e">
        <f t="shared" si="47"/>
        <v>#N/A</v>
      </c>
      <c r="OX15" s="193" t="e">
        <f t="shared" si="47"/>
        <v>#N/A</v>
      </c>
      <c r="OY15" s="193" t="e">
        <f t="shared" si="47"/>
        <v>#N/A</v>
      </c>
      <c r="OZ15" s="193" t="e">
        <f t="shared" si="47"/>
        <v>#N/A</v>
      </c>
      <c r="PA15" s="193" t="e">
        <f t="shared" si="47"/>
        <v>#N/A</v>
      </c>
      <c r="PB15" s="193" t="e">
        <f t="shared" si="47"/>
        <v>#N/A</v>
      </c>
      <c r="PC15" s="193" t="e">
        <f t="shared" si="47"/>
        <v>#N/A</v>
      </c>
      <c r="PD15" s="193" t="e">
        <f t="shared" si="47"/>
        <v>#N/A</v>
      </c>
      <c r="PE15" s="193" t="e">
        <f t="shared" si="47"/>
        <v>#N/A</v>
      </c>
      <c r="PF15" s="193" t="e">
        <f t="shared" si="47"/>
        <v>#N/A</v>
      </c>
      <c r="PG15" s="193" t="e">
        <f t="shared" si="47"/>
        <v>#N/A</v>
      </c>
      <c r="PH15" s="193" t="e">
        <f t="shared" si="47"/>
        <v>#N/A</v>
      </c>
      <c r="PI15" s="193" t="e">
        <f t="shared" si="47"/>
        <v>#N/A</v>
      </c>
      <c r="PJ15" s="193" t="e">
        <f t="shared" si="47"/>
        <v>#N/A</v>
      </c>
      <c r="PK15" s="193" t="e">
        <f t="shared" si="47"/>
        <v>#N/A</v>
      </c>
      <c r="PL15" s="193" t="e">
        <f t="shared" si="47"/>
        <v>#N/A</v>
      </c>
      <c r="PM15" s="193" t="e">
        <f t="shared" si="47"/>
        <v>#N/A</v>
      </c>
      <c r="PN15" s="193" t="e">
        <f t="shared" si="47"/>
        <v>#N/A</v>
      </c>
      <c r="PO15" s="193" t="e">
        <f t="shared" si="47"/>
        <v>#N/A</v>
      </c>
      <c r="PP15" s="193" t="e">
        <f t="shared" si="28"/>
        <v>#N/A</v>
      </c>
      <c r="PQ15" s="193" t="e">
        <f t="shared" si="14"/>
        <v>#N/A</v>
      </c>
      <c r="PR15" s="193" t="e">
        <f t="shared" si="14"/>
        <v>#N/A</v>
      </c>
      <c r="PS15" s="193" t="e">
        <f t="shared" si="14"/>
        <v>#N/A</v>
      </c>
      <c r="PT15" s="193" t="e">
        <f t="shared" si="14"/>
        <v>#N/A</v>
      </c>
      <c r="PU15" s="193" t="e">
        <f t="shared" si="14"/>
        <v>#N/A</v>
      </c>
      <c r="PV15" s="193" t="e">
        <f t="shared" si="14"/>
        <v>#N/A</v>
      </c>
      <c r="PW15" s="193" t="e">
        <f t="shared" si="14"/>
        <v>#N/A</v>
      </c>
      <c r="PX15" s="193" t="e">
        <f t="shared" si="14"/>
        <v>#N/A</v>
      </c>
    </row>
    <row r="16" spans="1:441" hidden="1" x14ac:dyDescent="0.45">
      <c r="A16" s="20">
        <v>13</v>
      </c>
      <c r="B16" s="134"/>
      <c r="C16" s="279"/>
      <c r="D16" s="280" t="str">
        <f t="shared" si="15"/>
        <v/>
      </c>
      <c r="E16" s="281"/>
      <c r="F16" s="280" t="str">
        <f t="shared" si="16"/>
        <v/>
      </c>
      <c r="G16" s="279"/>
      <c r="H16" s="135"/>
      <c r="I16" s="110" t="str">
        <f t="shared" si="17"/>
        <v/>
      </c>
      <c r="J16" s="21" t="str">
        <f t="shared" si="18"/>
        <v/>
      </c>
      <c r="K16" s="22" t="str">
        <f t="shared" si="19"/>
        <v/>
      </c>
      <c r="L16" s="23" t="str">
        <f>IF(J16="","",IF(OR($J16&lt;Skew!$B$3,$J16=Skew!$B$3),IF($J16&gt;Skew!$C$3,Skew!$A$3,IF($J16&gt;Skew!$C$4,Skew!$A$4,IF($J16&gt;Skew!$C$5,Skew!$A$5,IF($J16&gt;Skew!$C$6,Skew!$A$6,IF($J16&gt;Skew!$C$7,Skew!$A$7,IF($J16&gt;Skew!$C$8,Skew!$A$8,IF($J16&gt;Skew!$C$9,Skew!$A$9,IF($J16&gt;Skew!$C$10,Skew!$A$10,IF($J16&gt;Skew!$C$11,Skew!$A$11,IF($J16&gt;Skew!$C$12,Skew!$A$12,IF($J16&gt;Skew!$C$13,Skew!$A$13,IF($J16&gt;Skew!$C$14,Skew!$A$14,IF($J16&gt;Skew!$C$15,Skew!$A$15,IF($J16&gt;Skew!$C$16,Skew!$A$16,Skew!$A$17)
)))))))))))))))</f>
        <v/>
      </c>
      <c r="M16" s="22" t="str">
        <f>IF(J16="","",MATCH(L16,Skew!$A$3:$A$17,0))</f>
        <v/>
      </c>
      <c r="N16" s="22" t="str">
        <f t="shared" si="0"/>
        <v/>
      </c>
      <c r="O16" s="24"/>
      <c r="P16" s="22" t="str">
        <f>IF(OR(J16="",O16=""),"",MATCH(O16,Confidence!$A$3:$A$12,0))</f>
        <v/>
      </c>
      <c r="Q16" s="25" t="str">
        <f t="shared" si="1"/>
        <v/>
      </c>
      <c r="R16" s="25" t="str">
        <f t="shared" si="2"/>
        <v/>
      </c>
      <c r="S16" s="22"/>
      <c r="T16" s="102" t="str">
        <f t="shared" si="3"/>
        <v/>
      </c>
      <c r="U16" s="102" t="str">
        <f t="shared" si="4"/>
        <v/>
      </c>
      <c r="V16" s="37" t="str">
        <f t="shared" si="5"/>
        <v/>
      </c>
      <c r="W16" s="115"/>
      <c r="X16" s="204" t="str">
        <f>IF(AND(D16&gt;0,E16&gt;0,F16&gt;0,Q16&gt;0,R16&gt;0,W16&gt;0,NOT(O16="")),ABS(VLOOKUP($W$1,VLookups!$A$30:$B$31,2,FALSE)-_xlfn.BETA.DIST(W16,IF(K16="L",R16,Q16),IF(K16="L",Q16,R16),TRUE,D16,F16)),"")</f>
        <v/>
      </c>
      <c r="Y16" s="112" t="str">
        <f>IF(OR($Q16="",$R16=""),"",_xlfn.BETA.INV(ABS(VLOOKUP($W$1,VLookups!$A$30:$B$31,2,FALSE)-Y$3),IF($K16="L",$R16,$Q16),IF($K16="L",$Q16,$R16),$D16,$F16))</f>
        <v/>
      </c>
      <c r="Z16" s="113" t="str">
        <f>IF(OR($Q16="",$R16=""),"",_xlfn.BETA.INV(ABS(VLOOKUP($W$1,VLookups!$A$30:$B$31,2,FALSE)-Z$3),IF($K16="L",$R16,$Q16),IF($K16="L",$Q16,$R16),$D16,$F16))</f>
        <v/>
      </c>
      <c r="AA16" s="112" t="str">
        <f>IF(OR($Q16="",$R16=""),"",_xlfn.BETA.INV(ABS(VLOOKUP($W$1,VLookups!$A$30:$B$31,2,FALSE)-AA$3),IF($K16="L",$R16,$Q16),IF($K16="L",$Q16,$R16),$D16,$F16))</f>
        <v/>
      </c>
      <c r="AB16" s="113" t="str">
        <f>IF(OR($Q16="",$R16=""),"",_xlfn.BETA.INV(ABS(VLOOKUP($W$1,VLookups!$A$30:$B$31,2,FALSE)-AB$3),IF($K16="L",$R16,$Q16),IF($K16="L",$Q16,$R16),$D16,$F16))</f>
        <v/>
      </c>
      <c r="AC16" s="112" t="str">
        <f>IF(OR($Q16="",$R16=""),"",_xlfn.BETA.INV(ABS(VLOOKUP($W$1,VLookups!$A$30:$B$31,2,FALSE)-AC$3),IF($K16="L",$R16,$Q16),IF($K16="L",$Q16,$R16),$D16,$F16))</f>
        <v/>
      </c>
      <c r="AD16" s="113" t="str">
        <f>IF(OR($Q16="",$R16=""),"",_xlfn.BETA.INV(ABS(VLOOKUP($W$1,VLookups!$A$30:$B$31,2,FALSE)-AD$3),IF($K16="L",$R16,$Q16),IF($K16="L",$Q16,$R16),$D16,$F16))</f>
        <v/>
      </c>
      <c r="AE16" s="112" t="str">
        <f>IF(OR($Q16="",$R16=""),"",_xlfn.BETA.INV(ABS(VLOOKUP($W$1,VLookups!$A$30:$B$31,2,FALSE)-AE$3),IF($K16="L",$R16,$Q16),IF($K16="L",$Q16,$R16),$D16,$F16))</f>
        <v/>
      </c>
      <c r="AF16" s="113" t="str">
        <f>IF(OR($Q16="",$R16=""),"",_xlfn.BETA.INV(ABS(VLOOKUP($W$1,VLookups!$A$30:$B$31,2,FALSE)-AF$3),IF($K16="L",$R16,$Q16),IF($K16="L",$Q16,$R16),$D16,$F16))</f>
        <v/>
      </c>
      <c r="AG16" s="112" t="str">
        <f>IF(OR($Q16="",$R16=""),"",_xlfn.BETA.INV(ABS(VLOOKUP($W$1,VLookups!$A$30:$B$31,2,FALSE)-AG$3),IF($K16="L",$R16,$Q16),IF($K16="L",$Q16,$R16),$D16,$F16))</f>
        <v/>
      </c>
      <c r="AH16" s="113" t="str">
        <f>IF(OR($Q16="",$R16=""),"",_xlfn.BETA.INV(ABS(VLOOKUP($W$1,VLookups!$A$30:$B$31,2,FALSE)-AH$3),IF($K16="L",$R16,$Q16),IF($K16="L",$Q16,$R16),$D16,$F16))</f>
        <v/>
      </c>
      <c r="AI16" s="112" t="str">
        <f>IF(OR($Q16="",$R16=""),"",_xlfn.BETA.INV(ABS(VLOOKUP($W$1,VLookups!$A$30:$B$31,2,FALSE)-AI$3),IF($K16="L",$R16,$Q16),IF($K16="L",$Q16,$R16),$D16,$F16))</f>
        <v/>
      </c>
      <c r="AJ16" s="113" t="str">
        <f>IF(OR($Q16="",$R16=""),"",_xlfn.BETA.INV(ABS(VLOOKUP($W$1,VLookups!$A$30:$B$31,2,FALSE)-AJ$3),IF($K16="L",$R16,$Q16),IF($K16="L",$Q16,$R16),$D16,$F16))</f>
        <v/>
      </c>
      <c r="AK16" s="15"/>
      <c r="AL16" s="194" t="str">
        <f t="shared" si="20"/>
        <v/>
      </c>
      <c r="AM16" s="192" t="str">
        <f t="shared" si="21"/>
        <v/>
      </c>
      <c r="AN16" s="177" t="str">
        <f t="shared" si="48"/>
        <v/>
      </c>
      <c r="AO16" s="177" t="str">
        <f t="shared" si="29"/>
        <v/>
      </c>
      <c r="AP16" s="177" t="str">
        <f t="shared" si="29"/>
        <v/>
      </c>
      <c r="AQ16" s="177" t="str">
        <f t="shared" si="29"/>
        <v/>
      </c>
      <c r="AR16" s="177" t="str">
        <f t="shared" si="29"/>
        <v/>
      </c>
      <c r="AS16" s="177" t="str">
        <f t="shared" si="29"/>
        <v/>
      </c>
      <c r="AT16" s="177" t="str">
        <f t="shared" si="29"/>
        <v/>
      </c>
      <c r="AU16" s="177" t="str">
        <f t="shared" si="29"/>
        <v/>
      </c>
      <c r="AV16" s="177" t="str">
        <f t="shared" si="29"/>
        <v/>
      </c>
      <c r="AW16" s="177" t="str">
        <f t="shared" si="29"/>
        <v/>
      </c>
      <c r="AX16" s="177" t="str">
        <f t="shared" si="29"/>
        <v/>
      </c>
      <c r="AY16" s="177" t="str">
        <f t="shared" si="29"/>
        <v/>
      </c>
      <c r="AZ16" s="177" t="str">
        <f t="shared" si="29"/>
        <v/>
      </c>
      <c r="BA16" s="177" t="str">
        <f t="shared" si="29"/>
        <v/>
      </c>
      <c r="BB16" s="177" t="str">
        <f t="shared" si="29"/>
        <v/>
      </c>
      <c r="BC16" s="177" t="str">
        <f t="shared" si="29"/>
        <v/>
      </c>
      <c r="BD16" s="177" t="str">
        <f t="shared" si="29"/>
        <v/>
      </c>
      <c r="BE16" s="177" t="str">
        <f t="shared" si="30"/>
        <v/>
      </c>
      <c r="BF16" s="177" t="str">
        <f t="shared" si="30"/>
        <v/>
      </c>
      <c r="BG16" s="177" t="str">
        <f t="shared" si="30"/>
        <v/>
      </c>
      <c r="BH16" s="177" t="str">
        <f t="shared" si="30"/>
        <v/>
      </c>
      <c r="BI16" s="177" t="str">
        <f t="shared" si="30"/>
        <v/>
      </c>
      <c r="BJ16" s="177" t="str">
        <f t="shared" si="30"/>
        <v/>
      </c>
      <c r="BK16" s="177" t="str">
        <f t="shared" si="30"/>
        <v/>
      </c>
      <c r="BL16" s="177" t="str">
        <f t="shared" si="30"/>
        <v/>
      </c>
      <c r="BM16" s="177" t="str">
        <f t="shared" si="30"/>
        <v/>
      </c>
      <c r="BN16" s="177" t="str">
        <f t="shared" si="30"/>
        <v/>
      </c>
      <c r="BO16" s="177" t="str">
        <f t="shared" si="30"/>
        <v/>
      </c>
      <c r="BP16" s="177" t="str">
        <f t="shared" si="30"/>
        <v/>
      </c>
      <c r="BQ16" s="177" t="str">
        <f t="shared" si="30"/>
        <v/>
      </c>
      <c r="BR16" s="177" t="str">
        <f t="shared" si="30"/>
        <v/>
      </c>
      <c r="BS16" s="177" t="str">
        <f t="shared" si="30"/>
        <v/>
      </c>
      <c r="BT16" s="177" t="str">
        <f t="shared" si="30"/>
        <v/>
      </c>
      <c r="BU16" s="177" t="str">
        <f t="shared" si="31"/>
        <v/>
      </c>
      <c r="BV16" s="177" t="str">
        <f t="shared" si="31"/>
        <v/>
      </c>
      <c r="BW16" s="177" t="str">
        <f t="shared" si="31"/>
        <v/>
      </c>
      <c r="BX16" s="177" t="str">
        <f t="shared" si="31"/>
        <v/>
      </c>
      <c r="BY16" s="177" t="str">
        <f t="shared" si="31"/>
        <v/>
      </c>
      <c r="BZ16" s="177" t="str">
        <f t="shared" si="31"/>
        <v/>
      </c>
      <c r="CA16" s="177" t="str">
        <f t="shared" si="31"/>
        <v/>
      </c>
      <c r="CB16" s="177" t="str">
        <f t="shared" si="31"/>
        <v/>
      </c>
      <c r="CC16" s="177" t="str">
        <f t="shared" si="31"/>
        <v/>
      </c>
      <c r="CD16" s="177" t="str">
        <f t="shared" si="31"/>
        <v/>
      </c>
      <c r="CE16" s="177" t="str">
        <f t="shared" si="31"/>
        <v/>
      </c>
      <c r="CF16" s="177" t="str">
        <f t="shared" si="31"/>
        <v/>
      </c>
      <c r="CG16" s="177" t="str">
        <f t="shared" si="31"/>
        <v/>
      </c>
      <c r="CH16" s="177" t="str">
        <f t="shared" si="31"/>
        <v/>
      </c>
      <c r="CI16" s="177" t="str">
        <f t="shared" si="31"/>
        <v/>
      </c>
      <c r="CJ16" s="177" t="str">
        <f t="shared" si="31"/>
        <v/>
      </c>
      <c r="CK16" s="177" t="str">
        <f t="shared" si="32"/>
        <v/>
      </c>
      <c r="CL16" s="177" t="str">
        <f t="shared" si="32"/>
        <v/>
      </c>
      <c r="CM16" s="177" t="str">
        <f t="shared" si="32"/>
        <v/>
      </c>
      <c r="CN16" s="177" t="str">
        <f t="shared" si="32"/>
        <v/>
      </c>
      <c r="CO16" s="177" t="str">
        <f t="shared" si="32"/>
        <v/>
      </c>
      <c r="CP16" s="177" t="str">
        <f t="shared" si="32"/>
        <v/>
      </c>
      <c r="CQ16" s="177" t="str">
        <f t="shared" si="32"/>
        <v/>
      </c>
      <c r="CR16" s="177" t="str">
        <f t="shared" si="32"/>
        <v/>
      </c>
      <c r="CS16" s="177" t="str">
        <f t="shared" si="32"/>
        <v/>
      </c>
      <c r="CT16" s="177" t="str">
        <f t="shared" si="32"/>
        <v/>
      </c>
      <c r="CU16" s="177" t="str">
        <f t="shared" si="32"/>
        <v/>
      </c>
      <c r="CV16" s="177" t="str">
        <f t="shared" si="32"/>
        <v/>
      </c>
      <c r="CW16" s="177" t="str">
        <f t="shared" si="32"/>
        <v/>
      </c>
      <c r="CX16" s="177" t="str">
        <f t="shared" si="32"/>
        <v/>
      </c>
      <c r="CY16" s="177" t="str">
        <f t="shared" si="32"/>
        <v/>
      </c>
      <c r="CZ16" s="177" t="str">
        <f t="shared" si="32"/>
        <v/>
      </c>
      <c r="DA16" s="177" t="str">
        <f t="shared" si="24"/>
        <v/>
      </c>
      <c r="DB16" s="177" t="str">
        <f t="shared" si="24"/>
        <v/>
      </c>
      <c r="DC16" s="177" t="str">
        <f t="shared" si="24"/>
        <v/>
      </c>
      <c r="DD16" s="177" t="str">
        <f t="shared" si="24"/>
        <v/>
      </c>
      <c r="DE16" s="177" t="str">
        <f t="shared" si="24"/>
        <v/>
      </c>
      <c r="DF16" s="177" t="str">
        <f t="shared" si="24"/>
        <v/>
      </c>
      <c r="DG16" s="177" t="str">
        <f t="shared" si="24"/>
        <v/>
      </c>
      <c r="DH16" s="177" t="str">
        <f t="shared" si="24"/>
        <v/>
      </c>
      <c r="DI16" s="177" t="str">
        <f t="shared" si="24"/>
        <v/>
      </c>
      <c r="DJ16" s="177" t="str">
        <f t="shared" si="24"/>
        <v/>
      </c>
      <c r="DK16" s="177" t="str">
        <f t="shared" si="24"/>
        <v/>
      </c>
      <c r="DL16" s="177" t="str">
        <f t="shared" si="24"/>
        <v/>
      </c>
      <c r="DM16" s="177" t="str">
        <f t="shared" si="24"/>
        <v/>
      </c>
      <c r="DN16" s="177" t="str">
        <f t="shared" si="24"/>
        <v/>
      </c>
      <c r="DO16" s="177" t="str">
        <f t="shared" si="24"/>
        <v/>
      </c>
      <c r="DP16" s="177" t="str">
        <f t="shared" si="44"/>
        <v/>
      </c>
      <c r="DQ16" s="177" t="str">
        <f t="shared" si="44"/>
        <v/>
      </c>
      <c r="DR16" s="177" t="str">
        <f t="shared" si="44"/>
        <v/>
      </c>
      <c r="DS16" s="177" t="str">
        <f t="shared" si="44"/>
        <v/>
      </c>
      <c r="DT16" s="177" t="str">
        <f t="shared" si="44"/>
        <v/>
      </c>
      <c r="DU16" s="177" t="str">
        <f t="shared" si="44"/>
        <v/>
      </c>
      <c r="DV16" s="177" t="str">
        <f t="shared" si="44"/>
        <v/>
      </c>
      <c r="DW16" s="177" t="str">
        <f t="shared" si="44"/>
        <v/>
      </c>
      <c r="DX16" s="177" t="str">
        <f t="shared" si="44"/>
        <v/>
      </c>
      <c r="DY16" s="177" t="str">
        <f t="shared" si="44"/>
        <v/>
      </c>
      <c r="DZ16" s="177" t="str">
        <f t="shared" si="44"/>
        <v/>
      </c>
      <c r="EA16" s="177" t="str">
        <f t="shared" si="44"/>
        <v/>
      </c>
      <c r="EB16" s="177" t="str">
        <f t="shared" si="44"/>
        <v/>
      </c>
      <c r="EC16" s="177" t="str">
        <f t="shared" si="44"/>
        <v/>
      </c>
      <c r="ED16" s="177" t="str">
        <f t="shared" si="44"/>
        <v/>
      </c>
      <c r="EE16" s="177" t="str">
        <f t="shared" si="44"/>
        <v/>
      </c>
      <c r="EF16" s="177" t="str">
        <f t="shared" si="33"/>
        <v/>
      </c>
      <c r="EG16" s="177" t="str">
        <f t="shared" si="33"/>
        <v/>
      </c>
      <c r="EH16" s="177" t="str">
        <f t="shared" si="33"/>
        <v/>
      </c>
      <c r="EI16" s="177" t="str">
        <f t="shared" si="33"/>
        <v/>
      </c>
      <c r="EJ16" s="177" t="str">
        <f t="shared" si="33"/>
        <v/>
      </c>
      <c r="EK16" s="177" t="str">
        <f t="shared" si="33"/>
        <v/>
      </c>
      <c r="EL16" s="177" t="str">
        <f t="shared" si="33"/>
        <v/>
      </c>
      <c r="EM16" s="177" t="str">
        <f t="shared" si="33"/>
        <v/>
      </c>
      <c r="EN16" s="177" t="str">
        <f t="shared" si="33"/>
        <v/>
      </c>
      <c r="EO16" s="177" t="str">
        <f t="shared" si="33"/>
        <v/>
      </c>
      <c r="EP16" s="177" t="str">
        <f t="shared" si="33"/>
        <v/>
      </c>
      <c r="EQ16" s="177" t="str">
        <f t="shared" si="33"/>
        <v/>
      </c>
      <c r="ER16" s="177" t="str">
        <f t="shared" si="33"/>
        <v/>
      </c>
      <c r="ES16" s="177" t="str">
        <f t="shared" si="33"/>
        <v/>
      </c>
      <c r="ET16" s="177" t="str">
        <f t="shared" si="34"/>
        <v/>
      </c>
      <c r="EU16" s="177" t="str">
        <f t="shared" si="34"/>
        <v/>
      </c>
      <c r="EV16" s="177" t="str">
        <f t="shared" si="34"/>
        <v/>
      </c>
      <c r="EW16" s="177" t="str">
        <f t="shared" si="34"/>
        <v/>
      </c>
      <c r="EX16" s="177" t="str">
        <f t="shared" si="34"/>
        <v/>
      </c>
      <c r="EY16" s="177" t="str">
        <f t="shared" si="34"/>
        <v/>
      </c>
      <c r="EZ16" s="177" t="str">
        <f t="shared" si="34"/>
        <v/>
      </c>
      <c r="FA16" s="177" t="str">
        <f t="shared" si="34"/>
        <v/>
      </c>
      <c r="FB16" s="177" t="str">
        <f t="shared" si="34"/>
        <v/>
      </c>
      <c r="FC16" s="177" t="str">
        <f t="shared" si="34"/>
        <v/>
      </c>
      <c r="FD16" s="177" t="str">
        <f t="shared" si="34"/>
        <v/>
      </c>
      <c r="FE16" s="177" t="str">
        <f t="shared" si="34"/>
        <v/>
      </c>
      <c r="FF16" s="177" t="str">
        <f t="shared" si="34"/>
        <v/>
      </c>
      <c r="FG16" s="177" t="str">
        <f t="shared" si="34"/>
        <v/>
      </c>
      <c r="FH16" s="177" t="str">
        <f t="shared" si="34"/>
        <v/>
      </c>
      <c r="FI16" s="177" t="str">
        <f t="shared" si="34"/>
        <v/>
      </c>
      <c r="FJ16" s="177" t="str">
        <f t="shared" si="35"/>
        <v/>
      </c>
      <c r="FK16" s="177" t="str">
        <f t="shared" si="35"/>
        <v/>
      </c>
      <c r="FL16" s="177" t="str">
        <f t="shared" si="35"/>
        <v/>
      </c>
      <c r="FM16" s="177" t="str">
        <f t="shared" si="35"/>
        <v/>
      </c>
      <c r="FN16" s="177" t="str">
        <f t="shared" si="35"/>
        <v/>
      </c>
      <c r="FO16" s="177" t="str">
        <f t="shared" si="35"/>
        <v/>
      </c>
      <c r="FP16" s="177" t="str">
        <f t="shared" si="35"/>
        <v/>
      </c>
      <c r="FQ16" s="177" t="str">
        <f t="shared" si="35"/>
        <v/>
      </c>
      <c r="FR16" s="177" t="str">
        <f t="shared" si="35"/>
        <v/>
      </c>
      <c r="FS16" s="177" t="str">
        <f t="shared" si="35"/>
        <v/>
      </c>
      <c r="FT16" s="177" t="str">
        <f t="shared" si="35"/>
        <v/>
      </c>
      <c r="FU16" s="177" t="str">
        <f t="shared" si="35"/>
        <v/>
      </c>
      <c r="FV16" s="177" t="str">
        <f t="shared" si="35"/>
        <v/>
      </c>
      <c r="FW16" s="177" t="str">
        <f t="shared" si="35"/>
        <v/>
      </c>
      <c r="FX16" s="177" t="str">
        <f t="shared" si="35"/>
        <v/>
      </c>
      <c r="FY16" s="177" t="str">
        <f t="shared" si="35"/>
        <v/>
      </c>
      <c r="FZ16" s="177" t="str">
        <f t="shared" si="36"/>
        <v/>
      </c>
      <c r="GA16" s="177" t="str">
        <f t="shared" si="36"/>
        <v/>
      </c>
      <c r="GB16" s="177" t="str">
        <f t="shared" si="36"/>
        <v/>
      </c>
      <c r="GC16" s="177" t="str">
        <f t="shared" si="36"/>
        <v/>
      </c>
      <c r="GD16" s="177" t="str">
        <f t="shared" si="36"/>
        <v/>
      </c>
      <c r="GE16" s="177" t="str">
        <f t="shared" si="36"/>
        <v/>
      </c>
      <c r="GF16" s="177" t="str">
        <f t="shared" si="36"/>
        <v/>
      </c>
      <c r="GG16" s="177" t="str">
        <f t="shared" si="36"/>
        <v/>
      </c>
      <c r="GH16" s="177" t="str">
        <f t="shared" si="36"/>
        <v/>
      </c>
      <c r="GI16" s="177" t="str">
        <f t="shared" si="36"/>
        <v/>
      </c>
      <c r="GJ16" s="177" t="str">
        <f t="shared" si="36"/>
        <v/>
      </c>
      <c r="GK16" s="177" t="str">
        <f t="shared" si="36"/>
        <v/>
      </c>
      <c r="GL16" s="177" t="str">
        <f t="shared" si="36"/>
        <v/>
      </c>
      <c r="GM16" s="177" t="str">
        <f t="shared" si="36"/>
        <v/>
      </c>
      <c r="GN16" s="177" t="str">
        <f t="shared" si="36"/>
        <v/>
      </c>
      <c r="GO16" s="177" t="str">
        <f t="shared" si="36"/>
        <v/>
      </c>
      <c r="GP16" s="177" t="str">
        <f t="shared" si="37"/>
        <v/>
      </c>
      <c r="GQ16" s="177" t="str">
        <f t="shared" si="37"/>
        <v/>
      </c>
      <c r="GR16" s="177" t="str">
        <f t="shared" si="37"/>
        <v/>
      </c>
      <c r="GS16" s="177" t="str">
        <f t="shared" si="37"/>
        <v/>
      </c>
      <c r="GT16" s="177" t="str">
        <f t="shared" si="37"/>
        <v/>
      </c>
      <c r="GU16" s="177" t="str">
        <f t="shared" si="37"/>
        <v/>
      </c>
      <c r="GV16" s="177" t="str">
        <f t="shared" si="37"/>
        <v/>
      </c>
      <c r="GW16" s="177" t="str">
        <f t="shared" si="37"/>
        <v/>
      </c>
      <c r="GX16" s="177" t="str">
        <f t="shared" si="37"/>
        <v/>
      </c>
      <c r="GY16" s="177" t="str">
        <f t="shared" si="37"/>
        <v/>
      </c>
      <c r="GZ16" s="177" t="str">
        <f t="shared" si="37"/>
        <v/>
      </c>
      <c r="HA16" s="177" t="str">
        <f t="shared" si="37"/>
        <v/>
      </c>
      <c r="HB16" s="177" t="str">
        <f t="shared" si="37"/>
        <v/>
      </c>
      <c r="HC16" s="177" t="str">
        <f t="shared" si="37"/>
        <v/>
      </c>
      <c r="HD16" s="177" t="str">
        <f t="shared" si="37"/>
        <v/>
      </c>
      <c r="HE16" s="177" t="str">
        <f t="shared" si="37"/>
        <v/>
      </c>
      <c r="HF16" s="177" t="str">
        <f t="shared" si="38"/>
        <v/>
      </c>
      <c r="HG16" s="177" t="str">
        <f t="shared" si="38"/>
        <v/>
      </c>
      <c r="HH16" s="177" t="str">
        <f t="shared" si="38"/>
        <v/>
      </c>
      <c r="HI16" s="177" t="str">
        <f t="shared" si="38"/>
        <v/>
      </c>
      <c r="HJ16" s="177" t="str">
        <f t="shared" si="38"/>
        <v/>
      </c>
      <c r="HK16" s="177" t="str">
        <f t="shared" si="38"/>
        <v/>
      </c>
      <c r="HL16" s="177" t="str">
        <f t="shared" si="38"/>
        <v/>
      </c>
      <c r="HM16" s="177" t="str">
        <f t="shared" si="38"/>
        <v/>
      </c>
      <c r="HN16" s="177" t="str">
        <f t="shared" si="38"/>
        <v/>
      </c>
      <c r="HO16" s="177" t="str">
        <f t="shared" si="38"/>
        <v/>
      </c>
      <c r="HP16" s="177" t="str">
        <f t="shared" si="38"/>
        <v/>
      </c>
      <c r="HQ16" s="177" t="str">
        <f t="shared" si="38"/>
        <v/>
      </c>
      <c r="HR16" s="177" t="str">
        <f t="shared" si="38"/>
        <v/>
      </c>
      <c r="HS16" s="177" t="str">
        <f t="shared" si="38"/>
        <v/>
      </c>
      <c r="HT16" s="177" t="str">
        <f t="shared" si="38"/>
        <v/>
      </c>
      <c r="HU16" s="177" t="str">
        <f t="shared" si="38"/>
        <v/>
      </c>
      <c r="HV16" s="177" t="str">
        <f t="shared" si="39"/>
        <v/>
      </c>
      <c r="HW16" s="177" t="str">
        <f t="shared" si="39"/>
        <v/>
      </c>
      <c r="HX16" s="177" t="str">
        <f t="shared" si="39"/>
        <v/>
      </c>
      <c r="HY16" s="177" t="str">
        <f t="shared" si="39"/>
        <v/>
      </c>
      <c r="HZ16" s="177" t="str">
        <f t="shared" si="39"/>
        <v/>
      </c>
      <c r="IA16" s="177" t="str">
        <f t="shared" si="39"/>
        <v/>
      </c>
      <c r="IB16" s="177" t="str">
        <f t="shared" si="39"/>
        <v/>
      </c>
      <c r="IC16" s="177" t="str">
        <f t="shared" si="39"/>
        <v/>
      </c>
      <c r="ID16" s="177" t="str">
        <f t="shared" si="39"/>
        <v/>
      </c>
      <c r="IE16" s="192" t="str">
        <f t="shared" si="23"/>
        <v/>
      </c>
      <c r="IF16" s="193" t="e">
        <f t="shared" si="10"/>
        <v>#N/A</v>
      </c>
      <c r="IG16" s="193" t="e">
        <f t="shared" si="49"/>
        <v>#N/A</v>
      </c>
      <c r="IH16" s="193" t="e">
        <f t="shared" si="49"/>
        <v>#N/A</v>
      </c>
      <c r="II16" s="193" t="e">
        <f t="shared" si="49"/>
        <v>#N/A</v>
      </c>
      <c r="IJ16" s="193" t="e">
        <f t="shared" si="45"/>
        <v>#N/A</v>
      </c>
      <c r="IK16" s="193" t="e">
        <f t="shared" si="45"/>
        <v>#N/A</v>
      </c>
      <c r="IL16" s="193" t="e">
        <f t="shared" si="45"/>
        <v>#N/A</v>
      </c>
      <c r="IM16" s="193" t="e">
        <f t="shared" si="45"/>
        <v>#N/A</v>
      </c>
      <c r="IN16" s="193" t="e">
        <f t="shared" si="45"/>
        <v>#N/A</v>
      </c>
      <c r="IO16" s="193" t="e">
        <f t="shared" si="45"/>
        <v>#N/A</v>
      </c>
      <c r="IP16" s="193" t="e">
        <f t="shared" si="45"/>
        <v>#N/A</v>
      </c>
      <c r="IQ16" s="193" t="e">
        <f t="shared" si="45"/>
        <v>#N/A</v>
      </c>
      <c r="IR16" s="193" t="e">
        <f t="shared" si="45"/>
        <v>#N/A</v>
      </c>
      <c r="IS16" s="193" t="e">
        <f t="shared" si="45"/>
        <v>#N/A</v>
      </c>
      <c r="IT16" s="193" t="e">
        <f t="shared" si="45"/>
        <v>#N/A</v>
      </c>
      <c r="IU16" s="193" t="e">
        <f t="shared" si="45"/>
        <v>#N/A</v>
      </c>
      <c r="IV16" s="193" t="e">
        <f t="shared" si="45"/>
        <v>#N/A</v>
      </c>
      <c r="IW16" s="193" t="e">
        <f t="shared" si="45"/>
        <v>#N/A</v>
      </c>
      <c r="IX16" s="193" t="e">
        <f t="shared" si="45"/>
        <v>#N/A</v>
      </c>
      <c r="IY16" s="193" t="e">
        <f t="shared" ref="IY16:KQ21" si="52">IF(ISNONTEXT($U16),IF($K16="R",_xlfn.BETA.DIST(BF16,$Q16,$R16,FALSE,$D16,$F16),_xlfn.BETA.DIST(BF16,$R16,$Q16,FALSE,$D16,$F16)),NA())</f>
        <v>#N/A</v>
      </c>
      <c r="IZ16" s="193" t="e">
        <f t="shared" si="52"/>
        <v>#N/A</v>
      </c>
      <c r="JA16" s="193" t="e">
        <f t="shared" si="52"/>
        <v>#N/A</v>
      </c>
      <c r="JB16" s="193" t="e">
        <f t="shared" si="52"/>
        <v>#N/A</v>
      </c>
      <c r="JC16" s="193" t="e">
        <f t="shared" si="52"/>
        <v>#N/A</v>
      </c>
      <c r="JD16" s="193" t="e">
        <f t="shared" si="52"/>
        <v>#N/A</v>
      </c>
      <c r="JE16" s="193" t="e">
        <f t="shared" si="52"/>
        <v>#N/A</v>
      </c>
      <c r="JF16" s="193" t="e">
        <f t="shared" si="52"/>
        <v>#N/A</v>
      </c>
      <c r="JG16" s="193" t="e">
        <f t="shared" si="52"/>
        <v>#N/A</v>
      </c>
      <c r="JH16" s="193" t="e">
        <f t="shared" si="52"/>
        <v>#N/A</v>
      </c>
      <c r="JI16" s="193" t="e">
        <f t="shared" si="52"/>
        <v>#N/A</v>
      </c>
      <c r="JJ16" s="193" t="e">
        <f t="shared" si="52"/>
        <v>#N/A</v>
      </c>
      <c r="JK16" s="193" t="e">
        <f t="shared" si="52"/>
        <v>#N/A</v>
      </c>
      <c r="JL16" s="193" t="e">
        <f t="shared" si="52"/>
        <v>#N/A</v>
      </c>
      <c r="JM16" s="193" t="e">
        <f t="shared" si="52"/>
        <v>#N/A</v>
      </c>
      <c r="JN16" s="193" t="e">
        <f t="shared" si="52"/>
        <v>#N/A</v>
      </c>
      <c r="JO16" s="193" t="e">
        <f t="shared" si="52"/>
        <v>#N/A</v>
      </c>
      <c r="JP16" s="193" t="e">
        <f t="shared" si="52"/>
        <v>#N/A</v>
      </c>
      <c r="JQ16" s="193" t="e">
        <f t="shared" si="52"/>
        <v>#N/A</v>
      </c>
      <c r="JR16" s="193" t="e">
        <f t="shared" si="52"/>
        <v>#N/A</v>
      </c>
      <c r="JS16" s="193" t="e">
        <f t="shared" si="52"/>
        <v>#N/A</v>
      </c>
      <c r="JT16" s="193" t="e">
        <f t="shared" si="52"/>
        <v>#N/A</v>
      </c>
      <c r="JU16" s="193" t="e">
        <f t="shared" si="52"/>
        <v>#N/A</v>
      </c>
      <c r="JV16" s="193" t="e">
        <f t="shared" si="52"/>
        <v>#N/A</v>
      </c>
      <c r="JW16" s="193" t="e">
        <f t="shared" si="52"/>
        <v>#N/A</v>
      </c>
      <c r="JX16" s="193" t="e">
        <f t="shared" si="52"/>
        <v>#N/A</v>
      </c>
      <c r="JY16" s="193" t="e">
        <f t="shared" si="52"/>
        <v>#N/A</v>
      </c>
      <c r="JZ16" s="193" t="e">
        <f t="shared" si="52"/>
        <v>#N/A</v>
      </c>
      <c r="KA16" s="193" t="e">
        <f t="shared" si="52"/>
        <v>#N/A</v>
      </c>
      <c r="KB16" s="193" t="e">
        <f t="shared" si="52"/>
        <v>#N/A</v>
      </c>
      <c r="KC16" s="193" t="e">
        <f t="shared" si="52"/>
        <v>#N/A</v>
      </c>
      <c r="KD16" s="193" t="e">
        <f t="shared" si="52"/>
        <v>#N/A</v>
      </c>
      <c r="KE16" s="193" t="e">
        <f t="shared" si="52"/>
        <v>#N/A</v>
      </c>
      <c r="KF16" s="193" t="e">
        <f t="shared" si="52"/>
        <v>#N/A</v>
      </c>
      <c r="KG16" s="193" t="e">
        <f t="shared" si="52"/>
        <v>#N/A</v>
      </c>
      <c r="KH16" s="193" t="e">
        <f t="shared" si="52"/>
        <v>#N/A</v>
      </c>
      <c r="KI16" s="193" t="e">
        <f t="shared" si="52"/>
        <v>#N/A</v>
      </c>
      <c r="KJ16" s="193" t="e">
        <f t="shared" si="52"/>
        <v>#N/A</v>
      </c>
      <c r="KK16" s="193" t="e">
        <f t="shared" si="52"/>
        <v>#N/A</v>
      </c>
      <c r="KL16" s="193" t="e">
        <f t="shared" si="52"/>
        <v>#N/A</v>
      </c>
      <c r="KM16" s="193" t="e">
        <f t="shared" si="52"/>
        <v>#N/A</v>
      </c>
      <c r="KN16" s="193" t="e">
        <f t="shared" si="52"/>
        <v>#N/A</v>
      </c>
      <c r="KO16" s="193" t="e">
        <f t="shared" si="52"/>
        <v>#N/A</v>
      </c>
      <c r="KP16" s="193" t="e">
        <f t="shared" si="52"/>
        <v>#N/A</v>
      </c>
      <c r="KQ16" s="193" t="e">
        <f t="shared" si="52"/>
        <v>#N/A</v>
      </c>
      <c r="KR16" s="193" t="e">
        <f t="shared" si="26"/>
        <v>#N/A</v>
      </c>
      <c r="KS16" s="193" t="e">
        <f t="shared" si="50"/>
        <v>#N/A</v>
      </c>
      <c r="KT16" s="193" t="e">
        <f t="shared" si="50"/>
        <v>#N/A</v>
      </c>
      <c r="KU16" s="193" t="e">
        <f t="shared" si="50"/>
        <v>#N/A</v>
      </c>
      <c r="KV16" s="193" t="e">
        <f t="shared" si="46"/>
        <v>#N/A</v>
      </c>
      <c r="KW16" s="193" t="e">
        <f t="shared" si="46"/>
        <v>#N/A</v>
      </c>
      <c r="KX16" s="193" t="e">
        <f t="shared" si="46"/>
        <v>#N/A</v>
      </c>
      <c r="KY16" s="193" t="e">
        <f t="shared" si="46"/>
        <v>#N/A</v>
      </c>
      <c r="KZ16" s="193" t="e">
        <f t="shared" si="46"/>
        <v>#N/A</v>
      </c>
      <c r="LA16" s="193" t="e">
        <f t="shared" si="46"/>
        <v>#N/A</v>
      </c>
      <c r="LB16" s="193" t="e">
        <f t="shared" si="46"/>
        <v>#N/A</v>
      </c>
      <c r="LC16" s="193" t="e">
        <f t="shared" si="46"/>
        <v>#N/A</v>
      </c>
      <c r="LD16" s="193" t="e">
        <f t="shared" si="46"/>
        <v>#N/A</v>
      </c>
      <c r="LE16" s="193" t="e">
        <f t="shared" si="46"/>
        <v>#N/A</v>
      </c>
      <c r="LF16" s="193" t="e">
        <f t="shared" si="46"/>
        <v>#N/A</v>
      </c>
      <c r="LG16" s="193" t="e">
        <f t="shared" si="46"/>
        <v>#N/A</v>
      </c>
      <c r="LH16" s="193" t="e">
        <f t="shared" si="46"/>
        <v>#N/A</v>
      </c>
      <c r="LI16" s="193" t="e">
        <f t="shared" si="46"/>
        <v>#N/A</v>
      </c>
      <c r="LJ16" s="193" t="e">
        <f t="shared" si="46"/>
        <v>#N/A</v>
      </c>
      <c r="LK16" s="193" t="e">
        <f t="shared" ref="LK16:NC21" si="53">IF(ISNONTEXT($U16),IF($K16="R",_xlfn.BETA.DIST(DR16,$Q16,$R16,FALSE,$D16,$F16),_xlfn.BETA.DIST(DR16,$R16,$Q16,FALSE,$D16,$F16)),NA())</f>
        <v>#N/A</v>
      </c>
      <c r="LL16" s="193" t="e">
        <f t="shared" si="53"/>
        <v>#N/A</v>
      </c>
      <c r="LM16" s="193" t="e">
        <f t="shared" si="53"/>
        <v>#N/A</v>
      </c>
      <c r="LN16" s="193" t="e">
        <f t="shared" si="53"/>
        <v>#N/A</v>
      </c>
      <c r="LO16" s="193" t="e">
        <f t="shared" si="53"/>
        <v>#N/A</v>
      </c>
      <c r="LP16" s="193" t="e">
        <f t="shared" si="53"/>
        <v>#N/A</v>
      </c>
      <c r="LQ16" s="193" t="e">
        <f t="shared" si="53"/>
        <v>#N/A</v>
      </c>
      <c r="LR16" s="193" t="e">
        <f t="shared" si="53"/>
        <v>#N/A</v>
      </c>
      <c r="LS16" s="193" t="e">
        <f t="shared" si="53"/>
        <v>#N/A</v>
      </c>
      <c r="LT16" s="193" t="e">
        <f t="shared" si="53"/>
        <v>#N/A</v>
      </c>
      <c r="LU16" s="193" t="e">
        <f t="shared" si="53"/>
        <v>#N/A</v>
      </c>
      <c r="LV16" s="193" t="e">
        <f t="shared" si="53"/>
        <v>#N/A</v>
      </c>
      <c r="LW16" s="193" t="e">
        <f t="shared" si="53"/>
        <v>#N/A</v>
      </c>
      <c r="LX16" s="193" t="e">
        <f t="shared" si="53"/>
        <v>#N/A</v>
      </c>
      <c r="LY16" s="193" t="e">
        <f t="shared" si="53"/>
        <v>#N/A</v>
      </c>
      <c r="LZ16" s="193" t="e">
        <f t="shared" si="53"/>
        <v>#N/A</v>
      </c>
      <c r="MA16" s="193" t="e">
        <f t="shared" si="53"/>
        <v>#N/A</v>
      </c>
      <c r="MB16" s="193" t="e">
        <f t="shared" si="53"/>
        <v>#N/A</v>
      </c>
      <c r="MC16" s="193" t="e">
        <f t="shared" si="53"/>
        <v>#N/A</v>
      </c>
      <c r="MD16" s="193" t="e">
        <f t="shared" si="53"/>
        <v>#N/A</v>
      </c>
      <c r="ME16" s="193" t="e">
        <f t="shared" si="53"/>
        <v>#N/A</v>
      </c>
      <c r="MF16" s="193" t="e">
        <f t="shared" si="53"/>
        <v>#N/A</v>
      </c>
      <c r="MG16" s="193" t="e">
        <f t="shared" si="53"/>
        <v>#N/A</v>
      </c>
      <c r="MH16" s="193" t="e">
        <f t="shared" si="53"/>
        <v>#N/A</v>
      </c>
      <c r="MI16" s="193" t="e">
        <f t="shared" si="53"/>
        <v>#N/A</v>
      </c>
      <c r="MJ16" s="193" t="e">
        <f t="shared" si="53"/>
        <v>#N/A</v>
      </c>
      <c r="MK16" s="193" t="e">
        <f t="shared" si="53"/>
        <v>#N/A</v>
      </c>
      <c r="ML16" s="193" t="e">
        <f t="shared" si="53"/>
        <v>#N/A</v>
      </c>
      <c r="MM16" s="193" t="e">
        <f t="shared" si="53"/>
        <v>#N/A</v>
      </c>
      <c r="MN16" s="193" t="e">
        <f t="shared" si="53"/>
        <v>#N/A</v>
      </c>
      <c r="MO16" s="193" t="e">
        <f t="shared" si="53"/>
        <v>#N/A</v>
      </c>
      <c r="MP16" s="193" t="e">
        <f t="shared" si="53"/>
        <v>#N/A</v>
      </c>
      <c r="MQ16" s="193" t="e">
        <f t="shared" si="53"/>
        <v>#N/A</v>
      </c>
      <c r="MR16" s="193" t="e">
        <f t="shared" si="53"/>
        <v>#N/A</v>
      </c>
      <c r="MS16" s="193" t="e">
        <f t="shared" si="53"/>
        <v>#N/A</v>
      </c>
      <c r="MT16" s="193" t="e">
        <f t="shared" si="53"/>
        <v>#N/A</v>
      </c>
      <c r="MU16" s="193" t="e">
        <f t="shared" si="53"/>
        <v>#N/A</v>
      </c>
      <c r="MV16" s="193" t="e">
        <f t="shared" si="53"/>
        <v>#N/A</v>
      </c>
      <c r="MW16" s="193" t="e">
        <f t="shared" si="53"/>
        <v>#N/A</v>
      </c>
      <c r="MX16" s="193" t="e">
        <f t="shared" si="53"/>
        <v>#N/A</v>
      </c>
      <c r="MY16" s="193" t="e">
        <f t="shared" si="53"/>
        <v>#N/A</v>
      </c>
      <c r="MZ16" s="193" t="e">
        <f t="shared" si="53"/>
        <v>#N/A</v>
      </c>
      <c r="NA16" s="193" t="e">
        <f t="shared" si="53"/>
        <v>#N/A</v>
      </c>
      <c r="NB16" s="193" t="e">
        <f t="shared" si="53"/>
        <v>#N/A</v>
      </c>
      <c r="NC16" s="193" t="e">
        <f t="shared" si="53"/>
        <v>#N/A</v>
      </c>
      <c r="ND16" s="193" t="e">
        <f t="shared" si="27"/>
        <v>#N/A</v>
      </c>
      <c r="NE16" s="193" t="e">
        <f t="shared" si="51"/>
        <v>#N/A</v>
      </c>
      <c r="NF16" s="193" t="e">
        <f t="shared" si="51"/>
        <v>#N/A</v>
      </c>
      <c r="NG16" s="193" t="e">
        <f t="shared" si="51"/>
        <v>#N/A</v>
      </c>
      <c r="NH16" s="193" t="e">
        <f t="shared" si="47"/>
        <v>#N/A</v>
      </c>
      <c r="NI16" s="193" t="e">
        <f t="shared" si="47"/>
        <v>#N/A</v>
      </c>
      <c r="NJ16" s="193" t="e">
        <f t="shared" si="47"/>
        <v>#N/A</v>
      </c>
      <c r="NK16" s="193" t="e">
        <f t="shared" si="47"/>
        <v>#N/A</v>
      </c>
      <c r="NL16" s="193" t="e">
        <f t="shared" si="47"/>
        <v>#N/A</v>
      </c>
      <c r="NM16" s="193" t="e">
        <f t="shared" si="47"/>
        <v>#N/A</v>
      </c>
      <c r="NN16" s="193" t="e">
        <f t="shared" si="47"/>
        <v>#N/A</v>
      </c>
      <c r="NO16" s="193" t="e">
        <f t="shared" si="47"/>
        <v>#N/A</v>
      </c>
      <c r="NP16" s="193" t="e">
        <f t="shared" si="47"/>
        <v>#N/A</v>
      </c>
      <c r="NQ16" s="193" t="e">
        <f t="shared" si="47"/>
        <v>#N/A</v>
      </c>
      <c r="NR16" s="193" t="e">
        <f t="shared" si="47"/>
        <v>#N/A</v>
      </c>
      <c r="NS16" s="193" t="e">
        <f t="shared" si="47"/>
        <v>#N/A</v>
      </c>
      <c r="NT16" s="193" t="e">
        <f t="shared" si="47"/>
        <v>#N/A</v>
      </c>
      <c r="NU16" s="193" t="e">
        <f t="shared" si="47"/>
        <v>#N/A</v>
      </c>
      <c r="NV16" s="193" t="e">
        <f t="shared" si="47"/>
        <v>#N/A</v>
      </c>
      <c r="NW16" s="193" t="e">
        <f t="shared" ref="NW16:PO21" si="54">IF(ISNONTEXT($U16),IF($K16="R",_xlfn.BETA.DIST(GD16,$Q16,$R16,FALSE,$D16,$F16),_xlfn.BETA.DIST(GD16,$R16,$Q16,FALSE,$D16,$F16)),NA())</f>
        <v>#N/A</v>
      </c>
      <c r="NX16" s="193" t="e">
        <f t="shared" si="54"/>
        <v>#N/A</v>
      </c>
      <c r="NY16" s="193" t="e">
        <f t="shared" si="54"/>
        <v>#N/A</v>
      </c>
      <c r="NZ16" s="193" t="e">
        <f t="shared" si="54"/>
        <v>#N/A</v>
      </c>
      <c r="OA16" s="193" t="e">
        <f t="shared" si="54"/>
        <v>#N/A</v>
      </c>
      <c r="OB16" s="193" t="e">
        <f t="shared" si="54"/>
        <v>#N/A</v>
      </c>
      <c r="OC16" s="193" t="e">
        <f t="shared" si="54"/>
        <v>#N/A</v>
      </c>
      <c r="OD16" s="193" t="e">
        <f t="shared" si="54"/>
        <v>#N/A</v>
      </c>
      <c r="OE16" s="193" t="e">
        <f t="shared" si="54"/>
        <v>#N/A</v>
      </c>
      <c r="OF16" s="193" t="e">
        <f t="shared" si="54"/>
        <v>#N/A</v>
      </c>
      <c r="OG16" s="193" t="e">
        <f t="shared" si="54"/>
        <v>#N/A</v>
      </c>
      <c r="OH16" s="193" t="e">
        <f t="shared" si="54"/>
        <v>#N/A</v>
      </c>
      <c r="OI16" s="193" t="e">
        <f t="shared" si="54"/>
        <v>#N/A</v>
      </c>
      <c r="OJ16" s="193" t="e">
        <f t="shared" si="54"/>
        <v>#N/A</v>
      </c>
      <c r="OK16" s="193" t="e">
        <f t="shared" si="54"/>
        <v>#N/A</v>
      </c>
      <c r="OL16" s="193" t="e">
        <f t="shared" si="54"/>
        <v>#N/A</v>
      </c>
      <c r="OM16" s="193" t="e">
        <f t="shared" si="54"/>
        <v>#N/A</v>
      </c>
      <c r="ON16" s="193" t="e">
        <f t="shared" si="54"/>
        <v>#N/A</v>
      </c>
      <c r="OO16" s="193" t="e">
        <f t="shared" si="54"/>
        <v>#N/A</v>
      </c>
      <c r="OP16" s="193" t="e">
        <f t="shared" si="54"/>
        <v>#N/A</v>
      </c>
      <c r="OQ16" s="193" t="e">
        <f t="shared" si="54"/>
        <v>#N/A</v>
      </c>
      <c r="OR16" s="193" t="e">
        <f t="shared" si="54"/>
        <v>#N/A</v>
      </c>
      <c r="OS16" s="193" t="e">
        <f t="shared" si="54"/>
        <v>#N/A</v>
      </c>
      <c r="OT16" s="193" t="e">
        <f t="shared" si="54"/>
        <v>#N/A</v>
      </c>
      <c r="OU16" s="193" t="e">
        <f t="shared" si="54"/>
        <v>#N/A</v>
      </c>
      <c r="OV16" s="193" t="e">
        <f t="shared" si="54"/>
        <v>#N/A</v>
      </c>
      <c r="OW16" s="193" t="e">
        <f t="shared" si="54"/>
        <v>#N/A</v>
      </c>
      <c r="OX16" s="193" t="e">
        <f t="shared" si="54"/>
        <v>#N/A</v>
      </c>
      <c r="OY16" s="193" t="e">
        <f t="shared" si="54"/>
        <v>#N/A</v>
      </c>
      <c r="OZ16" s="193" t="e">
        <f t="shared" si="54"/>
        <v>#N/A</v>
      </c>
      <c r="PA16" s="193" t="e">
        <f t="shared" si="54"/>
        <v>#N/A</v>
      </c>
      <c r="PB16" s="193" t="e">
        <f t="shared" si="54"/>
        <v>#N/A</v>
      </c>
      <c r="PC16" s="193" t="e">
        <f t="shared" si="54"/>
        <v>#N/A</v>
      </c>
      <c r="PD16" s="193" t="e">
        <f t="shared" si="54"/>
        <v>#N/A</v>
      </c>
      <c r="PE16" s="193" t="e">
        <f t="shared" si="54"/>
        <v>#N/A</v>
      </c>
      <c r="PF16" s="193" t="e">
        <f t="shared" si="54"/>
        <v>#N/A</v>
      </c>
      <c r="PG16" s="193" t="e">
        <f t="shared" si="54"/>
        <v>#N/A</v>
      </c>
      <c r="PH16" s="193" t="e">
        <f t="shared" si="54"/>
        <v>#N/A</v>
      </c>
      <c r="PI16" s="193" t="e">
        <f t="shared" si="54"/>
        <v>#N/A</v>
      </c>
      <c r="PJ16" s="193" t="e">
        <f t="shared" si="54"/>
        <v>#N/A</v>
      </c>
      <c r="PK16" s="193" t="e">
        <f t="shared" si="54"/>
        <v>#N/A</v>
      </c>
      <c r="PL16" s="193" t="e">
        <f t="shared" si="54"/>
        <v>#N/A</v>
      </c>
      <c r="PM16" s="193" t="e">
        <f t="shared" si="54"/>
        <v>#N/A</v>
      </c>
      <c r="PN16" s="193" t="e">
        <f t="shared" si="54"/>
        <v>#N/A</v>
      </c>
      <c r="PO16" s="193" t="e">
        <f t="shared" si="54"/>
        <v>#N/A</v>
      </c>
      <c r="PP16" s="193" t="e">
        <f t="shared" si="28"/>
        <v>#N/A</v>
      </c>
      <c r="PQ16" s="193" t="e">
        <f t="shared" si="14"/>
        <v>#N/A</v>
      </c>
      <c r="PR16" s="193" t="e">
        <f t="shared" si="14"/>
        <v>#N/A</v>
      </c>
      <c r="PS16" s="193" t="e">
        <f t="shared" si="14"/>
        <v>#N/A</v>
      </c>
      <c r="PT16" s="193" t="e">
        <f t="shared" si="14"/>
        <v>#N/A</v>
      </c>
      <c r="PU16" s="193" t="e">
        <f t="shared" si="14"/>
        <v>#N/A</v>
      </c>
      <c r="PV16" s="193" t="e">
        <f t="shared" si="14"/>
        <v>#N/A</v>
      </c>
      <c r="PW16" s="193" t="e">
        <f t="shared" si="14"/>
        <v>#N/A</v>
      </c>
      <c r="PX16" s="193" t="e">
        <f t="shared" si="14"/>
        <v>#N/A</v>
      </c>
    </row>
    <row r="17" spans="1:440" hidden="1" x14ac:dyDescent="0.45">
      <c r="A17" s="20">
        <v>14</v>
      </c>
      <c r="B17" s="134"/>
      <c r="C17" s="279"/>
      <c r="D17" s="280" t="str">
        <f t="shared" si="15"/>
        <v/>
      </c>
      <c r="E17" s="281"/>
      <c r="F17" s="280" t="str">
        <f t="shared" si="16"/>
        <v/>
      </c>
      <c r="G17" s="279"/>
      <c r="H17" s="135"/>
      <c r="I17" s="110" t="str">
        <f t="shared" si="17"/>
        <v/>
      </c>
      <c r="J17" s="21" t="str">
        <f t="shared" si="18"/>
        <v/>
      </c>
      <c r="K17" s="22" t="str">
        <f t="shared" si="19"/>
        <v/>
      </c>
      <c r="L17" s="23" t="str">
        <f>IF(J17="","",IF(OR($J17&lt;Skew!$B$3,$J17=Skew!$B$3),IF($J17&gt;Skew!$C$3,Skew!$A$3,IF($J17&gt;Skew!$C$4,Skew!$A$4,IF($J17&gt;Skew!$C$5,Skew!$A$5,IF($J17&gt;Skew!$C$6,Skew!$A$6,IF($J17&gt;Skew!$C$7,Skew!$A$7,IF($J17&gt;Skew!$C$8,Skew!$A$8,IF($J17&gt;Skew!$C$9,Skew!$A$9,IF($J17&gt;Skew!$C$10,Skew!$A$10,IF($J17&gt;Skew!$C$11,Skew!$A$11,IF($J17&gt;Skew!$C$12,Skew!$A$12,IF($J17&gt;Skew!$C$13,Skew!$A$13,IF($J17&gt;Skew!$C$14,Skew!$A$14,IF($J17&gt;Skew!$C$15,Skew!$A$15,IF($J17&gt;Skew!$C$16,Skew!$A$16,Skew!$A$17)
)))))))))))))))</f>
        <v/>
      </c>
      <c r="M17" s="22" t="str">
        <f>IF(J17="","",MATCH(L17,Skew!$A$3:$A$17,0))</f>
        <v/>
      </c>
      <c r="N17" s="22" t="str">
        <f t="shared" si="0"/>
        <v/>
      </c>
      <c r="O17" s="24"/>
      <c r="P17" s="22" t="str">
        <f>IF(OR(J17="",O17=""),"",MATCH(O17,Confidence!$A$3:$A$12,0))</f>
        <v/>
      </c>
      <c r="Q17" s="25" t="str">
        <f t="shared" si="1"/>
        <v/>
      </c>
      <c r="R17" s="25" t="str">
        <f t="shared" si="2"/>
        <v/>
      </c>
      <c r="S17" s="22"/>
      <c r="T17" s="102" t="str">
        <f t="shared" si="3"/>
        <v/>
      </c>
      <c r="U17" s="102" t="str">
        <f t="shared" si="4"/>
        <v/>
      </c>
      <c r="V17" s="37" t="str">
        <f t="shared" si="5"/>
        <v/>
      </c>
      <c r="W17" s="115"/>
      <c r="X17" s="204" t="str">
        <f>IF(AND(D17&gt;0,E17&gt;0,F17&gt;0,Q17&gt;0,R17&gt;0,W17&gt;0,NOT(O17="")),ABS(VLOOKUP($W$1,VLookups!$A$30:$B$31,2,FALSE)-_xlfn.BETA.DIST(W17,IF(K17="L",R17,Q17),IF(K17="L",Q17,R17),TRUE,D17,F17)),"")</f>
        <v/>
      </c>
      <c r="Y17" s="112" t="str">
        <f>IF(OR($Q17="",$R17=""),"",_xlfn.BETA.INV(ABS(VLOOKUP($W$1,VLookups!$A$30:$B$31,2,FALSE)-Y$3),IF($K17="L",$R17,$Q17),IF($K17="L",$Q17,$R17),$D17,$F17))</f>
        <v/>
      </c>
      <c r="Z17" s="113" t="str">
        <f>IF(OR($Q17="",$R17=""),"",_xlfn.BETA.INV(ABS(VLOOKUP($W$1,VLookups!$A$30:$B$31,2,FALSE)-Z$3),IF($K17="L",$R17,$Q17),IF($K17="L",$Q17,$R17),$D17,$F17))</f>
        <v/>
      </c>
      <c r="AA17" s="112" t="str">
        <f>IF(OR($Q17="",$R17=""),"",_xlfn.BETA.INV(ABS(VLOOKUP($W$1,VLookups!$A$30:$B$31,2,FALSE)-AA$3),IF($K17="L",$R17,$Q17),IF($K17="L",$Q17,$R17),$D17,$F17))</f>
        <v/>
      </c>
      <c r="AB17" s="113" t="str">
        <f>IF(OR($Q17="",$R17=""),"",_xlfn.BETA.INV(ABS(VLOOKUP($W$1,VLookups!$A$30:$B$31,2,FALSE)-AB$3),IF($K17="L",$R17,$Q17),IF($K17="L",$Q17,$R17),$D17,$F17))</f>
        <v/>
      </c>
      <c r="AC17" s="112" t="str">
        <f>IF(OR($Q17="",$R17=""),"",_xlfn.BETA.INV(ABS(VLOOKUP($W$1,VLookups!$A$30:$B$31,2,FALSE)-AC$3),IF($K17="L",$R17,$Q17),IF($K17="L",$Q17,$R17),$D17,$F17))</f>
        <v/>
      </c>
      <c r="AD17" s="113" t="str">
        <f>IF(OR($Q17="",$R17=""),"",_xlfn.BETA.INV(ABS(VLOOKUP($W$1,VLookups!$A$30:$B$31,2,FALSE)-AD$3),IF($K17="L",$R17,$Q17),IF($K17="L",$Q17,$R17),$D17,$F17))</f>
        <v/>
      </c>
      <c r="AE17" s="112" t="str">
        <f>IF(OR($Q17="",$R17=""),"",_xlfn.BETA.INV(ABS(VLOOKUP($W$1,VLookups!$A$30:$B$31,2,FALSE)-AE$3),IF($K17="L",$R17,$Q17),IF($K17="L",$Q17,$R17),$D17,$F17))</f>
        <v/>
      </c>
      <c r="AF17" s="113" t="str">
        <f>IF(OR($Q17="",$R17=""),"",_xlfn.BETA.INV(ABS(VLOOKUP($W$1,VLookups!$A$30:$B$31,2,FALSE)-AF$3),IF($K17="L",$R17,$Q17),IF($K17="L",$Q17,$R17),$D17,$F17))</f>
        <v/>
      </c>
      <c r="AG17" s="112" t="str">
        <f>IF(OR($Q17="",$R17=""),"",_xlfn.BETA.INV(ABS(VLOOKUP($W$1,VLookups!$A$30:$B$31,2,FALSE)-AG$3),IF($K17="L",$R17,$Q17),IF($K17="L",$Q17,$R17),$D17,$F17))</f>
        <v/>
      </c>
      <c r="AH17" s="113" t="str">
        <f>IF(OR($Q17="",$R17=""),"",_xlfn.BETA.INV(ABS(VLOOKUP($W$1,VLookups!$A$30:$B$31,2,FALSE)-AH$3),IF($K17="L",$R17,$Q17),IF($K17="L",$Q17,$R17),$D17,$F17))</f>
        <v/>
      </c>
      <c r="AI17" s="112" t="str">
        <f>IF(OR($Q17="",$R17=""),"",_xlfn.BETA.INV(ABS(VLOOKUP($W$1,VLookups!$A$30:$B$31,2,FALSE)-AI$3),IF($K17="L",$R17,$Q17),IF($K17="L",$Q17,$R17),$D17,$F17))</f>
        <v/>
      </c>
      <c r="AJ17" s="113" t="str">
        <f>IF(OR($Q17="",$R17=""),"",_xlfn.BETA.INV(ABS(VLOOKUP($W$1,VLookups!$A$30:$B$31,2,FALSE)-AJ$3),IF($K17="L",$R17,$Q17),IF($K17="L",$Q17,$R17),$D17,$F17))</f>
        <v/>
      </c>
      <c r="AK17" s="15"/>
      <c r="AL17" s="194" t="str">
        <f t="shared" si="20"/>
        <v/>
      </c>
      <c r="AM17" s="192" t="str">
        <f t="shared" si="21"/>
        <v/>
      </c>
      <c r="AN17" s="177" t="str">
        <f t="shared" ref="AN17:AN20" si="55">IF(ISNONTEXT($AL17),AM17+$AL17,"")</f>
        <v/>
      </c>
      <c r="AO17" s="177" t="str">
        <f t="shared" si="29"/>
        <v/>
      </c>
      <c r="AP17" s="177" t="str">
        <f t="shared" si="29"/>
        <v/>
      </c>
      <c r="AQ17" s="177" t="str">
        <f t="shared" si="29"/>
        <v/>
      </c>
      <c r="AR17" s="177" t="str">
        <f t="shared" si="29"/>
        <v/>
      </c>
      <c r="AS17" s="177" t="str">
        <f t="shared" si="29"/>
        <v/>
      </c>
      <c r="AT17" s="177" t="str">
        <f t="shared" si="29"/>
        <v/>
      </c>
      <c r="AU17" s="177" t="str">
        <f t="shared" si="29"/>
        <v/>
      </c>
      <c r="AV17" s="177" t="str">
        <f t="shared" si="29"/>
        <v/>
      </c>
      <c r="AW17" s="177" t="str">
        <f t="shared" si="29"/>
        <v/>
      </c>
      <c r="AX17" s="177" t="str">
        <f t="shared" si="29"/>
        <v/>
      </c>
      <c r="AY17" s="177" t="str">
        <f t="shared" si="29"/>
        <v/>
      </c>
      <c r="AZ17" s="177" t="str">
        <f t="shared" si="29"/>
        <v/>
      </c>
      <c r="BA17" s="177" t="str">
        <f t="shared" si="29"/>
        <v/>
      </c>
      <c r="BB17" s="177" t="str">
        <f t="shared" si="29"/>
        <v/>
      </c>
      <c r="BC17" s="177" t="str">
        <f t="shared" si="29"/>
        <v/>
      </c>
      <c r="BD17" s="177" t="str">
        <f t="shared" si="29"/>
        <v/>
      </c>
      <c r="BE17" s="177" t="str">
        <f t="shared" si="30"/>
        <v/>
      </c>
      <c r="BF17" s="177" t="str">
        <f t="shared" si="30"/>
        <v/>
      </c>
      <c r="BG17" s="177" t="str">
        <f t="shared" si="30"/>
        <v/>
      </c>
      <c r="BH17" s="177" t="str">
        <f t="shared" si="30"/>
        <v/>
      </c>
      <c r="BI17" s="177" t="str">
        <f t="shared" si="30"/>
        <v/>
      </c>
      <c r="BJ17" s="177" t="str">
        <f t="shared" si="30"/>
        <v/>
      </c>
      <c r="BK17" s="177" t="str">
        <f t="shared" si="30"/>
        <v/>
      </c>
      <c r="BL17" s="177" t="str">
        <f t="shared" si="30"/>
        <v/>
      </c>
      <c r="BM17" s="177" t="str">
        <f t="shared" si="30"/>
        <v/>
      </c>
      <c r="BN17" s="177" t="str">
        <f t="shared" si="30"/>
        <v/>
      </c>
      <c r="BO17" s="177" t="str">
        <f t="shared" si="30"/>
        <v/>
      </c>
      <c r="BP17" s="177" t="str">
        <f t="shared" si="30"/>
        <v/>
      </c>
      <c r="BQ17" s="177" t="str">
        <f t="shared" si="30"/>
        <v/>
      </c>
      <c r="BR17" s="177" t="str">
        <f t="shared" si="30"/>
        <v/>
      </c>
      <c r="BS17" s="177" t="str">
        <f t="shared" si="30"/>
        <v/>
      </c>
      <c r="BT17" s="177" t="str">
        <f t="shared" si="30"/>
        <v/>
      </c>
      <c r="BU17" s="177" t="str">
        <f t="shared" si="31"/>
        <v/>
      </c>
      <c r="BV17" s="177" t="str">
        <f t="shared" si="31"/>
        <v/>
      </c>
      <c r="BW17" s="177" t="str">
        <f t="shared" si="31"/>
        <v/>
      </c>
      <c r="BX17" s="177" t="str">
        <f t="shared" si="31"/>
        <v/>
      </c>
      <c r="BY17" s="177" t="str">
        <f t="shared" si="31"/>
        <v/>
      </c>
      <c r="BZ17" s="177" t="str">
        <f t="shared" si="31"/>
        <v/>
      </c>
      <c r="CA17" s="177" t="str">
        <f t="shared" si="31"/>
        <v/>
      </c>
      <c r="CB17" s="177" t="str">
        <f t="shared" si="31"/>
        <v/>
      </c>
      <c r="CC17" s="177" t="str">
        <f t="shared" si="31"/>
        <v/>
      </c>
      <c r="CD17" s="177" t="str">
        <f t="shared" si="31"/>
        <v/>
      </c>
      <c r="CE17" s="177" t="str">
        <f t="shared" si="31"/>
        <v/>
      </c>
      <c r="CF17" s="177" t="str">
        <f t="shared" si="31"/>
        <v/>
      </c>
      <c r="CG17" s="177" t="str">
        <f t="shared" si="31"/>
        <v/>
      </c>
      <c r="CH17" s="177" t="str">
        <f t="shared" si="31"/>
        <v/>
      </c>
      <c r="CI17" s="177" t="str">
        <f t="shared" si="31"/>
        <v/>
      </c>
      <c r="CJ17" s="177" t="str">
        <f t="shared" si="31"/>
        <v/>
      </c>
      <c r="CK17" s="177" t="str">
        <f t="shared" si="32"/>
        <v/>
      </c>
      <c r="CL17" s="177" t="str">
        <f t="shared" si="32"/>
        <v/>
      </c>
      <c r="CM17" s="177" t="str">
        <f t="shared" si="32"/>
        <v/>
      </c>
      <c r="CN17" s="177" t="str">
        <f t="shared" si="32"/>
        <v/>
      </c>
      <c r="CO17" s="177" t="str">
        <f t="shared" si="32"/>
        <v/>
      </c>
      <c r="CP17" s="177" t="str">
        <f t="shared" si="32"/>
        <v/>
      </c>
      <c r="CQ17" s="177" t="str">
        <f t="shared" si="32"/>
        <v/>
      </c>
      <c r="CR17" s="177" t="str">
        <f t="shared" si="32"/>
        <v/>
      </c>
      <c r="CS17" s="177" t="str">
        <f t="shared" si="32"/>
        <v/>
      </c>
      <c r="CT17" s="177" t="str">
        <f t="shared" si="32"/>
        <v/>
      </c>
      <c r="CU17" s="177" t="str">
        <f t="shared" si="32"/>
        <v/>
      </c>
      <c r="CV17" s="177" t="str">
        <f t="shared" si="32"/>
        <v/>
      </c>
      <c r="CW17" s="177" t="str">
        <f t="shared" si="32"/>
        <v/>
      </c>
      <c r="CX17" s="177" t="str">
        <f t="shared" si="32"/>
        <v/>
      </c>
      <c r="CY17" s="177" t="str">
        <f t="shared" si="32"/>
        <v/>
      </c>
      <c r="CZ17" s="177" t="str">
        <f t="shared" si="32"/>
        <v/>
      </c>
      <c r="DA17" s="177" t="str">
        <f t="shared" si="24"/>
        <v/>
      </c>
      <c r="DB17" s="177" t="str">
        <f t="shared" si="24"/>
        <v/>
      </c>
      <c r="DC17" s="177" t="str">
        <f t="shared" si="24"/>
        <v/>
      </c>
      <c r="DD17" s="177" t="str">
        <f t="shared" si="24"/>
        <v/>
      </c>
      <c r="DE17" s="177" t="str">
        <f t="shared" si="24"/>
        <v/>
      </c>
      <c r="DF17" s="177" t="str">
        <f t="shared" si="24"/>
        <v/>
      </c>
      <c r="DG17" s="177" t="str">
        <f t="shared" si="24"/>
        <v/>
      </c>
      <c r="DH17" s="177" t="str">
        <f t="shared" si="24"/>
        <v/>
      </c>
      <c r="DI17" s="177" t="str">
        <f t="shared" si="24"/>
        <v/>
      </c>
      <c r="DJ17" s="177" t="str">
        <f t="shared" si="24"/>
        <v/>
      </c>
      <c r="DK17" s="177" t="str">
        <f t="shared" si="24"/>
        <v/>
      </c>
      <c r="DL17" s="177" t="str">
        <f t="shared" si="24"/>
        <v/>
      </c>
      <c r="DM17" s="177" t="str">
        <f t="shared" si="24"/>
        <v/>
      </c>
      <c r="DN17" s="177" t="str">
        <f t="shared" si="24"/>
        <v/>
      </c>
      <c r="DO17" s="177" t="str">
        <f t="shared" si="24"/>
        <v/>
      </c>
      <c r="DP17" s="177" t="str">
        <f t="shared" si="44"/>
        <v/>
      </c>
      <c r="DQ17" s="177" t="str">
        <f t="shared" si="44"/>
        <v/>
      </c>
      <c r="DR17" s="177" t="str">
        <f t="shared" si="44"/>
        <v/>
      </c>
      <c r="DS17" s="177" t="str">
        <f t="shared" si="44"/>
        <v/>
      </c>
      <c r="DT17" s="177" t="str">
        <f t="shared" si="44"/>
        <v/>
      </c>
      <c r="DU17" s="177" t="str">
        <f t="shared" si="44"/>
        <v/>
      </c>
      <c r="DV17" s="177" t="str">
        <f t="shared" si="44"/>
        <v/>
      </c>
      <c r="DW17" s="177" t="str">
        <f t="shared" si="44"/>
        <v/>
      </c>
      <c r="DX17" s="177" t="str">
        <f t="shared" si="44"/>
        <v/>
      </c>
      <c r="DY17" s="177" t="str">
        <f t="shared" si="44"/>
        <v/>
      </c>
      <c r="DZ17" s="177" t="str">
        <f t="shared" si="44"/>
        <v/>
      </c>
      <c r="EA17" s="177" t="str">
        <f t="shared" si="44"/>
        <v/>
      </c>
      <c r="EB17" s="177" t="str">
        <f t="shared" si="44"/>
        <v/>
      </c>
      <c r="EC17" s="177" t="str">
        <f t="shared" si="44"/>
        <v/>
      </c>
      <c r="ED17" s="177" t="str">
        <f t="shared" si="44"/>
        <v/>
      </c>
      <c r="EE17" s="177" t="str">
        <f t="shared" si="44"/>
        <v/>
      </c>
      <c r="EF17" s="177" t="str">
        <f t="shared" si="33"/>
        <v/>
      </c>
      <c r="EG17" s="177" t="str">
        <f t="shared" si="33"/>
        <v/>
      </c>
      <c r="EH17" s="177" t="str">
        <f t="shared" si="33"/>
        <v/>
      </c>
      <c r="EI17" s="177" t="str">
        <f t="shared" si="33"/>
        <v/>
      </c>
      <c r="EJ17" s="177" t="str">
        <f t="shared" si="33"/>
        <v/>
      </c>
      <c r="EK17" s="177" t="str">
        <f t="shared" si="33"/>
        <v/>
      </c>
      <c r="EL17" s="177" t="str">
        <f t="shared" si="33"/>
        <v/>
      </c>
      <c r="EM17" s="177" t="str">
        <f t="shared" si="33"/>
        <v/>
      </c>
      <c r="EN17" s="177" t="str">
        <f t="shared" si="33"/>
        <v/>
      </c>
      <c r="EO17" s="177" t="str">
        <f t="shared" si="33"/>
        <v/>
      </c>
      <c r="EP17" s="177" t="str">
        <f t="shared" si="33"/>
        <v/>
      </c>
      <c r="EQ17" s="177" t="str">
        <f t="shared" si="33"/>
        <v/>
      </c>
      <c r="ER17" s="177" t="str">
        <f t="shared" si="33"/>
        <v/>
      </c>
      <c r="ES17" s="177" t="str">
        <f t="shared" si="33"/>
        <v/>
      </c>
      <c r="ET17" s="177" t="str">
        <f t="shared" si="34"/>
        <v/>
      </c>
      <c r="EU17" s="177" t="str">
        <f t="shared" si="34"/>
        <v/>
      </c>
      <c r="EV17" s="177" t="str">
        <f t="shared" si="34"/>
        <v/>
      </c>
      <c r="EW17" s="177" t="str">
        <f t="shared" si="34"/>
        <v/>
      </c>
      <c r="EX17" s="177" t="str">
        <f t="shared" si="34"/>
        <v/>
      </c>
      <c r="EY17" s="177" t="str">
        <f t="shared" si="34"/>
        <v/>
      </c>
      <c r="EZ17" s="177" t="str">
        <f t="shared" si="34"/>
        <v/>
      </c>
      <c r="FA17" s="177" t="str">
        <f t="shared" si="34"/>
        <v/>
      </c>
      <c r="FB17" s="177" t="str">
        <f t="shared" si="34"/>
        <v/>
      </c>
      <c r="FC17" s="177" t="str">
        <f t="shared" si="34"/>
        <v/>
      </c>
      <c r="FD17" s="177" t="str">
        <f t="shared" si="34"/>
        <v/>
      </c>
      <c r="FE17" s="177" t="str">
        <f t="shared" si="34"/>
        <v/>
      </c>
      <c r="FF17" s="177" t="str">
        <f t="shared" si="34"/>
        <v/>
      </c>
      <c r="FG17" s="177" t="str">
        <f t="shared" si="34"/>
        <v/>
      </c>
      <c r="FH17" s="177" t="str">
        <f t="shared" si="34"/>
        <v/>
      </c>
      <c r="FI17" s="177" t="str">
        <f t="shared" si="34"/>
        <v/>
      </c>
      <c r="FJ17" s="177" t="str">
        <f t="shared" si="35"/>
        <v/>
      </c>
      <c r="FK17" s="177" t="str">
        <f t="shared" si="35"/>
        <v/>
      </c>
      <c r="FL17" s="177" t="str">
        <f t="shared" si="35"/>
        <v/>
      </c>
      <c r="FM17" s="177" t="str">
        <f t="shared" si="35"/>
        <v/>
      </c>
      <c r="FN17" s="177" t="str">
        <f t="shared" si="35"/>
        <v/>
      </c>
      <c r="FO17" s="177" t="str">
        <f t="shared" si="35"/>
        <v/>
      </c>
      <c r="FP17" s="177" t="str">
        <f t="shared" si="35"/>
        <v/>
      </c>
      <c r="FQ17" s="177" t="str">
        <f t="shared" si="35"/>
        <v/>
      </c>
      <c r="FR17" s="177" t="str">
        <f t="shared" si="35"/>
        <v/>
      </c>
      <c r="FS17" s="177" t="str">
        <f t="shared" si="35"/>
        <v/>
      </c>
      <c r="FT17" s="177" t="str">
        <f t="shared" si="35"/>
        <v/>
      </c>
      <c r="FU17" s="177" t="str">
        <f t="shared" si="35"/>
        <v/>
      </c>
      <c r="FV17" s="177" t="str">
        <f t="shared" si="35"/>
        <v/>
      </c>
      <c r="FW17" s="177" t="str">
        <f t="shared" si="35"/>
        <v/>
      </c>
      <c r="FX17" s="177" t="str">
        <f t="shared" si="35"/>
        <v/>
      </c>
      <c r="FY17" s="177" t="str">
        <f t="shared" si="35"/>
        <v/>
      </c>
      <c r="FZ17" s="177" t="str">
        <f t="shared" si="36"/>
        <v/>
      </c>
      <c r="GA17" s="177" t="str">
        <f t="shared" si="36"/>
        <v/>
      </c>
      <c r="GB17" s="177" t="str">
        <f t="shared" si="36"/>
        <v/>
      </c>
      <c r="GC17" s="177" t="str">
        <f t="shared" si="36"/>
        <v/>
      </c>
      <c r="GD17" s="177" t="str">
        <f t="shared" si="36"/>
        <v/>
      </c>
      <c r="GE17" s="177" t="str">
        <f t="shared" si="36"/>
        <v/>
      </c>
      <c r="GF17" s="177" t="str">
        <f t="shared" si="36"/>
        <v/>
      </c>
      <c r="GG17" s="177" t="str">
        <f t="shared" si="36"/>
        <v/>
      </c>
      <c r="GH17" s="177" t="str">
        <f t="shared" si="36"/>
        <v/>
      </c>
      <c r="GI17" s="177" t="str">
        <f t="shared" si="36"/>
        <v/>
      </c>
      <c r="GJ17" s="177" t="str">
        <f t="shared" si="36"/>
        <v/>
      </c>
      <c r="GK17" s="177" t="str">
        <f t="shared" si="36"/>
        <v/>
      </c>
      <c r="GL17" s="177" t="str">
        <f t="shared" si="36"/>
        <v/>
      </c>
      <c r="GM17" s="177" t="str">
        <f t="shared" si="36"/>
        <v/>
      </c>
      <c r="GN17" s="177" t="str">
        <f t="shared" si="36"/>
        <v/>
      </c>
      <c r="GO17" s="177" t="str">
        <f t="shared" si="36"/>
        <v/>
      </c>
      <c r="GP17" s="177" t="str">
        <f t="shared" si="37"/>
        <v/>
      </c>
      <c r="GQ17" s="177" t="str">
        <f t="shared" si="37"/>
        <v/>
      </c>
      <c r="GR17" s="177" t="str">
        <f t="shared" si="37"/>
        <v/>
      </c>
      <c r="GS17" s="177" t="str">
        <f t="shared" si="37"/>
        <v/>
      </c>
      <c r="GT17" s="177" t="str">
        <f t="shared" si="37"/>
        <v/>
      </c>
      <c r="GU17" s="177" t="str">
        <f t="shared" si="37"/>
        <v/>
      </c>
      <c r="GV17" s="177" t="str">
        <f t="shared" si="37"/>
        <v/>
      </c>
      <c r="GW17" s="177" t="str">
        <f t="shared" si="37"/>
        <v/>
      </c>
      <c r="GX17" s="177" t="str">
        <f t="shared" si="37"/>
        <v/>
      </c>
      <c r="GY17" s="177" t="str">
        <f t="shared" si="37"/>
        <v/>
      </c>
      <c r="GZ17" s="177" t="str">
        <f t="shared" si="37"/>
        <v/>
      </c>
      <c r="HA17" s="177" t="str">
        <f t="shared" si="37"/>
        <v/>
      </c>
      <c r="HB17" s="177" t="str">
        <f t="shared" si="37"/>
        <v/>
      </c>
      <c r="HC17" s="177" t="str">
        <f t="shared" si="37"/>
        <v/>
      </c>
      <c r="HD17" s="177" t="str">
        <f t="shared" si="37"/>
        <v/>
      </c>
      <c r="HE17" s="177" t="str">
        <f t="shared" si="37"/>
        <v/>
      </c>
      <c r="HF17" s="177" t="str">
        <f t="shared" si="38"/>
        <v/>
      </c>
      <c r="HG17" s="177" t="str">
        <f t="shared" si="38"/>
        <v/>
      </c>
      <c r="HH17" s="177" t="str">
        <f t="shared" si="38"/>
        <v/>
      </c>
      <c r="HI17" s="177" t="str">
        <f t="shared" si="38"/>
        <v/>
      </c>
      <c r="HJ17" s="177" t="str">
        <f t="shared" si="38"/>
        <v/>
      </c>
      <c r="HK17" s="177" t="str">
        <f t="shared" si="38"/>
        <v/>
      </c>
      <c r="HL17" s="177" t="str">
        <f t="shared" si="38"/>
        <v/>
      </c>
      <c r="HM17" s="177" t="str">
        <f t="shared" si="38"/>
        <v/>
      </c>
      <c r="HN17" s="177" t="str">
        <f t="shared" si="38"/>
        <v/>
      </c>
      <c r="HO17" s="177" t="str">
        <f t="shared" si="38"/>
        <v/>
      </c>
      <c r="HP17" s="177" t="str">
        <f t="shared" si="38"/>
        <v/>
      </c>
      <c r="HQ17" s="177" t="str">
        <f t="shared" si="38"/>
        <v/>
      </c>
      <c r="HR17" s="177" t="str">
        <f t="shared" si="38"/>
        <v/>
      </c>
      <c r="HS17" s="177" t="str">
        <f t="shared" si="38"/>
        <v/>
      </c>
      <c r="HT17" s="177" t="str">
        <f t="shared" si="38"/>
        <v/>
      </c>
      <c r="HU17" s="177" t="str">
        <f t="shared" si="38"/>
        <v/>
      </c>
      <c r="HV17" s="177" t="str">
        <f t="shared" si="39"/>
        <v/>
      </c>
      <c r="HW17" s="177" t="str">
        <f t="shared" si="39"/>
        <v/>
      </c>
      <c r="HX17" s="177" t="str">
        <f t="shared" si="39"/>
        <v/>
      </c>
      <c r="HY17" s="177" t="str">
        <f t="shared" si="39"/>
        <v/>
      </c>
      <c r="HZ17" s="177" t="str">
        <f t="shared" si="39"/>
        <v/>
      </c>
      <c r="IA17" s="177" t="str">
        <f t="shared" si="39"/>
        <v/>
      </c>
      <c r="IB17" s="177" t="str">
        <f t="shared" si="39"/>
        <v/>
      </c>
      <c r="IC17" s="177" t="str">
        <f t="shared" si="39"/>
        <v/>
      </c>
      <c r="ID17" s="177" t="str">
        <f t="shared" si="39"/>
        <v/>
      </c>
      <c r="IE17" s="192" t="str">
        <f t="shared" si="23"/>
        <v/>
      </c>
      <c r="IF17" s="193" t="e">
        <f t="shared" si="10"/>
        <v>#N/A</v>
      </c>
      <c r="IG17" s="193" t="e">
        <f t="shared" si="49"/>
        <v>#N/A</v>
      </c>
      <c r="IH17" s="193" t="e">
        <f t="shared" si="49"/>
        <v>#N/A</v>
      </c>
      <c r="II17" s="193" t="e">
        <f t="shared" si="49"/>
        <v>#N/A</v>
      </c>
      <c r="IJ17" s="193" t="e">
        <f t="shared" ref="IJ17:IX32" si="56">IF(ISNONTEXT($U17),IF($K17="R",_xlfn.BETA.DIST(AQ17,$Q17,$R17,FALSE,$D17,$F17),_xlfn.BETA.DIST(AQ17,$R17,$Q17,FALSE,$D17,$F17)),NA())</f>
        <v>#N/A</v>
      </c>
      <c r="IK17" s="193" t="e">
        <f t="shared" si="56"/>
        <v>#N/A</v>
      </c>
      <c r="IL17" s="193" t="e">
        <f t="shared" si="56"/>
        <v>#N/A</v>
      </c>
      <c r="IM17" s="193" t="e">
        <f t="shared" si="56"/>
        <v>#N/A</v>
      </c>
      <c r="IN17" s="193" t="e">
        <f t="shared" si="56"/>
        <v>#N/A</v>
      </c>
      <c r="IO17" s="193" t="e">
        <f t="shared" si="56"/>
        <v>#N/A</v>
      </c>
      <c r="IP17" s="193" t="e">
        <f t="shared" si="56"/>
        <v>#N/A</v>
      </c>
      <c r="IQ17" s="193" t="e">
        <f t="shared" si="56"/>
        <v>#N/A</v>
      </c>
      <c r="IR17" s="193" t="e">
        <f t="shared" si="56"/>
        <v>#N/A</v>
      </c>
      <c r="IS17" s="193" t="e">
        <f t="shared" si="56"/>
        <v>#N/A</v>
      </c>
      <c r="IT17" s="193" t="e">
        <f t="shared" si="56"/>
        <v>#N/A</v>
      </c>
      <c r="IU17" s="193" t="e">
        <f t="shared" si="56"/>
        <v>#N/A</v>
      </c>
      <c r="IV17" s="193" t="e">
        <f t="shared" si="56"/>
        <v>#N/A</v>
      </c>
      <c r="IW17" s="193" t="e">
        <f t="shared" si="56"/>
        <v>#N/A</v>
      </c>
      <c r="IX17" s="193" t="e">
        <f t="shared" si="56"/>
        <v>#N/A</v>
      </c>
      <c r="IY17" s="193" t="e">
        <f t="shared" si="52"/>
        <v>#N/A</v>
      </c>
      <c r="IZ17" s="193" t="e">
        <f t="shared" si="52"/>
        <v>#N/A</v>
      </c>
      <c r="JA17" s="193" t="e">
        <f t="shared" si="52"/>
        <v>#N/A</v>
      </c>
      <c r="JB17" s="193" t="e">
        <f t="shared" si="52"/>
        <v>#N/A</v>
      </c>
      <c r="JC17" s="193" t="e">
        <f t="shared" si="52"/>
        <v>#N/A</v>
      </c>
      <c r="JD17" s="193" t="e">
        <f t="shared" si="52"/>
        <v>#N/A</v>
      </c>
      <c r="JE17" s="193" t="e">
        <f t="shared" si="52"/>
        <v>#N/A</v>
      </c>
      <c r="JF17" s="193" t="e">
        <f t="shared" si="52"/>
        <v>#N/A</v>
      </c>
      <c r="JG17" s="193" t="e">
        <f t="shared" si="52"/>
        <v>#N/A</v>
      </c>
      <c r="JH17" s="193" t="e">
        <f t="shared" si="52"/>
        <v>#N/A</v>
      </c>
      <c r="JI17" s="193" t="e">
        <f t="shared" si="52"/>
        <v>#N/A</v>
      </c>
      <c r="JJ17" s="193" t="e">
        <f t="shared" si="52"/>
        <v>#N/A</v>
      </c>
      <c r="JK17" s="193" t="e">
        <f t="shared" si="52"/>
        <v>#N/A</v>
      </c>
      <c r="JL17" s="193" t="e">
        <f t="shared" si="52"/>
        <v>#N/A</v>
      </c>
      <c r="JM17" s="193" t="e">
        <f t="shared" si="52"/>
        <v>#N/A</v>
      </c>
      <c r="JN17" s="193" t="e">
        <f t="shared" si="52"/>
        <v>#N/A</v>
      </c>
      <c r="JO17" s="193" t="e">
        <f t="shared" si="52"/>
        <v>#N/A</v>
      </c>
      <c r="JP17" s="193" t="e">
        <f t="shared" si="52"/>
        <v>#N/A</v>
      </c>
      <c r="JQ17" s="193" t="e">
        <f t="shared" si="52"/>
        <v>#N/A</v>
      </c>
      <c r="JR17" s="193" t="e">
        <f t="shared" si="52"/>
        <v>#N/A</v>
      </c>
      <c r="JS17" s="193" t="e">
        <f t="shared" si="52"/>
        <v>#N/A</v>
      </c>
      <c r="JT17" s="193" t="e">
        <f t="shared" si="52"/>
        <v>#N/A</v>
      </c>
      <c r="JU17" s="193" t="e">
        <f t="shared" si="52"/>
        <v>#N/A</v>
      </c>
      <c r="JV17" s="193" t="e">
        <f t="shared" si="52"/>
        <v>#N/A</v>
      </c>
      <c r="JW17" s="193" t="e">
        <f t="shared" si="52"/>
        <v>#N/A</v>
      </c>
      <c r="JX17" s="193" t="e">
        <f t="shared" si="52"/>
        <v>#N/A</v>
      </c>
      <c r="JY17" s="193" t="e">
        <f t="shared" si="52"/>
        <v>#N/A</v>
      </c>
      <c r="JZ17" s="193" t="e">
        <f t="shared" si="52"/>
        <v>#N/A</v>
      </c>
      <c r="KA17" s="193" t="e">
        <f t="shared" si="52"/>
        <v>#N/A</v>
      </c>
      <c r="KB17" s="193" t="e">
        <f t="shared" si="52"/>
        <v>#N/A</v>
      </c>
      <c r="KC17" s="193" t="e">
        <f t="shared" si="52"/>
        <v>#N/A</v>
      </c>
      <c r="KD17" s="193" t="e">
        <f t="shared" si="52"/>
        <v>#N/A</v>
      </c>
      <c r="KE17" s="193" t="e">
        <f t="shared" si="52"/>
        <v>#N/A</v>
      </c>
      <c r="KF17" s="193" t="e">
        <f t="shared" si="52"/>
        <v>#N/A</v>
      </c>
      <c r="KG17" s="193" t="e">
        <f t="shared" si="52"/>
        <v>#N/A</v>
      </c>
      <c r="KH17" s="193" t="e">
        <f t="shared" si="52"/>
        <v>#N/A</v>
      </c>
      <c r="KI17" s="193" t="e">
        <f t="shared" si="52"/>
        <v>#N/A</v>
      </c>
      <c r="KJ17" s="193" t="e">
        <f t="shared" si="52"/>
        <v>#N/A</v>
      </c>
      <c r="KK17" s="193" t="e">
        <f t="shared" si="52"/>
        <v>#N/A</v>
      </c>
      <c r="KL17" s="193" t="e">
        <f t="shared" si="52"/>
        <v>#N/A</v>
      </c>
      <c r="KM17" s="193" t="e">
        <f t="shared" si="52"/>
        <v>#N/A</v>
      </c>
      <c r="KN17" s="193" t="e">
        <f t="shared" si="52"/>
        <v>#N/A</v>
      </c>
      <c r="KO17" s="193" t="e">
        <f t="shared" si="52"/>
        <v>#N/A</v>
      </c>
      <c r="KP17" s="193" t="e">
        <f t="shared" si="52"/>
        <v>#N/A</v>
      </c>
      <c r="KQ17" s="193" t="e">
        <f t="shared" si="52"/>
        <v>#N/A</v>
      </c>
      <c r="KR17" s="193" t="e">
        <f t="shared" si="26"/>
        <v>#N/A</v>
      </c>
      <c r="KS17" s="193" t="e">
        <f t="shared" si="50"/>
        <v>#N/A</v>
      </c>
      <c r="KT17" s="193" t="e">
        <f t="shared" si="50"/>
        <v>#N/A</v>
      </c>
      <c r="KU17" s="193" t="e">
        <f t="shared" si="50"/>
        <v>#N/A</v>
      </c>
      <c r="KV17" s="193" t="e">
        <f t="shared" ref="KV17:LJ32" si="57">IF(ISNONTEXT($U17),IF($K17="R",_xlfn.BETA.DIST(DC17,$Q17,$R17,FALSE,$D17,$F17),_xlfn.BETA.DIST(DC17,$R17,$Q17,FALSE,$D17,$F17)),NA())</f>
        <v>#N/A</v>
      </c>
      <c r="KW17" s="193" t="e">
        <f t="shared" si="57"/>
        <v>#N/A</v>
      </c>
      <c r="KX17" s="193" t="e">
        <f t="shared" si="57"/>
        <v>#N/A</v>
      </c>
      <c r="KY17" s="193" t="e">
        <f t="shared" si="57"/>
        <v>#N/A</v>
      </c>
      <c r="KZ17" s="193" t="e">
        <f t="shared" si="57"/>
        <v>#N/A</v>
      </c>
      <c r="LA17" s="193" t="e">
        <f t="shared" si="57"/>
        <v>#N/A</v>
      </c>
      <c r="LB17" s="193" t="e">
        <f t="shared" si="57"/>
        <v>#N/A</v>
      </c>
      <c r="LC17" s="193" t="e">
        <f t="shared" si="57"/>
        <v>#N/A</v>
      </c>
      <c r="LD17" s="193" t="e">
        <f t="shared" si="57"/>
        <v>#N/A</v>
      </c>
      <c r="LE17" s="193" t="e">
        <f t="shared" si="57"/>
        <v>#N/A</v>
      </c>
      <c r="LF17" s="193" t="e">
        <f t="shared" si="57"/>
        <v>#N/A</v>
      </c>
      <c r="LG17" s="193" t="e">
        <f t="shared" si="57"/>
        <v>#N/A</v>
      </c>
      <c r="LH17" s="193" t="e">
        <f t="shared" si="57"/>
        <v>#N/A</v>
      </c>
      <c r="LI17" s="193" t="e">
        <f t="shared" si="57"/>
        <v>#N/A</v>
      </c>
      <c r="LJ17" s="193" t="e">
        <f t="shared" si="57"/>
        <v>#N/A</v>
      </c>
      <c r="LK17" s="193" t="e">
        <f t="shared" si="53"/>
        <v>#N/A</v>
      </c>
      <c r="LL17" s="193" t="e">
        <f t="shared" si="53"/>
        <v>#N/A</v>
      </c>
      <c r="LM17" s="193" t="e">
        <f t="shared" si="53"/>
        <v>#N/A</v>
      </c>
      <c r="LN17" s="193" t="e">
        <f t="shared" si="53"/>
        <v>#N/A</v>
      </c>
      <c r="LO17" s="193" t="e">
        <f t="shared" si="53"/>
        <v>#N/A</v>
      </c>
      <c r="LP17" s="193" t="e">
        <f t="shared" si="53"/>
        <v>#N/A</v>
      </c>
      <c r="LQ17" s="193" t="e">
        <f t="shared" si="53"/>
        <v>#N/A</v>
      </c>
      <c r="LR17" s="193" t="e">
        <f t="shared" si="53"/>
        <v>#N/A</v>
      </c>
      <c r="LS17" s="193" t="e">
        <f t="shared" si="53"/>
        <v>#N/A</v>
      </c>
      <c r="LT17" s="193" t="e">
        <f t="shared" si="53"/>
        <v>#N/A</v>
      </c>
      <c r="LU17" s="193" t="e">
        <f t="shared" si="53"/>
        <v>#N/A</v>
      </c>
      <c r="LV17" s="193" t="e">
        <f t="shared" si="53"/>
        <v>#N/A</v>
      </c>
      <c r="LW17" s="193" t="e">
        <f t="shared" si="53"/>
        <v>#N/A</v>
      </c>
      <c r="LX17" s="193" t="e">
        <f t="shared" si="53"/>
        <v>#N/A</v>
      </c>
      <c r="LY17" s="193" t="e">
        <f t="shared" si="53"/>
        <v>#N/A</v>
      </c>
      <c r="LZ17" s="193" t="e">
        <f t="shared" si="53"/>
        <v>#N/A</v>
      </c>
      <c r="MA17" s="193" t="e">
        <f t="shared" si="53"/>
        <v>#N/A</v>
      </c>
      <c r="MB17" s="193" t="e">
        <f t="shared" si="53"/>
        <v>#N/A</v>
      </c>
      <c r="MC17" s="193" t="e">
        <f t="shared" si="53"/>
        <v>#N/A</v>
      </c>
      <c r="MD17" s="193" t="e">
        <f t="shared" si="53"/>
        <v>#N/A</v>
      </c>
      <c r="ME17" s="193" t="e">
        <f t="shared" si="53"/>
        <v>#N/A</v>
      </c>
      <c r="MF17" s="193" t="e">
        <f t="shared" si="53"/>
        <v>#N/A</v>
      </c>
      <c r="MG17" s="193" t="e">
        <f t="shared" si="53"/>
        <v>#N/A</v>
      </c>
      <c r="MH17" s="193" t="e">
        <f t="shared" si="53"/>
        <v>#N/A</v>
      </c>
      <c r="MI17" s="193" t="e">
        <f t="shared" si="53"/>
        <v>#N/A</v>
      </c>
      <c r="MJ17" s="193" t="e">
        <f t="shared" si="53"/>
        <v>#N/A</v>
      </c>
      <c r="MK17" s="193" t="e">
        <f t="shared" si="53"/>
        <v>#N/A</v>
      </c>
      <c r="ML17" s="193" t="e">
        <f t="shared" si="53"/>
        <v>#N/A</v>
      </c>
      <c r="MM17" s="193" t="e">
        <f t="shared" si="53"/>
        <v>#N/A</v>
      </c>
      <c r="MN17" s="193" t="e">
        <f t="shared" si="53"/>
        <v>#N/A</v>
      </c>
      <c r="MO17" s="193" t="e">
        <f t="shared" si="53"/>
        <v>#N/A</v>
      </c>
      <c r="MP17" s="193" t="e">
        <f t="shared" si="53"/>
        <v>#N/A</v>
      </c>
      <c r="MQ17" s="193" t="e">
        <f t="shared" si="53"/>
        <v>#N/A</v>
      </c>
      <c r="MR17" s="193" t="e">
        <f t="shared" si="53"/>
        <v>#N/A</v>
      </c>
      <c r="MS17" s="193" t="e">
        <f t="shared" si="53"/>
        <v>#N/A</v>
      </c>
      <c r="MT17" s="193" t="e">
        <f t="shared" si="53"/>
        <v>#N/A</v>
      </c>
      <c r="MU17" s="193" t="e">
        <f t="shared" si="53"/>
        <v>#N/A</v>
      </c>
      <c r="MV17" s="193" t="e">
        <f t="shared" si="53"/>
        <v>#N/A</v>
      </c>
      <c r="MW17" s="193" t="e">
        <f t="shared" si="53"/>
        <v>#N/A</v>
      </c>
      <c r="MX17" s="193" t="e">
        <f t="shared" si="53"/>
        <v>#N/A</v>
      </c>
      <c r="MY17" s="193" t="e">
        <f t="shared" si="53"/>
        <v>#N/A</v>
      </c>
      <c r="MZ17" s="193" t="e">
        <f t="shared" si="53"/>
        <v>#N/A</v>
      </c>
      <c r="NA17" s="193" t="e">
        <f t="shared" si="53"/>
        <v>#N/A</v>
      </c>
      <c r="NB17" s="193" t="e">
        <f t="shared" si="53"/>
        <v>#N/A</v>
      </c>
      <c r="NC17" s="193" t="e">
        <f t="shared" si="53"/>
        <v>#N/A</v>
      </c>
      <c r="ND17" s="193" t="e">
        <f t="shared" si="27"/>
        <v>#N/A</v>
      </c>
      <c r="NE17" s="193" t="e">
        <f t="shared" si="51"/>
        <v>#N/A</v>
      </c>
      <c r="NF17" s="193" t="e">
        <f t="shared" si="51"/>
        <v>#N/A</v>
      </c>
      <c r="NG17" s="193" t="e">
        <f t="shared" si="51"/>
        <v>#N/A</v>
      </c>
      <c r="NH17" s="193" t="e">
        <f t="shared" ref="NH17:NV32" si="58">IF(ISNONTEXT($U17),IF($K17="R",_xlfn.BETA.DIST(FO17,$Q17,$R17,FALSE,$D17,$F17),_xlfn.BETA.DIST(FO17,$R17,$Q17,FALSE,$D17,$F17)),NA())</f>
        <v>#N/A</v>
      </c>
      <c r="NI17" s="193" t="e">
        <f t="shared" si="58"/>
        <v>#N/A</v>
      </c>
      <c r="NJ17" s="193" t="e">
        <f t="shared" si="58"/>
        <v>#N/A</v>
      </c>
      <c r="NK17" s="193" t="e">
        <f t="shared" si="58"/>
        <v>#N/A</v>
      </c>
      <c r="NL17" s="193" t="e">
        <f t="shared" si="58"/>
        <v>#N/A</v>
      </c>
      <c r="NM17" s="193" t="e">
        <f t="shared" si="58"/>
        <v>#N/A</v>
      </c>
      <c r="NN17" s="193" t="e">
        <f t="shared" si="58"/>
        <v>#N/A</v>
      </c>
      <c r="NO17" s="193" t="e">
        <f t="shared" si="58"/>
        <v>#N/A</v>
      </c>
      <c r="NP17" s="193" t="e">
        <f t="shared" si="58"/>
        <v>#N/A</v>
      </c>
      <c r="NQ17" s="193" t="e">
        <f t="shared" si="58"/>
        <v>#N/A</v>
      </c>
      <c r="NR17" s="193" t="e">
        <f t="shared" si="58"/>
        <v>#N/A</v>
      </c>
      <c r="NS17" s="193" t="e">
        <f t="shared" si="58"/>
        <v>#N/A</v>
      </c>
      <c r="NT17" s="193" t="e">
        <f t="shared" si="58"/>
        <v>#N/A</v>
      </c>
      <c r="NU17" s="193" t="e">
        <f t="shared" si="58"/>
        <v>#N/A</v>
      </c>
      <c r="NV17" s="193" t="e">
        <f t="shared" si="58"/>
        <v>#N/A</v>
      </c>
      <c r="NW17" s="193" t="e">
        <f t="shared" si="54"/>
        <v>#N/A</v>
      </c>
      <c r="NX17" s="193" t="e">
        <f t="shared" si="54"/>
        <v>#N/A</v>
      </c>
      <c r="NY17" s="193" t="e">
        <f t="shared" si="54"/>
        <v>#N/A</v>
      </c>
      <c r="NZ17" s="193" t="e">
        <f t="shared" si="54"/>
        <v>#N/A</v>
      </c>
      <c r="OA17" s="193" t="e">
        <f t="shared" si="54"/>
        <v>#N/A</v>
      </c>
      <c r="OB17" s="193" t="e">
        <f t="shared" si="54"/>
        <v>#N/A</v>
      </c>
      <c r="OC17" s="193" t="e">
        <f t="shared" si="54"/>
        <v>#N/A</v>
      </c>
      <c r="OD17" s="193" t="e">
        <f t="shared" si="54"/>
        <v>#N/A</v>
      </c>
      <c r="OE17" s="193" t="e">
        <f t="shared" si="54"/>
        <v>#N/A</v>
      </c>
      <c r="OF17" s="193" t="e">
        <f t="shared" si="54"/>
        <v>#N/A</v>
      </c>
      <c r="OG17" s="193" t="e">
        <f t="shared" si="54"/>
        <v>#N/A</v>
      </c>
      <c r="OH17" s="193" t="e">
        <f t="shared" si="54"/>
        <v>#N/A</v>
      </c>
      <c r="OI17" s="193" t="e">
        <f t="shared" si="54"/>
        <v>#N/A</v>
      </c>
      <c r="OJ17" s="193" t="e">
        <f t="shared" si="54"/>
        <v>#N/A</v>
      </c>
      <c r="OK17" s="193" t="e">
        <f t="shared" si="54"/>
        <v>#N/A</v>
      </c>
      <c r="OL17" s="193" t="e">
        <f t="shared" si="54"/>
        <v>#N/A</v>
      </c>
      <c r="OM17" s="193" t="e">
        <f t="shared" si="54"/>
        <v>#N/A</v>
      </c>
      <c r="ON17" s="193" t="e">
        <f t="shared" si="54"/>
        <v>#N/A</v>
      </c>
      <c r="OO17" s="193" t="e">
        <f t="shared" si="54"/>
        <v>#N/A</v>
      </c>
      <c r="OP17" s="193" t="e">
        <f t="shared" si="54"/>
        <v>#N/A</v>
      </c>
      <c r="OQ17" s="193" t="e">
        <f t="shared" si="54"/>
        <v>#N/A</v>
      </c>
      <c r="OR17" s="193" t="e">
        <f t="shared" si="54"/>
        <v>#N/A</v>
      </c>
      <c r="OS17" s="193" t="e">
        <f t="shared" si="54"/>
        <v>#N/A</v>
      </c>
      <c r="OT17" s="193" t="e">
        <f t="shared" si="54"/>
        <v>#N/A</v>
      </c>
      <c r="OU17" s="193" t="e">
        <f t="shared" si="54"/>
        <v>#N/A</v>
      </c>
      <c r="OV17" s="193" t="e">
        <f t="shared" si="54"/>
        <v>#N/A</v>
      </c>
      <c r="OW17" s="193" t="e">
        <f t="shared" si="54"/>
        <v>#N/A</v>
      </c>
      <c r="OX17" s="193" t="e">
        <f t="shared" si="54"/>
        <v>#N/A</v>
      </c>
      <c r="OY17" s="193" t="e">
        <f t="shared" si="54"/>
        <v>#N/A</v>
      </c>
      <c r="OZ17" s="193" t="e">
        <f t="shared" si="54"/>
        <v>#N/A</v>
      </c>
      <c r="PA17" s="193" t="e">
        <f t="shared" si="54"/>
        <v>#N/A</v>
      </c>
      <c r="PB17" s="193" t="e">
        <f t="shared" si="54"/>
        <v>#N/A</v>
      </c>
      <c r="PC17" s="193" t="e">
        <f t="shared" si="54"/>
        <v>#N/A</v>
      </c>
      <c r="PD17" s="193" t="e">
        <f t="shared" si="54"/>
        <v>#N/A</v>
      </c>
      <c r="PE17" s="193" t="e">
        <f t="shared" si="54"/>
        <v>#N/A</v>
      </c>
      <c r="PF17" s="193" t="e">
        <f t="shared" si="54"/>
        <v>#N/A</v>
      </c>
      <c r="PG17" s="193" t="e">
        <f t="shared" si="54"/>
        <v>#N/A</v>
      </c>
      <c r="PH17" s="193" t="e">
        <f t="shared" si="54"/>
        <v>#N/A</v>
      </c>
      <c r="PI17" s="193" t="e">
        <f t="shared" si="54"/>
        <v>#N/A</v>
      </c>
      <c r="PJ17" s="193" t="e">
        <f t="shared" si="54"/>
        <v>#N/A</v>
      </c>
      <c r="PK17" s="193" t="e">
        <f t="shared" si="54"/>
        <v>#N/A</v>
      </c>
      <c r="PL17" s="193" t="e">
        <f t="shared" si="54"/>
        <v>#N/A</v>
      </c>
      <c r="PM17" s="193" t="e">
        <f t="shared" si="54"/>
        <v>#N/A</v>
      </c>
      <c r="PN17" s="193" t="e">
        <f t="shared" si="54"/>
        <v>#N/A</v>
      </c>
      <c r="PO17" s="193" t="e">
        <f t="shared" si="54"/>
        <v>#N/A</v>
      </c>
      <c r="PP17" s="193" t="e">
        <f t="shared" si="28"/>
        <v>#N/A</v>
      </c>
      <c r="PQ17" s="193" t="e">
        <f t="shared" si="14"/>
        <v>#N/A</v>
      </c>
      <c r="PR17" s="193" t="e">
        <f t="shared" si="14"/>
        <v>#N/A</v>
      </c>
      <c r="PS17" s="193" t="e">
        <f t="shared" si="14"/>
        <v>#N/A</v>
      </c>
      <c r="PT17" s="193" t="e">
        <f t="shared" si="14"/>
        <v>#N/A</v>
      </c>
      <c r="PU17" s="193" t="e">
        <f t="shared" si="14"/>
        <v>#N/A</v>
      </c>
      <c r="PV17" s="193" t="e">
        <f t="shared" si="14"/>
        <v>#N/A</v>
      </c>
      <c r="PW17" s="193" t="e">
        <f t="shared" si="14"/>
        <v>#N/A</v>
      </c>
      <c r="PX17" s="193" t="e">
        <f t="shared" si="14"/>
        <v>#N/A</v>
      </c>
    </row>
    <row r="18" spans="1:440" hidden="1" x14ac:dyDescent="0.45">
      <c r="A18" s="20">
        <v>15</v>
      </c>
      <c r="B18" s="134"/>
      <c r="C18" s="279"/>
      <c r="D18" s="280" t="str">
        <f t="shared" si="15"/>
        <v/>
      </c>
      <c r="E18" s="281"/>
      <c r="F18" s="280" t="str">
        <f t="shared" si="16"/>
        <v/>
      </c>
      <c r="G18" s="279"/>
      <c r="H18" s="135"/>
      <c r="I18" s="110" t="str">
        <f t="shared" si="17"/>
        <v/>
      </c>
      <c r="J18" s="21" t="str">
        <f t="shared" si="18"/>
        <v/>
      </c>
      <c r="K18" s="22" t="str">
        <f t="shared" si="19"/>
        <v/>
      </c>
      <c r="L18" s="23" t="str">
        <f>IF(J18="","",IF(OR($J18&lt;Skew!$B$3,$J18=Skew!$B$3),IF($J18&gt;Skew!$C$3,Skew!$A$3,IF($J18&gt;Skew!$C$4,Skew!$A$4,IF($J18&gt;Skew!$C$5,Skew!$A$5,IF($J18&gt;Skew!$C$6,Skew!$A$6,IF($J18&gt;Skew!$C$7,Skew!$A$7,IF($J18&gt;Skew!$C$8,Skew!$A$8,IF($J18&gt;Skew!$C$9,Skew!$A$9,IF($J18&gt;Skew!$C$10,Skew!$A$10,IF($J18&gt;Skew!$C$11,Skew!$A$11,IF($J18&gt;Skew!$C$12,Skew!$A$12,IF($J18&gt;Skew!$C$13,Skew!$A$13,IF($J18&gt;Skew!$C$14,Skew!$A$14,IF($J18&gt;Skew!$C$15,Skew!$A$15,IF($J18&gt;Skew!$C$16,Skew!$A$16,Skew!$A$17)
)))))))))))))))</f>
        <v/>
      </c>
      <c r="M18" s="22" t="str">
        <f>IF(J18="","",MATCH(L18,Skew!$A$3:$A$17,0))</f>
        <v/>
      </c>
      <c r="N18" s="22" t="str">
        <f t="shared" si="0"/>
        <v/>
      </c>
      <c r="O18" s="24"/>
      <c r="P18" s="22" t="str">
        <f>IF(OR(J18="",O18=""),"",MATCH(O18,Confidence!$A$3:$A$12,0))</f>
        <v/>
      </c>
      <c r="Q18" s="25" t="str">
        <f t="shared" si="1"/>
        <v/>
      </c>
      <c r="R18" s="25" t="str">
        <f t="shared" si="2"/>
        <v/>
      </c>
      <c r="S18" s="22"/>
      <c r="T18" s="102" t="str">
        <f t="shared" si="3"/>
        <v/>
      </c>
      <c r="U18" s="102" t="str">
        <f t="shared" si="4"/>
        <v/>
      </c>
      <c r="V18" s="37" t="str">
        <f t="shared" si="5"/>
        <v/>
      </c>
      <c r="W18" s="115"/>
      <c r="X18" s="204" t="str">
        <f>IF(AND(D18&gt;0,E18&gt;0,F18&gt;0,Q18&gt;0,R18&gt;0,W18&gt;0,NOT(O18="")),ABS(VLOOKUP($W$1,VLookups!$A$30:$B$31,2,FALSE)-_xlfn.BETA.DIST(W18,IF(K18="L",R18,Q18),IF(K18="L",Q18,R18),TRUE,D18,F18)),"")</f>
        <v/>
      </c>
      <c r="Y18" s="112" t="str">
        <f>IF(OR($Q18="",$R18=""),"",_xlfn.BETA.INV(ABS(VLOOKUP($W$1,VLookups!$A$30:$B$31,2,FALSE)-Y$3),IF($K18="L",$R18,$Q18),IF($K18="L",$Q18,$R18),$D18,$F18))</f>
        <v/>
      </c>
      <c r="Z18" s="113" t="str">
        <f>IF(OR($Q18="",$R18=""),"",_xlfn.BETA.INV(ABS(VLOOKUP($W$1,VLookups!$A$30:$B$31,2,FALSE)-Z$3),IF($K18="L",$R18,$Q18),IF($K18="L",$Q18,$R18),$D18,$F18))</f>
        <v/>
      </c>
      <c r="AA18" s="112" t="str">
        <f>IF(OR($Q18="",$R18=""),"",_xlfn.BETA.INV(ABS(VLOOKUP($W$1,VLookups!$A$30:$B$31,2,FALSE)-AA$3),IF($K18="L",$R18,$Q18),IF($K18="L",$Q18,$R18),$D18,$F18))</f>
        <v/>
      </c>
      <c r="AB18" s="113" t="str">
        <f>IF(OR($Q18="",$R18=""),"",_xlfn.BETA.INV(ABS(VLOOKUP($W$1,VLookups!$A$30:$B$31,2,FALSE)-AB$3),IF($K18="L",$R18,$Q18),IF($K18="L",$Q18,$R18),$D18,$F18))</f>
        <v/>
      </c>
      <c r="AC18" s="112" t="str">
        <f>IF(OR($Q18="",$R18=""),"",_xlfn.BETA.INV(ABS(VLOOKUP($W$1,VLookups!$A$30:$B$31,2,FALSE)-AC$3),IF($K18="L",$R18,$Q18),IF($K18="L",$Q18,$R18),$D18,$F18))</f>
        <v/>
      </c>
      <c r="AD18" s="113" t="str">
        <f>IF(OR($Q18="",$R18=""),"",_xlfn.BETA.INV(ABS(VLOOKUP($W$1,VLookups!$A$30:$B$31,2,FALSE)-AD$3),IF($K18="L",$R18,$Q18),IF($K18="L",$Q18,$R18),$D18,$F18))</f>
        <v/>
      </c>
      <c r="AE18" s="112" t="str">
        <f>IF(OR($Q18="",$R18=""),"",_xlfn.BETA.INV(ABS(VLOOKUP($W$1,VLookups!$A$30:$B$31,2,FALSE)-AE$3),IF($K18="L",$R18,$Q18),IF($K18="L",$Q18,$R18),$D18,$F18))</f>
        <v/>
      </c>
      <c r="AF18" s="113" t="str">
        <f>IF(OR($Q18="",$R18=""),"",_xlfn.BETA.INV(ABS(VLOOKUP($W$1,VLookups!$A$30:$B$31,2,FALSE)-AF$3),IF($K18="L",$R18,$Q18),IF($K18="L",$Q18,$R18),$D18,$F18))</f>
        <v/>
      </c>
      <c r="AG18" s="112" t="str">
        <f>IF(OR($Q18="",$R18=""),"",_xlfn.BETA.INV(ABS(VLOOKUP($W$1,VLookups!$A$30:$B$31,2,FALSE)-AG$3),IF($K18="L",$R18,$Q18),IF($K18="L",$Q18,$R18),$D18,$F18))</f>
        <v/>
      </c>
      <c r="AH18" s="113" t="str">
        <f>IF(OR($Q18="",$R18=""),"",_xlfn.BETA.INV(ABS(VLOOKUP($W$1,VLookups!$A$30:$B$31,2,FALSE)-AH$3),IF($K18="L",$R18,$Q18),IF($K18="L",$Q18,$R18),$D18,$F18))</f>
        <v/>
      </c>
      <c r="AI18" s="112" t="str">
        <f>IF(OR($Q18="",$R18=""),"",_xlfn.BETA.INV(ABS(VLOOKUP($W$1,VLookups!$A$30:$B$31,2,FALSE)-AI$3),IF($K18="L",$R18,$Q18),IF($K18="L",$Q18,$R18),$D18,$F18))</f>
        <v/>
      </c>
      <c r="AJ18" s="113" t="str">
        <f>IF(OR($Q18="",$R18=""),"",_xlfn.BETA.INV(ABS(VLOOKUP($W$1,VLookups!$A$30:$B$31,2,FALSE)-AJ$3),IF($K18="L",$R18,$Q18),IF($K18="L",$Q18,$R18),$D18,$F18))</f>
        <v/>
      </c>
      <c r="AK18" s="15"/>
      <c r="AL18" s="194" t="str">
        <f t="shared" si="20"/>
        <v/>
      </c>
      <c r="AM18" s="192" t="str">
        <f t="shared" si="21"/>
        <v/>
      </c>
      <c r="AN18" s="177" t="str">
        <f t="shared" si="55"/>
        <v/>
      </c>
      <c r="AO18" s="177" t="str">
        <f t="shared" si="29"/>
        <v/>
      </c>
      <c r="AP18" s="177" t="str">
        <f t="shared" si="29"/>
        <v/>
      </c>
      <c r="AQ18" s="177" t="str">
        <f t="shared" si="29"/>
        <v/>
      </c>
      <c r="AR18" s="177" t="str">
        <f t="shared" si="29"/>
        <v/>
      </c>
      <c r="AS18" s="177" t="str">
        <f t="shared" si="29"/>
        <v/>
      </c>
      <c r="AT18" s="177" t="str">
        <f t="shared" si="29"/>
        <v/>
      </c>
      <c r="AU18" s="177" t="str">
        <f t="shared" si="29"/>
        <v/>
      </c>
      <c r="AV18" s="177" t="str">
        <f t="shared" si="29"/>
        <v/>
      </c>
      <c r="AW18" s="177" t="str">
        <f t="shared" si="29"/>
        <v/>
      </c>
      <c r="AX18" s="177" t="str">
        <f t="shared" si="29"/>
        <v/>
      </c>
      <c r="AY18" s="177" t="str">
        <f t="shared" si="29"/>
        <v/>
      </c>
      <c r="AZ18" s="177" t="str">
        <f t="shared" si="29"/>
        <v/>
      </c>
      <c r="BA18" s="177" t="str">
        <f t="shared" si="29"/>
        <v/>
      </c>
      <c r="BB18" s="177" t="str">
        <f t="shared" si="29"/>
        <v/>
      </c>
      <c r="BC18" s="177" t="str">
        <f t="shared" si="29"/>
        <v/>
      </c>
      <c r="BD18" s="177" t="str">
        <f t="shared" si="29"/>
        <v/>
      </c>
      <c r="BE18" s="177" t="str">
        <f t="shared" si="30"/>
        <v/>
      </c>
      <c r="BF18" s="177" t="str">
        <f t="shared" si="30"/>
        <v/>
      </c>
      <c r="BG18" s="177" t="str">
        <f t="shared" si="30"/>
        <v/>
      </c>
      <c r="BH18" s="177" t="str">
        <f t="shared" si="30"/>
        <v/>
      </c>
      <c r="BI18" s="177" t="str">
        <f t="shared" si="30"/>
        <v/>
      </c>
      <c r="BJ18" s="177" t="str">
        <f t="shared" si="30"/>
        <v/>
      </c>
      <c r="BK18" s="177" t="str">
        <f t="shared" si="30"/>
        <v/>
      </c>
      <c r="BL18" s="177" t="str">
        <f t="shared" si="30"/>
        <v/>
      </c>
      <c r="BM18" s="177" t="str">
        <f t="shared" si="30"/>
        <v/>
      </c>
      <c r="BN18" s="177" t="str">
        <f t="shared" si="30"/>
        <v/>
      </c>
      <c r="BO18" s="177" t="str">
        <f t="shared" si="30"/>
        <v/>
      </c>
      <c r="BP18" s="177" t="str">
        <f t="shared" si="30"/>
        <v/>
      </c>
      <c r="BQ18" s="177" t="str">
        <f t="shared" si="30"/>
        <v/>
      </c>
      <c r="BR18" s="177" t="str">
        <f t="shared" si="30"/>
        <v/>
      </c>
      <c r="BS18" s="177" t="str">
        <f t="shared" si="30"/>
        <v/>
      </c>
      <c r="BT18" s="177" t="str">
        <f t="shared" si="30"/>
        <v/>
      </c>
      <c r="BU18" s="177" t="str">
        <f t="shared" si="31"/>
        <v/>
      </c>
      <c r="BV18" s="177" t="str">
        <f t="shared" si="31"/>
        <v/>
      </c>
      <c r="BW18" s="177" t="str">
        <f t="shared" si="31"/>
        <v/>
      </c>
      <c r="BX18" s="177" t="str">
        <f t="shared" si="31"/>
        <v/>
      </c>
      <c r="BY18" s="177" t="str">
        <f t="shared" si="31"/>
        <v/>
      </c>
      <c r="BZ18" s="177" t="str">
        <f t="shared" si="31"/>
        <v/>
      </c>
      <c r="CA18" s="177" t="str">
        <f t="shared" si="31"/>
        <v/>
      </c>
      <c r="CB18" s="177" t="str">
        <f t="shared" si="31"/>
        <v/>
      </c>
      <c r="CC18" s="177" t="str">
        <f t="shared" si="31"/>
        <v/>
      </c>
      <c r="CD18" s="177" t="str">
        <f t="shared" si="31"/>
        <v/>
      </c>
      <c r="CE18" s="177" t="str">
        <f t="shared" si="31"/>
        <v/>
      </c>
      <c r="CF18" s="177" t="str">
        <f t="shared" si="31"/>
        <v/>
      </c>
      <c r="CG18" s="177" t="str">
        <f t="shared" si="31"/>
        <v/>
      </c>
      <c r="CH18" s="177" t="str">
        <f t="shared" si="31"/>
        <v/>
      </c>
      <c r="CI18" s="177" t="str">
        <f t="shared" si="31"/>
        <v/>
      </c>
      <c r="CJ18" s="177" t="str">
        <f t="shared" si="31"/>
        <v/>
      </c>
      <c r="CK18" s="177" t="str">
        <f t="shared" si="32"/>
        <v/>
      </c>
      <c r="CL18" s="177" t="str">
        <f t="shared" si="32"/>
        <v/>
      </c>
      <c r="CM18" s="177" t="str">
        <f t="shared" si="32"/>
        <v/>
      </c>
      <c r="CN18" s="177" t="str">
        <f t="shared" si="32"/>
        <v/>
      </c>
      <c r="CO18" s="177" t="str">
        <f t="shared" si="32"/>
        <v/>
      </c>
      <c r="CP18" s="177" t="str">
        <f t="shared" si="32"/>
        <v/>
      </c>
      <c r="CQ18" s="177" t="str">
        <f t="shared" si="32"/>
        <v/>
      </c>
      <c r="CR18" s="177" t="str">
        <f t="shared" si="32"/>
        <v/>
      </c>
      <c r="CS18" s="177" t="str">
        <f t="shared" si="32"/>
        <v/>
      </c>
      <c r="CT18" s="177" t="str">
        <f t="shared" si="32"/>
        <v/>
      </c>
      <c r="CU18" s="177" t="str">
        <f t="shared" si="32"/>
        <v/>
      </c>
      <c r="CV18" s="177" t="str">
        <f t="shared" si="32"/>
        <v/>
      </c>
      <c r="CW18" s="177" t="str">
        <f t="shared" si="32"/>
        <v/>
      </c>
      <c r="CX18" s="177" t="str">
        <f t="shared" si="32"/>
        <v/>
      </c>
      <c r="CY18" s="177" t="str">
        <f t="shared" si="32"/>
        <v/>
      </c>
      <c r="CZ18" s="177" t="str">
        <f t="shared" si="32"/>
        <v/>
      </c>
      <c r="DA18" s="177" t="str">
        <f t="shared" si="24"/>
        <v/>
      </c>
      <c r="DB18" s="177" t="str">
        <f t="shared" si="24"/>
        <v/>
      </c>
      <c r="DC18" s="177" t="str">
        <f t="shared" si="24"/>
        <v/>
      </c>
      <c r="DD18" s="177" t="str">
        <f t="shared" si="24"/>
        <v/>
      </c>
      <c r="DE18" s="177" t="str">
        <f t="shared" si="24"/>
        <v/>
      </c>
      <c r="DF18" s="177" t="str">
        <f t="shared" si="24"/>
        <v/>
      </c>
      <c r="DG18" s="177" t="str">
        <f t="shared" si="24"/>
        <v/>
      </c>
      <c r="DH18" s="177" t="str">
        <f t="shared" si="24"/>
        <v/>
      </c>
      <c r="DI18" s="177" t="str">
        <f t="shared" si="24"/>
        <v/>
      </c>
      <c r="DJ18" s="177" t="str">
        <f t="shared" si="24"/>
        <v/>
      </c>
      <c r="DK18" s="177" t="str">
        <f t="shared" si="24"/>
        <v/>
      </c>
      <c r="DL18" s="177" t="str">
        <f t="shared" si="24"/>
        <v/>
      </c>
      <c r="DM18" s="177" t="str">
        <f t="shared" si="24"/>
        <v/>
      </c>
      <c r="DN18" s="177" t="str">
        <f t="shared" si="24"/>
        <v/>
      </c>
      <c r="DO18" s="177" t="str">
        <f t="shared" si="24"/>
        <v/>
      </c>
      <c r="DP18" s="177" t="str">
        <f t="shared" si="44"/>
        <v/>
      </c>
      <c r="DQ18" s="177" t="str">
        <f t="shared" si="44"/>
        <v/>
      </c>
      <c r="DR18" s="177" t="str">
        <f t="shared" si="44"/>
        <v/>
      </c>
      <c r="DS18" s="177" t="str">
        <f t="shared" si="44"/>
        <v/>
      </c>
      <c r="DT18" s="177" t="str">
        <f t="shared" si="44"/>
        <v/>
      </c>
      <c r="DU18" s="177" t="str">
        <f t="shared" si="44"/>
        <v/>
      </c>
      <c r="DV18" s="177" t="str">
        <f t="shared" si="44"/>
        <v/>
      </c>
      <c r="DW18" s="177" t="str">
        <f t="shared" si="44"/>
        <v/>
      </c>
      <c r="DX18" s="177" t="str">
        <f t="shared" si="44"/>
        <v/>
      </c>
      <c r="DY18" s="177" t="str">
        <f t="shared" si="44"/>
        <v/>
      </c>
      <c r="DZ18" s="177" t="str">
        <f t="shared" si="44"/>
        <v/>
      </c>
      <c r="EA18" s="177" t="str">
        <f t="shared" si="44"/>
        <v/>
      </c>
      <c r="EB18" s="177" t="str">
        <f t="shared" si="44"/>
        <v/>
      </c>
      <c r="EC18" s="177" t="str">
        <f t="shared" si="44"/>
        <v/>
      </c>
      <c r="ED18" s="177" t="str">
        <f t="shared" si="44"/>
        <v/>
      </c>
      <c r="EE18" s="177" t="str">
        <f t="shared" si="44"/>
        <v/>
      </c>
      <c r="EF18" s="177" t="str">
        <f t="shared" si="33"/>
        <v/>
      </c>
      <c r="EG18" s="177" t="str">
        <f t="shared" si="33"/>
        <v/>
      </c>
      <c r="EH18" s="177" t="str">
        <f t="shared" si="33"/>
        <v/>
      </c>
      <c r="EI18" s="177" t="str">
        <f t="shared" si="33"/>
        <v/>
      </c>
      <c r="EJ18" s="177" t="str">
        <f t="shared" si="33"/>
        <v/>
      </c>
      <c r="EK18" s="177" t="str">
        <f t="shared" si="33"/>
        <v/>
      </c>
      <c r="EL18" s="177" t="str">
        <f t="shared" si="33"/>
        <v/>
      </c>
      <c r="EM18" s="177" t="str">
        <f t="shared" si="33"/>
        <v/>
      </c>
      <c r="EN18" s="177" t="str">
        <f t="shared" si="33"/>
        <v/>
      </c>
      <c r="EO18" s="177" t="str">
        <f t="shared" si="33"/>
        <v/>
      </c>
      <c r="EP18" s="177" t="str">
        <f t="shared" si="33"/>
        <v/>
      </c>
      <c r="EQ18" s="177" t="str">
        <f t="shared" si="33"/>
        <v/>
      </c>
      <c r="ER18" s="177" t="str">
        <f t="shared" si="33"/>
        <v/>
      </c>
      <c r="ES18" s="177" t="str">
        <f t="shared" si="33"/>
        <v/>
      </c>
      <c r="ET18" s="177" t="str">
        <f t="shared" si="34"/>
        <v/>
      </c>
      <c r="EU18" s="177" t="str">
        <f t="shared" si="34"/>
        <v/>
      </c>
      <c r="EV18" s="177" t="str">
        <f t="shared" si="34"/>
        <v/>
      </c>
      <c r="EW18" s="177" t="str">
        <f t="shared" si="34"/>
        <v/>
      </c>
      <c r="EX18" s="177" t="str">
        <f t="shared" si="34"/>
        <v/>
      </c>
      <c r="EY18" s="177" t="str">
        <f t="shared" si="34"/>
        <v/>
      </c>
      <c r="EZ18" s="177" t="str">
        <f t="shared" si="34"/>
        <v/>
      </c>
      <c r="FA18" s="177" t="str">
        <f t="shared" si="34"/>
        <v/>
      </c>
      <c r="FB18" s="177" t="str">
        <f t="shared" si="34"/>
        <v/>
      </c>
      <c r="FC18" s="177" t="str">
        <f t="shared" si="34"/>
        <v/>
      </c>
      <c r="FD18" s="177" t="str">
        <f t="shared" si="34"/>
        <v/>
      </c>
      <c r="FE18" s="177" t="str">
        <f t="shared" si="34"/>
        <v/>
      </c>
      <c r="FF18" s="177" t="str">
        <f t="shared" si="34"/>
        <v/>
      </c>
      <c r="FG18" s="177" t="str">
        <f t="shared" si="34"/>
        <v/>
      </c>
      <c r="FH18" s="177" t="str">
        <f t="shared" si="34"/>
        <v/>
      </c>
      <c r="FI18" s="177" t="str">
        <f t="shared" si="34"/>
        <v/>
      </c>
      <c r="FJ18" s="177" t="str">
        <f t="shared" si="35"/>
        <v/>
      </c>
      <c r="FK18" s="177" t="str">
        <f t="shared" si="35"/>
        <v/>
      </c>
      <c r="FL18" s="177" t="str">
        <f t="shared" si="35"/>
        <v/>
      </c>
      <c r="FM18" s="177" t="str">
        <f t="shared" si="35"/>
        <v/>
      </c>
      <c r="FN18" s="177" t="str">
        <f t="shared" si="35"/>
        <v/>
      </c>
      <c r="FO18" s="177" t="str">
        <f t="shared" si="35"/>
        <v/>
      </c>
      <c r="FP18" s="177" t="str">
        <f t="shared" si="35"/>
        <v/>
      </c>
      <c r="FQ18" s="177" t="str">
        <f t="shared" si="35"/>
        <v/>
      </c>
      <c r="FR18" s="177" t="str">
        <f t="shared" si="35"/>
        <v/>
      </c>
      <c r="FS18" s="177" t="str">
        <f t="shared" si="35"/>
        <v/>
      </c>
      <c r="FT18" s="177" t="str">
        <f t="shared" si="35"/>
        <v/>
      </c>
      <c r="FU18" s="177" t="str">
        <f t="shared" si="35"/>
        <v/>
      </c>
      <c r="FV18" s="177" t="str">
        <f t="shared" si="35"/>
        <v/>
      </c>
      <c r="FW18" s="177" t="str">
        <f t="shared" si="35"/>
        <v/>
      </c>
      <c r="FX18" s="177" t="str">
        <f t="shared" si="35"/>
        <v/>
      </c>
      <c r="FY18" s="177" t="str">
        <f t="shared" si="35"/>
        <v/>
      </c>
      <c r="FZ18" s="177" t="str">
        <f t="shared" si="36"/>
        <v/>
      </c>
      <c r="GA18" s="177" t="str">
        <f t="shared" si="36"/>
        <v/>
      </c>
      <c r="GB18" s="177" t="str">
        <f t="shared" si="36"/>
        <v/>
      </c>
      <c r="GC18" s="177" t="str">
        <f t="shared" si="36"/>
        <v/>
      </c>
      <c r="GD18" s="177" t="str">
        <f t="shared" si="36"/>
        <v/>
      </c>
      <c r="GE18" s="177" t="str">
        <f t="shared" si="36"/>
        <v/>
      </c>
      <c r="GF18" s="177" t="str">
        <f t="shared" si="36"/>
        <v/>
      </c>
      <c r="GG18" s="177" t="str">
        <f t="shared" si="36"/>
        <v/>
      </c>
      <c r="GH18" s="177" t="str">
        <f t="shared" si="36"/>
        <v/>
      </c>
      <c r="GI18" s="177" t="str">
        <f t="shared" si="36"/>
        <v/>
      </c>
      <c r="GJ18" s="177" t="str">
        <f t="shared" si="36"/>
        <v/>
      </c>
      <c r="GK18" s="177" t="str">
        <f t="shared" si="36"/>
        <v/>
      </c>
      <c r="GL18" s="177" t="str">
        <f t="shared" si="36"/>
        <v/>
      </c>
      <c r="GM18" s="177" t="str">
        <f t="shared" si="36"/>
        <v/>
      </c>
      <c r="GN18" s="177" t="str">
        <f t="shared" si="36"/>
        <v/>
      </c>
      <c r="GO18" s="177" t="str">
        <f t="shared" si="36"/>
        <v/>
      </c>
      <c r="GP18" s="177" t="str">
        <f t="shared" si="37"/>
        <v/>
      </c>
      <c r="GQ18" s="177" t="str">
        <f t="shared" si="37"/>
        <v/>
      </c>
      <c r="GR18" s="177" t="str">
        <f t="shared" si="37"/>
        <v/>
      </c>
      <c r="GS18" s="177" t="str">
        <f t="shared" si="37"/>
        <v/>
      </c>
      <c r="GT18" s="177" t="str">
        <f t="shared" si="37"/>
        <v/>
      </c>
      <c r="GU18" s="177" t="str">
        <f t="shared" si="37"/>
        <v/>
      </c>
      <c r="GV18" s="177" t="str">
        <f t="shared" si="37"/>
        <v/>
      </c>
      <c r="GW18" s="177" t="str">
        <f t="shared" si="37"/>
        <v/>
      </c>
      <c r="GX18" s="177" t="str">
        <f t="shared" si="37"/>
        <v/>
      </c>
      <c r="GY18" s="177" t="str">
        <f t="shared" si="37"/>
        <v/>
      </c>
      <c r="GZ18" s="177" t="str">
        <f t="shared" si="37"/>
        <v/>
      </c>
      <c r="HA18" s="177" t="str">
        <f t="shared" si="37"/>
        <v/>
      </c>
      <c r="HB18" s="177" t="str">
        <f t="shared" si="37"/>
        <v/>
      </c>
      <c r="HC18" s="177" t="str">
        <f t="shared" si="37"/>
        <v/>
      </c>
      <c r="HD18" s="177" t="str">
        <f t="shared" si="37"/>
        <v/>
      </c>
      <c r="HE18" s="177" t="str">
        <f t="shared" si="37"/>
        <v/>
      </c>
      <c r="HF18" s="177" t="str">
        <f t="shared" si="38"/>
        <v/>
      </c>
      <c r="HG18" s="177" t="str">
        <f t="shared" si="38"/>
        <v/>
      </c>
      <c r="HH18" s="177" t="str">
        <f t="shared" si="38"/>
        <v/>
      </c>
      <c r="HI18" s="177" t="str">
        <f t="shared" si="38"/>
        <v/>
      </c>
      <c r="HJ18" s="177" t="str">
        <f t="shared" si="38"/>
        <v/>
      </c>
      <c r="HK18" s="177" t="str">
        <f t="shared" si="38"/>
        <v/>
      </c>
      <c r="HL18" s="177" t="str">
        <f t="shared" si="38"/>
        <v/>
      </c>
      <c r="HM18" s="177" t="str">
        <f t="shared" si="38"/>
        <v/>
      </c>
      <c r="HN18" s="177" t="str">
        <f t="shared" si="38"/>
        <v/>
      </c>
      <c r="HO18" s="177" t="str">
        <f t="shared" si="38"/>
        <v/>
      </c>
      <c r="HP18" s="177" t="str">
        <f t="shared" si="38"/>
        <v/>
      </c>
      <c r="HQ18" s="177" t="str">
        <f t="shared" si="38"/>
        <v/>
      </c>
      <c r="HR18" s="177" t="str">
        <f t="shared" si="38"/>
        <v/>
      </c>
      <c r="HS18" s="177" t="str">
        <f t="shared" si="38"/>
        <v/>
      </c>
      <c r="HT18" s="177" t="str">
        <f t="shared" si="38"/>
        <v/>
      </c>
      <c r="HU18" s="177" t="str">
        <f t="shared" si="38"/>
        <v/>
      </c>
      <c r="HV18" s="177" t="str">
        <f t="shared" si="39"/>
        <v/>
      </c>
      <c r="HW18" s="177" t="str">
        <f t="shared" si="39"/>
        <v/>
      </c>
      <c r="HX18" s="177" t="str">
        <f t="shared" si="39"/>
        <v/>
      </c>
      <c r="HY18" s="177" t="str">
        <f t="shared" si="39"/>
        <v/>
      </c>
      <c r="HZ18" s="177" t="str">
        <f t="shared" si="39"/>
        <v/>
      </c>
      <c r="IA18" s="177" t="str">
        <f t="shared" si="39"/>
        <v/>
      </c>
      <c r="IB18" s="177" t="str">
        <f t="shared" si="39"/>
        <v/>
      </c>
      <c r="IC18" s="177" t="str">
        <f t="shared" si="39"/>
        <v/>
      </c>
      <c r="ID18" s="177" t="str">
        <f t="shared" si="39"/>
        <v/>
      </c>
      <c r="IE18" s="192" t="str">
        <f t="shared" si="23"/>
        <v/>
      </c>
      <c r="IF18" s="193" t="e">
        <f t="shared" si="10"/>
        <v>#N/A</v>
      </c>
      <c r="IG18" s="193" t="e">
        <f t="shared" si="49"/>
        <v>#N/A</v>
      </c>
      <c r="IH18" s="193" t="e">
        <f t="shared" si="49"/>
        <v>#N/A</v>
      </c>
      <c r="II18" s="193" t="e">
        <f t="shared" si="49"/>
        <v>#N/A</v>
      </c>
      <c r="IJ18" s="193" t="e">
        <f t="shared" si="56"/>
        <v>#N/A</v>
      </c>
      <c r="IK18" s="193" t="e">
        <f t="shared" si="56"/>
        <v>#N/A</v>
      </c>
      <c r="IL18" s="193" t="e">
        <f t="shared" si="56"/>
        <v>#N/A</v>
      </c>
      <c r="IM18" s="193" t="e">
        <f t="shared" si="56"/>
        <v>#N/A</v>
      </c>
      <c r="IN18" s="193" t="e">
        <f t="shared" si="56"/>
        <v>#N/A</v>
      </c>
      <c r="IO18" s="193" t="e">
        <f t="shared" si="56"/>
        <v>#N/A</v>
      </c>
      <c r="IP18" s="193" t="e">
        <f t="shared" si="56"/>
        <v>#N/A</v>
      </c>
      <c r="IQ18" s="193" t="e">
        <f t="shared" si="56"/>
        <v>#N/A</v>
      </c>
      <c r="IR18" s="193" t="e">
        <f t="shared" si="56"/>
        <v>#N/A</v>
      </c>
      <c r="IS18" s="193" t="e">
        <f t="shared" si="56"/>
        <v>#N/A</v>
      </c>
      <c r="IT18" s="193" t="e">
        <f t="shared" si="56"/>
        <v>#N/A</v>
      </c>
      <c r="IU18" s="193" t="e">
        <f t="shared" si="56"/>
        <v>#N/A</v>
      </c>
      <c r="IV18" s="193" t="e">
        <f t="shared" si="56"/>
        <v>#N/A</v>
      </c>
      <c r="IW18" s="193" t="e">
        <f t="shared" si="56"/>
        <v>#N/A</v>
      </c>
      <c r="IX18" s="193" t="e">
        <f t="shared" si="56"/>
        <v>#N/A</v>
      </c>
      <c r="IY18" s="193" t="e">
        <f t="shared" si="52"/>
        <v>#N/A</v>
      </c>
      <c r="IZ18" s="193" t="e">
        <f t="shared" si="52"/>
        <v>#N/A</v>
      </c>
      <c r="JA18" s="193" t="e">
        <f t="shared" si="52"/>
        <v>#N/A</v>
      </c>
      <c r="JB18" s="193" t="e">
        <f t="shared" si="52"/>
        <v>#N/A</v>
      </c>
      <c r="JC18" s="193" t="e">
        <f t="shared" si="52"/>
        <v>#N/A</v>
      </c>
      <c r="JD18" s="193" t="e">
        <f t="shared" si="52"/>
        <v>#N/A</v>
      </c>
      <c r="JE18" s="193" t="e">
        <f t="shared" si="52"/>
        <v>#N/A</v>
      </c>
      <c r="JF18" s="193" t="e">
        <f t="shared" si="52"/>
        <v>#N/A</v>
      </c>
      <c r="JG18" s="193" t="e">
        <f t="shared" si="52"/>
        <v>#N/A</v>
      </c>
      <c r="JH18" s="193" t="e">
        <f t="shared" si="52"/>
        <v>#N/A</v>
      </c>
      <c r="JI18" s="193" t="e">
        <f t="shared" si="52"/>
        <v>#N/A</v>
      </c>
      <c r="JJ18" s="193" t="e">
        <f t="shared" si="52"/>
        <v>#N/A</v>
      </c>
      <c r="JK18" s="193" t="e">
        <f t="shared" si="52"/>
        <v>#N/A</v>
      </c>
      <c r="JL18" s="193" t="e">
        <f t="shared" si="52"/>
        <v>#N/A</v>
      </c>
      <c r="JM18" s="193" t="e">
        <f t="shared" si="52"/>
        <v>#N/A</v>
      </c>
      <c r="JN18" s="193" t="e">
        <f t="shared" si="52"/>
        <v>#N/A</v>
      </c>
      <c r="JO18" s="193" t="e">
        <f t="shared" si="52"/>
        <v>#N/A</v>
      </c>
      <c r="JP18" s="193" t="e">
        <f t="shared" si="52"/>
        <v>#N/A</v>
      </c>
      <c r="JQ18" s="193" t="e">
        <f t="shared" si="52"/>
        <v>#N/A</v>
      </c>
      <c r="JR18" s="193" t="e">
        <f t="shared" si="52"/>
        <v>#N/A</v>
      </c>
      <c r="JS18" s="193" t="e">
        <f t="shared" si="52"/>
        <v>#N/A</v>
      </c>
      <c r="JT18" s="193" t="e">
        <f t="shared" si="52"/>
        <v>#N/A</v>
      </c>
      <c r="JU18" s="193" t="e">
        <f t="shared" si="52"/>
        <v>#N/A</v>
      </c>
      <c r="JV18" s="193" t="e">
        <f t="shared" si="52"/>
        <v>#N/A</v>
      </c>
      <c r="JW18" s="193" t="e">
        <f t="shared" si="52"/>
        <v>#N/A</v>
      </c>
      <c r="JX18" s="193" t="e">
        <f t="shared" si="52"/>
        <v>#N/A</v>
      </c>
      <c r="JY18" s="193" t="e">
        <f t="shared" si="52"/>
        <v>#N/A</v>
      </c>
      <c r="JZ18" s="193" t="e">
        <f t="shared" si="52"/>
        <v>#N/A</v>
      </c>
      <c r="KA18" s="193" t="e">
        <f t="shared" si="52"/>
        <v>#N/A</v>
      </c>
      <c r="KB18" s="193" t="e">
        <f t="shared" si="52"/>
        <v>#N/A</v>
      </c>
      <c r="KC18" s="193" t="e">
        <f t="shared" si="52"/>
        <v>#N/A</v>
      </c>
      <c r="KD18" s="193" t="e">
        <f t="shared" si="52"/>
        <v>#N/A</v>
      </c>
      <c r="KE18" s="193" t="e">
        <f t="shared" si="52"/>
        <v>#N/A</v>
      </c>
      <c r="KF18" s="193" t="e">
        <f t="shared" si="52"/>
        <v>#N/A</v>
      </c>
      <c r="KG18" s="193" t="e">
        <f t="shared" si="52"/>
        <v>#N/A</v>
      </c>
      <c r="KH18" s="193" t="e">
        <f t="shared" si="52"/>
        <v>#N/A</v>
      </c>
      <c r="KI18" s="193" t="e">
        <f t="shared" si="52"/>
        <v>#N/A</v>
      </c>
      <c r="KJ18" s="193" t="e">
        <f t="shared" si="52"/>
        <v>#N/A</v>
      </c>
      <c r="KK18" s="193" t="e">
        <f t="shared" si="52"/>
        <v>#N/A</v>
      </c>
      <c r="KL18" s="193" t="e">
        <f t="shared" si="52"/>
        <v>#N/A</v>
      </c>
      <c r="KM18" s="193" t="e">
        <f t="shared" si="52"/>
        <v>#N/A</v>
      </c>
      <c r="KN18" s="193" t="e">
        <f t="shared" si="52"/>
        <v>#N/A</v>
      </c>
      <c r="KO18" s="193" t="e">
        <f t="shared" si="52"/>
        <v>#N/A</v>
      </c>
      <c r="KP18" s="193" t="e">
        <f t="shared" si="52"/>
        <v>#N/A</v>
      </c>
      <c r="KQ18" s="193" t="e">
        <f t="shared" si="52"/>
        <v>#N/A</v>
      </c>
      <c r="KR18" s="193" t="e">
        <f t="shared" si="26"/>
        <v>#N/A</v>
      </c>
      <c r="KS18" s="193" t="e">
        <f t="shared" si="50"/>
        <v>#N/A</v>
      </c>
      <c r="KT18" s="193" t="e">
        <f t="shared" si="50"/>
        <v>#N/A</v>
      </c>
      <c r="KU18" s="193" t="e">
        <f t="shared" si="50"/>
        <v>#N/A</v>
      </c>
      <c r="KV18" s="193" t="e">
        <f t="shared" si="57"/>
        <v>#N/A</v>
      </c>
      <c r="KW18" s="193" t="e">
        <f t="shared" si="57"/>
        <v>#N/A</v>
      </c>
      <c r="KX18" s="193" t="e">
        <f t="shared" si="57"/>
        <v>#N/A</v>
      </c>
      <c r="KY18" s="193" t="e">
        <f t="shared" si="57"/>
        <v>#N/A</v>
      </c>
      <c r="KZ18" s="193" t="e">
        <f t="shared" si="57"/>
        <v>#N/A</v>
      </c>
      <c r="LA18" s="193" t="e">
        <f t="shared" si="57"/>
        <v>#N/A</v>
      </c>
      <c r="LB18" s="193" t="e">
        <f t="shared" si="57"/>
        <v>#N/A</v>
      </c>
      <c r="LC18" s="193" t="e">
        <f t="shared" si="57"/>
        <v>#N/A</v>
      </c>
      <c r="LD18" s="193" t="e">
        <f t="shared" si="57"/>
        <v>#N/A</v>
      </c>
      <c r="LE18" s="193" t="e">
        <f t="shared" si="57"/>
        <v>#N/A</v>
      </c>
      <c r="LF18" s="193" t="e">
        <f t="shared" si="57"/>
        <v>#N/A</v>
      </c>
      <c r="LG18" s="193" t="e">
        <f t="shared" si="57"/>
        <v>#N/A</v>
      </c>
      <c r="LH18" s="193" t="e">
        <f t="shared" si="57"/>
        <v>#N/A</v>
      </c>
      <c r="LI18" s="193" t="e">
        <f t="shared" si="57"/>
        <v>#N/A</v>
      </c>
      <c r="LJ18" s="193" t="e">
        <f t="shared" si="57"/>
        <v>#N/A</v>
      </c>
      <c r="LK18" s="193" t="e">
        <f t="shared" si="53"/>
        <v>#N/A</v>
      </c>
      <c r="LL18" s="193" t="e">
        <f t="shared" si="53"/>
        <v>#N/A</v>
      </c>
      <c r="LM18" s="193" t="e">
        <f t="shared" si="53"/>
        <v>#N/A</v>
      </c>
      <c r="LN18" s="193" t="e">
        <f t="shared" si="53"/>
        <v>#N/A</v>
      </c>
      <c r="LO18" s="193" t="e">
        <f t="shared" si="53"/>
        <v>#N/A</v>
      </c>
      <c r="LP18" s="193" t="e">
        <f t="shared" si="53"/>
        <v>#N/A</v>
      </c>
      <c r="LQ18" s="193" t="e">
        <f t="shared" si="53"/>
        <v>#N/A</v>
      </c>
      <c r="LR18" s="193" t="e">
        <f t="shared" si="53"/>
        <v>#N/A</v>
      </c>
      <c r="LS18" s="193" t="e">
        <f t="shared" si="53"/>
        <v>#N/A</v>
      </c>
      <c r="LT18" s="193" t="e">
        <f t="shared" si="53"/>
        <v>#N/A</v>
      </c>
      <c r="LU18" s="193" t="e">
        <f t="shared" si="53"/>
        <v>#N/A</v>
      </c>
      <c r="LV18" s="193" t="e">
        <f t="shared" si="53"/>
        <v>#N/A</v>
      </c>
      <c r="LW18" s="193" t="e">
        <f t="shared" si="53"/>
        <v>#N/A</v>
      </c>
      <c r="LX18" s="193" t="e">
        <f t="shared" si="53"/>
        <v>#N/A</v>
      </c>
      <c r="LY18" s="193" t="e">
        <f t="shared" si="53"/>
        <v>#N/A</v>
      </c>
      <c r="LZ18" s="193" t="e">
        <f t="shared" si="53"/>
        <v>#N/A</v>
      </c>
      <c r="MA18" s="193" t="e">
        <f t="shared" si="53"/>
        <v>#N/A</v>
      </c>
      <c r="MB18" s="193" t="e">
        <f t="shared" si="53"/>
        <v>#N/A</v>
      </c>
      <c r="MC18" s="193" t="e">
        <f t="shared" si="53"/>
        <v>#N/A</v>
      </c>
      <c r="MD18" s="193" t="e">
        <f t="shared" si="53"/>
        <v>#N/A</v>
      </c>
      <c r="ME18" s="193" t="e">
        <f t="shared" si="53"/>
        <v>#N/A</v>
      </c>
      <c r="MF18" s="193" t="e">
        <f t="shared" si="53"/>
        <v>#N/A</v>
      </c>
      <c r="MG18" s="193" t="e">
        <f t="shared" si="53"/>
        <v>#N/A</v>
      </c>
      <c r="MH18" s="193" t="e">
        <f t="shared" si="53"/>
        <v>#N/A</v>
      </c>
      <c r="MI18" s="193" t="e">
        <f t="shared" si="53"/>
        <v>#N/A</v>
      </c>
      <c r="MJ18" s="193" t="e">
        <f t="shared" si="53"/>
        <v>#N/A</v>
      </c>
      <c r="MK18" s="193" t="e">
        <f t="shared" si="53"/>
        <v>#N/A</v>
      </c>
      <c r="ML18" s="193" t="e">
        <f t="shared" si="53"/>
        <v>#N/A</v>
      </c>
      <c r="MM18" s="193" t="e">
        <f t="shared" si="53"/>
        <v>#N/A</v>
      </c>
      <c r="MN18" s="193" t="e">
        <f t="shared" si="53"/>
        <v>#N/A</v>
      </c>
      <c r="MO18" s="193" t="e">
        <f t="shared" si="53"/>
        <v>#N/A</v>
      </c>
      <c r="MP18" s="193" t="e">
        <f t="shared" si="53"/>
        <v>#N/A</v>
      </c>
      <c r="MQ18" s="193" t="e">
        <f t="shared" si="53"/>
        <v>#N/A</v>
      </c>
      <c r="MR18" s="193" t="e">
        <f t="shared" si="53"/>
        <v>#N/A</v>
      </c>
      <c r="MS18" s="193" t="e">
        <f t="shared" si="53"/>
        <v>#N/A</v>
      </c>
      <c r="MT18" s="193" t="e">
        <f t="shared" si="53"/>
        <v>#N/A</v>
      </c>
      <c r="MU18" s="193" t="e">
        <f t="shared" si="53"/>
        <v>#N/A</v>
      </c>
      <c r="MV18" s="193" t="e">
        <f t="shared" si="53"/>
        <v>#N/A</v>
      </c>
      <c r="MW18" s="193" t="e">
        <f t="shared" si="53"/>
        <v>#N/A</v>
      </c>
      <c r="MX18" s="193" t="e">
        <f t="shared" si="53"/>
        <v>#N/A</v>
      </c>
      <c r="MY18" s="193" t="e">
        <f t="shared" si="53"/>
        <v>#N/A</v>
      </c>
      <c r="MZ18" s="193" t="e">
        <f t="shared" si="53"/>
        <v>#N/A</v>
      </c>
      <c r="NA18" s="193" t="e">
        <f t="shared" si="53"/>
        <v>#N/A</v>
      </c>
      <c r="NB18" s="193" t="e">
        <f t="shared" si="53"/>
        <v>#N/A</v>
      </c>
      <c r="NC18" s="193" t="e">
        <f t="shared" si="53"/>
        <v>#N/A</v>
      </c>
      <c r="ND18" s="193" t="e">
        <f t="shared" si="27"/>
        <v>#N/A</v>
      </c>
      <c r="NE18" s="193" t="e">
        <f t="shared" si="51"/>
        <v>#N/A</v>
      </c>
      <c r="NF18" s="193" t="e">
        <f t="shared" si="51"/>
        <v>#N/A</v>
      </c>
      <c r="NG18" s="193" t="e">
        <f t="shared" si="51"/>
        <v>#N/A</v>
      </c>
      <c r="NH18" s="193" t="e">
        <f t="shared" si="58"/>
        <v>#N/A</v>
      </c>
      <c r="NI18" s="193" t="e">
        <f t="shared" si="58"/>
        <v>#N/A</v>
      </c>
      <c r="NJ18" s="193" t="e">
        <f t="shared" si="58"/>
        <v>#N/A</v>
      </c>
      <c r="NK18" s="193" t="e">
        <f t="shared" si="58"/>
        <v>#N/A</v>
      </c>
      <c r="NL18" s="193" t="e">
        <f t="shared" si="58"/>
        <v>#N/A</v>
      </c>
      <c r="NM18" s="193" t="e">
        <f t="shared" si="58"/>
        <v>#N/A</v>
      </c>
      <c r="NN18" s="193" t="e">
        <f t="shared" si="58"/>
        <v>#N/A</v>
      </c>
      <c r="NO18" s="193" t="e">
        <f t="shared" si="58"/>
        <v>#N/A</v>
      </c>
      <c r="NP18" s="193" t="e">
        <f t="shared" si="58"/>
        <v>#N/A</v>
      </c>
      <c r="NQ18" s="193" t="e">
        <f t="shared" si="58"/>
        <v>#N/A</v>
      </c>
      <c r="NR18" s="193" t="e">
        <f t="shared" si="58"/>
        <v>#N/A</v>
      </c>
      <c r="NS18" s="193" t="e">
        <f t="shared" si="58"/>
        <v>#N/A</v>
      </c>
      <c r="NT18" s="193" t="e">
        <f t="shared" si="58"/>
        <v>#N/A</v>
      </c>
      <c r="NU18" s="193" t="e">
        <f t="shared" si="58"/>
        <v>#N/A</v>
      </c>
      <c r="NV18" s="193" t="e">
        <f t="shared" si="58"/>
        <v>#N/A</v>
      </c>
      <c r="NW18" s="193" t="e">
        <f t="shared" si="54"/>
        <v>#N/A</v>
      </c>
      <c r="NX18" s="193" t="e">
        <f t="shared" si="54"/>
        <v>#N/A</v>
      </c>
      <c r="NY18" s="193" t="e">
        <f t="shared" si="54"/>
        <v>#N/A</v>
      </c>
      <c r="NZ18" s="193" t="e">
        <f t="shared" si="54"/>
        <v>#N/A</v>
      </c>
      <c r="OA18" s="193" t="e">
        <f t="shared" si="54"/>
        <v>#N/A</v>
      </c>
      <c r="OB18" s="193" t="e">
        <f t="shared" si="54"/>
        <v>#N/A</v>
      </c>
      <c r="OC18" s="193" t="e">
        <f t="shared" si="54"/>
        <v>#N/A</v>
      </c>
      <c r="OD18" s="193" t="e">
        <f t="shared" si="54"/>
        <v>#N/A</v>
      </c>
      <c r="OE18" s="193" t="e">
        <f t="shared" si="54"/>
        <v>#N/A</v>
      </c>
      <c r="OF18" s="193" t="e">
        <f t="shared" si="54"/>
        <v>#N/A</v>
      </c>
      <c r="OG18" s="193" t="e">
        <f t="shared" si="54"/>
        <v>#N/A</v>
      </c>
      <c r="OH18" s="193" t="e">
        <f t="shared" si="54"/>
        <v>#N/A</v>
      </c>
      <c r="OI18" s="193" t="e">
        <f t="shared" si="54"/>
        <v>#N/A</v>
      </c>
      <c r="OJ18" s="193" t="e">
        <f t="shared" si="54"/>
        <v>#N/A</v>
      </c>
      <c r="OK18" s="193" t="e">
        <f t="shared" si="54"/>
        <v>#N/A</v>
      </c>
      <c r="OL18" s="193" t="e">
        <f t="shared" si="54"/>
        <v>#N/A</v>
      </c>
      <c r="OM18" s="193" t="e">
        <f t="shared" si="54"/>
        <v>#N/A</v>
      </c>
      <c r="ON18" s="193" t="e">
        <f t="shared" si="54"/>
        <v>#N/A</v>
      </c>
      <c r="OO18" s="193" t="e">
        <f t="shared" si="54"/>
        <v>#N/A</v>
      </c>
      <c r="OP18" s="193" t="e">
        <f t="shared" si="54"/>
        <v>#N/A</v>
      </c>
      <c r="OQ18" s="193" t="e">
        <f t="shared" si="54"/>
        <v>#N/A</v>
      </c>
      <c r="OR18" s="193" t="e">
        <f t="shared" si="54"/>
        <v>#N/A</v>
      </c>
      <c r="OS18" s="193" t="e">
        <f t="shared" si="54"/>
        <v>#N/A</v>
      </c>
      <c r="OT18" s="193" t="e">
        <f t="shared" si="54"/>
        <v>#N/A</v>
      </c>
      <c r="OU18" s="193" t="e">
        <f t="shared" si="54"/>
        <v>#N/A</v>
      </c>
      <c r="OV18" s="193" t="e">
        <f t="shared" si="54"/>
        <v>#N/A</v>
      </c>
      <c r="OW18" s="193" t="e">
        <f t="shared" si="54"/>
        <v>#N/A</v>
      </c>
      <c r="OX18" s="193" t="e">
        <f t="shared" si="54"/>
        <v>#N/A</v>
      </c>
      <c r="OY18" s="193" t="e">
        <f t="shared" si="54"/>
        <v>#N/A</v>
      </c>
      <c r="OZ18" s="193" t="e">
        <f t="shared" si="54"/>
        <v>#N/A</v>
      </c>
      <c r="PA18" s="193" t="e">
        <f t="shared" si="54"/>
        <v>#N/A</v>
      </c>
      <c r="PB18" s="193" t="e">
        <f t="shared" si="54"/>
        <v>#N/A</v>
      </c>
      <c r="PC18" s="193" t="e">
        <f t="shared" si="54"/>
        <v>#N/A</v>
      </c>
      <c r="PD18" s="193" t="e">
        <f t="shared" si="54"/>
        <v>#N/A</v>
      </c>
      <c r="PE18" s="193" t="e">
        <f t="shared" si="54"/>
        <v>#N/A</v>
      </c>
      <c r="PF18" s="193" t="e">
        <f t="shared" si="54"/>
        <v>#N/A</v>
      </c>
      <c r="PG18" s="193" t="e">
        <f t="shared" si="54"/>
        <v>#N/A</v>
      </c>
      <c r="PH18" s="193" t="e">
        <f t="shared" si="54"/>
        <v>#N/A</v>
      </c>
      <c r="PI18" s="193" t="e">
        <f t="shared" si="54"/>
        <v>#N/A</v>
      </c>
      <c r="PJ18" s="193" t="e">
        <f t="shared" si="54"/>
        <v>#N/A</v>
      </c>
      <c r="PK18" s="193" t="e">
        <f t="shared" si="54"/>
        <v>#N/A</v>
      </c>
      <c r="PL18" s="193" t="e">
        <f t="shared" si="54"/>
        <v>#N/A</v>
      </c>
      <c r="PM18" s="193" t="e">
        <f t="shared" si="54"/>
        <v>#N/A</v>
      </c>
      <c r="PN18" s="193" t="e">
        <f t="shared" si="54"/>
        <v>#N/A</v>
      </c>
      <c r="PO18" s="193" t="e">
        <f t="shared" si="54"/>
        <v>#N/A</v>
      </c>
      <c r="PP18" s="193" t="e">
        <f t="shared" si="28"/>
        <v>#N/A</v>
      </c>
      <c r="PQ18" s="193" t="e">
        <f t="shared" si="14"/>
        <v>#N/A</v>
      </c>
      <c r="PR18" s="193" t="e">
        <f t="shared" si="14"/>
        <v>#N/A</v>
      </c>
      <c r="PS18" s="193" t="e">
        <f t="shared" si="14"/>
        <v>#N/A</v>
      </c>
      <c r="PT18" s="193" t="e">
        <f t="shared" si="14"/>
        <v>#N/A</v>
      </c>
      <c r="PU18" s="193" t="e">
        <f t="shared" si="14"/>
        <v>#N/A</v>
      </c>
      <c r="PV18" s="193" t="e">
        <f t="shared" si="14"/>
        <v>#N/A</v>
      </c>
      <c r="PW18" s="193" t="e">
        <f t="shared" si="14"/>
        <v>#N/A</v>
      </c>
      <c r="PX18" s="193" t="e">
        <f t="shared" si="14"/>
        <v>#N/A</v>
      </c>
    </row>
    <row r="19" spans="1:440" hidden="1" x14ac:dyDescent="0.45">
      <c r="A19" s="20">
        <v>16</v>
      </c>
      <c r="B19" s="134"/>
      <c r="C19" s="279"/>
      <c r="D19" s="280" t="str">
        <f t="shared" si="15"/>
        <v/>
      </c>
      <c r="E19" s="281"/>
      <c r="F19" s="280" t="str">
        <f t="shared" si="16"/>
        <v/>
      </c>
      <c r="G19" s="279"/>
      <c r="H19" s="135"/>
      <c r="I19" s="110" t="str">
        <f t="shared" si="17"/>
        <v/>
      </c>
      <c r="J19" s="21" t="str">
        <f t="shared" si="18"/>
        <v/>
      </c>
      <c r="K19" s="22" t="str">
        <f t="shared" si="19"/>
        <v/>
      </c>
      <c r="L19" s="23" t="str">
        <f>IF(J19="","",IF(OR($J19&lt;Skew!$B$3,$J19=Skew!$B$3),IF($J19&gt;Skew!$C$3,Skew!$A$3,IF($J19&gt;Skew!$C$4,Skew!$A$4,IF($J19&gt;Skew!$C$5,Skew!$A$5,IF($J19&gt;Skew!$C$6,Skew!$A$6,IF($J19&gt;Skew!$C$7,Skew!$A$7,IF($J19&gt;Skew!$C$8,Skew!$A$8,IF($J19&gt;Skew!$C$9,Skew!$A$9,IF($J19&gt;Skew!$C$10,Skew!$A$10,IF($J19&gt;Skew!$C$11,Skew!$A$11,IF($J19&gt;Skew!$C$12,Skew!$A$12,IF($J19&gt;Skew!$C$13,Skew!$A$13,IF($J19&gt;Skew!$C$14,Skew!$A$14,IF($J19&gt;Skew!$C$15,Skew!$A$15,IF($J19&gt;Skew!$C$16,Skew!$A$16,Skew!$A$17)
)))))))))))))))</f>
        <v/>
      </c>
      <c r="M19" s="22" t="str">
        <f>IF(J19="","",MATCH(L19,Skew!$A$3:$A$17,0))</f>
        <v/>
      </c>
      <c r="N19" s="22" t="str">
        <f t="shared" si="0"/>
        <v/>
      </c>
      <c r="O19" s="24"/>
      <c r="P19" s="22" t="str">
        <f>IF(OR(J19="",O19=""),"",MATCH(O19,Confidence!$A$3:$A$12,0))</f>
        <v/>
      </c>
      <c r="Q19" s="25" t="str">
        <f t="shared" si="1"/>
        <v/>
      </c>
      <c r="R19" s="25" t="str">
        <f t="shared" si="2"/>
        <v/>
      </c>
      <c r="S19" s="22"/>
      <c r="T19" s="102" t="str">
        <f t="shared" si="3"/>
        <v/>
      </c>
      <c r="U19" s="102" t="str">
        <f t="shared" si="4"/>
        <v/>
      </c>
      <c r="V19" s="37" t="str">
        <f t="shared" si="5"/>
        <v/>
      </c>
      <c r="W19" s="115"/>
      <c r="X19" s="204" t="str">
        <f>IF(AND(D19&gt;0,E19&gt;0,F19&gt;0,Q19&gt;0,R19&gt;0,W19&gt;0,NOT(O19="")),ABS(VLOOKUP($W$1,VLookups!$A$30:$B$31,2,FALSE)-_xlfn.BETA.DIST(W19,IF(K19="L",R19,Q19),IF(K19="L",Q19,R19),TRUE,D19,F19)),"")</f>
        <v/>
      </c>
      <c r="Y19" s="112" t="str">
        <f>IF(OR($Q19="",$R19=""),"",_xlfn.BETA.INV(ABS(VLOOKUP($W$1,VLookups!$A$30:$B$31,2,FALSE)-Y$3),IF($K19="L",$R19,$Q19),IF($K19="L",$Q19,$R19),$D19,$F19))</f>
        <v/>
      </c>
      <c r="Z19" s="113" t="str">
        <f>IF(OR($Q19="",$R19=""),"",_xlfn.BETA.INV(ABS(VLOOKUP($W$1,VLookups!$A$30:$B$31,2,FALSE)-Z$3),IF($K19="L",$R19,$Q19),IF($K19="L",$Q19,$R19),$D19,$F19))</f>
        <v/>
      </c>
      <c r="AA19" s="112" t="str">
        <f>IF(OR($Q19="",$R19=""),"",_xlfn.BETA.INV(ABS(VLOOKUP($W$1,VLookups!$A$30:$B$31,2,FALSE)-AA$3),IF($K19="L",$R19,$Q19),IF($K19="L",$Q19,$R19),$D19,$F19))</f>
        <v/>
      </c>
      <c r="AB19" s="113" t="str">
        <f>IF(OR($Q19="",$R19=""),"",_xlfn.BETA.INV(ABS(VLOOKUP($W$1,VLookups!$A$30:$B$31,2,FALSE)-AB$3),IF($K19="L",$R19,$Q19),IF($K19="L",$Q19,$R19),$D19,$F19))</f>
        <v/>
      </c>
      <c r="AC19" s="112" t="str">
        <f>IF(OR($Q19="",$R19=""),"",_xlfn.BETA.INV(ABS(VLOOKUP($W$1,VLookups!$A$30:$B$31,2,FALSE)-AC$3),IF($K19="L",$R19,$Q19),IF($K19="L",$Q19,$R19),$D19,$F19))</f>
        <v/>
      </c>
      <c r="AD19" s="113" t="str">
        <f>IF(OR($Q19="",$R19=""),"",_xlfn.BETA.INV(ABS(VLOOKUP($W$1,VLookups!$A$30:$B$31,2,FALSE)-AD$3),IF($K19="L",$R19,$Q19),IF($K19="L",$Q19,$R19),$D19,$F19))</f>
        <v/>
      </c>
      <c r="AE19" s="112" t="str">
        <f>IF(OR($Q19="",$R19=""),"",_xlfn.BETA.INV(ABS(VLOOKUP($W$1,VLookups!$A$30:$B$31,2,FALSE)-AE$3),IF($K19="L",$R19,$Q19),IF($K19="L",$Q19,$R19),$D19,$F19))</f>
        <v/>
      </c>
      <c r="AF19" s="113" t="str">
        <f>IF(OR($Q19="",$R19=""),"",_xlfn.BETA.INV(ABS(VLOOKUP($W$1,VLookups!$A$30:$B$31,2,FALSE)-AF$3),IF($K19="L",$R19,$Q19),IF($K19="L",$Q19,$R19),$D19,$F19))</f>
        <v/>
      </c>
      <c r="AG19" s="112" t="str">
        <f>IF(OR($Q19="",$R19=""),"",_xlfn.BETA.INV(ABS(VLOOKUP($W$1,VLookups!$A$30:$B$31,2,FALSE)-AG$3),IF($K19="L",$R19,$Q19),IF($K19="L",$Q19,$R19),$D19,$F19))</f>
        <v/>
      </c>
      <c r="AH19" s="113" t="str">
        <f>IF(OR($Q19="",$R19=""),"",_xlfn.BETA.INV(ABS(VLOOKUP($W$1,VLookups!$A$30:$B$31,2,FALSE)-AH$3),IF($K19="L",$R19,$Q19),IF($K19="L",$Q19,$R19),$D19,$F19))</f>
        <v/>
      </c>
      <c r="AI19" s="112" t="str">
        <f>IF(OR($Q19="",$R19=""),"",_xlfn.BETA.INV(ABS(VLOOKUP($W$1,VLookups!$A$30:$B$31,2,FALSE)-AI$3),IF($K19="L",$R19,$Q19),IF($K19="L",$Q19,$R19),$D19,$F19))</f>
        <v/>
      </c>
      <c r="AJ19" s="113" t="str">
        <f>IF(OR($Q19="",$R19=""),"",_xlfn.BETA.INV(ABS(VLOOKUP($W$1,VLookups!$A$30:$B$31,2,FALSE)-AJ$3),IF($K19="L",$R19,$Q19),IF($K19="L",$Q19,$R19),$D19,$F19))</f>
        <v/>
      </c>
      <c r="AK19" s="15"/>
      <c r="AL19" s="194" t="str">
        <f t="shared" si="20"/>
        <v/>
      </c>
      <c r="AM19" s="192" t="str">
        <f t="shared" si="21"/>
        <v/>
      </c>
      <c r="AN19" s="177" t="str">
        <f t="shared" si="55"/>
        <v/>
      </c>
      <c r="AO19" s="177" t="str">
        <f t="shared" si="29"/>
        <v/>
      </c>
      <c r="AP19" s="177" t="str">
        <f t="shared" si="29"/>
        <v/>
      </c>
      <c r="AQ19" s="177" t="str">
        <f t="shared" si="29"/>
        <v/>
      </c>
      <c r="AR19" s="177" t="str">
        <f t="shared" si="29"/>
        <v/>
      </c>
      <c r="AS19" s="177" t="str">
        <f t="shared" si="29"/>
        <v/>
      </c>
      <c r="AT19" s="177" t="str">
        <f t="shared" si="29"/>
        <v/>
      </c>
      <c r="AU19" s="177" t="str">
        <f t="shared" si="29"/>
        <v/>
      </c>
      <c r="AV19" s="177" t="str">
        <f t="shared" si="29"/>
        <v/>
      </c>
      <c r="AW19" s="177" t="str">
        <f t="shared" si="29"/>
        <v/>
      </c>
      <c r="AX19" s="177" t="str">
        <f t="shared" si="29"/>
        <v/>
      </c>
      <c r="AY19" s="177" t="str">
        <f t="shared" si="29"/>
        <v/>
      </c>
      <c r="AZ19" s="177" t="str">
        <f t="shared" si="29"/>
        <v/>
      </c>
      <c r="BA19" s="177" t="str">
        <f t="shared" si="29"/>
        <v/>
      </c>
      <c r="BB19" s="177" t="str">
        <f t="shared" si="29"/>
        <v/>
      </c>
      <c r="BC19" s="177" t="str">
        <f t="shared" si="29"/>
        <v/>
      </c>
      <c r="BD19" s="177" t="str">
        <f t="shared" si="29"/>
        <v/>
      </c>
      <c r="BE19" s="177" t="str">
        <f t="shared" si="30"/>
        <v/>
      </c>
      <c r="BF19" s="177" t="str">
        <f t="shared" si="30"/>
        <v/>
      </c>
      <c r="BG19" s="177" t="str">
        <f t="shared" si="30"/>
        <v/>
      </c>
      <c r="BH19" s="177" t="str">
        <f t="shared" si="30"/>
        <v/>
      </c>
      <c r="BI19" s="177" t="str">
        <f t="shared" si="30"/>
        <v/>
      </c>
      <c r="BJ19" s="177" t="str">
        <f t="shared" si="30"/>
        <v/>
      </c>
      <c r="BK19" s="177" t="str">
        <f t="shared" si="30"/>
        <v/>
      </c>
      <c r="BL19" s="177" t="str">
        <f t="shared" si="30"/>
        <v/>
      </c>
      <c r="BM19" s="177" t="str">
        <f t="shared" si="30"/>
        <v/>
      </c>
      <c r="BN19" s="177" t="str">
        <f t="shared" si="30"/>
        <v/>
      </c>
      <c r="BO19" s="177" t="str">
        <f t="shared" si="30"/>
        <v/>
      </c>
      <c r="BP19" s="177" t="str">
        <f t="shared" si="30"/>
        <v/>
      </c>
      <c r="BQ19" s="177" t="str">
        <f t="shared" si="30"/>
        <v/>
      </c>
      <c r="BR19" s="177" t="str">
        <f t="shared" si="30"/>
        <v/>
      </c>
      <c r="BS19" s="177" t="str">
        <f t="shared" si="30"/>
        <v/>
      </c>
      <c r="BT19" s="177" t="str">
        <f t="shared" si="30"/>
        <v/>
      </c>
      <c r="BU19" s="177" t="str">
        <f t="shared" si="31"/>
        <v/>
      </c>
      <c r="BV19" s="177" t="str">
        <f t="shared" si="31"/>
        <v/>
      </c>
      <c r="BW19" s="177" t="str">
        <f t="shared" si="31"/>
        <v/>
      </c>
      <c r="BX19" s="177" t="str">
        <f t="shared" si="31"/>
        <v/>
      </c>
      <c r="BY19" s="177" t="str">
        <f t="shared" si="31"/>
        <v/>
      </c>
      <c r="BZ19" s="177" t="str">
        <f t="shared" si="31"/>
        <v/>
      </c>
      <c r="CA19" s="177" t="str">
        <f t="shared" si="31"/>
        <v/>
      </c>
      <c r="CB19" s="177" t="str">
        <f t="shared" si="31"/>
        <v/>
      </c>
      <c r="CC19" s="177" t="str">
        <f t="shared" si="31"/>
        <v/>
      </c>
      <c r="CD19" s="177" t="str">
        <f t="shared" si="31"/>
        <v/>
      </c>
      <c r="CE19" s="177" t="str">
        <f t="shared" si="31"/>
        <v/>
      </c>
      <c r="CF19" s="177" t="str">
        <f t="shared" si="31"/>
        <v/>
      </c>
      <c r="CG19" s="177" t="str">
        <f t="shared" si="31"/>
        <v/>
      </c>
      <c r="CH19" s="177" t="str">
        <f t="shared" si="31"/>
        <v/>
      </c>
      <c r="CI19" s="177" t="str">
        <f t="shared" si="31"/>
        <v/>
      </c>
      <c r="CJ19" s="177" t="str">
        <f t="shared" si="31"/>
        <v/>
      </c>
      <c r="CK19" s="177" t="str">
        <f t="shared" si="32"/>
        <v/>
      </c>
      <c r="CL19" s="177" t="str">
        <f t="shared" si="32"/>
        <v/>
      </c>
      <c r="CM19" s="177" t="str">
        <f t="shared" si="32"/>
        <v/>
      </c>
      <c r="CN19" s="177" t="str">
        <f t="shared" si="32"/>
        <v/>
      </c>
      <c r="CO19" s="177" t="str">
        <f t="shared" si="32"/>
        <v/>
      </c>
      <c r="CP19" s="177" t="str">
        <f t="shared" si="32"/>
        <v/>
      </c>
      <c r="CQ19" s="177" t="str">
        <f t="shared" si="32"/>
        <v/>
      </c>
      <c r="CR19" s="177" t="str">
        <f t="shared" si="32"/>
        <v/>
      </c>
      <c r="CS19" s="177" t="str">
        <f t="shared" si="32"/>
        <v/>
      </c>
      <c r="CT19" s="177" t="str">
        <f t="shared" si="32"/>
        <v/>
      </c>
      <c r="CU19" s="177" t="str">
        <f t="shared" si="32"/>
        <v/>
      </c>
      <c r="CV19" s="177" t="str">
        <f t="shared" si="32"/>
        <v/>
      </c>
      <c r="CW19" s="177" t="str">
        <f t="shared" si="32"/>
        <v/>
      </c>
      <c r="CX19" s="177" t="str">
        <f t="shared" si="32"/>
        <v/>
      </c>
      <c r="CY19" s="177" t="str">
        <f t="shared" si="32"/>
        <v/>
      </c>
      <c r="CZ19" s="177" t="str">
        <f t="shared" si="32"/>
        <v/>
      </c>
      <c r="DA19" s="177" t="str">
        <f t="shared" si="24"/>
        <v/>
      </c>
      <c r="DB19" s="177" t="str">
        <f t="shared" si="24"/>
        <v/>
      </c>
      <c r="DC19" s="177" t="str">
        <f t="shared" si="24"/>
        <v/>
      </c>
      <c r="DD19" s="177" t="str">
        <f t="shared" si="24"/>
        <v/>
      </c>
      <c r="DE19" s="177" t="str">
        <f t="shared" si="24"/>
        <v/>
      </c>
      <c r="DF19" s="177" t="str">
        <f t="shared" si="24"/>
        <v/>
      </c>
      <c r="DG19" s="177" t="str">
        <f t="shared" si="24"/>
        <v/>
      </c>
      <c r="DH19" s="177" t="str">
        <f t="shared" si="24"/>
        <v/>
      </c>
      <c r="DI19" s="177" t="str">
        <f t="shared" si="24"/>
        <v/>
      </c>
      <c r="DJ19" s="177" t="str">
        <f t="shared" si="24"/>
        <v/>
      </c>
      <c r="DK19" s="177" t="str">
        <f t="shared" si="24"/>
        <v/>
      </c>
      <c r="DL19" s="177" t="str">
        <f t="shared" si="24"/>
        <v/>
      </c>
      <c r="DM19" s="177" t="str">
        <f t="shared" si="24"/>
        <v/>
      </c>
      <c r="DN19" s="177" t="str">
        <f t="shared" si="24"/>
        <v/>
      </c>
      <c r="DO19" s="177" t="str">
        <f t="shared" si="24"/>
        <v/>
      </c>
      <c r="DP19" s="177" t="str">
        <f t="shared" si="44"/>
        <v/>
      </c>
      <c r="DQ19" s="177" t="str">
        <f t="shared" si="44"/>
        <v/>
      </c>
      <c r="DR19" s="177" t="str">
        <f t="shared" si="44"/>
        <v/>
      </c>
      <c r="DS19" s="177" t="str">
        <f t="shared" si="44"/>
        <v/>
      </c>
      <c r="DT19" s="177" t="str">
        <f t="shared" si="44"/>
        <v/>
      </c>
      <c r="DU19" s="177" t="str">
        <f t="shared" si="44"/>
        <v/>
      </c>
      <c r="DV19" s="177" t="str">
        <f t="shared" si="44"/>
        <v/>
      </c>
      <c r="DW19" s="177" t="str">
        <f t="shared" si="44"/>
        <v/>
      </c>
      <c r="DX19" s="177" t="str">
        <f t="shared" si="44"/>
        <v/>
      </c>
      <c r="DY19" s="177" t="str">
        <f t="shared" si="44"/>
        <v/>
      </c>
      <c r="DZ19" s="177" t="str">
        <f t="shared" si="44"/>
        <v/>
      </c>
      <c r="EA19" s="177" t="str">
        <f t="shared" si="44"/>
        <v/>
      </c>
      <c r="EB19" s="177" t="str">
        <f t="shared" si="44"/>
        <v/>
      </c>
      <c r="EC19" s="177" t="str">
        <f t="shared" si="44"/>
        <v/>
      </c>
      <c r="ED19" s="177" t="str">
        <f t="shared" si="44"/>
        <v/>
      </c>
      <c r="EE19" s="177" t="str">
        <f t="shared" si="44"/>
        <v/>
      </c>
      <c r="EF19" s="177" t="str">
        <f t="shared" si="33"/>
        <v/>
      </c>
      <c r="EG19" s="177" t="str">
        <f t="shared" si="33"/>
        <v/>
      </c>
      <c r="EH19" s="177" t="str">
        <f t="shared" si="33"/>
        <v/>
      </c>
      <c r="EI19" s="177" t="str">
        <f t="shared" si="33"/>
        <v/>
      </c>
      <c r="EJ19" s="177" t="str">
        <f t="shared" si="33"/>
        <v/>
      </c>
      <c r="EK19" s="177" t="str">
        <f t="shared" si="33"/>
        <v/>
      </c>
      <c r="EL19" s="177" t="str">
        <f t="shared" si="33"/>
        <v/>
      </c>
      <c r="EM19" s="177" t="str">
        <f t="shared" si="33"/>
        <v/>
      </c>
      <c r="EN19" s="177" t="str">
        <f t="shared" si="33"/>
        <v/>
      </c>
      <c r="EO19" s="177" t="str">
        <f t="shared" si="33"/>
        <v/>
      </c>
      <c r="EP19" s="177" t="str">
        <f t="shared" si="33"/>
        <v/>
      </c>
      <c r="EQ19" s="177" t="str">
        <f t="shared" si="33"/>
        <v/>
      </c>
      <c r="ER19" s="177" t="str">
        <f t="shared" si="33"/>
        <v/>
      </c>
      <c r="ES19" s="177" t="str">
        <f t="shared" si="33"/>
        <v/>
      </c>
      <c r="ET19" s="177" t="str">
        <f t="shared" si="34"/>
        <v/>
      </c>
      <c r="EU19" s="177" t="str">
        <f t="shared" si="34"/>
        <v/>
      </c>
      <c r="EV19" s="177" t="str">
        <f t="shared" si="34"/>
        <v/>
      </c>
      <c r="EW19" s="177" t="str">
        <f t="shared" si="34"/>
        <v/>
      </c>
      <c r="EX19" s="177" t="str">
        <f t="shared" si="34"/>
        <v/>
      </c>
      <c r="EY19" s="177" t="str">
        <f t="shared" si="34"/>
        <v/>
      </c>
      <c r="EZ19" s="177" t="str">
        <f t="shared" si="34"/>
        <v/>
      </c>
      <c r="FA19" s="177" t="str">
        <f t="shared" si="34"/>
        <v/>
      </c>
      <c r="FB19" s="177" t="str">
        <f t="shared" si="34"/>
        <v/>
      </c>
      <c r="FC19" s="177" t="str">
        <f t="shared" si="34"/>
        <v/>
      </c>
      <c r="FD19" s="177" t="str">
        <f t="shared" si="34"/>
        <v/>
      </c>
      <c r="FE19" s="177" t="str">
        <f t="shared" si="34"/>
        <v/>
      </c>
      <c r="FF19" s="177" t="str">
        <f t="shared" si="34"/>
        <v/>
      </c>
      <c r="FG19" s="177" t="str">
        <f t="shared" si="34"/>
        <v/>
      </c>
      <c r="FH19" s="177" t="str">
        <f t="shared" si="34"/>
        <v/>
      </c>
      <c r="FI19" s="177" t="str">
        <f t="shared" si="34"/>
        <v/>
      </c>
      <c r="FJ19" s="177" t="str">
        <f t="shared" si="35"/>
        <v/>
      </c>
      <c r="FK19" s="177" t="str">
        <f t="shared" si="35"/>
        <v/>
      </c>
      <c r="FL19" s="177" t="str">
        <f t="shared" si="35"/>
        <v/>
      </c>
      <c r="FM19" s="177" t="str">
        <f t="shared" si="35"/>
        <v/>
      </c>
      <c r="FN19" s="177" t="str">
        <f t="shared" si="35"/>
        <v/>
      </c>
      <c r="FO19" s="177" t="str">
        <f t="shared" si="35"/>
        <v/>
      </c>
      <c r="FP19" s="177" t="str">
        <f t="shared" si="35"/>
        <v/>
      </c>
      <c r="FQ19" s="177" t="str">
        <f t="shared" si="35"/>
        <v/>
      </c>
      <c r="FR19" s="177" t="str">
        <f t="shared" si="35"/>
        <v/>
      </c>
      <c r="FS19" s="177" t="str">
        <f t="shared" si="35"/>
        <v/>
      </c>
      <c r="FT19" s="177" t="str">
        <f t="shared" si="35"/>
        <v/>
      </c>
      <c r="FU19" s="177" t="str">
        <f t="shared" si="35"/>
        <v/>
      </c>
      <c r="FV19" s="177" t="str">
        <f t="shared" si="35"/>
        <v/>
      </c>
      <c r="FW19" s="177" t="str">
        <f t="shared" si="35"/>
        <v/>
      </c>
      <c r="FX19" s="177" t="str">
        <f t="shared" si="35"/>
        <v/>
      </c>
      <c r="FY19" s="177" t="str">
        <f t="shared" si="35"/>
        <v/>
      </c>
      <c r="FZ19" s="177" t="str">
        <f t="shared" si="36"/>
        <v/>
      </c>
      <c r="GA19" s="177" t="str">
        <f t="shared" si="36"/>
        <v/>
      </c>
      <c r="GB19" s="177" t="str">
        <f t="shared" si="36"/>
        <v/>
      </c>
      <c r="GC19" s="177" t="str">
        <f t="shared" si="36"/>
        <v/>
      </c>
      <c r="GD19" s="177" t="str">
        <f t="shared" si="36"/>
        <v/>
      </c>
      <c r="GE19" s="177" t="str">
        <f t="shared" si="36"/>
        <v/>
      </c>
      <c r="GF19" s="177" t="str">
        <f t="shared" si="36"/>
        <v/>
      </c>
      <c r="GG19" s="177" t="str">
        <f t="shared" si="36"/>
        <v/>
      </c>
      <c r="GH19" s="177" t="str">
        <f t="shared" si="36"/>
        <v/>
      </c>
      <c r="GI19" s="177" t="str">
        <f t="shared" si="36"/>
        <v/>
      </c>
      <c r="GJ19" s="177" t="str">
        <f t="shared" si="36"/>
        <v/>
      </c>
      <c r="GK19" s="177" t="str">
        <f t="shared" si="36"/>
        <v/>
      </c>
      <c r="GL19" s="177" t="str">
        <f t="shared" si="36"/>
        <v/>
      </c>
      <c r="GM19" s="177" t="str">
        <f t="shared" si="36"/>
        <v/>
      </c>
      <c r="GN19" s="177" t="str">
        <f t="shared" si="36"/>
        <v/>
      </c>
      <c r="GO19" s="177" t="str">
        <f t="shared" si="36"/>
        <v/>
      </c>
      <c r="GP19" s="177" t="str">
        <f t="shared" si="37"/>
        <v/>
      </c>
      <c r="GQ19" s="177" t="str">
        <f t="shared" si="37"/>
        <v/>
      </c>
      <c r="GR19" s="177" t="str">
        <f t="shared" si="37"/>
        <v/>
      </c>
      <c r="GS19" s="177" t="str">
        <f t="shared" si="37"/>
        <v/>
      </c>
      <c r="GT19" s="177" t="str">
        <f t="shared" si="37"/>
        <v/>
      </c>
      <c r="GU19" s="177" t="str">
        <f t="shared" si="37"/>
        <v/>
      </c>
      <c r="GV19" s="177" t="str">
        <f t="shared" si="37"/>
        <v/>
      </c>
      <c r="GW19" s="177" t="str">
        <f t="shared" si="37"/>
        <v/>
      </c>
      <c r="GX19" s="177" t="str">
        <f t="shared" si="37"/>
        <v/>
      </c>
      <c r="GY19" s="177" t="str">
        <f t="shared" si="37"/>
        <v/>
      </c>
      <c r="GZ19" s="177" t="str">
        <f t="shared" si="37"/>
        <v/>
      </c>
      <c r="HA19" s="177" t="str">
        <f t="shared" si="37"/>
        <v/>
      </c>
      <c r="HB19" s="177" t="str">
        <f t="shared" si="37"/>
        <v/>
      </c>
      <c r="HC19" s="177" t="str">
        <f t="shared" si="37"/>
        <v/>
      </c>
      <c r="HD19" s="177" t="str">
        <f t="shared" si="37"/>
        <v/>
      </c>
      <c r="HE19" s="177" t="str">
        <f t="shared" si="37"/>
        <v/>
      </c>
      <c r="HF19" s="177" t="str">
        <f t="shared" si="38"/>
        <v/>
      </c>
      <c r="HG19" s="177" t="str">
        <f t="shared" si="38"/>
        <v/>
      </c>
      <c r="HH19" s="177" t="str">
        <f t="shared" si="38"/>
        <v/>
      </c>
      <c r="HI19" s="177" t="str">
        <f t="shared" si="38"/>
        <v/>
      </c>
      <c r="HJ19" s="177" t="str">
        <f t="shared" si="38"/>
        <v/>
      </c>
      <c r="HK19" s="177" t="str">
        <f t="shared" si="38"/>
        <v/>
      </c>
      <c r="HL19" s="177" t="str">
        <f t="shared" si="38"/>
        <v/>
      </c>
      <c r="HM19" s="177" t="str">
        <f t="shared" si="38"/>
        <v/>
      </c>
      <c r="HN19" s="177" t="str">
        <f t="shared" si="38"/>
        <v/>
      </c>
      <c r="HO19" s="177" t="str">
        <f t="shared" si="38"/>
        <v/>
      </c>
      <c r="HP19" s="177" t="str">
        <f t="shared" si="38"/>
        <v/>
      </c>
      <c r="HQ19" s="177" t="str">
        <f t="shared" si="38"/>
        <v/>
      </c>
      <c r="HR19" s="177" t="str">
        <f t="shared" si="38"/>
        <v/>
      </c>
      <c r="HS19" s="177" t="str">
        <f t="shared" si="38"/>
        <v/>
      </c>
      <c r="HT19" s="177" t="str">
        <f t="shared" si="38"/>
        <v/>
      </c>
      <c r="HU19" s="177" t="str">
        <f t="shared" si="38"/>
        <v/>
      </c>
      <c r="HV19" s="177" t="str">
        <f t="shared" si="39"/>
        <v/>
      </c>
      <c r="HW19" s="177" t="str">
        <f t="shared" si="39"/>
        <v/>
      </c>
      <c r="HX19" s="177" t="str">
        <f t="shared" si="39"/>
        <v/>
      </c>
      <c r="HY19" s="177" t="str">
        <f t="shared" si="39"/>
        <v/>
      </c>
      <c r="HZ19" s="177" t="str">
        <f t="shared" si="39"/>
        <v/>
      </c>
      <c r="IA19" s="177" t="str">
        <f t="shared" si="39"/>
        <v/>
      </c>
      <c r="IB19" s="177" t="str">
        <f t="shared" si="39"/>
        <v/>
      </c>
      <c r="IC19" s="177" t="str">
        <f t="shared" si="39"/>
        <v/>
      </c>
      <c r="ID19" s="177" t="str">
        <f t="shared" si="39"/>
        <v/>
      </c>
      <c r="IE19" s="192" t="str">
        <f t="shared" si="23"/>
        <v/>
      </c>
      <c r="IF19" s="193" t="e">
        <f t="shared" si="10"/>
        <v>#N/A</v>
      </c>
      <c r="IG19" s="193" t="e">
        <f t="shared" si="49"/>
        <v>#N/A</v>
      </c>
      <c r="IH19" s="193" t="e">
        <f t="shared" si="49"/>
        <v>#N/A</v>
      </c>
      <c r="II19" s="193" t="e">
        <f t="shared" si="49"/>
        <v>#N/A</v>
      </c>
      <c r="IJ19" s="193" t="e">
        <f t="shared" si="56"/>
        <v>#N/A</v>
      </c>
      <c r="IK19" s="193" t="e">
        <f t="shared" si="56"/>
        <v>#N/A</v>
      </c>
      <c r="IL19" s="193" t="e">
        <f t="shared" si="56"/>
        <v>#N/A</v>
      </c>
      <c r="IM19" s="193" t="e">
        <f t="shared" si="56"/>
        <v>#N/A</v>
      </c>
      <c r="IN19" s="193" t="e">
        <f t="shared" si="56"/>
        <v>#N/A</v>
      </c>
      <c r="IO19" s="193" t="e">
        <f t="shared" si="56"/>
        <v>#N/A</v>
      </c>
      <c r="IP19" s="193" t="e">
        <f t="shared" si="56"/>
        <v>#N/A</v>
      </c>
      <c r="IQ19" s="193" t="e">
        <f t="shared" si="56"/>
        <v>#N/A</v>
      </c>
      <c r="IR19" s="193" t="e">
        <f t="shared" si="56"/>
        <v>#N/A</v>
      </c>
      <c r="IS19" s="193" t="e">
        <f t="shared" si="56"/>
        <v>#N/A</v>
      </c>
      <c r="IT19" s="193" t="e">
        <f t="shared" si="56"/>
        <v>#N/A</v>
      </c>
      <c r="IU19" s="193" t="e">
        <f t="shared" si="56"/>
        <v>#N/A</v>
      </c>
      <c r="IV19" s="193" t="e">
        <f t="shared" si="56"/>
        <v>#N/A</v>
      </c>
      <c r="IW19" s="193" t="e">
        <f t="shared" si="56"/>
        <v>#N/A</v>
      </c>
      <c r="IX19" s="193" t="e">
        <f t="shared" si="56"/>
        <v>#N/A</v>
      </c>
      <c r="IY19" s="193" t="e">
        <f t="shared" si="52"/>
        <v>#N/A</v>
      </c>
      <c r="IZ19" s="193" t="e">
        <f t="shared" si="52"/>
        <v>#N/A</v>
      </c>
      <c r="JA19" s="193" t="e">
        <f t="shared" si="52"/>
        <v>#N/A</v>
      </c>
      <c r="JB19" s="193" t="e">
        <f t="shared" si="52"/>
        <v>#N/A</v>
      </c>
      <c r="JC19" s="193" t="e">
        <f t="shared" si="52"/>
        <v>#N/A</v>
      </c>
      <c r="JD19" s="193" t="e">
        <f t="shared" si="52"/>
        <v>#N/A</v>
      </c>
      <c r="JE19" s="193" t="e">
        <f t="shared" si="52"/>
        <v>#N/A</v>
      </c>
      <c r="JF19" s="193" t="e">
        <f t="shared" si="52"/>
        <v>#N/A</v>
      </c>
      <c r="JG19" s="193" t="e">
        <f t="shared" si="52"/>
        <v>#N/A</v>
      </c>
      <c r="JH19" s="193" t="e">
        <f t="shared" si="52"/>
        <v>#N/A</v>
      </c>
      <c r="JI19" s="193" t="e">
        <f t="shared" si="52"/>
        <v>#N/A</v>
      </c>
      <c r="JJ19" s="193" t="e">
        <f t="shared" si="52"/>
        <v>#N/A</v>
      </c>
      <c r="JK19" s="193" t="e">
        <f t="shared" si="52"/>
        <v>#N/A</v>
      </c>
      <c r="JL19" s="193" t="e">
        <f t="shared" si="52"/>
        <v>#N/A</v>
      </c>
      <c r="JM19" s="193" t="e">
        <f t="shared" si="52"/>
        <v>#N/A</v>
      </c>
      <c r="JN19" s="193" t="e">
        <f t="shared" si="52"/>
        <v>#N/A</v>
      </c>
      <c r="JO19" s="193" t="e">
        <f t="shared" si="52"/>
        <v>#N/A</v>
      </c>
      <c r="JP19" s="193" t="e">
        <f t="shared" si="52"/>
        <v>#N/A</v>
      </c>
      <c r="JQ19" s="193" t="e">
        <f t="shared" si="52"/>
        <v>#N/A</v>
      </c>
      <c r="JR19" s="193" t="e">
        <f t="shared" si="52"/>
        <v>#N/A</v>
      </c>
      <c r="JS19" s="193" t="e">
        <f t="shared" si="52"/>
        <v>#N/A</v>
      </c>
      <c r="JT19" s="193" t="e">
        <f t="shared" si="52"/>
        <v>#N/A</v>
      </c>
      <c r="JU19" s="193" t="e">
        <f t="shared" si="52"/>
        <v>#N/A</v>
      </c>
      <c r="JV19" s="193" t="e">
        <f t="shared" si="52"/>
        <v>#N/A</v>
      </c>
      <c r="JW19" s="193" t="e">
        <f t="shared" si="52"/>
        <v>#N/A</v>
      </c>
      <c r="JX19" s="193" t="e">
        <f t="shared" si="52"/>
        <v>#N/A</v>
      </c>
      <c r="JY19" s="193" t="e">
        <f t="shared" si="52"/>
        <v>#N/A</v>
      </c>
      <c r="JZ19" s="193" t="e">
        <f t="shared" si="52"/>
        <v>#N/A</v>
      </c>
      <c r="KA19" s="193" t="e">
        <f t="shared" si="52"/>
        <v>#N/A</v>
      </c>
      <c r="KB19" s="193" t="e">
        <f t="shared" si="52"/>
        <v>#N/A</v>
      </c>
      <c r="KC19" s="193" t="e">
        <f t="shared" si="52"/>
        <v>#N/A</v>
      </c>
      <c r="KD19" s="193" t="e">
        <f t="shared" si="52"/>
        <v>#N/A</v>
      </c>
      <c r="KE19" s="193" t="e">
        <f t="shared" si="52"/>
        <v>#N/A</v>
      </c>
      <c r="KF19" s="193" t="e">
        <f t="shared" si="52"/>
        <v>#N/A</v>
      </c>
      <c r="KG19" s="193" t="e">
        <f t="shared" si="52"/>
        <v>#N/A</v>
      </c>
      <c r="KH19" s="193" t="e">
        <f t="shared" si="52"/>
        <v>#N/A</v>
      </c>
      <c r="KI19" s="193" t="e">
        <f t="shared" si="52"/>
        <v>#N/A</v>
      </c>
      <c r="KJ19" s="193" t="e">
        <f t="shared" si="52"/>
        <v>#N/A</v>
      </c>
      <c r="KK19" s="193" t="e">
        <f t="shared" si="52"/>
        <v>#N/A</v>
      </c>
      <c r="KL19" s="193" t="e">
        <f t="shared" si="52"/>
        <v>#N/A</v>
      </c>
      <c r="KM19" s="193" t="e">
        <f t="shared" si="52"/>
        <v>#N/A</v>
      </c>
      <c r="KN19" s="193" t="e">
        <f t="shared" si="52"/>
        <v>#N/A</v>
      </c>
      <c r="KO19" s="193" t="e">
        <f t="shared" si="52"/>
        <v>#N/A</v>
      </c>
      <c r="KP19" s="193" t="e">
        <f t="shared" si="52"/>
        <v>#N/A</v>
      </c>
      <c r="KQ19" s="193" t="e">
        <f t="shared" si="52"/>
        <v>#N/A</v>
      </c>
      <c r="KR19" s="193" t="e">
        <f t="shared" si="26"/>
        <v>#N/A</v>
      </c>
      <c r="KS19" s="193" t="e">
        <f t="shared" si="50"/>
        <v>#N/A</v>
      </c>
      <c r="KT19" s="193" t="e">
        <f t="shared" si="50"/>
        <v>#N/A</v>
      </c>
      <c r="KU19" s="193" t="e">
        <f t="shared" si="50"/>
        <v>#N/A</v>
      </c>
      <c r="KV19" s="193" t="e">
        <f t="shared" si="57"/>
        <v>#N/A</v>
      </c>
      <c r="KW19" s="193" t="e">
        <f t="shared" si="57"/>
        <v>#N/A</v>
      </c>
      <c r="KX19" s="193" t="e">
        <f t="shared" si="57"/>
        <v>#N/A</v>
      </c>
      <c r="KY19" s="193" t="e">
        <f t="shared" si="57"/>
        <v>#N/A</v>
      </c>
      <c r="KZ19" s="193" t="e">
        <f t="shared" si="57"/>
        <v>#N/A</v>
      </c>
      <c r="LA19" s="193" t="e">
        <f t="shared" si="57"/>
        <v>#N/A</v>
      </c>
      <c r="LB19" s="193" t="e">
        <f t="shared" si="57"/>
        <v>#N/A</v>
      </c>
      <c r="LC19" s="193" t="e">
        <f t="shared" si="57"/>
        <v>#N/A</v>
      </c>
      <c r="LD19" s="193" t="e">
        <f t="shared" si="57"/>
        <v>#N/A</v>
      </c>
      <c r="LE19" s="193" t="e">
        <f t="shared" si="57"/>
        <v>#N/A</v>
      </c>
      <c r="LF19" s="193" t="e">
        <f t="shared" si="57"/>
        <v>#N/A</v>
      </c>
      <c r="LG19" s="193" t="e">
        <f t="shared" si="57"/>
        <v>#N/A</v>
      </c>
      <c r="LH19" s="193" t="e">
        <f t="shared" si="57"/>
        <v>#N/A</v>
      </c>
      <c r="LI19" s="193" t="e">
        <f t="shared" si="57"/>
        <v>#N/A</v>
      </c>
      <c r="LJ19" s="193" t="e">
        <f t="shared" si="57"/>
        <v>#N/A</v>
      </c>
      <c r="LK19" s="193" t="e">
        <f t="shared" si="53"/>
        <v>#N/A</v>
      </c>
      <c r="LL19" s="193" t="e">
        <f t="shared" si="53"/>
        <v>#N/A</v>
      </c>
      <c r="LM19" s="193" t="e">
        <f t="shared" si="53"/>
        <v>#N/A</v>
      </c>
      <c r="LN19" s="193" t="e">
        <f t="shared" si="53"/>
        <v>#N/A</v>
      </c>
      <c r="LO19" s="193" t="e">
        <f t="shared" si="53"/>
        <v>#N/A</v>
      </c>
      <c r="LP19" s="193" t="e">
        <f t="shared" si="53"/>
        <v>#N/A</v>
      </c>
      <c r="LQ19" s="193" t="e">
        <f t="shared" si="53"/>
        <v>#N/A</v>
      </c>
      <c r="LR19" s="193" t="e">
        <f t="shared" si="53"/>
        <v>#N/A</v>
      </c>
      <c r="LS19" s="193" t="e">
        <f t="shared" si="53"/>
        <v>#N/A</v>
      </c>
      <c r="LT19" s="193" t="e">
        <f t="shared" si="53"/>
        <v>#N/A</v>
      </c>
      <c r="LU19" s="193" t="e">
        <f t="shared" si="53"/>
        <v>#N/A</v>
      </c>
      <c r="LV19" s="193" t="e">
        <f t="shared" si="53"/>
        <v>#N/A</v>
      </c>
      <c r="LW19" s="193" t="e">
        <f t="shared" si="53"/>
        <v>#N/A</v>
      </c>
      <c r="LX19" s="193" t="e">
        <f t="shared" si="53"/>
        <v>#N/A</v>
      </c>
      <c r="LY19" s="193" t="e">
        <f t="shared" si="53"/>
        <v>#N/A</v>
      </c>
      <c r="LZ19" s="193" t="e">
        <f t="shared" si="53"/>
        <v>#N/A</v>
      </c>
      <c r="MA19" s="193" t="e">
        <f t="shared" si="53"/>
        <v>#N/A</v>
      </c>
      <c r="MB19" s="193" t="e">
        <f t="shared" si="53"/>
        <v>#N/A</v>
      </c>
      <c r="MC19" s="193" t="e">
        <f t="shared" si="53"/>
        <v>#N/A</v>
      </c>
      <c r="MD19" s="193" t="e">
        <f t="shared" si="53"/>
        <v>#N/A</v>
      </c>
      <c r="ME19" s="193" t="e">
        <f t="shared" si="53"/>
        <v>#N/A</v>
      </c>
      <c r="MF19" s="193" t="e">
        <f t="shared" si="53"/>
        <v>#N/A</v>
      </c>
      <c r="MG19" s="193" t="e">
        <f t="shared" si="53"/>
        <v>#N/A</v>
      </c>
      <c r="MH19" s="193" t="e">
        <f t="shared" si="53"/>
        <v>#N/A</v>
      </c>
      <c r="MI19" s="193" t="e">
        <f t="shared" si="53"/>
        <v>#N/A</v>
      </c>
      <c r="MJ19" s="193" t="e">
        <f t="shared" si="53"/>
        <v>#N/A</v>
      </c>
      <c r="MK19" s="193" t="e">
        <f t="shared" si="53"/>
        <v>#N/A</v>
      </c>
      <c r="ML19" s="193" t="e">
        <f t="shared" si="53"/>
        <v>#N/A</v>
      </c>
      <c r="MM19" s="193" t="e">
        <f t="shared" si="53"/>
        <v>#N/A</v>
      </c>
      <c r="MN19" s="193" t="e">
        <f t="shared" si="53"/>
        <v>#N/A</v>
      </c>
      <c r="MO19" s="193" t="e">
        <f t="shared" si="53"/>
        <v>#N/A</v>
      </c>
      <c r="MP19" s="193" t="e">
        <f t="shared" si="53"/>
        <v>#N/A</v>
      </c>
      <c r="MQ19" s="193" t="e">
        <f t="shared" si="53"/>
        <v>#N/A</v>
      </c>
      <c r="MR19" s="193" t="e">
        <f t="shared" si="53"/>
        <v>#N/A</v>
      </c>
      <c r="MS19" s="193" t="e">
        <f t="shared" si="53"/>
        <v>#N/A</v>
      </c>
      <c r="MT19" s="193" t="e">
        <f t="shared" si="53"/>
        <v>#N/A</v>
      </c>
      <c r="MU19" s="193" t="e">
        <f t="shared" si="53"/>
        <v>#N/A</v>
      </c>
      <c r="MV19" s="193" t="e">
        <f t="shared" si="53"/>
        <v>#N/A</v>
      </c>
      <c r="MW19" s="193" t="e">
        <f t="shared" si="53"/>
        <v>#N/A</v>
      </c>
      <c r="MX19" s="193" t="e">
        <f t="shared" si="53"/>
        <v>#N/A</v>
      </c>
      <c r="MY19" s="193" t="e">
        <f t="shared" si="53"/>
        <v>#N/A</v>
      </c>
      <c r="MZ19" s="193" t="e">
        <f t="shared" si="53"/>
        <v>#N/A</v>
      </c>
      <c r="NA19" s="193" t="e">
        <f t="shared" si="53"/>
        <v>#N/A</v>
      </c>
      <c r="NB19" s="193" t="e">
        <f t="shared" si="53"/>
        <v>#N/A</v>
      </c>
      <c r="NC19" s="193" t="e">
        <f t="shared" si="53"/>
        <v>#N/A</v>
      </c>
      <c r="ND19" s="193" t="e">
        <f t="shared" si="27"/>
        <v>#N/A</v>
      </c>
      <c r="NE19" s="193" t="e">
        <f t="shared" si="51"/>
        <v>#N/A</v>
      </c>
      <c r="NF19" s="193" t="e">
        <f t="shared" si="51"/>
        <v>#N/A</v>
      </c>
      <c r="NG19" s="193" t="e">
        <f t="shared" si="51"/>
        <v>#N/A</v>
      </c>
      <c r="NH19" s="193" t="e">
        <f t="shared" si="58"/>
        <v>#N/A</v>
      </c>
      <c r="NI19" s="193" t="e">
        <f t="shared" si="58"/>
        <v>#N/A</v>
      </c>
      <c r="NJ19" s="193" t="e">
        <f t="shared" si="58"/>
        <v>#N/A</v>
      </c>
      <c r="NK19" s="193" t="e">
        <f t="shared" si="58"/>
        <v>#N/A</v>
      </c>
      <c r="NL19" s="193" t="e">
        <f t="shared" si="58"/>
        <v>#N/A</v>
      </c>
      <c r="NM19" s="193" t="e">
        <f t="shared" si="58"/>
        <v>#N/A</v>
      </c>
      <c r="NN19" s="193" t="e">
        <f t="shared" si="58"/>
        <v>#N/A</v>
      </c>
      <c r="NO19" s="193" t="e">
        <f t="shared" si="58"/>
        <v>#N/A</v>
      </c>
      <c r="NP19" s="193" t="e">
        <f t="shared" si="58"/>
        <v>#N/A</v>
      </c>
      <c r="NQ19" s="193" t="e">
        <f t="shared" si="58"/>
        <v>#N/A</v>
      </c>
      <c r="NR19" s="193" t="e">
        <f t="shared" si="58"/>
        <v>#N/A</v>
      </c>
      <c r="NS19" s="193" t="e">
        <f t="shared" si="58"/>
        <v>#N/A</v>
      </c>
      <c r="NT19" s="193" t="e">
        <f t="shared" si="58"/>
        <v>#N/A</v>
      </c>
      <c r="NU19" s="193" t="e">
        <f t="shared" si="58"/>
        <v>#N/A</v>
      </c>
      <c r="NV19" s="193" t="e">
        <f t="shared" si="58"/>
        <v>#N/A</v>
      </c>
      <c r="NW19" s="193" t="e">
        <f t="shared" si="54"/>
        <v>#N/A</v>
      </c>
      <c r="NX19" s="193" t="e">
        <f t="shared" si="54"/>
        <v>#N/A</v>
      </c>
      <c r="NY19" s="193" t="e">
        <f t="shared" si="54"/>
        <v>#N/A</v>
      </c>
      <c r="NZ19" s="193" t="e">
        <f t="shared" si="54"/>
        <v>#N/A</v>
      </c>
      <c r="OA19" s="193" t="e">
        <f t="shared" si="54"/>
        <v>#N/A</v>
      </c>
      <c r="OB19" s="193" t="e">
        <f t="shared" si="54"/>
        <v>#N/A</v>
      </c>
      <c r="OC19" s="193" t="e">
        <f t="shared" si="54"/>
        <v>#N/A</v>
      </c>
      <c r="OD19" s="193" t="e">
        <f t="shared" si="54"/>
        <v>#N/A</v>
      </c>
      <c r="OE19" s="193" t="e">
        <f t="shared" si="54"/>
        <v>#N/A</v>
      </c>
      <c r="OF19" s="193" t="e">
        <f t="shared" si="54"/>
        <v>#N/A</v>
      </c>
      <c r="OG19" s="193" t="e">
        <f t="shared" si="54"/>
        <v>#N/A</v>
      </c>
      <c r="OH19" s="193" t="e">
        <f t="shared" si="54"/>
        <v>#N/A</v>
      </c>
      <c r="OI19" s="193" t="e">
        <f t="shared" si="54"/>
        <v>#N/A</v>
      </c>
      <c r="OJ19" s="193" t="e">
        <f t="shared" si="54"/>
        <v>#N/A</v>
      </c>
      <c r="OK19" s="193" t="e">
        <f t="shared" si="54"/>
        <v>#N/A</v>
      </c>
      <c r="OL19" s="193" t="e">
        <f t="shared" si="54"/>
        <v>#N/A</v>
      </c>
      <c r="OM19" s="193" t="e">
        <f t="shared" si="54"/>
        <v>#N/A</v>
      </c>
      <c r="ON19" s="193" t="e">
        <f t="shared" si="54"/>
        <v>#N/A</v>
      </c>
      <c r="OO19" s="193" t="e">
        <f t="shared" si="54"/>
        <v>#N/A</v>
      </c>
      <c r="OP19" s="193" t="e">
        <f t="shared" si="54"/>
        <v>#N/A</v>
      </c>
      <c r="OQ19" s="193" t="e">
        <f t="shared" si="54"/>
        <v>#N/A</v>
      </c>
      <c r="OR19" s="193" t="e">
        <f t="shared" si="54"/>
        <v>#N/A</v>
      </c>
      <c r="OS19" s="193" t="e">
        <f t="shared" si="54"/>
        <v>#N/A</v>
      </c>
      <c r="OT19" s="193" t="e">
        <f t="shared" si="54"/>
        <v>#N/A</v>
      </c>
      <c r="OU19" s="193" t="e">
        <f t="shared" si="54"/>
        <v>#N/A</v>
      </c>
      <c r="OV19" s="193" t="e">
        <f t="shared" si="54"/>
        <v>#N/A</v>
      </c>
      <c r="OW19" s="193" t="e">
        <f t="shared" si="54"/>
        <v>#N/A</v>
      </c>
      <c r="OX19" s="193" t="e">
        <f t="shared" si="54"/>
        <v>#N/A</v>
      </c>
      <c r="OY19" s="193" t="e">
        <f t="shared" si="54"/>
        <v>#N/A</v>
      </c>
      <c r="OZ19" s="193" t="e">
        <f t="shared" si="54"/>
        <v>#N/A</v>
      </c>
      <c r="PA19" s="193" t="e">
        <f t="shared" si="54"/>
        <v>#N/A</v>
      </c>
      <c r="PB19" s="193" t="e">
        <f t="shared" si="54"/>
        <v>#N/A</v>
      </c>
      <c r="PC19" s="193" t="e">
        <f t="shared" si="54"/>
        <v>#N/A</v>
      </c>
      <c r="PD19" s="193" t="e">
        <f t="shared" si="54"/>
        <v>#N/A</v>
      </c>
      <c r="PE19" s="193" t="e">
        <f t="shared" si="54"/>
        <v>#N/A</v>
      </c>
      <c r="PF19" s="193" t="e">
        <f t="shared" si="54"/>
        <v>#N/A</v>
      </c>
      <c r="PG19" s="193" t="e">
        <f t="shared" si="54"/>
        <v>#N/A</v>
      </c>
      <c r="PH19" s="193" t="e">
        <f t="shared" si="54"/>
        <v>#N/A</v>
      </c>
      <c r="PI19" s="193" t="e">
        <f t="shared" si="54"/>
        <v>#N/A</v>
      </c>
      <c r="PJ19" s="193" t="e">
        <f t="shared" si="54"/>
        <v>#N/A</v>
      </c>
      <c r="PK19" s="193" t="e">
        <f t="shared" si="54"/>
        <v>#N/A</v>
      </c>
      <c r="PL19" s="193" t="e">
        <f t="shared" si="54"/>
        <v>#N/A</v>
      </c>
      <c r="PM19" s="193" t="e">
        <f t="shared" si="54"/>
        <v>#N/A</v>
      </c>
      <c r="PN19" s="193" t="e">
        <f t="shared" si="54"/>
        <v>#N/A</v>
      </c>
      <c r="PO19" s="193" t="e">
        <f t="shared" si="54"/>
        <v>#N/A</v>
      </c>
      <c r="PP19" s="193" t="e">
        <f t="shared" si="28"/>
        <v>#N/A</v>
      </c>
      <c r="PQ19" s="193" t="e">
        <f t="shared" si="14"/>
        <v>#N/A</v>
      </c>
      <c r="PR19" s="193" t="e">
        <f t="shared" si="14"/>
        <v>#N/A</v>
      </c>
      <c r="PS19" s="193" t="e">
        <f t="shared" si="14"/>
        <v>#N/A</v>
      </c>
      <c r="PT19" s="193" t="e">
        <f t="shared" si="14"/>
        <v>#N/A</v>
      </c>
      <c r="PU19" s="193" t="e">
        <f t="shared" si="14"/>
        <v>#N/A</v>
      </c>
      <c r="PV19" s="193" t="e">
        <f t="shared" si="14"/>
        <v>#N/A</v>
      </c>
      <c r="PW19" s="193" t="e">
        <f t="shared" si="14"/>
        <v>#N/A</v>
      </c>
      <c r="PX19" s="193" t="e">
        <f t="shared" si="14"/>
        <v>#N/A</v>
      </c>
    </row>
    <row r="20" spans="1:440" hidden="1" x14ac:dyDescent="0.45">
      <c r="A20" s="20">
        <v>17</v>
      </c>
      <c r="B20" s="134"/>
      <c r="C20" s="279"/>
      <c r="D20" s="280" t="str">
        <f t="shared" si="15"/>
        <v/>
      </c>
      <c r="E20" s="281"/>
      <c r="F20" s="280" t="str">
        <f t="shared" si="16"/>
        <v/>
      </c>
      <c r="G20" s="279"/>
      <c r="H20" s="135"/>
      <c r="I20" s="110" t="str">
        <f t="shared" si="17"/>
        <v/>
      </c>
      <c r="J20" s="21" t="str">
        <f t="shared" si="18"/>
        <v/>
      </c>
      <c r="K20" s="22" t="str">
        <f t="shared" si="19"/>
        <v/>
      </c>
      <c r="L20" s="23" t="str">
        <f>IF(J20="","",IF(OR($J20&lt;Skew!$B$3,$J20=Skew!$B$3),IF($J20&gt;Skew!$C$3,Skew!$A$3,IF($J20&gt;Skew!$C$4,Skew!$A$4,IF($J20&gt;Skew!$C$5,Skew!$A$5,IF($J20&gt;Skew!$C$6,Skew!$A$6,IF($J20&gt;Skew!$C$7,Skew!$A$7,IF($J20&gt;Skew!$C$8,Skew!$A$8,IF($J20&gt;Skew!$C$9,Skew!$A$9,IF($J20&gt;Skew!$C$10,Skew!$A$10,IF($J20&gt;Skew!$C$11,Skew!$A$11,IF($J20&gt;Skew!$C$12,Skew!$A$12,IF($J20&gt;Skew!$C$13,Skew!$A$13,IF($J20&gt;Skew!$C$14,Skew!$A$14,IF($J20&gt;Skew!$C$15,Skew!$A$15,IF($J20&gt;Skew!$C$16,Skew!$A$16,Skew!$A$17)
)))))))))))))))</f>
        <v/>
      </c>
      <c r="M20" s="22" t="str">
        <f>IF(J20="","",MATCH(L20,Skew!$A$3:$A$17,0))</f>
        <v/>
      </c>
      <c r="N20" s="22" t="str">
        <f t="shared" si="0"/>
        <v/>
      </c>
      <c r="O20" s="24"/>
      <c r="P20" s="22" t="str">
        <f>IF(OR(J20="",O20=""),"",MATCH(O20,Confidence!$A$3:$A$12,0))</f>
        <v/>
      </c>
      <c r="Q20" s="25" t="str">
        <f t="shared" si="1"/>
        <v/>
      </c>
      <c r="R20" s="25" t="str">
        <f t="shared" si="2"/>
        <v/>
      </c>
      <c r="S20" s="22"/>
      <c r="T20" s="102" t="str">
        <f t="shared" si="3"/>
        <v/>
      </c>
      <c r="U20" s="102" t="str">
        <f t="shared" si="4"/>
        <v/>
      </c>
      <c r="V20" s="37" t="str">
        <f t="shared" si="5"/>
        <v/>
      </c>
      <c r="W20" s="115"/>
      <c r="X20" s="204" t="str">
        <f>IF(AND(D20&gt;0,E20&gt;0,F20&gt;0,Q20&gt;0,R20&gt;0,W20&gt;0,NOT(O20="")),ABS(VLOOKUP($W$1,VLookups!$A$30:$B$31,2,FALSE)-_xlfn.BETA.DIST(W20,IF(K20="L",R20,Q20),IF(K20="L",Q20,R20),TRUE,D20,F20)),"")</f>
        <v/>
      </c>
      <c r="Y20" s="112" t="str">
        <f>IF(OR($Q20="",$R20=""),"",_xlfn.BETA.INV(ABS(VLOOKUP($W$1,VLookups!$A$30:$B$31,2,FALSE)-Y$3),IF($K20="L",$R20,$Q20),IF($K20="L",$Q20,$R20),$D20,$F20))</f>
        <v/>
      </c>
      <c r="Z20" s="113" t="str">
        <f>IF(OR($Q20="",$R20=""),"",_xlfn.BETA.INV(ABS(VLOOKUP($W$1,VLookups!$A$30:$B$31,2,FALSE)-Z$3),IF($K20="L",$R20,$Q20),IF($K20="L",$Q20,$R20),$D20,$F20))</f>
        <v/>
      </c>
      <c r="AA20" s="112" t="str">
        <f>IF(OR($Q20="",$R20=""),"",_xlfn.BETA.INV(ABS(VLOOKUP($W$1,VLookups!$A$30:$B$31,2,FALSE)-AA$3),IF($K20="L",$R20,$Q20),IF($K20="L",$Q20,$R20),$D20,$F20))</f>
        <v/>
      </c>
      <c r="AB20" s="113" t="str">
        <f>IF(OR($Q20="",$R20=""),"",_xlfn.BETA.INV(ABS(VLOOKUP($W$1,VLookups!$A$30:$B$31,2,FALSE)-AB$3),IF($K20="L",$R20,$Q20),IF($K20="L",$Q20,$R20),$D20,$F20))</f>
        <v/>
      </c>
      <c r="AC20" s="112" t="str">
        <f>IF(OR($Q20="",$R20=""),"",_xlfn.BETA.INV(ABS(VLOOKUP($W$1,VLookups!$A$30:$B$31,2,FALSE)-AC$3),IF($K20="L",$R20,$Q20),IF($K20="L",$Q20,$R20),$D20,$F20))</f>
        <v/>
      </c>
      <c r="AD20" s="113" t="str">
        <f>IF(OR($Q20="",$R20=""),"",_xlfn.BETA.INV(ABS(VLOOKUP($W$1,VLookups!$A$30:$B$31,2,FALSE)-AD$3),IF($K20="L",$R20,$Q20),IF($K20="L",$Q20,$R20),$D20,$F20))</f>
        <v/>
      </c>
      <c r="AE20" s="112" t="str">
        <f>IF(OR($Q20="",$R20=""),"",_xlfn.BETA.INV(ABS(VLOOKUP($W$1,VLookups!$A$30:$B$31,2,FALSE)-AE$3),IF($K20="L",$R20,$Q20),IF($K20="L",$Q20,$R20),$D20,$F20))</f>
        <v/>
      </c>
      <c r="AF20" s="113" t="str">
        <f>IF(OR($Q20="",$R20=""),"",_xlfn.BETA.INV(ABS(VLOOKUP($W$1,VLookups!$A$30:$B$31,2,FALSE)-AF$3),IF($K20="L",$R20,$Q20),IF($K20="L",$Q20,$R20),$D20,$F20))</f>
        <v/>
      </c>
      <c r="AG20" s="112" t="str">
        <f>IF(OR($Q20="",$R20=""),"",_xlfn.BETA.INV(ABS(VLOOKUP($W$1,VLookups!$A$30:$B$31,2,FALSE)-AG$3),IF($K20="L",$R20,$Q20),IF($K20="L",$Q20,$R20),$D20,$F20))</f>
        <v/>
      </c>
      <c r="AH20" s="113" t="str">
        <f>IF(OR($Q20="",$R20=""),"",_xlfn.BETA.INV(ABS(VLOOKUP($W$1,VLookups!$A$30:$B$31,2,FALSE)-AH$3),IF($K20="L",$R20,$Q20),IF($K20="L",$Q20,$R20),$D20,$F20))</f>
        <v/>
      </c>
      <c r="AI20" s="112" t="str">
        <f>IF(OR($Q20="",$R20=""),"",_xlfn.BETA.INV(ABS(VLOOKUP($W$1,VLookups!$A$30:$B$31,2,FALSE)-AI$3),IF($K20="L",$R20,$Q20),IF($K20="L",$Q20,$R20),$D20,$F20))</f>
        <v/>
      </c>
      <c r="AJ20" s="113" t="str">
        <f>IF(OR($Q20="",$R20=""),"",_xlfn.BETA.INV(ABS(VLOOKUP($W$1,VLookups!$A$30:$B$31,2,FALSE)-AJ$3),IF($K20="L",$R20,$Q20),IF($K20="L",$Q20,$R20),$D20,$F20))</f>
        <v/>
      </c>
      <c r="AK20" s="15"/>
      <c r="AL20" s="194" t="str">
        <f t="shared" si="20"/>
        <v/>
      </c>
      <c r="AM20" s="192" t="str">
        <f t="shared" si="21"/>
        <v/>
      </c>
      <c r="AN20" s="177" t="str">
        <f t="shared" si="55"/>
        <v/>
      </c>
      <c r="AO20" s="177" t="str">
        <f t="shared" si="29"/>
        <v/>
      </c>
      <c r="AP20" s="177" t="str">
        <f t="shared" si="29"/>
        <v/>
      </c>
      <c r="AQ20" s="177" t="str">
        <f t="shared" si="29"/>
        <v/>
      </c>
      <c r="AR20" s="177" t="str">
        <f t="shared" si="29"/>
        <v/>
      </c>
      <c r="AS20" s="177" t="str">
        <f t="shared" si="29"/>
        <v/>
      </c>
      <c r="AT20" s="177" t="str">
        <f t="shared" si="29"/>
        <v/>
      </c>
      <c r="AU20" s="177" t="str">
        <f t="shared" si="29"/>
        <v/>
      </c>
      <c r="AV20" s="177" t="str">
        <f t="shared" si="29"/>
        <v/>
      </c>
      <c r="AW20" s="177" t="str">
        <f t="shared" si="29"/>
        <v/>
      </c>
      <c r="AX20" s="177" t="str">
        <f t="shared" si="29"/>
        <v/>
      </c>
      <c r="AY20" s="177" t="str">
        <f t="shared" si="29"/>
        <v/>
      </c>
      <c r="AZ20" s="177" t="str">
        <f t="shared" si="29"/>
        <v/>
      </c>
      <c r="BA20" s="177" t="str">
        <f t="shared" si="29"/>
        <v/>
      </c>
      <c r="BB20" s="177" t="str">
        <f t="shared" si="29"/>
        <v/>
      </c>
      <c r="BC20" s="177" t="str">
        <f t="shared" si="29"/>
        <v/>
      </c>
      <c r="BD20" s="177" t="str">
        <f t="shared" si="29"/>
        <v/>
      </c>
      <c r="BE20" s="177" t="str">
        <f t="shared" si="30"/>
        <v/>
      </c>
      <c r="BF20" s="177" t="str">
        <f t="shared" si="30"/>
        <v/>
      </c>
      <c r="BG20" s="177" t="str">
        <f t="shared" si="30"/>
        <v/>
      </c>
      <c r="BH20" s="177" t="str">
        <f t="shared" si="30"/>
        <v/>
      </c>
      <c r="BI20" s="177" t="str">
        <f t="shared" si="30"/>
        <v/>
      </c>
      <c r="BJ20" s="177" t="str">
        <f t="shared" si="30"/>
        <v/>
      </c>
      <c r="BK20" s="177" t="str">
        <f t="shared" si="30"/>
        <v/>
      </c>
      <c r="BL20" s="177" t="str">
        <f t="shared" si="30"/>
        <v/>
      </c>
      <c r="BM20" s="177" t="str">
        <f t="shared" si="30"/>
        <v/>
      </c>
      <c r="BN20" s="177" t="str">
        <f t="shared" si="30"/>
        <v/>
      </c>
      <c r="BO20" s="177" t="str">
        <f t="shared" si="30"/>
        <v/>
      </c>
      <c r="BP20" s="177" t="str">
        <f t="shared" si="30"/>
        <v/>
      </c>
      <c r="BQ20" s="177" t="str">
        <f t="shared" si="30"/>
        <v/>
      </c>
      <c r="BR20" s="177" t="str">
        <f t="shared" si="30"/>
        <v/>
      </c>
      <c r="BS20" s="177" t="str">
        <f t="shared" si="30"/>
        <v/>
      </c>
      <c r="BT20" s="177" t="str">
        <f t="shared" si="30"/>
        <v/>
      </c>
      <c r="BU20" s="177" t="str">
        <f t="shared" si="31"/>
        <v/>
      </c>
      <c r="BV20" s="177" t="str">
        <f t="shared" si="31"/>
        <v/>
      </c>
      <c r="BW20" s="177" t="str">
        <f t="shared" si="31"/>
        <v/>
      </c>
      <c r="BX20" s="177" t="str">
        <f t="shared" si="31"/>
        <v/>
      </c>
      <c r="BY20" s="177" t="str">
        <f t="shared" si="31"/>
        <v/>
      </c>
      <c r="BZ20" s="177" t="str">
        <f t="shared" si="31"/>
        <v/>
      </c>
      <c r="CA20" s="177" t="str">
        <f t="shared" si="31"/>
        <v/>
      </c>
      <c r="CB20" s="177" t="str">
        <f t="shared" si="31"/>
        <v/>
      </c>
      <c r="CC20" s="177" t="str">
        <f t="shared" si="31"/>
        <v/>
      </c>
      <c r="CD20" s="177" t="str">
        <f t="shared" si="31"/>
        <v/>
      </c>
      <c r="CE20" s="177" t="str">
        <f t="shared" si="31"/>
        <v/>
      </c>
      <c r="CF20" s="177" t="str">
        <f t="shared" si="31"/>
        <v/>
      </c>
      <c r="CG20" s="177" t="str">
        <f t="shared" si="31"/>
        <v/>
      </c>
      <c r="CH20" s="177" t="str">
        <f t="shared" si="31"/>
        <v/>
      </c>
      <c r="CI20" s="177" t="str">
        <f t="shared" si="31"/>
        <v/>
      </c>
      <c r="CJ20" s="177" t="str">
        <f t="shared" si="31"/>
        <v/>
      </c>
      <c r="CK20" s="177" t="str">
        <f t="shared" si="32"/>
        <v/>
      </c>
      <c r="CL20" s="177" t="str">
        <f t="shared" si="32"/>
        <v/>
      </c>
      <c r="CM20" s="177" t="str">
        <f t="shared" si="32"/>
        <v/>
      </c>
      <c r="CN20" s="177" t="str">
        <f t="shared" si="32"/>
        <v/>
      </c>
      <c r="CO20" s="177" t="str">
        <f t="shared" si="32"/>
        <v/>
      </c>
      <c r="CP20" s="177" t="str">
        <f t="shared" si="32"/>
        <v/>
      </c>
      <c r="CQ20" s="177" t="str">
        <f t="shared" si="32"/>
        <v/>
      </c>
      <c r="CR20" s="177" t="str">
        <f t="shared" si="32"/>
        <v/>
      </c>
      <c r="CS20" s="177" t="str">
        <f t="shared" si="32"/>
        <v/>
      </c>
      <c r="CT20" s="177" t="str">
        <f t="shared" si="32"/>
        <v/>
      </c>
      <c r="CU20" s="177" t="str">
        <f t="shared" si="32"/>
        <v/>
      </c>
      <c r="CV20" s="177" t="str">
        <f t="shared" si="32"/>
        <v/>
      </c>
      <c r="CW20" s="177" t="str">
        <f t="shared" si="32"/>
        <v/>
      </c>
      <c r="CX20" s="177" t="str">
        <f t="shared" si="32"/>
        <v/>
      </c>
      <c r="CY20" s="177" t="str">
        <f t="shared" si="32"/>
        <v/>
      </c>
      <c r="CZ20" s="177" t="str">
        <f t="shared" si="32"/>
        <v/>
      </c>
      <c r="DA20" s="177" t="str">
        <f t="shared" si="24"/>
        <v/>
      </c>
      <c r="DB20" s="177" t="str">
        <f t="shared" si="24"/>
        <v/>
      </c>
      <c r="DC20" s="177" t="str">
        <f t="shared" si="24"/>
        <v/>
      </c>
      <c r="DD20" s="177" t="str">
        <f t="shared" si="24"/>
        <v/>
      </c>
      <c r="DE20" s="177" t="str">
        <f t="shared" si="24"/>
        <v/>
      </c>
      <c r="DF20" s="177" t="str">
        <f t="shared" si="24"/>
        <v/>
      </c>
      <c r="DG20" s="177" t="str">
        <f t="shared" si="24"/>
        <v/>
      </c>
      <c r="DH20" s="177" t="str">
        <f t="shared" si="24"/>
        <v/>
      </c>
      <c r="DI20" s="177" t="str">
        <f t="shared" si="24"/>
        <v/>
      </c>
      <c r="DJ20" s="177" t="str">
        <f t="shared" si="24"/>
        <v/>
      </c>
      <c r="DK20" s="177" t="str">
        <f t="shared" si="24"/>
        <v/>
      </c>
      <c r="DL20" s="177" t="str">
        <f t="shared" si="24"/>
        <v/>
      </c>
      <c r="DM20" s="177" t="str">
        <f t="shared" si="24"/>
        <v/>
      </c>
      <c r="DN20" s="177" t="str">
        <f t="shared" si="24"/>
        <v/>
      </c>
      <c r="DO20" s="177" t="str">
        <f t="shared" si="24"/>
        <v/>
      </c>
      <c r="DP20" s="177" t="str">
        <f t="shared" si="44"/>
        <v/>
      </c>
      <c r="DQ20" s="177" t="str">
        <f t="shared" si="44"/>
        <v/>
      </c>
      <c r="DR20" s="177" t="str">
        <f t="shared" si="44"/>
        <v/>
      </c>
      <c r="DS20" s="177" t="str">
        <f t="shared" si="44"/>
        <v/>
      </c>
      <c r="DT20" s="177" t="str">
        <f t="shared" si="44"/>
        <v/>
      </c>
      <c r="DU20" s="177" t="str">
        <f t="shared" si="44"/>
        <v/>
      </c>
      <c r="DV20" s="177" t="str">
        <f t="shared" si="44"/>
        <v/>
      </c>
      <c r="DW20" s="177" t="str">
        <f t="shared" si="44"/>
        <v/>
      </c>
      <c r="DX20" s="177" t="str">
        <f t="shared" si="44"/>
        <v/>
      </c>
      <c r="DY20" s="177" t="str">
        <f t="shared" si="44"/>
        <v/>
      </c>
      <c r="DZ20" s="177" t="str">
        <f t="shared" si="44"/>
        <v/>
      </c>
      <c r="EA20" s="177" t="str">
        <f t="shared" si="44"/>
        <v/>
      </c>
      <c r="EB20" s="177" t="str">
        <f t="shared" si="44"/>
        <v/>
      </c>
      <c r="EC20" s="177" t="str">
        <f t="shared" si="44"/>
        <v/>
      </c>
      <c r="ED20" s="177" t="str">
        <f t="shared" si="44"/>
        <v/>
      </c>
      <c r="EE20" s="177" t="str">
        <f t="shared" si="44"/>
        <v/>
      </c>
      <c r="EF20" s="177" t="str">
        <f t="shared" si="33"/>
        <v/>
      </c>
      <c r="EG20" s="177" t="str">
        <f t="shared" si="33"/>
        <v/>
      </c>
      <c r="EH20" s="177" t="str">
        <f t="shared" si="33"/>
        <v/>
      </c>
      <c r="EI20" s="177" t="str">
        <f t="shared" si="33"/>
        <v/>
      </c>
      <c r="EJ20" s="177" t="str">
        <f t="shared" si="33"/>
        <v/>
      </c>
      <c r="EK20" s="177" t="str">
        <f t="shared" si="33"/>
        <v/>
      </c>
      <c r="EL20" s="177" t="str">
        <f t="shared" si="33"/>
        <v/>
      </c>
      <c r="EM20" s="177" t="str">
        <f t="shared" si="33"/>
        <v/>
      </c>
      <c r="EN20" s="177" t="str">
        <f t="shared" si="33"/>
        <v/>
      </c>
      <c r="EO20" s="177" t="str">
        <f t="shared" si="33"/>
        <v/>
      </c>
      <c r="EP20" s="177" t="str">
        <f t="shared" si="33"/>
        <v/>
      </c>
      <c r="EQ20" s="177" t="str">
        <f t="shared" si="33"/>
        <v/>
      </c>
      <c r="ER20" s="177" t="str">
        <f t="shared" si="33"/>
        <v/>
      </c>
      <c r="ES20" s="177" t="str">
        <f t="shared" si="33"/>
        <v/>
      </c>
      <c r="ET20" s="177" t="str">
        <f t="shared" si="34"/>
        <v/>
      </c>
      <c r="EU20" s="177" t="str">
        <f t="shared" si="34"/>
        <v/>
      </c>
      <c r="EV20" s="177" t="str">
        <f t="shared" si="34"/>
        <v/>
      </c>
      <c r="EW20" s="177" t="str">
        <f t="shared" si="34"/>
        <v/>
      </c>
      <c r="EX20" s="177" t="str">
        <f t="shared" si="34"/>
        <v/>
      </c>
      <c r="EY20" s="177" t="str">
        <f t="shared" si="34"/>
        <v/>
      </c>
      <c r="EZ20" s="177" t="str">
        <f t="shared" si="34"/>
        <v/>
      </c>
      <c r="FA20" s="177" t="str">
        <f t="shared" si="34"/>
        <v/>
      </c>
      <c r="FB20" s="177" t="str">
        <f t="shared" si="34"/>
        <v/>
      </c>
      <c r="FC20" s="177" t="str">
        <f t="shared" si="34"/>
        <v/>
      </c>
      <c r="FD20" s="177" t="str">
        <f t="shared" si="34"/>
        <v/>
      </c>
      <c r="FE20" s="177" t="str">
        <f t="shared" si="34"/>
        <v/>
      </c>
      <c r="FF20" s="177" t="str">
        <f t="shared" si="34"/>
        <v/>
      </c>
      <c r="FG20" s="177" t="str">
        <f t="shared" si="34"/>
        <v/>
      </c>
      <c r="FH20" s="177" t="str">
        <f t="shared" si="34"/>
        <v/>
      </c>
      <c r="FI20" s="177" t="str">
        <f t="shared" si="34"/>
        <v/>
      </c>
      <c r="FJ20" s="177" t="str">
        <f t="shared" si="35"/>
        <v/>
      </c>
      <c r="FK20" s="177" t="str">
        <f t="shared" si="35"/>
        <v/>
      </c>
      <c r="FL20" s="177" t="str">
        <f t="shared" si="35"/>
        <v/>
      </c>
      <c r="FM20" s="177" t="str">
        <f t="shared" si="35"/>
        <v/>
      </c>
      <c r="FN20" s="177" t="str">
        <f t="shared" si="35"/>
        <v/>
      </c>
      <c r="FO20" s="177" t="str">
        <f t="shared" si="35"/>
        <v/>
      </c>
      <c r="FP20" s="177" t="str">
        <f t="shared" si="35"/>
        <v/>
      </c>
      <c r="FQ20" s="177" t="str">
        <f t="shared" si="35"/>
        <v/>
      </c>
      <c r="FR20" s="177" t="str">
        <f t="shared" si="35"/>
        <v/>
      </c>
      <c r="FS20" s="177" t="str">
        <f t="shared" si="35"/>
        <v/>
      </c>
      <c r="FT20" s="177" t="str">
        <f t="shared" si="35"/>
        <v/>
      </c>
      <c r="FU20" s="177" t="str">
        <f t="shared" si="35"/>
        <v/>
      </c>
      <c r="FV20" s="177" t="str">
        <f t="shared" si="35"/>
        <v/>
      </c>
      <c r="FW20" s="177" t="str">
        <f t="shared" si="35"/>
        <v/>
      </c>
      <c r="FX20" s="177" t="str">
        <f t="shared" si="35"/>
        <v/>
      </c>
      <c r="FY20" s="177" t="str">
        <f t="shared" si="35"/>
        <v/>
      </c>
      <c r="FZ20" s="177" t="str">
        <f t="shared" si="36"/>
        <v/>
      </c>
      <c r="GA20" s="177" t="str">
        <f t="shared" si="36"/>
        <v/>
      </c>
      <c r="GB20" s="177" t="str">
        <f t="shared" si="36"/>
        <v/>
      </c>
      <c r="GC20" s="177" t="str">
        <f t="shared" si="36"/>
        <v/>
      </c>
      <c r="GD20" s="177" t="str">
        <f t="shared" si="36"/>
        <v/>
      </c>
      <c r="GE20" s="177" t="str">
        <f t="shared" si="36"/>
        <v/>
      </c>
      <c r="GF20" s="177" t="str">
        <f t="shared" si="36"/>
        <v/>
      </c>
      <c r="GG20" s="177" t="str">
        <f t="shared" si="36"/>
        <v/>
      </c>
      <c r="GH20" s="177" t="str">
        <f t="shared" si="36"/>
        <v/>
      </c>
      <c r="GI20" s="177" t="str">
        <f t="shared" si="36"/>
        <v/>
      </c>
      <c r="GJ20" s="177" t="str">
        <f t="shared" si="36"/>
        <v/>
      </c>
      <c r="GK20" s="177" t="str">
        <f t="shared" si="36"/>
        <v/>
      </c>
      <c r="GL20" s="177" t="str">
        <f t="shared" si="36"/>
        <v/>
      </c>
      <c r="GM20" s="177" t="str">
        <f t="shared" si="36"/>
        <v/>
      </c>
      <c r="GN20" s="177" t="str">
        <f t="shared" si="36"/>
        <v/>
      </c>
      <c r="GO20" s="177" t="str">
        <f t="shared" si="36"/>
        <v/>
      </c>
      <c r="GP20" s="177" t="str">
        <f t="shared" si="37"/>
        <v/>
      </c>
      <c r="GQ20" s="177" t="str">
        <f t="shared" si="37"/>
        <v/>
      </c>
      <c r="GR20" s="177" t="str">
        <f t="shared" si="37"/>
        <v/>
      </c>
      <c r="GS20" s="177" t="str">
        <f t="shared" si="37"/>
        <v/>
      </c>
      <c r="GT20" s="177" t="str">
        <f t="shared" si="37"/>
        <v/>
      </c>
      <c r="GU20" s="177" t="str">
        <f t="shared" si="37"/>
        <v/>
      </c>
      <c r="GV20" s="177" t="str">
        <f t="shared" si="37"/>
        <v/>
      </c>
      <c r="GW20" s="177" t="str">
        <f t="shared" si="37"/>
        <v/>
      </c>
      <c r="GX20" s="177" t="str">
        <f t="shared" si="37"/>
        <v/>
      </c>
      <c r="GY20" s="177" t="str">
        <f t="shared" si="37"/>
        <v/>
      </c>
      <c r="GZ20" s="177" t="str">
        <f t="shared" si="37"/>
        <v/>
      </c>
      <c r="HA20" s="177" t="str">
        <f t="shared" si="37"/>
        <v/>
      </c>
      <c r="HB20" s="177" t="str">
        <f t="shared" si="37"/>
        <v/>
      </c>
      <c r="HC20" s="177" t="str">
        <f t="shared" si="37"/>
        <v/>
      </c>
      <c r="HD20" s="177" t="str">
        <f t="shared" si="37"/>
        <v/>
      </c>
      <c r="HE20" s="177" t="str">
        <f t="shared" si="37"/>
        <v/>
      </c>
      <c r="HF20" s="177" t="str">
        <f t="shared" si="38"/>
        <v/>
      </c>
      <c r="HG20" s="177" t="str">
        <f t="shared" si="38"/>
        <v/>
      </c>
      <c r="HH20" s="177" t="str">
        <f t="shared" si="38"/>
        <v/>
      </c>
      <c r="HI20" s="177" t="str">
        <f t="shared" si="38"/>
        <v/>
      </c>
      <c r="HJ20" s="177" t="str">
        <f t="shared" si="38"/>
        <v/>
      </c>
      <c r="HK20" s="177" t="str">
        <f t="shared" si="38"/>
        <v/>
      </c>
      <c r="HL20" s="177" t="str">
        <f t="shared" si="38"/>
        <v/>
      </c>
      <c r="HM20" s="177" t="str">
        <f t="shared" si="38"/>
        <v/>
      </c>
      <c r="HN20" s="177" t="str">
        <f t="shared" si="38"/>
        <v/>
      </c>
      <c r="HO20" s="177" t="str">
        <f t="shared" si="38"/>
        <v/>
      </c>
      <c r="HP20" s="177" t="str">
        <f t="shared" si="38"/>
        <v/>
      </c>
      <c r="HQ20" s="177" t="str">
        <f t="shared" si="38"/>
        <v/>
      </c>
      <c r="HR20" s="177" t="str">
        <f t="shared" si="38"/>
        <v/>
      </c>
      <c r="HS20" s="177" t="str">
        <f t="shared" si="38"/>
        <v/>
      </c>
      <c r="HT20" s="177" t="str">
        <f t="shared" si="38"/>
        <v/>
      </c>
      <c r="HU20" s="177" t="str">
        <f t="shared" si="38"/>
        <v/>
      </c>
      <c r="HV20" s="177" t="str">
        <f t="shared" si="39"/>
        <v/>
      </c>
      <c r="HW20" s="177" t="str">
        <f t="shared" si="39"/>
        <v/>
      </c>
      <c r="HX20" s="177" t="str">
        <f t="shared" si="39"/>
        <v/>
      </c>
      <c r="HY20" s="177" t="str">
        <f t="shared" si="39"/>
        <v/>
      </c>
      <c r="HZ20" s="177" t="str">
        <f t="shared" si="39"/>
        <v/>
      </c>
      <c r="IA20" s="177" t="str">
        <f t="shared" si="39"/>
        <v/>
      </c>
      <c r="IB20" s="177" t="str">
        <f t="shared" si="39"/>
        <v/>
      </c>
      <c r="IC20" s="177" t="str">
        <f t="shared" si="39"/>
        <v/>
      </c>
      <c r="ID20" s="177" t="str">
        <f t="shared" si="39"/>
        <v/>
      </c>
      <c r="IE20" s="192" t="str">
        <f t="shared" si="23"/>
        <v/>
      </c>
      <c r="IF20" s="193" t="e">
        <f t="shared" si="10"/>
        <v>#N/A</v>
      </c>
      <c r="IG20" s="193" t="e">
        <f t="shared" si="49"/>
        <v>#N/A</v>
      </c>
      <c r="IH20" s="193" t="e">
        <f t="shared" si="49"/>
        <v>#N/A</v>
      </c>
      <c r="II20" s="193" t="e">
        <f t="shared" si="49"/>
        <v>#N/A</v>
      </c>
      <c r="IJ20" s="193" t="e">
        <f t="shared" si="56"/>
        <v>#N/A</v>
      </c>
      <c r="IK20" s="193" t="e">
        <f t="shared" si="56"/>
        <v>#N/A</v>
      </c>
      <c r="IL20" s="193" t="e">
        <f t="shared" si="56"/>
        <v>#N/A</v>
      </c>
      <c r="IM20" s="193" t="e">
        <f t="shared" si="56"/>
        <v>#N/A</v>
      </c>
      <c r="IN20" s="193" t="e">
        <f t="shared" si="56"/>
        <v>#N/A</v>
      </c>
      <c r="IO20" s="193" t="e">
        <f t="shared" si="56"/>
        <v>#N/A</v>
      </c>
      <c r="IP20" s="193" t="e">
        <f t="shared" si="56"/>
        <v>#N/A</v>
      </c>
      <c r="IQ20" s="193" t="e">
        <f t="shared" si="56"/>
        <v>#N/A</v>
      </c>
      <c r="IR20" s="193" t="e">
        <f t="shared" si="56"/>
        <v>#N/A</v>
      </c>
      <c r="IS20" s="193" t="e">
        <f t="shared" si="56"/>
        <v>#N/A</v>
      </c>
      <c r="IT20" s="193" t="e">
        <f t="shared" si="56"/>
        <v>#N/A</v>
      </c>
      <c r="IU20" s="193" t="e">
        <f t="shared" si="56"/>
        <v>#N/A</v>
      </c>
      <c r="IV20" s="193" t="e">
        <f t="shared" si="56"/>
        <v>#N/A</v>
      </c>
      <c r="IW20" s="193" t="e">
        <f t="shared" si="56"/>
        <v>#N/A</v>
      </c>
      <c r="IX20" s="193" t="e">
        <f t="shared" si="56"/>
        <v>#N/A</v>
      </c>
      <c r="IY20" s="193" t="e">
        <f t="shared" si="52"/>
        <v>#N/A</v>
      </c>
      <c r="IZ20" s="193" t="e">
        <f t="shared" si="52"/>
        <v>#N/A</v>
      </c>
      <c r="JA20" s="193" t="e">
        <f t="shared" si="52"/>
        <v>#N/A</v>
      </c>
      <c r="JB20" s="193" t="e">
        <f t="shared" si="52"/>
        <v>#N/A</v>
      </c>
      <c r="JC20" s="193" t="e">
        <f t="shared" si="52"/>
        <v>#N/A</v>
      </c>
      <c r="JD20" s="193" t="e">
        <f t="shared" si="52"/>
        <v>#N/A</v>
      </c>
      <c r="JE20" s="193" t="e">
        <f t="shared" si="52"/>
        <v>#N/A</v>
      </c>
      <c r="JF20" s="193" t="e">
        <f t="shared" si="52"/>
        <v>#N/A</v>
      </c>
      <c r="JG20" s="193" t="e">
        <f t="shared" si="52"/>
        <v>#N/A</v>
      </c>
      <c r="JH20" s="193" t="e">
        <f t="shared" si="52"/>
        <v>#N/A</v>
      </c>
      <c r="JI20" s="193" t="e">
        <f t="shared" si="52"/>
        <v>#N/A</v>
      </c>
      <c r="JJ20" s="193" t="e">
        <f t="shared" si="52"/>
        <v>#N/A</v>
      </c>
      <c r="JK20" s="193" t="e">
        <f t="shared" si="52"/>
        <v>#N/A</v>
      </c>
      <c r="JL20" s="193" t="e">
        <f t="shared" si="52"/>
        <v>#N/A</v>
      </c>
      <c r="JM20" s="193" t="e">
        <f t="shared" si="52"/>
        <v>#N/A</v>
      </c>
      <c r="JN20" s="193" t="e">
        <f t="shared" si="52"/>
        <v>#N/A</v>
      </c>
      <c r="JO20" s="193" t="e">
        <f t="shared" si="52"/>
        <v>#N/A</v>
      </c>
      <c r="JP20" s="193" t="e">
        <f t="shared" si="52"/>
        <v>#N/A</v>
      </c>
      <c r="JQ20" s="193" t="e">
        <f t="shared" si="52"/>
        <v>#N/A</v>
      </c>
      <c r="JR20" s="193" t="e">
        <f t="shared" si="52"/>
        <v>#N/A</v>
      </c>
      <c r="JS20" s="193" t="e">
        <f t="shared" si="52"/>
        <v>#N/A</v>
      </c>
      <c r="JT20" s="193" t="e">
        <f t="shared" si="52"/>
        <v>#N/A</v>
      </c>
      <c r="JU20" s="193" t="e">
        <f t="shared" si="52"/>
        <v>#N/A</v>
      </c>
      <c r="JV20" s="193" t="e">
        <f t="shared" si="52"/>
        <v>#N/A</v>
      </c>
      <c r="JW20" s="193" t="e">
        <f t="shared" si="52"/>
        <v>#N/A</v>
      </c>
      <c r="JX20" s="193" t="e">
        <f t="shared" si="52"/>
        <v>#N/A</v>
      </c>
      <c r="JY20" s="193" t="e">
        <f t="shared" si="52"/>
        <v>#N/A</v>
      </c>
      <c r="JZ20" s="193" t="e">
        <f t="shared" si="52"/>
        <v>#N/A</v>
      </c>
      <c r="KA20" s="193" t="e">
        <f t="shared" si="52"/>
        <v>#N/A</v>
      </c>
      <c r="KB20" s="193" t="e">
        <f t="shared" si="52"/>
        <v>#N/A</v>
      </c>
      <c r="KC20" s="193" t="e">
        <f t="shared" si="52"/>
        <v>#N/A</v>
      </c>
      <c r="KD20" s="193" t="e">
        <f t="shared" si="52"/>
        <v>#N/A</v>
      </c>
      <c r="KE20" s="193" t="e">
        <f t="shared" si="52"/>
        <v>#N/A</v>
      </c>
      <c r="KF20" s="193" t="e">
        <f t="shared" si="52"/>
        <v>#N/A</v>
      </c>
      <c r="KG20" s="193" t="e">
        <f t="shared" si="52"/>
        <v>#N/A</v>
      </c>
      <c r="KH20" s="193" t="e">
        <f t="shared" si="52"/>
        <v>#N/A</v>
      </c>
      <c r="KI20" s="193" t="e">
        <f t="shared" si="52"/>
        <v>#N/A</v>
      </c>
      <c r="KJ20" s="193" t="e">
        <f t="shared" si="52"/>
        <v>#N/A</v>
      </c>
      <c r="KK20" s="193" t="e">
        <f t="shared" si="52"/>
        <v>#N/A</v>
      </c>
      <c r="KL20" s="193" t="e">
        <f t="shared" si="52"/>
        <v>#N/A</v>
      </c>
      <c r="KM20" s="193" t="e">
        <f t="shared" si="52"/>
        <v>#N/A</v>
      </c>
      <c r="KN20" s="193" t="e">
        <f t="shared" si="52"/>
        <v>#N/A</v>
      </c>
      <c r="KO20" s="193" t="e">
        <f t="shared" si="52"/>
        <v>#N/A</v>
      </c>
      <c r="KP20" s="193" t="e">
        <f t="shared" si="52"/>
        <v>#N/A</v>
      </c>
      <c r="KQ20" s="193" t="e">
        <f t="shared" si="52"/>
        <v>#N/A</v>
      </c>
      <c r="KR20" s="193" t="e">
        <f t="shared" si="26"/>
        <v>#N/A</v>
      </c>
      <c r="KS20" s="193" t="e">
        <f t="shared" si="50"/>
        <v>#N/A</v>
      </c>
      <c r="KT20" s="193" t="e">
        <f t="shared" si="50"/>
        <v>#N/A</v>
      </c>
      <c r="KU20" s="193" t="e">
        <f t="shared" si="50"/>
        <v>#N/A</v>
      </c>
      <c r="KV20" s="193" t="e">
        <f t="shared" si="57"/>
        <v>#N/A</v>
      </c>
      <c r="KW20" s="193" t="e">
        <f t="shared" si="57"/>
        <v>#N/A</v>
      </c>
      <c r="KX20" s="193" t="e">
        <f t="shared" si="57"/>
        <v>#N/A</v>
      </c>
      <c r="KY20" s="193" t="e">
        <f t="shared" si="57"/>
        <v>#N/A</v>
      </c>
      <c r="KZ20" s="193" t="e">
        <f t="shared" si="57"/>
        <v>#N/A</v>
      </c>
      <c r="LA20" s="193" t="e">
        <f t="shared" si="57"/>
        <v>#N/A</v>
      </c>
      <c r="LB20" s="193" t="e">
        <f t="shared" si="57"/>
        <v>#N/A</v>
      </c>
      <c r="LC20" s="193" t="e">
        <f t="shared" si="57"/>
        <v>#N/A</v>
      </c>
      <c r="LD20" s="193" t="e">
        <f t="shared" si="57"/>
        <v>#N/A</v>
      </c>
      <c r="LE20" s="193" t="e">
        <f t="shared" si="57"/>
        <v>#N/A</v>
      </c>
      <c r="LF20" s="193" t="e">
        <f t="shared" si="57"/>
        <v>#N/A</v>
      </c>
      <c r="LG20" s="193" t="e">
        <f t="shared" si="57"/>
        <v>#N/A</v>
      </c>
      <c r="LH20" s="193" t="e">
        <f t="shared" si="57"/>
        <v>#N/A</v>
      </c>
      <c r="LI20" s="193" t="e">
        <f t="shared" si="57"/>
        <v>#N/A</v>
      </c>
      <c r="LJ20" s="193" t="e">
        <f t="shared" si="57"/>
        <v>#N/A</v>
      </c>
      <c r="LK20" s="193" t="e">
        <f t="shared" si="53"/>
        <v>#N/A</v>
      </c>
      <c r="LL20" s="193" t="e">
        <f t="shared" si="53"/>
        <v>#N/A</v>
      </c>
      <c r="LM20" s="193" t="e">
        <f t="shared" si="53"/>
        <v>#N/A</v>
      </c>
      <c r="LN20" s="193" t="e">
        <f t="shared" si="53"/>
        <v>#N/A</v>
      </c>
      <c r="LO20" s="193" t="e">
        <f t="shared" si="53"/>
        <v>#N/A</v>
      </c>
      <c r="LP20" s="193" t="e">
        <f t="shared" si="53"/>
        <v>#N/A</v>
      </c>
      <c r="LQ20" s="193" t="e">
        <f t="shared" si="53"/>
        <v>#N/A</v>
      </c>
      <c r="LR20" s="193" t="e">
        <f t="shared" si="53"/>
        <v>#N/A</v>
      </c>
      <c r="LS20" s="193" t="e">
        <f t="shared" si="53"/>
        <v>#N/A</v>
      </c>
      <c r="LT20" s="193" t="e">
        <f t="shared" si="53"/>
        <v>#N/A</v>
      </c>
      <c r="LU20" s="193" t="e">
        <f t="shared" si="53"/>
        <v>#N/A</v>
      </c>
      <c r="LV20" s="193" t="e">
        <f t="shared" si="53"/>
        <v>#N/A</v>
      </c>
      <c r="LW20" s="193" t="e">
        <f t="shared" si="53"/>
        <v>#N/A</v>
      </c>
      <c r="LX20" s="193" t="e">
        <f t="shared" si="53"/>
        <v>#N/A</v>
      </c>
      <c r="LY20" s="193" t="e">
        <f t="shared" si="53"/>
        <v>#N/A</v>
      </c>
      <c r="LZ20" s="193" t="e">
        <f t="shared" si="53"/>
        <v>#N/A</v>
      </c>
      <c r="MA20" s="193" t="e">
        <f t="shared" si="53"/>
        <v>#N/A</v>
      </c>
      <c r="MB20" s="193" t="e">
        <f t="shared" si="53"/>
        <v>#N/A</v>
      </c>
      <c r="MC20" s="193" t="e">
        <f t="shared" si="53"/>
        <v>#N/A</v>
      </c>
      <c r="MD20" s="193" t="e">
        <f t="shared" si="53"/>
        <v>#N/A</v>
      </c>
      <c r="ME20" s="193" t="e">
        <f t="shared" si="53"/>
        <v>#N/A</v>
      </c>
      <c r="MF20" s="193" t="e">
        <f t="shared" si="53"/>
        <v>#N/A</v>
      </c>
      <c r="MG20" s="193" t="e">
        <f t="shared" si="53"/>
        <v>#N/A</v>
      </c>
      <c r="MH20" s="193" t="e">
        <f t="shared" si="53"/>
        <v>#N/A</v>
      </c>
      <c r="MI20" s="193" t="e">
        <f t="shared" si="53"/>
        <v>#N/A</v>
      </c>
      <c r="MJ20" s="193" t="e">
        <f t="shared" si="53"/>
        <v>#N/A</v>
      </c>
      <c r="MK20" s="193" t="e">
        <f t="shared" si="53"/>
        <v>#N/A</v>
      </c>
      <c r="ML20" s="193" t="e">
        <f t="shared" si="53"/>
        <v>#N/A</v>
      </c>
      <c r="MM20" s="193" t="e">
        <f t="shared" si="53"/>
        <v>#N/A</v>
      </c>
      <c r="MN20" s="193" t="e">
        <f t="shared" si="53"/>
        <v>#N/A</v>
      </c>
      <c r="MO20" s="193" t="e">
        <f t="shared" si="53"/>
        <v>#N/A</v>
      </c>
      <c r="MP20" s="193" t="e">
        <f t="shared" si="53"/>
        <v>#N/A</v>
      </c>
      <c r="MQ20" s="193" t="e">
        <f t="shared" si="53"/>
        <v>#N/A</v>
      </c>
      <c r="MR20" s="193" t="e">
        <f t="shared" si="53"/>
        <v>#N/A</v>
      </c>
      <c r="MS20" s="193" t="e">
        <f t="shared" si="53"/>
        <v>#N/A</v>
      </c>
      <c r="MT20" s="193" t="e">
        <f t="shared" si="53"/>
        <v>#N/A</v>
      </c>
      <c r="MU20" s="193" t="e">
        <f t="shared" si="53"/>
        <v>#N/A</v>
      </c>
      <c r="MV20" s="193" t="e">
        <f t="shared" si="53"/>
        <v>#N/A</v>
      </c>
      <c r="MW20" s="193" t="e">
        <f t="shared" si="53"/>
        <v>#N/A</v>
      </c>
      <c r="MX20" s="193" t="e">
        <f t="shared" si="53"/>
        <v>#N/A</v>
      </c>
      <c r="MY20" s="193" t="e">
        <f t="shared" si="53"/>
        <v>#N/A</v>
      </c>
      <c r="MZ20" s="193" t="e">
        <f t="shared" si="53"/>
        <v>#N/A</v>
      </c>
      <c r="NA20" s="193" t="e">
        <f t="shared" si="53"/>
        <v>#N/A</v>
      </c>
      <c r="NB20" s="193" t="e">
        <f t="shared" si="53"/>
        <v>#N/A</v>
      </c>
      <c r="NC20" s="193" t="e">
        <f t="shared" si="53"/>
        <v>#N/A</v>
      </c>
      <c r="ND20" s="193" t="e">
        <f t="shared" si="27"/>
        <v>#N/A</v>
      </c>
      <c r="NE20" s="193" t="e">
        <f t="shared" si="51"/>
        <v>#N/A</v>
      </c>
      <c r="NF20" s="193" t="e">
        <f t="shared" si="51"/>
        <v>#N/A</v>
      </c>
      <c r="NG20" s="193" t="e">
        <f t="shared" si="51"/>
        <v>#N/A</v>
      </c>
      <c r="NH20" s="193" t="e">
        <f t="shared" si="58"/>
        <v>#N/A</v>
      </c>
      <c r="NI20" s="193" t="e">
        <f t="shared" si="58"/>
        <v>#N/A</v>
      </c>
      <c r="NJ20" s="193" t="e">
        <f t="shared" si="58"/>
        <v>#N/A</v>
      </c>
      <c r="NK20" s="193" t="e">
        <f t="shared" si="58"/>
        <v>#N/A</v>
      </c>
      <c r="NL20" s="193" t="e">
        <f t="shared" si="58"/>
        <v>#N/A</v>
      </c>
      <c r="NM20" s="193" t="e">
        <f t="shared" si="58"/>
        <v>#N/A</v>
      </c>
      <c r="NN20" s="193" t="e">
        <f t="shared" si="58"/>
        <v>#N/A</v>
      </c>
      <c r="NO20" s="193" t="e">
        <f t="shared" si="58"/>
        <v>#N/A</v>
      </c>
      <c r="NP20" s="193" t="e">
        <f t="shared" si="58"/>
        <v>#N/A</v>
      </c>
      <c r="NQ20" s="193" t="e">
        <f t="shared" si="58"/>
        <v>#N/A</v>
      </c>
      <c r="NR20" s="193" t="e">
        <f t="shared" si="58"/>
        <v>#N/A</v>
      </c>
      <c r="NS20" s="193" t="e">
        <f t="shared" si="58"/>
        <v>#N/A</v>
      </c>
      <c r="NT20" s="193" t="e">
        <f t="shared" si="58"/>
        <v>#N/A</v>
      </c>
      <c r="NU20" s="193" t="e">
        <f t="shared" si="58"/>
        <v>#N/A</v>
      </c>
      <c r="NV20" s="193" t="e">
        <f t="shared" si="58"/>
        <v>#N/A</v>
      </c>
      <c r="NW20" s="193" t="e">
        <f t="shared" si="54"/>
        <v>#N/A</v>
      </c>
      <c r="NX20" s="193" t="e">
        <f t="shared" si="54"/>
        <v>#N/A</v>
      </c>
      <c r="NY20" s="193" t="e">
        <f t="shared" si="54"/>
        <v>#N/A</v>
      </c>
      <c r="NZ20" s="193" t="e">
        <f t="shared" si="54"/>
        <v>#N/A</v>
      </c>
      <c r="OA20" s="193" t="e">
        <f t="shared" si="54"/>
        <v>#N/A</v>
      </c>
      <c r="OB20" s="193" t="e">
        <f t="shared" si="54"/>
        <v>#N/A</v>
      </c>
      <c r="OC20" s="193" t="e">
        <f t="shared" si="54"/>
        <v>#N/A</v>
      </c>
      <c r="OD20" s="193" t="e">
        <f t="shared" si="54"/>
        <v>#N/A</v>
      </c>
      <c r="OE20" s="193" t="e">
        <f t="shared" si="54"/>
        <v>#N/A</v>
      </c>
      <c r="OF20" s="193" t="e">
        <f t="shared" si="54"/>
        <v>#N/A</v>
      </c>
      <c r="OG20" s="193" t="e">
        <f t="shared" si="54"/>
        <v>#N/A</v>
      </c>
      <c r="OH20" s="193" t="e">
        <f t="shared" si="54"/>
        <v>#N/A</v>
      </c>
      <c r="OI20" s="193" t="e">
        <f t="shared" si="54"/>
        <v>#N/A</v>
      </c>
      <c r="OJ20" s="193" t="e">
        <f t="shared" si="54"/>
        <v>#N/A</v>
      </c>
      <c r="OK20" s="193" t="e">
        <f t="shared" si="54"/>
        <v>#N/A</v>
      </c>
      <c r="OL20" s="193" t="e">
        <f t="shared" si="54"/>
        <v>#N/A</v>
      </c>
      <c r="OM20" s="193" t="e">
        <f t="shared" si="54"/>
        <v>#N/A</v>
      </c>
      <c r="ON20" s="193" t="e">
        <f t="shared" si="54"/>
        <v>#N/A</v>
      </c>
      <c r="OO20" s="193" t="e">
        <f t="shared" si="54"/>
        <v>#N/A</v>
      </c>
      <c r="OP20" s="193" t="e">
        <f t="shared" si="54"/>
        <v>#N/A</v>
      </c>
      <c r="OQ20" s="193" t="e">
        <f t="shared" si="54"/>
        <v>#N/A</v>
      </c>
      <c r="OR20" s="193" t="e">
        <f t="shared" si="54"/>
        <v>#N/A</v>
      </c>
      <c r="OS20" s="193" t="e">
        <f t="shared" si="54"/>
        <v>#N/A</v>
      </c>
      <c r="OT20" s="193" t="e">
        <f t="shared" si="54"/>
        <v>#N/A</v>
      </c>
      <c r="OU20" s="193" t="e">
        <f t="shared" si="54"/>
        <v>#N/A</v>
      </c>
      <c r="OV20" s="193" t="e">
        <f t="shared" si="54"/>
        <v>#N/A</v>
      </c>
      <c r="OW20" s="193" t="e">
        <f t="shared" si="54"/>
        <v>#N/A</v>
      </c>
      <c r="OX20" s="193" t="e">
        <f t="shared" si="54"/>
        <v>#N/A</v>
      </c>
      <c r="OY20" s="193" t="e">
        <f t="shared" si="54"/>
        <v>#N/A</v>
      </c>
      <c r="OZ20" s="193" t="e">
        <f t="shared" si="54"/>
        <v>#N/A</v>
      </c>
      <c r="PA20" s="193" t="e">
        <f t="shared" si="54"/>
        <v>#N/A</v>
      </c>
      <c r="PB20" s="193" t="e">
        <f t="shared" si="54"/>
        <v>#N/A</v>
      </c>
      <c r="PC20" s="193" t="e">
        <f t="shared" si="54"/>
        <v>#N/A</v>
      </c>
      <c r="PD20" s="193" t="e">
        <f t="shared" si="54"/>
        <v>#N/A</v>
      </c>
      <c r="PE20" s="193" t="e">
        <f t="shared" si="54"/>
        <v>#N/A</v>
      </c>
      <c r="PF20" s="193" t="e">
        <f t="shared" si="54"/>
        <v>#N/A</v>
      </c>
      <c r="PG20" s="193" t="e">
        <f t="shared" si="54"/>
        <v>#N/A</v>
      </c>
      <c r="PH20" s="193" t="e">
        <f t="shared" si="54"/>
        <v>#N/A</v>
      </c>
      <c r="PI20" s="193" t="e">
        <f t="shared" si="54"/>
        <v>#N/A</v>
      </c>
      <c r="PJ20" s="193" t="e">
        <f t="shared" si="54"/>
        <v>#N/A</v>
      </c>
      <c r="PK20" s="193" t="e">
        <f t="shared" si="54"/>
        <v>#N/A</v>
      </c>
      <c r="PL20" s="193" t="e">
        <f t="shared" si="54"/>
        <v>#N/A</v>
      </c>
      <c r="PM20" s="193" t="e">
        <f t="shared" si="54"/>
        <v>#N/A</v>
      </c>
      <c r="PN20" s="193" t="e">
        <f t="shared" si="54"/>
        <v>#N/A</v>
      </c>
      <c r="PO20" s="193" t="e">
        <f t="shared" si="54"/>
        <v>#N/A</v>
      </c>
      <c r="PP20" s="193" t="e">
        <f t="shared" si="28"/>
        <v>#N/A</v>
      </c>
      <c r="PQ20" s="193" t="e">
        <f t="shared" ref="PQ20:PX35" si="59">IF(ISNONTEXT($U20),IF($K20="R",_xlfn.BETA.DIST(HX20,$Q20,$R20,FALSE,$D20,$F20),_xlfn.BETA.DIST(HX20,$R20,$Q20,FALSE,$D20,$F20)),NA())</f>
        <v>#N/A</v>
      </c>
      <c r="PR20" s="193" t="e">
        <f t="shared" si="59"/>
        <v>#N/A</v>
      </c>
      <c r="PS20" s="193" t="e">
        <f t="shared" si="59"/>
        <v>#N/A</v>
      </c>
      <c r="PT20" s="193" t="e">
        <f t="shared" si="59"/>
        <v>#N/A</v>
      </c>
      <c r="PU20" s="193" t="e">
        <f t="shared" si="59"/>
        <v>#N/A</v>
      </c>
      <c r="PV20" s="193" t="e">
        <f t="shared" si="59"/>
        <v>#N/A</v>
      </c>
      <c r="PW20" s="193" t="e">
        <f t="shared" si="59"/>
        <v>#N/A</v>
      </c>
      <c r="PX20" s="193" t="e">
        <f t="shared" si="59"/>
        <v>#N/A</v>
      </c>
    </row>
    <row r="21" spans="1:440" hidden="1" x14ac:dyDescent="0.45">
      <c r="A21" s="20">
        <v>18</v>
      </c>
      <c r="B21" s="134"/>
      <c r="C21" s="279"/>
      <c r="D21" s="280" t="str">
        <f t="shared" si="15"/>
        <v/>
      </c>
      <c r="E21" s="281"/>
      <c r="F21" s="280" t="str">
        <f t="shared" si="16"/>
        <v/>
      </c>
      <c r="G21" s="279"/>
      <c r="H21" s="135"/>
      <c r="I21" s="110" t="str">
        <f t="shared" si="17"/>
        <v/>
      </c>
      <c r="J21" s="21" t="str">
        <f t="shared" si="18"/>
        <v/>
      </c>
      <c r="K21" s="22" t="str">
        <f t="shared" si="19"/>
        <v/>
      </c>
      <c r="L21" s="23" t="str">
        <f>IF(J21="","",IF(OR($J21&lt;Skew!$B$3,$J21=Skew!$B$3),IF($J21&gt;Skew!$C$3,Skew!$A$3,IF($J21&gt;Skew!$C$4,Skew!$A$4,IF($J21&gt;Skew!$C$5,Skew!$A$5,IF($J21&gt;Skew!$C$6,Skew!$A$6,IF($J21&gt;Skew!$C$7,Skew!$A$7,IF($J21&gt;Skew!$C$8,Skew!$A$8,IF($J21&gt;Skew!$C$9,Skew!$A$9,IF($J21&gt;Skew!$C$10,Skew!$A$10,IF($J21&gt;Skew!$C$11,Skew!$A$11,IF($J21&gt;Skew!$C$12,Skew!$A$12,IF($J21&gt;Skew!$C$13,Skew!$A$13,IF($J21&gt;Skew!$C$14,Skew!$A$14,IF($J21&gt;Skew!$C$15,Skew!$A$15,IF($J21&gt;Skew!$C$16,Skew!$A$16,Skew!$A$17)
)))))))))))))))</f>
        <v/>
      </c>
      <c r="M21" s="22" t="str">
        <f>IF(J21="","",MATCH(L21,Skew!$A$3:$A$17,0))</f>
        <v/>
      </c>
      <c r="N21" s="22" t="str">
        <f t="shared" si="0"/>
        <v/>
      </c>
      <c r="O21" s="24"/>
      <c r="P21" s="22" t="str">
        <f>IF(OR(J21="",O21=""),"",MATCH(O21,Confidence!$A$3:$A$12,0))</f>
        <v/>
      </c>
      <c r="Q21" s="25" t="str">
        <f t="shared" si="1"/>
        <v/>
      </c>
      <c r="R21" s="25" t="str">
        <f t="shared" si="2"/>
        <v/>
      </c>
      <c r="S21" s="22"/>
      <c r="T21" s="102" t="str">
        <f t="shared" si="3"/>
        <v/>
      </c>
      <c r="U21" s="102" t="str">
        <f t="shared" si="4"/>
        <v/>
      </c>
      <c r="V21" s="37" t="str">
        <f t="shared" si="5"/>
        <v/>
      </c>
      <c r="W21" s="115"/>
      <c r="X21" s="204" t="str">
        <f>IF(AND(D21&gt;0,E21&gt;0,F21&gt;0,Q21&gt;0,R21&gt;0,W21&gt;0,NOT(O21="")),ABS(VLOOKUP($W$1,VLookups!$A$30:$B$31,2,FALSE)-_xlfn.BETA.DIST(W21,IF(K21="L",R21,Q21),IF(K21="L",Q21,R21),TRUE,D21,F21)),"")</f>
        <v/>
      </c>
      <c r="Y21" s="112" t="str">
        <f>IF(OR($Q21="",$R21=""),"",_xlfn.BETA.INV(ABS(VLOOKUP($W$1,VLookups!$A$30:$B$31,2,FALSE)-Y$3),IF($K21="L",$R21,$Q21),IF($K21="L",$Q21,$R21),$D21,$F21))</f>
        <v/>
      </c>
      <c r="Z21" s="113" t="str">
        <f>IF(OR($Q21="",$R21=""),"",_xlfn.BETA.INV(ABS(VLOOKUP($W$1,VLookups!$A$30:$B$31,2,FALSE)-Z$3),IF($K21="L",$R21,$Q21),IF($K21="L",$Q21,$R21),$D21,$F21))</f>
        <v/>
      </c>
      <c r="AA21" s="112" t="str">
        <f>IF(OR($Q21="",$R21=""),"",_xlfn.BETA.INV(ABS(VLOOKUP($W$1,VLookups!$A$30:$B$31,2,FALSE)-AA$3),IF($K21="L",$R21,$Q21),IF($K21="L",$Q21,$R21),$D21,$F21))</f>
        <v/>
      </c>
      <c r="AB21" s="113" t="str">
        <f>IF(OR($Q21="",$R21=""),"",_xlfn.BETA.INV(ABS(VLOOKUP($W$1,VLookups!$A$30:$B$31,2,FALSE)-AB$3),IF($K21="L",$R21,$Q21),IF($K21="L",$Q21,$R21),$D21,$F21))</f>
        <v/>
      </c>
      <c r="AC21" s="112" t="str">
        <f>IF(OR($Q21="",$R21=""),"",_xlfn.BETA.INV(ABS(VLOOKUP($W$1,VLookups!$A$30:$B$31,2,FALSE)-AC$3),IF($K21="L",$R21,$Q21),IF($K21="L",$Q21,$R21),$D21,$F21))</f>
        <v/>
      </c>
      <c r="AD21" s="113" t="str">
        <f>IF(OR($Q21="",$R21=""),"",_xlfn.BETA.INV(ABS(VLOOKUP($W$1,VLookups!$A$30:$B$31,2,FALSE)-AD$3),IF($K21="L",$R21,$Q21),IF($K21="L",$Q21,$R21),$D21,$F21))</f>
        <v/>
      </c>
      <c r="AE21" s="112" t="str">
        <f>IF(OR($Q21="",$R21=""),"",_xlfn.BETA.INV(ABS(VLOOKUP($W$1,VLookups!$A$30:$B$31,2,FALSE)-AE$3),IF($K21="L",$R21,$Q21),IF($K21="L",$Q21,$R21),$D21,$F21))</f>
        <v/>
      </c>
      <c r="AF21" s="113" t="str">
        <f>IF(OR($Q21="",$R21=""),"",_xlfn.BETA.INV(ABS(VLOOKUP($W$1,VLookups!$A$30:$B$31,2,FALSE)-AF$3),IF($K21="L",$R21,$Q21),IF($K21="L",$Q21,$R21),$D21,$F21))</f>
        <v/>
      </c>
      <c r="AG21" s="112" t="str">
        <f>IF(OR($Q21="",$R21=""),"",_xlfn.BETA.INV(ABS(VLOOKUP($W$1,VLookups!$A$30:$B$31,2,FALSE)-AG$3),IF($K21="L",$R21,$Q21),IF($K21="L",$Q21,$R21),$D21,$F21))</f>
        <v/>
      </c>
      <c r="AH21" s="113" t="str">
        <f>IF(OR($Q21="",$R21=""),"",_xlfn.BETA.INV(ABS(VLOOKUP($W$1,VLookups!$A$30:$B$31,2,FALSE)-AH$3),IF($K21="L",$R21,$Q21),IF($K21="L",$Q21,$R21),$D21,$F21))</f>
        <v/>
      </c>
      <c r="AI21" s="112" t="str">
        <f>IF(OR($Q21="",$R21=""),"",_xlfn.BETA.INV(ABS(VLOOKUP($W$1,VLookups!$A$30:$B$31,2,FALSE)-AI$3),IF($K21="L",$R21,$Q21),IF($K21="L",$Q21,$R21),$D21,$F21))</f>
        <v/>
      </c>
      <c r="AJ21" s="113" t="str">
        <f>IF(OR($Q21="",$R21=""),"",_xlfn.BETA.INV(ABS(VLOOKUP($W$1,VLookups!$A$30:$B$31,2,FALSE)-AJ$3),IF($K21="L",$R21,$Q21),IF($K21="L",$Q21,$R21),$D21,$F21))</f>
        <v/>
      </c>
      <c r="AK21" s="15"/>
      <c r="AL21" s="194" t="str">
        <f t="shared" si="20"/>
        <v/>
      </c>
      <c r="AM21" s="192" t="str">
        <f t="shared" si="21"/>
        <v/>
      </c>
      <c r="AN21" s="177" t="str">
        <f t="shared" ref="AN21:AN24" si="60">IF(ISNONTEXT($AL21),AM21+$AL21,"")</f>
        <v/>
      </c>
      <c r="AO21" s="177" t="str">
        <f t="shared" si="29"/>
        <v/>
      </c>
      <c r="AP21" s="177" t="str">
        <f t="shared" si="29"/>
        <v/>
      </c>
      <c r="AQ21" s="177" t="str">
        <f t="shared" si="29"/>
        <v/>
      </c>
      <c r="AR21" s="177" t="str">
        <f t="shared" si="29"/>
        <v/>
      </c>
      <c r="AS21" s="177" t="str">
        <f t="shared" si="29"/>
        <v/>
      </c>
      <c r="AT21" s="177" t="str">
        <f t="shared" si="29"/>
        <v/>
      </c>
      <c r="AU21" s="177" t="str">
        <f t="shared" si="29"/>
        <v/>
      </c>
      <c r="AV21" s="177" t="str">
        <f t="shared" si="29"/>
        <v/>
      </c>
      <c r="AW21" s="177" t="str">
        <f t="shared" si="29"/>
        <v/>
      </c>
      <c r="AX21" s="177" t="str">
        <f t="shared" si="29"/>
        <v/>
      </c>
      <c r="AY21" s="177" t="str">
        <f t="shared" si="29"/>
        <v/>
      </c>
      <c r="AZ21" s="177" t="str">
        <f t="shared" si="29"/>
        <v/>
      </c>
      <c r="BA21" s="177" t="str">
        <f t="shared" si="29"/>
        <v/>
      </c>
      <c r="BB21" s="177" t="str">
        <f t="shared" si="29"/>
        <v/>
      </c>
      <c r="BC21" s="177" t="str">
        <f t="shared" si="29"/>
        <v/>
      </c>
      <c r="BD21" s="177" t="str">
        <f t="shared" si="29"/>
        <v/>
      </c>
      <c r="BE21" s="177" t="str">
        <f t="shared" si="30"/>
        <v/>
      </c>
      <c r="BF21" s="177" t="str">
        <f t="shared" si="30"/>
        <v/>
      </c>
      <c r="BG21" s="177" t="str">
        <f t="shared" si="30"/>
        <v/>
      </c>
      <c r="BH21" s="177" t="str">
        <f t="shared" si="30"/>
        <v/>
      </c>
      <c r="BI21" s="177" t="str">
        <f t="shared" si="30"/>
        <v/>
      </c>
      <c r="BJ21" s="177" t="str">
        <f t="shared" si="30"/>
        <v/>
      </c>
      <c r="BK21" s="177" t="str">
        <f t="shared" si="30"/>
        <v/>
      </c>
      <c r="BL21" s="177" t="str">
        <f t="shared" si="30"/>
        <v/>
      </c>
      <c r="BM21" s="177" t="str">
        <f t="shared" si="30"/>
        <v/>
      </c>
      <c r="BN21" s="177" t="str">
        <f t="shared" si="30"/>
        <v/>
      </c>
      <c r="BO21" s="177" t="str">
        <f t="shared" si="30"/>
        <v/>
      </c>
      <c r="BP21" s="177" t="str">
        <f t="shared" si="30"/>
        <v/>
      </c>
      <c r="BQ21" s="177" t="str">
        <f t="shared" si="30"/>
        <v/>
      </c>
      <c r="BR21" s="177" t="str">
        <f t="shared" si="30"/>
        <v/>
      </c>
      <c r="BS21" s="177" t="str">
        <f t="shared" si="30"/>
        <v/>
      </c>
      <c r="BT21" s="177" t="str">
        <f t="shared" si="30"/>
        <v/>
      </c>
      <c r="BU21" s="177" t="str">
        <f t="shared" si="31"/>
        <v/>
      </c>
      <c r="BV21" s="177" t="str">
        <f t="shared" si="31"/>
        <v/>
      </c>
      <c r="BW21" s="177" t="str">
        <f t="shared" si="31"/>
        <v/>
      </c>
      <c r="BX21" s="177" t="str">
        <f t="shared" si="31"/>
        <v/>
      </c>
      <c r="BY21" s="177" t="str">
        <f t="shared" si="31"/>
        <v/>
      </c>
      <c r="BZ21" s="177" t="str">
        <f t="shared" si="31"/>
        <v/>
      </c>
      <c r="CA21" s="177" t="str">
        <f t="shared" si="31"/>
        <v/>
      </c>
      <c r="CB21" s="177" t="str">
        <f t="shared" si="31"/>
        <v/>
      </c>
      <c r="CC21" s="177" t="str">
        <f t="shared" si="31"/>
        <v/>
      </c>
      <c r="CD21" s="177" t="str">
        <f t="shared" si="31"/>
        <v/>
      </c>
      <c r="CE21" s="177" t="str">
        <f t="shared" si="31"/>
        <v/>
      </c>
      <c r="CF21" s="177" t="str">
        <f t="shared" si="31"/>
        <v/>
      </c>
      <c r="CG21" s="177" t="str">
        <f t="shared" si="31"/>
        <v/>
      </c>
      <c r="CH21" s="177" t="str">
        <f t="shared" si="31"/>
        <v/>
      </c>
      <c r="CI21" s="177" t="str">
        <f t="shared" si="31"/>
        <v/>
      </c>
      <c r="CJ21" s="177" t="str">
        <f t="shared" si="31"/>
        <v/>
      </c>
      <c r="CK21" s="177" t="str">
        <f t="shared" si="32"/>
        <v/>
      </c>
      <c r="CL21" s="177" t="str">
        <f t="shared" si="32"/>
        <v/>
      </c>
      <c r="CM21" s="177" t="str">
        <f t="shared" si="32"/>
        <v/>
      </c>
      <c r="CN21" s="177" t="str">
        <f t="shared" si="32"/>
        <v/>
      </c>
      <c r="CO21" s="177" t="str">
        <f t="shared" si="32"/>
        <v/>
      </c>
      <c r="CP21" s="177" t="str">
        <f t="shared" si="32"/>
        <v/>
      </c>
      <c r="CQ21" s="177" t="str">
        <f t="shared" si="32"/>
        <v/>
      </c>
      <c r="CR21" s="177" t="str">
        <f t="shared" si="32"/>
        <v/>
      </c>
      <c r="CS21" s="177" t="str">
        <f t="shared" si="32"/>
        <v/>
      </c>
      <c r="CT21" s="177" t="str">
        <f t="shared" si="32"/>
        <v/>
      </c>
      <c r="CU21" s="177" t="str">
        <f t="shared" si="32"/>
        <v/>
      </c>
      <c r="CV21" s="177" t="str">
        <f t="shared" si="32"/>
        <v/>
      </c>
      <c r="CW21" s="177" t="str">
        <f t="shared" si="32"/>
        <v/>
      </c>
      <c r="CX21" s="177" t="str">
        <f t="shared" si="32"/>
        <v/>
      </c>
      <c r="CY21" s="177" t="str">
        <f t="shared" si="32"/>
        <v/>
      </c>
      <c r="CZ21" s="177" t="str">
        <f t="shared" si="32"/>
        <v/>
      </c>
      <c r="DA21" s="177" t="str">
        <f t="shared" si="24"/>
        <v/>
      </c>
      <c r="DB21" s="177" t="str">
        <f t="shared" si="24"/>
        <v/>
      </c>
      <c r="DC21" s="177" t="str">
        <f t="shared" si="24"/>
        <v/>
      </c>
      <c r="DD21" s="177" t="str">
        <f t="shared" si="24"/>
        <v/>
      </c>
      <c r="DE21" s="177" t="str">
        <f t="shared" si="24"/>
        <v/>
      </c>
      <c r="DF21" s="177" t="str">
        <f t="shared" si="24"/>
        <v/>
      </c>
      <c r="DG21" s="177" t="str">
        <f t="shared" si="24"/>
        <v/>
      </c>
      <c r="DH21" s="177" t="str">
        <f t="shared" si="24"/>
        <v/>
      </c>
      <c r="DI21" s="177" t="str">
        <f t="shared" si="24"/>
        <v/>
      </c>
      <c r="DJ21" s="177" t="str">
        <f t="shared" si="24"/>
        <v/>
      </c>
      <c r="DK21" s="177" t="str">
        <f t="shared" si="24"/>
        <v/>
      </c>
      <c r="DL21" s="177" t="str">
        <f t="shared" si="24"/>
        <v/>
      </c>
      <c r="DM21" s="177" t="str">
        <f t="shared" si="24"/>
        <v/>
      </c>
      <c r="DN21" s="177" t="str">
        <f t="shared" si="24"/>
        <v/>
      </c>
      <c r="DO21" s="177" t="str">
        <f t="shared" si="24"/>
        <v/>
      </c>
      <c r="DP21" s="177" t="str">
        <f t="shared" si="44"/>
        <v/>
      </c>
      <c r="DQ21" s="177" t="str">
        <f t="shared" si="44"/>
        <v/>
      </c>
      <c r="DR21" s="177" t="str">
        <f t="shared" si="44"/>
        <v/>
      </c>
      <c r="DS21" s="177" t="str">
        <f t="shared" si="44"/>
        <v/>
      </c>
      <c r="DT21" s="177" t="str">
        <f t="shared" si="44"/>
        <v/>
      </c>
      <c r="DU21" s="177" t="str">
        <f t="shared" si="44"/>
        <v/>
      </c>
      <c r="DV21" s="177" t="str">
        <f t="shared" si="44"/>
        <v/>
      </c>
      <c r="DW21" s="177" t="str">
        <f t="shared" si="44"/>
        <v/>
      </c>
      <c r="DX21" s="177" t="str">
        <f t="shared" si="44"/>
        <v/>
      </c>
      <c r="DY21" s="177" t="str">
        <f t="shared" si="44"/>
        <v/>
      </c>
      <c r="DZ21" s="177" t="str">
        <f t="shared" si="44"/>
        <v/>
      </c>
      <c r="EA21" s="177" t="str">
        <f t="shared" si="44"/>
        <v/>
      </c>
      <c r="EB21" s="177" t="str">
        <f t="shared" si="44"/>
        <v/>
      </c>
      <c r="EC21" s="177" t="str">
        <f t="shared" si="44"/>
        <v/>
      </c>
      <c r="ED21" s="177" t="str">
        <f t="shared" si="44"/>
        <v/>
      </c>
      <c r="EE21" s="177" t="str">
        <f t="shared" si="44"/>
        <v/>
      </c>
      <c r="EF21" s="177" t="str">
        <f t="shared" si="33"/>
        <v/>
      </c>
      <c r="EG21" s="177" t="str">
        <f t="shared" si="33"/>
        <v/>
      </c>
      <c r="EH21" s="177" t="str">
        <f t="shared" si="33"/>
        <v/>
      </c>
      <c r="EI21" s="177" t="str">
        <f t="shared" si="33"/>
        <v/>
      </c>
      <c r="EJ21" s="177" t="str">
        <f t="shared" si="33"/>
        <v/>
      </c>
      <c r="EK21" s="177" t="str">
        <f t="shared" si="33"/>
        <v/>
      </c>
      <c r="EL21" s="177" t="str">
        <f t="shared" si="33"/>
        <v/>
      </c>
      <c r="EM21" s="177" t="str">
        <f t="shared" si="33"/>
        <v/>
      </c>
      <c r="EN21" s="177" t="str">
        <f t="shared" si="33"/>
        <v/>
      </c>
      <c r="EO21" s="177" t="str">
        <f t="shared" si="33"/>
        <v/>
      </c>
      <c r="EP21" s="177" t="str">
        <f t="shared" si="33"/>
        <v/>
      </c>
      <c r="EQ21" s="177" t="str">
        <f t="shared" si="33"/>
        <v/>
      </c>
      <c r="ER21" s="177" t="str">
        <f t="shared" si="33"/>
        <v/>
      </c>
      <c r="ES21" s="177" t="str">
        <f t="shared" si="33"/>
        <v/>
      </c>
      <c r="ET21" s="177" t="str">
        <f t="shared" si="34"/>
        <v/>
      </c>
      <c r="EU21" s="177" t="str">
        <f t="shared" si="34"/>
        <v/>
      </c>
      <c r="EV21" s="177" t="str">
        <f t="shared" si="34"/>
        <v/>
      </c>
      <c r="EW21" s="177" t="str">
        <f t="shared" si="34"/>
        <v/>
      </c>
      <c r="EX21" s="177" t="str">
        <f t="shared" si="34"/>
        <v/>
      </c>
      <c r="EY21" s="177" t="str">
        <f t="shared" si="34"/>
        <v/>
      </c>
      <c r="EZ21" s="177" t="str">
        <f t="shared" si="34"/>
        <v/>
      </c>
      <c r="FA21" s="177" t="str">
        <f t="shared" si="34"/>
        <v/>
      </c>
      <c r="FB21" s="177" t="str">
        <f t="shared" si="34"/>
        <v/>
      </c>
      <c r="FC21" s="177" t="str">
        <f t="shared" si="34"/>
        <v/>
      </c>
      <c r="FD21" s="177" t="str">
        <f t="shared" si="34"/>
        <v/>
      </c>
      <c r="FE21" s="177" t="str">
        <f t="shared" si="34"/>
        <v/>
      </c>
      <c r="FF21" s="177" t="str">
        <f t="shared" si="34"/>
        <v/>
      </c>
      <c r="FG21" s="177" t="str">
        <f t="shared" si="34"/>
        <v/>
      </c>
      <c r="FH21" s="177" t="str">
        <f t="shared" si="34"/>
        <v/>
      </c>
      <c r="FI21" s="177" t="str">
        <f t="shared" si="34"/>
        <v/>
      </c>
      <c r="FJ21" s="177" t="str">
        <f t="shared" si="35"/>
        <v/>
      </c>
      <c r="FK21" s="177" t="str">
        <f t="shared" si="35"/>
        <v/>
      </c>
      <c r="FL21" s="177" t="str">
        <f t="shared" si="35"/>
        <v/>
      </c>
      <c r="FM21" s="177" t="str">
        <f t="shared" si="35"/>
        <v/>
      </c>
      <c r="FN21" s="177" t="str">
        <f t="shared" si="35"/>
        <v/>
      </c>
      <c r="FO21" s="177" t="str">
        <f t="shared" si="35"/>
        <v/>
      </c>
      <c r="FP21" s="177" t="str">
        <f t="shared" si="35"/>
        <v/>
      </c>
      <c r="FQ21" s="177" t="str">
        <f t="shared" si="35"/>
        <v/>
      </c>
      <c r="FR21" s="177" t="str">
        <f t="shared" si="35"/>
        <v/>
      </c>
      <c r="FS21" s="177" t="str">
        <f t="shared" si="35"/>
        <v/>
      </c>
      <c r="FT21" s="177" t="str">
        <f t="shared" si="35"/>
        <v/>
      </c>
      <c r="FU21" s="177" t="str">
        <f t="shared" si="35"/>
        <v/>
      </c>
      <c r="FV21" s="177" t="str">
        <f t="shared" si="35"/>
        <v/>
      </c>
      <c r="FW21" s="177" t="str">
        <f t="shared" si="35"/>
        <v/>
      </c>
      <c r="FX21" s="177" t="str">
        <f t="shared" si="35"/>
        <v/>
      </c>
      <c r="FY21" s="177" t="str">
        <f t="shared" si="35"/>
        <v/>
      </c>
      <c r="FZ21" s="177" t="str">
        <f t="shared" si="36"/>
        <v/>
      </c>
      <c r="GA21" s="177" t="str">
        <f t="shared" si="36"/>
        <v/>
      </c>
      <c r="GB21" s="177" t="str">
        <f t="shared" si="36"/>
        <v/>
      </c>
      <c r="GC21" s="177" t="str">
        <f t="shared" si="36"/>
        <v/>
      </c>
      <c r="GD21" s="177" t="str">
        <f t="shared" si="36"/>
        <v/>
      </c>
      <c r="GE21" s="177" t="str">
        <f t="shared" si="36"/>
        <v/>
      </c>
      <c r="GF21" s="177" t="str">
        <f t="shared" si="36"/>
        <v/>
      </c>
      <c r="GG21" s="177" t="str">
        <f t="shared" si="36"/>
        <v/>
      </c>
      <c r="GH21" s="177" t="str">
        <f t="shared" si="36"/>
        <v/>
      </c>
      <c r="GI21" s="177" t="str">
        <f t="shared" si="36"/>
        <v/>
      </c>
      <c r="GJ21" s="177" t="str">
        <f t="shared" si="36"/>
        <v/>
      </c>
      <c r="GK21" s="177" t="str">
        <f t="shared" si="36"/>
        <v/>
      </c>
      <c r="GL21" s="177" t="str">
        <f t="shared" si="36"/>
        <v/>
      </c>
      <c r="GM21" s="177" t="str">
        <f t="shared" si="36"/>
        <v/>
      </c>
      <c r="GN21" s="177" t="str">
        <f t="shared" si="36"/>
        <v/>
      </c>
      <c r="GO21" s="177" t="str">
        <f t="shared" si="36"/>
        <v/>
      </c>
      <c r="GP21" s="177" t="str">
        <f t="shared" si="37"/>
        <v/>
      </c>
      <c r="GQ21" s="177" t="str">
        <f t="shared" si="37"/>
        <v/>
      </c>
      <c r="GR21" s="177" t="str">
        <f t="shared" si="37"/>
        <v/>
      </c>
      <c r="GS21" s="177" t="str">
        <f t="shared" si="37"/>
        <v/>
      </c>
      <c r="GT21" s="177" t="str">
        <f t="shared" si="37"/>
        <v/>
      </c>
      <c r="GU21" s="177" t="str">
        <f t="shared" si="37"/>
        <v/>
      </c>
      <c r="GV21" s="177" t="str">
        <f t="shared" si="37"/>
        <v/>
      </c>
      <c r="GW21" s="177" t="str">
        <f t="shared" si="37"/>
        <v/>
      </c>
      <c r="GX21" s="177" t="str">
        <f t="shared" si="37"/>
        <v/>
      </c>
      <c r="GY21" s="177" t="str">
        <f t="shared" si="37"/>
        <v/>
      </c>
      <c r="GZ21" s="177" t="str">
        <f t="shared" si="37"/>
        <v/>
      </c>
      <c r="HA21" s="177" t="str">
        <f t="shared" si="37"/>
        <v/>
      </c>
      <c r="HB21" s="177" t="str">
        <f t="shared" si="37"/>
        <v/>
      </c>
      <c r="HC21" s="177" t="str">
        <f t="shared" si="37"/>
        <v/>
      </c>
      <c r="HD21" s="177" t="str">
        <f t="shared" si="37"/>
        <v/>
      </c>
      <c r="HE21" s="177" t="str">
        <f t="shared" si="37"/>
        <v/>
      </c>
      <c r="HF21" s="177" t="str">
        <f t="shared" si="38"/>
        <v/>
      </c>
      <c r="HG21" s="177" t="str">
        <f t="shared" si="38"/>
        <v/>
      </c>
      <c r="HH21" s="177" t="str">
        <f t="shared" si="38"/>
        <v/>
      </c>
      <c r="HI21" s="177" t="str">
        <f t="shared" si="38"/>
        <v/>
      </c>
      <c r="HJ21" s="177" t="str">
        <f t="shared" si="38"/>
        <v/>
      </c>
      <c r="HK21" s="177" t="str">
        <f t="shared" si="38"/>
        <v/>
      </c>
      <c r="HL21" s="177" t="str">
        <f t="shared" si="38"/>
        <v/>
      </c>
      <c r="HM21" s="177" t="str">
        <f t="shared" si="38"/>
        <v/>
      </c>
      <c r="HN21" s="177" t="str">
        <f t="shared" si="38"/>
        <v/>
      </c>
      <c r="HO21" s="177" t="str">
        <f t="shared" si="38"/>
        <v/>
      </c>
      <c r="HP21" s="177" t="str">
        <f t="shared" si="38"/>
        <v/>
      </c>
      <c r="HQ21" s="177" t="str">
        <f t="shared" si="38"/>
        <v/>
      </c>
      <c r="HR21" s="177" t="str">
        <f t="shared" si="38"/>
        <v/>
      </c>
      <c r="HS21" s="177" t="str">
        <f t="shared" si="38"/>
        <v/>
      </c>
      <c r="HT21" s="177" t="str">
        <f t="shared" si="38"/>
        <v/>
      </c>
      <c r="HU21" s="177" t="str">
        <f t="shared" si="38"/>
        <v/>
      </c>
      <c r="HV21" s="177" t="str">
        <f t="shared" si="39"/>
        <v/>
      </c>
      <c r="HW21" s="177" t="str">
        <f t="shared" si="39"/>
        <v/>
      </c>
      <c r="HX21" s="177" t="str">
        <f t="shared" si="39"/>
        <v/>
      </c>
      <c r="HY21" s="177" t="str">
        <f t="shared" si="39"/>
        <v/>
      </c>
      <c r="HZ21" s="177" t="str">
        <f t="shared" si="39"/>
        <v/>
      </c>
      <c r="IA21" s="177" t="str">
        <f t="shared" si="39"/>
        <v/>
      </c>
      <c r="IB21" s="177" t="str">
        <f t="shared" si="39"/>
        <v/>
      </c>
      <c r="IC21" s="177" t="str">
        <f t="shared" si="39"/>
        <v/>
      </c>
      <c r="ID21" s="177" t="str">
        <f t="shared" si="39"/>
        <v/>
      </c>
      <c r="IE21" s="192" t="str">
        <f t="shared" si="23"/>
        <v/>
      </c>
      <c r="IF21" s="193" t="e">
        <f t="shared" si="10"/>
        <v>#N/A</v>
      </c>
      <c r="IG21" s="193" t="e">
        <f t="shared" si="49"/>
        <v>#N/A</v>
      </c>
      <c r="IH21" s="193" t="e">
        <f t="shared" si="49"/>
        <v>#N/A</v>
      </c>
      <c r="II21" s="193" t="e">
        <f t="shared" si="49"/>
        <v>#N/A</v>
      </c>
      <c r="IJ21" s="193" t="e">
        <f t="shared" si="56"/>
        <v>#N/A</v>
      </c>
      <c r="IK21" s="193" t="e">
        <f t="shared" si="56"/>
        <v>#N/A</v>
      </c>
      <c r="IL21" s="193" t="e">
        <f t="shared" si="56"/>
        <v>#N/A</v>
      </c>
      <c r="IM21" s="193" t="e">
        <f t="shared" si="56"/>
        <v>#N/A</v>
      </c>
      <c r="IN21" s="193" t="e">
        <f t="shared" si="56"/>
        <v>#N/A</v>
      </c>
      <c r="IO21" s="193" t="e">
        <f t="shared" si="56"/>
        <v>#N/A</v>
      </c>
      <c r="IP21" s="193" t="e">
        <f t="shared" si="56"/>
        <v>#N/A</v>
      </c>
      <c r="IQ21" s="193" t="e">
        <f t="shared" si="56"/>
        <v>#N/A</v>
      </c>
      <c r="IR21" s="193" t="e">
        <f t="shared" si="56"/>
        <v>#N/A</v>
      </c>
      <c r="IS21" s="193" t="e">
        <f t="shared" si="56"/>
        <v>#N/A</v>
      </c>
      <c r="IT21" s="193" t="e">
        <f t="shared" si="56"/>
        <v>#N/A</v>
      </c>
      <c r="IU21" s="193" t="e">
        <f t="shared" si="56"/>
        <v>#N/A</v>
      </c>
      <c r="IV21" s="193" t="e">
        <f t="shared" si="56"/>
        <v>#N/A</v>
      </c>
      <c r="IW21" s="193" t="e">
        <f t="shared" si="56"/>
        <v>#N/A</v>
      </c>
      <c r="IX21" s="193" t="e">
        <f t="shared" si="56"/>
        <v>#N/A</v>
      </c>
      <c r="IY21" s="193" t="e">
        <f t="shared" si="52"/>
        <v>#N/A</v>
      </c>
      <c r="IZ21" s="193" t="e">
        <f t="shared" si="52"/>
        <v>#N/A</v>
      </c>
      <c r="JA21" s="193" t="e">
        <f t="shared" si="52"/>
        <v>#N/A</v>
      </c>
      <c r="JB21" s="193" t="e">
        <f t="shared" si="52"/>
        <v>#N/A</v>
      </c>
      <c r="JC21" s="193" t="e">
        <f t="shared" si="52"/>
        <v>#N/A</v>
      </c>
      <c r="JD21" s="193" t="e">
        <f t="shared" si="52"/>
        <v>#N/A</v>
      </c>
      <c r="JE21" s="193" t="e">
        <f t="shared" si="52"/>
        <v>#N/A</v>
      </c>
      <c r="JF21" s="193" t="e">
        <f t="shared" si="52"/>
        <v>#N/A</v>
      </c>
      <c r="JG21" s="193" t="e">
        <f t="shared" si="52"/>
        <v>#N/A</v>
      </c>
      <c r="JH21" s="193" t="e">
        <f t="shared" si="52"/>
        <v>#N/A</v>
      </c>
      <c r="JI21" s="193" t="e">
        <f t="shared" si="52"/>
        <v>#N/A</v>
      </c>
      <c r="JJ21" s="193" t="e">
        <f t="shared" si="52"/>
        <v>#N/A</v>
      </c>
      <c r="JK21" s="193" t="e">
        <f t="shared" si="52"/>
        <v>#N/A</v>
      </c>
      <c r="JL21" s="193" t="e">
        <f t="shared" si="52"/>
        <v>#N/A</v>
      </c>
      <c r="JM21" s="193" t="e">
        <f t="shared" si="52"/>
        <v>#N/A</v>
      </c>
      <c r="JN21" s="193" t="e">
        <f t="shared" si="52"/>
        <v>#N/A</v>
      </c>
      <c r="JO21" s="193" t="e">
        <f t="shared" si="52"/>
        <v>#N/A</v>
      </c>
      <c r="JP21" s="193" t="e">
        <f t="shared" si="52"/>
        <v>#N/A</v>
      </c>
      <c r="JQ21" s="193" t="e">
        <f t="shared" si="52"/>
        <v>#N/A</v>
      </c>
      <c r="JR21" s="193" t="e">
        <f t="shared" si="52"/>
        <v>#N/A</v>
      </c>
      <c r="JS21" s="193" t="e">
        <f t="shared" si="52"/>
        <v>#N/A</v>
      </c>
      <c r="JT21" s="193" t="e">
        <f t="shared" si="52"/>
        <v>#N/A</v>
      </c>
      <c r="JU21" s="193" t="e">
        <f t="shared" si="52"/>
        <v>#N/A</v>
      </c>
      <c r="JV21" s="193" t="e">
        <f t="shared" si="52"/>
        <v>#N/A</v>
      </c>
      <c r="JW21" s="193" t="e">
        <f t="shared" si="52"/>
        <v>#N/A</v>
      </c>
      <c r="JX21" s="193" t="e">
        <f t="shared" si="52"/>
        <v>#N/A</v>
      </c>
      <c r="JY21" s="193" t="e">
        <f t="shared" si="52"/>
        <v>#N/A</v>
      </c>
      <c r="JZ21" s="193" t="e">
        <f t="shared" si="52"/>
        <v>#N/A</v>
      </c>
      <c r="KA21" s="193" t="e">
        <f t="shared" si="52"/>
        <v>#N/A</v>
      </c>
      <c r="KB21" s="193" t="e">
        <f t="shared" si="52"/>
        <v>#N/A</v>
      </c>
      <c r="KC21" s="193" t="e">
        <f t="shared" ref="KC21:KQ36" si="61">IF(ISNONTEXT($U21),IF($K21="R",_xlfn.BETA.DIST(CJ21,$Q21,$R21,FALSE,$D21,$F21),_xlfn.BETA.DIST(CJ21,$R21,$Q21,FALSE,$D21,$F21)),NA())</f>
        <v>#N/A</v>
      </c>
      <c r="KD21" s="193" t="e">
        <f t="shared" si="61"/>
        <v>#N/A</v>
      </c>
      <c r="KE21" s="193" t="e">
        <f t="shared" si="61"/>
        <v>#N/A</v>
      </c>
      <c r="KF21" s="193" t="e">
        <f t="shared" si="61"/>
        <v>#N/A</v>
      </c>
      <c r="KG21" s="193" t="e">
        <f t="shared" si="61"/>
        <v>#N/A</v>
      </c>
      <c r="KH21" s="193" t="e">
        <f t="shared" si="61"/>
        <v>#N/A</v>
      </c>
      <c r="KI21" s="193" t="e">
        <f t="shared" si="61"/>
        <v>#N/A</v>
      </c>
      <c r="KJ21" s="193" t="e">
        <f t="shared" si="61"/>
        <v>#N/A</v>
      </c>
      <c r="KK21" s="193" t="e">
        <f t="shared" si="61"/>
        <v>#N/A</v>
      </c>
      <c r="KL21" s="193" t="e">
        <f t="shared" si="61"/>
        <v>#N/A</v>
      </c>
      <c r="KM21" s="193" t="e">
        <f t="shared" si="61"/>
        <v>#N/A</v>
      </c>
      <c r="KN21" s="193" t="e">
        <f t="shared" si="61"/>
        <v>#N/A</v>
      </c>
      <c r="KO21" s="193" t="e">
        <f t="shared" si="61"/>
        <v>#N/A</v>
      </c>
      <c r="KP21" s="193" t="e">
        <f t="shared" si="61"/>
        <v>#N/A</v>
      </c>
      <c r="KQ21" s="193" t="e">
        <f t="shared" si="61"/>
        <v>#N/A</v>
      </c>
      <c r="KR21" s="193" t="e">
        <f t="shared" si="26"/>
        <v>#N/A</v>
      </c>
      <c r="KS21" s="193" t="e">
        <f t="shared" si="50"/>
        <v>#N/A</v>
      </c>
      <c r="KT21" s="193" t="e">
        <f t="shared" si="50"/>
        <v>#N/A</v>
      </c>
      <c r="KU21" s="193" t="e">
        <f t="shared" si="50"/>
        <v>#N/A</v>
      </c>
      <c r="KV21" s="193" t="e">
        <f t="shared" si="57"/>
        <v>#N/A</v>
      </c>
      <c r="KW21" s="193" t="e">
        <f t="shared" si="57"/>
        <v>#N/A</v>
      </c>
      <c r="KX21" s="193" t="e">
        <f t="shared" si="57"/>
        <v>#N/A</v>
      </c>
      <c r="KY21" s="193" t="e">
        <f t="shared" si="57"/>
        <v>#N/A</v>
      </c>
      <c r="KZ21" s="193" t="e">
        <f t="shared" si="57"/>
        <v>#N/A</v>
      </c>
      <c r="LA21" s="193" t="e">
        <f t="shared" si="57"/>
        <v>#N/A</v>
      </c>
      <c r="LB21" s="193" t="e">
        <f t="shared" si="57"/>
        <v>#N/A</v>
      </c>
      <c r="LC21" s="193" t="e">
        <f t="shared" si="57"/>
        <v>#N/A</v>
      </c>
      <c r="LD21" s="193" t="e">
        <f t="shared" si="57"/>
        <v>#N/A</v>
      </c>
      <c r="LE21" s="193" t="e">
        <f t="shared" si="57"/>
        <v>#N/A</v>
      </c>
      <c r="LF21" s="193" t="e">
        <f t="shared" si="57"/>
        <v>#N/A</v>
      </c>
      <c r="LG21" s="193" t="e">
        <f t="shared" si="57"/>
        <v>#N/A</v>
      </c>
      <c r="LH21" s="193" t="e">
        <f t="shared" si="57"/>
        <v>#N/A</v>
      </c>
      <c r="LI21" s="193" t="e">
        <f t="shared" si="57"/>
        <v>#N/A</v>
      </c>
      <c r="LJ21" s="193" t="e">
        <f t="shared" si="57"/>
        <v>#N/A</v>
      </c>
      <c r="LK21" s="193" t="e">
        <f t="shared" si="53"/>
        <v>#N/A</v>
      </c>
      <c r="LL21" s="193" t="e">
        <f t="shared" si="53"/>
        <v>#N/A</v>
      </c>
      <c r="LM21" s="193" t="e">
        <f t="shared" si="53"/>
        <v>#N/A</v>
      </c>
      <c r="LN21" s="193" t="e">
        <f t="shared" si="53"/>
        <v>#N/A</v>
      </c>
      <c r="LO21" s="193" t="e">
        <f t="shared" si="53"/>
        <v>#N/A</v>
      </c>
      <c r="LP21" s="193" t="e">
        <f t="shared" si="53"/>
        <v>#N/A</v>
      </c>
      <c r="LQ21" s="193" t="e">
        <f t="shared" si="53"/>
        <v>#N/A</v>
      </c>
      <c r="LR21" s="193" t="e">
        <f t="shared" si="53"/>
        <v>#N/A</v>
      </c>
      <c r="LS21" s="193" t="e">
        <f t="shared" si="53"/>
        <v>#N/A</v>
      </c>
      <c r="LT21" s="193" t="e">
        <f t="shared" si="53"/>
        <v>#N/A</v>
      </c>
      <c r="LU21" s="193" t="e">
        <f t="shared" si="53"/>
        <v>#N/A</v>
      </c>
      <c r="LV21" s="193" t="e">
        <f t="shared" si="53"/>
        <v>#N/A</v>
      </c>
      <c r="LW21" s="193" t="e">
        <f t="shared" si="53"/>
        <v>#N/A</v>
      </c>
      <c r="LX21" s="193" t="e">
        <f t="shared" si="53"/>
        <v>#N/A</v>
      </c>
      <c r="LY21" s="193" t="e">
        <f t="shared" si="53"/>
        <v>#N/A</v>
      </c>
      <c r="LZ21" s="193" t="e">
        <f t="shared" si="53"/>
        <v>#N/A</v>
      </c>
      <c r="MA21" s="193" t="e">
        <f t="shared" si="53"/>
        <v>#N/A</v>
      </c>
      <c r="MB21" s="193" t="e">
        <f t="shared" si="53"/>
        <v>#N/A</v>
      </c>
      <c r="MC21" s="193" t="e">
        <f t="shared" si="53"/>
        <v>#N/A</v>
      </c>
      <c r="MD21" s="193" t="e">
        <f t="shared" si="53"/>
        <v>#N/A</v>
      </c>
      <c r="ME21" s="193" t="e">
        <f t="shared" si="53"/>
        <v>#N/A</v>
      </c>
      <c r="MF21" s="193" t="e">
        <f t="shared" si="53"/>
        <v>#N/A</v>
      </c>
      <c r="MG21" s="193" t="e">
        <f t="shared" si="53"/>
        <v>#N/A</v>
      </c>
      <c r="MH21" s="193" t="e">
        <f t="shared" si="53"/>
        <v>#N/A</v>
      </c>
      <c r="MI21" s="193" t="e">
        <f t="shared" si="53"/>
        <v>#N/A</v>
      </c>
      <c r="MJ21" s="193" t="e">
        <f t="shared" si="53"/>
        <v>#N/A</v>
      </c>
      <c r="MK21" s="193" t="e">
        <f t="shared" si="53"/>
        <v>#N/A</v>
      </c>
      <c r="ML21" s="193" t="e">
        <f t="shared" si="53"/>
        <v>#N/A</v>
      </c>
      <c r="MM21" s="193" t="e">
        <f t="shared" si="53"/>
        <v>#N/A</v>
      </c>
      <c r="MN21" s="193" t="e">
        <f t="shared" si="53"/>
        <v>#N/A</v>
      </c>
      <c r="MO21" s="193" t="e">
        <f t="shared" ref="MO21:NC36" si="62">IF(ISNONTEXT($U21),IF($K21="R",_xlfn.BETA.DIST(EV21,$Q21,$R21,FALSE,$D21,$F21),_xlfn.BETA.DIST(EV21,$R21,$Q21,FALSE,$D21,$F21)),NA())</f>
        <v>#N/A</v>
      </c>
      <c r="MP21" s="193" t="e">
        <f t="shared" si="62"/>
        <v>#N/A</v>
      </c>
      <c r="MQ21" s="193" t="e">
        <f t="shared" si="62"/>
        <v>#N/A</v>
      </c>
      <c r="MR21" s="193" t="e">
        <f t="shared" si="62"/>
        <v>#N/A</v>
      </c>
      <c r="MS21" s="193" t="e">
        <f t="shared" si="62"/>
        <v>#N/A</v>
      </c>
      <c r="MT21" s="193" t="e">
        <f t="shared" si="62"/>
        <v>#N/A</v>
      </c>
      <c r="MU21" s="193" t="e">
        <f t="shared" si="62"/>
        <v>#N/A</v>
      </c>
      <c r="MV21" s="193" t="e">
        <f t="shared" si="62"/>
        <v>#N/A</v>
      </c>
      <c r="MW21" s="193" t="e">
        <f t="shared" si="62"/>
        <v>#N/A</v>
      </c>
      <c r="MX21" s="193" t="e">
        <f t="shared" si="62"/>
        <v>#N/A</v>
      </c>
      <c r="MY21" s="193" t="e">
        <f t="shared" si="62"/>
        <v>#N/A</v>
      </c>
      <c r="MZ21" s="193" t="e">
        <f t="shared" si="62"/>
        <v>#N/A</v>
      </c>
      <c r="NA21" s="193" t="e">
        <f t="shared" si="62"/>
        <v>#N/A</v>
      </c>
      <c r="NB21" s="193" t="e">
        <f t="shared" si="62"/>
        <v>#N/A</v>
      </c>
      <c r="NC21" s="193" t="e">
        <f t="shared" si="62"/>
        <v>#N/A</v>
      </c>
      <c r="ND21" s="193" t="e">
        <f t="shared" si="27"/>
        <v>#N/A</v>
      </c>
      <c r="NE21" s="193" t="e">
        <f t="shared" si="51"/>
        <v>#N/A</v>
      </c>
      <c r="NF21" s="193" t="e">
        <f t="shared" si="51"/>
        <v>#N/A</v>
      </c>
      <c r="NG21" s="193" t="e">
        <f t="shared" si="51"/>
        <v>#N/A</v>
      </c>
      <c r="NH21" s="193" t="e">
        <f t="shared" si="58"/>
        <v>#N/A</v>
      </c>
      <c r="NI21" s="193" t="e">
        <f t="shared" si="58"/>
        <v>#N/A</v>
      </c>
      <c r="NJ21" s="193" t="e">
        <f t="shared" si="58"/>
        <v>#N/A</v>
      </c>
      <c r="NK21" s="193" t="e">
        <f t="shared" si="58"/>
        <v>#N/A</v>
      </c>
      <c r="NL21" s="193" t="e">
        <f t="shared" si="58"/>
        <v>#N/A</v>
      </c>
      <c r="NM21" s="193" t="e">
        <f t="shared" si="58"/>
        <v>#N/A</v>
      </c>
      <c r="NN21" s="193" t="e">
        <f t="shared" si="58"/>
        <v>#N/A</v>
      </c>
      <c r="NO21" s="193" t="e">
        <f t="shared" si="58"/>
        <v>#N/A</v>
      </c>
      <c r="NP21" s="193" t="e">
        <f t="shared" si="58"/>
        <v>#N/A</v>
      </c>
      <c r="NQ21" s="193" t="e">
        <f t="shared" si="58"/>
        <v>#N/A</v>
      </c>
      <c r="NR21" s="193" t="e">
        <f t="shared" si="58"/>
        <v>#N/A</v>
      </c>
      <c r="NS21" s="193" t="e">
        <f t="shared" si="58"/>
        <v>#N/A</v>
      </c>
      <c r="NT21" s="193" t="e">
        <f t="shared" si="58"/>
        <v>#N/A</v>
      </c>
      <c r="NU21" s="193" t="e">
        <f t="shared" si="58"/>
        <v>#N/A</v>
      </c>
      <c r="NV21" s="193" t="e">
        <f t="shared" si="58"/>
        <v>#N/A</v>
      </c>
      <c r="NW21" s="193" t="e">
        <f t="shared" si="54"/>
        <v>#N/A</v>
      </c>
      <c r="NX21" s="193" t="e">
        <f t="shared" si="54"/>
        <v>#N/A</v>
      </c>
      <c r="NY21" s="193" t="e">
        <f t="shared" si="54"/>
        <v>#N/A</v>
      </c>
      <c r="NZ21" s="193" t="e">
        <f t="shared" si="54"/>
        <v>#N/A</v>
      </c>
      <c r="OA21" s="193" t="e">
        <f t="shared" si="54"/>
        <v>#N/A</v>
      </c>
      <c r="OB21" s="193" t="e">
        <f t="shared" si="54"/>
        <v>#N/A</v>
      </c>
      <c r="OC21" s="193" t="e">
        <f t="shared" si="54"/>
        <v>#N/A</v>
      </c>
      <c r="OD21" s="193" t="e">
        <f t="shared" si="54"/>
        <v>#N/A</v>
      </c>
      <c r="OE21" s="193" t="e">
        <f t="shared" si="54"/>
        <v>#N/A</v>
      </c>
      <c r="OF21" s="193" t="e">
        <f t="shared" si="54"/>
        <v>#N/A</v>
      </c>
      <c r="OG21" s="193" t="e">
        <f t="shared" si="54"/>
        <v>#N/A</v>
      </c>
      <c r="OH21" s="193" t="e">
        <f t="shared" si="54"/>
        <v>#N/A</v>
      </c>
      <c r="OI21" s="193" t="e">
        <f t="shared" si="54"/>
        <v>#N/A</v>
      </c>
      <c r="OJ21" s="193" t="e">
        <f t="shared" si="54"/>
        <v>#N/A</v>
      </c>
      <c r="OK21" s="193" t="e">
        <f t="shared" si="54"/>
        <v>#N/A</v>
      </c>
      <c r="OL21" s="193" t="e">
        <f t="shared" si="54"/>
        <v>#N/A</v>
      </c>
      <c r="OM21" s="193" t="e">
        <f t="shared" si="54"/>
        <v>#N/A</v>
      </c>
      <c r="ON21" s="193" t="e">
        <f t="shared" si="54"/>
        <v>#N/A</v>
      </c>
      <c r="OO21" s="193" t="e">
        <f t="shared" si="54"/>
        <v>#N/A</v>
      </c>
      <c r="OP21" s="193" t="e">
        <f t="shared" si="54"/>
        <v>#N/A</v>
      </c>
      <c r="OQ21" s="193" t="e">
        <f t="shared" si="54"/>
        <v>#N/A</v>
      </c>
      <c r="OR21" s="193" t="e">
        <f t="shared" si="54"/>
        <v>#N/A</v>
      </c>
      <c r="OS21" s="193" t="e">
        <f t="shared" si="54"/>
        <v>#N/A</v>
      </c>
      <c r="OT21" s="193" t="e">
        <f t="shared" si="54"/>
        <v>#N/A</v>
      </c>
      <c r="OU21" s="193" t="e">
        <f t="shared" si="54"/>
        <v>#N/A</v>
      </c>
      <c r="OV21" s="193" t="e">
        <f t="shared" si="54"/>
        <v>#N/A</v>
      </c>
      <c r="OW21" s="193" t="e">
        <f t="shared" si="54"/>
        <v>#N/A</v>
      </c>
      <c r="OX21" s="193" t="e">
        <f t="shared" si="54"/>
        <v>#N/A</v>
      </c>
      <c r="OY21" s="193" t="e">
        <f t="shared" si="54"/>
        <v>#N/A</v>
      </c>
      <c r="OZ21" s="193" t="e">
        <f t="shared" si="54"/>
        <v>#N/A</v>
      </c>
      <c r="PA21" s="193" t="e">
        <f t="shared" ref="PA21:PO36" si="63">IF(ISNONTEXT($U21),IF($K21="R",_xlfn.BETA.DIST(HH21,$Q21,$R21,FALSE,$D21,$F21),_xlfn.BETA.DIST(HH21,$R21,$Q21,FALSE,$D21,$F21)),NA())</f>
        <v>#N/A</v>
      </c>
      <c r="PB21" s="193" t="e">
        <f t="shared" si="63"/>
        <v>#N/A</v>
      </c>
      <c r="PC21" s="193" t="e">
        <f t="shared" si="63"/>
        <v>#N/A</v>
      </c>
      <c r="PD21" s="193" t="e">
        <f t="shared" si="63"/>
        <v>#N/A</v>
      </c>
      <c r="PE21" s="193" t="e">
        <f t="shared" si="63"/>
        <v>#N/A</v>
      </c>
      <c r="PF21" s="193" t="e">
        <f t="shared" si="63"/>
        <v>#N/A</v>
      </c>
      <c r="PG21" s="193" t="e">
        <f t="shared" si="63"/>
        <v>#N/A</v>
      </c>
      <c r="PH21" s="193" t="e">
        <f t="shared" si="63"/>
        <v>#N/A</v>
      </c>
      <c r="PI21" s="193" t="e">
        <f t="shared" si="63"/>
        <v>#N/A</v>
      </c>
      <c r="PJ21" s="193" t="e">
        <f t="shared" si="63"/>
        <v>#N/A</v>
      </c>
      <c r="PK21" s="193" t="e">
        <f t="shared" si="63"/>
        <v>#N/A</v>
      </c>
      <c r="PL21" s="193" t="e">
        <f t="shared" si="63"/>
        <v>#N/A</v>
      </c>
      <c r="PM21" s="193" t="e">
        <f t="shared" si="63"/>
        <v>#N/A</v>
      </c>
      <c r="PN21" s="193" t="e">
        <f t="shared" si="63"/>
        <v>#N/A</v>
      </c>
      <c r="PO21" s="193" t="e">
        <f t="shared" si="63"/>
        <v>#N/A</v>
      </c>
      <c r="PP21" s="193" t="e">
        <f t="shared" si="28"/>
        <v>#N/A</v>
      </c>
      <c r="PQ21" s="193" t="e">
        <f t="shared" si="59"/>
        <v>#N/A</v>
      </c>
      <c r="PR21" s="193" t="e">
        <f t="shared" si="59"/>
        <v>#N/A</v>
      </c>
      <c r="PS21" s="193" t="e">
        <f t="shared" si="59"/>
        <v>#N/A</v>
      </c>
      <c r="PT21" s="193" t="e">
        <f t="shared" si="59"/>
        <v>#N/A</v>
      </c>
      <c r="PU21" s="193" t="e">
        <f t="shared" si="59"/>
        <v>#N/A</v>
      </c>
      <c r="PV21" s="193" t="e">
        <f t="shared" si="59"/>
        <v>#N/A</v>
      </c>
      <c r="PW21" s="193" t="e">
        <f t="shared" si="59"/>
        <v>#N/A</v>
      </c>
      <c r="PX21" s="193" t="e">
        <f t="shared" si="59"/>
        <v>#N/A</v>
      </c>
    </row>
    <row r="22" spans="1:440" hidden="1" x14ac:dyDescent="0.45">
      <c r="A22" s="20">
        <v>19</v>
      </c>
      <c r="B22" s="134"/>
      <c r="C22" s="279"/>
      <c r="D22" s="280" t="str">
        <f t="shared" si="15"/>
        <v/>
      </c>
      <c r="E22" s="281"/>
      <c r="F22" s="280" t="str">
        <f t="shared" si="16"/>
        <v/>
      </c>
      <c r="G22" s="279"/>
      <c r="H22" s="135"/>
      <c r="I22" s="110" t="str">
        <f t="shared" si="17"/>
        <v/>
      </c>
      <c r="J22" s="21" t="str">
        <f t="shared" si="18"/>
        <v/>
      </c>
      <c r="K22" s="22" t="str">
        <f t="shared" si="19"/>
        <v/>
      </c>
      <c r="L22" s="23" t="str">
        <f>IF(J22="","",IF(OR($J22&lt;Skew!$B$3,$J22=Skew!$B$3),IF($J22&gt;Skew!$C$3,Skew!$A$3,IF($J22&gt;Skew!$C$4,Skew!$A$4,IF($J22&gt;Skew!$C$5,Skew!$A$5,IF($J22&gt;Skew!$C$6,Skew!$A$6,IF($J22&gt;Skew!$C$7,Skew!$A$7,IF($J22&gt;Skew!$C$8,Skew!$A$8,IF($J22&gt;Skew!$C$9,Skew!$A$9,IF($J22&gt;Skew!$C$10,Skew!$A$10,IF($J22&gt;Skew!$C$11,Skew!$A$11,IF($J22&gt;Skew!$C$12,Skew!$A$12,IF($J22&gt;Skew!$C$13,Skew!$A$13,IF($J22&gt;Skew!$C$14,Skew!$A$14,IF($J22&gt;Skew!$C$15,Skew!$A$15,IF($J22&gt;Skew!$C$16,Skew!$A$16,Skew!$A$17)
)))))))))))))))</f>
        <v/>
      </c>
      <c r="M22" s="22" t="str">
        <f>IF(J22="","",MATCH(L22,Skew!$A$3:$A$17,0))</f>
        <v/>
      </c>
      <c r="N22" s="22" t="str">
        <f t="shared" si="0"/>
        <v/>
      </c>
      <c r="O22" s="24"/>
      <c r="P22" s="22" t="str">
        <f>IF(OR(J22="",O22=""),"",MATCH(O22,Confidence!$A$3:$A$12,0))</f>
        <v/>
      </c>
      <c r="Q22" s="25" t="str">
        <f t="shared" si="1"/>
        <v/>
      </c>
      <c r="R22" s="25" t="str">
        <f t="shared" si="2"/>
        <v/>
      </c>
      <c r="S22" s="22"/>
      <c r="T22" s="102" t="str">
        <f t="shared" si="3"/>
        <v/>
      </c>
      <c r="U22" s="102" t="str">
        <f t="shared" si="4"/>
        <v/>
      </c>
      <c r="V22" s="37" t="str">
        <f t="shared" si="5"/>
        <v/>
      </c>
      <c r="W22" s="115"/>
      <c r="X22" s="204" t="str">
        <f>IF(AND(D22&gt;0,E22&gt;0,F22&gt;0,Q22&gt;0,R22&gt;0,W22&gt;0,NOT(O22="")),ABS(VLOOKUP($W$1,VLookups!$A$30:$B$31,2,FALSE)-_xlfn.BETA.DIST(W22,IF(K22="L",R22,Q22),IF(K22="L",Q22,R22),TRUE,D22,F22)),"")</f>
        <v/>
      </c>
      <c r="Y22" s="112" t="str">
        <f>IF(OR($Q22="",$R22=""),"",_xlfn.BETA.INV(ABS(VLOOKUP($W$1,VLookups!$A$30:$B$31,2,FALSE)-Y$3),IF($K22="L",$R22,$Q22),IF($K22="L",$Q22,$R22),$D22,$F22))</f>
        <v/>
      </c>
      <c r="Z22" s="113" t="str">
        <f>IF(OR($Q22="",$R22=""),"",_xlfn.BETA.INV(ABS(VLOOKUP($W$1,VLookups!$A$30:$B$31,2,FALSE)-Z$3),IF($K22="L",$R22,$Q22),IF($K22="L",$Q22,$R22),$D22,$F22))</f>
        <v/>
      </c>
      <c r="AA22" s="112" t="str">
        <f>IF(OR($Q22="",$R22=""),"",_xlfn.BETA.INV(ABS(VLOOKUP($W$1,VLookups!$A$30:$B$31,2,FALSE)-AA$3),IF($K22="L",$R22,$Q22),IF($K22="L",$Q22,$R22),$D22,$F22))</f>
        <v/>
      </c>
      <c r="AB22" s="113" t="str">
        <f>IF(OR($Q22="",$R22=""),"",_xlfn.BETA.INV(ABS(VLOOKUP($W$1,VLookups!$A$30:$B$31,2,FALSE)-AB$3),IF($K22="L",$R22,$Q22),IF($K22="L",$Q22,$R22),$D22,$F22))</f>
        <v/>
      </c>
      <c r="AC22" s="112" t="str">
        <f>IF(OR($Q22="",$R22=""),"",_xlfn.BETA.INV(ABS(VLOOKUP($W$1,VLookups!$A$30:$B$31,2,FALSE)-AC$3),IF($K22="L",$R22,$Q22),IF($K22="L",$Q22,$R22),$D22,$F22))</f>
        <v/>
      </c>
      <c r="AD22" s="113" t="str">
        <f>IF(OR($Q22="",$R22=""),"",_xlfn.BETA.INV(ABS(VLOOKUP($W$1,VLookups!$A$30:$B$31,2,FALSE)-AD$3),IF($K22="L",$R22,$Q22),IF($K22="L",$Q22,$R22),$D22,$F22))</f>
        <v/>
      </c>
      <c r="AE22" s="112" t="str">
        <f>IF(OR($Q22="",$R22=""),"",_xlfn.BETA.INV(ABS(VLOOKUP($W$1,VLookups!$A$30:$B$31,2,FALSE)-AE$3),IF($K22="L",$R22,$Q22),IF($K22="L",$Q22,$R22),$D22,$F22))</f>
        <v/>
      </c>
      <c r="AF22" s="113" t="str">
        <f>IF(OR($Q22="",$R22=""),"",_xlfn.BETA.INV(ABS(VLOOKUP($W$1,VLookups!$A$30:$B$31,2,FALSE)-AF$3),IF($K22="L",$R22,$Q22),IF($K22="L",$Q22,$R22),$D22,$F22))</f>
        <v/>
      </c>
      <c r="AG22" s="112" t="str">
        <f>IF(OR($Q22="",$R22=""),"",_xlfn.BETA.INV(ABS(VLOOKUP($W$1,VLookups!$A$30:$B$31,2,FALSE)-AG$3),IF($K22="L",$R22,$Q22),IF($K22="L",$Q22,$R22),$D22,$F22))</f>
        <v/>
      </c>
      <c r="AH22" s="113" t="str">
        <f>IF(OR($Q22="",$R22=""),"",_xlfn.BETA.INV(ABS(VLOOKUP($W$1,VLookups!$A$30:$B$31,2,FALSE)-AH$3),IF($K22="L",$R22,$Q22),IF($K22="L",$Q22,$R22),$D22,$F22))</f>
        <v/>
      </c>
      <c r="AI22" s="112" t="str">
        <f>IF(OR($Q22="",$R22=""),"",_xlfn.BETA.INV(ABS(VLOOKUP($W$1,VLookups!$A$30:$B$31,2,FALSE)-AI$3),IF($K22="L",$R22,$Q22),IF($K22="L",$Q22,$R22),$D22,$F22))</f>
        <v/>
      </c>
      <c r="AJ22" s="113" t="str">
        <f>IF(OR($Q22="",$R22=""),"",_xlfn.BETA.INV(ABS(VLOOKUP($W$1,VLookups!$A$30:$B$31,2,FALSE)-AJ$3),IF($K22="L",$R22,$Q22),IF($K22="L",$Q22,$R22),$D22,$F22))</f>
        <v/>
      </c>
      <c r="AK22" s="15"/>
      <c r="AL22" s="194" t="str">
        <f t="shared" si="20"/>
        <v/>
      </c>
      <c r="AM22" s="192" t="str">
        <f t="shared" si="21"/>
        <v/>
      </c>
      <c r="AN22" s="177" t="str">
        <f t="shared" si="60"/>
        <v/>
      </c>
      <c r="AO22" s="177" t="str">
        <f t="shared" si="29"/>
        <v/>
      </c>
      <c r="AP22" s="177" t="str">
        <f t="shared" si="29"/>
        <v/>
      </c>
      <c r="AQ22" s="177" t="str">
        <f t="shared" si="29"/>
        <v/>
      </c>
      <c r="AR22" s="177" t="str">
        <f t="shared" si="29"/>
        <v/>
      </c>
      <c r="AS22" s="177" t="str">
        <f t="shared" si="29"/>
        <v/>
      </c>
      <c r="AT22" s="177" t="str">
        <f t="shared" si="29"/>
        <v/>
      </c>
      <c r="AU22" s="177" t="str">
        <f t="shared" si="29"/>
        <v/>
      </c>
      <c r="AV22" s="177" t="str">
        <f t="shared" si="29"/>
        <v/>
      </c>
      <c r="AW22" s="177" t="str">
        <f t="shared" si="29"/>
        <v/>
      </c>
      <c r="AX22" s="177" t="str">
        <f t="shared" si="29"/>
        <v/>
      </c>
      <c r="AY22" s="177" t="str">
        <f t="shared" si="29"/>
        <v/>
      </c>
      <c r="AZ22" s="177" t="str">
        <f t="shared" si="29"/>
        <v/>
      </c>
      <c r="BA22" s="177" t="str">
        <f t="shared" si="29"/>
        <v/>
      </c>
      <c r="BB22" s="177" t="str">
        <f t="shared" si="29"/>
        <v/>
      </c>
      <c r="BC22" s="177" t="str">
        <f t="shared" si="29"/>
        <v/>
      </c>
      <c r="BD22" s="177" t="str">
        <f t="shared" si="29"/>
        <v/>
      </c>
      <c r="BE22" s="177" t="str">
        <f t="shared" si="30"/>
        <v/>
      </c>
      <c r="BF22" s="177" t="str">
        <f t="shared" si="30"/>
        <v/>
      </c>
      <c r="BG22" s="177" t="str">
        <f t="shared" si="30"/>
        <v/>
      </c>
      <c r="BH22" s="177" t="str">
        <f t="shared" si="30"/>
        <v/>
      </c>
      <c r="BI22" s="177" t="str">
        <f t="shared" si="30"/>
        <v/>
      </c>
      <c r="BJ22" s="177" t="str">
        <f t="shared" si="30"/>
        <v/>
      </c>
      <c r="BK22" s="177" t="str">
        <f t="shared" si="30"/>
        <v/>
      </c>
      <c r="BL22" s="177" t="str">
        <f t="shared" si="30"/>
        <v/>
      </c>
      <c r="BM22" s="177" t="str">
        <f t="shared" si="30"/>
        <v/>
      </c>
      <c r="BN22" s="177" t="str">
        <f t="shared" si="30"/>
        <v/>
      </c>
      <c r="BO22" s="177" t="str">
        <f t="shared" si="30"/>
        <v/>
      </c>
      <c r="BP22" s="177" t="str">
        <f t="shared" si="30"/>
        <v/>
      </c>
      <c r="BQ22" s="177" t="str">
        <f t="shared" si="30"/>
        <v/>
      </c>
      <c r="BR22" s="177" t="str">
        <f t="shared" si="30"/>
        <v/>
      </c>
      <c r="BS22" s="177" t="str">
        <f t="shared" si="30"/>
        <v/>
      </c>
      <c r="BT22" s="177" t="str">
        <f t="shared" si="30"/>
        <v/>
      </c>
      <c r="BU22" s="177" t="str">
        <f t="shared" si="31"/>
        <v/>
      </c>
      <c r="BV22" s="177" t="str">
        <f t="shared" si="31"/>
        <v/>
      </c>
      <c r="BW22" s="177" t="str">
        <f t="shared" si="31"/>
        <v/>
      </c>
      <c r="BX22" s="177" t="str">
        <f t="shared" si="31"/>
        <v/>
      </c>
      <c r="BY22" s="177" t="str">
        <f t="shared" si="31"/>
        <v/>
      </c>
      <c r="BZ22" s="177" t="str">
        <f t="shared" si="31"/>
        <v/>
      </c>
      <c r="CA22" s="177" t="str">
        <f t="shared" si="31"/>
        <v/>
      </c>
      <c r="CB22" s="177" t="str">
        <f t="shared" si="31"/>
        <v/>
      </c>
      <c r="CC22" s="177" t="str">
        <f t="shared" si="31"/>
        <v/>
      </c>
      <c r="CD22" s="177" t="str">
        <f t="shared" si="31"/>
        <v/>
      </c>
      <c r="CE22" s="177" t="str">
        <f t="shared" si="31"/>
        <v/>
      </c>
      <c r="CF22" s="177" t="str">
        <f t="shared" si="31"/>
        <v/>
      </c>
      <c r="CG22" s="177" t="str">
        <f t="shared" si="31"/>
        <v/>
      </c>
      <c r="CH22" s="177" t="str">
        <f t="shared" si="31"/>
        <v/>
      </c>
      <c r="CI22" s="177" t="str">
        <f t="shared" si="31"/>
        <v/>
      </c>
      <c r="CJ22" s="177" t="str">
        <f t="shared" si="31"/>
        <v/>
      </c>
      <c r="CK22" s="177" t="str">
        <f t="shared" si="32"/>
        <v/>
      </c>
      <c r="CL22" s="177" t="str">
        <f t="shared" si="32"/>
        <v/>
      </c>
      <c r="CM22" s="177" t="str">
        <f t="shared" si="32"/>
        <v/>
      </c>
      <c r="CN22" s="177" t="str">
        <f t="shared" si="32"/>
        <v/>
      </c>
      <c r="CO22" s="177" t="str">
        <f t="shared" si="32"/>
        <v/>
      </c>
      <c r="CP22" s="177" t="str">
        <f t="shared" si="32"/>
        <v/>
      </c>
      <c r="CQ22" s="177" t="str">
        <f t="shared" si="32"/>
        <v/>
      </c>
      <c r="CR22" s="177" t="str">
        <f t="shared" si="32"/>
        <v/>
      </c>
      <c r="CS22" s="177" t="str">
        <f t="shared" si="32"/>
        <v/>
      </c>
      <c r="CT22" s="177" t="str">
        <f t="shared" si="32"/>
        <v/>
      </c>
      <c r="CU22" s="177" t="str">
        <f t="shared" si="32"/>
        <v/>
      </c>
      <c r="CV22" s="177" t="str">
        <f t="shared" si="32"/>
        <v/>
      </c>
      <c r="CW22" s="177" t="str">
        <f t="shared" si="32"/>
        <v/>
      </c>
      <c r="CX22" s="177" t="str">
        <f t="shared" si="32"/>
        <v/>
      </c>
      <c r="CY22" s="177" t="str">
        <f t="shared" si="32"/>
        <v/>
      </c>
      <c r="CZ22" s="177" t="str">
        <f t="shared" si="32"/>
        <v/>
      </c>
      <c r="DA22" s="177" t="str">
        <f t="shared" si="24"/>
        <v/>
      </c>
      <c r="DB22" s="177" t="str">
        <f t="shared" si="24"/>
        <v/>
      </c>
      <c r="DC22" s="177" t="str">
        <f t="shared" si="24"/>
        <v/>
      </c>
      <c r="DD22" s="177" t="str">
        <f t="shared" si="24"/>
        <v/>
      </c>
      <c r="DE22" s="177" t="str">
        <f t="shared" si="24"/>
        <v/>
      </c>
      <c r="DF22" s="177" t="str">
        <f t="shared" si="24"/>
        <v/>
      </c>
      <c r="DG22" s="177" t="str">
        <f t="shared" si="24"/>
        <v/>
      </c>
      <c r="DH22" s="177" t="str">
        <f t="shared" si="24"/>
        <v/>
      </c>
      <c r="DI22" s="177" t="str">
        <f t="shared" si="24"/>
        <v/>
      </c>
      <c r="DJ22" s="177" t="str">
        <f t="shared" si="24"/>
        <v/>
      </c>
      <c r="DK22" s="177" t="str">
        <f t="shared" si="24"/>
        <v/>
      </c>
      <c r="DL22" s="177" t="str">
        <f t="shared" si="24"/>
        <v/>
      </c>
      <c r="DM22" s="177" t="str">
        <f t="shared" si="24"/>
        <v/>
      </c>
      <c r="DN22" s="177" t="str">
        <f t="shared" si="24"/>
        <v/>
      </c>
      <c r="DO22" s="177" t="str">
        <f t="shared" si="24"/>
        <v/>
      </c>
      <c r="DP22" s="177" t="str">
        <f t="shared" si="44"/>
        <v/>
      </c>
      <c r="DQ22" s="177" t="str">
        <f t="shared" si="44"/>
        <v/>
      </c>
      <c r="DR22" s="177" t="str">
        <f t="shared" si="44"/>
        <v/>
      </c>
      <c r="DS22" s="177" t="str">
        <f t="shared" si="44"/>
        <v/>
      </c>
      <c r="DT22" s="177" t="str">
        <f t="shared" si="44"/>
        <v/>
      </c>
      <c r="DU22" s="177" t="str">
        <f t="shared" si="44"/>
        <v/>
      </c>
      <c r="DV22" s="177" t="str">
        <f t="shared" si="44"/>
        <v/>
      </c>
      <c r="DW22" s="177" t="str">
        <f t="shared" si="44"/>
        <v/>
      </c>
      <c r="DX22" s="177" t="str">
        <f t="shared" si="44"/>
        <v/>
      </c>
      <c r="DY22" s="177" t="str">
        <f t="shared" si="44"/>
        <v/>
      </c>
      <c r="DZ22" s="177" t="str">
        <f t="shared" si="44"/>
        <v/>
      </c>
      <c r="EA22" s="177" t="str">
        <f t="shared" si="44"/>
        <v/>
      </c>
      <c r="EB22" s="177" t="str">
        <f t="shared" si="44"/>
        <v/>
      </c>
      <c r="EC22" s="177" t="str">
        <f t="shared" si="44"/>
        <v/>
      </c>
      <c r="ED22" s="177" t="str">
        <f t="shared" si="44"/>
        <v/>
      </c>
      <c r="EE22" s="177" t="str">
        <f t="shared" si="44"/>
        <v/>
      </c>
      <c r="EF22" s="177" t="str">
        <f t="shared" si="33"/>
        <v/>
      </c>
      <c r="EG22" s="177" t="str">
        <f t="shared" si="33"/>
        <v/>
      </c>
      <c r="EH22" s="177" t="str">
        <f t="shared" si="33"/>
        <v/>
      </c>
      <c r="EI22" s="177" t="str">
        <f t="shared" si="33"/>
        <v/>
      </c>
      <c r="EJ22" s="177" t="str">
        <f t="shared" si="33"/>
        <v/>
      </c>
      <c r="EK22" s="177" t="str">
        <f t="shared" si="33"/>
        <v/>
      </c>
      <c r="EL22" s="177" t="str">
        <f t="shared" si="33"/>
        <v/>
      </c>
      <c r="EM22" s="177" t="str">
        <f t="shared" si="33"/>
        <v/>
      </c>
      <c r="EN22" s="177" t="str">
        <f t="shared" si="33"/>
        <v/>
      </c>
      <c r="EO22" s="177" t="str">
        <f t="shared" si="33"/>
        <v/>
      </c>
      <c r="EP22" s="177" t="str">
        <f t="shared" si="33"/>
        <v/>
      </c>
      <c r="EQ22" s="177" t="str">
        <f t="shared" si="33"/>
        <v/>
      </c>
      <c r="ER22" s="177" t="str">
        <f t="shared" si="33"/>
        <v/>
      </c>
      <c r="ES22" s="177" t="str">
        <f t="shared" si="33"/>
        <v/>
      </c>
      <c r="ET22" s="177" t="str">
        <f t="shared" si="34"/>
        <v/>
      </c>
      <c r="EU22" s="177" t="str">
        <f t="shared" si="34"/>
        <v/>
      </c>
      <c r="EV22" s="177" t="str">
        <f t="shared" si="34"/>
        <v/>
      </c>
      <c r="EW22" s="177" t="str">
        <f t="shared" si="34"/>
        <v/>
      </c>
      <c r="EX22" s="177" t="str">
        <f t="shared" si="34"/>
        <v/>
      </c>
      <c r="EY22" s="177" t="str">
        <f t="shared" si="34"/>
        <v/>
      </c>
      <c r="EZ22" s="177" t="str">
        <f t="shared" si="34"/>
        <v/>
      </c>
      <c r="FA22" s="177" t="str">
        <f t="shared" si="34"/>
        <v/>
      </c>
      <c r="FB22" s="177" t="str">
        <f t="shared" si="34"/>
        <v/>
      </c>
      <c r="FC22" s="177" t="str">
        <f t="shared" si="34"/>
        <v/>
      </c>
      <c r="FD22" s="177" t="str">
        <f t="shared" si="34"/>
        <v/>
      </c>
      <c r="FE22" s="177" t="str">
        <f t="shared" si="34"/>
        <v/>
      </c>
      <c r="FF22" s="177" t="str">
        <f t="shared" si="34"/>
        <v/>
      </c>
      <c r="FG22" s="177" t="str">
        <f t="shared" si="34"/>
        <v/>
      </c>
      <c r="FH22" s="177" t="str">
        <f t="shared" si="34"/>
        <v/>
      </c>
      <c r="FI22" s="177" t="str">
        <f t="shared" si="34"/>
        <v/>
      </c>
      <c r="FJ22" s="177" t="str">
        <f t="shared" si="35"/>
        <v/>
      </c>
      <c r="FK22" s="177" t="str">
        <f t="shared" si="35"/>
        <v/>
      </c>
      <c r="FL22" s="177" t="str">
        <f t="shared" si="35"/>
        <v/>
      </c>
      <c r="FM22" s="177" t="str">
        <f t="shared" si="35"/>
        <v/>
      </c>
      <c r="FN22" s="177" t="str">
        <f t="shared" si="35"/>
        <v/>
      </c>
      <c r="FO22" s="177" t="str">
        <f t="shared" si="35"/>
        <v/>
      </c>
      <c r="FP22" s="177" t="str">
        <f t="shared" si="35"/>
        <v/>
      </c>
      <c r="FQ22" s="177" t="str">
        <f t="shared" si="35"/>
        <v/>
      </c>
      <c r="FR22" s="177" t="str">
        <f t="shared" si="35"/>
        <v/>
      </c>
      <c r="FS22" s="177" t="str">
        <f t="shared" si="35"/>
        <v/>
      </c>
      <c r="FT22" s="177" t="str">
        <f t="shared" si="35"/>
        <v/>
      </c>
      <c r="FU22" s="177" t="str">
        <f t="shared" si="35"/>
        <v/>
      </c>
      <c r="FV22" s="177" t="str">
        <f t="shared" si="35"/>
        <v/>
      </c>
      <c r="FW22" s="177" t="str">
        <f t="shared" si="35"/>
        <v/>
      </c>
      <c r="FX22" s="177" t="str">
        <f t="shared" si="35"/>
        <v/>
      </c>
      <c r="FY22" s="177" t="str">
        <f t="shared" si="35"/>
        <v/>
      </c>
      <c r="FZ22" s="177" t="str">
        <f t="shared" si="36"/>
        <v/>
      </c>
      <c r="GA22" s="177" t="str">
        <f t="shared" si="36"/>
        <v/>
      </c>
      <c r="GB22" s="177" t="str">
        <f t="shared" si="36"/>
        <v/>
      </c>
      <c r="GC22" s="177" t="str">
        <f t="shared" si="36"/>
        <v/>
      </c>
      <c r="GD22" s="177" t="str">
        <f t="shared" si="36"/>
        <v/>
      </c>
      <c r="GE22" s="177" t="str">
        <f t="shared" si="36"/>
        <v/>
      </c>
      <c r="GF22" s="177" t="str">
        <f t="shared" si="36"/>
        <v/>
      </c>
      <c r="GG22" s="177" t="str">
        <f t="shared" si="36"/>
        <v/>
      </c>
      <c r="GH22" s="177" t="str">
        <f t="shared" si="36"/>
        <v/>
      </c>
      <c r="GI22" s="177" t="str">
        <f t="shared" si="36"/>
        <v/>
      </c>
      <c r="GJ22" s="177" t="str">
        <f t="shared" si="36"/>
        <v/>
      </c>
      <c r="GK22" s="177" t="str">
        <f t="shared" si="36"/>
        <v/>
      </c>
      <c r="GL22" s="177" t="str">
        <f t="shared" si="36"/>
        <v/>
      </c>
      <c r="GM22" s="177" t="str">
        <f t="shared" si="36"/>
        <v/>
      </c>
      <c r="GN22" s="177" t="str">
        <f t="shared" si="36"/>
        <v/>
      </c>
      <c r="GO22" s="177" t="str">
        <f t="shared" si="36"/>
        <v/>
      </c>
      <c r="GP22" s="177" t="str">
        <f t="shared" si="37"/>
        <v/>
      </c>
      <c r="GQ22" s="177" t="str">
        <f t="shared" si="37"/>
        <v/>
      </c>
      <c r="GR22" s="177" t="str">
        <f t="shared" si="37"/>
        <v/>
      </c>
      <c r="GS22" s="177" t="str">
        <f t="shared" si="37"/>
        <v/>
      </c>
      <c r="GT22" s="177" t="str">
        <f t="shared" si="37"/>
        <v/>
      </c>
      <c r="GU22" s="177" t="str">
        <f t="shared" si="37"/>
        <v/>
      </c>
      <c r="GV22" s="177" t="str">
        <f t="shared" si="37"/>
        <v/>
      </c>
      <c r="GW22" s="177" t="str">
        <f t="shared" si="37"/>
        <v/>
      </c>
      <c r="GX22" s="177" t="str">
        <f t="shared" si="37"/>
        <v/>
      </c>
      <c r="GY22" s="177" t="str">
        <f t="shared" si="37"/>
        <v/>
      </c>
      <c r="GZ22" s="177" t="str">
        <f t="shared" si="37"/>
        <v/>
      </c>
      <c r="HA22" s="177" t="str">
        <f t="shared" si="37"/>
        <v/>
      </c>
      <c r="HB22" s="177" t="str">
        <f t="shared" si="37"/>
        <v/>
      </c>
      <c r="HC22" s="177" t="str">
        <f t="shared" si="37"/>
        <v/>
      </c>
      <c r="HD22" s="177" t="str">
        <f t="shared" si="37"/>
        <v/>
      </c>
      <c r="HE22" s="177" t="str">
        <f t="shared" si="37"/>
        <v/>
      </c>
      <c r="HF22" s="177" t="str">
        <f t="shared" si="38"/>
        <v/>
      </c>
      <c r="HG22" s="177" t="str">
        <f t="shared" si="38"/>
        <v/>
      </c>
      <c r="HH22" s="177" t="str">
        <f t="shared" si="38"/>
        <v/>
      </c>
      <c r="HI22" s="177" t="str">
        <f t="shared" si="38"/>
        <v/>
      </c>
      <c r="HJ22" s="177" t="str">
        <f t="shared" si="38"/>
        <v/>
      </c>
      <c r="HK22" s="177" t="str">
        <f t="shared" si="38"/>
        <v/>
      </c>
      <c r="HL22" s="177" t="str">
        <f t="shared" si="38"/>
        <v/>
      </c>
      <c r="HM22" s="177" t="str">
        <f t="shared" si="38"/>
        <v/>
      </c>
      <c r="HN22" s="177" t="str">
        <f t="shared" si="38"/>
        <v/>
      </c>
      <c r="HO22" s="177" t="str">
        <f t="shared" si="38"/>
        <v/>
      </c>
      <c r="HP22" s="177" t="str">
        <f t="shared" si="38"/>
        <v/>
      </c>
      <c r="HQ22" s="177" t="str">
        <f t="shared" si="38"/>
        <v/>
      </c>
      <c r="HR22" s="177" t="str">
        <f t="shared" si="38"/>
        <v/>
      </c>
      <c r="HS22" s="177" t="str">
        <f t="shared" si="38"/>
        <v/>
      </c>
      <c r="HT22" s="177" t="str">
        <f t="shared" si="38"/>
        <v/>
      </c>
      <c r="HU22" s="177" t="str">
        <f t="shared" si="38"/>
        <v/>
      </c>
      <c r="HV22" s="177" t="str">
        <f t="shared" si="39"/>
        <v/>
      </c>
      <c r="HW22" s="177" t="str">
        <f t="shared" si="39"/>
        <v/>
      </c>
      <c r="HX22" s="177" t="str">
        <f t="shared" si="39"/>
        <v/>
      </c>
      <c r="HY22" s="177" t="str">
        <f t="shared" si="39"/>
        <v/>
      </c>
      <c r="HZ22" s="177" t="str">
        <f t="shared" si="39"/>
        <v/>
      </c>
      <c r="IA22" s="177" t="str">
        <f t="shared" si="39"/>
        <v/>
      </c>
      <c r="IB22" s="177" t="str">
        <f t="shared" si="39"/>
        <v/>
      </c>
      <c r="IC22" s="177" t="str">
        <f t="shared" si="39"/>
        <v/>
      </c>
      <c r="ID22" s="177" t="str">
        <f t="shared" si="39"/>
        <v/>
      </c>
      <c r="IE22" s="192" t="str">
        <f t="shared" si="23"/>
        <v/>
      </c>
      <c r="IF22" s="193" t="e">
        <f t="shared" si="10"/>
        <v>#N/A</v>
      </c>
      <c r="IG22" s="193" t="e">
        <f t="shared" si="49"/>
        <v>#N/A</v>
      </c>
      <c r="IH22" s="193" t="e">
        <f t="shared" si="49"/>
        <v>#N/A</v>
      </c>
      <c r="II22" s="193" t="e">
        <f t="shared" si="49"/>
        <v>#N/A</v>
      </c>
      <c r="IJ22" s="193" t="e">
        <f t="shared" si="56"/>
        <v>#N/A</v>
      </c>
      <c r="IK22" s="193" t="e">
        <f t="shared" si="56"/>
        <v>#N/A</v>
      </c>
      <c r="IL22" s="193" t="e">
        <f t="shared" si="56"/>
        <v>#N/A</v>
      </c>
      <c r="IM22" s="193" t="e">
        <f t="shared" si="56"/>
        <v>#N/A</v>
      </c>
      <c r="IN22" s="193" t="e">
        <f t="shared" si="56"/>
        <v>#N/A</v>
      </c>
      <c r="IO22" s="193" t="e">
        <f t="shared" si="56"/>
        <v>#N/A</v>
      </c>
      <c r="IP22" s="193" t="e">
        <f t="shared" si="56"/>
        <v>#N/A</v>
      </c>
      <c r="IQ22" s="193" t="e">
        <f t="shared" si="56"/>
        <v>#N/A</v>
      </c>
      <c r="IR22" s="193" t="e">
        <f t="shared" si="56"/>
        <v>#N/A</v>
      </c>
      <c r="IS22" s="193" t="e">
        <f t="shared" si="56"/>
        <v>#N/A</v>
      </c>
      <c r="IT22" s="193" t="e">
        <f t="shared" si="56"/>
        <v>#N/A</v>
      </c>
      <c r="IU22" s="193" t="e">
        <f t="shared" si="56"/>
        <v>#N/A</v>
      </c>
      <c r="IV22" s="193" t="e">
        <f t="shared" si="56"/>
        <v>#N/A</v>
      </c>
      <c r="IW22" s="193" t="e">
        <f t="shared" si="56"/>
        <v>#N/A</v>
      </c>
      <c r="IX22" s="193" t="e">
        <f t="shared" si="56"/>
        <v>#N/A</v>
      </c>
      <c r="IY22" s="193" t="e">
        <f t="shared" ref="IY22:KB30" si="64">IF(ISNONTEXT($U22),IF($K22="R",_xlfn.BETA.DIST(BF22,$Q22,$R22,FALSE,$D22,$F22),_xlfn.BETA.DIST(BF22,$R22,$Q22,FALSE,$D22,$F22)),NA())</f>
        <v>#N/A</v>
      </c>
      <c r="IZ22" s="193" t="e">
        <f t="shared" si="64"/>
        <v>#N/A</v>
      </c>
      <c r="JA22" s="193" t="e">
        <f t="shared" si="64"/>
        <v>#N/A</v>
      </c>
      <c r="JB22" s="193" t="e">
        <f t="shared" si="64"/>
        <v>#N/A</v>
      </c>
      <c r="JC22" s="193" t="e">
        <f t="shared" si="64"/>
        <v>#N/A</v>
      </c>
      <c r="JD22" s="193" t="e">
        <f t="shared" si="64"/>
        <v>#N/A</v>
      </c>
      <c r="JE22" s="193" t="e">
        <f t="shared" si="64"/>
        <v>#N/A</v>
      </c>
      <c r="JF22" s="193" t="e">
        <f t="shared" si="64"/>
        <v>#N/A</v>
      </c>
      <c r="JG22" s="193" t="e">
        <f t="shared" si="64"/>
        <v>#N/A</v>
      </c>
      <c r="JH22" s="193" t="e">
        <f t="shared" si="64"/>
        <v>#N/A</v>
      </c>
      <c r="JI22" s="193" t="e">
        <f t="shared" si="64"/>
        <v>#N/A</v>
      </c>
      <c r="JJ22" s="193" t="e">
        <f t="shared" si="64"/>
        <v>#N/A</v>
      </c>
      <c r="JK22" s="193" t="e">
        <f t="shared" si="64"/>
        <v>#N/A</v>
      </c>
      <c r="JL22" s="193" t="e">
        <f t="shared" si="64"/>
        <v>#N/A</v>
      </c>
      <c r="JM22" s="193" t="e">
        <f t="shared" si="64"/>
        <v>#N/A</v>
      </c>
      <c r="JN22" s="193" t="e">
        <f t="shared" si="64"/>
        <v>#N/A</v>
      </c>
      <c r="JO22" s="193" t="e">
        <f t="shared" si="64"/>
        <v>#N/A</v>
      </c>
      <c r="JP22" s="193" t="e">
        <f t="shared" si="64"/>
        <v>#N/A</v>
      </c>
      <c r="JQ22" s="193" t="e">
        <f t="shared" si="64"/>
        <v>#N/A</v>
      </c>
      <c r="JR22" s="193" t="e">
        <f t="shared" si="64"/>
        <v>#N/A</v>
      </c>
      <c r="JS22" s="193" t="e">
        <f t="shared" si="64"/>
        <v>#N/A</v>
      </c>
      <c r="JT22" s="193" t="e">
        <f t="shared" si="64"/>
        <v>#N/A</v>
      </c>
      <c r="JU22" s="193" t="e">
        <f t="shared" si="64"/>
        <v>#N/A</v>
      </c>
      <c r="JV22" s="193" t="e">
        <f t="shared" si="64"/>
        <v>#N/A</v>
      </c>
      <c r="JW22" s="193" t="e">
        <f t="shared" si="64"/>
        <v>#N/A</v>
      </c>
      <c r="JX22" s="193" t="e">
        <f t="shared" si="64"/>
        <v>#N/A</v>
      </c>
      <c r="JY22" s="193" t="e">
        <f t="shared" si="64"/>
        <v>#N/A</v>
      </c>
      <c r="JZ22" s="193" t="e">
        <f t="shared" si="64"/>
        <v>#N/A</v>
      </c>
      <c r="KA22" s="193" t="e">
        <f t="shared" si="64"/>
        <v>#N/A</v>
      </c>
      <c r="KB22" s="193" t="e">
        <f t="shared" si="64"/>
        <v>#N/A</v>
      </c>
      <c r="KC22" s="193" t="e">
        <f t="shared" si="61"/>
        <v>#N/A</v>
      </c>
      <c r="KD22" s="193" t="e">
        <f t="shared" si="61"/>
        <v>#N/A</v>
      </c>
      <c r="KE22" s="193" t="e">
        <f t="shared" si="61"/>
        <v>#N/A</v>
      </c>
      <c r="KF22" s="193" t="e">
        <f t="shared" si="61"/>
        <v>#N/A</v>
      </c>
      <c r="KG22" s="193" t="e">
        <f t="shared" si="61"/>
        <v>#N/A</v>
      </c>
      <c r="KH22" s="193" t="e">
        <f t="shared" si="61"/>
        <v>#N/A</v>
      </c>
      <c r="KI22" s="193" t="e">
        <f t="shared" si="61"/>
        <v>#N/A</v>
      </c>
      <c r="KJ22" s="193" t="e">
        <f t="shared" si="61"/>
        <v>#N/A</v>
      </c>
      <c r="KK22" s="193" t="e">
        <f t="shared" si="61"/>
        <v>#N/A</v>
      </c>
      <c r="KL22" s="193" t="e">
        <f t="shared" si="61"/>
        <v>#N/A</v>
      </c>
      <c r="KM22" s="193" t="e">
        <f t="shared" si="61"/>
        <v>#N/A</v>
      </c>
      <c r="KN22" s="193" t="e">
        <f t="shared" si="61"/>
        <v>#N/A</v>
      </c>
      <c r="KO22" s="193" t="e">
        <f t="shared" si="61"/>
        <v>#N/A</v>
      </c>
      <c r="KP22" s="193" t="e">
        <f t="shared" si="61"/>
        <v>#N/A</v>
      </c>
      <c r="KQ22" s="193" t="e">
        <f t="shared" si="61"/>
        <v>#N/A</v>
      </c>
      <c r="KR22" s="193" t="e">
        <f t="shared" si="26"/>
        <v>#N/A</v>
      </c>
      <c r="KS22" s="193" t="e">
        <f t="shared" si="50"/>
        <v>#N/A</v>
      </c>
      <c r="KT22" s="193" t="e">
        <f t="shared" si="50"/>
        <v>#N/A</v>
      </c>
      <c r="KU22" s="193" t="e">
        <f t="shared" si="50"/>
        <v>#N/A</v>
      </c>
      <c r="KV22" s="193" t="e">
        <f t="shared" si="57"/>
        <v>#N/A</v>
      </c>
      <c r="KW22" s="193" t="e">
        <f t="shared" si="57"/>
        <v>#N/A</v>
      </c>
      <c r="KX22" s="193" t="e">
        <f t="shared" si="57"/>
        <v>#N/A</v>
      </c>
      <c r="KY22" s="193" t="e">
        <f t="shared" si="57"/>
        <v>#N/A</v>
      </c>
      <c r="KZ22" s="193" t="e">
        <f t="shared" si="57"/>
        <v>#N/A</v>
      </c>
      <c r="LA22" s="193" t="e">
        <f t="shared" si="57"/>
        <v>#N/A</v>
      </c>
      <c r="LB22" s="193" t="e">
        <f t="shared" si="57"/>
        <v>#N/A</v>
      </c>
      <c r="LC22" s="193" t="e">
        <f t="shared" si="57"/>
        <v>#N/A</v>
      </c>
      <c r="LD22" s="193" t="e">
        <f t="shared" si="57"/>
        <v>#N/A</v>
      </c>
      <c r="LE22" s="193" t="e">
        <f t="shared" si="57"/>
        <v>#N/A</v>
      </c>
      <c r="LF22" s="193" t="e">
        <f t="shared" si="57"/>
        <v>#N/A</v>
      </c>
      <c r="LG22" s="193" t="e">
        <f t="shared" si="57"/>
        <v>#N/A</v>
      </c>
      <c r="LH22" s="193" t="e">
        <f t="shared" si="57"/>
        <v>#N/A</v>
      </c>
      <c r="LI22" s="193" t="e">
        <f t="shared" si="57"/>
        <v>#N/A</v>
      </c>
      <c r="LJ22" s="193" t="e">
        <f t="shared" si="57"/>
        <v>#N/A</v>
      </c>
      <c r="LK22" s="193" t="e">
        <f t="shared" ref="LK22:MN30" si="65">IF(ISNONTEXT($U22),IF($K22="R",_xlfn.BETA.DIST(DR22,$Q22,$R22,FALSE,$D22,$F22),_xlfn.BETA.DIST(DR22,$R22,$Q22,FALSE,$D22,$F22)),NA())</f>
        <v>#N/A</v>
      </c>
      <c r="LL22" s="193" t="e">
        <f t="shared" si="65"/>
        <v>#N/A</v>
      </c>
      <c r="LM22" s="193" t="e">
        <f t="shared" si="65"/>
        <v>#N/A</v>
      </c>
      <c r="LN22" s="193" t="e">
        <f t="shared" si="65"/>
        <v>#N/A</v>
      </c>
      <c r="LO22" s="193" t="e">
        <f t="shared" si="65"/>
        <v>#N/A</v>
      </c>
      <c r="LP22" s="193" t="e">
        <f t="shared" si="65"/>
        <v>#N/A</v>
      </c>
      <c r="LQ22" s="193" t="e">
        <f t="shared" si="65"/>
        <v>#N/A</v>
      </c>
      <c r="LR22" s="193" t="e">
        <f t="shared" si="65"/>
        <v>#N/A</v>
      </c>
      <c r="LS22" s="193" t="e">
        <f t="shared" si="65"/>
        <v>#N/A</v>
      </c>
      <c r="LT22" s="193" t="e">
        <f t="shared" si="65"/>
        <v>#N/A</v>
      </c>
      <c r="LU22" s="193" t="e">
        <f t="shared" si="65"/>
        <v>#N/A</v>
      </c>
      <c r="LV22" s="193" t="e">
        <f t="shared" si="65"/>
        <v>#N/A</v>
      </c>
      <c r="LW22" s="193" t="e">
        <f t="shared" si="65"/>
        <v>#N/A</v>
      </c>
      <c r="LX22" s="193" t="e">
        <f t="shared" si="65"/>
        <v>#N/A</v>
      </c>
      <c r="LY22" s="193" t="e">
        <f t="shared" si="65"/>
        <v>#N/A</v>
      </c>
      <c r="LZ22" s="193" t="e">
        <f t="shared" si="65"/>
        <v>#N/A</v>
      </c>
      <c r="MA22" s="193" t="e">
        <f t="shared" si="65"/>
        <v>#N/A</v>
      </c>
      <c r="MB22" s="193" t="e">
        <f t="shared" si="65"/>
        <v>#N/A</v>
      </c>
      <c r="MC22" s="193" t="e">
        <f t="shared" si="65"/>
        <v>#N/A</v>
      </c>
      <c r="MD22" s="193" t="e">
        <f t="shared" si="65"/>
        <v>#N/A</v>
      </c>
      <c r="ME22" s="193" t="e">
        <f t="shared" si="65"/>
        <v>#N/A</v>
      </c>
      <c r="MF22" s="193" t="e">
        <f t="shared" si="65"/>
        <v>#N/A</v>
      </c>
      <c r="MG22" s="193" t="e">
        <f t="shared" si="65"/>
        <v>#N/A</v>
      </c>
      <c r="MH22" s="193" t="e">
        <f t="shared" si="65"/>
        <v>#N/A</v>
      </c>
      <c r="MI22" s="193" t="e">
        <f t="shared" si="65"/>
        <v>#N/A</v>
      </c>
      <c r="MJ22" s="193" t="e">
        <f t="shared" si="65"/>
        <v>#N/A</v>
      </c>
      <c r="MK22" s="193" t="e">
        <f t="shared" si="65"/>
        <v>#N/A</v>
      </c>
      <c r="ML22" s="193" t="e">
        <f t="shared" si="65"/>
        <v>#N/A</v>
      </c>
      <c r="MM22" s="193" t="e">
        <f t="shared" si="65"/>
        <v>#N/A</v>
      </c>
      <c r="MN22" s="193" t="e">
        <f t="shared" si="65"/>
        <v>#N/A</v>
      </c>
      <c r="MO22" s="193" t="e">
        <f t="shared" si="62"/>
        <v>#N/A</v>
      </c>
      <c r="MP22" s="193" t="e">
        <f t="shared" si="62"/>
        <v>#N/A</v>
      </c>
      <c r="MQ22" s="193" t="e">
        <f t="shared" si="62"/>
        <v>#N/A</v>
      </c>
      <c r="MR22" s="193" t="e">
        <f t="shared" si="62"/>
        <v>#N/A</v>
      </c>
      <c r="MS22" s="193" t="e">
        <f t="shared" si="62"/>
        <v>#N/A</v>
      </c>
      <c r="MT22" s="193" t="e">
        <f t="shared" si="62"/>
        <v>#N/A</v>
      </c>
      <c r="MU22" s="193" t="e">
        <f t="shared" si="62"/>
        <v>#N/A</v>
      </c>
      <c r="MV22" s="193" t="e">
        <f t="shared" si="62"/>
        <v>#N/A</v>
      </c>
      <c r="MW22" s="193" t="e">
        <f t="shared" si="62"/>
        <v>#N/A</v>
      </c>
      <c r="MX22" s="193" t="e">
        <f t="shared" si="62"/>
        <v>#N/A</v>
      </c>
      <c r="MY22" s="193" t="e">
        <f t="shared" si="62"/>
        <v>#N/A</v>
      </c>
      <c r="MZ22" s="193" t="e">
        <f t="shared" si="62"/>
        <v>#N/A</v>
      </c>
      <c r="NA22" s="193" t="e">
        <f t="shared" si="62"/>
        <v>#N/A</v>
      </c>
      <c r="NB22" s="193" t="e">
        <f t="shared" si="62"/>
        <v>#N/A</v>
      </c>
      <c r="NC22" s="193" t="e">
        <f t="shared" si="62"/>
        <v>#N/A</v>
      </c>
      <c r="ND22" s="193" t="e">
        <f t="shared" si="27"/>
        <v>#N/A</v>
      </c>
      <c r="NE22" s="193" t="e">
        <f t="shared" si="51"/>
        <v>#N/A</v>
      </c>
      <c r="NF22" s="193" t="e">
        <f t="shared" si="51"/>
        <v>#N/A</v>
      </c>
      <c r="NG22" s="193" t="e">
        <f t="shared" si="51"/>
        <v>#N/A</v>
      </c>
      <c r="NH22" s="193" t="e">
        <f t="shared" si="58"/>
        <v>#N/A</v>
      </c>
      <c r="NI22" s="193" t="e">
        <f t="shared" si="58"/>
        <v>#N/A</v>
      </c>
      <c r="NJ22" s="193" t="e">
        <f t="shared" si="58"/>
        <v>#N/A</v>
      </c>
      <c r="NK22" s="193" t="e">
        <f t="shared" si="58"/>
        <v>#N/A</v>
      </c>
      <c r="NL22" s="193" t="e">
        <f t="shared" si="58"/>
        <v>#N/A</v>
      </c>
      <c r="NM22" s="193" t="e">
        <f t="shared" si="58"/>
        <v>#N/A</v>
      </c>
      <c r="NN22" s="193" t="e">
        <f t="shared" si="58"/>
        <v>#N/A</v>
      </c>
      <c r="NO22" s="193" t="e">
        <f t="shared" si="58"/>
        <v>#N/A</v>
      </c>
      <c r="NP22" s="193" t="e">
        <f t="shared" si="58"/>
        <v>#N/A</v>
      </c>
      <c r="NQ22" s="193" t="e">
        <f t="shared" si="58"/>
        <v>#N/A</v>
      </c>
      <c r="NR22" s="193" t="e">
        <f t="shared" si="58"/>
        <v>#N/A</v>
      </c>
      <c r="NS22" s="193" t="e">
        <f t="shared" si="58"/>
        <v>#N/A</v>
      </c>
      <c r="NT22" s="193" t="e">
        <f t="shared" si="58"/>
        <v>#N/A</v>
      </c>
      <c r="NU22" s="193" t="e">
        <f t="shared" si="58"/>
        <v>#N/A</v>
      </c>
      <c r="NV22" s="193" t="e">
        <f t="shared" si="58"/>
        <v>#N/A</v>
      </c>
      <c r="NW22" s="193" t="e">
        <f t="shared" ref="NW22:OZ30" si="66">IF(ISNONTEXT($U22),IF($K22="R",_xlfn.BETA.DIST(GD22,$Q22,$R22,FALSE,$D22,$F22),_xlfn.BETA.DIST(GD22,$R22,$Q22,FALSE,$D22,$F22)),NA())</f>
        <v>#N/A</v>
      </c>
      <c r="NX22" s="193" t="e">
        <f t="shared" si="66"/>
        <v>#N/A</v>
      </c>
      <c r="NY22" s="193" t="e">
        <f t="shared" si="66"/>
        <v>#N/A</v>
      </c>
      <c r="NZ22" s="193" t="e">
        <f t="shared" si="66"/>
        <v>#N/A</v>
      </c>
      <c r="OA22" s="193" t="e">
        <f t="shared" si="66"/>
        <v>#N/A</v>
      </c>
      <c r="OB22" s="193" t="e">
        <f t="shared" si="66"/>
        <v>#N/A</v>
      </c>
      <c r="OC22" s="193" t="e">
        <f t="shared" si="66"/>
        <v>#N/A</v>
      </c>
      <c r="OD22" s="193" t="e">
        <f t="shared" si="66"/>
        <v>#N/A</v>
      </c>
      <c r="OE22" s="193" t="e">
        <f t="shared" si="66"/>
        <v>#N/A</v>
      </c>
      <c r="OF22" s="193" t="e">
        <f t="shared" si="66"/>
        <v>#N/A</v>
      </c>
      <c r="OG22" s="193" t="e">
        <f t="shared" si="66"/>
        <v>#N/A</v>
      </c>
      <c r="OH22" s="193" t="e">
        <f t="shared" si="66"/>
        <v>#N/A</v>
      </c>
      <c r="OI22" s="193" t="e">
        <f t="shared" si="66"/>
        <v>#N/A</v>
      </c>
      <c r="OJ22" s="193" t="e">
        <f t="shared" si="66"/>
        <v>#N/A</v>
      </c>
      <c r="OK22" s="193" t="e">
        <f t="shared" si="66"/>
        <v>#N/A</v>
      </c>
      <c r="OL22" s="193" t="e">
        <f t="shared" si="66"/>
        <v>#N/A</v>
      </c>
      <c r="OM22" s="193" t="e">
        <f t="shared" si="66"/>
        <v>#N/A</v>
      </c>
      <c r="ON22" s="193" t="e">
        <f t="shared" si="66"/>
        <v>#N/A</v>
      </c>
      <c r="OO22" s="193" t="e">
        <f t="shared" si="66"/>
        <v>#N/A</v>
      </c>
      <c r="OP22" s="193" t="e">
        <f t="shared" si="66"/>
        <v>#N/A</v>
      </c>
      <c r="OQ22" s="193" t="e">
        <f t="shared" si="66"/>
        <v>#N/A</v>
      </c>
      <c r="OR22" s="193" t="e">
        <f t="shared" si="66"/>
        <v>#N/A</v>
      </c>
      <c r="OS22" s="193" t="e">
        <f t="shared" si="66"/>
        <v>#N/A</v>
      </c>
      <c r="OT22" s="193" t="e">
        <f t="shared" si="66"/>
        <v>#N/A</v>
      </c>
      <c r="OU22" s="193" t="e">
        <f t="shared" si="66"/>
        <v>#N/A</v>
      </c>
      <c r="OV22" s="193" t="e">
        <f t="shared" si="66"/>
        <v>#N/A</v>
      </c>
      <c r="OW22" s="193" t="e">
        <f t="shared" si="66"/>
        <v>#N/A</v>
      </c>
      <c r="OX22" s="193" t="e">
        <f t="shared" si="66"/>
        <v>#N/A</v>
      </c>
      <c r="OY22" s="193" t="e">
        <f t="shared" si="66"/>
        <v>#N/A</v>
      </c>
      <c r="OZ22" s="193" t="e">
        <f t="shared" si="66"/>
        <v>#N/A</v>
      </c>
      <c r="PA22" s="193" t="e">
        <f t="shared" si="63"/>
        <v>#N/A</v>
      </c>
      <c r="PB22" s="193" t="e">
        <f t="shared" si="63"/>
        <v>#N/A</v>
      </c>
      <c r="PC22" s="193" t="e">
        <f t="shared" si="63"/>
        <v>#N/A</v>
      </c>
      <c r="PD22" s="193" t="e">
        <f t="shared" si="63"/>
        <v>#N/A</v>
      </c>
      <c r="PE22" s="193" t="e">
        <f t="shared" si="63"/>
        <v>#N/A</v>
      </c>
      <c r="PF22" s="193" t="e">
        <f t="shared" si="63"/>
        <v>#N/A</v>
      </c>
      <c r="PG22" s="193" t="e">
        <f t="shared" si="63"/>
        <v>#N/A</v>
      </c>
      <c r="PH22" s="193" t="e">
        <f t="shared" si="63"/>
        <v>#N/A</v>
      </c>
      <c r="PI22" s="193" t="e">
        <f t="shared" si="63"/>
        <v>#N/A</v>
      </c>
      <c r="PJ22" s="193" t="e">
        <f t="shared" si="63"/>
        <v>#N/A</v>
      </c>
      <c r="PK22" s="193" t="e">
        <f t="shared" si="63"/>
        <v>#N/A</v>
      </c>
      <c r="PL22" s="193" t="e">
        <f t="shared" si="63"/>
        <v>#N/A</v>
      </c>
      <c r="PM22" s="193" t="e">
        <f t="shared" si="63"/>
        <v>#N/A</v>
      </c>
      <c r="PN22" s="193" t="e">
        <f t="shared" si="63"/>
        <v>#N/A</v>
      </c>
      <c r="PO22" s="193" t="e">
        <f t="shared" si="63"/>
        <v>#N/A</v>
      </c>
      <c r="PP22" s="193" t="e">
        <f t="shared" si="28"/>
        <v>#N/A</v>
      </c>
      <c r="PQ22" s="193" t="e">
        <f t="shared" si="59"/>
        <v>#N/A</v>
      </c>
      <c r="PR22" s="193" t="e">
        <f t="shared" si="59"/>
        <v>#N/A</v>
      </c>
      <c r="PS22" s="193" t="e">
        <f t="shared" si="59"/>
        <v>#N/A</v>
      </c>
      <c r="PT22" s="193" t="e">
        <f t="shared" si="59"/>
        <v>#N/A</v>
      </c>
      <c r="PU22" s="193" t="e">
        <f t="shared" si="59"/>
        <v>#N/A</v>
      </c>
      <c r="PV22" s="193" t="e">
        <f t="shared" si="59"/>
        <v>#N/A</v>
      </c>
      <c r="PW22" s="193" t="e">
        <f t="shared" si="59"/>
        <v>#N/A</v>
      </c>
      <c r="PX22" s="193" t="e">
        <f t="shared" si="59"/>
        <v>#N/A</v>
      </c>
    </row>
    <row r="23" spans="1:440" hidden="1" x14ac:dyDescent="0.45">
      <c r="A23" s="20">
        <v>20</v>
      </c>
      <c r="B23" s="134"/>
      <c r="C23" s="279"/>
      <c r="D23" s="280" t="str">
        <f t="shared" si="15"/>
        <v/>
      </c>
      <c r="E23" s="281"/>
      <c r="F23" s="280" t="str">
        <f t="shared" si="16"/>
        <v/>
      </c>
      <c r="G23" s="279"/>
      <c r="H23" s="135"/>
      <c r="I23" s="110" t="str">
        <f t="shared" si="17"/>
        <v/>
      </c>
      <c r="J23" s="21" t="str">
        <f t="shared" si="18"/>
        <v/>
      </c>
      <c r="K23" s="22" t="str">
        <f t="shared" si="19"/>
        <v/>
      </c>
      <c r="L23" s="23" t="str">
        <f>IF(J23="","",IF(OR($J23&lt;Skew!$B$3,$J23=Skew!$B$3),IF($J23&gt;Skew!$C$3,Skew!$A$3,IF($J23&gt;Skew!$C$4,Skew!$A$4,IF($J23&gt;Skew!$C$5,Skew!$A$5,IF($J23&gt;Skew!$C$6,Skew!$A$6,IF($J23&gt;Skew!$C$7,Skew!$A$7,IF($J23&gt;Skew!$C$8,Skew!$A$8,IF($J23&gt;Skew!$C$9,Skew!$A$9,IF($J23&gt;Skew!$C$10,Skew!$A$10,IF($J23&gt;Skew!$C$11,Skew!$A$11,IF($J23&gt;Skew!$C$12,Skew!$A$12,IF($J23&gt;Skew!$C$13,Skew!$A$13,IF($J23&gt;Skew!$C$14,Skew!$A$14,IF($J23&gt;Skew!$C$15,Skew!$A$15,IF($J23&gt;Skew!$C$16,Skew!$A$16,Skew!$A$17)
)))))))))))))))</f>
        <v/>
      </c>
      <c r="M23" s="22" t="str">
        <f>IF(J23="","",MATCH(L23,Skew!$A$3:$A$17,0))</f>
        <v/>
      </c>
      <c r="N23" s="22" t="str">
        <f t="shared" si="0"/>
        <v/>
      </c>
      <c r="O23" s="24"/>
      <c r="P23" s="22" t="str">
        <f>IF(OR(J23="",O23=""),"",MATCH(O23,Confidence!$A$3:$A$12,0))</f>
        <v/>
      </c>
      <c r="Q23" s="25" t="str">
        <f t="shared" si="1"/>
        <v/>
      </c>
      <c r="R23" s="25" t="str">
        <f t="shared" si="2"/>
        <v/>
      </c>
      <c r="S23" s="22"/>
      <c r="T23" s="102" t="str">
        <f t="shared" si="3"/>
        <v/>
      </c>
      <c r="U23" s="102" t="str">
        <f t="shared" si="4"/>
        <v/>
      </c>
      <c r="V23" s="37" t="str">
        <f t="shared" si="5"/>
        <v/>
      </c>
      <c r="W23" s="115"/>
      <c r="X23" s="204" t="str">
        <f>IF(AND(D23&gt;0,E23&gt;0,F23&gt;0,Q23&gt;0,R23&gt;0,W23&gt;0,NOT(O23="")),ABS(VLOOKUP($W$1,VLookups!$A$30:$B$31,2,FALSE)-_xlfn.BETA.DIST(W23,IF(K23="L",R23,Q23),IF(K23="L",Q23,R23),TRUE,D23,F23)),"")</f>
        <v/>
      </c>
      <c r="Y23" s="112" t="str">
        <f>IF(OR($Q23="",$R23=""),"",_xlfn.BETA.INV(ABS(VLOOKUP($W$1,VLookups!$A$30:$B$31,2,FALSE)-Y$3),IF($K23="L",$R23,$Q23),IF($K23="L",$Q23,$R23),$D23,$F23))</f>
        <v/>
      </c>
      <c r="Z23" s="113" t="str">
        <f>IF(OR($Q23="",$R23=""),"",_xlfn.BETA.INV(ABS(VLOOKUP($W$1,VLookups!$A$30:$B$31,2,FALSE)-Z$3),IF($K23="L",$R23,$Q23),IF($K23="L",$Q23,$R23),$D23,$F23))</f>
        <v/>
      </c>
      <c r="AA23" s="112" t="str">
        <f>IF(OR($Q23="",$R23=""),"",_xlfn.BETA.INV(ABS(VLOOKUP($W$1,VLookups!$A$30:$B$31,2,FALSE)-AA$3),IF($K23="L",$R23,$Q23),IF($K23="L",$Q23,$R23),$D23,$F23))</f>
        <v/>
      </c>
      <c r="AB23" s="113" t="str">
        <f>IF(OR($Q23="",$R23=""),"",_xlfn.BETA.INV(ABS(VLOOKUP($W$1,VLookups!$A$30:$B$31,2,FALSE)-AB$3),IF($K23="L",$R23,$Q23),IF($K23="L",$Q23,$R23),$D23,$F23))</f>
        <v/>
      </c>
      <c r="AC23" s="112" t="str">
        <f>IF(OR($Q23="",$R23=""),"",_xlfn.BETA.INV(ABS(VLOOKUP($W$1,VLookups!$A$30:$B$31,2,FALSE)-AC$3),IF($K23="L",$R23,$Q23),IF($K23="L",$Q23,$R23),$D23,$F23))</f>
        <v/>
      </c>
      <c r="AD23" s="113" t="str">
        <f>IF(OR($Q23="",$R23=""),"",_xlfn.BETA.INV(ABS(VLOOKUP($W$1,VLookups!$A$30:$B$31,2,FALSE)-AD$3),IF($K23="L",$R23,$Q23),IF($K23="L",$Q23,$R23),$D23,$F23))</f>
        <v/>
      </c>
      <c r="AE23" s="112" t="str">
        <f>IF(OR($Q23="",$R23=""),"",_xlfn.BETA.INV(ABS(VLOOKUP($W$1,VLookups!$A$30:$B$31,2,FALSE)-AE$3),IF($K23="L",$R23,$Q23),IF($K23="L",$Q23,$R23),$D23,$F23))</f>
        <v/>
      </c>
      <c r="AF23" s="113" t="str">
        <f>IF(OR($Q23="",$R23=""),"",_xlfn.BETA.INV(ABS(VLOOKUP($W$1,VLookups!$A$30:$B$31,2,FALSE)-AF$3),IF($K23="L",$R23,$Q23),IF($K23="L",$Q23,$R23),$D23,$F23))</f>
        <v/>
      </c>
      <c r="AG23" s="112" t="str">
        <f>IF(OR($Q23="",$R23=""),"",_xlfn.BETA.INV(ABS(VLOOKUP($W$1,VLookups!$A$30:$B$31,2,FALSE)-AG$3),IF($K23="L",$R23,$Q23),IF($K23="L",$Q23,$R23),$D23,$F23))</f>
        <v/>
      </c>
      <c r="AH23" s="113" t="str">
        <f>IF(OR($Q23="",$R23=""),"",_xlfn.BETA.INV(ABS(VLOOKUP($W$1,VLookups!$A$30:$B$31,2,FALSE)-AH$3),IF($K23="L",$R23,$Q23),IF($K23="L",$Q23,$R23),$D23,$F23))</f>
        <v/>
      </c>
      <c r="AI23" s="112" t="str">
        <f>IF(OR($Q23="",$R23=""),"",_xlfn.BETA.INV(ABS(VLOOKUP($W$1,VLookups!$A$30:$B$31,2,FALSE)-AI$3),IF($K23="L",$R23,$Q23),IF($K23="L",$Q23,$R23),$D23,$F23))</f>
        <v/>
      </c>
      <c r="AJ23" s="113" t="str">
        <f>IF(OR($Q23="",$R23=""),"",_xlfn.BETA.INV(ABS(VLOOKUP($W$1,VLookups!$A$30:$B$31,2,FALSE)-AJ$3),IF($K23="L",$R23,$Q23),IF($K23="L",$Q23,$R23),$D23,$F23))</f>
        <v/>
      </c>
      <c r="AK23" s="15"/>
      <c r="AL23" s="194" t="str">
        <f t="shared" si="20"/>
        <v/>
      </c>
      <c r="AM23" s="192" t="str">
        <f t="shared" si="21"/>
        <v/>
      </c>
      <c r="AN23" s="177" t="str">
        <f t="shared" si="60"/>
        <v/>
      </c>
      <c r="AO23" s="177" t="str">
        <f t="shared" si="29"/>
        <v/>
      </c>
      <c r="AP23" s="177" t="str">
        <f t="shared" si="29"/>
        <v/>
      </c>
      <c r="AQ23" s="177" t="str">
        <f t="shared" si="29"/>
        <v/>
      </c>
      <c r="AR23" s="177" t="str">
        <f t="shared" si="29"/>
        <v/>
      </c>
      <c r="AS23" s="177" t="str">
        <f t="shared" si="29"/>
        <v/>
      </c>
      <c r="AT23" s="177" t="str">
        <f t="shared" si="29"/>
        <v/>
      </c>
      <c r="AU23" s="177" t="str">
        <f t="shared" si="29"/>
        <v/>
      </c>
      <c r="AV23" s="177" t="str">
        <f t="shared" si="29"/>
        <v/>
      </c>
      <c r="AW23" s="177" t="str">
        <f t="shared" si="29"/>
        <v/>
      </c>
      <c r="AX23" s="177" t="str">
        <f t="shared" si="29"/>
        <v/>
      </c>
      <c r="AY23" s="177" t="str">
        <f t="shared" si="29"/>
        <v/>
      </c>
      <c r="AZ23" s="177" t="str">
        <f t="shared" si="29"/>
        <v/>
      </c>
      <c r="BA23" s="177" t="str">
        <f t="shared" si="29"/>
        <v/>
      </c>
      <c r="BB23" s="177" t="str">
        <f t="shared" si="29"/>
        <v/>
      </c>
      <c r="BC23" s="177" t="str">
        <f t="shared" si="29"/>
        <v/>
      </c>
      <c r="BD23" s="177" t="str">
        <f t="shared" ref="BD23:BS38" si="67">IF(ISNONTEXT($AL23),BC23+$AL23,"")</f>
        <v/>
      </c>
      <c r="BE23" s="177" t="str">
        <f t="shared" si="67"/>
        <v/>
      </c>
      <c r="BF23" s="177" t="str">
        <f t="shared" si="67"/>
        <v/>
      </c>
      <c r="BG23" s="177" t="str">
        <f t="shared" si="67"/>
        <v/>
      </c>
      <c r="BH23" s="177" t="str">
        <f t="shared" si="67"/>
        <v/>
      </c>
      <c r="BI23" s="177" t="str">
        <f t="shared" si="67"/>
        <v/>
      </c>
      <c r="BJ23" s="177" t="str">
        <f t="shared" si="67"/>
        <v/>
      </c>
      <c r="BK23" s="177" t="str">
        <f t="shared" si="67"/>
        <v/>
      </c>
      <c r="BL23" s="177" t="str">
        <f t="shared" si="67"/>
        <v/>
      </c>
      <c r="BM23" s="177" t="str">
        <f t="shared" si="67"/>
        <v/>
      </c>
      <c r="BN23" s="177" t="str">
        <f t="shared" si="67"/>
        <v/>
      </c>
      <c r="BO23" s="177" t="str">
        <f t="shared" si="67"/>
        <v/>
      </c>
      <c r="BP23" s="177" t="str">
        <f t="shared" si="67"/>
        <v/>
      </c>
      <c r="BQ23" s="177" t="str">
        <f t="shared" si="67"/>
        <v/>
      </c>
      <c r="BR23" s="177" t="str">
        <f t="shared" si="67"/>
        <v/>
      </c>
      <c r="BS23" s="177" t="str">
        <f t="shared" si="67"/>
        <v/>
      </c>
      <c r="BT23" s="177" t="str">
        <f t="shared" si="30"/>
        <v/>
      </c>
      <c r="BU23" s="177" t="str">
        <f t="shared" si="31"/>
        <v/>
      </c>
      <c r="BV23" s="177" t="str">
        <f t="shared" si="31"/>
        <v/>
      </c>
      <c r="BW23" s="177" t="str">
        <f t="shared" si="31"/>
        <v/>
      </c>
      <c r="BX23" s="177" t="str">
        <f t="shared" si="31"/>
        <v/>
      </c>
      <c r="BY23" s="177" t="str">
        <f t="shared" si="31"/>
        <v/>
      </c>
      <c r="BZ23" s="177" t="str">
        <f t="shared" si="31"/>
        <v/>
      </c>
      <c r="CA23" s="177" t="str">
        <f t="shared" si="31"/>
        <v/>
      </c>
      <c r="CB23" s="177" t="str">
        <f t="shared" si="31"/>
        <v/>
      </c>
      <c r="CC23" s="177" t="str">
        <f t="shared" si="31"/>
        <v/>
      </c>
      <c r="CD23" s="177" t="str">
        <f t="shared" si="31"/>
        <v/>
      </c>
      <c r="CE23" s="177" t="str">
        <f t="shared" si="31"/>
        <v/>
      </c>
      <c r="CF23" s="177" t="str">
        <f t="shared" si="31"/>
        <v/>
      </c>
      <c r="CG23" s="177" t="str">
        <f t="shared" si="31"/>
        <v/>
      </c>
      <c r="CH23" s="177" t="str">
        <f t="shared" si="31"/>
        <v/>
      </c>
      <c r="CI23" s="177" t="str">
        <f t="shared" si="31"/>
        <v/>
      </c>
      <c r="CJ23" s="177" t="str">
        <f t="shared" ref="CJ23:CY38" si="68">IF(ISNONTEXT($AL23),CI23+$AL23,"")</f>
        <v/>
      </c>
      <c r="CK23" s="177" t="str">
        <f t="shared" si="68"/>
        <v/>
      </c>
      <c r="CL23" s="177" t="str">
        <f t="shared" si="68"/>
        <v/>
      </c>
      <c r="CM23" s="177" t="str">
        <f t="shared" si="68"/>
        <v/>
      </c>
      <c r="CN23" s="177" t="str">
        <f t="shared" si="68"/>
        <v/>
      </c>
      <c r="CO23" s="177" t="str">
        <f t="shared" si="68"/>
        <v/>
      </c>
      <c r="CP23" s="177" t="str">
        <f t="shared" si="68"/>
        <v/>
      </c>
      <c r="CQ23" s="177" t="str">
        <f t="shared" si="68"/>
        <v/>
      </c>
      <c r="CR23" s="177" t="str">
        <f t="shared" si="68"/>
        <v/>
      </c>
      <c r="CS23" s="177" t="str">
        <f t="shared" si="68"/>
        <v/>
      </c>
      <c r="CT23" s="177" t="str">
        <f t="shared" si="68"/>
        <v/>
      </c>
      <c r="CU23" s="177" t="str">
        <f t="shared" si="68"/>
        <v/>
      </c>
      <c r="CV23" s="177" t="str">
        <f t="shared" si="68"/>
        <v/>
      </c>
      <c r="CW23" s="177" t="str">
        <f t="shared" si="68"/>
        <v/>
      </c>
      <c r="CX23" s="177" t="str">
        <f t="shared" si="68"/>
        <v/>
      </c>
      <c r="CY23" s="177" t="str">
        <f t="shared" si="68"/>
        <v/>
      </c>
      <c r="CZ23" s="177" t="str">
        <f t="shared" si="32"/>
        <v/>
      </c>
      <c r="DA23" s="177" t="str">
        <f t="shared" ref="DA23:DP38" si="69">IF(ISNONTEXT($AL23),CZ23+$AL23,"")</f>
        <v/>
      </c>
      <c r="DB23" s="177" t="str">
        <f t="shared" si="69"/>
        <v/>
      </c>
      <c r="DC23" s="177" t="str">
        <f t="shared" si="69"/>
        <v/>
      </c>
      <c r="DD23" s="177" t="str">
        <f t="shared" si="69"/>
        <v/>
      </c>
      <c r="DE23" s="177" t="str">
        <f t="shared" si="69"/>
        <v/>
      </c>
      <c r="DF23" s="177" t="str">
        <f t="shared" si="69"/>
        <v/>
      </c>
      <c r="DG23" s="177" t="str">
        <f t="shared" si="69"/>
        <v/>
      </c>
      <c r="DH23" s="177" t="str">
        <f t="shared" si="69"/>
        <v/>
      </c>
      <c r="DI23" s="177" t="str">
        <f t="shared" si="69"/>
        <v/>
      </c>
      <c r="DJ23" s="177" t="str">
        <f t="shared" si="69"/>
        <v/>
      </c>
      <c r="DK23" s="177" t="str">
        <f t="shared" si="69"/>
        <v/>
      </c>
      <c r="DL23" s="177" t="str">
        <f t="shared" si="69"/>
        <v/>
      </c>
      <c r="DM23" s="177" t="str">
        <f t="shared" si="69"/>
        <v/>
      </c>
      <c r="DN23" s="177" t="str">
        <f t="shared" si="69"/>
        <v/>
      </c>
      <c r="DO23" s="177" t="str">
        <f t="shared" si="69"/>
        <v/>
      </c>
      <c r="DP23" s="177" t="str">
        <f t="shared" si="69"/>
        <v/>
      </c>
      <c r="DQ23" s="177" t="str">
        <f t="shared" si="44"/>
        <v/>
      </c>
      <c r="DR23" s="177" t="str">
        <f t="shared" si="44"/>
        <v/>
      </c>
      <c r="DS23" s="177" t="str">
        <f t="shared" si="44"/>
        <v/>
      </c>
      <c r="DT23" s="177" t="str">
        <f t="shared" si="44"/>
        <v/>
      </c>
      <c r="DU23" s="177" t="str">
        <f t="shared" si="44"/>
        <v/>
      </c>
      <c r="DV23" s="177" t="str">
        <f t="shared" si="44"/>
        <v/>
      </c>
      <c r="DW23" s="177" t="str">
        <f t="shared" si="44"/>
        <v/>
      </c>
      <c r="DX23" s="177" t="str">
        <f t="shared" si="44"/>
        <v/>
      </c>
      <c r="DY23" s="177" t="str">
        <f t="shared" si="44"/>
        <v/>
      </c>
      <c r="DZ23" s="177" t="str">
        <f t="shared" si="44"/>
        <v/>
      </c>
      <c r="EA23" s="177" t="str">
        <f t="shared" si="44"/>
        <v/>
      </c>
      <c r="EB23" s="177" t="str">
        <f t="shared" si="44"/>
        <v/>
      </c>
      <c r="EC23" s="177" t="str">
        <f t="shared" si="44"/>
        <v/>
      </c>
      <c r="ED23" s="177" t="str">
        <f t="shared" si="44"/>
        <v/>
      </c>
      <c r="EE23" s="177" t="str">
        <f t="shared" si="44"/>
        <v/>
      </c>
      <c r="EF23" s="177" t="str">
        <f t="shared" si="33"/>
        <v/>
      </c>
      <c r="EG23" s="177" t="str">
        <f t="shared" si="33"/>
        <v/>
      </c>
      <c r="EH23" s="177" t="str">
        <f t="shared" si="33"/>
        <v/>
      </c>
      <c r="EI23" s="177" t="str">
        <f t="shared" si="33"/>
        <v/>
      </c>
      <c r="EJ23" s="177" t="str">
        <f t="shared" si="33"/>
        <v/>
      </c>
      <c r="EK23" s="177" t="str">
        <f t="shared" si="33"/>
        <v/>
      </c>
      <c r="EL23" s="177" t="str">
        <f t="shared" si="33"/>
        <v/>
      </c>
      <c r="EM23" s="177" t="str">
        <f t="shared" si="33"/>
        <v/>
      </c>
      <c r="EN23" s="177" t="str">
        <f t="shared" si="33"/>
        <v/>
      </c>
      <c r="EO23" s="177" t="str">
        <f t="shared" si="33"/>
        <v/>
      </c>
      <c r="EP23" s="177" t="str">
        <f t="shared" si="33"/>
        <v/>
      </c>
      <c r="EQ23" s="177" t="str">
        <f t="shared" si="33"/>
        <v/>
      </c>
      <c r="ER23" s="177" t="str">
        <f t="shared" si="33"/>
        <v/>
      </c>
      <c r="ES23" s="177" t="str">
        <f t="shared" si="33"/>
        <v/>
      </c>
      <c r="ET23" s="177" t="str">
        <f t="shared" si="34"/>
        <v/>
      </c>
      <c r="EU23" s="177" t="str">
        <f t="shared" si="34"/>
        <v/>
      </c>
      <c r="EV23" s="177" t="str">
        <f t="shared" si="34"/>
        <v/>
      </c>
      <c r="EW23" s="177" t="str">
        <f t="shared" si="34"/>
        <v/>
      </c>
      <c r="EX23" s="177" t="str">
        <f t="shared" si="34"/>
        <v/>
      </c>
      <c r="EY23" s="177" t="str">
        <f t="shared" si="34"/>
        <v/>
      </c>
      <c r="EZ23" s="177" t="str">
        <f t="shared" si="34"/>
        <v/>
      </c>
      <c r="FA23" s="177" t="str">
        <f t="shared" si="34"/>
        <v/>
      </c>
      <c r="FB23" s="177" t="str">
        <f t="shared" si="34"/>
        <v/>
      </c>
      <c r="FC23" s="177" t="str">
        <f t="shared" si="34"/>
        <v/>
      </c>
      <c r="FD23" s="177" t="str">
        <f t="shared" si="34"/>
        <v/>
      </c>
      <c r="FE23" s="177" t="str">
        <f t="shared" si="34"/>
        <v/>
      </c>
      <c r="FF23" s="177" t="str">
        <f t="shared" si="34"/>
        <v/>
      </c>
      <c r="FG23" s="177" t="str">
        <f t="shared" si="34"/>
        <v/>
      </c>
      <c r="FH23" s="177" t="str">
        <f t="shared" si="34"/>
        <v/>
      </c>
      <c r="FI23" s="177" t="str">
        <f t="shared" ref="FI23:FX38" si="70">IF(ISNONTEXT($AL23),FH23+$AL23,"")</f>
        <v/>
      </c>
      <c r="FJ23" s="177" t="str">
        <f t="shared" si="70"/>
        <v/>
      </c>
      <c r="FK23" s="177" t="str">
        <f t="shared" si="70"/>
        <v/>
      </c>
      <c r="FL23" s="177" t="str">
        <f t="shared" si="70"/>
        <v/>
      </c>
      <c r="FM23" s="177" t="str">
        <f t="shared" si="70"/>
        <v/>
      </c>
      <c r="FN23" s="177" t="str">
        <f t="shared" si="70"/>
        <v/>
      </c>
      <c r="FO23" s="177" t="str">
        <f t="shared" si="70"/>
        <v/>
      </c>
      <c r="FP23" s="177" t="str">
        <f t="shared" si="70"/>
        <v/>
      </c>
      <c r="FQ23" s="177" t="str">
        <f t="shared" si="70"/>
        <v/>
      </c>
      <c r="FR23" s="177" t="str">
        <f t="shared" si="70"/>
        <v/>
      </c>
      <c r="FS23" s="177" t="str">
        <f t="shared" si="70"/>
        <v/>
      </c>
      <c r="FT23" s="177" t="str">
        <f t="shared" si="70"/>
        <v/>
      </c>
      <c r="FU23" s="177" t="str">
        <f t="shared" si="70"/>
        <v/>
      </c>
      <c r="FV23" s="177" t="str">
        <f t="shared" si="70"/>
        <v/>
      </c>
      <c r="FW23" s="177" t="str">
        <f t="shared" si="70"/>
        <v/>
      </c>
      <c r="FX23" s="177" t="str">
        <f t="shared" si="70"/>
        <v/>
      </c>
      <c r="FY23" s="177" t="str">
        <f t="shared" si="35"/>
        <v/>
      </c>
      <c r="FZ23" s="177" t="str">
        <f t="shared" si="36"/>
        <v/>
      </c>
      <c r="GA23" s="177" t="str">
        <f t="shared" si="36"/>
        <v/>
      </c>
      <c r="GB23" s="177" t="str">
        <f t="shared" si="36"/>
        <v/>
      </c>
      <c r="GC23" s="177" t="str">
        <f t="shared" si="36"/>
        <v/>
      </c>
      <c r="GD23" s="177" t="str">
        <f t="shared" si="36"/>
        <v/>
      </c>
      <c r="GE23" s="177" t="str">
        <f t="shared" si="36"/>
        <v/>
      </c>
      <c r="GF23" s="177" t="str">
        <f t="shared" si="36"/>
        <v/>
      </c>
      <c r="GG23" s="177" t="str">
        <f t="shared" si="36"/>
        <v/>
      </c>
      <c r="GH23" s="177" t="str">
        <f t="shared" si="36"/>
        <v/>
      </c>
      <c r="GI23" s="177" t="str">
        <f t="shared" si="36"/>
        <v/>
      </c>
      <c r="GJ23" s="177" t="str">
        <f t="shared" si="36"/>
        <v/>
      </c>
      <c r="GK23" s="177" t="str">
        <f t="shared" si="36"/>
        <v/>
      </c>
      <c r="GL23" s="177" t="str">
        <f t="shared" si="36"/>
        <v/>
      </c>
      <c r="GM23" s="177" t="str">
        <f t="shared" si="36"/>
        <v/>
      </c>
      <c r="GN23" s="177" t="str">
        <f t="shared" si="36"/>
        <v/>
      </c>
      <c r="GO23" s="177" t="str">
        <f t="shared" ref="GO23:HD38" si="71">IF(ISNONTEXT($AL23),GN23+$AL23,"")</f>
        <v/>
      </c>
      <c r="GP23" s="177" t="str">
        <f t="shared" si="71"/>
        <v/>
      </c>
      <c r="GQ23" s="177" t="str">
        <f t="shared" si="71"/>
        <v/>
      </c>
      <c r="GR23" s="177" t="str">
        <f t="shared" si="71"/>
        <v/>
      </c>
      <c r="GS23" s="177" t="str">
        <f t="shared" si="71"/>
        <v/>
      </c>
      <c r="GT23" s="177" t="str">
        <f t="shared" si="71"/>
        <v/>
      </c>
      <c r="GU23" s="177" t="str">
        <f t="shared" si="71"/>
        <v/>
      </c>
      <c r="GV23" s="177" t="str">
        <f t="shared" si="71"/>
        <v/>
      </c>
      <c r="GW23" s="177" t="str">
        <f t="shared" si="71"/>
        <v/>
      </c>
      <c r="GX23" s="177" t="str">
        <f t="shared" si="71"/>
        <v/>
      </c>
      <c r="GY23" s="177" t="str">
        <f t="shared" si="71"/>
        <v/>
      </c>
      <c r="GZ23" s="177" t="str">
        <f t="shared" si="71"/>
        <v/>
      </c>
      <c r="HA23" s="177" t="str">
        <f t="shared" si="71"/>
        <v/>
      </c>
      <c r="HB23" s="177" t="str">
        <f t="shared" si="71"/>
        <v/>
      </c>
      <c r="HC23" s="177" t="str">
        <f t="shared" si="71"/>
        <v/>
      </c>
      <c r="HD23" s="177" t="str">
        <f t="shared" si="71"/>
        <v/>
      </c>
      <c r="HE23" s="177" t="str">
        <f t="shared" si="37"/>
        <v/>
      </c>
      <c r="HF23" s="177" t="str">
        <f t="shared" si="38"/>
        <v/>
      </c>
      <c r="HG23" s="177" t="str">
        <f t="shared" si="38"/>
        <v/>
      </c>
      <c r="HH23" s="177" t="str">
        <f t="shared" si="38"/>
        <v/>
      </c>
      <c r="HI23" s="177" t="str">
        <f t="shared" si="38"/>
        <v/>
      </c>
      <c r="HJ23" s="177" t="str">
        <f t="shared" si="38"/>
        <v/>
      </c>
      <c r="HK23" s="177" t="str">
        <f t="shared" si="38"/>
        <v/>
      </c>
      <c r="HL23" s="177" t="str">
        <f t="shared" si="38"/>
        <v/>
      </c>
      <c r="HM23" s="177" t="str">
        <f t="shared" si="38"/>
        <v/>
      </c>
      <c r="HN23" s="177" t="str">
        <f t="shared" si="38"/>
        <v/>
      </c>
      <c r="HO23" s="177" t="str">
        <f t="shared" si="38"/>
        <v/>
      </c>
      <c r="HP23" s="177" t="str">
        <f t="shared" si="38"/>
        <v/>
      </c>
      <c r="HQ23" s="177" t="str">
        <f t="shared" si="38"/>
        <v/>
      </c>
      <c r="HR23" s="177" t="str">
        <f t="shared" si="38"/>
        <v/>
      </c>
      <c r="HS23" s="177" t="str">
        <f t="shared" si="38"/>
        <v/>
      </c>
      <c r="HT23" s="177" t="str">
        <f t="shared" si="38"/>
        <v/>
      </c>
      <c r="HU23" s="177" t="str">
        <f t="shared" ref="HU23:ID38" si="72">IF(ISNONTEXT($AL23),HT23+$AL23,"")</f>
        <v/>
      </c>
      <c r="HV23" s="177" t="str">
        <f t="shared" si="72"/>
        <v/>
      </c>
      <c r="HW23" s="177" t="str">
        <f t="shared" si="72"/>
        <v/>
      </c>
      <c r="HX23" s="177" t="str">
        <f t="shared" si="72"/>
        <v/>
      </c>
      <c r="HY23" s="177" t="str">
        <f t="shared" si="72"/>
        <v/>
      </c>
      <c r="HZ23" s="177" t="str">
        <f t="shared" si="72"/>
        <v/>
      </c>
      <c r="IA23" s="177" t="str">
        <f t="shared" si="72"/>
        <v/>
      </c>
      <c r="IB23" s="177" t="str">
        <f t="shared" si="72"/>
        <v/>
      </c>
      <c r="IC23" s="177" t="str">
        <f t="shared" si="72"/>
        <v/>
      </c>
      <c r="ID23" s="177" t="str">
        <f t="shared" si="72"/>
        <v/>
      </c>
      <c r="IE23" s="192" t="str">
        <f t="shared" si="23"/>
        <v/>
      </c>
      <c r="IF23" s="193" t="e">
        <f t="shared" si="10"/>
        <v>#N/A</v>
      </c>
      <c r="IG23" s="193" t="e">
        <f t="shared" si="49"/>
        <v>#N/A</v>
      </c>
      <c r="IH23" s="193" t="e">
        <f t="shared" si="49"/>
        <v>#N/A</v>
      </c>
      <c r="II23" s="193" t="e">
        <f t="shared" si="49"/>
        <v>#N/A</v>
      </c>
      <c r="IJ23" s="193" t="e">
        <f t="shared" si="56"/>
        <v>#N/A</v>
      </c>
      <c r="IK23" s="193" t="e">
        <f t="shared" si="56"/>
        <v>#N/A</v>
      </c>
      <c r="IL23" s="193" t="e">
        <f t="shared" si="56"/>
        <v>#N/A</v>
      </c>
      <c r="IM23" s="193" t="e">
        <f t="shared" si="56"/>
        <v>#N/A</v>
      </c>
      <c r="IN23" s="193" t="e">
        <f t="shared" si="56"/>
        <v>#N/A</v>
      </c>
      <c r="IO23" s="193" t="e">
        <f t="shared" si="56"/>
        <v>#N/A</v>
      </c>
      <c r="IP23" s="193" t="e">
        <f t="shared" si="56"/>
        <v>#N/A</v>
      </c>
      <c r="IQ23" s="193" t="e">
        <f t="shared" si="56"/>
        <v>#N/A</v>
      </c>
      <c r="IR23" s="193" t="e">
        <f t="shared" si="56"/>
        <v>#N/A</v>
      </c>
      <c r="IS23" s="193" t="e">
        <f t="shared" si="56"/>
        <v>#N/A</v>
      </c>
      <c r="IT23" s="193" t="e">
        <f t="shared" si="56"/>
        <v>#N/A</v>
      </c>
      <c r="IU23" s="193" t="e">
        <f t="shared" si="56"/>
        <v>#N/A</v>
      </c>
      <c r="IV23" s="193" t="e">
        <f t="shared" si="56"/>
        <v>#N/A</v>
      </c>
      <c r="IW23" s="193" t="e">
        <f t="shared" si="56"/>
        <v>#N/A</v>
      </c>
      <c r="IX23" s="193" t="e">
        <f t="shared" si="56"/>
        <v>#N/A</v>
      </c>
      <c r="IY23" s="193" t="e">
        <f t="shared" si="64"/>
        <v>#N/A</v>
      </c>
      <c r="IZ23" s="193" t="e">
        <f t="shared" si="64"/>
        <v>#N/A</v>
      </c>
      <c r="JA23" s="193" t="e">
        <f t="shared" si="64"/>
        <v>#N/A</v>
      </c>
      <c r="JB23" s="193" t="e">
        <f t="shared" si="64"/>
        <v>#N/A</v>
      </c>
      <c r="JC23" s="193" t="e">
        <f t="shared" si="64"/>
        <v>#N/A</v>
      </c>
      <c r="JD23" s="193" t="e">
        <f t="shared" si="64"/>
        <v>#N/A</v>
      </c>
      <c r="JE23" s="193" t="e">
        <f t="shared" si="64"/>
        <v>#N/A</v>
      </c>
      <c r="JF23" s="193" t="e">
        <f t="shared" si="64"/>
        <v>#N/A</v>
      </c>
      <c r="JG23" s="193" t="e">
        <f t="shared" si="64"/>
        <v>#N/A</v>
      </c>
      <c r="JH23" s="193" t="e">
        <f t="shared" si="64"/>
        <v>#N/A</v>
      </c>
      <c r="JI23" s="193" t="e">
        <f t="shared" si="64"/>
        <v>#N/A</v>
      </c>
      <c r="JJ23" s="193" t="e">
        <f t="shared" si="64"/>
        <v>#N/A</v>
      </c>
      <c r="JK23" s="193" t="e">
        <f t="shared" si="64"/>
        <v>#N/A</v>
      </c>
      <c r="JL23" s="193" t="e">
        <f t="shared" si="64"/>
        <v>#N/A</v>
      </c>
      <c r="JM23" s="193" t="e">
        <f t="shared" si="64"/>
        <v>#N/A</v>
      </c>
      <c r="JN23" s="193" t="e">
        <f t="shared" si="64"/>
        <v>#N/A</v>
      </c>
      <c r="JO23" s="193" t="e">
        <f t="shared" si="64"/>
        <v>#N/A</v>
      </c>
      <c r="JP23" s="193" t="e">
        <f t="shared" si="64"/>
        <v>#N/A</v>
      </c>
      <c r="JQ23" s="193" t="e">
        <f t="shared" si="64"/>
        <v>#N/A</v>
      </c>
      <c r="JR23" s="193" t="e">
        <f t="shared" si="64"/>
        <v>#N/A</v>
      </c>
      <c r="JS23" s="193" t="e">
        <f t="shared" si="64"/>
        <v>#N/A</v>
      </c>
      <c r="JT23" s="193" t="e">
        <f t="shared" si="64"/>
        <v>#N/A</v>
      </c>
      <c r="JU23" s="193" t="e">
        <f t="shared" si="64"/>
        <v>#N/A</v>
      </c>
      <c r="JV23" s="193" t="e">
        <f t="shared" si="64"/>
        <v>#N/A</v>
      </c>
      <c r="JW23" s="193" t="e">
        <f t="shared" si="64"/>
        <v>#N/A</v>
      </c>
      <c r="JX23" s="193" t="e">
        <f t="shared" si="64"/>
        <v>#N/A</v>
      </c>
      <c r="JY23" s="193" t="e">
        <f t="shared" si="64"/>
        <v>#N/A</v>
      </c>
      <c r="JZ23" s="193" t="e">
        <f t="shared" si="64"/>
        <v>#N/A</v>
      </c>
      <c r="KA23" s="193" t="e">
        <f t="shared" si="64"/>
        <v>#N/A</v>
      </c>
      <c r="KB23" s="193" t="e">
        <f t="shared" si="64"/>
        <v>#N/A</v>
      </c>
      <c r="KC23" s="193" t="e">
        <f t="shared" si="61"/>
        <v>#N/A</v>
      </c>
      <c r="KD23" s="193" t="e">
        <f t="shared" si="61"/>
        <v>#N/A</v>
      </c>
      <c r="KE23" s="193" t="e">
        <f t="shared" si="61"/>
        <v>#N/A</v>
      </c>
      <c r="KF23" s="193" t="e">
        <f t="shared" si="61"/>
        <v>#N/A</v>
      </c>
      <c r="KG23" s="193" t="e">
        <f t="shared" si="61"/>
        <v>#N/A</v>
      </c>
      <c r="KH23" s="193" t="e">
        <f t="shared" si="61"/>
        <v>#N/A</v>
      </c>
      <c r="KI23" s="193" t="e">
        <f t="shared" si="61"/>
        <v>#N/A</v>
      </c>
      <c r="KJ23" s="193" t="e">
        <f t="shared" si="61"/>
        <v>#N/A</v>
      </c>
      <c r="KK23" s="193" t="e">
        <f t="shared" si="61"/>
        <v>#N/A</v>
      </c>
      <c r="KL23" s="193" t="e">
        <f t="shared" si="61"/>
        <v>#N/A</v>
      </c>
      <c r="KM23" s="193" t="e">
        <f t="shared" si="61"/>
        <v>#N/A</v>
      </c>
      <c r="KN23" s="193" t="e">
        <f t="shared" si="61"/>
        <v>#N/A</v>
      </c>
      <c r="KO23" s="193" t="e">
        <f t="shared" si="61"/>
        <v>#N/A</v>
      </c>
      <c r="KP23" s="193" t="e">
        <f t="shared" si="61"/>
        <v>#N/A</v>
      </c>
      <c r="KQ23" s="193" t="e">
        <f t="shared" si="61"/>
        <v>#N/A</v>
      </c>
      <c r="KR23" s="193" t="e">
        <f t="shared" si="26"/>
        <v>#N/A</v>
      </c>
      <c r="KS23" s="193" t="e">
        <f t="shared" si="50"/>
        <v>#N/A</v>
      </c>
      <c r="KT23" s="193" t="e">
        <f t="shared" si="50"/>
        <v>#N/A</v>
      </c>
      <c r="KU23" s="193" t="e">
        <f t="shared" si="50"/>
        <v>#N/A</v>
      </c>
      <c r="KV23" s="193" t="e">
        <f t="shared" si="57"/>
        <v>#N/A</v>
      </c>
      <c r="KW23" s="193" t="e">
        <f t="shared" si="57"/>
        <v>#N/A</v>
      </c>
      <c r="KX23" s="193" t="e">
        <f t="shared" si="57"/>
        <v>#N/A</v>
      </c>
      <c r="KY23" s="193" t="e">
        <f t="shared" si="57"/>
        <v>#N/A</v>
      </c>
      <c r="KZ23" s="193" t="e">
        <f t="shared" si="57"/>
        <v>#N/A</v>
      </c>
      <c r="LA23" s="193" t="e">
        <f t="shared" si="57"/>
        <v>#N/A</v>
      </c>
      <c r="LB23" s="193" t="e">
        <f t="shared" si="57"/>
        <v>#N/A</v>
      </c>
      <c r="LC23" s="193" t="e">
        <f t="shared" si="57"/>
        <v>#N/A</v>
      </c>
      <c r="LD23" s="193" t="e">
        <f t="shared" si="57"/>
        <v>#N/A</v>
      </c>
      <c r="LE23" s="193" t="e">
        <f t="shared" si="57"/>
        <v>#N/A</v>
      </c>
      <c r="LF23" s="193" t="e">
        <f t="shared" si="57"/>
        <v>#N/A</v>
      </c>
      <c r="LG23" s="193" t="e">
        <f t="shared" si="57"/>
        <v>#N/A</v>
      </c>
      <c r="LH23" s="193" t="e">
        <f t="shared" si="57"/>
        <v>#N/A</v>
      </c>
      <c r="LI23" s="193" t="e">
        <f t="shared" si="57"/>
        <v>#N/A</v>
      </c>
      <c r="LJ23" s="193" t="e">
        <f t="shared" si="57"/>
        <v>#N/A</v>
      </c>
      <c r="LK23" s="193" t="e">
        <f t="shared" si="65"/>
        <v>#N/A</v>
      </c>
      <c r="LL23" s="193" t="e">
        <f t="shared" si="65"/>
        <v>#N/A</v>
      </c>
      <c r="LM23" s="193" t="e">
        <f t="shared" si="65"/>
        <v>#N/A</v>
      </c>
      <c r="LN23" s="193" t="e">
        <f t="shared" si="65"/>
        <v>#N/A</v>
      </c>
      <c r="LO23" s="193" t="e">
        <f t="shared" si="65"/>
        <v>#N/A</v>
      </c>
      <c r="LP23" s="193" t="e">
        <f t="shared" si="65"/>
        <v>#N/A</v>
      </c>
      <c r="LQ23" s="193" t="e">
        <f t="shared" si="65"/>
        <v>#N/A</v>
      </c>
      <c r="LR23" s="193" t="e">
        <f t="shared" si="65"/>
        <v>#N/A</v>
      </c>
      <c r="LS23" s="193" t="e">
        <f t="shared" si="65"/>
        <v>#N/A</v>
      </c>
      <c r="LT23" s="193" t="e">
        <f t="shared" si="65"/>
        <v>#N/A</v>
      </c>
      <c r="LU23" s="193" t="e">
        <f t="shared" si="65"/>
        <v>#N/A</v>
      </c>
      <c r="LV23" s="193" t="e">
        <f t="shared" si="65"/>
        <v>#N/A</v>
      </c>
      <c r="LW23" s="193" t="e">
        <f t="shared" si="65"/>
        <v>#N/A</v>
      </c>
      <c r="LX23" s="193" t="e">
        <f t="shared" si="65"/>
        <v>#N/A</v>
      </c>
      <c r="LY23" s="193" t="e">
        <f t="shared" si="65"/>
        <v>#N/A</v>
      </c>
      <c r="LZ23" s="193" t="e">
        <f t="shared" si="65"/>
        <v>#N/A</v>
      </c>
      <c r="MA23" s="193" t="e">
        <f t="shared" si="65"/>
        <v>#N/A</v>
      </c>
      <c r="MB23" s="193" t="e">
        <f t="shared" si="65"/>
        <v>#N/A</v>
      </c>
      <c r="MC23" s="193" t="e">
        <f t="shared" si="65"/>
        <v>#N/A</v>
      </c>
      <c r="MD23" s="193" t="e">
        <f t="shared" si="65"/>
        <v>#N/A</v>
      </c>
      <c r="ME23" s="193" t="e">
        <f t="shared" si="65"/>
        <v>#N/A</v>
      </c>
      <c r="MF23" s="193" t="e">
        <f t="shared" si="65"/>
        <v>#N/A</v>
      </c>
      <c r="MG23" s="193" t="e">
        <f t="shared" si="65"/>
        <v>#N/A</v>
      </c>
      <c r="MH23" s="193" t="e">
        <f t="shared" si="65"/>
        <v>#N/A</v>
      </c>
      <c r="MI23" s="193" t="e">
        <f t="shared" si="65"/>
        <v>#N/A</v>
      </c>
      <c r="MJ23" s="193" t="e">
        <f t="shared" si="65"/>
        <v>#N/A</v>
      </c>
      <c r="MK23" s="193" t="e">
        <f t="shared" si="65"/>
        <v>#N/A</v>
      </c>
      <c r="ML23" s="193" t="e">
        <f t="shared" si="65"/>
        <v>#N/A</v>
      </c>
      <c r="MM23" s="193" t="e">
        <f t="shared" si="65"/>
        <v>#N/A</v>
      </c>
      <c r="MN23" s="193" t="e">
        <f t="shared" si="65"/>
        <v>#N/A</v>
      </c>
      <c r="MO23" s="193" t="e">
        <f t="shared" si="62"/>
        <v>#N/A</v>
      </c>
      <c r="MP23" s="193" t="e">
        <f t="shared" si="62"/>
        <v>#N/A</v>
      </c>
      <c r="MQ23" s="193" t="e">
        <f t="shared" si="62"/>
        <v>#N/A</v>
      </c>
      <c r="MR23" s="193" t="e">
        <f t="shared" si="62"/>
        <v>#N/A</v>
      </c>
      <c r="MS23" s="193" t="e">
        <f t="shared" si="62"/>
        <v>#N/A</v>
      </c>
      <c r="MT23" s="193" t="e">
        <f t="shared" si="62"/>
        <v>#N/A</v>
      </c>
      <c r="MU23" s="193" t="e">
        <f t="shared" si="62"/>
        <v>#N/A</v>
      </c>
      <c r="MV23" s="193" t="e">
        <f t="shared" si="62"/>
        <v>#N/A</v>
      </c>
      <c r="MW23" s="193" t="e">
        <f t="shared" si="62"/>
        <v>#N/A</v>
      </c>
      <c r="MX23" s="193" t="e">
        <f t="shared" si="62"/>
        <v>#N/A</v>
      </c>
      <c r="MY23" s="193" t="e">
        <f t="shared" si="62"/>
        <v>#N/A</v>
      </c>
      <c r="MZ23" s="193" t="e">
        <f t="shared" si="62"/>
        <v>#N/A</v>
      </c>
      <c r="NA23" s="193" t="e">
        <f t="shared" si="62"/>
        <v>#N/A</v>
      </c>
      <c r="NB23" s="193" t="e">
        <f t="shared" si="62"/>
        <v>#N/A</v>
      </c>
      <c r="NC23" s="193" t="e">
        <f t="shared" si="62"/>
        <v>#N/A</v>
      </c>
      <c r="ND23" s="193" t="e">
        <f t="shared" si="27"/>
        <v>#N/A</v>
      </c>
      <c r="NE23" s="193" t="e">
        <f t="shared" si="51"/>
        <v>#N/A</v>
      </c>
      <c r="NF23" s="193" t="e">
        <f t="shared" si="51"/>
        <v>#N/A</v>
      </c>
      <c r="NG23" s="193" t="e">
        <f t="shared" si="51"/>
        <v>#N/A</v>
      </c>
      <c r="NH23" s="193" t="e">
        <f t="shared" si="58"/>
        <v>#N/A</v>
      </c>
      <c r="NI23" s="193" t="e">
        <f t="shared" si="58"/>
        <v>#N/A</v>
      </c>
      <c r="NJ23" s="193" t="e">
        <f t="shared" si="58"/>
        <v>#N/A</v>
      </c>
      <c r="NK23" s="193" t="e">
        <f t="shared" si="58"/>
        <v>#N/A</v>
      </c>
      <c r="NL23" s="193" t="e">
        <f t="shared" si="58"/>
        <v>#N/A</v>
      </c>
      <c r="NM23" s="193" t="e">
        <f t="shared" si="58"/>
        <v>#N/A</v>
      </c>
      <c r="NN23" s="193" t="e">
        <f t="shared" si="58"/>
        <v>#N/A</v>
      </c>
      <c r="NO23" s="193" t="e">
        <f t="shared" si="58"/>
        <v>#N/A</v>
      </c>
      <c r="NP23" s="193" t="e">
        <f t="shared" si="58"/>
        <v>#N/A</v>
      </c>
      <c r="NQ23" s="193" t="e">
        <f t="shared" si="58"/>
        <v>#N/A</v>
      </c>
      <c r="NR23" s="193" t="e">
        <f t="shared" si="58"/>
        <v>#N/A</v>
      </c>
      <c r="NS23" s="193" t="e">
        <f t="shared" si="58"/>
        <v>#N/A</v>
      </c>
      <c r="NT23" s="193" t="e">
        <f t="shared" si="58"/>
        <v>#N/A</v>
      </c>
      <c r="NU23" s="193" t="e">
        <f t="shared" si="58"/>
        <v>#N/A</v>
      </c>
      <c r="NV23" s="193" t="e">
        <f t="shared" si="58"/>
        <v>#N/A</v>
      </c>
      <c r="NW23" s="193" t="e">
        <f t="shared" si="66"/>
        <v>#N/A</v>
      </c>
      <c r="NX23" s="193" t="e">
        <f t="shared" si="66"/>
        <v>#N/A</v>
      </c>
      <c r="NY23" s="193" t="e">
        <f t="shared" si="66"/>
        <v>#N/A</v>
      </c>
      <c r="NZ23" s="193" t="e">
        <f t="shared" si="66"/>
        <v>#N/A</v>
      </c>
      <c r="OA23" s="193" t="e">
        <f t="shared" si="66"/>
        <v>#N/A</v>
      </c>
      <c r="OB23" s="193" t="e">
        <f t="shared" si="66"/>
        <v>#N/A</v>
      </c>
      <c r="OC23" s="193" t="e">
        <f t="shared" si="66"/>
        <v>#N/A</v>
      </c>
      <c r="OD23" s="193" t="e">
        <f t="shared" si="66"/>
        <v>#N/A</v>
      </c>
      <c r="OE23" s="193" t="e">
        <f t="shared" si="66"/>
        <v>#N/A</v>
      </c>
      <c r="OF23" s="193" t="e">
        <f t="shared" si="66"/>
        <v>#N/A</v>
      </c>
      <c r="OG23" s="193" t="e">
        <f t="shared" si="66"/>
        <v>#N/A</v>
      </c>
      <c r="OH23" s="193" t="e">
        <f t="shared" si="66"/>
        <v>#N/A</v>
      </c>
      <c r="OI23" s="193" t="e">
        <f t="shared" si="66"/>
        <v>#N/A</v>
      </c>
      <c r="OJ23" s="193" t="e">
        <f t="shared" si="66"/>
        <v>#N/A</v>
      </c>
      <c r="OK23" s="193" t="e">
        <f t="shared" si="66"/>
        <v>#N/A</v>
      </c>
      <c r="OL23" s="193" t="e">
        <f t="shared" si="66"/>
        <v>#N/A</v>
      </c>
      <c r="OM23" s="193" t="e">
        <f t="shared" si="66"/>
        <v>#N/A</v>
      </c>
      <c r="ON23" s="193" t="e">
        <f t="shared" si="66"/>
        <v>#N/A</v>
      </c>
      <c r="OO23" s="193" t="e">
        <f t="shared" si="66"/>
        <v>#N/A</v>
      </c>
      <c r="OP23" s="193" t="e">
        <f t="shared" si="66"/>
        <v>#N/A</v>
      </c>
      <c r="OQ23" s="193" t="e">
        <f t="shared" si="66"/>
        <v>#N/A</v>
      </c>
      <c r="OR23" s="193" t="e">
        <f t="shared" si="66"/>
        <v>#N/A</v>
      </c>
      <c r="OS23" s="193" t="e">
        <f t="shared" si="66"/>
        <v>#N/A</v>
      </c>
      <c r="OT23" s="193" t="e">
        <f t="shared" si="66"/>
        <v>#N/A</v>
      </c>
      <c r="OU23" s="193" t="e">
        <f t="shared" si="66"/>
        <v>#N/A</v>
      </c>
      <c r="OV23" s="193" t="e">
        <f t="shared" si="66"/>
        <v>#N/A</v>
      </c>
      <c r="OW23" s="193" t="e">
        <f t="shared" si="66"/>
        <v>#N/A</v>
      </c>
      <c r="OX23" s="193" t="e">
        <f t="shared" si="66"/>
        <v>#N/A</v>
      </c>
      <c r="OY23" s="193" t="e">
        <f t="shared" si="66"/>
        <v>#N/A</v>
      </c>
      <c r="OZ23" s="193" t="e">
        <f t="shared" si="66"/>
        <v>#N/A</v>
      </c>
      <c r="PA23" s="193" t="e">
        <f t="shared" si="63"/>
        <v>#N/A</v>
      </c>
      <c r="PB23" s="193" t="e">
        <f t="shared" si="63"/>
        <v>#N/A</v>
      </c>
      <c r="PC23" s="193" t="e">
        <f t="shared" si="63"/>
        <v>#N/A</v>
      </c>
      <c r="PD23" s="193" t="e">
        <f t="shared" si="63"/>
        <v>#N/A</v>
      </c>
      <c r="PE23" s="193" t="e">
        <f t="shared" si="63"/>
        <v>#N/A</v>
      </c>
      <c r="PF23" s="193" t="e">
        <f t="shared" si="63"/>
        <v>#N/A</v>
      </c>
      <c r="PG23" s="193" t="e">
        <f t="shared" si="63"/>
        <v>#N/A</v>
      </c>
      <c r="PH23" s="193" t="e">
        <f t="shared" si="63"/>
        <v>#N/A</v>
      </c>
      <c r="PI23" s="193" t="e">
        <f t="shared" si="63"/>
        <v>#N/A</v>
      </c>
      <c r="PJ23" s="193" t="e">
        <f t="shared" si="63"/>
        <v>#N/A</v>
      </c>
      <c r="PK23" s="193" t="e">
        <f t="shared" si="63"/>
        <v>#N/A</v>
      </c>
      <c r="PL23" s="193" t="e">
        <f t="shared" si="63"/>
        <v>#N/A</v>
      </c>
      <c r="PM23" s="193" t="e">
        <f t="shared" si="63"/>
        <v>#N/A</v>
      </c>
      <c r="PN23" s="193" t="e">
        <f t="shared" si="63"/>
        <v>#N/A</v>
      </c>
      <c r="PO23" s="193" t="e">
        <f t="shared" si="63"/>
        <v>#N/A</v>
      </c>
      <c r="PP23" s="193" t="e">
        <f t="shared" si="28"/>
        <v>#N/A</v>
      </c>
      <c r="PQ23" s="193" t="e">
        <f t="shared" si="59"/>
        <v>#N/A</v>
      </c>
      <c r="PR23" s="193" t="e">
        <f t="shared" si="59"/>
        <v>#N/A</v>
      </c>
      <c r="PS23" s="193" t="e">
        <f t="shared" si="59"/>
        <v>#N/A</v>
      </c>
      <c r="PT23" s="193" t="e">
        <f t="shared" si="59"/>
        <v>#N/A</v>
      </c>
      <c r="PU23" s="193" t="e">
        <f t="shared" si="59"/>
        <v>#N/A</v>
      </c>
      <c r="PV23" s="193" t="e">
        <f t="shared" si="59"/>
        <v>#N/A</v>
      </c>
      <c r="PW23" s="193" t="e">
        <f t="shared" si="59"/>
        <v>#N/A</v>
      </c>
      <c r="PX23" s="193" t="e">
        <f t="shared" si="59"/>
        <v>#N/A</v>
      </c>
    </row>
    <row r="24" spans="1:440" hidden="1" x14ac:dyDescent="0.45">
      <c r="A24" s="20">
        <v>21</v>
      </c>
      <c r="B24" s="134"/>
      <c r="C24" s="279"/>
      <c r="D24" s="280" t="str">
        <f t="shared" si="15"/>
        <v/>
      </c>
      <c r="E24" s="281"/>
      <c r="F24" s="280" t="str">
        <f t="shared" si="16"/>
        <v/>
      </c>
      <c r="G24" s="279"/>
      <c r="H24" s="135"/>
      <c r="I24" s="110" t="str">
        <f t="shared" si="17"/>
        <v/>
      </c>
      <c r="J24" s="21" t="str">
        <f t="shared" si="18"/>
        <v/>
      </c>
      <c r="K24" s="22" t="str">
        <f t="shared" si="19"/>
        <v/>
      </c>
      <c r="L24" s="23" t="str">
        <f>IF(J24="","",IF(OR($J24&lt;Skew!$B$3,$J24=Skew!$B$3),IF($J24&gt;Skew!$C$3,Skew!$A$3,IF($J24&gt;Skew!$C$4,Skew!$A$4,IF($J24&gt;Skew!$C$5,Skew!$A$5,IF($J24&gt;Skew!$C$6,Skew!$A$6,IF($J24&gt;Skew!$C$7,Skew!$A$7,IF($J24&gt;Skew!$C$8,Skew!$A$8,IF($J24&gt;Skew!$C$9,Skew!$A$9,IF($J24&gt;Skew!$C$10,Skew!$A$10,IF($J24&gt;Skew!$C$11,Skew!$A$11,IF($J24&gt;Skew!$C$12,Skew!$A$12,IF($J24&gt;Skew!$C$13,Skew!$A$13,IF($J24&gt;Skew!$C$14,Skew!$A$14,IF($J24&gt;Skew!$C$15,Skew!$A$15,IF($J24&gt;Skew!$C$16,Skew!$A$16,Skew!$A$17)
)))))))))))))))</f>
        <v/>
      </c>
      <c r="M24" s="22" t="str">
        <f>IF(J24="","",MATCH(L24,Skew!$A$3:$A$17,0))</f>
        <v/>
      </c>
      <c r="N24" s="22" t="str">
        <f t="shared" si="0"/>
        <v/>
      </c>
      <c r="O24" s="24"/>
      <c r="P24" s="22" t="str">
        <f>IF(OR(J24="",O24=""),"",MATCH(O24,Confidence!$A$3:$A$12,0))</f>
        <v/>
      </c>
      <c r="Q24" s="25" t="str">
        <f t="shared" si="1"/>
        <v/>
      </c>
      <c r="R24" s="25" t="str">
        <f t="shared" si="2"/>
        <v/>
      </c>
      <c r="S24" s="22"/>
      <c r="T24" s="102" t="str">
        <f t="shared" si="3"/>
        <v/>
      </c>
      <c r="U24" s="102" t="str">
        <f t="shared" si="4"/>
        <v/>
      </c>
      <c r="V24" s="37" t="str">
        <f t="shared" si="5"/>
        <v/>
      </c>
      <c r="W24" s="115"/>
      <c r="X24" s="204" t="str">
        <f>IF(AND(D24&gt;0,E24&gt;0,F24&gt;0,Q24&gt;0,R24&gt;0,W24&gt;0,NOT(O24="")),ABS(VLOOKUP($W$1,VLookups!$A$30:$B$31,2,FALSE)-_xlfn.BETA.DIST(W24,IF(K24="L",R24,Q24),IF(K24="L",Q24,R24),TRUE,D24,F24)),"")</f>
        <v/>
      </c>
      <c r="Y24" s="112" t="str">
        <f>IF(OR($Q24="",$R24=""),"",_xlfn.BETA.INV(ABS(VLOOKUP($W$1,VLookups!$A$30:$B$31,2,FALSE)-Y$3),IF($K24="L",$R24,$Q24),IF($K24="L",$Q24,$R24),$D24,$F24))</f>
        <v/>
      </c>
      <c r="Z24" s="113" t="str">
        <f>IF(OR($Q24="",$R24=""),"",_xlfn.BETA.INV(ABS(VLOOKUP($W$1,VLookups!$A$30:$B$31,2,FALSE)-Z$3),IF($K24="L",$R24,$Q24),IF($K24="L",$Q24,$R24),$D24,$F24))</f>
        <v/>
      </c>
      <c r="AA24" s="112" t="str">
        <f>IF(OR($Q24="",$R24=""),"",_xlfn.BETA.INV(ABS(VLOOKUP($W$1,VLookups!$A$30:$B$31,2,FALSE)-AA$3),IF($K24="L",$R24,$Q24),IF($K24="L",$Q24,$R24),$D24,$F24))</f>
        <v/>
      </c>
      <c r="AB24" s="113" t="str">
        <f>IF(OR($Q24="",$R24=""),"",_xlfn.BETA.INV(ABS(VLOOKUP($W$1,VLookups!$A$30:$B$31,2,FALSE)-AB$3),IF($K24="L",$R24,$Q24),IF($K24="L",$Q24,$R24),$D24,$F24))</f>
        <v/>
      </c>
      <c r="AC24" s="112" t="str">
        <f>IF(OR($Q24="",$R24=""),"",_xlfn.BETA.INV(ABS(VLOOKUP($W$1,VLookups!$A$30:$B$31,2,FALSE)-AC$3),IF($K24="L",$R24,$Q24),IF($K24="L",$Q24,$R24),$D24,$F24))</f>
        <v/>
      </c>
      <c r="AD24" s="113" t="str">
        <f>IF(OR($Q24="",$R24=""),"",_xlfn.BETA.INV(ABS(VLOOKUP($W$1,VLookups!$A$30:$B$31,2,FALSE)-AD$3),IF($K24="L",$R24,$Q24),IF($K24="L",$Q24,$R24),$D24,$F24))</f>
        <v/>
      </c>
      <c r="AE24" s="112" t="str">
        <f>IF(OR($Q24="",$R24=""),"",_xlfn.BETA.INV(ABS(VLOOKUP($W$1,VLookups!$A$30:$B$31,2,FALSE)-AE$3),IF($K24="L",$R24,$Q24),IF($K24="L",$Q24,$R24),$D24,$F24))</f>
        <v/>
      </c>
      <c r="AF24" s="113" t="str">
        <f>IF(OR($Q24="",$R24=""),"",_xlfn.BETA.INV(ABS(VLOOKUP($W$1,VLookups!$A$30:$B$31,2,FALSE)-AF$3),IF($K24="L",$R24,$Q24),IF($K24="L",$Q24,$R24),$D24,$F24))</f>
        <v/>
      </c>
      <c r="AG24" s="112" t="str">
        <f>IF(OR($Q24="",$R24=""),"",_xlfn.BETA.INV(ABS(VLOOKUP($W$1,VLookups!$A$30:$B$31,2,FALSE)-AG$3),IF($K24="L",$R24,$Q24),IF($K24="L",$Q24,$R24),$D24,$F24))</f>
        <v/>
      </c>
      <c r="AH24" s="113" t="str">
        <f>IF(OR($Q24="",$R24=""),"",_xlfn.BETA.INV(ABS(VLOOKUP($W$1,VLookups!$A$30:$B$31,2,FALSE)-AH$3),IF($K24="L",$R24,$Q24),IF($K24="L",$Q24,$R24),$D24,$F24))</f>
        <v/>
      </c>
      <c r="AI24" s="112" t="str">
        <f>IF(OR($Q24="",$R24=""),"",_xlfn.BETA.INV(ABS(VLOOKUP($W$1,VLookups!$A$30:$B$31,2,FALSE)-AI$3),IF($K24="L",$R24,$Q24),IF($K24="L",$Q24,$R24),$D24,$F24))</f>
        <v/>
      </c>
      <c r="AJ24" s="113" t="str">
        <f>IF(OR($Q24="",$R24=""),"",_xlfn.BETA.INV(ABS(VLOOKUP($W$1,VLookups!$A$30:$B$31,2,FALSE)-AJ$3),IF($K24="L",$R24,$Q24),IF($K24="L",$Q24,$R24),$D24,$F24))</f>
        <v/>
      </c>
      <c r="AK24" s="15"/>
      <c r="AL24" s="194" t="str">
        <f t="shared" si="20"/>
        <v/>
      </c>
      <c r="AM24" s="192" t="str">
        <f t="shared" si="21"/>
        <v/>
      </c>
      <c r="AN24" s="177" t="str">
        <f t="shared" si="60"/>
        <v/>
      </c>
      <c r="AO24" s="177" t="str">
        <f t="shared" ref="AO24:BD39" si="73">IF(ISNONTEXT($AL24),AN24+$AL24,"")</f>
        <v/>
      </c>
      <c r="AP24" s="177" t="str">
        <f t="shared" si="73"/>
        <v/>
      </c>
      <c r="AQ24" s="177" t="str">
        <f t="shared" si="73"/>
        <v/>
      </c>
      <c r="AR24" s="177" t="str">
        <f t="shared" si="73"/>
        <v/>
      </c>
      <c r="AS24" s="177" t="str">
        <f t="shared" si="73"/>
        <v/>
      </c>
      <c r="AT24" s="177" t="str">
        <f t="shared" si="73"/>
        <v/>
      </c>
      <c r="AU24" s="177" t="str">
        <f t="shared" si="73"/>
        <v/>
      </c>
      <c r="AV24" s="177" t="str">
        <f t="shared" si="73"/>
        <v/>
      </c>
      <c r="AW24" s="177" t="str">
        <f t="shared" si="73"/>
        <v/>
      </c>
      <c r="AX24" s="177" t="str">
        <f t="shared" si="73"/>
        <v/>
      </c>
      <c r="AY24" s="177" t="str">
        <f t="shared" si="73"/>
        <v/>
      </c>
      <c r="AZ24" s="177" t="str">
        <f t="shared" si="73"/>
        <v/>
      </c>
      <c r="BA24" s="177" t="str">
        <f t="shared" si="73"/>
        <v/>
      </c>
      <c r="BB24" s="177" t="str">
        <f t="shared" si="73"/>
        <v/>
      </c>
      <c r="BC24" s="177" t="str">
        <f t="shared" si="73"/>
        <v/>
      </c>
      <c r="BD24" s="177" t="str">
        <f t="shared" si="73"/>
        <v/>
      </c>
      <c r="BE24" s="177" t="str">
        <f t="shared" si="67"/>
        <v/>
      </c>
      <c r="BF24" s="177" t="str">
        <f t="shared" si="67"/>
        <v/>
      </c>
      <c r="BG24" s="177" t="str">
        <f t="shared" si="67"/>
        <v/>
      </c>
      <c r="BH24" s="177" t="str">
        <f t="shared" si="67"/>
        <v/>
      </c>
      <c r="BI24" s="177" t="str">
        <f t="shared" si="67"/>
        <v/>
      </c>
      <c r="BJ24" s="177" t="str">
        <f t="shared" si="67"/>
        <v/>
      </c>
      <c r="BK24" s="177" t="str">
        <f t="shared" si="67"/>
        <v/>
      </c>
      <c r="BL24" s="177" t="str">
        <f t="shared" si="67"/>
        <v/>
      </c>
      <c r="BM24" s="177" t="str">
        <f t="shared" si="67"/>
        <v/>
      </c>
      <c r="BN24" s="177" t="str">
        <f t="shared" si="67"/>
        <v/>
      </c>
      <c r="BO24" s="177" t="str">
        <f t="shared" si="67"/>
        <v/>
      </c>
      <c r="BP24" s="177" t="str">
        <f t="shared" si="67"/>
        <v/>
      </c>
      <c r="BQ24" s="177" t="str">
        <f t="shared" si="67"/>
        <v/>
      </c>
      <c r="BR24" s="177" t="str">
        <f t="shared" si="67"/>
        <v/>
      </c>
      <c r="BS24" s="177" t="str">
        <f t="shared" si="67"/>
        <v/>
      </c>
      <c r="BT24" s="177" t="str">
        <f t="shared" ref="BT24:CI39" si="74">IF(ISNONTEXT($AL24),BS24+$AL24,"")</f>
        <v/>
      </c>
      <c r="BU24" s="177" t="str">
        <f t="shared" si="74"/>
        <v/>
      </c>
      <c r="BV24" s="177" t="str">
        <f t="shared" si="74"/>
        <v/>
      </c>
      <c r="BW24" s="177" t="str">
        <f t="shared" si="74"/>
        <v/>
      </c>
      <c r="BX24" s="177" t="str">
        <f t="shared" si="74"/>
        <v/>
      </c>
      <c r="BY24" s="177" t="str">
        <f t="shared" si="74"/>
        <v/>
      </c>
      <c r="BZ24" s="177" t="str">
        <f t="shared" si="74"/>
        <v/>
      </c>
      <c r="CA24" s="177" t="str">
        <f t="shared" si="74"/>
        <v/>
      </c>
      <c r="CB24" s="177" t="str">
        <f t="shared" si="74"/>
        <v/>
      </c>
      <c r="CC24" s="177" t="str">
        <f t="shared" si="74"/>
        <v/>
      </c>
      <c r="CD24" s="177" t="str">
        <f t="shared" si="74"/>
        <v/>
      </c>
      <c r="CE24" s="177" t="str">
        <f t="shared" si="74"/>
        <v/>
      </c>
      <c r="CF24" s="177" t="str">
        <f t="shared" si="74"/>
        <v/>
      </c>
      <c r="CG24" s="177" t="str">
        <f t="shared" si="74"/>
        <v/>
      </c>
      <c r="CH24" s="177" t="str">
        <f t="shared" si="74"/>
        <v/>
      </c>
      <c r="CI24" s="177" t="str">
        <f t="shared" si="74"/>
        <v/>
      </c>
      <c r="CJ24" s="177" t="str">
        <f t="shared" si="68"/>
        <v/>
      </c>
      <c r="CK24" s="177" t="str">
        <f t="shared" si="68"/>
        <v/>
      </c>
      <c r="CL24" s="177" t="str">
        <f t="shared" si="68"/>
        <v/>
      </c>
      <c r="CM24" s="177" t="str">
        <f t="shared" si="68"/>
        <v/>
      </c>
      <c r="CN24" s="177" t="str">
        <f t="shared" si="68"/>
        <v/>
      </c>
      <c r="CO24" s="177" t="str">
        <f t="shared" si="68"/>
        <v/>
      </c>
      <c r="CP24" s="177" t="str">
        <f t="shared" si="68"/>
        <v/>
      </c>
      <c r="CQ24" s="177" t="str">
        <f t="shared" si="68"/>
        <v/>
      </c>
      <c r="CR24" s="177" t="str">
        <f t="shared" si="68"/>
        <v/>
      </c>
      <c r="CS24" s="177" t="str">
        <f t="shared" si="68"/>
        <v/>
      </c>
      <c r="CT24" s="177" t="str">
        <f t="shared" si="68"/>
        <v/>
      </c>
      <c r="CU24" s="177" t="str">
        <f t="shared" si="68"/>
        <v/>
      </c>
      <c r="CV24" s="177" t="str">
        <f t="shared" si="68"/>
        <v/>
      </c>
      <c r="CW24" s="177" t="str">
        <f t="shared" si="68"/>
        <v/>
      </c>
      <c r="CX24" s="177" t="str">
        <f t="shared" si="68"/>
        <v/>
      </c>
      <c r="CY24" s="177" t="str">
        <f t="shared" si="68"/>
        <v/>
      </c>
      <c r="CZ24" s="177" t="str">
        <f t="shared" ref="CZ24:DO39" si="75">IF(ISNONTEXT($AL24),CY24+$AL24,"")</f>
        <v/>
      </c>
      <c r="DA24" s="177" t="str">
        <f t="shared" si="75"/>
        <v/>
      </c>
      <c r="DB24" s="177" t="str">
        <f t="shared" si="75"/>
        <v/>
      </c>
      <c r="DC24" s="177" t="str">
        <f t="shared" si="75"/>
        <v/>
      </c>
      <c r="DD24" s="177" t="str">
        <f t="shared" si="75"/>
        <v/>
      </c>
      <c r="DE24" s="177" t="str">
        <f t="shared" si="75"/>
        <v/>
      </c>
      <c r="DF24" s="177" t="str">
        <f t="shared" si="75"/>
        <v/>
      </c>
      <c r="DG24" s="177" t="str">
        <f t="shared" si="75"/>
        <v/>
      </c>
      <c r="DH24" s="177" t="str">
        <f t="shared" si="75"/>
        <v/>
      </c>
      <c r="DI24" s="177" t="str">
        <f t="shared" si="75"/>
        <v/>
      </c>
      <c r="DJ24" s="177" t="str">
        <f t="shared" si="75"/>
        <v/>
      </c>
      <c r="DK24" s="177" t="str">
        <f t="shared" si="75"/>
        <v/>
      </c>
      <c r="DL24" s="177" t="str">
        <f t="shared" si="75"/>
        <v/>
      </c>
      <c r="DM24" s="177" t="str">
        <f t="shared" si="75"/>
        <v/>
      </c>
      <c r="DN24" s="177" t="str">
        <f t="shared" si="75"/>
        <v/>
      </c>
      <c r="DO24" s="177" t="str">
        <f t="shared" si="75"/>
        <v/>
      </c>
      <c r="DP24" s="177" t="str">
        <f t="shared" si="69"/>
        <v/>
      </c>
      <c r="DQ24" s="177" t="str">
        <f t="shared" si="44"/>
        <v/>
      </c>
      <c r="DR24" s="177" t="str">
        <f t="shared" si="44"/>
        <v/>
      </c>
      <c r="DS24" s="177" t="str">
        <f t="shared" si="44"/>
        <v/>
      </c>
      <c r="DT24" s="177" t="str">
        <f t="shared" si="44"/>
        <v/>
      </c>
      <c r="DU24" s="177" t="str">
        <f t="shared" si="44"/>
        <v/>
      </c>
      <c r="DV24" s="177" t="str">
        <f t="shared" si="44"/>
        <v/>
      </c>
      <c r="DW24" s="177" t="str">
        <f t="shared" si="44"/>
        <v/>
      </c>
      <c r="DX24" s="177" t="str">
        <f t="shared" si="44"/>
        <v/>
      </c>
      <c r="DY24" s="177" t="str">
        <f t="shared" si="44"/>
        <v/>
      </c>
      <c r="DZ24" s="177" t="str">
        <f t="shared" si="44"/>
        <v/>
      </c>
      <c r="EA24" s="177" t="str">
        <f t="shared" si="44"/>
        <v/>
      </c>
      <c r="EB24" s="177" t="str">
        <f t="shared" si="44"/>
        <v/>
      </c>
      <c r="EC24" s="177" t="str">
        <f t="shared" si="44"/>
        <v/>
      </c>
      <c r="ED24" s="177" t="str">
        <f t="shared" si="44"/>
        <v/>
      </c>
      <c r="EE24" s="177" t="str">
        <f t="shared" si="44"/>
        <v/>
      </c>
      <c r="EF24" s="177" t="str">
        <f t="shared" ref="EF24:EU39" si="76">IF(ISNONTEXT($AL24),EE24+$AL24,"")</f>
        <v/>
      </c>
      <c r="EG24" s="177" t="str">
        <f t="shared" si="76"/>
        <v/>
      </c>
      <c r="EH24" s="177" t="str">
        <f t="shared" si="76"/>
        <v/>
      </c>
      <c r="EI24" s="177" t="str">
        <f t="shared" si="76"/>
        <v/>
      </c>
      <c r="EJ24" s="177" t="str">
        <f t="shared" si="76"/>
        <v/>
      </c>
      <c r="EK24" s="177" t="str">
        <f t="shared" si="76"/>
        <v/>
      </c>
      <c r="EL24" s="177" t="str">
        <f t="shared" si="76"/>
        <v/>
      </c>
      <c r="EM24" s="177" t="str">
        <f t="shared" si="76"/>
        <v/>
      </c>
      <c r="EN24" s="177" t="str">
        <f t="shared" si="76"/>
        <v/>
      </c>
      <c r="EO24" s="177" t="str">
        <f t="shared" si="76"/>
        <v/>
      </c>
      <c r="EP24" s="177" t="str">
        <f t="shared" si="76"/>
        <v/>
      </c>
      <c r="EQ24" s="177" t="str">
        <f t="shared" si="76"/>
        <v/>
      </c>
      <c r="ER24" s="177" t="str">
        <f t="shared" si="76"/>
        <v/>
      </c>
      <c r="ES24" s="177" t="str">
        <f t="shared" si="76"/>
        <v/>
      </c>
      <c r="ET24" s="177" t="str">
        <f t="shared" si="76"/>
        <v/>
      </c>
      <c r="EU24" s="177" t="str">
        <f t="shared" si="76"/>
        <v/>
      </c>
      <c r="EV24" s="177" t="str">
        <f t="shared" ref="EV24:FK39" si="77">IF(ISNONTEXT($AL24),EU24+$AL24,"")</f>
        <v/>
      </c>
      <c r="EW24" s="177" t="str">
        <f t="shared" si="77"/>
        <v/>
      </c>
      <c r="EX24" s="177" t="str">
        <f t="shared" si="77"/>
        <v/>
      </c>
      <c r="EY24" s="177" t="str">
        <f t="shared" si="77"/>
        <v/>
      </c>
      <c r="EZ24" s="177" t="str">
        <f t="shared" si="77"/>
        <v/>
      </c>
      <c r="FA24" s="177" t="str">
        <f t="shared" si="77"/>
        <v/>
      </c>
      <c r="FB24" s="177" t="str">
        <f t="shared" si="77"/>
        <v/>
      </c>
      <c r="FC24" s="177" t="str">
        <f t="shared" si="77"/>
        <v/>
      </c>
      <c r="FD24" s="177" t="str">
        <f t="shared" si="77"/>
        <v/>
      </c>
      <c r="FE24" s="177" t="str">
        <f t="shared" si="77"/>
        <v/>
      </c>
      <c r="FF24" s="177" t="str">
        <f t="shared" si="77"/>
        <v/>
      </c>
      <c r="FG24" s="177" t="str">
        <f t="shared" si="77"/>
        <v/>
      </c>
      <c r="FH24" s="177" t="str">
        <f t="shared" si="77"/>
        <v/>
      </c>
      <c r="FI24" s="177" t="str">
        <f t="shared" si="77"/>
        <v/>
      </c>
      <c r="FJ24" s="177" t="str">
        <f t="shared" si="77"/>
        <v/>
      </c>
      <c r="FK24" s="177" t="str">
        <f t="shared" si="77"/>
        <v/>
      </c>
      <c r="FL24" s="177" t="str">
        <f t="shared" si="70"/>
        <v/>
      </c>
      <c r="FM24" s="177" t="str">
        <f t="shared" si="70"/>
        <v/>
      </c>
      <c r="FN24" s="177" t="str">
        <f t="shared" si="70"/>
        <v/>
      </c>
      <c r="FO24" s="177" t="str">
        <f t="shared" si="70"/>
        <v/>
      </c>
      <c r="FP24" s="177" t="str">
        <f t="shared" si="70"/>
        <v/>
      </c>
      <c r="FQ24" s="177" t="str">
        <f t="shared" si="70"/>
        <v/>
      </c>
      <c r="FR24" s="177" t="str">
        <f t="shared" si="70"/>
        <v/>
      </c>
      <c r="FS24" s="177" t="str">
        <f t="shared" si="70"/>
        <v/>
      </c>
      <c r="FT24" s="177" t="str">
        <f t="shared" si="70"/>
        <v/>
      </c>
      <c r="FU24" s="177" t="str">
        <f t="shared" si="70"/>
        <v/>
      </c>
      <c r="FV24" s="177" t="str">
        <f t="shared" si="70"/>
        <v/>
      </c>
      <c r="FW24" s="177" t="str">
        <f t="shared" si="70"/>
        <v/>
      </c>
      <c r="FX24" s="177" t="str">
        <f t="shared" si="70"/>
        <v/>
      </c>
      <c r="FY24" s="177" t="str">
        <f t="shared" ref="FY24:GN39" si="78">IF(ISNONTEXT($AL24),FX24+$AL24,"")</f>
        <v/>
      </c>
      <c r="FZ24" s="177" t="str">
        <f t="shared" si="78"/>
        <v/>
      </c>
      <c r="GA24" s="177" t="str">
        <f t="shared" si="78"/>
        <v/>
      </c>
      <c r="GB24" s="177" t="str">
        <f t="shared" si="78"/>
        <v/>
      </c>
      <c r="GC24" s="177" t="str">
        <f t="shared" si="78"/>
        <v/>
      </c>
      <c r="GD24" s="177" t="str">
        <f t="shared" si="78"/>
        <v/>
      </c>
      <c r="GE24" s="177" t="str">
        <f t="shared" si="78"/>
        <v/>
      </c>
      <c r="GF24" s="177" t="str">
        <f t="shared" si="78"/>
        <v/>
      </c>
      <c r="GG24" s="177" t="str">
        <f t="shared" si="78"/>
        <v/>
      </c>
      <c r="GH24" s="177" t="str">
        <f t="shared" si="78"/>
        <v/>
      </c>
      <c r="GI24" s="177" t="str">
        <f t="shared" si="78"/>
        <v/>
      </c>
      <c r="GJ24" s="177" t="str">
        <f t="shared" si="78"/>
        <v/>
      </c>
      <c r="GK24" s="177" t="str">
        <f t="shared" si="78"/>
        <v/>
      </c>
      <c r="GL24" s="177" t="str">
        <f t="shared" si="78"/>
        <v/>
      </c>
      <c r="GM24" s="177" t="str">
        <f t="shared" si="78"/>
        <v/>
      </c>
      <c r="GN24" s="177" t="str">
        <f t="shared" si="78"/>
        <v/>
      </c>
      <c r="GO24" s="177" t="str">
        <f t="shared" si="71"/>
        <v/>
      </c>
      <c r="GP24" s="177" t="str">
        <f t="shared" si="71"/>
        <v/>
      </c>
      <c r="GQ24" s="177" t="str">
        <f t="shared" si="71"/>
        <v/>
      </c>
      <c r="GR24" s="177" t="str">
        <f t="shared" si="71"/>
        <v/>
      </c>
      <c r="GS24" s="177" t="str">
        <f t="shared" si="71"/>
        <v/>
      </c>
      <c r="GT24" s="177" t="str">
        <f t="shared" si="71"/>
        <v/>
      </c>
      <c r="GU24" s="177" t="str">
        <f t="shared" si="71"/>
        <v/>
      </c>
      <c r="GV24" s="177" t="str">
        <f t="shared" si="71"/>
        <v/>
      </c>
      <c r="GW24" s="177" t="str">
        <f t="shared" si="71"/>
        <v/>
      </c>
      <c r="GX24" s="177" t="str">
        <f t="shared" si="71"/>
        <v/>
      </c>
      <c r="GY24" s="177" t="str">
        <f t="shared" si="71"/>
        <v/>
      </c>
      <c r="GZ24" s="177" t="str">
        <f t="shared" si="71"/>
        <v/>
      </c>
      <c r="HA24" s="177" t="str">
        <f t="shared" si="71"/>
        <v/>
      </c>
      <c r="HB24" s="177" t="str">
        <f t="shared" si="71"/>
        <v/>
      </c>
      <c r="HC24" s="177" t="str">
        <f t="shared" si="71"/>
        <v/>
      </c>
      <c r="HD24" s="177" t="str">
        <f t="shared" si="71"/>
        <v/>
      </c>
      <c r="HE24" s="177" t="str">
        <f t="shared" ref="HE24:HT39" si="79">IF(ISNONTEXT($AL24),HD24+$AL24,"")</f>
        <v/>
      </c>
      <c r="HF24" s="177" t="str">
        <f t="shared" si="79"/>
        <v/>
      </c>
      <c r="HG24" s="177" t="str">
        <f t="shared" si="79"/>
        <v/>
      </c>
      <c r="HH24" s="177" t="str">
        <f t="shared" si="79"/>
        <v/>
      </c>
      <c r="HI24" s="177" t="str">
        <f t="shared" si="79"/>
        <v/>
      </c>
      <c r="HJ24" s="177" t="str">
        <f t="shared" si="79"/>
        <v/>
      </c>
      <c r="HK24" s="177" t="str">
        <f t="shared" si="79"/>
        <v/>
      </c>
      <c r="HL24" s="177" t="str">
        <f t="shared" si="79"/>
        <v/>
      </c>
      <c r="HM24" s="177" t="str">
        <f t="shared" si="79"/>
        <v/>
      </c>
      <c r="HN24" s="177" t="str">
        <f t="shared" si="79"/>
        <v/>
      </c>
      <c r="HO24" s="177" t="str">
        <f t="shared" si="79"/>
        <v/>
      </c>
      <c r="HP24" s="177" t="str">
        <f t="shared" si="79"/>
        <v/>
      </c>
      <c r="HQ24" s="177" t="str">
        <f t="shared" si="79"/>
        <v/>
      </c>
      <c r="HR24" s="177" t="str">
        <f t="shared" si="79"/>
        <v/>
      </c>
      <c r="HS24" s="177" t="str">
        <f t="shared" si="79"/>
        <v/>
      </c>
      <c r="HT24" s="177" t="str">
        <f t="shared" si="79"/>
        <v/>
      </c>
      <c r="HU24" s="177" t="str">
        <f t="shared" si="72"/>
        <v/>
      </c>
      <c r="HV24" s="177" t="str">
        <f t="shared" si="72"/>
        <v/>
      </c>
      <c r="HW24" s="177" t="str">
        <f t="shared" si="72"/>
        <v/>
      </c>
      <c r="HX24" s="177" t="str">
        <f t="shared" si="72"/>
        <v/>
      </c>
      <c r="HY24" s="177" t="str">
        <f t="shared" si="72"/>
        <v/>
      </c>
      <c r="HZ24" s="177" t="str">
        <f t="shared" si="72"/>
        <v/>
      </c>
      <c r="IA24" s="177" t="str">
        <f t="shared" si="72"/>
        <v/>
      </c>
      <c r="IB24" s="177" t="str">
        <f t="shared" si="72"/>
        <v/>
      </c>
      <c r="IC24" s="177" t="str">
        <f t="shared" si="72"/>
        <v/>
      </c>
      <c r="ID24" s="177" t="str">
        <f t="shared" si="72"/>
        <v/>
      </c>
      <c r="IE24" s="192" t="str">
        <f t="shared" si="23"/>
        <v/>
      </c>
      <c r="IF24" s="193" t="e">
        <f t="shared" si="10"/>
        <v>#N/A</v>
      </c>
      <c r="IG24" s="193" t="e">
        <f t="shared" si="49"/>
        <v>#N/A</v>
      </c>
      <c r="IH24" s="193" t="e">
        <f t="shared" si="49"/>
        <v>#N/A</v>
      </c>
      <c r="II24" s="193" t="e">
        <f t="shared" si="49"/>
        <v>#N/A</v>
      </c>
      <c r="IJ24" s="193" t="e">
        <f t="shared" si="56"/>
        <v>#N/A</v>
      </c>
      <c r="IK24" s="193" t="e">
        <f t="shared" si="56"/>
        <v>#N/A</v>
      </c>
      <c r="IL24" s="193" t="e">
        <f t="shared" si="56"/>
        <v>#N/A</v>
      </c>
      <c r="IM24" s="193" t="e">
        <f t="shared" si="56"/>
        <v>#N/A</v>
      </c>
      <c r="IN24" s="193" t="e">
        <f t="shared" si="56"/>
        <v>#N/A</v>
      </c>
      <c r="IO24" s="193" t="e">
        <f t="shared" si="56"/>
        <v>#N/A</v>
      </c>
      <c r="IP24" s="193" t="e">
        <f t="shared" si="56"/>
        <v>#N/A</v>
      </c>
      <c r="IQ24" s="193" t="e">
        <f t="shared" si="56"/>
        <v>#N/A</v>
      </c>
      <c r="IR24" s="193" t="e">
        <f t="shared" si="56"/>
        <v>#N/A</v>
      </c>
      <c r="IS24" s="193" t="e">
        <f t="shared" si="56"/>
        <v>#N/A</v>
      </c>
      <c r="IT24" s="193" t="e">
        <f t="shared" si="56"/>
        <v>#N/A</v>
      </c>
      <c r="IU24" s="193" t="e">
        <f t="shared" si="56"/>
        <v>#N/A</v>
      </c>
      <c r="IV24" s="193" t="e">
        <f t="shared" si="56"/>
        <v>#N/A</v>
      </c>
      <c r="IW24" s="193" t="e">
        <f t="shared" si="56"/>
        <v>#N/A</v>
      </c>
      <c r="IX24" s="193" t="e">
        <f t="shared" si="56"/>
        <v>#N/A</v>
      </c>
      <c r="IY24" s="193" t="e">
        <f t="shared" si="64"/>
        <v>#N/A</v>
      </c>
      <c r="IZ24" s="193" t="e">
        <f t="shared" si="64"/>
        <v>#N/A</v>
      </c>
      <c r="JA24" s="193" t="e">
        <f t="shared" si="64"/>
        <v>#N/A</v>
      </c>
      <c r="JB24" s="193" t="e">
        <f t="shared" si="64"/>
        <v>#N/A</v>
      </c>
      <c r="JC24" s="193" t="e">
        <f t="shared" si="64"/>
        <v>#N/A</v>
      </c>
      <c r="JD24" s="193" t="e">
        <f t="shared" si="64"/>
        <v>#N/A</v>
      </c>
      <c r="JE24" s="193" t="e">
        <f t="shared" si="64"/>
        <v>#N/A</v>
      </c>
      <c r="JF24" s="193" t="e">
        <f t="shared" si="64"/>
        <v>#N/A</v>
      </c>
      <c r="JG24" s="193" t="e">
        <f t="shared" si="64"/>
        <v>#N/A</v>
      </c>
      <c r="JH24" s="193" t="e">
        <f t="shared" si="64"/>
        <v>#N/A</v>
      </c>
      <c r="JI24" s="193" t="e">
        <f t="shared" si="64"/>
        <v>#N/A</v>
      </c>
      <c r="JJ24" s="193" t="e">
        <f t="shared" si="64"/>
        <v>#N/A</v>
      </c>
      <c r="JK24" s="193" t="e">
        <f t="shared" si="64"/>
        <v>#N/A</v>
      </c>
      <c r="JL24" s="193" t="e">
        <f t="shared" si="64"/>
        <v>#N/A</v>
      </c>
      <c r="JM24" s="193" t="e">
        <f t="shared" si="64"/>
        <v>#N/A</v>
      </c>
      <c r="JN24" s="193" t="e">
        <f t="shared" si="64"/>
        <v>#N/A</v>
      </c>
      <c r="JO24" s="193" t="e">
        <f t="shared" si="64"/>
        <v>#N/A</v>
      </c>
      <c r="JP24" s="193" t="e">
        <f t="shared" si="64"/>
        <v>#N/A</v>
      </c>
      <c r="JQ24" s="193" t="e">
        <f t="shared" si="64"/>
        <v>#N/A</v>
      </c>
      <c r="JR24" s="193" t="e">
        <f t="shared" si="64"/>
        <v>#N/A</v>
      </c>
      <c r="JS24" s="193" t="e">
        <f t="shared" si="64"/>
        <v>#N/A</v>
      </c>
      <c r="JT24" s="193" t="e">
        <f t="shared" si="64"/>
        <v>#N/A</v>
      </c>
      <c r="JU24" s="193" t="e">
        <f t="shared" si="64"/>
        <v>#N/A</v>
      </c>
      <c r="JV24" s="193" t="e">
        <f t="shared" si="64"/>
        <v>#N/A</v>
      </c>
      <c r="JW24" s="193" t="e">
        <f t="shared" si="64"/>
        <v>#N/A</v>
      </c>
      <c r="JX24" s="193" t="e">
        <f t="shared" si="64"/>
        <v>#N/A</v>
      </c>
      <c r="JY24" s="193" t="e">
        <f t="shared" si="64"/>
        <v>#N/A</v>
      </c>
      <c r="JZ24" s="193" t="e">
        <f t="shared" si="64"/>
        <v>#N/A</v>
      </c>
      <c r="KA24" s="193" t="e">
        <f t="shared" si="64"/>
        <v>#N/A</v>
      </c>
      <c r="KB24" s="193" t="e">
        <f t="shared" si="64"/>
        <v>#N/A</v>
      </c>
      <c r="KC24" s="193" t="e">
        <f t="shared" si="61"/>
        <v>#N/A</v>
      </c>
      <c r="KD24" s="193" t="e">
        <f t="shared" si="61"/>
        <v>#N/A</v>
      </c>
      <c r="KE24" s="193" t="e">
        <f t="shared" si="61"/>
        <v>#N/A</v>
      </c>
      <c r="KF24" s="193" t="e">
        <f t="shared" si="61"/>
        <v>#N/A</v>
      </c>
      <c r="KG24" s="193" t="e">
        <f t="shared" si="61"/>
        <v>#N/A</v>
      </c>
      <c r="KH24" s="193" t="e">
        <f t="shared" si="61"/>
        <v>#N/A</v>
      </c>
      <c r="KI24" s="193" t="e">
        <f t="shared" si="61"/>
        <v>#N/A</v>
      </c>
      <c r="KJ24" s="193" t="e">
        <f t="shared" si="61"/>
        <v>#N/A</v>
      </c>
      <c r="KK24" s="193" t="e">
        <f t="shared" si="61"/>
        <v>#N/A</v>
      </c>
      <c r="KL24" s="193" t="e">
        <f t="shared" si="61"/>
        <v>#N/A</v>
      </c>
      <c r="KM24" s="193" t="e">
        <f t="shared" si="61"/>
        <v>#N/A</v>
      </c>
      <c r="KN24" s="193" t="e">
        <f t="shared" si="61"/>
        <v>#N/A</v>
      </c>
      <c r="KO24" s="193" t="e">
        <f t="shared" si="61"/>
        <v>#N/A</v>
      </c>
      <c r="KP24" s="193" t="e">
        <f t="shared" si="61"/>
        <v>#N/A</v>
      </c>
      <c r="KQ24" s="193" t="e">
        <f t="shared" si="61"/>
        <v>#N/A</v>
      </c>
      <c r="KR24" s="193" t="e">
        <f t="shared" si="26"/>
        <v>#N/A</v>
      </c>
      <c r="KS24" s="193" t="e">
        <f t="shared" si="50"/>
        <v>#N/A</v>
      </c>
      <c r="KT24" s="193" t="e">
        <f t="shared" si="50"/>
        <v>#N/A</v>
      </c>
      <c r="KU24" s="193" t="e">
        <f t="shared" si="50"/>
        <v>#N/A</v>
      </c>
      <c r="KV24" s="193" t="e">
        <f t="shared" si="57"/>
        <v>#N/A</v>
      </c>
      <c r="KW24" s="193" t="e">
        <f t="shared" si="57"/>
        <v>#N/A</v>
      </c>
      <c r="KX24" s="193" t="e">
        <f t="shared" si="57"/>
        <v>#N/A</v>
      </c>
      <c r="KY24" s="193" t="e">
        <f t="shared" si="57"/>
        <v>#N/A</v>
      </c>
      <c r="KZ24" s="193" t="e">
        <f t="shared" si="57"/>
        <v>#N/A</v>
      </c>
      <c r="LA24" s="193" t="e">
        <f t="shared" si="57"/>
        <v>#N/A</v>
      </c>
      <c r="LB24" s="193" t="e">
        <f t="shared" si="57"/>
        <v>#N/A</v>
      </c>
      <c r="LC24" s="193" t="e">
        <f t="shared" si="57"/>
        <v>#N/A</v>
      </c>
      <c r="LD24" s="193" t="e">
        <f t="shared" si="57"/>
        <v>#N/A</v>
      </c>
      <c r="LE24" s="193" t="e">
        <f t="shared" si="57"/>
        <v>#N/A</v>
      </c>
      <c r="LF24" s="193" t="e">
        <f t="shared" si="57"/>
        <v>#N/A</v>
      </c>
      <c r="LG24" s="193" t="e">
        <f t="shared" si="57"/>
        <v>#N/A</v>
      </c>
      <c r="LH24" s="193" t="e">
        <f t="shared" si="57"/>
        <v>#N/A</v>
      </c>
      <c r="LI24" s="193" t="e">
        <f t="shared" si="57"/>
        <v>#N/A</v>
      </c>
      <c r="LJ24" s="193" t="e">
        <f t="shared" si="57"/>
        <v>#N/A</v>
      </c>
      <c r="LK24" s="193" t="e">
        <f t="shared" si="65"/>
        <v>#N/A</v>
      </c>
      <c r="LL24" s="193" t="e">
        <f t="shared" si="65"/>
        <v>#N/A</v>
      </c>
      <c r="LM24" s="193" t="e">
        <f t="shared" si="65"/>
        <v>#N/A</v>
      </c>
      <c r="LN24" s="193" t="e">
        <f t="shared" si="65"/>
        <v>#N/A</v>
      </c>
      <c r="LO24" s="193" t="e">
        <f t="shared" si="65"/>
        <v>#N/A</v>
      </c>
      <c r="LP24" s="193" t="e">
        <f t="shared" si="65"/>
        <v>#N/A</v>
      </c>
      <c r="LQ24" s="193" t="e">
        <f t="shared" si="65"/>
        <v>#N/A</v>
      </c>
      <c r="LR24" s="193" t="e">
        <f t="shared" si="65"/>
        <v>#N/A</v>
      </c>
      <c r="LS24" s="193" t="e">
        <f t="shared" si="65"/>
        <v>#N/A</v>
      </c>
      <c r="LT24" s="193" t="e">
        <f t="shared" si="65"/>
        <v>#N/A</v>
      </c>
      <c r="LU24" s="193" t="e">
        <f t="shared" si="65"/>
        <v>#N/A</v>
      </c>
      <c r="LV24" s="193" t="e">
        <f t="shared" si="65"/>
        <v>#N/A</v>
      </c>
      <c r="LW24" s="193" t="e">
        <f t="shared" si="65"/>
        <v>#N/A</v>
      </c>
      <c r="LX24" s="193" t="e">
        <f t="shared" si="65"/>
        <v>#N/A</v>
      </c>
      <c r="LY24" s="193" t="e">
        <f t="shared" si="65"/>
        <v>#N/A</v>
      </c>
      <c r="LZ24" s="193" t="e">
        <f t="shared" si="65"/>
        <v>#N/A</v>
      </c>
      <c r="MA24" s="193" t="e">
        <f t="shared" si="65"/>
        <v>#N/A</v>
      </c>
      <c r="MB24" s="193" t="e">
        <f t="shared" si="65"/>
        <v>#N/A</v>
      </c>
      <c r="MC24" s="193" t="e">
        <f t="shared" si="65"/>
        <v>#N/A</v>
      </c>
      <c r="MD24" s="193" t="e">
        <f t="shared" si="65"/>
        <v>#N/A</v>
      </c>
      <c r="ME24" s="193" t="e">
        <f t="shared" si="65"/>
        <v>#N/A</v>
      </c>
      <c r="MF24" s="193" t="e">
        <f t="shared" si="65"/>
        <v>#N/A</v>
      </c>
      <c r="MG24" s="193" t="e">
        <f t="shared" si="65"/>
        <v>#N/A</v>
      </c>
      <c r="MH24" s="193" t="e">
        <f t="shared" si="65"/>
        <v>#N/A</v>
      </c>
      <c r="MI24" s="193" t="e">
        <f t="shared" si="65"/>
        <v>#N/A</v>
      </c>
      <c r="MJ24" s="193" t="e">
        <f t="shared" si="65"/>
        <v>#N/A</v>
      </c>
      <c r="MK24" s="193" t="e">
        <f t="shared" si="65"/>
        <v>#N/A</v>
      </c>
      <c r="ML24" s="193" t="e">
        <f t="shared" si="65"/>
        <v>#N/A</v>
      </c>
      <c r="MM24" s="193" t="e">
        <f t="shared" si="65"/>
        <v>#N/A</v>
      </c>
      <c r="MN24" s="193" t="e">
        <f t="shared" si="65"/>
        <v>#N/A</v>
      </c>
      <c r="MO24" s="193" t="e">
        <f t="shared" si="62"/>
        <v>#N/A</v>
      </c>
      <c r="MP24" s="193" t="e">
        <f t="shared" si="62"/>
        <v>#N/A</v>
      </c>
      <c r="MQ24" s="193" t="e">
        <f t="shared" si="62"/>
        <v>#N/A</v>
      </c>
      <c r="MR24" s="193" t="e">
        <f t="shared" si="62"/>
        <v>#N/A</v>
      </c>
      <c r="MS24" s="193" t="e">
        <f t="shared" si="62"/>
        <v>#N/A</v>
      </c>
      <c r="MT24" s="193" t="e">
        <f t="shared" si="62"/>
        <v>#N/A</v>
      </c>
      <c r="MU24" s="193" t="e">
        <f t="shared" si="62"/>
        <v>#N/A</v>
      </c>
      <c r="MV24" s="193" t="e">
        <f t="shared" si="62"/>
        <v>#N/A</v>
      </c>
      <c r="MW24" s="193" t="e">
        <f t="shared" si="62"/>
        <v>#N/A</v>
      </c>
      <c r="MX24" s="193" t="e">
        <f t="shared" si="62"/>
        <v>#N/A</v>
      </c>
      <c r="MY24" s="193" t="e">
        <f t="shared" si="62"/>
        <v>#N/A</v>
      </c>
      <c r="MZ24" s="193" t="e">
        <f t="shared" si="62"/>
        <v>#N/A</v>
      </c>
      <c r="NA24" s="193" t="e">
        <f t="shared" si="62"/>
        <v>#N/A</v>
      </c>
      <c r="NB24" s="193" t="e">
        <f t="shared" si="62"/>
        <v>#N/A</v>
      </c>
      <c r="NC24" s="193" t="e">
        <f t="shared" si="62"/>
        <v>#N/A</v>
      </c>
      <c r="ND24" s="193" t="e">
        <f t="shared" si="27"/>
        <v>#N/A</v>
      </c>
      <c r="NE24" s="193" t="e">
        <f t="shared" si="51"/>
        <v>#N/A</v>
      </c>
      <c r="NF24" s="193" t="e">
        <f t="shared" si="51"/>
        <v>#N/A</v>
      </c>
      <c r="NG24" s="193" t="e">
        <f t="shared" si="51"/>
        <v>#N/A</v>
      </c>
      <c r="NH24" s="193" t="e">
        <f t="shared" si="58"/>
        <v>#N/A</v>
      </c>
      <c r="NI24" s="193" t="e">
        <f t="shared" si="58"/>
        <v>#N/A</v>
      </c>
      <c r="NJ24" s="193" t="e">
        <f t="shared" si="58"/>
        <v>#N/A</v>
      </c>
      <c r="NK24" s="193" t="e">
        <f t="shared" si="58"/>
        <v>#N/A</v>
      </c>
      <c r="NL24" s="193" t="e">
        <f t="shared" si="58"/>
        <v>#N/A</v>
      </c>
      <c r="NM24" s="193" t="e">
        <f t="shared" si="58"/>
        <v>#N/A</v>
      </c>
      <c r="NN24" s="193" t="e">
        <f t="shared" si="58"/>
        <v>#N/A</v>
      </c>
      <c r="NO24" s="193" t="e">
        <f t="shared" si="58"/>
        <v>#N/A</v>
      </c>
      <c r="NP24" s="193" t="e">
        <f t="shared" si="58"/>
        <v>#N/A</v>
      </c>
      <c r="NQ24" s="193" t="e">
        <f t="shared" si="58"/>
        <v>#N/A</v>
      </c>
      <c r="NR24" s="193" t="e">
        <f t="shared" si="58"/>
        <v>#N/A</v>
      </c>
      <c r="NS24" s="193" t="e">
        <f t="shared" si="58"/>
        <v>#N/A</v>
      </c>
      <c r="NT24" s="193" t="e">
        <f t="shared" si="58"/>
        <v>#N/A</v>
      </c>
      <c r="NU24" s="193" t="e">
        <f t="shared" si="58"/>
        <v>#N/A</v>
      </c>
      <c r="NV24" s="193" t="e">
        <f t="shared" si="58"/>
        <v>#N/A</v>
      </c>
      <c r="NW24" s="193" t="e">
        <f t="shared" si="66"/>
        <v>#N/A</v>
      </c>
      <c r="NX24" s="193" t="e">
        <f t="shared" si="66"/>
        <v>#N/A</v>
      </c>
      <c r="NY24" s="193" t="e">
        <f t="shared" si="66"/>
        <v>#N/A</v>
      </c>
      <c r="NZ24" s="193" t="e">
        <f t="shared" si="66"/>
        <v>#N/A</v>
      </c>
      <c r="OA24" s="193" t="e">
        <f t="shared" si="66"/>
        <v>#N/A</v>
      </c>
      <c r="OB24" s="193" t="e">
        <f t="shared" si="66"/>
        <v>#N/A</v>
      </c>
      <c r="OC24" s="193" t="e">
        <f t="shared" si="66"/>
        <v>#N/A</v>
      </c>
      <c r="OD24" s="193" t="e">
        <f t="shared" si="66"/>
        <v>#N/A</v>
      </c>
      <c r="OE24" s="193" t="e">
        <f t="shared" si="66"/>
        <v>#N/A</v>
      </c>
      <c r="OF24" s="193" t="e">
        <f t="shared" si="66"/>
        <v>#N/A</v>
      </c>
      <c r="OG24" s="193" t="e">
        <f t="shared" si="66"/>
        <v>#N/A</v>
      </c>
      <c r="OH24" s="193" t="e">
        <f t="shared" si="66"/>
        <v>#N/A</v>
      </c>
      <c r="OI24" s="193" t="e">
        <f t="shared" si="66"/>
        <v>#N/A</v>
      </c>
      <c r="OJ24" s="193" t="e">
        <f t="shared" si="66"/>
        <v>#N/A</v>
      </c>
      <c r="OK24" s="193" t="e">
        <f t="shared" si="66"/>
        <v>#N/A</v>
      </c>
      <c r="OL24" s="193" t="e">
        <f t="shared" si="66"/>
        <v>#N/A</v>
      </c>
      <c r="OM24" s="193" t="e">
        <f t="shared" si="66"/>
        <v>#N/A</v>
      </c>
      <c r="ON24" s="193" t="e">
        <f t="shared" si="66"/>
        <v>#N/A</v>
      </c>
      <c r="OO24" s="193" t="e">
        <f t="shared" si="66"/>
        <v>#N/A</v>
      </c>
      <c r="OP24" s="193" t="e">
        <f t="shared" si="66"/>
        <v>#N/A</v>
      </c>
      <c r="OQ24" s="193" t="e">
        <f t="shared" si="66"/>
        <v>#N/A</v>
      </c>
      <c r="OR24" s="193" t="e">
        <f t="shared" si="66"/>
        <v>#N/A</v>
      </c>
      <c r="OS24" s="193" t="e">
        <f t="shared" si="66"/>
        <v>#N/A</v>
      </c>
      <c r="OT24" s="193" t="e">
        <f t="shared" si="66"/>
        <v>#N/A</v>
      </c>
      <c r="OU24" s="193" t="e">
        <f t="shared" si="66"/>
        <v>#N/A</v>
      </c>
      <c r="OV24" s="193" t="e">
        <f t="shared" si="66"/>
        <v>#N/A</v>
      </c>
      <c r="OW24" s="193" t="e">
        <f t="shared" si="66"/>
        <v>#N/A</v>
      </c>
      <c r="OX24" s="193" t="e">
        <f t="shared" si="66"/>
        <v>#N/A</v>
      </c>
      <c r="OY24" s="193" t="e">
        <f t="shared" si="66"/>
        <v>#N/A</v>
      </c>
      <c r="OZ24" s="193" t="e">
        <f t="shared" si="66"/>
        <v>#N/A</v>
      </c>
      <c r="PA24" s="193" t="e">
        <f t="shared" si="63"/>
        <v>#N/A</v>
      </c>
      <c r="PB24" s="193" t="e">
        <f t="shared" si="63"/>
        <v>#N/A</v>
      </c>
      <c r="PC24" s="193" t="e">
        <f t="shared" si="63"/>
        <v>#N/A</v>
      </c>
      <c r="PD24" s="193" t="e">
        <f t="shared" si="63"/>
        <v>#N/A</v>
      </c>
      <c r="PE24" s="193" t="e">
        <f t="shared" si="63"/>
        <v>#N/A</v>
      </c>
      <c r="PF24" s="193" t="e">
        <f t="shared" si="63"/>
        <v>#N/A</v>
      </c>
      <c r="PG24" s="193" t="e">
        <f t="shared" si="63"/>
        <v>#N/A</v>
      </c>
      <c r="PH24" s="193" t="e">
        <f t="shared" si="63"/>
        <v>#N/A</v>
      </c>
      <c r="PI24" s="193" t="e">
        <f t="shared" si="63"/>
        <v>#N/A</v>
      </c>
      <c r="PJ24" s="193" t="e">
        <f t="shared" si="63"/>
        <v>#N/A</v>
      </c>
      <c r="PK24" s="193" t="e">
        <f t="shared" si="63"/>
        <v>#N/A</v>
      </c>
      <c r="PL24" s="193" t="e">
        <f t="shared" si="63"/>
        <v>#N/A</v>
      </c>
      <c r="PM24" s="193" t="e">
        <f t="shared" si="63"/>
        <v>#N/A</v>
      </c>
      <c r="PN24" s="193" t="e">
        <f t="shared" si="63"/>
        <v>#N/A</v>
      </c>
      <c r="PO24" s="193" t="e">
        <f t="shared" si="63"/>
        <v>#N/A</v>
      </c>
      <c r="PP24" s="193" t="e">
        <f t="shared" si="28"/>
        <v>#N/A</v>
      </c>
      <c r="PQ24" s="193" t="e">
        <f t="shared" si="59"/>
        <v>#N/A</v>
      </c>
      <c r="PR24" s="193" t="e">
        <f t="shared" si="59"/>
        <v>#N/A</v>
      </c>
      <c r="PS24" s="193" t="e">
        <f t="shared" si="59"/>
        <v>#N/A</v>
      </c>
      <c r="PT24" s="193" t="e">
        <f t="shared" si="59"/>
        <v>#N/A</v>
      </c>
      <c r="PU24" s="193" t="e">
        <f t="shared" si="59"/>
        <v>#N/A</v>
      </c>
      <c r="PV24" s="193" t="e">
        <f t="shared" si="59"/>
        <v>#N/A</v>
      </c>
      <c r="PW24" s="193" t="e">
        <f t="shared" si="59"/>
        <v>#N/A</v>
      </c>
      <c r="PX24" s="193" t="e">
        <f t="shared" si="59"/>
        <v>#N/A</v>
      </c>
    </row>
    <row r="25" spans="1:440" hidden="1" x14ac:dyDescent="0.45">
      <c r="A25" s="20">
        <v>22</v>
      </c>
      <c r="B25" s="134"/>
      <c r="C25" s="279"/>
      <c r="D25" s="280" t="str">
        <f t="shared" si="15"/>
        <v/>
      </c>
      <c r="E25" s="281"/>
      <c r="F25" s="280" t="str">
        <f t="shared" si="16"/>
        <v/>
      </c>
      <c r="G25" s="279"/>
      <c r="H25" s="135"/>
      <c r="I25" s="110" t="str">
        <f t="shared" si="17"/>
        <v/>
      </c>
      <c r="J25" s="21" t="str">
        <f t="shared" si="18"/>
        <v/>
      </c>
      <c r="K25" s="22" t="str">
        <f t="shared" si="19"/>
        <v/>
      </c>
      <c r="L25" s="23" t="str">
        <f>IF(J25="","",IF(OR($J25&lt;Skew!$B$3,$J25=Skew!$B$3),IF($J25&gt;Skew!$C$3,Skew!$A$3,IF($J25&gt;Skew!$C$4,Skew!$A$4,IF($J25&gt;Skew!$C$5,Skew!$A$5,IF($J25&gt;Skew!$C$6,Skew!$A$6,IF($J25&gt;Skew!$C$7,Skew!$A$7,IF($J25&gt;Skew!$C$8,Skew!$A$8,IF($J25&gt;Skew!$C$9,Skew!$A$9,IF($J25&gt;Skew!$C$10,Skew!$A$10,IF($J25&gt;Skew!$C$11,Skew!$A$11,IF($J25&gt;Skew!$C$12,Skew!$A$12,IF($J25&gt;Skew!$C$13,Skew!$A$13,IF($J25&gt;Skew!$C$14,Skew!$A$14,IF($J25&gt;Skew!$C$15,Skew!$A$15,IF($J25&gt;Skew!$C$16,Skew!$A$16,Skew!$A$17)
)))))))))))))))</f>
        <v/>
      </c>
      <c r="M25" s="22" t="str">
        <f>IF(J25="","",MATCH(L25,Skew!$A$3:$A$17,0))</f>
        <v/>
      </c>
      <c r="N25" s="22" t="str">
        <f t="shared" si="0"/>
        <v/>
      </c>
      <c r="O25" s="24"/>
      <c r="P25" s="22" t="str">
        <f>IF(OR(J25="",O25=""),"",MATCH(O25,Confidence!$A$3:$A$12,0))</f>
        <v/>
      </c>
      <c r="Q25" s="25" t="str">
        <f t="shared" si="1"/>
        <v/>
      </c>
      <c r="R25" s="25" t="str">
        <f t="shared" si="2"/>
        <v/>
      </c>
      <c r="S25" s="22"/>
      <c r="T25" s="102" t="str">
        <f t="shared" si="3"/>
        <v/>
      </c>
      <c r="U25" s="102" t="str">
        <f t="shared" si="4"/>
        <v/>
      </c>
      <c r="V25" s="37" t="str">
        <f t="shared" si="5"/>
        <v/>
      </c>
      <c r="W25" s="115"/>
      <c r="X25" s="204" t="str">
        <f>IF(AND(D25&gt;0,E25&gt;0,F25&gt;0,Q25&gt;0,R25&gt;0,W25&gt;0,NOT(O25="")),ABS(VLOOKUP($W$1,VLookups!$A$30:$B$31,2,FALSE)-_xlfn.BETA.DIST(W25,IF(K25="L",R25,Q25),IF(K25="L",Q25,R25),TRUE,D25,F25)),"")</f>
        <v/>
      </c>
      <c r="Y25" s="112" t="str">
        <f>IF(OR($Q25="",$R25=""),"",_xlfn.BETA.INV(ABS(VLOOKUP($W$1,VLookups!$A$30:$B$31,2,FALSE)-Y$3),IF($K25="L",$R25,$Q25),IF($K25="L",$Q25,$R25),$D25,$F25))</f>
        <v/>
      </c>
      <c r="Z25" s="113" t="str">
        <f>IF(OR($Q25="",$R25=""),"",_xlfn.BETA.INV(ABS(VLOOKUP($W$1,VLookups!$A$30:$B$31,2,FALSE)-Z$3),IF($K25="L",$R25,$Q25),IF($K25="L",$Q25,$R25),$D25,$F25))</f>
        <v/>
      </c>
      <c r="AA25" s="112" t="str">
        <f>IF(OR($Q25="",$R25=""),"",_xlfn.BETA.INV(ABS(VLOOKUP($W$1,VLookups!$A$30:$B$31,2,FALSE)-AA$3),IF($K25="L",$R25,$Q25),IF($K25="L",$Q25,$R25),$D25,$F25))</f>
        <v/>
      </c>
      <c r="AB25" s="113" t="str">
        <f>IF(OR($Q25="",$R25=""),"",_xlfn.BETA.INV(ABS(VLOOKUP($W$1,VLookups!$A$30:$B$31,2,FALSE)-AB$3),IF($K25="L",$R25,$Q25),IF($K25="L",$Q25,$R25),$D25,$F25))</f>
        <v/>
      </c>
      <c r="AC25" s="112" t="str">
        <f>IF(OR($Q25="",$R25=""),"",_xlfn.BETA.INV(ABS(VLOOKUP($W$1,VLookups!$A$30:$B$31,2,FALSE)-AC$3),IF($K25="L",$R25,$Q25),IF($K25="L",$Q25,$R25),$D25,$F25))</f>
        <v/>
      </c>
      <c r="AD25" s="113" t="str">
        <f>IF(OR($Q25="",$R25=""),"",_xlfn.BETA.INV(ABS(VLOOKUP($W$1,VLookups!$A$30:$B$31,2,FALSE)-AD$3),IF($K25="L",$R25,$Q25),IF($K25="L",$Q25,$R25),$D25,$F25))</f>
        <v/>
      </c>
      <c r="AE25" s="112" t="str">
        <f>IF(OR($Q25="",$R25=""),"",_xlfn.BETA.INV(ABS(VLOOKUP($W$1,VLookups!$A$30:$B$31,2,FALSE)-AE$3),IF($K25="L",$R25,$Q25),IF($K25="L",$Q25,$R25),$D25,$F25))</f>
        <v/>
      </c>
      <c r="AF25" s="113" t="str">
        <f>IF(OR($Q25="",$R25=""),"",_xlfn.BETA.INV(ABS(VLOOKUP($W$1,VLookups!$A$30:$B$31,2,FALSE)-AF$3),IF($K25="L",$R25,$Q25),IF($K25="L",$Q25,$R25),$D25,$F25))</f>
        <v/>
      </c>
      <c r="AG25" s="112" t="str">
        <f>IF(OR($Q25="",$R25=""),"",_xlfn.BETA.INV(ABS(VLOOKUP($W$1,VLookups!$A$30:$B$31,2,FALSE)-AG$3),IF($K25="L",$R25,$Q25),IF($K25="L",$Q25,$R25),$D25,$F25))</f>
        <v/>
      </c>
      <c r="AH25" s="113" t="str">
        <f>IF(OR($Q25="",$R25=""),"",_xlfn.BETA.INV(ABS(VLOOKUP($W$1,VLookups!$A$30:$B$31,2,FALSE)-AH$3),IF($K25="L",$R25,$Q25),IF($K25="L",$Q25,$R25),$D25,$F25))</f>
        <v/>
      </c>
      <c r="AI25" s="112" t="str">
        <f>IF(OR($Q25="",$R25=""),"",_xlfn.BETA.INV(ABS(VLOOKUP($W$1,VLookups!$A$30:$B$31,2,FALSE)-AI$3),IF($K25="L",$R25,$Q25),IF($K25="L",$Q25,$R25),$D25,$F25))</f>
        <v/>
      </c>
      <c r="AJ25" s="113" t="str">
        <f>IF(OR($Q25="",$R25=""),"",_xlfn.BETA.INV(ABS(VLOOKUP($W$1,VLookups!$A$30:$B$31,2,FALSE)-AJ$3),IF($K25="L",$R25,$Q25),IF($K25="L",$Q25,$R25),$D25,$F25))</f>
        <v/>
      </c>
      <c r="AK25" s="15"/>
      <c r="AL25" s="194" t="str">
        <f t="shared" si="20"/>
        <v/>
      </c>
      <c r="AM25" s="192" t="str">
        <f t="shared" si="21"/>
        <v/>
      </c>
      <c r="AN25" s="177" t="str">
        <f t="shared" ref="AN25:AN28" si="80">IF(ISNONTEXT($AL25),AM25+$AL25,"")</f>
        <v/>
      </c>
      <c r="AO25" s="177" t="str">
        <f t="shared" si="73"/>
        <v/>
      </c>
      <c r="AP25" s="177" t="str">
        <f t="shared" si="73"/>
        <v/>
      </c>
      <c r="AQ25" s="177" t="str">
        <f t="shared" si="73"/>
        <v/>
      </c>
      <c r="AR25" s="177" t="str">
        <f t="shared" si="73"/>
        <v/>
      </c>
      <c r="AS25" s="177" t="str">
        <f t="shared" si="73"/>
        <v/>
      </c>
      <c r="AT25" s="177" t="str">
        <f t="shared" si="73"/>
        <v/>
      </c>
      <c r="AU25" s="177" t="str">
        <f t="shared" si="73"/>
        <v/>
      </c>
      <c r="AV25" s="177" t="str">
        <f t="shared" si="73"/>
        <v/>
      </c>
      <c r="AW25" s="177" t="str">
        <f t="shared" si="73"/>
        <v/>
      </c>
      <c r="AX25" s="177" t="str">
        <f t="shared" si="73"/>
        <v/>
      </c>
      <c r="AY25" s="177" t="str">
        <f t="shared" si="73"/>
        <v/>
      </c>
      <c r="AZ25" s="177" t="str">
        <f t="shared" si="73"/>
        <v/>
      </c>
      <c r="BA25" s="177" t="str">
        <f t="shared" si="73"/>
        <v/>
      </c>
      <c r="BB25" s="177" t="str">
        <f t="shared" si="73"/>
        <v/>
      </c>
      <c r="BC25" s="177" t="str">
        <f t="shared" si="73"/>
        <v/>
      </c>
      <c r="BD25" s="177" t="str">
        <f t="shared" si="73"/>
        <v/>
      </c>
      <c r="BE25" s="177" t="str">
        <f t="shared" si="67"/>
        <v/>
      </c>
      <c r="BF25" s="177" t="str">
        <f t="shared" si="67"/>
        <v/>
      </c>
      <c r="BG25" s="177" t="str">
        <f t="shared" si="67"/>
        <v/>
      </c>
      <c r="BH25" s="177" t="str">
        <f t="shared" si="67"/>
        <v/>
      </c>
      <c r="BI25" s="177" t="str">
        <f t="shared" si="67"/>
        <v/>
      </c>
      <c r="BJ25" s="177" t="str">
        <f t="shared" si="67"/>
        <v/>
      </c>
      <c r="BK25" s="177" t="str">
        <f t="shared" si="67"/>
        <v/>
      </c>
      <c r="BL25" s="177" t="str">
        <f t="shared" si="67"/>
        <v/>
      </c>
      <c r="BM25" s="177" t="str">
        <f t="shared" si="67"/>
        <v/>
      </c>
      <c r="BN25" s="177" t="str">
        <f t="shared" si="67"/>
        <v/>
      </c>
      <c r="BO25" s="177" t="str">
        <f t="shared" si="67"/>
        <v/>
      </c>
      <c r="BP25" s="177" t="str">
        <f t="shared" si="67"/>
        <v/>
      </c>
      <c r="BQ25" s="177" t="str">
        <f t="shared" si="67"/>
        <v/>
      </c>
      <c r="BR25" s="177" t="str">
        <f t="shared" si="67"/>
        <v/>
      </c>
      <c r="BS25" s="177" t="str">
        <f t="shared" si="67"/>
        <v/>
      </c>
      <c r="BT25" s="177" t="str">
        <f t="shared" si="74"/>
        <v/>
      </c>
      <c r="BU25" s="177" t="str">
        <f t="shared" si="74"/>
        <v/>
      </c>
      <c r="BV25" s="177" t="str">
        <f t="shared" si="74"/>
        <v/>
      </c>
      <c r="BW25" s="177" t="str">
        <f t="shared" si="74"/>
        <v/>
      </c>
      <c r="BX25" s="177" t="str">
        <f t="shared" si="74"/>
        <v/>
      </c>
      <c r="BY25" s="177" t="str">
        <f t="shared" si="74"/>
        <v/>
      </c>
      <c r="BZ25" s="177" t="str">
        <f t="shared" si="74"/>
        <v/>
      </c>
      <c r="CA25" s="177" t="str">
        <f t="shared" si="74"/>
        <v/>
      </c>
      <c r="CB25" s="177" t="str">
        <f t="shared" si="74"/>
        <v/>
      </c>
      <c r="CC25" s="177" t="str">
        <f t="shared" si="74"/>
        <v/>
      </c>
      <c r="CD25" s="177" t="str">
        <f t="shared" si="74"/>
        <v/>
      </c>
      <c r="CE25" s="177" t="str">
        <f t="shared" si="74"/>
        <v/>
      </c>
      <c r="CF25" s="177" t="str">
        <f t="shared" si="74"/>
        <v/>
      </c>
      <c r="CG25" s="177" t="str">
        <f t="shared" si="74"/>
        <v/>
      </c>
      <c r="CH25" s="177" t="str">
        <f t="shared" si="74"/>
        <v/>
      </c>
      <c r="CI25" s="177" t="str">
        <f t="shared" si="74"/>
        <v/>
      </c>
      <c r="CJ25" s="177" t="str">
        <f t="shared" si="68"/>
        <v/>
      </c>
      <c r="CK25" s="177" t="str">
        <f t="shared" si="68"/>
        <v/>
      </c>
      <c r="CL25" s="177" t="str">
        <f t="shared" si="68"/>
        <v/>
      </c>
      <c r="CM25" s="177" t="str">
        <f t="shared" si="68"/>
        <v/>
      </c>
      <c r="CN25" s="177" t="str">
        <f t="shared" si="68"/>
        <v/>
      </c>
      <c r="CO25" s="177" t="str">
        <f t="shared" si="68"/>
        <v/>
      </c>
      <c r="CP25" s="177" t="str">
        <f t="shared" si="68"/>
        <v/>
      </c>
      <c r="CQ25" s="177" t="str">
        <f t="shared" si="68"/>
        <v/>
      </c>
      <c r="CR25" s="177" t="str">
        <f t="shared" si="68"/>
        <v/>
      </c>
      <c r="CS25" s="177" t="str">
        <f t="shared" si="68"/>
        <v/>
      </c>
      <c r="CT25" s="177" t="str">
        <f t="shared" si="68"/>
        <v/>
      </c>
      <c r="CU25" s="177" t="str">
        <f t="shared" si="68"/>
        <v/>
      </c>
      <c r="CV25" s="177" t="str">
        <f t="shared" si="68"/>
        <v/>
      </c>
      <c r="CW25" s="177" t="str">
        <f t="shared" si="68"/>
        <v/>
      </c>
      <c r="CX25" s="177" t="str">
        <f t="shared" si="68"/>
        <v/>
      </c>
      <c r="CY25" s="177" t="str">
        <f t="shared" si="68"/>
        <v/>
      </c>
      <c r="CZ25" s="177" t="str">
        <f t="shared" si="75"/>
        <v/>
      </c>
      <c r="DA25" s="177" t="str">
        <f t="shared" si="75"/>
        <v/>
      </c>
      <c r="DB25" s="177" t="str">
        <f t="shared" si="75"/>
        <v/>
      </c>
      <c r="DC25" s="177" t="str">
        <f t="shared" si="75"/>
        <v/>
      </c>
      <c r="DD25" s="177" t="str">
        <f t="shared" si="75"/>
        <v/>
      </c>
      <c r="DE25" s="177" t="str">
        <f t="shared" si="75"/>
        <v/>
      </c>
      <c r="DF25" s="177" t="str">
        <f t="shared" si="75"/>
        <v/>
      </c>
      <c r="DG25" s="177" t="str">
        <f t="shared" si="75"/>
        <v/>
      </c>
      <c r="DH25" s="177" t="str">
        <f t="shared" si="75"/>
        <v/>
      </c>
      <c r="DI25" s="177" t="str">
        <f t="shared" si="75"/>
        <v/>
      </c>
      <c r="DJ25" s="177" t="str">
        <f t="shared" si="75"/>
        <v/>
      </c>
      <c r="DK25" s="177" t="str">
        <f t="shared" si="75"/>
        <v/>
      </c>
      <c r="DL25" s="177" t="str">
        <f t="shared" si="75"/>
        <v/>
      </c>
      <c r="DM25" s="177" t="str">
        <f t="shared" si="75"/>
        <v/>
      </c>
      <c r="DN25" s="177" t="str">
        <f t="shared" si="75"/>
        <v/>
      </c>
      <c r="DO25" s="177" t="str">
        <f t="shared" si="75"/>
        <v/>
      </c>
      <c r="DP25" s="177" t="str">
        <f t="shared" si="69"/>
        <v/>
      </c>
      <c r="DQ25" s="177" t="str">
        <f t="shared" ref="DQ25:EF40" si="81">IF(ISNONTEXT($AL25),DP25+$AL25,"")</f>
        <v/>
      </c>
      <c r="DR25" s="177" t="str">
        <f t="shared" si="81"/>
        <v/>
      </c>
      <c r="DS25" s="177" t="str">
        <f t="shared" si="81"/>
        <v/>
      </c>
      <c r="DT25" s="177" t="str">
        <f t="shared" si="81"/>
        <v/>
      </c>
      <c r="DU25" s="177" t="str">
        <f t="shared" si="81"/>
        <v/>
      </c>
      <c r="DV25" s="177" t="str">
        <f t="shared" si="81"/>
        <v/>
      </c>
      <c r="DW25" s="177" t="str">
        <f t="shared" si="81"/>
        <v/>
      </c>
      <c r="DX25" s="177" t="str">
        <f t="shared" si="81"/>
        <v/>
      </c>
      <c r="DY25" s="177" t="str">
        <f t="shared" si="81"/>
        <v/>
      </c>
      <c r="DZ25" s="177" t="str">
        <f t="shared" si="81"/>
        <v/>
      </c>
      <c r="EA25" s="177" t="str">
        <f t="shared" si="81"/>
        <v/>
      </c>
      <c r="EB25" s="177" t="str">
        <f t="shared" si="81"/>
        <v/>
      </c>
      <c r="EC25" s="177" t="str">
        <f t="shared" si="81"/>
        <v/>
      </c>
      <c r="ED25" s="177" t="str">
        <f t="shared" si="81"/>
        <v/>
      </c>
      <c r="EE25" s="177" t="str">
        <f t="shared" si="81"/>
        <v/>
      </c>
      <c r="EF25" s="177" t="str">
        <f t="shared" si="81"/>
        <v/>
      </c>
      <c r="EG25" s="177" t="str">
        <f t="shared" si="76"/>
        <v/>
      </c>
      <c r="EH25" s="177" t="str">
        <f t="shared" si="76"/>
        <v/>
      </c>
      <c r="EI25" s="177" t="str">
        <f t="shared" si="76"/>
        <v/>
      </c>
      <c r="EJ25" s="177" t="str">
        <f t="shared" si="76"/>
        <v/>
      </c>
      <c r="EK25" s="177" t="str">
        <f t="shared" si="76"/>
        <v/>
      </c>
      <c r="EL25" s="177" t="str">
        <f t="shared" si="76"/>
        <v/>
      </c>
      <c r="EM25" s="177" t="str">
        <f t="shared" si="76"/>
        <v/>
      </c>
      <c r="EN25" s="177" t="str">
        <f t="shared" si="76"/>
        <v/>
      </c>
      <c r="EO25" s="177" t="str">
        <f t="shared" si="76"/>
        <v/>
      </c>
      <c r="EP25" s="177" t="str">
        <f t="shared" si="76"/>
        <v/>
      </c>
      <c r="EQ25" s="177" t="str">
        <f t="shared" si="76"/>
        <v/>
      </c>
      <c r="ER25" s="177" t="str">
        <f t="shared" si="76"/>
        <v/>
      </c>
      <c r="ES25" s="177" t="str">
        <f t="shared" si="76"/>
        <v/>
      </c>
      <c r="ET25" s="177" t="str">
        <f t="shared" si="76"/>
        <v/>
      </c>
      <c r="EU25" s="177" t="str">
        <f t="shared" si="76"/>
        <v/>
      </c>
      <c r="EV25" s="177" t="str">
        <f t="shared" si="77"/>
        <v/>
      </c>
      <c r="EW25" s="177" t="str">
        <f t="shared" si="77"/>
        <v/>
      </c>
      <c r="EX25" s="177" t="str">
        <f t="shared" si="77"/>
        <v/>
      </c>
      <c r="EY25" s="177" t="str">
        <f t="shared" si="77"/>
        <v/>
      </c>
      <c r="EZ25" s="177" t="str">
        <f t="shared" si="77"/>
        <v/>
      </c>
      <c r="FA25" s="177" t="str">
        <f t="shared" si="77"/>
        <v/>
      </c>
      <c r="FB25" s="177" t="str">
        <f t="shared" si="77"/>
        <v/>
      </c>
      <c r="FC25" s="177" t="str">
        <f t="shared" si="77"/>
        <v/>
      </c>
      <c r="FD25" s="177" t="str">
        <f t="shared" si="77"/>
        <v/>
      </c>
      <c r="FE25" s="177" t="str">
        <f t="shared" si="77"/>
        <v/>
      </c>
      <c r="FF25" s="177" t="str">
        <f t="shared" si="77"/>
        <v/>
      </c>
      <c r="FG25" s="177" t="str">
        <f t="shared" si="77"/>
        <v/>
      </c>
      <c r="FH25" s="177" t="str">
        <f t="shared" si="77"/>
        <v/>
      </c>
      <c r="FI25" s="177" t="str">
        <f t="shared" si="77"/>
        <v/>
      </c>
      <c r="FJ25" s="177" t="str">
        <f t="shared" si="77"/>
        <v/>
      </c>
      <c r="FK25" s="177" t="str">
        <f t="shared" si="77"/>
        <v/>
      </c>
      <c r="FL25" s="177" t="str">
        <f t="shared" si="70"/>
        <v/>
      </c>
      <c r="FM25" s="177" t="str">
        <f t="shared" si="70"/>
        <v/>
      </c>
      <c r="FN25" s="177" t="str">
        <f t="shared" si="70"/>
        <v/>
      </c>
      <c r="FO25" s="177" t="str">
        <f t="shared" si="70"/>
        <v/>
      </c>
      <c r="FP25" s="177" t="str">
        <f t="shared" si="70"/>
        <v/>
      </c>
      <c r="FQ25" s="177" t="str">
        <f t="shared" si="70"/>
        <v/>
      </c>
      <c r="FR25" s="177" t="str">
        <f t="shared" si="70"/>
        <v/>
      </c>
      <c r="FS25" s="177" t="str">
        <f t="shared" si="70"/>
        <v/>
      </c>
      <c r="FT25" s="177" t="str">
        <f t="shared" si="70"/>
        <v/>
      </c>
      <c r="FU25" s="177" t="str">
        <f t="shared" si="70"/>
        <v/>
      </c>
      <c r="FV25" s="177" t="str">
        <f t="shared" si="70"/>
        <v/>
      </c>
      <c r="FW25" s="177" t="str">
        <f t="shared" si="70"/>
        <v/>
      </c>
      <c r="FX25" s="177" t="str">
        <f t="shared" si="70"/>
        <v/>
      </c>
      <c r="FY25" s="177" t="str">
        <f t="shared" si="78"/>
        <v/>
      </c>
      <c r="FZ25" s="177" t="str">
        <f t="shared" si="78"/>
        <v/>
      </c>
      <c r="GA25" s="177" t="str">
        <f t="shared" si="78"/>
        <v/>
      </c>
      <c r="GB25" s="177" t="str">
        <f t="shared" si="78"/>
        <v/>
      </c>
      <c r="GC25" s="177" t="str">
        <f t="shared" si="78"/>
        <v/>
      </c>
      <c r="GD25" s="177" t="str">
        <f t="shared" si="78"/>
        <v/>
      </c>
      <c r="GE25" s="177" t="str">
        <f t="shared" si="78"/>
        <v/>
      </c>
      <c r="GF25" s="177" t="str">
        <f t="shared" si="78"/>
        <v/>
      </c>
      <c r="GG25" s="177" t="str">
        <f t="shared" si="78"/>
        <v/>
      </c>
      <c r="GH25" s="177" t="str">
        <f t="shared" si="78"/>
        <v/>
      </c>
      <c r="GI25" s="177" t="str">
        <f t="shared" si="78"/>
        <v/>
      </c>
      <c r="GJ25" s="177" t="str">
        <f t="shared" si="78"/>
        <v/>
      </c>
      <c r="GK25" s="177" t="str">
        <f t="shared" si="78"/>
        <v/>
      </c>
      <c r="GL25" s="177" t="str">
        <f t="shared" si="78"/>
        <v/>
      </c>
      <c r="GM25" s="177" t="str">
        <f t="shared" si="78"/>
        <v/>
      </c>
      <c r="GN25" s="177" t="str">
        <f t="shared" si="78"/>
        <v/>
      </c>
      <c r="GO25" s="177" t="str">
        <f t="shared" si="71"/>
        <v/>
      </c>
      <c r="GP25" s="177" t="str">
        <f t="shared" si="71"/>
        <v/>
      </c>
      <c r="GQ25" s="177" t="str">
        <f t="shared" si="71"/>
        <v/>
      </c>
      <c r="GR25" s="177" t="str">
        <f t="shared" si="71"/>
        <v/>
      </c>
      <c r="GS25" s="177" t="str">
        <f t="shared" si="71"/>
        <v/>
      </c>
      <c r="GT25" s="177" t="str">
        <f t="shared" si="71"/>
        <v/>
      </c>
      <c r="GU25" s="177" t="str">
        <f t="shared" si="71"/>
        <v/>
      </c>
      <c r="GV25" s="177" t="str">
        <f t="shared" si="71"/>
        <v/>
      </c>
      <c r="GW25" s="177" t="str">
        <f t="shared" si="71"/>
        <v/>
      </c>
      <c r="GX25" s="177" t="str">
        <f t="shared" si="71"/>
        <v/>
      </c>
      <c r="GY25" s="177" t="str">
        <f t="shared" si="71"/>
        <v/>
      </c>
      <c r="GZ25" s="177" t="str">
        <f t="shared" si="71"/>
        <v/>
      </c>
      <c r="HA25" s="177" t="str">
        <f t="shared" si="71"/>
        <v/>
      </c>
      <c r="HB25" s="177" t="str">
        <f t="shared" si="71"/>
        <v/>
      </c>
      <c r="HC25" s="177" t="str">
        <f t="shared" si="71"/>
        <v/>
      </c>
      <c r="HD25" s="177" t="str">
        <f t="shared" si="71"/>
        <v/>
      </c>
      <c r="HE25" s="177" t="str">
        <f t="shared" si="79"/>
        <v/>
      </c>
      <c r="HF25" s="177" t="str">
        <f t="shared" si="79"/>
        <v/>
      </c>
      <c r="HG25" s="177" t="str">
        <f t="shared" si="79"/>
        <v/>
      </c>
      <c r="HH25" s="177" t="str">
        <f t="shared" si="79"/>
        <v/>
      </c>
      <c r="HI25" s="177" t="str">
        <f t="shared" si="79"/>
        <v/>
      </c>
      <c r="HJ25" s="177" t="str">
        <f t="shared" si="79"/>
        <v/>
      </c>
      <c r="HK25" s="177" t="str">
        <f t="shared" si="79"/>
        <v/>
      </c>
      <c r="HL25" s="177" t="str">
        <f t="shared" si="79"/>
        <v/>
      </c>
      <c r="HM25" s="177" t="str">
        <f t="shared" si="79"/>
        <v/>
      </c>
      <c r="HN25" s="177" t="str">
        <f t="shared" si="79"/>
        <v/>
      </c>
      <c r="HO25" s="177" t="str">
        <f t="shared" si="79"/>
        <v/>
      </c>
      <c r="HP25" s="177" t="str">
        <f t="shared" si="79"/>
        <v/>
      </c>
      <c r="HQ25" s="177" t="str">
        <f t="shared" si="79"/>
        <v/>
      </c>
      <c r="HR25" s="177" t="str">
        <f t="shared" si="79"/>
        <v/>
      </c>
      <c r="HS25" s="177" t="str">
        <f t="shared" si="79"/>
        <v/>
      </c>
      <c r="HT25" s="177" t="str">
        <f t="shared" si="79"/>
        <v/>
      </c>
      <c r="HU25" s="177" t="str">
        <f t="shared" si="72"/>
        <v/>
      </c>
      <c r="HV25" s="177" t="str">
        <f t="shared" si="72"/>
        <v/>
      </c>
      <c r="HW25" s="177" t="str">
        <f t="shared" si="72"/>
        <v/>
      </c>
      <c r="HX25" s="177" t="str">
        <f t="shared" si="72"/>
        <v/>
      </c>
      <c r="HY25" s="177" t="str">
        <f t="shared" si="72"/>
        <v/>
      </c>
      <c r="HZ25" s="177" t="str">
        <f t="shared" si="72"/>
        <v/>
      </c>
      <c r="IA25" s="177" t="str">
        <f t="shared" si="72"/>
        <v/>
      </c>
      <c r="IB25" s="177" t="str">
        <f t="shared" si="72"/>
        <v/>
      </c>
      <c r="IC25" s="177" t="str">
        <f t="shared" si="72"/>
        <v/>
      </c>
      <c r="ID25" s="177" t="str">
        <f t="shared" si="72"/>
        <v/>
      </c>
      <c r="IE25" s="192" t="str">
        <f t="shared" si="23"/>
        <v/>
      </c>
      <c r="IF25" s="193" t="e">
        <f t="shared" si="10"/>
        <v>#N/A</v>
      </c>
      <c r="IG25" s="193" t="e">
        <f t="shared" si="49"/>
        <v>#N/A</v>
      </c>
      <c r="IH25" s="193" t="e">
        <f t="shared" si="49"/>
        <v>#N/A</v>
      </c>
      <c r="II25" s="193" t="e">
        <f t="shared" si="49"/>
        <v>#N/A</v>
      </c>
      <c r="IJ25" s="193" t="e">
        <f t="shared" si="56"/>
        <v>#N/A</v>
      </c>
      <c r="IK25" s="193" t="e">
        <f t="shared" si="56"/>
        <v>#N/A</v>
      </c>
      <c r="IL25" s="193" t="e">
        <f t="shared" si="56"/>
        <v>#N/A</v>
      </c>
      <c r="IM25" s="193" t="e">
        <f t="shared" si="56"/>
        <v>#N/A</v>
      </c>
      <c r="IN25" s="193" t="e">
        <f t="shared" si="56"/>
        <v>#N/A</v>
      </c>
      <c r="IO25" s="193" t="e">
        <f t="shared" si="56"/>
        <v>#N/A</v>
      </c>
      <c r="IP25" s="193" t="e">
        <f t="shared" si="56"/>
        <v>#N/A</v>
      </c>
      <c r="IQ25" s="193" t="e">
        <f t="shared" si="56"/>
        <v>#N/A</v>
      </c>
      <c r="IR25" s="193" t="e">
        <f t="shared" si="56"/>
        <v>#N/A</v>
      </c>
      <c r="IS25" s="193" t="e">
        <f t="shared" si="56"/>
        <v>#N/A</v>
      </c>
      <c r="IT25" s="193" t="e">
        <f t="shared" si="56"/>
        <v>#N/A</v>
      </c>
      <c r="IU25" s="193" t="e">
        <f t="shared" si="56"/>
        <v>#N/A</v>
      </c>
      <c r="IV25" s="193" t="e">
        <f t="shared" si="56"/>
        <v>#N/A</v>
      </c>
      <c r="IW25" s="193" t="e">
        <f t="shared" si="56"/>
        <v>#N/A</v>
      </c>
      <c r="IX25" s="193" t="e">
        <f t="shared" si="56"/>
        <v>#N/A</v>
      </c>
      <c r="IY25" s="193" t="e">
        <f t="shared" si="64"/>
        <v>#N/A</v>
      </c>
      <c r="IZ25" s="193" t="e">
        <f t="shared" si="64"/>
        <v>#N/A</v>
      </c>
      <c r="JA25" s="193" t="e">
        <f t="shared" si="64"/>
        <v>#N/A</v>
      </c>
      <c r="JB25" s="193" t="e">
        <f t="shared" si="64"/>
        <v>#N/A</v>
      </c>
      <c r="JC25" s="193" t="e">
        <f t="shared" si="64"/>
        <v>#N/A</v>
      </c>
      <c r="JD25" s="193" t="e">
        <f t="shared" si="64"/>
        <v>#N/A</v>
      </c>
      <c r="JE25" s="193" t="e">
        <f t="shared" si="64"/>
        <v>#N/A</v>
      </c>
      <c r="JF25" s="193" t="e">
        <f t="shared" si="64"/>
        <v>#N/A</v>
      </c>
      <c r="JG25" s="193" t="e">
        <f t="shared" si="64"/>
        <v>#N/A</v>
      </c>
      <c r="JH25" s="193" t="e">
        <f t="shared" si="64"/>
        <v>#N/A</v>
      </c>
      <c r="JI25" s="193" t="e">
        <f t="shared" si="64"/>
        <v>#N/A</v>
      </c>
      <c r="JJ25" s="193" t="e">
        <f t="shared" si="64"/>
        <v>#N/A</v>
      </c>
      <c r="JK25" s="193" t="e">
        <f t="shared" si="64"/>
        <v>#N/A</v>
      </c>
      <c r="JL25" s="193" t="e">
        <f t="shared" si="64"/>
        <v>#N/A</v>
      </c>
      <c r="JM25" s="193" t="e">
        <f t="shared" si="64"/>
        <v>#N/A</v>
      </c>
      <c r="JN25" s="193" t="e">
        <f t="shared" si="64"/>
        <v>#N/A</v>
      </c>
      <c r="JO25" s="193" t="e">
        <f t="shared" si="64"/>
        <v>#N/A</v>
      </c>
      <c r="JP25" s="193" t="e">
        <f t="shared" si="64"/>
        <v>#N/A</v>
      </c>
      <c r="JQ25" s="193" t="e">
        <f t="shared" si="64"/>
        <v>#N/A</v>
      </c>
      <c r="JR25" s="193" t="e">
        <f t="shared" si="64"/>
        <v>#N/A</v>
      </c>
      <c r="JS25" s="193" t="e">
        <f t="shared" si="64"/>
        <v>#N/A</v>
      </c>
      <c r="JT25" s="193" t="e">
        <f t="shared" si="64"/>
        <v>#N/A</v>
      </c>
      <c r="JU25" s="193" t="e">
        <f t="shared" si="64"/>
        <v>#N/A</v>
      </c>
      <c r="JV25" s="193" t="e">
        <f t="shared" si="64"/>
        <v>#N/A</v>
      </c>
      <c r="JW25" s="193" t="e">
        <f t="shared" si="64"/>
        <v>#N/A</v>
      </c>
      <c r="JX25" s="193" t="e">
        <f t="shared" si="64"/>
        <v>#N/A</v>
      </c>
      <c r="JY25" s="193" t="e">
        <f t="shared" si="64"/>
        <v>#N/A</v>
      </c>
      <c r="JZ25" s="193" t="e">
        <f t="shared" si="64"/>
        <v>#N/A</v>
      </c>
      <c r="KA25" s="193" t="e">
        <f t="shared" si="64"/>
        <v>#N/A</v>
      </c>
      <c r="KB25" s="193" t="e">
        <f t="shared" si="64"/>
        <v>#N/A</v>
      </c>
      <c r="KC25" s="193" t="e">
        <f t="shared" si="61"/>
        <v>#N/A</v>
      </c>
      <c r="KD25" s="193" t="e">
        <f t="shared" si="61"/>
        <v>#N/A</v>
      </c>
      <c r="KE25" s="193" t="e">
        <f t="shared" si="61"/>
        <v>#N/A</v>
      </c>
      <c r="KF25" s="193" t="e">
        <f t="shared" si="61"/>
        <v>#N/A</v>
      </c>
      <c r="KG25" s="193" t="e">
        <f t="shared" si="61"/>
        <v>#N/A</v>
      </c>
      <c r="KH25" s="193" t="e">
        <f t="shared" si="61"/>
        <v>#N/A</v>
      </c>
      <c r="KI25" s="193" t="e">
        <f t="shared" si="61"/>
        <v>#N/A</v>
      </c>
      <c r="KJ25" s="193" t="e">
        <f t="shared" si="61"/>
        <v>#N/A</v>
      </c>
      <c r="KK25" s="193" t="e">
        <f t="shared" si="61"/>
        <v>#N/A</v>
      </c>
      <c r="KL25" s="193" t="e">
        <f t="shared" si="61"/>
        <v>#N/A</v>
      </c>
      <c r="KM25" s="193" t="e">
        <f t="shared" si="61"/>
        <v>#N/A</v>
      </c>
      <c r="KN25" s="193" t="e">
        <f t="shared" si="61"/>
        <v>#N/A</v>
      </c>
      <c r="KO25" s="193" t="e">
        <f t="shared" si="61"/>
        <v>#N/A</v>
      </c>
      <c r="KP25" s="193" t="e">
        <f t="shared" si="61"/>
        <v>#N/A</v>
      </c>
      <c r="KQ25" s="193" t="e">
        <f t="shared" si="61"/>
        <v>#N/A</v>
      </c>
      <c r="KR25" s="193" t="e">
        <f t="shared" si="26"/>
        <v>#N/A</v>
      </c>
      <c r="KS25" s="193" t="e">
        <f t="shared" si="50"/>
        <v>#N/A</v>
      </c>
      <c r="KT25" s="193" t="e">
        <f t="shared" si="50"/>
        <v>#N/A</v>
      </c>
      <c r="KU25" s="193" t="e">
        <f t="shared" si="50"/>
        <v>#N/A</v>
      </c>
      <c r="KV25" s="193" t="e">
        <f t="shared" si="57"/>
        <v>#N/A</v>
      </c>
      <c r="KW25" s="193" t="e">
        <f t="shared" si="57"/>
        <v>#N/A</v>
      </c>
      <c r="KX25" s="193" t="e">
        <f t="shared" si="57"/>
        <v>#N/A</v>
      </c>
      <c r="KY25" s="193" t="e">
        <f t="shared" si="57"/>
        <v>#N/A</v>
      </c>
      <c r="KZ25" s="193" t="e">
        <f t="shared" si="57"/>
        <v>#N/A</v>
      </c>
      <c r="LA25" s="193" t="e">
        <f t="shared" si="57"/>
        <v>#N/A</v>
      </c>
      <c r="LB25" s="193" t="e">
        <f t="shared" si="57"/>
        <v>#N/A</v>
      </c>
      <c r="LC25" s="193" t="e">
        <f t="shared" si="57"/>
        <v>#N/A</v>
      </c>
      <c r="LD25" s="193" t="e">
        <f t="shared" si="57"/>
        <v>#N/A</v>
      </c>
      <c r="LE25" s="193" t="e">
        <f t="shared" si="57"/>
        <v>#N/A</v>
      </c>
      <c r="LF25" s="193" t="e">
        <f t="shared" si="57"/>
        <v>#N/A</v>
      </c>
      <c r="LG25" s="193" t="e">
        <f t="shared" si="57"/>
        <v>#N/A</v>
      </c>
      <c r="LH25" s="193" t="e">
        <f t="shared" si="57"/>
        <v>#N/A</v>
      </c>
      <c r="LI25" s="193" t="e">
        <f t="shared" si="57"/>
        <v>#N/A</v>
      </c>
      <c r="LJ25" s="193" t="e">
        <f t="shared" si="57"/>
        <v>#N/A</v>
      </c>
      <c r="LK25" s="193" t="e">
        <f t="shared" si="65"/>
        <v>#N/A</v>
      </c>
      <c r="LL25" s="193" t="e">
        <f t="shared" si="65"/>
        <v>#N/A</v>
      </c>
      <c r="LM25" s="193" t="e">
        <f t="shared" si="65"/>
        <v>#N/A</v>
      </c>
      <c r="LN25" s="193" t="e">
        <f t="shared" si="65"/>
        <v>#N/A</v>
      </c>
      <c r="LO25" s="193" t="e">
        <f t="shared" si="65"/>
        <v>#N/A</v>
      </c>
      <c r="LP25" s="193" t="e">
        <f t="shared" si="65"/>
        <v>#N/A</v>
      </c>
      <c r="LQ25" s="193" t="e">
        <f t="shared" si="65"/>
        <v>#N/A</v>
      </c>
      <c r="LR25" s="193" t="e">
        <f t="shared" si="65"/>
        <v>#N/A</v>
      </c>
      <c r="LS25" s="193" t="e">
        <f t="shared" si="65"/>
        <v>#N/A</v>
      </c>
      <c r="LT25" s="193" t="e">
        <f t="shared" si="65"/>
        <v>#N/A</v>
      </c>
      <c r="LU25" s="193" t="e">
        <f t="shared" si="65"/>
        <v>#N/A</v>
      </c>
      <c r="LV25" s="193" t="e">
        <f t="shared" si="65"/>
        <v>#N/A</v>
      </c>
      <c r="LW25" s="193" t="e">
        <f t="shared" si="65"/>
        <v>#N/A</v>
      </c>
      <c r="LX25" s="193" t="e">
        <f t="shared" si="65"/>
        <v>#N/A</v>
      </c>
      <c r="LY25" s="193" t="e">
        <f t="shared" si="65"/>
        <v>#N/A</v>
      </c>
      <c r="LZ25" s="193" t="e">
        <f t="shared" si="65"/>
        <v>#N/A</v>
      </c>
      <c r="MA25" s="193" t="e">
        <f t="shared" si="65"/>
        <v>#N/A</v>
      </c>
      <c r="MB25" s="193" t="e">
        <f t="shared" si="65"/>
        <v>#N/A</v>
      </c>
      <c r="MC25" s="193" t="e">
        <f t="shared" si="65"/>
        <v>#N/A</v>
      </c>
      <c r="MD25" s="193" t="e">
        <f t="shared" si="65"/>
        <v>#N/A</v>
      </c>
      <c r="ME25" s="193" t="e">
        <f t="shared" si="65"/>
        <v>#N/A</v>
      </c>
      <c r="MF25" s="193" t="e">
        <f t="shared" si="65"/>
        <v>#N/A</v>
      </c>
      <c r="MG25" s="193" t="e">
        <f t="shared" si="65"/>
        <v>#N/A</v>
      </c>
      <c r="MH25" s="193" t="e">
        <f t="shared" si="65"/>
        <v>#N/A</v>
      </c>
      <c r="MI25" s="193" t="e">
        <f t="shared" si="65"/>
        <v>#N/A</v>
      </c>
      <c r="MJ25" s="193" t="e">
        <f t="shared" si="65"/>
        <v>#N/A</v>
      </c>
      <c r="MK25" s="193" t="e">
        <f t="shared" si="65"/>
        <v>#N/A</v>
      </c>
      <c r="ML25" s="193" t="e">
        <f t="shared" si="65"/>
        <v>#N/A</v>
      </c>
      <c r="MM25" s="193" t="e">
        <f t="shared" si="65"/>
        <v>#N/A</v>
      </c>
      <c r="MN25" s="193" t="e">
        <f t="shared" si="65"/>
        <v>#N/A</v>
      </c>
      <c r="MO25" s="193" t="e">
        <f t="shared" si="62"/>
        <v>#N/A</v>
      </c>
      <c r="MP25" s="193" t="e">
        <f t="shared" si="62"/>
        <v>#N/A</v>
      </c>
      <c r="MQ25" s="193" t="e">
        <f t="shared" si="62"/>
        <v>#N/A</v>
      </c>
      <c r="MR25" s="193" t="e">
        <f t="shared" si="62"/>
        <v>#N/A</v>
      </c>
      <c r="MS25" s="193" t="e">
        <f t="shared" si="62"/>
        <v>#N/A</v>
      </c>
      <c r="MT25" s="193" t="e">
        <f t="shared" si="62"/>
        <v>#N/A</v>
      </c>
      <c r="MU25" s="193" t="e">
        <f t="shared" si="62"/>
        <v>#N/A</v>
      </c>
      <c r="MV25" s="193" t="e">
        <f t="shared" si="62"/>
        <v>#N/A</v>
      </c>
      <c r="MW25" s="193" t="e">
        <f t="shared" si="62"/>
        <v>#N/A</v>
      </c>
      <c r="MX25" s="193" t="e">
        <f t="shared" si="62"/>
        <v>#N/A</v>
      </c>
      <c r="MY25" s="193" t="e">
        <f t="shared" si="62"/>
        <v>#N/A</v>
      </c>
      <c r="MZ25" s="193" t="e">
        <f t="shared" si="62"/>
        <v>#N/A</v>
      </c>
      <c r="NA25" s="193" t="e">
        <f t="shared" si="62"/>
        <v>#N/A</v>
      </c>
      <c r="NB25" s="193" t="e">
        <f t="shared" si="62"/>
        <v>#N/A</v>
      </c>
      <c r="NC25" s="193" t="e">
        <f t="shared" si="62"/>
        <v>#N/A</v>
      </c>
      <c r="ND25" s="193" t="e">
        <f t="shared" si="27"/>
        <v>#N/A</v>
      </c>
      <c r="NE25" s="193" t="e">
        <f t="shared" si="51"/>
        <v>#N/A</v>
      </c>
      <c r="NF25" s="193" t="e">
        <f t="shared" si="51"/>
        <v>#N/A</v>
      </c>
      <c r="NG25" s="193" t="e">
        <f t="shared" si="51"/>
        <v>#N/A</v>
      </c>
      <c r="NH25" s="193" t="e">
        <f t="shared" si="58"/>
        <v>#N/A</v>
      </c>
      <c r="NI25" s="193" t="e">
        <f t="shared" si="58"/>
        <v>#N/A</v>
      </c>
      <c r="NJ25" s="193" t="e">
        <f t="shared" si="58"/>
        <v>#N/A</v>
      </c>
      <c r="NK25" s="193" t="e">
        <f t="shared" si="58"/>
        <v>#N/A</v>
      </c>
      <c r="NL25" s="193" t="e">
        <f t="shared" si="58"/>
        <v>#N/A</v>
      </c>
      <c r="NM25" s="193" t="e">
        <f t="shared" si="58"/>
        <v>#N/A</v>
      </c>
      <c r="NN25" s="193" t="e">
        <f t="shared" si="58"/>
        <v>#N/A</v>
      </c>
      <c r="NO25" s="193" t="e">
        <f t="shared" si="58"/>
        <v>#N/A</v>
      </c>
      <c r="NP25" s="193" t="e">
        <f t="shared" si="58"/>
        <v>#N/A</v>
      </c>
      <c r="NQ25" s="193" t="e">
        <f t="shared" si="58"/>
        <v>#N/A</v>
      </c>
      <c r="NR25" s="193" t="e">
        <f t="shared" si="58"/>
        <v>#N/A</v>
      </c>
      <c r="NS25" s="193" t="e">
        <f t="shared" si="58"/>
        <v>#N/A</v>
      </c>
      <c r="NT25" s="193" t="e">
        <f t="shared" si="58"/>
        <v>#N/A</v>
      </c>
      <c r="NU25" s="193" t="e">
        <f t="shared" si="58"/>
        <v>#N/A</v>
      </c>
      <c r="NV25" s="193" t="e">
        <f t="shared" si="58"/>
        <v>#N/A</v>
      </c>
      <c r="NW25" s="193" t="e">
        <f t="shared" si="66"/>
        <v>#N/A</v>
      </c>
      <c r="NX25" s="193" t="e">
        <f t="shared" si="66"/>
        <v>#N/A</v>
      </c>
      <c r="NY25" s="193" t="e">
        <f t="shared" si="66"/>
        <v>#N/A</v>
      </c>
      <c r="NZ25" s="193" t="e">
        <f t="shared" si="66"/>
        <v>#N/A</v>
      </c>
      <c r="OA25" s="193" t="e">
        <f t="shared" si="66"/>
        <v>#N/A</v>
      </c>
      <c r="OB25" s="193" t="e">
        <f t="shared" si="66"/>
        <v>#N/A</v>
      </c>
      <c r="OC25" s="193" t="e">
        <f t="shared" si="66"/>
        <v>#N/A</v>
      </c>
      <c r="OD25" s="193" t="e">
        <f t="shared" si="66"/>
        <v>#N/A</v>
      </c>
      <c r="OE25" s="193" t="e">
        <f t="shared" si="66"/>
        <v>#N/A</v>
      </c>
      <c r="OF25" s="193" t="e">
        <f t="shared" si="66"/>
        <v>#N/A</v>
      </c>
      <c r="OG25" s="193" t="e">
        <f t="shared" si="66"/>
        <v>#N/A</v>
      </c>
      <c r="OH25" s="193" t="e">
        <f t="shared" si="66"/>
        <v>#N/A</v>
      </c>
      <c r="OI25" s="193" t="e">
        <f t="shared" si="66"/>
        <v>#N/A</v>
      </c>
      <c r="OJ25" s="193" t="e">
        <f t="shared" si="66"/>
        <v>#N/A</v>
      </c>
      <c r="OK25" s="193" t="e">
        <f t="shared" si="66"/>
        <v>#N/A</v>
      </c>
      <c r="OL25" s="193" t="e">
        <f t="shared" si="66"/>
        <v>#N/A</v>
      </c>
      <c r="OM25" s="193" t="e">
        <f t="shared" si="66"/>
        <v>#N/A</v>
      </c>
      <c r="ON25" s="193" t="e">
        <f t="shared" si="66"/>
        <v>#N/A</v>
      </c>
      <c r="OO25" s="193" t="e">
        <f t="shared" si="66"/>
        <v>#N/A</v>
      </c>
      <c r="OP25" s="193" t="e">
        <f t="shared" si="66"/>
        <v>#N/A</v>
      </c>
      <c r="OQ25" s="193" t="e">
        <f t="shared" si="66"/>
        <v>#N/A</v>
      </c>
      <c r="OR25" s="193" t="e">
        <f t="shared" si="66"/>
        <v>#N/A</v>
      </c>
      <c r="OS25" s="193" t="e">
        <f t="shared" si="66"/>
        <v>#N/A</v>
      </c>
      <c r="OT25" s="193" t="e">
        <f t="shared" si="66"/>
        <v>#N/A</v>
      </c>
      <c r="OU25" s="193" t="e">
        <f t="shared" si="66"/>
        <v>#N/A</v>
      </c>
      <c r="OV25" s="193" t="e">
        <f t="shared" si="66"/>
        <v>#N/A</v>
      </c>
      <c r="OW25" s="193" t="e">
        <f t="shared" si="66"/>
        <v>#N/A</v>
      </c>
      <c r="OX25" s="193" t="e">
        <f t="shared" si="66"/>
        <v>#N/A</v>
      </c>
      <c r="OY25" s="193" t="e">
        <f t="shared" si="66"/>
        <v>#N/A</v>
      </c>
      <c r="OZ25" s="193" t="e">
        <f t="shared" si="66"/>
        <v>#N/A</v>
      </c>
      <c r="PA25" s="193" t="e">
        <f t="shared" si="63"/>
        <v>#N/A</v>
      </c>
      <c r="PB25" s="193" t="e">
        <f t="shared" si="63"/>
        <v>#N/A</v>
      </c>
      <c r="PC25" s="193" t="e">
        <f t="shared" si="63"/>
        <v>#N/A</v>
      </c>
      <c r="PD25" s="193" t="e">
        <f t="shared" si="63"/>
        <v>#N/A</v>
      </c>
      <c r="PE25" s="193" t="e">
        <f t="shared" si="63"/>
        <v>#N/A</v>
      </c>
      <c r="PF25" s="193" t="e">
        <f t="shared" si="63"/>
        <v>#N/A</v>
      </c>
      <c r="PG25" s="193" t="e">
        <f t="shared" si="63"/>
        <v>#N/A</v>
      </c>
      <c r="PH25" s="193" t="e">
        <f t="shared" si="63"/>
        <v>#N/A</v>
      </c>
      <c r="PI25" s="193" t="e">
        <f t="shared" si="63"/>
        <v>#N/A</v>
      </c>
      <c r="PJ25" s="193" t="e">
        <f t="shared" si="63"/>
        <v>#N/A</v>
      </c>
      <c r="PK25" s="193" t="e">
        <f t="shared" si="63"/>
        <v>#N/A</v>
      </c>
      <c r="PL25" s="193" t="e">
        <f t="shared" si="63"/>
        <v>#N/A</v>
      </c>
      <c r="PM25" s="193" t="e">
        <f t="shared" si="63"/>
        <v>#N/A</v>
      </c>
      <c r="PN25" s="193" t="e">
        <f t="shared" si="63"/>
        <v>#N/A</v>
      </c>
      <c r="PO25" s="193" t="e">
        <f t="shared" si="63"/>
        <v>#N/A</v>
      </c>
      <c r="PP25" s="193" t="e">
        <f t="shared" si="28"/>
        <v>#N/A</v>
      </c>
      <c r="PQ25" s="193" t="e">
        <f t="shared" si="59"/>
        <v>#N/A</v>
      </c>
      <c r="PR25" s="193" t="e">
        <f t="shared" si="59"/>
        <v>#N/A</v>
      </c>
      <c r="PS25" s="193" t="e">
        <f t="shared" si="59"/>
        <v>#N/A</v>
      </c>
      <c r="PT25" s="193" t="e">
        <f t="shared" si="59"/>
        <v>#N/A</v>
      </c>
      <c r="PU25" s="193" t="e">
        <f t="shared" si="59"/>
        <v>#N/A</v>
      </c>
      <c r="PV25" s="193" t="e">
        <f t="shared" si="59"/>
        <v>#N/A</v>
      </c>
      <c r="PW25" s="193" t="e">
        <f t="shared" si="59"/>
        <v>#N/A</v>
      </c>
      <c r="PX25" s="193" t="e">
        <f t="shared" si="59"/>
        <v>#N/A</v>
      </c>
    </row>
    <row r="26" spans="1:440" hidden="1" x14ac:dyDescent="0.45">
      <c r="A26" s="20">
        <v>23</v>
      </c>
      <c r="B26" s="134"/>
      <c r="C26" s="279"/>
      <c r="D26" s="280" t="str">
        <f t="shared" si="15"/>
        <v/>
      </c>
      <c r="E26" s="281"/>
      <c r="F26" s="280" t="str">
        <f t="shared" si="16"/>
        <v/>
      </c>
      <c r="G26" s="279"/>
      <c r="H26" s="135"/>
      <c r="I26" s="110" t="str">
        <f t="shared" si="17"/>
        <v/>
      </c>
      <c r="J26" s="21" t="str">
        <f t="shared" si="18"/>
        <v/>
      </c>
      <c r="K26" s="22" t="str">
        <f t="shared" si="19"/>
        <v/>
      </c>
      <c r="L26" s="23" t="str">
        <f>IF(J26="","",IF(OR($J26&lt;Skew!$B$3,$J26=Skew!$B$3),IF($J26&gt;Skew!$C$3,Skew!$A$3,IF($J26&gt;Skew!$C$4,Skew!$A$4,IF($J26&gt;Skew!$C$5,Skew!$A$5,IF($J26&gt;Skew!$C$6,Skew!$A$6,IF($J26&gt;Skew!$C$7,Skew!$A$7,IF($J26&gt;Skew!$C$8,Skew!$A$8,IF($J26&gt;Skew!$C$9,Skew!$A$9,IF($J26&gt;Skew!$C$10,Skew!$A$10,IF($J26&gt;Skew!$C$11,Skew!$A$11,IF($J26&gt;Skew!$C$12,Skew!$A$12,IF($J26&gt;Skew!$C$13,Skew!$A$13,IF($J26&gt;Skew!$C$14,Skew!$A$14,IF($J26&gt;Skew!$C$15,Skew!$A$15,IF($J26&gt;Skew!$C$16,Skew!$A$16,Skew!$A$17)
)))))))))))))))</f>
        <v/>
      </c>
      <c r="M26" s="22" t="str">
        <f>IF(J26="","",MATCH(L26,Skew!$A$3:$A$17,0))</f>
        <v/>
      </c>
      <c r="N26" s="22" t="str">
        <f t="shared" si="0"/>
        <v/>
      </c>
      <c r="O26" s="24"/>
      <c r="P26" s="22" t="str">
        <f>IF(OR(J26="",O26=""),"",MATCH(O26,Confidence!$A$3:$A$12,0))</f>
        <v/>
      </c>
      <c r="Q26" s="25" t="str">
        <f t="shared" si="1"/>
        <v/>
      </c>
      <c r="R26" s="25" t="str">
        <f t="shared" si="2"/>
        <v/>
      </c>
      <c r="S26" s="22"/>
      <c r="T26" s="102" t="str">
        <f t="shared" si="3"/>
        <v/>
      </c>
      <c r="U26" s="102" t="str">
        <f t="shared" si="4"/>
        <v/>
      </c>
      <c r="V26" s="37" t="str">
        <f t="shared" si="5"/>
        <v/>
      </c>
      <c r="W26" s="115"/>
      <c r="X26" s="204" t="str">
        <f>IF(AND(D26&gt;0,E26&gt;0,F26&gt;0,Q26&gt;0,R26&gt;0,W26&gt;0,NOT(O26="")),ABS(VLOOKUP($W$1,VLookups!$A$30:$B$31,2,FALSE)-_xlfn.BETA.DIST(W26,IF(K26="L",R26,Q26),IF(K26="L",Q26,R26),TRUE,D26,F26)),"")</f>
        <v/>
      </c>
      <c r="Y26" s="112" t="str">
        <f>IF(OR($Q26="",$R26=""),"",_xlfn.BETA.INV(ABS(VLOOKUP($W$1,VLookups!$A$30:$B$31,2,FALSE)-Y$3),IF($K26="L",$R26,$Q26),IF($K26="L",$Q26,$R26),$D26,$F26))</f>
        <v/>
      </c>
      <c r="Z26" s="113" t="str">
        <f>IF(OR($Q26="",$R26=""),"",_xlfn.BETA.INV(ABS(VLOOKUP($W$1,VLookups!$A$30:$B$31,2,FALSE)-Z$3),IF($K26="L",$R26,$Q26),IF($K26="L",$Q26,$R26),$D26,$F26))</f>
        <v/>
      </c>
      <c r="AA26" s="112" t="str">
        <f>IF(OR($Q26="",$R26=""),"",_xlfn.BETA.INV(ABS(VLOOKUP($W$1,VLookups!$A$30:$B$31,2,FALSE)-AA$3),IF($K26="L",$R26,$Q26),IF($K26="L",$Q26,$R26),$D26,$F26))</f>
        <v/>
      </c>
      <c r="AB26" s="113" t="str">
        <f>IF(OR($Q26="",$R26=""),"",_xlfn.BETA.INV(ABS(VLOOKUP($W$1,VLookups!$A$30:$B$31,2,FALSE)-AB$3),IF($K26="L",$R26,$Q26),IF($K26="L",$Q26,$R26),$D26,$F26))</f>
        <v/>
      </c>
      <c r="AC26" s="112" t="str">
        <f>IF(OR($Q26="",$R26=""),"",_xlfn.BETA.INV(ABS(VLOOKUP($W$1,VLookups!$A$30:$B$31,2,FALSE)-AC$3),IF($K26="L",$R26,$Q26),IF($K26="L",$Q26,$R26),$D26,$F26))</f>
        <v/>
      </c>
      <c r="AD26" s="113" t="str">
        <f>IF(OR($Q26="",$R26=""),"",_xlfn.BETA.INV(ABS(VLOOKUP($W$1,VLookups!$A$30:$B$31,2,FALSE)-AD$3),IF($K26="L",$R26,$Q26),IF($K26="L",$Q26,$R26),$D26,$F26))</f>
        <v/>
      </c>
      <c r="AE26" s="112" t="str">
        <f>IF(OR($Q26="",$R26=""),"",_xlfn.BETA.INV(ABS(VLOOKUP($W$1,VLookups!$A$30:$B$31,2,FALSE)-AE$3),IF($K26="L",$R26,$Q26),IF($K26="L",$Q26,$R26),$D26,$F26))</f>
        <v/>
      </c>
      <c r="AF26" s="113" t="str">
        <f>IF(OR($Q26="",$R26=""),"",_xlfn.BETA.INV(ABS(VLOOKUP($W$1,VLookups!$A$30:$B$31,2,FALSE)-AF$3),IF($K26="L",$R26,$Q26),IF($K26="L",$Q26,$R26),$D26,$F26))</f>
        <v/>
      </c>
      <c r="AG26" s="112" t="str">
        <f>IF(OR($Q26="",$R26=""),"",_xlfn.BETA.INV(ABS(VLOOKUP($W$1,VLookups!$A$30:$B$31,2,FALSE)-AG$3),IF($K26="L",$R26,$Q26),IF($K26="L",$Q26,$R26),$D26,$F26))</f>
        <v/>
      </c>
      <c r="AH26" s="113" t="str">
        <f>IF(OR($Q26="",$R26=""),"",_xlfn.BETA.INV(ABS(VLOOKUP($W$1,VLookups!$A$30:$B$31,2,FALSE)-AH$3),IF($K26="L",$R26,$Q26),IF($K26="L",$Q26,$R26),$D26,$F26))</f>
        <v/>
      </c>
      <c r="AI26" s="112" t="str">
        <f>IF(OR($Q26="",$R26=""),"",_xlfn.BETA.INV(ABS(VLOOKUP($W$1,VLookups!$A$30:$B$31,2,FALSE)-AI$3),IF($K26="L",$R26,$Q26),IF($K26="L",$Q26,$R26),$D26,$F26))</f>
        <v/>
      </c>
      <c r="AJ26" s="113" t="str">
        <f>IF(OR($Q26="",$R26=""),"",_xlfn.BETA.INV(ABS(VLOOKUP($W$1,VLookups!$A$30:$B$31,2,FALSE)-AJ$3),IF($K26="L",$R26,$Q26),IF($K26="L",$Q26,$R26),$D26,$F26))</f>
        <v/>
      </c>
      <c r="AK26" s="15"/>
      <c r="AL26" s="194" t="str">
        <f t="shared" si="20"/>
        <v/>
      </c>
      <c r="AM26" s="192" t="str">
        <f t="shared" si="21"/>
        <v/>
      </c>
      <c r="AN26" s="177" t="str">
        <f t="shared" si="80"/>
        <v/>
      </c>
      <c r="AO26" s="177" t="str">
        <f t="shared" si="73"/>
        <v/>
      </c>
      <c r="AP26" s="177" t="str">
        <f t="shared" si="73"/>
        <v/>
      </c>
      <c r="AQ26" s="177" t="str">
        <f t="shared" si="73"/>
        <v/>
      </c>
      <c r="AR26" s="177" t="str">
        <f t="shared" si="73"/>
        <v/>
      </c>
      <c r="AS26" s="177" t="str">
        <f t="shared" si="73"/>
        <v/>
      </c>
      <c r="AT26" s="177" t="str">
        <f t="shared" si="73"/>
        <v/>
      </c>
      <c r="AU26" s="177" t="str">
        <f t="shared" si="73"/>
        <v/>
      </c>
      <c r="AV26" s="177" t="str">
        <f t="shared" si="73"/>
        <v/>
      </c>
      <c r="AW26" s="177" t="str">
        <f t="shared" si="73"/>
        <v/>
      </c>
      <c r="AX26" s="177" t="str">
        <f t="shared" si="73"/>
        <v/>
      </c>
      <c r="AY26" s="177" t="str">
        <f t="shared" si="73"/>
        <v/>
      </c>
      <c r="AZ26" s="177" t="str">
        <f t="shared" si="73"/>
        <v/>
      </c>
      <c r="BA26" s="177" t="str">
        <f t="shared" si="73"/>
        <v/>
      </c>
      <c r="BB26" s="177" t="str">
        <f t="shared" si="73"/>
        <v/>
      </c>
      <c r="BC26" s="177" t="str">
        <f t="shared" si="73"/>
        <v/>
      </c>
      <c r="BD26" s="177" t="str">
        <f t="shared" si="73"/>
        <v/>
      </c>
      <c r="BE26" s="177" t="str">
        <f t="shared" si="67"/>
        <v/>
      </c>
      <c r="BF26" s="177" t="str">
        <f t="shared" si="67"/>
        <v/>
      </c>
      <c r="BG26" s="177" t="str">
        <f t="shared" si="67"/>
        <v/>
      </c>
      <c r="BH26" s="177" t="str">
        <f t="shared" si="67"/>
        <v/>
      </c>
      <c r="BI26" s="177" t="str">
        <f t="shared" si="67"/>
        <v/>
      </c>
      <c r="BJ26" s="177" t="str">
        <f t="shared" si="67"/>
        <v/>
      </c>
      <c r="BK26" s="177" t="str">
        <f t="shared" si="67"/>
        <v/>
      </c>
      <c r="BL26" s="177" t="str">
        <f t="shared" si="67"/>
        <v/>
      </c>
      <c r="BM26" s="177" t="str">
        <f t="shared" si="67"/>
        <v/>
      </c>
      <c r="BN26" s="177" t="str">
        <f t="shared" si="67"/>
        <v/>
      </c>
      <c r="BO26" s="177" t="str">
        <f t="shared" si="67"/>
        <v/>
      </c>
      <c r="BP26" s="177" t="str">
        <f t="shared" si="67"/>
        <v/>
      </c>
      <c r="BQ26" s="177" t="str">
        <f t="shared" si="67"/>
        <v/>
      </c>
      <c r="BR26" s="177" t="str">
        <f t="shared" si="67"/>
        <v/>
      </c>
      <c r="BS26" s="177" t="str">
        <f t="shared" si="67"/>
        <v/>
      </c>
      <c r="BT26" s="177" t="str">
        <f t="shared" si="74"/>
        <v/>
      </c>
      <c r="BU26" s="177" t="str">
        <f t="shared" si="74"/>
        <v/>
      </c>
      <c r="BV26" s="177" t="str">
        <f t="shared" si="74"/>
        <v/>
      </c>
      <c r="BW26" s="177" t="str">
        <f t="shared" si="74"/>
        <v/>
      </c>
      <c r="BX26" s="177" t="str">
        <f t="shared" si="74"/>
        <v/>
      </c>
      <c r="BY26" s="177" t="str">
        <f t="shared" si="74"/>
        <v/>
      </c>
      <c r="BZ26" s="177" t="str">
        <f t="shared" si="74"/>
        <v/>
      </c>
      <c r="CA26" s="177" t="str">
        <f t="shared" si="74"/>
        <v/>
      </c>
      <c r="CB26" s="177" t="str">
        <f t="shared" si="74"/>
        <v/>
      </c>
      <c r="CC26" s="177" t="str">
        <f t="shared" si="74"/>
        <v/>
      </c>
      <c r="CD26" s="177" t="str">
        <f t="shared" si="74"/>
        <v/>
      </c>
      <c r="CE26" s="177" t="str">
        <f t="shared" si="74"/>
        <v/>
      </c>
      <c r="CF26" s="177" t="str">
        <f t="shared" si="74"/>
        <v/>
      </c>
      <c r="CG26" s="177" t="str">
        <f t="shared" si="74"/>
        <v/>
      </c>
      <c r="CH26" s="177" t="str">
        <f t="shared" si="74"/>
        <v/>
      </c>
      <c r="CI26" s="177" t="str">
        <f t="shared" si="74"/>
        <v/>
      </c>
      <c r="CJ26" s="177" t="str">
        <f t="shared" si="68"/>
        <v/>
      </c>
      <c r="CK26" s="177" t="str">
        <f t="shared" si="68"/>
        <v/>
      </c>
      <c r="CL26" s="177" t="str">
        <f t="shared" si="68"/>
        <v/>
      </c>
      <c r="CM26" s="177" t="str">
        <f t="shared" si="68"/>
        <v/>
      </c>
      <c r="CN26" s="177" t="str">
        <f t="shared" si="68"/>
        <v/>
      </c>
      <c r="CO26" s="177" t="str">
        <f t="shared" si="68"/>
        <v/>
      </c>
      <c r="CP26" s="177" t="str">
        <f t="shared" si="68"/>
        <v/>
      </c>
      <c r="CQ26" s="177" t="str">
        <f t="shared" si="68"/>
        <v/>
      </c>
      <c r="CR26" s="177" t="str">
        <f t="shared" si="68"/>
        <v/>
      </c>
      <c r="CS26" s="177" t="str">
        <f t="shared" si="68"/>
        <v/>
      </c>
      <c r="CT26" s="177" t="str">
        <f t="shared" si="68"/>
        <v/>
      </c>
      <c r="CU26" s="177" t="str">
        <f t="shared" si="68"/>
        <v/>
      </c>
      <c r="CV26" s="177" t="str">
        <f t="shared" si="68"/>
        <v/>
      </c>
      <c r="CW26" s="177" t="str">
        <f t="shared" si="68"/>
        <v/>
      </c>
      <c r="CX26" s="177" t="str">
        <f t="shared" si="68"/>
        <v/>
      </c>
      <c r="CY26" s="177" t="str">
        <f t="shared" si="68"/>
        <v/>
      </c>
      <c r="CZ26" s="177" t="str">
        <f t="shared" si="75"/>
        <v/>
      </c>
      <c r="DA26" s="177" t="str">
        <f t="shared" si="75"/>
        <v/>
      </c>
      <c r="DB26" s="177" t="str">
        <f t="shared" si="75"/>
        <v/>
      </c>
      <c r="DC26" s="177" t="str">
        <f t="shared" si="75"/>
        <v/>
      </c>
      <c r="DD26" s="177" t="str">
        <f t="shared" si="75"/>
        <v/>
      </c>
      <c r="DE26" s="177" t="str">
        <f t="shared" si="75"/>
        <v/>
      </c>
      <c r="DF26" s="177" t="str">
        <f t="shared" si="75"/>
        <v/>
      </c>
      <c r="DG26" s="177" t="str">
        <f t="shared" si="75"/>
        <v/>
      </c>
      <c r="DH26" s="177" t="str">
        <f t="shared" si="75"/>
        <v/>
      </c>
      <c r="DI26" s="177" t="str">
        <f t="shared" si="75"/>
        <v/>
      </c>
      <c r="DJ26" s="177" t="str">
        <f t="shared" si="75"/>
        <v/>
      </c>
      <c r="DK26" s="177" t="str">
        <f t="shared" si="75"/>
        <v/>
      </c>
      <c r="DL26" s="177" t="str">
        <f t="shared" si="75"/>
        <v/>
      </c>
      <c r="DM26" s="177" t="str">
        <f t="shared" si="75"/>
        <v/>
      </c>
      <c r="DN26" s="177" t="str">
        <f t="shared" si="75"/>
        <v/>
      </c>
      <c r="DO26" s="177" t="str">
        <f t="shared" si="75"/>
        <v/>
      </c>
      <c r="DP26" s="177" t="str">
        <f t="shared" si="69"/>
        <v/>
      </c>
      <c r="DQ26" s="177" t="str">
        <f t="shared" si="81"/>
        <v/>
      </c>
      <c r="DR26" s="177" t="str">
        <f t="shared" si="81"/>
        <v/>
      </c>
      <c r="DS26" s="177" t="str">
        <f t="shared" si="81"/>
        <v/>
      </c>
      <c r="DT26" s="177" t="str">
        <f t="shared" si="81"/>
        <v/>
      </c>
      <c r="DU26" s="177" t="str">
        <f t="shared" si="81"/>
        <v/>
      </c>
      <c r="DV26" s="177" t="str">
        <f t="shared" si="81"/>
        <v/>
      </c>
      <c r="DW26" s="177" t="str">
        <f t="shared" si="81"/>
        <v/>
      </c>
      <c r="DX26" s="177" t="str">
        <f t="shared" si="81"/>
        <v/>
      </c>
      <c r="DY26" s="177" t="str">
        <f t="shared" si="81"/>
        <v/>
      </c>
      <c r="DZ26" s="177" t="str">
        <f t="shared" si="81"/>
        <v/>
      </c>
      <c r="EA26" s="177" t="str">
        <f t="shared" si="81"/>
        <v/>
      </c>
      <c r="EB26" s="177" t="str">
        <f t="shared" si="81"/>
        <v/>
      </c>
      <c r="EC26" s="177" t="str">
        <f t="shared" si="81"/>
        <v/>
      </c>
      <c r="ED26" s="177" t="str">
        <f t="shared" si="81"/>
        <v/>
      </c>
      <c r="EE26" s="177" t="str">
        <f t="shared" si="81"/>
        <v/>
      </c>
      <c r="EF26" s="177" t="str">
        <f t="shared" si="81"/>
        <v/>
      </c>
      <c r="EG26" s="177" t="str">
        <f t="shared" si="76"/>
        <v/>
      </c>
      <c r="EH26" s="177" t="str">
        <f t="shared" si="76"/>
        <v/>
      </c>
      <c r="EI26" s="177" t="str">
        <f t="shared" si="76"/>
        <v/>
      </c>
      <c r="EJ26" s="177" t="str">
        <f t="shared" si="76"/>
        <v/>
      </c>
      <c r="EK26" s="177" t="str">
        <f t="shared" si="76"/>
        <v/>
      </c>
      <c r="EL26" s="177" t="str">
        <f t="shared" si="76"/>
        <v/>
      </c>
      <c r="EM26" s="177" t="str">
        <f t="shared" si="76"/>
        <v/>
      </c>
      <c r="EN26" s="177" t="str">
        <f t="shared" si="76"/>
        <v/>
      </c>
      <c r="EO26" s="177" t="str">
        <f t="shared" si="76"/>
        <v/>
      </c>
      <c r="EP26" s="177" t="str">
        <f t="shared" si="76"/>
        <v/>
      </c>
      <c r="EQ26" s="177" t="str">
        <f t="shared" si="76"/>
        <v/>
      </c>
      <c r="ER26" s="177" t="str">
        <f t="shared" si="76"/>
        <v/>
      </c>
      <c r="ES26" s="177" t="str">
        <f t="shared" si="76"/>
        <v/>
      </c>
      <c r="ET26" s="177" t="str">
        <f t="shared" si="76"/>
        <v/>
      </c>
      <c r="EU26" s="177" t="str">
        <f t="shared" si="76"/>
        <v/>
      </c>
      <c r="EV26" s="177" t="str">
        <f t="shared" si="77"/>
        <v/>
      </c>
      <c r="EW26" s="177" t="str">
        <f t="shared" si="77"/>
        <v/>
      </c>
      <c r="EX26" s="177" t="str">
        <f t="shared" si="77"/>
        <v/>
      </c>
      <c r="EY26" s="177" t="str">
        <f t="shared" si="77"/>
        <v/>
      </c>
      <c r="EZ26" s="177" t="str">
        <f t="shared" si="77"/>
        <v/>
      </c>
      <c r="FA26" s="177" t="str">
        <f t="shared" si="77"/>
        <v/>
      </c>
      <c r="FB26" s="177" t="str">
        <f t="shared" si="77"/>
        <v/>
      </c>
      <c r="FC26" s="177" t="str">
        <f t="shared" si="77"/>
        <v/>
      </c>
      <c r="FD26" s="177" t="str">
        <f t="shared" si="77"/>
        <v/>
      </c>
      <c r="FE26" s="177" t="str">
        <f t="shared" si="77"/>
        <v/>
      </c>
      <c r="FF26" s="177" t="str">
        <f t="shared" si="77"/>
        <v/>
      </c>
      <c r="FG26" s="177" t="str">
        <f t="shared" si="77"/>
        <v/>
      </c>
      <c r="FH26" s="177" t="str">
        <f t="shared" si="77"/>
        <v/>
      </c>
      <c r="FI26" s="177" t="str">
        <f t="shared" si="77"/>
        <v/>
      </c>
      <c r="FJ26" s="177" t="str">
        <f t="shared" si="77"/>
        <v/>
      </c>
      <c r="FK26" s="177" t="str">
        <f t="shared" si="77"/>
        <v/>
      </c>
      <c r="FL26" s="177" t="str">
        <f t="shared" si="70"/>
        <v/>
      </c>
      <c r="FM26" s="177" t="str">
        <f t="shared" si="70"/>
        <v/>
      </c>
      <c r="FN26" s="177" t="str">
        <f t="shared" si="70"/>
        <v/>
      </c>
      <c r="FO26" s="177" t="str">
        <f t="shared" si="70"/>
        <v/>
      </c>
      <c r="FP26" s="177" t="str">
        <f t="shared" si="70"/>
        <v/>
      </c>
      <c r="FQ26" s="177" t="str">
        <f t="shared" si="70"/>
        <v/>
      </c>
      <c r="FR26" s="177" t="str">
        <f t="shared" si="70"/>
        <v/>
      </c>
      <c r="FS26" s="177" t="str">
        <f t="shared" si="70"/>
        <v/>
      </c>
      <c r="FT26" s="177" t="str">
        <f t="shared" si="70"/>
        <v/>
      </c>
      <c r="FU26" s="177" t="str">
        <f t="shared" si="70"/>
        <v/>
      </c>
      <c r="FV26" s="177" t="str">
        <f t="shared" si="70"/>
        <v/>
      </c>
      <c r="FW26" s="177" t="str">
        <f t="shared" si="70"/>
        <v/>
      </c>
      <c r="FX26" s="177" t="str">
        <f t="shared" si="70"/>
        <v/>
      </c>
      <c r="FY26" s="177" t="str">
        <f t="shared" si="78"/>
        <v/>
      </c>
      <c r="FZ26" s="177" t="str">
        <f t="shared" si="78"/>
        <v/>
      </c>
      <c r="GA26" s="177" t="str">
        <f t="shared" si="78"/>
        <v/>
      </c>
      <c r="GB26" s="177" t="str">
        <f t="shared" si="78"/>
        <v/>
      </c>
      <c r="GC26" s="177" t="str">
        <f t="shared" si="78"/>
        <v/>
      </c>
      <c r="GD26" s="177" t="str">
        <f t="shared" si="78"/>
        <v/>
      </c>
      <c r="GE26" s="177" t="str">
        <f t="shared" si="78"/>
        <v/>
      </c>
      <c r="GF26" s="177" t="str">
        <f t="shared" si="78"/>
        <v/>
      </c>
      <c r="GG26" s="177" t="str">
        <f t="shared" si="78"/>
        <v/>
      </c>
      <c r="GH26" s="177" t="str">
        <f t="shared" si="78"/>
        <v/>
      </c>
      <c r="GI26" s="177" t="str">
        <f t="shared" si="78"/>
        <v/>
      </c>
      <c r="GJ26" s="177" t="str">
        <f t="shared" si="78"/>
        <v/>
      </c>
      <c r="GK26" s="177" t="str">
        <f t="shared" si="78"/>
        <v/>
      </c>
      <c r="GL26" s="177" t="str">
        <f t="shared" si="78"/>
        <v/>
      </c>
      <c r="GM26" s="177" t="str">
        <f t="shared" si="78"/>
        <v/>
      </c>
      <c r="GN26" s="177" t="str">
        <f t="shared" si="78"/>
        <v/>
      </c>
      <c r="GO26" s="177" t="str">
        <f t="shared" si="71"/>
        <v/>
      </c>
      <c r="GP26" s="177" t="str">
        <f t="shared" si="71"/>
        <v/>
      </c>
      <c r="GQ26" s="177" t="str">
        <f t="shared" si="71"/>
        <v/>
      </c>
      <c r="GR26" s="177" t="str">
        <f t="shared" si="71"/>
        <v/>
      </c>
      <c r="GS26" s="177" t="str">
        <f t="shared" si="71"/>
        <v/>
      </c>
      <c r="GT26" s="177" t="str">
        <f t="shared" si="71"/>
        <v/>
      </c>
      <c r="GU26" s="177" t="str">
        <f t="shared" si="71"/>
        <v/>
      </c>
      <c r="GV26" s="177" t="str">
        <f t="shared" si="71"/>
        <v/>
      </c>
      <c r="GW26" s="177" t="str">
        <f t="shared" si="71"/>
        <v/>
      </c>
      <c r="GX26" s="177" t="str">
        <f t="shared" si="71"/>
        <v/>
      </c>
      <c r="GY26" s="177" t="str">
        <f t="shared" si="71"/>
        <v/>
      </c>
      <c r="GZ26" s="177" t="str">
        <f t="shared" si="71"/>
        <v/>
      </c>
      <c r="HA26" s="177" t="str">
        <f t="shared" si="71"/>
        <v/>
      </c>
      <c r="HB26" s="177" t="str">
        <f t="shared" si="71"/>
        <v/>
      </c>
      <c r="HC26" s="177" t="str">
        <f t="shared" si="71"/>
        <v/>
      </c>
      <c r="HD26" s="177" t="str">
        <f t="shared" si="71"/>
        <v/>
      </c>
      <c r="HE26" s="177" t="str">
        <f t="shared" si="79"/>
        <v/>
      </c>
      <c r="HF26" s="177" t="str">
        <f t="shared" si="79"/>
        <v/>
      </c>
      <c r="HG26" s="177" t="str">
        <f t="shared" si="79"/>
        <v/>
      </c>
      <c r="HH26" s="177" t="str">
        <f t="shared" si="79"/>
        <v/>
      </c>
      <c r="HI26" s="177" t="str">
        <f t="shared" si="79"/>
        <v/>
      </c>
      <c r="HJ26" s="177" t="str">
        <f t="shared" si="79"/>
        <v/>
      </c>
      <c r="HK26" s="177" t="str">
        <f t="shared" si="79"/>
        <v/>
      </c>
      <c r="HL26" s="177" t="str">
        <f t="shared" si="79"/>
        <v/>
      </c>
      <c r="HM26" s="177" t="str">
        <f t="shared" si="79"/>
        <v/>
      </c>
      <c r="HN26" s="177" t="str">
        <f t="shared" si="79"/>
        <v/>
      </c>
      <c r="HO26" s="177" t="str">
        <f t="shared" si="79"/>
        <v/>
      </c>
      <c r="HP26" s="177" t="str">
        <f t="shared" si="79"/>
        <v/>
      </c>
      <c r="HQ26" s="177" t="str">
        <f t="shared" si="79"/>
        <v/>
      </c>
      <c r="HR26" s="177" t="str">
        <f t="shared" si="79"/>
        <v/>
      </c>
      <c r="HS26" s="177" t="str">
        <f t="shared" si="79"/>
        <v/>
      </c>
      <c r="HT26" s="177" t="str">
        <f t="shared" si="79"/>
        <v/>
      </c>
      <c r="HU26" s="177" t="str">
        <f t="shared" si="72"/>
        <v/>
      </c>
      <c r="HV26" s="177" t="str">
        <f t="shared" si="72"/>
        <v/>
      </c>
      <c r="HW26" s="177" t="str">
        <f t="shared" si="72"/>
        <v/>
      </c>
      <c r="HX26" s="177" t="str">
        <f t="shared" si="72"/>
        <v/>
      </c>
      <c r="HY26" s="177" t="str">
        <f t="shared" si="72"/>
        <v/>
      </c>
      <c r="HZ26" s="177" t="str">
        <f t="shared" si="72"/>
        <v/>
      </c>
      <c r="IA26" s="177" t="str">
        <f t="shared" si="72"/>
        <v/>
      </c>
      <c r="IB26" s="177" t="str">
        <f t="shared" si="72"/>
        <v/>
      </c>
      <c r="IC26" s="177" t="str">
        <f t="shared" si="72"/>
        <v/>
      </c>
      <c r="ID26" s="177" t="str">
        <f t="shared" si="72"/>
        <v/>
      </c>
      <c r="IE26" s="192" t="str">
        <f t="shared" si="23"/>
        <v/>
      </c>
      <c r="IF26" s="193" t="e">
        <f t="shared" si="10"/>
        <v>#N/A</v>
      </c>
      <c r="IG26" s="193" t="e">
        <f t="shared" si="49"/>
        <v>#N/A</v>
      </c>
      <c r="IH26" s="193" t="e">
        <f t="shared" si="49"/>
        <v>#N/A</v>
      </c>
      <c r="II26" s="193" t="e">
        <f t="shared" si="49"/>
        <v>#N/A</v>
      </c>
      <c r="IJ26" s="193" t="e">
        <f t="shared" si="56"/>
        <v>#N/A</v>
      </c>
      <c r="IK26" s="193" t="e">
        <f t="shared" si="56"/>
        <v>#N/A</v>
      </c>
      <c r="IL26" s="193" t="e">
        <f t="shared" si="56"/>
        <v>#N/A</v>
      </c>
      <c r="IM26" s="193" t="e">
        <f t="shared" si="56"/>
        <v>#N/A</v>
      </c>
      <c r="IN26" s="193" t="e">
        <f t="shared" si="56"/>
        <v>#N/A</v>
      </c>
      <c r="IO26" s="193" t="e">
        <f t="shared" si="56"/>
        <v>#N/A</v>
      </c>
      <c r="IP26" s="193" t="e">
        <f t="shared" si="56"/>
        <v>#N/A</v>
      </c>
      <c r="IQ26" s="193" t="e">
        <f t="shared" si="56"/>
        <v>#N/A</v>
      </c>
      <c r="IR26" s="193" t="e">
        <f t="shared" si="56"/>
        <v>#N/A</v>
      </c>
      <c r="IS26" s="193" t="e">
        <f t="shared" si="56"/>
        <v>#N/A</v>
      </c>
      <c r="IT26" s="193" t="e">
        <f t="shared" si="56"/>
        <v>#N/A</v>
      </c>
      <c r="IU26" s="193" t="e">
        <f t="shared" si="56"/>
        <v>#N/A</v>
      </c>
      <c r="IV26" s="193" t="e">
        <f t="shared" si="56"/>
        <v>#N/A</v>
      </c>
      <c r="IW26" s="193" t="e">
        <f t="shared" si="56"/>
        <v>#N/A</v>
      </c>
      <c r="IX26" s="193" t="e">
        <f t="shared" si="56"/>
        <v>#N/A</v>
      </c>
      <c r="IY26" s="193" t="e">
        <f t="shared" si="64"/>
        <v>#N/A</v>
      </c>
      <c r="IZ26" s="193" t="e">
        <f t="shared" si="64"/>
        <v>#N/A</v>
      </c>
      <c r="JA26" s="193" t="e">
        <f t="shared" si="64"/>
        <v>#N/A</v>
      </c>
      <c r="JB26" s="193" t="e">
        <f t="shared" si="64"/>
        <v>#N/A</v>
      </c>
      <c r="JC26" s="193" t="e">
        <f t="shared" si="64"/>
        <v>#N/A</v>
      </c>
      <c r="JD26" s="193" t="e">
        <f t="shared" si="64"/>
        <v>#N/A</v>
      </c>
      <c r="JE26" s="193" t="e">
        <f t="shared" si="64"/>
        <v>#N/A</v>
      </c>
      <c r="JF26" s="193" t="e">
        <f t="shared" si="64"/>
        <v>#N/A</v>
      </c>
      <c r="JG26" s="193" t="e">
        <f t="shared" si="64"/>
        <v>#N/A</v>
      </c>
      <c r="JH26" s="193" t="e">
        <f t="shared" si="64"/>
        <v>#N/A</v>
      </c>
      <c r="JI26" s="193" t="e">
        <f t="shared" si="64"/>
        <v>#N/A</v>
      </c>
      <c r="JJ26" s="193" t="e">
        <f t="shared" si="64"/>
        <v>#N/A</v>
      </c>
      <c r="JK26" s="193" t="e">
        <f t="shared" si="64"/>
        <v>#N/A</v>
      </c>
      <c r="JL26" s="193" t="e">
        <f t="shared" si="64"/>
        <v>#N/A</v>
      </c>
      <c r="JM26" s="193" t="e">
        <f t="shared" si="64"/>
        <v>#N/A</v>
      </c>
      <c r="JN26" s="193" t="e">
        <f t="shared" si="64"/>
        <v>#N/A</v>
      </c>
      <c r="JO26" s="193" t="e">
        <f t="shared" si="64"/>
        <v>#N/A</v>
      </c>
      <c r="JP26" s="193" t="e">
        <f t="shared" si="64"/>
        <v>#N/A</v>
      </c>
      <c r="JQ26" s="193" t="e">
        <f t="shared" si="64"/>
        <v>#N/A</v>
      </c>
      <c r="JR26" s="193" t="e">
        <f t="shared" si="64"/>
        <v>#N/A</v>
      </c>
      <c r="JS26" s="193" t="e">
        <f t="shared" si="64"/>
        <v>#N/A</v>
      </c>
      <c r="JT26" s="193" t="e">
        <f t="shared" si="64"/>
        <v>#N/A</v>
      </c>
      <c r="JU26" s="193" t="e">
        <f t="shared" si="64"/>
        <v>#N/A</v>
      </c>
      <c r="JV26" s="193" t="e">
        <f t="shared" si="64"/>
        <v>#N/A</v>
      </c>
      <c r="JW26" s="193" t="e">
        <f t="shared" si="64"/>
        <v>#N/A</v>
      </c>
      <c r="JX26" s="193" t="e">
        <f t="shared" si="64"/>
        <v>#N/A</v>
      </c>
      <c r="JY26" s="193" t="e">
        <f t="shared" si="64"/>
        <v>#N/A</v>
      </c>
      <c r="JZ26" s="193" t="e">
        <f t="shared" si="64"/>
        <v>#N/A</v>
      </c>
      <c r="KA26" s="193" t="e">
        <f t="shared" si="64"/>
        <v>#N/A</v>
      </c>
      <c r="KB26" s="193" t="e">
        <f t="shared" si="64"/>
        <v>#N/A</v>
      </c>
      <c r="KC26" s="193" t="e">
        <f t="shared" si="61"/>
        <v>#N/A</v>
      </c>
      <c r="KD26" s="193" t="e">
        <f t="shared" si="61"/>
        <v>#N/A</v>
      </c>
      <c r="KE26" s="193" t="e">
        <f t="shared" si="61"/>
        <v>#N/A</v>
      </c>
      <c r="KF26" s="193" t="e">
        <f t="shared" si="61"/>
        <v>#N/A</v>
      </c>
      <c r="KG26" s="193" t="e">
        <f t="shared" si="61"/>
        <v>#N/A</v>
      </c>
      <c r="KH26" s="193" t="e">
        <f t="shared" si="61"/>
        <v>#N/A</v>
      </c>
      <c r="KI26" s="193" t="e">
        <f t="shared" si="61"/>
        <v>#N/A</v>
      </c>
      <c r="KJ26" s="193" t="e">
        <f t="shared" si="61"/>
        <v>#N/A</v>
      </c>
      <c r="KK26" s="193" t="e">
        <f t="shared" si="61"/>
        <v>#N/A</v>
      </c>
      <c r="KL26" s="193" t="e">
        <f t="shared" si="61"/>
        <v>#N/A</v>
      </c>
      <c r="KM26" s="193" t="e">
        <f t="shared" si="61"/>
        <v>#N/A</v>
      </c>
      <c r="KN26" s="193" t="e">
        <f t="shared" si="61"/>
        <v>#N/A</v>
      </c>
      <c r="KO26" s="193" t="e">
        <f t="shared" si="61"/>
        <v>#N/A</v>
      </c>
      <c r="KP26" s="193" t="e">
        <f t="shared" si="61"/>
        <v>#N/A</v>
      </c>
      <c r="KQ26" s="193" t="e">
        <f t="shared" si="61"/>
        <v>#N/A</v>
      </c>
      <c r="KR26" s="193" t="e">
        <f t="shared" si="26"/>
        <v>#N/A</v>
      </c>
      <c r="KS26" s="193" t="e">
        <f t="shared" si="50"/>
        <v>#N/A</v>
      </c>
      <c r="KT26" s="193" t="e">
        <f t="shared" si="50"/>
        <v>#N/A</v>
      </c>
      <c r="KU26" s="193" t="e">
        <f t="shared" si="50"/>
        <v>#N/A</v>
      </c>
      <c r="KV26" s="193" t="e">
        <f t="shared" si="57"/>
        <v>#N/A</v>
      </c>
      <c r="KW26" s="193" t="e">
        <f t="shared" si="57"/>
        <v>#N/A</v>
      </c>
      <c r="KX26" s="193" t="e">
        <f t="shared" si="57"/>
        <v>#N/A</v>
      </c>
      <c r="KY26" s="193" t="e">
        <f t="shared" si="57"/>
        <v>#N/A</v>
      </c>
      <c r="KZ26" s="193" t="e">
        <f t="shared" si="57"/>
        <v>#N/A</v>
      </c>
      <c r="LA26" s="193" t="e">
        <f t="shared" si="57"/>
        <v>#N/A</v>
      </c>
      <c r="LB26" s="193" t="e">
        <f t="shared" si="57"/>
        <v>#N/A</v>
      </c>
      <c r="LC26" s="193" t="e">
        <f t="shared" si="57"/>
        <v>#N/A</v>
      </c>
      <c r="LD26" s="193" t="e">
        <f t="shared" si="57"/>
        <v>#N/A</v>
      </c>
      <c r="LE26" s="193" t="e">
        <f t="shared" si="57"/>
        <v>#N/A</v>
      </c>
      <c r="LF26" s="193" t="e">
        <f t="shared" si="57"/>
        <v>#N/A</v>
      </c>
      <c r="LG26" s="193" t="e">
        <f t="shared" si="57"/>
        <v>#N/A</v>
      </c>
      <c r="LH26" s="193" t="e">
        <f t="shared" si="57"/>
        <v>#N/A</v>
      </c>
      <c r="LI26" s="193" t="e">
        <f t="shared" si="57"/>
        <v>#N/A</v>
      </c>
      <c r="LJ26" s="193" t="e">
        <f t="shared" si="57"/>
        <v>#N/A</v>
      </c>
      <c r="LK26" s="193" t="e">
        <f t="shared" si="65"/>
        <v>#N/A</v>
      </c>
      <c r="LL26" s="193" t="e">
        <f t="shared" si="65"/>
        <v>#N/A</v>
      </c>
      <c r="LM26" s="193" t="e">
        <f t="shared" si="65"/>
        <v>#N/A</v>
      </c>
      <c r="LN26" s="193" t="e">
        <f t="shared" si="65"/>
        <v>#N/A</v>
      </c>
      <c r="LO26" s="193" t="e">
        <f t="shared" si="65"/>
        <v>#N/A</v>
      </c>
      <c r="LP26" s="193" t="e">
        <f t="shared" si="65"/>
        <v>#N/A</v>
      </c>
      <c r="LQ26" s="193" t="e">
        <f t="shared" si="65"/>
        <v>#N/A</v>
      </c>
      <c r="LR26" s="193" t="e">
        <f t="shared" si="65"/>
        <v>#N/A</v>
      </c>
      <c r="LS26" s="193" t="e">
        <f t="shared" si="65"/>
        <v>#N/A</v>
      </c>
      <c r="LT26" s="193" t="e">
        <f t="shared" si="65"/>
        <v>#N/A</v>
      </c>
      <c r="LU26" s="193" t="e">
        <f t="shared" si="65"/>
        <v>#N/A</v>
      </c>
      <c r="LV26" s="193" t="e">
        <f t="shared" si="65"/>
        <v>#N/A</v>
      </c>
      <c r="LW26" s="193" t="e">
        <f t="shared" si="65"/>
        <v>#N/A</v>
      </c>
      <c r="LX26" s="193" t="e">
        <f t="shared" si="65"/>
        <v>#N/A</v>
      </c>
      <c r="LY26" s="193" t="e">
        <f t="shared" si="65"/>
        <v>#N/A</v>
      </c>
      <c r="LZ26" s="193" t="e">
        <f t="shared" si="65"/>
        <v>#N/A</v>
      </c>
      <c r="MA26" s="193" t="e">
        <f t="shared" si="65"/>
        <v>#N/A</v>
      </c>
      <c r="MB26" s="193" t="e">
        <f t="shared" si="65"/>
        <v>#N/A</v>
      </c>
      <c r="MC26" s="193" t="e">
        <f t="shared" si="65"/>
        <v>#N/A</v>
      </c>
      <c r="MD26" s="193" t="e">
        <f t="shared" si="65"/>
        <v>#N/A</v>
      </c>
      <c r="ME26" s="193" t="e">
        <f t="shared" si="65"/>
        <v>#N/A</v>
      </c>
      <c r="MF26" s="193" t="e">
        <f t="shared" si="65"/>
        <v>#N/A</v>
      </c>
      <c r="MG26" s="193" t="e">
        <f t="shared" si="65"/>
        <v>#N/A</v>
      </c>
      <c r="MH26" s="193" t="e">
        <f t="shared" si="65"/>
        <v>#N/A</v>
      </c>
      <c r="MI26" s="193" t="e">
        <f t="shared" si="65"/>
        <v>#N/A</v>
      </c>
      <c r="MJ26" s="193" t="e">
        <f t="shared" si="65"/>
        <v>#N/A</v>
      </c>
      <c r="MK26" s="193" t="e">
        <f t="shared" si="65"/>
        <v>#N/A</v>
      </c>
      <c r="ML26" s="193" t="e">
        <f t="shared" si="65"/>
        <v>#N/A</v>
      </c>
      <c r="MM26" s="193" t="e">
        <f t="shared" si="65"/>
        <v>#N/A</v>
      </c>
      <c r="MN26" s="193" t="e">
        <f t="shared" si="65"/>
        <v>#N/A</v>
      </c>
      <c r="MO26" s="193" t="e">
        <f t="shared" si="62"/>
        <v>#N/A</v>
      </c>
      <c r="MP26" s="193" t="e">
        <f t="shared" si="62"/>
        <v>#N/A</v>
      </c>
      <c r="MQ26" s="193" t="e">
        <f t="shared" si="62"/>
        <v>#N/A</v>
      </c>
      <c r="MR26" s="193" t="e">
        <f t="shared" si="62"/>
        <v>#N/A</v>
      </c>
      <c r="MS26" s="193" t="e">
        <f t="shared" si="62"/>
        <v>#N/A</v>
      </c>
      <c r="MT26" s="193" t="e">
        <f t="shared" si="62"/>
        <v>#N/A</v>
      </c>
      <c r="MU26" s="193" t="e">
        <f t="shared" si="62"/>
        <v>#N/A</v>
      </c>
      <c r="MV26" s="193" t="e">
        <f t="shared" si="62"/>
        <v>#N/A</v>
      </c>
      <c r="MW26" s="193" t="e">
        <f t="shared" si="62"/>
        <v>#N/A</v>
      </c>
      <c r="MX26" s="193" t="e">
        <f t="shared" si="62"/>
        <v>#N/A</v>
      </c>
      <c r="MY26" s="193" t="e">
        <f t="shared" si="62"/>
        <v>#N/A</v>
      </c>
      <c r="MZ26" s="193" t="e">
        <f t="shared" si="62"/>
        <v>#N/A</v>
      </c>
      <c r="NA26" s="193" t="e">
        <f t="shared" si="62"/>
        <v>#N/A</v>
      </c>
      <c r="NB26" s="193" t="e">
        <f t="shared" si="62"/>
        <v>#N/A</v>
      </c>
      <c r="NC26" s="193" t="e">
        <f t="shared" si="62"/>
        <v>#N/A</v>
      </c>
      <c r="ND26" s="193" t="e">
        <f t="shared" si="27"/>
        <v>#N/A</v>
      </c>
      <c r="NE26" s="193" t="e">
        <f t="shared" si="51"/>
        <v>#N/A</v>
      </c>
      <c r="NF26" s="193" t="e">
        <f t="shared" si="51"/>
        <v>#N/A</v>
      </c>
      <c r="NG26" s="193" t="e">
        <f t="shared" si="51"/>
        <v>#N/A</v>
      </c>
      <c r="NH26" s="193" t="e">
        <f t="shared" si="58"/>
        <v>#N/A</v>
      </c>
      <c r="NI26" s="193" t="e">
        <f t="shared" si="58"/>
        <v>#N/A</v>
      </c>
      <c r="NJ26" s="193" t="e">
        <f t="shared" si="58"/>
        <v>#N/A</v>
      </c>
      <c r="NK26" s="193" t="e">
        <f t="shared" si="58"/>
        <v>#N/A</v>
      </c>
      <c r="NL26" s="193" t="e">
        <f t="shared" si="58"/>
        <v>#N/A</v>
      </c>
      <c r="NM26" s="193" t="e">
        <f t="shared" si="58"/>
        <v>#N/A</v>
      </c>
      <c r="NN26" s="193" t="e">
        <f t="shared" si="58"/>
        <v>#N/A</v>
      </c>
      <c r="NO26" s="193" t="e">
        <f t="shared" si="58"/>
        <v>#N/A</v>
      </c>
      <c r="NP26" s="193" t="e">
        <f t="shared" si="58"/>
        <v>#N/A</v>
      </c>
      <c r="NQ26" s="193" t="e">
        <f t="shared" si="58"/>
        <v>#N/A</v>
      </c>
      <c r="NR26" s="193" t="e">
        <f t="shared" si="58"/>
        <v>#N/A</v>
      </c>
      <c r="NS26" s="193" t="e">
        <f t="shared" si="58"/>
        <v>#N/A</v>
      </c>
      <c r="NT26" s="193" t="e">
        <f t="shared" si="58"/>
        <v>#N/A</v>
      </c>
      <c r="NU26" s="193" t="e">
        <f t="shared" si="58"/>
        <v>#N/A</v>
      </c>
      <c r="NV26" s="193" t="e">
        <f t="shared" si="58"/>
        <v>#N/A</v>
      </c>
      <c r="NW26" s="193" t="e">
        <f t="shared" si="66"/>
        <v>#N/A</v>
      </c>
      <c r="NX26" s="193" t="e">
        <f t="shared" si="66"/>
        <v>#N/A</v>
      </c>
      <c r="NY26" s="193" t="e">
        <f t="shared" si="66"/>
        <v>#N/A</v>
      </c>
      <c r="NZ26" s="193" t="e">
        <f t="shared" si="66"/>
        <v>#N/A</v>
      </c>
      <c r="OA26" s="193" t="e">
        <f t="shared" si="66"/>
        <v>#N/A</v>
      </c>
      <c r="OB26" s="193" t="e">
        <f t="shared" si="66"/>
        <v>#N/A</v>
      </c>
      <c r="OC26" s="193" t="e">
        <f t="shared" si="66"/>
        <v>#N/A</v>
      </c>
      <c r="OD26" s="193" t="e">
        <f t="shared" si="66"/>
        <v>#N/A</v>
      </c>
      <c r="OE26" s="193" t="e">
        <f t="shared" si="66"/>
        <v>#N/A</v>
      </c>
      <c r="OF26" s="193" t="e">
        <f t="shared" si="66"/>
        <v>#N/A</v>
      </c>
      <c r="OG26" s="193" t="e">
        <f t="shared" si="66"/>
        <v>#N/A</v>
      </c>
      <c r="OH26" s="193" t="e">
        <f t="shared" si="66"/>
        <v>#N/A</v>
      </c>
      <c r="OI26" s="193" t="e">
        <f t="shared" si="66"/>
        <v>#N/A</v>
      </c>
      <c r="OJ26" s="193" t="e">
        <f t="shared" si="66"/>
        <v>#N/A</v>
      </c>
      <c r="OK26" s="193" t="e">
        <f t="shared" si="66"/>
        <v>#N/A</v>
      </c>
      <c r="OL26" s="193" t="e">
        <f t="shared" si="66"/>
        <v>#N/A</v>
      </c>
      <c r="OM26" s="193" t="e">
        <f t="shared" si="66"/>
        <v>#N/A</v>
      </c>
      <c r="ON26" s="193" t="e">
        <f t="shared" si="66"/>
        <v>#N/A</v>
      </c>
      <c r="OO26" s="193" t="e">
        <f t="shared" si="66"/>
        <v>#N/A</v>
      </c>
      <c r="OP26" s="193" t="e">
        <f t="shared" si="66"/>
        <v>#N/A</v>
      </c>
      <c r="OQ26" s="193" t="e">
        <f t="shared" si="66"/>
        <v>#N/A</v>
      </c>
      <c r="OR26" s="193" t="e">
        <f t="shared" si="66"/>
        <v>#N/A</v>
      </c>
      <c r="OS26" s="193" t="e">
        <f t="shared" si="66"/>
        <v>#N/A</v>
      </c>
      <c r="OT26" s="193" t="e">
        <f t="shared" si="66"/>
        <v>#N/A</v>
      </c>
      <c r="OU26" s="193" t="e">
        <f t="shared" si="66"/>
        <v>#N/A</v>
      </c>
      <c r="OV26" s="193" t="e">
        <f t="shared" si="66"/>
        <v>#N/A</v>
      </c>
      <c r="OW26" s="193" t="e">
        <f t="shared" si="66"/>
        <v>#N/A</v>
      </c>
      <c r="OX26" s="193" t="e">
        <f t="shared" si="66"/>
        <v>#N/A</v>
      </c>
      <c r="OY26" s="193" t="e">
        <f t="shared" si="66"/>
        <v>#N/A</v>
      </c>
      <c r="OZ26" s="193" t="e">
        <f t="shared" si="66"/>
        <v>#N/A</v>
      </c>
      <c r="PA26" s="193" t="e">
        <f t="shared" si="63"/>
        <v>#N/A</v>
      </c>
      <c r="PB26" s="193" t="e">
        <f t="shared" si="63"/>
        <v>#N/A</v>
      </c>
      <c r="PC26" s="193" t="e">
        <f t="shared" si="63"/>
        <v>#N/A</v>
      </c>
      <c r="PD26" s="193" t="e">
        <f t="shared" si="63"/>
        <v>#N/A</v>
      </c>
      <c r="PE26" s="193" t="e">
        <f t="shared" si="63"/>
        <v>#N/A</v>
      </c>
      <c r="PF26" s="193" t="e">
        <f t="shared" si="63"/>
        <v>#N/A</v>
      </c>
      <c r="PG26" s="193" t="e">
        <f t="shared" si="63"/>
        <v>#N/A</v>
      </c>
      <c r="PH26" s="193" t="e">
        <f t="shared" si="63"/>
        <v>#N/A</v>
      </c>
      <c r="PI26" s="193" t="e">
        <f t="shared" si="63"/>
        <v>#N/A</v>
      </c>
      <c r="PJ26" s="193" t="e">
        <f t="shared" si="63"/>
        <v>#N/A</v>
      </c>
      <c r="PK26" s="193" t="e">
        <f t="shared" si="63"/>
        <v>#N/A</v>
      </c>
      <c r="PL26" s="193" t="e">
        <f t="shared" si="63"/>
        <v>#N/A</v>
      </c>
      <c r="PM26" s="193" t="e">
        <f t="shared" si="63"/>
        <v>#N/A</v>
      </c>
      <c r="PN26" s="193" t="e">
        <f t="shared" si="63"/>
        <v>#N/A</v>
      </c>
      <c r="PO26" s="193" t="e">
        <f t="shared" si="63"/>
        <v>#N/A</v>
      </c>
      <c r="PP26" s="193" t="e">
        <f t="shared" si="28"/>
        <v>#N/A</v>
      </c>
      <c r="PQ26" s="193" t="e">
        <f t="shared" si="59"/>
        <v>#N/A</v>
      </c>
      <c r="PR26" s="193" t="e">
        <f t="shared" si="59"/>
        <v>#N/A</v>
      </c>
      <c r="PS26" s="193" t="e">
        <f t="shared" si="59"/>
        <v>#N/A</v>
      </c>
      <c r="PT26" s="193" t="e">
        <f t="shared" si="59"/>
        <v>#N/A</v>
      </c>
      <c r="PU26" s="193" t="e">
        <f t="shared" si="59"/>
        <v>#N/A</v>
      </c>
      <c r="PV26" s="193" t="e">
        <f t="shared" si="59"/>
        <v>#N/A</v>
      </c>
      <c r="PW26" s="193" t="e">
        <f t="shared" si="59"/>
        <v>#N/A</v>
      </c>
      <c r="PX26" s="193" t="e">
        <f t="shared" si="59"/>
        <v>#N/A</v>
      </c>
    </row>
    <row r="27" spans="1:440" hidden="1" x14ac:dyDescent="0.45">
      <c r="A27" s="20">
        <v>24</v>
      </c>
      <c r="B27" s="134"/>
      <c r="C27" s="279"/>
      <c r="D27" s="280" t="str">
        <f t="shared" si="15"/>
        <v/>
      </c>
      <c r="E27" s="281"/>
      <c r="F27" s="280" t="str">
        <f t="shared" si="16"/>
        <v/>
      </c>
      <c r="G27" s="279"/>
      <c r="H27" s="135"/>
      <c r="I27" s="110" t="str">
        <f t="shared" si="17"/>
        <v/>
      </c>
      <c r="J27" s="21" t="str">
        <f t="shared" si="18"/>
        <v/>
      </c>
      <c r="K27" s="22" t="str">
        <f t="shared" si="19"/>
        <v/>
      </c>
      <c r="L27" s="23" t="str">
        <f>IF(J27="","",IF(OR($J27&lt;Skew!$B$3,$J27=Skew!$B$3),IF($J27&gt;Skew!$C$3,Skew!$A$3,IF($J27&gt;Skew!$C$4,Skew!$A$4,IF($J27&gt;Skew!$C$5,Skew!$A$5,IF($J27&gt;Skew!$C$6,Skew!$A$6,IF($J27&gt;Skew!$C$7,Skew!$A$7,IF($J27&gt;Skew!$C$8,Skew!$A$8,IF($J27&gt;Skew!$C$9,Skew!$A$9,IF($J27&gt;Skew!$C$10,Skew!$A$10,IF($J27&gt;Skew!$C$11,Skew!$A$11,IF($J27&gt;Skew!$C$12,Skew!$A$12,IF($J27&gt;Skew!$C$13,Skew!$A$13,IF($J27&gt;Skew!$C$14,Skew!$A$14,IF($J27&gt;Skew!$C$15,Skew!$A$15,IF($J27&gt;Skew!$C$16,Skew!$A$16,Skew!$A$17)
)))))))))))))))</f>
        <v/>
      </c>
      <c r="M27" s="22" t="str">
        <f>IF(J27="","",MATCH(L27,Skew!$A$3:$A$17,0))</f>
        <v/>
      </c>
      <c r="N27" s="22" t="str">
        <f t="shared" si="0"/>
        <v/>
      </c>
      <c r="O27" s="24"/>
      <c r="P27" s="22" t="str">
        <f>IF(OR(J27="",O27=""),"",MATCH(O27,Confidence!$A$3:$A$12,0))</f>
        <v/>
      </c>
      <c r="Q27" s="25" t="str">
        <f t="shared" si="1"/>
        <v/>
      </c>
      <c r="R27" s="25" t="str">
        <f t="shared" si="2"/>
        <v/>
      </c>
      <c r="S27" s="22"/>
      <c r="T27" s="102" t="str">
        <f t="shared" si="3"/>
        <v/>
      </c>
      <c r="U27" s="102" t="str">
        <f t="shared" si="4"/>
        <v/>
      </c>
      <c r="V27" s="37" t="str">
        <f t="shared" si="5"/>
        <v/>
      </c>
      <c r="W27" s="115"/>
      <c r="X27" s="204" t="str">
        <f>IF(AND(D27&gt;0,E27&gt;0,F27&gt;0,Q27&gt;0,R27&gt;0,W27&gt;0,NOT(O27="")),ABS(VLOOKUP($W$1,VLookups!$A$30:$B$31,2,FALSE)-_xlfn.BETA.DIST(W27,IF(K27="L",R27,Q27),IF(K27="L",Q27,R27),TRUE,D27,F27)),"")</f>
        <v/>
      </c>
      <c r="Y27" s="112" t="str">
        <f>IF(OR($Q27="",$R27=""),"",_xlfn.BETA.INV(ABS(VLOOKUP($W$1,VLookups!$A$30:$B$31,2,FALSE)-Y$3),IF($K27="L",$R27,$Q27),IF($K27="L",$Q27,$R27),$D27,$F27))</f>
        <v/>
      </c>
      <c r="Z27" s="113" t="str">
        <f>IF(OR($Q27="",$R27=""),"",_xlfn.BETA.INV(ABS(VLOOKUP($W$1,VLookups!$A$30:$B$31,2,FALSE)-Z$3),IF($K27="L",$R27,$Q27),IF($K27="L",$Q27,$R27),$D27,$F27))</f>
        <v/>
      </c>
      <c r="AA27" s="112" t="str">
        <f>IF(OR($Q27="",$R27=""),"",_xlfn.BETA.INV(ABS(VLOOKUP($W$1,VLookups!$A$30:$B$31,2,FALSE)-AA$3),IF($K27="L",$R27,$Q27),IF($K27="L",$Q27,$R27),$D27,$F27))</f>
        <v/>
      </c>
      <c r="AB27" s="113" t="str">
        <f>IF(OR($Q27="",$R27=""),"",_xlfn.BETA.INV(ABS(VLOOKUP($W$1,VLookups!$A$30:$B$31,2,FALSE)-AB$3),IF($K27="L",$R27,$Q27),IF($K27="L",$Q27,$R27),$D27,$F27))</f>
        <v/>
      </c>
      <c r="AC27" s="112" t="str">
        <f>IF(OR($Q27="",$R27=""),"",_xlfn.BETA.INV(ABS(VLOOKUP($W$1,VLookups!$A$30:$B$31,2,FALSE)-AC$3),IF($K27="L",$R27,$Q27),IF($K27="L",$Q27,$R27),$D27,$F27))</f>
        <v/>
      </c>
      <c r="AD27" s="113" t="str">
        <f>IF(OR($Q27="",$R27=""),"",_xlfn.BETA.INV(ABS(VLOOKUP($W$1,VLookups!$A$30:$B$31,2,FALSE)-AD$3),IF($K27="L",$R27,$Q27),IF($K27="L",$Q27,$R27),$D27,$F27))</f>
        <v/>
      </c>
      <c r="AE27" s="112" t="str">
        <f>IF(OR($Q27="",$R27=""),"",_xlfn.BETA.INV(ABS(VLOOKUP($W$1,VLookups!$A$30:$B$31,2,FALSE)-AE$3),IF($K27="L",$R27,$Q27),IF($K27="L",$Q27,$R27),$D27,$F27))</f>
        <v/>
      </c>
      <c r="AF27" s="113" t="str">
        <f>IF(OR($Q27="",$R27=""),"",_xlfn.BETA.INV(ABS(VLOOKUP($W$1,VLookups!$A$30:$B$31,2,FALSE)-AF$3),IF($K27="L",$R27,$Q27),IF($K27="L",$Q27,$R27),$D27,$F27))</f>
        <v/>
      </c>
      <c r="AG27" s="112" t="str">
        <f>IF(OR($Q27="",$R27=""),"",_xlfn.BETA.INV(ABS(VLOOKUP($W$1,VLookups!$A$30:$B$31,2,FALSE)-AG$3),IF($K27="L",$R27,$Q27),IF($K27="L",$Q27,$R27),$D27,$F27))</f>
        <v/>
      </c>
      <c r="AH27" s="113" t="str">
        <f>IF(OR($Q27="",$R27=""),"",_xlfn.BETA.INV(ABS(VLOOKUP($W$1,VLookups!$A$30:$B$31,2,FALSE)-AH$3),IF($K27="L",$R27,$Q27),IF($K27="L",$Q27,$R27),$D27,$F27))</f>
        <v/>
      </c>
      <c r="AI27" s="112" t="str">
        <f>IF(OR($Q27="",$R27=""),"",_xlfn.BETA.INV(ABS(VLOOKUP($W$1,VLookups!$A$30:$B$31,2,FALSE)-AI$3),IF($K27="L",$R27,$Q27),IF($K27="L",$Q27,$R27),$D27,$F27))</f>
        <v/>
      </c>
      <c r="AJ27" s="113" t="str">
        <f>IF(OR($Q27="",$R27=""),"",_xlfn.BETA.INV(ABS(VLOOKUP($W$1,VLookups!$A$30:$B$31,2,FALSE)-AJ$3),IF($K27="L",$R27,$Q27),IF($K27="L",$Q27,$R27),$D27,$F27))</f>
        <v/>
      </c>
      <c r="AK27" s="15"/>
      <c r="AL27" s="194" t="str">
        <f t="shared" si="20"/>
        <v/>
      </c>
      <c r="AM27" s="192" t="str">
        <f t="shared" si="21"/>
        <v/>
      </c>
      <c r="AN27" s="177" t="str">
        <f t="shared" si="80"/>
        <v/>
      </c>
      <c r="AO27" s="177" t="str">
        <f t="shared" si="73"/>
        <v/>
      </c>
      <c r="AP27" s="177" t="str">
        <f t="shared" si="73"/>
        <v/>
      </c>
      <c r="AQ27" s="177" t="str">
        <f t="shared" si="73"/>
        <v/>
      </c>
      <c r="AR27" s="177" t="str">
        <f t="shared" si="73"/>
        <v/>
      </c>
      <c r="AS27" s="177" t="str">
        <f t="shared" si="73"/>
        <v/>
      </c>
      <c r="AT27" s="177" t="str">
        <f t="shared" si="73"/>
        <v/>
      </c>
      <c r="AU27" s="177" t="str">
        <f t="shared" si="73"/>
        <v/>
      </c>
      <c r="AV27" s="177" t="str">
        <f t="shared" si="73"/>
        <v/>
      </c>
      <c r="AW27" s="177" t="str">
        <f t="shared" si="73"/>
        <v/>
      </c>
      <c r="AX27" s="177" t="str">
        <f t="shared" si="73"/>
        <v/>
      </c>
      <c r="AY27" s="177" t="str">
        <f t="shared" si="73"/>
        <v/>
      </c>
      <c r="AZ27" s="177" t="str">
        <f t="shared" si="73"/>
        <v/>
      </c>
      <c r="BA27" s="177" t="str">
        <f t="shared" si="73"/>
        <v/>
      </c>
      <c r="BB27" s="177" t="str">
        <f t="shared" si="73"/>
        <v/>
      </c>
      <c r="BC27" s="177" t="str">
        <f t="shared" si="73"/>
        <v/>
      </c>
      <c r="BD27" s="177" t="str">
        <f t="shared" si="73"/>
        <v/>
      </c>
      <c r="BE27" s="177" t="str">
        <f t="shared" si="67"/>
        <v/>
      </c>
      <c r="BF27" s="177" t="str">
        <f t="shared" si="67"/>
        <v/>
      </c>
      <c r="BG27" s="177" t="str">
        <f t="shared" si="67"/>
        <v/>
      </c>
      <c r="BH27" s="177" t="str">
        <f t="shared" si="67"/>
        <v/>
      </c>
      <c r="BI27" s="177" t="str">
        <f t="shared" si="67"/>
        <v/>
      </c>
      <c r="BJ27" s="177" t="str">
        <f t="shared" si="67"/>
        <v/>
      </c>
      <c r="BK27" s="177" t="str">
        <f t="shared" si="67"/>
        <v/>
      </c>
      <c r="BL27" s="177" t="str">
        <f t="shared" si="67"/>
        <v/>
      </c>
      <c r="BM27" s="177" t="str">
        <f t="shared" si="67"/>
        <v/>
      </c>
      <c r="BN27" s="177" t="str">
        <f t="shared" si="67"/>
        <v/>
      </c>
      <c r="BO27" s="177" t="str">
        <f t="shared" si="67"/>
        <v/>
      </c>
      <c r="BP27" s="177" t="str">
        <f t="shared" si="67"/>
        <v/>
      </c>
      <c r="BQ27" s="177" t="str">
        <f t="shared" si="67"/>
        <v/>
      </c>
      <c r="BR27" s="177" t="str">
        <f t="shared" si="67"/>
        <v/>
      </c>
      <c r="BS27" s="177" t="str">
        <f t="shared" si="67"/>
        <v/>
      </c>
      <c r="BT27" s="177" t="str">
        <f t="shared" si="74"/>
        <v/>
      </c>
      <c r="BU27" s="177" t="str">
        <f t="shared" si="74"/>
        <v/>
      </c>
      <c r="BV27" s="177" t="str">
        <f t="shared" si="74"/>
        <v/>
      </c>
      <c r="BW27" s="177" t="str">
        <f t="shared" si="74"/>
        <v/>
      </c>
      <c r="BX27" s="177" t="str">
        <f t="shared" si="74"/>
        <v/>
      </c>
      <c r="BY27" s="177" t="str">
        <f t="shared" si="74"/>
        <v/>
      </c>
      <c r="BZ27" s="177" t="str">
        <f t="shared" si="74"/>
        <v/>
      </c>
      <c r="CA27" s="177" t="str">
        <f t="shared" si="74"/>
        <v/>
      </c>
      <c r="CB27" s="177" t="str">
        <f t="shared" si="74"/>
        <v/>
      </c>
      <c r="CC27" s="177" t="str">
        <f t="shared" si="74"/>
        <v/>
      </c>
      <c r="CD27" s="177" t="str">
        <f t="shared" si="74"/>
        <v/>
      </c>
      <c r="CE27" s="177" t="str">
        <f t="shared" si="74"/>
        <v/>
      </c>
      <c r="CF27" s="177" t="str">
        <f t="shared" si="74"/>
        <v/>
      </c>
      <c r="CG27" s="177" t="str">
        <f t="shared" si="74"/>
        <v/>
      </c>
      <c r="CH27" s="177" t="str">
        <f t="shared" si="74"/>
        <v/>
      </c>
      <c r="CI27" s="177" t="str">
        <f t="shared" si="74"/>
        <v/>
      </c>
      <c r="CJ27" s="177" t="str">
        <f t="shared" si="68"/>
        <v/>
      </c>
      <c r="CK27" s="177" t="str">
        <f t="shared" si="68"/>
        <v/>
      </c>
      <c r="CL27" s="177" t="str">
        <f t="shared" si="68"/>
        <v/>
      </c>
      <c r="CM27" s="177" t="str">
        <f t="shared" si="68"/>
        <v/>
      </c>
      <c r="CN27" s="177" t="str">
        <f t="shared" si="68"/>
        <v/>
      </c>
      <c r="CO27" s="177" t="str">
        <f t="shared" si="68"/>
        <v/>
      </c>
      <c r="CP27" s="177" t="str">
        <f t="shared" si="68"/>
        <v/>
      </c>
      <c r="CQ27" s="177" t="str">
        <f t="shared" si="68"/>
        <v/>
      </c>
      <c r="CR27" s="177" t="str">
        <f t="shared" si="68"/>
        <v/>
      </c>
      <c r="CS27" s="177" t="str">
        <f t="shared" si="68"/>
        <v/>
      </c>
      <c r="CT27" s="177" t="str">
        <f t="shared" si="68"/>
        <v/>
      </c>
      <c r="CU27" s="177" t="str">
        <f t="shared" si="68"/>
        <v/>
      </c>
      <c r="CV27" s="177" t="str">
        <f t="shared" si="68"/>
        <v/>
      </c>
      <c r="CW27" s="177" t="str">
        <f t="shared" si="68"/>
        <v/>
      </c>
      <c r="CX27" s="177" t="str">
        <f t="shared" si="68"/>
        <v/>
      </c>
      <c r="CY27" s="177" t="str">
        <f t="shared" si="68"/>
        <v/>
      </c>
      <c r="CZ27" s="177" t="str">
        <f t="shared" si="75"/>
        <v/>
      </c>
      <c r="DA27" s="177" t="str">
        <f t="shared" si="75"/>
        <v/>
      </c>
      <c r="DB27" s="177" t="str">
        <f t="shared" si="75"/>
        <v/>
      </c>
      <c r="DC27" s="177" t="str">
        <f t="shared" si="75"/>
        <v/>
      </c>
      <c r="DD27" s="177" t="str">
        <f t="shared" si="75"/>
        <v/>
      </c>
      <c r="DE27" s="177" t="str">
        <f t="shared" si="75"/>
        <v/>
      </c>
      <c r="DF27" s="177" t="str">
        <f t="shared" si="75"/>
        <v/>
      </c>
      <c r="DG27" s="177" t="str">
        <f t="shared" si="75"/>
        <v/>
      </c>
      <c r="DH27" s="177" t="str">
        <f t="shared" si="75"/>
        <v/>
      </c>
      <c r="DI27" s="177" t="str">
        <f t="shared" si="75"/>
        <v/>
      </c>
      <c r="DJ27" s="177" t="str">
        <f t="shared" si="75"/>
        <v/>
      </c>
      <c r="DK27" s="177" t="str">
        <f t="shared" si="75"/>
        <v/>
      </c>
      <c r="DL27" s="177" t="str">
        <f t="shared" si="75"/>
        <v/>
      </c>
      <c r="DM27" s="177" t="str">
        <f t="shared" si="75"/>
        <v/>
      </c>
      <c r="DN27" s="177" t="str">
        <f t="shared" si="75"/>
        <v/>
      </c>
      <c r="DO27" s="177" t="str">
        <f t="shared" si="75"/>
        <v/>
      </c>
      <c r="DP27" s="177" t="str">
        <f t="shared" si="69"/>
        <v/>
      </c>
      <c r="DQ27" s="177" t="str">
        <f t="shared" si="81"/>
        <v/>
      </c>
      <c r="DR27" s="177" t="str">
        <f t="shared" si="81"/>
        <v/>
      </c>
      <c r="DS27" s="177" t="str">
        <f t="shared" si="81"/>
        <v/>
      </c>
      <c r="DT27" s="177" t="str">
        <f t="shared" si="81"/>
        <v/>
      </c>
      <c r="DU27" s="177" t="str">
        <f t="shared" si="81"/>
        <v/>
      </c>
      <c r="DV27" s="177" t="str">
        <f t="shared" si="81"/>
        <v/>
      </c>
      <c r="DW27" s="177" t="str">
        <f t="shared" si="81"/>
        <v/>
      </c>
      <c r="DX27" s="177" t="str">
        <f t="shared" si="81"/>
        <v/>
      </c>
      <c r="DY27" s="177" t="str">
        <f t="shared" si="81"/>
        <v/>
      </c>
      <c r="DZ27" s="177" t="str">
        <f t="shared" si="81"/>
        <v/>
      </c>
      <c r="EA27" s="177" t="str">
        <f t="shared" si="81"/>
        <v/>
      </c>
      <c r="EB27" s="177" t="str">
        <f t="shared" si="81"/>
        <v/>
      </c>
      <c r="EC27" s="177" t="str">
        <f t="shared" si="81"/>
        <v/>
      </c>
      <c r="ED27" s="177" t="str">
        <f t="shared" si="81"/>
        <v/>
      </c>
      <c r="EE27" s="177" t="str">
        <f t="shared" si="81"/>
        <v/>
      </c>
      <c r="EF27" s="177" t="str">
        <f t="shared" si="81"/>
        <v/>
      </c>
      <c r="EG27" s="177" t="str">
        <f t="shared" si="76"/>
        <v/>
      </c>
      <c r="EH27" s="177" t="str">
        <f t="shared" si="76"/>
        <v/>
      </c>
      <c r="EI27" s="177" t="str">
        <f t="shared" si="76"/>
        <v/>
      </c>
      <c r="EJ27" s="177" t="str">
        <f t="shared" si="76"/>
        <v/>
      </c>
      <c r="EK27" s="177" t="str">
        <f t="shared" si="76"/>
        <v/>
      </c>
      <c r="EL27" s="177" t="str">
        <f t="shared" si="76"/>
        <v/>
      </c>
      <c r="EM27" s="177" t="str">
        <f t="shared" si="76"/>
        <v/>
      </c>
      <c r="EN27" s="177" t="str">
        <f t="shared" si="76"/>
        <v/>
      </c>
      <c r="EO27" s="177" t="str">
        <f t="shared" si="76"/>
        <v/>
      </c>
      <c r="EP27" s="177" t="str">
        <f t="shared" si="76"/>
        <v/>
      </c>
      <c r="EQ27" s="177" t="str">
        <f t="shared" si="76"/>
        <v/>
      </c>
      <c r="ER27" s="177" t="str">
        <f t="shared" si="76"/>
        <v/>
      </c>
      <c r="ES27" s="177" t="str">
        <f t="shared" si="76"/>
        <v/>
      </c>
      <c r="ET27" s="177" t="str">
        <f t="shared" si="76"/>
        <v/>
      </c>
      <c r="EU27" s="177" t="str">
        <f t="shared" si="76"/>
        <v/>
      </c>
      <c r="EV27" s="177" t="str">
        <f t="shared" si="77"/>
        <v/>
      </c>
      <c r="EW27" s="177" t="str">
        <f t="shared" si="77"/>
        <v/>
      </c>
      <c r="EX27" s="177" t="str">
        <f t="shared" si="77"/>
        <v/>
      </c>
      <c r="EY27" s="177" t="str">
        <f t="shared" si="77"/>
        <v/>
      </c>
      <c r="EZ27" s="177" t="str">
        <f t="shared" si="77"/>
        <v/>
      </c>
      <c r="FA27" s="177" t="str">
        <f t="shared" si="77"/>
        <v/>
      </c>
      <c r="FB27" s="177" t="str">
        <f t="shared" si="77"/>
        <v/>
      </c>
      <c r="FC27" s="177" t="str">
        <f t="shared" si="77"/>
        <v/>
      </c>
      <c r="FD27" s="177" t="str">
        <f t="shared" si="77"/>
        <v/>
      </c>
      <c r="FE27" s="177" t="str">
        <f t="shared" si="77"/>
        <v/>
      </c>
      <c r="FF27" s="177" t="str">
        <f t="shared" si="77"/>
        <v/>
      </c>
      <c r="FG27" s="177" t="str">
        <f t="shared" si="77"/>
        <v/>
      </c>
      <c r="FH27" s="177" t="str">
        <f t="shared" si="77"/>
        <v/>
      </c>
      <c r="FI27" s="177" t="str">
        <f t="shared" si="77"/>
        <v/>
      </c>
      <c r="FJ27" s="177" t="str">
        <f t="shared" si="77"/>
        <v/>
      </c>
      <c r="FK27" s="177" t="str">
        <f t="shared" si="77"/>
        <v/>
      </c>
      <c r="FL27" s="177" t="str">
        <f t="shared" si="70"/>
        <v/>
      </c>
      <c r="FM27" s="177" t="str">
        <f t="shared" si="70"/>
        <v/>
      </c>
      <c r="FN27" s="177" t="str">
        <f t="shared" si="70"/>
        <v/>
      </c>
      <c r="FO27" s="177" t="str">
        <f t="shared" si="70"/>
        <v/>
      </c>
      <c r="FP27" s="177" t="str">
        <f t="shared" si="70"/>
        <v/>
      </c>
      <c r="FQ27" s="177" t="str">
        <f t="shared" si="70"/>
        <v/>
      </c>
      <c r="FR27" s="177" t="str">
        <f t="shared" si="70"/>
        <v/>
      </c>
      <c r="FS27" s="177" t="str">
        <f t="shared" si="70"/>
        <v/>
      </c>
      <c r="FT27" s="177" t="str">
        <f t="shared" si="70"/>
        <v/>
      </c>
      <c r="FU27" s="177" t="str">
        <f t="shared" si="70"/>
        <v/>
      </c>
      <c r="FV27" s="177" t="str">
        <f t="shared" si="70"/>
        <v/>
      </c>
      <c r="FW27" s="177" t="str">
        <f t="shared" si="70"/>
        <v/>
      </c>
      <c r="FX27" s="177" t="str">
        <f t="shared" si="70"/>
        <v/>
      </c>
      <c r="FY27" s="177" t="str">
        <f t="shared" si="78"/>
        <v/>
      </c>
      <c r="FZ27" s="177" t="str">
        <f t="shared" si="78"/>
        <v/>
      </c>
      <c r="GA27" s="177" t="str">
        <f t="shared" si="78"/>
        <v/>
      </c>
      <c r="GB27" s="177" t="str">
        <f t="shared" si="78"/>
        <v/>
      </c>
      <c r="GC27" s="177" t="str">
        <f t="shared" si="78"/>
        <v/>
      </c>
      <c r="GD27" s="177" t="str">
        <f t="shared" si="78"/>
        <v/>
      </c>
      <c r="GE27" s="177" t="str">
        <f t="shared" si="78"/>
        <v/>
      </c>
      <c r="GF27" s="177" t="str">
        <f t="shared" si="78"/>
        <v/>
      </c>
      <c r="GG27" s="177" t="str">
        <f t="shared" si="78"/>
        <v/>
      </c>
      <c r="GH27" s="177" t="str">
        <f t="shared" si="78"/>
        <v/>
      </c>
      <c r="GI27" s="177" t="str">
        <f t="shared" si="78"/>
        <v/>
      </c>
      <c r="GJ27" s="177" t="str">
        <f t="shared" si="78"/>
        <v/>
      </c>
      <c r="GK27" s="177" t="str">
        <f t="shared" si="78"/>
        <v/>
      </c>
      <c r="GL27" s="177" t="str">
        <f t="shared" si="78"/>
        <v/>
      </c>
      <c r="GM27" s="177" t="str">
        <f t="shared" si="78"/>
        <v/>
      </c>
      <c r="GN27" s="177" t="str">
        <f t="shared" si="78"/>
        <v/>
      </c>
      <c r="GO27" s="177" t="str">
        <f t="shared" si="71"/>
        <v/>
      </c>
      <c r="GP27" s="177" t="str">
        <f t="shared" si="71"/>
        <v/>
      </c>
      <c r="GQ27" s="177" t="str">
        <f t="shared" si="71"/>
        <v/>
      </c>
      <c r="GR27" s="177" t="str">
        <f t="shared" si="71"/>
        <v/>
      </c>
      <c r="GS27" s="177" t="str">
        <f t="shared" si="71"/>
        <v/>
      </c>
      <c r="GT27" s="177" t="str">
        <f t="shared" si="71"/>
        <v/>
      </c>
      <c r="GU27" s="177" t="str">
        <f t="shared" si="71"/>
        <v/>
      </c>
      <c r="GV27" s="177" t="str">
        <f t="shared" si="71"/>
        <v/>
      </c>
      <c r="GW27" s="177" t="str">
        <f t="shared" si="71"/>
        <v/>
      </c>
      <c r="GX27" s="177" t="str">
        <f t="shared" si="71"/>
        <v/>
      </c>
      <c r="GY27" s="177" t="str">
        <f t="shared" si="71"/>
        <v/>
      </c>
      <c r="GZ27" s="177" t="str">
        <f t="shared" si="71"/>
        <v/>
      </c>
      <c r="HA27" s="177" t="str">
        <f t="shared" si="71"/>
        <v/>
      </c>
      <c r="HB27" s="177" t="str">
        <f t="shared" si="71"/>
        <v/>
      </c>
      <c r="HC27" s="177" t="str">
        <f t="shared" si="71"/>
        <v/>
      </c>
      <c r="HD27" s="177" t="str">
        <f t="shared" si="71"/>
        <v/>
      </c>
      <c r="HE27" s="177" t="str">
        <f t="shared" si="79"/>
        <v/>
      </c>
      <c r="HF27" s="177" t="str">
        <f t="shared" si="79"/>
        <v/>
      </c>
      <c r="HG27" s="177" t="str">
        <f t="shared" si="79"/>
        <v/>
      </c>
      <c r="HH27" s="177" t="str">
        <f t="shared" si="79"/>
        <v/>
      </c>
      <c r="HI27" s="177" t="str">
        <f t="shared" si="79"/>
        <v/>
      </c>
      <c r="HJ27" s="177" t="str">
        <f t="shared" si="79"/>
        <v/>
      </c>
      <c r="HK27" s="177" t="str">
        <f t="shared" si="79"/>
        <v/>
      </c>
      <c r="HL27" s="177" t="str">
        <f t="shared" si="79"/>
        <v/>
      </c>
      <c r="HM27" s="177" t="str">
        <f t="shared" si="79"/>
        <v/>
      </c>
      <c r="HN27" s="177" t="str">
        <f t="shared" si="79"/>
        <v/>
      </c>
      <c r="HO27" s="177" t="str">
        <f t="shared" si="79"/>
        <v/>
      </c>
      <c r="HP27" s="177" t="str">
        <f t="shared" si="79"/>
        <v/>
      </c>
      <c r="HQ27" s="177" t="str">
        <f t="shared" si="79"/>
        <v/>
      </c>
      <c r="HR27" s="177" t="str">
        <f t="shared" si="79"/>
        <v/>
      </c>
      <c r="HS27" s="177" t="str">
        <f t="shared" si="79"/>
        <v/>
      </c>
      <c r="HT27" s="177" t="str">
        <f t="shared" si="79"/>
        <v/>
      </c>
      <c r="HU27" s="177" t="str">
        <f t="shared" si="72"/>
        <v/>
      </c>
      <c r="HV27" s="177" t="str">
        <f t="shared" si="72"/>
        <v/>
      </c>
      <c r="HW27" s="177" t="str">
        <f t="shared" si="72"/>
        <v/>
      </c>
      <c r="HX27" s="177" t="str">
        <f t="shared" si="72"/>
        <v/>
      </c>
      <c r="HY27" s="177" t="str">
        <f t="shared" si="72"/>
        <v/>
      </c>
      <c r="HZ27" s="177" t="str">
        <f t="shared" si="72"/>
        <v/>
      </c>
      <c r="IA27" s="177" t="str">
        <f t="shared" si="72"/>
        <v/>
      </c>
      <c r="IB27" s="177" t="str">
        <f t="shared" si="72"/>
        <v/>
      </c>
      <c r="IC27" s="177" t="str">
        <f t="shared" si="72"/>
        <v/>
      </c>
      <c r="ID27" s="177" t="str">
        <f t="shared" si="72"/>
        <v/>
      </c>
      <c r="IE27" s="192" t="str">
        <f t="shared" si="23"/>
        <v/>
      </c>
      <c r="IF27" s="193" t="e">
        <f t="shared" si="10"/>
        <v>#N/A</v>
      </c>
      <c r="IG27" s="193" t="e">
        <f t="shared" si="49"/>
        <v>#N/A</v>
      </c>
      <c r="IH27" s="193" t="e">
        <f t="shared" si="49"/>
        <v>#N/A</v>
      </c>
      <c r="II27" s="193" t="e">
        <f t="shared" si="49"/>
        <v>#N/A</v>
      </c>
      <c r="IJ27" s="193" t="e">
        <f t="shared" si="56"/>
        <v>#N/A</v>
      </c>
      <c r="IK27" s="193" t="e">
        <f t="shared" si="56"/>
        <v>#N/A</v>
      </c>
      <c r="IL27" s="193" t="e">
        <f t="shared" si="56"/>
        <v>#N/A</v>
      </c>
      <c r="IM27" s="193" t="e">
        <f t="shared" si="56"/>
        <v>#N/A</v>
      </c>
      <c r="IN27" s="193" t="e">
        <f t="shared" si="56"/>
        <v>#N/A</v>
      </c>
      <c r="IO27" s="193" t="e">
        <f t="shared" si="56"/>
        <v>#N/A</v>
      </c>
      <c r="IP27" s="193" t="e">
        <f t="shared" si="56"/>
        <v>#N/A</v>
      </c>
      <c r="IQ27" s="193" t="e">
        <f t="shared" si="56"/>
        <v>#N/A</v>
      </c>
      <c r="IR27" s="193" t="e">
        <f t="shared" si="56"/>
        <v>#N/A</v>
      </c>
      <c r="IS27" s="193" t="e">
        <f t="shared" si="56"/>
        <v>#N/A</v>
      </c>
      <c r="IT27" s="193" t="e">
        <f t="shared" si="56"/>
        <v>#N/A</v>
      </c>
      <c r="IU27" s="193" t="e">
        <f t="shared" si="56"/>
        <v>#N/A</v>
      </c>
      <c r="IV27" s="193" t="e">
        <f t="shared" si="56"/>
        <v>#N/A</v>
      </c>
      <c r="IW27" s="193" t="e">
        <f t="shared" si="56"/>
        <v>#N/A</v>
      </c>
      <c r="IX27" s="193" t="e">
        <f t="shared" si="56"/>
        <v>#N/A</v>
      </c>
      <c r="IY27" s="193" t="e">
        <f t="shared" si="64"/>
        <v>#N/A</v>
      </c>
      <c r="IZ27" s="193" t="e">
        <f t="shared" si="64"/>
        <v>#N/A</v>
      </c>
      <c r="JA27" s="193" t="e">
        <f t="shared" si="64"/>
        <v>#N/A</v>
      </c>
      <c r="JB27" s="193" t="e">
        <f t="shared" si="64"/>
        <v>#N/A</v>
      </c>
      <c r="JC27" s="193" t="e">
        <f t="shared" si="64"/>
        <v>#N/A</v>
      </c>
      <c r="JD27" s="193" t="e">
        <f t="shared" si="64"/>
        <v>#N/A</v>
      </c>
      <c r="JE27" s="193" t="e">
        <f t="shared" si="64"/>
        <v>#N/A</v>
      </c>
      <c r="JF27" s="193" t="e">
        <f t="shared" si="64"/>
        <v>#N/A</v>
      </c>
      <c r="JG27" s="193" t="e">
        <f t="shared" si="64"/>
        <v>#N/A</v>
      </c>
      <c r="JH27" s="193" t="e">
        <f t="shared" si="64"/>
        <v>#N/A</v>
      </c>
      <c r="JI27" s="193" t="e">
        <f t="shared" si="64"/>
        <v>#N/A</v>
      </c>
      <c r="JJ27" s="193" t="e">
        <f t="shared" si="64"/>
        <v>#N/A</v>
      </c>
      <c r="JK27" s="193" t="e">
        <f t="shared" si="64"/>
        <v>#N/A</v>
      </c>
      <c r="JL27" s="193" t="e">
        <f t="shared" si="64"/>
        <v>#N/A</v>
      </c>
      <c r="JM27" s="193" t="e">
        <f t="shared" si="64"/>
        <v>#N/A</v>
      </c>
      <c r="JN27" s="193" t="e">
        <f t="shared" si="64"/>
        <v>#N/A</v>
      </c>
      <c r="JO27" s="193" t="e">
        <f t="shared" si="64"/>
        <v>#N/A</v>
      </c>
      <c r="JP27" s="193" t="e">
        <f t="shared" si="64"/>
        <v>#N/A</v>
      </c>
      <c r="JQ27" s="193" t="e">
        <f t="shared" si="64"/>
        <v>#N/A</v>
      </c>
      <c r="JR27" s="193" t="e">
        <f t="shared" si="64"/>
        <v>#N/A</v>
      </c>
      <c r="JS27" s="193" t="e">
        <f t="shared" si="64"/>
        <v>#N/A</v>
      </c>
      <c r="JT27" s="193" t="e">
        <f t="shared" si="64"/>
        <v>#N/A</v>
      </c>
      <c r="JU27" s="193" t="e">
        <f t="shared" si="64"/>
        <v>#N/A</v>
      </c>
      <c r="JV27" s="193" t="e">
        <f t="shared" si="64"/>
        <v>#N/A</v>
      </c>
      <c r="JW27" s="193" t="e">
        <f t="shared" si="64"/>
        <v>#N/A</v>
      </c>
      <c r="JX27" s="193" t="e">
        <f t="shared" si="64"/>
        <v>#N/A</v>
      </c>
      <c r="JY27" s="193" t="e">
        <f t="shared" si="64"/>
        <v>#N/A</v>
      </c>
      <c r="JZ27" s="193" t="e">
        <f t="shared" si="64"/>
        <v>#N/A</v>
      </c>
      <c r="KA27" s="193" t="e">
        <f t="shared" si="64"/>
        <v>#N/A</v>
      </c>
      <c r="KB27" s="193" t="e">
        <f t="shared" si="64"/>
        <v>#N/A</v>
      </c>
      <c r="KC27" s="193" t="e">
        <f t="shared" si="61"/>
        <v>#N/A</v>
      </c>
      <c r="KD27" s="193" t="e">
        <f t="shared" si="61"/>
        <v>#N/A</v>
      </c>
      <c r="KE27" s="193" t="e">
        <f t="shared" si="61"/>
        <v>#N/A</v>
      </c>
      <c r="KF27" s="193" t="e">
        <f t="shared" si="61"/>
        <v>#N/A</v>
      </c>
      <c r="KG27" s="193" t="e">
        <f t="shared" si="61"/>
        <v>#N/A</v>
      </c>
      <c r="KH27" s="193" t="e">
        <f t="shared" si="61"/>
        <v>#N/A</v>
      </c>
      <c r="KI27" s="193" t="e">
        <f t="shared" si="61"/>
        <v>#N/A</v>
      </c>
      <c r="KJ27" s="193" t="e">
        <f t="shared" si="61"/>
        <v>#N/A</v>
      </c>
      <c r="KK27" s="193" t="e">
        <f t="shared" si="61"/>
        <v>#N/A</v>
      </c>
      <c r="KL27" s="193" t="e">
        <f t="shared" si="61"/>
        <v>#N/A</v>
      </c>
      <c r="KM27" s="193" t="e">
        <f t="shared" si="61"/>
        <v>#N/A</v>
      </c>
      <c r="KN27" s="193" t="e">
        <f t="shared" si="61"/>
        <v>#N/A</v>
      </c>
      <c r="KO27" s="193" t="e">
        <f t="shared" si="61"/>
        <v>#N/A</v>
      </c>
      <c r="KP27" s="193" t="e">
        <f t="shared" si="61"/>
        <v>#N/A</v>
      </c>
      <c r="KQ27" s="193" t="e">
        <f t="shared" si="61"/>
        <v>#N/A</v>
      </c>
      <c r="KR27" s="193" t="e">
        <f t="shared" si="26"/>
        <v>#N/A</v>
      </c>
      <c r="KS27" s="193" t="e">
        <f t="shared" si="50"/>
        <v>#N/A</v>
      </c>
      <c r="KT27" s="193" t="e">
        <f t="shared" si="50"/>
        <v>#N/A</v>
      </c>
      <c r="KU27" s="193" t="e">
        <f t="shared" si="50"/>
        <v>#N/A</v>
      </c>
      <c r="KV27" s="193" t="e">
        <f t="shared" si="57"/>
        <v>#N/A</v>
      </c>
      <c r="KW27" s="193" t="e">
        <f t="shared" si="57"/>
        <v>#N/A</v>
      </c>
      <c r="KX27" s="193" t="e">
        <f t="shared" si="57"/>
        <v>#N/A</v>
      </c>
      <c r="KY27" s="193" t="e">
        <f t="shared" si="57"/>
        <v>#N/A</v>
      </c>
      <c r="KZ27" s="193" t="e">
        <f t="shared" si="57"/>
        <v>#N/A</v>
      </c>
      <c r="LA27" s="193" t="e">
        <f t="shared" si="57"/>
        <v>#N/A</v>
      </c>
      <c r="LB27" s="193" t="e">
        <f t="shared" si="57"/>
        <v>#N/A</v>
      </c>
      <c r="LC27" s="193" t="e">
        <f t="shared" si="57"/>
        <v>#N/A</v>
      </c>
      <c r="LD27" s="193" t="e">
        <f t="shared" si="57"/>
        <v>#N/A</v>
      </c>
      <c r="LE27" s="193" t="e">
        <f t="shared" si="57"/>
        <v>#N/A</v>
      </c>
      <c r="LF27" s="193" t="e">
        <f t="shared" si="57"/>
        <v>#N/A</v>
      </c>
      <c r="LG27" s="193" t="e">
        <f t="shared" si="57"/>
        <v>#N/A</v>
      </c>
      <c r="LH27" s="193" t="e">
        <f t="shared" si="57"/>
        <v>#N/A</v>
      </c>
      <c r="LI27" s="193" t="e">
        <f t="shared" si="57"/>
        <v>#N/A</v>
      </c>
      <c r="LJ27" s="193" t="e">
        <f t="shared" si="57"/>
        <v>#N/A</v>
      </c>
      <c r="LK27" s="193" t="e">
        <f t="shared" si="65"/>
        <v>#N/A</v>
      </c>
      <c r="LL27" s="193" t="e">
        <f t="shared" si="65"/>
        <v>#N/A</v>
      </c>
      <c r="LM27" s="193" t="e">
        <f t="shared" si="65"/>
        <v>#N/A</v>
      </c>
      <c r="LN27" s="193" t="e">
        <f t="shared" si="65"/>
        <v>#N/A</v>
      </c>
      <c r="LO27" s="193" t="e">
        <f t="shared" si="65"/>
        <v>#N/A</v>
      </c>
      <c r="LP27" s="193" t="e">
        <f t="shared" si="65"/>
        <v>#N/A</v>
      </c>
      <c r="LQ27" s="193" t="e">
        <f t="shared" si="65"/>
        <v>#N/A</v>
      </c>
      <c r="LR27" s="193" t="e">
        <f t="shared" si="65"/>
        <v>#N/A</v>
      </c>
      <c r="LS27" s="193" t="e">
        <f t="shared" si="65"/>
        <v>#N/A</v>
      </c>
      <c r="LT27" s="193" t="e">
        <f t="shared" si="65"/>
        <v>#N/A</v>
      </c>
      <c r="LU27" s="193" t="e">
        <f t="shared" si="65"/>
        <v>#N/A</v>
      </c>
      <c r="LV27" s="193" t="e">
        <f t="shared" si="65"/>
        <v>#N/A</v>
      </c>
      <c r="LW27" s="193" t="e">
        <f t="shared" si="65"/>
        <v>#N/A</v>
      </c>
      <c r="LX27" s="193" t="e">
        <f t="shared" si="65"/>
        <v>#N/A</v>
      </c>
      <c r="LY27" s="193" t="e">
        <f t="shared" si="65"/>
        <v>#N/A</v>
      </c>
      <c r="LZ27" s="193" t="e">
        <f t="shared" si="65"/>
        <v>#N/A</v>
      </c>
      <c r="MA27" s="193" t="e">
        <f t="shared" si="65"/>
        <v>#N/A</v>
      </c>
      <c r="MB27" s="193" t="e">
        <f t="shared" si="65"/>
        <v>#N/A</v>
      </c>
      <c r="MC27" s="193" t="e">
        <f t="shared" si="65"/>
        <v>#N/A</v>
      </c>
      <c r="MD27" s="193" t="e">
        <f t="shared" si="65"/>
        <v>#N/A</v>
      </c>
      <c r="ME27" s="193" t="e">
        <f t="shared" si="65"/>
        <v>#N/A</v>
      </c>
      <c r="MF27" s="193" t="e">
        <f t="shared" si="65"/>
        <v>#N/A</v>
      </c>
      <c r="MG27" s="193" t="e">
        <f t="shared" si="65"/>
        <v>#N/A</v>
      </c>
      <c r="MH27" s="193" t="e">
        <f t="shared" si="65"/>
        <v>#N/A</v>
      </c>
      <c r="MI27" s="193" t="e">
        <f t="shared" si="65"/>
        <v>#N/A</v>
      </c>
      <c r="MJ27" s="193" t="e">
        <f t="shared" si="65"/>
        <v>#N/A</v>
      </c>
      <c r="MK27" s="193" t="e">
        <f t="shared" si="65"/>
        <v>#N/A</v>
      </c>
      <c r="ML27" s="193" t="e">
        <f t="shared" si="65"/>
        <v>#N/A</v>
      </c>
      <c r="MM27" s="193" t="e">
        <f t="shared" si="65"/>
        <v>#N/A</v>
      </c>
      <c r="MN27" s="193" t="e">
        <f t="shared" si="65"/>
        <v>#N/A</v>
      </c>
      <c r="MO27" s="193" t="e">
        <f t="shared" si="62"/>
        <v>#N/A</v>
      </c>
      <c r="MP27" s="193" t="e">
        <f t="shared" si="62"/>
        <v>#N/A</v>
      </c>
      <c r="MQ27" s="193" t="e">
        <f t="shared" si="62"/>
        <v>#N/A</v>
      </c>
      <c r="MR27" s="193" t="e">
        <f t="shared" si="62"/>
        <v>#N/A</v>
      </c>
      <c r="MS27" s="193" t="e">
        <f t="shared" si="62"/>
        <v>#N/A</v>
      </c>
      <c r="MT27" s="193" t="e">
        <f t="shared" si="62"/>
        <v>#N/A</v>
      </c>
      <c r="MU27" s="193" t="e">
        <f t="shared" si="62"/>
        <v>#N/A</v>
      </c>
      <c r="MV27" s="193" t="e">
        <f t="shared" si="62"/>
        <v>#N/A</v>
      </c>
      <c r="MW27" s="193" t="e">
        <f t="shared" si="62"/>
        <v>#N/A</v>
      </c>
      <c r="MX27" s="193" t="e">
        <f t="shared" si="62"/>
        <v>#N/A</v>
      </c>
      <c r="MY27" s="193" t="e">
        <f t="shared" si="62"/>
        <v>#N/A</v>
      </c>
      <c r="MZ27" s="193" t="e">
        <f t="shared" si="62"/>
        <v>#N/A</v>
      </c>
      <c r="NA27" s="193" t="e">
        <f t="shared" si="62"/>
        <v>#N/A</v>
      </c>
      <c r="NB27" s="193" t="e">
        <f t="shared" si="62"/>
        <v>#N/A</v>
      </c>
      <c r="NC27" s="193" t="e">
        <f t="shared" si="62"/>
        <v>#N/A</v>
      </c>
      <c r="ND27" s="193" t="e">
        <f t="shared" si="27"/>
        <v>#N/A</v>
      </c>
      <c r="NE27" s="193" t="e">
        <f t="shared" si="51"/>
        <v>#N/A</v>
      </c>
      <c r="NF27" s="193" t="e">
        <f t="shared" si="51"/>
        <v>#N/A</v>
      </c>
      <c r="NG27" s="193" t="e">
        <f t="shared" si="51"/>
        <v>#N/A</v>
      </c>
      <c r="NH27" s="193" t="e">
        <f t="shared" si="58"/>
        <v>#N/A</v>
      </c>
      <c r="NI27" s="193" t="e">
        <f t="shared" si="58"/>
        <v>#N/A</v>
      </c>
      <c r="NJ27" s="193" t="e">
        <f t="shared" si="58"/>
        <v>#N/A</v>
      </c>
      <c r="NK27" s="193" t="e">
        <f t="shared" si="58"/>
        <v>#N/A</v>
      </c>
      <c r="NL27" s="193" t="e">
        <f t="shared" si="58"/>
        <v>#N/A</v>
      </c>
      <c r="NM27" s="193" t="e">
        <f t="shared" si="58"/>
        <v>#N/A</v>
      </c>
      <c r="NN27" s="193" t="e">
        <f t="shared" si="58"/>
        <v>#N/A</v>
      </c>
      <c r="NO27" s="193" t="e">
        <f t="shared" si="58"/>
        <v>#N/A</v>
      </c>
      <c r="NP27" s="193" t="e">
        <f t="shared" si="58"/>
        <v>#N/A</v>
      </c>
      <c r="NQ27" s="193" t="e">
        <f t="shared" si="58"/>
        <v>#N/A</v>
      </c>
      <c r="NR27" s="193" t="e">
        <f t="shared" si="58"/>
        <v>#N/A</v>
      </c>
      <c r="NS27" s="193" t="e">
        <f t="shared" si="58"/>
        <v>#N/A</v>
      </c>
      <c r="NT27" s="193" t="e">
        <f t="shared" si="58"/>
        <v>#N/A</v>
      </c>
      <c r="NU27" s="193" t="e">
        <f t="shared" si="58"/>
        <v>#N/A</v>
      </c>
      <c r="NV27" s="193" t="e">
        <f t="shared" si="58"/>
        <v>#N/A</v>
      </c>
      <c r="NW27" s="193" t="e">
        <f t="shared" si="66"/>
        <v>#N/A</v>
      </c>
      <c r="NX27" s="193" t="e">
        <f t="shared" si="66"/>
        <v>#N/A</v>
      </c>
      <c r="NY27" s="193" t="e">
        <f t="shared" si="66"/>
        <v>#N/A</v>
      </c>
      <c r="NZ27" s="193" t="e">
        <f t="shared" si="66"/>
        <v>#N/A</v>
      </c>
      <c r="OA27" s="193" t="e">
        <f t="shared" si="66"/>
        <v>#N/A</v>
      </c>
      <c r="OB27" s="193" t="e">
        <f t="shared" si="66"/>
        <v>#N/A</v>
      </c>
      <c r="OC27" s="193" t="e">
        <f t="shared" si="66"/>
        <v>#N/A</v>
      </c>
      <c r="OD27" s="193" t="e">
        <f t="shared" si="66"/>
        <v>#N/A</v>
      </c>
      <c r="OE27" s="193" t="e">
        <f t="shared" si="66"/>
        <v>#N/A</v>
      </c>
      <c r="OF27" s="193" t="e">
        <f t="shared" si="66"/>
        <v>#N/A</v>
      </c>
      <c r="OG27" s="193" t="e">
        <f t="shared" si="66"/>
        <v>#N/A</v>
      </c>
      <c r="OH27" s="193" t="e">
        <f t="shared" si="66"/>
        <v>#N/A</v>
      </c>
      <c r="OI27" s="193" t="e">
        <f t="shared" si="66"/>
        <v>#N/A</v>
      </c>
      <c r="OJ27" s="193" t="e">
        <f t="shared" si="66"/>
        <v>#N/A</v>
      </c>
      <c r="OK27" s="193" t="e">
        <f t="shared" si="66"/>
        <v>#N/A</v>
      </c>
      <c r="OL27" s="193" t="e">
        <f t="shared" si="66"/>
        <v>#N/A</v>
      </c>
      <c r="OM27" s="193" t="e">
        <f t="shared" si="66"/>
        <v>#N/A</v>
      </c>
      <c r="ON27" s="193" t="e">
        <f t="shared" si="66"/>
        <v>#N/A</v>
      </c>
      <c r="OO27" s="193" t="e">
        <f t="shared" si="66"/>
        <v>#N/A</v>
      </c>
      <c r="OP27" s="193" t="e">
        <f t="shared" si="66"/>
        <v>#N/A</v>
      </c>
      <c r="OQ27" s="193" t="e">
        <f t="shared" si="66"/>
        <v>#N/A</v>
      </c>
      <c r="OR27" s="193" t="e">
        <f t="shared" si="66"/>
        <v>#N/A</v>
      </c>
      <c r="OS27" s="193" t="e">
        <f t="shared" si="66"/>
        <v>#N/A</v>
      </c>
      <c r="OT27" s="193" t="e">
        <f t="shared" si="66"/>
        <v>#N/A</v>
      </c>
      <c r="OU27" s="193" t="e">
        <f t="shared" si="66"/>
        <v>#N/A</v>
      </c>
      <c r="OV27" s="193" t="e">
        <f t="shared" si="66"/>
        <v>#N/A</v>
      </c>
      <c r="OW27" s="193" t="e">
        <f t="shared" si="66"/>
        <v>#N/A</v>
      </c>
      <c r="OX27" s="193" t="e">
        <f t="shared" si="66"/>
        <v>#N/A</v>
      </c>
      <c r="OY27" s="193" t="e">
        <f t="shared" si="66"/>
        <v>#N/A</v>
      </c>
      <c r="OZ27" s="193" t="e">
        <f t="shared" si="66"/>
        <v>#N/A</v>
      </c>
      <c r="PA27" s="193" t="e">
        <f t="shared" si="63"/>
        <v>#N/A</v>
      </c>
      <c r="PB27" s="193" t="e">
        <f t="shared" si="63"/>
        <v>#N/A</v>
      </c>
      <c r="PC27" s="193" t="e">
        <f t="shared" si="63"/>
        <v>#N/A</v>
      </c>
      <c r="PD27" s="193" t="e">
        <f t="shared" si="63"/>
        <v>#N/A</v>
      </c>
      <c r="PE27" s="193" t="e">
        <f t="shared" si="63"/>
        <v>#N/A</v>
      </c>
      <c r="PF27" s="193" t="e">
        <f t="shared" si="63"/>
        <v>#N/A</v>
      </c>
      <c r="PG27" s="193" t="e">
        <f t="shared" si="63"/>
        <v>#N/A</v>
      </c>
      <c r="PH27" s="193" t="e">
        <f t="shared" si="63"/>
        <v>#N/A</v>
      </c>
      <c r="PI27" s="193" t="e">
        <f t="shared" si="63"/>
        <v>#N/A</v>
      </c>
      <c r="PJ27" s="193" t="e">
        <f t="shared" si="63"/>
        <v>#N/A</v>
      </c>
      <c r="PK27" s="193" t="e">
        <f t="shared" si="63"/>
        <v>#N/A</v>
      </c>
      <c r="PL27" s="193" t="e">
        <f t="shared" si="63"/>
        <v>#N/A</v>
      </c>
      <c r="PM27" s="193" t="e">
        <f t="shared" si="63"/>
        <v>#N/A</v>
      </c>
      <c r="PN27" s="193" t="e">
        <f t="shared" si="63"/>
        <v>#N/A</v>
      </c>
      <c r="PO27" s="193" t="e">
        <f t="shared" si="63"/>
        <v>#N/A</v>
      </c>
      <c r="PP27" s="193" t="e">
        <f t="shared" si="28"/>
        <v>#N/A</v>
      </c>
      <c r="PQ27" s="193" t="e">
        <f t="shared" si="59"/>
        <v>#N/A</v>
      </c>
      <c r="PR27" s="193" t="e">
        <f t="shared" si="59"/>
        <v>#N/A</v>
      </c>
      <c r="PS27" s="193" t="e">
        <f t="shared" si="59"/>
        <v>#N/A</v>
      </c>
      <c r="PT27" s="193" t="e">
        <f t="shared" si="59"/>
        <v>#N/A</v>
      </c>
      <c r="PU27" s="193" t="e">
        <f t="shared" si="59"/>
        <v>#N/A</v>
      </c>
      <c r="PV27" s="193" t="e">
        <f t="shared" si="59"/>
        <v>#N/A</v>
      </c>
      <c r="PW27" s="193" t="e">
        <f t="shared" si="59"/>
        <v>#N/A</v>
      </c>
      <c r="PX27" s="193" t="e">
        <f t="shared" si="59"/>
        <v>#N/A</v>
      </c>
    </row>
    <row r="28" spans="1:440" hidden="1" x14ac:dyDescent="0.45">
      <c r="A28" s="20">
        <v>25</v>
      </c>
      <c r="B28" s="134"/>
      <c r="C28" s="279"/>
      <c r="D28" s="280" t="str">
        <f t="shared" si="15"/>
        <v/>
      </c>
      <c r="E28" s="281"/>
      <c r="F28" s="280" t="str">
        <f t="shared" si="16"/>
        <v/>
      </c>
      <c r="G28" s="279"/>
      <c r="H28" s="135"/>
      <c r="I28" s="110" t="str">
        <f t="shared" si="17"/>
        <v/>
      </c>
      <c r="J28" s="21" t="str">
        <f t="shared" si="18"/>
        <v/>
      </c>
      <c r="K28" s="22" t="str">
        <f t="shared" si="19"/>
        <v/>
      </c>
      <c r="L28" s="23" t="str">
        <f>IF(J28="","",IF(OR($J28&lt;Skew!$B$3,$J28=Skew!$B$3),IF($J28&gt;Skew!$C$3,Skew!$A$3,IF($J28&gt;Skew!$C$4,Skew!$A$4,IF($J28&gt;Skew!$C$5,Skew!$A$5,IF($J28&gt;Skew!$C$6,Skew!$A$6,IF($J28&gt;Skew!$C$7,Skew!$A$7,IF($J28&gt;Skew!$C$8,Skew!$A$8,IF($J28&gt;Skew!$C$9,Skew!$A$9,IF($J28&gt;Skew!$C$10,Skew!$A$10,IF($J28&gt;Skew!$C$11,Skew!$A$11,IF($J28&gt;Skew!$C$12,Skew!$A$12,IF($J28&gt;Skew!$C$13,Skew!$A$13,IF($J28&gt;Skew!$C$14,Skew!$A$14,IF($J28&gt;Skew!$C$15,Skew!$A$15,IF($J28&gt;Skew!$C$16,Skew!$A$16,Skew!$A$17)
)))))))))))))))</f>
        <v/>
      </c>
      <c r="M28" s="22" t="str">
        <f>IF(J28="","",MATCH(L28,Skew!$A$3:$A$17,0))</f>
        <v/>
      </c>
      <c r="N28" s="22" t="str">
        <f t="shared" si="0"/>
        <v/>
      </c>
      <c r="O28" s="24"/>
      <c r="P28" s="22" t="str">
        <f>IF(OR(J28="",O28=""),"",MATCH(O28,Confidence!$A$3:$A$12,0))</f>
        <v/>
      </c>
      <c r="Q28" s="25" t="str">
        <f t="shared" si="1"/>
        <v/>
      </c>
      <c r="R28" s="25" t="str">
        <f t="shared" si="2"/>
        <v/>
      </c>
      <c r="S28" s="22"/>
      <c r="T28" s="102" t="str">
        <f t="shared" si="3"/>
        <v/>
      </c>
      <c r="U28" s="102" t="str">
        <f t="shared" si="4"/>
        <v/>
      </c>
      <c r="V28" s="37" t="str">
        <f t="shared" si="5"/>
        <v/>
      </c>
      <c r="W28" s="115"/>
      <c r="X28" s="204" t="str">
        <f>IF(AND(D28&gt;0,E28&gt;0,F28&gt;0,Q28&gt;0,R28&gt;0,W28&gt;0,NOT(O28="")),ABS(VLOOKUP($W$1,VLookups!$A$30:$B$31,2,FALSE)-_xlfn.BETA.DIST(W28,IF(K28="L",R28,Q28),IF(K28="L",Q28,R28),TRUE,D28,F28)),"")</f>
        <v/>
      </c>
      <c r="Y28" s="112" t="str">
        <f>IF(OR($Q28="",$R28=""),"",_xlfn.BETA.INV(ABS(VLOOKUP($W$1,VLookups!$A$30:$B$31,2,FALSE)-Y$3),IF($K28="L",$R28,$Q28),IF($K28="L",$Q28,$R28),$D28,$F28))</f>
        <v/>
      </c>
      <c r="Z28" s="113" t="str">
        <f>IF(OR($Q28="",$R28=""),"",_xlfn.BETA.INV(ABS(VLOOKUP($W$1,VLookups!$A$30:$B$31,2,FALSE)-Z$3),IF($K28="L",$R28,$Q28),IF($K28="L",$Q28,$R28),$D28,$F28))</f>
        <v/>
      </c>
      <c r="AA28" s="112" t="str">
        <f>IF(OR($Q28="",$R28=""),"",_xlfn.BETA.INV(ABS(VLOOKUP($W$1,VLookups!$A$30:$B$31,2,FALSE)-AA$3),IF($K28="L",$R28,$Q28),IF($K28="L",$Q28,$R28),$D28,$F28))</f>
        <v/>
      </c>
      <c r="AB28" s="113" t="str">
        <f>IF(OR($Q28="",$R28=""),"",_xlfn.BETA.INV(ABS(VLOOKUP($W$1,VLookups!$A$30:$B$31,2,FALSE)-AB$3),IF($K28="L",$R28,$Q28),IF($K28="L",$Q28,$R28),$D28,$F28))</f>
        <v/>
      </c>
      <c r="AC28" s="112" t="str">
        <f>IF(OR($Q28="",$R28=""),"",_xlfn.BETA.INV(ABS(VLOOKUP($W$1,VLookups!$A$30:$B$31,2,FALSE)-AC$3),IF($K28="L",$R28,$Q28),IF($K28="L",$Q28,$R28),$D28,$F28))</f>
        <v/>
      </c>
      <c r="AD28" s="113" t="str">
        <f>IF(OR($Q28="",$R28=""),"",_xlfn.BETA.INV(ABS(VLOOKUP($W$1,VLookups!$A$30:$B$31,2,FALSE)-AD$3),IF($K28="L",$R28,$Q28),IF($K28="L",$Q28,$R28),$D28,$F28))</f>
        <v/>
      </c>
      <c r="AE28" s="112" t="str">
        <f>IF(OR($Q28="",$R28=""),"",_xlfn.BETA.INV(ABS(VLOOKUP($W$1,VLookups!$A$30:$B$31,2,FALSE)-AE$3),IF($K28="L",$R28,$Q28),IF($K28="L",$Q28,$R28),$D28,$F28))</f>
        <v/>
      </c>
      <c r="AF28" s="113" t="str">
        <f>IF(OR($Q28="",$R28=""),"",_xlfn.BETA.INV(ABS(VLOOKUP($W$1,VLookups!$A$30:$B$31,2,FALSE)-AF$3),IF($K28="L",$R28,$Q28),IF($K28="L",$Q28,$R28),$D28,$F28))</f>
        <v/>
      </c>
      <c r="AG28" s="112" t="str">
        <f>IF(OR($Q28="",$R28=""),"",_xlfn.BETA.INV(ABS(VLOOKUP($W$1,VLookups!$A$30:$B$31,2,FALSE)-AG$3),IF($K28="L",$R28,$Q28),IF($K28="L",$Q28,$R28),$D28,$F28))</f>
        <v/>
      </c>
      <c r="AH28" s="113" t="str">
        <f>IF(OR($Q28="",$R28=""),"",_xlfn.BETA.INV(ABS(VLOOKUP($W$1,VLookups!$A$30:$B$31,2,FALSE)-AH$3),IF($K28="L",$R28,$Q28),IF($K28="L",$Q28,$R28),$D28,$F28))</f>
        <v/>
      </c>
      <c r="AI28" s="112" t="str">
        <f>IF(OR($Q28="",$R28=""),"",_xlfn.BETA.INV(ABS(VLOOKUP($W$1,VLookups!$A$30:$B$31,2,FALSE)-AI$3),IF($K28="L",$R28,$Q28),IF($K28="L",$Q28,$R28),$D28,$F28))</f>
        <v/>
      </c>
      <c r="AJ28" s="113" t="str">
        <f>IF(OR($Q28="",$R28=""),"",_xlfn.BETA.INV(ABS(VLOOKUP($W$1,VLookups!$A$30:$B$31,2,FALSE)-AJ$3),IF($K28="L",$R28,$Q28),IF($K28="L",$Q28,$R28),$D28,$F28))</f>
        <v/>
      </c>
      <c r="AK28" s="15"/>
      <c r="AL28" s="194" t="str">
        <f t="shared" si="20"/>
        <v/>
      </c>
      <c r="AM28" s="192" t="str">
        <f t="shared" si="21"/>
        <v/>
      </c>
      <c r="AN28" s="177" t="str">
        <f t="shared" si="80"/>
        <v/>
      </c>
      <c r="AO28" s="177" t="str">
        <f t="shared" si="73"/>
        <v/>
      </c>
      <c r="AP28" s="177" t="str">
        <f t="shared" si="73"/>
        <v/>
      </c>
      <c r="AQ28" s="177" t="str">
        <f t="shared" si="73"/>
        <v/>
      </c>
      <c r="AR28" s="177" t="str">
        <f t="shared" si="73"/>
        <v/>
      </c>
      <c r="AS28" s="177" t="str">
        <f t="shared" si="73"/>
        <v/>
      </c>
      <c r="AT28" s="177" t="str">
        <f t="shared" si="73"/>
        <v/>
      </c>
      <c r="AU28" s="177" t="str">
        <f t="shared" si="73"/>
        <v/>
      </c>
      <c r="AV28" s="177" t="str">
        <f t="shared" si="73"/>
        <v/>
      </c>
      <c r="AW28" s="177" t="str">
        <f t="shared" si="73"/>
        <v/>
      </c>
      <c r="AX28" s="177" t="str">
        <f t="shared" si="73"/>
        <v/>
      </c>
      <c r="AY28" s="177" t="str">
        <f t="shared" si="73"/>
        <v/>
      </c>
      <c r="AZ28" s="177" t="str">
        <f t="shared" si="73"/>
        <v/>
      </c>
      <c r="BA28" s="177" t="str">
        <f t="shared" si="73"/>
        <v/>
      </c>
      <c r="BB28" s="177" t="str">
        <f t="shared" si="73"/>
        <v/>
      </c>
      <c r="BC28" s="177" t="str">
        <f t="shared" si="73"/>
        <v/>
      </c>
      <c r="BD28" s="177" t="str">
        <f t="shared" si="73"/>
        <v/>
      </c>
      <c r="BE28" s="177" t="str">
        <f t="shared" si="67"/>
        <v/>
      </c>
      <c r="BF28" s="177" t="str">
        <f t="shared" si="67"/>
        <v/>
      </c>
      <c r="BG28" s="177" t="str">
        <f t="shared" si="67"/>
        <v/>
      </c>
      <c r="BH28" s="177" t="str">
        <f t="shared" si="67"/>
        <v/>
      </c>
      <c r="BI28" s="177" t="str">
        <f t="shared" si="67"/>
        <v/>
      </c>
      <c r="BJ28" s="177" t="str">
        <f t="shared" si="67"/>
        <v/>
      </c>
      <c r="BK28" s="177" t="str">
        <f t="shared" si="67"/>
        <v/>
      </c>
      <c r="BL28" s="177" t="str">
        <f t="shared" si="67"/>
        <v/>
      </c>
      <c r="BM28" s="177" t="str">
        <f t="shared" si="67"/>
        <v/>
      </c>
      <c r="BN28" s="177" t="str">
        <f t="shared" si="67"/>
        <v/>
      </c>
      <c r="BO28" s="177" t="str">
        <f t="shared" si="67"/>
        <v/>
      </c>
      <c r="BP28" s="177" t="str">
        <f t="shared" si="67"/>
        <v/>
      </c>
      <c r="BQ28" s="177" t="str">
        <f t="shared" si="67"/>
        <v/>
      </c>
      <c r="BR28" s="177" t="str">
        <f t="shared" si="67"/>
        <v/>
      </c>
      <c r="BS28" s="177" t="str">
        <f t="shared" si="67"/>
        <v/>
      </c>
      <c r="BT28" s="177" t="str">
        <f t="shared" si="74"/>
        <v/>
      </c>
      <c r="BU28" s="177" t="str">
        <f t="shared" si="74"/>
        <v/>
      </c>
      <c r="BV28" s="177" t="str">
        <f t="shared" si="74"/>
        <v/>
      </c>
      <c r="BW28" s="177" t="str">
        <f t="shared" si="74"/>
        <v/>
      </c>
      <c r="BX28" s="177" t="str">
        <f t="shared" si="74"/>
        <v/>
      </c>
      <c r="BY28" s="177" t="str">
        <f t="shared" si="74"/>
        <v/>
      </c>
      <c r="BZ28" s="177" t="str">
        <f t="shared" si="74"/>
        <v/>
      </c>
      <c r="CA28" s="177" t="str">
        <f t="shared" si="74"/>
        <v/>
      </c>
      <c r="CB28" s="177" t="str">
        <f t="shared" si="74"/>
        <v/>
      </c>
      <c r="CC28" s="177" t="str">
        <f t="shared" si="74"/>
        <v/>
      </c>
      <c r="CD28" s="177" t="str">
        <f t="shared" si="74"/>
        <v/>
      </c>
      <c r="CE28" s="177" t="str">
        <f t="shared" si="74"/>
        <v/>
      </c>
      <c r="CF28" s="177" t="str">
        <f t="shared" si="74"/>
        <v/>
      </c>
      <c r="CG28" s="177" t="str">
        <f t="shared" si="74"/>
        <v/>
      </c>
      <c r="CH28" s="177" t="str">
        <f t="shared" si="74"/>
        <v/>
      </c>
      <c r="CI28" s="177" t="str">
        <f t="shared" si="74"/>
        <v/>
      </c>
      <c r="CJ28" s="177" t="str">
        <f t="shared" si="68"/>
        <v/>
      </c>
      <c r="CK28" s="177" t="str">
        <f t="shared" si="68"/>
        <v/>
      </c>
      <c r="CL28" s="177" t="str">
        <f t="shared" si="68"/>
        <v/>
      </c>
      <c r="CM28" s="177" t="str">
        <f t="shared" si="68"/>
        <v/>
      </c>
      <c r="CN28" s="177" t="str">
        <f t="shared" si="68"/>
        <v/>
      </c>
      <c r="CO28" s="177" t="str">
        <f t="shared" si="68"/>
        <v/>
      </c>
      <c r="CP28" s="177" t="str">
        <f t="shared" si="68"/>
        <v/>
      </c>
      <c r="CQ28" s="177" t="str">
        <f t="shared" si="68"/>
        <v/>
      </c>
      <c r="CR28" s="177" t="str">
        <f t="shared" si="68"/>
        <v/>
      </c>
      <c r="CS28" s="177" t="str">
        <f t="shared" si="68"/>
        <v/>
      </c>
      <c r="CT28" s="177" t="str">
        <f t="shared" si="68"/>
        <v/>
      </c>
      <c r="CU28" s="177" t="str">
        <f t="shared" si="68"/>
        <v/>
      </c>
      <c r="CV28" s="177" t="str">
        <f t="shared" si="68"/>
        <v/>
      </c>
      <c r="CW28" s="177" t="str">
        <f t="shared" si="68"/>
        <v/>
      </c>
      <c r="CX28" s="177" t="str">
        <f t="shared" si="68"/>
        <v/>
      </c>
      <c r="CY28" s="177" t="str">
        <f t="shared" si="68"/>
        <v/>
      </c>
      <c r="CZ28" s="177" t="str">
        <f t="shared" si="75"/>
        <v/>
      </c>
      <c r="DA28" s="177" t="str">
        <f t="shared" si="75"/>
        <v/>
      </c>
      <c r="DB28" s="177" t="str">
        <f t="shared" si="75"/>
        <v/>
      </c>
      <c r="DC28" s="177" t="str">
        <f t="shared" si="75"/>
        <v/>
      </c>
      <c r="DD28" s="177" t="str">
        <f t="shared" si="75"/>
        <v/>
      </c>
      <c r="DE28" s="177" t="str">
        <f t="shared" si="75"/>
        <v/>
      </c>
      <c r="DF28" s="177" t="str">
        <f t="shared" si="75"/>
        <v/>
      </c>
      <c r="DG28" s="177" t="str">
        <f t="shared" si="75"/>
        <v/>
      </c>
      <c r="DH28" s="177" t="str">
        <f t="shared" si="75"/>
        <v/>
      </c>
      <c r="DI28" s="177" t="str">
        <f t="shared" si="75"/>
        <v/>
      </c>
      <c r="DJ28" s="177" t="str">
        <f t="shared" si="75"/>
        <v/>
      </c>
      <c r="DK28" s="177" t="str">
        <f t="shared" si="75"/>
        <v/>
      </c>
      <c r="DL28" s="177" t="str">
        <f t="shared" si="75"/>
        <v/>
      </c>
      <c r="DM28" s="177" t="str">
        <f t="shared" si="75"/>
        <v/>
      </c>
      <c r="DN28" s="177" t="str">
        <f t="shared" si="75"/>
        <v/>
      </c>
      <c r="DO28" s="177" t="str">
        <f t="shared" si="75"/>
        <v/>
      </c>
      <c r="DP28" s="177" t="str">
        <f t="shared" si="69"/>
        <v/>
      </c>
      <c r="DQ28" s="177" t="str">
        <f t="shared" si="81"/>
        <v/>
      </c>
      <c r="DR28" s="177" t="str">
        <f t="shared" si="81"/>
        <v/>
      </c>
      <c r="DS28" s="177" t="str">
        <f t="shared" si="81"/>
        <v/>
      </c>
      <c r="DT28" s="177" t="str">
        <f t="shared" si="81"/>
        <v/>
      </c>
      <c r="DU28" s="177" t="str">
        <f t="shared" si="81"/>
        <v/>
      </c>
      <c r="DV28" s="177" t="str">
        <f t="shared" si="81"/>
        <v/>
      </c>
      <c r="DW28" s="177" t="str">
        <f t="shared" si="81"/>
        <v/>
      </c>
      <c r="DX28" s="177" t="str">
        <f t="shared" si="81"/>
        <v/>
      </c>
      <c r="DY28" s="177" t="str">
        <f t="shared" si="81"/>
        <v/>
      </c>
      <c r="DZ28" s="177" t="str">
        <f t="shared" si="81"/>
        <v/>
      </c>
      <c r="EA28" s="177" t="str">
        <f t="shared" si="81"/>
        <v/>
      </c>
      <c r="EB28" s="177" t="str">
        <f t="shared" si="81"/>
        <v/>
      </c>
      <c r="EC28" s="177" t="str">
        <f t="shared" si="81"/>
        <v/>
      </c>
      <c r="ED28" s="177" t="str">
        <f t="shared" si="81"/>
        <v/>
      </c>
      <c r="EE28" s="177" t="str">
        <f t="shared" si="81"/>
        <v/>
      </c>
      <c r="EF28" s="177" t="str">
        <f t="shared" si="81"/>
        <v/>
      </c>
      <c r="EG28" s="177" t="str">
        <f t="shared" si="76"/>
        <v/>
      </c>
      <c r="EH28" s="177" t="str">
        <f t="shared" si="76"/>
        <v/>
      </c>
      <c r="EI28" s="177" t="str">
        <f t="shared" si="76"/>
        <v/>
      </c>
      <c r="EJ28" s="177" t="str">
        <f t="shared" si="76"/>
        <v/>
      </c>
      <c r="EK28" s="177" t="str">
        <f t="shared" si="76"/>
        <v/>
      </c>
      <c r="EL28" s="177" t="str">
        <f t="shared" si="76"/>
        <v/>
      </c>
      <c r="EM28" s="177" t="str">
        <f t="shared" si="76"/>
        <v/>
      </c>
      <c r="EN28" s="177" t="str">
        <f t="shared" si="76"/>
        <v/>
      </c>
      <c r="EO28" s="177" t="str">
        <f t="shared" si="76"/>
        <v/>
      </c>
      <c r="EP28" s="177" t="str">
        <f t="shared" si="76"/>
        <v/>
      </c>
      <c r="EQ28" s="177" t="str">
        <f t="shared" si="76"/>
        <v/>
      </c>
      <c r="ER28" s="177" t="str">
        <f t="shared" si="76"/>
        <v/>
      </c>
      <c r="ES28" s="177" t="str">
        <f t="shared" si="76"/>
        <v/>
      </c>
      <c r="ET28" s="177" t="str">
        <f t="shared" si="76"/>
        <v/>
      </c>
      <c r="EU28" s="177" t="str">
        <f t="shared" si="76"/>
        <v/>
      </c>
      <c r="EV28" s="177" t="str">
        <f t="shared" si="77"/>
        <v/>
      </c>
      <c r="EW28" s="177" t="str">
        <f t="shared" si="77"/>
        <v/>
      </c>
      <c r="EX28" s="177" t="str">
        <f t="shared" si="77"/>
        <v/>
      </c>
      <c r="EY28" s="177" t="str">
        <f t="shared" si="77"/>
        <v/>
      </c>
      <c r="EZ28" s="177" t="str">
        <f t="shared" si="77"/>
        <v/>
      </c>
      <c r="FA28" s="177" t="str">
        <f t="shared" si="77"/>
        <v/>
      </c>
      <c r="FB28" s="177" t="str">
        <f t="shared" si="77"/>
        <v/>
      </c>
      <c r="FC28" s="177" t="str">
        <f t="shared" si="77"/>
        <v/>
      </c>
      <c r="FD28" s="177" t="str">
        <f t="shared" si="77"/>
        <v/>
      </c>
      <c r="FE28" s="177" t="str">
        <f t="shared" si="77"/>
        <v/>
      </c>
      <c r="FF28" s="177" t="str">
        <f t="shared" si="77"/>
        <v/>
      </c>
      <c r="FG28" s="177" t="str">
        <f t="shared" si="77"/>
        <v/>
      </c>
      <c r="FH28" s="177" t="str">
        <f t="shared" si="77"/>
        <v/>
      </c>
      <c r="FI28" s="177" t="str">
        <f t="shared" si="77"/>
        <v/>
      </c>
      <c r="FJ28" s="177" t="str">
        <f t="shared" si="77"/>
        <v/>
      </c>
      <c r="FK28" s="177" t="str">
        <f t="shared" si="77"/>
        <v/>
      </c>
      <c r="FL28" s="177" t="str">
        <f t="shared" si="70"/>
        <v/>
      </c>
      <c r="FM28" s="177" t="str">
        <f t="shared" si="70"/>
        <v/>
      </c>
      <c r="FN28" s="177" t="str">
        <f t="shared" si="70"/>
        <v/>
      </c>
      <c r="FO28" s="177" t="str">
        <f t="shared" si="70"/>
        <v/>
      </c>
      <c r="FP28" s="177" t="str">
        <f t="shared" si="70"/>
        <v/>
      </c>
      <c r="FQ28" s="177" t="str">
        <f t="shared" si="70"/>
        <v/>
      </c>
      <c r="FR28" s="177" t="str">
        <f t="shared" si="70"/>
        <v/>
      </c>
      <c r="FS28" s="177" t="str">
        <f t="shared" si="70"/>
        <v/>
      </c>
      <c r="FT28" s="177" t="str">
        <f t="shared" si="70"/>
        <v/>
      </c>
      <c r="FU28" s="177" t="str">
        <f t="shared" si="70"/>
        <v/>
      </c>
      <c r="FV28" s="177" t="str">
        <f t="shared" si="70"/>
        <v/>
      </c>
      <c r="FW28" s="177" t="str">
        <f t="shared" si="70"/>
        <v/>
      </c>
      <c r="FX28" s="177" t="str">
        <f t="shared" si="70"/>
        <v/>
      </c>
      <c r="FY28" s="177" t="str">
        <f t="shared" si="78"/>
        <v/>
      </c>
      <c r="FZ28" s="177" t="str">
        <f t="shared" si="78"/>
        <v/>
      </c>
      <c r="GA28" s="177" t="str">
        <f t="shared" si="78"/>
        <v/>
      </c>
      <c r="GB28" s="177" t="str">
        <f t="shared" si="78"/>
        <v/>
      </c>
      <c r="GC28" s="177" t="str">
        <f t="shared" si="78"/>
        <v/>
      </c>
      <c r="GD28" s="177" t="str">
        <f t="shared" si="78"/>
        <v/>
      </c>
      <c r="GE28" s="177" t="str">
        <f t="shared" si="78"/>
        <v/>
      </c>
      <c r="GF28" s="177" t="str">
        <f t="shared" si="78"/>
        <v/>
      </c>
      <c r="GG28" s="177" t="str">
        <f t="shared" si="78"/>
        <v/>
      </c>
      <c r="GH28" s="177" t="str">
        <f t="shared" si="78"/>
        <v/>
      </c>
      <c r="GI28" s="177" t="str">
        <f t="shared" si="78"/>
        <v/>
      </c>
      <c r="GJ28" s="177" t="str">
        <f t="shared" si="78"/>
        <v/>
      </c>
      <c r="GK28" s="177" t="str">
        <f t="shared" si="78"/>
        <v/>
      </c>
      <c r="GL28" s="177" t="str">
        <f t="shared" si="78"/>
        <v/>
      </c>
      <c r="GM28" s="177" t="str">
        <f t="shared" si="78"/>
        <v/>
      </c>
      <c r="GN28" s="177" t="str">
        <f t="shared" si="78"/>
        <v/>
      </c>
      <c r="GO28" s="177" t="str">
        <f t="shared" si="71"/>
        <v/>
      </c>
      <c r="GP28" s="177" t="str">
        <f t="shared" si="71"/>
        <v/>
      </c>
      <c r="GQ28" s="177" t="str">
        <f t="shared" si="71"/>
        <v/>
      </c>
      <c r="GR28" s="177" t="str">
        <f t="shared" si="71"/>
        <v/>
      </c>
      <c r="GS28" s="177" t="str">
        <f t="shared" si="71"/>
        <v/>
      </c>
      <c r="GT28" s="177" t="str">
        <f t="shared" si="71"/>
        <v/>
      </c>
      <c r="GU28" s="177" t="str">
        <f t="shared" si="71"/>
        <v/>
      </c>
      <c r="GV28" s="177" t="str">
        <f t="shared" si="71"/>
        <v/>
      </c>
      <c r="GW28" s="177" t="str">
        <f t="shared" si="71"/>
        <v/>
      </c>
      <c r="GX28" s="177" t="str">
        <f t="shared" si="71"/>
        <v/>
      </c>
      <c r="GY28" s="177" t="str">
        <f t="shared" si="71"/>
        <v/>
      </c>
      <c r="GZ28" s="177" t="str">
        <f t="shared" si="71"/>
        <v/>
      </c>
      <c r="HA28" s="177" t="str">
        <f t="shared" si="71"/>
        <v/>
      </c>
      <c r="HB28" s="177" t="str">
        <f t="shared" si="71"/>
        <v/>
      </c>
      <c r="HC28" s="177" t="str">
        <f t="shared" si="71"/>
        <v/>
      </c>
      <c r="HD28" s="177" t="str">
        <f t="shared" si="71"/>
        <v/>
      </c>
      <c r="HE28" s="177" t="str">
        <f t="shared" si="79"/>
        <v/>
      </c>
      <c r="HF28" s="177" t="str">
        <f t="shared" si="79"/>
        <v/>
      </c>
      <c r="HG28" s="177" t="str">
        <f t="shared" si="79"/>
        <v/>
      </c>
      <c r="HH28" s="177" t="str">
        <f t="shared" si="79"/>
        <v/>
      </c>
      <c r="HI28" s="177" t="str">
        <f t="shared" si="79"/>
        <v/>
      </c>
      <c r="HJ28" s="177" t="str">
        <f t="shared" si="79"/>
        <v/>
      </c>
      <c r="HK28" s="177" t="str">
        <f t="shared" si="79"/>
        <v/>
      </c>
      <c r="HL28" s="177" t="str">
        <f t="shared" si="79"/>
        <v/>
      </c>
      <c r="HM28" s="177" t="str">
        <f t="shared" si="79"/>
        <v/>
      </c>
      <c r="HN28" s="177" t="str">
        <f t="shared" si="79"/>
        <v/>
      </c>
      <c r="HO28" s="177" t="str">
        <f t="shared" si="79"/>
        <v/>
      </c>
      <c r="HP28" s="177" t="str">
        <f t="shared" si="79"/>
        <v/>
      </c>
      <c r="HQ28" s="177" t="str">
        <f t="shared" si="79"/>
        <v/>
      </c>
      <c r="HR28" s="177" t="str">
        <f t="shared" si="79"/>
        <v/>
      </c>
      <c r="HS28" s="177" t="str">
        <f t="shared" si="79"/>
        <v/>
      </c>
      <c r="HT28" s="177" t="str">
        <f t="shared" si="79"/>
        <v/>
      </c>
      <c r="HU28" s="177" t="str">
        <f t="shared" si="72"/>
        <v/>
      </c>
      <c r="HV28" s="177" t="str">
        <f t="shared" si="72"/>
        <v/>
      </c>
      <c r="HW28" s="177" t="str">
        <f t="shared" si="72"/>
        <v/>
      </c>
      <c r="HX28" s="177" t="str">
        <f t="shared" si="72"/>
        <v/>
      </c>
      <c r="HY28" s="177" t="str">
        <f t="shared" si="72"/>
        <v/>
      </c>
      <c r="HZ28" s="177" t="str">
        <f t="shared" si="72"/>
        <v/>
      </c>
      <c r="IA28" s="177" t="str">
        <f t="shared" si="72"/>
        <v/>
      </c>
      <c r="IB28" s="177" t="str">
        <f t="shared" si="72"/>
        <v/>
      </c>
      <c r="IC28" s="177" t="str">
        <f t="shared" si="72"/>
        <v/>
      </c>
      <c r="ID28" s="177" t="str">
        <f t="shared" si="72"/>
        <v/>
      </c>
      <c r="IE28" s="192" t="str">
        <f t="shared" si="23"/>
        <v/>
      </c>
      <c r="IF28" s="193" t="e">
        <f t="shared" si="10"/>
        <v>#N/A</v>
      </c>
      <c r="IG28" s="193" t="e">
        <f t="shared" si="49"/>
        <v>#N/A</v>
      </c>
      <c r="IH28" s="193" t="e">
        <f t="shared" si="49"/>
        <v>#N/A</v>
      </c>
      <c r="II28" s="193" t="e">
        <f t="shared" si="49"/>
        <v>#N/A</v>
      </c>
      <c r="IJ28" s="193" t="e">
        <f t="shared" si="56"/>
        <v>#N/A</v>
      </c>
      <c r="IK28" s="193" t="e">
        <f t="shared" si="56"/>
        <v>#N/A</v>
      </c>
      <c r="IL28" s="193" t="e">
        <f t="shared" si="56"/>
        <v>#N/A</v>
      </c>
      <c r="IM28" s="193" t="e">
        <f t="shared" si="56"/>
        <v>#N/A</v>
      </c>
      <c r="IN28" s="193" t="e">
        <f t="shared" si="56"/>
        <v>#N/A</v>
      </c>
      <c r="IO28" s="193" t="e">
        <f t="shared" si="56"/>
        <v>#N/A</v>
      </c>
      <c r="IP28" s="193" t="e">
        <f t="shared" si="56"/>
        <v>#N/A</v>
      </c>
      <c r="IQ28" s="193" t="e">
        <f t="shared" si="56"/>
        <v>#N/A</v>
      </c>
      <c r="IR28" s="193" t="e">
        <f t="shared" si="56"/>
        <v>#N/A</v>
      </c>
      <c r="IS28" s="193" t="e">
        <f t="shared" si="56"/>
        <v>#N/A</v>
      </c>
      <c r="IT28" s="193" t="e">
        <f t="shared" si="56"/>
        <v>#N/A</v>
      </c>
      <c r="IU28" s="193" t="e">
        <f t="shared" si="56"/>
        <v>#N/A</v>
      </c>
      <c r="IV28" s="193" t="e">
        <f t="shared" si="56"/>
        <v>#N/A</v>
      </c>
      <c r="IW28" s="193" t="e">
        <f t="shared" si="56"/>
        <v>#N/A</v>
      </c>
      <c r="IX28" s="193" t="e">
        <f t="shared" si="56"/>
        <v>#N/A</v>
      </c>
      <c r="IY28" s="193" t="e">
        <f t="shared" si="64"/>
        <v>#N/A</v>
      </c>
      <c r="IZ28" s="193" t="e">
        <f t="shared" si="64"/>
        <v>#N/A</v>
      </c>
      <c r="JA28" s="193" t="e">
        <f t="shared" si="64"/>
        <v>#N/A</v>
      </c>
      <c r="JB28" s="193" t="e">
        <f t="shared" si="64"/>
        <v>#N/A</v>
      </c>
      <c r="JC28" s="193" t="e">
        <f t="shared" si="64"/>
        <v>#N/A</v>
      </c>
      <c r="JD28" s="193" t="e">
        <f t="shared" si="64"/>
        <v>#N/A</v>
      </c>
      <c r="JE28" s="193" t="e">
        <f t="shared" si="64"/>
        <v>#N/A</v>
      </c>
      <c r="JF28" s="193" t="e">
        <f t="shared" si="64"/>
        <v>#N/A</v>
      </c>
      <c r="JG28" s="193" t="e">
        <f t="shared" si="64"/>
        <v>#N/A</v>
      </c>
      <c r="JH28" s="193" t="e">
        <f t="shared" si="64"/>
        <v>#N/A</v>
      </c>
      <c r="JI28" s="193" t="e">
        <f t="shared" si="64"/>
        <v>#N/A</v>
      </c>
      <c r="JJ28" s="193" t="e">
        <f t="shared" si="64"/>
        <v>#N/A</v>
      </c>
      <c r="JK28" s="193" t="e">
        <f t="shared" si="64"/>
        <v>#N/A</v>
      </c>
      <c r="JL28" s="193" t="e">
        <f t="shared" si="64"/>
        <v>#N/A</v>
      </c>
      <c r="JM28" s="193" t="e">
        <f t="shared" si="64"/>
        <v>#N/A</v>
      </c>
      <c r="JN28" s="193" t="e">
        <f t="shared" si="64"/>
        <v>#N/A</v>
      </c>
      <c r="JO28" s="193" t="e">
        <f t="shared" si="64"/>
        <v>#N/A</v>
      </c>
      <c r="JP28" s="193" t="e">
        <f t="shared" si="64"/>
        <v>#N/A</v>
      </c>
      <c r="JQ28" s="193" t="e">
        <f t="shared" si="64"/>
        <v>#N/A</v>
      </c>
      <c r="JR28" s="193" t="e">
        <f t="shared" si="64"/>
        <v>#N/A</v>
      </c>
      <c r="JS28" s="193" t="e">
        <f t="shared" si="64"/>
        <v>#N/A</v>
      </c>
      <c r="JT28" s="193" t="e">
        <f t="shared" si="64"/>
        <v>#N/A</v>
      </c>
      <c r="JU28" s="193" t="e">
        <f t="shared" si="64"/>
        <v>#N/A</v>
      </c>
      <c r="JV28" s="193" t="e">
        <f t="shared" si="64"/>
        <v>#N/A</v>
      </c>
      <c r="JW28" s="193" t="e">
        <f t="shared" si="64"/>
        <v>#N/A</v>
      </c>
      <c r="JX28" s="193" t="e">
        <f t="shared" si="64"/>
        <v>#N/A</v>
      </c>
      <c r="JY28" s="193" t="e">
        <f t="shared" si="64"/>
        <v>#N/A</v>
      </c>
      <c r="JZ28" s="193" t="e">
        <f t="shared" si="64"/>
        <v>#N/A</v>
      </c>
      <c r="KA28" s="193" t="e">
        <f t="shared" si="64"/>
        <v>#N/A</v>
      </c>
      <c r="KB28" s="193" t="e">
        <f t="shared" si="64"/>
        <v>#N/A</v>
      </c>
      <c r="KC28" s="193" t="e">
        <f t="shared" si="61"/>
        <v>#N/A</v>
      </c>
      <c r="KD28" s="193" t="e">
        <f t="shared" si="61"/>
        <v>#N/A</v>
      </c>
      <c r="KE28" s="193" t="e">
        <f t="shared" si="61"/>
        <v>#N/A</v>
      </c>
      <c r="KF28" s="193" t="e">
        <f t="shared" si="61"/>
        <v>#N/A</v>
      </c>
      <c r="KG28" s="193" t="e">
        <f t="shared" si="61"/>
        <v>#N/A</v>
      </c>
      <c r="KH28" s="193" t="e">
        <f t="shared" si="61"/>
        <v>#N/A</v>
      </c>
      <c r="KI28" s="193" t="e">
        <f t="shared" si="61"/>
        <v>#N/A</v>
      </c>
      <c r="KJ28" s="193" t="e">
        <f t="shared" si="61"/>
        <v>#N/A</v>
      </c>
      <c r="KK28" s="193" t="e">
        <f t="shared" si="61"/>
        <v>#N/A</v>
      </c>
      <c r="KL28" s="193" t="e">
        <f t="shared" si="61"/>
        <v>#N/A</v>
      </c>
      <c r="KM28" s="193" t="e">
        <f t="shared" si="61"/>
        <v>#N/A</v>
      </c>
      <c r="KN28" s="193" t="e">
        <f t="shared" si="61"/>
        <v>#N/A</v>
      </c>
      <c r="KO28" s="193" t="e">
        <f t="shared" si="61"/>
        <v>#N/A</v>
      </c>
      <c r="KP28" s="193" t="e">
        <f t="shared" si="61"/>
        <v>#N/A</v>
      </c>
      <c r="KQ28" s="193" t="e">
        <f t="shared" si="61"/>
        <v>#N/A</v>
      </c>
      <c r="KR28" s="193" t="e">
        <f t="shared" si="26"/>
        <v>#N/A</v>
      </c>
      <c r="KS28" s="193" t="e">
        <f t="shared" si="50"/>
        <v>#N/A</v>
      </c>
      <c r="KT28" s="193" t="e">
        <f t="shared" si="50"/>
        <v>#N/A</v>
      </c>
      <c r="KU28" s="193" t="e">
        <f t="shared" si="50"/>
        <v>#N/A</v>
      </c>
      <c r="KV28" s="193" t="e">
        <f t="shared" si="57"/>
        <v>#N/A</v>
      </c>
      <c r="KW28" s="193" t="e">
        <f t="shared" si="57"/>
        <v>#N/A</v>
      </c>
      <c r="KX28" s="193" t="e">
        <f t="shared" si="57"/>
        <v>#N/A</v>
      </c>
      <c r="KY28" s="193" t="e">
        <f t="shared" si="57"/>
        <v>#N/A</v>
      </c>
      <c r="KZ28" s="193" t="e">
        <f t="shared" si="57"/>
        <v>#N/A</v>
      </c>
      <c r="LA28" s="193" t="e">
        <f t="shared" si="57"/>
        <v>#N/A</v>
      </c>
      <c r="LB28" s="193" t="e">
        <f t="shared" si="57"/>
        <v>#N/A</v>
      </c>
      <c r="LC28" s="193" t="e">
        <f t="shared" si="57"/>
        <v>#N/A</v>
      </c>
      <c r="LD28" s="193" t="e">
        <f t="shared" si="57"/>
        <v>#N/A</v>
      </c>
      <c r="LE28" s="193" t="e">
        <f t="shared" si="57"/>
        <v>#N/A</v>
      </c>
      <c r="LF28" s="193" t="e">
        <f t="shared" si="57"/>
        <v>#N/A</v>
      </c>
      <c r="LG28" s="193" t="e">
        <f t="shared" si="57"/>
        <v>#N/A</v>
      </c>
      <c r="LH28" s="193" t="e">
        <f t="shared" si="57"/>
        <v>#N/A</v>
      </c>
      <c r="LI28" s="193" t="e">
        <f t="shared" si="57"/>
        <v>#N/A</v>
      </c>
      <c r="LJ28" s="193" t="e">
        <f t="shared" si="57"/>
        <v>#N/A</v>
      </c>
      <c r="LK28" s="193" t="e">
        <f t="shared" si="65"/>
        <v>#N/A</v>
      </c>
      <c r="LL28" s="193" t="e">
        <f t="shared" si="65"/>
        <v>#N/A</v>
      </c>
      <c r="LM28" s="193" t="e">
        <f t="shared" si="65"/>
        <v>#N/A</v>
      </c>
      <c r="LN28" s="193" t="e">
        <f t="shared" si="65"/>
        <v>#N/A</v>
      </c>
      <c r="LO28" s="193" t="e">
        <f t="shared" si="65"/>
        <v>#N/A</v>
      </c>
      <c r="LP28" s="193" t="e">
        <f t="shared" si="65"/>
        <v>#N/A</v>
      </c>
      <c r="LQ28" s="193" t="e">
        <f t="shared" si="65"/>
        <v>#N/A</v>
      </c>
      <c r="LR28" s="193" t="e">
        <f t="shared" si="65"/>
        <v>#N/A</v>
      </c>
      <c r="LS28" s="193" t="e">
        <f t="shared" si="65"/>
        <v>#N/A</v>
      </c>
      <c r="LT28" s="193" t="e">
        <f t="shared" si="65"/>
        <v>#N/A</v>
      </c>
      <c r="LU28" s="193" t="e">
        <f t="shared" si="65"/>
        <v>#N/A</v>
      </c>
      <c r="LV28" s="193" t="e">
        <f t="shared" si="65"/>
        <v>#N/A</v>
      </c>
      <c r="LW28" s="193" t="e">
        <f t="shared" si="65"/>
        <v>#N/A</v>
      </c>
      <c r="LX28" s="193" t="e">
        <f t="shared" si="65"/>
        <v>#N/A</v>
      </c>
      <c r="LY28" s="193" t="e">
        <f t="shared" si="65"/>
        <v>#N/A</v>
      </c>
      <c r="LZ28" s="193" t="e">
        <f t="shared" si="65"/>
        <v>#N/A</v>
      </c>
      <c r="MA28" s="193" t="e">
        <f t="shared" si="65"/>
        <v>#N/A</v>
      </c>
      <c r="MB28" s="193" t="e">
        <f t="shared" si="65"/>
        <v>#N/A</v>
      </c>
      <c r="MC28" s="193" t="e">
        <f t="shared" si="65"/>
        <v>#N/A</v>
      </c>
      <c r="MD28" s="193" t="e">
        <f t="shared" si="65"/>
        <v>#N/A</v>
      </c>
      <c r="ME28" s="193" t="e">
        <f t="shared" si="65"/>
        <v>#N/A</v>
      </c>
      <c r="MF28" s="193" t="e">
        <f t="shared" si="65"/>
        <v>#N/A</v>
      </c>
      <c r="MG28" s="193" t="e">
        <f t="shared" si="65"/>
        <v>#N/A</v>
      </c>
      <c r="MH28" s="193" t="e">
        <f t="shared" si="65"/>
        <v>#N/A</v>
      </c>
      <c r="MI28" s="193" t="e">
        <f t="shared" si="65"/>
        <v>#N/A</v>
      </c>
      <c r="MJ28" s="193" t="e">
        <f t="shared" si="65"/>
        <v>#N/A</v>
      </c>
      <c r="MK28" s="193" t="e">
        <f t="shared" si="65"/>
        <v>#N/A</v>
      </c>
      <c r="ML28" s="193" t="e">
        <f t="shared" si="65"/>
        <v>#N/A</v>
      </c>
      <c r="MM28" s="193" t="e">
        <f t="shared" si="65"/>
        <v>#N/A</v>
      </c>
      <c r="MN28" s="193" t="e">
        <f t="shared" si="65"/>
        <v>#N/A</v>
      </c>
      <c r="MO28" s="193" t="e">
        <f t="shared" si="62"/>
        <v>#N/A</v>
      </c>
      <c r="MP28" s="193" t="e">
        <f t="shared" si="62"/>
        <v>#N/A</v>
      </c>
      <c r="MQ28" s="193" t="e">
        <f t="shared" si="62"/>
        <v>#N/A</v>
      </c>
      <c r="MR28" s="193" t="e">
        <f t="shared" si="62"/>
        <v>#N/A</v>
      </c>
      <c r="MS28" s="193" t="e">
        <f t="shared" si="62"/>
        <v>#N/A</v>
      </c>
      <c r="MT28" s="193" t="e">
        <f t="shared" si="62"/>
        <v>#N/A</v>
      </c>
      <c r="MU28" s="193" t="e">
        <f t="shared" si="62"/>
        <v>#N/A</v>
      </c>
      <c r="MV28" s="193" t="e">
        <f t="shared" si="62"/>
        <v>#N/A</v>
      </c>
      <c r="MW28" s="193" t="e">
        <f t="shared" si="62"/>
        <v>#N/A</v>
      </c>
      <c r="MX28" s="193" t="e">
        <f t="shared" si="62"/>
        <v>#N/A</v>
      </c>
      <c r="MY28" s="193" t="e">
        <f t="shared" si="62"/>
        <v>#N/A</v>
      </c>
      <c r="MZ28" s="193" t="e">
        <f t="shared" si="62"/>
        <v>#N/A</v>
      </c>
      <c r="NA28" s="193" t="e">
        <f t="shared" si="62"/>
        <v>#N/A</v>
      </c>
      <c r="NB28" s="193" t="e">
        <f t="shared" si="62"/>
        <v>#N/A</v>
      </c>
      <c r="NC28" s="193" t="e">
        <f t="shared" si="62"/>
        <v>#N/A</v>
      </c>
      <c r="ND28" s="193" t="e">
        <f t="shared" si="27"/>
        <v>#N/A</v>
      </c>
      <c r="NE28" s="193" t="e">
        <f t="shared" si="51"/>
        <v>#N/A</v>
      </c>
      <c r="NF28" s="193" t="e">
        <f t="shared" si="51"/>
        <v>#N/A</v>
      </c>
      <c r="NG28" s="193" t="e">
        <f t="shared" si="51"/>
        <v>#N/A</v>
      </c>
      <c r="NH28" s="193" t="e">
        <f t="shared" si="58"/>
        <v>#N/A</v>
      </c>
      <c r="NI28" s="193" t="e">
        <f t="shared" si="58"/>
        <v>#N/A</v>
      </c>
      <c r="NJ28" s="193" t="e">
        <f t="shared" si="58"/>
        <v>#N/A</v>
      </c>
      <c r="NK28" s="193" t="e">
        <f t="shared" si="58"/>
        <v>#N/A</v>
      </c>
      <c r="NL28" s="193" t="e">
        <f t="shared" si="58"/>
        <v>#N/A</v>
      </c>
      <c r="NM28" s="193" t="e">
        <f t="shared" si="58"/>
        <v>#N/A</v>
      </c>
      <c r="NN28" s="193" t="e">
        <f t="shared" si="58"/>
        <v>#N/A</v>
      </c>
      <c r="NO28" s="193" t="e">
        <f t="shared" si="58"/>
        <v>#N/A</v>
      </c>
      <c r="NP28" s="193" t="e">
        <f t="shared" si="58"/>
        <v>#N/A</v>
      </c>
      <c r="NQ28" s="193" t="e">
        <f t="shared" si="58"/>
        <v>#N/A</v>
      </c>
      <c r="NR28" s="193" t="e">
        <f t="shared" si="58"/>
        <v>#N/A</v>
      </c>
      <c r="NS28" s="193" t="e">
        <f t="shared" si="58"/>
        <v>#N/A</v>
      </c>
      <c r="NT28" s="193" t="e">
        <f t="shared" si="58"/>
        <v>#N/A</v>
      </c>
      <c r="NU28" s="193" t="e">
        <f t="shared" si="58"/>
        <v>#N/A</v>
      </c>
      <c r="NV28" s="193" t="e">
        <f t="shared" si="58"/>
        <v>#N/A</v>
      </c>
      <c r="NW28" s="193" t="e">
        <f t="shared" si="66"/>
        <v>#N/A</v>
      </c>
      <c r="NX28" s="193" t="e">
        <f t="shared" si="66"/>
        <v>#N/A</v>
      </c>
      <c r="NY28" s="193" t="e">
        <f t="shared" si="66"/>
        <v>#N/A</v>
      </c>
      <c r="NZ28" s="193" t="e">
        <f t="shared" si="66"/>
        <v>#N/A</v>
      </c>
      <c r="OA28" s="193" t="e">
        <f t="shared" si="66"/>
        <v>#N/A</v>
      </c>
      <c r="OB28" s="193" t="e">
        <f t="shared" si="66"/>
        <v>#N/A</v>
      </c>
      <c r="OC28" s="193" t="e">
        <f t="shared" si="66"/>
        <v>#N/A</v>
      </c>
      <c r="OD28" s="193" t="e">
        <f t="shared" si="66"/>
        <v>#N/A</v>
      </c>
      <c r="OE28" s="193" t="e">
        <f t="shared" si="66"/>
        <v>#N/A</v>
      </c>
      <c r="OF28" s="193" t="e">
        <f t="shared" si="66"/>
        <v>#N/A</v>
      </c>
      <c r="OG28" s="193" t="e">
        <f t="shared" si="66"/>
        <v>#N/A</v>
      </c>
      <c r="OH28" s="193" t="e">
        <f t="shared" si="66"/>
        <v>#N/A</v>
      </c>
      <c r="OI28" s="193" t="e">
        <f t="shared" si="66"/>
        <v>#N/A</v>
      </c>
      <c r="OJ28" s="193" t="e">
        <f t="shared" si="66"/>
        <v>#N/A</v>
      </c>
      <c r="OK28" s="193" t="e">
        <f t="shared" si="66"/>
        <v>#N/A</v>
      </c>
      <c r="OL28" s="193" t="e">
        <f t="shared" si="66"/>
        <v>#N/A</v>
      </c>
      <c r="OM28" s="193" t="e">
        <f t="shared" si="66"/>
        <v>#N/A</v>
      </c>
      <c r="ON28" s="193" t="e">
        <f t="shared" si="66"/>
        <v>#N/A</v>
      </c>
      <c r="OO28" s="193" t="e">
        <f t="shared" si="66"/>
        <v>#N/A</v>
      </c>
      <c r="OP28" s="193" t="e">
        <f t="shared" si="66"/>
        <v>#N/A</v>
      </c>
      <c r="OQ28" s="193" t="e">
        <f t="shared" si="66"/>
        <v>#N/A</v>
      </c>
      <c r="OR28" s="193" t="e">
        <f t="shared" si="66"/>
        <v>#N/A</v>
      </c>
      <c r="OS28" s="193" t="e">
        <f t="shared" si="66"/>
        <v>#N/A</v>
      </c>
      <c r="OT28" s="193" t="e">
        <f t="shared" si="66"/>
        <v>#N/A</v>
      </c>
      <c r="OU28" s="193" t="e">
        <f t="shared" si="66"/>
        <v>#N/A</v>
      </c>
      <c r="OV28" s="193" t="e">
        <f t="shared" si="66"/>
        <v>#N/A</v>
      </c>
      <c r="OW28" s="193" t="e">
        <f t="shared" si="66"/>
        <v>#N/A</v>
      </c>
      <c r="OX28" s="193" t="e">
        <f t="shared" si="66"/>
        <v>#N/A</v>
      </c>
      <c r="OY28" s="193" t="e">
        <f t="shared" si="66"/>
        <v>#N/A</v>
      </c>
      <c r="OZ28" s="193" t="e">
        <f t="shared" si="66"/>
        <v>#N/A</v>
      </c>
      <c r="PA28" s="193" t="e">
        <f t="shared" si="63"/>
        <v>#N/A</v>
      </c>
      <c r="PB28" s="193" t="e">
        <f t="shared" si="63"/>
        <v>#N/A</v>
      </c>
      <c r="PC28" s="193" t="e">
        <f t="shared" si="63"/>
        <v>#N/A</v>
      </c>
      <c r="PD28" s="193" t="e">
        <f t="shared" si="63"/>
        <v>#N/A</v>
      </c>
      <c r="PE28" s="193" t="e">
        <f t="shared" si="63"/>
        <v>#N/A</v>
      </c>
      <c r="PF28" s="193" t="e">
        <f t="shared" si="63"/>
        <v>#N/A</v>
      </c>
      <c r="PG28" s="193" t="e">
        <f t="shared" si="63"/>
        <v>#N/A</v>
      </c>
      <c r="PH28" s="193" t="e">
        <f t="shared" si="63"/>
        <v>#N/A</v>
      </c>
      <c r="PI28" s="193" t="e">
        <f t="shared" si="63"/>
        <v>#N/A</v>
      </c>
      <c r="PJ28" s="193" t="e">
        <f t="shared" si="63"/>
        <v>#N/A</v>
      </c>
      <c r="PK28" s="193" t="e">
        <f t="shared" si="63"/>
        <v>#N/A</v>
      </c>
      <c r="PL28" s="193" t="e">
        <f t="shared" si="63"/>
        <v>#N/A</v>
      </c>
      <c r="PM28" s="193" t="e">
        <f t="shared" si="63"/>
        <v>#N/A</v>
      </c>
      <c r="PN28" s="193" t="e">
        <f t="shared" si="63"/>
        <v>#N/A</v>
      </c>
      <c r="PO28" s="193" t="e">
        <f t="shared" si="63"/>
        <v>#N/A</v>
      </c>
      <c r="PP28" s="193" t="e">
        <f t="shared" si="28"/>
        <v>#N/A</v>
      </c>
      <c r="PQ28" s="193" t="e">
        <f t="shared" si="59"/>
        <v>#N/A</v>
      </c>
      <c r="PR28" s="193" t="e">
        <f t="shared" si="59"/>
        <v>#N/A</v>
      </c>
      <c r="PS28" s="193" t="e">
        <f t="shared" si="59"/>
        <v>#N/A</v>
      </c>
      <c r="PT28" s="193" t="e">
        <f t="shared" si="59"/>
        <v>#N/A</v>
      </c>
      <c r="PU28" s="193" t="e">
        <f t="shared" si="59"/>
        <v>#N/A</v>
      </c>
      <c r="PV28" s="193" t="e">
        <f t="shared" si="59"/>
        <v>#N/A</v>
      </c>
      <c r="PW28" s="193" t="e">
        <f t="shared" si="59"/>
        <v>#N/A</v>
      </c>
      <c r="PX28" s="193" t="e">
        <f t="shared" si="59"/>
        <v>#N/A</v>
      </c>
    </row>
    <row r="29" spans="1:440" hidden="1" x14ac:dyDescent="0.45">
      <c r="A29" s="20">
        <v>26</v>
      </c>
      <c r="B29" s="134"/>
      <c r="C29" s="279"/>
      <c r="D29" s="280" t="str">
        <f t="shared" si="15"/>
        <v/>
      </c>
      <c r="E29" s="281"/>
      <c r="F29" s="280" t="str">
        <f t="shared" si="16"/>
        <v/>
      </c>
      <c r="G29" s="279"/>
      <c r="H29" s="135"/>
      <c r="I29" s="110" t="str">
        <f t="shared" si="17"/>
        <v/>
      </c>
      <c r="J29" s="21" t="str">
        <f t="shared" si="18"/>
        <v/>
      </c>
      <c r="K29" s="22" t="str">
        <f t="shared" si="19"/>
        <v/>
      </c>
      <c r="L29" s="23" t="str">
        <f>IF(J29="","",IF(OR($J29&lt;Skew!$B$3,$J29=Skew!$B$3),IF($J29&gt;Skew!$C$3,Skew!$A$3,IF($J29&gt;Skew!$C$4,Skew!$A$4,IF($J29&gt;Skew!$C$5,Skew!$A$5,IF($J29&gt;Skew!$C$6,Skew!$A$6,IF($J29&gt;Skew!$C$7,Skew!$A$7,IF($J29&gt;Skew!$C$8,Skew!$A$8,IF($J29&gt;Skew!$C$9,Skew!$A$9,IF($J29&gt;Skew!$C$10,Skew!$A$10,IF($J29&gt;Skew!$C$11,Skew!$A$11,IF($J29&gt;Skew!$C$12,Skew!$A$12,IF($J29&gt;Skew!$C$13,Skew!$A$13,IF($J29&gt;Skew!$C$14,Skew!$A$14,IF($J29&gt;Skew!$C$15,Skew!$A$15,IF($J29&gt;Skew!$C$16,Skew!$A$16,Skew!$A$17)
)))))))))))))))</f>
        <v/>
      </c>
      <c r="M29" s="22" t="str">
        <f>IF(J29="","",MATCH(L29,Skew!$A$3:$A$17,0))</f>
        <v/>
      </c>
      <c r="N29" s="22" t="str">
        <f t="shared" si="0"/>
        <v/>
      </c>
      <c r="O29" s="24"/>
      <c r="P29" s="22" t="str">
        <f>IF(OR(J29="",O29=""),"",MATCH(O29,Confidence!$A$3:$A$12,0))</f>
        <v/>
      </c>
      <c r="Q29" s="25" t="str">
        <f t="shared" si="1"/>
        <v/>
      </c>
      <c r="R29" s="25" t="str">
        <f t="shared" si="2"/>
        <v/>
      </c>
      <c r="S29" s="22"/>
      <c r="T29" s="102" t="str">
        <f t="shared" si="3"/>
        <v/>
      </c>
      <c r="U29" s="102" t="str">
        <f t="shared" si="4"/>
        <v/>
      </c>
      <c r="V29" s="37" t="str">
        <f t="shared" si="5"/>
        <v/>
      </c>
      <c r="W29" s="115"/>
      <c r="X29" s="204" t="str">
        <f>IF(AND(D29&gt;0,E29&gt;0,F29&gt;0,Q29&gt;0,R29&gt;0,W29&gt;0,NOT(O29="")),ABS(VLOOKUP($W$1,VLookups!$A$30:$B$31,2,FALSE)-_xlfn.BETA.DIST(W29,IF(K29="L",R29,Q29),IF(K29="L",Q29,R29),TRUE,D29,F29)),"")</f>
        <v/>
      </c>
      <c r="Y29" s="112" t="str">
        <f>IF(OR($Q29="",$R29=""),"",_xlfn.BETA.INV(ABS(VLOOKUP($W$1,VLookups!$A$30:$B$31,2,FALSE)-Y$3),IF($K29="L",$R29,$Q29),IF($K29="L",$Q29,$R29),$D29,$F29))</f>
        <v/>
      </c>
      <c r="Z29" s="113" t="str">
        <f>IF(OR($Q29="",$R29=""),"",_xlfn.BETA.INV(ABS(VLOOKUP($W$1,VLookups!$A$30:$B$31,2,FALSE)-Z$3),IF($K29="L",$R29,$Q29),IF($K29="L",$Q29,$R29),$D29,$F29))</f>
        <v/>
      </c>
      <c r="AA29" s="112" t="str">
        <f>IF(OR($Q29="",$R29=""),"",_xlfn.BETA.INV(ABS(VLOOKUP($W$1,VLookups!$A$30:$B$31,2,FALSE)-AA$3),IF($K29="L",$R29,$Q29),IF($K29="L",$Q29,$R29),$D29,$F29))</f>
        <v/>
      </c>
      <c r="AB29" s="113" t="str">
        <f>IF(OR($Q29="",$R29=""),"",_xlfn.BETA.INV(ABS(VLOOKUP($W$1,VLookups!$A$30:$B$31,2,FALSE)-AB$3),IF($K29="L",$R29,$Q29),IF($K29="L",$Q29,$R29),$D29,$F29))</f>
        <v/>
      </c>
      <c r="AC29" s="112" t="str">
        <f>IF(OR($Q29="",$R29=""),"",_xlfn.BETA.INV(ABS(VLOOKUP($W$1,VLookups!$A$30:$B$31,2,FALSE)-AC$3),IF($K29="L",$R29,$Q29),IF($K29="L",$Q29,$R29),$D29,$F29))</f>
        <v/>
      </c>
      <c r="AD29" s="113" t="str">
        <f>IF(OR($Q29="",$R29=""),"",_xlfn.BETA.INV(ABS(VLOOKUP($W$1,VLookups!$A$30:$B$31,2,FALSE)-AD$3),IF($K29="L",$R29,$Q29),IF($K29="L",$Q29,$R29),$D29,$F29))</f>
        <v/>
      </c>
      <c r="AE29" s="112" t="str">
        <f>IF(OR($Q29="",$R29=""),"",_xlfn.BETA.INV(ABS(VLOOKUP($W$1,VLookups!$A$30:$B$31,2,FALSE)-AE$3),IF($K29="L",$R29,$Q29),IF($K29="L",$Q29,$R29),$D29,$F29))</f>
        <v/>
      </c>
      <c r="AF29" s="113" t="str">
        <f>IF(OR($Q29="",$R29=""),"",_xlfn.BETA.INV(ABS(VLOOKUP($W$1,VLookups!$A$30:$B$31,2,FALSE)-AF$3),IF($K29="L",$R29,$Q29),IF($K29="L",$Q29,$R29),$D29,$F29))</f>
        <v/>
      </c>
      <c r="AG29" s="112" t="str">
        <f>IF(OR($Q29="",$R29=""),"",_xlfn.BETA.INV(ABS(VLOOKUP($W$1,VLookups!$A$30:$B$31,2,FALSE)-AG$3),IF($K29="L",$R29,$Q29),IF($K29="L",$Q29,$R29),$D29,$F29))</f>
        <v/>
      </c>
      <c r="AH29" s="113" t="str">
        <f>IF(OR($Q29="",$R29=""),"",_xlfn.BETA.INV(ABS(VLOOKUP($W$1,VLookups!$A$30:$B$31,2,FALSE)-AH$3),IF($K29="L",$R29,$Q29),IF($K29="L",$Q29,$R29),$D29,$F29))</f>
        <v/>
      </c>
      <c r="AI29" s="112" t="str">
        <f>IF(OR($Q29="",$R29=""),"",_xlfn.BETA.INV(ABS(VLOOKUP($W$1,VLookups!$A$30:$B$31,2,FALSE)-AI$3),IF($K29="L",$R29,$Q29),IF($K29="L",$Q29,$R29),$D29,$F29))</f>
        <v/>
      </c>
      <c r="AJ29" s="113" t="str">
        <f>IF(OR($Q29="",$R29=""),"",_xlfn.BETA.INV(ABS(VLOOKUP($W$1,VLookups!$A$30:$B$31,2,FALSE)-AJ$3),IF($K29="L",$R29,$Q29),IF($K29="L",$Q29,$R29),$D29,$F29))</f>
        <v/>
      </c>
      <c r="AK29" s="15"/>
      <c r="AL29" s="194" t="str">
        <f t="shared" si="20"/>
        <v/>
      </c>
      <c r="AM29" s="192" t="str">
        <f t="shared" si="21"/>
        <v/>
      </c>
      <c r="AN29" s="177" t="str">
        <f t="shared" ref="AN29:AN32" si="82">IF(ISNONTEXT($AL29),AM29+$AL29,"")</f>
        <v/>
      </c>
      <c r="AO29" s="177" t="str">
        <f t="shared" si="73"/>
        <v/>
      </c>
      <c r="AP29" s="177" t="str">
        <f t="shared" si="73"/>
        <v/>
      </c>
      <c r="AQ29" s="177" t="str">
        <f t="shared" si="73"/>
        <v/>
      </c>
      <c r="AR29" s="177" t="str">
        <f t="shared" si="73"/>
        <v/>
      </c>
      <c r="AS29" s="177" t="str">
        <f t="shared" si="73"/>
        <v/>
      </c>
      <c r="AT29" s="177" t="str">
        <f t="shared" si="73"/>
        <v/>
      </c>
      <c r="AU29" s="177" t="str">
        <f t="shared" si="73"/>
        <v/>
      </c>
      <c r="AV29" s="177" t="str">
        <f t="shared" si="73"/>
        <v/>
      </c>
      <c r="AW29" s="177" t="str">
        <f t="shared" si="73"/>
        <v/>
      </c>
      <c r="AX29" s="177" t="str">
        <f t="shared" si="73"/>
        <v/>
      </c>
      <c r="AY29" s="177" t="str">
        <f t="shared" si="73"/>
        <v/>
      </c>
      <c r="AZ29" s="177" t="str">
        <f t="shared" si="73"/>
        <v/>
      </c>
      <c r="BA29" s="177" t="str">
        <f t="shared" si="73"/>
        <v/>
      </c>
      <c r="BB29" s="177" t="str">
        <f t="shared" si="73"/>
        <v/>
      </c>
      <c r="BC29" s="177" t="str">
        <f t="shared" si="73"/>
        <v/>
      </c>
      <c r="BD29" s="177" t="str">
        <f t="shared" si="73"/>
        <v/>
      </c>
      <c r="BE29" s="177" t="str">
        <f t="shared" si="67"/>
        <v/>
      </c>
      <c r="BF29" s="177" t="str">
        <f t="shared" si="67"/>
        <v/>
      </c>
      <c r="BG29" s="177" t="str">
        <f t="shared" si="67"/>
        <v/>
      </c>
      <c r="BH29" s="177" t="str">
        <f t="shared" si="67"/>
        <v/>
      </c>
      <c r="BI29" s="177" t="str">
        <f t="shared" si="67"/>
        <v/>
      </c>
      <c r="BJ29" s="177" t="str">
        <f t="shared" si="67"/>
        <v/>
      </c>
      <c r="BK29" s="177" t="str">
        <f t="shared" si="67"/>
        <v/>
      </c>
      <c r="BL29" s="177" t="str">
        <f t="shared" si="67"/>
        <v/>
      </c>
      <c r="BM29" s="177" t="str">
        <f t="shared" si="67"/>
        <v/>
      </c>
      <c r="BN29" s="177" t="str">
        <f t="shared" si="67"/>
        <v/>
      </c>
      <c r="BO29" s="177" t="str">
        <f t="shared" si="67"/>
        <v/>
      </c>
      <c r="BP29" s="177" t="str">
        <f t="shared" si="67"/>
        <v/>
      </c>
      <c r="BQ29" s="177" t="str">
        <f t="shared" si="67"/>
        <v/>
      </c>
      <c r="BR29" s="177" t="str">
        <f t="shared" si="67"/>
        <v/>
      </c>
      <c r="BS29" s="177" t="str">
        <f t="shared" si="67"/>
        <v/>
      </c>
      <c r="BT29" s="177" t="str">
        <f t="shared" si="74"/>
        <v/>
      </c>
      <c r="BU29" s="177" t="str">
        <f t="shared" si="74"/>
        <v/>
      </c>
      <c r="BV29" s="177" t="str">
        <f t="shared" si="74"/>
        <v/>
      </c>
      <c r="BW29" s="177" t="str">
        <f t="shared" si="74"/>
        <v/>
      </c>
      <c r="BX29" s="177" t="str">
        <f t="shared" si="74"/>
        <v/>
      </c>
      <c r="BY29" s="177" t="str">
        <f t="shared" si="74"/>
        <v/>
      </c>
      <c r="BZ29" s="177" t="str">
        <f t="shared" si="74"/>
        <v/>
      </c>
      <c r="CA29" s="177" t="str">
        <f t="shared" si="74"/>
        <v/>
      </c>
      <c r="CB29" s="177" t="str">
        <f t="shared" si="74"/>
        <v/>
      </c>
      <c r="CC29" s="177" t="str">
        <f t="shared" si="74"/>
        <v/>
      </c>
      <c r="CD29" s="177" t="str">
        <f t="shared" si="74"/>
        <v/>
      </c>
      <c r="CE29" s="177" t="str">
        <f t="shared" si="74"/>
        <v/>
      </c>
      <c r="CF29" s="177" t="str">
        <f t="shared" si="74"/>
        <v/>
      </c>
      <c r="CG29" s="177" t="str">
        <f t="shared" si="74"/>
        <v/>
      </c>
      <c r="CH29" s="177" t="str">
        <f t="shared" si="74"/>
        <v/>
      </c>
      <c r="CI29" s="177" t="str">
        <f t="shared" si="74"/>
        <v/>
      </c>
      <c r="CJ29" s="177" t="str">
        <f t="shared" si="68"/>
        <v/>
      </c>
      <c r="CK29" s="177" t="str">
        <f t="shared" si="68"/>
        <v/>
      </c>
      <c r="CL29" s="177" t="str">
        <f t="shared" si="68"/>
        <v/>
      </c>
      <c r="CM29" s="177" t="str">
        <f t="shared" si="68"/>
        <v/>
      </c>
      <c r="CN29" s="177" t="str">
        <f t="shared" si="68"/>
        <v/>
      </c>
      <c r="CO29" s="177" t="str">
        <f t="shared" si="68"/>
        <v/>
      </c>
      <c r="CP29" s="177" t="str">
        <f t="shared" si="68"/>
        <v/>
      </c>
      <c r="CQ29" s="177" t="str">
        <f t="shared" si="68"/>
        <v/>
      </c>
      <c r="CR29" s="177" t="str">
        <f t="shared" si="68"/>
        <v/>
      </c>
      <c r="CS29" s="177" t="str">
        <f t="shared" si="68"/>
        <v/>
      </c>
      <c r="CT29" s="177" t="str">
        <f t="shared" si="68"/>
        <v/>
      </c>
      <c r="CU29" s="177" t="str">
        <f t="shared" si="68"/>
        <v/>
      </c>
      <c r="CV29" s="177" t="str">
        <f t="shared" si="68"/>
        <v/>
      </c>
      <c r="CW29" s="177" t="str">
        <f t="shared" si="68"/>
        <v/>
      </c>
      <c r="CX29" s="177" t="str">
        <f t="shared" si="68"/>
        <v/>
      </c>
      <c r="CY29" s="177" t="str">
        <f t="shared" si="68"/>
        <v/>
      </c>
      <c r="CZ29" s="177" t="str">
        <f t="shared" si="75"/>
        <v/>
      </c>
      <c r="DA29" s="177" t="str">
        <f t="shared" si="75"/>
        <v/>
      </c>
      <c r="DB29" s="177" t="str">
        <f t="shared" si="75"/>
        <v/>
      </c>
      <c r="DC29" s="177" t="str">
        <f t="shared" si="75"/>
        <v/>
      </c>
      <c r="DD29" s="177" t="str">
        <f t="shared" si="75"/>
        <v/>
      </c>
      <c r="DE29" s="177" t="str">
        <f t="shared" si="75"/>
        <v/>
      </c>
      <c r="DF29" s="177" t="str">
        <f t="shared" si="75"/>
        <v/>
      </c>
      <c r="DG29" s="177" t="str">
        <f t="shared" si="75"/>
        <v/>
      </c>
      <c r="DH29" s="177" t="str">
        <f t="shared" si="75"/>
        <v/>
      </c>
      <c r="DI29" s="177" t="str">
        <f t="shared" si="75"/>
        <v/>
      </c>
      <c r="DJ29" s="177" t="str">
        <f t="shared" si="75"/>
        <v/>
      </c>
      <c r="DK29" s="177" t="str">
        <f t="shared" si="75"/>
        <v/>
      </c>
      <c r="DL29" s="177" t="str">
        <f t="shared" si="75"/>
        <v/>
      </c>
      <c r="DM29" s="177" t="str">
        <f t="shared" si="75"/>
        <v/>
      </c>
      <c r="DN29" s="177" t="str">
        <f t="shared" si="75"/>
        <v/>
      </c>
      <c r="DO29" s="177" t="str">
        <f t="shared" si="75"/>
        <v/>
      </c>
      <c r="DP29" s="177" t="str">
        <f t="shared" si="69"/>
        <v/>
      </c>
      <c r="DQ29" s="177" t="str">
        <f t="shared" si="81"/>
        <v/>
      </c>
      <c r="DR29" s="177" t="str">
        <f t="shared" si="81"/>
        <v/>
      </c>
      <c r="DS29" s="177" t="str">
        <f t="shared" si="81"/>
        <v/>
      </c>
      <c r="DT29" s="177" t="str">
        <f t="shared" si="81"/>
        <v/>
      </c>
      <c r="DU29" s="177" t="str">
        <f t="shared" si="81"/>
        <v/>
      </c>
      <c r="DV29" s="177" t="str">
        <f t="shared" si="81"/>
        <v/>
      </c>
      <c r="DW29" s="177" t="str">
        <f t="shared" si="81"/>
        <v/>
      </c>
      <c r="DX29" s="177" t="str">
        <f t="shared" si="81"/>
        <v/>
      </c>
      <c r="DY29" s="177" t="str">
        <f t="shared" si="81"/>
        <v/>
      </c>
      <c r="DZ29" s="177" t="str">
        <f t="shared" si="81"/>
        <v/>
      </c>
      <c r="EA29" s="177" t="str">
        <f t="shared" si="81"/>
        <v/>
      </c>
      <c r="EB29" s="177" t="str">
        <f t="shared" si="81"/>
        <v/>
      </c>
      <c r="EC29" s="177" t="str">
        <f t="shared" si="81"/>
        <v/>
      </c>
      <c r="ED29" s="177" t="str">
        <f t="shared" si="81"/>
        <v/>
      </c>
      <c r="EE29" s="177" t="str">
        <f t="shared" si="81"/>
        <v/>
      </c>
      <c r="EF29" s="177" t="str">
        <f t="shared" si="81"/>
        <v/>
      </c>
      <c r="EG29" s="177" t="str">
        <f t="shared" si="76"/>
        <v/>
      </c>
      <c r="EH29" s="177" t="str">
        <f t="shared" si="76"/>
        <v/>
      </c>
      <c r="EI29" s="177" t="str">
        <f t="shared" si="76"/>
        <v/>
      </c>
      <c r="EJ29" s="177" t="str">
        <f t="shared" si="76"/>
        <v/>
      </c>
      <c r="EK29" s="177" t="str">
        <f t="shared" si="76"/>
        <v/>
      </c>
      <c r="EL29" s="177" t="str">
        <f t="shared" si="76"/>
        <v/>
      </c>
      <c r="EM29" s="177" t="str">
        <f t="shared" si="76"/>
        <v/>
      </c>
      <c r="EN29" s="177" t="str">
        <f t="shared" si="76"/>
        <v/>
      </c>
      <c r="EO29" s="177" t="str">
        <f t="shared" si="76"/>
        <v/>
      </c>
      <c r="EP29" s="177" t="str">
        <f t="shared" si="76"/>
        <v/>
      </c>
      <c r="EQ29" s="177" t="str">
        <f t="shared" si="76"/>
        <v/>
      </c>
      <c r="ER29" s="177" t="str">
        <f t="shared" si="76"/>
        <v/>
      </c>
      <c r="ES29" s="177" t="str">
        <f t="shared" si="76"/>
        <v/>
      </c>
      <c r="ET29" s="177" t="str">
        <f t="shared" si="76"/>
        <v/>
      </c>
      <c r="EU29" s="177" t="str">
        <f t="shared" si="76"/>
        <v/>
      </c>
      <c r="EV29" s="177" t="str">
        <f t="shared" si="77"/>
        <v/>
      </c>
      <c r="EW29" s="177" t="str">
        <f t="shared" si="77"/>
        <v/>
      </c>
      <c r="EX29" s="177" t="str">
        <f t="shared" si="77"/>
        <v/>
      </c>
      <c r="EY29" s="177" t="str">
        <f t="shared" si="77"/>
        <v/>
      </c>
      <c r="EZ29" s="177" t="str">
        <f t="shared" si="77"/>
        <v/>
      </c>
      <c r="FA29" s="177" t="str">
        <f t="shared" si="77"/>
        <v/>
      </c>
      <c r="FB29" s="177" t="str">
        <f t="shared" si="77"/>
        <v/>
      </c>
      <c r="FC29" s="177" t="str">
        <f t="shared" si="77"/>
        <v/>
      </c>
      <c r="FD29" s="177" t="str">
        <f t="shared" si="77"/>
        <v/>
      </c>
      <c r="FE29" s="177" t="str">
        <f t="shared" si="77"/>
        <v/>
      </c>
      <c r="FF29" s="177" t="str">
        <f t="shared" si="77"/>
        <v/>
      </c>
      <c r="FG29" s="177" t="str">
        <f t="shared" si="77"/>
        <v/>
      </c>
      <c r="FH29" s="177" t="str">
        <f t="shared" si="77"/>
        <v/>
      </c>
      <c r="FI29" s="177" t="str">
        <f t="shared" si="77"/>
        <v/>
      </c>
      <c r="FJ29" s="177" t="str">
        <f t="shared" si="77"/>
        <v/>
      </c>
      <c r="FK29" s="177" t="str">
        <f t="shared" si="77"/>
        <v/>
      </c>
      <c r="FL29" s="177" t="str">
        <f t="shared" si="70"/>
        <v/>
      </c>
      <c r="FM29" s="177" t="str">
        <f t="shared" si="70"/>
        <v/>
      </c>
      <c r="FN29" s="177" t="str">
        <f t="shared" si="70"/>
        <v/>
      </c>
      <c r="FO29" s="177" t="str">
        <f t="shared" si="70"/>
        <v/>
      </c>
      <c r="FP29" s="177" t="str">
        <f t="shared" si="70"/>
        <v/>
      </c>
      <c r="FQ29" s="177" t="str">
        <f t="shared" si="70"/>
        <v/>
      </c>
      <c r="FR29" s="177" t="str">
        <f t="shared" si="70"/>
        <v/>
      </c>
      <c r="FS29" s="177" t="str">
        <f t="shared" si="70"/>
        <v/>
      </c>
      <c r="FT29" s="177" t="str">
        <f t="shared" si="70"/>
        <v/>
      </c>
      <c r="FU29" s="177" t="str">
        <f t="shared" si="70"/>
        <v/>
      </c>
      <c r="FV29" s="177" t="str">
        <f t="shared" si="70"/>
        <v/>
      </c>
      <c r="FW29" s="177" t="str">
        <f t="shared" si="70"/>
        <v/>
      </c>
      <c r="FX29" s="177" t="str">
        <f t="shared" si="70"/>
        <v/>
      </c>
      <c r="FY29" s="177" t="str">
        <f t="shared" si="78"/>
        <v/>
      </c>
      <c r="FZ29" s="177" t="str">
        <f t="shared" si="78"/>
        <v/>
      </c>
      <c r="GA29" s="177" t="str">
        <f t="shared" si="78"/>
        <v/>
      </c>
      <c r="GB29" s="177" t="str">
        <f t="shared" si="78"/>
        <v/>
      </c>
      <c r="GC29" s="177" t="str">
        <f t="shared" si="78"/>
        <v/>
      </c>
      <c r="GD29" s="177" t="str">
        <f t="shared" si="78"/>
        <v/>
      </c>
      <c r="GE29" s="177" t="str">
        <f t="shared" si="78"/>
        <v/>
      </c>
      <c r="GF29" s="177" t="str">
        <f t="shared" si="78"/>
        <v/>
      </c>
      <c r="GG29" s="177" t="str">
        <f t="shared" si="78"/>
        <v/>
      </c>
      <c r="GH29" s="177" t="str">
        <f t="shared" si="78"/>
        <v/>
      </c>
      <c r="GI29" s="177" t="str">
        <f t="shared" si="78"/>
        <v/>
      </c>
      <c r="GJ29" s="177" t="str">
        <f t="shared" si="78"/>
        <v/>
      </c>
      <c r="GK29" s="177" t="str">
        <f t="shared" si="78"/>
        <v/>
      </c>
      <c r="GL29" s="177" t="str">
        <f t="shared" si="78"/>
        <v/>
      </c>
      <c r="GM29" s="177" t="str">
        <f t="shared" si="78"/>
        <v/>
      </c>
      <c r="GN29" s="177" t="str">
        <f t="shared" si="78"/>
        <v/>
      </c>
      <c r="GO29" s="177" t="str">
        <f t="shared" si="71"/>
        <v/>
      </c>
      <c r="GP29" s="177" t="str">
        <f t="shared" si="71"/>
        <v/>
      </c>
      <c r="GQ29" s="177" t="str">
        <f t="shared" si="71"/>
        <v/>
      </c>
      <c r="GR29" s="177" t="str">
        <f t="shared" si="71"/>
        <v/>
      </c>
      <c r="GS29" s="177" t="str">
        <f t="shared" si="71"/>
        <v/>
      </c>
      <c r="GT29" s="177" t="str">
        <f t="shared" si="71"/>
        <v/>
      </c>
      <c r="GU29" s="177" t="str">
        <f t="shared" si="71"/>
        <v/>
      </c>
      <c r="GV29" s="177" t="str">
        <f t="shared" si="71"/>
        <v/>
      </c>
      <c r="GW29" s="177" t="str">
        <f t="shared" si="71"/>
        <v/>
      </c>
      <c r="GX29" s="177" t="str">
        <f t="shared" si="71"/>
        <v/>
      </c>
      <c r="GY29" s="177" t="str">
        <f t="shared" si="71"/>
        <v/>
      </c>
      <c r="GZ29" s="177" t="str">
        <f t="shared" si="71"/>
        <v/>
      </c>
      <c r="HA29" s="177" t="str">
        <f t="shared" si="71"/>
        <v/>
      </c>
      <c r="HB29" s="177" t="str">
        <f t="shared" si="71"/>
        <v/>
      </c>
      <c r="HC29" s="177" t="str">
        <f t="shared" si="71"/>
        <v/>
      </c>
      <c r="HD29" s="177" t="str">
        <f t="shared" si="71"/>
        <v/>
      </c>
      <c r="HE29" s="177" t="str">
        <f t="shared" si="79"/>
        <v/>
      </c>
      <c r="HF29" s="177" t="str">
        <f t="shared" si="79"/>
        <v/>
      </c>
      <c r="HG29" s="177" t="str">
        <f t="shared" si="79"/>
        <v/>
      </c>
      <c r="HH29" s="177" t="str">
        <f t="shared" si="79"/>
        <v/>
      </c>
      <c r="HI29" s="177" t="str">
        <f t="shared" si="79"/>
        <v/>
      </c>
      <c r="HJ29" s="177" t="str">
        <f t="shared" si="79"/>
        <v/>
      </c>
      <c r="HK29" s="177" t="str">
        <f t="shared" si="79"/>
        <v/>
      </c>
      <c r="HL29" s="177" t="str">
        <f t="shared" si="79"/>
        <v/>
      </c>
      <c r="HM29" s="177" t="str">
        <f t="shared" si="79"/>
        <v/>
      </c>
      <c r="HN29" s="177" t="str">
        <f t="shared" si="79"/>
        <v/>
      </c>
      <c r="HO29" s="177" t="str">
        <f t="shared" si="79"/>
        <v/>
      </c>
      <c r="HP29" s="177" t="str">
        <f t="shared" si="79"/>
        <v/>
      </c>
      <c r="HQ29" s="177" t="str">
        <f t="shared" si="79"/>
        <v/>
      </c>
      <c r="HR29" s="177" t="str">
        <f t="shared" si="79"/>
        <v/>
      </c>
      <c r="HS29" s="177" t="str">
        <f t="shared" si="79"/>
        <v/>
      </c>
      <c r="HT29" s="177" t="str">
        <f t="shared" si="79"/>
        <v/>
      </c>
      <c r="HU29" s="177" t="str">
        <f t="shared" si="72"/>
        <v/>
      </c>
      <c r="HV29" s="177" t="str">
        <f t="shared" si="72"/>
        <v/>
      </c>
      <c r="HW29" s="177" t="str">
        <f t="shared" si="72"/>
        <v/>
      </c>
      <c r="HX29" s="177" t="str">
        <f t="shared" si="72"/>
        <v/>
      </c>
      <c r="HY29" s="177" t="str">
        <f t="shared" si="72"/>
        <v/>
      </c>
      <c r="HZ29" s="177" t="str">
        <f t="shared" si="72"/>
        <v/>
      </c>
      <c r="IA29" s="177" t="str">
        <f t="shared" si="72"/>
        <v/>
      </c>
      <c r="IB29" s="177" t="str">
        <f t="shared" si="72"/>
        <v/>
      </c>
      <c r="IC29" s="177" t="str">
        <f t="shared" si="72"/>
        <v/>
      </c>
      <c r="ID29" s="177" t="str">
        <f t="shared" si="72"/>
        <v/>
      </c>
      <c r="IE29" s="192" t="str">
        <f t="shared" si="23"/>
        <v/>
      </c>
      <c r="IF29" s="193" t="e">
        <f t="shared" si="10"/>
        <v>#N/A</v>
      </c>
      <c r="IG29" s="193" t="e">
        <f t="shared" ref="IG29:II44" si="83">IF(ISNONTEXT($U29),IF($K29="R",_xlfn.BETA.DIST(AN29,$Q29,$R29,FALSE,$D29,$F29),_xlfn.BETA.DIST(AN29,$R29,$Q29,FALSE,$D29,$F29)),NA())</f>
        <v>#N/A</v>
      </c>
      <c r="IH29" s="193" t="e">
        <f t="shared" si="83"/>
        <v>#N/A</v>
      </c>
      <c r="II29" s="193" t="e">
        <f t="shared" si="83"/>
        <v>#N/A</v>
      </c>
      <c r="IJ29" s="193" t="e">
        <f t="shared" si="56"/>
        <v>#N/A</v>
      </c>
      <c r="IK29" s="193" t="e">
        <f t="shared" si="56"/>
        <v>#N/A</v>
      </c>
      <c r="IL29" s="193" t="e">
        <f t="shared" si="56"/>
        <v>#N/A</v>
      </c>
      <c r="IM29" s="193" t="e">
        <f t="shared" si="56"/>
        <v>#N/A</v>
      </c>
      <c r="IN29" s="193" t="e">
        <f t="shared" si="56"/>
        <v>#N/A</v>
      </c>
      <c r="IO29" s="193" t="e">
        <f t="shared" si="56"/>
        <v>#N/A</v>
      </c>
      <c r="IP29" s="193" t="e">
        <f t="shared" si="56"/>
        <v>#N/A</v>
      </c>
      <c r="IQ29" s="193" t="e">
        <f t="shared" si="56"/>
        <v>#N/A</v>
      </c>
      <c r="IR29" s="193" t="e">
        <f t="shared" si="56"/>
        <v>#N/A</v>
      </c>
      <c r="IS29" s="193" t="e">
        <f t="shared" si="56"/>
        <v>#N/A</v>
      </c>
      <c r="IT29" s="193" t="e">
        <f t="shared" si="56"/>
        <v>#N/A</v>
      </c>
      <c r="IU29" s="193" t="e">
        <f t="shared" si="56"/>
        <v>#N/A</v>
      </c>
      <c r="IV29" s="193" t="e">
        <f t="shared" si="56"/>
        <v>#N/A</v>
      </c>
      <c r="IW29" s="193" t="e">
        <f t="shared" si="56"/>
        <v>#N/A</v>
      </c>
      <c r="IX29" s="193" t="e">
        <f t="shared" si="56"/>
        <v>#N/A</v>
      </c>
      <c r="IY29" s="193" t="e">
        <f t="shared" si="64"/>
        <v>#N/A</v>
      </c>
      <c r="IZ29" s="193" t="e">
        <f t="shared" si="64"/>
        <v>#N/A</v>
      </c>
      <c r="JA29" s="193" t="e">
        <f t="shared" si="64"/>
        <v>#N/A</v>
      </c>
      <c r="JB29" s="193" t="e">
        <f t="shared" si="64"/>
        <v>#N/A</v>
      </c>
      <c r="JC29" s="193" t="e">
        <f t="shared" si="64"/>
        <v>#N/A</v>
      </c>
      <c r="JD29" s="193" t="e">
        <f t="shared" si="64"/>
        <v>#N/A</v>
      </c>
      <c r="JE29" s="193" t="e">
        <f t="shared" si="64"/>
        <v>#N/A</v>
      </c>
      <c r="JF29" s="193" t="e">
        <f t="shared" si="64"/>
        <v>#N/A</v>
      </c>
      <c r="JG29" s="193" t="e">
        <f t="shared" si="64"/>
        <v>#N/A</v>
      </c>
      <c r="JH29" s="193" t="e">
        <f t="shared" si="64"/>
        <v>#N/A</v>
      </c>
      <c r="JI29" s="193" t="e">
        <f t="shared" si="64"/>
        <v>#N/A</v>
      </c>
      <c r="JJ29" s="193" t="e">
        <f t="shared" si="64"/>
        <v>#N/A</v>
      </c>
      <c r="JK29" s="193" t="e">
        <f t="shared" si="64"/>
        <v>#N/A</v>
      </c>
      <c r="JL29" s="193" t="e">
        <f t="shared" si="64"/>
        <v>#N/A</v>
      </c>
      <c r="JM29" s="193" t="e">
        <f t="shared" si="64"/>
        <v>#N/A</v>
      </c>
      <c r="JN29" s="193" t="e">
        <f t="shared" si="64"/>
        <v>#N/A</v>
      </c>
      <c r="JO29" s="193" t="e">
        <f t="shared" si="64"/>
        <v>#N/A</v>
      </c>
      <c r="JP29" s="193" t="e">
        <f t="shared" si="64"/>
        <v>#N/A</v>
      </c>
      <c r="JQ29" s="193" t="e">
        <f t="shared" si="64"/>
        <v>#N/A</v>
      </c>
      <c r="JR29" s="193" t="e">
        <f t="shared" si="64"/>
        <v>#N/A</v>
      </c>
      <c r="JS29" s="193" t="e">
        <f t="shared" si="64"/>
        <v>#N/A</v>
      </c>
      <c r="JT29" s="193" t="e">
        <f t="shared" si="64"/>
        <v>#N/A</v>
      </c>
      <c r="JU29" s="193" t="e">
        <f t="shared" si="64"/>
        <v>#N/A</v>
      </c>
      <c r="JV29" s="193" t="e">
        <f t="shared" si="64"/>
        <v>#N/A</v>
      </c>
      <c r="JW29" s="193" t="e">
        <f t="shared" si="64"/>
        <v>#N/A</v>
      </c>
      <c r="JX29" s="193" t="e">
        <f t="shared" si="64"/>
        <v>#N/A</v>
      </c>
      <c r="JY29" s="193" t="e">
        <f t="shared" si="64"/>
        <v>#N/A</v>
      </c>
      <c r="JZ29" s="193" t="e">
        <f t="shared" si="64"/>
        <v>#N/A</v>
      </c>
      <c r="KA29" s="193" t="e">
        <f t="shared" si="64"/>
        <v>#N/A</v>
      </c>
      <c r="KB29" s="193" t="e">
        <f t="shared" si="64"/>
        <v>#N/A</v>
      </c>
      <c r="KC29" s="193" t="e">
        <f t="shared" si="61"/>
        <v>#N/A</v>
      </c>
      <c r="KD29" s="193" t="e">
        <f t="shared" si="61"/>
        <v>#N/A</v>
      </c>
      <c r="KE29" s="193" t="e">
        <f t="shared" si="61"/>
        <v>#N/A</v>
      </c>
      <c r="KF29" s="193" t="e">
        <f t="shared" si="61"/>
        <v>#N/A</v>
      </c>
      <c r="KG29" s="193" t="e">
        <f t="shared" si="61"/>
        <v>#N/A</v>
      </c>
      <c r="KH29" s="193" t="e">
        <f t="shared" si="61"/>
        <v>#N/A</v>
      </c>
      <c r="KI29" s="193" t="e">
        <f t="shared" si="61"/>
        <v>#N/A</v>
      </c>
      <c r="KJ29" s="193" t="e">
        <f t="shared" si="61"/>
        <v>#N/A</v>
      </c>
      <c r="KK29" s="193" t="e">
        <f t="shared" si="61"/>
        <v>#N/A</v>
      </c>
      <c r="KL29" s="193" t="e">
        <f t="shared" si="61"/>
        <v>#N/A</v>
      </c>
      <c r="KM29" s="193" t="e">
        <f t="shared" si="61"/>
        <v>#N/A</v>
      </c>
      <c r="KN29" s="193" t="e">
        <f t="shared" si="61"/>
        <v>#N/A</v>
      </c>
      <c r="KO29" s="193" t="e">
        <f t="shared" si="61"/>
        <v>#N/A</v>
      </c>
      <c r="KP29" s="193" t="e">
        <f t="shared" si="61"/>
        <v>#N/A</v>
      </c>
      <c r="KQ29" s="193" t="e">
        <f t="shared" si="61"/>
        <v>#N/A</v>
      </c>
      <c r="KR29" s="193" t="e">
        <f t="shared" si="26"/>
        <v>#N/A</v>
      </c>
      <c r="KS29" s="193" t="e">
        <f t="shared" ref="KS29:KU44" si="84">IF(ISNONTEXT($U29),IF($K29="R",_xlfn.BETA.DIST(CZ29,$Q29,$R29,FALSE,$D29,$F29),_xlfn.BETA.DIST(CZ29,$R29,$Q29,FALSE,$D29,$F29)),NA())</f>
        <v>#N/A</v>
      </c>
      <c r="KT29" s="193" t="e">
        <f t="shared" si="84"/>
        <v>#N/A</v>
      </c>
      <c r="KU29" s="193" t="e">
        <f t="shared" si="84"/>
        <v>#N/A</v>
      </c>
      <c r="KV29" s="193" t="e">
        <f t="shared" si="57"/>
        <v>#N/A</v>
      </c>
      <c r="KW29" s="193" t="e">
        <f t="shared" si="57"/>
        <v>#N/A</v>
      </c>
      <c r="KX29" s="193" t="e">
        <f t="shared" si="57"/>
        <v>#N/A</v>
      </c>
      <c r="KY29" s="193" t="e">
        <f t="shared" si="57"/>
        <v>#N/A</v>
      </c>
      <c r="KZ29" s="193" t="e">
        <f t="shared" si="57"/>
        <v>#N/A</v>
      </c>
      <c r="LA29" s="193" t="e">
        <f t="shared" si="57"/>
        <v>#N/A</v>
      </c>
      <c r="LB29" s="193" t="e">
        <f t="shared" si="57"/>
        <v>#N/A</v>
      </c>
      <c r="LC29" s="193" t="e">
        <f t="shared" si="57"/>
        <v>#N/A</v>
      </c>
      <c r="LD29" s="193" t="e">
        <f t="shared" si="57"/>
        <v>#N/A</v>
      </c>
      <c r="LE29" s="193" t="e">
        <f t="shared" si="57"/>
        <v>#N/A</v>
      </c>
      <c r="LF29" s="193" t="e">
        <f t="shared" si="57"/>
        <v>#N/A</v>
      </c>
      <c r="LG29" s="193" t="e">
        <f t="shared" si="57"/>
        <v>#N/A</v>
      </c>
      <c r="LH29" s="193" t="e">
        <f t="shared" si="57"/>
        <v>#N/A</v>
      </c>
      <c r="LI29" s="193" t="e">
        <f t="shared" si="57"/>
        <v>#N/A</v>
      </c>
      <c r="LJ29" s="193" t="e">
        <f t="shared" si="57"/>
        <v>#N/A</v>
      </c>
      <c r="LK29" s="193" t="e">
        <f t="shared" si="65"/>
        <v>#N/A</v>
      </c>
      <c r="LL29" s="193" t="e">
        <f t="shared" si="65"/>
        <v>#N/A</v>
      </c>
      <c r="LM29" s="193" t="e">
        <f t="shared" si="65"/>
        <v>#N/A</v>
      </c>
      <c r="LN29" s="193" t="e">
        <f t="shared" si="65"/>
        <v>#N/A</v>
      </c>
      <c r="LO29" s="193" t="e">
        <f t="shared" si="65"/>
        <v>#N/A</v>
      </c>
      <c r="LP29" s="193" t="e">
        <f t="shared" si="65"/>
        <v>#N/A</v>
      </c>
      <c r="LQ29" s="193" t="e">
        <f t="shared" si="65"/>
        <v>#N/A</v>
      </c>
      <c r="LR29" s="193" t="e">
        <f t="shared" si="65"/>
        <v>#N/A</v>
      </c>
      <c r="LS29" s="193" t="e">
        <f t="shared" si="65"/>
        <v>#N/A</v>
      </c>
      <c r="LT29" s="193" t="e">
        <f t="shared" si="65"/>
        <v>#N/A</v>
      </c>
      <c r="LU29" s="193" t="e">
        <f t="shared" si="65"/>
        <v>#N/A</v>
      </c>
      <c r="LV29" s="193" t="e">
        <f t="shared" si="65"/>
        <v>#N/A</v>
      </c>
      <c r="LW29" s="193" t="e">
        <f t="shared" si="65"/>
        <v>#N/A</v>
      </c>
      <c r="LX29" s="193" t="e">
        <f t="shared" si="65"/>
        <v>#N/A</v>
      </c>
      <c r="LY29" s="193" t="e">
        <f t="shared" si="65"/>
        <v>#N/A</v>
      </c>
      <c r="LZ29" s="193" t="e">
        <f t="shared" si="65"/>
        <v>#N/A</v>
      </c>
      <c r="MA29" s="193" t="e">
        <f t="shared" si="65"/>
        <v>#N/A</v>
      </c>
      <c r="MB29" s="193" t="e">
        <f t="shared" si="65"/>
        <v>#N/A</v>
      </c>
      <c r="MC29" s="193" t="e">
        <f t="shared" si="65"/>
        <v>#N/A</v>
      </c>
      <c r="MD29" s="193" t="e">
        <f t="shared" si="65"/>
        <v>#N/A</v>
      </c>
      <c r="ME29" s="193" t="e">
        <f t="shared" si="65"/>
        <v>#N/A</v>
      </c>
      <c r="MF29" s="193" t="e">
        <f t="shared" si="65"/>
        <v>#N/A</v>
      </c>
      <c r="MG29" s="193" t="e">
        <f t="shared" si="65"/>
        <v>#N/A</v>
      </c>
      <c r="MH29" s="193" t="e">
        <f t="shared" si="65"/>
        <v>#N/A</v>
      </c>
      <c r="MI29" s="193" t="e">
        <f t="shared" si="65"/>
        <v>#N/A</v>
      </c>
      <c r="MJ29" s="193" t="e">
        <f t="shared" si="65"/>
        <v>#N/A</v>
      </c>
      <c r="MK29" s="193" t="e">
        <f t="shared" si="65"/>
        <v>#N/A</v>
      </c>
      <c r="ML29" s="193" t="e">
        <f t="shared" si="65"/>
        <v>#N/A</v>
      </c>
      <c r="MM29" s="193" t="e">
        <f t="shared" si="65"/>
        <v>#N/A</v>
      </c>
      <c r="MN29" s="193" t="e">
        <f t="shared" si="65"/>
        <v>#N/A</v>
      </c>
      <c r="MO29" s="193" t="e">
        <f t="shared" si="62"/>
        <v>#N/A</v>
      </c>
      <c r="MP29" s="193" t="e">
        <f t="shared" si="62"/>
        <v>#N/A</v>
      </c>
      <c r="MQ29" s="193" t="e">
        <f t="shared" si="62"/>
        <v>#N/A</v>
      </c>
      <c r="MR29" s="193" t="e">
        <f t="shared" si="62"/>
        <v>#N/A</v>
      </c>
      <c r="MS29" s="193" t="e">
        <f t="shared" si="62"/>
        <v>#N/A</v>
      </c>
      <c r="MT29" s="193" t="e">
        <f t="shared" si="62"/>
        <v>#N/A</v>
      </c>
      <c r="MU29" s="193" t="e">
        <f t="shared" si="62"/>
        <v>#N/A</v>
      </c>
      <c r="MV29" s="193" t="e">
        <f t="shared" si="62"/>
        <v>#N/A</v>
      </c>
      <c r="MW29" s="193" t="e">
        <f t="shared" si="62"/>
        <v>#N/A</v>
      </c>
      <c r="MX29" s="193" t="e">
        <f t="shared" si="62"/>
        <v>#N/A</v>
      </c>
      <c r="MY29" s="193" t="e">
        <f t="shared" si="62"/>
        <v>#N/A</v>
      </c>
      <c r="MZ29" s="193" t="e">
        <f t="shared" si="62"/>
        <v>#N/A</v>
      </c>
      <c r="NA29" s="193" t="e">
        <f t="shared" si="62"/>
        <v>#N/A</v>
      </c>
      <c r="NB29" s="193" t="e">
        <f t="shared" si="62"/>
        <v>#N/A</v>
      </c>
      <c r="NC29" s="193" t="e">
        <f t="shared" si="62"/>
        <v>#N/A</v>
      </c>
      <c r="ND29" s="193" t="e">
        <f t="shared" si="27"/>
        <v>#N/A</v>
      </c>
      <c r="NE29" s="193" t="e">
        <f t="shared" ref="NE29:NG44" si="85">IF(ISNONTEXT($U29),IF($K29="R",_xlfn.BETA.DIST(FL29,$Q29,$R29,FALSE,$D29,$F29),_xlfn.BETA.DIST(FL29,$R29,$Q29,FALSE,$D29,$F29)),NA())</f>
        <v>#N/A</v>
      </c>
      <c r="NF29" s="193" t="e">
        <f t="shared" si="85"/>
        <v>#N/A</v>
      </c>
      <c r="NG29" s="193" t="e">
        <f t="shared" si="85"/>
        <v>#N/A</v>
      </c>
      <c r="NH29" s="193" t="e">
        <f t="shared" si="58"/>
        <v>#N/A</v>
      </c>
      <c r="NI29" s="193" t="e">
        <f t="shared" si="58"/>
        <v>#N/A</v>
      </c>
      <c r="NJ29" s="193" t="e">
        <f t="shared" si="58"/>
        <v>#N/A</v>
      </c>
      <c r="NK29" s="193" t="e">
        <f t="shared" si="58"/>
        <v>#N/A</v>
      </c>
      <c r="NL29" s="193" t="e">
        <f t="shared" si="58"/>
        <v>#N/A</v>
      </c>
      <c r="NM29" s="193" t="e">
        <f t="shared" si="58"/>
        <v>#N/A</v>
      </c>
      <c r="NN29" s="193" t="e">
        <f t="shared" si="58"/>
        <v>#N/A</v>
      </c>
      <c r="NO29" s="193" t="e">
        <f t="shared" si="58"/>
        <v>#N/A</v>
      </c>
      <c r="NP29" s="193" t="e">
        <f t="shared" si="58"/>
        <v>#N/A</v>
      </c>
      <c r="NQ29" s="193" t="e">
        <f t="shared" si="58"/>
        <v>#N/A</v>
      </c>
      <c r="NR29" s="193" t="e">
        <f t="shared" si="58"/>
        <v>#N/A</v>
      </c>
      <c r="NS29" s="193" t="e">
        <f t="shared" si="58"/>
        <v>#N/A</v>
      </c>
      <c r="NT29" s="193" t="e">
        <f t="shared" si="58"/>
        <v>#N/A</v>
      </c>
      <c r="NU29" s="193" t="e">
        <f t="shared" si="58"/>
        <v>#N/A</v>
      </c>
      <c r="NV29" s="193" t="e">
        <f t="shared" si="58"/>
        <v>#N/A</v>
      </c>
      <c r="NW29" s="193" t="e">
        <f t="shared" si="66"/>
        <v>#N/A</v>
      </c>
      <c r="NX29" s="193" t="e">
        <f t="shared" si="66"/>
        <v>#N/A</v>
      </c>
      <c r="NY29" s="193" t="e">
        <f t="shared" si="66"/>
        <v>#N/A</v>
      </c>
      <c r="NZ29" s="193" t="e">
        <f t="shared" si="66"/>
        <v>#N/A</v>
      </c>
      <c r="OA29" s="193" t="e">
        <f t="shared" si="66"/>
        <v>#N/A</v>
      </c>
      <c r="OB29" s="193" t="e">
        <f t="shared" si="66"/>
        <v>#N/A</v>
      </c>
      <c r="OC29" s="193" t="e">
        <f t="shared" si="66"/>
        <v>#N/A</v>
      </c>
      <c r="OD29" s="193" t="e">
        <f t="shared" si="66"/>
        <v>#N/A</v>
      </c>
      <c r="OE29" s="193" t="e">
        <f t="shared" si="66"/>
        <v>#N/A</v>
      </c>
      <c r="OF29" s="193" t="e">
        <f t="shared" si="66"/>
        <v>#N/A</v>
      </c>
      <c r="OG29" s="193" t="e">
        <f t="shared" si="66"/>
        <v>#N/A</v>
      </c>
      <c r="OH29" s="193" t="e">
        <f t="shared" si="66"/>
        <v>#N/A</v>
      </c>
      <c r="OI29" s="193" t="e">
        <f t="shared" si="66"/>
        <v>#N/A</v>
      </c>
      <c r="OJ29" s="193" t="e">
        <f t="shared" si="66"/>
        <v>#N/A</v>
      </c>
      <c r="OK29" s="193" t="e">
        <f t="shared" si="66"/>
        <v>#N/A</v>
      </c>
      <c r="OL29" s="193" t="e">
        <f t="shared" si="66"/>
        <v>#N/A</v>
      </c>
      <c r="OM29" s="193" t="e">
        <f t="shared" si="66"/>
        <v>#N/A</v>
      </c>
      <c r="ON29" s="193" t="e">
        <f t="shared" si="66"/>
        <v>#N/A</v>
      </c>
      <c r="OO29" s="193" t="e">
        <f t="shared" si="66"/>
        <v>#N/A</v>
      </c>
      <c r="OP29" s="193" t="e">
        <f t="shared" si="66"/>
        <v>#N/A</v>
      </c>
      <c r="OQ29" s="193" t="e">
        <f t="shared" si="66"/>
        <v>#N/A</v>
      </c>
      <c r="OR29" s="193" t="e">
        <f t="shared" si="66"/>
        <v>#N/A</v>
      </c>
      <c r="OS29" s="193" t="e">
        <f t="shared" si="66"/>
        <v>#N/A</v>
      </c>
      <c r="OT29" s="193" t="e">
        <f t="shared" si="66"/>
        <v>#N/A</v>
      </c>
      <c r="OU29" s="193" t="e">
        <f t="shared" si="66"/>
        <v>#N/A</v>
      </c>
      <c r="OV29" s="193" t="e">
        <f t="shared" si="66"/>
        <v>#N/A</v>
      </c>
      <c r="OW29" s="193" t="e">
        <f t="shared" si="66"/>
        <v>#N/A</v>
      </c>
      <c r="OX29" s="193" t="e">
        <f t="shared" si="66"/>
        <v>#N/A</v>
      </c>
      <c r="OY29" s="193" t="e">
        <f t="shared" si="66"/>
        <v>#N/A</v>
      </c>
      <c r="OZ29" s="193" t="e">
        <f t="shared" si="66"/>
        <v>#N/A</v>
      </c>
      <c r="PA29" s="193" t="e">
        <f t="shared" si="63"/>
        <v>#N/A</v>
      </c>
      <c r="PB29" s="193" t="e">
        <f t="shared" si="63"/>
        <v>#N/A</v>
      </c>
      <c r="PC29" s="193" t="e">
        <f t="shared" si="63"/>
        <v>#N/A</v>
      </c>
      <c r="PD29" s="193" t="e">
        <f t="shared" si="63"/>
        <v>#N/A</v>
      </c>
      <c r="PE29" s="193" t="e">
        <f t="shared" si="63"/>
        <v>#N/A</v>
      </c>
      <c r="PF29" s="193" t="e">
        <f t="shared" si="63"/>
        <v>#N/A</v>
      </c>
      <c r="PG29" s="193" t="e">
        <f t="shared" si="63"/>
        <v>#N/A</v>
      </c>
      <c r="PH29" s="193" t="e">
        <f t="shared" si="63"/>
        <v>#N/A</v>
      </c>
      <c r="PI29" s="193" t="e">
        <f t="shared" si="63"/>
        <v>#N/A</v>
      </c>
      <c r="PJ29" s="193" t="e">
        <f t="shared" si="63"/>
        <v>#N/A</v>
      </c>
      <c r="PK29" s="193" t="e">
        <f t="shared" si="63"/>
        <v>#N/A</v>
      </c>
      <c r="PL29" s="193" t="e">
        <f t="shared" si="63"/>
        <v>#N/A</v>
      </c>
      <c r="PM29" s="193" t="e">
        <f t="shared" si="63"/>
        <v>#N/A</v>
      </c>
      <c r="PN29" s="193" t="e">
        <f t="shared" si="63"/>
        <v>#N/A</v>
      </c>
      <c r="PO29" s="193" t="e">
        <f t="shared" si="63"/>
        <v>#N/A</v>
      </c>
      <c r="PP29" s="193" t="e">
        <f t="shared" si="28"/>
        <v>#N/A</v>
      </c>
      <c r="PQ29" s="193" t="e">
        <f t="shared" si="59"/>
        <v>#N/A</v>
      </c>
      <c r="PR29" s="193" t="e">
        <f t="shared" si="59"/>
        <v>#N/A</v>
      </c>
      <c r="PS29" s="193" t="e">
        <f t="shared" si="59"/>
        <v>#N/A</v>
      </c>
      <c r="PT29" s="193" t="e">
        <f t="shared" si="59"/>
        <v>#N/A</v>
      </c>
      <c r="PU29" s="193" t="e">
        <f t="shared" si="59"/>
        <v>#N/A</v>
      </c>
      <c r="PV29" s="193" t="e">
        <f t="shared" si="59"/>
        <v>#N/A</v>
      </c>
      <c r="PW29" s="193" t="e">
        <f t="shared" si="59"/>
        <v>#N/A</v>
      </c>
      <c r="PX29" s="193" t="e">
        <f t="shared" si="59"/>
        <v>#N/A</v>
      </c>
    </row>
    <row r="30" spans="1:440" hidden="1" x14ac:dyDescent="0.45">
      <c r="A30" s="20">
        <v>27</v>
      </c>
      <c r="B30" s="134"/>
      <c r="C30" s="279"/>
      <c r="D30" s="280" t="str">
        <f t="shared" si="15"/>
        <v/>
      </c>
      <c r="E30" s="281"/>
      <c r="F30" s="280" t="str">
        <f t="shared" si="16"/>
        <v/>
      </c>
      <c r="G30" s="279"/>
      <c r="H30" s="135"/>
      <c r="I30" s="110" t="str">
        <f t="shared" si="17"/>
        <v/>
      </c>
      <c r="J30" s="21" t="str">
        <f t="shared" si="18"/>
        <v/>
      </c>
      <c r="K30" s="22" t="str">
        <f t="shared" si="19"/>
        <v/>
      </c>
      <c r="L30" s="23" t="str">
        <f>IF(J30="","",IF(OR($J30&lt;Skew!$B$3,$J30=Skew!$B$3),IF($J30&gt;Skew!$C$3,Skew!$A$3,IF($J30&gt;Skew!$C$4,Skew!$A$4,IF($J30&gt;Skew!$C$5,Skew!$A$5,IF($J30&gt;Skew!$C$6,Skew!$A$6,IF($J30&gt;Skew!$C$7,Skew!$A$7,IF($J30&gt;Skew!$C$8,Skew!$A$8,IF($J30&gt;Skew!$C$9,Skew!$A$9,IF($J30&gt;Skew!$C$10,Skew!$A$10,IF($J30&gt;Skew!$C$11,Skew!$A$11,IF($J30&gt;Skew!$C$12,Skew!$A$12,IF($J30&gt;Skew!$C$13,Skew!$A$13,IF($J30&gt;Skew!$C$14,Skew!$A$14,IF($J30&gt;Skew!$C$15,Skew!$A$15,IF($J30&gt;Skew!$C$16,Skew!$A$16,Skew!$A$17)
)))))))))))))))</f>
        <v/>
      </c>
      <c r="M30" s="22" t="str">
        <f>IF(J30="","",MATCH(L30,Skew!$A$3:$A$17,0))</f>
        <v/>
      </c>
      <c r="N30" s="22" t="str">
        <f t="shared" si="0"/>
        <v/>
      </c>
      <c r="O30" s="24"/>
      <c r="P30" s="22" t="str">
        <f>IF(OR(J30="",O30=""),"",MATCH(O30,Confidence!$A$3:$A$12,0))</f>
        <v/>
      </c>
      <c r="Q30" s="25" t="str">
        <f t="shared" si="1"/>
        <v/>
      </c>
      <c r="R30" s="25" t="str">
        <f t="shared" si="2"/>
        <v/>
      </c>
      <c r="S30" s="22"/>
      <c r="T30" s="102" t="str">
        <f t="shared" si="3"/>
        <v/>
      </c>
      <c r="U30" s="102" t="str">
        <f t="shared" si="4"/>
        <v/>
      </c>
      <c r="V30" s="37" t="str">
        <f t="shared" si="5"/>
        <v/>
      </c>
      <c r="W30" s="115"/>
      <c r="X30" s="204" t="str">
        <f>IF(AND(D30&gt;0,E30&gt;0,F30&gt;0,Q30&gt;0,R30&gt;0,W30&gt;0,NOT(O30="")),ABS(VLOOKUP($W$1,VLookups!$A$30:$B$31,2,FALSE)-_xlfn.BETA.DIST(W30,IF(K30="L",R30,Q30),IF(K30="L",Q30,R30),TRUE,D30,F30)),"")</f>
        <v/>
      </c>
      <c r="Y30" s="112" t="str">
        <f>IF(OR($Q30="",$R30=""),"",_xlfn.BETA.INV(ABS(VLOOKUP($W$1,VLookups!$A$30:$B$31,2,FALSE)-Y$3),IF($K30="L",$R30,$Q30),IF($K30="L",$Q30,$R30),$D30,$F30))</f>
        <v/>
      </c>
      <c r="Z30" s="113" t="str">
        <f>IF(OR($Q30="",$R30=""),"",_xlfn.BETA.INV(ABS(VLOOKUP($W$1,VLookups!$A$30:$B$31,2,FALSE)-Z$3),IF($K30="L",$R30,$Q30),IF($K30="L",$Q30,$R30),$D30,$F30))</f>
        <v/>
      </c>
      <c r="AA30" s="112" t="str">
        <f>IF(OR($Q30="",$R30=""),"",_xlfn.BETA.INV(ABS(VLOOKUP($W$1,VLookups!$A$30:$B$31,2,FALSE)-AA$3),IF($K30="L",$R30,$Q30),IF($K30="L",$Q30,$R30),$D30,$F30))</f>
        <v/>
      </c>
      <c r="AB30" s="113" t="str">
        <f>IF(OR($Q30="",$R30=""),"",_xlfn.BETA.INV(ABS(VLOOKUP($W$1,VLookups!$A$30:$B$31,2,FALSE)-AB$3),IF($K30="L",$R30,$Q30),IF($K30="L",$Q30,$R30),$D30,$F30))</f>
        <v/>
      </c>
      <c r="AC30" s="112" t="str">
        <f>IF(OR($Q30="",$R30=""),"",_xlfn.BETA.INV(ABS(VLOOKUP($W$1,VLookups!$A$30:$B$31,2,FALSE)-AC$3),IF($K30="L",$R30,$Q30),IF($K30="L",$Q30,$R30),$D30,$F30))</f>
        <v/>
      </c>
      <c r="AD30" s="113" t="str">
        <f>IF(OR($Q30="",$R30=""),"",_xlfn.BETA.INV(ABS(VLOOKUP($W$1,VLookups!$A$30:$B$31,2,FALSE)-AD$3),IF($K30="L",$R30,$Q30),IF($K30="L",$Q30,$R30),$D30,$F30))</f>
        <v/>
      </c>
      <c r="AE30" s="112" t="str">
        <f>IF(OR($Q30="",$R30=""),"",_xlfn.BETA.INV(ABS(VLOOKUP($W$1,VLookups!$A$30:$B$31,2,FALSE)-AE$3),IF($K30="L",$R30,$Q30),IF($K30="L",$Q30,$R30),$D30,$F30))</f>
        <v/>
      </c>
      <c r="AF30" s="113" t="str">
        <f>IF(OR($Q30="",$R30=""),"",_xlfn.BETA.INV(ABS(VLOOKUP($W$1,VLookups!$A$30:$B$31,2,FALSE)-AF$3),IF($K30="L",$R30,$Q30),IF($K30="L",$Q30,$R30),$D30,$F30))</f>
        <v/>
      </c>
      <c r="AG30" s="112" t="str">
        <f>IF(OR($Q30="",$R30=""),"",_xlfn.BETA.INV(ABS(VLOOKUP($W$1,VLookups!$A$30:$B$31,2,FALSE)-AG$3),IF($K30="L",$R30,$Q30),IF($K30="L",$Q30,$R30),$D30,$F30))</f>
        <v/>
      </c>
      <c r="AH30" s="113" t="str">
        <f>IF(OR($Q30="",$R30=""),"",_xlfn.BETA.INV(ABS(VLOOKUP($W$1,VLookups!$A$30:$B$31,2,FALSE)-AH$3),IF($K30="L",$R30,$Q30),IF($K30="L",$Q30,$R30),$D30,$F30))</f>
        <v/>
      </c>
      <c r="AI30" s="112" t="str">
        <f>IF(OR($Q30="",$R30=""),"",_xlfn.BETA.INV(ABS(VLOOKUP($W$1,VLookups!$A$30:$B$31,2,FALSE)-AI$3),IF($K30="L",$R30,$Q30),IF($K30="L",$Q30,$R30),$D30,$F30))</f>
        <v/>
      </c>
      <c r="AJ30" s="113" t="str">
        <f>IF(OR($Q30="",$R30=""),"",_xlfn.BETA.INV(ABS(VLOOKUP($W$1,VLookups!$A$30:$B$31,2,FALSE)-AJ$3),IF($K30="L",$R30,$Q30),IF($K30="L",$Q30,$R30),$D30,$F30))</f>
        <v/>
      </c>
      <c r="AK30" s="15"/>
      <c r="AL30" s="194" t="str">
        <f t="shared" si="20"/>
        <v/>
      </c>
      <c r="AM30" s="192" t="str">
        <f t="shared" si="21"/>
        <v/>
      </c>
      <c r="AN30" s="177" t="str">
        <f t="shared" si="82"/>
        <v/>
      </c>
      <c r="AO30" s="177" t="str">
        <f t="shared" si="73"/>
        <v/>
      </c>
      <c r="AP30" s="177" t="str">
        <f t="shared" si="73"/>
        <v/>
      </c>
      <c r="AQ30" s="177" t="str">
        <f t="shared" si="73"/>
        <v/>
      </c>
      <c r="AR30" s="177" t="str">
        <f t="shared" si="73"/>
        <v/>
      </c>
      <c r="AS30" s="177" t="str">
        <f t="shared" si="73"/>
        <v/>
      </c>
      <c r="AT30" s="177" t="str">
        <f t="shared" si="73"/>
        <v/>
      </c>
      <c r="AU30" s="177" t="str">
        <f t="shared" si="73"/>
        <v/>
      </c>
      <c r="AV30" s="177" t="str">
        <f t="shared" si="73"/>
        <v/>
      </c>
      <c r="AW30" s="177" t="str">
        <f t="shared" si="73"/>
        <v/>
      </c>
      <c r="AX30" s="177" t="str">
        <f t="shared" si="73"/>
        <v/>
      </c>
      <c r="AY30" s="177" t="str">
        <f t="shared" si="73"/>
        <v/>
      </c>
      <c r="AZ30" s="177" t="str">
        <f t="shared" si="73"/>
        <v/>
      </c>
      <c r="BA30" s="177" t="str">
        <f t="shared" si="73"/>
        <v/>
      </c>
      <c r="BB30" s="177" t="str">
        <f t="shared" si="73"/>
        <v/>
      </c>
      <c r="BC30" s="177" t="str">
        <f t="shared" si="73"/>
        <v/>
      </c>
      <c r="BD30" s="177" t="str">
        <f t="shared" si="73"/>
        <v/>
      </c>
      <c r="BE30" s="177" t="str">
        <f t="shared" si="67"/>
        <v/>
      </c>
      <c r="BF30" s="177" t="str">
        <f t="shared" si="67"/>
        <v/>
      </c>
      <c r="BG30" s="177" t="str">
        <f t="shared" si="67"/>
        <v/>
      </c>
      <c r="BH30" s="177" t="str">
        <f t="shared" si="67"/>
        <v/>
      </c>
      <c r="BI30" s="177" t="str">
        <f t="shared" si="67"/>
        <v/>
      </c>
      <c r="BJ30" s="177" t="str">
        <f t="shared" si="67"/>
        <v/>
      </c>
      <c r="BK30" s="177" t="str">
        <f t="shared" si="67"/>
        <v/>
      </c>
      <c r="BL30" s="177" t="str">
        <f t="shared" si="67"/>
        <v/>
      </c>
      <c r="BM30" s="177" t="str">
        <f t="shared" si="67"/>
        <v/>
      </c>
      <c r="BN30" s="177" t="str">
        <f t="shared" si="67"/>
        <v/>
      </c>
      <c r="BO30" s="177" t="str">
        <f t="shared" si="67"/>
        <v/>
      </c>
      <c r="BP30" s="177" t="str">
        <f t="shared" si="67"/>
        <v/>
      </c>
      <c r="BQ30" s="177" t="str">
        <f t="shared" si="67"/>
        <v/>
      </c>
      <c r="BR30" s="177" t="str">
        <f t="shared" si="67"/>
        <v/>
      </c>
      <c r="BS30" s="177" t="str">
        <f t="shared" si="67"/>
        <v/>
      </c>
      <c r="BT30" s="177" t="str">
        <f t="shared" si="74"/>
        <v/>
      </c>
      <c r="BU30" s="177" t="str">
        <f t="shared" si="74"/>
        <v/>
      </c>
      <c r="BV30" s="177" t="str">
        <f t="shared" si="74"/>
        <v/>
      </c>
      <c r="BW30" s="177" t="str">
        <f t="shared" si="74"/>
        <v/>
      </c>
      <c r="BX30" s="177" t="str">
        <f t="shared" si="74"/>
        <v/>
      </c>
      <c r="BY30" s="177" t="str">
        <f t="shared" si="74"/>
        <v/>
      </c>
      <c r="BZ30" s="177" t="str">
        <f t="shared" si="74"/>
        <v/>
      </c>
      <c r="CA30" s="177" t="str">
        <f t="shared" si="74"/>
        <v/>
      </c>
      <c r="CB30" s="177" t="str">
        <f t="shared" si="74"/>
        <v/>
      </c>
      <c r="CC30" s="177" t="str">
        <f t="shared" si="74"/>
        <v/>
      </c>
      <c r="CD30" s="177" t="str">
        <f t="shared" si="74"/>
        <v/>
      </c>
      <c r="CE30" s="177" t="str">
        <f t="shared" si="74"/>
        <v/>
      </c>
      <c r="CF30" s="177" t="str">
        <f t="shared" si="74"/>
        <v/>
      </c>
      <c r="CG30" s="177" t="str">
        <f t="shared" si="74"/>
        <v/>
      </c>
      <c r="CH30" s="177" t="str">
        <f t="shared" si="74"/>
        <v/>
      </c>
      <c r="CI30" s="177" t="str">
        <f t="shared" si="74"/>
        <v/>
      </c>
      <c r="CJ30" s="177" t="str">
        <f t="shared" si="68"/>
        <v/>
      </c>
      <c r="CK30" s="177" t="str">
        <f t="shared" si="68"/>
        <v/>
      </c>
      <c r="CL30" s="177" t="str">
        <f t="shared" si="68"/>
        <v/>
      </c>
      <c r="CM30" s="177" t="str">
        <f t="shared" si="68"/>
        <v/>
      </c>
      <c r="CN30" s="177" t="str">
        <f t="shared" si="68"/>
        <v/>
      </c>
      <c r="CO30" s="177" t="str">
        <f t="shared" si="68"/>
        <v/>
      </c>
      <c r="CP30" s="177" t="str">
        <f t="shared" si="68"/>
        <v/>
      </c>
      <c r="CQ30" s="177" t="str">
        <f t="shared" si="68"/>
        <v/>
      </c>
      <c r="CR30" s="177" t="str">
        <f t="shared" si="68"/>
        <v/>
      </c>
      <c r="CS30" s="177" t="str">
        <f t="shared" si="68"/>
        <v/>
      </c>
      <c r="CT30" s="177" t="str">
        <f t="shared" si="68"/>
        <v/>
      </c>
      <c r="CU30" s="177" t="str">
        <f t="shared" si="68"/>
        <v/>
      </c>
      <c r="CV30" s="177" t="str">
        <f t="shared" si="68"/>
        <v/>
      </c>
      <c r="CW30" s="177" t="str">
        <f t="shared" si="68"/>
        <v/>
      </c>
      <c r="CX30" s="177" t="str">
        <f t="shared" si="68"/>
        <v/>
      </c>
      <c r="CY30" s="177" t="str">
        <f t="shared" si="68"/>
        <v/>
      </c>
      <c r="CZ30" s="177" t="str">
        <f t="shared" si="75"/>
        <v/>
      </c>
      <c r="DA30" s="177" t="str">
        <f t="shared" si="75"/>
        <v/>
      </c>
      <c r="DB30" s="177" t="str">
        <f t="shared" si="75"/>
        <v/>
      </c>
      <c r="DC30" s="177" t="str">
        <f t="shared" si="75"/>
        <v/>
      </c>
      <c r="DD30" s="177" t="str">
        <f t="shared" si="75"/>
        <v/>
      </c>
      <c r="DE30" s="177" t="str">
        <f t="shared" si="75"/>
        <v/>
      </c>
      <c r="DF30" s="177" t="str">
        <f t="shared" si="75"/>
        <v/>
      </c>
      <c r="DG30" s="177" t="str">
        <f t="shared" si="75"/>
        <v/>
      </c>
      <c r="DH30" s="177" t="str">
        <f t="shared" si="75"/>
        <v/>
      </c>
      <c r="DI30" s="177" t="str">
        <f t="shared" si="75"/>
        <v/>
      </c>
      <c r="DJ30" s="177" t="str">
        <f t="shared" si="75"/>
        <v/>
      </c>
      <c r="DK30" s="177" t="str">
        <f t="shared" si="75"/>
        <v/>
      </c>
      <c r="DL30" s="177" t="str">
        <f t="shared" si="75"/>
        <v/>
      </c>
      <c r="DM30" s="177" t="str">
        <f t="shared" si="75"/>
        <v/>
      </c>
      <c r="DN30" s="177" t="str">
        <f t="shared" si="75"/>
        <v/>
      </c>
      <c r="DO30" s="177" t="str">
        <f t="shared" si="75"/>
        <v/>
      </c>
      <c r="DP30" s="177" t="str">
        <f t="shared" si="69"/>
        <v/>
      </c>
      <c r="DQ30" s="177" t="str">
        <f t="shared" si="81"/>
        <v/>
      </c>
      <c r="DR30" s="177" t="str">
        <f t="shared" si="81"/>
        <v/>
      </c>
      <c r="DS30" s="177" t="str">
        <f t="shared" si="81"/>
        <v/>
      </c>
      <c r="DT30" s="177" t="str">
        <f t="shared" si="81"/>
        <v/>
      </c>
      <c r="DU30" s="177" t="str">
        <f t="shared" si="81"/>
        <v/>
      </c>
      <c r="DV30" s="177" t="str">
        <f t="shared" si="81"/>
        <v/>
      </c>
      <c r="DW30" s="177" t="str">
        <f t="shared" si="81"/>
        <v/>
      </c>
      <c r="DX30" s="177" t="str">
        <f t="shared" si="81"/>
        <v/>
      </c>
      <c r="DY30" s="177" t="str">
        <f t="shared" si="81"/>
        <v/>
      </c>
      <c r="DZ30" s="177" t="str">
        <f t="shared" si="81"/>
        <v/>
      </c>
      <c r="EA30" s="177" t="str">
        <f t="shared" si="81"/>
        <v/>
      </c>
      <c r="EB30" s="177" t="str">
        <f t="shared" si="81"/>
        <v/>
      </c>
      <c r="EC30" s="177" t="str">
        <f t="shared" si="81"/>
        <v/>
      </c>
      <c r="ED30" s="177" t="str">
        <f t="shared" si="81"/>
        <v/>
      </c>
      <c r="EE30" s="177" t="str">
        <f t="shared" si="81"/>
        <v/>
      </c>
      <c r="EF30" s="177" t="str">
        <f t="shared" si="81"/>
        <v/>
      </c>
      <c r="EG30" s="177" t="str">
        <f t="shared" si="76"/>
        <v/>
      </c>
      <c r="EH30" s="177" t="str">
        <f t="shared" si="76"/>
        <v/>
      </c>
      <c r="EI30" s="177" t="str">
        <f t="shared" si="76"/>
        <v/>
      </c>
      <c r="EJ30" s="177" t="str">
        <f t="shared" si="76"/>
        <v/>
      </c>
      <c r="EK30" s="177" t="str">
        <f t="shared" si="76"/>
        <v/>
      </c>
      <c r="EL30" s="177" t="str">
        <f t="shared" si="76"/>
        <v/>
      </c>
      <c r="EM30" s="177" t="str">
        <f t="shared" si="76"/>
        <v/>
      </c>
      <c r="EN30" s="177" t="str">
        <f t="shared" si="76"/>
        <v/>
      </c>
      <c r="EO30" s="177" t="str">
        <f t="shared" si="76"/>
        <v/>
      </c>
      <c r="EP30" s="177" t="str">
        <f t="shared" si="76"/>
        <v/>
      </c>
      <c r="EQ30" s="177" t="str">
        <f t="shared" si="76"/>
        <v/>
      </c>
      <c r="ER30" s="177" t="str">
        <f t="shared" si="76"/>
        <v/>
      </c>
      <c r="ES30" s="177" t="str">
        <f t="shared" si="76"/>
        <v/>
      </c>
      <c r="ET30" s="177" t="str">
        <f t="shared" si="76"/>
        <v/>
      </c>
      <c r="EU30" s="177" t="str">
        <f t="shared" si="76"/>
        <v/>
      </c>
      <c r="EV30" s="177" t="str">
        <f t="shared" si="77"/>
        <v/>
      </c>
      <c r="EW30" s="177" t="str">
        <f t="shared" si="77"/>
        <v/>
      </c>
      <c r="EX30" s="177" t="str">
        <f t="shared" si="77"/>
        <v/>
      </c>
      <c r="EY30" s="177" t="str">
        <f t="shared" si="77"/>
        <v/>
      </c>
      <c r="EZ30" s="177" t="str">
        <f t="shared" si="77"/>
        <v/>
      </c>
      <c r="FA30" s="177" t="str">
        <f t="shared" si="77"/>
        <v/>
      </c>
      <c r="FB30" s="177" t="str">
        <f t="shared" si="77"/>
        <v/>
      </c>
      <c r="FC30" s="177" t="str">
        <f t="shared" si="77"/>
        <v/>
      </c>
      <c r="FD30" s="177" t="str">
        <f t="shared" si="77"/>
        <v/>
      </c>
      <c r="FE30" s="177" t="str">
        <f t="shared" si="77"/>
        <v/>
      </c>
      <c r="FF30" s="177" t="str">
        <f t="shared" si="77"/>
        <v/>
      </c>
      <c r="FG30" s="177" t="str">
        <f t="shared" si="77"/>
        <v/>
      </c>
      <c r="FH30" s="177" t="str">
        <f t="shared" si="77"/>
        <v/>
      </c>
      <c r="FI30" s="177" t="str">
        <f t="shared" si="77"/>
        <v/>
      </c>
      <c r="FJ30" s="177" t="str">
        <f t="shared" si="77"/>
        <v/>
      </c>
      <c r="FK30" s="177" t="str">
        <f t="shared" si="77"/>
        <v/>
      </c>
      <c r="FL30" s="177" t="str">
        <f t="shared" si="70"/>
        <v/>
      </c>
      <c r="FM30" s="177" t="str">
        <f t="shared" si="70"/>
        <v/>
      </c>
      <c r="FN30" s="177" t="str">
        <f t="shared" si="70"/>
        <v/>
      </c>
      <c r="FO30" s="177" t="str">
        <f t="shared" si="70"/>
        <v/>
      </c>
      <c r="FP30" s="177" t="str">
        <f t="shared" si="70"/>
        <v/>
      </c>
      <c r="FQ30" s="177" t="str">
        <f t="shared" si="70"/>
        <v/>
      </c>
      <c r="FR30" s="177" t="str">
        <f t="shared" si="70"/>
        <v/>
      </c>
      <c r="FS30" s="177" t="str">
        <f t="shared" si="70"/>
        <v/>
      </c>
      <c r="FT30" s="177" t="str">
        <f t="shared" si="70"/>
        <v/>
      </c>
      <c r="FU30" s="177" t="str">
        <f t="shared" si="70"/>
        <v/>
      </c>
      <c r="FV30" s="177" t="str">
        <f t="shared" si="70"/>
        <v/>
      </c>
      <c r="FW30" s="177" t="str">
        <f t="shared" si="70"/>
        <v/>
      </c>
      <c r="FX30" s="177" t="str">
        <f t="shared" si="70"/>
        <v/>
      </c>
      <c r="FY30" s="177" t="str">
        <f t="shared" si="78"/>
        <v/>
      </c>
      <c r="FZ30" s="177" t="str">
        <f t="shared" si="78"/>
        <v/>
      </c>
      <c r="GA30" s="177" t="str">
        <f t="shared" si="78"/>
        <v/>
      </c>
      <c r="GB30" s="177" t="str">
        <f t="shared" si="78"/>
        <v/>
      </c>
      <c r="GC30" s="177" t="str">
        <f t="shared" si="78"/>
        <v/>
      </c>
      <c r="GD30" s="177" t="str">
        <f t="shared" si="78"/>
        <v/>
      </c>
      <c r="GE30" s="177" t="str">
        <f t="shared" si="78"/>
        <v/>
      </c>
      <c r="GF30" s="177" t="str">
        <f t="shared" si="78"/>
        <v/>
      </c>
      <c r="GG30" s="177" t="str">
        <f t="shared" si="78"/>
        <v/>
      </c>
      <c r="GH30" s="177" t="str">
        <f t="shared" si="78"/>
        <v/>
      </c>
      <c r="GI30" s="177" t="str">
        <f t="shared" si="78"/>
        <v/>
      </c>
      <c r="GJ30" s="177" t="str">
        <f t="shared" si="78"/>
        <v/>
      </c>
      <c r="GK30" s="177" t="str">
        <f t="shared" si="78"/>
        <v/>
      </c>
      <c r="GL30" s="177" t="str">
        <f t="shared" si="78"/>
        <v/>
      </c>
      <c r="GM30" s="177" t="str">
        <f t="shared" si="78"/>
        <v/>
      </c>
      <c r="GN30" s="177" t="str">
        <f t="shared" si="78"/>
        <v/>
      </c>
      <c r="GO30" s="177" t="str">
        <f t="shared" si="71"/>
        <v/>
      </c>
      <c r="GP30" s="177" t="str">
        <f t="shared" si="71"/>
        <v/>
      </c>
      <c r="GQ30" s="177" t="str">
        <f t="shared" si="71"/>
        <v/>
      </c>
      <c r="GR30" s="177" t="str">
        <f t="shared" si="71"/>
        <v/>
      </c>
      <c r="GS30" s="177" t="str">
        <f t="shared" si="71"/>
        <v/>
      </c>
      <c r="GT30" s="177" t="str">
        <f t="shared" si="71"/>
        <v/>
      </c>
      <c r="GU30" s="177" t="str">
        <f t="shared" si="71"/>
        <v/>
      </c>
      <c r="GV30" s="177" t="str">
        <f t="shared" si="71"/>
        <v/>
      </c>
      <c r="GW30" s="177" t="str">
        <f t="shared" si="71"/>
        <v/>
      </c>
      <c r="GX30" s="177" t="str">
        <f t="shared" si="71"/>
        <v/>
      </c>
      <c r="GY30" s="177" t="str">
        <f t="shared" si="71"/>
        <v/>
      </c>
      <c r="GZ30" s="177" t="str">
        <f t="shared" si="71"/>
        <v/>
      </c>
      <c r="HA30" s="177" t="str">
        <f t="shared" si="71"/>
        <v/>
      </c>
      <c r="HB30" s="177" t="str">
        <f t="shared" si="71"/>
        <v/>
      </c>
      <c r="HC30" s="177" t="str">
        <f t="shared" si="71"/>
        <v/>
      </c>
      <c r="HD30" s="177" t="str">
        <f t="shared" si="71"/>
        <v/>
      </c>
      <c r="HE30" s="177" t="str">
        <f t="shared" si="79"/>
        <v/>
      </c>
      <c r="HF30" s="177" t="str">
        <f t="shared" si="79"/>
        <v/>
      </c>
      <c r="HG30" s="177" t="str">
        <f t="shared" si="79"/>
        <v/>
      </c>
      <c r="HH30" s="177" t="str">
        <f t="shared" si="79"/>
        <v/>
      </c>
      <c r="HI30" s="177" t="str">
        <f t="shared" si="79"/>
        <v/>
      </c>
      <c r="HJ30" s="177" t="str">
        <f t="shared" si="79"/>
        <v/>
      </c>
      <c r="HK30" s="177" t="str">
        <f t="shared" si="79"/>
        <v/>
      </c>
      <c r="HL30" s="177" t="str">
        <f t="shared" si="79"/>
        <v/>
      </c>
      <c r="HM30" s="177" t="str">
        <f t="shared" si="79"/>
        <v/>
      </c>
      <c r="HN30" s="177" t="str">
        <f t="shared" si="79"/>
        <v/>
      </c>
      <c r="HO30" s="177" t="str">
        <f t="shared" si="79"/>
        <v/>
      </c>
      <c r="HP30" s="177" t="str">
        <f t="shared" si="79"/>
        <v/>
      </c>
      <c r="HQ30" s="177" t="str">
        <f t="shared" si="79"/>
        <v/>
      </c>
      <c r="HR30" s="177" t="str">
        <f t="shared" si="79"/>
        <v/>
      </c>
      <c r="HS30" s="177" t="str">
        <f t="shared" si="79"/>
        <v/>
      </c>
      <c r="HT30" s="177" t="str">
        <f t="shared" si="79"/>
        <v/>
      </c>
      <c r="HU30" s="177" t="str">
        <f t="shared" si="72"/>
        <v/>
      </c>
      <c r="HV30" s="177" t="str">
        <f t="shared" si="72"/>
        <v/>
      </c>
      <c r="HW30" s="177" t="str">
        <f t="shared" si="72"/>
        <v/>
      </c>
      <c r="HX30" s="177" t="str">
        <f t="shared" si="72"/>
        <v/>
      </c>
      <c r="HY30" s="177" t="str">
        <f t="shared" si="72"/>
        <v/>
      </c>
      <c r="HZ30" s="177" t="str">
        <f t="shared" si="72"/>
        <v/>
      </c>
      <c r="IA30" s="177" t="str">
        <f t="shared" si="72"/>
        <v/>
      </c>
      <c r="IB30" s="177" t="str">
        <f t="shared" si="72"/>
        <v/>
      </c>
      <c r="IC30" s="177" t="str">
        <f t="shared" si="72"/>
        <v/>
      </c>
      <c r="ID30" s="177" t="str">
        <f t="shared" si="72"/>
        <v/>
      </c>
      <c r="IE30" s="192" t="str">
        <f t="shared" si="23"/>
        <v/>
      </c>
      <c r="IF30" s="193" t="e">
        <f t="shared" si="10"/>
        <v>#N/A</v>
      </c>
      <c r="IG30" s="193" t="e">
        <f t="shared" si="83"/>
        <v>#N/A</v>
      </c>
      <c r="IH30" s="193" t="e">
        <f t="shared" si="83"/>
        <v>#N/A</v>
      </c>
      <c r="II30" s="193" t="e">
        <f t="shared" si="83"/>
        <v>#N/A</v>
      </c>
      <c r="IJ30" s="193" t="e">
        <f t="shared" si="56"/>
        <v>#N/A</v>
      </c>
      <c r="IK30" s="193" t="e">
        <f t="shared" si="56"/>
        <v>#N/A</v>
      </c>
      <c r="IL30" s="193" t="e">
        <f t="shared" si="56"/>
        <v>#N/A</v>
      </c>
      <c r="IM30" s="193" t="e">
        <f t="shared" si="56"/>
        <v>#N/A</v>
      </c>
      <c r="IN30" s="193" t="e">
        <f t="shared" si="56"/>
        <v>#N/A</v>
      </c>
      <c r="IO30" s="193" t="e">
        <f t="shared" si="56"/>
        <v>#N/A</v>
      </c>
      <c r="IP30" s="193" t="e">
        <f t="shared" si="56"/>
        <v>#N/A</v>
      </c>
      <c r="IQ30" s="193" t="e">
        <f t="shared" si="56"/>
        <v>#N/A</v>
      </c>
      <c r="IR30" s="193" t="e">
        <f t="shared" si="56"/>
        <v>#N/A</v>
      </c>
      <c r="IS30" s="193" t="e">
        <f t="shared" si="56"/>
        <v>#N/A</v>
      </c>
      <c r="IT30" s="193" t="e">
        <f t="shared" si="56"/>
        <v>#N/A</v>
      </c>
      <c r="IU30" s="193" t="e">
        <f t="shared" si="56"/>
        <v>#N/A</v>
      </c>
      <c r="IV30" s="193" t="e">
        <f t="shared" si="56"/>
        <v>#N/A</v>
      </c>
      <c r="IW30" s="193" t="e">
        <f t="shared" si="56"/>
        <v>#N/A</v>
      </c>
      <c r="IX30" s="193" t="e">
        <f t="shared" si="56"/>
        <v>#N/A</v>
      </c>
      <c r="IY30" s="193" t="e">
        <f t="shared" si="64"/>
        <v>#N/A</v>
      </c>
      <c r="IZ30" s="193" t="e">
        <f t="shared" si="64"/>
        <v>#N/A</v>
      </c>
      <c r="JA30" s="193" t="e">
        <f t="shared" si="64"/>
        <v>#N/A</v>
      </c>
      <c r="JB30" s="193" t="e">
        <f t="shared" si="64"/>
        <v>#N/A</v>
      </c>
      <c r="JC30" s="193" t="e">
        <f t="shared" si="64"/>
        <v>#N/A</v>
      </c>
      <c r="JD30" s="193" t="e">
        <f t="shared" si="64"/>
        <v>#N/A</v>
      </c>
      <c r="JE30" s="193" t="e">
        <f t="shared" si="64"/>
        <v>#N/A</v>
      </c>
      <c r="JF30" s="193" t="e">
        <f t="shared" si="64"/>
        <v>#N/A</v>
      </c>
      <c r="JG30" s="193" t="e">
        <f t="shared" si="64"/>
        <v>#N/A</v>
      </c>
      <c r="JH30" s="193" t="e">
        <f t="shared" si="64"/>
        <v>#N/A</v>
      </c>
      <c r="JI30" s="193" t="e">
        <f t="shared" si="64"/>
        <v>#N/A</v>
      </c>
      <c r="JJ30" s="193" t="e">
        <f t="shared" si="64"/>
        <v>#N/A</v>
      </c>
      <c r="JK30" s="193" t="e">
        <f t="shared" si="64"/>
        <v>#N/A</v>
      </c>
      <c r="JL30" s="193" t="e">
        <f t="shared" si="64"/>
        <v>#N/A</v>
      </c>
      <c r="JM30" s="193" t="e">
        <f t="shared" si="64"/>
        <v>#N/A</v>
      </c>
      <c r="JN30" s="193" t="e">
        <f t="shared" ref="JN30:KB45" si="86">IF(ISNONTEXT($U30),IF($K30="R",_xlfn.BETA.DIST(BU30,$Q30,$R30,FALSE,$D30,$F30),_xlfn.BETA.DIST(BU30,$R30,$Q30,FALSE,$D30,$F30)),NA())</f>
        <v>#N/A</v>
      </c>
      <c r="JO30" s="193" t="e">
        <f t="shared" si="86"/>
        <v>#N/A</v>
      </c>
      <c r="JP30" s="193" t="e">
        <f t="shared" si="86"/>
        <v>#N/A</v>
      </c>
      <c r="JQ30" s="193" t="e">
        <f t="shared" si="86"/>
        <v>#N/A</v>
      </c>
      <c r="JR30" s="193" t="e">
        <f t="shared" si="86"/>
        <v>#N/A</v>
      </c>
      <c r="JS30" s="193" t="e">
        <f t="shared" si="86"/>
        <v>#N/A</v>
      </c>
      <c r="JT30" s="193" t="e">
        <f t="shared" si="86"/>
        <v>#N/A</v>
      </c>
      <c r="JU30" s="193" t="e">
        <f t="shared" si="86"/>
        <v>#N/A</v>
      </c>
      <c r="JV30" s="193" t="e">
        <f t="shared" si="86"/>
        <v>#N/A</v>
      </c>
      <c r="JW30" s="193" t="e">
        <f t="shared" si="86"/>
        <v>#N/A</v>
      </c>
      <c r="JX30" s="193" t="e">
        <f t="shared" si="86"/>
        <v>#N/A</v>
      </c>
      <c r="JY30" s="193" t="e">
        <f t="shared" si="86"/>
        <v>#N/A</v>
      </c>
      <c r="JZ30" s="193" t="e">
        <f t="shared" si="86"/>
        <v>#N/A</v>
      </c>
      <c r="KA30" s="193" t="e">
        <f t="shared" si="86"/>
        <v>#N/A</v>
      </c>
      <c r="KB30" s="193" t="e">
        <f t="shared" si="86"/>
        <v>#N/A</v>
      </c>
      <c r="KC30" s="193" t="e">
        <f t="shared" si="61"/>
        <v>#N/A</v>
      </c>
      <c r="KD30" s="193" t="e">
        <f t="shared" si="61"/>
        <v>#N/A</v>
      </c>
      <c r="KE30" s="193" t="e">
        <f t="shared" si="61"/>
        <v>#N/A</v>
      </c>
      <c r="KF30" s="193" t="e">
        <f t="shared" si="61"/>
        <v>#N/A</v>
      </c>
      <c r="KG30" s="193" t="e">
        <f t="shared" si="61"/>
        <v>#N/A</v>
      </c>
      <c r="KH30" s="193" t="e">
        <f t="shared" si="61"/>
        <v>#N/A</v>
      </c>
      <c r="KI30" s="193" t="e">
        <f t="shared" si="61"/>
        <v>#N/A</v>
      </c>
      <c r="KJ30" s="193" t="e">
        <f t="shared" si="61"/>
        <v>#N/A</v>
      </c>
      <c r="KK30" s="193" t="e">
        <f t="shared" si="61"/>
        <v>#N/A</v>
      </c>
      <c r="KL30" s="193" t="e">
        <f t="shared" si="61"/>
        <v>#N/A</v>
      </c>
      <c r="KM30" s="193" t="e">
        <f t="shared" si="61"/>
        <v>#N/A</v>
      </c>
      <c r="KN30" s="193" t="e">
        <f t="shared" si="61"/>
        <v>#N/A</v>
      </c>
      <c r="KO30" s="193" t="e">
        <f t="shared" si="61"/>
        <v>#N/A</v>
      </c>
      <c r="KP30" s="193" t="e">
        <f t="shared" si="61"/>
        <v>#N/A</v>
      </c>
      <c r="KQ30" s="193" t="e">
        <f t="shared" si="61"/>
        <v>#N/A</v>
      </c>
      <c r="KR30" s="193" t="e">
        <f t="shared" si="26"/>
        <v>#N/A</v>
      </c>
      <c r="KS30" s="193" t="e">
        <f t="shared" si="84"/>
        <v>#N/A</v>
      </c>
      <c r="KT30" s="193" t="e">
        <f t="shared" si="84"/>
        <v>#N/A</v>
      </c>
      <c r="KU30" s="193" t="e">
        <f t="shared" si="84"/>
        <v>#N/A</v>
      </c>
      <c r="KV30" s="193" t="e">
        <f t="shared" si="57"/>
        <v>#N/A</v>
      </c>
      <c r="KW30" s="193" t="e">
        <f t="shared" si="57"/>
        <v>#N/A</v>
      </c>
      <c r="KX30" s="193" t="e">
        <f t="shared" si="57"/>
        <v>#N/A</v>
      </c>
      <c r="KY30" s="193" t="e">
        <f t="shared" si="57"/>
        <v>#N/A</v>
      </c>
      <c r="KZ30" s="193" t="e">
        <f t="shared" si="57"/>
        <v>#N/A</v>
      </c>
      <c r="LA30" s="193" t="e">
        <f t="shared" si="57"/>
        <v>#N/A</v>
      </c>
      <c r="LB30" s="193" t="e">
        <f t="shared" si="57"/>
        <v>#N/A</v>
      </c>
      <c r="LC30" s="193" t="e">
        <f t="shared" si="57"/>
        <v>#N/A</v>
      </c>
      <c r="LD30" s="193" t="e">
        <f t="shared" si="57"/>
        <v>#N/A</v>
      </c>
      <c r="LE30" s="193" t="e">
        <f t="shared" si="57"/>
        <v>#N/A</v>
      </c>
      <c r="LF30" s="193" t="e">
        <f t="shared" si="57"/>
        <v>#N/A</v>
      </c>
      <c r="LG30" s="193" t="e">
        <f t="shared" si="57"/>
        <v>#N/A</v>
      </c>
      <c r="LH30" s="193" t="e">
        <f t="shared" si="57"/>
        <v>#N/A</v>
      </c>
      <c r="LI30" s="193" t="e">
        <f t="shared" si="57"/>
        <v>#N/A</v>
      </c>
      <c r="LJ30" s="193" t="e">
        <f t="shared" si="57"/>
        <v>#N/A</v>
      </c>
      <c r="LK30" s="193" t="e">
        <f t="shared" si="65"/>
        <v>#N/A</v>
      </c>
      <c r="LL30" s="193" t="e">
        <f t="shared" si="65"/>
        <v>#N/A</v>
      </c>
      <c r="LM30" s="193" t="e">
        <f t="shared" si="65"/>
        <v>#N/A</v>
      </c>
      <c r="LN30" s="193" t="e">
        <f t="shared" si="65"/>
        <v>#N/A</v>
      </c>
      <c r="LO30" s="193" t="e">
        <f t="shared" si="65"/>
        <v>#N/A</v>
      </c>
      <c r="LP30" s="193" t="e">
        <f t="shared" si="65"/>
        <v>#N/A</v>
      </c>
      <c r="LQ30" s="193" t="e">
        <f t="shared" si="65"/>
        <v>#N/A</v>
      </c>
      <c r="LR30" s="193" t="e">
        <f t="shared" si="65"/>
        <v>#N/A</v>
      </c>
      <c r="LS30" s="193" t="e">
        <f t="shared" si="65"/>
        <v>#N/A</v>
      </c>
      <c r="LT30" s="193" t="e">
        <f t="shared" si="65"/>
        <v>#N/A</v>
      </c>
      <c r="LU30" s="193" t="e">
        <f t="shared" si="65"/>
        <v>#N/A</v>
      </c>
      <c r="LV30" s="193" t="e">
        <f t="shared" si="65"/>
        <v>#N/A</v>
      </c>
      <c r="LW30" s="193" t="e">
        <f t="shared" si="65"/>
        <v>#N/A</v>
      </c>
      <c r="LX30" s="193" t="e">
        <f t="shared" si="65"/>
        <v>#N/A</v>
      </c>
      <c r="LY30" s="193" t="e">
        <f t="shared" si="65"/>
        <v>#N/A</v>
      </c>
      <c r="LZ30" s="193" t="e">
        <f t="shared" ref="LZ30:MN45" si="87">IF(ISNONTEXT($U30),IF($K30="R",_xlfn.BETA.DIST(EG30,$Q30,$R30,FALSE,$D30,$F30),_xlfn.BETA.DIST(EG30,$R30,$Q30,FALSE,$D30,$F30)),NA())</f>
        <v>#N/A</v>
      </c>
      <c r="MA30" s="193" t="e">
        <f t="shared" si="87"/>
        <v>#N/A</v>
      </c>
      <c r="MB30" s="193" t="e">
        <f t="shared" si="87"/>
        <v>#N/A</v>
      </c>
      <c r="MC30" s="193" t="e">
        <f t="shared" si="87"/>
        <v>#N/A</v>
      </c>
      <c r="MD30" s="193" t="e">
        <f t="shared" si="87"/>
        <v>#N/A</v>
      </c>
      <c r="ME30" s="193" t="e">
        <f t="shared" si="87"/>
        <v>#N/A</v>
      </c>
      <c r="MF30" s="193" t="e">
        <f t="shared" si="87"/>
        <v>#N/A</v>
      </c>
      <c r="MG30" s="193" t="e">
        <f t="shared" si="87"/>
        <v>#N/A</v>
      </c>
      <c r="MH30" s="193" t="e">
        <f t="shared" si="87"/>
        <v>#N/A</v>
      </c>
      <c r="MI30" s="193" t="e">
        <f t="shared" si="87"/>
        <v>#N/A</v>
      </c>
      <c r="MJ30" s="193" t="e">
        <f t="shared" si="87"/>
        <v>#N/A</v>
      </c>
      <c r="MK30" s="193" t="e">
        <f t="shared" si="87"/>
        <v>#N/A</v>
      </c>
      <c r="ML30" s="193" t="e">
        <f t="shared" si="87"/>
        <v>#N/A</v>
      </c>
      <c r="MM30" s="193" t="e">
        <f t="shared" si="87"/>
        <v>#N/A</v>
      </c>
      <c r="MN30" s="193" t="e">
        <f t="shared" si="87"/>
        <v>#N/A</v>
      </c>
      <c r="MO30" s="193" t="e">
        <f t="shared" si="62"/>
        <v>#N/A</v>
      </c>
      <c r="MP30" s="193" t="e">
        <f t="shared" si="62"/>
        <v>#N/A</v>
      </c>
      <c r="MQ30" s="193" t="e">
        <f t="shared" si="62"/>
        <v>#N/A</v>
      </c>
      <c r="MR30" s="193" t="e">
        <f t="shared" si="62"/>
        <v>#N/A</v>
      </c>
      <c r="MS30" s="193" t="e">
        <f t="shared" si="62"/>
        <v>#N/A</v>
      </c>
      <c r="MT30" s="193" t="e">
        <f t="shared" si="62"/>
        <v>#N/A</v>
      </c>
      <c r="MU30" s="193" t="e">
        <f t="shared" si="62"/>
        <v>#N/A</v>
      </c>
      <c r="MV30" s="193" t="e">
        <f t="shared" si="62"/>
        <v>#N/A</v>
      </c>
      <c r="MW30" s="193" t="e">
        <f t="shared" si="62"/>
        <v>#N/A</v>
      </c>
      <c r="MX30" s="193" t="e">
        <f t="shared" si="62"/>
        <v>#N/A</v>
      </c>
      <c r="MY30" s="193" t="e">
        <f t="shared" si="62"/>
        <v>#N/A</v>
      </c>
      <c r="MZ30" s="193" t="e">
        <f t="shared" si="62"/>
        <v>#N/A</v>
      </c>
      <c r="NA30" s="193" t="e">
        <f t="shared" si="62"/>
        <v>#N/A</v>
      </c>
      <c r="NB30" s="193" t="e">
        <f t="shared" si="62"/>
        <v>#N/A</v>
      </c>
      <c r="NC30" s="193" t="e">
        <f t="shared" si="62"/>
        <v>#N/A</v>
      </c>
      <c r="ND30" s="193" t="e">
        <f t="shared" si="27"/>
        <v>#N/A</v>
      </c>
      <c r="NE30" s="193" t="e">
        <f t="shared" si="85"/>
        <v>#N/A</v>
      </c>
      <c r="NF30" s="193" t="e">
        <f t="shared" si="85"/>
        <v>#N/A</v>
      </c>
      <c r="NG30" s="193" t="e">
        <f t="shared" si="85"/>
        <v>#N/A</v>
      </c>
      <c r="NH30" s="193" t="e">
        <f t="shared" si="58"/>
        <v>#N/A</v>
      </c>
      <c r="NI30" s="193" t="e">
        <f t="shared" si="58"/>
        <v>#N/A</v>
      </c>
      <c r="NJ30" s="193" t="e">
        <f t="shared" si="58"/>
        <v>#N/A</v>
      </c>
      <c r="NK30" s="193" t="e">
        <f t="shared" si="58"/>
        <v>#N/A</v>
      </c>
      <c r="NL30" s="193" t="e">
        <f t="shared" si="58"/>
        <v>#N/A</v>
      </c>
      <c r="NM30" s="193" t="e">
        <f t="shared" si="58"/>
        <v>#N/A</v>
      </c>
      <c r="NN30" s="193" t="e">
        <f t="shared" si="58"/>
        <v>#N/A</v>
      </c>
      <c r="NO30" s="193" t="e">
        <f t="shared" si="58"/>
        <v>#N/A</v>
      </c>
      <c r="NP30" s="193" t="e">
        <f t="shared" si="58"/>
        <v>#N/A</v>
      </c>
      <c r="NQ30" s="193" t="e">
        <f t="shared" si="58"/>
        <v>#N/A</v>
      </c>
      <c r="NR30" s="193" t="e">
        <f t="shared" si="58"/>
        <v>#N/A</v>
      </c>
      <c r="NS30" s="193" t="e">
        <f t="shared" si="58"/>
        <v>#N/A</v>
      </c>
      <c r="NT30" s="193" t="e">
        <f t="shared" si="58"/>
        <v>#N/A</v>
      </c>
      <c r="NU30" s="193" t="e">
        <f t="shared" si="58"/>
        <v>#N/A</v>
      </c>
      <c r="NV30" s="193" t="e">
        <f t="shared" si="58"/>
        <v>#N/A</v>
      </c>
      <c r="NW30" s="193" t="e">
        <f t="shared" si="66"/>
        <v>#N/A</v>
      </c>
      <c r="NX30" s="193" t="e">
        <f t="shared" si="66"/>
        <v>#N/A</v>
      </c>
      <c r="NY30" s="193" t="e">
        <f t="shared" si="66"/>
        <v>#N/A</v>
      </c>
      <c r="NZ30" s="193" t="e">
        <f t="shared" si="66"/>
        <v>#N/A</v>
      </c>
      <c r="OA30" s="193" t="e">
        <f t="shared" si="66"/>
        <v>#N/A</v>
      </c>
      <c r="OB30" s="193" t="e">
        <f t="shared" si="66"/>
        <v>#N/A</v>
      </c>
      <c r="OC30" s="193" t="e">
        <f t="shared" si="66"/>
        <v>#N/A</v>
      </c>
      <c r="OD30" s="193" t="e">
        <f t="shared" si="66"/>
        <v>#N/A</v>
      </c>
      <c r="OE30" s="193" t="e">
        <f t="shared" si="66"/>
        <v>#N/A</v>
      </c>
      <c r="OF30" s="193" t="e">
        <f t="shared" si="66"/>
        <v>#N/A</v>
      </c>
      <c r="OG30" s="193" t="e">
        <f t="shared" si="66"/>
        <v>#N/A</v>
      </c>
      <c r="OH30" s="193" t="e">
        <f t="shared" si="66"/>
        <v>#N/A</v>
      </c>
      <c r="OI30" s="193" t="e">
        <f t="shared" si="66"/>
        <v>#N/A</v>
      </c>
      <c r="OJ30" s="193" t="e">
        <f t="shared" si="66"/>
        <v>#N/A</v>
      </c>
      <c r="OK30" s="193" t="e">
        <f t="shared" si="66"/>
        <v>#N/A</v>
      </c>
      <c r="OL30" s="193" t="e">
        <f t="shared" ref="OL30:OZ45" si="88">IF(ISNONTEXT($U30),IF($K30="R",_xlfn.BETA.DIST(GS30,$Q30,$R30,FALSE,$D30,$F30),_xlfn.BETA.DIST(GS30,$R30,$Q30,FALSE,$D30,$F30)),NA())</f>
        <v>#N/A</v>
      </c>
      <c r="OM30" s="193" t="e">
        <f t="shared" si="88"/>
        <v>#N/A</v>
      </c>
      <c r="ON30" s="193" t="e">
        <f t="shared" si="88"/>
        <v>#N/A</v>
      </c>
      <c r="OO30" s="193" t="e">
        <f t="shared" si="88"/>
        <v>#N/A</v>
      </c>
      <c r="OP30" s="193" t="e">
        <f t="shared" si="88"/>
        <v>#N/A</v>
      </c>
      <c r="OQ30" s="193" t="e">
        <f t="shared" si="88"/>
        <v>#N/A</v>
      </c>
      <c r="OR30" s="193" t="e">
        <f t="shared" si="88"/>
        <v>#N/A</v>
      </c>
      <c r="OS30" s="193" t="e">
        <f t="shared" si="88"/>
        <v>#N/A</v>
      </c>
      <c r="OT30" s="193" t="e">
        <f t="shared" si="88"/>
        <v>#N/A</v>
      </c>
      <c r="OU30" s="193" t="e">
        <f t="shared" si="88"/>
        <v>#N/A</v>
      </c>
      <c r="OV30" s="193" t="e">
        <f t="shared" si="88"/>
        <v>#N/A</v>
      </c>
      <c r="OW30" s="193" t="e">
        <f t="shared" si="88"/>
        <v>#N/A</v>
      </c>
      <c r="OX30" s="193" t="e">
        <f t="shared" si="88"/>
        <v>#N/A</v>
      </c>
      <c r="OY30" s="193" t="e">
        <f t="shared" si="88"/>
        <v>#N/A</v>
      </c>
      <c r="OZ30" s="193" t="e">
        <f t="shared" si="88"/>
        <v>#N/A</v>
      </c>
      <c r="PA30" s="193" t="e">
        <f t="shared" si="63"/>
        <v>#N/A</v>
      </c>
      <c r="PB30" s="193" t="e">
        <f t="shared" si="63"/>
        <v>#N/A</v>
      </c>
      <c r="PC30" s="193" t="e">
        <f t="shared" si="63"/>
        <v>#N/A</v>
      </c>
      <c r="PD30" s="193" t="e">
        <f t="shared" si="63"/>
        <v>#N/A</v>
      </c>
      <c r="PE30" s="193" t="e">
        <f t="shared" si="63"/>
        <v>#N/A</v>
      </c>
      <c r="PF30" s="193" t="e">
        <f t="shared" si="63"/>
        <v>#N/A</v>
      </c>
      <c r="PG30" s="193" t="e">
        <f t="shared" si="63"/>
        <v>#N/A</v>
      </c>
      <c r="PH30" s="193" t="e">
        <f t="shared" si="63"/>
        <v>#N/A</v>
      </c>
      <c r="PI30" s="193" t="e">
        <f t="shared" si="63"/>
        <v>#N/A</v>
      </c>
      <c r="PJ30" s="193" t="e">
        <f t="shared" si="63"/>
        <v>#N/A</v>
      </c>
      <c r="PK30" s="193" t="e">
        <f t="shared" si="63"/>
        <v>#N/A</v>
      </c>
      <c r="PL30" s="193" t="e">
        <f t="shared" si="63"/>
        <v>#N/A</v>
      </c>
      <c r="PM30" s="193" t="e">
        <f t="shared" si="63"/>
        <v>#N/A</v>
      </c>
      <c r="PN30" s="193" t="e">
        <f t="shared" si="63"/>
        <v>#N/A</v>
      </c>
      <c r="PO30" s="193" t="e">
        <f t="shared" si="63"/>
        <v>#N/A</v>
      </c>
      <c r="PP30" s="193" t="e">
        <f t="shared" si="28"/>
        <v>#N/A</v>
      </c>
      <c r="PQ30" s="193" t="e">
        <f t="shared" si="59"/>
        <v>#N/A</v>
      </c>
      <c r="PR30" s="193" t="e">
        <f t="shared" si="59"/>
        <v>#N/A</v>
      </c>
      <c r="PS30" s="193" t="e">
        <f t="shared" si="59"/>
        <v>#N/A</v>
      </c>
      <c r="PT30" s="193" t="e">
        <f t="shared" si="59"/>
        <v>#N/A</v>
      </c>
      <c r="PU30" s="193" t="e">
        <f t="shared" si="59"/>
        <v>#N/A</v>
      </c>
      <c r="PV30" s="193" t="e">
        <f t="shared" si="59"/>
        <v>#N/A</v>
      </c>
      <c r="PW30" s="193" t="e">
        <f t="shared" si="59"/>
        <v>#N/A</v>
      </c>
      <c r="PX30" s="193" t="e">
        <f t="shared" si="59"/>
        <v>#N/A</v>
      </c>
    </row>
    <row r="31" spans="1:440" hidden="1" x14ac:dyDescent="0.45">
      <c r="A31" s="20">
        <v>28</v>
      </c>
      <c r="B31" s="134"/>
      <c r="C31" s="279"/>
      <c r="D31" s="280" t="str">
        <f t="shared" si="15"/>
        <v/>
      </c>
      <c r="E31" s="281"/>
      <c r="F31" s="280" t="str">
        <f t="shared" si="16"/>
        <v/>
      </c>
      <c r="G31" s="279"/>
      <c r="H31" s="135"/>
      <c r="I31" s="110" t="str">
        <f t="shared" si="17"/>
        <v/>
      </c>
      <c r="J31" s="21" t="str">
        <f t="shared" si="18"/>
        <v/>
      </c>
      <c r="K31" s="22" t="str">
        <f t="shared" si="19"/>
        <v/>
      </c>
      <c r="L31" s="23" t="str">
        <f>IF(J31="","",IF(OR($J31&lt;Skew!$B$3,$J31=Skew!$B$3),IF($J31&gt;Skew!$C$3,Skew!$A$3,IF($J31&gt;Skew!$C$4,Skew!$A$4,IF($J31&gt;Skew!$C$5,Skew!$A$5,IF($J31&gt;Skew!$C$6,Skew!$A$6,IF($J31&gt;Skew!$C$7,Skew!$A$7,IF($J31&gt;Skew!$C$8,Skew!$A$8,IF($J31&gt;Skew!$C$9,Skew!$A$9,IF($J31&gt;Skew!$C$10,Skew!$A$10,IF($J31&gt;Skew!$C$11,Skew!$A$11,IF($J31&gt;Skew!$C$12,Skew!$A$12,IF($J31&gt;Skew!$C$13,Skew!$A$13,IF($J31&gt;Skew!$C$14,Skew!$A$14,IF($J31&gt;Skew!$C$15,Skew!$A$15,IF($J31&gt;Skew!$C$16,Skew!$A$16,Skew!$A$17)
)))))))))))))))</f>
        <v/>
      </c>
      <c r="M31" s="22" t="str">
        <f>IF(J31="","",MATCH(L31,Skew!$A$3:$A$17,0))</f>
        <v/>
      </c>
      <c r="N31" s="22" t="str">
        <f t="shared" si="0"/>
        <v/>
      </c>
      <c r="O31" s="24"/>
      <c r="P31" s="22" t="str">
        <f>IF(OR(J31="",O31=""),"",MATCH(O31,Confidence!$A$3:$A$12,0))</f>
        <v/>
      </c>
      <c r="Q31" s="25" t="str">
        <f t="shared" si="1"/>
        <v/>
      </c>
      <c r="R31" s="25" t="str">
        <f t="shared" si="2"/>
        <v/>
      </c>
      <c r="S31" s="22"/>
      <c r="T31" s="102" t="str">
        <f t="shared" si="3"/>
        <v/>
      </c>
      <c r="U31" s="102" t="str">
        <f t="shared" si="4"/>
        <v/>
      </c>
      <c r="V31" s="37" t="str">
        <f t="shared" si="5"/>
        <v/>
      </c>
      <c r="W31" s="115"/>
      <c r="X31" s="204" t="str">
        <f>IF(AND(D31&gt;0,E31&gt;0,F31&gt;0,Q31&gt;0,R31&gt;0,W31&gt;0,NOT(O31="")),ABS(VLOOKUP($W$1,VLookups!$A$30:$B$31,2,FALSE)-_xlfn.BETA.DIST(W31,IF(K31="L",R31,Q31),IF(K31="L",Q31,R31),TRUE,D31,F31)),"")</f>
        <v/>
      </c>
      <c r="Y31" s="112" t="str">
        <f>IF(OR($Q31="",$R31=""),"",_xlfn.BETA.INV(ABS(VLOOKUP($W$1,VLookups!$A$30:$B$31,2,FALSE)-Y$3),IF($K31="L",$R31,$Q31),IF($K31="L",$Q31,$R31),$D31,$F31))</f>
        <v/>
      </c>
      <c r="Z31" s="113" t="str">
        <f>IF(OR($Q31="",$R31=""),"",_xlfn.BETA.INV(ABS(VLOOKUP($W$1,VLookups!$A$30:$B$31,2,FALSE)-Z$3),IF($K31="L",$R31,$Q31),IF($K31="L",$Q31,$R31),$D31,$F31))</f>
        <v/>
      </c>
      <c r="AA31" s="112" t="str">
        <f>IF(OR($Q31="",$R31=""),"",_xlfn.BETA.INV(ABS(VLOOKUP($W$1,VLookups!$A$30:$B$31,2,FALSE)-AA$3),IF($K31="L",$R31,$Q31),IF($K31="L",$Q31,$R31),$D31,$F31))</f>
        <v/>
      </c>
      <c r="AB31" s="113" t="str">
        <f>IF(OR($Q31="",$R31=""),"",_xlfn.BETA.INV(ABS(VLOOKUP($W$1,VLookups!$A$30:$B$31,2,FALSE)-AB$3),IF($K31="L",$R31,$Q31),IF($K31="L",$Q31,$R31),$D31,$F31))</f>
        <v/>
      </c>
      <c r="AC31" s="112" t="str">
        <f>IF(OR($Q31="",$R31=""),"",_xlfn.BETA.INV(ABS(VLOOKUP($W$1,VLookups!$A$30:$B$31,2,FALSE)-AC$3),IF($K31="L",$R31,$Q31),IF($K31="L",$Q31,$R31),$D31,$F31))</f>
        <v/>
      </c>
      <c r="AD31" s="113" t="str">
        <f>IF(OR($Q31="",$R31=""),"",_xlfn.BETA.INV(ABS(VLOOKUP($W$1,VLookups!$A$30:$B$31,2,FALSE)-AD$3),IF($K31="L",$R31,$Q31),IF($K31="L",$Q31,$R31),$D31,$F31))</f>
        <v/>
      </c>
      <c r="AE31" s="112" t="str">
        <f>IF(OR($Q31="",$R31=""),"",_xlfn.BETA.INV(ABS(VLOOKUP($W$1,VLookups!$A$30:$B$31,2,FALSE)-AE$3),IF($K31="L",$R31,$Q31),IF($K31="L",$Q31,$R31),$D31,$F31))</f>
        <v/>
      </c>
      <c r="AF31" s="113" t="str">
        <f>IF(OR($Q31="",$R31=""),"",_xlfn.BETA.INV(ABS(VLOOKUP($W$1,VLookups!$A$30:$B$31,2,FALSE)-AF$3),IF($K31="L",$R31,$Q31),IF($K31="L",$Q31,$R31),$D31,$F31))</f>
        <v/>
      </c>
      <c r="AG31" s="112" t="str">
        <f>IF(OR($Q31="",$R31=""),"",_xlfn.BETA.INV(ABS(VLOOKUP($W$1,VLookups!$A$30:$B$31,2,FALSE)-AG$3),IF($K31="L",$R31,$Q31),IF($K31="L",$Q31,$R31),$D31,$F31))</f>
        <v/>
      </c>
      <c r="AH31" s="113" t="str">
        <f>IF(OR($Q31="",$R31=""),"",_xlfn.BETA.INV(ABS(VLOOKUP($W$1,VLookups!$A$30:$B$31,2,FALSE)-AH$3),IF($K31="L",$R31,$Q31),IF($K31="L",$Q31,$R31),$D31,$F31))</f>
        <v/>
      </c>
      <c r="AI31" s="112" t="str">
        <f>IF(OR($Q31="",$R31=""),"",_xlfn.BETA.INV(ABS(VLOOKUP($W$1,VLookups!$A$30:$B$31,2,FALSE)-AI$3),IF($K31="L",$R31,$Q31),IF($K31="L",$Q31,$R31),$D31,$F31))</f>
        <v/>
      </c>
      <c r="AJ31" s="113" t="str">
        <f>IF(OR($Q31="",$R31=""),"",_xlfn.BETA.INV(ABS(VLOOKUP($W$1,VLookups!$A$30:$B$31,2,FALSE)-AJ$3),IF($K31="L",$R31,$Q31),IF($K31="L",$Q31,$R31),$D31,$F31))</f>
        <v/>
      </c>
      <c r="AK31" s="15"/>
      <c r="AL31" s="194" t="str">
        <f t="shared" si="20"/>
        <v/>
      </c>
      <c r="AM31" s="192" t="str">
        <f t="shared" si="21"/>
        <v/>
      </c>
      <c r="AN31" s="177" t="str">
        <f t="shared" si="82"/>
        <v/>
      </c>
      <c r="AO31" s="177" t="str">
        <f t="shared" si="73"/>
        <v/>
      </c>
      <c r="AP31" s="177" t="str">
        <f t="shared" si="73"/>
        <v/>
      </c>
      <c r="AQ31" s="177" t="str">
        <f t="shared" si="73"/>
        <v/>
      </c>
      <c r="AR31" s="177" t="str">
        <f t="shared" si="73"/>
        <v/>
      </c>
      <c r="AS31" s="177" t="str">
        <f t="shared" si="73"/>
        <v/>
      </c>
      <c r="AT31" s="177" t="str">
        <f t="shared" si="73"/>
        <v/>
      </c>
      <c r="AU31" s="177" t="str">
        <f t="shared" si="73"/>
        <v/>
      </c>
      <c r="AV31" s="177" t="str">
        <f t="shared" si="73"/>
        <v/>
      </c>
      <c r="AW31" s="177" t="str">
        <f t="shared" si="73"/>
        <v/>
      </c>
      <c r="AX31" s="177" t="str">
        <f t="shared" si="73"/>
        <v/>
      </c>
      <c r="AY31" s="177" t="str">
        <f t="shared" si="73"/>
        <v/>
      </c>
      <c r="AZ31" s="177" t="str">
        <f t="shared" si="73"/>
        <v/>
      </c>
      <c r="BA31" s="177" t="str">
        <f t="shared" si="73"/>
        <v/>
      </c>
      <c r="BB31" s="177" t="str">
        <f t="shared" si="73"/>
        <v/>
      </c>
      <c r="BC31" s="177" t="str">
        <f t="shared" si="73"/>
        <v/>
      </c>
      <c r="BD31" s="177" t="str">
        <f t="shared" si="73"/>
        <v/>
      </c>
      <c r="BE31" s="177" t="str">
        <f t="shared" si="67"/>
        <v/>
      </c>
      <c r="BF31" s="177" t="str">
        <f t="shared" si="67"/>
        <v/>
      </c>
      <c r="BG31" s="177" t="str">
        <f t="shared" si="67"/>
        <v/>
      </c>
      <c r="BH31" s="177" t="str">
        <f t="shared" si="67"/>
        <v/>
      </c>
      <c r="BI31" s="177" t="str">
        <f t="shared" si="67"/>
        <v/>
      </c>
      <c r="BJ31" s="177" t="str">
        <f t="shared" si="67"/>
        <v/>
      </c>
      <c r="BK31" s="177" t="str">
        <f t="shared" si="67"/>
        <v/>
      </c>
      <c r="BL31" s="177" t="str">
        <f t="shared" si="67"/>
        <v/>
      </c>
      <c r="BM31" s="177" t="str">
        <f t="shared" si="67"/>
        <v/>
      </c>
      <c r="BN31" s="177" t="str">
        <f t="shared" si="67"/>
        <v/>
      </c>
      <c r="BO31" s="177" t="str">
        <f t="shared" si="67"/>
        <v/>
      </c>
      <c r="BP31" s="177" t="str">
        <f t="shared" si="67"/>
        <v/>
      </c>
      <c r="BQ31" s="177" t="str">
        <f t="shared" si="67"/>
        <v/>
      </c>
      <c r="BR31" s="177" t="str">
        <f t="shared" si="67"/>
        <v/>
      </c>
      <c r="BS31" s="177" t="str">
        <f t="shared" si="67"/>
        <v/>
      </c>
      <c r="BT31" s="177" t="str">
        <f t="shared" si="74"/>
        <v/>
      </c>
      <c r="BU31" s="177" t="str">
        <f t="shared" si="74"/>
        <v/>
      </c>
      <c r="BV31" s="177" t="str">
        <f t="shared" si="74"/>
        <v/>
      </c>
      <c r="BW31" s="177" t="str">
        <f t="shared" si="74"/>
        <v/>
      </c>
      <c r="BX31" s="177" t="str">
        <f t="shared" si="74"/>
        <v/>
      </c>
      <c r="BY31" s="177" t="str">
        <f t="shared" si="74"/>
        <v/>
      </c>
      <c r="BZ31" s="177" t="str">
        <f t="shared" si="74"/>
        <v/>
      </c>
      <c r="CA31" s="177" t="str">
        <f t="shared" si="74"/>
        <v/>
      </c>
      <c r="CB31" s="177" t="str">
        <f t="shared" si="74"/>
        <v/>
      </c>
      <c r="CC31" s="177" t="str">
        <f t="shared" si="74"/>
        <v/>
      </c>
      <c r="CD31" s="177" t="str">
        <f t="shared" si="74"/>
        <v/>
      </c>
      <c r="CE31" s="177" t="str">
        <f t="shared" si="74"/>
        <v/>
      </c>
      <c r="CF31" s="177" t="str">
        <f t="shared" si="74"/>
        <v/>
      </c>
      <c r="CG31" s="177" t="str">
        <f t="shared" si="74"/>
        <v/>
      </c>
      <c r="CH31" s="177" t="str">
        <f t="shared" si="74"/>
        <v/>
      </c>
      <c r="CI31" s="177" t="str">
        <f t="shared" si="74"/>
        <v/>
      </c>
      <c r="CJ31" s="177" t="str">
        <f t="shared" si="68"/>
        <v/>
      </c>
      <c r="CK31" s="177" t="str">
        <f t="shared" si="68"/>
        <v/>
      </c>
      <c r="CL31" s="177" t="str">
        <f t="shared" si="68"/>
        <v/>
      </c>
      <c r="CM31" s="177" t="str">
        <f t="shared" si="68"/>
        <v/>
      </c>
      <c r="CN31" s="177" t="str">
        <f t="shared" si="68"/>
        <v/>
      </c>
      <c r="CO31" s="177" t="str">
        <f t="shared" si="68"/>
        <v/>
      </c>
      <c r="CP31" s="177" t="str">
        <f t="shared" si="68"/>
        <v/>
      </c>
      <c r="CQ31" s="177" t="str">
        <f t="shared" si="68"/>
        <v/>
      </c>
      <c r="CR31" s="177" t="str">
        <f t="shared" si="68"/>
        <v/>
      </c>
      <c r="CS31" s="177" t="str">
        <f t="shared" si="68"/>
        <v/>
      </c>
      <c r="CT31" s="177" t="str">
        <f t="shared" si="68"/>
        <v/>
      </c>
      <c r="CU31" s="177" t="str">
        <f t="shared" si="68"/>
        <v/>
      </c>
      <c r="CV31" s="177" t="str">
        <f t="shared" si="68"/>
        <v/>
      </c>
      <c r="CW31" s="177" t="str">
        <f t="shared" si="68"/>
        <v/>
      </c>
      <c r="CX31" s="177" t="str">
        <f t="shared" si="68"/>
        <v/>
      </c>
      <c r="CY31" s="177" t="str">
        <f t="shared" si="68"/>
        <v/>
      </c>
      <c r="CZ31" s="177" t="str">
        <f t="shared" si="75"/>
        <v/>
      </c>
      <c r="DA31" s="177" t="str">
        <f t="shared" si="75"/>
        <v/>
      </c>
      <c r="DB31" s="177" t="str">
        <f t="shared" si="75"/>
        <v/>
      </c>
      <c r="DC31" s="177" t="str">
        <f t="shared" si="75"/>
        <v/>
      </c>
      <c r="DD31" s="177" t="str">
        <f t="shared" si="75"/>
        <v/>
      </c>
      <c r="DE31" s="177" t="str">
        <f t="shared" si="75"/>
        <v/>
      </c>
      <c r="DF31" s="177" t="str">
        <f t="shared" si="75"/>
        <v/>
      </c>
      <c r="DG31" s="177" t="str">
        <f t="shared" si="75"/>
        <v/>
      </c>
      <c r="DH31" s="177" t="str">
        <f t="shared" si="75"/>
        <v/>
      </c>
      <c r="DI31" s="177" t="str">
        <f t="shared" si="75"/>
        <v/>
      </c>
      <c r="DJ31" s="177" t="str">
        <f t="shared" si="75"/>
        <v/>
      </c>
      <c r="DK31" s="177" t="str">
        <f t="shared" si="75"/>
        <v/>
      </c>
      <c r="DL31" s="177" t="str">
        <f t="shared" si="75"/>
        <v/>
      </c>
      <c r="DM31" s="177" t="str">
        <f t="shared" si="75"/>
        <v/>
      </c>
      <c r="DN31" s="177" t="str">
        <f t="shared" si="75"/>
        <v/>
      </c>
      <c r="DO31" s="177" t="str">
        <f t="shared" si="75"/>
        <v/>
      </c>
      <c r="DP31" s="177" t="str">
        <f t="shared" si="69"/>
        <v/>
      </c>
      <c r="DQ31" s="177" t="str">
        <f t="shared" si="81"/>
        <v/>
      </c>
      <c r="DR31" s="177" t="str">
        <f t="shared" si="81"/>
        <v/>
      </c>
      <c r="DS31" s="177" t="str">
        <f t="shared" si="81"/>
        <v/>
      </c>
      <c r="DT31" s="177" t="str">
        <f t="shared" si="81"/>
        <v/>
      </c>
      <c r="DU31" s="177" t="str">
        <f t="shared" si="81"/>
        <v/>
      </c>
      <c r="DV31" s="177" t="str">
        <f t="shared" si="81"/>
        <v/>
      </c>
      <c r="DW31" s="177" t="str">
        <f t="shared" si="81"/>
        <v/>
      </c>
      <c r="DX31" s="177" t="str">
        <f t="shared" si="81"/>
        <v/>
      </c>
      <c r="DY31" s="177" t="str">
        <f t="shared" si="81"/>
        <v/>
      </c>
      <c r="DZ31" s="177" t="str">
        <f t="shared" si="81"/>
        <v/>
      </c>
      <c r="EA31" s="177" t="str">
        <f t="shared" si="81"/>
        <v/>
      </c>
      <c r="EB31" s="177" t="str">
        <f t="shared" si="81"/>
        <v/>
      </c>
      <c r="EC31" s="177" t="str">
        <f t="shared" si="81"/>
        <v/>
      </c>
      <c r="ED31" s="177" t="str">
        <f t="shared" si="81"/>
        <v/>
      </c>
      <c r="EE31" s="177" t="str">
        <f t="shared" si="81"/>
        <v/>
      </c>
      <c r="EF31" s="177" t="str">
        <f t="shared" si="81"/>
        <v/>
      </c>
      <c r="EG31" s="177" t="str">
        <f t="shared" si="76"/>
        <v/>
      </c>
      <c r="EH31" s="177" t="str">
        <f t="shared" si="76"/>
        <v/>
      </c>
      <c r="EI31" s="177" t="str">
        <f t="shared" si="76"/>
        <v/>
      </c>
      <c r="EJ31" s="177" t="str">
        <f t="shared" si="76"/>
        <v/>
      </c>
      <c r="EK31" s="177" t="str">
        <f t="shared" si="76"/>
        <v/>
      </c>
      <c r="EL31" s="177" t="str">
        <f t="shared" si="76"/>
        <v/>
      </c>
      <c r="EM31" s="177" t="str">
        <f t="shared" si="76"/>
        <v/>
      </c>
      <c r="EN31" s="177" t="str">
        <f t="shared" si="76"/>
        <v/>
      </c>
      <c r="EO31" s="177" t="str">
        <f t="shared" si="76"/>
        <v/>
      </c>
      <c r="EP31" s="177" t="str">
        <f t="shared" si="76"/>
        <v/>
      </c>
      <c r="EQ31" s="177" t="str">
        <f t="shared" si="76"/>
        <v/>
      </c>
      <c r="ER31" s="177" t="str">
        <f t="shared" si="76"/>
        <v/>
      </c>
      <c r="ES31" s="177" t="str">
        <f t="shared" si="76"/>
        <v/>
      </c>
      <c r="ET31" s="177" t="str">
        <f t="shared" si="76"/>
        <v/>
      </c>
      <c r="EU31" s="177" t="str">
        <f t="shared" si="76"/>
        <v/>
      </c>
      <c r="EV31" s="177" t="str">
        <f t="shared" si="77"/>
        <v/>
      </c>
      <c r="EW31" s="177" t="str">
        <f t="shared" si="77"/>
        <v/>
      </c>
      <c r="EX31" s="177" t="str">
        <f t="shared" si="77"/>
        <v/>
      </c>
      <c r="EY31" s="177" t="str">
        <f t="shared" si="77"/>
        <v/>
      </c>
      <c r="EZ31" s="177" t="str">
        <f t="shared" si="77"/>
        <v/>
      </c>
      <c r="FA31" s="177" t="str">
        <f t="shared" si="77"/>
        <v/>
      </c>
      <c r="FB31" s="177" t="str">
        <f t="shared" si="77"/>
        <v/>
      </c>
      <c r="FC31" s="177" t="str">
        <f t="shared" si="77"/>
        <v/>
      </c>
      <c r="FD31" s="177" t="str">
        <f t="shared" si="77"/>
        <v/>
      </c>
      <c r="FE31" s="177" t="str">
        <f t="shared" si="77"/>
        <v/>
      </c>
      <c r="FF31" s="177" t="str">
        <f t="shared" si="77"/>
        <v/>
      </c>
      <c r="FG31" s="177" t="str">
        <f t="shared" si="77"/>
        <v/>
      </c>
      <c r="FH31" s="177" t="str">
        <f t="shared" si="77"/>
        <v/>
      </c>
      <c r="FI31" s="177" t="str">
        <f t="shared" si="77"/>
        <v/>
      </c>
      <c r="FJ31" s="177" t="str">
        <f t="shared" si="77"/>
        <v/>
      </c>
      <c r="FK31" s="177" t="str">
        <f t="shared" si="77"/>
        <v/>
      </c>
      <c r="FL31" s="177" t="str">
        <f t="shared" si="70"/>
        <v/>
      </c>
      <c r="FM31" s="177" t="str">
        <f t="shared" si="70"/>
        <v/>
      </c>
      <c r="FN31" s="177" t="str">
        <f t="shared" si="70"/>
        <v/>
      </c>
      <c r="FO31" s="177" t="str">
        <f t="shared" si="70"/>
        <v/>
      </c>
      <c r="FP31" s="177" t="str">
        <f t="shared" si="70"/>
        <v/>
      </c>
      <c r="FQ31" s="177" t="str">
        <f t="shared" si="70"/>
        <v/>
      </c>
      <c r="FR31" s="177" t="str">
        <f t="shared" si="70"/>
        <v/>
      </c>
      <c r="FS31" s="177" t="str">
        <f t="shared" si="70"/>
        <v/>
      </c>
      <c r="FT31" s="177" t="str">
        <f t="shared" si="70"/>
        <v/>
      </c>
      <c r="FU31" s="177" t="str">
        <f t="shared" si="70"/>
        <v/>
      </c>
      <c r="FV31" s="177" t="str">
        <f t="shared" si="70"/>
        <v/>
      </c>
      <c r="FW31" s="177" t="str">
        <f t="shared" si="70"/>
        <v/>
      </c>
      <c r="FX31" s="177" t="str">
        <f t="shared" si="70"/>
        <v/>
      </c>
      <c r="FY31" s="177" t="str">
        <f t="shared" si="78"/>
        <v/>
      </c>
      <c r="FZ31" s="177" t="str">
        <f t="shared" si="78"/>
        <v/>
      </c>
      <c r="GA31" s="177" t="str">
        <f t="shared" si="78"/>
        <v/>
      </c>
      <c r="GB31" s="177" t="str">
        <f t="shared" si="78"/>
        <v/>
      </c>
      <c r="GC31" s="177" t="str">
        <f t="shared" si="78"/>
        <v/>
      </c>
      <c r="GD31" s="177" t="str">
        <f t="shared" si="78"/>
        <v/>
      </c>
      <c r="GE31" s="177" t="str">
        <f t="shared" si="78"/>
        <v/>
      </c>
      <c r="GF31" s="177" t="str">
        <f t="shared" si="78"/>
        <v/>
      </c>
      <c r="GG31" s="177" t="str">
        <f t="shared" si="78"/>
        <v/>
      </c>
      <c r="GH31" s="177" t="str">
        <f t="shared" si="78"/>
        <v/>
      </c>
      <c r="GI31" s="177" t="str">
        <f t="shared" si="78"/>
        <v/>
      </c>
      <c r="GJ31" s="177" t="str">
        <f t="shared" si="78"/>
        <v/>
      </c>
      <c r="GK31" s="177" t="str">
        <f t="shared" si="78"/>
        <v/>
      </c>
      <c r="GL31" s="177" t="str">
        <f t="shared" si="78"/>
        <v/>
      </c>
      <c r="GM31" s="177" t="str">
        <f t="shared" si="78"/>
        <v/>
      </c>
      <c r="GN31" s="177" t="str">
        <f t="shared" si="78"/>
        <v/>
      </c>
      <c r="GO31" s="177" t="str">
        <f t="shared" si="71"/>
        <v/>
      </c>
      <c r="GP31" s="177" t="str">
        <f t="shared" si="71"/>
        <v/>
      </c>
      <c r="GQ31" s="177" t="str">
        <f t="shared" si="71"/>
        <v/>
      </c>
      <c r="GR31" s="177" t="str">
        <f t="shared" si="71"/>
        <v/>
      </c>
      <c r="GS31" s="177" t="str">
        <f t="shared" si="71"/>
        <v/>
      </c>
      <c r="GT31" s="177" t="str">
        <f t="shared" si="71"/>
        <v/>
      </c>
      <c r="GU31" s="177" t="str">
        <f t="shared" si="71"/>
        <v/>
      </c>
      <c r="GV31" s="177" t="str">
        <f t="shared" si="71"/>
        <v/>
      </c>
      <c r="GW31" s="177" t="str">
        <f t="shared" si="71"/>
        <v/>
      </c>
      <c r="GX31" s="177" t="str">
        <f t="shared" si="71"/>
        <v/>
      </c>
      <c r="GY31" s="177" t="str">
        <f t="shared" si="71"/>
        <v/>
      </c>
      <c r="GZ31" s="177" t="str">
        <f t="shared" si="71"/>
        <v/>
      </c>
      <c r="HA31" s="177" t="str">
        <f t="shared" si="71"/>
        <v/>
      </c>
      <c r="HB31" s="177" t="str">
        <f t="shared" si="71"/>
        <v/>
      </c>
      <c r="HC31" s="177" t="str">
        <f t="shared" si="71"/>
        <v/>
      </c>
      <c r="HD31" s="177" t="str">
        <f t="shared" si="71"/>
        <v/>
      </c>
      <c r="HE31" s="177" t="str">
        <f t="shared" si="79"/>
        <v/>
      </c>
      <c r="HF31" s="177" t="str">
        <f t="shared" si="79"/>
        <v/>
      </c>
      <c r="HG31" s="177" t="str">
        <f t="shared" si="79"/>
        <v/>
      </c>
      <c r="HH31" s="177" t="str">
        <f t="shared" si="79"/>
        <v/>
      </c>
      <c r="HI31" s="177" t="str">
        <f t="shared" si="79"/>
        <v/>
      </c>
      <c r="HJ31" s="177" t="str">
        <f t="shared" si="79"/>
        <v/>
      </c>
      <c r="HK31" s="177" t="str">
        <f t="shared" si="79"/>
        <v/>
      </c>
      <c r="HL31" s="177" t="str">
        <f t="shared" si="79"/>
        <v/>
      </c>
      <c r="HM31" s="177" t="str">
        <f t="shared" si="79"/>
        <v/>
      </c>
      <c r="HN31" s="177" t="str">
        <f t="shared" si="79"/>
        <v/>
      </c>
      <c r="HO31" s="177" t="str">
        <f t="shared" si="79"/>
        <v/>
      </c>
      <c r="HP31" s="177" t="str">
        <f t="shared" si="79"/>
        <v/>
      </c>
      <c r="HQ31" s="177" t="str">
        <f t="shared" si="79"/>
        <v/>
      </c>
      <c r="HR31" s="177" t="str">
        <f t="shared" si="79"/>
        <v/>
      </c>
      <c r="HS31" s="177" t="str">
        <f t="shared" si="79"/>
        <v/>
      </c>
      <c r="HT31" s="177" t="str">
        <f t="shared" si="79"/>
        <v/>
      </c>
      <c r="HU31" s="177" t="str">
        <f t="shared" si="72"/>
        <v/>
      </c>
      <c r="HV31" s="177" t="str">
        <f t="shared" si="72"/>
        <v/>
      </c>
      <c r="HW31" s="177" t="str">
        <f t="shared" si="72"/>
        <v/>
      </c>
      <c r="HX31" s="177" t="str">
        <f t="shared" si="72"/>
        <v/>
      </c>
      <c r="HY31" s="177" t="str">
        <f t="shared" si="72"/>
        <v/>
      </c>
      <c r="HZ31" s="177" t="str">
        <f t="shared" si="72"/>
        <v/>
      </c>
      <c r="IA31" s="177" t="str">
        <f t="shared" si="72"/>
        <v/>
      </c>
      <c r="IB31" s="177" t="str">
        <f t="shared" si="72"/>
        <v/>
      </c>
      <c r="IC31" s="177" t="str">
        <f t="shared" si="72"/>
        <v/>
      </c>
      <c r="ID31" s="177" t="str">
        <f t="shared" si="72"/>
        <v/>
      </c>
      <c r="IE31" s="192" t="str">
        <f t="shared" si="23"/>
        <v/>
      </c>
      <c r="IF31" s="193" t="e">
        <f t="shared" si="10"/>
        <v>#N/A</v>
      </c>
      <c r="IG31" s="193" t="e">
        <f t="shared" si="83"/>
        <v>#N/A</v>
      </c>
      <c r="IH31" s="193" t="e">
        <f t="shared" si="83"/>
        <v>#N/A</v>
      </c>
      <c r="II31" s="193" t="e">
        <f t="shared" si="83"/>
        <v>#N/A</v>
      </c>
      <c r="IJ31" s="193" t="e">
        <f t="shared" si="56"/>
        <v>#N/A</v>
      </c>
      <c r="IK31" s="193" t="e">
        <f t="shared" si="56"/>
        <v>#N/A</v>
      </c>
      <c r="IL31" s="193" t="e">
        <f t="shared" si="56"/>
        <v>#N/A</v>
      </c>
      <c r="IM31" s="193" t="e">
        <f t="shared" si="56"/>
        <v>#N/A</v>
      </c>
      <c r="IN31" s="193" t="e">
        <f t="shared" si="56"/>
        <v>#N/A</v>
      </c>
      <c r="IO31" s="193" t="e">
        <f t="shared" si="56"/>
        <v>#N/A</v>
      </c>
      <c r="IP31" s="193" t="e">
        <f t="shared" si="56"/>
        <v>#N/A</v>
      </c>
      <c r="IQ31" s="193" t="e">
        <f t="shared" si="56"/>
        <v>#N/A</v>
      </c>
      <c r="IR31" s="193" t="e">
        <f t="shared" si="56"/>
        <v>#N/A</v>
      </c>
      <c r="IS31" s="193" t="e">
        <f t="shared" si="56"/>
        <v>#N/A</v>
      </c>
      <c r="IT31" s="193" t="e">
        <f t="shared" si="56"/>
        <v>#N/A</v>
      </c>
      <c r="IU31" s="193" t="e">
        <f t="shared" si="56"/>
        <v>#N/A</v>
      </c>
      <c r="IV31" s="193" t="e">
        <f t="shared" si="56"/>
        <v>#N/A</v>
      </c>
      <c r="IW31" s="193" t="e">
        <f t="shared" si="56"/>
        <v>#N/A</v>
      </c>
      <c r="IX31" s="193" t="e">
        <f t="shared" si="56"/>
        <v>#N/A</v>
      </c>
      <c r="IY31" s="193" t="e">
        <f t="shared" ref="IY31:JM46" si="89">IF(ISNONTEXT($U31),IF($K31="R",_xlfn.BETA.DIST(BF31,$Q31,$R31,FALSE,$D31,$F31),_xlfn.BETA.DIST(BF31,$R31,$Q31,FALSE,$D31,$F31)),NA())</f>
        <v>#N/A</v>
      </c>
      <c r="IZ31" s="193" t="e">
        <f t="shared" si="89"/>
        <v>#N/A</v>
      </c>
      <c r="JA31" s="193" t="e">
        <f t="shared" si="89"/>
        <v>#N/A</v>
      </c>
      <c r="JB31" s="193" t="e">
        <f t="shared" si="89"/>
        <v>#N/A</v>
      </c>
      <c r="JC31" s="193" t="e">
        <f t="shared" si="89"/>
        <v>#N/A</v>
      </c>
      <c r="JD31" s="193" t="e">
        <f t="shared" si="89"/>
        <v>#N/A</v>
      </c>
      <c r="JE31" s="193" t="e">
        <f t="shared" si="89"/>
        <v>#N/A</v>
      </c>
      <c r="JF31" s="193" t="e">
        <f t="shared" si="89"/>
        <v>#N/A</v>
      </c>
      <c r="JG31" s="193" t="e">
        <f t="shared" si="89"/>
        <v>#N/A</v>
      </c>
      <c r="JH31" s="193" t="e">
        <f t="shared" si="89"/>
        <v>#N/A</v>
      </c>
      <c r="JI31" s="193" t="e">
        <f t="shared" si="89"/>
        <v>#N/A</v>
      </c>
      <c r="JJ31" s="193" t="e">
        <f t="shared" si="89"/>
        <v>#N/A</v>
      </c>
      <c r="JK31" s="193" t="e">
        <f t="shared" si="89"/>
        <v>#N/A</v>
      </c>
      <c r="JL31" s="193" t="e">
        <f t="shared" si="89"/>
        <v>#N/A</v>
      </c>
      <c r="JM31" s="193" t="e">
        <f t="shared" si="89"/>
        <v>#N/A</v>
      </c>
      <c r="JN31" s="193" t="e">
        <f t="shared" si="86"/>
        <v>#N/A</v>
      </c>
      <c r="JO31" s="193" t="e">
        <f t="shared" si="86"/>
        <v>#N/A</v>
      </c>
      <c r="JP31" s="193" t="e">
        <f t="shared" si="86"/>
        <v>#N/A</v>
      </c>
      <c r="JQ31" s="193" t="e">
        <f t="shared" si="86"/>
        <v>#N/A</v>
      </c>
      <c r="JR31" s="193" t="e">
        <f t="shared" si="86"/>
        <v>#N/A</v>
      </c>
      <c r="JS31" s="193" t="e">
        <f t="shared" si="86"/>
        <v>#N/A</v>
      </c>
      <c r="JT31" s="193" t="e">
        <f t="shared" si="86"/>
        <v>#N/A</v>
      </c>
      <c r="JU31" s="193" t="e">
        <f t="shared" si="86"/>
        <v>#N/A</v>
      </c>
      <c r="JV31" s="193" t="e">
        <f t="shared" si="86"/>
        <v>#N/A</v>
      </c>
      <c r="JW31" s="193" t="e">
        <f t="shared" si="86"/>
        <v>#N/A</v>
      </c>
      <c r="JX31" s="193" t="e">
        <f t="shared" si="86"/>
        <v>#N/A</v>
      </c>
      <c r="JY31" s="193" t="e">
        <f t="shared" si="86"/>
        <v>#N/A</v>
      </c>
      <c r="JZ31" s="193" t="e">
        <f t="shared" si="86"/>
        <v>#N/A</v>
      </c>
      <c r="KA31" s="193" t="e">
        <f t="shared" si="86"/>
        <v>#N/A</v>
      </c>
      <c r="KB31" s="193" t="e">
        <f t="shared" si="86"/>
        <v>#N/A</v>
      </c>
      <c r="KC31" s="193" t="e">
        <f t="shared" si="61"/>
        <v>#N/A</v>
      </c>
      <c r="KD31" s="193" t="e">
        <f t="shared" si="61"/>
        <v>#N/A</v>
      </c>
      <c r="KE31" s="193" t="e">
        <f t="shared" si="61"/>
        <v>#N/A</v>
      </c>
      <c r="KF31" s="193" t="e">
        <f t="shared" si="61"/>
        <v>#N/A</v>
      </c>
      <c r="KG31" s="193" t="e">
        <f t="shared" si="61"/>
        <v>#N/A</v>
      </c>
      <c r="KH31" s="193" t="e">
        <f t="shared" si="61"/>
        <v>#N/A</v>
      </c>
      <c r="KI31" s="193" t="e">
        <f t="shared" si="61"/>
        <v>#N/A</v>
      </c>
      <c r="KJ31" s="193" t="e">
        <f t="shared" si="61"/>
        <v>#N/A</v>
      </c>
      <c r="KK31" s="193" t="e">
        <f t="shared" si="61"/>
        <v>#N/A</v>
      </c>
      <c r="KL31" s="193" t="e">
        <f t="shared" si="61"/>
        <v>#N/A</v>
      </c>
      <c r="KM31" s="193" t="e">
        <f t="shared" si="61"/>
        <v>#N/A</v>
      </c>
      <c r="KN31" s="193" t="e">
        <f t="shared" si="61"/>
        <v>#N/A</v>
      </c>
      <c r="KO31" s="193" t="e">
        <f t="shared" si="61"/>
        <v>#N/A</v>
      </c>
      <c r="KP31" s="193" t="e">
        <f t="shared" si="61"/>
        <v>#N/A</v>
      </c>
      <c r="KQ31" s="193" t="e">
        <f t="shared" si="61"/>
        <v>#N/A</v>
      </c>
      <c r="KR31" s="193" t="e">
        <f t="shared" si="26"/>
        <v>#N/A</v>
      </c>
      <c r="KS31" s="193" t="e">
        <f t="shared" si="84"/>
        <v>#N/A</v>
      </c>
      <c r="KT31" s="193" t="e">
        <f t="shared" si="84"/>
        <v>#N/A</v>
      </c>
      <c r="KU31" s="193" t="e">
        <f t="shared" si="84"/>
        <v>#N/A</v>
      </c>
      <c r="KV31" s="193" t="e">
        <f t="shared" si="57"/>
        <v>#N/A</v>
      </c>
      <c r="KW31" s="193" t="e">
        <f t="shared" si="57"/>
        <v>#N/A</v>
      </c>
      <c r="KX31" s="193" t="e">
        <f t="shared" si="57"/>
        <v>#N/A</v>
      </c>
      <c r="KY31" s="193" t="e">
        <f t="shared" si="57"/>
        <v>#N/A</v>
      </c>
      <c r="KZ31" s="193" t="e">
        <f t="shared" si="57"/>
        <v>#N/A</v>
      </c>
      <c r="LA31" s="193" t="e">
        <f t="shared" si="57"/>
        <v>#N/A</v>
      </c>
      <c r="LB31" s="193" t="e">
        <f t="shared" si="57"/>
        <v>#N/A</v>
      </c>
      <c r="LC31" s="193" t="e">
        <f t="shared" si="57"/>
        <v>#N/A</v>
      </c>
      <c r="LD31" s="193" t="e">
        <f t="shared" si="57"/>
        <v>#N/A</v>
      </c>
      <c r="LE31" s="193" t="e">
        <f t="shared" si="57"/>
        <v>#N/A</v>
      </c>
      <c r="LF31" s="193" t="e">
        <f t="shared" si="57"/>
        <v>#N/A</v>
      </c>
      <c r="LG31" s="193" t="e">
        <f t="shared" si="57"/>
        <v>#N/A</v>
      </c>
      <c r="LH31" s="193" t="e">
        <f t="shared" si="57"/>
        <v>#N/A</v>
      </c>
      <c r="LI31" s="193" t="e">
        <f t="shared" si="57"/>
        <v>#N/A</v>
      </c>
      <c r="LJ31" s="193" t="e">
        <f t="shared" si="57"/>
        <v>#N/A</v>
      </c>
      <c r="LK31" s="193" t="e">
        <f t="shared" ref="LK31:LY46" si="90">IF(ISNONTEXT($U31),IF($K31="R",_xlfn.BETA.DIST(DR31,$Q31,$R31,FALSE,$D31,$F31),_xlfn.BETA.DIST(DR31,$R31,$Q31,FALSE,$D31,$F31)),NA())</f>
        <v>#N/A</v>
      </c>
      <c r="LL31" s="193" t="e">
        <f t="shared" si="90"/>
        <v>#N/A</v>
      </c>
      <c r="LM31" s="193" t="e">
        <f t="shared" si="90"/>
        <v>#N/A</v>
      </c>
      <c r="LN31" s="193" t="e">
        <f t="shared" si="90"/>
        <v>#N/A</v>
      </c>
      <c r="LO31" s="193" t="e">
        <f t="shared" si="90"/>
        <v>#N/A</v>
      </c>
      <c r="LP31" s="193" t="e">
        <f t="shared" si="90"/>
        <v>#N/A</v>
      </c>
      <c r="LQ31" s="193" t="e">
        <f t="shared" si="90"/>
        <v>#N/A</v>
      </c>
      <c r="LR31" s="193" t="e">
        <f t="shared" si="90"/>
        <v>#N/A</v>
      </c>
      <c r="LS31" s="193" t="e">
        <f t="shared" si="90"/>
        <v>#N/A</v>
      </c>
      <c r="LT31" s="193" t="e">
        <f t="shared" si="90"/>
        <v>#N/A</v>
      </c>
      <c r="LU31" s="193" t="e">
        <f t="shared" si="90"/>
        <v>#N/A</v>
      </c>
      <c r="LV31" s="193" t="e">
        <f t="shared" si="90"/>
        <v>#N/A</v>
      </c>
      <c r="LW31" s="193" t="e">
        <f t="shared" si="90"/>
        <v>#N/A</v>
      </c>
      <c r="LX31" s="193" t="e">
        <f t="shared" si="90"/>
        <v>#N/A</v>
      </c>
      <c r="LY31" s="193" t="e">
        <f t="shared" si="90"/>
        <v>#N/A</v>
      </c>
      <c r="LZ31" s="193" t="e">
        <f t="shared" si="87"/>
        <v>#N/A</v>
      </c>
      <c r="MA31" s="193" t="e">
        <f t="shared" si="87"/>
        <v>#N/A</v>
      </c>
      <c r="MB31" s="193" t="e">
        <f t="shared" si="87"/>
        <v>#N/A</v>
      </c>
      <c r="MC31" s="193" t="e">
        <f t="shared" si="87"/>
        <v>#N/A</v>
      </c>
      <c r="MD31" s="193" t="e">
        <f t="shared" si="87"/>
        <v>#N/A</v>
      </c>
      <c r="ME31" s="193" t="e">
        <f t="shared" si="87"/>
        <v>#N/A</v>
      </c>
      <c r="MF31" s="193" t="e">
        <f t="shared" si="87"/>
        <v>#N/A</v>
      </c>
      <c r="MG31" s="193" t="e">
        <f t="shared" si="87"/>
        <v>#N/A</v>
      </c>
      <c r="MH31" s="193" t="e">
        <f t="shared" si="87"/>
        <v>#N/A</v>
      </c>
      <c r="MI31" s="193" t="e">
        <f t="shared" si="87"/>
        <v>#N/A</v>
      </c>
      <c r="MJ31" s="193" t="e">
        <f t="shared" si="87"/>
        <v>#N/A</v>
      </c>
      <c r="MK31" s="193" t="e">
        <f t="shared" si="87"/>
        <v>#N/A</v>
      </c>
      <c r="ML31" s="193" t="e">
        <f t="shared" si="87"/>
        <v>#N/A</v>
      </c>
      <c r="MM31" s="193" t="e">
        <f t="shared" si="87"/>
        <v>#N/A</v>
      </c>
      <c r="MN31" s="193" t="e">
        <f t="shared" si="87"/>
        <v>#N/A</v>
      </c>
      <c r="MO31" s="193" t="e">
        <f t="shared" si="62"/>
        <v>#N/A</v>
      </c>
      <c r="MP31" s="193" t="e">
        <f t="shared" si="62"/>
        <v>#N/A</v>
      </c>
      <c r="MQ31" s="193" t="e">
        <f t="shared" si="62"/>
        <v>#N/A</v>
      </c>
      <c r="MR31" s="193" t="e">
        <f t="shared" si="62"/>
        <v>#N/A</v>
      </c>
      <c r="MS31" s="193" t="e">
        <f t="shared" si="62"/>
        <v>#N/A</v>
      </c>
      <c r="MT31" s="193" t="e">
        <f t="shared" si="62"/>
        <v>#N/A</v>
      </c>
      <c r="MU31" s="193" t="e">
        <f t="shared" si="62"/>
        <v>#N/A</v>
      </c>
      <c r="MV31" s="193" t="e">
        <f t="shared" si="62"/>
        <v>#N/A</v>
      </c>
      <c r="MW31" s="193" t="e">
        <f t="shared" si="62"/>
        <v>#N/A</v>
      </c>
      <c r="MX31" s="193" t="e">
        <f t="shared" si="62"/>
        <v>#N/A</v>
      </c>
      <c r="MY31" s="193" t="e">
        <f t="shared" si="62"/>
        <v>#N/A</v>
      </c>
      <c r="MZ31" s="193" t="e">
        <f t="shared" si="62"/>
        <v>#N/A</v>
      </c>
      <c r="NA31" s="193" t="e">
        <f t="shared" si="62"/>
        <v>#N/A</v>
      </c>
      <c r="NB31" s="193" t="e">
        <f t="shared" si="62"/>
        <v>#N/A</v>
      </c>
      <c r="NC31" s="193" t="e">
        <f t="shared" si="62"/>
        <v>#N/A</v>
      </c>
      <c r="ND31" s="193" t="e">
        <f t="shared" si="27"/>
        <v>#N/A</v>
      </c>
      <c r="NE31" s="193" t="e">
        <f t="shared" si="85"/>
        <v>#N/A</v>
      </c>
      <c r="NF31" s="193" t="e">
        <f t="shared" si="85"/>
        <v>#N/A</v>
      </c>
      <c r="NG31" s="193" t="e">
        <f t="shared" si="85"/>
        <v>#N/A</v>
      </c>
      <c r="NH31" s="193" t="e">
        <f t="shared" si="58"/>
        <v>#N/A</v>
      </c>
      <c r="NI31" s="193" t="e">
        <f t="shared" si="58"/>
        <v>#N/A</v>
      </c>
      <c r="NJ31" s="193" t="e">
        <f t="shared" si="58"/>
        <v>#N/A</v>
      </c>
      <c r="NK31" s="193" t="e">
        <f t="shared" si="58"/>
        <v>#N/A</v>
      </c>
      <c r="NL31" s="193" t="e">
        <f t="shared" si="58"/>
        <v>#N/A</v>
      </c>
      <c r="NM31" s="193" t="e">
        <f t="shared" si="58"/>
        <v>#N/A</v>
      </c>
      <c r="NN31" s="193" t="e">
        <f t="shared" si="58"/>
        <v>#N/A</v>
      </c>
      <c r="NO31" s="193" t="e">
        <f t="shared" si="58"/>
        <v>#N/A</v>
      </c>
      <c r="NP31" s="193" t="e">
        <f t="shared" si="58"/>
        <v>#N/A</v>
      </c>
      <c r="NQ31" s="193" t="e">
        <f t="shared" si="58"/>
        <v>#N/A</v>
      </c>
      <c r="NR31" s="193" t="e">
        <f t="shared" si="58"/>
        <v>#N/A</v>
      </c>
      <c r="NS31" s="193" t="e">
        <f t="shared" si="58"/>
        <v>#N/A</v>
      </c>
      <c r="NT31" s="193" t="e">
        <f t="shared" si="58"/>
        <v>#N/A</v>
      </c>
      <c r="NU31" s="193" t="e">
        <f t="shared" si="58"/>
        <v>#N/A</v>
      </c>
      <c r="NV31" s="193" t="e">
        <f t="shared" si="58"/>
        <v>#N/A</v>
      </c>
      <c r="NW31" s="193" t="e">
        <f t="shared" ref="NW31:OK46" si="91">IF(ISNONTEXT($U31),IF($K31="R",_xlfn.BETA.DIST(GD31,$Q31,$R31,FALSE,$D31,$F31),_xlfn.BETA.DIST(GD31,$R31,$Q31,FALSE,$D31,$F31)),NA())</f>
        <v>#N/A</v>
      </c>
      <c r="NX31" s="193" t="e">
        <f t="shared" si="91"/>
        <v>#N/A</v>
      </c>
      <c r="NY31" s="193" t="e">
        <f t="shared" si="91"/>
        <v>#N/A</v>
      </c>
      <c r="NZ31" s="193" t="e">
        <f t="shared" si="91"/>
        <v>#N/A</v>
      </c>
      <c r="OA31" s="193" t="e">
        <f t="shared" si="91"/>
        <v>#N/A</v>
      </c>
      <c r="OB31" s="193" t="e">
        <f t="shared" si="91"/>
        <v>#N/A</v>
      </c>
      <c r="OC31" s="193" t="e">
        <f t="shared" si="91"/>
        <v>#N/A</v>
      </c>
      <c r="OD31" s="193" t="e">
        <f t="shared" si="91"/>
        <v>#N/A</v>
      </c>
      <c r="OE31" s="193" t="e">
        <f t="shared" si="91"/>
        <v>#N/A</v>
      </c>
      <c r="OF31" s="193" t="e">
        <f t="shared" si="91"/>
        <v>#N/A</v>
      </c>
      <c r="OG31" s="193" t="e">
        <f t="shared" si="91"/>
        <v>#N/A</v>
      </c>
      <c r="OH31" s="193" t="e">
        <f t="shared" si="91"/>
        <v>#N/A</v>
      </c>
      <c r="OI31" s="193" t="e">
        <f t="shared" si="91"/>
        <v>#N/A</v>
      </c>
      <c r="OJ31" s="193" t="e">
        <f t="shared" si="91"/>
        <v>#N/A</v>
      </c>
      <c r="OK31" s="193" t="e">
        <f t="shared" si="91"/>
        <v>#N/A</v>
      </c>
      <c r="OL31" s="193" t="e">
        <f t="shared" si="88"/>
        <v>#N/A</v>
      </c>
      <c r="OM31" s="193" t="e">
        <f t="shared" si="88"/>
        <v>#N/A</v>
      </c>
      <c r="ON31" s="193" t="e">
        <f t="shared" si="88"/>
        <v>#N/A</v>
      </c>
      <c r="OO31" s="193" t="e">
        <f t="shared" si="88"/>
        <v>#N/A</v>
      </c>
      <c r="OP31" s="193" t="e">
        <f t="shared" si="88"/>
        <v>#N/A</v>
      </c>
      <c r="OQ31" s="193" t="e">
        <f t="shared" si="88"/>
        <v>#N/A</v>
      </c>
      <c r="OR31" s="193" t="e">
        <f t="shared" si="88"/>
        <v>#N/A</v>
      </c>
      <c r="OS31" s="193" t="e">
        <f t="shared" si="88"/>
        <v>#N/A</v>
      </c>
      <c r="OT31" s="193" t="e">
        <f t="shared" si="88"/>
        <v>#N/A</v>
      </c>
      <c r="OU31" s="193" t="e">
        <f t="shared" si="88"/>
        <v>#N/A</v>
      </c>
      <c r="OV31" s="193" t="e">
        <f t="shared" si="88"/>
        <v>#N/A</v>
      </c>
      <c r="OW31" s="193" t="e">
        <f t="shared" si="88"/>
        <v>#N/A</v>
      </c>
      <c r="OX31" s="193" t="e">
        <f t="shared" si="88"/>
        <v>#N/A</v>
      </c>
      <c r="OY31" s="193" t="e">
        <f t="shared" si="88"/>
        <v>#N/A</v>
      </c>
      <c r="OZ31" s="193" t="e">
        <f t="shared" si="88"/>
        <v>#N/A</v>
      </c>
      <c r="PA31" s="193" t="e">
        <f t="shared" si="63"/>
        <v>#N/A</v>
      </c>
      <c r="PB31" s="193" t="e">
        <f t="shared" si="63"/>
        <v>#N/A</v>
      </c>
      <c r="PC31" s="193" t="e">
        <f t="shared" si="63"/>
        <v>#N/A</v>
      </c>
      <c r="PD31" s="193" t="e">
        <f t="shared" si="63"/>
        <v>#N/A</v>
      </c>
      <c r="PE31" s="193" t="e">
        <f t="shared" si="63"/>
        <v>#N/A</v>
      </c>
      <c r="PF31" s="193" t="e">
        <f t="shared" si="63"/>
        <v>#N/A</v>
      </c>
      <c r="PG31" s="193" t="e">
        <f t="shared" si="63"/>
        <v>#N/A</v>
      </c>
      <c r="PH31" s="193" t="e">
        <f t="shared" si="63"/>
        <v>#N/A</v>
      </c>
      <c r="PI31" s="193" t="e">
        <f t="shared" si="63"/>
        <v>#N/A</v>
      </c>
      <c r="PJ31" s="193" t="e">
        <f t="shared" si="63"/>
        <v>#N/A</v>
      </c>
      <c r="PK31" s="193" t="e">
        <f t="shared" si="63"/>
        <v>#N/A</v>
      </c>
      <c r="PL31" s="193" t="e">
        <f t="shared" si="63"/>
        <v>#N/A</v>
      </c>
      <c r="PM31" s="193" t="e">
        <f t="shared" si="63"/>
        <v>#N/A</v>
      </c>
      <c r="PN31" s="193" t="e">
        <f t="shared" si="63"/>
        <v>#N/A</v>
      </c>
      <c r="PO31" s="193" t="e">
        <f t="shared" si="63"/>
        <v>#N/A</v>
      </c>
      <c r="PP31" s="193" t="e">
        <f t="shared" si="28"/>
        <v>#N/A</v>
      </c>
      <c r="PQ31" s="193" t="e">
        <f t="shared" si="59"/>
        <v>#N/A</v>
      </c>
      <c r="PR31" s="193" t="e">
        <f t="shared" si="59"/>
        <v>#N/A</v>
      </c>
      <c r="PS31" s="193" t="e">
        <f t="shared" si="59"/>
        <v>#N/A</v>
      </c>
      <c r="PT31" s="193" t="e">
        <f t="shared" si="59"/>
        <v>#N/A</v>
      </c>
      <c r="PU31" s="193" t="e">
        <f t="shared" si="59"/>
        <v>#N/A</v>
      </c>
      <c r="PV31" s="193" t="e">
        <f t="shared" si="59"/>
        <v>#N/A</v>
      </c>
      <c r="PW31" s="193" t="e">
        <f t="shared" si="59"/>
        <v>#N/A</v>
      </c>
      <c r="PX31" s="193" t="e">
        <f t="shared" si="59"/>
        <v>#N/A</v>
      </c>
    </row>
    <row r="32" spans="1:440" hidden="1" x14ac:dyDescent="0.45">
      <c r="A32" s="20">
        <v>29</v>
      </c>
      <c r="B32" s="134"/>
      <c r="C32" s="279"/>
      <c r="D32" s="280" t="str">
        <f t="shared" si="15"/>
        <v/>
      </c>
      <c r="E32" s="281"/>
      <c r="F32" s="280" t="str">
        <f t="shared" si="16"/>
        <v/>
      </c>
      <c r="G32" s="279"/>
      <c r="H32" s="135"/>
      <c r="I32" s="110" t="str">
        <f t="shared" si="17"/>
        <v/>
      </c>
      <c r="J32" s="21" t="str">
        <f t="shared" si="18"/>
        <v/>
      </c>
      <c r="K32" s="22" t="str">
        <f t="shared" si="19"/>
        <v/>
      </c>
      <c r="L32" s="23" t="str">
        <f>IF(J32="","",IF(OR($J32&lt;Skew!$B$3,$J32=Skew!$B$3),IF($J32&gt;Skew!$C$3,Skew!$A$3,IF($J32&gt;Skew!$C$4,Skew!$A$4,IF($J32&gt;Skew!$C$5,Skew!$A$5,IF($J32&gt;Skew!$C$6,Skew!$A$6,IF($J32&gt;Skew!$C$7,Skew!$A$7,IF($J32&gt;Skew!$C$8,Skew!$A$8,IF($J32&gt;Skew!$C$9,Skew!$A$9,IF($J32&gt;Skew!$C$10,Skew!$A$10,IF($J32&gt;Skew!$C$11,Skew!$A$11,IF($J32&gt;Skew!$C$12,Skew!$A$12,IF($J32&gt;Skew!$C$13,Skew!$A$13,IF($J32&gt;Skew!$C$14,Skew!$A$14,IF($J32&gt;Skew!$C$15,Skew!$A$15,IF($J32&gt;Skew!$C$16,Skew!$A$16,Skew!$A$17)
)))))))))))))))</f>
        <v/>
      </c>
      <c r="M32" s="22" t="str">
        <f>IF(J32="","",MATCH(L32,Skew!$A$3:$A$17,0))</f>
        <v/>
      </c>
      <c r="N32" s="22" t="str">
        <f t="shared" si="0"/>
        <v/>
      </c>
      <c r="O32" s="24"/>
      <c r="P32" s="22" t="str">
        <f>IF(OR(J32="",O32=""),"",MATCH(O32,Confidence!$A$3:$A$12,0))</f>
        <v/>
      </c>
      <c r="Q32" s="25" t="str">
        <f t="shared" si="1"/>
        <v/>
      </c>
      <c r="R32" s="25" t="str">
        <f t="shared" si="2"/>
        <v/>
      </c>
      <c r="S32" s="22"/>
      <c r="T32" s="102" t="str">
        <f t="shared" si="3"/>
        <v/>
      </c>
      <c r="U32" s="102" t="str">
        <f t="shared" si="4"/>
        <v/>
      </c>
      <c r="V32" s="37" t="str">
        <f t="shared" si="5"/>
        <v/>
      </c>
      <c r="W32" s="115"/>
      <c r="X32" s="204" t="str">
        <f>IF(AND(D32&gt;0,E32&gt;0,F32&gt;0,Q32&gt;0,R32&gt;0,W32&gt;0,NOT(O32="")),ABS(VLOOKUP($W$1,VLookups!$A$30:$B$31,2,FALSE)-_xlfn.BETA.DIST(W32,IF(K32="L",R32,Q32),IF(K32="L",Q32,R32),TRUE,D32,F32)),"")</f>
        <v/>
      </c>
      <c r="Y32" s="112" t="str">
        <f>IF(OR($Q32="",$R32=""),"",_xlfn.BETA.INV(ABS(VLOOKUP($W$1,VLookups!$A$30:$B$31,2,FALSE)-Y$3),IF($K32="L",$R32,$Q32),IF($K32="L",$Q32,$R32),$D32,$F32))</f>
        <v/>
      </c>
      <c r="Z32" s="113" t="str">
        <f>IF(OR($Q32="",$R32=""),"",_xlfn.BETA.INV(ABS(VLOOKUP($W$1,VLookups!$A$30:$B$31,2,FALSE)-Z$3),IF($K32="L",$R32,$Q32),IF($K32="L",$Q32,$R32),$D32,$F32))</f>
        <v/>
      </c>
      <c r="AA32" s="112" t="str">
        <f>IF(OR($Q32="",$R32=""),"",_xlfn.BETA.INV(ABS(VLOOKUP($W$1,VLookups!$A$30:$B$31,2,FALSE)-AA$3),IF($K32="L",$R32,$Q32),IF($K32="L",$Q32,$R32),$D32,$F32))</f>
        <v/>
      </c>
      <c r="AB32" s="113" t="str">
        <f>IF(OR($Q32="",$R32=""),"",_xlfn.BETA.INV(ABS(VLOOKUP($W$1,VLookups!$A$30:$B$31,2,FALSE)-AB$3),IF($K32="L",$R32,$Q32),IF($K32="L",$Q32,$R32),$D32,$F32))</f>
        <v/>
      </c>
      <c r="AC32" s="112" t="str">
        <f>IF(OR($Q32="",$R32=""),"",_xlfn.BETA.INV(ABS(VLOOKUP($W$1,VLookups!$A$30:$B$31,2,FALSE)-AC$3),IF($K32="L",$R32,$Q32),IF($K32="L",$Q32,$R32),$D32,$F32))</f>
        <v/>
      </c>
      <c r="AD32" s="113" t="str">
        <f>IF(OR($Q32="",$R32=""),"",_xlfn.BETA.INV(ABS(VLOOKUP($W$1,VLookups!$A$30:$B$31,2,FALSE)-AD$3),IF($K32="L",$R32,$Q32),IF($K32="L",$Q32,$R32),$D32,$F32))</f>
        <v/>
      </c>
      <c r="AE32" s="112" t="str">
        <f>IF(OR($Q32="",$R32=""),"",_xlfn.BETA.INV(ABS(VLOOKUP($W$1,VLookups!$A$30:$B$31,2,FALSE)-AE$3),IF($K32="L",$R32,$Q32),IF($K32="L",$Q32,$R32),$D32,$F32))</f>
        <v/>
      </c>
      <c r="AF32" s="113" t="str">
        <f>IF(OR($Q32="",$R32=""),"",_xlfn.BETA.INV(ABS(VLOOKUP($W$1,VLookups!$A$30:$B$31,2,FALSE)-AF$3),IF($K32="L",$R32,$Q32),IF($K32="L",$Q32,$R32),$D32,$F32))</f>
        <v/>
      </c>
      <c r="AG32" s="112" t="str">
        <f>IF(OR($Q32="",$R32=""),"",_xlfn.BETA.INV(ABS(VLOOKUP($W$1,VLookups!$A$30:$B$31,2,FALSE)-AG$3),IF($K32="L",$R32,$Q32),IF($K32="L",$Q32,$R32),$D32,$F32))</f>
        <v/>
      </c>
      <c r="AH32" s="113" t="str">
        <f>IF(OR($Q32="",$R32=""),"",_xlfn.BETA.INV(ABS(VLOOKUP($W$1,VLookups!$A$30:$B$31,2,FALSE)-AH$3),IF($K32="L",$R32,$Q32),IF($K32="L",$Q32,$R32),$D32,$F32))</f>
        <v/>
      </c>
      <c r="AI32" s="112" t="str">
        <f>IF(OR($Q32="",$R32=""),"",_xlfn.BETA.INV(ABS(VLOOKUP($W$1,VLookups!$A$30:$B$31,2,FALSE)-AI$3),IF($K32="L",$R32,$Q32),IF($K32="L",$Q32,$R32),$D32,$F32))</f>
        <v/>
      </c>
      <c r="AJ32" s="113" t="str">
        <f>IF(OR($Q32="",$R32=""),"",_xlfn.BETA.INV(ABS(VLOOKUP($W$1,VLookups!$A$30:$B$31,2,FALSE)-AJ$3),IF($K32="L",$R32,$Q32),IF($K32="L",$Q32,$R32),$D32,$F32))</f>
        <v/>
      </c>
      <c r="AK32" s="15"/>
      <c r="AL32" s="194" t="str">
        <f t="shared" si="20"/>
        <v/>
      </c>
      <c r="AM32" s="192" t="str">
        <f t="shared" si="21"/>
        <v/>
      </c>
      <c r="AN32" s="177" t="str">
        <f t="shared" si="82"/>
        <v/>
      </c>
      <c r="AO32" s="177" t="str">
        <f t="shared" si="73"/>
        <v/>
      </c>
      <c r="AP32" s="177" t="str">
        <f t="shared" si="73"/>
        <v/>
      </c>
      <c r="AQ32" s="177" t="str">
        <f t="shared" si="73"/>
        <v/>
      </c>
      <c r="AR32" s="177" t="str">
        <f t="shared" si="73"/>
        <v/>
      </c>
      <c r="AS32" s="177" t="str">
        <f t="shared" si="73"/>
        <v/>
      </c>
      <c r="AT32" s="177" t="str">
        <f t="shared" si="73"/>
        <v/>
      </c>
      <c r="AU32" s="177" t="str">
        <f t="shared" si="73"/>
        <v/>
      </c>
      <c r="AV32" s="177" t="str">
        <f t="shared" si="73"/>
        <v/>
      </c>
      <c r="AW32" s="177" t="str">
        <f t="shared" si="73"/>
        <v/>
      </c>
      <c r="AX32" s="177" t="str">
        <f t="shared" si="73"/>
        <v/>
      </c>
      <c r="AY32" s="177" t="str">
        <f t="shared" si="73"/>
        <v/>
      </c>
      <c r="AZ32" s="177" t="str">
        <f t="shared" si="73"/>
        <v/>
      </c>
      <c r="BA32" s="177" t="str">
        <f t="shared" si="73"/>
        <v/>
      </c>
      <c r="BB32" s="177" t="str">
        <f t="shared" si="73"/>
        <v/>
      </c>
      <c r="BC32" s="177" t="str">
        <f t="shared" si="73"/>
        <v/>
      </c>
      <c r="BD32" s="177" t="str">
        <f t="shared" si="73"/>
        <v/>
      </c>
      <c r="BE32" s="177" t="str">
        <f t="shared" si="67"/>
        <v/>
      </c>
      <c r="BF32" s="177" t="str">
        <f t="shared" si="67"/>
        <v/>
      </c>
      <c r="BG32" s="177" t="str">
        <f t="shared" si="67"/>
        <v/>
      </c>
      <c r="BH32" s="177" t="str">
        <f t="shared" si="67"/>
        <v/>
      </c>
      <c r="BI32" s="177" t="str">
        <f t="shared" si="67"/>
        <v/>
      </c>
      <c r="BJ32" s="177" t="str">
        <f t="shared" si="67"/>
        <v/>
      </c>
      <c r="BK32" s="177" t="str">
        <f t="shared" si="67"/>
        <v/>
      </c>
      <c r="BL32" s="177" t="str">
        <f t="shared" si="67"/>
        <v/>
      </c>
      <c r="BM32" s="177" t="str">
        <f t="shared" si="67"/>
        <v/>
      </c>
      <c r="BN32" s="177" t="str">
        <f t="shared" si="67"/>
        <v/>
      </c>
      <c r="BO32" s="177" t="str">
        <f t="shared" si="67"/>
        <v/>
      </c>
      <c r="BP32" s="177" t="str">
        <f t="shared" si="67"/>
        <v/>
      </c>
      <c r="BQ32" s="177" t="str">
        <f t="shared" si="67"/>
        <v/>
      </c>
      <c r="BR32" s="177" t="str">
        <f t="shared" si="67"/>
        <v/>
      </c>
      <c r="BS32" s="177" t="str">
        <f t="shared" si="67"/>
        <v/>
      </c>
      <c r="BT32" s="177" t="str">
        <f t="shared" si="74"/>
        <v/>
      </c>
      <c r="BU32" s="177" t="str">
        <f t="shared" si="74"/>
        <v/>
      </c>
      <c r="BV32" s="177" t="str">
        <f t="shared" si="74"/>
        <v/>
      </c>
      <c r="BW32" s="177" t="str">
        <f t="shared" si="74"/>
        <v/>
      </c>
      <c r="BX32" s="177" t="str">
        <f t="shared" si="74"/>
        <v/>
      </c>
      <c r="BY32" s="177" t="str">
        <f t="shared" si="74"/>
        <v/>
      </c>
      <c r="BZ32" s="177" t="str">
        <f t="shared" si="74"/>
        <v/>
      </c>
      <c r="CA32" s="177" t="str">
        <f t="shared" si="74"/>
        <v/>
      </c>
      <c r="CB32" s="177" t="str">
        <f t="shared" si="74"/>
        <v/>
      </c>
      <c r="CC32" s="177" t="str">
        <f t="shared" si="74"/>
        <v/>
      </c>
      <c r="CD32" s="177" t="str">
        <f t="shared" si="74"/>
        <v/>
      </c>
      <c r="CE32" s="177" t="str">
        <f t="shared" si="74"/>
        <v/>
      </c>
      <c r="CF32" s="177" t="str">
        <f t="shared" si="74"/>
        <v/>
      </c>
      <c r="CG32" s="177" t="str">
        <f t="shared" si="74"/>
        <v/>
      </c>
      <c r="CH32" s="177" t="str">
        <f t="shared" si="74"/>
        <v/>
      </c>
      <c r="CI32" s="177" t="str">
        <f t="shared" si="74"/>
        <v/>
      </c>
      <c r="CJ32" s="177" t="str">
        <f t="shared" si="68"/>
        <v/>
      </c>
      <c r="CK32" s="177" t="str">
        <f t="shared" si="68"/>
        <v/>
      </c>
      <c r="CL32" s="177" t="str">
        <f t="shared" si="68"/>
        <v/>
      </c>
      <c r="CM32" s="177" t="str">
        <f t="shared" si="68"/>
        <v/>
      </c>
      <c r="CN32" s="177" t="str">
        <f t="shared" si="68"/>
        <v/>
      </c>
      <c r="CO32" s="177" t="str">
        <f t="shared" si="68"/>
        <v/>
      </c>
      <c r="CP32" s="177" t="str">
        <f t="shared" si="68"/>
        <v/>
      </c>
      <c r="CQ32" s="177" t="str">
        <f t="shared" si="68"/>
        <v/>
      </c>
      <c r="CR32" s="177" t="str">
        <f t="shared" si="68"/>
        <v/>
      </c>
      <c r="CS32" s="177" t="str">
        <f t="shared" si="68"/>
        <v/>
      </c>
      <c r="CT32" s="177" t="str">
        <f t="shared" si="68"/>
        <v/>
      </c>
      <c r="CU32" s="177" t="str">
        <f t="shared" si="68"/>
        <v/>
      </c>
      <c r="CV32" s="177" t="str">
        <f t="shared" si="68"/>
        <v/>
      </c>
      <c r="CW32" s="177" t="str">
        <f t="shared" si="68"/>
        <v/>
      </c>
      <c r="CX32" s="177" t="str">
        <f t="shared" si="68"/>
        <v/>
      </c>
      <c r="CY32" s="177" t="str">
        <f t="shared" si="68"/>
        <v/>
      </c>
      <c r="CZ32" s="177" t="str">
        <f t="shared" si="75"/>
        <v/>
      </c>
      <c r="DA32" s="177" t="str">
        <f t="shared" si="75"/>
        <v/>
      </c>
      <c r="DB32" s="177" t="str">
        <f t="shared" si="75"/>
        <v/>
      </c>
      <c r="DC32" s="177" t="str">
        <f t="shared" si="75"/>
        <v/>
      </c>
      <c r="DD32" s="177" t="str">
        <f t="shared" si="75"/>
        <v/>
      </c>
      <c r="DE32" s="177" t="str">
        <f t="shared" si="75"/>
        <v/>
      </c>
      <c r="DF32" s="177" t="str">
        <f t="shared" si="75"/>
        <v/>
      </c>
      <c r="DG32" s="177" t="str">
        <f t="shared" si="75"/>
        <v/>
      </c>
      <c r="DH32" s="177" t="str">
        <f t="shared" si="75"/>
        <v/>
      </c>
      <c r="DI32" s="177" t="str">
        <f t="shared" si="75"/>
        <v/>
      </c>
      <c r="DJ32" s="177" t="str">
        <f t="shared" si="75"/>
        <v/>
      </c>
      <c r="DK32" s="177" t="str">
        <f t="shared" si="75"/>
        <v/>
      </c>
      <c r="DL32" s="177" t="str">
        <f t="shared" si="75"/>
        <v/>
      </c>
      <c r="DM32" s="177" t="str">
        <f t="shared" si="75"/>
        <v/>
      </c>
      <c r="DN32" s="177" t="str">
        <f t="shared" si="75"/>
        <v/>
      </c>
      <c r="DO32" s="177" t="str">
        <f t="shared" si="75"/>
        <v/>
      </c>
      <c r="DP32" s="177" t="str">
        <f t="shared" si="69"/>
        <v/>
      </c>
      <c r="DQ32" s="177" t="str">
        <f t="shared" si="81"/>
        <v/>
      </c>
      <c r="DR32" s="177" t="str">
        <f t="shared" si="81"/>
        <v/>
      </c>
      <c r="DS32" s="177" t="str">
        <f t="shared" si="81"/>
        <v/>
      </c>
      <c r="DT32" s="177" t="str">
        <f t="shared" si="81"/>
        <v/>
      </c>
      <c r="DU32" s="177" t="str">
        <f t="shared" si="81"/>
        <v/>
      </c>
      <c r="DV32" s="177" t="str">
        <f t="shared" si="81"/>
        <v/>
      </c>
      <c r="DW32" s="177" t="str">
        <f t="shared" si="81"/>
        <v/>
      </c>
      <c r="DX32" s="177" t="str">
        <f t="shared" si="81"/>
        <v/>
      </c>
      <c r="DY32" s="177" t="str">
        <f t="shared" si="81"/>
        <v/>
      </c>
      <c r="DZ32" s="177" t="str">
        <f t="shared" si="81"/>
        <v/>
      </c>
      <c r="EA32" s="177" t="str">
        <f t="shared" si="81"/>
        <v/>
      </c>
      <c r="EB32" s="177" t="str">
        <f t="shared" si="81"/>
        <v/>
      </c>
      <c r="EC32" s="177" t="str">
        <f t="shared" si="81"/>
        <v/>
      </c>
      <c r="ED32" s="177" t="str">
        <f t="shared" si="81"/>
        <v/>
      </c>
      <c r="EE32" s="177" t="str">
        <f t="shared" si="81"/>
        <v/>
      </c>
      <c r="EF32" s="177" t="str">
        <f t="shared" si="81"/>
        <v/>
      </c>
      <c r="EG32" s="177" t="str">
        <f t="shared" si="76"/>
        <v/>
      </c>
      <c r="EH32" s="177" t="str">
        <f t="shared" si="76"/>
        <v/>
      </c>
      <c r="EI32" s="177" t="str">
        <f t="shared" si="76"/>
        <v/>
      </c>
      <c r="EJ32" s="177" t="str">
        <f t="shared" si="76"/>
        <v/>
      </c>
      <c r="EK32" s="177" t="str">
        <f t="shared" si="76"/>
        <v/>
      </c>
      <c r="EL32" s="177" t="str">
        <f t="shared" si="76"/>
        <v/>
      </c>
      <c r="EM32" s="177" t="str">
        <f t="shared" si="76"/>
        <v/>
      </c>
      <c r="EN32" s="177" t="str">
        <f t="shared" si="76"/>
        <v/>
      </c>
      <c r="EO32" s="177" t="str">
        <f t="shared" si="76"/>
        <v/>
      </c>
      <c r="EP32" s="177" t="str">
        <f t="shared" si="76"/>
        <v/>
      </c>
      <c r="EQ32" s="177" t="str">
        <f t="shared" si="76"/>
        <v/>
      </c>
      <c r="ER32" s="177" t="str">
        <f t="shared" si="76"/>
        <v/>
      </c>
      <c r="ES32" s="177" t="str">
        <f t="shared" si="76"/>
        <v/>
      </c>
      <c r="ET32" s="177" t="str">
        <f t="shared" si="76"/>
        <v/>
      </c>
      <c r="EU32" s="177" t="str">
        <f t="shared" si="76"/>
        <v/>
      </c>
      <c r="EV32" s="177" t="str">
        <f t="shared" si="77"/>
        <v/>
      </c>
      <c r="EW32" s="177" t="str">
        <f t="shared" si="77"/>
        <v/>
      </c>
      <c r="EX32" s="177" t="str">
        <f t="shared" si="77"/>
        <v/>
      </c>
      <c r="EY32" s="177" t="str">
        <f t="shared" si="77"/>
        <v/>
      </c>
      <c r="EZ32" s="177" t="str">
        <f t="shared" si="77"/>
        <v/>
      </c>
      <c r="FA32" s="177" t="str">
        <f t="shared" si="77"/>
        <v/>
      </c>
      <c r="FB32" s="177" t="str">
        <f t="shared" si="77"/>
        <v/>
      </c>
      <c r="FC32" s="177" t="str">
        <f t="shared" si="77"/>
        <v/>
      </c>
      <c r="FD32" s="177" t="str">
        <f t="shared" si="77"/>
        <v/>
      </c>
      <c r="FE32" s="177" t="str">
        <f t="shared" si="77"/>
        <v/>
      </c>
      <c r="FF32" s="177" t="str">
        <f t="shared" si="77"/>
        <v/>
      </c>
      <c r="FG32" s="177" t="str">
        <f t="shared" si="77"/>
        <v/>
      </c>
      <c r="FH32" s="177" t="str">
        <f t="shared" si="77"/>
        <v/>
      </c>
      <c r="FI32" s="177" t="str">
        <f t="shared" si="77"/>
        <v/>
      </c>
      <c r="FJ32" s="177" t="str">
        <f t="shared" si="77"/>
        <v/>
      </c>
      <c r="FK32" s="177" t="str">
        <f t="shared" si="77"/>
        <v/>
      </c>
      <c r="FL32" s="177" t="str">
        <f t="shared" si="70"/>
        <v/>
      </c>
      <c r="FM32" s="177" t="str">
        <f t="shared" si="70"/>
        <v/>
      </c>
      <c r="FN32" s="177" t="str">
        <f t="shared" si="70"/>
        <v/>
      </c>
      <c r="FO32" s="177" t="str">
        <f t="shared" si="70"/>
        <v/>
      </c>
      <c r="FP32" s="177" t="str">
        <f t="shared" si="70"/>
        <v/>
      </c>
      <c r="FQ32" s="177" t="str">
        <f t="shared" si="70"/>
        <v/>
      </c>
      <c r="FR32" s="177" t="str">
        <f t="shared" si="70"/>
        <v/>
      </c>
      <c r="FS32" s="177" t="str">
        <f t="shared" si="70"/>
        <v/>
      </c>
      <c r="FT32" s="177" t="str">
        <f t="shared" si="70"/>
        <v/>
      </c>
      <c r="FU32" s="177" t="str">
        <f t="shared" si="70"/>
        <v/>
      </c>
      <c r="FV32" s="177" t="str">
        <f t="shared" si="70"/>
        <v/>
      </c>
      <c r="FW32" s="177" t="str">
        <f t="shared" si="70"/>
        <v/>
      </c>
      <c r="FX32" s="177" t="str">
        <f t="shared" si="70"/>
        <v/>
      </c>
      <c r="FY32" s="177" t="str">
        <f t="shared" si="78"/>
        <v/>
      </c>
      <c r="FZ32" s="177" t="str">
        <f t="shared" si="78"/>
        <v/>
      </c>
      <c r="GA32" s="177" t="str">
        <f t="shared" si="78"/>
        <v/>
      </c>
      <c r="GB32" s="177" t="str">
        <f t="shared" si="78"/>
        <v/>
      </c>
      <c r="GC32" s="177" t="str">
        <f t="shared" si="78"/>
        <v/>
      </c>
      <c r="GD32" s="177" t="str">
        <f t="shared" si="78"/>
        <v/>
      </c>
      <c r="GE32" s="177" t="str">
        <f t="shared" si="78"/>
        <v/>
      </c>
      <c r="GF32" s="177" t="str">
        <f t="shared" si="78"/>
        <v/>
      </c>
      <c r="GG32" s="177" t="str">
        <f t="shared" si="78"/>
        <v/>
      </c>
      <c r="GH32" s="177" t="str">
        <f t="shared" si="78"/>
        <v/>
      </c>
      <c r="GI32" s="177" t="str">
        <f t="shared" si="78"/>
        <v/>
      </c>
      <c r="GJ32" s="177" t="str">
        <f t="shared" si="78"/>
        <v/>
      </c>
      <c r="GK32" s="177" t="str">
        <f t="shared" si="78"/>
        <v/>
      </c>
      <c r="GL32" s="177" t="str">
        <f t="shared" si="78"/>
        <v/>
      </c>
      <c r="GM32" s="177" t="str">
        <f t="shared" si="78"/>
        <v/>
      </c>
      <c r="GN32" s="177" t="str">
        <f t="shared" si="78"/>
        <v/>
      </c>
      <c r="GO32" s="177" t="str">
        <f t="shared" si="71"/>
        <v/>
      </c>
      <c r="GP32" s="177" t="str">
        <f t="shared" si="71"/>
        <v/>
      </c>
      <c r="GQ32" s="177" t="str">
        <f t="shared" si="71"/>
        <v/>
      </c>
      <c r="GR32" s="177" t="str">
        <f t="shared" si="71"/>
        <v/>
      </c>
      <c r="GS32" s="177" t="str">
        <f t="shared" si="71"/>
        <v/>
      </c>
      <c r="GT32" s="177" t="str">
        <f t="shared" si="71"/>
        <v/>
      </c>
      <c r="GU32" s="177" t="str">
        <f t="shared" si="71"/>
        <v/>
      </c>
      <c r="GV32" s="177" t="str">
        <f t="shared" si="71"/>
        <v/>
      </c>
      <c r="GW32" s="177" t="str">
        <f t="shared" si="71"/>
        <v/>
      </c>
      <c r="GX32" s="177" t="str">
        <f t="shared" si="71"/>
        <v/>
      </c>
      <c r="GY32" s="177" t="str">
        <f t="shared" si="71"/>
        <v/>
      </c>
      <c r="GZ32" s="177" t="str">
        <f t="shared" si="71"/>
        <v/>
      </c>
      <c r="HA32" s="177" t="str">
        <f t="shared" si="71"/>
        <v/>
      </c>
      <c r="HB32" s="177" t="str">
        <f t="shared" si="71"/>
        <v/>
      </c>
      <c r="HC32" s="177" t="str">
        <f t="shared" si="71"/>
        <v/>
      </c>
      <c r="HD32" s="177" t="str">
        <f t="shared" si="71"/>
        <v/>
      </c>
      <c r="HE32" s="177" t="str">
        <f t="shared" si="79"/>
        <v/>
      </c>
      <c r="HF32" s="177" t="str">
        <f t="shared" si="79"/>
        <v/>
      </c>
      <c r="HG32" s="177" t="str">
        <f t="shared" si="79"/>
        <v/>
      </c>
      <c r="HH32" s="177" t="str">
        <f t="shared" si="79"/>
        <v/>
      </c>
      <c r="HI32" s="177" t="str">
        <f t="shared" si="79"/>
        <v/>
      </c>
      <c r="HJ32" s="177" t="str">
        <f t="shared" si="79"/>
        <v/>
      </c>
      <c r="HK32" s="177" t="str">
        <f t="shared" si="79"/>
        <v/>
      </c>
      <c r="HL32" s="177" t="str">
        <f t="shared" si="79"/>
        <v/>
      </c>
      <c r="HM32" s="177" t="str">
        <f t="shared" si="79"/>
        <v/>
      </c>
      <c r="HN32" s="177" t="str">
        <f t="shared" si="79"/>
        <v/>
      </c>
      <c r="HO32" s="177" t="str">
        <f t="shared" si="79"/>
        <v/>
      </c>
      <c r="HP32" s="177" t="str">
        <f t="shared" si="79"/>
        <v/>
      </c>
      <c r="HQ32" s="177" t="str">
        <f t="shared" si="79"/>
        <v/>
      </c>
      <c r="HR32" s="177" t="str">
        <f t="shared" si="79"/>
        <v/>
      </c>
      <c r="HS32" s="177" t="str">
        <f t="shared" si="79"/>
        <v/>
      </c>
      <c r="HT32" s="177" t="str">
        <f t="shared" si="79"/>
        <v/>
      </c>
      <c r="HU32" s="177" t="str">
        <f t="shared" si="72"/>
        <v/>
      </c>
      <c r="HV32" s="177" t="str">
        <f t="shared" si="72"/>
        <v/>
      </c>
      <c r="HW32" s="177" t="str">
        <f t="shared" si="72"/>
        <v/>
      </c>
      <c r="HX32" s="177" t="str">
        <f t="shared" si="72"/>
        <v/>
      </c>
      <c r="HY32" s="177" t="str">
        <f t="shared" si="72"/>
        <v/>
      </c>
      <c r="HZ32" s="177" t="str">
        <f t="shared" si="72"/>
        <v/>
      </c>
      <c r="IA32" s="177" t="str">
        <f t="shared" si="72"/>
        <v/>
      </c>
      <c r="IB32" s="177" t="str">
        <f t="shared" si="72"/>
        <v/>
      </c>
      <c r="IC32" s="177" t="str">
        <f t="shared" si="72"/>
        <v/>
      </c>
      <c r="ID32" s="177" t="str">
        <f t="shared" si="72"/>
        <v/>
      </c>
      <c r="IE32" s="192" t="str">
        <f t="shared" si="23"/>
        <v/>
      </c>
      <c r="IF32" s="193" t="e">
        <f t="shared" si="10"/>
        <v>#N/A</v>
      </c>
      <c r="IG32" s="193" t="e">
        <f t="shared" si="83"/>
        <v>#N/A</v>
      </c>
      <c r="IH32" s="193" t="e">
        <f t="shared" si="83"/>
        <v>#N/A</v>
      </c>
      <c r="II32" s="193" t="e">
        <f t="shared" si="83"/>
        <v>#N/A</v>
      </c>
      <c r="IJ32" s="193" t="e">
        <f t="shared" si="56"/>
        <v>#N/A</v>
      </c>
      <c r="IK32" s="193" t="e">
        <f t="shared" si="56"/>
        <v>#N/A</v>
      </c>
      <c r="IL32" s="193" t="e">
        <f t="shared" si="56"/>
        <v>#N/A</v>
      </c>
      <c r="IM32" s="193" t="e">
        <f t="shared" si="56"/>
        <v>#N/A</v>
      </c>
      <c r="IN32" s="193" t="e">
        <f t="shared" si="56"/>
        <v>#N/A</v>
      </c>
      <c r="IO32" s="193" t="e">
        <f t="shared" si="56"/>
        <v>#N/A</v>
      </c>
      <c r="IP32" s="193" t="e">
        <f t="shared" si="56"/>
        <v>#N/A</v>
      </c>
      <c r="IQ32" s="193" t="e">
        <f t="shared" si="56"/>
        <v>#N/A</v>
      </c>
      <c r="IR32" s="193" t="e">
        <f t="shared" si="56"/>
        <v>#N/A</v>
      </c>
      <c r="IS32" s="193" t="e">
        <f t="shared" si="56"/>
        <v>#N/A</v>
      </c>
      <c r="IT32" s="193" t="e">
        <f t="shared" si="56"/>
        <v>#N/A</v>
      </c>
      <c r="IU32" s="193" t="e">
        <f t="shared" si="56"/>
        <v>#N/A</v>
      </c>
      <c r="IV32" s="193" t="e">
        <f t="shared" si="56"/>
        <v>#N/A</v>
      </c>
      <c r="IW32" s="193" t="e">
        <f t="shared" si="56"/>
        <v>#N/A</v>
      </c>
      <c r="IX32" s="193" t="e">
        <f t="shared" si="56"/>
        <v>#N/A</v>
      </c>
      <c r="IY32" s="193" t="e">
        <f t="shared" si="89"/>
        <v>#N/A</v>
      </c>
      <c r="IZ32" s="193" t="e">
        <f t="shared" si="89"/>
        <v>#N/A</v>
      </c>
      <c r="JA32" s="193" t="e">
        <f t="shared" si="89"/>
        <v>#N/A</v>
      </c>
      <c r="JB32" s="193" t="e">
        <f t="shared" si="89"/>
        <v>#N/A</v>
      </c>
      <c r="JC32" s="193" t="e">
        <f t="shared" si="89"/>
        <v>#N/A</v>
      </c>
      <c r="JD32" s="193" t="e">
        <f t="shared" si="89"/>
        <v>#N/A</v>
      </c>
      <c r="JE32" s="193" t="e">
        <f t="shared" si="89"/>
        <v>#N/A</v>
      </c>
      <c r="JF32" s="193" t="e">
        <f t="shared" si="89"/>
        <v>#N/A</v>
      </c>
      <c r="JG32" s="193" t="e">
        <f t="shared" si="89"/>
        <v>#N/A</v>
      </c>
      <c r="JH32" s="193" t="e">
        <f t="shared" si="89"/>
        <v>#N/A</v>
      </c>
      <c r="JI32" s="193" t="e">
        <f t="shared" si="89"/>
        <v>#N/A</v>
      </c>
      <c r="JJ32" s="193" t="e">
        <f t="shared" si="89"/>
        <v>#N/A</v>
      </c>
      <c r="JK32" s="193" t="e">
        <f t="shared" si="89"/>
        <v>#N/A</v>
      </c>
      <c r="JL32" s="193" t="e">
        <f t="shared" si="89"/>
        <v>#N/A</v>
      </c>
      <c r="JM32" s="193" t="e">
        <f t="shared" si="89"/>
        <v>#N/A</v>
      </c>
      <c r="JN32" s="193" t="e">
        <f t="shared" si="86"/>
        <v>#N/A</v>
      </c>
      <c r="JO32" s="193" t="e">
        <f t="shared" si="86"/>
        <v>#N/A</v>
      </c>
      <c r="JP32" s="193" t="e">
        <f t="shared" si="86"/>
        <v>#N/A</v>
      </c>
      <c r="JQ32" s="193" t="e">
        <f t="shared" si="86"/>
        <v>#N/A</v>
      </c>
      <c r="JR32" s="193" t="e">
        <f t="shared" si="86"/>
        <v>#N/A</v>
      </c>
      <c r="JS32" s="193" t="e">
        <f t="shared" si="86"/>
        <v>#N/A</v>
      </c>
      <c r="JT32" s="193" t="e">
        <f t="shared" si="86"/>
        <v>#N/A</v>
      </c>
      <c r="JU32" s="193" t="e">
        <f t="shared" si="86"/>
        <v>#N/A</v>
      </c>
      <c r="JV32" s="193" t="e">
        <f t="shared" si="86"/>
        <v>#N/A</v>
      </c>
      <c r="JW32" s="193" t="e">
        <f t="shared" si="86"/>
        <v>#N/A</v>
      </c>
      <c r="JX32" s="193" t="e">
        <f t="shared" si="86"/>
        <v>#N/A</v>
      </c>
      <c r="JY32" s="193" t="e">
        <f t="shared" si="86"/>
        <v>#N/A</v>
      </c>
      <c r="JZ32" s="193" t="e">
        <f t="shared" si="86"/>
        <v>#N/A</v>
      </c>
      <c r="KA32" s="193" t="e">
        <f t="shared" si="86"/>
        <v>#N/A</v>
      </c>
      <c r="KB32" s="193" t="e">
        <f t="shared" si="86"/>
        <v>#N/A</v>
      </c>
      <c r="KC32" s="193" t="e">
        <f t="shared" si="61"/>
        <v>#N/A</v>
      </c>
      <c r="KD32" s="193" t="e">
        <f t="shared" si="61"/>
        <v>#N/A</v>
      </c>
      <c r="KE32" s="193" t="e">
        <f t="shared" si="61"/>
        <v>#N/A</v>
      </c>
      <c r="KF32" s="193" t="e">
        <f t="shared" si="61"/>
        <v>#N/A</v>
      </c>
      <c r="KG32" s="193" t="e">
        <f t="shared" si="61"/>
        <v>#N/A</v>
      </c>
      <c r="KH32" s="193" t="e">
        <f t="shared" si="61"/>
        <v>#N/A</v>
      </c>
      <c r="KI32" s="193" t="e">
        <f t="shared" si="61"/>
        <v>#N/A</v>
      </c>
      <c r="KJ32" s="193" t="e">
        <f t="shared" si="61"/>
        <v>#N/A</v>
      </c>
      <c r="KK32" s="193" t="e">
        <f t="shared" si="61"/>
        <v>#N/A</v>
      </c>
      <c r="KL32" s="193" t="e">
        <f t="shared" si="61"/>
        <v>#N/A</v>
      </c>
      <c r="KM32" s="193" t="e">
        <f t="shared" si="61"/>
        <v>#N/A</v>
      </c>
      <c r="KN32" s="193" t="e">
        <f t="shared" si="61"/>
        <v>#N/A</v>
      </c>
      <c r="KO32" s="193" t="e">
        <f t="shared" si="61"/>
        <v>#N/A</v>
      </c>
      <c r="KP32" s="193" t="e">
        <f t="shared" si="61"/>
        <v>#N/A</v>
      </c>
      <c r="KQ32" s="193" t="e">
        <f t="shared" si="61"/>
        <v>#N/A</v>
      </c>
      <c r="KR32" s="193" t="e">
        <f t="shared" si="26"/>
        <v>#N/A</v>
      </c>
      <c r="KS32" s="193" t="e">
        <f t="shared" si="84"/>
        <v>#N/A</v>
      </c>
      <c r="KT32" s="193" t="e">
        <f t="shared" si="84"/>
        <v>#N/A</v>
      </c>
      <c r="KU32" s="193" t="e">
        <f t="shared" si="84"/>
        <v>#N/A</v>
      </c>
      <c r="KV32" s="193" t="e">
        <f t="shared" si="57"/>
        <v>#N/A</v>
      </c>
      <c r="KW32" s="193" t="e">
        <f t="shared" si="57"/>
        <v>#N/A</v>
      </c>
      <c r="KX32" s="193" t="e">
        <f t="shared" si="57"/>
        <v>#N/A</v>
      </c>
      <c r="KY32" s="193" t="e">
        <f t="shared" si="57"/>
        <v>#N/A</v>
      </c>
      <c r="KZ32" s="193" t="e">
        <f t="shared" si="57"/>
        <v>#N/A</v>
      </c>
      <c r="LA32" s="193" t="e">
        <f t="shared" si="57"/>
        <v>#N/A</v>
      </c>
      <c r="LB32" s="193" t="e">
        <f t="shared" si="57"/>
        <v>#N/A</v>
      </c>
      <c r="LC32" s="193" t="e">
        <f t="shared" si="57"/>
        <v>#N/A</v>
      </c>
      <c r="LD32" s="193" t="e">
        <f t="shared" si="57"/>
        <v>#N/A</v>
      </c>
      <c r="LE32" s="193" t="e">
        <f t="shared" si="57"/>
        <v>#N/A</v>
      </c>
      <c r="LF32" s="193" t="e">
        <f t="shared" si="57"/>
        <v>#N/A</v>
      </c>
      <c r="LG32" s="193" t="e">
        <f t="shared" si="57"/>
        <v>#N/A</v>
      </c>
      <c r="LH32" s="193" t="e">
        <f t="shared" si="57"/>
        <v>#N/A</v>
      </c>
      <c r="LI32" s="193" t="e">
        <f t="shared" si="57"/>
        <v>#N/A</v>
      </c>
      <c r="LJ32" s="193" t="e">
        <f t="shared" si="57"/>
        <v>#N/A</v>
      </c>
      <c r="LK32" s="193" t="e">
        <f t="shared" si="90"/>
        <v>#N/A</v>
      </c>
      <c r="LL32" s="193" t="e">
        <f t="shared" si="90"/>
        <v>#N/A</v>
      </c>
      <c r="LM32" s="193" t="e">
        <f t="shared" si="90"/>
        <v>#N/A</v>
      </c>
      <c r="LN32" s="193" t="e">
        <f t="shared" si="90"/>
        <v>#N/A</v>
      </c>
      <c r="LO32" s="193" t="e">
        <f t="shared" si="90"/>
        <v>#N/A</v>
      </c>
      <c r="LP32" s="193" t="e">
        <f t="shared" si="90"/>
        <v>#N/A</v>
      </c>
      <c r="LQ32" s="193" t="e">
        <f t="shared" si="90"/>
        <v>#N/A</v>
      </c>
      <c r="LR32" s="193" t="e">
        <f t="shared" si="90"/>
        <v>#N/A</v>
      </c>
      <c r="LS32" s="193" t="e">
        <f t="shared" si="90"/>
        <v>#N/A</v>
      </c>
      <c r="LT32" s="193" t="e">
        <f t="shared" si="90"/>
        <v>#N/A</v>
      </c>
      <c r="LU32" s="193" t="e">
        <f t="shared" si="90"/>
        <v>#N/A</v>
      </c>
      <c r="LV32" s="193" t="e">
        <f t="shared" si="90"/>
        <v>#N/A</v>
      </c>
      <c r="LW32" s="193" t="e">
        <f t="shared" si="90"/>
        <v>#N/A</v>
      </c>
      <c r="LX32" s="193" t="e">
        <f t="shared" si="90"/>
        <v>#N/A</v>
      </c>
      <c r="LY32" s="193" t="e">
        <f t="shared" si="90"/>
        <v>#N/A</v>
      </c>
      <c r="LZ32" s="193" t="e">
        <f t="shared" si="87"/>
        <v>#N/A</v>
      </c>
      <c r="MA32" s="193" t="e">
        <f t="shared" si="87"/>
        <v>#N/A</v>
      </c>
      <c r="MB32" s="193" t="e">
        <f t="shared" si="87"/>
        <v>#N/A</v>
      </c>
      <c r="MC32" s="193" t="e">
        <f t="shared" si="87"/>
        <v>#N/A</v>
      </c>
      <c r="MD32" s="193" t="e">
        <f t="shared" si="87"/>
        <v>#N/A</v>
      </c>
      <c r="ME32" s="193" t="e">
        <f t="shared" si="87"/>
        <v>#N/A</v>
      </c>
      <c r="MF32" s="193" t="e">
        <f t="shared" si="87"/>
        <v>#N/A</v>
      </c>
      <c r="MG32" s="193" t="e">
        <f t="shared" si="87"/>
        <v>#N/A</v>
      </c>
      <c r="MH32" s="193" t="e">
        <f t="shared" si="87"/>
        <v>#N/A</v>
      </c>
      <c r="MI32" s="193" t="e">
        <f t="shared" si="87"/>
        <v>#N/A</v>
      </c>
      <c r="MJ32" s="193" t="e">
        <f t="shared" si="87"/>
        <v>#N/A</v>
      </c>
      <c r="MK32" s="193" t="e">
        <f t="shared" si="87"/>
        <v>#N/A</v>
      </c>
      <c r="ML32" s="193" t="e">
        <f t="shared" si="87"/>
        <v>#N/A</v>
      </c>
      <c r="MM32" s="193" t="e">
        <f t="shared" si="87"/>
        <v>#N/A</v>
      </c>
      <c r="MN32" s="193" t="e">
        <f t="shared" si="87"/>
        <v>#N/A</v>
      </c>
      <c r="MO32" s="193" t="e">
        <f t="shared" si="62"/>
        <v>#N/A</v>
      </c>
      <c r="MP32" s="193" t="e">
        <f t="shared" si="62"/>
        <v>#N/A</v>
      </c>
      <c r="MQ32" s="193" t="e">
        <f t="shared" si="62"/>
        <v>#N/A</v>
      </c>
      <c r="MR32" s="193" t="e">
        <f t="shared" si="62"/>
        <v>#N/A</v>
      </c>
      <c r="MS32" s="193" t="e">
        <f t="shared" si="62"/>
        <v>#N/A</v>
      </c>
      <c r="MT32" s="193" t="e">
        <f t="shared" si="62"/>
        <v>#N/A</v>
      </c>
      <c r="MU32" s="193" t="e">
        <f t="shared" si="62"/>
        <v>#N/A</v>
      </c>
      <c r="MV32" s="193" t="e">
        <f t="shared" si="62"/>
        <v>#N/A</v>
      </c>
      <c r="MW32" s="193" t="e">
        <f t="shared" si="62"/>
        <v>#N/A</v>
      </c>
      <c r="MX32" s="193" t="e">
        <f t="shared" si="62"/>
        <v>#N/A</v>
      </c>
      <c r="MY32" s="193" t="e">
        <f t="shared" si="62"/>
        <v>#N/A</v>
      </c>
      <c r="MZ32" s="193" t="e">
        <f t="shared" si="62"/>
        <v>#N/A</v>
      </c>
      <c r="NA32" s="193" t="e">
        <f t="shared" si="62"/>
        <v>#N/A</v>
      </c>
      <c r="NB32" s="193" t="e">
        <f t="shared" si="62"/>
        <v>#N/A</v>
      </c>
      <c r="NC32" s="193" t="e">
        <f t="shared" si="62"/>
        <v>#N/A</v>
      </c>
      <c r="ND32" s="193" t="e">
        <f t="shared" si="27"/>
        <v>#N/A</v>
      </c>
      <c r="NE32" s="193" t="e">
        <f t="shared" si="85"/>
        <v>#N/A</v>
      </c>
      <c r="NF32" s="193" t="e">
        <f t="shared" si="85"/>
        <v>#N/A</v>
      </c>
      <c r="NG32" s="193" t="e">
        <f t="shared" si="85"/>
        <v>#N/A</v>
      </c>
      <c r="NH32" s="193" t="e">
        <f t="shared" si="58"/>
        <v>#N/A</v>
      </c>
      <c r="NI32" s="193" t="e">
        <f t="shared" si="58"/>
        <v>#N/A</v>
      </c>
      <c r="NJ32" s="193" t="e">
        <f t="shared" si="58"/>
        <v>#N/A</v>
      </c>
      <c r="NK32" s="193" t="e">
        <f t="shared" si="58"/>
        <v>#N/A</v>
      </c>
      <c r="NL32" s="193" t="e">
        <f t="shared" si="58"/>
        <v>#N/A</v>
      </c>
      <c r="NM32" s="193" t="e">
        <f t="shared" si="58"/>
        <v>#N/A</v>
      </c>
      <c r="NN32" s="193" t="e">
        <f t="shared" si="58"/>
        <v>#N/A</v>
      </c>
      <c r="NO32" s="193" t="e">
        <f t="shared" si="58"/>
        <v>#N/A</v>
      </c>
      <c r="NP32" s="193" t="e">
        <f t="shared" si="58"/>
        <v>#N/A</v>
      </c>
      <c r="NQ32" s="193" t="e">
        <f t="shared" si="58"/>
        <v>#N/A</v>
      </c>
      <c r="NR32" s="193" t="e">
        <f t="shared" si="58"/>
        <v>#N/A</v>
      </c>
      <c r="NS32" s="193" t="e">
        <f t="shared" si="58"/>
        <v>#N/A</v>
      </c>
      <c r="NT32" s="193" t="e">
        <f t="shared" si="58"/>
        <v>#N/A</v>
      </c>
      <c r="NU32" s="193" t="e">
        <f t="shared" si="58"/>
        <v>#N/A</v>
      </c>
      <c r="NV32" s="193" t="e">
        <f t="shared" si="58"/>
        <v>#N/A</v>
      </c>
      <c r="NW32" s="193" t="e">
        <f t="shared" si="91"/>
        <v>#N/A</v>
      </c>
      <c r="NX32" s="193" t="e">
        <f t="shared" si="91"/>
        <v>#N/A</v>
      </c>
      <c r="NY32" s="193" t="e">
        <f t="shared" si="91"/>
        <v>#N/A</v>
      </c>
      <c r="NZ32" s="193" t="e">
        <f t="shared" si="91"/>
        <v>#N/A</v>
      </c>
      <c r="OA32" s="193" t="e">
        <f t="shared" si="91"/>
        <v>#N/A</v>
      </c>
      <c r="OB32" s="193" t="e">
        <f t="shared" si="91"/>
        <v>#N/A</v>
      </c>
      <c r="OC32" s="193" t="e">
        <f t="shared" si="91"/>
        <v>#N/A</v>
      </c>
      <c r="OD32" s="193" t="e">
        <f t="shared" si="91"/>
        <v>#N/A</v>
      </c>
      <c r="OE32" s="193" t="e">
        <f t="shared" si="91"/>
        <v>#N/A</v>
      </c>
      <c r="OF32" s="193" t="e">
        <f t="shared" si="91"/>
        <v>#N/A</v>
      </c>
      <c r="OG32" s="193" t="e">
        <f t="shared" si="91"/>
        <v>#N/A</v>
      </c>
      <c r="OH32" s="193" t="e">
        <f t="shared" si="91"/>
        <v>#N/A</v>
      </c>
      <c r="OI32" s="193" t="e">
        <f t="shared" si="91"/>
        <v>#N/A</v>
      </c>
      <c r="OJ32" s="193" t="e">
        <f t="shared" si="91"/>
        <v>#N/A</v>
      </c>
      <c r="OK32" s="193" t="e">
        <f t="shared" si="91"/>
        <v>#N/A</v>
      </c>
      <c r="OL32" s="193" t="e">
        <f t="shared" si="88"/>
        <v>#N/A</v>
      </c>
      <c r="OM32" s="193" t="e">
        <f t="shared" si="88"/>
        <v>#N/A</v>
      </c>
      <c r="ON32" s="193" t="e">
        <f t="shared" si="88"/>
        <v>#N/A</v>
      </c>
      <c r="OO32" s="193" t="e">
        <f t="shared" si="88"/>
        <v>#N/A</v>
      </c>
      <c r="OP32" s="193" t="e">
        <f t="shared" si="88"/>
        <v>#N/A</v>
      </c>
      <c r="OQ32" s="193" t="e">
        <f t="shared" si="88"/>
        <v>#N/A</v>
      </c>
      <c r="OR32" s="193" t="e">
        <f t="shared" si="88"/>
        <v>#N/A</v>
      </c>
      <c r="OS32" s="193" t="e">
        <f t="shared" si="88"/>
        <v>#N/A</v>
      </c>
      <c r="OT32" s="193" t="e">
        <f t="shared" si="88"/>
        <v>#N/A</v>
      </c>
      <c r="OU32" s="193" t="e">
        <f t="shared" si="88"/>
        <v>#N/A</v>
      </c>
      <c r="OV32" s="193" t="e">
        <f t="shared" si="88"/>
        <v>#N/A</v>
      </c>
      <c r="OW32" s="193" t="e">
        <f t="shared" si="88"/>
        <v>#N/A</v>
      </c>
      <c r="OX32" s="193" t="e">
        <f t="shared" si="88"/>
        <v>#N/A</v>
      </c>
      <c r="OY32" s="193" t="e">
        <f t="shared" si="88"/>
        <v>#N/A</v>
      </c>
      <c r="OZ32" s="193" t="e">
        <f t="shared" si="88"/>
        <v>#N/A</v>
      </c>
      <c r="PA32" s="193" t="e">
        <f t="shared" si="63"/>
        <v>#N/A</v>
      </c>
      <c r="PB32" s="193" t="e">
        <f t="shared" si="63"/>
        <v>#N/A</v>
      </c>
      <c r="PC32" s="193" t="e">
        <f t="shared" si="63"/>
        <v>#N/A</v>
      </c>
      <c r="PD32" s="193" t="e">
        <f t="shared" si="63"/>
        <v>#N/A</v>
      </c>
      <c r="PE32" s="193" t="e">
        <f t="shared" si="63"/>
        <v>#N/A</v>
      </c>
      <c r="PF32" s="193" t="e">
        <f t="shared" si="63"/>
        <v>#N/A</v>
      </c>
      <c r="PG32" s="193" t="e">
        <f t="shared" si="63"/>
        <v>#N/A</v>
      </c>
      <c r="PH32" s="193" t="e">
        <f t="shared" si="63"/>
        <v>#N/A</v>
      </c>
      <c r="PI32" s="193" t="e">
        <f t="shared" si="63"/>
        <v>#N/A</v>
      </c>
      <c r="PJ32" s="193" t="e">
        <f t="shared" si="63"/>
        <v>#N/A</v>
      </c>
      <c r="PK32" s="193" t="e">
        <f t="shared" si="63"/>
        <v>#N/A</v>
      </c>
      <c r="PL32" s="193" t="e">
        <f t="shared" si="63"/>
        <v>#N/A</v>
      </c>
      <c r="PM32" s="193" t="e">
        <f t="shared" si="63"/>
        <v>#N/A</v>
      </c>
      <c r="PN32" s="193" t="e">
        <f t="shared" si="63"/>
        <v>#N/A</v>
      </c>
      <c r="PO32" s="193" t="e">
        <f t="shared" si="63"/>
        <v>#N/A</v>
      </c>
      <c r="PP32" s="193" t="e">
        <f t="shared" si="28"/>
        <v>#N/A</v>
      </c>
      <c r="PQ32" s="193" t="e">
        <f t="shared" si="59"/>
        <v>#N/A</v>
      </c>
      <c r="PR32" s="193" t="e">
        <f t="shared" si="59"/>
        <v>#N/A</v>
      </c>
      <c r="PS32" s="193" t="e">
        <f t="shared" si="59"/>
        <v>#N/A</v>
      </c>
      <c r="PT32" s="193" t="e">
        <f t="shared" si="59"/>
        <v>#N/A</v>
      </c>
      <c r="PU32" s="193" t="e">
        <f t="shared" si="59"/>
        <v>#N/A</v>
      </c>
      <c r="PV32" s="193" t="e">
        <f t="shared" si="59"/>
        <v>#N/A</v>
      </c>
      <c r="PW32" s="193" t="e">
        <f t="shared" si="59"/>
        <v>#N/A</v>
      </c>
      <c r="PX32" s="193" t="e">
        <f t="shared" si="59"/>
        <v>#N/A</v>
      </c>
    </row>
    <row r="33" spans="1:440" hidden="1" x14ac:dyDescent="0.45">
      <c r="A33" s="20">
        <v>30</v>
      </c>
      <c r="B33" s="134"/>
      <c r="C33" s="279"/>
      <c r="D33" s="280" t="str">
        <f t="shared" si="15"/>
        <v/>
      </c>
      <c r="E33" s="281"/>
      <c r="F33" s="280" t="str">
        <f t="shared" si="16"/>
        <v/>
      </c>
      <c r="G33" s="279"/>
      <c r="H33" s="135"/>
      <c r="I33" s="110" t="str">
        <f t="shared" si="17"/>
        <v/>
      </c>
      <c r="J33" s="21" t="str">
        <f t="shared" si="18"/>
        <v/>
      </c>
      <c r="K33" s="22" t="str">
        <f t="shared" si="19"/>
        <v/>
      </c>
      <c r="L33" s="23" t="str">
        <f>IF(J33="","",IF(OR($J33&lt;Skew!$B$3,$J33=Skew!$B$3),IF($J33&gt;Skew!$C$3,Skew!$A$3,IF($J33&gt;Skew!$C$4,Skew!$A$4,IF($J33&gt;Skew!$C$5,Skew!$A$5,IF($J33&gt;Skew!$C$6,Skew!$A$6,IF($J33&gt;Skew!$C$7,Skew!$A$7,IF($J33&gt;Skew!$C$8,Skew!$A$8,IF($J33&gt;Skew!$C$9,Skew!$A$9,IF($J33&gt;Skew!$C$10,Skew!$A$10,IF($J33&gt;Skew!$C$11,Skew!$A$11,IF($J33&gt;Skew!$C$12,Skew!$A$12,IF($J33&gt;Skew!$C$13,Skew!$A$13,IF($J33&gt;Skew!$C$14,Skew!$A$14,IF($J33&gt;Skew!$C$15,Skew!$A$15,IF($J33&gt;Skew!$C$16,Skew!$A$16,Skew!$A$17)
)))))))))))))))</f>
        <v/>
      </c>
      <c r="M33" s="22" t="str">
        <f>IF(J33="","",MATCH(L33,Skew!$A$3:$A$17,0))</f>
        <v/>
      </c>
      <c r="N33" s="22" t="str">
        <f t="shared" si="0"/>
        <v/>
      </c>
      <c r="O33" s="24"/>
      <c r="P33" s="22" t="str">
        <f>IF(OR(J33="",O33=""),"",MATCH(O33,Confidence!$A$3:$A$12,0))</f>
        <v/>
      </c>
      <c r="Q33" s="25" t="str">
        <f t="shared" si="1"/>
        <v/>
      </c>
      <c r="R33" s="25" t="str">
        <f t="shared" si="2"/>
        <v/>
      </c>
      <c r="S33" s="22"/>
      <c r="T33" s="102" t="str">
        <f t="shared" si="3"/>
        <v/>
      </c>
      <c r="U33" s="102" t="str">
        <f t="shared" si="4"/>
        <v/>
      </c>
      <c r="V33" s="37" t="str">
        <f t="shared" si="5"/>
        <v/>
      </c>
      <c r="W33" s="115"/>
      <c r="X33" s="204" t="str">
        <f>IF(AND(D33&gt;0,E33&gt;0,F33&gt;0,Q33&gt;0,R33&gt;0,W33&gt;0,NOT(O33="")),ABS(VLOOKUP($W$1,VLookups!$A$30:$B$31,2,FALSE)-_xlfn.BETA.DIST(W33,IF(K33="L",R33,Q33),IF(K33="L",Q33,R33),TRUE,D33,F33)),"")</f>
        <v/>
      </c>
      <c r="Y33" s="112" t="str">
        <f>IF(OR($Q33="",$R33=""),"",_xlfn.BETA.INV(ABS(VLOOKUP($W$1,VLookups!$A$30:$B$31,2,FALSE)-Y$3),IF($K33="L",$R33,$Q33),IF($K33="L",$Q33,$R33),$D33,$F33))</f>
        <v/>
      </c>
      <c r="Z33" s="113" t="str">
        <f>IF(OR($Q33="",$R33=""),"",_xlfn.BETA.INV(ABS(VLOOKUP($W$1,VLookups!$A$30:$B$31,2,FALSE)-Z$3),IF($K33="L",$R33,$Q33),IF($K33="L",$Q33,$R33),$D33,$F33))</f>
        <v/>
      </c>
      <c r="AA33" s="112" t="str">
        <f>IF(OR($Q33="",$R33=""),"",_xlfn.BETA.INV(ABS(VLOOKUP($W$1,VLookups!$A$30:$B$31,2,FALSE)-AA$3),IF($K33="L",$R33,$Q33),IF($K33="L",$Q33,$R33),$D33,$F33))</f>
        <v/>
      </c>
      <c r="AB33" s="113" t="str">
        <f>IF(OR($Q33="",$R33=""),"",_xlfn.BETA.INV(ABS(VLOOKUP($W$1,VLookups!$A$30:$B$31,2,FALSE)-AB$3),IF($K33="L",$R33,$Q33),IF($K33="L",$Q33,$R33),$D33,$F33))</f>
        <v/>
      </c>
      <c r="AC33" s="112" t="str">
        <f>IF(OR($Q33="",$R33=""),"",_xlfn.BETA.INV(ABS(VLOOKUP($W$1,VLookups!$A$30:$B$31,2,FALSE)-AC$3),IF($K33="L",$R33,$Q33),IF($K33="L",$Q33,$R33),$D33,$F33))</f>
        <v/>
      </c>
      <c r="AD33" s="113" t="str">
        <f>IF(OR($Q33="",$R33=""),"",_xlfn.BETA.INV(ABS(VLOOKUP($W$1,VLookups!$A$30:$B$31,2,FALSE)-AD$3),IF($K33="L",$R33,$Q33),IF($K33="L",$Q33,$R33),$D33,$F33))</f>
        <v/>
      </c>
      <c r="AE33" s="112" t="str">
        <f>IF(OR($Q33="",$R33=""),"",_xlfn.BETA.INV(ABS(VLOOKUP($W$1,VLookups!$A$30:$B$31,2,FALSE)-AE$3),IF($K33="L",$R33,$Q33),IF($K33="L",$Q33,$R33),$D33,$F33))</f>
        <v/>
      </c>
      <c r="AF33" s="113" t="str">
        <f>IF(OR($Q33="",$R33=""),"",_xlfn.BETA.INV(ABS(VLOOKUP($W$1,VLookups!$A$30:$B$31,2,FALSE)-AF$3),IF($K33="L",$R33,$Q33),IF($K33="L",$Q33,$R33),$D33,$F33))</f>
        <v/>
      </c>
      <c r="AG33" s="112" t="str">
        <f>IF(OR($Q33="",$R33=""),"",_xlfn.BETA.INV(ABS(VLOOKUP($W$1,VLookups!$A$30:$B$31,2,FALSE)-AG$3),IF($K33="L",$R33,$Q33),IF($K33="L",$Q33,$R33),$D33,$F33))</f>
        <v/>
      </c>
      <c r="AH33" s="113" t="str">
        <f>IF(OR($Q33="",$R33=""),"",_xlfn.BETA.INV(ABS(VLOOKUP($W$1,VLookups!$A$30:$B$31,2,FALSE)-AH$3),IF($K33="L",$R33,$Q33),IF($K33="L",$Q33,$R33),$D33,$F33))</f>
        <v/>
      </c>
      <c r="AI33" s="112" t="str">
        <f>IF(OR($Q33="",$R33=""),"",_xlfn.BETA.INV(ABS(VLOOKUP($W$1,VLookups!$A$30:$B$31,2,FALSE)-AI$3),IF($K33="L",$R33,$Q33),IF($K33="L",$Q33,$R33),$D33,$F33))</f>
        <v/>
      </c>
      <c r="AJ33" s="113" t="str">
        <f>IF(OR($Q33="",$R33=""),"",_xlfn.BETA.INV(ABS(VLOOKUP($W$1,VLookups!$A$30:$B$31,2,FALSE)-AJ$3),IF($K33="L",$R33,$Q33),IF($K33="L",$Q33,$R33),$D33,$F33))</f>
        <v/>
      </c>
      <c r="AK33" s="15"/>
      <c r="AL33" s="194" t="str">
        <f t="shared" si="20"/>
        <v/>
      </c>
      <c r="AM33" s="192" t="str">
        <f t="shared" si="21"/>
        <v/>
      </c>
      <c r="AN33" s="177" t="str">
        <f t="shared" ref="AN33:AN36" si="92">IF(ISNONTEXT($AL33),AM33+$AL33,"")</f>
        <v/>
      </c>
      <c r="AO33" s="177" t="str">
        <f t="shared" si="73"/>
        <v/>
      </c>
      <c r="AP33" s="177" t="str">
        <f t="shared" si="73"/>
        <v/>
      </c>
      <c r="AQ33" s="177" t="str">
        <f t="shared" si="73"/>
        <v/>
      </c>
      <c r="AR33" s="177" t="str">
        <f t="shared" si="73"/>
        <v/>
      </c>
      <c r="AS33" s="177" t="str">
        <f t="shared" si="73"/>
        <v/>
      </c>
      <c r="AT33" s="177" t="str">
        <f t="shared" si="73"/>
        <v/>
      </c>
      <c r="AU33" s="177" t="str">
        <f t="shared" si="73"/>
        <v/>
      </c>
      <c r="AV33" s="177" t="str">
        <f t="shared" si="73"/>
        <v/>
      </c>
      <c r="AW33" s="177" t="str">
        <f t="shared" si="73"/>
        <v/>
      </c>
      <c r="AX33" s="177" t="str">
        <f t="shared" si="73"/>
        <v/>
      </c>
      <c r="AY33" s="177" t="str">
        <f t="shared" si="73"/>
        <v/>
      </c>
      <c r="AZ33" s="177" t="str">
        <f t="shared" si="73"/>
        <v/>
      </c>
      <c r="BA33" s="177" t="str">
        <f t="shared" si="73"/>
        <v/>
      </c>
      <c r="BB33" s="177" t="str">
        <f t="shared" si="73"/>
        <v/>
      </c>
      <c r="BC33" s="177" t="str">
        <f t="shared" si="73"/>
        <v/>
      </c>
      <c r="BD33" s="177" t="str">
        <f t="shared" si="73"/>
        <v/>
      </c>
      <c r="BE33" s="177" t="str">
        <f t="shared" si="67"/>
        <v/>
      </c>
      <c r="BF33" s="177" t="str">
        <f t="shared" si="67"/>
        <v/>
      </c>
      <c r="BG33" s="177" t="str">
        <f t="shared" si="67"/>
        <v/>
      </c>
      <c r="BH33" s="177" t="str">
        <f t="shared" si="67"/>
        <v/>
      </c>
      <c r="BI33" s="177" t="str">
        <f t="shared" si="67"/>
        <v/>
      </c>
      <c r="BJ33" s="177" t="str">
        <f t="shared" si="67"/>
        <v/>
      </c>
      <c r="BK33" s="177" t="str">
        <f t="shared" si="67"/>
        <v/>
      </c>
      <c r="BL33" s="177" t="str">
        <f t="shared" si="67"/>
        <v/>
      </c>
      <c r="BM33" s="177" t="str">
        <f t="shared" si="67"/>
        <v/>
      </c>
      <c r="BN33" s="177" t="str">
        <f t="shared" si="67"/>
        <v/>
      </c>
      <c r="BO33" s="177" t="str">
        <f t="shared" si="67"/>
        <v/>
      </c>
      <c r="BP33" s="177" t="str">
        <f t="shared" si="67"/>
        <v/>
      </c>
      <c r="BQ33" s="177" t="str">
        <f t="shared" si="67"/>
        <v/>
      </c>
      <c r="BR33" s="177" t="str">
        <f t="shared" si="67"/>
        <v/>
      </c>
      <c r="BS33" s="177" t="str">
        <f t="shared" si="67"/>
        <v/>
      </c>
      <c r="BT33" s="177" t="str">
        <f t="shared" si="74"/>
        <v/>
      </c>
      <c r="BU33" s="177" t="str">
        <f t="shared" si="74"/>
        <v/>
      </c>
      <c r="BV33" s="177" t="str">
        <f t="shared" si="74"/>
        <v/>
      </c>
      <c r="BW33" s="177" t="str">
        <f t="shared" si="74"/>
        <v/>
      </c>
      <c r="BX33" s="177" t="str">
        <f t="shared" si="74"/>
        <v/>
      </c>
      <c r="BY33" s="177" t="str">
        <f t="shared" si="74"/>
        <v/>
      </c>
      <c r="BZ33" s="177" t="str">
        <f t="shared" si="74"/>
        <v/>
      </c>
      <c r="CA33" s="177" t="str">
        <f t="shared" si="74"/>
        <v/>
      </c>
      <c r="CB33" s="177" t="str">
        <f t="shared" si="74"/>
        <v/>
      </c>
      <c r="CC33" s="177" t="str">
        <f t="shared" si="74"/>
        <v/>
      </c>
      <c r="CD33" s="177" t="str">
        <f t="shared" si="74"/>
        <v/>
      </c>
      <c r="CE33" s="177" t="str">
        <f t="shared" si="74"/>
        <v/>
      </c>
      <c r="CF33" s="177" t="str">
        <f t="shared" si="74"/>
        <v/>
      </c>
      <c r="CG33" s="177" t="str">
        <f t="shared" si="74"/>
        <v/>
      </c>
      <c r="CH33" s="177" t="str">
        <f t="shared" si="74"/>
        <v/>
      </c>
      <c r="CI33" s="177" t="str">
        <f t="shared" si="74"/>
        <v/>
      </c>
      <c r="CJ33" s="177" t="str">
        <f t="shared" si="68"/>
        <v/>
      </c>
      <c r="CK33" s="177" t="str">
        <f t="shared" si="68"/>
        <v/>
      </c>
      <c r="CL33" s="177" t="str">
        <f t="shared" si="68"/>
        <v/>
      </c>
      <c r="CM33" s="177" t="str">
        <f t="shared" si="68"/>
        <v/>
      </c>
      <c r="CN33" s="177" t="str">
        <f t="shared" si="68"/>
        <v/>
      </c>
      <c r="CO33" s="177" t="str">
        <f t="shared" si="68"/>
        <v/>
      </c>
      <c r="CP33" s="177" t="str">
        <f t="shared" si="68"/>
        <v/>
      </c>
      <c r="CQ33" s="177" t="str">
        <f t="shared" si="68"/>
        <v/>
      </c>
      <c r="CR33" s="177" t="str">
        <f t="shared" si="68"/>
        <v/>
      </c>
      <c r="CS33" s="177" t="str">
        <f t="shared" si="68"/>
        <v/>
      </c>
      <c r="CT33" s="177" t="str">
        <f t="shared" si="68"/>
        <v/>
      </c>
      <c r="CU33" s="177" t="str">
        <f t="shared" si="68"/>
        <v/>
      </c>
      <c r="CV33" s="177" t="str">
        <f t="shared" si="68"/>
        <v/>
      </c>
      <c r="CW33" s="177" t="str">
        <f t="shared" si="68"/>
        <v/>
      </c>
      <c r="CX33" s="177" t="str">
        <f t="shared" si="68"/>
        <v/>
      </c>
      <c r="CY33" s="177" t="str">
        <f t="shared" si="68"/>
        <v/>
      </c>
      <c r="CZ33" s="177" t="str">
        <f t="shared" si="75"/>
        <v/>
      </c>
      <c r="DA33" s="177" t="str">
        <f t="shared" si="75"/>
        <v/>
      </c>
      <c r="DB33" s="177" t="str">
        <f t="shared" si="75"/>
        <v/>
      </c>
      <c r="DC33" s="177" t="str">
        <f t="shared" si="75"/>
        <v/>
      </c>
      <c r="DD33" s="177" t="str">
        <f t="shared" si="75"/>
        <v/>
      </c>
      <c r="DE33" s="177" t="str">
        <f t="shared" si="75"/>
        <v/>
      </c>
      <c r="DF33" s="177" t="str">
        <f t="shared" si="75"/>
        <v/>
      </c>
      <c r="DG33" s="177" t="str">
        <f t="shared" si="75"/>
        <v/>
      </c>
      <c r="DH33" s="177" t="str">
        <f t="shared" si="75"/>
        <v/>
      </c>
      <c r="DI33" s="177" t="str">
        <f t="shared" si="75"/>
        <v/>
      </c>
      <c r="DJ33" s="177" t="str">
        <f t="shared" si="75"/>
        <v/>
      </c>
      <c r="DK33" s="177" t="str">
        <f t="shared" si="75"/>
        <v/>
      </c>
      <c r="DL33" s="177" t="str">
        <f t="shared" si="75"/>
        <v/>
      </c>
      <c r="DM33" s="177" t="str">
        <f t="shared" si="75"/>
        <v/>
      </c>
      <c r="DN33" s="177" t="str">
        <f t="shared" si="75"/>
        <v/>
      </c>
      <c r="DO33" s="177" t="str">
        <f t="shared" si="75"/>
        <v/>
      </c>
      <c r="DP33" s="177" t="str">
        <f t="shared" si="69"/>
        <v/>
      </c>
      <c r="DQ33" s="177" t="str">
        <f t="shared" si="81"/>
        <v/>
      </c>
      <c r="DR33" s="177" t="str">
        <f t="shared" si="81"/>
        <v/>
      </c>
      <c r="DS33" s="177" t="str">
        <f t="shared" si="81"/>
        <v/>
      </c>
      <c r="DT33" s="177" t="str">
        <f t="shared" si="81"/>
        <v/>
      </c>
      <c r="DU33" s="177" t="str">
        <f t="shared" si="81"/>
        <v/>
      </c>
      <c r="DV33" s="177" t="str">
        <f t="shared" si="81"/>
        <v/>
      </c>
      <c r="DW33" s="177" t="str">
        <f t="shared" si="81"/>
        <v/>
      </c>
      <c r="DX33" s="177" t="str">
        <f t="shared" si="81"/>
        <v/>
      </c>
      <c r="DY33" s="177" t="str">
        <f t="shared" si="81"/>
        <v/>
      </c>
      <c r="DZ33" s="177" t="str">
        <f t="shared" si="81"/>
        <v/>
      </c>
      <c r="EA33" s="177" t="str">
        <f t="shared" si="81"/>
        <v/>
      </c>
      <c r="EB33" s="177" t="str">
        <f t="shared" si="81"/>
        <v/>
      </c>
      <c r="EC33" s="177" t="str">
        <f t="shared" si="81"/>
        <v/>
      </c>
      <c r="ED33" s="177" t="str">
        <f t="shared" si="81"/>
        <v/>
      </c>
      <c r="EE33" s="177" t="str">
        <f t="shared" si="81"/>
        <v/>
      </c>
      <c r="EF33" s="177" t="str">
        <f t="shared" si="81"/>
        <v/>
      </c>
      <c r="EG33" s="177" t="str">
        <f t="shared" si="76"/>
        <v/>
      </c>
      <c r="EH33" s="177" t="str">
        <f t="shared" si="76"/>
        <v/>
      </c>
      <c r="EI33" s="177" t="str">
        <f t="shared" si="76"/>
        <v/>
      </c>
      <c r="EJ33" s="177" t="str">
        <f t="shared" si="76"/>
        <v/>
      </c>
      <c r="EK33" s="177" t="str">
        <f t="shared" si="76"/>
        <v/>
      </c>
      <c r="EL33" s="177" t="str">
        <f t="shared" si="76"/>
        <v/>
      </c>
      <c r="EM33" s="177" t="str">
        <f t="shared" si="76"/>
        <v/>
      </c>
      <c r="EN33" s="177" t="str">
        <f t="shared" si="76"/>
        <v/>
      </c>
      <c r="EO33" s="177" t="str">
        <f t="shared" si="76"/>
        <v/>
      </c>
      <c r="EP33" s="177" t="str">
        <f t="shared" si="76"/>
        <v/>
      </c>
      <c r="EQ33" s="177" t="str">
        <f t="shared" si="76"/>
        <v/>
      </c>
      <c r="ER33" s="177" t="str">
        <f t="shared" si="76"/>
        <v/>
      </c>
      <c r="ES33" s="177" t="str">
        <f t="shared" si="76"/>
        <v/>
      </c>
      <c r="ET33" s="177" t="str">
        <f t="shared" si="76"/>
        <v/>
      </c>
      <c r="EU33" s="177" t="str">
        <f t="shared" si="76"/>
        <v/>
      </c>
      <c r="EV33" s="177" t="str">
        <f t="shared" si="77"/>
        <v/>
      </c>
      <c r="EW33" s="177" t="str">
        <f t="shared" si="77"/>
        <v/>
      </c>
      <c r="EX33" s="177" t="str">
        <f t="shared" si="77"/>
        <v/>
      </c>
      <c r="EY33" s="177" t="str">
        <f t="shared" si="77"/>
        <v/>
      </c>
      <c r="EZ33" s="177" t="str">
        <f t="shared" si="77"/>
        <v/>
      </c>
      <c r="FA33" s="177" t="str">
        <f t="shared" si="77"/>
        <v/>
      </c>
      <c r="FB33" s="177" t="str">
        <f t="shared" si="77"/>
        <v/>
      </c>
      <c r="FC33" s="177" t="str">
        <f t="shared" si="77"/>
        <v/>
      </c>
      <c r="FD33" s="177" t="str">
        <f t="shared" si="77"/>
        <v/>
      </c>
      <c r="FE33" s="177" t="str">
        <f t="shared" si="77"/>
        <v/>
      </c>
      <c r="FF33" s="177" t="str">
        <f t="shared" si="77"/>
        <v/>
      </c>
      <c r="FG33" s="177" t="str">
        <f t="shared" si="77"/>
        <v/>
      </c>
      <c r="FH33" s="177" t="str">
        <f t="shared" si="77"/>
        <v/>
      </c>
      <c r="FI33" s="177" t="str">
        <f t="shared" si="77"/>
        <v/>
      </c>
      <c r="FJ33" s="177" t="str">
        <f t="shared" si="77"/>
        <v/>
      </c>
      <c r="FK33" s="177" t="str">
        <f t="shared" si="77"/>
        <v/>
      </c>
      <c r="FL33" s="177" t="str">
        <f t="shared" si="70"/>
        <v/>
      </c>
      <c r="FM33" s="177" t="str">
        <f t="shared" si="70"/>
        <v/>
      </c>
      <c r="FN33" s="177" t="str">
        <f t="shared" si="70"/>
        <v/>
      </c>
      <c r="FO33" s="177" t="str">
        <f t="shared" si="70"/>
        <v/>
      </c>
      <c r="FP33" s="177" t="str">
        <f t="shared" si="70"/>
        <v/>
      </c>
      <c r="FQ33" s="177" t="str">
        <f t="shared" si="70"/>
        <v/>
      </c>
      <c r="FR33" s="177" t="str">
        <f t="shared" si="70"/>
        <v/>
      </c>
      <c r="FS33" s="177" t="str">
        <f t="shared" si="70"/>
        <v/>
      </c>
      <c r="FT33" s="177" t="str">
        <f t="shared" si="70"/>
        <v/>
      </c>
      <c r="FU33" s="177" t="str">
        <f t="shared" si="70"/>
        <v/>
      </c>
      <c r="FV33" s="177" t="str">
        <f t="shared" si="70"/>
        <v/>
      </c>
      <c r="FW33" s="177" t="str">
        <f t="shared" si="70"/>
        <v/>
      </c>
      <c r="FX33" s="177" t="str">
        <f t="shared" si="70"/>
        <v/>
      </c>
      <c r="FY33" s="177" t="str">
        <f t="shared" si="78"/>
        <v/>
      </c>
      <c r="FZ33" s="177" t="str">
        <f t="shared" si="78"/>
        <v/>
      </c>
      <c r="GA33" s="177" t="str">
        <f t="shared" si="78"/>
        <v/>
      </c>
      <c r="GB33" s="177" t="str">
        <f t="shared" si="78"/>
        <v/>
      </c>
      <c r="GC33" s="177" t="str">
        <f t="shared" si="78"/>
        <v/>
      </c>
      <c r="GD33" s="177" t="str">
        <f t="shared" si="78"/>
        <v/>
      </c>
      <c r="GE33" s="177" t="str">
        <f t="shared" si="78"/>
        <v/>
      </c>
      <c r="GF33" s="177" t="str">
        <f t="shared" si="78"/>
        <v/>
      </c>
      <c r="GG33" s="177" t="str">
        <f t="shared" si="78"/>
        <v/>
      </c>
      <c r="GH33" s="177" t="str">
        <f t="shared" si="78"/>
        <v/>
      </c>
      <c r="GI33" s="177" t="str">
        <f t="shared" si="78"/>
        <v/>
      </c>
      <c r="GJ33" s="177" t="str">
        <f t="shared" si="78"/>
        <v/>
      </c>
      <c r="GK33" s="177" t="str">
        <f t="shared" si="78"/>
        <v/>
      </c>
      <c r="GL33" s="177" t="str">
        <f t="shared" si="78"/>
        <v/>
      </c>
      <c r="GM33" s="177" t="str">
        <f t="shared" si="78"/>
        <v/>
      </c>
      <c r="GN33" s="177" t="str">
        <f t="shared" si="78"/>
        <v/>
      </c>
      <c r="GO33" s="177" t="str">
        <f t="shared" si="71"/>
        <v/>
      </c>
      <c r="GP33" s="177" t="str">
        <f t="shared" si="71"/>
        <v/>
      </c>
      <c r="GQ33" s="177" t="str">
        <f t="shared" si="71"/>
        <v/>
      </c>
      <c r="GR33" s="177" t="str">
        <f t="shared" si="71"/>
        <v/>
      </c>
      <c r="GS33" s="177" t="str">
        <f t="shared" si="71"/>
        <v/>
      </c>
      <c r="GT33" s="177" t="str">
        <f t="shared" si="71"/>
        <v/>
      </c>
      <c r="GU33" s="177" t="str">
        <f t="shared" si="71"/>
        <v/>
      </c>
      <c r="GV33" s="177" t="str">
        <f t="shared" si="71"/>
        <v/>
      </c>
      <c r="GW33" s="177" t="str">
        <f t="shared" si="71"/>
        <v/>
      </c>
      <c r="GX33" s="177" t="str">
        <f t="shared" si="71"/>
        <v/>
      </c>
      <c r="GY33" s="177" t="str">
        <f t="shared" si="71"/>
        <v/>
      </c>
      <c r="GZ33" s="177" t="str">
        <f t="shared" si="71"/>
        <v/>
      </c>
      <c r="HA33" s="177" t="str">
        <f t="shared" si="71"/>
        <v/>
      </c>
      <c r="HB33" s="177" t="str">
        <f t="shared" si="71"/>
        <v/>
      </c>
      <c r="HC33" s="177" t="str">
        <f t="shared" si="71"/>
        <v/>
      </c>
      <c r="HD33" s="177" t="str">
        <f t="shared" si="71"/>
        <v/>
      </c>
      <c r="HE33" s="177" t="str">
        <f t="shared" si="79"/>
        <v/>
      </c>
      <c r="HF33" s="177" t="str">
        <f t="shared" si="79"/>
        <v/>
      </c>
      <c r="HG33" s="177" t="str">
        <f t="shared" si="79"/>
        <v/>
      </c>
      <c r="HH33" s="177" t="str">
        <f t="shared" si="79"/>
        <v/>
      </c>
      <c r="HI33" s="177" t="str">
        <f t="shared" si="79"/>
        <v/>
      </c>
      <c r="HJ33" s="177" t="str">
        <f t="shared" si="79"/>
        <v/>
      </c>
      <c r="HK33" s="177" t="str">
        <f t="shared" si="79"/>
        <v/>
      </c>
      <c r="HL33" s="177" t="str">
        <f t="shared" si="79"/>
        <v/>
      </c>
      <c r="HM33" s="177" t="str">
        <f t="shared" si="79"/>
        <v/>
      </c>
      <c r="HN33" s="177" t="str">
        <f t="shared" si="79"/>
        <v/>
      </c>
      <c r="HO33" s="177" t="str">
        <f t="shared" si="79"/>
        <v/>
      </c>
      <c r="HP33" s="177" t="str">
        <f t="shared" si="79"/>
        <v/>
      </c>
      <c r="HQ33" s="177" t="str">
        <f t="shared" si="79"/>
        <v/>
      </c>
      <c r="HR33" s="177" t="str">
        <f t="shared" si="79"/>
        <v/>
      </c>
      <c r="HS33" s="177" t="str">
        <f t="shared" si="79"/>
        <v/>
      </c>
      <c r="HT33" s="177" t="str">
        <f t="shared" si="79"/>
        <v/>
      </c>
      <c r="HU33" s="177" t="str">
        <f t="shared" si="72"/>
        <v/>
      </c>
      <c r="HV33" s="177" t="str">
        <f t="shared" si="72"/>
        <v/>
      </c>
      <c r="HW33" s="177" t="str">
        <f t="shared" si="72"/>
        <v/>
      </c>
      <c r="HX33" s="177" t="str">
        <f t="shared" si="72"/>
        <v/>
      </c>
      <c r="HY33" s="177" t="str">
        <f t="shared" si="72"/>
        <v/>
      </c>
      <c r="HZ33" s="177" t="str">
        <f t="shared" si="72"/>
        <v/>
      </c>
      <c r="IA33" s="177" t="str">
        <f t="shared" si="72"/>
        <v/>
      </c>
      <c r="IB33" s="177" t="str">
        <f t="shared" si="72"/>
        <v/>
      </c>
      <c r="IC33" s="177" t="str">
        <f t="shared" si="72"/>
        <v/>
      </c>
      <c r="ID33" s="177" t="str">
        <f t="shared" si="72"/>
        <v/>
      </c>
      <c r="IE33" s="192" t="str">
        <f t="shared" si="23"/>
        <v/>
      </c>
      <c r="IF33" s="193" t="e">
        <f t="shared" si="10"/>
        <v>#N/A</v>
      </c>
      <c r="IG33" s="193" t="e">
        <f t="shared" si="83"/>
        <v>#N/A</v>
      </c>
      <c r="IH33" s="193" t="e">
        <f t="shared" si="83"/>
        <v>#N/A</v>
      </c>
      <c r="II33" s="193" t="e">
        <f t="shared" si="83"/>
        <v>#N/A</v>
      </c>
      <c r="IJ33" s="193" t="e">
        <f t="shared" ref="IJ33:IX48" si="93">IF(ISNONTEXT($U33),IF($K33="R",_xlfn.BETA.DIST(AQ33,$Q33,$R33,FALSE,$D33,$F33),_xlfn.BETA.DIST(AQ33,$R33,$Q33,FALSE,$D33,$F33)),NA())</f>
        <v>#N/A</v>
      </c>
      <c r="IK33" s="193" t="e">
        <f t="shared" si="93"/>
        <v>#N/A</v>
      </c>
      <c r="IL33" s="193" t="e">
        <f t="shared" si="93"/>
        <v>#N/A</v>
      </c>
      <c r="IM33" s="193" t="e">
        <f t="shared" si="93"/>
        <v>#N/A</v>
      </c>
      <c r="IN33" s="193" t="e">
        <f t="shared" si="93"/>
        <v>#N/A</v>
      </c>
      <c r="IO33" s="193" t="e">
        <f t="shared" si="93"/>
        <v>#N/A</v>
      </c>
      <c r="IP33" s="193" t="e">
        <f t="shared" si="93"/>
        <v>#N/A</v>
      </c>
      <c r="IQ33" s="193" t="e">
        <f t="shared" si="93"/>
        <v>#N/A</v>
      </c>
      <c r="IR33" s="193" t="e">
        <f t="shared" si="93"/>
        <v>#N/A</v>
      </c>
      <c r="IS33" s="193" t="e">
        <f t="shared" si="93"/>
        <v>#N/A</v>
      </c>
      <c r="IT33" s="193" t="e">
        <f t="shared" si="93"/>
        <v>#N/A</v>
      </c>
      <c r="IU33" s="193" t="e">
        <f t="shared" si="93"/>
        <v>#N/A</v>
      </c>
      <c r="IV33" s="193" t="e">
        <f t="shared" si="93"/>
        <v>#N/A</v>
      </c>
      <c r="IW33" s="193" t="e">
        <f t="shared" si="93"/>
        <v>#N/A</v>
      </c>
      <c r="IX33" s="193" t="e">
        <f t="shared" si="93"/>
        <v>#N/A</v>
      </c>
      <c r="IY33" s="193" t="e">
        <f t="shared" si="89"/>
        <v>#N/A</v>
      </c>
      <c r="IZ33" s="193" t="e">
        <f t="shared" si="89"/>
        <v>#N/A</v>
      </c>
      <c r="JA33" s="193" t="e">
        <f t="shared" si="89"/>
        <v>#N/A</v>
      </c>
      <c r="JB33" s="193" t="e">
        <f t="shared" si="89"/>
        <v>#N/A</v>
      </c>
      <c r="JC33" s="193" t="e">
        <f t="shared" si="89"/>
        <v>#N/A</v>
      </c>
      <c r="JD33" s="193" t="e">
        <f t="shared" si="89"/>
        <v>#N/A</v>
      </c>
      <c r="JE33" s="193" t="e">
        <f t="shared" si="89"/>
        <v>#N/A</v>
      </c>
      <c r="JF33" s="193" t="e">
        <f t="shared" si="89"/>
        <v>#N/A</v>
      </c>
      <c r="JG33" s="193" t="e">
        <f t="shared" si="89"/>
        <v>#N/A</v>
      </c>
      <c r="JH33" s="193" t="e">
        <f t="shared" si="89"/>
        <v>#N/A</v>
      </c>
      <c r="JI33" s="193" t="e">
        <f t="shared" si="89"/>
        <v>#N/A</v>
      </c>
      <c r="JJ33" s="193" t="e">
        <f t="shared" si="89"/>
        <v>#N/A</v>
      </c>
      <c r="JK33" s="193" t="e">
        <f t="shared" si="89"/>
        <v>#N/A</v>
      </c>
      <c r="JL33" s="193" t="e">
        <f t="shared" si="89"/>
        <v>#N/A</v>
      </c>
      <c r="JM33" s="193" t="e">
        <f t="shared" si="89"/>
        <v>#N/A</v>
      </c>
      <c r="JN33" s="193" t="e">
        <f t="shared" si="86"/>
        <v>#N/A</v>
      </c>
      <c r="JO33" s="193" t="e">
        <f t="shared" si="86"/>
        <v>#N/A</v>
      </c>
      <c r="JP33" s="193" t="e">
        <f t="shared" si="86"/>
        <v>#N/A</v>
      </c>
      <c r="JQ33" s="193" t="e">
        <f t="shared" si="86"/>
        <v>#N/A</v>
      </c>
      <c r="JR33" s="193" t="e">
        <f t="shared" si="86"/>
        <v>#N/A</v>
      </c>
      <c r="JS33" s="193" t="e">
        <f t="shared" si="86"/>
        <v>#N/A</v>
      </c>
      <c r="JT33" s="193" t="e">
        <f t="shared" si="86"/>
        <v>#N/A</v>
      </c>
      <c r="JU33" s="193" t="e">
        <f t="shared" si="86"/>
        <v>#N/A</v>
      </c>
      <c r="JV33" s="193" t="e">
        <f t="shared" si="86"/>
        <v>#N/A</v>
      </c>
      <c r="JW33" s="193" t="e">
        <f t="shared" si="86"/>
        <v>#N/A</v>
      </c>
      <c r="JX33" s="193" t="e">
        <f t="shared" si="86"/>
        <v>#N/A</v>
      </c>
      <c r="JY33" s="193" t="e">
        <f t="shared" si="86"/>
        <v>#N/A</v>
      </c>
      <c r="JZ33" s="193" t="e">
        <f t="shared" si="86"/>
        <v>#N/A</v>
      </c>
      <c r="KA33" s="193" t="e">
        <f t="shared" si="86"/>
        <v>#N/A</v>
      </c>
      <c r="KB33" s="193" t="e">
        <f t="shared" si="86"/>
        <v>#N/A</v>
      </c>
      <c r="KC33" s="193" t="e">
        <f t="shared" si="61"/>
        <v>#N/A</v>
      </c>
      <c r="KD33" s="193" t="e">
        <f t="shared" si="61"/>
        <v>#N/A</v>
      </c>
      <c r="KE33" s="193" t="e">
        <f t="shared" si="61"/>
        <v>#N/A</v>
      </c>
      <c r="KF33" s="193" t="e">
        <f t="shared" si="61"/>
        <v>#N/A</v>
      </c>
      <c r="KG33" s="193" t="e">
        <f t="shared" si="61"/>
        <v>#N/A</v>
      </c>
      <c r="KH33" s="193" t="e">
        <f t="shared" si="61"/>
        <v>#N/A</v>
      </c>
      <c r="KI33" s="193" t="e">
        <f t="shared" si="61"/>
        <v>#N/A</v>
      </c>
      <c r="KJ33" s="193" t="e">
        <f t="shared" si="61"/>
        <v>#N/A</v>
      </c>
      <c r="KK33" s="193" t="e">
        <f t="shared" si="61"/>
        <v>#N/A</v>
      </c>
      <c r="KL33" s="193" t="e">
        <f t="shared" si="61"/>
        <v>#N/A</v>
      </c>
      <c r="KM33" s="193" t="e">
        <f t="shared" si="61"/>
        <v>#N/A</v>
      </c>
      <c r="KN33" s="193" t="e">
        <f t="shared" si="61"/>
        <v>#N/A</v>
      </c>
      <c r="KO33" s="193" t="e">
        <f t="shared" si="61"/>
        <v>#N/A</v>
      </c>
      <c r="KP33" s="193" t="e">
        <f t="shared" si="61"/>
        <v>#N/A</v>
      </c>
      <c r="KQ33" s="193" t="e">
        <f t="shared" si="61"/>
        <v>#N/A</v>
      </c>
      <c r="KR33" s="193" t="e">
        <f t="shared" si="26"/>
        <v>#N/A</v>
      </c>
      <c r="KS33" s="193" t="e">
        <f t="shared" si="84"/>
        <v>#N/A</v>
      </c>
      <c r="KT33" s="193" t="e">
        <f t="shared" si="84"/>
        <v>#N/A</v>
      </c>
      <c r="KU33" s="193" t="e">
        <f t="shared" si="84"/>
        <v>#N/A</v>
      </c>
      <c r="KV33" s="193" t="e">
        <f t="shared" ref="KV33:LJ48" si="94">IF(ISNONTEXT($U33),IF($K33="R",_xlfn.BETA.DIST(DC33,$Q33,$R33,FALSE,$D33,$F33),_xlfn.BETA.DIST(DC33,$R33,$Q33,FALSE,$D33,$F33)),NA())</f>
        <v>#N/A</v>
      </c>
      <c r="KW33" s="193" t="e">
        <f t="shared" si="94"/>
        <v>#N/A</v>
      </c>
      <c r="KX33" s="193" t="e">
        <f t="shared" si="94"/>
        <v>#N/A</v>
      </c>
      <c r="KY33" s="193" t="e">
        <f t="shared" si="94"/>
        <v>#N/A</v>
      </c>
      <c r="KZ33" s="193" t="e">
        <f t="shared" si="94"/>
        <v>#N/A</v>
      </c>
      <c r="LA33" s="193" t="e">
        <f t="shared" si="94"/>
        <v>#N/A</v>
      </c>
      <c r="LB33" s="193" t="e">
        <f t="shared" si="94"/>
        <v>#N/A</v>
      </c>
      <c r="LC33" s="193" t="e">
        <f t="shared" si="94"/>
        <v>#N/A</v>
      </c>
      <c r="LD33" s="193" t="e">
        <f t="shared" si="94"/>
        <v>#N/A</v>
      </c>
      <c r="LE33" s="193" t="e">
        <f t="shared" si="94"/>
        <v>#N/A</v>
      </c>
      <c r="LF33" s="193" t="e">
        <f t="shared" si="94"/>
        <v>#N/A</v>
      </c>
      <c r="LG33" s="193" t="e">
        <f t="shared" si="94"/>
        <v>#N/A</v>
      </c>
      <c r="LH33" s="193" t="e">
        <f t="shared" si="94"/>
        <v>#N/A</v>
      </c>
      <c r="LI33" s="193" t="e">
        <f t="shared" si="94"/>
        <v>#N/A</v>
      </c>
      <c r="LJ33" s="193" t="e">
        <f t="shared" si="94"/>
        <v>#N/A</v>
      </c>
      <c r="LK33" s="193" t="e">
        <f t="shared" si="90"/>
        <v>#N/A</v>
      </c>
      <c r="LL33" s="193" t="e">
        <f t="shared" si="90"/>
        <v>#N/A</v>
      </c>
      <c r="LM33" s="193" t="e">
        <f t="shared" si="90"/>
        <v>#N/A</v>
      </c>
      <c r="LN33" s="193" t="e">
        <f t="shared" si="90"/>
        <v>#N/A</v>
      </c>
      <c r="LO33" s="193" t="e">
        <f t="shared" si="90"/>
        <v>#N/A</v>
      </c>
      <c r="LP33" s="193" t="e">
        <f t="shared" si="90"/>
        <v>#N/A</v>
      </c>
      <c r="LQ33" s="193" t="e">
        <f t="shared" si="90"/>
        <v>#N/A</v>
      </c>
      <c r="LR33" s="193" t="e">
        <f t="shared" si="90"/>
        <v>#N/A</v>
      </c>
      <c r="LS33" s="193" t="e">
        <f t="shared" si="90"/>
        <v>#N/A</v>
      </c>
      <c r="LT33" s="193" t="e">
        <f t="shared" si="90"/>
        <v>#N/A</v>
      </c>
      <c r="LU33" s="193" t="e">
        <f t="shared" si="90"/>
        <v>#N/A</v>
      </c>
      <c r="LV33" s="193" t="e">
        <f t="shared" si="90"/>
        <v>#N/A</v>
      </c>
      <c r="LW33" s="193" t="e">
        <f t="shared" si="90"/>
        <v>#N/A</v>
      </c>
      <c r="LX33" s="193" t="e">
        <f t="shared" si="90"/>
        <v>#N/A</v>
      </c>
      <c r="LY33" s="193" t="e">
        <f t="shared" si="90"/>
        <v>#N/A</v>
      </c>
      <c r="LZ33" s="193" t="e">
        <f t="shared" si="87"/>
        <v>#N/A</v>
      </c>
      <c r="MA33" s="193" t="e">
        <f t="shared" si="87"/>
        <v>#N/A</v>
      </c>
      <c r="MB33" s="193" t="e">
        <f t="shared" si="87"/>
        <v>#N/A</v>
      </c>
      <c r="MC33" s="193" t="e">
        <f t="shared" si="87"/>
        <v>#N/A</v>
      </c>
      <c r="MD33" s="193" t="e">
        <f t="shared" si="87"/>
        <v>#N/A</v>
      </c>
      <c r="ME33" s="193" t="e">
        <f t="shared" si="87"/>
        <v>#N/A</v>
      </c>
      <c r="MF33" s="193" t="e">
        <f t="shared" si="87"/>
        <v>#N/A</v>
      </c>
      <c r="MG33" s="193" t="e">
        <f t="shared" si="87"/>
        <v>#N/A</v>
      </c>
      <c r="MH33" s="193" t="e">
        <f t="shared" si="87"/>
        <v>#N/A</v>
      </c>
      <c r="MI33" s="193" t="e">
        <f t="shared" si="87"/>
        <v>#N/A</v>
      </c>
      <c r="MJ33" s="193" t="e">
        <f t="shared" si="87"/>
        <v>#N/A</v>
      </c>
      <c r="MK33" s="193" t="e">
        <f t="shared" si="87"/>
        <v>#N/A</v>
      </c>
      <c r="ML33" s="193" t="e">
        <f t="shared" si="87"/>
        <v>#N/A</v>
      </c>
      <c r="MM33" s="193" t="e">
        <f t="shared" si="87"/>
        <v>#N/A</v>
      </c>
      <c r="MN33" s="193" t="e">
        <f t="shared" si="87"/>
        <v>#N/A</v>
      </c>
      <c r="MO33" s="193" t="e">
        <f t="shared" si="62"/>
        <v>#N/A</v>
      </c>
      <c r="MP33" s="193" t="e">
        <f t="shared" si="62"/>
        <v>#N/A</v>
      </c>
      <c r="MQ33" s="193" t="e">
        <f t="shared" si="62"/>
        <v>#N/A</v>
      </c>
      <c r="MR33" s="193" t="e">
        <f t="shared" si="62"/>
        <v>#N/A</v>
      </c>
      <c r="MS33" s="193" t="e">
        <f t="shared" si="62"/>
        <v>#N/A</v>
      </c>
      <c r="MT33" s="193" t="e">
        <f t="shared" si="62"/>
        <v>#N/A</v>
      </c>
      <c r="MU33" s="193" t="e">
        <f t="shared" si="62"/>
        <v>#N/A</v>
      </c>
      <c r="MV33" s="193" t="e">
        <f t="shared" si="62"/>
        <v>#N/A</v>
      </c>
      <c r="MW33" s="193" t="e">
        <f t="shared" si="62"/>
        <v>#N/A</v>
      </c>
      <c r="MX33" s="193" t="e">
        <f t="shared" si="62"/>
        <v>#N/A</v>
      </c>
      <c r="MY33" s="193" t="e">
        <f t="shared" si="62"/>
        <v>#N/A</v>
      </c>
      <c r="MZ33" s="193" t="e">
        <f t="shared" si="62"/>
        <v>#N/A</v>
      </c>
      <c r="NA33" s="193" t="e">
        <f t="shared" si="62"/>
        <v>#N/A</v>
      </c>
      <c r="NB33" s="193" t="e">
        <f t="shared" si="62"/>
        <v>#N/A</v>
      </c>
      <c r="NC33" s="193" t="e">
        <f t="shared" si="62"/>
        <v>#N/A</v>
      </c>
      <c r="ND33" s="193" t="e">
        <f t="shared" si="27"/>
        <v>#N/A</v>
      </c>
      <c r="NE33" s="193" t="e">
        <f t="shared" si="85"/>
        <v>#N/A</v>
      </c>
      <c r="NF33" s="193" t="e">
        <f t="shared" si="85"/>
        <v>#N/A</v>
      </c>
      <c r="NG33" s="193" t="e">
        <f t="shared" si="85"/>
        <v>#N/A</v>
      </c>
      <c r="NH33" s="193" t="e">
        <f t="shared" ref="NH33:NV48" si="95">IF(ISNONTEXT($U33),IF($K33="R",_xlfn.BETA.DIST(FO33,$Q33,$R33,FALSE,$D33,$F33),_xlfn.BETA.DIST(FO33,$R33,$Q33,FALSE,$D33,$F33)),NA())</f>
        <v>#N/A</v>
      </c>
      <c r="NI33" s="193" t="e">
        <f t="shared" si="95"/>
        <v>#N/A</v>
      </c>
      <c r="NJ33" s="193" t="e">
        <f t="shared" si="95"/>
        <v>#N/A</v>
      </c>
      <c r="NK33" s="193" t="e">
        <f t="shared" si="95"/>
        <v>#N/A</v>
      </c>
      <c r="NL33" s="193" t="e">
        <f t="shared" si="95"/>
        <v>#N/A</v>
      </c>
      <c r="NM33" s="193" t="e">
        <f t="shared" si="95"/>
        <v>#N/A</v>
      </c>
      <c r="NN33" s="193" t="e">
        <f t="shared" si="95"/>
        <v>#N/A</v>
      </c>
      <c r="NO33" s="193" t="e">
        <f t="shared" si="95"/>
        <v>#N/A</v>
      </c>
      <c r="NP33" s="193" t="e">
        <f t="shared" si="95"/>
        <v>#N/A</v>
      </c>
      <c r="NQ33" s="193" t="e">
        <f t="shared" si="95"/>
        <v>#N/A</v>
      </c>
      <c r="NR33" s="193" t="e">
        <f t="shared" si="95"/>
        <v>#N/A</v>
      </c>
      <c r="NS33" s="193" t="e">
        <f t="shared" si="95"/>
        <v>#N/A</v>
      </c>
      <c r="NT33" s="193" t="e">
        <f t="shared" si="95"/>
        <v>#N/A</v>
      </c>
      <c r="NU33" s="193" t="e">
        <f t="shared" si="95"/>
        <v>#N/A</v>
      </c>
      <c r="NV33" s="193" t="e">
        <f t="shared" si="95"/>
        <v>#N/A</v>
      </c>
      <c r="NW33" s="193" t="e">
        <f t="shared" si="91"/>
        <v>#N/A</v>
      </c>
      <c r="NX33" s="193" t="e">
        <f t="shared" si="91"/>
        <v>#N/A</v>
      </c>
      <c r="NY33" s="193" t="e">
        <f t="shared" si="91"/>
        <v>#N/A</v>
      </c>
      <c r="NZ33" s="193" t="e">
        <f t="shared" si="91"/>
        <v>#N/A</v>
      </c>
      <c r="OA33" s="193" t="e">
        <f t="shared" si="91"/>
        <v>#N/A</v>
      </c>
      <c r="OB33" s="193" t="e">
        <f t="shared" si="91"/>
        <v>#N/A</v>
      </c>
      <c r="OC33" s="193" t="e">
        <f t="shared" si="91"/>
        <v>#N/A</v>
      </c>
      <c r="OD33" s="193" t="e">
        <f t="shared" si="91"/>
        <v>#N/A</v>
      </c>
      <c r="OE33" s="193" t="e">
        <f t="shared" si="91"/>
        <v>#N/A</v>
      </c>
      <c r="OF33" s="193" t="e">
        <f t="shared" si="91"/>
        <v>#N/A</v>
      </c>
      <c r="OG33" s="193" t="e">
        <f t="shared" si="91"/>
        <v>#N/A</v>
      </c>
      <c r="OH33" s="193" t="e">
        <f t="shared" si="91"/>
        <v>#N/A</v>
      </c>
      <c r="OI33" s="193" t="e">
        <f t="shared" si="91"/>
        <v>#N/A</v>
      </c>
      <c r="OJ33" s="193" t="e">
        <f t="shared" si="91"/>
        <v>#N/A</v>
      </c>
      <c r="OK33" s="193" t="e">
        <f t="shared" si="91"/>
        <v>#N/A</v>
      </c>
      <c r="OL33" s="193" t="e">
        <f t="shared" si="88"/>
        <v>#N/A</v>
      </c>
      <c r="OM33" s="193" t="e">
        <f t="shared" si="88"/>
        <v>#N/A</v>
      </c>
      <c r="ON33" s="193" t="e">
        <f t="shared" si="88"/>
        <v>#N/A</v>
      </c>
      <c r="OO33" s="193" t="e">
        <f t="shared" si="88"/>
        <v>#N/A</v>
      </c>
      <c r="OP33" s="193" t="e">
        <f t="shared" si="88"/>
        <v>#N/A</v>
      </c>
      <c r="OQ33" s="193" t="e">
        <f t="shared" si="88"/>
        <v>#N/A</v>
      </c>
      <c r="OR33" s="193" t="e">
        <f t="shared" si="88"/>
        <v>#N/A</v>
      </c>
      <c r="OS33" s="193" t="e">
        <f t="shared" si="88"/>
        <v>#N/A</v>
      </c>
      <c r="OT33" s="193" t="e">
        <f t="shared" si="88"/>
        <v>#N/A</v>
      </c>
      <c r="OU33" s="193" t="e">
        <f t="shared" si="88"/>
        <v>#N/A</v>
      </c>
      <c r="OV33" s="193" t="e">
        <f t="shared" si="88"/>
        <v>#N/A</v>
      </c>
      <c r="OW33" s="193" t="e">
        <f t="shared" si="88"/>
        <v>#N/A</v>
      </c>
      <c r="OX33" s="193" t="e">
        <f t="shared" si="88"/>
        <v>#N/A</v>
      </c>
      <c r="OY33" s="193" t="e">
        <f t="shared" si="88"/>
        <v>#N/A</v>
      </c>
      <c r="OZ33" s="193" t="e">
        <f t="shared" si="88"/>
        <v>#N/A</v>
      </c>
      <c r="PA33" s="193" t="e">
        <f t="shared" si="63"/>
        <v>#N/A</v>
      </c>
      <c r="PB33" s="193" t="e">
        <f t="shared" si="63"/>
        <v>#N/A</v>
      </c>
      <c r="PC33" s="193" t="e">
        <f t="shared" si="63"/>
        <v>#N/A</v>
      </c>
      <c r="PD33" s="193" t="e">
        <f t="shared" si="63"/>
        <v>#N/A</v>
      </c>
      <c r="PE33" s="193" t="e">
        <f t="shared" si="63"/>
        <v>#N/A</v>
      </c>
      <c r="PF33" s="193" t="e">
        <f t="shared" si="63"/>
        <v>#N/A</v>
      </c>
      <c r="PG33" s="193" t="e">
        <f t="shared" si="63"/>
        <v>#N/A</v>
      </c>
      <c r="PH33" s="193" t="e">
        <f t="shared" si="63"/>
        <v>#N/A</v>
      </c>
      <c r="PI33" s="193" t="e">
        <f t="shared" si="63"/>
        <v>#N/A</v>
      </c>
      <c r="PJ33" s="193" t="e">
        <f t="shared" si="63"/>
        <v>#N/A</v>
      </c>
      <c r="PK33" s="193" t="e">
        <f t="shared" si="63"/>
        <v>#N/A</v>
      </c>
      <c r="PL33" s="193" t="e">
        <f t="shared" si="63"/>
        <v>#N/A</v>
      </c>
      <c r="PM33" s="193" t="e">
        <f t="shared" si="63"/>
        <v>#N/A</v>
      </c>
      <c r="PN33" s="193" t="e">
        <f t="shared" si="63"/>
        <v>#N/A</v>
      </c>
      <c r="PO33" s="193" t="e">
        <f t="shared" si="63"/>
        <v>#N/A</v>
      </c>
      <c r="PP33" s="193" t="e">
        <f t="shared" si="28"/>
        <v>#N/A</v>
      </c>
      <c r="PQ33" s="193" t="e">
        <f t="shared" si="59"/>
        <v>#N/A</v>
      </c>
      <c r="PR33" s="193" t="e">
        <f t="shared" si="59"/>
        <v>#N/A</v>
      </c>
      <c r="PS33" s="193" t="e">
        <f t="shared" si="59"/>
        <v>#N/A</v>
      </c>
      <c r="PT33" s="193" t="e">
        <f t="shared" si="59"/>
        <v>#N/A</v>
      </c>
      <c r="PU33" s="193" t="e">
        <f t="shared" si="59"/>
        <v>#N/A</v>
      </c>
      <c r="PV33" s="193" t="e">
        <f t="shared" si="59"/>
        <v>#N/A</v>
      </c>
      <c r="PW33" s="193" t="e">
        <f t="shared" si="59"/>
        <v>#N/A</v>
      </c>
      <c r="PX33" s="193" t="e">
        <f t="shared" si="59"/>
        <v>#N/A</v>
      </c>
    </row>
    <row r="34" spans="1:440" hidden="1" x14ac:dyDescent="0.45">
      <c r="A34" s="20">
        <v>31</v>
      </c>
      <c r="B34" s="134"/>
      <c r="C34" s="279"/>
      <c r="D34" s="280" t="str">
        <f t="shared" si="15"/>
        <v/>
      </c>
      <c r="E34" s="281"/>
      <c r="F34" s="280" t="str">
        <f t="shared" si="16"/>
        <v/>
      </c>
      <c r="G34" s="279"/>
      <c r="H34" s="135"/>
      <c r="I34" s="110" t="str">
        <f t="shared" si="17"/>
        <v/>
      </c>
      <c r="J34" s="21" t="str">
        <f t="shared" si="18"/>
        <v/>
      </c>
      <c r="K34" s="22" t="str">
        <f t="shared" si="19"/>
        <v/>
      </c>
      <c r="L34" s="23" t="str">
        <f>IF(J34="","",IF(OR($J34&lt;Skew!$B$3,$J34=Skew!$B$3),IF($J34&gt;Skew!$C$3,Skew!$A$3,IF($J34&gt;Skew!$C$4,Skew!$A$4,IF($J34&gt;Skew!$C$5,Skew!$A$5,IF($J34&gt;Skew!$C$6,Skew!$A$6,IF($J34&gt;Skew!$C$7,Skew!$A$7,IF($J34&gt;Skew!$C$8,Skew!$A$8,IF($J34&gt;Skew!$C$9,Skew!$A$9,IF($J34&gt;Skew!$C$10,Skew!$A$10,IF($J34&gt;Skew!$C$11,Skew!$A$11,IF($J34&gt;Skew!$C$12,Skew!$A$12,IF($J34&gt;Skew!$C$13,Skew!$A$13,IF($J34&gt;Skew!$C$14,Skew!$A$14,IF($J34&gt;Skew!$C$15,Skew!$A$15,IF($J34&gt;Skew!$C$16,Skew!$A$16,Skew!$A$17)
)))))))))))))))</f>
        <v/>
      </c>
      <c r="M34" s="22" t="str">
        <f>IF(J34="","",MATCH(L34,Skew!$A$3:$A$17,0))</f>
        <v/>
      </c>
      <c r="N34" s="22" t="str">
        <f t="shared" si="0"/>
        <v/>
      </c>
      <c r="O34" s="24"/>
      <c r="P34" s="22" t="str">
        <f>IF(OR(J34="",O34=""),"",MATCH(O34,Confidence!$A$3:$A$12,0))</f>
        <v/>
      </c>
      <c r="Q34" s="25" t="str">
        <f t="shared" si="1"/>
        <v/>
      </c>
      <c r="R34" s="25" t="str">
        <f t="shared" si="2"/>
        <v/>
      </c>
      <c r="S34" s="22"/>
      <c r="T34" s="102" t="str">
        <f t="shared" si="3"/>
        <v/>
      </c>
      <c r="U34" s="102" t="str">
        <f t="shared" si="4"/>
        <v/>
      </c>
      <c r="V34" s="37" t="str">
        <f t="shared" si="5"/>
        <v/>
      </c>
      <c r="W34" s="115"/>
      <c r="X34" s="204" t="str">
        <f>IF(AND(D34&gt;0,E34&gt;0,F34&gt;0,Q34&gt;0,R34&gt;0,W34&gt;0,NOT(O34="")),ABS(VLOOKUP($W$1,VLookups!$A$30:$B$31,2,FALSE)-_xlfn.BETA.DIST(W34,IF(K34="L",R34,Q34),IF(K34="L",Q34,R34),TRUE,D34,F34)),"")</f>
        <v/>
      </c>
      <c r="Y34" s="112" t="str">
        <f>IF(OR($Q34="",$R34=""),"",_xlfn.BETA.INV(ABS(VLOOKUP($W$1,VLookups!$A$30:$B$31,2,FALSE)-Y$3),IF($K34="L",$R34,$Q34),IF($K34="L",$Q34,$R34),$D34,$F34))</f>
        <v/>
      </c>
      <c r="Z34" s="113" t="str">
        <f>IF(OR($Q34="",$R34=""),"",_xlfn.BETA.INV(ABS(VLOOKUP($W$1,VLookups!$A$30:$B$31,2,FALSE)-Z$3),IF($K34="L",$R34,$Q34),IF($K34="L",$Q34,$R34),$D34,$F34))</f>
        <v/>
      </c>
      <c r="AA34" s="112" t="str">
        <f>IF(OR($Q34="",$R34=""),"",_xlfn.BETA.INV(ABS(VLOOKUP($W$1,VLookups!$A$30:$B$31,2,FALSE)-AA$3),IF($K34="L",$R34,$Q34),IF($K34="L",$Q34,$R34),$D34,$F34))</f>
        <v/>
      </c>
      <c r="AB34" s="113" t="str">
        <f>IF(OR($Q34="",$R34=""),"",_xlfn.BETA.INV(ABS(VLOOKUP($W$1,VLookups!$A$30:$B$31,2,FALSE)-AB$3),IF($K34="L",$R34,$Q34),IF($K34="L",$Q34,$R34),$D34,$F34))</f>
        <v/>
      </c>
      <c r="AC34" s="112" t="str">
        <f>IF(OR($Q34="",$R34=""),"",_xlfn.BETA.INV(ABS(VLOOKUP($W$1,VLookups!$A$30:$B$31,2,FALSE)-AC$3),IF($K34="L",$R34,$Q34),IF($K34="L",$Q34,$R34),$D34,$F34))</f>
        <v/>
      </c>
      <c r="AD34" s="113" t="str">
        <f>IF(OR($Q34="",$R34=""),"",_xlfn.BETA.INV(ABS(VLOOKUP($W$1,VLookups!$A$30:$B$31,2,FALSE)-AD$3),IF($K34="L",$R34,$Q34),IF($K34="L",$Q34,$R34),$D34,$F34))</f>
        <v/>
      </c>
      <c r="AE34" s="112" t="str">
        <f>IF(OR($Q34="",$R34=""),"",_xlfn.BETA.INV(ABS(VLOOKUP($W$1,VLookups!$A$30:$B$31,2,FALSE)-AE$3),IF($K34="L",$R34,$Q34),IF($K34="L",$Q34,$R34),$D34,$F34))</f>
        <v/>
      </c>
      <c r="AF34" s="113" t="str">
        <f>IF(OR($Q34="",$R34=""),"",_xlfn.BETA.INV(ABS(VLOOKUP($W$1,VLookups!$A$30:$B$31,2,FALSE)-AF$3),IF($K34="L",$R34,$Q34),IF($K34="L",$Q34,$R34),$D34,$F34))</f>
        <v/>
      </c>
      <c r="AG34" s="112" t="str">
        <f>IF(OR($Q34="",$R34=""),"",_xlfn.BETA.INV(ABS(VLOOKUP($W$1,VLookups!$A$30:$B$31,2,FALSE)-AG$3),IF($K34="L",$R34,$Q34),IF($K34="L",$Q34,$R34),$D34,$F34))</f>
        <v/>
      </c>
      <c r="AH34" s="113" t="str">
        <f>IF(OR($Q34="",$R34=""),"",_xlfn.BETA.INV(ABS(VLOOKUP($W$1,VLookups!$A$30:$B$31,2,FALSE)-AH$3),IF($K34="L",$R34,$Q34),IF($K34="L",$Q34,$R34),$D34,$F34))</f>
        <v/>
      </c>
      <c r="AI34" s="112" t="str">
        <f>IF(OR($Q34="",$R34=""),"",_xlfn.BETA.INV(ABS(VLOOKUP($W$1,VLookups!$A$30:$B$31,2,FALSE)-AI$3),IF($K34="L",$R34,$Q34),IF($K34="L",$Q34,$R34),$D34,$F34))</f>
        <v/>
      </c>
      <c r="AJ34" s="113" t="str">
        <f>IF(OR($Q34="",$R34=""),"",_xlfn.BETA.INV(ABS(VLOOKUP($W$1,VLookups!$A$30:$B$31,2,FALSE)-AJ$3),IF($K34="L",$R34,$Q34),IF($K34="L",$Q34,$R34),$D34,$F34))</f>
        <v/>
      </c>
      <c r="AK34" s="15"/>
      <c r="AL34" s="194" t="str">
        <f t="shared" si="20"/>
        <v/>
      </c>
      <c r="AM34" s="192" t="str">
        <f t="shared" si="21"/>
        <v/>
      </c>
      <c r="AN34" s="177" t="str">
        <f t="shared" si="92"/>
        <v/>
      </c>
      <c r="AO34" s="177" t="str">
        <f t="shared" si="73"/>
        <v/>
      </c>
      <c r="AP34" s="177" t="str">
        <f t="shared" si="73"/>
        <v/>
      </c>
      <c r="AQ34" s="177" t="str">
        <f t="shared" si="73"/>
        <v/>
      </c>
      <c r="AR34" s="177" t="str">
        <f t="shared" si="73"/>
        <v/>
      </c>
      <c r="AS34" s="177" t="str">
        <f t="shared" si="73"/>
        <v/>
      </c>
      <c r="AT34" s="177" t="str">
        <f t="shared" si="73"/>
        <v/>
      </c>
      <c r="AU34" s="177" t="str">
        <f t="shared" si="73"/>
        <v/>
      </c>
      <c r="AV34" s="177" t="str">
        <f t="shared" si="73"/>
        <v/>
      </c>
      <c r="AW34" s="177" t="str">
        <f t="shared" si="73"/>
        <v/>
      </c>
      <c r="AX34" s="177" t="str">
        <f t="shared" si="73"/>
        <v/>
      </c>
      <c r="AY34" s="177" t="str">
        <f t="shared" si="73"/>
        <v/>
      </c>
      <c r="AZ34" s="177" t="str">
        <f t="shared" si="73"/>
        <v/>
      </c>
      <c r="BA34" s="177" t="str">
        <f t="shared" si="73"/>
        <v/>
      </c>
      <c r="BB34" s="177" t="str">
        <f t="shared" si="73"/>
        <v/>
      </c>
      <c r="BC34" s="177" t="str">
        <f t="shared" si="73"/>
        <v/>
      </c>
      <c r="BD34" s="177" t="str">
        <f t="shared" si="73"/>
        <v/>
      </c>
      <c r="BE34" s="177" t="str">
        <f t="shared" si="67"/>
        <v/>
      </c>
      <c r="BF34" s="177" t="str">
        <f t="shared" si="67"/>
        <v/>
      </c>
      <c r="BG34" s="177" t="str">
        <f t="shared" si="67"/>
        <v/>
      </c>
      <c r="BH34" s="177" t="str">
        <f t="shared" si="67"/>
        <v/>
      </c>
      <c r="BI34" s="177" t="str">
        <f t="shared" si="67"/>
        <v/>
      </c>
      <c r="BJ34" s="177" t="str">
        <f t="shared" si="67"/>
        <v/>
      </c>
      <c r="BK34" s="177" t="str">
        <f t="shared" si="67"/>
        <v/>
      </c>
      <c r="BL34" s="177" t="str">
        <f t="shared" si="67"/>
        <v/>
      </c>
      <c r="BM34" s="177" t="str">
        <f t="shared" si="67"/>
        <v/>
      </c>
      <c r="BN34" s="177" t="str">
        <f t="shared" si="67"/>
        <v/>
      </c>
      <c r="BO34" s="177" t="str">
        <f t="shared" si="67"/>
        <v/>
      </c>
      <c r="BP34" s="177" t="str">
        <f t="shared" si="67"/>
        <v/>
      </c>
      <c r="BQ34" s="177" t="str">
        <f t="shared" si="67"/>
        <v/>
      </c>
      <c r="BR34" s="177" t="str">
        <f t="shared" si="67"/>
        <v/>
      </c>
      <c r="BS34" s="177" t="str">
        <f t="shared" si="67"/>
        <v/>
      </c>
      <c r="BT34" s="177" t="str">
        <f t="shared" si="74"/>
        <v/>
      </c>
      <c r="BU34" s="177" t="str">
        <f t="shared" si="74"/>
        <v/>
      </c>
      <c r="BV34" s="177" t="str">
        <f t="shared" si="74"/>
        <v/>
      </c>
      <c r="BW34" s="177" t="str">
        <f t="shared" si="74"/>
        <v/>
      </c>
      <c r="BX34" s="177" t="str">
        <f t="shared" si="74"/>
        <v/>
      </c>
      <c r="BY34" s="177" t="str">
        <f t="shared" si="74"/>
        <v/>
      </c>
      <c r="BZ34" s="177" t="str">
        <f t="shared" si="74"/>
        <v/>
      </c>
      <c r="CA34" s="177" t="str">
        <f t="shared" si="74"/>
        <v/>
      </c>
      <c r="CB34" s="177" t="str">
        <f t="shared" si="74"/>
        <v/>
      </c>
      <c r="CC34" s="177" t="str">
        <f t="shared" si="74"/>
        <v/>
      </c>
      <c r="CD34" s="177" t="str">
        <f t="shared" si="74"/>
        <v/>
      </c>
      <c r="CE34" s="177" t="str">
        <f t="shared" si="74"/>
        <v/>
      </c>
      <c r="CF34" s="177" t="str">
        <f t="shared" si="74"/>
        <v/>
      </c>
      <c r="CG34" s="177" t="str">
        <f t="shared" si="74"/>
        <v/>
      </c>
      <c r="CH34" s="177" t="str">
        <f t="shared" si="74"/>
        <v/>
      </c>
      <c r="CI34" s="177" t="str">
        <f t="shared" si="74"/>
        <v/>
      </c>
      <c r="CJ34" s="177" t="str">
        <f t="shared" si="68"/>
        <v/>
      </c>
      <c r="CK34" s="177" t="str">
        <f t="shared" si="68"/>
        <v/>
      </c>
      <c r="CL34" s="177" t="str">
        <f t="shared" si="68"/>
        <v/>
      </c>
      <c r="CM34" s="177" t="str">
        <f t="shared" si="68"/>
        <v/>
      </c>
      <c r="CN34" s="177" t="str">
        <f t="shared" si="68"/>
        <v/>
      </c>
      <c r="CO34" s="177" t="str">
        <f t="shared" si="68"/>
        <v/>
      </c>
      <c r="CP34" s="177" t="str">
        <f t="shared" si="68"/>
        <v/>
      </c>
      <c r="CQ34" s="177" t="str">
        <f t="shared" si="68"/>
        <v/>
      </c>
      <c r="CR34" s="177" t="str">
        <f t="shared" si="68"/>
        <v/>
      </c>
      <c r="CS34" s="177" t="str">
        <f t="shared" si="68"/>
        <v/>
      </c>
      <c r="CT34" s="177" t="str">
        <f t="shared" si="68"/>
        <v/>
      </c>
      <c r="CU34" s="177" t="str">
        <f t="shared" si="68"/>
        <v/>
      </c>
      <c r="CV34" s="177" t="str">
        <f t="shared" si="68"/>
        <v/>
      </c>
      <c r="CW34" s="177" t="str">
        <f t="shared" si="68"/>
        <v/>
      </c>
      <c r="CX34" s="177" t="str">
        <f t="shared" si="68"/>
        <v/>
      </c>
      <c r="CY34" s="177" t="str">
        <f t="shared" si="68"/>
        <v/>
      </c>
      <c r="CZ34" s="177" t="str">
        <f t="shared" si="75"/>
        <v/>
      </c>
      <c r="DA34" s="177" t="str">
        <f t="shared" si="75"/>
        <v/>
      </c>
      <c r="DB34" s="177" t="str">
        <f t="shared" si="75"/>
        <v/>
      </c>
      <c r="DC34" s="177" t="str">
        <f t="shared" si="75"/>
        <v/>
      </c>
      <c r="DD34" s="177" t="str">
        <f t="shared" si="75"/>
        <v/>
      </c>
      <c r="DE34" s="177" t="str">
        <f t="shared" si="75"/>
        <v/>
      </c>
      <c r="DF34" s="177" t="str">
        <f t="shared" si="75"/>
        <v/>
      </c>
      <c r="DG34" s="177" t="str">
        <f t="shared" si="75"/>
        <v/>
      </c>
      <c r="DH34" s="177" t="str">
        <f t="shared" si="75"/>
        <v/>
      </c>
      <c r="DI34" s="177" t="str">
        <f t="shared" si="75"/>
        <v/>
      </c>
      <c r="DJ34" s="177" t="str">
        <f t="shared" si="75"/>
        <v/>
      </c>
      <c r="DK34" s="177" t="str">
        <f t="shared" si="75"/>
        <v/>
      </c>
      <c r="DL34" s="177" t="str">
        <f t="shared" si="75"/>
        <v/>
      </c>
      <c r="DM34" s="177" t="str">
        <f t="shared" si="75"/>
        <v/>
      </c>
      <c r="DN34" s="177" t="str">
        <f t="shared" si="75"/>
        <v/>
      </c>
      <c r="DO34" s="177" t="str">
        <f t="shared" si="75"/>
        <v/>
      </c>
      <c r="DP34" s="177" t="str">
        <f t="shared" si="69"/>
        <v/>
      </c>
      <c r="DQ34" s="177" t="str">
        <f t="shared" si="81"/>
        <v/>
      </c>
      <c r="DR34" s="177" t="str">
        <f t="shared" si="81"/>
        <v/>
      </c>
      <c r="DS34" s="177" t="str">
        <f t="shared" si="81"/>
        <v/>
      </c>
      <c r="DT34" s="177" t="str">
        <f t="shared" si="81"/>
        <v/>
      </c>
      <c r="DU34" s="177" t="str">
        <f t="shared" si="81"/>
        <v/>
      </c>
      <c r="DV34" s="177" t="str">
        <f t="shared" si="81"/>
        <v/>
      </c>
      <c r="DW34" s="177" t="str">
        <f t="shared" si="81"/>
        <v/>
      </c>
      <c r="DX34" s="177" t="str">
        <f t="shared" si="81"/>
        <v/>
      </c>
      <c r="DY34" s="177" t="str">
        <f t="shared" si="81"/>
        <v/>
      </c>
      <c r="DZ34" s="177" t="str">
        <f t="shared" si="81"/>
        <v/>
      </c>
      <c r="EA34" s="177" t="str">
        <f t="shared" si="81"/>
        <v/>
      </c>
      <c r="EB34" s="177" t="str">
        <f t="shared" si="81"/>
        <v/>
      </c>
      <c r="EC34" s="177" t="str">
        <f t="shared" si="81"/>
        <v/>
      </c>
      <c r="ED34" s="177" t="str">
        <f t="shared" si="81"/>
        <v/>
      </c>
      <c r="EE34" s="177" t="str">
        <f t="shared" si="81"/>
        <v/>
      </c>
      <c r="EF34" s="177" t="str">
        <f t="shared" si="81"/>
        <v/>
      </c>
      <c r="EG34" s="177" t="str">
        <f t="shared" si="76"/>
        <v/>
      </c>
      <c r="EH34" s="177" t="str">
        <f t="shared" si="76"/>
        <v/>
      </c>
      <c r="EI34" s="177" t="str">
        <f t="shared" si="76"/>
        <v/>
      </c>
      <c r="EJ34" s="177" t="str">
        <f t="shared" si="76"/>
        <v/>
      </c>
      <c r="EK34" s="177" t="str">
        <f t="shared" si="76"/>
        <v/>
      </c>
      <c r="EL34" s="177" t="str">
        <f t="shared" si="76"/>
        <v/>
      </c>
      <c r="EM34" s="177" t="str">
        <f t="shared" si="76"/>
        <v/>
      </c>
      <c r="EN34" s="177" t="str">
        <f t="shared" si="76"/>
        <v/>
      </c>
      <c r="EO34" s="177" t="str">
        <f t="shared" si="76"/>
        <v/>
      </c>
      <c r="EP34" s="177" t="str">
        <f t="shared" si="76"/>
        <v/>
      </c>
      <c r="EQ34" s="177" t="str">
        <f t="shared" si="76"/>
        <v/>
      </c>
      <c r="ER34" s="177" t="str">
        <f t="shared" si="76"/>
        <v/>
      </c>
      <c r="ES34" s="177" t="str">
        <f t="shared" si="76"/>
        <v/>
      </c>
      <c r="ET34" s="177" t="str">
        <f t="shared" si="76"/>
        <v/>
      </c>
      <c r="EU34" s="177" t="str">
        <f t="shared" si="76"/>
        <v/>
      </c>
      <c r="EV34" s="177" t="str">
        <f t="shared" si="77"/>
        <v/>
      </c>
      <c r="EW34" s="177" t="str">
        <f t="shared" si="77"/>
        <v/>
      </c>
      <c r="EX34" s="177" t="str">
        <f t="shared" si="77"/>
        <v/>
      </c>
      <c r="EY34" s="177" t="str">
        <f t="shared" si="77"/>
        <v/>
      </c>
      <c r="EZ34" s="177" t="str">
        <f t="shared" si="77"/>
        <v/>
      </c>
      <c r="FA34" s="177" t="str">
        <f t="shared" si="77"/>
        <v/>
      </c>
      <c r="FB34" s="177" t="str">
        <f t="shared" si="77"/>
        <v/>
      </c>
      <c r="FC34" s="177" t="str">
        <f t="shared" si="77"/>
        <v/>
      </c>
      <c r="FD34" s="177" t="str">
        <f t="shared" si="77"/>
        <v/>
      </c>
      <c r="FE34" s="177" t="str">
        <f t="shared" si="77"/>
        <v/>
      </c>
      <c r="FF34" s="177" t="str">
        <f t="shared" si="77"/>
        <v/>
      </c>
      <c r="FG34" s="177" t="str">
        <f t="shared" si="77"/>
        <v/>
      </c>
      <c r="FH34" s="177" t="str">
        <f t="shared" si="77"/>
        <v/>
      </c>
      <c r="FI34" s="177" t="str">
        <f t="shared" si="77"/>
        <v/>
      </c>
      <c r="FJ34" s="177" t="str">
        <f t="shared" si="77"/>
        <v/>
      </c>
      <c r="FK34" s="177" t="str">
        <f t="shared" si="77"/>
        <v/>
      </c>
      <c r="FL34" s="177" t="str">
        <f t="shared" si="70"/>
        <v/>
      </c>
      <c r="FM34" s="177" t="str">
        <f t="shared" si="70"/>
        <v/>
      </c>
      <c r="FN34" s="177" t="str">
        <f t="shared" si="70"/>
        <v/>
      </c>
      <c r="FO34" s="177" t="str">
        <f t="shared" si="70"/>
        <v/>
      </c>
      <c r="FP34" s="177" t="str">
        <f t="shared" si="70"/>
        <v/>
      </c>
      <c r="FQ34" s="177" t="str">
        <f t="shared" si="70"/>
        <v/>
      </c>
      <c r="FR34" s="177" t="str">
        <f t="shared" si="70"/>
        <v/>
      </c>
      <c r="FS34" s="177" t="str">
        <f t="shared" si="70"/>
        <v/>
      </c>
      <c r="FT34" s="177" t="str">
        <f t="shared" si="70"/>
        <v/>
      </c>
      <c r="FU34" s="177" t="str">
        <f t="shared" si="70"/>
        <v/>
      </c>
      <c r="FV34" s="177" t="str">
        <f t="shared" si="70"/>
        <v/>
      </c>
      <c r="FW34" s="177" t="str">
        <f t="shared" si="70"/>
        <v/>
      </c>
      <c r="FX34" s="177" t="str">
        <f t="shared" si="70"/>
        <v/>
      </c>
      <c r="FY34" s="177" t="str">
        <f t="shared" si="78"/>
        <v/>
      </c>
      <c r="FZ34" s="177" t="str">
        <f t="shared" si="78"/>
        <v/>
      </c>
      <c r="GA34" s="177" t="str">
        <f t="shared" si="78"/>
        <v/>
      </c>
      <c r="GB34" s="177" t="str">
        <f t="shared" si="78"/>
        <v/>
      </c>
      <c r="GC34" s="177" t="str">
        <f t="shared" si="78"/>
        <v/>
      </c>
      <c r="GD34" s="177" t="str">
        <f t="shared" si="78"/>
        <v/>
      </c>
      <c r="GE34" s="177" t="str">
        <f t="shared" si="78"/>
        <v/>
      </c>
      <c r="GF34" s="177" t="str">
        <f t="shared" si="78"/>
        <v/>
      </c>
      <c r="GG34" s="177" t="str">
        <f t="shared" si="78"/>
        <v/>
      </c>
      <c r="GH34" s="177" t="str">
        <f t="shared" si="78"/>
        <v/>
      </c>
      <c r="GI34" s="177" t="str">
        <f t="shared" si="78"/>
        <v/>
      </c>
      <c r="GJ34" s="177" t="str">
        <f t="shared" si="78"/>
        <v/>
      </c>
      <c r="GK34" s="177" t="str">
        <f t="shared" si="78"/>
        <v/>
      </c>
      <c r="GL34" s="177" t="str">
        <f t="shared" si="78"/>
        <v/>
      </c>
      <c r="GM34" s="177" t="str">
        <f t="shared" si="78"/>
        <v/>
      </c>
      <c r="GN34" s="177" t="str">
        <f t="shared" si="78"/>
        <v/>
      </c>
      <c r="GO34" s="177" t="str">
        <f t="shared" si="71"/>
        <v/>
      </c>
      <c r="GP34" s="177" t="str">
        <f t="shared" si="71"/>
        <v/>
      </c>
      <c r="GQ34" s="177" t="str">
        <f t="shared" si="71"/>
        <v/>
      </c>
      <c r="GR34" s="177" t="str">
        <f t="shared" si="71"/>
        <v/>
      </c>
      <c r="GS34" s="177" t="str">
        <f t="shared" si="71"/>
        <v/>
      </c>
      <c r="GT34" s="177" t="str">
        <f t="shared" si="71"/>
        <v/>
      </c>
      <c r="GU34" s="177" t="str">
        <f t="shared" si="71"/>
        <v/>
      </c>
      <c r="GV34" s="177" t="str">
        <f t="shared" si="71"/>
        <v/>
      </c>
      <c r="GW34" s="177" t="str">
        <f t="shared" si="71"/>
        <v/>
      </c>
      <c r="GX34" s="177" t="str">
        <f t="shared" si="71"/>
        <v/>
      </c>
      <c r="GY34" s="177" t="str">
        <f t="shared" si="71"/>
        <v/>
      </c>
      <c r="GZ34" s="177" t="str">
        <f t="shared" si="71"/>
        <v/>
      </c>
      <c r="HA34" s="177" t="str">
        <f t="shared" si="71"/>
        <v/>
      </c>
      <c r="HB34" s="177" t="str">
        <f t="shared" si="71"/>
        <v/>
      </c>
      <c r="HC34" s="177" t="str">
        <f t="shared" si="71"/>
        <v/>
      </c>
      <c r="HD34" s="177" t="str">
        <f t="shared" si="71"/>
        <v/>
      </c>
      <c r="HE34" s="177" t="str">
        <f t="shared" si="79"/>
        <v/>
      </c>
      <c r="HF34" s="177" t="str">
        <f t="shared" si="79"/>
        <v/>
      </c>
      <c r="HG34" s="177" t="str">
        <f t="shared" si="79"/>
        <v/>
      </c>
      <c r="HH34" s="177" t="str">
        <f t="shared" si="79"/>
        <v/>
      </c>
      <c r="HI34" s="177" t="str">
        <f t="shared" si="79"/>
        <v/>
      </c>
      <c r="HJ34" s="177" t="str">
        <f t="shared" si="79"/>
        <v/>
      </c>
      <c r="HK34" s="177" t="str">
        <f t="shared" si="79"/>
        <v/>
      </c>
      <c r="HL34" s="177" t="str">
        <f t="shared" si="79"/>
        <v/>
      </c>
      <c r="HM34" s="177" t="str">
        <f t="shared" si="79"/>
        <v/>
      </c>
      <c r="HN34" s="177" t="str">
        <f t="shared" si="79"/>
        <v/>
      </c>
      <c r="HO34" s="177" t="str">
        <f t="shared" si="79"/>
        <v/>
      </c>
      <c r="HP34" s="177" t="str">
        <f t="shared" si="79"/>
        <v/>
      </c>
      <c r="HQ34" s="177" t="str">
        <f t="shared" si="79"/>
        <v/>
      </c>
      <c r="HR34" s="177" t="str">
        <f t="shared" si="79"/>
        <v/>
      </c>
      <c r="HS34" s="177" t="str">
        <f t="shared" si="79"/>
        <v/>
      </c>
      <c r="HT34" s="177" t="str">
        <f t="shared" si="79"/>
        <v/>
      </c>
      <c r="HU34" s="177" t="str">
        <f t="shared" si="72"/>
        <v/>
      </c>
      <c r="HV34" s="177" t="str">
        <f t="shared" si="72"/>
        <v/>
      </c>
      <c r="HW34" s="177" t="str">
        <f t="shared" si="72"/>
        <v/>
      </c>
      <c r="HX34" s="177" t="str">
        <f t="shared" si="72"/>
        <v/>
      </c>
      <c r="HY34" s="177" t="str">
        <f t="shared" si="72"/>
        <v/>
      </c>
      <c r="HZ34" s="177" t="str">
        <f t="shared" si="72"/>
        <v/>
      </c>
      <c r="IA34" s="177" t="str">
        <f t="shared" si="72"/>
        <v/>
      </c>
      <c r="IB34" s="177" t="str">
        <f t="shared" si="72"/>
        <v/>
      </c>
      <c r="IC34" s="177" t="str">
        <f t="shared" si="72"/>
        <v/>
      </c>
      <c r="ID34" s="177" t="str">
        <f t="shared" si="72"/>
        <v/>
      </c>
      <c r="IE34" s="192" t="str">
        <f t="shared" si="23"/>
        <v/>
      </c>
      <c r="IF34" s="193" t="e">
        <f t="shared" si="10"/>
        <v>#N/A</v>
      </c>
      <c r="IG34" s="193" t="e">
        <f t="shared" si="83"/>
        <v>#N/A</v>
      </c>
      <c r="IH34" s="193" t="e">
        <f t="shared" si="83"/>
        <v>#N/A</v>
      </c>
      <c r="II34" s="193" t="e">
        <f t="shared" si="83"/>
        <v>#N/A</v>
      </c>
      <c r="IJ34" s="193" t="e">
        <f t="shared" si="93"/>
        <v>#N/A</v>
      </c>
      <c r="IK34" s="193" t="e">
        <f t="shared" si="93"/>
        <v>#N/A</v>
      </c>
      <c r="IL34" s="193" t="e">
        <f t="shared" si="93"/>
        <v>#N/A</v>
      </c>
      <c r="IM34" s="193" t="e">
        <f t="shared" si="93"/>
        <v>#N/A</v>
      </c>
      <c r="IN34" s="193" t="e">
        <f t="shared" si="93"/>
        <v>#N/A</v>
      </c>
      <c r="IO34" s="193" t="e">
        <f t="shared" si="93"/>
        <v>#N/A</v>
      </c>
      <c r="IP34" s="193" t="e">
        <f t="shared" si="93"/>
        <v>#N/A</v>
      </c>
      <c r="IQ34" s="193" t="e">
        <f t="shared" si="93"/>
        <v>#N/A</v>
      </c>
      <c r="IR34" s="193" t="e">
        <f t="shared" si="93"/>
        <v>#N/A</v>
      </c>
      <c r="IS34" s="193" t="e">
        <f t="shared" si="93"/>
        <v>#N/A</v>
      </c>
      <c r="IT34" s="193" t="e">
        <f t="shared" si="93"/>
        <v>#N/A</v>
      </c>
      <c r="IU34" s="193" t="e">
        <f t="shared" si="93"/>
        <v>#N/A</v>
      </c>
      <c r="IV34" s="193" t="e">
        <f t="shared" si="93"/>
        <v>#N/A</v>
      </c>
      <c r="IW34" s="193" t="e">
        <f t="shared" si="93"/>
        <v>#N/A</v>
      </c>
      <c r="IX34" s="193" t="e">
        <f t="shared" si="93"/>
        <v>#N/A</v>
      </c>
      <c r="IY34" s="193" t="e">
        <f t="shared" si="89"/>
        <v>#N/A</v>
      </c>
      <c r="IZ34" s="193" t="e">
        <f t="shared" si="89"/>
        <v>#N/A</v>
      </c>
      <c r="JA34" s="193" t="e">
        <f t="shared" si="89"/>
        <v>#N/A</v>
      </c>
      <c r="JB34" s="193" t="e">
        <f t="shared" si="89"/>
        <v>#N/A</v>
      </c>
      <c r="JC34" s="193" t="e">
        <f t="shared" si="89"/>
        <v>#N/A</v>
      </c>
      <c r="JD34" s="193" t="e">
        <f t="shared" si="89"/>
        <v>#N/A</v>
      </c>
      <c r="JE34" s="193" t="e">
        <f t="shared" si="89"/>
        <v>#N/A</v>
      </c>
      <c r="JF34" s="193" t="e">
        <f t="shared" si="89"/>
        <v>#N/A</v>
      </c>
      <c r="JG34" s="193" t="e">
        <f t="shared" si="89"/>
        <v>#N/A</v>
      </c>
      <c r="JH34" s="193" t="e">
        <f t="shared" si="89"/>
        <v>#N/A</v>
      </c>
      <c r="JI34" s="193" t="e">
        <f t="shared" si="89"/>
        <v>#N/A</v>
      </c>
      <c r="JJ34" s="193" t="e">
        <f t="shared" si="89"/>
        <v>#N/A</v>
      </c>
      <c r="JK34" s="193" t="e">
        <f t="shared" si="89"/>
        <v>#N/A</v>
      </c>
      <c r="JL34" s="193" t="e">
        <f t="shared" si="89"/>
        <v>#N/A</v>
      </c>
      <c r="JM34" s="193" t="e">
        <f t="shared" si="89"/>
        <v>#N/A</v>
      </c>
      <c r="JN34" s="193" t="e">
        <f t="shared" si="86"/>
        <v>#N/A</v>
      </c>
      <c r="JO34" s="193" t="e">
        <f t="shared" si="86"/>
        <v>#N/A</v>
      </c>
      <c r="JP34" s="193" t="e">
        <f t="shared" si="86"/>
        <v>#N/A</v>
      </c>
      <c r="JQ34" s="193" t="e">
        <f t="shared" si="86"/>
        <v>#N/A</v>
      </c>
      <c r="JR34" s="193" t="e">
        <f t="shared" si="86"/>
        <v>#N/A</v>
      </c>
      <c r="JS34" s="193" t="e">
        <f t="shared" si="86"/>
        <v>#N/A</v>
      </c>
      <c r="JT34" s="193" t="e">
        <f t="shared" si="86"/>
        <v>#N/A</v>
      </c>
      <c r="JU34" s="193" t="e">
        <f t="shared" si="86"/>
        <v>#N/A</v>
      </c>
      <c r="JV34" s="193" t="e">
        <f t="shared" si="86"/>
        <v>#N/A</v>
      </c>
      <c r="JW34" s="193" t="e">
        <f t="shared" si="86"/>
        <v>#N/A</v>
      </c>
      <c r="JX34" s="193" t="e">
        <f t="shared" si="86"/>
        <v>#N/A</v>
      </c>
      <c r="JY34" s="193" t="e">
        <f t="shared" si="86"/>
        <v>#N/A</v>
      </c>
      <c r="JZ34" s="193" t="e">
        <f t="shared" si="86"/>
        <v>#N/A</v>
      </c>
      <c r="KA34" s="193" t="e">
        <f t="shared" si="86"/>
        <v>#N/A</v>
      </c>
      <c r="KB34" s="193" t="e">
        <f t="shared" si="86"/>
        <v>#N/A</v>
      </c>
      <c r="KC34" s="193" t="e">
        <f t="shared" si="61"/>
        <v>#N/A</v>
      </c>
      <c r="KD34" s="193" t="e">
        <f t="shared" si="61"/>
        <v>#N/A</v>
      </c>
      <c r="KE34" s="193" t="e">
        <f t="shared" si="61"/>
        <v>#N/A</v>
      </c>
      <c r="KF34" s="193" t="e">
        <f t="shared" si="61"/>
        <v>#N/A</v>
      </c>
      <c r="KG34" s="193" t="e">
        <f t="shared" si="61"/>
        <v>#N/A</v>
      </c>
      <c r="KH34" s="193" t="e">
        <f t="shared" si="61"/>
        <v>#N/A</v>
      </c>
      <c r="KI34" s="193" t="e">
        <f t="shared" si="61"/>
        <v>#N/A</v>
      </c>
      <c r="KJ34" s="193" t="e">
        <f t="shared" si="61"/>
        <v>#N/A</v>
      </c>
      <c r="KK34" s="193" t="e">
        <f t="shared" si="61"/>
        <v>#N/A</v>
      </c>
      <c r="KL34" s="193" t="e">
        <f t="shared" si="61"/>
        <v>#N/A</v>
      </c>
      <c r="KM34" s="193" t="e">
        <f t="shared" si="61"/>
        <v>#N/A</v>
      </c>
      <c r="KN34" s="193" t="e">
        <f t="shared" si="61"/>
        <v>#N/A</v>
      </c>
      <c r="KO34" s="193" t="e">
        <f t="shared" si="61"/>
        <v>#N/A</v>
      </c>
      <c r="KP34" s="193" t="e">
        <f t="shared" si="61"/>
        <v>#N/A</v>
      </c>
      <c r="KQ34" s="193" t="e">
        <f t="shared" si="61"/>
        <v>#N/A</v>
      </c>
      <c r="KR34" s="193" t="e">
        <f t="shared" si="26"/>
        <v>#N/A</v>
      </c>
      <c r="KS34" s="193" t="e">
        <f t="shared" si="84"/>
        <v>#N/A</v>
      </c>
      <c r="KT34" s="193" t="e">
        <f t="shared" si="84"/>
        <v>#N/A</v>
      </c>
      <c r="KU34" s="193" t="e">
        <f t="shared" si="84"/>
        <v>#N/A</v>
      </c>
      <c r="KV34" s="193" t="e">
        <f t="shared" si="94"/>
        <v>#N/A</v>
      </c>
      <c r="KW34" s="193" t="e">
        <f t="shared" si="94"/>
        <v>#N/A</v>
      </c>
      <c r="KX34" s="193" t="e">
        <f t="shared" si="94"/>
        <v>#N/A</v>
      </c>
      <c r="KY34" s="193" t="e">
        <f t="shared" si="94"/>
        <v>#N/A</v>
      </c>
      <c r="KZ34" s="193" t="e">
        <f t="shared" si="94"/>
        <v>#N/A</v>
      </c>
      <c r="LA34" s="193" t="e">
        <f t="shared" si="94"/>
        <v>#N/A</v>
      </c>
      <c r="LB34" s="193" t="e">
        <f t="shared" si="94"/>
        <v>#N/A</v>
      </c>
      <c r="LC34" s="193" t="e">
        <f t="shared" si="94"/>
        <v>#N/A</v>
      </c>
      <c r="LD34" s="193" t="e">
        <f t="shared" si="94"/>
        <v>#N/A</v>
      </c>
      <c r="LE34" s="193" t="e">
        <f t="shared" si="94"/>
        <v>#N/A</v>
      </c>
      <c r="LF34" s="193" t="e">
        <f t="shared" si="94"/>
        <v>#N/A</v>
      </c>
      <c r="LG34" s="193" t="e">
        <f t="shared" si="94"/>
        <v>#N/A</v>
      </c>
      <c r="LH34" s="193" t="e">
        <f t="shared" si="94"/>
        <v>#N/A</v>
      </c>
      <c r="LI34" s="193" t="e">
        <f t="shared" si="94"/>
        <v>#N/A</v>
      </c>
      <c r="LJ34" s="193" t="e">
        <f t="shared" si="94"/>
        <v>#N/A</v>
      </c>
      <c r="LK34" s="193" t="e">
        <f t="shared" si="90"/>
        <v>#N/A</v>
      </c>
      <c r="LL34" s="193" t="e">
        <f t="shared" si="90"/>
        <v>#N/A</v>
      </c>
      <c r="LM34" s="193" t="e">
        <f t="shared" si="90"/>
        <v>#N/A</v>
      </c>
      <c r="LN34" s="193" t="e">
        <f t="shared" si="90"/>
        <v>#N/A</v>
      </c>
      <c r="LO34" s="193" t="e">
        <f t="shared" si="90"/>
        <v>#N/A</v>
      </c>
      <c r="LP34" s="193" t="e">
        <f t="shared" si="90"/>
        <v>#N/A</v>
      </c>
      <c r="LQ34" s="193" t="e">
        <f t="shared" si="90"/>
        <v>#N/A</v>
      </c>
      <c r="LR34" s="193" t="e">
        <f t="shared" si="90"/>
        <v>#N/A</v>
      </c>
      <c r="LS34" s="193" t="e">
        <f t="shared" si="90"/>
        <v>#N/A</v>
      </c>
      <c r="LT34" s="193" t="e">
        <f t="shared" si="90"/>
        <v>#N/A</v>
      </c>
      <c r="LU34" s="193" t="e">
        <f t="shared" si="90"/>
        <v>#N/A</v>
      </c>
      <c r="LV34" s="193" t="e">
        <f t="shared" si="90"/>
        <v>#N/A</v>
      </c>
      <c r="LW34" s="193" t="e">
        <f t="shared" si="90"/>
        <v>#N/A</v>
      </c>
      <c r="LX34" s="193" t="e">
        <f t="shared" si="90"/>
        <v>#N/A</v>
      </c>
      <c r="LY34" s="193" t="e">
        <f t="shared" si="90"/>
        <v>#N/A</v>
      </c>
      <c r="LZ34" s="193" t="e">
        <f t="shared" si="87"/>
        <v>#N/A</v>
      </c>
      <c r="MA34" s="193" t="e">
        <f t="shared" si="87"/>
        <v>#N/A</v>
      </c>
      <c r="MB34" s="193" t="e">
        <f t="shared" si="87"/>
        <v>#N/A</v>
      </c>
      <c r="MC34" s="193" t="e">
        <f t="shared" si="87"/>
        <v>#N/A</v>
      </c>
      <c r="MD34" s="193" t="e">
        <f t="shared" si="87"/>
        <v>#N/A</v>
      </c>
      <c r="ME34" s="193" t="e">
        <f t="shared" si="87"/>
        <v>#N/A</v>
      </c>
      <c r="MF34" s="193" t="e">
        <f t="shared" si="87"/>
        <v>#N/A</v>
      </c>
      <c r="MG34" s="193" t="e">
        <f t="shared" si="87"/>
        <v>#N/A</v>
      </c>
      <c r="MH34" s="193" t="e">
        <f t="shared" si="87"/>
        <v>#N/A</v>
      </c>
      <c r="MI34" s="193" t="e">
        <f t="shared" si="87"/>
        <v>#N/A</v>
      </c>
      <c r="MJ34" s="193" t="e">
        <f t="shared" si="87"/>
        <v>#N/A</v>
      </c>
      <c r="MK34" s="193" t="e">
        <f t="shared" si="87"/>
        <v>#N/A</v>
      </c>
      <c r="ML34" s="193" t="e">
        <f t="shared" si="87"/>
        <v>#N/A</v>
      </c>
      <c r="MM34" s="193" t="e">
        <f t="shared" si="87"/>
        <v>#N/A</v>
      </c>
      <c r="MN34" s="193" t="e">
        <f t="shared" si="87"/>
        <v>#N/A</v>
      </c>
      <c r="MO34" s="193" t="e">
        <f t="shared" si="62"/>
        <v>#N/A</v>
      </c>
      <c r="MP34" s="193" t="e">
        <f t="shared" si="62"/>
        <v>#N/A</v>
      </c>
      <c r="MQ34" s="193" t="e">
        <f t="shared" si="62"/>
        <v>#N/A</v>
      </c>
      <c r="MR34" s="193" t="e">
        <f t="shared" si="62"/>
        <v>#N/A</v>
      </c>
      <c r="MS34" s="193" t="e">
        <f t="shared" si="62"/>
        <v>#N/A</v>
      </c>
      <c r="MT34" s="193" t="e">
        <f t="shared" si="62"/>
        <v>#N/A</v>
      </c>
      <c r="MU34" s="193" t="e">
        <f t="shared" si="62"/>
        <v>#N/A</v>
      </c>
      <c r="MV34" s="193" t="e">
        <f t="shared" si="62"/>
        <v>#N/A</v>
      </c>
      <c r="MW34" s="193" t="e">
        <f t="shared" si="62"/>
        <v>#N/A</v>
      </c>
      <c r="MX34" s="193" t="e">
        <f t="shared" si="62"/>
        <v>#N/A</v>
      </c>
      <c r="MY34" s="193" t="e">
        <f t="shared" si="62"/>
        <v>#N/A</v>
      </c>
      <c r="MZ34" s="193" t="e">
        <f t="shared" si="62"/>
        <v>#N/A</v>
      </c>
      <c r="NA34" s="193" t="e">
        <f t="shared" si="62"/>
        <v>#N/A</v>
      </c>
      <c r="NB34" s="193" t="e">
        <f t="shared" si="62"/>
        <v>#N/A</v>
      </c>
      <c r="NC34" s="193" t="e">
        <f t="shared" si="62"/>
        <v>#N/A</v>
      </c>
      <c r="ND34" s="193" t="e">
        <f t="shared" si="27"/>
        <v>#N/A</v>
      </c>
      <c r="NE34" s="193" t="e">
        <f t="shared" si="85"/>
        <v>#N/A</v>
      </c>
      <c r="NF34" s="193" t="e">
        <f t="shared" si="85"/>
        <v>#N/A</v>
      </c>
      <c r="NG34" s="193" t="e">
        <f t="shared" si="85"/>
        <v>#N/A</v>
      </c>
      <c r="NH34" s="193" t="e">
        <f t="shared" si="95"/>
        <v>#N/A</v>
      </c>
      <c r="NI34" s="193" t="e">
        <f t="shared" si="95"/>
        <v>#N/A</v>
      </c>
      <c r="NJ34" s="193" t="e">
        <f t="shared" si="95"/>
        <v>#N/A</v>
      </c>
      <c r="NK34" s="193" t="e">
        <f t="shared" si="95"/>
        <v>#N/A</v>
      </c>
      <c r="NL34" s="193" t="e">
        <f t="shared" si="95"/>
        <v>#N/A</v>
      </c>
      <c r="NM34" s="193" t="e">
        <f t="shared" si="95"/>
        <v>#N/A</v>
      </c>
      <c r="NN34" s="193" t="e">
        <f t="shared" si="95"/>
        <v>#N/A</v>
      </c>
      <c r="NO34" s="193" t="e">
        <f t="shared" si="95"/>
        <v>#N/A</v>
      </c>
      <c r="NP34" s="193" t="e">
        <f t="shared" si="95"/>
        <v>#N/A</v>
      </c>
      <c r="NQ34" s="193" t="e">
        <f t="shared" si="95"/>
        <v>#N/A</v>
      </c>
      <c r="NR34" s="193" t="e">
        <f t="shared" si="95"/>
        <v>#N/A</v>
      </c>
      <c r="NS34" s="193" t="e">
        <f t="shared" si="95"/>
        <v>#N/A</v>
      </c>
      <c r="NT34" s="193" t="e">
        <f t="shared" si="95"/>
        <v>#N/A</v>
      </c>
      <c r="NU34" s="193" t="e">
        <f t="shared" si="95"/>
        <v>#N/A</v>
      </c>
      <c r="NV34" s="193" t="e">
        <f t="shared" si="95"/>
        <v>#N/A</v>
      </c>
      <c r="NW34" s="193" t="e">
        <f t="shared" si="91"/>
        <v>#N/A</v>
      </c>
      <c r="NX34" s="193" t="e">
        <f t="shared" si="91"/>
        <v>#N/A</v>
      </c>
      <c r="NY34" s="193" t="e">
        <f t="shared" si="91"/>
        <v>#N/A</v>
      </c>
      <c r="NZ34" s="193" t="e">
        <f t="shared" si="91"/>
        <v>#N/A</v>
      </c>
      <c r="OA34" s="193" t="e">
        <f t="shared" si="91"/>
        <v>#N/A</v>
      </c>
      <c r="OB34" s="193" t="e">
        <f t="shared" si="91"/>
        <v>#N/A</v>
      </c>
      <c r="OC34" s="193" t="e">
        <f t="shared" si="91"/>
        <v>#N/A</v>
      </c>
      <c r="OD34" s="193" t="e">
        <f t="shared" si="91"/>
        <v>#N/A</v>
      </c>
      <c r="OE34" s="193" t="e">
        <f t="shared" si="91"/>
        <v>#N/A</v>
      </c>
      <c r="OF34" s="193" t="e">
        <f t="shared" si="91"/>
        <v>#N/A</v>
      </c>
      <c r="OG34" s="193" t="e">
        <f t="shared" si="91"/>
        <v>#N/A</v>
      </c>
      <c r="OH34" s="193" t="e">
        <f t="shared" si="91"/>
        <v>#N/A</v>
      </c>
      <c r="OI34" s="193" t="e">
        <f t="shared" si="91"/>
        <v>#N/A</v>
      </c>
      <c r="OJ34" s="193" t="e">
        <f t="shared" si="91"/>
        <v>#N/A</v>
      </c>
      <c r="OK34" s="193" t="e">
        <f t="shared" si="91"/>
        <v>#N/A</v>
      </c>
      <c r="OL34" s="193" t="e">
        <f t="shared" si="88"/>
        <v>#N/A</v>
      </c>
      <c r="OM34" s="193" t="e">
        <f t="shared" si="88"/>
        <v>#N/A</v>
      </c>
      <c r="ON34" s="193" t="e">
        <f t="shared" si="88"/>
        <v>#N/A</v>
      </c>
      <c r="OO34" s="193" t="e">
        <f t="shared" si="88"/>
        <v>#N/A</v>
      </c>
      <c r="OP34" s="193" t="e">
        <f t="shared" si="88"/>
        <v>#N/A</v>
      </c>
      <c r="OQ34" s="193" t="e">
        <f t="shared" si="88"/>
        <v>#N/A</v>
      </c>
      <c r="OR34" s="193" t="e">
        <f t="shared" si="88"/>
        <v>#N/A</v>
      </c>
      <c r="OS34" s="193" t="e">
        <f t="shared" si="88"/>
        <v>#N/A</v>
      </c>
      <c r="OT34" s="193" t="e">
        <f t="shared" si="88"/>
        <v>#N/A</v>
      </c>
      <c r="OU34" s="193" t="e">
        <f t="shared" si="88"/>
        <v>#N/A</v>
      </c>
      <c r="OV34" s="193" t="e">
        <f t="shared" si="88"/>
        <v>#N/A</v>
      </c>
      <c r="OW34" s="193" t="e">
        <f t="shared" si="88"/>
        <v>#N/A</v>
      </c>
      <c r="OX34" s="193" t="e">
        <f t="shared" si="88"/>
        <v>#N/A</v>
      </c>
      <c r="OY34" s="193" t="e">
        <f t="shared" si="88"/>
        <v>#N/A</v>
      </c>
      <c r="OZ34" s="193" t="e">
        <f t="shared" si="88"/>
        <v>#N/A</v>
      </c>
      <c r="PA34" s="193" t="e">
        <f t="shared" si="63"/>
        <v>#N/A</v>
      </c>
      <c r="PB34" s="193" t="e">
        <f t="shared" si="63"/>
        <v>#N/A</v>
      </c>
      <c r="PC34" s="193" t="e">
        <f t="shared" si="63"/>
        <v>#N/A</v>
      </c>
      <c r="PD34" s="193" t="e">
        <f t="shared" si="63"/>
        <v>#N/A</v>
      </c>
      <c r="PE34" s="193" t="e">
        <f t="shared" si="63"/>
        <v>#N/A</v>
      </c>
      <c r="PF34" s="193" t="e">
        <f t="shared" si="63"/>
        <v>#N/A</v>
      </c>
      <c r="PG34" s="193" t="e">
        <f t="shared" si="63"/>
        <v>#N/A</v>
      </c>
      <c r="PH34" s="193" t="e">
        <f t="shared" si="63"/>
        <v>#N/A</v>
      </c>
      <c r="PI34" s="193" t="e">
        <f t="shared" si="63"/>
        <v>#N/A</v>
      </c>
      <c r="PJ34" s="193" t="e">
        <f t="shared" si="63"/>
        <v>#N/A</v>
      </c>
      <c r="PK34" s="193" t="e">
        <f t="shared" si="63"/>
        <v>#N/A</v>
      </c>
      <c r="PL34" s="193" t="e">
        <f t="shared" si="63"/>
        <v>#N/A</v>
      </c>
      <c r="PM34" s="193" t="e">
        <f t="shared" si="63"/>
        <v>#N/A</v>
      </c>
      <c r="PN34" s="193" t="e">
        <f t="shared" si="63"/>
        <v>#N/A</v>
      </c>
      <c r="PO34" s="193" t="e">
        <f t="shared" si="63"/>
        <v>#N/A</v>
      </c>
      <c r="PP34" s="193" t="e">
        <f t="shared" si="28"/>
        <v>#N/A</v>
      </c>
      <c r="PQ34" s="193" t="e">
        <f t="shared" si="59"/>
        <v>#N/A</v>
      </c>
      <c r="PR34" s="193" t="e">
        <f t="shared" si="59"/>
        <v>#N/A</v>
      </c>
      <c r="PS34" s="193" t="e">
        <f t="shared" si="59"/>
        <v>#N/A</v>
      </c>
      <c r="PT34" s="193" t="e">
        <f t="shared" si="59"/>
        <v>#N/A</v>
      </c>
      <c r="PU34" s="193" t="e">
        <f t="shared" si="59"/>
        <v>#N/A</v>
      </c>
      <c r="PV34" s="193" t="e">
        <f t="shared" si="59"/>
        <v>#N/A</v>
      </c>
      <c r="PW34" s="193" t="e">
        <f t="shared" si="59"/>
        <v>#N/A</v>
      </c>
      <c r="PX34" s="193" t="e">
        <f t="shared" si="59"/>
        <v>#N/A</v>
      </c>
    </row>
    <row r="35" spans="1:440" hidden="1" x14ac:dyDescent="0.45">
      <c r="A35" s="20">
        <v>32</v>
      </c>
      <c r="B35" s="134"/>
      <c r="C35" s="279"/>
      <c r="D35" s="280" t="str">
        <f t="shared" si="15"/>
        <v/>
      </c>
      <c r="E35" s="281"/>
      <c r="F35" s="280" t="str">
        <f t="shared" si="16"/>
        <v/>
      </c>
      <c r="G35" s="279"/>
      <c r="H35" s="135"/>
      <c r="I35" s="110" t="str">
        <f t="shared" si="17"/>
        <v/>
      </c>
      <c r="J35" s="21" t="str">
        <f t="shared" si="18"/>
        <v/>
      </c>
      <c r="K35" s="22" t="str">
        <f t="shared" si="19"/>
        <v/>
      </c>
      <c r="L35" s="23" t="str">
        <f>IF(J35="","",IF(OR($J35&lt;Skew!$B$3,$J35=Skew!$B$3),IF($J35&gt;Skew!$C$3,Skew!$A$3,IF($J35&gt;Skew!$C$4,Skew!$A$4,IF($J35&gt;Skew!$C$5,Skew!$A$5,IF($J35&gt;Skew!$C$6,Skew!$A$6,IF($J35&gt;Skew!$C$7,Skew!$A$7,IF($J35&gt;Skew!$C$8,Skew!$A$8,IF($J35&gt;Skew!$C$9,Skew!$A$9,IF($J35&gt;Skew!$C$10,Skew!$A$10,IF($J35&gt;Skew!$C$11,Skew!$A$11,IF($J35&gt;Skew!$C$12,Skew!$A$12,IF($J35&gt;Skew!$C$13,Skew!$A$13,IF($J35&gt;Skew!$C$14,Skew!$A$14,IF($J35&gt;Skew!$C$15,Skew!$A$15,IF($J35&gt;Skew!$C$16,Skew!$A$16,Skew!$A$17)
)))))))))))))))</f>
        <v/>
      </c>
      <c r="M35" s="22" t="str">
        <f>IF(J35="","",MATCH(L35,Skew!$A$3:$A$17,0))</f>
        <v/>
      </c>
      <c r="N35" s="22" t="str">
        <f t="shared" si="0"/>
        <v/>
      </c>
      <c r="O35" s="24"/>
      <c r="P35" s="22" t="str">
        <f>IF(OR(J35="",O35=""),"",MATCH(O35,Confidence!$A$3:$A$12,0))</f>
        <v/>
      </c>
      <c r="Q35" s="25" t="str">
        <f t="shared" si="1"/>
        <v/>
      </c>
      <c r="R35" s="25" t="str">
        <f t="shared" si="2"/>
        <v/>
      </c>
      <c r="S35" s="22"/>
      <c r="T35" s="102" t="str">
        <f t="shared" si="3"/>
        <v/>
      </c>
      <c r="U35" s="102" t="str">
        <f t="shared" si="4"/>
        <v/>
      </c>
      <c r="V35" s="37" t="str">
        <f t="shared" si="5"/>
        <v/>
      </c>
      <c r="W35" s="115"/>
      <c r="X35" s="204" t="str">
        <f>IF(AND(D35&gt;0,E35&gt;0,F35&gt;0,Q35&gt;0,R35&gt;0,W35&gt;0,NOT(O35="")),ABS(VLOOKUP($W$1,VLookups!$A$30:$B$31,2,FALSE)-_xlfn.BETA.DIST(W35,IF(K35="L",R35,Q35),IF(K35="L",Q35,R35),TRUE,D35,F35)),"")</f>
        <v/>
      </c>
      <c r="Y35" s="112" t="str">
        <f>IF(OR($Q35="",$R35=""),"",_xlfn.BETA.INV(ABS(VLOOKUP($W$1,VLookups!$A$30:$B$31,2,FALSE)-Y$3),IF($K35="L",$R35,$Q35),IF($K35="L",$Q35,$R35),$D35,$F35))</f>
        <v/>
      </c>
      <c r="Z35" s="113" t="str">
        <f>IF(OR($Q35="",$R35=""),"",_xlfn.BETA.INV(ABS(VLOOKUP($W$1,VLookups!$A$30:$B$31,2,FALSE)-Z$3),IF($K35="L",$R35,$Q35),IF($K35="L",$Q35,$R35),$D35,$F35))</f>
        <v/>
      </c>
      <c r="AA35" s="112" t="str">
        <f>IF(OR($Q35="",$R35=""),"",_xlfn.BETA.INV(ABS(VLOOKUP($W$1,VLookups!$A$30:$B$31,2,FALSE)-AA$3),IF($K35="L",$R35,$Q35),IF($K35="L",$Q35,$R35),$D35,$F35))</f>
        <v/>
      </c>
      <c r="AB35" s="113" t="str">
        <f>IF(OR($Q35="",$R35=""),"",_xlfn.BETA.INV(ABS(VLOOKUP($W$1,VLookups!$A$30:$B$31,2,FALSE)-AB$3),IF($K35="L",$R35,$Q35),IF($K35="L",$Q35,$R35),$D35,$F35))</f>
        <v/>
      </c>
      <c r="AC35" s="112" t="str">
        <f>IF(OR($Q35="",$R35=""),"",_xlfn.BETA.INV(ABS(VLOOKUP($W$1,VLookups!$A$30:$B$31,2,FALSE)-AC$3),IF($K35="L",$R35,$Q35),IF($K35="L",$Q35,$R35),$D35,$F35))</f>
        <v/>
      </c>
      <c r="AD35" s="113" t="str">
        <f>IF(OR($Q35="",$R35=""),"",_xlfn.BETA.INV(ABS(VLOOKUP($W$1,VLookups!$A$30:$B$31,2,FALSE)-AD$3),IF($K35="L",$R35,$Q35),IF($K35="L",$Q35,$R35),$D35,$F35))</f>
        <v/>
      </c>
      <c r="AE35" s="112" t="str">
        <f>IF(OR($Q35="",$R35=""),"",_xlfn.BETA.INV(ABS(VLOOKUP($W$1,VLookups!$A$30:$B$31,2,FALSE)-AE$3),IF($K35="L",$R35,$Q35),IF($K35="L",$Q35,$R35),$D35,$F35))</f>
        <v/>
      </c>
      <c r="AF35" s="113" t="str">
        <f>IF(OR($Q35="",$R35=""),"",_xlfn.BETA.INV(ABS(VLOOKUP($W$1,VLookups!$A$30:$B$31,2,FALSE)-AF$3),IF($K35="L",$R35,$Q35),IF($K35="L",$Q35,$R35),$D35,$F35))</f>
        <v/>
      </c>
      <c r="AG35" s="112" t="str">
        <f>IF(OR($Q35="",$R35=""),"",_xlfn.BETA.INV(ABS(VLOOKUP($W$1,VLookups!$A$30:$B$31,2,FALSE)-AG$3),IF($K35="L",$R35,$Q35),IF($K35="L",$Q35,$R35),$D35,$F35))</f>
        <v/>
      </c>
      <c r="AH35" s="113" t="str">
        <f>IF(OR($Q35="",$R35=""),"",_xlfn.BETA.INV(ABS(VLOOKUP($W$1,VLookups!$A$30:$B$31,2,FALSE)-AH$3),IF($K35="L",$R35,$Q35),IF($K35="L",$Q35,$R35),$D35,$F35))</f>
        <v/>
      </c>
      <c r="AI35" s="112" t="str">
        <f>IF(OR($Q35="",$R35=""),"",_xlfn.BETA.INV(ABS(VLOOKUP($W$1,VLookups!$A$30:$B$31,2,FALSE)-AI$3),IF($K35="L",$R35,$Q35),IF($K35="L",$Q35,$R35),$D35,$F35))</f>
        <v/>
      </c>
      <c r="AJ35" s="113" t="str">
        <f>IF(OR($Q35="",$R35=""),"",_xlfn.BETA.INV(ABS(VLOOKUP($W$1,VLookups!$A$30:$B$31,2,FALSE)-AJ$3),IF($K35="L",$R35,$Q35),IF($K35="L",$Q35,$R35),$D35,$F35))</f>
        <v/>
      </c>
      <c r="AK35" s="15"/>
      <c r="AL35" s="194" t="str">
        <f t="shared" si="20"/>
        <v/>
      </c>
      <c r="AM35" s="192" t="str">
        <f t="shared" si="21"/>
        <v/>
      </c>
      <c r="AN35" s="177" t="str">
        <f t="shared" si="92"/>
        <v/>
      </c>
      <c r="AO35" s="177" t="str">
        <f t="shared" si="73"/>
        <v/>
      </c>
      <c r="AP35" s="177" t="str">
        <f t="shared" si="73"/>
        <v/>
      </c>
      <c r="AQ35" s="177" t="str">
        <f t="shared" si="73"/>
        <v/>
      </c>
      <c r="AR35" s="177" t="str">
        <f t="shared" si="73"/>
        <v/>
      </c>
      <c r="AS35" s="177" t="str">
        <f t="shared" si="73"/>
        <v/>
      </c>
      <c r="AT35" s="177" t="str">
        <f t="shared" si="73"/>
        <v/>
      </c>
      <c r="AU35" s="177" t="str">
        <f t="shared" si="73"/>
        <v/>
      </c>
      <c r="AV35" s="177" t="str">
        <f t="shared" si="73"/>
        <v/>
      </c>
      <c r="AW35" s="177" t="str">
        <f t="shared" si="73"/>
        <v/>
      </c>
      <c r="AX35" s="177" t="str">
        <f t="shared" si="73"/>
        <v/>
      </c>
      <c r="AY35" s="177" t="str">
        <f t="shared" si="73"/>
        <v/>
      </c>
      <c r="AZ35" s="177" t="str">
        <f t="shared" si="73"/>
        <v/>
      </c>
      <c r="BA35" s="177" t="str">
        <f t="shared" si="73"/>
        <v/>
      </c>
      <c r="BB35" s="177" t="str">
        <f t="shared" si="73"/>
        <v/>
      </c>
      <c r="BC35" s="177" t="str">
        <f t="shared" si="73"/>
        <v/>
      </c>
      <c r="BD35" s="177" t="str">
        <f t="shared" si="73"/>
        <v/>
      </c>
      <c r="BE35" s="177" t="str">
        <f t="shared" si="67"/>
        <v/>
      </c>
      <c r="BF35" s="177" t="str">
        <f t="shared" si="67"/>
        <v/>
      </c>
      <c r="BG35" s="177" t="str">
        <f t="shared" si="67"/>
        <v/>
      </c>
      <c r="BH35" s="177" t="str">
        <f t="shared" si="67"/>
        <v/>
      </c>
      <c r="BI35" s="177" t="str">
        <f t="shared" si="67"/>
        <v/>
      </c>
      <c r="BJ35" s="177" t="str">
        <f t="shared" si="67"/>
        <v/>
      </c>
      <c r="BK35" s="177" t="str">
        <f t="shared" si="67"/>
        <v/>
      </c>
      <c r="BL35" s="177" t="str">
        <f t="shared" si="67"/>
        <v/>
      </c>
      <c r="BM35" s="177" t="str">
        <f t="shared" si="67"/>
        <v/>
      </c>
      <c r="BN35" s="177" t="str">
        <f t="shared" si="67"/>
        <v/>
      </c>
      <c r="BO35" s="177" t="str">
        <f t="shared" si="67"/>
        <v/>
      </c>
      <c r="BP35" s="177" t="str">
        <f t="shared" si="67"/>
        <v/>
      </c>
      <c r="BQ35" s="177" t="str">
        <f t="shared" si="67"/>
        <v/>
      </c>
      <c r="BR35" s="177" t="str">
        <f t="shared" si="67"/>
        <v/>
      </c>
      <c r="BS35" s="177" t="str">
        <f t="shared" si="67"/>
        <v/>
      </c>
      <c r="BT35" s="177" t="str">
        <f t="shared" si="74"/>
        <v/>
      </c>
      <c r="BU35" s="177" t="str">
        <f t="shared" si="74"/>
        <v/>
      </c>
      <c r="BV35" s="177" t="str">
        <f t="shared" si="74"/>
        <v/>
      </c>
      <c r="BW35" s="177" t="str">
        <f t="shared" si="74"/>
        <v/>
      </c>
      <c r="BX35" s="177" t="str">
        <f t="shared" si="74"/>
        <v/>
      </c>
      <c r="BY35" s="177" t="str">
        <f t="shared" si="74"/>
        <v/>
      </c>
      <c r="BZ35" s="177" t="str">
        <f t="shared" si="74"/>
        <v/>
      </c>
      <c r="CA35" s="177" t="str">
        <f t="shared" si="74"/>
        <v/>
      </c>
      <c r="CB35" s="177" t="str">
        <f t="shared" si="74"/>
        <v/>
      </c>
      <c r="CC35" s="177" t="str">
        <f t="shared" si="74"/>
        <v/>
      </c>
      <c r="CD35" s="177" t="str">
        <f t="shared" si="74"/>
        <v/>
      </c>
      <c r="CE35" s="177" t="str">
        <f t="shared" si="74"/>
        <v/>
      </c>
      <c r="CF35" s="177" t="str">
        <f t="shared" si="74"/>
        <v/>
      </c>
      <c r="CG35" s="177" t="str">
        <f t="shared" si="74"/>
        <v/>
      </c>
      <c r="CH35" s="177" t="str">
        <f t="shared" si="74"/>
        <v/>
      </c>
      <c r="CI35" s="177" t="str">
        <f t="shared" si="74"/>
        <v/>
      </c>
      <c r="CJ35" s="177" t="str">
        <f t="shared" si="68"/>
        <v/>
      </c>
      <c r="CK35" s="177" t="str">
        <f t="shared" si="68"/>
        <v/>
      </c>
      <c r="CL35" s="177" t="str">
        <f t="shared" si="68"/>
        <v/>
      </c>
      <c r="CM35" s="177" t="str">
        <f t="shared" si="68"/>
        <v/>
      </c>
      <c r="CN35" s="177" t="str">
        <f t="shared" si="68"/>
        <v/>
      </c>
      <c r="CO35" s="177" t="str">
        <f t="shared" si="68"/>
        <v/>
      </c>
      <c r="CP35" s="177" t="str">
        <f t="shared" si="68"/>
        <v/>
      </c>
      <c r="CQ35" s="177" t="str">
        <f t="shared" si="68"/>
        <v/>
      </c>
      <c r="CR35" s="177" t="str">
        <f t="shared" si="68"/>
        <v/>
      </c>
      <c r="CS35" s="177" t="str">
        <f t="shared" si="68"/>
        <v/>
      </c>
      <c r="CT35" s="177" t="str">
        <f t="shared" si="68"/>
        <v/>
      </c>
      <c r="CU35" s="177" t="str">
        <f t="shared" si="68"/>
        <v/>
      </c>
      <c r="CV35" s="177" t="str">
        <f t="shared" si="68"/>
        <v/>
      </c>
      <c r="CW35" s="177" t="str">
        <f t="shared" si="68"/>
        <v/>
      </c>
      <c r="CX35" s="177" t="str">
        <f t="shared" si="68"/>
        <v/>
      </c>
      <c r="CY35" s="177" t="str">
        <f t="shared" si="68"/>
        <v/>
      </c>
      <c r="CZ35" s="177" t="str">
        <f t="shared" si="75"/>
        <v/>
      </c>
      <c r="DA35" s="177" t="str">
        <f t="shared" si="75"/>
        <v/>
      </c>
      <c r="DB35" s="177" t="str">
        <f t="shared" si="75"/>
        <v/>
      </c>
      <c r="DC35" s="177" t="str">
        <f t="shared" si="75"/>
        <v/>
      </c>
      <c r="DD35" s="177" t="str">
        <f t="shared" si="75"/>
        <v/>
      </c>
      <c r="DE35" s="177" t="str">
        <f t="shared" si="75"/>
        <v/>
      </c>
      <c r="DF35" s="177" t="str">
        <f t="shared" si="75"/>
        <v/>
      </c>
      <c r="DG35" s="177" t="str">
        <f t="shared" si="75"/>
        <v/>
      </c>
      <c r="DH35" s="177" t="str">
        <f t="shared" si="75"/>
        <v/>
      </c>
      <c r="DI35" s="177" t="str">
        <f t="shared" si="75"/>
        <v/>
      </c>
      <c r="DJ35" s="177" t="str">
        <f t="shared" si="75"/>
        <v/>
      </c>
      <c r="DK35" s="177" t="str">
        <f t="shared" si="75"/>
        <v/>
      </c>
      <c r="DL35" s="177" t="str">
        <f t="shared" si="75"/>
        <v/>
      </c>
      <c r="DM35" s="177" t="str">
        <f t="shared" si="75"/>
        <v/>
      </c>
      <c r="DN35" s="177" t="str">
        <f t="shared" si="75"/>
        <v/>
      </c>
      <c r="DO35" s="177" t="str">
        <f t="shared" si="75"/>
        <v/>
      </c>
      <c r="DP35" s="177" t="str">
        <f t="shared" si="69"/>
        <v/>
      </c>
      <c r="DQ35" s="177" t="str">
        <f t="shared" si="81"/>
        <v/>
      </c>
      <c r="DR35" s="177" t="str">
        <f t="shared" si="81"/>
        <v/>
      </c>
      <c r="DS35" s="177" t="str">
        <f t="shared" si="81"/>
        <v/>
      </c>
      <c r="DT35" s="177" t="str">
        <f t="shared" si="81"/>
        <v/>
      </c>
      <c r="DU35" s="177" t="str">
        <f t="shared" si="81"/>
        <v/>
      </c>
      <c r="DV35" s="177" t="str">
        <f t="shared" si="81"/>
        <v/>
      </c>
      <c r="DW35" s="177" t="str">
        <f t="shared" si="81"/>
        <v/>
      </c>
      <c r="DX35" s="177" t="str">
        <f t="shared" si="81"/>
        <v/>
      </c>
      <c r="DY35" s="177" t="str">
        <f t="shared" si="81"/>
        <v/>
      </c>
      <c r="DZ35" s="177" t="str">
        <f t="shared" si="81"/>
        <v/>
      </c>
      <c r="EA35" s="177" t="str">
        <f t="shared" si="81"/>
        <v/>
      </c>
      <c r="EB35" s="177" t="str">
        <f t="shared" si="81"/>
        <v/>
      </c>
      <c r="EC35" s="177" t="str">
        <f t="shared" si="81"/>
        <v/>
      </c>
      <c r="ED35" s="177" t="str">
        <f t="shared" si="81"/>
        <v/>
      </c>
      <c r="EE35" s="177" t="str">
        <f t="shared" si="81"/>
        <v/>
      </c>
      <c r="EF35" s="177" t="str">
        <f t="shared" si="81"/>
        <v/>
      </c>
      <c r="EG35" s="177" t="str">
        <f t="shared" si="76"/>
        <v/>
      </c>
      <c r="EH35" s="177" t="str">
        <f t="shared" si="76"/>
        <v/>
      </c>
      <c r="EI35" s="177" t="str">
        <f t="shared" si="76"/>
        <v/>
      </c>
      <c r="EJ35" s="177" t="str">
        <f t="shared" si="76"/>
        <v/>
      </c>
      <c r="EK35" s="177" t="str">
        <f t="shared" si="76"/>
        <v/>
      </c>
      <c r="EL35" s="177" t="str">
        <f t="shared" si="76"/>
        <v/>
      </c>
      <c r="EM35" s="177" t="str">
        <f t="shared" si="76"/>
        <v/>
      </c>
      <c r="EN35" s="177" t="str">
        <f t="shared" si="76"/>
        <v/>
      </c>
      <c r="EO35" s="177" t="str">
        <f t="shared" si="76"/>
        <v/>
      </c>
      <c r="EP35" s="177" t="str">
        <f t="shared" si="76"/>
        <v/>
      </c>
      <c r="EQ35" s="177" t="str">
        <f t="shared" si="76"/>
        <v/>
      </c>
      <c r="ER35" s="177" t="str">
        <f t="shared" si="76"/>
        <v/>
      </c>
      <c r="ES35" s="177" t="str">
        <f t="shared" si="76"/>
        <v/>
      </c>
      <c r="ET35" s="177" t="str">
        <f t="shared" si="76"/>
        <v/>
      </c>
      <c r="EU35" s="177" t="str">
        <f t="shared" si="76"/>
        <v/>
      </c>
      <c r="EV35" s="177" t="str">
        <f t="shared" si="77"/>
        <v/>
      </c>
      <c r="EW35" s="177" t="str">
        <f t="shared" si="77"/>
        <v/>
      </c>
      <c r="EX35" s="177" t="str">
        <f t="shared" si="77"/>
        <v/>
      </c>
      <c r="EY35" s="177" t="str">
        <f t="shared" si="77"/>
        <v/>
      </c>
      <c r="EZ35" s="177" t="str">
        <f t="shared" si="77"/>
        <v/>
      </c>
      <c r="FA35" s="177" t="str">
        <f t="shared" si="77"/>
        <v/>
      </c>
      <c r="FB35" s="177" t="str">
        <f t="shared" si="77"/>
        <v/>
      </c>
      <c r="FC35" s="177" t="str">
        <f t="shared" si="77"/>
        <v/>
      </c>
      <c r="FD35" s="177" t="str">
        <f t="shared" si="77"/>
        <v/>
      </c>
      <c r="FE35" s="177" t="str">
        <f t="shared" si="77"/>
        <v/>
      </c>
      <c r="FF35" s="177" t="str">
        <f t="shared" si="77"/>
        <v/>
      </c>
      <c r="FG35" s="177" t="str">
        <f t="shared" si="77"/>
        <v/>
      </c>
      <c r="FH35" s="177" t="str">
        <f t="shared" si="77"/>
        <v/>
      </c>
      <c r="FI35" s="177" t="str">
        <f t="shared" si="77"/>
        <v/>
      </c>
      <c r="FJ35" s="177" t="str">
        <f t="shared" si="77"/>
        <v/>
      </c>
      <c r="FK35" s="177" t="str">
        <f t="shared" si="77"/>
        <v/>
      </c>
      <c r="FL35" s="177" t="str">
        <f t="shared" si="70"/>
        <v/>
      </c>
      <c r="FM35" s="177" t="str">
        <f t="shared" si="70"/>
        <v/>
      </c>
      <c r="FN35" s="177" t="str">
        <f t="shared" si="70"/>
        <v/>
      </c>
      <c r="FO35" s="177" t="str">
        <f t="shared" si="70"/>
        <v/>
      </c>
      <c r="FP35" s="177" t="str">
        <f t="shared" si="70"/>
        <v/>
      </c>
      <c r="FQ35" s="177" t="str">
        <f t="shared" si="70"/>
        <v/>
      </c>
      <c r="FR35" s="177" t="str">
        <f t="shared" si="70"/>
        <v/>
      </c>
      <c r="FS35" s="177" t="str">
        <f t="shared" si="70"/>
        <v/>
      </c>
      <c r="FT35" s="177" t="str">
        <f t="shared" si="70"/>
        <v/>
      </c>
      <c r="FU35" s="177" t="str">
        <f t="shared" si="70"/>
        <v/>
      </c>
      <c r="FV35" s="177" t="str">
        <f t="shared" si="70"/>
        <v/>
      </c>
      <c r="FW35" s="177" t="str">
        <f t="shared" si="70"/>
        <v/>
      </c>
      <c r="FX35" s="177" t="str">
        <f t="shared" si="70"/>
        <v/>
      </c>
      <c r="FY35" s="177" t="str">
        <f t="shared" si="78"/>
        <v/>
      </c>
      <c r="FZ35" s="177" t="str">
        <f t="shared" si="78"/>
        <v/>
      </c>
      <c r="GA35" s="177" t="str">
        <f t="shared" si="78"/>
        <v/>
      </c>
      <c r="GB35" s="177" t="str">
        <f t="shared" si="78"/>
        <v/>
      </c>
      <c r="GC35" s="177" t="str">
        <f t="shared" si="78"/>
        <v/>
      </c>
      <c r="GD35" s="177" t="str">
        <f t="shared" si="78"/>
        <v/>
      </c>
      <c r="GE35" s="177" t="str">
        <f t="shared" si="78"/>
        <v/>
      </c>
      <c r="GF35" s="177" t="str">
        <f t="shared" si="78"/>
        <v/>
      </c>
      <c r="GG35" s="177" t="str">
        <f t="shared" si="78"/>
        <v/>
      </c>
      <c r="GH35" s="177" t="str">
        <f t="shared" si="78"/>
        <v/>
      </c>
      <c r="GI35" s="177" t="str">
        <f t="shared" si="78"/>
        <v/>
      </c>
      <c r="GJ35" s="177" t="str">
        <f t="shared" si="78"/>
        <v/>
      </c>
      <c r="GK35" s="177" t="str">
        <f t="shared" si="78"/>
        <v/>
      </c>
      <c r="GL35" s="177" t="str">
        <f t="shared" si="78"/>
        <v/>
      </c>
      <c r="GM35" s="177" t="str">
        <f t="shared" si="78"/>
        <v/>
      </c>
      <c r="GN35" s="177" t="str">
        <f t="shared" si="78"/>
        <v/>
      </c>
      <c r="GO35" s="177" t="str">
        <f t="shared" si="71"/>
        <v/>
      </c>
      <c r="GP35" s="177" t="str">
        <f t="shared" si="71"/>
        <v/>
      </c>
      <c r="GQ35" s="177" t="str">
        <f t="shared" si="71"/>
        <v/>
      </c>
      <c r="GR35" s="177" t="str">
        <f t="shared" si="71"/>
        <v/>
      </c>
      <c r="GS35" s="177" t="str">
        <f t="shared" si="71"/>
        <v/>
      </c>
      <c r="GT35" s="177" t="str">
        <f t="shared" si="71"/>
        <v/>
      </c>
      <c r="GU35" s="177" t="str">
        <f t="shared" si="71"/>
        <v/>
      </c>
      <c r="GV35" s="177" t="str">
        <f t="shared" si="71"/>
        <v/>
      </c>
      <c r="GW35" s="177" t="str">
        <f t="shared" si="71"/>
        <v/>
      </c>
      <c r="GX35" s="177" t="str">
        <f t="shared" si="71"/>
        <v/>
      </c>
      <c r="GY35" s="177" t="str">
        <f t="shared" si="71"/>
        <v/>
      </c>
      <c r="GZ35" s="177" t="str">
        <f t="shared" si="71"/>
        <v/>
      </c>
      <c r="HA35" s="177" t="str">
        <f t="shared" si="71"/>
        <v/>
      </c>
      <c r="HB35" s="177" t="str">
        <f t="shared" si="71"/>
        <v/>
      </c>
      <c r="HC35" s="177" t="str">
        <f t="shared" si="71"/>
        <v/>
      </c>
      <c r="HD35" s="177" t="str">
        <f t="shared" si="71"/>
        <v/>
      </c>
      <c r="HE35" s="177" t="str">
        <f t="shared" si="79"/>
        <v/>
      </c>
      <c r="HF35" s="177" t="str">
        <f t="shared" si="79"/>
        <v/>
      </c>
      <c r="HG35" s="177" t="str">
        <f t="shared" si="79"/>
        <v/>
      </c>
      <c r="HH35" s="177" t="str">
        <f t="shared" si="79"/>
        <v/>
      </c>
      <c r="HI35" s="177" t="str">
        <f t="shared" si="79"/>
        <v/>
      </c>
      <c r="HJ35" s="177" t="str">
        <f t="shared" si="79"/>
        <v/>
      </c>
      <c r="HK35" s="177" t="str">
        <f t="shared" si="79"/>
        <v/>
      </c>
      <c r="HL35" s="177" t="str">
        <f t="shared" si="79"/>
        <v/>
      </c>
      <c r="HM35" s="177" t="str">
        <f t="shared" si="79"/>
        <v/>
      </c>
      <c r="HN35" s="177" t="str">
        <f t="shared" si="79"/>
        <v/>
      </c>
      <c r="HO35" s="177" t="str">
        <f t="shared" si="79"/>
        <v/>
      </c>
      <c r="HP35" s="177" t="str">
        <f t="shared" si="79"/>
        <v/>
      </c>
      <c r="HQ35" s="177" t="str">
        <f t="shared" si="79"/>
        <v/>
      </c>
      <c r="HR35" s="177" t="str">
        <f t="shared" si="79"/>
        <v/>
      </c>
      <c r="HS35" s="177" t="str">
        <f t="shared" si="79"/>
        <v/>
      </c>
      <c r="HT35" s="177" t="str">
        <f t="shared" si="79"/>
        <v/>
      </c>
      <c r="HU35" s="177" t="str">
        <f t="shared" si="72"/>
        <v/>
      </c>
      <c r="HV35" s="177" t="str">
        <f t="shared" si="72"/>
        <v/>
      </c>
      <c r="HW35" s="177" t="str">
        <f t="shared" si="72"/>
        <v/>
      </c>
      <c r="HX35" s="177" t="str">
        <f t="shared" si="72"/>
        <v/>
      </c>
      <c r="HY35" s="177" t="str">
        <f t="shared" si="72"/>
        <v/>
      </c>
      <c r="HZ35" s="177" t="str">
        <f t="shared" si="72"/>
        <v/>
      </c>
      <c r="IA35" s="177" t="str">
        <f t="shared" si="72"/>
        <v/>
      </c>
      <c r="IB35" s="177" t="str">
        <f t="shared" si="72"/>
        <v/>
      </c>
      <c r="IC35" s="177" t="str">
        <f t="shared" si="72"/>
        <v/>
      </c>
      <c r="ID35" s="177" t="str">
        <f t="shared" si="72"/>
        <v/>
      </c>
      <c r="IE35" s="192" t="str">
        <f t="shared" si="23"/>
        <v/>
      </c>
      <c r="IF35" s="193" t="e">
        <f t="shared" si="10"/>
        <v>#N/A</v>
      </c>
      <c r="IG35" s="193" t="e">
        <f t="shared" si="83"/>
        <v>#N/A</v>
      </c>
      <c r="IH35" s="193" t="e">
        <f t="shared" si="83"/>
        <v>#N/A</v>
      </c>
      <c r="II35" s="193" t="e">
        <f t="shared" si="83"/>
        <v>#N/A</v>
      </c>
      <c r="IJ35" s="193" t="e">
        <f t="shared" si="93"/>
        <v>#N/A</v>
      </c>
      <c r="IK35" s="193" t="e">
        <f t="shared" si="93"/>
        <v>#N/A</v>
      </c>
      <c r="IL35" s="193" t="e">
        <f t="shared" si="93"/>
        <v>#N/A</v>
      </c>
      <c r="IM35" s="193" t="e">
        <f t="shared" si="93"/>
        <v>#N/A</v>
      </c>
      <c r="IN35" s="193" t="e">
        <f t="shared" si="93"/>
        <v>#N/A</v>
      </c>
      <c r="IO35" s="193" t="e">
        <f t="shared" si="93"/>
        <v>#N/A</v>
      </c>
      <c r="IP35" s="193" t="e">
        <f t="shared" si="93"/>
        <v>#N/A</v>
      </c>
      <c r="IQ35" s="193" t="e">
        <f t="shared" si="93"/>
        <v>#N/A</v>
      </c>
      <c r="IR35" s="193" t="e">
        <f t="shared" si="93"/>
        <v>#N/A</v>
      </c>
      <c r="IS35" s="193" t="e">
        <f t="shared" si="93"/>
        <v>#N/A</v>
      </c>
      <c r="IT35" s="193" t="e">
        <f t="shared" si="93"/>
        <v>#N/A</v>
      </c>
      <c r="IU35" s="193" t="e">
        <f t="shared" si="93"/>
        <v>#N/A</v>
      </c>
      <c r="IV35" s="193" t="e">
        <f t="shared" si="93"/>
        <v>#N/A</v>
      </c>
      <c r="IW35" s="193" t="e">
        <f t="shared" si="93"/>
        <v>#N/A</v>
      </c>
      <c r="IX35" s="193" t="e">
        <f t="shared" si="93"/>
        <v>#N/A</v>
      </c>
      <c r="IY35" s="193" t="e">
        <f t="shared" si="89"/>
        <v>#N/A</v>
      </c>
      <c r="IZ35" s="193" t="e">
        <f t="shared" si="89"/>
        <v>#N/A</v>
      </c>
      <c r="JA35" s="193" t="e">
        <f t="shared" si="89"/>
        <v>#N/A</v>
      </c>
      <c r="JB35" s="193" t="e">
        <f t="shared" si="89"/>
        <v>#N/A</v>
      </c>
      <c r="JC35" s="193" t="e">
        <f t="shared" si="89"/>
        <v>#N/A</v>
      </c>
      <c r="JD35" s="193" t="e">
        <f t="shared" si="89"/>
        <v>#N/A</v>
      </c>
      <c r="JE35" s="193" t="e">
        <f t="shared" si="89"/>
        <v>#N/A</v>
      </c>
      <c r="JF35" s="193" t="e">
        <f t="shared" si="89"/>
        <v>#N/A</v>
      </c>
      <c r="JG35" s="193" t="e">
        <f t="shared" si="89"/>
        <v>#N/A</v>
      </c>
      <c r="JH35" s="193" t="e">
        <f t="shared" si="89"/>
        <v>#N/A</v>
      </c>
      <c r="JI35" s="193" t="e">
        <f t="shared" si="89"/>
        <v>#N/A</v>
      </c>
      <c r="JJ35" s="193" t="e">
        <f t="shared" si="89"/>
        <v>#N/A</v>
      </c>
      <c r="JK35" s="193" t="e">
        <f t="shared" si="89"/>
        <v>#N/A</v>
      </c>
      <c r="JL35" s="193" t="e">
        <f t="shared" si="89"/>
        <v>#N/A</v>
      </c>
      <c r="JM35" s="193" t="e">
        <f t="shared" si="89"/>
        <v>#N/A</v>
      </c>
      <c r="JN35" s="193" t="e">
        <f t="shared" si="86"/>
        <v>#N/A</v>
      </c>
      <c r="JO35" s="193" t="e">
        <f t="shared" si="86"/>
        <v>#N/A</v>
      </c>
      <c r="JP35" s="193" t="e">
        <f t="shared" si="86"/>
        <v>#N/A</v>
      </c>
      <c r="JQ35" s="193" t="e">
        <f t="shared" si="86"/>
        <v>#N/A</v>
      </c>
      <c r="JR35" s="193" t="e">
        <f t="shared" si="86"/>
        <v>#N/A</v>
      </c>
      <c r="JS35" s="193" t="e">
        <f t="shared" si="86"/>
        <v>#N/A</v>
      </c>
      <c r="JT35" s="193" t="e">
        <f t="shared" si="86"/>
        <v>#N/A</v>
      </c>
      <c r="JU35" s="193" t="e">
        <f t="shared" si="86"/>
        <v>#N/A</v>
      </c>
      <c r="JV35" s="193" t="e">
        <f t="shared" si="86"/>
        <v>#N/A</v>
      </c>
      <c r="JW35" s="193" t="e">
        <f t="shared" si="86"/>
        <v>#N/A</v>
      </c>
      <c r="JX35" s="193" t="e">
        <f t="shared" si="86"/>
        <v>#N/A</v>
      </c>
      <c r="JY35" s="193" t="e">
        <f t="shared" si="86"/>
        <v>#N/A</v>
      </c>
      <c r="JZ35" s="193" t="e">
        <f t="shared" si="86"/>
        <v>#N/A</v>
      </c>
      <c r="KA35" s="193" t="e">
        <f t="shared" si="86"/>
        <v>#N/A</v>
      </c>
      <c r="KB35" s="193" t="e">
        <f t="shared" si="86"/>
        <v>#N/A</v>
      </c>
      <c r="KC35" s="193" t="e">
        <f t="shared" si="61"/>
        <v>#N/A</v>
      </c>
      <c r="KD35" s="193" t="e">
        <f t="shared" si="61"/>
        <v>#N/A</v>
      </c>
      <c r="KE35" s="193" t="e">
        <f t="shared" si="61"/>
        <v>#N/A</v>
      </c>
      <c r="KF35" s="193" t="e">
        <f t="shared" si="61"/>
        <v>#N/A</v>
      </c>
      <c r="KG35" s="193" t="e">
        <f t="shared" si="61"/>
        <v>#N/A</v>
      </c>
      <c r="KH35" s="193" t="e">
        <f t="shared" si="61"/>
        <v>#N/A</v>
      </c>
      <c r="KI35" s="193" t="e">
        <f t="shared" si="61"/>
        <v>#N/A</v>
      </c>
      <c r="KJ35" s="193" t="e">
        <f t="shared" si="61"/>
        <v>#N/A</v>
      </c>
      <c r="KK35" s="193" t="e">
        <f t="shared" si="61"/>
        <v>#N/A</v>
      </c>
      <c r="KL35" s="193" t="e">
        <f t="shared" si="61"/>
        <v>#N/A</v>
      </c>
      <c r="KM35" s="193" t="e">
        <f t="shared" si="61"/>
        <v>#N/A</v>
      </c>
      <c r="KN35" s="193" t="e">
        <f t="shared" si="61"/>
        <v>#N/A</v>
      </c>
      <c r="KO35" s="193" t="e">
        <f t="shared" si="61"/>
        <v>#N/A</v>
      </c>
      <c r="KP35" s="193" t="e">
        <f t="shared" si="61"/>
        <v>#N/A</v>
      </c>
      <c r="KQ35" s="193" t="e">
        <f t="shared" si="61"/>
        <v>#N/A</v>
      </c>
      <c r="KR35" s="193" t="e">
        <f t="shared" si="26"/>
        <v>#N/A</v>
      </c>
      <c r="KS35" s="193" t="e">
        <f t="shared" si="84"/>
        <v>#N/A</v>
      </c>
      <c r="KT35" s="193" t="e">
        <f t="shared" si="84"/>
        <v>#N/A</v>
      </c>
      <c r="KU35" s="193" t="e">
        <f t="shared" si="84"/>
        <v>#N/A</v>
      </c>
      <c r="KV35" s="193" t="e">
        <f t="shared" si="94"/>
        <v>#N/A</v>
      </c>
      <c r="KW35" s="193" t="e">
        <f t="shared" si="94"/>
        <v>#N/A</v>
      </c>
      <c r="KX35" s="193" t="e">
        <f t="shared" si="94"/>
        <v>#N/A</v>
      </c>
      <c r="KY35" s="193" t="e">
        <f t="shared" si="94"/>
        <v>#N/A</v>
      </c>
      <c r="KZ35" s="193" t="e">
        <f t="shared" si="94"/>
        <v>#N/A</v>
      </c>
      <c r="LA35" s="193" t="e">
        <f t="shared" si="94"/>
        <v>#N/A</v>
      </c>
      <c r="LB35" s="193" t="e">
        <f t="shared" si="94"/>
        <v>#N/A</v>
      </c>
      <c r="LC35" s="193" t="e">
        <f t="shared" si="94"/>
        <v>#N/A</v>
      </c>
      <c r="LD35" s="193" t="e">
        <f t="shared" si="94"/>
        <v>#N/A</v>
      </c>
      <c r="LE35" s="193" t="e">
        <f t="shared" si="94"/>
        <v>#N/A</v>
      </c>
      <c r="LF35" s="193" t="e">
        <f t="shared" si="94"/>
        <v>#N/A</v>
      </c>
      <c r="LG35" s="193" t="e">
        <f t="shared" si="94"/>
        <v>#N/A</v>
      </c>
      <c r="LH35" s="193" t="e">
        <f t="shared" si="94"/>
        <v>#N/A</v>
      </c>
      <c r="LI35" s="193" t="e">
        <f t="shared" si="94"/>
        <v>#N/A</v>
      </c>
      <c r="LJ35" s="193" t="e">
        <f t="shared" si="94"/>
        <v>#N/A</v>
      </c>
      <c r="LK35" s="193" t="e">
        <f t="shared" si="90"/>
        <v>#N/A</v>
      </c>
      <c r="LL35" s="193" t="e">
        <f t="shared" si="90"/>
        <v>#N/A</v>
      </c>
      <c r="LM35" s="193" t="e">
        <f t="shared" si="90"/>
        <v>#N/A</v>
      </c>
      <c r="LN35" s="193" t="e">
        <f t="shared" si="90"/>
        <v>#N/A</v>
      </c>
      <c r="LO35" s="193" t="e">
        <f t="shared" si="90"/>
        <v>#N/A</v>
      </c>
      <c r="LP35" s="193" t="e">
        <f t="shared" si="90"/>
        <v>#N/A</v>
      </c>
      <c r="LQ35" s="193" t="e">
        <f t="shared" si="90"/>
        <v>#N/A</v>
      </c>
      <c r="LR35" s="193" t="e">
        <f t="shared" si="90"/>
        <v>#N/A</v>
      </c>
      <c r="LS35" s="193" t="e">
        <f t="shared" si="90"/>
        <v>#N/A</v>
      </c>
      <c r="LT35" s="193" t="e">
        <f t="shared" si="90"/>
        <v>#N/A</v>
      </c>
      <c r="LU35" s="193" t="e">
        <f t="shared" si="90"/>
        <v>#N/A</v>
      </c>
      <c r="LV35" s="193" t="e">
        <f t="shared" si="90"/>
        <v>#N/A</v>
      </c>
      <c r="LW35" s="193" t="e">
        <f t="shared" si="90"/>
        <v>#N/A</v>
      </c>
      <c r="LX35" s="193" t="e">
        <f t="shared" si="90"/>
        <v>#N/A</v>
      </c>
      <c r="LY35" s="193" t="e">
        <f t="shared" si="90"/>
        <v>#N/A</v>
      </c>
      <c r="LZ35" s="193" t="e">
        <f t="shared" si="87"/>
        <v>#N/A</v>
      </c>
      <c r="MA35" s="193" t="e">
        <f t="shared" si="87"/>
        <v>#N/A</v>
      </c>
      <c r="MB35" s="193" t="e">
        <f t="shared" si="87"/>
        <v>#N/A</v>
      </c>
      <c r="MC35" s="193" t="e">
        <f t="shared" si="87"/>
        <v>#N/A</v>
      </c>
      <c r="MD35" s="193" t="e">
        <f t="shared" si="87"/>
        <v>#N/A</v>
      </c>
      <c r="ME35" s="193" t="e">
        <f t="shared" si="87"/>
        <v>#N/A</v>
      </c>
      <c r="MF35" s="193" t="e">
        <f t="shared" si="87"/>
        <v>#N/A</v>
      </c>
      <c r="MG35" s="193" t="e">
        <f t="shared" si="87"/>
        <v>#N/A</v>
      </c>
      <c r="MH35" s="193" t="e">
        <f t="shared" si="87"/>
        <v>#N/A</v>
      </c>
      <c r="MI35" s="193" t="e">
        <f t="shared" si="87"/>
        <v>#N/A</v>
      </c>
      <c r="MJ35" s="193" t="e">
        <f t="shared" si="87"/>
        <v>#N/A</v>
      </c>
      <c r="MK35" s="193" t="e">
        <f t="shared" si="87"/>
        <v>#N/A</v>
      </c>
      <c r="ML35" s="193" t="e">
        <f t="shared" si="87"/>
        <v>#N/A</v>
      </c>
      <c r="MM35" s="193" t="e">
        <f t="shared" si="87"/>
        <v>#N/A</v>
      </c>
      <c r="MN35" s="193" t="e">
        <f t="shared" si="87"/>
        <v>#N/A</v>
      </c>
      <c r="MO35" s="193" t="e">
        <f t="shared" si="62"/>
        <v>#N/A</v>
      </c>
      <c r="MP35" s="193" t="e">
        <f t="shared" si="62"/>
        <v>#N/A</v>
      </c>
      <c r="MQ35" s="193" t="e">
        <f t="shared" si="62"/>
        <v>#N/A</v>
      </c>
      <c r="MR35" s="193" t="e">
        <f t="shared" si="62"/>
        <v>#N/A</v>
      </c>
      <c r="MS35" s="193" t="e">
        <f t="shared" si="62"/>
        <v>#N/A</v>
      </c>
      <c r="MT35" s="193" t="e">
        <f t="shared" si="62"/>
        <v>#N/A</v>
      </c>
      <c r="MU35" s="193" t="e">
        <f t="shared" si="62"/>
        <v>#N/A</v>
      </c>
      <c r="MV35" s="193" t="e">
        <f t="shared" si="62"/>
        <v>#N/A</v>
      </c>
      <c r="MW35" s="193" t="e">
        <f t="shared" si="62"/>
        <v>#N/A</v>
      </c>
      <c r="MX35" s="193" t="e">
        <f t="shared" si="62"/>
        <v>#N/A</v>
      </c>
      <c r="MY35" s="193" t="e">
        <f t="shared" si="62"/>
        <v>#N/A</v>
      </c>
      <c r="MZ35" s="193" t="e">
        <f t="shared" si="62"/>
        <v>#N/A</v>
      </c>
      <c r="NA35" s="193" t="e">
        <f t="shared" si="62"/>
        <v>#N/A</v>
      </c>
      <c r="NB35" s="193" t="e">
        <f t="shared" si="62"/>
        <v>#N/A</v>
      </c>
      <c r="NC35" s="193" t="e">
        <f t="shared" si="62"/>
        <v>#N/A</v>
      </c>
      <c r="ND35" s="193" t="e">
        <f t="shared" si="27"/>
        <v>#N/A</v>
      </c>
      <c r="NE35" s="193" t="e">
        <f t="shared" si="85"/>
        <v>#N/A</v>
      </c>
      <c r="NF35" s="193" t="e">
        <f t="shared" si="85"/>
        <v>#N/A</v>
      </c>
      <c r="NG35" s="193" t="e">
        <f t="shared" si="85"/>
        <v>#N/A</v>
      </c>
      <c r="NH35" s="193" t="e">
        <f t="shared" si="95"/>
        <v>#N/A</v>
      </c>
      <c r="NI35" s="193" t="e">
        <f t="shared" si="95"/>
        <v>#N/A</v>
      </c>
      <c r="NJ35" s="193" t="e">
        <f t="shared" si="95"/>
        <v>#N/A</v>
      </c>
      <c r="NK35" s="193" t="e">
        <f t="shared" si="95"/>
        <v>#N/A</v>
      </c>
      <c r="NL35" s="193" t="e">
        <f t="shared" si="95"/>
        <v>#N/A</v>
      </c>
      <c r="NM35" s="193" t="e">
        <f t="shared" si="95"/>
        <v>#N/A</v>
      </c>
      <c r="NN35" s="193" t="e">
        <f t="shared" si="95"/>
        <v>#N/A</v>
      </c>
      <c r="NO35" s="193" t="e">
        <f t="shared" si="95"/>
        <v>#N/A</v>
      </c>
      <c r="NP35" s="193" t="e">
        <f t="shared" si="95"/>
        <v>#N/A</v>
      </c>
      <c r="NQ35" s="193" t="e">
        <f t="shared" si="95"/>
        <v>#N/A</v>
      </c>
      <c r="NR35" s="193" t="e">
        <f t="shared" si="95"/>
        <v>#N/A</v>
      </c>
      <c r="NS35" s="193" t="e">
        <f t="shared" si="95"/>
        <v>#N/A</v>
      </c>
      <c r="NT35" s="193" t="e">
        <f t="shared" si="95"/>
        <v>#N/A</v>
      </c>
      <c r="NU35" s="193" t="e">
        <f t="shared" si="95"/>
        <v>#N/A</v>
      </c>
      <c r="NV35" s="193" t="e">
        <f t="shared" si="95"/>
        <v>#N/A</v>
      </c>
      <c r="NW35" s="193" t="e">
        <f t="shared" si="91"/>
        <v>#N/A</v>
      </c>
      <c r="NX35" s="193" t="e">
        <f t="shared" si="91"/>
        <v>#N/A</v>
      </c>
      <c r="NY35" s="193" t="e">
        <f t="shared" si="91"/>
        <v>#N/A</v>
      </c>
      <c r="NZ35" s="193" t="e">
        <f t="shared" si="91"/>
        <v>#N/A</v>
      </c>
      <c r="OA35" s="193" t="e">
        <f t="shared" si="91"/>
        <v>#N/A</v>
      </c>
      <c r="OB35" s="193" t="e">
        <f t="shared" si="91"/>
        <v>#N/A</v>
      </c>
      <c r="OC35" s="193" t="e">
        <f t="shared" si="91"/>
        <v>#N/A</v>
      </c>
      <c r="OD35" s="193" t="e">
        <f t="shared" si="91"/>
        <v>#N/A</v>
      </c>
      <c r="OE35" s="193" t="e">
        <f t="shared" si="91"/>
        <v>#N/A</v>
      </c>
      <c r="OF35" s="193" t="e">
        <f t="shared" si="91"/>
        <v>#N/A</v>
      </c>
      <c r="OG35" s="193" t="e">
        <f t="shared" si="91"/>
        <v>#N/A</v>
      </c>
      <c r="OH35" s="193" t="e">
        <f t="shared" si="91"/>
        <v>#N/A</v>
      </c>
      <c r="OI35" s="193" t="e">
        <f t="shared" si="91"/>
        <v>#N/A</v>
      </c>
      <c r="OJ35" s="193" t="e">
        <f t="shared" si="91"/>
        <v>#N/A</v>
      </c>
      <c r="OK35" s="193" t="e">
        <f t="shared" si="91"/>
        <v>#N/A</v>
      </c>
      <c r="OL35" s="193" t="e">
        <f t="shared" si="88"/>
        <v>#N/A</v>
      </c>
      <c r="OM35" s="193" t="e">
        <f t="shared" si="88"/>
        <v>#N/A</v>
      </c>
      <c r="ON35" s="193" t="e">
        <f t="shared" si="88"/>
        <v>#N/A</v>
      </c>
      <c r="OO35" s="193" t="e">
        <f t="shared" si="88"/>
        <v>#N/A</v>
      </c>
      <c r="OP35" s="193" t="e">
        <f t="shared" si="88"/>
        <v>#N/A</v>
      </c>
      <c r="OQ35" s="193" t="e">
        <f t="shared" si="88"/>
        <v>#N/A</v>
      </c>
      <c r="OR35" s="193" t="e">
        <f t="shared" si="88"/>
        <v>#N/A</v>
      </c>
      <c r="OS35" s="193" t="e">
        <f t="shared" si="88"/>
        <v>#N/A</v>
      </c>
      <c r="OT35" s="193" t="e">
        <f t="shared" si="88"/>
        <v>#N/A</v>
      </c>
      <c r="OU35" s="193" t="e">
        <f t="shared" si="88"/>
        <v>#N/A</v>
      </c>
      <c r="OV35" s="193" t="e">
        <f t="shared" si="88"/>
        <v>#N/A</v>
      </c>
      <c r="OW35" s="193" t="e">
        <f t="shared" si="88"/>
        <v>#N/A</v>
      </c>
      <c r="OX35" s="193" t="e">
        <f t="shared" si="88"/>
        <v>#N/A</v>
      </c>
      <c r="OY35" s="193" t="e">
        <f t="shared" si="88"/>
        <v>#N/A</v>
      </c>
      <c r="OZ35" s="193" t="e">
        <f t="shared" si="88"/>
        <v>#N/A</v>
      </c>
      <c r="PA35" s="193" t="e">
        <f t="shared" si="63"/>
        <v>#N/A</v>
      </c>
      <c r="PB35" s="193" t="e">
        <f t="shared" si="63"/>
        <v>#N/A</v>
      </c>
      <c r="PC35" s="193" t="e">
        <f t="shared" si="63"/>
        <v>#N/A</v>
      </c>
      <c r="PD35" s="193" t="e">
        <f t="shared" si="63"/>
        <v>#N/A</v>
      </c>
      <c r="PE35" s="193" t="e">
        <f t="shared" si="63"/>
        <v>#N/A</v>
      </c>
      <c r="PF35" s="193" t="e">
        <f t="shared" si="63"/>
        <v>#N/A</v>
      </c>
      <c r="PG35" s="193" t="e">
        <f t="shared" si="63"/>
        <v>#N/A</v>
      </c>
      <c r="PH35" s="193" t="e">
        <f t="shared" si="63"/>
        <v>#N/A</v>
      </c>
      <c r="PI35" s="193" t="e">
        <f t="shared" si="63"/>
        <v>#N/A</v>
      </c>
      <c r="PJ35" s="193" t="e">
        <f t="shared" si="63"/>
        <v>#N/A</v>
      </c>
      <c r="PK35" s="193" t="e">
        <f t="shared" si="63"/>
        <v>#N/A</v>
      </c>
      <c r="PL35" s="193" t="e">
        <f t="shared" si="63"/>
        <v>#N/A</v>
      </c>
      <c r="PM35" s="193" t="e">
        <f t="shared" si="63"/>
        <v>#N/A</v>
      </c>
      <c r="PN35" s="193" t="e">
        <f t="shared" si="63"/>
        <v>#N/A</v>
      </c>
      <c r="PO35" s="193" t="e">
        <f t="shared" si="63"/>
        <v>#N/A</v>
      </c>
      <c r="PP35" s="193" t="e">
        <f t="shared" si="28"/>
        <v>#N/A</v>
      </c>
      <c r="PQ35" s="193" t="e">
        <f t="shared" si="59"/>
        <v>#N/A</v>
      </c>
      <c r="PR35" s="193" t="e">
        <f t="shared" si="59"/>
        <v>#N/A</v>
      </c>
      <c r="PS35" s="193" t="e">
        <f t="shared" si="59"/>
        <v>#N/A</v>
      </c>
      <c r="PT35" s="193" t="e">
        <f t="shared" si="59"/>
        <v>#N/A</v>
      </c>
      <c r="PU35" s="193" t="e">
        <f t="shared" si="59"/>
        <v>#N/A</v>
      </c>
      <c r="PV35" s="193" t="e">
        <f t="shared" si="59"/>
        <v>#N/A</v>
      </c>
      <c r="PW35" s="193" t="e">
        <f t="shared" si="59"/>
        <v>#N/A</v>
      </c>
      <c r="PX35" s="193" t="e">
        <f t="shared" si="59"/>
        <v>#N/A</v>
      </c>
    </row>
    <row r="36" spans="1:440" hidden="1" x14ac:dyDescent="0.45">
      <c r="A36" s="20">
        <v>33</v>
      </c>
      <c r="B36" s="134"/>
      <c r="C36" s="279"/>
      <c r="D36" s="280" t="str">
        <f t="shared" si="15"/>
        <v/>
      </c>
      <c r="E36" s="281"/>
      <c r="F36" s="280" t="str">
        <f t="shared" si="16"/>
        <v/>
      </c>
      <c r="G36" s="279"/>
      <c r="H36" s="135"/>
      <c r="I36" s="110" t="str">
        <f t="shared" si="17"/>
        <v/>
      </c>
      <c r="J36" s="21" t="str">
        <f t="shared" si="18"/>
        <v/>
      </c>
      <c r="K36" s="22" t="str">
        <f t="shared" si="19"/>
        <v/>
      </c>
      <c r="L36" s="23" t="str">
        <f>IF(J36="","",IF(OR($J36&lt;Skew!$B$3,$J36=Skew!$B$3),IF($J36&gt;Skew!$C$3,Skew!$A$3,IF($J36&gt;Skew!$C$4,Skew!$A$4,IF($J36&gt;Skew!$C$5,Skew!$A$5,IF($J36&gt;Skew!$C$6,Skew!$A$6,IF($J36&gt;Skew!$C$7,Skew!$A$7,IF($J36&gt;Skew!$C$8,Skew!$A$8,IF($J36&gt;Skew!$C$9,Skew!$A$9,IF($J36&gt;Skew!$C$10,Skew!$A$10,IF($J36&gt;Skew!$C$11,Skew!$A$11,IF($J36&gt;Skew!$C$12,Skew!$A$12,IF($J36&gt;Skew!$C$13,Skew!$A$13,IF($J36&gt;Skew!$C$14,Skew!$A$14,IF($J36&gt;Skew!$C$15,Skew!$A$15,IF($J36&gt;Skew!$C$16,Skew!$A$16,Skew!$A$17)
)))))))))))))))</f>
        <v/>
      </c>
      <c r="M36" s="22" t="str">
        <f>IF(J36="","",MATCH(L36,Skew!$A$3:$A$17,0))</f>
        <v/>
      </c>
      <c r="N36" s="22" t="str">
        <f t="shared" si="0"/>
        <v/>
      </c>
      <c r="O36" s="24"/>
      <c r="P36" s="22" t="str">
        <f>IF(OR(J36="",O36=""),"",MATCH(O36,Confidence!$A$3:$A$12,0))</f>
        <v/>
      </c>
      <c r="Q36" s="25" t="str">
        <f t="shared" si="1"/>
        <v/>
      </c>
      <c r="R36" s="25" t="str">
        <f t="shared" si="2"/>
        <v/>
      </c>
      <c r="S36" s="22"/>
      <c r="T36" s="102" t="str">
        <f t="shared" si="3"/>
        <v/>
      </c>
      <c r="U36" s="102" t="str">
        <f t="shared" si="4"/>
        <v/>
      </c>
      <c r="V36" s="37" t="str">
        <f t="shared" si="5"/>
        <v/>
      </c>
      <c r="W36" s="115"/>
      <c r="X36" s="204" t="str">
        <f>IF(AND(D36&gt;0,E36&gt;0,F36&gt;0,Q36&gt;0,R36&gt;0,W36&gt;0,NOT(O36="")),ABS(VLOOKUP($W$1,VLookups!$A$30:$B$31,2,FALSE)-_xlfn.BETA.DIST(W36,IF(K36="L",R36,Q36),IF(K36="L",Q36,R36),TRUE,D36,F36)),"")</f>
        <v/>
      </c>
      <c r="Y36" s="112" t="str">
        <f>IF(OR($Q36="",$R36=""),"",_xlfn.BETA.INV(ABS(VLOOKUP($W$1,VLookups!$A$30:$B$31,2,FALSE)-Y$3),IF($K36="L",$R36,$Q36),IF($K36="L",$Q36,$R36),$D36,$F36))</f>
        <v/>
      </c>
      <c r="Z36" s="113" t="str">
        <f>IF(OR($Q36="",$R36=""),"",_xlfn.BETA.INV(ABS(VLOOKUP($W$1,VLookups!$A$30:$B$31,2,FALSE)-Z$3),IF($K36="L",$R36,$Q36),IF($K36="L",$Q36,$R36),$D36,$F36))</f>
        <v/>
      </c>
      <c r="AA36" s="112" t="str">
        <f>IF(OR($Q36="",$R36=""),"",_xlfn.BETA.INV(ABS(VLOOKUP($W$1,VLookups!$A$30:$B$31,2,FALSE)-AA$3),IF($K36="L",$R36,$Q36),IF($K36="L",$Q36,$R36),$D36,$F36))</f>
        <v/>
      </c>
      <c r="AB36" s="113" t="str">
        <f>IF(OR($Q36="",$R36=""),"",_xlfn.BETA.INV(ABS(VLOOKUP($W$1,VLookups!$A$30:$B$31,2,FALSE)-AB$3),IF($K36="L",$R36,$Q36),IF($K36="L",$Q36,$R36),$D36,$F36))</f>
        <v/>
      </c>
      <c r="AC36" s="112" t="str">
        <f>IF(OR($Q36="",$R36=""),"",_xlfn.BETA.INV(ABS(VLOOKUP($W$1,VLookups!$A$30:$B$31,2,FALSE)-AC$3),IF($K36="L",$R36,$Q36),IF($K36="L",$Q36,$R36),$D36,$F36))</f>
        <v/>
      </c>
      <c r="AD36" s="113" t="str">
        <f>IF(OR($Q36="",$R36=""),"",_xlfn.BETA.INV(ABS(VLOOKUP($W$1,VLookups!$A$30:$B$31,2,FALSE)-AD$3),IF($K36="L",$R36,$Q36),IF($K36="L",$Q36,$R36),$D36,$F36))</f>
        <v/>
      </c>
      <c r="AE36" s="112" t="str">
        <f>IF(OR($Q36="",$R36=""),"",_xlfn.BETA.INV(ABS(VLOOKUP($W$1,VLookups!$A$30:$B$31,2,FALSE)-AE$3),IF($K36="L",$R36,$Q36),IF($K36="L",$Q36,$R36),$D36,$F36))</f>
        <v/>
      </c>
      <c r="AF36" s="113" t="str">
        <f>IF(OR($Q36="",$R36=""),"",_xlfn.BETA.INV(ABS(VLOOKUP($W$1,VLookups!$A$30:$B$31,2,FALSE)-AF$3),IF($K36="L",$R36,$Q36),IF($K36="L",$Q36,$R36),$D36,$F36))</f>
        <v/>
      </c>
      <c r="AG36" s="112" t="str">
        <f>IF(OR($Q36="",$R36=""),"",_xlfn.BETA.INV(ABS(VLOOKUP($W$1,VLookups!$A$30:$B$31,2,FALSE)-AG$3),IF($K36="L",$R36,$Q36),IF($K36="L",$Q36,$R36),$D36,$F36))</f>
        <v/>
      </c>
      <c r="AH36" s="113" t="str">
        <f>IF(OR($Q36="",$R36=""),"",_xlfn.BETA.INV(ABS(VLOOKUP($W$1,VLookups!$A$30:$B$31,2,FALSE)-AH$3),IF($K36="L",$R36,$Q36),IF($K36="L",$Q36,$R36),$D36,$F36))</f>
        <v/>
      </c>
      <c r="AI36" s="112" t="str">
        <f>IF(OR($Q36="",$R36=""),"",_xlfn.BETA.INV(ABS(VLOOKUP($W$1,VLookups!$A$30:$B$31,2,FALSE)-AI$3),IF($K36="L",$R36,$Q36),IF($K36="L",$Q36,$R36),$D36,$F36))</f>
        <v/>
      </c>
      <c r="AJ36" s="113" t="str">
        <f>IF(OR($Q36="",$R36=""),"",_xlfn.BETA.INV(ABS(VLOOKUP($W$1,VLookups!$A$30:$B$31,2,FALSE)-AJ$3),IF($K36="L",$R36,$Q36),IF($K36="L",$Q36,$R36),$D36,$F36))</f>
        <v/>
      </c>
      <c r="AK36" s="15"/>
      <c r="AL36" s="194" t="str">
        <f t="shared" si="20"/>
        <v/>
      </c>
      <c r="AM36" s="192" t="str">
        <f t="shared" si="21"/>
        <v/>
      </c>
      <c r="AN36" s="177" t="str">
        <f t="shared" si="92"/>
        <v/>
      </c>
      <c r="AO36" s="177" t="str">
        <f t="shared" si="73"/>
        <v/>
      </c>
      <c r="AP36" s="177" t="str">
        <f t="shared" si="73"/>
        <v/>
      </c>
      <c r="AQ36" s="177" t="str">
        <f t="shared" si="73"/>
        <v/>
      </c>
      <c r="AR36" s="177" t="str">
        <f t="shared" si="73"/>
        <v/>
      </c>
      <c r="AS36" s="177" t="str">
        <f t="shared" si="73"/>
        <v/>
      </c>
      <c r="AT36" s="177" t="str">
        <f t="shared" si="73"/>
        <v/>
      </c>
      <c r="AU36" s="177" t="str">
        <f t="shared" si="73"/>
        <v/>
      </c>
      <c r="AV36" s="177" t="str">
        <f t="shared" si="73"/>
        <v/>
      </c>
      <c r="AW36" s="177" t="str">
        <f t="shared" si="73"/>
        <v/>
      </c>
      <c r="AX36" s="177" t="str">
        <f t="shared" si="73"/>
        <v/>
      </c>
      <c r="AY36" s="177" t="str">
        <f t="shared" si="73"/>
        <v/>
      </c>
      <c r="AZ36" s="177" t="str">
        <f t="shared" si="73"/>
        <v/>
      </c>
      <c r="BA36" s="177" t="str">
        <f t="shared" si="73"/>
        <v/>
      </c>
      <c r="BB36" s="177" t="str">
        <f t="shared" si="73"/>
        <v/>
      </c>
      <c r="BC36" s="177" t="str">
        <f t="shared" si="73"/>
        <v/>
      </c>
      <c r="BD36" s="177" t="str">
        <f t="shared" si="73"/>
        <v/>
      </c>
      <c r="BE36" s="177" t="str">
        <f t="shared" si="67"/>
        <v/>
      </c>
      <c r="BF36" s="177" t="str">
        <f t="shared" si="67"/>
        <v/>
      </c>
      <c r="BG36" s="177" t="str">
        <f t="shared" si="67"/>
        <v/>
      </c>
      <c r="BH36" s="177" t="str">
        <f t="shared" si="67"/>
        <v/>
      </c>
      <c r="BI36" s="177" t="str">
        <f t="shared" si="67"/>
        <v/>
      </c>
      <c r="BJ36" s="177" t="str">
        <f t="shared" si="67"/>
        <v/>
      </c>
      <c r="BK36" s="177" t="str">
        <f t="shared" si="67"/>
        <v/>
      </c>
      <c r="BL36" s="177" t="str">
        <f t="shared" si="67"/>
        <v/>
      </c>
      <c r="BM36" s="177" t="str">
        <f t="shared" si="67"/>
        <v/>
      </c>
      <c r="BN36" s="177" t="str">
        <f t="shared" si="67"/>
        <v/>
      </c>
      <c r="BO36" s="177" t="str">
        <f t="shared" si="67"/>
        <v/>
      </c>
      <c r="BP36" s="177" t="str">
        <f t="shared" si="67"/>
        <v/>
      </c>
      <c r="BQ36" s="177" t="str">
        <f t="shared" si="67"/>
        <v/>
      </c>
      <c r="BR36" s="177" t="str">
        <f t="shared" si="67"/>
        <v/>
      </c>
      <c r="BS36" s="177" t="str">
        <f t="shared" si="67"/>
        <v/>
      </c>
      <c r="BT36" s="177" t="str">
        <f t="shared" si="74"/>
        <v/>
      </c>
      <c r="BU36" s="177" t="str">
        <f t="shared" si="74"/>
        <v/>
      </c>
      <c r="BV36" s="177" t="str">
        <f t="shared" si="74"/>
        <v/>
      </c>
      <c r="BW36" s="177" t="str">
        <f t="shared" si="74"/>
        <v/>
      </c>
      <c r="BX36" s="177" t="str">
        <f t="shared" si="74"/>
        <v/>
      </c>
      <c r="BY36" s="177" t="str">
        <f t="shared" si="74"/>
        <v/>
      </c>
      <c r="BZ36" s="177" t="str">
        <f t="shared" si="74"/>
        <v/>
      </c>
      <c r="CA36" s="177" t="str">
        <f t="shared" si="74"/>
        <v/>
      </c>
      <c r="CB36" s="177" t="str">
        <f t="shared" si="74"/>
        <v/>
      </c>
      <c r="CC36" s="177" t="str">
        <f t="shared" si="74"/>
        <v/>
      </c>
      <c r="CD36" s="177" t="str">
        <f t="shared" si="74"/>
        <v/>
      </c>
      <c r="CE36" s="177" t="str">
        <f t="shared" si="74"/>
        <v/>
      </c>
      <c r="CF36" s="177" t="str">
        <f t="shared" si="74"/>
        <v/>
      </c>
      <c r="CG36" s="177" t="str">
        <f t="shared" si="74"/>
        <v/>
      </c>
      <c r="CH36" s="177" t="str">
        <f t="shared" si="74"/>
        <v/>
      </c>
      <c r="CI36" s="177" t="str">
        <f t="shared" si="74"/>
        <v/>
      </c>
      <c r="CJ36" s="177" t="str">
        <f t="shared" si="68"/>
        <v/>
      </c>
      <c r="CK36" s="177" t="str">
        <f t="shared" si="68"/>
        <v/>
      </c>
      <c r="CL36" s="177" t="str">
        <f t="shared" si="68"/>
        <v/>
      </c>
      <c r="CM36" s="177" t="str">
        <f t="shared" si="68"/>
        <v/>
      </c>
      <c r="CN36" s="177" t="str">
        <f t="shared" si="68"/>
        <v/>
      </c>
      <c r="CO36" s="177" t="str">
        <f t="shared" si="68"/>
        <v/>
      </c>
      <c r="CP36" s="177" t="str">
        <f t="shared" si="68"/>
        <v/>
      </c>
      <c r="CQ36" s="177" t="str">
        <f t="shared" si="68"/>
        <v/>
      </c>
      <c r="CR36" s="177" t="str">
        <f t="shared" si="68"/>
        <v/>
      </c>
      <c r="CS36" s="177" t="str">
        <f t="shared" si="68"/>
        <v/>
      </c>
      <c r="CT36" s="177" t="str">
        <f t="shared" si="68"/>
        <v/>
      </c>
      <c r="CU36" s="177" t="str">
        <f t="shared" si="68"/>
        <v/>
      </c>
      <c r="CV36" s="177" t="str">
        <f t="shared" si="68"/>
        <v/>
      </c>
      <c r="CW36" s="177" t="str">
        <f t="shared" si="68"/>
        <v/>
      </c>
      <c r="CX36" s="177" t="str">
        <f t="shared" si="68"/>
        <v/>
      </c>
      <c r="CY36" s="177" t="str">
        <f t="shared" si="68"/>
        <v/>
      </c>
      <c r="CZ36" s="177" t="str">
        <f t="shared" si="75"/>
        <v/>
      </c>
      <c r="DA36" s="177" t="str">
        <f t="shared" si="75"/>
        <v/>
      </c>
      <c r="DB36" s="177" t="str">
        <f t="shared" si="75"/>
        <v/>
      </c>
      <c r="DC36" s="177" t="str">
        <f t="shared" si="75"/>
        <v/>
      </c>
      <c r="DD36" s="177" t="str">
        <f t="shared" si="75"/>
        <v/>
      </c>
      <c r="DE36" s="177" t="str">
        <f t="shared" si="75"/>
        <v/>
      </c>
      <c r="DF36" s="177" t="str">
        <f t="shared" si="75"/>
        <v/>
      </c>
      <c r="DG36" s="177" t="str">
        <f t="shared" si="75"/>
        <v/>
      </c>
      <c r="DH36" s="177" t="str">
        <f t="shared" si="75"/>
        <v/>
      </c>
      <c r="DI36" s="177" t="str">
        <f t="shared" si="75"/>
        <v/>
      </c>
      <c r="DJ36" s="177" t="str">
        <f t="shared" si="75"/>
        <v/>
      </c>
      <c r="DK36" s="177" t="str">
        <f t="shared" si="75"/>
        <v/>
      </c>
      <c r="DL36" s="177" t="str">
        <f t="shared" si="75"/>
        <v/>
      </c>
      <c r="DM36" s="177" t="str">
        <f t="shared" si="75"/>
        <v/>
      </c>
      <c r="DN36" s="177" t="str">
        <f t="shared" si="75"/>
        <v/>
      </c>
      <c r="DO36" s="177" t="str">
        <f t="shared" si="75"/>
        <v/>
      </c>
      <c r="DP36" s="177" t="str">
        <f t="shared" si="69"/>
        <v/>
      </c>
      <c r="DQ36" s="177" t="str">
        <f t="shared" si="81"/>
        <v/>
      </c>
      <c r="DR36" s="177" t="str">
        <f t="shared" si="81"/>
        <v/>
      </c>
      <c r="DS36" s="177" t="str">
        <f t="shared" si="81"/>
        <v/>
      </c>
      <c r="DT36" s="177" t="str">
        <f t="shared" si="81"/>
        <v/>
      </c>
      <c r="DU36" s="177" t="str">
        <f t="shared" si="81"/>
        <v/>
      </c>
      <c r="DV36" s="177" t="str">
        <f t="shared" si="81"/>
        <v/>
      </c>
      <c r="DW36" s="177" t="str">
        <f t="shared" si="81"/>
        <v/>
      </c>
      <c r="DX36" s="177" t="str">
        <f t="shared" si="81"/>
        <v/>
      </c>
      <c r="DY36" s="177" t="str">
        <f t="shared" si="81"/>
        <v/>
      </c>
      <c r="DZ36" s="177" t="str">
        <f t="shared" si="81"/>
        <v/>
      </c>
      <c r="EA36" s="177" t="str">
        <f t="shared" si="81"/>
        <v/>
      </c>
      <c r="EB36" s="177" t="str">
        <f t="shared" si="81"/>
        <v/>
      </c>
      <c r="EC36" s="177" t="str">
        <f t="shared" si="81"/>
        <v/>
      </c>
      <c r="ED36" s="177" t="str">
        <f t="shared" si="81"/>
        <v/>
      </c>
      <c r="EE36" s="177" t="str">
        <f t="shared" si="81"/>
        <v/>
      </c>
      <c r="EF36" s="177" t="str">
        <f t="shared" si="81"/>
        <v/>
      </c>
      <c r="EG36" s="177" t="str">
        <f t="shared" si="76"/>
        <v/>
      </c>
      <c r="EH36" s="177" t="str">
        <f t="shared" si="76"/>
        <v/>
      </c>
      <c r="EI36" s="177" t="str">
        <f t="shared" si="76"/>
        <v/>
      </c>
      <c r="EJ36" s="177" t="str">
        <f t="shared" si="76"/>
        <v/>
      </c>
      <c r="EK36" s="177" t="str">
        <f t="shared" si="76"/>
        <v/>
      </c>
      <c r="EL36" s="177" t="str">
        <f t="shared" si="76"/>
        <v/>
      </c>
      <c r="EM36" s="177" t="str">
        <f t="shared" si="76"/>
        <v/>
      </c>
      <c r="EN36" s="177" t="str">
        <f t="shared" si="76"/>
        <v/>
      </c>
      <c r="EO36" s="177" t="str">
        <f t="shared" si="76"/>
        <v/>
      </c>
      <c r="EP36" s="177" t="str">
        <f t="shared" si="76"/>
        <v/>
      </c>
      <c r="EQ36" s="177" t="str">
        <f t="shared" si="76"/>
        <v/>
      </c>
      <c r="ER36" s="177" t="str">
        <f t="shared" si="76"/>
        <v/>
      </c>
      <c r="ES36" s="177" t="str">
        <f t="shared" si="76"/>
        <v/>
      </c>
      <c r="ET36" s="177" t="str">
        <f t="shared" si="76"/>
        <v/>
      </c>
      <c r="EU36" s="177" t="str">
        <f t="shared" si="76"/>
        <v/>
      </c>
      <c r="EV36" s="177" t="str">
        <f t="shared" si="77"/>
        <v/>
      </c>
      <c r="EW36" s="177" t="str">
        <f t="shared" si="77"/>
        <v/>
      </c>
      <c r="EX36" s="177" t="str">
        <f t="shared" si="77"/>
        <v/>
      </c>
      <c r="EY36" s="177" t="str">
        <f t="shared" si="77"/>
        <v/>
      </c>
      <c r="EZ36" s="177" t="str">
        <f t="shared" si="77"/>
        <v/>
      </c>
      <c r="FA36" s="177" t="str">
        <f t="shared" si="77"/>
        <v/>
      </c>
      <c r="FB36" s="177" t="str">
        <f t="shared" si="77"/>
        <v/>
      </c>
      <c r="FC36" s="177" t="str">
        <f t="shared" si="77"/>
        <v/>
      </c>
      <c r="FD36" s="177" t="str">
        <f t="shared" si="77"/>
        <v/>
      </c>
      <c r="FE36" s="177" t="str">
        <f t="shared" si="77"/>
        <v/>
      </c>
      <c r="FF36" s="177" t="str">
        <f t="shared" si="77"/>
        <v/>
      </c>
      <c r="FG36" s="177" t="str">
        <f t="shared" si="77"/>
        <v/>
      </c>
      <c r="FH36" s="177" t="str">
        <f t="shared" si="77"/>
        <v/>
      </c>
      <c r="FI36" s="177" t="str">
        <f t="shared" si="77"/>
        <v/>
      </c>
      <c r="FJ36" s="177" t="str">
        <f t="shared" si="77"/>
        <v/>
      </c>
      <c r="FK36" s="177" t="str">
        <f t="shared" si="77"/>
        <v/>
      </c>
      <c r="FL36" s="177" t="str">
        <f t="shared" si="70"/>
        <v/>
      </c>
      <c r="FM36" s="177" t="str">
        <f t="shared" si="70"/>
        <v/>
      </c>
      <c r="FN36" s="177" t="str">
        <f t="shared" si="70"/>
        <v/>
      </c>
      <c r="FO36" s="177" t="str">
        <f t="shared" si="70"/>
        <v/>
      </c>
      <c r="FP36" s="177" t="str">
        <f t="shared" si="70"/>
        <v/>
      </c>
      <c r="FQ36" s="177" t="str">
        <f t="shared" si="70"/>
        <v/>
      </c>
      <c r="FR36" s="177" t="str">
        <f t="shared" si="70"/>
        <v/>
      </c>
      <c r="FS36" s="177" t="str">
        <f t="shared" si="70"/>
        <v/>
      </c>
      <c r="FT36" s="177" t="str">
        <f t="shared" si="70"/>
        <v/>
      </c>
      <c r="FU36" s="177" t="str">
        <f t="shared" si="70"/>
        <v/>
      </c>
      <c r="FV36" s="177" t="str">
        <f t="shared" si="70"/>
        <v/>
      </c>
      <c r="FW36" s="177" t="str">
        <f t="shared" si="70"/>
        <v/>
      </c>
      <c r="FX36" s="177" t="str">
        <f t="shared" si="70"/>
        <v/>
      </c>
      <c r="FY36" s="177" t="str">
        <f t="shared" si="78"/>
        <v/>
      </c>
      <c r="FZ36" s="177" t="str">
        <f t="shared" si="78"/>
        <v/>
      </c>
      <c r="GA36" s="177" t="str">
        <f t="shared" si="78"/>
        <v/>
      </c>
      <c r="GB36" s="177" t="str">
        <f t="shared" si="78"/>
        <v/>
      </c>
      <c r="GC36" s="177" t="str">
        <f t="shared" si="78"/>
        <v/>
      </c>
      <c r="GD36" s="177" t="str">
        <f t="shared" si="78"/>
        <v/>
      </c>
      <c r="GE36" s="177" t="str">
        <f t="shared" si="78"/>
        <v/>
      </c>
      <c r="GF36" s="177" t="str">
        <f t="shared" si="78"/>
        <v/>
      </c>
      <c r="GG36" s="177" t="str">
        <f t="shared" si="78"/>
        <v/>
      </c>
      <c r="GH36" s="177" t="str">
        <f t="shared" si="78"/>
        <v/>
      </c>
      <c r="GI36" s="177" t="str">
        <f t="shared" si="78"/>
        <v/>
      </c>
      <c r="GJ36" s="177" t="str">
        <f t="shared" si="78"/>
        <v/>
      </c>
      <c r="GK36" s="177" t="str">
        <f t="shared" si="78"/>
        <v/>
      </c>
      <c r="GL36" s="177" t="str">
        <f t="shared" si="78"/>
        <v/>
      </c>
      <c r="GM36" s="177" t="str">
        <f t="shared" si="78"/>
        <v/>
      </c>
      <c r="GN36" s="177" t="str">
        <f t="shared" si="78"/>
        <v/>
      </c>
      <c r="GO36" s="177" t="str">
        <f t="shared" si="71"/>
        <v/>
      </c>
      <c r="GP36" s="177" t="str">
        <f t="shared" si="71"/>
        <v/>
      </c>
      <c r="GQ36" s="177" t="str">
        <f t="shared" si="71"/>
        <v/>
      </c>
      <c r="GR36" s="177" t="str">
        <f t="shared" si="71"/>
        <v/>
      </c>
      <c r="GS36" s="177" t="str">
        <f t="shared" si="71"/>
        <v/>
      </c>
      <c r="GT36" s="177" t="str">
        <f t="shared" si="71"/>
        <v/>
      </c>
      <c r="GU36" s="177" t="str">
        <f t="shared" si="71"/>
        <v/>
      </c>
      <c r="GV36" s="177" t="str">
        <f t="shared" si="71"/>
        <v/>
      </c>
      <c r="GW36" s="177" t="str">
        <f t="shared" si="71"/>
        <v/>
      </c>
      <c r="GX36" s="177" t="str">
        <f t="shared" si="71"/>
        <v/>
      </c>
      <c r="GY36" s="177" t="str">
        <f t="shared" si="71"/>
        <v/>
      </c>
      <c r="GZ36" s="177" t="str">
        <f t="shared" si="71"/>
        <v/>
      </c>
      <c r="HA36" s="177" t="str">
        <f t="shared" si="71"/>
        <v/>
      </c>
      <c r="HB36" s="177" t="str">
        <f t="shared" si="71"/>
        <v/>
      </c>
      <c r="HC36" s="177" t="str">
        <f t="shared" si="71"/>
        <v/>
      </c>
      <c r="HD36" s="177" t="str">
        <f t="shared" si="71"/>
        <v/>
      </c>
      <c r="HE36" s="177" t="str">
        <f t="shared" si="79"/>
        <v/>
      </c>
      <c r="HF36" s="177" t="str">
        <f t="shared" si="79"/>
        <v/>
      </c>
      <c r="HG36" s="177" t="str">
        <f t="shared" si="79"/>
        <v/>
      </c>
      <c r="HH36" s="177" t="str">
        <f t="shared" si="79"/>
        <v/>
      </c>
      <c r="HI36" s="177" t="str">
        <f t="shared" si="79"/>
        <v/>
      </c>
      <c r="HJ36" s="177" t="str">
        <f t="shared" si="79"/>
        <v/>
      </c>
      <c r="HK36" s="177" t="str">
        <f t="shared" si="79"/>
        <v/>
      </c>
      <c r="HL36" s="177" t="str">
        <f t="shared" si="79"/>
        <v/>
      </c>
      <c r="HM36" s="177" t="str">
        <f t="shared" si="79"/>
        <v/>
      </c>
      <c r="HN36" s="177" t="str">
        <f t="shared" si="79"/>
        <v/>
      </c>
      <c r="HO36" s="177" t="str">
        <f t="shared" si="79"/>
        <v/>
      </c>
      <c r="HP36" s="177" t="str">
        <f t="shared" si="79"/>
        <v/>
      </c>
      <c r="HQ36" s="177" t="str">
        <f t="shared" si="79"/>
        <v/>
      </c>
      <c r="HR36" s="177" t="str">
        <f t="shared" si="79"/>
        <v/>
      </c>
      <c r="HS36" s="177" t="str">
        <f t="shared" si="79"/>
        <v/>
      </c>
      <c r="HT36" s="177" t="str">
        <f t="shared" si="79"/>
        <v/>
      </c>
      <c r="HU36" s="177" t="str">
        <f t="shared" si="72"/>
        <v/>
      </c>
      <c r="HV36" s="177" t="str">
        <f t="shared" si="72"/>
        <v/>
      </c>
      <c r="HW36" s="177" t="str">
        <f t="shared" si="72"/>
        <v/>
      </c>
      <c r="HX36" s="177" t="str">
        <f t="shared" si="72"/>
        <v/>
      </c>
      <c r="HY36" s="177" t="str">
        <f t="shared" si="72"/>
        <v/>
      </c>
      <c r="HZ36" s="177" t="str">
        <f t="shared" si="72"/>
        <v/>
      </c>
      <c r="IA36" s="177" t="str">
        <f t="shared" si="72"/>
        <v/>
      </c>
      <c r="IB36" s="177" t="str">
        <f t="shared" si="72"/>
        <v/>
      </c>
      <c r="IC36" s="177" t="str">
        <f t="shared" si="72"/>
        <v/>
      </c>
      <c r="ID36" s="177" t="str">
        <f t="shared" si="72"/>
        <v/>
      </c>
      <c r="IE36" s="192" t="str">
        <f t="shared" si="23"/>
        <v/>
      </c>
      <c r="IF36" s="193" t="e">
        <f t="shared" ref="IF36:IF67" si="96">IF(ISNONTEXT($U36),IF($K36="R",_xlfn.BETA.DIST(AM36,$Q36,$R36,FALSE,$D36,$F36),_xlfn.BETA.DIST(AM36,$R36,$Q36,FALSE,$D36,$F36)),NA())</f>
        <v>#N/A</v>
      </c>
      <c r="IG36" s="193" t="e">
        <f t="shared" si="83"/>
        <v>#N/A</v>
      </c>
      <c r="IH36" s="193" t="e">
        <f t="shared" si="83"/>
        <v>#N/A</v>
      </c>
      <c r="II36" s="193" t="e">
        <f t="shared" si="83"/>
        <v>#N/A</v>
      </c>
      <c r="IJ36" s="193" t="e">
        <f t="shared" si="93"/>
        <v>#N/A</v>
      </c>
      <c r="IK36" s="193" t="e">
        <f t="shared" si="93"/>
        <v>#N/A</v>
      </c>
      <c r="IL36" s="193" t="e">
        <f t="shared" si="93"/>
        <v>#N/A</v>
      </c>
      <c r="IM36" s="193" t="e">
        <f t="shared" si="93"/>
        <v>#N/A</v>
      </c>
      <c r="IN36" s="193" t="e">
        <f t="shared" si="93"/>
        <v>#N/A</v>
      </c>
      <c r="IO36" s="193" t="e">
        <f t="shared" si="93"/>
        <v>#N/A</v>
      </c>
      <c r="IP36" s="193" t="e">
        <f t="shared" si="93"/>
        <v>#N/A</v>
      </c>
      <c r="IQ36" s="193" t="e">
        <f t="shared" si="93"/>
        <v>#N/A</v>
      </c>
      <c r="IR36" s="193" t="e">
        <f t="shared" si="93"/>
        <v>#N/A</v>
      </c>
      <c r="IS36" s="193" t="e">
        <f t="shared" si="93"/>
        <v>#N/A</v>
      </c>
      <c r="IT36" s="193" t="e">
        <f t="shared" si="93"/>
        <v>#N/A</v>
      </c>
      <c r="IU36" s="193" t="e">
        <f t="shared" si="93"/>
        <v>#N/A</v>
      </c>
      <c r="IV36" s="193" t="e">
        <f t="shared" si="93"/>
        <v>#N/A</v>
      </c>
      <c r="IW36" s="193" t="e">
        <f t="shared" si="93"/>
        <v>#N/A</v>
      </c>
      <c r="IX36" s="193" t="e">
        <f t="shared" si="93"/>
        <v>#N/A</v>
      </c>
      <c r="IY36" s="193" t="e">
        <f t="shared" si="89"/>
        <v>#N/A</v>
      </c>
      <c r="IZ36" s="193" t="e">
        <f t="shared" si="89"/>
        <v>#N/A</v>
      </c>
      <c r="JA36" s="193" t="e">
        <f t="shared" si="89"/>
        <v>#N/A</v>
      </c>
      <c r="JB36" s="193" t="e">
        <f t="shared" si="89"/>
        <v>#N/A</v>
      </c>
      <c r="JC36" s="193" t="e">
        <f t="shared" si="89"/>
        <v>#N/A</v>
      </c>
      <c r="JD36" s="193" t="e">
        <f t="shared" si="89"/>
        <v>#N/A</v>
      </c>
      <c r="JE36" s="193" t="e">
        <f t="shared" si="89"/>
        <v>#N/A</v>
      </c>
      <c r="JF36" s="193" t="e">
        <f t="shared" si="89"/>
        <v>#N/A</v>
      </c>
      <c r="JG36" s="193" t="e">
        <f t="shared" si="89"/>
        <v>#N/A</v>
      </c>
      <c r="JH36" s="193" t="e">
        <f t="shared" si="89"/>
        <v>#N/A</v>
      </c>
      <c r="JI36" s="193" t="e">
        <f t="shared" si="89"/>
        <v>#N/A</v>
      </c>
      <c r="JJ36" s="193" t="e">
        <f t="shared" si="89"/>
        <v>#N/A</v>
      </c>
      <c r="JK36" s="193" t="e">
        <f t="shared" si="89"/>
        <v>#N/A</v>
      </c>
      <c r="JL36" s="193" t="e">
        <f t="shared" si="89"/>
        <v>#N/A</v>
      </c>
      <c r="JM36" s="193" t="e">
        <f t="shared" si="89"/>
        <v>#N/A</v>
      </c>
      <c r="JN36" s="193" t="e">
        <f t="shared" si="86"/>
        <v>#N/A</v>
      </c>
      <c r="JO36" s="193" t="e">
        <f t="shared" si="86"/>
        <v>#N/A</v>
      </c>
      <c r="JP36" s="193" t="e">
        <f t="shared" si="86"/>
        <v>#N/A</v>
      </c>
      <c r="JQ36" s="193" t="e">
        <f t="shared" si="86"/>
        <v>#N/A</v>
      </c>
      <c r="JR36" s="193" t="e">
        <f t="shared" si="86"/>
        <v>#N/A</v>
      </c>
      <c r="JS36" s="193" t="e">
        <f t="shared" si="86"/>
        <v>#N/A</v>
      </c>
      <c r="JT36" s="193" t="e">
        <f t="shared" si="86"/>
        <v>#N/A</v>
      </c>
      <c r="JU36" s="193" t="e">
        <f t="shared" si="86"/>
        <v>#N/A</v>
      </c>
      <c r="JV36" s="193" t="e">
        <f t="shared" si="86"/>
        <v>#N/A</v>
      </c>
      <c r="JW36" s="193" t="e">
        <f t="shared" si="86"/>
        <v>#N/A</v>
      </c>
      <c r="JX36" s="193" t="e">
        <f t="shared" si="86"/>
        <v>#N/A</v>
      </c>
      <c r="JY36" s="193" t="e">
        <f t="shared" si="86"/>
        <v>#N/A</v>
      </c>
      <c r="JZ36" s="193" t="e">
        <f t="shared" si="86"/>
        <v>#N/A</v>
      </c>
      <c r="KA36" s="193" t="e">
        <f t="shared" si="86"/>
        <v>#N/A</v>
      </c>
      <c r="KB36" s="193" t="e">
        <f t="shared" si="86"/>
        <v>#N/A</v>
      </c>
      <c r="KC36" s="193" t="e">
        <f t="shared" si="61"/>
        <v>#N/A</v>
      </c>
      <c r="KD36" s="193" t="e">
        <f t="shared" si="61"/>
        <v>#N/A</v>
      </c>
      <c r="KE36" s="193" t="e">
        <f t="shared" si="61"/>
        <v>#N/A</v>
      </c>
      <c r="KF36" s="193" t="e">
        <f t="shared" si="61"/>
        <v>#N/A</v>
      </c>
      <c r="KG36" s="193" t="e">
        <f t="shared" si="61"/>
        <v>#N/A</v>
      </c>
      <c r="KH36" s="193" t="e">
        <f t="shared" si="61"/>
        <v>#N/A</v>
      </c>
      <c r="KI36" s="193" t="e">
        <f t="shared" si="61"/>
        <v>#N/A</v>
      </c>
      <c r="KJ36" s="193" t="e">
        <f t="shared" si="61"/>
        <v>#N/A</v>
      </c>
      <c r="KK36" s="193" t="e">
        <f t="shared" si="61"/>
        <v>#N/A</v>
      </c>
      <c r="KL36" s="193" t="e">
        <f t="shared" si="61"/>
        <v>#N/A</v>
      </c>
      <c r="KM36" s="193" t="e">
        <f t="shared" si="61"/>
        <v>#N/A</v>
      </c>
      <c r="KN36" s="193" t="e">
        <f t="shared" si="61"/>
        <v>#N/A</v>
      </c>
      <c r="KO36" s="193" t="e">
        <f t="shared" si="61"/>
        <v>#N/A</v>
      </c>
      <c r="KP36" s="193" t="e">
        <f t="shared" si="61"/>
        <v>#N/A</v>
      </c>
      <c r="KQ36" s="193" t="e">
        <f t="shared" si="61"/>
        <v>#N/A</v>
      </c>
      <c r="KR36" s="193" t="e">
        <f t="shared" si="26"/>
        <v>#N/A</v>
      </c>
      <c r="KS36" s="193" t="e">
        <f t="shared" si="84"/>
        <v>#N/A</v>
      </c>
      <c r="KT36" s="193" t="e">
        <f t="shared" si="84"/>
        <v>#N/A</v>
      </c>
      <c r="KU36" s="193" t="e">
        <f t="shared" si="84"/>
        <v>#N/A</v>
      </c>
      <c r="KV36" s="193" t="e">
        <f t="shared" si="94"/>
        <v>#N/A</v>
      </c>
      <c r="KW36" s="193" t="e">
        <f t="shared" si="94"/>
        <v>#N/A</v>
      </c>
      <c r="KX36" s="193" t="e">
        <f t="shared" si="94"/>
        <v>#N/A</v>
      </c>
      <c r="KY36" s="193" t="e">
        <f t="shared" si="94"/>
        <v>#N/A</v>
      </c>
      <c r="KZ36" s="193" t="e">
        <f t="shared" si="94"/>
        <v>#N/A</v>
      </c>
      <c r="LA36" s="193" t="e">
        <f t="shared" si="94"/>
        <v>#N/A</v>
      </c>
      <c r="LB36" s="193" t="e">
        <f t="shared" si="94"/>
        <v>#N/A</v>
      </c>
      <c r="LC36" s="193" t="e">
        <f t="shared" si="94"/>
        <v>#N/A</v>
      </c>
      <c r="LD36" s="193" t="e">
        <f t="shared" si="94"/>
        <v>#N/A</v>
      </c>
      <c r="LE36" s="193" t="e">
        <f t="shared" si="94"/>
        <v>#N/A</v>
      </c>
      <c r="LF36" s="193" t="e">
        <f t="shared" si="94"/>
        <v>#N/A</v>
      </c>
      <c r="LG36" s="193" t="e">
        <f t="shared" si="94"/>
        <v>#N/A</v>
      </c>
      <c r="LH36" s="193" t="e">
        <f t="shared" si="94"/>
        <v>#N/A</v>
      </c>
      <c r="LI36" s="193" t="e">
        <f t="shared" si="94"/>
        <v>#N/A</v>
      </c>
      <c r="LJ36" s="193" t="e">
        <f t="shared" si="94"/>
        <v>#N/A</v>
      </c>
      <c r="LK36" s="193" t="e">
        <f t="shared" si="90"/>
        <v>#N/A</v>
      </c>
      <c r="LL36" s="193" t="e">
        <f t="shared" si="90"/>
        <v>#N/A</v>
      </c>
      <c r="LM36" s="193" t="e">
        <f t="shared" si="90"/>
        <v>#N/A</v>
      </c>
      <c r="LN36" s="193" t="e">
        <f t="shared" si="90"/>
        <v>#N/A</v>
      </c>
      <c r="LO36" s="193" t="e">
        <f t="shared" si="90"/>
        <v>#N/A</v>
      </c>
      <c r="LP36" s="193" t="e">
        <f t="shared" si="90"/>
        <v>#N/A</v>
      </c>
      <c r="LQ36" s="193" t="e">
        <f t="shared" si="90"/>
        <v>#N/A</v>
      </c>
      <c r="LR36" s="193" t="e">
        <f t="shared" si="90"/>
        <v>#N/A</v>
      </c>
      <c r="LS36" s="193" t="e">
        <f t="shared" si="90"/>
        <v>#N/A</v>
      </c>
      <c r="LT36" s="193" t="e">
        <f t="shared" si="90"/>
        <v>#N/A</v>
      </c>
      <c r="LU36" s="193" t="e">
        <f t="shared" si="90"/>
        <v>#N/A</v>
      </c>
      <c r="LV36" s="193" t="e">
        <f t="shared" si="90"/>
        <v>#N/A</v>
      </c>
      <c r="LW36" s="193" t="e">
        <f t="shared" si="90"/>
        <v>#N/A</v>
      </c>
      <c r="LX36" s="193" t="e">
        <f t="shared" si="90"/>
        <v>#N/A</v>
      </c>
      <c r="LY36" s="193" t="e">
        <f t="shared" si="90"/>
        <v>#N/A</v>
      </c>
      <c r="LZ36" s="193" t="e">
        <f t="shared" si="87"/>
        <v>#N/A</v>
      </c>
      <c r="MA36" s="193" t="e">
        <f t="shared" si="87"/>
        <v>#N/A</v>
      </c>
      <c r="MB36" s="193" t="e">
        <f t="shared" si="87"/>
        <v>#N/A</v>
      </c>
      <c r="MC36" s="193" t="e">
        <f t="shared" si="87"/>
        <v>#N/A</v>
      </c>
      <c r="MD36" s="193" t="e">
        <f t="shared" si="87"/>
        <v>#N/A</v>
      </c>
      <c r="ME36" s="193" t="e">
        <f t="shared" si="87"/>
        <v>#N/A</v>
      </c>
      <c r="MF36" s="193" t="e">
        <f t="shared" si="87"/>
        <v>#N/A</v>
      </c>
      <c r="MG36" s="193" t="e">
        <f t="shared" si="87"/>
        <v>#N/A</v>
      </c>
      <c r="MH36" s="193" t="e">
        <f t="shared" si="87"/>
        <v>#N/A</v>
      </c>
      <c r="MI36" s="193" t="e">
        <f t="shared" si="87"/>
        <v>#N/A</v>
      </c>
      <c r="MJ36" s="193" t="e">
        <f t="shared" si="87"/>
        <v>#N/A</v>
      </c>
      <c r="MK36" s="193" t="e">
        <f t="shared" si="87"/>
        <v>#N/A</v>
      </c>
      <c r="ML36" s="193" t="e">
        <f t="shared" si="87"/>
        <v>#N/A</v>
      </c>
      <c r="MM36" s="193" t="e">
        <f t="shared" si="87"/>
        <v>#N/A</v>
      </c>
      <c r="MN36" s="193" t="e">
        <f t="shared" si="87"/>
        <v>#N/A</v>
      </c>
      <c r="MO36" s="193" t="e">
        <f t="shared" si="62"/>
        <v>#N/A</v>
      </c>
      <c r="MP36" s="193" t="e">
        <f t="shared" si="62"/>
        <v>#N/A</v>
      </c>
      <c r="MQ36" s="193" t="e">
        <f t="shared" si="62"/>
        <v>#N/A</v>
      </c>
      <c r="MR36" s="193" t="e">
        <f t="shared" si="62"/>
        <v>#N/A</v>
      </c>
      <c r="MS36" s="193" t="e">
        <f t="shared" si="62"/>
        <v>#N/A</v>
      </c>
      <c r="MT36" s="193" t="e">
        <f t="shared" si="62"/>
        <v>#N/A</v>
      </c>
      <c r="MU36" s="193" t="e">
        <f t="shared" si="62"/>
        <v>#N/A</v>
      </c>
      <c r="MV36" s="193" t="e">
        <f t="shared" si="62"/>
        <v>#N/A</v>
      </c>
      <c r="MW36" s="193" t="e">
        <f t="shared" si="62"/>
        <v>#N/A</v>
      </c>
      <c r="MX36" s="193" t="e">
        <f t="shared" si="62"/>
        <v>#N/A</v>
      </c>
      <c r="MY36" s="193" t="e">
        <f t="shared" si="62"/>
        <v>#N/A</v>
      </c>
      <c r="MZ36" s="193" t="e">
        <f t="shared" si="62"/>
        <v>#N/A</v>
      </c>
      <c r="NA36" s="193" t="e">
        <f t="shared" si="62"/>
        <v>#N/A</v>
      </c>
      <c r="NB36" s="193" t="e">
        <f t="shared" si="62"/>
        <v>#N/A</v>
      </c>
      <c r="NC36" s="193" t="e">
        <f t="shared" si="62"/>
        <v>#N/A</v>
      </c>
      <c r="ND36" s="193" t="e">
        <f t="shared" si="27"/>
        <v>#N/A</v>
      </c>
      <c r="NE36" s="193" t="e">
        <f t="shared" si="85"/>
        <v>#N/A</v>
      </c>
      <c r="NF36" s="193" t="e">
        <f t="shared" si="85"/>
        <v>#N/A</v>
      </c>
      <c r="NG36" s="193" t="e">
        <f t="shared" si="85"/>
        <v>#N/A</v>
      </c>
      <c r="NH36" s="193" t="e">
        <f t="shared" si="95"/>
        <v>#N/A</v>
      </c>
      <c r="NI36" s="193" t="e">
        <f t="shared" si="95"/>
        <v>#N/A</v>
      </c>
      <c r="NJ36" s="193" t="e">
        <f t="shared" si="95"/>
        <v>#N/A</v>
      </c>
      <c r="NK36" s="193" t="e">
        <f t="shared" si="95"/>
        <v>#N/A</v>
      </c>
      <c r="NL36" s="193" t="e">
        <f t="shared" si="95"/>
        <v>#N/A</v>
      </c>
      <c r="NM36" s="193" t="e">
        <f t="shared" si="95"/>
        <v>#N/A</v>
      </c>
      <c r="NN36" s="193" t="e">
        <f t="shared" si="95"/>
        <v>#N/A</v>
      </c>
      <c r="NO36" s="193" t="e">
        <f t="shared" si="95"/>
        <v>#N/A</v>
      </c>
      <c r="NP36" s="193" t="e">
        <f t="shared" si="95"/>
        <v>#N/A</v>
      </c>
      <c r="NQ36" s="193" t="e">
        <f t="shared" si="95"/>
        <v>#N/A</v>
      </c>
      <c r="NR36" s="193" t="e">
        <f t="shared" si="95"/>
        <v>#N/A</v>
      </c>
      <c r="NS36" s="193" t="e">
        <f t="shared" si="95"/>
        <v>#N/A</v>
      </c>
      <c r="NT36" s="193" t="e">
        <f t="shared" si="95"/>
        <v>#N/A</v>
      </c>
      <c r="NU36" s="193" t="e">
        <f t="shared" si="95"/>
        <v>#N/A</v>
      </c>
      <c r="NV36" s="193" t="e">
        <f t="shared" si="95"/>
        <v>#N/A</v>
      </c>
      <c r="NW36" s="193" t="e">
        <f t="shared" si="91"/>
        <v>#N/A</v>
      </c>
      <c r="NX36" s="193" t="e">
        <f t="shared" si="91"/>
        <v>#N/A</v>
      </c>
      <c r="NY36" s="193" t="e">
        <f t="shared" si="91"/>
        <v>#N/A</v>
      </c>
      <c r="NZ36" s="193" t="e">
        <f t="shared" si="91"/>
        <v>#N/A</v>
      </c>
      <c r="OA36" s="193" t="e">
        <f t="shared" si="91"/>
        <v>#N/A</v>
      </c>
      <c r="OB36" s="193" t="e">
        <f t="shared" si="91"/>
        <v>#N/A</v>
      </c>
      <c r="OC36" s="193" t="e">
        <f t="shared" si="91"/>
        <v>#N/A</v>
      </c>
      <c r="OD36" s="193" t="e">
        <f t="shared" si="91"/>
        <v>#N/A</v>
      </c>
      <c r="OE36" s="193" t="e">
        <f t="shared" si="91"/>
        <v>#N/A</v>
      </c>
      <c r="OF36" s="193" t="e">
        <f t="shared" si="91"/>
        <v>#N/A</v>
      </c>
      <c r="OG36" s="193" t="e">
        <f t="shared" si="91"/>
        <v>#N/A</v>
      </c>
      <c r="OH36" s="193" t="e">
        <f t="shared" si="91"/>
        <v>#N/A</v>
      </c>
      <c r="OI36" s="193" t="e">
        <f t="shared" si="91"/>
        <v>#N/A</v>
      </c>
      <c r="OJ36" s="193" t="e">
        <f t="shared" si="91"/>
        <v>#N/A</v>
      </c>
      <c r="OK36" s="193" t="e">
        <f t="shared" si="91"/>
        <v>#N/A</v>
      </c>
      <c r="OL36" s="193" t="e">
        <f t="shared" si="88"/>
        <v>#N/A</v>
      </c>
      <c r="OM36" s="193" t="e">
        <f t="shared" si="88"/>
        <v>#N/A</v>
      </c>
      <c r="ON36" s="193" t="e">
        <f t="shared" si="88"/>
        <v>#N/A</v>
      </c>
      <c r="OO36" s="193" t="e">
        <f t="shared" si="88"/>
        <v>#N/A</v>
      </c>
      <c r="OP36" s="193" t="e">
        <f t="shared" si="88"/>
        <v>#N/A</v>
      </c>
      <c r="OQ36" s="193" t="e">
        <f t="shared" si="88"/>
        <v>#N/A</v>
      </c>
      <c r="OR36" s="193" t="e">
        <f t="shared" si="88"/>
        <v>#N/A</v>
      </c>
      <c r="OS36" s="193" t="e">
        <f t="shared" si="88"/>
        <v>#N/A</v>
      </c>
      <c r="OT36" s="193" t="e">
        <f t="shared" si="88"/>
        <v>#N/A</v>
      </c>
      <c r="OU36" s="193" t="e">
        <f t="shared" si="88"/>
        <v>#N/A</v>
      </c>
      <c r="OV36" s="193" t="e">
        <f t="shared" si="88"/>
        <v>#N/A</v>
      </c>
      <c r="OW36" s="193" t="e">
        <f t="shared" si="88"/>
        <v>#N/A</v>
      </c>
      <c r="OX36" s="193" t="e">
        <f t="shared" si="88"/>
        <v>#N/A</v>
      </c>
      <c r="OY36" s="193" t="e">
        <f t="shared" si="88"/>
        <v>#N/A</v>
      </c>
      <c r="OZ36" s="193" t="e">
        <f t="shared" si="88"/>
        <v>#N/A</v>
      </c>
      <c r="PA36" s="193" t="e">
        <f t="shared" si="63"/>
        <v>#N/A</v>
      </c>
      <c r="PB36" s="193" t="e">
        <f t="shared" si="63"/>
        <v>#N/A</v>
      </c>
      <c r="PC36" s="193" t="e">
        <f t="shared" si="63"/>
        <v>#N/A</v>
      </c>
      <c r="PD36" s="193" t="e">
        <f t="shared" si="63"/>
        <v>#N/A</v>
      </c>
      <c r="PE36" s="193" t="e">
        <f t="shared" si="63"/>
        <v>#N/A</v>
      </c>
      <c r="PF36" s="193" t="e">
        <f t="shared" si="63"/>
        <v>#N/A</v>
      </c>
      <c r="PG36" s="193" t="e">
        <f t="shared" si="63"/>
        <v>#N/A</v>
      </c>
      <c r="PH36" s="193" t="e">
        <f t="shared" si="63"/>
        <v>#N/A</v>
      </c>
      <c r="PI36" s="193" t="e">
        <f t="shared" si="63"/>
        <v>#N/A</v>
      </c>
      <c r="PJ36" s="193" t="e">
        <f t="shared" si="63"/>
        <v>#N/A</v>
      </c>
      <c r="PK36" s="193" t="e">
        <f t="shared" si="63"/>
        <v>#N/A</v>
      </c>
      <c r="PL36" s="193" t="e">
        <f t="shared" si="63"/>
        <v>#N/A</v>
      </c>
      <c r="PM36" s="193" t="e">
        <f t="shared" si="63"/>
        <v>#N/A</v>
      </c>
      <c r="PN36" s="193" t="e">
        <f t="shared" si="63"/>
        <v>#N/A</v>
      </c>
      <c r="PO36" s="193" t="e">
        <f t="shared" si="63"/>
        <v>#N/A</v>
      </c>
      <c r="PP36" s="193" t="e">
        <f t="shared" si="28"/>
        <v>#N/A</v>
      </c>
      <c r="PQ36" s="193" t="e">
        <f t="shared" ref="PQ36:PX51" si="97">IF(ISNONTEXT($U36),IF($K36="R",_xlfn.BETA.DIST(HX36,$Q36,$R36,FALSE,$D36,$F36),_xlfn.BETA.DIST(HX36,$R36,$Q36,FALSE,$D36,$F36)),NA())</f>
        <v>#N/A</v>
      </c>
      <c r="PR36" s="193" t="e">
        <f t="shared" si="97"/>
        <v>#N/A</v>
      </c>
      <c r="PS36" s="193" t="e">
        <f t="shared" si="97"/>
        <v>#N/A</v>
      </c>
      <c r="PT36" s="193" t="e">
        <f t="shared" si="97"/>
        <v>#N/A</v>
      </c>
      <c r="PU36" s="193" t="e">
        <f t="shared" si="97"/>
        <v>#N/A</v>
      </c>
      <c r="PV36" s="193" t="e">
        <f t="shared" si="97"/>
        <v>#N/A</v>
      </c>
      <c r="PW36" s="193" t="e">
        <f t="shared" si="97"/>
        <v>#N/A</v>
      </c>
      <c r="PX36" s="193" t="e">
        <f t="shared" si="97"/>
        <v>#N/A</v>
      </c>
    </row>
    <row r="37" spans="1:440" hidden="1" x14ac:dyDescent="0.45">
      <c r="A37" s="20">
        <v>34</v>
      </c>
      <c r="B37" s="134"/>
      <c r="C37" s="279"/>
      <c r="D37" s="280" t="str">
        <f t="shared" si="15"/>
        <v/>
      </c>
      <c r="E37" s="281"/>
      <c r="F37" s="280" t="str">
        <f t="shared" si="16"/>
        <v/>
      </c>
      <c r="G37" s="279"/>
      <c r="H37" s="135"/>
      <c r="I37" s="110" t="str">
        <f t="shared" si="17"/>
        <v/>
      </c>
      <c r="J37" s="21" t="str">
        <f t="shared" si="18"/>
        <v/>
      </c>
      <c r="K37" s="22" t="str">
        <f t="shared" si="19"/>
        <v/>
      </c>
      <c r="L37" s="23" t="str">
        <f>IF(J37="","",IF(OR($J37&lt;Skew!$B$3,$J37=Skew!$B$3),IF($J37&gt;Skew!$C$3,Skew!$A$3,IF($J37&gt;Skew!$C$4,Skew!$A$4,IF($J37&gt;Skew!$C$5,Skew!$A$5,IF($J37&gt;Skew!$C$6,Skew!$A$6,IF($J37&gt;Skew!$C$7,Skew!$A$7,IF($J37&gt;Skew!$C$8,Skew!$A$8,IF($J37&gt;Skew!$C$9,Skew!$A$9,IF($J37&gt;Skew!$C$10,Skew!$A$10,IF($J37&gt;Skew!$C$11,Skew!$A$11,IF($J37&gt;Skew!$C$12,Skew!$A$12,IF($J37&gt;Skew!$C$13,Skew!$A$13,IF($J37&gt;Skew!$C$14,Skew!$A$14,IF($J37&gt;Skew!$C$15,Skew!$A$15,IF($J37&gt;Skew!$C$16,Skew!$A$16,Skew!$A$17)
)))))))))))))))</f>
        <v/>
      </c>
      <c r="M37" s="22" t="str">
        <f>IF(J37="","",MATCH(L37,Skew!$A$3:$A$17,0))</f>
        <v/>
      </c>
      <c r="N37" s="22" t="str">
        <f t="shared" si="0"/>
        <v/>
      </c>
      <c r="O37" s="24"/>
      <c r="P37" s="22" t="str">
        <f>IF(OR(J37="",O37=""),"",MATCH(O37,Confidence!$A$3:$A$12,0))</f>
        <v/>
      </c>
      <c r="Q37" s="25" t="str">
        <f t="shared" si="1"/>
        <v/>
      </c>
      <c r="R37" s="25" t="str">
        <f t="shared" si="2"/>
        <v/>
      </c>
      <c r="S37" s="22"/>
      <c r="T37" s="102" t="str">
        <f t="shared" si="3"/>
        <v/>
      </c>
      <c r="U37" s="102" t="str">
        <f t="shared" si="4"/>
        <v/>
      </c>
      <c r="V37" s="37" t="str">
        <f t="shared" si="5"/>
        <v/>
      </c>
      <c r="W37" s="115"/>
      <c r="X37" s="204" t="str">
        <f>IF(AND(D37&gt;0,E37&gt;0,F37&gt;0,Q37&gt;0,R37&gt;0,W37&gt;0,NOT(O37="")),ABS(VLOOKUP($W$1,VLookups!$A$30:$B$31,2,FALSE)-_xlfn.BETA.DIST(W37,IF(K37="L",R37,Q37),IF(K37="L",Q37,R37),TRUE,D37,F37)),"")</f>
        <v/>
      </c>
      <c r="Y37" s="112" t="str">
        <f>IF(OR($Q37="",$R37=""),"",_xlfn.BETA.INV(ABS(VLOOKUP($W$1,VLookups!$A$30:$B$31,2,FALSE)-Y$3),IF($K37="L",$R37,$Q37),IF($K37="L",$Q37,$R37),$D37,$F37))</f>
        <v/>
      </c>
      <c r="Z37" s="113" t="str">
        <f>IF(OR($Q37="",$R37=""),"",_xlfn.BETA.INV(ABS(VLOOKUP($W$1,VLookups!$A$30:$B$31,2,FALSE)-Z$3),IF($K37="L",$R37,$Q37),IF($K37="L",$Q37,$R37),$D37,$F37))</f>
        <v/>
      </c>
      <c r="AA37" s="112" t="str">
        <f>IF(OR($Q37="",$R37=""),"",_xlfn.BETA.INV(ABS(VLOOKUP($W$1,VLookups!$A$30:$B$31,2,FALSE)-AA$3),IF($K37="L",$R37,$Q37),IF($K37="L",$Q37,$R37),$D37,$F37))</f>
        <v/>
      </c>
      <c r="AB37" s="113" t="str">
        <f>IF(OR($Q37="",$R37=""),"",_xlfn.BETA.INV(ABS(VLOOKUP($W$1,VLookups!$A$30:$B$31,2,FALSE)-AB$3),IF($K37="L",$R37,$Q37),IF($K37="L",$Q37,$R37),$D37,$F37))</f>
        <v/>
      </c>
      <c r="AC37" s="112" t="str">
        <f>IF(OR($Q37="",$R37=""),"",_xlfn.BETA.INV(ABS(VLOOKUP($W$1,VLookups!$A$30:$B$31,2,FALSE)-AC$3),IF($K37="L",$R37,$Q37),IF($K37="L",$Q37,$R37),$D37,$F37))</f>
        <v/>
      </c>
      <c r="AD37" s="113" t="str">
        <f>IF(OR($Q37="",$R37=""),"",_xlfn.BETA.INV(ABS(VLOOKUP($W$1,VLookups!$A$30:$B$31,2,FALSE)-AD$3),IF($K37="L",$R37,$Q37),IF($K37="L",$Q37,$R37),$D37,$F37))</f>
        <v/>
      </c>
      <c r="AE37" s="112" t="str">
        <f>IF(OR($Q37="",$R37=""),"",_xlfn.BETA.INV(ABS(VLOOKUP($W$1,VLookups!$A$30:$B$31,2,FALSE)-AE$3),IF($K37="L",$R37,$Q37),IF($K37="L",$Q37,$R37),$D37,$F37))</f>
        <v/>
      </c>
      <c r="AF37" s="113" t="str">
        <f>IF(OR($Q37="",$R37=""),"",_xlfn.BETA.INV(ABS(VLOOKUP($W$1,VLookups!$A$30:$B$31,2,FALSE)-AF$3),IF($K37="L",$R37,$Q37),IF($K37="L",$Q37,$R37),$D37,$F37))</f>
        <v/>
      </c>
      <c r="AG37" s="112" t="str">
        <f>IF(OR($Q37="",$R37=""),"",_xlfn.BETA.INV(ABS(VLOOKUP($W$1,VLookups!$A$30:$B$31,2,FALSE)-AG$3),IF($K37="L",$R37,$Q37),IF($K37="L",$Q37,$R37),$D37,$F37))</f>
        <v/>
      </c>
      <c r="AH37" s="113" t="str">
        <f>IF(OR($Q37="",$R37=""),"",_xlfn.BETA.INV(ABS(VLOOKUP($W$1,VLookups!$A$30:$B$31,2,FALSE)-AH$3),IF($K37="L",$R37,$Q37),IF($K37="L",$Q37,$R37),$D37,$F37))</f>
        <v/>
      </c>
      <c r="AI37" s="112" t="str">
        <f>IF(OR($Q37="",$R37=""),"",_xlfn.BETA.INV(ABS(VLOOKUP($W$1,VLookups!$A$30:$B$31,2,FALSE)-AI$3),IF($K37="L",$R37,$Q37),IF($K37="L",$Q37,$R37),$D37,$F37))</f>
        <v/>
      </c>
      <c r="AJ37" s="113" t="str">
        <f>IF(OR($Q37="",$R37=""),"",_xlfn.BETA.INV(ABS(VLOOKUP($W$1,VLookups!$A$30:$B$31,2,FALSE)-AJ$3),IF($K37="L",$R37,$Q37),IF($K37="L",$Q37,$R37),$D37,$F37))</f>
        <v/>
      </c>
      <c r="AK37" s="15"/>
      <c r="AL37" s="194" t="str">
        <f t="shared" si="20"/>
        <v/>
      </c>
      <c r="AM37" s="192" t="str">
        <f t="shared" si="21"/>
        <v/>
      </c>
      <c r="AN37" s="177" t="str">
        <f t="shared" ref="AN37:AN40" si="98">IF(ISNONTEXT($AL37),AM37+$AL37,"")</f>
        <v/>
      </c>
      <c r="AO37" s="177" t="str">
        <f t="shared" si="73"/>
        <v/>
      </c>
      <c r="AP37" s="177" t="str">
        <f t="shared" si="73"/>
        <v/>
      </c>
      <c r="AQ37" s="177" t="str">
        <f t="shared" si="73"/>
        <v/>
      </c>
      <c r="AR37" s="177" t="str">
        <f t="shared" si="73"/>
        <v/>
      </c>
      <c r="AS37" s="177" t="str">
        <f t="shared" si="73"/>
        <v/>
      </c>
      <c r="AT37" s="177" t="str">
        <f t="shared" si="73"/>
        <v/>
      </c>
      <c r="AU37" s="177" t="str">
        <f t="shared" si="73"/>
        <v/>
      </c>
      <c r="AV37" s="177" t="str">
        <f t="shared" si="73"/>
        <v/>
      </c>
      <c r="AW37" s="177" t="str">
        <f t="shared" si="73"/>
        <v/>
      </c>
      <c r="AX37" s="177" t="str">
        <f t="shared" si="73"/>
        <v/>
      </c>
      <c r="AY37" s="177" t="str">
        <f t="shared" si="73"/>
        <v/>
      </c>
      <c r="AZ37" s="177" t="str">
        <f t="shared" si="73"/>
        <v/>
      </c>
      <c r="BA37" s="177" t="str">
        <f t="shared" si="73"/>
        <v/>
      </c>
      <c r="BB37" s="177" t="str">
        <f t="shared" si="73"/>
        <v/>
      </c>
      <c r="BC37" s="177" t="str">
        <f t="shared" si="73"/>
        <v/>
      </c>
      <c r="BD37" s="177" t="str">
        <f t="shared" si="73"/>
        <v/>
      </c>
      <c r="BE37" s="177" t="str">
        <f t="shared" si="67"/>
        <v/>
      </c>
      <c r="BF37" s="177" t="str">
        <f t="shared" si="67"/>
        <v/>
      </c>
      <c r="BG37" s="177" t="str">
        <f t="shared" si="67"/>
        <v/>
      </c>
      <c r="BH37" s="177" t="str">
        <f t="shared" si="67"/>
        <v/>
      </c>
      <c r="BI37" s="177" t="str">
        <f t="shared" si="67"/>
        <v/>
      </c>
      <c r="BJ37" s="177" t="str">
        <f t="shared" si="67"/>
        <v/>
      </c>
      <c r="BK37" s="177" t="str">
        <f t="shared" si="67"/>
        <v/>
      </c>
      <c r="BL37" s="177" t="str">
        <f t="shared" si="67"/>
        <v/>
      </c>
      <c r="BM37" s="177" t="str">
        <f t="shared" si="67"/>
        <v/>
      </c>
      <c r="BN37" s="177" t="str">
        <f t="shared" si="67"/>
        <v/>
      </c>
      <c r="BO37" s="177" t="str">
        <f t="shared" si="67"/>
        <v/>
      </c>
      <c r="BP37" s="177" t="str">
        <f t="shared" si="67"/>
        <v/>
      </c>
      <c r="BQ37" s="177" t="str">
        <f t="shared" si="67"/>
        <v/>
      </c>
      <c r="BR37" s="177" t="str">
        <f t="shared" si="67"/>
        <v/>
      </c>
      <c r="BS37" s="177" t="str">
        <f t="shared" si="67"/>
        <v/>
      </c>
      <c r="BT37" s="177" t="str">
        <f t="shared" si="74"/>
        <v/>
      </c>
      <c r="BU37" s="177" t="str">
        <f t="shared" si="74"/>
        <v/>
      </c>
      <c r="BV37" s="177" t="str">
        <f t="shared" si="74"/>
        <v/>
      </c>
      <c r="BW37" s="177" t="str">
        <f t="shared" si="74"/>
        <v/>
      </c>
      <c r="BX37" s="177" t="str">
        <f t="shared" si="74"/>
        <v/>
      </c>
      <c r="BY37" s="177" t="str">
        <f t="shared" si="74"/>
        <v/>
      </c>
      <c r="BZ37" s="177" t="str">
        <f t="shared" si="74"/>
        <v/>
      </c>
      <c r="CA37" s="177" t="str">
        <f t="shared" si="74"/>
        <v/>
      </c>
      <c r="CB37" s="177" t="str">
        <f t="shared" si="74"/>
        <v/>
      </c>
      <c r="CC37" s="177" t="str">
        <f t="shared" si="74"/>
        <v/>
      </c>
      <c r="CD37" s="177" t="str">
        <f t="shared" si="74"/>
        <v/>
      </c>
      <c r="CE37" s="177" t="str">
        <f t="shared" si="74"/>
        <v/>
      </c>
      <c r="CF37" s="177" t="str">
        <f t="shared" si="74"/>
        <v/>
      </c>
      <c r="CG37" s="177" t="str">
        <f t="shared" si="74"/>
        <v/>
      </c>
      <c r="CH37" s="177" t="str">
        <f t="shared" si="74"/>
        <v/>
      </c>
      <c r="CI37" s="177" t="str">
        <f t="shared" si="74"/>
        <v/>
      </c>
      <c r="CJ37" s="177" t="str">
        <f t="shared" si="68"/>
        <v/>
      </c>
      <c r="CK37" s="177" t="str">
        <f t="shared" si="68"/>
        <v/>
      </c>
      <c r="CL37" s="177" t="str">
        <f t="shared" si="68"/>
        <v/>
      </c>
      <c r="CM37" s="177" t="str">
        <f t="shared" si="68"/>
        <v/>
      </c>
      <c r="CN37" s="177" t="str">
        <f t="shared" si="68"/>
        <v/>
      </c>
      <c r="CO37" s="177" t="str">
        <f t="shared" si="68"/>
        <v/>
      </c>
      <c r="CP37" s="177" t="str">
        <f t="shared" si="68"/>
        <v/>
      </c>
      <c r="CQ37" s="177" t="str">
        <f t="shared" si="68"/>
        <v/>
      </c>
      <c r="CR37" s="177" t="str">
        <f t="shared" si="68"/>
        <v/>
      </c>
      <c r="CS37" s="177" t="str">
        <f t="shared" si="68"/>
        <v/>
      </c>
      <c r="CT37" s="177" t="str">
        <f t="shared" si="68"/>
        <v/>
      </c>
      <c r="CU37" s="177" t="str">
        <f t="shared" si="68"/>
        <v/>
      </c>
      <c r="CV37" s="177" t="str">
        <f t="shared" si="68"/>
        <v/>
      </c>
      <c r="CW37" s="177" t="str">
        <f t="shared" si="68"/>
        <v/>
      </c>
      <c r="CX37" s="177" t="str">
        <f t="shared" si="68"/>
        <v/>
      </c>
      <c r="CY37" s="177" t="str">
        <f t="shared" si="68"/>
        <v/>
      </c>
      <c r="CZ37" s="177" t="str">
        <f t="shared" si="75"/>
        <v/>
      </c>
      <c r="DA37" s="177" t="str">
        <f t="shared" si="75"/>
        <v/>
      </c>
      <c r="DB37" s="177" t="str">
        <f t="shared" si="75"/>
        <v/>
      </c>
      <c r="DC37" s="177" t="str">
        <f t="shared" si="75"/>
        <v/>
      </c>
      <c r="DD37" s="177" t="str">
        <f t="shared" si="75"/>
        <v/>
      </c>
      <c r="DE37" s="177" t="str">
        <f t="shared" si="75"/>
        <v/>
      </c>
      <c r="DF37" s="177" t="str">
        <f t="shared" si="75"/>
        <v/>
      </c>
      <c r="DG37" s="177" t="str">
        <f t="shared" si="75"/>
        <v/>
      </c>
      <c r="DH37" s="177" t="str">
        <f t="shared" si="75"/>
        <v/>
      </c>
      <c r="DI37" s="177" t="str">
        <f t="shared" si="75"/>
        <v/>
      </c>
      <c r="DJ37" s="177" t="str">
        <f t="shared" si="75"/>
        <v/>
      </c>
      <c r="DK37" s="177" t="str">
        <f t="shared" si="75"/>
        <v/>
      </c>
      <c r="DL37" s="177" t="str">
        <f t="shared" si="75"/>
        <v/>
      </c>
      <c r="DM37" s="177" t="str">
        <f t="shared" si="75"/>
        <v/>
      </c>
      <c r="DN37" s="177" t="str">
        <f t="shared" si="75"/>
        <v/>
      </c>
      <c r="DO37" s="177" t="str">
        <f t="shared" si="75"/>
        <v/>
      </c>
      <c r="DP37" s="177" t="str">
        <f t="shared" si="69"/>
        <v/>
      </c>
      <c r="DQ37" s="177" t="str">
        <f t="shared" si="81"/>
        <v/>
      </c>
      <c r="DR37" s="177" t="str">
        <f t="shared" si="81"/>
        <v/>
      </c>
      <c r="DS37" s="177" t="str">
        <f t="shared" si="81"/>
        <v/>
      </c>
      <c r="DT37" s="177" t="str">
        <f t="shared" si="81"/>
        <v/>
      </c>
      <c r="DU37" s="177" t="str">
        <f t="shared" si="81"/>
        <v/>
      </c>
      <c r="DV37" s="177" t="str">
        <f t="shared" si="81"/>
        <v/>
      </c>
      <c r="DW37" s="177" t="str">
        <f t="shared" si="81"/>
        <v/>
      </c>
      <c r="DX37" s="177" t="str">
        <f t="shared" si="81"/>
        <v/>
      </c>
      <c r="DY37" s="177" t="str">
        <f t="shared" si="81"/>
        <v/>
      </c>
      <c r="DZ37" s="177" t="str">
        <f t="shared" si="81"/>
        <v/>
      </c>
      <c r="EA37" s="177" t="str">
        <f t="shared" si="81"/>
        <v/>
      </c>
      <c r="EB37" s="177" t="str">
        <f t="shared" si="81"/>
        <v/>
      </c>
      <c r="EC37" s="177" t="str">
        <f t="shared" si="81"/>
        <v/>
      </c>
      <c r="ED37" s="177" t="str">
        <f t="shared" si="81"/>
        <v/>
      </c>
      <c r="EE37" s="177" t="str">
        <f t="shared" si="81"/>
        <v/>
      </c>
      <c r="EF37" s="177" t="str">
        <f t="shared" si="81"/>
        <v/>
      </c>
      <c r="EG37" s="177" t="str">
        <f t="shared" si="76"/>
        <v/>
      </c>
      <c r="EH37" s="177" t="str">
        <f t="shared" si="76"/>
        <v/>
      </c>
      <c r="EI37" s="177" t="str">
        <f t="shared" si="76"/>
        <v/>
      </c>
      <c r="EJ37" s="177" t="str">
        <f t="shared" si="76"/>
        <v/>
      </c>
      <c r="EK37" s="177" t="str">
        <f t="shared" si="76"/>
        <v/>
      </c>
      <c r="EL37" s="177" t="str">
        <f t="shared" si="76"/>
        <v/>
      </c>
      <c r="EM37" s="177" t="str">
        <f t="shared" si="76"/>
        <v/>
      </c>
      <c r="EN37" s="177" t="str">
        <f t="shared" si="76"/>
        <v/>
      </c>
      <c r="EO37" s="177" t="str">
        <f t="shared" si="76"/>
        <v/>
      </c>
      <c r="EP37" s="177" t="str">
        <f t="shared" si="76"/>
        <v/>
      </c>
      <c r="EQ37" s="177" t="str">
        <f t="shared" si="76"/>
        <v/>
      </c>
      <c r="ER37" s="177" t="str">
        <f t="shared" si="76"/>
        <v/>
      </c>
      <c r="ES37" s="177" t="str">
        <f t="shared" si="76"/>
        <v/>
      </c>
      <c r="ET37" s="177" t="str">
        <f t="shared" si="76"/>
        <v/>
      </c>
      <c r="EU37" s="177" t="str">
        <f t="shared" si="76"/>
        <v/>
      </c>
      <c r="EV37" s="177" t="str">
        <f t="shared" si="77"/>
        <v/>
      </c>
      <c r="EW37" s="177" t="str">
        <f t="shared" si="77"/>
        <v/>
      </c>
      <c r="EX37" s="177" t="str">
        <f t="shared" si="77"/>
        <v/>
      </c>
      <c r="EY37" s="177" t="str">
        <f t="shared" si="77"/>
        <v/>
      </c>
      <c r="EZ37" s="177" t="str">
        <f t="shared" si="77"/>
        <v/>
      </c>
      <c r="FA37" s="177" t="str">
        <f t="shared" si="77"/>
        <v/>
      </c>
      <c r="FB37" s="177" t="str">
        <f t="shared" si="77"/>
        <v/>
      </c>
      <c r="FC37" s="177" t="str">
        <f t="shared" si="77"/>
        <v/>
      </c>
      <c r="FD37" s="177" t="str">
        <f t="shared" si="77"/>
        <v/>
      </c>
      <c r="FE37" s="177" t="str">
        <f t="shared" si="77"/>
        <v/>
      </c>
      <c r="FF37" s="177" t="str">
        <f t="shared" si="77"/>
        <v/>
      </c>
      <c r="FG37" s="177" t="str">
        <f t="shared" si="77"/>
        <v/>
      </c>
      <c r="FH37" s="177" t="str">
        <f t="shared" si="77"/>
        <v/>
      </c>
      <c r="FI37" s="177" t="str">
        <f t="shared" si="77"/>
        <v/>
      </c>
      <c r="FJ37" s="177" t="str">
        <f t="shared" si="77"/>
        <v/>
      </c>
      <c r="FK37" s="177" t="str">
        <f t="shared" si="77"/>
        <v/>
      </c>
      <c r="FL37" s="177" t="str">
        <f t="shared" si="70"/>
        <v/>
      </c>
      <c r="FM37" s="177" t="str">
        <f t="shared" si="70"/>
        <v/>
      </c>
      <c r="FN37" s="177" t="str">
        <f t="shared" si="70"/>
        <v/>
      </c>
      <c r="FO37" s="177" t="str">
        <f t="shared" si="70"/>
        <v/>
      </c>
      <c r="FP37" s="177" t="str">
        <f t="shared" si="70"/>
        <v/>
      </c>
      <c r="FQ37" s="177" t="str">
        <f t="shared" si="70"/>
        <v/>
      </c>
      <c r="FR37" s="177" t="str">
        <f t="shared" si="70"/>
        <v/>
      </c>
      <c r="FS37" s="177" t="str">
        <f t="shared" si="70"/>
        <v/>
      </c>
      <c r="FT37" s="177" t="str">
        <f t="shared" si="70"/>
        <v/>
      </c>
      <c r="FU37" s="177" t="str">
        <f t="shared" si="70"/>
        <v/>
      </c>
      <c r="FV37" s="177" t="str">
        <f t="shared" si="70"/>
        <v/>
      </c>
      <c r="FW37" s="177" t="str">
        <f t="shared" si="70"/>
        <v/>
      </c>
      <c r="FX37" s="177" t="str">
        <f t="shared" si="70"/>
        <v/>
      </c>
      <c r="FY37" s="177" t="str">
        <f t="shared" si="78"/>
        <v/>
      </c>
      <c r="FZ37" s="177" t="str">
        <f t="shared" si="78"/>
        <v/>
      </c>
      <c r="GA37" s="177" t="str">
        <f t="shared" si="78"/>
        <v/>
      </c>
      <c r="GB37" s="177" t="str">
        <f t="shared" si="78"/>
        <v/>
      </c>
      <c r="GC37" s="177" t="str">
        <f t="shared" si="78"/>
        <v/>
      </c>
      <c r="GD37" s="177" t="str">
        <f t="shared" si="78"/>
        <v/>
      </c>
      <c r="GE37" s="177" t="str">
        <f t="shared" si="78"/>
        <v/>
      </c>
      <c r="GF37" s="177" t="str">
        <f t="shared" si="78"/>
        <v/>
      </c>
      <c r="GG37" s="177" t="str">
        <f t="shared" si="78"/>
        <v/>
      </c>
      <c r="GH37" s="177" t="str">
        <f t="shared" si="78"/>
        <v/>
      </c>
      <c r="GI37" s="177" t="str">
        <f t="shared" si="78"/>
        <v/>
      </c>
      <c r="GJ37" s="177" t="str">
        <f t="shared" si="78"/>
        <v/>
      </c>
      <c r="GK37" s="177" t="str">
        <f t="shared" si="78"/>
        <v/>
      </c>
      <c r="GL37" s="177" t="str">
        <f t="shared" si="78"/>
        <v/>
      </c>
      <c r="GM37" s="177" t="str">
        <f t="shared" si="78"/>
        <v/>
      </c>
      <c r="GN37" s="177" t="str">
        <f t="shared" si="78"/>
        <v/>
      </c>
      <c r="GO37" s="177" t="str">
        <f t="shared" si="71"/>
        <v/>
      </c>
      <c r="GP37" s="177" t="str">
        <f t="shared" si="71"/>
        <v/>
      </c>
      <c r="GQ37" s="177" t="str">
        <f t="shared" si="71"/>
        <v/>
      </c>
      <c r="GR37" s="177" t="str">
        <f t="shared" si="71"/>
        <v/>
      </c>
      <c r="GS37" s="177" t="str">
        <f t="shared" si="71"/>
        <v/>
      </c>
      <c r="GT37" s="177" t="str">
        <f t="shared" si="71"/>
        <v/>
      </c>
      <c r="GU37" s="177" t="str">
        <f t="shared" si="71"/>
        <v/>
      </c>
      <c r="GV37" s="177" t="str">
        <f t="shared" si="71"/>
        <v/>
      </c>
      <c r="GW37" s="177" t="str">
        <f t="shared" si="71"/>
        <v/>
      </c>
      <c r="GX37" s="177" t="str">
        <f t="shared" si="71"/>
        <v/>
      </c>
      <c r="GY37" s="177" t="str">
        <f t="shared" si="71"/>
        <v/>
      </c>
      <c r="GZ37" s="177" t="str">
        <f t="shared" si="71"/>
        <v/>
      </c>
      <c r="HA37" s="177" t="str">
        <f t="shared" si="71"/>
        <v/>
      </c>
      <c r="HB37" s="177" t="str">
        <f t="shared" si="71"/>
        <v/>
      </c>
      <c r="HC37" s="177" t="str">
        <f t="shared" si="71"/>
        <v/>
      </c>
      <c r="HD37" s="177" t="str">
        <f t="shared" si="71"/>
        <v/>
      </c>
      <c r="HE37" s="177" t="str">
        <f t="shared" si="79"/>
        <v/>
      </c>
      <c r="HF37" s="177" t="str">
        <f t="shared" si="79"/>
        <v/>
      </c>
      <c r="HG37" s="177" t="str">
        <f t="shared" si="79"/>
        <v/>
      </c>
      <c r="HH37" s="177" t="str">
        <f t="shared" si="79"/>
        <v/>
      </c>
      <c r="HI37" s="177" t="str">
        <f t="shared" si="79"/>
        <v/>
      </c>
      <c r="HJ37" s="177" t="str">
        <f t="shared" si="79"/>
        <v/>
      </c>
      <c r="HK37" s="177" t="str">
        <f t="shared" si="79"/>
        <v/>
      </c>
      <c r="HL37" s="177" t="str">
        <f t="shared" si="79"/>
        <v/>
      </c>
      <c r="HM37" s="177" t="str">
        <f t="shared" si="79"/>
        <v/>
      </c>
      <c r="HN37" s="177" t="str">
        <f t="shared" si="79"/>
        <v/>
      </c>
      <c r="HO37" s="177" t="str">
        <f t="shared" si="79"/>
        <v/>
      </c>
      <c r="HP37" s="177" t="str">
        <f t="shared" si="79"/>
        <v/>
      </c>
      <c r="HQ37" s="177" t="str">
        <f t="shared" si="79"/>
        <v/>
      </c>
      <c r="HR37" s="177" t="str">
        <f t="shared" si="79"/>
        <v/>
      </c>
      <c r="HS37" s="177" t="str">
        <f t="shared" si="79"/>
        <v/>
      </c>
      <c r="HT37" s="177" t="str">
        <f t="shared" si="79"/>
        <v/>
      </c>
      <c r="HU37" s="177" t="str">
        <f t="shared" si="72"/>
        <v/>
      </c>
      <c r="HV37" s="177" t="str">
        <f t="shared" si="72"/>
        <v/>
      </c>
      <c r="HW37" s="177" t="str">
        <f t="shared" si="72"/>
        <v/>
      </c>
      <c r="HX37" s="177" t="str">
        <f t="shared" si="72"/>
        <v/>
      </c>
      <c r="HY37" s="177" t="str">
        <f t="shared" si="72"/>
        <v/>
      </c>
      <c r="HZ37" s="177" t="str">
        <f t="shared" si="72"/>
        <v/>
      </c>
      <c r="IA37" s="177" t="str">
        <f t="shared" si="72"/>
        <v/>
      </c>
      <c r="IB37" s="177" t="str">
        <f t="shared" si="72"/>
        <v/>
      </c>
      <c r="IC37" s="177" t="str">
        <f t="shared" si="72"/>
        <v/>
      </c>
      <c r="ID37" s="177" t="str">
        <f t="shared" si="72"/>
        <v/>
      </c>
      <c r="IE37" s="192" t="str">
        <f t="shared" si="23"/>
        <v/>
      </c>
      <c r="IF37" s="193" t="e">
        <f t="shared" si="96"/>
        <v>#N/A</v>
      </c>
      <c r="IG37" s="193" t="e">
        <f t="shared" si="83"/>
        <v>#N/A</v>
      </c>
      <c r="IH37" s="193" t="e">
        <f t="shared" si="83"/>
        <v>#N/A</v>
      </c>
      <c r="II37" s="193" t="e">
        <f t="shared" si="83"/>
        <v>#N/A</v>
      </c>
      <c r="IJ37" s="193" t="e">
        <f t="shared" si="93"/>
        <v>#N/A</v>
      </c>
      <c r="IK37" s="193" t="e">
        <f t="shared" si="93"/>
        <v>#N/A</v>
      </c>
      <c r="IL37" s="193" t="e">
        <f t="shared" si="93"/>
        <v>#N/A</v>
      </c>
      <c r="IM37" s="193" t="e">
        <f t="shared" si="93"/>
        <v>#N/A</v>
      </c>
      <c r="IN37" s="193" t="e">
        <f t="shared" si="93"/>
        <v>#N/A</v>
      </c>
      <c r="IO37" s="193" t="e">
        <f t="shared" si="93"/>
        <v>#N/A</v>
      </c>
      <c r="IP37" s="193" t="e">
        <f t="shared" si="93"/>
        <v>#N/A</v>
      </c>
      <c r="IQ37" s="193" t="e">
        <f t="shared" si="93"/>
        <v>#N/A</v>
      </c>
      <c r="IR37" s="193" t="e">
        <f t="shared" si="93"/>
        <v>#N/A</v>
      </c>
      <c r="IS37" s="193" t="e">
        <f t="shared" si="93"/>
        <v>#N/A</v>
      </c>
      <c r="IT37" s="193" t="e">
        <f t="shared" si="93"/>
        <v>#N/A</v>
      </c>
      <c r="IU37" s="193" t="e">
        <f t="shared" si="93"/>
        <v>#N/A</v>
      </c>
      <c r="IV37" s="193" t="e">
        <f t="shared" si="93"/>
        <v>#N/A</v>
      </c>
      <c r="IW37" s="193" t="e">
        <f t="shared" si="93"/>
        <v>#N/A</v>
      </c>
      <c r="IX37" s="193" t="e">
        <f t="shared" si="93"/>
        <v>#N/A</v>
      </c>
      <c r="IY37" s="193" t="e">
        <f t="shared" si="89"/>
        <v>#N/A</v>
      </c>
      <c r="IZ37" s="193" t="e">
        <f t="shared" si="89"/>
        <v>#N/A</v>
      </c>
      <c r="JA37" s="193" t="e">
        <f t="shared" si="89"/>
        <v>#N/A</v>
      </c>
      <c r="JB37" s="193" t="e">
        <f t="shared" si="89"/>
        <v>#N/A</v>
      </c>
      <c r="JC37" s="193" t="e">
        <f t="shared" si="89"/>
        <v>#N/A</v>
      </c>
      <c r="JD37" s="193" t="e">
        <f t="shared" si="89"/>
        <v>#N/A</v>
      </c>
      <c r="JE37" s="193" t="e">
        <f t="shared" si="89"/>
        <v>#N/A</v>
      </c>
      <c r="JF37" s="193" t="e">
        <f t="shared" si="89"/>
        <v>#N/A</v>
      </c>
      <c r="JG37" s="193" t="e">
        <f t="shared" si="89"/>
        <v>#N/A</v>
      </c>
      <c r="JH37" s="193" t="e">
        <f t="shared" si="89"/>
        <v>#N/A</v>
      </c>
      <c r="JI37" s="193" t="e">
        <f t="shared" si="89"/>
        <v>#N/A</v>
      </c>
      <c r="JJ37" s="193" t="e">
        <f t="shared" si="89"/>
        <v>#N/A</v>
      </c>
      <c r="JK37" s="193" t="e">
        <f t="shared" si="89"/>
        <v>#N/A</v>
      </c>
      <c r="JL37" s="193" t="e">
        <f t="shared" si="89"/>
        <v>#N/A</v>
      </c>
      <c r="JM37" s="193" t="e">
        <f t="shared" si="89"/>
        <v>#N/A</v>
      </c>
      <c r="JN37" s="193" t="e">
        <f t="shared" si="86"/>
        <v>#N/A</v>
      </c>
      <c r="JO37" s="193" t="e">
        <f t="shared" si="86"/>
        <v>#N/A</v>
      </c>
      <c r="JP37" s="193" t="e">
        <f t="shared" si="86"/>
        <v>#N/A</v>
      </c>
      <c r="JQ37" s="193" t="e">
        <f t="shared" si="86"/>
        <v>#N/A</v>
      </c>
      <c r="JR37" s="193" t="e">
        <f t="shared" si="86"/>
        <v>#N/A</v>
      </c>
      <c r="JS37" s="193" t="e">
        <f t="shared" si="86"/>
        <v>#N/A</v>
      </c>
      <c r="JT37" s="193" t="e">
        <f t="shared" si="86"/>
        <v>#N/A</v>
      </c>
      <c r="JU37" s="193" t="e">
        <f t="shared" si="86"/>
        <v>#N/A</v>
      </c>
      <c r="JV37" s="193" t="e">
        <f t="shared" si="86"/>
        <v>#N/A</v>
      </c>
      <c r="JW37" s="193" t="e">
        <f t="shared" si="86"/>
        <v>#N/A</v>
      </c>
      <c r="JX37" s="193" t="e">
        <f t="shared" si="86"/>
        <v>#N/A</v>
      </c>
      <c r="JY37" s="193" t="e">
        <f t="shared" si="86"/>
        <v>#N/A</v>
      </c>
      <c r="JZ37" s="193" t="e">
        <f t="shared" si="86"/>
        <v>#N/A</v>
      </c>
      <c r="KA37" s="193" t="e">
        <f t="shared" si="86"/>
        <v>#N/A</v>
      </c>
      <c r="KB37" s="193" t="e">
        <f t="shared" si="86"/>
        <v>#N/A</v>
      </c>
      <c r="KC37" s="193" t="e">
        <f t="shared" ref="KC37:KQ52" si="99">IF(ISNONTEXT($U37),IF($K37="R",_xlfn.BETA.DIST(CJ37,$Q37,$R37,FALSE,$D37,$F37),_xlfn.BETA.DIST(CJ37,$R37,$Q37,FALSE,$D37,$F37)),NA())</f>
        <v>#N/A</v>
      </c>
      <c r="KD37" s="193" t="e">
        <f t="shared" si="99"/>
        <v>#N/A</v>
      </c>
      <c r="KE37" s="193" t="e">
        <f t="shared" si="99"/>
        <v>#N/A</v>
      </c>
      <c r="KF37" s="193" t="e">
        <f t="shared" si="99"/>
        <v>#N/A</v>
      </c>
      <c r="KG37" s="193" t="e">
        <f t="shared" si="99"/>
        <v>#N/A</v>
      </c>
      <c r="KH37" s="193" t="e">
        <f t="shared" si="99"/>
        <v>#N/A</v>
      </c>
      <c r="KI37" s="193" t="e">
        <f t="shared" si="99"/>
        <v>#N/A</v>
      </c>
      <c r="KJ37" s="193" t="e">
        <f t="shared" si="99"/>
        <v>#N/A</v>
      </c>
      <c r="KK37" s="193" t="e">
        <f t="shared" si="99"/>
        <v>#N/A</v>
      </c>
      <c r="KL37" s="193" t="e">
        <f t="shared" si="99"/>
        <v>#N/A</v>
      </c>
      <c r="KM37" s="193" t="e">
        <f t="shared" si="99"/>
        <v>#N/A</v>
      </c>
      <c r="KN37" s="193" t="e">
        <f t="shared" si="99"/>
        <v>#N/A</v>
      </c>
      <c r="KO37" s="193" t="e">
        <f t="shared" si="99"/>
        <v>#N/A</v>
      </c>
      <c r="KP37" s="193" t="e">
        <f t="shared" si="99"/>
        <v>#N/A</v>
      </c>
      <c r="KQ37" s="193" t="e">
        <f t="shared" si="99"/>
        <v>#N/A</v>
      </c>
      <c r="KR37" s="193" t="e">
        <f t="shared" si="26"/>
        <v>#N/A</v>
      </c>
      <c r="KS37" s="193" t="e">
        <f t="shared" si="84"/>
        <v>#N/A</v>
      </c>
      <c r="KT37" s="193" t="e">
        <f t="shared" si="84"/>
        <v>#N/A</v>
      </c>
      <c r="KU37" s="193" t="e">
        <f t="shared" si="84"/>
        <v>#N/A</v>
      </c>
      <c r="KV37" s="193" t="e">
        <f t="shared" si="94"/>
        <v>#N/A</v>
      </c>
      <c r="KW37" s="193" t="e">
        <f t="shared" si="94"/>
        <v>#N/A</v>
      </c>
      <c r="KX37" s="193" t="e">
        <f t="shared" si="94"/>
        <v>#N/A</v>
      </c>
      <c r="KY37" s="193" t="e">
        <f t="shared" si="94"/>
        <v>#N/A</v>
      </c>
      <c r="KZ37" s="193" t="e">
        <f t="shared" si="94"/>
        <v>#N/A</v>
      </c>
      <c r="LA37" s="193" t="e">
        <f t="shared" si="94"/>
        <v>#N/A</v>
      </c>
      <c r="LB37" s="193" t="e">
        <f t="shared" si="94"/>
        <v>#N/A</v>
      </c>
      <c r="LC37" s="193" t="e">
        <f t="shared" si="94"/>
        <v>#N/A</v>
      </c>
      <c r="LD37" s="193" t="e">
        <f t="shared" si="94"/>
        <v>#N/A</v>
      </c>
      <c r="LE37" s="193" t="e">
        <f t="shared" si="94"/>
        <v>#N/A</v>
      </c>
      <c r="LF37" s="193" t="e">
        <f t="shared" si="94"/>
        <v>#N/A</v>
      </c>
      <c r="LG37" s="193" t="e">
        <f t="shared" si="94"/>
        <v>#N/A</v>
      </c>
      <c r="LH37" s="193" t="e">
        <f t="shared" si="94"/>
        <v>#N/A</v>
      </c>
      <c r="LI37" s="193" t="e">
        <f t="shared" si="94"/>
        <v>#N/A</v>
      </c>
      <c r="LJ37" s="193" t="e">
        <f t="shared" si="94"/>
        <v>#N/A</v>
      </c>
      <c r="LK37" s="193" t="e">
        <f t="shared" si="90"/>
        <v>#N/A</v>
      </c>
      <c r="LL37" s="193" t="e">
        <f t="shared" si="90"/>
        <v>#N/A</v>
      </c>
      <c r="LM37" s="193" t="e">
        <f t="shared" si="90"/>
        <v>#N/A</v>
      </c>
      <c r="LN37" s="193" t="e">
        <f t="shared" si="90"/>
        <v>#N/A</v>
      </c>
      <c r="LO37" s="193" t="e">
        <f t="shared" si="90"/>
        <v>#N/A</v>
      </c>
      <c r="LP37" s="193" t="e">
        <f t="shared" si="90"/>
        <v>#N/A</v>
      </c>
      <c r="LQ37" s="193" t="e">
        <f t="shared" si="90"/>
        <v>#N/A</v>
      </c>
      <c r="LR37" s="193" t="e">
        <f t="shared" si="90"/>
        <v>#N/A</v>
      </c>
      <c r="LS37" s="193" t="e">
        <f t="shared" si="90"/>
        <v>#N/A</v>
      </c>
      <c r="LT37" s="193" t="e">
        <f t="shared" si="90"/>
        <v>#N/A</v>
      </c>
      <c r="LU37" s="193" t="e">
        <f t="shared" si="90"/>
        <v>#N/A</v>
      </c>
      <c r="LV37" s="193" t="e">
        <f t="shared" si="90"/>
        <v>#N/A</v>
      </c>
      <c r="LW37" s="193" t="e">
        <f t="shared" si="90"/>
        <v>#N/A</v>
      </c>
      <c r="LX37" s="193" t="e">
        <f t="shared" si="90"/>
        <v>#N/A</v>
      </c>
      <c r="LY37" s="193" t="e">
        <f t="shared" si="90"/>
        <v>#N/A</v>
      </c>
      <c r="LZ37" s="193" t="e">
        <f t="shared" si="87"/>
        <v>#N/A</v>
      </c>
      <c r="MA37" s="193" t="e">
        <f t="shared" si="87"/>
        <v>#N/A</v>
      </c>
      <c r="MB37" s="193" t="e">
        <f t="shared" si="87"/>
        <v>#N/A</v>
      </c>
      <c r="MC37" s="193" t="e">
        <f t="shared" si="87"/>
        <v>#N/A</v>
      </c>
      <c r="MD37" s="193" t="e">
        <f t="shared" si="87"/>
        <v>#N/A</v>
      </c>
      <c r="ME37" s="193" t="e">
        <f t="shared" si="87"/>
        <v>#N/A</v>
      </c>
      <c r="MF37" s="193" t="e">
        <f t="shared" si="87"/>
        <v>#N/A</v>
      </c>
      <c r="MG37" s="193" t="e">
        <f t="shared" si="87"/>
        <v>#N/A</v>
      </c>
      <c r="MH37" s="193" t="e">
        <f t="shared" si="87"/>
        <v>#N/A</v>
      </c>
      <c r="MI37" s="193" t="e">
        <f t="shared" si="87"/>
        <v>#N/A</v>
      </c>
      <c r="MJ37" s="193" t="e">
        <f t="shared" si="87"/>
        <v>#N/A</v>
      </c>
      <c r="MK37" s="193" t="e">
        <f t="shared" si="87"/>
        <v>#N/A</v>
      </c>
      <c r="ML37" s="193" t="e">
        <f t="shared" si="87"/>
        <v>#N/A</v>
      </c>
      <c r="MM37" s="193" t="e">
        <f t="shared" si="87"/>
        <v>#N/A</v>
      </c>
      <c r="MN37" s="193" t="e">
        <f t="shared" si="87"/>
        <v>#N/A</v>
      </c>
      <c r="MO37" s="193" t="e">
        <f t="shared" ref="MO37:NC52" si="100">IF(ISNONTEXT($U37),IF($K37="R",_xlfn.BETA.DIST(EV37,$Q37,$R37,FALSE,$D37,$F37),_xlfn.BETA.DIST(EV37,$R37,$Q37,FALSE,$D37,$F37)),NA())</f>
        <v>#N/A</v>
      </c>
      <c r="MP37" s="193" t="e">
        <f t="shared" si="100"/>
        <v>#N/A</v>
      </c>
      <c r="MQ37" s="193" t="e">
        <f t="shared" si="100"/>
        <v>#N/A</v>
      </c>
      <c r="MR37" s="193" t="e">
        <f t="shared" si="100"/>
        <v>#N/A</v>
      </c>
      <c r="MS37" s="193" t="e">
        <f t="shared" si="100"/>
        <v>#N/A</v>
      </c>
      <c r="MT37" s="193" t="e">
        <f t="shared" si="100"/>
        <v>#N/A</v>
      </c>
      <c r="MU37" s="193" t="e">
        <f t="shared" si="100"/>
        <v>#N/A</v>
      </c>
      <c r="MV37" s="193" t="e">
        <f t="shared" si="100"/>
        <v>#N/A</v>
      </c>
      <c r="MW37" s="193" t="e">
        <f t="shared" si="100"/>
        <v>#N/A</v>
      </c>
      <c r="MX37" s="193" t="e">
        <f t="shared" si="100"/>
        <v>#N/A</v>
      </c>
      <c r="MY37" s="193" t="e">
        <f t="shared" si="100"/>
        <v>#N/A</v>
      </c>
      <c r="MZ37" s="193" t="e">
        <f t="shared" si="100"/>
        <v>#N/A</v>
      </c>
      <c r="NA37" s="193" t="e">
        <f t="shared" si="100"/>
        <v>#N/A</v>
      </c>
      <c r="NB37" s="193" t="e">
        <f t="shared" si="100"/>
        <v>#N/A</v>
      </c>
      <c r="NC37" s="193" t="e">
        <f t="shared" si="100"/>
        <v>#N/A</v>
      </c>
      <c r="ND37" s="193" t="e">
        <f t="shared" si="27"/>
        <v>#N/A</v>
      </c>
      <c r="NE37" s="193" t="e">
        <f t="shared" si="85"/>
        <v>#N/A</v>
      </c>
      <c r="NF37" s="193" t="e">
        <f t="shared" si="85"/>
        <v>#N/A</v>
      </c>
      <c r="NG37" s="193" t="e">
        <f t="shared" si="85"/>
        <v>#N/A</v>
      </c>
      <c r="NH37" s="193" t="e">
        <f t="shared" si="95"/>
        <v>#N/A</v>
      </c>
      <c r="NI37" s="193" t="e">
        <f t="shared" si="95"/>
        <v>#N/A</v>
      </c>
      <c r="NJ37" s="193" t="e">
        <f t="shared" si="95"/>
        <v>#N/A</v>
      </c>
      <c r="NK37" s="193" t="e">
        <f t="shared" si="95"/>
        <v>#N/A</v>
      </c>
      <c r="NL37" s="193" t="e">
        <f t="shared" si="95"/>
        <v>#N/A</v>
      </c>
      <c r="NM37" s="193" t="e">
        <f t="shared" si="95"/>
        <v>#N/A</v>
      </c>
      <c r="NN37" s="193" t="e">
        <f t="shared" si="95"/>
        <v>#N/A</v>
      </c>
      <c r="NO37" s="193" t="e">
        <f t="shared" si="95"/>
        <v>#N/A</v>
      </c>
      <c r="NP37" s="193" t="e">
        <f t="shared" si="95"/>
        <v>#N/A</v>
      </c>
      <c r="NQ37" s="193" t="e">
        <f t="shared" si="95"/>
        <v>#N/A</v>
      </c>
      <c r="NR37" s="193" t="e">
        <f t="shared" si="95"/>
        <v>#N/A</v>
      </c>
      <c r="NS37" s="193" t="e">
        <f t="shared" si="95"/>
        <v>#N/A</v>
      </c>
      <c r="NT37" s="193" t="e">
        <f t="shared" si="95"/>
        <v>#N/A</v>
      </c>
      <c r="NU37" s="193" t="e">
        <f t="shared" si="95"/>
        <v>#N/A</v>
      </c>
      <c r="NV37" s="193" t="e">
        <f t="shared" si="95"/>
        <v>#N/A</v>
      </c>
      <c r="NW37" s="193" t="e">
        <f t="shared" si="91"/>
        <v>#N/A</v>
      </c>
      <c r="NX37" s="193" t="e">
        <f t="shared" si="91"/>
        <v>#N/A</v>
      </c>
      <c r="NY37" s="193" t="e">
        <f t="shared" si="91"/>
        <v>#N/A</v>
      </c>
      <c r="NZ37" s="193" t="e">
        <f t="shared" si="91"/>
        <v>#N/A</v>
      </c>
      <c r="OA37" s="193" t="e">
        <f t="shared" si="91"/>
        <v>#N/A</v>
      </c>
      <c r="OB37" s="193" t="e">
        <f t="shared" si="91"/>
        <v>#N/A</v>
      </c>
      <c r="OC37" s="193" t="e">
        <f t="shared" si="91"/>
        <v>#N/A</v>
      </c>
      <c r="OD37" s="193" t="e">
        <f t="shared" si="91"/>
        <v>#N/A</v>
      </c>
      <c r="OE37" s="193" t="e">
        <f t="shared" si="91"/>
        <v>#N/A</v>
      </c>
      <c r="OF37" s="193" t="e">
        <f t="shared" si="91"/>
        <v>#N/A</v>
      </c>
      <c r="OG37" s="193" t="e">
        <f t="shared" si="91"/>
        <v>#N/A</v>
      </c>
      <c r="OH37" s="193" t="e">
        <f t="shared" si="91"/>
        <v>#N/A</v>
      </c>
      <c r="OI37" s="193" t="e">
        <f t="shared" si="91"/>
        <v>#N/A</v>
      </c>
      <c r="OJ37" s="193" t="e">
        <f t="shared" si="91"/>
        <v>#N/A</v>
      </c>
      <c r="OK37" s="193" t="e">
        <f t="shared" si="91"/>
        <v>#N/A</v>
      </c>
      <c r="OL37" s="193" t="e">
        <f t="shared" si="88"/>
        <v>#N/A</v>
      </c>
      <c r="OM37" s="193" t="e">
        <f t="shared" si="88"/>
        <v>#N/A</v>
      </c>
      <c r="ON37" s="193" t="e">
        <f t="shared" si="88"/>
        <v>#N/A</v>
      </c>
      <c r="OO37" s="193" t="e">
        <f t="shared" si="88"/>
        <v>#N/A</v>
      </c>
      <c r="OP37" s="193" t="e">
        <f t="shared" si="88"/>
        <v>#N/A</v>
      </c>
      <c r="OQ37" s="193" t="e">
        <f t="shared" si="88"/>
        <v>#N/A</v>
      </c>
      <c r="OR37" s="193" t="e">
        <f t="shared" si="88"/>
        <v>#N/A</v>
      </c>
      <c r="OS37" s="193" t="e">
        <f t="shared" si="88"/>
        <v>#N/A</v>
      </c>
      <c r="OT37" s="193" t="e">
        <f t="shared" si="88"/>
        <v>#N/A</v>
      </c>
      <c r="OU37" s="193" t="e">
        <f t="shared" si="88"/>
        <v>#N/A</v>
      </c>
      <c r="OV37" s="193" t="e">
        <f t="shared" si="88"/>
        <v>#N/A</v>
      </c>
      <c r="OW37" s="193" t="e">
        <f t="shared" si="88"/>
        <v>#N/A</v>
      </c>
      <c r="OX37" s="193" t="e">
        <f t="shared" si="88"/>
        <v>#N/A</v>
      </c>
      <c r="OY37" s="193" t="e">
        <f t="shared" si="88"/>
        <v>#N/A</v>
      </c>
      <c r="OZ37" s="193" t="e">
        <f t="shared" si="88"/>
        <v>#N/A</v>
      </c>
      <c r="PA37" s="193" t="e">
        <f t="shared" ref="PA37:PO52" si="101">IF(ISNONTEXT($U37),IF($K37="R",_xlfn.BETA.DIST(HH37,$Q37,$R37,FALSE,$D37,$F37),_xlfn.BETA.DIST(HH37,$R37,$Q37,FALSE,$D37,$F37)),NA())</f>
        <v>#N/A</v>
      </c>
      <c r="PB37" s="193" t="e">
        <f t="shared" si="101"/>
        <v>#N/A</v>
      </c>
      <c r="PC37" s="193" t="e">
        <f t="shared" si="101"/>
        <v>#N/A</v>
      </c>
      <c r="PD37" s="193" t="e">
        <f t="shared" si="101"/>
        <v>#N/A</v>
      </c>
      <c r="PE37" s="193" t="e">
        <f t="shared" si="101"/>
        <v>#N/A</v>
      </c>
      <c r="PF37" s="193" t="e">
        <f t="shared" si="101"/>
        <v>#N/A</v>
      </c>
      <c r="PG37" s="193" t="e">
        <f t="shared" si="101"/>
        <v>#N/A</v>
      </c>
      <c r="PH37" s="193" t="e">
        <f t="shared" si="101"/>
        <v>#N/A</v>
      </c>
      <c r="PI37" s="193" t="e">
        <f t="shared" si="101"/>
        <v>#N/A</v>
      </c>
      <c r="PJ37" s="193" t="e">
        <f t="shared" si="101"/>
        <v>#N/A</v>
      </c>
      <c r="PK37" s="193" t="e">
        <f t="shared" si="101"/>
        <v>#N/A</v>
      </c>
      <c r="PL37" s="193" t="e">
        <f t="shared" si="101"/>
        <v>#N/A</v>
      </c>
      <c r="PM37" s="193" t="e">
        <f t="shared" si="101"/>
        <v>#N/A</v>
      </c>
      <c r="PN37" s="193" t="e">
        <f t="shared" si="101"/>
        <v>#N/A</v>
      </c>
      <c r="PO37" s="193" t="e">
        <f t="shared" si="101"/>
        <v>#N/A</v>
      </c>
      <c r="PP37" s="193" t="e">
        <f t="shared" si="28"/>
        <v>#N/A</v>
      </c>
      <c r="PQ37" s="193" t="e">
        <f t="shared" si="97"/>
        <v>#N/A</v>
      </c>
      <c r="PR37" s="193" t="e">
        <f t="shared" si="97"/>
        <v>#N/A</v>
      </c>
      <c r="PS37" s="193" t="e">
        <f t="shared" si="97"/>
        <v>#N/A</v>
      </c>
      <c r="PT37" s="193" t="e">
        <f t="shared" si="97"/>
        <v>#N/A</v>
      </c>
      <c r="PU37" s="193" t="e">
        <f t="shared" si="97"/>
        <v>#N/A</v>
      </c>
      <c r="PV37" s="193" t="e">
        <f t="shared" si="97"/>
        <v>#N/A</v>
      </c>
      <c r="PW37" s="193" t="e">
        <f t="shared" si="97"/>
        <v>#N/A</v>
      </c>
      <c r="PX37" s="193" t="e">
        <f t="shared" si="97"/>
        <v>#N/A</v>
      </c>
    </row>
    <row r="38" spans="1:440" hidden="1" x14ac:dyDescent="0.45">
      <c r="A38" s="20">
        <v>35</v>
      </c>
      <c r="B38" s="134"/>
      <c r="C38" s="279"/>
      <c r="D38" s="280" t="str">
        <f t="shared" si="15"/>
        <v/>
      </c>
      <c r="E38" s="281"/>
      <c r="F38" s="280" t="str">
        <f t="shared" si="16"/>
        <v/>
      </c>
      <c r="G38" s="279"/>
      <c r="H38" s="135"/>
      <c r="I38" s="110" t="str">
        <f t="shared" si="17"/>
        <v/>
      </c>
      <c r="J38" s="21" t="str">
        <f t="shared" si="18"/>
        <v/>
      </c>
      <c r="K38" s="22" t="str">
        <f t="shared" si="19"/>
        <v/>
      </c>
      <c r="L38" s="23" t="str">
        <f>IF(J38="","",IF(OR($J38&lt;Skew!$B$3,$J38=Skew!$B$3),IF($J38&gt;Skew!$C$3,Skew!$A$3,IF($J38&gt;Skew!$C$4,Skew!$A$4,IF($J38&gt;Skew!$C$5,Skew!$A$5,IF($J38&gt;Skew!$C$6,Skew!$A$6,IF($J38&gt;Skew!$C$7,Skew!$A$7,IF($J38&gt;Skew!$C$8,Skew!$A$8,IF($J38&gt;Skew!$C$9,Skew!$A$9,IF($J38&gt;Skew!$C$10,Skew!$A$10,IF($J38&gt;Skew!$C$11,Skew!$A$11,IF($J38&gt;Skew!$C$12,Skew!$A$12,IF($J38&gt;Skew!$C$13,Skew!$A$13,IF($J38&gt;Skew!$C$14,Skew!$A$14,IF($J38&gt;Skew!$C$15,Skew!$A$15,IF($J38&gt;Skew!$C$16,Skew!$A$16,Skew!$A$17)
)))))))))))))))</f>
        <v/>
      </c>
      <c r="M38" s="22" t="str">
        <f>IF(J38="","",MATCH(L38,Skew!$A$3:$A$17,0))</f>
        <v/>
      </c>
      <c r="N38" s="22" t="str">
        <f t="shared" si="0"/>
        <v/>
      </c>
      <c r="O38" s="24"/>
      <c r="P38" s="22" t="str">
        <f>IF(OR(J38="",O38=""),"",MATCH(O38,Confidence!$A$3:$A$12,0))</f>
        <v/>
      </c>
      <c r="Q38" s="25" t="str">
        <f t="shared" si="1"/>
        <v/>
      </c>
      <c r="R38" s="25" t="str">
        <f t="shared" si="2"/>
        <v/>
      </c>
      <c r="S38" s="22"/>
      <c r="T38" s="102" t="str">
        <f t="shared" si="3"/>
        <v/>
      </c>
      <c r="U38" s="102" t="str">
        <f t="shared" si="4"/>
        <v/>
      </c>
      <c r="V38" s="37" t="str">
        <f t="shared" si="5"/>
        <v/>
      </c>
      <c r="W38" s="115"/>
      <c r="X38" s="204" t="str">
        <f>IF(AND(D38&gt;0,E38&gt;0,F38&gt;0,Q38&gt;0,R38&gt;0,W38&gt;0,NOT(O38="")),ABS(VLOOKUP($W$1,VLookups!$A$30:$B$31,2,FALSE)-_xlfn.BETA.DIST(W38,IF(K38="L",R38,Q38),IF(K38="L",Q38,R38),TRUE,D38,F38)),"")</f>
        <v/>
      </c>
      <c r="Y38" s="112" t="str">
        <f>IF(OR($Q38="",$R38=""),"",_xlfn.BETA.INV(ABS(VLOOKUP($W$1,VLookups!$A$30:$B$31,2,FALSE)-Y$3),IF($K38="L",$R38,$Q38),IF($K38="L",$Q38,$R38),$D38,$F38))</f>
        <v/>
      </c>
      <c r="Z38" s="113" t="str">
        <f>IF(OR($Q38="",$R38=""),"",_xlfn.BETA.INV(ABS(VLOOKUP($W$1,VLookups!$A$30:$B$31,2,FALSE)-Z$3),IF($K38="L",$R38,$Q38),IF($K38="L",$Q38,$R38),$D38,$F38))</f>
        <v/>
      </c>
      <c r="AA38" s="112" t="str">
        <f>IF(OR($Q38="",$R38=""),"",_xlfn.BETA.INV(ABS(VLOOKUP($W$1,VLookups!$A$30:$B$31,2,FALSE)-AA$3),IF($K38="L",$R38,$Q38),IF($K38="L",$Q38,$R38),$D38,$F38))</f>
        <v/>
      </c>
      <c r="AB38" s="113" t="str">
        <f>IF(OR($Q38="",$R38=""),"",_xlfn.BETA.INV(ABS(VLOOKUP($W$1,VLookups!$A$30:$B$31,2,FALSE)-AB$3),IF($K38="L",$R38,$Q38),IF($K38="L",$Q38,$R38),$D38,$F38))</f>
        <v/>
      </c>
      <c r="AC38" s="112" t="str">
        <f>IF(OR($Q38="",$R38=""),"",_xlfn.BETA.INV(ABS(VLOOKUP($W$1,VLookups!$A$30:$B$31,2,FALSE)-AC$3),IF($K38="L",$R38,$Q38),IF($K38="L",$Q38,$R38),$D38,$F38))</f>
        <v/>
      </c>
      <c r="AD38" s="113" t="str">
        <f>IF(OR($Q38="",$R38=""),"",_xlfn.BETA.INV(ABS(VLOOKUP($W$1,VLookups!$A$30:$B$31,2,FALSE)-AD$3),IF($K38="L",$R38,$Q38),IF($K38="L",$Q38,$R38),$D38,$F38))</f>
        <v/>
      </c>
      <c r="AE38" s="112" t="str">
        <f>IF(OR($Q38="",$R38=""),"",_xlfn.BETA.INV(ABS(VLOOKUP($W$1,VLookups!$A$30:$B$31,2,FALSE)-AE$3),IF($K38="L",$R38,$Q38),IF($K38="L",$Q38,$R38),$D38,$F38))</f>
        <v/>
      </c>
      <c r="AF38" s="113" t="str">
        <f>IF(OR($Q38="",$R38=""),"",_xlfn.BETA.INV(ABS(VLOOKUP($W$1,VLookups!$A$30:$B$31,2,FALSE)-AF$3),IF($K38="L",$R38,$Q38),IF($K38="L",$Q38,$R38),$D38,$F38))</f>
        <v/>
      </c>
      <c r="AG38" s="112" t="str">
        <f>IF(OR($Q38="",$R38=""),"",_xlfn.BETA.INV(ABS(VLOOKUP($W$1,VLookups!$A$30:$B$31,2,FALSE)-AG$3),IF($K38="L",$R38,$Q38),IF($K38="L",$Q38,$R38),$D38,$F38))</f>
        <v/>
      </c>
      <c r="AH38" s="113" t="str">
        <f>IF(OR($Q38="",$R38=""),"",_xlfn.BETA.INV(ABS(VLOOKUP($W$1,VLookups!$A$30:$B$31,2,FALSE)-AH$3),IF($K38="L",$R38,$Q38),IF($K38="L",$Q38,$R38),$D38,$F38))</f>
        <v/>
      </c>
      <c r="AI38" s="112" t="str">
        <f>IF(OR($Q38="",$R38=""),"",_xlfn.BETA.INV(ABS(VLOOKUP($W$1,VLookups!$A$30:$B$31,2,FALSE)-AI$3),IF($K38="L",$R38,$Q38),IF($K38="L",$Q38,$R38),$D38,$F38))</f>
        <v/>
      </c>
      <c r="AJ38" s="113" t="str">
        <f>IF(OR($Q38="",$R38=""),"",_xlfn.BETA.INV(ABS(VLOOKUP($W$1,VLookups!$A$30:$B$31,2,FALSE)-AJ$3),IF($K38="L",$R38,$Q38),IF($K38="L",$Q38,$R38),$D38,$F38))</f>
        <v/>
      </c>
      <c r="AK38" s="15"/>
      <c r="AL38" s="194" t="str">
        <f t="shared" si="20"/>
        <v/>
      </c>
      <c r="AM38" s="192" t="str">
        <f t="shared" si="21"/>
        <v/>
      </c>
      <c r="AN38" s="177" t="str">
        <f t="shared" si="98"/>
        <v/>
      </c>
      <c r="AO38" s="177" t="str">
        <f t="shared" si="73"/>
        <v/>
      </c>
      <c r="AP38" s="177" t="str">
        <f t="shared" si="73"/>
        <v/>
      </c>
      <c r="AQ38" s="177" t="str">
        <f t="shared" si="73"/>
        <v/>
      </c>
      <c r="AR38" s="177" t="str">
        <f t="shared" si="73"/>
        <v/>
      </c>
      <c r="AS38" s="177" t="str">
        <f t="shared" si="73"/>
        <v/>
      </c>
      <c r="AT38" s="177" t="str">
        <f t="shared" si="73"/>
        <v/>
      </c>
      <c r="AU38" s="177" t="str">
        <f t="shared" si="73"/>
        <v/>
      </c>
      <c r="AV38" s="177" t="str">
        <f t="shared" si="73"/>
        <v/>
      </c>
      <c r="AW38" s="177" t="str">
        <f t="shared" si="73"/>
        <v/>
      </c>
      <c r="AX38" s="177" t="str">
        <f t="shared" si="73"/>
        <v/>
      </c>
      <c r="AY38" s="177" t="str">
        <f t="shared" si="73"/>
        <v/>
      </c>
      <c r="AZ38" s="177" t="str">
        <f t="shared" si="73"/>
        <v/>
      </c>
      <c r="BA38" s="177" t="str">
        <f t="shared" si="73"/>
        <v/>
      </c>
      <c r="BB38" s="177" t="str">
        <f t="shared" si="73"/>
        <v/>
      </c>
      <c r="BC38" s="177" t="str">
        <f t="shared" si="73"/>
        <v/>
      </c>
      <c r="BD38" s="177" t="str">
        <f t="shared" si="73"/>
        <v/>
      </c>
      <c r="BE38" s="177" t="str">
        <f t="shared" si="67"/>
        <v/>
      </c>
      <c r="BF38" s="177" t="str">
        <f t="shared" si="67"/>
        <v/>
      </c>
      <c r="BG38" s="177" t="str">
        <f t="shared" si="67"/>
        <v/>
      </c>
      <c r="BH38" s="177" t="str">
        <f t="shared" si="67"/>
        <v/>
      </c>
      <c r="BI38" s="177" t="str">
        <f t="shared" si="67"/>
        <v/>
      </c>
      <c r="BJ38" s="177" t="str">
        <f t="shared" si="67"/>
        <v/>
      </c>
      <c r="BK38" s="177" t="str">
        <f t="shared" si="67"/>
        <v/>
      </c>
      <c r="BL38" s="177" t="str">
        <f t="shared" si="67"/>
        <v/>
      </c>
      <c r="BM38" s="177" t="str">
        <f t="shared" si="67"/>
        <v/>
      </c>
      <c r="BN38" s="177" t="str">
        <f t="shared" si="67"/>
        <v/>
      </c>
      <c r="BO38" s="177" t="str">
        <f t="shared" si="67"/>
        <v/>
      </c>
      <c r="BP38" s="177" t="str">
        <f t="shared" si="67"/>
        <v/>
      </c>
      <c r="BQ38" s="177" t="str">
        <f t="shared" si="67"/>
        <v/>
      </c>
      <c r="BR38" s="177" t="str">
        <f t="shared" si="67"/>
        <v/>
      </c>
      <c r="BS38" s="177" t="str">
        <f t="shared" si="67"/>
        <v/>
      </c>
      <c r="BT38" s="177" t="str">
        <f t="shared" si="74"/>
        <v/>
      </c>
      <c r="BU38" s="177" t="str">
        <f t="shared" si="74"/>
        <v/>
      </c>
      <c r="BV38" s="177" t="str">
        <f t="shared" si="74"/>
        <v/>
      </c>
      <c r="BW38" s="177" t="str">
        <f t="shared" si="74"/>
        <v/>
      </c>
      <c r="BX38" s="177" t="str">
        <f t="shared" si="74"/>
        <v/>
      </c>
      <c r="BY38" s="177" t="str">
        <f t="shared" si="74"/>
        <v/>
      </c>
      <c r="BZ38" s="177" t="str">
        <f t="shared" si="74"/>
        <v/>
      </c>
      <c r="CA38" s="177" t="str">
        <f t="shared" si="74"/>
        <v/>
      </c>
      <c r="CB38" s="177" t="str">
        <f t="shared" si="74"/>
        <v/>
      </c>
      <c r="CC38" s="177" t="str">
        <f t="shared" si="74"/>
        <v/>
      </c>
      <c r="CD38" s="177" t="str">
        <f t="shared" si="74"/>
        <v/>
      </c>
      <c r="CE38" s="177" t="str">
        <f t="shared" si="74"/>
        <v/>
      </c>
      <c r="CF38" s="177" t="str">
        <f t="shared" si="74"/>
        <v/>
      </c>
      <c r="CG38" s="177" t="str">
        <f t="shared" si="74"/>
        <v/>
      </c>
      <c r="CH38" s="177" t="str">
        <f t="shared" si="74"/>
        <v/>
      </c>
      <c r="CI38" s="177" t="str">
        <f t="shared" si="74"/>
        <v/>
      </c>
      <c r="CJ38" s="177" t="str">
        <f t="shared" si="68"/>
        <v/>
      </c>
      <c r="CK38" s="177" t="str">
        <f t="shared" si="68"/>
        <v/>
      </c>
      <c r="CL38" s="177" t="str">
        <f t="shared" si="68"/>
        <v/>
      </c>
      <c r="CM38" s="177" t="str">
        <f t="shared" si="68"/>
        <v/>
      </c>
      <c r="CN38" s="177" t="str">
        <f t="shared" si="68"/>
        <v/>
      </c>
      <c r="CO38" s="177" t="str">
        <f t="shared" si="68"/>
        <v/>
      </c>
      <c r="CP38" s="177" t="str">
        <f t="shared" si="68"/>
        <v/>
      </c>
      <c r="CQ38" s="177" t="str">
        <f t="shared" si="68"/>
        <v/>
      </c>
      <c r="CR38" s="177" t="str">
        <f t="shared" si="68"/>
        <v/>
      </c>
      <c r="CS38" s="177" t="str">
        <f t="shared" si="68"/>
        <v/>
      </c>
      <c r="CT38" s="177" t="str">
        <f t="shared" si="68"/>
        <v/>
      </c>
      <c r="CU38" s="177" t="str">
        <f t="shared" si="68"/>
        <v/>
      </c>
      <c r="CV38" s="177" t="str">
        <f t="shared" si="68"/>
        <v/>
      </c>
      <c r="CW38" s="177" t="str">
        <f t="shared" si="68"/>
        <v/>
      </c>
      <c r="CX38" s="177" t="str">
        <f t="shared" si="68"/>
        <v/>
      </c>
      <c r="CY38" s="177" t="str">
        <f t="shared" ref="CY38:DN53" si="102">IF(ISNONTEXT($AL38),CX38+$AL38,"")</f>
        <v/>
      </c>
      <c r="CZ38" s="177" t="str">
        <f t="shared" si="102"/>
        <v/>
      </c>
      <c r="DA38" s="177" t="str">
        <f t="shared" si="102"/>
        <v/>
      </c>
      <c r="DB38" s="177" t="str">
        <f t="shared" si="102"/>
        <v/>
      </c>
      <c r="DC38" s="177" t="str">
        <f t="shared" si="102"/>
        <v/>
      </c>
      <c r="DD38" s="177" t="str">
        <f t="shared" si="102"/>
        <v/>
      </c>
      <c r="DE38" s="177" t="str">
        <f t="shared" si="102"/>
        <v/>
      </c>
      <c r="DF38" s="177" t="str">
        <f t="shared" si="102"/>
        <v/>
      </c>
      <c r="DG38" s="177" t="str">
        <f t="shared" si="102"/>
        <v/>
      </c>
      <c r="DH38" s="177" t="str">
        <f t="shared" si="102"/>
        <v/>
      </c>
      <c r="DI38" s="177" t="str">
        <f t="shared" si="102"/>
        <v/>
      </c>
      <c r="DJ38" s="177" t="str">
        <f t="shared" si="102"/>
        <v/>
      </c>
      <c r="DK38" s="177" t="str">
        <f t="shared" si="102"/>
        <v/>
      </c>
      <c r="DL38" s="177" t="str">
        <f t="shared" si="102"/>
        <v/>
      </c>
      <c r="DM38" s="177" t="str">
        <f t="shared" si="102"/>
        <v/>
      </c>
      <c r="DN38" s="177" t="str">
        <f t="shared" si="102"/>
        <v/>
      </c>
      <c r="DO38" s="177" t="str">
        <f t="shared" si="75"/>
        <v/>
      </c>
      <c r="DP38" s="177" t="str">
        <f t="shared" si="69"/>
        <v/>
      </c>
      <c r="DQ38" s="177" t="str">
        <f t="shared" si="81"/>
        <v/>
      </c>
      <c r="DR38" s="177" t="str">
        <f t="shared" si="81"/>
        <v/>
      </c>
      <c r="DS38" s="177" t="str">
        <f t="shared" si="81"/>
        <v/>
      </c>
      <c r="DT38" s="177" t="str">
        <f t="shared" si="81"/>
        <v/>
      </c>
      <c r="DU38" s="177" t="str">
        <f t="shared" si="81"/>
        <v/>
      </c>
      <c r="DV38" s="177" t="str">
        <f t="shared" si="81"/>
        <v/>
      </c>
      <c r="DW38" s="177" t="str">
        <f t="shared" si="81"/>
        <v/>
      </c>
      <c r="DX38" s="177" t="str">
        <f t="shared" si="81"/>
        <v/>
      </c>
      <c r="DY38" s="177" t="str">
        <f t="shared" si="81"/>
        <v/>
      </c>
      <c r="DZ38" s="177" t="str">
        <f t="shared" si="81"/>
        <v/>
      </c>
      <c r="EA38" s="177" t="str">
        <f t="shared" si="81"/>
        <v/>
      </c>
      <c r="EB38" s="177" t="str">
        <f t="shared" si="81"/>
        <v/>
      </c>
      <c r="EC38" s="177" t="str">
        <f t="shared" si="81"/>
        <v/>
      </c>
      <c r="ED38" s="177" t="str">
        <f t="shared" si="81"/>
        <v/>
      </c>
      <c r="EE38" s="177" t="str">
        <f t="shared" si="81"/>
        <v/>
      </c>
      <c r="EF38" s="177" t="str">
        <f t="shared" si="81"/>
        <v/>
      </c>
      <c r="EG38" s="177" t="str">
        <f t="shared" si="76"/>
        <v/>
      </c>
      <c r="EH38" s="177" t="str">
        <f t="shared" si="76"/>
        <v/>
      </c>
      <c r="EI38" s="177" t="str">
        <f t="shared" si="76"/>
        <v/>
      </c>
      <c r="EJ38" s="177" t="str">
        <f t="shared" si="76"/>
        <v/>
      </c>
      <c r="EK38" s="177" t="str">
        <f t="shared" si="76"/>
        <v/>
      </c>
      <c r="EL38" s="177" t="str">
        <f t="shared" si="76"/>
        <v/>
      </c>
      <c r="EM38" s="177" t="str">
        <f t="shared" si="76"/>
        <v/>
      </c>
      <c r="EN38" s="177" t="str">
        <f t="shared" si="76"/>
        <v/>
      </c>
      <c r="EO38" s="177" t="str">
        <f t="shared" si="76"/>
        <v/>
      </c>
      <c r="EP38" s="177" t="str">
        <f t="shared" si="76"/>
        <v/>
      </c>
      <c r="EQ38" s="177" t="str">
        <f t="shared" si="76"/>
        <v/>
      </c>
      <c r="ER38" s="177" t="str">
        <f t="shared" si="76"/>
        <v/>
      </c>
      <c r="ES38" s="177" t="str">
        <f t="shared" si="76"/>
        <v/>
      </c>
      <c r="ET38" s="177" t="str">
        <f t="shared" si="76"/>
        <v/>
      </c>
      <c r="EU38" s="177" t="str">
        <f t="shared" si="76"/>
        <v/>
      </c>
      <c r="EV38" s="177" t="str">
        <f t="shared" si="77"/>
        <v/>
      </c>
      <c r="EW38" s="177" t="str">
        <f t="shared" si="77"/>
        <v/>
      </c>
      <c r="EX38" s="177" t="str">
        <f t="shared" si="77"/>
        <v/>
      </c>
      <c r="EY38" s="177" t="str">
        <f t="shared" si="77"/>
        <v/>
      </c>
      <c r="EZ38" s="177" t="str">
        <f t="shared" si="77"/>
        <v/>
      </c>
      <c r="FA38" s="177" t="str">
        <f t="shared" si="77"/>
        <v/>
      </c>
      <c r="FB38" s="177" t="str">
        <f t="shared" si="77"/>
        <v/>
      </c>
      <c r="FC38" s="177" t="str">
        <f t="shared" si="77"/>
        <v/>
      </c>
      <c r="FD38" s="177" t="str">
        <f t="shared" si="77"/>
        <v/>
      </c>
      <c r="FE38" s="177" t="str">
        <f t="shared" si="77"/>
        <v/>
      </c>
      <c r="FF38" s="177" t="str">
        <f t="shared" si="77"/>
        <v/>
      </c>
      <c r="FG38" s="177" t="str">
        <f t="shared" si="77"/>
        <v/>
      </c>
      <c r="FH38" s="177" t="str">
        <f t="shared" si="77"/>
        <v/>
      </c>
      <c r="FI38" s="177" t="str">
        <f t="shared" si="77"/>
        <v/>
      </c>
      <c r="FJ38" s="177" t="str">
        <f t="shared" si="77"/>
        <v/>
      </c>
      <c r="FK38" s="177" t="str">
        <f t="shared" si="77"/>
        <v/>
      </c>
      <c r="FL38" s="177" t="str">
        <f t="shared" si="70"/>
        <v/>
      </c>
      <c r="FM38" s="177" t="str">
        <f t="shared" si="70"/>
        <v/>
      </c>
      <c r="FN38" s="177" t="str">
        <f t="shared" si="70"/>
        <v/>
      </c>
      <c r="FO38" s="177" t="str">
        <f t="shared" si="70"/>
        <v/>
      </c>
      <c r="FP38" s="177" t="str">
        <f t="shared" si="70"/>
        <v/>
      </c>
      <c r="FQ38" s="177" t="str">
        <f t="shared" si="70"/>
        <v/>
      </c>
      <c r="FR38" s="177" t="str">
        <f t="shared" si="70"/>
        <v/>
      </c>
      <c r="FS38" s="177" t="str">
        <f t="shared" si="70"/>
        <v/>
      </c>
      <c r="FT38" s="177" t="str">
        <f t="shared" si="70"/>
        <v/>
      </c>
      <c r="FU38" s="177" t="str">
        <f t="shared" si="70"/>
        <v/>
      </c>
      <c r="FV38" s="177" t="str">
        <f t="shared" si="70"/>
        <v/>
      </c>
      <c r="FW38" s="177" t="str">
        <f t="shared" si="70"/>
        <v/>
      </c>
      <c r="FX38" s="177" t="str">
        <f t="shared" si="70"/>
        <v/>
      </c>
      <c r="FY38" s="177" t="str">
        <f t="shared" si="78"/>
        <v/>
      </c>
      <c r="FZ38" s="177" t="str">
        <f t="shared" si="78"/>
        <v/>
      </c>
      <c r="GA38" s="177" t="str">
        <f t="shared" si="78"/>
        <v/>
      </c>
      <c r="GB38" s="177" t="str">
        <f t="shared" si="78"/>
        <v/>
      </c>
      <c r="GC38" s="177" t="str">
        <f t="shared" si="78"/>
        <v/>
      </c>
      <c r="GD38" s="177" t="str">
        <f t="shared" si="78"/>
        <v/>
      </c>
      <c r="GE38" s="177" t="str">
        <f t="shared" si="78"/>
        <v/>
      </c>
      <c r="GF38" s="177" t="str">
        <f t="shared" si="78"/>
        <v/>
      </c>
      <c r="GG38" s="177" t="str">
        <f t="shared" si="78"/>
        <v/>
      </c>
      <c r="GH38" s="177" t="str">
        <f t="shared" si="78"/>
        <v/>
      </c>
      <c r="GI38" s="177" t="str">
        <f t="shared" si="78"/>
        <v/>
      </c>
      <c r="GJ38" s="177" t="str">
        <f t="shared" si="78"/>
        <v/>
      </c>
      <c r="GK38" s="177" t="str">
        <f t="shared" si="78"/>
        <v/>
      </c>
      <c r="GL38" s="177" t="str">
        <f t="shared" si="78"/>
        <v/>
      </c>
      <c r="GM38" s="177" t="str">
        <f t="shared" si="78"/>
        <v/>
      </c>
      <c r="GN38" s="177" t="str">
        <f t="shared" si="78"/>
        <v/>
      </c>
      <c r="GO38" s="177" t="str">
        <f t="shared" si="71"/>
        <v/>
      </c>
      <c r="GP38" s="177" t="str">
        <f t="shared" si="71"/>
        <v/>
      </c>
      <c r="GQ38" s="177" t="str">
        <f t="shared" si="71"/>
        <v/>
      </c>
      <c r="GR38" s="177" t="str">
        <f t="shared" si="71"/>
        <v/>
      </c>
      <c r="GS38" s="177" t="str">
        <f t="shared" si="71"/>
        <v/>
      </c>
      <c r="GT38" s="177" t="str">
        <f t="shared" si="71"/>
        <v/>
      </c>
      <c r="GU38" s="177" t="str">
        <f t="shared" si="71"/>
        <v/>
      </c>
      <c r="GV38" s="177" t="str">
        <f t="shared" si="71"/>
        <v/>
      </c>
      <c r="GW38" s="177" t="str">
        <f t="shared" si="71"/>
        <v/>
      </c>
      <c r="GX38" s="177" t="str">
        <f t="shared" si="71"/>
        <v/>
      </c>
      <c r="GY38" s="177" t="str">
        <f t="shared" si="71"/>
        <v/>
      </c>
      <c r="GZ38" s="177" t="str">
        <f t="shared" si="71"/>
        <v/>
      </c>
      <c r="HA38" s="177" t="str">
        <f t="shared" si="71"/>
        <v/>
      </c>
      <c r="HB38" s="177" t="str">
        <f t="shared" si="71"/>
        <v/>
      </c>
      <c r="HC38" s="177" t="str">
        <f t="shared" si="71"/>
        <v/>
      </c>
      <c r="HD38" s="177" t="str">
        <f t="shared" ref="HD38:HS53" si="103">IF(ISNONTEXT($AL38),HC38+$AL38,"")</f>
        <v/>
      </c>
      <c r="HE38" s="177" t="str">
        <f t="shared" si="103"/>
        <v/>
      </c>
      <c r="HF38" s="177" t="str">
        <f t="shared" si="103"/>
        <v/>
      </c>
      <c r="HG38" s="177" t="str">
        <f t="shared" si="103"/>
        <v/>
      </c>
      <c r="HH38" s="177" t="str">
        <f t="shared" si="103"/>
        <v/>
      </c>
      <c r="HI38" s="177" t="str">
        <f t="shared" si="103"/>
        <v/>
      </c>
      <c r="HJ38" s="177" t="str">
        <f t="shared" si="103"/>
        <v/>
      </c>
      <c r="HK38" s="177" t="str">
        <f t="shared" si="103"/>
        <v/>
      </c>
      <c r="HL38" s="177" t="str">
        <f t="shared" si="103"/>
        <v/>
      </c>
      <c r="HM38" s="177" t="str">
        <f t="shared" si="103"/>
        <v/>
      </c>
      <c r="HN38" s="177" t="str">
        <f t="shared" si="103"/>
        <v/>
      </c>
      <c r="HO38" s="177" t="str">
        <f t="shared" si="103"/>
        <v/>
      </c>
      <c r="HP38" s="177" t="str">
        <f t="shared" si="103"/>
        <v/>
      </c>
      <c r="HQ38" s="177" t="str">
        <f t="shared" si="103"/>
        <v/>
      </c>
      <c r="HR38" s="177" t="str">
        <f t="shared" si="103"/>
        <v/>
      </c>
      <c r="HS38" s="177" t="str">
        <f t="shared" si="103"/>
        <v/>
      </c>
      <c r="HT38" s="177" t="str">
        <f t="shared" si="79"/>
        <v/>
      </c>
      <c r="HU38" s="177" t="str">
        <f t="shared" si="72"/>
        <v/>
      </c>
      <c r="HV38" s="177" t="str">
        <f t="shared" si="72"/>
        <v/>
      </c>
      <c r="HW38" s="177" t="str">
        <f t="shared" si="72"/>
        <v/>
      </c>
      <c r="HX38" s="177" t="str">
        <f t="shared" si="72"/>
        <v/>
      </c>
      <c r="HY38" s="177" t="str">
        <f t="shared" si="72"/>
        <v/>
      </c>
      <c r="HZ38" s="177" t="str">
        <f t="shared" si="72"/>
        <v/>
      </c>
      <c r="IA38" s="177" t="str">
        <f t="shared" si="72"/>
        <v/>
      </c>
      <c r="IB38" s="177" t="str">
        <f t="shared" si="72"/>
        <v/>
      </c>
      <c r="IC38" s="177" t="str">
        <f t="shared" si="72"/>
        <v/>
      </c>
      <c r="ID38" s="177" t="str">
        <f t="shared" si="72"/>
        <v/>
      </c>
      <c r="IE38" s="192" t="str">
        <f t="shared" si="23"/>
        <v/>
      </c>
      <c r="IF38" s="193" t="e">
        <f t="shared" si="96"/>
        <v>#N/A</v>
      </c>
      <c r="IG38" s="193" t="e">
        <f t="shared" si="83"/>
        <v>#N/A</v>
      </c>
      <c r="IH38" s="193" t="e">
        <f t="shared" si="83"/>
        <v>#N/A</v>
      </c>
      <c r="II38" s="193" t="e">
        <f t="shared" si="83"/>
        <v>#N/A</v>
      </c>
      <c r="IJ38" s="193" t="e">
        <f t="shared" si="93"/>
        <v>#N/A</v>
      </c>
      <c r="IK38" s="193" t="e">
        <f t="shared" si="93"/>
        <v>#N/A</v>
      </c>
      <c r="IL38" s="193" t="e">
        <f t="shared" si="93"/>
        <v>#N/A</v>
      </c>
      <c r="IM38" s="193" t="e">
        <f t="shared" si="93"/>
        <v>#N/A</v>
      </c>
      <c r="IN38" s="193" t="e">
        <f t="shared" si="93"/>
        <v>#N/A</v>
      </c>
      <c r="IO38" s="193" t="e">
        <f t="shared" si="93"/>
        <v>#N/A</v>
      </c>
      <c r="IP38" s="193" t="e">
        <f t="shared" si="93"/>
        <v>#N/A</v>
      </c>
      <c r="IQ38" s="193" t="e">
        <f t="shared" si="93"/>
        <v>#N/A</v>
      </c>
      <c r="IR38" s="193" t="e">
        <f t="shared" si="93"/>
        <v>#N/A</v>
      </c>
      <c r="IS38" s="193" t="e">
        <f t="shared" si="93"/>
        <v>#N/A</v>
      </c>
      <c r="IT38" s="193" t="e">
        <f t="shared" si="93"/>
        <v>#N/A</v>
      </c>
      <c r="IU38" s="193" t="e">
        <f t="shared" si="93"/>
        <v>#N/A</v>
      </c>
      <c r="IV38" s="193" t="e">
        <f t="shared" si="93"/>
        <v>#N/A</v>
      </c>
      <c r="IW38" s="193" t="e">
        <f t="shared" si="93"/>
        <v>#N/A</v>
      </c>
      <c r="IX38" s="193" t="e">
        <f t="shared" si="93"/>
        <v>#N/A</v>
      </c>
      <c r="IY38" s="193" t="e">
        <f t="shared" si="89"/>
        <v>#N/A</v>
      </c>
      <c r="IZ38" s="193" t="e">
        <f t="shared" si="89"/>
        <v>#N/A</v>
      </c>
      <c r="JA38" s="193" t="e">
        <f t="shared" si="89"/>
        <v>#N/A</v>
      </c>
      <c r="JB38" s="193" t="e">
        <f t="shared" si="89"/>
        <v>#N/A</v>
      </c>
      <c r="JC38" s="193" t="e">
        <f t="shared" si="89"/>
        <v>#N/A</v>
      </c>
      <c r="JD38" s="193" t="e">
        <f t="shared" si="89"/>
        <v>#N/A</v>
      </c>
      <c r="JE38" s="193" t="e">
        <f t="shared" si="89"/>
        <v>#N/A</v>
      </c>
      <c r="JF38" s="193" t="e">
        <f t="shared" si="89"/>
        <v>#N/A</v>
      </c>
      <c r="JG38" s="193" t="e">
        <f t="shared" si="89"/>
        <v>#N/A</v>
      </c>
      <c r="JH38" s="193" t="e">
        <f t="shared" si="89"/>
        <v>#N/A</v>
      </c>
      <c r="JI38" s="193" t="e">
        <f t="shared" si="89"/>
        <v>#N/A</v>
      </c>
      <c r="JJ38" s="193" t="e">
        <f t="shared" si="89"/>
        <v>#N/A</v>
      </c>
      <c r="JK38" s="193" t="e">
        <f t="shared" si="89"/>
        <v>#N/A</v>
      </c>
      <c r="JL38" s="193" t="e">
        <f t="shared" si="89"/>
        <v>#N/A</v>
      </c>
      <c r="JM38" s="193" t="e">
        <f t="shared" si="89"/>
        <v>#N/A</v>
      </c>
      <c r="JN38" s="193" t="e">
        <f t="shared" si="86"/>
        <v>#N/A</v>
      </c>
      <c r="JO38" s="193" t="e">
        <f t="shared" si="86"/>
        <v>#N/A</v>
      </c>
      <c r="JP38" s="193" t="e">
        <f t="shared" si="86"/>
        <v>#N/A</v>
      </c>
      <c r="JQ38" s="193" t="e">
        <f t="shared" si="86"/>
        <v>#N/A</v>
      </c>
      <c r="JR38" s="193" t="e">
        <f t="shared" si="86"/>
        <v>#N/A</v>
      </c>
      <c r="JS38" s="193" t="e">
        <f t="shared" si="86"/>
        <v>#N/A</v>
      </c>
      <c r="JT38" s="193" t="e">
        <f t="shared" si="86"/>
        <v>#N/A</v>
      </c>
      <c r="JU38" s="193" t="e">
        <f t="shared" si="86"/>
        <v>#N/A</v>
      </c>
      <c r="JV38" s="193" t="e">
        <f t="shared" si="86"/>
        <v>#N/A</v>
      </c>
      <c r="JW38" s="193" t="e">
        <f t="shared" si="86"/>
        <v>#N/A</v>
      </c>
      <c r="JX38" s="193" t="e">
        <f t="shared" si="86"/>
        <v>#N/A</v>
      </c>
      <c r="JY38" s="193" t="e">
        <f t="shared" si="86"/>
        <v>#N/A</v>
      </c>
      <c r="JZ38" s="193" t="e">
        <f t="shared" si="86"/>
        <v>#N/A</v>
      </c>
      <c r="KA38" s="193" t="e">
        <f t="shared" si="86"/>
        <v>#N/A</v>
      </c>
      <c r="KB38" s="193" t="e">
        <f t="shared" si="86"/>
        <v>#N/A</v>
      </c>
      <c r="KC38" s="193" t="e">
        <f t="shared" si="99"/>
        <v>#N/A</v>
      </c>
      <c r="KD38" s="193" t="e">
        <f t="shared" si="99"/>
        <v>#N/A</v>
      </c>
      <c r="KE38" s="193" t="e">
        <f t="shared" si="99"/>
        <v>#N/A</v>
      </c>
      <c r="KF38" s="193" t="e">
        <f t="shared" si="99"/>
        <v>#N/A</v>
      </c>
      <c r="KG38" s="193" t="e">
        <f t="shared" si="99"/>
        <v>#N/A</v>
      </c>
      <c r="KH38" s="193" t="e">
        <f t="shared" si="99"/>
        <v>#N/A</v>
      </c>
      <c r="KI38" s="193" t="e">
        <f t="shared" si="99"/>
        <v>#N/A</v>
      </c>
      <c r="KJ38" s="193" t="e">
        <f t="shared" si="99"/>
        <v>#N/A</v>
      </c>
      <c r="KK38" s="193" t="e">
        <f t="shared" si="99"/>
        <v>#N/A</v>
      </c>
      <c r="KL38" s="193" t="e">
        <f t="shared" si="99"/>
        <v>#N/A</v>
      </c>
      <c r="KM38" s="193" t="e">
        <f t="shared" si="99"/>
        <v>#N/A</v>
      </c>
      <c r="KN38" s="193" t="e">
        <f t="shared" si="99"/>
        <v>#N/A</v>
      </c>
      <c r="KO38" s="193" t="e">
        <f t="shared" si="99"/>
        <v>#N/A</v>
      </c>
      <c r="KP38" s="193" t="e">
        <f t="shared" si="99"/>
        <v>#N/A</v>
      </c>
      <c r="KQ38" s="193" t="e">
        <f t="shared" si="99"/>
        <v>#N/A</v>
      </c>
      <c r="KR38" s="193" t="e">
        <f t="shared" si="26"/>
        <v>#N/A</v>
      </c>
      <c r="KS38" s="193" t="e">
        <f t="shared" si="84"/>
        <v>#N/A</v>
      </c>
      <c r="KT38" s="193" t="e">
        <f t="shared" si="84"/>
        <v>#N/A</v>
      </c>
      <c r="KU38" s="193" t="e">
        <f t="shared" si="84"/>
        <v>#N/A</v>
      </c>
      <c r="KV38" s="193" t="e">
        <f t="shared" si="94"/>
        <v>#N/A</v>
      </c>
      <c r="KW38" s="193" t="e">
        <f t="shared" si="94"/>
        <v>#N/A</v>
      </c>
      <c r="KX38" s="193" t="e">
        <f t="shared" si="94"/>
        <v>#N/A</v>
      </c>
      <c r="KY38" s="193" t="e">
        <f t="shared" si="94"/>
        <v>#N/A</v>
      </c>
      <c r="KZ38" s="193" t="e">
        <f t="shared" si="94"/>
        <v>#N/A</v>
      </c>
      <c r="LA38" s="193" t="e">
        <f t="shared" si="94"/>
        <v>#N/A</v>
      </c>
      <c r="LB38" s="193" t="e">
        <f t="shared" si="94"/>
        <v>#N/A</v>
      </c>
      <c r="LC38" s="193" t="e">
        <f t="shared" si="94"/>
        <v>#N/A</v>
      </c>
      <c r="LD38" s="193" t="e">
        <f t="shared" si="94"/>
        <v>#N/A</v>
      </c>
      <c r="LE38" s="193" t="e">
        <f t="shared" si="94"/>
        <v>#N/A</v>
      </c>
      <c r="LF38" s="193" t="e">
        <f t="shared" si="94"/>
        <v>#N/A</v>
      </c>
      <c r="LG38" s="193" t="e">
        <f t="shared" si="94"/>
        <v>#N/A</v>
      </c>
      <c r="LH38" s="193" t="e">
        <f t="shared" si="94"/>
        <v>#N/A</v>
      </c>
      <c r="LI38" s="193" t="e">
        <f t="shared" si="94"/>
        <v>#N/A</v>
      </c>
      <c r="LJ38" s="193" t="e">
        <f t="shared" si="94"/>
        <v>#N/A</v>
      </c>
      <c r="LK38" s="193" t="e">
        <f t="shared" si="90"/>
        <v>#N/A</v>
      </c>
      <c r="LL38" s="193" t="e">
        <f t="shared" si="90"/>
        <v>#N/A</v>
      </c>
      <c r="LM38" s="193" t="e">
        <f t="shared" si="90"/>
        <v>#N/A</v>
      </c>
      <c r="LN38" s="193" t="e">
        <f t="shared" si="90"/>
        <v>#N/A</v>
      </c>
      <c r="LO38" s="193" t="e">
        <f t="shared" si="90"/>
        <v>#N/A</v>
      </c>
      <c r="LP38" s="193" t="e">
        <f t="shared" si="90"/>
        <v>#N/A</v>
      </c>
      <c r="LQ38" s="193" t="e">
        <f t="shared" si="90"/>
        <v>#N/A</v>
      </c>
      <c r="LR38" s="193" t="e">
        <f t="shared" si="90"/>
        <v>#N/A</v>
      </c>
      <c r="LS38" s="193" t="e">
        <f t="shared" si="90"/>
        <v>#N/A</v>
      </c>
      <c r="LT38" s="193" t="e">
        <f t="shared" si="90"/>
        <v>#N/A</v>
      </c>
      <c r="LU38" s="193" t="e">
        <f t="shared" si="90"/>
        <v>#N/A</v>
      </c>
      <c r="LV38" s="193" t="e">
        <f t="shared" si="90"/>
        <v>#N/A</v>
      </c>
      <c r="LW38" s="193" t="e">
        <f t="shared" si="90"/>
        <v>#N/A</v>
      </c>
      <c r="LX38" s="193" t="e">
        <f t="shared" si="90"/>
        <v>#N/A</v>
      </c>
      <c r="LY38" s="193" t="e">
        <f t="shared" si="90"/>
        <v>#N/A</v>
      </c>
      <c r="LZ38" s="193" t="e">
        <f t="shared" si="87"/>
        <v>#N/A</v>
      </c>
      <c r="MA38" s="193" t="e">
        <f t="shared" si="87"/>
        <v>#N/A</v>
      </c>
      <c r="MB38" s="193" t="e">
        <f t="shared" si="87"/>
        <v>#N/A</v>
      </c>
      <c r="MC38" s="193" t="e">
        <f t="shared" si="87"/>
        <v>#N/A</v>
      </c>
      <c r="MD38" s="193" t="e">
        <f t="shared" si="87"/>
        <v>#N/A</v>
      </c>
      <c r="ME38" s="193" t="e">
        <f t="shared" si="87"/>
        <v>#N/A</v>
      </c>
      <c r="MF38" s="193" t="e">
        <f t="shared" si="87"/>
        <v>#N/A</v>
      </c>
      <c r="MG38" s="193" t="e">
        <f t="shared" si="87"/>
        <v>#N/A</v>
      </c>
      <c r="MH38" s="193" t="e">
        <f t="shared" si="87"/>
        <v>#N/A</v>
      </c>
      <c r="MI38" s="193" t="e">
        <f t="shared" si="87"/>
        <v>#N/A</v>
      </c>
      <c r="MJ38" s="193" t="e">
        <f t="shared" si="87"/>
        <v>#N/A</v>
      </c>
      <c r="MK38" s="193" t="e">
        <f t="shared" si="87"/>
        <v>#N/A</v>
      </c>
      <c r="ML38" s="193" t="e">
        <f t="shared" si="87"/>
        <v>#N/A</v>
      </c>
      <c r="MM38" s="193" t="e">
        <f t="shared" si="87"/>
        <v>#N/A</v>
      </c>
      <c r="MN38" s="193" t="e">
        <f t="shared" si="87"/>
        <v>#N/A</v>
      </c>
      <c r="MO38" s="193" t="e">
        <f t="shared" si="100"/>
        <v>#N/A</v>
      </c>
      <c r="MP38" s="193" t="e">
        <f t="shared" si="100"/>
        <v>#N/A</v>
      </c>
      <c r="MQ38" s="193" t="e">
        <f t="shared" si="100"/>
        <v>#N/A</v>
      </c>
      <c r="MR38" s="193" t="e">
        <f t="shared" si="100"/>
        <v>#N/A</v>
      </c>
      <c r="MS38" s="193" t="e">
        <f t="shared" si="100"/>
        <v>#N/A</v>
      </c>
      <c r="MT38" s="193" t="e">
        <f t="shared" si="100"/>
        <v>#N/A</v>
      </c>
      <c r="MU38" s="193" t="e">
        <f t="shared" si="100"/>
        <v>#N/A</v>
      </c>
      <c r="MV38" s="193" t="e">
        <f t="shared" si="100"/>
        <v>#N/A</v>
      </c>
      <c r="MW38" s="193" t="e">
        <f t="shared" si="100"/>
        <v>#N/A</v>
      </c>
      <c r="MX38" s="193" t="e">
        <f t="shared" si="100"/>
        <v>#N/A</v>
      </c>
      <c r="MY38" s="193" t="e">
        <f t="shared" si="100"/>
        <v>#N/A</v>
      </c>
      <c r="MZ38" s="193" t="e">
        <f t="shared" si="100"/>
        <v>#N/A</v>
      </c>
      <c r="NA38" s="193" t="e">
        <f t="shared" si="100"/>
        <v>#N/A</v>
      </c>
      <c r="NB38" s="193" t="e">
        <f t="shared" si="100"/>
        <v>#N/A</v>
      </c>
      <c r="NC38" s="193" t="e">
        <f t="shared" si="100"/>
        <v>#N/A</v>
      </c>
      <c r="ND38" s="193" t="e">
        <f t="shared" si="27"/>
        <v>#N/A</v>
      </c>
      <c r="NE38" s="193" t="e">
        <f t="shared" si="85"/>
        <v>#N/A</v>
      </c>
      <c r="NF38" s="193" t="e">
        <f t="shared" si="85"/>
        <v>#N/A</v>
      </c>
      <c r="NG38" s="193" t="e">
        <f t="shared" si="85"/>
        <v>#N/A</v>
      </c>
      <c r="NH38" s="193" t="e">
        <f t="shared" si="95"/>
        <v>#N/A</v>
      </c>
      <c r="NI38" s="193" t="e">
        <f t="shared" si="95"/>
        <v>#N/A</v>
      </c>
      <c r="NJ38" s="193" t="e">
        <f t="shared" si="95"/>
        <v>#N/A</v>
      </c>
      <c r="NK38" s="193" t="e">
        <f t="shared" si="95"/>
        <v>#N/A</v>
      </c>
      <c r="NL38" s="193" t="e">
        <f t="shared" si="95"/>
        <v>#N/A</v>
      </c>
      <c r="NM38" s="193" t="e">
        <f t="shared" si="95"/>
        <v>#N/A</v>
      </c>
      <c r="NN38" s="193" t="e">
        <f t="shared" si="95"/>
        <v>#N/A</v>
      </c>
      <c r="NO38" s="193" t="e">
        <f t="shared" si="95"/>
        <v>#N/A</v>
      </c>
      <c r="NP38" s="193" t="e">
        <f t="shared" si="95"/>
        <v>#N/A</v>
      </c>
      <c r="NQ38" s="193" t="e">
        <f t="shared" si="95"/>
        <v>#N/A</v>
      </c>
      <c r="NR38" s="193" t="e">
        <f t="shared" si="95"/>
        <v>#N/A</v>
      </c>
      <c r="NS38" s="193" t="e">
        <f t="shared" si="95"/>
        <v>#N/A</v>
      </c>
      <c r="NT38" s="193" t="e">
        <f t="shared" si="95"/>
        <v>#N/A</v>
      </c>
      <c r="NU38" s="193" t="e">
        <f t="shared" si="95"/>
        <v>#N/A</v>
      </c>
      <c r="NV38" s="193" t="e">
        <f t="shared" si="95"/>
        <v>#N/A</v>
      </c>
      <c r="NW38" s="193" t="e">
        <f t="shared" si="91"/>
        <v>#N/A</v>
      </c>
      <c r="NX38" s="193" t="e">
        <f t="shared" si="91"/>
        <v>#N/A</v>
      </c>
      <c r="NY38" s="193" t="e">
        <f t="shared" si="91"/>
        <v>#N/A</v>
      </c>
      <c r="NZ38" s="193" t="e">
        <f t="shared" si="91"/>
        <v>#N/A</v>
      </c>
      <c r="OA38" s="193" t="e">
        <f t="shared" si="91"/>
        <v>#N/A</v>
      </c>
      <c r="OB38" s="193" t="e">
        <f t="shared" si="91"/>
        <v>#N/A</v>
      </c>
      <c r="OC38" s="193" t="e">
        <f t="shared" si="91"/>
        <v>#N/A</v>
      </c>
      <c r="OD38" s="193" t="e">
        <f t="shared" si="91"/>
        <v>#N/A</v>
      </c>
      <c r="OE38" s="193" t="e">
        <f t="shared" si="91"/>
        <v>#N/A</v>
      </c>
      <c r="OF38" s="193" t="e">
        <f t="shared" si="91"/>
        <v>#N/A</v>
      </c>
      <c r="OG38" s="193" t="e">
        <f t="shared" si="91"/>
        <v>#N/A</v>
      </c>
      <c r="OH38" s="193" t="e">
        <f t="shared" si="91"/>
        <v>#N/A</v>
      </c>
      <c r="OI38" s="193" t="e">
        <f t="shared" si="91"/>
        <v>#N/A</v>
      </c>
      <c r="OJ38" s="193" t="e">
        <f t="shared" si="91"/>
        <v>#N/A</v>
      </c>
      <c r="OK38" s="193" t="e">
        <f t="shared" si="91"/>
        <v>#N/A</v>
      </c>
      <c r="OL38" s="193" t="e">
        <f t="shared" si="88"/>
        <v>#N/A</v>
      </c>
      <c r="OM38" s="193" t="e">
        <f t="shared" si="88"/>
        <v>#N/A</v>
      </c>
      <c r="ON38" s="193" t="e">
        <f t="shared" si="88"/>
        <v>#N/A</v>
      </c>
      <c r="OO38" s="193" t="e">
        <f t="shared" si="88"/>
        <v>#N/A</v>
      </c>
      <c r="OP38" s="193" t="e">
        <f t="shared" si="88"/>
        <v>#N/A</v>
      </c>
      <c r="OQ38" s="193" t="e">
        <f t="shared" si="88"/>
        <v>#N/A</v>
      </c>
      <c r="OR38" s="193" t="e">
        <f t="shared" si="88"/>
        <v>#N/A</v>
      </c>
      <c r="OS38" s="193" t="e">
        <f t="shared" si="88"/>
        <v>#N/A</v>
      </c>
      <c r="OT38" s="193" t="e">
        <f t="shared" si="88"/>
        <v>#N/A</v>
      </c>
      <c r="OU38" s="193" t="e">
        <f t="shared" si="88"/>
        <v>#N/A</v>
      </c>
      <c r="OV38" s="193" t="e">
        <f t="shared" si="88"/>
        <v>#N/A</v>
      </c>
      <c r="OW38" s="193" t="e">
        <f t="shared" si="88"/>
        <v>#N/A</v>
      </c>
      <c r="OX38" s="193" t="e">
        <f t="shared" si="88"/>
        <v>#N/A</v>
      </c>
      <c r="OY38" s="193" t="e">
        <f t="shared" si="88"/>
        <v>#N/A</v>
      </c>
      <c r="OZ38" s="193" t="e">
        <f t="shared" si="88"/>
        <v>#N/A</v>
      </c>
      <c r="PA38" s="193" t="e">
        <f t="shared" si="101"/>
        <v>#N/A</v>
      </c>
      <c r="PB38" s="193" t="e">
        <f t="shared" si="101"/>
        <v>#N/A</v>
      </c>
      <c r="PC38" s="193" t="e">
        <f t="shared" si="101"/>
        <v>#N/A</v>
      </c>
      <c r="PD38" s="193" t="e">
        <f t="shared" si="101"/>
        <v>#N/A</v>
      </c>
      <c r="PE38" s="193" t="e">
        <f t="shared" si="101"/>
        <v>#N/A</v>
      </c>
      <c r="PF38" s="193" t="e">
        <f t="shared" si="101"/>
        <v>#N/A</v>
      </c>
      <c r="PG38" s="193" t="e">
        <f t="shared" si="101"/>
        <v>#N/A</v>
      </c>
      <c r="PH38" s="193" t="e">
        <f t="shared" si="101"/>
        <v>#N/A</v>
      </c>
      <c r="PI38" s="193" t="e">
        <f t="shared" si="101"/>
        <v>#N/A</v>
      </c>
      <c r="PJ38" s="193" t="e">
        <f t="shared" si="101"/>
        <v>#N/A</v>
      </c>
      <c r="PK38" s="193" t="e">
        <f t="shared" si="101"/>
        <v>#N/A</v>
      </c>
      <c r="PL38" s="193" t="e">
        <f t="shared" si="101"/>
        <v>#N/A</v>
      </c>
      <c r="PM38" s="193" t="e">
        <f t="shared" si="101"/>
        <v>#N/A</v>
      </c>
      <c r="PN38" s="193" t="e">
        <f t="shared" si="101"/>
        <v>#N/A</v>
      </c>
      <c r="PO38" s="193" t="e">
        <f t="shared" si="101"/>
        <v>#N/A</v>
      </c>
      <c r="PP38" s="193" t="e">
        <f t="shared" si="28"/>
        <v>#N/A</v>
      </c>
      <c r="PQ38" s="193" t="e">
        <f t="shared" si="97"/>
        <v>#N/A</v>
      </c>
      <c r="PR38" s="193" t="e">
        <f t="shared" si="97"/>
        <v>#N/A</v>
      </c>
      <c r="PS38" s="193" t="e">
        <f t="shared" si="97"/>
        <v>#N/A</v>
      </c>
      <c r="PT38" s="193" t="e">
        <f t="shared" si="97"/>
        <v>#N/A</v>
      </c>
      <c r="PU38" s="193" t="e">
        <f t="shared" si="97"/>
        <v>#N/A</v>
      </c>
      <c r="PV38" s="193" t="e">
        <f t="shared" si="97"/>
        <v>#N/A</v>
      </c>
      <c r="PW38" s="193" t="e">
        <f t="shared" si="97"/>
        <v>#N/A</v>
      </c>
      <c r="PX38" s="193" t="e">
        <f t="shared" si="97"/>
        <v>#N/A</v>
      </c>
    </row>
    <row r="39" spans="1:440" hidden="1" x14ac:dyDescent="0.45">
      <c r="A39" s="20">
        <v>36</v>
      </c>
      <c r="B39" s="134"/>
      <c r="C39" s="279"/>
      <c r="D39" s="280" t="str">
        <f t="shared" si="15"/>
        <v/>
      </c>
      <c r="E39" s="281"/>
      <c r="F39" s="280" t="str">
        <f t="shared" si="16"/>
        <v/>
      </c>
      <c r="G39" s="279"/>
      <c r="H39" s="135"/>
      <c r="I39" s="110" t="str">
        <f t="shared" si="17"/>
        <v/>
      </c>
      <c r="J39" s="21" t="str">
        <f t="shared" si="18"/>
        <v/>
      </c>
      <c r="K39" s="22" t="str">
        <f t="shared" si="19"/>
        <v/>
      </c>
      <c r="L39" s="23" t="str">
        <f>IF(J39="","",IF(OR($J39&lt;Skew!$B$3,$J39=Skew!$B$3),IF($J39&gt;Skew!$C$3,Skew!$A$3,IF($J39&gt;Skew!$C$4,Skew!$A$4,IF($J39&gt;Skew!$C$5,Skew!$A$5,IF($J39&gt;Skew!$C$6,Skew!$A$6,IF($J39&gt;Skew!$C$7,Skew!$A$7,IF($J39&gt;Skew!$C$8,Skew!$A$8,IF($J39&gt;Skew!$C$9,Skew!$A$9,IF($J39&gt;Skew!$C$10,Skew!$A$10,IF($J39&gt;Skew!$C$11,Skew!$A$11,IF($J39&gt;Skew!$C$12,Skew!$A$12,IF($J39&gt;Skew!$C$13,Skew!$A$13,IF($J39&gt;Skew!$C$14,Skew!$A$14,IF($J39&gt;Skew!$C$15,Skew!$A$15,IF($J39&gt;Skew!$C$16,Skew!$A$16,Skew!$A$17)
)))))))))))))))</f>
        <v/>
      </c>
      <c r="M39" s="22" t="str">
        <f>IF(J39="","",MATCH(L39,Skew!$A$3:$A$17,0))</f>
        <v/>
      </c>
      <c r="N39" s="22" t="str">
        <f t="shared" si="0"/>
        <v/>
      </c>
      <c r="O39" s="24"/>
      <c r="P39" s="22" t="str">
        <f>IF(OR(J39="",O39=""),"",MATCH(O39,Confidence!$A$3:$A$12,0))</f>
        <v/>
      </c>
      <c r="Q39" s="25" t="str">
        <f t="shared" si="1"/>
        <v/>
      </c>
      <c r="R39" s="25" t="str">
        <f t="shared" si="2"/>
        <v/>
      </c>
      <c r="S39" s="22"/>
      <c r="T39" s="102" t="str">
        <f t="shared" si="3"/>
        <v/>
      </c>
      <c r="U39" s="102" t="str">
        <f t="shared" si="4"/>
        <v/>
      </c>
      <c r="V39" s="37" t="str">
        <f t="shared" si="5"/>
        <v/>
      </c>
      <c r="W39" s="115"/>
      <c r="X39" s="204" t="str">
        <f>IF(AND(D39&gt;0,E39&gt;0,F39&gt;0,Q39&gt;0,R39&gt;0,W39&gt;0,NOT(O39="")),ABS(VLOOKUP($W$1,VLookups!$A$30:$B$31,2,FALSE)-_xlfn.BETA.DIST(W39,IF(K39="L",R39,Q39),IF(K39="L",Q39,R39),TRUE,D39,F39)),"")</f>
        <v/>
      </c>
      <c r="Y39" s="112" t="str">
        <f>IF(OR($Q39="",$R39=""),"",_xlfn.BETA.INV(ABS(VLOOKUP($W$1,VLookups!$A$30:$B$31,2,FALSE)-Y$3),IF($K39="L",$R39,$Q39),IF($K39="L",$Q39,$R39),$D39,$F39))</f>
        <v/>
      </c>
      <c r="Z39" s="113" t="str">
        <f>IF(OR($Q39="",$R39=""),"",_xlfn.BETA.INV(ABS(VLOOKUP($W$1,VLookups!$A$30:$B$31,2,FALSE)-Z$3),IF($K39="L",$R39,$Q39),IF($K39="L",$Q39,$R39),$D39,$F39))</f>
        <v/>
      </c>
      <c r="AA39" s="112" t="str">
        <f>IF(OR($Q39="",$R39=""),"",_xlfn.BETA.INV(ABS(VLOOKUP($W$1,VLookups!$A$30:$B$31,2,FALSE)-AA$3),IF($K39="L",$R39,$Q39),IF($K39="L",$Q39,$R39),$D39,$F39))</f>
        <v/>
      </c>
      <c r="AB39" s="113" t="str">
        <f>IF(OR($Q39="",$R39=""),"",_xlfn.BETA.INV(ABS(VLOOKUP($W$1,VLookups!$A$30:$B$31,2,FALSE)-AB$3),IF($K39="L",$R39,$Q39),IF($K39="L",$Q39,$R39),$D39,$F39))</f>
        <v/>
      </c>
      <c r="AC39" s="112" t="str">
        <f>IF(OR($Q39="",$R39=""),"",_xlfn.BETA.INV(ABS(VLOOKUP($W$1,VLookups!$A$30:$B$31,2,FALSE)-AC$3),IF($K39="L",$R39,$Q39),IF($K39="L",$Q39,$R39),$D39,$F39))</f>
        <v/>
      </c>
      <c r="AD39" s="113" t="str">
        <f>IF(OR($Q39="",$R39=""),"",_xlfn.BETA.INV(ABS(VLOOKUP($W$1,VLookups!$A$30:$B$31,2,FALSE)-AD$3),IF($K39="L",$R39,$Q39),IF($K39="L",$Q39,$R39),$D39,$F39))</f>
        <v/>
      </c>
      <c r="AE39" s="112" t="str">
        <f>IF(OR($Q39="",$R39=""),"",_xlfn.BETA.INV(ABS(VLOOKUP($W$1,VLookups!$A$30:$B$31,2,FALSE)-AE$3),IF($K39="L",$R39,$Q39),IF($K39="L",$Q39,$R39),$D39,$F39))</f>
        <v/>
      </c>
      <c r="AF39" s="113" t="str">
        <f>IF(OR($Q39="",$R39=""),"",_xlfn.BETA.INV(ABS(VLOOKUP($W$1,VLookups!$A$30:$B$31,2,FALSE)-AF$3),IF($K39="L",$R39,$Q39),IF($K39="L",$Q39,$R39),$D39,$F39))</f>
        <v/>
      </c>
      <c r="AG39" s="112" t="str">
        <f>IF(OR($Q39="",$R39=""),"",_xlfn.BETA.INV(ABS(VLOOKUP($W$1,VLookups!$A$30:$B$31,2,FALSE)-AG$3),IF($K39="L",$R39,$Q39),IF($K39="L",$Q39,$R39),$D39,$F39))</f>
        <v/>
      </c>
      <c r="AH39" s="113" t="str">
        <f>IF(OR($Q39="",$R39=""),"",_xlfn.BETA.INV(ABS(VLOOKUP($W$1,VLookups!$A$30:$B$31,2,FALSE)-AH$3),IF($K39="L",$R39,$Q39),IF($K39="L",$Q39,$R39),$D39,$F39))</f>
        <v/>
      </c>
      <c r="AI39" s="112" t="str">
        <f>IF(OR($Q39="",$R39=""),"",_xlfn.BETA.INV(ABS(VLOOKUP($W$1,VLookups!$A$30:$B$31,2,FALSE)-AI$3),IF($K39="L",$R39,$Q39),IF($K39="L",$Q39,$R39),$D39,$F39))</f>
        <v/>
      </c>
      <c r="AJ39" s="113" t="str">
        <f>IF(OR($Q39="",$R39=""),"",_xlfn.BETA.INV(ABS(VLOOKUP($W$1,VLookups!$A$30:$B$31,2,FALSE)-AJ$3),IF($K39="L",$R39,$Q39),IF($K39="L",$Q39,$R39),$D39,$F39))</f>
        <v/>
      </c>
      <c r="AK39" s="15"/>
      <c r="AL39" s="194" t="str">
        <f t="shared" si="20"/>
        <v/>
      </c>
      <c r="AM39" s="192" t="str">
        <f t="shared" si="21"/>
        <v/>
      </c>
      <c r="AN39" s="177" t="str">
        <f t="shared" si="98"/>
        <v/>
      </c>
      <c r="AO39" s="177" t="str">
        <f t="shared" si="73"/>
        <v/>
      </c>
      <c r="AP39" s="177" t="str">
        <f t="shared" si="73"/>
        <v/>
      </c>
      <c r="AQ39" s="177" t="str">
        <f t="shared" si="73"/>
        <v/>
      </c>
      <c r="AR39" s="177" t="str">
        <f t="shared" si="73"/>
        <v/>
      </c>
      <c r="AS39" s="177" t="str">
        <f t="shared" si="73"/>
        <v/>
      </c>
      <c r="AT39" s="177" t="str">
        <f t="shared" si="73"/>
        <v/>
      </c>
      <c r="AU39" s="177" t="str">
        <f t="shared" si="73"/>
        <v/>
      </c>
      <c r="AV39" s="177" t="str">
        <f t="shared" si="73"/>
        <v/>
      </c>
      <c r="AW39" s="177" t="str">
        <f t="shared" si="73"/>
        <v/>
      </c>
      <c r="AX39" s="177" t="str">
        <f t="shared" si="73"/>
        <v/>
      </c>
      <c r="AY39" s="177" t="str">
        <f t="shared" si="73"/>
        <v/>
      </c>
      <c r="AZ39" s="177" t="str">
        <f t="shared" si="73"/>
        <v/>
      </c>
      <c r="BA39" s="177" t="str">
        <f t="shared" si="73"/>
        <v/>
      </c>
      <c r="BB39" s="177" t="str">
        <f t="shared" si="73"/>
        <v/>
      </c>
      <c r="BC39" s="177" t="str">
        <f t="shared" si="73"/>
        <v/>
      </c>
      <c r="BD39" s="177" t="str">
        <f t="shared" ref="BD39:BS54" si="104">IF(ISNONTEXT($AL39),BC39+$AL39,"")</f>
        <v/>
      </c>
      <c r="BE39" s="177" t="str">
        <f t="shared" si="104"/>
        <v/>
      </c>
      <c r="BF39" s="177" t="str">
        <f t="shared" si="104"/>
        <v/>
      </c>
      <c r="BG39" s="177" t="str">
        <f t="shared" si="104"/>
        <v/>
      </c>
      <c r="BH39" s="177" t="str">
        <f t="shared" si="104"/>
        <v/>
      </c>
      <c r="BI39" s="177" t="str">
        <f t="shared" si="104"/>
        <v/>
      </c>
      <c r="BJ39" s="177" t="str">
        <f t="shared" si="104"/>
        <v/>
      </c>
      <c r="BK39" s="177" t="str">
        <f t="shared" si="104"/>
        <v/>
      </c>
      <c r="BL39" s="177" t="str">
        <f t="shared" si="104"/>
        <v/>
      </c>
      <c r="BM39" s="177" t="str">
        <f t="shared" si="104"/>
        <v/>
      </c>
      <c r="BN39" s="177" t="str">
        <f t="shared" si="104"/>
        <v/>
      </c>
      <c r="BO39" s="177" t="str">
        <f t="shared" si="104"/>
        <v/>
      </c>
      <c r="BP39" s="177" t="str">
        <f t="shared" si="104"/>
        <v/>
      </c>
      <c r="BQ39" s="177" t="str">
        <f t="shared" si="104"/>
        <v/>
      </c>
      <c r="BR39" s="177" t="str">
        <f t="shared" si="104"/>
        <v/>
      </c>
      <c r="BS39" s="177" t="str">
        <f t="shared" si="104"/>
        <v/>
      </c>
      <c r="BT39" s="177" t="str">
        <f t="shared" si="74"/>
        <v/>
      </c>
      <c r="BU39" s="177" t="str">
        <f t="shared" si="74"/>
        <v/>
      </c>
      <c r="BV39" s="177" t="str">
        <f t="shared" si="74"/>
        <v/>
      </c>
      <c r="BW39" s="177" t="str">
        <f t="shared" si="74"/>
        <v/>
      </c>
      <c r="BX39" s="177" t="str">
        <f t="shared" si="74"/>
        <v/>
      </c>
      <c r="BY39" s="177" t="str">
        <f t="shared" si="74"/>
        <v/>
      </c>
      <c r="BZ39" s="177" t="str">
        <f t="shared" si="74"/>
        <v/>
      </c>
      <c r="CA39" s="177" t="str">
        <f t="shared" si="74"/>
        <v/>
      </c>
      <c r="CB39" s="177" t="str">
        <f t="shared" si="74"/>
        <v/>
      </c>
      <c r="CC39" s="177" t="str">
        <f t="shared" si="74"/>
        <v/>
      </c>
      <c r="CD39" s="177" t="str">
        <f t="shared" si="74"/>
        <v/>
      </c>
      <c r="CE39" s="177" t="str">
        <f t="shared" si="74"/>
        <v/>
      </c>
      <c r="CF39" s="177" t="str">
        <f t="shared" si="74"/>
        <v/>
      </c>
      <c r="CG39" s="177" t="str">
        <f t="shared" si="74"/>
        <v/>
      </c>
      <c r="CH39" s="177" t="str">
        <f t="shared" si="74"/>
        <v/>
      </c>
      <c r="CI39" s="177" t="str">
        <f t="shared" ref="CI39:CX54" si="105">IF(ISNONTEXT($AL39),CH39+$AL39,"")</f>
        <v/>
      </c>
      <c r="CJ39" s="177" t="str">
        <f t="shared" si="105"/>
        <v/>
      </c>
      <c r="CK39" s="177" t="str">
        <f t="shared" si="105"/>
        <v/>
      </c>
      <c r="CL39" s="177" t="str">
        <f t="shared" si="105"/>
        <v/>
      </c>
      <c r="CM39" s="177" t="str">
        <f t="shared" si="105"/>
        <v/>
      </c>
      <c r="CN39" s="177" t="str">
        <f t="shared" si="105"/>
        <v/>
      </c>
      <c r="CO39" s="177" t="str">
        <f t="shared" si="105"/>
        <v/>
      </c>
      <c r="CP39" s="177" t="str">
        <f t="shared" si="105"/>
        <v/>
      </c>
      <c r="CQ39" s="177" t="str">
        <f t="shared" si="105"/>
        <v/>
      </c>
      <c r="CR39" s="177" t="str">
        <f t="shared" si="105"/>
        <v/>
      </c>
      <c r="CS39" s="177" t="str">
        <f t="shared" si="105"/>
        <v/>
      </c>
      <c r="CT39" s="177" t="str">
        <f t="shared" si="105"/>
        <v/>
      </c>
      <c r="CU39" s="177" t="str">
        <f t="shared" si="105"/>
        <v/>
      </c>
      <c r="CV39" s="177" t="str">
        <f t="shared" si="105"/>
        <v/>
      </c>
      <c r="CW39" s="177" t="str">
        <f t="shared" si="105"/>
        <v/>
      </c>
      <c r="CX39" s="177" t="str">
        <f t="shared" si="105"/>
        <v/>
      </c>
      <c r="CY39" s="177" t="str">
        <f t="shared" si="102"/>
        <v/>
      </c>
      <c r="CZ39" s="177" t="str">
        <f t="shared" si="102"/>
        <v/>
      </c>
      <c r="DA39" s="177" t="str">
        <f t="shared" si="102"/>
        <v/>
      </c>
      <c r="DB39" s="177" t="str">
        <f t="shared" si="102"/>
        <v/>
      </c>
      <c r="DC39" s="177" t="str">
        <f t="shared" si="102"/>
        <v/>
      </c>
      <c r="DD39" s="177" t="str">
        <f t="shared" si="102"/>
        <v/>
      </c>
      <c r="DE39" s="177" t="str">
        <f t="shared" si="102"/>
        <v/>
      </c>
      <c r="DF39" s="177" t="str">
        <f t="shared" si="102"/>
        <v/>
      </c>
      <c r="DG39" s="177" t="str">
        <f t="shared" si="102"/>
        <v/>
      </c>
      <c r="DH39" s="177" t="str">
        <f t="shared" si="102"/>
        <v/>
      </c>
      <c r="DI39" s="177" t="str">
        <f t="shared" si="102"/>
        <v/>
      </c>
      <c r="DJ39" s="177" t="str">
        <f t="shared" si="102"/>
        <v/>
      </c>
      <c r="DK39" s="177" t="str">
        <f t="shared" si="102"/>
        <v/>
      </c>
      <c r="DL39" s="177" t="str">
        <f t="shared" si="102"/>
        <v/>
      </c>
      <c r="DM39" s="177" t="str">
        <f t="shared" si="102"/>
        <v/>
      </c>
      <c r="DN39" s="177" t="str">
        <f t="shared" si="102"/>
        <v/>
      </c>
      <c r="DO39" s="177" t="str">
        <f t="shared" si="75"/>
        <v/>
      </c>
      <c r="DP39" s="177" t="str">
        <f t="shared" ref="DP39:EE54" si="106">IF(ISNONTEXT($AL39),DO39+$AL39,"")</f>
        <v/>
      </c>
      <c r="DQ39" s="177" t="str">
        <f t="shared" si="106"/>
        <v/>
      </c>
      <c r="DR39" s="177" t="str">
        <f t="shared" si="106"/>
        <v/>
      </c>
      <c r="DS39" s="177" t="str">
        <f t="shared" si="106"/>
        <v/>
      </c>
      <c r="DT39" s="177" t="str">
        <f t="shared" si="106"/>
        <v/>
      </c>
      <c r="DU39" s="177" t="str">
        <f t="shared" si="106"/>
        <v/>
      </c>
      <c r="DV39" s="177" t="str">
        <f t="shared" si="106"/>
        <v/>
      </c>
      <c r="DW39" s="177" t="str">
        <f t="shared" si="106"/>
        <v/>
      </c>
      <c r="DX39" s="177" t="str">
        <f t="shared" si="106"/>
        <v/>
      </c>
      <c r="DY39" s="177" t="str">
        <f t="shared" si="106"/>
        <v/>
      </c>
      <c r="DZ39" s="177" t="str">
        <f t="shared" si="106"/>
        <v/>
      </c>
      <c r="EA39" s="177" t="str">
        <f t="shared" si="106"/>
        <v/>
      </c>
      <c r="EB39" s="177" t="str">
        <f t="shared" si="106"/>
        <v/>
      </c>
      <c r="EC39" s="177" t="str">
        <f t="shared" si="106"/>
        <v/>
      </c>
      <c r="ED39" s="177" t="str">
        <f t="shared" si="106"/>
        <v/>
      </c>
      <c r="EE39" s="177" t="str">
        <f t="shared" si="106"/>
        <v/>
      </c>
      <c r="EF39" s="177" t="str">
        <f t="shared" si="81"/>
        <v/>
      </c>
      <c r="EG39" s="177" t="str">
        <f t="shared" si="76"/>
        <v/>
      </c>
      <c r="EH39" s="177" t="str">
        <f t="shared" si="76"/>
        <v/>
      </c>
      <c r="EI39" s="177" t="str">
        <f t="shared" si="76"/>
        <v/>
      </c>
      <c r="EJ39" s="177" t="str">
        <f t="shared" si="76"/>
        <v/>
      </c>
      <c r="EK39" s="177" t="str">
        <f t="shared" si="76"/>
        <v/>
      </c>
      <c r="EL39" s="177" t="str">
        <f t="shared" si="76"/>
        <v/>
      </c>
      <c r="EM39" s="177" t="str">
        <f t="shared" si="76"/>
        <v/>
      </c>
      <c r="EN39" s="177" t="str">
        <f t="shared" si="76"/>
        <v/>
      </c>
      <c r="EO39" s="177" t="str">
        <f t="shared" si="76"/>
        <v/>
      </c>
      <c r="EP39" s="177" t="str">
        <f t="shared" si="76"/>
        <v/>
      </c>
      <c r="EQ39" s="177" t="str">
        <f t="shared" si="76"/>
        <v/>
      </c>
      <c r="ER39" s="177" t="str">
        <f t="shared" si="76"/>
        <v/>
      </c>
      <c r="ES39" s="177" t="str">
        <f t="shared" si="76"/>
        <v/>
      </c>
      <c r="ET39" s="177" t="str">
        <f t="shared" si="76"/>
        <v/>
      </c>
      <c r="EU39" s="177" t="str">
        <f t="shared" si="76"/>
        <v/>
      </c>
      <c r="EV39" s="177" t="str">
        <f t="shared" si="77"/>
        <v/>
      </c>
      <c r="EW39" s="177" t="str">
        <f t="shared" si="77"/>
        <v/>
      </c>
      <c r="EX39" s="177" t="str">
        <f t="shared" si="77"/>
        <v/>
      </c>
      <c r="EY39" s="177" t="str">
        <f t="shared" si="77"/>
        <v/>
      </c>
      <c r="EZ39" s="177" t="str">
        <f t="shared" si="77"/>
        <v/>
      </c>
      <c r="FA39" s="177" t="str">
        <f t="shared" si="77"/>
        <v/>
      </c>
      <c r="FB39" s="177" t="str">
        <f t="shared" si="77"/>
        <v/>
      </c>
      <c r="FC39" s="177" t="str">
        <f t="shared" si="77"/>
        <v/>
      </c>
      <c r="FD39" s="177" t="str">
        <f t="shared" si="77"/>
        <v/>
      </c>
      <c r="FE39" s="177" t="str">
        <f t="shared" si="77"/>
        <v/>
      </c>
      <c r="FF39" s="177" t="str">
        <f t="shared" si="77"/>
        <v/>
      </c>
      <c r="FG39" s="177" t="str">
        <f t="shared" si="77"/>
        <v/>
      </c>
      <c r="FH39" s="177" t="str">
        <f t="shared" si="77"/>
        <v/>
      </c>
      <c r="FI39" s="177" t="str">
        <f t="shared" si="77"/>
        <v/>
      </c>
      <c r="FJ39" s="177" t="str">
        <f t="shared" si="77"/>
        <v/>
      </c>
      <c r="FK39" s="177" t="str">
        <f t="shared" ref="FK39:FZ54" si="107">IF(ISNONTEXT($AL39),FJ39+$AL39,"")</f>
        <v/>
      </c>
      <c r="FL39" s="177" t="str">
        <f t="shared" si="107"/>
        <v/>
      </c>
      <c r="FM39" s="177" t="str">
        <f t="shared" si="107"/>
        <v/>
      </c>
      <c r="FN39" s="177" t="str">
        <f t="shared" si="107"/>
        <v/>
      </c>
      <c r="FO39" s="177" t="str">
        <f t="shared" si="107"/>
        <v/>
      </c>
      <c r="FP39" s="177" t="str">
        <f t="shared" si="107"/>
        <v/>
      </c>
      <c r="FQ39" s="177" t="str">
        <f t="shared" si="107"/>
        <v/>
      </c>
      <c r="FR39" s="177" t="str">
        <f t="shared" si="107"/>
        <v/>
      </c>
      <c r="FS39" s="177" t="str">
        <f t="shared" si="107"/>
        <v/>
      </c>
      <c r="FT39" s="177" t="str">
        <f t="shared" si="107"/>
        <v/>
      </c>
      <c r="FU39" s="177" t="str">
        <f t="shared" si="107"/>
        <v/>
      </c>
      <c r="FV39" s="177" t="str">
        <f t="shared" si="107"/>
        <v/>
      </c>
      <c r="FW39" s="177" t="str">
        <f t="shared" si="107"/>
        <v/>
      </c>
      <c r="FX39" s="177" t="str">
        <f t="shared" si="107"/>
        <v/>
      </c>
      <c r="FY39" s="177" t="str">
        <f t="shared" si="107"/>
        <v/>
      </c>
      <c r="FZ39" s="177" t="str">
        <f t="shared" si="107"/>
        <v/>
      </c>
      <c r="GA39" s="177" t="str">
        <f t="shared" si="78"/>
        <v/>
      </c>
      <c r="GB39" s="177" t="str">
        <f t="shared" si="78"/>
        <v/>
      </c>
      <c r="GC39" s="177" t="str">
        <f t="shared" si="78"/>
        <v/>
      </c>
      <c r="GD39" s="177" t="str">
        <f t="shared" si="78"/>
        <v/>
      </c>
      <c r="GE39" s="177" t="str">
        <f t="shared" si="78"/>
        <v/>
      </c>
      <c r="GF39" s="177" t="str">
        <f t="shared" si="78"/>
        <v/>
      </c>
      <c r="GG39" s="177" t="str">
        <f t="shared" si="78"/>
        <v/>
      </c>
      <c r="GH39" s="177" t="str">
        <f t="shared" si="78"/>
        <v/>
      </c>
      <c r="GI39" s="177" t="str">
        <f t="shared" si="78"/>
        <v/>
      </c>
      <c r="GJ39" s="177" t="str">
        <f t="shared" si="78"/>
        <v/>
      </c>
      <c r="GK39" s="177" t="str">
        <f t="shared" si="78"/>
        <v/>
      </c>
      <c r="GL39" s="177" t="str">
        <f t="shared" si="78"/>
        <v/>
      </c>
      <c r="GM39" s="177" t="str">
        <f t="shared" si="78"/>
        <v/>
      </c>
      <c r="GN39" s="177" t="str">
        <f t="shared" si="78"/>
        <v/>
      </c>
      <c r="GO39" s="177" t="str">
        <f t="shared" ref="GO39:HD54" si="108">IF(ISNONTEXT($AL39),GN39+$AL39,"")</f>
        <v/>
      </c>
      <c r="GP39" s="177" t="str">
        <f t="shared" si="108"/>
        <v/>
      </c>
      <c r="GQ39" s="177" t="str">
        <f t="shared" si="108"/>
        <v/>
      </c>
      <c r="GR39" s="177" t="str">
        <f t="shared" si="108"/>
        <v/>
      </c>
      <c r="GS39" s="177" t="str">
        <f t="shared" si="108"/>
        <v/>
      </c>
      <c r="GT39" s="177" t="str">
        <f t="shared" si="108"/>
        <v/>
      </c>
      <c r="GU39" s="177" t="str">
        <f t="shared" si="108"/>
        <v/>
      </c>
      <c r="GV39" s="177" t="str">
        <f t="shared" si="108"/>
        <v/>
      </c>
      <c r="GW39" s="177" t="str">
        <f t="shared" si="108"/>
        <v/>
      </c>
      <c r="GX39" s="177" t="str">
        <f t="shared" si="108"/>
        <v/>
      </c>
      <c r="GY39" s="177" t="str">
        <f t="shared" si="108"/>
        <v/>
      </c>
      <c r="GZ39" s="177" t="str">
        <f t="shared" si="108"/>
        <v/>
      </c>
      <c r="HA39" s="177" t="str">
        <f t="shared" si="108"/>
        <v/>
      </c>
      <c r="HB39" s="177" t="str">
        <f t="shared" si="108"/>
        <v/>
      </c>
      <c r="HC39" s="177" t="str">
        <f t="shared" si="108"/>
        <v/>
      </c>
      <c r="HD39" s="177" t="str">
        <f t="shared" si="108"/>
        <v/>
      </c>
      <c r="HE39" s="177" t="str">
        <f t="shared" si="103"/>
        <v/>
      </c>
      <c r="HF39" s="177" t="str">
        <f t="shared" si="103"/>
        <v/>
      </c>
      <c r="HG39" s="177" t="str">
        <f t="shared" si="103"/>
        <v/>
      </c>
      <c r="HH39" s="177" t="str">
        <f t="shared" si="103"/>
        <v/>
      </c>
      <c r="HI39" s="177" t="str">
        <f t="shared" si="103"/>
        <v/>
      </c>
      <c r="HJ39" s="177" t="str">
        <f t="shared" si="103"/>
        <v/>
      </c>
      <c r="HK39" s="177" t="str">
        <f t="shared" si="103"/>
        <v/>
      </c>
      <c r="HL39" s="177" t="str">
        <f t="shared" si="103"/>
        <v/>
      </c>
      <c r="HM39" s="177" t="str">
        <f t="shared" si="103"/>
        <v/>
      </c>
      <c r="HN39" s="177" t="str">
        <f t="shared" si="103"/>
        <v/>
      </c>
      <c r="HO39" s="177" t="str">
        <f t="shared" si="103"/>
        <v/>
      </c>
      <c r="HP39" s="177" t="str">
        <f t="shared" si="103"/>
        <v/>
      </c>
      <c r="HQ39" s="177" t="str">
        <f t="shared" si="103"/>
        <v/>
      </c>
      <c r="HR39" s="177" t="str">
        <f t="shared" si="103"/>
        <v/>
      </c>
      <c r="HS39" s="177" t="str">
        <f t="shared" si="103"/>
        <v/>
      </c>
      <c r="HT39" s="177" t="str">
        <f t="shared" si="79"/>
        <v/>
      </c>
      <c r="HU39" s="177" t="str">
        <f t="shared" ref="HU39:ID39" si="109">IF(ISNONTEXT($AL39),HT39+$AL39,"")</f>
        <v/>
      </c>
      <c r="HV39" s="177" t="str">
        <f t="shared" si="109"/>
        <v/>
      </c>
      <c r="HW39" s="177" t="str">
        <f t="shared" si="109"/>
        <v/>
      </c>
      <c r="HX39" s="177" t="str">
        <f t="shared" si="109"/>
        <v/>
      </c>
      <c r="HY39" s="177" t="str">
        <f t="shared" si="109"/>
        <v/>
      </c>
      <c r="HZ39" s="177" t="str">
        <f t="shared" si="109"/>
        <v/>
      </c>
      <c r="IA39" s="177" t="str">
        <f t="shared" si="109"/>
        <v/>
      </c>
      <c r="IB39" s="177" t="str">
        <f t="shared" si="109"/>
        <v/>
      </c>
      <c r="IC39" s="177" t="str">
        <f t="shared" si="109"/>
        <v/>
      </c>
      <c r="ID39" s="177" t="str">
        <f t="shared" si="109"/>
        <v/>
      </c>
      <c r="IE39" s="192" t="str">
        <f t="shared" si="23"/>
        <v/>
      </c>
      <c r="IF39" s="193" t="e">
        <f t="shared" si="96"/>
        <v>#N/A</v>
      </c>
      <c r="IG39" s="193" t="e">
        <f t="shared" si="83"/>
        <v>#N/A</v>
      </c>
      <c r="IH39" s="193" t="e">
        <f t="shared" si="83"/>
        <v>#N/A</v>
      </c>
      <c r="II39" s="193" t="e">
        <f t="shared" si="83"/>
        <v>#N/A</v>
      </c>
      <c r="IJ39" s="193" t="e">
        <f t="shared" si="93"/>
        <v>#N/A</v>
      </c>
      <c r="IK39" s="193" t="e">
        <f t="shared" si="93"/>
        <v>#N/A</v>
      </c>
      <c r="IL39" s="193" t="e">
        <f t="shared" si="93"/>
        <v>#N/A</v>
      </c>
      <c r="IM39" s="193" t="e">
        <f t="shared" si="93"/>
        <v>#N/A</v>
      </c>
      <c r="IN39" s="193" t="e">
        <f t="shared" si="93"/>
        <v>#N/A</v>
      </c>
      <c r="IO39" s="193" t="e">
        <f t="shared" si="93"/>
        <v>#N/A</v>
      </c>
      <c r="IP39" s="193" t="e">
        <f t="shared" si="93"/>
        <v>#N/A</v>
      </c>
      <c r="IQ39" s="193" t="e">
        <f t="shared" si="93"/>
        <v>#N/A</v>
      </c>
      <c r="IR39" s="193" t="e">
        <f t="shared" si="93"/>
        <v>#N/A</v>
      </c>
      <c r="IS39" s="193" t="e">
        <f t="shared" si="93"/>
        <v>#N/A</v>
      </c>
      <c r="IT39" s="193" t="e">
        <f t="shared" si="93"/>
        <v>#N/A</v>
      </c>
      <c r="IU39" s="193" t="e">
        <f t="shared" si="93"/>
        <v>#N/A</v>
      </c>
      <c r="IV39" s="193" t="e">
        <f t="shared" si="93"/>
        <v>#N/A</v>
      </c>
      <c r="IW39" s="193" t="e">
        <f t="shared" si="93"/>
        <v>#N/A</v>
      </c>
      <c r="IX39" s="193" t="e">
        <f t="shared" si="93"/>
        <v>#N/A</v>
      </c>
      <c r="IY39" s="193" t="e">
        <f t="shared" si="89"/>
        <v>#N/A</v>
      </c>
      <c r="IZ39" s="193" t="e">
        <f t="shared" si="89"/>
        <v>#N/A</v>
      </c>
      <c r="JA39" s="193" t="e">
        <f t="shared" si="89"/>
        <v>#N/A</v>
      </c>
      <c r="JB39" s="193" t="e">
        <f t="shared" si="89"/>
        <v>#N/A</v>
      </c>
      <c r="JC39" s="193" t="e">
        <f t="shared" si="89"/>
        <v>#N/A</v>
      </c>
      <c r="JD39" s="193" t="e">
        <f t="shared" si="89"/>
        <v>#N/A</v>
      </c>
      <c r="JE39" s="193" t="e">
        <f t="shared" si="89"/>
        <v>#N/A</v>
      </c>
      <c r="JF39" s="193" t="e">
        <f t="shared" si="89"/>
        <v>#N/A</v>
      </c>
      <c r="JG39" s="193" t="e">
        <f t="shared" si="89"/>
        <v>#N/A</v>
      </c>
      <c r="JH39" s="193" t="e">
        <f t="shared" si="89"/>
        <v>#N/A</v>
      </c>
      <c r="JI39" s="193" t="e">
        <f t="shared" si="89"/>
        <v>#N/A</v>
      </c>
      <c r="JJ39" s="193" t="e">
        <f t="shared" si="89"/>
        <v>#N/A</v>
      </c>
      <c r="JK39" s="193" t="e">
        <f t="shared" si="89"/>
        <v>#N/A</v>
      </c>
      <c r="JL39" s="193" t="e">
        <f t="shared" si="89"/>
        <v>#N/A</v>
      </c>
      <c r="JM39" s="193" t="e">
        <f t="shared" si="89"/>
        <v>#N/A</v>
      </c>
      <c r="JN39" s="193" t="e">
        <f t="shared" si="86"/>
        <v>#N/A</v>
      </c>
      <c r="JO39" s="193" t="e">
        <f t="shared" si="86"/>
        <v>#N/A</v>
      </c>
      <c r="JP39" s="193" t="e">
        <f t="shared" si="86"/>
        <v>#N/A</v>
      </c>
      <c r="JQ39" s="193" t="e">
        <f t="shared" si="86"/>
        <v>#N/A</v>
      </c>
      <c r="JR39" s="193" t="e">
        <f t="shared" si="86"/>
        <v>#N/A</v>
      </c>
      <c r="JS39" s="193" t="e">
        <f t="shared" si="86"/>
        <v>#N/A</v>
      </c>
      <c r="JT39" s="193" t="e">
        <f t="shared" si="86"/>
        <v>#N/A</v>
      </c>
      <c r="JU39" s="193" t="e">
        <f t="shared" si="86"/>
        <v>#N/A</v>
      </c>
      <c r="JV39" s="193" t="e">
        <f t="shared" si="86"/>
        <v>#N/A</v>
      </c>
      <c r="JW39" s="193" t="e">
        <f t="shared" si="86"/>
        <v>#N/A</v>
      </c>
      <c r="JX39" s="193" t="e">
        <f t="shared" si="86"/>
        <v>#N/A</v>
      </c>
      <c r="JY39" s="193" t="e">
        <f t="shared" si="86"/>
        <v>#N/A</v>
      </c>
      <c r="JZ39" s="193" t="e">
        <f t="shared" si="86"/>
        <v>#N/A</v>
      </c>
      <c r="KA39" s="193" t="e">
        <f t="shared" si="86"/>
        <v>#N/A</v>
      </c>
      <c r="KB39" s="193" t="e">
        <f t="shared" si="86"/>
        <v>#N/A</v>
      </c>
      <c r="KC39" s="193" t="e">
        <f t="shared" si="99"/>
        <v>#N/A</v>
      </c>
      <c r="KD39" s="193" t="e">
        <f t="shared" si="99"/>
        <v>#N/A</v>
      </c>
      <c r="KE39" s="193" t="e">
        <f t="shared" si="99"/>
        <v>#N/A</v>
      </c>
      <c r="KF39" s="193" t="e">
        <f t="shared" si="99"/>
        <v>#N/A</v>
      </c>
      <c r="KG39" s="193" t="e">
        <f t="shared" si="99"/>
        <v>#N/A</v>
      </c>
      <c r="KH39" s="193" t="e">
        <f t="shared" si="99"/>
        <v>#N/A</v>
      </c>
      <c r="KI39" s="193" t="e">
        <f t="shared" si="99"/>
        <v>#N/A</v>
      </c>
      <c r="KJ39" s="193" t="e">
        <f t="shared" si="99"/>
        <v>#N/A</v>
      </c>
      <c r="KK39" s="193" t="e">
        <f t="shared" si="99"/>
        <v>#N/A</v>
      </c>
      <c r="KL39" s="193" t="e">
        <f t="shared" si="99"/>
        <v>#N/A</v>
      </c>
      <c r="KM39" s="193" t="e">
        <f t="shared" si="99"/>
        <v>#N/A</v>
      </c>
      <c r="KN39" s="193" t="e">
        <f t="shared" si="99"/>
        <v>#N/A</v>
      </c>
      <c r="KO39" s="193" t="e">
        <f t="shared" si="99"/>
        <v>#N/A</v>
      </c>
      <c r="KP39" s="193" t="e">
        <f t="shared" si="99"/>
        <v>#N/A</v>
      </c>
      <c r="KQ39" s="193" t="e">
        <f t="shared" si="99"/>
        <v>#N/A</v>
      </c>
      <c r="KR39" s="193" t="e">
        <f t="shared" si="26"/>
        <v>#N/A</v>
      </c>
      <c r="KS39" s="193" t="e">
        <f t="shared" si="84"/>
        <v>#N/A</v>
      </c>
      <c r="KT39" s="193" t="e">
        <f t="shared" si="84"/>
        <v>#N/A</v>
      </c>
      <c r="KU39" s="193" t="e">
        <f t="shared" si="84"/>
        <v>#N/A</v>
      </c>
      <c r="KV39" s="193" t="e">
        <f t="shared" si="94"/>
        <v>#N/A</v>
      </c>
      <c r="KW39" s="193" t="e">
        <f t="shared" si="94"/>
        <v>#N/A</v>
      </c>
      <c r="KX39" s="193" t="e">
        <f t="shared" si="94"/>
        <v>#N/A</v>
      </c>
      <c r="KY39" s="193" t="e">
        <f t="shared" si="94"/>
        <v>#N/A</v>
      </c>
      <c r="KZ39" s="193" t="e">
        <f t="shared" si="94"/>
        <v>#N/A</v>
      </c>
      <c r="LA39" s="193" t="e">
        <f t="shared" si="94"/>
        <v>#N/A</v>
      </c>
      <c r="LB39" s="193" t="e">
        <f t="shared" si="94"/>
        <v>#N/A</v>
      </c>
      <c r="LC39" s="193" t="e">
        <f t="shared" si="94"/>
        <v>#N/A</v>
      </c>
      <c r="LD39" s="193" t="e">
        <f t="shared" si="94"/>
        <v>#N/A</v>
      </c>
      <c r="LE39" s="193" t="e">
        <f t="shared" si="94"/>
        <v>#N/A</v>
      </c>
      <c r="LF39" s="193" t="e">
        <f t="shared" si="94"/>
        <v>#N/A</v>
      </c>
      <c r="LG39" s="193" t="e">
        <f t="shared" si="94"/>
        <v>#N/A</v>
      </c>
      <c r="LH39" s="193" t="e">
        <f t="shared" si="94"/>
        <v>#N/A</v>
      </c>
      <c r="LI39" s="193" t="e">
        <f t="shared" si="94"/>
        <v>#N/A</v>
      </c>
      <c r="LJ39" s="193" t="e">
        <f t="shared" si="94"/>
        <v>#N/A</v>
      </c>
      <c r="LK39" s="193" t="e">
        <f t="shared" si="90"/>
        <v>#N/A</v>
      </c>
      <c r="LL39" s="193" t="e">
        <f t="shared" si="90"/>
        <v>#N/A</v>
      </c>
      <c r="LM39" s="193" t="e">
        <f t="shared" si="90"/>
        <v>#N/A</v>
      </c>
      <c r="LN39" s="193" t="e">
        <f t="shared" si="90"/>
        <v>#N/A</v>
      </c>
      <c r="LO39" s="193" t="e">
        <f t="shared" si="90"/>
        <v>#N/A</v>
      </c>
      <c r="LP39" s="193" t="e">
        <f t="shared" si="90"/>
        <v>#N/A</v>
      </c>
      <c r="LQ39" s="193" t="e">
        <f t="shared" si="90"/>
        <v>#N/A</v>
      </c>
      <c r="LR39" s="193" t="e">
        <f t="shared" si="90"/>
        <v>#N/A</v>
      </c>
      <c r="LS39" s="193" t="e">
        <f t="shared" si="90"/>
        <v>#N/A</v>
      </c>
      <c r="LT39" s="193" t="e">
        <f t="shared" si="90"/>
        <v>#N/A</v>
      </c>
      <c r="LU39" s="193" t="e">
        <f t="shared" si="90"/>
        <v>#N/A</v>
      </c>
      <c r="LV39" s="193" t="e">
        <f t="shared" si="90"/>
        <v>#N/A</v>
      </c>
      <c r="LW39" s="193" t="e">
        <f t="shared" si="90"/>
        <v>#N/A</v>
      </c>
      <c r="LX39" s="193" t="e">
        <f t="shared" si="90"/>
        <v>#N/A</v>
      </c>
      <c r="LY39" s="193" t="e">
        <f t="shared" si="90"/>
        <v>#N/A</v>
      </c>
      <c r="LZ39" s="193" t="e">
        <f t="shared" si="87"/>
        <v>#N/A</v>
      </c>
      <c r="MA39" s="193" t="e">
        <f t="shared" si="87"/>
        <v>#N/A</v>
      </c>
      <c r="MB39" s="193" t="e">
        <f t="shared" si="87"/>
        <v>#N/A</v>
      </c>
      <c r="MC39" s="193" t="e">
        <f t="shared" si="87"/>
        <v>#N/A</v>
      </c>
      <c r="MD39" s="193" t="e">
        <f t="shared" si="87"/>
        <v>#N/A</v>
      </c>
      <c r="ME39" s="193" t="e">
        <f t="shared" si="87"/>
        <v>#N/A</v>
      </c>
      <c r="MF39" s="193" t="e">
        <f t="shared" si="87"/>
        <v>#N/A</v>
      </c>
      <c r="MG39" s="193" t="e">
        <f t="shared" si="87"/>
        <v>#N/A</v>
      </c>
      <c r="MH39" s="193" t="e">
        <f t="shared" si="87"/>
        <v>#N/A</v>
      </c>
      <c r="MI39" s="193" t="e">
        <f t="shared" si="87"/>
        <v>#N/A</v>
      </c>
      <c r="MJ39" s="193" t="e">
        <f t="shared" si="87"/>
        <v>#N/A</v>
      </c>
      <c r="MK39" s="193" t="e">
        <f t="shared" si="87"/>
        <v>#N/A</v>
      </c>
      <c r="ML39" s="193" t="e">
        <f t="shared" si="87"/>
        <v>#N/A</v>
      </c>
      <c r="MM39" s="193" t="e">
        <f t="shared" si="87"/>
        <v>#N/A</v>
      </c>
      <c r="MN39" s="193" t="e">
        <f t="shared" si="87"/>
        <v>#N/A</v>
      </c>
      <c r="MO39" s="193" t="e">
        <f t="shared" si="100"/>
        <v>#N/A</v>
      </c>
      <c r="MP39" s="193" t="e">
        <f t="shared" si="100"/>
        <v>#N/A</v>
      </c>
      <c r="MQ39" s="193" t="e">
        <f t="shared" si="100"/>
        <v>#N/A</v>
      </c>
      <c r="MR39" s="193" t="e">
        <f t="shared" si="100"/>
        <v>#N/A</v>
      </c>
      <c r="MS39" s="193" t="e">
        <f t="shared" si="100"/>
        <v>#N/A</v>
      </c>
      <c r="MT39" s="193" t="e">
        <f t="shared" si="100"/>
        <v>#N/A</v>
      </c>
      <c r="MU39" s="193" t="e">
        <f t="shared" si="100"/>
        <v>#N/A</v>
      </c>
      <c r="MV39" s="193" t="e">
        <f t="shared" si="100"/>
        <v>#N/A</v>
      </c>
      <c r="MW39" s="193" t="e">
        <f t="shared" si="100"/>
        <v>#N/A</v>
      </c>
      <c r="MX39" s="193" t="e">
        <f t="shared" si="100"/>
        <v>#N/A</v>
      </c>
      <c r="MY39" s="193" t="e">
        <f t="shared" si="100"/>
        <v>#N/A</v>
      </c>
      <c r="MZ39" s="193" t="e">
        <f t="shared" si="100"/>
        <v>#N/A</v>
      </c>
      <c r="NA39" s="193" t="e">
        <f t="shared" si="100"/>
        <v>#N/A</v>
      </c>
      <c r="NB39" s="193" t="e">
        <f t="shared" si="100"/>
        <v>#N/A</v>
      </c>
      <c r="NC39" s="193" t="e">
        <f t="shared" si="100"/>
        <v>#N/A</v>
      </c>
      <c r="ND39" s="193" t="e">
        <f t="shared" si="27"/>
        <v>#N/A</v>
      </c>
      <c r="NE39" s="193" t="e">
        <f t="shared" si="85"/>
        <v>#N/A</v>
      </c>
      <c r="NF39" s="193" t="e">
        <f t="shared" si="85"/>
        <v>#N/A</v>
      </c>
      <c r="NG39" s="193" t="e">
        <f t="shared" si="85"/>
        <v>#N/A</v>
      </c>
      <c r="NH39" s="193" t="e">
        <f t="shared" si="95"/>
        <v>#N/A</v>
      </c>
      <c r="NI39" s="193" t="e">
        <f t="shared" si="95"/>
        <v>#N/A</v>
      </c>
      <c r="NJ39" s="193" t="e">
        <f t="shared" si="95"/>
        <v>#N/A</v>
      </c>
      <c r="NK39" s="193" t="e">
        <f t="shared" si="95"/>
        <v>#N/A</v>
      </c>
      <c r="NL39" s="193" t="e">
        <f t="shared" si="95"/>
        <v>#N/A</v>
      </c>
      <c r="NM39" s="193" t="e">
        <f t="shared" si="95"/>
        <v>#N/A</v>
      </c>
      <c r="NN39" s="193" t="e">
        <f t="shared" si="95"/>
        <v>#N/A</v>
      </c>
      <c r="NO39" s="193" t="e">
        <f t="shared" si="95"/>
        <v>#N/A</v>
      </c>
      <c r="NP39" s="193" t="e">
        <f t="shared" si="95"/>
        <v>#N/A</v>
      </c>
      <c r="NQ39" s="193" t="e">
        <f t="shared" si="95"/>
        <v>#N/A</v>
      </c>
      <c r="NR39" s="193" t="e">
        <f t="shared" si="95"/>
        <v>#N/A</v>
      </c>
      <c r="NS39" s="193" t="e">
        <f t="shared" si="95"/>
        <v>#N/A</v>
      </c>
      <c r="NT39" s="193" t="e">
        <f t="shared" si="95"/>
        <v>#N/A</v>
      </c>
      <c r="NU39" s="193" t="e">
        <f t="shared" si="95"/>
        <v>#N/A</v>
      </c>
      <c r="NV39" s="193" t="e">
        <f t="shared" si="95"/>
        <v>#N/A</v>
      </c>
      <c r="NW39" s="193" t="e">
        <f t="shared" si="91"/>
        <v>#N/A</v>
      </c>
      <c r="NX39" s="193" t="e">
        <f t="shared" si="91"/>
        <v>#N/A</v>
      </c>
      <c r="NY39" s="193" t="e">
        <f t="shared" si="91"/>
        <v>#N/A</v>
      </c>
      <c r="NZ39" s="193" t="e">
        <f t="shared" si="91"/>
        <v>#N/A</v>
      </c>
      <c r="OA39" s="193" t="e">
        <f t="shared" si="91"/>
        <v>#N/A</v>
      </c>
      <c r="OB39" s="193" t="e">
        <f t="shared" si="91"/>
        <v>#N/A</v>
      </c>
      <c r="OC39" s="193" t="e">
        <f t="shared" si="91"/>
        <v>#N/A</v>
      </c>
      <c r="OD39" s="193" t="e">
        <f t="shared" si="91"/>
        <v>#N/A</v>
      </c>
      <c r="OE39" s="193" t="e">
        <f t="shared" si="91"/>
        <v>#N/A</v>
      </c>
      <c r="OF39" s="193" t="e">
        <f t="shared" si="91"/>
        <v>#N/A</v>
      </c>
      <c r="OG39" s="193" t="e">
        <f t="shared" si="91"/>
        <v>#N/A</v>
      </c>
      <c r="OH39" s="193" t="e">
        <f t="shared" si="91"/>
        <v>#N/A</v>
      </c>
      <c r="OI39" s="193" t="e">
        <f t="shared" si="91"/>
        <v>#N/A</v>
      </c>
      <c r="OJ39" s="193" t="e">
        <f t="shared" si="91"/>
        <v>#N/A</v>
      </c>
      <c r="OK39" s="193" t="e">
        <f t="shared" si="91"/>
        <v>#N/A</v>
      </c>
      <c r="OL39" s="193" t="e">
        <f t="shared" si="88"/>
        <v>#N/A</v>
      </c>
      <c r="OM39" s="193" t="e">
        <f t="shared" si="88"/>
        <v>#N/A</v>
      </c>
      <c r="ON39" s="193" t="e">
        <f t="shared" si="88"/>
        <v>#N/A</v>
      </c>
      <c r="OO39" s="193" t="e">
        <f t="shared" si="88"/>
        <v>#N/A</v>
      </c>
      <c r="OP39" s="193" t="e">
        <f t="shared" si="88"/>
        <v>#N/A</v>
      </c>
      <c r="OQ39" s="193" t="e">
        <f t="shared" si="88"/>
        <v>#N/A</v>
      </c>
      <c r="OR39" s="193" t="e">
        <f t="shared" si="88"/>
        <v>#N/A</v>
      </c>
      <c r="OS39" s="193" t="e">
        <f t="shared" si="88"/>
        <v>#N/A</v>
      </c>
      <c r="OT39" s="193" t="e">
        <f t="shared" si="88"/>
        <v>#N/A</v>
      </c>
      <c r="OU39" s="193" t="e">
        <f t="shared" si="88"/>
        <v>#N/A</v>
      </c>
      <c r="OV39" s="193" t="e">
        <f t="shared" si="88"/>
        <v>#N/A</v>
      </c>
      <c r="OW39" s="193" t="e">
        <f t="shared" si="88"/>
        <v>#N/A</v>
      </c>
      <c r="OX39" s="193" t="e">
        <f t="shared" si="88"/>
        <v>#N/A</v>
      </c>
      <c r="OY39" s="193" t="e">
        <f t="shared" si="88"/>
        <v>#N/A</v>
      </c>
      <c r="OZ39" s="193" t="e">
        <f t="shared" si="88"/>
        <v>#N/A</v>
      </c>
      <c r="PA39" s="193" t="e">
        <f t="shared" si="101"/>
        <v>#N/A</v>
      </c>
      <c r="PB39" s="193" t="e">
        <f t="shared" si="101"/>
        <v>#N/A</v>
      </c>
      <c r="PC39" s="193" t="e">
        <f t="shared" si="101"/>
        <v>#N/A</v>
      </c>
      <c r="PD39" s="193" t="e">
        <f t="shared" si="101"/>
        <v>#N/A</v>
      </c>
      <c r="PE39" s="193" t="e">
        <f t="shared" si="101"/>
        <v>#N/A</v>
      </c>
      <c r="PF39" s="193" t="e">
        <f t="shared" si="101"/>
        <v>#N/A</v>
      </c>
      <c r="PG39" s="193" t="e">
        <f t="shared" si="101"/>
        <v>#N/A</v>
      </c>
      <c r="PH39" s="193" t="e">
        <f t="shared" si="101"/>
        <v>#N/A</v>
      </c>
      <c r="PI39" s="193" t="e">
        <f t="shared" si="101"/>
        <v>#N/A</v>
      </c>
      <c r="PJ39" s="193" t="e">
        <f t="shared" si="101"/>
        <v>#N/A</v>
      </c>
      <c r="PK39" s="193" t="e">
        <f t="shared" si="101"/>
        <v>#N/A</v>
      </c>
      <c r="PL39" s="193" t="e">
        <f t="shared" si="101"/>
        <v>#N/A</v>
      </c>
      <c r="PM39" s="193" t="e">
        <f t="shared" si="101"/>
        <v>#N/A</v>
      </c>
      <c r="PN39" s="193" t="e">
        <f t="shared" si="101"/>
        <v>#N/A</v>
      </c>
      <c r="PO39" s="193" t="e">
        <f t="shared" si="101"/>
        <v>#N/A</v>
      </c>
      <c r="PP39" s="193" t="e">
        <f t="shared" si="28"/>
        <v>#N/A</v>
      </c>
      <c r="PQ39" s="193" t="e">
        <f t="shared" si="97"/>
        <v>#N/A</v>
      </c>
      <c r="PR39" s="193" t="e">
        <f t="shared" si="97"/>
        <v>#N/A</v>
      </c>
      <c r="PS39" s="193" t="e">
        <f t="shared" si="97"/>
        <v>#N/A</v>
      </c>
      <c r="PT39" s="193" t="e">
        <f t="shared" si="97"/>
        <v>#N/A</v>
      </c>
      <c r="PU39" s="193" t="e">
        <f t="shared" si="97"/>
        <v>#N/A</v>
      </c>
      <c r="PV39" s="193" t="e">
        <f t="shared" si="97"/>
        <v>#N/A</v>
      </c>
      <c r="PW39" s="193" t="e">
        <f t="shared" si="97"/>
        <v>#N/A</v>
      </c>
      <c r="PX39" s="193" t="e">
        <f t="shared" si="97"/>
        <v>#N/A</v>
      </c>
    </row>
    <row r="40" spans="1:440" hidden="1" x14ac:dyDescent="0.45">
      <c r="A40" s="20">
        <v>37</v>
      </c>
      <c r="B40" s="134"/>
      <c r="C40" s="279"/>
      <c r="D40" s="280" t="str">
        <f t="shared" si="15"/>
        <v/>
      </c>
      <c r="E40" s="281"/>
      <c r="F40" s="280" t="str">
        <f t="shared" si="16"/>
        <v/>
      </c>
      <c r="G40" s="279"/>
      <c r="H40" s="135"/>
      <c r="I40" s="110" t="str">
        <f t="shared" si="17"/>
        <v/>
      </c>
      <c r="J40" s="21" t="str">
        <f t="shared" si="18"/>
        <v/>
      </c>
      <c r="K40" s="22" t="str">
        <f t="shared" si="19"/>
        <v/>
      </c>
      <c r="L40" s="23" t="str">
        <f>IF(J40="","",IF(OR($J40&lt;Skew!$B$3,$J40=Skew!$B$3),IF($J40&gt;Skew!$C$3,Skew!$A$3,IF($J40&gt;Skew!$C$4,Skew!$A$4,IF($J40&gt;Skew!$C$5,Skew!$A$5,IF($J40&gt;Skew!$C$6,Skew!$A$6,IF($J40&gt;Skew!$C$7,Skew!$A$7,IF($J40&gt;Skew!$C$8,Skew!$A$8,IF($J40&gt;Skew!$C$9,Skew!$A$9,IF($J40&gt;Skew!$C$10,Skew!$A$10,IF($J40&gt;Skew!$C$11,Skew!$A$11,IF($J40&gt;Skew!$C$12,Skew!$A$12,IF($J40&gt;Skew!$C$13,Skew!$A$13,IF($J40&gt;Skew!$C$14,Skew!$A$14,IF($J40&gt;Skew!$C$15,Skew!$A$15,IF($J40&gt;Skew!$C$16,Skew!$A$16,Skew!$A$17)
)))))))))))))))</f>
        <v/>
      </c>
      <c r="M40" s="22" t="str">
        <f>IF(J40="","",MATCH(L40,Skew!$A$3:$A$17,0))</f>
        <v/>
      </c>
      <c r="N40" s="22" t="str">
        <f t="shared" si="0"/>
        <v/>
      </c>
      <c r="O40" s="24"/>
      <c r="P40" s="22" t="str">
        <f>IF(OR(J40="",O40=""),"",MATCH(O40,Confidence!$A$3:$A$12,0))</f>
        <v/>
      </c>
      <c r="Q40" s="25" t="str">
        <f t="shared" si="1"/>
        <v/>
      </c>
      <c r="R40" s="25" t="str">
        <f t="shared" si="2"/>
        <v/>
      </c>
      <c r="S40" s="22"/>
      <c r="T40" s="102" t="str">
        <f t="shared" si="3"/>
        <v/>
      </c>
      <c r="U40" s="102" t="str">
        <f t="shared" si="4"/>
        <v/>
      </c>
      <c r="V40" s="37" t="str">
        <f t="shared" si="5"/>
        <v/>
      </c>
      <c r="W40" s="115"/>
      <c r="X40" s="204" t="str">
        <f>IF(AND(D40&gt;0,E40&gt;0,F40&gt;0,Q40&gt;0,R40&gt;0,W40&gt;0,NOT(O40="")),ABS(VLOOKUP($W$1,VLookups!$A$30:$B$31,2,FALSE)-_xlfn.BETA.DIST(W40,IF(K40="L",R40,Q40),IF(K40="L",Q40,R40),TRUE,D40,F40)),"")</f>
        <v/>
      </c>
      <c r="Y40" s="112" t="str">
        <f>IF(OR($Q40="",$R40=""),"",_xlfn.BETA.INV(ABS(VLOOKUP($W$1,VLookups!$A$30:$B$31,2,FALSE)-Y$3),IF($K40="L",$R40,$Q40),IF($K40="L",$Q40,$R40),$D40,$F40))</f>
        <v/>
      </c>
      <c r="Z40" s="113" t="str">
        <f>IF(OR($Q40="",$R40=""),"",_xlfn.BETA.INV(ABS(VLOOKUP($W$1,VLookups!$A$30:$B$31,2,FALSE)-Z$3),IF($K40="L",$R40,$Q40),IF($K40="L",$Q40,$R40),$D40,$F40))</f>
        <v/>
      </c>
      <c r="AA40" s="112" t="str">
        <f>IF(OR($Q40="",$R40=""),"",_xlfn.BETA.INV(ABS(VLOOKUP($W$1,VLookups!$A$30:$B$31,2,FALSE)-AA$3),IF($K40="L",$R40,$Q40),IF($K40="L",$Q40,$R40),$D40,$F40))</f>
        <v/>
      </c>
      <c r="AB40" s="113" t="str">
        <f>IF(OR($Q40="",$R40=""),"",_xlfn.BETA.INV(ABS(VLOOKUP($W$1,VLookups!$A$30:$B$31,2,FALSE)-AB$3),IF($K40="L",$R40,$Q40),IF($K40="L",$Q40,$R40),$D40,$F40))</f>
        <v/>
      </c>
      <c r="AC40" s="112" t="str">
        <f>IF(OR($Q40="",$R40=""),"",_xlfn.BETA.INV(ABS(VLOOKUP($W$1,VLookups!$A$30:$B$31,2,FALSE)-AC$3),IF($K40="L",$R40,$Q40),IF($K40="L",$Q40,$R40),$D40,$F40))</f>
        <v/>
      </c>
      <c r="AD40" s="113" t="str">
        <f>IF(OR($Q40="",$R40=""),"",_xlfn.BETA.INV(ABS(VLOOKUP($W$1,VLookups!$A$30:$B$31,2,FALSE)-AD$3),IF($K40="L",$R40,$Q40),IF($K40="L",$Q40,$R40),$D40,$F40))</f>
        <v/>
      </c>
      <c r="AE40" s="112" t="str">
        <f>IF(OR($Q40="",$R40=""),"",_xlfn.BETA.INV(ABS(VLOOKUP($W$1,VLookups!$A$30:$B$31,2,FALSE)-AE$3),IF($K40="L",$R40,$Q40),IF($K40="L",$Q40,$R40),$D40,$F40))</f>
        <v/>
      </c>
      <c r="AF40" s="113" t="str">
        <f>IF(OR($Q40="",$R40=""),"",_xlfn.BETA.INV(ABS(VLOOKUP($W$1,VLookups!$A$30:$B$31,2,FALSE)-AF$3),IF($K40="L",$R40,$Q40),IF($K40="L",$Q40,$R40),$D40,$F40))</f>
        <v/>
      </c>
      <c r="AG40" s="112" t="str">
        <f>IF(OR($Q40="",$R40=""),"",_xlfn.BETA.INV(ABS(VLOOKUP($W$1,VLookups!$A$30:$B$31,2,FALSE)-AG$3),IF($K40="L",$R40,$Q40),IF($K40="L",$Q40,$R40),$D40,$F40))</f>
        <v/>
      </c>
      <c r="AH40" s="113" t="str">
        <f>IF(OR($Q40="",$R40=""),"",_xlfn.BETA.INV(ABS(VLOOKUP($W$1,VLookups!$A$30:$B$31,2,FALSE)-AH$3),IF($K40="L",$R40,$Q40),IF($K40="L",$Q40,$R40),$D40,$F40))</f>
        <v/>
      </c>
      <c r="AI40" s="112" t="str">
        <f>IF(OR($Q40="",$R40=""),"",_xlfn.BETA.INV(ABS(VLOOKUP($W$1,VLookups!$A$30:$B$31,2,FALSE)-AI$3),IF($K40="L",$R40,$Q40),IF($K40="L",$Q40,$R40),$D40,$F40))</f>
        <v/>
      </c>
      <c r="AJ40" s="113" t="str">
        <f>IF(OR($Q40="",$R40=""),"",_xlfn.BETA.INV(ABS(VLOOKUP($W$1,VLookups!$A$30:$B$31,2,FALSE)-AJ$3),IF($K40="L",$R40,$Q40),IF($K40="L",$Q40,$R40),$D40,$F40))</f>
        <v/>
      </c>
      <c r="AK40" s="15"/>
      <c r="AL40" s="194" t="str">
        <f t="shared" si="20"/>
        <v/>
      </c>
      <c r="AM40" s="192" t="str">
        <f t="shared" si="21"/>
        <v/>
      </c>
      <c r="AN40" s="177" t="str">
        <f t="shared" si="98"/>
        <v/>
      </c>
      <c r="AO40" s="177" t="str">
        <f t="shared" ref="AO40:BD55" si="110">IF(ISNONTEXT($AL40),AN40+$AL40,"")</f>
        <v/>
      </c>
      <c r="AP40" s="177" t="str">
        <f t="shared" si="110"/>
        <v/>
      </c>
      <c r="AQ40" s="177" t="str">
        <f t="shared" si="110"/>
        <v/>
      </c>
      <c r="AR40" s="177" t="str">
        <f t="shared" si="110"/>
        <v/>
      </c>
      <c r="AS40" s="177" t="str">
        <f t="shared" si="110"/>
        <v/>
      </c>
      <c r="AT40" s="177" t="str">
        <f t="shared" si="110"/>
        <v/>
      </c>
      <c r="AU40" s="177" t="str">
        <f t="shared" si="110"/>
        <v/>
      </c>
      <c r="AV40" s="177" t="str">
        <f t="shared" si="110"/>
        <v/>
      </c>
      <c r="AW40" s="177" t="str">
        <f t="shared" si="110"/>
        <v/>
      </c>
      <c r="AX40" s="177" t="str">
        <f t="shared" si="110"/>
        <v/>
      </c>
      <c r="AY40" s="177" t="str">
        <f t="shared" si="110"/>
        <v/>
      </c>
      <c r="AZ40" s="177" t="str">
        <f t="shared" si="110"/>
        <v/>
      </c>
      <c r="BA40" s="177" t="str">
        <f t="shared" si="110"/>
        <v/>
      </c>
      <c r="BB40" s="177" t="str">
        <f t="shared" si="110"/>
        <v/>
      </c>
      <c r="BC40" s="177" t="str">
        <f t="shared" si="110"/>
        <v/>
      </c>
      <c r="BD40" s="177" t="str">
        <f t="shared" si="110"/>
        <v/>
      </c>
      <c r="BE40" s="177" t="str">
        <f t="shared" si="104"/>
        <v/>
      </c>
      <c r="BF40" s="177" t="str">
        <f t="shared" si="104"/>
        <v/>
      </c>
      <c r="BG40" s="177" t="str">
        <f t="shared" si="104"/>
        <v/>
      </c>
      <c r="BH40" s="177" t="str">
        <f t="shared" si="104"/>
        <v/>
      </c>
      <c r="BI40" s="177" t="str">
        <f t="shared" si="104"/>
        <v/>
      </c>
      <c r="BJ40" s="177" t="str">
        <f t="shared" si="104"/>
        <v/>
      </c>
      <c r="BK40" s="177" t="str">
        <f t="shared" si="104"/>
        <v/>
      </c>
      <c r="BL40" s="177" t="str">
        <f t="shared" si="104"/>
        <v/>
      </c>
      <c r="BM40" s="177" t="str">
        <f t="shared" si="104"/>
        <v/>
      </c>
      <c r="BN40" s="177" t="str">
        <f t="shared" si="104"/>
        <v/>
      </c>
      <c r="BO40" s="177" t="str">
        <f t="shared" si="104"/>
        <v/>
      </c>
      <c r="BP40" s="177" t="str">
        <f t="shared" si="104"/>
        <v/>
      </c>
      <c r="BQ40" s="177" t="str">
        <f t="shared" si="104"/>
        <v/>
      </c>
      <c r="BR40" s="177" t="str">
        <f t="shared" si="104"/>
        <v/>
      </c>
      <c r="BS40" s="177" t="str">
        <f t="shared" si="104"/>
        <v/>
      </c>
      <c r="BT40" s="177" t="str">
        <f t="shared" ref="BT40:CI55" si="111">IF(ISNONTEXT($AL40),BS40+$AL40,"")</f>
        <v/>
      </c>
      <c r="BU40" s="177" t="str">
        <f t="shared" si="111"/>
        <v/>
      </c>
      <c r="BV40" s="177" t="str">
        <f t="shared" si="111"/>
        <v/>
      </c>
      <c r="BW40" s="177" t="str">
        <f t="shared" si="111"/>
        <v/>
      </c>
      <c r="BX40" s="177" t="str">
        <f t="shared" si="111"/>
        <v/>
      </c>
      <c r="BY40" s="177" t="str">
        <f t="shared" si="111"/>
        <v/>
      </c>
      <c r="BZ40" s="177" t="str">
        <f t="shared" si="111"/>
        <v/>
      </c>
      <c r="CA40" s="177" t="str">
        <f t="shared" si="111"/>
        <v/>
      </c>
      <c r="CB40" s="177" t="str">
        <f t="shared" si="111"/>
        <v/>
      </c>
      <c r="CC40" s="177" t="str">
        <f t="shared" si="111"/>
        <v/>
      </c>
      <c r="CD40" s="177" t="str">
        <f t="shared" si="111"/>
        <v/>
      </c>
      <c r="CE40" s="177" t="str">
        <f t="shared" si="111"/>
        <v/>
      </c>
      <c r="CF40" s="177" t="str">
        <f t="shared" si="111"/>
        <v/>
      </c>
      <c r="CG40" s="177" t="str">
        <f t="shared" si="111"/>
        <v/>
      </c>
      <c r="CH40" s="177" t="str">
        <f t="shared" si="111"/>
        <v/>
      </c>
      <c r="CI40" s="177" t="str">
        <f t="shared" si="111"/>
        <v/>
      </c>
      <c r="CJ40" s="177" t="str">
        <f t="shared" si="105"/>
        <v/>
      </c>
      <c r="CK40" s="177" t="str">
        <f t="shared" si="105"/>
        <v/>
      </c>
      <c r="CL40" s="177" t="str">
        <f t="shared" si="105"/>
        <v/>
      </c>
      <c r="CM40" s="177" t="str">
        <f t="shared" si="105"/>
        <v/>
      </c>
      <c r="CN40" s="177" t="str">
        <f t="shared" si="105"/>
        <v/>
      </c>
      <c r="CO40" s="177" t="str">
        <f t="shared" si="105"/>
        <v/>
      </c>
      <c r="CP40" s="177" t="str">
        <f t="shared" si="105"/>
        <v/>
      </c>
      <c r="CQ40" s="177" t="str">
        <f t="shared" si="105"/>
        <v/>
      </c>
      <c r="CR40" s="177" t="str">
        <f t="shared" si="105"/>
        <v/>
      </c>
      <c r="CS40" s="177" t="str">
        <f t="shared" si="105"/>
        <v/>
      </c>
      <c r="CT40" s="177" t="str">
        <f t="shared" si="105"/>
        <v/>
      </c>
      <c r="CU40" s="177" t="str">
        <f t="shared" si="105"/>
        <v/>
      </c>
      <c r="CV40" s="177" t="str">
        <f t="shared" si="105"/>
        <v/>
      </c>
      <c r="CW40" s="177" t="str">
        <f t="shared" si="105"/>
        <v/>
      </c>
      <c r="CX40" s="177" t="str">
        <f t="shared" si="105"/>
        <v/>
      </c>
      <c r="CY40" s="177" t="str">
        <f t="shared" si="102"/>
        <v/>
      </c>
      <c r="CZ40" s="177" t="str">
        <f t="shared" si="102"/>
        <v/>
      </c>
      <c r="DA40" s="177" t="str">
        <f t="shared" si="102"/>
        <v/>
      </c>
      <c r="DB40" s="177" t="str">
        <f t="shared" si="102"/>
        <v/>
      </c>
      <c r="DC40" s="177" t="str">
        <f t="shared" si="102"/>
        <v/>
      </c>
      <c r="DD40" s="177" t="str">
        <f t="shared" si="102"/>
        <v/>
      </c>
      <c r="DE40" s="177" t="str">
        <f t="shared" si="102"/>
        <v/>
      </c>
      <c r="DF40" s="177" t="str">
        <f t="shared" si="102"/>
        <v/>
      </c>
      <c r="DG40" s="177" t="str">
        <f t="shared" si="102"/>
        <v/>
      </c>
      <c r="DH40" s="177" t="str">
        <f t="shared" si="102"/>
        <v/>
      </c>
      <c r="DI40" s="177" t="str">
        <f t="shared" si="102"/>
        <v/>
      </c>
      <c r="DJ40" s="177" t="str">
        <f t="shared" si="102"/>
        <v/>
      </c>
      <c r="DK40" s="177" t="str">
        <f t="shared" si="102"/>
        <v/>
      </c>
      <c r="DL40" s="177" t="str">
        <f t="shared" si="102"/>
        <v/>
      </c>
      <c r="DM40" s="177" t="str">
        <f t="shared" si="102"/>
        <v/>
      </c>
      <c r="DN40" s="177" t="str">
        <f t="shared" si="102"/>
        <v/>
      </c>
      <c r="DO40" s="177" t="str">
        <f t="shared" ref="DO40:ED55" si="112">IF(ISNONTEXT($AL40),DN40+$AL40,"")</f>
        <v/>
      </c>
      <c r="DP40" s="177" t="str">
        <f t="shared" si="112"/>
        <v/>
      </c>
      <c r="DQ40" s="177" t="str">
        <f t="shared" si="112"/>
        <v/>
      </c>
      <c r="DR40" s="177" t="str">
        <f t="shared" si="112"/>
        <v/>
      </c>
      <c r="DS40" s="177" t="str">
        <f t="shared" si="112"/>
        <v/>
      </c>
      <c r="DT40" s="177" t="str">
        <f t="shared" si="112"/>
        <v/>
      </c>
      <c r="DU40" s="177" t="str">
        <f t="shared" si="112"/>
        <v/>
      </c>
      <c r="DV40" s="177" t="str">
        <f t="shared" si="112"/>
        <v/>
      </c>
      <c r="DW40" s="177" t="str">
        <f t="shared" si="112"/>
        <v/>
      </c>
      <c r="DX40" s="177" t="str">
        <f t="shared" si="112"/>
        <v/>
      </c>
      <c r="DY40" s="177" t="str">
        <f t="shared" si="112"/>
        <v/>
      </c>
      <c r="DZ40" s="177" t="str">
        <f t="shared" si="112"/>
        <v/>
      </c>
      <c r="EA40" s="177" t="str">
        <f t="shared" si="112"/>
        <v/>
      </c>
      <c r="EB40" s="177" t="str">
        <f t="shared" si="112"/>
        <v/>
      </c>
      <c r="EC40" s="177" t="str">
        <f t="shared" si="112"/>
        <v/>
      </c>
      <c r="ED40" s="177" t="str">
        <f t="shared" si="112"/>
        <v/>
      </c>
      <c r="EE40" s="177" t="str">
        <f t="shared" si="106"/>
        <v/>
      </c>
      <c r="EF40" s="177" t="str">
        <f t="shared" si="81"/>
        <v/>
      </c>
      <c r="EG40" s="177" t="str">
        <f t="shared" ref="EG40:EV55" si="113">IF(ISNONTEXT($AL40),EF40+$AL40,"")</f>
        <v/>
      </c>
      <c r="EH40" s="177" t="str">
        <f t="shared" si="113"/>
        <v/>
      </c>
      <c r="EI40" s="177" t="str">
        <f t="shared" si="113"/>
        <v/>
      </c>
      <c r="EJ40" s="177" t="str">
        <f t="shared" si="113"/>
        <v/>
      </c>
      <c r="EK40" s="177" t="str">
        <f t="shared" si="113"/>
        <v/>
      </c>
      <c r="EL40" s="177" t="str">
        <f t="shared" si="113"/>
        <v/>
      </c>
      <c r="EM40" s="177" t="str">
        <f t="shared" si="113"/>
        <v/>
      </c>
      <c r="EN40" s="177" t="str">
        <f t="shared" si="113"/>
        <v/>
      </c>
      <c r="EO40" s="177" t="str">
        <f t="shared" si="113"/>
        <v/>
      </c>
      <c r="EP40" s="177" t="str">
        <f t="shared" si="113"/>
        <v/>
      </c>
      <c r="EQ40" s="177" t="str">
        <f t="shared" si="113"/>
        <v/>
      </c>
      <c r="ER40" s="177" t="str">
        <f t="shared" si="113"/>
        <v/>
      </c>
      <c r="ES40" s="177" t="str">
        <f t="shared" si="113"/>
        <v/>
      </c>
      <c r="ET40" s="177" t="str">
        <f t="shared" si="113"/>
        <v/>
      </c>
      <c r="EU40" s="177" t="str">
        <f t="shared" si="113"/>
        <v/>
      </c>
      <c r="EV40" s="177" t="str">
        <f t="shared" si="113"/>
        <v/>
      </c>
      <c r="EW40" s="177" t="str">
        <f t="shared" ref="EW40:FL55" si="114">IF(ISNONTEXT($AL40),EV40+$AL40,"")</f>
        <v/>
      </c>
      <c r="EX40" s="177" t="str">
        <f t="shared" si="114"/>
        <v/>
      </c>
      <c r="EY40" s="177" t="str">
        <f t="shared" si="114"/>
        <v/>
      </c>
      <c r="EZ40" s="177" t="str">
        <f t="shared" si="114"/>
        <v/>
      </c>
      <c r="FA40" s="177" t="str">
        <f t="shared" si="114"/>
        <v/>
      </c>
      <c r="FB40" s="177" t="str">
        <f t="shared" si="114"/>
        <v/>
      </c>
      <c r="FC40" s="177" t="str">
        <f t="shared" si="114"/>
        <v/>
      </c>
      <c r="FD40" s="177" t="str">
        <f t="shared" si="114"/>
        <v/>
      </c>
      <c r="FE40" s="177" t="str">
        <f t="shared" si="114"/>
        <v/>
      </c>
      <c r="FF40" s="177" t="str">
        <f t="shared" si="114"/>
        <v/>
      </c>
      <c r="FG40" s="177" t="str">
        <f t="shared" si="114"/>
        <v/>
      </c>
      <c r="FH40" s="177" t="str">
        <f t="shared" si="114"/>
        <v/>
      </c>
      <c r="FI40" s="177" t="str">
        <f t="shared" si="114"/>
        <v/>
      </c>
      <c r="FJ40" s="177" t="str">
        <f t="shared" si="114"/>
        <v/>
      </c>
      <c r="FK40" s="177" t="str">
        <f t="shared" si="114"/>
        <v/>
      </c>
      <c r="FL40" s="177" t="str">
        <f t="shared" si="114"/>
        <v/>
      </c>
      <c r="FM40" s="177" t="str">
        <f t="shared" si="107"/>
        <v/>
      </c>
      <c r="FN40" s="177" t="str">
        <f t="shared" si="107"/>
        <v/>
      </c>
      <c r="FO40" s="177" t="str">
        <f t="shared" si="107"/>
        <v/>
      </c>
      <c r="FP40" s="177" t="str">
        <f t="shared" si="107"/>
        <v/>
      </c>
      <c r="FQ40" s="177" t="str">
        <f t="shared" si="107"/>
        <v/>
      </c>
      <c r="FR40" s="177" t="str">
        <f t="shared" si="107"/>
        <v/>
      </c>
      <c r="FS40" s="177" t="str">
        <f t="shared" si="107"/>
        <v/>
      </c>
      <c r="FT40" s="177" t="str">
        <f t="shared" si="107"/>
        <v/>
      </c>
      <c r="FU40" s="177" t="str">
        <f t="shared" si="107"/>
        <v/>
      </c>
      <c r="FV40" s="177" t="str">
        <f t="shared" si="107"/>
        <v/>
      </c>
      <c r="FW40" s="177" t="str">
        <f t="shared" si="107"/>
        <v/>
      </c>
      <c r="FX40" s="177" t="str">
        <f t="shared" si="107"/>
        <v/>
      </c>
      <c r="FY40" s="177" t="str">
        <f t="shared" si="107"/>
        <v/>
      </c>
      <c r="FZ40" s="177" t="str">
        <f t="shared" si="107"/>
        <v/>
      </c>
      <c r="GA40" s="177" t="str">
        <f t="shared" ref="GA40:GP55" si="115">IF(ISNONTEXT($AL40),FZ40+$AL40,"")</f>
        <v/>
      </c>
      <c r="GB40" s="177" t="str">
        <f t="shared" si="115"/>
        <v/>
      </c>
      <c r="GC40" s="177" t="str">
        <f t="shared" si="115"/>
        <v/>
      </c>
      <c r="GD40" s="177" t="str">
        <f t="shared" si="115"/>
        <v/>
      </c>
      <c r="GE40" s="177" t="str">
        <f t="shared" si="115"/>
        <v/>
      </c>
      <c r="GF40" s="177" t="str">
        <f t="shared" si="115"/>
        <v/>
      </c>
      <c r="GG40" s="177" t="str">
        <f t="shared" si="115"/>
        <v/>
      </c>
      <c r="GH40" s="177" t="str">
        <f t="shared" si="115"/>
        <v/>
      </c>
      <c r="GI40" s="177" t="str">
        <f t="shared" si="115"/>
        <v/>
      </c>
      <c r="GJ40" s="177" t="str">
        <f t="shared" si="115"/>
        <v/>
      </c>
      <c r="GK40" s="177" t="str">
        <f t="shared" si="115"/>
        <v/>
      </c>
      <c r="GL40" s="177" t="str">
        <f t="shared" si="115"/>
        <v/>
      </c>
      <c r="GM40" s="177" t="str">
        <f t="shared" si="115"/>
        <v/>
      </c>
      <c r="GN40" s="177" t="str">
        <f t="shared" si="115"/>
        <v/>
      </c>
      <c r="GO40" s="177" t="str">
        <f t="shared" si="115"/>
        <v/>
      </c>
      <c r="GP40" s="177" t="str">
        <f t="shared" si="115"/>
        <v/>
      </c>
      <c r="GQ40" s="177" t="str">
        <f t="shared" si="108"/>
        <v/>
      </c>
      <c r="GR40" s="177" t="str">
        <f t="shared" si="108"/>
        <v/>
      </c>
      <c r="GS40" s="177" t="str">
        <f t="shared" si="108"/>
        <v/>
      </c>
      <c r="GT40" s="177" t="str">
        <f t="shared" si="108"/>
        <v/>
      </c>
      <c r="GU40" s="177" t="str">
        <f t="shared" si="108"/>
        <v/>
      </c>
      <c r="GV40" s="177" t="str">
        <f t="shared" si="108"/>
        <v/>
      </c>
      <c r="GW40" s="177" t="str">
        <f t="shared" si="108"/>
        <v/>
      </c>
      <c r="GX40" s="177" t="str">
        <f t="shared" si="108"/>
        <v/>
      </c>
      <c r="GY40" s="177" t="str">
        <f t="shared" si="108"/>
        <v/>
      </c>
      <c r="GZ40" s="177" t="str">
        <f t="shared" si="108"/>
        <v/>
      </c>
      <c r="HA40" s="177" t="str">
        <f t="shared" si="108"/>
        <v/>
      </c>
      <c r="HB40" s="177" t="str">
        <f t="shared" si="108"/>
        <v/>
      </c>
      <c r="HC40" s="177" t="str">
        <f t="shared" si="108"/>
        <v/>
      </c>
      <c r="HD40" s="177" t="str">
        <f t="shared" si="108"/>
        <v/>
      </c>
      <c r="HE40" s="177" t="str">
        <f t="shared" si="103"/>
        <v/>
      </c>
      <c r="HF40" s="177" t="str">
        <f t="shared" si="103"/>
        <v/>
      </c>
      <c r="HG40" s="177" t="str">
        <f t="shared" si="103"/>
        <v/>
      </c>
      <c r="HH40" s="177" t="str">
        <f t="shared" si="103"/>
        <v/>
      </c>
      <c r="HI40" s="177" t="str">
        <f t="shared" si="103"/>
        <v/>
      </c>
      <c r="HJ40" s="177" t="str">
        <f t="shared" si="103"/>
        <v/>
      </c>
      <c r="HK40" s="177" t="str">
        <f t="shared" si="103"/>
        <v/>
      </c>
      <c r="HL40" s="177" t="str">
        <f t="shared" si="103"/>
        <v/>
      </c>
      <c r="HM40" s="177" t="str">
        <f t="shared" si="103"/>
        <v/>
      </c>
      <c r="HN40" s="177" t="str">
        <f t="shared" si="103"/>
        <v/>
      </c>
      <c r="HO40" s="177" t="str">
        <f t="shared" si="103"/>
        <v/>
      </c>
      <c r="HP40" s="177" t="str">
        <f t="shared" si="103"/>
        <v/>
      </c>
      <c r="HQ40" s="177" t="str">
        <f t="shared" si="103"/>
        <v/>
      </c>
      <c r="HR40" s="177" t="str">
        <f t="shared" si="103"/>
        <v/>
      </c>
      <c r="HS40" s="177" t="str">
        <f t="shared" si="103"/>
        <v/>
      </c>
      <c r="HT40" s="177" t="str">
        <f t="shared" ref="HT40:ID55" si="116">IF(ISNONTEXT($AL40),HS40+$AL40,"")</f>
        <v/>
      </c>
      <c r="HU40" s="177" t="str">
        <f t="shared" si="116"/>
        <v/>
      </c>
      <c r="HV40" s="177" t="str">
        <f t="shared" si="116"/>
        <v/>
      </c>
      <c r="HW40" s="177" t="str">
        <f t="shared" si="116"/>
        <v/>
      </c>
      <c r="HX40" s="177" t="str">
        <f t="shared" si="116"/>
        <v/>
      </c>
      <c r="HY40" s="177" t="str">
        <f t="shared" si="116"/>
        <v/>
      </c>
      <c r="HZ40" s="177" t="str">
        <f t="shared" si="116"/>
        <v/>
      </c>
      <c r="IA40" s="177" t="str">
        <f t="shared" si="116"/>
        <v/>
      </c>
      <c r="IB40" s="177" t="str">
        <f t="shared" si="116"/>
        <v/>
      </c>
      <c r="IC40" s="177" t="str">
        <f t="shared" si="116"/>
        <v/>
      </c>
      <c r="ID40" s="177" t="str">
        <f t="shared" si="116"/>
        <v/>
      </c>
      <c r="IE40" s="192" t="str">
        <f t="shared" si="23"/>
        <v/>
      </c>
      <c r="IF40" s="193" t="e">
        <f t="shared" si="96"/>
        <v>#N/A</v>
      </c>
      <c r="IG40" s="193" t="e">
        <f t="shared" si="83"/>
        <v>#N/A</v>
      </c>
      <c r="IH40" s="193" t="e">
        <f t="shared" si="83"/>
        <v>#N/A</v>
      </c>
      <c r="II40" s="193" t="e">
        <f t="shared" si="83"/>
        <v>#N/A</v>
      </c>
      <c r="IJ40" s="193" t="e">
        <f t="shared" si="93"/>
        <v>#N/A</v>
      </c>
      <c r="IK40" s="193" t="e">
        <f t="shared" si="93"/>
        <v>#N/A</v>
      </c>
      <c r="IL40" s="193" t="e">
        <f t="shared" si="93"/>
        <v>#N/A</v>
      </c>
      <c r="IM40" s="193" t="e">
        <f t="shared" si="93"/>
        <v>#N/A</v>
      </c>
      <c r="IN40" s="193" t="e">
        <f t="shared" si="93"/>
        <v>#N/A</v>
      </c>
      <c r="IO40" s="193" t="e">
        <f t="shared" si="93"/>
        <v>#N/A</v>
      </c>
      <c r="IP40" s="193" t="e">
        <f t="shared" si="93"/>
        <v>#N/A</v>
      </c>
      <c r="IQ40" s="193" t="e">
        <f t="shared" si="93"/>
        <v>#N/A</v>
      </c>
      <c r="IR40" s="193" t="e">
        <f t="shared" si="93"/>
        <v>#N/A</v>
      </c>
      <c r="IS40" s="193" t="e">
        <f t="shared" si="93"/>
        <v>#N/A</v>
      </c>
      <c r="IT40" s="193" t="e">
        <f t="shared" si="93"/>
        <v>#N/A</v>
      </c>
      <c r="IU40" s="193" t="e">
        <f t="shared" si="93"/>
        <v>#N/A</v>
      </c>
      <c r="IV40" s="193" t="e">
        <f t="shared" si="93"/>
        <v>#N/A</v>
      </c>
      <c r="IW40" s="193" t="e">
        <f t="shared" si="93"/>
        <v>#N/A</v>
      </c>
      <c r="IX40" s="193" t="e">
        <f t="shared" si="93"/>
        <v>#N/A</v>
      </c>
      <c r="IY40" s="193" t="e">
        <f t="shared" si="89"/>
        <v>#N/A</v>
      </c>
      <c r="IZ40" s="193" t="e">
        <f t="shared" si="89"/>
        <v>#N/A</v>
      </c>
      <c r="JA40" s="193" t="e">
        <f t="shared" si="89"/>
        <v>#N/A</v>
      </c>
      <c r="JB40" s="193" t="e">
        <f t="shared" si="89"/>
        <v>#N/A</v>
      </c>
      <c r="JC40" s="193" t="e">
        <f t="shared" si="89"/>
        <v>#N/A</v>
      </c>
      <c r="JD40" s="193" t="e">
        <f t="shared" si="89"/>
        <v>#N/A</v>
      </c>
      <c r="JE40" s="193" t="e">
        <f t="shared" si="89"/>
        <v>#N/A</v>
      </c>
      <c r="JF40" s="193" t="e">
        <f t="shared" si="89"/>
        <v>#N/A</v>
      </c>
      <c r="JG40" s="193" t="e">
        <f t="shared" si="89"/>
        <v>#N/A</v>
      </c>
      <c r="JH40" s="193" t="e">
        <f t="shared" si="89"/>
        <v>#N/A</v>
      </c>
      <c r="JI40" s="193" t="e">
        <f t="shared" si="89"/>
        <v>#N/A</v>
      </c>
      <c r="JJ40" s="193" t="e">
        <f t="shared" si="89"/>
        <v>#N/A</v>
      </c>
      <c r="JK40" s="193" t="e">
        <f t="shared" si="89"/>
        <v>#N/A</v>
      </c>
      <c r="JL40" s="193" t="e">
        <f t="shared" si="89"/>
        <v>#N/A</v>
      </c>
      <c r="JM40" s="193" t="e">
        <f t="shared" si="89"/>
        <v>#N/A</v>
      </c>
      <c r="JN40" s="193" t="e">
        <f t="shared" si="86"/>
        <v>#N/A</v>
      </c>
      <c r="JO40" s="193" t="e">
        <f t="shared" si="86"/>
        <v>#N/A</v>
      </c>
      <c r="JP40" s="193" t="e">
        <f t="shared" si="86"/>
        <v>#N/A</v>
      </c>
      <c r="JQ40" s="193" t="e">
        <f t="shared" si="86"/>
        <v>#N/A</v>
      </c>
      <c r="JR40" s="193" t="e">
        <f t="shared" si="86"/>
        <v>#N/A</v>
      </c>
      <c r="JS40" s="193" t="e">
        <f t="shared" si="86"/>
        <v>#N/A</v>
      </c>
      <c r="JT40" s="193" t="e">
        <f t="shared" si="86"/>
        <v>#N/A</v>
      </c>
      <c r="JU40" s="193" t="e">
        <f t="shared" si="86"/>
        <v>#N/A</v>
      </c>
      <c r="JV40" s="193" t="e">
        <f t="shared" si="86"/>
        <v>#N/A</v>
      </c>
      <c r="JW40" s="193" t="e">
        <f t="shared" si="86"/>
        <v>#N/A</v>
      </c>
      <c r="JX40" s="193" t="e">
        <f t="shared" si="86"/>
        <v>#N/A</v>
      </c>
      <c r="JY40" s="193" t="e">
        <f t="shared" si="86"/>
        <v>#N/A</v>
      </c>
      <c r="JZ40" s="193" t="e">
        <f t="shared" si="86"/>
        <v>#N/A</v>
      </c>
      <c r="KA40" s="193" t="e">
        <f t="shared" si="86"/>
        <v>#N/A</v>
      </c>
      <c r="KB40" s="193" t="e">
        <f t="shared" si="86"/>
        <v>#N/A</v>
      </c>
      <c r="KC40" s="193" t="e">
        <f t="shared" si="99"/>
        <v>#N/A</v>
      </c>
      <c r="KD40" s="193" t="e">
        <f t="shared" si="99"/>
        <v>#N/A</v>
      </c>
      <c r="KE40" s="193" t="e">
        <f t="shared" si="99"/>
        <v>#N/A</v>
      </c>
      <c r="KF40" s="193" t="e">
        <f t="shared" si="99"/>
        <v>#N/A</v>
      </c>
      <c r="KG40" s="193" t="e">
        <f t="shared" si="99"/>
        <v>#N/A</v>
      </c>
      <c r="KH40" s="193" t="e">
        <f t="shared" si="99"/>
        <v>#N/A</v>
      </c>
      <c r="KI40" s="193" t="e">
        <f t="shared" si="99"/>
        <v>#N/A</v>
      </c>
      <c r="KJ40" s="193" t="e">
        <f t="shared" si="99"/>
        <v>#N/A</v>
      </c>
      <c r="KK40" s="193" t="e">
        <f t="shared" si="99"/>
        <v>#N/A</v>
      </c>
      <c r="KL40" s="193" t="e">
        <f t="shared" si="99"/>
        <v>#N/A</v>
      </c>
      <c r="KM40" s="193" t="e">
        <f t="shared" si="99"/>
        <v>#N/A</v>
      </c>
      <c r="KN40" s="193" t="e">
        <f t="shared" si="99"/>
        <v>#N/A</v>
      </c>
      <c r="KO40" s="193" t="e">
        <f t="shared" si="99"/>
        <v>#N/A</v>
      </c>
      <c r="KP40" s="193" t="e">
        <f t="shared" si="99"/>
        <v>#N/A</v>
      </c>
      <c r="KQ40" s="193" t="e">
        <f t="shared" si="99"/>
        <v>#N/A</v>
      </c>
      <c r="KR40" s="193" t="e">
        <f t="shared" si="26"/>
        <v>#N/A</v>
      </c>
      <c r="KS40" s="193" t="e">
        <f t="shared" si="84"/>
        <v>#N/A</v>
      </c>
      <c r="KT40" s="193" t="e">
        <f t="shared" si="84"/>
        <v>#N/A</v>
      </c>
      <c r="KU40" s="193" t="e">
        <f t="shared" si="84"/>
        <v>#N/A</v>
      </c>
      <c r="KV40" s="193" t="e">
        <f t="shared" si="94"/>
        <v>#N/A</v>
      </c>
      <c r="KW40" s="193" t="e">
        <f t="shared" si="94"/>
        <v>#N/A</v>
      </c>
      <c r="KX40" s="193" t="e">
        <f t="shared" si="94"/>
        <v>#N/A</v>
      </c>
      <c r="KY40" s="193" t="e">
        <f t="shared" si="94"/>
        <v>#N/A</v>
      </c>
      <c r="KZ40" s="193" t="e">
        <f t="shared" si="94"/>
        <v>#N/A</v>
      </c>
      <c r="LA40" s="193" t="e">
        <f t="shared" si="94"/>
        <v>#N/A</v>
      </c>
      <c r="LB40" s="193" t="e">
        <f t="shared" si="94"/>
        <v>#N/A</v>
      </c>
      <c r="LC40" s="193" t="e">
        <f t="shared" si="94"/>
        <v>#N/A</v>
      </c>
      <c r="LD40" s="193" t="e">
        <f t="shared" si="94"/>
        <v>#N/A</v>
      </c>
      <c r="LE40" s="193" t="e">
        <f t="shared" si="94"/>
        <v>#N/A</v>
      </c>
      <c r="LF40" s="193" t="e">
        <f t="shared" si="94"/>
        <v>#N/A</v>
      </c>
      <c r="LG40" s="193" t="e">
        <f t="shared" si="94"/>
        <v>#N/A</v>
      </c>
      <c r="LH40" s="193" t="e">
        <f t="shared" si="94"/>
        <v>#N/A</v>
      </c>
      <c r="LI40" s="193" t="e">
        <f t="shared" si="94"/>
        <v>#N/A</v>
      </c>
      <c r="LJ40" s="193" t="e">
        <f t="shared" si="94"/>
        <v>#N/A</v>
      </c>
      <c r="LK40" s="193" t="e">
        <f t="shared" si="90"/>
        <v>#N/A</v>
      </c>
      <c r="LL40" s="193" t="e">
        <f t="shared" si="90"/>
        <v>#N/A</v>
      </c>
      <c r="LM40" s="193" t="e">
        <f t="shared" si="90"/>
        <v>#N/A</v>
      </c>
      <c r="LN40" s="193" t="e">
        <f t="shared" si="90"/>
        <v>#N/A</v>
      </c>
      <c r="LO40" s="193" t="e">
        <f t="shared" si="90"/>
        <v>#N/A</v>
      </c>
      <c r="LP40" s="193" t="e">
        <f t="shared" si="90"/>
        <v>#N/A</v>
      </c>
      <c r="LQ40" s="193" t="e">
        <f t="shared" si="90"/>
        <v>#N/A</v>
      </c>
      <c r="LR40" s="193" t="e">
        <f t="shared" si="90"/>
        <v>#N/A</v>
      </c>
      <c r="LS40" s="193" t="e">
        <f t="shared" si="90"/>
        <v>#N/A</v>
      </c>
      <c r="LT40" s="193" t="e">
        <f t="shared" si="90"/>
        <v>#N/A</v>
      </c>
      <c r="LU40" s="193" t="e">
        <f t="shared" si="90"/>
        <v>#N/A</v>
      </c>
      <c r="LV40" s="193" t="e">
        <f t="shared" si="90"/>
        <v>#N/A</v>
      </c>
      <c r="LW40" s="193" t="e">
        <f t="shared" si="90"/>
        <v>#N/A</v>
      </c>
      <c r="LX40" s="193" t="e">
        <f t="shared" si="90"/>
        <v>#N/A</v>
      </c>
      <c r="LY40" s="193" t="e">
        <f t="shared" si="90"/>
        <v>#N/A</v>
      </c>
      <c r="LZ40" s="193" t="e">
        <f t="shared" si="87"/>
        <v>#N/A</v>
      </c>
      <c r="MA40" s="193" t="e">
        <f t="shared" si="87"/>
        <v>#N/A</v>
      </c>
      <c r="MB40" s="193" t="e">
        <f t="shared" si="87"/>
        <v>#N/A</v>
      </c>
      <c r="MC40" s="193" t="e">
        <f t="shared" si="87"/>
        <v>#N/A</v>
      </c>
      <c r="MD40" s="193" t="e">
        <f t="shared" si="87"/>
        <v>#N/A</v>
      </c>
      <c r="ME40" s="193" t="e">
        <f t="shared" si="87"/>
        <v>#N/A</v>
      </c>
      <c r="MF40" s="193" t="e">
        <f t="shared" si="87"/>
        <v>#N/A</v>
      </c>
      <c r="MG40" s="193" t="e">
        <f t="shared" si="87"/>
        <v>#N/A</v>
      </c>
      <c r="MH40" s="193" t="e">
        <f t="shared" si="87"/>
        <v>#N/A</v>
      </c>
      <c r="MI40" s="193" t="e">
        <f t="shared" si="87"/>
        <v>#N/A</v>
      </c>
      <c r="MJ40" s="193" t="e">
        <f t="shared" si="87"/>
        <v>#N/A</v>
      </c>
      <c r="MK40" s="193" t="e">
        <f t="shared" si="87"/>
        <v>#N/A</v>
      </c>
      <c r="ML40" s="193" t="e">
        <f t="shared" si="87"/>
        <v>#N/A</v>
      </c>
      <c r="MM40" s="193" t="e">
        <f t="shared" si="87"/>
        <v>#N/A</v>
      </c>
      <c r="MN40" s="193" t="e">
        <f t="shared" si="87"/>
        <v>#N/A</v>
      </c>
      <c r="MO40" s="193" t="e">
        <f t="shared" si="100"/>
        <v>#N/A</v>
      </c>
      <c r="MP40" s="193" t="e">
        <f t="shared" si="100"/>
        <v>#N/A</v>
      </c>
      <c r="MQ40" s="193" t="e">
        <f t="shared" si="100"/>
        <v>#N/A</v>
      </c>
      <c r="MR40" s="193" t="e">
        <f t="shared" si="100"/>
        <v>#N/A</v>
      </c>
      <c r="MS40" s="193" t="e">
        <f t="shared" si="100"/>
        <v>#N/A</v>
      </c>
      <c r="MT40" s="193" t="e">
        <f t="shared" si="100"/>
        <v>#N/A</v>
      </c>
      <c r="MU40" s="193" t="e">
        <f t="shared" si="100"/>
        <v>#N/A</v>
      </c>
      <c r="MV40" s="193" t="e">
        <f t="shared" si="100"/>
        <v>#N/A</v>
      </c>
      <c r="MW40" s="193" t="e">
        <f t="shared" si="100"/>
        <v>#N/A</v>
      </c>
      <c r="MX40" s="193" t="e">
        <f t="shared" si="100"/>
        <v>#N/A</v>
      </c>
      <c r="MY40" s="193" t="e">
        <f t="shared" si="100"/>
        <v>#N/A</v>
      </c>
      <c r="MZ40" s="193" t="e">
        <f t="shared" si="100"/>
        <v>#N/A</v>
      </c>
      <c r="NA40" s="193" t="e">
        <f t="shared" si="100"/>
        <v>#N/A</v>
      </c>
      <c r="NB40" s="193" t="e">
        <f t="shared" si="100"/>
        <v>#N/A</v>
      </c>
      <c r="NC40" s="193" t="e">
        <f t="shared" si="100"/>
        <v>#N/A</v>
      </c>
      <c r="ND40" s="193" t="e">
        <f t="shared" si="27"/>
        <v>#N/A</v>
      </c>
      <c r="NE40" s="193" t="e">
        <f t="shared" si="85"/>
        <v>#N/A</v>
      </c>
      <c r="NF40" s="193" t="e">
        <f t="shared" si="85"/>
        <v>#N/A</v>
      </c>
      <c r="NG40" s="193" t="e">
        <f t="shared" si="85"/>
        <v>#N/A</v>
      </c>
      <c r="NH40" s="193" t="e">
        <f t="shared" si="95"/>
        <v>#N/A</v>
      </c>
      <c r="NI40" s="193" t="e">
        <f t="shared" si="95"/>
        <v>#N/A</v>
      </c>
      <c r="NJ40" s="193" t="e">
        <f t="shared" si="95"/>
        <v>#N/A</v>
      </c>
      <c r="NK40" s="193" t="e">
        <f t="shared" si="95"/>
        <v>#N/A</v>
      </c>
      <c r="NL40" s="193" t="e">
        <f t="shared" si="95"/>
        <v>#N/A</v>
      </c>
      <c r="NM40" s="193" t="e">
        <f t="shared" si="95"/>
        <v>#N/A</v>
      </c>
      <c r="NN40" s="193" t="e">
        <f t="shared" si="95"/>
        <v>#N/A</v>
      </c>
      <c r="NO40" s="193" t="e">
        <f t="shared" si="95"/>
        <v>#N/A</v>
      </c>
      <c r="NP40" s="193" t="e">
        <f t="shared" si="95"/>
        <v>#N/A</v>
      </c>
      <c r="NQ40" s="193" t="e">
        <f t="shared" si="95"/>
        <v>#N/A</v>
      </c>
      <c r="NR40" s="193" t="e">
        <f t="shared" si="95"/>
        <v>#N/A</v>
      </c>
      <c r="NS40" s="193" t="e">
        <f t="shared" si="95"/>
        <v>#N/A</v>
      </c>
      <c r="NT40" s="193" t="e">
        <f t="shared" si="95"/>
        <v>#N/A</v>
      </c>
      <c r="NU40" s="193" t="e">
        <f t="shared" si="95"/>
        <v>#N/A</v>
      </c>
      <c r="NV40" s="193" t="e">
        <f t="shared" si="95"/>
        <v>#N/A</v>
      </c>
      <c r="NW40" s="193" t="e">
        <f t="shared" si="91"/>
        <v>#N/A</v>
      </c>
      <c r="NX40" s="193" t="e">
        <f t="shared" si="91"/>
        <v>#N/A</v>
      </c>
      <c r="NY40" s="193" t="e">
        <f t="shared" si="91"/>
        <v>#N/A</v>
      </c>
      <c r="NZ40" s="193" t="e">
        <f t="shared" si="91"/>
        <v>#N/A</v>
      </c>
      <c r="OA40" s="193" t="e">
        <f t="shared" si="91"/>
        <v>#N/A</v>
      </c>
      <c r="OB40" s="193" t="e">
        <f t="shared" si="91"/>
        <v>#N/A</v>
      </c>
      <c r="OC40" s="193" t="e">
        <f t="shared" si="91"/>
        <v>#N/A</v>
      </c>
      <c r="OD40" s="193" t="e">
        <f t="shared" si="91"/>
        <v>#N/A</v>
      </c>
      <c r="OE40" s="193" t="e">
        <f t="shared" si="91"/>
        <v>#N/A</v>
      </c>
      <c r="OF40" s="193" t="e">
        <f t="shared" si="91"/>
        <v>#N/A</v>
      </c>
      <c r="OG40" s="193" t="e">
        <f t="shared" si="91"/>
        <v>#N/A</v>
      </c>
      <c r="OH40" s="193" t="e">
        <f t="shared" si="91"/>
        <v>#N/A</v>
      </c>
      <c r="OI40" s="193" t="e">
        <f t="shared" si="91"/>
        <v>#N/A</v>
      </c>
      <c r="OJ40" s="193" t="e">
        <f t="shared" si="91"/>
        <v>#N/A</v>
      </c>
      <c r="OK40" s="193" t="e">
        <f t="shared" si="91"/>
        <v>#N/A</v>
      </c>
      <c r="OL40" s="193" t="e">
        <f t="shared" si="88"/>
        <v>#N/A</v>
      </c>
      <c r="OM40" s="193" t="e">
        <f t="shared" si="88"/>
        <v>#N/A</v>
      </c>
      <c r="ON40" s="193" t="e">
        <f t="shared" si="88"/>
        <v>#N/A</v>
      </c>
      <c r="OO40" s="193" t="e">
        <f t="shared" si="88"/>
        <v>#N/A</v>
      </c>
      <c r="OP40" s="193" t="e">
        <f t="shared" si="88"/>
        <v>#N/A</v>
      </c>
      <c r="OQ40" s="193" t="e">
        <f t="shared" si="88"/>
        <v>#N/A</v>
      </c>
      <c r="OR40" s="193" t="e">
        <f t="shared" si="88"/>
        <v>#N/A</v>
      </c>
      <c r="OS40" s="193" t="e">
        <f t="shared" si="88"/>
        <v>#N/A</v>
      </c>
      <c r="OT40" s="193" t="e">
        <f t="shared" si="88"/>
        <v>#N/A</v>
      </c>
      <c r="OU40" s="193" t="e">
        <f t="shared" si="88"/>
        <v>#N/A</v>
      </c>
      <c r="OV40" s="193" t="e">
        <f t="shared" si="88"/>
        <v>#N/A</v>
      </c>
      <c r="OW40" s="193" t="e">
        <f t="shared" si="88"/>
        <v>#N/A</v>
      </c>
      <c r="OX40" s="193" t="e">
        <f t="shared" si="88"/>
        <v>#N/A</v>
      </c>
      <c r="OY40" s="193" t="e">
        <f t="shared" si="88"/>
        <v>#N/A</v>
      </c>
      <c r="OZ40" s="193" t="e">
        <f t="shared" si="88"/>
        <v>#N/A</v>
      </c>
      <c r="PA40" s="193" t="e">
        <f t="shared" si="101"/>
        <v>#N/A</v>
      </c>
      <c r="PB40" s="193" t="e">
        <f t="shared" si="101"/>
        <v>#N/A</v>
      </c>
      <c r="PC40" s="193" t="e">
        <f t="shared" si="101"/>
        <v>#N/A</v>
      </c>
      <c r="PD40" s="193" t="e">
        <f t="shared" si="101"/>
        <v>#N/A</v>
      </c>
      <c r="PE40" s="193" t="e">
        <f t="shared" si="101"/>
        <v>#N/A</v>
      </c>
      <c r="PF40" s="193" t="e">
        <f t="shared" si="101"/>
        <v>#N/A</v>
      </c>
      <c r="PG40" s="193" t="e">
        <f t="shared" si="101"/>
        <v>#N/A</v>
      </c>
      <c r="PH40" s="193" t="e">
        <f t="shared" si="101"/>
        <v>#N/A</v>
      </c>
      <c r="PI40" s="193" t="e">
        <f t="shared" si="101"/>
        <v>#N/A</v>
      </c>
      <c r="PJ40" s="193" t="e">
        <f t="shared" si="101"/>
        <v>#N/A</v>
      </c>
      <c r="PK40" s="193" t="e">
        <f t="shared" si="101"/>
        <v>#N/A</v>
      </c>
      <c r="PL40" s="193" t="e">
        <f t="shared" si="101"/>
        <v>#N/A</v>
      </c>
      <c r="PM40" s="193" t="e">
        <f t="shared" si="101"/>
        <v>#N/A</v>
      </c>
      <c r="PN40" s="193" t="e">
        <f t="shared" si="101"/>
        <v>#N/A</v>
      </c>
      <c r="PO40" s="193" t="e">
        <f t="shared" si="101"/>
        <v>#N/A</v>
      </c>
      <c r="PP40" s="193" t="e">
        <f t="shared" si="28"/>
        <v>#N/A</v>
      </c>
      <c r="PQ40" s="193" t="e">
        <f t="shared" si="97"/>
        <v>#N/A</v>
      </c>
      <c r="PR40" s="193" t="e">
        <f t="shared" si="97"/>
        <v>#N/A</v>
      </c>
      <c r="PS40" s="193" t="e">
        <f t="shared" si="97"/>
        <v>#N/A</v>
      </c>
      <c r="PT40" s="193" t="e">
        <f t="shared" si="97"/>
        <v>#N/A</v>
      </c>
      <c r="PU40" s="193" t="e">
        <f t="shared" si="97"/>
        <v>#N/A</v>
      </c>
      <c r="PV40" s="193" t="e">
        <f t="shared" si="97"/>
        <v>#N/A</v>
      </c>
      <c r="PW40" s="193" t="e">
        <f t="shared" si="97"/>
        <v>#N/A</v>
      </c>
      <c r="PX40" s="193" t="e">
        <f t="shared" si="97"/>
        <v>#N/A</v>
      </c>
    </row>
    <row r="41" spans="1:440" hidden="1" x14ac:dyDescent="0.45">
      <c r="A41" s="20">
        <v>38</v>
      </c>
      <c r="B41" s="134"/>
      <c r="C41" s="279"/>
      <c r="D41" s="280" t="str">
        <f t="shared" si="15"/>
        <v/>
      </c>
      <c r="E41" s="281"/>
      <c r="F41" s="280" t="str">
        <f t="shared" si="16"/>
        <v/>
      </c>
      <c r="G41" s="279"/>
      <c r="H41" s="135"/>
      <c r="I41" s="110" t="str">
        <f t="shared" si="17"/>
        <v/>
      </c>
      <c r="J41" s="21" t="str">
        <f t="shared" si="18"/>
        <v/>
      </c>
      <c r="K41" s="22" t="str">
        <f t="shared" si="19"/>
        <v/>
      </c>
      <c r="L41" s="23" t="str">
        <f>IF(J41="","",IF(OR($J41&lt;Skew!$B$3,$J41=Skew!$B$3),IF($J41&gt;Skew!$C$3,Skew!$A$3,IF($J41&gt;Skew!$C$4,Skew!$A$4,IF($J41&gt;Skew!$C$5,Skew!$A$5,IF($J41&gt;Skew!$C$6,Skew!$A$6,IF($J41&gt;Skew!$C$7,Skew!$A$7,IF($J41&gt;Skew!$C$8,Skew!$A$8,IF($J41&gt;Skew!$C$9,Skew!$A$9,IF($J41&gt;Skew!$C$10,Skew!$A$10,IF($J41&gt;Skew!$C$11,Skew!$A$11,IF($J41&gt;Skew!$C$12,Skew!$A$12,IF($J41&gt;Skew!$C$13,Skew!$A$13,IF($J41&gt;Skew!$C$14,Skew!$A$14,IF($J41&gt;Skew!$C$15,Skew!$A$15,IF($J41&gt;Skew!$C$16,Skew!$A$16,Skew!$A$17)
)))))))))))))))</f>
        <v/>
      </c>
      <c r="M41" s="22" t="str">
        <f>IF(J41="","",MATCH(L41,Skew!$A$3:$A$17,0))</f>
        <v/>
      </c>
      <c r="N41" s="22" t="str">
        <f t="shared" si="0"/>
        <v/>
      </c>
      <c r="O41" s="24"/>
      <c r="P41" s="22" t="str">
        <f>IF(OR(J41="",O41=""),"",MATCH(O41,Confidence!$A$3:$A$12,0))</f>
        <v/>
      </c>
      <c r="Q41" s="25" t="str">
        <f t="shared" si="1"/>
        <v/>
      </c>
      <c r="R41" s="25" t="str">
        <f t="shared" si="2"/>
        <v/>
      </c>
      <c r="S41" s="22"/>
      <c r="T41" s="102" t="str">
        <f t="shared" si="3"/>
        <v/>
      </c>
      <c r="U41" s="102" t="str">
        <f t="shared" si="4"/>
        <v/>
      </c>
      <c r="V41" s="37" t="str">
        <f t="shared" si="5"/>
        <v/>
      </c>
      <c r="W41" s="115"/>
      <c r="X41" s="204" t="str">
        <f>IF(AND(D41&gt;0,E41&gt;0,F41&gt;0,Q41&gt;0,R41&gt;0,W41&gt;0,NOT(O41="")),ABS(VLOOKUP($W$1,VLookups!$A$30:$B$31,2,FALSE)-_xlfn.BETA.DIST(W41,IF(K41="L",R41,Q41),IF(K41="L",Q41,R41),TRUE,D41,F41)),"")</f>
        <v/>
      </c>
      <c r="Y41" s="112" t="str">
        <f>IF(OR($Q41="",$R41=""),"",_xlfn.BETA.INV(ABS(VLOOKUP($W$1,VLookups!$A$30:$B$31,2,FALSE)-Y$3),IF($K41="L",$R41,$Q41),IF($K41="L",$Q41,$R41),$D41,$F41))</f>
        <v/>
      </c>
      <c r="Z41" s="113" t="str">
        <f>IF(OR($Q41="",$R41=""),"",_xlfn.BETA.INV(ABS(VLOOKUP($W$1,VLookups!$A$30:$B$31,2,FALSE)-Z$3),IF($K41="L",$R41,$Q41),IF($K41="L",$Q41,$R41),$D41,$F41))</f>
        <v/>
      </c>
      <c r="AA41" s="112" t="str">
        <f>IF(OR($Q41="",$R41=""),"",_xlfn.BETA.INV(ABS(VLOOKUP($W$1,VLookups!$A$30:$B$31,2,FALSE)-AA$3),IF($K41="L",$R41,$Q41),IF($K41="L",$Q41,$R41),$D41,$F41))</f>
        <v/>
      </c>
      <c r="AB41" s="113" t="str">
        <f>IF(OR($Q41="",$R41=""),"",_xlfn.BETA.INV(ABS(VLOOKUP($W$1,VLookups!$A$30:$B$31,2,FALSE)-AB$3),IF($K41="L",$R41,$Q41),IF($K41="L",$Q41,$R41),$D41,$F41))</f>
        <v/>
      </c>
      <c r="AC41" s="112" t="str">
        <f>IF(OR($Q41="",$R41=""),"",_xlfn.BETA.INV(ABS(VLOOKUP($W$1,VLookups!$A$30:$B$31,2,FALSE)-AC$3),IF($K41="L",$R41,$Q41),IF($K41="L",$Q41,$R41),$D41,$F41))</f>
        <v/>
      </c>
      <c r="AD41" s="113" t="str">
        <f>IF(OR($Q41="",$R41=""),"",_xlfn.BETA.INV(ABS(VLOOKUP($W$1,VLookups!$A$30:$B$31,2,FALSE)-AD$3),IF($K41="L",$R41,$Q41),IF($K41="L",$Q41,$R41),$D41,$F41))</f>
        <v/>
      </c>
      <c r="AE41" s="112" t="str">
        <f>IF(OR($Q41="",$R41=""),"",_xlfn.BETA.INV(ABS(VLOOKUP($W$1,VLookups!$A$30:$B$31,2,FALSE)-AE$3),IF($K41="L",$R41,$Q41),IF($K41="L",$Q41,$R41),$D41,$F41))</f>
        <v/>
      </c>
      <c r="AF41" s="113" t="str">
        <f>IF(OR($Q41="",$R41=""),"",_xlfn.BETA.INV(ABS(VLOOKUP($W$1,VLookups!$A$30:$B$31,2,FALSE)-AF$3),IF($K41="L",$R41,$Q41),IF($K41="L",$Q41,$R41),$D41,$F41))</f>
        <v/>
      </c>
      <c r="AG41" s="112" t="str">
        <f>IF(OR($Q41="",$R41=""),"",_xlfn.BETA.INV(ABS(VLOOKUP($W$1,VLookups!$A$30:$B$31,2,FALSE)-AG$3),IF($K41="L",$R41,$Q41),IF($K41="L",$Q41,$R41),$D41,$F41))</f>
        <v/>
      </c>
      <c r="AH41" s="113" t="str">
        <f>IF(OR($Q41="",$R41=""),"",_xlfn.BETA.INV(ABS(VLOOKUP($W$1,VLookups!$A$30:$B$31,2,FALSE)-AH$3),IF($K41="L",$R41,$Q41),IF($K41="L",$Q41,$R41),$D41,$F41))</f>
        <v/>
      </c>
      <c r="AI41" s="112" t="str">
        <f>IF(OR($Q41="",$R41=""),"",_xlfn.BETA.INV(ABS(VLOOKUP($W$1,VLookups!$A$30:$B$31,2,FALSE)-AI$3),IF($K41="L",$R41,$Q41),IF($K41="L",$Q41,$R41),$D41,$F41))</f>
        <v/>
      </c>
      <c r="AJ41" s="113" t="str">
        <f>IF(OR($Q41="",$R41=""),"",_xlfn.BETA.INV(ABS(VLOOKUP($W$1,VLookups!$A$30:$B$31,2,FALSE)-AJ$3),IF($K41="L",$R41,$Q41),IF($K41="L",$Q41,$R41),$D41,$F41))</f>
        <v/>
      </c>
      <c r="AK41" s="15"/>
      <c r="AL41" s="194" t="str">
        <f t="shared" si="20"/>
        <v/>
      </c>
      <c r="AM41" s="192" t="str">
        <f t="shared" si="21"/>
        <v/>
      </c>
      <c r="AN41" s="177" t="str">
        <f t="shared" ref="AN41:AN44" si="117">IF(ISNONTEXT($AL41),AM41+$AL41,"")</f>
        <v/>
      </c>
      <c r="AO41" s="177" t="str">
        <f t="shared" si="110"/>
        <v/>
      </c>
      <c r="AP41" s="177" t="str">
        <f t="shared" si="110"/>
        <v/>
      </c>
      <c r="AQ41" s="177" t="str">
        <f t="shared" si="110"/>
        <v/>
      </c>
      <c r="AR41" s="177" t="str">
        <f t="shared" si="110"/>
        <v/>
      </c>
      <c r="AS41" s="177" t="str">
        <f t="shared" si="110"/>
        <v/>
      </c>
      <c r="AT41" s="177" t="str">
        <f t="shared" si="110"/>
        <v/>
      </c>
      <c r="AU41" s="177" t="str">
        <f t="shared" si="110"/>
        <v/>
      </c>
      <c r="AV41" s="177" t="str">
        <f t="shared" si="110"/>
        <v/>
      </c>
      <c r="AW41" s="177" t="str">
        <f t="shared" si="110"/>
        <v/>
      </c>
      <c r="AX41" s="177" t="str">
        <f t="shared" si="110"/>
        <v/>
      </c>
      <c r="AY41" s="177" t="str">
        <f t="shared" si="110"/>
        <v/>
      </c>
      <c r="AZ41" s="177" t="str">
        <f t="shared" si="110"/>
        <v/>
      </c>
      <c r="BA41" s="177" t="str">
        <f t="shared" si="110"/>
        <v/>
      </c>
      <c r="BB41" s="177" t="str">
        <f t="shared" si="110"/>
        <v/>
      </c>
      <c r="BC41" s="177" t="str">
        <f t="shared" si="110"/>
        <v/>
      </c>
      <c r="BD41" s="177" t="str">
        <f t="shared" si="110"/>
        <v/>
      </c>
      <c r="BE41" s="177" t="str">
        <f t="shared" si="104"/>
        <v/>
      </c>
      <c r="BF41" s="177" t="str">
        <f t="shared" si="104"/>
        <v/>
      </c>
      <c r="BG41" s="177" t="str">
        <f t="shared" si="104"/>
        <v/>
      </c>
      <c r="BH41" s="177" t="str">
        <f t="shared" si="104"/>
        <v/>
      </c>
      <c r="BI41" s="177" t="str">
        <f t="shared" si="104"/>
        <v/>
      </c>
      <c r="BJ41" s="177" t="str">
        <f t="shared" si="104"/>
        <v/>
      </c>
      <c r="BK41" s="177" t="str">
        <f t="shared" si="104"/>
        <v/>
      </c>
      <c r="BL41" s="177" t="str">
        <f t="shared" si="104"/>
        <v/>
      </c>
      <c r="BM41" s="177" t="str">
        <f t="shared" si="104"/>
        <v/>
      </c>
      <c r="BN41" s="177" t="str">
        <f t="shared" si="104"/>
        <v/>
      </c>
      <c r="BO41" s="177" t="str">
        <f t="shared" si="104"/>
        <v/>
      </c>
      <c r="BP41" s="177" t="str">
        <f t="shared" si="104"/>
        <v/>
      </c>
      <c r="BQ41" s="177" t="str">
        <f t="shared" si="104"/>
        <v/>
      </c>
      <c r="BR41" s="177" t="str">
        <f t="shared" si="104"/>
        <v/>
      </c>
      <c r="BS41" s="177" t="str">
        <f t="shared" si="104"/>
        <v/>
      </c>
      <c r="BT41" s="177" t="str">
        <f t="shared" si="111"/>
        <v/>
      </c>
      <c r="BU41" s="177" t="str">
        <f t="shared" si="111"/>
        <v/>
      </c>
      <c r="BV41" s="177" t="str">
        <f t="shared" si="111"/>
        <v/>
      </c>
      <c r="BW41" s="177" t="str">
        <f t="shared" si="111"/>
        <v/>
      </c>
      <c r="BX41" s="177" t="str">
        <f t="shared" si="111"/>
        <v/>
      </c>
      <c r="BY41" s="177" t="str">
        <f t="shared" si="111"/>
        <v/>
      </c>
      <c r="BZ41" s="177" t="str">
        <f t="shared" si="111"/>
        <v/>
      </c>
      <c r="CA41" s="177" t="str">
        <f t="shared" si="111"/>
        <v/>
      </c>
      <c r="CB41" s="177" t="str">
        <f t="shared" si="111"/>
        <v/>
      </c>
      <c r="CC41" s="177" t="str">
        <f t="shared" si="111"/>
        <v/>
      </c>
      <c r="CD41" s="177" t="str">
        <f t="shared" si="111"/>
        <v/>
      </c>
      <c r="CE41" s="177" t="str">
        <f t="shared" si="111"/>
        <v/>
      </c>
      <c r="CF41" s="177" t="str">
        <f t="shared" si="111"/>
        <v/>
      </c>
      <c r="CG41" s="177" t="str">
        <f t="shared" si="111"/>
        <v/>
      </c>
      <c r="CH41" s="177" t="str">
        <f t="shared" si="111"/>
        <v/>
      </c>
      <c r="CI41" s="177" t="str">
        <f t="shared" si="111"/>
        <v/>
      </c>
      <c r="CJ41" s="177" t="str">
        <f t="shared" si="105"/>
        <v/>
      </c>
      <c r="CK41" s="177" t="str">
        <f t="shared" si="105"/>
        <v/>
      </c>
      <c r="CL41" s="177" t="str">
        <f t="shared" si="105"/>
        <v/>
      </c>
      <c r="CM41" s="177" t="str">
        <f t="shared" si="105"/>
        <v/>
      </c>
      <c r="CN41" s="177" t="str">
        <f t="shared" si="105"/>
        <v/>
      </c>
      <c r="CO41" s="177" t="str">
        <f t="shared" si="105"/>
        <v/>
      </c>
      <c r="CP41" s="177" t="str">
        <f t="shared" si="105"/>
        <v/>
      </c>
      <c r="CQ41" s="177" t="str">
        <f t="shared" si="105"/>
        <v/>
      </c>
      <c r="CR41" s="177" t="str">
        <f t="shared" si="105"/>
        <v/>
      </c>
      <c r="CS41" s="177" t="str">
        <f t="shared" si="105"/>
        <v/>
      </c>
      <c r="CT41" s="177" t="str">
        <f t="shared" si="105"/>
        <v/>
      </c>
      <c r="CU41" s="177" t="str">
        <f t="shared" si="105"/>
        <v/>
      </c>
      <c r="CV41" s="177" t="str">
        <f t="shared" si="105"/>
        <v/>
      </c>
      <c r="CW41" s="177" t="str">
        <f t="shared" si="105"/>
        <v/>
      </c>
      <c r="CX41" s="177" t="str">
        <f t="shared" si="105"/>
        <v/>
      </c>
      <c r="CY41" s="177" t="str">
        <f t="shared" si="102"/>
        <v/>
      </c>
      <c r="CZ41" s="177" t="str">
        <f t="shared" si="102"/>
        <v/>
      </c>
      <c r="DA41" s="177" t="str">
        <f t="shared" si="102"/>
        <v/>
      </c>
      <c r="DB41" s="177" t="str">
        <f t="shared" si="102"/>
        <v/>
      </c>
      <c r="DC41" s="177" t="str">
        <f t="shared" si="102"/>
        <v/>
      </c>
      <c r="DD41" s="177" t="str">
        <f t="shared" si="102"/>
        <v/>
      </c>
      <c r="DE41" s="177" t="str">
        <f t="shared" si="102"/>
        <v/>
      </c>
      <c r="DF41" s="177" t="str">
        <f t="shared" si="102"/>
        <v/>
      </c>
      <c r="DG41" s="177" t="str">
        <f t="shared" si="102"/>
        <v/>
      </c>
      <c r="DH41" s="177" t="str">
        <f t="shared" si="102"/>
        <v/>
      </c>
      <c r="DI41" s="177" t="str">
        <f t="shared" si="102"/>
        <v/>
      </c>
      <c r="DJ41" s="177" t="str">
        <f t="shared" si="102"/>
        <v/>
      </c>
      <c r="DK41" s="177" t="str">
        <f t="shared" si="102"/>
        <v/>
      </c>
      <c r="DL41" s="177" t="str">
        <f t="shared" si="102"/>
        <v/>
      </c>
      <c r="DM41" s="177" t="str">
        <f t="shared" si="102"/>
        <v/>
      </c>
      <c r="DN41" s="177" t="str">
        <f t="shared" si="102"/>
        <v/>
      </c>
      <c r="DO41" s="177" t="str">
        <f t="shared" si="112"/>
        <v/>
      </c>
      <c r="DP41" s="177" t="str">
        <f t="shared" si="112"/>
        <v/>
      </c>
      <c r="DQ41" s="177" t="str">
        <f t="shared" si="112"/>
        <v/>
      </c>
      <c r="DR41" s="177" t="str">
        <f t="shared" si="112"/>
        <v/>
      </c>
      <c r="DS41" s="177" t="str">
        <f t="shared" si="112"/>
        <v/>
      </c>
      <c r="DT41" s="177" t="str">
        <f t="shared" si="112"/>
        <v/>
      </c>
      <c r="DU41" s="177" t="str">
        <f t="shared" si="112"/>
        <v/>
      </c>
      <c r="DV41" s="177" t="str">
        <f t="shared" si="112"/>
        <v/>
      </c>
      <c r="DW41" s="177" t="str">
        <f t="shared" si="112"/>
        <v/>
      </c>
      <c r="DX41" s="177" t="str">
        <f t="shared" si="112"/>
        <v/>
      </c>
      <c r="DY41" s="177" t="str">
        <f t="shared" si="112"/>
        <v/>
      </c>
      <c r="DZ41" s="177" t="str">
        <f t="shared" si="112"/>
        <v/>
      </c>
      <c r="EA41" s="177" t="str">
        <f t="shared" si="112"/>
        <v/>
      </c>
      <c r="EB41" s="177" t="str">
        <f t="shared" si="112"/>
        <v/>
      </c>
      <c r="EC41" s="177" t="str">
        <f t="shared" si="112"/>
        <v/>
      </c>
      <c r="ED41" s="177" t="str">
        <f t="shared" si="112"/>
        <v/>
      </c>
      <c r="EE41" s="177" t="str">
        <f t="shared" si="106"/>
        <v/>
      </c>
      <c r="EF41" s="177" t="str">
        <f t="shared" ref="EF41:EU56" si="118">IF(ISNONTEXT($AL41),EE41+$AL41,"")</f>
        <v/>
      </c>
      <c r="EG41" s="177" t="str">
        <f t="shared" si="118"/>
        <v/>
      </c>
      <c r="EH41" s="177" t="str">
        <f t="shared" si="118"/>
        <v/>
      </c>
      <c r="EI41" s="177" t="str">
        <f t="shared" si="118"/>
        <v/>
      </c>
      <c r="EJ41" s="177" t="str">
        <f t="shared" si="118"/>
        <v/>
      </c>
      <c r="EK41" s="177" t="str">
        <f t="shared" si="118"/>
        <v/>
      </c>
      <c r="EL41" s="177" t="str">
        <f t="shared" si="118"/>
        <v/>
      </c>
      <c r="EM41" s="177" t="str">
        <f t="shared" si="118"/>
        <v/>
      </c>
      <c r="EN41" s="177" t="str">
        <f t="shared" si="118"/>
        <v/>
      </c>
      <c r="EO41" s="177" t="str">
        <f t="shared" si="118"/>
        <v/>
      </c>
      <c r="EP41" s="177" t="str">
        <f t="shared" si="118"/>
        <v/>
      </c>
      <c r="EQ41" s="177" t="str">
        <f t="shared" si="118"/>
        <v/>
      </c>
      <c r="ER41" s="177" t="str">
        <f t="shared" si="118"/>
        <v/>
      </c>
      <c r="ES41" s="177" t="str">
        <f t="shared" si="118"/>
        <v/>
      </c>
      <c r="ET41" s="177" t="str">
        <f t="shared" si="118"/>
        <v/>
      </c>
      <c r="EU41" s="177" t="str">
        <f t="shared" si="118"/>
        <v/>
      </c>
      <c r="EV41" s="177" t="str">
        <f t="shared" si="113"/>
        <v/>
      </c>
      <c r="EW41" s="177" t="str">
        <f t="shared" si="114"/>
        <v/>
      </c>
      <c r="EX41" s="177" t="str">
        <f t="shared" si="114"/>
        <v/>
      </c>
      <c r="EY41" s="177" t="str">
        <f t="shared" si="114"/>
        <v/>
      </c>
      <c r="EZ41" s="177" t="str">
        <f t="shared" si="114"/>
        <v/>
      </c>
      <c r="FA41" s="177" t="str">
        <f t="shared" si="114"/>
        <v/>
      </c>
      <c r="FB41" s="177" t="str">
        <f t="shared" si="114"/>
        <v/>
      </c>
      <c r="FC41" s="177" t="str">
        <f t="shared" si="114"/>
        <v/>
      </c>
      <c r="FD41" s="177" t="str">
        <f t="shared" si="114"/>
        <v/>
      </c>
      <c r="FE41" s="177" t="str">
        <f t="shared" si="114"/>
        <v/>
      </c>
      <c r="FF41" s="177" t="str">
        <f t="shared" si="114"/>
        <v/>
      </c>
      <c r="FG41" s="177" t="str">
        <f t="shared" si="114"/>
        <v/>
      </c>
      <c r="FH41" s="177" t="str">
        <f t="shared" si="114"/>
        <v/>
      </c>
      <c r="FI41" s="177" t="str">
        <f t="shared" si="114"/>
        <v/>
      </c>
      <c r="FJ41" s="177" t="str">
        <f t="shared" si="114"/>
        <v/>
      </c>
      <c r="FK41" s="177" t="str">
        <f t="shared" si="114"/>
        <v/>
      </c>
      <c r="FL41" s="177" t="str">
        <f t="shared" si="114"/>
        <v/>
      </c>
      <c r="FM41" s="177" t="str">
        <f t="shared" si="107"/>
        <v/>
      </c>
      <c r="FN41" s="177" t="str">
        <f t="shared" si="107"/>
        <v/>
      </c>
      <c r="FO41" s="177" t="str">
        <f t="shared" si="107"/>
        <v/>
      </c>
      <c r="FP41" s="177" t="str">
        <f t="shared" si="107"/>
        <v/>
      </c>
      <c r="FQ41" s="177" t="str">
        <f t="shared" si="107"/>
        <v/>
      </c>
      <c r="FR41" s="177" t="str">
        <f t="shared" si="107"/>
        <v/>
      </c>
      <c r="FS41" s="177" t="str">
        <f t="shared" si="107"/>
        <v/>
      </c>
      <c r="FT41" s="177" t="str">
        <f t="shared" si="107"/>
        <v/>
      </c>
      <c r="FU41" s="177" t="str">
        <f t="shared" si="107"/>
        <v/>
      </c>
      <c r="FV41" s="177" t="str">
        <f t="shared" si="107"/>
        <v/>
      </c>
      <c r="FW41" s="177" t="str">
        <f t="shared" si="107"/>
        <v/>
      </c>
      <c r="FX41" s="177" t="str">
        <f t="shared" si="107"/>
        <v/>
      </c>
      <c r="FY41" s="177" t="str">
        <f t="shared" si="107"/>
        <v/>
      </c>
      <c r="FZ41" s="177" t="str">
        <f t="shared" si="107"/>
        <v/>
      </c>
      <c r="GA41" s="177" t="str">
        <f t="shared" si="115"/>
        <v/>
      </c>
      <c r="GB41" s="177" t="str">
        <f t="shared" si="115"/>
        <v/>
      </c>
      <c r="GC41" s="177" t="str">
        <f t="shared" si="115"/>
        <v/>
      </c>
      <c r="GD41" s="177" t="str">
        <f t="shared" si="115"/>
        <v/>
      </c>
      <c r="GE41" s="177" t="str">
        <f t="shared" si="115"/>
        <v/>
      </c>
      <c r="GF41" s="177" t="str">
        <f t="shared" si="115"/>
        <v/>
      </c>
      <c r="GG41" s="177" t="str">
        <f t="shared" si="115"/>
        <v/>
      </c>
      <c r="GH41" s="177" t="str">
        <f t="shared" si="115"/>
        <v/>
      </c>
      <c r="GI41" s="177" t="str">
        <f t="shared" si="115"/>
        <v/>
      </c>
      <c r="GJ41" s="177" t="str">
        <f t="shared" si="115"/>
        <v/>
      </c>
      <c r="GK41" s="177" t="str">
        <f t="shared" si="115"/>
        <v/>
      </c>
      <c r="GL41" s="177" t="str">
        <f t="shared" si="115"/>
        <v/>
      </c>
      <c r="GM41" s="177" t="str">
        <f t="shared" si="115"/>
        <v/>
      </c>
      <c r="GN41" s="177" t="str">
        <f t="shared" si="115"/>
        <v/>
      </c>
      <c r="GO41" s="177" t="str">
        <f t="shared" si="115"/>
        <v/>
      </c>
      <c r="GP41" s="177" t="str">
        <f t="shared" si="115"/>
        <v/>
      </c>
      <c r="GQ41" s="177" t="str">
        <f t="shared" si="108"/>
        <v/>
      </c>
      <c r="GR41" s="177" t="str">
        <f t="shared" si="108"/>
        <v/>
      </c>
      <c r="GS41" s="177" t="str">
        <f t="shared" si="108"/>
        <v/>
      </c>
      <c r="GT41" s="177" t="str">
        <f t="shared" si="108"/>
        <v/>
      </c>
      <c r="GU41" s="177" t="str">
        <f t="shared" si="108"/>
        <v/>
      </c>
      <c r="GV41" s="177" t="str">
        <f t="shared" si="108"/>
        <v/>
      </c>
      <c r="GW41" s="177" t="str">
        <f t="shared" si="108"/>
        <v/>
      </c>
      <c r="GX41" s="177" t="str">
        <f t="shared" si="108"/>
        <v/>
      </c>
      <c r="GY41" s="177" t="str">
        <f t="shared" si="108"/>
        <v/>
      </c>
      <c r="GZ41" s="177" t="str">
        <f t="shared" si="108"/>
        <v/>
      </c>
      <c r="HA41" s="177" t="str">
        <f t="shared" si="108"/>
        <v/>
      </c>
      <c r="HB41" s="177" t="str">
        <f t="shared" si="108"/>
        <v/>
      </c>
      <c r="HC41" s="177" t="str">
        <f t="shared" si="108"/>
        <v/>
      </c>
      <c r="HD41" s="177" t="str">
        <f t="shared" si="108"/>
        <v/>
      </c>
      <c r="HE41" s="177" t="str">
        <f t="shared" si="103"/>
        <v/>
      </c>
      <c r="HF41" s="177" t="str">
        <f t="shared" si="103"/>
        <v/>
      </c>
      <c r="HG41" s="177" t="str">
        <f t="shared" si="103"/>
        <v/>
      </c>
      <c r="HH41" s="177" t="str">
        <f t="shared" si="103"/>
        <v/>
      </c>
      <c r="HI41" s="177" t="str">
        <f t="shared" si="103"/>
        <v/>
      </c>
      <c r="HJ41" s="177" t="str">
        <f t="shared" si="103"/>
        <v/>
      </c>
      <c r="HK41" s="177" t="str">
        <f t="shared" si="103"/>
        <v/>
      </c>
      <c r="HL41" s="177" t="str">
        <f t="shared" si="103"/>
        <v/>
      </c>
      <c r="HM41" s="177" t="str">
        <f t="shared" si="103"/>
        <v/>
      </c>
      <c r="HN41" s="177" t="str">
        <f t="shared" si="103"/>
        <v/>
      </c>
      <c r="HO41" s="177" t="str">
        <f t="shared" si="103"/>
        <v/>
      </c>
      <c r="HP41" s="177" t="str">
        <f t="shared" si="103"/>
        <v/>
      </c>
      <c r="HQ41" s="177" t="str">
        <f t="shared" si="103"/>
        <v/>
      </c>
      <c r="HR41" s="177" t="str">
        <f t="shared" si="103"/>
        <v/>
      </c>
      <c r="HS41" s="177" t="str">
        <f t="shared" si="103"/>
        <v/>
      </c>
      <c r="HT41" s="177" t="str">
        <f t="shared" si="116"/>
        <v/>
      </c>
      <c r="HU41" s="177" t="str">
        <f t="shared" si="116"/>
        <v/>
      </c>
      <c r="HV41" s="177" t="str">
        <f t="shared" si="116"/>
        <v/>
      </c>
      <c r="HW41" s="177" t="str">
        <f t="shared" si="116"/>
        <v/>
      </c>
      <c r="HX41" s="177" t="str">
        <f t="shared" si="116"/>
        <v/>
      </c>
      <c r="HY41" s="177" t="str">
        <f t="shared" si="116"/>
        <v/>
      </c>
      <c r="HZ41" s="177" t="str">
        <f t="shared" si="116"/>
        <v/>
      </c>
      <c r="IA41" s="177" t="str">
        <f t="shared" si="116"/>
        <v/>
      </c>
      <c r="IB41" s="177" t="str">
        <f t="shared" si="116"/>
        <v/>
      </c>
      <c r="IC41" s="177" t="str">
        <f t="shared" si="116"/>
        <v/>
      </c>
      <c r="ID41" s="177" t="str">
        <f t="shared" si="116"/>
        <v/>
      </c>
      <c r="IE41" s="192" t="str">
        <f t="shared" si="23"/>
        <v/>
      </c>
      <c r="IF41" s="193" t="e">
        <f t="shared" si="96"/>
        <v>#N/A</v>
      </c>
      <c r="IG41" s="193" t="e">
        <f t="shared" si="83"/>
        <v>#N/A</v>
      </c>
      <c r="IH41" s="193" t="e">
        <f t="shared" si="83"/>
        <v>#N/A</v>
      </c>
      <c r="II41" s="193" t="e">
        <f t="shared" si="83"/>
        <v>#N/A</v>
      </c>
      <c r="IJ41" s="193" t="e">
        <f t="shared" si="93"/>
        <v>#N/A</v>
      </c>
      <c r="IK41" s="193" t="e">
        <f t="shared" si="93"/>
        <v>#N/A</v>
      </c>
      <c r="IL41" s="193" t="e">
        <f t="shared" si="93"/>
        <v>#N/A</v>
      </c>
      <c r="IM41" s="193" t="e">
        <f t="shared" si="93"/>
        <v>#N/A</v>
      </c>
      <c r="IN41" s="193" t="e">
        <f t="shared" si="93"/>
        <v>#N/A</v>
      </c>
      <c r="IO41" s="193" t="e">
        <f t="shared" si="93"/>
        <v>#N/A</v>
      </c>
      <c r="IP41" s="193" t="e">
        <f t="shared" si="93"/>
        <v>#N/A</v>
      </c>
      <c r="IQ41" s="193" t="e">
        <f t="shared" si="93"/>
        <v>#N/A</v>
      </c>
      <c r="IR41" s="193" t="e">
        <f t="shared" si="93"/>
        <v>#N/A</v>
      </c>
      <c r="IS41" s="193" t="e">
        <f t="shared" si="93"/>
        <v>#N/A</v>
      </c>
      <c r="IT41" s="193" t="e">
        <f t="shared" si="93"/>
        <v>#N/A</v>
      </c>
      <c r="IU41" s="193" t="e">
        <f t="shared" si="93"/>
        <v>#N/A</v>
      </c>
      <c r="IV41" s="193" t="e">
        <f t="shared" si="93"/>
        <v>#N/A</v>
      </c>
      <c r="IW41" s="193" t="e">
        <f t="shared" si="93"/>
        <v>#N/A</v>
      </c>
      <c r="IX41" s="193" t="e">
        <f t="shared" si="93"/>
        <v>#N/A</v>
      </c>
      <c r="IY41" s="193" t="e">
        <f t="shared" si="89"/>
        <v>#N/A</v>
      </c>
      <c r="IZ41" s="193" t="e">
        <f t="shared" si="89"/>
        <v>#N/A</v>
      </c>
      <c r="JA41" s="193" t="e">
        <f t="shared" si="89"/>
        <v>#N/A</v>
      </c>
      <c r="JB41" s="193" t="e">
        <f t="shared" si="89"/>
        <v>#N/A</v>
      </c>
      <c r="JC41" s="193" t="e">
        <f t="shared" si="89"/>
        <v>#N/A</v>
      </c>
      <c r="JD41" s="193" t="e">
        <f t="shared" si="89"/>
        <v>#N/A</v>
      </c>
      <c r="JE41" s="193" t="e">
        <f t="shared" si="89"/>
        <v>#N/A</v>
      </c>
      <c r="JF41" s="193" t="e">
        <f t="shared" si="89"/>
        <v>#N/A</v>
      </c>
      <c r="JG41" s="193" t="e">
        <f t="shared" si="89"/>
        <v>#N/A</v>
      </c>
      <c r="JH41" s="193" t="e">
        <f t="shared" si="89"/>
        <v>#N/A</v>
      </c>
      <c r="JI41" s="193" t="e">
        <f t="shared" si="89"/>
        <v>#N/A</v>
      </c>
      <c r="JJ41" s="193" t="e">
        <f t="shared" si="89"/>
        <v>#N/A</v>
      </c>
      <c r="JK41" s="193" t="e">
        <f t="shared" si="89"/>
        <v>#N/A</v>
      </c>
      <c r="JL41" s="193" t="e">
        <f t="shared" si="89"/>
        <v>#N/A</v>
      </c>
      <c r="JM41" s="193" t="e">
        <f t="shared" si="89"/>
        <v>#N/A</v>
      </c>
      <c r="JN41" s="193" t="e">
        <f t="shared" si="86"/>
        <v>#N/A</v>
      </c>
      <c r="JO41" s="193" t="e">
        <f t="shared" si="86"/>
        <v>#N/A</v>
      </c>
      <c r="JP41" s="193" t="e">
        <f t="shared" si="86"/>
        <v>#N/A</v>
      </c>
      <c r="JQ41" s="193" t="e">
        <f t="shared" si="86"/>
        <v>#N/A</v>
      </c>
      <c r="JR41" s="193" t="e">
        <f t="shared" si="86"/>
        <v>#N/A</v>
      </c>
      <c r="JS41" s="193" t="e">
        <f t="shared" si="86"/>
        <v>#N/A</v>
      </c>
      <c r="JT41" s="193" t="e">
        <f t="shared" si="86"/>
        <v>#N/A</v>
      </c>
      <c r="JU41" s="193" t="e">
        <f t="shared" si="86"/>
        <v>#N/A</v>
      </c>
      <c r="JV41" s="193" t="e">
        <f t="shared" si="86"/>
        <v>#N/A</v>
      </c>
      <c r="JW41" s="193" t="e">
        <f t="shared" si="86"/>
        <v>#N/A</v>
      </c>
      <c r="JX41" s="193" t="e">
        <f t="shared" si="86"/>
        <v>#N/A</v>
      </c>
      <c r="JY41" s="193" t="e">
        <f t="shared" si="86"/>
        <v>#N/A</v>
      </c>
      <c r="JZ41" s="193" t="e">
        <f t="shared" si="86"/>
        <v>#N/A</v>
      </c>
      <c r="KA41" s="193" t="e">
        <f t="shared" si="86"/>
        <v>#N/A</v>
      </c>
      <c r="KB41" s="193" t="e">
        <f t="shared" si="86"/>
        <v>#N/A</v>
      </c>
      <c r="KC41" s="193" t="e">
        <f t="shared" si="99"/>
        <v>#N/A</v>
      </c>
      <c r="KD41" s="193" t="e">
        <f t="shared" si="99"/>
        <v>#N/A</v>
      </c>
      <c r="KE41" s="193" t="e">
        <f t="shared" si="99"/>
        <v>#N/A</v>
      </c>
      <c r="KF41" s="193" t="e">
        <f t="shared" si="99"/>
        <v>#N/A</v>
      </c>
      <c r="KG41" s="193" t="e">
        <f t="shared" si="99"/>
        <v>#N/A</v>
      </c>
      <c r="KH41" s="193" t="e">
        <f t="shared" si="99"/>
        <v>#N/A</v>
      </c>
      <c r="KI41" s="193" t="e">
        <f t="shared" si="99"/>
        <v>#N/A</v>
      </c>
      <c r="KJ41" s="193" t="e">
        <f t="shared" si="99"/>
        <v>#N/A</v>
      </c>
      <c r="KK41" s="193" t="e">
        <f t="shared" si="99"/>
        <v>#N/A</v>
      </c>
      <c r="KL41" s="193" t="e">
        <f t="shared" si="99"/>
        <v>#N/A</v>
      </c>
      <c r="KM41" s="193" t="e">
        <f t="shared" si="99"/>
        <v>#N/A</v>
      </c>
      <c r="KN41" s="193" t="e">
        <f t="shared" si="99"/>
        <v>#N/A</v>
      </c>
      <c r="KO41" s="193" t="e">
        <f t="shared" si="99"/>
        <v>#N/A</v>
      </c>
      <c r="KP41" s="193" t="e">
        <f t="shared" si="99"/>
        <v>#N/A</v>
      </c>
      <c r="KQ41" s="193" t="e">
        <f t="shared" si="99"/>
        <v>#N/A</v>
      </c>
      <c r="KR41" s="193" t="e">
        <f t="shared" si="26"/>
        <v>#N/A</v>
      </c>
      <c r="KS41" s="193" t="e">
        <f t="shared" si="84"/>
        <v>#N/A</v>
      </c>
      <c r="KT41" s="193" t="e">
        <f t="shared" si="84"/>
        <v>#N/A</v>
      </c>
      <c r="KU41" s="193" t="e">
        <f t="shared" si="84"/>
        <v>#N/A</v>
      </c>
      <c r="KV41" s="193" t="e">
        <f t="shared" si="94"/>
        <v>#N/A</v>
      </c>
      <c r="KW41" s="193" t="e">
        <f t="shared" si="94"/>
        <v>#N/A</v>
      </c>
      <c r="KX41" s="193" t="e">
        <f t="shared" si="94"/>
        <v>#N/A</v>
      </c>
      <c r="KY41" s="193" t="e">
        <f t="shared" si="94"/>
        <v>#N/A</v>
      </c>
      <c r="KZ41" s="193" t="e">
        <f t="shared" si="94"/>
        <v>#N/A</v>
      </c>
      <c r="LA41" s="193" t="e">
        <f t="shared" si="94"/>
        <v>#N/A</v>
      </c>
      <c r="LB41" s="193" t="e">
        <f t="shared" si="94"/>
        <v>#N/A</v>
      </c>
      <c r="LC41" s="193" t="e">
        <f t="shared" si="94"/>
        <v>#N/A</v>
      </c>
      <c r="LD41" s="193" t="e">
        <f t="shared" si="94"/>
        <v>#N/A</v>
      </c>
      <c r="LE41" s="193" t="e">
        <f t="shared" si="94"/>
        <v>#N/A</v>
      </c>
      <c r="LF41" s="193" t="e">
        <f t="shared" si="94"/>
        <v>#N/A</v>
      </c>
      <c r="LG41" s="193" t="e">
        <f t="shared" si="94"/>
        <v>#N/A</v>
      </c>
      <c r="LH41" s="193" t="e">
        <f t="shared" si="94"/>
        <v>#N/A</v>
      </c>
      <c r="LI41" s="193" t="e">
        <f t="shared" si="94"/>
        <v>#N/A</v>
      </c>
      <c r="LJ41" s="193" t="e">
        <f t="shared" si="94"/>
        <v>#N/A</v>
      </c>
      <c r="LK41" s="193" t="e">
        <f t="shared" si="90"/>
        <v>#N/A</v>
      </c>
      <c r="LL41" s="193" t="e">
        <f t="shared" si="90"/>
        <v>#N/A</v>
      </c>
      <c r="LM41" s="193" t="e">
        <f t="shared" si="90"/>
        <v>#N/A</v>
      </c>
      <c r="LN41" s="193" t="e">
        <f t="shared" si="90"/>
        <v>#N/A</v>
      </c>
      <c r="LO41" s="193" t="e">
        <f t="shared" si="90"/>
        <v>#N/A</v>
      </c>
      <c r="LP41" s="193" t="e">
        <f t="shared" si="90"/>
        <v>#N/A</v>
      </c>
      <c r="LQ41" s="193" t="e">
        <f t="shared" si="90"/>
        <v>#N/A</v>
      </c>
      <c r="LR41" s="193" t="e">
        <f t="shared" si="90"/>
        <v>#N/A</v>
      </c>
      <c r="LS41" s="193" t="e">
        <f t="shared" si="90"/>
        <v>#N/A</v>
      </c>
      <c r="LT41" s="193" t="e">
        <f t="shared" si="90"/>
        <v>#N/A</v>
      </c>
      <c r="LU41" s="193" t="e">
        <f t="shared" si="90"/>
        <v>#N/A</v>
      </c>
      <c r="LV41" s="193" t="e">
        <f t="shared" si="90"/>
        <v>#N/A</v>
      </c>
      <c r="LW41" s="193" t="e">
        <f t="shared" si="90"/>
        <v>#N/A</v>
      </c>
      <c r="LX41" s="193" t="e">
        <f t="shared" si="90"/>
        <v>#N/A</v>
      </c>
      <c r="LY41" s="193" t="e">
        <f t="shared" si="90"/>
        <v>#N/A</v>
      </c>
      <c r="LZ41" s="193" t="e">
        <f t="shared" si="87"/>
        <v>#N/A</v>
      </c>
      <c r="MA41" s="193" t="e">
        <f t="shared" si="87"/>
        <v>#N/A</v>
      </c>
      <c r="MB41" s="193" t="e">
        <f t="shared" si="87"/>
        <v>#N/A</v>
      </c>
      <c r="MC41" s="193" t="e">
        <f t="shared" si="87"/>
        <v>#N/A</v>
      </c>
      <c r="MD41" s="193" t="e">
        <f t="shared" si="87"/>
        <v>#N/A</v>
      </c>
      <c r="ME41" s="193" t="e">
        <f t="shared" si="87"/>
        <v>#N/A</v>
      </c>
      <c r="MF41" s="193" t="e">
        <f t="shared" si="87"/>
        <v>#N/A</v>
      </c>
      <c r="MG41" s="193" t="e">
        <f t="shared" si="87"/>
        <v>#N/A</v>
      </c>
      <c r="MH41" s="193" t="e">
        <f t="shared" si="87"/>
        <v>#N/A</v>
      </c>
      <c r="MI41" s="193" t="e">
        <f t="shared" si="87"/>
        <v>#N/A</v>
      </c>
      <c r="MJ41" s="193" t="e">
        <f t="shared" si="87"/>
        <v>#N/A</v>
      </c>
      <c r="MK41" s="193" t="e">
        <f t="shared" si="87"/>
        <v>#N/A</v>
      </c>
      <c r="ML41" s="193" t="e">
        <f t="shared" si="87"/>
        <v>#N/A</v>
      </c>
      <c r="MM41" s="193" t="e">
        <f t="shared" si="87"/>
        <v>#N/A</v>
      </c>
      <c r="MN41" s="193" t="e">
        <f t="shared" si="87"/>
        <v>#N/A</v>
      </c>
      <c r="MO41" s="193" t="e">
        <f t="shared" si="100"/>
        <v>#N/A</v>
      </c>
      <c r="MP41" s="193" t="e">
        <f t="shared" si="100"/>
        <v>#N/A</v>
      </c>
      <c r="MQ41" s="193" t="e">
        <f t="shared" si="100"/>
        <v>#N/A</v>
      </c>
      <c r="MR41" s="193" t="e">
        <f t="shared" si="100"/>
        <v>#N/A</v>
      </c>
      <c r="MS41" s="193" t="e">
        <f t="shared" si="100"/>
        <v>#N/A</v>
      </c>
      <c r="MT41" s="193" t="e">
        <f t="shared" si="100"/>
        <v>#N/A</v>
      </c>
      <c r="MU41" s="193" t="e">
        <f t="shared" si="100"/>
        <v>#N/A</v>
      </c>
      <c r="MV41" s="193" t="e">
        <f t="shared" si="100"/>
        <v>#N/A</v>
      </c>
      <c r="MW41" s="193" t="e">
        <f t="shared" si="100"/>
        <v>#N/A</v>
      </c>
      <c r="MX41" s="193" t="e">
        <f t="shared" si="100"/>
        <v>#N/A</v>
      </c>
      <c r="MY41" s="193" t="e">
        <f t="shared" si="100"/>
        <v>#N/A</v>
      </c>
      <c r="MZ41" s="193" t="e">
        <f t="shared" si="100"/>
        <v>#N/A</v>
      </c>
      <c r="NA41" s="193" t="e">
        <f t="shared" si="100"/>
        <v>#N/A</v>
      </c>
      <c r="NB41" s="193" t="e">
        <f t="shared" si="100"/>
        <v>#N/A</v>
      </c>
      <c r="NC41" s="193" t="e">
        <f t="shared" si="100"/>
        <v>#N/A</v>
      </c>
      <c r="ND41" s="193" t="e">
        <f t="shared" si="27"/>
        <v>#N/A</v>
      </c>
      <c r="NE41" s="193" t="e">
        <f t="shared" si="85"/>
        <v>#N/A</v>
      </c>
      <c r="NF41" s="193" t="e">
        <f t="shared" si="85"/>
        <v>#N/A</v>
      </c>
      <c r="NG41" s="193" t="e">
        <f t="shared" si="85"/>
        <v>#N/A</v>
      </c>
      <c r="NH41" s="193" t="e">
        <f t="shared" si="95"/>
        <v>#N/A</v>
      </c>
      <c r="NI41" s="193" t="e">
        <f t="shared" si="95"/>
        <v>#N/A</v>
      </c>
      <c r="NJ41" s="193" t="e">
        <f t="shared" si="95"/>
        <v>#N/A</v>
      </c>
      <c r="NK41" s="193" t="e">
        <f t="shared" si="95"/>
        <v>#N/A</v>
      </c>
      <c r="NL41" s="193" t="e">
        <f t="shared" si="95"/>
        <v>#N/A</v>
      </c>
      <c r="NM41" s="193" t="e">
        <f t="shared" si="95"/>
        <v>#N/A</v>
      </c>
      <c r="NN41" s="193" t="e">
        <f t="shared" si="95"/>
        <v>#N/A</v>
      </c>
      <c r="NO41" s="193" t="e">
        <f t="shared" si="95"/>
        <v>#N/A</v>
      </c>
      <c r="NP41" s="193" t="e">
        <f t="shared" si="95"/>
        <v>#N/A</v>
      </c>
      <c r="NQ41" s="193" t="e">
        <f t="shared" si="95"/>
        <v>#N/A</v>
      </c>
      <c r="NR41" s="193" t="e">
        <f t="shared" si="95"/>
        <v>#N/A</v>
      </c>
      <c r="NS41" s="193" t="e">
        <f t="shared" si="95"/>
        <v>#N/A</v>
      </c>
      <c r="NT41" s="193" t="e">
        <f t="shared" si="95"/>
        <v>#N/A</v>
      </c>
      <c r="NU41" s="193" t="e">
        <f t="shared" si="95"/>
        <v>#N/A</v>
      </c>
      <c r="NV41" s="193" t="e">
        <f t="shared" si="95"/>
        <v>#N/A</v>
      </c>
      <c r="NW41" s="193" t="e">
        <f t="shared" si="91"/>
        <v>#N/A</v>
      </c>
      <c r="NX41" s="193" t="e">
        <f t="shared" si="91"/>
        <v>#N/A</v>
      </c>
      <c r="NY41" s="193" t="e">
        <f t="shared" si="91"/>
        <v>#N/A</v>
      </c>
      <c r="NZ41" s="193" t="e">
        <f t="shared" si="91"/>
        <v>#N/A</v>
      </c>
      <c r="OA41" s="193" t="e">
        <f t="shared" si="91"/>
        <v>#N/A</v>
      </c>
      <c r="OB41" s="193" t="e">
        <f t="shared" si="91"/>
        <v>#N/A</v>
      </c>
      <c r="OC41" s="193" t="e">
        <f t="shared" si="91"/>
        <v>#N/A</v>
      </c>
      <c r="OD41" s="193" t="e">
        <f t="shared" si="91"/>
        <v>#N/A</v>
      </c>
      <c r="OE41" s="193" t="e">
        <f t="shared" si="91"/>
        <v>#N/A</v>
      </c>
      <c r="OF41" s="193" t="e">
        <f t="shared" si="91"/>
        <v>#N/A</v>
      </c>
      <c r="OG41" s="193" t="e">
        <f t="shared" si="91"/>
        <v>#N/A</v>
      </c>
      <c r="OH41" s="193" t="e">
        <f t="shared" si="91"/>
        <v>#N/A</v>
      </c>
      <c r="OI41" s="193" t="e">
        <f t="shared" si="91"/>
        <v>#N/A</v>
      </c>
      <c r="OJ41" s="193" t="e">
        <f t="shared" si="91"/>
        <v>#N/A</v>
      </c>
      <c r="OK41" s="193" t="e">
        <f t="shared" si="91"/>
        <v>#N/A</v>
      </c>
      <c r="OL41" s="193" t="e">
        <f t="shared" si="88"/>
        <v>#N/A</v>
      </c>
      <c r="OM41" s="193" t="e">
        <f t="shared" si="88"/>
        <v>#N/A</v>
      </c>
      <c r="ON41" s="193" t="e">
        <f t="shared" si="88"/>
        <v>#N/A</v>
      </c>
      <c r="OO41" s="193" t="e">
        <f t="shared" si="88"/>
        <v>#N/A</v>
      </c>
      <c r="OP41" s="193" t="e">
        <f t="shared" si="88"/>
        <v>#N/A</v>
      </c>
      <c r="OQ41" s="193" t="e">
        <f t="shared" si="88"/>
        <v>#N/A</v>
      </c>
      <c r="OR41" s="193" t="e">
        <f t="shared" si="88"/>
        <v>#N/A</v>
      </c>
      <c r="OS41" s="193" t="e">
        <f t="shared" si="88"/>
        <v>#N/A</v>
      </c>
      <c r="OT41" s="193" t="e">
        <f t="shared" si="88"/>
        <v>#N/A</v>
      </c>
      <c r="OU41" s="193" t="e">
        <f t="shared" si="88"/>
        <v>#N/A</v>
      </c>
      <c r="OV41" s="193" t="e">
        <f t="shared" si="88"/>
        <v>#N/A</v>
      </c>
      <c r="OW41" s="193" t="e">
        <f t="shared" si="88"/>
        <v>#N/A</v>
      </c>
      <c r="OX41" s="193" t="e">
        <f t="shared" si="88"/>
        <v>#N/A</v>
      </c>
      <c r="OY41" s="193" t="e">
        <f t="shared" si="88"/>
        <v>#N/A</v>
      </c>
      <c r="OZ41" s="193" t="e">
        <f t="shared" si="88"/>
        <v>#N/A</v>
      </c>
      <c r="PA41" s="193" t="e">
        <f t="shared" si="101"/>
        <v>#N/A</v>
      </c>
      <c r="PB41" s="193" t="e">
        <f t="shared" si="101"/>
        <v>#N/A</v>
      </c>
      <c r="PC41" s="193" t="e">
        <f t="shared" si="101"/>
        <v>#N/A</v>
      </c>
      <c r="PD41" s="193" t="e">
        <f t="shared" si="101"/>
        <v>#N/A</v>
      </c>
      <c r="PE41" s="193" t="e">
        <f t="shared" si="101"/>
        <v>#N/A</v>
      </c>
      <c r="PF41" s="193" t="e">
        <f t="shared" si="101"/>
        <v>#N/A</v>
      </c>
      <c r="PG41" s="193" t="e">
        <f t="shared" si="101"/>
        <v>#N/A</v>
      </c>
      <c r="PH41" s="193" t="e">
        <f t="shared" si="101"/>
        <v>#N/A</v>
      </c>
      <c r="PI41" s="193" t="e">
        <f t="shared" si="101"/>
        <v>#N/A</v>
      </c>
      <c r="PJ41" s="193" t="e">
        <f t="shared" si="101"/>
        <v>#N/A</v>
      </c>
      <c r="PK41" s="193" t="e">
        <f t="shared" si="101"/>
        <v>#N/A</v>
      </c>
      <c r="PL41" s="193" t="e">
        <f t="shared" si="101"/>
        <v>#N/A</v>
      </c>
      <c r="PM41" s="193" t="e">
        <f t="shared" si="101"/>
        <v>#N/A</v>
      </c>
      <c r="PN41" s="193" t="e">
        <f t="shared" si="101"/>
        <v>#N/A</v>
      </c>
      <c r="PO41" s="193" t="e">
        <f t="shared" si="101"/>
        <v>#N/A</v>
      </c>
      <c r="PP41" s="193" t="e">
        <f t="shared" si="28"/>
        <v>#N/A</v>
      </c>
      <c r="PQ41" s="193" t="e">
        <f t="shared" si="97"/>
        <v>#N/A</v>
      </c>
      <c r="PR41" s="193" t="e">
        <f t="shared" si="97"/>
        <v>#N/A</v>
      </c>
      <c r="PS41" s="193" t="e">
        <f t="shared" si="97"/>
        <v>#N/A</v>
      </c>
      <c r="PT41" s="193" t="e">
        <f t="shared" si="97"/>
        <v>#N/A</v>
      </c>
      <c r="PU41" s="193" t="e">
        <f t="shared" si="97"/>
        <v>#N/A</v>
      </c>
      <c r="PV41" s="193" t="e">
        <f t="shared" si="97"/>
        <v>#N/A</v>
      </c>
      <c r="PW41" s="193" t="e">
        <f t="shared" si="97"/>
        <v>#N/A</v>
      </c>
      <c r="PX41" s="193" t="e">
        <f t="shared" si="97"/>
        <v>#N/A</v>
      </c>
    </row>
    <row r="42" spans="1:440" hidden="1" x14ac:dyDescent="0.45">
      <c r="A42" s="20">
        <v>39</v>
      </c>
      <c r="B42" s="134"/>
      <c r="C42" s="279"/>
      <c r="D42" s="280" t="str">
        <f t="shared" si="15"/>
        <v/>
      </c>
      <c r="E42" s="281"/>
      <c r="F42" s="280" t="str">
        <f t="shared" si="16"/>
        <v/>
      </c>
      <c r="G42" s="279"/>
      <c r="H42" s="135"/>
      <c r="I42" s="110" t="str">
        <f t="shared" si="17"/>
        <v/>
      </c>
      <c r="J42" s="21" t="str">
        <f t="shared" si="18"/>
        <v/>
      </c>
      <c r="K42" s="22" t="str">
        <f t="shared" si="19"/>
        <v/>
      </c>
      <c r="L42" s="23" t="str">
        <f>IF(J42="","",IF(OR($J42&lt;Skew!$B$3,$J42=Skew!$B$3),IF($J42&gt;Skew!$C$3,Skew!$A$3,IF($J42&gt;Skew!$C$4,Skew!$A$4,IF($J42&gt;Skew!$C$5,Skew!$A$5,IF($J42&gt;Skew!$C$6,Skew!$A$6,IF($J42&gt;Skew!$C$7,Skew!$A$7,IF($J42&gt;Skew!$C$8,Skew!$A$8,IF($J42&gt;Skew!$C$9,Skew!$A$9,IF($J42&gt;Skew!$C$10,Skew!$A$10,IF($J42&gt;Skew!$C$11,Skew!$A$11,IF($J42&gt;Skew!$C$12,Skew!$A$12,IF($J42&gt;Skew!$C$13,Skew!$A$13,IF($J42&gt;Skew!$C$14,Skew!$A$14,IF($J42&gt;Skew!$C$15,Skew!$A$15,IF($J42&gt;Skew!$C$16,Skew!$A$16,Skew!$A$17)
)))))))))))))))</f>
        <v/>
      </c>
      <c r="M42" s="22" t="str">
        <f>IF(J42="","",MATCH(L42,Skew!$A$3:$A$17,0))</f>
        <v/>
      </c>
      <c r="N42" s="22" t="str">
        <f t="shared" si="0"/>
        <v/>
      </c>
      <c r="O42" s="24"/>
      <c r="P42" s="22" t="str">
        <f>IF(OR(J42="",O42=""),"",MATCH(O42,Confidence!$A$3:$A$12,0))</f>
        <v/>
      </c>
      <c r="Q42" s="25" t="str">
        <f t="shared" si="1"/>
        <v/>
      </c>
      <c r="R42" s="25" t="str">
        <f t="shared" si="2"/>
        <v/>
      </c>
      <c r="S42" s="22"/>
      <c r="T42" s="102" t="str">
        <f t="shared" si="3"/>
        <v/>
      </c>
      <c r="U42" s="102" t="str">
        <f t="shared" si="4"/>
        <v/>
      </c>
      <c r="V42" s="37" t="str">
        <f t="shared" si="5"/>
        <v/>
      </c>
      <c r="W42" s="115"/>
      <c r="X42" s="204" t="str">
        <f>IF(AND(D42&gt;0,E42&gt;0,F42&gt;0,Q42&gt;0,R42&gt;0,W42&gt;0,NOT(O42="")),ABS(VLOOKUP($W$1,VLookups!$A$30:$B$31,2,FALSE)-_xlfn.BETA.DIST(W42,IF(K42="L",R42,Q42),IF(K42="L",Q42,R42),TRUE,D42,F42)),"")</f>
        <v/>
      </c>
      <c r="Y42" s="112" t="str">
        <f>IF(OR($Q42="",$R42=""),"",_xlfn.BETA.INV(ABS(VLOOKUP($W$1,VLookups!$A$30:$B$31,2,FALSE)-Y$3),IF($K42="L",$R42,$Q42),IF($K42="L",$Q42,$R42),$D42,$F42))</f>
        <v/>
      </c>
      <c r="Z42" s="113" t="str">
        <f>IF(OR($Q42="",$R42=""),"",_xlfn.BETA.INV(ABS(VLOOKUP($W$1,VLookups!$A$30:$B$31,2,FALSE)-Z$3),IF($K42="L",$R42,$Q42),IF($K42="L",$Q42,$R42),$D42,$F42))</f>
        <v/>
      </c>
      <c r="AA42" s="112" t="str">
        <f>IF(OR($Q42="",$R42=""),"",_xlfn.BETA.INV(ABS(VLOOKUP($W$1,VLookups!$A$30:$B$31,2,FALSE)-AA$3),IF($K42="L",$R42,$Q42),IF($K42="L",$Q42,$R42),$D42,$F42))</f>
        <v/>
      </c>
      <c r="AB42" s="113" t="str">
        <f>IF(OR($Q42="",$R42=""),"",_xlfn.BETA.INV(ABS(VLOOKUP($W$1,VLookups!$A$30:$B$31,2,FALSE)-AB$3),IF($K42="L",$R42,$Q42),IF($K42="L",$Q42,$R42),$D42,$F42))</f>
        <v/>
      </c>
      <c r="AC42" s="112" t="str">
        <f>IF(OR($Q42="",$R42=""),"",_xlfn.BETA.INV(ABS(VLOOKUP($W$1,VLookups!$A$30:$B$31,2,FALSE)-AC$3),IF($K42="L",$R42,$Q42),IF($K42="L",$Q42,$R42),$D42,$F42))</f>
        <v/>
      </c>
      <c r="AD42" s="113" t="str">
        <f>IF(OR($Q42="",$R42=""),"",_xlfn.BETA.INV(ABS(VLOOKUP($W$1,VLookups!$A$30:$B$31,2,FALSE)-AD$3),IF($K42="L",$R42,$Q42),IF($K42="L",$Q42,$R42),$D42,$F42))</f>
        <v/>
      </c>
      <c r="AE42" s="112" t="str">
        <f>IF(OR($Q42="",$R42=""),"",_xlfn.BETA.INV(ABS(VLOOKUP($W$1,VLookups!$A$30:$B$31,2,FALSE)-AE$3),IF($K42="L",$R42,$Q42),IF($K42="L",$Q42,$R42),$D42,$F42))</f>
        <v/>
      </c>
      <c r="AF42" s="113" t="str">
        <f>IF(OR($Q42="",$R42=""),"",_xlfn.BETA.INV(ABS(VLOOKUP($W$1,VLookups!$A$30:$B$31,2,FALSE)-AF$3),IF($K42="L",$R42,$Q42),IF($K42="L",$Q42,$R42),$D42,$F42))</f>
        <v/>
      </c>
      <c r="AG42" s="112" t="str">
        <f>IF(OR($Q42="",$R42=""),"",_xlfn.BETA.INV(ABS(VLOOKUP($W$1,VLookups!$A$30:$B$31,2,FALSE)-AG$3),IF($K42="L",$R42,$Q42),IF($K42="L",$Q42,$R42),$D42,$F42))</f>
        <v/>
      </c>
      <c r="AH42" s="113" t="str">
        <f>IF(OR($Q42="",$R42=""),"",_xlfn.BETA.INV(ABS(VLOOKUP($W$1,VLookups!$A$30:$B$31,2,FALSE)-AH$3),IF($K42="L",$R42,$Q42),IF($K42="L",$Q42,$R42),$D42,$F42))</f>
        <v/>
      </c>
      <c r="AI42" s="112" t="str">
        <f>IF(OR($Q42="",$R42=""),"",_xlfn.BETA.INV(ABS(VLOOKUP($W$1,VLookups!$A$30:$B$31,2,FALSE)-AI$3),IF($K42="L",$R42,$Q42),IF($K42="L",$Q42,$R42),$D42,$F42))</f>
        <v/>
      </c>
      <c r="AJ42" s="113" t="str">
        <f>IF(OR($Q42="",$R42=""),"",_xlfn.BETA.INV(ABS(VLOOKUP($W$1,VLookups!$A$30:$B$31,2,FALSE)-AJ$3),IF($K42="L",$R42,$Q42),IF($K42="L",$Q42,$R42),$D42,$F42))</f>
        <v/>
      </c>
      <c r="AK42" s="15"/>
      <c r="AL42" s="194" t="str">
        <f t="shared" si="20"/>
        <v/>
      </c>
      <c r="AM42" s="192" t="str">
        <f t="shared" si="21"/>
        <v/>
      </c>
      <c r="AN42" s="177" t="str">
        <f t="shared" si="117"/>
        <v/>
      </c>
      <c r="AO42" s="177" t="str">
        <f t="shared" si="110"/>
        <v/>
      </c>
      <c r="AP42" s="177" t="str">
        <f t="shared" si="110"/>
        <v/>
      </c>
      <c r="AQ42" s="177" t="str">
        <f t="shared" si="110"/>
        <v/>
      </c>
      <c r="AR42" s="177" t="str">
        <f t="shared" si="110"/>
        <v/>
      </c>
      <c r="AS42" s="177" t="str">
        <f t="shared" si="110"/>
        <v/>
      </c>
      <c r="AT42" s="177" t="str">
        <f t="shared" si="110"/>
        <v/>
      </c>
      <c r="AU42" s="177" t="str">
        <f t="shared" si="110"/>
        <v/>
      </c>
      <c r="AV42" s="177" t="str">
        <f t="shared" si="110"/>
        <v/>
      </c>
      <c r="AW42" s="177" t="str">
        <f t="shared" si="110"/>
        <v/>
      </c>
      <c r="AX42" s="177" t="str">
        <f t="shared" si="110"/>
        <v/>
      </c>
      <c r="AY42" s="177" t="str">
        <f t="shared" si="110"/>
        <v/>
      </c>
      <c r="AZ42" s="177" t="str">
        <f t="shared" si="110"/>
        <v/>
      </c>
      <c r="BA42" s="177" t="str">
        <f t="shared" si="110"/>
        <v/>
      </c>
      <c r="BB42" s="177" t="str">
        <f t="shared" si="110"/>
        <v/>
      </c>
      <c r="BC42" s="177" t="str">
        <f t="shared" si="110"/>
        <v/>
      </c>
      <c r="BD42" s="177" t="str">
        <f t="shared" si="110"/>
        <v/>
      </c>
      <c r="BE42" s="177" t="str">
        <f t="shared" si="104"/>
        <v/>
      </c>
      <c r="BF42" s="177" t="str">
        <f t="shared" si="104"/>
        <v/>
      </c>
      <c r="BG42" s="177" t="str">
        <f t="shared" si="104"/>
        <v/>
      </c>
      <c r="BH42" s="177" t="str">
        <f t="shared" si="104"/>
        <v/>
      </c>
      <c r="BI42" s="177" t="str">
        <f t="shared" si="104"/>
        <v/>
      </c>
      <c r="BJ42" s="177" t="str">
        <f t="shared" si="104"/>
        <v/>
      </c>
      <c r="BK42" s="177" t="str">
        <f t="shared" si="104"/>
        <v/>
      </c>
      <c r="BL42" s="177" t="str">
        <f t="shared" si="104"/>
        <v/>
      </c>
      <c r="BM42" s="177" t="str">
        <f t="shared" si="104"/>
        <v/>
      </c>
      <c r="BN42" s="177" t="str">
        <f t="shared" si="104"/>
        <v/>
      </c>
      <c r="BO42" s="177" t="str">
        <f t="shared" si="104"/>
        <v/>
      </c>
      <c r="BP42" s="177" t="str">
        <f t="shared" si="104"/>
        <v/>
      </c>
      <c r="BQ42" s="177" t="str">
        <f t="shared" si="104"/>
        <v/>
      </c>
      <c r="BR42" s="177" t="str">
        <f t="shared" si="104"/>
        <v/>
      </c>
      <c r="BS42" s="177" t="str">
        <f t="shared" si="104"/>
        <v/>
      </c>
      <c r="BT42" s="177" t="str">
        <f t="shared" si="111"/>
        <v/>
      </c>
      <c r="BU42" s="177" t="str">
        <f t="shared" si="111"/>
        <v/>
      </c>
      <c r="BV42" s="177" t="str">
        <f t="shared" si="111"/>
        <v/>
      </c>
      <c r="BW42" s="177" t="str">
        <f t="shared" si="111"/>
        <v/>
      </c>
      <c r="BX42" s="177" t="str">
        <f t="shared" si="111"/>
        <v/>
      </c>
      <c r="BY42" s="177" t="str">
        <f t="shared" si="111"/>
        <v/>
      </c>
      <c r="BZ42" s="177" t="str">
        <f t="shared" si="111"/>
        <v/>
      </c>
      <c r="CA42" s="177" t="str">
        <f t="shared" si="111"/>
        <v/>
      </c>
      <c r="CB42" s="177" t="str">
        <f t="shared" si="111"/>
        <v/>
      </c>
      <c r="CC42" s="177" t="str">
        <f t="shared" si="111"/>
        <v/>
      </c>
      <c r="CD42" s="177" t="str">
        <f t="shared" si="111"/>
        <v/>
      </c>
      <c r="CE42" s="177" t="str">
        <f t="shared" si="111"/>
        <v/>
      </c>
      <c r="CF42" s="177" t="str">
        <f t="shared" si="111"/>
        <v/>
      </c>
      <c r="CG42" s="177" t="str">
        <f t="shared" si="111"/>
        <v/>
      </c>
      <c r="CH42" s="177" t="str">
        <f t="shared" si="111"/>
        <v/>
      </c>
      <c r="CI42" s="177" t="str">
        <f t="shared" si="111"/>
        <v/>
      </c>
      <c r="CJ42" s="177" t="str">
        <f t="shared" si="105"/>
        <v/>
      </c>
      <c r="CK42" s="177" t="str">
        <f t="shared" si="105"/>
        <v/>
      </c>
      <c r="CL42" s="177" t="str">
        <f t="shared" si="105"/>
        <v/>
      </c>
      <c r="CM42" s="177" t="str">
        <f t="shared" si="105"/>
        <v/>
      </c>
      <c r="CN42" s="177" t="str">
        <f t="shared" si="105"/>
        <v/>
      </c>
      <c r="CO42" s="177" t="str">
        <f t="shared" si="105"/>
        <v/>
      </c>
      <c r="CP42" s="177" t="str">
        <f t="shared" si="105"/>
        <v/>
      </c>
      <c r="CQ42" s="177" t="str">
        <f t="shared" si="105"/>
        <v/>
      </c>
      <c r="CR42" s="177" t="str">
        <f t="shared" si="105"/>
        <v/>
      </c>
      <c r="CS42" s="177" t="str">
        <f t="shared" si="105"/>
        <v/>
      </c>
      <c r="CT42" s="177" t="str">
        <f t="shared" si="105"/>
        <v/>
      </c>
      <c r="CU42" s="177" t="str">
        <f t="shared" si="105"/>
        <v/>
      </c>
      <c r="CV42" s="177" t="str">
        <f t="shared" si="105"/>
        <v/>
      </c>
      <c r="CW42" s="177" t="str">
        <f t="shared" si="105"/>
        <v/>
      </c>
      <c r="CX42" s="177" t="str">
        <f t="shared" si="105"/>
        <v/>
      </c>
      <c r="CY42" s="177" t="str">
        <f t="shared" si="102"/>
        <v/>
      </c>
      <c r="CZ42" s="177" t="str">
        <f t="shared" si="102"/>
        <v/>
      </c>
      <c r="DA42" s="177" t="str">
        <f t="shared" si="102"/>
        <v/>
      </c>
      <c r="DB42" s="177" t="str">
        <f t="shared" si="102"/>
        <v/>
      </c>
      <c r="DC42" s="177" t="str">
        <f t="shared" si="102"/>
        <v/>
      </c>
      <c r="DD42" s="177" t="str">
        <f t="shared" si="102"/>
        <v/>
      </c>
      <c r="DE42" s="177" t="str">
        <f t="shared" si="102"/>
        <v/>
      </c>
      <c r="DF42" s="177" t="str">
        <f t="shared" si="102"/>
        <v/>
      </c>
      <c r="DG42" s="177" t="str">
        <f t="shared" si="102"/>
        <v/>
      </c>
      <c r="DH42" s="177" t="str">
        <f t="shared" si="102"/>
        <v/>
      </c>
      <c r="DI42" s="177" t="str">
        <f t="shared" si="102"/>
        <v/>
      </c>
      <c r="DJ42" s="177" t="str">
        <f t="shared" si="102"/>
        <v/>
      </c>
      <c r="DK42" s="177" t="str">
        <f t="shared" si="102"/>
        <v/>
      </c>
      <c r="DL42" s="177" t="str">
        <f t="shared" si="102"/>
        <v/>
      </c>
      <c r="DM42" s="177" t="str">
        <f t="shared" si="102"/>
        <v/>
      </c>
      <c r="DN42" s="177" t="str">
        <f t="shared" si="102"/>
        <v/>
      </c>
      <c r="DO42" s="177" t="str">
        <f t="shared" si="112"/>
        <v/>
      </c>
      <c r="DP42" s="177" t="str">
        <f t="shared" si="112"/>
        <v/>
      </c>
      <c r="DQ42" s="177" t="str">
        <f t="shared" si="112"/>
        <v/>
      </c>
      <c r="DR42" s="177" t="str">
        <f t="shared" si="112"/>
        <v/>
      </c>
      <c r="DS42" s="177" t="str">
        <f t="shared" si="112"/>
        <v/>
      </c>
      <c r="DT42" s="177" t="str">
        <f t="shared" si="112"/>
        <v/>
      </c>
      <c r="DU42" s="177" t="str">
        <f t="shared" si="112"/>
        <v/>
      </c>
      <c r="DV42" s="177" t="str">
        <f t="shared" si="112"/>
        <v/>
      </c>
      <c r="DW42" s="177" t="str">
        <f t="shared" si="112"/>
        <v/>
      </c>
      <c r="DX42" s="177" t="str">
        <f t="shared" si="112"/>
        <v/>
      </c>
      <c r="DY42" s="177" t="str">
        <f t="shared" si="112"/>
        <v/>
      </c>
      <c r="DZ42" s="177" t="str">
        <f t="shared" si="112"/>
        <v/>
      </c>
      <c r="EA42" s="177" t="str">
        <f t="shared" si="112"/>
        <v/>
      </c>
      <c r="EB42" s="177" t="str">
        <f t="shared" si="112"/>
        <v/>
      </c>
      <c r="EC42" s="177" t="str">
        <f t="shared" si="112"/>
        <v/>
      </c>
      <c r="ED42" s="177" t="str">
        <f t="shared" si="112"/>
        <v/>
      </c>
      <c r="EE42" s="177" t="str">
        <f t="shared" si="106"/>
        <v/>
      </c>
      <c r="EF42" s="177" t="str">
        <f t="shared" si="118"/>
        <v/>
      </c>
      <c r="EG42" s="177" t="str">
        <f t="shared" si="118"/>
        <v/>
      </c>
      <c r="EH42" s="177" t="str">
        <f t="shared" si="118"/>
        <v/>
      </c>
      <c r="EI42" s="177" t="str">
        <f t="shared" si="118"/>
        <v/>
      </c>
      <c r="EJ42" s="177" t="str">
        <f t="shared" si="118"/>
        <v/>
      </c>
      <c r="EK42" s="177" t="str">
        <f t="shared" si="118"/>
        <v/>
      </c>
      <c r="EL42" s="177" t="str">
        <f t="shared" si="118"/>
        <v/>
      </c>
      <c r="EM42" s="177" t="str">
        <f t="shared" si="118"/>
        <v/>
      </c>
      <c r="EN42" s="177" t="str">
        <f t="shared" si="118"/>
        <v/>
      </c>
      <c r="EO42" s="177" t="str">
        <f t="shared" si="118"/>
        <v/>
      </c>
      <c r="EP42" s="177" t="str">
        <f t="shared" si="118"/>
        <v/>
      </c>
      <c r="EQ42" s="177" t="str">
        <f t="shared" si="118"/>
        <v/>
      </c>
      <c r="ER42" s="177" t="str">
        <f t="shared" si="118"/>
        <v/>
      </c>
      <c r="ES42" s="177" t="str">
        <f t="shared" si="118"/>
        <v/>
      </c>
      <c r="ET42" s="177" t="str">
        <f t="shared" si="118"/>
        <v/>
      </c>
      <c r="EU42" s="177" t="str">
        <f t="shared" si="118"/>
        <v/>
      </c>
      <c r="EV42" s="177" t="str">
        <f t="shared" si="113"/>
        <v/>
      </c>
      <c r="EW42" s="177" t="str">
        <f t="shared" si="114"/>
        <v/>
      </c>
      <c r="EX42" s="177" t="str">
        <f t="shared" si="114"/>
        <v/>
      </c>
      <c r="EY42" s="177" t="str">
        <f t="shared" si="114"/>
        <v/>
      </c>
      <c r="EZ42" s="177" t="str">
        <f t="shared" si="114"/>
        <v/>
      </c>
      <c r="FA42" s="177" t="str">
        <f t="shared" si="114"/>
        <v/>
      </c>
      <c r="FB42" s="177" t="str">
        <f t="shared" si="114"/>
        <v/>
      </c>
      <c r="FC42" s="177" t="str">
        <f t="shared" si="114"/>
        <v/>
      </c>
      <c r="FD42" s="177" t="str">
        <f t="shared" si="114"/>
        <v/>
      </c>
      <c r="FE42" s="177" t="str">
        <f t="shared" si="114"/>
        <v/>
      </c>
      <c r="FF42" s="177" t="str">
        <f t="shared" si="114"/>
        <v/>
      </c>
      <c r="FG42" s="177" t="str">
        <f t="shared" si="114"/>
        <v/>
      </c>
      <c r="FH42" s="177" t="str">
        <f t="shared" si="114"/>
        <v/>
      </c>
      <c r="FI42" s="177" t="str">
        <f t="shared" si="114"/>
        <v/>
      </c>
      <c r="FJ42" s="177" t="str">
        <f t="shared" si="114"/>
        <v/>
      </c>
      <c r="FK42" s="177" t="str">
        <f t="shared" si="114"/>
        <v/>
      </c>
      <c r="FL42" s="177" t="str">
        <f t="shared" si="114"/>
        <v/>
      </c>
      <c r="FM42" s="177" t="str">
        <f t="shared" si="107"/>
        <v/>
      </c>
      <c r="FN42" s="177" t="str">
        <f t="shared" si="107"/>
        <v/>
      </c>
      <c r="FO42" s="177" t="str">
        <f t="shared" si="107"/>
        <v/>
      </c>
      <c r="FP42" s="177" t="str">
        <f t="shared" si="107"/>
        <v/>
      </c>
      <c r="FQ42" s="177" t="str">
        <f t="shared" si="107"/>
        <v/>
      </c>
      <c r="FR42" s="177" t="str">
        <f t="shared" si="107"/>
        <v/>
      </c>
      <c r="FS42" s="177" t="str">
        <f t="shared" si="107"/>
        <v/>
      </c>
      <c r="FT42" s="177" t="str">
        <f t="shared" si="107"/>
        <v/>
      </c>
      <c r="FU42" s="177" t="str">
        <f t="shared" si="107"/>
        <v/>
      </c>
      <c r="FV42" s="177" t="str">
        <f t="shared" si="107"/>
        <v/>
      </c>
      <c r="FW42" s="177" t="str">
        <f t="shared" si="107"/>
        <v/>
      </c>
      <c r="FX42" s="177" t="str">
        <f t="shared" si="107"/>
        <v/>
      </c>
      <c r="FY42" s="177" t="str">
        <f t="shared" si="107"/>
        <v/>
      </c>
      <c r="FZ42" s="177" t="str">
        <f t="shared" si="107"/>
        <v/>
      </c>
      <c r="GA42" s="177" t="str">
        <f t="shared" si="115"/>
        <v/>
      </c>
      <c r="GB42" s="177" t="str">
        <f t="shared" si="115"/>
        <v/>
      </c>
      <c r="GC42" s="177" t="str">
        <f t="shared" si="115"/>
        <v/>
      </c>
      <c r="GD42" s="177" t="str">
        <f t="shared" si="115"/>
        <v/>
      </c>
      <c r="GE42" s="177" t="str">
        <f t="shared" si="115"/>
        <v/>
      </c>
      <c r="GF42" s="177" t="str">
        <f t="shared" si="115"/>
        <v/>
      </c>
      <c r="GG42" s="177" t="str">
        <f t="shared" si="115"/>
        <v/>
      </c>
      <c r="GH42" s="177" t="str">
        <f t="shared" si="115"/>
        <v/>
      </c>
      <c r="GI42" s="177" t="str">
        <f t="shared" si="115"/>
        <v/>
      </c>
      <c r="GJ42" s="177" t="str">
        <f t="shared" si="115"/>
        <v/>
      </c>
      <c r="GK42" s="177" t="str">
        <f t="shared" si="115"/>
        <v/>
      </c>
      <c r="GL42" s="177" t="str">
        <f t="shared" si="115"/>
        <v/>
      </c>
      <c r="GM42" s="177" t="str">
        <f t="shared" si="115"/>
        <v/>
      </c>
      <c r="GN42" s="177" t="str">
        <f t="shared" si="115"/>
        <v/>
      </c>
      <c r="GO42" s="177" t="str">
        <f t="shared" si="115"/>
        <v/>
      </c>
      <c r="GP42" s="177" t="str">
        <f t="shared" si="115"/>
        <v/>
      </c>
      <c r="GQ42" s="177" t="str">
        <f t="shared" si="108"/>
        <v/>
      </c>
      <c r="GR42" s="177" t="str">
        <f t="shared" si="108"/>
        <v/>
      </c>
      <c r="GS42" s="177" t="str">
        <f t="shared" si="108"/>
        <v/>
      </c>
      <c r="GT42" s="177" t="str">
        <f t="shared" si="108"/>
        <v/>
      </c>
      <c r="GU42" s="177" t="str">
        <f t="shared" si="108"/>
        <v/>
      </c>
      <c r="GV42" s="177" t="str">
        <f t="shared" si="108"/>
        <v/>
      </c>
      <c r="GW42" s="177" t="str">
        <f t="shared" si="108"/>
        <v/>
      </c>
      <c r="GX42" s="177" t="str">
        <f t="shared" si="108"/>
        <v/>
      </c>
      <c r="GY42" s="177" t="str">
        <f t="shared" si="108"/>
        <v/>
      </c>
      <c r="GZ42" s="177" t="str">
        <f t="shared" si="108"/>
        <v/>
      </c>
      <c r="HA42" s="177" t="str">
        <f t="shared" si="108"/>
        <v/>
      </c>
      <c r="HB42" s="177" t="str">
        <f t="shared" si="108"/>
        <v/>
      </c>
      <c r="HC42" s="177" t="str">
        <f t="shared" si="108"/>
        <v/>
      </c>
      <c r="HD42" s="177" t="str">
        <f t="shared" si="108"/>
        <v/>
      </c>
      <c r="HE42" s="177" t="str">
        <f t="shared" si="103"/>
        <v/>
      </c>
      <c r="HF42" s="177" t="str">
        <f t="shared" si="103"/>
        <v/>
      </c>
      <c r="HG42" s="177" t="str">
        <f t="shared" si="103"/>
        <v/>
      </c>
      <c r="HH42" s="177" t="str">
        <f t="shared" si="103"/>
        <v/>
      </c>
      <c r="HI42" s="177" t="str">
        <f t="shared" si="103"/>
        <v/>
      </c>
      <c r="HJ42" s="177" t="str">
        <f t="shared" si="103"/>
        <v/>
      </c>
      <c r="HK42" s="177" t="str">
        <f t="shared" si="103"/>
        <v/>
      </c>
      <c r="HL42" s="177" t="str">
        <f t="shared" si="103"/>
        <v/>
      </c>
      <c r="HM42" s="177" t="str">
        <f t="shared" si="103"/>
        <v/>
      </c>
      <c r="HN42" s="177" t="str">
        <f t="shared" si="103"/>
        <v/>
      </c>
      <c r="HO42" s="177" t="str">
        <f t="shared" si="103"/>
        <v/>
      </c>
      <c r="HP42" s="177" t="str">
        <f t="shared" si="103"/>
        <v/>
      </c>
      <c r="HQ42" s="177" t="str">
        <f t="shared" si="103"/>
        <v/>
      </c>
      <c r="HR42" s="177" t="str">
        <f t="shared" si="103"/>
        <v/>
      </c>
      <c r="HS42" s="177" t="str">
        <f t="shared" si="103"/>
        <v/>
      </c>
      <c r="HT42" s="177" t="str">
        <f t="shared" si="116"/>
        <v/>
      </c>
      <c r="HU42" s="177" t="str">
        <f t="shared" si="116"/>
        <v/>
      </c>
      <c r="HV42" s="177" t="str">
        <f t="shared" si="116"/>
        <v/>
      </c>
      <c r="HW42" s="177" t="str">
        <f t="shared" si="116"/>
        <v/>
      </c>
      <c r="HX42" s="177" t="str">
        <f t="shared" si="116"/>
        <v/>
      </c>
      <c r="HY42" s="177" t="str">
        <f t="shared" si="116"/>
        <v/>
      </c>
      <c r="HZ42" s="177" t="str">
        <f t="shared" si="116"/>
        <v/>
      </c>
      <c r="IA42" s="177" t="str">
        <f t="shared" si="116"/>
        <v/>
      </c>
      <c r="IB42" s="177" t="str">
        <f t="shared" si="116"/>
        <v/>
      </c>
      <c r="IC42" s="177" t="str">
        <f t="shared" si="116"/>
        <v/>
      </c>
      <c r="ID42" s="177" t="str">
        <f t="shared" si="116"/>
        <v/>
      </c>
      <c r="IE42" s="192" t="str">
        <f t="shared" si="23"/>
        <v/>
      </c>
      <c r="IF42" s="193" t="e">
        <f t="shared" si="96"/>
        <v>#N/A</v>
      </c>
      <c r="IG42" s="193" t="e">
        <f t="shared" si="83"/>
        <v>#N/A</v>
      </c>
      <c r="IH42" s="193" t="e">
        <f t="shared" si="83"/>
        <v>#N/A</v>
      </c>
      <c r="II42" s="193" t="e">
        <f t="shared" si="83"/>
        <v>#N/A</v>
      </c>
      <c r="IJ42" s="193" t="e">
        <f t="shared" si="93"/>
        <v>#N/A</v>
      </c>
      <c r="IK42" s="193" t="e">
        <f t="shared" si="93"/>
        <v>#N/A</v>
      </c>
      <c r="IL42" s="193" t="e">
        <f t="shared" si="93"/>
        <v>#N/A</v>
      </c>
      <c r="IM42" s="193" t="e">
        <f t="shared" si="93"/>
        <v>#N/A</v>
      </c>
      <c r="IN42" s="193" t="e">
        <f t="shared" si="93"/>
        <v>#N/A</v>
      </c>
      <c r="IO42" s="193" t="e">
        <f t="shared" si="93"/>
        <v>#N/A</v>
      </c>
      <c r="IP42" s="193" t="e">
        <f t="shared" si="93"/>
        <v>#N/A</v>
      </c>
      <c r="IQ42" s="193" t="e">
        <f t="shared" si="93"/>
        <v>#N/A</v>
      </c>
      <c r="IR42" s="193" t="e">
        <f t="shared" si="93"/>
        <v>#N/A</v>
      </c>
      <c r="IS42" s="193" t="e">
        <f t="shared" si="93"/>
        <v>#N/A</v>
      </c>
      <c r="IT42" s="193" t="e">
        <f t="shared" si="93"/>
        <v>#N/A</v>
      </c>
      <c r="IU42" s="193" t="e">
        <f t="shared" si="93"/>
        <v>#N/A</v>
      </c>
      <c r="IV42" s="193" t="e">
        <f t="shared" si="93"/>
        <v>#N/A</v>
      </c>
      <c r="IW42" s="193" t="e">
        <f t="shared" si="93"/>
        <v>#N/A</v>
      </c>
      <c r="IX42" s="193" t="e">
        <f t="shared" si="93"/>
        <v>#N/A</v>
      </c>
      <c r="IY42" s="193" t="e">
        <f t="shared" si="89"/>
        <v>#N/A</v>
      </c>
      <c r="IZ42" s="193" t="e">
        <f t="shared" si="89"/>
        <v>#N/A</v>
      </c>
      <c r="JA42" s="193" t="e">
        <f t="shared" si="89"/>
        <v>#N/A</v>
      </c>
      <c r="JB42" s="193" t="e">
        <f t="shared" si="89"/>
        <v>#N/A</v>
      </c>
      <c r="JC42" s="193" t="e">
        <f t="shared" si="89"/>
        <v>#N/A</v>
      </c>
      <c r="JD42" s="193" t="e">
        <f t="shared" si="89"/>
        <v>#N/A</v>
      </c>
      <c r="JE42" s="193" t="e">
        <f t="shared" si="89"/>
        <v>#N/A</v>
      </c>
      <c r="JF42" s="193" t="e">
        <f t="shared" si="89"/>
        <v>#N/A</v>
      </c>
      <c r="JG42" s="193" t="e">
        <f t="shared" si="89"/>
        <v>#N/A</v>
      </c>
      <c r="JH42" s="193" t="e">
        <f t="shared" si="89"/>
        <v>#N/A</v>
      </c>
      <c r="JI42" s="193" t="e">
        <f t="shared" si="89"/>
        <v>#N/A</v>
      </c>
      <c r="JJ42" s="193" t="e">
        <f t="shared" si="89"/>
        <v>#N/A</v>
      </c>
      <c r="JK42" s="193" t="e">
        <f t="shared" si="89"/>
        <v>#N/A</v>
      </c>
      <c r="JL42" s="193" t="e">
        <f t="shared" si="89"/>
        <v>#N/A</v>
      </c>
      <c r="JM42" s="193" t="e">
        <f t="shared" si="89"/>
        <v>#N/A</v>
      </c>
      <c r="JN42" s="193" t="e">
        <f t="shared" si="86"/>
        <v>#N/A</v>
      </c>
      <c r="JO42" s="193" t="e">
        <f t="shared" si="86"/>
        <v>#N/A</v>
      </c>
      <c r="JP42" s="193" t="e">
        <f t="shared" si="86"/>
        <v>#N/A</v>
      </c>
      <c r="JQ42" s="193" t="e">
        <f t="shared" si="86"/>
        <v>#N/A</v>
      </c>
      <c r="JR42" s="193" t="e">
        <f t="shared" si="86"/>
        <v>#N/A</v>
      </c>
      <c r="JS42" s="193" t="e">
        <f t="shared" si="86"/>
        <v>#N/A</v>
      </c>
      <c r="JT42" s="193" t="e">
        <f t="shared" si="86"/>
        <v>#N/A</v>
      </c>
      <c r="JU42" s="193" t="e">
        <f t="shared" si="86"/>
        <v>#N/A</v>
      </c>
      <c r="JV42" s="193" t="e">
        <f t="shared" si="86"/>
        <v>#N/A</v>
      </c>
      <c r="JW42" s="193" t="e">
        <f t="shared" si="86"/>
        <v>#N/A</v>
      </c>
      <c r="JX42" s="193" t="e">
        <f t="shared" si="86"/>
        <v>#N/A</v>
      </c>
      <c r="JY42" s="193" t="e">
        <f t="shared" si="86"/>
        <v>#N/A</v>
      </c>
      <c r="JZ42" s="193" t="e">
        <f t="shared" si="86"/>
        <v>#N/A</v>
      </c>
      <c r="KA42" s="193" t="e">
        <f t="shared" si="86"/>
        <v>#N/A</v>
      </c>
      <c r="KB42" s="193" t="e">
        <f t="shared" si="86"/>
        <v>#N/A</v>
      </c>
      <c r="KC42" s="193" t="e">
        <f t="shared" si="99"/>
        <v>#N/A</v>
      </c>
      <c r="KD42" s="193" t="e">
        <f t="shared" si="99"/>
        <v>#N/A</v>
      </c>
      <c r="KE42" s="193" t="e">
        <f t="shared" si="99"/>
        <v>#N/A</v>
      </c>
      <c r="KF42" s="193" t="e">
        <f t="shared" si="99"/>
        <v>#N/A</v>
      </c>
      <c r="KG42" s="193" t="e">
        <f t="shared" si="99"/>
        <v>#N/A</v>
      </c>
      <c r="KH42" s="193" t="e">
        <f t="shared" si="99"/>
        <v>#N/A</v>
      </c>
      <c r="KI42" s="193" t="e">
        <f t="shared" si="99"/>
        <v>#N/A</v>
      </c>
      <c r="KJ42" s="193" t="e">
        <f t="shared" si="99"/>
        <v>#N/A</v>
      </c>
      <c r="KK42" s="193" t="e">
        <f t="shared" si="99"/>
        <v>#N/A</v>
      </c>
      <c r="KL42" s="193" t="e">
        <f t="shared" si="99"/>
        <v>#N/A</v>
      </c>
      <c r="KM42" s="193" t="e">
        <f t="shared" si="99"/>
        <v>#N/A</v>
      </c>
      <c r="KN42" s="193" t="e">
        <f t="shared" si="99"/>
        <v>#N/A</v>
      </c>
      <c r="KO42" s="193" t="e">
        <f t="shared" si="99"/>
        <v>#N/A</v>
      </c>
      <c r="KP42" s="193" t="e">
        <f t="shared" si="99"/>
        <v>#N/A</v>
      </c>
      <c r="KQ42" s="193" t="e">
        <f t="shared" si="99"/>
        <v>#N/A</v>
      </c>
      <c r="KR42" s="193" t="e">
        <f t="shared" si="26"/>
        <v>#N/A</v>
      </c>
      <c r="KS42" s="193" t="e">
        <f t="shared" si="84"/>
        <v>#N/A</v>
      </c>
      <c r="KT42" s="193" t="e">
        <f t="shared" si="84"/>
        <v>#N/A</v>
      </c>
      <c r="KU42" s="193" t="e">
        <f t="shared" si="84"/>
        <v>#N/A</v>
      </c>
      <c r="KV42" s="193" t="e">
        <f t="shared" si="94"/>
        <v>#N/A</v>
      </c>
      <c r="KW42" s="193" t="e">
        <f t="shared" si="94"/>
        <v>#N/A</v>
      </c>
      <c r="KX42" s="193" t="e">
        <f t="shared" si="94"/>
        <v>#N/A</v>
      </c>
      <c r="KY42" s="193" t="e">
        <f t="shared" si="94"/>
        <v>#N/A</v>
      </c>
      <c r="KZ42" s="193" t="e">
        <f t="shared" si="94"/>
        <v>#N/A</v>
      </c>
      <c r="LA42" s="193" t="e">
        <f t="shared" si="94"/>
        <v>#N/A</v>
      </c>
      <c r="LB42" s="193" t="e">
        <f t="shared" si="94"/>
        <v>#N/A</v>
      </c>
      <c r="LC42" s="193" t="e">
        <f t="shared" si="94"/>
        <v>#N/A</v>
      </c>
      <c r="LD42" s="193" t="e">
        <f t="shared" si="94"/>
        <v>#N/A</v>
      </c>
      <c r="LE42" s="193" t="e">
        <f t="shared" si="94"/>
        <v>#N/A</v>
      </c>
      <c r="LF42" s="193" t="e">
        <f t="shared" si="94"/>
        <v>#N/A</v>
      </c>
      <c r="LG42" s="193" t="e">
        <f t="shared" si="94"/>
        <v>#N/A</v>
      </c>
      <c r="LH42" s="193" t="e">
        <f t="shared" si="94"/>
        <v>#N/A</v>
      </c>
      <c r="LI42" s="193" t="e">
        <f t="shared" si="94"/>
        <v>#N/A</v>
      </c>
      <c r="LJ42" s="193" t="e">
        <f t="shared" si="94"/>
        <v>#N/A</v>
      </c>
      <c r="LK42" s="193" t="e">
        <f t="shared" si="90"/>
        <v>#N/A</v>
      </c>
      <c r="LL42" s="193" t="e">
        <f t="shared" si="90"/>
        <v>#N/A</v>
      </c>
      <c r="LM42" s="193" t="e">
        <f t="shared" si="90"/>
        <v>#N/A</v>
      </c>
      <c r="LN42" s="193" t="e">
        <f t="shared" si="90"/>
        <v>#N/A</v>
      </c>
      <c r="LO42" s="193" t="e">
        <f t="shared" si="90"/>
        <v>#N/A</v>
      </c>
      <c r="LP42" s="193" t="e">
        <f t="shared" si="90"/>
        <v>#N/A</v>
      </c>
      <c r="LQ42" s="193" t="e">
        <f t="shared" si="90"/>
        <v>#N/A</v>
      </c>
      <c r="LR42" s="193" t="e">
        <f t="shared" si="90"/>
        <v>#N/A</v>
      </c>
      <c r="LS42" s="193" t="e">
        <f t="shared" si="90"/>
        <v>#N/A</v>
      </c>
      <c r="LT42" s="193" t="e">
        <f t="shared" si="90"/>
        <v>#N/A</v>
      </c>
      <c r="LU42" s="193" t="e">
        <f t="shared" si="90"/>
        <v>#N/A</v>
      </c>
      <c r="LV42" s="193" t="e">
        <f t="shared" si="90"/>
        <v>#N/A</v>
      </c>
      <c r="LW42" s="193" t="e">
        <f t="shared" si="90"/>
        <v>#N/A</v>
      </c>
      <c r="LX42" s="193" t="e">
        <f t="shared" si="90"/>
        <v>#N/A</v>
      </c>
      <c r="LY42" s="193" t="e">
        <f t="shared" si="90"/>
        <v>#N/A</v>
      </c>
      <c r="LZ42" s="193" t="e">
        <f t="shared" si="87"/>
        <v>#N/A</v>
      </c>
      <c r="MA42" s="193" t="e">
        <f t="shared" si="87"/>
        <v>#N/A</v>
      </c>
      <c r="MB42" s="193" t="e">
        <f t="shared" si="87"/>
        <v>#N/A</v>
      </c>
      <c r="MC42" s="193" t="e">
        <f t="shared" si="87"/>
        <v>#N/A</v>
      </c>
      <c r="MD42" s="193" t="e">
        <f t="shared" si="87"/>
        <v>#N/A</v>
      </c>
      <c r="ME42" s="193" t="e">
        <f t="shared" si="87"/>
        <v>#N/A</v>
      </c>
      <c r="MF42" s="193" t="e">
        <f t="shared" si="87"/>
        <v>#N/A</v>
      </c>
      <c r="MG42" s="193" t="e">
        <f t="shared" si="87"/>
        <v>#N/A</v>
      </c>
      <c r="MH42" s="193" t="e">
        <f t="shared" si="87"/>
        <v>#N/A</v>
      </c>
      <c r="MI42" s="193" t="e">
        <f t="shared" si="87"/>
        <v>#N/A</v>
      </c>
      <c r="MJ42" s="193" t="e">
        <f t="shared" si="87"/>
        <v>#N/A</v>
      </c>
      <c r="MK42" s="193" t="e">
        <f t="shared" si="87"/>
        <v>#N/A</v>
      </c>
      <c r="ML42" s="193" t="e">
        <f t="shared" si="87"/>
        <v>#N/A</v>
      </c>
      <c r="MM42" s="193" t="e">
        <f t="shared" si="87"/>
        <v>#N/A</v>
      </c>
      <c r="MN42" s="193" t="e">
        <f t="shared" si="87"/>
        <v>#N/A</v>
      </c>
      <c r="MO42" s="193" t="e">
        <f t="shared" si="100"/>
        <v>#N/A</v>
      </c>
      <c r="MP42" s="193" t="e">
        <f t="shared" si="100"/>
        <v>#N/A</v>
      </c>
      <c r="MQ42" s="193" t="e">
        <f t="shared" si="100"/>
        <v>#N/A</v>
      </c>
      <c r="MR42" s="193" t="e">
        <f t="shared" si="100"/>
        <v>#N/A</v>
      </c>
      <c r="MS42" s="193" t="e">
        <f t="shared" si="100"/>
        <v>#N/A</v>
      </c>
      <c r="MT42" s="193" t="e">
        <f t="shared" si="100"/>
        <v>#N/A</v>
      </c>
      <c r="MU42" s="193" t="e">
        <f t="shared" si="100"/>
        <v>#N/A</v>
      </c>
      <c r="MV42" s="193" t="e">
        <f t="shared" si="100"/>
        <v>#N/A</v>
      </c>
      <c r="MW42" s="193" t="e">
        <f t="shared" si="100"/>
        <v>#N/A</v>
      </c>
      <c r="MX42" s="193" t="e">
        <f t="shared" si="100"/>
        <v>#N/A</v>
      </c>
      <c r="MY42" s="193" t="e">
        <f t="shared" si="100"/>
        <v>#N/A</v>
      </c>
      <c r="MZ42" s="193" t="e">
        <f t="shared" si="100"/>
        <v>#N/A</v>
      </c>
      <c r="NA42" s="193" t="e">
        <f t="shared" si="100"/>
        <v>#N/A</v>
      </c>
      <c r="NB42" s="193" t="e">
        <f t="shared" si="100"/>
        <v>#N/A</v>
      </c>
      <c r="NC42" s="193" t="e">
        <f t="shared" si="100"/>
        <v>#N/A</v>
      </c>
      <c r="ND42" s="193" t="e">
        <f t="shared" si="27"/>
        <v>#N/A</v>
      </c>
      <c r="NE42" s="193" t="e">
        <f t="shared" si="85"/>
        <v>#N/A</v>
      </c>
      <c r="NF42" s="193" t="e">
        <f t="shared" si="85"/>
        <v>#N/A</v>
      </c>
      <c r="NG42" s="193" t="e">
        <f t="shared" si="85"/>
        <v>#N/A</v>
      </c>
      <c r="NH42" s="193" t="e">
        <f t="shared" si="95"/>
        <v>#N/A</v>
      </c>
      <c r="NI42" s="193" t="e">
        <f t="shared" si="95"/>
        <v>#N/A</v>
      </c>
      <c r="NJ42" s="193" t="e">
        <f t="shared" si="95"/>
        <v>#N/A</v>
      </c>
      <c r="NK42" s="193" t="e">
        <f t="shared" si="95"/>
        <v>#N/A</v>
      </c>
      <c r="NL42" s="193" t="e">
        <f t="shared" si="95"/>
        <v>#N/A</v>
      </c>
      <c r="NM42" s="193" t="e">
        <f t="shared" si="95"/>
        <v>#N/A</v>
      </c>
      <c r="NN42" s="193" t="e">
        <f t="shared" si="95"/>
        <v>#N/A</v>
      </c>
      <c r="NO42" s="193" t="e">
        <f t="shared" si="95"/>
        <v>#N/A</v>
      </c>
      <c r="NP42" s="193" t="e">
        <f t="shared" si="95"/>
        <v>#N/A</v>
      </c>
      <c r="NQ42" s="193" t="e">
        <f t="shared" si="95"/>
        <v>#N/A</v>
      </c>
      <c r="NR42" s="193" t="e">
        <f t="shared" si="95"/>
        <v>#N/A</v>
      </c>
      <c r="NS42" s="193" t="e">
        <f t="shared" si="95"/>
        <v>#N/A</v>
      </c>
      <c r="NT42" s="193" t="e">
        <f t="shared" si="95"/>
        <v>#N/A</v>
      </c>
      <c r="NU42" s="193" t="e">
        <f t="shared" si="95"/>
        <v>#N/A</v>
      </c>
      <c r="NV42" s="193" t="e">
        <f t="shared" si="95"/>
        <v>#N/A</v>
      </c>
      <c r="NW42" s="193" t="e">
        <f t="shared" si="91"/>
        <v>#N/A</v>
      </c>
      <c r="NX42" s="193" t="e">
        <f t="shared" si="91"/>
        <v>#N/A</v>
      </c>
      <c r="NY42" s="193" t="e">
        <f t="shared" si="91"/>
        <v>#N/A</v>
      </c>
      <c r="NZ42" s="193" t="e">
        <f t="shared" si="91"/>
        <v>#N/A</v>
      </c>
      <c r="OA42" s="193" t="e">
        <f t="shared" si="91"/>
        <v>#N/A</v>
      </c>
      <c r="OB42" s="193" t="e">
        <f t="shared" si="91"/>
        <v>#N/A</v>
      </c>
      <c r="OC42" s="193" t="e">
        <f t="shared" si="91"/>
        <v>#N/A</v>
      </c>
      <c r="OD42" s="193" t="e">
        <f t="shared" si="91"/>
        <v>#N/A</v>
      </c>
      <c r="OE42" s="193" t="e">
        <f t="shared" si="91"/>
        <v>#N/A</v>
      </c>
      <c r="OF42" s="193" t="e">
        <f t="shared" si="91"/>
        <v>#N/A</v>
      </c>
      <c r="OG42" s="193" t="e">
        <f t="shared" si="91"/>
        <v>#N/A</v>
      </c>
      <c r="OH42" s="193" t="e">
        <f t="shared" si="91"/>
        <v>#N/A</v>
      </c>
      <c r="OI42" s="193" t="e">
        <f t="shared" si="91"/>
        <v>#N/A</v>
      </c>
      <c r="OJ42" s="193" t="e">
        <f t="shared" si="91"/>
        <v>#N/A</v>
      </c>
      <c r="OK42" s="193" t="e">
        <f t="shared" si="91"/>
        <v>#N/A</v>
      </c>
      <c r="OL42" s="193" t="e">
        <f t="shared" si="88"/>
        <v>#N/A</v>
      </c>
      <c r="OM42" s="193" t="e">
        <f t="shared" si="88"/>
        <v>#N/A</v>
      </c>
      <c r="ON42" s="193" t="e">
        <f t="shared" si="88"/>
        <v>#N/A</v>
      </c>
      <c r="OO42" s="193" t="e">
        <f t="shared" si="88"/>
        <v>#N/A</v>
      </c>
      <c r="OP42" s="193" t="e">
        <f t="shared" si="88"/>
        <v>#N/A</v>
      </c>
      <c r="OQ42" s="193" t="e">
        <f t="shared" si="88"/>
        <v>#N/A</v>
      </c>
      <c r="OR42" s="193" t="e">
        <f t="shared" si="88"/>
        <v>#N/A</v>
      </c>
      <c r="OS42" s="193" t="e">
        <f t="shared" si="88"/>
        <v>#N/A</v>
      </c>
      <c r="OT42" s="193" t="e">
        <f t="shared" si="88"/>
        <v>#N/A</v>
      </c>
      <c r="OU42" s="193" t="e">
        <f t="shared" si="88"/>
        <v>#N/A</v>
      </c>
      <c r="OV42" s="193" t="e">
        <f t="shared" si="88"/>
        <v>#N/A</v>
      </c>
      <c r="OW42" s="193" t="e">
        <f t="shared" si="88"/>
        <v>#N/A</v>
      </c>
      <c r="OX42" s="193" t="e">
        <f t="shared" si="88"/>
        <v>#N/A</v>
      </c>
      <c r="OY42" s="193" t="e">
        <f t="shared" si="88"/>
        <v>#N/A</v>
      </c>
      <c r="OZ42" s="193" t="e">
        <f t="shared" si="88"/>
        <v>#N/A</v>
      </c>
      <c r="PA42" s="193" t="e">
        <f t="shared" si="101"/>
        <v>#N/A</v>
      </c>
      <c r="PB42" s="193" t="e">
        <f t="shared" si="101"/>
        <v>#N/A</v>
      </c>
      <c r="PC42" s="193" t="e">
        <f t="shared" si="101"/>
        <v>#N/A</v>
      </c>
      <c r="PD42" s="193" t="e">
        <f t="shared" si="101"/>
        <v>#N/A</v>
      </c>
      <c r="PE42" s="193" t="e">
        <f t="shared" si="101"/>
        <v>#N/A</v>
      </c>
      <c r="PF42" s="193" t="e">
        <f t="shared" si="101"/>
        <v>#N/A</v>
      </c>
      <c r="PG42" s="193" t="e">
        <f t="shared" si="101"/>
        <v>#N/A</v>
      </c>
      <c r="PH42" s="193" t="e">
        <f t="shared" si="101"/>
        <v>#N/A</v>
      </c>
      <c r="PI42" s="193" t="e">
        <f t="shared" si="101"/>
        <v>#N/A</v>
      </c>
      <c r="PJ42" s="193" t="e">
        <f t="shared" si="101"/>
        <v>#N/A</v>
      </c>
      <c r="PK42" s="193" t="e">
        <f t="shared" si="101"/>
        <v>#N/A</v>
      </c>
      <c r="PL42" s="193" t="e">
        <f t="shared" si="101"/>
        <v>#N/A</v>
      </c>
      <c r="PM42" s="193" t="e">
        <f t="shared" si="101"/>
        <v>#N/A</v>
      </c>
      <c r="PN42" s="193" t="e">
        <f t="shared" si="101"/>
        <v>#N/A</v>
      </c>
      <c r="PO42" s="193" t="e">
        <f t="shared" si="101"/>
        <v>#N/A</v>
      </c>
      <c r="PP42" s="193" t="e">
        <f t="shared" si="28"/>
        <v>#N/A</v>
      </c>
      <c r="PQ42" s="193" t="e">
        <f t="shared" si="97"/>
        <v>#N/A</v>
      </c>
      <c r="PR42" s="193" t="e">
        <f t="shared" si="97"/>
        <v>#N/A</v>
      </c>
      <c r="PS42" s="193" t="e">
        <f t="shared" si="97"/>
        <v>#N/A</v>
      </c>
      <c r="PT42" s="193" t="e">
        <f t="shared" si="97"/>
        <v>#N/A</v>
      </c>
      <c r="PU42" s="193" t="e">
        <f t="shared" si="97"/>
        <v>#N/A</v>
      </c>
      <c r="PV42" s="193" t="e">
        <f t="shared" si="97"/>
        <v>#N/A</v>
      </c>
      <c r="PW42" s="193" t="e">
        <f t="shared" si="97"/>
        <v>#N/A</v>
      </c>
      <c r="PX42" s="193" t="e">
        <f t="shared" si="97"/>
        <v>#N/A</v>
      </c>
    </row>
    <row r="43" spans="1:440" hidden="1" x14ac:dyDescent="0.45">
      <c r="A43" s="20">
        <v>40</v>
      </c>
      <c r="B43" s="134"/>
      <c r="C43" s="279"/>
      <c r="D43" s="280" t="str">
        <f t="shared" si="15"/>
        <v/>
      </c>
      <c r="E43" s="281"/>
      <c r="F43" s="280" t="str">
        <f t="shared" si="16"/>
        <v/>
      </c>
      <c r="G43" s="279"/>
      <c r="H43" s="135"/>
      <c r="I43" s="110" t="str">
        <f t="shared" si="17"/>
        <v/>
      </c>
      <c r="J43" s="21" t="str">
        <f t="shared" si="18"/>
        <v/>
      </c>
      <c r="K43" s="22" t="str">
        <f t="shared" si="19"/>
        <v/>
      </c>
      <c r="L43" s="23" t="str">
        <f>IF(J43="","",IF(OR($J43&lt;Skew!$B$3,$J43=Skew!$B$3),IF($J43&gt;Skew!$C$3,Skew!$A$3,IF($J43&gt;Skew!$C$4,Skew!$A$4,IF($J43&gt;Skew!$C$5,Skew!$A$5,IF($J43&gt;Skew!$C$6,Skew!$A$6,IF($J43&gt;Skew!$C$7,Skew!$A$7,IF($J43&gt;Skew!$C$8,Skew!$A$8,IF($J43&gt;Skew!$C$9,Skew!$A$9,IF($J43&gt;Skew!$C$10,Skew!$A$10,IF($J43&gt;Skew!$C$11,Skew!$A$11,IF($J43&gt;Skew!$C$12,Skew!$A$12,IF($J43&gt;Skew!$C$13,Skew!$A$13,IF($J43&gt;Skew!$C$14,Skew!$A$14,IF($J43&gt;Skew!$C$15,Skew!$A$15,IF($J43&gt;Skew!$C$16,Skew!$A$16,Skew!$A$17)
)))))))))))))))</f>
        <v/>
      </c>
      <c r="M43" s="22" t="str">
        <f>IF(J43="","",MATCH(L43,Skew!$A$3:$A$17,0))</f>
        <v/>
      </c>
      <c r="N43" s="22" t="str">
        <f t="shared" si="0"/>
        <v/>
      </c>
      <c r="O43" s="24"/>
      <c r="P43" s="22" t="str">
        <f>IF(OR(J43="",O43=""),"",MATCH(O43,Confidence!$A$3:$A$12,0))</f>
        <v/>
      </c>
      <c r="Q43" s="25" t="str">
        <f t="shared" si="1"/>
        <v/>
      </c>
      <c r="R43" s="25" t="str">
        <f t="shared" si="2"/>
        <v/>
      </c>
      <c r="S43" s="22"/>
      <c r="T43" s="102" t="str">
        <f t="shared" si="3"/>
        <v/>
      </c>
      <c r="U43" s="102" t="str">
        <f t="shared" si="4"/>
        <v/>
      </c>
      <c r="V43" s="37" t="str">
        <f t="shared" si="5"/>
        <v/>
      </c>
      <c r="W43" s="115"/>
      <c r="X43" s="204" t="str">
        <f>IF(AND(D43&gt;0,E43&gt;0,F43&gt;0,Q43&gt;0,R43&gt;0,W43&gt;0,NOT(O43="")),ABS(VLOOKUP($W$1,VLookups!$A$30:$B$31,2,FALSE)-_xlfn.BETA.DIST(W43,IF(K43="L",R43,Q43),IF(K43="L",Q43,R43),TRUE,D43,F43)),"")</f>
        <v/>
      </c>
      <c r="Y43" s="112" t="str">
        <f>IF(OR($Q43="",$R43=""),"",_xlfn.BETA.INV(ABS(VLOOKUP($W$1,VLookups!$A$30:$B$31,2,FALSE)-Y$3),IF($K43="L",$R43,$Q43),IF($K43="L",$Q43,$R43),$D43,$F43))</f>
        <v/>
      </c>
      <c r="Z43" s="113" t="str">
        <f>IF(OR($Q43="",$R43=""),"",_xlfn.BETA.INV(ABS(VLOOKUP($W$1,VLookups!$A$30:$B$31,2,FALSE)-Z$3),IF($K43="L",$R43,$Q43),IF($K43="L",$Q43,$R43),$D43,$F43))</f>
        <v/>
      </c>
      <c r="AA43" s="112" t="str">
        <f>IF(OR($Q43="",$R43=""),"",_xlfn.BETA.INV(ABS(VLOOKUP($W$1,VLookups!$A$30:$B$31,2,FALSE)-AA$3),IF($K43="L",$R43,$Q43),IF($K43="L",$Q43,$R43),$D43,$F43))</f>
        <v/>
      </c>
      <c r="AB43" s="113" t="str">
        <f>IF(OR($Q43="",$R43=""),"",_xlfn.BETA.INV(ABS(VLOOKUP($W$1,VLookups!$A$30:$B$31,2,FALSE)-AB$3),IF($K43="L",$R43,$Q43),IF($K43="L",$Q43,$R43),$D43,$F43))</f>
        <v/>
      </c>
      <c r="AC43" s="112" t="str">
        <f>IF(OR($Q43="",$R43=""),"",_xlfn.BETA.INV(ABS(VLOOKUP($W$1,VLookups!$A$30:$B$31,2,FALSE)-AC$3),IF($K43="L",$R43,$Q43),IF($K43="L",$Q43,$R43),$D43,$F43))</f>
        <v/>
      </c>
      <c r="AD43" s="113" t="str">
        <f>IF(OR($Q43="",$R43=""),"",_xlfn.BETA.INV(ABS(VLOOKUP($W$1,VLookups!$A$30:$B$31,2,FALSE)-AD$3),IF($K43="L",$R43,$Q43),IF($K43="L",$Q43,$R43),$D43,$F43))</f>
        <v/>
      </c>
      <c r="AE43" s="112" t="str">
        <f>IF(OR($Q43="",$R43=""),"",_xlfn.BETA.INV(ABS(VLOOKUP($W$1,VLookups!$A$30:$B$31,2,FALSE)-AE$3),IF($K43="L",$R43,$Q43),IF($K43="L",$Q43,$R43),$D43,$F43))</f>
        <v/>
      </c>
      <c r="AF43" s="113" t="str">
        <f>IF(OR($Q43="",$R43=""),"",_xlfn.BETA.INV(ABS(VLOOKUP($W$1,VLookups!$A$30:$B$31,2,FALSE)-AF$3),IF($K43="L",$R43,$Q43),IF($K43="L",$Q43,$R43),$D43,$F43))</f>
        <v/>
      </c>
      <c r="AG43" s="112" t="str">
        <f>IF(OR($Q43="",$R43=""),"",_xlfn.BETA.INV(ABS(VLOOKUP($W$1,VLookups!$A$30:$B$31,2,FALSE)-AG$3),IF($K43="L",$R43,$Q43),IF($K43="L",$Q43,$R43),$D43,$F43))</f>
        <v/>
      </c>
      <c r="AH43" s="113" t="str">
        <f>IF(OR($Q43="",$R43=""),"",_xlfn.BETA.INV(ABS(VLOOKUP($W$1,VLookups!$A$30:$B$31,2,FALSE)-AH$3),IF($K43="L",$R43,$Q43),IF($K43="L",$Q43,$R43),$D43,$F43))</f>
        <v/>
      </c>
      <c r="AI43" s="112" t="str">
        <f>IF(OR($Q43="",$R43=""),"",_xlfn.BETA.INV(ABS(VLOOKUP($W$1,VLookups!$A$30:$B$31,2,FALSE)-AI$3),IF($K43="L",$R43,$Q43),IF($K43="L",$Q43,$R43),$D43,$F43))</f>
        <v/>
      </c>
      <c r="AJ43" s="113" t="str">
        <f>IF(OR($Q43="",$R43=""),"",_xlfn.BETA.INV(ABS(VLOOKUP($W$1,VLookups!$A$30:$B$31,2,FALSE)-AJ$3),IF($K43="L",$R43,$Q43),IF($K43="L",$Q43,$R43),$D43,$F43))</f>
        <v/>
      </c>
      <c r="AK43" s="15"/>
      <c r="AL43" s="194" t="str">
        <f t="shared" si="20"/>
        <v/>
      </c>
      <c r="AM43" s="192" t="str">
        <f t="shared" si="21"/>
        <v/>
      </c>
      <c r="AN43" s="177" t="str">
        <f t="shared" si="117"/>
        <v/>
      </c>
      <c r="AO43" s="177" t="str">
        <f t="shared" si="110"/>
        <v/>
      </c>
      <c r="AP43" s="177" t="str">
        <f t="shared" si="110"/>
        <v/>
      </c>
      <c r="AQ43" s="177" t="str">
        <f t="shared" si="110"/>
        <v/>
      </c>
      <c r="AR43" s="177" t="str">
        <f t="shared" si="110"/>
        <v/>
      </c>
      <c r="AS43" s="177" t="str">
        <f t="shared" si="110"/>
        <v/>
      </c>
      <c r="AT43" s="177" t="str">
        <f t="shared" si="110"/>
        <v/>
      </c>
      <c r="AU43" s="177" t="str">
        <f t="shared" si="110"/>
        <v/>
      </c>
      <c r="AV43" s="177" t="str">
        <f t="shared" si="110"/>
        <v/>
      </c>
      <c r="AW43" s="177" t="str">
        <f t="shared" si="110"/>
        <v/>
      </c>
      <c r="AX43" s="177" t="str">
        <f t="shared" si="110"/>
        <v/>
      </c>
      <c r="AY43" s="177" t="str">
        <f t="shared" si="110"/>
        <v/>
      </c>
      <c r="AZ43" s="177" t="str">
        <f t="shared" si="110"/>
        <v/>
      </c>
      <c r="BA43" s="177" t="str">
        <f t="shared" si="110"/>
        <v/>
      </c>
      <c r="BB43" s="177" t="str">
        <f t="shared" si="110"/>
        <v/>
      </c>
      <c r="BC43" s="177" t="str">
        <f t="shared" si="110"/>
        <v/>
      </c>
      <c r="BD43" s="177" t="str">
        <f t="shared" si="110"/>
        <v/>
      </c>
      <c r="BE43" s="177" t="str">
        <f t="shared" si="104"/>
        <v/>
      </c>
      <c r="BF43" s="177" t="str">
        <f t="shared" si="104"/>
        <v/>
      </c>
      <c r="BG43" s="177" t="str">
        <f t="shared" si="104"/>
        <v/>
      </c>
      <c r="BH43" s="177" t="str">
        <f t="shared" si="104"/>
        <v/>
      </c>
      <c r="BI43" s="177" t="str">
        <f t="shared" si="104"/>
        <v/>
      </c>
      <c r="BJ43" s="177" t="str">
        <f t="shared" si="104"/>
        <v/>
      </c>
      <c r="BK43" s="177" t="str">
        <f t="shared" si="104"/>
        <v/>
      </c>
      <c r="BL43" s="177" t="str">
        <f t="shared" si="104"/>
        <v/>
      </c>
      <c r="BM43" s="177" t="str">
        <f t="shared" si="104"/>
        <v/>
      </c>
      <c r="BN43" s="177" t="str">
        <f t="shared" si="104"/>
        <v/>
      </c>
      <c r="BO43" s="177" t="str">
        <f t="shared" si="104"/>
        <v/>
      </c>
      <c r="BP43" s="177" t="str">
        <f t="shared" si="104"/>
        <v/>
      </c>
      <c r="BQ43" s="177" t="str">
        <f t="shared" si="104"/>
        <v/>
      </c>
      <c r="BR43" s="177" t="str">
        <f t="shared" si="104"/>
        <v/>
      </c>
      <c r="BS43" s="177" t="str">
        <f t="shared" si="104"/>
        <v/>
      </c>
      <c r="BT43" s="177" t="str">
        <f t="shared" si="111"/>
        <v/>
      </c>
      <c r="BU43" s="177" t="str">
        <f t="shared" si="111"/>
        <v/>
      </c>
      <c r="BV43" s="177" t="str">
        <f t="shared" si="111"/>
        <v/>
      </c>
      <c r="BW43" s="177" t="str">
        <f t="shared" si="111"/>
        <v/>
      </c>
      <c r="BX43" s="177" t="str">
        <f t="shared" si="111"/>
        <v/>
      </c>
      <c r="BY43" s="177" t="str">
        <f t="shared" si="111"/>
        <v/>
      </c>
      <c r="BZ43" s="177" t="str">
        <f t="shared" si="111"/>
        <v/>
      </c>
      <c r="CA43" s="177" t="str">
        <f t="shared" si="111"/>
        <v/>
      </c>
      <c r="CB43" s="177" t="str">
        <f t="shared" si="111"/>
        <v/>
      </c>
      <c r="CC43" s="177" t="str">
        <f t="shared" si="111"/>
        <v/>
      </c>
      <c r="CD43" s="177" t="str">
        <f t="shared" si="111"/>
        <v/>
      </c>
      <c r="CE43" s="177" t="str">
        <f t="shared" si="111"/>
        <v/>
      </c>
      <c r="CF43" s="177" t="str">
        <f t="shared" si="111"/>
        <v/>
      </c>
      <c r="CG43" s="177" t="str">
        <f t="shared" si="111"/>
        <v/>
      </c>
      <c r="CH43" s="177" t="str">
        <f t="shared" si="111"/>
        <v/>
      </c>
      <c r="CI43" s="177" t="str">
        <f t="shared" si="111"/>
        <v/>
      </c>
      <c r="CJ43" s="177" t="str">
        <f t="shared" si="105"/>
        <v/>
      </c>
      <c r="CK43" s="177" t="str">
        <f t="shared" si="105"/>
        <v/>
      </c>
      <c r="CL43" s="177" t="str">
        <f t="shared" si="105"/>
        <v/>
      </c>
      <c r="CM43" s="177" t="str">
        <f t="shared" si="105"/>
        <v/>
      </c>
      <c r="CN43" s="177" t="str">
        <f t="shared" si="105"/>
        <v/>
      </c>
      <c r="CO43" s="177" t="str">
        <f t="shared" si="105"/>
        <v/>
      </c>
      <c r="CP43" s="177" t="str">
        <f t="shared" si="105"/>
        <v/>
      </c>
      <c r="CQ43" s="177" t="str">
        <f t="shared" si="105"/>
        <v/>
      </c>
      <c r="CR43" s="177" t="str">
        <f t="shared" si="105"/>
        <v/>
      </c>
      <c r="CS43" s="177" t="str">
        <f t="shared" si="105"/>
        <v/>
      </c>
      <c r="CT43" s="177" t="str">
        <f t="shared" si="105"/>
        <v/>
      </c>
      <c r="CU43" s="177" t="str">
        <f t="shared" si="105"/>
        <v/>
      </c>
      <c r="CV43" s="177" t="str">
        <f t="shared" si="105"/>
        <v/>
      </c>
      <c r="CW43" s="177" t="str">
        <f t="shared" si="105"/>
        <v/>
      </c>
      <c r="CX43" s="177" t="str">
        <f t="shared" si="105"/>
        <v/>
      </c>
      <c r="CY43" s="177" t="str">
        <f t="shared" si="102"/>
        <v/>
      </c>
      <c r="CZ43" s="177" t="str">
        <f t="shared" si="102"/>
        <v/>
      </c>
      <c r="DA43" s="177" t="str">
        <f t="shared" si="102"/>
        <v/>
      </c>
      <c r="DB43" s="177" t="str">
        <f t="shared" si="102"/>
        <v/>
      </c>
      <c r="DC43" s="177" t="str">
        <f t="shared" si="102"/>
        <v/>
      </c>
      <c r="DD43" s="177" t="str">
        <f t="shared" si="102"/>
        <v/>
      </c>
      <c r="DE43" s="177" t="str">
        <f t="shared" si="102"/>
        <v/>
      </c>
      <c r="DF43" s="177" t="str">
        <f t="shared" si="102"/>
        <v/>
      </c>
      <c r="DG43" s="177" t="str">
        <f t="shared" si="102"/>
        <v/>
      </c>
      <c r="DH43" s="177" t="str">
        <f t="shared" si="102"/>
        <v/>
      </c>
      <c r="DI43" s="177" t="str">
        <f t="shared" si="102"/>
        <v/>
      </c>
      <c r="DJ43" s="177" t="str">
        <f t="shared" si="102"/>
        <v/>
      </c>
      <c r="DK43" s="177" t="str">
        <f t="shared" si="102"/>
        <v/>
      </c>
      <c r="DL43" s="177" t="str">
        <f t="shared" si="102"/>
        <v/>
      </c>
      <c r="DM43" s="177" t="str">
        <f t="shared" si="102"/>
        <v/>
      </c>
      <c r="DN43" s="177" t="str">
        <f t="shared" si="102"/>
        <v/>
      </c>
      <c r="DO43" s="177" t="str">
        <f t="shared" si="112"/>
        <v/>
      </c>
      <c r="DP43" s="177" t="str">
        <f t="shared" si="112"/>
        <v/>
      </c>
      <c r="DQ43" s="177" t="str">
        <f t="shared" si="112"/>
        <v/>
      </c>
      <c r="DR43" s="177" t="str">
        <f t="shared" si="112"/>
        <v/>
      </c>
      <c r="DS43" s="177" t="str">
        <f t="shared" si="112"/>
        <v/>
      </c>
      <c r="DT43" s="177" t="str">
        <f t="shared" si="112"/>
        <v/>
      </c>
      <c r="DU43" s="177" t="str">
        <f t="shared" si="112"/>
        <v/>
      </c>
      <c r="DV43" s="177" t="str">
        <f t="shared" si="112"/>
        <v/>
      </c>
      <c r="DW43" s="177" t="str">
        <f t="shared" si="112"/>
        <v/>
      </c>
      <c r="DX43" s="177" t="str">
        <f t="shared" si="112"/>
        <v/>
      </c>
      <c r="DY43" s="177" t="str">
        <f t="shared" si="112"/>
        <v/>
      </c>
      <c r="DZ43" s="177" t="str">
        <f t="shared" si="112"/>
        <v/>
      </c>
      <c r="EA43" s="177" t="str">
        <f t="shared" si="112"/>
        <v/>
      </c>
      <c r="EB43" s="177" t="str">
        <f t="shared" si="112"/>
        <v/>
      </c>
      <c r="EC43" s="177" t="str">
        <f t="shared" si="112"/>
        <v/>
      </c>
      <c r="ED43" s="177" t="str">
        <f t="shared" si="112"/>
        <v/>
      </c>
      <c r="EE43" s="177" t="str">
        <f t="shared" si="106"/>
        <v/>
      </c>
      <c r="EF43" s="177" t="str">
        <f t="shared" si="118"/>
        <v/>
      </c>
      <c r="EG43" s="177" t="str">
        <f t="shared" si="118"/>
        <v/>
      </c>
      <c r="EH43" s="177" t="str">
        <f t="shared" si="118"/>
        <v/>
      </c>
      <c r="EI43" s="177" t="str">
        <f t="shared" si="118"/>
        <v/>
      </c>
      <c r="EJ43" s="177" t="str">
        <f t="shared" si="118"/>
        <v/>
      </c>
      <c r="EK43" s="177" t="str">
        <f t="shared" si="118"/>
        <v/>
      </c>
      <c r="EL43" s="177" t="str">
        <f t="shared" si="118"/>
        <v/>
      </c>
      <c r="EM43" s="177" t="str">
        <f t="shared" si="118"/>
        <v/>
      </c>
      <c r="EN43" s="177" t="str">
        <f t="shared" si="118"/>
        <v/>
      </c>
      <c r="EO43" s="177" t="str">
        <f t="shared" si="118"/>
        <v/>
      </c>
      <c r="EP43" s="177" t="str">
        <f t="shared" si="118"/>
        <v/>
      </c>
      <c r="EQ43" s="177" t="str">
        <f t="shared" si="118"/>
        <v/>
      </c>
      <c r="ER43" s="177" t="str">
        <f t="shared" si="118"/>
        <v/>
      </c>
      <c r="ES43" s="177" t="str">
        <f t="shared" si="118"/>
        <v/>
      </c>
      <c r="ET43" s="177" t="str">
        <f t="shared" si="118"/>
        <v/>
      </c>
      <c r="EU43" s="177" t="str">
        <f t="shared" si="118"/>
        <v/>
      </c>
      <c r="EV43" s="177" t="str">
        <f t="shared" si="113"/>
        <v/>
      </c>
      <c r="EW43" s="177" t="str">
        <f t="shared" si="114"/>
        <v/>
      </c>
      <c r="EX43" s="177" t="str">
        <f t="shared" si="114"/>
        <v/>
      </c>
      <c r="EY43" s="177" t="str">
        <f t="shared" si="114"/>
        <v/>
      </c>
      <c r="EZ43" s="177" t="str">
        <f t="shared" si="114"/>
        <v/>
      </c>
      <c r="FA43" s="177" t="str">
        <f t="shared" si="114"/>
        <v/>
      </c>
      <c r="FB43" s="177" t="str">
        <f t="shared" si="114"/>
        <v/>
      </c>
      <c r="FC43" s="177" t="str">
        <f t="shared" si="114"/>
        <v/>
      </c>
      <c r="FD43" s="177" t="str">
        <f t="shared" si="114"/>
        <v/>
      </c>
      <c r="FE43" s="177" t="str">
        <f t="shared" si="114"/>
        <v/>
      </c>
      <c r="FF43" s="177" t="str">
        <f t="shared" si="114"/>
        <v/>
      </c>
      <c r="FG43" s="177" t="str">
        <f t="shared" si="114"/>
        <v/>
      </c>
      <c r="FH43" s="177" t="str">
        <f t="shared" si="114"/>
        <v/>
      </c>
      <c r="FI43" s="177" t="str">
        <f t="shared" si="114"/>
        <v/>
      </c>
      <c r="FJ43" s="177" t="str">
        <f t="shared" si="114"/>
        <v/>
      </c>
      <c r="FK43" s="177" t="str">
        <f t="shared" si="114"/>
        <v/>
      </c>
      <c r="FL43" s="177" t="str">
        <f t="shared" si="114"/>
        <v/>
      </c>
      <c r="FM43" s="177" t="str">
        <f t="shared" si="107"/>
        <v/>
      </c>
      <c r="FN43" s="177" t="str">
        <f t="shared" si="107"/>
        <v/>
      </c>
      <c r="FO43" s="177" t="str">
        <f t="shared" si="107"/>
        <v/>
      </c>
      <c r="FP43" s="177" t="str">
        <f t="shared" si="107"/>
        <v/>
      </c>
      <c r="FQ43" s="177" t="str">
        <f t="shared" si="107"/>
        <v/>
      </c>
      <c r="FR43" s="177" t="str">
        <f t="shared" si="107"/>
        <v/>
      </c>
      <c r="FS43" s="177" t="str">
        <f t="shared" si="107"/>
        <v/>
      </c>
      <c r="FT43" s="177" t="str">
        <f t="shared" si="107"/>
        <v/>
      </c>
      <c r="FU43" s="177" t="str">
        <f t="shared" si="107"/>
        <v/>
      </c>
      <c r="FV43" s="177" t="str">
        <f t="shared" si="107"/>
        <v/>
      </c>
      <c r="FW43" s="177" t="str">
        <f t="shared" si="107"/>
        <v/>
      </c>
      <c r="FX43" s="177" t="str">
        <f t="shared" si="107"/>
        <v/>
      </c>
      <c r="FY43" s="177" t="str">
        <f t="shared" si="107"/>
        <v/>
      </c>
      <c r="FZ43" s="177" t="str">
        <f t="shared" si="107"/>
        <v/>
      </c>
      <c r="GA43" s="177" t="str">
        <f t="shared" si="115"/>
        <v/>
      </c>
      <c r="GB43" s="177" t="str">
        <f t="shared" si="115"/>
        <v/>
      </c>
      <c r="GC43" s="177" t="str">
        <f t="shared" si="115"/>
        <v/>
      </c>
      <c r="GD43" s="177" t="str">
        <f t="shared" si="115"/>
        <v/>
      </c>
      <c r="GE43" s="177" t="str">
        <f t="shared" si="115"/>
        <v/>
      </c>
      <c r="GF43" s="177" t="str">
        <f t="shared" si="115"/>
        <v/>
      </c>
      <c r="GG43" s="177" t="str">
        <f t="shared" si="115"/>
        <v/>
      </c>
      <c r="GH43" s="177" t="str">
        <f t="shared" si="115"/>
        <v/>
      </c>
      <c r="GI43" s="177" t="str">
        <f t="shared" si="115"/>
        <v/>
      </c>
      <c r="GJ43" s="177" t="str">
        <f t="shared" si="115"/>
        <v/>
      </c>
      <c r="GK43" s="177" t="str">
        <f t="shared" si="115"/>
        <v/>
      </c>
      <c r="GL43" s="177" t="str">
        <f t="shared" si="115"/>
        <v/>
      </c>
      <c r="GM43" s="177" t="str">
        <f t="shared" si="115"/>
        <v/>
      </c>
      <c r="GN43" s="177" t="str">
        <f t="shared" si="115"/>
        <v/>
      </c>
      <c r="GO43" s="177" t="str">
        <f t="shared" si="115"/>
        <v/>
      </c>
      <c r="GP43" s="177" t="str">
        <f t="shared" si="115"/>
        <v/>
      </c>
      <c r="GQ43" s="177" t="str">
        <f t="shared" si="108"/>
        <v/>
      </c>
      <c r="GR43" s="177" t="str">
        <f t="shared" si="108"/>
        <v/>
      </c>
      <c r="GS43" s="177" t="str">
        <f t="shared" si="108"/>
        <v/>
      </c>
      <c r="GT43" s="177" t="str">
        <f t="shared" si="108"/>
        <v/>
      </c>
      <c r="GU43" s="177" t="str">
        <f t="shared" si="108"/>
        <v/>
      </c>
      <c r="GV43" s="177" t="str">
        <f t="shared" si="108"/>
        <v/>
      </c>
      <c r="GW43" s="177" t="str">
        <f t="shared" si="108"/>
        <v/>
      </c>
      <c r="GX43" s="177" t="str">
        <f t="shared" si="108"/>
        <v/>
      </c>
      <c r="GY43" s="177" t="str">
        <f t="shared" si="108"/>
        <v/>
      </c>
      <c r="GZ43" s="177" t="str">
        <f t="shared" si="108"/>
        <v/>
      </c>
      <c r="HA43" s="177" t="str">
        <f t="shared" si="108"/>
        <v/>
      </c>
      <c r="HB43" s="177" t="str">
        <f t="shared" si="108"/>
        <v/>
      </c>
      <c r="HC43" s="177" t="str">
        <f t="shared" si="108"/>
        <v/>
      </c>
      <c r="HD43" s="177" t="str">
        <f t="shared" si="108"/>
        <v/>
      </c>
      <c r="HE43" s="177" t="str">
        <f t="shared" si="103"/>
        <v/>
      </c>
      <c r="HF43" s="177" t="str">
        <f t="shared" si="103"/>
        <v/>
      </c>
      <c r="HG43" s="177" t="str">
        <f t="shared" si="103"/>
        <v/>
      </c>
      <c r="HH43" s="177" t="str">
        <f t="shared" si="103"/>
        <v/>
      </c>
      <c r="HI43" s="177" t="str">
        <f t="shared" si="103"/>
        <v/>
      </c>
      <c r="HJ43" s="177" t="str">
        <f t="shared" si="103"/>
        <v/>
      </c>
      <c r="HK43" s="177" t="str">
        <f t="shared" si="103"/>
        <v/>
      </c>
      <c r="HL43" s="177" t="str">
        <f t="shared" si="103"/>
        <v/>
      </c>
      <c r="HM43" s="177" t="str">
        <f t="shared" si="103"/>
        <v/>
      </c>
      <c r="HN43" s="177" t="str">
        <f t="shared" si="103"/>
        <v/>
      </c>
      <c r="HO43" s="177" t="str">
        <f t="shared" si="103"/>
        <v/>
      </c>
      <c r="HP43" s="177" t="str">
        <f t="shared" si="103"/>
        <v/>
      </c>
      <c r="HQ43" s="177" t="str">
        <f t="shared" si="103"/>
        <v/>
      </c>
      <c r="HR43" s="177" t="str">
        <f t="shared" si="103"/>
        <v/>
      </c>
      <c r="HS43" s="177" t="str">
        <f t="shared" si="103"/>
        <v/>
      </c>
      <c r="HT43" s="177" t="str">
        <f t="shared" si="116"/>
        <v/>
      </c>
      <c r="HU43" s="177" t="str">
        <f t="shared" si="116"/>
        <v/>
      </c>
      <c r="HV43" s="177" t="str">
        <f t="shared" si="116"/>
        <v/>
      </c>
      <c r="HW43" s="177" t="str">
        <f t="shared" si="116"/>
        <v/>
      </c>
      <c r="HX43" s="177" t="str">
        <f t="shared" si="116"/>
        <v/>
      </c>
      <c r="HY43" s="177" t="str">
        <f t="shared" si="116"/>
        <v/>
      </c>
      <c r="HZ43" s="177" t="str">
        <f t="shared" si="116"/>
        <v/>
      </c>
      <c r="IA43" s="177" t="str">
        <f t="shared" si="116"/>
        <v/>
      </c>
      <c r="IB43" s="177" t="str">
        <f t="shared" si="116"/>
        <v/>
      </c>
      <c r="IC43" s="177" t="str">
        <f t="shared" si="116"/>
        <v/>
      </c>
      <c r="ID43" s="177" t="str">
        <f t="shared" si="116"/>
        <v/>
      </c>
      <c r="IE43" s="192" t="str">
        <f t="shared" si="23"/>
        <v/>
      </c>
      <c r="IF43" s="193" t="e">
        <f t="shared" si="96"/>
        <v>#N/A</v>
      </c>
      <c r="IG43" s="193" t="e">
        <f t="shared" si="83"/>
        <v>#N/A</v>
      </c>
      <c r="IH43" s="193" t="e">
        <f t="shared" si="83"/>
        <v>#N/A</v>
      </c>
      <c r="II43" s="193" t="e">
        <f t="shared" si="83"/>
        <v>#N/A</v>
      </c>
      <c r="IJ43" s="193" t="e">
        <f t="shared" si="93"/>
        <v>#N/A</v>
      </c>
      <c r="IK43" s="193" t="e">
        <f t="shared" si="93"/>
        <v>#N/A</v>
      </c>
      <c r="IL43" s="193" t="e">
        <f t="shared" si="93"/>
        <v>#N/A</v>
      </c>
      <c r="IM43" s="193" t="e">
        <f t="shared" si="93"/>
        <v>#N/A</v>
      </c>
      <c r="IN43" s="193" t="e">
        <f t="shared" si="93"/>
        <v>#N/A</v>
      </c>
      <c r="IO43" s="193" t="e">
        <f t="shared" si="93"/>
        <v>#N/A</v>
      </c>
      <c r="IP43" s="193" t="e">
        <f t="shared" si="93"/>
        <v>#N/A</v>
      </c>
      <c r="IQ43" s="193" t="e">
        <f t="shared" si="93"/>
        <v>#N/A</v>
      </c>
      <c r="IR43" s="193" t="e">
        <f t="shared" si="93"/>
        <v>#N/A</v>
      </c>
      <c r="IS43" s="193" t="e">
        <f t="shared" si="93"/>
        <v>#N/A</v>
      </c>
      <c r="IT43" s="193" t="e">
        <f t="shared" si="93"/>
        <v>#N/A</v>
      </c>
      <c r="IU43" s="193" t="e">
        <f t="shared" si="93"/>
        <v>#N/A</v>
      </c>
      <c r="IV43" s="193" t="e">
        <f t="shared" si="93"/>
        <v>#N/A</v>
      </c>
      <c r="IW43" s="193" t="e">
        <f t="shared" si="93"/>
        <v>#N/A</v>
      </c>
      <c r="IX43" s="193" t="e">
        <f t="shared" si="93"/>
        <v>#N/A</v>
      </c>
      <c r="IY43" s="193" t="e">
        <f t="shared" si="89"/>
        <v>#N/A</v>
      </c>
      <c r="IZ43" s="193" t="e">
        <f t="shared" si="89"/>
        <v>#N/A</v>
      </c>
      <c r="JA43" s="193" t="e">
        <f t="shared" si="89"/>
        <v>#N/A</v>
      </c>
      <c r="JB43" s="193" t="e">
        <f t="shared" si="89"/>
        <v>#N/A</v>
      </c>
      <c r="JC43" s="193" t="e">
        <f t="shared" si="89"/>
        <v>#N/A</v>
      </c>
      <c r="JD43" s="193" t="e">
        <f t="shared" si="89"/>
        <v>#N/A</v>
      </c>
      <c r="JE43" s="193" t="e">
        <f t="shared" si="89"/>
        <v>#N/A</v>
      </c>
      <c r="JF43" s="193" t="e">
        <f t="shared" si="89"/>
        <v>#N/A</v>
      </c>
      <c r="JG43" s="193" t="e">
        <f t="shared" si="89"/>
        <v>#N/A</v>
      </c>
      <c r="JH43" s="193" t="e">
        <f t="shared" si="89"/>
        <v>#N/A</v>
      </c>
      <c r="JI43" s="193" t="e">
        <f t="shared" si="89"/>
        <v>#N/A</v>
      </c>
      <c r="JJ43" s="193" t="e">
        <f t="shared" si="89"/>
        <v>#N/A</v>
      </c>
      <c r="JK43" s="193" t="e">
        <f t="shared" si="89"/>
        <v>#N/A</v>
      </c>
      <c r="JL43" s="193" t="e">
        <f t="shared" si="89"/>
        <v>#N/A</v>
      </c>
      <c r="JM43" s="193" t="e">
        <f t="shared" si="89"/>
        <v>#N/A</v>
      </c>
      <c r="JN43" s="193" t="e">
        <f t="shared" si="86"/>
        <v>#N/A</v>
      </c>
      <c r="JO43" s="193" t="e">
        <f t="shared" si="86"/>
        <v>#N/A</v>
      </c>
      <c r="JP43" s="193" t="e">
        <f t="shared" si="86"/>
        <v>#N/A</v>
      </c>
      <c r="JQ43" s="193" t="e">
        <f t="shared" si="86"/>
        <v>#N/A</v>
      </c>
      <c r="JR43" s="193" t="e">
        <f t="shared" si="86"/>
        <v>#N/A</v>
      </c>
      <c r="JS43" s="193" t="e">
        <f t="shared" si="86"/>
        <v>#N/A</v>
      </c>
      <c r="JT43" s="193" t="e">
        <f t="shared" si="86"/>
        <v>#N/A</v>
      </c>
      <c r="JU43" s="193" t="e">
        <f t="shared" si="86"/>
        <v>#N/A</v>
      </c>
      <c r="JV43" s="193" t="e">
        <f t="shared" si="86"/>
        <v>#N/A</v>
      </c>
      <c r="JW43" s="193" t="e">
        <f t="shared" si="86"/>
        <v>#N/A</v>
      </c>
      <c r="JX43" s="193" t="e">
        <f t="shared" si="86"/>
        <v>#N/A</v>
      </c>
      <c r="JY43" s="193" t="e">
        <f t="shared" si="86"/>
        <v>#N/A</v>
      </c>
      <c r="JZ43" s="193" t="e">
        <f t="shared" si="86"/>
        <v>#N/A</v>
      </c>
      <c r="KA43" s="193" t="e">
        <f t="shared" si="86"/>
        <v>#N/A</v>
      </c>
      <c r="KB43" s="193" t="e">
        <f t="shared" si="86"/>
        <v>#N/A</v>
      </c>
      <c r="KC43" s="193" t="e">
        <f t="shared" si="99"/>
        <v>#N/A</v>
      </c>
      <c r="KD43" s="193" t="e">
        <f t="shared" si="99"/>
        <v>#N/A</v>
      </c>
      <c r="KE43" s="193" t="e">
        <f t="shared" si="99"/>
        <v>#N/A</v>
      </c>
      <c r="KF43" s="193" t="e">
        <f t="shared" si="99"/>
        <v>#N/A</v>
      </c>
      <c r="KG43" s="193" t="e">
        <f t="shared" si="99"/>
        <v>#N/A</v>
      </c>
      <c r="KH43" s="193" t="e">
        <f t="shared" si="99"/>
        <v>#N/A</v>
      </c>
      <c r="KI43" s="193" t="e">
        <f t="shared" si="99"/>
        <v>#N/A</v>
      </c>
      <c r="KJ43" s="193" t="e">
        <f t="shared" si="99"/>
        <v>#N/A</v>
      </c>
      <c r="KK43" s="193" t="e">
        <f t="shared" si="99"/>
        <v>#N/A</v>
      </c>
      <c r="KL43" s="193" t="e">
        <f t="shared" si="99"/>
        <v>#N/A</v>
      </c>
      <c r="KM43" s="193" t="e">
        <f t="shared" si="99"/>
        <v>#N/A</v>
      </c>
      <c r="KN43" s="193" t="e">
        <f t="shared" si="99"/>
        <v>#N/A</v>
      </c>
      <c r="KO43" s="193" t="e">
        <f t="shared" si="99"/>
        <v>#N/A</v>
      </c>
      <c r="KP43" s="193" t="e">
        <f t="shared" si="99"/>
        <v>#N/A</v>
      </c>
      <c r="KQ43" s="193" t="e">
        <f t="shared" si="99"/>
        <v>#N/A</v>
      </c>
      <c r="KR43" s="193" t="e">
        <f t="shared" si="26"/>
        <v>#N/A</v>
      </c>
      <c r="KS43" s="193" t="e">
        <f t="shared" si="84"/>
        <v>#N/A</v>
      </c>
      <c r="KT43" s="193" t="e">
        <f t="shared" si="84"/>
        <v>#N/A</v>
      </c>
      <c r="KU43" s="193" t="e">
        <f t="shared" si="84"/>
        <v>#N/A</v>
      </c>
      <c r="KV43" s="193" t="e">
        <f t="shared" si="94"/>
        <v>#N/A</v>
      </c>
      <c r="KW43" s="193" t="e">
        <f t="shared" si="94"/>
        <v>#N/A</v>
      </c>
      <c r="KX43" s="193" t="e">
        <f t="shared" si="94"/>
        <v>#N/A</v>
      </c>
      <c r="KY43" s="193" t="e">
        <f t="shared" si="94"/>
        <v>#N/A</v>
      </c>
      <c r="KZ43" s="193" t="e">
        <f t="shared" si="94"/>
        <v>#N/A</v>
      </c>
      <c r="LA43" s="193" t="e">
        <f t="shared" si="94"/>
        <v>#N/A</v>
      </c>
      <c r="LB43" s="193" t="e">
        <f t="shared" si="94"/>
        <v>#N/A</v>
      </c>
      <c r="LC43" s="193" t="e">
        <f t="shared" si="94"/>
        <v>#N/A</v>
      </c>
      <c r="LD43" s="193" t="e">
        <f t="shared" si="94"/>
        <v>#N/A</v>
      </c>
      <c r="LE43" s="193" t="e">
        <f t="shared" si="94"/>
        <v>#N/A</v>
      </c>
      <c r="LF43" s="193" t="e">
        <f t="shared" si="94"/>
        <v>#N/A</v>
      </c>
      <c r="LG43" s="193" t="e">
        <f t="shared" si="94"/>
        <v>#N/A</v>
      </c>
      <c r="LH43" s="193" t="e">
        <f t="shared" si="94"/>
        <v>#N/A</v>
      </c>
      <c r="LI43" s="193" t="e">
        <f t="shared" si="94"/>
        <v>#N/A</v>
      </c>
      <c r="LJ43" s="193" t="e">
        <f t="shared" si="94"/>
        <v>#N/A</v>
      </c>
      <c r="LK43" s="193" t="e">
        <f t="shared" si="90"/>
        <v>#N/A</v>
      </c>
      <c r="LL43" s="193" t="e">
        <f t="shared" si="90"/>
        <v>#N/A</v>
      </c>
      <c r="LM43" s="193" t="e">
        <f t="shared" si="90"/>
        <v>#N/A</v>
      </c>
      <c r="LN43" s="193" t="e">
        <f t="shared" si="90"/>
        <v>#N/A</v>
      </c>
      <c r="LO43" s="193" t="e">
        <f t="shared" si="90"/>
        <v>#N/A</v>
      </c>
      <c r="LP43" s="193" t="e">
        <f t="shared" si="90"/>
        <v>#N/A</v>
      </c>
      <c r="LQ43" s="193" t="e">
        <f t="shared" si="90"/>
        <v>#N/A</v>
      </c>
      <c r="LR43" s="193" t="e">
        <f t="shared" si="90"/>
        <v>#N/A</v>
      </c>
      <c r="LS43" s="193" t="e">
        <f t="shared" si="90"/>
        <v>#N/A</v>
      </c>
      <c r="LT43" s="193" t="e">
        <f t="shared" si="90"/>
        <v>#N/A</v>
      </c>
      <c r="LU43" s="193" t="e">
        <f t="shared" si="90"/>
        <v>#N/A</v>
      </c>
      <c r="LV43" s="193" t="e">
        <f t="shared" si="90"/>
        <v>#N/A</v>
      </c>
      <c r="LW43" s="193" t="e">
        <f t="shared" si="90"/>
        <v>#N/A</v>
      </c>
      <c r="LX43" s="193" t="e">
        <f t="shared" si="90"/>
        <v>#N/A</v>
      </c>
      <c r="LY43" s="193" t="e">
        <f t="shared" si="90"/>
        <v>#N/A</v>
      </c>
      <c r="LZ43" s="193" t="e">
        <f t="shared" si="87"/>
        <v>#N/A</v>
      </c>
      <c r="MA43" s="193" t="e">
        <f t="shared" si="87"/>
        <v>#N/A</v>
      </c>
      <c r="MB43" s="193" t="e">
        <f t="shared" si="87"/>
        <v>#N/A</v>
      </c>
      <c r="MC43" s="193" t="e">
        <f t="shared" si="87"/>
        <v>#N/A</v>
      </c>
      <c r="MD43" s="193" t="e">
        <f t="shared" si="87"/>
        <v>#N/A</v>
      </c>
      <c r="ME43" s="193" t="e">
        <f t="shared" si="87"/>
        <v>#N/A</v>
      </c>
      <c r="MF43" s="193" t="e">
        <f t="shared" si="87"/>
        <v>#N/A</v>
      </c>
      <c r="MG43" s="193" t="e">
        <f t="shared" si="87"/>
        <v>#N/A</v>
      </c>
      <c r="MH43" s="193" t="e">
        <f t="shared" si="87"/>
        <v>#N/A</v>
      </c>
      <c r="MI43" s="193" t="e">
        <f t="shared" si="87"/>
        <v>#N/A</v>
      </c>
      <c r="MJ43" s="193" t="e">
        <f t="shared" si="87"/>
        <v>#N/A</v>
      </c>
      <c r="MK43" s="193" t="e">
        <f t="shared" si="87"/>
        <v>#N/A</v>
      </c>
      <c r="ML43" s="193" t="e">
        <f t="shared" si="87"/>
        <v>#N/A</v>
      </c>
      <c r="MM43" s="193" t="e">
        <f t="shared" si="87"/>
        <v>#N/A</v>
      </c>
      <c r="MN43" s="193" t="e">
        <f t="shared" si="87"/>
        <v>#N/A</v>
      </c>
      <c r="MO43" s="193" t="e">
        <f t="shared" si="100"/>
        <v>#N/A</v>
      </c>
      <c r="MP43" s="193" t="e">
        <f t="shared" si="100"/>
        <v>#N/A</v>
      </c>
      <c r="MQ43" s="193" t="e">
        <f t="shared" si="100"/>
        <v>#N/A</v>
      </c>
      <c r="MR43" s="193" t="e">
        <f t="shared" si="100"/>
        <v>#N/A</v>
      </c>
      <c r="MS43" s="193" t="e">
        <f t="shared" si="100"/>
        <v>#N/A</v>
      </c>
      <c r="MT43" s="193" t="e">
        <f t="shared" si="100"/>
        <v>#N/A</v>
      </c>
      <c r="MU43" s="193" t="e">
        <f t="shared" si="100"/>
        <v>#N/A</v>
      </c>
      <c r="MV43" s="193" t="e">
        <f t="shared" si="100"/>
        <v>#N/A</v>
      </c>
      <c r="MW43" s="193" t="e">
        <f t="shared" si="100"/>
        <v>#N/A</v>
      </c>
      <c r="MX43" s="193" t="e">
        <f t="shared" si="100"/>
        <v>#N/A</v>
      </c>
      <c r="MY43" s="193" t="e">
        <f t="shared" si="100"/>
        <v>#N/A</v>
      </c>
      <c r="MZ43" s="193" t="e">
        <f t="shared" si="100"/>
        <v>#N/A</v>
      </c>
      <c r="NA43" s="193" t="e">
        <f t="shared" si="100"/>
        <v>#N/A</v>
      </c>
      <c r="NB43" s="193" t="e">
        <f t="shared" si="100"/>
        <v>#N/A</v>
      </c>
      <c r="NC43" s="193" t="e">
        <f t="shared" si="100"/>
        <v>#N/A</v>
      </c>
      <c r="ND43" s="193" t="e">
        <f t="shared" si="27"/>
        <v>#N/A</v>
      </c>
      <c r="NE43" s="193" t="e">
        <f t="shared" si="85"/>
        <v>#N/A</v>
      </c>
      <c r="NF43" s="193" t="e">
        <f t="shared" si="85"/>
        <v>#N/A</v>
      </c>
      <c r="NG43" s="193" t="e">
        <f t="shared" si="85"/>
        <v>#N/A</v>
      </c>
      <c r="NH43" s="193" t="e">
        <f t="shared" si="95"/>
        <v>#N/A</v>
      </c>
      <c r="NI43" s="193" t="e">
        <f t="shared" si="95"/>
        <v>#N/A</v>
      </c>
      <c r="NJ43" s="193" t="e">
        <f t="shared" si="95"/>
        <v>#N/A</v>
      </c>
      <c r="NK43" s="193" t="e">
        <f t="shared" si="95"/>
        <v>#N/A</v>
      </c>
      <c r="NL43" s="193" t="e">
        <f t="shared" si="95"/>
        <v>#N/A</v>
      </c>
      <c r="NM43" s="193" t="e">
        <f t="shared" si="95"/>
        <v>#N/A</v>
      </c>
      <c r="NN43" s="193" t="e">
        <f t="shared" si="95"/>
        <v>#N/A</v>
      </c>
      <c r="NO43" s="193" t="e">
        <f t="shared" si="95"/>
        <v>#N/A</v>
      </c>
      <c r="NP43" s="193" t="e">
        <f t="shared" si="95"/>
        <v>#N/A</v>
      </c>
      <c r="NQ43" s="193" t="e">
        <f t="shared" si="95"/>
        <v>#N/A</v>
      </c>
      <c r="NR43" s="193" t="e">
        <f t="shared" si="95"/>
        <v>#N/A</v>
      </c>
      <c r="NS43" s="193" t="e">
        <f t="shared" si="95"/>
        <v>#N/A</v>
      </c>
      <c r="NT43" s="193" t="e">
        <f t="shared" si="95"/>
        <v>#N/A</v>
      </c>
      <c r="NU43" s="193" t="e">
        <f t="shared" si="95"/>
        <v>#N/A</v>
      </c>
      <c r="NV43" s="193" t="e">
        <f t="shared" si="95"/>
        <v>#N/A</v>
      </c>
      <c r="NW43" s="193" t="e">
        <f t="shared" si="91"/>
        <v>#N/A</v>
      </c>
      <c r="NX43" s="193" t="e">
        <f t="shared" si="91"/>
        <v>#N/A</v>
      </c>
      <c r="NY43" s="193" t="e">
        <f t="shared" si="91"/>
        <v>#N/A</v>
      </c>
      <c r="NZ43" s="193" t="e">
        <f t="shared" si="91"/>
        <v>#N/A</v>
      </c>
      <c r="OA43" s="193" t="e">
        <f t="shared" si="91"/>
        <v>#N/A</v>
      </c>
      <c r="OB43" s="193" t="e">
        <f t="shared" si="91"/>
        <v>#N/A</v>
      </c>
      <c r="OC43" s="193" t="e">
        <f t="shared" si="91"/>
        <v>#N/A</v>
      </c>
      <c r="OD43" s="193" t="e">
        <f t="shared" si="91"/>
        <v>#N/A</v>
      </c>
      <c r="OE43" s="193" t="e">
        <f t="shared" si="91"/>
        <v>#N/A</v>
      </c>
      <c r="OF43" s="193" t="e">
        <f t="shared" si="91"/>
        <v>#N/A</v>
      </c>
      <c r="OG43" s="193" t="e">
        <f t="shared" si="91"/>
        <v>#N/A</v>
      </c>
      <c r="OH43" s="193" t="e">
        <f t="shared" si="91"/>
        <v>#N/A</v>
      </c>
      <c r="OI43" s="193" t="e">
        <f t="shared" si="91"/>
        <v>#N/A</v>
      </c>
      <c r="OJ43" s="193" t="e">
        <f t="shared" si="91"/>
        <v>#N/A</v>
      </c>
      <c r="OK43" s="193" t="e">
        <f t="shared" si="91"/>
        <v>#N/A</v>
      </c>
      <c r="OL43" s="193" t="e">
        <f t="shared" si="88"/>
        <v>#N/A</v>
      </c>
      <c r="OM43" s="193" t="e">
        <f t="shared" si="88"/>
        <v>#N/A</v>
      </c>
      <c r="ON43" s="193" t="e">
        <f t="shared" si="88"/>
        <v>#N/A</v>
      </c>
      <c r="OO43" s="193" t="e">
        <f t="shared" si="88"/>
        <v>#N/A</v>
      </c>
      <c r="OP43" s="193" t="e">
        <f t="shared" si="88"/>
        <v>#N/A</v>
      </c>
      <c r="OQ43" s="193" t="e">
        <f t="shared" si="88"/>
        <v>#N/A</v>
      </c>
      <c r="OR43" s="193" t="e">
        <f t="shared" si="88"/>
        <v>#N/A</v>
      </c>
      <c r="OS43" s="193" t="e">
        <f t="shared" si="88"/>
        <v>#N/A</v>
      </c>
      <c r="OT43" s="193" t="e">
        <f t="shared" si="88"/>
        <v>#N/A</v>
      </c>
      <c r="OU43" s="193" t="e">
        <f t="shared" si="88"/>
        <v>#N/A</v>
      </c>
      <c r="OV43" s="193" t="e">
        <f t="shared" si="88"/>
        <v>#N/A</v>
      </c>
      <c r="OW43" s="193" t="e">
        <f t="shared" si="88"/>
        <v>#N/A</v>
      </c>
      <c r="OX43" s="193" t="e">
        <f t="shared" si="88"/>
        <v>#N/A</v>
      </c>
      <c r="OY43" s="193" t="e">
        <f t="shared" si="88"/>
        <v>#N/A</v>
      </c>
      <c r="OZ43" s="193" t="e">
        <f t="shared" si="88"/>
        <v>#N/A</v>
      </c>
      <c r="PA43" s="193" t="e">
        <f t="shared" si="101"/>
        <v>#N/A</v>
      </c>
      <c r="PB43" s="193" t="e">
        <f t="shared" si="101"/>
        <v>#N/A</v>
      </c>
      <c r="PC43" s="193" t="e">
        <f t="shared" si="101"/>
        <v>#N/A</v>
      </c>
      <c r="PD43" s="193" t="e">
        <f t="shared" si="101"/>
        <v>#N/A</v>
      </c>
      <c r="PE43" s="193" t="e">
        <f t="shared" si="101"/>
        <v>#N/A</v>
      </c>
      <c r="PF43" s="193" t="e">
        <f t="shared" si="101"/>
        <v>#N/A</v>
      </c>
      <c r="PG43" s="193" t="e">
        <f t="shared" si="101"/>
        <v>#N/A</v>
      </c>
      <c r="PH43" s="193" t="e">
        <f t="shared" si="101"/>
        <v>#N/A</v>
      </c>
      <c r="PI43" s="193" t="e">
        <f t="shared" si="101"/>
        <v>#N/A</v>
      </c>
      <c r="PJ43" s="193" t="e">
        <f t="shared" si="101"/>
        <v>#N/A</v>
      </c>
      <c r="PK43" s="193" t="e">
        <f t="shared" si="101"/>
        <v>#N/A</v>
      </c>
      <c r="PL43" s="193" t="e">
        <f t="shared" si="101"/>
        <v>#N/A</v>
      </c>
      <c r="PM43" s="193" t="e">
        <f t="shared" si="101"/>
        <v>#N/A</v>
      </c>
      <c r="PN43" s="193" t="e">
        <f t="shared" si="101"/>
        <v>#N/A</v>
      </c>
      <c r="PO43" s="193" t="e">
        <f t="shared" si="101"/>
        <v>#N/A</v>
      </c>
      <c r="PP43" s="193" t="e">
        <f t="shared" si="28"/>
        <v>#N/A</v>
      </c>
      <c r="PQ43" s="193" t="e">
        <f t="shared" si="97"/>
        <v>#N/A</v>
      </c>
      <c r="PR43" s="193" t="e">
        <f t="shared" si="97"/>
        <v>#N/A</v>
      </c>
      <c r="PS43" s="193" t="e">
        <f t="shared" si="97"/>
        <v>#N/A</v>
      </c>
      <c r="PT43" s="193" t="e">
        <f t="shared" si="97"/>
        <v>#N/A</v>
      </c>
      <c r="PU43" s="193" t="e">
        <f t="shared" si="97"/>
        <v>#N/A</v>
      </c>
      <c r="PV43" s="193" t="e">
        <f t="shared" si="97"/>
        <v>#N/A</v>
      </c>
      <c r="PW43" s="193" t="e">
        <f t="shared" si="97"/>
        <v>#N/A</v>
      </c>
      <c r="PX43" s="193" t="e">
        <f t="shared" si="97"/>
        <v>#N/A</v>
      </c>
    </row>
    <row r="44" spans="1:440" hidden="1" x14ac:dyDescent="0.45">
      <c r="A44" s="20">
        <v>41</v>
      </c>
      <c r="B44" s="134"/>
      <c r="C44" s="279"/>
      <c r="D44" s="280" t="str">
        <f t="shared" si="15"/>
        <v/>
      </c>
      <c r="E44" s="281"/>
      <c r="F44" s="280" t="str">
        <f t="shared" si="16"/>
        <v/>
      </c>
      <c r="G44" s="279"/>
      <c r="H44" s="135"/>
      <c r="I44" s="110" t="str">
        <f t="shared" si="17"/>
        <v/>
      </c>
      <c r="J44" s="21" t="str">
        <f t="shared" si="18"/>
        <v/>
      </c>
      <c r="K44" s="22" t="str">
        <f t="shared" si="19"/>
        <v/>
      </c>
      <c r="L44" s="23" t="str">
        <f>IF(J44="","",IF(OR($J44&lt;Skew!$B$3,$J44=Skew!$B$3),IF($J44&gt;Skew!$C$3,Skew!$A$3,IF($J44&gt;Skew!$C$4,Skew!$A$4,IF($J44&gt;Skew!$C$5,Skew!$A$5,IF($J44&gt;Skew!$C$6,Skew!$A$6,IF($J44&gt;Skew!$C$7,Skew!$A$7,IF($J44&gt;Skew!$C$8,Skew!$A$8,IF($J44&gt;Skew!$C$9,Skew!$A$9,IF($J44&gt;Skew!$C$10,Skew!$A$10,IF($J44&gt;Skew!$C$11,Skew!$A$11,IF($J44&gt;Skew!$C$12,Skew!$A$12,IF($J44&gt;Skew!$C$13,Skew!$A$13,IF($J44&gt;Skew!$C$14,Skew!$A$14,IF($J44&gt;Skew!$C$15,Skew!$A$15,IF($J44&gt;Skew!$C$16,Skew!$A$16,Skew!$A$17)
)))))))))))))))</f>
        <v/>
      </c>
      <c r="M44" s="22" t="str">
        <f>IF(J44="","",MATCH(L44,Skew!$A$3:$A$17,0))</f>
        <v/>
      </c>
      <c r="N44" s="22" t="str">
        <f t="shared" si="0"/>
        <v/>
      </c>
      <c r="O44" s="24"/>
      <c r="P44" s="22" t="str">
        <f>IF(OR(J44="",O44=""),"",MATCH(O44,Confidence!$A$3:$A$12,0))</f>
        <v/>
      </c>
      <c r="Q44" s="25" t="str">
        <f t="shared" si="1"/>
        <v/>
      </c>
      <c r="R44" s="25" t="str">
        <f t="shared" si="2"/>
        <v/>
      </c>
      <c r="S44" s="22"/>
      <c r="T44" s="102" t="str">
        <f t="shared" si="3"/>
        <v/>
      </c>
      <c r="U44" s="102" t="str">
        <f t="shared" si="4"/>
        <v/>
      </c>
      <c r="V44" s="37" t="str">
        <f t="shared" si="5"/>
        <v/>
      </c>
      <c r="W44" s="115"/>
      <c r="X44" s="204" t="str">
        <f>IF(AND(D44&gt;0,E44&gt;0,F44&gt;0,Q44&gt;0,R44&gt;0,W44&gt;0,NOT(O44="")),ABS(VLOOKUP($W$1,VLookups!$A$30:$B$31,2,FALSE)-_xlfn.BETA.DIST(W44,IF(K44="L",R44,Q44),IF(K44="L",Q44,R44),TRUE,D44,F44)),"")</f>
        <v/>
      </c>
      <c r="Y44" s="112" t="str">
        <f>IF(OR($Q44="",$R44=""),"",_xlfn.BETA.INV(ABS(VLOOKUP($W$1,VLookups!$A$30:$B$31,2,FALSE)-Y$3),IF($K44="L",$R44,$Q44),IF($K44="L",$Q44,$R44),$D44,$F44))</f>
        <v/>
      </c>
      <c r="Z44" s="113" t="str">
        <f>IF(OR($Q44="",$R44=""),"",_xlfn.BETA.INV(ABS(VLOOKUP($W$1,VLookups!$A$30:$B$31,2,FALSE)-Z$3),IF($K44="L",$R44,$Q44),IF($K44="L",$Q44,$R44),$D44,$F44))</f>
        <v/>
      </c>
      <c r="AA44" s="112" t="str">
        <f>IF(OR($Q44="",$R44=""),"",_xlfn.BETA.INV(ABS(VLOOKUP($W$1,VLookups!$A$30:$B$31,2,FALSE)-AA$3),IF($K44="L",$R44,$Q44),IF($K44="L",$Q44,$R44),$D44,$F44))</f>
        <v/>
      </c>
      <c r="AB44" s="113" t="str">
        <f>IF(OR($Q44="",$R44=""),"",_xlfn.BETA.INV(ABS(VLOOKUP($W$1,VLookups!$A$30:$B$31,2,FALSE)-AB$3),IF($K44="L",$R44,$Q44),IF($K44="L",$Q44,$R44),$D44,$F44))</f>
        <v/>
      </c>
      <c r="AC44" s="112" t="str">
        <f>IF(OR($Q44="",$R44=""),"",_xlfn.BETA.INV(ABS(VLOOKUP($W$1,VLookups!$A$30:$B$31,2,FALSE)-AC$3),IF($K44="L",$R44,$Q44),IF($K44="L",$Q44,$R44),$D44,$F44))</f>
        <v/>
      </c>
      <c r="AD44" s="113" t="str">
        <f>IF(OR($Q44="",$R44=""),"",_xlfn.BETA.INV(ABS(VLOOKUP($W$1,VLookups!$A$30:$B$31,2,FALSE)-AD$3),IF($K44="L",$R44,$Q44),IF($K44="L",$Q44,$R44),$D44,$F44))</f>
        <v/>
      </c>
      <c r="AE44" s="112" t="str">
        <f>IF(OR($Q44="",$R44=""),"",_xlfn.BETA.INV(ABS(VLOOKUP($W$1,VLookups!$A$30:$B$31,2,FALSE)-AE$3),IF($K44="L",$R44,$Q44),IF($K44="L",$Q44,$R44),$D44,$F44))</f>
        <v/>
      </c>
      <c r="AF44" s="113" t="str">
        <f>IF(OR($Q44="",$R44=""),"",_xlfn.BETA.INV(ABS(VLOOKUP($W$1,VLookups!$A$30:$B$31,2,FALSE)-AF$3),IF($K44="L",$R44,$Q44),IF($K44="L",$Q44,$R44),$D44,$F44))</f>
        <v/>
      </c>
      <c r="AG44" s="112" t="str">
        <f>IF(OR($Q44="",$R44=""),"",_xlfn.BETA.INV(ABS(VLOOKUP($W$1,VLookups!$A$30:$B$31,2,FALSE)-AG$3),IF($K44="L",$R44,$Q44),IF($K44="L",$Q44,$R44),$D44,$F44))</f>
        <v/>
      </c>
      <c r="AH44" s="113" t="str">
        <f>IF(OR($Q44="",$R44=""),"",_xlfn.BETA.INV(ABS(VLOOKUP($W$1,VLookups!$A$30:$B$31,2,FALSE)-AH$3),IF($K44="L",$R44,$Q44),IF($K44="L",$Q44,$R44),$D44,$F44))</f>
        <v/>
      </c>
      <c r="AI44" s="112" t="str">
        <f>IF(OR($Q44="",$R44=""),"",_xlfn.BETA.INV(ABS(VLOOKUP($W$1,VLookups!$A$30:$B$31,2,FALSE)-AI$3),IF($K44="L",$R44,$Q44),IF($K44="L",$Q44,$R44),$D44,$F44))</f>
        <v/>
      </c>
      <c r="AJ44" s="113" t="str">
        <f>IF(OR($Q44="",$R44=""),"",_xlfn.BETA.INV(ABS(VLOOKUP($W$1,VLookups!$A$30:$B$31,2,FALSE)-AJ$3),IF($K44="L",$R44,$Q44),IF($K44="L",$Q44,$R44),$D44,$F44))</f>
        <v/>
      </c>
      <c r="AK44" s="15"/>
      <c r="AL44" s="194" t="str">
        <f t="shared" si="20"/>
        <v/>
      </c>
      <c r="AM44" s="192" t="str">
        <f t="shared" si="21"/>
        <v/>
      </c>
      <c r="AN44" s="177" t="str">
        <f t="shared" si="117"/>
        <v/>
      </c>
      <c r="AO44" s="177" t="str">
        <f t="shared" si="110"/>
        <v/>
      </c>
      <c r="AP44" s="177" t="str">
        <f t="shared" si="110"/>
        <v/>
      </c>
      <c r="AQ44" s="177" t="str">
        <f t="shared" si="110"/>
        <v/>
      </c>
      <c r="AR44" s="177" t="str">
        <f t="shared" si="110"/>
        <v/>
      </c>
      <c r="AS44" s="177" t="str">
        <f t="shared" si="110"/>
        <v/>
      </c>
      <c r="AT44" s="177" t="str">
        <f t="shared" si="110"/>
        <v/>
      </c>
      <c r="AU44" s="177" t="str">
        <f t="shared" si="110"/>
        <v/>
      </c>
      <c r="AV44" s="177" t="str">
        <f t="shared" si="110"/>
        <v/>
      </c>
      <c r="AW44" s="177" t="str">
        <f t="shared" si="110"/>
        <v/>
      </c>
      <c r="AX44" s="177" t="str">
        <f t="shared" si="110"/>
        <v/>
      </c>
      <c r="AY44" s="177" t="str">
        <f t="shared" si="110"/>
        <v/>
      </c>
      <c r="AZ44" s="177" t="str">
        <f t="shared" si="110"/>
        <v/>
      </c>
      <c r="BA44" s="177" t="str">
        <f t="shared" si="110"/>
        <v/>
      </c>
      <c r="BB44" s="177" t="str">
        <f t="shared" si="110"/>
        <v/>
      </c>
      <c r="BC44" s="177" t="str">
        <f t="shared" si="110"/>
        <v/>
      </c>
      <c r="BD44" s="177" t="str">
        <f t="shared" si="110"/>
        <v/>
      </c>
      <c r="BE44" s="177" t="str">
        <f t="shared" si="104"/>
        <v/>
      </c>
      <c r="BF44" s="177" t="str">
        <f t="shared" si="104"/>
        <v/>
      </c>
      <c r="BG44" s="177" t="str">
        <f t="shared" si="104"/>
        <v/>
      </c>
      <c r="BH44" s="177" t="str">
        <f t="shared" si="104"/>
        <v/>
      </c>
      <c r="BI44" s="177" t="str">
        <f t="shared" si="104"/>
        <v/>
      </c>
      <c r="BJ44" s="177" t="str">
        <f t="shared" si="104"/>
        <v/>
      </c>
      <c r="BK44" s="177" t="str">
        <f t="shared" si="104"/>
        <v/>
      </c>
      <c r="BL44" s="177" t="str">
        <f t="shared" si="104"/>
        <v/>
      </c>
      <c r="BM44" s="177" t="str">
        <f t="shared" si="104"/>
        <v/>
      </c>
      <c r="BN44" s="177" t="str">
        <f t="shared" si="104"/>
        <v/>
      </c>
      <c r="BO44" s="177" t="str">
        <f t="shared" si="104"/>
        <v/>
      </c>
      <c r="BP44" s="177" t="str">
        <f t="shared" si="104"/>
        <v/>
      </c>
      <c r="BQ44" s="177" t="str">
        <f t="shared" si="104"/>
        <v/>
      </c>
      <c r="BR44" s="177" t="str">
        <f t="shared" si="104"/>
        <v/>
      </c>
      <c r="BS44" s="177" t="str">
        <f t="shared" si="104"/>
        <v/>
      </c>
      <c r="BT44" s="177" t="str">
        <f t="shared" si="111"/>
        <v/>
      </c>
      <c r="BU44" s="177" t="str">
        <f t="shared" si="111"/>
        <v/>
      </c>
      <c r="BV44" s="177" t="str">
        <f t="shared" si="111"/>
        <v/>
      </c>
      <c r="BW44" s="177" t="str">
        <f t="shared" si="111"/>
        <v/>
      </c>
      <c r="BX44" s="177" t="str">
        <f t="shared" si="111"/>
        <v/>
      </c>
      <c r="BY44" s="177" t="str">
        <f t="shared" si="111"/>
        <v/>
      </c>
      <c r="BZ44" s="177" t="str">
        <f t="shared" si="111"/>
        <v/>
      </c>
      <c r="CA44" s="177" t="str">
        <f t="shared" si="111"/>
        <v/>
      </c>
      <c r="CB44" s="177" t="str">
        <f t="shared" si="111"/>
        <v/>
      </c>
      <c r="CC44" s="177" t="str">
        <f t="shared" si="111"/>
        <v/>
      </c>
      <c r="CD44" s="177" t="str">
        <f t="shared" si="111"/>
        <v/>
      </c>
      <c r="CE44" s="177" t="str">
        <f t="shared" si="111"/>
        <v/>
      </c>
      <c r="CF44" s="177" t="str">
        <f t="shared" si="111"/>
        <v/>
      </c>
      <c r="CG44" s="177" t="str">
        <f t="shared" si="111"/>
        <v/>
      </c>
      <c r="CH44" s="177" t="str">
        <f t="shared" si="111"/>
        <v/>
      </c>
      <c r="CI44" s="177" t="str">
        <f t="shared" si="111"/>
        <v/>
      </c>
      <c r="CJ44" s="177" t="str">
        <f t="shared" si="105"/>
        <v/>
      </c>
      <c r="CK44" s="177" t="str">
        <f t="shared" si="105"/>
        <v/>
      </c>
      <c r="CL44" s="177" t="str">
        <f t="shared" si="105"/>
        <v/>
      </c>
      <c r="CM44" s="177" t="str">
        <f t="shared" si="105"/>
        <v/>
      </c>
      <c r="CN44" s="177" t="str">
        <f t="shared" si="105"/>
        <v/>
      </c>
      <c r="CO44" s="177" t="str">
        <f t="shared" si="105"/>
        <v/>
      </c>
      <c r="CP44" s="177" t="str">
        <f t="shared" si="105"/>
        <v/>
      </c>
      <c r="CQ44" s="177" t="str">
        <f t="shared" si="105"/>
        <v/>
      </c>
      <c r="CR44" s="177" t="str">
        <f t="shared" si="105"/>
        <v/>
      </c>
      <c r="CS44" s="177" t="str">
        <f t="shared" si="105"/>
        <v/>
      </c>
      <c r="CT44" s="177" t="str">
        <f t="shared" si="105"/>
        <v/>
      </c>
      <c r="CU44" s="177" t="str">
        <f t="shared" si="105"/>
        <v/>
      </c>
      <c r="CV44" s="177" t="str">
        <f t="shared" si="105"/>
        <v/>
      </c>
      <c r="CW44" s="177" t="str">
        <f t="shared" si="105"/>
        <v/>
      </c>
      <c r="CX44" s="177" t="str">
        <f t="shared" si="105"/>
        <v/>
      </c>
      <c r="CY44" s="177" t="str">
        <f t="shared" si="102"/>
        <v/>
      </c>
      <c r="CZ44" s="177" t="str">
        <f t="shared" si="102"/>
        <v/>
      </c>
      <c r="DA44" s="177" t="str">
        <f t="shared" si="102"/>
        <v/>
      </c>
      <c r="DB44" s="177" t="str">
        <f t="shared" si="102"/>
        <v/>
      </c>
      <c r="DC44" s="177" t="str">
        <f t="shared" si="102"/>
        <v/>
      </c>
      <c r="DD44" s="177" t="str">
        <f t="shared" si="102"/>
        <v/>
      </c>
      <c r="DE44" s="177" t="str">
        <f t="shared" si="102"/>
        <v/>
      </c>
      <c r="DF44" s="177" t="str">
        <f t="shared" si="102"/>
        <v/>
      </c>
      <c r="DG44" s="177" t="str">
        <f t="shared" si="102"/>
        <v/>
      </c>
      <c r="DH44" s="177" t="str">
        <f t="shared" si="102"/>
        <v/>
      </c>
      <c r="DI44" s="177" t="str">
        <f t="shared" si="102"/>
        <v/>
      </c>
      <c r="DJ44" s="177" t="str">
        <f t="shared" si="102"/>
        <v/>
      </c>
      <c r="DK44" s="177" t="str">
        <f t="shared" si="102"/>
        <v/>
      </c>
      <c r="DL44" s="177" t="str">
        <f t="shared" si="102"/>
        <v/>
      </c>
      <c r="DM44" s="177" t="str">
        <f t="shared" si="102"/>
        <v/>
      </c>
      <c r="DN44" s="177" t="str">
        <f t="shared" si="102"/>
        <v/>
      </c>
      <c r="DO44" s="177" t="str">
        <f t="shared" si="112"/>
        <v/>
      </c>
      <c r="DP44" s="177" t="str">
        <f t="shared" si="112"/>
        <v/>
      </c>
      <c r="DQ44" s="177" t="str">
        <f t="shared" si="112"/>
        <v/>
      </c>
      <c r="DR44" s="177" t="str">
        <f t="shared" si="112"/>
        <v/>
      </c>
      <c r="DS44" s="177" t="str">
        <f t="shared" si="112"/>
        <v/>
      </c>
      <c r="DT44" s="177" t="str">
        <f t="shared" si="112"/>
        <v/>
      </c>
      <c r="DU44" s="177" t="str">
        <f t="shared" si="112"/>
        <v/>
      </c>
      <c r="DV44" s="177" t="str">
        <f t="shared" si="112"/>
        <v/>
      </c>
      <c r="DW44" s="177" t="str">
        <f t="shared" si="112"/>
        <v/>
      </c>
      <c r="DX44" s="177" t="str">
        <f t="shared" si="112"/>
        <v/>
      </c>
      <c r="DY44" s="177" t="str">
        <f t="shared" si="112"/>
        <v/>
      </c>
      <c r="DZ44" s="177" t="str">
        <f t="shared" si="112"/>
        <v/>
      </c>
      <c r="EA44" s="177" t="str">
        <f t="shared" si="112"/>
        <v/>
      </c>
      <c r="EB44" s="177" t="str">
        <f t="shared" si="112"/>
        <v/>
      </c>
      <c r="EC44" s="177" t="str">
        <f t="shared" si="112"/>
        <v/>
      </c>
      <c r="ED44" s="177" t="str">
        <f t="shared" si="112"/>
        <v/>
      </c>
      <c r="EE44" s="177" t="str">
        <f t="shared" si="106"/>
        <v/>
      </c>
      <c r="EF44" s="177" t="str">
        <f t="shared" si="118"/>
        <v/>
      </c>
      <c r="EG44" s="177" t="str">
        <f t="shared" si="118"/>
        <v/>
      </c>
      <c r="EH44" s="177" t="str">
        <f t="shared" si="118"/>
        <v/>
      </c>
      <c r="EI44" s="177" t="str">
        <f t="shared" si="118"/>
        <v/>
      </c>
      <c r="EJ44" s="177" t="str">
        <f t="shared" si="118"/>
        <v/>
      </c>
      <c r="EK44" s="177" t="str">
        <f t="shared" si="118"/>
        <v/>
      </c>
      <c r="EL44" s="177" t="str">
        <f t="shared" si="118"/>
        <v/>
      </c>
      <c r="EM44" s="177" t="str">
        <f t="shared" si="118"/>
        <v/>
      </c>
      <c r="EN44" s="177" t="str">
        <f t="shared" si="118"/>
        <v/>
      </c>
      <c r="EO44" s="177" t="str">
        <f t="shared" si="118"/>
        <v/>
      </c>
      <c r="EP44" s="177" t="str">
        <f t="shared" si="118"/>
        <v/>
      </c>
      <c r="EQ44" s="177" t="str">
        <f t="shared" si="118"/>
        <v/>
      </c>
      <c r="ER44" s="177" t="str">
        <f t="shared" si="118"/>
        <v/>
      </c>
      <c r="ES44" s="177" t="str">
        <f t="shared" si="118"/>
        <v/>
      </c>
      <c r="ET44" s="177" t="str">
        <f t="shared" si="118"/>
        <v/>
      </c>
      <c r="EU44" s="177" t="str">
        <f t="shared" si="118"/>
        <v/>
      </c>
      <c r="EV44" s="177" t="str">
        <f t="shared" si="113"/>
        <v/>
      </c>
      <c r="EW44" s="177" t="str">
        <f t="shared" si="114"/>
        <v/>
      </c>
      <c r="EX44" s="177" t="str">
        <f t="shared" si="114"/>
        <v/>
      </c>
      <c r="EY44" s="177" t="str">
        <f t="shared" si="114"/>
        <v/>
      </c>
      <c r="EZ44" s="177" t="str">
        <f t="shared" si="114"/>
        <v/>
      </c>
      <c r="FA44" s="177" t="str">
        <f t="shared" si="114"/>
        <v/>
      </c>
      <c r="FB44" s="177" t="str">
        <f t="shared" si="114"/>
        <v/>
      </c>
      <c r="FC44" s="177" t="str">
        <f t="shared" si="114"/>
        <v/>
      </c>
      <c r="FD44" s="177" t="str">
        <f t="shared" si="114"/>
        <v/>
      </c>
      <c r="FE44" s="177" t="str">
        <f t="shared" si="114"/>
        <v/>
      </c>
      <c r="FF44" s="177" t="str">
        <f t="shared" si="114"/>
        <v/>
      </c>
      <c r="FG44" s="177" t="str">
        <f t="shared" si="114"/>
        <v/>
      </c>
      <c r="FH44" s="177" t="str">
        <f t="shared" si="114"/>
        <v/>
      </c>
      <c r="FI44" s="177" t="str">
        <f t="shared" si="114"/>
        <v/>
      </c>
      <c r="FJ44" s="177" t="str">
        <f t="shared" si="114"/>
        <v/>
      </c>
      <c r="FK44" s="177" t="str">
        <f t="shared" si="114"/>
        <v/>
      </c>
      <c r="FL44" s="177" t="str">
        <f t="shared" si="114"/>
        <v/>
      </c>
      <c r="FM44" s="177" t="str">
        <f t="shared" si="107"/>
        <v/>
      </c>
      <c r="FN44" s="177" t="str">
        <f t="shared" si="107"/>
        <v/>
      </c>
      <c r="FO44" s="177" t="str">
        <f t="shared" si="107"/>
        <v/>
      </c>
      <c r="FP44" s="177" t="str">
        <f t="shared" si="107"/>
        <v/>
      </c>
      <c r="FQ44" s="177" t="str">
        <f t="shared" si="107"/>
        <v/>
      </c>
      <c r="FR44" s="177" t="str">
        <f t="shared" si="107"/>
        <v/>
      </c>
      <c r="FS44" s="177" t="str">
        <f t="shared" si="107"/>
        <v/>
      </c>
      <c r="FT44" s="177" t="str">
        <f t="shared" si="107"/>
        <v/>
      </c>
      <c r="FU44" s="177" t="str">
        <f t="shared" si="107"/>
        <v/>
      </c>
      <c r="FV44" s="177" t="str">
        <f t="shared" si="107"/>
        <v/>
      </c>
      <c r="FW44" s="177" t="str">
        <f t="shared" si="107"/>
        <v/>
      </c>
      <c r="FX44" s="177" t="str">
        <f t="shared" si="107"/>
        <v/>
      </c>
      <c r="FY44" s="177" t="str">
        <f t="shared" si="107"/>
        <v/>
      </c>
      <c r="FZ44" s="177" t="str">
        <f t="shared" si="107"/>
        <v/>
      </c>
      <c r="GA44" s="177" t="str">
        <f t="shared" si="115"/>
        <v/>
      </c>
      <c r="GB44" s="177" t="str">
        <f t="shared" si="115"/>
        <v/>
      </c>
      <c r="GC44" s="177" t="str">
        <f t="shared" si="115"/>
        <v/>
      </c>
      <c r="GD44" s="177" t="str">
        <f t="shared" si="115"/>
        <v/>
      </c>
      <c r="GE44" s="177" t="str">
        <f t="shared" si="115"/>
        <v/>
      </c>
      <c r="GF44" s="177" t="str">
        <f t="shared" si="115"/>
        <v/>
      </c>
      <c r="GG44" s="177" t="str">
        <f t="shared" si="115"/>
        <v/>
      </c>
      <c r="GH44" s="177" t="str">
        <f t="shared" si="115"/>
        <v/>
      </c>
      <c r="GI44" s="177" t="str">
        <f t="shared" si="115"/>
        <v/>
      </c>
      <c r="GJ44" s="177" t="str">
        <f t="shared" si="115"/>
        <v/>
      </c>
      <c r="GK44" s="177" t="str">
        <f t="shared" si="115"/>
        <v/>
      </c>
      <c r="GL44" s="177" t="str">
        <f t="shared" si="115"/>
        <v/>
      </c>
      <c r="GM44" s="177" t="str">
        <f t="shared" si="115"/>
        <v/>
      </c>
      <c r="GN44" s="177" t="str">
        <f t="shared" si="115"/>
        <v/>
      </c>
      <c r="GO44" s="177" t="str">
        <f t="shared" si="115"/>
        <v/>
      </c>
      <c r="GP44" s="177" t="str">
        <f t="shared" si="115"/>
        <v/>
      </c>
      <c r="GQ44" s="177" t="str">
        <f t="shared" si="108"/>
        <v/>
      </c>
      <c r="GR44" s="177" t="str">
        <f t="shared" si="108"/>
        <v/>
      </c>
      <c r="GS44" s="177" t="str">
        <f t="shared" si="108"/>
        <v/>
      </c>
      <c r="GT44" s="177" t="str">
        <f t="shared" si="108"/>
        <v/>
      </c>
      <c r="GU44" s="177" t="str">
        <f t="shared" si="108"/>
        <v/>
      </c>
      <c r="GV44" s="177" t="str">
        <f t="shared" si="108"/>
        <v/>
      </c>
      <c r="GW44" s="177" t="str">
        <f t="shared" si="108"/>
        <v/>
      </c>
      <c r="GX44" s="177" t="str">
        <f t="shared" si="108"/>
        <v/>
      </c>
      <c r="GY44" s="177" t="str">
        <f t="shared" si="108"/>
        <v/>
      </c>
      <c r="GZ44" s="177" t="str">
        <f t="shared" si="108"/>
        <v/>
      </c>
      <c r="HA44" s="177" t="str">
        <f t="shared" si="108"/>
        <v/>
      </c>
      <c r="HB44" s="177" t="str">
        <f t="shared" si="108"/>
        <v/>
      </c>
      <c r="HC44" s="177" t="str">
        <f t="shared" si="108"/>
        <v/>
      </c>
      <c r="HD44" s="177" t="str">
        <f t="shared" si="108"/>
        <v/>
      </c>
      <c r="HE44" s="177" t="str">
        <f t="shared" si="103"/>
        <v/>
      </c>
      <c r="HF44" s="177" t="str">
        <f t="shared" si="103"/>
        <v/>
      </c>
      <c r="HG44" s="177" t="str">
        <f t="shared" si="103"/>
        <v/>
      </c>
      <c r="HH44" s="177" t="str">
        <f t="shared" si="103"/>
        <v/>
      </c>
      <c r="HI44" s="177" t="str">
        <f t="shared" si="103"/>
        <v/>
      </c>
      <c r="HJ44" s="177" t="str">
        <f t="shared" si="103"/>
        <v/>
      </c>
      <c r="HK44" s="177" t="str">
        <f t="shared" si="103"/>
        <v/>
      </c>
      <c r="HL44" s="177" t="str">
        <f t="shared" si="103"/>
        <v/>
      </c>
      <c r="HM44" s="177" t="str">
        <f t="shared" si="103"/>
        <v/>
      </c>
      <c r="HN44" s="177" t="str">
        <f t="shared" si="103"/>
        <v/>
      </c>
      <c r="HO44" s="177" t="str">
        <f t="shared" si="103"/>
        <v/>
      </c>
      <c r="HP44" s="177" t="str">
        <f t="shared" si="103"/>
        <v/>
      </c>
      <c r="HQ44" s="177" t="str">
        <f t="shared" si="103"/>
        <v/>
      </c>
      <c r="HR44" s="177" t="str">
        <f t="shared" si="103"/>
        <v/>
      </c>
      <c r="HS44" s="177" t="str">
        <f t="shared" si="103"/>
        <v/>
      </c>
      <c r="HT44" s="177" t="str">
        <f t="shared" si="116"/>
        <v/>
      </c>
      <c r="HU44" s="177" t="str">
        <f t="shared" si="116"/>
        <v/>
      </c>
      <c r="HV44" s="177" t="str">
        <f t="shared" si="116"/>
        <v/>
      </c>
      <c r="HW44" s="177" t="str">
        <f t="shared" si="116"/>
        <v/>
      </c>
      <c r="HX44" s="177" t="str">
        <f t="shared" si="116"/>
        <v/>
      </c>
      <c r="HY44" s="177" t="str">
        <f t="shared" si="116"/>
        <v/>
      </c>
      <c r="HZ44" s="177" t="str">
        <f t="shared" si="116"/>
        <v/>
      </c>
      <c r="IA44" s="177" t="str">
        <f t="shared" si="116"/>
        <v/>
      </c>
      <c r="IB44" s="177" t="str">
        <f t="shared" si="116"/>
        <v/>
      </c>
      <c r="IC44" s="177" t="str">
        <f t="shared" si="116"/>
        <v/>
      </c>
      <c r="ID44" s="177" t="str">
        <f t="shared" si="116"/>
        <v/>
      </c>
      <c r="IE44" s="192" t="str">
        <f t="shared" si="23"/>
        <v/>
      </c>
      <c r="IF44" s="193" t="e">
        <f t="shared" si="96"/>
        <v>#N/A</v>
      </c>
      <c r="IG44" s="193" t="e">
        <f t="shared" si="83"/>
        <v>#N/A</v>
      </c>
      <c r="IH44" s="193" t="e">
        <f t="shared" si="83"/>
        <v>#N/A</v>
      </c>
      <c r="II44" s="193" t="e">
        <f t="shared" si="83"/>
        <v>#N/A</v>
      </c>
      <c r="IJ44" s="193" t="e">
        <f t="shared" si="93"/>
        <v>#N/A</v>
      </c>
      <c r="IK44" s="193" t="e">
        <f t="shared" si="93"/>
        <v>#N/A</v>
      </c>
      <c r="IL44" s="193" t="e">
        <f t="shared" si="93"/>
        <v>#N/A</v>
      </c>
      <c r="IM44" s="193" t="e">
        <f t="shared" si="93"/>
        <v>#N/A</v>
      </c>
      <c r="IN44" s="193" t="e">
        <f t="shared" si="93"/>
        <v>#N/A</v>
      </c>
      <c r="IO44" s="193" t="e">
        <f t="shared" si="93"/>
        <v>#N/A</v>
      </c>
      <c r="IP44" s="193" t="e">
        <f t="shared" si="93"/>
        <v>#N/A</v>
      </c>
      <c r="IQ44" s="193" t="e">
        <f t="shared" si="93"/>
        <v>#N/A</v>
      </c>
      <c r="IR44" s="193" t="e">
        <f t="shared" si="93"/>
        <v>#N/A</v>
      </c>
      <c r="IS44" s="193" t="e">
        <f t="shared" si="93"/>
        <v>#N/A</v>
      </c>
      <c r="IT44" s="193" t="e">
        <f t="shared" si="93"/>
        <v>#N/A</v>
      </c>
      <c r="IU44" s="193" t="e">
        <f t="shared" si="93"/>
        <v>#N/A</v>
      </c>
      <c r="IV44" s="193" t="e">
        <f t="shared" si="93"/>
        <v>#N/A</v>
      </c>
      <c r="IW44" s="193" t="e">
        <f t="shared" si="93"/>
        <v>#N/A</v>
      </c>
      <c r="IX44" s="193" t="e">
        <f t="shared" si="93"/>
        <v>#N/A</v>
      </c>
      <c r="IY44" s="193" t="e">
        <f t="shared" si="89"/>
        <v>#N/A</v>
      </c>
      <c r="IZ44" s="193" t="e">
        <f t="shared" si="89"/>
        <v>#N/A</v>
      </c>
      <c r="JA44" s="193" t="e">
        <f t="shared" si="89"/>
        <v>#N/A</v>
      </c>
      <c r="JB44" s="193" t="e">
        <f t="shared" si="89"/>
        <v>#N/A</v>
      </c>
      <c r="JC44" s="193" t="e">
        <f t="shared" si="89"/>
        <v>#N/A</v>
      </c>
      <c r="JD44" s="193" t="e">
        <f t="shared" si="89"/>
        <v>#N/A</v>
      </c>
      <c r="JE44" s="193" t="e">
        <f t="shared" si="89"/>
        <v>#N/A</v>
      </c>
      <c r="JF44" s="193" t="e">
        <f t="shared" si="89"/>
        <v>#N/A</v>
      </c>
      <c r="JG44" s="193" t="e">
        <f t="shared" si="89"/>
        <v>#N/A</v>
      </c>
      <c r="JH44" s="193" t="e">
        <f t="shared" si="89"/>
        <v>#N/A</v>
      </c>
      <c r="JI44" s="193" t="e">
        <f t="shared" si="89"/>
        <v>#N/A</v>
      </c>
      <c r="JJ44" s="193" t="e">
        <f t="shared" si="89"/>
        <v>#N/A</v>
      </c>
      <c r="JK44" s="193" t="e">
        <f t="shared" si="89"/>
        <v>#N/A</v>
      </c>
      <c r="JL44" s="193" t="e">
        <f t="shared" si="89"/>
        <v>#N/A</v>
      </c>
      <c r="JM44" s="193" t="e">
        <f t="shared" si="89"/>
        <v>#N/A</v>
      </c>
      <c r="JN44" s="193" t="e">
        <f t="shared" si="86"/>
        <v>#N/A</v>
      </c>
      <c r="JO44" s="193" t="e">
        <f t="shared" si="86"/>
        <v>#N/A</v>
      </c>
      <c r="JP44" s="193" t="e">
        <f t="shared" si="86"/>
        <v>#N/A</v>
      </c>
      <c r="JQ44" s="193" t="e">
        <f t="shared" si="86"/>
        <v>#N/A</v>
      </c>
      <c r="JR44" s="193" t="e">
        <f t="shared" si="86"/>
        <v>#N/A</v>
      </c>
      <c r="JS44" s="193" t="e">
        <f t="shared" si="86"/>
        <v>#N/A</v>
      </c>
      <c r="JT44" s="193" t="e">
        <f t="shared" si="86"/>
        <v>#N/A</v>
      </c>
      <c r="JU44" s="193" t="e">
        <f t="shared" si="86"/>
        <v>#N/A</v>
      </c>
      <c r="JV44" s="193" t="e">
        <f t="shared" si="86"/>
        <v>#N/A</v>
      </c>
      <c r="JW44" s="193" t="e">
        <f t="shared" si="86"/>
        <v>#N/A</v>
      </c>
      <c r="JX44" s="193" t="e">
        <f t="shared" si="86"/>
        <v>#N/A</v>
      </c>
      <c r="JY44" s="193" t="e">
        <f t="shared" si="86"/>
        <v>#N/A</v>
      </c>
      <c r="JZ44" s="193" t="e">
        <f t="shared" si="86"/>
        <v>#N/A</v>
      </c>
      <c r="KA44" s="193" t="e">
        <f t="shared" si="86"/>
        <v>#N/A</v>
      </c>
      <c r="KB44" s="193" t="e">
        <f t="shared" si="86"/>
        <v>#N/A</v>
      </c>
      <c r="KC44" s="193" t="e">
        <f t="shared" si="99"/>
        <v>#N/A</v>
      </c>
      <c r="KD44" s="193" t="e">
        <f t="shared" si="99"/>
        <v>#N/A</v>
      </c>
      <c r="KE44" s="193" t="e">
        <f t="shared" si="99"/>
        <v>#N/A</v>
      </c>
      <c r="KF44" s="193" t="e">
        <f t="shared" si="99"/>
        <v>#N/A</v>
      </c>
      <c r="KG44" s="193" t="e">
        <f t="shared" si="99"/>
        <v>#N/A</v>
      </c>
      <c r="KH44" s="193" t="e">
        <f t="shared" si="99"/>
        <v>#N/A</v>
      </c>
      <c r="KI44" s="193" t="e">
        <f t="shared" si="99"/>
        <v>#N/A</v>
      </c>
      <c r="KJ44" s="193" t="e">
        <f t="shared" si="99"/>
        <v>#N/A</v>
      </c>
      <c r="KK44" s="193" t="e">
        <f t="shared" si="99"/>
        <v>#N/A</v>
      </c>
      <c r="KL44" s="193" t="e">
        <f t="shared" si="99"/>
        <v>#N/A</v>
      </c>
      <c r="KM44" s="193" t="e">
        <f t="shared" si="99"/>
        <v>#N/A</v>
      </c>
      <c r="KN44" s="193" t="e">
        <f t="shared" si="99"/>
        <v>#N/A</v>
      </c>
      <c r="KO44" s="193" t="e">
        <f t="shared" si="99"/>
        <v>#N/A</v>
      </c>
      <c r="KP44" s="193" t="e">
        <f t="shared" si="99"/>
        <v>#N/A</v>
      </c>
      <c r="KQ44" s="193" t="e">
        <f t="shared" si="99"/>
        <v>#N/A</v>
      </c>
      <c r="KR44" s="193" t="e">
        <f t="shared" si="26"/>
        <v>#N/A</v>
      </c>
      <c r="KS44" s="193" t="e">
        <f t="shared" si="84"/>
        <v>#N/A</v>
      </c>
      <c r="KT44" s="193" t="e">
        <f t="shared" si="84"/>
        <v>#N/A</v>
      </c>
      <c r="KU44" s="193" t="e">
        <f t="shared" si="84"/>
        <v>#N/A</v>
      </c>
      <c r="KV44" s="193" t="e">
        <f t="shared" si="94"/>
        <v>#N/A</v>
      </c>
      <c r="KW44" s="193" t="e">
        <f t="shared" si="94"/>
        <v>#N/A</v>
      </c>
      <c r="KX44" s="193" t="e">
        <f t="shared" si="94"/>
        <v>#N/A</v>
      </c>
      <c r="KY44" s="193" t="e">
        <f t="shared" si="94"/>
        <v>#N/A</v>
      </c>
      <c r="KZ44" s="193" t="e">
        <f t="shared" si="94"/>
        <v>#N/A</v>
      </c>
      <c r="LA44" s="193" t="e">
        <f t="shared" si="94"/>
        <v>#N/A</v>
      </c>
      <c r="LB44" s="193" t="e">
        <f t="shared" si="94"/>
        <v>#N/A</v>
      </c>
      <c r="LC44" s="193" t="e">
        <f t="shared" si="94"/>
        <v>#N/A</v>
      </c>
      <c r="LD44" s="193" t="e">
        <f t="shared" si="94"/>
        <v>#N/A</v>
      </c>
      <c r="LE44" s="193" t="e">
        <f t="shared" si="94"/>
        <v>#N/A</v>
      </c>
      <c r="LF44" s="193" t="e">
        <f t="shared" si="94"/>
        <v>#N/A</v>
      </c>
      <c r="LG44" s="193" t="e">
        <f t="shared" si="94"/>
        <v>#N/A</v>
      </c>
      <c r="LH44" s="193" t="e">
        <f t="shared" si="94"/>
        <v>#N/A</v>
      </c>
      <c r="LI44" s="193" t="e">
        <f t="shared" si="94"/>
        <v>#N/A</v>
      </c>
      <c r="LJ44" s="193" t="e">
        <f t="shared" si="94"/>
        <v>#N/A</v>
      </c>
      <c r="LK44" s="193" t="e">
        <f t="shared" si="90"/>
        <v>#N/A</v>
      </c>
      <c r="LL44" s="193" t="e">
        <f t="shared" si="90"/>
        <v>#N/A</v>
      </c>
      <c r="LM44" s="193" t="e">
        <f t="shared" si="90"/>
        <v>#N/A</v>
      </c>
      <c r="LN44" s="193" t="e">
        <f t="shared" si="90"/>
        <v>#N/A</v>
      </c>
      <c r="LO44" s="193" t="e">
        <f t="shared" si="90"/>
        <v>#N/A</v>
      </c>
      <c r="LP44" s="193" t="e">
        <f t="shared" si="90"/>
        <v>#N/A</v>
      </c>
      <c r="LQ44" s="193" t="e">
        <f t="shared" si="90"/>
        <v>#N/A</v>
      </c>
      <c r="LR44" s="193" t="e">
        <f t="shared" si="90"/>
        <v>#N/A</v>
      </c>
      <c r="LS44" s="193" t="e">
        <f t="shared" si="90"/>
        <v>#N/A</v>
      </c>
      <c r="LT44" s="193" t="e">
        <f t="shared" si="90"/>
        <v>#N/A</v>
      </c>
      <c r="LU44" s="193" t="e">
        <f t="shared" si="90"/>
        <v>#N/A</v>
      </c>
      <c r="LV44" s="193" t="e">
        <f t="shared" si="90"/>
        <v>#N/A</v>
      </c>
      <c r="LW44" s="193" t="e">
        <f t="shared" si="90"/>
        <v>#N/A</v>
      </c>
      <c r="LX44" s="193" t="e">
        <f t="shared" si="90"/>
        <v>#N/A</v>
      </c>
      <c r="LY44" s="193" t="e">
        <f t="shared" si="90"/>
        <v>#N/A</v>
      </c>
      <c r="LZ44" s="193" t="e">
        <f t="shared" si="87"/>
        <v>#N/A</v>
      </c>
      <c r="MA44" s="193" t="e">
        <f t="shared" si="87"/>
        <v>#N/A</v>
      </c>
      <c r="MB44" s="193" t="e">
        <f t="shared" si="87"/>
        <v>#N/A</v>
      </c>
      <c r="MC44" s="193" t="e">
        <f t="shared" si="87"/>
        <v>#N/A</v>
      </c>
      <c r="MD44" s="193" t="e">
        <f t="shared" si="87"/>
        <v>#N/A</v>
      </c>
      <c r="ME44" s="193" t="e">
        <f t="shared" si="87"/>
        <v>#N/A</v>
      </c>
      <c r="MF44" s="193" t="e">
        <f t="shared" si="87"/>
        <v>#N/A</v>
      </c>
      <c r="MG44" s="193" t="e">
        <f t="shared" si="87"/>
        <v>#N/A</v>
      </c>
      <c r="MH44" s="193" t="e">
        <f t="shared" si="87"/>
        <v>#N/A</v>
      </c>
      <c r="MI44" s="193" t="e">
        <f t="shared" si="87"/>
        <v>#N/A</v>
      </c>
      <c r="MJ44" s="193" t="e">
        <f t="shared" si="87"/>
        <v>#N/A</v>
      </c>
      <c r="MK44" s="193" t="e">
        <f t="shared" si="87"/>
        <v>#N/A</v>
      </c>
      <c r="ML44" s="193" t="e">
        <f t="shared" si="87"/>
        <v>#N/A</v>
      </c>
      <c r="MM44" s="193" t="e">
        <f t="shared" si="87"/>
        <v>#N/A</v>
      </c>
      <c r="MN44" s="193" t="e">
        <f t="shared" si="87"/>
        <v>#N/A</v>
      </c>
      <c r="MO44" s="193" t="e">
        <f t="shared" si="100"/>
        <v>#N/A</v>
      </c>
      <c r="MP44" s="193" t="e">
        <f t="shared" si="100"/>
        <v>#N/A</v>
      </c>
      <c r="MQ44" s="193" t="e">
        <f t="shared" si="100"/>
        <v>#N/A</v>
      </c>
      <c r="MR44" s="193" t="e">
        <f t="shared" si="100"/>
        <v>#N/A</v>
      </c>
      <c r="MS44" s="193" t="e">
        <f t="shared" si="100"/>
        <v>#N/A</v>
      </c>
      <c r="MT44" s="193" t="e">
        <f t="shared" si="100"/>
        <v>#N/A</v>
      </c>
      <c r="MU44" s="193" t="e">
        <f t="shared" si="100"/>
        <v>#N/A</v>
      </c>
      <c r="MV44" s="193" t="e">
        <f t="shared" si="100"/>
        <v>#N/A</v>
      </c>
      <c r="MW44" s="193" t="e">
        <f t="shared" si="100"/>
        <v>#N/A</v>
      </c>
      <c r="MX44" s="193" t="e">
        <f t="shared" si="100"/>
        <v>#N/A</v>
      </c>
      <c r="MY44" s="193" t="e">
        <f t="shared" si="100"/>
        <v>#N/A</v>
      </c>
      <c r="MZ44" s="193" t="e">
        <f t="shared" si="100"/>
        <v>#N/A</v>
      </c>
      <c r="NA44" s="193" t="e">
        <f t="shared" si="100"/>
        <v>#N/A</v>
      </c>
      <c r="NB44" s="193" t="e">
        <f t="shared" si="100"/>
        <v>#N/A</v>
      </c>
      <c r="NC44" s="193" t="e">
        <f t="shared" si="100"/>
        <v>#N/A</v>
      </c>
      <c r="ND44" s="193" t="e">
        <f t="shared" si="27"/>
        <v>#N/A</v>
      </c>
      <c r="NE44" s="193" t="e">
        <f t="shared" si="85"/>
        <v>#N/A</v>
      </c>
      <c r="NF44" s="193" t="e">
        <f t="shared" si="85"/>
        <v>#N/A</v>
      </c>
      <c r="NG44" s="193" t="e">
        <f t="shared" si="85"/>
        <v>#N/A</v>
      </c>
      <c r="NH44" s="193" t="e">
        <f t="shared" si="95"/>
        <v>#N/A</v>
      </c>
      <c r="NI44" s="193" t="e">
        <f t="shared" si="95"/>
        <v>#N/A</v>
      </c>
      <c r="NJ44" s="193" t="e">
        <f t="shared" si="95"/>
        <v>#N/A</v>
      </c>
      <c r="NK44" s="193" t="e">
        <f t="shared" si="95"/>
        <v>#N/A</v>
      </c>
      <c r="NL44" s="193" t="e">
        <f t="shared" si="95"/>
        <v>#N/A</v>
      </c>
      <c r="NM44" s="193" t="e">
        <f t="shared" si="95"/>
        <v>#N/A</v>
      </c>
      <c r="NN44" s="193" t="e">
        <f t="shared" si="95"/>
        <v>#N/A</v>
      </c>
      <c r="NO44" s="193" t="e">
        <f t="shared" si="95"/>
        <v>#N/A</v>
      </c>
      <c r="NP44" s="193" t="e">
        <f t="shared" si="95"/>
        <v>#N/A</v>
      </c>
      <c r="NQ44" s="193" t="e">
        <f t="shared" si="95"/>
        <v>#N/A</v>
      </c>
      <c r="NR44" s="193" t="e">
        <f t="shared" si="95"/>
        <v>#N/A</v>
      </c>
      <c r="NS44" s="193" t="e">
        <f t="shared" si="95"/>
        <v>#N/A</v>
      </c>
      <c r="NT44" s="193" t="e">
        <f t="shared" si="95"/>
        <v>#N/A</v>
      </c>
      <c r="NU44" s="193" t="e">
        <f t="shared" si="95"/>
        <v>#N/A</v>
      </c>
      <c r="NV44" s="193" t="e">
        <f t="shared" si="95"/>
        <v>#N/A</v>
      </c>
      <c r="NW44" s="193" t="e">
        <f t="shared" si="91"/>
        <v>#N/A</v>
      </c>
      <c r="NX44" s="193" t="e">
        <f t="shared" si="91"/>
        <v>#N/A</v>
      </c>
      <c r="NY44" s="193" t="e">
        <f t="shared" si="91"/>
        <v>#N/A</v>
      </c>
      <c r="NZ44" s="193" t="e">
        <f t="shared" si="91"/>
        <v>#N/A</v>
      </c>
      <c r="OA44" s="193" t="e">
        <f t="shared" si="91"/>
        <v>#N/A</v>
      </c>
      <c r="OB44" s="193" t="e">
        <f t="shared" si="91"/>
        <v>#N/A</v>
      </c>
      <c r="OC44" s="193" t="e">
        <f t="shared" si="91"/>
        <v>#N/A</v>
      </c>
      <c r="OD44" s="193" t="e">
        <f t="shared" si="91"/>
        <v>#N/A</v>
      </c>
      <c r="OE44" s="193" t="e">
        <f t="shared" si="91"/>
        <v>#N/A</v>
      </c>
      <c r="OF44" s="193" t="e">
        <f t="shared" si="91"/>
        <v>#N/A</v>
      </c>
      <c r="OG44" s="193" t="e">
        <f t="shared" si="91"/>
        <v>#N/A</v>
      </c>
      <c r="OH44" s="193" t="e">
        <f t="shared" si="91"/>
        <v>#N/A</v>
      </c>
      <c r="OI44" s="193" t="e">
        <f t="shared" si="91"/>
        <v>#N/A</v>
      </c>
      <c r="OJ44" s="193" t="e">
        <f t="shared" si="91"/>
        <v>#N/A</v>
      </c>
      <c r="OK44" s="193" t="e">
        <f t="shared" si="91"/>
        <v>#N/A</v>
      </c>
      <c r="OL44" s="193" t="e">
        <f t="shared" si="88"/>
        <v>#N/A</v>
      </c>
      <c r="OM44" s="193" t="e">
        <f t="shared" si="88"/>
        <v>#N/A</v>
      </c>
      <c r="ON44" s="193" t="e">
        <f t="shared" si="88"/>
        <v>#N/A</v>
      </c>
      <c r="OO44" s="193" t="e">
        <f t="shared" si="88"/>
        <v>#N/A</v>
      </c>
      <c r="OP44" s="193" t="e">
        <f t="shared" si="88"/>
        <v>#N/A</v>
      </c>
      <c r="OQ44" s="193" t="e">
        <f t="shared" si="88"/>
        <v>#N/A</v>
      </c>
      <c r="OR44" s="193" t="e">
        <f t="shared" si="88"/>
        <v>#N/A</v>
      </c>
      <c r="OS44" s="193" t="e">
        <f t="shared" si="88"/>
        <v>#N/A</v>
      </c>
      <c r="OT44" s="193" t="e">
        <f t="shared" si="88"/>
        <v>#N/A</v>
      </c>
      <c r="OU44" s="193" t="e">
        <f t="shared" si="88"/>
        <v>#N/A</v>
      </c>
      <c r="OV44" s="193" t="e">
        <f t="shared" si="88"/>
        <v>#N/A</v>
      </c>
      <c r="OW44" s="193" t="e">
        <f t="shared" si="88"/>
        <v>#N/A</v>
      </c>
      <c r="OX44" s="193" t="e">
        <f t="shared" si="88"/>
        <v>#N/A</v>
      </c>
      <c r="OY44" s="193" t="e">
        <f t="shared" si="88"/>
        <v>#N/A</v>
      </c>
      <c r="OZ44" s="193" t="e">
        <f t="shared" si="88"/>
        <v>#N/A</v>
      </c>
      <c r="PA44" s="193" t="e">
        <f t="shared" si="101"/>
        <v>#N/A</v>
      </c>
      <c r="PB44" s="193" t="e">
        <f t="shared" si="101"/>
        <v>#N/A</v>
      </c>
      <c r="PC44" s="193" t="e">
        <f t="shared" si="101"/>
        <v>#N/A</v>
      </c>
      <c r="PD44" s="193" t="e">
        <f t="shared" si="101"/>
        <v>#N/A</v>
      </c>
      <c r="PE44" s="193" t="e">
        <f t="shared" si="101"/>
        <v>#N/A</v>
      </c>
      <c r="PF44" s="193" t="e">
        <f t="shared" si="101"/>
        <v>#N/A</v>
      </c>
      <c r="PG44" s="193" t="e">
        <f t="shared" si="101"/>
        <v>#N/A</v>
      </c>
      <c r="PH44" s="193" t="e">
        <f t="shared" si="101"/>
        <v>#N/A</v>
      </c>
      <c r="PI44" s="193" t="e">
        <f t="shared" si="101"/>
        <v>#N/A</v>
      </c>
      <c r="PJ44" s="193" t="e">
        <f t="shared" si="101"/>
        <v>#N/A</v>
      </c>
      <c r="PK44" s="193" t="e">
        <f t="shared" si="101"/>
        <v>#N/A</v>
      </c>
      <c r="PL44" s="193" t="e">
        <f t="shared" si="101"/>
        <v>#N/A</v>
      </c>
      <c r="PM44" s="193" t="e">
        <f t="shared" si="101"/>
        <v>#N/A</v>
      </c>
      <c r="PN44" s="193" t="e">
        <f t="shared" si="101"/>
        <v>#N/A</v>
      </c>
      <c r="PO44" s="193" t="e">
        <f t="shared" si="101"/>
        <v>#N/A</v>
      </c>
      <c r="PP44" s="193" t="e">
        <f t="shared" si="28"/>
        <v>#N/A</v>
      </c>
      <c r="PQ44" s="193" t="e">
        <f t="shared" si="97"/>
        <v>#N/A</v>
      </c>
      <c r="PR44" s="193" t="e">
        <f t="shared" si="97"/>
        <v>#N/A</v>
      </c>
      <c r="PS44" s="193" t="e">
        <f t="shared" si="97"/>
        <v>#N/A</v>
      </c>
      <c r="PT44" s="193" t="e">
        <f t="shared" si="97"/>
        <v>#N/A</v>
      </c>
      <c r="PU44" s="193" t="e">
        <f t="shared" si="97"/>
        <v>#N/A</v>
      </c>
      <c r="PV44" s="193" t="e">
        <f t="shared" si="97"/>
        <v>#N/A</v>
      </c>
      <c r="PW44" s="193" t="e">
        <f t="shared" si="97"/>
        <v>#N/A</v>
      </c>
      <c r="PX44" s="193" t="e">
        <f t="shared" si="97"/>
        <v>#N/A</v>
      </c>
    </row>
    <row r="45" spans="1:440" hidden="1" x14ac:dyDescent="0.45">
      <c r="A45" s="20">
        <v>42</v>
      </c>
      <c r="B45" s="134"/>
      <c r="C45" s="279"/>
      <c r="D45" s="280" t="str">
        <f t="shared" si="15"/>
        <v/>
      </c>
      <c r="E45" s="281"/>
      <c r="F45" s="280" t="str">
        <f t="shared" si="16"/>
        <v/>
      </c>
      <c r="G45" s="279"/>
      <c r="H45" s="135"/>
      <c r="I45" s="110" t="str">
        <f t="shared" si="17"/>
        <v/>
      </c>
      <c r="J45" s="21" t="str">
        <f t="shared" si="18"/>
        <v/>
      </c>
      <c r="K45" s="22" t="str">
        <f t="shared" si="19"/>
        <v/>
      </c>
      <c r="L45" s="23" t="str">
        <f>IF(J45="","",IF(OR($J45&lt;Skew!$B$3,$J45=Skew!$B$3),IF($J45&gt;Skew!$C$3,Skew!$A$3,IF($J45&gt;Skew!$C$4,Skew!$A$4,IF($J45&gt;Skew!$C$5,Skew!$A$5,IF($J45&gt;Skew!$C$6,Skew!$A$6,IF($J45&gt;Skew!$C$7,Skew!$A$7,IF($J45&gt;Skew!$C$8,Skew!$A$8,IF($J45&gt;Skew!$C$9,Skew!$A$9,IF($J45&gt;Skew!$C$10,Skew!$A$10,IF($J45&gt;Skew!$C$11,Skew!$A$11,IF($J45&gt;Skew!$C$12,Skew!$A$12,IF($J45&gt;Skew!$C$13,Skew!$A$13,IF($J45&gt;Skew!$C$14,Skew!$A$14,IF($J45&gt;Skew!$C$15,Skew!$A$15,IF($J45&gt;Skew!$C$16,Skew!$A$16,Skew!$A$17)
)))))))))))))))</f>
        <v/>
      </c>
      <c r="M45" s="22" t="str">
        <f>IF(J45="","",MATCH(L45,Skew!$A$3:$A$17,0))</f>
        <v/>
      </c>
      <c r="N45" s="22" t="str">
        <f t="shared" si="0"/>
        <v/>
      </c>
      <c r="O45" s="24"/>
      <c r="P45" s="22" t="str">
        <f>IF(OR(J45="",O45=""),"",MATCH(O45,Confidence!$A$3:$A$12,0))</f>
        <v/>
      </c>
      <c r="Q45" s="25" t="str">
        <f t="shared" si="1"/>
        <v/>
      </c>
      <c r="R45" s="25" t="str">
        <f t="shared" si="2"/>
        <v/>
      </c>
      <c r="S45" s="22"/>
      <c r="T45" s="102" t="str">
        <f t="shared" si="3"/>
        <v/>
      </c>
      <c r="U45" s="102" t="str">
        <f t="shared" si="4"/>
        <v/>
      </c>
      <c r="V45" s="37" t="str">
        <f t="shared" si="5"/>
        <v/>
      </c>
      <c r="W45" s="115"/>
      <c r="X45" s="204" t="str">
        <f>IF(AND(D45&gt;0,E45&gt;0,F45&gt;0,Q45&gt;0,R45&gt;0,W45&gt;0,NOT(O45="")),ABS(VLOOKUP($W$1,VLookups!$A$30:$B$31,2,FALSE)-_xlfn.BETA.DIST(W45,IF(K45="L",R45,Q45),IF(K45="L",Q45,R45),TRUE,D45,F45)),"")</f>
        <v/>
      </c>
      <c r="Y45" s="112" t="str">
        <f>IF(OR($Q45="",$R45=""),"",_xlfn.BETA.INV(ABS(VLOOKUP($W$1,VLookups!$A$30:$B$31,2,FALSE)-Y$3),IF($K45="L",$R45,$Q45),IF($K45="L",$Q45,$R45),$D45,$F45))</f>
        <v/>
      </c>
      <c r="Z45" s="113" t="str">
        <f>IF(OR($Q45="",$R45=""),"",_xlfn.BETA.INV(ABS(VLOOKUP($W$1,VLookups!$A$30:$B$31,2,FALSE)-Z$3),IF($K45="L",$R45,$Q45),IF($K45="L",$Q45,$R45),$D45,$F45))</f>
        <v/>
      </c>
      <c r="AA45" s="112" t="str">
        <f>IF(OR($Q45="",$R45=""),"",_xlfn.BETA.INV(ABS(VLOOKUP($W$1,VLookups!$A$30:$B$31,2,FALSE)-AA$3),IF($K45="L",$R45,$Q45),IF($K45="L",$Q45,$R45),$D45,$F45))</f>
        <v/>
      </c>
      <c r="AB45" s="113" t="str">
        <f>IF(OR($Q45="",$R45=""),"",_xlfn.BETA.INV(ABS(VLOOKUP($W$1,VLookups!$A$30:$B$31,2,FALSE)-AB$3),IF($K45="L",$R45,$Q45),IF($K45="L",$Q45,$R45),$D45,$F45))</f>
        <v/>
      </c>
      <c r="AC45" s="112" t="str">
        <f>IF(OR($Q45="",$R45=""),"",_xlfn.BETA.INV(ABS(VLOOKUP($W$1,VLookups!$A$30:$B$31,2,FALSE)-AC$3),IF($K45="L",$R45,$Q45),IF($K45="L",$Q45,$R45),$D45,$F45))</f>
        <v/>
      </c>
      <c r="AD45" s="113" t="str">
        <f>IF(OR($Q45="",$R45=""),"",_xlfn.BETA.INV(ABS(VLOOKUP($W$1,VLookups!$A$30:$B$31,2,FALSE)-AD$3),IF($K45="L",$R45,$Q45),IF($K45="L",$Q45,$R45),$D45,$F45))</f>
        <v/>
      </c>
      <c r="AE45" s="112" t="str">
        <f>IF(OR($Q45="",$R45=""),"",_xlfn.BETA.INV(ABS(VLOOKUP($W$1,VLookups!$A$30:$B$31,2,FALSE)-AE$3),IF($K45="L",$R45,$Q45),IF($K45="L",$Q45,$R45),$D45,$F45))</f>
        <v/>
      </c>
      <c r="AF45" s="113" t="str">
        <f>IF(OR($Q45="",$R45=""),"",_xlfn.BETA.INV(ABS(VLOOKUP($W$1,VLookups!$A$30:$B$31,2,FALSE)-AF$3),IF($K45="L",$R45,$Q45),IF($K45="L",$Q45,$R45),$D45,$F45))</f>
        <v/>
      </c>
      <c r="AG45" s="112" t="str">
        <f>IF(OR($Q45="",$R45=""),"",_xlfn.BETA.INV(ABS(VLOOKUP($W$1,VLookups!$A$30:$B$31,2,FALSE)-AG$3),IF($K45="L",$R45,$Q45),IF($K45="L",$Q45,$R45),$D45,$F45))</f>
        <v/>
      </c>
      <c r="AH45" s="113" t="str">
        <f>IF(OR($Q45="",$R45=""),"",_xlfn.BETA.INV(ABS(VLOOKUP($W$1,VLookups!$A$30:$B$31,2,FALSE)-AH$3),IF($K45="L",$R45,$Q45),IF($K45="L",$Q45,$R45),$D45,$F45))</f>
        <v/>
      </c>
      <c r="AI45" s="112" t="str">
        <f>IF(OR($Q45="",$R45=""),"",_xlfn.BETA.INV(ABS(VLOOKUP($W$1,VLookups!$A$30:$B$31,2,FALSE)-AI$3),IF($K45="L",$R45,$Q45),IF($K45="L",$Q45,$R45),$D45,$F45))</f>
        <v/>
      </c>
      <c r="AJ45" s="113" t="str">
        <f>IF(OR($Q45="",$R45=""),"",_xlfn.BETA.INV(ABS(VLOOKUP($W$1,VLookups!$A$30:$B$31,2,FALSE)-AJ$3),IF($K45="L",$R45,$Q45),IF($K45="L",$Q45,$R45),$D45,$F45))</f>
        <v/>
      </c>
      <c r="AK45" s="15"/>
      <c r="AL45" s="194" t="str">
        <f t="shared" si="20"/>
        <v/>
      </c>
      <c r="AM45" s="192" t="str">
        <f t="shared" si="21"/>
        <v/>
      </c>
      <c r="AN45" s="177" t="str">
        <f t="shared" ref="AN45:AN48" si="119">IF(ISNONTEXT($AL45),AM45+$AL45,"")</f>
        <v/>
      </c>
      <c r="AO45" s="177" t="str">
        <f t="shared" si="110"/>
        <v/>
      </c>
      <c r="AP45" s="177" t="str">
        <f t="shared" si="110"/>
        <v/>
      </c>
      <c r="AQ45" s="177" t="str">
        <f t="shared" si="110"/>
        <v/>
      </c>
      <c r="AR45" s="177" t="str">
        <f t="shared" si="110"/>
        <v/>
      </c>
      <c r="AS45" s="177" t="str">
        <f t="shared" si="110"/>
        <v/>
      </c>
      <c r="AT45" s="177" t="str">
        <f t="shared" si="110"/>
        <v/>
      </c>
      <c r="AU45" s="177" t="str">
        <f t="shared" si="110"/>
        <v/>
      </c>
      <c r="AV45" s="177" t="str">
        <f t="shared" si="110"/>
        <v/>
      </c>
      <c r="AW45" s="177" t="str">
        <f t="shared" si="110"/>
        <v/>
      </c>
      <c r="AX45" s="177" t="str">
        <f t="shared" si="110"/>
        <v/>
      </c>
      <c r="AY45" s="177" t="str">
        <f t="shared" si="110"/>
        <v/>
      </c>
      <c r="AZ45" s="177" t="str">
        <f t="shared" si="110"/>
        <v/>
      </c>
      <c r="BA45" s="177" t="str">
        <f t="shared" si="110"/>
        <v/>
      </c>
      <c r="BB45" s="177" t="str">
        <f t="shared" si="110"/>
        <v/>
      </c>
      <c r="BC45" s="177" t="str">
        <f t="shared" si="110"/>
        <v/>
      </c>
      <c r="BD45" s="177" t="str">
        <f t="shared" si="110"/>
        <v/>
      </c>
      <c r="BE45" s="177" t="str">
        <f t="shared" si="104"/>
        <v/>
      </c>
      <c r="BF45" s="177" t="str">
        <f t="shared" si="104"/>
        <v/>
      </c>
      <c r="BG45" s="177" t="str">
        <f t="shared" si="104"/>
        <v/>
      </c>
      <c r="BH45" s="177" t="str">
        <f t="shared" si="104"/>
        <v/>
      </c>
      <c r="BI45" s="177" t="str">
        <f t="shared" si="104"/>
        <v/>
      </c>
      <c r="BJ45" s="177" t="str">
        <f t="shared" si="104"/>
        <v/>
      </c>
      <c r="BK45" s="177" t="str">
        <f t="shared" si="104"/>
        <v/>
      </c>
      <c r="BL45" s="177" t="str">
        <f t="shared" si="104"/>
        <v/>
      </c>
      <c r="BM45" s="177" t="str">
        <f t="shared" si="104"/>
        <v/>
      </c>
      <c r="BN45" s="177" t="str">
        <f t="shared" si="104"/>
        <v/>
      </c>
      <c r="BO45" s="177" t="str">
        <f t="shared" si="104"/>
        <v/>
      </c>
      <c r="BP45" s="177" t="str">
        <f t="shared" si="104"/>
        <v/>
      </c>
      <c r="BQ45" s="177" t="str">
        <f t="shared" si="104"/>
        <v/>
      </c>
      <c r="BR45" s="177" t="str">
        <f t="shared" si="104"/>
        <v/>
      </c>
      <c r="BS45" s="177" t="str">
        <f t="shared" si="104"/>
        <v/>
      </c>
      <c r="BT45" s="177" t="str">
        <f t="shared" si="111"/>
        <v/>
      </c>
      <c r="BU45" s="177" t="str">
        <f t="shared" si="111"/>
        <v/>
      </c>
      <c r="BV45" s="177" t="str">
        <f t="shared" si="111"/>
        <v/>
      </c>
      <c r="BW45" s="177" t="str">
        <f t="shared" si="111"/>
        <v/>
      </c>
      <c r="BX45" s="177" t="str">
        <f t="shared" si="111"/>
        <v/>
      </c>
      <c r="BY45" s="177" t="str">
        <f t="shared" si="111"/>
        <v/>
      </c>
      <c r="BZ45" s="177" t="str">
        <f t="shared" si="111"/>
        <v/>
      </c>
      <c r="CA45" s="177" t="str">
        <f t="shared" si="111"/>
        <v/>
      </c>
      <c r="CB45" s="177" t="str">
        <f t="shared" si="111"/>
        <v/>
      </c>
      <c r="CC45" s="177" t="str">
        <f t="shared" si="111"/>
        <v/>
      </c>
      <c r="CD45" s="177" t="str">
        <f t="shared" si="111"/>
        <v/>
      </c>
      <c r="CE45" s="177" t="str">
        <f t="shared" si="111"/>
        <v/>
      </c>
      <c r="CF45" s="177" t="str">
        <f t="shared" si="111"/>
        <v/>
      </c>
      <c r="CG45" s="177" t="str">
        <f t="shared" si="111"/>
        <v/>
      </c>
      <c r="CH45" s="177" t="str">
        <f t="shared" si="111"/>
        <v/>
      </c>
      <c r="CI45" s="177" t="str">
        <f t="shared" si="111"/>
        <v/>
      </c>
      <c r="CJ45" s="177" t="str">
        <f t="shared" si="105"/>
        <v/>
      </c>
      <c r="CK45" s="177" t="str">
        <f t="shared" si="105"/>
        <v/>
      </c>
      <c r="CL45" s="177" t="str">
        <f t="shared" si="105"/>
        <v/>
      </c>
      <c r="CM45" s="177" t="str">
        <f t="shared" si="105"/>
        <v/>
      </c>
      <c r="CN45" s="177" t="str">
        <f t="shared" si="105"/>
        <v/>
      </c>
      <c r="CO45" s="177" t="str">
        <f t="shared" si="105"/>
        <v/>
      </c>
      <c r="CP45" s="177" t="str">
        <f t="shared" si="105"/>
        <v/>
      </c>
      <c r="CQ45" s="177" t="str">
        <f t="shared" si="105"/>
        <v/>
      </c>
      <c r="CR45" s="177" t="str">
        <f t="shared" si="105"/>
        <v/>
      </c>
      <c r="CS45" s="177" t="str">
        <f t="shared" si="105"/>
        <v/>
      </c>
      <c r="CT45" s="177" t="str">
        <f t="shared" si="105"/>
        <v/>
      </c>
      <c r="CU45" s="177" t="str">
        <f t="shared" si="105"/>
        <v/>
      </c>
      <c r="CV45" s="177" t="str">
        <f t="shared" si="105"/>
        <v/>
      </c>
      <c r="CW45" s="177" t="str">
        <f t="shared" si="105"/>
        <v/>
      </c>
      <c r="CX45" s="177" t="str">
        <f t="shared" si="105"/>
        <v/>
      </c>
      <c r="CY45" s="177" t="str">
        <f t="shared" si="102"/>
        <v/>
      </c>
      <c r="CZ45" s="177" t="str">
        <f t="shared" si="102"/>
        <v/>
      </c>
      <c r="DA45" s="177" t="str">
        <f t="shared" si="102"/>
        <v/>
      </c>
      <c r="DB45" s="177" t="str">
        <f t="shared" si="102"/>
        <v/>
      </c>
      <c r="DC45" s="177" t="str">
        <f t="shared" si="102"/>
        <v/>
      </c>
      <c r="DD45" s="177" t="str">
        <f t="shared" si="102"/>
        <v/>
      </c>
      <c r="DE45" s="177" t="str">
        <f t="shared" si="102"/>
        <v/>
      </c>
      <c r="DF45" s="177" t="str">
        <f t="shared" si="102"/>
        <v/>
      </c>
      <c r="DG45" s="177" t="str">
        <f t="shared" si="102"/>
        <v/>
      </c>
      <c r="DH45" s="177" t="str">
        <f t="shared" si="102"/>
        <v/>
      </c>
      <c r="DI45" s="177" t="str">
        <f t="shared" si="102"/>
        <v/>
      </c>
      <c r="DJ45" s="177" t="str">
        <f t="shared" si="102"/>
        <v/>
      </c>
      <c r="DK45" s="177" t="str">
        <f t="shared" si="102"/>
        <v/>
      </c>
      <c r="DL45" s="177" t="str">
        <f t="shared" si="102"/>
        <v/>
      </c>
      <c r="DM45" s="177" t="str">
        <f t="shared" si="102"/>
        <v/>
      </c>
      <c r="DN45" s="177" t="str">
        <f t="shared" si="102"/>
        <v/>
      </c>
      <c r="DO45" s="177" t="str">
        <f t="shared" si="112"/>
        <v/>
      </c>
      <c r="DP45" s="177" t="str">
        <f t="shared" si="112"/>
        <v/>
      </c>
      <c r="DQ45" s="177" t="str">
        <f t="shared" si="112"/>
        <v/>
      </c>
      <c r="DR45" s="177" t="str">
        <f t="shared" si="112"/>
        <v/>
      </c>
      <c r="DS45" s="177" t="str">
        <f t="shared" si="112"/>
        <v/>
      </c>
      <c r="DT45" s="177" t="str">
        <f t="shared" si="112"/>
        <v/>
      </c>
      <c r="DU45" s="177" t="str">
        <f t="shared" si="112"/>
        <v/>
      </c>
      <c r="DV45" s="177" t="str">
        <f t="shared" si="112"/>
        <v/>
      </c>
      <c r="DW45" s="177" t="str">
        <f t="shared" si="112"/>
        <v/>
      </c>
      <c r="DX45" s="177" t="str">
        <f t="shared" si="112"/>
        <v/>
      </c>
      <c r="DY45" s="177" t="str">
        <f t="shared" si="112"/>
        <v/>
      </c>
      <c r="DZ45" s="177" t="str">
        <f t="shared" si="112"/>
        <v/>
      </c>
      <c r="EA45" s="177" t="str">
        <f t="shared" si="112"/>
        <v/>
      </c>
      <c r="EB45" s="177" t="str">
        <f t="shared" si="112"/>
        <v/>
      </c>
      <c r="EC45" s="177" t="str">
        <f t="shared" si="112"/>
        <v/>
      </c>
      <c r="ED45" s="177" t="str">
        <f t="shared" si="112"/>
        <v/>
      </c>
      <c r="EE45" s="177" t="str">
        <f t="shared" si="106"/>
        <v/>
      </c>
      <c r="EF45" s="177" t="str">
        <f t="shared" si="118"/>
        <v/>
      </c>
      <c r="EG45" s="177" t="str">
        <f t="shared" si="118"/>
        <v/>
      </c>
      <c r="EH45" s="177" t="str">
        <f t="shared" si="118"/>
        <v/>
      </c>
      <c r="EI45" s="177" t="str">
        <f t="shared" si="118"/>
        <v/>
      </c>
      <c r="EJ45" s="177" t="str">
        <f t="shared" si="118"/>
        <v/>
      </c>
      <c r="EK45" s="177" t="str">
        <f t="shared" si="118"/>
        <v/>
      </c>
      <c r="EL45" s="177" t="str">
        <f t="shared" si="118"/>
        <v/>
      </c>
      <c r="EM45" s="177" t="str">
        <f t="shared" si="118"/>
        <v/>
      </c>
      <c r="EN45" s="177" t="str">
        <f t="shared" si="118"/>
        <v/>
      </c>
      <c r="EO45" s="177" t="str">
        <f t="shared" si="118"/>
        <v/>
      </c>
      <c r="EP45" s="177" t="str">
        <f t="shared" si="118"/>
        <v/>
      </c>
      <c r="EQ45" s="177" t="str">
        <f t="shared" si="118"/>
        <v/>
      </c>
      <c r="ER45" s="177" t="str">
        <f t="shared" si="118"/>
        <v/>
      </c>
      <c r="ES45" s="177" t="str">
        <f t="shared" si="118"/>
        <v/>
      </c>
      <c r="ET45" s="177" t="str">
        <f t="shared" si="118"/>
        <v/>
      </c>
      <c r="EU45" s="177" t="str">
        <f t="shared" si="118"/>
        <v/>
      </c>
      <c r="EV45" s="177" t="str">
        <f t="shared" si="113"/>
        <v/>
      </c>
      <c r="EW45" s="177" t="str">
        <f t="shared" si="114"/>
        <v/>
      </c>
      <c r="EX45" s="177" t="str">
        <f t="shared" si="114"/>
        <v/>
      </c>
      <c r="EY45" s="177" t="str">
        <f t="shared" si="114"/>
        <v/>
      </c>
      <c r="EZ45" s="177" t="str">
        <f t="shared" si="114"/>
        <v/>
      </c>
      <c r="FA45" s="177" t="str">
        <f t="shared" si="114"/>
        <v/>
      </c>
      <c r="FB45" s="177" t="str">
        <f t="shared" si="114"/>
        <v/>
      </c>
      <c r="FC45" s="177" t="str">
        <f t="shared" si="114"/>
        <v/>
      </c>
      <c r="FD45" s="177" t="str">
        <f t="shared" si="114"/>
        <v/>
      </c>
      <c r="FE45" s="177" t="str">
        <f t="shared" si="114"/>
        <v/>
      </c>
      <c r="FF45" s="177" t="str">
        <f t="shared" si="114"/>
        <v/>
      </c>
      <c r="FG45" s="177" t="str">
        <f t="shared" si="114"/>
        <v/>
      </c>
      <c r="FH45" s="177" t="str">
        <f t="shared" si="114"/>
        <v/>
      </c>
      <c r="FI45" s="177" t="str">
        <f t="shared" si="114"/>
        <v/>
      </c>
      <c r="FJ45" s="177" t="str">
        <f t="shared" si="114"/>
        <v/>
      </c>
      <c r="FK45" s="177" t="str">
        <f t="shared" si="114"/>
        <v/>
      </c>
      <c r="FL45" s="177" t="str">
        <f t="shared" si="114"/>
        <v/>
      </c>
      <c r="FM45" s="177" t="str">
        <f t="shared" si="107"/>
        <v/>
      </c>
      <c r="FN45" s="177" t="str">
        <f t="shared" si="107"/>
        <v/>
      </c>
      <c r="FO45" s="177" t="str">
        <f t="shared" si="107"/>
        <v/>
      </c>
      <c r="FP45" s="177" t="str">
        <f t="shared" si="107"/>
        <v/>
      </c>
      <c r="FQ45" s="177" t="str">
        <f t="shared" si="107"/>
        <v/>
      </c>
      <c r="FR45" s="177" t="str">
        <f t="shared" si="107"/>
        <v/>
      </c>
      <c r="FS45" s="177" t="str">
        <f t="shared" si="107"/>
        <v/>
      </c>
      <c r="FT45" s="177" t="str">
        <f t="shared" si="107"/>
        <v/>
      </c>
      <c r="FU45" s="177" t="str">
        <f t="shared" si="107"/>
        <v/>
      </c>
      <c r="FV45" s="177" t="str">
        <f t="shared" si="107"/>
        <v/>
      </c>
      <c r="FW45" s="177" t="str">
        <f t="shared" si="107"/>
        <v/>
      </c>
      <c r="FX45" s="177" t="str">
        <f t="shared" si="107"/>
        <v/>
      </c>
      <c r="FY45" s="177" t="str">
        <f t="shared" si="107"/>
        <v/>
      </c>
      <c r="FZ45" s="177" t="str">
        <f t="shared" si="107"/>
        <v/>
      </c>
      <c r="GA45" s="177" t="str">
        <f t="shared" si="115"/>
        <v/>
      </c>
      <c r="GB45" s="177" t="str">
        <f t="shared" si="115"/>
        <v/>
      </c>
      <c r="GC45" s="177" t="str">
        <f t="shared" si="115"/>
        <v/>
      </c>
      <c r="GD45" s="177" t="str">
        <f t="shared" si="115"/>
        <v/>
      </c>
      <c r="GE45" s="177" t="str">
        <f t="shared" si="115"/>
        <v/>
      </c>
      <c r="GF45" s="177" t="str">
        <f t="shared" si="115"/>
        <v/>
      </c>
      <c r="GG45" s="177" t="str">
        <f t="shared" si="115"/>
        <v/>
      </c>
      <c r="GH45" s="177" t="str">
        <f t="shared" si="115"/>
        <v/>
      </c>
      <c r="GI45" s="177" t="str">
        <f t="shared" si="115"/>
        <v/>
      </c>
      <c r="GJ45" s="177" t="str">
        <f t="shared" si="115"/>
        <v/>
      </c>
      <c r="GK45" s="177" t="str">
        <f t="shared" si="115"/>
        <v/>
      </c>
      <c r="GL45" s="177" t="str">
        <f t="shared" si="115"/>
        <v/>
      </c>
      <c r="GM45" s="177" t="str">
        <f t="shared" si="115"/>
        <v/>
      </c>
      <c r="GN45" s="177" t="str">
        <f t="shared" si="115"/>
        <v/>
      </c>
      <c r="GO45" s="177" t="str">
        <f t="shared" si="115"/>
        <v/>
      </c>
      <c r="GP45" s="177" t="str">
        <f t="shared" si="115"/>
        <v/>
      </c>
      <c r="GQ45" s="177" t="str">
        <f t="shared" si="108"/>
        <v/>
      </c>
      <c r="GR45" s="177" t="str">
        <f t="shared" si="108"/>
        <v/>
      </c>
      <c r="GS45" s="177" t="str">
        <f t="shared" si="108"/>
        <v/>
      </c>
      <c r="GT45" s="177" t="str">
        <f t="shared" si="108"/>
        <v/>
      </c>
      <c r="GU45" s="177" t="str">
        <f t="shared" si="108"/>
        <v/>
      </c>
      <c r="GV45" s="177" t="str">
        <f t="shared" si="108"/>
        <v/>
      </c>
      <c r="GW45" s="177" t="str">
        <f t="shared" si="108"/>
        <v/>
      </c>
      <c r="GX45" s="177" t="str">
        <f t="shared" si="108"/>
        <v/>
      </c>
      <c r="GY45" s="177" t="str">
        <f t="shared" si="108"/>
        <v/>
      </c>
      <c r="GZ45" s="177" t="str">
        <f t="shared" si="108"/>
        <v/>
      </c>
      <c r="HA45" s="177" t="str">
        <f t="shared" si="108"/>
        <v/>
      </c>
      <c r="HB45" s="177" t="str">
        <f t="shared" si="108"/>
        <v/>
      </c>
      <c r="HC45" s="177" t="str">
        <f t="shared" si="108"/>
        <v/>
      </c>
      <c r="HD45" s="177" t="str">
        <f t="shared" si="108"/>
        <v/>
      </c>
      <c r="HE45" s="177" t="str">
        <f t="shared" si="103"/>
        <v/>
      </c>
      <c r="HF45" s="177" t="str">
        <f t="shared" si="103"/>
        <v/>
      </c>
      <c r="HG45" s="177" t="str">
        <f t="shared" si="103"/>
        <v/>
      </c>
      <c r="HH45" s="177" t="str">
        <f t="shared" si="103"/>
        <v/>
      </c>
      <c r="HI45" s="177" t="str">
        <f t="shared" si="103"/>
        <v/>
      </c>
      <c r="HJ45" s="177" t="str">
        <f t="shared" si="103"/>
        <v/>
      </c>
      <c r="HK45" s="177" t="str">
        <f t="shared" si="103"/>
        <v/>
      </c>
      <c r="HL45" s="177" t="str">
        <f t="shared" si="103"/>
        <v/>
      </c>
      <c r="HM45" s="177" t="str">
        <f t="shared" si="103"/>
        <v/>
      </c>
      <c r="HN45" s="177" t="str">
        <f t="shared" si="103"/>
        <v/>
      </c>
      <c r="HO45" s="177" t="str">
        <f t="shared" si="103"/>
        <v/>
      </c>
      <c r="HP45" s="177" t="str">
        <f t="shared" si="103"/>
        <v/>
      </c>
      <c r="HQ45" s="177" t="str">
        <f t="shared" si="103"/>
        <v/>
      </c>
      <c r="HR45" s="177" t="str">
        <f t="shared" si="103"/>
        <v/>
      </c>
      <c r="HS45" s="177" t="str">
        <f t="shared" si="103"/>
        <v/>
      </c>
      <c r="HT45" s="177" t="str">
        <f t="shared" si="116"/>
        <v/>
      </c>
      <c r="HU45" s="177" t="str">
        <f t="shared" si="116"/>
        <v/>
      </c>
      <c r="HV45" s="177" t="str">
        <f t="shared" si="116"/>
        <v/>
      </c>
      <c r="HW45" s="177" t="str">
        <f t="shared" si="116"/>
        <v/>
      </c>
      <c r="HX45" s="177" t="str">
        <f t="shared" si="116"/>
        <v/>
      </c>
      <c r="HY45" s="177" t="str">
        <f t="shared" si="116"/>
        <v/>
      </c>
      <c r="HZ45" s="177" t="str">
        <f t="shared" si="116"/>
        <v/>
      </c>
      <c r="IA45" s="177" t="str">
        <f t="shared" si="116"/>
        <v/>
      </c>
      <c r="IB45" s="177" t="str">
        <f t="shared" si="116"/>
        <v/>
      </c>
      <c r="IC45" s="177" t="str">
        <f t="shared" si="116"/>
        <v/>
      </c>
      <c r="ID45" s="177" t="str">
        <f t="shared" si="116"/>
        <v/>
      </c>
      <c r="IE45" s="192" t="str">
        <f t="shared" si="23"/>
        <v/>
      </c>
      <c r="IF45" s="193" t="e">
        <f t="shared" si="96"/>
        <v>#N/A</v>
      </c>
      <c r="IG45" s="193" t="e">
        <f t="shared" ref="IG45:II60" si="120">IF(ISNONTEXT($U45),IF($K45="R",_xlfn.BETA.DIST(AN45,$Q45,$R45,FALSE,$D45,$F45),_xlfn.BETA.DIST(AN45,$R45,$Q45,FALSE,$D45,$F45)),NA())</f>
        <v>#N/A</v>
      </c>
      <c r="IH45" s="193" t="e">
        <f t="shared" si="120"/>
        <v>#N/A</v>
      </c>
      <c r="II45" s="193" t="e">
        <f t="shared" si="120"/>
        <v>#N/A</v>
      </c>
      <c r="IJ45" s="193" t="e">
        <f t="shared" si="93"/>
        <v>#N/A</v>
      </c>
      <c r="IK45" s="193" t="e">
        <f t="shared" si="93"/>
        <v>#N/A</v>
      </c>
      <c r="IL45" s="193" t="e">
        <f t="shared" si="93"/>
        <v>#N/A</v>
      </c>
      <c r="IM45" s="193" t="e">
        <f t="shared" si="93"/>
        <v>#N/A</v>
      </c>
      <c r="IN45" s="193" t="e">
        <f t="shared" si="93"/>
        <v>#N/A</v>
      </c>
      <c r="IO45" s="193" t="e">
        <f t="shared" si="93"/>
        <v>#N/A</v>
      </c>
      <c r="IP45" s="193" t="e">
        <f t="shared" si="93"/>
        <v>#N/A</v>
      </c>
      <c r="IQ45" s="193" t="e">
        <f t="shared" si="93"/>
        <v>#N/A</v>
      </c>
      <c r="IR45" s="193" t="e">
        <f t="shared" si="93"/>
        <v>#N/A</v>
      </c>
      <c r="IS45" s="193" t="e">
        <f t="shared" si="93"/>
        <v>#N/A</v>
      </c>
      <c r="IT45" s="193" t="e">
        <f t="shared" si="93"/>
        <v>#N/A</v>
      </c>
      <c r="IU45" s="193" t="e">
        <f t="shared" si="93"/>
        <v>#N/A</v>
      </c>
      <c r="IV45" s="193" t="e">
        <f t="shared" si="93"/>
        <v>#N/A</v>
      </c>
      <c r="IW45" s="193" t="e">
        <f t="shared" si="93"/>
        <v>#N/A</v>
      </c>
      <c r="IX45" s="193" t="e">
        <f t="shared" si="93"/>
        <v>#N/A</v>
      </c>
      <c r="IY45" s="193" t="e">
        <f t="shared" si="89"/>
        <v>#N/A</v>
      </c>
      <c r="IZ45" s="193" t="e">
        <f t="shared" si="89"/>
        <v>#N/A</v>
      </c>
      <c r="JA45" s="193" t="e">
        <f t="shared" si="89"/>
        <v>#N/A</v>
      </c>
      <c r="JB45" s="193" t="e">
        <f t="shared" si="89"/>
        <v>#N/A</v>
      </c>
      <c r="JC45" s="193" t="e">
        <f t="shared" si="89"/>
        <v>#N/A</v>
      </c>
      <c r="JD45" s="193" t="e">
        <f t="shared" si="89"/>
        <v>#N/A</v>
      </c>
      <c r="JE45" s="193" t="e">
        <f t="shared" si="89"/>
        <v>#N/A</v>
      </c>
      <c r="JF45" s="193" t="e">
        <f t="shared" si="89"/>
        <v>#N/A</v>
      </c>
      <c r="JG45" s="193" t="e">
        <f t="shared" si="89"/>
        <v>#N/A</v>
      </c>
      <c r="JH45" s="193" t="e">
        <f t="shared" si="89"/>
        <v>#N/A</v>
      </c>
      <c r="JI45" s="193" t="e">
        <f t="shared" si="89"/>
        <v>#N/A</v>
      </c>
      <c r="JJ45" s="193" t="e">
        <f t="shared" si="89"/>
        <v>#N/A</v>
      </c>
      <c r="JK45" s="193" t="e">
        <f t="shared" si="89"/>
        <v>#N/A</v>
      </c>
      <c r="JL45" s="193" t="e">
        <f t="shared" si="89"/>
        <v>#N/A</v>
      </c>
      <c r="JM45" s="193" t="e">
        <f t="shared" si="89"/>
        <v>#N/A</v>
      </c>
      <c r="JN45" s="193" t="e">
        <f t="shared" si="86"/>
        <v>#N/A</v>
      </c>
      <c r="JO45" s="193" t="e">
        <f t="shared" si="86"/>
        <v>#N/A</v>
      </c>
      <c r="JP45" s="193" t="e">
        <f t="shared" si="86"/>
        <v>#N/A</v>
      </c>
      <c r="JQ45" s="193" t="e">
        <f t="shared" si="86"/>
        <v>#N/A</v>
      </c>
      <c r="JR45" s="193" t="e">
        <f t="shared" si="86"/>
        <v>#N/A</v>
      </c>
      <c r="JS45" s="193" t="e">
        <f t="shared" si="86"/>
        <v>#N/A</v>
      </c>
      <c r="JT45" s="193" t="e">
        <f t="shared" si="86"/>
        <v>#N/A</v>
      </c>
      <c r="JU45" s="193" t="e">
        <f t="shared" si="86"/>
        <v>#N/A</v>
      </c>
      <c r="JV45" s="193" t="e">
        <f t="shared" si="86"/>
        <v>#N/A</v>
      </c>
      <c r="JW45" s="193" t="e">
        <f t="shared" si="86"/>
        <v>#N/A</v>
      </c>
      <c r="JX45" s="193" t="e">
        <f t="shared" si="86"/>
        <v>#N/A</v>
      </c>
      <c r="JY45" s="193" t="e">
        <f t="shared" si="86"/>
        <v>#N/A</v>
      </c>
      <c r="JZ45" s="193" t="e">
        <f t="shared" si="86"/>
        <v>#N/A</v>
      </c>
      <c r="KA45" s="193" t="e">
        <f t="shared" si="86"/>
        <v>#N/A</v>
      </c>
      <c r="KB45" s="193" t="e">
        <f t="shared" si="86"/>
        <v>#N/A</v>
      </c>
      <c r="KC45" s="193" t="e">
        <f t="shared" si="99"/>
        <v>#N/A</v>
      </c>
      <c r="KD45" s="193" t="e">
        <f t="shared" si="99"/>
        <v>#N/A</v>
      </c>
      <c r="KE45" s="193" t="e">
        <f t="shared" si="99"/>
        <v>#N/A</v>
      </c>
      <c r="KF45" s="193" t="e">
        <f t="shared" si="99"/>
        <v>#N/A</v>
      </c>
      <c r="KG45" s="193" t="e">
        <f t="shared" si="99"/>
        <v>#N/A</v>
      </c>
      <c r="KH45" s="193" t="e">
        <f t="shared" si="99"/>
        <v>#N/A</v>
      </c>
      <c r="KI45" s="193" t="e">
        <f t="shared" si="99"/>
        <v>#N/A</v>
      </c>
      <c r="KJ45" s="193" t="e">
        <f t="shared" si="99"/>
        <v>#N/A</v>
      </c>
      <c r="KK45" s="193" t="e">
        <f t="shared" si="99"/>
        <v>#N/A</v>
      </c>
      <c r="KL45" s="193" t="e">
        <f t="shared" si="99"/>
        <v>#N/A</v>
      </c>
      <c r="KM45" s="193" t="e">
        <f t="shared" si="99"/>
        <v>#N/A</v>
      </c>
      <c r="KN45" s="193" t="e">
        <f t="shared" si="99"/>
        <v>#N/A</v>
      </c>
      <c r="KO45" s="193" t="e">
        <f t="shared" si="99"/>
        <v>#N/A</v>
      </c>
      <c r="KP45" s="193" t="e">
        <f t="shared" si="99"/>
        <v>#N/A</v>
      </c>
      <c r="KQ45" s="193" t="e">
        <f t="shared" si="99"/>
        <v>#N/A</v>
      </c>
      <c r="KR45" s="193" t="e">
        <f t="shared" si="26"/>
        <v>#N/A</v>
      </c>
      <c r="KS45" s="193" t="e">
        <f t="shared" ref="KS45:KU60" si="121">IF(ISNONTEXT($U45),IF($K45="R",_xlfn.BETA.DIST(CZ45,$Q45,$R45,FALSE,$D45,$F45),_xlfn.BETA.DIST(CZ45,$R45,$Q45,FALSE,$D45,$F45)),NA())</f>
        <v>#N/A</v>
      </c>
      <c r="KT45" s="193" t="e">
        <f t="shared" si="121"/>
        <v>#N/A</v>
      </c>
      <c r="KU45" s="193" t="e">
        <f t="shared" si="121"/>
        <v>#N/A</v>
      </c>
      <c r="KV45" s="193" t="e">
        <f t="shared" si="94"/>
        <v>#N/A</v>
      </c>
      <c r="KW45" s="193" t="e">
        <f t="shared" si="94"/>
        <v>#N/A</v>
      </c>
      <c r="KX45" s="193" t="e">
        <f t="shared" si="94"/>
        <v>#N/A</v>
      </c>
      <c r="KY45" s="193" t="e">
        <f t="shared" si="94"/>
        <v>#N/A</v>
      </c>
      <c r="KZ45" s="193" t="e">
        <f t="shared" si="94"/>
        <v>#N/A</v>
      </c>
      <c r="LA45" s="193" t="e">
        <f t="shared" si="94"/>
        <v>#N/A</v>
      </c>
      <c r="LB45" s="193" t="e">
        <f t="shared" si="94"/>
        <v>#N/A</v>
      </c>
      <c r="LC45" s="193" t="e">
        <f t="shared" si="94"/>
        <v>#N/A</v>
      </c>
      <c r="LD45" s="193" t="e">
        <f t="shared" si="94"/>
        <v>#N/A</v>
      </c>
      <c r="LE45" s="193" t="e">
        <f t="shared" si="94"/>
        <v>#N/A</v>
      </c>
      <c r="LF45" s="193" t="e">
        <f t="shared" si="94"/>
        <v>#N/A</v>
      </c>
      <c r="LG45" s="193" t="e">
        <f t="shared" si="94"/>
        <v>#N/A</v>
      </c>
      <c r="LH45" s="193" t="e">
        <f t="shared" si="94"/>
        <v>#N/A</v>
      </c>
      <c r="LI45" s="193" t="e">
        <f t="shared" si="94"/>
        <v>#N/A</v>
      </c>
      <c r="LJ45" s="193" t="e">
        <f t="shared" si="94"/>
        <v>#N/A</v>
      </c>
      <c r="LK45" s="193" t="e">
        <f t="shared" si="90"/>
        <v>#N/A</v>
      </c>
      <c r="LL45" s="193" t="e">
        <f t="shared" si="90"/>
        <v>#N/A</v>
      </c>
      <c r="LM45" s="193" t="e">
        <f t="shared" si="90"/>
        <v>#N/A</v>
      </c>
      <c r="LN45" s="193" t="e">
        <f t="shared" si="90"/>
        <v>#N/A</v>
      </c>
      <c r="LO45" s="193" t="e">
        <f t="shared" si="90"/>
        <v>#N/A</v>
      </c>
      <c r="LP45" s="193" t="e">
        <f t="shared" si="90"/>
        <v>#N/A</v>
      </c>
      <c r="LQ45" s="193" t="e">
        <f t="shared" si="90"/>
        <v>#N/A</v>
      </c>
      <c r="LR45" s="193" t="e">
        <f t="shared" si="90"/>
        <v>#N/A</v>
      </c>
      <c r="LS45" s="193" t="e">
        <f t="shared" si="90"/>
        <v>#N/A</v>
      </c>
      <c r="LT45" s="193" t="e">
        <f t="shared" si="90"/>
        <v>#N/A</v>
      </c>
      <c r="LU45" s="193" t="e">
        <f t="shared" si="90"/>
        <v>#N/A</v>
      </c>
      <c r="LV45" s="193" t="e">
        <f t="shared" si="90"/>
        <v>#N/A</v>
      </c>
      <c r="LW45" s="193" t="e">
        <f t="shared" si="90"/>
        <v>#N/A</v>
      </c>
      <c r="LX45" s="193" t="e">
        <f t="shared" si="90"/>
        <v>#N/A</v>
      </c>
      <c r="LY45" s="193" t="e">
        <f t="shared" si="90"/>
        <v>#N/A</v>
      </c>
      <c r="LZ45" s="193" t="e">
        <f t="shared" si="87"/>
        <v>#N/A</v>
      </c>
      <c r="MA45" s="193" t="e">
        <f t="shared" si="87"/>
        <v>#N/A</v>
      </c>
      <c r="MB45" s="193" t="e">
        <f t="shared" si="87"/>
        <v>#N/A</v>
      </c>
      <c r="MC45" s="193" t="e">
        <f t="shared" si="87"/>
        <v>#N/A</v>
      </c>
      <c r="MD45" s="193" t="e">
        <f t="shared" si="87"/>
        <v>#N/A</v>
      </c>
      <c r="ME45" s="193" t="e">
        <f t="shared" si="87"/>
        <v>#N/A</v>
      </c>
      <c r="MF45" s="193" t="e">
        <f t="shared" si="87"/>
        <v>#N/A</v>
      </c>
      <c r="MG45" s="193" t="e">
        <f t="shared" si="87"/>
        <v>#N/A</v>
      </c>
      <c r="MH45" s="193" t="e">
        <f t="shared" si="87"/>
        <v>#N/A</v>
      </c>
      <c r="MI45" s="193" t="e">
        <f t="shared" si="87"/>
        <v>#N/A</v>
      </c>
      <c r="MJ45" s="193" t="e">
        <f t="shared" si="87"/>
        <v>#N/A</v>
      </c>
      <c r="MK45" s="193" t="e">
        <f t="shared" si="87"/>
        <v>#N/A</v>
      </c>
      <c r="ML45" s="193" t="e">
        <f t="shared" si="87"/>
        <v>#N/A</v>
      </c>
      <c r="MM45" s="193" t="e">
        <f t="shared" si="87"/>
        <v>#N/A</v>
      </c>
      <c r="MN45" s="193" t="e">
        <f t="shared" si="87"/>
        <v>#N/A</v>
      </c>
      <c r="MO45" s="193" t="e">
        <f t="shared" si="100"/>
        <v>#N/A</v>
      </c>
      <c r="MP45" s="193" t="e">
        <f t="shared" si="100"/>
        <v>#N/A</v>
      </c>
      <c r="MQ45" s="193" t="e">
        <f t="shared" si="100"/>
        <v>#N/A</v>
      </c>
      <c r="MR45" s="193" t="e">
        <f t="shared" si="100"/>
        <v>#N/A</v>
      </c>
      <c r="MS45" s="193" t="e">
        <f t="shared" si="100"/>
        <v>#N/A</v>
      </c>
      <c r="MT45" s="193" t="e">
        <f t="shared" si="100"/>
        <v>#N/A</v>
      </c>
      <c r="MU45" s="193" t="e">
        <f t="shared" si="100"/>
        <v>#N/A</v>
      </c>
      <c r="MV45" s="193" t="e">
        <f t="shared" si="100"/>
        <v>#N/A</v>
      </c>
      <c r="MW45" s="193" t="e">
        <f t="shared" si="100"/>
        <v>#N/A</v>
      </c>
      <c r="MX45" s="193" t="e">
        <f t="shared" si="100"/>
        <v>#N/A</v>
      </c>
      <c r="MY45" s="193" t="e">
        <f t="shared" si="100"/>
        <v>#N/A</v>
      </c>
      <c r="MZ45" s="193" t="e">
        <f t="shared" si="100"/>
        <v>#N/A</v>
      </c>
      <c r="NA45" s="193" t="e">
        <f t="shared" si="100"/>
        <v>#N/A</v>
      </c>
      <c r="NB45" s="193" t="e">
        <f t="shared" si="100"/>
        <v>#N/A</v>
      </c>
      <c r="NC45" s="193" t="e">
        <f t="shared" si="100"/>
        <v>#N/A</v>
      </c>
      <c r="ND45" s="193" t="e">
        <f t="shared" si="27"/>
        <v>#N/A</v>
      </c>
      <c r="NE45" s="193" t="e">
        <f t="shared" ref="NE45:NG60" si="122">IF(ISNONTEXT($U45),IF($K45="R",_xlfn.BETA.DIST(FL45,$Q45,$R45,FALSE,$D45,$F45),_xlfn.BETA.DIST(FL45,$R45,$Q45,FALSE,$D45,$F45)),NA())</f>
        <v>#N/A</v>
      </c>
      <c r="NF45" s="193" t="e">
        <f t="shared" si="122"/>
        <v>#N/A</v>
      </c>
      <c r="NG45" s="193" t="e">
        <f t="shared" si="122"/>
        <v>#N/A</v>
      </c>
      <c r="NH45" s="193" t="e">
        <f t="shared" si="95"/>
        <v>#N/A</v>
      </c>
      <c r="NI45" s="193" t="e">
        <f t="shared" si="95"/>
        <v>#N/A</v>
      </c>
      <c r="NJ45" s="193" t="e">
        <f t="shared" si="95"/>
        <v>#N/A</v>
      </c>
      <c r="NK45" s="193" t="e">
        <f t="shared" si="95"/>
        <v>#N/A</v>
      </c>
      <c r="NL45" s="193" t="e">
        <f t="shared" si="95"/>
        <v>#N/A</v>
      </c>
      <c r="NM45" s="193" t="e">
        <f t="shared" si="95"/>
        <v>#N/A</v>
      </c>
      <c r="NN45" s="193" t="e">
        <f t="shared" si="95"/>
        <v>#N/A</v>
      </c>
      <c r="NO45" s="193" t="e">
        <f t="shared" si="95"/>
        <v>#N/A</v>
      </c>
      <c r="NP45" s="193" t="e">
        <f t="shared" si="95"/>
        <v>#N/A</v>
      </c>
      <c r="NQ45" s="193" t="e">
        <f t="shared" si="95"/>
        <v>#N/A</v>
      </c>
      <c r="NR45" s="193" t="e">
        <f t="shared" si="95"/>
        <v>#N/A</v>
      </c>
      <c r="NS45" s="193" t="e">
        <f t="shared" si="95"/>
        <v>#N/A</v>
      </c>
      <c r="NT45" s="193" t="e">
        <f t="shared" si="95"/>
        <v>#N/A</v>
      </c>
      <c r="NU45" s="193" t="e">
        <f t="shared" si="95"/>
        <v>#N/A</v>
      </c>
      <c r="NV45" s="193" t="e">
        <f t="shared" si="95"/>
        <v>#N/A</v>
      </c>
      <c r="NW45" s="193" t="e">
        <f t="shared" si="91"/>
        <v>#N/A</v>
      </c>
      <c r="NX45" s="193" t="e">
        <f t="shared" si="91"/>
        <v>#N/A</v>
      </c>
      <c r="NY45" s="193" t="e">
        <f t="shared" si="91"/>
        <v>#N/A</v>
      </c>
      <c r="NZ45" s="193" t="e">
        <f t="shared" si="91"/>
        <v>#N/A</v>
      </c>
      <c r="OA45" s="193" t="e">
        <f t="shared" si="91"/>
        <v>#N/A</v>
      </c>
      <c r="OB45" s="193" t="e">
        <f t="shared" si="91"/>
        <v>#N/A</v>
      </c>
      <c r="OC45" s="193" t="e">
        <f t="shared" si="91"/>
        <v>#N/A</v>
      </c>
      <c r="OD45" s="193" t="e">
        <f t="shared" si="91"/>
        <v>#N/A</v>
      </c>
      <c r="OE45" s="193" t="e">
        <f t="shared" si="91"/>
        <v>#N/A</v>
      </c>
      <c r="OF45" s="193" t="e">
        <f t="shared" si="91"/>
        <v>#N/A</v>
      </c>
      <c r="OG45" s="193" t="e">
        <f t="shared" si="91"/>
        <v>#N/A</v>
      </c>
      <c r="OH45" s="193" t="e">
        <f t="shared" si="91"/>
        <v>#N/A</v>
      </c>
      <c r="OI45" s="193" t="e">
        <f t="shared" si="91"/>
        <v>#N/A</v>
      </c>
      <c r="OJ45" s="193" t="e">
        <f t="shared" si="91"/>
        <v>#N/A</v>
      </c>
      <c r="OK45" s="193" t="e">
        <f t="shared" si="91"/>
        <v>#N/A</v>
      </c>
      <c r="OL45" s="193" t="e">
        <f t="shared" si="88"/>
        <v>#N/A</v>
      </c>
      <c r="OM45" s="193" t="e">
        <f t="shared" si="88"/>
        <v>#N/A</v>
      </c>
      <c r="ON45" s="193" t="e">
        <f t="shared" si="88"/>
        <v>#N/A</v>
      </c>
      <c r="OO45" s="193" t="e">
        <f t="shared" si="88"/>
        <v>#N/A</v>
      </c>
      <c r="OP45" s="193" t="e">
        <f t="shared" si="88"/>
        <v>#N/A</v>
      </c>
      <c r="OQ45" s="193" t="e">
        <f t="shared" si="88"/>
        <v>#N/A</v>
      </c>
      <c r="OR45" s="193" t="e">
        <f t="shared" si="88"/>
        <v>#N/A</v>
      </c>
      <c r="OS45" s="193" t="e">
        <f t="shared" si="88"/>
        <v>#N/A</v>
      </c>
      <c r="OT45" s="193" t="e">
        <f t="shared" si="88"/>
        <v>#N/A</v>
      </c>
      <c r="OU45" s="193" t="e">
        <f t="shared" si="88"/>
        <v>#N/A</v>
      </c>
      <c r="OV45" s="193" t="e">
        <f t="shared" si="88"/>
        <v>#N/A</v>
      </c>
      <c r="OW45" s="193" t="e">
        <f t="shared" si="88"/>
        <v>#N/A</v>
      </c>
      <c r="OX45" s="193" t="e">
        <f t="shared" si="88"/>
        <v>#N/A</v>
      </c>
      <c r="OY45" s="193" t="e">
        <f t="shared" si="88"/>
        <v>#N/A</v>
      </c>
      <c r="OZ45" s="193" t="e">
        <f t="shared" si="88"/>
        <v>#N/A</v>
      </c>
      <c r="PA45" s="193" t="e">
        <f t="shared" si="101"/>
        <v>#N/A</v>
      </c>
      <c r="PB45" s="193" t="e">
        <f t="shared" si="101"/>
        <v>#N/A</v>
      </c>
      <c r="PC45" s="193" t="e">
        <f t="shared" si="101"/>
        <v>#N/A</v>
      </c>
      <c r="PD45" s="193" t="e">
        <f t="shared" si="101"/>
        <v>#N/A</v>
      </c>
      <c r="PE45" s="193" t="e">
        <f t="shared" si="101"/>
        <v>#N/A</v>
      </c>
      <c r="PF45" s="193" t="e">
        <f t="shared" si="101"/>
        <v>#N/A</v>
      </c>
      <c r="PG45" s="193" t="e">
        <f t="shared" si="101"/>
        <v>#N/A</v>
      </c>
      <c r="PH45" s="193" t="e">
        <f t="shared" si="101"/>
        <v>#N/A</v>
      </c>
      <c r="PI45" s="193" t="e">
        <f t="shared" si="101"/>
        <v>#N/A</v>
      </c>
      <c r="PJ45" s="193" t="e">
        <f t="shared" si="101"/>
        <v>#N/A</v>
      </c>
      <c r="PK45" s="193" t="e">
        <f t="shared" si="101"/>
        <v>#N/A</v>
      </c>
      <c r="PL45" s="193" t="e">
        <f t="shared" si="101"/>
        <v>#N/A</v>
      </c>
      <c r="PM45" s="193" t="e">
        <f t="shared" si="101"/>
        <v>#N/A</v>
      </c>
      <c r="PN45" s="193" t="e">
        <f t="shared" si="101"/>
        <v>#N/A</v>
      </c>
      <c r="PO45" s="193" t="e">
        <f t="shared" si="101"/>
        <v>#N/A</v>
      </c>
      <c r="PP45" s="193" t="e">
        <f t="shared" si="28"/>
        <v>#N/A</v>
      </c>
      <c r="PQ45" s="193" t="e">
        <f t="shared" si="97"/>
        <v>#N/A</v>
      </c>
      <c r="PR45" s="193" t="e">
        <f t="shared" si="97"/>
        <v>#N/A</v>
      </c>
      <c r="PS45" s="193" t="e">
        <f t="shared" si="97"/>
        <v>#N/A</v>
      </c>
      <c r="PT45" s="193" t="e">
        <f t="shared" si="97"/>
        <v>#N/A</v>
      </c>
      <c r="PU45" s="193" t="e">
        <f t="shared" si="97"/>
        <v>#N/A</v>
      </c>
      <c r="PV45" s="193" t="e">
        <f t="shared" si="97"/>
        <v>#N/A</v>
      </c>
      <c r="PW45" s="193" t="e">
        <f t="shared" si="97"/>
        <v>#N/A</v>
      </c>
      <c r="PX45" s="193" t="e">
        <f t="shared" si="97"/>
        <v>#N/A</v>
      </c>
    </row>
    <row r="46" spans="1:440" hidden="1" x14ac:dyDescent="0.45">
      <c r="A46" s="20">
        <v>43</v>
      </c>
      <c r="B46" s="134"/>
      <c r="C46" s="279"/>
      <c r="D46" s="280" t="str">
        <f t="shared" si="15"/>
        <v/>
      </c>
      <c r="E46" s="281"/>
      <c r="F46" s="280" t="str">
        <f t="shared" si="16"/>
        <v/>
      </c>
      <c r="G46" s="279"/>
      <c r="H46" s="135"/>
      <c r="I46" s="110" t="str">
        <f t="shared" si="17"/>
        <v/>
      </c>
      <c r="J46" s="21" t="str">
        <f t="shared" si="18"/>
        <v/>
      </c>
      <c r="K46" s="22" t="str">
        <f t="shared" si="19"/>
        <v/>
      </c>
      <c r="L46" s="23" t="str">
        <f>IF(J46="","",IF(OR($J46&lt;Skew!$B$3,$J46=Skew!$B$3),IF($J46&gt;Skew!$C$3,Skew!$A$3,IF($J46&gt;Skew!$C$4,Skew!$A$4,IF($J46&gt;Skew!$C$5,Skew!$A$5,IF($J46&gt;Skew!$C$6,Skew!$A$6,IF($J46&gt;Skew!$C$7,Skew!$A$7,IF($J46&gt;Skew!$C$8,Skew!$A$8,IF($J46&gt;Skew!$C$9,Skew!$A$9,IF($J46&gt;Skew!$C$10,Skew!$A$10,IF($J46&gt;Skew!$C$11,Skew!$A$11,IF($J46&gt;Skew!$C$12,Skew!$A$12,IF($J46&gt;Skew!$C$13,Skew!$A$13,IF($J46&gt;Skew!$C$14,Skew!$A$14,IF($J46&gt;Skew!$C$15,Skew!$A$15,IF($J46&gt;Skew!$C$16,Skew!$A$16,Skew!$A$17)
)))))))))))))))</f>
        <v/>
      </c>
      <c r="M46" s="22" t="str">
        <f>IF(J46="","",MATCH(L46,Skew!$A$3:$A$17,0))</f>
        <v/>
      </c>
      <c r="N46" s="22" t="str">
        <f t="shared" si="0"/>
        <v/>
      </c>
      <c r="O46" s="24"/>
      <c r="P46" s="22" t="str">
        <f>IF(OR(J46="",O46=""),"",MATCH(O46,Confidence!$A$3:$A$12,0))</f>
        <v/>
      </c>
      <c r="Q46" s="25" t="str">
        <f t="shared" si="1"/>
        <v/>
      </c>
      <c r="R46" s="25" t="str">
        <f t="shared" si="2"/>
        <v/>
      </c>
      <c r="S46" s="22"/>
      <c r="T46" s="102" t="str">
        <f t="shared" si="3"/>
        <v/>
      </c>
      <c r="U46" s="102" t="str">
        <f t="shared" si="4"/>
        <v/>
      </c>
      <c r="V46" s="37" t="str">
        <f t="shared" si="5"/>
        <v/>
      </c>
      <c r="W46" s="115"/>
      <c r="X46" s="204" t="str">
        <f>IF(AND(D46&gt;0,E46&gt;0,F46&gt;0,Q46&gt;0,R46&gt;0,W46&gt;0,NOT(O46="")),ABS(VLOOKUP($W$1,VLookups!$A$30:$B$31,2,FALSE)-_xlfn.BETA.DIST(W46,IF(K46="L",R46,Q46),IF(K46="L",Q46,R46),TRUE,D46,F46)),"")</f>
        <v/>
      </c>
      <c r="Y46" s="112" t="str">
        <f>IF(OR($Q46="",$R46=""),"",_xlfn.BETA.INV(ABS(VLOOKUP($W$1,VLookups!$A$30:$B$31,2,FALSE)-Y$3),IF($K46="L",$R46,$Q46),IF($K46="L",$Q46,$R46),$D46,$F46))</f>
        <v/>
      </c>
      <c r="Z46" s="113" t="str">
        <f>IF(OR($Q46="",$R46=""),"",_xlfn.BETA.INV(ABS(VLOOKUP($W$1,VLookups!$A$30:$B$31,2,FALSE)-Z$3),IF($K46="L",$R46,$Q46),IF($K46="L",$Q46,$R46),$D46,$F46))</f>
        <v/>
      </c>
      <c r="AA46" s="112" t="str">
        <f>IF(OR($Q46="",$R46=""),"",_xlfn.BETA.INV(ABS(VLOOKUP($W$1,VLookups!$A$30:$B$31,2,FALSE)-AA$3),IF($K46="L",$R46,$Q46),IF($K46="L",$Q46,$R46),$D46,$F46))</f>
        <v/>
      </c>
      <c r="AB46" s="113" t="str">
        <f>IF(OR($Q46="",$R46=""),"",_xlfn.BETA.INV(ABS(VLOOKUP($W$1,VLookups!$A$30:$B$31,2,FALSE)-AB$3),IF($K46="L",$R46,$Q46),IF($K46="L",$Q46,$R46),$D46,$F46))</f>
        <v/>
      </c>
      <c r="AC46" s="112" t="str">
        <f>IF(OR($Q46="",$R46=""),"",_xlfn.BETA.INV(ABS(VLOOKUP($W$1,VLookups!$A$30:$B$31,2,FALSE)-AC$3),IF($K46="L",$R46,$Q46),IF($K46="L",$Q46,$R46),$D46,$F46))</f>
        <v/>
      </c>
      <c r="AD46" s="113" t="str">
        <f>IF(OR($Q46="",$R46=""),"",_xlfn.BETA.INV(ABS(VLOOKUP($W$1,VLookups!$A$30:$B$31,2,FALSE)-AD$3),IF($K46="L",$R46,$Q46),IF($K46="L",$Q46,$R46),$D46,$F46))</f>
        <v/>
      </c>
      <c r="AE46" s="112" t="str">
        <f>IF(OR($Q46="",$R46=""),"",_xlfn.BETA.INV(ABS(VLOOKUP($W$1,VLookups!$A$30:$B$31,2,FALSE)-AE$3),IF($K46="L",$R46,$Q46),IF($K46="L",$Q46,$R46),$D46,$F46))</f>
        <v/>
      </c>
      <c r="AF46" s="113" t="str">
        <f>IF(OR($Q46="",$R46=""),"",_xlfn.BETA.INV(ABS(VLOOKUP($W$1,VLookups!$A$30:$B$31,2,FALSE)-AF$3),IF($K46="L",$R46,$Q46),IF($K46="L",$Q46,$R46),$D46,$F46))</f>
        <v/>
      </c>
      <c r="AG46" s="112" t="str">
        <f>IF(OR($Q46="",$R46=""),"",_xlfn.BETA.INV(ABS(VLOOKUP($W$1,VLookups!$A$30:$B$31,2,FALSE)-AG$3),IF($K46="L",$R46,$Q46),IF($K46="L",$Q46,$R46),$D46,$F46))</f>
        <v/>
      </c>
      <c r="AH46" s="113" t="str">
        <f>IF(OR($Q46="",$R46=""),"",_xlfn.BETA.INV(ABS(VLOOKUP($W$1,VLookups!$A$30:$B$31,2,FALSE)-AH$3),IF($K46="L",$R46,$Q46),IF($K46="L",$Q46,$R46),$D46,$F46))</f>
        <v/>
      </c>
      <c r="AI46" s="112" t="str">
        <f>IF(OR($Q46="",$R46=""),"",_xlfn.BETA.INV(ABS(VLOOKUP($W$1,VLookups!$A$30:$B$31,2,FALSE)-AI$3),IF($K46="L",$R46,$Q46),IF($K46="L",$Q46,$R46),$D46,$F46))</f>
        <v/>
      </c>
      <c r="AJ46" s="113" t="str">
        <f>IF(OR($Q46="",$R46=""),"",_xlfn.BETA.INV(ABS(VLOOKUP($W$1,VLookups!$A$30:$B$31,2,FALSE)-AJ$3),IF($K46="L",$R46,$Q46),IF($K46="L",$Q46,$R46),$D46,$F46))</f>
        <v/>
      </c>
      <c r="AK46" s="15"/>
      <c r="AL46" s="194" t="str">
        <f t="shared" si="20"/>
        <v/>
      </c>
      <c r="AM46" s="192" t="str">
        <f t="shared" si="21"/>
        <v/>
      </c>
      <c r="AN46" s="177" t="str">
        <f t="shared" si="119"/>
        <v/>
      </c>
      <c r="AO46" s="177" t="str">
        <f t="shared" si="110"/>
        <v/>
      </c>
      <c r="AP46" s="177" t="str">
        <f t="shared" si="110"/>
        <v/>
      </c>
      <c r="AQ46" s="177" t="str">
        <f t="shared" si="110"/>
        <v/>
      </c>
      <c r="AR46" s="177" t="str">
        <f t="shared" si="110"/>
        <v/>
      </c>
      <c r="AS46" s="177" t="str">
        <f t="shared" si="110"/>
        <v/>
      </c>
      <c r="AT46" s="177" t="str">
        <f t="shared" si="110"/>
        <v/>
      </c>
      <c r="AU46" s="177" t="str">
        <f t="shared" si="110"/>
        <v/>
      </c>
      <c r="AV46" s="177" t="str">
        <f t="shared" si="110"/>
        <v/>
      </c>
      <c r="AW46" s="177" t="str">
        <f t="shared" si="110"/>
        <v/>
      </c>
      <c r="AX46" s="177" t="str">
        <f t="shared" si="110"/>
        <v/>
      </c>
      <c r="AY46" s="177" t="str">
        <f t="shared" si="110"/>
        <v/>
      </c>
      <c r="AZ46" s="177" t="str">
        <f t="shared" si="110"/>
        <v/>
      </c>
      <c r="BA46" s="177" t="str">
        <f t="shared" si="110"/>
        <v/>
      </c>
      <c r="BB46" s="177" t="str">
        <f t="shared" si="110"/>
        <v/>
      </c>
      <c r="BC46" s="177" t="str">
        <f t="shared" si="110"/>
        <v/>
      </c>
      <c r="BD46" s="177" t="str">
        <f t="shared" si="110"/>
        <v/>
      </c>
      <c r="BE46" s="177" t="str">
        <f t="shared" si="104"/>
        <v/>
      </c>
      <c r="BF46" s="177" t="str">
        <f t="shared" si="104"/>
        <v/>
      </c>
      <c r="BG46" s="177" t="str">
        <f t="shared" si="104"/>
        <v/>
      </c>
      <c r="BH46" s="177" t="str">
        <f t="shared" si="104"/>
        <v/>
      </c>
      <c r="BI46" s="177" t="str">
        <f t="shared" si="104"/>
        <v/>
      </c>
      <c r="BJ46" s="177" t="str">
        <f t="shared" si="104"/>
        <v/>
      </c>
      <c r="BK46" s="177" t="str">
        <f t="shared" si="104"/>
        <v/>
      </c>
      <c r="BL46" s="177" t="str">
        <f t="shared" si="104"/>
        <v/>
      </c>
      <c r="BM46" s="177" t="str">
        <f t="shared" si="104"/>
        <v/>
      </c>
      <c r="BN46" s="177" t="str">
        <f t="shared" si="104"/>
        <v/>
      </c>
      <c r="BO46" s="177" t="str">
        <f t="shared" si="104"/>
        <v/>
      </c>
      <c r="BP46" s="177" t="str">
        <f t="shared" si="104"/>
        <v/>
      </c>
      <c r="BQ46" s="177" t="str">
        <f t="shared" si="104"/>
        <v/>
      </c>
      <c r="BR46" s="177" t="str">
        <f t="shared" si="104"/>
        <v/>
      </c>
      <c r="BS46" s="177" t="str">
        <f t="shared" si="104"/>
        <v/>
      </c>
      <c r="BT46" s="177" t="str">
        <f t="shared" si="111"/>
        <v/>
      </c>
      <c r="BU46" s="177" t="str">
        <f t="shared" si="111"/>
        <v/>
      </c>
      <c r="BV46" s="177" t="str">
        <f t="shared" si="111"/>
        <v/>
      </c>
      <c r="BW46" s="177" t="str">
        <f t="shared" si="111"/>
        <v/>
      </c>
      <c r="BX46" s="177" t="str">
        <f t="shared" si="111"/>
        <v/>
      </c>
      <c r="BY46" s="177" t="str">
        <f t="shared" si="111"/>
        <v/>
      </c>
      <c r="BZ46" s="177" t="str">
        <f t="shared" si="111"/>
        <v/>
      </c>
      <c r="CA46" s="177" t="str">
        <f t="shared" si="111"/>
        <v/>
      </c>
      <c r="CB46" s="177" t="str">
        <f t="shared" si="111"/>
        <v/>
      </c>
      <c r="CC46" s="177" t="str">
        <f t="shared" si="111"/>
        <v/>
      </c>
      <c r="CD46" s="177" t="str">
        <f t="shared" si="111"/>
        <v/>
      </c>
      <c r="CE46" s="177" t="str">
        <f t="shared" si="111"/>
        <v/>
      </c>
      <c r="CF46" s="177" t="str">
        <f t="shared" si="111"/>
        <v/>
      </c>
      <c r="CG46" s="177" t="str">
        <f t="shared" si="111"/>
        <v/>
      </c>
      <c r="CH46" s="177" t="str">
        <f t="shared" si="111"/>
        <v/>
      </c>
      <c r="CI46" s="177" t="str">
        <f t="shared" si="111"/>
        <v/>
      </c>
      <c r="CJ46" s="177" t="str">
        <f t="shared" si="105"/>
        <v/>
      </c>
      <c r="CK46" s="177" t="str">
        <f t="shared" si="105"/>
        <v/>
      </c>
      <c r="CL46" s="177" t="str">
        <f t="shared" si="105"/>
        <v/>
      </c>
      <c r="CM46" s="177" t="str">
        <f t="shared" si="105"/>
        <v/>
      </c>
      <c r="CN46" s="177" t="str">
        <f t="shared" si="105"/>
        <v/>
      </c>
      <c r="CO46" s="177" t="str">
        <f t="shared" si="105"/>
        <v/>
      </c>
      <c r="CP46" s="177" t="str">
        <f t="shared" si="105"/>
        <v/>
      </c>
      <c r="CQ46" s="177" t="str">
        <f t="shared" si="105"/>
        <v/>
      </c>
      <c r="CR46" s="177" t="str">
        <f t="shared" si="105"/>
        <v/>
      </c>
      <c r="CS46" s="177" t="str">
        <f t="shared" si="105"/>
        <v/>
      </c>
      <c r="CT46" s="177" t="str">
        <f t="shared" si="105"/>
        <v/>
      </c>
      <c r="CU46" s="177" t="str">
        <f t="shared" si="105"/>
        <v/>
      </c>
      <c r="CV46" s="177" t="str">
        <f t="shared" si="105"/>
        <v/>
      </c>
      <c r="CW46" s="177" t="str">
        <f t="shared" si="105"/>
        <v/>
      </c>
      <c r="CX46" s="177" t="str">
        <f t="shared" si="105"/>
        <v/>
      </c>
      <c r="CY46" s="177" t="str">
        <f t="shared" si="102"/>
        <v/>
      </c>
      <c r="CZ46" s="177" t="str">
        <f t="shared" si="102"/>
        <v/>
      </c>
      <c r="DA46" s="177" t="str">
        <f t="shared" si="102"/>
        <v/>
      </c>
      <c r="DB46" s="177" t="str">
        <f t="shared" si="102"/>
        <v/>
      </c>
      <c r="DC46" s="177" t="str">
        <f t="shared" si="102"/>
        <v/>
      </c>
      <c r="DD46" s="177" t="str">
        <f t="shared" si="102"/>
        <v/>
      </c>
      <c r="DE46" s="177" t="str">
        <f t="shared" si="102"/>
        <v/>
      </c>
      <c r="DF46" s="177" t="str">
        <f t="shared" si="102"/>
        <v/>
      </c>
      <c r="DG46" s="177" t="str">
        <f t="shared" si="102"/>
        <v/>
      </c>
      <c r="DH46" s="177" t="str">
        <f t="shared" si="102"/>
        <v/>
      </c>
      <c r="DI46" s="177" t="str">
        <f t="shared" si="102"/>
        <v/>
      </c>
      <c r="DJ46" s="177" t="str">
        <f t="shared" si="102"/>
        <v/>
      </c>
      <c r="DK46" s="177" t="str">
        <f t="shared" si="102"/>
        <v/>
      </c>
      <c r="DL46" s="177" t="str">
        <f t="shared" si="102"/>
        <v/>
      </c>
      <c r="DM46" s="177" t="str">
        <f t="shared" si="102"/>
        <v/>
      </c>
      <c r="DN46" s="177" t="str">
        <f t="shared" si="102"/>
        <v/>
      </c>
      <c r="DO46" s="177" t="str">
        <f t="shared" si="112"/>
        <v/>
      </c>
      <c r="DP46" s="177" t="str">
        <f t="shared" si="112"/>
        <v/>
      </c>
      <c r="DQ46" s="177" t="str">
        <f t="shared" si="112"/>
        <v/>
      </c>
      <c r="DR46" s="177" t="str">
        <f t="shared" si="112"/>
        <v/>
      </c>
      <c r="DS46" s="177" t="str">
        <f t="shared" si="112"/>
        <v/>
      </c>
      <c r="DT46" s="177" t="str">
        <f t="shared" si="112"/>
        <v/>
      </c>
      <c r="DU46" s="177" t="str">
        <f t="shared" si="112"/>
        <v/>
      </c>
      <c r="DV46" s="177" t="str">
        <f t="shared" si="112"/>
        <v/>
      </c>
      <c r="DW46" s="177" t="str">
        <f t="shared" si="112"/>
        <v/>
      </c>
      <c r="DX46" s="177" t="str">
        <f t="shared" si="112"/>
        <v/>
      </c>
      <c r="DY46" s="177" t="str">
        <f t="shared" si="112"/>
        <v/>
      </c>
      <c r="DZ46" s="177" t="str">
        <f t="shared" si="112"/>
        <v/>
      </c>
      <c r="EA46" s="177" t="str">
        <f t="shared" si="112"/>
        <v/>
      </c>
      <c r="EB46" s="177" t="str">
        <f t="shared" si="112"/>
        <v/>
      </c>
      <c r="EC46" s="177" t="str">
        <f t="shared" si="112"/>
        <v/>
      </c>
      <c r="ED46" s="177" t="str">
        <f t="shared" si="112"/>
        <v/>
      </c>
      <c r="EE46" s="177" t="str">
        <f t="shared" si="106"/>
        <v/>
      </c>
      <c r="EF46" s="177" t="str">
        <f t="shared" si="118"/>
        <v/>
      </c>
      <c r="EG46" s="177" t="str">
        <f t="shared" si="118"/>
        <v/>
      </c>
      <c r="EH46" s="177" t="str">
        <f t="shared" si="118"/>
        <v/>
      </c>
      <c r="EI46" s="177" t="str">
        <f t="shared" si="118"/>
        <v/>
      </c>
      <c r="EJ46" s="177" t="str">
        <f t="shared" si="118"/>
        <v/>
      </c>
      <c r="EK46" s="177" t="str">
        <f t="shared" si="118"/>
        <v/>
      </c>
      <c r="EL46" s="177" t="str">
        <f t="shared" si="118"/>
        <v/>
      </c>
      <c r="EM46" s="177" t="str">
        <f t="shared" si="118"/>
        <v/>
      </c>
      <c r="EN46" s="177" t="str">
        <f t="shared" si="118"/>
        <v/>
      </c>
      <c r="EO46" s="177" t="str">
        <f t="shared" si="118"/>
        <v/>
      </c>
      <c r="EP46" s="177" t="str">
        <f t="shared" si="118"/>
        <v/>
      </c>
      <c r="EQ46" s="177" t="str">
        <f t="shared" si="118"/>
        <v/>
      </c>
      <c r="ER46" s="177" t="str">
        <f t="shared" si="118"/>
        <v/>
      </c>
      <c r="ES46" s="177" t="str">
        <f t="shared" si="118"/>
        <v/>
      </c>
      <c r="ET46" s="177" t="str">
        <f t="shared" si="118"/>
        <v/>
      </c>
      <c r="EU46" s="177" t="str">
        <f t="shared" si="118"/>
        <v/>
      </c>
      <c r="EV46" s="177" t="str">
        <f t="shared" si="113"/>
        <v/>
      </c>
      <c r="EW46" s="177" t="str">
        <f t="shared" si="114"/>
        <v/>
      </c>
      <c r="EX46" s="177" t="str">
        <f t="shared" si="114"/>
        <v/>
      </c>
      <c r="EY46" s="177" t="str">
        <f t="shared" si="114"/>
        <v/>
      </c>
      <c r="EZ46" s="177" t="str">
        <f t="shared" si="114"/>
        <v/>
      </c>
      <c r="FA46" s="177" t="str">
        <f t="shared" si="114"/>
        <v/>
      </c>
      <c r="FB46" s="177" t="str">
        <f t="shared" si="114"/>
        <v/>
      </c>
      <c r="FC46" s="177" t="str">
        <f t="shared" si="114"/>
        <v/>
      </c>
      <c r="FD46" s="177" t="str">
        <f t="shared" si="114"/>
        <v/>
      </c>
      <c r="FE46" s="177" t="str">
        <f t="shared" si="114"/>
        <v/>
      </c>
      <c r="FF46" s="177" t="str">
        <f t="shared" si="114"/>
        <v/>
      </c>
      <c r="FG46" s="177" t="str">
        <f t="shared" si="114"/>
        <v/>
      </c>
      <c r="FH46" s="177" t="str">
        <f t="shared" si="114"/>
        <v/>
      </c>
      <c r="FI46" s="177" t="str">
        <f t="shared" si="114"/>
        <v/>
      </c>
      <c r="FJ46" s="177" t="str">
        <f t="shared" si="114"/>
        <v/>
      </c>
      <c r="FK46" s="177" t="str">
        <f t="shared" si="114"/>
        <v/>
      </c>
      <c r="FL46" s="177" t="str">
        <f t="shared" si="114"/>
        <v/>
      </c>
      <c r="FM46" s="177" t="str">
        <f t="shared" si="107"/>
        <v/>
      </c>
      <c r="FN46" s="177" t="str">
        <f t="shared" si="107"/>
        <v/>
      </c>
      <c r="FO46" s="177" t="str">
        <f t="shared" si="107"/>
        <v/>
      </c>
      <c r="FP46" s="177" t="str">
        <f t="shared" si="107"/>
        <v/>
      </c>
      <c r="FQ46" s="177" t="str">
        <f t="shared" si="107"/>
        <v/>
      </c>
      <c r="FR46" s="177" t="str">
        <f t="shared" si="107"/>
        <v/>
      </c>
      <c r="FS46" s="177" t="str">
        <f t="shared" si="107"/>
        <v/>
      </c>
      <c r="FT46" s="177" t="str">
        <f t="shared" si="107"/>
        <v/>
      </c>
      <c r="FU46" s="177" t="str">
        <f t="shared" si="107"/>
        <v/>
      </c>
      <c r="FV46" s="177" t="str">
        <f t="shared" si="107"/>
        <v/>
      </c>
      <c r="FW46" s="177" t="str">
        <f t="shared" si="107"/>
        <v/>
      </c>
      <c r="FX46" s="177" t="str">
        <f t="shared" si="107"/>
        <v/>
      </c>
      <c r="FY46" s="177" t="str">
        <f t="shared" si="107"/>
        <v/>
      </c>
      <c r="FZ46" s="177" t="str">
        <f t="shared" si="107"/>
        <v/>
      </c>
      <c r="GA46" s="177" t="str">
        <f t="shared" si="115"/>
        <v/>
      </c>
      <c r="GB46" s="177" t="str">
        <f t="shared" si="115"/>
        <v/>
      </c>
      <c r="GC46" s="177" t="str">
        <f t="shared" si="115"/>
        <v/>
      </c>
      <c r="GD46" s="177" t="str">
        <f t="shared" si="115"/>
        <v/>
      </c>
      <c r="GE46" s="177" t="str">
        <f t="shared" si="115"/>
        <v/>
      </c>
      <c r="GF46" s="177" t="str">
        <f t="shared" si="115"/>
        <v/>
      </c>
      <c r="GG46" s="177" t="str">
        <f t="shared" si="115"/>
        <v/>
      </c>
      <c r="GH46" s="177" t="str">
        <f t="shared" si="115"/>
        <v/>
      </c>
      <c r="GI46" s="177" t="str">
        <f t="shared" si="115"/>
        <v/>
      </c>
      <c r="GJ46" s="177" t="str">
        <f t="shared" si="115"/>
        <v/>
      </c>
      <c r="GK46" s="177" t="str">
        <f t="shared" si="115"/>
        <v/>
      </c>
      <c r="GL46" s="177" t="str">
        <f t="shared" si="115"/>
        <v/>
      </c>
      <c r="GM46" s="177" t="str">
        <f t="shared" si="115"/>
        <v/>
      </c>
      <c r="GN46" s="177" t="str">
        <f t="shared" si="115"/>
        <v/>
      </c>
      <c r="GO46" s="177" t="str">
        <f t="shared" si="115"/>
        <v/>
      </c>
      <c r="GP46" s="177" t="str">
        <f t="shared" si="115"/>
        <v/>
      </c>
      <c r="GQ46" s="177" t="str">
        <f t="shared" si="108"/>
        <v/>
      </c>
      <c r="GR46" s="177" t="str">
        <f t="shared" si="108"/>
        <v/>
      </c>
      <c r="GS46" s="177" t="str">
        <f t="shared" si="108"/>
        <v/>
      </c>
      <c r="GT46" s="177" t="str">
        <f t="shared" si="108"/>
        <v/>
      </c>
      <c r="GU46" s="177" t="str">
        <f t="shared" si="108"/>
        <v/>
      </c>
      <c r="GV46" s="177" t="str">
        <f t="shared" si="108"/>
        <v/>
      </c>
      <c r="GW46" s="177" t="str">
        <f t="shared" si="108"/>
        <v/>
      </c>
      <c r="GX46" s="177" t="str">
        <f t="shared" si="108"/>
        <v/>
      </c>
      <c r="GY46" s="177" t="str">
        <f t="shared" si="108"/>
        <v/>
      </c>
      <c r="GZ46" s="177" t="str">
        <f t="shared" si="108"/>
        <v/>
      </c>
      <c r="HA46" s="177" t="str">
        <f t="shared" si="108"/>
        <v/>
      </c>
      <c r="HB46" s="177" t="str">
        <f t="shared" si="108"/>
        <v/>
      </c>
      <c r="HC46" s="177" t="str">
        <f t="shared" si="108"/>
        <v/>
      </c>
      <c r="HD46" s="177" t="str">
        <f t="shared" si="108"/>
        <v/>
      </c>
      <c r="HE46" s="177" t="str">
        <f t="shared" si="103"/>
        <v/>
      </c>
      <c r="HF46" s="177" t="str">
        <f t="shared" si="103"/>
        <v/>
      </c>
      <c r="HG46" s="177" t="str">
        <f t="shared" si="103"/>
        <v/>
      </c>
      <c r="HH46" s="177" t="str">
        <f t="shared" si="103"/>
        <v/>
      </c>
      <c r="HI46" s="177" t="str">
        <f t="shared" si="103"/>
        <v/>
      </c>
      <c r="HJ46" s="177" t="str">
        <f t="shared" si="103"/>
        <v/>
      </c>
      <c r="HK46" s="177" t="str">
        <f t="shared" si="103"/>
        <v/>
      </c>
      <c r="HL46" s="177" t="str">
        <f t="shared" si="103"/>
        <v/>
      </c>
      <c r="HM46" s="177" t="str">
        <f t="shared" si="103"/>
        <v/>
      </c>
      <c r="HN46" s="177" t="str">
        <f t="shared" si="103"/>
        <v/>
      </c>
      <c r="HO46" s="177" t="str">
        <f t="shared" si="103"/>
        <v/>
      </c>
      <c r="HP46" s="177" t="str">
        <f t="shared" si="103"/>
        <v/>
      </c>
      <c r="HQ46" s="177" t="str">
        <f t="shared" si="103"/>
        <v/>
      </c>
      <c r="HR46" s="177" t="str">
        <f t="shared" si="103"/>
        <v/>
      </c>
      <c r="HS46" s="177" t="str">
        <f t="shared" si="103"/>
        <v/>
      </c>
      <c r="HT46" s="177" t="str">
        <f t="shared" si="116"/>
        <v/>
      </c>
      <c r="HU46" s="177" t="str">
        <f t="shared" si="116"/>
        <v/>
      </c>
      <c r="HV46" s="177" t="str">
        <f t="shared" si="116"/>
        <v/>
      </c>
      <c r="HW46" s="177" t="str">
        <f t="shared" si="116"/>
        <v/>
      </c>
      <c r="HX46" s="177" t="str">
        <f t="shared" si="116"/>
        <v/>
      </c>
      <c r="HY46" s="177" t="str">
        <f t="shared" si="116"/>
        <v/>
      </c>
      <c r="HZ46" s="177" t="str">
        <f t="shared" si="116"/>
        <v/>
      </c>
      <c r="IA46" s="177" t="str">
        <f t="shared" si="116"/>
        <v/>
      </c>
      <c r="IB46" s="177" t="str">
        <f t="shared" si="116"/>
        <v/>
      </c>
      <c r="IC46" s="177" t="str">
        <f t="shared" si="116"/>
        <v/>
      </c>
      <c r="ID46" s="177" t="str">
        <f t="shared" si="116"/>
        <v/>
      </c>
      <c r="IE46" s="192" t="str">
        <f t="shared" si="23"/>
        <v/>
      </c>
      <c r="IF46" s="193" t="e">
        <f t="shared" si="96"/>
        <v>#N/A</v>
      </c>
      <c r="IG46" s="193" t="e">
        <f t="shared" si="120"/>
        <v>#N/A</v>
      </c>
      <c r="IH46" s="193" t="e">
        <f t="shared" si="120"/>
        <v>#N/A</v>
      </c>
      <c r="II46" s="193" t="e">
        <f t="shared" si="120"/>
        <v>#N/A</v>
      </c>
      <c r="IJ46" s="193" t="e">
        <f t="shared" si="93"/>
        <v>#N/A</v>
      </c>
      <c r="IK46" s="193" t="e">
        <f t="shared" si="93"/>
        <v>#N/A</v>
      </c>
      <c r="IL46" s="193" t="e">
        <f t="shared" si="93"/>
        <v>#N/A</v>
      </c>
      <c r="IM46" s="193" t="e">
        <f t="shared" si="93"/>
        <v>#N/A</v>
      </c>
      <c r="IN46" s="193" t="e">
        <f t="shared" si="93"/>
        <v>#N/A</v>
      </c>
      <c r="IO46" s="193" t="e">
        <f t="shared" si="93"/>
        <v>#N/A</v>
      </c>
      <c r="IP46" s="193" t="e">
        <f t="shared" si="93"/>
        <v>#N/A</v>
      </c>
      <c r="IQ46" s="193" t="e">
        <f t="shared" si="93"/>
        <v>#N/A</v>
      </c>
      <c r="IR46" s="193" t="e">
        <f t="shared" si="93"/>
        <v>#N/A</v>
      </c>
      <c r="IS46" s="193" t="e">
        <f t="shared" si="93"/>
        <v>#N/A</v>
      </c>
      <c r="IT46" s="193" t="e">
        <f t="shared" si="93"/>
        <v>#N/A</v>
      </c>
      <c r="IU46" s="193" t="e">
        <f t="shared" si="93"/>
        <v>#N/A</v>
      </c>
      <c r="IV46" s="193" t="e">
        <f t="shared" si="93"/>
        <v>#N/A</v>
      </c>
      <c r="IW46" s="193" t="e">
        <f t="shared" si="93"/>
        <v>#N/A</v>
      </c>
      <c r="IX46" s="193" t="e">
        <f t="shared" si="93"/>
        <v>#N/A</v>
      </c>
      <c r="IY46" s="193" t="e">
        <f t="shared" si="89"/>
        <v>#N/A</v>
      </c>
      <c r="IZ46" s="193" t="e">
        <f t="shared" si="89"/>
        <v>#N/A</v>
      </c>
      <c r="JA46" s="193" t="e">
        <f t="shared" si="89"/>
        <v>#N/A</v>
      </c>
      <c r="JB46" s="193" t="e">
        <f t="shared" si="89"/>
        <v>#N/A</v>
      </c>
      <c r="JC46" s="193" t="e">
        <f t="shared" si="89"/>
        <v>#N/A</v>
      </c>
      <c r="JD46" s="193" t="e">
        <f t="shared" si="89"/>
        <v>#N/A</v>
      </c>
      <c r="JE46" s="193" t="e">
        <f t="shared" si="89"/>
        <v>#N/A</v>
      </c>
      <c r="JF46" s="193" t="e">
        <f t="shared" si="89"/>
        <v>#N/A</v>
      </c>
      <c r="JG46" s="193" t="e">
        <f t="shared" si="89"/>
        <v>#N/A</v>
      </c>
      <c r="JH46" s="193" t="e">
        <f t="shared" si="89"/>
        <v>#N/A</v>
      </c>
      <c r="JI46" s="193" t="e">
        <f t="shared" si="89"/>
        <v>#N/A</v>
      </c>
      <c r="JJ46" s="193" t="e">
        <f t="shared" si="89"/>
        <v>#N/A</v>
      </c>
      <c r="JK46" s="193" t="e">
        <f t="shared" si="89"/>
        <v>#N/A</v>
      </c>
      <c r="JL46" s="193" t="e">
        <f t="shared" si="89"/>
        <v>#N/A</v>
      </c>
      <c r="JM46" s="193" t="e">
        <f t="shared" si="89"/>
        <v>#N/A</v>
      </c>
      <c r="JN46" s="193" t="e">
        <f t="shared" ref="JN46:KB61" si="123">IF(ISNONTEXT($U46),IF($K46="R",_xlfn.BETA.DIST(BU46,$Q46,$R46,FALSE,$D46,$F46),_xlfn.BETA.DIST(BU46,$R46,$Q46,FALSE,$D46,$F46)),NA())</f>
        <v>#N/A</v>
      </c>
      <c r="JO46" s="193" t="e">
        <f t="shared" si="123"/>
        <v>#N/A</v>
      </c>
      <c r="JP46" s="193" t="e">
        <f t="shared" si="123"/>
        <v>#N/A</v>
      </c>
      <c r="JQ46" s="193" t="e">
        <f t="shared" si="123"/>
        <v>#N/A</v>
      </c>
      <c r="JR46" s="193" t="e">
        <f t="shared" si="123"/>
        <v>#N/A</v>
      </c>
      <c r="JS46" s="193" t="e">
        <f t="shared" si="123"/>
        <v>#N/A</v>
      </c>
      <c r="JT46" s="193" t="e">
        <f t="shared" si="123"/>
        <v>#N/A</v>
      </c>
      <c r="JU46" s="193" t="e">
        <f t="shared" si="123"/>
        <v>#N/A</v>
      </c>
      <c r="JV46" s="193" t="e">
        <f t="shared" si="123"/>
        <v>#N/A</v>
      </c>
      <c r="JW46" s="193" t="e">
        <f t="shared" si="123"/>
        <v>#N/A</v>
      </c>
      <c r="JX46" s="193" t="e">
        <f t="shared" si="123"/>
        <v>#N/A</v>
      </c>
      <c r="JY46" s="193" t="e">
        <f t="shared" si="123"/>
        <v>#N/A</v>
      </c>
      <c r="JZ46" s="193" t="e">
        <f t="shared" si="123"/>
        <v>#N/A</v>
      </c>
      <c r="KA46" s="193" t="e">
        <f t="shared" si="123"/>
        <v>#N/A</v>
      </c>
      <c r="KB46" s="193" t="e">
        <f t="shared" si="123"/>
        <v>#N/A</v>
      </c>
      <c r="KC46" s="193" t="e">
        <f t="shared" si="99"/>
        <v>#N/A</v>
      </c>
      <c r="KD46" s="193" t="e">
        <f t="shared" si="99"/>
        <v>#N/A</v>
      </c>
      <c r="KE46" s="193" t="e">
        <f t="shared" si="99"/>
        <v>#N/A</v>
      </c>
      <c r="KF46" s="193" t="e">
        <f t="shared" si="99"/>
        <v>#N/A</v>
      </c>
      <c r="KG46" s="193" t="e">
        <f t="shared" si="99"/>
        <v>#N/A</v>
      </c>
      <c r="KH46" s="193" t="e">
        <f t="shared" si="99"/>
        <v>#N/A</v>
      </c>
      <c r="KI46" s="193" t="e">
        <f t="shared" si="99"/>
        <v>#N/A</v>
      </c>
      <c r="KJ46" s="193" t="e">
        <f t="shared" si="99"/>
        <v>#N/A</v>
      </c>
      <c r="KK46" s="193" t="e">
        <f t="shared" si="99"/>
        <v>#N/A</v>
      </c>
      <c r="KL46" s="193" t="e">
        <f t="shared" si="99"/>
        <v>#N/A</v>
      </c>
      <c r="KM46" s="193" t="e">
        <f t="shared" si="99"/>
        <v>#N/A</v>
      </c>
      <c r="KN46" s="193" t="e">
        <f t="shared" si="99"/>
        <v>#N/A</v>
      </c>
      <c r="KO46" s="193" t="e">
        <f t="shared" si="99"/>
        <v>#N/A</v>
      </c>
      <c r="KP46" s="193" t="e">
        <f t="shared" si="99"/>
        <v>#N/A</v>
      </c>
      <c r="KQ46" s="193" t="e">
        <f t="shared" si="99"/>
        <v>#N/A</v>
      </c>
      <c r="KR46" s="193" t="e">
        <f t="shared" si="26"/>
        <v>#N/A</v>
      </c>
      <c r="KS46" s="193" t="e">
        <f t="shared" si="121"/>
        <v>#N/A</v>
      </c>
      <c r="KT46" s="193" t="e">
        <f t="shared" si="121"/>
        <v>#N/A</v>
      </c>
      <c r="KU46" s="193" t="e">
        <f t="shared" si="121"/>
        <v>#N/A</v>
      </c>
      <c r="KV46" s="193" t="e">
        <f t="shared" si="94"/>
        <v>#N/A</v>
      </c>
      <c r="KW46" s="193" t="e">
        <f t="shared" si="94"/>
        <v>#N/A</v>
      </c>
      <c r="KX46" s="193" t="e">
        <f t="shared" si="94"/>
        <v>#N/A</v>
      </c>
      <c r="KY46" s="193" t="e">
        <f t="shared" si="94"/>
        <v>#N/A</v>
      </c>
      <c r="KZ46" s="193" t="e">
        <f t="shared" si="94"/>
        <v>#N/A</v>
      </c>
      <c r="LA46" s="193" t="e">
        <f t="shared" si="94"/>
        <v>#N/A</v>
      </c>
      <c r="LB46" s="193" t="e">
        <f t="shared" si="94"/>
        <v>#N/A</v>
      </c>
      <c r="LC46" s="193" t="e">
        <f t="shared" si="94"/>
        <v>#N/A</v>
      </c>
      <c r="LD46" s="193" t="e">
        <f t="shared" si="94"/>
        <v>#N/A</v>
      </c>
      <c r="LE46" s="193" t="e">
        <f t="shared" si="94"/>
        <v>#N/A</v>
      </c>
      <c r="LF46" s="193" t="e">
        <f t="shared" si="94"/>
        <v>#N/A</v>
      </c>
      <c r="LG46" s="193" t="e">
        <f t="shared" si="94"/>
        <v>#N/A</v>
      </c>
      <c r="LH46" s="193" t="e">
        <f t="shared" si="94"/>
        <v>#N/A</v>
      </c>
      <c r="LI46" s="193" t="e">
        <f t="shared" si="94"/>
        <v>#N/A</v>
      </c>
      <c r="LJ46" s="193" t="e">
        <f t="shared" si="94"/>
        <v>#N/A</v>
      </c>
      <c r="LK46" s="193" t="e">
        <f t="shared" si="90"/>
        <v>#N/A</v>
      </c>
      <c r="LL46" s="193" t="e">
        <f t="shared" si="90"/>
        <v>#N/A</v>
      </c>
      <c r="LM46" s="193" t="e">
        <f t="shared" si="90"/>
        <v>#N/A</v>
      </c>
      <c r="LN46" s="193" t="e">
        <f t="shared" si="90"/>
        <v>#N/A</v>
      </c>
      <c r="LO46" s="193" t="e">
        <f t="shared" si="90"/>
        <v>#N/A</v>
      </c>
      <c r="LP46" s="193" t="e">
        <f t="shared" si="90"/>
        <v>#N/A</v>
      </c>
      <c r="LQ46" s="193" t="e">
        <f t="shared" si="90"/>
        <v>#N/A</v>
      </c>
      <c r="LR46" s="193" t="e">
        <f t="shared" si="90"/>
        <v>#N/A</v>
      </c>
      <c r="LS46" s="193" t="e">
        <f t="shared" si="90"/>
        <v>#N/A</v>
      </c>
      <c r="LT46" s="193" t="e">
        <f t="shared" si="90"/>
        <v>#N/A</v>
      </c>
      <c r="LU46" s="193" t="e">
        <f t="shared" si="90"/>
        <v>#N/A</v>
      </c>
      <c r="LV46" s="193" t="e">
        <f t="shared" si="90"/>
        <v>#N/A</v>
      </c>
      <c r="LW46" s="193" t="e">
        <f t="shared" si="90"/>
        <v>#N/A</v>
      </c>
      <c r="LX46" s="193" t="e">
        <f t="shared" si="90"/>
        <v>#N/A</v>
      </c>
      <c r="LY46" s="193" t="e">
        <f t="shared" si="90"/>
        <v>#N/A</v>
      </c>
      <c r="LZ46" s="193" t="e">
        <f t="shared" ref="LZ46:MN61" si="124">IF(ISNONTEXT($U46),IF($K46="R",_xlfn.BETA.DIST(EG46,$Q46,$R46,FALSE,$D46,$F46),_xlfn.BETA.DIST(EG46,$R46,$Q46,FALSE,$D46,$F46)),NA())</f>
        <v>#N/A</v>
      </c>
      <c r="MA46" s="193" t="e">
        <f t="shared" si="124"/>
        <v>#N/A</v>
      </c>
      <c r="MB46" s="193" t="e">
        <f t="shared" si="124"/>
        <v>#N/A</v>
      </c>
      <c r="MC46" s="193" t="e">
        <f t="shared" si="124"/>
        <v>#N/A</v>
      </c>
      <c r="MD46" s="193" t="e">
        <f t="shared" si="124"/>
        <v>#N/A</v>
      </c>
      <c r="ME46" s="193" t="e">
        <f t="shared" si="124"/>
        <v>#N/A</v>
      </c>
      <c r="MF46" s="193" t="e">
        <f t="shared" si="124"/>
        <v>#N/A</v>
      </c>
      <c r="MG46" s="193" t="e">
        <f t="shared" si="124"/>
        <v>#N/A</v>
      </c>
      <c r="MH46" s="193" t="e">
        <f t="shared" si="124"/>
        <v>#N/A</v>
      </c>
      <c r="MI46" s="193" t="e">
        <f t="shared" si="124"/>
        <v>#N/A</v>
      </c>
      <c r="MJ46" s="193" t="e">
        <f t="shared" si="124"/>
        <v>#N/A</v>
      </c>
      <c r="MK46" s="193" t="e">
        <f t="shared" si="124"/>
        <v>#N/A</v>
      </c>
      <c r="ML46" s="193" t="e">
        <f t="shared" si="124"/>
        <v>#N/A</v>
      </c>
      <c r="MM46" s="193" t="e">
        <f t="shared" si="124"/>
        <v>#N/A</v>
      </c>
      <c r="MN46" s="193" t="e">
        <f t="shared" si="124"/>
        <v>#N/A</v>
      </c>
      <c r="MO46" s="193" t="e">
        <f t="shared" si="100"/>
        <v>#N/A</v>
      </c>
      <c r="MP46" s="193" t="e">
        <f t="shared" si="100"/>
        <v>#N/A</v>
      </c>
      <c r="MQ46" s="193" t="e">
        <f t="shared" si="100"/>
        <v>#N/A</v>
      </c>
      <c r="MR46" s="193" t="e">
        <f t="shared" si="100"/>
        <v>#N/A</v>
      </c>
      <c r="MS46" s="193" t="e">
        <f t="shared" si="100"/>
        <v>#N/A</v>
      </c>
      <c r="MT46" s="193" t="e">
        <f t="shared" si="100"/>
        <v>#N/A</v>
      </c>
      <c r="MU46" s="193" t="e">
        <f t="shared" si="100"/>
        <v>#N/A</v>
      </c>
      <c r="MV46" s="193" t="e">
        <f t="shared" si="100"/>
        <v>#N/A</v>
      </c>
      <c r="MW46" s="193" t="e">
        <f t="shared" si="100"/>
        <v>#N/A</v>
      </c>
      <c r="MX46" s="193" t="e">
        <f t="shared" si="100"/>
        <v>#N/A</v>
      </c>
      <c r="MY46" s="193" t="e">
        <f t="shared" si="100"/>
        <v>#N/A</v>
      </c>
      <c r="MZ46" s="193" t="e">
        <f t="shared" si="100"/>
        <v>#N/A</v>
      </c>
      <c r="NA46" s="193" t="e">
        <f t="shared" si="100"/>
        <v>#N/A</v>
      </c>
      <c r="NB46" s="193" t="e">
        <f t="shared" si="100"/>
        <v>#N/A</v>
      </c>
      <c r="NC46" s="193" t="e">
        <f t="shared" si="100"/>
        <v>#N/A</v>
      </c>
      <c r="ND46" s="193" t="e">
        <f t="shared" si="27"/>
        <v>#N/A</v>
      </c>
      <c r="NE46" s="193" t="e">
        <f t="shared" si="122"/>
        <v>#N/A</v>
      </c>
      <c r="NF46" s="193" t="e">
        <f t="shared" si="122"/>
        <v>#N/A</v>
      </c>
      <c r="NG46" s="193" t="e">
        <f t="shared" si="122"/>
        <v>#N/A</v>
      </c>
      <c r="NH46" s="193" t="e">
        <f t="shared" si="95"/>
        <v>#N/A</v>
      </c>
      <c r="NI46" s="193" t="e">
        <f t="shared" si="95"/>
        <v>#N/A</v>
      </c>
      <c r="NJ46" s="193" t="e">
        <f t="shared" si="95"/>
        <v>#N/A</v>
      </c>
      <c r="NK46" s="193" t="e">
        <f t="shared" si="95"/>
        <v>#N/A</v>
      </c>
      <c r="NL46" s="193" t="e">
        <f t="shared" si="95"/>
        <v>#N/A</v>
      </c>
      <c r="NM46" s="193" t="e">
        <f t="shared" si="95"/>
        <v>#N/A</v>
      </c>
      <c r="NN46" s="193" t="e">
        <f t="shared" si="95"/>
        <v>#N/A</v>
      </c>
      <c r="NO46" s="193" t="e">
        <f t="shared" si="95"/>
        <v>#N/A</v>
      </c>
      <c r="NP46" s="193" t="e">
        <f t="shared" si="95"/>
        <v>#N/A</v>
      </c>
      <c r="NQ46" s="193" t="e">
        <f t="shared" si="95"/>
        <v>#N/A</v>
      </c>
      <c r="NR46" s="193" t="e">
        <f t="shared" si="95"/>
        <v>#N/A</v>
      </c>
      <c r="NS46" s="193" t="e">
        <f t="shared" si="95"/>
        <v>#N/A</v>
      </c>
      <c r="NT46" s="193" t="e">
        <f t="shared" si="95"/>
        <v>#N/A</v>
      </c>
      <c r="NU46" s="193" t="e">
        <f t="shared" si="95"/>
        <v>#N/A</v>
      </c>
      <c r="NV46" s="193" t="e">
        <f t="shared" si="95"/>
        <v>#N/A</v>
      </c>
      <c r="NW46" s="193" t="e">
        <f t="shared" si="91"/>
        <v>#N/A</v>
      </c>
      <c r="NX46" s="193" t="e">
        <f t="shared" si="91"/>
        <v>#N/A</v>
      </c>
      <c r="NY46" s="193" t="e">
        <f t="shared" si="91"/>
        <v>#N/A</v>
      </c>
      <c r="NZ46" s="193" t="e">
        <f t="shared" si="91"/>
        <v>#N/A</v>
      </c>
      <c r="OA46" s="193" t="e">
        <f t="shared" si="91"/>
        <v>#N/A</v>
      </c>
      <c r="OB46" s="193" t="e">
        <f t="shared" si="91"/>
        <v>#N/A</v>
      </c>
      <c r="OC46" s="193" t="e">
        <f t="shared" si="91"/>
        <v>#N/A</v>
      </c>
      <c r="OD46" s="193" t="e">
        <f t="shared" si="91"/>
        <v>#N/A</v>
      </c>
      <c r="OE46" s="193" t="e">
        <f t="shared" si="91"/>
        <v>#N/A</v>
      </c>
      <c r="OF46" s="193" t="e">
        <f t="shared" si="91"/>
        <v>#N/A</v>
      </c>
      <c r="OG46" s="193" t="e">
        <f t="shared" si="91"/>
        <v>#N/A</v>
      </c>
      <c r="OH46" s="193" t="e">
        <f t="shared" si="91"/>
        <v>#N/A</v>
      </c>
      <c r="OI46" s="193" t="e">
        <f t="shared" si="91"/>
        <v>#N/A</v>
      </c>
      <c r="OJ46" s="193" t="e">
        <f t="shared" si="91"/>
        <v>#N/A</v>
      </c>
      <c r="OK46" s="193" t="e">
        <f t="shared" si="91"/>
        <v>#N/A</v>
      </c>
      <c r="OL46" s="193" t="e">
        <f t="shared" ref="OL46:OZ61" si="125">IF(ISNONTEXT($U46),IF($K46="R",_xlfn.BETA.DIST(GS46,$Q46,$R46,FALSE,$D46,$F46),_xlfn.BETA.DIST(GS46,$R46,$Q46,FALSE,$D46,$F46)),NA())</f>
        <v>#N/A</v>
      </c>
      <c r="OM46" s="193" t="e">
        <f t="shared" si="125"/>
        <v>#N/A</v>
      </c>
      <c r="ON46" s="193" t="e">
        <f t="shared" si="125"/>
        <v>#N/A</v>
      </c>
      <c r="OO46" s="193" t="e">
        <f t="shared" si="125"/>
        <v>#N/A</v>
      </c>
      <c r="OP46" s="193" t="e">
        <f t="shared" si="125"/>
        <v>#N/A</v>
      </c>
      <c r="OQ46" s="193" t="e">
        <f t="shared" si="125"/>
        <v>#N/A</v>
      </c>
      <c r="OR46" s="193" t="e">
        <f t="shared" si="125"/>
        <v>#N/A</v>
      </c>
      <c r="OS46" s="193" t="e">
        <f t="shared" si="125"/>
        <v>#N/A</v>
      </c>
      <c r="OT46" s="193" t="e">
        <f t="shared" si="125"/>
        <v>#N/A</v>
      </c>
      <c r="OU46" s="193" t="e">
        <f t="shared" si="125"/>
        <v>#N/A</v>
      </c>
      <c r="OV46" s="193" t="e">
        <f t="shared" si="125"/>
        <v>#N/A</v>
      </c>
      <c r="OW46" s="193" t="e">
        <f t="shared" si="125"/>
        <v>#N/A</v>
      </c>
      <c r="OX46" s="193" t="e">
        <f t="shared" si="125"/>
        <v>#N/A</v>
      </c>
      <c r="OY46" s="193" t="e">
        <f t="shared" si="125"/>
        <v>#N/A</v>
      </c>
      <c r="OZ46" s="193" t="e">
        <f t="shared" si="125"/>
        <v>#N/A</v>
      </c>
      <c r="PA46" s="193" t="e">
        <f t="shared" si="101"/>
        <v>#N/A</v>
      </c>
      <c r="PB46" s="193" t="e">
        <f t="shared" si="101"/>
        <v>#N/A</v>
      </c>
      <c r="PC46" s="193" t="e">
        <f t="shared" si="101"/>
        <v>#N/A</v>
      </c>
      <c r="PD46" s="193" t="e">
        <f t="shared" si="101"/>
        <v>#N/A</v>
      </c>
      <c r="PE46" s="193" t="e">
        <f t="shared" si="101"/>
        <v>#N/A</v>
      </c>
      <c r="PF46" s="193" t="e">
        <f t="shared" si="101"/>
        <v>#N/A</v>
      </c>
      <c r="PG46" s="193" t="e">
        <f t="shared" si="101"/>
        <v>#N/A</v>
      </c>
      <c r="PH46" s="193" t="e">
        <f t="shared" si="101"/>
        <v>#N/A</v>
      </c>
      <c r="PI46" s="193" t="e">
        <f t="shared" si="101"/>
        <v>#N/A</v>
      </c>
      <c r="PJ46" s="193" t="e">
        <f t="shared" si="101"/>
        <v>#N/A</v>
      </c>
      <c r="PK46" s="193" t="e">
        <f t="shared" si="101"/>
        <v>#N/A</v>
      </c>
      <c r="PL46" s="193" t="e">
        <f t="shared" si="101"/>
        <v>#N/A</v>
      </c>
      <c r="PM46" s="193" t="e">
        <f t="shared" si="101"/>
        <v>#N/A</v>
      </c>
      <c r="PN46" s="193" t="e">
        <f t="shared" si="101"/>
        <v>#N/A</v>
      </c>
      <c r="PO46" s="193" t="e">
        <f t="shared" si="101"/>
        <v>#N/A</v>
      </c>
      <c r="PP46" s="193" t="e">
        <f t="shared" si="28"/>
        <v>#N/A</v>
      </c>
      <c r="PQ46" s="193" t="e">
        <f t="shared" si="97"/>
        <v>#N/A</v>
      </c>
      <c r="PR46" s="193" t="e">
        <f t="shared" si="97"/>
        <v>#N/A</v>
      </c>
      <c r="PS46" s="193" t="e">
        <f t="shared" si="97"/>
        <v>#N/A</v>
      </c>
      <c r="PT46" s="193" t="e">
        <f t="shared" si="97"/>
        <v>#N/A</v>
      </c>
      <c r="PU46" s="193" t="e">
        <f t="shared" si="97"/>
        <v>#N/A</v>
      </c>
      <c r="PV46" s="193" t="e">
        <f t="shared" si="97"/>
        <v>#N/A</v>
      </c>
      <c r="PW46" s="193" t="e">
        <f t="shared" si="97"/>
        <v>#N/A</v>
      </c>
      <c r="PX46" s="193" t="e">
        <f t="shared" si="97"/>
        <v>#N/A</v>
      </c>
    </row>
    <row r="47" spans="1:440" hidden="1" x14ac:dyDescent="0.45">
      <c r="A47" s="20">
        <v>44</v>
      </c>
      <c r="B47" s="134"/>
      <c r="C47" s="279"/>
      <c r="D47" s="280" t="str">
        <f t="shared" si="15"/>
        <v/>
      </c>
      <c r="E47" s="281"/>
      <c r="F47" s="280" t="str">
        <f t="shared" si="16"/>
        <v/>
      </c>
      <c r="G47" s="279"/>
      <c r="H47" s="135"/>
      <c r="I47" s="110" t="str">
        <f t="shared" si="17"/>
        <v/>
      </c>
      <c r="J47" s="21" t="str">
        <f t="shared" si="18"/>
        <v/>
      </c>
      <c r="K47" s="22" t="str">
        <f t="shared" si="19"/>
        <v/>
      </c>
      <c r="L47" s="23" t="str">
        <f>IF(J47="","",IF(OR($J47&lt;Skew!$B$3,$J47=Skew!$B$3),IF($J47&gt;Skew!$C$3,Skew!$A$3,IF($J47&gt;Skew!$C$4,Skew!$A$4,IF($J47&gt;Skew!$C$5,Skew!$A$5,IF($J47&gt;Skew!$C$6,Skew!$A$6,IF($J47&gt;Skew!$C$7,Skew!$A$7,IF($J47&gt;Skew!$C$8,Skew!$A$8,IF($J47&gt;Skew!$C$9,Skew!$A$9,IF($J47&gt;Skew!$C$10,Skew!$A$10,IF($J47&gt;Skew!$C$11,Skew!$A$11,IF($J47&gt;Skew!$C$12,Skew!$A$12,IF($J47&gt;Skew!$C$13,Skew!$A$13,IF($J47&gt;Skew!$C$14,Skew!$A$14,IF($J47&gt;Skew!$C$15,Skew!$A$15,IF($J47&gt;Skew!$C$16,Skew!$A$16,Skew!$A$17)
)))))))))))))))</f>
        <v/>
      </c>
      <c r="M47" s="22" t="str">
        <f>IF(J47="","",MATCH(L47,Skew!$A$3:$A$17,0))</f>
        <v/>
      </c>
      <c r="N47" s="22" t="str">
        <f t="shared" si="0"/>
        <v/>
      </c>
      <c r="O47" s="24"/>
      <c r="P47" s="22" t="str">
        <f>IF(OR(J47="",O47=""),"",MATCH(O47,Confidence!$A$3:$A$12,0))</f>
        <v/>
      </c>
      <c r="Q47" s="25" t="str">
        <f t="shared" si="1"/>
        <v/>
      </c>
      <c r="R47" s="25" t="str">
        <f t="shared" si="2"/>
        <v/>
      </c>
      <c r="S47" s="22"/>
      <c r="T47" s="102" t="str">
        <f t="shared" si="3"/>
        <v/>
      </c>
      <c r="U47" s="102" t="str">
        <f t="shared" si="4"/>
        <v/>
      </c>
      <c r="V47" s="37" t="str">
        <f t="shared" si="5"/>
        <v/>
      </c>
      <c r="W47" s="115"/>
      <c r="X47" s="204" t="str">
        <f>IF(AND(D47&gt;0,E47&gt;0,F47&gt;0,Q47&gt;0,R47&gt;0,W47&gt;0,NOT(O47="")),ABS(VLOOKUP($W$1,VLookups!$A$30:$B$31,2,FALSE)-_xlfn.BETA.DIST(W47,IF(K47="L",R47,Q47),IF(K47="L",Q47,R47),TRUE,D47,F47)),"")</f>
        <v/>
      </c>
      <c r="Y47" s="112" t="str">
        <f>IF(OR($Q47="",$R47=""),"",_xlfn.BETA.INV(ABS(VLOOKUP($W$1,VLookups!$A$30:$B$31,2,FALSE)-Y$3),IF($K47="L",$R47,$Q47),IF($K47="L",$Q47,$R47),$D47,$F47))</f>
        <v/>
      </c>
      <c r="Z47" s="113" t="str">
        <f>IF(OR($Q47="",$R47=""),"",_xlfn.BETA.INV(ABS(VLOOKUP($W$1,VLookups!$A$30:$B$31,2,FALSE)-Z$3),IF($K47="L",$R47,$Q47),IF($K47="L",$Q47,$R47),$D47,$F47))</f>
        <v/>
      </c>
      <c r="AA47" s="112" t="str">
        <f>IF(OR($Q47="",$R47=""),"",_xlfn.BETA.INV(ABS(VLOOKUP($W$1,VLookups!$A$30:$B$31,2,FALSE)-AA$3),IF($K47="L",$R47,$Q47),IF($K47="L",$Q47,$R47),$D47,$F47))</f>
        <v/>
      </c>
      <c r="AB47" s="113" t="str">
        <f>IF(OR($Q47="",$R47=""),"",_xlfn.BETA.INV(ABS(VLOOKUP($W$1,VLookups!$A$30:$B$31,2,FALSE)-AB$3),IF($K47="L",$R47,$Q47),IF($K47="L",$Q47,$R47),$D47,$F47))</f>
        <v/>
      </c>
      <c r="AC47" s="112" t="str">
        <f>IF(OR($Q47="",$R47=""),"",_xlfn.BETA.INV(ABS(VLOOKUP($W$1,VLookups!$A$30:$B$31,2,FALSE)-AC$3),IF($K47="L",$R47,$Q47),IF($K47="L",$Q47,$R47),$D47,$F47))</f>
        <v/>
      </c>
      <c r="AD47" s="113" t="str">
        <f>IF(OR($Q47="",$R47=""),"",_xlfn.BETA.INV(ABS(VLOOKUP($W$1,VLookups!$A$30:$B$31,2,FALSE)-AD$3),IF($K47="L",$R47,$Q47),IF($K47="L",$Q47,$R47),$D47,$F47))</f>
        <v/>
      </c>
      <c r="AE47" s="112" t="str">
        <f>IF(OR($Q47="",$R47=""),"",_xlfn.BETA.INV(ABS(VLOOKUP($W$1,VLookups!$A$30:$B$31,2,FALSE)-AE$3),IF($K47="L",$R47,$Q47),IF($K47="L",$Q47,$R47),$D47,$F47))</f>
        <v/>
      </c>
      <c r="AF47" s="113" t="str">
        <f>IF(OR($Q47="",$R47=""),"",_xlfn.BETA.INV(ABS(VLOOKUP($W$1,VLookups!$A$30:$B$31,2,FALSE)-AF$3),IF($K47="L",$R47,$Q47),IF($K47="L",$Q47,$R47),$D47,$F47))</f>
        <v/>
      </c>
      <c r="AG47" s="112" t="str">
        <f>IF(OR($Q47="",$R47=""),"",_xlfn.BETA.INV(ABS(VLOOKUP($W$1,VLookups!$A$30:$B$31,2,FALSE)-AG$3),IF($K47="L",$R47,$Q47),IF($K47="L",$Q47,$R47),$D47,$F47))</f>
        <v/>
      </c>
      <c r="AH47" s="113" t="str">
        <f>IF(OR($Q47="",$R47=""),"",_xlfn.BETA.INV(ABS(VLOOKUP($W$1,VLookups!$A$30:$B$31,2,FALSE)-AH$3),IF($K47="L",$R47,$Q47),IF($K47="L",$Q47,$R47),$D47,$F47))</f>
        <v/>
      </c>
      <c r="AI47" s="112" t="str">
        <f>IF(OR($Q47="",$R47=""),"",_xlfn.BETA.INV(ABS(VLOOKUP($W$1,VLookups!$A$30:$B$31,2,FALSE)-AI$3),IF($K47="L",$R47,$Q47),IF($K47="L",$Q47,$R47),$D47,$F47))</f>
        <v/>
      </c>
      <c r="AJ47" s="113" t="str">
        <f>IF(OR($Q47="",$R47=""),"",_xlfn.BETA.INV(ABS(VLOOKUP($W$1,VLookups!$A$30:$B$31,2,FALSE)-AJ$3),IF($K47="L",$R47,$Q47),IF($K47="L",$Q47,$R47),$D47,$F47))</f>
        <v/>
      </c>
      <c r="AK47" s="15"/>
      <c r="AL47" s="194" t="str">
        <f t="shared" si="20"/>
        <v/>
      </c>
      <c r="AM47" s="192" t="str">
        <f t="shared" si="21"/>
        <v/>
      </c>
      <c r="AN47" s="177" t="str">
        <f t="shared" si="119"/>
        <v/>
      </c>
      <c r="AO47" s="177" t="str">
        <f t="shared" si="110"/>
        <v/>
      </c>
      <c r="AP47" s="177" t="str">
        <f t="shared" si="110"/>
        <v/>
      </c>
      <c r="AQ47" s="177" t="str">
        <f t="shared" si="110"/>
        <v/>
      </c>
      <c r="AR47" s="177" t="str">
        <f t="shared" si="110"/>
        <v/>
      </c>
      <c r="AS47" s="177" t="str">
        <f t="shared" si="110"/>
        <v/>
      </c>
      <c r="AT47" s="177" t="str">
        <f t="shared" si="110"/>
        <v/>
      </c>
      <c r="AU47" s="177" t="str">
        <f t="shared" si="110"/>
        <v/>
      </c>
      <c r="AV47" s="177" t="str">
        <f t="shared" si="110"/>
        <v/>
      </c>
      <c r="AW47" s="177" t="str">
        <f t="shared" si="110"/>
        <v/>
      </c>
      <c r="AX47" s="177" t="str">
        <f t="shared" si="110"/>
        <v/>
      </c>
      <c r="AY47" s="177" t="str">
        <f t="shared" si="110"/>
        <v/>
      </c>
      <c r="AZ47" s="177" t="str">
        <f t="shared" si="110"/>
        <v/>
      </c>
      <c r="BA47" s="177" t="str">
        <f t="shared" si="110"/>
        <v/>
      </c>
      <c r="BB47" s="177" t="str">
        <f t="shared" si="110"/>
        <v/>
      </c>
      <c r="BC47" s="177" t="str">
        <f t="shared" si="110"/>
        <v/>
      </c>
      <c r="BD47" s="177" t="str">
        <f t="shared" si="110"/>
        <v/>
      </c>
      <c r="BE47" s="177" t="str">
        <f t="shared" si="104"/>
        <v/>
      </c>
      <c r="BF47" s="177" t="str">
        <f t="shared" si="104"/>
        <v/>
      </c>
      <c r="BG47" s="177" t="str">
        <f t="shared" si="104"/>
        <v/>
      </c>
      <c r="BH47" s="177" t="str">
        <f t="shared" si="104"/>
        <v/>
      </c>
      <c r="BI47" s="177" t="str">
        <f t="shared" si="104"/>
        <v/>
      </c>
      <c r="BJ47" s="177" t="str">
        <f t="shared" si="104"/>
        <v/>
      </c>
      <c r="BK47" s="177" t="str">
        <f t="shared" si="104"/>
        <v/>
      </c>
      <c r="BL47" s="177" t="str">
        <f t="shared" si="104"/>
        <v/>
      </c>
      <c r="BM47" s="177" t="str">
        <f t="shared" si="104"/>
        <v/>
      </c>
      <c r="BN47" s="177" t="str">
        <f t="shared" si="104"/>
        <v/>
      </c>
      <c r="BO47" s="177" t="str">
        <f t="shared" si="104"/>
        <v/>
      </c>
      <c r="BP47" s="177" t="str">
        <f t="shared" si="104"/>
        <v/>
      </c>
      <c r="BQ47" s="177" t="str">
        <f t="shared" si="104"/>
        <v/>
      </c>
      <c r="BR47" s="177" t="str">
        <f t="shared" si="104"/>
        <v/>
      </c>
      <c r="BS47" s="177" t="str">
        <f t="shared" si="104"/>
        <v/>
      </c>
      <c r="BT47" s="177" t="str">
        <f t="shared" si="111"/>
        <v/>
      </c>
      <c r="BU47" s="177" t="str">
        <f t="shared" si="111"/>
        <v/>
      </c>
      <c r="BV47" s="177" t="str">
        <f t="shared" si="111"/>
        <v/>
      </c>
      <c r="BW47" s="177" t="str">
        <f t="shared" si="111"/>
        <v/>
      </c>
      <c r="BX47" s="177" t="str">
        <f t="shared" si="111"/>
        <v/>
      </c>
      <c r="BY47" s="177" t="str">
        <f t="shared" si="111"/>
        <v/>
      </c>
      <c r="BZ47" s="177" t="str">
        <f t="shared" si="111"/>
        <v/>
      </c>
      <c r="CA47" s="177" t="str">
        <f t="shared" si="111"/>
        <v/>
      </c>
      <c r="CB47" s="177" t="str">
        <f t="shared" si="111"/>
        <v/>
      </c>
      <c r="CC47" s="177" t="str">
        <f t="shared" si="111"/>
        <v/>
      </c>
      <c r="CD47" s="177" t="str">
        <f t="shared" si="111"/>
        <v/>
      </c>
      <c r="CE47" s="177" t="str">
        <f t="shared" si="111"/>
        <v/>
      </c>
      <c r="CF47" s="177" t="str">
        <f t="shared" si="111"/>
        <v/>
      </c>
      <c r="CG47" s="177" t="str">
        <f t="shared" si="111"/>
        <v/>
      </c>
      <c r="CH47" s="177" t="str">
        <f t="shared" si="111"/>
        <v/>
      </c>
      <c r="CI47" s="177" t="str">
        <f t="shared" si="111"/>
        <v/>
      </c>
      <c r="CJ47" s="177" t="str">
        <f t="shared" si="105"/>
        <v/>
      </c>
      <c r="CK47" s="177" t="str">
        <f t="shared" si="105"/>
        <v/>
      </c>
      <c r="CL47" s="177" t="str">
        <f t="shared" si="105"/>
        <v/>
      </c>
      <c r="CM47" s="177" t="str">
        <f t="shared" si="105"/>
        <v/>
      </c>
      <c r="CN47" s="177" t="str">
        <f t="shared" si="105"/>
        <v/>
      </c>
      <c r="CO47" s="177" t="str">
        <f t="shared" si="105"/>
        <v/>
      </c>
      <c r="CP47" s="177" t="str">
        <f t="shared" si="105"/>
        <v/>
      </c>
      <c r="CQ47" s="177" t="str">
        <f t="shared" si="105"/>
        <v/>
      </c>
      <c r="CR47" s="177" t="str">
        <f t="shared" si="105"/>
        <v/>
      </c>
      <c r="CS47" s="177" t="str">
        <f t="shared" si="105"/>
        <v/>
      </c>
      <c r="CT47" s="177" t="str">
        <f t="shared" si="105"/>
        <v/>
      </c>
      <c r="CU47" s="177" t="str">
        <f t="shared" si="105"/>
        <v/>
      </c>
      <c r="CV47" s="177" t="str">
        <f t="shared" si="105"/>
        <v/>
      </c>
      <c r="CW47" s="177" t="str">
        <f t="shared" si="105"/>
        <v/>
      </c>
      <c r="CX47" s="177" t="str">
        <f t="shared" si="105"/>
        <v/>
      </c>
      <c r="CY47" s="177" t="str">
        <f t="shared" si="102"/>
        <v/>
      </c>
      <c r="CZ47" s="177" t="str">
        <f t="shared" si="102"/>
        <v/>
      </c>
      <c r="DA47" s="177" t="str">
        <f t="shared" si="102"/>
        <v/>
      </c>
      <c r="DB47" s="177" t="str">
        <f t="shared" si="102"/>
        <v/>
      </c>
      <c r="DC47" s="177" t="str">
        <f t="shared" si="102"/>
        <v/>
      </c>
      <c r="DD47" s="177" t="str">
        <f t="shared" si="102"/>
        <v/>
      </c>
      <c r="DE47" s="177" t="str">
        <f t="shared" si="102"/>
        <v/>
      </c>
      <c r="DF47" s="177" t="str">
        <f t="shared" si="102"/>
        <v/>
      </c>
      <c r="DG47" s="177" t="str">
        <f t="shared" si="102"/>
        <v/>
      </c>
      <c r="DH47" s="177" t="str">
        <f t="shared" si="102"/>
        <v/>
      </c>
      <c r="DI47" s="177" t="str">
        <f t="shared" si="102"/>
        <v/>
      </c>
      <c r="DJ47" s="177" t="str">
        <f t="shared" si="102"/>
        <v/>
      </c>
      <c r="DK47" s="177" t="str">
        <f t="shared" si="102"/>
        <v/>
      </c>
      <c r="DL47" s="177" t="str">
        <f t="shared" si="102"/>
        <v/>
      </c>
      <c r="DM47" s="177" t="str">
        <f t="shared" si="102"/>
        <v/>
      </c>
      <c r="DN47" s="177" t="str">
        <f t="shared" si="102"/>
        <v/>
      </c>
      <c r="DO47" s="177" t="str">
        <f t="shared" si="112"/>
        <v/>
      </c>
      <c r="DP47" s="177" t="str">
        <f t="shared" si="112"/>
        <v/>
      </c>
      <c r="DQ47" s="177" t="str">
        <f t="shared" si="112"/>
        <v/>
      </c>
      <c r="DR47" s="177" t="str">
        <f t="shared" si="112"/>
        <v/>
      </c>
      <c r="DS47" s="177" t="str">
        <f t="shared" si="112"/>
        <v/>
      </c>
      <c r="DT47" s="177" t="str">
        <f t="shared" si="112"/>
        <v/>
      </c>
      <c r="DU47" s="177" t="str">
        <f t="shared" si="112"/>
        <v/>
      </c>
      <c r="DV47" s="177" t="str">
        <f t="shared" si="112"/>
        <v/>
      </c>
      <c r="DW47" s="177" t="str">
        <f t="shared" si="112"/>
        <v/>
      </c>
      <c r="DX47" s="177" t="str">
        <f t="shared" si="112"/>
        <v/>
      </c>
      <c r="DY47" s="177" t="str">
        <f t="shared" si="112"/>
        <v/>
      </c>
      <c r="DZ47" s="177" t="str">
        <f t="shared" si="112"/>
        <v/>
      </c>
      <c r="EA47" s="177" t="str">
        <f t="shared" si="112"/>
        <v/>
      </c>
      <c r="EB47" s="177" t="str">
        <f t="shared" si="112"/>
        <v/>
      </c>
      <c r="EC47" s="177" t="str">
        <f t="shared" si="112"/>
        <v/>
      </c>
      <c r="ED47" s="177" t="str">
        <f t="shared" si="112"/>
        <v/>
      </c>
      <c r="EE47" s="177" t="str">
        <f t="shared" si="106"/>
        <v/>
      </c>
      <c r="EF47" s="177" t="str">
        <f t="shared" si="118"/>
        <v/>
      </c>
      <c r="EG47" s="177" t="str">
        <f t="shared" si="118"/>
        <v/>
      </c>
      <c r="EH47" s="177" t="str">
        <f t="shared" si="118"/>
        <v/>
      </c>
      <c r="EI47" s="177" t="str">
        <f t="shared" si="118"/>
        <v/>
      </c>
      <c r="EJ47" s="177" t="str">
        <f t="shared" si="118"/>
        <v/>
      </c>
      <c r="EK47" s="177" t="str">
        <f t="shared" si="118"/>
        <v/>
      </c>
      <c r="EL47" s="177" t="str">
        <f t="shared" si="118"/>
        <v/>
      </c>
      <c r="EM47" s="177" t="str">
        <f t="shared" si="118"/>
        <v/>
      </c>
      <c r="EN47" s="177" t="str">
        <f t="shared" si="118"/>
        <v/>
      </c>
      <c r="EO47" s="177" t="str">
        <f t="shared" si="118"/>
        <v/>
      </c>
      <c r="EP47" s="177" t="str">
        <f t="shared" si="118"/>
        <v/>
      </c>
      <c r="EQ47" s="177" t="str">
        <f t="shared" si="118"/>
        <v/>
      </c>
      <c r="ER47" s="177" t="str">
        <f t="shared" si="118"/>
        <v/>
      </c>
      <c r="ES47" s="177" t="str">
        <f t="shared" si="118"/>
        <v/>
      </c>
      <c r="ET47" s="177" t="str">
        <f t="shared" si="118"/>
        <v/>
      </c>
      <c r="EU47" s="177" t="str">
        <f t="shared" si="118"/>
        <v/>
      </c>
      <c r="EV47" s="177" t="str">
        <f t="shared" si="113"/>
        <v/>
      </c>
      <c r="EW47" s="177" t="str">
        <f t="shared" si="114"/>
        <v/>
      </c>
      <c r="EX47" s="177" t="str">
        <f t="shared" si="114"/>
        <v/>
      </c>
      <c r="EY47" s="177" t="str">
        <f t="shared" si="114"/>
        <v/>
      </c>
      <c r="EZ47" s="177" t="str">
        <f t="shared" si="114"/>
        <v/>
      </c>
      <c r="FA47" s="177" t="str">
        <f t="shared" si="114"/>
        <v/>
      </c>
      <c r="FB47" s="177" t="str">
        <f t="shared" si="114"/>
        <v/>
      </c>
      <c r="FC47" s="177" t="str">
        <f t="shared" si="114"/>
        <v/>
      </c>
      <c r="FD47" s="177" t="str">
        <f t="shared" si="114"/>
        <v/>
      </c>
      <c r="FE47" s="177" t="str">
        <f t="shared" si="114"/>
        <v/>
      </c>
      <c r="FF47" s="177" t="str">
        <f t="shared" si="114"/>
        <v/>
      </c>
      <c r="FG47" s="177" t="str">
        <f t="shared" si="114"/>
        <v/>
      </c>
      <c r="FH47" s="177" t="str">
        <f t="shared" si="114"/>
        <v/>
      </c>
      <c r="FI47" s="177" t="str">
        <f t="shared" si="114"/>
        <v/>
      </c>
      <c r="FJ47" s="177" t="str">
        <f t="shared" si="114"/>
        <v/>
      </c>
      <c r="FK47" s="177" t="str">
        <f t="shared" si="114"/>
        <v/>
      </c>
      <c r="FL47" s="177" t="str">
        <f t="shared" si="114"/>
        <v/>
      </c>
      <c r="FM47" s="177" t="str">
        <f t="shared" si="107"/>
        <v/>
      </c>
      <c r="FN47" s="177" t="str">
        <f t="shared" si="107"/>
        <v/>
      </c>
      <c r="FO47" s="177" t="str">
        <f t="shared" si="107"/>
        <v/>
      </c>
      <c r="FP47" s="177" t="str">
        <f t="shared" si="107"/>
        <v/>
      </c>
      <c r="FQ47" s="177" t="str">
        <f t="shared" si="107"/>
        <v/>
      </c>
      <c r="FR47" s="177" t="str">
        <f t="shared" si="107"/>
        <v/>
      </c>
      <c r="FS47" s="177" t="str">
        <f t="shared" si="107"/>
        <v/>
      </c>
      <c r="FT47" s="177" t="str">
        <f t="shared" si="107"/>
        <v/>
      </c>
      <c r="FU47" s="177" t="str">
        <f t="shared" si="107"/>
        <v/>
      </c>
      <c r="FV47" s="177" t="str">
        <f t="shared" si="107"/>
        <v/>
      </c>
      <c r="FW47" s="177" t="str">
        <f t="shared" si="107"/>
        <v/>
      </c>
      <c r="FX47" s="177" t="str">
        <f t="shared" si="107"/>
        <v/>
      </c>
      <c r="FY47" s="177" t="str">
        <f t="shared" si="107"/>
        <v/>
      </c>
      <c r="FZ47" s="177" t="str">
        <f t="shared" si="107"/>
        <v/>
      </c>
      <c r="GA47" s="177" t="str">
        <f t="shared" si="115"/>
        <v/>
      </c>
      <c r="GB47" s="177" t="str">
        <f t="shared" si="115"/>
        <v/>
      </c>
      <c r="GC47" s="177" t="str">
        <f t="shared" si="115"/>
        <v/>
      </c>
      <c r="GD47" s="177" t="str">
        <f t="shared" si="115"/>
        <v/>
      </c>
      <c r="GE47" s="177" t="str">
        <f t="shared" si="115"/>
        <v/>
      </c>
      <c r="GF47" s="177" t="str">
        <f t="shared" si="115"/>
        <v/>
      </c>
      <c r="GG47" s="177" t="str">
        <f t="shared" si="115"/>
        <v/>
      </c>
      <c r="GH47" s="177" t="str">
        <f t="shared" si="115"/>
        <v/>
      </c>
      <c r="GI47" s="177" t="str">
        <f t="shared" si="115"/>
        <v/>
      </c>
      <c r="GJ47" s="177" t="str">
        <f t="shared" si="115"/>
        <v/>
      </c>
      <c r="GK47" s="177" t="str">
        <f t="shared" si="115"/>
        <v/>
      </c>
      <c r="GL47" s="177" t="str">
        <f t="shared" si="115"/>
        <v/>
      </c>
      <c r="GM47" s="177" t="str">
        <f t="shared" si="115"/>
        <v/>
      </c>
      <c r="GN47" s="177" t="str">
        <f t="shared" si="115"/>
        <v/>
      </c>
      <c r="GO47" s="177" t="str">
        <f t="shared" si="115"/>
        <v/>
      </c>
      <c r="GP47" s="177" t="str">
        <f t="shared" si="115"/>
        <v/>
      </c>
      <c r="GQ47" s="177" t="str">
        <f t="shared" si="108"/>
        <v/>
      </c>
      <c r="GR47" s="177" t="str">
        <f t="shared" si="108"/>
        <v/>
      </c>
      <c r="GS47" s="177" t="str">
        <f t="shared" si="108"/>
        <v/>
      </c>
      <c r="GT47" s="177" t="str">
        <f t="shared" si="108"/>
        <v/>
      </c>
      <c r="GU47" s="177" t="str">
        <f t="shared" si="108"/>
        <v/>
      </c>
      <c r="GV47" s="177" t="str">
        <f t="shared" si="108"/>
        <v/>
      </c>
      <c r="GW47" s="177" t="str">
        <f t="shared" si="108"/>
        <v/>
      </c>
      <c r="GX47" s="177" t="str">
        <f t="shared" si="108"/>
        <v/>
      </c>
      <c r="GY47" s="177" t="str">
        <f t="shared" si="108"/>
        <v/>
      </c>
      <c r="GZ47" s="177" t="str">
        <f t="shared" si="108"/>
        <v/>
      </c>
      <c r="HA47" s="177" t="str">
        <f t="shared" si="108"/>
        <v/>
      </c>
      <c r="HB47" s="177" t="str">
        <f t="shared" si="108"/>
        <v/>
      </c>
      <c r="HC47" s="177" t="str">
        <f t="shared" si="108"/>
        <v/>
      </c>
      <c r="HD47" s="177" t="str">
        <f t="shared" si="108"/>
        <v/>
      </c>
      <c r="HE47" s="177" t="str">
        <f t="shared" si="103"/>
        <v/>
      </c>
      <c r="HF47" s="177" t="str">
        <f t="shared" si="103"/>
        <v/>
      </c>
      <c r="HG47" s="177" t="str">
        <f t="shared" si="103"/>
        <v/>
      </c>
      <c r="HH47" s="177" t="str">
        <f t="shared" si="103"/>
        <v/>
      </c>
      <c r="HI47" s="177" t="str">
        <f t="shared" si="103"/>
        <v/>
      </c>
      <c r="HJ47" s="177" t="str">
        <f t="shared" si="103"/>
        <v/>
      </c>
      <c r="HK47" s="177" t="str">
        <f t="shared" si="103"/>
        <v/>
      </c>
      <c r="HL47" s="177" t="str">
        <f t="shared" si="103"/>
        <v/>
      </c>
      <c r="HM47" s="177" t="str">
        <f t="shared" si="103"/>
        <v/>
      </c>
      <c r="HN47" s="177" t="str">
        <f t="shared" si="103"/>
        <v/>
      </c>
      <c r="HO47" s="177" t="str">
        <f t="shared" si="103"/>
        <v/>
      </c>
      <c r="HP47" s="177" t="str">
        <f t="shared" si="103"/>
        <v/>
      </c>
      <c r="HQ47" s="177" t="str">
        <f t="shared" si="103"/>
        <v/>
      </c>
      <c r="HR47" s="177" t="str">
        <f t="shared" si="103"/>
        <v/>
      </c>
      <c r="HS47" s="177" t="str">
        <f t="shared" si="103"/>
        <v/>
      </c>
      <c r="HT47" s="177" t="str">
        <f t="shared" si="116"/>
        <v/>
      </c>
      <c r="HU47" s="177" t="str">
        <f t="shared" si="116"/>
        <v/>
      </c>
      <c r="HV47" s="177" t="str">
        <f t="shared" si="116"/>
        <v/>
      </c>
      <c r="HW47" s="177" t="str">
        <f t="shared" si="116"/>
        <v/>
      </c>
      <c r="HX47" s="177" t="str">
        <f t="shared" si="116"/>
        <v/>
      </c>
      <c r="HY47" s="177" t="str">
        <f t="shared" si="116"/>
        <v/>
      </c>
      <c r="HZ47" s="177" t="str">
        <f t="shared" si="116"/>
        <v/>
      </c>
      <c r="IA47" s="177" t="str">
        <f t="shared" si="116"/>
        <v/>
      </c>
      <c r="IB47" s="177" t="str">
        <f t="shared" si="116"/>
        <v/>
      </c>
      <c r="IC47" s="177" t="str">
        <f t="shared" si="116"/>
        <v/>
      </c>
      <c r="ID47" s="177" t="str">
        <f t="shared" si="116"/>
        <v/>
      </c>
      <c r="IE47" s="192" t="str">
        <f t="shared" si="23"/>
        <v/>
      </c>
      <c r="IF47" s="193" t="e">
        <f t="shared" si="96"/>
        <v>#N/A</v>
      </c>
      <c r="IG47" s="193" t="e">
        <f t="shared" si="120"/>
        <v>#N/A</v>
      </c>
      <c r="IH47" s="193" t="e">
        <f t="shared" si="120"/>
        <v>#N/A</v>
      </c>
      <c r="II47" s="193" t="e">
        <f t="shared" si="120"/>
        <v>#N/A</v>
      </c>
      <c r="IJ47" s="193" t="e">
        <f t="shared" si="93"/>
        <v>#N/A</v>
      </c>
      <c r="IK47" s="193" t="e">
        <f t="shared" si="93"/>
        <v>#N/A</v>
      </c>
      <c r="IL47" s="193" t="e">
        <f t="shared" si="93"/>
        <v>#N/A</v>
      </c>
      <c r="IM47" s="193" t="e">
        <f t="shared" si="93"/>
        <v>#N/A</v>
      </c>
      <c r="IN47" s="193" t="e">
        <f t="shared" si="93"/>
        <v>#N/A</v>
      </c>
      <c r="IO47" s="193" t="e">
        <f t="shared" si="93"/>
        <v>#N/A</v>
      </c>
      <c r="IP47" s="193" t="e">
        <f t="shared" si="93"/>
        <v>#N/A</v>
      </c>
      <c r="IQ47" s="193" t="e">
        <f t="shared" si="93"/>
        <v>#N/A</v>
      </c>
      <c r="IR47" s="193" t="e">
        <f t="shared" si="93"/>
        <v>#N/A</v>
      </c>
      <c r="IS47" s="193" t="e">
        <f t="shared" si="93"/>
        <v>#N/A</v>
      </c>
      <c r="IT47" s="193" t="e">
        <f t="shared" si="93"/>
        <v>#N/A</v>
      </c>
      <c r="IU47" s="193" t="e">
        <f t="shared" si="93"/>
        <v>#N/A</v>
      </c>
      <c r="IV47" s="193" t="e">
        <f t="shared" si="93"/>
        <v>#N/A</v>
      </c>
      <c r="IW47" s="193" t="e">
        <f t="shared" si="93"/>
        <v>#N/A</v>
      </c>
      <c r="IX47" s="193" t="e">
        <f t="shared" si="93"/>
        <v>#N/A</v>
      </c>
      <c r="IY47" s="193" t="e">
        <f t="shared" ref="IY47:JM62" si="126">IF(ISNONTEXT($U47),IF($K47="R",_xlfn.BETA.DIST(BF47,$Q47,$R47,FALSE,$D47,$F47),_xlfn.BETA.DIST(BF47,$R47,$Q47,FALSE,$D47,$F47)),NA())</f>
        <v>#N/A</v>
      </c>
      <c r="IZ47" s="193" t="e">
        <f t="shared" si="126"/>
        <v>#N/A</v>
      </c>
      <c r="JA47" s="193" t="e">
        <f t="shared" si="126"/>
        <v>#N/A</v>
      </c>
      <c r="JB47" s="193" t="e">
        <f t="shared" si="126"/>
        <v>#N/A</v>
      </c>
      <c r="JC47" s="193" t="e">
        <f t="shared" si="126"/>
        <v>#N/A</v>
      </c>
      <c r="JD47" s="193" t="e">
        <f t="shared" si="126"/>
        <v>#N/A</v>
      </c>
      <c r="JE47" s="193" t="e">
        <f t="shared" si="126"/>
        <v>#N/A</v>
      </c>
      <c r="JF47" s="193" t="e">
        <f t="shared" si="126"/>
        <v>#N/A</v>
      </c>
      <c r="JG47" s="193" t="e">
        <f t="shared" si="126"/>
        <v>#N/A</v>
      </c>
      <c r="JH47" s="193" t="e">
        <f t="shared" si="126"/>
        <v>#N/A</v>
      </c>
      <c r="JI47" s="193" t="e">
        <f t="shared" si="126"/>
        <v>#N/A</v>
      </c>
      <c r="JJ47" s="193" t="e">
        <f t="shared" si="126"/>
        <v>#N/A</v>
      </c>
      <c r="JK47" s="193" t="e">
        <f t="shared" si="126"/>
        <v>#N/A</v>
      </c>
      <c r="JL47" s="193" t="e">
        <f t="shared" si="126"/>
        <v>#N/A</v>
      </c>
      <c r="JM47" s="193" t="e">
        <f t="shared" si="126"/>
        <v>#N/A</v>
      </c>
      <c r="JN47" s="193" t="e">
        <f t="shared" si="123"/>
        <v>#N/A</v>
      </c>
      <c r="JO47" s="193" t="e">
        <f t="shared" si="123"/>
        <v>#N/A</v>
      </c>
      <c r="JP47" s="193" t="e">
        <f t="shared" si="123"/>
        <v>#N/A</v>
      </c>
      <c r="JQ47" s="193" t="e">
        <f t="shared" si="123"/>
        <v>#N/A</v>
      </c>
      <c r="JR47" s="193" t="e">
        <f t="shared" si="123"/>
        <v>#N/A</v>
      </c>
      <c r="JS47" s="193" t="e">
        <f t="shared" si="123"/>
        <v>#N/A</v>
      </c>
      <c r="JT47" s="193" t="e">
        <f t="shared" si="123"/>
        <v>#N/A</v>
      </c>
      <c r="JU47" s="193" t="e">
        <f t="shared" si="123"/>
        <v>#N/A</v>
      </c>
      <c r="JV47" s="193" t="e">
        <f t="shared" si="123"/>
        <v>#N/A</v>
      </c>
      <c r="JW47" s="193" t="e">
        <f t="shared" si="123"/>
        <v>#N/A</v>
      </c>
      <c r="JX47" s="193" t="e">
        <f t="shared" si="123"/>
        <v>#N/A</v>
      </c>
      <c r="JY47" s="193" t="e">
        <f t="shared" si="123"/>
        <v>#N/A</v>
      </c>
      <c r="JZ47" s="193" t="e">
        <f t="shared" si="123"/>
        <v>#N/A</v>
      </c>
      <c r="KA47" s="193" t="e">
        <f t="shared" si="123"/>
        <v>#N/A</v>
      </c>
      <c r="KB47" s="193" t="e">
        <f t="shared" si="123"/>
        <v>#N/A</v>
      </c>
      <c r="KC47" s="193" t="e">
        <f t="shared" si="99"/>
        <v>#N/A</v>
      </c>
      <c r="KD47" s="193" t="e">
        <f t="shared" si="99"/>
        <v>#N/A</v>
      </c>
      <c r="KE47" s="193" t="e">
        <f t="shared" si="99"/>
        <v>#N/A</v>
      </c>
      <c r="KF47" s="193" t="e">
        <f t="shared" si="99"/>
        <v>#N/A</v>
      </c>
      <c r="KG47" s="193" t="e">
        <f t="shared" si="99"/>
        <v>#N/A</v>
      </c>
      <c r="KH47" s="193" t="e">
        <f t="shared" si="99"/>
        <v>#N/A</v>
      </c>
      <c r="KI47" s="193" t="e">
        <f t="shared" si="99"/>
        <v>#N/A</v>
      </c>
      <c r="KJ47" s="193" t="e">
        <f t="shared" si="99"/>
        <v>#N/A</v>
      </c>
      <c r="KK47" s="193" t="e">
        <f t="shared" si="99"/>
        <v>#N/A</v>
      </c>
      <c r="KL47" s="193" t="e">
        <f t="shared" si="99"/>
        <v>#N/A</v>
      </c>
      <c r="KM47" s="193" t="e">
        <f t="shared" si="99"/>
        <v>#N/A</v>
      </c>
      <c r="KN47" s="193" t="e">
        <f t="shared" si="99"/>
        <v>#N/A</v>
      </c>
      <c r="KO47" s="193" t="e">
        <f t="shared" si="99"/>
        <v>#N/A</v>
      </c>
      <c r="KP47" s="193" t="e">
        <f t="shared" si="99"/>
        <v>#N/A</v>
      </c>
      <c r="KQ47" s="193" t="e">
        <f t="shared" si="99"/>
        <v>#N/A</v>
      </c>
      <c r="KR47" s="193" t="e">
        <f t="shared" si="26"/>
        <v>#N/A</v>
      </c>
      <c r="KS47" s="193" t="e">
        <f t="shared" si="121"/>
        <v>#N/A</v>
      </c>
      <c r="KT47" s="193" t="e">
        <f t="shared" si="121"/>
        <v>#N/A</v>
      </c>
      <c r="KU47" s="193" t="e">
        <f t="shared" si="121"/>
        <v>#N/A</v>
      </c>
      <c r="KV47" s="193" t="e">
        <f t="shared" si="94"/>
        <v>#N/A</v>
      </c>
      <c r="KW47" s="193" t="e">
        <f t="shared" si="94"/>
        <v>#N/A</v>
      </c>
      <c r="KX47" s="193" t="e">
        <f t="shared" si="94"/>
        <v>#N/A</v>
      </c>
      <c r="KY47" s="193" t="e">
        <f t="shared" si="94"/>
        <v>#N/A</v>
      </c>
      <c r="KZ47" s="193" t="e">
        <f t="shared" si="94"/>
        <v>#N/A</v>
      </c>
      <c r="LA47" s="193" t="e">
        <f t="shared" si="94"/>
        <v>#N/A</v>
      </c>
      <c r="LB47" s="193" t="e">
        <f t="shared" si="94"/>
        <v>#N/A</v>
      </c>
      <c r="LC47" s="193" t="e">
        <f t="shared" si="94"/>
        <v>#N/A</v>
      </c>
      <c r="LD47" s="193" t="e">
        <f t="shared" si="94"/>
        <v>#N/A</v>
      </c>
      <c r="LE47" s="193" t="e">
        <f t="shared" si="94"/>
        <v>#N/A</v>
      </c>
      <c r="LF47" s="193" t="e">
        <f t="shared" si="94"/>
        <v>#N/A</v>
      </c>
      <c r="LG47" s="193" t="e">
        <f t="shared" si="94"/>
        <v>#N/A</v>
      </c>
      <c r="LH47" s="193" t="e">
        <f t="shared" si="94"/>
        <v>#N/A</v>
      </c>
      <c r="LI47" s="193" t="e">
        <f t="shared" si="94"/>
        <v>#N/A</v>
      </c>
      <c r="LJ47" s="193" t="e">
        <f t="shared" si="94"/>
        <v>#N/A</v>
      </c>
      <c r="LK47" s="193" t="e">
        <f t="shared" ref="LK47:LY62" si="127">IF(ISNONTEXT($U47),IF($K47="R",_xlfn.BETA.DIST(DR47,$Q47,$R47,FALSE,$D47,$F47),_xlfn.BETA.DIST(DR47,$R47,$Q47,FALSE,$D47,$F47)),NA())</f>
        <v>#N/A</v>
      </c>
      <c r="LL47" s="193" t="e">
        <f t="shared" si="127"/>
        <v>#N/A</v>
      </c>
      <c r="LM47" s="193" t="e">
        <f t="shared" si="127"/>
        <v>#N/A</v>
      </c>
      <c r="LN47" s="193" t="e">
        <f t="shared" si="127"/>
        <v>#N/A</v>
      </c>
      <c r="LO47" s="193" t="e">
        <f t="shared" si="127"/>
        <v>#N/A</v>
      </c>
      <c r="LP47" s="193" t="e">
        <f t="shared" si="127"/>
        <v>#N/A</v>
      </c>
      <c r="LQ47" s="193" t="e">
        <f t="shared" si="127"/>
        <v>#N/A</v>
      </c>
      <c r="LR47" s="193" t="e">
        <f t="shared" si="127"/>
        <v>#N/A</v>
      </c>
      <c r="LS47" s="193" t="e">
        <f t="shared" si="127"/>
        <v>#N/A</v>
      </c>
      <c r="LT47" s="193" t="e">
        <f t="shared" si="127"/>
        <v>#N/A</v>
      </c>
      <c r="LU47" s="193" t="e">
        <f t="shared" si="127"/>
        <v>#N/A</v>
      </c>
      <c r="LV47" s="193" t="e">
        <f t="shared" si="127"/>
        <v>#N/A</v>
      </c>
      <c r="LW47" s="193" t="e">
        <f t="shared" si="127"/>
        <v>#N/A</v>
      </c>
      <c r="LX47" s="193" t="e">
        <f t="shared" si="127"/>
        <v>#N/A</v>
      </c>
      <c r="LY47" s="193" t="e">
        <f t="shared" si="127"/>
        <v>#N/A</v>
      </c>
      <c r="LZ47" s="193" t="e">
        <f t="shared" si="124"/>
        <v>#N/A</v>
      </c>
      <c r="MA47" s="193" t="e">
        <f t="shared" si="124"/>
        <v>#N/A</v>
      </c>
      <c r="MB47" s="193" t="e">
        <f t="shared" si="124"/>
        <v>#N/A</v>
      </c>
      <c r="MC47" s="193" t="e">
        <f t="shared" si="124"/>
        <v>#N/A</v>
      </c>
      <c r="MD47" s="193" t="e">
        <f t="shared" si="124"/>
        <v>#N/A</v>
      </c>
      <c r="ME47" s="193" t="e">
        <f t="shared" si="124"/>
        <v>#N/A</v>
      </c>
      <c r="MF47" s="193" t="e">
        <f t="shared" si="124"/>
        <v>#N/A</v>
      </c>
      <c r="MG47" s="193" t="e">
        <f t="shared" si="124"/>
        <v>#N/A</v>
      </c>
      <c r="MH47" s="193" t="e">
        <f t="shared" si="124"/>
        <v>#N/A</v>
      </c>
      <c r="MI47" s="193" t="e">
        <f t="shared" si="124"/>
        <v>#N/A</v>
      </c>
      <c r="MJ47" s="193" t="e">
        <f t="shared" si="124"/>
        <v>#N/A</v>
      </c>
      <c r="MK47" s="193" t="e">
        <f t="shared" si="124"/>
        <v>#N/A</v>
      </c>
      <c r="ML47" s="193" t="e">
        <f t="shared" si="124"/>
        <v>#N/A</v>
      </c>
      <c r="MM47" s="193" t="e">
        <f t="shared" si="124"/>
        <v>#N/A</v>
      </c>
      <c r="MN47" s="193" t="e">
        <f t="shared" si="124"/>
        <v>#N/A</v>
      </c>
      <c r="MO47" s="193" t="e">
        <f t="shared" si="100"/>
        <v>#N/A</v>
      </c>
      <c r="MP47" s="193" t="e">
        <f t="shared" si="100"/>
        <v>#N/A</v>
      </c>
      <c r="MQ47" s="193" t="e">
        <f t="shared" si="100"/>
        <v>#N/A</v>
      </c>
      <c r="MR47" s="193" t="e">
        <f t="shared" si="100"/>
        <v>#N/A</v>
      </c>
      <c r="MS47" s="193" t="e">
        <f t="shared" si="100"/>
        <v>#N/A</v>
      </c>
      <c r="MT47" s="193" t="e">
        <f t="shared" si="100"/>
        <v>#N/A</v>
      </c>
      <c r="MU47" s="193" t="e">
        <f t="shared" si="100"/>
        <v>#N/A</v>
      </c>
      <c r="MV47" s="193" t="e">
        <f t="shared" si="100"/>
        <v>#N/A</v>
      </c>
      <c r="MW47" s="193" t="e">
        <f t="shared" si="100"/>
        <v>#N/A</v>
      </c>
      <c r="MX47" s="193" t="e">
        <f t="shared" si="100"/>
        <v>#N/A</v>
      </c>
      <c r="MY47" s="193" t="e">
        <f t="shared" si="100"/>
        <v>#N/A</v>
      </c>
      <c r="MZ47" s="193" t="e">
        <f t="shared" si="100"/>
        <v>#N/A</v>
      </c>
      <c r="NA47" s="193" t="e">
        <f t="shared" si="100"/>
        <v>#N/A</v>
      </c>
      <c r="NB47" s="193" t="e">
        <f t="shared" si="100"/>
        <v>#N/A</v>
      </c>
      <c r="NC47" s="193" t="e">
        <f t="shared" si="100"/>
        <v>#N/A</v>
      </c>
      <c r="ND47" s="193" t="e">
        <f t="shared" si="27"/>
        <v>#N/A</v>
      </c>
      <c r="NE47" s="193" t="e">
        <f t="shared" si="122"/>
        <v>#N/A</v>
      </c>
      <c r="NF47" s="193" t="e">
        <f t="shared" si="122"/>
        <v>#N/A</v>
      </c>
      <c r="NG47" s="193" t="e">
        <f t="shared" si="122"/>
        <v>#N/A</v>
      </c>
      <c r="NH47" s="193" t="e">
        <f t="shared" si="95"/>
        <v>#N/A</v>
      </c>
      <c r="NI47" s="193" t="e">
        <f t="shared" si="95"/>
        <v>#N/A</v>
      </c>
      <c r="NJ47" s="193" t="e">
        <f t="shared" si="95"/>
        <v>#N/A</v>
      </c>
      <c r="NK47" s="193" t="e">
        <f t="shared" si="95"/>
        <v>#N/A</v>
      </c>
      <c r="NL47" s="193" t="e">
        <f t="shared" si="95"/>
        <v>#N/A</v>
      </c>
      <c r="NM47" s="193" t="e">
        <f t="shared" si="95"/>
        <v>#N/A</v>
      </c>
      <c r="NN47" s="193" t="e">
        <f t="shared" si="95"/>
        <v>#N/A</v>
      </c>
      <c r="NO47" s="193" t="e">
        <f t="shared" si="95"/>
        <v>#N/A</v>
      </c>
      <c r="NP47" s="193" t="e">
        <f t="shared" si="95"/>
        <v>#N/A</v>
      </c>
      <c r="NQ47" s="193" t="e">
        <f t="shared" si="95"/>
        <v>#N/A</v>
      </c>
      <c r="NR47" s="193" t="e">
        <f t="shared" si="95"/>
        <v>#N/A</v>
      </c>
      <c r="NS47" s="193" t="e">
        <f t="shared" si="95"/>
        <v>#N/A</v>
      </c>
      <c r="NT47" s="193" t="e">
        <f t="shared" si="95"/>
        <v>#N/A</v>
      </c>
      <c r="NU47" s="193" t="e">
        <f t="shared" si="95"/>
        <v>#N/A</v>
      </c>
      <c r="NV47" s="193" t="e">
        <f t="shared" si="95"/>
        <v>#N/A</v>
      </c>
      <c r="NW47" s="193" t="e">
        <f t="shared" ref="NW47:OK62" si="128">IF(ISNONTEXT($U47),IF($K47="R",_xlfn.BETA.DIST(GD47,$Q47,$R47,FALSE,$D47,$F47),_xlfn.BETA.DIST(GD47,$R47,$Q47,FALSE,$D47,$F47)),NA())</f>
        <v>#N/A</v>
      </c>
      <c r="NX47" s="193" t="e">
        <f t="shared" si="128"/>
        <v>#N/A</v>
      </c>
      <c r="NY47" s="193" t="e">
        <f t="shared" si="128"/>
        <v>#N/A</v>
      </c>
      <c r="NZ47" s="193" t="e">
        <f t="shared" si="128"/>
        <v>#N/A</v>
      </c>
      <c r="OA47" s="193" t="e">
        <f t="shared" si="128"/>
        <v>#N/A</v>
      </c>
      <c r="OB47" s="193" t="e">
        <f t="shared" si="128"/>
        <v>#N/A</v>
      </c>
      <c r="OC47" s="193" t="e">
        <f t="shared" si="128"/>
        <v>#N/A</v>
      </c>
      <c r="OD47" s="193" t="e">
        <f t="shared" si="128"/>
        <v>#N/A</v>
      </c>
      <c r="OE47" s="193" t="e">
        <f t="shared" si="128"/>
        <v>#N/A</v>
      </c>
      <c r="OF47" s="193" t="e">
        <f t="shared" si="128"/>
        <v>#N/A</v>
      </c>
      <c r="OG47" s="193" t="e">
        <f t="shared" si="128"/>
        <v>#N/A</v>
      </c>
      <c r="OH47" s="193" t="e">
        <f t="shared" si="128"/>
        <v>#N/A</v>
      </c>
      <c r="OI47" s="193" t="e">
        <f t="shared" si="128"/>
        <v>#N/A</v>
      </c>
      <c r="OJ47" s="193" t="e">
        <f t="shared" si="128"/>
        <v>#N/A</v>
      </c>
      <c r="OK47" s="193" t="e">
        <f t="shared" si="128"/>
        <v>#N/A</v>
      </c>
      <c r="OL47" s="193" t="e">
        <f t="shared" si="125"/>
        <v>#N/A</v>
      </c>
      <c r="OM47" s="193" t="e">
        <f t="shared" si="125"/>
        <v>#N/A</v>
      </c>
      <c r="ON47" s="193" t="e">
        <f t="shared" si="125"/>
        <v>#N/A</v>
      </c>
      <c r="OO47" s="193" t="e">
        <f t="shared" si="125"/>
        <v>#N/A</v>
      </c>
      <c r="OP47" s="193" t="e">
        <f t="shared" si="125"/>
        <v>#N/A</v>
      </c>
      <c r="OQ47" s="193" t="e">
        <f t="shared" si="125"/>
        <v>#N/A</v>
      </c>
      <c r="OR47" s="193" t="e">
        <f t="shared" si="125"/>
        <v>#N/A</v>
      </c>
      <c r="OS47" s="193" t="e">
        <f t="shared" si="125"/>
        <v>#N/A</v>
      </c>
      <c r="OT47" s="193" t="e">
        <f t="shared" si="125"/>
        <v>#N/A</v>
      </c>
      <c r="OU47" s="193" t="e">
        <f t="shared" si="125"/>
        <v>#N/A</v>
      </c>
      <c r="OV47" s="193" t="e">
        <f t="shared" si="125"/>
        <v>#N/A</v>
      </c>
      <c r="OW47" s="193" t="e">
        <f t="shared" si="125"/>
        <v>#N/A</v>
      </c>
      <c r="OX47" s="193" t="e">
        <f t="shared" si="125"/>
        <v>#N/A</v>
      </c>
      <c r="OY47" s="193" t="e">
        <f t="shared" si="125"/>
        <v>#N/A</v>
      </c>
      <c r="OZ47" s="193" t="e">
        <f t="shared" si="125"/>
        <v>#N/A</v>
      </c>
      <c r="PA47" s="193" t="e">
        <f t="shared" si="101"/>
        <v>#N/A</v>
      </c>
      <c r="PB47" s="193" t="e">
        <f t="shared" si="101"/>
        <v>#N/A</v>
      </c>
      <c r="PC47" s="193" t="e">
        <f t="shared" si="101"/>
        <v>#N/A</v>
      </c>
      <c r="PD47" s="193" t="e">
        <f t="shared" si="101"/>
        <v>#N/A</v>
      </c>
      <c r="PE47" s="193" t="e">
        <f t="shared" si="101"/>
        <v>#N/A</v>
      </c>
      <c r="PF47" s="193" t="e">
        <f t="shared" si="101"/>
        <v>#N/A</v>
      </c>
      <c r="PG47" s="193" t="e">
        <f t="shared" si="101"/>
        <v>#N/A</v>
      </c>
      <c r="PH47" s="193" t="e">
        <f t="shared" si="101"/>
        <v>#N/A</v>
      </c>
      <c r="PI47" s="193" t="e">
        <f t="shared" si="101"/>
        <v>#N/A</v>
      </c>
      <c r="PJ47" s="193" t="e">
        <f t="shared" si="101"/>
        <v>#N/A</v>
      </c>
      <c r="PK47" s="193" t="e">
        <f t="shared" si="101"/>
        <v>#N/A</v>
      </c>
      <c r="PL47" s="193" t="e">
        <f t="shared" si="101"/>
        <v>#N/A</v>
      </c>
      <c r="PM47" s="193" t="e">
        <f t="shared" si="101"/>
        <v>#N/A</v>
      </c>
      <c r="PN47" s="193" t="e">
        <f t="shared" si="101"/>
        <v>#N/A</v>
      </c>
      <c r="PO47" s="193" t="e">
        <f t="shared" si="101"/>
        <v>#N/A</v>
      </c>
      <c r="PP47" s="193" t="e">
        <f t="shared" si="28"/>
        <v>#N/A</v>
      </c>
      <c r="PQ47" s="193" t="e">
        <f t="shared" si="97"/>
        <v>#N/A</v>
      </c>
      <c r="PR47" s="193" t="e">
        <f t="shared" si="97"/>
        <v>#N/A</v>
      </c>
      <c r="PS47" s="193" t="e">
        <f t="shared" si="97"/>
        <v>#N/A</v>
      </c>
      <c r="PT47" s="193" t="e">
        <f t="shared" si="97"/>
        <v>#N/A</v>
      </c>
      <c r="PU47" s="193" t="e">
        <f t="shared" si="97"/>
        <v>#N/A</v>
      </c>
      <c r="PV47" s="193" t="e">
        <f t="shared" si="97"/>
        <v>#N/A</v>
      </c>
      <c r="PW47" s="193" t="e">
        <f t="shared" si="97"/>
        <v>#N/A</v>
      </c>
      <c r="PX47" s="193" t="e">
        <f t="shared" si="97"/>
        <v>#N/A</v>
      </c>
    </row>
    <row r="48" spans="1:440" hidden="1" x14ac:dyDescent="0.45">
      <c r="A48" s="20">
        <v>45</v>
      </c>
      <c r="B48" s="134"/>
      <c r="C48" s="279"/>
      <c r="D48" s="280" t="str">
        <f t="shared" si="15"/>
        <v/>
      </c>
      <c r="E48" s="281"/>
      <c r="F48" s="280" t="str">
        <f t="shared" si="16"/>
        <v/>
      </c>
      <c r="G48" s="279"/>
      <c r="H48" s="135"/>
      <c r="I48" s="110" t="str">
        <f t="shared" si="17"/>
        <v/>
      </c>
      <c r="J48" s="21" t="str">
        <f t="shared" si="18"/>
        <v/>
      </c>
      <c r="K48" s="22" t="str">
        <f t="shared" si="19"/>
        <v/>
      </c>
      <c r="L48" s="23" t="str">
        <f>IF(J48="","",IF(OR($J48&lt;Skew!$B$3,$J48=Skew!$B$3),IF($J48&gt;Skew!$C$3,Skew!$A$3,IF($J48&gt;Skew!$C$4,Skew!$A$4,IF($J48&gt;Skew!$C$5,Skew!$A$5,IF($J48&gt;Skew!$C$6,Skew!$A$6,IF($J48&gt;Skew!$C$7,Skew!$A$7,IF($J48&gt;Skew!$C$8,Skew!$A$8,IF($J48&gt;Skew!$C$9,Skew!$A$9,IF($J48&gt;Skew!$C$10,Skew!$A$10,IF($J48&gt;Skew!$C$11,Skew!$A$11,IF($J48&gt;Skew!$C$12,Skew!$A$12,IF($J48&gt;Skew!$C$13,Skew!$A$13,IF($J48&gt;Skew!$C$14,Skew!$A$14,IF($J48&gt;Skew!$C$15,Skew!$A$15,IF($J48&gt;Skew!$C$16,Skew!$A$16,Skew!$A$17)
)))))))))))))))</f>
        <v/>
      </c>
      <c r="M48" s="22" t="str">
        <f>IF(J48="","",MATCH(L48,Skew!$A$3:$A$17,0))</f>
        <v/>
      </c>
      <c r="N48" s="22" t="str">
        <f t="shared" si="0"/>
        <v/>
      </c>
      <c r="O48" s="24"/>
      <c r="P48" s="22" t="str">
        <f>IF(OR(J48="",O48=""),"",MATCH(O48,Confidence!$A$3:$A$12,0))</f>
        <v/>
      </c>
      <c r="Q48" s="25" t="str">
        <f t="shared" si="1"/>
        <v/>
      </c>
      <c r="R48" s="25" t="str">
        <f t="shared" si="2"/>
        <v/>
      </c>
      <c r="S48" s="22"/>
      <c r="T48" s="102" t="str">
        <f t="shared" si="3"/>
        <v/>
      </c>
      <c r="U48" s="102" t="str">
        <f t="shared" si="4"/>
        <v/>
      </c>
      <c r="V48" s="37" t="str">
        <f t="shared" si="5"/>
        <v/>
      </c>
      <c r="W48" s="115"/>
      <c r="X48" s="204" t="str">
        <f>IF(AND(D48&gt;0,E48&gt;0,F48&gt;0,Q48&gt;0,R48&gt;0,W48&gt;0,NOT(O48="")),ABS(VLOOKUP($W$1,VLookups!$A$30:$B$31,2,FALSE)-_xlfn.BETA.DIST(W48,IF(K48="L",R48,Q48),IF(K48="L",Q48,R48),TRUE,D48,F48)),"")</f>
        <v/>
      </c>
      <c r="Y48" s="112" t="str">
        <f>IF(OR($Q48="",$R48=""),"",_xlfn.BETA.INV(ABS(VLOOKUP($W$1,VLookups!$A$30:$B$31,2,FALSE)-Y$3),IF($K48="L",$R48,$Q48),IF($K48="L",$Q48,$R48),$D48,$F48))</f>
        <v/>
      </c>
      <c r="Z48" s="113" t="str">
        <f>IF(OR($Q48="",$R48=""),"",_xlfn.BETA.INV(ABS(VLOOKUP($W$1,VLookups!$A$30:$B$31,2,FALSE)-Z$3),IF($K48="L",$R48,$Q48),IF($K48="L",$Q48,$R48),$D48,$F48))</f>
        <v/>
      </c>
      <c r="AA48" s="112" t="str">
        <f>IF(OR($Q48="",$R48=""),"",_xlfn.BETA.INV(ABS(VLOOKUP($W$1,VLookups!$A$30:$B$31,2,FALSE)-AA$3),IF($K48="L",$R48,$Q48),IF($K48="L",$Q48,$R48),$D48,$F48))</f>
        <v/>
      </c>
      <c r="AB48" s="113" t="str">
        <f>IF(OR($Q48="",$R48=""),"",_xlfn.BETA.INV(ABS(VLOOKUP($W$1,VLookups!$A$30:$B$31,2,FALSE)-AB$3),IF($K48="L",$R48,$Q48),IF($K48="L",$Q48,$R48),$D48,$F48))</f>
        <v/>
      </c>
      <c r="AC48" s="112" t="str">
        <f>IF(OR($Q48="",$R48=""),"",_xlfn.BETA.INV(ABS(VLOOKUP($W$1,VLookups!$A$30:$B$31,2,FALSE)-AC$3),IF($K48="L",$R48,$Q48),IF($K48="L",$Q48,$R48),$D48,$F48))</f>
        <v/>
      </c>
      <c r="AD48" s="113" t="str">
        <f>IF(OR($Q48="",$R48=""),"",_xlfn.BETA.INV(ABS(VLOOKUP($W$1,VLookups!$A$30:$B$31,2,FALSE)-AD$3),IF($K48="L",$R48,$Q48),IF($K48="L",$Q48,$R48),$D48,$F48))</f>
        <v/>
      </c>
      <c r="AE48" s="112" t="str">
        <f>IF(OR($Q48="",$R48=""),"",_xlfn.BETA.INV(ABS(VLOOKUP($W$1,VLookups!$A$30:$B$31,2,FALSE)-AE$3),IF($K48="L",$R48,$Q48),IF($K48="L",$Q48,$R48),$D48,$F48))</f>
        <v/>
      </c>
      <c r="AF48" s="113" t="str">
        <f>IF(OR($Q48="",$R48=""),"",_xlfn.BETA.INV(ABS(VLOOKUP($W$1,VLookups!$A$30:$B$31,2,FALSE)-AF$3),IF($K48="L",$R48,$Q48),IF($K48="L",$Q48,$R48),$D48,$F48))</f>
        <v/>
      </c>
      <c r="AG48" s="112" t="str">
        <f>IF(OR($Q48="",$R48=""),"",_xlfn.BETA.INV(ABS(VLOOKUP($W$1,VLookups!$A$30:$B$31,2,FALSE)-AG$3),IF($K48="L",$R48,$Q48),IF($K48="L",$Q48,$R48),$D48,$F48))</f>
        <v/>
      </c>
      <c r="AH48" s="113" t="str">
        <f>IF(OR($Q48="",$R48=""),"",_xlfn.BETA.INV(ABS(VLOOKUP($W$1,VLookups!$A$30:$B$31,2,FALSE)-AH$3),IF($K48="L",$R48,$Q48),IF($K48="L",$Q48,$R48),$D48,$F48))</f>
        <v/>
      </c>
      <c r="AI48" s="112" t="str">
        <f>IF(OR($Q48="",$R48=""),"",_xlfn.BETA.INV(ABS(VLOOKUP($W$1,VLookups!$A$30:$B$31,2,FALSE)-AI$3),IF($K48="L",$R48,$Q48),IF($K48="L",$Q48,$R48),$D48,$F48))</f>
        <v/>
      </c>
      <c r="AJ48" s="113" t="str">
        <f>IF(OR($Q48="",$R48=""),"",_xlfn.BETA.INV(ABS(VLOOKUP($W$1,VLookups!$A$30:$B$31,2,FALSE)-AJ$3),IF($K48="L",$R48,$Q48),IF($K48="L",$Q48,$R48),$D48,$F48))</f>
        <v/>
      </c>
      <c r="AK48" s="15"/>
      <c r="AL48" s="194" t="str">
        <f t="shared" si="20"/>
        <v/>
      </c>
      <c r="AM48" s="192" t="str">
        <f t="shared" si="21"/>
        <v/>
      </c>
      <c r="AN48" s="177" t="str">
        <f t="shared" si="119"/>
        <v/>
      </c>
      <c r="AO48" s="177" t="str">
        <f t="shared" si="110"/>
        <v/>
      </c>
      <c r="AP48" s="177" t="str">
        <f t="shared" si="110"/>
        <v/>
      </c>
      <c r="AQ48" s="177" t="str">
        <f t="shared" si="110"/>
        <v/>
      </c>
      <c r="AR48" s="177" t="str">
        <f t="shared" si="110"/>
        <v/>
      </c>
      <c r="AS48" s="177" t="str">
        <f t="shared" si="110"/>
        <v/>
      </c>
      <c r="AT48" s="177" t="str">
        <f t="shared" si="110"/>
        <v/>
      </c>
      <c r="AU48" s="177" t="str">
        <f t="shared" si="110"/>
        <v/>
      </c>
      <c r="AV48" s="177" t="str">
        <f t="shared" si="110"/>
        <v/>
      </c>
      <c r="AW48" s="177" t="str">
        <f t="shared" si="110"/>
        <v/>
      </c>
      <c r="AX48" s="177" t="str">
        <f t="shared" si="110"/>
        <v/>
      </c>
      <c r="AY48" s="177" t="str">
        <f t="shared" si="110"/>
        <v/>
      </c>
      <c r="AZ48" s="177" t="str">
        <f t="shared" si="110"/>
        <v/>
      </c>
      <c r="BA48" s="177" t="str">
        <f t="shared" si="110"/>
        <v/>
      </c>
      <c r="BB48" s="177" t="str">
        <f t="shared" si="110"/>
        <v/>
      </c>
      <c r="BC48" s="177" t="str">
        <f t="shared" si="110"/>
        <v/>
      </c>
      <c r="BD48" s="177" t="str">
        <f t="shared" si="110"/>
        <v/>
      </c>
      <c r="BE48" s="177" t="str">
        <f t="shared" si="104"/>
        <v/>
      </c>
      <c r="BF48" s="177" t="str">
        <f t="shared" si="104"/>
        <v/>
      </c>
      <c r="BG48" s="177" t="str">
        <f t="shared" si="104"/>
        <v/>
      </c>
      <c r="BH48" s="177" t="str">
        <f t="shared" si="104"/>
        <v/>
      </c>
      <c r="BI48" s="177" t="str">
        <f t="shared" si="104"/>
        <v/>
      </c>
      <c r="BJ48" s="177" t="str">
        <f t="shared" si="104"/>
        <v/>
      </c>
      <c r="BK48" s="177" t="str">
        <f t="shared" si="104"/>
        <v/>
      </c>
      <c r="BL48" s="177" t="str">
        <f t="shared" si="104"/>
        <v/>
      </c>
      <c r="BM48" s="177" t="str">
        <f t="shared" si="104"/>
        <v/>
      </c>
      <c r="BN48" s="177" t="str">
        <f t="shared" si="104"/>
        <v/>
      </c>
      <c r="BO48" s="177" t="str">
        <f t="shared" si="104"/>
        <v/>
      </c>
      <c r="BP48" s="177" t="str">
        <f t="shared" si="104"/>
        <v/>
      </c>
      <c r="BQ48" s="177" t="str">
        <f t="shared" si="104"/>
        <v/>
      </c>
      <c r="BR48" s="177" t="str">
        <f t="shared" si="104"/>
        <v/>
      </c>
      <c r="BS48" s="177" t="str">
        <f t="shared" si="104"/>
        <v/>
      </c>
      <c r="BT48" s="177" t="str">
        <f t="shared" si="111"/>
        <v/>
      </c>
      <c r="BU48" s="177" t="str">
        <f t="shared" si="111"/>
        <v/>
      </c>
      <c r="BV48" s="177" t="str">
        <f t="shared" si="111"/>
        <v/>
      </c>
      <c r="BW48" s="177" t="str">
        <f t="shared" si="111"/>
        <v/>
      </c>
      <c r="BX48" s="177" t="str">
        <f t="shared" si="111"/>
        <v/>
      </c>
      <c r="BY48" s="177" t="str">
        <f t="shared" si="111"/>
        <v/>
      </c>
      <c r="BZ48" s="177" t="str">
        <f t="shared" si="111"/>
        <v/>
      </c>
      <c r="CA48" s="177" t="str">
        <f t="shared" si="111"/>
        <v/>
      </c>
      <c r="CB48" s="177" t="str">
        <f t="shared" si="111"/>
        <v/>
      </c>
      <c r="CC48" s="177" t="str">
        <f t="shared" si="111"/>
        <v/>
      </c>
      <c r="CD48" s="177" t="str">
        <f t="shared" si="111"/>
        <v/>
      </c>
      <c r="CE48" s="177" t="str">
        <f t="shared" si="111"/>
        <v/>
      </c>
      <c r="CF48" s="177" t="str">
        <f t="shared" si="111"/>
        <v/>
      </c>
      <c r="CG48" s="177" t="str">
        <f t="shared" si="111"/>
        <v/>
      </c>
      <c r="CH48" s="177" t="str">
        <f t="shared" si="111"/>
        <v/>
      </c>
      <c r="CI48" s="177" t="str">
        <f t="shared" si="111"/>
        <v/>
      </c>
      <c r="CJ48" s="177" t="str">
        <f t="shared" si="105"/>
        <v/>
      </c>
      <c r="CK48" s="177" t="str">
        <f t="shared" si="105"/>
        <v/>
      </c>
      <c r="CL48" s="177" t="str">
        <f t="shared" si="105"/>
        <v/>
      </c>
      <c r="CM48" s="177" t="str">
        <f t="shared" si="105"/>
        <v/>
      </c>
      <c r="CN48" s="177" t="str">
        <f t="shared" si="105"/>
        <v/>
      </c>
      <c r="CO48" s="177" t="str">
        <f t="shared" si="105"/>
        <v/>
      </c>
      <c r="CP48" s="177" t="str">
        <f t="shared" si="105"/>
        <v/>
      </c>
      <c r="CQ48" s="177" t="str">
        <f t="shared" si="105"/>
        <v/>
      </c>
      <c r="CR48" s="177" t="str">
        <f t="shared" si="105"/>
        <v/>
      </c>
      <c r="CS48" s="177" t="str">
        <f t="shared" si="105"/>
        <v/>
      </c>
      <c r="CT48" s="177" t="str">
        <f t="shared" si="105"/>
        <v/>
      </c>
      <c r="CU48" s="177" t="str">
        <f t="shared" si="105"/>
        <v/>
      </c>
      <c r="CV48" s="177" t="str">
        <f t="shared" si="105"/>
        <v/>
      </c>
      <c r="CW48" s="177" t="str">
        <f t="shared" si="105"/>
        <v/>
      </c>
      <c r="CX48" s="177" t="str">
        <f t="shared" si="105"/>
        <v/>
      </c>
      <c r="CY48" s="177" t="str">
        <f t="shared" si="102"/>
        <v/>
      </c>
      <c r="CZ48" s="177" t="str">
        <f t="shared" si="102"/>
        <v/>
      </c>
      <c r="DA48" s="177" t="str">
        <f t="shared" si="102"/>
        <v/>
      </c>
      <c r="DB48" s="177" t="str">
        <f t="shared" si="102"/>
        <v/>
      </c>
      <c r="DC48" s="177" t="str">
        <f t="shared" si="102"/>
        <v/>
      </c>
      <c r="DD48" s="177" t="str">
        <f t="shared" si="102"/>
        <v/>
      </c>
      <c r="DE48" s="177" t="str">
        <f t="shared" si="102"/>
        <v/>
      </c>
      <c r="DF48" s="177" t="str">
        <f t="shared" si="102"/>
        <v/>
      </c>
      <c r="DG48" s="177" t="str">
        <f t="shared" si="102"/>
        <v/>
      </c>
      <c r="DH48" s="177" t="str">
        <f t="shared" si="102"/>
        <v/>
      </c>
      <c r="DI48" s="177" t="str">
        <f t="shared" si="102"/>
        <v/>
      </c>
      <c r="DJ48" s="177" t="str">
        <f t="shared" si="102"/>
        <v/>
      </c>
      <c r="DK48" s="177" t="str">
        <f t="shared" si="102"/>
        <v/>
      </c>
      <c r="DL48" s="177" t="str">
        <f t="shared" si="102"/>
        <v/>
      </c>
      <c r="DM48" s="177" t="str">
        <f t="shared" si="102"/>
        <v/>
      </c>
      <c r="DN48" s="177" t="str">
        <f t="shared" si="102"/>
        <v/>
      </c>
      <c r="DO48" s="177" t="str">
        <f t="shared" si="112"/>
        <v/>
      </c>
      <c r="DP48" s="177" t="str">
        <f t="shared" si="112"/>
        <v/>
      </c>
      <c r="DQ48" s="177" t="str">
        <f t="shared" si="112"/>
        <v/>
      </c>
      <c r="DR48" s="177" t="str">
        <f t="shared" si="112"/>
        <v/>
      </c>
      <c r="DS48" s="177" t="str">
        <f t="shared" si="112"/>
        <v/>
      </c>
      <c r="DT48" s="177" t="str">
        <f t="shared" si="112"/>
        <v/>
      </c>
      <c r="DU48" s="177" t="str">
        <f t="shared" si="112"/>
        <v/>
      </c>
      <c r="DV48" s="177" t="str">
        <f t="shared" si="112"/>
        <v/>
      </c>
      <c r="DW48" s="177" t="str">
        <f t="shared" si="112"/>
        <v/>
      </c>
      <c r="DX48" s="177" t="str">
        <f t="shared" si="112"/>
        <v/>
      </c>
      <c r="DY48" s="177" t="str">
        <f t="shared" si="112"/>
        <v/>
      </c>
      <c r="DZ48" s="177" t="str">
        <f t="shared" si="112"/>
        <v/>
      </c>
      <c r="EA48" s="177" t="str">
        <f t="shared" si="112"/>
        <v/>
      </c>
      <c r="EB48" s="177" t="str">
        <f t="shared" si="112"/>
        <v/>
      </c>
      <c r="EC48" s="177" t="str">
        <f t="shared" si="112"/>
        <v/>
      </c>
      <c r="ED48" s="177" t="str">
        <f t="shared" si="112"/>
        <v/>
      </c>
      <c r="EE48" s="177" t="str">
        <f t="shared" si="106"/>
        <v/>
      </c>
      <c r="EF48" s="177" t="str">
        <f t="shared" si="118"/>
        <v/>
      </c>
      <c r="EG48" s="177" t="str">
        <f t="shared" si="118"/>
        <v/>
      </c>
      <c r="EH48" s="177" t="str">
        <f t="shared" si="118"/>
        <v/>
      </c>
      <c r="EI48" s="177" t="str">
        <f t="shared" si="118"/>
        <v/>
      </c>
      <c r="EJ48" s="177" t="str">
        <f t="shared" si="118"/>
        <v/>
      </c>
      <c r="EK48" s="177" t="str">
        <f t="shared" si="118"/>
        <v/>
      </c>
      <c r="EL48" s="177" t="str">
        <f t="shared" si="118"/>
        <v/>
      </c>
      <c r="EM48" s="177" t="str">
        <f t="shared" si="118"/>
        <v/>
      </c>
      <c r="EN48" s="177" t="str">
        <f t="shared" si="118"/>
        <v/>
      </c>
      <c r="EO48" s="177" t="str">
        <f t="shared" si="118"/>
        <v/>
      </c>
      <c r="EP48" s="177" t="str">
        <f t="shared" si="118"/>
        <v/>
      </c>
      <c r="EQ48" s="177" t="str">
        <f t="shared" si="118"/>
        <v/>
      </c>
      <c r="ER48" s="177" t="str">
        <f t="shared" si="118"/>
        <v/>
      </c>
      <c r="ES48" s="177" t="str">
        <f t="shared" si="118"/>
        <v/>
      </c>
      <c r="ET48" s="177" t="str">
        <f t="shared" si="118"/>
        <v/>
      </c>
      <c r="EU48" s="177" t="str">
        <f t="shared" si="118"/>
        <v/>
      </c>
      <c r="EV48" s="177" t="str">
        <f t="shared" si="113"/>
        <v/>
      </c>
      <c r="EW48" s="177" t="str">
        <f t="shared" si="114"/>
        <v/>
      </c>
      <c r="EX48" s="177" t="str">
        <f t="shared" si="114"/>
        <v/>
      </c>
      <c r="EY48" s="177" t="str">
        <f t="shared" si="114"/>
        <v/>
      </c>
      <c r="EZ48" s="177" t="str">
        <f t="shared" si="114"/>
        <v/>
      </c>
      <c r="FA48" s="177" t="str">
        <f t="shared" si="114"/>
        <v/>
      </c>
      <c r="FB48" s="177" t="str">
        <f t="shared" si="114"/>
        <v/>
      </c>
      <c r="FC48" s="177" t="str">
        <f t="shared" si="114"/>
        <v/>
      </c>
      <c r="FD48" s="177" t="str">
        <f t="shared" si="114"/>
        <v/>
      </c>
      <c r="FE48" s="177" t="str">
        <f t="shared" si="114"/>
        <v/>
      </c>
      <c r="FF48" s="177" t="str">
        <f t="shared" si="114"/>
        <v/>
      </c>
      <c r="FG48" s="177" t="str">
        <f t="shared" si="114"/>
        <v/>
      </c>
      <c r="FH48" s="177" t="str">
        <f t="shared" si="114"/>
        <v/>
      </c>
      <c r="FI48" s="177" t="str">
        <f t="shared" si="114"/>
        <v/>
      </c>
      <c r="FJ48" s="177" t="str">
        <f t="shared" si="114"/>
        <v/>
      </c>
      <c r="FK48" s="177" t="str">
        <f t="shared" si="114"/>
        <v/>
      </c>
      <c r="FL48" s="177" t="str">
        <f t="shared" si="114"/>
        <v/>
      </c>
      <c r="FM48" s="177" t="str">
        <f t="shared" si="107"/>
        <v/>
      </c>
      <c r="FN48" s="177" t="str">
        <f t="shared" si="107"/>
        <v/>
      </c>
      <c r="FO48" s="177" t="str">
        <f t="shared" si="107"/>
        <v/>
      </c>
      <c r="FP48" s="177" t="str">
        <f t="shared" si="107"/>
        <v/>
      </c>
      <c r="FQ48" s="177" t="str">
        <f t="shared" si="107"/>
        <v/>
      </c>
      <c r="FR48" s="177" t="str">
        <f t="shared" si="107"/>
        <v/>
      </c>
      <c r="FS48" s="177" t="str">
        <f t="shared" si="107"/>
        <v/>
      </c>
      <c r="FT48" s="177" t="str">
        <f t="shared" si="107"/>
        <v/>
      </c>
      <c r="FU48" s="177" t="str">
        <f t="shared" si="107"/>
        <v/>
      </c>
      <c r="FV48" s="177" t="str">
        <f t="shared" si="107"/>
        <v/>
      </c>
      <c r="FW48" s="177" t="str">
        <f t="shared" si="107"/>
        <v/>
      </c>
      <c r="FX48" s="177" t="str">
        <f t="shared" si="107"/>
        <v/>
      </c>
      <c r="FY48" s="177" t="str">
        <f t="shared" si="107"/>
        <v/>
      </c>
      <c r="FZ48" s="177" t="str">
        <f t="shared" si="107"/>
        <v/>
      </c>
      <c r="GA48" s="177" t="str">
        <f t="shared" si="115"/>
        <v/>
      </c>
      <c r="GB48" s="177" t="str">
        <f t="shared" si="115"/>
        <v/>
      </c>
      <c r="GC48" s="177" t="str">
        <f t="shared" si="115"/>
        <v/>
      </c>
      <c r="GD48" s="177" t="str">
        <f t="shared" si="115"/>
        <v/>
      </c>
      <c r="GE48" s="177" t="str">
        <f t="shared" si="115"/>
        <v/>
      </c>
      <c r="GF48" s="177" t="str">
        <f t="shared" si="115"/>
        <v/>
      </c>
      <c r="GG48" s="177" t="str">
        <f t="shared" si="115"/>
        <v/>
      </c>
      <c r="GH48" s="177" t="str">
        <f t="shared" si="115"/>
        <v/>
      </c>
      <c r="GI48" s="177" t="str">
        <f t="shared" si="115"/>
        <v/>
      </c>
      <c r="GJ48" s="177" t="str">
        <f t="shared" si="115"/>
        <v/>
      </c>
      <c r="GK48" s="177" t="str">
        <f t="shared" si="115"/>
        <v/>
      </c>
      <c r="GL48" s="177" t="str">
        <f t="shared" si="115"/>
        <v/>
      </c>
      <c r="GM48" s="177" t="str">
        <f t="shared" si="115"/>
        <v/>
      </c>
      <c r="GN48" s="177" t="str">
        <f t="shared" si="115"/>
        <v/>
      </c>
      <c r="GO48" s="177" t="str">
        <f t="shared" si="115"/>
        <v/>
      </c>
      <c r="GP48" s="177" t="str">
        <f t="shared" si="115"/>
        <v/>
      </c>
      <c r="GQ48" s="177" t="str">
        <f t="shared" si="108"/>
        <v/>
      </c>
      <c r="GR48" s="177" t="str">
        <f t="shared" si="108"/>
        <v/>
      </c>
      <c r="GS48" s="177" t="str">
        <f t="shared" si="108"/>
        <v/>
      </c>
      <c r="GT48" s="177" t="str">
        <f t="shared" si="108"/>
        <v/>
      </c>
      <c r="GU48" s="177" t="str">
        <f t="shared" si="108"/>
        <v/>
      </c>
      <c r="GV48" s="177" t="str">
        <f t="shared" si="108"/>
        <v/>
      </c>
      <c r="GW48" s="177" t="str">
        <f t="shared" si="108"/>
        <v/>
      </c>
      <c r="GX48" s="177" t="str">
        <f t="shared" si="108"/>
        <v/>
      </c>
      <c r="GY48" s="177" t="str">
        <f t="shared" si="108"/>
        <v/>
      </c>
      <c r="GZ48" s="177" t="str">
        <f t="shared" si="108"/>
        <v/>
      </c>
      <c r="HA48" s="177" t="str">
        <f t="shared" si="108"/>
        <v/>
      </c>
      <c r="HB48" s="177" t="str">
        <f t="shared" si="108"/>
        <v/>
      </c>
      <c r="HC48" s="177" t="str">
        <f t="shared" si="108"/>
        <v/>
      </c>
      <c r="HD48" s="177" t="str">
        <f t="shared" si="108"/>
        <v/>
      </c>
      <c r="HE48" s="177" t="str">
        <f t="shared" si="103"/>
        <v/>
      </c>
      <c r="HF48" s="177" t="str">
        <f t="shared" si="103"/>
        <v/>
      </c>
      <c r="HG48" s="177" t="str">
        <f t="shared" si="103"/>
        <v/>
      </c>
      <c r="HH48" s="177" t="str">
        <f t="shared" si="103"/>
        <v/>
      </c>
      <c r="HI48" s="177" t="str">
        <f t="shared" si="103"/>
        <v/>
      </c>
      <c r="HJ48" s="177" t="str">
        <f t="shared" si="103"/>
        <v/>
      </c>
      <c r="HK48" s="177" t="str">
        <f t="shared" si="103"/>
        <v/>
      </c>
      <c r="HL48" s="177" t="str">
        <f t="shared" si="103"/>
        <v/>
      </c>
      <c r="HM48" s="177" t="str">
        <f t="shared" si="103"/>
        <v/>
      </c>
      <c r="HN48" s="177" t="str">
        <f t="shared" si="103"/>
        <v/>
      </c>
      <c r="HO48" s="177" t="str">
        <f t="shared" si="103"/>
        <v/>
      </c>
      <c r="HP48" s="177" t="str">
        <f t="shared" si="103"/>
        <v/>
      </c>
      <c r="HQ48" s="177" t="str">
        <f t="shared" si="103"/>
        <v/>
      </c>
      <c r="HR48" s="177" t="str">
        <f t="shared" si="103"/>
        <v/>
      </c>
      <c r="HS48" s="177" t="str">
        <f t="shared" si="103"/>
        <v/>
      </c>
      <c r="HT48" s="177" t="str">
        <f t="shared" si="116"/>
        <v/>
      </c>
      <c r="HU48" s="177" t="str">
        <f t="shared" si="116"/>
        <v/>
      </c>
      <c r="HV48" s="177" t="str">
        <f t="shared" si="116"/>
        <v/>
      </c>
      <c r="HW48" s="177" t="str">
        <f t="shared" si="116"/>
        <v/>
      </c>
      <c r="HX48" s="177" t="str">
        <f t="shared" si="116"/>
        <v/>
      </c>
      <c r="HY48" s="177" t="str">
        <f t="shared" si="116"/>
        <v/>
      </c>
      <c r="HZ48" s="177" t="str">
        <f t="shared" si="116"/>
        <v/>
      </c>
      <c r="IA48" s="177" t="str">
        <f t="shared" si="116"/>
        <v/>
      </c>
      <c r="IB48" s="177" t="str">
        <f t="shared" si="116"/>
        <v/>
      </c>
      <c r="IC48" s="177" t="str">
        <f t="shared" si="116"/>
        <v/>
      </c>
      <c r="ID48" s="177" t="str">
        <f t="shared" si="116"/>
        <v/>
      </c>
      <c r="IE48" s="192" t="str">
        <f t="shared" si="23"/>
        <v/>
      </c>
      <c r="IF48" s="193" t="e">
        <f t="shared" si="96"/>
        <v>#N/A</v>
      </c>
      <c r="IG48" s="193" t="e">
        <f t="shared" si="120"/>
        <v>#N/A</v>
      </c>
      <c r="IH48" s="193" t="e">
        <f t="shared" si="120"/>
        <v>#N/A</v>
      </c>
      <c r="II48" s="193" t="e">
        <f t="shared" si="120"/>
        <v>#N/A</v>
      </c>
      <c r="IJ48" s="193" t="e">
        <f t="shared" si="93"/>
        <v>#N/A</v>
      </c>
      <c r="IK48" s="193" t="e">
        <f t="shared" si="93"/>
        <v>#N/A</v>
      </c>
      <c r="IL48" s="193" t="e">
        <f t="shared" si="93"/>
        <v>#N/A</v>
      </c>
      <c r="IM48" s="193" t="e">
        <f t="shared" si="93"/>
        <v>#N/A</v>
      </c>
      <c r="IN48" s="193" t="e">
        <f t="shared" si="93"/>
        <v>#N/A</v>
      </c>
      <c r="IO48" s="193" t="e">
        <f t="shared" si="93"/>
        <v>#N/A</v>
      </c>
      <c r="IP48" s="193" t="e">
        <f t="shared" si="93"/>
        <v>#N/A</v>
      </c>
      <c r="IQ48" s="193" t="e">
        <f t="shared" si="93"/>
        <v>#N/A</v>
      </c>
      <c r="IR48" s="193" t="e">
        <f t="shared" si="93"/>
        <v>#N/A</v>
      </c>
      <c r="IS48" s="193" t="e">
        <f t="shared" si="93"/>
        <v>#N/A</v>
      </c>
      <c r="IT48" s="193" t="e">
        <f t="shared" si="93"/>
        <v>#N/A</v>
      </c>
      <c r="IU48" s="193" t="e">
        <f t="shared" si="93"/>
        <v>#N/A</v>
      </c>
      <c r="IV48" s="193" t="e">
        <f t="shared" si="93"/>
        <v>#N/A</v>
      </c>
      <c r="IW48" s="193" t="e">
        <f t="shared" si="93"/>
        <v>#N/A</v>
      </c>
      <c r="IX48" s="193" t="e">
        <f t="shared" si="93"/>
        <v>#N/A</v>
      </c>
      <c r="IY48" s="193" t="e">
        <f t="shared" si="126"/>
        <v>#N/A</v>
      </c>
      <c r="IZ48" s="193" t="e">
        <f t="shared" si="126"/>
        <v>#N/A</v>
      </c>
      <c r="JA48" s="193" t="e">
        <f t="shared" si="126"/>
        <v>#N/A</v>
      </c>
      <c r="JB48" s="193" t="e">
        <f t="shared" si="126"/>
        <v>#N/A</v>
      </c>
      <c r="JC48" s="193" t="e">
        <f t="shared" si="126"/>
        <v>#N/A</v>
      </c>
      <c r="JD48" s="193" t="e">
        <f t="shared" si="126"/>
        <v>#N/A</v>
      </c>
      <c r="JE48" s="193" t="e">
        <f t="shared" si="126"/>
        <v>#N/A</v>
      </c>
      <c r="JF48" s="193" t="e">
        <f t="shared" si="126"/>
        <v>#N/A</v>
      </c>
      <c r="JG48" s="193" t="e">
        <f t="shared" si="126"/>
        <v>#N/A</v>
      </c>
      <c r="JH48" s="193" t="e">
        <f t="shared" si="126"/>
        <v>#N/A</v>
      </c>
      <c r="JI48" s="193" t="e">
        <f t="shared" si="126"/>
        <v>#N/A</v>
      </c>
      <c r="JJ48" s="193" t="e">
        <f t="shared" si="126"/>
        <v>#N/A</v>
      </c>
      <c r="JK48" s="193" t="e">
        <f t="shared" si="126"/>
        <v>#N/A</v>
      </c>
      <c r="JL48" s="193" t="e">
        <f t="shared" si="126"/>
        <v>#N/A</v>
      </c>
      <c r="JM48" s="193" t="e">
        <f t="shared" si="126"/>
        <v>#N/A</v>
      </c>
      <c r="JN48" s="193" t="e">
        <f t="shared" si="123"/>
        <v>#N/A</v>
      </c>
      <c r="JO48" s="193" t="e">
        <f t="shared" si="123"/>
        <v>#N/A</v>
      </c>
      <c r="JP48" s="193" t="e">
        <f t="shared" si="123"/>
        <v>#N/A</v>
      </c>
      <c r="JQ48" s="193" t="e">
        <f t="shared" si="123"/>
        <v>#N/A</v>
      </c>
      <c r="JR48" s="193" t="e">
        <f t="shared" si="123"/>
        <v>#N/A</v>
      </c>
      <c r="JS48" s="193" t="e">
        <f t="shared" si="123"/>
        <v>#N/A</v>
      </c>
      <c r="JT48" s="193" t="e">
        <f t="shared" si="123"/>
        <v>#N/A</v>
      </c>
      <c r="JU48" s="193" t="e">
        <f t="shared" si="123"/>
        <v>#N/A</v>
      </c>
      <c r="JV48" s="193" t="e">
        <f t="shared" si="123"/>
        <v>#N/A</v>
      </c>
      <c r="JW48" s="193" t="e">
        <f t="shared" si="123"/>
        <v>#N/A</v>
      </c>
      <c r="JX48" s="193" t="e">
        <f t="shared" si="123"/>
        <v>#N/A</v>
      </c>
      <c r="JY48" s="193" t="e">
        <f t="shared" si="123"/>
        <v>#N/A</v>
      </c>
      <c r="JZ48" s="193" t="e">
        <f t="shared" si="123"/>
        <v>#N/A</v>
      </c>
      <c r="KA48" s="193" t="e">
        <f t="shared" si="123"/>
        <v>#N/A</v>
      </c>
      <c r="KB48" s="193" t="e">
        <f t="shared" si="123"/>
        <v>#N/A</v>
      </c>
      <c r="KC48" s="193" t="e">
        <f t="shared" si="99"/>
        <v>#N/A</v>
      </c>
      <c r="KD48" s="193" t="e">
        <f t="shared" si="99"/>
        <v>#N/A</v>
      </c>
      <c r="KE48" s="193" t="e">
        <f t="shared" si="99"/>
        <v>#N/A</v>
      </c>
      <c r="KF48" s="193" t="e">
        <f t="shared" si="99"/>
        <v>#N/A</v>
      </c>
      <c r="KG48" s="193" t="e">
        <f t="shared" si="99"/>
        <v>#N/A</v>
      </c>
      <c r="KH48" s="193" t="e">
        <f t="shared" si="99"/>
        <v>#N/A</v>
      </c>
      <c r="KI48" s="193" t="e">
        <f t="shared" si="99"/>
        <v>#N/A</v>
      </c>
      <c r="KJ48" s="193" t="e">
        <f t="shared" si="99"/>
        <v>#N/A</v>
      </c>
      <c r="KK48" s="193" t="e">
        <f t="shared" si="99"/>
        <v>#N/A</v>
      </c>
      <c r="KL48" s="193" t="e">
        <f t="shared" si="99"/>
        <v>#N/A</v>
      </c>
      <c r="KM48" s="193" t="e">
        <f t="shared" si="99"/>
        <v>#N/A</v>
      </c>
      <c r="KN48" s="193" t="e">
        <f t="shared" si="99"/>
        <v>#N/A</v>
      </c>
      <c r="KO48" s="193" t="e">
        <f t="shared" si="99"/>
        <v>#N/A</v>
      </c>
      <c r="KP48" s="193" t="e">
        <f t="shared" si="99"/>
        <v>#N/A</v>
      </c>
      <c r="KQ48" s="193" t="e">
        <f t="shared" si="99"/>
        <v>#N/A</v>
      </c>
      <c r="KR48" s="193" t="e">
        <f t="shared" si="26"/>
        <v>#N/A</v>
      </c>
      <c r="KS48" s="193" t="e">
        <f t="shared" si="121"/>
        <v>#N/A</v>
      </c>
      <c r="KT48" s="193" t="e">
        <f t="shared" si="121"/>
        <v>#N/A</v>
      </c>
      <c r="KU48" s="193" t="e">
        <f t="shared" si="121"/>
        <v>#N/A</v>
      </c>
      <c r="KV48" s="193" t="e">
        <f t="shared" si="94"/>
        <v>#N/A</v>
      </c>
      <c r="KW48" s="193" t="e">
        <f t="shared" si="94"/>
        <v>#N/A</v>
      </c>
      <c r="KX48" s="193" t="e">
        <f t="shared" si="94"/>
        <v>#N/A</v>
      </c>
      <c r="KY48" s="193" t="e">
        <f t="shared" si="94"/>
        <v>#N/A</v>
      </c>
      <c r="KZ48" s="193" t="e">
        <f t="shared" si="94"/>
        <v>#N/A</v>
      </c>
      <c r="LA48" s="193" t="e">
        <f t="shared" si="94"/>
        <v>#N/A</v>
      </c>
      <c r="LB48" s="193" t="e">
        <f t="shared" si="94"/>
        <v>#N/A</v>
      </c>
      <c r="LC48" s="193" t="e">
        <f t="shared" si="94"/>
        <v>#N/A</v>
      </c>
      <c r="LD48" s="193" t="e">
        <f t="shared" si="94"/>
        <v>#N/A</v>
      </c>
      <c r="LE48" s="193" t="e">
        <f t="shared" si="94"/>
        <v>#N/A</v>
      </c>
      <c r="LF48" s="193" t="e">
        <f t="shared" si="94"/>
        <v>#N/A</v>
      </c>
      <c r="LG48" s="193" t="e">
        <f t="shared" si="94"/>
        <v>#N/A</v>
      </c>
      <c r="LH48" s="193" t="e">
        <f t="shared" si="94"/>
        <v>#N/A</v>
      </c>
      <c r="LI48" s="193" t="e">
        <f t="shared" si="94"/>
        <v>#N/A</v>
      </c>
      <c r="LJ48" s="193" t="e">
        <f t="shared" si="94"/>
        <v>#N/A</v>
      </c>
      <c r="LK48" s="193" t="e">
        <f t="shared" si="127"/>
        <v>#N/A</v>
      </c>
      <c r="LL48" s="193" t="e">
        <f t="shared" si="127"/>
        <v>#N/A</v>
      </c>
      <c r="LM48" s="193" t="e">
        <f t="shared" si="127"/>
        <v>#N/A</v>
      </c>
      <c r="LN48" s="193" t="e">
        <f t="shared" si="127"/>
        <v>#N/A</v>
      </c>
      <c r="LO48" s="193" t="e">
        <f t="shared" si="127"/>
        <v>#N/A</v>
      </c>
      <c r="LP48" s="193" t="e">
        <f t="shared" si="127"/>
        <v>#N/A</v>
      </c>
      <c r="LQ48" s="193" t="e">
        <f t="shared" si="127"/>
        <v>#N/A</v>
      </c>
      <c r="LR48" s="193" t="e">
        <f t="shared" si="127"/>
        <v>#N/A</v>
      </c>
      <c r="LS48" s="193" t="e">
        <f t="shared" si="127"/>
        <v>#N/A</v>
      </c>
      <c r="LT48" s="193" t="e">
        <f t="shared" si="127"/>
        <v>#N/A</v>
      </c>
      <c r="LU48" s="193" t="e">
        <f t="shared" si="127"/>
        <v>#N/A</v>
      </c>
      <c r="LV48" s="193" t="e">
        <f t="shared" si="127"/>
        <v>#N/A</v>
      </c>
      <c r="LW48" s="193" t="e">
        <f t="shared" si="127"/>
        <v>#N/A</v>
      </c>
      <c r="LX48" s="193" t="e">
        <f t="shared" si="127"/>
        <v>#N/A</v>
      </c>
      <c r="LY48" s="193" t="e">
        <f t="shared" si="127"/>
        <v>#N/A</v>
      </c>
      <c r="LZ48" s="193" t="e">
        <f t="shared" si="124"/>
        <v>#N/A</v>
      </c>
      <c r="MA48" s="193" t="e">
        <f t="shared" si="124"/>
        <v>#N/A</v>
      </c>
      <c r="MB48" s="193" t="e">
        <f t="shared" si="124"/>
        <v>#N/A</v>
      </c>
      <c r="MC48" s="193" t="e">
        <f t="shared" si="124"/>
        <v>#N/A</v>
      </c>
      <c r="MD48" s="193" t="e">
        <f t="shared" si="124"/>
        <v>#N/A</v>
      </c>
      <c r="ME48" s="193" t="e">
        <f t="shared" si="124"/>
        <v>#N/A</v>
      </c>
      <c r="MF48" s="193" t="e">
        <f t="shared" si="124"/>
        <v>#N/A</v>
      </c>
      <c r="MG48" s="193" t="e">
        <f t="shared" si="124"/>
        <v>#N/A</v>
      </c>
      <c r="MH48" s="193" t="e">
        <f t="shared" si="124"/>
        <v>#N/A</v>
      </c>
      <c r="MI48" s="193" t="e">
        <f t="shared" si="124"/>
        <v>#N/A</v>
      </c>
      <c r="MJ48" s="193" t="e">
        <f t="shared" si="124"/>
        <v>#N/A</v>
      </c>
      <c r="MK48" s="193" t="e">
        <f t="shared" si="124"/>
        <v>#N/A</v>
      </c>
      <c r="ML48" s="193" t="e">
        <f t="shared" si="124"/>
        <v>#N/A</v>
      </c>
      <c r="MM48" s="193" t="e">
        <f t="shared" si="124"/>
        <v>#N/A</v>
      </c>
      <c r="MN48" s="193" t="e">
        <f t="shared" si="124"/>
        <v>#N/A</v>
      </c>
      <c r="MO48" s="193" t="e">
        <f t="shared" si="100"/>
        <v>#N/A</v>
      </c>
      <c r="MP48" s="193" t="e">
        <f t="shared" si="100"/>
        <v>#N/A</v>
      </c>
      <c r="MQ48" s="193" t="e">
        <f t="shared" si="100"/>
        <v>#N/A</v>
      </c>
      <c r="MR48" s="193" t="e">
        <f t="shared" si="100"/>
        <v>#N/A</v>
      </c>
      <c r="MS48" s="193" t="e">
        <f t="shared" si="100"/>
        <v>#N/A</v>
      </c>
      <c r="MT48" s="193" t="e">
        <f t="shared" si="100"/>
        <v>#N/A</v>
      </c>
      <c r="MU48" s="193" t="e">
        <f t="shared" si="100"/>
        <v>#N/A</v>
      </c>
      <c r="MV48" s="193" t="e">
        <f t="shared" si="100"/>
        <v>#N/A</v>
      </c>
      <c r="MW48" s="193" t="e">
        <f t="shared" si="100"/>
        <v>#N/A</v>
      </c>
      <c r="MX48" s="193" t="e">
        <f t="shared" si="100"/>
        <v>#N/A</v>
      </c>
      <c r="MY48" s="193" t="e">
        <f t="shared" si="100"/>
        <v>#N/A</v>
      </c>
      <c r="MZ48" s="193" t="e">
        <f t="shared" si="100"/>
        <v>#N/A</v>
      </c>
      <c r="NA48" s="193" t="e">
        <f t="shared" si="100"/>
        <v>#N/A</v>
      </c>
      <c r="NB48" s="193" t="e">
        <f t="shared" si="100"/>
        <v>#N/A</v>
      </c>
      <c r="NC48" s="193" t="e">
        <f t="shared" si="100"/>
        <v>#N/A</v>
      </c>
      <c r="ND48" s="193" t="e">
        <f t="shared" si="27"/>
        <v>#N/A</v>
      </c>
      <c r="NE48" s="193" t="e">
        <f t="shared" si="122"/>
        <v>#N/A</v>
      </c>
      <c r="NF48" s="193" t="e">
        <f t="shared" si="122"/>
        <v>#N/A</v>
      </c>
      <c r="NG48" s="193" t="e">
        <f t="shared" si="122"/>
        <v>#N/A</v>
      </c>
      <c r="NH48" s="193" t="e">
        <f t="shared" si="95"/>
        <v>#N/A</v>
      </c>
      <c r="NI48" s="193" t="e">
        <f t="shared" si="95"/>
        <v>#N/A</v>
      </c>
      <c r="NJ48" s="193" t="e">
        <f t="shared" si="95"/>
        <v>#N/A</v>
      </c>
      <c r="NK48" s="193" t="e">
        <f t="shared" si="95"/>
        <v>#N/A</v>
      </c>
      <c r="NL48" s="193" t="e">
        <f t="shared" si="95"/>
        <v>#N/A</v>
      </c>
      <c r="NM48" s="193" t="e">
        <f t="shared" si="95"/>
        <v>#N/A</v>
      </c>
      <c r="NN48" s="193" t="e">
        <f t="shared" si="95"/>
        <v>#N/A</v>
      </c>
      <c r="NO48" s="193" t="e">
        <f t="shared" si="95"/>
        <v>#N/A</v>
      </c>
      <c r="NP48" s="193" t="e">
        <f t="shared" si="95"/>
        <v>#N/A</v>
      </c>
      <c r="NQ48" s="193" t="e">
        <f t="shared" si="95"/>
        <v>#N/A</v>
      </c>
      <c r="NR48" s="193" t="e">
        <f t="shared" si="95"/>
        <v>#N/A</v>
      </c>
      <c r="NS48" s="193" t="e">
        <f t="shared" si="95"/>
        <v>#N/A</v>
      </c>
      <c r="NT48" s="193" t="e">
        <f t="shared" si="95"/>
        <v>#N/A</v>
      </c>
      <c r="NU48" s="193" t="e">
        <f t="shared" si="95"/>
        <v>#N/A</v>
      </c>
      <c r="NV48" s="193" t="e">
        <f t="shared" si="95"/>
        <v>#N/A</v>
      </c>
      <c r="NW48" s="193" t="e">
        <f t="shared" si="128"/>
        <v>#N/A</v>
      </c>
      <c r="NX48" s="193" t="e">
        <f t="shared" si="128"/>
        <v>#N/A</v>
      </c>
      <c r="NY48" s="193" t="e">
        <f t="shared" si="128"/>
        <v>#N/A</v>
      </c>
      <c r="NZ48" s="193" t="e">
        <f t="shared" si="128"/>
        <v>#N/A</v>
      </c>
      <c r="OA48" s="193" t="e">
        <f t="shared" si="128"/>
        <v>#N/A</v>
      </c>
      <c r="OB48" s="193" t="e">
        <f t="shared" si="128"/>
        <v>#N/A</v>
      </c>
      <c r="OC48" s="193" t="e">
        <f t="shared" si="128"/>
        <v>#N/A</v>
      </c>
      <c r="OD48" s="193" t="e">
        <f t="shared" si="128"/>
        <v>#N/A</v>
      </c>
      <c r="OE48" s="193" t="e">
        <f t="shared" si="128"/>
        <v>#N/A</v>
      </c>
      <c r="OF48" s="193" t="e">
        <f t="shared" si="128"/>
        <v>#N/A</v>
      </c>
      <c r="OG48" s="193" t="e">
        <f t="shared" si="128"/>
        <v>#N/A</v>
      </c>
      <c r="OH48" s="193" t="e">
        <f t="shared" si="128"/>
        <v>#N/A</v>
      </c>
      <c r="OI48" s="193" t="e">
        <f t="shared" si="128"/>
        <v>#N/A</v>
      </c>
      <c r="OJ48" s="193" t="e">
        <f t="shared" si="128"/>
        <v>#N/A</v>
      </c>
      <c r="OK48" s="193" t="e">
        <f t="shared" si="128"/>
        <v>#N/A</v>
      </c>
      <c r="OL48" s="193" t="e">
        <f t="shared" si="125"/>
        <v>#N/A</v>
      </c>
      <c r="OM48" s="193" t="e">
        <f t="shared" si="125"/>
        <v>#N/A</v>
      </c>
      <c r="ON48" s="193" t="e">
        <f t="shared" si="125"/>
        <v>#N/A</v>
      </c>
      <c r="OO48" s="193" t="e">
        <f t="shared" si="125"/>
        <v>#N/A</v>
      </c>
      <c r="OP48" s="193" t="e">
        <f t="shared" si="125"/>
        <v>#N/A</v>
      </c>
      <c r="OQ48" s="193" t="e">
        <f t="shared" si="125"/>
        <v>#N/A</v>
      </c>
      <c r="OR48" s="193" t="e">
        <f t="shared" si="125"/>
        <v>#N/A</v>
      </c>
      <c r="OS48" s="193" t="e">
        <f t="shared" si="125"/>
        <v>#N/A</v>
      </c>
      <c r="OT48" s="193" t="e">
        <f t="shared" si="125"/>
        <v>#N/A</v>
      </c>
      <c r="OU48" s="193" t="e">
        <f t="shared" si="125"/>
        <v>#N/A</v>
      </c>
      <c r="OV48" s="193" t="e">
        <f t="shared" si="125"/>
        <v>#N/A</v>
      </c>
      <c r="OW48" s="193" t="e">
        <f t="shared" si="125"/>
        <v>#N/A</v>
      </c>
      <c r="OX48" s="193" t="e">
        <f t="shared" si="125"/>
        <v>#N/A</v>
      </c>
      <c r="OY48" s="193" t="e">
        <f t="shared" si="125"/>
        <v>#N/A</v>
      </c>
      <c r="OZ48" s="193" t="e">
        <f t="shared" si="125"/>
        <v>#N/A</v>
      </c>
      <c r="PA48" s="193" t="e">
        <f t="shared" si="101"/>
        <v>#N/A</v>
      </c>
      <c r="PB48" s="193" t="e">
        <f t="shared" si="101"/>
        <v>#N/A</v>
      </c>
      <c r="PC48" s="193" t="e">
        <f t="shared" si="101"/>
        <v>#N/A</v>
      </c>
      <c r="PD48" s="193" t="e">
        <f t="shared" si="101"/>
        <v>#N/A</v>
      </c>
      <c r="PE48" s="193" t="e">
        <f t="shared" si="101"/>
        <v>#N/A</v>
      </c>
      <c r="PF48" s="193" t="e">
        <f t="shared" si="101"/>
        <v>#N/A</v>
      </c>
      <c r="PG48" s="193" t="e">
        <f t="shared" si="101"/>
        <v>#N/A</v>
      </c>
      <c r="PH48" s="193" t="e">
        <f t="shared" si="101"/>
        <v>#N/A</v>
      </c>
      <c r="PI48" s="193" t="e">
        <f t="shared" si="101"/>
        <v>#N/A</v>
      </c>
      <c r="PJ48" s="193" t="e">
        <f t="shared" si="101"/>
        <v>#N/A</v>
      </c>
      <c r="PK48" s="193" t="e">
        <f t="shared" si="101"/>
        <v>#N/A</v>
      </c>
      <c r="PL48" s="193" t="e">
        <f t="shared" si="101"/>
        <v>#N/A</v>
      </c>
      <c r="PM48" s="193" t="e">
        <f t="shared" si="101"/>
        <v>#N/A</v>
      </c>
      <c r="PN48" s="193" t="e">
        <f t="shared" si="101"/>
        <v>#N/A</v>
      </c>
      <c r="PO48" s="193" t="e">
        <f t="shared" si="101"/>
        <v>#N/A</v>
      </c>
      <c r="PP48" s="193" t="e">
        <f t="shared" si="28"/>
        <v>#N/A</v>
      </c>
      <c r="PQ48" s="193" t="e">
        <f t="shared" si="97"/>
        <v>#N/A</v>
      </c>
      <c r="PR48" s="193" t="e">
        <f t="shared" si="97"/>
        <v>#N/A</v>
      </c>
      <c r="PS48" s="193" t="e">
        <f t="shared" si="97"/>
        <v>#N/A</v>
      </c>
      <c r="PT48" s="193" t="e">
        <f t="shared" si="97"/>
        <v>#N/A</v>
      </c>
      <c r="PU48" s="193" t="e">
        <f t="shared" si="97"/>
        <v>#N/A</v>
      </c>
      <c r="PV48" s="193" t="e">
        <f t="shared" si="97"/>
        <v>#N/A</v>
      </c>
      <c r="PW48" s="193" t="e">
        <f t="shared" si="97"/>
        <v>#N/A</v>
      </c>
      <c r="PX48" s="193" t="e">
        <f t="shared" si="97"/>
        <v>#N/A</v>
      </c>
    </row>
    <row r="49" spans="1:440" hidden="1" x14ac:dyDescent="0.45">
      <c r="A49" s="20">
        <v>46</v>
      </c>
      <c r="B49" s="134"/>
      <c r="C49" s="279"/>
      <c r="D49" s="280" t="str">
        <f t="shared" si="15"/>
        <v/>
      </c>
      <c r="E49" s="281"/>
      <c r="F49" s="280" t="str">
        <f t="shared" si="16"/>
        <v/>
      </c>
      <c r="G49" s="279"/>
      <c r="H49" s="135"/>
      <c r="I49" s="110" t="str">
        <f t="shared" si="17"/>
        <v/>
      </c>
      <c r="J49" s="21" t="str">
        <f t="shared" si="18"/>
        <v/>
      </c>
      <c r="K49" s="22" t="str">
        <f t="shared" si="19"/>
        <v/>
      </c>
      <c r="L49" s="23" t="str">
        <f>IF(J49="","",IF(OR($J49&lt;Skew!$B$3,$J49=Skew!$B$3),IF($J49&gt;Skew!$C$3,Skew!$A$3,IF($J49&gt;Skew!$C$4,Skew!$A$4,IF($J49&gt;Skew!$C$5,Skew!$A$5,IF($J49&gt;Skew!$C$6,Skew!$A$6,IF($J49&gt;Skew!$C$7,Skew!$A$7,IF($J49&gt;Skew!$C$8,Skew!$A$8,IF($J49&gt;Skew!$C$9,Skew!$A$9,IF($J49&gt;Skew!$C$10,Skew!$A$10,IF($J49&gt;Skew!$C$11,Skew!$A$11,IF($J49&gt;Skew!$C$12,Skew!$A$12,IF($J49&gt;Skew!$C$13,Skew!$A$13,IF($J49&gt;Skew!$C$14,Skew!$A$14,IF($J49&gt;Skew!$C$15,Skew!$A$15,IF($J49&gt;Skew!$C$16,Skew!$A$16,Skew!$A$17)
)))))))))))))))</f>
        <v/>
      </c>
      <c r="M49" s="22" t="str">
        <f>IF(J49="","",MATCH(L49,Skew!$A$3:$A$17,0))</f>
        <v/>
      </c>
      <c r="N49" s="22" t="str">
        <f t="shared" si="0"/>
        <v/>
      </c>
      <c r="O49" s="24"/>
      <c r="P49" s="22" t="str">
        <f>IF(OR(J49="",O49=""),"",MATCH(O49,Confidence!$A$3:$A$12,0))</f>
        <v/>
      </c>
      <c r="Q49" s="25" t="str">
        <f t="shared" si="1"/>
        <v/>
      </c>
      <c r="R49" s="25" t="str">
        <f t="shared" si="2"/>
        <v/>
      </c>
      <c r="S49" s="22"/>
      <c r="T49" s="102" t="str">
        <f t="shared" si="3"/>
        <v/>
      </c>
      <c r="U49" s="102" t="str">
        <f t="shared" si="4"/>
        <v/>
      </c>
      <c r="V49" s="37" t="str">
        <f t="shared" si="5"/>
        <v/>
      </c>
      <c r="W49" s="115"/>
      <c r="X49" s="204" t="str">
        <f>IF(AND(D49&gt;0,E49&gt;0,F49&gt;0,Q49&gt;0,R49&gt;0,W49&gt;0,NOT(O49="")),ABS(VLOOKUP($W$1,VLookups!$A$30:$B$31,2,FALSE)-_xlfn.BETA.DIST(W49,IF(K49="L",R49,Q49),IF(K49="L",Q49,R49),TRUE,D49,F49)),"")</f>
        <v/>
      </c>
      <c r="Y49" s="112" t="str">
        <f>IF(OR($Q49="",$R49=""),"",_xlfn.BETA.INV(ABS(VLOOKUP($W$1,VLookups!$A$30:$B$31,2,FALSE)-Y$3),IF($K49="L",$R49,$Q49),IF($K49="L",$Q49,$R49),$D49,$F49))</f>
        <v/>
      </c>
      <c r="Z49" s="113" t="str">
        <f>IF(OR($Q49="",$R49=""),"",_xlfn.BETA.INV(ABS(VLOOKUP($W$1,VLookups!$A$30:$B$31,2,FALSE)-Z$3),IF($K49="L",$R49,$Q49),IF($K49="L",$Q49,$R49),$D49,$F49))</f>
        <v/>
      </c>
      <c r="AA49" s="112" t="str">
        <f>IF(OR($Q49="",$R49=""),"",_xlfn.BETA.INV(ABS(VLOOKUP($W$1,VLookups!$A$30:$B$31,2,FALSE)-AA$3),IF($K49="L",$R49,$Q49),IF($K49="L",$Q49,$R49),$D49,$F49))</f>
        <v/>
      </c>
      <c r="AB49" s="113" t="str">
        <f>IF(OR($Q49="",$R49=""),"",_xlfn.BETA.INV(ABS(VLOOKUP($W$1,VLookups!$A$30:$B$31,2,FALSE)-AB$3),IF($K49="L",$R49,$Q49),IF($K49="L",$Q49,$R49),$D49,$F49))</f>
        <v/>
      </c>
      <c r="AC49" s="112" t="str">
        <f>IF(OR($Q49="",$R49=""),"",_xlfn.BETA.INV(ABS(VLOOKUP($W$1,VLookups!$A$30:$B$31,2,FALSE)-AC$3),IF($K49="L",$R49,$Q49),IF($K49="L",$Q49,$R49),$D49,$F49))</f>
        <v/>
      </c>
      <c r="AD49" s="113" t="str">
        <f>IF(OR($Q49="",$R49=""),"",_xlfn.BETA.INV(ABS(VLOOKUP($W$1,VLookups!$A$30:$B$31,2,FALSE)-AD$3),IF($K49="L",$R49,$Q49),IF($K49="L",$Q49,$R49),$D49,$F49))</f>
        <v/>
      </c>
      <c r="AE49" s="112" t="str">
        <f>IF(OR($Q49="",$R49=""),"",_xlfn.BETA.INV(ABS(VLOOKUP($W$1,VLookups!$A$30:$B$31,2,FALSE)-AE$3),IF($K49="L",$R49,$Q49),IF($K49="L",$Q49,$R49),$D49,$F49))</f>
        <v/>
      </c>
      <c r="AF49" s="113" t="str">
        <f>IF(OR($Q49="",$R49=""),"",_xlfn.BETA.INV(ABS(VLOOKUP($W$1,VLookups!$A$30:$B$31,2,FALSE)-AF$3),IF($K49="L",$R49,$Q49),IF($K49="L",$Q49,$R49),$D49,$F49))</f>
        <v/>
      </c>
      <c r="AG49" s="112" t="str">
        <f>IF(OR($Q49="",$R49=""),"",_xlfn.BETA.INV(ABS(VLOOKUP($W$1,VLookups!$A$30:$B$31,2,FALSE)-AG$3),IF($K49="L",$R49,$Q49),IF($K49="L",$Q49,$R49),$D49,$F49))</f>
        <v/>
      </c>
      <c r="AH49" s="113" t="str">
        <f>IF(OR($Q49="",$R49=""),"",_xlfn.BETA.INV(ABS(VLOOKUP($W$1,VLookups!$A$30:$B$31,2,FALSE)-AH$3),IF($K49="L",$R49,$Q49),IF($K49="L",$Q49,$R49),$D49,$F49))</f>
        <v/>
      </c>
      <c r="AI49" s="112" t="str">
        <f>IF(OR($Q49="",$R49=""),"",_xlfn.BETA.INV(ABS(VLOOKUP($W$1,VLookups!$A$30:$B$31,2,FALSE)-AI$3),IF($K49="L",$R49,$Q49),IF($K49="L",$Q49,$R49),$D49,$F49))</f>
        <v/>
      </c>
      <c r="AJ49" s="113" t="str">
        <f>IF(OR($Q49="",$R49=""),"",_xlfn.BETA.INV(ABS(VLOOKUP($W$1,VLookups!$A$30:$B$31,2,FALSE)-AJ$3),IF($K49="L",$R49,$Q49),IF($K49="L",$Q49,$R49),$D49,$F49))</f>
        <v/>
      </c>
      <c r="AK49" s="15"/>
      <c r="AL49" s="194" t="str">
        <f t="shared" si="20"/>
        <v/>
      </c>
      <c r="AM49" s="192" t="str">
        <f t="shared" si="21"/>
        <v/>
      </c>
      <c r="AN49" s="177" t="str">
        <f t="shared" ref="AN49:AN52" si="129">IF(ISNONTEXT($AL49),AM49+$AL49,"")</f>
        <v/>
      </c>
      <c r="AO49" s="177" t="str">
        <f t="shared" si="110"/>
        <v/>
      </c>
      <c r="AP49" s="177" t="str">
        <f t="shared" si="110"/>
        <v/>
      </c>
      <c r="AQ49" s="177" t="str">
        <f t="shared" si="110"/>
        <v/>
      </c>
      <c r="AR49" s="177" t="str">
        <f t="shared" si="110"/>
        <v/>
      </c>
      <c r="AS49" s="177" t="str">
        <f t="shared" si="110"/>
        <v/>
      </c>
      <c r="AT49" s="177" t="str">
        <f t="shared" si="110"/>
        <v/>
      </c>
      <c r="AU49" s="177" t="str">
        <f t="shared" si="110"/>
        <v/>
      </c>
      <c r="AV49" s="177" t="str">
        <f t="shared" si="110"/>
        <v/>
      </c>
      <c r="AW49" s="177" t="str">
        <f t="shared" si="110"/>
        <v/>
      </c>
      <c r="AX49" s="177" t="str">
        <f t="shared" si="110"/>
        <v/>
      </c>
      <c r="AY49" s="177" t="str">
        <f t="shared" si="110"/>
        <v/>
      </c>
      <c r="AZ49" s="177" t="str">
        <f t="shared" si="110"/>
        <v/>
      </c>
      <c r="BA49" s="177" t="str">
        <f t="shared" si="110"/>
        <v/>
      </c>
      <c r="BB49" s="177" t="str">
        <f t="shared" si="110"/>
        <v/>
      </c>
      <c r="BC49" s="177" t="str">
        <f t="shared" si="110"/>
        <v/>
      </c>
      <c r="BD49" s="177" t="str">
        <f t="shared" si="110"/>
        <v/>
      </c>
      <c r="BE49" s="177" t="str">
        <f t="shared" si="104"/>
        <v/>
      </c>
      <c r="BF49" s="177" t="str">
        <f t="shared" si="104"/>
        <v/>
      </c>
      <c r="BG49" s="177" t="str">
        <f t="shared" si="104"/>
        <v/>
      </c>
      <c r="BH49" s="177" t="str">
        <f t="shared" si="104"/>
        <v/>
      </c>
      <c r="BI49" s="177" t="str">
        <f t="shared" si="104"/>
        <v/>
      </c>
      <c r="BJ49" s="177" t="str">
        <f t="shared" si="104"/>
        <v/>
      </c>
      <c r="BK49" s="177" t="str">
        <f t="shared" si="104"/>
        <v/>
      </c>
      <c r="BL49" s="177" t="str">
        <f t="shared" si="104"/>
        <v/>
      </c>
      <c r="BM49" s="177" t="str">
        <f t="shared" si="104"/>
        <v/>
      </c>
      <c r="BN49" s="177" t="str">
        <f t="shared" si="104"/>
        <v/>
      </c>
      <c r="BO49" s="177" t="str">
        <f t="shared" si="104"/>
        <v/>
      </c>
      <c r="BP49" s="177" t="str">
        <f t="shared" si="104"/>
        <v/>
      </c>
      <c r="BQ49" s="177" t="str">
        <f t="shared" si="104"/>
        <v/>
      </c>
      <c r="BR49" s="177" t="str">
        <f t="shared" si="104"/>
        <v/>
      </c>
      <c r="BS49" s="177" t="str">
        <f t="shared" si="104"/>
        <v/>
      </c>
      <c r="BT49" s="177" t="str">
        <f t="shared" si="111"/>
        <v/>
      </c>
      <c r="BU49" s="177" t="str">
        <f t="shared" si="111"/>
        <v/>
      </c>
      <c r="BV49" s="177" t="str">
        <f t="shared" si="111"/>
        <v/>
      </c>
      <c r="BW49" s="177" t="str">
        <f t="shared" si="111"/>
        <v/>
      </c>
      <c r="BX49" s="177" t="str">
        <f t="shared" si="111"/>
        <v/>
      </c>
      <c r="BY49" s="177" t="str">
        <f t="shared" si="111"/>
        <v/>
      </c>
      <c r="BZ49" s="177" t="str">
        <f t="shared" si="111"/>
        <v/>
      </c>
      <c r="CA49" s="177" t="str">
        <f t="shared" si="111"/>
        <v/>
      </c>
      <c r="CB49" s="177" t="str">
        <f t="shared" si="111"/>
        <v/>
      </c>
      <c r="CC49" s="177" t="str">
        <f t="shared" si="111"/>
        <v/>
      </c>
      <c r="CD49" s="177" t="str">
        <f t="shared" si="111"/>
        <v/>
      </c>
      <c r="CE49" s="177" t="str">
        <f t="shared" si="111"/>
        <v/>
      </c>
      <c r="CF49" s="177" t="str">
        <f t="shared" si="111"/>
        <v/>
      </c>
      <c r="CG49" s="177" t="str">
        <f t="shared" si="111"/>
        <v/>
      </c>
      <c r="CH49" s="177" t="str">
        <f t="shared" si="111"/>
        <v/>
      </c>
      <c r="CI49" s="177" t="str">
        <f t="shared" si="111"/>
        <v/>
      </c>
      <c r="CJ49" s="177" t="str">
        <f t="shared" si="105"/>
        <v/>
      </c>
      <c r="CK49" s="177" t="str">
        <f t="shared" si="105"/>
        <v/>
      </c>
      <c r="CL49" s="177" t="str">
        <f t="shared" si="105"/>
        <v/>
      </c>
      <c r="CM49" s="177" t="str">
        <f t="shared" si="105"/>
        <v/>
      </c>
      <c r="CN49" s="177" t="str">
        <f t="shared" si="105"/>
        <v/>
      </c>
      <c r="CO49" s="177" t="str">
        <f t="shared" si="105"/>
        <v/>
      </c>
      <c r="CP49" s="177" t="str">
        <f t="shared" si="105"/>
        <v/>
      </c>
      <c r="CQ49" s="177" t="str">
        <f t="shared" si="105"/>
        <v/>
      </c>
      <c r="CR49" s="177" t="str">
        <f t="shared" si="105"/>
        <v/>
      </c>
      <c r="CS49" s="177" t="str">
        <f t="shared" si="105"/>
        <v/>
      </c>
      <c r="CT49" s="177" t="str">
        <f t="shared" si="105"/>
        <v/>
      </c>
      <c r="CU49" s="177" t="str">
        <f t="shared" si="105"/>
        <v/>
      </c>
      <c r="CV49" s="177" t="str">
        <f t="shared" si="105"/>
        <v/>
      </c>
      <c r="CW49" s="177" t="str">
        <f t="shared" si="105"/>
        <v/>
      </c>
      <c r="CX49" s="177" t="str">
        <f t="shared" si="105"/>
        <v/>
      </c>
      <c r="CY49" s="177" t="str">
        <f t="shared" si="102"/>
        <v/>
      </c>
      <c r="CZ49" s="177" t="str">
        <f t="shared" si="102"/>
        <v/>
      </c>
      <c r="DA49" s="177" t="str">
        <f t="shared" si="102"/>
        <v/>
      </c>
      <c r="DB49" s="177" t="str">
        <f t="shared" si="102"/>
        <v/>
      </c>
      <c r="DC49" s="177" t="str">
        <f t="shared" si="102"/>
        <v/>
      </c>
      <c r="DD49" s="177" t="str">
        <f t="shared" si="102"/>
        <v/>
      </c>
      <c r="DE49" s="177" t="str">
        <f t="shared" si="102"/>
        <v/>
      </c>
      <c r="DF49" s="177" t="str">
        <f t="shared" si="102"/>
        <v/>
      </c>
      <c r="DG49" s="177" t="str">
        <f t="shared" si="102"/>
        <v/>
      </c>
      <c r="DH49" s="177" t="str">
        <f t="shared" si="102"/>
        <v/>
      </c>
      <c r="DI49" s="177" t="str">
        <f t="shared" si="102"/>
        <v/>
      </c>
      <c r="DJ49" s="177" t="str">
        <f t="shared" si="102"/>
        <v/>
      </c>
      <c r="DK49" s="177" t="str">
        <f t="shared" si="102"/>
        <v/>
      </c>
      <c r="DL49" s="177" t="str">
        <f t="shared" si="102"/>
        <v/>
      </c>
      <c r="DM49" s="177" t="str">
        <f t="shared" si="102"/>
        <v/>
      </c>
      <c r="DN49" s="177" t="str">
        <f t="shared" si="102"/>
        <v/>
      </c>
      <c r="DO49" s="177" t="str">
        <f t="shared" si="112"/>
        <v/>
      </c>
      <c r="DP49" s="177" t="str">
        <f t="shared" si="112"/>
        <v/>
      </c>
      <c r="DQ49" s="177" t="str">
        <f t="shared" si="112"/>
        <v/>
      </c>
      <c r="DR49" s="177" t="str">
        <f t="shared" si="112"/>
        <v/>
      </c>
      <c r="DS49" s="177" t="str">
        <f t="shared" si="112"/>
        <v/>
      </c>
      <c r="DT49" s="177" t="str">
        <f t="shared" si="112"/>
        <v/>
      </c>
      <c r="DU49" s="177" t="str">
        <f t="shared" si="112"/>
        <v/>
      </c>
      <c r="DV49" s="177" t="str">
        <f t="shared" si="112"/>
        <v/>
      </c>
      <c r="DW49" s="177" t="str">
        <f t="shared" si="112"/>
        <v/>
      </c>
      <c r="DX49" s="177" t="str">
        <f t="shared" si="112"/>
        <v/>
      </c>
      <c r="DY49" s="177" t="str">
        <f t="shared" si="112"/>
        <v/>
      </c>
      <c r="DZ49" s="177" t="str">
        <f t="shared" si="112"/>
        <v/>
      </c>
      <c r="EA49" s="177" t="str">
        <f t="shared" si="112"/>
        <v/>
      </c>
      <c r="EB49" s="177" t="str">
        <f t="shared" si="112"/>
        <v/>
      </c>
      <c r="EC49" s="177" t="str">
        <f t="shared" si="112"/>
        <v/>
      </c>
      <c r="ED49" s="177" t="str">
        <f t="shared" si="112"/>
        <v/>
      </c>
      <c r="EE49" s="177" t="str">
        <f t="shared" si="106"/>
        <v/>
      </c>
      <c r="EF49" s="177" t="str">
        <f t="shared" si="118"/>
        <v/>
      </c>
      <c r="EG49" s="177" t="str">
        <f t="shared" si="118"/>
        <v/>
      </c>
      <c r="EH49" s="177" t="str">
        <f t="shared" si="118"/>
        <v/>
      </c>
      <c r="EI49" s="177" t="str">
        <f t="shared" si="118"/>
        <v/>
      </c>
      <c r="EJ49" s="177" t="str">
        <f t="shared" si="118"/>
        <v/>
      </c>
      <c r="EK49" s="177" t="str">
        <f t="shared" si="118"/>
        <v/>
      </c>
      <c r="EL49" s="177" t="str">
        <f t="shared" si="118"/>
        <v/>
      </c>
      <c r="EM49" s="177" t="str">
        <f t="shared" si="118"/>
        <v/>
      </c>
      <c r="EN49" s="177" t="str">
        <f t="shared" si="118"/>
        <v/>
      </c>
      <c r="EO49" s="177" t="str">
        <f t="shared" si="118"/>
        <v/>
      </c>
      <c r="EP49" s="177" t="str">
        <f t="shared" si="118"/>
        <v/>
      </c>
      <c r="EQ49" s="177" t="str">
        <f t="shared" si="118"/>
        <v/>
      </c>
      <c r="ER49" s="177" t="str">
        <f t="shared" si="118"/>
        <v/>
      </c>
      <c r="ES49" s="177" t="str">
        <f t="shared" si="118"/>
        <v/>
      </c>
      <c r="ET49" s="177" t="str">
        <f t="shared" si="118"/>
        <v/>
      </c>
      <c r="EU49" s="177" t="str">
        <f t="shared" si="118"/>
        <v/>
      </c>
      <c r="EV49" s="177" t="str">
        <f t="shared" si="113"/>
        <v/>
      </c>
      <c r="EW49" s="177" t="str">
        <f t="shared" si="114"/>
        <v/>
      </c>
      <c r="EX49" s="177" t="str">
        <f t="shared" si="114"/>
        <v/>
      </c>
      <c r="EY49" s="177" t="str">
        <f t="shared" si="114"/>
        <v/>
      </c>
      <c r="EZ49" s="177" t="str">
        <f t="shared" si="114"/>
        <v/>
      </c>
      <c r="FA49" s="177" t="str">
        <f t="shared" si="114"/>
        <v/>
      </c>
      <c r="FB49" s="177" t="str">
        <f t="shared" si="114"/>
        <v/>
      </c>
      <c r="FC49" s="177" t="str">
        <f t="shared" si="114"/>
        <v/>
      </c>
      <c r="FD49" s="177" t="str">
        <f t="shared" si="114"/>
        <v/>
      </c>
      <c r="FE49" s="177" t="str">
        <f t="shared" si="114"/>
        <v/>
      </c>
      <c r="FF49" s="177" t="str">
        <f t="shared" si="114"/>
        <v/>
      </c>
      <c r="FG49" s="177" t="str">
        <f t="shared" si="114"/>
        <v/>
      </c>
      <c r="FH49" s="177" t="str">
        <f t="shared" si="114"/>
        <v/>
      </c>
      <c r="FI49" s="177" t="str">
        <f t="shared" si="114"/>
        <v/>
      </c>
      <c r="FJ49" s="177" t="str">
        <f t="shared" si="114"/>
        <v/>
      </c>
      <c r="FK49" s="177" t="str">
        <f t="shared" si="114"/>
        <v/>
      </c>
      <c r="FL49" s="177" t="str">
        <f t="shared" si="114"/>
        <v/>
      </c>
      <c r="FM49" s="177" t="str">
        <f t="shared" si="107"/>
        <v/>
      </c>
      <c r="FN49" s="177" t="str">
        <f t="shared" si="107"/>
        <v/>
      </c>
      <c r="FO49" s="177" t="str">
        <f t="shared" si="107"/>
        <v/>
      </c>
      <c r="FP49" s="177" t="str">
        <f t="shared" si="107"/>
        <v/>
      </c>
      <c r="FQ49" s="177" t="str">
        <f t="shared" si="107"/>
        <v/>
      </c>
      <c r="FR49" s="177" t="str">
        <f t="shared" si="107"/>
        <v/>
      </c>
      <c r="FS49" s="177" t="str">
        <f t="shared" si="107"/>
        <v/>
      </c>
      <c r="FT49" s="177" t="str">
        <f t="shared" si="107"/>
        <v/>
      </c>
      <c r="FU49" s="177" t="str">
        <f t="shared" si="107"/>
        <v/>
      </c>
      <c r="FV49" s="177" t="str">
        <f t="shared" si="107"/>
        <v/>
      </c>
      <c r="FW49" s="177" t="str">
        <f t="shared" si="107"/>
        <v/>
      </c>
      <c r="FX49" s="177" t="str">
        <f t="shared" si="107"/>
        <v/>
      </c>
      <c r="FY49" s="177" t="str">
        <f t="shared" si="107"/>
        <v/>
      </c>
      <c r="FZ49" s="177" t="str">
        <f t="shared" si="107"/>
        <v/>
      </c>
      <c r="GA49" s="177" t="str">
        <f t="shared" si="115"/>
        <v/>
      </c>
      <c r="GB49" s="177" t="str">
        <f t="shared" si="115"/>
        <v/>
      </c>
      <c r="GC49" s="177" t="str">
        <f t="shared" si="115"/>
        <v/>
      </c>
      <c r="GD49" s="177" t="str">
        <f t="shared" si="115"/>
        <v/>
      </c>
      <c r="GE49" s="177" t="str">
        <f t="shared" si="115"/>
        <v/>
      </c>
      <c r="GF49" s="177" t="str">
        <f t="shared" si="115"/>
        <v/>
      </c>
      <c r="GG49" s="177" t="str">
        <f t="shared" si="115"/>
        <v/>
      </c>
      <c r="GH49" s="177" t="str">
        <f t="shared" si="115"/>
        <v/>
      </c>
      <c r="GI49" s="177" t="str">
        <f t="shared" si="115"/>
        <v/>
      </c>
      <c r="GJ49" s="177" t="str">
        <f t="shared" si="115"/>
        <v/>
      </c>
      <c r="GK49" s="177" t="str">
        <f t="shared" si="115"/>
        <v/>
      </c>
      <c r="GL49" s="177" t="str">
        <f t="shared" si="115"/>
        <v/>
      </c>
      <c r="GM49" s="177" t="str">
        <f t="shared" si="115"/>
        <v/>
      </c>
      <c r="GN49" s="177" t="str">
        <f t="shared" si="115"/>
        <v/>
      </c>
      <c r="GO49" s="177" t="str">
        <f t="shared" si="115"/>
        <v/>
      </c>
      <c r="GP49" s="177" t="str">
        <f t="shared" si="115"/>
        <v/>
      </c>
      <c r="GQ49" s="177" t="str">
        <f t="shared" si="108"/>
        <v/>
      </c>
      <c r="GR49" s="177" t="str">
        <f t="shared" si="108"/>
        <v/>
      </c>
      <c r="GS49" s="177" t="str">
        <f t="shared" si="108"/>
        <v/>
      </c>
      <c r="GT49" s="177" t="str">
        <f t="shared" si="108"/>
        <v/>
      </c>
      <c r="GU49" s="177" t="str">
        <f t="shared" si="108"/>
        <v/>
      </c>
      <c r="GV49" s="177" t="str">
        <f t="shared" si="108"/>
        <v/>
      </c>
      <c r="GW49" s="177" t="str">
        <f t="shared" si="108"/>
        <v/>
      </c>
      <c r="GX49" s="177" t="str">
        <f t="shared" si="108"/>
        <v/>
      </c>
      <c r="GY49" s="177" t="str">
        <f t="shared" si="108"/>
        <v/>
      </c>
      <c r="GZ49" s="177" t="str">
        <f t="shared" si="108"/>
        <v/>
      </c>
      <c r="HA49" s="177" t="str">
        <f t="shared" si="108"/>
        <v/>
      </c>
      <c r="HB49" s="177" t="str">
        <f t="shared" si="108"/>
        <v/>
      </c>
      <c r="HC49" s="177" t="str">
        <f t="shared" si="108"/>
        <v/>
      </c>
      <c r="HD49" s="177" t="str">
        <f t="shared" si="108"/>
        <v/>
      </c>
      <c r="HE49" s="177" t="str">
        <f t="shared" si="103"/>
        <v/>
      </c>
      <c r="HF49" s="177" t="str">
        <f t="shared" si="103"/>
        <v/>
      </c>
      <c r="HG49" s="177" t="str">
        <f t="shared" si="103"/>
        <v/>
      </c>
      <c r="HH49" s="177" t="str">
        <f t="shared" si="103"/>
        <v/>
      </c>
      <c r="HI49" s="177" t="str">
        <f t="shared" si="103"/>
        <v/>
      </c>
      <c r="HJ49" s="177" t="str">
        <f t="shared" si="103"/>
        <v/>
      </c>
      <c r="HK49" s="177" t="str">
        <f t="shared" si="103"/>
        <v/>
      </c>
      <c r="HL49" s="177" t="str">
        <f t="shared" si="103"/>
        <v/>
      </c>
      <c r="HM49" s="177" t="str">
        <f t="shared" si="103"/>
        <v/>
      </c>
      <c r="HN49" s="177" t="str">
        <f t="shared" si="103"/>
        <v/>
      </c>
      <c r="HO49" s="177" t="str">
        <f t="shared" si="103"/>
        <v/>
      </c>
      <c r="HP49" s="177" t="str">
        <f t="shared" si="103"/>
        <v/>
      </c>
      <c r="HQ49" s="177" t="str">
        <f t="shared" si="103"/>
        <v/>
      </c>
      <c r="HR49" s="177" t="str">
        <f t="shared" si="103"/>
        <v/>
      </c>
      <c r="HS49" s="177" t="str">
        <f t="shared" si="103"/>
        <v/>
      </c>
      <c r="HT49" s="177" t="str">
        <f t="shared" si="116"/>
        <v/>
      </c>
      <c r="HU49" s="177" t="str">
        <f t="shared" si="116"/>
        <v/>
      </c>
      <c r="HV49" s="177" t="str">
        <f t="shared" si="116"/>
        <v/>
      </c>
      <c r="HW49" s="177" t="str">
        <f t="shared" si="116"/>
        <v/>
      </c>
      <c r="HX49" s="177" t="str">
        <f t="shared" si="116"/>
        <v/>
      </c>
      <c r="HY49" s="177" t="str">
        <f t="shared" si="116"/>
        <v/>
      </c>
      <c r="HZ49" s="177" t="str">
        <f t="shared" si="116"/>
        <v/>
      </c>
      <c r="IA49" s="177" t="str">
        <f t="shared" si="116"/>
        <v/>
      </c>
      <c r="IB49" s="177" t="str">
        <f t="shared" si="116"/>
        <v/>
      </c>
      <c r="IC49" s="177" t="str">
        <f t="shared" si="116"/>
        <v/>
      </c>
      <c r="ID49" s="177" t="str">
        <f t="shared" si="116"/>
        <v/>
      </c>
      <c r="IE49" s="192" t="str">
        <f t="shared" si="23"/>
        <v/>
      </c>
      <c r="IF49" s="193" t="e">
        <f t="shared" si="96"/>
        <v>#N/A</v>
      </c>
      <c r="IG49" s="193" t="e">
        <f t="shared" si="120"/>
        <v>#N/A</v>
      </c>
      <c r="IH49" s="193" t="e">
        <f t="shared" si="120"/>
        <v>#N/A</v>
      </c>
      <c r="II49" s="193" t="e">
        <f t="shared" si="120"/>
        <v>#N/A</v>
      </c>
      <c r="IJ49" s="193" t="e">
        <f t="shared" ref="IJ49:IX64" si="130">IF(ISNONTEXT($U49),IF($K49="R",_xlfn.BETA.DIST(AQ49,$Q49,$R49,FALSE,$D49,$F49),_xlfn.BETA.DIST(AQ49,$R49,$Q49,FALSE,$D49,$F49)),NA())</f>
        <v>#N/A</v>
      </c>
      <c r="IK49" s="193" t="e">
        <f t="shared" si="130"/>
        <v>#N/A</v>
      </c>
      <c r="IL49" s="193" t="e">
        <f t="shared" si="130"/>
        <v>#N/A</v>
      </c>
      <c r="IM49" s="193" t="e">
        <f t="shared" si="130"/>
        <v>#N/A</v>
      </c>
      <c r="IN49" s="193" t="e">
        <f t="shared" si="130"/>
        <v>#N/A</v>
      </c>
      <c r="IO49" s="193" t="e">
        <f t="shared" si="130"/>
        <v>#N/A</v>
      </c>
      <c r="IP49" s="193" t="e">
        <f t="shared" si="130"/>
        <v>#N/A</v>
      </c>
      <c r="IQ49" s="193" t="e">
        <f t="shared" si="130"/>
        <v>#N/A</v>
      </c>
      <c r="IR49" s="193" t="e">
        <f t="shared" si="130"/>
        <v>#N/A</v>
      </c>
      <c r="IS49" s="193" t="e">
        <f t="shared" si="130"/>
        <v>#N/A</v>
      </c>
      <c r="IT49" s="193" t="e">
        <f t="shared" si="130"/>
        <v>#N/A</v>
      </c>
      <c r="IU49" s="193" t="e">
        <f t="shared" si="130"/>
        <v>#N/A</v>
      </c>
      <c r="IV49" s="193" t="e">
        <f t="shared" si="130"/>
        <v>#N/A</v>
      </c>
      <c r="IW49" s="193" t="e">
        <f t="shared" si="130"/>
        <v>#N/A</v>
      </c>
      <c r="IX49" s="193" t="e">
        <f t="shared" si="130"/>
        <v>#N/A</v>
      </c>
      <c r="IY49" s="193" t="e">
        <f t="shared" si="126"/>
        <v>#N/A</v>
      </c>
      <c r="IZ49" s="193" t="e">
        <f t="shared" si="126"/>
        <v>#N/A</v>
      </c>
      <c r="JA49" s="193" t="e">
        <f t="shared" si="126"/>
        <v>#N/A</v>
      </c>
      <c r="JB49" s="193" t="e">
        <f t="shared" si="126"/>
        <v>#N/A</v>
      </c>
      <c r="JC49" s="193" t="e">
        <f t="shared" si="126"/>
        <v>#N/A</v>
      </c>
      <c r="JD49" s="193" t="e">
        <f t="shared" si="126"/>
        <v>#N/A</v>
      </c>
      <c r="JE49" s="193" t="e">
        <f t="shared" si="126"/>
        <v>#N/A</v>
      </c>
      <c r="JF49" s="193" t="e">
        <f t="shared" si="126"/>
        <v>#N/A</v>
      </c>
      <c r="JG49" s="193" t="e">
        <f t="shared" si="126"/>
        <v>#N/A</v>
      </c>
      <c r="JH49" s="193" t="e">
        <f t="shared" si="126"/>
        <v>#N/A</v>
      </c>
      <c r="JI49" s="193" t="e">
        <f t="shared" si="126"/>
        <v>#N/A</v>
      </c>
      <c r="JJ49" s="193" t="e">
        <f t="shared" si="126"/>
        <v>#N/A</v>
      </c>
      <c r="JK49" s="193" t="e">
        <f t="shared" si="126"/>
        <v>#N/A</v>
      </c>
      <c r="JL49" s="193" t="e">
        <f t="shared" si="126"/>
        <v>#N/A</v>
      </c>
      <c r="JM49" s="193" t="e">
        <f t="shared" si="126"/>
        <v>#N/A</v>
      </c>
      <c r="JN49" s="193" t="e">
        <f t="shared" si="123"/>
        <v>#N/A</v>
      </c>
      <c r="JO49" s="193" t="e">
        <f t="shared" si="123"/>
        <v>#N/A</v>
      </c>
      <c r="JP49" s="193" t="e">
        <f t="shared" si="123"/>
        <v>#N/A</v>
      </c>
      <c r="JQ49" s="193" t="e">
        <f t="shared" si="123"/>
        <v>#N/A</v>
      </c>
      <c r="JR49" s="193" t="e">
        <f t="shared" si="123"/>
        <v>#N/A</v>
      </c>
      <c r="JS49" s="193" t="e">
        <f t="shared" si="123"/>
        <v>#N/A</v>
      </c>
      <c r="JT49" s="193" t="e">
        <f t="shared" si="123"/>
        <v>#N/A</v>
      </c>
      <c r="JU49" s="193" t="e">
        <f t="shared" si="123"/>
        <v>#N/A</v>
      </c>
      <c r="JV49" s="193" t="e">
        <f t="shared" si="123"/>
        <v>#N/A</v>
      </c>
      <c r="JW49" s="193" t="e">
        <f t="shared" si="123"/>
        <v>#N/A</v>
      </c>
      <c r="JX49" s="193" t="e">
        <f t="shared" si="123"/>
        <v>#N/A</v>
      </c>
      <c r="JY49" s="193" t="e">
        <f t="shared" si="123"/>
        <v>#N/A</v>
      </c>
      <c r="JZ49" s="193" t="e">
        <f t="shared" si="123"/>
        <v>#N/A</v>
      </c>
      <c r="KA49" s="193" t="e">
        <f t="shared" si="123"/>
        <v>#N/A</v>
      </c>
      <c r="KB49" s="193" t="e">
        <f t="shared" si="123"/>
        <v>#N/A</v>
      </c>
      <c r="KC49" s="193" t="e">
        <f t="shared" si="99"/>
        <v>#N/A</v>
      </c>
      <c r="KD49" s="193" t="e">
        <f t="shared" si="99"/>
        <v>#N/A</v>
      </c>
      <c r="KE49" s="193" t="e">
        <f t="shared" si="99"/>
        <v>#N/A</v>
      </c>
      <c r="KF49" s="193" t="e">
        <f t="shared" si="99"/>
        <v>#N/A</v>
      </c>
      <c r="KG49" s="193" t="e">
        <f t="shared" si="99"/>
        <v>#N/A</v>
      </c>
      <c r="KH49" s="193" t="e">
        <f t="shared" si="99"/>
        <v>#N/A</v>
      </c>
      <c r="KI49" s="193" t="e">
        <f t="shared" si="99"/>
        <v>#N/A</v>
      </c>
      <c r="KJ49" s="193" t="e">
        <f t="shared" si="99"/>
        <v>#N/A</v>
      </c>
      <c r="KK49" s="193" t="e">
        <f t="shared" si="99"/>
        <v>#N/A</v>
      </c>
      <c r="KL49" s="193" t="e">
        <f t="shared" si="99"/>
        <v>#N/A</v>
      </c>
      <c r="KM49" s="193" t="e">
        <f t="shared" si="99"/>
        <v>#N/A</v>
      </c>
      <c r="KN49" s="193" t="e">
        <f t="shared" si="99"/>
        <v>#N/A</v>
      </c>
      <c r="KO49" s="193" t="e">
        <f t="shared" si="99"/>
        <v>#N/A</v>
      </c>
      <c r="KP49" s="193" t="e">
        <f t="shared" si="99"/>
        <v>#N/A</v>
      </c>
      <c r="KQ49" s="193" t="e">
        <f t="shared" si="99"/>
        <v>#N/A</v>
      </c>
      <c r="KR49" s="193" t="e">
        <f t="shared" si="26"/>
        <v>#N/A</v>
      </c>
      <c r="KS49" s="193" t="e">
        <f t="shared" si="121"/>
        <v>#N/A</v>
      </c>
      <c r="KT49" s="193" t="e">
        <f t="shared" si="121"/>
        <v>#N/A</v>
      </c>
      <c r="KU49" s="193" t="e">
        <f t="shared" si="121"/>
        <v>#N/A</v>
      </c>
      <c r="KV49" s="193" t="e">
        <f t="shared" ref="KV49:LJ64" si="131">IF(ISNONTEXT($U49),IF($K49="R",_xlfn.BETA.DIST(DC49,$Q49,$R49,FALSE,$D49,$F49),_xlfn.BETA.DIST(DC49,$R49,$Q49,FALSE,$D49,$F49)),NA())</f>
        <v>#N/A</v>
      </c>
      <c r="KW49" s="193" t="e">
        <f t="shared" si="131"/>
        <v>#N/A</v>
      </c>
      <c r="KX49" s="193" t="e">
        <f t="shared" si="131"/>
        <v>#N/A</v>
      </c>
      <c r="KY49" s="193" t="e">
        <f t="shared" si="131"/>
        <v>#N/A</v>
      </c>
      <c r="KZ49" s="193" t="e">
        <f t="shared" si="131"/>
        <v>#N/A</v>
      </c>
      <c r="LA49" s="193" t="e">
        <f t="shared" si="131"/>
        <v>#N/A</v>
      </c>
      <c r="LB49" s="193" t="e">
        <f t="shared" si="131"/>
        <v>#N/A</v>
      </c>
      <c r="LC49" s="193" t="e">
        <f t="shared" si="131"/>
        <v>#N/A</v>
      </c>
      <c r="LD49" s="193" t="e">
        <f t="shared" si="131"/>
        <v>#N/A</v>
      </c>
      <c r="LE49" s="193" t="e">
        <f t="shared" si="131"/>
        <v>#N/A</v>
      </c>
      <c r="LF49" s="193" t="e">
        <f t="shared" si="131"/>
        <v>#N/A</v>
      </c>
      <c r="LG49" s="193" t="e">
        <f t="shared" si="131"/>
        <v>#N/A</v>
      </c>
      <c r="LH49" s="193" t="e">
        <f t="shared" si="131"/>
        <v>#N/A</v>
      </c>
      <c r="LI49" s="193" t="e">
        <f t="shared" si="131"/>
        <v>#N/A</v>
      </c>
      <c r="LJ49" s="193" t="e">
        <f t="shared" si="131"/>
        <v>#N/A</v>
      </c>
      <c r="LK49" s="193" t="e">
        <f t="shared" si="127"/>
        <v>#N/A</v>
      </c>
      <c r="LL49" s="193" t="e">
        <f t="shared" si="127"/>
        <v>#N/A</v>
      </c>
      <c r="LM49" s="193" t="e">
        <f t="shared" si="127"/>
        <v>#N/A</v>
      </c>
      <c r="LN49" s="193" t="e">
        <f t="shared" si="127"/>
        <v>#N/A</v>
      </c>
      <c r="LO49" s="193" t="e">
        <f t="shared" si="127"/>
        <v>#N/A</v>
      </c>
      <c r="LP49" s="193" t="e">
        <f t="shared" si="127"/>
        <v>#N/A</v>
      </c>
      <c r="LQ49" s="193" t="e">
        <f t="shared" si="127"/>
        <v>#N/A</v>
      </c>
      <c r="LR49" s="193" t="e">
        <f t="shared" si="127"/>
        <v>#N/A</v>
      </c>
      <c r="LS49" s="193" t="e">
        <f t="shared" si="127"/>
        <v>#N/A</v>
      </c>
      <c r="LT49" s="193" t="e">
        <f t="shared" si="127"/>
        <v>#N/A</v>
      </c>
      <c r="LU49" s="193" t="e">
        <f t="shared" si="127"/>
        <v>#N/A</v>
      </c>
      <c r="LV49" s="193" t="e">
        <f t="shared" si="127"/>
        <v>#N/A</v>
      </c>
      <c r="LW49" s="193" t="e">
        <f t="shared" si="127"/>
        <v>#N/A</v>
      </c>
      <c r="LX49" s="193" t="e">
        <f t="shared" si="127"/>
        <v>#N/A</v>
      </c>
      <c r="LY49" s="193" t="e">
        <f t="shared" si="127"/>
        <v>#N/A</v>
      </c>
      <c r="LZ49" s="193" t="e">
        <f t="shared" si="124"/>
        <v>#N/A</v>
      </c>
      <c r="MA49" s="193" t="e">
        <f t="shared" si="124"/>
        <v>#N/A</v>
      </c>
      <c r="MB49" s="193" t="e">
        <f t="shared" si="124"/>
        <v>#N/A</v>
      </c>
      <c r="MC49" s="193" t="e">
        <f t="shared" si="124"/>
        <v>#N/A</v>
      </c>
      <c r="MD49" s="193" t="e">
        <f t="shared" si="124"/>
        <v>#N/A</v>
      </c>
      <c r="ME49" s="193" t="e">
        <f t="shared" si="124"/>
        <v>#N/A</v>
      </c>
      <c r="MF49" s="193" t="e">
        <f t="shared" si="124"/>
        <v>#N/A</v>
      </c>
      <c r="MG49" s="193" t="e">
        <f t="shared" si="124"/>
        <v>#N/A</v>
      </c>
      <c r="MH49" s="193" t="e">
        <f t="shared" si="124"/>
        <v>#N/A</v>
      </c>
      <c r="MI49" s="193" t="e">
        <f t="shared" si="124"/>
        <v>#N/A</v>
      </c>
      <c r="MJ49" s="193" t="e">
        <f t="shared" si="124"/>
        <v>#N/A</v>
      </c>
      <c r="MK49" s="193" t="e">
        <f t="shared" si="124"/>
        <v>#N/A</v>
      </c>
      <c r="ML49" s="193" t="e">
        <f t="shared" si="124"/>
        <v>#N/A</v>
      </c>
      <c r="MM49" s="193" t="e">
        <f t="shared" si="124"/>
        <v>#N/A</v>
      </c>
      <c r="MN49" s="193" t="e">
        <f t="shared" si="124"/>
        <v>#N/A</v>
      </c>
      <c r="MO49" s="193" t="e">
        <f t="shared" si="100"/>
        <v>#N/A</v>
      </c>
      <c r="MP49" s="193" t="e">
        <f t="shared" si="100"/>
        <v>#N/A</v>
      </c>
      <c r="MQ49" s="193" t="e">
        <f t="shared" si="100"/>
        <v>#N/A</v>
      </c>
      <c r="MR49" s="193" t="e">
        <f t="shared" si="100"/>
        <v>#N/A</v>
      </c>
      <c r="MS49" s="193" t="e">
        <f t="shared" si="100"/>
        <v>#N/A</v>
      </c>
      <c r="MT49" s="193" t="e">
        <f t="shared" si="100"/>
        <v>#N/A</v>
      </c>
      <c r="MU49" s="193" t="e">
        <f t="shared" si="100"/>
        <v>#N/A</v>
      </c>
      <c r="MV49" s="193" t="e">
        <f t="shared" si="100"/>
        <v>#N/A</v>
      </c>
      <c r="MW49" s="193" t="e">
        <f t="shared" si="100"/>
        <v>#N/A</v>
      </c>
      <c r="MX49" s="193" t="e">
        <f t="shared" si="100"/>
        <v>#N/A</v>
      </c>
      <c r="MY49" s="193" t="e">
        <f t="shared" si="100"/>
        <v>#N/A</v>
      </c>
      <c r="MZ49" s="193" t="e">
        <f t="shared" si="100"/>
        <v>#N/A</v>
      </c>
      <c r="NA49" s="193" t="e">
        <f t="shared" si="100"/>
        <v>#N/A</v>
      </c>
      <c r="NB49" s="193" t="e">
        <f t="shared" si="100"/>
        <v>#N/A</v>
      </c>
      <c r="NC49" s="193" t="e">
        <f t="shared" si="100"/>
        <v>#N/A</v>
      </c>
      <c r="ND49" s="193" t="e">
        <f t="shared" si="27"/>
        <v>#N/A</v>
      </c>
      <c r="NE49" s="193" t="e">
        <f t="shared" si="122"/>
        <v>#N/A</v>
      </c>
      <c r="NF49" s="193" t="e">
        <f t="shared" si="122"/>
        <v>#N/A</v>
      </c>
      <c r="NG49" s="193" t="e">
        <f t="shared" si="122"/>
        <v>#N/A</v>
      </c>
      <c r="NH49" s="193" t="e">
        <f t="shared" ref="NH49:NV64" si="132">IF(ISNONTEXT($U49),IF($K49="R",_xlfn.BETA.DIST(FO49,$Q49,$R49,FALSE,$D49,$F49),_xlfn.BETA.DIST(FO49,$R49,$Q49,FALSE,$D49,$F49)),NA())</f>
        <v>#N/A</v>
      </c>
      <c r="NI49" s="193" t="e">
        <f t="shared" si="132"/>
        <v>#N/A</v>
      </c>
      <c r="NJ49" s="193" t="e">
        <f t="shared" si="132"/>
        <v>#N/A</v>
      </c>
      <c r="NK49" s="193" t="e">
        <f t="shared" si="132"/>
        <v>#N/A</v>
      </c>
      <c r="NL49" s="193" t="e">
        <f t="shared" si="132"/>
        <v>#N/A</v>
      </c>
      <c r="NM49" s="193" t="e">
        <f t="shared" si="132"/>
        <v>#N/A</v>
      </c>
      <c r="NN49" s="193" t="e">
        <f t="shared" si="132"/>
        <v>#N/A</v>
      </c>
      <c r="NO49" s="193" t="e">
        <f t="shared" si="132"/>
        <v>#N/A</v>
      </c>
      <c r="NP49" s="193" t="e">
        <f t="shared" si="132"/>
        <v>#N/A</v>
      </c>
      <c r="NQ49" s="193" t="e">
        <f t="shared" si="132"/>
        <v>#N/A</v>
      </c>
      <c r="NR49" s="193" t="e">
        <f t="shared" si="132"/>
        <v>#N/A</v>
      </c>
      <c r="NS49" s="193" t="e">
        <f t="shared" si="132"/>
        <v>#N/A</v>
      </c>
      <c r="NT49" s="193" t="e">
        <f t="shared" si="132"/>
        <v>#N/A</v>
      </c>
      <c r="NU49" s="193" t="e">
        <f t="shared" si="132"/>
        <v>#N/A</v>
      </c>
      <c r="NV49" s="193" t="e">
        <f t="shared" si="132"/>
        <v>#N/A</v>
      </c>
      <c r="NW49" s="193" t="e">
        <f t="shared" si="128"/>
        <v>#N/A</v>
      </c>
      <c r="NX49" s="193" t="e">
        <f t="shared" si="128"/>
        <v>#N/A</v>
      </c>
      <c r="NY49" s="193" t="e">
        <f t="shared" si="128"/>
        <v>#N/A</v>
      </c>
      <c r="NZ49" s="193" t="e">
        <f t="shared" si="128"/>
        <v>#N/A</v>
      </c>
      <c r="OA49" s="193" t="e">
        <f t="shared" si="128"/>
        <v>#N/A</v>
      </c>
      <c r="OB49" s="193" t="e">
        <f t="shared" si="128"/>
        <v>#N/A</v>
      </c>
      <c r="OC49" s="193" t="e">
        <f t="shared" si="128"/>
        <v>#N/A</v>
      </c>
      <c r="OD49" s="193" t="e">
        <f t="shared" si="128"/>
        <v>#N/A</v>
      </c>
      <c r="OE49" s="193" t="e">
        <f t="shared" si="128"/>
        <v>#N/A</v>
      </c>
      <c r="OF49" s="193" t="e">
        <f t="shared" si="128"/>
        <v>#N/A</v>
      </c>
      <c r="OG49" s="193" t="e">
        <f t="shared" si="128"/>
        <v>#N/A</v>
      </c>
      <c r="OH49" s="193" t="e">
        <f t="shared" si="128"/>
        <v>#N/A</v>
      </c>
      <c r="OI49" s="193" t="e">
        <f t="shared" si="128"/>
        <v>#N/A</v>
      </c>
      <c r="OJ49" s="193" t="e">
        <f t="shared" si="128"/>
        <v>#N/A</v>
      </c>
      <c r="OK49" s="193" t="e">
        <f t="shared" si="128"/>
        <v>#N/A</v>
      </c>
      <c r="OL49" s="193" t="e">
        <f t="shared" si="125"/>
        <v>#N/A</v>
      </c>
      <c r="OM49" s="193" t="e">
        <f t="shared" si="125"/>
        <v>#N/A</v>
      </c>
      <c r="ON49" s="193" t="e">
        <f t="shared" si="125"/>
        <v>#N/A</v>
      </c>
      <c r="OO49" s="193" t="e">
        <f t="shared" si="125"/>
        <v>#N/A</v>
      </c>
      <c r="OP49" s="193" t="e">
        <f t="shared" si="125"/>
        <v>#N/A</v>
      </c>
      <c r="OQ49" s="193" t="e">
        <f t="shared" si="125"/>
        <v>#N/A</v>
      </c>
      <c r="OR49" s="193" t="e">
        <f t="shared" si="125"/>
        <v>#N/A</v>
      </c>
      <c r="OS49" s="193" t="e">
        <f t="shared" si="125"/>
        <v>#N/A</v>
      </c>
      <c r="OT49" s="193" t="e">
        <f t="shared" si="125"/>
        <v>#N/A</v>
      </c>
      <c r="OU49" s="193" t="e">
        <f t="shared" si="125"/>
        <v>#N/A</v>
      </c>
      <c r="OV49" s="193" t="e">
        <f t="shared" si="125"/>
        <v>#N/A</v>
      </c>
      <c r="OW49" s="193" t="e">
        <f t="shared" si="125"/>
        <v>#N/A</v>
      </c>
      <c r="OX49" s="193" t="e">
        <f t="shared" si="125"/>
        <v>#N/A</v>
      </c>
      <c r="OY49" s="193" t="e">
        <f t="shared" si="125"/>
        <v>#N/A</v>
      </c>
      <c r="OZ49" s="193" t="e">
        <f t="shared" si="125"/>
        <v>#N/A</v>
      </c>
      <c r="PA49" s="193" t="e">
        <f t="shared" si="101"/>
        <v>#N/A</v>
      </c>
      <c r="PB49" s="193" t="e">
        <f t="shared" si="101"/>
        <v>#N/A</v>
      </c>
      <c r="PC49" s="193" t="e">
        <f t="shared" si="101"/>
        <v>#N/A</v>
      </c>
      <c r="PD49" s="193" t="e">
        <f t="shared" si="101"/>
        <v>#N/A</v>
      </c>
      <c r="PE49" s="193" t="e">
        <f t="shared" si="101"/>
        <v>#N/A</v>
      </c>
      <c r="PF49" s="193" t="e">
        <f t="shared" si="101"/>
        <v>#N/A</v>
      </c>
      <c r="PG49" s="193" t="e">
        <f t="shared" si="101"/>
        <v>#N/A</v>
      </c>
      <c r="PH49" s="193" t="e">
        <f t="shared" si="101"/>
        <v>#N/A</v>
      </c>
      <c r="PI49" s="193" t="e">
        <f t="shared" si="101"/>
        <v>#N/A</v>
      </c>
      <c r="PJ49" s="193" t="e">
        <f t="shared" si="101"/>
        <v>#N/A</v>
      </c>
      <c r="PK49" s="193" t="e">
        <f t="shared" si="101"/>
        <v>#N/A</v>
      </c>
      <c r="PL49" s="193" t="e">
        <f t="shared" si="101"/>
        <v>#N/A</v>
      </c>
      <c r="PM49" s="193" t="e">
        <f t="shared" si="101"/>
        <v>#N/A</v>
      </c>
      <c r="PN49" s="193" t="e">
        <f t="shared" si="101"/>
        <v>#N/A</v>
      </c>
      <c r="PO49" s="193" t="e">
        <f t="shared" si="101"/>
        <v>#N/A</v>
      </c>
      <c r="PP49" s="193" t="e">
        <f t="shared" si="28"/>
        <v>#N/A</v>
      </c>
      <c r="PQ49" s="193" t="e">
        <f t="shared" si="97"/>
        <v>#N/A</v>
      </c>
      <c r="PR49" s="193" t="e">
        <f t="shared" si="97"/>
        <v>#N/A</v>
      </c>
      <c r="PS49" s="193" t="e">
        <f t="shared" si="97"/>
        <v>#N/A</v>
      </c>
      <c r="PT49" s="193" t="e">
        <f t="shared" si="97"/>
        <v>#N/A</v>
      </c>
      <c r="PU49" s="193" t="e">
        <f t="shared" si="97"/>
        <v>#N/A</v>
      </c>
      <c r="PV49" s="193" t="e">
        <f t="shared" si="97"/>
        <v>#N/A</v>
      </c>
      <c r="PW49" s="193" t="e">
        <f t="shared" si="97"/>
        <v>#N/A</v>
      </c>
      <c r="PX49" s="193" t="e">
        <f t="shared" si="97"/>
        <v>#N/A</v>
      </c>
    </row>
    <row r="50" spans="1:440" hidden="1" x14ac:dyDescent="0.45">
      <c r="A50" s="20">
        <v>47</v>
      </c>
      <c r="B50" s="134"/>
      <c r="C50" s="279"/>
      <c r="D50" s="280" t="str">
        <f t="shared" si="15"/>
        <v/>
      </c>
      <c r="E50" s="281"/>
      <c r="F50" s="280" t="str">
        <f t="shared" si="16"/>
        <v/>
      </c>
      <c r="G50" s="279"/>
      <c r="H50" s="135"/>
      <c r="I50" s="110" t="str">
        <f t="shared" si="17"/>
        <v/>
      </c>
      <c r="J50" s="21" t="str">
        <f t="shared" si="18"/>
        <v/>
      </c>
      <c r="K50" s="22" t="str">
        <f t="shared" si="19"/>
        <v/>
      </c>
      <c r="L50" s="23" t="str">
        <f>IF(J50="","",IF(OR($J50&lt;Skew!$B$3,$J50=Skew!$B$3),IF($J50&gt;Skew!$C$3,Skew!$A$3,IF($J50&gt;Skew!$C$4,Skew!$A$4,IF($J50&gt;Skew!$C$5,Skew!$A$5,IF($J50&gt;Skew!$C$6,Skew!$A$6,IF($J50&gt;Skew!$C$7,Skew!$A$7,IF($J50&gt;Skew!$C$8,Skew!$A$8,IF($J50&gt;Skew!$C$9,Skew!$A$9,IF($J50&gt;Skew!$C$10,Skew!$A$10,IF($J50&gt;Skew!$C$11,Skew!$A$11,IF($J50&gt;Skew!$C$12,Skew!$A$12,IF($J50&gt;Skew!$C$13,Skew!$A$13,IF($J50&gt;Skew!$C$14,Skew!$A$14,IF($J50&gt;Skew!$C$15,Skew!$A$15,IF($J50&gt;Skew!$C$16,Skew!$A$16,Skew!$A$17)
)))))))))))))))</f>
        <v/>
      </c>
      <c r="M50" s="22" t="str">
        <f>IF(J50="","",MATCH(L50,Skew!$A$3:$A$17,0))</f>
        <v/>
      </c>
      <c r="N50" s="22" t="str">
        <f t="shared" si="0"/>
        <v/>
      </c>
      <c r="O50" s="24"/>
      <c r="P50" s="22" t="str">
        <f>IF(OR(J50="",O50=""),"",MATCH(O50,Confidence!$A$3:$A$12,0))</f>
        <v/>
      </c>
      <c r="Q50" s="25" t="str">
        <f t="shared" si="1"/>
        <v/>
      </c>
      <c r="R50" s="25" t="str">
        <f t="shared" si="2"/>
        <v/>
      </c>
      <c r="S50" s="22"/>
      <c r="T50" s="102" t="str">
        <f t="shared" si="3"/>
        <v/>
      </c>
      <c r="U50" s="102" t="str">
        <f t="shared" si="4"/>
        <v/>
      </c>
      <c r="V50" s="37" t="str">
        <f t="shared" si="5"/>
        <v/>
      </c>
      <c r="W50" s="115"/>
      <c r="X50" s="204" t="str">
        <f>IF(AND(D50&gt;0,E50&gt;0,F50&gt;0,Q50&gt;0,R50&gt;0,W50&gt;0,NOT(O50="")),ABS(VLOOKUP($W$1,VLookups!$A$30:$B$31,2,FALSE)-_xlfn.BETA.DIST(W50,IF(K50="L",R50,Q50),IF(K50="L",Q50,R50),TRUE,D50,F50)),"")</f>
        <v/>
      </c>
      <c r="Y50" s="112" t="str">
        <f>IF(OR($Q50="",$R50=""),"",_xlfn.BETA.INV(ABS(VLOOKUP($W$1,VLookups!$A$30:$B$31,2,FALSE)-Y$3),IF($K50="L",$R50,$Q50),IF($K50="L",$Q50,$R50),$D50,$F50))</f>
        <v/>
      </c>
      <c r="Z50" s="113" t="str">
        <f>IF(OR($Q50="",$R50=""),"",_xlfn.BETA.INV(ABS(VLOOKUP($W$1,VLookups!$A$30:$B$31,2,FALSE)-Z$3),IF($K50="L",$R50,$Q50),IF($K50="L",$Q50,$R50),$D50,$F50))</f>
        <v/>
      </c>
      <c r="AA50" s="112" t="str">
        <f>IF(OR($Q50="",$R50=""),"",_xlfn.BETA.INV(ABS(VLOOKUP($W$1,VLookups!$A$30:$B$31,2,FALSE)-AA$3),IF($K50="L",$R50,$Q50),IF($K50="L",$Q50,$R50),$D50,$F50))</f>
        <v/>
      </c>
      <c r="AB50" s="113" t="str">
        <f>IF(OR($Q50="",$R50=""),"",_xlfn.BETA.INV(ABS(VLOOKUP($W$1,VLookups!$A$30:$B$31,2,FALSE)-AB$3),IF($K50="L",$R50,$Q50),IF($K50="L",$Q50,$R50),$D50,$F50))</f>
        <v/>
      </c>
      <c r="AC50" s="112" t="str">
        <f>IF(OR($Q50="",$R50=""),"",_xlfn.BETA.INV(ABS(VLOOKUP($W$1,VLookups!$A$30:$B$31,2,FALSE)-AC$3),IF($K50="L",$R50,$Q50),IF($K50="L",$Q50,$R50),$D50,$F50))</f>
        <v/>
      </c>
      <c r="AD50" s="113" t="str">
        <f>IF(OR($Q50="",$R50=""),"",_xlfn.BETA.INV(ABS(VLOOKUP($W$1,VLookups!$A$30:$B$31,2,FALSE)-AD$3),IF($K50="L",$R50,$Q50),IF($K50="L",$Q50,$R50),$D50,$F50))</f>
        <v/>
      </c>
      <c r="AE50" s="112" t="str">
        <f>IF(OR($Q50="",$R50=""),"",_xlfn.BETA.INV(ABS(VLOOKUP($W$1,VLookups!$A$30:$B$31,2,FALSE)-AE$3),IF($K50="L",$R50,$Q50),IF($K50="L",$Q50,$R50),$D50,$F50))</f>
        <v/>
      </c>
      <c r="AF50" s="113" t="str">
        <f>IF(OR($Q50="",$R50=""),"",_xlfn.BETA.INV(ABS(VLOOKUP($W$1,VLookups!$A$30:$B$31,2,FALSE)-AF$3),IF($K50="L",$R50,$Q50),IF($K50="L",$Q50,$R50),$D50,$F50))</f>
        <v/>
      </c>
      <c r="AG50" s="112" t="str">
        <f>IF(OR($Q50="",$R50=""),"",_xlfn.BETA.INV(ABS(VLOOKUP($W$1,VLookups!$A$30:$B$31,2,FALSE)-AG$3),IF($K50="L",$R50,$Q50),IF($K50="L",$Q50,$R50),$D50,$F50))</f>
        <v/>
      </c>
      <c r="AH50" s="113" t="str">
        <f>IF(OR($Q50="",$R50=""),"",_xlfn.BETA.INV(ABS(VLOOKUP($W$1,VLookups!$A$30:$B$31,2,FALSE)-AH$3),IF($K50="L",$R50,$Q50),IF($K50="L",$Q50,$R50),$D50,$F50))</f>
        <v/>
      </c>
      <c r="AI50" s="112" t="str">
        <f>IF(OR($Q50="",$R50=""),"",_xlfn.BETA.INV(ABS(VLOOKUP($W$1,VLookups!$A$30:$B$31,2,FALSE)-AI$3),IF($K50="L",$R50,$Q50),IF($K50="L",$Q50,$R50),$D50,$F50))</f>
        <v/>
      </c>
      <c r="AJ50" s="113" t="str">
        <f>IF(OR($Q50="",$R50=""),"",_xlfn.BETA.INV(ABS(VLOOKUP($W$1,VLookups!$A$30:$B$31,2,FALSE)-AJ$3),IF($K50="L",$R50,$Q50),IF($K50="L",$Q50,$R50),$D50,$F50))</f>
        <v/>
      </c>
      <c r="AK50" s="15"/>
      <c r="AL50" s="194" t="str">
        <f t="shared" si="20"/>
        <v/>
      </c>
      <c r="AM50" s="192" t="str">
        <f t="shared" si="21"/>
        <v/>
      </c>
      <c r="AN50" s="177" t="str">
        <f t="shared" si="129"/>
        <v/>
      </c>
      <c r="AO50" s="177" t="str">
        <f t="shared" si="110"/>
        <v/>
      </c>
      <c r="AP50" s="177" t="str">
        <f t="shared" si="110"/>
        <v/>
      </c>
      <c r="AQ50" s="177" t="str">
        <f t="shared" si="110"/>
        <v/>
      </c>
      <c r="AR50" s="177" t="str">
        <f t="shared" si="110"/>
        <v/>
      </c>
      <c r="AS50" s="177" t="str">
        <f t="shared" si="110"/>
        <v/>
      </c>
      <c r="AT50" s="177" t="str">
        <f t="shared" si="110"/>
        <v/>
      </c>
      <c r="AU50" s="177" t="str">
        <f t="shared" si="110"/>
        <v/>
      </c>
      <c r="AV50" s="177" t="str">
        <f t="shared" si="110"/>
        <v/>
      </c>
      <c r="AW50" s="177" t="str">
        <f t="shared" si="110"/>
        <v/>
      </c>
      <c r="AX50" s="177" t="str">
        <f t="shared" si="110"/>
        <v/>
      </c>
      <c r="AY50" s="177" t="str">
        <f t="shared" si="110"/>
        <v/>
      </c>
      <c r="AZ50" s="177" t="str">
        <f t="shared" si="110"/>
        <v/>
      </c>
      <c r="BA50" s="177" t="str">
        <f t="shared" si="110"/>
        <v/>
      </c>
      <c r="BB50" s="177" t="str">
        <f t="shared" si="110"/>
        <v/>
      </c>
      <c r="BC50" s="177" t="str">
        <f t="shared" si="110"/>
        <v/>
      </c>
      <c r="BD50" s="177" t="str">
        <f t="shared" si="110"/>
        <v/>
      </c>
      <c r="BE50" s="177" t="str">
        <f t="shared" si="104"/>
        <v/>
      </c>
      <c r="BF50" s="177" t="str">
        <f t="shared" si="104"/>
        <v/>
      </c>
      <c r="BG50" s="177" t="str">
        <f t="shared" si="104"/>
        <v/>
      </c>
      <c r="BH50" s="177" t="str">
        <f t="shared" si="104"/>
        <v/>
      </c>
      <c r="BI50" s="177" t="str">
        <f t="shared" si="104"/>
        <v/>
      </c>
      <c r="BJ50" s="177" t="str">
        <f t="shared" si="104"/>
        <v/>
      </c>
      <c r="BK50" s="177" t="str">
        <f t="shared" si="104"/>
        <v/>
      </c>
      <c r="BL50" s="177" t="str">
        <f t="shared" si="104"/>
        <v/>
      </c>
      <c r="BM50" s="177" t="str">
        <f t="shared" si="104"/>
        <v/>
      </c>
      <c r="BN50" s="177" t="str">
        <f t="shared" si="104"/>
        <v/>
      </c>
      <c r="BO50" s="177" t="str">
        <f t="shared" si="104"/>
        <v/>
      </c>
      <c r="BP50" s="177" t="str">
        <f t="shared" si="104"/>
        <v/>
      </c>
      <c r="BQ50" s="177" t="str">
        <f t="shared" si="104"/>
        <v/>
      </c>
      <c r="BR50" s="177" t="str">
        <f t="shared" si="104"/>
        <v/>
      </c>
      <c r="BS50" s="177" t="str">
        <f t="shared" si="104"/>
        <v/>
      </c>
      <c r="BT50" s="177" t="str">
        <f t="shared" si="111"/>
        <v/>
      </c>
      <c r="BU50" s="177" t="str">
        <f t="shared" si="111"/>
        <v/>
      </c>
      <c r="BV50" s="177" t="str">
        <f t="shared" si="111"/>
        <v/>
      </c>
      <c r="BW50" s="177" t="str">
        <f t="shared" si="111"/>
        <v/>
      </c>
      <c r="BX50" s="177" t="str">
        <f t="shared" si="111"/>
        <v/>
      </c>
      <c r="BY50" s="177" t="str">
        <f t="shared" si="111"/>
        <v/>
      </c>
      <c r="BZ50" s="177" t="str">
        <f t="shared" si="111"/>
        <v/>
      </c>
      <c r="CA50" s="177" t="str">
        <f t="shared" si="111"/>
        <v/>
      </c>
      <c r="CB50" s="177" t="str">
        <f t="shared" si="111"/>
        <v/>
      </c>
      <c r="CC50" s="177" t="str">
        <f t="shared" si="111"/>
        <v/>
      </c>
      <c r="CD50" s="177" t="str">
        <f t="shared" si="111"/>
        <v/>
      </c>
      <c r="CE50" s="177" t="str">
        <f t="shared" si="111"/>
        <v/>
      </c>
      <c r="CF50" s="177" t="str">
        <f t="shared" si="111"/>
        <v/>
      </c>
      <c r="CG50" s="177" t="str">
        <f t="shared" si="111"/>
        <v/>
      </c>
      <c r="CH50" s="177" t="str">
        <f t="shared" si="111"/>
        <v/>
      </c>
      <c r="CI50" s="177" t="str">
        <f t="shared" si="111"/>
        <v/>
      </c>
      <c r="CJ50" s="177" t="str">
        <f t="shared" si="105"/>
        <v/>
      </c>
      <c r="CK50" s="177" t="str">
        <f t="shared" si="105"/>
        <v/>
      </c>
      <c r="CL50" s="177" t="str">
        <f t="shared" si="105"/>
        <v/>
      </c>
      <c r="CM50" s="177" t="str">
        <f t="shared" si="105"/>
        <v/>
      </c>
      <c r="CN50" s="177" t="str">
        <f t="shared" si="105"/>
        <v/>
      </c>
      <c r="CO50" s="177" t="str">
        <f t="shared" si="105"/>
        <v/>
      </c>
      <c r="CP50" s="177" t="str">
        <f t="shared" si="105"/>
        <v/>
      </c>
      <c r="CQ50" s="177" t="str">
        <f t="shared" si="105"/>
        <v/>
      </c>
      <c r="CR50" s="177" t="str">
        <f t="shared" si="105"/>
        <v/>
      </c>
      <c r="CS50" s="177" t="str">
        <f t="shared" si="105"/>
        <v/>
      </c>
      <c r="CT50" s="177" t="str">
        <f t="shared" si="105"/>
        <v/>
      </c>
      <c r="CU50" s="177" t="str">
        <f t="shared" si="105"/>
        <v/>
      </c>
      <c r="CV50" s="177" t="str">
        <f t="shared" si="105"/>
        <v/>
      </c>
      <c r="CW50" s="177" t="str">
        <f t="shared" si="105"/>
        <v/>
      </c>
      <c r="CX50" s="177" t="str">
        <f t="shared" si="105"/>
        <v/>
      </c>
      <c r="CY50" s="177" t="str">
        <f t="shared" si="102"/>
        <v/>
      </c>
      <c r="CZ50" s="177" t="str">
        <f t="shared" si="102"/>
        <v/>
      </c>
      <c r="DA50" s="177" t="str">
        <f t="shared" si="102"/>
        <v/>
      </c>
      <c r="DB50" s="177" t="str">
        <f t="shared" si="102"/>
        <v/>
      </c>
      <c r="DC50" s="177" t="str">
        <f t="shared" si="102"/>
        <v/>
      </c>
      <c r="DD50" s="177" t="str">
        <f t="shared" si="102"/>
        <v/>
      </c>
      <c r="DE50" s="177" t="str">
        <f t="shared" si="102"/>
        <v/>
      </c>
      <c r="DF50" s="177" t="str">
        <f t="shared" si="102"/>
        <v/>
      </c>
      <c r="DG50" s="177" t="str">
        <f t="shared" si="102"/>
        <v/>
      </c>
      <c r="DH50" s="177" t="str">
        <f t="shared" si="102"/>
        <v/>
      </c>
      <c r="DI50" s="177" t="str">
        <f t="shared" si="102"/>
        <v/>
      </c>
      <c r="DJ50" s="177" t="str">
        <f t="shared" si="102"/>
        <v/>
      </c>
      <c r="DK50" s="177" t="str">
        <f t="shared" si="102"/>
        <v/>
      </c>
      <c r="DL50" s="177" t="str">
        <f t="shared" si="102"/>
        <v/>
      </c>
      <c r="DM50" s="177" t="str">
        <f t="shared" si="102"/>
        <v/>
      </c>
      <c r="DN50" s="177" t="str">
        <f t="shared" si="102"/>
        <v/>
      </c>
      <c r="DO50" s="177" t="str">
        <f t="shared" si="112"/>
        <v/>
      </c>
      <c r="DP50" s="177" t="str">
        <f t="shared" si="112"/>
        <v/>
      </c>
      <c r="DQ50" s="177" t="str">
        <f t="shared" si="112"/>
        <v/>
      </c>
      <c r="DR50" s="177" t="str">
        <f t="shared" si="112"/>
        <v/>
      </c>
      <c r="DS50" s="177" t="str">
        <f t="shared" si="112"/>
        <v/>
      </c>
      <c r="DT50" s="177" t="str">
        <f t="shared" si="112"/>
        <v/>
      </c>
      <c r="DU50" s="177" t="str">
        <f t="shared" si="112"/>
        <v/>
      </c>
      <c r="DV50" s="177" t="str">
        <f t="shared" si="112"/>
        <v/>
      </c>
      <c r="DW50" s="177" t="str">
        <f t="shared" si="112"/>
        <v/>
      </c>
      <c r="DX50" s="177" t="str">
        <f t="shared" si="112"/>
        <v/>
      </c>
      <c r="DY50" s="177" t="str">
        <f t="shared" si="112"/>
        <v/>
      </c>
      <c r="DZ50" s="177" t="str">
        <f t="shared" si="112"/>
        <v/>
      </c>
      <c r="EA50" s="177" t="str">
        <f t="shared" si="112"/>
        <v/>
      </c>
      <c r="EB50" s="177" t="str">
        <f t="shared" si="112"/>
        <v/>
      </c>
      <c r="EC50" s="177" t="str">
        <f t="shared" si="112"/>
        <v/>
      </c>
      <c r="ED50" s="177" t="str">
        <f t="shared" si="112"/>
        <v/>
      </c>
      <c r="EE50" s="177" t="str">
        <f t="shared" si="106"/>
        <v/>
      </c>
      <c r="EF50" s="177" t="str">
        <f t="shared" si="118"/>
        <v/>
      </c>
      <c r="EG50" s="177" t="str">
        <f t="shared" si="118"/>
        <v/>
      </c>
      <c r="EH50" s="177" t="str">
        <f t="shared" si="118"/>
        <v/>
      </c>
      <c r="EI50" s="177" t="str">
        <f t="shared" si="118"/>
        <v/>
      </c>
      <c r="EJ50" s="177" t="str">
        <f t="shared" si="118"/>
        <v/>
      </c>
      <c r="EK50" s="177" t="str">
        <f t="shared" si="118"/>
        <v/>
      </c>
      <c r="EL50" s="177" t="str">
        <f t="shared" si="118"/>
        <v/>
      </c>
      <c r="EM50" s="177" t="str">
        <f t="shared" si="118"/>
        <v/>
      </c>
      <c r="EN50" s="177" t="str">
        <f t="shared" si="118"/>
        <v/>
      </c>
      <c r="EO50" s="177" t="str">
        <f t="shared" si="118"/>
        <v/>
      </c>
      <c r="EP50" s="177" t="str">
        <f t="shared" si="118"/>
        <v/>
      </c>
      <c r="EQ50" s="177" t="str">
        <f t="shared" si="118"/>
        <v/>
      </c>
      <c r="ER50" s="177" t="str">
        <f t="shared" si="118"/>
        <v/>
      </c>
      <c r="ES50" s="177" t="str">
        <f t="shared" si="118"/>
        <v/>
      </c>
      <c r="ET50" s="177" t="str">
        <f t="shared" si="118"/>
        <v/>
      </c>
      <c r="EU50" s="177" t="str">
        <f t="shared" si="118"/>
        <v/>
      </c>
      <c r="EV50" s="177" t="str">
        <f t="shared" si="113"/>
        <v/>
      </c>
      <c r="EW50" s="177" t="str">
        <f t="shared" si="114"/>
        <v/>
      </c>
      <c r="EX50" s="177" t="str">
        <f t="shared" si="114"/>
        <v/>
      </c>
      <c r="EY50" s="177" t="str">
        <f t="shared" si="114"/>
        <v/>
      </c>
      <c r="EZ50" s="177" t="str">
        <f t="shared" si="114"/>
        <v/>
      </c>
      <c r="FA50" s="177" t="str">
        <f t="shared" si="114"/>
        <v/>
      </c>
      <c r="FB50" s="177" t="str">
        <f t="shared" si="114"/>
        <v/>
      </c>
      <c r="FC50" s="177" t="str">
        <f t="shared" si="114"/>
        <v/>
      </c>
      <c r="FD50" s="177" t="str">
        <f t="shared" si="114"/>
        <v/>
      </c>
      <c r="FE50" s="177" t="str">
        <f t="shared" si="114"/>
        <v/>
      </c>
      <c r="FF50" s="177" t="str">
        <f t="shared" si="114"/>
        <v/>
      </c>
      <c r="FG50" s="177" t="str">
        <f t="shared" si="114"/>
        <v/>
      </c>
      <c r="FH50" s="177" t="str">
        <f t="shared" si="114"/>
        <v/>
      </c>
      <c r="FI50" s="177" t="str">
        <f t="shared" si="114"/>
        <v/>
      </c>
      <c r="FJ50" s="177" t="str">
        <f t="shared" si="114"/>
        <v/>
      </c>
      <c r="FK50" s="177" t="str">
        <f t="shared" si="114"/>
        <v/>
      </c>
      <c r="FL50" s="177" t="str">
        <f t="shared" si="114"/>
        <v/>
      </c>
      <c r="FM50" s="177" t="str">
        <f t="shared" si="107"/>
        <v/>
      </c>
      <c r="FN50" s="177" t="str">
        <f t="shared" si="107"/>
        <v/>
      </c>
      <c r="FO50" s="177" t="str">
        <f t="shared" si="107"/>
        <v/>
      </c>
      <c r="FP50" s="177" t="str">
        <f t="shared" si="107"/>
        <v/>
      </c>
      <c r="FQ50" s="177" t="str">
        <f t="shared" si="107"/>
        <v/>
      </c>
      <c r="FR50" s="177" t="str">
        <f t="shared" si="107"/>
        <v/>
      </c>
      <c r="FS50" s="177" t="str">
        <f t="shared" si="107"/>
        <v/>
      </c>
      <c r="FT50" s="177" t="str">
        <f t="shared" si="107"/>
        <v/>
      </c>
      <c r="FU50" s="177" t="str">
        <f t="shared" si="107"/>
        <v/>
      </c>
      <c r="FV50" s="177" t="str">
        <f t="shared" si="107"/>
        <v/>
      </c>
      <c r="FW50" s="177" t="str">
        <f t="shared" si="107"/>
        <v/>
      </c>
      <c r="FX50" s="177" t="str">
        <f t="shared" si="107"/>
        <v/>
      </c>
      <c r="FY50" s="177" t="str">
        <f t="shared" si="107"/>
        <v/>
      </c>
      <c r="FZ50" s="177" t="str">
        <f t="shared" si="107"/>
        <v/>
      </c>
      <c r="GA50" s="177" t="str">
        <f t="shared" si="115"/>
        <v/>
      </c>
      <c r="GB50" s="177" t="str">
        <f t="shared" si="115"/>
        <v/>
      </c>
      <c r="GC50" s="177" t="str">
        <f t="shared" si="115"/>
        <v/>
      </c>
      <c r="GD50" s="177" t="str">
        <f t="shared" si="115"/>
        <v/>
      </c>
      <c r="GE50" s="177" t="str">
        <f t="shared" si="115"/>
        <v/>
      </c>
      <c r="GF50" s="177" t="str">
        <f t="shared" si="115"/>
        <v/>
      </c>
      <c r="GG50" s="177" t="str">
        <f t="shared" si="115"/>
        <v/>
      </c>
      <c r="GH50" s="177" t="str">
        <f t="shared" si="115"/>
        <v/>
      </c>
      <c r="GI50" s="177" t="str">
        <f t="shared" si="115"/>
        <v/>
      </c>
      <c r="GJ50" s="177" t="str">
        <f t="shared" si="115"/>
        <v/>
      </c>
      <c r="GK50" s="177" t="str">
        <f t="shared" si="115"/>
        <v/>
      </c>
      <c r="GL50" s="177" t="str">
        <f t="shared" si="115"/>
        <v/>
      </c>
      <c r="GM50" s="177" t="str">
        <f t="shared" si="115"/>
        <v/>
      </c>
      <c r="GN50" s="177" t="str">
        <f t="shared" si="115"/>
        <v/>
      </c>
      <c r="GO50" s="177" t="str">
        <f t="shared" si="115"/>
        <v/>
      </c>
      <c r="GP50" s="177" t="str">
        <f t="shared" si="115"/>
        <v/>
      </c>
      <c r="GQ50" s="177" t="str">
        <f t="shared" si="108"/>
        <v/>
      </c>
      <c r="GR50" s="177" t="str">
        <f t="shared" si="108"/>
        <v/>
      </c>
      <c r="GS50" s="177" t="str">
        <f t="shared" si="108"/>
        <v/>
      </c>
      <c r="GT50" s="177" t="str">
        <f t="shared" si="108"/>
        <v/>
      </c>
      <c r="GU50" s="177" t="str">
        <f t="shared" si="108"/>
        <v/>
      </c>
      <c r="GV50" s="177" t="str">
        <f t="shared" si="108"/>
        <v/>
      </c>
      <c r="GW50" s="177" t="str">
        <f t="shared" si="108"/>
        <v/>
      </c>
      <c r="GX50" s="177" t="str">
        <f t="shared" si="108"/>
        <v/>
      </c>
      <c r="GY50" s="177" t="str">
        <f t="shared" si="108"/>
        <v/>
      </c>
      <c r="GZ50" s="177" t="str">
        <f t="shared" si="108"/>
        <v/>
      </c>
      <c r="HA50" s="177" t="str">
        <f t="shared" si="108"/>
        <v/>
      </c>
      <c r="HB50" s="177" t="str">
        <f t="shared" si="108"/>
        <v/>
      </c>
      <c r="HC50" s="177" t="str">
        <f t="shared" si="108"/>
        <v/>
      </c>
      <c r="HD50" s="177" t="str">
        <f t="shared" si="108"/>
        <v/>
      </c>
      <c r="HE50" s="177" t="str">
        <f t="shared" si="103"/>
        <v/>
      </c>
      <c r="HF50" s="177" t="str">
        <f t="shared" si="103"/>
        <v/>
      </c>
      <c r="HG50" s="177" t="str">
        <f t="shared" si="103"/>
        <v/>
      </c>
      <c r="HH50" s="177" t="str">
        <f t="shared" si="103"/>
        <v/>
      </c>
      <c r="HI50" s="177" t="str">
        <f t="shared" si="103"/>
        <v/>
      </c>
      <c r="HJ50" s="177" t="str">
        <f t="shared" si="103"/>
        <v/>
      </c>
      <c r="HK50" s="177" t="str">
        <f t="shared" si="103"/>
        <v/>
      </c>
      <c r="HL50" s="177" t="str">
        <f t="shared" si="103"/>
        <v/>
      </c>
      <c r="HM50" s="177" t="str">
        <f t="shared" si="103"/>
        <v/>
      </c>
      <c r="HN50" s="177" t="str">
        <f t="shared" si="103"/>
        <v/>
      </c>
      <c r="HO50" s="177" t="str">
        <f t="shared" si="103"/>
        <v/>
      </c>
      <c r="HP50" s="177" t="str">
        <f t="shared" si="103"/>
        <v/>
      </c>
      <c r="HQ50" s="177" t="str">
        <f t="shared" si="103"/>
        <v/>
      </c>
      <c r="HR50" s="177" t="str">
        <f t="shared" si="103"/>
        <v/>
      </c>
      <c r="HS50" s="177" t="str">
        <f t="shared" si="103"/>
        <v/>
      </c>
      <c r="HT50" s="177" t="str">
        <f t="shared" si="116"/>
        <v/>
      </c>
      <c r="HU50" s="177" t="str">
        <f t="shared" si="116"/>
        <v/>
      </c>
      <c r="HV50" s="177" t="str">
        <f t="shared" si="116"/>
        <v/>
      </c>
      <c r="HW50" s="177" t="str">
        <f t="shared" si="116"/>
        <v/>
      </c>
      <c r="HX50" s="177" t="str">
        <f t="shared" si="116"/>
        <v/>
      </c>
      <c r="HY50" s="177" t="str">
        <f t="shared" si="116"/>
        <v/>
      </c>
      <c r="HZ50" s="177" t="str">
        <f t="shared" si="116"/>
        <v/>
      </c>
      <c r="IA50" s="177" t="str">
        <f t="shared" si="116"/>
        <v/>
      </c>
      <c r="IB50" s="177" t="str">
        <f t="shared" si="116"/>
        <v/>
      </c>
      <c r="IC50" s="177" t="str">
        <f t="shared" si="116"/>
        <v/>
      </c>
      <c r="ID50" s="177" t="str">
        <f t="shared" si="116"/>
        <v/>
      </c>
      <c r="IE50" s="192" t="str">
        <f t="shared" si="23"/>
        <v/>
      </c>
      <c r="IF50" s="193" t="e">
        <f t="shared" si="96"/>
        <v>#N/A</v>
      </c>
      <c r="IG50" s="193" t="e">
        <f t="shared" si="120"/>
        <v>#N/A</v>
      </c>
      <c r="IH50" s="193" t="e">
        <f t="shared" si="120"/>
        <v>#N/A</v>
      </c>
      <c r="II50" s="193" t="e">
        <f t="shared" si="120"/>
        <v>#N/A</v>
      </c>
      <c r="IJ50" s="193" t="e">
        <f t="shared" si="130"/>
        <v>#N/A</v>
      </c>
      <c r="IK50" s="193" t="e">
        <f t="shared" si="130"/>
        <v>#N/A</v>
      </c>
      <c r="IL50" s="193" t="e">
        <f t="shared" si="130"/>
        <v>#N/A</v>
      </c>
      <c r="IM50" s="193" t="e">
        <f t="shared" si="130"/>
        <v>#N/A</v>
      </c>
      <c r="IN50" s="193" t="e">
        <f t="shared" si="130"/>
        <v>#N/A</v>
      </c>
      <c r="IO50" s="193" t="e">
        <f t="shared" si="130"/>
        <v>#N/A</v>
      </c>
      <c r="IP50" s="193" t="e">
        <f t="shared" si="130"/>
        <v>#N/A</v>
      </c>
      <c r="IQ50" s="193" t="e">
        <f t="shared" si="130"/>
        <v>#N/A</v>
      </c>
      <c r="IR50" s="193" t="e">
        <f t="shared" si="130"/>
        <v>#N/A</v>
      </c>
      <c r="IS50" s="193" t="e">
        <f t="shared" si="130"/>
        <v>#N/A</v>
      </c>
      <c r="IT50" s="193" t="e">
        <f t="shared" si="130"/>
        <v>#N/A</v>
      </c>
      <c r="IU50" s="193" t="e">
        <f t="shared" si="130"/>
        <v>#N/A</v>
      </c>
      <c r="IV50" s="193" t="e">
        <f t="shared" si="130"/>
        <v>#N/A</v>
      </c>
      <c r="IW50" s="193" t="e">
        <f t="shared" si="130"/>
        <v>#N/A</v>
      </c>
      <c r="IX50" s="193" t="e">
        <f t="shared" si="130"/>
        <v>#N/A</v>
      </c>
      <c r="IY50" s="193" t="e">
        <f t="shared" si="126"/>
        <v>#N/A</v>
      </c>
      <c r="IZ50" s="193" t="e">
        <f t="shared" si="126"/>
        <v>#N/A</v>
      </c>
      <c r="JA50" s="193" t="e">
        <f t="shared" si="126"/>
        <v>#N/A</v>
      </c>
      <c r="JB50" s="193" t="e">
        <f t="shared" si="126"/>
        <v>#N/A</v>
      </c>
      <c r="JC50" s="193" t="e">
        <f t="shared" si="126"/>
        <v>#N/A</v>
      </c>
      <c r="JD50" s="193" t="e">
        <f t="shared" si="126"/>
        <v>#N/A</v>
      </c>
      <c r="JE50" s="193" t="e">
        <f t="shared" si="126"/>
        <v>#N/A</v>
      </c>
      <c r="JF50" s="193" t="e">
        <f t="shared" si="126"/>
        <v>#N/A</v>
      </c>
      <c r="JG50" s="193" t="e">
        <f t="shared" si="126"/>
        <v>#N/A</v>
      </c>
      <c r="JH50" s="193" t="e">
        <f t="shared" si="126"/>
        <v>#N/A</v>
      </c>
      <c r="JI50" s="193" t="e">
        <f t="shared" si="126"/>
        <v>#N/A</v>
      </c>
      <c r="JJ50" s="193" t="e">
        <f t="shared" si="126"/>
        <v>#N/A</v>
      </c>
      <c r="JK50" s="193" t="e">
        <f t="shared" si="126"/>
        <v>#N/A</v>
      </c>
      <c r="JL50" s="193" t="e">
        <f t="shared" si="126"/>
        <v>#N/A</v>
      </c>
      <c r="JM50" s="193" t="e">
        <f t="shared" si="126"/>
        <v>#N/A</v>
      </c>
      <c r="JN50" s="193" t="e">
        <f t="shared" si="123"/>
        <v>#N/A</v>
      </c>
      <c r="JO50" s="193" t="e">
        <f t="shared" si="123"/>
        <v>#N/A</v>
      </c>
      <c r="JP50" s="193" t="e">
        <f t="shared" si="123"/>
        <v>#N/A</v>
      </c>
      <c r="JQ50" s="193" t="e">
        <f t="shared" si="123"/>
        <v>#N/A</v>
      </c>
      <c r="JR50" s="193" t="e">
        <f t="shared" si="123"/>
        <v>#N/A</v>
      </c>
      <c r="JS50" s="193" t="e">
        <f t="shared" si="123"/>
        <v>#N/A</v>
      </c>
      <c r="JT50" s="193" t="e">
        <f t="shared" si="123"/>
        <v>#N/A</v>
      </c>
      <c r="JU50" s="193" t="e">
        <f t="shared" si="123"/>
        <v>#N/A</v>
      </c>
      <c r="JV50" s="193" t="e">
        <f t="shared" si="123"/>
        <v>#N/A</v>
      </c>
      <c r="JW50" s="193" t="e">
        <f t="shared" si="123"/>
        <v>#N/A</v>
      </c>
      <c r="JX50" s="193" t="e">
        <f t="shared" si="123"/>
        <v>#N/A</v>
      </c>
      <c r="JY50" s="193" t="e">
        <f t="shared" si="123"/>
        <v>#N/A</v>
      </c>
      <c r="JZ50" s="193" t="e">
        <f t="shared" si="123"/>
        <v>#N/A</v>
      </c>
      <c r="KA50" s="193" t="e">
        <f t="shared" si="123"/>
        <v>#N/A</v>
      </c>
      <c r="KB50" s="193" t="e">
        <f t="shared" si="123"/>
        <v>#N/A</v>
      </c>
      <c r="KC50" s="193" t="e">
        <f t="shared" si="99"/>
        <v>#N/A</v>
      </c>
      <c r="KD50" s="193" t="e">
        <f t="shared" si="99"/>
        <v>#N/A</v>
      </c>
      <c r="KE50" s="193" t="e">
        <f t="shared" si="99"/>
        <v>#N/A</v>
      </c>
      <c r="KF50" s="193" t="e">
        <f t="shared" si="99"/>
        <v>#N/A</v>
      </c>
      <c r="KG50" s="193" t="e">
        <f t="shared" si="99"/>
        <v>#N/A</v>
      </c>
      <c r="KH50" s="193" t="e">
        <f t="shared" si="99"/>
        <v>#N/A</v>
      </c>
      <c r="KI50" s="193" t="e">
        <f t="shared" si="99"/>
        <v>#N/A</v>
      </c>
      <c r="KJ50" s="193" t="e">
        <f t="shared" si="99"/>
        <v>#N/A</v>
      </c>
      <c r="KK50" s="193" t="e">
        <f t="shared" si="99"/>
        <v>#N/A</v>
      </c>
      <c r="KL50" s="193" t="e">
        <f t="shared" si="99"/>
        <v>#N/A</v>
      </c>
      <c r="KM50" s="193" t="e">
        <f t="shared" si="99"/>
        <v>#N/A</v>
      </c>
      <c r="KN50" s="193" t="e">
        <f t="shared" si="99"/>
        <v>#N/A</v>
      </c>
      <c r="KO50" s="193" t="e">
        <f t="shared" si="99"/>
        <v>#N/A</v>
      </c>
      <c r="KP50" s="193" t="e">
        <f t="shared" si="99"/>
        <v>#N/A</v>
      </c>
      <c r="KQ50" s="193" t="e">
        <f t="shared" si="99"/>
        <v>#N/A</v>
      </c>
      <c r="KR50" s="193" t="e">
        <f t="shared" si="26"/>
        <v>#N/A</v>
      </c>
      <c r="KS50" s="193" t="e">
        <f t="shared" si="121"/>
        <v>#N/A</v>
      </c>
      <c r="KT50" s="193" t="e">
        <f t="shared" si="121"/>
        <v>#N/A</v>
      </c>
      <c r="KU50" s="193" t="e">
        <f t="shared" si="121"/>
        <v>#N/A</v>
      </c>
      <c r="KV50" s="193" t="e">
        <f t="shared" si="131"/>
        <v>#N/A</v>
      </c>
      <c r="KW50" s="193" t="e">
        <f t="shared" si="131"/>
        <v>#N/A</v>
      </c>
      <c r="KX50" s="193" t="e">
        <f t="shared" si="131"/>
        <v>#N/A</v>
      </c>
      <c r="KY50" s="193" t="e">
        <f t="shared" si="131"/>
        <v>#N/A</v>
      </c>
      <c r="KZ50" s="193" t="e">
        <f t="shared" si="131"/>
        <v>#N/A</v>
      </c>
      <c r="LA50" s="193" t="e">
        <f t="shared" si="131"/>
        <v>#N/A</v>
      </c>
      <c r="LB50" s="193" t="e">
        <f t="shared" si="131"/>
        <v>#N/A</v>
      </c>
      <c r="LC50" s="193" t="e">
        <f t="shared" si="131"/>
        <v>#N/A</v>
      </c>
      <c r="LD50" s="193" t="e">
        <f t="shared" si="131"/>
        <v>#N/A</v>
      </c>
      <c r="LE50" s="193" t="e">
        <f t="shared" si="131"/>
        <v>#N/A</v>
      </c>
      <c r="LF50" s="193" t="e">
        <f t="shared" si="131"/>
        <v>#N/A</v>
      </c>
      <c r="LG50" s="193" t="e">
        <f t="shared" si="131"/>
        <v>#N/A</v>
      </c>
      <c r="LH50" s="193" t="e">
        <f t="shared" si="131"/>
        <v>#N/A</v>
      </c>
      <c r="LI50" s="193" t="e">
        <f t="shared" si="131"/>
        <v>#N/A</v>
      </c>
      <c r="LJ50" s="193" t="e">
        <f t="shared" si="131"/>
        <v>#N/A</v>
      </c>
      <c r="LK50" s="193" t="e">
        <f t="shared" si="127"/>
        <v>#N/A</v>
      </c>
      <c r="LL50" s="193" t="e">
        <f t="shared" si="127"/>
        <v>#N/A</v>
      </c>
      <c r="LM50" s="193" t="e">
        <f t="shared" si="127"/>
        <v>#N/A</v>
      </c>
      <c r="LN50" s="193" t="e">
        <f t="shared" si="127"/>
        <v>#N/A</v>
      </c>
      <c r="LO50" s="193" t="e">
        <f t="shared" si="127"/>
        <v>#N/A</v>
      </c>
      <c r="LP50" s="193" t="e">
        <f t="shared" si="127"/>
        <v>#N/A</v>
      </c>
      <c r="LQ50" s="193" t="e">
        <f t="shared" si="127"/>
        <v>#N/A</v>
      </c>
      <c r="LR50" s="193" t="e">
        <f t="shared" si="127"/>
        <v>#N/A</v>
      </c>
      <c r="LS50" s="193" t="e">
        <f t="shared" si="127"/>
        <v>#N/A</v>
      </c>
      <c r="LT50" s="193" t="e">
        <f t="shared" si="127"/>
        <v>#N/A</v>
      </c>
      <c r="LU50" s="193" t="e">
        <f t="shared" si="127"/>
        <v>#N/A</v>
      </c>
      <c r="LV50" s="193" t="e">
        <f t="shared" si="127"/>
        <v>#N/A</v>
      </c>
      <c r="LW50" s="193" t="e">
        <f t="shared" si="127"/>
        <v>#N/A</v>
      </c>
      <c r="LX50" s="193" t="e">
        <f t="shared" si="127"/>
        <v>#N/A</v>
      </c>
      <c r="LY50" s="193" t="e">
        <f t="shared" si="127"/>
        <v>#N/A</v>
      </c>
      <c r="LZ50" s="193" t="e">
        <f t="shared" si="124"/>
        <v>#N/A</v>
      </c>
      <c r="MA50" s="193" t="e">
        <f t="shared" si="124"/>
        <v>#N/A</v>
      </c>
      <c r="MB50" s="193" t="e">
        <f t="shared" si="124"/>
        <v>#N/A</v>
      </c>
      <c r="MC50" s="193" t="e">
        <f t="shared" si="124"/>
        <v>#N/A</v>
      </c>
      <c r="MD50" s="193" t="e">
        <f t="shared" si="124"/>
        <v>#N/A</v>
      </c>
      <c r="ME50" s="193" t="e">
        <f t="shared" si="124"/>
        <v>#N/A</v>
      </c>
      <c r="MF50" s="193" t="e">
        <f t="shared" si="124"/>
        <v>#N/A</v>
      </c>
      <c r="MG50" s="193" t="e">
        <f t="shared" si="124"/>
        <v>#N/A</v>
      </c>
      <c r="MH50" s="193" t="e">
        <f t="shared" si="124"/>
        <v>#N/A</v>
      </c>
      <c r="MI50" s="193" t="e">
        <f t="shared" si="124"/>
        <v>#N/A</v>
      </c>
      <c r="MJ50" s="193" t="e">
        <f t="shared" si="124"/>
        <v>#N/A</v>
      </c>
      <c r="MK50" s="193" t="e">
        <f t="shared" si="124"/>
        <v>#N/A</v>
      </c>
      <c r="ML50" s="193" t="e">
        <f t="shared" si="124"/>
        <v>#N/A</v>
      </c>
      <c r="MM50" s="193" t="e">
        <f t="shared" si="124"/>
        <v>#N/A</v>
      </c>
      <c r="MN50" s="193" t="e">
        <f t="shared" si="124"/>
        <v>#N/A</v>
      </c>
      <c r="MO50" s="193" t="e">
        <f t="shared" si="100"/>
        <v>#N/A</v>
      </c>
      <c r="MP50" s="193" t="e">
        <f t="shared" si="100"/>
        <v>#N/A</v>
      </c>
      <c r="MQ50" s="193" t="e">
        <f t="shared" si="100"/>
        <v>#N/A</v>
      </c>
      <c r="MR50" s="193" t="e">
        <f t="shared" si="100"/>
        <v>#N/A</v>
      </c>
      <c r="MS50" s="193" t="e">
        <f t="shared" si="100"/>
        <v>#N/A</v>
      </c>
      <c r="MT50" s="193" t="e">
        <f t="shared" si="100"/>
        <v>#N/A</v>
      </c>
      <c r="MU50" s="193" t="e">
        <f t="shared" si="100"/>
        <v>#N/A</v>
      </c>
      <c r="MV50" s="193" t="e">
        <f t="shared" si="100"/>
        <v>#N/A</v>
      </c>
      <c r="MW50" s="193" t="e">
        <f t="shared" si="100"/>
        <v>#N/A</v>
      </c>
      <c r="MX50" s="193" t="e">
        <f t="shared" si="100"/>
        <v>#N/A</v>
      </c>
      <c r="MY50" s="193" t="e">
        <f t="shared" si="100"/>
        <v>#N/A</v>
      </c>
      <c r="MZ50" s="193" t="e">
        <f t="shared" si="100"/>
        <v>#N/A</v>
      </c>
      <c r="NA50" s="193" t="e">
        <f t="shared" si="100"/>
        <v>#N/A</v>
      </c>
      <c r="NB50" s="193" t="e">
        <f t="shared" si="100"/>
        <v>#N/A</v>
      </c>
      <c r="NC50" s="193" t="e">
        <f t="shared" si="100"/>
        <v>#N/A</v>
      </c>
      <c r="ND50" s="193" t="e">
        <f t="shared" si="27"/>
        <v>#N/A</v>
      </c>
      <c r="NE50" s="193" t="e">
        <f t="shared" si="122"/>
        <v>#N/A</v>
      </c>
      <c r="NF50" s="193" t="e">
        <f t="shared" si="122"/>
        <v>#N/A</v>
      </c>
      <c r="NG50" s="193" t="e">
        <f t="shared" si="122"/>
        <v>#N/A</v>
      </c>
      <c r="NH50" s="193" t="e">
        <f t="shared" si="132"/>
        <v>#N/A</v>
      </c>
      <c r="NI50" s="193" t="e">
        <f t="shared" si="132"/>
        <v>#N/A</v>
      </c>
      <c r="NJ50" s="193" t="e">
        <f t="shared" si="132"/>
        <v>#N/A</v>
      </c>
      <c r="NK50" s="193" t="e">
        <f t="shared" si="132"/>
        <v>#N/A</v>
      </c>
      <c r="NL50" s="193" t="e">
        <f t="shared" si="132"/>
        <v>#N/A</v>
      </c>
      <c r="NM50" s="193" t="e">
        <f t="shared" si="132"/>
        <v>#N/A</v>
      </c>
      <c r="NN50" s="193" t="e">
        <f t="shared" si="132"/>
        <v>#N/A</v>
      </c>
      <c r="NO50" s="193" t="e">
        <f t="shared" si="132"/>
        <v>#N/A</v>
      </c>
      <c r="NP50" s="193" t="e">
        <f t="shared" si="132"/>
        <v>#N/A</v>
      </c>
      <c r="NQ50" s="193" t="e">
        <f t="shared" si="132"/>
        <v>#N/A</v>
      </c>
      <c r="NR50" s="193" t="e">
        <f t="shared" si="132"/>
        <v>#N/A</v>
      </c>
      <c r="NS50" s="193" t="e">
        <f t="shared" si="132"/>
        <v>#N/A</v>
      </c>
      <c r="NT50" s="193" t="e">
        <f t="shared" si="132"/>
        <v>#N/A</v>
      </c>
      <c r="NU50" s="193" t="e">
        <f t="shared" si="132"/>
        <v>#N/A</v>
      </c>
      <c r="NV50" s="193" t="e">
        <f t="shared" si="132"/>
        <v>#N/A</v>
      </c>
      <c r="NW50" s="193" t="e">
        <f t="shared" si="128"/>
        <v>#N/A</v>
      </c>
      <c r="NX50" s="193" t="e">
        <f t="shared" si="128"/>
        <v>#N/A</v>
      </c>
      <c r="NY50" s="193" t="e">
        <f t="shared" si="128"/>
        <v>#N/A</v>
      </c>
      <c r="NZ50" s="193" t="e">
        <f t="shared" si="128"/>
        <v>#N/A</v>
      </c>
      <c r="OA50" s="193" t="e">
        <f t="shared" si="128"/>
        <v>#N/A</v>
      </c>
      <c r="OB50" s="193" t="e">
        <f t="shared" si="128"/>
        <v>#N/A</v>
      </c>
      <c r="OC50" s="193" t="e">
        <f t="shared" si="128"/>
        <v>#N/A</v>
      </c>
      <c r="OD50" s="193" t="e">
        <f t="shared" si="128"/>
        <v>#N/A</v>
      </c>
      <c r="OE50" s="193" t="e">
        <f t="shared" si="128"/>
        <v>#N/A</v>
      </c>
      <c r="OF50" s="193" t="e">
        <f t="shared" si="128"/>
        <v>#N/A</v>
      </c>
      <c r="OG50" s="193" t="e">
        <f t="shared" si="128"/>
        <v>#N/A</v>
      </c>
      <c r="OH50" s="193" t="e">
        <f t="shared" si="128"/>
        <v>#N/A</v>
      </c>
      <c r="OI50" s="193" t="e">
        <f t="shared" si="128"/>
        <v>#N/A</v>
      </c>
      <c r="OJ50" s="193" t="e">
        <f t="shared" si="128"/>
        <v>#N/A</v>
      </c>
      <c r="OK50" s="193" t="e">
        <f t="shared" si="128"/>
        <v>#N/A</v>
      </c>
      <c r="OL50" s="193" t="e">
        <f t="shared" si="125"/>
        <v>#N/A</v>
      </c>
      <c r="OM50" s="193" t="e">
        <f t="shared" si="125"/>
        <v>#N/A</v>
      </c>
      <c r="ON50" s="193" t="e">
        <f t="shared" si="125"/>
        <v>#N/A</v>
      </c>
      <c r="OO50" s="193" t="e">
        <f t="shared" si="125"/>
        <v>#N/A</v>
      </c>
      <c r="OP50" s="193" t="e">
        <f t="shared" si="125"/>
        <v>#N/A</v>
      </c>
      <c r="OQ50" s="193" t="e">
        <f t="shared" si="125"/>
        <v>#N/A</v>
      </c>
      <c r="OR50" s="193" t="e">
        <f t="shared" si="125"/>
        <v>#N/A</v>
      </c>
      <c r="OS50" s="193" t="e">
        <f t="shared" si="125"/>
        <v>#N/A</v>
      </c>
      <c r="OT50" s="193" t="e">
        <f t="shared" si="125"/>
        <v>#N/A</v>
      </c>
      <c r="OU50" s="193" t="e">
        <f t="shared" si="125"/>
        <v>#N/A</v>
      </c>
      <c r="OV50" s="193" t="e">
        <f t="shared" si="125"/>
        <v>#N/A</v>
      </c>
      <c r="OW50" s="193" t="e">
        <f t="shared" si="125"/>
        <v>#N/A</v>
      </c>
      <c r="OX50" s="193" t="e">
        <f t="shared" si="125"/>
        <v>#N/A</v>
      </c>
      <c r="OY50" s="193" t="e">
        <f t="shared" si="125"/>
        <v>#N/A</v>
      </c>
      <c r="OZ50" s="193" t="e">
        <f t="shared" si="125"/>
        <v>#N/A</v>
      </c>
      <c r="PA50" s="193" t="e">
        <f t="shared" si="101"/>
        <v>#N/A</v>
      </c>
      <c r="PB50" s="193" t="e">
        <f t="shared" si="101"/>
        <v>#N/A</v>
      </c>
      <c r="PC50" s="193" t="e">
        <f t="shared" si="101"/>
        <v>#N/A</v>
      </c>
      <c r="PD50" s="193" t="e">
        <f t="shared" si="101"/>
        <v>#N/A</v>
      </c>
      <c r="PE50" s="193" t="e">
        <f t="shared" si="101"/>
        <v>#N/A</v>
      </c>
      <c r="PF50" s="193" t="e">
        <f t="shared" si="101"/>
        <v>#N/A</v>
      </c>
      <c r="PG50" s="193" t="e">
        <f t="shared" si="101"/>
        <v>#N/A</v>
      </c>
      <c r="PH50" s="193" t="e">
        <f t="shared" si="101"/>
        <v>#N/A</v>
      </c>
      <c r="PI50" s="193" t="e">
        <f t="shared" si="101"/>
        <v>#N/A</v>
      </c>
      <c r="PJ50" s="193" t="e">
        <f t="shared" si="101"/>
        <v>#N/A</v>
      </c>
      <c r="PK50" s="193" t="e">
        <f t="shared" si="101"/>
        <v>#N/A</v>
      </c>
      <c r="PL50" s="193" t="e">
        <f t="shared" si="101"/>
        <v>#N/A</v>
      </c>
      <c r="PM50" s="193" t="e">
        <f t="shared" si="101"/>
        <v>#N/A</v>
      </c>
      <c r="PN50" s="193" t="e">
        <f t="shared" si="101"/>
        <v>#N/A</v>
      </c>
      <c r="PO50" s="193" t="e">
        <f t="shared" si="101"/>
        <v>#N/A</v>
      </c>
      <c r="PP50" s="193" t="e">
        <f t="shared" si="28"/>
        <v>#N/A</v>
      </c>
      <c r="PQ50" s="193" t="e">
        <f t="shared" si="97"/>
        <v>#N/A</v>
      </c>
      <c r="PR50" s="193" t="e">
        <f t="shared" si="97"/>
        <v>#N/A</v>
      </c>
      <c r="PS50" s="193" t="e">
        <f t="shared" si="97"/>
        <v>#N/A</v>
      </c>
      <c r="PT50" s="193" t="e">
        <f t="shared" si="97"/>
        <v>#N/A</v>
      </c>
      <c r="PU50" s="193" t="e">
        <f t="shared" si="97"/>
        <v>#N/A</v>
      </c>
      <c r="PV50" s="193" t="e">
        <f t="shared" si="97"/>
        <v>#N/A</v>
      </c>
      <c r="PW50" s="193" t="e">
        <f t="shared" si="97"/>
        <v>#N/A</v>
      </c>
      <c r="PX50" s="193" t="e">
        <f t="shared" si="97"/>
        <v>#N/A</v>
      </c>
    </row>
    <row r="51" spans="1:440" hidden="1" x14ac:dyDescent="0.45">
      <c r="A51" s="20">
        <v>48</v>
      </c>
      <c r="B51" s="134"/>
      <c r="C51" s="279"/>
      <c r="D51" s="280" t="str">
        <f t="shared" si="15"/>
        <v/>
      </c>
      <c r="E51" s="281"/>
      <c r="F51" s="280" t="str">
        <f t="shared" si="16"/>
        <v/>
      </c>
      <c r="G51" s="279"/>
      <c r="H51" s="135"/>
      <c r="I51" s="110" t="str">
        <f t="shared" si="17"/>
        <v/>
      </c>
      <c r="J51" s="21" t="str">
        <f t="shared" si="18"/>
        <v/>
      </c>
      <c r="K51" s="22" t="str">
        <f t="shared" si="19"/>
        <v/>
      </c>
      <c r="L51" s="23" t="str">
        <f>IF(J51="","",IF(OR($J51&lt;Skew!$B$3,$J51=Skew!$B$3),IF($J51&gt;Skew!$C$3,Skew!$A$3,IF($J51&gt;Skew!$C$4,Skew!$A$4,IF($J51&gt;Skew!$C$5,Skew!$A$5,IF($J51&gt;Skew!$C$6,Skew!$A$6,IF($J51&gt;Skew!$C$7,Skew!$A$7,IF($J51&gt;Skew!$C$8,Skew!$A$8,IF($J51&gt;Skew!$C$9,Skew!$A$9,IF($J51&gt;Skew!$C$10,Skew!$A$10,IF($J51&gt;Skew!$C$11,Skew!$A$11,IF($J51&gt;Skew!$C$12,Skew!$A$12,IF($J51&gt;Skew!$C$13,Skew!$A$13,IF($J51&gt;Skew!$C$14,Skew!$A$14,IF($J51&gt;Skew!$C$15,Skew!$A$15,IF($J51&gt;Skew!$C$16,Skew!$A$16,Skew!$A$17)
)))))))))))))))</f>
        <v/>
      </c>
      <c r="M51" s="22" t="str">
        <f>IF(J51="","",MATCH(L51,Skew!$A$3:$A$17,0))</f>
        <v/>
      </c>
      <c r="N51" s="22" t="str">
        <f t="shared" si="0"/>
        <v/>
      </c>
      <c r="O51" s="24"/>
      <c r="P51" s="22" t="str">
        <f>IF(OR(J51="",O51=""),"",MATCH(O51,Confidence!$A$3:$A$12,0))</f>
        <v/>
      </c>
      <c r="Q51" s="25" t="str">
        <f t="shared" si="1"/>
        <v/>
      </c>
      <c r="R51" s="25" t="str">
        <f t="shared" si="2"/>
        <v/>
      </c>
      <c r="S51" s="22"/>
      <c r="T51" s="102" t="str">
        <f t="shared" si="3"/>
        <v/>
      </c>
      <c r="U51" s="102" t="str">
        <f t="shared" si="4"/>
        <v/>
      </c>
      <c r="V51" s="37" t="str">
        <f t="shared" si="5"/>
        <v/>
      </c>
      <c r="W51" s="115"/>
      <c r="X51" s="204" t="str">
        <f>IF(AND(D51&gt;0,E51&gt;0,F51&gt;0,Q51&gt;0,R51&gt;0,W51&gt;0,NOT(O51="")),ABS(VLOOKUP($W$1,VLookups!$A$30:$B$31,2,FALSE)-_xlfn.BETA.DIST(W51,IF(K51="L",R51,Q51),IF(K51="L",Q51,R51),TRUE,D51,F51)),"")</f>
        <v/>
      </c>
      <c r="Y51" s="112" t="str">
        <f>IF(OR($Q51="",$R51=""),"",_xlfn.BETA.INV(ABS(VLOOKUP($W$1,VLookups!$A$30:$B$31,2,FALSE)-Y$3),IF($K51="L",$R51,$Q51),IF($K51="L",$Q51,$R51),$D51,$F51))</f>
        <v/>
      </c>
      <c r="Z51" s="113" t="str">
        <f>IF(OR($Q51="",$R51=""),"",_xlfn.BETA.INV(ABS(VLOOKUP($W$1,VLookups!$A$30:$B$31,2,FALSE)-Z$3),IF($K51="L",$R51,$Q51),IF($K51="L",$Q51,$R51),$D51,$F51))</f>
        <v/>
      </c>
      <c r="AA51" s="112" t="str">
        <f>IF(OR($Q51="",$R51=""),"",_xlfn.BETA.INV(ABS(VLOOKUP($W$1,VLookups!$A$30:$B$31,2,FALSE)-AA$3),IF($K51="L",$R51,$Q51),IF($K51="L",$Q51,$R51),$D51,$F51))</f>
        <v/>
      </c>
      <c r="AB51" s="113" t="str">
        <f>IF(OR($Q51="",$R51=""),"",_xlfn.BETA.INV(ABS(VLOOKUP($W$1,VLookups!$A$30:$B$31,2,FALSE)-AB$3),IF($K51="L",$R51,$Q51),IF($K51="L",$Q51,$R51),$D51,$F51))</f>
        <v/>
      </c>
      <c r="AC51" s="112" t="str">
        <f>IF(OR($Q51="",$R51=""),"",_xlfn.BETA.INV(ABS(VLOOKUP($W$1,VLookups!$A$30:$B$31,2,FALSE)-AC$3),IF($K51="L",$R51,$Q51),IF($K51="L",$Q51,$R51),$D51,$F51))</f>
        <v/>
      </c>
      <c r="AD51" s="113" t="str">
        <f>IF(OR($Q51="",$R51=""),"",_xlfn.BETA.INV(ABS(VLOOKUP($W$1,VLookups!$A$30:$B$31,2,FALSE)-AD$3),IF($K51="L",$R51,$Q51),IF($K51="L",$Q51,$R51),$D51,$F51))</f>
        <v/>
      </c>
      <c r="AE51" s="112" t="str">
        <f>IF(OR($Q51="",$R51=""),"",_xlfn.BETA.INV(ABS(VLOOKUP($W$1,VLookups!$A$30:$B$31,2,FALSE)-AE$3),IF($K51="L",$R51,$Q51),IF($K51="L",$Q51,$R51),$D51,$F51))</f>
        <v/>
      </c>
      <c r="AF51" s="113" t="str">
        <f>IF(OR($Q51="",$R51=""),"",_xlfn.BETA.INV(ABS(VLOOKUP($W$1,VLookups!$A$30:$B$31,2,FALSE)-AF$3),IF($K51="L",$R51,$Q51),IF($K51="L",$Q51,$R51),$D51,$F51))</f>
        <v/>
      </c>
      <c r="AG51" s="112" t="str">
        <f>IF(OR($Q51="",$R51=""),"",_xlfn.BETA.INV(ABS(VLOOKUP($W$1,VLookups!$A$30:$B$31,2,FALSE)-AG$3),IF($K51="L",$R51,$Q51),IF($K51="L",$Q51,$R51),$D51,$F51))</f>
        <v/>
      </c>
      <c r="AH51" s="113" t="str">
        <f>IF(OR($Q51="",$R51=""),"",_xlfn.BETA.INV(ABS(VLOOKUP($W$1,VLookups!$A$30:$B$31,2,FALSE)-AH$3),IF($K51="L",$R51,$Q51),IF($K51="L",$Q51,$R51),$D51,$F51))</f>
        <v/>
      </c>
      <c r="AI51" s="112" t="str">
        <f>IF(OR($Q51="",$R51=""),"",_xlfn.BETA.INV(ABS(VLOOKUP($W$1,VLookups!$A$30:$B$31,2,FALSE)-AI$3),IF($K51="L",$R51,$Q51),IF($K51="L",$Q51,$R51),$D51,$F51))</f>
        <v/>
      </c>
      <c r="AJ51" s="113" t="str">
        <f>IF(OR($Q51="",$R51=""),"",_xlfn.BETA.INV(ABS(VLOOKUP($W$1,VLookups!$A$30:$B$31,2,FALSE)-AJ$3),IF($K51="L",$R51,$Q51),IF($K51="L",$Q51,$R51),$D51,$F51))</f>
        <v/>
      </c>
      <c r="AK51" s="15"/>
      <c r="AL51" s="194" t="str">
        <f t="shared" si="20"/>
        <v/>
      </c>
      <c r="AM51" s="192" t="str">
        <f t="shared" si="21"/>
        <v/>
      </c>
      <c r="AN51" s="177" t="str">
        <f t="shared" si="129"/>
        <v/>
      </c>
      <c r="AO51" s="177" t="str">
        <f t="shared" si="110"/>
        <v/>
      </c>
      <c r="AP51" s="177" t="str">
        <f t="shared" si="110"/>
        <v/>
      </c>
      <c r="AQ51" s="177" t="str">
        <f t="shared" si="110"/>
        <v/>
      </c>
      <c r="AR51" s="177" t="str">
        <f t="shared" si="110"/>
        <v/>
      </c>
      <c r="AS51" s="177" t="str">
        <f t="shared" si="110"/>
        <v/>
      </c>
      <c r="AT51" s="177" t="str">
        <f t="shared" si="110"/>
        <v/>
      </c>
      <c r="AU51" s="177" t="str">
        <f t="shared" si="110"/>
        <v/>
      </c>
      <c r="AV51" s="177" t="str">
        <f t="shared" si="110"/>
        <v/>
      </c>
      <c r="AW51" s="177" t="str">
        <f t="shared" si="110"/>
        <v/>
      </c>
      <c r="AX51" s="177" t="str">
        <f t="shared" si="110"/>
        <v/>
      </c>
      <c r="AY51" s="177" t="str">
        <f t="shared" si="110"/>
        <v/>
      </c>
      <c r="AZ51" s="177" t="str">
        <f t="shared" si="110"/>
        <v/>
      </c>
      <c r="BA51" s="177" t="str">
        <f t="shared" si="110"/>
        <v/>
      </c>
      <c r="BB51" s="177" t="str">
        <f t="shared" si="110"/>
        <v/>
      </c>
      <c r="BC51" s="177" t="str">
        <f t="shared" si="110"/>
        <v/>
      </c>
      <c r="BD51" s="177" t="str">
        <f t="shared" si="110"/>
        <v/>
      </c>
      <c r="BE51" s="177" t="str">
        <f t="shared" si="104"/>
        <v/>
      </c>
      <c r="BF51" s="177" t="str">
        <f t="shared" si="104"/>
        <v/>
      </c>
      <c r="BG51" s="177" t="str">
        <f t="shared" si="104"/>
        <v/>
      </c>
      <c r="BH51" s="177" t="str">
        <f t="shared" si="104"/>
        <v/>
      </c>
      <c r="BI51" s="177" t="str">
        <f t="shared" si="104"/>
        <v/>
      </c>
      <c r="BJ51" s="177" t="str">
        <f t="shared" si="104"/>
        <v/>
      </c>
      <c r="BK51" s="177" t="str">
        <f t="shared" si="104"/>
        <v/>
      </c>
      <c r="BL51" s="177" t="str">
        <f t="shared" si="104"/>
        <v/>
      </c>
      <c r="BM51" s="177" t="str">
        <f t="shared" si="104"/>
        <v/>
      </c>
      <c r="BN51" s="177" t="str">
        <f t="shared" si="104"/>
        <v/>
      </c>
      <c r="BO51" s="177" t="str">
        <f t="shared" si="104"/>
        <v/>
      </c>
      <c r="BP51" s="177" t="str">
        <f t="shared" si="104"/>
        <v/>
      </c>
      <c r="BQ51" s="177" t="str">
        <f t="shared" si="104"/>
        <v/>
      </c>
      <c r="BR51" s="177" t="str">
        <f t="shared" si="104"/>
        <v/>
      </c>
      <c r="BS51" s="177" t="str">
        <f t="shared" si="104"/>
        <v/>
      </c>
      <c r="BT51" s="177" t="str">
        <f t="shared" si="111"/>
        <v/>
      </c>
      <c r="BU51" s="177" t="str">
        <f t="shared" si="111"/>
        <v/>
      </c>
      <c r="BV51" s="177" t="str">
        <f t="shared" si="111"/>
        <v/>
      </c>
      <c r="BW51" s="177" t="str">
        <f t="shared" si="111"/>
        <v/>
      </c>
      <c r="BX51" s="177" t="str">
        <f t="shared" si="111"/>
        <v/>
      </c>
      <c r="BY51" s="177" t="str">
        <f t="shared" si="111"/>
        <v/>
      </c>
      <c r="BZ51" s="177" t="str">
        <f t="shared" si="111"/>
        <v/>
      </c>
      <c r="CA51" s="177" t="str">
        <f t="shared" si="111"/>
        <v/>
      </c>
      <c r="CB51" s="177" t="str">
        <f t="shared" si="111"/>
        <v/>
      </c>
      <c r="CC51" s="177" t="str">
        <f t="shared" si="111"/>
        <v/>
      </c>
      <c r="CD51" s="177" t="str">
        <f t="shared" si="111"/>
        <v/>
      </c>
      <c r="CE51" s="177" t="str">
        <f t="shared" si="111"/>
        <v/>
      </c>
      <c r="CF51" s="177" t="str">
        <f t="shared" si="111"/>
        <v/>
      </c>
      <c r="CG51" s="177" t="str">
        <f t="shared" si="111"/>
        <v/>
      </c>
      <c r="CH51" s="177" t="str">
        <f t="shared" si="111"/>
        <v/>
      </c>
      <c r="CI51" s="177" t="str">
        <f t="shared" si="111"/>
        <v/>
      </c>
      <c r="CJ51" s="177" t="str">
        <f t="shared" si="105"/>
        <v/>
      </c>
      <c r="CK51" s="177" t="str">
        <f t="shared" si="105"/>
        <v/>
      </c>
      <c r="CL51" s="177" t="str">
        <f t="shared" si="105"/>
        <v/>
      </c>
      <c r="CM51" s="177" t="str">
        <f t="shared" si="105"/>
        <v/>
      </c>
      <c r="CN51" s="177" t="str">
        <f t="shared" si="105"/>
        <v/>
      </c>
      <c r="CO51" s="177" t="str">
        <f t="shared" si="105"/>
        <v/>
      </c>
      <c r="CP51" s="177" t="str">
        <f t="shared" si="105"/>
        <v/>
      </c>
      <c r="CQ51" s="177" t="str">
        <f t="shared" si="105"/>
        <v/>
      </c>
      <c r="CR51" s="177" t="str">
        <f t="shared" si="105"/>
        <v/>
      </c>
      <c r="CS51" s="177" t="str">
        <f t="shared" si="105"/>
        <v/>
      </c>
      <c r="CT51" s="177" t="str">
        <f t="shared" si="105"/>
        <v/>
      </c>
      <c r="CU51" s="177" t="str">
        <f t="shared" si="105"/>
        <v/>
      </c>
      <c r="CV51" s="177" t="str">
        <f t="shared" si="105"/>
        <v/>
      </c>
      <c r="CW51" s="177" t="str">
        <f t="shared" si="105"/>
        <v/>
      </c>
      <c r="CX51" s="177" t="str">
        <f t="shared" si="105"/>
        <v/>
      </c>
      <c r="CY51" s="177" t="str">
        <f t="shared" si="102"/>
        <v/>
      </c>
      <c r="CZ51" s="177" t="str">
        <f t="shared" si="102"/>
        <v/>
      </c>
      <c r="DA51" s="177" t="str">
        <f t="shared" si="102"/>
        <v/>
      </c>
      <c r="DB51" s="177" t="str">
        <f t="shared" si="102"/>
        <v/>
      </c>
      <c r="DC51" s="177" t="str">
        <f t="shared" si="102"/>
        <v/>
      </c>
      <c r="DD51" s="177" t="str">
        <f t="shared" si="102"/>
        <v/>
      </c>
      <c r="DE51" s="177" t="str">
        <f t="shared" si="102"/>
        <v/>
      </c>
      <c r="DF51" s="177" t="str">
        <f t="shared" si="102"/>
        <v/>
      </c>
      <c r="DG51" s="177" t="str">
        <f t="shared" si="102"/>
        <v/>
      </c>
      <c r="DH51" s="177" t="str">
        <f t="shared" si="102"/>
        <v/>
      </c>
      <c r="DI51" s="177" t="str">
        <f t="shared" si="102"/>
        <v/>
      </c>
      <c r="DJ51" s="177" t="str">
        <f t="shared" si="102"/>
        <v/>
      </c>
      <c r="DK51" s="177" t="str">
        <f t="shared" si="102"/>
        <v/>
      </c>
      <c r="DL51" s="177" t="str">
        <f t="shared" si="102"/>
        <v/>
      </c>
      <c r="DM51" s="177" t="str">
        <f t="shared" si="102"/>
        <v/>
      </c>
      <c r="DN51" s="177" t="str">
        <f t="shared" si="102"/>
        <v/>
      </c>
      <c r="DO51" s="177" t="str">
        <f t="shared" si="112"/>
        <v/>
      </c>
      <c r="DP51" s="177" t="str">
        <f t="shared" si="112"/>
        <v/>
      </c>
      <c r="DQ51" s="177" t="str">
        <f t="shared" si="112"/>
        <v/>
      </c>
      <c r="DR51" s="177" t="str">
        <f t="shared" si="112"/>
        <v/>
      </c>
      <c r="DS51" s="177" t="str">
        <f t="shared" si="112"/>
        <v/>
      </c>
      <c r="DT51" s="177" t="str">
        <f t="shared" si="112"/>
        <v/>
      </c>
      <c r="DU51" s="177" t="str">
        <f t="shared" si="112"/>
        <v/>
      </c>
      <c r="DV51" s="177" t="str">
        <f t="shared" si="112"/>
        <v/>
      </c>
      <c r="DW51" s="177" t="str">
        <f t="shared" si="112"/>
        <v/>
      </c>
      <c r="DX51" s="177" t="str">
        <f t="shared" si="112"/>
        <v/>
      </c>
      <c r="DY51" s="177" t="str">
        <f t="shared" si="112"/>
        <v/>
      </c>
      <c r="DZ51" s="177" t="str">
        <f t="shared" si="112"/>
        <v/>
      </c>
      <c r="EA51" s="177" t="str">
        <f t="shared" si="112"/>
        <v/>
      </c>
      <c r="EB51" s="177" t="str">
        <f t="shared" si="112"/>
        <v/>
      </c>
      <c r="EC51" s="177" t="str">
        <f t="shared" si="112"/>
        <v/>
      </c>
      <c r="ED51" s="177" t="str">
        <f t="shared" si="112"/>
        <v/>
      </c>
      <c r="EE51" s="177" t="str">
        <f t="shared" si="106"/>
        <v/>
      </c>
      <c r="EF51" s="177" t="str">
        <f t="shared" si="118"/>
        <v/>
      </c>
      <c r="EG51" s="177" t="str">
        <f t="shared" si="118"/>
        <v/>
      </c>
      <c r="EH51" s="177" t="str">
        <f t="shared" si="118"/>
        <v/>
      </c>
      <c r="EI51" s="177" t="str">
        <f t="shared" si="118"/>
        <v/>
      </c>
      <c r="EJ51" s="177" t="str">
        <f t="shared" si="118"/>
        <v/>
      </c>
      <c r="EK51" s="177" t="str">
        <f t="shared" si="118"/>
        <v/>
      </c>
      <c r="EL51" s="177" t="str">
        <f t="shared" si="118"/>
        <v/>
      </c>
      <c r="EM51" s="177" t="str">
        <f t="shared" si="118"/>
        <v/>
      </c>
      <c r="EN51" s="177" t="str">
        <f t="shared" si="118"/>
        <v/>
      </c>
      <c r="EO51" s="177" t="str">
        <f t="shared" si="118"/>
        <v/>
      </c>
      <c r="EP51" s="177" t="str">
        <f t="shared" si="118"/>
        <v/>
      </c>
      <c r="EQ51" s="177" t="str">
        <f t="shared" si="118"/>
        <v/>
      </c>
      <c r="ER51" s="177" t="str">
        <f t="shared" si="118"/>
        <v/>
      </c>
      <c r="ES51" s="177" t="str">
        <f t="shared" si="118"/>
        <v/>
      </c>
      <c r="ET51" s="177" t="str">
        <f t="shared" si="118"/>
        <v/>
      </c>
      <c r="EU51" s="177" t="str">
        <f t="shared" si="118"/>
        <v/>
      </c>
      <c r="EV51" s="177" t="str">
        <f t="shared" si="113"/>
        <v/>
      </c>
      <c r="EW51" s="177" t="str">
        <f t="shared" si="114"/>
        <v/>
      </c>
      <c r="EX51" s="177" t="str">
        <f t="shared" si="114"/>
        <v/>
      </c>
      <c r="EY51" s="177" t="str">
        <f t="shared" si="114"/>
        <v/>
      </c>
      <c r="EZ51" s="177" t="str">
        <f t="shared" si="114"/>
        <v/>
      </c>
      <c r="FA51" s="177" t="str">
        <f t="shared" si="114"/>
        <v/>
      </c>
      <c r="FB51" s="177" t="str">
        <f t="shared" si="114"/>
        <v/>
      </c>
      <c r="FC51" s="177" t="str">
        <f t="shared" si="114"/>
        <v/>
      </c>
      <c r="FD51" s="177" t="str">
        <f t="shared" si="114"/>
        <v/>
      </c>
      <c r="FE51" s="177" t="str">
        <f t="shared" si="114"/>
        <v/>
      </c>
      <c r="FF51" s="177" t="str">
        <f t="shared" si="114"/>
        <v/>
      </c>
      <c r="FG51" s="177" t="str">
        <f t="shared" si="114"/>
        <v/>
      </c>
      <c r="FH51" s="177" t="str">
        <f t="shared" si="114"/>
        <v/>
      </c>
      <c r="FI51" s="177" t="str">
        <f t="shared" si="114"/>
        <v/>
      </c>
      <c r="FJ51" s="177" t="str">
        <f t="shared" si="114"/>
        <v/>
      </c>
      <c r="FK51" s="177" t="str">
        <f t="shared" si="114"/>
        <v/>
      </c>
      <c r="FL51" s="177" t="str">
        <f t="shared" si="114"/>
        <v/>
      </c>
      <c r="FM51" s="177" t="str">
        <f t="shared" si="107"/>
        <v/>
      </c>
      <c r="FN51" s="177" t="str">
        <f t="shared" si="107"/>
        <v/>
      </c>
      <c r="FO51" s="177" t="str">
        <f t="shared" si="107"/>
        <v/>
      </c>
      <c r="FP51" s="177" t="str">
        <f t="shared" si="107"/>
        <v/>
      </c>
      <c r="FQ51" s="177" t="str">
        <f t="shared" si="107"/>
        <v/>
      </c>
      <c r="FR51" s="177" t="str">
        <f t="shared" si="107"/>
        <v/>
      </c>
      <c r="FS51" s="177" t="str">
        <f t="shared" si="107"/>
        <v/>
      </c>
      <c r="FT51" s="177" t="str">
        <f t="shared" si="107"/>
        <v/>
      </c>
      <c r="FU51" s="177" t="str">
        <f t="shared" si="107"/>
        <v/>
      </c>
      <c r="FV51" s="177" t="str">
        <f t="shared" si="107"/>
        <v/>
      </c>
      <c r="FW51" s="177" t="str">
        <f t="shared" si="107"/>
        <v/>
      </c>
      <c r="FX51" s="177" t="str">
        <f t="shared" si="107"/>
        <v/>
      </c>
      <c r="FY51" s="177" t="str">
        <f t="shared" si="107"/>
        <v/>
      </c>
      <c r="FZ51" s="177" t="str">
        <f t="shared" si="107"/>
        <v/>
      </c>
      <c r="GA51" s="177" t="str">
        <f t="shared" si="115"/>
        <v/>
      </c>
      <c r="GB51" s="177" t="str">
        <f t="shared" si="115"/>
        <v/>
      </c>
      <c r="GC51" s="177" t="str">
        <f t="shared" si="115"/>
        <v/>
      </c>
      <c r="GD51" s="177" t="str">
        <f t="shared" si="115"/>
        <v/>
      </c>
      <c r="GE51" s="177" t="str">
        <f t="shared" si="115"/>
        <v/>
      </c>
      <c r="GF51" s="177" t="str">
        <f t="shared" si="115"/>
        <v/>
      </c>
      <c r="GG51" s="177" t="str">
        <f t="shared" si="115"/>
        <v/>
      </c>
      <c r="GH51" s="177" t="str">
        <f t="shared" si="115"/>
        <v/>
      </c>
      <c r="GI51" s="177" t="str">
        <f t="shared" si="115"/>
        <v/>
      </c>
      <c r="GJ51" s="177" t="str">
        <f t="shared" si="115"/>
        <v/>
      </c>
      <c r="GK51" s="177" t="str">
        <f t="shared" si="115"/>
        <v/>
      </c>
      <c r="GL51" s="177" t="str">
        <f t="shared" si="115"/>
        <v/>
      </c>
      <c r="GM51" s="177" t="str">
        <f t="shared" si="115"/>
        <v/>
      </c>
      <c r="GN51" s="177" t="str">
        <f t="shared" si="115"/>
        <v/>
      </c>
      <c r="GO51" s="177" t="str">
        <f t="shared" si="115"/>
        <v/>
      </c>
      <c r="GP51" s="177" t="str">
        <f t="shared" si="115"/>
        <v/>
      </c>
      <c r="GQ51" s="177" t="str">
        <f t="shared" si="108"/>
        <v/>
      </c>
      <c r="GR51" s="177" t="str">
        <f t="shared" si="108"/>
        <v/>
      </c>
      <c r="GS51" s="177" t="str">
        <f t="shared" si="108"/>
        <v/>
      </c>
      <c r="GT51" s="177" t="str">
        <f t="shared" si="108"/>
        <v/>
      </c>
      <c r="GU51" s="177" t="str">
        <f t="shared" si="108"/>
        <v/>
      </c>
      <c r="GV51" s="177" t="str">
        <f t="shared" si="108"/>
        <v/>
      </c>
      <c r="GW51" s="177" t="str">
        <f t="shared" si="108"/>
        <v/>
      </c>
      <c r="GX51" s="177" t="str">
        <f t="shared" si="108"/>
        <v/>
      </c>
      <c r="GY51" s="177" t="str">
        <f t="shared" si="108"/>
        <v/>
      </c>
      <c r="GZ51" s="177" t="str">
        <f t="shared" si="108"/>
        <v/>
      </c>
      <c r="HA51" s="177" t="str">
        <f t="shared" si="108"/>
        <v/>
      </c>
      <c r="HB51" s="177" t="str">
        <f t="shared" si="108"/>
        <v/>
      </c>
      <c r="HC51" s="177" t="str">
        <f t="shared" si="108"/>
        <v/>
      </c>
      <c r="HD51" s="177" t="str">
        <f t="shared" si="108"/>
        <v/>
      </c>
      <c r="HE51" s="177" t="str">
        <f t="shared" si="103"/>
        <v/>
      </c>
      <c r="HF51" s="177" t="str">
        <f t="shared" si="103"/>
        <v/>
      </c>
      <c r="HG51" s="177" t="str">
        <f t="shared" si="103"/>
        <v/>
      </c>
      <c r="HH51" s="177" t="str">
        <f t="shared" si="103"/>
        <v/>
      </c>
      <c r="HI51" s="177" t="str">
        <f t="shared" si="103"/>
        <v/>
      </c>
      <c r="HJ51" s="177" t="str">
        <f t="shared" si="103"/>
        <v/>
      </c>
      <c r="HK51" s="177" t="str">
        <f t="shared" si="103"/>
        <v/>
      </c>
      <c r="HL51" s="177" t="str">
        <f t="shared" si="103"/>
        <v/>
      </c>
      <c r="HM51" s="177" t="str">
        <f t="shared" si="103"/>
        <v/>
      </c>
      <c r="HN51" s="177" t="str">
        <f t="shared" si="103"/>
        <v/>
      </c>
      <c r="HO51" s="177" t="str">
        <f t="shared" si="103"/>
        <v/>
      </c>
      <c r="HP51" s="177" t="str">
        <f t="shared" si="103"/>
        <v/>
      </c>
      <c r="HQ51" s="177" t="str">
        <f t="shared" si="103"/>
        <v/>
      </c>
      <c r="HR51" s="177" t="str">
        <f t="shared" si="103"/>
        <v/>
      </c>
      <c r="HS51" s="177" t="str">
        <f t="shared" si="103"/>
        <v/>
      </c>
      <c r="HT51" s="177" t="str">
        <f t="shared" si="116"/>
        <v/>
      </c>
      <c r="HU51" s="177" t="str">
        <f t="shared" si="116"/>
        <v/>
      </c>
      <c r="HV51" s="177" t="str">
        <f t="shared" si="116"/>
        <v/>
      </c>
      <c r="HW51" s="177" t="str">
        <f t="shared" si="116"/>
        <v/>
      </c>
      <c r="HX51" s="177" t="str">
        <f t="shared" si="116"/>
        <v/>
      </c>
      <c r="HY51" s="177" t="str">
        <f t="shared" si="116"/>
        <v/>
      </c>
      <c r="HZ51" s="177" t="str">
        <f t="shared" si="116"/>
        <v/>
      </c>
      <c r="IA51" s="177" t="str">
        <f t="shared" si="116"/>
        <v/>
      </c>
      <c r="IB51" s="177" t="str">
        <f t="shared" si="116"/>
        <v/>
      </c>
      <c r="IC51" s="177" t="str">
        <f t="shared" si="116"/>
        <v/>
      </c>
      <c r="ID51" s="177" t="str">
        <f t="shared" si="116"/>
        <v/>
      </c>
      <c r="IE51" s="192" t="str">
        <f t="shared" si="23"/>
        <v/>
      </c>
      <c r="IF51" s="193" t="e">
        <f t="shared" si="96"/>
        <v>#N/A</v>
      </c>
      <c r="IG51" s="193" t="e">
        <f t="shared" si="120"/>
        <v>#N/A</v>
      </c>
      <c r="IH51" s="193" t="e">
        <f t="shared" si="120"/>
        <v>#N/A</v>
      </c>
      <c r="II51" s="193" t="e">
        <f t="shared" si="120"/>
        <v>#N/A</v>
      </c>
      <c r="IJ51" s="193" t="e">
        <f t="shared" si="130"/>
        <v>#N/A</v>
      </c>
      <c r="IK51" s="193" t="e">
        <f t="shared" si="130"/>
        <v>#N/A</v>
      </c>
      <c r="IL51" s="193" t="e">
        <f t="shared" si="130"/>
        <v>#N/A</v>
      </c>
      <c r="IM51" s="193" t="e">
        <f t="shared" si="130"/>
        <v>#N/A</v>
      </c>
      <c r="IN51" s="193" t="e">
        <f t="shared" si="130"/>
        <v>#N/A</v>
      </c>
      <c r="IO51" s="193" t="e">
        <f t="shared" si="130"/>
        <v>#N/A</v>
      </c>
      <c r="IP51" s="193" t="e">
        <f t="shared" si="130"/>
        <v>#N/A</v>
      </c>
      <c r="IQ51" s="193" t="e">
        <f t="shared" si="130"/>
        <v>#N/A</v>
      </c>
      <c r="IR51" s="193" t="e">
        <f t="shared" si="130"/>
        <v>#N/A</v>
      </c>
      <c r="IS51" s="193" t="e">
        <f t="shared" si="130"/>
        <v>#N/A</v>
      </c>
      <c r="IT51" s="193" t="e">
        <f t="shared" si="130"/>
        <v>#N/A</v>
      </c>
      <c r="IU51" s="193" t="e">
        <f t="shared" si="130"/>
        <v>#N/A</v>
      </c>
      <c r="IV51" s="193" t="e">
        <f t="shared" si="130"/>
        <v>#N/A</v>
      </c>
      <c r="IW51" s="193" t="e">
        <f t="shared" si="130"/>
        <v>#N/A</v>
      </c>
      <c r="IX51" s="193" t="e">
        <f t="shared" si="130"/>
        <v>#N/A</v>
      </c>
      <c r="IY51" s="193" t="e">
        <f t="shared" si="126"/>
        <v>#N/A</v>
      </c>
      <c r="IZ51" s="193" t="e">
        <f t="shared" si="126"/>
        <v>#N/A</v>
      </c>
      <c r="JA51" s="193" t="e">
        <f t="shared" si="126"/>
        <v>#N/A</v>
      </c>
      <c r="JB51" s="193" t="e">
        <f t="shared" si="126"/>
        <v>#N/A</v>
      </c>
      <c r="JC51" s="193" t="e">
        <f t="shared" si="126"/>
        <v>#N/A</v>
      </c>
      <c r="JD51" s="193" t="e">
        <f t="shared" si="126"/>
        <v>#N/A</v>
      </c>
      <c r="JE51" s="193" t="e">
        <f t="shared" si="126"/>
        <v>#N/A</v>
      </c>
      <c r="JF51" s="193" t="e">
        <f t="shared" si="126"/>
        <v>#N/A</v>
      </c>
      <c r="JG51" s="193" t="e">
        <f t="shared" si="126"/>
        <v>#N/A</v>
      </c>
      <c r="JH51" s="193" t="e">
        <f t="shared" si="126"/>
        <v>#N/A</v>
      </c>
      <c r="JI51" s="193" t="e">
        <f t="shared" si="126"/>
        <v>#N/A</v>
      </c>
      <c r="JJ51" s="193" t="e">
        <f t="shared" si="126"/>
        <v>#N/A</v>
      </c>
      <c r="JK51" s="193" t="e">
        <f t="shared" si="126"/>
        <v>#N/A</v>
      </c>
      <c r="JL51" s="193" t="e">
        <f t="shared" si="126"/>
        <v>#N/A</v>
      </c>
      <c r="JM51" s="193" t="e">
        <f t="shared" si="126"/>
        <v>#N/A</v>
      </c>
      <c r="JN51" s="193" t="e">
        <f t="shared" si="123"/>
        <v>#N/A</v>
      </c>
      <c r="JO51" s="193" t="e">
        <f t="shared" si="123"/>
        <v>#N/A</v>
      </c>
      <c r="JP51" s="193" t="e">
        <f t="shared" si="123"/>
        <v>#N/A</v>
      </c>
      <c r="JQ51" s="193" t="e">
        <f t="shared" si="123"/>
        <v>#N/A</v>
      </c>
      <c r="JR51" s="193" t="e">
        <f t="shared" si="123"/>
        <v>#N/A</v>
      </c>
      <c r="JS51" s="193" t="e">
        <f t="shared" si="123"/>
        <v>#N/A</v>
      </c>
      <c r="JT51" s="193" t="e">
        <f t="shared" si="123"/>
        <v>#N/A</v>
      </c>
      <c r="JU51" s="193" t="e">
        <f t="shared" si="123"/>
        <v>#N/A</v>
      </c>
      <c r="JV51" s="193" t="e">
        <f t="shared" si="123"/>
        <v>#N/A</v>
      </c>
      <c r="JW51" s="193" t="e">
        <f t="shared" si="123"/>
        <v>#N/A</v>
      </c>
      <c r="JX51" s="193" t="e">
        <f t="shared" si="123"/>
        <v>#N/A</v>
      </c>
      <c r="JY51" s="193" t="e">
        <f t="shared" si="123"/>
        <v>#N/A</v>
      </c>
      <c r="JZ51" s="193" t="e">
        <f t="shared" si="123"/>
        <v>#N/A</v>
      </c>
      <c r="KA51" s="193" t="e">
        <f t="shared" si="123"/>
        <v>#N/A</v>
      </c>
      <c r="KB51" s="193" t="e">
        <f t="shared" si="123"/>
        <v>#N/A</v>
      </c>
      <c r="KC51" s="193" t="e">
        <f t="shared" si="99"/>
        <v>#N/A</v>
      </c>
      <c r="KD51" s="193" t="e">
        <f t="shared" si="99"/>
        <v>#N/A</v>
      </c>
      <c r="KE51" s="193" t="e">
        <f t="shared" si="99"/>
        <v>#N/A</v>
      </c>
      <c r="KF51" s="193" t="e">
        <f t="shared" si="99"/>
        <v>#N/A</v>
      </c>
      <c r="KG51" s="193" t="e">
        <f t="shared" si="99"/>
        <v>#N/A</v>
      </c>
      <c r="KH51" s="193" t="e">
        <f t="shared" si="99"/>
        <v>#N/A</v>
      </c>
      <c r="KI51" s="193" t="e">
        <f t="shared" si="99"/>
        <v>#N/A</v>
      </c>
      <c r="KJ51" s="193" t="e">
        <f t="shared" si="99"/>
        <v>#N/A</v>
      </c>
      <c r="KK51" s="193" t="e">
        <f t="shared" si="99"/>
        <v>#N/A</v>
      </c>
      <c r="KL51" s="193" t="e">
        <f t="shared" si="99"/>
        <v>#N/A</v>
      </c>
      <c r="KM51" s="193" t="e">
        <f t="shared" si="99"/>
        <v>#N/A</v>
      </c>
      <c r="KN51" s="193" t="e">
        <f t="shared" si="99"/>
        <v>#N/A</v>
      </c>
      <c r="KO51" s="193" t="e">
        <f t="shared" si="99"/>
        <v>#N/A</v>
      </c>
      <c r="KP51" s="193" t="e">
        <f t="shared" si="99"/>
        <v>#N/A</v>
      </c>
      <c r="KQ51" s="193" t="e">
        <f t="shared" si="99"/>
        <v>#N/A</v>
      </c>
      <c r="KR51" s="193" t="e">
        <f t="shared" si="26"/>
        <v>#N/A</v>
      </c>
      <c r="KS51" s="193" t="e">
        <f t="shared" si="121"/>
        <v>#N/A</v>
      </c>
      <c r="KT51" s="193" t="e">
        <f t="shared" si="121"/>
        <v>#N/A</v>
      </c>
      <c r="KU51" s="193" t="e">
        <f t="shared" si="121"/>
        <v>#N/A</v>
      </c>
      <c r="KV51" s="193" t="e">
        <f t="shared" si="131"/>
        <v>#N/A</v>
      </c>
      <c r="KW51" s="193" t="e">
        <f t="shared" si="131"/>
        <v>#N/A</v>
      </c>
      <c r="KX51" s="193" t="e">
        <f t="shared" si="131"/>
        <v>#N/A</v>
      </c>
      <c r="KY51" s="193" t="e">
        <f t="shared" si="131"/>
        <v>#N/A</v>
      </c>
      <c r="KZ51" s="193" t="e">
        <f t="shared" si="131"/>
        <v>#N/A</v>
      </c>
      <c r="LA51" s="193" t="e">
        <f t="shared" si="131"/>
        <v>#N/A</v>
      </c>
      <c r="LB51" s="193" t="e">
        <f t="shared" si="131"/>
        <v>#N/A</v>
      </c>
      <c r="LC51" s="193" t="e">
        <f t="shared" si="131"/>
        <v>#N/A</v>
      </c>
      <c r="LD51" s="193" t="e">
        <f t="shared" si="131"/>
        <v>#N/A</v>
      </c>
      <c r="LE51" s="193" t="e">
        <f t="shared" si="131"/>
        <v>#N/A</v>
      </c>
      <c r="LF51" s="193" t="e">
        <f t="shared" si="131"/>
        <v>#N/A</v>
      </c>
      <c r="LG51" s="193" t="e">
        <f t="shared" si="131"/>
        <v>#N/A</v>
      </c>
      <c r="LH51" s="193" t="e">
        <f t="shared" si="131"/>
        <v>#N/A</v>
      </c>
      <c r="LI51" s="193" t="e">
        <f t="shared" si="131"/>
        <v>#N/A</v>
      </c>
      <c r="LJ51" s="193" t="e">
        <f t="shared" si="131"/>
        <v>#N/A</v>
      </c>
      <c r="LK51" s="193" t="e">
        <f t="shared" si="127"/>
        <v>#N/A</v>
      </c>
      <c r="LL51" s="193" t="e">
        <f t="shared" si="127"/>
        <v>#N/A</v>
      </c>
      <c r="LM51" s="193" t="e">
        <f t="shared" si="127"/>
        <v>#N/A</v>
      </c>
      <c r="LN51" s="193" t="e">
        <f t="shared" si="127"/>
        <v>#N/A</v>
      </c>
      <c r="LO51" s="193" t="e">
        <f t="shared" si="127"/>
        <v>#N/A</v>
      </c>
      <c r="LP51" s="193" t="e">
        <f t="shared" si="127"/>
        <v>#N/A</v>
      </c>
      <c r="LQ51" s="193" t="e">
        <f t="shared" si="127"/>
        <v>#N/A</v>
      </c>
      <c r="LR51" s="193" t="e">
        <f t="shared" si="127"/>
        <v>#N/A</v>
      </c>
      <c r="LS51" s="193" t="e">
        <f t="shared" si="127"/>
        <v>#N/A</v>
      </c>
      <c r="LT51" s="193" t="e">
        <f t="shared" si="127"/>
        <v>#N/A</v>
      </c>
      <c r="LU51" s="193" t="e">
        <f t="shared" si="127"/>
        <v>#N/A</v>
      </c>
      <c r="LV51" s="193" t="e">
        <f t="shared" si="127"/>
        <v>#N/A</v>
      </c>
      <c r="LW51" s="193" t="e">
        <f t="shared" si="127"/>
        <v>#N/A</v>
      </c>
      <c r="LX51" s="193" t="e">
        <f t="shared" si="127"/>
        <v>#N/A</v>
      </c>
      <c r="LY51" s="193" t="e">
        <f t="shared" si="127"/>
        <v>#N/A</v>
      </c>
      <c r="LZ51" s="193" t="e">
        <f t="shared" si="124"/>
        <v>#N/A</v>
      </c>
      <c r="MA51" s="193" t="e">
        <f t="shared" si="124"/>
        <v>#N/A</v>
      </c>
      <c r="MB51" s="193" t="e">
        <f t="shared" si="124"/>
        <v>#N/A</v>
      </c>
      <c r="MC51" s="193" t="e">
        <f t="shared" si="124"/>
        <v>#N/A</v>
      </c>
      <c r="MD51" s="193" t="e">
        <f t="shared" si="124"/>
        <v>#N/A</v>
      </c>
      <c r="ME51" s="193" t="e">
        <f t="shared" si="124"/>
        <v>#N/A</v>
      </c>
      <c r="MF51" s="193" t="e">
        <f t="shared" si="124"/>
        <v>#N/A</v>
      </c>
      <c r="MG51" s="193" t="e">
        <f t="shared" si="124"/>
        <v>#N/A</v>
      </c>
      <c r="MH51" s="193" t="e">
        <f t="shared" si="124"/>
        <v>#N/A</v>
      </c>
      <c r="MI51" s="193" t="e">
        <f t="shared" si="124"/>
        <v>#N/A</v>
      </c>
      <c r="MJ51" s="193" t="e">
        <f t="shared" si="124"/>
        <v>#N/A</v>
      </c>
      <c r="MK51" s="193" t="e">
        <f t="shared" si="124"/>
        <v>#N/A</v>
      </c>
      <c r="ML51" s="193" t="e">
        <f t="shared" si="124"/>
        <v>#N/A</v>
      </c>
      <c r="MM51" s="193" t="e">
        <f t="shared" si="124"/>
        <v>#N/A</v>
      </c>
      <c r="MN51" s="193" t="e">
        <f t="shared" si="124"/>
        <v>#N/A</v>
      </c>
      <c r="MO51" s="193" t="e">
        <f t="shared" si="100"/>
        <v>#N/A</v>
      </c>
      <c r="MP51" s="193" t="e">
        <f t="shared" si="100"/>
        <v>#N/A</v>
      </c>
      <c r="MQ51" s="193" t="e">
        <f t="shared" si="100"/>
        <v>#N/A</v>
      </c>
      <c r="MR51" s="193" t="e">
        <f t="shared" si="100"/>
        <v>#N/A</v>
      </c>
      <c r="MS51" s="193" t="e">
        <f t="shared" si="100"/>
        <v>#N/A</v>
      </c>
      <c r="MT51" s="193" t="e">
        <f t="shared" si="100"/>
        <v>#N/A</v>
      </c>
      <c r="MU51" s="193" t="e">
        <f t="shared" si="100"/>
        <v>#N/A</v>
      </c>
      <c r="MV51" s="193" t="e">
        <f t="shared" si="100"/>
        <v>#N/A</v>
      </c>
      <c r="MW51" s="193" t="e">
        <f t="shared" si="100"/>
        <v>#N/A</v>
      </c>
      <c r="MX51" s="193" t="e">
        <f t="shared" si="100"/>
        <v>#N/A</v>
      </c>
      <c r="MY51" s="193" t="e">
        <f t="shared" si="100"/>
        <v>#N/A</v>
      </c>
      <c r="MZ51" s="193" t="e">
        <f t="shared" si="100"/>
        <v>#N/A</v>
      </c>
      <c r="NA51" s="193" t="e">
        <f t="shared" si="100"/>
        <v>#N/A</v>
      </c>
      <c r="NB51" s="193" t="e">
        <f t="shared" si="100"/>
        <v>#N/A</v>
      </c>
      <c r="NC51" s="193" t="e">
        <f t="shared" si="100"/>
        <v>#N/A</v>
      </c>
      <c r="ND51" s="193" t="e">
        <f t="shared" si="27"/>
        <v>#N/A</v>
      </c>
      <c r="NE51" s="193" t="e">
        <f t="shared" si="122"/>
        <v>#N/A</v>
      </c>
      <c r="NF51" s="193" t="e">
        <f t="shared" si="122"/>
        <v>#N/A</v>
      </c>
      <c r="NG51" s="193" t="e">
        <f t="shared" si="122"/>
        <v>#N/A</v>
      </c>
      <c r="NH51" s="193" t="e">
        <f t="shared" si="132"/>
        <v>#N/A</v>
      </c>
      <c r="NI51" s="193" t="e">
        <f t="shared" si="132"/>
        <v>#N/A</v>
      </c>
      <c r="NJ51" s="193" t="e">
        <f t="shared" si="132"/>
        <v>#N/A</v>
      </c>
      <c r="NK51" s="193" t="e">
        <f t="shared" si="132"/>
        <v>#N/A</v>
      </c>
      <c r="NL51" s="193" t="e">
        <f t="shared" si="132"/>
        <v>#N/A</v>
      </c>
      <c r="NM51" s="193" t="e">
        <f t="shared" si="132"/>
        <v>#N/A</v>
      </c>
      <c r="NN51" s="193" t="e">
        <f t="shared" si="132"/>
        <v>#N/A</v>
      </c>
      <c r="NO51" s="193" t="e">
        <f t="shared" si="132"/>
        <v>#N/A</v>
      </c>
      <c r="NP51" s="193" t="e">
        <f t="shared" si="132"/>
        <v>#N/A</v>
      </c>
      <c r="NQ51" s="193" t="e">
        <f t="shared" si="132"/>
        <v>#N/A</v>
      </c>
      <c r="NR51" s="193" t="e">
        <f t="shared" si="132"/>
        <v>#N/A</v>
      </c>
      <c r="NS51" s="193" t="e">
        <f t="shared" si="132"/>
        <v>#N/A</v>
      </c>
      <c r="NT51" s="193" t="e">
        <f t="shared" si="132"/>
        <v>#N/A</v>
      </c>
      <c r="NU51" s="193" t="e">
        <f t="shared" si="132"/>
        <v>#N/A</v>
      </c>
      <c r="NV51" s="193" t="e">
        <f t="shared" si="132"/>
        <v>#N/A</v>
      </c>
      <c r="NW51" s="193" t="e">
        <f t="shared" si="128"/>
        <v>#N/A</v>
      </c>
      <c r="NX51" s="193" t="e">
        <f t="shared" si="128"/>
        <v>#N/A</v>
      </c>
      <c r="NY51" s="193" t="e">
        <f t="shared" si="128"/>
        <v>#N/A</v>
      </c>
      <c r="NZ51" s="193" t="e">
        <f t="shared" si="128"/>
        <v>#N/A</v>
      </c>
      <c r="OA51" s="193" t="e">
        <f t="shared" si="128"/>
        <v>#N/A</v>
      </c>
      <c r="OB51" s="193" t="e">
        <f t="shared" si="128"/>
        <v>#N/A</v>
      </c>
      <c r="OC51" s="193" t="e">
        <f t="shared" si="128"/>
        <v>#N/A</v>
      </c>
      <c r="OD51" s="193" t="e">
        <f t="shared" si="128"/>
        <v>#N/A</v>
      </c>
      <c r="OE51" s="193" t="e">
        <f t="shared" si="128"/>
        <v>#N/A</v>
      </c>
      <c r="OF51" s="193" t="e">
        <f t="shared" si="128"/>
        <v>#N/A</v>
      </c>
      <c r="OG51" s="193" t="e">
        <f t="shared" si="128"/>
        <v>#N/A</v>
      </c>
      <c r="OH51" s="193" t="e">
        <f t="shared" si="128"/>
        <v>#N/A</v>
      </c>
      <c r="OI51" s="193" t="e">
        <f t="shared" si="128"/>
        <v>#N/A</v>
      </c>
      <c r="OJ51" s="193" t="e">
        <f t="shared" si="128"/>
        <v>#N/A</v>
      </c>
      <c r="OK51" s="193" t="e">
        <f t="shared" si="128"/>
        <v>#N/A</v>
      </c>
      <c r="OL51" s="193" t="e">
        <f t="shared" si="125"/>
        <v>#N/A</v>
      </c>
      <c r="OM51" s="193" t="e">
        <f t="shared" si="125"/>
        <v>#N/A</v>
      </c>
      <c r="ON51" s="193" t="e">
        <f t="shared" si="125"/>
        <v>#N/A</v>
      </c>
      <c r="OO51" s="193" t="e">
        <f t="shared" si="125"/>
        <v>#N/A</v>
      </c>
      <c r="OP51" s="193" t="e">
        <f t="shared" si="125"/>
        <v>#N/A</v>
      </c>
      <c r="OQ51" s="193" t="e">
        <f t="shared" si="125"/>
        <v>#N/A</v>
      </c>
      <c r="OR51" s="193" t="e">
        <f t="shared" si="125"/>
        <v>#N/A</v>
      </c>
      <c r="OS51" s="193" t="e">
        <f t="shared" si="125"/>
        <v>#N/A</v>
      </c>
      <c r="OT51" s="193" t="e">
        <f t="shared" si="125"/>
        <v>#N/A</v>
      </c>
      <c r="OU51" s="193" t="e">
        <f t="shared" si="125"/>
        <v>#N/A</v>
      </c>
      <c r="OV51" s="193" t="e">
        <f t="shared" si="125"/>
        <v>#N/A</v>
      </c>
      <c r="OW51" s="193" t="e">
        <f t="shared" si="125"/>
        <v>#N/A</v>
      </c>
      <c r="OX51" s="193" t="e">
        <f t="shared" si="125"/>
        <v>#N/A</v>
      </c>
      <c r="OY51" s="193" t="e">
        <f t="shared" si="125"/>
        <v>#N/A</v>
      </c>
      <c r="OZ51" s="193" t="e">
        <f t="shared" si="125"/>
        <v>#N/A</v>
      </c>
      <c r="PA51" s="193" t="e">
        <f t="shared" si="101"/>
        <v>#N/A</v>
      </c>
      <c r="PB51" s="193" t="e">
        <f t="shared" si="101"/>
        <v>#N/A</v>
      </c>
      <c r="PC51" s="193" t="e">
        <f t="shared" si="101"/>
        <v>#N/A</v>
      </c>
      <c r="PD51" s="193" t="e">
        <f t="shared" si="101"/>
        <v>#N/A</v>
      </c>
      <c r="PE51" s="193" t="e">
        <f t="shared" si="101"/>
        <v>#N/A</v>
      </c>
      <c r="PF51" s="193" t="e">
        <f t="shared" si="101"/>
        <v>#N/A</v>
      </c>
      <c r="PG51" s="193" t="e">
        <f t="shared" si="101"/>
        <v>#N/A</v>
      </c>
      <c r="PH51" s="193" t="e">
        <f t="shared" si="101"/>
        <v>#N/A</v>
      </c>
      <c r="PI51" s="193" t="e">
        <f t="shared" si="101"/>
        <v>#N/A</v>
      </c>
      <c r="PJ51" s="193" t="e">
        <f t="shared" si="101"/>
        <v>#N/A</v>
      </c>
      <c r="PK51" s="193" t="e">
        <f t="shared" si="101"/>
        <v>#N/A</v>
      </c>
      <c r="PL51" s="193" t="e">
        <f t="shared" si="101"/>
        <v>#N/A</v>
      </c>
      <c r="PM51" s="193" t="e">
        <f t="shared" si="101"/>
        <v>#N/A</v>
      </c>
      <c r="PN51" s="193" t="e">
        <f t="shared" si="101"/>
        <v>#N/A</v>
      </c>
      <c r="PO51" s="193" t="e">
        <f t="shared" si="101"/>
        <v>#N/A</v>
      </c>
      <c r="PP51" s="193" t="e">
        <f t="shared" si="28"/>
        <v>#N/A</v>
      </c>
      <c r="PQ51" s="193" t="e">
        <f t="shared" si="97"/>
        <v>#N/A</v>
      </c>
      <c r="PR51" s="193" t="e">
        <f t="shared" si="97"/>
        <v>#N/A</v>
      </c>
      <c r="PS51" s="193" t="e">
        <f t="shared" si="97"/>
        <v>#N/A</v>
      </c>
      <c r="PT51" s="193" t="e">
        <f t="shared" si="97"/>
        <v>#N/A</v>
      </c>
      <c r="PU51" s="193" t="e">
        <f t="shared" si="97"/>
        <v>#N/A</v>
      </c>
      <c r="PV51" s="193" t="e">
        <f t="shared" si="97"/>
        <v>#N/A</v>
      </c>
      <c r="PW51" s="193" t="e">
        <f t="shared" si="97"/>
        <v>#N/A</v>
      </c>
      <c r="PX51" s="193" t="e">
        <f t="shared" si="97"/>
        <v>#N/A</v>
      </c>
    </row>
    <row r="52" spans="1:440" hidden="1" x14ac:dyDescent="0.45">
      <c r="A52" s="20">
        <v>49</v>
      </c>
      <c r="B52" s="134"/>
      <c r="C52" s="279"/>
      <c r="D52" s="280" t="str">
        <f t="shared" si="15"/>
        <v/>
      </c>
      <c r="E52" s="281"/>
      <c r="F52" s="280" t="str">
        <f t="shared" si="16"/>
        <v/>
      </c>
      <c r="G52" s="279"/>
      <c r="H52" s="135"/>
      <c r="I52" s="110" t="str">
        <f t="shared" si="17"/>
        <v/>
      </c>
      <c r="J52" s="21" t="str">
        <f t="shared" si="18"/>
        <v/>
      </c>
      <c r="K52" s="22" t="str">
        <f t="shared" si="19"/>
        <v/>
      </c>
      <c r="L52" s="23" t="str">
        <f>IF(J52="","",IF(OR($J52&lt;Skew!$B$3,$J52=Skew!$B$3),IF($J52&gt;Skew!$C$3,Skew!$A$3,IF($J52&gt;Skew!$C$4,Skew!$A$4,IF($J52&gt;Skew!$C$5,Skew!$A$5,IF($J52&gt;Skew!$C$6,Skew!$A$6,IF($J52&gt;Skew!$C$7,Skew!$A$7,IF($J52&gt;Skew!$C$8,Skew!$A$8,IF($J52&gt;Skew!$C$9,Skew!$A$9,IF($J52&gt;Skew!$C$10,Skew!$A$10,IF($J52&gt;Skew!$C$11,Skew!$A$11,IF($J52&gt;Skew!$C$12,Skew!$A$12,IF($J52&gt;Skew!$C$13,Skew!$A$13,IF($J52&gt;Skew!$C$14,Skew!$A$14,IF($J52&gt;Skew!$C$15,Skew!$A$15,IF($J52&gt;Skew!$C$16,Skew!$A$16,Skew!$A$17)
)))))))))))))))</f>
        <v/>
      </c>
      <c r="M52" s="22" t="str">
        <f>IF(J52="","",MATCH(L52,Skew!$A$3:$A$17,0))</f>
        <v/>
      </c>
      <c r="N52" s="22" t="str">
        <f t="shared" si="0"/>
        <v/>
      </c>
      <c r="O52" s="24"/>
      <c r="P52" s="22" t="str">
        <f>IF(OR(J52="",O52=""),"",MATCH(O52,Confidence!$A$3:$A$12,0))</f>
        <v/>
      </c>
      <c r="Q52" s="25" t="str">
        <f t="shared" si="1"/>
        <v/>
      </c>
      <c r="R52" s="25" t="str">
        <f t="shared" si="2"/>
        <v/>
      </c>
      <c r="S52" s="22"/>
      <c r="T52" s="102" t="str">
        <f t="shared" si="3"/>
        <v/>
      </c>
      <c r="U52" s="102" t="str">
        <f t="shared" si="4"/>
        <v/>
      </c>
      <c r="V52" s="37" t="str">
        <f t="shared" si="5"/>
        <v/>
      </c>
      <c r="W52" s="115"/>
      <c r="X52" s="204" t="str">
        <f>IF(AND(D52&gt;0,E52&gt;0,F52&gt;0,Q52&gt;0,R52&gt;0,W52&gt;0,NOT(O52="")),ABS(VLOOKUP($W$1,VLookups!$A$30:$B$31,2,FALSE)-_xlfn.BETA.DIST(W52,IF(K52="L",R52,Q52),IF(K52="L",Q52,R52),TRUE,D52,F52)),"")</f>
        <v/>
      </c>
      <c r="Y52" s="112" t="str">
        <f>IF(OR($Q52="",$R52=""),"",_xlfn.BETA.INV(ABS(VLOOKUP($W$1,VLookups!$A$30:$B$31,2,FALSE)-Y$3),IF($K52="L",$R52,$Q52),IF($K52="L",$Q52,$R52),$D52,$F52))</f>
        <v/>
      </c>
      <c r="Z52" s="113" t="str">
        <f>IF(OR($Q52="",$R52=""),"",_xlfn.BETA.INV(ABS(VLOOKUP($W$1,VLookups!$A$30:$B$31,2,FALSE)-Z$3),IF($K52="L",$R52,$Q52),IF($K52="L",$Q52,$R52),$D52,$F52))</f>
        <v/>
      </c>
      <c r="AA52" s="112" t="str">
        <f>IF(OR($Q52="",$R52=""),"",_xlfn.BETA.INV(ABS(VLOOKUP($W$1,VLookups!$A$30:$B$31,2,FALSE)-AA$3),IF($K52="L",$R52,$Q52),IF($K52="L",$Q52,$R52),$D52,$F52))</f>
        <v/>
      </c>
      <c r="AB52" s="113" t="str">
        <f>IF(OR($Q52="",$R52=""),"",_xlfn.BETA.INV(ABS(VLOOKUP($W$1,VLookups!$A$30:$B$31,2,FALSE)-AB$3),IF($K52="L",$R52,$Q52),IF($K52="L",$Q52,$R52),$D52,$F52))</f>
        <v/>
      </c>
      <c r="AC52" s="112" t="str">
        <f>IF(OR($Q52="",$R52=""),"",_xlfn.BETA.INV(ABS(VLOOKUP($W$1,VLookups!$A$30:$B$31,2,FALSE)-AC$3),IF($K52="L",$R52,$Q52),IF($K52="L",$Q52,$R52),$D52,$F52))</f>
        <v/>
      </c>
      <c r="AD52" s="113" t="str">
        <f>IF(OR($Q52="",$R52=""),"",_xlfn.BETA.INV(ABS(VLOOKUP($W$1,VLookups!$A$30:$B$31,2,FALSE)-AD$3),IF($K52="L",$R52,$Q52),IF($K52="L",$Q52,$R52),$D52,$F52))</f>
        <v/>
      </c>
      <c r="AE52" s="112" t="str">
        <f>IF(OR($Q52="",$R52=""),"",_xlfn.BETA.INV(ABS(VLOOKUP($W$1,VLookups!$A$30:$B$31,2,FALSE)-AE$3),IF($K52="L",$R52,$Q52),IF($K52="L",$Q52,$R52),$D52,$F52))</f>
        <v/>
      </c>
      <c r="AF52" s="113" t="str">
        <f>IF(OR($Q52="",$R52=""),"",_xlfn.BETA.INV(ABS(VLOOKUP($W$1,VLookups!$A$30:$B$31,2,FALSE)-AF$3),IF($K52="L",$R52,$Q52),IF($K52="L",$Q52,$R52),$D52,$F52))</f>
        <v/>
      </c>
      <c r="AG52" s="112" t="str">
        <f>IF(OR($Q52="",$R52=""),"",_xlfn.BETA.INV(ABS(VLOOKUP($W$1,VLookups!$A$30:$B$31,2,FALSE)-AG$3),IF($K52="L",$R52,$Q52),IF($K52="L",$Q52,$R52),$D52,$F52))</f>
        <v/>
      </c>
      <c r="AH52" s="113" t="str">
        <f>IF(OR($Q52="",$R52=""),"",_xlfn.BETA.INV(ABS(VLOOKUP($W$1,VLookups!$A$30:$B$31,2,FALSE)-AH$3),IF($K52="L",$R52,$Q52),IF($K52="L",$Q52,$R52),$D52,$F52))</f>
        <v/>
      </c>
      <c r="AI52" s="112" t="str">
        <f>IF(OR($Q52="",$R52=""),"",_xlfn.BETA.INV(ABS(VLOOKUP($W$1,VLookups!$A$30:$B$31,2,FALSE)-AI$3),IF($K52="L",$R52,$Q52),IF($K52="L",$Q52,$R52),$D52,$F52))</f>
        <v/>
      </c>
      <c r="AJ52" s="113" t="str">
        <f>IF(OR($Q52="",$R52=""),"",_xlfn.BETA.INV(ABS(VLOOKUP($W$1,VLookups!$A$30:$B$31,2,FALSE)-AJ$3),IF($K52="L",$R52,$Q52),IF($K52="L",$Q52,$R52),$D52,$F52))</f>
        <v/>
      </c>
      <c r="AK52" s="15"/>
      <c r="AL52" s="194" t="str">
        <f t="shared" si="20"/>
        <v/>
      </c>
      <c r="AM52" s="192" t="str">
        <f t="shared" si="21"/>
        <v/>
      </c>
      <c r="AN52" s="177" t="str">
        <f t="shared" si="129"/>
        <v/>
      </c>
      <c r="AO52" s="177" t="str">
        <f t="shared" si="110"/>
        <v/>
      </c>
      <c r="AP52" s="177" t="str">
        <f t="shared" si="110"/>
        <v/>
      </c>
      <c r="AQ52" s="177" t="str">
        <f t="shared" si="110"/>
        <v/>
      </c>
      <c r="AR52" s="177" t="str">
        <f t="shared" si="110"/>
        <v/>
      </c>
      <c r="AS52" s="177" t="str">
        <f t="shared" si="110"/>
        <v/>
      </c>
      <c r="AT52" s="177" t="str">
        <f t="shared" si="110"/>
        <v/>
      </c>
      <c r="AU52" s="177" t="str">
        <f t="shared" si="110"/>
        <v/>
      </c>
      <c r="AV52" s="177" t="str">
        <f t="shared" si="110"/>
        <v/>
      </c>
      <c r="AW52" s="177" t="str">
        <f t="shared" si="110"/>
        <v/>
      </c>
      <c r="AX52" s="177" t="str">
        <f t="shared" si="110"/>
        <v/>
      </c>
      <c r="AY52" s="177" t="str">
        <f t="shared" si="110"/>
        <v/>
      </c>
      <c r="AZ52" s="177" t="str">
        <f t="shared" si="110"/>
        <v/>
      </c>
      <c r="BA52" s="177" t="str">
        <f t="shared" si="110"/>
        <v/>
      </c>
      <c r="BB52" s="177" t="str">
        <f t="shared" si="110"/>
        <v/>
      </c>
      <c r="BC52" s="177" t="str">
        <f t="shared" si="110"/>
        <v/>
      </c>
      <c r="BD52" s="177" t="str">
        <f t="shared" si="110"/>
        <v/>
      </c>
      <c r="BE52" s="177" t="str">
        <f t="shared" si="104"/>
        <v/>
      </c>
      <c r="BF52" s="177" t="str">
        <f t="shared" si="104"/>
        <v/>
      </c>
      <c r="BG52" s="177" t="str">
        <f t="shared" si="104"/>
        <v/>
      </c>
      <c r="BH52" s="177" t="str">
        <f t="shared" si="104"/>
        <v/>
      </c>
      <c r="BI52" s="177" t="str">
        <f t="shared" si="104"/>
        <v/>
      </c>
      <c r="BJ52" s="177" t="str">
        <f t="shared" si="104"/>
        <v/>
      </c>
      <c r="BK52" s="177" t="str">
        <f t="shared" si="104"/>
        <v/>
      </c>
      <c r="BL52" s="177" t="str">
        <f t="shared" si="104"/>
        <v/>
      </c>
      <c r="BM52" s="177" t="str">
        <f t="shared" si="104"/>
        <v/>
      </c>
      <c r="BN52" s="177" t="str">
        <f t="shared" si="104"/>
        <v/>
      </c>
      <c r="BO52" s="177" t="str">
        <f t="shared" si="104"/>
        <v/>
      </c>
      <c r="BP52" s="177" t="str">
        <f t="shared" si="104"/>
        <v/>
      </c>
      <c r="BQ52" s="177" t="str">
        <f t="shared" si="104"/>
        <v/>
      </c>
      <c r="BR52" s="177" t="str">
        <f t="shared" si="104"/>
        <v/>
      </c>
      <c r="BS52" s="177" t="str">
        <f t="shared" si="104"/>
        <v/>
      </c>
      <c r="BT52" s="177" t="str">
        <f t="shared" si="111"/>
        <v/>
      </c>
      <c r="BU52" s="177" t="str">
        <f t="shared" si="111"/>
        <v/>
      </c>
      <c r="BV52" s="177" t="str">
        <f t="shared" si="111"/>
        <v/>
      </c>
      <c r="BW52" s="177" t="str">
        <f t="shared" si="111"/>
        <v/>
      </c>
      <c r="BX52" s="177" t="str">
        <f t="shared" si="111"/>
        <v/>
      </c>
      <c r="BY52" s="177" t="str">
        <f t="shared" si="111"/>
        <v/>
      </c>
      <c r="BZ52" s="177" t="str">
        <f t="shared" si="111"/>
        <v/>
      </c>
      <c r="CA52" s="177" t="str">
        <f t="shared" si="111"/>
        <v/>
      </c>
      <c r="CB52" s="177" t="str">
        <f t="shared" si="111"/>
        <v/>
      </c>
      <c r="CC52" s="177" t="str">
        <f t="shared" si="111"/>
        <v/>
      </c>
      <c r="CD52" s="177" t="str">
        <f t="shared" si="111"/>
        <v/>
      </c>
      <c r="CE52" s="177" t="str">
        <f t="shared" si="111"/>
        <v/>
      </c>
      <c r="CF52" s="177" t="str">
        <f t="shared" si="111"/>
        <v/>
      </c>
      <c r="CG52" s="177" t="str">
        <f t="shared" si="111"/>
        <v/>
      </c>
      <c r="CH52" s="177" t="str">
        <f t="shared" si="111"/>
        <v/>
      </c>
      <c r="CI52" s="177" t="str">
        <f t="shared" si="111"/>
        <v/>
      </c>
      <c r="CJ52" s="177" t="str">
        <f t="shared" si="105"/>
        <v/>
      </c>
      <c r="CK52" s="177" t="str">
        <f t="shared" si="105"/>
        <v/>
      </c>
      <c r="CL52" s="177" t="str">
        <f t="shared" si="105"/>
        <v/>
      </c>
      <c r="CM52" s="177" t="str">
        <f t="shared" si="105"/>
        <v/>
      </c>
      <c r="CN52" s="177" t="str">
        <f t="shared" si="105"/>
        <v/>
      </c>
      <c r="CO52" s="177" t="str">
        <f t="shared" si="105"/>
        <v/>
      </c>
      <c r="CP52" s="177" t="str">
        <f t="shared" si="105"/>
        <v/>
      </c>
      <c r="CQ52" s="177" t="str">
        <f t="shared" si="105"/>
        <v/>
      </c>
      <c r="CR52" s="177" t="str">
        <f t="shared" si="105"/>
        <v/>
      </c>
      <c r="CS52" s="177" t="str">
        <f t="shared" si="105"/>
        <v/>
      </c>
      <c r="CT52" s="177" t="str">
        <f t="shared" si="105"/>
        <v/>
      </c>
      <c r="CU52" s="177" t="str">
        <f t="shared" si="105"/>
        <v/>
      </c>
      <c r="CV52" s="177" t="str">
        <f t="shared" si="105"/>
        <v/>
      </c>
      <c r="CW52" s="177" t="str">
        <f t="shared" si="105"/>
        <v/>
      </c>
      <c r="CX52" s="177" t="str">
        <f t="shared" si="105"/>
        <v/>
      </c>
      <c r="CY52" s="177" t="str">
        <f t="shared" si="102"/>
        <v/>
      </c>
      <c r="CZ52" s="177" t="str">
        <f t="shared" si="102"/>
        <v/>
      </c>
      <c r="DA52" s="177" t="str">
        <f t="shared" si="102"/>
        <v/>
      </c>
      <c r="DB52" s="177" t="str">
        <f t="shared" si="102"/>
        <v/>
      </c>
      <c r="DC52" s="177" t="str">
        <f t="shared" si="102"/>
        <v/>
      </c>
      <c r="DD52" s="177" t="str">
        <f t="shared" si="102"/>
        <v/>
      </c>
      <c r="DE52" s="177" t="str">
        <f t="shared" si="102"/>
        <v/>
      </c>
      <c r="DF52" s="177" t="str">
        <f t="shared" si="102"/>
        <v/>
      </c>
      <c r="DG52" s="177" t="str">
        <f t="shared" si="102"/>
        <v/>
      </c>
      <c r="DH52" s="177" t="str">
        <f t="shared" si="102"/>
        <v/>
      </c>
      <c r="DI52" s="177" t="str">
        <f t="shared" si="102"/>
        <v/>
      </c>
      <c r="DJ52" s="177" t="str">
        <f t="shared" si="102"/>
        <v/>
      </c>
      <c r="DK52" s="177" t="str">
        <f t="shared" si="102"/>
        <v/>
      </c>
      <c r="DL52" s="177" t="str">
        <f t="shared" si="102"/>
        <v/>
      </c>
      <c r="DM52" s="177" t="str">
        <f t="shared" si="102"/>
        <v/>
      </c>
      <c r="DN52" s="177" t="str">
        <f t="shared" si="102"/>
        <v/>
      </c>
      <c r="DO52" s="177" t="str">
        <f t="shared" si="112"/>
        <v/>
      </c>
      <c r="DP52" s="177" t="str">
        <f t="shared" si="112"/>
        <v/>
      </c>
      <c r="DQ52" s="177" t="str">
        <f t="shared" si="112"/>
        <v/>
      </c>
      <c r="DR52" s="177" t="str">
        <f t="shared" si="112"/>
        <v/>
      </c>
      <c r="DS52" s="177" t="str">
        <f t="shared" si="112"/>
        <v/>
      </c>
      <c r="DT52" s="177" t="str">
        <f t="shared" si="112"/>
        <v/>
      </c>
      <c r="DU52" s="177" t="str">
        <f t="shared" si="112"/>
        <v/>
      </c>
      <c r="DV52" s="177" t="str">
        <f t="shared" si="112"/>
        <v/>
      </c>
      <c r="DW52" s="177" t="str">
        <f t="shared" si="112"/>
        <v/>
      </c>
      <c r="DX52" s="177" t="str">
        <f t="shared" si="112"/>
        <v/>
      </c>
      <c r="DY52" s="177" t="str">
        <f t="shared" si="112"/>
        <v/>
      </c>
      <c r="DZ52" s="177" t="str">
        <f t="shared" si="112"/>
        <v/>
      </c>
      <c r="EA52" s="177" t="str">
        <f t="shared" si="112"/>
        <v/>
      </c>
      <c r="EB52" s="177" t="str">
        <f t="shared" si="112"/>
        <v/>
      </c>
      <c r="EC52" s="177" t="str">
        <f t="shared" si="112"/>
        <v/>
      </c>
      <c r="ED52" s="177" t="str">
        <f t="shared" si="112"/>
        <v/>
      </c>
      <c r="EE52" s="177" t="str">
        <f t="shared" si="106"/>
        <v/>
      </c>
      <c r="EF52" s="177" t="str">
        <f t="shared" si="118"/>
        <v/>
      </c>
      <c r="EG52" s="177" t="str">
        <f t="shared" si="118"/>
        <v/>
      </c>
      <c r="EH52" s="177" t="str">
        <f t="shared" si="118"/>
        <v/>
      </c>
      <c r="EI52" s="177" t="str">
        <f t="shared" si="118"/>
        <v/>
      </c>
      <c r="EJ52" s="177" t="str">
        <f t="shared" si="118"/>
        <v/>
      </c>
      <c r="EK52" s="177" t="str">
        <f t="shared" si="118"/>
        <v/>
      </c>
      <c r="EL52" s="177" t="str">
        <f t="shared" si="118"/>
        <v/>
      </c>
      <c r="EM52" s="177" t="str">
        <f t="shared" si="118"/>
        <v/>
      </c>
      <c r="EN52" s="177" t="str">
        <f t="shared" si="118"/>
        <v/>
      </c>
      <c r="EO52" s="177" t="str">
        <f t="shared" si="118"/>
        <v/>
      </c>
      <c r="EP52" s="177" t="str">
        <f t="shared" si="118"/>
        <v/>
      </c>
      <c r="EQ52" s="177" t="str">
        <f t="shared" si="118"/>
        <v/>
      </c>
      <c r="ER52" s="177" t="str">
        <f t="shared" si="118"/>
        <v/>
      </c>
      <c r="ES52" s="177" t="str">
        <f t="shared" si="118"/>
        <v/>
      </c>
      <c r="ET52" s="177" t="str">
        <f t="shared" si="118"/>
        <v/>
      </c>
      <c r="EU52" s="177" t="str">
        <f t="shared" si="118"/>
        <v/>
      </c>
      <c r="EV52" s="177" t="str">
        <f t="shared" si="113"/>
        <v/>
      </c>
      <c r="EW52" s="177" t="str">
        <f t="shared" si="114"/>
        <v/>
      </c>
      <c r="EX52" s="177" t="str">
        <f t="shared" si="114"/>
        <v/>
      </c>
      <c r="EY52" s="177" t="str">
        <f t="shared" si="114"/>
        <v/>
      </c>
      <c r="EZ52" s="177" t="str">
        <f t="shared" si="114"/>
        <v/>
      </c>
      <c r="FA52" s="177" t="str">
        <f t="shared" si="114"/>
        <v/>
      </c>
      <c r="FB52" s="177" t="str">
        <f t="shared" si="114"/>
        <v/>
      </c>
      <c r="FC52" s="177" t="str">
        <f t="shared" si="114"/>
        <v/>
      </c>
      <c r="FD52" s="177" t="str">
        <f t="shared" si="114"/>
        <v/>
      </c>
      <c r="FE52" s="177" t="str">
        <f t="shared" si="114"/>
        <v/>
      </c>
      <c r="FF52" s="177" t="str">
        <f t="shared" si="114"/>
        <v/>
      </c>
      <c r="FG52" s="177" t="str">
        <f t="shared" si="114"/>
        <v/>
      </c>
      <c r="FH52" s="177" t="str">
        <f t="shared" si="114"/>
        <v/>
      </c>
      <c r="FI52" s="177" t="str">
        <f t="shared" si="114"/>
        <v/>
      </c>
      <c r="FJ52" s="177" t="str">
        <f t="shared" si="114"/>
        <v/>
      </c>
      <c r="FK52" s="177" t="str">
        <f t="shared" si="114"/>
        <v/>
      </c>
      <c r="FL52" s="177" t="str">
        <f t="shared" si="114"/>
        <v/>
      </c>
      <c r="FM52" s="177" t="str">
        <f t="shared" si="107"/>
        <v/>
      </c>
      <c r="FN52" s="177" t="str">
        <f t="shared" si="107"/>
        <v/>
      </c>
      <c r="FO52" s="177" t="str">
        <f t="shared" si="107"/>
        <v/>
      </c>
      <c r="FP52" s="177" t="str">
        <f t="shared" si="107"/>
        <v/>
      </c>
      <c r="FQ52" s="177" t="str">
        <f t="shared" si="107"/>
        <v/>
      </c>
      <c r="FR52" s="177" t="str">
        <f t="shared" si="107"/>
        <v/>
      </c>
      <c r="FS52" s="177" t="str">
        <f t="shared" si="107"/>
        <v/>
      </c>
      <c r="FT52" s="177" t="str">
        <f t="shared" si="107"/>
        <v/>
      </c>
      <c r="FU52" s="177" t="str">
        <f t="shared" si="107"/>
        <v/>
      </c>
      <c r="FV52" s="177" t="str">
        <f t="shared" si="107"/>
        <v/>
      </c>
      <c r="FW52" s="177" t="str">
        <f t="shared" si="107"/>
        <v/>
      </c>
      <c r="FX52" s="177" t="str">
        <f t="shared" si="107"/>
        <v/>
      </c>
      <c r="FY52" s="177" t="str">
        <f t="shared" si="107"/>
        <v/>
      </c>
      <c r="FZ52" s="177" t="str">
        <f t="shared" si="107"/>
        <v/>
      </c>
      <c r="GA52" s="177" t="str">
        <f t="shared" si="115"/>
        <v/>
      </c>
      <c r="GB52" s="177" t="str">
        <f t="shared" si="115"/>
        <v/>
      </c>
      <c r="GC52" s="177" t="str">
        <f t="shared" si="115"/>
        <v/>
      </c>
      <c r="GD52" s="177" t="str">
        <f t="shared" si="115"/>
        <v/>
      </c>
      <c r="GE52" s="177" t="str">
        <f t="shared" si="115"/>
        <v/>
      </c>
      <c r="GF52" s="177" t="str">
        <f t="shared" si="115"/>
        <v/>
      </c>
      <c r="GG52" s="177" t="str">
        <f t="shared" si="115"/>
        <v/>
      </c>
      <c r="GH52" s="177" t="str">
        <f t="shared" si="115"/>
        <v/>
      </c>
      <c r="GI52" s="177" t="str">
        <f t="shared" si="115"/>
        <v/>
      </c>
      <c r="GJ52" s="177" t="str">
        <f t="shared" si="115"/>
        <v/>
      </c>
      <c r="GK52" s="177" t="str">
        <f t="shared" si="115"/>
        <v/>
      </c>
      <c r="GL52" s="177" t="str">
        <f t="shared" si="115"/>
        <v/>
      </c>
      <c r="GM52" s="177" t="str">
        <f t="shared" si="115"/>
        <v/>
      </c>
      <c r="GN52" s="177" t="str">
        <f t="shared" si="115"/>
        <v/>
      </c>
      <c r="GO52" s="177" t="str">
        <f t="shared" si="115"/>
        <v/>
      </c>
      <c r="GP52" s="177" t="str">
        <f t="shared" si="115"/>
        <v/>
      </c>
      <c r="GQ52" s="177" t="str">
        <f t="shared" si="108"/>
        <v/>
      </c>
      <c r="GR52" s="177" t="str">
        <f t="shared" si="108"/>
        <v/>
      </c>
      <c r="GS52" s="177" t="str">
        <f t="shared" si="108"/>
        <v/>
      </c>
      <c r="GT52" s="177" t="str">
        <f t="shared" si="108"/>
        <v/>
      </c>
      <c r="GU52" s="177" t="str">
        <f t="shared" si="108"/>
        <v/>
      </c>
      <c r="GV52" s="177" t="str">
        <f t="shared" si="108"/>
        <v/>
      </c>
      <c r="GW52" s="177" t="str">
        <f t="shared" si="108"/>
        <v/>
      </c>
      <c r="GX52" s="177" t="str">
        <f t="shared" si="108"/>
        <v/>
      </c>
      <c r="GY52" s="177" t="str">
        <f t="shared" si="108"/>
        <v/>
      </c>
      <c r="GZ52" s="177" t="str">
        <f t="shared" si="108"/>
        <v/>
      </c>
      <c r="HA52" s="177" t="str">
        <f t="shared" si="108"/>
        <v/>
      </c>
      <c r="HB52" s="177" t="str">
        <f t="shared" si="108"/>
        <v/>
      </c>
      <c r="HC52" s="177" t="str">
        <f t="shared" si="108"/>
        <v/>
      </c>
      <c r="HD52" s="177" t="str">
        <f t="shared" si="108"/>
        <v/>
      </c>
      <c r="HE52" s="177" t="str">
        <f t="shared" si="103"/>
        <v/>
      </c>
      <c r="HF52" s="177" t="str">
        <f t="shared" si="103"/>
        <v/>
      </c>
      <c r="HG52" s="177" t="str">
        <f t="shared" si="103"/>
        <v/>
      </c>
      <c r="HH52" s="177" t="str">
        <f t="shared" si="103"/>
        <v/>
      </c>
      <c r="HI52" s="177" t="str">
        <f t="shared" si="103"/>
        <v/>
      </c>
      <c r="HJ52" s="177" t="str">
        <f t="shared" si="103"/>
        <v/>
      </c>
      <c r="HK52" s="177" t="str">
        <f t="shared" si="103"/>
        <v/>
      </c>
      <c r="HL52" s="177" t="str">
        <f t="shared" si="103"/>
        <v/>
      </c>
      <c r="HM52" s="177" t="str">
        <f t="shared" si="103"/>
        <v/>
      </c>
      <c r="HN52" s="177" t="str">
        <f t="shared" si="103"/>
        <v/>
      </c>
      <c r="HO52" s="177" t="str">
        <f t="shared" si="103"/>
        <v/>
      </c>
      <c r="HP52" s="177" t="str">
        <f t="shared" si="103"/>
        <v/>
      </c>
      <c r="HQ52" s="177" t="str">
        <f t="shared" si="103"/>
        <v/>
      </c>
      <c r="HR52" s="177" t="str">
        <f t="shared" si="103"/>
        <v/>
      </c>
      <c r="HS52" s="177" t="str">
        <f t="shared" si="103"/>
        <v/>
      </c>
      <c r="HT52" s="177" t="str">
        <f t="shared" si="116"/>
        <v/>
      </c>
      <c r="HU52" s="177" t="str">
        <f t="shared" si="116"/>
        <v/>
      </c>
      <c r="HV52" s="177" t="str">
        <f t="shared" si="116"/>
        <v/>
      </c>
      <c r="HW52" s="177" t="str">
        <f t="shared" si="116"/>
        <v/>
      </c>
      <c r="HX52" s="177" t="str">
        <f t="shared" si="116"/>
        <v/>
      </c>
      <c r="HY52" s="177" t="str">
        <f t="shared" si="116"/>
        <v/>
      </c>
      <c r="HZ52" s="177" t="str">
        <f t="shared" si="116"/>
        <v/>
      </c>
      <c r="IA52" s="177" t="str">
        <f t="shared" si="116"/>
        <v/>
      </c>
      <c r="IB52" s="177" t="str">
        <f t="shared" si="116"/>
        <v/>
      </c>
      <c r="IC52" s="177" t="str">
        <f t="shared" si="116"/>
        <v/>
      </c>
      <c r="ID52" s="177" t="str">
        <f t="shared" si="116"/>
        <v/>
      </c>
      <c r="IE52" s="192" t="str">
        <f t="shared" si="23"/>
        <v/>
      </c>
      <c r="IF52" s="193" t="e">
        <f t="shared" si="96"/>
        <v>#N/A</v>
      </c>
      <c r="IG52" s="193" t="e">
        <f t="shared" si="120"/>
        <v>#N/A</v>
      </c>
      <c r="IH52" s="193" t="e">
        <f t="shared" si="120"/>
        <v>#N/A</v>
      </c>
      <c r="II52" s="193" t="e">
        <f t="shared" si="120"/>
        <v>#N/A</v>
      </c>
      <c r="IJ52" s="193" t="e">
        <f t="shared" si="130"/>
        <v>#N/A</v>
      </c>
      <c r="IK52" s="193" t="e">
        <f t="shared" si="130"/>
        <v>#N/A</v>
      </c>
      <c r="IL52" s="193" t="e">
        <f t="shared" si="130"/>
        <v>#N/A</v>
      </c>
      <c r="IM52" s="193" t="e">
        <f t="shared" si="130"/>
        <v>#N/A</v>
      </c>
      <c r="IN52" s="193" t="e">
        <f t="shared" si="130"/>
        <v>#N/A</v>
      </c>
      <c r="IO52" s="193" t="e">
        <f t="shared" si="130"/>
        <v>#N/A</v>
      </c>
      <c r="IP52" s="193" t="e">
        <f t="shared" si="130"/>
        <v>#N/A</v>
      </c>
      <c r="IQ52" s="193" t="e">
        <f t="shared" si="130"/>
        <v>#N/A</v>
      </c>
      <c r="IR52" s="193" t="e">
        <f t="shared" si="130"/>
        <v>#N/A</v>
      </c>
      <c r="IS52" s="193" t="e">
        <f t="shared" si="130"/>
        <v>#N/A</v>
      </c>
      <c r="IT52" s="193" t="e">
        <f t="shared" si="130"/>
        <v>#N/A</v>
      </c>
      <c r="IU52" s="193" t="e">
        <f t="shared" si="130"/>
        <v>#N/A</v>
      </c>
      <c r="IV52" s="193" t="e">
        <f t="shared" si="130"/>
        <v>#N/A</v>
      </c>
      <c r="IW52" s="193" t="e">
        <f t="shared" si="130"/>
        <v>#N/A</v>
      </c>
      <c r="IX52" s="193" t="e">
        <f t="shared" si="130"/>
        <v>#N/A</v>
      </c>
      <c r="IY52" s="193" t="e">
        <f t="shared" si="126"/>
        <v>#N/A</v>
      </c>
      <c r="IZ52" s="193" t="e">
        <f t="shared" si="126"/>
        <v>#N/A</v>
      </c>
      <c r="JA52" s="193" t="e">
        <f t="shared" si="126"/>
        <v>#N/A</v>
      </c>
      <c r="JB52" s="193" t="e">
        <f t="shared" si="126"/>
        <v>#N/A</v>
      </c>
      <c r="JC52" s="193" t="e">
        <f t="shared" si="126"/>
        <v>#N/A</v>
      </c>
      <c r="JD52" s="193" t="e">
        <f t="shared" si="126"/>
        <v>#N/A</v>
      </c>
      <c r="JE52" s="193" t="e">
        <f t="shared" si="126"/>
        <v>#N/A</v>
      </c>
      <c r="JF52" s="193" t="e">
        <f t="shared" si="126"/>
        <v>#N/A</v>
      </c>
      <c r="JG52" s="193" t="e">
        <f t="shared" si="126"/>
        <v>#N/A</v>
      </c>
      <c r="JH52" s="193" t="e">
        <f t="shared" si="126"/>
        <v>#N/A</v>
      </c>
      <c r="JI52" s="193" t="e">
        <f t="shared" si="126"/>
        <v>#N/A</v>
      </c>
      <c r="JJ52" s="193" t="e">
        <f t="shared" si="126"/>
        <v>#N/A</v>
      </c>
      <c r="JK52" s="193" t="e">
        <f t="shared" si="126"/>
        <v>#N/A</v>
      </c>
      <c r="JL52" s="193" t="e">
        <f t="shared" si="126"/>
        <v>#N/A</v>
      </c>
      <c r="JM52" s="193" t="e">
        <f t="shared" si="126"/>
        <v>#N/A</v>
      </c>
      <c r="JN52" s="193" t="e">
        <f t="shared" si="123"/>
        <v>#N/A</v>
      </c>
      <c r="JO52" s="193" t="e">
        <f t="shared" si="123"/>
        <v>#N/A</v>
      </c>
      <c r="JP52" s="193" t="e">
        <f t="shared" si="123"/>
        <v>#N/A</v>
      </c>
      <c r="JQ52" s="193" t="e">
        <f t="shared" si="123"/>
        <v>#N/A</v>
      </c>
      <c r="JR52" s="193" t="e">
        <f t="shared" si="123"/>
        <v>#N/A</v>
      </c>
      <c r="JS52" s="193" t="e">
        <f t="shared" si="123"/>
        <v>#N/A</v>
      </c>
      <c r="JT52" s="193" t="e">
        <f t="shared" si="123"/>
        <v>#N/A</v>
      </c>
      <c r="JU52" s="193" t="e">
        <f t="shared" si="123"/>
        <v>#N/A</v>
      </c>
      <c r="JV52" s="193" t="e">
        <f t="shared" si="123"/>
        <v>#N/A</v>
      </c>
      <c r="JW52" s="193" t="e">
        <f t="shared" si="123"/>
        <v>#N/A</v>
      </c>
      <c r="JX52" s="193" t="e">
        <f t="shared" si="123"/>
        <v>#N/A</v>
      </c>
      <c r="JY52" s="193" t="e">
        <f t="shared" si="123"/>
        <v>#N/A</v>
      </c>
      <c r="JZ52" s="193" t="e">
        <f t="shared" si="123"/>
        <v>#N/A</v>
      </c>
      <c r="KA52" s="193" t="e">
        <f t="shared" si="123"/>
        <v>#N/A</v>
      </c>
      <c r="KB52" s="193" t="e">
        <f t="shared" si="123"/>
        <v>#N/A</v>
      </c>
      <c r="KC52" s="193" t="e">
        <f t="shared" si="99"/>
        <v>#N/A</v>
      </c>
      <c r="KD52" s="193" t="e">
        <f t="shared" si="99"/>
        <v>#N/A</v>
      </c>
      <c r="KE52" s="193" t="e">
        <f t="shared" si="99"/>
        <v>#N/A</v>
      </c>
      <c r="KF52" s="193" t="e">
        <f t="shared" si="99"/>
        <v>#N/A</v>
      </c>
      <c r="KG52" s="193" t="e">
        <f t="shared" si="99"/>
        <v>#N/A</v>
      </c>
      <c r="KH52" s="193" t="e">
        <f t="shared" si="99"/>
        <v>#N/A</v>
      </c>
      <c r="KI52" s="193" t="e">
        <f t="shared" si="99"/>
        <v>#N/A</v>
      </c>
      <c r="KJ52" s="193" t="e">
        <f t="shared" si="99"/>
        <v>#N/A</v>
      </c>
      <c r="KK52" s="193" t="e">
        <f t="shared" si="99"/>
        <v>#N/A</v>
      </c>
      <c r="KL52" s="193" t="e">
        <f t="shared" si="99"/>
        <v>#N/A</v>
      </c>
      <c r="KM52" s="193" t="e">
        <f t="shared" si="99"/>
        <v>#N/A</v>
      </c>
      <c r="KN52" s="193" t="e">
        <f t="shared" si="99"/>
        <v>#N/A</v>
      </c>
      <c r="KO52" s="193" t="e">
        <f t="shared" si="99"/>
        <v>#N/A</v>
      </c>
      <c r="KP52" s="193" t="e">
        <f t="shared" si="99"/>
        <v>#N/A</v>
      </c>
      <c r="KQ52" s="193" t="e">
        <f t="shared" si="99"/>
        <v>#N/A</v>
      </c>
      <c r="KR52" s="193" t="e">
        <f t="shared" si="26"/>
        <v>#N/A</v>
      </c>
      <c r="KS52" s="193" t="e">
        <f t="shared" si="121"/>
        <v>#N/A</v>
      </c>
      <c r="KT52" s="193" t="e">
        <f t="shared" si="121"/>
        <v>#N/A</v>
      </c>
      <c r="KU52" s="193" t="e">
        <f t="shared" si="121"/>
        <v>#N/A</v>
      </c>
      <c r="KV52" s="193" t="e">
        <f t="shared" si="131"/>
        <v>#N/A</v>
      </c>
      <c r="KW52" s="193" t="e">
        <f t="shared" si="131"/>
        <v>#N/A</v>
      </c>
      <c r="KX52" s="193" t="e">
        <f t="shared" si="131"/>
        <v>#N/A</v>
      </c>
      <c r="KY52" s="193" t="e">
        <f t="shared" si="131"/>
        <v>#N/A</v>
      </c>
      <c r="KZ52" s="193" t="e">
        <f t="shared" si="131"/>
        <v>#N/A</v>
      </c>
      <c r="LA52" s="193" t="e">
        <f t="shared" si="131"/>
        <v>#N/A</v>
      </c>
      <c r="LB52" s="193" t="e">
        <f t="shared" si="131"/>
        <v>#N/A</v>
      </c>
      <c r="LC52" s="193" t="e">
        <f t="shared" si="131"/>
        <v>#N/A</v>
      </c>
      <c r="LD52" s="193" t="e">
        <f t="shared" si="131"/>
        <v>#N/A</v>
      </c>
      <c r="LE52" s="193" t="e">
        <f t="shared" si="131"/>
        <v>#N/A</v>
      </c>
      <c r="LF52" s="193" t="e">
        <f t="shared" si="131"/>
        <v>#N/A</v>
      </c>
      <c r="LG52" s="193" t="e">
        <f t="shared" si="131"/>
        <v>#N/A</v>
      </c>
      <c r="LH52" s="193" t="e">
        <f t="shared" si="131"/>
        <v>#N/A</v>
      </c>
      <c r="LI52" s="193" t="e">
        <f t="shared" si="131"/>
        <v>#N/A</v>
      </c>
      <c r="LJ52" s="193" t="e">
        <f t="shared" si="131"/>
        <v>#N/A</v>
      </c>
      <c r="LK52" s="193" t="e">
        <f t="shared" si="127"/>
        <v>#N/A</v>
      </c>
      <c r="LL52" s="193" t="e">
        <f t="shared" si="127"/>
        <v>#N/A</v>
      </c>
      <c r="LM52" s="193" t="e">
        <f t="shared" si="127"/>
        <v>#N/A</v>
      </c>
      <c r="LN52" s="193" t="e">
        <f t="shared" si="127"/>
        <v>#N/A</v>
      </c>
      <c r="LO52" s="193" t="e">
        <f t="shared" si="127"/>
        <v>#N/A</v>
      </c>
      <c r="LP52" s="193" t="e">
        <f t="shared" si="127"/>
        <v>#N/A</v>
      </c>
      <c r="LQ52" s="193" t="e">
        <f t="shared" si="127"/>
        <v>#N/A</v>
      </c>
      <c r="LR52" s="193" t="e">
        <f t="shared" si="127"/>
        <v>#N/A</v>
      </c>
      <c r="LS52" s="193" t="e">
        <f t="shared" si="127"/>
        <v>#N/A</v>
      </c>
      <c r="LT52" s="193" t="e">
        <f t="shared" si="127"/>
        <v>#N/A</v>
      </c>
      <c r="LU52" s="193" t="e">
        <f t="shared" si="127"/>
        <v>#N/A</v>
      </c>
      <c r="LV52" s="193" t="e">
        <f t="shared" si="127"/>
        <v>#N/A</v>
      </c>
      <c r="LW52" s="193" t="e">
        <f t="shared" si="127"/>
        <v>#N/A</v>
      </c>
      <c r="LX52" s="193" t="e">
        <f t="shared" si="127"/>
        <v>#N/A</v>
      </c>
      <c r="LY52" s="193" t="e">
        <f t="shared" si="127"/>
        <v>#N/A</v>
      </c>
      <c r="LZ52" s="193" t="e">
        <f t="shared" si="124"/>
        <v>#N/A</v>
      </c>
      <c r="MA52" s="193" t="e">
        <f t="shared" si="124"/>
        <v>#N/A</v>
      </c>
      <c r="MB52" s="193" t="e">
        <f t="shared" si="124"/>
        <v>#N/A</v>
      </c>
      <c r="MC52" s="193" t="e">
        <f t="shared" si="124"/>
        <v>#N/A</v>
      </c>
      <c r="MD52" s="193" t="e">
        <f t="shared" si="124"/>
        <v>#N/A</v>
      </c>
      <c r="ME52" s="193" t="e">
        <f t="shared" si="124"/>
        <v>#N/A</v>
      </c>
      <c r="MF52" s="193" t="e">
        <f t="shared" si="124"/>
        <v>#N/A</v>
      </c>
      <c r="MG52" s="193" t="e">
        <f t="shared" si="124"/>
        <v>#N/A</v>
      </c>
      <c r="MH52" s="193" t="e">
        <f t="shared" si="124"/>
        <v>#N/A</v>
      </c>
      <c r="MI52" s="193" t="e">
        <f t="shared" si="124"/>
        <v>#N/A</v>
      </c>
      <c r="MJ52" s="193" t="e">
        <f t="shared" si="124"/>
        <v>#N/A</v>
      </c>
      <c r="MK52" s="193" t="e">
        <f t="shared" si="124"/>
        <v>#N/A</v>
      </c>
      <c r="ML52" s="193" t="e">
        <f t="shared" si="124"/>
        <v>#N/A</v>
      </c>
      <c r="MM52" s="193" t="e">
        <f t="shared" si="124"/>
        <v>#N/A</v>
      </c>
      <c r="MN52" s="193" t="e">
        <f t="shared" si="124"/>
        <v>#N/A</v>
      </c>
      <c r="MO52" s="193" t="e">
        <f t="shared" si="100"/>
        <v>#N/A</v>
      </c>
      <c r="MP52" s="193" t="e">
        <f t="shared" si="100"/>
        <v>#N/A</v>
      </c>
      <c r="MQ52" s="193" t="e">
        <f t="shared" si="100"/>
        <v>#N/A</v>
      </c>
      <c r="MR52" s="193" t="e">
        <f t="shared" si="100"/>
        <v>#N/A</v>
      </c>
      <c r="MS52" s="193" t="e">
        <f t="shared" si="100"/>
        <v>#N/A</v>
      </c>
      <c r="MT52" s="193" t="e">
        <f t="shared" si="100"/>
        <v>#N/A</v>
      </c>
      <c r="MU52" s="193" t="e">
        <f t="shared" si="100"/>
        <v>#N/A</v>
      </c>
      <c r="MV52" s="193" t="e">
        <f t="shared" si="100"/>
        <v>#N/A</v>
      </c>
      <c r="MW52" s="193" t="e">
        <f t="shared" si="100"/>
        <v>#N/A</v>
      </c>
      <c r="MX52" s="193" t="e">
        <f t="shared" si="100"/>
        <v>#N/A</v>
      </c>
      <c r="MY52" s="193" t="e">
        <f t="shared" si="100"/>
        <v>#N/A</v>
      </c>
      <c r="MZ52" s="193" t="e">
        <f t="shared" si="100"/>
        <v>#N/A</v>
      </c>
      <c r="NA52" s="193" t="e">
        <f t="shared" si="100"/>
        <v>#N/A</v>
      </c>
      <c r="NB52" s="193" t="e">
        <f t="shared" si="100"/>
        <v>#N/A</v>
      </c>
      <c r="NC52" s="193" t="e">
        <f t="shared" si="100"/>
        <v>#N/A</v>
      </c>
      <c r="ND52" s="193" t="e">
        <f t="shared" si="27"/>
        <v>#N/A</v>
      </c>
      <c r="NE52" s="193" t="e">
        <f t="shared" si="122"/>
        <v>#N/A</v>
      </c>
      <c r="NF52" s="193" t="e">
        <f t="shared" si="122"/>
        <v>#N/A</v>
      </c>
      <c r="NG52" s="193" t="e">
        <f t="shared" si="122"/>
        <v>#N/A</v>
      </c>
      <c r="NH52" s="193" t="e">
        <f t="shared" si="132"/>
        <v>#N/A</v>
      </c>
      <c r="NI52" s="193" t="e">
        <f t="shared" si="132"/>
        <v>#N/A</v>
      </c>
      <c r="NJ52" s="193" t="e">
        <f t="shared" si="132"/>
        <v>#N/A</v>
      </c>
      <c r="NK52" s="193" t="e">
        <f t="shared" si="132"/>
        <v>#N/A</v>
      </c>
      <c r="NL52" s="193" t="e">
        <f t="shared" si="132"/>
        <v>#N/A</v>
      </c>
      <c r="NM52" s="193" t="e">
        <f t="shared" si="132"/>
        <v>#N/A</v>
      </c>
      <c r="NN52" s="193" t="e">
        <f t="shared" si="132"/>
        <v>#N/A</v>
      </c>
      <c r="NO52" s="193" t="e">
        <f t="shared" si="132"/>
        <v>#N/A</v>
      </c>
      <c r="NP52" s="193" t="e">
        <f t="shared" si="132"/>
        <v>#N/A</v>
      </c>
      <c r="NQ52" s="193" t="e">
        <f t="shared" si="132"/>
        <v>#N/A</v>
      </c>
      <c r="NR52" s="193" t="e">
        <f t="shared" si="132"/>
        <v>#N/A</v>
      </c>
      <c r="NS52" s="193" t="e">
        <f t="shared" si="132"/>
        <v>#N/A</v>
      </c>
      <c r="NT52" s="193" t="e">
        <f t="shared" si="132"/>
        <v>#N/A</v>
      </c>
      <c r="NU52" s="193" t="e">
        <f t="shared" si="132"/>
        <v>#N/A</v>
      </c>
      <c r="NV52" s="193" t="e">
        <f t="shared" si="132"/>
        <v>#N/A</v>
      </c>
      <c r="NW52" s="193" t="e">
        <f t="shared" si="128"/>
        <v>#N/A</v>
      </c>
      <c r="NX52" s="193" t="e">
        <f t="shared" si="128"/>
        <v>#N/A</v>
      </c>
      <c r="NY52" s="193" t="e">
        <f t="shared" si="128"/>
        <v>#N/A</v>
      </c>
      <c r="NZ52" s="193" t="e">
        <f t="shared" si="128"/>
        <v>#N/A</v>
      </c>
      <c r="OA52" s="193" t="e">
        <f t="shared" si="128"/>
        <v>#N/A</v>
      </c>
      <c r="OB52" s="193" t="e">
        <f t="shared" si="128"/>
        <v>#N/A</v>
      </c>
      <c r="OC52" s="193" t="e">
        <f t="shared" si="128"/>
        <v>#N/A</v>
      </c>
      <c r="OD52" s="193" t="e">
        <f t="shared" si="128"/>
        <v>#N/A</v>
      </c>
      <c r="OE52" s="193" t="e">
        <f t="shared" si="128"/>
        <v>#N/A</v>
      </c>
      <c r="OF52" s="193" t="e">
        <f t="shared" si="128"/>
        <v>#N/A</v>
      </c>
      <c r="OG52" s="193" t="e">
        <f t="shared" si="128"/>
        <v>#N/A</v>
      </c>
      <c r="OH52" s="193" t="e">
        <f t="shared" si="128"/>
        <v>#N/A</v>
      </c>
      <c r="OI52" s="193" t="e">
        <f t="shared" si="128"/>
        <v>#N/A</v>
      </c>
      <c r="OJ52" s="193" t="e">
        <f t="shared" si="128"/>
        <v>#N/A</v>
      </c>
      <c r="OK52" s="193" t="e">
        <f t="shared" si="128"/>
        <v>#N/A</v>
      </c>
      <c r="OL52" s="193" t="e">
        <f t="shared" si="125"/>
        <v>#N/A</v>
      </c>
      <c r="OM52" s="193" t="e">
        <f t="shared" si="125"/>
        <v>#N/A</v>
      </c>
      <c r="ON52" s="193" t="e">
        <f t="shared" si="125"/>
        <v>#N/A</v>
      </c>
      <c r="OO52" s="193" t="e">
        <f t="shared" si="125"/>
        <v>#N/A</v>
      </c>
      <c r="OP52" s="193" t="e">
        <f t="shared" si="125"/>
        <v>#N/A</v>
      </c>
      <c r="OQ52" s="193" t="e">
        <f t="shared" si="125"/>
        <v>#N/A</v>
      </c>
      <c r="OR52" s="193" t="e">
        <f t="shared" si="125"/>
        <v>#N/A</v>
      </c>
      <c r="OS52" s="193" t="e">
        <f t="shared" si="125"/>
        <v>#N/A</v>
      </c>
      <c r="OT52" s="193" t="e">
        <f t="shared" si="125"/>
        <v>#N/A</v>
      </c>
      <c r="OU52" s="193" t="e">
        <f t="shared" si="125"/>
        <v>#N/A</v>
      </c>
      <c r="OV52" s="193" t="e">
        <f t="shared" si="125"/>
        <v>#N/A</v>
      </c>
      <c r="OW52" s="193" t="e">
        <f t="shared" si="125"/>
        <v>#N/A</v>
      </c>
      <c r="OX52" s="193" t="e">
        <f t="shared" si="125"/>
        <v>#N/A</v>
      </c>
      <c r="OY52" s="193" t="e">
        <f t="shared" si="125"/>
        <v>#N/A</v>
      </c>
      <c r="OZ52" s="193" t="e">
        <f t="shared" si="125"/>
        <v>#N/A</v>
      </c>
      <c r="PA52" s="193" t="e">
        <f t="shared" si="101"/>
        <v>#N/A</v>
      </c>
      <c r="PB52" s="193" t="e">
        <f t="shared" si="101"/>
        <v>#N/A</v>
      </c>
      <c r="PC52" s="193" t="e">
        <f t="shared" si="101"/>
        <v>#N/A</v>
      </c>
      <c r="PD52" s="193" t="e">
        <f t="shared" si="101"/>
        <v>#N/A</v>
      </c>
      <c r="PE52" s="193" t="e">
        <f t="shared" si="101"/>
        <v>#N/A</v>
      </c>
      <c r="PF52" s="193" t="e">
        <f t="shared" si="101"/>
        <v>#N/A</v>
      </c>
      <c r="PG52" s="193" t="e">
        <f t="shared" si="101"/>
        <v>#N/A</v>
      </c>
      <c r="PH52" s="193" t="e">
        <f t="shared" si="101"/>
        <v>#N/A</v>
      </c>
      <c r="PI52" s="193" t="e">
        <f t="shared" si="101"/>
        <v>#N/A</v>
      </c>
      <c r="PJ52" s="193" t="e">
        <f t="shared" si="101"/>
        <v>#N/A</v>
      </c>
      <c r="PK52" s="193" t="e">
        <f t="shared" si="101"/>
        <v>#N/A</v>
      </c>
      <c r="PL52" s="193" t="e">
        <f t="shared" si="101"/>
        <v>#N/A</v>
      </c>
      <c r="PM52" s="193" t="e">
        <f t="shared" si="101"/>
        <v>#N/A</v>
      </c>
      <c r="PN52" s="193" t="e">
        <f t="shared" si="101"/>
        <v>#N/A</v>
      </c>
      <c r="PO52" s="193" t="e">
        <f t="shared" si="101"/>
        <v>#N/A</v>
      </c>
      <c r="PP52" s="193" t="e">
        <f t="shared" si="28"/>
        <v>#N/A</v>
      </c>
      <c r="PQ52" s="193" t="e">
        <f t="shared" ref="PQ52:PX67" si="133">IF(ISNONTEXT($U52),IF($K52="R",_xlfn.BETA.DIST(HX52,$Q52,$R52,FALSE,$D52,$F52),_xlfn.BETA.DIST(HX52,$R52,$Q52,FALSE,$D52,$F52)),NA())</f>
        <v>#N/A</v>
      </c>
      <c r="PR52" s="193" t="e">
        <f t="shared" si="133"/>
        <v>#N/A</v>
      </c>
      <c r="PS52" s="193" t="e">
        <f t="shared" si="133"/>
        <v>#N/A</v>
      </c>
      <c r="PT52" s="193" t="e">
        <f t="shared" si="133"/>
        <v>#N/A</v>
      </c>
      <c r="PU52" s="193" t="e">
        <f t="shared" si="133"/>
        <v>#N/A</v>
      </c>
      <c r="PV52" s="193" t="e">
        <f t="shared" si="133"/>
        <v>#N/A</v>
      </c>
      <c r="PW52" s="193" t="e">
        <f t="shared" si="133"/>
        <v>#N/A</v>
      </c>
      <c r="PX52" s="193" t="e">
        <f t="shared" si="133"/>
        <v>#N/A</v>
      </c>
    </row>
    <row r="53" spans="1:440" hidden="1" x14ac:dyDescent="0.45">
      <c r="A53" s="20">
        <v>50</v>
      </c>
      <c r="B53" s="134"/>
      <c r="C53" s="279"/>
      <c r="D53" s="280" t="str">
        <f t="shared" si="15"/>
        <v/>
      </c>
      <c r="E53" s="281"/>
      <c r="F53" s="280" t="str">
        <f t="shared" si="16"/>
        <v/>
      </c>
      <c r="G53" s="279"/>
      <c r="H53" s="135"/>
      <c r="I53" s="110" t="str">
        <f t="shared" si="17"/>
        <v/>
      </c>
      <c r="J53" s="21" t="str">
        <f t="shared" si="18"/>
        <v/>
      </c>
      <c r="K53" s="22" t="str">
        <f t="shared" si="19"/>
        <v/>
      </c>
      <c r="L53" s="23" t="str">
        <f>IF(J53="","",IF(OR($J53&lt;Skew!$B$3,$J53=Skew!$B$3),IF($J53&gt;Skew!$C$3,Skew!$A$3,IF($J53&gt;Skew!$C$4,Skew!$A$4,IF($J53&gt;Skew!$C$5,Skew!$A$5,IF($J53&gt;Skew!$C$6,Skew!$A$6,IF($J53&gt;Skew!$C$7,Skew!$A$7,IF($J53&gt;Skew!$C$8,Skew!$A$8,IF($J53&gt;Skew!$C$9,Skew!$A$9,IF($J53&gt;Skew!$C$10,Skew!$A$10,IF($J53&gt;Skew!$C$11,Skew!$A$11,IF($J53&gt;Skew!$C$12,Skew!$A$12,IF($J53&gt;Skew!$C$13,Skew!$A$13,IF($J53&gt;Skew!$C$14,Skew!$A$14,IF($J53&gt;Skew!$C$15,Skew!$A$15,IF($J53&gt;Skew!$C$16,Skew!$A$16,Skew!$A$17)
)))))))))))))))</f>
        <v/>
      </c>
      <c r="M53" s="22" t="str">
        <f>IF(J53="","",MATCH(L53,Skew!$A$3:$A$17,0))</f>
        <v/>
      </c>
      <c r="N53" s="22" t="str">
        <f t="shared" si="0"/>
        <v/>
      </c>
      <c r="O53" s="24"/>
      <c r="P53" s="22" t="str">
        <f>IF(OR(J53="",O53=""),"",MATCH(O53,Confidence!$A$3:$A$12,0))</f>
        <v/>
      </c>
      <c r="Q53" s="25" t="str">
        <f t="shared" si="1"/>
        <v/>
      </c>
      <c r="R53" s="25" t="str">
        <f t="shared" si="2"/>
        <v/>
      </c>
      <c r="S53" s="22"/>
      <c r="T53" s="102" t="str">
        <f t="shared" si="3"/>
        <v/>
      </c>
      <c r="U53" s="102" t="str">
        <f t="shared" si="4"/>
        <v/>
      </c>
      <c r="V53" s="37" t="str">
        <f t="shared" si="5"/>
        <v/>
      </c>
      <c r="W53" s="115"/>
      <c r="X53" s="204" t="str">
        <f>IF(AND(D53&gt;0,E53&gt;0,F53&gt;0,Q53&gt;0,R53&gt;0,W53&gt;0,NOT(O53="")),ABS(VLOOKUP($W$1,VLookups!$A$30:$B$31,2,FALSE)-_xlfn.BETA.DIST(W53,IF(K53="L",R53,Q53),IF(K53="L",Q53,R53),TRUE,D53,F53)),"")</f>
        <v/>
      </c>
      <c r="Y53" s="112" t="str">
        <f>IF(OR($Q53="",$R53=""),"",_xlfn.BETA.INV(ABS(VLOOKUP($W$1,VLookups!$A$30:$B$31,2,FALSE)-Y$3),IF($K53="L",$R53,$Q53),IF($K53="L",$Q53,$R53),$D53,$F53))</f>
        <v/>
      </c>
      <c r="Z53" s="113" t="str">
        <f>IF(OR($Q53="",$R53=""),"",_xlfn.BETA.INV(ABS(VLOOKUP($W$1,VLookups!$A$30:$B$31,2,FALSE)-Z$3),IF($K53="L",$R53,$Q53),IF($K53="L",$Q53,$R53),$D53,$F53))</f>
        <v/>
      </c>
      <c r="AA53" s="112" t="str">
        <f>IF(OR($Q53="",$R53=""),"",_xlfn.BETA.INV(ABS(VLOOKUP($W$1,VLookups!$A$30:$B$31,2,FALSE)-AA$3),IF($K53="L",$R53,$Q53),IF($K53="L",$Q53,$R53),$D53,$F53))</f>
        <v/>
      </c>
      <c r="AB53" s="113" t="str">
        <f>IF(OR($Q53="",$R53=""),"",_xlfn.BETA.INV(ABS(VLOOKUP($W$1,VLookups!$A$30:$B$31,2,FALSE)-AB$3),IF($K53="L",$R53,$Q53),IF($K53="L",$Q53,$R53),$D53,$F53))</f>
        <v/>
      </c>
      <c r="AC53" s="112" t="str">
        <f>IF(OR($Q53="",$R53=""),"",_xlfn.BETA.INV(ABS(VLOOKUP($W$1,VLookups!$A$30:$B$31,2,FALSE)-AC$3),IF($K53="L",$R53,$Q53),IF($K53="L",$Q53,$R53),$D53,$F53))</f>
        <v/>
      </c>
      <c r="AD53" s="113" t="str">
        <f>IF(OR($Q53="",$R53=""),"",_xlfn.BETA.INV(ABS(VLOOKUP($W$1,VLookups!$A$30:$B$31,2,FALSE)-AD$3),IF($K53="L",$R53,$Q53),IF($K53="L",$Q53,$R53),$D53,$F53))</f>
        <v/>
      </c>
      <c r="AE53" s="112" t="str">
        <f>IF(OR($Q53="",$R53=""),"",_xlfn.BETA.INV(ABS(VLOOKUP($W$1,VLookups!$A$30:$B$31,2,FALSE)-AE$3),IF($K53="L",$R53,$Q53),IF($K53="L",$Q53,$R53),$D53,$F53))</f>
        <v/>
      </c>
      <c r="AF53" s="113" t="str">
        <f>IF(OR($Q53="",$R53=""),"",_xlfn.BETA.INV(ABS(VLOOKUP($W$1,VLookups!$A$30:$B$31,2,FALSE)-AF$3),IF($K53="L",$R53,$Q53),IF($K53="L",$Q53,$R53),$D53,$F53))</f>
        <v/>
      </c>
      <c r="AG53" s="112" t="str">
        <f>IF(OR($Q53="",$R53=""),"",_xlfn.BETA.INV(ABS(VLOOKUP($W$1,VLookups!$A$30:$B$31,2,FALSE)-AG$3),IF($K53="L",$R53,$Q53),IF($K53="L",$Q53,$R53),$D53,$F53))</f>
        <v/>
      </c>
      <c r="AH53" s="113" t="str">
        <f>IF(OR($Q53="",$R53=""),"",_xlfn.BETA.INV(ABS(VLOOKUP($W$1,VLookups!$A$30:$B$31,2,FALSE)-AH$3),IF($K53="L",$R53,$Q53),IF($K53="L",$Q53,$R53),$D53,$F53))</f>
        <v/>
      </c>
      <c r="AI53" s="112" t="str">
        <f>IF(OR($Q53="",$R53=""),"",_xlfn.BETA.INV(ABS(VLOOKUP($W$1,VLookups!$A$30:$B$31,2,FALSE)-AI$3),IF($K53="L",$R53,$Q53),IF($K53="L",$Q53,$R53),$D53,$F53))</f>
        <v/>
      </c>
      <c r="AJ53" s="113" t="str">
        <f>IF(OR($Q53="",$R53=""),"",_xlfn.BETA.INV(ABS(VLOOKUP($W$1,VLookups!$A$30:$B$31,2,FALSE)-AJ$3),IF($K53="L",$R53,$Q53),IF($K53="L",$Q53,$R53),$D53,$F53))</f>
        <v/>
      </c>
      <c r="AK53" s="15"/>
      <c r="AL53" s="194" t="str">
        <f t="shared" si="20"/>
        <v/>
      </c>
      <c r="AM53" s="192" t="str">
        <f t="shared" si="21"/>
        <v/>
      </c>
      <c r="AN53" s="177" t="str">
        <f t="shared" ref="AN53:AN56" si="134">IF(ISNONTEXT($AL53),AM53+$AL53,"")</f>
        <v/>
      </c>
      <c r="AO53" s="177" t="str">
        <f t="shared" si="110"/>
        <v/>
      </c>
      <c r="AP53" s="177" t="str">
        <f t="shared" si="110"/>
        <v/>
      </c>
      <c r="AQ53" s="177" t="str">
        <f t="shared" si="110"/>
        <v/>
      </c>
      <c r="AR53" s="177" t="str">
        <f t="shared" si="110"/>
        <v/>
      </c>
      <c r="AS53" s="177" t="str">
        <f t="shared" si="110"/>
        <v/>
      </c>
      <c r="AT53" s="177" t="str">
        <f t="shared" si="110"/>
        <v/>
      </c>
      <c r="AU53" s="177" t="str">
        <f t="shared" si="110"/>
        <v/>
      </c>
      <c r="AV53" s="177" t="str">
        <f t="shared" si="110"/>
        <v/>
      </c>
      <c r="AW53" s="177" t="str">
        <f t="shared" si="110"/>
        <v/>
      </c>
      <c r="AX53" s="177" t="str">
        <f t="shared" si="110"/>
        <v/>
      </c>
      <c r="AY53" s="177" t="str">
        <f t="shared" si="110"/>
        <v/>
      </c>
      <c r="AZ53" s="177" t="str">
        <f t="shared" si="110"/>
        <v/>
      </c>
      <c r="BA53" s="177" t="str">
        <f t="shared" si="110"/>
        <v/>
      </c>
      <c r="BB53" s="177" t="str">
        <f t="shared" si="110"/>
        <v/>
      </c>
      <c r="BC53" s="177" t="str">
        <f t="shared" si="110"/>
        <v/>
      </c>
      <c r="BD53" s="177" t="str">
        <f t="shared" si="110"/>
        <v/>
      </c>
      <c r="BE53" s="177" t="str">
        <f t="shared" si="104"/>
        <v/>
      </c>
      <c r="BF53" s="177" t="str">
        <f t="shared" si="104"/>
        <v/>
      </c>
      <c r="BG53" s="177" t="str">
        <f t="shared" si="104"/>
        <v/>
      </c>
      <c r="BH53" s="177" t="str">
        <f t="shared" si="104"/>
        <v/>
      </c>
      <c r="BI53" s="177" t="str">
        <f t="shared" si="104"/>
        <v/>
      </c>
      <c r="BJ53" s="177" t="str">
        <f t="shared" si="104"/>
        <v/>
      </c>
      <c r="BK53" s="177" t="str">
        <f t="shared" si="104"/>
        <v/>
      </c>
      <c r="BL53" s="177" t="str">
        <f t="shared" si="104"/>
        <v/>
      </c>
      <c r="BM53" s="177" t="str">
        <f t="shared" si="104"/>
        <v/>
      </c>
      <c r="BN53" s="177" t="str">
        <f t="shared" si="104"/>
        <v/>
      </c>
      <c r="BO53" s="177" t="str">
        <f t="shared" si="104"/>
        <v/>
      </c>
      <c r="BP53" s="177" t="str">
        <f t="shared" si="104"/>
        <v/>
      </c>
      <c r="BQ53" s="177" t="str">
        <f t="shared" si="104"/>
        <v/>
      </c>
      <c r="BR53" s="177" t="str">
        <f t="shared" si="104"/>
        <v/>
      </c>
      <c r="BS53" s="177" t="str">
        <f t="shared" si="104"/>
        <v/>
      </c>
      <c r="BT53" s="177" t="str">
        <f t="shared" si="111"/>
        <v/>
      </c>
      <c r="BU53" s="177" t="str">
        <f t="shared" si="111"/>
        <v/>
      </c>
      <c r="BV53" s="177" t="str">
        <f t="shared" si="111"/>
        <v/>
      </c>
      <c r="BW53" s="177" t="str">
        <f t="shared" si="111"/>
        <v/>
      </c>
      <c r="BX53" s="177" t="str">
        <f t="shared" si="111"/>
        <v/>
      </c>
      <c r="BY53" s="177" t="str">
        <f t="shared" si="111"/>
        <v/>
      </c>
      <c r="BZ53" s="177" t="str">
        <f t="shared" si="111"/>
        <v/>
      </c>
      <c r="CA53" s="177" t="str">
        <f t="shared" si="111"/>
        <v/>
      </c>
      <c r="CB53" s="177" t="str">
        <f t="shared" si="111"/>
        <v/>
      </c>
      <c r="CC53" s="177" t="str">
        <f t="shared" si="111"/>
        <v/>
      </c>
      <c r="CD53" s="177" t="str">
        <f t="shared" si="111"/>
        <v/>
      </c>
      <c r="CE53" s="177" t="str">
        <f t="shared" si="111"/>
        <v/>
      </c>
      <c r="CF53" s="177" t="str">
        <f t="shared" si="111"/>
        <v/>
      </c>
      <c r="CG53" s="177" t="str">
        <f t="shared" si="111"/>
        <v/>
      </c>
      <c r="CH53" s="177" t="str">
        <f t="shared" si="111"/>
        <v/>
      </c>
      <c r="CI53" s="177" t="str">
        <f t="shared" si="111"/>
        <v/>
      </c>
      <c r="CJ53" s="177" t="str">
        <f t="shared" si="105"/>
        <v/>
      </c>
      <c r="CK53" s="177" t="str">
        <f t="shared" si="105"/>
        <v/>
      </c>
      <c r="CL53" s="177" t="str">
        <f t="shared" si="105"/>
        <v/>
      </c>
      <c r="CM53" s="177" t="str">
        <f t="shared" si="105"/>
        <v/>
      </c>
      <c r="CN53" s="177" t="str">
        <f t="shared" si="105"/>
        <v/>
      </c>
      <c r="CO53" s="177" t="str">
        <f t="shared" si="105"/>
        <v/>
      </c>
      <c r="CP53" s="177" t="str">
        <f t="shared" si="105"/>
        <v/>
      </c>
      <c r="CQ53" s="177" t="str">
        <f t="shared" si="105"/>
        <v/>
      </c>
      <c r="CR53" s="177" t="str">
        <f t="shared" si="105"/>
        <v/>
      </c>
      <c r="CS53" s="177" t="str">
        <f t="shared" si="105"/>
        <v/>
      </c>
      <c r="CT53" s="177" t="str">
        <f t="shared" si="105"/>
        <v/>
      </c>
      <c r="CU53" s="177" t="str">
        <f t="shared" si="105"/>
        <v/>
      </c>
      <c r="CV53" s="177" t="str">
        <f t="shared" si="105"/>
        <v/>
      </c>
      <c r="CW53" s="177" t="str">
        <f t="shared" si="105"/>
        <v/>
      </c>
      <c r="CX53" s="177" t="str">
        <f t="shared" si="105"/>
        <v/>
      </c>
      <c r="CY53" s="177" t="str">
        <f t="shared" si="102"/>
        <v/>
      </c>
      <c r="CZ53" s="177" t="str">
        <f t="shared" si="102"/>
        <v/>
      </c>
      <c r="DA53" s="177" t="str">
        <f t="shared" si="102"/>
        <v/>
      </c>
      <c r="DB53" s="177" t="str">
        <f t="shared" si="102"/>
        <v/>
      </c>
      <c r="DC53" s="177" t="str">
        <f t="shared" si="102"/>
        <v/>
      </c>
      <c r="DD53" s="177" t="str">
        <f t="shared" si="102"/>
        <v/>
      </c>
      <c r="DE53" s="177" t="str">
        <f t="shared" si="102"/>
        <v/>
      </c>
      <c r="DF53" s="177" t="str">
        <f t="shared" si="102"/>
        <v/>
      </c>
      <c r="DG53" s="177" t="str">
        <f t="shared" si="102"/>
        <v/>
      </c>
      <c r="DH53" s="177" t="str">
        <f t="shared" si="102"/>
        <v/>
      </c>
      <c r="DI53" s="177" t="str">
        <f t="shared" si="102"/>
        <v/>
      </c>
      <c r="DJ53" s="177" t="str">
        <f t="shared" si="102"/>
        <v/>
      </c>
      <c r="DK53" s="177" t="str">
        <f t="shared" si="102"/>
        <v/>
      </c>
      <c r="DL53" s="177" t="str">
        <f t="shared" si="102"/>
        <v/>
      </c>
      <c r="DM53" s="177" t="str">
        <f t="shared" si="102"/>
        <v/>
      </c>
      <c r="DN53" s="177" t="str">
        <f t="shared" ref="DN53:EC68" si="135">IF(ISNONTEXT($AL53),DM53+$AL53,"")</f>
        <v/>
      </c>
      <c r="DO53" s="177" t="str">
        <f t="shared" si="135"/>
        <v/>
      </c>
      <c r="DP53" s="177" t="str">
        <f t="shared" si="135"/>
        <v/>
      </c>
      <c r="DQ53" s="177" t="str">
        <f t="shared" si="135"/>
        <v/>
      </c>
      <c r="DR53" s="177" t="str">
        <f t="shared" si="135"/>
        <v/>
      </c>
      <c r="DS53" s="177" t="str">
        <f t="shared" si="135"/>
        <v/>
      </c>
      <c r="DT53" s="177" t="str">
        <f t="shared" si="135"/>
        <v/>
      </c>
      <c r="DU53" s="177" t="str">
        <f t="shared" si="135"/>
        <v/>
      </c>
      <c r="DV53" s="177" t="str">
        <f t="shared" si="135"/>
        <v/>
      </c>
      <c r="DW53" s="177" t="str">
        <f t="shared" si="135"/>
        <v/>
      </c>
      <c r="DX53" s="177" t="str">
        <f t="shared" si="135"/>
        <v/>
      </c>
      <c r="DY53" s="177" t="str">
        <f t="shared" si="135"/>
        <v/>
      </c>
      <c r="DZ53" s="177" t="str">
        <f t="shared" si="135"/>
        <v/>
      </c>
      <c r="EA53" s="177" t="str">
        <f t="shared" si="135"/>
        <v/>
      </c>
      <c r="EB53" s="177" t="str">
        <f t="shared" si="135"/>
        <v/>
      </c>
      <c r="EC53" s="177" t="str">
        <f t="shared" si="135"/>
        <v/>
      </c>
      <c r="ED53" s="177" t="str">
        <f t="shared" si="112"/>
        <v/>
      </c>
      <c r="EE53" s="177" t="str">
        <f t="shared" si="106"/>
        <v/>
      </c>
      <c r="EF53" s="177" t="str">
        <f t="shared" si="118"/>
        <v/>
      </c>
      <c r="EG53" s="177" t="str">
        <f t="shared" si="118"/>
        <v/>
      </c>
      <c r="EH53" s="177" t="str">
        <f t="shared" si="118"/>
        <v/>
      </c>
      <c r="EI53" s="177" t="str">
        <f t="shared" si="118"/>
        <v/>
      </c>
      <c r="EJ53" s="177" t="str">
        <f t="shared" si="118"/>
        <v/>
      </c>
      <c r="EK53" s="177" t="str">
        <f t="shared" si="118"/>
        <v/>
      </c>
      <c r="EL53" s="177" t="str">
        <f t="shared" si="118"/>
        <v/>
      </c>
      <c r="EM53" s="177" t="str">
        <f t="shared" si="118"/>
        <v/>
      </c>
      <c r="EN53" s="177" t="str">
        <f t="shared" si="118"/>
        <v/>
      </c>
      <c r="EO53" s="177" t="str">
        <f t="shared" si="118"/>
        <v/>
      </c>
      <c r="EP53" s="177" t="str">
        <f t="shared" si="118"/>
        <v/>
      </c>
      <c r="EQ53" s="177" t="str">
        <f t="shared" si="118"/>
        <v/>
      </c>
      <c r="ER53" s="177" t="str">
        <f t="shared" si="118"/>
        <v/>
      </c>
      <c r="ES53" s="177" t="str">
        <f t="shared" si="118"/>
        <v/>
      </c>
      <c r="ET53" s="177" t="str">
        <f t="shared" si="118"/>
        <v/>
      </c>
      <c r="EU53" s="177" t="str">
        <f t="shared" si="118"/>
        <v/>
      </c>
      <c r="EV53" s="177" t="str">
        <f t="shared" si="113"/>
        <v/>
      </c>
      <c r="EW53" s="177" t="str">
        <f t="shared" si="114"/>
        <v/>
      </c>
      <c r="EX53" s="177" t="str">
        <f t="shared" si="114"/>
        <v/>
      </c>
      <c r="EY53" s="177" t="str">
        <f t="shared" si="114"/>
        <v/>
      </c>
      <c r="EZ53" s="177" t="str">
        <f t="shared" si="114"/>
        <v/>
      </c>
      <c r="FA53" s="177" t="str">
        <f t="shared" si="114"/>
        <v/>
      </c>
      <c r="FB53" s="177" t="str">
        <f t="shared" si="114"/>
        <v/>
      </c>
      <c r="FC53" s="177" t="str">
        <f t="shared" si="114"/>
        <v/>
      </c>
      <c r="FD53" s="177" t="str">
        <f t="shared" si="114"/>
        <v/>
      </c>
      <c r="FE53" s="177" t="str">
        <f t="shared" si="114"/>
        <v/>
      </c>
      <c r="FF53" s="177" t="str">
        <f t="shared" si="114"/>
        <v/>
      </c>
      <c r="FG53" s="177" t="str">
        <f t="shared" si="114"/>
        <v/>
      </c>
      <c r="FH53" s="177" t="str">
        <f t="shared" si="114"/>
        <v/>
      </c>
      <c r="FI53" s="177" t="str">
        <f t="shared" si="114"/>
        <v/>
      </c>
      <c r="FJ53" s="177" t="str">
        <f t="shared" si="114"/>
        <v/>
      </c>
      <c r="FK53" s="177" t="str">
        <f t="shared" si="114"/>
        <v/>
      </c>
      <c r="FL53" s="177" t="str">
        <f t="shared" si="114"/>
        <v/>
      </c>
      <c r="FM53" s="177" t="str">
        <f t="shared" si="107"/>
        <v/>
      </c>
      <c r="FN53" s="177" t="str">
        <f t="shared" si="107"/>
        <v/>
      </c>
      <c r="FO53" s="177" t="str">
        <f t="shared" si="107"/>
        <v/>
      </c>
      <c r="FP53" s="177" t="str">
        <f t="shared" si="107"/>
        <v/>
      </c>
      <c r="FQ53" s="177" t="str">
        <f t="shared" si="107"/>
        <v/>
      </c>
      <c r="FR53" s="177" t="str">
        <f t="shared" si="107"/>
        <v/>
      </c>
      <c r="FS53" s="177" t="str">
        <f t="shared" si="107"/>
        <v/>
      </c>
      <c r="FT53" s="177" t="str">
        <f t="shared" si="107"/>
        <v/>
      </c>
      <c r="FU53" s="177" t="str">
        <f t="shared" si="107"/>
        <v/>
      </c>
      <c r="FV53" s="177" t="str">
        <f t="shared" si="107"/>
        <v/>
      </c>
      <c r="FW53" s="177" t="str">
        <f t="shared" si="107"/>
        <v/>
      </c>
      <c r="FX53" s="177" t="str">
        <f t="shared" si="107"/>
        <v/>
      </c>
      <c r="FY53" s="177" t="str">
        <f t="shared" si="107"/>
        <v/>
      </c>
      <c r="FZ53" s="177" t="str">
        <f t="shared" si="107"/>
        <v/>
      </c>
      <c r="GA53" s="177" t="str">
        <f t="shared" si="115"/>
        <v/>
      </c>
      <c r="GB53" s="177" t="str">
        <f t="shared" si="115"/>
        <v/>
      </c>
      <c r="GC53" s="177" t="str">
        <f t="shared" si="115"/>
        <v/>
      </c>
      <c r="GD53" s="177" t="str">
        <f t="shared" si="115"/>
        <v/>
      </c>
      <c r="GE53" s="177" t="str">
        <f t="shared" si="115"/>
        <v/>
      </c>
      <c r="GF53" s="177" t="str">
        <f t="shared" si="115"/>
        <v/>
      </c>
      <c r="GG53" s="177" t="str">
        <f t="shared" si="115"/>
        <v/>
      </c>
      <c r="GH53" s="177" t="str">
        <f t="shared" si="115"/>
        <v/>
      </c>
      <c r="GI53" s="177" t="str">
        <f t="shared" si="115"/>
        <v/>
      </c>
      <c r="GJ53" s="177" t="str">
        <f t="shared" si="115"/>
        <v/>
      </c>
      <c r="GK53" s="177" t="str">
        <f t="shared" si="115"/>
        <v/>
      </c>
      <c r="GL53" s="177" t="str">
        <f t="shared" si="115"/>
        <v/>
      </c>
      <c r="GM53" s="177" t="str">
        <f t="shared" si="115"/>
        <v/>
      </c>
      <c r="GN53" s="177" t="str">
        <f t="shared" si="115"/>
        <v/>
      </c>
      <c r="GO53" s="177" t="str">
        <f t="shared" si="115"/>
        <v/>
      </c>
      <c r="GP53" s="177" t="str">
        <f t="shared" si="115"/>
        <v/>
      </c>
      <c r="GQ53" s="177" t="str">
        <f t="shared" si="108"/>
        <v/>
      </c>
      <c r="GR53" s="177" t="str">
        <f t="shared" si="108"/>
        <v/>
      </c>
      <c r="GS53" s="177" t="str">
        <f t="shared" si="108"/>
        <v/>
      </c>
      <c r="GT53" s="177" t="str">
        <f t="shared" si="108"/>
        <v/>
      </c>
      <c r="GU53" s="177" t="str">
        <f t="shared" si="108"/>
        <v/>
      </c>
      <c r="GV53" s="177" t="str">
        <f t="shared" si="108"/>
        <v/>
      </c>
      <c r="GW53" s="177" t="str">
        <f t="shared" si="108"/>
        <v/>
      </c>
      <c r="GX53" s="177" t="str">
        <f t="shared" si="108"/>
        <v/>
      </c>
      <c r="GY53" s="177" t="str">
        <f t="shared" si="108"/>
        <v/>
      </c>
      <c r="GZ53" s="177" t="str">
        <f t="shared" si="108"/>
        <v/>
      </c>
      <c r="HA53" s="177" t="str">
        <f t="shared" si="108"/>
        <v/>
      </c>
      <c r="HB53" s="177" t="str">
        <f t="shared" si="108"/>
        <v/>
      </c>
      <c r="HC53" s="177" t="str">
        <f t="shared" si="108"/>
        <v/>
      </c>
      <c r="HD53" s="177" t="str">
        <f t="shared" si="108"/>
        <v/>
      </c>
      <c r="HE53" s="177" t="str">
        <f t="shared" si="103"/>
        <v/>
      </c>
      <c r="HF53" s="177" t="str">
        <f t="shared" si="103"/>
        <v/>
      </c>
      <c r="HG53" s="177" t="str">
        <f t="shared" si="103"/>
        <v/>
      </c>
      <c r="HH53" s="177" t="str">
        <f t="shared" si="103"/>
        <v/>
      </c>
      <c r="HI53" s="177" t="str">
        <f t="shared" si="103"/>
        <v/>
      </c>
      <c r="HJ53" s="177" t="str">
        <f t="shared" si="103"/>
        <v/>
      </c>
      <c r="HK53" s="177" t="str">
        <f t="shared" si="103"/>
        <v/>
      </c>
      <c r="HL53" s="177" t="str">
        <f t="shared" si="103"/>
        <v/>
      </c>
      <c r="HM53" s="177" t="str">
        <f t="shared" si="103"/>
        <v/>
      </c>
      <c r="HN53" s="177" t="str">
        <f t="shared" si="103"/>
        <v/>
      </c>
      <c r="HO53" s="177" t="str">
        <f t="shared" si="103"/>
        <v/>
      </c>
      <c r="HP53" s="177" t="str">
        <f t="shared" si="103"/>
        <v/>
      </c>
      <c r="HQ53" s="177" t="str">
        <f t="shared" si="103"/>
        <v/>
      </c>
      <c r="HR53" s="177" t="str">
        <f t="shared" si="103"/>
        <v/>
      </c>
      <c r="HS53" s="177" t="str">
        <f t="shared" si="103"/>
        <v/>
      </c>
      <c r="HT53" s="177" t="str">
        <f t="shared" si="116"/>
        <v/>
      </c>
      <c r="HU53" s="177" t="str">
        <f t="shared" si="116"/>
        <v/>
      </c>
      <c r="HV53" s="177" t="str">
        <f t="shared" si="116"/>
        <v/>
      </c>
      <c r="HW53" s="177" t="str">
        <f t="shared" si="116"/>
        <v/>
      </c>
      <c r="HX53" s="177" t="str">
        <f t="shared" si="116"/>
        <v/>
      </c>
      <c r="HY53" s="177" t="str">
        <f t="shared" si="116"/>
        <v/>
      </c>
      <c r="HZ53" s="177" t="str">
        <f t="shared" si="116"/>
        <v/>
      </c>
      <c r="IA53" s="177" t="str">
        <f t="shared" si="116"/>
        <v/>
      </c>
      <c r="IB53" s="177" t="str">
        <f t="shared" si="116"/>
        <v/>
      </c>
      <c r="IC53" s="177" t="str">
        <f t="shared" si="116"/>
        <v/>
      </c>
      <c r="ID53" s="177" t="str">
        <f t="shared" si="116"/>
        <v/>
      </c>
      <c r="IE53" s="192" t="str">
        <f t="shared" si="23"/>
        <v/>
      </c>
      <c r="IF53" s="193" t="e">
        <f t="shared" si="96"/>
        <v>#N/A</v>
      </c>
      <c r="IG53" s="193" t="e">
        <f t="shared" si="120"/>
        <v>#N/A</v>
      </c>
      <c r="IH53" s="193" t="e">
        <f t="shared" si="120"/>
        <v>#N/A</v>
      </c>
      <c r="II53" s="193" t="e">
        <f t="shared" si="120"/>
        <v>#N/A</v>
      </c>
      <c r="IJ53" s="193" t="e">
        <f t="shared" si="130"/>
        <v>#N/A</v>
      </c>
      <c r="IK53" s="193" t="e">
        <f t="shared" si="130"/>
        <v>#N/A</v>
      </c>
      <c r="IL53" s="193" t="e">
        <f t="shared" si="130"/>
        <v>#N/A</v>
      </c>
      <c r="IM53" s="193" t="e">
        <f t="shared" si="130"/>
        <v>#N/A</v>
      </c>
      <c r="IN53" s="193" t="e">
        <f t="shared" si="130"/>
        <v>#N/A</v>
      </c>
      <c r="IO53" s="193" t="e">
        <f t="shared" si="130"/>
        <v>#N/A</v>
      </c>
      <c r="IP53" s="193" t="e">
        <f t="shared" si="130"/>
        <v>#N/A</v>
      </c>
      <c r="IQ53" s="193" t="e">
        <f t="shared" si="130"/>
        <v>#N/A</v>
      </c>
      <c r="IR53" s="193" t="e">
        <f t="shared" si="130"/>
        <v>#N/A</v>
      </c>
      <c r="IS53" s="193" t="e">
        <f t="shared" si="130"/>
        <v>#N/A</v>
      </c>
      <c r="IT53" s="193" t="e">
        <f t="shared" si="130"/>
        <v>#N/A</v>
      </c>
      <c r="IU53" s="193" t="e">
        <f t="shared" si="130"/>
        <v>#N/A</v>
      </c>
      <c r="IV53" s="193" t="e">
        <f t="shared" si="130"/>
        <v>#N/A</v>
      </c>
      <c r="IW53" s="193" t="e">
        <f t="shared" si="130"/>
        <v>#N/A</v>
      </c>
      <c r="IX53" s="193" t="e">
        <f t="shared" si="130"/>
        <v>#N/A</v>
      </c>
      <c r="IY53" s="193" t="e">
        <f t="shared" si="126"/>
        <v>#N/A</v>
      </c>
      <c r="IZ53" s="193" t="e">
        <f t="shared" si="126"/>
        <v>#N/A</v>
      </c>
      <c r="JA53" s="193" t="e">
        <f t="shared" si="126"/>
        <v>#N/A</v>
      </c>
      <c r="JB53" s="193" t="e">
        <f t="shared" si="126"/>
        <v>#N/A</v>
      </c>
      <c r="JC53" s="193" t="e">
        <f t="shared" si="126"/>
        <v>#N/A</v>
      </c>
      <c r="JD53" s="193" t="e">
        <f t="shared" si="126"/>
        <v>#N/A</v>
      </c>
      <c r="JE53" s="193" t="e">
        <f t="shared" si="126"/>
        <v>#N/A</v>
      </c>
      <c r="JF53" s="193" t="e">
        <f t="shared" si="126"/>
        <v>#N/A</v>
      </c>
      <c r="JG53" s="193" t="e">
        <f t="shared" si="126"/>
        <v>#N/A</v>
      </c>
      <c r="JH53" s="193" t="e">
        <f t="shared" si="126"/>
        <v>#N/A</v>
      </c>
      <c r="JI53" s="193" t="e">
        <f t="shared" si="126"/>
        <v>#N/A</v>
      </c>
      <c r="JJ53" s="193" t="e">
        <f t="shared" si="126"/>
        <v>#N/A</v>
      </c>
      <c r="JK53" s="193" t="e">
        <f t="shared" si="126"/>
        <v>#N/A</v>
      </c>
      <c r="JL53" s="193" t="e">
        <f t="shared" si="126"/>
        <v>#N/A</v>
      </c>
      <c r="JM53" s="193" t="e">
        <f t="shared" si="126"/>
        <v>#N/A</v>
      </c>
      <c r="JN53" s="193" t="e">
        <f t="shared" si="123"/>
        <v>#N/A</v>
      </c>
      <c r="JO53" s="193" t="e">
        <f t="shared" si="123"/>
        <v>#N/A</v>
      </c>
      <c r="JP53" s="193" t="e">
        <f t="shared" si="123"/>
        <v>#N/A</v>
      </c>
      <c r="JQ53" s="193" t="e">
        <f t="shared" si="123"/>
        <v>#N/A</v>
      </c>
      <c r="JR53" s="193" t="e">
        <f t="shared" si="123"/>
        <v>#N/A</v>
      </c>
      <c r="JS53" s="193" t="e">
        <f t="shared" si="123"/>
        <v>#N/A</v>
      </c>
      <c r="JT53" s="193" t="e">
        <f t="shared" si="123"/>
        <v>#N/A</v>
      </c>
      <c r="JU53" s="193" t="e">
        <f t="shared" si="123"/>
        <v>#N/A</v>
      </c>
      <c r="JV53" s="193" t="e">
        <f t="shared" si="123"/>
        <v>#N/A</v>
      </c>
      <c r="JW53" s="193" t="e">
        <f t="shared" si="123"/>
        <v>#N/A</v>
      </c>
      <c r="JX53" s="193" t="e">
        <f t="shared" si="123"/>
        <v>#N/A</v>
      </c>
      <c r="JY53" s="193" t="e">
        <f t="shared" si="123"/>
        <v>#N/A</v>
      </c>
      <c r="JZ53" s="193" t="e">
        <f t="shared" si="123"/>
        <v>#N/A</v>
      </c>
      <c r="KA53" s="193" t="e">
        <f t="shared" si="123"/>
        <v>#N/A</v>
      </c>
      <c r="KB53" s="193" t="e">
        <f t="shared" si="123"/>
        <v>#N/A</v>
      </c>
      <c r="KC53" s="193" t="e">
        <f t="shared" ref="KC53:KQ68" si="136">IF(ISNONTEXT($U53),IF($K53="R",_xlfn.BETA.DIST(CJ53,$Q53,$R53,FALSE,$D53,$F53),_xlfn.BETA.DIST(CJ53,$R53,$Q53,FALSE,$D53,$F53)),NA())</f>
        <v>#N/A</v>
      </c>
      <c r="KD53" s="193" t="e">
        <f t="shared" si="136"/>
        <v>#N/A</v>
      </c>
      <c r="KE53" s="193" t="e">
        <f t="shared" si="136"/>
        <v>#N/A</v>
      </c>
      <c r="KF53" s="193" t="e">
        <f t="shared" si="136"/>
        <v>#N/A</v>
      </c>
      <c r="KG53" s="193" t="e">
        <f t="shared" si="136"/>
        <v>#N/A</v>
      </c>
      <c r="KH53" s="193" t="e">
        <f t="shared" si="136"/>
        <v>#N/A</v>
      </c>
      <c r="KI53" s="193" t="e">
        <f t="shared" si="136"/>
        <v>#N/A</v>
      </c>
      <c r="KJ53" s="193" t="e">
        <f t="shared" si="136"/>
        <v>#N/A</v>
      </c>
      <c r="KK53" s="193" t="e">
        <f t="shared" si="136"/>
        <v>#N/A</v>
      </c>
      <c r="KL53" s="193" t="e">
        <f t="shared" si="136"/>
        <v>#N/A</v>
      </c>
      <c r="KM53" s="193" t="e">
        <f t="shared" si="136"/>
        <v>#N/A</v>
      </c>
      <c r="KN53" s="193" t="e">
        <f t="shared" si="136"/>
        <v>#N/A</v>
      </c>
      <c r="KO53" s="193" t="e">
        <f t="shared" si="136"/>
        <v>#N/A</v>
      </c>
      <c r="KP53" s="193" t="e">
        <f t="shared" si="136"/>
        <v>#N/A</v>
      </c>
      <c r="KQ53" s="193" t="e">
        <f t="shared" si="136"/>
        <v>#N/A</v>
      </c>
      <c r="KR53" s="193" t="e">
        <f t="shared" si="26"/>
        <v>#N/A</v>
      </c>
      <c r="KS53" s="193" t="e">
        <f t="shared" si="121"/>
        <v>#N/A</v>
      </c>
      <c r="KT53" s="193" t="e">
        <f t="shared" si="121"/>
        <v>#N/A</v>
      </c>
      <c r="KU53" s="193" t="e">
        <f t="shared" si="121"/>
        <v>#N/A</v>
      </c>
      <c r="KV53" s="193" t="e">
        <f t="shared" si="131"/>
        <v>#N/A</v>
      </c>
      <c r="KW53" s="193" t="e">
        <f t="shared" si="131"/>
        <v>#N/A</v>
      </c>
      <c r="KX53" s="193" t="e">
        <f t="shared" si="131"/>
        <v>#N/A</v>
      </c>
      <c r="KY53" s="193" t="e">
        <f t="shared" si="131"/>
        <v>#N/A</v>
      </c>
      <c r="KZ53" s="193" t="e">
        <f t="shared" si="131"/>
        <v>#N/A</v>
      </c>
      <c r="LA53" s="193" t="e">
        <f t="shared" si="131"/>
        <v>#N/A</v>
      </c>
      <c r="LB53" s="193" t="e">
        <f t="shared" si="131"/>
        <v>#N/A</v>
      </c>
      <c r="LC53" s="193" t="e">
        <f t="shared" si="131"/>
        <v>#N/A</v>
      </c>
      <c r="LD53" s="193" t="e">
        <f t="shared" si="131"/>
        <v>#N/A</v>
      </c>
      <c r="LE53" s="193" t="e">
        <f t="shared" si="131"/>
        <v>#N/A</v>
      </c>
      <c r="LF53" s="193" t="e">
        <f t="shared" si="131"/>
        <v>#N/A</v>
      </c>
      <c r="LG53" s="193" t="e">
        <f t="shared" si="131"/>
        <v>#N/A</v>
      </c>
      <c r="LH53" s="193" t="e">
        <f t="shared" si="131"/>
        <v>#N/A</v>
      </c>
      <c r="LI53" s="193" t="e">
        <f t="shared" si="131"/>
        <v>#N/A</v>
      </c>
      <c r="LJ53" s="193" t="e">
        <f t="shared" si="131"/>
        <v>#N/A</v>
      </c>
      <c r="LK53" s="193" t="e">
        <f t="shared" si="127"/>
        <v>#N/A</v>
      </c>
      <c r="LL53" s="193" t="e">
        <f t="shared" si="127"/>
        <v>#N/A</v>
      </c>
      <c r="LM53" s="193" t="e">
        <f t="shared" si="127"/>
        <v>#N/A</v>
      </c>
      <c r="LN53" s="193" t="e">
        <f t="shared" si="127"/>
        <v>#N/A</v>
      </c>
      <c r="LO53" s="193" t="e">
        <f t="shared" si="127"/>
        <v>#N/A</v>
      </c>
      <c r="LP53" s="193" t="e">
        <f t="shared" si="127"/>
        <v>#N/A</v>
      </c>
      <c r="LQ53" s="193" t="e">
        <f t="shared" si="127"/>
        <v>#N/A</v>
      </c>
      <c r="LR53" s="193" t="e">
        <f t="shared" si="127"/>
        <v>#N/A</v>
      </c>
      <c r="LS53" s="193" t="e">
        <f t="shared" si="127"/>
        <v>#N/A</v>
      </c>
      <c r="LT53" s="193" t="e">
        <f t="shared" si="127"/>
        <v>#N/A</v>
      </c>
      <c r="LU53" s="193" t="e">
        <f t="shared" si="127"/>
        <v>#N/A</v>
      </c>
      <c r="LV53" s="193" t="e">
        <f t="shared" si="127"/>
        <v>#N/A</v>
      </c>
      <c r="LW53" s="193" t="e">
        <f t="shared" si="127"/>
        <v>#N/A</v>
      </c>
      <c r="LX53" s="193" t="e">
        <f t="shared" si="127"/>
        <v>#N/A</v>
      </c>
      <c r="LY53" s="193" t="e">
        <f t="shared" si="127"/>
        <v>#N/A</v>
      </c>
      <c r="LZ53" s="193" t="e">
        <f t="shared" si="124"/>
        <v>#N/A</v>
      </c>
      <c r="MA53" s="193" t="e">
        <f t="shared" si="124"/>
        <v>#N/A</v>
      </c>
      <c r="MB53" s="193" t="e">
        <f t="shared" si="124"/>
        <v>#N/A</v>
      </c>
      <c r="MC53" s="193" t="e">
        <f t="shared" si="124"/>
        <v>#N/A</v>
      </c>
      <c r="MD53" s="193" t="e">
        <f t="shared" si="124"/>
        <v>#N/A</v>
      </c>
      <c r="ME53" s="193" t="e">
        <f t="shared" si="124"/>
        <v>#N/A</v>
      </c>
      <c r="MF53" s="193" t="e">
        <f t="shared" si="124"/>
        <v>#N/A</v>
      </c>
      <c r="MG53" s="193" t="e">
        <f t="shared" si="124"/>
        <v>#N/A</v>
      </c>
      <c r="MH53" s="193" t="e">
        <f t="shared" si="124"/>
        <v>#N/A</v>
      </c>
      <c r="MI53" s="193" t="e">
        <f t="shared" si="124"/>
        <v>#N/A</v>
      </c>
      <c r="MJ53" s="193" t="e">
        <f t="shared" si="124"/>
        <v>#N/A</v>
      </c>
      <c r="MK53" s="193" t="e">
        <f t="shared" si="124"/>
        <v>#N/A</v>
      </c>
      <c r="ML53" s="193" t="e">
        <f t="shared" si="124"/>
        <v>#N/A</v>
      </c>
      <c r="MM53" s="193" t="e">
        <f t="shared" si="124"/>
        <v>#N/A</v>
      </c>
      <c r="MN53" s="193" t="e">
        <f t="shared" si="124"/>
        <v>#N/A</v>
      </c>
      <c r="MO53" s="193" t="e">
        <f t="shared" ref="MO53:NC68" si="137">IF(ISNONTEXT($U53),IF($K53="R",_xlfn.BETA.DIST(EV53,$Q53,$R53,FALSE,$D53,$F53),_xlfn.BETA.DIST(EV53,$R53,$Q53,FALSE,$D53,$F53)),NA())</f>
        <v>#N/A</v>
      </c>
      <c r="MP53" s="193" t="e">
        <f t="shared" si="137"/>
        <v>#N/A</v>
      </c>
      <c r="MQ53" s="193" t="e">
        <f t="shared" si="137"/>
        <v>#N/A</v>
      </c>
      <c r="MR53" s="193" t="e">
        <f t="shared" si="137"/>
        <v>#N/A</v>
      </c>
      <c r="MS53" s="193" t="e">
        <f t="shared" si="137"/>
        <v>#N/A</v>
      </c>
      <c r="MT53" s="193" t="e">
        <f t="shared" si="137"/>
        <v>#N/A</v>
      </c>
      <c r="MU53" s="193" t="e">
        <f t="shared" si="137"/>
        <v>#N/A</v>
      </c>
      <c r="MV53" s="193" t="e">
        <f t="shared" si="137"/>
        <v>#N/A</v>
      </c>
      <c r="MW53" s="193" t="e">
        <f t="shared" si="137"/>
        <v>#N/A</v>
      </c>
      <c r="MX53" s="193" t="e">
        <f t="shared" si="137"/>
        <v>#N/A</v>
      </c>
      <c r="MY53" s="193" t="e">
        <f t="shared" si="137"/>
        <v>#N/A</v>
      </c>
      <c r="MZ53" s="193" t="e">
        <f t="shared" si="137"/>
        <v>#N/A</v>
      </c>
      <c r="NA53" s="193" t="e">
        <f t="shared" si="137"/>
        <v>#N/A</v>
      </c>
      <c r="NB53" s="193" t="e">
        <f t="shared" si="137"/>
        <v>#N/A</v>
      </c>
      <c r="NC53" s="193" t="e">
        <f t="shared" si="137"/>
        <v>#N/A</v>
      </c>
      <c r="ND53" s="193" t="e">
        <f t="shared" si="27"/>
        <v>#N/A</v>
      </c>
      <c r="NE53" s="193" t="e">
        <f t="shared" si="122"/>
        <v>#N/A</v>
      </c>
      <c r="NF53" s="193" t="e">
        <f t="shared" si="122"/>
        <v>#N/A</v>
      </c>
      <c r="NG53" s="193" t="e">
        <f t="shared" si="122"/>
        <v>#N/A</v>
      </c>
      <c r="NH53" s="193" t="e">
        <f t="shared" si="132"/>
        <v>#N/A</v>
      </c>
      <c r="NI53" s="193" t="e">
        <f t="shared" si="132"/>
        <v>#N/A</v>
      </c>
      <c r="NJ53" s="193" t="e">
        <f t="shared" si="132"/>
        <v>#N/A</v>
      </c>
      <c r="NK53" s="193" t="e">
        <f t="shared" si="132"/>
        <v>#N/A</v>
      </c>
      <c r="NL53" s="193" t="e">
        <f t="shared" si="132"/>
        <v>#N/A</v>
      </c>
      <c r="NM53" s="193" t="e">
        <f t="shared" si="132"/>
        <v>#N/A</v>
      </c>
      <c r="NN53" s="193" t="e">
        <f t="shared" si="132"/>
        <v>#N/A</v>
      </c>
      <c r="NO53" s="193" t="e">
        <f t="shared" si="132"/>
        <v>#N/A</v>
      </c>
      <c r="NP53" s="193" t="e">
        <f t="shared" si="132"/>
        <v>#N/A</v>
      </c>
      <c r="NQ53" s="193" t="e">
        <f t="shared" si="132"/>
        <v>#N/A</v>
      </c>
      <c r="NR53" s="193" t="e">
        <f t="shared" si="132"/>
        <v>#N/A</v>
      </c>
      <c r="NS53" s="193" t="e">
        <f t="shared" si="132"/>
        <v>#N/A</v>
      </c>
      <c r="NT53" s="193" t="e">
        <f t="shared" si="132"/>
        <v>#N/A</v>
      </c>
      <c r="NU53" s="193" t="e">
        <f t="shared" si="132"/>
        <v>#N/A</v>
      </c>
      <c r="NV53" s="193" t="e">
        <f t="shared" si="132"/>
        <v>#N/A</v>
      </c>
      <c r="NW53" s="193" t="e">
        <f t="shared" si="128"/>
        <v>#N/A</v>
      </c>
      <c r="NX53" s="193" t="e">
        <f t="shared" si="128"/>
        <v>#N/A</v>
      </c>
      <c r="NY53" s="193" t="e">
        <f t="shared" si="128"/>
        <v>#N/A</v>
      </c>
      <c r="NZ53" s="193" t="e">
        <f t="shared" si="128"/>
        <v>#N/A</v>
      </c>
      <c r="OA53" s="193" t="e">
        <f t="shared" si="128"/>
        <v>#N/A</v>
      </c>
      <c r="OB53" s="193" t="e">
        <f t="shared" si="128"/>
        <v>#N/A</v>
      </c>
      <c r="OC53" s="193" t="e">
        <f t="shared" si="128"/>
        <v>#N/A</v>
      </c>
      <c r="OD53" s="193" t="e">
        <f t="shared" si="128"/>
        <v>#N/A</v>
      </c>
      <c r="OE53" s="193" t="e">
        <f t="shared" si="128"/>
        <v>#N/A</v>
      </c>
      <c r="OF53" s="193" t="e">
        <f t="shared" si="128"/>
        <v>#N/A</v>
      </c>
      <c r="OG53" s="193" t="e">
        <f t="shared" si="128"/>
        <v>#N/A</v>
      </c>
      <c r="OH53" s="193" t="e">
        <f t="shared" si="128"/>
        <v>#N/A</v>
      </c>
      <c r="OI53" s="193" t="e">
        <f t="shared" si="128"/>
        <v>#N/A</v>
      </c>
      <c r="OJ53" s="193" t="e">
        <f t="shared" si="128"/>
        <v>#N/A</v>
      </c>
      <c r="OK53" s="193" t="e">
        <f t="shared" si="128"/>
        <v>#N/A</v>
      </c>
      <c r="OL53" s="193" t="e">
        <f t="shared" si="125"/>
        <v>#N/A</v>
      </c>
      <c r="OM53" s="193" t="e">
        <f t="shared" si="125"/>
        <v>#N/A</v>
      </c>
      <c r="ON53" s="193" t="e">
        <f t="shared" si="125"/>
        <v>#N/A</v>
      </c>
      <c r="OO53" s="193" t="e">
        <f t="shared" si="125"/>
        <v>#N/A</v>
      </c>
      <c r="OP53" s="193" t="e">
        <f t="shared" si="125"/>
        <v>#N/A</v>
      </c>
      <c r="OQ53" s="193" t="e">
        <f t="shared" si="125"/>
        <v>#N/A</v>
      </c>
      <c r="OR53" s="193" t="e">
        <f t="shared" si="125"/>
        <v>#N/A</v>
      </c>
      <c r="OS53" s="193" t="e">
        <f t="shared" si="125"/>
        <v>#N/A</v>
      </c>
      <c r="OT53" s="193" t="e">
        <f t="shared" si="125"/>
        <v>#N/A</v>
      </c>
      <c r="OU53" s="193" t="e">
        <f t="shared" si="125"/>
        <v>#N/A</v>
      </c>
      <c r="OV53" s="193" t="e">
        <f t="shared" si="125"/>
        <v>#N/A</v>
      </c>
      <c r="OW53" s="193" t="e">
        <f t="shared" si="125"/>
        <v>#N/A</v>
      </c>
      <c r="OX53" s="193" t="e">
        <f t="shared" si="125"/>
        <v>#N/A</v>
      </c>
      <c r="OY53" s="193" t="e">
        <f t="shared" si="125"/>
        <v>#N/A</v>
      </c>
      <c r="OZ53" s="193" t="e">
        <f t="shared" si="125"/>
        <v>#N/A</v>
      </c>
      <c r="PA53" s="193" t="e">
        <f t="shared" ref="PA53:PO68" si="138">IF(ISNONTEXT($U53),IF($K53="R",_xlfn.BETA.DIST(HH53,$Q53,$R53,FALSE,$D53,$F53),_xlfn.BETA.DIST(HH53,$R53,$Q53,FALSE,$D53,$F53)),NA())</f>
        <v>#N/A</v>
      </c>
      <c r="PB53" s="193" t="e">
        <f t="shared" si="138"/>
        <v>#N/A</v>
      </c>
      <c r="PC53" s="193" t="e">
        <f t="shared" si="138"/>
        <v>#N/A</v>
      </c>
      <c r="PD53" s="193" t="e">
        <f t="shared" si="138"/>
        <v>#N/A</v>
      </c>
      <c r="PE53" s="193" t="e">
        <f t="shared" si="138"/>
        <v>#N/A</v>
      </c>
      <c r="PF53" s="193" t="e">
        <f t="shared" si="138"/>
        <v>#N/A</v>
      </c>
      <c r="PG53" s="193" t="e">
        <f t="shared" si="138"/>
        <v>#N/A</v>
      </c>
      <c r="PH53" s="193" t="e">
        <f t="shared" si="138"/>
        <v>#N/A</v>
      </c>
      <c r="PI53" s="193" t="e">
        <f t="shared" si="138"/>
        <v>#N/A</v>
      </c>
      <c r="PJ53" s="193" t="e">
        <f t="shared" si="138"/>
        <v>#N/A</v>
      </c>
      <c r="PK53" s="193" t="e">
        <f t="shared" si="138"/>
        <v>#N/A</v>
      </c>
      <c r="PL53" s="193" t="e">
        <f t="shared" si="138"/>
        <v>#N/A</v>
      </c>
      <c r="PM53" s="193" t="e">
        <f t="shared" si="138"/>
        <v>#N/A</v>
      </c>
      <c r="PN53" s="193" t="e">
        <f t="shared" si="138"/>
        <v>#N/A</v>
      </c>
      <c r="PO53" s="193" t="e">
        <f t="shared" si="138"/>
        <v>#N/A</v>
      </c>
      <c r="PP53" s="193" t="e">
        <f t="shared" si="28"/>
        <v>#N/A</v>
      </c>
      <c r="PQ53" s="193" t="e">
        <f t="shared" si="133"/>
        <v>#N/A</v>
      </c>
      <c r="PR53" s="193" t="e">
        <f t="shared" si="133"/>
        <v>#N/A</v>
      </c>
      <c r="PS53" s="193" t="e">
        <f t="shared" si="133"/>
        <v>#N/A</v>
      </c>
      <c r="PT53" s="193" t="e">
        <f t="shared" si="133"/>
        <v>#N/A</v>
      </c>
      <c r="PU53" s="193" t="e">
        <f t="shared" si="133"/>
        <v>#N/A</v>
      </c>
      <c r="PV53" s="193" t="e">
        <f t="shared" si="133"/>
        <v>#N/A</v>
      </c>
      <c r="PW53" s="193" t="e">
        <f t="shared" si="133"/>
        <v>#N/A</v>
      </c>
      <c r="PX53" s="193" t="e">
        <f t="shared" si="133"/>
        <v>#N/A</v>
      </c>
    </row>
    <row r="54" spans="1:440" hidden="1" x14ac:dyDescent="0.45">
      <c r="A54" s="20">
        <v>51</v>
      </c>
      <c r="B54" s="134"/>
      <c r="C54" s="279"/>
      <c r="D54" s="280" t="str">
        <f t="shared" si="15"/>
        <v/>
      </c>
      <c r="E54" s="281"/>
      <c r="F54" s="280" t="str">
        <f t="shared" si="16"/>
        <v/>
      </c>
      <c r="G54" s="279"/>
      <c r="H54" s="135"/>
      <c r="I54" s="110" t="str">
        <f t="shared" si="17"/>
        <v/>
      </c>
      <c r="J54" s="21" t="str">
        <f t="shared" si="18"/>
        <v/>
      </c>
      <c r="K54" s="22" t="str">
        <f t="shared" si="19"/>
        <v/>
      </c>
      <c r="L54" s="23" t="str">
        <f>IF(J54="","",IF(OR($J54&lt;Skew!$B$3,$J54=Skew!$B$3),IF($J54&gt;Skew!$C$3,Skew!$A$3,IF($J54&gt;Skew!$C$4,Skew!$A$4,IF($J54&gt;Skew!$C$5,Skew!$A$5,IF($J54&gt;Skew!$C$6,Skew!$A$6,IF($J54&gt;Skew!$C$7,Skew!$A$7,IF($J54&gt;Skew!$C$8,Skew!$A$8,IF($J54&gt;Skew!$C$9,Skew!$A$9,IF($J54&gt;Skew!$C$10,Skew!$A$10,IF($J54&gt;Skew!$C$11,Skew!$A$11,IF($J54&gt;Skew!$C$12,Skew!$A$12,IF($J54&gt;Skew!$C$13,Skew!$A$13,IF($J54&gt;Skew!$C$14,Skew!$A$14,IF($J54&gt;Skew!$C$15,Skew!$A$15,IF($J54&gt;Skew!$C$16,Skew!$A$16,Skew!$A$17)
)))))))))))))))</f>
        <v/>
      </c>
      <c r="M54" s="22" t="str">
        <f>IF(J54="","",MATCH(L54,Skew!$A$3:$A$17,0))</f>
        <v/>
      </c>
      <c r="N54" s="22" t="str">
        <f t="shared" si="0"/>
        <v/>
      </c>
      <c r="O54" s="24"/>
      <c r="P54" s="22" t="str">
        <f>IF(OR(J54="",O54=""),"",MATCH(O54,Confidence!$A$3:$A$12,0))</f>
        <v/>
      </c>
      <c r="Q54" s="25" t="str">
        <f t="shared" si="1"/>
        <v/>
      </c>
      <c r="R54" s="25" t="str">
        <f t="shared" si="2"/>
        <v/>
      </c>
      <c r="S54" s="22"/>
      <c r="T54" s="102" t="str">
        <f t="shared" si="3"/>
        <v/>
      </c>
      <c r="U54" s="102" t="str">
        <f t="shared" si="4"/>
        <v/>
      </c>
      <c r="V54" s="37" t="str">
        <f t="shared" si="5"/>
        <v/>
      </c>
      <c r="W54" s="115"/>
      <c r="X54" s="204" t="str">
        <f>IF(AND(D54&gt;0,E54&gt;0,F54&gt;0,Q54&gt;0,R54&gt;0,W54&gt;0,NOT(O54="")),ABS(VLOOKUP($W$1,VLookups!$A$30:$B$31,2,FALSE)-_xlfn.BETA.DIST(W54,IF(K54="L",R54,Q54),IF(K54="L",Q54,R54),TRUE,D54,F54)),"")</f>
        <v/>
      </c>
      <c r="Y54" s="112" t="str">
        <f>IF(OR($Q54="",$R54=""),"",_xlfn.BETA.INV(ABS(VLOOKUP($W$1,VLookups!$A$30:$B$31,2,FALSE)-Y$3),IF($K54="L",$R54,$Q54),IF($K54="L",$Q54,$R54),$D54,$F54))</f>
        <v/>
      </c>
      <c r="Z54" s="113" t="str">
        <f>IF(OR($Q54="",$R54=""),"",_xlfn.BETA.INV(ABS(VLOOKUP($W$1,VLookups!$A$30:$B$31,2,FALSE)-Z$3),IF($K54="L",$R54,$Q54),IF($K54="L",$Q54,$R54),$D54,$F54))</f>
        <v/>
      </c>
      <c r="AA54" s="112" t="str">
        <f>IF(OR($Q54="",$R54=""),"",_xlfn.BETA.INV(ABS(VLOOKUP($W$1,VLookups!$A$30:$B$31,2,FALSE)-AA$3),IF($K54="L",$R54,$Q54),IF($K54="L",$Q54,$R54),$D54,$F54))</f>
        <v/>
      </c>
      <c r="AB54" s="113" t="str">
        <f>IF(OR($Q54="",$R54=""),"",_xlfn.BETA.INV(ABS(VLOOKUP($W$1,VLookups!$A$30:$B$31,2,FALSE)-AB$3),IF($K54="L",$R54,$Q54),IF($K54="L",$Q54,$R54),$D54,$F54))</f>
        <v/>
      </c>
      <c r="AC54" s="112" t="str">
        <f>IF(OR($Q54="",$R54=""),"",_xlfn.BETA.INV(ABS(VLOOKUP($W$1,VLookups!$A$30:$B$31,2,FALSE)-AC$3),IF($K54="L",$R54,$Q54),IF($K54="L",$Q54,$R54),$D54,$F54))</f>
        <v/>
      </c>
      <c r="AD54" s="113" t="str">
        <f>IF(OR($Q54="",$R54=""),"",_xlfn.BETA.INV(ABS(VLOOKUP($W$1,VLookups!$A$30:$B$31,2,FALSE)-AD$3),IF($K54="L",$R54,$Q54),IF($K54="L",$Q54,$R54),$D54,$F54))</f>
        <v/>
      </c>
      <c r="AE54" s="112" t="str">
        <f>IF(OR($Q54="",$R54=""),"",_xlfn.BETA.INV(ABS(VLOOKUP($W$1,VLookups!$A$30:$B$31,2,FALSE)-AE$3),IF($K54="L",$R54,$Q54),IF($K54="L",$Q54,$R54),$D54,$F54))</f>
        <v/>
      </c>
      <c r="AF54" s="113" t="str">
        <f>IF(OR($Q54="",$R54=""),"",_xlfn.BETA.INV(ABS(VLOOKUP($W$1,VLookups!$A$30:$B$31,2,FALSE)-AF$3),IF($K54="L",$R54,$Q54),IF($K54="L",$Q54,$R54),$D54,$F54))</f>
        <v/>
      </c>
      <c r="AG54" s="112" t="str">
        <f>IF(OR($Q54="",$R54=""),"",_xlfn.BETA.INV(ABS(VLOOKUP($W$1,VLookups!$A$30:$B$31,2,FALSE)-AG$3),IF($K54="L",$R54,$Q54),IF($K54="L",$Q54,$R54),$D54,$F54))</f>
        <v/>
      </c>
      <c r="AH54" s="113" t="str">
        <f>IF(OR($Q54="",$R54=""),"",_xlfn.BETA.INV(ABS(VLOOKUP($W$1,VLookups!$A$30:$B$31,2,FALSE)-AH$3),IF($K54="L",$R54,$Q54),IF($K54="L",$Q54,$R54),$D54,$F54))</f>
        <v/>
      </c>
      <c r="AI54" s="112" t="str">
        <f>IF(OR($Q54="",$R54=""),"",_xlfn.BETA.INV(ABS(VLOOKUP($W$1,VLookups!$A$30:$B$31,2,FALSE)-AI$3),IF($K54="L",$R54,$Q54),IF($K54="L",$Q54,$R54),$D54,$F54))</f>
        <v/>
      </c>
      <c r="AJ54" s="113" t="str">
        <f>IF(OR($Q54="",$R54=""),"",_xlfn.BETA.INV(ABS(VLOOKUP($W$1,VLookups!$A$30:$B$31,2,FALSE)-AJ$3),IF($K54="L",$R54,$Q54),IF($K54="L",$Q54,$R54),$D54,$F54))</f>
        <v/>
      </c>
      <c r="AK54" s="15"/>
      <c r="AL54" s="194" t="str">
        <f t="shared" si="20"/>
        <v/>
      </c>
      <c r="AM54" s="192" t="str">
        <f t="shared" si="21"/>
        <v/>
      </c>
      <c r="AN54" s="177" t="str">
        <f t="shared" si="134"/>
        <v/>
      </c>
      <c r="AO54" s="177" t="str">
        <f t="shared" si="110"/>
        <v/>
      </c>
      <c r="AP54" s="177" t="str">
        <f t="shared" si="110"/>
        <v/>
      </c>
      <c r="AQ54" s="177" t="str">
        <f t="shared" si="110"/>
        <v/>
      </c>
      <c r="AR54" s="177" t="str">
        <f t="shared" si="110"/>
        <v/>
      </c>
      <c r="AS54" s="177" t="str">
        <f t="shared" si="110"/>
        <v/>
      </c>
      <c r="AT54" s="177" t="str">
        <f t="shared" si="110"/>
        <v/>
      </c>
      <c r="AU54" s="177" t="str">
        <f t="shared" si="110"/>
        <v/>
      </c>
      <c r="AV54" s="177" t="str">
        <f t="shared" si="110"/>
        <v/>
      </c>
      <c r="AW54" s="177" t="str">
        <f t="shared" si="110"/>
        <v/>
      </c>
      <c r="AX54" s="177" t="str">
        <f t="shared" si="110"/>
        <v/>
      </c>
      <c r="AY54" s="177" t="str">
        <f t="shared" si="110"/>
        <v/>
      </c>
      <c r="AZ54" s="177" t="str">
        <f t="shared" si="110"/>
        <v/>
      </c>
      <c r="BA54" s="177" t="str">
        <f t="shared" si="110"/>
        <v/>
      </c>
      <c r="BB54" s="177" t="str">
        <f t="shared" si="110"/>
        <v/>
      </c>
      <c r="BC54" s="177" t="str">
        <f t="shared" si="110"/>
        <v/>
      </c>
      <c r="BD54" s="177" t="str">
        <f t="shared" si="110"/>
        <v/>
      </c>
      <c r="BE54" s="177" t="str">
        <f t="shared" si="104"/>
        <v/>
      </c>
      <c r="BF54" s="177" t="str">
        <f t="shared" si="104"/>
        <v/>
      </c>
      <c r="BG54" s="177" t="str">
        <f t="shared" si="104"/>
        <v/>
      </c>
      <c r="BH54" s="177" t="str">
        <f t="shared" si="104"/>
        <v/>
      </c>
      <c r="BI54" s="177" t="str">
        <f t="shared" si="104"/>
        <v/>
      </c>
      <c r="BJ54" s="177" t="str">
        <f t="shared" si="104"/>
        <v/>
      </c>
      <c r="BK54" s="177" t="str">
        <f t="shared" si="104"/>
        <v/>
      </c>
      <c r="BL54" s="177" t="str">
        <f t="shared" si="104"/>
        <v/>
      </c>
      <c r="BM54" s="177" t="str">
        <f t="shared" si="104"/>
        <v/>
      </c>
      <c r="BN54" s="177" t="str">
        <f t="shared" si="104"/>
        <v/>
      </c>
      <c r="BO54" s="177" t="str">
        <f t="shared" si="104"/>
        <v/>
      </c>
      <c r="BP54" s="177" t="str">
        <f t="shared" si="104"/>
        <v/>
      </c>
      <c r="BQ54" s="177" t="str">
        <f t="shared" si="104"/>
        <v/>
      </c>
      <c r="BR54" s="177" t="str">
        <f t="shared" si="104"/>
        <v/>
      </c>
      <c r="BS54" s="177" t="str">
        <f t="shared" si="104"/>
        <v/>
      </c>
      <c r="BT54" s="177" t="str">
        <f t="shared" si="111"/>
        <v/>
      </c>
      <c r="BU54" s="177" t="str">
        <f t="shared" si="111"/>
        <v/>
      </c>
      <c r="BV54" s="177" t="str">
        <f t="shared" si="111"/>
        <v/>
      </c>
      <c r="BW54" s="177" t="str">
        <f t="shared" si="111"/>
        <v/>
      </c>
      <c r="BX54" s="177" t="str">
        <f t="shared" si="111"/>
        <v/>
      </c>
      <c r="BY54" s="177" t="str">
        <f t="shared" si="111"/>
        <v/>
      </c>
      <c r="BZ54" s="177" t="str">
        <f t="shared" si="111"/>
        <v/>
      </c>
      <c r="CA54" s="177" t="str">
        <f t="shared" si="111"/>
        <v/>
      </c>
      <c r="CB54" s="177" t="str">
        <f t="shared" si="111"/>
        <v/>
      </c>
      <c r="CC54" s="177" t="str">
        <f t="shared" si="111"/>
        <v/>
      </c>
      <c r="CD54" s="177" t="str">
        <f t="shared" si="111"/>
        <v/>
      </c>
      <c r="CE54" s="177" t="str">
        <f t="shared" si="111"/>
        <v/>
      </c>
      <c r="CF54" s="177" t="str">
        <f t="shared" si="111"/>
        <v/>
      </c>
      <c r="CG54" s="177" t="str">
        <f t="shared" si="111"/>
        <v/>
      </c>
      <c r="CH54" s="177" t="str">
        <f t="shared" si="111"/>
        <v/>
      </c>
      <c r="CI54" s="177" t="str">
        <f t="shared" si="111"/>
        <v/>
      </c>
      <c r="CJ54" s="177" t="str">
        <f t="shared" si="105"/>
        <v/>
      </c>
      <c r="CK54" s="177" t="str">
        <f t="shared" si="105"/>
        <v/>
      </c>
      <c r="CL54" s="177" t="str">
        <f t="shared" si="105"/>
        <v/>
      </c>
      <c r="CM54" s="177" t="str">
        <f t="shared" si="105"/>
        <v/>
      </c>
      <c r="CN54" s="177" t="str">
        <f t="shared" si="105"/>
        <v/>
      </c>
      <c r="CO54" s="177" t="str">
        <f t="shared" si="105"/>
        <v/>
      </c>
      <c r="CP54" s="177" t="str">
        <f t="shared" si="105"/>
        <v/>
      </c>
      <c r="CQ54" s="177" t="str">
        <f t="shared" si="105"/>
        <v/>
      </c>
      <c r="CR54" s="177" t="str">
        <f t="shared" si="105"/>
        <v/>
      </c>
      <c r="CS54" s="177" t="str">
        <f t="shared" si="105"/>
        <v/>
      </c>
      <c r="CT54" s="177" t="str">
        <f t="shared" si="105"/>
        <v/>
      </c>
      <c r="CU54" s="177" t="str">
        <f t="shared" si="105"/>
        <v/>
      </c>
      <c r="CV54" s="177" t="str">
        <f t="shared" si="105"/>
        <v/>
      </c>
      <c r="CW54" s="177" t="str">
        <f t="shared" si="105"/>
        <v/>
      </c>
      <c r="CX54" s="177" t="str">
        <f t="shared" si="105"/>
        <v/>
      </c>
      <c r="CY54" s="177" t="str">
        <f t="shared" ref="CY54:DN69" si="139">IF(ISNONTEXT($AL54),CX54+$AL54,"")</f>
        <v/>
      </c>
      <c r="CZ54" s="177" t="str">
        <f t="shared" si="139"/>
        <v/>
      </c>
      <c r="DA54" s="177" t="str">
        <f t="shared" si="139"/>
        <v/>
      </c>
      <c r="DB54" s="177" t="str">
        <f t="shared" si="139"/>
        <v/>
      </c>
      <c r="DC54" s="177" t="str">
        <f t="shared" si="139"/>
        <v/>
      </c>
      <c r="DD54" s="177" t="str">
        <f t="shared" si="139"/>
        <v/>
      </c>
      <c r="DE54" s="177" t="str">
        <f t="shared" si="139"/>
        <v/>
      </c>
      <c r="DF54" s="177" t="str">
        <f t="shared" si="139"/>
        <v/>
      </c>
      <c r="DG54" s="177" t="str">
        <f t="shared" si="139"/>
        <v/>
      </c>
      <c r="DH54" s="177" t="str">
        <f t="shared" si="139"/>
        <v/>
      </c>
      <c r="DI54" s="177" t="str">
        <f t="shared" si="139"/>
        <v/>
      </c>
      <c r="DJ54" s="177" t="str">
        <f t="shared" si="139"/>
        <v/>
      </c>
      <c r="DK54" s="177" t="str">
        <f t="shared" si="139"/>
        <v/>
      </c>
      <c r="DL54" s="177" t="str">
        <f t="shared" si="139"/>
        <v/>
      </c>
      <c r="DM54" s="177" t="str">
        <f t="shared" si="139"/>
        <v/>
      </c>
      <c r="DN54" s="177" t="str">
        <f t="shared" si="139"/>
        <v/>
      </c>
      <c r="DO54" s="177" t="str">
        <f t="shared" si="135"/>
        <v/>
      </c>
      <c r="DP54" s="177" t="str">
        <f t="shared" si="135"/>
        <v/>
      </c>
      <c r="DQ54" s="177" t="str">
        <f t="shared" si="135"/>
        <v/>
      </c>
      <c r="DR54" s="177" t="str">
        <f t="shared" si="135"/>
        <v/>
      </c>
      <c r="DS54" s="177" t="str">
        <f t="shared" si="135"/>
        <v/>
      </c>
      <c r="DT54" s="177" t="str">
        <f t="shared" si="135"/>
        <v/>
      </c>
      <c r="DU54" s="177" t="str">
        <f t="shared" si="135"/>
        <v/>
      </c>
      <c r="DV54" s="177" t="str">
        <f t="shared" si="135"/>
        <v/>
      </c>
      <c r="DW54" s="177" t="str">
        <f t="shared" si="135"/>
        <v/>
      </c>
      <c r="DX54" s="177" t="str">
        <f t="shared" si="135"/>
        <v/>
      </c>
      <c r="DY54" s="177" t="str">
        <f t="shared" si="135"/>
        <v/>
      </c>
      <c r="DZ54" s="177" t="str">
        <f t="shared" si="135"/>
        <v/>
      </c>
      <c r="EA54" s="177" t="str">
        <f t="shared" si="135"/>
        <v/>
      </c>
      <c r="EB54" s="177" t="str">
        <f t="shared" si="135"/>
        <v/>
      </c>
      <c r="EC54" s="177" t="str">
        <f t="shared" si="135"/>
        <v/>
      </c>
      <c r="ED54" s="177" t="str">
        <f t="shared" si="112"/>
        <v/>
      </c>
      <c r="EE54" s="177" t="str">
        <f t="shared" si="106"/>
        <v/>
      </c>
      <c r="EF54" s="177" t="str">
        <f t="shared" si="118"/>
        <v/>
      </c>
      <c r="EG54" s="177" t="str">
        <f t="shared" si="118"/>
        <v/>
      </c>
      <c r="EH54" s="177" t="str">
        <f t="shared" si="118"/>
        <v/>
      </c>
      <c r="EI54" s="177" t="str">
        <f t="shared" si="118"/>
        <v/>
      </c>
      <c r="EJ54" s="177" t="str">
        <f t="shared" si="118"/>
        <v/>
      </c>
      <c r="EK54" s="177" t="str">
        <f t="shared" si="118"/>
        <v/>
      </c>
      <c r="EL54" s="177" t="str">
        <f t="shared" si="118"/>
        <v/>
      </c>
      <c r="EM54" s="177" t="str">
        <f t="shared" si="118"/>
        <v/>
      </c>
      <c r="EN54" s="177" t="str">
        <f t="shared" si="118"/>
        <v/>
      </c>
      <c r="EO54" s="177" t="str">
        <f t="shared" si="118"/>
        <v/>
      </c>
      <c r="EP54" s="177" t="str">
        <f t="shared" si="118"/>
        <v/>
      </c>
      <c r="EQ54" s="177" t="str">
        <f t="shared" si="118"/>
        <v/>
      </c>
      <c r="ER54" s="177" t="str">
        <f t="shared" si="118"/>
        <v/>
      </c>
      <c r="ES54" s="177" t="str">
        <f t="shared" si="118"/>
        <v/>
      </c>
      <c r="ET54" s="177" t="str">
        <f t="shared" si="118"/>
        <v/>
      </c>
      <c r="EU54" s="177" t="str">
        <f t="shared" si="118"/>
        <v/>
      </c>
      <c r="EV54" s="177" t="str">
        <f t="shared" si="113"/>
        <v/>
      </c>
      <c r="EW54" s="177" t="str">
        <f t="shared" si="114"/>
        <v/>
      </c>
      <c r="EX54" s="177" t="str">
        <f t="shared" si="114"/>
        <v/>
      </c>
      <c r="EY54" s="177" t="str">
        <f t="shared" si="114"/>
        <v/>
      </c>
      <c r="EZ54" s="177" t="str">
        <f t="shared" si="114"/>
        <v/>
      </c>
      <c r="FA54" s="177" t="str">
        <f t="shared" si="114"/>
        <v/>
      </c>
      <c r="FB54" s="177" t="str">
        <f t="shared" si="114"/>
        <v/>
      </c>
      <c r="FC54" s="177" t="str">
        <f t="shared" si="114"/>
        <v/>
      </c>
      <c r="FD54" s="177" t="str">
        <f t="shared" si="114"/>
        <v/>
      </c>
      <c r="FE54" s="177" t="str">
        <f t="shared" si="114"/>
        <v/>
      </c>
      <c r="FF54" s="177" t="str">
        <f t="shared" si="114"/>
        <v/>
      </c>
      <c r="FG54" s="177" t="str">
        <f t="shared" si="114"/>
        <v/>
      </c>
      <c r="FH54" s="177" t="str">
        <f t="shared" si="114"/>
        <v/>
      </c>
      <c r="FI54" s="177" t="str">
        <f t="shared" si="114"/>
        <v/>
      </c>
      <c r="FJ54" s="177" t="str">
        <f t="shared" si="114"/>
        <v/>
      </c>
      <c r="FK54" s="177" t="str">
        <f t="shared" si="114"/>
        <v/>
      </c>
      <c r="FL54" s="177" t="str">
        <f t="shared" si="114"/>
        <v/>
      </c>
      <c r="FM54" s="177" t="str">
        <f t="shared" si="107"/>
        <v/>
      </c>
      <c r="FN54" s="177" t="str">
        <f t="shared" si="107"/>
        <v/>
      </c>
      <c r="FO54" s="177" t="str">
        <f t="shared" si="107"/>
        <v/>
      </c>
      <c r="FP54" s="177" t="str">
        <f t="shared" si="107"/>
        <v/>
      </c>
      <c r="FQ54" s="177" t="str">
        <f t="shared" si="107"/>
        <v/>
      </c>
      <c r="FR54" s="177" t="str">
        <f t="shared" si="107"/>
        <v/>
      </c>
      <c r="FS54" s="177" t="str">
        <f t="shared" si="107"/>
        <v/>
      </c>
      <c r="FT54" s="177" t="str">
        <f t="shared" si="107"/>
        <v/>
      </c>
      <c r="FU54" s="177" t="str">
        <f t="shared" si="107"/>
        <v/>
      </c>
      <c r="FV54" s="177" t="str">
        <f t="shared" si="107"/>
        <v/>
      </c>
      <c r="FW54" s="177" t="str">
        <f t="shared" si="107"/>
        <v/>
      </c>
      <c r="FX54" s="177" t="str">
        <f t="shared" si="107"/>
        <v/>
      </c>
      <c r="FY54" s="177" t="str">
        <f t="shared" si="107"/>
        <v/>
      </c>
      <c r="FZ54" s="177" t="str">
        <f t="shared" si="107"/>
        <v/>
      </c>
      <c r="GA54" s="177" t="str">
        <f t="shared" si="115"/>
        <v/>
      </c>
      <c r="GB54" s="177" t="str">
        <f t="shared" si="115"/>
        <v/>
      </c>
      <c r="GC54" s="177" t="str">
        <f t="shared" si="115"/>
        <v/>
      </c>
      <c r="GD54" s="177" t="str">
        <f t="shared" si="115"/>
        <v/>
      </c>
      <c r="GE54" s="177" t="str">
        <f t="shared" si="115"/>
        <v/>
      </c>
      <c r="GF54" s="177" t="str">
        <f t="shared" si="115"/>
        <v/>
      </c>
      <c r="GG54" s="177" t="str">
        <f t="shared" si="115"/>
        <v/>
      </c>
      <c r="GH54" s="177" t="str">
        <f t="shared" si="115"/>
        <v/>
      </c>
      <c r="GI54" s="177" t="str">
        <f t="shared" si="115"/>
        <v/>
      </c>
      <c r="GJ54" s="177" t="str">
        <f t="shared" si="115"/>
        <v/>
      </c>
      <c r="GK54" s="177" t="str">
        <f t="shared" si="115"/>
        <v/>
      </c>
      <c r="GL54" s="177" t="str">
        <f t="shared" si="115"/>
        <v/>
      </c>
      <c r="GM54" s="177" t="str">
        <f t="shared" si="115"/>
        <v/>
      </c>
      <c r="GN54" s="177" t="str">
        <f t="shared" si="115"/>
        <v/>
      </c>
      <c r="GO54" s="177" t="str">
        <f t="shared" si="115"/>
        <v/>
      </c>
      <c r="GP54" s="177" t="str">
        <f t="shared" si="115"/>
        <v/>
      </c>
      <c r="GQ54" s="177" t="str">
        <f t="shared" si="108"/>
        <v/>
      </c>
      <c r="GR54" s="177" t="str">
        <f t="shared" si="108"/>
        <v/>
      </c>
      <c r="GS54" s="177" t="str">
        <f t="shared" si="108"/>
        <v/>
      </c>
      <c r="GT54" s="177" t="str">
        <f t="shared" si="108"/>
        <v/>
      </c>
      <c r="GU54" s="177" t="str">
        <f t="shared" si="108"/>
        <v/>
      </c>
      <c r="GV54" s="177" t="str">
        <f t="shared" si="108"/>
        <v/>
      </c>
      <c r="GW54" s="177" t="str">
        <f t="shared" si="108"/>
        <v/>
      </c>
      <c r="GX54" s="177" t="str">
        <f t="shared" si="108"/>
        <v/>
      </c>
      <c r="GY54" s="177" t="str">
        <f t="shared" si="108"/>
        <v/>
      </c>
      <c r="GZ54" s="177" t="str">
        <f t="shared" si="108"/>
        <v/>
      </c>
      <c r="HA54" s="177" t="str">
        <f t="shared" si="108"/>
        <v/>
      </c>
      <c r="HB54" s="177" t="str">
        <f t="shared" si="108"/>
        <v/>
      </c>
      <c r="HC54" s="177" t="str">
        <f t="shared" si="108"/>
        <v/>
      </c>
      <c r="HD54" s="177" t="str">
        <f t="shared" si="108"/>
        <v/>
      </c>
      <c r="HE54" s="177" t="str">
        <f t="shared" ref="HE54:HT69" si="140">IF(ISNONTEXT($AL54),HD54+$AL54,"")</f>
        <v/>
      </c>
      <c r="HF54" s="177" t="str">
        <f t="shared" si="140"/>
        <v/>
      </c>
      <c r="HG54" s="177" t="str">
        <f t="shared" si="140"/>
        <v/>
      </c>
      <c r="HH54" s="177" t="str">
        <f t="shared" si="140"/>
        <v/>
      </c>
      <c r="HI54" s="177" t="str">
        <f t="shared" si="140"/>
        <v/>
      </c>
      <c r="HJ54" s="177" t="str">
        <f t="shared" si="140"/>
        <v/>
      </c>
      <c r="HK54" s="177" t="str">
        <f t="shared" si="140"/>
        <v/>
      </c>
      <c r="HL54" s="177" t="str">
        <f t="shared" si="140"/>
        <v/>
      </c>
      <c r="HM54" s="177" t="str">
        <f t="shared" si="140"/>
        <v/>
      </c>
      <c r="HN54" s="177" t="str">
        <f t="shared" si="140"/>
        <v/>
      </c>
      <c r="HO54" s="177" t="str">
        <f t="shared" si="140"/>
        <v/>
      </c>
      <c r="HP54" s="177" t="str">
        <f t="shared" si="140"/>
        <v/>
      </c>
      <c r="HQ54" s="177" t="str">
        <f t="shared" si="140"/>
        <v/>
      </c>
      <c r="HR54" s="177" t="str">
        <f t="shared" si="140"/>
        <v/>
      </c>
      <c r="HS54" s="177" t="str">
        <f t="shared" si="140"/>
        <v/>
      </c>
      <c r="HT54" s="177" t="str">
        <f t="shared" si="140"/>
        <v/>
      </c>
      <c r="HU54" s="177" t="str">
        <f t="shared" si="116"/>
        <v/>
      </c>
      <c r="HV54" s="177" t="str">
        <f t="shared" si="116"/>
        <v/>
      </c>
      <c r="HW54" s="177" t="str">
        <f t="shared" si="116"/>
        <v/>
      </c>
      <c r="HX54" s="177" t="str">
        <f t="shared" si="116"/>
        <v/>
      </c>
      <c r="HY54" s="177" t="str">
        <f t="shared" si="116"/>
        <v/>
      </c>
      <c r="HZ54" s="177" t="str">
        <f t="shared" si="116"/>
        <v/>
      </c>
      <c r="IA54" s="177" t="str">
        <f t="shared" si="116"/>
        <v/>
      </c>
      <c r="IB54" s="177" t="str">
        <f t="shared" si="116"/>
        <v/>
      </c>
      <c r="IC54" s="177" t="str">
        <f t="shared" si="116"/>
        <v/>
      </c>
      <c r="ID54" s="177" t="str">
        <f t="shared" si="116"/>
        <v/>
      </c>
      <c r="IE54" s="192" t="str">
        <f t="shared" si="23"/>
        <v/>
      </c>
      <c r="IF54" s="193" t="e">
        <f t="shared" si="96"/>
        <v>#N/A</v>
      </c>
      <c r="IG54" s="193" t="e">
        <f t="shared" si="120"/>
        <v>#N/A</v>
      </c>
      <c r="IH54" s="193" t="e">
        <f t="shared" si="120"/>
        <v>#N/A</v>
      </c>
      <c r="II54" s="193" t="e">
        <f t="shared" si="120"/>
        <v>#N/A</v>
      </c>
      <c r="IJ54" s="193" t="e">
        <f t="shared" si="130"/>
        <v>#N/A</v>
      </c>
      <c r="IK54" s="193" t="e">
        <f t="shared" si="130"/>
        <v>#N/A</v>
      </c>
      <c r="IL54" s="193" t="e">
        <f t="shared" si="130"/>
        <v>#N/A</v>
      </c>
      <c r="IM54" s="193" t="e">
        <f t="shared" si="130"/>
        <v>#N/A</v>
      </c>
      <c r="IN54" s="193" t="e">
        <f t="shared" si="130"/>
        <v>#N/A</v>
      </c>
      <c r="IO54" s="193" t="e">
        <f t="shared" si="130"/>
        <v>#N/A</v>
      </c>
      <c r="IP54" s="193" t="e">
        <f t="shared" si="130"/>
        <v>#N/A</v>
      </c>
      <c r="IQ54" s="193" t="e">
        <f t="shared" si="130"/>
        <v>#N/A</v>
      </c>
      <c r="IR54" s="193" t="e">
        <f t="shared" si="130"/>
        <v>#N/A</v>
      </c>
      <c r="IS54" s="193" t="e">
        <f t="shared" si="130"/>
        <v>#N/A</v>
      </c>
      <c r="IT54" s="193" t="e">
        <f t="shared" si="130"/>
        <v>#N/A</v>
      </c>
      <c r="IU54" s="193" t="e">
        <f t="shared" si="130"/>
        <v>#N/A</v>
      </c>
      <c r="IV54" s="193" t="e">
        <f t="shared" si="130"/>
        <v>#N/A</v>
      </c>
      <c r="IW54" s="193" t="e">
        <f t="shared" si="130"/>
        <v>#N/A</v>
      </c>
      <c r="IX54" s="193" t="e">
        <f t="shared" si="130"/>
        <v>#N/A</v>
      </c>
      <c r="IY54" s="193" t="e">
        <f t="shared" si="126"/>
        <v>#N/A</v>
      </c>
      <c r="IZ54" s="193" t="e">
        <f t="shared" si="126"/>
        <v>#N/A</v>
      </c>
      <c r="JA54" s="193" t="e">
        <f t="shared" si="126"/>
        <v>#N/A</v>
      </c>
      <c r="JB54" s="193" t="e">
        <f t="shared" si="126"/>
        <v>#N/A</v>
      </c>
      <c r="JC54" s="193" t="e">
        <f t="shared" si="126"/>
        <v>#N/A</v>
      </c>
      <c r="JD54" s="193" t="e">
        <f t="shared" si="126"/>
        <v>#N/A</v>
      </c>
      <c r="JE54" s="193" t="e">
        <f t="shared" si="126"/>
        <v>#N/A</v>
      </c>
      <c r="JF54" s="193" t="e">
        <f t="shared" si="126"/>
        <v>#N/A</v>
      </c>
      <c r="JG54" s="193" t="e">
        <f t="shared" si="126"/>
        <v>#N/A</v>
      </c>
      <c r="JH54" s="193" t="e">
        <f t="shared" si="126"/>
        <v>#N/A</v>
      </c>
      <c r="JI54" s="193" t="e">
        <f t="shared" si="126"/>
        <v>#N/A</v>
      </c>
      <c r="JJ54" s="193" t="e">
        <f t="shared" si="126"/>
        <v>#N/A</v>
      </c>
      <c r="JK54" s="193" t="e">
        <f t="shared" si="126"/>
        <v>#N/A</v>
      </c>
      <c r="JL54" s="193" t="e">
        <f t="shared" si="126"/>
        <v>#N/A</v>
      </c>
      <c r="JM54" s="193" t="e">
        <f t="shared" si="126"/>
        <v>#N/A</v>
      </c>
      <c r="JN54" s="193" t="e">
        <f t="shared" si="123"/>
        <v>#N/A</v>
      </c>
      <c r="JO54" s="193" t="e">
        <f t="shared" si="123"/>
        <v>#N/A</v>
      </c>
      <c r="JP54" s="193" t="e">
        <f t="shared" si="123"/>
        <v>#N/A</v>
      </c>
      <c r="JQ54" s="193" t="e">
        <f t="shared" si="123"/>
        <v>#N/A</v>
      </c>
      <c r="JR54" s="193" t="e">
        <f t="shared" si="123"/>
        <v>#N/A</v>
      </c>
      <c r="JS54" s="193" t="e">
        <f t="shared" si="123"/>
        <v>#N/A</v>
      </c>
      <c r="JT54" s="193" t="e">
        <f t="shared" si="123"/>
        <v>#N/A</v>
      </c>
      <c r="JU54" s="193" t="e">
        <f t="shared" si="123"/>
        <v>#N/A</v>
      </c>
      <c r="JV54" s="193" t="e">
        <f t="shared" si="123"/>
        <v>#N/A</v>
      </c>
      <c r="JW54" s="193" t="e">
        <f t="shared" si="123"/>
        <v>#N/A</v>
      </c>
      <c r="JX54" s="193" t="e">
        <f t="shared" si="123"/>
        <v>#N/A</v>
      </c>
      <c r="JY54" s="193" t="e">
        <f t="shared" si="123"/>
        <v>#N/A</v>
      </c>
      <c r="JZ54" s="193" t="e">
        <f t="shared" si="123"/>
        <v>#N/A</v>
      </c>
      <c r="KA54" s="193" t="e">
        <f t="shared" si="123"/>
        <v>#N/A</v>
      </c>
      <c r="KB54" s="193" t="e">
        <f t="shared" si="123"/>
        <v>#N/A</v>
      </c>
      <c r="KC54" s="193" t="e">
        <f t="shared" si="136"/>
        <v>#N/A</v>
      </c>
      <c r="KD54" s="193" t="e">
        <f t="shared" si="136"/>
        <v>#N/A</v>
      </c>
      <c r="KE54" s="193" t="e">
        <f t="shared" si="136"/>
        <v>#N/A</v>
      </c>
      <c r="KF54" s="193" t="e">
        <f t="shared" si="136"/>
        <v>#N/A</v>
      </c>
      <c r="KG54" s="193" t="e">
        <f t="shared" si="136"/>
        <v>#N/A</v>
      </c>
      <c r="KH54" s="193" t="e">
        <f t="shared" si="136"/>
        <v>#N/A</v>
      </c>
      <c r="KI54" s="193" t="e">
        <f t="shared" si="136"/>
        <v>#N/A</v>
      </c>
      <c r="KJ54" s="193" t="e">
        <f t="shared" si="136"/>
        <v>#N/A</v>
      </c>
      <c r="KK54" s="193" t="e">
        <f t="shared" si="136"/>
        <v>#N/A</v>
      </c>
      <c r="KL54" s="193" t="e">
        <f t="shared" si="136"/>
        <v>#N/A</v>
      </c>
      <c r="KM54" s="193" t="e">
        <f t="shared" si="136"/>
        <v>#N/A</v>
      </c>
      <c r="KN54" s="193" t="e">
        <f t="shared" si="136"/>
        <v>#N/A</v>
      </c>
      <c r="KO54" s="193" t="e">
        <f t="shared" si="136"/>
        <v>#N/A</v>
      </c>
      <c r="KP54" s="193" t="e">
        <f t="shared" si="136"/>
        <v>#N/A</v>
      </c>
      <c r="KQ54" s="193" t="e">
        <f t="shared" si="136"/>
        <v>#N/A</v>
      </c>
      <c r="KR54" s="193" t="e">
        <f t="shared" si="26"/>
        <v>#N/A</v>
      </c>
      <c r="KS54" s="193" t="e">
        <f t="shared" si="121"/>
        <v>#N/A</v>
      </c>
      <c r="KT54" s="193" t="e">
        <f t="shared" si="121"/>
        <v>#N/A</v>
      </c>
      <c r="KU54" s="193" t="e">
        <f t="shared" si="121"/>
        <v>#N/A</v>
      </c>
      <c r="KV54" s="193" t="e">
        <f t="shared" si="131"/>
        <v>#N/A</v>
      </c>
      <c r="KW54" s="193" t="e">
        <f t="shared" si="131"/>
        <v>#N/A</v>
      </c>
      <c r="KX54" s="193" t="e">
        <f t="shared" si="131"/>
        <v>#N/A</v>
      </c>
      <c r="KY54" s="193" t="e">
        <f t="shared" si="131"/>
        <v>#N/A</v>
      </c>
      <c r="KZ54" s="193" t="e">
        <f t="shared" si="131"/>
        <v>#N/A</v>
      </c>
      <c r="LA54" s="193" t="e">
        <f t="shared" si="131"/>
        <v>#N/A</v>
      </c>
      <c r="LB54" s="193" t="e">
        <f t="shared" si="131"/>
        <v>#N/A</v>
      </c>
      <c r="LC54" s="193" t="e">
        <f t="shared" si="131"/>
        <v>#N/A</v>
      </c>
      <c r="LD54" s="193" t="e">
        <f t="shared" si="131"/>
        <v>#N/A</v>
      </c>
      <c r="LE54" s="193" t="e">
        <f t="shared" si="131"/>
        <v>#N/A</v>
      </c>
      <c r="LF54" s="193" t="e">
        <f t="shared" si="131"/>
        <v>#N/A</v>
      </c>
      <c r="LG54" s="193" t="e">
        <f t="shared" si="131"/>
        <v>#N/A</v>
      </c>
      <c r="LH54" s="193" t="e">
        <f t="shared" si="131"/>
        <v>#N/A</v>
      </c>
      <c r="LI54" s="193" t="e">
        <f t="shared" si="131"/>
        <v>#N/A</v>
      </c>
      <c r="LJ54" s="193" t="e">
        <f t="shared" si="131"/>
        <v>#N/A</v>
      </c>
      <c r="LK54" s="193" t="e">
        <f t="shared" si="127"/>
        <v>#N/A</v>
      </c>
      <c r="LL54" s="193" t="e">
        <f t="shared" si="127"/>
        <v>#N/A</v>
      </c>
      <c r="LM54" s="193" t="e">
        <f t="shared" si="127"/>
        <v>#N/A</v>
      </c>
      <c r="LN54" s="193" t="e">
        <f t="shared" si="127"/>
        <v>#N/A</v>
      </c>
      <c r="LO54" s="193" t="e">
        <f t="shared" si="127"/>
        <v>#N/A</v>
      </c>
      <c r="LP54" s="193" t="e">
        <f t="shared" si="127"/>
        <v>#N/A</v>
      </c>
      <c r="LQ54" s="193" t="e">
        <f t="shared" si="127"/>
        <v>#N/A</v>
      </c>
      <c r="LR54" s="193" t="e">
        <f t="shared" si="127"/>
        <v>#N/A</v>
      </c>
      <c r="LS54" s="193" t="e">
        <f t="shared" si="127"/>
        <v>#N/A</v>
      </c>
      <c r="LT54" s="193" t="e">
        <f t="shared" si="127"/>
        <v>#N/A</v>
      </c>
      <c r="LU54" s="193" t="e">
        <f t="shared" si="127"/>
        <v>#N/A</v>
      </c>
      <c r="LV54" s="193" t="e">
        <f t="shared" si="127"/>
        <v>#N/A</v>
      </c>
      <c r="LW54" s="193" t="e">
        <f t="shared" si="127"/>
        <v>#N/A</v>
      </c>
      <c r="LX54" s="193" t="e">
        <f t="shared" si="127"/>
        <v>#N/A</v>
      </c>
      <c r="LY54" s="193" t="e">
        <f t="shared" si="127"/>
        <v>#N/A</v>
      </c>
      <c r="LZ54" s="193" t="e">
        <f t="shared" si="124"/>
        <v>#N/A</v>
      </c>
      <c r="MA54" s="193" t="e">
        <f t="shared" si="124"/>
        <v>#N/A</v>
      </c>
      <c r="MB54" s="193" t="e">
        <f t="shared" si="124"/>
        <v>#N/A</v>
      </c>
      <c r="MC54" s="193" t="e">
        <f t="shared" si="124"/>
        <v>#N/A</v>
      </c>
      <c r="MD54" s="193" t="e">
        <f t="shared" si="124"/>
        <v>#N/A</v>
      </c>
      <c r="ME54" s="193" t="e">
        <f t="shared" si="124"/>
        <v>#N/A</v>
      </c>
      <c r="MF54" s="193" t="e">
        <f t="shared" si="124"/>
        <v>#N/A</v>
      </c>
      <c r="MG54" s="193" t="e">
        <f t="shared" si="124"/>
        <v>#N/A</v>
      </c>
      <c r="MH54" s="193" t="e">
        <f t="shared" si="124"/>
        <v>#N/A</v>
      </c>
      <c r="MI54" s="193" t="e">
        <f t="shared" si="124"/>
        <v>#N/A</v>
      </c>
      <c r="MJ54" s="193" t="e">
        <f t="shared" si="124"/>
        <v>#N/A</v>
      </c>
      <c r="MK54" s="193" t="e">
        <f t="shared" si="124"/>
        <v>#N/A</v>
      </c>
      <c r="ML54" s="193" t="e">
        <f t="shared" si="124"/>
        <v>#N/A</v>
      </c>
      <c r="MM54" s="193" t="e">
        <f t="shared" si="124"/>
        <v>#N/A</v>
      </c>
      <c r="MN54" s="193" t="e">
        <f t="shared" si="124"/>
        <v>#N/A</v>
      </c>
      <c r="MO54" s="193" t="e">
        <f t="shared" si="137"/>
        <v>#N/A</v>
      </c>
      <c r="MP54" s="193" t="e">
        <f t="shared" si="137"/>
        <v>#N/A</v>
      </c>
      <c r="MQ54" s="193" t="e">
        <f t="shared" si="137"/>
        <v>#N/A</v>
      </c>
      <c r="MR54" s="193" t="e">
        <f t="shared" si="137"/>
        <v>#N/A</v>
      </c>
      <c r="MS54" s="193" t="e">
        <f t="shared" si="137"/>
        <v>#N/A</v>
      </c>
      <c r="MT54" s="193" t="e">
        <f t="shared" si="137"/>
        <v>#N/A</v>
      </c>
      <c r="MU54" s="193" t="e">
        <f t="shared" si="137"/>
        <v>#N/A</v>
      </c>
      <c r="MV54" s="193" t="e">
        <f t="shared" si="137"/>
        <v>#N/A</v>
      </c>
      <c r="MW54" s="193" t="e">
        <f t="shared" si="137"/>
        <v>#N/A</v>
      </c>
      <c r="MX54" s="193" t="e">
        <f t="shared" si="137"/>
        <v>#N/A</v>
      </c>
      <c r="MY54" s="193" t="e">
        <f t="shared" si="137"/>
        <v>#N/A</v>
      </c>
      <c r="MZ54" s="193" t="e">
        <f t="shared" si="137"/>
        <v>#N/A</v>
      </c>
      <c r="NA54" s="193" t="e">
        <f t="shared" si="137"/>
        <v>#N/A</v>
      </c>
      <c r="NB54" s="193" t="e">
        <f t="shared" si="137"/>
        <v>#N/A</v>
      </c>
      <c r="NC54" s="193" t="e">
        <f t="shared" si="137"/>
        <v>#N/A</v>
      </c>
      <c r="ND54" s="193" t="e">
        <f t="shared" si="27"/>
        <v>#N/A</v>
      </c>
      <c r="NE54" s="193" t="e">
        <f t="shared" si="122"/>
        <v>#N/A</v>
      </c>
      <c r="NF54" s="193" t="e">
        <f t="shared" si="122"/>
        <v>#N/A</v>
      </c>
      <c r="NG54" s="193" t="e">
        <f t="shared" si="122"/>
        <v>#N/A</v>
      </c>
      <c r="NH54" s="193" t="e">
        <f t="shared" si="132"/>
        <v>#N/A</v>
      </c>
      <c r="NI54" s="193" t="e">
        <f t="shared" si="132"/>
        <v>#N/A</v>
      </c>
      <c r="NJ54" s="193" t="e">
        <f t="shared" si="132"/>
        <v>#N/A</v>
      </c>
      <c r="NK54" s="193" t="e">
        <f t="shared" si="132"/>
        <v>#N/A</v>
      </c>
      <c r="NL54" s="193" t="e">
        <f t="shared" si="132"/>
        <v>#N/A</v>
      </c>
      <c r="NM54" s="193" t="e">
        <f t="shared" si="132"/>
        <v>#N/A</v>
      </c>
      <c r="NN54" s="193" t="e">
        <f t="shared" si="132"/>
        <v>#N/A</v>
      </c>
      <c r="NO54" s="193" t="e">
        <f t="shared" si="132"/>
        <v>#N/A</v>
      </c>
      <c r="NP54" s="193" t="e">
        <f t="shared" si="132"/>
        <v>#N/A</v>
      </c>
      <c r="NQ54" s="193" t="e">
        <f t="shared" si="132"/>
        <v>#N/A</v>
      </c>
      <c r="NR54" s="193" t="e">
        <f t="shared" si="132"/>
        <v>#N/A</v>
      </c>
      <c r="NS54" s="193" t="e">
        <f t="shared" si="132"/>
        <v>#N/A</v>
      </c>
      <c r="NT54" s="193" t="e">
        <f t="shared" si="132"/>
        <v>#N/A</v>
      </c>
      <c r="NU54" s="193" t="e">
        <f t="shared" si="132"/>
        <v>#N/A</v>
      </c>
      <c r="NV54" s="193" t="e">
        <f t="shared" si="132"/>
        <v>#N/A</v>
      </c>
      <c r="NW54" s="193" t="e">
        <f t="shared" si="128"/>
        <v>#N/A</v>
      </c>
      <c r="NX54" s="193" t="e">
        <f t="shared" si="128"/>
        <v>#N/A</v>
      </c>
      <c r="NY54" s="193" t="e">
        <f t="shared" si="128"/>
        <v>#N/A</v>
      </c>
      <c r="NZ54" s="193" t="e">
        <f t="shared" si="128"/>
        <v>#N/A</v>
      </c>
      <c r="OA54" s="193" t="e">
        <f t="shared" si="128"/>
        <v>#N/A</v>
      </c>
      <c r="OB54" s="193" t="e">
        <f t="shared" si="128"/>
        <v>#N/A</v>
      </c>
      <c r="OC54" s="193" t="e">
        <f t="shared" si="128"/>
        <v>#N/A</v>
      </c>
      <c r="OD54" s="193" t="e">
        <f t="shared" si="128"/>
        <v>#N/A</v>
      </c>
      <c r="OE54" s="193" t="e">
        <f t="shared" si="128"/>
        <v>#N/A</v>
      </c>
      <c r="OF54" s="193" t="e">
        <f t="shared" si="128"/>
        <v>#N/A</v>
      </c>
      <c r="OG54" s="193" t="e">
        <f t="shared" si="128"/>
        <v>#N/A</v>
      </c>
      <c r="OH54" s="193" t="e">
        <f t="shared" si="128"/>
        <v>#N/A</v>
      </c>
      <c r="OI54" s="193" t="e">
        <f t="shared" si="128"/>
        <v>#N/A</v>
      </c>
      <c r="OJ54" s="193" t="e">
        <f t="shared" si="128"/>
        <v>#N/A</v>
      </c>
      <c r="OK54" s="193" t="e">
        <f t="shared" si="128"/>
        <v>#N/A</v>
      </c>
      <c r="OL54" s="193" t="e">
        <f t="shared" si="125"/>
        <v>#N/A</v>
      </c>
      <c r="OM54" s="193" t="e">
        <f t="shared" si="125"/>
        <v>#N/A</v>
      </c>
      <c r="ON54" s="193" t="e">
        <f t="shared" si="125"/>
        <v>#N/A</v>
      </c>
      <c r="OO54" s="193" t="e">
        <f t="shared" si="125"/>
        <v>#N/A</v>
      </c>
      <c r="OP54" s="193" t="e">
        <f t="shared" si="125"/>
        <v>#N/A</v>
      </c>
      <c r="OQ54" s="193" t="e">
        <f t="shared" si="125"/>
        <v>#N/A</v>
      </c>
      <c r="OR54" s="193" t="e">
        <f t="shared" si="125"/>
        <v>#N/A</v>
      </c>
      <c r="OS54" s="193" t="e">
        <f t="shared" si="125"/>
        <v>#N/A</v>
      </c>
      <c r="OT54" s="193" t="e">
        <f t="shared" si="125"/>
        <v>#N/A</v>
      </c>
      <c r="OU54" s="193" t="e">
        <f t="shared" si="125"/>
        <v>#N/A</v>
      </c>
      <c r="OV54" s="193" t="e">
        <f t="shared" si="125"/>
        <v>#N/A</v>
      </c>
      <c r="OW54" s="193" t="e">
        <f t="shared" si="125"/>
        <v>#N/A</v>
      </c>
      <c r="OX54" s="193" t="e">
        <f t="shared" si="125"/>
        <v>#N/A</v>
      </c>
      <c r="OY54" s="193" t="e">
        <f t="shared" si="125"/>
        <v>#N/A</v>
      </c>
      <c r="OZ54" s="193" t="e">
        <f t="shared" si="125"/>
        <v>#N/A</v>
      </c>
      <c r="PA54" s="193" t="e">
        <f t="shared" si="138"/>
        <v>#N/A</v>
      </c>
      <c r="PB54" s="193" t="e">
        <f t="shared" si="138"/>
        <v>#N/A</v>
      </c>
      <c r="PC54" s="193" t="e">
        <f t="shared" si="138"/>
        <v>#N/A</v>
      </c>
      <c r="PD54" s="193" t="e">
        <f t="shared" si="138"/>
        <v>#N/A</v>
      </c>
      <c r="PE54" s="193" t="e">
        <f t="shared" si="138"/>
        <v>#N/A</v>
      </c>
      <c r="PF54" s="193" t="e">
        <f t="shared" si="138"/>
        <v>#N/A</v>
      </c>
      <c r="PG54" s="193" t="e">
        <f t="shared" si="138"/>
        <v>#N/A</v>
      </c>
      <c r="PH54" s="193" t="e">
        <f t="shared" si="138"/>
        <v>#N/A</v>
      </c>
      <c r="PI54" s="193" t="e">
        <f t="shared" si="138"/>
        <v>#N/A</v>
      </c>
      <c r="PJ54" s="193" t="e">
        <f t="shared" si="138"/>
        <v>#N/A</v>
      </c>
      <c r="PK54" s="193" t="e">
        <f t="shared" si="138"/>
        <v>#N/A</v>
      </c>
      <c r="PL54" s="193" t="e">
        <f t="shared" si="138"/>
        <v>#N/A</v>
      </c>
      <c r="PM54" s="193" t="e">
        <f t="shared" si="138"/>
        <v>#N/A</v>
      </c>
      <c r="PN54" s="193" t="e">
        <f t="shared" si="138"/>
        <v>#N/A</v>
      </c>
      <c r="PO54" s="193" t="e">
        <f t="shared" si="138"/>
        <v>#N/A</v>
      </c>
      <c r="PP54" s="193" t="e">
        <f t="shared" si="28"/>
        <v>#N/A</v>
      </c>
      <c r="PQ54" s="193" t="e">
        <f t="shared" si="133"/>
        <v>#N/A</v>
      </c>
      <c r="PR54" s="193" t="e">
        <f t="shared" si="133"/>
        <v>#N/A</v>
      </c>
      <c r="PS54" s="193" t="e">
        <f t="shared" si="133"/>
        <v>#N/A</v>
      </c>
      <c r="PT54" s="193" t="e">
        <f t="shared" si="133"/>
        <v>#N/A</v>
      </c>
      <c r="PU54" s="193" t="e">
        <f t="shared" si="133"/>
        <v>#N/A</v>
      </c>
      <c r="PV54" s="193" t="e">
        <f t="shared" si="133"/>
        <v>#N/A</v>
      </c>
      <c r="PW54" s="193" t="e">
        <f t="shared" si="133"/>
        <v>#N/A</v>
      </c>
      <c r="PX54" s="193" t="e">
        <f t="shared" si="133"/>
        <v>#N/A</v>
      </c>
    </row>
    <row r="55" spans="1:440" hidden="1" x14ac:dyDescent="0.45">
      <c r="A55" s="20">
        <v>52</v>
      </c>
      <c r="B55" s="134"/>
      <c r="C55" s="279"/>
      <c r="D55" s="280" t="str">
        <f t="shared" si="15"/>
        <v/>
      </c>
      <c r="E55" s="281"/>
      <c r="F55" s="280" t="str">
        <f t="shared" si="16"/>
        <v/>
      </c>
      <c r="G55" s="279"/>
      <c r="H55" s="135"/>
      <c r="I55" s="110" t="str">
        <f t="shared" si="17"/>
        <v/>
      </c>
      <c r="J55" s="21" t="str">
        <f t="shared" si="18"/>
        <v/>
      </c>
      <c r="K55" s="22" t="str">
        <f t="shared" si="19"/>
        <v/>
      </c>
      <c r="L55" s="23" t="str">
        <f>IF(J55="","",IF(OR($J55&lt;Skew!$B$3,$J55=Skew!$B$3),IF($J55&gt;Skew!$C$3,Skew!$A$3,IF($J55&gt;Skew!$C$4,Skew!$A$4,IF($J55&gt;Skew!$C$5,Skew!$A$5,IF($J55&gt;Skew!$C$6,Skew!$A$6,IF($J55&gt;Skew!$C$7,Skew!$A$7,IF($J55&gt;Skew!$C$8,Skew!$A$8,IF($J55&gt;Skew!$C$9,Skew!$A$9,IF($J55&gt;Skew!$C$10,Skew!$A$10,IF($J55&gt;Skew!$C$11,Skew!$A$11,IF($J55&gt;Skew!$C$12,Skew!$A$12,IF($J55&gt;Skew!$C$13,Skew!$A$13,IF($J55&gt;Skew!$C$14,Skew!$A$14,IF($J55&gt;Skew!$C$15,Skew!$A$15,IF($J55&gt;Skew!$C$16,Skew!$A$16,Skew!$A$17)
)))))))))))))))</f>
        <v/>
      </c>
      <c r="M55" s="22" t="str">
        <f>IF(J55="","",MATCH(L55,Skew!$A$3:$A$17,0))</f>
        <v/>
      </c>
      <c r="N55" s="22" t="str">
        <f t="shared" si="0"/>
        <v/>
      </c>
      <c r="O55" s="24"/>
      <c r="P55" s="22" t="str">
        <f>IF(OR(J55="",O55=""),"",MATCH(O55,Confidence!$A$3:$A$12,0))</f>
        <v/>
      </c>
      <c r="Q55" s="25" t="str">
        <f t="shared" si="1"/>
        <v/>
      </c>
      <c r="R55" s="25" t="str">
        <f t="shared" si="2"/>
        <v/>
      </c>
      <c r="S55" s="22"/>
      <c r="T55" s="102" t="str">
        <f t="shared" si="3"/>
        <v/>
      </c>
      <c r="U55" s="102" t="str">
        <f t="shared" si="4"/>
        <v/>
      </c>
      <c r="V55" s="37" t="str">
        <f t="shared" si="5"/>
        <v/>
      </c>
      <c r="W55" s="115"/>
      <c r="X55" s="204" t="str">
        <f>IF(AND(D55&gt;0,E55&gt;0,F55&gt;0,Q55&gt;0,R55&gt;0,W55&gt;0,NOT(O55="")),ABS(VLOOKUP($W$1,VLookups!$A$30:$B$31,2,FALSE)-_xlfn.BETA.DIST(W55,IF(K55="L",R55,Q55),IF(K55="L",Q55,R55),TRUE,D55,F55)),"")</f>
        <v/>
      </c>
      <c r="Y55" s="112" t="str">
        <f>IF(OR($Q55="",$R55=""),"",_xlfn.BETA.INV(ABS(VLOOKUP($W$1,VLookups!$A$30:$B$31,2,FALSE)-Y$3),IF($K55="L",$R55,$Q55),IF($K55="L",$Q55,$R55),$D55,$F55))</f>
        <v/>
      </c>
      <c r="Z55" s="113" t="str">
        <f>IF(OR($Q55="",$R55=""),"",_xlfn.BETA.INV(ABS(VLOOKUP($W$1,VLookups!$A$30:$B$31,2,FALSE)-Z$3),IF($K55="L",$R55,$Q55),IF($K55="L",$Q55,$R55),$D55,$F55))</f>
        <v/>
      </c>
      <c r="AA55" s="112" t="str">
        <f>IF(OR($Q55="",$R55=""),"",_xlfn.BETA.INV(ABS(VLOOKUP($W$1,VLookups!$A$30:$B$31,2,FALSE)-AA$3),IF($K55="L",$R55,$Q55),IF($K55="L",$Q55,$R55),$D55,$F55))</f>
        <v/>
      </c>
      <c r="AB55" s="113" t="str">
        <f>IF(OR($Q55="",$R55=""),"",_xlfn.BETA.INV(ABS(VLOOKUP($W$1,VLookups!$A$30:$B$31,2,FALSE)-AB$3),IF($K55="L",$R55,$Q55),IF($K55="L",$Q55,$R55),$D55,$F55))</f>
        <v/>
      </c>
      <c r="AC55" s="112" t="str">
        <f>IF(OR($Q55="",$R55=""),"",_xlfn.BETA.INV(ABS(VLOOKUP($W$1,VLookups!$A$30:$B$31,2,FALSE)-AC$3),IF($K55="L",$R55,$Q55),IF($K55="L",$Q55,$R55),$D55,$F55))</f>
        <v/>
      </c>
      <c r="AD55" s="113" t="str">
        <f>IF(OR($Q55="",$R55=""),"",_xlfn.BETA.INV(ABS(VLOOKUP($W$1,VLookups!$A$30:$B$31,2,FALSE)-AD$3),IF($K55="L",$R55,$Q55),IF($K55="L",$Q55,$R55),$D55,$F55))</f>
        <v/>
      </c>
      <c r="AE55" s="112" t="str">
        <f>IF(OR($Q55="",$R55=""),"",_xlfn.BETA.INV(ABS(VLOOKUP($W$1,VLookups!$A$30:$B$31,2,FALSE)-AE$3),IF($K55="L",$R55,$Q55),IF($K55="L",$Q55,$R55),$D55,$F55))</f>
        <v/>
      </c>
      <c r="AF55" s="113" t="str">
        <f>IF(OR($Q55="",$R55=""),"",_xlfn.BETA.INV(ABS(VLOOKUP($W$1,VLookups!$A$30:$B$31,2,FALSE)-AF$3),IF($K55="L",$R55,$Q55),IF($K55="L",$Q55,$R55),$D55,$F55))</f>
        <v/>
      </c>
      <c r="AG55" s="112" t="str">
        <f>IF(OR($Q55="",$R55=""),"",_xlfn.BETA.INV(ABS(VLOOKUP($W$1,VLookups!$A$30:$B$31,2,FALSE)-AG$3),IF($K55="L",$R55,$Q55),IF($K55="L",$Q55,$R55),$D55,$F55))</f>
        <v/>
      </c>
      <c r="AH55" s="113" t="str">
        <f>IF(OR($Q55="",$R55=""),"",_xlfn.BETA.INV(ABS(VLOOKUP($W$1,VLookups!$A$30:$B$31,2,FALSE)-AH$3),IF($K55="L",$R55,$Q55),IF($K55="L",$Q55,$R55),$D55,$F55))</f>
        <v/>
      </c>
      <c r="AI55" s="112" t="str">
        <f>IF(OR($Q55="",$R55=""),"",_xlfn.BETA.INV(ABS(VLOOKUP($W$1,VLookups!$A$30:$B$31,2,FALSE)-AI$3),IF($K55="L",$R55,$Q55),IF($K55="L",$Q55,$R55),$D55,$F55))</f>
        <v/>
      </c>
      <c r="AJ55" s="113" t="str">
        <f>IF(OR($Q55="",$R55=""),"",_xlfn.BETA.INV(ABS(VLOOKUP($W$1,VLookups!$A$30:$B$31,2,FALSE)-AJ$3),IF($K55="L",$R55,$Q55),IF($K55="L",$Q55,$R55),$D55,$F55))</f>
        <v/>
      </c>
      <c r="AK55" s="15"/>
      <c r="AL55" s="194" t="str">
        <f t="shared" si="20"/>
        <v/>
      </c>
      <c r="AM55" s="192" t="str">
        <f t="shared" si="21"/>
        <v/>
      </c>
      <c r="AN55" s="177" t="str">
        <f t="shared" si="134"/>
        <v/>
      </c>
      <c r="AO55" s="177" t="str">
        <f t="shared" si="110"/>
        <v/>
      </c>
      <c r="AP55" s="177" t="str">
        <f t="shared" si="110"/>
        <v/>
      </c>
      <c r="AQ55" s="177" t="str">
        <f t="shared" si="110"/>
        <v/>
      </c>
      <c r="AR55" s="177" t="str">
        <f t="shared" si="110"/>
        <v/>
      </c>
      <c r="AS55" s="177" t="str">
        <f t="shared" si="110"/>
        <v/>
      </c>
      <c r="AT55" s="177" t="str">
        <f t="shared" si="110"/>
        <v/>
      </c>
      <c r="AU55" s="177" t="str">
        <f t="shared" si="110"/>
        <v/>
      </c>
      <c r="AV55" s="177" t="str">
        <f t="shared" si="110"/>
        <v/>
      </c>
      <c r="AW55" s="177" t="str">
        <f t="shared" si="110"/>
        <v/>
      </c>
      <c r="AX55" s="177" t="str">
        <f t="shared" si="110"/>
        <v/>
      </c>
      <c r="AY55" s="177" t="str">
        <f t="shared" si="110"/>
        <v/>
      </c>
      <c r="AZ55" s="177" t="str">
        <f t="shared" si="110"/>
        <v/>
      </c>
      <c r="BA55" s="177" t="str">
        <f t="shared" si="110"/>
        <v/>
      </c>
      <c r="BB55" s="177" t="str">
        <f t="shared" si="110"/>
        <v/>
      </c>
      <c r="BC55" s="177" t="str">
        <f t="shared" si="110"/>
        <v/>
      </c>
      <c r="BD55" s="177" t="str">
        <f t="shared" ref="BD55:BS70" si="141">IF(ISNONTEXT($AL55),BC55+$AL55,"")</f>
        <v/>
      </c>
      <c r="BE55" s="177" t="str">
        <f t="shared" si="141"/>
        <v/>
      </c>
      <c r="BF55" s="177" t="str">
        <f t="shared" si="141"/>
        <v/>
      </c>
      <c r="BG55" s="177" t="str">
        <f t="shared" si="141"/>
        <v/>
      </c>
      <c r="BH55" s="177" t="str">
        <f t="shared" si="141"/>
        <v/>
      </c>
      <c r="BI55" s="177" t="str">
        <f t="shared" si="141"/>
        <v/>
      </c>
      <c r="BJ55" s="177" t="str">
        <f t="shared" si="141"/>
        <v/>
      </c>
      <c r="BK55" s="177" t="str">
        <f t="shared" si="141"/>
        <v/>
      </c>
      <c r="BL55" s="177" t="str">
        <f t="shared" si="141"/>
        <v/>
      </c>
      <c r="BM55" s="177" t="str">
        <f t="shared" si="141"/>
        <v/>
      </c>
      <c r="BN55" s="177" t="str">
        <f t="shared" si="141"/>
        <v/>
      </c>
      <c r="BO55" s="177" t="str">
        <f t="shared" si="141"/>
        <v/>
      </c>
      <c r="BP55" s="177" t="str">
        <f t="shared" si="141"/>
        <v/>
      </c>
      <c r="BQ55" s="177" t="str">
        <f t="shared" si="141"/>
        <v/>
      </c>
      <c r="BR55" s="177" t="str">
        <f t="shared" si="141"/>
        <v/>
      </c>
      <c r="BS55" s="177" t="str">
        <f t="shared" si="141"/>
        <v/>
      </c>
      <c r="BT55" s="177" t="str">
        <f t="shared" si="111"/>
        <v/>
      </c>
      <c r="BU55" s="177" t="str">
        <f t="shared" si="111"/>
        <v/>
      </c>
      <c r="BV55" s="177" t="str">
        <f t="shared" si="111"/>
        <v/>
      </c>
      <c r="BW55" s="177" t="str">
        <f t="shared" si="111"/>
        <v/>
      </c>
      <c r="BX55" s="177" t="str">
        <f t="shared" si="111"/>
        <v/>
      </c>
      <c r="BY55" s="177" t="str">
        <f t="shared" si="111"/>
        <v/>
      </c>
      <c r="BZ55" s="177" t="str">
        <f t="shared" si="111"/>
        <v/>
      </c>
      <c r="CA55" s="177" t="str">
        <f t="shared" si="111"/>
        <v/>
      </c>
      <c r="CB55" s="177" t="str">
        <f t="shared" si="111"/>
        <v/>
      </c>
      <c r="CC55" s="177" t="str">
        <f t="shared" si="111"/>
        <v/>
      </c>
      <c r="CD55" s="177" t="str">
        <f t="shared" si="111"/>
        <v/>
      </c>
      <c r="CE55" s="177" t="str">
        <f t="shared" si="111"/>
        <v/>
      </c>
      <c r="CF55" s="177" t="str">
        <f t="shared" si="111"/>
        <v/>
      </c>
      <c r="CG55" s="177" t="str">
        <f t="shared" si="111"/>
        <v/>
      </c>
      <c r="CH55" s="177" t="str">
        <f t="shared" si="111"/>
        <v/>
      </c>
      <c r="CI55" s="177" t="str">
        <f t="shared" ref="CI55:CX70" si="142">IF(ISNONTEXT($AL55),CH55+$AL55,"")</f>
        <v/>
      </c>
      <c r="CJ55" s="177" t="str">
        <f t="shared" si="142"/>
        <v/>
      </c>
      <c r="CK55" s="177" t="str">
        <f t="shared" si="142"/>
        <v/>
      </c>
      <c r="CL55" s="177" t="str">
        <f t="shared" si="142"/>
        <v/>
      </c>
      <c r="CM55" s="177" t="str">
        <f t="shared" si="142"/>
        <v/>
      </c>
      <c r="CN55" s="177" t="str">
        <f t="shared" si="142"/>
        <v/>
      </c>
      <c r="CO55" s="177" t="str">
        <f t="shared" si="142"/>
        <v/>
      </c>
      <c r="CP55" s="177" t="str">
        <f t="shared" si="142"/>
        <v/>
      </c>
      <c r="CQ55" s="177" t="str">
        <f t="shared" si="142"/>
        <v/>
      </c>
      <c r="CR55" s="177" t="str">
        <f t="shared" si="142"/>
        <v/>
      </c>
      <c r="CS55" s="177" t="str">
        <f t="shared" si="142"/>
        <v/>
      </c>
      <c r="CT55" s="177" t="str">
        <f t="shared" si="142"/>
        <v/>
      </c>
      <c r="CU55" s="177" t="str">
        <f t="shared" si="142"/>
        <v/>
      </c>
      <c r="CV55" s="177" t="str">
        <f t="shared" si="142"/>
        <v/>
      </c>
      <c r="CW55" s="177" t="str">
        <f t="shared" si="142"/>
        <v/>
      </c>
      <c r="CX55" s="177" t="str">
        <f t="shared" si="142"/>
        <v/>
      </c>
      <c r="CY55" s="177" t="str">
        <f t="shared" si="139"/>
        <v/>
      </c>
      <c r="CZ55" s="177" t="str">
        <f t="shared" si="139"/>
        <v/>
      </c>
      <c r="DA55" s="177" t="str">
        <f t="shared" si="139"/>
        <v/>
      </c>
      <c r="DB55" s="177" t="str">
        <f t="shared" si="139"/>
        <v/>
      </c>
      <c r="DC55" s="177" t="str">
        <f t="shared" si="139"/>
        <v/>
      </c>
      <c r="DD55" s="177" t="str">
        <f t="shared" si="139"/>
        <v/>
      </c>
      <c r="DE55" s="177" t="str">
        <f t="shared" si="139"/>
        <v/>
      </c>
      <c r="DF55" s="177" t="str">
        <f t="shared" si="139"/>
        <v/>
      </c>
      <c r="DG55" s="177" t="str">
        <f t="shared" si="139"/>
        <v/>
      </c>
      <c r="DH55" s="177" t="str">
        <f t="shared" si="139"/>
        <v/>
      </c>
      <c r="DI55" s="177" t="str">
        <f t="shared" si="139"/>
        <v/>
      </c>
      <c r="DJ55" s="177" t="str">
        <f t="shared" si="139"/>
        <v/>
      </c>
      <c r="DK55" s="177" t="str">
        <f t="shared" si="139"/>
        <v/>
      </c>
      <c r="DL55" s="177" t="str">
        <f t="shared" si="139"/>
        <v/>
      </c>
      <c r="DM55" s="177" t="str">
        <f t="shared" si="139"/>
        <v/>
      </c>
      <c r="DN55" s="177" t="str">
        <f t="shared" si="139"/>
        <v/>
      </c>
      <c r="DO55" s="177" t="str">
        <f t="shared" si="135"/>
        <v/>
      </c>
      <c r="DP55" s="177" t="str">
        <f t="shared" si="135"/>
        <v/>
      </c>
      <c r="DQ55" s="177" t="str">
        <f t="shared" si="135"/>
        <v/>
      </c>
      <c r="DR55" s="177" t="str">
        <f t="shared" si="135"/>
        <v/>
      </c>
      <c r="DS55" s="177" t="str">
        <f t="shared" si="135"/>
        <v/>
      </c>
      <c r="DT55" s="177" t="str">
        <f t="shared" si="135"/>
        <v/>
      </c>
      <c r="DU55" s="177" t="str">
        <f t="shared" si="135"/>
        <v/>
      </c>
      <c r="DV55" s="177" t="str">
        <f t="shared" si="135"/>
        <v/>
      </c>
      <c r="DW55" s="177" t="str">
        <f t="shared" si="135"/>
        <v/>
      </c>
      <c r="DX55" s="177" t="str">
        <f t="shared" si="135"/>
        <v/>
      </c>
      <c r="DY55" s="177" t="str">
        <f t="shared" si="135"/>
        <v/>
      </c>
      <c r="DZ55" s="177" t="str">
        <f t="shared" si="135"/>
        <v/>
      </c>
      <c r="EA55" s="177" t="str">
        <f t="shared" si="135"/>
        <v/>
      </c>
      <c r="EB55" s="177" t="str">
        <f t="shared" si="135"/>
        <v/>
      </c>
      <c r="EC55" s="177" t="str">
        <f t="shared" si="135"/>
        <v/>
      </c>
      <c r="ED55" s="177" t="str">
        <f t="shared" si="112"/>
        <v/>
      </c>
      <c r="EE55" s="177" t="str">
        <f t="shared" ref="EE55:ET70" si="143">IF(ISNONTEXT($AL55),ED55+$AL55,"")</f>
        <v/>
      </c>
      <c r="EF55" s="177" t="str">
        <f t="shared" si="143"/>
        <v/>
      </c>
      <c r="EG55" s="177" t="str">
        <f t="shared" si="143"/>
        <v/>
      </c>
      <c r="EH55" s="177" t="str">
        <f t="shared" si="143"/>
        <v/>
      </c>
      <c r="EI55" s="177" t="str">
        <f t="shared" si="143"/>
        <v/>
      </c>
      <c r="EJ55" s="177" t="str">
        <f t="shared" si="143"/>
        <v/>
      </c>
      <c r="EK55" s="177" t="str">
        <f t="shared" si="143"/>
        <v/>
      </c>
      <c r="EL55" s="177" t="str">
        <f t="shared" si="143"/>
        <v/>
      </c>
      <c r="EM55" s="177" t="str">
        <f t="shared" si="143"/>
        <v/>
      </c>
      <c r="EN55" s="177" t="str">
        <f t="shared" si="143"/>
        <v/>
      </c>
      <c r="EO55" s="177" t="str">
        <f t="shared" si="143"/>
        <v/>
      </c>
      <c r="EP55" s="177" t="str">
        <f t="shared" si="143"/>
        <v/>
      </c>
      <c r="EQ55" s="177" t="str">
        <f t="shared" si="143"/>
        <v/>
      </c>
      <c r="ER55" s="177" t="str">
        <f t="shared" si="143"/>
        <v/>
      </c>
      <c r="ES55" s="177" t="str">
        <f t="shared" si="143"/>
        <v/>
      </c>
      <c r="ET55" s="177" t="str">
        <f t="shared" si="143"/>
        <v/>
      </c>
      <c r="EU55" s="177" t="str">
        <f t="shared" si="118"/>
        <v/>
      </c>
      <c r="EV55" s="177" t="str">
        <f t="shared" si="113"/>
        <v/>
      </c>
      <c r="EW55" s="177" t="str">
        <f t="shared" si="114"/>
        <v/>
      </c>
      <c r="EX55" s="177" t="str">
        <f t="shared" si="114"/>
        <v/>
      </c>
      <c r="EY55" s="177" t="str">
        <f t="shared" si="114"/>
        <v/>
      </c>
      <c r="EZ55" s="177" t="str">
        <f t="shared" si="114"/>
        <v/>
      </c>
      <c r="FA55" s="177" t="str">
        <f t="shared" si="114"/>
        <v/>
      </c>
      <c r="FB55" s="177" t="str">
        <f t="shared" si="114"/>
        <v/>
      </c>
      <c r="FC55" s="177" t="str">
        <f t="shared" si="114"/>
        <v/>
      </c>
      <c r="FD55" s="177" t="str">
        <f t="shared" si="114"/>
        <v/>
      </c>
      <c r="FE55" s="177" t="str">
        <f t="shared" si="114"/>
        <v/>
      </c>
      <c r="FF55" s="177" t="str">
        <f t="shared" si="114"/>
        <v/>
      </c>
      <c r="FG55" s="177" t="str">
        <f t="shared" si="114"/>
        <v/>
      </c>
      <c r="FH55" s="177" t="str">
        <f t="shared" si="114"/>
        <v/>
      </c>
      <c r="FI55" s="177" t="str">
        <f t="shared" si="114"/>
        <v/>
      </c>
      <c r="FJ55" s="177" t="str">
        <f t="shared" si="114"/>
        <v/>
      </c>
      <c r="FK55" s="177" t="str">
        <f t="shared" si="114"/>
        <v/>
      </c>
      <c r="FL55" s="177" t="str">
        <f t="shared" ref="FL55:GA70" si="144">IF(ISNONTEXT($AL55),FK55+$AL55,"")</f>
        <v/>
      </c>
      <c r="FM55" s="177" t="str">
        <f t="shared" si="144"/>
        <v/>
      </c>
      <c r="FN55" s="177" t="str">
        <f t="shared" si="144"/>
        <v/>
      </c>
      <c r="FO55" s="177" t="str">
        <f t="shared" si="144"/>
        <v/>
      </c>
      <c r="FP55" s="177" t="str">
        <f t="shared" si="144"/>
        <v/>
      </c>
      <c r="FQ55" s="177" t="str">
        <f t="shared" si="144"/>
        <v/>
      </c>
      <c r="FR55" s="177" t="str">
        <f t="shared" si="144"/>
        <v/>
      </c>
      <c r="FS55" s="177" t="str">
        <f t="shared" si="144"/>
        <v/>
      </c>
      <c r="FT55" s="177" t="str">
        <f t="shared" si="144"/>
        <v/>
      </c>
      <c r="FU55" s="177" t="str">
        <f t="shared" si="144"/>
        <v/>
      </c>
      <c r="FV55" s="177" t="str">
        <f t="shared" si="144"/>
        <v/>
      </c>
      <c r="FW55" s="177" t="str">
        <f t="shared" si="144"/>
        <v/>
      </c>
      <c r="FX55" s="177" t="str">
        <f t="shared" si="144"/>
        <v/>
      </c>
      <c r="FY55" s="177" t="str">
        <f t="shared" si="144"/>
        <v/>
      </c>
      <c r="FZ55" s="177" t="str">
        <f t="shared" si="144"/>
        <v/>
      </c>
      <c r="GA55" s="177" t="str">
        <f t="shared" si="144"/>
        <v/>
      </c>
      <c r="GB55" s="177" t="str">
        <f t="shared" si="115"/>
        <v/>
      </c>
      <c r="GC55" s="177" t="str">
        <f t="shared" si="115"/>
        <v/>
      </c>
      <c r="GD55" s="177" t="str">
        <f t="shared" si="115"/>
        <v/>
      </c>
      <c r="GE55" s="177" t="str">
        <f t="shared" si="115"/>
        <v/>
      </c>
      <c r="GF55" s="177" t="str">
        <f t="shared" si="115"/>
        <v/>
      </c>
      <c r="GG55" s="177" t="str">
        <f t="shared" si="115"/>
        <v/>
      </c>
      <c r="GH55" s="177" t="str">
        <f t="shared" si="115"/>
        <v/>
      </c>
      <c r="GI55" s="177" t="str">
        <f t="shared" si="115"/>
        <v/>
      </c>
      <c r="GJ55" s="177" t="str">
        <f t="shared" si="115"/>
        <v/>
      </c>
      <c r="GK55" s="177" t="str">
        <f t="shared" si="115"/>
        <v/>
      </c>
      <c r="GL55" s="177" t="str">
        <f t="shared" si="115"/>
        <v/>
      </c>
      <c r="GM55" s="177" t="str">
        <f t="shared" si="115"/>
        <v/>
      </c>
      <c r="GN55" s="177" t="str">
        <f t="shared" si="115"/>
        <v/>
      </c>
      <c r="GO55" s="177" t="str">
        <f t="shared" si="115"/>
        <v/>
      </c>
      <c r="GP55" s="177" t="str">
        <f t="shared" si="115"/>
        <v/>
      </c>
      <c r="GQ55" s="177" t="str">
        <f t="shared" ref="GQ55:HF70" si="145">IF(ISNONTEXT($AL55),GP55+$AL55,"")</f>
        <v/>
      </c>
      <c r="GR55" s="177" t="str">
        <f t="shared" si="145"/>
        <v/>
      </c>
      <c r="GS55" s="177" t="str">
        <f t="shared" si="145"/>
        <v/>
      </c>
      <c r="GT55" s="177" t="str">
        <f t="shared" si="145"/>
        <v/>
      </c>
      <c r="GU55" s="177" t="str">
        <f t="shared" si="145"/>
        <v/>
      </c>
      <c r="GV55" s="177" t="str">
        <f t="shared" si="145"/>
        <v/>
      </c>
      <c r="GW55" s="177" t="str">
        <f t="shared" si="145"/>
        <v/>
      </c>
      <c r="GX55" s="177" t="str">
        <f t="shared" si="145"/>
        <v/>
      </c>
      <c r="GY55" s="177" t="str">
        <f t="shared" si="145"/>
        <v/>
      </c>
      <c r="GZ55" s="177" t="str">
        <f t="shared" si="145"/>
        <v/>
      </c>
      <c r="HA55" s="177" t="str">
        <f t="shared" si="145"/>
        <v/>
      </c>
      <c r="HB55" s="177" t="str">
        <f t="shared" si="145"/>
        <v/>
      </c>
      <c r="HC55" s="177" t="str">
        <f t="shared" si="145"/>
        <v/>
      </c>
      <c r="HD55" s="177" t="str">
        <f t="shared" si="145"/>
        <v/>
      </c>
      <c r="HE55" s="177" t="str">
        <f t="shared" si="145"/>
        <v/>
      </c>
      <c r="HF55" s="177" t="str">
        <f t="shared" si="145"/>
        <v/>
      </c>
      <c r="HG55" s="177" t="str">
        <f t="shared" si="140"/>
        <v/>
      </c>
      <c r="HH55" s="177" t="str">
        <f t="shared" si="140"/>
        <v/>
      </c>
      <c r="HI55" s="177" t="str">
        <f t="shared" si="140"/>
        <v/>
      </c>
      <c r="HJ55" s="177" t="str">
        <f t="shared" si="140"/>
        <v/>
      </c>
      <c r="HK55" s="177" t="str">
        <f t="shared" si="140"/>
        <v/>
      </c>
      <c r="HL55" s="177" t="str">
        <f t="shared" si="140"/>
        <v/>
      </c>
      <c r="HM55" s="177" t="str">
        <f t="shared" si="140"/>
        <v/>
      </c>
      <c r="HN55" s="177" t="str">
        <f t="shared" si="140"/>
        <v/>
      </c>
      <c r="HO55" s="177" t="str">
        <f t="shared" si="140"/>
        <v/>
      </c>
      <c r="HP55" s="177" t="str">
        <f t="shared" si="140"/>
        <v/>
      </c>
      <c r="HQ55" s="177" t="str">
        <f t="shared" si="140"/>
        <v/>
      </c>
      <c r="HR55" s="177" t="str">
        <f t="shared" si="140"/>
        <v/>
      </c>
      <c r="HS55" s="177" t="str">
        <f t="shared" si="140"/>
        <v/>
      </c>
      <c r="HT55" s="177" t="str">
        <f t="shared" si="140"/>
        <v/>
      </c>
      <c r="HU55" s="177" t="str">
        <f t="shared" si="116"/>
        <v/>
      </c>
      <c r="HV55" s="177" t="str">
        <f t="shared" si="116"/>
        <v/>
      </c>
      <c r="HW55" s="177" t="str">
        <f t="shared" si="116"/>
        <v/>
      </c>
      <c r="HX55" s="177" t="str">
        <f t="shared" si="116"/>
        <v/>
      </c>
      <c r="HY55" s="177" t="str">
        <f t="shared" si="116"/>
        <v/>
      </c>
      <c r="HZ55" s="177" t="str">
        <f t="shared" si="116"/>
        <v/>
      </c>
      <c r="IA55" s="177" t="str">
        <f t="shared" si="116"/>
        <v/>
      </c>
      <c r="IB55" s="177" t="str">
        <f t="shared" si="116"/>
        <v/>
      </c>
      <c r="IC55" s="177" t="str">
        <f t="shared" si="116"/>
        <v/>
      </c>
      <c r="ID55" s="177" t="str">
        <f t="shared" si="116"/>
        <v/>
      </c>
      <c r="IE55" s="192" t="str">
        <f t="shared" si="23"/>
        <v/>
      </c>
      <c r="IF55" s="193" t="e">
        <f t="shared" si="96"/>
        <v>#N/A</v>
      </c>
      <c r="IG55" s="193" t="e">
        <f t="shared" si="120"/>
        <v>#N/A</v>
      </c>
      <c r="IH55" s="193" t="e">
        <f t="shared" si="120"/>
        <v>#N/A</v>
      </c>
      <c r="II55" s="193" t="e">
        <f t="shared" si="120"/>
        <v>#N/A</v>
      </c>
      <c r="IJ55" s="193" t="e">
        <f t="shared" si="130"/>
        <v>#N/A</v>
      </c>
      <c r="IK55" s="193" t="e">
        <f t="shared" si="130"/>
        <v>#N/A</v>
      </c>
      <c r="IL55" s="193" t="e">
        <f t="shared" si="130"/>
        <v>#N/A</v>
      </c>
      <c r="IM55" s="193" t="e">
        <f t="shared" si="130"/>
        <v>#N/A</v>
      </c>
      <c r="IN55" s="193" t="e">
        <f t="shared" si="130"/>
        <v>#N/A</v>
      </c>
      <c r="IO55" s="193" t="e">
        <f t="shared" si="130"/>
        <v>#N/A</v>
      </c>
      <c r="IP55" s="193" t="e">
        <f t="shared" si="130"/>
        <v>#N/A</v>
      </c>
      <c r="IQ55" s="193" t="e">
        <f t="shared" si="130"/>
        <v>#N/A</v>
      </c>
      <c r="IR55" s="193" t="e">
        <f t="shared" si="130"/>
        <v>#N/A</v>
      </c>
      <c r="IS55" s="193" t="e">
        <f t="shared" si="130"/>
        <v>#N/A</v>
      </c>
      <c r="IT55" s="193" t="e">
        <f t="shared" si="130"/>
        <v>#N/A</v>
      </c>
      <c r="IU55" s="193" t="e">
        <f t="shared" si="130"/>
        <v>#N/A</v>
      </c>
      <c r="IV55" s="193" t="e">
        <f t="shared" si="130"/>
        <v>#N/A</v>
      </c>
      <c r="IW55" s="193" t="e">
        <f t="shared" si="130"/>
        <v>#N/A</v>
      </c>
      <c r="IX55" s="193" t="e">
        <f t="shared" si="130"/>
        <v>#N/A</v>
      </c>
      <c r="IY55" s="193" t="e">
        <f t="shared" si="126"/>
        <v>#N/A</v>
      </c>
      <c r="IZ55" s="193" t="e">
        <f t="shared" si="126"/>
        <v>#N/A</v>
      </c>
      <c r="JA55" s="193" t="e">
        <f t="shared" si="126"/>
        <v>#N/A</v>
      </c>
      <c r="JB55" s="193" t="e">
        <f t="shared" si="126"/>
        <v>#N/A</v>
      </c>
      <c r="JC55" s="193" t="e">
        <f t="shared" si="126"/>
        <v>#N/A</v>
      </c>
      <c r="JD55" s="193" t="e">
        <f t="shared" si="126"/>
        <v>#N/A</v>
      </c>
      <c r="JE55" s="193" t="e">
        <f t="shared" si="126"/>
        <v>#N/A</v>
      </c>
      <c r="JF55" s="193" t="e">
        <f t="shared" si="126"/>
        <v>#N/A</v>
      </c>
      <c r="JG55" s="193" t="e">
        <f t="shared" si="126"/>
        <v>#N/A</v>
      </c>
      <c r="JH55" s="193" t="e">
        <f t="shared" si="126"/>
        <v>#N/A</v>
      </c>
      <c r="JI55" s="193" t="e">
        <f t="shared" si="126"/>
        <v>#N/A</v>
      </c>
      <c r="JJ55" s="193" t="e">
        <f t="shared" si="126"/>
        <v>#N/A</v>
      </c>
      <c r="JK55" s="193" t="e">
        <f t="shared" si="126"/>
        <v>#N/A</v>
      </c>
      <c r="JL55" s="193" t="e">
        <f t="shared" si="126"/>
        <v>#N/A</v>
      </c>
      <c r="JM55" s="193" t="e">
        <f t="shared" si="126"/>
        <v>#N/A</v>
      </c>
      <c r="JN55" s="193" t="e">
        <f t="shared" si="123"/>
        <v>#N/A</v>
      </c>
      <c r="JO55" s="193" t="e">
        <f t="shared" si="123"/>
        <v>#N/A</v>
      </c>
      <c r="JP55" s="193" t="e">
        <f t="shared" si="123"/>
        <v>#N/A</v>
      </c>
      <c r="JQ55" s="193" t="e">
        <f t="shared" si="123"/>
        <v>#N/A</v>
      </c>
      <c r="JR55" s="193" t="e">
        <f t="shared" si="123"/>
        <v>#N/A</v>
      </c>
      <c r="JS55" s="193" t="e">
        <f t="shared" si="123"/>
        <v>#N/A</v>
      </c>
      <c r="JT55" s="193" t="e">
        <f t="shared" si="123"/>
        <v>#N/A</v>
      </c>
      <c r="JU55" s="193" t="e">
        <f t="shared" si="123"/>
        <v>#N/A</v>
      </c>
      <c r="JV55" s="193" t="e">
        <f t="shared" si="123"/>
        <v>#N/A</v>
      </c>
      <c r="JW55" s="193" t="e">
        <f t="shared" si="123"/>
        <v>#N/A</v>
      </c>
      <c r="JX55" s="193" t="e">
        <f t="shared" si="123"/>
        <v>#N/A</v>
      </c>
      <c r="JY55" s="193" t="e">
        <f t="shared" si="123"/>
        <v>#N/A</v>
      </c>
      <c r="JZ55" s="193" t="e">
        <f t="shared" si="123"/>
        <v>#N/A</v>
      </c>
      <c r="KA55" s="193" t="e">
        <f t="shared" si="123"/>
        <v>#N/A</v>
      </c>
      <c r="KB55" s="193" t="e">
        <f t="shared" si="123"/>
        <v>#N/A</v>
      </c>
      <c r="KC55" s="193" t="e">
        <f t="shared" si="136"/>
        <v>#N/A</v>
      </c>
      <c r="KD55" s="193" t="e">
        <f t="shared" si="136"/>
        <v>#N/A</v>
      </c>
      <c r="KE55" s="193" t="e">
        <f t="shared" si="136"/>
        <v>#N/A</v>
      </c>
      <c r="KF55" s="193" t="e">
        <f t="shared" si="136"/>
        <v>#N/A</v>
      </c>
      <c r="KG55" s="193" t="e">
        <f t="shared" si="136"/>
        <v>#N/A</v>
      </c>
      <c r="KH55" s="193" t="e">
        <f t="shared" si="136"/>
        <v>#N/A</v>
      </c>
      <c r="KI55" s="193" t="e">
        <f t="shared" si="136"/>
        <v>#N/A</v>
      </c>
      <c r="KJ55" s="193" t="e">
        <f t="shared" si="136"/>
        <v>#N/A</v>
      </c>
      <c r="KK55" s="193" t="e">
        <f t="shared" si="136"/>
        <v>#N/A</v>
      </c>
      <c r="KL55" s="193" t="e">
        <f t="shared" si="136"/>
        <v>#N/A</v>
      </c>
      <c r="KM55" s="193" t="e">
        <f t="shared" si="136"/>
        <v>#N/A</v>
      </c>
      <c r="KN55" s="193" t="e">
        <f t="shared" si="136"/>
        <v>#N/A</v>
      </c>
      <c r="KO55" s="193" t="e">
        <f t="shared" si="136"/>
        <v>#N/A</v>
      </c>
      <c r="KP55" s="193" t="e">
        <f t="shared" si="136"/>
        <v>#N/A</v>
      </c>
      <c r="KQ55" s="193" t="e">
        <f t="shared" si="136"/>
        <v>#N/A</v>
      </c>
      <c r="KR55" s="193" t="e">
        <f t="shared" si="26"/>
        <v>#N/A</v>
      </c>
      <c r="KS55" s="193" t="e">
        <f t="shared" si="121"/>
        <v>#N/A</v>
      </c>
      <c r="KT55" s="193" t="e">
        <f t="shared" si="121"/>
        <v>#N/A</v>
      </c>
      <c r="KU55" s="193" t="e">
        <f t="shared" si="121"/>
        <v>#N/A</v>
      </c>
      <c r="KV55" s="193" t="e">
        <f t="shared" si="131"/>
        <v>#N/A</v>
      </c>
      <c r="KW55" s="193" t="e">
        <f t="shared" si="131"/>
        <v>#N/A</v>
      </c>
      <c r="KX55" s="193" t="e">
        <f t="shared" si="131"/>
        <v>#N/A</v>
      </c>
      <c r="KY55" s="193" t="e">
        <f t="shared" si="131"/>
        <v>#N/A</v>
      </c>
      <c r="KZ55" s="193" t="e">
        <f t="shared" si="131"/>
        <v>#N/A</v>
      </c>
      <c r="LA55" s="193" t="e">
        <f t="shared" si="131"/>
        <v>#N/A</v>
      </c>
      <c r="LB55" s="193" t="e">
        <f t="shared" si="131"/>
        <v>#N/A</v>
      </c>
      <c r="LC55" s="193" t="e">
        <f t="shared" si="131"/>
        <v>#N/A</v>
      </c>
      <c r="LD55" s="193" t="e">
        <f t="shared" si="131"/>
        <v>#N/A</v>
      </c>
      <c r="LE55" s="193" t="e">
        <f t="shared" si="131"/>
        <v>#N/A</v>
      </c>
      <c r="LF55" s="193" t="e">
        <f t="shared" si="131"/>
        <v>#N/A</v>
      </c>
      <c r="LG55" s="193" t="e">
        <f t="shared" si="131"/>
        <v>#N/A</v>
      </c>
      <c r="LH55" s="193" t="e">
        <f t="shared" si="131"/>
        <v>#N/A</v>
      </c>
      <c r="LI55" s="193" t="e">
        <f t="shared" si="131"/>
        <v>#N/A</v>
      </c>
      <c r="LJ55" s="193" t="e">
        <f t="shared" si="131"/>
        <v>#N/A</v>
      </c>
      <c r="LK55" s="193" t="e">
        <f t="shared" si="127"/>
        <v>#N/A</v>
      </c>
      <c r="LL55" s="193" t="e">
        <f t="shared" si="127"/>
        <v>#N/A</v>
      </c>
      <c r="LM55" s="193" t="e">
        <f t="shared" si="127"/>
        <v>#N/A</v>
      </c>
      <c r="LN55" s="193" t="e">
        <f t="shared" si="127"/>
        <v>#N/A</v>
      </c>
      <c r="LO55" s="193" t="e">
        <f t="shared" si="127"/>
        <v>#N/A</v>
      </c>
      <c r="LP55" s="193" t="e">
        <f t="shared" si="127"/>
        <v>#N/A</v>
      </c>
      <c r="LQ55" s="193" t="e">
        <f t="shared" si="127"/>
        <v>#N/A</v>
      </c>
      <c r="LR55" s="193" t="e">
        <f t="shared" si="127"/>
        <v>#N/A</v>
      </c>
      <c r="LS55" s="193" t="e">
        <f t="shared" si="127"/>
        <v>#N/A</v>
      </c>
      <c r="LT55" s="193" t="e">
        <f t="shared" si="127"/>
        <v>#N/A</v>
      </c>
      <c r="LU55" s="193" t="e">
        <f t="shared" si="127"/>
        <v>#N/A</v>
      </c>
      <c r="LV55" s="193" t="e">
        <f t="shared" si="127"/>
        <v>#N/A</v>
      </c>
      <c r="LW55" s="193" t="e">
        <f t="shared" si="127"/>
        <v>#N/A</v>
      </c>
      <c r="LX55" s="193" t="e">
        <f t="shared" si="127"/>
        <v>#N/A</v>
      </c>
      <c r="LY55" s="193" t="e">
        <f t="shared" si="127"/>
        <v>#N/A</v>
      </c>
      <c r="LZ55" s="193" t="e">
        <f t="shared" si="124"/>
        <v>#N/A</v>
      </c>
      <c r="MA55" s="193" t="e">
        <f t="shared" si="124"/>
        <v>#N/A</v>
      </c>
      <c r="MB55" s="193" t="e">
        <f t="shared" si="124"/>
        <v>#N/A</v>
      </c>
      <c r="MC55" s="193" t="e">
        <f t="shared" si="124"/>
        <v>#N/A</v>
      </c>
      <c r="MD55" s="193" t="e">
        <f t="shared" si="124"/>
        <v>#N/A</v>
      </c>
      <c r="ME55" s="193" t="e">
        <f t="shared" si="124"/>
        <v>#N/A</v>
      </c>
      <c r="MF55" s="193" t="e">
        <f t="shared" si="124"/>
        <v>#N/A</v>
      </c>
      <c r="MG55" s="193" t="e">
        <f t="shared" si="124"/>
        <v>#N/A</v>
      </c>
      <c r="MH55" s="193" t="e">
        <f t="shared" si="124"/>
        <v>#N/A</v>
      </c>
      <c r="MI55" s="193" t="e">
        <f t="shared" si="124"/>
        <v>#N/A</v>
      </c>
      <c r="MJ55" s="193" t="e">
        <f t="shared" si="124"/>
        <v>#N/A</v>
      </c>
      <c r="MK55" s="193" t="e">
        <f t="shared" si="124"/>
        <v>#N/A</v>
      </c>
      <c r="ML55" s="193" t="e">
        <f t="shared" si="124"/>
        <v>#N/A</v>
      </c>
      <c r="MM55" s="193" t="e">
        <f t="shared" si="124"/>
        <v>#N/A</v>
      </c>
      <c r="MN55" s="193" t="e">
        <f t="shared" si="124"/>
        <v>#N/A</v>
      </c>
      <c r="MO55" s="193" t="e">
        <f t="shared" si="137"/>
        <v>#N/A</v>
      </c>
      <c r="MP55" s="193" t="e">
        <f t="shared" si="137"/>
        <v>#N/A</v>
      </c>
      <c r="MQ55" s="193" t="e">
        <f t="shared" si="137"/>
        <v>#N/A</v>
      </c>
      <c r="MR55" s="193" t="e">
        <f t="shared" si="137"/>
        <v>#N/A</v>
      </c>
      <c r="MS55" s="193" t="e">
        <f t="shared" si="137"/>
        <v>#N/A</v>
      </c>
      <c r="MT55" s="193" t="e">
        <f t="shared" si="137"/>
        <v>#N/A</v>
      </c>
      <c r="MU55" s="193" t="e">
        <f t="shared" si="137"/>
        <v>#N/A</v>
      </c>
      <c r="MV55" s="193" t="e">
        <f t="shared" si="137"/>
        <v>#N/A</v>
      </c>
      <c r="MW55" s="193" t="e">
        <f t="shared" si="137"/>
        <v>#N/A</v>
      </c>
      <c r="MX55" s="193" t="e">
        <f t="shared" si="137"/>
        <v>#N/A</v>
      </c>
      <c r="MY55" s="193" t="e">
        <f t="shared" si="137"/>
        <v>#N/A</v>
      </c>
      <c r="MZ55" s="193" t="e">
        <f t="shared" si="137"/>
        <v>#N/A</v>
      </c>
      <c r="NA55" s="193" t="e">
        <f t="shared" si="137"/>
        <v>#N/A</v>
      </c>
      <c r="NB55" s="193" t="e">
        <f t="shared" si="137"/>
        <v>#N/A</v>
      </c>
      <c r="NC55" s="193" t="e">
        <f t="shared" si="137"/>
        <v>#N/A</v>
      </c>
      <c r="ND55" s="193" t="e">
        <f t="shared" si="27"/>
        <v>#N/A</v>
      </c>
      <c r="NE55" s="193" t="e">
        <f t="shared" si="122"/>
        <v>#N/A</v>
      </c>
      <c r="NF55" s="193" t="e">
        <f t="shared" si="122"/>
        <v>#N/A</v>
      </c>
      <c r="NG55" s="193" t="e">
        <f t="shared" si="122"/>
        <v>#N/A</v>
      </c>
      <c r="NH55" s="193" t="e">
        <f t="shared" si="132"/>
        <v>#N/A</v>
      </c>
      <c r="NI55" s="193" t="e">
        <f t="shared" si="132"/>
        <v>#N/A</v>
      </c>
      <c r="NJ55" s="193" t="e">
        <f t="shared" si="132"/>
        <v>#N/A</v>
      </c>
      <c r="NK55" s="193" t="e">
        <f t="shared" si="132"/>
        <v>#N/A</v>
      </c>
      <c r="NL55" s="193" t="e">
        <f t="shared" si="132"/>
        <v>#N/A</v>
      </c>
      <c r="NM55" s="193" t="e">
        <f t="shared" si="132"/>
        <v>#N/A</v>
      </c>
      <c r="NN55" s="193" t="e">
        <f t="shared" si="132"/>
        <v>#N/A</v>
      </c>
      <c r="NO55" s="193" t="e">
        <f t="shared" si="132"/>
        <v>#N/A</v>
      </c>
      <c r="NP55" s="193" t="e">
        <f t="shared" si="132"/>
        <v>#N/A</v>
      </c>
      <c r="NQ55" s="193" t="e">
        <f t="shared" si="132"/>
        <v>#N/A</v>
      </c>
      <c r="NR55" s="193" t="e">
        <f t="shared" si="132"/>
        <v>#N/A</v>
      </c>
      <c r="NS55" s="193" t="e">
        <f t="shared" si="132"/>
        <v>#N/A</v>
      </c>
      <c r="NT55" s="193" t="e">
        <f t="shared" si="132"/>
        <v>#N/A</v>
      </c>
      <c r="NU55" s="193" t="e">
        <f t="shared" si="132"/>
        <v>#N/A</v>
      </c>
      <c r="NV55" s="193" t="e">
        <f t="shared" si="132"/>
        <v>#N/A</v>
      </c>
      <c r="NW55" s="193" t="e">
        <f t="shared" si="128"/>
        <v>#N/A</v>
      </c>
      <c r="NX55" s="193" t="e">
        <f t="shared" si="128"/>
        <v>#N/A</v>
      </c>
      <c r="NY55" s="193" t="e">
        <f t="shared" si="128"/>
        <v>#N/A</v>
      </c>
      <c r="NZ55" s="193" t="e">
        <f t="shared" si="128"/>
        <v>#N/A</v>
      </c>
      <c r="OA55" s="193" t="e">
        <f t="shared" si="128"/>
        <v>#N/A</v>
      </c>
      <c r="OB55" s="193" t="e">
        <f t="shared" si="128"/>
        <v>#N/A</v>
      </c>
      <c r="OC55" s="193" t="e">
        <f t="shared" si="128"/>
        <v>#N/A</v>
      </c>
      <c r="OD55" s="193" t="e">
        <f t="shared" si="128"/>
        <v>#N/A</v>
      </c>
      <c r="OE55" s="193" t="e">
        <f t="shared" si="128"/>
        <v>#N/A</v>
      </c>
      <c r="OF55" s="193" t="e">
        <f t="shared" si="128"/>
        <v>#N/A</v>
      </c>
      <c r="OG55" s="193" t="e">
        <f t="shared" si="128"/>
        <v>#N/A</v>
      </c>
      <c r="OH55" s="193" t="e">
        <f t="shared" si="128"/>
        <v>#N/A</v>
      </c>
      <c r="OI55" s="193" t="e">
        <f t="shared" si="128"/>
        <v>#N/A</v>
      </c>
      <c r="OJ55" s="193" t="e">
        <f t="shared" si="128"/>
        <v>#N/A</v>
      </c>
      <c r="OK55" s="193" t="e">
        <f t="shared" si="128"/>
        <v>#N/A</v>
      </c>
      <c r="OL55" s="193" t="e">
        <f t="shared" si="125"/>
        <v>#N/A</v>
      </c>
      <c r="OM55" s="193" t="e">
        <f t="shared" si="125"/>
        <v>#N/A</v>
      </c>
      <c r="ON55" s="193" t="e">
        <f t="shared" si="125"/>
        <v>#N/A</v>
      </c>
      <c r="OO55" s="193" t="e">
        <f t="shared" si="125"/>
        <v>#N/A</v>
      </c>
      <c r="OP55" s="193" t="e">
        <f t="shared" si="125"/>
        <v>#N/A</v>
      </c>
      <c r="OQ55" s="193" t="e">
        <f t="shared" si="125"/>
        <v>#N/A</v>
      </c>
      <c r="OR55" s="193" t="e">
        <f t="shared" si="125"/>
        <v>#N/A</v>
      </c>
      <c r="OS55" s="193" t="e">
        <f t="shared" si="125"/>
        <v>#N/A</v>
      </c>
      <c r="OT55" s="193" t="e">
        <f t="shared" si="125"/>
        <v>#N/A</v>
      </c>
      <c r="OU55" s="193" t="e">
        <f t="shared" si="125"/>
        <v>#N/A</v>
      </c>
      <c r="OV55" s="193" t="e">
        <f t="shared" si="125"/>
        <v>#N/A</v>
      </c>
      <c r="OW55" s="193" t="e">
        <f t="shared" si="125"/>
        <v>#N/A</v>
      </c>
      <c r="OX55" s="193" t="e">
        <f t="shared" si="125"/>
        <v>#N/A</v>
      </c>
      <c r="OY55" s="193" t="e">
        <f t="shared" si="125"/>
        <v>#N/A</v>
      </c>
      <c r="OZ55" s="193" t="e">
        <f t="shared" si="125"/>
        <v>#N/A</v>
      </c>
      <c r="PA55" s="193" t="e">
        <f t="shared" si="138"/>
        <v>#N/A</v>
      </c>
      <c r="PB55" s="193" t="e">
        <f t="shared" si="138"/>
        <v>#N/A</v>
      </c>
      <c r="PC55" s="193" t="e">
        <f t="shared" si="138"/>
        <v>#N/A</v>
      </c>
      <c r="PD55" s="193" t="e">
        <f t="shared" si="138"/>
        <v>#N/A</v>
      </c>
      <c r="PE55" s="193" t="e">
        <f t="shared" si="138"/>
        <v>#N/A</v>
      </c>
      <c r="PF55" s="193" t="e">
        <f t="shared" si="138"/>
        <v>#N/A</v>
      </c>
      <c r="PG55" s="193" t="e">
        <f t="shared" si="138"/>
        <v>#N/A</v>
      </c>
      <c r="PH55" s="193" t="e">
        <f t="shared" si="138"/>
        <v>#N/A</v>
      </c>
      <c r="PI55" s="193" t="e">
        <f t="shared" si="138"/>
        <v>#N/A</v>
      </c>
      <c r="PJ55" s="193" t="e">
        <f t="shared" si="138"/>
        <v>#N/A</v>
      </c>
      <c r="PK55" s="193" t="e">
        <f t="shared" si="138"/>
        <v>#N/A</v>
      </c>
      <c r="PL55" s="193" t="e">
        <f t="shared" si="138"/>
        <v>#N/A</v>
      </c>
      <c r="PM55" s="193" t="e">
        <f t="shared" si="138"/>
        <v>#N/A</v>
      </c>
      <c r="PN55" s="193" t="e">
        <f t="shared" si="138"/>
        <v>#N/A</v>
      </c>
      <c r="PO55" s="193" t="e">
        <f t="shared" si="138"/>
        <v>#N/A</v>
      </c>
      <c r="PP55" s="193" t="e">
        <f t="shared" si="28"/>
        <v>#N/A</v>
      </c>
      <c r="PQ55" s="193" t="e">
        <f t="shared" si="133"/>
        <v>#N/A</v>
      </c>
      <c r="PR55" s="193" t="e">
        <f t="shared" si="133"/>
        <v>#N/A</v>
      </c>
      <c r="PS55" s="193" t="e">
        <f t="shared" si="133"/>
        <v>#N/A</v>
      </c>
      <c r="PT55" s="193" t="e">
        <f t="shared" si="133"/>
        <v>#N/A</v>
      </c>
      <c r="PU55" s="193" t="e">
        <f t="shared" si="133"/>
        <v>#N/A</v>
      </c>
      <c r="PV55" s="193" t="e">
        <f t="shared" si="133"/>
        <v>#N/A</v>
      </c>
      <c r="PW55" s="193" t="e">
        <f t="shared" si="133"/>
        <v>#N/A</v>
      </c>
      <c r="PX55" s="193" t="e">
        <f t="shared" si="133"/>
        <v>#N/A</v>
      </c>
    </row>
    <row r="56" spans="1:440" hidden="1" x14ac:dyDescent="0.45">
      <c r="A56" s="20">
        <v>53</v>
      </c>
      <c r="B56" s="134"/>
      <c r="C56" s="279"/>
      <c r="D56" s="280" t="str">
        <f t="shared" si="15"/>
        <v/>
      </c>
      <c r="E56" s="281"/>
      <c r="F56" s="280" t="str">
        <f t="shared" si="16"/>
        <v/>
      </c>
      <c r="G56" s="279"/>
      <c r="H56" s="135"/>
      <c r="I56" s="110" t="str">
        <f t="shared" si="17"/>
        <v/>
      </c>
      <c r="J56" s="21" t="str">
        <f t="shared" si="18"/>
        <v/>
      </c>
      <c r="K56" s="22" t="str">
        <f t="shared" si="19"/>
        <v/>
      </c>
      <c r="L56" s="23" t="str">
        <f>IF(J56="","",IF(OR($J56&lt;Skew!$B$3,$J56=Skew!$B$3),IF($J56&gt;Skew!$C$3,Skew!$A$3,IF($J56&gt;Skew!$C$4,Skew!$A$4,IF($J56&gt;Skew!$C$5,Skew!$A$5,IF($J56&gt;Skew!$C$6,Skew!$A$6,IF($J56&gt;Skew!$C$7,Skew!$A$7,IF($J56&gt;Skew!$C$8,Skew!$A$8,IF($J56&gt;Skew!$C$9,Skew!$A$9,IF($J56&gt;Skew!$C$10,Skew!$A$10,IF($J56&gt;Skew!$C$11,Skew!$A$11,IF($J56&gt;Skew!$C$12,Skew!$A$12,IF($J56&gt;Skew!$C$13,Skew!$A$13,IF($J56&gt;Skew!$C$14,Skew!$A$14,IF($J56&gt;Skew!$C$15,Skew!$A$15,IF($J56&gt;Skew!$C$16,Skew!$A$16,Skew!$A$17)
)))))))))))))))</f>
        <v/>
      </c>
      <c r="M56" s="22" t="str">
        <f>IF(J56="","",MATCH(L56,Skew!$A$3:$A$17,0))</f>
        <v/>
      </c>
      <c r="N56" s="22" t="str">
        <f t="shared" si="0"/>
        <v/>
      </c>
      <c r="O56" s="24"/>
      <c r="P56" s="22" t="str">
        <f>IF(OR(J56="",O56=""),"",MATCH(O56,Confidence!$A$3:$A$12,0))</f>
        <v/>
      </c>
      <c r="Q56" s="25" t="str">
        <f t="shared" si="1"/>
        <v/>
      </c>
      <c r="R56" s="25" t="str">
        <f t="shared" si="2"/>
        <v/>
      </c>
      <c r="S56" s="22"/>
      <c r="T56" s="102" t="str">
        <f t="shared" si="3"/>
        <v/>
      </c>
      <c r="U56" s="102" t="str">
        <f t="shared" si="4"/>
        <v/>
      </c>
      <c r="V56" s="37" t="str">
        <f t="shared" si="5"/>
        <v/>
      </c>
      <c r="W56" s="115"/>
      <c r="X56" s="204" t="str">
        <f>IF(AND(D56&gt;0,E56&gt;0,F56&gt;0,Q56&gt;0,R56&gt;0,W56&gt;0,NOT(O56="")),ABS(VLOOKUP($W$1,VLookups!$A$30:$B$31,2,FALSE)-_xlfn.BETA.DIST(W56,IF(K56="L",R56,Q56),IF(K56="L",Q56,R56),TRUE,D56,F56)),"")</f>
        <v/>
      </c>
      <c r="Y56" s="112" t="str">
        <f>IF(OR($Q56="",$R56=""),"",_xlfn.BETA.INV(ABS(VLOOKUP($W$1,VLookups!$A$30:$B$31,2,FALSE)-Y$3),IF($K56="L",$R56,$Q56),IF($K56="L",$Q56,$R56),$D56,$F56))</f>
        <v/>
      </c>
      <c r="Z56" s="113" t="str">
        <f>IF(OR($Q56="",$R56=""),"",_xlfn.BETA.INV(ABS(VLOOKUP($W$1,VLookups!$A$30:$B$31,2,FALSE)-Z$3),IF($K56="L",$R56,$Q56),IF($K56="L",$Q56,$R56),$D56,$F56))</f>
        <v/>
      </c>
      <c r="AA56" s="112" t="str">
        <f>IF(OR($Q56="",$R56=""),"",_xlfn.BETA.INV(ABS(VLOOKUP($W$1,VLookups!$A$30:$B$31,2,FALSE)-AA$3),IF($K56="L",$R56,$Q56),IF($K56="L",$Q56,$R56),$D56,$F56))</f>
        <v/>
      </c>
      <c r="AB56" s="113" t="str">
        <f>IF(OR($Q56="",$R56=""),"",_xlfn.BETA.INV(ABS(VLOOKUP($W$1,VLookups!$A$30:$B$31,2,FALSE)-AB$3),IF($K56="L",$R56,$Q56),IF($K56="L",$Q56,$R56),$D56,$F56))</f>
        <v/>
      </c>
      <c r="AC56" s="112" t="str">
        <f>IF(OR($Q56="",$R56=""),"",_xlfn.BETA.INV(ABS(VLOOKUP($W$1,VLookups!$A$30:$B$31,2,FALSE)-AC$3),IF($K56="L",$R56,$Q56),IF($K56="L",$Q56,$R56),$D56,$F56))</f>
        <v/>
      </c>
      <c r="AD56" s="113" t="str">
        <f>IF(OR($Q56="",$R56=""),"",_xlfn.BETA.INV(ABS(VLOOKUP($W$1,VLookups!$A$30:$B$31,2,FALSE)-AD$3),IF($K56="L",$R56,$Q56),IF($K56="L",$Q56,$R56),$D56,$F56))</f>
        <v/>
      </c>
      <c r="AE56" s="112" t="str">
        <f>IF(OR($Q56="",$R56=""),"",_xlfn.BETA.INV(ABS(VLOOKUP($W$1,VLookups!$A$30:$B$31,2,FALSE)-AE$3),IF($K56="L",$R56,$Q56),IF($K56="L",$Q56,$R56),$D56,$F56))</f>
        <v/>
      </c>
      <c r="AF56" s="113" t="str">
        <f>IF(OR($Q56="",$R56=""),"",_xlfn.BETA.INV(ABS(VLOOKUP($W$1,VLookups!$A$30:$B$31,2,FALSE)-AF$3),IF($K56="L",$R56,$Q56),IF($K56="L",$Q56,$R56),$D56,$F56))</f>
        <v/>
      </c>
      <c r="AG56" s="112" t="str">
        <f>IF(OR($Q56="",$R56=""),"",_xlfn.BETA.INV(ABS(VLOOKUP($W$1,VLookups!$A$30:$B$31,2,FALSE)-AG$3),IF($K56="L",$R56,$Q56),IF($K56="L",$Q56,$R56),$D56,$F56))</f>
        <v/>
      </c>
      <c r="AH56" s="113" t="str">
        <f>IF(OR($Q56="",$R56=""),"",_xlfn.BETA.INV(ABS(VLOOKUP($W$1,VLookups!$A$30:$B$31,2,FALSE)-AH$3),IF($K56="L",$R56,$Q56),IF($K56="L",$Q56,$R56),$D56,$F56))</f>
        <v/>
      </c>
      <c r="AI56" s="112" t="str">
        <f>IF(OR($Q56="",$R56=""),"",_xlfn.BETA.INV(ABS(VLOOKUP($W$1,VLookups!$A$30:$B$31,2,FALSE)-AI$3),IF($K56="L",$R56,$Q56),IF($K56="L",$Q56,$R56),$D56,$F56))</f>
        <v/>
      </c>
      <c r="AJ56" s="113" t="str">
        <f>IF(OR($Q56="",$R56=""),"",_xlfn.BETA.INV(ABS(VLOOKUP($W$1,VLookups!$A$30:$B$31,2,FALSE)-AJ$3),IF($K56="L",$R56,$Q56),IF($K56="L",$Q56,$R56),$D56,$F56))</f>
        <v/>
      </c>
      <c r="AK56" s="15"/>
      <c r="AL56" s="194" t="str">
        <f t="shared" si="20"/>
        <v/>
      </c>
      <c r="AM56" s="192" t="str">
        <f t="shared" si="21"/>
        <v/>
      </c>
      <c r="AN56" s="177" t="str">
        <f t="shared" si="134"/>
        <v/>
      </c>
      <c r="AO56" s="177" t="str">
        <f t="shared" ref="AO56:BD71" si="146">IF(ISNONTEXT($AL56),AN56+$AL56,"")</f>
        <v/>
      </c>
      <c r="AP56" s="177" t="str">
        <f t="shared" si="146"/>
        <v/>
      </c>
      <c r="AQ56" s="177" t="str">
        <f t="shared" si="146"/>
        <v/>
      </c>
      <c r="AR56" s="177" t="str">
        <f t="shared" si="146"/>
        <v/>
      </c>
      <c r="AS56" s="177" t="str">
        <f t="shared" si="146"/>
        <v/>
      </c>
      <c r="AT56" s="177" t="str">
        <f t="shared" si="146"/>
        <v/>
      </c>
      <c r="AU56" s="177" t="str">
        <f t="shared" si="146"/>
        <v/>
      </c>
      <c r="AV56" s="177" t="str">
        <f t="shared" si="146"/>
        <v/>
      </c>
      <c r="AW56" s="177" t="str">
        <f t="shared" si="146"/>
        <v/>
      </c>
      <c r="AX56" s="177" t="str">
        <f t="shared" si="146"/>
        <v/>
      </c>
      <c r="AY56" s="177" t="str">
        <f t="shared" si="146"/>
        <v/>
      </c>
      <c r="AZ56" s="177" t="str">
        <f t="shared" si="146"/>
        <v/>
      </c>
      <c r="BA56" s="177" t="str">
        <f t="shared" si="146"/>
        <v/>
      </c>
      <c r="BB56" s="177" t="str">
        <f t="shared" si="146"/>
        <v/>
      </c>
      <c r="BC56" s="177" t="str">
        <f t="shared" si="146"/>
        <v/>
      </c>
      <c r="BD56" s="177" t="str">
        <f t="shared" si="146"/>
        <v/>
      </c>
      <c r="BE56" s="177" t="str">
        <f t="shared" si="141"/>
        <v/>
      </c>
      <c r="BF56" s="177" t="str">
        <f t="shared" si="141"/>
        <v/>
      </c>
      <c r="BG56" s="177" t="str">
        <f t="shared" si="141"/>
        <v/>
      </c>
      <c r="BH56" s="177" t="str">
        <f t="shared" si="141"/>
        <v/>
      </c>
      <c r="BI56" s="177" t="str">
        <f t="shared" si="141"/>
        <v/>
      </c>
      <c r="BJ56" s="177" t="str">
        <f t="shared" si="141"/>
        <v/>
      </c>
      <c r="BK56" s="177" t="str">
        <f t="shared" si="141"/>
        <v/>
      </c>
      <c r="BL56" s="177" t="str">
        <f t="shared" si="141"/>
        <v/>
      </c>
      <c r="BM56" s="177" t="str">
        <f t="shared" si="141"/>
        <v/>
      </c>
      <c r="BN56" s="177" t="str">
        <f t="shared" si="141"/>
        <v/>
      </c>
      <c r="BO56" s="177" t="str">
        <f t="shared" si="141"/>
        <v/>
      </c>
      <c r="BP56" s="177" t="str">
        <f t="shared" si="141"/>
        <v/>
      </c>
      <c r="BQ56" s="177" t="str">
        <f t="shared" si="141"/>
        <v/>
      </c>
      <c r="BR56" s="177" t="str">
        <f t="shared" si="141"/>
        <v/>
      </c>
      <c r="BS56" s="177" t="str">
        <f t="shared" si="141"/>
        <v/>
      </c>
      <c r="BT56" s="177" t="str">
        <f t="shared" ref="BT56:CI71" si="147">IF(ISNONTEXT($AL56),BS56+$AL56,"")</f>
        <v/>
      </c>
      <c r="BU56" s="177" t="str">
        <f t="shared" si="147"/>
        <v/>
      </c>
      <c r="BV56" s="177" t="str">
        <f t="shared" si="147"/>
        <v/>
      </c>
      <c r="BW56" s="177" t="str">
        <f t="shared" si="147"/>
        <v/>
      </c>
      <c r="BX56" s="177" t="str">
        <f t="shared" si="147"/>
        <v/>
      </c>
      <c r="BY56" s="177" t="str">
        <f t="shared" si="147"/>
        <v/>
      </c>
      <c r="BZ56" s="177" t="str">
        <f t="shared" si="147"/>
        <v/>
      </c>
      <c r="CA56" s="177" t="str">
        <f t="shared" si="147"/>
        <v/>
      </c>
      <c r="CB56" s="177" t="str">
        <f t="shared" si="147"/>
        <v/>
      </c>
      <c r="CC56" s="177" t="str">
        <f t="shared" si="147"/>
        <v/>
      </c>
      <c r="CD56" s="177" t="str">
        <f t="shared" si="147"/>
        <v/>
      </c>
      <c r="CE56" s="177" t="str">
        <f t="shared" si="147"/>
        <v/>
      </c>
      <c r="CF56" s="177" t="str">
        <f t="shared" si="147"/>
        <v/>
      </c>
      <c r="CG56" s="177" t="str">
        <f t="shared" si="147"/>
        <v/>
      </c>
      <c r="CH56" s="177" t="str">
        <f t="shared" si="147"/>
        <v/>
      </c>
      <c r="CI56" s="177" t="str">
        <f t="shared" si="147"/>
        <v/>
      </c>
      <c r="CJ56" s="177" t="str">
        <f t="shared" si="142"/>
        <v/>
      </c>
      <c r="CK56" s="177" t="str">
        <f t="shared" si="142"/>
        <v/>
      </c>
      <c r="CL56" s="177" t="str">
        <f t="shared" si="142"/>
        <v/>
      </c>
      <c r="CM56" s="177" t="str">
        <f t="shared" si="142"/>
        <v/>
      </c>
      <c r="CN56" s="177" t="str">
        <f t="shared" si="142"/>
        <v/>
      </c>
      <c r="CO56" s="177" t="str">
        <f t="shared" si="142"/>
        <v/>
      </c>
      <c r="CP56" s="177" t="str">
        <f t="shared" si="142"/>
        <v/>
      </c>
      <c r="CQ56" s="177" t="str">
        <f t="shared" si="142"/>
        <v/>
      </c>
      <c r="CR56" s="177" t="str">
        <f t="shared" si="142"/>
        <v/>
      </c>
      <c r="CS56" s="177" t="str">
        <f t="shared" si="142"/>
        <v/>
      </c>
      <c r="CT56" s="177" t="str">
        <f t="shared" si="142"/>
        <v/>
      </c>
      <c r="CU56" s="177" t="str">
        <f t="shared" si="142"/>
        <v/>
      </c>
      <c r="CV56" s="177" t="str">
        <f t="shared" si="142"/>
        <v/>
      </c>
      <c r="CW56" s="177" t="str">
        <f t="shared" si="142"/>
        <v/>
      </c>
      <c r="CX56" s="177" t="str">
        <f t="shared" si="142"/>
        <v/>
      </c>
      <c r="CY56" s="177" t="str">
        <f t="shared" si="139"/>
        <v/>
      </c>
      <c r="CZ56" s="177" t="str">
        <f t="shared" si="139"/>
        <v/>
      </c>
      <c r="DA56" s="177" t="str">
        <f t="shared" si="139"/>
        <v/>
      </c>
      <c r="DB56" s="177" t="str">
        <f t="shared" si="139"/>
        <v/>
      </c>
      <c r="DC56" s="177" t="str">
        <f t="shared" si="139"/>
        <v/>
      </c>
      <c r="DD56" s="177" t="str">
        <f t="shared" si="139"/>
        <v/>
      </c>
      <c r="DE56" s="177" t="str">
        <f t="shared" si="139"/>
        <v/>
      </c>
      <c r="DF56" s="177" t="str">
        <f t="shared" si="139"/>
        <v/>
      </c>
      <c r="DG56" s="177" t="str">
        <f t="shared" si="139"/>
        <v/>
      </c>
      <c r="DH56" s="177" t="str">
        <f t="shared" si="139"/>
        <v/>
      </c>
      <c r="DI56" s="177" t="str">
        <f t="shared" si="139"/>
        <v/>
      </c>
      <c r="DJ56" s="177" t="str">
        <f t="shared" si="139"/>
        <v/>
      </c>
      <c r="DK56" s="177" t="str">
        <f t="shared" si="139"/>
        <v/>
      </c>
      <c r="DL56" s="177" t="str">
        <f t="shared" si="139"/>
        <v/>
      </c>
      <c r="DM56" s="177" t="str">
        <f t="shared" si="139"/>
        <v/>
      </c>
      <c r="DN56" s="177" t="str">
        <f t="shared" si="139"/>
        <v/>
      </c>
      <c r="DO56" s="177" t="str">
        <f t="shared" si="135"/>
        <v/>
      </c>
      <c r="DP56" s="177" t="str">
        <f t="shared" si="135"/>
        <v/>
      </c>
      <c r="DQ56" s="177" t="str">
        <f t="shared" si="135"/>
        <v/>
      </c>
      <c r="DR56" s="177" t="str">
        <f t="shared" si="135"/>
        <v/>
      </c>
      <c r="DS56" s="177" t="str">
        <f t="shared" si="135"/>
        <v/>
      </c>
      <c r="DT56" s="177" t="str">
        <f t="shared" si="135"/>
        <v/>
      </c>
      <c r="DU56" s="177" t="str">
        <f t="shared" si="135"/>
        <v/>
      </c>
      <c r="DV56" s="177" t="str">
        <f t="shared" si="135"/>
        <v/>
      </c>
      <c r="DW56" s="177" t="str">
        <f t="shared" si="135"/>
        <v/>
      </c>
      <c r="DX56" s="177" t="str">
        <f t="shared" si="135"/>
        <v/>
      </c>
      <c r="DY56" s="177" t="str">
        <f t="shared" si="135"/>
        <v/>
      </c>
      <c r="DZ56" s="177" t="str">
        <f t="shared" si="135"/>
        <v/>
      </c>
      <c r="EA56" s="177" t="str">
        <f t="shared" si="135"/>
        <v/>
      </c>
      <c r="EB56" s="177" t="str">
        <f t="shared" si="135"/>
        <v/>
      </c>
      <c r="EC56" s="177" t="str">
        <f t="shared" si="135"/>
        <v/>
      </c>
      <c r="ED56" s="177" t="str">
        <f t="shared" ref="ED56:ES71" si="148">IF(ISNONTEXT($AL56),EC56+$AL56,"")</f>
        <v/>
      </c>
      <c r="EE56" s="177" t="str">
        <f t="shared" si="148"/>
        <v/>
      </c>
      <c r="EF56" s="177" t="str">
        <f t="shared" si="148"/>
        <v/>
      </c>
      <c r="EG56" s="177" t="str">
        <f t="shared" si="148"/>
        <v/>
      </c>
      <c r="EH56" s="177" t="str">
        <f t="shared" si="148"/>
        <v/>
      </c>
      <c r="EI56" s="177" t="str">
        <f t="shared" si="148"/>
        <v/>
      </c>
      <c r="EJ56" s="177" t="str">
        <f t="shared" si="148"/>
        <v/>
      </c>
      <c r="EK56" s="177" t="str">
        <f t="shared" si="148"/>
        <v/>
      </c>
      <c r="EL56" s="177" t="str">
        <f t="shared" si="148"/>
        <v/>
      </c>
      <c r="EM56" s="177" t="str">
        <f t="shared" si="148"/>
        <v/>
      </c>
      <c r="EN56" s="177" t="str">
        <f t="shared" si="148"/>
        <v/>
      </c>
      <c r="EO56" s="177" t="str">
        <f t="shared" si="148"/>
        <v/>
      </c>
      <c r="EP56" s="177" t="str">
        <f t="shared" si="148"/>
        <v/>
      </c>
      <c r="EQ56" s="177" t="str">
        <f t="shared" si="148"/>
        <v/>
      </c>
      <c r="ER56" s="177" t="str">
        <f t="shared" si="148"/>
        <v/>
      </c>
      <c r="ES56" s="177" t="str">
        <f t="shared" si="148"/>
        <v/>
      </c>
      <c r="ET56" s="177" t="str">
        <f t="shared" si="143"/>
        <v/>
      </c>
      <c r="EU56" s="177" t="str">
        <f t="shared" si="118"/>
        <v/>
      </c>
      <c r="EV56" s="177" t="str">
        <f t="shared" ref="EV56:FK71" si="149">IF(ISNONTEXT($AL56),EU56+$AL56,"")</f>
        <v/>
      </c>
      <c r="EW56" s="177" t="str">
        <f t="shared" si="149"/>
        <v/>
      </c>
      <c r="EX56" s="177" t="str">
        <f t="shared" si="149"/>
        <v/>
      </c>
      <c r="EY56" s="177" t="str">
        <f t="shared" si="149"/>
        <v/>
      </c>
      <c r="EZ56" s="177" t="str">
        <f t="shared" si="149"/>
        <v/>
      </c>
      <c r="FA56" s="177" t="str">
        <f t="shared" si="149"/>
        <v/>
      </c>
      <c r="FB56" s="177" t="str">
        <f t="shared" si="149"/>
        <v/>
      </c>
      <c r="FC56" s="177" t="str">
        <f t="shared" si="149"/>
        <v/>
      </c>
      <c r="FD56" s="177" t="str">
        <f t="shared" si="149"/>
        <v/>
      </c>
      <c r="FE56" s="177" t="str">
        <f t="shared" si="149"/>
        <v/>
      </c>
      <c r="FF56" s="177" t="str">
        <f t="shared" si="149"/>
        <v/>
      </c>
      <c r="FG56" s="177" t="str">
        <f t="shared" si="149"/>
        <v/>
      </c>
      <c r="FH56" s="177" t="str">
        <f t="shared" si="149"/>
        <v/>
      </c>
      <c r="FI56" s="177" t="str">
        <f t="shared" si="149"/>
        <v/>
      </c>
      <c r="FJ56" s="177" t="str">
        <f t="shared" si="149"/>
        <v/>
      </c>
      <c r="FK56" s="177" t="str">
        <f t="shared" si="149"/>
        <v/>
      </c>
      <c r="FL56" s="177" t="str">
        <f t="shared" si="144"/>
        <v/>
      </c>
      <c r="FM56" s="177" t="str">
        <f t="shared" si="144"/>
        <v/>
      </c>
      <c r="FN56" s="177" t="str">
        <f t="shared" si="144"/>
        <v/>
      </c>
      <c r="FO56" s="177" t="str">
        <f t="shared" si="144"/>
        <v/>
      </c>
      <c r="FP56" s="177" t="str">
        <f t="shared" si="144"/>
        <v/>
      </c>
      <c r="FQ56" s="177" t="str">
        <f t="shared" si="144"/>
        <v/>
      </c>
      <c r="FR56" s="177" t="str">
        <f t="shared" si="144"/>
        <v/>
      </c>
      <c r="FS56" s="177" t="str">
        <f t="shared" si="144"/>
        <v/>
      </c>
      <c r="FT56" s="177" t="str">
        <f t="shared" si="144"/>
        <v/>
      </c>
      <c r="FU56" s="177" t="str">
        <f t="shared" si="144"/>
        <v/>
      </c>
      <c r="FV56" s="177" t="str">
        <f t="shared" si="144"/>
        <v/>
      </c>
      <c r="FW56" s="177" t="str">
        <f t="shared" si="144"/>
        <v/>
      </c>
      <c r="FX56" s="177" t="str">
        <f t="shared" si="144"/>
        <v/>
      </c>
      <c r="FY56" s="177" t="str">
        <f t="shared" si="144"/>
        <v/>
      </c>
      <c r="FZ56" s="177" t="str">
        <f t="shared" si="144"/>
        <v/>
      </c>
      <c r="GA56" s="177" t="str">
        <f t="shared" si="144"/>
        <v/>
      </c>
      <c r="GB56" s="177" t="str">
        <f t="shared" ref="GB56:GQ71" si="150">IF(ISNONTEXT($AL56),GA56+$AL56,"")</f>
        <v/>
      </c>
      <c r="GC56" s="177" t="str">
        <f t="shared" si="150"/>
        <v/>
      </c>
      <c r="GD56" s="177" t="str">
        <f t="shared" si="150"/>
        <v/>
      </c>
      <c r="GE56" s="177" t="str">
        <f t="shared" si="150"/>
        <v/>
      </c>
      <c r="GF56" s="177" t="str">
        <f t="shared" si="150"/>
        <v/>
      </c>
      <c r="GG56" s="177" t="str">
        <f t="shared" si="150"/>
        <v/>
      </c>
      <c r="GH56" s="177" t="str">
        <f t="shared" si="150"/>
        <v/>
      </c>
      <c r="GI56" s="177" t="str">
        <f t="shared" si="150"/>
        <v/>
      </c>
      <c r="GJ56" s="177" t="str">
        <f t="shared" si="150"/>
        <v/>
      </c>
      <c r="GK56" s="177" t="str">
        <f t="shared" si="150"/>
        <v/>
      </c>
      <c r="GL56" s="177" t="str">
        <f t="shared" si="150"/>
        <v/>
      </c>
      <c r="GM56" s="177" t="str">
        <f t="shared" si="150"/>
        <v/>
      </c>
      <c r="GN56" s="177" t="str">
        <f t="shared" si="150"/>
        <v/>
      </c>
      <c r="GO56" s="177" t="str">
        <f t="shared" si="150"/>
        <v/>
      </c>
      <c r="GP56" s="177" t="str">
        <f t="shared" si="150"/>
        <v/>
      </c>
      <c r="GQ56" s="177" t="str">
        <f t="shared" si="150"/>
        <v/>
      </c>
      <c r="GR56" s="177" t="str">
        <f t="shared" si="145"/>
        <v/>
      </c>
      <c r="GS56" s="177" t="str">
        <f t="shared" si="145"/>
        <v/>
      </c>
      <c r="GT56" s="177" t="str">
        <f t="shared" si="145"/>
        <v/>
      </c>
      <c r="GU56" s="177" t="str">
        <f t="shared" si="145"/>
        <v/>
      </c>
      <c r="GV56" s="177" t="str">
        <f t="shared" si="145"/>
        <v/>
      </c>
      <c r="GW56" s="177" t="str">
        <f t="shared" si="145"/>
        <v/>
      </c>
      <c r="GX56" s="177" t="str">
        <f t="shared" si="145"/>
        <v/>
      </c>
      <c r="GY56" s="177" t="str">
        <f t="shared" si="145"/>
        <v/>
      </c>
      <c r="GZ56" s="177" t="str">
        <f t="shared" si="145"/>
        <v/>
      </c>
      <c r="HA56" s="177" t="str">
        <f t="shared" si="145"/>
        <v/>
      </c>
      <c r="HB56" s="177" t="str">
        <f t="shared" si="145"/>
        <v/>
      </c>
      <c r="HC56" s="177" t="str">
        <f t="shared" si="145"/>
        <v/>
      </c>
      <c r="HD56" s="177" t="str">
        <f t="shared" si="145"/>
        <v/>
      </c>
      <c r="HE56" s="177" t="str">
        <f t="shared" si="145"/>
        <v/>
      </c>
      <c r="HF56" s="177" t="str">
        <f t="shared" si="145"/>
        <v/>
      </c>
      <c r="HG56" s="177" t="str">
        <f t="shared" si="140"/>
        <v/>
      </c>
      <c r="HH56" s="177" t="str">
        <f t="shared" si="140"/>
        <v/>
      </c>
      <c r="HI56" s="177" t="str">
        <f t="shared" si="140"/>
        <v/>
      </c>
      <c r="HJ56" s="177" t="str">
        <f t="shared" si="140"/>
        <v/>
      </c>
      <c r="HK56" s="177" t="str">
        <f t="shared" si="140"/>
        <v/>
      </c>
      <c r="HL56" s="177" t="str">
        <f t="shared" si="140"/>
        <v/>
      </c>
      <c r="HM56" s="177" t="str">
        <f t="shared" si="140"/>
        <v/>
      </c>
      <c r="HN56" s="177" t="str">
        <f t="shared" si="140"/>
        <v/>
      </c>
      <c r="HO56" s="177" t="str">
        <f t="shared" si="140"/>
        <v/>
      </c>
      <c r="HP56" s="177" t="str">
        <f t="shared" si="140"/>
        <v/>
      </c>
      <c r="HQ56" s="177" t="str">
        <f t="shared" si="140"/>
        <v/>
      </c>
      <c r="HR56" s="177" t="str">
        <f t="shared" si="140"/>
        <v/>
      </c>
      <c r="HS56" s="177" t="str">
        <f t="shared" si="140"/>
        <v/>
      </c>
      <c r="HT56" s="177" t="str">
        <f t="shared" si="140"/>
        <v/>
      </c>
      <c r="HU56" s="177" t="str">
        <f t="shared" ref="HU56:ID71" si="151">IF(ISNONTEXT($AL56),HT56+$AL56,"")</f>
        <v/>
      </c>
      <c r="HV56" s="177" t="str">
        <f t="shared" si="151"/>
        <v/>
      </c>
      <c r="HW56" s="177" t="str">
        <f t="shared" si="151"/>
        <v/>
      </c>
      <c r="HX56" s="177" t="str">
        <f t="shared" si="151"/>
        <v/>
      </c>
      <c r="HY56" s="177" t="str">
        <f t="shared" si="151"/>
        <v/>
      </c>
      <c r="HZ56" s="177" t="str">
        <f t="shared" si="151"/>
        <v/>
      </c>
      <c r="IA56" s="177" t="str">
        <f t="shared" si="151"/>
        <v/>
      </c>
      <c r="IB56" s="177" t="str">
        <f t="shared" si="151"/>
        <v/>
      </c>
      <c r="IC56" s="177" t="str">
        <f t="shared" si="151"/>
        <v/>
      </c>
      <c r="ID56" s="177" t="str">
        <f t="shared" si="151"/>
        <v/>
      </c>
      <c r="IE56" s="192" t="str">
        <f t="shared" si="23"/>
        <v/>
      </c>
      <c r="IF56" s="193" t="e">
        <f t="shared" si="96"/>
        <v>#N/A</v>
      </c>
      <c r="IG56" s="193" t="e">
        <f t="shared" si="120"/>
        <v>#N/A</v>
      </c>
      <c r="IH56" s="193" t="e">
        <f t="shared" si="120"/>
        <v>#N/A</v>
      </c>
      <c r="II56" s="193" t="e">
        <f t="shared" si="120"/>
        <v>#N/A</v>
      </c>
      <c r="IJ56" s="193" t="e">
        <f t="shared" si="130"/>
        <v>#N/A</v>
      </c>
      <c r="IK56" s="193" t="e">
        <f t="shared" si="130"/>
        <v>#N/A</v>
      </c>
      <c r="IL56" s="193" t="e">
        <f t="shared" si="130"/>
        <v>#N/A</v>
      </c>
      <c r="IM56" s="193" t="e">
        <f t="shared" si="130"/>
        <v>#N/A</v>
      </c>
      <c r="IN56" s="193" t="e">
        <f t="shared" si="130"/>
        <v>#N/A</v>
      </c>
      <c r="IO56" s="193" t="e">
        <f t="shared" si="130"/>
        <v>#N/A</v>
      </c>
      <c r="IP56" s="193" t="e">
        <f t="shared" si="130"/>
        <v>#N/A</v>
      </c>
      <c r="IQ56" s="193" t="e">
        <f t="shared" si="130"/>
        <v>#N/A</v>
      </c>
      <c r="IR56" s="193" t="e">
        <f t="shared" si="130"/>
        <v>#N/A</v>
      </c>
      <c r="IS56" s="193" t="e">
        <f t="shared" si="130"/>
        <v>#N/A</v>
      </c>
      <c r="IT56" s="193" t="e">
        <f t="shared" si="130"/>
        <v>#N/A</v>
      </c>
      <c r="IU56" s="193" t="e">
        <f t="shared" si="130"/>
        <v>#N/A</v>
      </c>
      <c r="IV56" s="193" t="e">
        <f t="shared" si="130"/>
        <v>#N/A</v>
      </c>
      <c r="IW56" s="193" t="e">
        <f t="shared" si="130"/>
        <v>#N/A</v>
      </c>
      <c r="IX56" s="193" t="e">
        <f t="shared" si="130"/>
        <v>#N/A</v>
      </c>
      <c r="IY56" s="193" t="e">
        <f t="shared" si="126"/>
        <v>#N/A</v>
      </c>
      <c r="IZ56" s="193" t="e">
        <f t="shared" si="126"/>
        <v>#N/A</v>
      </c>
      <c r="JA56" s="193" t="e">
        <f t="shared" si="126"/>
        <v>#N/A</v>
      </c>
      <c r="JB56" s="193" t="e">
        <f t="shared" si="126"/>
        <v>#N/A</v>
      </c>
      <c r="JC56" s="193" t="e">
        <f t="shared" si="126"/>
        <v>#N/A</v>
      </c>
      <c r="JD56" s="193" t="e">
        <f t="shared" si="126"/>
        <v>#N/A</v>
      </c>
      <c r="JE56" s="193" t="e">
        <f t="shared" si="126"/>
        <v>#N/A</v>
      </c>
      <c r="JF56" s="193" t="e">
        <f t="shared" si="126"/>
        <v>#N/A</v>
      </c>
      <c r="JG56" s="193" t="e">
        <f t="shared" si="126"/>
        <v>#N/A</v>
      </c>
      <c r="JH56" s="193" t="e">
        <f t="shared" si="126"/>
        <v>#N/A</v>
      </c>
      <c r="JI56" s="193" t="e">
        <f t="shared" si="126"/>
        <v>#N/A</v>
      </c>
      <c r="JJ56" s="193" t="e">
        <f t="shared" si="126"/>
        <v>#N/A</v>
      </c>
      <c r="JK56" s="193" t="e">
        <f t="shared" si="126"/>
        <v>#N/A</v>
      </c>
      <c r="JL56" s="193" t="e">
        <f t="shared" si="126"/>
        <v>#N/A</v>
      </c>
      <c r="JM56" s="193" t="e">
        <f t="shared" si="126"/>
        <v>#N/A</v>
      </c>
      <c r="JN56" s="193" t="e">
        <f t="shared" si="123"/>
        <v>#N/A</v>
      </c>
      <c r="JO56" s="193" t="e">
        <f t="shared" si="123"/>
        <v>#N/A</v>
      </c>
      <c r="JP56" s="193" t="e">
        <f t="shared" si="123"/>
        <v>#N/A</v>
      </c>
      <c r="JQ56" s="193" t="e">
        <f t="shared" si="123"/>
        <v>#N/A</v>
      </c>
      <c r="JR56" s="193" t="e">
        <f t="shared" si="123"/>
        <v>#N/A</v>
      </c>
      <c r="JS56" s="193" t="e">
        <f t="shared" si="123"/>
        <v>#N/A</v>
      </c>
      <c r="JT56" s="193" t="e">
        <f t="shared" si="123"/>
        <v>#N/A</v>
      </c>
      <c r="JU56" s="193" t="e">
        <f t="shared" si="123"/>
        <v>#N/A</v>
      </c>
      <c r="JV56" s="193" t="e">
        <f t="shared" si="123"/>
        <v>#N/A</v>
      </c>
      <c r="JW56" s="193" t="e">
        <f t="shared" si="123"/>
        <v>#N/A</v>
      </c>
      <c r="JX56" s="193" t="e">
        <f t="shared" si="123"/>
        <v>#N/A</v>
      </c>
      <c r="JY56" s="193" t="e">
        <f t="shared" si="123"/>
        <v>#N/A</v>
      </c>
      <c r="JZ56" s="193" t="e">
        <f t="shared" si="123"/>
        <v>#N/A</v>
      </c>
      <c r="KA56" s="193" t="e">
        <f t="shared" si="123"/>
        <v>#N/A</v>
      </c>
      <c r="KB56" s="193" t="e">
        <f t="shared" si="123"/>
        <v>#N/A</v>
      </c>
      <c r="KC56" s="193" t="e">
        <f t="shared" si="136"/>
        <v>#N/A</v>
      </c>
      <c r="KD56" s="193" t="e">
        <f t="shared" si="136"/>
        <v>#N/A</v>
      </c>
      <c r="KE56" s="193" t="e">
        <f t="shared" si="136"/>
        <v>#N/A</v>
      </c>
      <c r="KF56" s="193" t="e">
        <f t="shared" si="136"/>
        <v>#N/A</v>
      </c>
      <c r="KG56" s="193" t="e">
        <f t="shared" si="136"/>
        <v>#N/A</v>
      </c>
      <c r="KH56" s="193" t="e">
        <f t="shared" si="136"/>
        <v>#N/A</v>
      </c>
      <c r="KI56" s="193" t="e">
        <f t="shared" si="136"/>
        <v>#N/A</v>
      </c>
      <c r="KJ56" s="193" t="e">
        <f t="shared" si="136"/>
        <v>#N/A</v>
      </c>
      <c r="KK56" s="193" t="e">
        <f t="shared" si="136"/>
        <v>#N/A</v>
      </c>
      <c r="KL56" s="193" t="e">
        <f t="shared" si="136"/>
        <v>#N/A</v>
      </c>
      <c r="KM56" s="193" t="e">
        <f t="shared" si="136"/>
        <v>#N/A</v>
      </c>
      <c r="KN56" s="193" t="e">
        <f t="shared" si="136"/>
        <v>#N/A</v>
      </c>
      <c r="KO56" s="193" t="e">
        <f t="shared" si="136"/>
        <v>#N/A</v>
      </c>
      <c r="KP56" s="193" t="e">
        <f t="shared" si="136"/>
        <v>#N/A</v>
      </c>
      <c r="KQ56" s="193" t="e">
        <f t="shared" si="136"/>
        <v>#N/A</v>
      </c>
      <c r="KR56" s="193" t="e">
        <f t="shared" si="26"/>
        <v>#N/A</v>
      </c>
      <c r="KS56" s="193" t="e">
        <f t="shared" si="121"/>
        <v>#N/A</v>
      </c>
      <c r="KT56" s="193" t="e">
        <f t="shared" si="121"/>
        <v>#N/A</v>
      </c>
      <c r="KU56" s="193" t="e">
        <f t="shared" si="121"/>
        <v>#N/A</v>
      </c>
      <c r="KV56" s="193" t="e">
        <f t="shared" si="131"/>
        <v>#N/A</v>
      </c>
      <c r="KW56" s="193" t="e">
        <f t="shared" si="131"/>
        <v>#N/A</v>
      </c>
      <c r="KX56" s="193" t="e">
        <f t="shared" si="131"/>
        <v>#N/A</v>
      </c>
      <c r="KY56" s="193" t="e">
        <f t="shared" si="131"/>
        <v>#N/A</v>
      </c>
      <c r="KZ56" s="193" t="e">
        <f t="shared" si="131"/>
        <v>#N/A</v>
      </c>
      <c r="LA56" s="193" t="e">
        <f t="shared" si="131"/>
        <v>#N/A</v>
      </c>
      <c r="LB56" s="193" t="e">
        <f t="shared" si="131"/>
        <v>#N/A</v>
      </c>
      <c r="LC56" s="193" t="e">
        <f t="shared" si="131"/>
        <v>#N/A</v>
      </c>
      <c r="LD56" s="193" t="e">
        <f t="shared" si="131"/>
        <v>#N/A</v>
      </c>
      <c r="LE56" s="193" t="e">
        <f t="shared" si="131"/>
        <v>#N/A</v>
      </c>
      <c r="LF56" s="193" t="e">
        <f t="shared" si="131"/>
        <v>#N/A</v>
      </c>
      <c r="LG56" s="193" t="e">
        <f t="shared" si="131"/>
        <v>#N/A</v>
      </c>
      <c r="LH56" s="193" t="e">
        <f t="shared" si="131"/>
        <v>#N/A</v>
      </c>
      <c r="LI56" s="193" t="e">
        <f t="shared" si="131"/>
        <v>#N/A</v>
      </c>
      <c r="LJ56" s="193" t="e">
        <f t="shared" si="131"/>
        <v>#N/A</v>
      </c>
      <c r="LK56" s="193" t="e">
        <f t="shared" si="127"/>
        <v>#N/A</v>
      </c>
      <c r="LL56" s="193" t="e">
        <f t="shared" si="127"/>
        <v>#N/A</v>
      </c>
      <c r="LM56" s="193" t="e">
        <f t="shared" si="127"/>
        <v>#N/A</v>
      </c>
      <c r="LN56" s="193" t="e">
        <f t="shared" si="127"/>
        <v>#N/A</v>
      </c>
      <c r="LO56" s="193" t="e">
        <f t="shared" si="127"/>
        <v>#N/A</v>
      </c>
      <c r="LP56" s="193" t="e">
        <f t="shared" si="127"/>
        <v>#N/A</v>
      </c>
      <c r="LQ56" s="193" t="e">
        <f t="shared" si="127"/>
        <v>#N/A</v>
      </c>
      <c r="LR56" s="193" t="e">
        <f t="shared" si="127"/>
        <v>#N/A</v>
      </c>
      <c r="LS56" s="193" t="e">
        <f t="shared" si="127"/>
        <v>#N/A</v>
      </c>
      <c r="LT56" s="193" t="e">
        <f t="shared" si="127"/>
        <v>#N/A</v>
      </c>
      <c r="LU56" s="193" t="e">
        <f t="shared" si="127"/>
        <v>#N/A</v>
      </c>
      <c r="LV56" s="193" t="e">
        <f t="shared" si="127"/>
        <v>#N/A</v>
      </c>
      <c r="LW56" s="193" t="e">
        <f t="shared" si="127"/>
        <v>#N/A</v>
      </c>
      <c r="LX56" s="193" t="e">
        <f t="shared" si="127"/>
        <v>#N/A</v>
      </c>
      <c r="LY56" s="193" t="e">
        <f t="shared" si="127"/>
        <v>#N/A</v>
      </c>
      <c r="LZ56" s="193" t="e">
        <f t="shared" si="124"/>
        <v>#N/A</v>
      </c>
      <c r="MA56" s="193" t="e">
        <f t="shared" si="124"/>
        <v>#N/A</v>
      </c>
      <c r="MB56" s="193" t="e">
        <f t="shared" si="124"/>
        <v>#N/A</v>
      </c>
      <c r="MC56" s="193" t="e">
        <f t="shared" si="124"/>
        <v>#N/A</v>
      </c>
      <c r="MD56" s="193" t="e">
        <f t="shared" si="124"/>
        <v>#N/A</v>
      </c>
      <c r="ME56" s="193" t="e">
        <f t="shared" si="124"/>
        <v>#N/A</v>
      </c>
      <c r="MF56" s="193" t="e">
        <f t="shared" si="124"/>
        <v>#N/A</v>
      </c>
      <c r="MG56" s="193" t="e">
        <f t="shared" si="124"/>
        <v>#N/A</v>
      </c>
      <c r="MH56" s="193" t="e">
        <f t="shared" si="124"/>
        <v>#N/A</v>
      </c>
      <c r="MI56" s="193" t="e">
        <f t="shared" si="124"/>
        <v>#N/A</v>
      </c>
      <c r="MJ56" s="193" t="e">
        <f t="shared" si="124"/>
        <v>#N/A</v>
      </c>
      <c r="MK56" s="193" t="e">
        <f t="shared" si="124"/>
        <v>#N/A</v>
      </c>
      <c r="ML56" s="193" t="e">
        <f t="shared" si="124"/>
        <v>#N/A</v>
      </c>
      <c r="MM56" s="193" t="e">
        <f t="shared" si="124"/>
        <v>#N/A</v>
      </c>
      <c r="MN56" s="193" t="e">
        <f t="shared" si="124"/>
        <v>#N/A</v>
      </c>
      <c r="MO56" s="193" t="e">
        <f t="shared" si="137"/>
        <v>#N/A</v>
      </c>
      <c r="MP56" s="193" t="e">
        <f t="shared" si="137"/>
        <v>#N/A</v>
      </c>
      <c r="MQ56" s="193" t="e">
        <f t="shared" si="137"/>
        <v>#N/A</v>
      </c>
      <c r="MR56" s="193" t="e">
        <f t="shared" si="137"/>
        <v>#N/A</v>
      </c>
      <c r="MS56" s="193" t="e">
        <f t="shared" si="137"/>
        <v>#N/A</v>
      </c>
      <c r="MT56" s="193" t="e">
        <f t="shared" si="137"/>
        <v>#N/A</v>
      </c>
      <c r="MU56" s="193" t="e">
        <f t="shared" si="137"/>
        <v>#N/A</v>
      </c>
      <c r="MV56" s="193" t="e">
        <f t="shared" si="137"/>
        <v>#N/A</v>
      </c>
      <c r="MW56" s="193" t="e">
        <f t="shared" si="137"/>
        <v>#N/A</v>
      </c>
      <c r="MX56" s="193" t="e">
        <f t="shared" si="137"/>
        <v>#N/A</v>
      </c>
      <c r="MY56" s="193" t="e">
        <f t="shared" si="137"/>
        <v>#N/A</v>
      </c>
      <c r="MZ56" s="193" t="e">
        <f t="shared" si="137"/>
        <v>#N/A</v>
      </c>
      <c r="NA56" s="193" t="e">
        <f t="shared" si="137"/>
        <v>#N/A</v>
      </c>
      <c r="NB56" s="193" t="e">
        <f t="shared" si="137"/>
        <v>#N/A</v>
      </c>
      <c r="NC56" s="193" t="e">
        <f t="shared" si="137"/>
        <v>#N/A</v>
      </c>
      <c r="ND56" s="193" t="e">
        <f t="shared" si="27"/>
        <v>#N/A</v>
      </c>
      <c r="NE56" s="193" t="e">
        <f t="shared" si="122"/>
        <v>#N/A</v>
      </c>
      <c r="NF56" s="193" t="e">
        <f t="shared" si="122"/>
        <v>#N/A</v>
      </c>
      <c r="NG56" s="193" t="e">
        <f t="shared" si="122"/>
        <v>#N/A</v>
      </c>
      <c r="NH56" s="193" t="e">
        <f t="shared" si="132"/>
        <v>#N/A</v>
      </c>
      <c r="NI56" s="193" t="e">
        <f t="shared" si="132"/>
        <v>#N/A</v>
      </c>
      <c r="NJ56" s="193" t="e">
        <f t="shared" si="132"/>
        <v>#N/A</v>
      </c>
      <c r="NK56" s="193" t="e">
        <f t="shared" si="132"/>
        <v>#N/A</v>
      </c>
      <c r="NL56" s="193" t="e">
        <f t="shared" si="132"/>
        <v>#N/A</v>
      </c>
      <c r="NM56" s="193" t="e">
        <f t="shared" si="132"/>
        <v>#N/A</v>
      </c>
      <c r="NN56" s="193" t="e">
        <f t="shared" si="132"/>
        <v>#N/A</v>
      </c>
      <c r="NO56" s="193" t="e">
        <f t="shared" si="132"/>
        <v>#N/A</v>
      </c>
      <c r="NP56" s="193" t="e">
        <f t="shared" si="132"/>
        <v>#N/A</v>
      </c>
      <c r="NQ56" s="193" t="e">
        <f t="shared" si="132"/>
        <v>#N/A</v>
      </c>
      <c r="NR56" s="193" t="e">
        <f t="shared" si="132"/>
        <v>#N/A</v>
      </c>
      <c r="NS56" s="193" t="e">
        <f t="shared" si="132"/>
        <v>#N/A</v>
      </c>
      <c r="NT56" s="193" t="e">
        <f t="shared" si="132"/>
        <v>#N/A</v>
      </c>
      <c r="NU56" s="193" t="e">
        <f t="shared" si="132"/>
        <v>#N/A</v>
      </c>
      <c r="NV56" s="193" t="e">
        <f t="shared" si="132"/>
        <v>#N/A</v>
      </c>
      <c r="NW56" s="193" t="e">
        <f t="shared" si="128"/>
        <v>#N/A</v>
      </c>
      <c r="NX56" s="193" t="e">
        <f t="shared" si="128"/>
        <v>#N/A</v>
      </c>
      <c r="NY56" s="193" t="e">
        <f t="shared" si="128"/>
        <v>#N/A</v>
      </c>
      <c r="NZ56" s="193" t="e">
        <f t="shared" si="128"/>
        <v>#N/A</v>
      </c>
      <c r="OA56" s="193" t="e">
        <f t="shared" si="128"/>
        <v>#N/A</v>
      </c>
      <c r="OB56" s="193" t="e">
        <f t="shared" si="128"/>
        <v>#N/A</v>
      </c>
      <c r="OC56" s="193" t="e">
        <f t="shared" si="128"/>
        <v>#N/A</v>
      </c>
      <c r="OD56" s="193" t="e">
        <f t="shared" si="128"/>
        <v>#N/A</v>
      </c>
      <c r="OE56" s="193" t="e">
        <f t="shared" si="128"/>
        <v>#N/A</v>
      </c>
      <c r="OF56" s="193" t="e">
        <f t="shared" si="128"/>
        <v>#N/A</v>
      </c>
      <c r="OG56" s="193" t="e">
        <f t="shared" si="128"/>
        <v>#N/A</v>
      </c>
      <c r="OH56" s="193" t="e">
        <f t="shared" si="128"/>
        <v>#N/A</v>
      </c>
      <c r="OI56" s="193" t="e">
        <f t="shared" si="128"/>
        <v>#N/A</v>
      </c>
      <c r="OJ56" s="193" t="e">
        <f t="shared" si="128"/>
        <v>#N/A</v>
      </c>
      <c r="OK56" s="193" t="e">
        <f t="shared" si="128"/>
        <v>#N/A</v>
      </c>
      <c r="OL56" s="193" t="e">
        <f t="shared" si="125"/>
        <v>#N/A</v>
      </c>
      <c r="OM56" s="193" t="e">
        <f t="shared" si="125"/>
        <v>#N/A</v>
      </c>
      <c r="ON56" s="193" t="e">
        <f t="shared" si="125"/>
        <v>#N/A</v>
      </c>
      <c r="OO56" s="193" t="e">
        <f t="shared" si="125"/>
        <v>#N/A</v>
      </c>
      <c r="OP56" s="193" t="e">
        <f t="shared" si="125"/>
        <v>#N/A</v>
      </c>
      <c r="OQ56" s="193" t="e">
        <f t="shared" si="125"/>
        <v>#N/A</v>
      </c>
      <c r="OR56" s="193" t="e">
        <f t="shared" si="125"/>
        <v>#N/A</v>
      </c>
      <c r="OS56" s="193" t="e">
        <f t="shared" si="125"/>
        <v>#N/A</v>
      </c>
      <c r="OT56" s="193" t="e">
        <f t="shared" si="125"/>
        <v>#N/A</v>
      </c>
      <c r="OU56" s="193" t="e">
        <f t="shared" si="125"/>
        <v>#N/A</v>
      </c>
      <c r="OV56" s="193" t="e">
        <f t="shared" si="125"/>
        <v>#N/A</v>
      </c>
      <c r="OW56" s="193" t="e">
        <f t="shared" si="125"/>
        <v>#N/A</v>
      </c>
      <c r="OX56" s="193" t="e">
        <f t="shared" si="125"/>
        <v>#N/A</v>
      </c>
      <c r="OY56" s="193" t="e">
        <f t="shared" si="125"/>
        <v>#N/A</v>
      </c>
      <c r="OZ56" s="193" t="e">
        <f t="shared" si="125"/>
        <v>#N/A</v>
      </c>
      <c r="PA56" s="193" t="e">
        <f t="shared" si="138"/>
        <v>#N/A</v>
      </c>
      <c r="PB56" s="193" t="e">
        <f t="shared" si="138"/>
        <v>#N/A</v>
      </c>
      <c r="PC56" s="193" t="e">
        <f t="shared" si="138"/>
        <v>#N/A</v>
      </c>
      <c r="PD56" s="193" t="e">
        <f t="shared" si="138"/>
        <v>#N/A</v>
      </c>
      <c r="PE56" s="193" t="e">
        <f t="shared" si="138"/>
        <v>#N/A</v>
      </c>
      <c r="PF56" s="193" t="e">
        <f t="shared" si="138"/>
        <v>#N/A</v>
      </c>
      <c r="PG56" s="193" t="e">
        <f t="shared" si="138"/>
        <v>#N/A</v>
      </c>
      <c r="PH56" s="193" t="e">
        <f t="shared" si="138"/>
        <v>#N/A</v>
      </c>
      <c r="PI56" s="193" t="e">
        <f t="shared" si="138"/>
        <v>#N/A</v>
      </c>
      <c r="PJ56" s="193" t="e">
        <f t="shared" si="138"/>
        <v>#N/A</v>
      </c>
      <c r="PK56" s="193" t="e">
        <f t="shared" si="138"/>
        <v>#N/A</v>
      </c>
      <c r="PL56" s="193" t="e">
        <f t="shared" si="138"/>
        <v>#N/A</v>
      </c>
      <c r="PM56" s="193" t="e">
        <f t="shared" si="138"/>
        <v>#N/A</v>
      </c>
      <c r="PN56" s="193" t="e">
        <f t="shared" si="138"/>
        <v>#N/A</v>
      </c>
      <c r="PO56" s="193" t="e">
        <f t="shared" si="138"/>
        <v>#N/A</v>
      </c>
      <c r="PP56" s="193" t="e">
        <f t="shared" si="28"/>
        <v>#N/A</v>
      </c>
      <c r="PQ56" s="193" t="e">
        <f t="shared" si="133"/>
        <v>#N/A</v>
      </c>
      <c r="PR56" s="193" t="e">
        <f t="shared" si="133"/>
        <v>#N/A</v>
      </c>
      <c r="PS56" s="193" t="e">
        <f t="shared" si="133"/>
        <v>#N/A</v>
      </c>
      <c r="PT56" s="193" t="e">
        <f t="shared" si="133"/>
        <v>#N/A</v>
      </c>
      <c r="PU56" s="193" t="e">
        <f t="shared" si="133"/>
        <v>#N/A</v>
      </c>
      <c r="PV56" s="193" t="e">
        <f t="shared" si="133"/>
        <v>#N/A</v>
      </c>
      <c r="PW56" s="193" t="e">
        <f t="shared" si="133"/>
        <v>#N/A</v>
      </c>
      <c r="PX56" s="193" t="e">
        <f t="shared" si="133"/>
        <v>#N/A</v>
      </c>
    </row>
    <row r="57" spans="1:440" hidden="1" x14ac:dyDescent="0.45">
      <c r="A57" s="20">
        <v>54</v>
      </c>
      <c r="B57" s="134"/>
      <c r="C57" s="279"/>
      <c r="D57" s="280" t="str">
        <f t="shared" si="15"/>
        <v/>
      </c>
      <c r="E57" s="281"/>
      <c r="F57" s="280" t="str">
        <f t="shared" si="16"/>
        <v/>
      </c>
      <c r="G57" s="279"/>
      <c r="H57" s="135"/>
      <c r="I57" s="110" t="str">
        <f t="shared" si="17"/>
        <v/>
      </c>
      <c r="J57" s="21" t="str">
        <f t="shared" si="18"/>
        <v/>
      </c>
      <c r="K57" s="22" t="str">
        <f t="shared" si="19"/>
        <v/>
      </c>
      <c r="L57" s="23" t="str">
        <f>IF(J57="","",IF(OR($J57&lt;Skew!$B$3,$J57=Skew!$B$3),IF($J57&gt;Skew!$C$3,Skew!$A$3,IF($J57&gt;Skew!$C$4,Skew!$A$4,IF($J57&gt;Skew!$C$5,Skew!$A$5,IF($J57&gt;Skew!$C$6,Skew!$A$6,IF($J57&gt;Skew!$C$7,Skew!$A$7,IF($J57&gt;Skew!$C$8,Skew!$A$8,IF($J57&gt;Skew!$C$9,Skew!$A$9,IF($J57&gt;Skew!$C$10,Skew!$A$10,IF($J57&gt;Skew!$C$11,Skew!$A$11,IF($J57&gt;Skew!$C$12,Skew!$A$12,IF($J57&gt;Skew!$C$13,Skew!$A$13,IF($J57&gt;Skew!$C$14,Skew!$A$14,IF($J57&gt;Skew!$C$15,Skew!$A$15,IF($J57&gt;Skew!$C$16,Skew!$A$16,Skew!$A$17)
)))))))))))))))</f>
        <v/>
      </c>
      <c r="M57" s="22" t="str">
        <f>IF(J57="","",MATCH(L57,Skew!$A$3:$A$17,0))</f>
        <v/>
      </c>
      <c r="N57" s="22" t="str">
        <f t="shared" si="0"/>
        <v/>
      </c>
      <c r="O57" s="24"/>
      <c r="P57" s="22" t="str">
        <f>IF(OR(J57="",O57=""),"",MATCH(O57,Confidence!$A$3:$A$12,0))</f>
        <v/>
      </c>
      <c r="Q57" s="25" t="str">
        <f t="shared" si="1"/>
        <v/>
      </c>
      <c r="R57" s="25" t="str">
        <f t="shared" si="2"/>
        <v/>
      </c>
      <c r="S57" s="22"/>
      <c r="T57" s="102" t="str">
        <f t="shared" si="3"/>
        <v/>
      </c>
      <c r="U57" s="102" t="str">
        <f t="shared" si="4"/>
        <v/>
      </c>
      <c r="V57" s="37" t="str">
        <f t="shared" si="5"/>
        <v/>
      </c>
      <c r="W57" s="115"/>
      <c r="X57" s="204" t="str">
        <f>IF(AND(D57&gt;0,E57&gt;0,F57&gt;0,Q57&gt;0,R57&gt;0,W57&gt;0,NOT(O57="")),ABS(VLOOKUP($W$1,VLookups!$A$30:$B$31,2,FALSE)-_xlfn.BETA.DIST(W57,IF(K57="L",R57,Q57),IF(K57="L",Q57,R57),TRUE,D57,F57)),"")</f>
        <v/>
      </c>
      <c r="Y57" s="112" t="str">
        <f>IF(OR($Q57="",$R57=""),"",_xlfn.BETA.INV(ABS(VLOOKUP($W$1,VLookups!$A$30:$B$31,2,FALSE)-Y$3),IF($K57="L",$R57,$Q57),IF($K57="L",$Q57,$R57),$D57,$F57))</f>
        <v/>
      </c>
      <c r="Z57" s="113" t="str">
        <f>IF(OR($Q57="",$R57=""),"",_xlfn.BETA.INV(ABS(VLOOKUP($W$1,VLookups!$A$30:$B$31,2,FALSE)-Z$3),IF($K57="L",$R57,$Q57),IF($K57="L",$Q57,$R57),$D57,$F57))</f>
        <v/>
      </c>
      <c r="AA57" s="112" t="str">
        <f>IF(OR($Q57="",$R57=""),"",_xlfn.BETA.INV(ABS(VLOOKUP($W$1,VLookups!$A$30:$B$31,2,FALSE)-AA$3),IF($K57="L",$R57,$Q57),IF($K57="L",$Q57,$R57),$D57,$F57))</f>
        <v/>
      </c>
      <c r="AB57" s="113" t="str">
        <f>IF(OR($Q57="",$R57=""),"",_xlfn.BETA.INV(ABS(VLOOKUP($W$1,VLookups!$A$30:$B$31,2,FALSE)-AB$3),IF($K57="L",$R57,$Q57),IF($K57="L",$Q57,$R57),$D57,$F57))</f>
        <v/>
      </c>
      <c r="AC57" s="112" t="str">
        <f>IF(OR($Q57="",$R57=""),"",_xlfn.BETA.INV(ABS(VLOOKUP($W$1,VLookups!$A$30:$B$31,2,FALSE)-AC$3),IF($K57="L",$R57,$Q57),IF($K57="L",$Q57,$R57),$D57,$F57))</f>
        <v/>
      </c>
      <c r="AD57" s="113" t="str">
        <f>IF(OR($Q57="",$R57=""),"",_xlfn.BETA.INV(ABS(VLOOKUP($W$1,VLookups!$A$30:$B$31,2,FALSE)-AD$3),IF($K57="L",$R57,$Q57),IF($K57="L",$Q57,$R57),$D57,$F57))</f>
        <v/>
      </c>
      <c r="AE57" s="112" t="str">
        <f>IF(OR($Q57="",$R57=""),"",_xlfn.BETA.INV(ABS(VLOOKUP($W$1,VLookups!$A$30:$B$31,2,FALSE)-AE$3),IF($K57="L",$R57,$Q57),IF($K57="L",$Q57,$R57),$D57,$F57))</f>
        <v/>
      </c>
      <c r="AF57" s="113" t="str">
        <f>IF(OR($Q57="",$R57=""),"",_xlfn.BETA.INV(ABS(VLOOKUP($W$1,VLookups!$A$30:$B$31,2,FALSE)-AF$3),IF($K57="L",$R57,$Q57),IF($K57="L",$Q57,$R57),$D57,$F57))</f>
        <v/>
      </c>
      <c r="AG57" s="112" t="str">
        <f>IF(OR($Q57="",$R57=""),"",_xlfn.BETA.INV(ABS(VLOOKUP($W$1,VLookups!$A$30:$B$31,2,FALSE)-AG$3),IF($K57="L",$R57,$Q57),IF($K57="L",$Q57,$R57),$D57,$F57))</f>
        <v/>
      </c>
      <c r="AH57" s="113" t="str">
        <f>IF(OR($Q57="",$R57=""),"",_xlfn.BETA.INV(ABS(VLOOKUP($W$1,VLookups!$A$30:$B$31,2,FALSE)-AH$3),IF($K57="L",$R57,$Q57),IF($K57="L",$Q57,$R57),$D57,$F57))</f>
        <v/>
      </c>
      <c r="AI57" s="112" t="str">
        <f>IF(OR($Q57="",$R57=""),"",_xlfn.BETA.INV(ABS(VLOOKUP($W$1,VLookups!$A$30:$B$31,2,FALSE)-AI$3),IF($K57="L",$R57,$Q57),IF($K57="L",$Q57,$R57),$D57,$F57))</f>
        <v/>
      </c>
      <c r="AJ57" s="113" t="str">
        <f>IF(OR($Q57="",$R57=""),"",_xlfn.BETA.INV(ABS(VLOOKUP($W$1,VLookups!$A$30:$B$31,2,FALSE)-AJ$3),IF($K57="L",$R57,$Q57),IF($K57="L",$Q57,$R57),$D57,$F57))</f>
        <v/>
      </c>
      <c r="AK57" s="15"/>
      <c r="AL57" s="194" t="str">
        <f t="shared" si="20"/>
        <v/>
      </c>
      <c r="AM57" s="192" t="str">
        <f t="shared" si="21"/>
        <v/>
      </c>
      <c r="AN57" s="177" t="str">
        <f t="shared" ref="AN57:AN60" si="152">IF(ISNONTEXT($AL57),AM57+$AL57,"")</f>
        <v/>
      </c>
      <c r="AO57" s="177" t="str">
        <f t="shared" si="146"/>
        <v/>
      </c>
      <c r="AP57" s="177" t="str">
        <f t="shared" si="146"/>
        <v/>
      </c>
      <c r="AQ57" s="177" t="str">
        <f t="shared" si="146"/>
        <v/>
      </c>
      <c r="AR57" s="177" t="str">
        <f t="shared" si="146"/>
        <v/>
      </c>
      <c r="AS57" s="177" t="str">
        <f t="shared" si="146"/>
        <v/>
      </c>
      <c r="AT57" s="177" t="str">
        <f t="shared" si="146"/>
        <v/>
      </c>
      <c r="AU57" s="177" t="str">
        <f t="shared" si="146"/>
        <v/>
      </c>
      <c r="AV57" s="177" t="str">
        <f t="shared" si="146"/>
        <v/>
      </c>
      <c r="AW57" s="177" t="str">
        <f t="shared" si="146"/>
        <v/>
      </c>
      <c r="AX57" s="177" t="str">
        <f t="shared" si="146"/>
        <v/>
      </c>
      <c r="AY57" s="177" t="str">
        <f t="shared" si="146"/>
        <v/>
      </c>
      <c r="AZ57" s="177" t="str">
        <f t="shared" si="146"/>
        <v/>
      </c>
      <c r="BA57" s="177" t="str">
        <f t="shared" si="146"/>
        <v/>
      </c>
      <c r="BB57" s="177" t="str">
        <f t="shared" si="146"/>
        <v/>
      </c>
      <c r="BC57" s="177" t="str">
        <f t="shared" si="146"/>
        <v/>
      </c>
      <c r="BD57" s="177" t="str">
        <f t="shared" si="146"/>
        <v/>
      </c>
      <c r="BE57" s="177" t="str">
        <f t="shared" si="141"/>
        <v/>
      </c>
      <c r="BF57" s="177" t="str">
        <f t="shared" si="141"/>
        <v/>
      </c>
      <c r="BG57" s="177" t="str">
        <f t="shared" si="141"/>
        <v/>
      </c>
      <c r="BH57" s="177" t="str">
        <f t="shared" si="141"/>
        <v/>
      </c>
      <c r="BI57" s="177" t="str">
        <f t="shared" si="141"/>
        <v/>
      </c>
      <c r="BJ57" s="177" t="str">
        <f t="shared" si="141"/>
        <v/>
      </c>
      <c r="BK57" s="177" t="str">
        <f t="shared" si="141"/>
        <v/>
      </c>
      <c r="BL57" s="177" t="str">
        <f t="shared" si="141"/>
        <v/>
      </c>
      <c r="BM57" s="177" t="str">
        <f t="shared" si="141"/>
        <v/>
      </c>
      <c r="BN57" s="177" t="str">
        <f t="shared" si="141"/>
        <v/>
      </c>
      <c r="BO57" s="177" t="str">
        <f t="shared" si="141"/>
        <v/>
      </c>
      <c r="BP57" s="177" t="str">
        <f t="shared" si="141"/>
        <v/>
      </c>
      <c r="BQ57" s="177" t="str">
        <f t="shared" si="141"/>
        <v/>
      </c>
      <c r="BR57" s="177" t="str">
        <f t="shared" si="141"/>
        <v/>
      </c>
      <c r="BS57" s="177" t="str">
        <f t="shared" si="141"/>
        <v/>
      </c>
      <c r="BT57" s="177" t="str">
        <f t="shared" si="147"/>
        <v/>
      </c>
      <c r="BU57" s="177" t="str">
        <f t="shared" si="147"/>
        <v/>
      </c>
      <c r="BV57" s="177" t="str">
        <f t="shared" si="147"/>
        <v/>
      </c>
      <c r="BW57" s="177" t="str">
        <f t="shared" si="147"/>
        <v/>
      </c>
      <c r="BX57" s="177" t="str">
        <f t="shared" si="147"/>
        <v/>
      </c>
      <c r="BY57" s="177" t="str">
        <f t="shared" si="147"/>
        <v/>
      </c>
      <c r="BZ57" s="177" t="str">
        <f t="shared" si="147"/>
        <v/>
      </c>
      <c r="CA57" s="177" t="str">
        <f t="shared" si="147"/>
        <v/>
      </c>
      <c r="CB57" s="177" t="str">
        <f t="shared" si="147"/>
        <v/>
      </c>
      <c r="CC57" s="177" t="str">
        <f t="shared" si="147"/>
        <v/>
      </c>
      <c r="CD57" s="177" t="str">
        <f t="shared" si="147"/>
        <v/>
      </c>
      <c r="CE57" s="177" t="str">
        <f t="shared" si="147"/>
        <v/>
      </c>
      <c r="CF57" s="177" t="str">
        <f t="shared" si="147"/>
        <v/>
      </c>
      <c r="CG57" s="177" t="str">
        <f t="shared" si="147"/>
        <v/>
      </c>
      <c r="CH57" s="177" t="str">
        <f t="shared" si="147"/>
        <v/>
      </c>
      <c r="CI57" s="177" t="str">
        <f t="shared" si="147"/>
        <v/>
      </c>
      <c r="CJ57" s="177" t="str">
        <f t="shared" si="142"/>
        <v/>
      </c>
      <c r="CK57" s="177" t="str">
        <f t="shared" si="142"/>
        <v/>
      </c>
      <c r="CL57" s="177" t="str">
        <f t="shared" si="142"/>
        <v/>
      </c>
      <c r="CM57" s="177" t="str">
        <f t="shared" si="142"/>
        <v/>
      </c>
      <c r="CN57" s="177" t="str">
        <f t="shared" si="142"/>
        <v/>
      </c>
      <c r="CO57" s="177" t="str">
        <f t="shared" si="142"/>
        <v/>
      </c>
      <c r="CP57" s="177" t="str">
        <f t="shared" si="142"/>
        <v/>
      </c>
      <c r="CQ57" s="177" t="str">
        <f t="shared" si="142"/>
        <v/>
      </c>
      <c r="CR57" s="177" t="str">
        <f t="shared" si="142"/>
        <v/>
      </c>
      <c r="CS57" s="177" t="str">
        <f t="shared" si="142"/>
        <v/>
      </c>
      <c r="CT57" s="177" t="str">
        <f t="shared" si="142"/>
        <v/>
      </c>
      <c r="CU57" s="177" t="str">
        <f t="shared" si="142"/>
        <v/>
      </c>
      <c r="CV57" s="177" t="str">
        <f t="shared" si="142"/>
        <v/>
      </c>
      <c r="CW57" s="177" t="str">
        <f t="shared" si="142"/>
        <v/>
      </c>
      <c r="CX57" s="177" t="str">
        <f t="shared" si="142"/>
        <v/>
      </c>
      <c r="CY57" s="177" t="str">
        <f t="shared" si="139"/>
        <v/>
      </c>
      <c r="CZ57" s="177" t="str">
        <f t="shared" si="139"/>
        <v/>
      </c>
      <c r="DA57" s="177" t="str">
        <f t="shared" si="139"/>
        <v/>
      </c>
      <c r="DB57" s="177" t="str">
        <f t="shared" si="139"/>
        <v/>
      </c>
      <c r="DC57" s="177" t="str">
        <f t="shared" si="139"/>
        <v/>
      </c>
      <c r="DD57" s="177" t="str">
        <f t="shared" si="139"/>
        <v/>
      </c>
      <c r="DE57" s="177" t="str">
        <f t="shared" si="139"/>
        <v/>
      </c>
      <c r="DF57" s="177" t="str">
        <f t="shared" si="139"/>
        <v/>
      </c>
      <c r="DG57" s="177" t="str">
        <f t="shared" si="139"/>
        <v/>
      </c>
      <c r="DH57" s="177" t="str">
        <f t="shared" si="139"/>
        <v/>
      </c>
      <c r="DI57" s="177" t="str">
        <f t="shared" si="139"/>
        <v/>
      </c>
      <c r="DJ57" s="177" t="str">
        <f t="shared" si="139"/>
        <v/>
      </c>
      <c r="DK57" s="177" t="str">
        <f t="shared" si="139"/>
        <v/>
      </c>
      <c r="DL57" s="177" t="str">
        <f t="shared" si="139"/>
        <v/>
      </c>
      <c r="DM57" s="177" t="str">
        <f t="shared" si="139"/>
        <v/>
      </c>
      <c r="DN57" s="177" t="str">
        <f t="shared" si="139"/>
        <v/>
      </c>
      <c r="DO57" s="177" t="str">
        <f t="shared" si="135"/>
        <v/>
      </c>
      <c r="DP57" s="177" t="str">
        <f t="shared" si="135"/>
        <v/>
      </c>
      <c r="DQ57" s="177" t="str">
        <f t="shared" si="135"/>
        <v/>
      </c>
      <c r="DR57" s="177" t="str">
        <f t="shared" si="135"/>
        <v/>
      </c>
      <c r="DS57" s="177" t="str">
        <f t="shared" si="135"/>
        <v/>
      </c>
      <c r="DT57" s="177" t="str">
        <f t="shared" si="135"/>
        <v/>
      </c>
      <c r="DU57" s="177" t="str">
        <f t="shared" si="135"/>
        <v/>
      </c>
      <c r="DV57" s="177" t="str">
        <f t="shared" si="135"/>
        <v/>
      </c>
      <c r="DW57" s="177" t="str">
        <f t="shared" si="135"/>
        <v/>
      </c>
      <c r="DX57" s="177" t="str">
        <f t="shared" si="135"/>
        <v/>
      </c>
      <c r="DY57" s="177" t="str">
        <f t="shared" si="135"/>
        <v/>
      </c>
      <c r="DZ57" s="177" t="str">
        <f t="shared" si="135"/>
        <v/>
      </c>
      <c r="EA57" s="177" t="str">
        <f t="shared" si="135"/>
        <v/>
      </c>
      <c r="EB57" s="177" t="str">
        <f t="shared" si="135"/>
        <v/>
      </c>
      <c r="EC57" s="177" t="str">
        <f t="shared" si="135"/>
        <v/>
      </c>
      <c r="ED57" s="177" t="str">
        <f t="shared" si="148"/>
        <v/>
      </c>
      <c r="EE57" s="177" t="str">
        <f t="shared" si="148"/>
        <v/>
      </c>
      <c r="EF57" s="177" t="str">
        <f t="shared" si="148"/>
        <v/>
      </c>
      <c r="EG57" s="177" t="str">
        <f t="shared" si="148"/>
        <v/>
      </c>
      <c r="EH57" s="177" t="str">
        <f t="shared" si="148"/>
        <v/>
      </c>
      <c r="EI57" s="177" t="str">
        <f t="shared" si="148"/>
        <v/>
      </c>
      <c r="EJ57" s="177" t="str">
        <f t="shared" si="148"/>
        <v/>
      </c>
      <c r="EK57" s="177" t="str">
        <f t="shared" si="148"/>
        <v/>
      </c>
      <c r="EL57" s="177" t="str">
        <f t="shared" si="148"/>
        <v/>
      </c>
      <c r="EM57" s="177" t="str">
        <f t="shared" si="148"/>
        <v/>
      </c>
      <c r="EN57" s="177" t="str">
        <f t="shared" si="148"/>
        <v/>
      </c>
      <c r="EO57" s="177" t="str">
        <f t="shared" si="148"/>
        <v/>
      </c>
      <c r="EP57" s="177" t="str">
        <f t="shared" si="148"/>
        <v/>
      </c>
      <c r="EQ57" s="177" t="str">
        <f t="shared" si="148"/>
        <v/>
      </c>
      <c r="ER57" s="177" t="str">
        <f t="shared" si="148"/>
        <v/>
      </c>
      <c r="ES57" s="177" t="str">
        <f t="shared" si="148"/>
        <v/>
      </c>
      <c r="ET57" s="177" t="str">
        <f t="shared" si="143"/>
        <v/>
      </c>
      <c r="EU57" s="177" t="str">
        <f t="shared" ref="EU57:FJ72" si="153">IF(ISNONTEXT($AL57),ET57+$AL57,"")</f>
        <v/>
      </c>
      <c r="EV57" s="177" t="str">
        <f t="shared" si="153"/>
        <v/>
      </c>
      <c r="EW57" s="177" t="str">
        <f t="shared" si="153"/>
        <v/>
      </c>
      <c r="EX57" s="177" t="str">
        <f t="shared" si="153"/>
        <v/>
      </c>
      <c r="EY57" s="177" t="str">
        <f t="shared" si="153"/>
        <v/>
      </c>
      <c r="EZ57" s="177" t="str">
        <f t="shared" si="153"/>
        <v/>
      </c>
      <c r="FA57" s="177" t="str">
        <f t="shared" si="153"/>
        <v/>
      </c>
      <c r="FB57" s="177" t="str">
        <f t="shared" si="153"/>
        <v/>
      </c>
      <c r="FC57" s="177" t="str">
        <f t="shared" si="153"/>
        <v/>
      </c>
      <c r="FD57" s="177" t="str">
        <f t="shared" si="153"/>
        <v/>
      </c>
      <c r="FE57" s="177" t="str">
        <f t="shared" si="153"/>
        <v/>
      </c>
      <c r="FF57" s="177" t="str">
        <f t="shared" si="153"/>
        <v/>
      </c>
      <c r="FG57" s="177" t="str">
        <f t="shared" si="153"/>
        <v/>
      </c>
      <c r="FH57" s="177" t="str">
        <f t="shared" si="153"/>
        <v/>
      </c>
      <c r="FI57" s="177" t="str">
        <f t="shared" si="153"/>
        <v/>
      </c>
      <c r="FJ57" s="177" t="str">
        <f t="shared" si="153"/>
        <v/>
      </c>
      <c r="FK57" s="177" t="str">
        <f t="shared" si="149"/>
        <v/>
      </c>
      <c r="FL57" s="177" t="str">
        <f t="shared" si="144"/>
        <v/>
      </c>
      <c r="FM57" s="177" t="str">
        <f t="shared" si="144"/>
        <v/>
      </c>
      <c r="FN57" s="177" t="str">
        <f t="shared" si="144"/>
        <v/>
      </c>
      <c r="FO57" s="177" t="str">
        <f t="shared" si="144"/>
        <v/>
      </c>
      <c r="FP57" s="177" t="str">
        <f t="shared" si="144"/>
        <v/>
      </c>
      <c r="FQ57" s="177" t="str">
        <f t="shared" si="144"/>
        <v/>
      </c>
      <c r="FR57" s="177" t="str">
        <f t="shared" si="144"/>
        <v/>
      </c>
      <c r="FS57" s="177" t="str">
        <f t="shared" si="144"/>
        <v/>
      </c>
      <c r="FT57" s="177" t="str">
        <f t="shared" si="144"/>
        <v/>
      </c>
      <c r="FU57" s="177" t="str">
        <f t="shared" si="144"/>
        <v/>
      </c>
      <c r="FV57" s="177" t="str">
        <f t="shared" si="144"/>
        <v/>
      </c>
      <c r="FW57" s="177" t="str">
        <f t="shared" si="144"/>
        <v/>
      </c>
      <c r="FX57" s="177" t="str">
        <f t="shared" si="144"/>
        <v/>
      </c>
      <c r="FY57" s="177" t="str">
        <f t="shared" si="144"/>
        <v/>
      </c>
      <c r="FZ57" s="177" t="str">
        <f t="shared" si="144"/>
        <v/>
      </c>
      <c r="GA57" s="177" t="str">
        <f t="shared" si="144"/>
        <v/>
      </c>
      <c r="GB57" s="177" t="str">
        <f t="shared" si="150"/>
        <v/>
      </c>
      <c r="GC57" s="177" t="str">
        <f t="shared" si="150"/>
        <v/>
      </c>
      <c r="GD57" s="177" t="str">
        <f t="shared" si="150"/>
        <v/>
      </c>
      <c r="GE57" s="177" t="str">
        <f t="shared" si="150"/>
        <v/>
      </c>
      <c r="GF57" s="177" t="str">
        <f t="shared" si="150"/>
        <v/>
      </c>
      <c r="GG57" s="177" t="str">
        <f t="shared" si="150"/>
        <v/>
      </c>
      <c r="GH57" s="177" t="str">
        <f t="shared" si="150"/>
        <v/>
      </c>
      <c r="GI57" s="177" t="str">
        <f t="shared" si="150"/>
        <v/>
      </c>
      <c r="GJ57" s="177" t="str">
        <f t="shared" si="150"/>
        <v/>
      </c>
      <c r="GK57" s="177" t="str">
        <f t="shared" si="150"/>
        <v/>
      </c>
      <c r="GL57" s="177" t="str">
        <f t="shared" si="150"/>
        <v/>
      </c>
      <c r="GM57" s="177" t="str">
        <f t="shared" si="150"/>
        <v/>
      </c>
      <c r="GN57" s="177" t="str">
        <f t="shared" si="150"/>
        <v/>
      </c>
      <c r="GO57" s="177" t="str">
        <f t="shared" si="150"/>
        <v/>
      </c>
      <c r="GP57" s="177" t="str">
        <f t="shared" si="150"/>
        <v/>
      </c>
      <c r="GQ57" s="177" t="str">
        <f t="shared" si="150"/>
        <v/>
      </c>
      <c r="GR57" s="177" t="str">
        <f t="shared" si="145"/>
        <v/>
      </c>
      <c r="GS57" s="177" t="str">
        <f t="shared" si="145"/>
        <v/>
      </c>
      <c r="GT57" s="177" t="str">
        <f t="shared" si="145"/>
        <v/>
      </c>
      <c r="GU57" s="177" t="str">
        <f t="shared" si="145"/>
        <v/>
      </c>
      <c r="GV57" s="177" t="str">
        <f t="shared" si="145"/>
        <v/>
      </c>
      <c r="GW57" s="177" t="str">
        <f t="shared" si="145"/>
        <v/>
      </c>
      <c r="GX57" s="177" t="str">
        <f t="shared" si="145"/>
        <v/>
      </c>
      <c r="GY57" s="177" t="str">
        <f t="shared" si="145"/>
        <v/>
      </c>
      <c r="GZ57" s="177" t="str">
        <f t="shared" si="145"/>
        <v/>
      </c>
      <c r="HA57" s="177" t="str">
        <f t="shared" si="145"/>
        <v/>
      </c>
      <c r="HB57" s="177" t="str">
        <f t="shared" si="145"/>
        <v/>
      </c>
      <c r="HC57" s="177" t="str">
        <f t="shared" si="145"/>
        <v/>
      </c>
      <c r="HD57" s="177" t="str">
        <f t="shared" si="145"/>
        <v/>
      </c>
      <c r="HE57" s="177" t="str">
        <f t="shared" si="145"/>
        <v/>
      </c>
      <c r="HF57" s="177" t="str">
        <f t="shared" si="145"/>
        <v/>
      </c>
      <c r="HG57" s="177" t="str">
        <f t="shared" si="140"/>
        <v/>
      </c>
      <c r="HH57" s="177" t="str">
        <f t="shared" si="140"/>
        <v/>
      </c>
      <c r="HI57" s="177" t="str">
        <f t="shared" si="140"/>
        <v/>
      </c>
      <c r="HJ57" s="177" t="str">
        <f t="shared" si="140"/>
        <v/>
      </c>
      <c r="HK57" s="177" t="str">
        <f t="shared" si="140"/>
        <v/>
      </c>
      <c r="HL57" s="177" t="str">
        <f t="shared" si="140"/>
        <v/>
      </c>
      <c r="HM57" s="177" t="str">
        <f t="shared" si="140"/>
        <v/>
      </c>
      <c r="HN57" s="177" t="str">
        <f t="shared" si="140"/>
        <v/>
      </c>
      <c r="HO57" s="177" t="str">
        <f t="shared" si="140"/>
        <v/>
      </c>
      <c r="HP57" s="177" t="str">
        <f t="shared" si="140"/>
        <v/>
      </c>
      <c r="HQ57" s="177" t="str">
        <f t="shared" si="140"/>
        <v/>
      </c>
      <c r="HR57" s="177" t="str">
        <f t="shared" si="140"/>
        <v/>
      </c>
      <c r="HS57" s="177" t="str">
        <f t="shared" si="140"/>
        <v/>
      </c>
      <c r="HT57" s="177" t="str">
        <f t="shared" si="140"/>
        <v/>
      </c>
      <c r="HU57" s="177" t="str">
        <f t="shared" si="151"/>
        <v/>
      </c>
      <c r="HV57" s="177" t="str">
        <f t="shared" si="151"/>
        <v/>
      </c>
      <c r="HW57" s="177" t="str">
        <f t="shared" si="151"/>
        <v/>
      </c>
      <c r="HX57" s="177" t="str">
        <f t="shared" si="151"/>
        <v/>
      </c>
      <c r="HY57" s="177" t="str">
        <f t="shared" si="151"/>
        <v/>
      </c>
      <c r="HZ57" s="177" t="str">
        <f t="shared" si="151"/>
        <v/>
      </c>
      <c r="IA57" s="177" t="str">
        <f t="shared" si="151"/>
        <v/>
      </c>
      <c r="IB57" s="177" t="str">
        <f t="shared" si="151"/>
        <v/>
      </c>
      <c r="IC57" s="177" t="str">
        <f t="shared" si="151"/>
        <v/>
      </c>
      <c r="ID57" s="177" t="str">
        <f t="shared" si="151"/>
        <v/>
      </c>
      <c r="IE57" s="192" t="str">
        <f t="shared" si="23"/>
        <v/>
      </c>
      <c r="IF57" s="193" t="e">
        <f t="shared" si="96"/>
        <v>#N/A</v>
      </c>
      <c r="IG57" s="193" t="e">
        <f t="shared" si="120"/>
        <v>#N/A</v>
      </c>
      <c r="IH57" s="193" t="e">
        <f t="shared" si="120"/>
        <v>#N/A</v>
      </c>
      <c r="II57" s="193" t="e">
        <f t="shared" si="120"/>
        <v>#N/A</v>
      </c>
      <c r="IJ57" s="193" t="e">
        <f t="shared" si="130"/>
        <v>#N/A</v>
      </c>
      <c r="IK57" s="193" t="e">
        <f t="shared" si="130"/>
        <v>#N/A</v>
      </c>
      <c r="IL57" s="193" t="e">
        <f t="shared" si="130"/>
        <v>#N/A</v>
      </c>
      <c r="IM57" s="193" t="e">
        <f t="shared" si="130"/>
        <v>#N/A</v>
      </c>
      <c r="IN57" s="193" t="e">
        <f t="shared" si="130"/>
        <v>#N/A</v>
      </c>
      <c r="IO57" s="193" t="e">
        <f t="shared" si="130"/>
        <v>#N/A</v>
      </c>
      <c r="IP57" s="193" t="e">
        <f t="shared" si="130"/>
        <v>#N/A</v>
      </c>
      <c r="IQ57" s="193" t="e">
        <f t="shared" si="130"/>
        <v>#N/A</v>
      </c>
      <c r="IR57" s="193" t="e">
        <f t="shared" si="130"/>
        <v>#N/A</v>
      </c>
      <c r="IS57" s="193" t="e">
        <f t="shared" si="130"/>
        <v>#N/A</v>
      </c>
      <c r="IT57" s="193" t="e">
        <f t="shared" si="130"/>
        <v>#N/A</v>
      </c>
      <c r="IU57" s="193" t="e">
        <f t="shared" si="130"/>
        <v>#N/A</v>
      </c>
      <c r="IV57" s="193" t="e">
        <f t="shared" si="130"/>
        <v>#N/A</v>
      </c>
      <c r="IW57" s="193" t="e">
        <f t="shared" si="130"/>
        <v>#N/A</v>
      </c>
      <c r="IX57" s="193" t="e">
        <f t="shared" si="130"/>
        <v>#N/A</v>
      </c>
      <c r="IY57" s="193" t="e">
        <f t="shared" si="126"/>
        <v>#N/A</v>
      </c>
      <c r="IZ57" s="193" t="e">
        <f t="shared" si="126"/>
        <v>#N/A</v>
      </c>
      <c r="JA57" s="193" t="e">
        <f t="shared" si="126"/>
        <v>#N/A</v>
      </c>
      <c r="JB57" s="193" t="e">
        <f t="shared" si="126"/>
        <v>#N/A</v>
      </c>
      <c r="JC57" s="193" t="e">
        <f t="shared" si="126"/>
        <v>#N/A</v>
      </c>
      <c r="JD57" s="193" t="e">
        <f t="shared" si="126"/>
        <v>#N/A</v>
      </c>
      <c r="JE57" s="193" t="e">
        <f t="shared" si="126"/>
        <v>#N/A</v>
      </c>
      <c r="JF57" s="193" t="e">
        <f t="shared" si="126"/>
        <v>#N/A</v>
      </c>
      <c r="JG57" s="193" t="e">
        <f t="shared" si="126"/>
        <v>#N/A</v>
      </c>
      <c r="JH57" s="193" t="e">
        <f t="shared" si="126"/>
        <v>#N/A</v>
      </c>
      <c r="JI57" s="193" t="e">
        <f t="shared" si="126"/>
        <v>#N/A</v>
      </c>
      <c r="JJ57" s="193" t="e">
        <f t="shared" si="126"/>
        <v>#N/A</v>
      </c>
      <c r="JK57" s="193" t="e">
        <f t="shared" si="126"/>
        <v>#N/A</v>
      </c>
      <c r="JL57" s="193" t="e">
        <f t="shared" si="126"/>
        <v>#N/A</v>
      </c>
      <c r="JM57" s="193" t="e">
        <f t="shared" si="126"/>
        <v>#N/A</v>
      </c>
      <c r="JN57" s="193" t="e">
        <f t="shared" si="123"/>
        <v>#N/A</v>
      </c>
      <c r="JO57" s="193" t="e">
        <f t="shared" si="123"/>
        <v>#N/A</v>
      </c>
      <c r="JP57" s="193" t="e">
        <f t="shared" si="123"/>
        <v>#N/A</v>
      </c>
      <c r="JQ57" s="193" t="e">
        <f t="shared" si="123"/>
        <v>#N/A</v>
      </c>
      <c r="JR57" s="193" t="e">
        <f t="shared" si="123"/>
        <v>#N/A</v>
      </c>
      <c r="JS57" s="193" t="e">
        <f t="shared" si="123"/>
        <v>#N/A</v>
      </c>
      <c r="JT57" s="193" t="e">
        <f t="shared" si="123"/>
        <v>#N/A</v>
      </c>
      <c r="JU57" s="193" t="e">
        <f t="shared" si="123"/>
        <v>#N/A</v>
      </c>
      <c r="JV57" s="193" t="e">
        <f t="shared" si="123"/>
        <v>#N/A</v>
      </c>
      <c r="JW57" s="193" t="e">
        <f t="shared" si="123"/>
        <v>#N/A</v>
      </c>
      <c r="JX57" s="193" t="e">
        <f t="shared" si="123"/>
        <v>#N/A</v>
      </c>
      <c r="JY57" s="193" t="e">
        <f t="shared" si="123"/>
        <v>#N/A</v>
      </c>
      <c r="JZ57" s="193" t="e">
        <f t="shared" si="123"/>
        <v>#N/A</v>
      </c>
      <c r="KA57" s="193" t="e">
        <f t="shared" si="123"/>
        <v>#N/A</v>
      </c>
      <c r="KB57" s="193" t="e">
        <f t="shared" si="123"/>
        <v>#N/A</v>
      </c>
      <c r="KC57" s="193" t="e">
        <f t="shared" si="136"/>
        <v>#N/A</v>
      </c>
      <c r="KD57" s="193" t="e">
        <f t="shared" si="136"/>
        <v>#N/A</v>
      </c>
      <c r="KE57" s="193" t="e">
        <f t="shared" si="136"/>
        <v>#N/A</v>
      </c>
      <c r="KF57" s="193" t="e">
        <f t="shared" si="136"/>
        <v>#N/A</v>
      </c>
      <c r="KG57" s="193" t="e">
        <f t="shared" si="136"/>
        <v>#N/A</v>
      </c>
      <c r="KH57" s="193" t="e">
        <f t="shared" si="136"/>
        <v>#N/A</v>
      </c>
      <c r="KI57" s="193" t="e">
        <f t="shared" si="136"/>
        <v>#N/A</v>
      </c>
      <c r="KJ57" s="193" t="e">
        <f t="shared" si="136"/>
        <v>#N/A</v>
      </c>
      <c r="KK57" s="193" t="e">
        <f t="shared" si="136"/>
        <v>#N/A</v>
      </c>
      <c r="KL57" s="193" t="e">
        <f t="shared" si="136"/>
        <v>#N/A</v>
      </c>
      <c r="KM57" s="193" t="e">
        <f t="shared" si="136"/>
        <v>#N/A</v>
      </c>
      <c r="KN57" s="193" t="e">
        <f t="shared" si="136"/>
        <v>#N/A</v>
      </c>
      <c r="KO57" s="193" t="e">
        <f t="shared" si="136"/>
        <v>#N/A</v>
      </c>
      <c r="KP57" s="193" t="e">
        <f t="shared" si="136"/>
        <v>#N/A</v>
      </c>
      <c r="KQ57" s="193" t="e">
        <f t="shared" si="136"/>
        <v>#N/A</v>
      </c>
      <c r="KR57" s="193" t="e">
        <f t="shared" si="26"/>
        <v>#N/A</v>
      </c>
      <c r="KS57" s="193" t="e">
        <f t="shared" si="121"/>
        <v>#N/A</v>
      </c>
      <c r="KT57" s="193" t="e">
        <f t="shared" si="121"/>
        <v>#N/A</v>
      </c>
      <c r="KU57" s="193" t="e">
        <f t="shared" si="121"/>
        <v>#N/A</v>
      </c>
      <c r="KV57" s="193" t="e">
        <f t="shared" si="131"/>
        <v>#N/A</v>
      </c>
      <c r="KW57" s="193" t="e">
        <f t="shared" si="131"/>
        <v>#N/A</v>
      </c>
      <c r="KX57" s="193" t="e">
        <f t="shared" si="131"/>
        <v>#N/A</v>
      </c>
      <c r="KY57" s="193" t="e">
        <f t="shared" si="131"/>
        <v>#N/A</v>
      </c>
      <c r="KZ57" s="193" t="e">
        <f t="shared" si="131"/>
        <v>#N/A</v>
      </c>
      <c r="LA57" s="193" t="e">
        <f t="shared" si="131"/>
        <v>#N/A</v>
      </c>
      <c r="LB57" s="193" t="e">
        <f t="shared" si="131"/>
        <v>#N/A</v>
      </c>
      <c r="LC57" s="193" t="e">
        <f t="shared" si="131"/>
        <v>#N/A</v>
      </c>
      <c r="LD57" s="193" t="e">
        <f t="shared" si="131"/>
        <v>#N/A</v>
      </c>
      <c r="LE57" s="193" t="e">
        <f t="shared" si="131"/>
        <v>#N/A</v>
      </c>
      <c r="LF57" s="193" t="e">
        <f t="shared" si="131"/>
        <v>#N/A</v>
      </c>
      <c r="LG57" s="193" t="e">
        <f t="shared" si="131"/>
        <v>#N/A</v>
      </c>
      <c r="LH57" s="193" t="e">
        <f t="shared" si="131"/>
        <v>#N/A</v>
      </c>
      <c r="LI57" s="193" t="e">
        <f t="shared" si="131"/>
        <v>#N/A</v>
      </c>
      <c r="LJ57" s="193" t="e">
        <f t="shared" si="131"/>
        <v>#N/A</v>
      </c>
      <c r="LK57" s="193" t="e">
        <f t="shared" si="127"/>
        <v>#N/A</v>
      </c>
      <c r="LL57" s="193" t="e">
        <f t="shared" si="127"/>
        <v>#N/A</v>
      </c>
      <c r="LM57" s="193" t="e">
        <f t="shared" si="127"/>
        <v>#N/A</v>
      </c>
      <c r="LN57" s="193" t="e">
        <f t="shared" si="127"/>
        <v>#N/A</v>
      </c>
      <c r="LO57" s="193" t="e">
        <f t="shared" si="127"/>
        <v>#N/A</v>
      </c>
      <c r="LP57" s="193" t="e">
        <f t="shared" si="127"/>
        <v>#N/A</v>
      </c>
      <c r="LQ57" s="193" t="e">
        <f t="shared" si="127"/>
        <v>#N/A</v>
      </c>
      <c r="LR57" s="193" t="e">
        <f t="shared" si="127"/>
        <v>#N/A</v>
      </c>
      <c r="LS57" s="193" t="e">
        <f t="shared" si="127"/>
        <v>#N/A</v>
      </c>
      <c r="LT57" s="193" t="e">
        <f t="shared" si="127"/>
        <v>#N/A</v>
      </c>
      <c r="LU57" s="193" t="e">
        <f t="shared" si="127"/>
        <v>#N/A</v>
      </c>
      <c r="LV57" s="193" t="e">
        <f t="shared" si="127"/>
        <v>#N/A</v>
      </c>
      <c r="LW57" s="193" t="e">
        <f t="shared" si="127"/>
        <v>#N/A</v>
      </c>
      <c r="LX57" s="193" t="e">
        <f t="shared" si="127"/>
        <v>#N/A</v>
      </c>
      <c r="LY57" s="193" t="e">
        <f t="shared" si="127"/>
        <v>#N/A</v>
      </c>
      <c r="LZ57" s="193" t="e">
        <f t="shared" si="124"/>
        <v>#N/A</v>
      </c>
      <c r="MA57" s="193" t="e">
        <f t="shared" si="124"/>
        <v>#N/A</v>
      </c>
      <c r="MB57" s="193" t="e">
        <f t="shared" si="124"/>
        <v>#N/A</v>
      </c>
      <c r="MC57" s="193" t="e">
        <f t="shared" si="124"/>
        <v>#N/A</v>
      </c>
      <c r="MD57" s="193" t="e">
        <f t="shared" si="124"/>
        <v>#N/A</v>
      </c>
      <c r="ME57" s="193" t="e">
        <f t="shared" si="124"/>
        <v>#N/A</v>
      </c>
      <c r="MF57" s="193" t="e">
        <f t="shared" si="124"/>
        <v>#N/A</v>
      </c>
      <c r="MG57" s="193" t="e">
        <f t="shared" si="124"/>
        <v>#N/A</v>
      </c>
      <c r="MH57" s="193" t="e">
        <f t="shared" si="124"/>
        <v>#N/A</v>
      </c>
      <c r="MI57" s="193" t="e">
        <f t="shared" si="124"/>
        <v>#N/A</v>
      </c>
      <c r="MJ57" s="193" t="e">
        <f t="shared" si="124"/>
        <v>#N/A</v>
      </c>
      <c r="MK57" s="193" t="e">
        <f t="shared" si="124"/>
        <v>#N/A</v>
      </c>
      <c r="ML57" s="193" t="e">
        <f t="shared" si="124"/>
        <v>#N/A</v>
      </c>
      <c r="MM57" s="193" t="e">
        <f t="shared" si="124"/>
        <v>#N/A</v>
      </c>
      <c r="MN57" s="193" t="e">
        <f t="shared" si="124"/>
        <v>#N/A</v>
      </c>
      <c r="MO57" s="193" t="e">
        <f t="shared" si="137"/>
        <v>#N/A</v>
      </c>
      <c r="MP57" s="193" t="e">
        <f t="shared" si="137"/>
        <v>#N/A</v>
      </c>
      <c r="MQ57" s="193" t="e">
        <f t="shared" si="137"/>
        <v>#N/A</v>
      </c>
      <c r="MR57" s="193" t="e">
        <f t="shared" si="137"/>
        <v>#N/A</v>
      </c>
      <c r="MS57" s="193" t="e">
        <f t="shared" si="137"/>
        <v>#N/A</v>
      </c>
      <c r="MT57" s="193" t="e">
        <f t="shared" si="137"/>
        <v>#N/A</v>
      </c>
      <c r="MU57" s="193" t="e">
        <f t="shared" si="137"/>
        <v>#N/A</v>
      </c>
      <c r="MV57" s="193" t="e">
        <f t="shared" si="137"/>
        <v>#N/A</v>
      </c>
      <c r="MW57" s="193" t="e">
        <f t="shared" si="137"/>
        <v>#N/A</v>
      </c>
      <c r="MX57" s="193" t="e">
        <f t="shared" si="137"/>
        <v>#N/A</v>
      </c>
      <c r="MY57" s="193" t="e">
        <f t="shared" si="137"/>
        <v>#N/A</v>
      </c>
      <c r="MZ57" s="193" t="e">
        <f t="shared" si="137"/>
        <v>#N/A</v>
      </c>
      <c r="NA57" s="193" t="e">
        <f t="shared" si="137"/>
        <v>#N/A</v>
      </c>
      <c r="NB57" s="193" t="e">
        <f t="shared" si="137"/>
        <v>#N/A</v>
      </c>
      <c r="NC57" s="193" t="e">
        <f t="shared" si="137"/>
        <v>#N/A</v>
      </c>
      <c r="ND57" s="193" t="e">
        <f t="shared" si="27"/>
        <v>#N/A</v>
      </c>
      <c r="NE57" s="193" t="e">
        <f t="shared" si="122"/>
        <v>#N/A</v>
      </c>
      <c r="NF57" s="193" t="e">
        <f t="shared" si="122"/>
        <v>#N/A</v>
      </c>
      <c r="NG57" s="193" t="e">
        <f t="shared" si="122"/>
        <v>#N/A</v>
      </c>
      <c r="NH57" s="193" t="e">
        <f t="shared" si="132"/>
        <v>#N/A</v>
      </c>
      <c r="NI57" s="193" t="e">
        <f t="shared" si="132"/>
        <v>#N/A</v>
      </c>
      <c r="NJ57" s="193" t="e">
        <f t="shared" si="132"/>
        <v>#N/A</v>
      </c>
      <c r="NK57" s="193" t="e">
        <f t="shared" si="132"/>
        <v>#N/A</v>
      </c>
      <c r="NL57" s="193" t="e">
        <f t="shared" si="132"/>
        <v>#N/A</v>
      </c>
      <c r="NM57" s="193" t="e">
        <f t="shared" si="132"/>
        <v>#N/A</v>
      </c>
      <c r="NN57" s="193" t="e">
        <f t="shared" si="132"/>
        <v>#N/A</v>
      </c>
      <c r="NO57" s="193" t="e">
        <f t="shared" si="132"/>
        <v>#N/A</v>
      </c>
      <c r="NP57" s="193" t="e">
        <f t="shared" si="132"/>
        <v>#N/A</v>
      </c>
      <c r="NQ57" s="193" t="e">
        <f t="shared" si="132"/>
        <v>#N/A</v>
      </c>
      <c r="NR57" s="193" t="e">
        <f t="shared" si="132"/>
        <v>#N/A</v>
      </c>
      <c r="NS57" s="193" t="e">
        <f t="shared" si="132"/>
        <v>#N/A</v>
      </c>
      <c r="NT57" s="193" t="e">
        <f t="shared" si="132"/>
        <v>#N/A</v>
      </c>
      <c r="NU57" s="193" t="e">
        <f t="shared" si="132"/>
        <v>#N/A</v>
      </c>
      <c r="NV57" s="193" t="e">
        <f t="shared" si="132"/>
        <v>#N/A</v>
      </c>
      <c r="NW57" s="193" t="e">
        <f t="shared" si="128"/>
        <v>#N/A</v>
      </c>
      <c r="NX57" s="193" t="e">
        <f t="shared" si="128"/>
        <v>#N/A</v>
      </c>
      <c r="NY57" s="193" t="e">
        <f t="shared" si="128"/>
        <v>#N/A</v>
      </c>
      <c r="NZ57" s="193" t="e">
        <f t="shared" si="128"/>
        <v>#N/A</v>
      </c>
      <c r="OA57" s="193" t="e">
        <f t="shared" si="128"/>
        <v>#N/A</v>
      </c>
      <c r="OB57" s="193" t="e">
        <f t="shared" si="128"/>
        <v>#N/A</v>
      </c>
      <c r="OC57" s="193" t="e">
        <f t="shared" si="128"/>
        <v>#N/A</v>
      </c>
      <c r="OD57" s="193" t="e">
        <f t="shared" si="128"/>
        <v>#N/A</v>
      </c>
      <c r="OE57" s="193" t="e">
        <f t="shared" si="128"/>
        <v>#N/A</v>
      </c>
      <c r="OF57" s="193" t="e">
        <f t="shared" si="128"/>
        <v>#N/A</v>
      </c>
      <c r="OG57" s="193" t="e">
        <f t="shared" si="128"/>
        <v>#N/A</v>
      </c>
      <c r="OH57" s="193" t="e">
        <f t="shared" si="128"/>
        <v>#N/A</v>
      </c>
      <c r="OI57" s="193" t="e">
        <f t="shared" si="128"/>
        <v>#N/A</v>
      </c>
      <c r="OJ57" s="193" t="e">
        <f t="shared" si="128"/>
        <v>#N/A</v>
      </c>
      <c r="OK57" s="193" t="e">
        <f t="shared" si="128"/>
        <v>#N/A</v>
      </c>
      <c r="OL57" s="193" t="e">
        <f t="shared" si="125"/>
        <v>#N/A</v>
      </c>
      <c r="OM57" s="193" t="e">
        <f t="shared" si="125"/>
        <v>#N/A</v>
      </c>
      <c r="ON57" s="193" t="e">
        <f t="shared" si="125"/>
        <v>#N/A</v>
      </c>
      <c r="OO57" s="193" t="e">
        <f t="shared" si="125"/>
        <v>#N/A</v>
      </c>
      <c r="OP57" s="193" t="e">
        <f t="shared" si="125"/>
        <v>#N/A</v>
      </c>
      <c r="OQ57" s="193" t="e">
        <f t="shared" si="125"/>
        <v>#N/A</v>
      </c>
      <c r="OR57" s="193" t="e">
        <f t="shared" si="125"/>
        <v>#N/A</v>
      </c>
      <c r="OS57" s="193" t="e">
        <f t="shared" si="125"/>
        <v>#N/A</v>
      </c>
      <c r="OT57" s="193" t="e">
        <f t="shared" si="125"/>
        <v>#N/A</v>
      </c>
      <c r="OU57" s="193" t="e">
        <f t="shared" si="125"/>
        <v>#N/A</v>
      </c>
      <c r="OV57" s="193" t="e">
        <f t="shared" si="125"/>
        <v>#N/A</v>
      </c>
      <c r="OW57" s="193" t="e">
        <f t="shared" si="125"/>
        <v>#N/A</v>
      </c>
      <c r="OX57" s="193" t="e">
        <f t="shared" si="125"/>
        <v>#N/A</v>
      </c>
      <c r="OY57" s="193" t="e">
        <f t="shared" si="125"/>
        <v>#N/A</v>
      </c>
      <c r="OZ57" s="193" t="e">
        <f t="shared" si="125"/>
        <v>#N/A</v>
      </c>
      <c r="PA57" s="193" t="e">
        <f t="shared" si="138"/>
        <v>#N/A</v>
      </c>
      <c r="PB57" s="193" t="e">
        <f t="shared" si="138"/>
        <v>#N/A</v>
      </c>
      <c r="PC57" s="193" t="e">
        <f t="shared" si="138"/>
        <v>#N/A</v>
      </c>
      <c r="PD57" s="193" t="e">
        <f t="shared" si="138"/>
        <v>#N/A</v>
      </c>
      <c r="PE57" s="193" t="e">
        <f t="shared" si="138"/>
        <v>#N/A</v>
      </c>
      <c r="PF57" s="193" t="e">
        <f t="shared" si="138"/>
        <v>#N/A</v>
      </c>
      <c r="PG57" s="193" t="e">
        <f t="shared" si="138"/>
        <v>#N/A</v>
      </c>
      <c r="PH57" s="193" t="e">
        <f t="shared" si="138"/>
        <v>#N/A</v>
      </c>
      <c r="PI57" s="193" t="e">
        <f t="shared" si="138"/>
        <v>#N/A</v>
      </c>
      <c r="PJ57" s="193" t="e">
        <f t="shared" si="138"/>
        <v>#N/A</v>
      </c>
      <c r="PK57" s="193" t="e">
        <f t="shared" si="138"/>
        <v>#N/A</v>
      </c>
      <c r="PL57" s="193" t="e">
        <f t="shared" si="138"/>
        <v>#N/A</v>
      </c>
      <c r="PM57" s="193" t="e">
        <f t="shared" si="138"/>
        <v>#N/A</v>
      </c>
      <c r="PN57" s="193" t="e">
        <f t="shared" si="138"/>
        <v>#N/A</v>
      </c>
      <c r="PO57" s="193" t="e">
        <f t="shared" si="138"/>
        <v>#N/A</v>
      </c>
      <c r="PP57" s="193" t="e">
        <f t="shared" si="28"/>
        <v>#N/A</v>
      </c>
      <c r="PQ57" s="193" t="e">
        <f t="shared" si="133"/>
        <v>#N/A</v>
      </c>
      <c r="PR57" s="193" t="e">
        <f t="shared" si="133"/>
        <v>#N/A</v>
      </c>
      <c r="PS57" s="193" t="e">
        <f t="shared" si="133"/>
        <v>#N/A</v>
      </c>
      <c r="PT57" s="193" t="e">
        <f t="shared" si="133"/>
        <v>#N/A</v>
      </c>
      <c r="PU57" s="193" t="e">
        <f t="shared" si="133"/>
        <v>#N/A</v>
      </c>
      <c r="PV57" s="193" t="e">
        <f t="shared" si="133"/>
        <v>#N/A</v>
      </c>
      <c r="PW57" s="193" t="e">
        <f t="shared" si="133"/>
        <v>#N/A</v>
      </c>
      <c r="PX57" s="193" t="e">
        <f t="shared" si="133"/>
        <v>#N/A</v>
      </c>
    </row>
    <row r="58" spans="1:440" hidden="1" x14ac:dyDescent="0.45">
      <c r="A58" s="20">
        <v>55</v>
      </c>
      <c r="B58" s="134"/>
      <c r="C58" s="279"/>
      <c r="D58" s="280" t="str">
        <f t="shared" si="15"/>
        <v/>
      </c>
      <c r="E58" s="281"/>
      <c r="F58" s="280" t="str">
        <f t="shared" si="16"/>
        <v/>
      </c>
      <c r="G58" s="279"/>
      <c r="H58" s="135"/>
      <c r="I58" s="110" t="str">
        <f t="shared" si="17"/>
        <v/>
      </c>
      <c r="J58" s="21" t="str">
        <f t="shared" si="18"/>
        <v/>
      </c>
      <c r="K58" s="22" t="str">
        <f t="shared" si="19"/>
        <v/>
      </c>
      <c r="L58" s="23" t="str">
        <f>IF(J58="","",IF(OR($J58&lt;Skew!$B$3,$J58=Skew!$B$3),IF($J58&gt;Skew!$C$3,Skew!$A$3,IF($J58&gt;Skew!$C$4,Skew!$A$4,IF($J58&gt;Skew!$C$5,Skew!$A$5,IF($J58&gt;Skew!$C$6,Skew!$A$6,IF($J58&gt;Skew!$C$7,Skew!$A$7,IF($J58&gt;Skew!$C$8,Skew!$A$8,IF($J58&gt;Skew!$C$9,Skew!$A$9,IF($J58&gt;Skew!$C$10,Skew!$A$10,IF($J58&gt;Skew!$C$11,Skew!$A$11,IF($J58&gt;Skew!$C$12,Skew!$A$12,IF($J58&gt;Skew!$C$13,Skew!$A$13,IF($J58&gt;Skew!$C$14,Skew!$A$14,IF($J58&gt;Skew!$C$15,Skew!$A$15,IF($J58&gt;Skew!$C$16,Skew!$A$16,Skew!$A$17)
)))))))))))))))</f>
        <v/>
      </c>
      <c r="M58" s="22" t="str">
        <f>IF(J58="","",MATCH(L58,Skew!$A$3:$A$17,0))</f>
        <v/>
      </c>
      <c r="N58" s="22" t="str">
        <f t="shared" si="0"/>
        <v/>
      </c>
      <c r="O58" s="24"/>
      <c r="P58" s="22" t="str">
        <f>IF(OR(J58="",O58=""),"",MATCH(O58,Confidence!$A$3:$A$12,0))</f>
        <v/>
      </c>
      <c r="Q58" s="25" t="str">
        <f t="shared" si="1"/>
        <v/>
      </c>
      <c r="R58" s="25" t="str">
        <f t="shared" si="2"/>
        <v/>
      </c>
      <c r="S58" s="22"/>
      <c r="T58" s="102" t="str">
        <f t="shared" si="3"/>
        <v/>
      </c>
      <c r="U58" s="102" t="str">
        <f t="shared" si="4"/>
        <v/>
      </c>
      <c r="V58" s="37" t="str">
        <f t="shared" si="5"/>
        <v/>
      </c>
      <c r="W58" s="115"/>
      <c r="X58" s="204" t="str">
        <f>IF(AND(D58&gt;0,E58&gt;0,F58&gt;0,Q58&gt;0,R58&gt;0,W58&gt;0,NOT(O58="")),ABS(VLOOKUP($W$1,VLookups!$A$30:$B$31,2,FALSE)-_xlfn.BETA.DIST(W58,IF(K58="L",R58,Q58),IF(K58="L",Q58,R58),TRUE,D58,F58)),"")</f>
        <v/>
      </c>
      <c r="Y58" s="112" t="str">
        <f>IF(OR($Q58="",$R58=""),"",_xlfn.BETA.INV(ABS(VLOOKUP($W$1,VLookups!$A$30:$B$31,2,FALSE)-Y$3),IF($K58="L",$R58,$Q58),IF($K58="L",$Q58,$R58),$D58,$F58))</f>
        <v/>
      </c>
      <c r="Z58" s="113" t="str">
        <f>IF(OR($Q58="",$R58=""),"",_xlfn.BETA.INV(ABS(VLOOKUP($W$1,VLookups!$A$30:$B$31,2,FALSE)-Z$3),IF($K58="L",$R58,$Q58),IF($K58="L",$Q58,$R58),$D58,$F58))</f>
        <v/>
      </c>
      <c r="AA58" s="112" t="str">
        <f>IF(OR($Q58="",$R58=""),"",_xlfn.BETA.INV(ABS(VLOOKUP($W$1,VLookups!$A$30:$B$31,2,FALSE)-AA$3),IF($K58="L",$R58,$Q58),IF($K58="L",$Q58,$R58),$D58,$F58))</f>
        <v/>
      </c>
      <c r="AB58" s="113" t="str">
        <f>IF(OR($Q58="",$R58=""),"",_xlfn.BETA.INV(ABS(VLOOKUP($W$1,VLookups!$A$30:$B$31,2,FALSE)-AB$3),IF($K58="L",$R58,$Q58),IF($K58="L",$Q58,$R58),$D58,$F58))</f>
        <v/>
      </c>
      <c r="AC58" s="112" t="str">
        <f>IF(OR($Q58="",$R58=""),"",_xlfn.BETA.INV(ABS(VLOOKUP($W$1,VLookups!$A$30:$B$31,2,FALSE)-AC$3),IF($K58="L",$R58,$Q58),IF($K58="L",$Q58,$R58),$D58,$F58))</f>
        <v/>
      </c>
      <c r="AD58" s="113" t="str">
        <f>IF(OR($Q58="",$R58=""),"",_xlfn.BETA.INV(ABS(VLOOKUP($W$1,VLookups!$A$30:$B$31,2,FALSE)-AD$3),IF($K58="L",$R58,$Q58),IF($K58="L",$Q58,$R58),$D58,$F58))</f>
        <v/>
      </c>
      <c r="AE58" s="112" t="str">
        <f>IF(OR($Q58="",$R58=""),"",_xlfn.BETA.INV(ABS(VLOOKUP($W$1,VLookups!$A$30:$B$31,2,FALSE)-AE$3),IF($K58="L",$R58,$Q58),IF($K58="L",$Q58,$R58),$D58,$F58))</f>
        <v/>
      </c>
      <c r="AF58" s="113" t="str">
        <f>IF(OR($Q58="",$R58=""),"",_xlfn.BETA.INV(ABS(VLOOKUP($W$1,VLookups!$A$30:$B$31,2,FALSE)-AF$3),IF($K58="L",$R58,$Q58),IF($K58="L",$Q58,$R58),$D58,$F58))</f>
        <v/>
      </c>
      <c r="AG58" s="112" t="str">
        <f>IF(OR($Q58="",$R58=""),"",_xlfn.BETA.INV(ABS(VLOOKUP($W$1,VLookups!$A$30:$B$31,2,FALSE)-AG$3),IF($K58="L",$R58,$Q58),IF($K58="L",$Q58,$R58),$D58,$F58))</f>
        <v/>
      </c>
      <c r="AH58" s="113" t="str">
        <f>IF(OR($Q58="",$R58=""),"",_xlfn.BETA.INV(ABS(VLOOKUP($W$1,VLookups!$A$30:$B$31,2,FALSE)-AH$3),IF($K58="L",$R58,$Q58),IF($K58="L",$Q58,$R58),$D58,$F58))</f>
        <v/>
      </c>
      <c r="AI58" s="112" t="str">
        <f>IF(OR($Q58="",$R58=""),"",_xlfn.BETA.INV(ABS(VLOOKUP($W$1,VLookups!$A$30:$B$31,2,FALSE)-AI$3),IF($K58="L",$R58,$Q58),IF($K58="L",$Q58,$R58),$D58,$F58))</f>
        <v/>
      </c>
      <c r="AJ58" s="113" t="str">
        <f>IF(OR($Q58="",$R58=""),"",_xlfn.BETA.INV(ABS(VLOOKUP($W$1,VLookups!$A$30:$B$31,2,FALSE)-AJ$3),IF($K58="L",$R58,$Q58),IF($K58="L",$Q58,$R58),$D58,$F58))</f>
        <v/>
      </c>
      <c r="AK58" s="15"/>
      <c r="AL58" s="194" t="str">
        <f t="shared" si="20"/>
        <v/>
      </c>
      <c r="AM58" s="192" t="str">
        <f t="shared" si="21"/>
        <v/>
      </c>
      <c r="AN58" s="177" t="str">
        <f t="shared" si="152"/>
        <v/>
      </c>
      <c r="AO58" s="177" t="str">
        <f t="shared" si="146"/>
        <v/>
      </c>
      <c r="AP58" s="177" t="str">
        <f t="shared" si="146"/>
        <v/>
      </c>
      <c r="AQ58" s="177" t="str">
        <f t="shared" si="146"/>
        <v/>
      </c>
      <c r="AR58" s="177" t="str">
        <f t="shared" si="146"/>
        <v/>
      </c>
      <c r="AS58" s="177" t="str">
        <f t="shared" si="146"/>
        <v/>
      </c>
      <c r="AT58" s="177" t="str">
        <f t="shared" si="146"/>
        <v/>
      </c>
      <c r="AU58" s="177" t="str">
        <f t="shared" si="146"/>
        <v/>
      </c>
      <c r="AV58" s="177" t="str">
        <f t="shared" si="146"/>
        <v/>
      </c>
      <c r="AW58" s="177" t="str">
        <f t="shared" si="146"/>
        <v/>
      </c>
      <c r="AX58" s="177" t="str">
        <f t="shared" si="146"/>
        <v/>
      </c>
      <c r="AY58" s="177" t="str">
        <f t="shared" si="146"/>
        <v/>
      </c>
      <c r="AZ58" s="177" t="str">
        <f t="shared" si="146"/>
        <v/>
      </c>
      <c r="BA58" s="177" t="str">
        <f t="shared" si="146"/>
        <v/>
      </c>
      <c r="BB58" s="177" t="str">
        <f t="shared" si="146"/>
        <v/>
      </c>
      <c r="BC58" s="177" t="str">
        <f t="shared" si="146"/>
        <v/>
      </c>
      <c r="BD58" s="177" t="str">
        <f t="shared" si="146"/>
        <v/>
      </c>
      <c r="BE58" s="177" t="str">
        <f t="shared" si="141"/>
        <v/>
      </c>
      <c r="BF58" s="177" t="str">
        <f t="shared" si="141"/>
        <v/>
      </c>
      <c r="BG58" s="177" t="str">
        <f t="shared" si="141"/>
        <v/>
      </c>
      <c r="BH58" s="177" t="str">
        <f t="shared" si="141"/>
        <v/>
      </c>
      <c r="BI58" s="177" t="str">
        <f t="shared" si="141"/>
        <v/>
      </c>
      <c r="BJ58" s="177" t="str">
        <f t="shared" si="141"/>
        <v/>
      </c>
      <c r="BK58" s="177" t="str">
        <f t="shared" si="141"/>
        <v/>
      </c>
      <c r="BL58" s="177" t="str">
        <f t="shared" si="141"/>
        <v/>
      </c>
      <c r="BM58" s="177" t="str">
        <f t="shared" si="141"/>
        <v/>
      </c>
      <c r="BN58" s="177" t="str">
        <f t="shared" si="141"/>
        <v/>
      </c>
      <c r="BO58" s="177" t="str">
        <f t="shared" si="141"/>
        <v/>
      </c>
      <c r="BP58" s="177" t="str">
        <f t="shared" si="141"/>
        <v/>
      </c>
      <c r="BQ58" s="177" t="str">
        <f t="shared" si="141"/>
        <v/>
      </c>
      <c r="BR58" s="177" t="str">
        <f t="shared" si="141"/>
        <v/>
      </c>
      <c r="BS58" s="177" t="str">
        <f t="shared" si="141"/>
        <v/>
      </c>
      <c r="BT58" s="177" t="str">
        <f t="shared" si="147"/>
        <v/>
      </c>
      <c r="BU58" s="177" t="str">
        <f t="shared" si="147"/>
        <v/>
      </c>
      <c r="BV58" s="177" t="str">
        <f t="shared" si="147"/>
        <v/>
      </c>
      <c r="BW58" s="177" t="str">
        <f t="shared" si="147"/>
        <v/>
      </c>
      <c r="BX58" s="177" t="str">
        <f t="shared" si="147"/>
        <v/>
      </c>
      <c r="BY58" s="177" t="str">
        <f t="shared" si="147"/>
        <v/>
      </c>
      <c r="BZ58" s="177" t="str">
        <f t="shared" si="147"/>
        <v/>
      </c>
      <c r="CA58" s="177" t="str">
        <f t="shared" si="147"/>
        <v/>
      </c>
      <c r="CB58" s="177" t="str">
        <f t="shared" si="147"/>
        <v/>
      </c>
      <c r="CC58" s="177" t="str">
        <f t="shared" si="147"/>
        <v/>
      </c>
      <c r="CD58" s="177" t="str">
        <f t="shared" si="147"/>
        <v/>
      </c>
      <c r="CE58" s="177" t="str">
        <f t="shared" si="147"/>
        <v/>
      </c>
      <c r="CF58" s="177" t="str">
        <f t="shared" si="147"/>
        <v/>
      </c>
      <c r="CG58" s="177" t="str">
        <f t="shared" si="147"/>
        <v/>
      </c>
      <c r="CH58" s="177" t="str">
        <f t="shared" si="147"/>
        <v/>
      </c>
      <c r="CI58" s="177" t="str">
        <f t="shared" si="147"/>
        <v/>
      </c>
      <c r="CJ58" s="177" t="str">
        <f t="shared" si="142"/>
        <v/>
      </c>
      <c r="CK58" s="177" t="str">
        <f t="shared" si="142"/>
        <v/>
      </c>
      <c r="CL58" s="177" t="str">
        <f t="shared" si="142"/>
        <v/>
      </c>
      <c r="CM58" s="177" t="str">
        <f t="shared" si="142"/>
        <v/>
      </c>
      <c r="CN58" s="177" t="str">
        <f t="shared" si="142"/>
        <v/>
      </c>
      <c r="CO58" s="177" t="str">
        <f t="shared" si="142"/>
        <v/>
      </c>
      <c r="CP58" s="177" t="str">
        <f t="shared" si="142"/>
        <v/>
      </c>
      <c r="CQ58" s="177" t="str">
        <f t="shared" si="142"/>
        <v/>
      </c>
      <c r="CR58" s="177" t="str">
        <f t="shared" si="142"/>
        <v/>
      </c>
      <c r="CS58" s="177" t="str">
        <f t="shared" si="142"/>
        <v/>
      </c>
      <c r="CT58" s="177" t="str">
        <f t="shared" si="142"/>
        <v/>
      </c>
      <c r="CU58" s="177" t="str">
        <f t="shared" si="142"/>
        <v/>
      </c>
      <c r="CV58" s="177" t="str">
        <f t="shared" si="142"/>
        <v/>
      </c>
      <c r="CW58" s="177" t="str">
        <f t="shared" si="142"/>
        <v/>
      </c>
      <c r="CX58" s="177" t="str">
        <f t="shared" si="142"/>
        <v/>
      </c>
      <c r="CY58" s="177" t="str">
        <f t="shared" si="139"/>
        <v/>
      </c>
      <c r="CZ58" s="177" t="str">
        <f t="shared" si="139"/>
        <v/>
      </c>
      <c r="DA58" s="177" t="str">
        <f t="shared" si="139"/>
        <v/>
      </c>
      <c r="DB58" s="177" t="str">
        <f t="shared" si="139"/>
        <v/>
      </c>
      <c r="DC58" s="177" t="str">
        <f t="shared" si="139"/>
        <v/>
      </c>
      <c r="DD58" s="177" t="str">
        <f t="shared" si="139"/>
        <v/>
      </c>
      <c r="DE58" s="177" t="str">
        <f t="shared" si="139"/>
        <v/>
      </c>
      <c r="DF58" s="177" t="str">
        <f t="shared" si="139"/>
        <v/>
      </c>
      <c r="DG58" s="177" t="str">
        <f t="shared" si="139"/>
        <v/>
      </c>
      <c r="DH58" s="177" t="str">
        <f t="shared" si="139"/>
        <v/>
      </c>
      <c r="DI58" s="177" t="str">
        <f t="shared" si="139"/>
        <v/>
      </c>
      <c r="DJ58" s="177" t="str">
        <f t="shared" si="139"/>
        <v/>
      </c>
      <c r="DK58" s="177" t="str">
        <f t="shared" si="139"/>
        <v/>
      </c>
      <c r="DL58" s="177" t="str">
        <f t="shared" si="139"/>
        <v/>
      </c>
      <c r="DM58" s="177" t="str">
        <f t="shared" si="139"/>
        <v/>
      </c>
      <c r="DN58" s="177" t="str">
        <f t="shared" si="139"/>
        <v/>
      </c>
      <c r="DO58" s="177" t="str">
        <f t="shared" si="135"/>
        <v/>
      </c>
      <c r="DP58" s="177" t="str">
        <f t="shared" si="135"/>
        <v/>
      </c>
      <c r="DQ58" s="177" t="str">
        <f t="shared" si="135"/>
        <v/>
      </c>
      <c r="DR58" s="177" t="str">
        <f t="shared" si="135"/>
        <v/>
      </c>
      <c r="DS58" s="177" t="str">
        <f t="shared" si="135"/>
        <v/>
      </c>
      <c r="DT58" s="177" t="str">
        <f t="shared" si="135"/>
        <v/>
      </c>
      <c r="DU58" s="177" t="str">
        <f t="shared" si="135"/>
        <v/>
      </c>
      <c r="DV58" s="177" t="str">
        <f t="shared" si="135"/>
        <v/>
      </c>
      <c r="DW58" s="177" t="str">
        <f t="shared" si="135"/>
        <v/>
      </c>
      <c r="DX58" s="177" t="str">
        <f t="shared" si="135"/>
        <v/>
      </c>
      <c r="DY58" s="177" t="str">
        <f t="shared" si="135"/>
        <v/>
      </c>
      <c r="DZ58" s="177" t="str">
        <f t="shared" si="135"/>
        <v/>
      </c>
      <c r="EA58" s="177" t="str">
        <f t="shared" si="135"/>
        <v/>
      </c>
      <c r="EB58" s="177" t="str">
        <f t="shared" si="135"/>
        <v/>
      </c>
      <c r="EC58" s="177" t="str">
        <f t="shared" si="135"/>
        <v/>
      </c>
      <c r="ED58" s="177" t="str">
        <f t="shared" si="148"/>
        <v/>
      </c>
      <c r="EE58" s="177" t="str">
        <f t="shared" si="148"/>
        <v/>
      </c>
      <c r="EF58" s="177" t="str">
        <f t="shared" si="148"/>
        <v/>
      </c>
      <c r="EG58" s="177" t="str">
        <f t="shared" si="148"/>
        <v/>
      </c>
      <c r="EH58" s="177" t="str">
        <f t="shared" si="148"/>
        <v/>
      </c>
      <c r="EI58" s="177" t="str">
        <f t="shared" si="148"/>
        <v/>
      </c>
      <c r="EJ58" s="177" t="str">
        <f t="shared" si="148"/>
        <v/>
      </c>
      <c r="EK58" s="177" t="str">
        <f t="shared" si="148"/>
        <v/>
      </c>
      <c r="EL58" s="177" t="str">
        <f t="shared" si="148"/>
        <v/>
      </c>
      <c r="EM58" s="177" t="str">
        <f t="shared" si="148"/>
        <v/>
      </c>
      <c r="EN58" s="177" t="str">
        <f t="shared" si="148"/>
        <v/>
      </c>
      <c r="EO58" s="177" t="str">
        <f t="shared" si="148"/>
        <v/>
      </c>
      <c r="EP58" s="177" t="str">
        <f t="shared" si="148"/>
        <v/>
      </c>
      <c r="EQ58" s="177" t="str">
        <f t="shared" si="148"/>
        <v/>
      </c>
      <c r="ER58" s="177" t="str">
        <f t="shared" si="148"/>
        <v/>
      </c>
      <c r="ES58" s="177" t="str">
        <f t="shared" si="148"/>
        <v/>
      </c>
      <c r="ET58" s="177" t="str">
        <f t="shared" si="143"/>
        <v/>
      </c>
      <c r="EU58" s="177" t="str">
        <f t="shared" si="153"/>
        <v/>
      </c>
      <c r="EV58" s="177" t="str">
        <f t="shared" si="153"/>
        <v/>
      </c>
      <c r="EW58" s="177" t="str">
        <f t="shared" si="153"/>
        <v/>
      </c>
      <c r="EX58" s="177" t="str">
        <f t="shared" si="153"/>
        <v/>
      </c>
      <c r="EY58" s="177" t="str">
        <f t="shared" si="153"/>
        <v/>
      </c>
      <c r="EZ58" s="177" t="str">
        <f t="shared" si="153"/>
        <v/>
      </c>
      <c r="FA58" s="177" t="str">
        <f t="shared" si="153"/>
        <v/>
      </c>
      <c r="FB58" s="177" t="str">
        <f t="shared" si="153"/>
        <v/>
      </c>
      <c r="FC58" s="177" t="str">
        <f t="shared" si="153"/>
        <v/>
      </c>
      <c r="FD58" s="177" t="str">
        <f t="shared" si="153"/>
        <v/>
      </c>
      <c r="FE58" s="177" t="str">
        <f t="shared" si="153"/>
        <v/>
      </c>
      <c r="FF58" s="177" t="str">
        <f t="shared" si="153"/>
        <v/>
      </c>
      <c r="FG58" s="177" t="str">
        <f t="shared" si="153"/>
        <v/>
      </c>
      <c r="FH58" s="177" t="str">
        <f t="shared" si="153"/>
        <v/>
      </c>
      <c r="FI58" s="177" t="str">
        <f t="shared" si="153"/>
        <v/>
      </c>
      <c r="FJ58" s="177" t="str">
        <f t="shared" si="153"/>
        <v/>
      </c>
      <c r="FK58" s="177" t="str">
        <f t="shared" si="149"/>
        <v/>
      </c>
      <c r="FL58" s="177" t="str">
        <f t="shared" si="144"/>
        <v/>
      </c>
      <c r="FM58" s="177" t="str">
        <f t="shared" si="144"/>
        <v/>
      </c>
      <c r="FN58" s="177" t="str">
        <f t="shared" si="144"/>
        <v/>
      </c>
      <c r="FO58" s="177" t="str">
        <f t="shared" si="144"/>
        <v/>
      </c>
      <c r="FP58" s="177" t="str">
        <f t="shared" si="144"/>
        <v/>
      </c>
      <c r="FQ58" s="177" t="str">
        <f t="shared" si="144"/>
        <v/>
      </c>
      <c r="FR58" s="177" t="str">
        <f t="shared" si="144"/>
        <v/>
      </c>
      <c r="FS58" s="177" t="str">
        <f t="shared" si="144"/>
        <v/>
      </c>
      <c r="FT58" s="177" t="str">
        <f t="shared" si="144"/>
        <v/>
      </c>
      <c r="FU58" s="177" t="str">
        <f t="shared" si="144"/>
        <v/>
      </c>
      <c r="FV58" s="177" t="str">
        <f t="shared" si="144"/>
        <v/>
      </c>
      <c r="FW58" s="177" t="str">
        <f t="shared" si="144"/>
        <v/>
      </c>
      <c r="FX58" s="177" t="str">
        <f t="shared" si="144"/>
        <v/>
      </c>
      <c r="FY58" s="177" t="str">
        <f t="shared" si="144"/>
        <v/>
      </c>
      <c r="FZ58" s="177" t="str">
        <f t="shared" si="144"/>
        <v/>
      </c>
      <c r="GA58" s="177" t="str">
        <f t="shared" si="144"/>
        <v/>
      </c>
      <c r="GB58" s="177" t="str">
        <f t="shared" si="150"/>
        <v/>
      </c>
      <c r="GC58" s="177" t="str">
        <f t="shared" si="150"/>
        <v/>
      </c>
      <c r="GD58" s="177" t="str">
        <f t="shared" si="150"/>
        <v/>
      </c>
      <c r="GE58" s="177" t="str">
        <f t="shared" si="150"/>
        <v/>
      </c>
      <c r="GF58" s="177" t="str">
        <f t="shared" si="150"/>
        <v/>
      </c>
      <c r="GG58" s="177" t="str">
        <f t="shared" si="150"/>
        <v/>
      </c>
      <c r="GH58" s="177" t="str">
        <f t="shared" si="150"/>
        <v/>
      </c>
      <c r="GI58" s="177" t="str">
        <f t="shared" si="150"/>
        <v/>
      </c>
      <c r="GJ58" s="177" t="str">
        <f t="shared" si="150"/>
        <v/>
      </c>
      <c r="GK58" s="177" t="str">
        <f t="shared" si="150"/>
        <v/>
      </c>
      <c r="GL58" s="177" t="str">
        <f t="shared" si="150"/>
        <v/>
      </c>
      <c r="GM58" s="177" t="str">
        <f t="shared" si="150"/>
        <v/>
      </c>
      <c r="GN58" s="177" t="str">
        <f t="shared" si="150"/>
        <v/>
      </c>
      <c r="GO58" s="177" t="str">
        <f t="shared" si="150"/>
        <v/>
      </c>
      <c r="GP58" s="177" t="str">
        <f t="shared" si="150"/>
        <v/>
      </c>
      <c r="GQ58" s="177" t="str">
        <f t="shared" si="150"/>
        <v/>
      </c>
      <c r="GR58" s="177" t="str">
        <f t="shared" si="145"/>
        <v/>
      </c>
      <c r="GS58" s="177" t="str">
        <f t="shared" si="145"/>
        <v/>
      </c>
      <c r="GT58" s="177" t="str">
        <f t="shared" si="145"/>
        <v/>
      </c>
      <c r="GU58" s="177" t="str">
        <f t="shared" si="145"/>
        <v/>
      </c>
      <c r="GV58" s="177" t="str">
        <f t="shared" si="145"/>
        <v/>
      </c>
      <c r="GW58" s="177" t="str">
        <f t="shared" si="145"/>
        <v/>
      </c>
      <c r="GX58" s="177" t="str">
        <f t="shared" si="145"/>
        <v/>
      </c>
      <c r="GY58" s="177" t="str">
        <f t="shared" si="145"/>
        <v/>
      </c>
      <c r="GZ58" s="177" t="str">
        <f t="shared" si="145"/>
        <v/>
      </c>
      <c r="HA58" s="177" t="str">
        <f t="shared" si="145"/>
        <v/>
      </c>
      <c r="HB58" s="177" t="str">
        <f t="shared" si="145"/>
        <v/>
      </c>
      <c r="HC58" s="177" t="str">
        <f t="shared" si="145"/>
        <v/>
      </c>
      <c r="HD58" s="177" t="str">
        <f t="shared" si="145"/>
        <v/>
      </c>
      <c r="HE58" s="177" t="str">
        <f t="shared" si="145"/>
        <v/>
      </c>
      <c r="HF58" s="177" t="str">
        <f t="shared" si="145"/>
        <v/>
      </c>
      <c r="HG58" s="177" t="str">
        <f t="shared" si="140"/>
        <v/>
      </c>
      <c r="HH58" s="177" t="str">
        <f t="shared" si="140"/>
        <v/>
      </c>
      <c r="HI58" s="177" t="str">
        <f t="shared" si="140"/>
        <v/>
      </c>
      <c r="HJ58" s="177" t="str">
        <f t="shared" si="140"/>
        <v/>
      </c>
      <c r="HK58" s="177" t="str">
        <f t="shared" si="140"/>
        <v/>
      </c>
      <c r="HL58" s="177" t="str">
        <f t="shared" si="140"/>
        <v/>
      </c>
      <c r="HM58" s="177" t="str">
        <f t="shared" si="140"/>
        <v/>
      </c>
      <c r="HN58" s="177" t="str">
        <f t="shared" si="140"/>
        <v/>
      </c>
      <c r="HO58" s="177" t="str">
        <f t="shared" si="140"/>
        <v/>
      </c>
      <c r="HP58" s="177" t="str">
        <f t="shared" si="140"/>
        <v/>
      </c>
      <c r="HQ58" s="177" t="str">
        <f t="shared" si="140"/>
        <v/>
      </c>
      <c r="HR58" s="177" t="str">
        <f t="shared" si="140"/>
        <v/>
      </c>
      <c r="HS58" s="177" t="str">
        <f t="shared" si="140"/>
        <v/>
      </c>
      <c r="HT58" s="177" t="str">
        <f t="shared" si="140"/>
        <v/>
      </c>
      <c r="HU58" s="177" t="str">
        <f t="shared" si="151"/>
        <v/>
      </c>
      <c r="HV58" s="177" t="str">
        <f t="shared" si="151"/>
        <v/>
      </c>
      <c r="HW58" s="177" t="str">
        <f t="shared" si="151"/>
        <v/>
      </c>
      <c r="HX58" s="177" t="str">
        <f t="shared" si="151"/>
        <v/>
      </c>
      <c r="HY58" s="177" t="str">
        <f t="shared" si="151"/>
        <v/>
      </c>
      <c r="HZ58" s="177" t="str">
        <f t="shared" si="151"/>
        <v/>
      </c>
      <c r="IA58" s="177" t="str">
        <f t="shared" si="151"/>
        <v/>
      </c>
      <c r="IB58" s="177" t="str">
        <f t="shared" si="151"/>
        <v/>
      </c>
      <c r="IC58" s="177" t="str">
        <f t="shared" si="151"/>
        <v/>
      </c>
      <c r="ID58" s="177" t="str">
        <f t="shared" si="151"/>
        <v/>
      </c>
      <c r="IE58" s="192" t="str">
        <f t="shared" si="23"/>
        <v/>
      </c>
      <c r="IF58" s="193" t="e">
        <f t="shared" si="96"/>
        <v>#N/A</v>
      </c>
      <c r="IG58" s="193" t="e">
        <f t="shared" si="120"/>
        <v>#N/A</v>
      </c>
      <c r="IH58" s="193" t="e">
        <f t="shared" si="120"/>
        <v>#N/A</v>
      </c>
      <c r="II58" s="193" t="e">
        <f t="shared" si="120"/>
        <v>#N/A</v>
      </c>
      <c r="IJ58" s="193" t="e">
        <f t="shared" si="130"/>
        <v>#N/A</v>
      </c>
      <c r="IK58" s="193" t="e">
        <f t="shared" si="130"/>
        <v>#N/A</v>
      </c>
      <c r="IL58" s="193" t="e">
        <f t="shared" si="130"/>
        <v>#N/A</v>
      </c>
      <c r="IM58" s="193" t="e">
        <f t="shared" si="130"/>
        <v>#N/A</v>
      </c>
      <c r="IN58" s="193" t="e">
        <f t="shared" si="130"/>
        <v>#N/A</v>
      </c>
      <c r="IO58" s="193" t="e">
        <f t="shared" si="130"/>
        <v>#N/A</v>
      </c>
      <c r="IP58" s="193" t="e">
        <f t="shared" si="130"/>
        <v>#N/A</v>
      </c>
      <c r="IQ58" s="193" t="e">
        <f t="shared" si="130"/>
        <v>#N/A</v>
      </c>
      <c r="IR58" s="193" t="e">
        <f t="shared" si="130"/>
        <v>#N/A</v>
      </c>
      <c r="IS58" s="193" t="e">
        <f t="shared" si="130"/>
        <v>#N/A</v>
      </c>
      <c r="IT58" s="193" t="e">
        <f t="shared" si="130"/>
        <v>#N/A</v>
      </c>
      <c r="IU58" s="193" t="e">
        <f t="shared" si="130"/>
        <v>#N/A</v>
      </c>
      <c r="IV58" s="193" t="e">
        <f t="shared" si="130"/>
        <v>#N/A</v>
      </c>
      <c r="IW58" s="193" t="e">
        <f t="shared" si="130"/>
        <v>#N/A</v>
      </c>
      <c r="IX58" s="193" t="e">
        <f t="shared" si="130"/>
        <v>#N/A</v>
      </c>
      <c r="IY58" s="193" t="e">
        <f t="shared" si="126"/>
        <v>#N/A</v>
      </c>
      <c r="IZ58" s="193" t="e">
        <f t="shared" si="126"/>
        <v>#N/A</v>
      </c>
      <c r="JA58" s="193" t="e">
        <f t="shared" si="126"/>
        <v>#N/A</v>
      </c>
      <c r="JB58" s="193" t="e">
        <f t="shared" si="126"/>
        <v>#N/A</v>
      </c>
      <c r="JC58" s="193" t="e">
        <f t="shared" si="126"/>
        <v>#N/A</v>
      </c>
      <c r="JD58" s="193" t="e">
        <f t="shared" si="126"/>
        <v>#N/A</v>
      </c>
      <c r="JE58" s="193" t="e">
        <f t="shared" si="126"/>
        <v>#N/A</v>
      </c>
      <c r="JF58" s="193" t="e">
        <f t="shared" si="126"/>
        <v>#N/A</v>
      </c>
      <c r="JG58" s="193" t="e">
        <f t="shared" si="126"/>
        <v>#N/A</v>
      </c>
      <c r="JH58" s="193" t="e">
        <f t="shared" si="126"/>
        <v>#N/A</v>
      </c>
      <c r="JI58" s="193" t="e">
        <f t="shared" si="126"/>
        <v>#N/A</v>
      </c>
      <c r="JJ58" s="193" t="e">
        <f t="shared" si="126"/>
        <v>#N/A</v>
      </c>
      <c r="JK58" s="193" t="e">
        <f t="shared" si="126"/>
        <v>#N/A</v>
      </c>
      <c r="JL58" s="193" t="e">
        <f t="shared" si="126"/>
        <v>#N/A</v>
      </c>
      <c r="JM58" s="193" t="e">
        <f t="shared" si="126"/>
        <v>#N/A</v>
      </c>
      <c r="JN58" s="193" t="e">
        <f t="shared" si="123"/>
        <v>#N/A</v>
      </c>
      <c r="JO58" s="193" t="e">
        <f t="shared" si="123"/>
        <v>#N/A</v>
      </c>
      <c r="JP58" s="193" t="e">
        <f t="shared" si="123"/>
        <v>#N/A</v>
      </c>
      <c r="JQ58" s="193" t="e">
        <f t="shared" si="123"/>
        <v>#N/A</v>
      </c>
      <c r="JR58" s="193" t="e">
        <f t="shared" si="123"/>
        <v>#N/A</v>
      </c>
      <c r="JS58" s="193" t="e">
        <f t="shared" si="123"/>
        <v>#N/A</v>
      </c>
      <c r="JT58" s="193" t="e">
        <f t="shared" si="123"/>
        <v>#N/A</v>
      </c>
      <c r="JU58" s="193" t="e">
        <f t="shared" si="123"/>
        <v>#N/A</v>
      </c>
      <c r="JV58" s="193" t="e">
        <f t="shared" si="123"/>
        <v>#N/A</v>
      </c>
      <c r="JW58" s="193" t="e">
        <f t="shared" si="123"/>
        <v>#N/A</v>
      </c>
      <c r="JX58" s="193" t="e">
        <f t="shared" si="123"/>
        <v>#N/A</v>
      </c>
      <c r="JY58" s="193" t="e">
        <f t="shared" si="123"/>
        <v>#N/A</v>
      </c>
      <c r="JZ58" s="193" t="e">
        <f t="shared" si="123"/>
        <v>#N/A</v>
      </c>
      <c r="KA58" s="193" t="e">
        <f t="shared" si="123"/>
        <v>#N/A</v>
      </c>
      <c r="KB58" s="193" t="e">
        <f t="shared" si="123"/>
        <v>#N/A</v>
      </c>
      <c r="KC58" s="193" t="e">
        <f t="shared" si="136"/>
        <v>#N/A</v>
      </c>
      <c r="KD58" s="193" t="e">
        <f t="shared" si="136"/>
        <v>#N/A</v>
      </c>
      <c r="KE58" s="193" t="e">
        <f t="shared" si="136"/>
        <v>#N/A</v>
      </c>
      <c r="KF58" s="193" t="e">
        <f t="shared" si="136"/>
        <v>#N/A</v>
      </c>
      <c r="KG58" s="193" t="e">
        <f t="shared" si="136"/>
        <v>#N/A</v>
      </c>
      <c r="KH58" s="193" t="e">
        <f t="shared" si="136"/>
        <v>#N/A</v>
      </c>
      <c r="KI58" s="193" t="e">
        <f t="shared" si="136"/>
        <v>#N/A</v>
      </c>
      <c r="KJ58" s="193" t="e">
        <f t="shared" si="136"/>
        <v>#N/A</v>
      </c>
      <c r="KK58" s="193" t="e">
        <f t="shared" si="136"/>
        <v>#N/A</v>
      </c>
      <c r="KL58" s="193" t="e">
        <f t="shared" si="136"/>
        <v>#N/A</v>
      </c>
      <c r="KM58" s="193" t="e">
        <f t="shared" si="136"/>
        <v>#N/A</v>
      </c>
      <c r="KN58" s="193" t="e">
        <f t="shared" si="136"/>
        <v>#N/A</v>
      </c>
      <c r="KO58" s="193" t="e">
        <f t="shared" si="136"/>
        <v>#N/A</v>
      </c>
      <c r="KP58" s="193" t="e">
        <f t="shared" si="136"/>
        <v>#N/A</v>
      </c>
      <c r="KQ58" s="193" t="e">
        <f t="shared" si="136"/>
        <v>#N/A</v>
      </c>
      <c r="KR58" s="193" t="e">
        <f t="shared" si="26"/>
        <v>#N/A</v>
      </c>
      <c r="KS58" s="193" t="e">
        <f t="shared" si="121"/>
        <v>#N/A</v>
      </c>
      <c r="KT58" s="193" t="e">
        <f t="shared" si="121"/>
        <v>#N/A</v>
      </c>
      <c r="KU58" s="193" t="e">
        <f t="shared" si="121"/>
        <v>#N/A</v>
      </c>
      <c r="KV58" s="193" t="e">
        <f t="shared" si="131"/>
        <v>#N/A</v>
      </c>
      <c r="KW58" s="193" t="e">
        <f t="shared" si="131"/>
        <v>#N/A</v>
      </c>
      <c r="KX58" s="193" t="e">
        <f t="shared" si="131"/>
        <v>#N/A</v>
      </c>
      <c r="KY58" s="193" t="e">
        <f t="shared" si="131"/>
        <v>#N/A</v>
      </c>
      <c r="KZ58" s="193" t="e">
        <f t="shared" si="131"/>
        <v>#N/A</v>
      </c>
      <c r="LA58" s="193" t="e">
        <f t="shared" si="131"/>
        <v>#N/A</v>
      </c>
      <c r="LB58" s="193" t="e">
        <f t="shared" si="131"/>
        <v>#N/A</v>
      </c>
      <c r="LC58" s="193" t="e">
        <f t="shared" si="131"/>
        <v>#N/A</v>
      </c>
      <c r="LD58" s="193" t="e">
        <f t="shared" si="131"/>
        <v>#N/A</v>
      </c>
      <c r="LE58" s="193" t="e">
        <f t="shared" si="131"/>
        <v>#N/A</v>
      </c>
      <c r="LF58" s="193" t="e">
        <f t="shared" si="131"/>
        <v>#N/A</v>
      </c>
      <c r="LG58" s="193" t="e">
        <f t="shared" si="131"/>
        <v>#N/A</v>
      </c>
      <c r="LH58" s="193" t="e">
        <f t="shared" si="131"/>
        <v>#N/A</v>
      </c>
      <c r="LI58" s="193" t="e">
        <f t="shared" si="131"/>
        <v>#N/A</v>
      </c>
      <c r="LJ58" s="193" t="e">
        <f t="shared" si="131"/>
        <v>#N/A</v>
      </c>
      <c r="LK58" s="193" t="e">
        <f t="shared" si="127"/>
        <v>#N/A</v>
      </c>
      <c r="LL58" s="193" t="e">
        <f t="shared" si="127"/>
        <v>#N/A</v>
      </c>
      <c r="LM58" s="193" t="e">
        <f t="shared" si="127"/>
        <v>#N/A</v>
      </c>
      <c r="LN58" s="193" t="e">
        <f t="shared" si="127"/>
        <v>#N/A</v>
      </c>
      <c r="LO58" s="193" t="e">
        <f t="shared" si="127"/>
        <v>#N/A</v>
      </c>
      <c r="LP58" s="193" t="e">
        <f t="shared" si="127"/>
        <v>#N/A</v>
      </c>
      <c r="LQ58" s="193" t="e">
        <f t="shared" si="127"/>
        <v>#N/A</v>
      </c>
      <c r="LR58" s="193" t="e">
        <f t="shared" si="127"/>
        <v>#N/A</v>
      </c>
      <c r="LS58" s="193" t="e">
        <f t="shared" si="127"/>
        <v>#N/A</v>
      </c>
      <c r="LT58" s="193" t="e">
        <f t="shared" si="127"/>
        <v>#N/A</v>
      </c>
      <c r="LU58" s="193" t="e">
        <f t="shared" si="127"/>
        <v>#N/A</v>
      </c>
      <c r="LV58" s="193" t="e">
        <f t="shared" si="127"/>
        <v>#N/A</v>
      </c>
      <c r="LW58" s="193" t="e">
        <f t="shared" si="127"/>
        <v>#N/A</v>
      </c>
      <c r="LX58" s="193" t="e">
        <f t="shared" si="127"/>
        <v>#N/A</v>
      </c>
      <c r="LY58" s="193" t="e">
        <f t="shared" si="127"/>
        <v>#N/A</v>
      </c>
      <c r="LZ58" s="193" t="e">
        <f t="shared" si="124"/>
        <v>#N/A</v>
      </c>
      <c r="MA58" s="193" t="e">
        <f t="shared" si="124"/>
        <v>#N/A</v>
      </c>
      <c r="MB58" s="193" t="e">
        <f t="shared" si="124"/>
        <v>#N/A</v>
      </c>
      <c r="MC58" s="193" t="e">
        <f t="shared" si="124"/>
        <v>#N/A</v>
      </c>
      <c r="MD58" s="193" t="e">
        <f t="shared" si="124"/>
        <v>#N/A</v>
      </c>
      <c r="ME58" s="193" t="e">
        <f t="shared" si="124"/>
        <v>#N/A</v>
      </c>
      <c r="MF58" s="193" t="e">
        <f t="shared" si="124"/>
        <v>#N/A</v>
      </c>
      <c r="MG58" s="193" t="e">
        <f t="shared" si="124"/>
        <v>#N/A</v>
      </c>
      <c r="MH58" s="193" t="e">
        <f t="shared" si="124"/>
        <v>#N/A</v>
      </c>
      <c r="MI58" s="193" t="e">
        <f t="shared" si="124"/>
        <v>#N/A</v>
      </c>
      <c r="MJ58" s="193" t="e">
        <f t="shared" si="124"/>
        <v>#N/A</v>
      </c>
      <c r="MK58" s="193" t="e">
        <f t="shared" si="124"/>
        <v>#N/A</v>
      </c>
      <c r="ML58" s="193" t="e">
        <f t="shared" si="124"/>
        <v>#N/A</v>
      </c>
      <c r="MM58" s="193" t="e">
        <f t="shared" si="124"/>
        <v>#N/A</v>
      </c>
      <c r="MN58" s="193" t="e">
        <f t="shared" si="124"/>
        <v>#N/A</v>
      </c>
      <c r="MO58" s="193" t="e">
        <f t="shared" si="137"/>
        <v>#N/A</v>
      </c>
      <c r="MP58" s="193" t="e">
        <f t="shared" si="137"/>
        <v>#N/A</v>
      </c>
      <c r="MQ58" s="193" t="e">
        <f t="shared" si="137"/>
        <v>#N/A</v>
      </c>
      <c r="MR58" s="193" t="e">
        <f t="shared" si="137"/>
        <v>#N/A</v>
      </c>
      <c r="MS58" s="193" t="e">
        <f t="shared" si="137"/>
        <v>#N/A</v>
      </c>
      <c r="MT58" s="193" t="e">
        <f t="shared" si="137"/>
        <v>#N/A</v>
      </c>
      <c r="MU58" s="193" t="e">
        <f t="shared" si="137"/>
        <v>#N/A</v>
      </c>
      <c r="MV58" s="193" t="e">
        <f t="shared" si="137"/>
        <v>#N/A</v>
      </c>
      <c r="MW58" s="193" t="e">
        <f t="shared" si="137"/>
        <v>#N/A</v>
      </c>
      <c r="MX58" s="193" t="e">
        <f t="shared" si="137"/>
        <v>#N/A</v>
      </c>
      <c r="MY58" s="193" t="e">
        <f t="shared" si="137"/>
        <v>#N/A</v>
      </c>
      <c r="MZ58" s="193" t="e">
        <f t="shared" si="137"/>
        <v>#N/A</v>
      </c>
      <c r="NA58" s="193" t="e">
        <f t="shared" si="137"/>
        <v>#N/A</v>
      </c>
      <c r="NB58" s="193" t="e">
        <f t="shared" si="137"/>
        <v>#N/A</v>
      </c>
      <c r="NC58" s="193" t="e">
        <f t="shared" si="137"/>
        <v>#N/A</v>
      </c>
      <c r="ND58" s="193" t="e">
        <f t="shared" si="27"/>
        <v>#N/A</v>
      </c>
      <c r="NE58" s="193" t="e">
        <f t="shared" si="122"/>
        <v>#N/A</v>
      </c>
      <c r="NF58" s="193" t="e">
        <f t="shared" si="122"/>
        <v>#N/A</v>
      </c>
      <c r="NG58" s="193" t="e">
        <f t="shared" si="122"/>
        <v>#N/A</v>
      </c>
      <c r="NH58" s="193" t="e">
        <f t="shared" si="132"/>
        <v>#N/A</v>
      </c>
      <c r="NI58" s="193" t="e">
        <f t="shared" si="132"/>
        <v>#N/A</v>
      </c>
      <c r="NJ58" s="193" t="e">
        <f t="shared" si="132"/>
        <v>#N/A</v>
      </c>
      <c r="NK58" s="193" t="e">
        <f t="shared" si="132"/>
        <v>#N/A</v>
      </c>
      <c r="NL58" s="193" t="e">
        <f t="shared" si="132"/>
        <v>#N/A</v>
      </c>
      <c r="NM58" s="193" t="e">
        <f t="shared" si="132"/>
        <v>#N/A</v>
      </c>
      <c r="NN58" s="193" t="e">
        <f t="shared" si="132"/>
        <v>#N/A</v>
      </c>
      <c r="NO58" s="193" t="e">
        <f t="shared" si="132"/>
        <v>#N/A</v>
      </c>
      <c r="NP58" s="193" t="e">
        <f t="shared" si="132"/>
        <v>#N/A</v>
      </c>
      <c r="NQ58" s="193" t="e">
        <f t="shared" si="132"/>
        <v>#N/A</v>
      </c>
      <c r="NR58" s="193" t="e">
        <f t="shared" si="132"/>
        <v>#N/A</v>
      </c>
      <c r="NS58" s="193" t="e">
        <f t="shared" si="132"/>
        <v>#N/A</v>
      </c>
      <c r="NT58" s="193" t="e">
        <f t="shared" si="132"/>
        <v>#N/A</v>
      </c>
      <c r="NU58" s="193" t="e">
        <f t="shared" si="132"/>
        <v>#N/A</v>
      </c>
      <c r="NV58" s="193" t="e">
        <f t="shared" si="132"/>
        <v>#N/A</v>
      </c>
      <c r="NW58" s="193" t="e">
        <f t="shared" si="128"/>
        <v>#N/A</v>
      </c>
      <c r="NX58" s="193" t="e">
        <f t="shared" si="128"/>
        <v>#N/A</v>
      </c>
      <c r="NY58" s="193" t="e">
        <f t="shared" si="128"/>
        <v>#N/A</v>
      </c>
      <c r="NZ58" s="193" t="e">
        <f t="shared" si="128"/>
        <v>#N/A</v>
      </c>
      <c r="OA58" s="193" t="e">
        <f t="shared" si="128"/>
        <v>#N/A</v>
      </c>
      <c r="OB58" s="193" t="e">
        <f t="shared" si="128"/>
        <v>#N/A</v>
      </c>
      <c r="OC58" s="193" t="e">
        <f t="shared" si="128"/>
        <v>#N/A</v>
      </c>
      <c r="OD58" s="193" t="e">
        <f t="shared" si="128"/>
        <v>#N/A</v>
      </c>
      <c r="OE58" s="193" t="e">
        <f t="shared" si="128"/>
        <v>#N/A</v>
      </c>
      <c r="OF58" s="193" t="e">
        <f t="shared" si="128"/>
        <v>#N/A</v>
      </c>
      <c r="OG58" s="193" t="e">
        <f t="shared" si="128"/>
        <v>#N/A</v>
      </c>
      <c r="OH58" s="193" t="e">
        <f t="shared" si="128"/>
        <v>#N/A</v>
      </c>
      <c r="OI58" s="193" t="e">
        <f t="shared" si="128"/>
        <v>#N/A</v>
      </c>
      <c r="OJ58" s="193" t="e">
        <f t="shared" si="128"/>
        <v>#N/A</v>
      </c>
      <c r="OK58" s="193" t="e">
        <f t="shared" si="128"/>
        <v>#N/A</v>
      </c>
      <c r="OL58" s="193" t="e">
        <f t="shared" si="125"/>
        <v>#N/A</v>
      </c>
      <c r="OM58" s="193" t="e">
        <f t="shared" si="125"/>
        <v>#N/A</v>
      </c>
      <c r="ON58" s="193" t="e">
        <f t="shared" si="125"/>
        <v>#N/A</v>
      </c>
      <c r="OO58" s="193" t="e">
        <f t="shared" si="125"/>
        <v>#N/A</v>
      </c>
      <c r="OP58" s="193" t="e">
        <f t="shared" si="125"/>
        <v>#N/A</v>
      </c>
      <c r="OQ58" s="193" t="e">
        <f t="shared" si="125"/>
        <v>#N/A</v>
      </c>
      <c r="OR58" s="193" t="e">
        <f t="shared" si="125"/>
        <v>#N/A</v>
      </c>
      <c r="OS58" s="193" t="e">
        <f t="shared" si="125"/>
        <v>#N/A</v>
      </c>
      <c r="OT58" s="193" t="e">
        <f t="shared" si="125"/>
        <v>#N/A</v>
      </c>
      <c r="OU58" s="193" t="e">
        <f t="shared" si="125"/>
        <v>#N/A</v>
      </c>
      <c r="OV58" s="193" t="e">
        <f t="shared" si="125"/>
        <v>#N/A</v>
      </c>
      <c r="OW58" s="193" t="e">
        <f t="shared" si="125"/>
        <v>#N/A</v>
      </c>
      <c r="OX58" s="193" t="e">
        <f t="shared" si="125"/>
        <v>#N/A</v>
      </c>
      <c r="OY58" s="193" t="e">
        <f t="shared" si="125"/>
        <v>#N/A</v>
      </c>
      <c r="OZ58" s="193" t="e">
        <f t="shared" si="125"/>
        <v>#N/A</v>
      </c>
      <c r="PA58" s="193" t="e">
        <f t="shared" si="138"/>
        <v>#N/A</v>
      </c>
      <c r="PB58" s="193" t="e">
        <f t="shared" si="138"/>
        <v>#N/A</v>
      </c>
      <c r="PC58" s="193" t="e">
        <f t="shared" si="138"/>
        <v>#N/A</v>
      </c>
      <c r="PD58" s="193" t="e">
        <f t="shared" si="138"/>
        <v>#N/A</v>
      </c>
      <c r="PE58" s="193" t="e">
        <f t="shared" si="138"/>
        <v>#N/A</v>
      </c>
      <c r="PF58" s="193" t="e">
        <f t="shared" si="138"/>
        <v>#N/A</v>
      </c>
      <c r="PG58" s="193" t="e">
        <f t="shared" si="138"/>
        <v>#N/A</v>
      </c>
      <c r="PH58" s="193" t="e">
        <f t="shared" si="138"/>
        <v>#N/A</v>
      </c>
      <c r="PI58" s="193" t="e">
        <f t="shared" si="138"/>
        <v>#N/A</v>
      </c>
      <c r="PJ58" s="193" t="e">
        <f t="shared" si="138"/>
        <v>#N/A</v>
      </c>
      <c r="PK58" s="193" t="e">
        <f t="shared" si="138"/>
        <v>#N/A</v>
      </c>
      <c r="PL58" s="193" t="e">
        <f t="shared" si="138"/>
        <v>#N/A</v>
      </c>
      <c r="PM58" s="193" t="e">
        <f t="shared" si="138"/>
        <v>#N/A</v>
      </c>
      <c r="PN58" s="193" t="e">
        <f t="shared" si="138"/>
        <v>#N/A</v>
      </c>
      <c r="PO58" s="193" t="e">
        <f t="shared" si="138"/>
        <v>#N/A</v>
      </c>
      <c r="PP58" s="193" t="e">
        <f t="shared" si="28"/>
        <v>#N/A</v>
      </c>
      <c r="PQ58" s="193" t="e">
        <f t="shared" si="133"/>
        <v>#N/A</v>
      </c>
      <c r="PR58" s="193" t="e">
        <f t="shared" si="133"/>
        <v>#N/A</v>
      </c>
      <c r="PS58" s="193" t="e">
        <f t="shared" si="133"/>
        <v>#N/A</v>
      </c>
      <c r="PT58" s="193" t="e">
        <f t="shared" si="133"/>
        <v>#N/A</v>
      </c>
      <c r="PU58" s="193" t="e">
        <f t="shared" si="133"/>
        <v>#N/A</v>
      </c>
      <c r="PV58" s="193" t="e">
        <f t="shared" si="133"/>
        <v>#N/A</v>
      </c>
      <c r="PW58" s="193" t="e">
        <f t="shared" si="133"/>
        <v>#N/A</v>
      </c>
      <c r="PX58" s="193" t="e">
        <f t="shared" si="133"/>
        <v>#N/A</v>
      </c>
    </row>
    <row r="59" spans="1:440" hidden="1" x14ac:dyDescent="0.45">
      <c r="A59" s="20">
        <v>56</v>
      </c>
      <c r="B59" s="134"/>
      <c r="C59" s="279"/>
      <c r="D59" s="280" t="str">
        <f t="shared" si="15"/>
        <v/>
      </c>
      <c r="E59" s="281"/>
      <c r="F59" s="280" t="str">
        <f t="shared" si="16"/>
        <v/>
      </c>
      <c r="G59" s="279"/>
      <c r="H59" s="135"/>
      <c r="I59" s="110" t="str">
        <f t="shared" si="17"/>
        <v/>
      </c>
      <c r="J59" s="21" t="str">
        <f t="shared" si="18"/>
        <v/>
      </c>
      <c r="K59" s="22" t="str">
        <f t="shared" si="19"/>
        <v/>
      </c>
      <c r="L59" s="23" t="str">
        <f>IF(J59="","",IF(OR($J59&lt;Skew!$B$3,$J59=Skew!$B$3),IF($J59&gt;Skew!$C$3,Skew!$A$3,IF($J59&gt;Skew!$C$4,Skew!$A$4,IF($J59&gt;Skew!$C$5,Skew!$A$5,IF($J59&gt;Skew!$C$6,Skew!$A$6,IF($J59&gt;Skew!$C$7,Skew!$A$7,IF($J59&gt;Skew!$C$8,Skew!$A$8,IF($J59&gt;Skew!$C$9,Skew!$A$9,IF($J59&gt;Skew!$C$10,Skew!$A$10,IF($J59&gt;Skew!$C$11,Skew!$A$11,IF($J59&gt;Skew!$C$12,Skew!$A$12,IF($J59&gt;Skew!$C$13,Skew!$A$13,IF($J59&gt;Skew!$C$14,Skew!$A$14,IF($J59&gt;Skew!$C$15,Skew!$A$15,IF($J59&gt;Skew!$C$16,Skew!$A$16,Skew!$A$17)
)))))))))))))))</f>
        <v/>
      </c>
      <c r="M59" s="22" t="str">
        <f>IF(J59="","",MATCH(L59,Skew!$A$3:$A$17,0))</f>
        <v/>
      </c>
      <c r="N59" s="22" t="str">
        <f t="shared" si="0"/>
        <v/>
      </c>
      <c r="O59" s="24"/>
      <c r="P59" s="22" t="str">
        <f>IF(OR(J59="",O59=""),"",MATCH(O59,Confidence!$A$3:$A$12,0))</f>
        <v/>
      </c>
      <c r="Q59" s="25" t="str">
        <f t="shared" si="1"/>
        <v/>
      </c>
      <c r="R59" s="25" t="str">
        <f t="shared" si="2"/>
        <v/>
      </c>
      <c r="S59" s="22"/>
      <c r="T59" s="102" t="str">
        <f t="shared" si="3"/>
        <v/>
      </c>
      <c r="U59" s="102" t="str">
        <f t="shared" si="4"/>
        <v/>
      </c>
      <c r="V59" s="37" t="str">
        <f t="shared" si="5"/>
        <v/>
      </c>
      <c r="W59" s="115"/>
      <c r="X59" s="204" t="str">
        <f>IF(AND(D59&gt;0,E59&gt;0,F59&gt;0,Q59&gt;0,R59&gt;0,W59&gt;0,NOT(O59="")),ABS(VLOOKUP($W$1,VLookups!$A$30:$B$31,2,FALSE)-_xlfn.BETA.DIST(W59,IF(K59="L",R59,Q59),IF(K59="L",Q59,R59),TRUE,D59,F59)),"")</f>
        <v/>
      </c>
      <c r="Y59" s="112" t="str">
        <f>IF(OR($Q59="",$R59=""),"",_xlfn.BETA.INV(ABS(VLOOKUP($W$1,VLookups!$A$30:$B$31,2,FALSE)-Y$3),IF($K59="L",$R59,$Q59),IF($K59="L",$Q59,$R59),$D59,$F59))</f>
        <v/>
      </c>
      <c r="Z59" s="113" t="str">
        <f>IF(OR($Q59="",$R59=""),"",_xlfn.BETA.INV(ABS(VLOOKUP($W$1,VLookups!$A$30:$B$31,2,FALSE)-Z$3),IF($K59="L",$R59,$Q59),IF($K59="L",$Q59,$R59),$D59,$F59))</f>
        <v/>
      </c>
      <c r="AA59" s="112" t="str">
        <f>IF(OR($Q59="",$R59=""),"",_xlfn.BETA.INV(ABS(VLOOKUP($W$1,VLookups!$A$30:$B$31,2,FALSE)-AA$3),IF($K59="L",$R59,$Q59),IF($K59="L",$Q59,$R59),$D59,$F59))</f>
        <v/>
      </c>
      <c r="AB59" s="113" t="str">
        <f>IF(OR($Q59="",$R59=""),"",_xlfn.BETA.INV(ABS(VLOOKUP($W$1,VLookups!$A$30:$B$31,2,FALSE)-AB$3),IF($K59="L",$R59,$Q59),IF($K59="L",$Q59,$R59),$D59,$F59))</f>
        <v/>
      </c>
      <c r="AC59" s="112" t="str">
        <f>IF(OR($Q59="",$R59=""),"",_xlfn.BETA.INV(ABS(VLOOKUP($W$1,VLookups!$A$30:$B$31,2,FALSE)-AC$3),IF($K59="L",$R59,$Q59),IF($K59="L",$Q59,$R59),$D59,$F59))</f>
        <v/>
      </c>
      <c r="AD59" s="113" t="str">
        <f>IF(OR($Q59="",$R59=""),"",_xlfn.BETA.INV(ABS(VLOOKUP($W$1,VLookups!$A$30:$B$31,2,FALSE)-AD$3),IF($K59="L",$R59,$Q59),IF($K59="L",$Q59,$R59),$D59,$F59))</f>
        <v/>
      </c>
      <c r="AE59" s="112" t="str">
        <f>IF(OR($Q59="",$R59=""),"",_xlfn.BETA.INV(ABS(VLOOKUP($W$1,VLookups!$A$30:$B$31,2,FALSE)-AE$3),IF($K59="L",$R59,$Q59),IF($K59="L",$Q59,$R59),$D59,$F59))</f>
        <v/>
      </c>
      <c r="AF59" s="113" t="str">
        <f>IF(OR($Q59="",$R59=""),"",_xlfn.BETA.INV(ABS(VLOOKUP($W$1,VLookups!$A$30:$B$31,2,FALSE)-AF$3),IF($K59="L",$R59,$Q59),IF($K59="L",$Q59,$R59),$D59,$F59))</f>
        <v/>
      </c>
      <c r="AG59" s="112" t="str">
        <f>IF(OR($Q59="",$R59=""),"",_xlfn.BETA.INV(ABS(VLOOKUP($W$1,VLookups!$A$30:$B$31,2,FALSE)-AG$3),IF($K59="L",$R59,$Q59),IF($K59="L",$Q59,$R59),$D59,$F59))</f>
        <v/>
      </c>
      <c r="AH59" s="113" t="str">
        <f>IF(OR($Q59="",$R59=""),"",_xlfn.BETA.INV(ABS(VLOOKUP($W$1,VLookups!$A$30:$B$31,2,FALSE)-AH$3),IF($K59="L",$R59,$Q59),IF($K59="L",$Q59,$R59),$D59,$F59))</f>
        <v/>
      </c>
      <c r="AI59" s="112" t="str">
        <f>IF(OR($Q59="",$R59=""),"",_xlfn.BETA.INV(ABS(VLOOKUP($W$1,VLookups!$A$30:$B$31,2,FALSE)-AI$3),IF($K59="L",$R59,$Q59),IF($K59="L",$Q59,$R59),$D59,$F59))</f>
        <v/>
      </c>
      <c r="AJ59" s="113" t="str">
        <f>IF(OR($Q59="",$R59=""),"",_xlfn.BETA.INV(ABS(VLOOKUP($W$1,VLookups!$A$30:$B$31,2,FALSE)-AJ$3),IF($K59="L",$R59,$Q59),IF($K59="L",$Q59,$R59),$D59,$F59))</f>
        <v/>
      </c>
      <c r="AK59" s="15"/>
      <c r="AL59" s="194" t="str">
        <f t="shared" si="20"/>
        <v/>
      </c>
      <c r="AM59" s="192" t="str">
        <f t="shared" si="21"/>
        <v/>
      </c>
      <c r="AN59" s="177" t="str">
        <f t="shared" si="152"/>
        <v/>
      </c>
      <c r="AO59" s="177" t="str">
        <f t="shared" si="146"/>
        <v/>
      </c>
      <c r="AP59" s="177" t="str">
        <f t="shared" si="146"/>
        <v/>
      </c>
      <c r="AQ59" s="177" t="str">
        <f t="shared" si="146"/>
        <v/>
      </c>
      <c r="AR59" s="177" t="str">
        <f t="shared" si="146"/>
        <v/>
      </c>
      <c r="AS59" s="177" t="str">
        <f t="shared" si="146"/>
        <v/>
      </c>
      <c r="AT59" s="177" t="str">
        <f t="shared" si="146"/>
        <v/>
      </c>
      <c r="AU59" s="177" t="str">
        <f t="shared" si="146"/>
        <v/>
      </c>
      <c r="AV59" s="177" t="str">
        <f t="shared" si="146"/>
        <v/>
      </c>
      <c r="AW59" s="177" t="str">
        <f t="shared" si="146"/>
        <v/>
      </c>
      <c r="AX59" s="177" t="str">
        <f t="shared" si="146"/>
        <v/>
      </c>
      <c r="AY59" s="177" t="str">
        <f t="shared" si="146"/>
        <v/>
      </c>
      <c r="AZ59" s="177" t="str">
        <f t="shared" si="146"/>
        <v/>
      </c>
      <c r="BA59" s="177" t="str">
        <f t="shared" si="146"/>
        <v/>
      </c>
      <c r="BB59" s="177" t="str">
        <f t="shared" si="146"/>
        <v/>
      </c>
      <c r="BC59" s="177" t="str">
        <f t="shared" si="146"/>
        <v/>
      </c>
      <c r="BD59" s="177" t="str">
        <f t="shared" si="146"/>
        <v/>
      </c>
      <c r="BE59" s="177" t="str">
        <f t="shared" si="141"/>
        <v/>
      </c>
      <c r="BF59" s="177" t="str">
        <f t="shared" si="141"/>
        <v/>
      </c>
      <c r="BG59" s="177" t="str">
        <f t="shared" si="141"/>
        <v/>
      </c>
      <c r="BH59" s="177" t="str">
        <f t="shared" si="141"/>
        <v/>
      </c>
      <c r="BI59" s="177" t="str">
        <f t="shared" si="141"/>
        <v/>
      </c>
      <c r="BJ59" s="177" t="str">
        <f t="shared" si="141"/>
        <v/>
      </c>
      <c r="BK59" s="177" t="str">
        <f t="shared" si="141"/>
        <v/>
      </c>
      <c r="BL59" s="177" t="str">
        <f t="shared" si="141"/>
        <v/>
      </c>
      <c r="BM59" s="177" t="str">
        <f t="shared" si="141"/>
        <v/>
      </c>
      <c r="BN59" s="177" t="str">
        <f t="shared" si="141"/>
        <v/>
      </c>
      <c r="BO59" s="177" t="str">
        <f t="shared" si="141"/>
        <v/>
      </c>
      <c r="BP59" s="177" t="str">
        <f t="shared" si="141"/>
        <v/>
      </c>
      <c r="BQ59" s="177" t="str">
        <f t="shared" si="141"/>
        <v/>
      </c>
      <c r="BR59" s="177" t="str">
        <f t="shared" si="141"/>
        <v/>
      </c>
      <c r="BS59" s="177" t="str">
        <f t="shared" si="141"/>
        <v/>
      </c>
      <c r="BT59" s="177" t="str">
        <f t="shared" si="147"/>
        <v/>
      </c>
      <c r="BU59" s="177" t="str">
        <f t="shared" si="147"/>
        <v/>
      </c>
      <c r="BV59" s="177" t="str">
        <f t="shared" si="147"/>
        <v/>
      </c>
      <c r="BW59" s="177" t="str">
        <f t="shared" si="147"/>
        <v/>
      </c>
      <c r="BX59" s="177" t="str">
        <f t="shared" si="147"/>
        <v/>
      </c>
      <c r="BY59" s="177" t="str">
        <f t="shared" si="147"/>
        <v/>
      </c>
      <c r="BZ59" s="177" t="str">
        <f t="shared" si="147"/>
        <v/>
      </c>
      <c r="CA59" s="177" t="str">
        <f t="shared" si="147"/>
        <v/>
      </c>
      <c r="CB59" s="177" t="str">
        <f t="shared" si="147"/>
        <v/>
      </c>
      <c r="CC59" s="177" t="str">
        <f t="shared" si="147"/>
        <v/>
      </c>
      <c r="CD59" s="177" t="str">
        <f t="shared" si="147"/>
        <v/>
      </c>
      <c r="CE59" s="177" t="str">
        <f t="shared" si="147"/>
        <v/>
      </c>
      <c r="CF59" s="177" t="str">
        <f t="shared" si="147"/>
        <v/>
      </c>
      <c r="CG59" s="177" t="str">
        <f t="shared" si="147"/>
        <v/>
      </c>
      <c r="CH59" s="177" t="str">
        <f t="shared" si="147"/>
        <v/>
      </c>
      <c r="CI59" s="177" t="str">
        <f t="shared" si="147"/>
        <v/>
      </c>
      <c r="CJ59" s="177" t="str">
        <f t="shared" si="142"/>
        <v/>
      </c>
      <c r="CK59" s="177" t="str">
        <f t="shared" si="142"/>
        <v/>
      </c>
      <c r="CL59" s="177" t="str">
        <f t="shared" si="142"/>
        <v/>
      </c>
      <c r="CM59" s="177" t="str">
        <f t="shared" si="142"/>
        <v/>
      </c>
      <c r="CN59" s="177" t="str">
        <f t="shared" si="142"/>
        <v/>
      </c>
      <c r="CO59" s="177" t="str">
        <f t="shared" si="142"/>
        <v/>
      </c>
      <c r="CP59" s="177" t="str">
        <f t="shared" si="142"/>
        <v/>
      </c>
      <c r="CQ59" s="177" t="str">
        <f t="shared" si="142"/>
        <v/>
      </c>
      <c r="CR59" s="177" t="str">
        <f t="shared" si="142"/>
        <v/>
      </c>
      <c r="CS59" s="177" t="str">
        <f t="shared" si="142"/>
        <v/>
      </c>
      <c r="CT59" s="177" t="str">
        <f t="shared" si="142"/>
        <v/>
      </c>
      <c r="CU59" s="177" t="str">
        <f t="shared" si="142"/>
        <v/>
      </c>
      <c r="CV59" s="177" t="str">
        <f t="shared" si="142"/>
        <v/>
      </c>
      <c r="CW59" s="177" t="str">
        <f t="shared" si="142"/>
        <v/>
      </c>
      <c r="CX59" s="177" t="str">
        <f t="shared" si="142"/>
        <v/>
      </c>
      <c r="CY59" s="177" t="str">
        <f t="shared" si="139"/>
        <v/>
      </c>
      <c r="CZ59" s="177" t="str">
        <f t="shared" si="139"/>
        <v/>
      </c>
      <c r="DA59" s="177" t="str">
        <f t="shared" si="139"/>
        <v/>
      </c>
      <c r="DB59" s="177" t="str">
        <f t="shared" si="139"/>
        <v/>
      </c>
      <c r="DC59" s="177" t="str">
        <f t="shared" si="139"/>
        <v/>
      </c>
      <c r="DD59" s="177" t="str">
        <f t="shared" si="139"/>
        <v/>
      </c>
      <c r="DE59" s="177" t="str">
        <f t="shared" si="139"/>
        <v/>
      </c>
      <c r="DF59" s="177" t="str">
        <f t="shared" si="139"/>
        <v/>
      </c>
      <c r="DG59" s="177" t="str">
        <f t="shared" si="139"/>
        <v/>
      </c>
      <c r="DH59" s="177" t="str">
        <f t="shared" si="139"/>
        <v/>
      </c>
      <c r="DI59" s="177" t="str">
        <f t="shared" si="139"/>
        <v/>
      </c>
      <c r="DJ59" s="177" t="str">
        <f t="shared" si="139"/>
        <v/>
      </c>
      <c r="DK59" s="177" t="str">
        <f t="shared" si="139"/>
        <v/>
      </c>
      <c r="DL59" s="177" t="str">
        <f t="shared" si="139"/>
        <v/>
      </c>
      <c r="DM59" s="177" t="str">
        <f t="shared" si="139"/>
        <v/>
      </c>
      <c r="DN59" s="177" t="str">
        <f t="shared" si="139"/>
        <v/>
      </c>
      <c r="DO59" s="177" t="str">
        <f t="shared" si="135"/>
        <v/>
      </c>
      <c r="DP59" s="177" t="str">
        <f t="shared" si="135"/>
        <v/>
      </c>
      <c r="DQ59" s="177" t="str">
        <f t="shared" si="135"/>
        <v/>
      </c>
      <c r="DR59" s="177" t="str">
        <f t="shared" si="135"/>
        <v/>
      </c>
      <c r="DS59" s="177" t="str">
        <f t="shared" si="135"/>
        <v/>
      </c>
      <c r="DT59" s="177" t="str">
        <f t="shared" si="135"/>
        <v/>
      </c>
      <c r="DU59" s="177" t="str">
        <f t="shared" si="135"/>
        <v/>
      </c>
      <c r="DV59" s="177" t="str">
        <f t="shared" si="135"/>
        <v/>
      </c>
      <c r="DW59" s="177" t="str">
        <f t="shared" si="135"/>
        <v/>
      </c>
      <c r="DX59" s="177" t="str">
        <f t="shared" si="135"/>
        <v/>
      </c>
      <c r="DY59" s="177" t="str">
        <f t="shared" si="135"/>
        <v/>
      </c>
      <c r="DZ59" s="177" t="str">
        <f t="shared" si="135"/>
        <v/>
      </c>
      <c r="EA59" s="177" t="str">
        <f t="shared" si="135"/>
        <v/>
      </c>
      <c r="EB59" s="177" t="str">
        <f t="shared" si="135"/>
        <v/>
      </c>
      <c r="EC59" s="177" t="str">
        <f t="shared" si="135"/>
        <v/>
      </c>
      <c r="ED59" s="177" t="str">
        <f t="shared" si="148"/>
        <v/>
      </c>
      <c r="EE59" s="177" t="str">
        <f t="shared" si="148"/>
        <v/>
      </c>
      <c r="EF59" s="177" t="str">
        <f t="shared" si="148"/>
        <v/>
      </c>
      <c r="EG59" s="177" t="str">
        <f t="shared" si="148"/>
        <v/>
      </c>
      <c r="EH59" s="177" t="str">
        <f t="shared" si="148"/>
        <v/>
      </c>
      <c r="EI59" s="177" t="str">
        <f t="shared" si="148"/>
        <v/>
      </c>
      <c r="EJ59" s="177" t="str">
        <f t="shared" si="148"/>
        <v/>
      </c>
      <c r="EK59" s="177" t="str">
        <f t="shared" si="148"/>
        <v/>
      </c>
      <c r="EL59" s="177" t="str">
        <f t="shared" si="148"/>
        <v/>
      </c>
      <c r="EM59" s="177" t="str">
        <f t="shared" si="148"/>
        <v/>
      </c>
      <c r="EN59" s="177" t="str">
        <f t="shared" si="148"/>
        <v/>
      </c>
      <c r="EO59" s="177" t="str">
        <f t="shared" si="148"/>
        <v/>
      </c>
      <c r="EP59" s="177" t="str">
        <f t="shared" si="148"/>
        <v/>
      </c>
      <c r="EQ59" s="177" t="str">
        <f t="shared" si="148"/>
        <v/>
      </c>
      <c r="ER59" s="177" t="str">
        <f t="shared" si="148"/>
        <v/>
      </c>
      <c r="ES59" s="177" t="str">
        <f t="shared" si="148"/>
        <v/>
      </c>
      <c r="ET59" s="177" t="str">
        <f t="shared" si="143"/>
        <v/>
      </c>
      <c r="EU59" s="177" t="str">
        <f t="shared" si="153"/>
        <v/>
      </c>
      <c r="EV59" s="177" t="str">
        <f t="shared" si="153"/>
        <v/>
      </c>
      <c r="EW59" s="177" t="str">
        <f t="shared" si="153"/>
        <v/>
      </c>
      <c r="EX59" s="177" t="str">
        <f t="shared" si="153"/>
        <v/>
      </c>
      <c r="EY59" s="177" t="str">
        <f t="shared" si="153"/>
        <v/>
      </c>
      <c r="EZ59" s="177" t="str">
        <f t="shared" si="153"/>
        <v/>
      </c>
      <c r="FA59" s="177" t="str">
        <f t="shared" si="153"/>
        <v/>
      </c>
      <c r="FB59" s="177" t="str">
        <f t="shared" si="153"/>
        <v/>
      </c>
      <c r="FC59" s="177" t="str">
        <f t="shared" si="153"/>
        <v/>
      </c>
      <c r="FD59" s="177" t="str">
        <f t="shared" si="153"/>
        <v/>
      </c>
      <c r="FE59" s="177" t="str">
        <f t="shared" si="153"/>
        <v/>
      </c>
      <c r="FF59" s="177" t="str">
        <f t="shared" si="153"/>
        <v/>
      </c>
      <c r="FG59" s="177" t="str">
        <f t="shared" si="153"/>
        <v/>
      </c>
      <c r="FH59" s="177" t="str">
        <f t="shared" si="153"/>
        <v/>
      </c>
      <c r="FI59" s="177" t="str">
        <f t="shared" si="153"/>
        <v/>
      </c>
      <c r="FJ59" s="177" t="str">
        <f t="shared" si="153"/>
        <v/>
      </c>
      <c r="FK59" s="177" t="str">
        <f t="shared" si="149"/>
        <v/>
      </c>
      <c r="FL59" s="177" t="str">
        <f t="shared" si="144"/>
        <v/>
      </c>
      <c r="FM59" s="177" t="str">
        <f t="shared" si="144"/>
        <v/>
      </c>
      <c r="FN59" s="177" t="str">
        <f t="shared" si="144"/>
        <v/>
      </c>
      <c r="FO59" s="177" t="str">
        <f t="shared" si="144"/>
        <v/>
      </c>
      <c r="FP59" s="177" t="str">
        <f t="shared" si="144"/>
        <v/>
      </c>
      <c r="FQ59" s="177" t="str">
        <f t="shared" si="144"/>
        <v/>
      </c>
      <c r="FR59" s="177" t="str">
        <f t="shared" si="144"/>
        <v/>
      </c>
      <c r="FS59" s="177" t="str">
        <f t="shared" si="144"/>
        <v/>
      </c>
      <c r="FT59" s="177" t="str">
        <f t="shared" si="144"/>
        <v/>
      </c>
      <c r="FU59" s="177" t="str">
        <f t="shared" si="144"/>
        <v/>
      </c>
      <c r="FV59" s="177" t="str">
        <f t="shared" si="144"/>
        <v/>
      </c>
      <c r="FW59" s="177" t="str">
        <f t="shared" si="144"/>
        <v/>
      </c>
      <c r="FX59" s="177" t="str">
        <f t="shared" si="144"/>
        <v/>
      </c>
      <c r="FY59" s="177" t="str">
        <f t="shared" si="144"/>
        <v/>
      </c>
      <c r="FZ59" s="177" t="str">
        <f t="shared" si="144"/>
        <v/>
      </c>
      <c r="GA59" s="177" t="str">
        <f t="shared" si="144"/>
        <v/>
      </c>
      <c r="GB59" s="177" t="str">
        <f t="shared" si="150"/>
        <v/>
      </c>
      <c r="GC59" s="177" t="str">
        <f t="shared" si="150"/>
        <v/>
      </c>
      <c r="GD59" s="177" t="str">
        <f t="shared" si="150"/>
        <v/>
      </c>
      <c r="GE59" s="177" t="str">
        <f t="shared" si="150"/>
        <v/>
      </c>
      <c r="GF59" s="177" t="str">
        <f t="shared" si="150"/>
        <v/>
      </c>
      <c r="GG59" s="177" t="str">
        <f t="shared" si="150"/>
        <v/>
      </c>
      <c r="GH59" s="177" t="str">
        <f t="shared" si="150"/>
        <v/>
      </c>
      <c r="GI59" s="177" t="str">
        <f t="shared" si="150"/>
        <v/>
      </c>
      <c r="GJ59" s="177" t="str">
        <f t="shared" si="150"/>
        <v/>
      </c>
      <c r="GK59" s="177" t="str">
        <f t="shared" si="150"/>
        <v/>
      </c>
      <c r="GL59" s="177" t="str">
        <f t="shared" si="150"/>
        <v/>
      </c>
      <c r="GM59" s="177" t="str">
        <f t="shared" si="150"/>
        <v/>
      </c>
      <c r="GN59" s="177" t="str">
        <f t="shared" si="150"/>
        <v/>
      </c>
      <c r="GO59" s="177" t="str">
        <f t="shared" si="150"/>
        <v/>
      </c>
      <c r="GP59" s="177" t="str">
        <f t="shared" si="150"/>
        <v/>
      </c>
      <c r="GQ59" s="177" t="str">
        <f t="shared" si="150"/>
        <v/>
      </c>
      <c r="GR59" s="177" t="str">
        <f t="shared" si="145"/>
        <v/>
      </c>
      <c r="GS59" s="177" t="str">
        <f t="shared" si="145"/>
        <v/>
      </c>
      <c r="GT59" s="177" t="str">
        <f t="shared" si="145"/>
        <v/>
      </c>
      <c r="GU59" s="177" t="str">
        <f t="shared" si="145"/>
        <v/>
      </c>
      <c r="GV59" s="177" t="str">
        <f t="shared" si="145"/>
        <v/>
      </c>
      <c r="GW59" s="177" t="str">
        <f t="shared" si="145"/>
        <v/>
      </c>
      <c r="GX59" s="177" t="str">
        <f t="shared" si="145"/>
        <v/>
      </c>
      <c r="GY59" s="177" t="str">
        <f t="shared" si="145"/>
        <v/>
      </c>
      <c r="GZ59" s="177" t="str">
        <f t="shared" si="145"/>
        <v/>
      </c>
      <c r="HA59" s="177" t="str">
        <f t="shared" si="145"/>
        <v/>
      </c>
      <c r="HB59" s="177" t="str">
        <f t="shared" si="145"/>
        <v/>
      </c>
      <c r="HC59" s="177" t="str">
        <f t="shared" si="145"/>
        <v/>
      </c>
      <c r="HD59" s="177" t="str">
        <f t="shared" si="145"/>
        <v/>
      </c>
      <c r="HE59" s="177" t="str">
        <f t="shared" si="145"/>
        <v/>
      </c>
      <c r="HF59" s="177" t="str">
        <f t="shared" si="145"/>
        <v/>
      </c>
      <c r="HG59" s="177" t="str">
        <f t="shared" si="140"/>
        <v/>
      </c>
      <c r="HH59" s="177" t="str">
        <f t="shared" si="140"/>
        <v/>
      </c>
      <c r="HI59" s="177" t="str">
        <f t="shared" si="140"/>
        <v/>
      </c>
      <c r="HJ59" s="177" t="str">
        <f t="shared" si="140"/>
        <v/>
      </c>
      <c r="HK59" s="177" t="str">
        <f t="shared" si="140"/>
        <v/>
      </c>
      <c r="HL59" s="177" t="str">
        <f t="shared" si="140"/>
        <v/>
      </c>
      <c r="HM59" s="177" t="str">
        <f t="shared" si="140"/>
        <v/>
      </c>
      <c r="HN59" s="177" t="str">
        <f t="shared" si="140"/>
        <v/>
      </c>
      <c r="HO59" s="177" t="str">
        <f t="shared" si="140"/>
        <v/>
      </c>
      <c r="HP59" s="177" t="str">
        <f t="shared" si="140"/>
        <v/>
      </c>
      <c r="HQ59" s="177" t="str">
        <f t="shared" si="140"/>
        <v/>
      </c>
      <c r="HR59" s="177" t="str">
        <f t="shared" si="140"/>
        <v/>
      </c>
      <c r="HS59" s="177" t="str">
        <f t="shared" si="140"/>
        <v/>
      </c>
      <c r="HT59" s="177" t="str">
        <f t="shared" si="140"/>
        <v/>
      </c>
      <c r="HU59" s="177" t="str">
        <f t="shared" si="151"/>
        <v/>
      </c>
      <c r="HV59" s="177" t="str">
        <f t="shared" si="151"/>
        <v/>
      </c>
      <c r="HW59" s="177" t="str">
        <f t="shared" si="151"/>
        <v/>
      </c>
      <c r="HX59" s="177" t="str">
        <f t="shared" si="151"/>
        <v/>
      </c>
      <c r="HY59" s="177" t="str">
        <f t="shared" si="151"/>
        <v/>
      </c>
      <c r="HZ59" s="177" t="str">
        <f t="shared" si="151"/>
        <v/>
      </c>
      <c r="IA59" s="177" t="str">
        <f t="shared" si="151"/>
        <v/>
      </c>
      <c r="IB59" s="177" t="str">
        <f t="shared" si="151"/>
        <v/>
      </c>
      <c r="IC59" s="177" t="str">
        <f t="shared" si="151"/>
        <v/>
      </c>
      <c r="ID59" s="177" t="str">
        <f t="shared" si="151"/>
        <v/>
      </c>
      <c r="IE59" s="192" t="str">
        <f t="shared" si="23"/>
        <v/>
      </c>
      <c r="IF59" s="193" t="e">
        <f t="shared" si="96"/>
        <v>#N/A</v>
      </c>
      <c r="IG59" s="193" t="e">
        <f t="shared" si="120"/>
        <v>#N/A</v>
      </c>
      <c r="IH59" s="193" t="e">
        <f t="shared" si="120"/>
        <v>#N/A</v>
      </c>
      <c r="II59" s="193" t="e">
        <f t="shared" si="120"/>
        <v>#N/A</v>
      </c>
      <c r="IJ59" s="193" t="e">
        <f t="shared" si="130"/>
        <v>#N/A</v>
      </c>
      <c r="IK59" s="193" t="e">
        <f t="shared" si="130"/>
        <v>#N/A</v>
      </c>
      <c r="IL59" s="193" t="e">
        <f t="shared" si="130"/>
        <v>#N/A</v>
      </c>
      <c r="IM59" s="193" t="e">
        <f t="shared" si="130"/>
        <v>#N/A</v>
      </c>
      <c r="IN59" s="193" t="e">
        <f t="shared" si="130"/>
        <v>#N/A</v>
      </c>
      <c r="IO59" s="193" t="e">
        <f t="shared" si="130"/>
        <v>#N/A</v>
      </c>
      <c r="IP59" s="193" t="e">
        <f t="shared" si="130"/>
        <v>#N/A</v>
      </c>
      <c r="IQ59" s="193" t="e">
        <f t="shared" si="130"/>
        <v>#N/A</v>
      </c>
      <c r="IR59" s="193" t="e">
        <f t="shared" si="130"/>
        <v>#N/A</v>
      </c>
      <c r="IS59" s="193" t="e">
        <f t="shared" si="130"/>
        <v>#N/A</v>
      </c>
      <c r="IT59" s="193" t="e">
        <f t="shared" si="130"/>
        <v>#N/A</v>
      </c>
      <c r="IU59" s="193" t="e">
        <f t="shared" si="130"/>
        <v>#N/A</v>
      </c>
      <c r="IV59" s="193" t="e">
        <f t="shared" si="130"/>
        <v>#N/A</v>
      </c>
      <c r="IW59" s="193" t="e">
        <f t="shared" si="130"/>
        <v>#N/A</v>
      </c>
      <c r="IX59" s="193" t="e">
        <f t="shared" si="130"/>
        <v>#N/A</v>
      </c>
      <c r="IY59" s="193" t="e">
        <f t="shared" si="126"/>
        <v>#N/A</v>
      </c>
      <c r="IZ59" s="193" t="e">
        <f t="shared" si="126"/>
        <v>#N/A</v>
      </c>
      <c r="JA59" s="193" t="e">
        <f t="shared" si="126"/>
        <v>#N/A</v>
      </c>
      <c r="JB59" s="193" t="e">
        <f t="shared" si="126"/>
        <v>#N/A</v>
      </c>
      <c r="JC59" s="193" t="e">
        <f t="shared" si="126"/>
        <v>#N/A</v>
      </c>
      <c r="JD59" s="193" t="e">
        <f t="shared" si="126"/>
        <v>#N/A</v>
      </c>
      <c r="JE59" s="193" t="e">
        <f t="shared" si="126"/>
        <v>#N/A</v>
      </c>
      <c r="JF59" s="193" t="e">
        <f t="shared" si="126"/>
        <v>#N/A</v>
      </c>
      <c r="JG59" s="193" t="e">
        <f t="shared" si="126"/>
        <v>#N/A</v>
      </c>
      <c r="JH59" s="193" t="e">
        <f t="shared" si="126"/>
        <v>#N/A</v>
      </c>
      <c r="JI59" s="193" t="e">
        <f t="shared" si="126"/>
        <v>#N/A</v>
      </c>
      <c r="JJ59" s="193" t="e">
        <f t="shared" si="126"/>
        <v>#N/A</v>
      </c>
      <c r="JK59" s="193" t="e">
        <f t="shared" si="126"/>
        <v>#N/A</v>
      </c>
      <c r="JL59" s="193" t="e">
        <f t="shared" si="126"/>
        <v>#N/A</v>
      </c>
      <c r="JM59" s="193" t="e">
        <f t="shared" si="126"/>
        <v>#N/A</v>
      </c>
      <c r="JN59" s="193" t="e">
        <f t="shared" si="123"/>
        <v>#N/A</v>
      </c>
      <c r="JO59" s="193" t="e">
        <f t="shared" si="123"/>
        <v>#N/A</v>
      </c>
      <c r="JP59" s="193" t="e">
        <f t="shared" si="123"/>
        <v>#N/A</v>
      </c>
      <c r="JQ59" s="193" t="e">
        <f t="shared" si="123"/>
        <v>#N/A</v>
      </c>
      <c r="JR59" s="193" t="e">
        <f t="shared" si="123"/>
        <v>#N/A</v>
      </c>
      <c r="JS59" s="193" t="e">
        <f t="shared" si="123"/>
        <v>#N/A</v>
      </c>
      <c r="JT59" s="193" t="e">
        <f t="shared" si="123"/>
        <v>#N/A</v>
      </c>
      <c r="JU59" s="193" t="e">
        <f t="shared" si="123"/>
        <v>#N/A</v>
      </c>
      <c r="JV59" s="193" t="e">
        <f t="shared" si="123"/>
        <v>#N/A</v>
      </c>
      <c r="JW59" s="193" t="e">
        <f t="shared" si="123"/>
        <v>#N/A</v>
      </c>
      <c r="JX59" s="193" t="e">
        <f t="shared" si="123"/>
        <v>#N/A</v>
      </c>
      <c r="JY59" s="193" t="e">
        <f t="shared" si="123"/>
        <v>#N/A</v>
      </c>
      <c r="JZ59" s="193" t="e">
        <f t="shared" si="123"/>
        <v>#N/A</v>
      </c>
      <c r="KA59" s="193" t="e">
        <f t="shared" si="123"/>
        <v>#N/A</v>
      </c>
      <c r="KB59" s="193" t="e">
        <f t="shared" si="123"/>
        <v>#N/A</v>
      </c>
      <c r="KC59" s="193" t="e">
        <f t="shared" si="136"/>
        <v>#N/A</v>
      </c>
      <c r="KD59" s="193" t="e">
        <f t="shared" si="136"/>
        <v>#N/A</v>
      </c>
      <c r="KE59" s="193" t="e">
        <f t="shared" si="136"/>
        <v>#N/A</v>
      </c>
      <c r="KF59" s="193" t="e">
        <f t="shared" si="136"/>
        <v>#N/A</v>
      </c>
      <c r="KG59" s="193" t="e">
        <f t="shared" si="136"/>
        <v>#N/A</v>
      </c>
      <c r="KH59" s="193" t="e">
        <f t="shared" si="136"/>
        <v>#N/A</v>
      </c>
      <c r="KI59" s="193" t="e">
        <f t="shared" si="136"/>
        <v>#N/A</v>
      </c>
      <c r="KJ59" s="193" t="e">
        <f t="shared" si="136"/>
        <v>#N/A</v>
      </c>
      <c r="KK59" s="193" t="e">
        <f t="shared" si="136"/>
        <v>#N/A</v>
      </c>
      <c r="KL59" s="193" t="e">
        <f t="shared" si="136"/>
        <v>#N/A</v>
      </c>
      <c r="KM59" s="193" t="e">
        <f t="shared" si="136"/>
        <v>#N/A</v>
      </c>
      <c r="KN59" s="193" t="e">
        <f t="shared" si="136"/>
        <v>#N/A</v>
      </c>
      <c r="KO59" s="193" t="e">
        <f t="shared" si="136"/>
        <v>#N/A</v>
      </c>
      <c r="KP59" s="193" t="e">
        <f t="shared" si="136"/>
        <v>#N/A</v>
      </c>
      <c r="KQ59" s="193" t="e">
        <f t="shared" si="136"/>
        <v>#N/A</v>
      </c>
      <c r="KR59" s="193" t="e">
        <f t="shared" si="26"/>
        <v>#N/A</v>
      </c>
      <c r="KS59" s="193" t="e">
        <f t="shared" si="121"/>
        <v>#N/A</v>
      </c>
      <c r="KT59" s="193" t="e">
        <f t="shared" si="121"/>
        <v>#N/A</v>
      </c>
      <c r="KU59" s="193" t="e">
        <f t="shared" si="121"/>
        <v>#N/A</v>
      </c>
      <c r="KV59" s="193" t="e">
        <f t="shared" si="131"/>
        <v>#N/A</v>
      </c>
      <c r="KW59" s="193" t="e">
        <f t="shared" si="131"/>
        <v>#N/A</v>
      </c>
      <c r="KX59" s="193" t="e">
        <f t="shared" si="131"/>
        <v>#N/A</v>
      </c>
      <c r="KY59" s="193" t="e">
        <f t="shared" si="131"/>
        <v>#N/A</v>
      </c>
      <c r="KZ59" s="193" t="e">
        <f t="shared" si="131"/>
        <v>#N/A</v>
      </c>
      <c r="LA59" s="193" t="e">
        <f t="shared" si="131"/>
        <v>#N/A</v>
      </c>
      <c r="LB59" s="193" t="e">
        <f t="shared" si="131"/>
        <v>#N/A</v>
      </c>
      <c r="LC59" s="193" t="e">
        <f t="shared" si="131"/>
        <v>#N/A</v>
      </c>
      <c r="LD59" s="193" t="e">
        <f t="shared" si="131"/>
        <v>#N/A</v>
      </c>
      <c r="LE59" s="193" t="e">
        <f t="shared" si="131"/>
        <v>#N/A</v>
      </c>
      <c r="LF59" s="193" t="e">
        <f t="shared" si="131"/>
        <v>#N/A</v>
      </c>
      <c r="LG59" s="193" t="e">
        <f t="shared" si="131"/>
        <v>#N/A</v>
      </c>
      <c r="LH59" s="193" t="e">
        <f t="shared" si="131"/>
        <v>#N/A</v>
      </c>
      <c r="LI59" s="193" t="e">
        <f t="shared" si="131"/>
        <v>#N/A</v>
      </c>
      <c r="LJ59" s="193" t="e">
        <f t="shared" si="131"/>
        <v>#N/A</v>
      </c>
      <c r="LK59" s="193" t="e">
        <f t="shared" si="127"/>
        <v>#N/A</v>
      </c>
      <c r="LL59" s="193" t="e">
        <f t="shared" si="127"/>
        <v>#N/A</v>
      </c>
      <c r="LM59" s="193" t="e">
        <f t="shared" si="127"/>
        <v>#N/A</v>
      </c>
      <c r="LN59" s="193" t="e">
        <f t="shared" si="127"/>
        <v>#N/A</v>
      </c>
      <c r="LO59" s="193" t="e">
        <f t="shared" si="127"/>
        <v>#N/A</v>
      </c>
      <c r="LP59" s="193" t="e">
        <f t="shared" si="127"/>
        <v>#N/A</v>
      </c>
      <c r="LQ59" s="193" t="e">
        <f t="shared" si="127"/>
        <v>#N/A</v>
      </c>
      <c r="LR59" s="193" t="e">
        <f t="shared" si="127"/>
        <v>#N/A</v>
      </c>
      <c r="LS59" s="193" t="e">
        <f t="shared" si="127"/>
        <v>#N/A</v>
      </c>
      <c r="LT59" s="193" t="e">
        <f t="shared" si="127"/>
        <v>#N/A</v>
      </c>
      <c r="LU59" s="193" t="e">
        <f t="shared" si="127"/>
        <v>#N/A</v>
      </c>
      <c r="LV59" s="193" t="e">
        <f t="shared" si="127"/>
        <v>#N/A</v>
      </c>
      <c r="LW59" s="193" t="e">
        <f t="shared" si="127"/>
        <v>#N/A</v>
      </c>
      <c r="LX59" s="193" t="e">
        <f t="shared" si="127"/>
        <v>#N/A</v>
      </c>
      <c r="LY59" s="193" t="e">
        <f t="shared" si="127"/>
        <v>#N/A</v>
      </c>
      <c r="LZ59" s="193" t="e">
        <f t="shared" si="124"/>
        <v>#N/A</v>
      </c>
      <c r="MA59" s="193" t="e">
        <f t="shared" si="124"/>
        <v>#N/A</v>
      </c>
      <c r="MB59" s="193" t="e">
        <f t="shared" si="124"/>
        <v>#N/A</v>
      </c>
      <c r="MC59" s="193" t="e">
        <f t="shared" si="124"/>
        <v>#N/A</v>
      </c>
      <c r="MD59" s="193" t="e">
        <f t="shared" si="124"/>
        <v>#N/A</v>
      </c>
      <c r="ME59" s="193" t="e">
        <f t="shared" si="124"/>
        <v>#N/A</v>
      </c>
      <c r="MF59" s="193" t="e">
        <f t="shared" si="124"/>
        <v>#N/A</v>
      </c>
      <c r="MG59" s="193" t="e">
        <f t="shared" si="124"/>
        <v>#N/A</v>
      </c>
      <c r="MH59" s="193" t="e">
        <f t="shared" si="124"/>
        <v>#N/A</v>
      </c>
      <c r="MI59" s="193" t="e">
        <f t="shared" si="124"/>
        <v>#N/A</v>
      </c>
      <c r="MJ59" s="193" t="e">
        <f t="shared" si="124"/>
        <v>#N/A</v>
      </c>
      <c r="MK59" s="193" t="e">
        <f t="shared" si="124"/>
        <v>#N/A</v>
      </c>
      <c r="ML59" s="193" t="e">
        <f t="shared" si="124"/>
        <v>#N/A</v>
      </c>
      <c r="MM59" s="193" t="e">
        <f t="shared" si="124"/>
        <v>#N/A</v>
      </c>
      <c r="MN59" s="193" t="e">
        <f t="shared" si="124"/>
        <v>#N/A</v>
      </c>
      <c r="MO59" s="193" t="e">
        <f t="shared" si="137"/>
        <v>#N/A</v>
      </c>
      <c r="MP59" s="193" t="e">
        <f t="shared" si="137"/>
        <v>#N/A</v>
      </c>
      <c r="MQ59" s="193" t="e">
        <f t="shared" si="137"/>
        <v>#N/A</v>
      </c>
      <c r="MR59" s="193" t="e">
        <f t="shared" si="137"/>
        <v>#N/A</v>
      </c>
      <c r="MS59" s="193" t="e">
        <f t="shared" si="137"/>
        <v>#N/A</v>
      </c>
      <c r="MT59" s="193" t="e">
        <f t="shared" si="137"/>
        <v>#N/A</v>
      </c>
      <c r="MU59" s="193" t="e">
        <f t="shared" si="137"/>
        <v>#N/A</v>
      </c>
      <c r="MV59" s="193" t="e">
        <f t="shared" si="137"/>
        <v>#N/A</v>
      </c>
      <c r="MW59" s="193" t="e">
        <f t="shared" si="137"/>
        <v>#N/A</v>
      </c>
      <c r="MX59" s="193" t="e">
        <f t="shared" si="137"/>
        <v>#N/A</v>
      </c>
      <c r="MY59" s="193" t="e">
        <f t="shared" si="137"/>
        <v>#N/A</v>
      </c>
      <c r="MZ59" s="193" t="e">
        <f t="shared" si="137"/>
        <v>#N/A</v>
      </c>
      <c r="NA59" s="193" t="e">
        <f t="shared" si="137"/>
        <v>#N/A</v>
      </c>
      <c r="NB59" s="193" t="e">
        <f t="shared" si="137"/>
        <v>#N/A</v>
      </c>
      <c r="NC59" s="193" t="e">
        <f t="shared" si="137"/>
        <v>#N/A</v>
      </c>
      <c r="ND59" s="193" t="e">
        <f t="shared" si="27"/>
        <v>#N/A</v>
      </c>
      <c r="NE59" s="193" t="e">
        <f t="shared" si="122"/>
        <v>#N/A</v>
      </c>
      <c r="NF59" s="193" t="e">
        <f t="shared" si="122"/>
        <v>#N/A</v>
      </c>
      <c r="NG59" s="193" t="e">
        <f t="shared" si="122"/>
        <v>#N/A</v>
      </c>
      <c r="NH59" s="193" t="e">
        <f t="shared" si="132"/>
        <v>#N/A</v>
      </c>
      <c r="NI59" s="193" t="e">
        <f t="shared" si="132"/>
        <v>#N/A</v>
      </c>
      <c r="NJ59" s="193" t="e">
        <f t="shared" si="132"/>
        <v>#N/A</v>
      </c>
      <c r="NK59" s="193" t="e">
        <f t="shared" si="132"/>
        <v>#N/A</v>
      </c>
      <c r="NL59" s="193" t="e">
        <f t="shared" si="132"/>
        <v>#N/A</v>
      </c>
      <c r="NM59" s="193" t="e">
        <f t="shared" si="132"/>
        <v>#N/A</v>
      </c>
      <c r="NN59" s="193" t="e">
        <f t="shared" si="132"/>
        <v>#N/A</v>
      </c>
      <c r="NO59" s="193" t="e">
        <f t="shared" si="132"/>
        <v>#N/A</v>
      </c>
      <c r="NP59" s="193" t="e">
        <f t="shared" si="132"/>
        <v>#N/A</v>
      </c>
      <c r="NQ59" s="193" t="e">
        <f t="shared" si="132"/>
        <v>#N/A</v>
      </c>
      <c r="NR59" s="193" t="e">
        <f t="shared" si="132"/>
        <v>#N/A</v>
      </c>
      <c r="NS59" s="193" t="e">
        <f t="shared" si="132"/>
        <v>#N/A</v>
      </c>
      <c r="NT59" s="193" t="e">
        <f t="shared" si="132"/>
        <v>#N/A</v>
      </c>
      <c r="NU59" s="193" t="e">
        <f t="shared" si="132"/>
        <v>#N/A</v>
      </c>
      <c r="NV59" s="193" t="e">
        <f t="shared" si="132"/>
        <v>#N/A</v>
      </c>
      <c r="NW59" s="193" t="e">
        <f t="shared" si="128"/>
        <v>#N/A</v>
      </c>
      <c r="NX59" s="193" t="e">
        <f t="shared" si="128"/>
        <v>#N/A</v>
      </c>
      <c r="NY59" s="193" t="e">
        <f t="shared" si="128"/>
        <v>#N/A</v>
      </c>
      <c r="NZ59" s="193" t="e">
        <f t="shared" si="128"/>
        <v>#N/A</v>
      </c>
      <c r="OA59" s="193" t="e">
        <f t="shared" si="128"/>
        <v>#N/A</v>
      </c>
      <c r="OB59" s="193" t="e">
        <f t="shared" si="128"/>
        <v>#N/A</v>
      </c>
      <c r="OC59" s="193" t="e">
        <f t="shared" si="128"/>
        <v>#N/A</v>
      </c>
      <c r="OD59" s="193" t="e">
        <f t="shared" si="128"/>
        <v>#N/A</v>
      </c>
      <c r="OE59" s="193" t="e">
        <f t="shared" si="128"/>
        <v>#N/A</v>
      </c>
      <c r="OF59" s="193" t="e">
        <f t="shared" si="128"/>
        <v>#N/A</v>
      </c>
      <c r="OG59" s="193" t="e">
        <f t="shared" si="128"/>
        <v>#N/A</v>
      </c>
      <c r="OH59" s="193" t="e">
        <f t="shared" si="128"/>
        <v>#N/A</v>
      </c>
      <c r="OI59" s="193" t="e">
        <f t="shared" si="128"/>
        <v>#N/A</v>
      </c>
      <c r="OJ59" s="193" t="e">
        <f t="shared" si="128"/>
        <v>#N/A</v>
      </c>
      <c r="OK59" s="193" t="e">
        <f t="shared" si="128"/>
        <v>#N/A</v>
      </c>
      <c r="OL59" s="193" t="e">
        <f t="shared" si="125"/>
        <v>#N/A</v>
      </c>
      <c r="OM59" s="193" t="e">
        <f t="shared" si="125"/>
        <v>#N/A</v>
      </c>
      <c r="ON59" s="193" t="e">
        <f t="shared" si="125"/>
        <v>#N/A</v>
      </c>
      <c r="OO59" s="193" t="e">
        <f t="shared" si="125"/>
        <v>#N/A</v>
      </c>
      <c r="OP59" s="193" t="e">
        <f t="shared" si="125"/>
        <v>#N/A</v>
      </c>
      <c r="OQ59" s="193" t="e">
        <f t="shared" si="125"/>
        <v>#N/A</v>
      </c>
      <c r="OR59" s="193" t="e">
        <f t="shared" si="125"/>
        <v>#N/A</v>
      </c>
      <c r="OS59" s="193" t="e">
        <f t="shared" si="125"/>
        <v>#N/A</v>
      </c>
      <c r="OT59" s="193" t="e">
        <f t="shared" si="125"/>
        <v>#N/A</v>
      </c>
      <c r="OU59" s="193" t="e">
        <f t="shared" si="125"/>
        <v>#N/A</v>
      </c>
      <c r="OV59" s="193" t="e">
        <f t="shared" si="125"/>
        <v>#N/A</v>
      </c>
      <c r="OW59" s="193" t="e">
        <f t="shared" si="125"/>
        <v>#N/A</v>
      </c>
      <c r="OX59" s="193" t="e">
        <f t="shared" si="125"/>
        <v>#N/A</v>
      </c>
      <c r="OY59" s="193" t="e">
        <f t="shared" si="125"/>
        <v>#N/A</v>
      </c>
      <c r="OZ59" s="193" t="e">
        <f t="shared" si="125"/>
        <v>#N/A</v>
      </c>
      <c r="PA59" s="193" t="e">
        <f t="shared" si="138"/>
        <v>#N/A</v>
      </c>
      <c r="PB59" s="193" t="e">
        <f t="shared" si="138"/>
        <v>#N/A</v>
      </c>
      <c r="PC59" s="193" t="e">
        <f t="shared" si="138"/>
        <v>#N/A</v>
      </c>
      <c r="PD59" s="193" t="e">
        <f t="shared" si="138"/>
        <v>#N/A</v>
      </c>
      <c r="PE59" s="193" t="e">
        <f t="shared" si="138"/>
        <v>#N/A</v>
      </c>
      <c r="PF59" s="193" t="e">
        <f t="shared" si="138"/>
        <v>#N/A</v>
      </c>
      <c r="PG59" s="193" t="e">
        <f t="shared" si="138"/>
        <v>#N/A</v>
      </c>
      <c r="PH59" s="193" t="e">
        <f t="shared" si="138"/>
        <v>#N/A</v>
      </c>
      <c r="PI59" s="193" t="e">
        <f t="shared" si="138"/>
        <v>#N/A</v>
      </c>
      <c r="PJ59" s="193" t="e">
        <f t="shared" si="138"/>
        <v>#N/A</v>
      </c>
      <c r="PK59" s="193" t="e">
        <f t="shared" si="138"/>
        <v>#N/A</v>
      </c>
      <c r="PL59" s="193" t="e">
        <f t="shared" si="138"/>
        <v>#N/A</v>
      </c>
      <c r="PM59" s="193" t="e">
        <f t="shared" si="138"/>
        <v>#N/A</v>
      </c>
      <c r="PN59" s="193" t="e">
        <f t="shared" si="138"/>
        <v>#N/A</v>
      </c>
      <c r="PO59" s="193" t="e">
        <f t="shared" si="138"/>
        <v>#N/A</v>
      </c>
      <c r="PP59" s="193" t="e">
        <f t="shared" si="28"/>
        <v>#N/A</v>
      </c>
      <c r="PQ59" s="193" t="e">
        <f t="shared" si="133"/>
        <v>#N/A</v>
      </c>
      <c r="PR59" s="193" t="e">
        <f t="shared" si="133"/>
        <v>#N/A</v>
      </c>
      <c r="PS59" s="193" t="e">
        <f t="shared" si="133"/>
        <v>#N/A</v>
      </c>
      <c r="PT59" s="193" t="e">
        <f t="shared" si="133"/>
        <v>#N/A</v>
      </c>
      <c r="PU59" s="193" t="e">
        <f t="shared" si="133"/>
        <v>#N/A</v>
      </c>
      <c r="PV59" s="193" t="e">
        <f t="shared" si="133"/>
        <v>#N/A</v>
      </c>
      <c r="PW59" s="193" t="e">
        <f t="shared" si="133"/>
        <v>#N/A</v>
      </c>
      <c r="PX59" s="193" t="e">
        <f t="shared" si="133"/>
        <v>#N/A</v>
      </c>
    </row>
    <row r="60" spans="1:440" hidden="1" x14ac:dyDescent="0.45">
      <c r="A60" s="20">
        <v>57</v>
      </c>
      <c r="B60" s="134"/>
      <c r="C60" s="279"/>
      <c r="D60" s="280" t="str">
        <f t="shared" si="15"/>
        <v/>
      </c>
      <c r="E60" s="281"/>
      <c r="F60" s="280" t="str">
        <f t="shared" si="16"/>
        <v/>
      </c>
      <c r="G60" s="279"/>
      <c r="H60" s="135"/>
      <c r="I60" s="110" t="str">
        <f t="shared" si="17"/>
        <v/>
      </c>
      <c r="J60" s="21" t="str">
        <f t="shared" si="18"/>
        <v/>
      </c>
      <c r="K60" s="22" t="str">
        <f t="shared" si="19"/>
        <v/>
      </c>
      <c r="L60" s="23" t="str">
        <f>IF(J60="","",IF(OR($J60&lt;Skew!$B$3,$J60=Skew!$B$3),IF($J60&gt;Skew!$C$3,Skew!$A$3,IF($J60&gt;Skew!$C$4,Skew!$A$4,IF($J60&gt;Skew!$C$5,Skew!$A$5,IF($J60&gt;Skew!$C$6,Skew!$A$6,IF($J60&gt;Skew!$C$7,Skew!$A$7,IF($J60&gt;Skew!$C$8,Skew!$A$8,IF($J60&gt;Skew!$C$9,Skew!$A$9,IF($J60&gt;Skew!$C$10,Skew!$A$10,IF($J60&gt;Skew!$C$11,Skew!$A$11,IF($J60&gt;Skew!$C$12,Skew!$A$12,IF($J60&gt;Skew!$C$13,Skew!$A$13,IF($J60&gt;Skew!$C$14,Skew!$A$14,IF($J60&gt;Skew!$C$15,Skew!$A$15,IF($J60&gt;Skew!$C$16,Skew!$A$16,Skew!$A$17)
)))))))))))))))</f>
        <v/>
      </c>
      <c r="M60" s="22" t="str">
        <f>IF(J60="","",MATCH(L60,Skew!$A$3:$A$17,0))</f>
        <v/>
      </c>
      <c r="N60" s="22" t="str">
        <f t="shared" si="0"/>
        <v/>
      </c>
      <c r="O60" s="24"/>
      <c r="P60" s="22" t="str">
        <f>IF(OR(J60="",O60=""),"",MATCH(O60,Confidence!$A$3:$A$12,0))</f>
        <v/>
      </c>
      <c r="Q60" s="25" t="str">
        <f t="shared" si="1"/>
        <v/>
      </c>
      <c r="R60" s="25" t="str">
        <f t="shared" si="2"/>
        <v/>
      </c>
      <c r="S60" s="22"/>
      <c r="T60" s="102" t="str">
        <f t="shared" si="3"/>
        <v/>
      </c>
      <c r="U60" s="102" t="str">
        <f t="shared" si="4"/>
        <v/>
      </c>
      <c r="V60" s="37" t="str">
        <f t="shared" si="5"/>
        <v/>
      </c>
      <c r="W60" s="115"/>
      <c r="X60" s="204" t="str">
        <f>IF(AND(D60&gt;0,E60&gt;0,F60&gt;0,Q60&gt;0,R60&gt;0,W60&gt;0,NOT(O60="")),ABS(VLOOKUP($W$1,VLookups!$A$30:$B$31,2,FALSE)-_xlfn.BETA.DIST(W60,IF(K60="L",R60,Q60),IF(K60="L",Q60,R60),TRUE,D60,F60)),"")</f>
        <v/>
      </c>
      <c r="Y60" s="112" t="str">
        <f>IF(OR($Q60="",$R60=""),"",_xlfn.BETA.INV(ABS(VLOOKUP($W$1,VLookups!$A$30:$B$31,2,FALSE)-Y$3),IF($K60="L",$R60,$Q60),IF($K60="L",$Q60,$R60),$D60,$F60))</f>
        <v/>
      </c>
      <c r="Z60" s="113" t="str">
        <f>IF(OR($Q60="",$R60=""),"",_xlfn.BETA.INV(ABS(VLOOKUP($W$1,VLookups!$A$30:$B$31,2,FALSE)-Z$3),IF($K60="L",$R60,$Q60),IF($K60="L",$Q60,$R60),$D60,$F60))</f>
        <v/>
      </c>
      <c r="AA60" s="112" t="str">
        <f>IF(OR($Q60="",$R60=""),"",_xlfn.BETA.INV(ABS(VLOOKUP($W$1,VLookups!$A$30:$B$31,2,FALSE)-AA$3),IF($K60="L",$R60,$Q60),IF($K60="L",$Q60,$R60),$D60,$F60))</f>
        <v/>
      </c>
      <c r="AB60" s="113" t="str">
        <f>IF(OR($Q60="",$R60=""),"",_xlfn.BETA.INV(ABS(VLOOKUP($W$1,VLookups!$A$30:$B$31,2,FALSE)-AB$3),IF($K60="L",$R60,$Q60),IF($K60="L",$Q60,$R60),$D60,$F60))</f>
        <v/>
      </c>
      <c r="AC60" s="112" t="str">
        <f>IF(OR($Q60="",$R60=""),"",_xlfn.BETA.INV(ABS(VLOOKUP($W$1,VLookups!$A$30:$B$31,2,FALSE)-AC$3),IF($K60="L",$R60,$Q60),IF($K60="L",$Q60,$R60),$D60,$F60))</f>
        <v/>
      </c>
      <c r="AD60" s="113" t="str">
        <f>IF(OR($Q60="",$R60=""),"",_xlfn.BETA.INV(ABS(VLOOKUP($W$1,VLookups!$A$30:$B$31,2,FALSE)-AD$3),IF($K60="L",$R60,$Q60),IF($K60="L",$Q60,$R60),$D60,$F60))</f>
        <v/>
      </c>
      <c r="AE60" s="112" t="str">
        <f>IF(OR($Q60="",$R60=""),"",_xlfn.BETA.INV(ABS(VLOOKUP($W$1,VLookups!$A$30:$B$31,2,FALSE)-AE$3),IF($K60="L",$R60,$Q60),IF($K60="L",$Q60,$R60),$D60,$F60))</f>
        <v/>
      </c>
      <c r="AF60" s="113" t="str">
        <f>IF(OR($Q60="",$R60=""),"",_xlfn.BETA.INV(ABS(VLOOKUP($W$1,VLookups!$A$30:$B$31,2,FALSE)-AF$3),IF($K60="L",$R60,$Q60),IF($K60="L",$Q60,$R60),$D60,$F60))</f>
        <v/>
      </c>
      <c r="AG60" s="112" t="str">
        <f>IF(OR($Q60="",$R60=""),"",_xlfn.BETA.INV(ABS(VLOOKUP($W$1,VLookups!$A$30:$B$31,2,FALSE)-AG$3),IF($K60="L",$R60,$Q60),IF($K60="L",$Q60,$R60),$D60,$F60))</f>
        <v/>
      </c>
      <c r="AH60" s="113" t="str">
        <f>IF(OR($Q60="",$R60=""),"",_xlfn.BETA.INV(ABS(VLOOKUP($W$1,VLookups!$A$30:$B$31,2,FALSE)-AH$3),IF($K60="L",$R60,$Q60),IF($K60="L",$Q60,$R60),$D60,$F60))</f>
        <v/>
      </c>
      <c r="AI60" s="112" t="str">
        <f>IF(OR($Q60="",$R60=""),"",_xlfn.BETA.INV(ABS(VLOOKUP($W$1,VLookups!$A$30:$B$31,2,FALSE)-AI$3),IF($K60="L",$R60,$Q60),IF($K60="L",$Q60,$R60),$D60,$F60))</f>
        <v/>
      </c>
      <c r="AJ60" s="113" t="str">
        <f>IF(OR($Q60="",$R60=""),"",_xlfn.BETA.INV(ABS(VLOOKUP($W$1,VLookups!$A$30:$B$31,2,FALSE)-AJ$3),IF($K60="L",$R60,$Q60),IF($K60="L",$Q60,$R60),$D60,$F60))</f>
        <v/>
      </c>
      <c r="AK60" s="15"/>
      <c r="AL60" s="194" t="str">
        <f t="shared" si="20"/>
        <v/>
      </c>
      <c r="AM60" s="192" t="str">
        <f t="shared" si="21"/>
        <v/>
      </c>
      <c r="AN60" s="177" t="str">
        <f t="shared" si="152"/>
        <v/>
      </c>
      <c r="AO60" s="177" t="str">
        <f t="shared" si="146"/>
        <v/>
      </c>
      <c r="AP60" s="177" t="str">
        <f t="shared" si="146"/>
        <v/>
      </c>
      <c r="AQ60" s="177" t="str">
        <f t="shared" si="146"/>
        <v/>
      </c>
      <c r="AR60" s="177" t="str">
        <f t="shared" si="146"/>
        <v/>
      </c>
      <c r="AS60" s="177" t="str">
        <f t="shared" si="146"/>
        <v/>
      </c>
      <c r="AT60" s="177" t="str">
        <f t="shared" si="146"/>
        <v/>
      </c>
      <c r="AU60" s="177" t="str">
        <f t="shared" si="146"/>
        <v/>
      </c>
      <c r="AV60" s="177" t="str">
        <f t="shared" si="146"/>
        <v/>
      </c>
      <c r="AW60" s="177" t="str">
        <f t="shared" si="146"/>
        <v/>
      </c>
      <c r="AX60" s="177" t="str">
        <f t="shared" si="146"/>
        <v/>
      </c>
      <c r="AY60" s="177" t="str">
        <f t="shared" si="146"/>
        <v/>
      </c>
      <c r="AZ60" s="177" t="str">
        <f t="shared" si="146"/>
        <v/>
      </c>
      <c r="BA60" s="177" t="str">
        <f t="shared" si="146"/>
        <v/>
      </c>
      <c r="BB60" s="177" t="str">
        <f t="shared" si="146"/>
        <v/>
      </c>
      <c r="BC60" s="177" t="str">
        <f t="shared" si="146"/>
        <v/>
      </c>
      <c r="BD60" s="177" t="str">
        <f t="shared" si="146"/>
        <v/>
      </c>
      <c r="BE60" s="177" t="str">
        <f t="shared" si="141"/>
        <v/>
      </c>
      <c r="BF60" s="177" t="str">
        <f t="shared" si="141"/>
        <v/>
      </c>
      <c r="BG60" s="177" t="str">
        <f t="shared" si="141"/>
        <v/>
      </c>
      <c r="BH60" s="177" t="str">
        <f t="shared" si="141"/>
        <v/>
      </c>
      <c r="BI60" s="177" t="str">
        <f t="shared" si="141"/>
        <v/>
      </c>
      <c r="BJ60" s="177" t="str">
        <f t="shared" si="141"/>
        <v/>
      </c>
      <c r="BK60" s="177" t="str">
        <f t="shared" si="141"/>
        <v/>
      </c>
      <c r="BL60" s="177" t="str">
        <f t="shared" si="141"/>
        <v/>
      </c>
      <c r="BM60" s="177" t="str">
        <f t="shared" si="141"/>
        <v/>
      </c>
      <c r="BN60" s="177" t="str">
        <f t="shared" si="141"/>
        <v/>
      </c>
      <c r="BO60" s="177" t="str">
        <f t="shared" si="141"/>
        <v/>
      </c>
      <c r="BP60" s="177" t="str">
        <f t="shared" si="141"/>
        <v/>
      </c>
      <c r="BQ60" s="177" t="str">
        <f t="shared" si="141"/>
        <v/>
      </c>
      <c r="BR60" s="177" t="str">
        <f t="shared" si="141"/>
        <v/>
      </c>
      <c r="BS60" s="177" t="str">
        <f t="shared" si="141"/>
        <v/>
      </c>
      <c r="BT60" s="177" t="str">
        <f t="shared" si="147"/>
        <v/>
      </c>
      <c r="BU60" s="177" t="str">
        <f t="shared" si="147"/>
        <v/>
      </c>
      <c r="BV60" s="177" t="str">
        <f t="shared" si="147"/>
        <v/>
      </c>
      <c r="BW60" s="177" t="str">
        <f t="shared" si="147"/>
        <v/>
      </c>
      <c r="BX60" s="177" t="str">
        <f t="shared" si="147"/>
        <v/>
      </c>
      <c r="BY60" s="177" t="str">
        <f t="shared" si="147"/>
        <v/>
      </c>
      <c r="BZ60" s="177" t="str">
        <f t="shared" si="147"/>
        <v/>
      </c>
      <c r="CA60" s="177" t="str">
        <f t="shared" si="147"/>
        <v/>
      </c>
      <c r="CB60" s="177" t="str">
        <f t="shared" si="147"/>
        <v/>
      </c>
      <c r="CC60" s="177" t="str">
        <f t="shared" si="147"/>
        <v/>
      </c>
      <c r="CD60" s="177" t="str">
        <f t="shared" si="147"/>
        <v/>
      </c>
      <c r="CE60" s="177" t="str">
        <f t="shared" si="147"/>
        <v/>
      </c>
      <c r="CF60" s="177" t="str">
        <f t="shared" si="147"/>
        <v/>
      </c>
      <c r="CG60" s="177" t="str">
        <f t="shared" si="147"/>
        <v/>
      </c>
      <c r="CH60" s="177" t="str">
        <f t="shared" si="147"/>
        <v/>
      </c>
      <c r="CI60" s="177" t="str">
        <f t="shared" si="147"/>
        <v/>
      </c>
      <c r="CJ60" s="177" t="str">
        <f t="shared" si="142"/>
        <v/>
      </c>
      <c r="CK60" s="177" t="str">
        <f t="shared" si="142"/>
        <v/>
      </c>
      <c r="CL60" s="177" t="str">
        <f t="shared" si="142"/>
        <v/>
      </c>
      <c r="CM60" s="177" t="str">
        <f t="shared" si="142"/>
        <v/>
      </c>
      <c r="CN60" s="177" t="str">
        <f t="shared" si="142"/>
        <v/>
      </c>
      <c r="CO60" s="177" t="str">
        <f t="shared" si="142"/>
        <v/>
      </c>
      <c r="CP60" s="177" t="str">
        <f t="shared" si="142"/>
        <v/>
      </c>
      <c r="CQ60" s="177" t="str">
        <f t="shared" si="142"/>
        <v/>
      </c>
      <c r="CR60" s="177" t="str">
        <f t="shared" si="142"/>
        <v/>
      </c>
      <c r="CS60" s="177" t="str">
        <f t="shared" si="142"/>
        <v/>
      </c>
      <c r="CT60" s="177" t="str">
        <f t="shared" si="142"/>
        <v/>
      </c>
      <c r="CU60" s="177" t="str">
        <f t="shared" si="142"/>
        <v/>
      </c>
      <c r="CV60" s="177" t="str">
        <f t="shared" si="142"/>
        <v/>
      </c>
      <c r="CW60" s="177" t="str">
        <f t="shared" si="142"/>
        <v/>
      </c>
      <c r="CX60" s="177" t="str">
        <f t="shared" si="142"/>
        <v/>
      </c>
      <c r="CY60" s="177" t="str">
        <f t="shared" si="139"/>
        <v/>
      </c>
      <c r="CZ60" s="177" t="str">
        <f t="shared" si="139"/>
        <v/>
      </c>
      <c r="DA60" s="177" t="str">
        <f t="shared" si="139"/>
        <v/>
      </c>
      <c r="DB60" s="177" t="str">
        <f t="shared" si="139"/>
        <v/>
      </c>
      <c r="DC60" s="177" t="str">
        <f t="shared" si="139"/>
        <v/>
      </c>
      <c r="DD60" s="177" t="str">
        <f t="shared" si="139"/>
        <v/>
      </c>
      <c r="DE60" s="177" t="str">
        <f t="shared" si="139"/>
        <v/>
      </c>
      <c r="DF60" s="177" t="str">
        <f t="shared" si="139"/>
        <v/>
      </c>
      <c r="DG60" s="177" t="str">
        <f t="shared" si="139"/>
        <v/>
      </c>
      <c r="DH60" s="177" t="str">
        <f t="shared" si="139"/>
        <v/>
      </c>
      <c r="DI60" s="177" t="str">
        <f t="shared" si="139"/>
        <v/>
      </c>
      <c r="DJ60" s="177" t="str">
        <f t="shared" si="139"/>
        <v/>
      </c>
      <c r="DK60" s="177" t="str">
        <f t="shared" si="139"/>
        <v/>
      </c>
      <c r="DL60" s="177" t="str">
        <f t="shared" si="139"/>
        <v/>
      </c>
      <c r="DM60" s="177" t="str">
        <f t="shared" si="139"/>
        <v/>
      </c>
      <c r="DN60" s="177" t="str">
        <f t="shared" si="139"/>
        <v/>
      </c>
      <c r="DO60" s="177" t="str">
        <f t="shared" si="135"/>
        <v/>
      </c>
      <c r="DP60" s="177" t="str">
        <f t="shared" si="135"/>
        <v/>
      </c>
      <c r="DQ60" s="177" t="str">
        <f t="shared" si="135"/>
        <v/>
      </c>
      <c r="DR60" s="177" t="str">
        <f t="shared" si="135"/>
        <v/>
      </c>
      <c r="DS60" s="177" t="str">
        <f t="shared" si="135"/>
        <v/>
      </c>
      <c r="DT60" s="177" t="str">
        <f t="shared" si="135"/>
        <v/>
      </c>
      <c r="DU60" s="177" t="str">
        <f t="shared" si="135"/>
        <v/>
      </c>
      <c r="DV60" s="177" t="str">
        <f t="shared" si="135"/>
        <v/>
      </c>
      <c r="DW60" s="177" t="str">
        <f t="shared" si="135"/>
        <v/>
      </c>
      <c r="DX60" s="177" t="str">
        <f t="shared" si="135"/>
        <v/>
      </c>
      <c r="DY60" s="177" t="str">
        <f t="shared" si="135"/>
        <v/>
      </c>
      <c r="DZ60" s="177" t="str">
        <f t="shared" si="135"/>
        <v/>
      </c>
      <c r="EA60" s="177" t="str">
        <f t="shared" si="135"/>
        <v/>
      </c>
      <c r="EB60" s="177" t="str">
        <f t="shared" si="135"/>
        <v/>
      </c>
      <c r="EC60" s="177" t="str">
        <f t="shared" si="135"/>
        <v/>
      </c>
      <c r="ED60" s="177" t="str">
        <f t="shared" si="148"/>
        <v/>
      </c>
      <c r="EE60" s="177" t="str">
        <f t="shared" si="148"/>
        <v/>
      </c>
      <c r="EF60" s="177" t="str">
        <f t="shared" si="148"/>
        <v/>
      </c>
      <c r="EG60" s="177" t="str">
        <f t="shared" si="148"/>
        <v/>
      </c>
      <c r="EH60" s="177" t="str">
        <f t="shared" si="148"/>
        <v/>
      </c>
      <c r="EI60" s="177" t="str">
        <f t="shared" si="148"/>
        <v/>
      </c>
      <c r="EJ60" s="177" t="str">
        <f t="shared" si="148"/>
        <v/>
      </c>
      <c r="EK60" s="177" t="str">
        <f t="shared" si="148"/>
        <v/>
      </c>
      <c r="EL60" s="177" t="str">
        <f t="shared" si="148"/>
        <v/>
      </c>
      <c r="EM60" s="177" t="str">
        <f t="shared" si="148"/>
        <v/>
      </c>
      <c r="EN60" s="177" t="str">
        <f t="shared" si="148"/>
        <v/>
      </c>
      <c r="EO60" s="177" t="str">
        <f t="shared" si="148"/>
        <v/>
      </c>
      <c r="EP60" s="177" t="str">
        <f t="shared" si="148"/>
        <v/>
      </c>
      <c r="EQ60" s="177" t="str">
        <f t="shared" si="148"/>
        <v/>
      </c>
      <c r="ER60" s="177" t="str">
        <f t="shared" si="148"/>
        <v/>
      </c>
      <c r="ES60" s="177" t="str">
        <f t="shared" si="148"/>
        <v/>
      </c>
      <c r="ET60" s="177" t="str">
        <f t="shared" si="143"/>
        <v/>
      </c>
      <c r="EU60" s="177" t="str">
        <f t="shared" si="153"/>
        <v/>
      </c>
      <c r="EV60" s="177" t="str">
        <f t="shared" si="153"/>
        <v/>
      </c>
      <c r="EW60" s="177" t="str">
        <f t="shared" si="153"/>
        <v/>
      </c>
      <c r="EX60" s="177" t="str">
        <f t="shared" si="153"/>
        <v/>
      </c>
      <c r="EY60" s="177" t="str">
        <f t="shared" si="153"/>
        <v/>
      </c>
      <c r="EZ60" s="177" t="str">
        <f t="shared" si="153"/>
        <v/>
      </c>
      <c r="FA60" s="177" t="str">
        <f t="shared" si="153"/>
        <v/>
      </c>
      <c r="FB60" s="177" t="str">
        <f t="shared" si="153"/>
        <v/>
      </c>
      <c r="FC60" s="177" t="str">
        <f t="shared" si="153"/>
        <v/>
      </c>
      <c r="FD60" s="177" t="str">
        <f t="shared" si="153"/>
        <v/>
      </c>
      <c r="FE60" s="177" t="str">
        <f t="shared" si="153"/>
        <v/>
      </c>
      <c r="FF60" s="177" t="str">
        <f t="shared" si="153"/>
        <v/>
      </c>
      <c r="FG60" s="177" t="str">
        <f t="shared" si="153"/>
        <v/>
      </c>
      <c r="FH60" s="177" t="str">
        <f t="shared" si="153"/>
        <v/>
      </c>
      <c r="FI60" s="177" t="str">
        <f t="shared" si="153"/>
        <v/>
      </c>
      <c r="FJ60" s="177" t="str">
        <f t="shared" si="153"/>
        <v/>
      </c>
      <c r="FK60" s="177" t="str">
        <f t="shared" si="149"/>
        <v/>
      </c>
      <c r="FL60" s="177" t="str">
        <f t="shared" si="144"/>
        <v/>
      </c>
      <c r="FM60" s="177" t="str">
        <f t="shared" si="144"/>
        <v/>
      </c>
      <c r="FN60" s="177" t="str">
        <f t="shared" si="144"/>
        <v/>
      </c>
      <c r="FO60" s="177" t="str">
        <f t="shared" si="144"/>
        <v/>
      </c>
      <c r="FP60" s="177" t="str">
        <f t="shared" si="144"/>
        <v/>
      </c>
      <c r="FQ60" s="177" t="str">
        <f t="shared" si="144"/>
        <v/>
      </c>
      <c r="FR60" s="177" t="str">
        <f t="shared" si="144"/>
        <v/>
      </c>
      <c r="FS60" s="177" t="str">
        <f t="shared" si="144"/>
        <v/>
      </c>
      <c r="FT60" s="177" t="str">
        <f t="shared" si="144"/>
        <v/>
      </c>
      <c r="FU60" s="177" t="str">
        <f t="shared" si="144"/>
        <v/>
      </c>
      <c r="FV60" s="177" t="str">
        <f t="shared" si="144"/>
        <v/>
      </c>
      <c r="FW60" s="177" t="str">
        <f t="shared" si="144"/>
        <v/>
      </c>
      <c r="FX60" s="177" t="str">
        <f t="shared" si="144"/>
        <v/>
      </c>
      <c r="FY60" s="177" t="str">
        <f t="shared" si="144"/>
        <v/>
      </c>
      <c r="FZ60" s="177" t="str">
        <f t="shared" si="144"/>
        <v/>
      </c>
      <c r="GA60" s="177" t="str">
        <f t="shared" si="144"/>
        <v/>
      </c>
      <c r="GB60" s="177" t="str">
        <f t="shared" si="150"/>
        <v/>
      </c>
      <c r="GC60" s="177" t="str">
        <f t="shared" si="150"/>
        <v/>
      </c>
      <c r="GD60" s="177" t="str">
        <f t="shared" si="150"/>
        <v/>
      </c>
      <c r="GE60" s="177" t="str">
        <f t="shared" si="150"/>
        <v/>
      </c>
      <c r="GF60" s="177" t="str">
        <f t="shared" si="150"/>
        <v/>
      </c>
      <c r="GG60" s="177" t="str">
        <f t="shared" si="150"/>
        <v/>
      </c>
      <c r="GH60" s="177" t="str">
        <f t="shared" si="150"/>
        <v/>
      </c>
      <c r="GI60" s="177" t="str">
        <f t="shared" si="150"/>
        <v/>
      </c>
      <c r="GJ60" s="177" t="str">
        <f t="shared" si="150"/>
        <v/>
      </c>
      <c r="GK60" s="177" t="str">
        <f t="shared" si="150"/>
        <v/>
      </c>
      <c r="GL60" s="177" t="str">
        <f t="shared" si="150"/>
        <v/>
      </c>
      <c r="GM60" s="177" t="str">
        <f t="shared" si="150"/>
        <v/>
      </c>
      <c r="GN60" s="177" t="str">
        <f t="shared" si="150"/>
        <v/>
      </c>
      <c r="GO60" s="177" t="str">
        <f t="shared" si="150"/>
        <v/>
      </c>
      <c r="GP60" s="177" t="str">
        <f t="shared" si="150"/>
        <v/>
      </c>
      <c r="GQ60" s="177" t="str">
        <f t="shared" si="150"/>
        <v/>
      </c>
      <c r="GR60" s="177" t="str">
        <f t="shared" si="145"/>
        <v/>
      </c>
      <c r="GS60" s="177" t="str">
        <f t="shared" si="145"/>
        <v/>
      </c>
      <c r="GT60" s="177" t="str">
        <f t="shared" si="145"/>
        <v/>
      </c>
      <c r="GU60" s="177" t="str">
        <f t="shared" si="145"/>
        <v/>
      </c>
      <c r="GV60" s="177" t="str">
        <f t="shared" si="145"/>
        <v/>
      </c>
      <c r="GW60" s="177" t="str">
        <f t="shared" si="145"/>
        <v/>
      </c>
      <c r="GX60" s="177" t="str">
        <f t="shared" si="145"/>
        <v/>
      </c>
      <c r="GY60" s="177" t="str">
        <f t="shared" si="145"/>
        <v/>
      </c>
      <c r="GZ60" s="177" t="str">
        <f t="shared" si="145"/>
        <v/>
      </c>
      <c r="HA60" s="177" t="str">
        <f t="shared" si="145"/>
        <v/>
      </c>
      <c r="HB60" s="177" t="str">
        <f t="shared" si="145"/>
        <v/>
      </c>
      <c r="HC60" s="177" t="str">
        <f t="shared" si="145"/>
        <v/>
      </c>
      <c r="HD60" s="177" t="str">
        <f t="shared" si="145"/>
        <v/>
      </c>
      <c r="HE60" s="177" t="str">
        <f t="shared" si="145"/>
        <v/>
      </c>
      <c r="HF60" s="177" t="str">
        <f t="shared" si="145"/>
        <v/>
      </c>
      <c r="HG60" s="177" t="str">
        <f t="shared" si="140"/>
        <v/>
      </c>
      <c r="HH60" s="177" t="str">
        <f t="shared" si="140"/>
        <v/>
      </c>
      <c r="HI60" s="177" t="str">
        <f t="shared" si="140"/>
        <v/>
      </c>
      <c r="HJ60" s="177" t="str">
        <f t="shared" si="140"/>
        <v/>
      </c>
      <c r="HK60" s="177" t="str">
        <f t="shared" si="140"/>
        <v/>
      </c>
      <c r="HL60" s="177" t="str">
        <f t="shared" si="140"/>
        <v/>
      </c>
      <c r="HM60" s="177" t="str">
        <f t="shared" si="140"/>
        <v/>
      </c>
      <c r="HN60" s="177" t="str">
        <f t="shared" si="140"/>
        <v/>
      </c>
      <c r="HO60" s="177" t="str">
        <f t="shared" si="140"/>
        <v/>
      </c>
      <c r="HP60" s="177" t="str">
        <f t="shared" si="140"/>
        <v/>
      </c>
      <c r="HQ60" s="177" t="str">
        <f t="shared" si="140"/>
        <v/>
      </c>
      <c r="HR60" s="177" t="str">
        <f t="shared" si="140"/>
        <v/>
      </c>
      <c r="HS60" s="177" t="str">
        <f t="shared" si="140"/>
        <v/>
      </c>
      <c r="HT60" s="177" t="str">
        <f t="shared" si="140"/>
        <v/>
      </c>
      <c r="HU60" s="177" t="str">
        <f t="shared" si="151"/>
        <v/>
      </c>
      <c r="HV60" s="177" t="str">
        <f t="shared" si="151"/>
        <v/>
      </c>
      <c r="HW60" s="177" t="str">
        <f t="shared" si="151"/>
        <v/>
      </c>
      <c r="HX60" s="177" t="str">
        <f t="shared" si="151"/>
        <v/>
      </c>
      <c r="HY60" s="177" t="str">
        <f t="shared" si="151"/>
        <v/>
      </c>
      <c r="HZ60" s="177" t="str">
        <f t="shared" si="151"/>
        <v/>
      </c>
      <c r="IA60" s="177" t="str">
        <f t="shared" si="151"/>
        <v/>
      </c>
      <c r="IB60" s="177" t="str">
        <f t="shared" si="151"/>
        <v/>
      </c>
      <c r="IC60" s="177" t="str">
        <f t="shared" si="151"/>
        <v/>
      </c>
      <c r="ID60" s="177" t="str">
        <f t="shared" si="151"/>
        <v/>
      </c>
      <c r="IE60" s="192" t="str">
        <f t="shared" si="23"/>
        <v/>
      </c>
      <c r="IF60" s="193" t="e">
        <f t="shared" si="96"/>
        <v>#N/A</v>
      </c>
      <c r="IG60" s="193" t="e">
        <f t="shared" si="120"/>
        <v>#N/A</v>
      </c>
      <c r="IH60" s="193" t="e">
        <f t="shared" si="120"/>
        <v>#N/A</v>
      </c>
      <c r="II60" s="193" t="e">
        <f t="shared" si="120"/>
        <v>#N/A</v>
      </c>
      <c r="IJ60" s="193" t="e">
        <f t="shared" si="130"/>
        <v>#N/A</v>
      </c>
      <c r="IK60" s="193" t="e">
        <f t="shared" si="130"/>
        <v>#N/A</v>
      </c>
      <c r="IL60" s="193" t="e">
        <f t="shared" si="130"/>
        <v>#N/A</v>
      </c>
      <c r="IM60" s="193" t="e">
        <f t="shared" si="130"/>
        <v>#N/A</v>
      </c>
      <c r="IN60" s="193" t="e">
        <f t="shared" si="130"/>
        <v>#N/A</v>
      </c>
      <c r="IO60" s="193" t="e">
        <f t="shared" si="130"/>
        <v>#N/A</v>
      </c>
      <c r="IP60" s="193" t="e">
        <f t="shared" si="130"/>
        <v>#N/A</v>
      </c>
      <c r="IQ60" s="193" t="e">
        <f t="shared" si="130"/>
        <v>#N/A</v>
      </c>
      <c r="IR60" s="193" t="e">
        <f t="shared" si="130"/>
        <v>#N/A</v>
      </c>
      <c r="IS60" s="193" t="e">
        <f t="shared" si="130"/>
        <v>#N/A</v>
      </c>
      <c r="IT60" s="193" t="e">
        <f t="shared" si="130"/>
        <v>#N/A</v>
      </c>
      <c r="IU60" s="193" t="e">
        <f t="shared" si="130"/>
        <v>#N/A</v>
      </c>
      <c r="IV60" s="193" t="e">
        <f t="shared" si="130"/>
        <v>#N/A</v>
      </c>
      <c r="IW60" s="193" t="e">
        <f t="shared" si="130"/>
        <v>#N/A</v>
      </c>
      <c r="IX60" s="193" t="e">
        <f t="shared" si="130"/>
        <v>#N/A</v>
      </c>
      <c r="IY60" s="193" t="e">
        <f t="shared" si="126"/>
        <v>#N/A</v>
      </c>
      <c r="IZ60" s="193" t="e">
        <f t="shared" si="126"/>
        <v>#N/A</v>
      </c>
      <c r="JA60" s="193" t="e">
        <f t="shared" si="126"/>
        <v>#N/A</v>
      </c>
      <c r="JB60" s="193" t="e">
        <f t="shared" si="126"/>
        <v>#N/A</v>
      </c>
      <c r="JC60" s="193" t="e">
        <f t="shared" si="126"/>
        <v>#N/A</v>
      </c>
      <c r="JD60" s="193" t="e">
        <f t="shared" si="126"/>
        <v>#N/A</v>
      </c>
      <c r="JE60" s="193" t="e">
        <f t="shared" si="126"/>
        <v>#N/A</v>
      </c>
      <c r="JF60" s="193" t="e">
        <f t="shared" si="126"/>
        <v>#N/A</v>
      </c>
      <c r="JG60" s="193" t="e">
        <f t="shared" si="126"/>
        <v>#N/A</v>
      </c>
      <c r="JH60" s="193" t="e">
        <f t="shared" si="126"/>
        <v>#N/A</v>
      </c>
      <c r="JI60" s="193" t="e">
        <f t="shared" si="126"/>
        <v>#N/A</v>
      </c>
      <c r="JJ60" s="193" t="e">
        <f t="shared" si="126"/>
        <v>#N/A</v>
      </c>
      <c r="JK60" s="193" t="e">
        <f t="shared" si="126"/>
        <v>#N/A</v>
      </c>
      <c r="JL60" s="193" t="e">
        <f t="shared" si="126"/>
        <v>#N/A</v>
      </c>
      <c r="JM60" s="193" t="e">
        <f t="shared" si="126"/>
        <v>#N/A</v>
      </c>
      <c r="JN60" s="193" t="e">
        <f t="shared" si="123"/>
        <v>#N/A</v>
      </c>
      <c r="JO60" s="193" t="e">
        <f t="shared" si="123"/>
        <v>#N/A</v>
      </c>
      <c r="JP60" s="193" t="e">
        <f t="shared" si="123"/>
        <v>#N/A</v>
      </c>
      <c r="JQ60" s="193" t="e">
        <f t="shared" si="123"/>
        <v>#N/A</v>
      </c>
      <c r="JR60" s="193" t="e">
        <f t="shared" si="123"/>
        <v>#N/A</v>
      </c>
      <c r="JS60" s="193" t="e">
        <f t="shared" si="123"/>
        <v>#N/A</v>
      </c>
      <c r="JT60" s="193" t="e">
        <f t="shared" si="123"/>
        <v>#N/A</v>
      </c>
      <c r="JU60" s="193" t="e">
        <f t="shared" si="123"/>
        <v>#N/A</v>
      </c>
      <c r="JV60" s="193" t="e">
        <f t="shared" si="123"/>
        <v>#N/A</v>
      </c>
      <c r="JW60" s="193" t="e">
        <f t="shared" si="123"/>
        <v>#N/A</v>
      </c>
      <c r="JX60" s="193" t="e">
        <f t="shared" si="123"/>
        <v>#N/A</v>
      </c>
      <c r="JY60" s="193" t="e">
        <f t="shared" si="123"/>
        <v>#N/A</v>
      </c>
      <c r="JZ60" s="193" t="e">
        <f t="shared" si="123"/>
        <v>#N/A</v>
      </c>
      <c r="KA60" s="193" t="e">
        <f t="shared" si="123"/>
        <v>#N/A</v>
      </c>
      <c r="KB60" s="193" t="e">
        <f t="shared" si="123"/>
        <v>#N/A</v>
      </c>
      <c r="KC60" s="193" t="e">
        <f t="shared" si="136"/>
        <v>#N/A</v>
      </c>
      <c r="KD60" s="193" t="e">
        <f t="shared" si="136"/>
        <v>#N/A</v>
      </c>
      <c r="KE60" s="193" t="e">
        <f t="shared" si="136"/>
        <v>#N/A</v>
      </c>
      <c r="KF60" s="193" t="e">
        <f t="shared" si="136"/>
        <v>#N/A</v>
      </c>
      <c r="KG60" s="193" t="e">
        <f t="shared" si="136"/>
        <v>#N/A</v>
      </c>
      <c r="KH60" s="193" t="e">
        <f t="shared" si="136"/>
        <v>#N/A</v>
      </c>
      <c r="KI60" s="193" t="e">
        <f t="shared" si="136"/>
        <v>#N/A</v>
      </c>
      <c r="KJ60" s="193" t="e">
        <f t="shared" si="136"/>
        <v>#N/A</v>
      </c>
      <c r="KK60" s="193" t="e">
        <f t="shared" si="136"/>
        <v>#N/A</v>
      </c>
      <c r="KL60" s="193" t="e">
        <f t="shared" si="136"/>
        <v>#N/A</v>
      </c>
      <c r="KM60" s="193" t="e">
        <f t="shared" si="136"/>
        <v>#N/A</v>
      </c>
      <c r="KN60" s="193" t="e">
        <f t="shared" si="136"/>
        <v>#N/A</v>
      </c>
      <c r="KO60" s="193" t="e">
        <f t="shared" si="136"/>
        <v>#N/A</v>
      </c>
      <c r="KP60" s="193" t="e">
        <f t="shared" si="136"/>
        <v>#N/A</v>
      </c>
      <c r="KQ60" s="193" t="e">
        <f t="shared" si="136"/>
        <v>#N/A</v>
      </c>
      <c r="KR60" s="193" t="e">
        <f t="shared" si="26"/>
        <v>#N/A</v>
      </c>
      <c r="KS60" s="193" t="e">
        <f t="shared" si="121"/>
        <v>#N/A</v>
      </c>
      <c r="KT60" s="193" t="e">
        <f t="shared" si="121"/>
        <v>#N/A</v>
      </c>
      <c r="KU60" s="193" t="e">
        <f t="shared" si="121"/>
        <v>#N/A</v>
      </c>
      <c r="KV60" s="193" t="e">
        <f t="shared" si="131"/>
        <v>#N/A</v>
      </c>
      <c r="KW60" s="193" t="e">
        <f t="shared" si="131"/>
        <v>#N/A</v>
      </c>
      <c r="KX60" s="193" t="e">
        <f t="shared" si="131"/>
        <v>#N/A</v>
      </c>
      <c r="KY60" s="193" t="e">
        <f t="shared" si="131"/>
        <v>#N/A</v>
      </c>
      <c r="KZ60" s="193" t="e">
        <f t="shared" si="131"/>
        <v>#N/A</v>
      </c>
      <c r="LA60" s="193" t="e">
        <f t="shared" si="131"/>
        <v>#N/A</v>
      </c>
      <c r="LB60" s="193" t="e">
        <f t="shared" si="131"/>
        <v>#N/A</v>
      </c>
      <c r="LC60" s="193" t="e">
        <f t="shared" si="131"/>
        <v>#N/A</v>
      </c>
      <c r="LD60" s="193" t="e">
        <f t="shared" si="131"/>
        <v>#N/A</v>
      </c>
      <c r="LE60" s="193" t="e">
        <f t="shared" si="131"/>
        <v>#N/A</v>
      </c>
      <c r="LF60" s="193" t="e">
        <f t="shared" si="131"/>
        <v>#N/A</v>
      </c>
      <c r="LG60" s="193" t="e">
        <f t="shared" si="131"/>
        <v>#N/A</v>
      </c>
      <c r="LH60" s="193" t="e">
        <f t="shared" si="131"/>
        <v>#N/A</v>
      </c>
      <c r="LI60" s="193" t="e">
        <f t="shared" si="131"/>
        <v>#N/A</v>
      </c>
      <c r="LJ60" s="193" t="e">
        <f t="shared" si="131"/>
        <v>#N/A</v>
      </c>
      <c r="LK60" s="193" t="e">
        <f t="shared" si="127"/>
        <v>#N/A</v>
      </c>
      <c r="LL60" s="193" t="e">
        <f t="shared" si="127"/>
        <v>#N/A</v>
      </c>
      <c r="LM60" s="193" t="e">
        <f t="shared" si="127"/>
        <v>#N/A</v>
      </c>
      <c r="LN60" s="193" t="e">
        <f t="shared" si="127"/>
        <v>#N/A</v>
      </c>
      <c r="LO60" s="193" t="e">
        <f t="shared" si="127"/>
        <v>#N/A</v>
      </c>
      <c r="LP60" s="193" t="e">
        <f t="shared" si="127"/>
        <v>#N/A</v>
      </c>
      <c r="LQ60" s="193" t="e">
        <f t="shared" si="127"/>
        <v>#N/A</v>
      </c>
      <c r="LR60" s="193" t="e">
        <f t="shared" si="127"/>
        <v>#N/A</v>
      </c>
      <c r="LS60" s="193" t="e">
        <f t="shared" si="127"/>
        <v>#N/A</v>
      </c>
      <c r="LT60" s="193" t="e">
        <f t="shared" si="127"/>
        <v>#N/A</v>
      </c>
      <c r="LU60" s="193" t="e">
        <f t="shared" si="127"/>
        <v>#N/A</v>
      </c>
      <c r="LV60" s="193" t="e">
        <f t="shared" si="127"/>
        <v>#N/A</v>
      </c>
      <c r="LW60" s="193" t="e">
        <f t="shared" si="127"/>
        <v>#N/A</v>
      </c>
      <c r="LX60" s="193" t="e">
        <f t="shared" si="127"/>
        <v>#N/A</v>
      </c>
      <c r="LY60" s="193" t="e">
        <f t="shared" si="127"/>
        <v>#N/A</v>
      </c>
      <c r="LZ60" s="193" t="e">
        <f t="shared" si="124"/>
        <v>#N/A</v>
      </c>
      <c r="MA60" s="193" t="e">
        <f t="shared" si="124"/>
        <v>#N/A</v>
      </c>
      <c r="MB60" s="193" t="e">
        <f t="shared" si="124"/>
        <v>#N/A</v>
      </c>
      <c r="MC60" s="193" t="e">
        <f t="shared" si="124"/>
        <v>#N/A</v>
      </c>
      <c r="MD60" s="193" t="e">
        <f t="shared" si="124"/>
        <v>#N/A</v>
      </c>
      <c r="ME60" s="193" t="e">
        <f t="shared" si="124"/>
        <v>#N/A</v>
      </c>
      <c r="MF60" s="193" t="e">
        <f t="shared" si="124"/>
        <v>#N/A</v>
      </c>
      <c r="MG60" s="193" t="e">
        <f t="shared" si="124"/>
        <v>#N/A</v>
      </c>
      <c r="MH60" s="193" t="e">
        <f t="shared" si="124"/>
        <v>#N/A</v>
      </c>
      <c r="MI60" s="193" t="e">
        <f t="shared" si="124"/>
        <v>#N/A</v>
      </c>
      <c r="MJ60" s="193" t="e">
        <f t="shared" si="124"/>
        <v>#N/A</v>
      </c>
      <c r="MK60" s="193" t="e">
        <f t="shared" si="124"/>
        <v>#N/A</v>
      </c>
      <c r="ML60" s="193" t="e">
        <f t="shared" si="124"/>
        <v>#N/A</v>
      </c>
      <c r="MM60" s="193" t="e">
        <f t="shared" si="124"/>
        <v>#N/A</v>
      </c>
      <c r="MN60" s="193" t="e">
        <f t="shared" si="124"/>
        <v>#N/A</v>
      </c>
      <c r="MO60" s="193" t="e">
        <f t="shared" si="137"/>
        <v>#N/A</v>
      </c>
      <c r="MP60" s="193" t="e">
        <f t="shared" si="137"/>
        <v>#N/A</v>
      </c>
      <c r="MQ60" s="193" t="e">
        <f t="shared" si="137"/>
        <v>#N/A</v>
      </c>
      <c r="MR60" s="193" t="e">
        <f t="shared" si="137"/>
        <v>#N/A</v>
      </c>
      <c r="MS60" s="193" t="e">
        <f t="shared" si="137"/>
        <v>#N/A</v>
      </c>
      <c r="MT60" s="193" t="e">
        <f t="shared" si="137"/>
        <v>#N/A</v>
      </c>
      <c r="MU60" s="193" t="e">
        <f t="shared" si="137"/>
        <v>#N/A</v>
      </c>
      <c r="MV60" s="193" t="e">
        <f t="shared" si="137"/>
        <v>#N/A</v>
      </c>
      <c r="MW60" s="193" t="e">
        <f t="shared" si="137"/>
        <v>#N/A</v>
      </c>
      <c r="MX60" s="193" t="e">
        <f t="shared" si="137"/>
        <v>#N/A</v>
      </c>
      <c r="MY60" s="193" t="e">
        <f t="shared" si="137"/>
        <v>#N/A</v>
      </c>
      <c r="MZ60" s="193" t="e">
        <f t="shared" si="137"/>
        <v>#N/A</v>
      </c>
      <c r="NA60" s="193" t="e">
        <f t="shared" si="137"/>
        <v>#N/A</v>
      </c>
      <c r="NB60" s="193" t="e">
        <f t="shared" si="137"/>
        <v>#N/A</v>
      </c>
      <c r="NC60" s="193" t="e">
        <f t="shared" si="137"/>
        <v>#N/A</v>
      </c>
      <c r="ND60" s="193" t="e">
        <f t="shared" si="27"/>
        <v>#N/A</v>
      </c>
      <c r="NE60" s="193" t="e">
        <f t="shared" si="122"/>
        <v>#N/A</v>
      </c>
      <c r="NF60" s="193" t="e">
        <f t="shared" si="122"/>
        <v>#N/A</v>
      </c>
      <c r="NG60" s="193" t="e">
        <f t="shared" si="122"/>
        <v>#N/A</v>
      </c>
      <c r="NH60" s="193" t="e">
        <f t="shared" si="132"/>
        <v>#N/A</v>
      </c>
      <c r="NI60" s="193" t="e">
        <f t="shared" si="132"/>
        <v>#N/A</v>
      </c>
      <c r="NJ60" s="193" t="e">
        <f t="shared" si="132"/>
        <v>#N/A</v>
      </c>
      <c r="NK60" s="193" t="e">
        <f t="shared" si="132"/>
        <v>#N/A</v>
      </c>
      <c r="NL60" s="193" t="e">
        <f t="shared" si="132"/>
        <v>#N/A</v>
      </c>
      <c r="NM60" s="193" t="e">
        <f t="shared" si="132"/>
        <v>#N/A</v>
      </c>
      <c r="NN60" s="193" t="e">
        <f t="shared" si="132"/>
        <v>#N/A</v>
      </c>
      <c r="NO60" s="193" t="e">
        <f t="shared" si="132"/>
        <v>#N/A</v>
      </c>
      <c r="NP60" s="193" t="e">
        <f t="shared" si="132"/>
        <v>#N/A</v>
      </c>
      <c r="NQ60" s="193" t="e">
        <f t="shared" si="132"/>
        <v>#N/A</v>
      </c>
      <c r="NR60" s="193" t="e">
        <f t="shared" si="132"/>
        <v>#N/A</v>
      </c>
      <c r="NS60" s="193" t="e">
        <f t="shared" si="132"/>
        <v>#N/A</v>
      </c>
      <c r="NT60" s="193" t="e">
        <f t="shared" si="132"/>
        <v>#N/A</v>
      </c>
      <c r="NU60" s="193" t="e">
        <f t="shared" si="132"/>
        <v>#N/A</v>
      </c>
      <c r="NV60" s="193" t="e">
        <f t="shared" si="132"/>
        <v>#N/A</v>
      </c>
      <c r="NW60" s="193" t="e">
        <f t="shared" si="128"/>
        <v>#N/A</v>
      </c>
      <c r="NX60" s="193" t="e">
        <f t="shared" si="128"/>
        <v>#N/A</v>
      </c>
      <c r="NY60" s="193" t="e">
        <f t="shared" si="128"/>
        <v>#N/A</v>
      </c>
      <c r="NZ60" s="193" t="e">
        <f t="shared" si="128"/>
        <v>#N/A</v>
      </c>
      <c r="OA60" s="193" t="e">
        <f t="shared" si="128"/>
        <v>#N/A</v>
      </c>
      <c r="OB60" s="193" t="e">
        <f t="shared" si="128"/>
        <v>#N/A</v>
      </c>
      <c r="OC60" s="193" t="e">
        <f t="shared" si="128"/>
        <v>#N/A</v>
      </c>
      <c r="OD60" s="193" t="e">
        <f t="shared" si="128"/>
        <v>#N/A</v>
      </c>
      <c r="OE60" s="193" t="e">
        <f t="shared" si="128"/>
        <v>#N/A</v>
      </c>
      <c r="OF60" s="193" t="e">
        <f t="shared" si="128"/>
        <v>#N/A</v>
      </c>
      <c r="OG60" s="193" t="e">
        <f t="shared" si="128"/>
        <v>#N/A</v>
      </c>
      <c r="OH60" s="193" t="e">
        <f t="shared" si="128"/>
        <v>#N/A</v>
      </c>
      <c r="OI60" s="193" t="e">
        <f t="shared" si="128"/>
        <v>#N/A</v>
      </c>
      <c r="OJ60" s="193" t="e">
        <f t="shared" si="128"/>
        <v>#N/A</v>
      </c>
      <c r="OK60" s="193" t="e">
        <f t="shared" si="128"/>
        <v>#N/A</v>
      </c>
      <c r="OL60" s="193" t="e">
        <f t="shared" si="125"/>
        <v>#N/A</v>
      </c>
      <c r="OM60" s="193" t="e">
        <f t="shared" si="125"/>
        <v>#N/A</v>
      </c>
      <c r="ON60" s="193" t="e">
        <f t="shared" si="125"/>
        <v>#N/A</v>
      </c>
      <c r="OO60" s="193" t="e">
        <f t="shared" si="125"/>
        <v>#N/A</v>
      </c>
      <c r="OP60" s="193" t="e">
        <f t="shared" si="125"/>
        <v>#N/A</v>
      </c>
      <c r="OQ60" s="193" t="e">
        <f t="shared" si="125"/>
        <v>#N/A</v>
      </c>
      <c r="OR60" s="193" t="e">
        <f t="shared" si="125"/>
        <v>#N/A</v>
      </c>
      <c r="OS60" s="193" t="e">
        <f t="shared" si="125"/>
        <v>#N/A</v>
      </c>
      <c r="OT60" s="193" t="e">
        <f t="shared" si="125"/>
        <v>#N/A</v>
      </c>
      <c r="OU60" s="193" t="e">
        <f t="shared" si="125"/>
        <v>#N/A</v>
      </c>
      <c r="OV60" s="193" t="e">
        <f t="shared" si="125"/>
        <v>#N/A</v>
      </c>
      <c r="OW60" s="193" t="e">
        <f t="shared" si="125"/>
        <v>#N/A</v>
      </c>
      <c r="OX60" s="193" t="e">
        <f t="shared" si="125"/>
        <v>#N/A</v>
      </c>
      <c r="OY60" s="193" t="e">
        <f t="shared" si="125"/>
        <v>#N/A</v>
      </c>
      <c r="OZ60" s="193" t="e">
        <f t="shared" si="125"/>
        <v>#N/A</v>
      </c>
      <c r="PA60" s="193" t="e">
        <f t="shared" si="138"/>
        <v>#N/A</v>
      </c>
      <c r="PB60" s="193" t="e">
        <f t="shared" si="138"/>
        <v>#N/A</v>
      </c>
      <c r="PC60" s="193" t="e">
        <f t="shared" si="138"/>
        <v>#N/A</v>
      </c>
      <c r="PD60" s="193" t="e">
        <f t="shared" si="138"/>
        <v>#N/A</v>
      </c>
      <c r="PE60" s="193" t="e">
        <f t="shared" si="138"/>
        <v>#N/A</v>
      </c>
      <c r="PF60" s="193" t="e">
        <f t="shared" si="138"/>
        <v>#N/A</v>
      </c>
      <c r="PG60" s="193" t="e">
        <f t="shared" si="138"/>
        <v>#N/A</v>
      </c>
      <c r="PH60" s="193" t="e">
        <f t="shared" si="138"/>
        <v>#N/A</v>
      </c>
      <c r="PI60" s="193" t="e">
        <f t="shared" si="138"/>
        <v>#N/A</v>
      </c>
      <c r="PJ60" s="193" t="e">
        <f t="shared" si="138"/>
        <v>#N/A</v>
      </c>
      <c r="PK60" s="193" t="e">
        <f t="shared" si="138"/>
        <v>#N/A</v>
      </c>
      <c r="PL60" s="193" t="e">
        <f t="shared" si="138"/>
        <v>#N/A</v>
      </c>
      <c r="PM60" s="193" t="e">
        <f t="shared" si="138"/>
        <v>#N/A</v>
      </c>
      <c r="PN60" s="193" t="e">
        <f t="shared" si="138"/>
        <v>#N/A</v>
      </c>
      <c r="PO60" s="193" t="e">
        <f t="shared" si="138"/>
        <v>#N/A</v>
      </c>
      <c r="PP60" s="193" t="e">
        <f t="shared" si="28"/>
        <v>#N/A</v>
      </c>
      <c r="PQ60" s="193" t="e">
        <f t="shared" si="133"/>
        <v>#N/A</v>
      </c>
      <c r="PR60" s="193" t="e">
        <f t="shared" si="133"/>
        <v>#N/A</v>
      </c>
      <c r="PS60" s="193" t="e">
        <f t="shared" si="133"/>
        <v>#N/A</v>
      </c>
      <c r="PT60" s="193" t="e">
        <f t="shared" si="133"/>
        <v>#N/A</v>
      </c>
      <c r="PU60" s="193" t="e">
        <f t="shared" si="133"/>
        <v>#N/A</v>
      </c>
      <c r="PV60" s="193" t="e">
        <f t="shared" si="133"/>
        <v>#N/A</v>
      </c>
      <c r="PW60" s="193" t="e">
        <f t="shared" si="133"/>
        <v>#N/A</v>
      </c>
      <c r="PX60" s="193" t="e">
        <f t="shared" si="133"/>
        <v>#N/A</v>
      </c>
    </row>
    <row r="61" spans="1:440" hidden="1" x14ac:dyDescent="0.45">
      <c r="A61" s="20">
        <v>58</v>
      </c>
      <c r="B61" s="134"/>
      <c r="C61" s="279"/>
      <c r="D61" s="280" t="str">
        <f t="shared" si="15"/>
        <v/>
      </c>
      <c r="E61" s="281"/>
      <c r="F61" s="280" t="str">
        <f t="shared" si="16"/>
        <v/>
      </c>
      <c r="G61" s="279"/>
      <c r="H61" s="135"/>
      <c r="I61" s="110" t="str">
        <f t="shared" si="17"/>
        <v/>
      </c>
      <c r="J61" s="21" t="str">
        <f t="shared" si="18"/>
        <v/>
      </c>
      <c r="K61" s="22" t="str">
        <f t="shared" si="19"/>
        <v/>
      </c>
      <c r="L61" s="23" t="str">
        <f>IF(J61="","",IF(OR($J61&lt;Skew!$B$3,$J61=Skew!$B$3),IF($J61&gt;Skew!$C$3,Skew!$A$3,IF($J61&gt;Skew!$C$4,Skew!$A$4,IF($J61&gt;Skew!$C$5,Skew!$A$5,IF($J61&gt;Skew!$C$6,Skew!$A$6,IF($J61&gt;Skew!$C$7,Skew!$A$7,IF($J61&gt;Skew!$C$8,Skew!$A$8,IF($J61&gt;Skew!$C$9,Skew!$A$9,IF($J61&gt;Skew!$C$10,Skew!$A$10,IF($J61&gt;Skew!$C$11,Skew!$A$11,IF($J61&gt;Skew!$C$12,Skew!$A$12,IF($J61&gt;Skew!$C$13,Skew!$A$13,IF($J61&gt;Skew!$C$14,Skew!$A$14,IF($J61&gt;Skew!$C$15,Skew!$A$15,IF($J61&gt;Skew!$C$16,Skew!$A$16,Skew!$A$17)
)))))))))))))))</f>
        <v/>
      </c>
      <c r="M61" s="22" t="str">
        <f>IF(J61="","",MATCH(L61,Skew!$A$3:$A$17,0))</f>
        <v/>
      </c>
      <c r="N61" s="22" t="str">
        <f t="shared" si="0"/>
        <v/>
      </c>
      <c r="O61" s="24"/>
      <c r="P61" s="22" t="str">
        <f>IF(OR(J61="",O61=""),"",MATCH(O61,Confidence!$A$3:$A$12,0))</f>
        <v/>
      </c>
      <c r="Q61" s="25" t="str">
        <f t="shared" si="1"/>
        <v/>
      </c>
      <c r="R61" s="25" t="str">
        <f t="shared" si="2"/>
        <v/>
      </c>
      <c r="S61" s="22"/>
      <c r="T61" s="102" t="str">
        <f t="shared" si="3"/>
        <v/>
      </c>
      <c r="U61" s="102" t="str">
        <f t="shared" si="4"/>
        <v/>
      </c>
      <c r="V61" s="37" t="str">
        <f t="shared" si="5"/>
        <v/>
      </c>
      <c r="W61" s="115"/>
      <c r="X61" s="204" t="str">
        <f>IF(AND(D61&gt;0,E61&gt;0,F61&gt;0,Q61&gt;0,R61&gt;0,W61&gt;0,NOT(O61="")),ABS(VLOOKUP($W$1,VLookups!$A$30:$B$31,2,FALSE)-_xlfn.BETA.DIST(W61,IF(K61="L",R61,Q61),IF(K61="L",Q61,R61),TRUE,D61,F61)),"")</f>
        <v/>
      </c>
      <c r="Y61" s="112" t="str">
        <f>IF(OR($Q61="",$R61=""),"",_xlfn.BETA.INV(ABS(VLOOKUP($W$1,VLookups!$A$30:$B$31,2,FALSE)-Y$3),IF($K61="L",$R61,$Q61),IF($K61="L",$Q61,$R61),$D61,$F61))</f>
        <v/>
      </c>
      <c r="Z61" s="113" t="str">
        <f>IF(OR($Q61="",$R61=""),"",_xlfn.BETA.INV(ABS(VLOOKUP($W$1,VLookups!$A$30:$B$31,2,FALSE)-Z$3),IF($K61="L",$R61,$Q61),IF($K61="L",$Q61,$R61),$D61,$F61))</f>
        <v/>
      </c>
      <c r="AA61" s="112" t="str">
        <f>IF(OR($Q61="",$R61=""),"",_xlfn.BETA.INV(ABS(VLOOKUP($W$1,VLookups!$A$30:$B$31,2,FALSE)-AA$3),IF($K61="L",$R61,$Q61),IF($K61="L",$Q61,$R61),$D61,$F61))</f>
        <v/>
      </c>
      <c r="AB61" s="113" t="str">
        <f>IF(OR($Q61="",$R61=""),"",_xlfn.BETA.INV(ABS(VLOOKUP($W$1,VLookups!$A$30:$B$31,2,FALSE)-AB$3),IF($K61="L",$R61,$Q61),IF($K61="L",$Q61,$R61),$D61,$F61))</f>
        <v/>
      </c>
      <c r="AC61" s="112" t="str">
        <f>IF(OR($Q61="",$R61=""),"",_xlfn.BETA.INV(ABS(VLOOKUP($W$1,VLookups!$A$30:$B$31,2,FALSE)-AC$3),IF($K61="L",$R61,$Q61),IF($K61="L",$Q61,$R61),$D61,$F61))</f>
        <v/>
      </c>
      <c r="AD61" s="113" t="str">
        <f>IF(OR($Q61="",$R61=""),"",_xlfn.BETA.INV(ABS(VLOOKUP($W$1,VLookups!$A$30:$B$31,2,FALSE)-AD$3),IF($K61="L",$R61,$Q61),IF($K61="L",$Q61,$R61),$D61,$F61))</f>
        <v/>
      </c>
      <c r="AE61" s="112" t="str">
        <f>IF(OR($Q61="",$R61=""),"",_xlfn.BETA.INV(ABS(VLOOKUP($W$1,VLookups!$A$30:$B$31,2,FALSE)-AE$3),IF($K61="L",$R61,$Q61),IF($K61="L",$Q61,$R61),$D61,$F61))</f>
        <v/>
      </c>
      <c r="AF61" s="113" t="str">
        <f>IF(OR($Q61="",$R61=""),"",_xlfn.BETA.INV(ABS(VLOOKUP($W$1,VLookups!$A$30:$B$31,2,FALSE)-AF$3),IF($K61="L",$R61,$Q61),IF($K61="L",$Q61,$R61),$D61,$F61))</f>
        <v/>
      </c>
      <c r="AG61" s="112" t="str">
        <f>IF(OR($Q61="",$R61=""),"",_xlfn.BETA.INV(ABS(VLOOKUP($W$1,VLookups!$A$30:$B$31,2,FALSE)-AG$3),IF($K61="L",$R61,$Q61),IF($K61="L",$Q61,$R61),$D61,$F61))</f>
        <v/>
      </c>
      <c r="AH61" s="113" t="str">
        <f>IF(OR($Q61="",$R61=""),"",_xlfn.BETA.INV(ABS(VLOOKUP($W$1,VLookups!$A$30:$B$31,2,FALSE)-AH$3),IF($K61="L",$R61,$Q61),IF($K61="L",$Q61,$R61),$D61,$F61))</f>
        <v/>
      </c>
      <c r="AI61" s="112" t="str">
        <f>IF(OR($Q61="",$R61=""),"",_xlfn.BETA.INV(ABS(VLOOKUP($W$1,VLookups!$A$30:$B$31,2,FALSE)-AI$3),IF($K61="L",$R61,$Q61),IF($K61="L",$Q61,$R61),$D61,$F61))</f>
        <v/>
      </c>
      <c r="AJ61" s="113" t="str">
        <f>IF(OR($Q61="",$R61=""),"",_xlfn.BETA.INV(ABS(VLOOKUP($W$1,VLookups!$A$30:$B$31,2,FALSE)-AJ$3),IF($K61="L",$R61,$Q61),IF($K61="L",$Q61,$R61),$D61,$F61))</f>
        <v/>
      </c>
      <c r="AK61" s="15"/>
      <c r="AL61" s="194" t="str">
        <f t="shared" si="20"/>
        <v/>
      </c>
      <c r="AM61" s="192" t="str">
        <f t="shared" si="21"/>
        <v/>
      </c>
      <c r="AN61" s="177" t="str">
        <f t="shared" ref="AN61:AN64" si="154">IF(ISNONTEXT($AL61),AM61+$AL61,"")</f>
        <v/>
      </c>
      <c r="AO61" s="177" t="str">
        <f t="shared" si="146"/>
        <v/>
      </c>
      <c r="AP61" s="177" t="str">
        <f t="shared" si="146"/>
        <v/>
      </c>
      <c r="AQ61" s="177" t="str">
        <f t="shared" si="146"/>
        <v/>
      </c>
      <c r="AR61" s="177" t="str">
        <f t="shared" si="146"/>
        <v/>
      </c>
      <c r="AS61" s="177" t="str">
        <f t="shared" si="146"/>
        <v/>
      </c>
      <c r="AT61" s="177" t="str">
        <f t="shared" si="146"/>
        <v/>
      </c>
      <c r="AU61" s="177" t="str">
        <f t="shared" si="146"/>
        <v/>
      </c>
      <c r="AV61" s="177" t="str">
        <f t="shared" si="146"/>
        <v/>
      </c>
      <c r="AW61" s="177" t="str">
        <f t="shared" si="146"/>
        <v/>
      </c>
      <c r="AX61" s="177" t="str">
        <f t="shared" si="146"/>
        <v/>
      </c>
      <c r="AY61" s="177" t="str">
        <f t="shared" si="146"/>
        <v/>
      </c>
      <c r="AZ61" s="177" t="str">
        <f t="shared" si="146"/>
        <v/>
      </c>
      <c r="BA61" s="177" t="str">
        <f t="shared" si="146"/>
        <v/>
      </c>
      <c r="BB61" s="177" t="str">
        <f t="shared" si="146"/>
        <v/>
      </c>
      <c r="BC61" s="177" t="str">
        <f t="shared" si="146"/>
        <v/>
      </c>
      <c r="BD61" s="177" t="str">
        <f t="shared" si="146"/>
        <v/>
      </c>
      <c r="BE61" s="177" t="str">
        <f t="shared" si="141"/>
        <v/>
      </c>
      <c r="BF61" s="177" t="str">
        <f t="shared" si="141"/>
        <v/>
      </c>
      <c r="BG61" s="177" t="str">
        <f t="shared" si="141"/>
        <v/>
      </c>
      <c r="BH61" s="177" t="str">
        <f t="shared" si="141"/>
        <v/>
      </c>
      <c r="BI61" s="177" t="str">
        <f t="shared" si="141"/>
        <v/>
      </c>
      <c r="BJ61" s="177" t="str">
        <f t="shared" si="141"/>
        <v/>
      </c>
      <c r="BK61" s="177" t="str">
        <f t="shared" si="141"/>
        <v/>
      </c>
      <c r="BL61" s="177" t="str">
        <f t="shared" si="141"/>
        <v/>
      </c>
      <c r="BM61" s="177" t="str">
        <f t="shared" si="141"/>
        <v/>
      </c>
      <c r="BN61" s="177" t="str">
        <f t="shared" si="141"/>
        <v/>
      </c>
      <c r="BO61" s="177" t="str">
        <f t="shared" si="141"/>
        <v/>
      </c>
      <c r="BP61" s="177" t="str">
        <f t="shared" si="141"/>
        <v/>
      </c>
      <c r="BQ61" s="177" t="str">
        <f t="shared" si="141"/>
        <v/>
      </c>
      <c r="BR61" s="177" t="str">
        <f t="shared" si="141"/>
        <v/>
      </c>
      <c r="BS61" s="177" t="str">
        <f t="shared" si="141"/>
        <v/>
      </c>
      <c r="BT61" s="177" t="str">
        <f t="shared" si="147"/>
        <v/>
      </c>
      <c r="BU61" s="177" t="str">
        <f t="shared" si="147"/>
        <v/>
      </c>
      <c r="BV61" s="177" t="str">
        <f t="shared" si="147"/>
        <v/>
      </c>
      <c r="BW61" s="177" t="str">
        <f t="shared" si="147"/>
        <v/>
      </c>
      <c r="BX61" s="177" t="str">
        <f t="shared" si="147"/>
        <v/>
      </c>
      <c r="BY61" s="177" t="str">
        <f t="shared" si="147"/>
        <v/>
      </c>
      <c r="BZ61" s="177" t="str">
        <f t="shared" si="147"/>
        <v/>
      </c>
      <c r="CA61" s="177" t="str">
        <f t="shared" si="147"/>
        <v/>
      </c>
      <c r="CB61" s="177" t="str">
        <f t="shared" si="147"/>
        <v/>
      </c>
      <c r="CC61" s="177" t="str">
        <f t="shared" si="147"/>
        <v/>
      </c>
      <c r="CD61" s="177" t="str">
        <f t="shared" si="147"/>
        <v/>
      </c>
      <c r="CE61" s="177" t="str">
        <f t="shared" si="147"/>
        <v/>
      </c>
      <c r="CF61" s="177" t="str">
        <f t="shared" si="147"/>
        <v/>
      </c>
      <c r="CG61" s="177" t="str">
        <f t="shared" si="147"/>
        <v/>
      </c>
      <c r="CH61" s="177" t="str">
        <f t="shared" si="147"/>
        <v/>
      </c>
      <c r="CI61" s="177" t="str">
        <f t="shared" si="147"/>
        <v/>
      </c>
      <c r="CJ61" s="177" t="str">
        <f t="shared" si="142"/>
        <v/>
      </c>
      <c r="CK61" s="177" t="str">
        <f t="shared" si="142"/>
        <v/>
      </c>
      <c r="CL61" s="177" t="str">
        <f t="shared" si="142"/>
        <v/>
      </c>
      <c r="CM61" s="177" t="str">
        <f t="shared" si="142"/>
        <v/>
      </c>
      <c r="CN61" s="177" t="str">
        <f t="shared" si="142"/>
        <v/>
      </c>
      <c r="CO61" s="177" t="str">
        <f t="shared" si="142"/>
        <v/>
      </c>
      <c r="CP61" s="177" t="str">
        <f t="shared" si="142"/>
        <v/>
      </c>
      <c r="CQ61" s="177" t="str">
        <f t="shared" si="142"/>
        <v/>
      </c>
      <c r="CR61" s="177" t="str">
        <f t="shared" si="142"/>
        <v/>
      </c>
      <c r="CS61" s="177" t="str">
        <f t="shared" si="142"/>
        <v/>
      </c>
      <c r="CT61" s="177" t="str">
        <f t="shared" si="142"/>
        <v/>
      </c>
      <c r="CU61" s="177" t="str">
        <f t="shared" si="142"/>
        <v/>
      </c>
      <c r="CV61" s="177" t="str">
        <f t="shared" si="142"/>
        <v/>
      </c>
      <c r="CW61" s="177" t="str">
        <f t="shared" si="142"/>
        <v/>
      </c>
      <c r="CX61" s="177" t="str">
        <f t="shared" si="142"/>
        <v/>
      </c>
      <c r="CY61" s="177" t="str">
        <f t="shared" si="139"/>
        <v/>
      </c>
      <c r="CZ61" s="177" t="str">
        <f t="shared" si="139"/>
        <v/>
      </c>
      <c r="DA61" s="177" t="str">
        <f t="shared" si="139"/>
        <v/>
      </c>
      <c r="DB61" s="177" t="str">
        <f t="shared" si="139"/>
        <v/>
      </c>
      <c r="DC61" s="177" t="str">
        <f t="shared" si="139"/>
        <v/>
      </c>
      <c r="DD61" s="177" t="str">
        <f t="shared" si="139"/>
        <v/>
      </c>
      <c r="DE61" s="177" t="str">
        <f t="shared" si="139"/>
        <v/>
      </c>
      <c r="DF61" s="177" t="str">
        <f t="shared" si="139"/>
        <v/>
      </c>
      <c r="DG61" s="177" t="str">
        <f t="shared" si="139"/>
        <v/>
      </c>
      <c r="DH61" s="177" t="str">
        <f t="shared" si="139"/>
        <v/>
      </c>
      <c r="DI61" s="177" t="str">
        <f t="shared" si="139"/>
        <v/>
      </c>
      <c r="DJ61" s="177" t="str">
        <f t="shared" si="139"/>
        <v/>
      </c>
      <c r="DK61" s="177" t="str">
        <f t="shared" si="139"/>
        <v/>
      </c>
      <c r="DL61" s="177" t="str">
        <f t="shared" si="139"/>
        <v/>
      </c>
      <c r="DM61" s="177" t="str">
        <f t="shared" si="139"/>
        <v/>
      </c>
      <c r="DN61" s="177" t="str">
        <f t="shared" si="139"/>
        <v/>
      </c>
      <c r="DO61" s="177" t="str">
        <f t="shared" si="135"/>
        <v/>
      </c>
      <c r="DP61" s="177" t="str">
        <f t="shared" si="135"/>
        <v/>
      </c>
      <c r="DQ61" s="177" t="str">
        <f t="shared" si="135"/>
        <v/>
      </c>
      <c r="DR61" s="177" t="str">
        <f t="shared" si="135"/>
        <v/>
      </c>
      <c r="DS61" s="177" t="str">
        <f t="shared" si="135"/>
        <v/>
      </c>
      <c r="DT61" s="177" t="str">
        <f t="shared" si="135"/>
        <v/>
      </c>
      <c r="DU61" s="177" t="str">
        <f t="shared" si="135"/>
        <v/>
      </c>
      <c r="DV61" s="177" t="str">
        <f t="shared" si="135"/>
        <v/>
      </c>
      <c r="DW61" s="177" t="str">
        <f t="shared" si="135"/>
        <v/>
      </c>
      <c r="DX61" s="177" t="str">
        <f t="shared" si="135"/>
        <v/>
      </c>
      <c r="DY61" s="177" t="str">
        <f t="shared" si="135"/>
        <v/>
      </c>
      <c r="DZ61" s="177" t="str">
        <f t="shared" si="135"/>
        <v/>
      </c>
      <c r="EA61" s="177" t="str">
        <f t="shared" si="135"/>
        <v/>
      </c>
      <c r="EB61" s="177" t="str">
        <f t="shared" si="135"/>
        <v/>
      </c>
      <c r="EC61" s="177" t="str">
        <f t="shared" si="135"/>
        <v/>
      </c>
      <c r="ED61" s="177" t="str">
        <f t="shared" si="148"/>
        <v/>
      </c>
      <c r="EE61" s="177" t="str">
        <f t="shared" si="148"/>
        <v/>
      </c>
      <c r="EF61" s="177" t="str">
        <f t="shared" si="148"/>
        <v/>
      </c>
      <c r="EG61" s="177" t="str">
        <f t="shared" si="148"/>
        <v/>
      </c>
      <c r="EH61" s="177" t="str">
        <f t="shared" si="148"/>
        <v/>
      </c>
      <c r="EI61" s="177" t="str">
        <f t="shared" si="148"/>
        <v/>
      </c>
      <c r="EJ61" s="177" t="str">
        <f t="shared" si="148"/>
        <v/>
      </c>
      <c r="EK61" s="177" t="str">
        <f t="shared" si="148"/>
        <v/>
      </c>
      <c r="EL61" s="177" t="str">
        <f t="shared" si="148"/>
        <v/>
      </c>
      <c r="EM61" s="177" t="str">
        <f t="shared" si="148"/>
        <v/>
      </c>
      <c r="EN61" s="177" t="str">
        <f t="shared" si="148"/>
        <v/>
      </c>
      <c r="EO61" s="177" t="str">
        <f t="shared" si="148"/>
        <v/>
      </c>
      <c r="EP61" s="177" t="str">
        <f t="shared" si="148"/>
        <v/>
      </c>
      <c r="EQ61" s="177" t="str">
        <f t="shared" si="148"/>
        <v/>
      </c>
      <c r="ER61" s="177" t="str">
        <f t="shared" si="148"/>
        <v/>
      </c>
      <c r="ES61" s="177" t="str">
        <f t="shared" si="148"/>
        <v/>
      </c>
      <c r="ET61" s="177" t="str">
        <f t="shared" si="143"/>
        <v/>
      </c>
      <c r="EU61" s="177" t="str">
        <f t="shared" si="153"/>
        <v/>
      </c>
      <c r="EV61" s="177" t="str">
        <f t="shared" si="153"/>
        <v/>
      </c>
      <c r="EW61" s="177" t="str">
        <f t="shared" si="153"/>
        <v/>
      </c>
      <c r="EX61" s="177" t="str">
        <f t="shared" si="153"/>
        <v/>
      </c>
      <c r="EY61" s="177" t="str">
        <f t="shared" si="153"/>
        <v/>
      </c>
      <c r="EZ61" s="177" t="str">
        <f t="shared" si="153"/>
        <v/>
      </c>
      <c r="FA61" s="177" t="str">
        <f t="shared" si="153"/>
        <v/>
      </c>
      <c r="FB61" s="177" t="str">
        <f t="shared" si="153"/>
        <v/>
      </c>
      <c r="FC61" s="177" t="str">
        <f t="shared" si="153"/>
        <v/>
      </c>
      <c r="FD61" s="177" t="str">
        <f t="shared" si="153"/>
        <v/>
      </c>
      <c r="FE61" s="177" t="str">
        <f t="shared" si="153"/>
        <v/>
      </c>
      <c r="FF61" s="177" t="str">
        <f t="shared" si="153"/>
        <v/>
      </c>
      <c r="FG61" s="177" t="str">
        <f t="shared" si="153"/>
        <v/>
      </c>
      <c r="FH61" s="177" t="str">
        <f t="shared" si="153"/>
        <v/>
      </c>
      <c r="FI61" s="177" t="str">
        <f t="shared" si="153"/>
        <v/>
      </c>
      <c r="FJ61" s="177" t="str">
        <f t="shared" si="153"/>
        <v/>
      </c>
      <c r="FK61" s="177" t="str">
        <f t="shared" si="149"/>
        <v/>
      </c>
      <c r="FL61" s="177" t="str">
        <f t="shared" si="144"/>
        <v/>
      </c>
      <c r="FM61" s="177" t="str">
        <f t="shared" si="144"/>
        <v/>
      </c>
      <c r="FN61" s="177" t="str">
        <f t="shared" si="144"/>
        <v/>
      </c>
      <c r="FO61" s="177" t="str">
        <f t="shared" si="144"/>
        <v/>
      </c>
      <c r="FP61" s="177" t="str">
        <f t="shared" si="144"/>
        <v/>
      </c>
      <c r="FQ61" s="177" t="str">
        <f t="shared" si="144"/>
        <v/>
      </c>
      <c r="FR61" s="177" t="str">
        <f t="shared" si="144"/>
        <v/>
      </c>
      <c r="FS61" s="177" t="str">
        <f t="shared" si="144"/>
        <v/>
      </c>
      <c r="FT61" s="177" t="str">
        <f t="shared" si="144"/>
        <v/>
      </c>
      <c r="FU61" s="177" t="str">
        <f t="shared" si="144"/>
        <v/>
      </c>
      <c r="FV61" s="177" t="str">
        <f t="shared" si="144"/>
        <v/>
      </c>
      <c r="FW61" s="177" t="str">
        <f t="shared" si="144"/>
        <v/>
      </c>
      <c r="FX61" s="177" t="str">
        <f t="shared" si="144"/>
        <v/>
      </c>
      <c r="FY61" s="177" t="str">
        <f t="shared" si="144"/>
        <v/>
      </c>
      <c r="FZ61" s="177" t="str">
        <f t="shared" si="144"/>
        <v/>
      </c>
      <c r="GA61" s="177" t="str">
        <f t="shared" si="144"/>
        <v/>
      </c>
      <c r="GB61" s="177" t="str">
        <f t="shared" si="150"/>
        <v/>
      </c>
      <c r="GC61" s="177" t="str">
        <f t="shared" si="150"/>
        <v/>
      </c>
      <c r="GD61" s="177" t="str">
        <f t="shared" si="150"/>
        <v/>
      </c>
      <c r="GE61" s="177" t="str">
        <f t="shared" si="150"/>
        <v/>
      </c>
      <c r="GF61" s="177" t="str">
        <f t="shared" si="150"/>
        <v/>
      </c>
      <c r="GG61" s="177" t="str">
        <f t="shared" si="150"/>
        <v/>
      </c>
      <c r="GH61" s="177" t="str">
        <f t="shared" si="150"/>
        <v/>
      </c>
      <c r="GI61" s="177" t="str">
        <f t="shared" si="150"/>
        <v/>
      </c>
      <c r="GJ61" s="177" t="str">
        <f t="shared" si="150"/>
        <v/>
      </c>
      <c r="GK61" s="177" t="str">
        <f t="shared" si="150"/>
        <v/>
      </c>
      <c r="GL61" s="177" t="str">
        <f t="shared" si="150"/>
        <v/>
      </c>
      <c r="GM61" s="177" t="str">
        <f t="shared" si="150"/>
        <v/>
      </c>
      <c r="GN61" s="177" t="str">
        <f t="shared" si="150"/>
        <v/>
      </c>
      <c r="GO61" s="177" t="str">
        <f t="shared" si="150"/>
        <v/>
      </c>
      <c r="GP61" s="177" t="str">
        <f t="shared" si="150"/>
        <v/>
      </c>
      <c r="GQ61" s="177" t="str">
        <f t="shared" si="150"/>
        <v/>
      </c>
      <c r="GR61" s="177" t="str">
        <f t="shared" si="145"/>
        <v/>
      </c>
      <c r="GS61" s="177" t="str">
        <f t="shared" si="145"/>
        <v/>
      </c>
      <c r="GT61" s="177" t="str">
        <f t="shared" si="145"/>
        <v/>
      </c>
      <c r="GU61" s="177" t="str">
        <f t="shared" si="145"/>
        <v/>
      </c>
      <c r="GV61" s="177" t="str">
        <f t="shared" si="145"/>
        <v/>
      </c>
      <c r="GW61" s="177" t="str">
        <f t="shared" si="145"/>
        <v/>
      </c>
      <c r="GX61" s="177" t="str">
        <f t="shared" si="145"/>
        <v/>
      </c>
      <c r="GY61" s="177" t="str">
        <f t="shared" si="145"/>
        <v/>
      </c>
      <c r="GZ61" s="177" t="str">
        <f t="shared" si="145"/>
        <v/>
      </c>
      <c r="HA61" s="177" t="str">
        <f t="shared" si="145"/>
        <v/>
      </c>
      <c r="HB61" s="177" t="str">
        <f t="shared" si="145"/>
        <v/>
      </c>
      <c r="HC61" s="177" t="str">
        <f t="shared" si="145"/>
        <v/>
      </c>
      <c r="HD61" s="177" t="str">
        <f t="shared" si="145"/>
        <v/>
      </c>
      <c r="HE61" s="177" t="str">
        <f t="shared" si="145"/>
        <v/>
      </c>
      <c r="HF61" s="177" t="str">
        <f t="shared" si="145"/>
        <v/>
      </c>
      <c r="HG61" s="177" t="str">
        <f t="shared" si="140"/>
        <v/>
      </c>
      <c r="HH61" s="177" t="str">
        <f t="shared" si="140"/>
        <v/>
      </c>
      <c r="HI61" s="177" t="str">
        <f t="shared" si="140"/>
        <v/>
      </c>
      <c r="HJ61" s="177" t="str">
        <f t="shared" si="140"/>
        <v/>
      </c>
      <c r="HK61" s="177" t="str">
        <f t="shared" si="140"/>
        <v/>
      </c>
      <c r="HL61" s="177" t="str">
        <f t="shared" si="140"/>
        <v/>
      </c>
      <c r="HM61" s="177" t="str">
        <f t="shared" si="140"/>
        <v/>
      </c>
      <c r="HN61" s="177" t="str">
        <f t="shared" si="140"/>
        <v/>
      </c>
      <c r="HO61" s="177" t="str">
        <f t="shared" si="140"/>
        <v/>
      </c>
      <c r="HP61" s="177" t="str">
        <f t="shared" si="140"/>
        <v/>
      </c>
      <c r="HQ61" s="177" t="str">
        <f t="shared" si="140"/>
        <v/>
      </c>
      <c r="HR61" s="177" t="str">
        <f t="shared" si="140"/>
        <v/>
      </c>
      <c r="HS61" s="177" t="str">
        <f t="shared" si="140"/>
        <v/>
      </c>
      <c r="HT61" s="177" t="str">
        <f t="shared" si="140"/>
        <v/>
      </c>
      <c r="HU61" s="177" t="str">
        <f t="shared" si="151"/>
        <v/>
      </c>
      <c r="HV61" s="177" t="str">
        <f t="shared" si="151"/>
        <v/>
      </c>
      <c r="HW61" s="177" t="str">
        <f t="shared" si="151"/>
        <v/>
      </c>
      <c r="HX61" s="177" t="str">
        <f t="shared" si="151"/>
        <v/>
      </c>
      <c r="HY61" s="177" t="str">
        <f t="shared" si="151"/>
        <v/>
      </c>
      <c r="HZ61" s="177" t="str">
        <f t="shared" si="151"/>
        <v/>
      </c>
      <c r="IA61" s="177" t="str">
        <f t="shared" si="151"/>
        <v/>
      </c>
      <c r="IB61" s="177" t="str">
        <f t="shared" si="151"/>
        <v/>
      </c>
      <c r="IC61" s="177" t="str">
        <f t="shared" si="151"/>
        <v/>
      </c>
      <c r="ID61" s="177" t="str">
        <f t="shared" si="151"/>
        <v/>
      </c>
      <c r="IE61" s="192" t="str">
        <f t="shared" si="23"/>
        <v/>
      </c>
      <c r="IF61" s="193" t="e">
        <f t="shared" si="96"/>
        <v>#N/A</v>
      </c>
      <c r="IG61" s="193" t="e">
        <f t="shared" ref="IG61:II76" si="155">IF(ISNONTEXT($U61),IF($K61="R",_xlfn.BETA.DIST(AN61,$Q61,$R61,FALSE,$D61,$F61),_xlfn.BETA.DIST(AN61,$R61,$Q61,FALSE,$D61,$F61)),NA())</f>
        <v>#N/A</v>
      </c>
      <c r="IH61" s="193" t="e">
        <f t="shared" si="155"/>
        <v>#N/A</v>
      </c>
      <c r="II61" s="193" t="e">
        <f t="shared" si="155"/>
        <v>#N/A</v>
      </c>
      <c r="IJ61" s="193" t="e">
        <f t="shared" si="130"/>
        <v>#N/A</v>
      </c>
      <c r="IK61" s="193" t="e">
        <f t="shared" si="130"/>
        <v>#N/A</v>
      </c>
      <c r="IL61" s="193" t="e">
        <f t="shared" si="130"/>
        <v>#N/A</v>
      </c>
      <c r="IM61" s="193" t="e">
        <f t="shared" si="130"/>
        <v>#N/A</v>
      </c>
      <c r="IN61" s="193" t="e">
        <f t="shared" si="130"/>
        <v>#N/A</v>
      </c>
      <c r="IO61" s="193" t="e">
        <f t="shared" si="130"/>
        <v>#N/A</v>
      </c>
      <c r="IP61" s="193" t="e">
        <f t="shared" si="130"/>
        <v>#N/A</v>
      </c>
      <c r="IQ61" s="193" t="e">
        <f t="shared" si="130"/>
        <v>#N/A</v>
      </c>
      <c r="IR61" s="193" t="e">
        <f t="shared" si="130"/>
        <v>#N/A</v>
      </c>
      <c r="IS61" s="193" t="e">
        <f t="shared" si="130"/>
        <v>#N/A</v>
      </c>
      <c r="IT61" s="193" t="e">
        <f t="shared" si="130"/>
        <v>#N/A</v>
      </c>
      <c r="IU61" s="193" t="e">
        <f t="shared" si="130"/>
        <v>#N/A</v>
      </c>
      <c r="IV61" s="193" t="e">
        <f t="shared" si="130"/>
        <v>#N/A</v>
      </c>
      <c r="IW61" s="193" t="e">
        <f t="shared" si="130"/>
        <v>#N/A</v>
      </c>
      <c r="IX61" s="193" t="e">
        <f t="shared" si="130"/>
        <v>#N/A</v>
      </c>
      <c r="IY61" s="193" t="e">
        <f t="shared" si="126"/>
        <v>#N/A</v>
      </c>
      <c r="IZ61" s="193" t="e">
        <f t="shared" si="126"/>
        <v>#N/A</v>
      </c>
      <c r="JA61" s="193" t="e">
        <f t="shared" si="126"/>
        <v>#N/A</v>
      </c>
      <c r="JB61" s="193" t="e">
        <f t="shared" si="126"/>
        <v>#N/A</v>
      </c>
      <c r="JC61" s="193" t="e">
        <f t="shared" si="126"/>
        <v>#N/A</v>
      </c>
      <c r="JD61" s="193" t="e">
        <f t="shared" si="126"/>
        <v>#N/A</v>
      </c>
      <c r="JE61" s="193" t="e">
        <f t="shared" si="126"/>
        <v>#N/A</v>
      </c>
      <c r="JF61" s="193" t="e">
        <f t="shared" si="126"/>
        <v>#N/A</v>
      </c>
      <c r="JG61" s="193" t="e">
        <f t="shared" si="126"/>
        <v>#N/A</v>
      </c>
      <c r="JH61" s="193" t="e">
        <f t="shared" si="126"/>
        <v>#N/A</v>
      </c>
      <c r="JI61" s="193" t="e">
        <f t="shared" si="126"/>
        <v>#N/A</v>
      </c>
      <c r="JJ61" s="193" t="e">
        <f t="shared" si="126"/>
        <v>#N/A</v>
      </c>
      <c r="JK61" s="193" t="e">
        <f t="shared" si="126"/>
        <v>#N/A</v>
      </c>
      <c r="JL61" s="193" t="e">
        <f t="shared" si="126"/>
        <v>#N/A</v>
      </c>
      <c r="JM61" s="193" t="e">
        <f t="shared" si="126"/>
        <v>#N/A</v>
      </c>
      <c r="JN61" s="193" t="e">
        <f t="shared" si="123"/>
        <v>#N/A</v>
      </c>
      <c r="JO61" s="193" t="e">
        <f t="shared" si="123"/>
        <v>#N/A</v>
      </c>
      <c r="JP61" s="193" t="e">
        <f t="shared" si="123"/>
        <v>#N/A</v>
      </c>
      <c r="JQ61" s="193" t="e">
        <f t="shared" si="123"/>
        <v>#N/A</v>
      </c>
      <c r="JR61" s="193" t="e">
        <f t="shared" si="123"/>
        <v>#N/A</v>
      </c>
      <c r="JS61" s="193" t="e">
        <f t="shared" si="123"/>
        <v>#N/A</v>
      </c>
      <c r="JT61" s="193" t="e">
        <f t="shared" si="123"/>
        <v>#N/A</v>
      </c>
      <c r="JU61" s="193" t="e">
        <f t="shared" si="123"/>
        <v>#N/A</v>
      </c>
      <c r="JV61" s="193" t="e">
        <f t="shared" si="123"/>
        <v>#N/A</v>
      </c>
      <c r="JW61" s="193" t="e">
        <f t="shared" si="123"/>
        <v>#N/A</v>
      </c>
      <c r="JX61" s="193" t="e">
        <f t="shared" si="123"/>
        <v>#N/A</v>
      </c>
      <c r="JY61" s="193" t="e">
        <f t="shared" si="123"/>
        <v>#N/A</v>
      </c>
      <c r="JZ61" s="193" t="e">
        <f t="shared" si="123"/>
        <v>#N/A</v>
      </c>
      <c r="KA61" s="193" t="e">
        <f t="shared" si="123"/>
        <v>#N/A</v>
      </c>
      <c r="KB61" s="193" t="e">
        <f t="shared" si="123"/>
        <v>#N/A</v>
      </c>
      <c r="KC61" s="193" t="e">
        <f t="shared" si="136"/>
        <v>#N/A</v>
      </c>
      <c r="KD61" s="193" t="e">
        <f t="shared" si="136"/>
        <v>#N/A</v>
      </c>
      <c r="KE61" s="193" t="e">
        <f t="shared" si="136"/>
        <v>#N/A</v>
      </c>
      <c r="KF61" s="193" t="e">
        <f t="shared" si="136"/>
        <v>#N/A</v>
      </c>
      <c r="KG61" s="193" t="e">
        <f t="shared" si="136"/>
        <v>#N/A</v>
      </c>
      <c r="KH61" s="193" t="e">
        <f t="shared" si="136"/>
        <v>#N/A</v>
      </c>
      <c r="KI61" s="193" t="e">
        <f t="shared" si="136"/>
        <v>#N/A</v>
      </c>
      <c r="KJ61" s="193" t="e">
        <f t="shared" si="136"/>
        <v>#N/A</v>
      </c>
      <c r="KK61" s="193" t="e">
        <f t="shared" si="136"/>
        <v>#N/A</v>
      </c>
      <c r="KL61" s="193" t="e">
        <f t="shared" si="136"/>
        <v>#N/A</v>
      </c>
      <c r="KM61" s="193" t="e">
        <f t="shared" si="136"/>
        <v>#N/A</v>
      </c>
      <c r="KN61" s="193" t="e">
        <f t="shared" si="136"/>
        <v>#N/A</v>
      </c>
      <c r="KO61" s="193" t="e">
        <f t="shared" si="136"/>
        <v>#N/A</v>
      </c>
      <c r="KP61" s="193" t="e">
        <f t="shared" si="136"/>
        <v>#N/A</v>
      </c>
      <c r="KQ61" s="193" t="e">
        <f t="shared" si="136"/>
        <v>#N/A</v>
      </c>
      <c r="KR61" s="193" t="e">
        <f t="shared" si="26"/>
        <v>#N/A</v>
      </c>
      <c r="KS61" s="193" t="e">
        <f t="shared" ref="KS61:KU76" si="156">IF(ISNONTEXT($U61),IF($K61="R",_xlfn.BETA.DIST(CZ61,$Q61,$R61,FALSE,$D61,$F61),_xlfn.BETA.DIST(CZ61,$R61,$Q61,FALSE,$D61,$F61)),NA())</f>
        <v>#N/A</v>
      </c>
      <c r="KT61" s="193" t="e">
        <f t="shared" si="156"/>
        <v>#N/A</v>
      </c>
      <c r="KU61" s="193" t="e">
        <f t="shared" si="156"/>
        <v>#N/A</v>
      </c>
      <c r="KV61" s="193" t="e">
        <f t="shared" si="131"/>
        <v>#N/A</v>
      </c>
      <c r="KW61" s="193" t="e">
        <f t="shared" si="131"/>
        <v>#N/A</v>
      </c>
      <c r="KX61" s="193" t="e">
        <f t="shared" si="131"/>
        <v>#N/A</v>
      </c>
      <c r="KY61" s="193" t="e">
        <f t="shared" si="131"/>
        <v>#N/A</v>
      </c>
      <c r="KZ61" s="193" t="e">
        <f t="shared" si="131"/>
        <v>#N/A</v>
      </c>
      <c r="LA61" s="193" t="e">
        <f t="shared" si="131"/>
        <v>#N/A</v>
      </c>
      <c r="LB61" s="193" t="e">
        <f t="shared" si="131"/>
        <v>#N/A</v>
      </c>
      <c r="LC61" s="193" t="e">
        <f t="shared" si="131"/>
        <v>#N/A</v>
      </c>
      <c r="LD61" s="193" t="e">
        <f t="shared" si="131"/>
        <v>#N/A</v>
      </c>
      <c r="LE61" s="193" t="e">
        <f t="shared" si="131"/>
        <v>#N/A</v>
      </c>
      <c r="LF61" s="193" t="e">
        <f t="shared" si="131"/>
        <v>#N/A</v>
      </c>
      <c r="LG61" s="193" t="e">
        <f t="shared" si="131"/>
        <v>#N/A</v>
      </c>
      <c r="LH61" s="193" t="e">
        <f t="shared" si="131"/>
        <v>#N/A</v>
      </c>
      <c r="LI61" s="193" t="e">
        <f t="shared" si="131"/>
        <v>#N/A</v>
      </c>
      <c r="LJ61" s="193" t="e">
        <f t="shared" si="131"/>
        <v>#N/A</v>
      </c>
      <c r="LK61" s="193" t="e">
        <f t="shared" si="127"/>
        <v>#N/A</v>
      </c>
      <c r="LL61" s="193" t="e">
        <f t="shared" si="127"/>
        <v>#N/A</v>
      </c>
      <c r="LM61" s="193" t="e">
        <f t="shared" si="127"/>
        <v>#N/A</v>
      </c>
      <c r="LN61" s="193" t="e">
        <f t="shared" si="127"/>
        <v>#N/A</v>
      </c>
      <c r="LO61" s="193" t="e">
        <f t="shared" si="127"/>
        <v>#N/A</v>
      </c>
      <c r="LP61" s="193" t="e">
        <f t="shared" si="127"/>
        <v>#N/A</v>
      </c>
      <c r="LQ61" s="193" t="e">
        <f t="shared" si="127"/>
        <v>#N/A</v>
      </c>
      <c r="LR61" s="193" t="e">
        <f t="shared" si="127"/>
        <v>#N/A</v>
      </c>
      <c r="LS61" s="193" t="e">
        <f t="shared" si="127"/>
        <v>#N/A</v>
      </c>
      <c r="LT61" s="193" t="e">
        <f t="shared" si="127"/>
        <v>#N/A</v>
      </c>
      <c r="LU61" s="193" t="e">
        <f t="shared" si="127"/>
        <v>#N/A</v>
      </c>
      <c r="LV61" s="193" t="e">
        <f t="shared" si="127"/>
        <v>#N/A</v>
      </c>
      <c r="LW61" s="193" t="e">
        <f t="shared" si="127"/>
        <v>#N/A</v>
      </c>
      <c r="LX61" s="193" t="e">
        <f t="shared" si="127"/>
        <v>#N/A</v>
      </c>
      <c r="LY61" s="193" t="e">
        <f t="shared" si="127"/>
        <v>#N/A</v>
      </c>
      <c r="LZ61" s="193" t="e">
        <f t="shared" si="124"/>
        <v>#N/A</v>
      </c>
      <c r="MA61" s="193" t="e">
        <f t="shared" si="124"/>
        <v>#N/A</v>
      </c>
      <c r="MB61" s="193" t="e">
        <f t="shared" si="124"/>
        <v>#N/A</v>
      </c>
      <c r="MC61" s="193" t="e">
        <f t="shared" si="124"/>
        <v>#N/A</v>
      </c>
      <c r="MD61" s="193" t="e">
        <f t="shared" si="124"/>
        <v>#N/A</v>
      </c>
      <c r="ME61" s="193" t="e">
        <f t="shared" si="124"/>
        <v>#N/A</v>
      </c>
      <c r="MF61" s="193" t="e">
        <f t="shared" si="124"/>
        <v>#N/A</v>
      </c>
      <c r="MG61" s="193" t="e">
        <f t="shared" si="124"/>
        <v>#N/A</v>
      </c>
      <c r="MH61" s="193" t="e">
        <f t="shared" si="124"/>
        <v>#N/A</v>
      </c>
      <c r="MI61" s="193" t="e">
        <f t="shared" si="124"/>
        <v>#N/A</v>
      </c>
      <c r="MJ61" s="193" t="e">
        <f t="shared" si="124"/>
        <v>#N/A</v>
      </c>
      <c r="MK61" s="193" t="e">
        <f t="shared" si="124"/>
        <v>#N/A</v>
      </c>
      <c r="ML61" s="193" t="e">
        <f t="shared" si="124"/>
        <v>#N/A</v>
      </c>
      <c r="MM61" s="193" t="e">
        <f t="shared" si="124"/>
        <v>#N/A</v>
      </c>
      <c r="MN61" s="193" t="e">
        <f t="shared" si="124"/>
        <v>#N/A</v>
      </c>
      <c r="MO61" s="193" t="e">
        <f t="shared" si="137"/>
        <v>#N/A</v>
      </c>
      <c r="MP61" s="193" t="e">
        <f t="shared" si="137"/>
        <v>#N/A</v>
      </c>
      <c r="MQ61" s="193" t="e">
        <f t="shared" si="137"/>
        <v>#N/A</v>
      </c>
      <c r="MR61" s="193" t="e">
        <f t="shared" si="137"/>
        <v>#N/A</v>
      </c>
      <c r="MS61" s="193" t="e">
        <f t="shared" si="137"/>
        <v>#N/A</v>
      </c>
      <c r="MT61" s="193" t="e">
        <f t="shared" si="137"/>
        <v>#N/A</v>
      </c>
      <c r="MU61" s="193" t="e">
        <f t="shared" si="137"/>
        <v>#N/A</v>
      </c>
      <c r="MV61" s="193" t="e">
        <f t="shared" si="137"/>
        <v>#N/A</v>
      </c>
      <c r="MW61" s="193" t="e">
        <f t="shared" si="137"/>
        <v>#N/A</v>
      </c>
      <c r="MX61" s="193" t="e">
        <f t="shared" si="137"/>
        <v>#N/A</v>
      </c>
      <c r="MY61" s="193" t="e">
        <f t="shared" si="137"/>
        <v>#N/A</v>
      </c>
      <c r="MZ61" s="193" t="e">
        <f t="shared" si="137"/>
        <v>#N/A</v>
      </c>
      <c r="NA61" s="193" t="e">
        <f t="shared" si="137"/>
        <v>#N/A</v>
      </c>
      <c r="NB61" s="193" t="e">
        <f t="shared" si="137"/>
        <v>#N/A</v>
      </c>
      <c r="NC61" s="193" t="e">
        <f t="shared" si="137"/>
        <v>#N/A</v>
      </c>
      <c r="ND61" s="193" t="e">
        <f t="shared" si="27"/>
        <v>#N/A</v>
      </c>
      <c r="NE61" s="193" t="e">
        <f t="shared" ref="NE61:NG76" si="157">IF(ISNONTEXT($U61),IF($K61="R",_xlfn.BETA.DIST(FL61,$Q61,$R61,FALSE,$D61,$F61),_xlfn.BETA.DIST(FL61,$R61,$Q61,FALSE,$D61,$F61)),NA())</f>
        <v>#N/A</v>
      </c>
      <c r="NF61" s="193" t="e">
        <f t="shared" si="157"/>
        <v>#N/A</v>
      </c>
      <c r="NG61" s="193" t="e">
        <f t="shared" si="157"/>
        <v>#N/A</v>
      </c>
      <c r="NH61" s="193" t="e">
        <f t="shared" si="132"/>
        <v>#N/A</v>
      </c>
      <c r="NI61" s="193" t="e">
        <f t="shared" si="132"/>
        <v>#N/A</v>
      </c>
      <c r="NJ61" s="193" t="e">
        <f t="shared" si="132"/>
        <v>#N/A</v>
      </c>
      <c r="NK61" s="193" t="e">
        <f t="shared" si="132"/>
        <v>#N/A</v>
      </c>
      <c r="NL61" s="193" t="e">
        <f t="shared" si="132"/>
        <v>#N/A</v>
      </c>
      <c r="NM61" s="193" t="e">
        <f t="shared" si="132"/>
        <v>#N/A</v>
      </c>
      <c r="NN61" s="193" t="e">
        <f t="shared" si="132"/>
        <v>#N/A</v>
      </c>
      <c r="NO61" s="193" t="e">
        <f t="shared" si="132"/>
        <v>#N/A</v>
      </c>
      <c r="NP61" s="193" t="e">
        <f t="shared" si="132"/>
        <v>#N/A</v>
      </c>
      <c r="NQ61" s="193" t="e">
        <f t="shared" si="132"/>
        <v>#N/A</v>
      </c>
      <c r="NR61" s="193" t="e">
        <f t="shared" si="132"/>
        <v>#N/A</v>
      </c>
      <c r="NS61" s="193" t="e">
        <f t="shared" si="132"/>
        <v>#N/A</v>
      </c>
      <c r="NT61" s="193" t="e">
        <f t="shared" si="132"/>
        <v>#N/A</v>
      </c>
      <c r="NU61" s="193" t="e">
        <f t="shared" si="132"/>
        <v>#N/A</v>
      </c>
      <c r="NV61" s="193" t="e">
        <f t="shared" si="132"/>
        <v>#N/A</v>
      </c>
      <c r="NW61" s="193" t="e">
        <f t="shared" si="128"/>
        <v>#N/A</v>
      </c>
      <c r="NX61" s="193" t="e">
        <f t="shared" si="128"/>
        <v>#N/A</v>
      </c>
      <c r="NY61" s="193" t="e">
        <f t="shared" si="128"/>
        <v>#N/A</v>
      </c>
      <c r="NZ61" s="193" t="e">
        <f t="shared" si="128"/>
        <v>#N/A</v>
      </c>
      <c r="OA61" s="193" t="e">
        <f t="shared" si="128"/>
        <v>#N/A</v>
      </c>
      <c r="OB61" s="193" t="e">
        <f t="shared" si="128"/>
        <v>#N/A</v>
      </c>
      <c r="OC61" s="193" t="e">
        <f t="shared" si="128"/>
        <v>#N/A</v>
      </c>
      <c r="OD61" s="193" t="e">
        <f t="shared" si="128"/>
        <v>#N/A</v>
      </c>
      <c r="OE61" s="193" t="e">
        <f t="shared" si="128"/>
        <v>#N/A</v>
      </c>
      <c r="OF61" s="193" t="e">
        <f t="shared" si="128"/>
        <v>#N/A</v>
      </c>
      <c r="OG61" s="193" t="e">
        <f t="shared" si="128"/>
        <v>#N/A</v>
      </c>
      <c r="OH61" s="193" t="e">
        <f t="shared" si="128"/>
        <v>#N/A</v>
      </c>
      <c r="OI61" s="193" t="e">
        <f t="shared" si="128"/>
        <v>#N/A</v>
      </c>
      <c r="OJ61" s="193" t="e">
        <f t="shared" si="128"/>
        <v>#N/A</v>
      </c>
      <c r="OK61" s="193" t="e">
        <f t="shared" si="128"/>
        <v>#N/A</v>
      </c>
      <c r="OL61" s="193" t="e">
        <f t="shared" si="125"/>
        <v>#N/A</v>
      </c>
      <c r="OM61" s="193" t="e">
        <f t="shared" si="125"/>
        <v>#N/A</v>
      </c>
      <c r="ON61" s="193" t="e">
        <f t="shared" si="125"/>
        <v>#N/A</v>
      </c>
      <c r="OO61" s="193" t="e">
        <f t="shared" si="125"/>
        <v>#N/A</v>
      </c>
      <c r="OP61" s="193" t="e">
        <f t="shared" si="125"/>
        <v>#N/A</v>
      </c>
      <c r="OQ61" s="193" t="e">
        <f t="shared" si="125"/>
        <v>#N/A</v>
      </c>
      <c r="OR61" s="193" t="e">
        <f t="shared" si="125"/>
        <v>#N/A</v>
      </c>
      <c r="OS61" s="193" t="e">
        <f t="shared" si="125"/>
        <v>#N/A</v>
      </c>
      <c r="OT61" s="193" t="e">
        <f t="shared" si="125"/>
        <v>#N/A</v>
      </c>
      <c r="OU61" s="193" t="e">
        <f t="shared" si="125"/>
        <v>#N/A</v>
      </c>
      <c r="OV61" s="193" t="e">
        <f t="shared" si="125"/>
        <v>#N/A</v>
      </c>
      <c r="OW61" s="193" t="e">
        <f t="shared" si="125"/>
        <v>#N/A</v>
      </c>
      <c r="OX61" s="193" t="e">
        <f t="shared" si="125"/>
        <v>#N/A</v>
      </c>
      <c r="OY61" s="193" t="e">
        <f t="shared" si="125"/>
        <v>#N/A</v>
      </c>
      <c r="OZ61" s="193" t="e">
        <f t="shared" si="125"/>
        <v>#N/A</v>
      </c>
      <c r="PA61" s="193" t="e">
        <f t="shared" si="138"/>
        <v>#N/A</v>
      </c>
      <c r="PB61" s="193" t="e">
        <f t="shared" si="138"/>
        <v>#N/A</v>
      </c>
      <c r="PC61" s="193" t="e">
        <f t="shared" si="138"/>
        <v>#N/A</v>
      </c>
      <c r="PD61" s="193" t="e">
        <f t="shared" si="138"/>
        <v>#N/A</v>
      </c>
      <c r="PE61" s="193" t="e">
        <f t="shared" si="138"/>
        <v>#N/A</v>
      </c>
      <c r="PF61" s="193" t="e">
        <f t="shared" si="138"/>
        <v>#N/A</v>
      </c>
      <c r="PG61" s="193" t="e">
        <f t="shared" si="138"/>
        <v>#N/A</v>
      </c>
      <c r="PH61" s="193" t="e">
        <f t="shared" si="138"/>
        <v>#N/A</v>
      </c>
      <c r="PI61" s="193" t="e">
        <f t="shared" si="138"/>
        <v>#N/A</v>
      </c>
      <c r="PJ61" s="193" t="e">
        <f t="shared" si="138"/>
        <v>#N/A</v>
      </c>
      <c r="PK61" s="193" t="e">
        <f t="shared" si="138"/>
        <v>#N/A</v>
      </c>
      <c r="PL61" s="193" t="e">
        <f t="shared" si="138"/>
        <v>#N/A</v>
      </c>
      <c r="PM61" s="193" t="e">
        <f t="shared" si="138"/>
        <v>#N/A</v>
      </c>
      <c r="PN61" s="193" t="e">
        <f t="shared" si="138"/>
        <v>#N/A</v>
      </c>
      <c r="PO61" s="193" t="e">
        <f t="shared" si="138"/>
        <v>#N/A</v>
      </c>
      <c r="PP61" s="193" t="e">
        <f t="shared" si="28"/>
        <v>#N/A</v>
      </c>
      <c r="PQ61" s="193" t="e">
        <f t="shared" si="133"/>
        <v>#N/A</v>
      </c>
      <c r="PR61" s="193" t="e">
        <f t="shared" si="133"/>
        <v>#N/A</v>
      </c>
      <c r="PS61" s="193" t="e">
        <f t="shared" si="133"/>
        <v>#N/A</v>
      </c>
      <c r="PT61" s="193" t="e">
        <f t="shared" si="133"/>
        <v>#N/A</v>
      </c>
      <c r="PU61" s="193" t="e">
        <f t="shared" si="133"/>
        <v>#N/A</v>
      </c>
      <c r="PV61" s="193" t="e">
        <f t="shared" si="133"/>
        <v>#N/A</v>
      </c>
      <c r="PW61" s="193" t="e">
        <f t="shared" si="133"/>
        <v>#N/A</v>
      </c>
      <c r="PX61" s="193" t="e">
        <f t="shared" si="133"/>
        <v>#N/A</v>
      </c>
    </row>
    <row r="62" spans="1:440" hidden="1" x14ac:dyDescent="0.45">
      <c r="A62" s="20">
        <v>59</v>
      </c>
      <c r="B62" s="134"/>
      <c r="C62" s="279"/>
      <c r="D62" s="280" t="str">
        <f t="shared" si="15"/>
        <v/>
      </c>
      <c r="E62" s="281"/>
      <c r="F62" s="280" t="str">
        <f t="shared" si="16"/>
        <v/>
      </c>
      <c r="G62" s="279"/>
      <c r="H62" s="135"/>
      <c r="I62" s="110" t="str">
        <f t="shared" si="17"/>
        <v/>
      </c>
      <c r="J62" s="21" t="str">
        <f t="shared" si="18"/>
        <v/>
      </c>
      <c r="K62" s="22" t="str">
        <f t="shared" si="19"/>
        <v/>
      </c>
      <c r="L62" s="23" t="str">
        <f>IF(J62="","",IF(OR($J62&lt;Skew!$B$3,$J62=Skew!$B$3),IF($J62&gt;Skew!$C$3,Skew!$A$3,IF($J62&gt;Skew!$C$4,Skew!$A$4,IF($J62&gt;Skew!$C$5,Skew!$A$5,IF($J62&gt;Skew!$C$6,Skew!$A$6,IF($J62&gt;Skew!$C$7,Skew!$A$7,IF($J62&gt;Skew!$C$8,Skew!$A$8,IF($J62&gt;Skew!$C$9,Skew!$A$9,IF($J62&gt;Skew!$C$10,Skew!$A$10,IF($J62&gt;Skew!$C$11,Skew!$A$11,IF($J62&gt;Skew!$C$12,Skew!$A$12,IF($J62&gt;Skew!$C$13,Skew!$A$13,IF($J62&gt;Skew!$C$14,Skew!$A$14,IF($J62&gt;Skew!$C$15,Skew!$A$15,IF($J62&gt;Skew!$C$16,Skew!$A$16,Skew!$A$17)
)))))))))))))))</f>
        <v/>
      </c>
      <c r="M62" s="22" t="str">
        <f>IF(J62="","",MATCH(L62,Skew!$A$3:$A$17,0))</f>
        <v/>
      </c>
      <c r="N62" s="22" t="str">
        <f t="shared" si="0"/>
        <v/>
      </c>
      <c r="O62" s="24"/>
      <c r="P62" s="22" t="str">
        <f>IF(OR(J62="",O62=""),"",MATCH(O62,Confidence!$A$3:$A$12,0))</f>
        <v/>
      </c>
      <c r="Q62" s="25" t="str">
        <f t="shared" si="1"/>
        <v/>
      </c>
      <c r="R62" s="25" t="str">
        <f t="shared" si="2"/>
        <v/>
      </c>
      <c r="S62" s="22"/>
      <c r="T62" s="102" t="str">
        <f t="shared" si="3"/>
        <v/>
      </c>
      <c r="U62" s="102" t="str">
        <f t="shared" si="4"/>
        <v/>
      </c>
      <c r="V62" s="37" t="str">
        <f t="shared" si="5"/>
        <v/>
      </c>
      <c r="W62" s="115"/>
      <c r="X62" s="204" t="str">
        <f>IF(AND(D62&gt;0,E62&gt;0,F62&gt;0,Q62&gt;0,R62&gt;0,W62&gt;0,NOT(O62="")),ABS(VLOOKUP($W$1,VLookups!$A$30:$B$31,2,FALSE)-_xlfn.BETA.DIST(W62,IF(K62="L",R62,Q62),IF(K62="L",Q62,R62),TRUE,D62,F62)),"")</f>
        <v/>
      </c>
      <c r="Y62" s="112" t="str">
        <f>IF(OR($Q62="",$R62=""),"",_xlfn.BETA.INV(ABS(VLOOKUP($W$1,VLookups!$A$30:$B$31,2,FALSE)-Y$3),IF($K62="L",$R62,$Q62),IF($K62="L",$Q62,$R62),$D62,$F62))</f>
        <v/>
      </c>
      <c r="Z62" s="113" t="str">
        <f>IF(OR($Q62="",$R62=""),"",_xlfn.BETA.INV(ABS(VLOOKUP($W$1,VLookups!$A$30:$B$31,2,FALSE)-Z$3),IF($K62="L",$R62,$Q62),IF($K62="L",$Q62,$R62),$D62,$F62))</f>
        <v/>
      </c>
      <c r="AA62" s="112" t="str">
        <f>IF(OR($Q62="",$R62=""),"",_xlfn.BETA.INV(ABS(VLOOKUP($W$1,VLookups!$A$30:$B$31,2,FALSE)-AA$3),IF($K62="L",$R62,$Q62),IF($K62="L",$Q62,$R62),$D62,$F62))</f>
        <v/>
      </c>
      <c r="AB62" s="113" t="str">
        <f>IF(OR($Q62="",$R62=""),"",_xlfn.BETA.INV(ABS(VLOOKUP($W$1,VLookups!$A$30:$B$31,2,FALSE)-AB$3),IF($K62="L",$R62,$Q62),IF($K62="L",$Q62,$R62),$D62,$F62))</f>
        <v/>
      </c>
      <c r="AC62" s="112" t="str">
        <f>IF(OR($Q62="",$R62=""),"",_xlfn.BETA.INV(ABS(VLOOKUP($W$1,VLookups!$A$30:$B$31,2,FALSE)-AC$3),IF($K62="L",$R62,$Q62),IF($K62="L",$Q62,$R62),$D62,$F62))</f>
        <v/>
      </c>
      <c r="AD62" s="113" t="str">
        <f>IF(OR($Q62="",$R62=""),"",_xlfn.BETA.INV(ABS(VLOOKUP($W$1,VLookups!$A$30:$B$31,2,FALSE)-AD$3),IF($K62="L",$R62,$Q62),IF($K62="L",$Q62,$R62),$D62,$F62))</f>
        <v/>
      </c>
      <c r="AE62" s="112" t="str">
        <f>IF(OR($Q62="",$R62=""),"",_xlfn.BETA.INV(ABS(VLOOKUP($W$1,VLookups!$A$30:$B$31,2,FALSE)-AE$3),IF($K62="L",$R62,$Q62),IF($K62="L",$Q62,$R62),$D62,$F62))</f>
        <v/>
      </c>
      <c r="AF62" s="113" t="str">
        <f>IF(OR($Q62="",$R62=""),"",_xlfn.BETA.INV(ABS(VLOOKUP($W$1,VLookups!$A$30:$B$31,2,FALSE)-AF$3),IF($K62="L",$R62,$Q62),IF($K62="L",$Q62,$R62),$D62,$F62))</f>
        <v/>
      </c>
      <c r="AG62" s="112" t="str">
        <f>IF(OR($Q62="",$R62=""),"",_xlfn.BETA.INV(ABS(VLOOKUP($W$1,VLookups!$A$30:$B$31,2,FALSE)-AG$3),IF($K62="L",$R62,$Q62),IF($K62="L",$Q62,$R62),$D62,$F62))</f>
        <v/>
      </c>
      <c r="AH62" s="113" t="str">
        <f>IF(OR($Q62="",$R62=""),"",_xlfn.BETA.INV(ABS(VLOOKUP($W$1,VLookups!$A$30:$B$31,2,FALSE)-AH$3),IF($K62="L",$R62,$Q62),IF($K62="L",$Q62,$R62),$D62,$F62))</f>
        <v/>
      </c>
      <c r="AI62" s="112" t="str">
        <f>IF(OR($Q62="",$R62=""),"",_xlfn.BETA.INV(ABS(VLOOKUP($W$1,VLookups!$A$30:$B$31,2,FALSE)-AI$3),IF($K62="L",$R62,$Q62),IF($K62="L",$Q62,$R62),$D62,$F62))</f>
        <v/>
      </c>
      <c r="AJ62" s="113" t="str">
        <f>IF(OR($Q62="",$R62=""),"",_xlfn.BETA.INV(ABS(VLOOKUP($W$1,VLookups!$A$30:$B$31,2,FALSE)-AJ$3),IF($K62="L",$R62,$Q62),IF($K62="L",$Q62,$R62),$D62,$F62))</f>
        <v/>
      </c>
      <c r="AK62" s="15"/>
      <c r="AL62" s="194" t="str">
        <f t="shared" si="20"/>
        <v/>
      </c>
      <c r="AM62" s="192" t="str">
        <f t="shared" si="21"/>
        <v/>
      </c>
      <c r="AN62" s="177" t="str">
        <f t="shared" si="154"/>
        <v/>
      </c>
      <c r="AO62" s="177" t="str">
        <f t="shared" si="146"/>
        <v/>
      </c>
      <c r="AP62" s="177" t="str">
        <f t="shared" si="146"/>
        <v/>
      </c>
      <c r="AQ62" s="177" t="str">
        <f t="shared" si="146"/>
        <v/>
      </c>
      <c r="AR62" s="177" t="str">
        <f t="shared" si="146"/>
        <v/>
      </c>
      <c r="AS62" s="177" t="str">
        <f t="shared" si="146"/>
        <v/>
      </c>
      <c r="AT62" s="177" t="str">
        <f t="shared" si="146"/>
        <v/>
      </c>
      <c r="AU62" s="177" t="str">
        <f t="shared" si="146"/>
        <v/>
      </c>
      <c r="AV62" s="177" t="str">
        <f t="shared" si="146"/>
        <v/>
      </c>
      <c r="AW62" s="177" t="str">
        <f t="shared" si="146"/>
        <v/>
      </c>
      <c r="AX62" s="177" t="str">
        <f t="shared" si="146"/>
        <v/>
      </c>
      <c r="AY62" s="177" t="str">
        <f t="shared" si="146"/>
        <v/>
      </c>
      <c r="AZ62" s="177" t="str">
        <f t="shared" si="146"/>
        <v/>
      </c>
      <c r="BA62" s="177" t="str">
        <f t="shared" si="146"/>
        <v/>
      </c>
      <c r="BB62" s="177" t="str">
        <f t="shared" si="146"/>
        <v/>
      </c>
      <c r="BC62" s="177" t="str">
        <f t="shared" si="146"/>
        <v/>
      </c>
      <c r="BD62" s="177" t="str">
        <f t="shared" si="146"/>
        <v/>
      </c>
      <c r="BE62" s="177" t="str">
        <f t="shared" si="141"/>
        <v/>
      </c>
      <c r="BF62" s="177" t="str">
        <f t="shared" si="141"/>
        <v/>
      </c>
      <c r="BG62" s="177" t="str">
        <f t="shared" si="141"/>
        <v/>
      </c>
      <c r="BH62" s="177" t="str">
        <f t="shared" si="141"/>
        <v/>
      </c>
      <c r="BI62" s="177" t="str">
        <f t="shared" si="141"/>
        <v/>
      </c>
      <c r="BJ62" s="177" t="str">
        <f t="shared" si="141"/>
        <v/>
      </c>
      <c r="BK62" s="177" t="str">
        <f t="shared" si="141"/>
        <v/>
      </c>
      <c r="BL62" s="177" t="str">
        <f t="shared" si="141"/>
        <v/>
      </c>
      <c r="BM62" s="177" t="str">
        <f t="shared" si="141"/>
        <v/>
      </c>
      <c r="BN62" s="177" t="str">
        <f t="shared" si="141"/>
        <v/>
      </c>
      <c r="BO62" s="177" t="str">
        <f t="shared" si="141"/>
        <v/>
      </c>
      <c r="BP62" s="177" t="str">
        <f t="shared" si="141"/>
        <v/>
      </c>
      <c r="BQ62" s="177" t="str">
        <f t="shared" si="141"/>
        <v/>
      </c>
      <c r="BR62" s="177" t="str">
        <f t="shared" si="141"/>
        <v/>
      </c>
      <c r="BS62" s="177" t="str">
        <f t="shared" si="141"/>
        <v/>
      </c>
      <c r="BT62" s="177" t="str">
        <f t="shared" si="147"/>
        <v/>
      </c>
      <c r="BU62" s="177" t="str">
        <f t="shared" si="147"/>
        <v/>
      </c>
      <c r="BV62" s="177" t="str">
        <f t="shared" si="147"/>
        <v/>
      </c>
      <c r="BW62" s="177" t="str">
        <f t="shared" si="147"/>
        <v/>
      </c>
      <c r="BX62" s="177" t="str">
        <f t="shared" si="147"/>
        <v/>
      </c>
      <c r="BY62" s="177" t="str">
        <f t="shared" si="147"/>
        <v/>
      </c>
      <c r="BZ62" s="177" t="str">
        <f t="shared" si="147"/>
        <v/>
      </c>
      <c r="CA62" s="177" t="str">
        <f t="shared" si="147"/>
        <v/>
      </c>
      <c r="CB62" s="177" t="str">
        <f t="shared" si="147"/>
        <v/>
      </c>
      <c r="CC62" s="177" t="str">
        <f t="shared" si="147"/>
        <v/>
      </c>
      <c r="CD62" s="177" t="str">
        <f t="shared" si="147"/>
        <v/>
      </c>
      <c r="CE62" s="177" t="str">
        <f t="shared" si="147"/>
        <v/>
      </c>
      <c r="CF62" s="177" t="str">
        <f t="shared" si="147"/>
        <v/>
      </c>
      <c r="CG62" s="177" t="str">
        <f t="shared" si="147"/>
        <v/>
      </c>
      <c r="CH62" s="177" t="str">
        <f t="shared" si="147"/>
        <v/>
      </c>
      <c r="CI62" s="177" t="str">
        <f t="shared" si="147"/>
        <v/>
      </c>
      <c r="CJ62" s="177" t="str">
        <f t="shared" si="142"/>
        <v/>
      </c>
      <c r="CK62" s="177" t="str">
        <f t="shared" si="142"/>
        <v/>
      </c>
      <c r="CL62" s="177" t="str">
        <f t="shared" si="142"/>
        <v/>
      </c>
      <c r="CM62" s="177" t="str">
        <f t="shared" si="142"/>
        <v/>
      </c>
      <c r="CN62" s="177" t="str">
        <f t="shared" si="142"/>
        <v/>
      </c>
      <c r="CO62" s="177" t="str">
        <f t="shared" si="142"/>
        <v/>
      </c>
      <c r="CP62" s="177" t="str">
        <f t="shared" si="142"/>
        <v/>
      </c>
      <c r="CQ62" s="177" t="str">
        <f t="shared" si="142"/>
        <v/>
      </c>
      <c r="CR62" s="177" t="str">
        <f t="shared" si="142"/>
        <v/>
      </c>
      <c r="CS62" s="177" t="str">
        <f t="shared" si="142"/>
        <v/>
      </c>
      <c r="CT62" s="177" t="str">
        <f t="shared" si="142"/>
        <v/>
      </c>
      <c r="CU62" s="177" t="str">
        <f t="shared" si="142"/>
        <v/>
      </c>
      <c r="CV62" s="177" t="str">
        <f t="shared" si="142"/>
        <v/>
      </c>
      <c r="CW62" s="177" t="str">
        <f t="shared" si="142"/>
        <v/>
      </c>
      <c r="CX62" s="177" t="str">
        <f t="shared" si="142"/>
        <v/>
      </c>
      <c r="CY62" s="177" t="str">
        <f t="shared" si="139"/>
        <v/>
      </c>
      <c r="CZ62" s="177" t="str">
        <f t="shared" si="139"/>
        <v/>
      </c>
      <c r="DA62" s="177" t="str">
        <f t="shared" si="139"/>
        <v/>
      </c>
      <c r="DB62" s="177" t="str">
        <f t="shared" si="139"/>
        <v/>
      </c>
      <c r="DC62" s="177" t="str">
        <f t="shared" si="139"/>
        <v/>
      </c>
      <c r="DD62" s="177" t="str">
        <f t="shared" si="139"/>
        <v/>
      </c>
      <c r="DE62" s="177" t="str">
        <f t="shared" si="139"/>
        <v/>
      </c>
      <c r="DF62" s="177" t="str">
        <f t="shared" si="139"/>
        <v/>
      </c>
      <c r="DG62" s="177" t="str">
        <f t="shared" si="139"/>
        <v/>
      </c>
      <c r="DH62" s="177" t="str">
        <f t="shared" si="139"/>
        <v/>
      </c>
      <c r="DI62" s="177" t="str">
        <f t="shared" si="139"/>
        <v/>
      </c>
      <c r="DJ62" s="177" t="str">
        <f t="shared" si="139"/>
        <v/>
      </c>
      <c r="DK62" s="177" t="str">
        <f t="shared" si="139"/>
        <v/>
      </c>
      <c r="DL62" s="177" t="str">
        <f t="shared" si="139"/>
        <v/>
      </c>
      <c r="DM62" s="177" t="str">
        <f t="shared" si="139"/>
        <v/>
      </c>
      <c r="DN62" s="177" t="str">
        <f t="shared" si="139"/>
        <v/>
      </c>
      <c r="DO62" s="177" t="str">
        <f t="shared" si="135"/>
        <v/>
      </c>
      <c r="DP62" s="177" t="str">
        <f t="shared" si="135"/>
        <v/>
      </c>
      <c r="DQ62" s="177" t="str">
        <f t="shared" si="135"/>
        <v/>
      </c>
      <c r="DR62" s="177" t="str">
        <f t="shared" si="135"/>
        <v/>
      </c>
      <c r="DS62" s="177" t="str">
        <f t="shared" si="135"/>
        <v/>
      </c>
      <c r="DT62" s="177" t="str">
        <f t="shared" si="135"/>
        <v/>
      </c>
      <c r="DU62" s="177" t="str">
        <f t="shared" si="135"/>
        <v/>
      </c>
      <c r="DV62" s="177" t="str">
        <f t="shared" si="135"/>
        <v/>
      </c>
      <c r="DW62" s="177" t="str">
        <f t="shared" si="135"/>
        <v/>
      </c>
      <c r="DX62" s="177" t="str">
        <f t="shared" si="135"/>
        <v/>
      </c>
      <c r="DY62" s="177" t="str">
        <f t="shared" si="135"/>
        <v/>
      </c>
      <c r="DZ62" s="177" t="str">
        <f t="shared" si="135"/>
        <v/>
      </c>
      <c r="EA62" s="177" t="str">
        <f t="shared" si="135"/>
        <v/>
      </c>
      <c r="EB62" s="177" t="str">
        <f t="shared" si="135"/>
        <v/>
      </c>
      <c r="EC62" s="177" t="str">
        <f t="shared" si="135"/>
        <v/>
      </c>
      <c r="ED62" s="177" t="str">
        <f t="shared" si="148"/>
        <v/>
      </c>
      <c r="EE62" s="177" t="str">
        <f t="shared" si="148"/>
        <v/>
      </c>
      <c r="EF62" s="177" t="str">
        <f t="shared" si="148"/>
        <v/>
      </c>
      <c r="EG62" s="177" t="str">
        <f t="shared" si="148"/>
        <v/>
      </c>
      <c r="EH62" s="177" t="str">
        <f t="shared" si="148"/>
        <v/>
      </c>
      <c r="EI62" s="177" t="str">
        <f t="shared" si="148"/>
        <v/>
      </c>
      <c r="EJ62" s="177" t="str">
        <f t="shared" si="148"/>
        <v/>
      </c>
      <c r="EK62" s="177" t="str">
        <f t="shared" si="148"/>
        <v/>
      </c>
      <c r="EL62" s="177" t="str">
        <f t="shared" si="148"/>
        <v/>
      </c>
      <c r="EM62" s="177" t="str">
        <f t="shared" si="148"/>
        <v/>
      </c>
      <c r="EN62" s="177" t="str">
        <f t="shared" si="148"/>
        <v/>
      </c>
      <c r="EO62" s="177" t="str">
        <f t="shared" si="148"/>
        <v/>
      </c>
      <c r="EP62" s="177" t="str">
        <f t="shared" si="148"/>
        <v/>
      </c>
      <c r="EQ62" s="177" t="str">
        <f t="shared" si="148"/>
        <v/>
      </c>
      <c r="ER62" s="177" t="str">
        <f t="shared" si="148"/>
        <v/>
      </c>
      <c r="ES62" s="177" t="str">
        <f t="shared" si="148"/>
        <v/>
      </c>
      <c r="ET62" s="177" t="str">
        <f t="shared" si="143"/>
        <v/>
      </c>
      <c r="EU62" s="177" t="str">
        <f t="shared" si="153"/>
        <v/>
      </c>
      <c r="EV62" s="177" t="str">
        <f t="shared" si="153"/>
        <v/>
      </c>
      <c r="EW62" s="177" t="str">
        <f t="shared" si="153"/>
        <v/>
      </c>
      <c r="EX62" s="177" t="str">
        <f t="shared" si="153"/>
        <v/>
      </c>
      <c r="EY62" s="177" t="str">
        <f t="shared" si="153"/>
        <v/>
      </c>
      <c r="EZ62" s="177" t="str">
        <f t="shared" si="153"/>
        <v/>
      </c>
      <c r="FA62" s="177" t="str">
        <f t="shared" si="153"/>
        <v/>
      </c>
      <c r="FB62" s="177" t="str">
        <f t="shared" si="153"/>
        <v/>
      </c>
      <c r="FC62" s="177" t="str">
        <f t="shared" si="153"/>
        <v/>
      </c>
      <c r="FD62" s="177" t="str">
        <f t="shared" si="153"/>
        <v/>
      </c>
      <c r="FE62" s="177" t="str">
        <f t="shared" si="153"/>
        <v/>
      </c>
      <c r="FF62" s="177" t="str">
        <f t="shared" si="153"/>
        <v/>
      </c>
      <c r="FG62" s="177" t="str">
        <f t="shared" si="153"/>
        <v/>
      </c>
      <c r="FH62" s="177" t="str">
        <f t="shared" si="153"/>
        <v/>
      </c>
      <c r="FI62" s="177" t="str">
        <f t="shared" si="153"/>
        <v/>
      </c>
      <c r="FJ62" s="177" t="str">
        <f t="shared" si="153"/>
        <v/>
      </c>
      <c r="FK62" s="177" t="str">
        <f t="shared" si="149"/>
        <v/>
      </c>
      <c r="FL62" s="177" t="str">
        <f t="shared" si="144"/>
        <v/>
      </c>
      <c r="FM62" s="177" t="str">
        <f t="shared" si="144"/>
        <v/>
      </c>
      <c r="FN62" s="177" t="str">
        <f t="shared" si="144"/>
        <v/>
      </c>
      <c r="FO62" s="177" t="str">
        <f t="shared" si="144"/>
        <v/>
      </c>
      <c r="FP62" s="177" t="str">
        <f t="shared" si="144"/>
        <v/>
      </c>
      <c r="FQ62" s="177" t="str">
        <f t="shared" si="144"/>
        <v/>
      </c>
      <c r="FR62" s="177" t="str">
        <f t="shared" si="144"/>
        <v/>
      </c>
      <c r="FS62" s="177" t="str">
        <f t="shared" si="144"/>
        <v/>
      </c>
      <c r="FT62" s="177" t="str">
        <f t="shared" si="144"/>
        <v/>
      </c>
      <c r="FU62" s="177" t="str">
        <f t="shared" si="144"/>
        <v/>
      </c>
      <c r="FV62" s="177" t="str">
        <f t="shared" si="144"/>
        <v/>
      </c>
      <c r="FW62" s="177" t="str">
        <f t="shared" si="144"/>
        <v/>
      </c>
      <c r="FX62" s="177" t="str">
        <f t="shared" si="144"/>
        <v/>
      </c>
      <c r="FY62" s="177" t="str">
        <f t="shared" si="144"/>
        <v/>
      </c>
      <c r="FZ62" s="177" t="str">
        <f t="shared" si="144"/>
        <v/>
      </c>
      <c r="GA62" s="177" t="str">
        <f t="shared" si="144"/>
        <v/>
      </c>
      <c r="GB62" s="177" t="str">
        <f t="shared" si="150"/>
        <v/>
      </c>
      <c r="GC62" s="177" t="str">
        <f t="shared" si="150"/>
        <v/>
      </c>
      <c r="GD62" s="177" t="str">
        <f t="shared" si="150"/>
        <v/>
      </c>
      <c r="GE62" s="177" t="str">
        <f t="shared" si="150"/>
        <v/>
      </c>
      <c r="GF62" s="177" t="str">
        <f t="shared" si="150"/>
        <v/>
      </c>
      <c r="GG62" s="177" t="str">
        <f t="shared" si="150"/>
        <v/>
      </c>
      <c r="GH62" s="177" t="str">
        <f t="shared" si="150"/>
        <v/>
      </c>
      <c r="GI62" s="177" t="str">
        <f t="shared" si="150"/>
        <v/>
      </c>
      <c r="GJ62" s="177" t="str">
        <f t="shared" si="150"/>
        <v/>
      </c>
      <c r="GK62" s="177" t="str">
        <f t="shared" si="150"/>
        <v/>
      </c>
      <c r="GL62" s="177" t="str">
        <f t="shared" si="150"/>
        <v/>
      </c>
      <c r="GM62" s="177" t="str">
        <f t="shared" si="150"/>
        <v/>
      </c>
      <c r="GN62" s="177" t="str">
        <f t="shared" si="150"/>
        <v/>
      </c>
      <c r="GO62" s="177" t="str">
        <f t="shared" si="150"/>
        <v/>
      </c>
      <c r="GP62" s="177" t="str">
        <f t="shared" si="150"/>
        <v/>
      </c>
      <c r="GQ62" s="177" t="str">
        <f t="shared" si="150"/>
        <v/>
      </c>
      <c r="GR62" s="177" t="str">
        <f t="shared" si="145"/>
        <v/>
      </c>
      <c r="GS62" s="177" t="str">
        <f t="shared" si="145"/>
        <v/>
      </c>
      <c r="GT62" s="177" t="str">
        <f t="shared" si="145"/>
        <v/>
      </c>
      <c r="GU62" s="177" t="str">
        <f t="shared" si="145"/>
        <v/>
      </c>
      <c r="GV62" s="177" t="str">
        <f t="shared" si="145"/>
        <v/>
      </c>
      <c r="GW62" s="177" t="str">
        <f t="shared" si="145"/>
        <v/>
      </c>
      <c r="GX62" s="177" t="str">
        <f t="shared" si="145"/>
        <v/>
      </c>
      <c r="GY62" s="177" t="str">
        <f t="shared" si="145"/>
        <v/>
      </c>
      <c r="GZ62" s="177" t="str">
        <f t="shared" si="145"/>
        <v/>
      </c>
      <c r="HA62" s="177" t="str">
        <f t="shared" si="145"/>
        <v/>
      </c>
      <c r="HB62" s="177" t="str">
        <f t="shared" si="145"/>
        <v/>
      </c>
      <c r="HC62" s="177" t="str">
        <f t="shared" si="145"/>
        <v/>
      </c>
      <c r="HD62" s="177" t="str">
        <f t="shared" si="145"/>
        <v/>
      </c>
      <c r="HE62" s="177" t="str">
        <f t="shared" si="145"/>
        <v/>
      </c>
      <c r="HF62" s="177" t="str">
        <f t="shared" si="145"/>
        <v/>
      </c>
      <c r="HG62" s="177" t="str">
        <f t="shared" si="140"/>
        <v/>
      </c>
      <c r="HH62" s="177" t="str">
        <f t="shared" si="140"/>
        <v/>
      </c>
      <c r="HI62" s="177" t="str">
        <f t="shared" si="140"/>
        <v/>
      </c>
      <c r="HJ62" s="177" t="str">
        <f t="shared" si="140"/>
        <v/>
      </c>
      <c r="HK62" s="177" t="str">
        <f t="shared" si="140"/>
        <v/>
      </c>
      <c r="HL62" s="177" t="str">
        <f t="shared" si="140"/>
        <v/>
      </c>
      <c r="HM62" s="177" t="str">
        <f t="shared" si="140"/>
        <v/>
      </c>
      <c r="HN62" s="177" t="str">
        <f t="shared" si="140"/>
        <v/>
      </c>
      <c r="HO62" s="177" t="str">
        <f t="shared" si="140"/>
        <v/>
      </c>
      <c r="HP62" s="177" t="str">
        <f t="shared" si="140"/>
        <v/>
      </c>
      <c r="HQ62" s="177" t="str">
        <f t="shared" si="140"/>
        <v/>
      </c>
      <c r="HR62" s="177" t="str">
        <f t="shared" si="140"/>
        <v/>
      </c>
      <c r="HS62" s="177" t="str">
        <f t="shared" si="140"/>
        <v/>
      </c>
      <c r="HT62" s="177" t="str">
        <f t="shared" si="140"/>
        <v/>
      </c>
      <c r="HU62" s="177" t="str">
        <f t="shared" si="151"/>
        <v/>
      </c>
      <c r="HV62" s="177" t="str">
        <f t="shared" si="151"/>
        <v/>
      </c>
      <c r="HW62" s="177" t="str">
        <f t="shared" si="151"/>
        <v/>
      </c>
      <c r="HX62" s="177" t="str">
        <f t="shared" si="151"/>
        <v/>
      </c>
      <c r="HY62" s="177" t="str">
        <f t="shared" si="151"/>
        <v/>
      </c>
      <c r="HZ62" s="177" t="str">
        <f t="shared" si="151"/>
        <v/>
      </c>
      <c r="IA62" s="177" t="str">
        <f t="shared" si="151"/>
        <v/>
      </c>
      <c r="IB62" s="177" t="str">
        <f t="shared" si="151"/>
        <v/>
      </c>
      <c r="IC62" s="177" t="str">
        <f t="shared" si="151"/>
        <v/>
      </c>
      <c r="ID62" s="177" t="str">
        <f t="shared" si="151"/>
        <v/>
      </c>
      <c r="IE62" s="192" t="str">
        <f t="shared" si="23"/>
        <v/>
      </c>
      <c r="IF62" s="193" t="e">
        <f t="shared" si="96"/>
        <v>#N/A</v>
      </c>
      <c r="IG62" s="193" t="e">
        <f t="shared" si="155"/>
        <v>#N/A</v>
      </c>
      <c r="IH62" s="193" t="e">
        <f t="shared" si="155"/>
        <v>#N/A</v>
      </c>
      <c r="II62" s="193" t="e">
        <f t="shared" si="155"/>
        <v>#N/A</v>
      </c>
      <c r="IJ62" s="193" t="e">
        <f t="shared" si="130"/>
        <v>#N/A</v>
      </c>
      <c r="IK62" s="193" t="e">
        <f t="shared" si="130"/>
        <v>#N/A</v>
      </c>
      <c r="IL62" s="193" t="e">
        <f t="shared" si="130"/>
        <v>#N/A</v>
      </c>
      <c r="IM62" s="193" t="e">
        <f t="shared" si="130"/>
        <v>#N/A</v>
      </c>
      <c r="IN62" s="193" t="e">
        <f t="shared" si="130"/>
        <v>#N/A</v>
      </c>
      <c r="IO62" s="193" t="e">
        <f t="shared" si="130"/>
        <v>#N/A</v>
      </c>
      <c r="IP62" s="193" t="e">
        <f t="shared" si="130"/>
        <v>#N/A</v>
      </c>
      <c r="IQ62" s="193" t="e">
        <f t="shared" si="130"/>
        <v>#N/A</v>
      </c>
      <c r="IR62" s="193" t="e">
        <f t="shared" si="130"/>
        <v>#N/A</v>
      </c>
      <c r="IS62" s="193" t="e">
        <f t="shared" si="130"/>
        <v>#N/A</v>
      </c>
      <c r="IT62" s="193" t="e">
        <f t="shared" si="130"/>
        <v>#N/A</v>
      </c>
      <c r="IU62" s="193" t="e">
        <f t="shared" si="130"/>
        <v>#N/A</v>
      </c>
      <c r="IV62" s="193" t="e">
        <f t="shared" si="130"/>
        <v>#N/A</v>
      </c>
      <c r="IW62" s="193" t="e">
        <f t="shared" si="130"/>
        <v>#N/A</v>
      </c>
      <c r="IX62" s="193" t="e">
        <f t="shared" si="130"/>
        <v>#N/A</v>
      </c>
      <c r="IY62" s="193" t="e">
        <f t="shared" si="126"/>
        <v>#N/A</v>
      </c>
      <c r="IZ62" s="193" t="e">
        <f t="shared" si="126"/>
        <v>#N/A</v>
      </c>
      <c r="JA62" s="193" t="e">
        <f t="shared" si="126"/>
        <v>#N/A</v>
      </c>
      <c r="JB62" s="193" t="e">
        <f t="shared" si="126"/>
        <v>#N/A</v>
      </c>
      <c r="JC62" s="193" t="e">
        <f t="shared" si="126"/>
        <v>#N/A</v>
      </c>
      <c r="JD62" s="193" t="e">
        <f t="shared" si="126"/>
        <v>#N/A</v>
      </c>
      <c r="JE62" s="193" t="e">
        <f t="shared" si="126"/>
        <v>#N/A</v>
      </c>
      <c r="JF62" s="193" t="e">
        <f t="shared" si="126"/>
        <v>#N/A</v>
      </c>
      <c r="JG62" s="193" t="e">
        <f t="shared" si="126"/>
        <v>#N/A</v>
      </c>
      <c r="JH62" s="193" t="e">
        <f t="shared" si="126"/>
        <v>#N/A</v>
      </c>
      <c r="JI62" s="193" t="e">
        <f t="shared" si="126"/>
        <v>#N/A</v>
      </c>
      <c r="JJ62" s="193" t="e">
        <f t="shared" si="126"/>
        <v>#N/A</v>
      </c>
      <c r="JK62" s="193" t="e">
        <f t="shared" si="126"/>
        <v>#N/A</v>
      </c>
      <c r="JL62" s="193" t="e">
        <f t="shared" si="126"/>
        <v>#N/A</v>
      </c>
      <c r="JM62" s="193" t="e">
        <f t="shared" si="126"/>
        <v>#N/A</v>
      </c>
      <c r="JN62" s="193" t="e">
        <f t="shared" ref="JN62:KB77" si="158">IF(ISNONTEXT($U62),IF($K62="R",_xlfn.BETA.DIST(BU62,$Q62,$R62,FALSE,$D62,$F62),_xlfn.BETA.DIST(BU62,$R62,$Q62,FALSE,$D62,$F62)),NA())</f>
        <v>#N/A</v>
      </c>
      <c r="JO62" s="193" t="e">
        <f t="shared" si="158"/>
        <v>#N/A</v>
      </c>
      <c r="JP62" s="193" t="e">
        <f t="shared" si="158"/>
        <v>#N/A</v>
      </c>
      <c r="JQ62" s="193" t="e">
        <f t="shared" si="158"/>
        <v>#N/A</v>
      </c>
      <c r="JR62" s="193" t="e">
        <f t="shared" si="158"/>
        <v>#N/A</v>
      </c>
      <c r="JS62" s="193" t="e">
        <f t="shared" si="158"/>
        <v>#N/A</v>
      </c>
      <c r="JT62" s="193" t="e">
        <f t="shared" si="158"/>
        <v>#N/A</v>
      </c>
      <c r="JU62" s="193" t="e">
        <f t="shared" si="158"/>
        <v>#N/A</v>
      </c>
      <c r="JV62" s="193" t="e">
        <f t="shared" si="158"/>
        <v>#N/A</v>
      </c>
      <c r="JW62" s="193" t="e">
        <f t="shared" si="158"/>
        <v>#N/A</v>
      </c>
      <c r="JX62" s="193" t="e">
        <f t="shared" si="158"/>
        <v>#N/A</v>
      </c>
      <c r="JY62" s="193" t="e">
        <f t="shared" si="158"/>
        <v>#N/A</v>
      </c>
      <c r="JZ62" s="193" t="e">
        <f t="shared" si="158"/>
        <v>#N/A</v>
      </c>
      <c r="KA62" s="193" t="e">
        <f t="shared" si="158"/>
        <v>#N/A</v>
      </c>
      <c r="KB62" s="193" t="e">
        <f t="shared" si="158"/>
        <v>#N/A</v>
      </c>
      <c r="KC62" s="193" t="e">
        <f t="shared" si="136"/>
        <v>#N/A</v>
      </c>
      <c r="KD62" s="193" t="e">
        <f t="shared" si="136"/>
        <v>#N/A</v>
      </c>
      <c r="KE62" s="193" t="e">
        <f t="shared" si="136"/>
        <v>#N/A</v>
      </c>
      <c r="KF62" s="193" t="e">
        <f t="shared" si="136"/>
        <v>#N/A</v>
      </c>
      <c r="KG62" s="193" t="e">
        <f t="shared" si="136"/>
        <v>#N/A</v>
      </c>
      <c r="KH62" s="193" t="e">
        <f t="shared" si="136"/>
        <v>#N/A</v>
      </c>
      <c r="KI62" s="193" t="e">
        <f t="shared" si="136"/>
        <v>#N/A</v>
      </c>
      <c r="KJ62" s="193" t="e">
        <f t="shared" si="136"/>
        <v>#N/A</v>
      </c>
      <c r="KK62" s="193" t="e">
        <f t="shared" si="136"/>
        <v>#N/A</v>
      </c>
      <c r="KL62" s="193" t="e">
        <f t="shared" si="136"/>
        <v>#N/A</v>
      </c>
      <c r="KM62" s="193" t="e">
        <f t="shared" si="136"/>
        <v>#N/A</v>
      </c>
      <c r="KN62" s="193" t="e">
        <f t="shared" si="136"/>
        <v>#N/A</v>
      </c>
      <c r="KO62" s="193" t="e">
        <f t="shared" si="136"/>
        <v>#N/A</v>
      </c>
      <c r="KP62" s="193" t="e">
        <f t="shared" si="136"/>
        <v>#N/A</v>
      </c>
      <c r="KQ62" s="193" t="e">
        <f t="shared" si="136"/>
        <v>#N/A</v>
      </c>
      <c r="KR62" s="193" t="e">
        <f t="shared" si="26"/>
        <v>#N/A</v>
      </c>
      <c r="KS62" s="193" t="e">
        <f t="shared" si="156"/>
        <v>#N/A</v>
      </c>
      <c r="KT62" s="193" t="e">
        <f t="shared" si="156"/>
        <v>#N/A</v>
      </c>
      <c r="KU62" s="193" t="e">
        <f t="shared" si="156"/>
        <v>#N/A</v>
      </c>
      <c r="KV62" s="193" t="e">
        <f t="shared" si="131"/>
        <v>#N/A</v>
      </c>
      <c r="KW62" s="193" t="e">
        <f t="shared" si="131"/>
        <v>#N/A</v>
      </c>
      <c r="KX62" s="193" t="e">
        <f t="shared" si="131"/>
        <v>#N/A</v>
      </c>
      <c r="KY62" s="193" t="e">
        <f t="shared" si="131"/>
        <v>#N/A</v>
      </c>
      <c r="KZ62" s="193" t="e">
        <f t="shared" si="131"/>
        <v>#N/A</v>
      </c>
      <c r="LA62" s="193" t="e">
        <f t="shared" si="131"/>
        <v>#N/A</v>
      </c>
      <c r="LB62" s="193" t="e">
        <f t="shared" si="131"/>
        <v>#N/A</v>
      </c>
      <c r="LC62" s="193" t="e">
        <f t="shared" si="131"/>
        <v>#N/A</v>
      </c>
      <c r="LD62" s="193" t="e">
        <f t="shared" si="131"/>
        <v>#N/A</v>
      </c>
      <c r="LE62" s="193" t="e">
        <f t="shared" si="131"/>
        <v>#N/A</v>
      </c>
      <c r="LF62" s="193" t="e">
        <f t="shared" si="131"/>
        <v>#N/A</v>
      </c>
      <c r="LG62" s="193" t="e">
        <f t="shared" si="131"/>
        <v>#N/A</v>
      </c>
      <c r="LH62" s="193" t="e">
        <f t="shared" si="131"/>
        <v>#N/A</v>
      </c>
      <c r="LI62" s="193" t="e">
        <f t="shared" si="131"/>
        <v>#N/A</v>
      </c>
      <c r="LJ62" s="193" t="e">
        <f t="shared" si="131"/>
        <v>#N/A</v>
      </c>
      <c r="LK62" s="193" t="e">
        <f t="shared" si="127"/>
        <v>#N/A</v>
      </c>
      <c r="LL62" s="193" t="e">
        <f t="shared" si="127"/>
        <v>#N/A</v>
      </c>
      <c r="LM62" s="193" t="e">
        <f t="shared" si="127"/>
        <v>#N/A</v>
      </c>
      <c r="LN62" s="193" t="e">
        <f t="shared" si="127"/>
        <v>#N/A</v>
      </c>
      <c r="LO62" s="193" t="e">
        <f t="shared" si="127"/>
        <v>#N/A</v>
      </c>
      <c r="LP62" s="193" t="e">
        <f t="shared" si="127"/>
        <v>#N/A</v>
      </c>
      <c r="LQ62" s="193" t="e">
        <f t="shared" si="127"/>
        <v>#N/A</v>
      </c>
      <c r="LR62" s="193" t="e">
        <f t="shared" si="127"/>
        <v>#N/A</v>
      </c>
      <c r="LS62" s="193" t="e">
        <f t="shared" si="127"/>
        <v>#N/A</v>
      </c>
      <c r="LT62" s="193" t="e">
        <f t="shared" si="127"/>
        <v>#N/A</v>
      </c>
      <c r="LU62" s="193" t="e">
        <f t="shared" si="127"/>
        <v>#N/A</v>
      </c>
      <c r="LV62" s="193" t="e">
        <f t="shared" si="127"/>
        <v>#N/A</v>
      </c>
      <c r="LW62" s="193" t="e">
        <f t="shared" si="127"/>
        <v>#N/A</v>
      </c>
      <c r="LX62" s="193" t="e">
        <f t="shared" si="127"/>
        <v>#N/A</v>
      </c>
      <c r="LY62" s="193" t="e">
        <f t="shared" si="127"/>
        <v>#N/A</v>
      </c>
      <c r="LZ62" s="193" t="e">
        <f t="shared" ref="LZ62:MN77" si="159">IF(ISNONTEXT($U62),IF($K62="R",_xlfn.BETA.DIST(EG62,$Q62,$R62,FALSE,$D62,$F62),_xlfn.BETA.DIST(EG62,$R62,$Q62,FALSE,$D62,$F62)),NA())</f>
        <v>#N/A</v>
      </c>
      <c r="MA62" s="193" t="e">
        <f t="shared" si="159"/>
        <v>#N/A</v>
      </c>
      <c r="MB62" s="193" t="e">
        <f t="shared" si="159"/>
        <v>#N/A</v>
      </c>
      <c r="MC62" s="193" t="e">
        <f t="shared" si="159"/>
        <v>#N/A</v>
      </c>
      <c r="MD62" s="193" t="e">
        <f t="shared" si="159"/>
        <v>#N/A</v>
      </c>
      <c r="ME62" s="193" t="e">
        <f t="shared" si="159"/>
        <v>#N/A</v>
      </c>
      <c r="MF62" s="193" t="e">
        <f t="shared" si="159"/>
        <v>#N/A</v>
      </c>
      <c r="MG62" s="193" t="e">
        <f t="shared" si="159"/>
        <v>#N/A</v>
      </c>
      <c r="MH62" s="193" t="e">
        <f t="shared" si="159"/>
        <v>#N/A</v>
      </c>
      <c r="MI62" s="193" t="e">
        <f t="shared" si="159"/>
        <v>#N/A</v>
      </c>
      <c r="MJ62" s="193" t="e">
        <f t="shared" si="159"/>
        <v>#N/A</v>
      </c>
      <c r="MK62" s="193" t="e">
        <f t="shared" si="159"/>
        <v>#N/A</v>
      </c>
      <c r="ML62" s="193" t="e">
        <f t="shared" si="159"/>
        <v>#N/A</v>
      </c>
      <c r="MM62" s="193" t="e">
        <f t="shared" si="159"/>
        <v>#N/A</v>
      </c>
      <c r="MN62" s="193" t="e">
        <f t="shared" si="159"/>
        <v>#N/A</v>
      </c>
      <c r="MO62" s="193" t="e">
        <f t="shared" si="137"/>
        <v>#N/A</v>
      </c>
      <c r="MP62" s="193" t="e">
        <f t="shared" si="137"/>
        <v>#N/A</v>
      </c>
      <c r="MQ62" s="193" t="e">
        <f t="shared" si="137"/>
        <v>#N/A</v>
      </c>
      <c r="MR62" s="193" t="e">
        <f t="shared" si="137"/>
        <v>#N/A</v>
      </c>
      <c r="MS62" s="193" t="e">
        <f t="shared" si="137"/>
        <v>#N/A</v>
      </c>
      <c r="MT62" s="193" t="e">
        <f t="shared" si="137"/>
        <v>#N/A</v>
      </c>
      <c r="MU62" s="193" t="e">
        <f t="shared" si="137"/>
        <v>#N/A</v>
      </c>
      <c r="MV62" s="193" t="e">
        <f t="shared" si="137"/>
        <v>#N/A</v>
      </c>
      <c r="MW62" s="193" t="e">
        <f t="shared" si="137"/>
        <v>#N/A</v>
      </c>
      <c r="MX62" s="193" t="e">
        <f t="shared" si="137"/>
        <v>#N/A</v>
      </c>
      <c r="MY62" s="193" t="e">
        <f t="shared" si="137"/>
        <v>#N/A</v>
      </c>
      <c r="MZ62" s="193" t="e">
        <f t="shared" si="137"/>
        <v>#N/A</v>
      </c>
      <c r="NA62" s="193" t="e">
        <f t="shared" si="137"/>
        <v>#N/A</v>
      </c>
      <c r="NB62" s="193" t="e">
        <f t="shared" si="137"/>
        <v>#N/A</v>
      </c>
      <c r="NC62" s="193" t="e">
        <f t="shared" si="137"/>
        <v>#N/A</v>
      </c>
      <c r="ND62" s="193" t="e">
        <f t="shared" si="27"/>
        <v>#N/A</v>
      </c>
      <c r="NE62" s="193" t="e">
        <f t="shared" si="157"/>
        <v>#N/A</v>
      </c>
      <c r="NF62" s="193" t="e">
        <f t="shared" si="157"/>
        <v>#N/A</v>
      </c>
      <c r="NG62" s="193" t="e">
        <f t="shared" si="157"/>
        <v>#N/A</v>
      </c>
      <c r="NH62" s="193" t="e">
        <f t="shared" si="132"/>
        <v>#N/A</v>
      </c>
      <c r="NI62" s="193" t="e">
        <f t="shared" si="132"/>
        <v>#N/A</v>
      </c>
      <c r="NJ62" s="193" t="e">
        <f t="shared" si="132"/>
        <v>#N/A</v>
      </c>
      <c r="NK62" s="193" t="e">
        <f t="shared" si="132"/>
        <v>#N/A</v>
      </c>
      <c r="NL62" s="193" t="e">
        <f t="shared" si="132"/>
        <v>#N/A</v>
      </c>
      <c r="NM62" s="193" t="e">
        <f t="shared" si="132"/>
        <v>#N/A</v>
      </c>
      <c r="NN62" s="193" t="e">
        <f t="shared" si="132"/>
        <v>#N/A</v>
      </c>
      <c r="NO62" s="193" t="e">
        <f t="shared" si="132"/>
        <v>#N/A</v>
      </c>
      <c r="NP62" s="193" t="e">
        <f t="shared" si="132"/>
        <v>#N/A</v>
      </c>
      <c r="NQ62" s="193" t="e">
        <f t="shared" si="132"/>
        <v>#N/A</v>
      </c>
      <c r="NR62" s="193" t="e">
        <f t="shared" si="132"/>
        <v>#N/A</v>
      </c>
      <c r="NS62" s="193" t="e">
        <f t="shared" si="132"/>
        <v>#N/A</v>
      </c>
      <c r="NT62" s="193" t="e">
        <f t="shared" si="132"/>
        <v>#N/A</v>
      </c>
      <c r="NU62" s="193" t="e">
        <f t="shared" si="132"/>
        <v>#N/A</v>
      </c>
      <c r="NV62" s="193" t="e">
        <f t="shared" si="132"/>
        <v>#N/A</v>
      </c>
      <c r="NW62" s="193" t="e">
        <f t="shared" si="128"/>
        <v>#N/A</v>
      </c>
      <c r="NX62" s="193" t="e">
        <f t="shared" si="128"/>
        <v>#N/A</v>
      </c>
      <c r="NY62" s="193" t="e">
        <f t="shared" si="128"/>
        <v>#N/A</v>
      </c>
      <c r="NZ62" s="193" t="e">
        <f t="shared" si="128"/>
        <v>#N/A</v>
      </c>
      <c r="OA62" s="193" t="e">
        <f t="shared" si="128"/>
        <v>#N/A</v>
      </c>
      <c r="OB62" s="193" t="e">
        <f t="shared" si="128"/>
        <v>#N/A</v>
      </c>
      <c r="OC62" s="193" t="e">
        <f t="shared" si="128"/>
        <v>#N/A</v>
      </c>
      <c r="OD62" s="193" t="e">
        <f t="shared" si="128"/>
        <v>#N/A</v>
      </c>
      <c r="OE62" s="193" t="e">
        <f t="shared" si="128"/>
        <v>#N/A</v>
      </c>
      <c r="OF62" s="193" t="e">
        <f t="shared" si="128"/>
        <v>#N/A</v>
      </c>
      <c r="OG62" s="193" t="e">
        <f t="shared" si="128"/>
        <v>#N/A</v>
      </c>
      <c r="OH62" s="193" t="e">
        <f t="shared" si="128"/>
        <v>#N/A</v>
      </c>
      <c r="OI62" s="193" t="e">
        <f t="shared" si="128"/>
        <v>#N/A</v>
      </c>
      <c r="OJ62" s="193" t="e">
        <f t="shared" si="128"/>
        <v>#N/A</v>
      </c>
      <c r="OK62" s="193" t="e">
        <f t="shared" si="128"/>
        <v>#N/A</v>
      </c>
      <c r="OL62" s="193" t="e">
        <f t="shared" ref="OL62:OZ77" si="160">IF(ISNONTEXT($U62),IF($K62="R",_xlfn.BETA.DIST(GS62,$Q62,$R62,FALSE,$D62,$F62),_xlfn.BETA.DIST(GS62,$R62,$Q62,FALSE,$D62,$F62)),NA())</f>
        <v>#N/A</v>
      </c>
      <c r="OM62" s="193" t="e">
        <f t="shared" si="160"/>
        <v>#N/A</v>
      </c>
      <c r="ON62" s="193" t="e">
        <f t="shared" si="160"/>
        <v>#N/A</v>
      </c>
      <c r="OO62" s="193" t="e">
        <f t="shared" si="160"/>
        <v>#N/A</v>
      </c>
      <c r="OP62" s="193" t="e">
        <f t="shared" si="160"/>
        <v>#N/A</v>
      </c>
      <c r="OQ62" s="193" t="e">
        <f t="shared" si="160"/>
        <v>#N/A</v>
      </c>
      <c r="OR62" s="193" t="e">
        <f t="shared" si="160"/>
        <v>#N/A</v>
      </c>
      <c r="OS62" s="193" t="e">
        <f t="shared" si="160"/>
        <v>#N/A</v>
      </c>
      <c r="OT62" s="193" t="e">
        <f t="shared" si="160"/>
        <v>#N/A</v>
      </c>
      <c r="OU62" s="193" t="e">
        <f t="shared" si="160"/>
        <v>#N/A</v>
      </c>
      <c r="OV62" s="193" t="e">
        <f t="shared" si="160"/>
        <v>#N/A</v>
      </c>
      <c r="OW62" s="193" t="e">
        <f t="shared" si="160"/>
        <v>#N/A</v>
      </c>
      <c r="OX62" s="193" t="e">
        <f t="shared" si="160"/>
        <v>#N/A</v>
      </c>
      <c r="OY62" s="193" t="e">
        <f t="shared" si="160"/>
        <v>#N/A</v>
      </c>
      <c r="OZ62" s="193" t="e">
        <f t="shared" si="160"/>
        <v>#N/A</v>
      </c>
      <c r="PA62" s="193" t="e">
        <f t="shared" si="138"/>
        <v>#N/A</v>
      </c>
      <c r="PB62" s="193" t="e">
        <f t="shared" si="138"/>
        <v>#N/A</v>
      </c>
      <c r="PC62" s="193" t="e">
        <f t="shared" si="138"/>
        <v>#N/A</v>
      </c>
      <c r="PD62" s="193" t="e">
        <f t="shared" si="138"/>
        <v>#N/A</v>
      </c>
      <c r="PE62" s="193" t="e">
        <f t="shared" si="138"/>
        <v>#N/A</v>
      </c>
      <c r="PF62" s="193" t="e">
        <f t="shared" si="138"/>
        <v>#N/A</v>
      </c>
      <c r="PG62" s="193" t="e">
        <f t="shared" si="138"/>
        <v>#N/A</v>
      </c>
      <c r="PH62" s="193" t="e">
        <f t="shared" si="138"/>
        <v>#N/A</v>
      </c>
      <c r="PI62" s="193" t="e">
        <f t="shared" si="138"/>
        <v>#N/A</v>
      </c>
      <c r="PJ62" s="193" t="e">
        <f t="shared" si="138"/>
        <v>#N/A</v>
      </c>
      <c r="PK62" s="193" t="e">
        <f t="shared" si="138"/>
        <v>#N/A</v>
      </c>
      <c r="PL62" s="193" t="e">
        <f t="shared" si="138"/>
        <v>#N/A</v>
      </c>
      <c r="PM62" s="193" t="e">
        <f t="shared" si="138"/>
        <v>#N/A</v>
      </c>
      <c r="PN62" s="193" t="e">
        <f t="shared" si="138"/>
        <v>#N/A</v>
      </c>
      <c r="PO62" s="193" t="e">
        <f t="shared" si="138"/>
        <v>#N/A</v>
      </c>
      <c r="PP62" s="193" t="e">
        <f t="shared" si="28"/>
        <v>#N/A</v>
      </c>
      <c r="PQ62" s="193" t="e">
        <f t="shared" si="133"/>
        <v>#N/A</v>
      </c>
      <c r="PR62" s="193" t="e">
        <f t="shared" si="133"/>
        <v>#N/A</v>
      </c>
      <c r="PS62" s="193" t="e">
        <f t="shared" si="133"/>
        <v>#N/A</v>
      </c>
      <c r="PT62" s="193" t="e">
        <f t="shared" si="133"/>
        <v>#N/A</v>
      </c>
      <c r="PU62" s="193" t="e">
        <f t="shared" si="133"/>
        <v>#N/A</v>
      </c>
      <c r="PV62" s="193" t="e">
        <f t="shared" si="133"/>
        <v>#N/A</v>
      </c>
      <c r="PW62" s="193" t="e">
        <f t="shared" si="133"/>
        <v>#N/A</v>
      </c>
      <c r="PX62" s="193" t="e">
        <f t="shared" si="133"/>
        <v>#N/A</v>
      </c>
    </row>
    <row r="63" spans="1:440" hidden="1" x14ac:dyDescent="0.45">
      <c r="A63" s="20">
        <v>60</v>
      </c>
      <c r="B63" s="134"/>
      <c r="C63" s="279"/>
      <c r="D63" s="280" t="str">
        <f t="shared" si="15"/>
        <v/>
      </c>
      <c r="E63" s="281"/>
      <c r="F63" s="280" t="str">
        <f t="shared" si="16"/>
        <v/>
      </c>
      <c r="G63" s="279"/>
      <c r="H63" s="135"/>
      <c r="I63" s="110" t="str">
        <f t="shared" si="17"/>
        <v/>
      </c>
      <c r="J63" s="21" t="str">
        <f t="shared" si="18"/>
        <v/>
      </c>
      <c r="K63" s="22" t="str">
        <f t="shared" si="19"/>
        <v/>
      </c>
      <c r="L63" s="23" t="str">
        <f>IF(J63="","",IF(OR($J63&lt;Skew!$B$3,$J63=Skew!$B$3),IF($J63&gt;Skew!$C$3,Skew!$A$3,IF($J63&gt;Skew!$C$4,Skew!$A$4,IF($J63&gt;Skew!$C$5,Skew!$A$5,IF($J63&gt;Skew!$C$6,Skew!$A$6,IF($J63&gt;Skew!$C$7,Skew!$A$7,IF($J63&gt;Skew!$C$8,Skew!$A$8,IF($J63&gt;Skew!$C$9,Skew!$A$9,IF($J63&gt;Skew!$C$10,Skew!$A$10,IF($J63&gt;Skew!$C$11,Skew!$A$11,IF($J63&gt;Skew!$C$12,Skew!$A$12,IF($J63&gt;Skew!$C$13,Skew!$A$13,IF($J63&gt;Skew!$C$14,Skew!$A$14,IF($J63&gt;Skew!$C$15,Skew!$A$15,IF($J63&gt;Skew!$C$16,Skew!$A$16,Skew!$A$17)
)))))))))))))))</f>
        <v/>
      </c>
      <c r="M63" s="22" t="str">
        <f>IF(J63="","",MATCH(L63,Skew!$A$3:$A$17,0))</f>
        <v/>
      </c>
      <c r="N63" s="22" t="str">
        <f t="shared" si="0"/>
        <v/>
      </c>
      <c r="O63" s="24"/>
      <c r="P63" s="22" t="str">
        <f>IF(OR(J63="",O63=""),"",MATCH(O63,Confidence!$A$3:$A$12,0))</f>
        <v/>
      </c>
      <c r="Q63" s="25" t="str">
        <f t="shared" si="1"/>
        <v/>
      </c>
      <c r="R63" s="25" t="str">
        <f t="shared" si="2"/>
        <v/>
      </c>
      <c r="S63" s="22"/>
      <c r="T63" s="102" t="str">
        <f t="shared" si="3"/>
        <v/>
      </c>
      <c r="U63" s="102" t="str">
        <f t="shared" si="4"/>
        <v/>
      </c>
      <c r="V63" s="37" t="str">
        <f t="shared" si="5"/>
        <v/>
      </c>
      <c r="W63" s="115"/>
      <c r="X63" s="204" t="str">
        <f>IF(AND(D63&gt;0,E63&gt;0,F63&gt;0,Q63&gt;0,R63&gt;0,W63&gt;0,NOT(O63="")),ABS(VLOOKUP($W$1,VLookups!$A$30:$B$31,2,FALSE)-_xlfn.BETA.DIST(W63,IF(K63="L",R63,Q63),IF(K63="L",Q63,R63),TRUE,D63,F63)),"")</f>
        <v/>
      </c>
      <c r="Y63" s="112" t="str">
        <f>IF(OR($Q63="",$R63=""),"",_xlfn.BETA.INV(ABS(VLOOKUP($W$1,VLookups!$A$30:$B$31,2,FALSE)-Y$3),IF($K63="L",$R63,$Q63),IF($K63="L",$Q63,$R63),$D63,$F63))</f>
        <v/>
      </c>
      <c r="Z63" s="113" t="str">
        <f>IF(OR($Q63="",$R63=""),"",_xlfn.BETA.INV(ABS(VLOOKUP($W$1,VLookups!$A$30:$B$31,2,FALSE)-Z$3),IF($K63="L",$R63,$Q63),IF($K63="L",$Q63,$R63),$D63,$F63))</f>
        <v/>
      </c>
      <c r="AA63" s="112" t="str">
        <f>IF(OR($Q63="",$R63=""),"",_xlfn.BETA.INV(ABS(VLOOKUP($W$1,VLookups!$A$30:$B$31,2,FALSE)-AA$3),IF($K63="L",$R63,$Q63),IF($K63="L",$Q63,$R63),$D63,$F63))</f>
        <v/>
      </c>
      <c r="AB63" s="113" t="str">
        <f>IF(OR($Q63="",$R63=""),"",_xlfn.BETA.INV(ABS(VLOOKUP($W$1,VLookups!$A$30:$B$31,2,FALSE)-AB$3),IF($K63="L",$R63,$Q63),IF($K63="L",$Q63,$R63),$D63,$F63))</f>
        <v/>
      </c>
      <c r="AC63" s="112" t="str">
        <f>IF(OR($Q63="",$R63=""),"",_xlfn.BETA.INV(ABS(VLOOKUP($W$1,VLookups!$A$30:$B$31,2,FALSE)-AC$3),IF($K63="L",$R63,$Q63),IF($K63="L",$Q63,$R63),$D63,$F63))</f>
        <v/>
      </c>
      <c r="AD63" s="113" t="str">
        <f>IF(OR($Q63="",$R63=""),"",_xlfn.BETA.INV(ABS(VLOOKUP($W$1,VLookups!$A$30:$B$31,2,FALSE)-AD$3),IF($K63="L",$R63,$Q63),IF($K63="L",$Q63,$R63),$D63,$F63))</f>
        <v/>
      </c>
      <c r="AE63" s="112" t="str">
        <f>IF(OR($Q63="",$R63=""),"",_xlfn.BETA.INV(ABS(VLOOKUP($W$1,VLookups!$A$30:$B$31,2,FALSE)-AE$3),IF($K63="L",$R63,$Q63),IF($K63="L",$Q63,$R63),$D63,$F63))</f>
        <v/>
      </c>
      <c r="AF63" s="113" t="str">
        <f>IF(OR($Q63="",$R63=""),"",_xlfn.BETA.INV(ABS(VLOOKUP($W$1,VLookups!$A$30:$B$31,2,FALSE)-AF$3),IF($K63="L",$R63,$Q63),IF($K63="L",$Q63,$R63),$D63,$F63))</f>
        <v/>
      </c>
      <c r="AG63" s="112" t="str">
        <f>IF(OR($Q63="",$R63=""),"",_xlfn.BETA.INV(ABS(VLOOKUP($W$1,VLookups!$A$30:$B$31,2,FALSE)-AG$3),IF($K63="L",$R63,$Q63),IF($K63="L",$Q63,$R63),$D63,$F63))</f>
        <v/>
      </c>
      <c r="AH63" s="113" t="str">
        <f>IF(OR($Q63="",$R63=""),"",_xlfn.BETA.INV(ABS(VLOOKUP($W$1,VLookups!$A$30:$B$31,2,FALSE)-AH$3),IF($K63="L",$R63,$Q63),IF($K63="L",$Q63,$R63),$D63,$F63))</f>
        <v/>
      </c>
      <c r="AI63" s="112" t="str">
        <f>IF(OR($Q63="",$R63=""),"",_xlfn.BETA.INV(ABS(VLOOKUP($W$1,VLookups!$A$30:$B$31,2,FALSE)-AI$3),IF($K63="L",$R63,$Q63),IF($K63="L",$Q63,$R63),$D63,$F63))</f>
        <v/>
      </c>
      <c r="AJ63" s="113" t="str">
        <f>IF(OR($Q63="",$R63=""),"",_xlfn.BETA.INV(ABS(VLOOKUP($W$1,VLookups!$A$30:$B$31,2,FALSE)-AJ$3),IF($K63="L",$R63,$Q63),IF($K63="L",$Q63,$R63),$D63,$F63))</f>
        <v/>
      </c>
      <c r="AK63" s="15"/>
      <c r="AL63" s="194" t="str">
        <f t="shared" si="20"/>
        <v/>
      </c>
      <c r="AM63" s="192" t="str">
        <f t="shared" si="21"/>
        <v/>
      </c>
      <c r="AN63" s="177" t="str">
        <f t="shared" si="154"/>
        <v/>
      </c>
      <c r="AO63" s="177" t="str">
        <f t="shared" si="146"/>
        <v/>
      </c>
      <c r="AP63" s="177" t="str">
        <f t="shared" si="146"/>
        <v/>
      </c>
      <c r="AQ63" s="177" t="str">
        <f t="shared" si="146"/>
        <v/>
      </c>
      <c r="AR63" s="177" t="str">
        <f t="shared" si="146"/>
        <v/>
      </c>
      <c r="AS63" s="177" t="str">
        <f t="shared" si="146"/>
        <v/>
      </c>
      <c r="AT63" s="177" t="str">
        <f t="shared" si="146"/>
        <v/>
      </c>
      <c r="AU63" s="177" t="str">
        <f t="shared" si="146"/>
        <v/>
      </c>
      <c r="AV63" s="177" t="str">
        <f t="shared" si="146"/>
        <v/>
      </c>
      <c r="AW63" s="177" t="str">
        <f t="shared" si="146"/>
        <v/>
      </c>
      <c r="AX63" s="177" t="str">
        <f t="shared" si="146"/>
        <v/>
      </c>
      <c r="AY63" s="177" t="str">
        <f t="shared" si="146"/>
        <v/>
      </c>
      <c r="AZ63" s="177" t="str">
        <f t="shared" si="146"/>
        <v/>
      </c>
      <c r="BA63" s="177" t="str">
        <f t="shared" si="146"/>
        <v/>
      </c>
      <c r="BB63" s="177" t="str">
        <f t="shared" si="146"/>
        <v/>
      </c>
      <c r="BC63" s="177" t="str">
        <f t="shared" si="146"/>
        <v/>
      </c>
      <c r="BD63" s="177" t="str">
        <f t="shared" si="146"/>
        <v/>
      </c>
      <c r="BE63" s="177" t="str">
        <f t="shared" si="141"/>
        <v/>
      </c>
      <c r="BF63" s="177" t="str">
        <f t="shared" si="141"/>
        <v/>
      </c>
      <c r="BG63" s="177" t="str">
        <f t="shared" si="141"/>
        <v/>
      </c>
      <c r="BH63" s="177" t="str">
        <f t="shared" si="141"/>
        <v/>
      </c>
      <c r="BI63" s="177" t="str">
        <f t="shared" si="141"/>
        <v/>
      </c>
      <c r="BJ63" s="177" t="str">
        <f t="shared" si="141"/>
        <v/>
      </c>
      <c r="BK63" s="177" t="str">
        <f t="shared" si="141"/>
        <v/>
      </c>
      <c r="BL63" s="177" t="str">
        <f t="shared" si="141"/>
        <v/>
      </c>
      <c r="BM63" s="177" t="str">
        <f t="shared" si="141"/>
        <v/>
      </c>
      <c r="BN63" s="177" t="str">
        <f t="shared" si="141"/>
        <v/>
      </c>
      <c r="BO63" s="177" t="str">
        <f t="shared" si="141"/>
        <v/>
      </c>
      <c r="BP63" s="177" t="str">
        <f t="shared" si="141"/>
        <v/>
      </c>
      <c r="BQ63" s="177" t="str">
        <f t="shared" si="141"/>
        <v/>
      </c>
      <c r="BR63" s="177" t="str">
        <f t="shared" si="141"/>
        <v/>
      </c>
      <c r="BS63" s="177" t="str">
        <f t="shared" si="141"/>
        <v/>
      </c>
      <c r="BT63" s="177" t="str">
        <f t="shared" si="147"/>
        <v/>
      </c>
      <c r="BU63" s="177" t="str">
        <f t="shared" si="147"/>
        <v/>
      </c>
      <c r="BV63" s="177" t="str">
        <f t="shared" si="147"/>
        <v/>
      </c>
      <c r="BW63" s="177" t="str">
        <f t="shared" si="147"/>
        <v/>
      </c>
      <c r="BX63" s="177" t="str">
        <f t="shared" si="147"/>
        <v/>
      </c>
      <c r="BY63" s="177" t="str">
        <f t="shared" si="147"/>
        <v/>
      </c>
      <c r="BZ63" s="177" t="str">
        <f t="shared" si="147"/>
        <v/>
      </c>
      <c r="CA63" s="177" t="str">
        <f t="shared" si="147"/>
        <v/>
      </c>
      <c r="CB63" s="177" t="str">
        <f t="shared" si="147"/>
        <v/>
      </c>
      <c r="CC63" s="177" t="str">
        <f t="shared" si="147"/>
        <v/>
      </c>
      <c r="CD63" s="177" t="str">
        <f t="shared" si="147"/>
        <v/>
      </c>
      <c r="CE63" s="177" t="str">
        <f t="shared" si="147"/>
        <v/>
      </c>
      <c r="CF63" s="177" t="str">
        <f t="shared" si="147"/>
        <v/>
      </c>
      <c r="CG63" s="177" t="str">
        <f t="shared" si="147"/>
        <v/>
      </c>
      <c r="CH63" s="177" t="str">
        <f t="shared" si="147"/>
        <v/>
      </c>
      <c r="CI63" s="177" t="str">
        <f t="shared" si="147"/>
        <v/>
      </c>
      <c r="CJ63" s="177" t="str">
        <f t="shared" si="142"/>
        <v/>
      </c>
      <c r="CK63" s="177" t="str">
        <f t="shared" si="142"/>
        <v/>
      </c>
      <c r="CL63" s="177" t="str">
        <f t="shared" si="142"/>
        <v/>
      </c>
      <c r="CM63" s="177" t="str">
        <f t="shared" si="142"/>
        <v/>
      </c>
      <c r="CN63" s="177" t="str">
        <f t="shared" si="142"/>
        <v/>
      </c>
      <c r="CO63" s="177" t="str">
        <f t="shared" si="142"/>
        <v/>
      </c>
      <c r="CP63" s="177" t="str">
        <f t="shared" si="142"/>
        <v/>
      </c>
      <c r="CQ63" s="177" t="str">
        <f t="shared" si="142"/>
        <v/>
      </c>
      <c r="CR63" s="177" t="str">
        <f t="shared" si="142"/>
        <v/>
      </c>
      <c r="CS63" s="177" t="str">
        <f t="shared" si="142"/>
        <v/>
      </c>
      <c r="CT63" s="177" t="str">
        <f t="shared" si="142"/>
        <v/>
      </c>
      <c r="CU63" s="177" t="str">
        <f t="shared" si="142"/>
        <v/>
      </c>
      <c r="CV63" s="177" t="str">
        <f t="shared" si="142"/>
        <v/>
      </c>
      <c r="CW63" s="177" t="str">
        <f t="shared" si="142"/>
        <v/>
      </c>
      <c r="CX63" s="177" t="str">
        <f t="shared" si="142"/>
        <v/>
      </c>
      <c r="CY63" s="177" t="str">
        <f t="shared" si="139"/>
        <v/>
      </c>
      <c r="CZ63" s="177" t="str">
        <f t="shared" si="139"/>
        <v/>
      </c>
      <c r="DA63" s="177" t="str">
        <f t="shared" si="139"/>
        <v/>
      </c>
      <c r="DB63" s="177" t="str">
        <f t="shared" si="139"/>
        <v/>
      </c>
      <c r="DC63" s="177" t="str">
        <f t="shared" si="139"/>
        <v/>
      </c>
      <c r="DD63" s="177" t="str">
        <f t="shared" si="139"/>
        <v/>
      </c>
      <c r="DE63" s="177" t="str">
        <f t="shared" si="139"/>
        <v/>
      </c>
      <c r="DF63" s="177" t="str">
        <f t="shared" si="139"/>
        <v/>
      </c>
      <c r="DG63" s="177" t="str">
        <f t="shared" si="139"/>
        <v/>
      </c>
      <c r="DH63" s="177" t="str">
        <f t="shared" si="139"/>
        <v/>
      </c>
      <c r="DI63" s="177" t="str">
        <f t="shared" si="139"/>
        <v/>
      </c>
      <c r="DJ63" s="177" t="str">
        <f t="shared" si="139"/>
        <v/>
      </c>
      <c r="DK63" s="177" t="str">
        <f t="shared" si="139"/>
        <v/>
      </c>
      <c r="DL63" s="177" t="str">
        <f t="shared" si="139"/>
        <v/>
      </c>
      <c r="DM63" s="177" t="str">
        <f t="shared" si="139"/>
        <v/>
      </c>
      <c r="DN63" s="177" t="str">
        <f t="shared" si="139"/>
        <v/>
      </c>
      <c r="DO63" s="177" t="str">
        <f t="shared" si="135"/>
        <v/>
      </c>
      <c r="DP63" s="177" t="str">
        <f t="shared" si="135"/>
        <v/>
      </c>
      <c r="DQ63" s="177" t="str">
        <f t="shared" si="135"/>
        <v/>
      </c>
      <c r="DR63" s="177" t="str">
        <f t="shared" si="135"/>
        <v/>
      </c>
      <c r="DS63" s="177" t="str">
        <f t="shared" si="135"/>
        <v/>
      </c>
      <c r="DT63" s="177" t="str">
        <f t="shared" si="135"/>
        <v/>
      </c>
      <c r="DU63" s="177" t="str">
        <f t="shared" si="135"/>
        <v/>
      </c>
      <c r="DV63" s="177" t="str">
        <f t="shared" si="135"/>
        <v/>
      </c>
      <c r="DW63" s="177" t="str">
        <f t="shared" si="135"/>
        <v/>
      </c>
      <c r="DX63" s="177" t="str">
        <f t="shared" si="135"/>
        <v/>
      </c>
      <c r="DY63" s="177" t="str">
        <f t="shared" si="135"/>
        <v/>
      </c>
      <c r="DZ63" s="177" t="str">
        <f t="shared" si="135"/>
        <v/>
      </c>
      <c r="EA63" s="177" t="str">
        <f t="shared" si="135"/>
        <v/>
      </c>
      <c r="EB63" s="177" t="str">
        <f t="shared" si="135"/>
        <v/>
      </c>
      <c r="EC63" s="177" t="str">
        <f t="shared" si="135"/>
        <v/>
      </c>
      <c r="ED63" s="177" t="str">
        <f t="shared" si="148"/>
        <v/>
      </c>
      <c r="EE63" s="177" t="str">
        <f t="shared" si="148"/>
        <v/>
      </c>
      <c r="EF63" s="177" t="str">
        <f t="shared" si="148"/>
        <v/>
      </c>
      <c r="EG63" s="177" t="str">
        <f t="shared" si="148"/>
        <v/>
      </c>
      <c r="EH63" s="177" t="str">
        <f t="shared" si="148"/>
        <v/>
      </c>
      <c r="EI63" s="177" t="str">
        <f t="shared" si="148"/>
        <v/>
      </c>
      <c r="EJ63" s="177" t="str">
        <f t="shared" si="148"/>
        <v/>
      </c>
      <c r="EK63" s="177" t="str">
        <f t="shared" si="148"/>
        <v/>
      </c>
      <c r="EL63" s="177" t="str">
        <f t="shared" si="148"/>
        <v/>
      </c>
      <c r="EM63" s="177" t="str">
        <f t="shared" si="148"/>
        <v/>
      </c>
      <c r="EN63" s="177" t="str">
        <f t="shared" si="148"/>
        <v/>
      </c>
      <c r="EO63" s="177" t="str">
        <f t="shared" si="148"/>
        <v/>
      </c>
      <c r="EP63" s="177" t="str">
        <f t="shared" si="148"/>
        <v/>
      </c>
      <c r="EQ63" s="177" t="str">
        <f t="shared" si="148"/>
        <v/>
      </c>
      <c r="ER63" s="177" t="str">
        <f t="shared" si="148"/>
        <v/>
      </c>
      <c r="ES63" s="177" t="str">
        <f t="shared" si="148"/>
        <v/>
      </c>
      <c r="ET63" s="177" t="str">
        <f t="shared" si="143"/>
        <v/>
      </c>
      <c r="EU63" s="177" t="str">
        <f t="shared" si="153"/>
        <v/>
      </c>
      <c r="EV63" s="177" t="str">
        <f t="shared" si="153"/>
        <v/>
      </c>
      <c r="EW63" s="177" t="str">
        <f t="shared" si="153"/>
        <v/>
      </c>
      <c r="EX63" s="177" t="str">
        <f t="shared" si="153"/>
        <v/>
      </c>
      <c r="EY63" s="177" t="str">
        <f t="shared" si="153"/>
        <v/>
      </c>
      <c r="EZ63" s="177" t="str">
        <f t="shared" si="153"/>
        <v/>
      </c>
      <c r="FA63" s="177" t="str">
        <f t="shared" si="153"/>
        <v/>
      </c>
      <c r="FB63" s="177" t="str">
        <f t="shared" si="153"/>
        <v/>
      </c>
      <c r="FC63" s="177" t="str">
        <f t="shared" si="153"/>
        <v/>
      </c>
      <c r="FD63" s="177" t="str">
        <f t="shared" si="153"/>
        <v/>
      </c>
      <c r="FE63" s="177" t="str">
        <f t="shared" si="153"/>
        <v/>
      </c>
      <c r="FF63" s="177" t="str">
        <f t="shared" si="153"/>
        <v/>
      </c>
      <c r="FG63" s="177" t="str">
        <f t="shared" si="153"/>
        <v/>
      </c>
      <c r="FH63" s="177" t="str">
        <f t="shared" si="153"/>
        <v/>
      </c>
      <c r="FI63" s="177" t="str">
        <f t="shared" si="153"/>
        <v/>
      </c>
      <c r="FJ63" s="177" t="str">
        <f t="shared" si="153"/>
        <v/>
      </c>
      <c r="FK63" s="177" t="str">
        <f t="shared" si="149"/>
        <v/>
      </c>
      <c r="FL63" s="177" t="str">
        <f t="shared" si="144"/>
        <v/>
      </c>
      <c r="FM63" s="177" t="str">
        <f t="shared" si="144"/>
        <v/>
      </c>
      <c r="FN63" s="177" t="str">
        <f t="shared" si="144"/>
        <v/>
      </c>
      <c r="FO63" s="177" t="str">
        <f t="shared" si="144"/>
        <v/>
      </c>
      <c r="FP63" s="177" t="str">
        <f t="shared" si="144"/>
        <v/>
      </c>
      <c r="FQ63" s="177" t="str">
        <f t="shared" si="144"/>
        <v/>
      </c>
      <c r="FR63" s="177" t="str">
        <f t="shared" si="144"/>
        <v/>
      </c>
      <c r="FS63" s="177" t="str">
        <f t="shared" si="144"/>
        <v/>
      </c>
      <c r="FT63" s="177" t="str">
        <f t="shared" si="144"/>
        <v/>
      </c>
      <c r="FU63" s="177" t="str">
        <f t="shared" si="144"/>
        <v/>
      </c>
      <c r="FV63" s="177" t="str">
        <f t="shared" si="144"/>
        <v/>
      </c>
      <c r="FW63" s="177" t="str">
        <f t="shared" si="144"/>
        <v/>
      </c>
      <c r="FX63" s="177" t="str">
        <f t="shared" si="144"/>
        <v/>
      </c>
      <c r="FY63" s="177" t="str">
        <f t="shared" si="144"/>
        <v/>
      </c>
      <c r="FZ63" s="177" t="str">
        <f t="shared" si="144"/>
        <v/>
      </c>
      <c r="GA63" s="177" t="str">
        <f t="shared" si="144"/>
        <v/>
      </c>
      <c r="GB63" s="177" t="str">
        <f t="shared" si="150"/>
        <v/>
      </c>
      <c r="GC63" s="177" t="str">
        <f t="shared" si="150"/>
        <v/>
      </c>
      <c r="GD63" s="177" t="str">
        <f t="shared" si="150"/>
        <v/>
      </c>
      <c r="GE63" s="177" t="str">
        <f t="shared" si="150"/>
        <v/>
      </c>
      <c r="GF63" s="177" t="str">
        <f t="shared" si="150"/>
        <v/>
      </c>
      <c r="GG63" s="177" t="str">
        <f t="shared" si="150"/>
        <v/>
      </c>
      <c r="GH63" s="177" t="str">
        <f t="shared" si="150"/>
        <v/>
      </c>
      <c r="GI63" s="177" t="str">
        <f t="shared" si="150"/>
        <v/>
      </c>
      <c r="GJ63" s="177" t="str">
        <f t="shared" si="150"/>
        <v/>
      </c>
      <c r="GK63" s="177" t="str">
        <f t="shared" si="150"/>
        <v/>
      </c>
      <c r="GL63" s="177" t="str">
        <f t="shared" si="150"/>
        <v/>
      </c>
      <c r="GM63" s="177" t="str">
        <f t="shared" si="150"/>
        <v/>
      </c>
      <c r="GN63" s="177" t="str">
        <f t="shared" si="150"/>
        <v/>
      </c>
      <c r="GO63" s="177" t="str">
        <f t="shared" si="150"/>
        <v/>
      </c>
      <c r="GP63" s="177" t="str">
        <f t="shared" si="150"/>
        <v/>
      </c>
      <c r="GQ63" s="177" t="str">
        <f t="shared" si="150"/>
        <v/>
      </c>
      <c r="GR63" s="177" t="str">
        <f t="shared" si="145"/>
        <v/>
      </c>
      <c r="GS63" s="177" t="str">
        <f t="shared" si="145"/>
        <v/>
      </c>
      <c r="GT63" s="177" t="str">
        <f t="shared" si="145"/>
        <v/>
      </c>
      <c r="GU63" s="177" t="str">
        <f t="shared" si="145"/>
        <v/>
      </c>
      <c r="GV63" s="177" t="str">
        <f t="shared" si="145"/>
        <v/>
      </c>
      <c r="GW63" s="177" t="str">
        <f t="shared" si="145"/>
        <v/>
      </c>
      <c r="GX63" s="177" t="str">
        <f t="shared" si="145"/>
        <v/>
      </c>
      <c r="GY63" s="177" t="str">
        <f t="shared" si="145"/>
        <v/>
      </c>
      <c r="GZ63" s="177" t="str">
        <f t="shared" si="145"/>
        <v/>
      </c>
      <c r="HA63" s="177" t="str">
        <f t="shared" si="145"/>
        <v/>
      </c>
      <c r="HB63" s="177" t="str">
        <f t="shared" si="145"/>
        <v/>
      </c>
      <c r="HC63" s="177" t="str">
        <f t="shared" si="145"/>
        <v/>
      </c>
      <c r="HD63" s="177" t="str">
        <f t="shared" si="145"/>
        <v/>
      </c>
      <c r="HE63" s="177" t="str">
        <f t="shared" si="145"/>
        <v/>
      </c>
      <c r="HF63" s="177" t="str">
        <f t="shared" si="145"/>
        <v/>
      </c>
      <c r="HG63" s="177" t="str">
        <f t="shared" si="140"/>
        <v/>
      </c>
      <c r="HH63" s="177" t="str">
        <f t="shared" si="140"/>
        <v/>
      </c>
      <c r="HI63" s="177" t="str">
        <f t="shared" si="140"/>
        <v/>
      </c>
      <c r="HJ63" s="177" t="str">
        <f t="shared" si="140"/>
        <v/>
      </c>
      <c r="HK63" s="177" t="str">
        <f t="shared" si="140"/>
        <v/>
      </c>
      <c r="HL63" s="177" t="str">
        <f t="shared" si="140"/>
        <v/>
      </c>
      <c r="HM63" s="177" t="str">
        <f t="shared" si="140"/>
        <v/>
      </c>
      <c r="HN63" s="177" t="str">
        <f t="shared" si="140"/>
        <v/>
      </c>
      <c r="HO63" s="177" t="str">
        <f t="shared" si="140"/>
        <v/>
      </c>
      <c r="HP63" s="177" t="str">
        <f t="shared" si="140"/>
        <v/>
      </c>
      <c r="HQ63" s="177" t="str">
        <f t="shared" si="140"/>
        <v/>
      </c>
      <c r="HR63" s="177" t="str">
        <f t="shared" si="140"/>
        <v/>
      </c>
      <c r="HS63" s="177" t="str">
        <f t="shared" si="140"/>
        <v/>
      </c>
      <c r="HT63" s="177" t="str">
        <f t="shared" si="140"/>
        <v/>
      </c>
      <c r="HU63" s="177" t="str">
        <f t="shared" si="151"/>
        <v/>
      </c>
      <c r="HV63" s="177" t="str">
        <f t="shared" si="151"/>
        <v/>
      </c>
      <c r="HW63" s="177" t="str">
        <f t="shared" si="151"/>
        <v/>
      </c>
      <c r="HX63" s="177" t="str">
        <f t="shared" si="151"/>
        <v/>
      </c>
      <c r="HY63" s="177" t="str">
        <f t="shared" si="151"/>
        <v/>
      </c>
      <c r="HZ63" s="177" t="str">
        <f t="shared" si="151"/>
        <v/>
      </c>
      <c r="IA63" s="177" t="str">
        <f t="shared" si="151"/>
        <v/>
      </c>
      <c r="IB63" s="177" t="str">
        <f t="shared" si="151"/>
        <v/>
      </c>
      <c r="IC63" s="177" t="str">
        <f t="shared" si="151"/>
        <v/>
      </c>
      <c r="ID63" s="177" t="str">
        <f t="shared" si="151"/>
        <v/>
      </c>
      <c r="IE63" s="192" t="str">
        <f t="shared" si="23"/>
        <v/>
      </c>
      <c r="IF63" s="193" t="e">
        <f t="shared" si="96"/>
        <v>#N/A</v>
      </c>
      <c r="IG63" s="193" t="e">
        <f t="shared" si="155"/>
        <v>#N/A</v>
      </c>
      <c r="IH63" s="193" t="e">
        <f t="shared" si="155"/>
        <v>#N/A</v>
      </c>
      <c r="II63" s="193" t="e">
        <f t="shared" si="155"/>
        <v>#N/A</v>
      </c>
      <c r="IJ63" s="193" t="e">
        <f t="shared" si="130"/>
        <v>#N/A</v>
      </c>
      <c r="IK63" s="193" t="e">
        <f t="shared" si="130"/>
        <v>#N/A</v>
      </c>
      <c r="IL63" s="193" t="e">
        <f t="shared" si="130"/>
        <v>#N/A</v>
      </c>
      <c r="IM63" s="193" t="e">
        <f t="shared" si="130"/>
        <v>#N/A</v>
      </c>
      <c r="IN63" s="193" t="e">
        <f t="shared" si="130"/>
        <v>#N/A</v>
      </c>
      <c r="IO63" s="193" t="e">
        <f t="shared" si="130"/>
        <v>#N/A</v>
      </c>
      <c r="IP63" s="193" t="e">
        <f t="shared" si="130"/>
        <v>#N/A</v>
      </c>
      <c r="IQ63" s="193" t="e">
        <f t="shared" si="130"/>
        <v>#N/A</v>
      </c>
      <c r="IR63" s="193" t="e">
        <f t="shared" si="130"/>
        <v>#N/A</v>
      </c>
      <c r="IS63" s="193" t="e">
        <f t="shared" si="130"/>
        <v>#N/A</v>
      </c>
      <c r="IT63" s="193" t="e">
        <f t="shared" si="130"/>
        <v>#N/A</v>
      </c>
      <c r="IU63" s="193" t="e">
        <f t="shared" si="130"/>
        <v>#N/A</v>
      </c>
      <c r="IV63" s="193" t="e">
        <f t="shared" si="130"/>
        <v>#N/A</v>
      </c>
      <c r="IW63" s="193" t="e">
        <f t="shared" si="130"/>
        <v>#N/A</v>
      </c>
      <c r="IX63" s="193" t="e">
        <f t="shared" si="130"/>
        <v>#N/A</v>
      </c>
      <c r="IY63" s="193" t="e">
        <f t="shared" ref="IY63:JM78" si="161">IF(ISNONTEXT($U63),IF($K63="R",_xlfn.BETA.DIST(BF63,$Q63,$R63,FALSE,$D63,$F63),_xlfn.BETA.DIST(BF63,$R63,$Q63,FALSE,$D63,$F63)),NA())</f>
        <v>#N/A</v>
      </c>
      <c r="IZ63" s="193" t="e">
        <f t="shared" si="161"/>
        <v>#N/A</v>
      </c>
      <c r="JA63" s="193" t="e">
        <f t="shared" si="161"/>
        <v>#N/A</v>
      </c>
      <c r="JB63" s="193" t="e">
        <f t="shared" si="161"/>
        <v>#N/A</v>
      </c>
      <c r="JC63" s="193" t="e">
        <f t="shared" si="161"/>
        <v>#N/A</v>
      </c>
      <c r="JD63" s="193" t="e">
        <f t="shared" si="161"/>
        <v>#N/A</v>
      </c>
      <c r="JE63" s="193" t="e">
        <f t="shared" si="161"/>
        <v>#N/A</v>
      </c>
      <c r="JF63" s="193" t="e">
        <f t="shared" si="161"/>
        <v>#N/A</v>
      </c>
      <c r="JG63" s="193" t="e">
        <f t="shared" si="161"/>
        <v>#N/A</v>
      </c>
      <c r="JH63" s="193" t="e">
        <f t="shared" si="161"/>
        <v>#N/A</v>
      </c>
      <c r="JI63" s="193" t="e">
        <f t="shared" si="161"/>
        <v>#N/A</v>
      </c>
      <c r="JJ63" s="193" t="e">
        <f t="shared" si="161"/>
        <v>#N/A</v>
      </c>
      <c r="JK63" s="193" t="e">
        <f t="shared" si="161"/>
        <v>#N/A</v>
      </c>
      <c r="JL63" s="193" t="e">
        <f t="shared" si="161"/>
        <v>#N/A</v>
      </c>
      <c r="JM63" s="193" t="e">
        <f t="shared" si="161"/>
        <v>#N/A</v>
      </c>
      <c r="JN63" s="193" t="e">
        <f t="shared" si="158"/>
        <v>#N/A</v>
      </c>
      <c r="JO63" s="193" t="e">
        <f t="shared" si="158"/>
        <v>#N/A</v>
      </c>
      <c r="JP63" s="193" t="e">
        <f t="shared" si="158"/>
        <v>#N/A</v>
      </c>
      <c r="JQ63" s="193" t="e">
        <f t="shared" si="158"/>
        <v>#N/A</v>
      </c>
      <c r="JR63" s="193" t="e">
        <f t="shared" si="158"/>
        <v>#N/A</v>
      </c>
      <c r="JS63" s="193" t="e">
        <f t="shared" si="158"/>
        <v>#N/A</v>
      </c>
      <c r="JT63" s="193" t="e">
        <f t="shared" si="158"/>
        <v>#N/A</v>
      </c>
      <c r="JU63" s="193" t="e">
        <f t="shared" si="158"/>
        <v>#N/A</v>
      </c>
      <c r="JV63" s="193" t="e">
        <f t="shared" si="158"/>
        <v>#N/A</v>
      </c>
      <c r="JW63" s="193" t="e">
        <f t="shared" si="158"/>
        <v>#N/A</v>
      </c>
      <c r="JX63" s="193" t="e">
        <f t="shared" si="158"/>
        <v>#N/A</v>
      </c>
      <c r="JY63" s="193" t="e">
        <f t="shared" si="158"/>
        <v>#N/A</v>
      </c>
      <c r="JZ63" s="193" t="e">
        <f t="shared" si="158"/>
        <v>#N/A</v>
      </c>
      <c r="KA63" s="193" t="e">
        <f t="shared" si="158"/>
        <v>#N/A</v>
      </c>
      <c r="KB63" s="193" t="e">
        <f t="shared" si="158"/>
        <v>#N/A</v>
      </c>
      <c r="KC63" s="193" t="e">
        <f t="shared" si="136"/>
        <v>#N/A</v>
      </c>
      <c r="KD63" s="193" t="e">
        <f t="shared" si="136"/>
        <v>#N/A</v>
      </c>
      <c r="KE63" s="193" t="e">
        <f t="shared" si="136"/>
        <v>#N/A</v>
      </c>
      <c r="KF63" s="193" t="e">
        <f t="shared" si="136"/>
        <v>#N/A</v>
      </c>
      <c r="KG63" s="193" t="e">
        <f t="shared" si="136"/>
        <v>#N/A</v>
      </c>
      <c r="KH63" s="193" t="e">
        <f t="shared" si="136"/>
        <v>#N/A</v>
      </c>
      <c r="KI63" s="193" t="e">
        <f t="shared" si="136"/>
        <v>#N/A</v>
      </c>
      <c r="KJ63" s="193" t="e">
        <f t="shared" si="136"/>
        <v>#N/A</v>
      </c>
      <c r="KK63" s="193" t="e">
        <f t="shared" si="136"/>
        <v>#N/A</v>
      </c>
      <c r="KL63" s="193" t="e">
        <f t="shared" si="136"/>
        <v>#N/A</v>
      </c>
      <c r="KM63" s="193" t="e">
        <f t="shared" si="136"/>
        <v>#N/A</v>
      </c>
      <c r="KN63" s="193" t="e">
        <f t="shared" si="136"/>
        <v>#N/A</v>
      </c>
      <c r="KO63" s="193" t="e">
        <f t="shared" si="136"/>
        <v>#N/A</v>
      </c>
      <c r="KP63" s="193" t="e">
        <f t="shared" si="136"/>
        <v>#N/A</v>
      </c>
      <c r="KQ63" s="193" t="e">
        <f t="shared" si="136"/>
        <v>#N/A</v>
      </c>
      <c r="KR63" s="193" t="e">
        <f t="shared" si="26"/>
        <v>#N/A</v>
      </c>
      <c r="KS63" s="193" t="e">
        <f t="shared" si="156"/>
        <v>#N/A</v>
      </c>
      <c r="KT63" s="193" t="e">
        <f t="shared" si="156"/>
        <v>#N/A</v>
      </c>
      <c r="KU63" s="193" t="e">
        <f t="shared" si="156"/>
        <v>#N/A</v>
      </c>
      <c r="KV63" s="193" t="e">
        <f t="shared" si="131"/>
        <v>#N/A</v>
      </c>
      <c r="KW63" s="193" t="e">
        <f t="shared" si="131"/>
        <v>#N/A</v>
      </c>
      <c r="KX63" s="193" t="e">
        <f t="shared" si="131"/>
        <v>#N/A</v>
      </c>
      <c r="KY63" s="193" t="e">
        <f t="shared" si="131"/>
        <v>#N/A</v>
      </c>
      <c r="KZ63" s="193" t="e">
        <f t="shared" si="131"/>
        <v>#N/A</v>
      </c>
      <c r="LA63" s="193" t="e">
        <f t="shared" si="131"/>
        <v>#N/A</v>
      </c>
      <c r="LB63" s="193" t="e">
        <f t="shared" si="131"/>
        <v>#N/A</v>
      </c>
      <c r="LC63" s="193" t="e">
        <f t="shared" si="131"/>
        <v>#N/A</v>
      </c>
      <c r="LD63" s="193" t="e">
        <f t="shared" si="131"/>
        <v>#N/A</v>
      </c>
      <c r="LE63" s="193" t="e">
        <f t="shared" si="131"/>
        <v>#N/A</v>
      </c>
      <c r="LF63" s="193" t="e">
        <f t="shared" si="131"/>
        <v>#N/A</v>
      </c>
      <c r="LG63" s="193" t="e">
        <f t="shared" si="131"/>
        <v>#N/A</v>
      </c>
      <c r="LH63" s="193" t="e">
        <f t="shared" si="131"/>
        <v>#N/A</v>
      </c>
      <c r="LI63" s="193" t="e">
        <f t="shared" si="131"/>
        <v>#N/A</v>
      </c>
      <c r="LJ63" s="193" t="e">
        <f t="shared" si="131"/>
        <v>#N/A</v>
      </c>
      <c r="LK63" s="193" t="e">
        <f t="shared" ref="LK63:LY78" si="162">IF(ISNONTEXT($U63),IF($K63="R",_xlfn.BETA.DIST(DR63,$Q63,$R63,FALSE,$D63,$F63),_xlfn.BETA.DIST(DR63,$R63,$Q63,FALSE,$D63,$F63)),NA())</f>
        <v>#N/A</v>
      </c>
      <c r="LL63" s="193" t="e">
        <f t="shared" si="162"/>
        <v>#N/A</v>
      </c>
      <c r="LM63" s="193" t="e">
        <f t="shared" si="162"/>
        <v>#N/A</v>
      </c>
      <c r="LN63" s="193" t="e">
        <f t="shared" si="162"/>
        <v>#N/A</v>
      </c>
      <c r="LO63" s="193" t="e">
        <f t="shared" si="162"/>
        <v>#N/A</v>
      </c>
      <c r="LP63" s="193" t="e">
        <f t="shared" si="162"/>
        <v>#N/A</v>
      </c>
      <c r="LQ63" s="193" t="e">
        <f t="shared" si="162"/>
        <v>#N/A</v>
      </c>
      <c r="LR63" s="193" t="e">
        <f t="shared" si="162"/>
        <v>#N/A</v>
      </c>
      <c r="LS63" s="193" t="e">
        <f t="shared" si="162"/>
        <v>#N/A</v>
      </c>
      <c r="LT63" s="193" t="e">
        <f t="shared" si="162"/>
        <v>#N/A</v>
      </c>
      <c r="LU63" s="193" t="e">
        <f t="shared" si="162"/>
        <v>#N/A</v>
      </c>
      <c r="LV63" s="193" t="e">
        <f t="shared" si="162"/>
        <v>#N/A</v>
      </c>
      <c r="LW63" s="193" t="e">
        <f t="shared" si="162"/>
        <v>#N/A</v>
      </c>
      <c r="LX63" s="193" t="e">
        <f t="shared" si="162"/>
        <v>#N/A</v>
      </c>
      <c r="LY63" s="193" t="e">
        <f t="shared" si="162"/>
        <v>#N/A</v>
      </c>
      <c r="LZ63" s="193" t="e">
        <f t="shared" si="159"/>
        <v>#N/A</v>
      </c>
      <c r="MA63" s="193" t="e">
        <f t="shared" si="159"/>
        <v>#N/A</v>
      </c>
      <c r="MB63" s="193" t="e">
        <f t="shared" si="159"/>
        <v>#N/A</v>
      </c>
      <c r="MC63" s="193" t="e">
        <f t="shared" si="159"/>
        <v>#N/A</v>
      </c>
      <c r="MD63" s="193" t="e">
        <f t="shared" si="159"/>
        <v>#N/A</v>
      </c>
      <c r="ME63" s="193" t="e">
        <f t="shared" si="159"/>
        <v>#N/A</v>
      </c>
      <c r="MF63" s="193" t="e">
        <f t="shared" si="159"/>
        <v>#N/A</v>
      </c>
      <c r="MG63" s="193" t="e">
        <f t="shared" si="159"/>
        <v>#N/A</v>
      </c>
      <c r="MH63" s="193" t="e">
        <f t="shared" si="159"/>
        <v>#N/A</v>
      </c>
      <c r="MI63" s="193" t="e">
        <f t="shared" si="159"/>
        <v>#N/A</v>
      </c>
      <c r="MJ63" s="193" t="e">
        <f t="shared" si="159"/>
        <v>#N/A</v>
      </c>
      <c r="MK63" s="193" t="e">
        <f t="shared" si="159"/>
        <v>#N/A</v>
      </c>
      <c r="ML63" s="193" t="e">
        <f t="shared" si="159"/>
        <v>#N/A</v>
      </c>
      <c r="MM63" s="193" t="e">
        <f t="shared" si="159"/>
        <v>#N/A</v>
      </c>
      <c r="MN63" s="193" t="e">
        <f t="shared" si="159"/>
        <v>#N/A</v>
      </c>
      <c r="MO63" s="193" t="e">
        <f t="shared" si="137"/>
        <v>#N/A</v>
      </c>
      <c r="MP63" s="193" t="e">
        <f t="shared" si="137"/>
        <v>#N/A</v>
      </c>
      <c r="MQ63" s="193" t="e">
        <f t="shared" si="137"/>
        <v>#N/A</v>
      </c>
      <c r="MR63" s="193" t="e">
        <f t="shared" si="137"/>
        <v>#N/A</v>
      </c>
      <c r="MS63" s="193" t="e">
        <f t="shared" si="137"/>
        <v>#N/A</v>
      </c>
      <c r="MT63" s="193" t="e">
        <f t="shared" si="137"/>
        <v>#N/A</v>
      </c>
      <c r="MU63" s="193" t="e">
        <f t="shared" si="137"/>
        <v>#N/A</v>
      </c>
      <c r="MV63" s="193" t="e">
        <f t="shared" si="137"/>
        <v>#N/A</v>
      </c>
      <c r="MW63" s="193" t="e">
        <f t="shared" si="137"/>
        <v>#N/A</v>
      </c>
      <c r="MX63" s="193" t="e">
        <f t="shared" si="137"/>
        <v>#N/A</v>
      </c>
      <c r="MY63" s="193" t="e">
        <f t="shared" si="137"/>
        <v>#N/A</v>
      </c>
      <c r="MZ63" s="193" t="e">
        <f t="shared" si="137"/>
        <v>#N/A</v>
      </c>
      <c r="NA63" s="193" t="e">
        <f t="shared" si="137"/>
        <v>#N/A</v>
      </c>
      <c r="NB63" s="193" t="e">
        <f t="shared" si="137"/>
        <v>#N/A</v>
      </c>
      <c r="NC63" s="193" t="e">
        <f t="shared" si="137"/>
        <v>#N/A</v>
      </c>
      <c r="ND63" s="193" t="e">
        <f t="shared" si="27"/>
        <v>#N/A</v>
      </c>
      <c r="NE63" s="193" t="e">
        <f t="shared" si="157"/>
        <v>#N/A</v>
      </c>
      <c r="NF63" s="193" t="e">
        <f t="shared" si="157"/>
        <v>#N/A</v>
      </c>
      <c r="NG63" s="193" t="e">
        <f t="shared" si="157"/>
        <v>#N/A</v>
      </c>
      <c r="NH63" s="193" t="e">
        <f t="shared" si="132"/>
        <v>#N/A</v>
      </c>
      <c r="NI63" s="193" t="e">
        <f t="shared" si="132"/>
        <v>#N/A</v>
      </c>
      <c r="NJ63" s="193" t="e">
        <f t="shared" si="132"/>
        <v>#N/A</v>
      </c>
      <c r="NK63" s="193" t="e">
        <f t="shared" si="132"/>
        <v>#N/A</v>
      </c>
      <c r="NL63" s="193" t="e">
        <f t="shared" si="132"/>
        <v>#N/A</v>
      </c>
      <c r="NM63" s="193" t="e">
        <f t="shared" si="132"/>
        <v>#N/A</v>
      </c>
      <c r="NN63" s="193" t="e">
        <f t="shared" si="132"/>
        <v>#N/A</v>
      </c>
      <c r="NO63" s="193" t="e">
        <f t="shared" si="132"/>
        <v>#N/A</v>
      </c>
      <c r="NP63" s="193" t="e">
        <f t="shared" si="132"/>
        <v>#N/A</v>
      </c>
      <c r="NQ63" s="193" t="e">
        <f t="shared" si="132"/>
        <v>#N/A</v>
      </c>
      <c r="NR63" s="193" t="e">
        <f t="shared" si="132"/>
        <v>#N/A</v>
      </c>
      <c r="NS63" s="193" t="e">
        <f t="shared" si="132"/>
        <v>#N/A</v>
      </c>
      <c r="NT63" s="193" t="e">
        <f t="shared" si="132"/>
        <v>#N/A</v>
      </c>
      <c r="NU63" s="193" t="e">
        <f t="shared" si="132"/>
        <v>#N/A</v>
      </c>
      <c r="NV63" s="193" t="e">
        <f t="shared" si="132"/>
        <v>#N/A</v>
      </c>
      <c r="NW63" s="193" t="e">
        <f t="shared" ref="NW63:OK78" si="163">IF(ISNONTEXT($U63),IF($K63="R",_xlfn.BETA.DIST(GD63,$Q63,$R63,FALSE,$D63,$F63),_xlfn.BETA.DIST(GD63,$R63,$Q63,FALSE,$D63,$F63)),NA())</f>
        <v>#N/A</v>
      </c>
      <c r="NX63" s="193" t="e">
        <f t="shared" si="163"/>
        <v>#N/A</v>
      </c>
      <c r="NY63" s="193" t="e">
        <f t="shared" si="163"/>
        <v>#N/A</v>
      </c>
      <c r="NZ63" s="193" t="e">
        <f t="shared" si="163"/>
        <v>#N/A</v>
      </c>
      <c r="OA63" s="193" t="e">
        <f t="shared" si="163"/>
        <v>#N/A</v>
      </c>
      <c r="OB63" s="193" t="e">
        <f t="shared" si="163"/>
        <v>#N/A</v>
      </c>
      <c r="OC63" s="193" t="e">
        <f t="shared" si="163"/>
        <v>#N/A</v>
      </c>
      <c r="OD63" s="193" t="e">
        <f t="shared" si="163"/>
        <v>#N/A</v>
      </c>
      <c r="OE63" s="193" t="e">
        <f t="shared" si="163"/>
        <v>#N/A</v>
      </c>
      <c r="OF63" s="193" t="e">
        <f t="shared" si="163"/>
        <v>#N/A</v>
      </c>
      <c r="OG63" s="193" t="e">
        <f t="shared" si="163"/>
        <v>#N/A</v>
      </c>
      <c r="OH63" s="193" t="e">
        <f t="shared" si="163"/>
        <v>#N/A</v>
      </c>
      <c r="OI63" s="193" t="e">
        <f t="shared" si="163"/>
        <v>#N/A</v>
      </c>
      <c r="OJ63" s="193" t="e">
        <f t="shared" si="163"/>
        <v>#N/A</v>
      </c>
      <c r="OK63" s="193" t="e">
        <f t="shared" si="163"/>
        <v>#N/A</v>
      </c>
      <c r="OL63" s="193" t="e">
        <f t="shared" si="160"/>
        <v>#N/A</v>
      </c>
      <c r="OM63" s="193" t="e">
        <f t="shared" si="160"/>
        <v>#N/A</v>
      </c>
      <c r="ON63" s="193" t="e">
        <f t="shared" si="160"/>
        <v>#N/A</v>
      </c>
      <c r="OO63" s="193" t="e">
        <f t="shared" si="160"/>
        <v>#N/A</v>
      </c>
      <c r="OP63" s="193" t="e">
        <f t="shared" si="160"/>
        <v>#N/A</v>
      </c>
      <c r="OQ63" s="193" t="e">
        <f t="shared" si="160"/>
        <v>#N/A</v>
      </c>
      <c r="OR63" s="193" t="e">
        <f t="shared" si="160"/>
        <v>#N/A</v>
      </c>
      <c r="OS63" s="193" t="e">
        <f t="shared" si="160"/>
        <v>#N/A</v>
      </c>
      <c r="OT63" s="193" t="e">
        <f t="shared" si="160"/>
        <v>#N/A</v>
      </c>
      <c r="OU63" s="193" t="e">
        <f t="shared" si="160"/>
        <v>#N/A</v>
      </c>
      <c r="OV63" s="193" t="e">
        <f t="shared" si="160"/>
        <v>#N/A</v>
      </c>
      <c r="OW63" s="193" t="e">
        <f t="shared" si="160"/>
        <v>#N/A</v>
      </c>
      <c r="OX63" s="193" t="e">
        <f t="shared" si="160"/>
        <v>#N/A</v>
      </c>
      <c r="OY63" s="193" t="e">
        <f t="shared" si="160"/>
        <v>#N/A</v>
      </c>
      <c r="OZ63" s="193" t="e">
        <f t="shared" si="160"/>
        <v>#N/A</v>
      </c>
      <c r="PA63" s="193" t="e">
        <f t="shared" si="138"/>
        <v>#N/A</v>
      </c>
      <c r="PB63" s="193" t="e">
        <f t="shared" si="138"/>
        <v>#N/A</v>
      </c>
      <c r="PC63" s="193" t="e">
        <f t="shared" si="138"/>
        <v>#N/A</v>
      </c>
      <c r="PD63" s="193" t="e">
        <f t="shared" si="138"/>
        <v>#N/A</v>
      </c>
      <c r="PE63" s="193" t="e">
        <f t="shared" si="138"/>
        <v>#N/A</v>
      </c>
      <c r="PF63" s="193" t="e">
        <f t="shared" si="138"/>
        <v>#N/A</v>
      </c>
      <c r="PG63" s="193" t="e">
        <f t="shared" si="138"/>
        <v>#N/A</v>
      </c>
      <c r="PH63" s="193" t="e">
        <f t="shared" si="138"/>
        <v>#N/A</v>
      </c>
      <c r="PI63" s="193" t="e">
        <f t="shared" si="138"/>
        <v>#N/A</v>
      </c>
      <c r="PJ63" s="193" t="e">
        <f t="shared" si="138"/>
        <v>#N/A</v>
      </c>
      <c r="PK63" s="193" t="e">
        <f t="shared" si="138"/>
        <v>#N/A</v>
      </c>
      <c r="PL63" s="193" t="e">
        <f t="shared" si="138"/>
        <v>#N/A</v>
      </c>
      <c r="PM63" s="193" t="e">
        <f t="shared" si="138"/>
        <v>#N/A</v>
      </c>
      <c r="PN63" s="193" t="e">
        <f t="shared" si="138"/>
        <v>#N/A</v>
      </c>
      <c r="PO63" s="193" t="e">
        <f t="shared" si="138"/>
        <v>#N/A</v>
      </c>
      <c r="PP63" s="193" t="e">
        <f t="shared" si="28"/>
        <v>#N/A</v>
      </c>
      <c r="PQ63" s="193" t="e">
        <f t="shared" si="133"/>
        <v>#N/A</v>
      </c>
      <c r="PR63" s="193" t="e">
        <f t="shared" si="133"/>
        <v>#N/A</v>
      </c>
      <c r="PS63" s="193" t="e">
        <f t="shared" si="133"/>
        <v>#N/A</v>
      </c>
      <c r="PT63" s="193" t="e">
        <f t="shared" si="133"/>
        <v>#N/A</v>
      </c>
      <c r="PU63" s="193" t="e">
        <f t="shared" si="133"/>
        <v>#N/A</v>
      </c>
      <c r="PV63" s="193" t="e">
        <f t="shared" si="133"/>
        <v>#N/A</v>
      </c>
      <c r="PW63" s="193" t="e">
        <f t="shared" si="133"/>
        <v>#N/A</v>
      </c>
      <c r="PX63" s="193" t="e">
        <f t="shared" si="133"/>
        <v>#N/A</v>
      </c>
    </row>
    <row r="64" spans="1:440" hidden="1" x14ac:dyDescent="0.45">
      <c r="A64" s="20">
        <v>61</v>
      </c>
      <c r="B64" s="134"/>
      <c r="C64" s="279"/>
      <c r="D64" s="280" t="str">
        <f t="shared" si="15"/>
        <v/>
      </c>
      <c r="E64" s="281"/>
      <c r="F64" s="280" t="str">
        <f t="shared" si="16"/>
        <v/>
      </c>
      <c r="G64" s="279"/>
      <c r="H64" s="135"/>
      <c r="I64" s="110" t="str">
        <f t="shared" si="17"/>
        <v/>
      </c>
      <c r="J64" s="21" t="str">
        <f t="shared" si="18"/>
        <v/>
      </c>
      <c r="K64" s="22" t="str">
        <f t="shared" si="19"/>
        <v/>
      </c>
      <c r="L64" s="23" t="str">
        <f>IF(J64="","",IF(OR($J64&lt;Skew!$B$3,$J64=Skew!$B$3),IF($J64&gt;Skew!$C$3,Skew!$A$3,IF($J64&gt;Skew!$C$4,Skew!$A$4,IF($J64&gt;Skew!$C$5,Skew!$A$5,IF($J64&gt;Skew!$C$6,Skew!$A$6,IF($J64&gt;Skew!$C$7,Skew!$A$7,IF($J64&gt;Skew!$C$8,Skew!$A$8,IF($J64&gt;Skew!$C$9,Skew!$A$9,IF($J64&gt;Skew!$C$10,Skew!$A$10,IF($J64&gt;Skew!$C$11,Skew!$A$11,IF($J64&gt;Skew!$C$12,Skew!$A$12,IF($J64&gt;Skew!$C$13,Skew!$A$13,IF($J64&gt;Skew!$C$14,Skew!$A$14,IF($J64&gt;Skew!$C$15,Skew!$A$15,IF($J64&gt;Skew!$C$16,Skew!$A$16,Skew!$A$17)
)))))))))))))))</f>
        <v/>
      </c>
      <c r="M64" s="22" t="str">
        <f>IF(J64="","",MATCH(L64,Skew!$A$3:$A$17,0))</f>
        <v/>
      </c>
      <c r="N64" s="22" t="str">
        <f t="shared" si="0"/>
        <v/>
      </c>
      <c r="O64" s="24"/>
      <c r="P64" s="22" t="str">
        <f>IF(OR(J64="",O64=""),"",MATCH(O64,Confidence!$A$3:$A$12,0))</f>
        <v/>
      </c>
      <c r="Q64" s="25" t="str">
        <f t="shared" si="1"/>
        <v/>
      </c>
      <c r="R64" s="25" t="str">
        <f t="shared" si="2"/>
        <v/>
      </c>
      <c r="S64" s="22"/>
      <c r="T64" s="102" t="str">
        <f t="shared" si="3"/>
        <v/>
      </c>
      <c r="U64" s="102" t="str">
        <f t="shared" si="4"/>
        <v/>
      </c>
      <c r="V64" s="37" t="str">
        <f t="shared" si="5"/>
        <v/>
      </c>
      <c r="W64" s="115"/>
      <c r="X64" s="204" t="str">
        <f>IF(AND(D64&gt;0,E64&gt;0,F64&gt;0,Q64&gt;0,R64&gt;0,W64&gt;0,NOT(O64="")),ABS(VLOOKUP($W$1,VLookups!$A$30:$B$31,2,FALSE)-_xlfn.BETA.DIST(W64,IF(K64="L",R64,Q64),IF(K64="L",Q64,R64),TRUE,D64,F64)),"")</f>
        <v/>
      </c>
      <c r="Y64" s="112" t="str">
        <f>IF(OR($Q64="",$R64=""),"",_xlfn.BETA.INV(ABS(VLOOKUP($W$1,VLookups!$A$30:$B$31,2,FALSE)-Y$3),IF($K64="L",$R64,$Q64),IF($K64="L",$Q64,$R64),$D64,$F64))</f>
        <v/>
      </c>
      <c r="Z64" s="113" t="str">
        <f>IF(OR($Q64="",$R64=""),"",_xlfn.BETA.INV(ABS(VLOOKUP($W$1,VLookups!$A$30:$B$31,2,FALSE)-Z$3),IF($K64="L",$R64,$Q64),IF($K64="L",$Q64,$R64),$D64,$F64))</f>
        <v/>
      </c>
      <c r="AA64" s="112" t="str">
        <f>IF(OR($Q64="",$R64=""),"",_xlfn.BETA.INV(ABS(VLOOKUP($W$1,VLookups!$A$30:$B$31,2,FALSE)-AA$3),IF($K64="L",$R64,$Q64),IF($K64="L",$Q64,$R64),$D64,$F64))</f>
        <v/>
      </c>
      <c r="AB64" s="113" t="str">
        <f>IF(OR($Q64="",$R64=""),"",_xlfn.BETA.INV(ABS(VLOOKUP($W$1,VLookups!$A$30:$B$31,2,FALSE)-AB$3),IF($K64="L",$R64,$Q64),IF($K64="L",$Q64,$R64),$D64,$F64))</f>
        <v/>
      </c>
      <c r="AC64" s="112" t="str">
        <f>IF(OR($Q64="",$R64=""),"",_xlfn.BETA.INV(ABS(VLOOKUP($W$1,VLookups!$A$30:$B$31,2,FALSE)-AC$3),IF($K64="L",$R64,$Q64),IF($K64="L",$Q64,$R64),$D64,$F64))</f>
        <v/>
      </c>
      <c r="AD64" s="113" t="str">
        <f>IF(OR($Q64="",$R64=""),"",_xlfn.BETA.INV(ABS(VLOOKUP($W$1,VLookups!$A$30:$B$31,2,FALSE)-AD$3),IF($K64="L",$R64,$Q64),IF($K64="L",$Q64,$R64),$D64,$F64))</f>
        <v/>
      </c>
      <c r="AE64" s="112" t="str">
        <f>IF(OR($Q64="",$R64=""),"",_xlfn.BETA.INV(ABS(VLOOKUP($W$1,VLookups!$A$30:$B$31,2,FALSE)-AE$3),IF($K64="L",$R64,$Q64),IF($K64="L",$Q64,$R64),$D64,$F64))</f>
        <v/>
      </c>
      <c r="AF64" s="113" t="str">
        <f>IF(OR($Q64="",$R64=""),"",_xlfn.BETA.INV(ABS(VLOOKUP($W$1,VLookups!$A$30:$B$31,2,FALSE)-AF$3),IF($K64="L",$R64,$Q64),IF($K64="L",$Q64,$R64),$D64,$F64))</f>
        <v/>
      </c>
      <c r="AG64" s="112" t="str">
        <f>IF(OR($Q64="",$R64=""),"",_xlfn.BETA.INV(ABS(VLOOKUP($W$1,VLookups!$A$30:$B$31,2,FALSE)-AG$3),IF($K64="L",$R64,$Q64),IF($K64="L",$Q64,$R64),$D64,$F64))</f>
        <v/>
      </c>
      <c r="AH64" s="113" t="str">
        <f>IF(OR($Q64="",$R64=""),"",_xlfn.BETA.INV(ABS(VLOOKUP($W$1,VLookups!$A$30:$B$31,2,FALSE)-AH$3),IF($K64="L",$R64,$Q64),IF($K64="L",$Q64,$R64),$D64,$F64))</f>
        <v/>
      </c>
      <c r="AI64" s="112" t="str">
        <f>IF(OR($Q64="",$R64=""),"",_xlfn.BETA.INV(ABS(VLOOKUP($W$1,VLookups!$A$30:$B$31,2,FALSE)-AI$3),IF($K64="L",$R64,$Q64),IF($K64="L",$Q64,$R64),$D64,$F64))</f>
        <v/>
      </c>
      <c r="AJ64" s="113" t="str">
        <f>IF(OR($Q64="",$R64=""),"",_xlfn.BETA.INV(ABS(VLOOKUP($W$1,VLookups!$A$30:$B$31,2,FALSE)-AJ$3),IF($K64="L",$R64,$Q64),IF($K64="L",$Q64,$R64),$D64,$F64))</f>
        <v/>
      </c>
      <c r="AK64" s="15"/>
      <c r="AL64" s="194" t="str">
        <f t="shared" si="20"/>
        <v/>
      </c>
      <c r="AM64" s="192" t="str">
        <f t="shared" si="21"/>
        <v/>
      </c>
      <c r="AN64" s="177" t="str">
        <f t="shared" si="154"/>
        <v/>
      </c>
      <c r="AO64" s="177" t="str">
        <f t="shared" si="146"/>
        <v/>
      </c>
      <c r="AP64" s="177" t="str">
        <f t="shared" si="146"/>
        <v/>
      </c>
      <c r="AQ64" s="177" t="str">
        <f t="shared" si="146"/>
        <v/>
      </c>
      <c r="AR64" s="177" t="str">
        <f t="shared" si="146"/>
        <v/>
      </c>
      <c r="AS64" s="177" t="str">
        <f t="shared" si="146"/>
        <v/>
      </c>
      <c r="AT64" s="177" t="str">
        <f t="shared" si="146"/>
        <v/>
      </c>
      <c r="AU64" s="177" t="str">
        <f t="shared" si="146"/>
        <v/>
      </c>
      <c r="AV64" s="177" t="str">
        <f t="shared" si="146"/>
        <v/>
      </c>
      <c r="AW64" s="177" t="str">
        <f t="shared" si="146"/>
        <v/>
      </c>
      <c r="AX64" s="177" t="str">
        <f t="shared" si="146"/>
        <v/>
      </c>
      <c r="AY64" s="177" t="str">
        <f t="shared" si="146"/>
        <v/>
      </c>
      <c r="AZ64" s="177" t="str">
        <f t="shared" si="146"/>
        <v/>
      </c>
      <c r="BA64" s="177" t="str">
        <f t="shared" si="146"/>
        <v/>
      </c>
      <c r="BB64" s="177" t="str">
        <f t="shared" si="146"/>
        <v/>
      </c>
      <c r="BC64" s="177" t="str">
        <f t="shared" si="146"/>
        <v/>
      </c>
      <c r="BD64" s="177" t="str">
        <f t="shared" si="146"/>
        <v/>
      </c>
      <c r="BE64" s="177" t="str">
        <f t="shared" si="141"/>
        <v/>
      </c>
      <c r="BF64" s="177" t="str">
        <f t="shared" si="141"/>
        <v/>
      </c>
      <c r="BG64" s="177" t="str">
        <f t="shared" si="141"/>
        <v/>
      </c>
      <c r="BH64" s="177" t="str">
        <f t="shared" si="141"/>
        <v/>
      </c>
      <c r="BI64" s="177" t="str">
        <f t="shared" si="141"/>
        <v/>
      </c>
      <c r="BJ64" s="177" t="str">
        <f t="shared" si="141"/>
        <v/>
      </c>
      <c r="BK64" s="177" t="str">
        <f t="shared" si="141"/>
        <v/>
      </c>
      <c r="BL64" s="177" t="str">
        <f t="shared" si="141"/>
        <v/>
      </c>
      <c r="BM64" s="177" t="str">
        <f t="shared" si="141"/>
        <v/>
      </c>
      <c r="BN64" s="177" t="str">
        <f t="shared" si="141"/>
        <v/>
      </c>
      <c r="BO64" s="177" t="str">
        <f t="shared" si="141"/>
        <v/>
      </c>
      <c r="BP64" s="177" t="str">
        <f t="shared" si="141"/>
        <v/>
      </c>
      <c r="BQ64" s="177" t="str">
        <f t="shared" si="141"/>
        <v/>
      </c>
      <c r="BR64" s="177" t="str">
        <f t="shared" si="141"/>
        <v/>
      </c>
      <c r="BS64" s="177" t="str">
        <f t="shared" si="141"/>
        <v/>
      </c>
      <c r="BT64" s="177" t="str">
        <f t="shared" si="147"/>
        <v/>
      </c>
      <c r="BU64" s="177" t="str">
        <f t="shared" si="147"/>
        <v/>
      </c>
      <c r="BV64" s="177" t="str">
        <f t="shared" si="147"/>
        <v/>
      </c>
      <c r="BW64" s="177" t="str">
        <f t="shared" si="147"/>
        <v/>
      </c>
      <c r="BX64" s="177" t="str">
        <f t="shared" si="147"/>
        <v/>
      </c>
      <c r="BY64" s="177" t="str">
        <f t="shared" si="147"/>
        <v/>
      </c>
      <c r="BZ64" s="177" t="str">
        <f t="shared" si="147"/>
        <v/>
      </c>
      <c r="CA64" s="177" t="str">
        <f t="shared" si="147"/>
        <v/>
      </c>
      <c r="CB64" s="177" t="str">
        <f t="shared" si="147"/>
        <v/>
      </c>
      <c r="CC64" s="177" t="str">
        <f t="shared" si="147"/>
        <v/>
      </c>
      <c r="CD64" s="177" t="str">
        <f t="shared" si="147"/>
        <v/>
      </c>
      <c r="CE64" s="177" t="str">
        <f t="shared" si="147"/>
        <v/>
      </c>
      <c r="CF64" s="177" t="str">
        <f t="shared" si="147"/>
        <v/>
      </c>
      <c r="CG64" s="177" t="str">
        <f t="shared" si="147"/>
        <v/>
      </c>
      <c r="CH64" s="177" t="str">
        <f t="shared" si="147"/>
        <v/>
      </c>
      <c r="CI64" s="177" t="str">
        <f t="shared" si="147"/>
        <v/>
      </c>
      <c r="CJ64" s="177" t="str">
        <f t="shared" si="142"/>
        <v/>
      </c>
      <c r="CK64" s="177" t="str">
        <f t="shared" si="142"/>
        <v/>
      </c>
      <c r="CL64" s="177" t="str">
        <f t="shared" si="142"/>
        <v/>
      </c>
      <c r="CM64" s="177" t="str">
        <f t="shared" si="142"/>
        <v/>
      </c>
      <c r="CN64" s="177" t="str">
        <f t="shared" si="142"/>
        <v/>
      </c>
      <c r="CO64" s="177" t="str">
        <f t="shared" si="142"/>
        <v/>
      </c>
      <c r="CP64" s="177" t="str">
        <f t="shared" si="142"/>
        <v/>
      </c>
      <c r="CQ64" s="177" t="str">
        <f t="shared" si="142"/>
        <v/>
      </c>
      <c r="CR64" s="177" t="str">
        <f t="shared" si="142"/>
        <v/>
      </c>
      <c r="CS64" s="177" t="str">
        <f t="shared" si="142"/>
        <v/>
      </c>
      <c r="CT64" s="177" t="str">
        <f t="shared" si="142"/>
        <v/>
      </c>
      <c r="CU64" s="177" t="str">
        <f t="shared" si="142"/>
        <v/>
      </c>
      <c r="CV64" s="177" t="str">
        <f t="shared" si="142"/>
        <v/>
      </c>
      <c r="CW64" s="177" t="str">
        <f t="shared" si="142"/>
        <v/>
      </c>
      <c r="CX64" s="177" t="str">
        <f t="shared" si="142"/>
        <v/>
      </c>
      <c r="CY64" s="177" t="str">
        <f t="shared" si="139"/>
        <v/>
      </c>
      <c r="CZ64" s="177" t="str">
        <f t="shared" si="139"/>
        <v/>
      </c>
      <c r="DA64" s="177" t="str">
        <f t="shared" si="139"/>
        <v/>
      </c>
      <c r="DB64" s="177" t="str">
        <f t="shared" si="139"/>
        <v/>
      </c>
      <c r="DC64" s="177" t="str">
        <f t="shared" si="139"/>
        <v/>
      </c>
      <c r="DD64" s="177" t="str">
        <f t="shared" si="139"/>
        <v/>
      </c>
      <c r="DE64" s="177" t="str">
        <f t="shared" si="139"/>
        <v/>
      </c>
      <c r="DF64" s="177" t="str">
        <f t="shared" si="139"/>
        <v/>
      </c>
      <c r="DG64" s="177" t="str">
        <f t="shared" si="139"/>
        <v/>
      </c>
      <c r="DH64" s="177" t="str">
        <f t="shared" si="139"/>
        <v/>
      </c>
      <c r="DI64" s="177" t="str">
        <f t="shared" si="139"/>
        <v/>
      </c>
      <c r="DJ64" s="177" t="str">
        <f t="shared" si="139"/>
        <v/>
      </c>
      <c r="DK64" s="177" t="str">
        <f t="shared" si="139"/>
        <v/>
      </c>
      <c r="DL64" s="177" t="str">
        <f t="shared" si="139"/>
        <v/>
      </c>
      <c r="DM64" s="177" t="str">
        <f t="shared" si="139"/>
        <v/>
      </c>
      <c r="DN64" s="177" t="str">
        <f t="shared" si="139"/>
        <v/>
      </c>
      <c r="DO64" s="177" t="str">
        <f t="shared" si="135"/>
        <v/>
      </c>
      <c r="DP64" s="177" t="str">
        <f t="shared" si="135"/>
        <v/>
      </c>
      <c r="DQ64" s="177" t="str">
        <f t="shared" si="135"/>
        <v/>
      </c>
      <c r="DR64" s="177" t="str">
        <f t="shared" si="135"/>
        <v/>
      </c>
      <c r="DS64" s="177" t="str">
        <f t="shared" si="135"/>
        <v/>
      </c>
      <c r="DT64" s="177" t="str">
        <f t="shared" si="135"/>
        <v/>
      </c>
      <c r="DU64" s="177" t="str">
        <f t="shared" si="135"/>
        <v/>
      </c>
      <c r="DV64" s="177" t="str">
        <f t="shared" si="135"/>
        <v/>
      </c>
      <c r="DW64" s="177" t="str">
        <f t="shared" si="135"/>
        <v/>
      </c>
      <c r="DX64" s="177" t="str">
        <f t="shared" si="135"/>
        <v/>
      </c>
      <c r="DY64" s="177" t="str">
        <f t="shared" si="135"/>
        <v/>
      </c>
      <c r="DZ64" s="177" t="str">
        <f t="shared" si="135"/>
        <v/>
      </c>
      <c r="EA64" s="177" t="str">
        <f t="shared" si="135"/>
        <v/>
      </c>
      <c r="EB64" s="177" t="str">
        <f t="shared" si="135"/>
        <v/>
      </c>
      <c r="EC64" s="177" t="str">
        <f t="shared" si="135"/>
        <v/>
      </c>
      <c r="ED64" s="177" t="str">
        <f t="shared" si="148"/>
        <v/>
      </c>
      <c r="EE64" s="177" t="str">
        <f t="shared" si="148"/>
        <v/>
      </c>
      <c r="EF64" s="177" t="str">
        <f t="shared" si="148"/>
        <v/>
      </c>
      <c r="EG64" s="177" t="str">
        <f t="shared" si="148"/>
        <v/>
      </c>
      <c r="EH64" s="177" t="str">
        <f t="shared" si="148"/>
        <v/>
      </c>
      <c r="EI64" s="177" t="str">
        <f t="shared" si="148"/>
        <v/>
      </c>
      <c r="EJ64" s="177" t="str">
        <f t="shared" si="148"/>
        <v/>
      </c>
      <c r="EK64" s="177" t="str">
        <f t="shared" si="148"/>
        <v/>
      </c>
      <c r="EL64" s="177" t="str">
        <f t="shared" si="148"/>
        <v/>
      </c>
      <c r="EM64" s="177" t="str">
        <f t="shared" si="148"/>
        <v/>
      </c>
      <c r="EN64" s="177" t="str">
        <f t="shared" si="148"/>
        <v/>
      </c>
      <c r="EO64" s="177" t="str">
        <f t="shared" si="148"/>
        <v/>
      </c>
      <c r="EP64" s="177" t="str">
        <f t="shared" si="148"/>
        <v/>
      </c>
      <c r="EQ64" s="177" t="str">
        <f t="shared" si="148"/>
        <v/>
      </c>
      <c r="ER64" s="177" t="str">
        <f t="shared" si="148"/>
        <v/>
      </c>
      <c r="ES64" s="177" t="str">
        <f t="shared" si="148"/>
        <v/>
      </c>
      <c r="ET64" s="177" t="str">
        <f t="shared" si="143"/>
        <v/>
      </c>
      <c r="EU64" s="177" t="str">
        <f t="shared" si="153"/>
        <v/>
      </c>
      <c r="EV64" s="177" t="str">
        <f t="shared" si="153"/>
        <v/>
      </c>
      <c r="EW64" s="177" t="str">
        <f t="shared" si="153"/>
        <v/>
      </c>
      <c r="EX64" s="177" t="str">
        <f t="shared" si="153"/>
        <v/>
      </c>
      <c r="EY64" s="177" t="str">
        <f t="shared" si="153"/>
        <v/>
      </c>
      <c r="EZ64" s="177" t="str">
        <f t="shared" si="153"/>
        <v/>
      </c>
      <c r="FA64" s="177" t="str">
        <f t="shared" si="153"/>
        <v/>
      </c>
      <c r="FB64" s="177" t="str">
        <f t="shared" si="153"/>
        <v/>
      </c>
      <c r="FC64" s="177" t="str">
        <f t="shared" si="153"/>
        <v/>
      </c>
      <c r="FD64" s="177" t="str">
        <f t="shared" si="153"/>
        <v/>
      </c>
      <c r="FE64" s="177" t="str">
        <f t="shared" si="153"/>
        <v/>
      </c>
      <c r="FF64" s="177" t="str">
        <f t="shared" si="153"/>
        <v/>
      </c>
      <c r="FG64" s="177" t="str">
        <f t="shared" si="153"/>
        <v/>
      </c>
      <c r="FH64" s="177" t="str">
        <f t="shared" si="153"/>
        <v/>
      </c>
      <c r="FI64" s="177" t="str">
        <f t="shared" si="153"/>
        <v/>
      </c>
      <c r="FJ64" s="177" t="str">
        <f t="shared" si="153"/>
        <v/>
      </c>
      <c r="FK64" s="177" t="str">
        <f t="shared" si="149"/>
        <v/>
      </c>
      <c r="FL64" s="177" t="str">
        <f t="shared" si="144"/>
        <v/>
      </c>
      <c r="FM64" s="177" t="str">
        <f t="shared" si="144"/>
        <v/>
      </c>
      <c r="FN64" s="177" t="str">
        <f t="shared" si="144"/>
        <v/>
      </c>
      <c r="FO64" s="177" t="str">
        <f t="shared" si="144"/>
        <v/>
      </c>
      <c r="FP64" s="177" t="str">
        <f t="shared" si="144"/>
        <v/>
      </c>
      <c r="FQ64" s="177" t="str">
        <f t="shared" si="144"/>
        <v/>
      </c>
      <c r="FR64" s="177" t="str">
        <f t="shared" si="144"/>
        <v/>
      </c>
      <c r="FS64" s="177" t="str">
        <f t="shared" si="144"/>
        <v/>
      </c>
      <c r="FT64" s="177" t="str">
        <f t="shared" si="144"/>
        <v/>
      </c>
      <c r="FU64" s="177" t="str">
        <f t="shared" si="144"/>
        <v/>
      </c>
      <c r="FV64" s="177" t="str">
        <f t="shared" si="144"/>
        <v/>
      </c>
      <c r="FW64" s="177" t="str">
        <f t="shared" si="144"/>
        <v/>
      </c>
      <c r="FX64" s="177" t="str">
        <f t="shared" si="144"/>
        <v/>
      </c>
      <c r="FY64" s="177" t="str">
        <f t="shared" si="144"/>
        <v/>
      </c>
      <c r="FZ64" s="177" t="str">
        <f t="shared" si="144"/>
        <v/>
      </c>
      <c r="GA64" s="177" t="str">
        <f t="shared" si="144"/>
        <v/>
      </c>
      <c r="GB64" s="177" t="str">
        <f t="shared" si="150"/>
        <v/>
      </c>
      <c r="GC64" s="177" t="str">
        <f t="shared" si="150"/>
        <v/>
      </c>
      <c r="GD64" s="177" t="str">
        <f t="shared" si="150"/>
        <v/>
      </c>
      <c r="GE64" s="177" t="str">
        <f t="shared" si="150"/>
        <v/>
      </c>
      <c r="GF64" s="177" t="str">
        <f t="shared" si="150"/>
        <v/>
      </c>
      <c r="GG64" s="177" t="str">
        <f t="shared" si="150"/>
        <v/>
      </c>
      <c r="GH64" s="177" t="str">
        <f t="shared" si="150"/>
        <v/>
      </c>
      <c r="GI64" s="177" t="str">
        <f t="shared" si="150"/>
        <v/>
      </c>
      <c r="GJ64" s="177" t="str">
        <f t="shared" si="150"/>
        <v/>
      </c>
      <c r="GK64" s="177" t="str">
        <f t="shared" si="150"/>
        <v/>
      </c>
      <c r="GL64" s="177" t="str">
        <f t="shared" si="150"/>
        <v/>
      </c>
      <c r="GM64" s="177" t="str">
        <f t="shared" si="150"/>
        <v/>
      </c>
      <c r="GN64" s="177" t="str">
        <f t="shared" si="150"/>
        <v/>
      </c>
      <c r="GO64" s="177" t="str">
        <f t="shared" si="150"/>
        <v/>
      </c>
      <c r="GP64" s="177" t="str">
        <f t="shared" si="150"/>
        <v/>
      </c>
      <c r="GQ64" s="177" t="str">
        <f t="shared" si="150"/>
        <v/>
      </c>
      <c r="GR64" s="177" t="str">
        <f t="shared" si="145"/>
        <v/>
      </c>
      <c r="GS64" s="177" t="str">
        <f t="shared" si="145"/>
        <v/>
      </c>
      <c r="GT64" s="177" t="str">
        <f t="shared" si="145"/>
        <v/>
      </c>
      <c r="GU64" s="177" t="str">
        <f t="shared" si="145"/>
        <v/>
      </c>
      <c r="GV64" s="177" t="str">
        <f t="shared" si="145"/>
        <v/>
      </c>
      <c r="GW64" s="177" t="str">
        <f t="shared" si="145"/>
        <v/>
      </c>
      <c r="GX64" s="177" t="str">
        <f t="shared" si="145"/>
        <v/>
      </c>
      <c r="GY64" s="177" t="str">
        <f t="shared" si="145"/>
        <v/>
      </c>
      <c r="GZ64" s="177" t="str">
        <f t="shared" si="145"/>
        <v/>
      </c>
      <c r="HA64" s="177" t="str">
        <f t="shared" si="145"/>
        <v/>
      </c>
      <c r="HB64" s="177" t="str">
        <f t="shared" si="145"/>
        <v/>
      </c>
      <c r="HC64" s="177" t="str">
        <f t="shared" si="145"/>
        <v/>
      </c>
      <c r="HD64" s="177" t="str">
        <f t="shared" si="145"/>
        <v/>
      </c>
      <c r="HE64" s="177" t="str">
        <f t="shared" si="145"/>
        <v/>
      </c>
      <c r="HF64" s="177" t="str">
        <f t="shared" si="145"/>
        <v/>
      </c>
      <c r="HG64" s="177" t="str">
        <f t="shared" si="140"/>
        <v/>
      </c>
      <c r="HH64" s="177" t="str">
        <f t="shared" si="140"/>
        <v/>
      </c>
      <c r="HI64" s="177" t="str">
        <f t="shared" si="140"/>
        <v/>
      </c>
      <c r="HJ64" s="177" t="str">
        <f t="shared" si="140"/>
        <v/>
      </c>
      <c r="HK64" s="177" t="str">
        <f t="shared" si="140"/>
        <v/>
      </c>
      <c r="HL64" s="177" t="str">
        <f t="shared" si="140"/>
        <v/>
      </c>
      <c r="HM64" s="177" t="str">
        <f t="shared" si="140"/>
        <v/>
      </c>
      <c r="HN64" s="177" t="str">
        <f t="shared" si="140"/>
        <v/>
      </c>
      <c r="HO64" s="177" t="str">
        <f t="shared" si="140"/>
        <v/>
      </c>
      <c r="HP64" s="177" t="str">
        <f t="shared" si="140"/>
        <v/>
      </c>
      <c r="HQ64" s="177" t="str">
        <f t="shared" si="140"/>
        <v/>
      </c>
      <c r="HR64" s="177" t="str">
        <f t="shared" si="140"/>
        <v/>
      </c>
      <c r="HS64" s="177" t="str">
        <f t="shared" si="140"/>
        <v/>
      </c>
      <c r="HT64" s="177" t="str">
        <f t="shared" si="140"/>
        <v/>
      </c>
      <c r="HU64" s="177" t="str">
        <f t="shared" si="151"/>
        <v/>
      </c>
      <c r="HV64" s="177" t="str">
        <f t="shared" si="151"/>
        <v/>
      </c>
      <c r="HW64" s="177" t="str">
        <f t="shared" si="151"/>
        <v/>
      </c>
      <c r="HX64" s="177" t="str">
        <f t="shared" si="151"/>
        <v/>
      </c>
      <c r="HY64" s="177" t="str">
        <f t="shared" si="151"/>
        <v/>
      </c>
      <c r="HZ64" s="177" t="str">
        <f t="shared" si="151"/>
        <v/>
      </c>
      <c r="IA64" s="177" t="str">
        <f t="shared" si="151"/>
        <v/>
      </c>
      <c r="IB64" s="177" t="str">
        <f t="shared" si="151"/>
        <v/>
      </c>
      <c r="IC64" s="177" t="str">
        <f t="shared" si="151"/>
        <v/>
      </c>
      <c r="ID64" s="177" t="str">
        <f t="shared" si="151"/>
        <v/>
      </c>
      <c r="IE64" s="192" t="str">
        <f t="shared" si="23"/>
        <v/>
      </c>
      <c r="IF64" s="193" t="e">
        <f t="shared" si="96"/>
        <v>#N/A</v>
      </c>
      <c r="IG64" s="193" t="e">
        <f t="shared" si="155"/>
        <v>#N/A</v>
      </c>
      <c r="IH64" s="193" t="e">
        <f t="shared" si="155"/>
        <v>#N/A</v>
      </c>
      <c r="II64" s="193" t="e">
        <f t="shared" si="155"/>
        <v>#N/A</v>
      </c>
      <c r="IJ64" s="193" t="e">
        <f t="shared" si="130"/>
        <v>#N/A</v>
      </c>
      <c r="IK64" s="193" t="e">
        <f t="shared" si="130"/>
        <v>#N/A</v>
      </c>
      <c r="IL64" s="193" t="e">
        <f t="shared" si="130"/>
        <v>#N/A</v>
      </c>
      <c r="IM64" s="193" t="e">
        <f t="shared" si="130"/>
        <v>#N/A</v>
      </c>
      <c r="IN64" s="193" t="e">
        <f t="shared" si="130"/>
        <v>#N/A</v>
      </c>
      <c r="IO64" s="193" t="e">
        <f t="shared" si="130"/>
        <v>#N/A</v>
      </c>
      <c r="IP64" s="193" t="e">
        <f t="shared" si="130"/>
        <v>#N/A</v>
      </c>
      <c r="IQ64" s="193" t="e">
        <f t="shared" si="130"/>
        <v>#N/A</v>
      </c>
      <c r="IR64" s="193" t="e">
        <f t="shared" si="130"/>
        <v>#N/A</v>
      </c>
      <c r="IS64" s="193" t="e">
        <f t="shared" si="130"/>
        <v>#N/A</v>
      </c>
      <c r="IT64" s="193" t="e">
        <f t="shared" si="130"/>
        <v>#N/A</v>
      </c>
      <c r="IU64" s="193" t="e">
        <f t="shared" si="130"/>
        <v>#N/A</v>
      </c>
      <c r="IV64" s="193" t="e">
        <f t="shared" si="130"/>
        <v>#N/A</v>
      </c>
      <c r="IW64" s="193" t="e">
        <f t="shared" si="130"/>
        <v>#N/A</v>
      </c>
      <c r="IX64" s="193" t="e">
        <f t="shared" si="130"/>
        <v>#N/A</v>
      </c>
      <c r="IY64" s="193" t="e">
        <f t="shared" si="161"/>
        <v>#N/A</v>
      </c>
      <c r="IZ64" s="193" t="e">
        <f t="shared" si="161"/>
        <v>#N/A</v>
      </c>
      <c r="JA64" s="193" t="e">
        <f t="shared" si="161"/>
        <v>#N/A</v>
      </c>
      <c r="JB64" s="193" t="e">
        <f t="shared" si="161"/>
        <v>#N/A</v>
      </c>
      <c r="JC64" s="193" t="e">
        <f t="shared" si="161"/>
        <v>#N/A</v>
      </c>
      <c r="JD64" s="193" t="e">
        <f t="shared" si="161"/>
        <v>#N/A</v>
      </c>
      <c r="JE64" s="193" t="e">
        <f t="shared" si="161"/>
        <v>#N/A</v>
      </c>
      <c r="JF64" s="193" t="e">
        <f t="shared" si="161"/>
        <v>#N/A</v>
      </c>
      <c r="JG64" s="193" t="e">
        <f t="shared" si="161"/>
        <v>#N/A</v>
      </c>
      <c r="JH64" s="193" t="e">
        <f t="shared" si="161"/>
        <v>#N/A</v>
      </c>
      <c r="JI64" s="193" t="e">
        <f t="shared" si="161"/>
        <v>#N/A</v>
      </c>
      <c r="JJ64" s="193" t="e">
        <f t="shared" si="161"/>
        <v>#N/A</v>
      </c>
      <c r="JK64" s="193" t="e">
        <f t="shared" si="161"/>
        <v>#N/A</v>
      </c>
      <c r="JL64" s="193" t="e">
        <f t="shared" si="161"/>
        <v>#N/A</v>
      </c>
      <c r="JM64" s="193" t="e">
        <f t="shared" si="161"/>
        <v>#N/A</v>
      </c>
      <c r="JN64" s="193" t="e">
        <f t="shared" si="158"/>
        <v>#N/A</v>
      </c>
      <c r="JO64" s="193" t="e">
        <f t="shared" si="158"/>
        <v>#N/A</v>
      </c>
      <c r="JP64" s="193" t="e">
        <f t="shared" si="158"/>
        <v>#N/A</v>
      </c>
      <c r="JQ64" s="193" t="e">
        <f t="shared" si="158"/>
        <v>#N/A</v>
      </c>
      <c r="JR64" s="193" t="e">
        <f t="shared" si="158"/>
        <v>#N/A</v>
      </c>
      <c r="JS64" s="193" t="e">
        <f t="shared" si="158"/>
        <v>#N/A</v>
      </c>
      <c r="JT64" s="193" t="e">
        <f t="shared" si="158"/>
        <v>#N/A</v>
      </c>
      <c r="JU64" s="193" t="e">
        <f t="shared" si="158"/>
        <v>#N/A</v>
      </c>
      <c r="JV64" s="193" t="e">
        <f t="shared" si="158"/>
        <v>#N/A</v>
      </c>
      <c r="JW64" s="193" t="e">
        <f t="shared" si="158"/>
        <v>#N/A</v>
      </c>
      <c r="JX64" s="193" t="e">
        <f t="shared" si="158"/>
        <v>#N/A</v>
      </c>
      <c r="JY64" s="193" t="e">
        <f t="shared" si="158"/>
        <v>#N/A</v>
      </c>
      <c r="JZ64" s="193" t="e">
        <f t="shared" si="158"/>
        <v>#N/A</v>
      </c>
      <c r="KA64" s="193" t="e">
        <f t="shared" si="158"/>
        <v>#N/A</v>
      </c>
      <c r="KB64" s="193" t="e">
        <f t="shared" si="158"/>
        <v>#N/A</v>
      </c>
      <c r="KC64" s="193" t="e">
        <f t="shared" si="136"/>
        <v>#N/A</v>
      </c>
      <c r="KD64" s="193" t="e">
        <f t="shared" si="136"/>
        <v>#N/A</v>
      </c>
      <c r="KE64" s="193" t="e">
        <f t="shared" si="136"/>
        <v>#N/A</v>
      </c>
      <c r="KF64" s="193" t="e">
        <f t="shared" si="136"/>
        <v>#N/A</v>
      </c>
      <c r="KG64" s="193" t="e">
        <f t="shared" si="136"/>
        <v>#N/A</v>
      </c>
      <c r="KH64" s="193" t="e">
        <f t="shared" si="136"/>
        <v>#N/A</v>
      </c>
      <c r="KI64" s="193" t="e">
        <f t="shared" si="136"/>
        <v>#N/A</v>
      </c>
      <c r="KJ64" s="193" t="e">
        <f t="shared" si="136"/>
        <v>#N/A</v>
      </c>
      <c r="KK64" s="193" t="e">
        <f t="shared" si="136"/>
        <v>#N/A</v>
      </c>
      <c r="KL64" s="193" t="e">
        <f t="shared" si="136"/>
        <v>#N/A</v>
      </c>
      <c r="KM64" s="193" t="e">
        <f t="shared" si="136"/>
        <v>#N/A</v>
      </c>
      <c r="KN64" s="193" t="e">
        <f t="shared" si="136"/>
        <v>#N/A</v>
      </c>
      <c r="KO64" s="193" t="e">
        <f t="shared" si="136"/>
        <v>#N/A</v>
      </c>
      <c r="KP64" s="193" t="e">
        <f t="shared" si="136"/>
        <v>#N/A</v>
      </c>
      <c r="KQ64" s="193" t="e">
        <f t="shared" si="136"/>
        <v>#N/A</v>
      </c>
      <c r="KR64" s="193" t="e">
        <f t="shared" si="26"/>
        <v>#N/A</v>
      </c>
      <c r="KS64" s="193" t="e">
        <f t="shared" si="156"/>
        <v>#N/A</v>
      </c>
      <c r="KT64" s="193" t="e">
        <f t="shared" si="156"/>
        <v>#N/A</v>
      </c>
      <c r="KU64" s="193" t="e">
        <f t="shared" si="156"/>
        <v>#N/A</v>
      </c>
      <c r="KV64" s="193" t="e">
        <f t="shared" si="131"/>
        <v>#N/A</v>
      </c>
      <c r="KW64" s="193" t="e">
        <f t="shared" si="131"/>
        <v>#N/A</v>
      </c>
      <c r="KX64" s="193" t="e">
        <f t="shared" si="131"/>
        <v>#N/A</v>
      </c>
      <c r="KY64" s="193" t="e">
        <f t="shared" si="131"/>
        <v>#N/A</v>
      </c>
      <c r="KZ64" s="193" t="e">
        <f t="shared" si="131"/>
        <v>#N/A</v>
      </c>
      <c r="LA64" s="193" t="e">
        <f t="shared" si="131"/>
        <v>#N/A</v>
      </c>
      <c r="LB64" s="193" t="e">
        <f t="shared" si="131"/>
        <v>#N/A</v>
      </c>
      <c r="LC64" s="193" t="e">
        <f t="shared" si="131"/>
        <v>#N/A</v>
      </c>
      <c r="LD64" s="193" t="e">
        <f t="shared" si="131"/>
        <v>#N/A</v>
      </c>
      <c r="LE64" s="193" t="e">
        <f t="shared" si="131"/>
        <v>#N/A</v>
      </c>
      <c r="LF64" s="193" t="e">
        <f t="shared" si="131"/>
        <v>#N/A</v>
      </c>
      <c r="LG64" s="193" t="e">
        <f t="shared" si="131"/>
        <v>#N/A</v>
      </c>
      <c r="LH64" s="193" t="e">
        <f t="shared" si="131"/>
        <v>#N/A</v>
      </c>
      <c r="LI64" s="193" t="e">
        <f t="shared" si="131"/>
        <v>#N/A</v>
      </c>
      <c r="LJ64" s="193" t="e">
        <f t="shared" si="131"/>
        <v>#N/A</v>
      </c>
      <c r="LK64" s="193" t="e">
        <f t="shared" si="162"/>
        <v>#N/A</v>
      </c>
      <c r="LL64" s="193" t="e">
        <f t="shared" si="162"/>
        <v>#N/A</v>
      </c>
      <c r="LM64" s="193" t="e">
        <f t="shared" si="162"/>
        <v>#N/A</v>
      </c>
      <c r="LN64" s="193" t="e">
        <f t="shared" si="162"/>
        <v>#N/A</v>
      </c>
      <c r="LO64" s="193" t="e">
        <f t="shared" si="162"/>
        <v>#N/A</v>
      </c>
      <c r="LP64" s="193" t="e">
        <f t="shared" si="162"/>
        <v>#N/A</v>
      </c>
      <c r="LQ64" s="193" t="e">
        <f t="shared" si="162"/>
        <v>#N/A</v>
      </c>
      <c r="LR64" s="193" t="e">
        <f t="shared" si="162"/>
        <v>#N/A</v>
      </c>
      <c r="LS64" s="193" t="e">
        <f t="shared" si="162"/>
        <v>#N/A</v>
      </c>
      <c r="LT64" s="193" t="e">
        <f t="shared" si="162"/>
        <v>#N/A</v>
      </c>
      <c r="LU64" s="193" t="e">
        <f t="shared" si="162"/>
        <v>#N/A</v>
      </c>
      <c r="LV64" s="193" t="e">
        <f t="shared" si="162"/>
        <v>#N/A</v>
      </c>
      <c r="LW64" s="193" t="e">
        <f t="shared" si="162"/>
        <v>#N/A</v>
      </c>
      <c r="LX64" s="193" t="e">
        <f t="shared" si="162"/>
        <v>#N/A</v>
      </c>
      <c r="LY64" s="193" t="e">
        <f t="shared" si="162"/>
        <v>#N/A</v>
      </c>
      <c r="LZ64" s="193" t="e">
        <f t="shared" si="159"/>
        <v>#N/A</v>
      </c>
      <c r="MA64" s="193" t="e">
        <f t="shared" si="159"/>
        <v>#N/A</v>
      </c>
      <c r="MB64" s="193" t="e">
        <f t="shared" si="159"/>
        <v>#N/A</v>
      </c>
      <c r="MC64" s="193" t="e">
        <f t="shared" si="159"/>
        <v>#N/A</v>
      </c>
      <c r="MD64" s="193" t="e">
        <f t="shared" si="159"/>
        <v>#N/A</v>
      </c>
      <c r="ME64" s="193" t="e">
        <f t="shared" si="159"/>
        <v>#N/A</v>
      </c>
      <c r="MF64" s="193" t="e">
        <f t="shared" si="159"/>
        <v>#N/A</v>
      </c>
      <c r="MG64" s="193" t="e">
        <f t="shared" si="159"/>
        <v>#N/A</v>
      </c>
      <c r="MH64" s="193" t="e">
        <f t="shared" si="159"/>
        <v>#N/A</v>
      </c>
      <c r="MI64" s="193" t="e">
        <f t="shared" si="159"/>
        <v>#N/A</v>
      </c>
      <c r="MJ64" s="193" t="e">
        <f t="shared" si="159"/>
        <v>#N/A</v>
      </c>
      <c r="MK64" s="193" t="e">
        <f t="shared" si="159"/>
        <v>#N/A</v>
      </c>
      <c r="ML64" s="193" t="e">
        <f t="shared" si="159"/>
        <v>#N/A</v>
      </c>
      <c r="MM64" s="193" t="e">
        <f t="shared" si="159"/>
        <v>#N/A</v>
      </c>
      <c r="MN64" s="193" t="e">
        <f t="shared" si="159"/>
        <v>#N/A</v>
      </c>
      <c r="MO64" s="193" t="e">
        <f t="shared" si="137"/>
        <v>#N/A</v>
      </c>
      <c r="MP64" s="193" t="e">
        <f t="shared" si="137"/>
        <v>#N/A</v>
      </c>
      <c r="MQ64" s="193" t="e">
        <f t="shared" si="137"/>
        <v>#N/A</v>
      </c>
      <c r="MR64" s="193" t="e">
        <f t="shared" si="137"/>
        <v>#N/A</v>
      </c>
      <c r="MS64" s="193" t="e">
        <f t="shared" si="137"/>
        <v>#N/A</v>
      </c>
      <c r="MT64" s="193" t="e">
        <f t="shared" si="137"/>
        <v>#N/A</v>
      </c>
      <c r="MU64" s="193" t="e">
        <f t="shared" si="137"/>
        <v>#N/A</v>
      </c>
      <c r="MV64" s="193" t="e">
        <f t="shared" si="137"/>
        <v>#N/A</v>
      </c>
      <c r="MW64" s="193" t="e">
        <f t="shared" si="137"/>
        <v>#N/A</v>
      </c>
      <c r="MX64" s="193" t="e">
        <f t="shared" si="137"/>
        <v>#N/A</v>
      </c>
      <c r="MY64" s="193" t="e">
        <f t="shared" si="137"/>
        <v>#N/A</v>
      </c>
      <c r="MZ64" s="193" t="e">
        <f t="shared" si="137"/>
        <v>#N/A</v>
      </c>
      <c r="NA64" s="193" t="e">
        <f t="shared" si="137"/>
        <v>#N/A</v>
      </c>
      <c r="NB64" s="193" t="e">
        <f t="shared" si="137"/>
        <v>#N/A</v>
      </c>
      <c r="NC64" s="193" t="e">
        <f t="shared" si="137"/>
        <v>#N/A</v>
      </c>
      <c r="ND64" s="193" t="e">
        <f t="shared" si="27"/>
        <v>#N/A</v>
      </c>
      <c r="NE64" s="193" t="e">
        <f t="shared" si="157"/>
        <v>#N/A</v>
      </c>
      <c r="NF64" s="193" t="e">
        <f t="shared" si="157"/>
        <v>#N/A</v>
      </c>
      <c r="NG64" s="193" t="e">
        <f t="shared" si="157"/>
        <v>#N/A</v>
      </c>
      <c r="NH64" s="193" t="e">
        <f t="shared" si="132"/>
        <v>#N/A</v>
      </c>
      <c r="NI64" s="193" t="e">
        <f t="shared" si="132"/>
        <v>#N/A</v>
      </c>
      <c r="NJ64" s="193" t="e">
        <f t="shared" si="132"/>
        <v>#N/A</v>
      </c>
      <c r="NK64" s="193" t="e">
        <f t="shared" si="132"/>
        <v>#N/A</v>
      </c>
      <c r="NL64" s="193" t="e">
        <f t="shared" si="132"/>
        <v>#N/A</v>
      </c>
      <c r="NM64" s="193" t="e">
        <f t="shared" si="132"/>
        <v>#N/A</v>
      </c>
      <c r="NN64" s="193" t="e">
        <f t="shared" si="132"/>
        <v>#N/A</v>
      </c>
      <c r="NO64" s="193" t="e">
        <f t="shared" si="132"/>
        <v>#N/A</v>
      </c>
      <c r="NP64" s="193" t="e">
        <f t="shared" si="132"/>
        <v>#N/A</v>
      </c>
      <c r="NQ64" s="193" t="e">
        <f t="shared" si="132"/>
        <v>#N/A</v>
      </c>
      <c r="NR64" s="193" t="e">
        <f t="shared" si="132"/>
        <v>#N/A</v>
      </c>
      <c r="NS64" s="193" t="e">
        <f t="shared" si="132"/>
        <v>#N/A</v>
      </c>
      <c r="NT64" s="193" t="e">
        <f t="shared" si="132"/>
        <v>#N/A</v>
      </c>
      <c r="NU64" s="193" t="e">
        <f t="shared" si="132"/>
        <v>#N/A</v>
      </c>
      <c r="NV64" s="193" t="e">
        <f t="shared" si="132"/>
        <v>#N/A</v>
      </c>
      <c r="NW64" s="193" t="e">
        <f t="shared" si="163"/>
        <v>#N/A</v>
      </c>
      <c r="NX64" s="193" t="e">
        <f t="shared" si="163"/>
        <v>#N/A</v>
      </c>
      <c r="NY64" s="193" t="e">
        <f t="shared" si="163"/>
        <v>#N/A</v>
      </c>
      <c r="NZ64" s="193" t="e">
        <f t="shared" si="163"/>
        <v>#N/A</v>
      </c>
      <c r="OA64" s="193" t="e">
        <f t="shared" si="163"/>
        <v>#N/A</v>
      </c>
      <c r="OB64" s="193" t="e">
        <f t="shared" si="163"/>
        <v>#N/A</v>
      </c>
      <c r="OC64" s="193" t="e">
        <f t="shared" si="163"/>
        <v>#N/A</v>
      </c>
      <c r="OD64" s="193" t="e">
        <f t="shared" si="163"/>
        <v>#N/A</v>
      </c>
      <c r="OE64" s="193" t="e">
        <f t="shared" si="163"/>
        <v>#N/A</v>
      </c>
      <c r="OF64" s="193" t="e">
        <f t="shared" si="163"/>
        <v>#N/A</v>
      </c>
      <c r="OG64" s="193" t="e">
        <f t="shared" si="163"/>
        <v>#N/A</v>
      </c>
      <c r="OH64" s="193" t="e">
        <f t="shared" si="163"/>
        <v>#N/A</v>
      </c>
      <c r="OI64" s="193" t="e">
        <f t="shared" si="163"/>
        <v>#N/A</v>
      </c>
      <c r="OJ64" s="193" t="e">
        <f t="shared" si="163"/>
        <v>#N/A</v>
      </c>
      <c r="OK64" s="193" t="e">
        <f t="shared" si="163"/>
        <v>#N/A</v>
      </c>
      <c r="OL64" s="193" t="e">
        <f t="shared" si="160"/>
        <v>#N/A</v>
      </c>
      <c r="OM64" s="193" t="e">
        <f t="shared" si="160"/>
        <v>#N/A</v>
      </c>
      <c r="ON64" s="193" t="e">
        <f t="shared" si="160"/>
        <v>#N/A</v>
      </c>
      <c r="OO64" s="193" t="e">
        <f t="shared" si="160"/>
        <v>#N/A</v>
      </c>
      <c r="OP64" s="193" t="e">
        <f t="shared" si="160"/>
        <v>#N/A</v>
      </c>
      <c r="OQ64" s="193" t="e">
        <f t="shared" si="160"/>
        <v>#N/A</v>
      </c>
      <c r="OR64" s="193" t="e">
        <f t="shared" si="160"/>
        <v>#N/A</v>
      </c>
      <c r="OS64" s="193" t="e">
        <f t="shared" si="160"/>
        <v>#N/A</v>
      </c>
      <c r="OT64" s="193" t="e">
        <f t="shared" si="160"/>
        <v>#N/A</v>
      </c>
      <c r="OU64" s="193" t="e">
        <f t="shared" si="160"/>
        <v>#N/A</v>
      </c>
      <c r="OV64" s="193" t="e">
        <f t="shared" si="160"/>
        <v>#N/A</v>
      </c>
      <c r="OW64" s="193" t="e">
        <f t="shared" si="160"/>
        <v>#N/A</v>
      </c>
      <c r="OX64" s="193" t="e">
        <f t="shared" si="160"/>
        <v>#N/A</v>
      </c>
      <c r="OY64" s="193" t="e">
        <f t="shared" si="160"/>
        <v>#N/A</v>
      </c>
      <c r="OZ64" s="193" t="e">
        <f t="shared" si="160"/>
        <v>#N/A</v>
      </c>
      <c r="PA64" s="193" t="e">
        <f t="shared" si="138"/>
        <v>#N/A</v>
      </c>
      <c r="PB64" s="193" t="e">
        <f t="shared" si="138"/>
        <v>#N/A</v>
      </c>
      <c r="PC64" s="193" t="e">
        <f t="shared" si="138"/>
        <v>#N/A</v>
      </c>
      <c r="PD64" s="193" t="e">
        <f t="shared" si="138"/>
        <v>#N/A</v>
      </c>
      <c r="PE64" s="193" t="e">
        <f t="shared" si="138"/>
        <v>#N/A</v>
      </c>
      <c r="PF64" s="193" t="e">
        <f t="shared" si="138"/>
        <v>#N/A</v>
      </c>
      <c r="PG64" s="193" t="e">
        <f t="shared" si="138"/>
        <v>#N/A</v>
      </c>
      <c r="PH64" s="193" t="e">
        <f t="shared" si="138"/>
        <v>#N/A</v>
      </c>
      <c r="PI64" s="193" t="e">
        <f t="shared" si="138"/>
        <v>#N/A</v>
      </c>
      <c r="PJ64" s="193" t="e">
        <f t="shared" si="138"/>
        <v>#N/A</v>
      </c>
      <c r="PK64" s="193" t="e">
        <f t="shared" si="138"/>
        <v>#N/A</v>
      </c>
      <c r="PL64" s="193" t="e">
        <f t="shared" si="138"/>
        <v>#N/A</v>
      </c>
      <c r="PM64" s="193" t="e">
        <f t="shared" si="138"/>
        <v>#N/A</v>
      </c>
      <c r="PN64" s="193" t="e">
        <f t="shared" si="138"/>
        <v>#N/A</v>
      </c>
      <c r="PO64" s="193" t="e">
        <f t="shared" si="138"/>
        <v>#N/A</v>
      </c>
      <c r="PP64" s="193" t="e">
        <f t="shared" si="28"/>
        <v>#N/A</v>
      </c>
      <c r="PQ64" s="193" t="e">
        <f t="shared" si="133"/>
        <v>#N/A</v>
      </c>
      <c r="PR64" s="193" t="e">
        <f t="shared" si="133"/>
        <v>#N/A</v>
      </c>
      <c r="PS64" s="193" t="e">
        <f t="shared" si="133"/>
        <v>#N/A</v>
      </c>
      <c r="PT64" s="193" t="e">
        <f t="shared" si="133"/>
        <v>#N/A</v>
      </c>
      <c r="PU64" s="193" t="e">
        <f t="shared" si="133"/>
        <v>#N/A</v>
      </c>
      <c r="PV64" s="193" t="e">
        <f t="shared" si="133"/>
        <v>#N/A</v>
      </c>
      <c r="PW64" s="193" t="e">
        <f t="shared" si="133"/>
        <v>#N/A</v>
      </c>
      <c r="PX64" s="193" t="e">
        <f t="shared" si="133"/>
        <v>#N/A</v>
      </c>
    </row>
    <row r="65" spans="1:440" hidden="1" x14ac:dyDescent="0.45">
      <c r="A65" s="20">
        <v>62</v>
      </c>
      <c r="B65" s="134"/>
      <c r="C65" s="279"/>
      <c r="D65" s="280" t="str">
        <f t="shared" si="15"/>
        <v/>
      </c>
      <c r="E65" s="281"/>
      <c r="F65" s="280" t="str">
        <f t="shared" si="16"/>
        <v/>
      </c>
      <c r="G65" s="279"/>
      <c r="H65" s="135"/>
      <c r="I65" s="110" t="str">
        <f t="shared" si="17"/>
        <v/>
      </c>
      <c r="J65" s="21" t="str">
        <f t="shared" si="18"/>
        <v/>
      </c>
      <c r="K65" s="22" t="str">
        <f t="shared" si="19"/>
        <v/>
      </c>
      <c r="L65" s="23" t="str">
        <f>IF(J65="","",IF(OR($J65&lt;Skew!$B$3,$J65=Skew!$B$3),IF($J65&gt;Skew!$C$3,Skew!$A$3,IF($J65&gt;Skew!$C$4,Skew!$A$4,IF($J65&gt;Skew!$C$5,Skew!$A$5,IF($J65&gt;Skew!$C$6,Skew!$A$6,IF($J65&gt;Skew!$C$7,Skew!$A$7,IF($J65&gt;Skew!$C$8,Skew!$A$8,IF($J65&gt;Skew!$C$9,Skew!$A$9,IF($J65&gt;Skew!$C$10,Skew!$A$10,IF($J65&gt;Skew!$C$11,Skew!$A$11,IF($J65&gt;Skew!$C$12,Skew!$A$12,IF($J65&gt;Skew!$C$13,Skew!$A$13,IF($J65&gt;Skew!$C$14,Skew!$A$14,IF($J65&gt;Skew!$C$15,Skew!$A$15,IF($J65&gt;Skew!$C$16,Skew!$A$16,Skew!$A$17)
)))))))))))))))</f>
        <v/>
      </c>
      <c r="M65" s="22" t="str">
        <f>IF(J65="","",MATCH(L65,Skew!$A$3:$A$17,0))</f>
        <v/>
      </c>
      <c r="N65" s="22" t="str">
        <f t="shared" si="0"/>
        <v/>
      </c>
      <c r="O65" s="24"/>
      <c r="P65" s="22" t="str">
        <f>IF(OR(J65="",O65=""),"",MATCH(O65,Confidence!$A$3:$A$12,0))</f>
        <v/>
      </c>
      <c r="Q65" s="25" t="str">
        <f t="shared" si="1"/>
        <v/>
      </c>
      <c r="R65" s="25" t="str">
        <f t="shared" si="2"/>
        <v/>
      </c>
      <c r="S65" s="22"/>
      <c r="T65" s="102" t="str">
        <f t="shared" si="3"/>
        <v/>
      </c>
      <c r="U65" s="102" t="str">
        <f t="shared" si="4"/>
        <v/>
      </c>
      <c r="V65" s="37" t="str">
        <f t="shared" si="5"/>
        <v/>
      </c>
      <c r="W65" s="115"/>
      <c r="X65" s="204" t="str">
        <f>IF(AND(D65&gt;0,E65&gt;0,F65&gt;0,Q65&gt;0,R65&gt;0,W65&gt;0,NOT(O65="")),ABS(VLOOKUP($W$1,VLookups!$A$30:$B$31,2,FALSE)-_xlfn.BETA.DIST(W65,IF(K65="L",R65,Q65),IF(K65="L",Q65,R65),TRUE,D65,F65)),"")</f>
        <v/>
      </c>
      <c r="Y65" s="112" t="str">
        <f>IF(OR($Q65="",$R65=""),"",_xlfn.BETA.INV(ABS(VLOOKUP($W$1,VLookups!$A$30:$B$31,2,FALSE)-Y$3),IF($K65="L",$R65,$Q65),IF($K65="L",$Q65,$R65),$D65,$F65))</f>
        <v/>
      </c>
      <c r="Z65" s="113" t="str">
        <f>IF(OR($Q65="",$R65=""),"",_xlfn.BETA.INV(ABS(VLOOKUP($W$1,VLookups!$A$30:$B$31,2,FALSE)-Z$3),IF($K65="L",$R65,$Q65),IF($K65="L",$Q65,$R65),$D65,$F65))</f>
        <v/>
      </c>
      <c r="AA65" s="112" t="str">
        <f>IF(OR($Q65="",$R65=""),"",_xlfn.BETA.INV(ABS(VLOOKUP($W$1,VLookups!$A$30:$B$31,2,FALSE)-AA$3),IF($K65="L",$R65,$Q65),IF($K65="L",$Q65,$R65),$D65,$F65))</f>
        <v/>
      </c>
      <c r="AB65" s="113" t="str">
        <f>IF(OR($Q65="",$R65=""),"",_xlfn.BETA.INV(ABS(VLOOKUP($W$1,VLookups!$A$30:$B$31,2,FALSE)-AB$3),IF($K65="L",$R65,$Q65),IF($K65="L",$Q65,$R65),$D65,$F65))</f>
        <v/>
      </c>
      <c r="AC65" s="112" t="str">
        <f>IF(OR($Q65="",$R65=""),"",_xlfn.BETA.INV(ABS(VLOOKUP($W$1,VLookups!$A$30:$B$31,2,FALSE)-AC$3),IF($K65="L",$R65,$Q65),IF($K65="L",$Q65,$R65),$D65,$F65))</f>
        <v/>
      </c>
      <c r="AD65" s="113" t="str">
        <f>IF(OR($Q65="",$R65=""),"",_xlfn.BETA.INV(ABS(VLOOKUP($W$1,VLookups!$A$30:$B$31,2,FALSE)-AD$3),IF($K65="L",$R65,$Q65),IF($K65="L",$Q65,$R65),$D65,$F65))</f>
        <v/>
      </c>
      <c r="AE65" s="112" t="str">
        <f>IF(OR($Q65="",$R65=""),"",_xlfn.BETA.INV(ABS(VLOOKUP($W$1,VLookups!$A$30:$B$31,2,FALSE)-AE$3),IF($K65="L",$R65,$Q65),IF($K65="L",$Q65,$R65),$D65,$F65))</f>
        <v/>
      </c>
      <c r="AF65" s="113" t="str">
        <f>IF(OR($Q65="",$R65=""),"",_xlfn.BETA.INV(ABS(VLOOKUP($W$1,VLookups!$A$30:$B$31,2,FALSE)-AF$3),IF($K65="L",$R65,$Q65),IF($K65="L",$Q65,$R65),$D65,$F65))</f>
        <v/>
      </c>
      <c r="AG65" s="112" t="str">
        <f>IF(OR($Q65="",$R65=""),"",_xlfn.BETA.INV(ABS(VLOOKUP($W$1,VLookups!$A$30:$B$31,2,FALSE)-AG$3),IF($K65="L",$R65,$Q65),IF($K65="L",$Q65,$R65),$D65,$F65))</f>
        <v/>
      </c>
      <c r="AH65" s="113" t="str">
        <f>IF(OR($Q65="",$R65=""),"",_xlfn.BETA.INV(ABS(VLOOKUP($W$1,VLookups!$A$30:$B$31,2,FALSE)-AH$3),IF($K65="L",$R65,$Q65),IF($K65="L",$Q65,$R65),$D65,$F65))</f>
        <v/>
      </c>
      <c r="AI65" s="112" t="str">
        <f>IF(OR($Q65="",$R65=""),"",_xlfn.BETA.INV(ABS(VLOOKUP($W$1,VLookups!$A$30:$B$31,2,FALSE)-AI$3),IF($K65="L",$R65,$Q65),IF($K65="L",$Q65,$R65),$D65,$F65))</f>
        <v/>
      </c>
      <c r="AJ65" s="113" t="str">
        <f>IF(OR($Q65="",$R65=""),"",_xlfn.BETA.INV(ABS(VLOOKUP($W$1,VLookups!$A$30:$B$31,2,FALSE)-AJ$3),IF($K65="L",$R65,$Q65),IF($K65="L",$Q65,$R65),$D65,$F65))</f>
        <v/>
      </c>
      <c r="AK65" s="15"/>
      <c r="AL65" s="194" t="str">
        <f t="shared" si="20"/>
        <v/>
      </c>
      <c r="AM65" s="192" t="str">
        <f t="shared" si="21"/>
        <v/>
      </c>
      <c r="AN65" s="177" t="str">
        <f t="shared" ref="AN65:AN68" si="164">IF(ISNONTEXT($AL65),AM65+$AL65,"")</f>
        <v/>
      </c>
      <c r="AO65" s="177" t="str">
        <f t="shared" si="146"/>
        <v/>
      </c>
      <c r="AP65" s="177" t="str">
        <f t="shared" si="146"/>
        <v/>
      </c>
      <c r="AQ65" s="177" t="str">
        <f t="shared" si="146"/>
        <v/>
      </c>
      <c r="AR65" s="177" t="str">
        <f t="shared" si="146"/>
        <v/>
      </c>
      <c r="AS65" s="177" t="str">
        <f t="shared" si="146"/>
        <v/>
      </c>
      <c r="AT65" s="177" t="str">
        <f t="shared" si="146"/>
        <v/>
      </c>
      <c r="AU65" s="177" t="str">
        <f t="shared" si="146"/>
        <v/>
      </c>
      <c r="AV65" s="177" t="str">
        <f t="shared" si="146"/>
        <v/>
      </c>
      <c r="AW65" s="177" t="str">
        <f t="shared" si="146"/>
        <v/>
      </c>
      <c r="AX65" s="177" t="str">
        <f t="shared" si="146"/>
        <v/>
      </c>
      <c r="AY65" s="177" t="str">
        <f t="shared" si="146"/>
        <v/>
      </c>
      <c r="AZ65" s="177" t="str">
        <f t="shared" si="146"/>
        <v/>
      </c>
      <c r="BA65" s="177" t="str">
        <f t="shared" si="146"/>
        <v/>
      </c>
      <c r="BB65" s="177" t="str">
        <f t="shared" si="146"/>
        <v/>
      </c>
      <c r="BC65" s="177" t="str">
        <f t="shared" si="146"/>
        <v/>
      </c>
      <c r="BD65" s="177" t="str">
        <f t="shared" si="146"/>
        <v/>
      </c>
      <c r="BE65" s="177" t="str">
        <f t="shared" si="141"/>
        <v/>
      </c>
      <c r="BF65" s="177" t="str">
        <f t="shared" si="141"/>
        <v/>
      </c>
      <c r="BG65" s="177" t="str">
        <f t="shared" si="141"/>
        <v/>
      </c>
      <c r="BH65" s="177" t="str">
        <f t="shared" si="141"/>
        <v/>
      </c>
      <c r="BI65" s="177" t="str">
        <f t="shared" si="141"/>
        <v/>
      </c>
      <c r="BJ65" s="177" t="str">
        <f t="shared" si="141"/>
        <v/>
      </c>
      <c r="BK65" s="177" t="str">
        <f t="shared" si="141"/>
        <v/>
      </c>
      <c r="BL65" s="177" t="str">
        <f t="shared" si="141"/>
        <v/>
      </c>
      <c r="BM65" s="177" t="str">
        <f t="shared" si="141"/>
        <v/>
      </c>
      <c r="BN65" s="177" t="str">
        <f t="shared" si="141"/>
        <v/>
      </c>
      <c r="BO65" s="177" t="str">
        <f t="shared" si="141"/>
        <v/>
      </c>
      <c r="BP65" s="177" t="str">
        <f t="shared" si="141"/>
        <v/>
      </c>
      <c r="BQ65" s="177" t="str">
        <f t="shared" si="141"/>
        <v/>
      </c>
      <c r="BR65" s="177" t="str">
        <f t="shared" si="141"/>
        <v/>
      </c>
      <c r="BS65" s="177" t="str">
        <f t="shared" si="141"/>
        <v/>
      </c>
      <c r="BT65" s="177" t="str">
        <f t="shared" si="147"/>
        <v/>
      </c>
      <c r="BU65" s="177" t="str">
        <f t="shared" si="147"/>
        <v/>
      </c>
      <c r="BV65" s="177" t="str">
        <f t="shared" si="147"/>
        <v/>
      </c>
      <c r="BW65" s="177" t="str">
        <f t="shared" si="147"/>
        <v/>
      </c>
      <c r="BX65" s="177" t="str">
        <f t="shared" si="147"/>
        <v/>
      </c>
      <c r="BY65" s="177" t="str">
        <f t="shared" si="147"/>
        <v/>
      </c>
      <c r="BZ65" s="177" t="str">
        <f t="shared" si="147"/>
        <v/>
      </c>
      <c r="CA65" s="177" t="str">
        <f t="shared" si="147"/>
        <v/>
      </c>
      <c r="CB65" s="177" t="str">
        <f t="shared" si="147"/>
        <v/>
      </c>
      <c r="CC65" s="177" t="str">
        <f t="shared" si="147"/>
        <v/>
      </c>
      <c r="CD65" s="177" t="str">
        <f t="shared" si="147"/>
        <v/>
      </c>
      <c r="CE65" s="177" t="str">
        <f t="shared" si="147"/>
        <v/>
      </c>
      <c r="CF65" s="177" t="str">
        <f t="shared" si="147"/>
        <v/>
      </c>
      <c r="CG65" s="177" t="str">
        <f t="shared" si="147"/>
        <v/>
      </c>
      <c r="CH65" s="177" t="str">
        <f t="shared" si="147"/>
        <v/>
      </c>
      <c r="CI65" s="177" t="str">
        <f t="shared" si="147"/>
        <v/>
      </c>
      <c r="CJ65" s="177" t="str">
        <f t="shared" si="142"/>
        <v/>
      </c>
      <c r="CK65" s="177" t="str">
        <f t="shared" si="142"/>
        <v/>
      </c>
      <c r="CL65" s="177" t="str">
        <f t="shared" si="142"/>
        <v/>
      </c>
      <c r="CM65" s="177" t="str">
        <f t="shared" si="142"/>
        <v/>
      </c>
      <c r="CN65" s="177" t="str">
        <f t="shared" si="142"/>
        <v/>
      </c>
      <c r="CO65" s="177" t="str">
        <f t="shared" si="142"/>
        <v/>
      </c>
      <c r="CP65" s="177" t="str">
        <f t="shared" si="142"/>
        <v/>
      </c>
      <c r="CQ65" s="177" t="str">
        <f t="shared" si="142"/>
        <v/>
      </c>
      <c r="CR65" s="177" t="str">
        <f t="shared" si="142"/>
        <v/>
      </c>
      <c r="CS65" s="177" t="str">
        <f t="shared" si="142"/>
        <v/>
      </c>
      <c r="CT65" s="177" t="str">
        <f t="shared" si="142"/>
        <v/>
      </c>
      <c r="CU65" s="177" t="str">
        <f t="shared" si="142"/>
        <v/>
      </c>
      <c r="CV65" s="177" t="str">
        <f t="shared" si="142"/>
        <v/>
      </c>
      <c r="CW65" s="177" t="str">
        <f t="shared" si="142"/>
        <v/>
      </c>
      <c r="CX65" s="177" t="str">
        <f t="shared" si="142"/>
        <v/>
      </c>
      <c r="CY65" s="177" t="str">
        <f t="shared" si="139"/>
        <v/>
      </c>
      <c r="CZ65" s="177" t="str">
        <f t="shared" si="139"/>
        <v/>
      </c>
      <c r="DA65" s="177" t="str">
        <f t="shared" si="139"/>
        <v/>
      </c>
      <c r="DB65" s="177" t="str">
        <f t="shared" si="139"/>
        <v/>
      </c>
      <c r="DC65" s="177" t="str">
        <f t="shared" si="139"/>
        <v/>
      </c>
      <c r="DD65" s="177" t="str">
        <f t="shared" si="139"/>
        <v/>
      </c>
      <c r="DE65" s="177" t="str">
        <f t="shared" si="139"/>
        <v/>
      </c>
      <c r="DF65" s="177" t="str">
        <f t="shared" si="139"/>
        <v/>
      </c>
      <c r="DG65" s="177" t="str">
        <f t="shared" si="139"/>
        <v/>
      </c>
      <c r="DH65" s="177" t="str">
        <f t="shared" si="139"/>
        <v/>
      </c>
      <c r="DI65" s="177" t="str">
        <f t="shared" si="139"/>
        <v/>
      </c>
      <c r="DJ65" s="177" t="str">
        <f t="shared" si="139"/>
        <v/>
      </c>
      <c r="DK65" s="177" t="str">
        <f t="shared" si="139"/>
        <v/>
      </c>
      <c r="DL65" s="177" t="str">
        <f t="shared" si="139"/>
        <v/>
      </c>
      <c r="DM65" s="177" t="str">
        <f t="shared" si="139"/>
        <v/>
      </c>
      <c r="DN65" s="177" t="str">
        <f t="shared" si="139"/>
        <v/>
      </c>
      <c r="DO65" s="177" t="str">
        <f t="shared" si="135"/>
        <v/>
      </c>
      <c r="DP65" s="177" t="str">
        <f t="shared" si="135"/>
        <v/>
      </c>
      <c r="DQ65" s="177" t="str">
        <f t="shared" si="135"/>
        <v/>
      </c>
      <c r="DR65" s="177" t="str">
        <f t="shared" si="135"/>
        <v/>
      </c>
      <c r="DS65" s="177" t="str">
        <f t="shared" si="135"/>
        <v/>
      </c>
      <c r="DT65" s="177" t="str">
        <f t="shared" si="135"/>
        <v/>
      </c>
      <c r="DU65" s="177" t="str">
        <f t="shared" si="135"/>
        <v/>
      </c>
      <c r="DV65" s="177" t="str">
        <f t="shared" si="135"/>
        <v/>
      </c>
      <c r="DW65" s="177" t="str">
        <f t="shared" si="135"/>
        <v/>
      </c>
      <c r="DX65" s="177" t="str">
        <f t="shared" si="135"/>
        <v/>
      </c>
      <c r="DY65" s="177" t="str">
        <f t="shared" si="135"/>
        <v/>
      </c>
      <c r="DZ65" s="177" t="str">
        <f t="shared" si="135"/>
        <v/>
      </c>
      <c r="EA65" s="177" t="str">
        <f t="shared" si="135"/>
        <v/>
      </c>
      <c r="EB65" s="177" t="str">
        <f t="shared" si="135"/>
        <v/>
      </c>
      <c r="EC65" s="177" t="str">
        <f t="shared" si="135"/>
        <v/>
      </c>
      <c r="ED65" s="177" t="str">
        <f t="shared" si="148"/>
        <v/>
      </c>
      <c r="EE65" s="177" t="str">
        <f t="shared" si="148"/>
        <v/>
      </c>
      <c r="EF65" s="177" t="str">
        <f t="shared" si="148"/>
        <v/>
      </c>
      <c r="EG65" s="177" t="str">
        <f t="shared" si="148"/>
        <v/>
      </c>
      <c r="EH65" s="177" t="str">
        <f t="shared" si="148"/>
        <v/>
      </c>
      <c r="EI65" s="177" t="str">
        <f t="shared" si="148"/>
        <v/>
      </c>
      <c r="EJ65" s="177" t="str">
        <f t="shared" si="148"/>
        <v/>
      </c>
      <c r="EK65" s="177" t="str">
        <f t="shared" si="148"/>
        <v/>
      </c>
      <c r="EL65" s="177" t="str">
        <f t="shared" si="148"/>
        <v/>
      </c>
      <c r="EM65" s="177" t="str">
        <f t="shared" si="148"/>
        <v/>
      </c>
      <c r="EN65" s="177" t="str">
        <f t="shared" si="148"/>
        <v/>
      </c>
      <c r="EO65" s="177" t="str">
        <f t="shared" si="148"/>
        <v/>
      </c>
      <c r="EP65" s="177" t="str">
        <f t="shared" si="148"/>
        <v/>
      </c>
      <c r="EQ65" s="177" t="str">
        <f t="shared" si="148"/>
        <v/>
      </c>
      <c r="ER65" s="177" t="str">
        <f t="shared" si="148"/>
        <v/>
      </c>
      <c r="ES65" s="177" t="str">
        <f t="shared" si="148"/>
        <v/>
      </c>
      <c r="ET65" s="177" t="str">
        <f t="shared" si="143"/>
        <v/>
      </c>
      <c r="EU65" s="177" t="str">
        <f t="shared" si="153"/>
        <v/>
      </c>
      <c r="EV65" s="177" t="str">
        <f t="shared" si="153"/>
        <v/>
      </c>
      <c r="EW65" s="177" t="str">
        <f t="shared" si="153"/>
        <v/>
      </c>
      <c r="EX65" s="177" t="str">
        <f t="shared" si="153"/>
        <v/>
      </c>
      <c r="EY65" s="177" t="str">
        <f t="shared" si="153"/>
        <v/>
      </c>
      <c r="EZ65" s="177" t="str">
        <f t="shared" si="153"/>
        <v/>
      </c>
      <c r="FA65" s="177" t="str">
        <f t="shared" si="153"/>
        <v/>
      </c>
      <c r="FB65" s="177" t="str">
        <f t="shared" si="153"/>
        <v/>
      </c>
      <c r="FC65" s="177" t="str">
        <f t="shared" si="153"/>
        <v/>
      </c>
      <c r="FD65" s="177" t="str">
        <f t="shared" si="153"/>
        <v/>
      </c>
      <c r="FE65" s="177" t="str">
        <f t="shared" si="153"/>
        <v/>
      </c>
      <c r="FF65" s="177" t="str">
        <f t="shared" si="153"/>
        <v/>
      </c>
      <c r="FG65" s="177" t="str">
        <f t="shared" si="153"/>
        <v/>
      </c>
      <c r="FH65" s="177" t="str">
        <f t="shared" si="153"/>
        <v/>
      </c>
      <c r="FI65" s="177" t="str">
        <f t="shared" si="153"/>
        <v/>
      </c>
      <c r="FJ65" s="177" t="str">
        <f t="shared" si="153"/>
        <v/>
      </c>
      <c r="FK65" s="177" t="str">
        <f t="shared" si="149"/>
        <v/>
      </c>
      <c r="FL65" s="177" t="str">
        <f t="shared" si="144"/>
        <v/>
      </c>
      <c r="FM65" s="177" t="str">
        <f t="shared" si="144"/>
        <v/>
      </c>
      <c r="FN65" s="177" t="str">
        <f t="shared" si="144"/>
        <v/>
      </c>
      <c r="FO65" s="177" t="str">
        <f t="shared" si="144"/>
        <v/>
      </c>
      <c r="FP65" s="177" t="str">
        <f t="shared" si="144"/>
        <v/>
      </c>
      <c r="FQ65" s="177" t="str">
        <f t="shared" si="144"/>
        <v/>
      </c>
      <c r="FR65" s="177" t="str">
        <f t="shared" si="144"/>
        <v/>
      </c>
      <c r="FS65" s="177" t="str">
        <f t="shared" si="144"/>
        <v/>
      </c>
      <c r="FT65" s="177" t="str">
        <f t="shared" si="144"/>
        <v/>
      </c>
      <c r="FU65" s="177" t="str">
        <f t="shared" si="144"/>
        <v/>
      </c>
      <c r="FV65" s="177" t="str">
        <f t="shared" si="144"/>
        <v/>
      </c>
      <c r="FW65" s="177" t="str">
        <f t="shared" si="144"/>
        <v/>
      </c>
      <c r="FX65" s="177" t="str">
        <f t="shared" si="144"/>
        <v/>
      </c>
      <c r="FY65" s="177" t="str">
        <f t="shared" si="144"/>
        <v/>
      </c>
      <c r="FZ65" s="177" t="str">
        <f t="shared" si="144"/>
        <v/>
      </c>
      <c r="GA65" s="177" t="str">
        <f t="shared" si="144"/>
        <v/>
      </c>
      <c r="GB65" s="177" t="str">
        <f t="shared" si="150"/>
        <v/>
      </c>
      <c r="GC65" s="177" t="str">
        <f t="shared" si="150"/>
        <v/>
      </c>
      <c r="GD65" s="177" t="str">
        <f t="shared" si="150"/>
        <v/>
      </c>
      <c r="GE65" s="177" t="str">
        <f t="shared" si="150"/>
        <v/>
      </c>
      <c r="GF65" s="177" t="str">
        <f t="shared" si="150"/>
        <v/>
      </c>
      <c r="GG65" s="177" t="str">
        <f t="shared" si="150"/>
        <v/>
      </c>
      <c r="GH65" s="177" t="str">
        <f t="shared" si="150"/>
        <v/>
      </c>
      <c r="GI65" s="177" t="str">
        <f t="shared" si="150"/>
        <v/>
      </c>
      <c r="GJ65" s="177" t="str">
        <f t="shared" si="150"/>
        <v/>
      </c>
      <c r="GK65" s="177" t="str">
        <f t="shared" si="150"/>
        <v/>
      </c>
      <c r="GL65" s="177" t="str">
        <f t="shared" si="150"/>
        <v/>
      </c>
      <c r="GM65" s="177" t="str">
        <f t="shared" si="150"/>
        <v/>
      </c>
      <c r="GN65" s="177" t="str">
        <f t="shared" si="150"/>
        <v/>
      </c>
      <c r="GO65" s="177" t="str">
        <f t="shared" si="150"/>
        <v/>
      </c>
      <c r="GP65" s="177" t="str">
        <f t="shared" si="150"/>
        <v/>
      </c>
      <c r="GQ65" s="177" t="str">
        <f t="shared" si="150"/>
        <v/>
      </c>
      <c r="GR65" s="177" t="str">
        <f t="shared" si="145"/>
        <v/>
      </c>
      <c r="GS65" s="177" t="str">
        <f t="shared" si="145"/>
        <v/>
      </c>
      <c r="GT65" s="177" t="str">
        <f t="shared" si="145"/>
        <v/>
      </c>
      <c r="GU65" s="177" t="str">
        <f t="shared" si="145"/>
        <v/>
      </c>
      <c r="GV65" s="177" t="str">
        <f t="shared" si="145"/>
        <v/>
      </c>
      <c r="GW65" s="177" t="str">
        <f t="shared" si="145"/>
        <v/>
      </c>
      <c r="GX65" s="177" t="str">
        <f t="shared" si="145"/>
        <v/>
      </c>
      <c r="GY65" s="177" t="str">
        <f t="shared" si="145"/>
        <v/>
      </c>
      <c r="GZ65" s="177" t="str">
        <f t="shared" si="145"/>
        <v/>
      </c>
      <c r="HA65" s="177" t="str">
        <f t="shared" si="145"/>
        <v/>
      </c>
      <c r="HB65" s="177" t="str">
        <f t="shared" si="145"/>
        <v/>
      </c>
      <c r="HC65" s="177" t="str">
        <f t="shared" si="145"/>
        <v/>
      </c>
      <c r="HD65" s="177" t="str">
        <f t="shared" si="145"/>
        <v/>
      </c>
      <c r="HE65" s="177" t="str">
        <f t="shared" si="145"/>
        <v/>
      </c>
      <c r="HF65" s="177" t="str">
        <f t="shared" si="145"/>
        <v/>
      </c>
      <c r="HG65" s="177" t="str">
        <f t="shared" si="140"/>
        <v/>
      </c>
      <c r="HH65" s="177" t="str">
        <f t="shared" si="140"/>
        <v/>
      </c>
      <c r="HI65" s="177" t="str">
        <f t="shared" si="140"/>
        <v/>
      </c>
      <c r="HJ65" s="177" t="str">
        <f t="shared" si="140"/>
        <v/>
      </c>
      <c r="HK65" s="177" t="str">
        <f t="shared" si="140"/>
        <v/>
      </c>
      <c r="HL65" s="177" t="str">
        <f t="shared" si="140"/>
        <v/>
      </c>
      <c r="HM65" s="177" t="str">
        <f t="shared" si="140"/>
        <v/>
      </c>
      <c r="HN65" s="177" t="str">
        <f t="shared" si="140"/>
        <v/>
      </c>
      <c r="HO65" s="177" t="str">
        <f t="shared" si="140"/>
        <v/>
      </c>
      <c r="HP65" s="177" t="str">
        <f t="shared" si="140"/>
        <v/>
      </c>
      <c r="HQ65" s="177" t="str">
        <f t="shared" si="140"/>
        <v/>
      </c>
      <c r="HR65" s="177" t="str">
        <f t="shared" si="140"/>
        <v/>
      </c>
      <c r="HS65" s="177" t="str">
        <f t="shared" si="140"/>
        <v/>
      </c>
      <c r="HT65" s="177" t="str">
        <f t="shared" si="140"/>
        <v/>
      </c>
      <c r="HU65" s="177" t="str">
        <f t="shared" si="151"/>
        <v/>
      </c>
      <c r="HV65" s="177" t="str">
        <f t="shared" si="151"/>
        <v/>
      </c>
      <c r="HW65" s="177" t="str">
        <f t="shared" si="151"/>
        <v/>
      </c>
      <c r="HX65" s="177" t="str">
        <f t="shared" si="151"/>
        <v/>
      </c>
      <c r="HY65" s="177" t="str">
        <f t="shared" si="151"/>
        <v/>
      </c>
      <c r="HZ65" s="177" t="str">
        <f t="shared" si="151"/>
        <v/>
      </c>
      <c r="IA65" s="177" t="str">
        <f t="shared" si="151"/>
        <v/>
      </c>
      <c r="IB65" s="177" t="str">
        <f t="shared" si="151"/>
        <v/>
      </c>
      <c r="IC65" s="177" t="str">
        <f t="shared" si="151"/>
        <v/>
      </c>
      <c r="ID65" s="177" t="str">
        <f t="shared" si="151"/>
        <v/>
      </c>
      <c r="IE65" s="192" t="str">
        <f t="shared" si="23"/>
        <v/>
      </c>
      <c r="IF65" s="193" t="e">
        <f t="shared" si="96"/>
        <v>#N/A</v>
      </c>
      <c r="IG65" s="193" t="e">
        <f t="shared" si="155"/>
        <v>#N/A</v>
      </c>
      <c r="IH65" s="193" t="e">
        <f t="shared" si="155"/>
        <v>#N/A</v>
      </c>
      <c r="II65" s="193" t="e">
        <f t="shared" si="155"/>
        <v>#N/A</v>
      </c>
      <c r="IJ65" s="193" t="e">
        <f t="shared" ref="IJ65:IX80" si="165">IF(ISNONTEXT($U65),IF($K65="R",_xlfn.BETA.DIST(AQ65,$Q65,$R65,FALSE,$D65,$F65),_xlfn.BETA.DIST(AQ65,$R65,$Q65,FALSE,$D65,$F65)),NA())</f>
        <v>#N/A</v>
      </c>
      <c r="IK65" s="193" t="e">
        <f t="shared" si="165"/>
        <v>#N/A</v>
      </c>
      <c r="IL65" s="193" t="e">
        <f t="shared" si="165"/>
        <v>#N/A</v>
      </c>
      <c r="IM65" s="193" t="e">
        <f t="shared" si="165"/>
        <v>#N/A</v>
      </c>
      <c r="IN65" s="193" t="e">
        <f t="shared" si="165"/>
        <v>#N/A</v>
      </c>
      <c r="IO65" s="193" t="e">
        <f t="shared" si="165"/>
        <v>#N/A</v>
      </c>
      <c r="IP65" s="193" t="e">
        <f t="shared" si="165"/>
        <v>#N/A</v>
      </c>
      <c r="IQ65" s="193" t="e">
        <f t="shared" si="165"/>
        <v>#N/A</v>
      </c>
      <c r="IR65" s="193" t="e">
        <f t="shared" si="165"/>
        <v>#N/A</v>
      </c>
      <c r="IS65" s="193" t="e">
        <f t="shared" si="165"/>
        <v>#N/A</v>
      </c>
      <c r="IT65" s="193" t="e">
        <f t="shared" si="165"/>
        <v>#N/A</v>
      </c>
      <c r="IU65" s="193" t="e">
        <f t="shared" si="165"/>
        <v>#N/A</v>
      </c>
      <c r="IV65" s="193" t="e">
        <f t="shared" si="165"/>
        <v>#N/A</v>
      </c>
      <c r="IW65" s="193" t="e">
        <f t="shared" si="165"/>
        <v>#N/A</v>
      </c>
      <c r="IX65" s="193" t="e">
        <f t="shared" si="165"/>
        <v>#N/A</v>
      </c>
      <c r="IY65" s="193" t="e">
        <f t="shared" si="161"/>
        <v>#N/A</v>
      </c>
      <c r="IZ65" s="193" t="e">
        <f t="shared" si="161"/>
        <v>#N/A</v>
      </c>
      <c r="JA65" s="193" t="e">
        <f t="shared" si="161"/>
        <v>#N/A</v>
      </c>
      <c r="JB65" s="193" t="e">
        <f t="shared" si="161"/>
        <v>#N/A</v>
      </c>
      <c r="JC65" s="193" t="e">
        <f t="shared" si="161"/>
        <v>#N/A</v>
      </c>
      <c r="JD65" s="193" t="e">
        <f t="shared" si="161"/>
        <v>#N/A</v>
      </c>
      <c r="JE65" s="193" t="e">
        <f t="shared" si="161"/>
        <v>#N/A</v>
      </c>
      <c r="JF65" s="193" t="e">
        <f t="shared" si="161"/>
        <v>#N/A</v>
      </c>
      <c r="JG65" s="193" t="e">
        <f t="shared" si="161"/>
        <v>#N/A</v>
      </c>
      <c r="JH65" s="193" t="e">
        <f t="shared" si="161"/>
        <v>#N/A</v>
      </c>
      <c r="JI65" s="193" t="e">
        <f t="shared" si="161"/>
        <v>#N/A</v>
      </c>
      <c r="JJ65" s="193" t="e">
        <f t="shared" si="161"/>
        <v>#N/A</v>
      </c>
      <c r="JK65" s="193" t="e">
        <f t="shared" si="161"/>
        <v>#N/A</v>
      </c>
      <c r="JL65" s="193" t="e">
        <f t="shared" si="161"/>
        <v>#N/A</v>
      </c>
      <c r="JM65" s="193" t="e">
        <f t="shared" si="161"/>
        <v>#N/A</v>
      </c>
      <c r="JN65" s="193" t="e">
        <f t="shared" si="158"/>
        <v>#N/A</v>
      </c>
      <c r="JO65" s="193" t="e">
        <f t="shared" si="158"/>
        <v>#N/A</v>
      </c>
      <c r="JP65" s="193" t="e">
        <f t="shared" si="158"/>
        <v>#N/A</v>
      </c>
      <c r="JQ65" s="193" t="e">
        <f t="shared" si="158"/>
        <v>#N/A</v>
      </c>
      <c r="JR65" s="193" t="e">
        <f t="shared" si="158"/>
        <v>#N/A</v>
      </c>
      <c r="JS65" s="193" t="e">
        <f t="shared" si="158"/>
        <v>#N/A</v>
      </c>
      <c r="JT65" s="193" t="e">
        <f t="shared" si="158"/>
        <v>#N/A</v>
      </c>
      <c r="JU65" s="193" t="e">
        <f t="shared" si="158"/>
        <v>#N/A</v>
      </c>
      <c r="JV65" s="193" t="e">
        <f t="shared" si="158"/>
        <v>#N/A</v>
      </c>
      <c r="JW65" s="193" t="e">
        <f t="shared" si="158"/>
        <v>#N/A</v>
      </c>
      <c r="JX65" s="193" t="e">
        <f t="shared" si="158"/>
        <v>#N/A</v>
      </c>
      <c r="JY65" s="193" t="e">
        <f t="shared" si="158"/>
        <v>#N/A</v>
      </c>
      <c r="JZ65" s="193" t="e">
        <f t="shared" si="158"/>
        <v>#N/A</v>
      </c>
      <c r="KA65" s="193" t="e">
        <f t="shared" si="158"/>
        <v>#N/A</v>
      </c>
      <c r="KB65" s="193" t="e">
        <f t="shared" si="158"/>
        <v>#N/A</v>
      </c>
      <c r="KC65" s="193" t="e">
        <f t="shared" si="136"/>
        <v>#N/A</v>
      </c>
      <c r="KD65" s="193" t="e">
        <f t="shared" si="136"/>
        <v>#N/A</v>
      </c>
      <c r="KE65" s="193" t="e">
        <f t="shared" si="136"/>
        <v>#N/A</v>
      </c>
      <c r="KF65" s="193" t="e">
        <f t="shared" si="136"/>
        <v>#N/A</v>
      </c>
      <c r="KG65" s="193" t="e">
        <f t="shared" si="136"/>
        <v>#N/A</v>
      </c>
      <c r="KH65" s="193" t="e">
        <f t="shared" si="136"/>
        <v>#N/A</v>
      </c>
      <c r="KI65" s="193" t="e">
        <f t="shared" si="136"/>
        <v>#N/A</v>
      </c>
      <c r="KJ65" s="193" t="e">
        <f t="shared" si="136"/>
        <v>#N/A</v>
      </c>
      <c r="KK65" s="193" t="e">
        <f t="shared" si="136"/>
        <v>#N/A</v>
      </c>
      <c r="KL65" s="193" t="e">
        <f t="shared" si="136"/>
        <v>#N/A</v>
      </c>
      <c r="KM65" s="193" t="e">
        <f t="shared" si="136"/>
        <v>#N/A</v>
      </c>
      <c r="KN65" s="193" t="e">
        <f t="shared" si="136"/>
        <v>#N/A</v>
      </c>
      <c r="KO65" s="193" t="e">
        <f t="shared" si="136"/>
        <v>#N/A</v>
      </c>
      <c r="KP65" s="193" t="e">
        <f t="shared" si="136"/>
        <v>#N/A</v>
      </c>
      <c r="KQ65" s="193" t="e">
        <f t="shared" si="136"/>
        <v>#N/A</v>
      </c>
      <c r="KR65" s="193" t="e">
        <f t="shared" si="26"/>
        <v>#N/A</v>
      </c>
      <c r="KS65" s="193" t="e">
        <f t="shared" si="156"/>
        <v>#N/A</v>
      </c>
      <c r="KT65" s="193" t="e">
        <f t="shared" si="156"/>
        <v>#N/A</v>
      </c>
      <c r="KU65" s="193" t="e">
        <f t="shared" si="156"/>
        <v>#N/A</v>
      </c>
      <c r="KV65" s="193" t="e">
        <f t="shared" ref="KV65:LJ80" si="166">IF(ISNONTEXT($U65),IF($K65="R",_xlfn.BETA.DIST(DC65,$Q65,$R65,FALSE,$D65,$F65),_xlfn.BETA.DIST(DC65,$R65,$Q65,FALSE,$D65,$F65)),NA())</f>
        <v>#N/A</v>
      </c>
      <c r="KW65" s="193" t="e">
        <f t="shared" si="166"/>
        <v>#N/A</v>
      </c>
      <c r="KX65" s="193" t="e">
        <f t="shared" si="166"/>
        <v>#N/A</v>
      </c>
      <c r="KY65" s="193" t="e">
        <f t="shared" si="166"/>
        <v>#N/A</v>
      </c>
      <c r="KZ65" s="193" t="e">
        <f t="shared" si="166"/>
        <v>#N/A</v>
      </c>
      <c r="LA65" s="193" t="e">
        <f t="shared" si="166"/>
        <v>#N/A</v>
      </c>
      <c r="LB65" s="193" t="e">
        <f t="shared" si="166"/>
        <v>#N/A</v>
      </c>
      <c r="LC65" s="193" t="e">
        <f t="shared" si="166"/>
        <v>#N/A</v>
      </c>
      <c r="LD65" s="193" t="e">
        <f t="shared" si="166"/>
        <v>#N/A</v>
      </c>
      <c r="LE65" s="193" t="e">
        <f t="shared" si="166"/>
        <v>#N/A</v>
      </c>
      <c r="LF65" s="193" t="e">
        <f t="shared" si="166"/>
        <v>#N/A</v>
      </c>
      <c r="LG65" s="193" t="e">
        <f t="shared" si="166"/>
        <v>#N/A</v>
      </c>
      <c r="LH65" s="193" t="e">
        <f t="shared" si="166"/>
        <v>#N/A</v>
      </c>
      <c r="LI65" s="193" t="e">
        <f t="shared" si="166"/>
        <v>#N/A</v>
      </c>
      <c r="LJ65" s="193" t="e">
        <f t="shared" si="166"/>
        <v>#N/A</v>
      </c>
      <c r="LK65" s="193" t="e">
        <f t="shared" si="162"/>
        <v>#N/A</v>
      </c>
      <c r="LL65" s="193" t="e">
        <f t="shared" si="162"/>
        <v>#N/A</v>
      </c>
      <c r="LM65" s="193" t="e">
        <f t="shared" si="162"/>
        <v>#N/A</v>
      </c>
      <c r="LN65" s="193" t="e">
        <f t="shared" si="162"/>
        <v>#N/A</v>
      </c>
      <c r="LO65" s="193" t="e">
        <f t="shared" si="162"/>
        <v>#N/A</v>
      </c>
      <c r="LP65" s="193" t="e">
        <f t="shared" si="162"/>
        <v>#N/A</v>
      </c>
      <c r="LQ65" s="193" t="e">
        <f t="shared" si="162"/>
        <v>#N/A</v>
      </c>
      <c r="LR65" s="193" t="e">
        <f t="shared" si="162"/>
        <v>#N/A</v>
      </c>
      <c r="LS65" s="193" t="e">
        <f t="shared" si="162"/>
        <v>#N/A</v>
      </c>
      <c r="LT65" s="193" t="e">
        <f t="shared" si="162"/>
        <v>#N/A</v>
      </c>
      <c r="LU65" s="193" t="e">
        <f t="shared" si="162"/>
        <v>#N/A</v>
      </c>
      <c r="LV65" s="193" t="e">
        <f t="shared" si="162"/>
        <v>#N/A</v>
      </c>
      <c r="LW65" s="193" t="e">
        <f t="shared" si="162"/>
        <v>#N/A</v>
      </c>
      <c r="LX65" s="193" t="e">
        <f t="shared" si="162"/>
        <v>#N/A</v>
      </c>
      <c r="LY65" s="193" t="e">
        <f t="shared" si="162"/>
        <v>#N/A</v>
      </c>
      <c r="LZ65" s="193" t="e">
        <f t="shared" si="159"/>
        <v>#N/A</v>
      </c>
      <c r="MA65" s="193" t="e">
        <f t="shared" si="159"/>
        <v>#N/A</v>
      </c>
      <c r="MB65" s="193" t="e">
        <f t="shared" si="159"/>
        <v>#N/A</v>
      </c>
      <c r="MC65" s="193" t="e">
        <f t="shared" si="159"/>
        <v>#N/A</v>
      </c>
      <c r="MD65" s="193" t="e">
        <f t="shared" si="159"/>
        <v>#N/A</v>
      </c>
      <c r="ME65" s="193" t="e">
        <f t="shared" si="159"/>
        <v>#N/A</v>
      </c>
      <c r="MF65" s="193" t="e">
        <f t="shared" si="159"/>
        <v>#N/A</v>
      </c>
      <c r="MG65" s="193" t="e">
        <f t="shared" si="159"/>
        <v>#N/A</v>
      </c>
      <c r="MH65" s="193" t="e">
        <f t="shared" si="159"/>
        <v>#N/A</v>
      </c>
      <c r="MI65" s="193" t="e">
        <f t="shared" si="159"/>
        <v>#N/A</v>
      </c>
      <c r="MJ65" s="193" t="e">
        <f t="shared" si="159"/>
        <v>#N/A</v>
      </c>
      <c r="MK65" s="193" t="e">
        <f t="shared" si="159"/>
        <v>#N/A</v>
      </c>
      <c r="ML65" s="193" t="e">
        <f t="shared" si="159"/>
        <v>#N/A</v>
      </c>
      <c r="MM65" s="193" t="e">
        <f t="shared" si="159"/>
        <v>#N/A</v>
      </c>
      <c r="MN65" s="193" t="e">
        <f t="shared" si="159"/>
        <v>#N/A</v>
      </c>
      <c r="MO65" s="193" t="e">
        <f t="shared" si="137"/>
        <v>#N/A</v>
      </c>
      <c r="MP65" s="193" t="e">
        <f t="shared" si="137"/>
        <v>#N/A</v>
      </c>
      <c r="MQ65" s="193" t="e">
        <f t="shared" si="137"/>
        <v>#N/A</v>
      </c>
      <c r="MR65" s="193" t="e">
        <f t="shared" si="137"/>
        <v>#N/A</v>
      </c>
      <c r="MS65" s="193" t="e">
        <f t="shared" si="137"/>
        <v>#N/A</v>
      </c>
      <c r="MT65" s="193" t="e">
        <f t="shared" si="137"/>
        <v>#N/A</v>
      </c>
      <c r="MU65" s="193" t="e">
        <f t="shared" si="137"/>
        <v>#N/A</v>
      </c>
      <c r="MV65" s="193" t="e">
        <f t="shared" si="137"/>
        <v>#N/A</v>
      </c>
      <c r="MW65" s="193" t="e">
        <f t="shared" si="137"/>
        <v>#N/A</v>
      </c>
      <c r="MX65" s="193" t="e">
        <f t="shared" si="137"/>
        <v>#N/A</v>
      </c>
      <c r="MY65" s="193" t="e">
        <f t="shared" si="137"/>
        <v>#N/A</v>
      </c>
      <c r="MZ65" s="193" t="e">
        <f t="shared" si="137"/>
        <v>#N/A</v>
      </c>
      <c r="NA65" s="193" t="e">
        <f t="shared" si="137"/>
        <v>#N/A</v>
      </c>
      <c r="NB65" s="193" t="e">
        <f t="shared" si="137"/>
        <v>#N/A</v>
      </c>
      <c r="NC65" s="193" t="e">
        <f t="shared" si="137"/>
        <v>#N/A</v>
      </c>
      <c r="ND65" s="193" t="e">
        <f t="shared" si="27"/>
        <v>#N/A</v>
      </c>
      <c r="NE65" s="193" t="e">
        <f t="shared" si="157"/>
        <v>#N/A</v>
      </c>
      <c r="NF65" s="193" t="e">
        <f t="shared" si="157"/>
        <v>#N/A</v>
      </c>
      <c r="NG65" s="193" t="e">
        <f t="shared" si="157"/>
        <v>#N/A</v>
      </c>
      <c r="NH65" s="193" t="e">
        <f t="shared" ref="NH65:NV80" si="167">IF(ISNONTEXT($U65),IF($K65="R",_xlfn.BETA.DIST(FO65,$Q65,$R65,FALSE,$D65,$F65),_xlfn.BETA.DIST(FO65,$R65,$Q65,FALSE,$D65,$F65)),NA())</f>
        <v>#N/A</v>
      </c>
      <c r="NI65" s="193" t="e">
        <f t="shared" si="167"/>
        <v>#N/A</v>
      </c>
      <c r="NJ65" s="193" t="e">
        <f t="shared" si="167"/>
        <v>#N/A</v>
      </c>
      <c r="NK65" s="193" t="e">
        <f t="shared" si="167"/>
        <v>#N/A</v>
      </c>
      <c r="NL65" s="193" t="e">
        <f t="shared" si="167"/>
        <v>#N/A</v>
      </c>
      <c r="NM65" s="193" t="e">
        <f t="shared" si="167"/>
        <v>#N/A</v>
      </c>
      <c r="NN65" s="193" t="e">
        <f t="shared" si="167"/>
        <v>#N/A</v>
      </c>
      <c r="NO65" s="193" t="e">
        <f t="shared" si="167"/>
        <v>#N/A</v>
      </c>
      <c r="NP65" s="193" t="e">
        <f t="shared" si="167"/>
        <v>#N/A</v>
      </c>
      <c r="NQ65" s="193" t="e">
        <f t="shared" si="167"/>
        <v>#N/A</v>
      </c>
      <c r="NR65" s="193" t="e">
        <f t="shared" si="167"/>
        <v>#N/A</v>
      </c>
      <c r="NS65" s="193" t="e">
        <f t="shared" si="167"/>
        <v>#N/A</v>
      </c>
      <c r="NT65" s="193" t="e">
        <f t="shared" si="167"/>
        <v>#N/A</v>
      </c>
      <c r="NU65" s="193" t="e">
        <f t="shared" si="167"/>
        <v>#N/A</v>
      </c>
      <c r="NV65" s="193" t="e">
        <f t="shared" si="167"/>
        <v>#N/A</v>
      </c>
      <c r="NW65" s="193" t="e">
        <f t="shared" si="163"/>
        <v>#N/A</v>
      </c>
      <c r="NX65" s="193" t="e">
        <f t="shared" si="163"/>
        <v>#N/A</v>
      </c>
      <c r="NY65" s="193" t="e">
        <f t="shared" si="163"/>
        <v>#N/A</v>
      </c>
      <c r="NZ65" s="193" t="e">
        <f t="shared" si="163"/>
        <v>#N/A</v>
      </c>
      <c r="OA65" s="193" t="e">
        <f t="shared" si="163"/>
        <v>#N/A</v>
      </c>
      <c r="OB65" s="193" t="e">
        <f t="shared" si="163"/>
        <v>#N/A</v>
      </c>
      <c r="OC65" s="193" t="e">
        <f t="shared" si="163"/>
        <v>#N/A</v>
      </c>
      <c r="OD65" s="193" t="e">
        <f t="shared" si="163"/>
        <v>#N/A</v>
      </c>
      <c r="OE65" s="193" t="e">
        <f t="shared" si="163"/>
        <v>#N/A</v>
      </c>
      <c r="OF65" s="193" t="e">
        <f t="shared" si="163"/>
        <v>#N/A</v>
      </c>
      <c r="OG65" s="193" t="e">
        <f t="shared" si="163"/>
        <v>#N/A</v>
      </c>
      <c r="OH65" s="193" t="e">
        <f t="shared" si="163"/>
        <v>#N/A</v>
      </c>
      <c r="OI65" s="193" t="e">
        <f t="shared" si="163"/>
        <v>#N/A</v>
      </c>
      <c r="OJ65" s="193" t="e">
        <f t="shared" si="163"/>
        <v>#N/A</v>
      </c>
      <c r="OK65" s="193" t="e">
        <f t="shared" si="163"/>
        <v>#N/A</v>
      </c>
      <c r="OL65" s="193" t="e">
        <f t="shared" si="160"/>
        <v>#N/A</v>
      </c>
      <c r="OM65" s="193" t="e">
        <f t="shared" si="160"/>
        <v>#N/A</v>
      </c>
      <c r="ON65" s="193" t="e">
        <f t="shared" si="160"/>
        <v>#N/A</v>
      </c>
      <c r="OO65" s="193" t="e">
        <f t="shared" si="160"/>
        <v>#N/A</v>
      </c>
      <c r="OP65" s="193" t="e">
        <f t="shared" si="160"/>
        <v>#N/A</v>
      </c>
      <c r="OQ65" s="193" t="e">
        <f t="shared" si="160"/>
        <v>#N/A</v>
      </c>
      <c r="OR65" s="193" t="e">
        <f t="shared" si="160"/>
        <v>#N/A</v>
      </c>
      <c r="OS65" s="193" t="e">
        <f t="shared" si="160"/>
        <v>#N/A</v>
      </c>
      <c r="OT65" s="193" t="e">
        <f t="shared" si="160"/>
        <v>#N/A</v>
      </c>
      <c r="OU65" s="193" t="e">
        <f t="shared" si="160"/>
        <v>#N/A</v>
      </c>
      <c r="OV65" s="193" t="e">
        <f t="shared" si="160"/>
        <v>#N/A</v>
      </c>
      <c r="OW65" s="193" t="e">
        <f t="shared" si="160"/>
        <v>#N/A</v>
      </c>
      <c r="OX65" s="193" t="e">
        <f t="shared" si="160"/>
        <v>#N/A</v>
      </c>
      <c r="OY65" s="193" t="e">
        <f t="shared" si="160"/>
        <v>#N/A</v>
      </c>
      <c r="OZ65" s="193" t="e">
        <f t="shared" si="160"/>
        <v>#N/A</v>
      </c>
      <c r="PA65" s="193" t="e">
        <f t="shared" si="138"/>
        <v>#N/A</v>
      </c>
      <c r="PB65" s="193" t="e">
        <f t="shared" si="138"/>
        <v>#N/A</v>
      </c>
      <c r="PC65" s="193" t="e">
        <f t="shared" si="138"/>
        <v>#N/A</v>
      </c>
      <c r="PD65" s="193" t="e">
        <f t="shared" si="138"/>
        <v>#N/A</v>
      </c>
      <c r="PE65" s="193" t="e">
        <f t="shared" si="138"/>
        <v>#N/A</v>
      </c>
      <c r="PF65" s="193" t="e">
        <f t="shared" si="138"/>
        <v>#N/A</v>
      </c>
      <c r="PG65" s="193" t="e">
        <f t="shared" si="138"/>
        <v>#N/A</v>
      </c>
      <c r="PH65" s="193" t="e">
        <f t="shared" si="138"/>
        <v>#N/A</v>
      </c>
      <c r="PI65" s="193" t="e">
        <f t="shared" si="138"/>
        <v>#N/A</v>
      </c>
      <c r="PJ65" s="193" t="e">
        <f t="shared" si="138"/>
        <v>#N/A</v>
      </c>
      <c r="PK65" s="193" t="e">
        <f t="shared" si="138"/>
        <v>#N/A</v>
      </c>
      <c r="PL65" s="193" t="e">
        <f t="shared" si="138"/>
        <v>#N/A</v>
      </c>
      <c r="PM65" s="193" t="e">
        <f t="shared" si="138"/>
        <v>#N/A</v>
      </c>
      <c r="PN65" s="193" t="e">
        <f t="shared" si="138"/>
        <v>#N/A</v>
      </c>
      <c r="PO65" s="193" t="e">
        <f t="shared" si="138"/>
        <v>#N/A</v>
      </c>
      <c r="PP65" s="193" t="e">
        <f t="shared" si="28"/>
        <v>#N/A</v>
      </c>
      <c r="PQ65" s="193" t="e">
        <f t="shared" si="133"/>
        <v>#N/A</v>
      </c>
      <c r="PR65" s="193" t="e">
        <f t="shared" si="133"/>
        <v>#N/A</v>
      </c>
      <c r="PS65" s="193" t="e">
        <f t="shared" si="133"/>
        <v>#N/A</v>
      </c>
      <c r="PT65" s="193" t="e">
        <f t="shared" si="133"/>
        <v>#N/A</v>
      </c>
      <c r="PU65" s="193" t="e">
        <f t="shared" si="133"/>
        <v>#N/A</v>
      </c>
      <c r="PV65" s="193" t="e">
        <f t="shared" si="133"/>
        <v>#N/A</v>
      </c>
      <c r="PW65" s="193" t="e">
        <f t="shared" si="133"/>
        <v>#N/A</v>
      </c>
      <c r="PX65" s="193" t="e">
        <f t="shared" si="133"/>
        <v>#N/A</v>
      </c>
    </row>
    <row r="66" spans="1:440" hidden="1" x14ac:dyDescent="0.45">
      <c r="A66" s="20">
        <v>63</v>
      </c>
      <c r="B66" s="134"/>
      <c r="C66" s="279"/>
      <c r="D66" s="280" t="str">
        <f t="shared" si="15"/>
        <v/>
      </c>
      <c r="E66" s="281"/>
      <c r="F66" s="280" t="str">
        <f t="shared" si="16"/>
        <v/>
      </c>
      <c r="G66" s="279"/>
      <c r="H66" s="135"/>
      <c r="I66" s="110" t="str">
        <f t="shared" si="17"/>
        <v/>
      </c>
      <c r="J66" s="21" t="str">
        <f t="shared" si="18"/>
        <v/>
      </c>
      <c r="K66" s="22" t="str">
        <f t="shared" si="19"/>
        <v/>
      </c>
      <c r="L66" s="23" t="str">
        <f>IF(J66="","",IF(OR($J66&lt;Skew!$B$3,$J66=Skew!$B$3),IF($J66&gt;Skew!$C$3,Skew!$A$3,IF($J66&gt;Skew!$C$4,Skew!$A$4,IF($J66&gt;Skew!$C$5,Skew!$A$5,IF($J66&gt;Skew!$C$6,Skew!$A$6,IF($J66&gt;Skew!$C$7,Skew!$A$7,IF($J66&gt;Skew!$C$8,Skew!$A$8,IF($J66&gt;Skew!$C$9,Skew!$A$9,IF($J66&gt;Skew!$C$10,Skew!$A$10,IF($J66&gt;Skew!$C$11,Skew!$A$11,IF($J66&gt;Skew!$C$12,Skew!$A$12,IF($J66&gt;Skew!$C$13,Skew!$A$13,IF($J66&gt;Skew!$C$14,Skew!$A$14,IF($J66&gt;Skew!$C$15,Skew!$A$15,IF($J66&gt;Skew!$C$16,Skew!$A$16,Skew!$A$17)
)))))))))))))))</f>
        <v/>
      </c>
      <c r="M66" s="22" t="str">
        <f>IF(J66="","",MATCH(L66,Skew!$A$3:$A$17,0))</f>
        <v/>
      </c>
      <c r="N66" s="22" t="str">
        <f t="shared" si="0"/>
        <v/>
      </c>
      <c r="O66" s="24"/>
      <c r="P66" s="22" t="str">
        <f>IF(OR(J66="",O66=""),"",MATCH(O66,Confidence!$A$3:$A$12,0))</f>
        <v/>
      </c>
      <c r="Q66" s="25" t="str">
        <f t="shared" si="1"/>
        <v/>
      </c>
      <c r="R66" s="25" t="str">
        <f t="shared" si="2"/>
        <v/>
      </c>
      <c r="S66" s="22"/>
      <c r="T66" s="102" t="str">
        <f t="shared" si="3"/>
        <v/>
      </c>
      <c r="U66" s="102" t="str">
        <f t="shared" si="4"/>
        <v/>
      </c>
      <c r="V66" s="37" t="str">
        <f t="shared" si="5"/>
        <v/>
      </c>
      <c r="W66" s="115"/>
      <c r="X66" s="204" t="str">
        <f>IF(AND(D66&gt;0,E66&gt;0,F66&gt;0,Q66&gt;0,R66&gt;0,W66&gt;0,NOT(O66="")),ABS(VLOOKUP($W$1,VLookups!$A$30:$B$31,2,FALSE)-_xlfn.BETA.DIST(W66,IF(K66="L",R66,Q66),IF(K66="L",Q66,R66),TRUE,D66,F66)),"")</f>
        <v/>
      </c>
      <c r="Y66" s="112" t="str">
        <f>IF(OR($Q66="",$R66=""),"",_xlfn.BETA.INV(ABS(VLOOKUP($W$1,VLookups!$A$30:$B$31,2,FALSE)-Y$3),IF($K66="L",$R66,$Q66),IF($K66="L",$Q66,$R66),$D66,$F66))</f>
        <v/>
      </c>
      <c r="Z66" s="113" t="str">
        <f>IF(OR($Q66="",$R66=""),"",_xlfn.BETA.INV(ABS(VLOOKUP($W$1,VLookups!$A$30:$B$31,2,FALSE)-Z$3),IF($K66="L",$R66,$Q66),IF($K66="L",$Q66,$R66),$D66,$F66))</f>
        <v/>
      </c>
      <c r="AA66" s="112" t="str">
        <f>IF(OR($Q66="",$R66=""),"",_xlfn.BETA.INV(ABS(VLOOKUP($W$1,VLookups!$A$30:$B$31,2,FALSE)-AA$3),IF($K66="L",$R66,$Q66),IF($K66="L",$Q66,$R66),$D66,$F66))</f>
        <v/>
      </c>
      <c r="AB66" s="113" t="str">
        <f>IF(OR($Q66="",$R66=""),"",_xlfn.BETA.INV(ABS(VLOOKUP($W$1,VLookups!$A$30:$B$31,2,FALSE)-AB$3),IF($K66="L",$R66,$Q66),IF($K66="L",$Q66,$R66),$D66,$F66))</f>
        <v/>
      </c>
      <c r="AC66" s="112" t="str">
        <f>IF(OR($Q66="",$R66=""),"",_xlfn.BETA.INV(ABS(VLOOKUP($W$1,VLookups!$A$30:$B$31,2,FALSE)-AC$3),IF($K66="L",$R66,$Q66),IF($K66="L",$Q66,$R66),$D66,$F66))</f>
        <v/>
      </c>
      <c r="AD66" s="113" t="str">
        <f>IF(OR($Q66="",$R66=""),"",_xlfn.BETA.INV(ABS(VLOOKUP($W$1,VLookups!$A$30:$B$31,2,FALSE)-AD$3),IF($K66="L",$R66,$Q66),IF($K66="L",$Q66,$R66),$D66,$F66))</f>
        <v/>
      </c>
      <c r="AE66" s="112" t="str">
        <f>IF(OR($Q66="",$R66=""),"",_xlfn.BETA.INV(ABS(VLOOKUP($W$1,VLookups!$A$30:$B$31,2,FALSE)-AE$3),IF($K66="L",$R66,$Q66),IF($K66="L",$Q66,$R66),$D66,$F66))</f>
        <v/>
      </c>
      <c r="AF66" s="113" t="str">
        <f>IF(OR($Q66="",$R66=""),"",_xlfn.BETA.INV(ABS(VLOOKUP($W$1,VLookups!$A$30:$B$31,2,FALSE)-AF$3),IF($K66="L",$R66,$Q66),IF($K66="L",$Q66,$R66),$D66,$F66))</f>
        <v/>
      </c>
      <c r="AG66" s="112" t="str">
        <f>IF(OR($Q66="",$R66=""),"",_xlfn.BETA.INV(ABS(VLOOKUP($W$1,VLookups!$A$30:$B$31,2,FALSE)-AG$3),IF($K66="L",$R66,$Q66),IF($K66="L",$Q66,$R66),$D66,$F66))</f>
        <v/>
      </c>
      <c r="AH66" s="113" t="str">
        <f>IF(OR($Q66="",$R66=""),"",_xlfn.BETA.INV(ABS(VLOOKUP($W$1,VLookups!$A$30:$B$31,2,FALSE)-AH$3),IF($K66="L",$R66,$Q66),IF($K66="L",$Q66,$R66),$D66,$F66))</f>
        <v/>
      </c>
      <c r="AI66" s="112" t="str">
        <f>IF(OR($Q66="",$R66=""),"",_xlfn.BETA.INV(ABS(VLOOKUP($W$1,VLookups!$A$30:$B$31,2,FALSE)-AI$3),IF($K66="L",$R66,$Q66),IF($K66="L",$Q66,$R66),$D66,$F66))</f>
        <v/>
      </c>
      <c r="AJ66" s="113" t="str">
        <f>IF(OR($Q66="",$R66=""),"",_xlfn.BETA.INV(ABS(VLOOKUP($W$1,VLookups!$A$30:$B$31,2,FALSE)-AJ$3),IF($K66="L",$R66,$Q66),IF($K66="L",$Q66,$R66),$D66,$F66))</f>
        <v/>
      </c>
      <c r="AK66" s="15"/>
      <c r="AL66" s="194" t="str">
        <f t="shared" si="20"/>
        <v/>
      </c>
      <c r="AM66" s="192" t="str">
        <f t="shared" si="21"/>
        <v/>
      </c>
      <c r="AN66" s="177" t="str">
        <f t="shared" si="164"/>
        <v/>
      </c>
      <c r="AO66" s="177" t="str">
        <f t="shared" si="146"/>
        <v/>
      </c>
      <c r="AP66" s="177" t="str">
        <f t="shared" si="146"/>
        <v/>
      </c>
      <c r="AQ66" s="177" t="str">
        <f t="shared" si="146"/>
        <v/>
      </c>
      <c r="AR66" s="177" t="str">
        <f t="shared" si="146"/>
        <v/>
      </c>
      <c r="AS66" s="177" t="str">
        <f t="shared" si="146"/>
        <v/>
      </c>
      <c r="AT66" s="177" t="str">
        <f t="shared" si="146"/>
        <v/>
      </c>
      <c r="AU66" s="177" t="str">
        <f t="shared" si="146"/>
        <v/>
      </c>
      <c r="AV66" s="177" t="str">
        <f t="shared" si="146"/>
        <v/>
      </c>
      <c r="AW66" s="177" t="str">
        <f t="shared" si="146"/>
        <v/>
      </c>
      <c r="AX66" s="177" t="str">
        <f t="shared" si="146"/>
        <v/>
      </c>
      <c r="AY66" s="177" t="str">
        <f t="shared" si="146"/>
        <v/>
      </c>
      <c r="AZ66" s="177" t="str">
        <f t="shared" si="146"/>
        <v/>
      </c>
      <c r="BA66" s="177" t="str">
        <f t="shared" si="146"/>
        <v/>
      </c>
      <c r="BB66" s="177" t="str">
        <f t="shared" si="146"/>
        <v/>
      </c>
      <c r="BC66" s="177" t="str">
        <f t="shared" si="146"/>
        <v/>
      </c>
      <c r="BD66" s="177" t="str">
        <f t="shared" si="146"/>
        <v/>
      </c>
      <c r="BE66" s="177" t="str">
        <f t="shared" si="141"/>
        <v/>
      </c>
      <c r="BF66" s="177" t="str">
        <f t="shared" si="141"/>
        <v/>
      </c>
      <c r="BG66" s="177" t="str">
        <f t="shared" si="141"/>
        <v/>
      </c>
      <c r="BH66" s="177" t="str">
        <f t="shared" si="141"/>
        <v/>
      </c>
      <c r="BI66" s="177" t="str">
        <f t="shared" si="141"/>
        <v/>
      </c>
      <c r="BJ66" s="177" t="str">
        <f t="shared" si="141"/>
        <v/>
      </c>
      <c r="BK66" s="177" t="str">
        <f t="shared" si="141"/>
        <v/>
      </c>
      <c r="BL66" s="177" t="str">
        <f t="shared" si="141"/>
        <v/>
      </c>
      <c r="BM66" s="177" t="str">
        <f t="shared" si="141"/>
        <v/>
      </c>
      <c r="BN66" s="177" t="str">
        <f t="shared" si="141"/>
        <v/>
      </c>
      <c r="BO66" s="177" t="str">
        <f t="shared" si="141"/>
        <v/>
      </c>
      <c r="BP66" s="177" t="str">
        <f t="shared" si="141"/>
        <v/>
      </c>
      <c r="BQ66" s="177" t="str">
        <f t="shared" si="141"/>
        <v/>
      </c>
      <c r="BR66" s="177" t="str">
        <f t="shared" si="141"/>
        <v/>
      </c>
      <c r="BS66" s="177" t="str">
        <f t="shared" si="141"/>
        <v/>
      </c>
      <c r="BT66" s="177" t="str">
        <f t="shared" si="147"/>
        <v/>
      </c>
      <c r="BU66" s="177" t="str">
        <f t="shared" si="147"/>
        <v/>
      </c>
      <c r="BV66" s="177" t="str">
        <f t="shared" si="147"/>
        <v/>
      </c>
      <c r="BW66" s="177" t="str">
        <f t="shared" si="147"/>
        <v/>
      </c>
      <c r="BX66" s="177" t="str">
        <f t="shared" si="147"/>
        <v/>
      </c>
      <c r="BY66" s="177" t="str">
        <f t="shared" si="147"/>
        <v/>
      </c>
      <c r="BZ66" s="177" t="str">
        <f t="shared" si="147"/>
        <v/>
      </c>
      <c r="CA66" s="177" t="str">
        <f t="shared" si="147"/>
        <v/>
      </c>
      <c r="CB66" s="177" t="str">
        <f t="shared" si="147"/>
        <v/>
      </c>
      <c r="CC66" s="177" t="str">
        <f t="shared" si="147"/>
        <v/>
      </c>
      <c r="CD66" s="177" t="str">
        <f t="shared" si="147"/>
        <v/>
      </c>
      <c r="CE66" s="177" t="str">
        <f t="shared" si="147"/>
        <v/>
      </c>
      <c r="CF66" s="177" t="str">
        <f t="shared" si="147"/>
        <v/>
      </c>
      <c r="CG66" s="177" t="str">
        <f t="shared" si="147"/>
        <v/>
      </c>
      <c r="CH66" s="177" t="str">
        <f t="shared" si="147"/>
        <v/>
      </c>
      <c r="CI66" s="177" t="str">
        <f t="shared" si="147"/>
        <v/>
      </c>
      <c r="CJ66" s="177" t="str">
        <f t="shared" si="142"/>
        <v/>
      </c>
      <c r="CK66" s="177" t="str">
        <f t="shared" si="142"/>
        <v/>
      </c>
      <c r="CL66" s="177" t="str">
        <f t="shared" si="142"/>
        <v/>
      </c>
      <c r="CM66" s="177" t="str">
        <f t="shared" si="142"/>
        <v/>
      </c>
      <c r="CN66" s="177" t="str">
        <f t="shared" si="142"/>
        <v/>
      </c>
      <c r="CO66" s="177" t="str">
        <f t="shared" si="142"/>
        <v/>
      </c>
      <c r="CP66" s="177" t="str">
        <f t="shared" si="142"/>
        <v/>
      </c>
      <c r="CQ66" s="177" t="str">
        <f t="shared" si="142"/>
        <v/>
      </c>
      <c r="CR66" s="177" t="str">
        <f t="shared" si="142"/>
        <v/>
      </c>
      <c r="CS66" s="177" t="str">
        <f t="shared" si="142"/>
        <v/>
      </c>
      <c r="CT66" s="177" t="str">
        <f t="shared" si="142"/>
        <v/>
      </c>
      <c r="CU66" s="177" t="str">
        <f t="shared" si="142"/>
        <v/>
      </c>
      <c r="CV66" s="177" t="str">
        <f t="shared" si="142"/>
        <v/>
      </c>
      <c r="CW66" s="177" t="str">
        <f t="shared" si="142"/>
        <v/>
      </c>
      <c r="CX66" s="177" t="str">
        <f t="shared" si="142"/>
        <v/>
      </c>
      <c r="CY66" s="177" t="str">
        <f t="shared" si="139"/>
        <v/>
      </c>
      <c r="CZ66" s="177" t="str">
        <f t="shared" si="139"/>
        <v/>
      </c>
      <c r="DA66" s="177" t="str">
        <f t="shared" si="139"/>
        <v/>
      </c>
      <c r="DB66" s="177" t="str">
        <f t="shared" si="139"/>
        <v/>
      </c>
      <c r="DC66" s="177" t="str">
        <f t="shared" si="139"/>
        <v/>
      </c>
      <c r="DD66" s="177" t="str">
        <f t="shared" si="139"/>
        <v/>
      </c>
      <c r="DE66" s="177" t="str">
        <f t="shared" si="139"/>
        <v/>
      </c>
      <c r="DF66" s="177" t="str">
        <f t="shared" si="139"/>
        <v/>
      </c>
      <c r="DG66" s="177" t="str">
        <f t="shared" si="139"/>
        <v/>
      </c>
      <c r="DH66" s="177" t="str">
        <f t="shared" si="139"/>
        <v/>
      </c>
      <c r="DI66" s="177" t="str">
        <f t="shared" si="139"/>
        <v/>
      </c>
      <c r="DJ66" s="177" t="str">
        <f t="shared" si="139"/>
        <v/>
      </c>
      <c r="DK66" s="177" t="str">
        <f t="shared" si="139"/>
        <v/>
      </c>
      <c r="DL66" s="177" t="str">
        <f t="shared" si="139"/>
        <v/>
      </c>
      <c r="DM66" s="177" t="str">
        <f t="shared" si="139"/>
        <v/>
      </c>
      <c r="DN66" s="177" t="str">
        <f t="shared" si="139"/>
        <v/>
      </c>
      <c r="DO66" s="177" t="str">
        <f t="shared" si="135"/>
        <v/>
      </c>
      <c r="DP66" s="177" t="str">
        <f t="shared" si="135"/>
        <v/>
      </c>
      <c r="DQ66" s="177" t="str">
        <f t="shared" si="135"/>
        <v/>
      </c>
      <c r="DR66" s="177" t="str">
        <f t="shared" si="135"/>
        <v/>
      </c>
      <c r="DS66" s="177" t="str">
        <f t="shared" si="135"/>
        <v/>
      </c>
      <c r="DT66" s="177" t="str">
        <f t="shared" si="135"/>
        <v/>
      </c>
      <c r="DU66" s="177" t="str">
        <f t="shared" si="135"/>
        <v/>
      </c>
      <c r="DV66" s="177" t="str">
        <f t="shared" si="135"/>
        <v/>
      </c>
      <c r="DW66" s="177" t="str">
        <f t="shared" si="135"/>
        <v/>
      </c>
      <c r="DX66" s="177" t="str">
        <f t="shared" si="135"/>
        <v/>
      </c>
      <c r="DY66" s="177" t="str">
        <f t="shared" si="135"/>
        <v/>
      </c>
      <c r="DZ66" s="177" t="str">
        <f t="shared" si="135"/>
        <v/>
      </c>
      <c r="EA66" s="177" t="str">
        <f t="shared" si="135"/>
        <v/>
      </c>
      <c r="EB66" s="177" t="str">
        <f t="shared" si="135"/>
        <v/>
      </c>
      <c r="EC66" s="177" t="str">
        <f t="shared" si="135"/>
        <v/>
      </c>
      <c r="ED66" s="177" t="str">
        <f t="shared" si="148"/>
        <v/>
      </c>
      <c r="EE66" s="177" t="str">
        <f t="shared" si="148"/>
        <v/>
      </c>
      <c r="EF66" s="177" t="str">
        <f t="shared" si="148"/>
        <v/>
      </c>
      <c r="EG66" s="177" t="str">
        <f t="shared" si="148"/>
        <v/>
      </c>
      <c r="EH66" s="177" t="str">
        <f t="shared" si="148"/>
        <v/>
      </c>
      <c r="EI66" s="177" t="str">
        <f t="shared" si="148"/>
        <v/>
      </c>
      <c r="EJ66" s="177" t="str">
        <f t="shared" si="148"/>
        <v/>
      </c>
      <c r="EK66" s="177" t="str">
        <f t="shared" si="148"/>
        <v/>
      </c>
      <c r="EL66" s="177" t="str">
        <f t="shared" si="148"/>
        <v/>
      </c>
      <c r="EM66" s="177" t="str">
        <f t="shared" si="148"/>
        <v/>
      </c>
      <c r="EN66" s="177" t="str">
        <f t="shared" si="148"/>
        <v/>
      </c>
      <c r="EO66" s="177" t="str">
        <f t="shared" si="148"/>
        <v/>
      </c>
      <c r="EP66" s="177" t="str">
        <f t="shared" si="148"/>
        <v/>
      </c>
      <c r="EQ66" s="177" t="str">
        <f t="shared" si="148"/>
        <v/>
      </c>
      <c r="ER66" s="177" t="str">
        <f t="shared" si="148"/>
        <v/>
      </c>
      <c r="ES66" s="177" t="str">
        <f t="shared" si="148"/>
        <v/>
      </c>
      <c r="ET66" s="177" t="str">
        <f t="shared" si="143"/>
        <v/>
      </c>
      <c r="EU66" s="177" t="str">
        <f t="shared" si="153"/>
        <v/>
      </c>
      <c r="EV66" s="177" t="str">
        <f t="shared" si="153"/>
        <v/>
      </c>
      <c r="EW66" s="177" t="str">
        <f t="shared" si="153"/>
        <v/>
      </c>
      <c r="EX66" s="177" t="str">
        <f t="shared" si="153"/>
        <v/>
      </c>
      <c r="EY66" s="177" t="str">
        <f t="shared" si="153"/>
        <v/>
      </c>
      <c r="EZ66" s="177" t="str">
        <f t="shared" si="153"/>
        <v/>
      </c>
      <c r="FA66" s="177" t="str">
        <f t="shared" si="153"/>
        <v/>
      </c>
      <c r="FB66" s="177" t="str">
        <f t="shared" si="153"/>
        <v/>
      </c>
      <c r="FC66" s="177" t="str">
        <f t="shared" si="153"/>
        <v/>
      </c>
      <c r="FD66" s="177" t="str">
        <f t="shared" si="153"/>
        <v/>
      </c>
      <c r="FE66" s="177" t="str">
        <f t="shared" si="153"/>
        <v/>
      </c>
      <c r="FF66" s="177" t="str">
        <f t="shared" si="153"/>
        <v/>
      </c>
      <c r="FG66" s="177" t="str">
        <f t="shared" si="153"/>
        <v/>
      </c>
      <c r="FH66" s="177" t="str">
        <f t="shared" si="153"/>
        <v/>
      </c>
      <c r="FI66" s="177" t="str">
        <f t="shared" si="153"/>
        <v/>
      </c>
      <c r="FJ66" s="177" t="str">
        <f t="shared" si="153"/>
        <v/>
      </c>
      <c r="FK66" s="177" t="str">
        <f t="shared" si="149"/>
        <v/>
      </c>
      <c r="FL66" s="177" t="str">
        <f t="shared" si="144"/>
        <v/>
      </c>
      <c r="FM66" s="177" t="str">
        <f t="shared" si="144"/>
        <v/>
      </c>
      <c r="FN66" s="177" t="str">
        <f t="shared" si="144"/>
        <v/>
      </c>
      <c r="FO66" s="177" t="str">
        <f t="shared" si="144"/>
        <v/>
      </c>
      <c r="FP66" s="177" t="str">
        <f t="shared" si="144"/>
        <v/>
      </c>
      <c r="FQ66" s="177" t="str">
        <f t="shared" si="144"/>
        <v/>
      </c>
      <c r="FR66" s="177" t="str">
        <f t="shared" si="144"/>
        <v/>
      </c>
      <c r="FS66" s="177" t="str">
        <f t="shared" si="144"/>
        <v/>
      </c>
      <c r="FT66" s="177" t="str">
        <f t="shared" si="144"/>
        <v/>
      </c>
      <c r="FU66" s="177" t="str">
        <f t="shared" si="144"/>
        <v/>
      </c>
      <c r="FV66" s="177" t="str">
        <f t="shared" si="144"/>
        <v/>
      </c>
      <c r="FW66" s="177" t="str">
        <f t="shared" si="144"/>
        <v/>
      </c>
      <c r="FX66" s="177" t="str">
        <f t="shared" si="144"/>
        <v/>
      </c>
      <c r="FY66" s="177" t="str">
        <f t="shared" si="144"/>
        <v/>
      </c>
      <c r="FZ66" s="177" t="str">
        <f t="shared" si="144"/>
        <v/>
      </c>
      <c r="GA66" s="177" t="str">
        <f t="shared" si="144"/>
        <v/>
      </c>
      <c r="GB66" s="177" t="str">
        <f t="shared" si="150"/>
        <v/>
      </c>
      <c r="GC66" s="177" t="str">
        <f t="shared" si="150"/>
        <v/>
      </c>
      <c r="GD66" s="177" t="str">
        <f t="shared" si="150"/>
        <v/>
      </c>
      <c r="GE66" s="177" t="str">
        <f t="shared" si="150"/>
        <v/>
      </c>
      <c r="GF66" s="177" t="str">
        <f t="shared" si="150"/>
        <v/>
      </c>
      <c r="GG66" s="177" t="str">
        <f t="shared" si="150"/>
        <v/>
      </c>
      <c r="GH66" s="177" t="str">
        <f t="shared" si="150"/>
        <v/>
      </c>
      <c r="GI66" s="177" t="str">
        <f t="shared" si="150"/>
        <v/>
      </c>
      <c r="GJ66" s="177" t="str">
        <f t="shared" si="150"/>
        <v/>
      </c>
      <c r="GK66" s="177" t="str">
        <f t="shared" si="150"/>
        <v/>
      </c>
      <c r="GL66" s="177" t="str">
        <f t="shared" si="150"/>
        <v/>
      </c>
      <c r="GM66" s="177" t="str">
        <f t="shared" si="150"/>
        <v/>
      </c>
      <c r="GN66" s="177" t="str">
        <f t="shared" si="150"/>
        <v/>
      </c>
      <c r="GO66" s="177" t="str">
        <f t="shared" si="150"/>
        <v/>
      </c>
      <c r="GP66" s="177" t="str">
        <f t="shared" si="150"/>
        <v/>
      </c>
      <c r="GQ66" s="177" t="str">
        <f t="shared" si="150"/>
        <v/>
      </c>
      <c r="GR66" s="177" t="str">
        <f t="shared" si="145"/>
        <v/>
      </c>
      <c r="GS66" s="177" t="str">
        <f t="shared" si="145"/>
        <v/>
      </c>
      <c r="GT66" s="177" t="str">
        <f t="shared" si="145"/>
        <v/>
      </c>
      <c r="GU66" s="177" t="str">
        <f t="shared" si="145"/>
        <v/>
      </c>
      <c r="GV66" s="177" t="str">
        <f t="shared" si="145"/>
        <v/>
      </c>
      <c r="GW66" s="177" t="str">
        <f t="shared" si="145"/>
        <v/>
      </c>
      <c r="GX66" s="177" t="str">
        <f t="shared" si="145"/>
        <v/>
      </c>
      <c r="GY66" s="177" t="str">
        <f t="shared" si="145"/>
        <v/>
      </c>
      <c r="GZ66" s="177" t="str">
        <f t="shared" si="145"/>
        <v/>
      </c>
      <c r="HA66" s="177" t="str">
        <f t="shared" si="145"/>
        <v/>
      </c>
      <c r="HB66" s="177" t="str">
        <f t="shared" si="145"/>
        <v/>
      </c>
      <c r="HC66" s="177" t="str">
        <f t="shared" si="145"/>
        <v/>
      </c>
      <c r="HD66" s="177" t="str">
        <f t="shared" si="145"/>
        <v/>
      </c>
      <c r="HE66" s="177" t="str">
        <f t="shared" si="145"/>
        <v/>
      </c>
      <c r="HF66" s="177" t="str">
        <f t="shared" si="145"/>
        <v/>
      </c>
      <c r="HG66" s="177" t="str">
        <f t="shared" si="140"/>
        <v/>
      </c>
      <c r="HH66" s="177" t="str">
        <f t="shared" si="140"/>
        <v/>
      </c>
      <c r="HI66" s="177" t="str">
        <f t="shared" si="140"/>
        <v/>
      </c>
      <c r="HJ66" s="177" t="str">
        <f t="shared" si="140"/>
        <v/>
      </c>
      <c r="HK66" s="177" t="str">
        <f t="shared" si="140"/>
        <v/>
      </c>
      <c r="HL66" s="177" t="str">
        <f t="shared" si="140"/>
        <v/>
      </c>
      <c r="HM66" s="177" t="str">
        <f t="shared" si="140"/>
        <v/>
      </c>
      <c r="HN66" s="177" t="str">
        <f t="shared" si="140"/>
        <v/>
      </c>
      <c r="HO66" s="177" t="str">
        <f t="shared" si="140"/>
        <v/>
      </c>
      <c r="HP66" s="177" t="str">
        <f t="shared" si="140"/>
        <v/>
      </c>
      <c r="HQ66" s="177" t="str">
        <f t="shared" si="140"/>
        <v/>
      </c>
      <c r="HR66" s="177" t="str">
        <f t="shared" si="140"/>
        <v/>
      </c>
      <c r="HS66" s="177" t="str">
        <f t="shared" si="140"/>
        <v/>
      </c>
      <c r="HT66" s="177" t="str">
        <f t="shared" si="140"/>
        <v/>
      </c>
      <c r="HU66" s="177" t="str">
        <f t="shared" si="151"/>
        <v/>
      </c>
      <c r="HV66" s="177" t="str">
        <f t="shared" si="151"/>
        <v/>
      </c>
      <c r="HW66" s="177" t="str">
        <f t="shared" si="151"/>
        <v/>
      </c>
      <c r="HX66" s="177" t="str">
        <f t="shared" si="151"/>
        <v/>
      </c>
      <c r="HY66" s="177" t="str">
        <f t="shared" si="151"/>
        <v/>
      </c>
      <c r="HZ66" s="177" t="str">
        <f t="shared" si="151"/>
        <v/>
      </c>
      <c r="IA66" s="177" t="str">
        <f t="shared" si="151"/>
        <v/>
      </c>
      <c r="IB66" s="177" t="str">
        <f t="shared" si="151"/>
        <v/>
      </c>
      <c r="IC66" s="177" t="str">
        <f t="shared" si="151"/>
        <v/>
      </c>
      <c r="ID66" s="177" t="str">
        <f t="shared" si="151"/>
        <v/>
      </c>
      <c r="IE66" s="192" t="str">
        <f t="shared" si="23"/>
        <v/>
      </c>
      <c r="IF66" s="193" t="e">
        <f t="shared" si="96"/>
        <v>#N/A</v>
      </c>
      <c r="IG66" s="193" t="e">
        <f t="shared" si="155"/>
        <v>#N/A</v>
      </c>
      <c r="IH66" s="193" t="e">
        <f t="shared" si="155"/>
        <v>#N/A</v>
      </c>
      <c r="II66" s="193" t="e">
        <f t="shared" si="155"/>
        <v>#N/A</v>
      </c>
      <c r="IJ66" s="193" t="e">
        <f t="shared" si="165"/>
        <v>#N/A</v>
      </c>
      <c r="IK66" s="193" t="e">
        <f t="shared" si="165"/>
        <v>#N/A</v>
      </c>
      <c r="IL66" s="193" t="e">
        <f t="shared" si="165"/>
        <v>#N/A</v>
      </c>
      <c r="IM66" s="193" t="e">
        <f t="shared" si="165"/>
        <v>#N/A</v>
      </c>
      <c r="IN66" s="193" t="e">
        <f t="shared" si="165"/>
        <v>#N/A</v>
      </c>
      <c r="IO66" s="193" t="e">
        <f t="shared" si="165"/>
        <v>#N/A</v>
      </c>
      <c r="IP66" s="193" t="e">
        <f t="shared" si="165"/>
        <v>#N/A</v>
      </c>
      <c r="IQ66" s="193" t="e">
        <f t="shared" si="165"/>
        <v>#N/A</v>
      </c>
      <c r="IR66" s="193" t="e">
        <f t="shared" si="165"/>
        <v>#N/A</v>
      </c>
      <c r="IS66" s="193" t="e">
        <f t="shared" si="165"/>
        <v>#N/A</v>
      </c>
      <c r="IT66" s="193" t="e">
        <f t="shared" si="165"/>
        <v>#N/A</v>
      </c>
      <c r="IU66" s="193" t="e">
        <f t="shared" si="165"/>
        <v>#N/A</v>
      </c>
      <c r="IV66" s="193" t="e">
        <f t="shared" si="165"/>
        <v>#N/A</v>
      </c>
      <c r="IW66" s="193" t="e">
        <f t="shared" si="165"/>
        <v>#N/A</v>
      </c>
      <c r="IX66" s="193" t="e">
        <f t="shared" si="165"/>
        <v>#N/A</v>
      </c>
      <c r="IY66" s="193" t="e">
        <f t="shared" si="161"/>
        <v>#N/A</v>
      </c>
      <c r="IZ66" s="193" t="e">
        <f t="shared" si="161"/>
        <v>#N/A</v>
      </c>
      <c r="JA66" s="193" t="e">
        <f t="shared" si="161"/>
        <v>#N/A</v>
      </c>
      <c r="JB66" s="193" t="e">
        <f t="shared" si="161"/>
        <v>#N/A</v>
      </c>
      <c r="JC66" s="193" t="e">
        <f t="shared" si="161"/>
        <v>#N/A</v>
      </c>
      <c r="JD66" s="193" t="e">
        <f t="shared" si="161"/>
        <v>#N/A</v>
      </c>
      <c r="JE66" s="193" t="e">
        <f t="shared" si="161"/>
        <v>#N/A</v>
      </c>
      <c r="JF66" s="193" t="e">
        <f t="shared" si="161"/>
        <v>#N/A</v>
      </c>
      <c r="JG66" s="193" t="e">
        <f t="shared" si="161"/>
        <v>#N/A</v>
      </c>
      <c r="JH66" s="193" t="e">
        <f t="shared" si="161"/>
        <v>#N/A</v>
      </c>
      <c r="JI66" s="193" t="e">
        <f t="shared" si="161"/>
        <v>#N/A</v>
      </c>
      <c r="JJ66" s="193" t="e">
        <f t="shared" si="161"/>
        <v>#N/A</v>
      </c>
      <c r="JK66" s="193" t="e">
        <f t="shared" si="161"/>
        <v>#N/A</v>
      </c>
      <c r="JL66" s="193" t="e">
        <f t="shared" si="161"/>
        <v>#N/A</v>
      </c>
      <c r="JM66" s="193" t="e">
        <f t="shared" si="161"/>
        <v>#N/A</v>
      </c>
      <c r="JN66" s="193" t="e">
        <f t="shared" si="158"/>
        <v>#N/A</v>
      </c>
      <c r="JO66" s="193" t="e">
        <f t="shared" si="158"/>
        <v>#N/A</v>
      </c>
      <c r="JP66" s="193" t="e">
        <f t="shared" si="158"/>
        <v>#N/A</v>
      </c>
      <c r="JQ66" s="193" t="e">
        <f t="shared" si="158"/>
        <v>#N/A</v>
      </c>
      <c r="JR66" s="193" t="e">
        <f t="shared" si="158"/>
        <v>#N/A</v>
      </c>
      <c r="JS66" s="193" t="e">
        <f t="shared" si="158"/>
        <v>#N/A</v>
      </c>
      <c r="JT66" s="193" t="e">
        <f t="shared" si="158"/>
        <v>#N/A</v>
      </c>
      <c r="JU66" s="193" t="e">
        <f t="shared" si="158"/>
        <v>#N/A</v>
      </c>
      <c r="JV66" s="193" t="e">
        <f t="shared" si="158"/>
        <v>#N/A</v>
      </c>
      <c r="JW66" s="193" t="e">
        <f t="shared" si="158"/>
        <v>#N/A</v>
      </c>
      <c r="JX66" s="193" t="e">
        <f t="shared" si="158"/>
        <v>#N/A</v>
      </c>
      <c r="JY66" s="193" t="e">
        <f t="shared" si="158"/>
        <v>#N/A</v>
      </c>
      <c r="JZ66" s="193" t="e">
        <f t="shared" si="158"/>
        <v>#N/A</v>
      </c>
      <c r="KA66" s="193" t="e">
        <f t="shared" si="158"/>
        <v>#N/A</v>
      </c>
      <c r="KB66" s="193" t="e">
        <f t="shared" si="158"/>
        <v>#N/A</v>
      </c>
      <c r="KC66" s="193" t="e">
        <f t="shared" si="136"/>
        <v>#N/A</v>
      </c>
      <c r="KD66" s="193" t="e">
        <f t="shared" si="136"/>
        <v>#N/A</v>
      </c>
      <c r="KE66" s="193" t="e">
        <f t="shared" si="136"/>
        <v>#N/A</v>
      </c>
      <c r="KF66" s="193" t="e">
        <f t="shared" si="136"/>
        <v>#N/A</v>
      </c>
      <c r="KG66" s="193" t="e">
        <f t="shared" si="136"/>
        <v>#N/A</v>
      </c>
      <c r="KH66" s="193" t="e">
        <f t="shared" si="136"/>
        <v>#N/A</v>
      </c>
      <c r="KI66" s="193" t="e">
        <f t="shared" si="136"/>
        <v>#N/A</v>
      </c>
      <c r="KJ66" s="193" t="e">
        <f t="shared" si="136"/>
        <v>#N/A</v>
      </c>
      <c r="KK66" s="193" t="e">
        <f t="shared" si="136"/>
        <v>#N/A</v>
      </c>
      <c r="KL66" s="193" t="e">
        <f t="shared" si="136"/>
        <v>#N/A</v>
      </c>
      <c r="KM66" s="193" t="e">
        <f t="shared" si="136"/>
        <v>#N/A</v>
      </c>
      <c r="KN66" s="193" t="e">
        <f t="shared" si="136"/>
        <v>#N/A</v>
      </c>
      <c r="KO66" s="193" t="e">
        <f t="shared" si="136"/>
        <v>#N/A</v>
      </c>
      <c r="KP66" s="193" t="e">
        <f t="shared" si="136"/>
        <v>#N/A</v>
      </c>
      <c r="KQ66" s="193" t="e">
        <f t="shared" si="136"/>
        <v>#N/A</v>
      </c>
      <c r="KR66" s="193" t="e">
        <f t="shared" si="26"/>
        <v>#N/A</v>
      </c>
      <c r="KS66" s="193" t="e">
        <f t="shared" si="156"/>
        <v>#N/A</v>
      </c>
      <c r="KT66" s="193" t="e">
        <f t="shared" si="156"/>
        <v>#N/A</v>
      </c>
      <c r="KU66" s="193" t="e">
        <f t="shared" si="156"/>
        <v>#N/A</v>
      </c>
      <c r="KV66" s="193" t="e">
        <f t="shared" si="166"/>
        <v>#N/A</v>
      </c>
      <c r="KW66" s="193" t="e">
        <f t="shared" si="166"/>
        <v>#N/A</v>
      </c>
      <c r="KX66" s="193" t="e">
        <f t="shared" si="166"/>
        <v>#N/A</v>
      </c>
      <c r="KY66" s="193" t="e">
        <f t="shared" si="166"/>
        <v>#N/A</v>
      </c>
      <c r="KZ66" s="193" t="e">
        <f t="shared" si="166"/>
        <v>#N/A</v>
      </c>
      <c r="LA66" s="193" t="e">
        <f t="shared" si="166"/>
        <v>#N/A</v>
      </c>
      <c r="LB66" s="193" t="e">
        <f t="shared" si="166"/>
        <v>#N/A</v>
      </c>
      <c r="LC66" s="193" t="e">
        <f t="shared" si="166"/>
        <v>#N/A</v>
      </c>
      <c r="LD66" s="193" t="e">
        <f t="shared" si="166"/>
        <v>#N/A</v>
      </c>
      <c r="LE66" s="193" t="e">
        <f t="shared" si="166"/>
        <v>#N/A</v>
      </c>
      <c r="LF66" s="193" t="e">
        <f t="shared" si="166"/>
        <v>#N/A</v>
      </c>
      <c r="LG66" s="193" t="e">
        <f t="shared" si="166"/>
        <v>#N/A</v>
      </c>
      <c r="LH66" s="193" t="e">
        <f t="shared" si="166"/>
        <v>#N/A</v>
      </c>
      <c r="LI66" s="193" t="e">
        <f t="shared" si="166"/>
        <v>#N/A</v>
      </c>
      <c r="LJ66" s="193" t="e">
        <f t="shared" si="166"/>
        <v>#N/A</v>
      </c>
      <c r="LK66" s="193" t="e">
        <f t="shared" si="162"/>
        <v>#N/A</v>
      </c>
      <c r="LL66" s="193" t="e">
        <f t="shared" si="162"/>
        <v>#N/A</v>
      </c>
      <c r="LM66" s="193" t="e">
        <f t="shared" si="162"/>
        <v>#N/A</v>
      </c>
      <c r="LN66" s="193" t="e">
        <f t="shared" si="162"/>
        <v>#N/A</v>
      </c>
      <c r="LO66" s="193" t="e">
        <f t="shared" si="162"/>
        <v>#N/A</v>
      </c>
      <c r="LP66" s="193" t="e">
        <f t="shared" si="162"/>
        <v>#N/A</v>
      </c>
      <c r="LQ66" s="193" t="e">
        <f t="shared" si="162"/>
        <v>#N/A</v>
      </c>
      <c r="LR66" s="193" t="e">
        <f t="shared" si="162"/>
        <v>#N/A</v>
      </c>
      <c r="LS66" s="193" t="e">
        <f t="shared" si="162"/>
        <v>#N/A</v>
      </c>
      <c r="LT66" s="193" t="e">
        <f t="shared" si="162"/>
        <v>#N/A</v>
      </c>
      <c r="LU66" s="193" t="e">
        <f t="shared" si="162"/>
        <v>#N/A</v>
      </c>
      <c r="LV66" s="193" t="e">
        <f t="shared" si="162"/>
        <v>#N/A</v>
      </c>
      <c r="LW66" s="193" t="e">
        <f t="shared" si="162"/>
        <v>#N/A</v>
      </c>
      <c r="LX66" s="193" t="e">
        <f t="shared" si="162"/>
        <v>#N/A</v>
      </c>
      <c r="LY66" s="193" t="e">
        <f t="shared" si="162"/>
        <v>#N/A</v>
      </c>
      <c r="LZ66" s="193" t="e">
        <f t="shared" si="159"/>
        <v>#N/A</v>
      </c>
      <c r="MA66" s="193" t="e">
        <f t="shared" si="159"/>
        <v>#N/A</v>
      </c>
      <c r="MB66" s="193" t="e">
        <f t="shared" si="159"/>
        <v>#N/A</v>
      </c>
      <c r="MC66" s="193" t="e">
        <f t="shared" si="159"/>
        <v>#N/A</v>
      </c>
      <c r="MD66" s="193" t="e">
        <f t="shared" si="159"/>
        <v>#N/A</v>
      </c>
      <c r="ME66" s="193" t="e">
        <f t="shared" si="159"/>
        <v>#N/A</v>
      </c>
      <c r="MF66" s="193" t="e">
        <f t="shared" si="159"/>
        <v>#N/A</v>
      </c>
      <c r="MG66" s="193" t="e">
        <f t="shared" si="159"/>
        <v>#N/A</v>
      </c>
      <c r="MH66" s="193" t="e">
        <f t="shared" si="159"/>
        <v>#N/A</v>
      </c>
      <c r="MI66" s="193" t="e">
        <f t="shared" si="159"/>
        <v>#N/A</v>
      </c>
      <c r="MJ66" s="193" t="e">
        <f t="shared" si="159"/>
        <v>#N/A</v>
      </c>
      <c r="MK66" s="193" t="e">
        <f t="shared" si="159"/>
        <v>#N/A</v>
      </c>
      <c r="ML66" s="193" t="e">
        <f t="shared" si="159"/>
        <v>#N/A</v>
      </c>
      <c r="MM66" s="193" t="e">
        <f t="shared" si="159"/>
        <v>#N/A</v>
      </c>
      <c r="MN66" s="193" t="e">
        <f t="shared" si="159"/>
        <v>#N/A</v>
      </c>
      <c r="MO66" s="193" t="e">
        <f t="shared" si="137"/>
        <v>#N/A</v>
      </c>
      <c r="MP66" s="193" t="e">
        <f t="shared" si="137"/>
        <v>#N/A</v>
      </c>
      <c r="MQ66" s="193" t="e">
        <f t="shared" si="137"/>
        <v>#N/A</v>
      </c>
      <c r="MR66" s="193" t="e">
        <f t="shared" si="137"/>
        <v>#N/A</v>
      </c>
      <c r="MS66" s="193" t="e">
        <f t="shared" si="137"/>
        <v>#N/A</v>
      </c>
      <c r="MT66" s="193" t="e">
        <f t="shared" si="137"/>
        <v>#N/A</v>
      </c>
      <c r="MU66" s="193" t="e">
        <f t="shared" si="137"/>
        <v>#N/A</v>
      </c>
      <c r="MV66" s="193" t="e">
        <f t="shared" si="137"/>
        <v>#N/A</v>
      </c>
      <c r="MW66" s="193" t="e">
        <f t="shared" si="137"/>
        <v>#N/A</v>
      </c>
      <c r="MX66" s="193" t="e">
        <f t="shared" si="137"/>
        <v>#N/A</v>
      </c>
      <c r="MY66" s="193" t="e">
        <f t="shared" si="137"/>
        <v>#N/A</v>
      </c>
      <c r="MZ66" s="193" t="e">
        <f t="shared" si="137"/>
        <v>#N/A</v>
      </c>
      <c r="NA66" s="193" t="e">
        <f t="shared" si="137"/>
        <v>#N/A</v>
      </c>
      <c r="NB66" s="193" t="e">
        <f t="shared" si="137"/>
        <v>#N/A</v>
      </c>
      <c r="NC66" s="193" t="e">
        <f t="shared" si="137"/>
        <v>#N/A</v>
      </c>
      <c r="ND66" s="193" t="e">
        <f t="shared" si="27"/>
        <v>#N/A</v>
      </c>
      <c r="NE66" s="193" t="e">
        <f t="shared" si="157"/>
        <v>#N/A</v>
      </c>
      <c r="NF66" s="193" t="e">
        <f t="shared" si="157"/>
        <v>#N/A</v>
      </c>
      <c r="NG66" s="193" t="e">
        <f t="shared" si="157"/>
        <v>#N/A</v>
      </c>
      <c r="NH66" s="193" t="e">
        <f t="shared" si="167"/>
        <v>#N/A</v>
      </c>
      <c r="NI66" s="193" t="e">
        <f t="shared" si="167"/>
        <v>#N/A</v>
      </c>
      <c r="NJ66" s="193" t="e">
        <f t="shared" si="167"/>
        <v>#N/A</v>
      </c>
      <c r="NK66" s="193" t="e">
        <f t="shared" si="167"/>
        <v>#N/A</v>
      </c>
      <c r="NL66" s="193" t="e">
        <f t="shared" si="167"/>
        <v>#N/A</v>
      </c>
      <c r="NM66" s="193" t="e">
        <f t="shared" si="167"/>
        <v>#N/A</v>
      </c>
      <c r="NN66" s="193" t="e">
        <f t="shared" si="167"/>
        <v>#N/A</v>
      </c>
      <c r="NO66" s="193" t="e">
        <f t="shared" si="167"/>
        <v>#N/A</v>
      </c>
      <c r="NP66" s="193" t="e">
        <f t="shared" si="167"/>
        <v>#N/A</v>
      </c>
      <c r="NQ66" s="193" t="e">
        <f t="shared" si="167"/>
        <v>#N/A</v>
      </c>
      <c r="NR66" s="193" t="e">
        <f t="shared" si="167"/>
        <v>#N/A</v>
      </c>
      <c r="NS66" s="193" t="e">
        <f t="shared" si="167"/>
        <v>#N/A</v>
      </c>
      <c r="NT66" s="193" t="e">
        <f t="shared" si="167"/>
        <v>#N/A</v>
      </c>
      <c r="NU66" s="193" t="e">
        <f t="shared" si="167"/>
        <v>#N/A</v>
      </c>
      <c r="NV66" s="193" t="e">
        <f t="shared" si="167"/>
        <v>#N/A</v>
      </c>
      <c r="NW66" s="193" t="e">
        <f t="shared" si="163"/>
        <v>#N/A</v>
      </c>
      <c r="NX66" s="193" t="e">
        <f t="shared" si="163"/>
        <v>#N/A</v>
      </c>
      <c r="NY66" s="193" t="e">
        <f t="shared" si="163"/>
        <v>#N/A</v>
      </c>
      <c r="NZ66" s="193" t="e">
        <f t="shared" si="163"/>
        <v>#N/A</v>
      </c>
      <c r="OA66" s="193" t="e">
        <f t="shared" si="163"/>
        <v>#N/A</v>
      </c>
      <c r="OB66" s="193" t="e">
        <f t="shared" si="163"/>
        <v>#N/A</v>
      </c>
      <c r="OC66" s="193" t="e">
        <f t="shared" si="163"/>
        <v>#N/A</v>
      </c>
      <c r="OD66" s="193" t="e">
        <f t="shared" si="163"/>
        <v>#N/A</v>
      </c>
      <c r="OE66" s="193" t="e">
        <f t="shared" si="163"/>
        <v>#N/A</v>
      </c>
      <c r="OF66" s="193" t="e">
        <f t="shared" si="163"/>
        <v>#N/A</v>
      </c>
      <c r="OG66" s="193" t="e">
        <f t="shared" si="163"/>
        <v>#N/A</v>
      </c>
      <c r="OH66" s="193" t="e">
        <f t="shared" si="163"/>
        <v>#N/A</v>
      </c>
      <c r="OI66" s="193" t="e">
        <f t="shared" si="163"/>
        <v>#N/A</v>
      </c>
      <c r="OJ66" s="193" t="e">
        <f t="shared" si="163"/>
        <v>#N/A</v>
      </c>
      <c r="OK66" s="193" t="e">
        <f t="shared" si="163"/>
        <v>#N/A</v>
      </c>
      <c r="OL66" s="193" t="e">
        <f t="shared" si="160"/>
        <v>#N/A</v>
      </c>
      <c r="OM66" s="193" t="e">
        <f t="shared" si="160"/>
        <v>#N/A</v>
      </c>
      <c r="ON66" s="193" t="e">
        <f t="shared" si="160"/>
        <v>#N/A</v>
      </c>
      <c r="OO66" s="193" t="e">
        <f t="shared" si="160"/>
        <v>#N/A</v>
      </c>
      <c r="OP66" s="193" t="e">
        <f t="shared" si="160"/>
        <v>#N/A</v>
      </c>
      <c r="OQ66" s="193" t="e">
        <f t="shared" si="160"/>
        <v>#N/A</v>
      </c>
      <c r="OR66" s="193" t="e">
        <f t="shared" si="160"/>
        <v>#N/A</v>
      </c>
      <c r="OS66" s="193" t="e">
        <f t="shared" si="160"/>
        <v>#N/A</v>
      </c>
      <c r="OT66" s="193" t="e">
        <f t="shared" si="160"/>
        <v>#N/A</v>
      </c>
      <c r="OU66" s="193" t="e">
        <f t="shared" si="160"/>
        <v>#N/A</v>
      </c>
      <c r="OV66" s="193" t="e">
        <f t="shared" si="160"/>
        <v>#N/A</v>
      </c>
      <c r="OW66" s="193" t="e">
        <f t="shared" si="160"/>
        <v>#N/A</v>
      </c>
      <c r="OX66" s="193" t="e">
        <f t="shared" si="160"/>
        <v>#N/A</v>
      </c>
      <c r="OY66" s="193" t="e">
        <f t="shared" si="160"/>
        <v>#N/A</v>
      </c>
      <c r="OZ66" s="193" t="e">
        <f t="shared" si="160"/>
        <v>#N/A</v>
      </c>
      <c r="PA66" s="193" t="e">
        <f t="shared" si="138"/>
        <v>#N/A</v>
      </c>
      <c r="PB66" s="193" t="e">
        <f t="shared" si="138"/>
        <v>#N/A</v>
      </c>
      <c r="PC66" s="193" t="e">
        <f t="shared" si="138"/>
        <v>#N/A</v>
      </c>
      <c r="PD66" s="193" t="e">
        <f t="shared" si="138"/>
        <v>#N/A</v>
      </c>
      <c r="PE66" s="193" t="e">
        <f t="shared" si="138"/>
        <v>#N/A</v>
      </c>
      <c r="PF66" s="193" t="e">
        <f t="shared" si="138"/>
        <v>#N/A</v>
      </c>
      <c r="PG66" s="193" t="e">
        <f t="shared" si="138"/>
        <v>#N/A</v>
      </c>
      <c r="PH66" s="193" t="e">
        <f t="shared" si="138"/>
        <v>#N/A</v>
      </c>
      <c r="PI66" s="193" t="e">
        <f t="shared" si="138"/>
        <v>#N/A</v>
      </c>
      <c r="PJ66" s="193" t="e">
        <f t="shared" si="138"/>
        <v>#N/A</v>
      </c>
      <c r="PK66" s="193" t="e">
        <f t="shared" si="138"/>
        <v>#N/A</v>
      </c>
      <c r="PL66" s="193" t="e">
        <f t="shared" si="138"/>
        <v>#N/A</v>
      </c>
      <c r="PM66" s="193" t="e">
        <f t="shared" si="138"/>
        <v>#N/A</v>
      </c>
      <c r="PN66" s="193" t="e">
        <f t="shared" si="138"/>
        <v>#N/A</v>
      </c>
      <c r="PO66" s="193" t="e">
        <f t="shared" si="138"/>
        <v>#N/A</v>
      </c>
      <c r="PP66" s="193" t="e">
        <f t="shared" si="28"/>
        <v>#N/A</v>
      </c>
      <c r="PQ66" s="193" t="e">
        <f t="shared" si="133"/>
        <v>#N/A</v>
      </c>
      <c r="PR66" s="193" t="e">
        <f t="shared" si="133"/>
        <v>#N/A</v>
      </c>
      <c r="PS66" s="193" t="e">
        <f t="shared" si="133"/>
        <v>#N/A</v>
      </c>
      <c r="PT66" s="193" t="e">
        <f t="shared" si="133"/>
        <v>#N/A</v>
      </c>
      <c r="PU66" s="193" t="e">
        <f t="shared" si="133"/>
        <v>#N/A</v>
      </c>
      <c r="PV66" s="193" t="e">
        <f t="shared" si="133"/>
        <v>#N/A</v>
      </c>
      <c r="PW66" s="193" t="e">
        <f t="shared" si="133"/>
        <v>#N/A</v>
      </c>
      <c r="PX66" s="193" t="e">
        <f t="shared" si="133"/>
        <v>#N/A</v>
      </c>
    </row>
    <row r="67" spans="1:440" hidden="1" x14ac:dyDescent="0.45">
      <c r="A67" s="20">
        <v>64</v>
      </c>
      <c r="B67" s="134"/>
      <c r="C67" s="279"/>
      <c r="D67" s="280" t="str">
        <f t="shared" si="15"/>
        <v/>
      </c>
      <c r="E67" s="281"/>
      <c r="F67" s="280" t="str">
        <f t="shared" si="16"/>
        <v/>
      </c>
      <c r="G67" s="279"/>
      <c r="H67" s="135"/>
      <c r="I67" s="110" t="str">
        <f t="shared" si="17"/>
        <v/>
      </c>
      <c r="J67" s="21" t="str">
        <f t="shared" si="18"/>
        <v/>
      </c>
      <c r="K67" s="22" t="str">
        <f t="shared" si="19"/>
        <v/>
      </c>
      <c r="L67" s="23" t="str">
        <f>IF(J67="","",IF(OR($J67&lt;Skew!$B$3,$J67=Skew!$B$3),IF($J67&gt;Skew!$C$3,Skew!$A$3,IF($J67&gt;Skew!$C$4,Skew!$A$4,IF($J67&gt;Skew!$C$5,Skew!$A$5,IF($J67&gt;Skew!$C$6,Skew!$A$6,IF($J67&gt;Skew!$C$7,Skew!$A$7,IF($J67&gt;Skew!$C$8,Skew!$A$8,IF($J67&gt;Skew!$C$9,Skew!$A$9,IF($J67&gt;Skew!$C$10,Skew!$A$10,IF($J67&gt;Skew!$C$11,Skew!$A$11,IF($J67&gt;Skew!$C$12,Skew!$A$12,IF($J67&gt;Skew!$C$13,Skew!$A$13,IF($J67&gt;Skew!$C$14,Skew!$A$14,IF($J67&gt;Skew!$C$15,Skew!$A$15,IF($J67&gt;Skew!$C$16,Skew!$A$16,Skew!$A$17)
)))))))))))))))</f>
        <v/>
      </c>
      <c r="M67" s="22" t="str">
        <f>IF(J67="","",MATCH(L67,Skew!$A$3:$A$17,0))</f>
        <v/>
      </c>
      <c r="N67" s="22" t="str">
        <f t="shared" si="0"/>
        <v/>
      </c>
      <c r="O67" s="24"/>
      <c r="P67" s="22" t="str">
        <f>IF(OR(J67="",O67=""),"",MATCH(O67,Confidence!$A$3:$A$12,0))</f>
        <v/>
      </c>
      <c r="Q67" s="25" t="str">
        <f t="shared" si="1"/>
        <v/>
      </c>
      <c r="R67" s="25" t="str">
        <f t="shared" si="2"/>
        <v/>
      </c>
      <c r="S67" s="22"/>
      <c r="T67" s="102" t="str">
        <f t="shared" si="3"/>
        <v/>
      </c>
      <c r="U67" s="102" t="str">
        <f t="shared" si="4"/>
        <v/>
      </c>
      <c r="V67" s="37" t="str">
        <f t="shared" si="5"/>
        <v/>
      </c>
      <c r="W67" s="115"/>
      <c r="X67" s="204" t="str">
        <f>IF(AND(D67&gt;0,E67&gt;0,F67&gt;0,Q67&gt;0,R67&gt;0,W67&gt;0,NOT(O67="")),ABS(VLOOKUP($W$1,VLookups!$A$30:$B$31,2,FALSE)-_xlfn.BETA.DIST(W67,IF(K67="L",R67,Q67),IF(K67="L",Q67,R67),TRUE,D67,F67)),"")</f>
        <v/>
      </c>
      <c r="Y67" s="112" t="str">
        <f>IF(OR($Q67="",$R67=""),"",_xlfn.BETA.INV(ABS(VLOOKUP($W$1,VLookups!$A$30:$B$31,2,FALSE)-Y$3),IF($K67="L",$R67,$Q67),IF($K67="L",$Q67,$R67),$D67,$F67))</f>
        <v/>
      </c>
      <c r="Z67" s="113" t="str">
        <f>IF(OR($Q67="",$R67=""),"",_xlfn.BETA.INV(ABS(VLOOKUP($W$1,VLookups!$A$30:$B$31,2,FALSE)-Z$3),IF($K67="L",$R67,$Q67),IF($K67="L",$Q67,$R67),$D67,$F67))</f>
        <v/>
      </c>
      <c r="AA67" s="112" t="str">
        <f>IF(OR($Q67="",$R67=""),"",_xlfn.BETA.INV(ABS(VLOOKUP($W$1,VLookups!$A$30:$B$31,2,FALSE)-AA$3),IF($K67="L",$R67,$Q67),IF($K67="L",$Q67,$R67),$D67,$F67))</f>
        <v/>
      </c>
      <c r="AB67" s="113" t="str">
        <f>IF(OR($Q67="",$R67=""),"",_xlfn.BETA.INV(ABS(VLOOKUP($W$1,VLookups!$A$30:$B$31,2,FALSE)-AB$3),IF($K67="L",$R67,$Q67),IF($K67="L",$Q67,$R67),$D67,$F67))</f>
        <v/>
      </c>
      <c r="AC67" s="112" t="str">
        <f>IF(OR($Q67="",$R67=""),"",_xlfn.BETA.INV(ABS(VLOOKUP($W$1,VLookups!$A$30:$B$31,2,FALSE)-AC$3),IF($K67="L",$R67,$Q67),IF($K67="L",$Q67,$R67),$D67,$F67))</f>
        <v/>
      </c>
      <c r="AD67" s="113" t="str">
        <f>IF(OR($Q67="",$R67=""),"",_xlfn.BETA.INV(ABS(VLOOKUP($W$1,VLookups!$A$30:$B$31,2,FALSE)-AD$3),IF($K67="L",$R67,$Q67),IF($K67="L",$Q67,$R67),$D67,$F67))</f>
        <v/>
      </c>
      <c r="AE67" s="112" t="str">
        <f>IF(OR($Q67="",$R67=""),"",_xlfn.BETA.INV(ABS(VLOOKUP($W$1,VLookups!$A$30:$B$31,2,FALSE)-AE$3),IF($K67="L",$R67,$Q67),IF($K67="L",$Q67,$R67),$D67,$F67))</f>
        <v/>
      </c>
      <c r="AF67" s="113" t="str">
        <f>IF(OR($Q67="",$R67=""),"",_xlfn.BETA.INV(ABS(VLOOKUP($W$1,VLookups!$A$30:$B$31,2,FALSE)-AF$3),IF($K67="L",$R67,$Q67),IF($K67="L",$Q67,$R67),$D67,$F67))</f>
        <v/>
      </c>
      <c r="AG67" s="112" t="str">
        <f>IF(OR($Q67="",$R67=""),"",_xlfn.BETA.INV(ABS(VLOOKUP($W$1,VLookups!$A$30:$B$31,2,FALSE)-AG$3),IF($K67="L",$R67,$Q67),IF($K67="L",$Q67,$R67),$D67,$F67))</f>
        <v/>
      </c>
      <c r="AH67" s="113" t="str">
        <f>IF(OR($Q67="",$R67=""),"",_xlfn.BETA.INV(ABS(VLOOKUP($W$1,VLookups!$A$30:$B$31,2,FALSE)-AH$3),IF($K67="L",$R67,$Q67),IF($K67="L",$Q67,$R67),$D67,$F67))</f>
        <v/>
      </c>
      <c r="AI67" s="112" t="str">
        <f>IF(OR($Q67="",$R67=""),"",_xlfn.BETA.INV(ABS(VLOOKUP($W$1,VLookups!$A$30:$B$31,2,FALSE)-AI$3),IF($K67="L",$R67,$Q67),IF($K67="L",$Q67,$R67),$D67,$F67))</f>
        <v/>
      </c>
      <c r="AJ67" s="113" t="str">
        <f>IF(OR($Q67="",$R67=""),"",_xlfn.BETA.INV(ABS(VLOOKUP($W$1,VLookups!$A$30:$B$31,2,FALSE)-AJ$3),IF($K67="L",$R67,$Q67),IF($K67="L",$Q67,$R67),$D67,$F67))</f>
        <v/>
      </c>
      <c r="AK67" s="15"/>
      <c r="AL67" s="194" t="str">
        <f t="shared" si="20"/>
        <v/>
      </c>
      <c r="AM67" s="192" t="str">
        <f t="shared" si="21"/>
        <v/>
      </c>
      <c r="AN67" s="177" t="str">
        <f t="shared" si="164"/>
        <v/>
      </c>
      <c r="AO67" s="177" t="str">
        <f t="shared" si="146"/>
        <v/>
      </c>
      <c r="AP67" s="177" t="str">
        <f t="shared" si="146"/>
        <v/>
      </c>
      <c r="AQ67" s="177" t="str">
        <f t="shared" si="146"/>
        <v/>
      </c>
      <c r="AR67" s="177" t="str">
        <f t="shared" si="146"/>
        <v/>
      </c>
      <c r="AS67" s="177" t="str">
        <f t="shared" si="146"/>
        <v/>
      </c>
      <c r="AT67" s="177" t="str">
        <f t="shared" si="146"/>
        <v/>
      </c>
      <c r="AU67" s="177" t="str">
        <f t="shared" si="146"/>
        <v/>
      </c>
      <c r="AV67" s="177" t="str">
        <f t="shared" si="146"/>
        <v/>
      </c>
      <c r="AW67" s="177" t="str">
        <f t="shared" si="146"/>
        <v/>
      </c>
      <c r="AX67" s="177" t="str">
        <f t="shared" si="146"/>
        <v/>
      </c>
      <c r="AY67" s="177" t="str">
        <f t="shared" si="146"/>
        <v/>
      </c>
      <c r="AZ67" s="177" t="str">
        <f t="shared" si="146"/>
        <v/>
      </c>
      <c r="BA67" s="177" t="str">
        <f t="shared" si="146"/>
        <v/>
      </c>
      <c r="BB67" s="177" t="str">
        <f t="shared" si="146"/>
        <v/>
      </c>
      <c r="BC67" s="177" t="str">
        <f t="shared" si="146"/>
        <v/>
      </c>
      <c r="BD67" s="177" t="str">
        <f t="shared" si="146"/>
        <v/>
      </c>
      <c r="BE67" s="177" t="str">
        <f t="shared" si="141"/>
        <v/>
      </c>
      <c r="BF67" s="177" t="str">
        <f t="shared" si="141"/>
        <v/>
      </c>
      <c r="BG67" s="177" t="str">
        <f t="shared" si="141"/>
        <v/>
      </c>
      <c r="BH67" s="177" t="str">
        <f t="shared" si="141"/>
        <v/>
      </c>
      <c r="BI67" s="177" t="str">
        <f t="shared" si="141"/>
        <v/>
      </c>
      <c r="BJ67" s="177" t="str">
        <f t="shared" si="141"/>
        <v/>
      </c>
      <c r="BK67" s="177" t="str">
        <f t="shared" si="141"/>
        <v/>
      </c>
      <c r="BL67" s="177" t="str">
        <f t="shared" si="141"/>
        <v/>
      </c>
      <c r="BM67" s="177" t="str">
        <f t="shared" si="141"/>
        <v/>
      </c>
      <c r="BN67" s="177" t="str">
        <f t="shared" si="141"/>
        <v/>
      </c>
      <c r="BO67" s="177" t="str">
        <f t="shared" si="141"/>
        <v/>
      </c>
      <c r="BP67" s="177" t="str">
        <f t="shared" si="141"/>
        <v/>
      </c>
      <c r="BQ67" s="177" t="str">
        <f t="shared" si="141"/>
        <v/>
      </c>
      <c r="BR67" s="177" t="str">
        <f t="shared" si="141"/>
        <v/>
      </c>
      <c r="BS67" s="177" t="str">
        <f t="shared" si="141"/>
        <v/>
      </c>
      <c r="BT67" s="177" t="str">
        <f t="shared" si="147"/>
        <v/>
      </c>
      <c r="BU67" s="177" t="str">
        <f t="shared" si="147"/>
        <v/>
      </c>
      <c r="BV67" s="177" t="str">
        <f t="shared" si="147"/>
        <v/>
      </c>
      <c r="BW67" s="177" t="str">
        <f t="shared" si="147"/>
        <v/>
      </c>
      <c r="BX67" s="177" t="str">
        <f t="shared" si="147"/>
        <v/>
      </c>
      <c r="BY67" s="177" t="str">
        <f t="shared" si="147"/>
        <v/>
      </c>
      <c r="BZ67" s="177" t="str">
        <f t="shared" si="147"/>
        <v/>
      </c>
      <c r="CA67" s="177" t="str">
        <f t="shared" si="147"/>
        <v/>
      </c>
      <c r="CB67" s="177" t="str">
        <f t="shared" si="147"/>
        <v/>
      </c>
      <c r="CC67" s="177" t="str">
        <f t="shared" si="147"/>
        <v/>
      </c>
      <c r="CD67" s="177" t="str">
        <f t="shared" si="147"/>
        <v/>
      </c>
      <c r="CE67" s="177" t="str">
        <f t="shared" si="147"/>
        <v/>
      </c>
      <c r="CF67" s="177" t="str">
        <f t="shared" si="147"/>
        <v/>
      </c>
      <c r="CG67" s="177" t="str">
        <f t="shared" si="147"/>
        <v/>
      </c>
      <c r="CH67" s="177" t="str">
        <f t="shared" si="147"/>
        <v/>
      </c>
      <c r="CI67" s="177" t="str">
        <f t="shared" si="147"/>
        <v/>
      </c>
      <c r="CJ67" s="177" t="str">
        <f t="shared" si="142"/>
        <v/>
      </c>
      <c r="CK67" s="177" t="str">
        <f t="shared" si="142"/>
        <v/>
      </c>
      <c r="CL67" s="177" t="str">
        <f t="shared" si="142"/>
        <v/>
      </c>
      <c r="CM67" s="177" t="str">
        <f t="shared" si="142"/>
        <v/>
      </c>
      <c r="CN67" s="177" t="str">
        <f t="shared" si="142"/>
        <v/>
      </c>
      <c r="CO67" s="177" t="str">
        <f t="shared" si="142"/>
        <v/>
      </c>
      <c r="CP67" s="177" t="str">
        <f t="shared" si="142"/>
        <v/>
      </c>
      <c r="CQ67" s="177" t="str">
        <f t="shared" si="142"/>
        <v/>
      </c>
      <c r="CR67" s="177" t="str">
        <f t="shared" si="142"/>
        <v/>
      </c>
      <c r="CS67" s="177" t="str">
        <f t="shared" si="142"/>
        <v/>
      </c>
      <c r="CT67" s="177" t="str">
        <f t="shared" si="142"/>
        <v/>
      </c>
      <c r="CU67" s="177" t="str">
        <f t="shared" si="142"/>
        <v/>
      </c>
      <c r="CV67" s="177" t="str">
        <f t="shared" si="142"/>
        <v/>
      </c>
      <c r="CW67" s="177" t="str">
        <f t="shared" si="142"/>
        <v/>
      </c>
      <c r="CX67" s="177" t="str">
        <f t="shared" si="142"/>
        <v/>
      </c>
      <c r="CY67" s="177" t="str">
        <f t="shared" si="139"/>
        <v/>
      </c>
      <c r="CZ67" s="177" t="str">
        <f t="shared" si="139"/>
        <v/>
      </c>
      <c r="DA67" s="177" t="str">
        <f t="shared" si="139"/>
        <v/>
      </c>
      <c r="DB67" s="177" t="str">
        <f t="shared" si="139"/>
        <v/>
      </c>
      <c r="DC67" s="177" t="str">
        <f t="shared" si="139"/>
        <v/>
      </c>
      <c r="DD67" s="177" t="str">
        <f t="shared" si="139"/>
        <v/>
      </c>
      <c r="DE67" s="177" t="str">
        <f t="shared" si="139"/>
        <v/>
      </c>
      <c r="DF67" s="177" t="str">
        <f t="shared" si="139"/>
        <v/>
      </c>
      <c r="DG67" s="177" t="str">
        <f t="shared" si="139"/>
        <v/>
      </c>
      <c r="DH67" s="177" t="str">
        <f t="shared" si="139"/>
        <v/>
      </c>
      <c r="DI67" s="177" t="str">
        <f t="shared" si="139"/>
        <v/>
      </c>
      <c r="DJ67" s="177" t="str">
        <f t="shared" si="139"/>
        <v/>
      </c>
      <c r="DK67" s="177" t="str">
        <f t="shared" si="139"/>
        <v/>
      </c>
      <c r="DL67" s="177" t="str">
        <f t="shared" si="139"/>
        <v/>
      </c>
      <c r="DM67" s="177" t="str">
        <f t="shared" si="139"/>
        <v/>
      </c>
      <c r="DN67" s="177" t="str">
        <f t="shared" si="139"/>
        <v/>
      </c>
      <c r="DO67" s="177" t="str">
        <f t="shared" si="135"/>
        <v/>
      </c>
      <c r="DP67" s="177" t="str">
        <f t="shared" si="135"/>
        <v/>
      </c>
      <c r="DQ67" s="177" t="str">
        <f t="shared" si="135"/>
        <v/>
      </c>
      <c r="DR67" s="177" t="str">
        <f t="shared" si="135"/>
        <v/>
      </c>
      <c r="DS67" s="177" t="str">
        <f t="shared" si="135"/>
        <v/>
      </c>
      <c r="DT67" s="177" t="str">
        <f t="shared" si="135"/>
        <v/>
      </c>
      <c r="DU67" s="177" t="str">
        <f t="shared" si="135"/>
        <v/>
      </c>
      <c r="DV67" s="177" t="str">
        <f t="shared" si="135"/>
        <v/>
      </c>
      <c r="DW67" s="177" t="str">
        <f t="shared" si="135"/>
        <v/>
      </c>
      <c r="DX67" s="177" t="str">
        <f t="shared" si="135"/>
        <v/>
      </c>
      <c r="DY67" s="177" t="str">
        <f t="shared" si="135"/>
        <v/>
      </c>
      <c r="DZ67" s="177" t="str">
        <f t="shared" si="135"/>
        <v/>
      </c>
      <c r="EA67" s="177" t="str">
        <f t="shared" si="135"/>
        <v/>
      </c>
      <c r="EB67" s="177" t="str">
        <f t="shared" si="135"/>
        <v/>
      </c>
      <c r="EC67" s="177" t="str">
        <f t="shared" si="135"/>
        <v/>
      </c>
      <c r="ED67" s="177" t="str">
        <f t="shared" si="148"/>
        <v/>
      </c>
      <c r="EE67" s="177" t="str">
        <f t="shared" si="148"/>
        <v/>
      </c>
      <c r="EF67" s="177" t="str">
        <f t="shared" si="148"/>
        <v/>
      </c>
      <c r="EG67" s="177" t="str">
        <f t="shared" si="148"/>
        <v/>
      </c>
      <c r="EH67" s="177" t="str">
        <f t="shared" si="148"/>
        <v/>
      </c>
      <c r="EI67" s="177" t="str">
        <f t="shared" si="148"/>
        <v/>
      </c>
      <c r="EJ67" s="177" t="str">
        <f t="shared" si="148"/>
        <v/>
      </c>
      <c r="EK67" s="177" t="str">
        <f t="shared" si="148"/>
        <v/>
      </c>
      <c r="EL67" s="177" t="str">
        <f t="shared" si="148"/>
        <v/>
      </c>
      <c r="EM67" s="177" t="str">
        <f t="shared" si="148"/>
        <v/>
      </c>
      <c r="EN67" s="177" t="str">
        <f t="shared" si="148"/>
        <v/>
      </c>
      <c r="EO67" s="177" t="str">
        <f t="shared" si="148"/>
        <v/>
      </c>
      <c r="EP67" s="177" t="str">
        <f t="shared" si="148"/>
        <v/>
      </c>
      <c r="EQ67" s="177" t="str">
        <f t="shared" si="148"/>
        <v/>
      </c>
      <c r="ER67" s="177" t="str">
        <f t="shared" si="148"/>
        <v/>
      </c>
      <c r="ES67" s="177" t="str">
        <f t="shared" si="148"/>
        <v/>
      </c>
      <c r="ET67" s="177" t="str">
        <f t="shared" si="143"/>
        <v/>
      </c>
      <c r="EU67" s="177" t="str">
        <f t="shared" si="153"/>
        <v/>
      </c>
      <c r="EV67" s="177" t="str">
        <f t="shared" si="153"/>
        <v/>
      </c>
      <c r="EW67" s="177" t="str">
        <f t="shared" si="153"/>
        <v/>
      </c>
      <c r="EX67" s="177" t="str">
        <f t="shared" si="153"/>
        <v/>
      </c>
      <c r="EY67" s="177" t="str">
        <f t="shared" si="153"/>
        <v/>
      </c>
      <c r="EZ67" s="177" t="str">
        <f t="shared" si="153"/>
        <v/>
      </c>
      <c r="FA67" s="177" t="str">
        <f t="shared" si="153"/>
        <v/>
      </c>
      <c r="FB67" s="177" t="str">
        <f t="shared" si="153"/>
        <v/>
      </c>
      <c r="FC67" s="177" t="str">
        <f t="shared" si="153"/>
        <v/>
      </c>
      <c r="FD67" s="177" t="str">
        <f t="shared" si="153"/>
        <v/>
      </c>
      <c r="FE67" s="177" t="str">
        <f t="shared" si="153"/>
        <v/>
      </c>
      <c r="FF67" s="177" t="str">
        <f t="shared" si="153"/>
        <v/>
      </c>
      <c r="FG67" s="177" t="str">
        <f t="shared" si="153"/>
        <v/>
      </c>
      <c r="FH67" s="177" t="str">
        <f t="shared" si="153"/>
        <v/>
      </c>
      <c r="FI67" s="177" t="str">
        <f t="shared" si="153"/>
        <v/>
      </c>
      <c r="FJ67" s="177" t="str">
        <f t="shared" si="153"/>
        <v/>
      </c>
      <c r="FK67" s="177" t="str">
        <f t="shared" si="149"/>
        <v/>
      </c>
      <c r="FL67" s="177" t="str">
        <f t="shared" si="144"/>
        <v/>
      </c>
      <c r="FM67" s="177" t="str">
        <f t="shared" si="144"/>
        <v/>
      </c>
      <c r="FN67" s="177" t="str">
        <f t="shared" si="144"/>
        <v/>
      </c>
      <c r="FO67" s="177" t="str">
        <f t="shared" si="144"/>
        <v/>
      </c>
      <c r="FP67" s="177" t="str">
        <f t="shared" si="144"/>
        <v/>
      </c>
      <c r="FQ67" s="177" t="str">
        <f t="shared" si="144"/>
        <v/>
      </c>
      <c r="FR67" s="177" t="str">
        <f t="shared" si="144"/>
        <v/>
      </c>
      <c r="FS67" s="177" t="str">
        <f t="shared" si="144"/>
        <v/>
      </c>
      <c r="FT67" s="177" t="str">
        <f t="shared" si="144"/>
        <v/>
      </c>
      <c r="FU67" s="177" t="str">
        <f t="shared" si="144"/>
        <v/>
      </c>
      <c r="FV67" s="177" t="str">
        <f t="shared" si="144"/>
        <v/>
      </c>
      <c r="FW67" s="177" t="str">
        <f t="shared" si="144"/>
        <v/>
      </c>
      <c r="FX67" s="177" t="str">
        <f t="shared" si="144"/>
        <v/>
      </c>
      <c r="FY67" s="177" t="str">
        <f t="shared" si="144"/>
        <v/>
      </c>
      <c r="FZ67" s="177" t="str">
        <f t="shared" si="144"/>
        <v/>
      </c>
      <c r="GA67" s="177" t="str">
        <f t="shared" si="144"/>
        <v/>
      </c>
      <c r="GB67" s="177" t="str">
        <f t="shared" si="150"/>
        <v/>
      </c>
      <c r="GC67" s="177" t="str">
        <f t="shared" si="150"/>
        <v/>
      </c>
      <c r="GD67" s="177" t="str">
        <f t="shared" si="150"/>
        <v/>
      </c>
      <c r="GE67" s="177" t="str">
        <f t="shared" si="150"/>
        <v/>
      </c>
      <c r="GF67" s="177" t="str">
        <f t="shared" si="150"/>
        <v/>
      </c>
      <c r="GG67" s="177" t="str">
        <f t="shared" si="150"/>
        <v/>
      </c>
      <c r="GH67" s="177" t="str">
        <f t="shared" si="150"/>
        <v/>
      </c>
      <c r="GI67" s="177" t="str">
        <f t="shared" si="150"/>
        <v/>
      </c>
      <c r="GJ67" s="177" t="str">
        <f t="shared" si="150"/>
        <v/>
      </c>
      <c r="GK67" s="177" t="str">
        <f t="shared" si="150"/>
        <v/>
      </c>
      <c r="GL67" s="177" t="str">
        <f t="shared" si="150"/>
        <v/>
      </c>
      <c r="GM67" s="177" t="str">
        <f t="shared" si="150"/>
        <v/>
      </c>
      <c r="GN67" s="177" t="str">
        <f t="shared" si="150"/>
        <v/>
      </c>
      <c r="GO67" s="177" t="str">
        <f t="shared" si="150"/>
        <v/>
      </c>
      <c r="GP67" s="177" t="str">
        <f t="shared" si="150"/>
        <v/>
      </c>
      <c r="GQ67" s="177" t="str">
        <f t="shared" si="150"/>
        <v/>
      </c>
      <c r="GR67" s="177" t="str">
        <f t="shared" si="145"/>
        <v/>
      </c>
      <c r="GS67" s="177" t="str">
        <f t="shared" si="145"/>
        <v/>
      </c>
      <c r="GT67" s="177" t="str">
        <f t="shared" si="145"/>
        <v/>
      </c>
      <c r="GU67" s="177" t="str">
        <f t="shared" si="145"/>
        <v/>
      </c>
      <c r="GV67" s="177" t="str">
        <f t="shared" si="145"/>
        <v/>
      </c>
      <c r="GW67" s="177" t="str">
        <f t="shared" si="145"/>
        <v/>
      </c>
      <c r="GX67" s="177" t="str">
        <f t="shared" si="145"/>
        <v/>
      </c>
      <c r="GY67" s="177" t="str">
        <f t="shared" si="145"/>
        <v/>
      </c>
      <c r="GZ67" s="177" t="str">
        <f t="shared" si="145"/>
        <v/>
      </c>
      <c r="HA67" s="177" t="str">
        <f t="shared" si="145"/>
        <v/>
      </c>
      <c r="HB67" s="177" t="str">
        <f t="shared" si="145"/>
        <v/>
      </c>
      <c r="HC67" s="177" t="str">
        <f t="shared" si="145"/>
        <v/>
      </c>
      <c r="HD67" s="177" t="str">
        <f t="shared" si="145"/>
        <v/>
      </c>
      <c r="HE67" s="177" t="str">
        <f t="shared" si="145"/>
        <v/>
      </c>
      <c r="HF67" s="177" t="str">
        <f t="shared" si="145"/>
        <v/>
      </c>
      <c r="HG67" s="177" t="str">
        <f t="shared" si="140"/>
        <v/>
      </c>
      <c r="HH67" s="177" t="str">
        <f t="shared" si="140"/>
        <v/>
      </c>
      <c r="HI67" s="177" t="str">
        <f t="shared" si="140"/>
        <v/>
      </c>
      <c r="HJ67" s="177" t="str">
        <f t="shared" si="140"/>
        <v/>
      </c>
      <c r="HK67" s="177" t="str">
        <f t="shared" si="140"/>
        <v/>
      </c>
      <c r="HL67" s="177" t="str">
        <f t="shared" si="140"/>
        <v/>
      </c>
      <c r="HM67" s="177" t="str">
        <f t="shared" si="140"/>
        <v/>
      </c>
      <c r="HN67" s="177" t="str">
        <f t="shared" si="140"/>
        <v/>
      </c>
      <c r="HO67" s="177" t="str">
        <f t="shared" si="140"/>
        <v/>
      </c>
      <c r="HP67" s="177" t="str">
        <f t="shared" si="140"/>
        <v/>
      </c>
      <c r="HQ67" s="177" t="str">
        <f t="shared" si="140"/>
        <v/>
      </c>
      <c r="HR67" s="177" t="str">
        <f t="shared" si="140"/>
        <v/>
      </c>
      <c r="HS67" s="177" t="str">
        <f t="shared" si="140"/>
        <v/>
      </c>
      <c r="HT67" s="177" t="str">
        <f t="shared" si="140"/>
        <v/>
      </c>
      <c r="HU67" s="177" t="str">
        <f t="shared" si="151"/>
        <v/>
      </c>
      <c r="HV67" s="177" t="str">
        <f t="shared" si="151"/>
        <v/>
      </c>
      <c r="HW67" s="177" t="str">
        <f t="shared" si="151"/>
        <v/>
      </c>
      <c r="HX67" s="177" t="str">
        <f t="shared" si="151"/>
        <v/>
      </c>
      <c r="HY67" s="177" t="str">
        <f t="shared" si="151"/>
        <v/>
      </c>
      <c r="HZ67" s="177" t="str">
        <f t="shared" si="151"/>
        <v/>
      </c>
      <c r="IA67" s="177" t="str">
        <f t="shared" si="151"/>
        <v/>
      </c>
      <c r="IB67" s="177" t="str">
        <f t="shared" si="151"/>
        <v/>
      </c>
      <c r="IC67" s="177" t="str">
        <f t="shared" si="151"/>
        <v/>
      </c>
      <c r="ID67" s="177" t="str">
        <f t="shared" si="151"/>
        <v/>
      </c>
      <c r="IE67" s="192" t="str">
        <f t="shared" si="23"/>
        <v/>
      </c>
      <c r="IF67" s="193" t="e">
        <f t="shared" si="96"/>
        <v>#N/A</v>
      </c>
      <c r="IG67" s="193" t="e">
        <f t="shared" si="155"/>
        <v>#N/A</v>
      </c>
      <c r="IH67" s="193" t="e">
        <f t="shared" si="155"/>
        <v>#N/A</v>
      </c>
      <c r="II67" s="193" t="e">
        <f t="shared" si="155"/>
        <v>#N/A</v>
      </c>
      <c r="IJ67" s="193" t="e">
        <f t="shared" si="165"/>
        <v>#N/A</v>
      </c>
      <c r="IK67" s="193" t="e">
        <f t="shared" si="165"/>
        <v>#N/A</v>
      </c>
      <c r="IL67" s="193" t="e">
        <f t="shared" si="165"/>
        <v>#N/A</v>
      </c>
      <c r="IM67" s="193" t="e">
        <f t="shared" si="165"/>
        <v>#N/A</v>
      </c>
      <c r="IN67" s="193" t="e">
        <f t="shared" si="165"/>
        <v>#N/A</v>
      </c>
      <c r="IO67" s="193" t="e">
        <f t="shared" si="165"/>
        <v>#N/A</v>
      </c>
      <c r="IP67" s="193" t="e">
        <f t="shared" si="165"/>
        <v>#N/A</v>
      </c>
      <c r="IQ67" s="193" t="e">
        <f t="shared" si="165"/>
        <v>#N/A</v>
      </c>
      <c r="IR67" s="193" t="e">
        <f t="shared" si="165"/>
        <v>#N/A</v>
      </c>
      <c r="IS67" s="193" t="e">
        <f t="shared" si="165"/>
        <v>#N/A</v>
      </c>
      <c r="IT67" s="193" t="e">
        <f t="shared" si="165"/>
        <v>#N/A</v>
      </c>
      <c r="IU67" s="193" t="e">
        <f t="shared" si="165"/>
        <v>#N/A</v>
      </c>
      <c r="IV67" s="193" t="e">
        <f t="shared" si="165"/>
        <v>#N/A</v>
      </c>
      <c r="IW67" s="193" t="e">
        <f t="shared" si="165"/>
        <v>#N/A</v>
      </c>
      <c r="IX67" s="193" t="e">
        <f t="shared" si="165"/>
        <v>#N/A</v>
      </c>
      <c r="IY67" s="193" t="e">
        <f t="shared" si="161"/>
        <v>#N/A</v>
      </c>
      <c r="IZ67" s="193" t="e">
        <f t="shared" si="161"/>
        <v>#N/A</v>
      </c>
      <c r="JA67" s="193" t="e">
        <f t="shared" si="161"/>
        <v>#N/A</v>
      </c>
      <c r="JB67" s="193" t="e">
        <f t="shared" si="161"/>
        <v>#N/A</v>
      </c>
      <c r="JC67" s="193" t="e">
        <f t="shared" si="161"/>
        <v>#N/A</v>
      </c>
      <c r="JD67" s="193" t="e">
        <f t="shared" si="161"/>
        <v>#N/A</v>
      </c>
      <c r="JE67" s="193" t="e">
        <f t="shared" si="161"/>
        <v>#N/A</v>
      </c>
      <c r="JF67" s="193" t="e">
        <f t="shared" si="161"/>
        <v>#N/A</v>
      </c>
      <c r="JG67" s="193" t="e">
        <f t="shared" si="161"/>
        <v>#N/A</v>
      </c>
      <c r="JH67" s="193" t="e">
        <f t="shared" si="161"/>
        <v>#N/A</v>
      </c>
      <c r="JI67" s="193" t="e">
        <f t="shared" si="161"/>
        <v>#N/A</v>
      </c>
      <c r="JJ67" s="193" t="e">
        <f t="shared" si="161"/>
        <v>#N/A</v>
      </c>
      <c r="JK67" s="193" t="e">
        <f t="shared" si="161"/>
        <v>#N/A</v>
      </c>
      <c r="JL67" s="193" t="e">
        <f t="shared" si="161"/>
        <v>#N/A</v>
      </c>
      <c r="JM67" s="193" t="e">
        <f t="shared" si="161"/>
        <v>#N/A</v>
      </c>
      <c r="JN67" s="193" t="e">
        <f t="shared" si="158"/>
        <v>#N/A</v>
      </c>
      <c r="JO67" s="193" t="e">
        <f t="shared" si="158"/>
        <v>#N/A</v>
      </c>
      <c r="JP67" s="193" t="e">
        <f t="shared" si="158"/>
        <v>#N/A</v>
      </c>
      <c r="JQ67" s="193" t="e">
        <f t="shared" si="158"/>
        <v>#N/A</v>
      </c>
      <c r="JR67" s="193" t="e">
        <f t="shared" si="158"/>
        <v>#N/A</v>
      </c>
      <c r="JS67" s="193" t="e">
        <f t="shared" si="158"/>
        <v>#N/A</v>
      </c>
      <c r="JT67" s="193" t="e">
        <f t="shared" si="158"/>
        <v>#N/A</v>
      </c>
      <c r="JU67" s="193" t="e">
        <f t="shared" si="158"/>
        <v>#N/A</v>
      </c>
      <c r="JV67" s="193" t="e">
        <f t="shared" si="158"/>
        <v>#N/A</v>
      </c>
      <c r="JW67" s="193" t="e">
        <f t="shared" si="158"/>
        <v>#N/A</v>
      </c>
      <c r="JX67" s="193" t="e">
        <f t="shared" si="158"/>
        <v>#N/A</v>
      </c>
      <c r="JY67" s="193" t="e">
        <f t="shared" si="158"/>
        <v>#N/A</v>
      </c>
      <c r="JZ67" s="193" t="e">
        <f t="shared" si="158"/>
        <v>#N/A</v>
      </c>
      <c r="KA67" s="193" t="e">
        <f t="shared" si="158"/>
        <v>#N/A</v>
      </c>
      <c r="KB67" s="193" t="e">
        <f t="shared" si="158"/>
        <v>#N/A</v>
      </c>
      <c r="KC67" s="193" t="e">
        <f t="shared" si="136"/>
        <v>#N/A</v>
      </c>
      <c r="KD67" s="193" t="e">
        <f t="shared" si="136"/>
        <v>#N/A</v>
      </c>
      <c r="KE67" s="193" t="e">
        <f t="shared" si="136"/>
        <v>#N/A</v>
      </c>
      <c r="KF67" s="193" t="e">
        <f t="shared" si="136"/>
        <v>#N/A</v>
      </c>
      <c r="KG67" s="193" t="e">
        <f t="shared" si="136"/>
        <v>#N/A</v>
      </c>
      <c r="KH67" s="193" t="e">
        <f t="shared" si="136"/>
        <v>#N/A</v>
      </c>
      <c r="KI67" s="193" t="e">
        <f t="shared" si="136"/>
        <v>#N/A</v>
      </c>
      <c r="KJ67" s="193" t="e">
        <f t="shared" si="136"/>
        <v>#N/A</v>
      </c>
      <c r="KK67" s="193" t="e">
        <f t="shared" si="136"/>
        <v>#N/A</v>
      </c>
      <c r="KL67" s="193" t="e">
        <f t="shared" si="136"/>
        <v>#N/A</v>
      </c>
      <c r="KM67" s="193" t="e">
        <f t="shared" si="136"/>
        <v>#N/A</v>
      </c>
      <c r="KN67" s="193" t="e">
        <f t="shared" si="136"/>
        <v>#N/A</v>
      </c>
      <c r="KO67" s="193" t="e">
        <f t="shared" si="136"/>
        <v>#N/A</v>
      </c>
      <c r="KP67" s="193" t="e">
        <f t="shared" si="136"/>
        <v>#N/A</v>
      </c>
      <c r="KQ67" s="193" t="e">
        <f t="shared" si="136"/>
        <v>#N/A</v>
      </c>
      <c r="KR67" s="193" t="e">
        <f t="shared" si="26"/>
        <v>#N/A</v>
      </c>
      <c r="KS67" s="193" t="e">
        <f t="shared" si="156"/>
        <v>#N/A</v>
      </c>
      <c r="KT67" s="193" t="e">
        <f t="shared" si="156"/>
        <v>#N/A</v>
      </c>
      <c r="KU67" s="193" t="e">
        <f t="shared" si="156"/>
        <v>#N/A</v>
      </c>
      <c r="KV67" s="193" t="e">
        <f t="shared" si="166"/>
        <v>#N/A</v>
      </c>
      <c r="KW67" s="193" t="e">
        <f t="shared" si="166"/>
        <v>#N/A</v>
      </c>
      <c r="KX67" s="193" t="e">
        <f t="shared" si="166"/>
        <v>#N/A</v>
      </c>
      <c r="KY67" s="193" t="e">
        <f t="shared" si="166"/>
        <v>#N/A</v>
      </c>
      <c r="KZ67" s="193" t="e">
        <f t="shared" si="166"/>
        <v>#N/A</v>
      </c>
      <c r="LA67" s="193" t="e">
        <f t="shared" si="166"/>
        <v>#N/A</v>
      </c>
      <c r="LB67" s="193" t="e">
        <f t="shared" si="166"/>
        <v>#N/A</v>
      </c>
      <c r="LC67" s="193" t="e">
        <f t="shared" si="166"/>
        <v>#N/A</v>
      </c>
      <c r="LD67" s="193" t="e">
        <f t="shared" si="166"/>
        <v>#N/A</v>
      </c>
      <c r="LE67" s="193" t="e">
        <f t="shared" si="166"/>
        <v>#N/A</v>
      </c>
      <c r="LF67" s="193" t="e">
        <f t="shared" si="166"/>
        <v>#N/A</v>
      </c>
      <c r="LG67" s="193" t="e">
        <f t="shared" si="166"/>
        <v>#N/A</v>
      </c>
      <c r="LH67" s="193" t="e">
        <f t="shared" si="166"/>
        <v>#N/A</v>
      </c>
      <c r="LI67" s="193" t="e">
        <f t="shared" si="166"/>
        <v>#N/A</v>
      </c>
      <c r="LJ67" s="193" t="e">
        <f t="shared" si="166"/>
        <v>#N/A</v>
      </c>
      <c r="LK67" s="193" t="e">
        <f t="shared" si="162"/>
        <v>#N/A</v>
      </c>
      <c r="LL67" s="193" t="e">
        <f t="shared" si="162"/>
        <v>#N/A</v>
      </c>
      <c r="LM67" s="193" t="e">
        <f t="shared" si="162"/>
        <v>#N/A</v>
      </c>
      <c r="LN67" s="193" t="e">
        <f t="shared" si="162"/>
        <v>#N/A</v>
      </c>
      <c r="LO67" s="193" t="e">
        <f t="shared" si="162"/>
        <v>#N/A</v>
      </c>
      <c r="LP67" s="193" t="e">
        <f t="shared" si="162"/>
        <v>#N/A</v>
      </c>
      <c r="LQ67" s="193" t="e">
        <f t="shared" si="162"/>
        <v>#N/A</v>
      </c>
      <c r="LR67" s="193" t="e">
        <f t="shared" si="162"/>
        <v>#N/A</v>
      </c>
      <c r="LS67" s="193" t="e">
        <f t="shared" si="162"/>
        <v>#N/A</v>
      </c>
      <c r="LT67" s="193" t="e">
        <f t="shared" si="162"/>
        <v>#N/A</v>
      </c>
      <c r="LU67" s="193" t="e">
        <f t="shared" si="162"/>
        <v>#N/A</v>
      </c>
      <c r="LV67" s="193" t="e">
        <f t="shared" si="162"/>
        <v>#N/A</v>
      </c>
      <c r="LW67" s="193" t="e">
        <f t="shared" si="162"/>
        <v>#N/A</v>
      </c>
      <c r="LX67" s="193" t="e">
        <f t="shared" si="162"/>
        <v>#N/A</v>
      </c>
      <c r="LY67" s="193" t="e">
        <f t="shared" si="162"/>
        <v>#N/A</v>
      </c>
      <c r="LZ67" s="193" t="e">
        <f t="shared" si="159"/>
        <v>#N/A</v>
      </c>
      <c r="MA67" s="193" t="e">
        <f t="shared" si="159"/>
        <v>#N/A</v>
      </c>
      <c r="MB67" s="193" t="e">
        <f t="shared" si="159"/>
        <v>#N/A</v>
      </c>
      <c r="MC67" s="193" t="e">
        <f t="shared" si="159"/>
        <v>#N/A</v>
      </c>
      <c r="MD67" s="193" t="e">
        <f t="shared" si="159"/>
        <v>#N/A</v>
      </c>
      <c r="ME67" s="193" t="e">
        <f t="shared" si="159"/>
        <v>#N/A</v>
      </c>
      <c r="MF67" s="193" t="e">
        <f t="shared" si="159"/>
        <v>#N/A</v>
      </c>
      <c r="MG67" s="193" t="e">
        <f t="shared" si="159"/>
        <v>#N/A</v>
      </c>
      <c r="MH67" s="193" t="e">
        <f t="shared" si="159"/>
        <v>#N/A</v>
      </c>
      <c r="MI67" s="193" t="e">
        <f t="shared" si="159"/>
        <v>#N/A</v>
      </c>
      <c r="MJ67" s="193" t="e">
        <f t="shared" si="159"/>
        <v>#N/A</v>
      </c>
      <c r="MK67" s="193" t="e">
        <f t="shared" si="159"/>
        <v>#N/A</v>
      </c>
      <c r="ML67" s="193" t="e">
        <f t="shared" si="159"/>
        <v>#N/A</v>
      </c>
      <c r="MM67" s="193" t="e">
        <f t="shared" si="159"/>
        <v>#N/A</v>
      </c>
      <c r="MN67" s="193" t="e">
        <f t="shared" si="159"/>
        <v>#N/A</v>
      </c>
      <c r="MO67" s="193" t="e">
        <f t="shared" si="137"/>
        <v>#N/A</v>
      </c>
      <c r="MP67" s="193" t="e">
        <f t="shared" si="137"/>
        <v>#N/A</v>
      </c>
      <c r="MQ67" s="193" t="e">
        <f t="shared" si="137"/>
        <v>#N/A</v>
      </c>
      <c r="MR67" s="193" t="e">
        <f t="shared" si="137"/>
        <v>#N/A</v>
      </c>
      <c r="MS67" s="193" t="e">
        <f t="shared" si="137"/>
        <v>#N/A</v>
      </c>
      <c r="MT67" s="193" t="e">
        <f t="shared" si="137"/>
        <v>#N/A</v>
      </c>
      <c r="MU67" s="193" t="e">
        <f t="shared" si="137"/>
        <v>#N/A</v>
      </c>
      <c r="MV67" s="193" t="e">
        <f t="shared" si="137"/>
        <v>#N/A</v>
      </c>
      <c r="MW67" s="193" t="e">
        <f t="shared" si="137"/>
        <v>#N/A</v>
      </c>
      <c r="MX67" s="193" t="e">
        <f t="shared" si="137"/>
        <v>#N/A</v>
      </c>
      <c r="MY67" s="193" t="e">
        <f t="shared" si="137"/>
        <v>#N/A</v>
      </c>
      <c r="MZ67" s="193" t="e">
        <f t="shared" si="137"/>
        <v>#N/A</v>
      </c>
      <c r="NA67" s="193" t="e">
        <f t="shared" si="137"/>
        <v>#N/A</v>
      </c>
      <c r="NB67" s="193" t="e">
        <f t="shared" si="137"/>
        <v>#N/A</v>
      </c>
      <c r="NC67" s="193" t="e">
        <f t="shared" si="137"/>
        <v>#N/A</v>
      </c>
      <c r="ND67" s="193" t="e">
        <f t="shared" si="27"/>
        <v>#N/A</v>
      </c>
      <c r="NE67" s="193" t="e">
        <f t="shared" si="157"/>
        <v>#N/A</v>
      </c>
      <c r="NF67" s="193" t="e">
        <f t="shared" si="157"/>
        <v>#N/A</v>
      </c>
      <c r="NG67" s="193" t="e">
        <f t="shared" si="157"/>
        <v>#N/A</v>
      </c>
      <c r="NH67" s="193" t="e">
        <f t="shared" si="167"/>
        <v>#N/A</v>
      </c>
      <c r="NI67" s="193" t="e">
        <f t="shared" si="167"/>
        <v>#N/A</v>
      </c>
      <c r="NJ67" s="193" t="e">
        <f t="shared" si="167"/>
        <v>#N/A</v>
      </c>
      <c r="NK67" s="193" t="e">
        <f t="shared" si="167"/>
        <v>#N/A</v>
      </c>
      <c r="NL67" s="193" t="e">
        <f t="shared" si="167"/>
        <v>#N/A</v>
      </c>
      <c r="NM67" s="193" t="e">
        <f t="shared" si="167"/>
        <v>#N/A</v>
      </c>
      <c r="NN67" s="193" t="e">
        <f t="shared" si="167"/>
        <v>#N/A</v>
      </c>
      <c r="NO67" s="193" t="e">
        <f t="shared" si="167"/>
        <v>#N/A</v>
      </c>
      <c r="NP67" s="193" t="e">
        <f t="shared" si="167"/>
        <v>#N/A</v>
      </c>
      <c r="NQ67" s="193" t="e">
        <f t="shared" si="167"/>
        <v>#N/A</v>
      </c>
      <c r="NR67" s="193" t="e">
        <f t="shared" si="167"/>
        <v>#N/A</v>
      </c>
      <c r="NS67" s="193" t="e">
        <f t="shared" si="167"/>
        <v>#N/A</v>
      </c>
      <c r="NT67" s="193" t="e">
        <f t="shared" si="167"/>
        <v>#N/A</v>
      </c>
      <c r="NU67" s="193" t="e">
        <f t="shared" si="167"/>
        <v>#N/A</v>
      </c>
      <c r="NV67" s="193" t="e">
        <f t="shared" si="167"/>
        <v>#N/A</v>
      </c>
      <c r="NW67" s="193" t="e">
        <f t="shared" si="163"/>
        <v>#N/A</v>
      </c>
      <c r="NX67" s="193" t="e">
        <f t="shared" si="163"/>
        <v>#N/A</v>
      </c>
      <c r="NY67" s="193" t="e">
        <f t="shared" si="163"/>
        <v>#N/A</v>
      </c>
      <c r="NZ67" s="193" t="e">
        <f t="shared" si="163"/>
        <v>#N/A</v>
      </c>
      <c r="OA67" s="193" t="e">
        <f t="shared" si="163"/>
        <v>#N/A</v>
      </c>
      <c r="OB67" s="193" t="e">
        <f t="shared" si="163"/>
        <v>#N/A</v>
      </c>
      <c r="OC67" s="193" t="e">
        <f t="shared" si="163"/>
        <v>#N/A</v>
      </c>
      <c r="OD67" s="193" t="e">
        <f t="shared" si="163"/>
        <v>#N/A</v>
      </c>
      <c r="OE67" s="193" t="e">
        <f t="shared" si="163"/>
        <v>#N/A</v>
      </c>
      <c r="OF67" s="193" t="e">
        <f t="shared" si="163"/>
        <v>#N/A</v>
      </c>
      <c r="OG67" s="193" t="e">
        <f t="shared" si="163"/>
        <v>#N/A</v>
      </c>
      <c r="OH67" s="193" t="e">
        <f t="shared" si="163"/>
        <v>#N/A</v>
      </c>
      <c r="OI67" s="193" t="e">
        <f t="shared" si="163"/>
        <v>#N/A</v>
      </c>
      <c r="OJ67" s="193" t="e">
        <f t="shared" si="163"/>
        <v>#N/A</v>
      </c>
      <c r="OK67" s="193" t="e">
        <f t="shared" si="163"/>
        <v>#N/A</v>
      </c>
      <c r="OL67" s="193" t="e">
        <f t="shared" si="160"/>
        <v>#N/A</v>
      </c>
      <c r="OM67" s="193" t="e">
        <f t="shared" si="160"/>
        <v>#N/A</v>
      </c>
      <c r="ON67" s="193" t="e">
        <f t="shared" si="160"/>
        <v>#N/A</v>
      </c>
      <c r="OO67" s="193" t="e">
        <f t="shared" si="160"/>
        <v>#N/A</v>
      </c>
      <c r="OP67" s="193" t="e">
        <f t="shared" si="160"/>
        <v>#N/A</v>
      </c>
      <c r="OQ67" s="193" t="e">
        <f t="shared" si="160"/>
        <v>#N/A</v>
      </c>
      <c r="OR67" s="193" t="e">
        <f t="shared" si="160"/>
        <v>#N/A</v>
      </c>
      <c r="OS67" s="193" t="e">
        <f t="shared" si="160"/>
        <v>#N/A</v>
      </c>
      <c r="OT67" s="193" t="e">
        <f t="shared" si="160"/>
        <v>#N/A</v>
      </c>
      <c r="OU67" s="193" t="e">
        <f t="shared" si="160"/>
        <v>#N/A</v>
      </c>
      <c r="OV67" s="193" t="e">
        <f t="shared" si="160"/>
        <v>#N/A</v>
      </c>
      <c r="OW67" s="193" t="e">
        <f t="shared" si="160"/>
        <v>#N/A</v>
      </c>
      <c r="OX67" s="193" t="e">
        <f t="shared" si="160"/>
        <v>#N/A</v>
      </c>
      <c r="OY67" s="193" t="e">
        <f t="shared" si="160"/>
        <v>#N/A</v>
      </c>
      <c r="OZ67" s="193" t="e">
        <f t="shared" si="160"/>
        <v>#N/A</v>
      </c>
      <c r="PA67" s="193" t="e">
        <f t="shared" si="138"/>
        <v>#N/A</v>
      </c>
      <c r="PB67" s="193" t="e">
        <f t="shared" si="138"/>
        <v>#N/A</v>
      </c>
      <c r="PC67" s="193" t="e">
        <f t="shared" si="138"/>
        <v>#N/A</v>
      </c>
      <c r="PD67" s="193" t="e">
        <f t="shared" si="138"/>
        <v>#N/A</v>
      </c>
      <c r="PE67" s="193" t="e">
        <f t="shared" si="138"/>
        <v>#N/A</v>
      </c>
      <c r="PF67" s="193" t="e">
        <f t="shared" si="138"/>
        <v>#N/A</v>
      </c>
      <c r="PG67" s="193" t="e">
        <f t="shared" si="138"/>
        <v>#N/A</v>
      </c>
      <c r="PH67" s="193" t="e">
        <f t="shared" si="138"/>
        <v>#N/A</v>
      </c>
      <c r="PI67" s="193" t="e">
        <f t="shared" si="138"/>
        <v>#N/A</v>
      </c>
      <c r="PJ67" s="193" t="e">
        <f t="shared" si="138"/>
        <v>#N/A</v>
      </c>
      <c r="PK67" s="193" t="e">
        <f t="shared" si="138"/>
        <v>#N/A</v>
      </c>
      <c r="PL67" s="193" t="e">
        <f t="shared" si="138"/>
        <v>#N/A</v>
      </c>
      <c r="PM67" s="193" t="e">
        <f t="shared" si="138"/>
        <v>#N/A</v>
      </c>
      <c r="PN67" s="193" t="e">
        <f t="shared" si="138"/>
        <v>#N/A</v>
      </c>
      <c r="PO67" s="193" t="e">
        <f t="shared" si="138"/>
        <v>#N/A</v>
      </c>
      <c r="PP67" s="193" t="e">
        <f t="shared" si="28"/>
        <v>#N/A</v>
      </c>
      <c r="PQ67" s="193" t="e">
        <f t="shared" si="133"/>
        <v>#N/A</v>
      </c>
      <c r="PR67" s="193" t="e">
        <f t="shared" si="133"/>
        <v>#N/A</v>
      </c>
      <c r="PS67" s="193" t="e">
        <f t="shared" si="133"/>
        <v>#N/A</v>
      </c>
      <c r="PT67" s="193" t="e">
        <f t="shared" si="133"/>
        <v>#N/A</v>
      </c>
      <c r="PU67" s="193" t="e">
        <f t="shared" si="133"/>
        <v>#N/A</v>
      </c>
      <c r="PV67" s="193" t="e">
        <f t="shared" si="133"/>
        <v>#N/A</v>
      </c>
      <c r="PW67" s="193" t="e">
        <f t="shared" si="133"/>
        <v>#N/A</v>
      </c>
      <c r="PX67" s="193" t="e">
        <f t="shared" si="133"/>
        <v>#N/A</v>
      </c>
    </row>
    <row r="68" spans="1:440" hidden="1" x14ac:dyDescent="0.45">
      <c r="A68" s="20">
        <v>65</v>
      </c>
      <c r="B68" s="134"/>
      <c r="C68" s="279"/>
      <c r="D68" s="280" t="str">
        <f t="shared" si="15"/>
        <v/>
      </c>
      <c r="E68" s="281"/>
      <c r="F68" s="280" t="str">
        <f t="shared" si="16"/>
        <v/>
      </c>
      <c r="G68" s="279"/>
      <c r="H68" s="135"/>
      <c r="I68" s="110" t="str">
        <f t="shared" si="17"/>
        <v/>
      </c>
      <c r="J68" s="21" t="str">
        <f t="shared" si="18"/>
        <v/>
      </c>
      <c r="K68" s="22" t="str">
        <f t="shared" si="19"/>
        <v/>
      </c>
      <c r="L68" s="23" t="str">
        <f>IF(J68="","",IF(OR($J68&lt;Skew!$B$3,$J68=Skew!$B$3),IF($J68&gt;Skew!$C$3,Skew!$A$3,IF($J68&gt;Skew!$C$4,Skew!$A$4,IF($J68&gt;Skew!$C$5,Skew!$A$5,IF($J68&gt;Skew!$C$6,Skew!$A$6,IF($J68&gt;Skew!$C$7,Skew!$A$7,IF($J68&gt;Skew!$C$8,Skew!$A$8,IF($J68&gt;Skew!$C$9,Skew!$A$9,IF($J68&gt;Skew!$C$10,Skew!$A$10,IF($J68&gt;Skew!$C$11,Skew!$A$11,IF($J68&gt;Skew!$C$12,Skew!$A$12,IF($J68&gt;Skew!$C$13,Skew!$A$13,IF($J68&gt;Skew!$C$14,Skew!$A$14,IF($J68&gt;Skew!$C$15,Skew!$A$15,IF($J68&gt;Skew!$C$16,Skew!$A$16,Skew!$A$17)
)))))))))))))))</f>
        <v/>
      </c>
      <c r="M68" s="22" t="str">
        <f>IF(J68="","",MATCH(L68,Skew!$A$3:$A$17,0))</f>
        <v/>
      </c>
      <c r="N68" s="22" t="str">
        <f t="shared" ref="N68:N103" si="168">IF(AND(D68&gt;0,E68&gt;0,F68&gt;0),D68+((F68-D68)/2),"")</f>
        <v/>
      </c>
      <c r="O68" s="24"/>
      <c r="P68" s="22" t="str">
        <f>IF(OR(J68="",O68=""),"",MATCH(O68,Confidence!$A$3:$A$12,0))</f>
        <v/>
      </c>
      <c r="Q68" s="25" t="str">
        <f t="shared" ref="Q68:Q103" si="169">IF(OR(J68="",O68=""),"",INDEX(Alpha_Chart,M68,P68))</f>
        <v/>
      </c>
      <c r="R68" s="25" t="str">
        <f t="shared" ref="R68:R103" si="170">IF(OR(J68="",O68=""),"",INDEX(Beta_Chart,M68,P68))</f>
        <v/>
      </c>
      <c r="S68" s="22"/>
      <c r="T68" s="102" t="str">
        <f t="shared" ref="T68:T103" si="171">IF(OR(J68="",O68=""),"",IF(K68="R",((F68-D68)*(INDEX(Mean_Ratios,M68,P68)))+D68,((F68-D68)*(1-INDEX(Mean_Ratios,M68,P68)))+D68))</f>
        <v/>
      </c>
      <c r="U68" s="102" t="str">
        <f t="shared" ref="U68:U103" si="172">IF(OR(J68="",O68=""),"",(F68-D68)*INDEX(Standard_Deviation_Ratios,M68,P68))</f>
        <v/>
      </c>
      <c r="V68" s="37" t="str">
        <f t="shared" ref="V68:V103" si="173">IF(OR(J68="",O68=""),"",U68^2)</f>
        <v/>
      </c>
      <c r="W68" s="115"/>
      <c r="X68" s="204" t="str">
        <f>IF(AND(D68&gt;0,E68&gt;0,F68&gt;0,Q68&gt;0,R68&gt;0,W68&gt;0,NOT(O68="")),ABS(VLOOKUP($W$1,VLookups!$A$30:$B$31,2,FALSE)-_xlfn.BETA.DIST(W68,IF(K68="L",R68,Q68),IF(K68="L",Q68,R68),TRUE,D68,F68)),"")</f>
        <v/>
      </c>
      <c r="Y68" s="112" t="str">
        <f>IF(OR($Q68="",$R68=""),"",_xlfn.BETA.INV(ABS(VLOOKUP($W$1,VLookups!$A$30:$B$31,2,FALSE)-Y$3),IF($K68="L",$R68,$Q68),IF($K68="L",$Q68,$R68),$D68,$F68))</f>
        <v/>
      </c>
      <c r="Z68" s="113" t="str">
        <f>IF(OR($Q68="",$R68=""),"",_xlfn.BETA.INV(ABS(VLOOKUP($W$1,VLookups!$A$30:$B$31,2,FALSE)-Z$3),IF($K68="L",$R68,$Q68),IF($K68="L",$Q68,$R68),$D68,$F68))</f>
        <v/>
      </c>
      <c r="AA68" s="112" t="str">
        <f>IF(OR($Q68="",$R68=""),"",_xlfn.BETA.INV(ABS(VLOOKUP($W$1,VLookups!$A$30:$B$31,2,FALSE)-AA$3),IF($K68="L",$R68,$Q68),IF($K68="L",$Q68,$R68),$D68,$F68))</f>
        <v/>
      </c>
      <c r="AB68" s="113" t="str">
        <f>IF(OR($Q68="",$R68=""),"",_xlfn.BETA.INV(ABS(VLOOKUP($W$1,VLookups!$A$30:$B$31,2,FALSE)-AB$3),IF($K68="L",$R68,$Q68),IF($K68="L",$Q68,$R68),$D68,$F68))</f>
        <v/>
      </c>
      <c r="AC68" s="112" t="str">
        <f>IF(OR($Q68="",$R68=""),"",_xlfn.BETA.INV(ABS(VLOOKUP($W$1,VLookups!$A$30:$B$31,2,FALSE)-AC$3),IF($K68="L",$R68,$Q68),IF($K68="L",$Q68,$R68),$D68,$F68))</f>
        <v/>
      </c>
      <c r="AD68" s="113" t="str">
        <f>IF(OR($Q68="",$R68=""),"",_xlfn.BETA.INV(ABS(VLOOKUP($W$1,VLookups!$A$30:$B$31,2,FALSE)-AD$3),IF($K68="L",$R68,$Q68),IF($K68="L",$Q68,$R68),$D68,$F68))</f>
        <v/>
      </c>
      <c r="AE68" s="112" t="str">
        <f>IF(OR($Q68="",$R68=""),"",_xlfn.BETA.INV(ABS(VLOOKUP($W$1,VLookups!$A$30:$B$31,2,FALSE)-AE$3),IF($K68="L",$R68,$Q68),IF($K68="L",$Q68,$R68),$D68,$F68))</f>
        <v/>
      </c>
      <c r="AF68" s="113" t="str">
        <f>IF(OR($Q68="",$R68=""),"",_xlfn.BETA.INV(ABS(VLOOKUP($W$1,VLookups!$A$30:$B$31,2,FALSE)-AF$3),IF($K68="L",$R68,$Q68),IF($K68="L",$Q68,$R68),$D68,$F68))</f>
        <v/>
      </c>
      <c r="AG68" s="112" t="str">
        <f>IF(OR($Q68="",$R68=""),"",_xlfn.BETA.INV(ABS(VLOOKUP($W$1,VLookups!$A$30:$B$31,2,FALSE)-AG$3),IF($K68="L",$R68,$Q68),IF($K68="L",$Q68,$R68),$D68,$F68))</f>
        <v/>
      </c>
      <c r="AH68" s="113" t="str">
        <f>IF(OR($Q68="",$R68=""),"",_xlfn.BETA.INV(ABS(VLOOKUP($W$1,VLookups!$A$30:$B$31,2,FALSE)-AH$3),IF($K68="L",$R68,$Q68),IF($K68="L",$Q68,$R68),$D68,$F68))</f>
        <v/>
      </c>
      <c r="AI68" s="112" t="str">
        <f>IF(OR($Q68="",$R68=""),"",_xlfn.BETA.INV(ABS(VLOOKUP($W$1,VLookups!$A$30:$B$31,2,FALSE)-AI$3),IF($K68="L",$R68,$Q68),IF($K68="L",$Q68,$R68),$D68,$F68))</f>
        <v/>
      </c>
      <c r="AJ68" s="113" t="str">
        <f>IF(OR($Q68="",$R68=""),"",_xlfn.BETA.INV(ABS(VLOOKUP($W$1,VLookups!$A$30:$B$31,2,FALSE)-AJ$3),IF($K68="L",$R68,$Q68),IF($K68="L",$Q68,$R68),$D68,$F68))</f>
        <v/>
      </c>
      <c r="AK68" s="15"/>
      <c r="AL68" s="194" t="str">
        <f t="shared" si="20"/>
        <v/>
      </c>
      <c r="AM68" s="192" t="str">
        <f t="shared" si="21"/>
        <v/>
      </c>
      <c r="AN68" s="177" t="str">
        <f t="shared" si="164"/>
        <v/>
      </c>
      <c r="AO68" s="177" t="str">
        <f t="shared" si="146"/>
        <v/>
      </c>
      <c r="AP68" s="177" t="str">
        <f t="shared" si="146"/>
        <v/>
      </c>
      <c r="AQ68" s="177" t="str">
        <f t="shared" si="146"/>
        <v/>
      </c>
      <c r="AR68" s="177" t="str">
        <f t="shared" si="146"/>
        <v/>
      </c>
      <c r="AS68" s="177" t="str">
        <f t="shared" si="146"/>
        <v/>
      </c>
      <c r="AT68" s="177" t="str">
        <f t="shared" si="146"/>
        <v/>
      </c>
      <c r="AU68" s="177" t="str">
        <f t="shared" si="146"/>
        <v/>
      </c>
      <c r="AV68" s="177" t="str">
        <f t="shared" si="146"/>
        <v/>
      </c>
      <c r="AW68" s="177" t="str">
        <f t="shared" si="146"/>
        <v/>
      </c>
      <c r="AX68" s="177" t="str">
        <f t="shared" si="146"/>
        <v/>
      </c>
      <c r="AY68" s="177" t="str">
        <f t="shared" si="146"/>
        <v/>
      </c>
      <c r="AZ68" s="177" t="str">
        <f t="shared" si="146"/>
        <v/>
      </c>
      <c r="BA68" s="177" t="str">
        <f t="shared" si="146"/>
        <v/>
      </c>
      <c r="BB68" s="177" t="str">
        <f t="shared" si="146"/>
        <v/>
      </c>
      <c r="BC68" s="177" t="str">
        <f t="shared" si="146"/>
        <v/>
      </c>
      <c r="BD68" s="177" t="str">
        <f t="shared" si="146"/>
        <v/>
      </c>
      <c r="BE68" s="177" t="str">
        <f t="shared" si="141"/>
        <v/>
      </c>
      <c r="BF68" s="177" t="str">
        <f t="shared" si="141"/>
        <v/>
      </c>
      <c r="BG68" s="177" t="str">
        <f t="shared" si="141"/>
        <v/>
      </c>
      <c r="BH68" s="177" t="str">
        <f t="shared" si="141"/>
        <v/>
      </c>
      <c r="BI68" s="177" t="str">
        <f t="shared" si="141"/>
        <v/>
      </c>
      <c r="BJ68" s="177" t="str">
        <f t="shared" si="141"/>
        <v/>
      </c>
      <c r="BK68" s="177" t="str">
        <f t="shared" si="141"/>
        <v/>
      </c>
      <c r="BL68" s="177" t="str">
        <f t="shared" si="141"/>
        <v/>
      </c>
      <c r="BM68" s="177" t="str">
        <f t="shared" si="141"/>
        <v/>
      </c>
      <c r="BN68" s="177" t="str">
        <f t="shared" si="141"/>
        <v/>
      </c>
      <c r="BO68" s="177" t="str">
        <f t="shared" si="141"/>
        <v/>
      </c>
      <c r="BP68" s="177" t="str">
        <f t="shared" si="141"/>
        <v/>
      </c>
      <c r="BQ68" s="177" t="str">
        <f t="shared" si="141"/>
        <v/>
      </c>
      <c r="BR68" s="177" t="str">
        <f t="shared" si="141"/>
        <v/>
      </c>
      <c r="BS68" s="177" t="str">
        <f t="shared" si="141"/>
        <v/>
      </c>
      <c r="BT68" s="177" t="str">
        <f t="shared" si="147"/>
        <v/>
      </c>
      <c r="BU68" s="177" t="str">
        <f t="shared" si="147"/>
        <v/>
      </c>
      <c r="BV68" s="177" t="str">
        <f t="shared" si="147"/>
        <v/>
      </c>
      <c r="BW68" s="177" t="str">
        <f t="shared" si="147"/>
        <v/>
      </c>
      <c r="BX68" s="177" t="str">
        <f t="shared" si="147"/>
        <v/>
      </c>
      <c r="BY68" s="177" t="str">
        <f t="shared" si="147"/>
        <v/>
      </c>
      <c r="BZ68" s="177" t="str">
        <f t="shared" si="147"/>
        <v/>
      </c>
      <c r="CA68" s="177" t="str">
        <f t="shared" si="147"/>
        <v/>
      </c>
      <c r="CB68" s="177" t="str">
        <f t="shared" si="147"/>
        <v/>
      </c>
      <c r="CC68" s="177" t="str">
        <f t="shared" si="147"/>
        <v/>
      </c>
      <c r="CD68" s="177" t="str">
        <f t="shared" si="147"/>
        <v/>
      </c>
      <c r="CE68" s="177" t="str">
        <f t="shared" si="147"/>
        <v/>
      </c>
      <c r="CF68" s="177" t="str">
        <f t="shared" si="147"/>
        <v/>
      </c>
      <c r="CG68" s="177" t="str">
        <f t="shared" si="147"/>
        <v/>
      </c>
      <c r="CH68" s="177" t="str">
        <f t="shared" si="147"/>
        <v/>
      </c>
      <c r="CI68" s="177" t="str">
        <f t="shared" si="147"/>
        <v/>
      </c>
      <c r="CJ68" s="177" t="str">
        <f t="shared" si="142"/>
        <v/>
      </c>
      <c r="CK68" s="177" t="str">
        <f t="shared" si="142"/>
        <v/>
      </c>
      <c r="CL68" s="177" t="str">
        <f t="shared" si="142"/>
        <v/>
      </c>
      <c r="CM68" s="177" t="str">
        <f t="shared" si="142"/>
        <v/>
      </c>
      <c r="CN68" s="177" t="str">
        <f t="shared" si="142"/>
        <v/>
      </c>
      <c r="CO68" s="177" t="str">
        <f t="shared" si="142"/>
        <v/>
      </c>
      <c r="CP68" s="177" t="str">
        <f t="shared" si="142"/>
        <v/>
      </c>
      <c r="CQ68" s="177" t="str">
        <f t="shared" si="142"/>
        <v/>
      </c>
      <c r="CR68" s="177" t="str">
        <f t="shared" si="142"/>
        <v/>
      </c>
      <c r="CS68" s="177" t="str">
        <f t="shared" si="142"/>
        <v/>
      </c>
      <c r="CT68" s="177" t="str">
        <f t="shared" si="142"/>
        <v/>
      </c>
      <c r="CU68" s="177" t="str">
        <f t="shared" si="142"/>
        <v/>
      </c>
      <c r="CV68" s="177" t="str">
        <f t="shared" si="142"/>
        <v/>
      </c>
      <c r="CW68" s="177" t="str">
        <f t="shared" si="142"/>
        <v/>
      </c>
      <c r="CX68" s="177" t="str">
        <f t="shared" si="142"/>
        <v/>
      </c>
      <c r="CY68" s="177" t="str">
        <f t="shared" si="139"/>
        <v/>
      </c>
      <c r="CZ68" s="177" t="str">
        <f t="shared" si="139"/>
        <v/>
      </c>
      <c r="DA68" s="177" t="str">
        <f t="shared" si="139"/>
        <v/>
      </c>
      <c r="DB68" s="177" t="str">
        <f t="shared" si="139"/>
        <v/>
      </c>
      <c r="DC68" s="177" t="str">
        <f t="shared" si="139"/>
        <v/>
      </c>
      <c r="DD68" s="177" t="str">
        <f t="shared" si="139"/>
        <v/>
      </c>
      <c r="DE68" s="177" t="str">
        <f t="shared" si="139"/>
        <v/>
      </c>
      <c r="DF68" s="177" t="str">
        <f t="shared" si="139"/>
        <v/>
      </c>
      <c r="DG68" s="177" t="str">
        <f t="shared" si="139"/>
        <v/>
      </c>
      <c r="DH68" s="177" t="str">
        <f t="shared" si="139"/>
        <v/>
      </c>
      <c r="DI68" s="177" t="str">
        <f t="shared" si="139"/>
        <v/>
      </c>
      <c r="DJ68" s="177" t="str">
        <f t="shared" si="139"/>
        <v/>
      </c>
      <c r="DK68" s="177" t="str">
        <f t="shared" si="139"/>
        <v/>
      </c>
      <c r="DL68" s="177" t="str">
        <f t="shared" si="139"/>
        <v/>
      </c>
      <c r="DM68" s="177" t="str">
        <f t="shared" si="139"/>
        <v/>
      </c>
      <c r="DN68" s="177" t="str">
        <f t="shared" si="139"/>
        <v/>
      </c>
      <c r="DO68" s="177" t="str">
        <f t="shared" si="135"/>
        <v/>
      </c>
      <c r="DP68" s="177" t="str">
        <f t="shared" si="135"/>
        <v/>
      </c>
      <c r="DQ68" s="177" t="str">
        <f t="shared" si="135"/>
        <v/>
      </c>
      <c r="DR68" s="177" t="str">
        <f t="shared" si="135"/>
        <v/>
      </c>
      <c r="DS68" s="177" t="str">
        <f t="shared" si="135"/>
        <v/>
      </c>
      <c r="DT68" s="177" t="str">
        <f t="shared" si="135"/>
        <v/>
      </c>
      <c r="DU68" s="177" t="str">
        <f t="shared" si="135"/>
        <v/>
      </c>
      <c r="DV68" s="177" t="str">
        <f t="shared" si="135"/>
        <v/>
      </c>
      <c r="DW68" s="177" t="str">
        <f t="shared" si="135"/>
        <v/>
      </c>
      <c r="DX68" s="177" t="str">
        <f t="shared" si="135"/>
        <v/>
      </c>
      <c r="DY68" s="177" t="str">
        <f t="shared" si="135"/>
        <v/>
      </c>
      <c r="DZ68" s="177" t="str">
        <f t="shared" si="135"/>
        <v/>
      </c>
      <c r="EA68" s="177" t="str">
        <f t="shared" si="135"/>
        <v/>
      </c>
      <c r="EB68" s="177" t="str">
        <f t="shared" si="135"/>
        <v/>
      </c>
      <c r="EC68" s="177" t="str">
        <f t="shared" si="135"/>
        <v/>
      </c>
      <c r="ED68" s="177" t="str">
        <f t="shared" si="148"/>
        <v/>
      </c>
      <c r="EE68" s="177" t="str">
        <f t="shared" si="148"/>
        <v/>
      </c>
      <c r="EF68" s="177" t="str">
        <f t="shared" si="148"/>
        <v/>
      </c>
      <c r="EG68" s="177" t="str">
        <f t="shared" si="148"/>
        <v/>
      </c>
      <c r="EH68" s="177" t="str">
        <f t="shared" si="148"/>
        <v/>
      </c>
      <c r="EI68" s="177" t="str">
        <f t="shared" si="148"/>
        <v/>
      </c>
      <c r="EJ68" s="177" t="str">
        <f t="shared" si="148"/>
        <v/>
      </c>
      <c r="EK68" s="177" t="str">
        <f t="shared" si="148"/>
        <v/>
      </c>
      <c r="EL68" s="177" t="str">
        <f t="shared" si="148"/>
        <v/>
      </c>
      <c r="EM68" s="177" t="str">
        <f t="shared" si="148"/>
        <v/>
      </c>
      <c r="EN68" s="177" t="str">
        <f t="shared" si="148"/>
        <v/>
      </c>
      <c r="EO68" s="177" t="str">
        <f t="shared" si="148"/>
        <v/>
      </c>
      <c r="EP68" s="177" t="str">
        <f t="shared" si="148"/>
        <v/>
      </c>
      <c r="EQ68" s="177" t="str">
        <f t="shared" si="148"/>
        <v/>
      </c>
      <c r="ER68" s="177" t="str">
        <f t="shared" si="148"/>
        <v/>
      </c>
      <c r="ES68" s="177" t="str">
        <f t="shared" si="148"/>
        <v/>
      </c>
      <c r="ET68" s="177" t="str">
        <f t="shared" si="143"/>
        <v/>
      </c>
      <c r="EU68" s="177" t="str">
        <f t="shared" si="153"/>
        <v/>
      </c>
      <c r="EV68" s="177" t="str">
        <f t="shared" si="153"/>
        <v/>
      </c>
      <c r="EW68" s="177" t="str">
        <f t="shared" si="153"/>
        <v/>
      </c>
      <c r="EX68" s="177" t="str">
        <f t="shared" si="153"/>
        <v/>
      </c>
      <c r="EY68" s="177" t="str">
        <f t="shared" si="153"/>
        <v/>
      </c>
      <c r="EZ68" s="177" t="str">
        <f t="shared" si="153"/>
        <v/>
      </c>
      <c r="FA68" s="177" t="str">
        <f t="shared" si="153"/>
        <v/>
      </c>
      <c r="FB68" s="177" t="str">
        <f t="shared" si="153"/>
        <v/>
      </c>
      <c r="FC68" s="177" t="str">
        <f t="shared" si="153"/>
        <v/>
      </c>
      <c r="FD68" s="177" t="str">
        <f t="shared" si="153"/>
        <v/>
      </c>
      <c r="FE68" s="177" t="str">
        <f t="shared" si="153"/>
        <v/>
      </c>
      <c r="FF68" s="177" t="str">
        <f t="shared" si="153"/>
        <v/>
      </c>
      <c r="FG68" s="177" t="str">
        <f t="shared" si="153"/>
        <v/>
      </c>
      <c r="FH68" s="177" t="str">
        <f t="shared" si="153"/>
        <v/>
      </c>
      <c r="FI68" s="177" t="str">
        <f t="shared" si="153"/>
        <v/>
      </c>
      <c r="FJ68" s="177" t="str">
        <f t="shared" si="153"/>
        <v/>
      </c>
      <c r="FK68" s="177" t="str">
        <f t="shared" si="149"/>
        <v/>
      </c>
      <c r="FL68" s="177" t="str">
        <f t="shared" si="144"/>
        <v/>
      </c>
      <c r="FM68" s="177" t="str">
        <f t="shared" si="144"/>
        <v/>
      </c>
      <c r="FN68" s="177" t="str">
        <f t="shared" si="144"/>
        <v/>
      </c>
      <c r="FO68" s="177" t="str">
        <f t="shared" si="144"/>
        <v/>
      </c>
      <c r="FP68" s="177" t="str">
        <f t="shared" si="144"/>
        <v/>
      </c>
      <c r="FQ68" s="177" t="str">
        <f t="shared" si="144"/>
        <v/>
      </c>
      <c r="FR68" s="177" t="str">
        <f t="shared" si="144"/>
        <v/>
      </c>
      <c r="FS68" s="177" t="str">
        <f t="shared" si="144"/>
        <v/>
      </c>
      <c r="FT68" s="177" t="str">
        <f t="shared" si="144"/>
        <v/>
      </c>
      <c r="FU68" s="177" t="str">
        <f t="shared" si="144"/>
        <v/>
      </c>
      <c r="FV68" s="177" t="str">
        <f t="shared" si="144"/>
        <v/>
      </c>
      <c r="FW68" s="177" t="str">
        <f t="shared" si="144"/>
        <v/>
      </c>
      <c r="FX68" s="177" t="str">
        <f t="shared" si="144"/>
        <v/>
      </c>
      <c r="FY68" s="177" t="str">
        <f t="shared" si="144"/>
        <v/>
      </c>
      <c r="FZ68" s="177" t="str">
        <f t="shared" si="144"/>
        <v/>
      </c>
      <c r="GA68" s="177" t="str">
        <f t="shared" si="144"/>
        <v/>
      </c>
      <c r="GB68" s="177" t="str">
        <f t="shared" si="150"/>
        <v/>
      </c>
      <c r="GC68" s="177" t="str">
        <f t="shared" si="150"/>
        <v/>
      </c>
      <c r="GD68" s="177" t="str">
        <f t="shared" si="150"/>
        <v/>
      </c>
      <c r="GE68" s="177" t="str">
        <f t="shared" si="150"/>
        <v/>
      </c>
      <c r="GF68" s="177" t="str">
        <f t="shared" si="150"/>
        <v/>
      </c>
      <c r="GG68" s="177" t="str">
        <f t="shared" si="150"/>
        <v/>
      </c>
      <c r="GH68" s="177" t="str">
        <f t="shared" si="150"/>
        <v/>
      </c>
      <c r="GI68" s="177" t="str">
        <f t="shared" si="150"/>
        <v/>
      </c>
      <c r="GJ68" s="177" t="str">
        <f t="shared" si="150"/>
        <v/>
      </c>
      <c r="GK68" s="177" t="str">
        <f t="shared" si="150"/>
        <v/>
      </c>
      <c r="GL68" s="177" t="str">
        <f t="shared" si="150"/>
        <v/>
      </c>
      <c r="GM68" s="177" t="str">
        <f t="shared" si="150"/>
        <v/>
      </c>
      <c r="GN68" s="177" t="str">
        <f t="shared" si="150"/>
        <v/>
      </c>
      <c r="GO68" s="177" t="str">
        <f t="shared" si="150"/>
        <v/>
      </c>
      <c r="GP68" s="177" t="str">
        <f t="shared" si="150"/>
        <v/>
      </c>
      <c r="GQ68" s="177" t="str">
        <f t="shared" si="150"/>
        <v/>
      </c>
      <c r="GR68" s="177" t="str">
        <f t="shared" si="145"/>
        <v/>
      </c>
      <c r="GS68" s="177" t="str">
        <f t="shared" si="145"/>
        <v/>
      </c>
      <c r="GT68" s="177" t="str">
        <f t="shared" si="145"/>
        <v/>
      </c>
      <c r="GU68" s="177" t="str">
        <f t="shared" si="145"/>
        <v/>
      </c>
      <c r="GV68" s="177" t="str">
        <f t="shared" si="145"/>
        <v/>
      </c>
      <c r="GW68" s="177" t="str">
        <f t="shared" si="145"/>
        <v/>
      </c>
      <c r="GX68" s="177" t="str">
        <f t="shared" si="145"/>
        <v/>
      </c>
      <c r="GY68" s="177" t="str">
        <f t="shared" si="145"/>
        <v/>
      </c>
      <c r="GZ68" s="177" t="str">
        <f t="shared" si="145"/>
        <v/>
      </c>
      <c r="HA68" s="177" t="str">
        <f t="shared" si="145"/>
        <v/>
      </c>
      <c r="HB68" s="177" t="str">
        <f t="shared" si="145"/>
        <v/>
      </c>
      <c r="HC68" s="177" t="str">
        <f t="shared" si="145"/>
        <v/>
      </c>
      <c r="HD68" s="177" t="str">
        <f t="shared" si="145"/>
        <v/>
      </c>
      <c r="HE68" s="177" t="str">
        <f t="shared" si="145"/>
        <v/>
      </c>
      <c r="HF68" s="177" t="str">
        <f t="shared" si="145"/>
        <v/>
      </c>
      <c r="HG68" s="177" t="str">
        <f t="shared" si="140"/>
        <v/>
      </c>
      <c r="HH68" s="177" t="str">
        <f t="shared" si="140"/>
        <v/>
      </c>
      <c r="HI68" s="177" t="str">
        <f t="shared" si="140"/>
        <v/>
      </c>
      <c r="HJ68" s="177" t="str">
        <f t="shared" si="140"/>
        <v/>
      </c>
      <c r="HK68" s="177" t="str">
        <f t="shared" si="140"/>
        <v/>
      </c>
      <c r="HL68" s="177" t="str">
        <f t="shared" si="140"/>
        <v/>
      </c>
      <c r="HM68" s="177" t="str">
        <f t="shared" si="140"/>
        <v/>
      </c>
      <c r="HN68" s="177" t="str">
        <f t="shared" si="140"/>
        <v/>
      </c>
      <c r="HO68" s="177" t="str">
        <f t="shared" si="140"/>
        <v/>
      </c>
      <c r="HP68" s="177" t="str">
        <f t="shared" si="140"/>
        <v/>
      </c>
      <c r="HQ68" s="177" t="str">
        <f t="shared" si="140"/>
        <v/>
      </c>
      <c r="HR68" s="177" t="str">
        <f t="shared" si="140"/>
        <v/>
      </c>
      <c r="HS68" s="177" t="str">
        <f t="shared" si="140"/>
        <v/>
      </c>
      <c r="HT68" s="177" t="str">
        <f t="shared" si="140"/>
        <v/>
      </c>
      <c r="HU68" s="177" t="str">
        <f t="shared" si="151"/>
        <v/>
      </c>
      <c r="HV68" s="177" t="str">
        <f t="shared" si="151"/>
        <v/>
      </c>
      <c r="HW68" s="177" t="str">
        <f t="shared" si="151"/>
        <v/>
      </c>
      <c r="HX68" s="177" t="str">
        <f t="shared" si="151"/>
        <v/>
      </c>
      <c r="HY68" s="177" t="str">
        <f t="shared" si="151"/>
        <v/>
      </c>
      <c r="HZ68" s="177" t="str">
        <f t="shared" si="151"/>
        <v/>
      </c>
      <c r="IA68" s="177" t="str">
        <f t="shared" si="151"/>
        <v/>
      </c>
      <c r="IB68" s="177" t="str">
        <f t="shared" si="151"/>
        <v/>
      </c>
      <c r="IC68" s="177" t="str">
        <f t="shared" si="151"/>
        <v/>
      </c>
      <c r="ID68" s="177" t="str">
        <f t="shared" si="151"/>
        <v/>
      </c>
      <c r="IE68" s="192" t="str">
        <f t="shared" si="23"/>
        <v/>
      </c>
      <c r="IF68" s="193" t="e">
        <f t="shared" ref="IF68:IF103" si="174">IF(ISNONTEXT($U68),IF($K68="R",_xlfn.BETA.DIST(AM68,$Q68,$R68,FALSE,$D68,$F68),_xlfn.BETA.DIST(AM68,$R68,$Q68,FALSE,$D68,$F68)),NA())</f>
        <v>#N/A</v>
      </c>
      <c r="IG68" s="193" t="e">
        <f t="shared" si="155"/>
        <v>#N/A</v>
      </c>
      <c r="IH68" s="193" t="e">
        <f t="shared" si="155"/>
        <v>#N/A</v>
      </c>
      <c r="II68" s="193" t="e">
        <f t="shared" si="155"/>
        <v>#N/A</v>
      </c>
      <c r="IJ68" s="193" t="e">
        <f t="shared" si="165"/>
        <v>#N/A</v>
      </c>
      <c r="IK68" s="193" t="e">
        <f t="shared" si="165"/>
        <v>#N/A</v>
      </c>
      <c r="IL68" s="193" t="e">
        <f t="shared" si="165"/>
        <v>#N/A</v>
      </c>
      <c r="IM68" s="193" t="e">
        <f t="shared" si="165"/>
        <v>#N/A</v>
      </c>
      <c r="IN68" s="193" t="e">
        <f t="shared" si="165"/>
        <v>#N/A</v>
      </c>
      <c r="IO68" s="193" t="e">
        <f t="shared" si="165"/>
        <v>#N/A</v>
      </c>
      <c r="IP68" s="193" t="e">
        <f t="shared" si="165"/>
        <v>#N/A</v>
      </c>
      <c r="IQ68" s="193" t="e">
        <f t="shared" si="165"/>
        <v>#N/A</v>
      </c>
      <c r="IR68" s="193" t="e">
        <f t="shared" si="165"/>
        <v>#N/A</v>
      </c>
      <c r="IS68" s="193" t="e">
        <f t="shared" si="165"/>
        <v>#N/A</v>
      </c>
      <c r="IT68" s="193" t="e">
        <f t="shared" si="165"/>
        <v>#N/A</v>
      </c>
      <c r="IU68" s="193" t="e">
        <f t="shared" si="165"/>
        <v>#N/A</v>
      </c>
      <c r="IV68" s="193" t="e">
        <f t="shared" si="165"/>
        <v>#N/A</v>
      </c>
      <c r="IW68" s="193" t="e">
        <f t="shared" si="165"/>
        <v>#N/A</v>
      </c>
      <c r="IX68" s="193" t="e">
        <f t="shared" si="165"/>
        <v>#N/A</v>
      </c>
      <c r="IY68" s="193" t="e">
        <f t="shared" si="161"/>
        <v>#N/A</v>
      </c>
      <c r="IZ68" s="193" t="e">
        <f t="shared" si="161"/>
        <v>#N/A</v>
      </c>
      <c r="JA68" s="193" t="e">
        <f t="shared" si="161"/>
        <v>#N/A</v>
      </c>
      <c r="JB68" s="193" t="e">
        <f t="shared" si="161"/>
        <v>#N/A</v>
      </c>
      <c r="JC68" s="193" t="e">
        <f t="shared" si="161"/>
        <v>#N/A</v>
      </c>
      <c r="JD68" s="193" t="e">
        <f t="shared" si="161"/>
        <v>#N/A</v>
      </c>
      <c r="JE68" s="193" t="e">
        <f t="shared" si="161"/>
        <v>#N/A</v>
      </c>
      <c r="JF68" s="193" t="e">
        <f t="shared" si="161"/>
        <v>#N/A</v>
      </c>
      <c r="JG68" s="193" t="e">
        <f t="shared" si="161"/>
        <v>#N/A</v>
      </c>
      <c r="JH68" s="193" t="e">
        <f t="shared" si="161"/>
        <v>#N/A</v>
      </c>
      <c r="JI68" s="193" t="e">
        <f t="shared" si="161"/>
        <v>#N/A</v>
      </c>
      <c r="JJ68" s="193" t="e">
        <f t="shared" si="161"/>
        <v>#N/A</v>
      </c>
      <c r="JK68" s="193" t="e">
        <f t="shared" si="161"/>
        <v>#N/A</v>
      </c>
      <c r="JL68" s="193" t="e">
        <f t="shared" si="161"/>
        <v>#N/A</v>
      </c>
      <c r="JM68" s="193" t="e">
        <f t="shared" si="161"/>
        <v>#N/A</v>
      </c>
      <c r="JN68" s="193" t="e">
        <f t="shared" si="158"/>
        <v>#N/A</v>
      </c>
      <c r="JO68" s="193" t="e">
        <f t="shared" si="158"/>
        <v>#N/A</v>
      </c>
      <c r="JP68" s="193" t="e">
        <f t="shared" si="158"/>
        <v>#N/A</v>
      </c>
      <c r="JQ68" s="193" t="e">
        <f t="shared" si="158"/>
        <v>#N/A</v>
      </c>
      <c r="JR68" s="193" t="e">
        <f t="shared" si="158"/>
        <v>#N/A</v>
      </c>
      <c r="JS68" s="193" t="e">
        <f t="shared" si="158"/>
        <v>#N/A</v>
      </c>
      <c r="JT68" s="193" t="e">
        <f t="shared" si="158"/>
        <v>#N/A</v>
      </c>
      <c r="JU68" s="193" t="e">
        <f t="shared" si="158"/>
        <v>#N/A</v>
      </c>
      <c r="JV68" s="193" t="e">
        <f t="shared" si="158"/>
        <v>#N/A</v>
      </c>
      <c r="JW68" s="193" t="e">
        <f t="shared" si="158"/>
        <v>#N/A</v>
      </c>
      <c r="JX68" s="193" t="e">
        <f t="shared" si="158"/>
        <v>#N/A</v>
      </c>
      <c r="JY68" s="193" t="e">
        <f t="shared" si="158"/>
        <v>#N/A</v>
      </c>
      <c r="JZ68" s="193" t="e">
        <f t="shared" si="158"/>
        <v>#N/A</v>
      </c>
      <c r="KA68" s="193" t="e">
        <f t="shared" si="158"/>
        <v>#N/A</v>
      </c>
      <c r="KB68" s="193" t="e">
        <f t="shared" si="158"/>
        <v>#N/A</v>
      </c>
      <c r="KC68" s="193" t="e">
        <f t="shared" si="136"/>
        <v>#N/A</v>
      </c>
      <c r="KD68" s="193" t="e">
        <f t="shared" si="136"/>
        <v>#N/A</v>
      </c>
      <c r="KE68" s="193" t="e">
        <f t="shared" si="136"/>
        <v>#N/A</v>
      </c>
      <c r="KF68" s="193" t="e">
        <f t="shared" si="136"/>
        <v>#N/A</v>
      </c>
      <c r="KG68" s="193" t="e">
        <f t="shared" si="136"/>
        <v>#N/A</v>
      </c>
      <c r="KH68" s="193" t="e">
        <f t="shared" si="136"/>
        <v>#N/A</v>
      </c>
      <c r="KI68" s="193" t="e">
        <f t="shared" si="136"/>
        <v>#N/A</v>
      </c>
      <c r="KJ68" s="193" t="e">
        <f t="shared" si="136"/>
        <v>#N/A</v>
      </c>
      <c r="KK68" s="193" t="e">
        <f t="shared" si="136"/>
        <v>#N/A</v>
      </c>
      <c r="KL68" s="193" t="e">
        <f t="shared" si="136"/>
        <v>#N/A</v>
      </c>
      <c r="KM68" s="193" t="e">
        <f t="shared" si="136"/>
        <v>#N/A</v>
      </c>
      <c r="KN68" s="193" t="e">
        <f t="shared" si="136"/>
        <v>#N/A</v>
      </c>
      <c r="KO68" s="193" t="e">
        <f t="shared" si="136"/>
        <v>#N/A</v>
      </c>
      <c r="KP68" s="193" t="e">
        <f t="shared" si="136"/>
        <v>#N/A</v>
      </c>
      <c r="KQ68" s="193" t="e">
        <f t="shared" si="136"/>
        <v>#N/A</v>
      </c>
      <c r="KR68" s="193" t="e">
        <f t="shared" si="26"/>
        <v>#N/A</v>
      </c>
      <c r="KS68" s="193" t="e">
        <f t="shared" si="156"/>
        <v>#N/A</v>
      </c>
      <c r="KT68" s="193" t="e">
        <f t="shared" si="156"/>
        <v>#N/A</v>
      </c>
      <c r="KU68" s="193" t="e">
        <f t="shared" si="156"/>
        <v>#N/A</v>
      </c>
      <c r="KV68" s="193" t="e">
        <f t="shared" si="166"/>
        <v>#N/A</v>
      </c>
      <c r="KW68" s="193" t="e">
        <f t="shared" si="166"/>
        <v>#N/A</v>
      </c>
      <c r="KX68" s="193" t="e">
        <f t="shared" si="166"/>
        <v>#N/A</v>
      </c>
      <c r="KY68" s="193" t="e">
        <f t="shared" si="166"/>
        <v>#N/A</v>
      </c>
      <c r="KZ68" s="193" t="e">
        <f t="shared" si="166"/>
        <v>#N/A</v>
      </c>
      <c r="LA68" s="193" t="e">
        <f t="shared" si="166"/>
        <v>#N/A</v>
      </c>
      <c r="LB68" s="193" t="e">
        <f t="shared" si="166"/>
        <v>#N/A</v>
      </c>
      <c r="LC68" s="193" t="e">
        <f t="shared" si="166"/>
        <v>#N/A</v>
      </c>
      <c r="LD68" s="193" t="e">
        <f t="shared" si="166"/>
        <v>#N/A</v>
      </c>
      <c r="LE68" s="193" t="e">
        <f t="shared" si="166"/>
        <v>#N/A</v>
      </c>
      <c r="LF68" s="193" t="e">
        <f t="shared" si="166"/>
        <v>#N/A</v>
      </c>
      <c r="LG68" s="193" t="e">
        <f t="shared" si="166"/>
        <v>#N/A</v>
      </c>
      <c r="LH68" s="193" t="e">
        <f t="shared" si="166"/>
        <v>#N/A</v>
      </c>
      <c r="LI68" s="193" t="e">
        <f t="shared" si="166"/>
        <v>#N/A</v>
      </c>
      <c r="LJ68" s="193" t="e">
        <f t="shared" si="166"/>
        <v>#N/A</v>
      </c>
      <c r="LK68" s="193" t="e">
        <f t="shared" si="162"/>
        <v>#N/A</v>
      </c>
      <c r="LL68" s="193" t="e">
        <f t="shared" si="162"/>
        <v>#N/A</v>
      </c>
      <c r="LM68" s="193" t="e">
        <f t="shared" si="162"/>
        <v>#N/A</v>
      </c>
      <c r="LN68" s="193" t="e">
        <f t="shared" si="162"/>
        <v>#N/A</v>
      </c>
      <c r="LO68" s="193" t="e">
        <f t="shared" si="162"/>
        <v>#N/A</v>
      </c>
      <c r="LP68" s="193" t="e">
        <f t="shared" si="162"/>
        <v>#N/A</v>
      </c>
      <c r="LQ68" s="193" t="e">
        <f t="shared" si="162"/>
        <v>#N/A</v>
      </c>
      <c r="LR68" s="193" t="e">
        <f t="shared" si="162"/>
        <v>#N/A</v>
      </c>
      <c r="LS68" s="193" t="e">
        <f t="shared" si="162"/>
        <v>#N/A</v>
      </c>
      <c r="LT68" s="193" t="e">
        <f t="shared" si="162"/>
        <v>#N/A</v>
      </c>
      <c r="LU68" s="193" t="e">
        <f t="shared" si="162"/>
        <v>#N/A</v>
      </c>
      <c r="LV68" s="193" t="e">
        <f t="shared" si="162"/>
        <v>#N/A</v>
      </c>
      <c r="LW68" s="193" t="e">
        <f t="shared" si="162"/>
        <v>#N/A</v>
      </c>
      <c r="LX68" s="193" t="e">
        <f t="shared" si="162"/>
        <v>#N/A</v>
      </c>
      <c r="LY68" s="193" t="e">
        <f t="shared" si="162"/>
        <v>#N/A</v>
      </c>
      <c r="LZ68" s="193" t="e">
        <f t="shared" si="159"/>
        <v>#N/A</v>
      </c>
      <c r="MA68" s="193" t="e">
        <f t="shared" si="159"/>
        <v>#N/A</v>
      </c>
      <c r="MB68" s="193" t="e">
        <f t="shared" si="159"/>
        <v>#N/A</v>
      </c>
      <c r="MC68" s="193" t="e">
        <f t="shared" si="159"/>
        <v>#N/A</v>
      </c>
      <c r="MD68" s="193" t="e">
        <f t="shared" si="159"/>
        <v>#N/A</v>
      </c>
      <c r="ME68" s="193" t="e">
        <f t="shared" si="159"/>
        <v>#N/A</v>
      </c>
      <c r="MF68" s="193" t="e">
        <f t="shared" si="159"/>
        <v>#N/A</v>
      </c>
      <c r="MG68" s="193" t="e">
        <f t="shared" si="159"/>
        <v>#N/A</v>
      </c>
      <c r="MH68" s="193" t="e">
        <f t="shared" si="159"/>
        <v>#N/A</v>
      </c>
      <c r="MI68" s="193" t="e">
        <f t="shared" si="159"/>
        <v>#N/A</v>
      </c>
      <c r="MJ68" s="193" t="e">
        <f t="shared" si="159"/>
        <v>#N/A</v>
      </c>
      <c r="MK68" s="193" t="e">
        <f t="shared" si="159"/>
        <v>#N/A</v>
      </c>
      <c r="ML68" s="193" t="e">
        <f t="shared" si="159"/>
        <v>#N/A</v>
      </c>
      <c r="MM68" s="193" t="e">
        <f t="shared" si="159"/>
        <v>#N/A</v>
      </c>
      <c r="MN68" s="193" t="e">
        <f t="shared" si="159"/>
        <v>#N/A</v>
      </c>
      <c r="MO68" s="193" t="e">
        <f t="shared" si="137"/>
        <v>#N/A</v>
      </c>
      <c r="MP68" s="193" t="e">
        <f t="shared" si="137"/>
        <v>#N/A</v>
      </c>
      <c r="MQ68" s="193" t="e">
        <f t="shared" si="137"/>
        <v>#N/A</v>
      </c>
      <c r="MR68" s="193" t="e">
        <f t="shared" si="137"/>
        <v>#N/A</v>
      </c>
      <c r="MS68" s="193" t="e">
        <f t="shared" si="137"/>
        <v>#N/A</v>
      </c>
      <c r="MT68" s="193" t="e">
        <f t="shared" si="137"/>
        <v>#N/A</v>
      </c>
      <c r="MU68" s="193" t="e">
        <f t="shared" si="137"/>
        <v>#N/A</v>
      </c>
      <c r="MV68" s="193" t="e">
        <f t="shared" si="137"/>
        <v>#N/A</v>
      </c>
      <c r="MW68" s="193" t="e">
        <f t="shared" si="137"/>
        <v>#N/A</v>
      </c>
      <c r="MX68" s="193" t="e">
        <f t="shared" si="137"/>
        <v>#N/A</v>
      </c>
      <c r="MY68" s="193" t="e">
        <f t="shared" si="137"/>
        <v>#N/A</v>
      </c>
      <c r="MZ68" s="193" t="e">
        <f t="shared" si="137"/>
        <v>#N/A</v>
      </c>
      <c r="NA68" s="193" t="e">
        <f t="shared" si="137"/>
        <v>#N/A</v>
      </c>
      <c r="NB68" s="193" t="e">
        <f t="shared" si="137"/>
        <v>#N/A</v>
      </c>
      <c r="NC68" s="193" t="e">
        <f t="shared" si="137"/>
        <v>#N/A</v>
      </c>
      <c r="ND68" s="193" t="e">
        <f t="shared" si="27"/>
        <v>#N/A</v>
      </c>
      <c r="NE68" s="193" t="e">
        <f t="shared" si="157"/>
        <v>#N/A</v>
      </c>
      <c r="NF68" s="193" t="e">
        <f t="shared" si="157"/>
        <v>#N/A</v>
      </c>
      <c r="NG68" s="193" t="e">
        <f t="shared" si="157"/>
        <v>#N/A</v>
      </c>
      <c r="NH68" s="193" t="e">
        <f t="shared" si="167"/>
        <v>#N/A</v>
      </c>
      <c r="NI68" s="193" t="e">
        <f t="shared" si="167"/>
        <v>#N/A</v>
      </c>
      <c r="NJ68" s="193" t="e">
        <f t="shared" si="167"/>
        <v>#N/A</v>
      </c>
      <c r="NK68" s="193" t="e">
        <f t="shared" si="167"/>
        <v>#N/A</v>
      </c>
      <c r="NL68" s="193" t="e">
        <f t="shared" si="167"/>
        <v>#N/A</v>
      </c>
      <c r="NM68" s="193" t="e">
        <f t="shared" si="167"/>
        <v>#N/A</v>
      </c>
      <c r="NN68" s="193" t="e">
        <f t="shared" si="167"/>
        <v>#N/A</v>
      </c>
      <c r="NO68" s="193" t="e">
        <f t="shared" si="167"/>
        <v>#N/A</v>
      </c>
      <c r="NP68" s="193" t="e">
        <f t="shared" si="167"/>
        <v>#N/A</v>
      </c>
      <c r="NQ68" s="193" t="e">
        <f t="shared" si="167"/>
        <v>#N/A</v>
      </c>
      <c r="NR68" s="193" t="e">
        <f t="shared" si="167"/>
        <v>#N/A</v>
      </c>
      <c r="NS68" s="193" t="e">
        <f t="shared" si="167"/>
        <v>#N/A</v>
      </c>
      <c r="NT68" s="193" t="e">
        <f t="shared" si="167"/>
        <v>#N/A</v>
      </c>
      <c r="NU68" s="193" t="e">
        <f t="shared" si="167"/>
        <v>#N/A</v>
      </c>
      <c r="NV68" s="193" t="e">
        <f t="shared" si="167"/>
        <v>#N/A</v>
      </c>
      <c r="NW68" s="193" t="e">
        <f t="shared" si="163"/>
        <v>#N/A</v>
      </c>
      <c r="NX68" s="193" t="e">
        <f t="shared" si="163"/>
        <v>#N/A</v>
      </c>
      <c r="NY68" s="193" t="e">
        <f t="shared" si="163"/>
        <v>#N/A</v>
      </c>
      <c r="NZ68" s="193" t="e">
        <f t="shared" si="163"/>
        <v>#N/A</v>
      </c>
      <c r="OA68" s="193" t="e">
        <f t="shared" si="163"/>
        <v>#N/A</v>
      </c>
      <c r="OB68" s="193" t="e">
        <f t="shared" si="163"/>
        <v>#N/A</v>
      </c>
      <c r="OC68" s="193" t="e">
        <f t="shared" si="163"/>
        <v>#N/A</v>
      </c>
      <c r="OD68" s="193" t="e">
        <f t="shared" si="163"/>
        <v>#N/A</v>
      </c>
      <c r="OE68" s="193" t="e">
        <f t="shared" si="163"/>
        <v>#N/A</v>
      </c>
      <c r="OF68" s="193" t="e">
        <f t="shared" si="163"/>
        <v>#N/A</v>
      </c>
      <c r="OG68" s="193" t="e">
        <f t="shared" si="163"/>
        <v>#N/A</v>
      </c>
      <c r="OH68" s="193" t="e">
        <f t="shared" si="163"/>
        <v>#N/A</v>
      </c>
      <c r="OI68" s="193" t="e">
        <f t="shared" si="163"/>
        <v>#N/A</v>
      </c>
      <c r="OJ68" s="193" t="e">
        <f t="shared" si="163"/>
        <v>#N/A</v>
      </c>
      <c r="OK68" s="193" t="e">
        <f t="shared" si="163"/>
        <v>#N/A</v>
      </c>
      <c r="OL68" s="193" t="e">
        <f t="shared" si="160"/>
        <v>#N/A</v>
      </c>
      <c r="OM68" s="193" t="e">
        <f t="shared" si="160"/>
        <v>#N/A</v>
      </c>
      <c r="ON68" s="193" t="e">
        <f t="shared" si="160"/>
        <v>#N/A</v>
      </c>
      <c r="OO68" s="193" t="e">
        <f t="shared" si="160"/>
        <v>#N/A</v>
      </c>
      <c r="OP68" s="193" t="e">
        <f t="shared" si="160"/>
        <v>#N/A</v>
      </c>
      <c r="OQ68" s="193" t="e">
        <f t="shared" si="160"/>
        <v>#N/A</v>
      </c>
      <c r="OR68" s="193" t="e">
        <f t="shared" si="160"/>
        <v>#N/A</v>
      </c>
      <c r="OS68" s="193" t="e">
        <f t="shared" si="160"/>
        <v>#N/A</v>
      </c>
      <c r="OT68" s="193" t="e">
        <f t="shared" si="160"/>
        <v>#N/A</v>
      </c>
      <c r="OU68" s="193" t="e">
        <f t="shared" si="160"/>
        <v>#N/A</v>
      </c>
      <c r="OV68" s="193" t="e">
        <f t="shared" si="160"/>
        <v>#N/A</v>
      </c>
      <c r="OW68" s="193" t="e">
        <f t="shared" si="160"/>
        <v>#N/A</v>
      </c>
      <c r="OX68" s="193" t="e">
        <f t="shared" si="160"/>
        <v>#N/A</v>
      </c>
      <c r="OY68" s="193" t="e">
        <f t="shared" si="160"/>
        <v>#N/A</v>
      </c>
      <c r="OZ68" s="193" t="e">
        <f t="shared" si="160"/>
        <v>#N/A</v>
      </c>
      <c r="PA68" s="193" t="e">
        <f t="shared" si="138"/>
        <v>#N/A</v>
      </c>
      <c r="PB68" s="193" t="e">
        <f t="shared" si="138"/>
        <v>#N/A</v>
      </c>
      <c r="PC68" s="193" t="e">
        <f t="shared" si="138"/>
        <v>#N/A</v>
      </c>
      <c r="PD68" s="193" t="e">
        <f t="shared" si="138"/>
        <v>#N/A</v>
      </c>
      <c r="PE68" s="193" t="e">
        <f t="shared" si="138"/>
        <v>#N/A</v>
      </c>
      <c r="PF68" s="193" t="e">
        <f t="shared" si="138"/>
        <v>#N/A</v>
      </c>
      <c r="PG68" s="193" t="e">
        <f t="shared" si="138"/>
        <v>#N/A</v>
      </c>
      <c r="PH68" s="193" t="e">
        <f t="shared" si="138"/>
        <v>#N/A</v>
      </c>
      <c r="PI68" s="193" t="e">
        <f t="shared" si="138"/>
        <v>#N/A</v>
      </c>
      <c r="PJ68" s="193" t="e">
        <f t="shared" si="138"/>
        <v>#N/A</v>
      </c>
      <c r="PK68" s="193" t="e">
        <f t="shared" si="138"/>
        <v>#N/A</v>
      </c>
      <c r="PL68" s="193" t="e">
        <f t="shared" si="138"/>
        <v>#N/A</v>
      </c>
      <c r="PM68" s="193" t="e">
        <f t="shared" si="138"/>
        <v>#N/A</v>
      </c>
      <c r="PN68" s="193" t="e">
        <f t="shared" si="138"/>
        <v>#N/A</v>
      </c>
      <c r="PO68" s="193" t="e">
        <f t="shared" si="138"/>
        <v>#N/A</v>
      </c>
      <c r="PP68" s="193" t="e">
        <f t="shared" si="28"/>
        <v>#N/A</v>
      </c>
      <c r="PQ68" s="193" t="e">
        <f t="shared" ref="PQ68:PX83" si="175">IF(ISNONTEXT($U68),IF($K68="R",_xlfn.BETA.DIST(HX68,$Q68,$R68,FALSE,$D68,$F68),_xlfn.BETA.DIST(HX68,$R68,$Q68,FALSE,$D68,$F68)),NA())</f>
        <v>#N/A</v>
      </c>
      <c r="PR68" s="193" t="e">
        <f t="shared" si="175"/>
        <v>#N/A</v>
      </c>
      <c r="PS68" s="193" t="e">
        <f t="shared" si="175"/>
        <v>#N/A</v>
      </c>
      <c r="PT68" s="193" t="e">
        <f t="shared" si="175"/>
        <v>#N/A</v>
      </c>
      <c r="PU68" s="193" t="e">
        <f t="shared" si="175"/>
        <v>#N/A</v>
      </c>
      <c r="PV68" s="193" t="e">
        <f t="shared" si="175"/>
        <v>#N/A</v>
      </c>
      <c r="PW68" s="193" t="e">
        <f t="shared" si="175"/>
        <v>#N/A</v>
      </c>
      <c r="PX68" s="193" t="e">
        <f t="shared" si="175"/>
        <v>#N/A</v>
      </c>
    </row>
    <row r="69" spans="1:440" hidden="1" x14ac:dyDescent="0.45">
      <c r="A69" s="20">
        <v>66</v>
      </c>
      <c r="B69" s="134"/>
      <c r="C69" s="279"/>
      <c r="D69" s="280" t="str">
        <f t="shared" ref="D69:D103" si="176">IF(ISBLANK(E69),"",IF(NOT(ISBLANK(C69)),C69,IF(NOT(ISBLANK(B69)),E69*(1+B69),E69*(1+$D$2))))</f>
        <v/>
      </c>
      <c r="E69" s="281"/>
      <c r="F69" s="280" t="str">
        <f t="shared" ref="F69:F103" si="177">IF(ISBLANK(E69),"",IF(NOT(ISBLANK(G69)),G69,IF(NOT(ISBLANK(H69)),E69*(1+H69),E69*(1+$F$2))))</f>
        <v/>
      </c>
      <c r="G69" s="279"/>
      <c r="H69" s="135"/>
      <c r="I69" s="110" t="str">
        <f t="shared" ref="I69:I103" si="178">IF(OR(ISBLANK(E69),ISBLANK(F69),ISBLANK(D69)),"",IF(OR(D69=0,E69=0,F69=0),-1,IF(AND(D69&gt;0,E69&gt;0,F69&gt;0),IF(OR(E69&gt;D69,E69=D69),IF(OR(F69&gt;E69,F69=E69),1,-1),-1))))</f>
        <v/>
      </c>
      <c r="J69" s="21" t="str">
        <f t="shared" ref="J69:J103" si="179">IF(AND(D69&gt;0,E69&gt;0,F69&gt;0),MIN(((E69-D69)/(F69-D69))*100,((F69-E69)/(F69-D69))*100),"")</f>
        <v/>
      </c>
      <c r="K69" s="22" t="str">
        <f t="shared" ref="K69:K103" si="180">IF(AND(D69&gt;0,E69&gt;0,F69&gt;0),IF((E69-D69)&gt;(F69-E69),"L",IF((E69-D69)=(F69-E69),"EQ","R")),"")</f>
        <v/>
      </c>
      <c r="L69" s="23" t="str">
        <f>IF(J69="","",IF(OR($J69&lt;Skew!$B$3,$J69=Skew!$B$3),IF($J69&gt;Skew!$C$3,Skew!$A$3,IF($J69&gt;Skew!$C$4,Skew!$A$4,IF($J69&gt;Skew!$C$5,Skew!$A$5,IF($J69&gt;Skew!$C$6,Skew!$A$6,IF($J69&gt;Skew!$C$7,Skew!$A$7,IF($J69&gt;Skew!$C$8,Skew!$A$8,IF($J69&gt;Skew!$C$9,Skew!$A$9,IF($J69&gt;Skew!$C$10,Skew!$A$10,IF($J69&gt;Skew!$C$11,Skew!$A$11,IF($J69&gt;Skew!$C$12,Skew!$A$12,IF($J69&gt;Skew!$C$13,Skew!$A$13,IF($J69&gt;Skew!$C$14,Skew!$A$14,IF($J69&gt;Skew!$C$15,Skew!$A$15,IF($J69&gt;Skew!$C$16,Skew!$A$16,Skew!$A$17)
)))))))))))))))</f>
        <v/>
      </c>
      <c r="M69" s="22" t="str">
        <f>IF(J69="","",MATCH(L69,Skew!$A$3:$A$17,0))</f>
        <v/>
      </c>
      <c r="N69" s="22" t="str">
        <f t="shared" si="168"/>
        <v/>
      </c>
      <c r="O69" s="24"/>
      <c r="P69" s="22" t="str">
        <f>IF(OR(J69="",O69=""),"",MATCH(O69,Confidence!$A$3:$A$12,0))</f>
        <v/>
      </c>
      <c r="Q69" s="25" t="str">
        <f t="shared" si="169"/>
        <v/>
      </c>
      <c r="R69" s="25" t="str">
        <f t="shared" si="170"/>
        <v/>
      </c>
      <c r="S69" s="22"/>
      <c r="T69" s="102" t="str">
        <f t="shared" si="171"/>
        <v/>
      </c>
      <c r="U69" s="102" t="str">
        <f t="shared" si="172"/>
        <v/>
      </c>
      <c r="V69" s="37" t="str">
        <f t="shared" si="173"/>
        <v/>
      </c>
      <c r="W69" s="115"/>
      <c r="X69" s="204" t="str">
        <f>IF(AND(D69&gt;0,E69&gt;0,F69&gt;0,Q69&gt;0,R69&gt;0,W69&gt;0,NOT(O69="")),ABS(VLOOKUP($W$1,VLookups!$A$30:$B$31,2,FALSE)-_xlfn.BETA.DIST(W69,IF(K69="L",R69,Q69),IF(K69="L",Q69,R69),TRUE,D69,F69)),"")</f>
        <v/>
      </c>
      <c r="Y69" s="112" t="str">
        <f>IF(OR($Q69="",$R69=""),"",_xlfn.BETA.INV(ABS(VLOOKUP($W$1,VLookups!$A$30:$B$31,2,FALSE)-Y$3),IF($K69="L",$R69,$Q69),IF($K69="L",$Q69,$R69),$D69,$F69))</f>
        <v/>
      </c>
      <c r="Z69" s="113" t="str">
        <f>IF(OR($Q69="",$R69=""),"",_xlfn.BETA.INV(ABS(VLOOKUP($W$1,VLookups!$A$30:$B$31,2,FALSE)-Z$3),IF($K69="L",$R69,$Q69),IF($K69="L",$Q69,$R69),$D69,$F69))</f>
        <v/>
      </c>
      <c r="AA69" s="112" t="str">
        <f>IF(OR($Q69="",$R69=""),"",_xlfn.BETA.INV(ABS(VLOOKUP($W$1,VLookups!$A$30:$B$31,2,FALSE)-AA$3),IF($K69="L",$R69,$Q69),IF($K69="L",$Q69,$R69),$D69,$F69))</f>
        <v/>
      </c>
      <c r="AB69" s="113" t="str">
        <f>IF(OR($Q69="",$R69=""),"",_xlfn.BETA.INV(ABS(VLOOKUP($W$1,VLookups!$A$30:$B$31,2,FALSE)-AB$3),IF($K69="L",$R69,$Q69),IF($K69="L",$Q69,$R69),$D69,$F69))</f>
        <v/>
      </c>
      <c r="AC69" s="112" t="str">
        <f>IF(OR($Q69="",$R69=""),"",_xlfn.BETA.INV(ABS(VLOOKUP($W$1,VLookups!$A$30:$B$31,2,FALSE)-AC$3),IF($K69="L",$R69,$Q69),IF($K69="L",$Q69,$R69),$D69,$F69))</f>
        <v/>
      </c>
      <c r="AD69" s="113" t="str">
        <f>IF(OR($Q69="",$R69=""),"",_xlfn.BETA.INV(ABS(VLOOKUP($W$1,VLookups!$A$30:$B$31,2,FALSE)-AD$3),IF($K69="L",$R69,$Q69),IF($K69="L",$Q69,$R69),$D69,$F69))</f>
        <v/>
      </c>
      <c r="AE69" s="112" t="str">
        <f>IF(OR($Q69="",$R69=""),"",_xlfn.BETA.INV(ABS(VLOOKUP($W$1,VLookups!$A$30:$B$31,2,FALSE)-AE$3),IF($K69="L",$R69,$Q69),IF($K69="L",$Q69,$R69),$D69,$F69))</f>
        <v/>
      </c>
      <c r="AF69" s="113" t="str">
        <f>IF(OR($Q69="",$R69=""),"",_xlfn.BETA.INV(ABS(VLOOKUP($W$1,VLookups!$A$30:$B$31,2,FALSE)-AF$3),IF($K69="L",$R69,$Q69),IF($K69="L",$Q69,$R69),$D69,$F69))</f>
        <v/>
      </c>
      <c r="AG69" s="112" t="str">
        <f>IF(OR($Q69="",$R69=""),"",_xlfn.BETA.INV(ABS(VLOOKUP($W$1,VLookups!$A$30:$B$31,2,FALSE)-AG$3),IF($K69="L",$R69,$Q69),IF($K69="L",$Q69,$R69),$D69,$F69))</f>
        <v/>
      </c>
      <c r="AH69" s="113" t="str">
        <f>IF(OR($Q69="",$R69=""),"",_xlfn.BETA.INV(ABS(VLOOKUP($W$1,VLookups!$A$30:$B$31,2,FALSE)-AH$3),IF($K69="L",$R69,$Q69),IF($K69="L",$Q69,$R69),$D69,$F69))</f>
        <v/>
      </c>
      <c r="AI69" s="112" t="str">
        <f>IF(OR($Q69="",$R69=""),"",_xlfn.BETA.INV(ABS(VLOOKUP($W$1,VLookups!$A$30:$B$31,2,FALSE)-AI$3),IF($K69="L",$R69,$Q69),IF($K69="L",$Q69,$R69),$D69,$F69))</f>
        <v/>
      </c>
      <c r="AJ69" s="113" t="str">
        <f>IF(OR($Q69="",$R69=""),"",_xlfn.BETA.INV(ABS(VLOOKUP($W$1,VLookups!$A$30:$B$31,2,FALSE)-AJ$3),IF($K69="L",$R69,$Q69),IF($K69="L",$Q69,$R69),$D69,$F69))</f>
        <v/>
      </c>
      <c r="AK69" s="15"/>
      <c r="AL69" s="194" t="str">
        <f t="shared" ref="AL69:AL103" si="181">IF(AND(D69&gt;0,E69&gt;0,F69&gt;0),ABS(F69-D69)/200,"")</f>
        <v/>
      </c>
      <c r="AM69" s="192" t="str">
        <f t="shared" ref="AM69:AM103" si="182">IF(ISNONTEXT($AL69),D69,"")</f>
        <v/>
      </c>
      <c r="AN69" s="177" t="str">
        <f t="shared" ref="AN69:AN72" si="183">IF(ISNONTEXT($AL69),AM69+$AL69,"")</f>
        <v/>
      </c>
      <c r="AO69" s="177" t="str">
        <f t="shared" si="146"/>
        <v/>
      </c>
      <c r="AP69" s="177" t="str">
        <f t="shared" si="146"/>
        <v/>
      </c>
      <c r="AQ69" s="177" t="str">
        <f t="shared" si="146"/>
        <v/>
      </c>
      <c r="AR69" s="177" t="str">
        <f t="shared" si="146"/>
        <v/>
      </c>
      <c r="AS69" s="177" t="str">
        <f t="shared" si="146"/>
        <v/>
      </c>
      <c r="AT69" s="177" t="str">
        <f t="shared" si="146"/>
        <v/>
      </c>
      <c r="AU69" s="177" t="str">
        <f t="shared" si="146"/>
        <v/>
      </c>
      <c r="AV69" s="177" t="str">
        <f t="shared" si="146"/>
        <v/>
      </c>
      <c r="AW69" s="177" t="str">
        <f t="shared" si="146"/>
        <v/>
      </c>
      <c r="AX69" s="177" t="str">
        <f t="shared" si="146"/>
        <v/>
      </c>
      <c r="AY69" s="177" t="str">
        <f t="shared" si="146"/>
        <v/>
      </c>
      <c r="AZ69" s="177" t="str">
        <f t="shared" si="146"/>
        <v/>
      </c>
      <c r="BA69" s="177" t="str">
        <f t="shared" si="146"/>
        <v/>
      </c>
      <c r="BB69" s="177" t="str">
        <f t="shared" si="146"/>
        <v/>
      </c>
      <c r="BC69" s="177" t="str">
        <f t="shared" si="146"/>
        <v/>
      </c>
      <c r="BD69" s="177" t="str">
        <f t="shared" si="146"/>
        <v/>
      </c>
      <c r="BE69" s="177" t="str">
        <f t="shared" si="141"/>
        <v/>
      </c>
      <c r="BF69" s="177" t="str">
        <f t="shared" si="141"/>
        <v/>
      </c>
      <c r="BG69" s="177" t="str">
        <f t="shared" si="141"/>
        <v/>
      </c>
      <c r="BH69" s="177" t="str">
        <f t="shared" si="141"/>
        <v/>
      </c>
      <c r="BI69" s="177" t="str">
        <f t="shared" si="141"/>
        <v/>
      </c>
      <c r="BJ69" s="177" t="str">
        <f t="shared" si="141"/>
        <v/>
      </c>
      <c r="BK69" s="177" t="str">
        <f t="shared" si="141"/>
        <v/>
      </c>
      <c r="BL69" s="177" t="str">
        <f t="shared" si="141"/>
        <v/>
      </c>
      <c r="BM69" s="177" t="str">
        <f t="shared" si="141"/>
        <v/>
      </c>
      <c r="BN69" s="177" t="str">
        <f t="shared" si="141"/>
        <v/>
      </c>
      <c r="BO69" s="177" t="str">
        <f t="shared" si="141"/>
        <v/>
      </c>
      <c r="BP69" s="177" t="str">
        <f t="shared" si="141"/>
        <v/>
      </c>
      <c r="BQ69" s="177" t="str">
        <f t="shared" si="141"/>
        <v/>
      </c>
      <c r="BR69" s="177" t="str">
        <f t="shared" si="141"/>
        <v/>
      </c>
      <c r="BS69" s="177" t="str">
        <f t="shared" si="141"/>
        <v/>
      </c>
      <c r="BT69" s="177" t="str">
        <f t="shared" si="147"/>
        <v/>
      </c>
      <c r="BU69" s="177" t="str">
        <f t="shared" si="147"/>
        <v/>
      </c>
      <c r="BV69" s="177" t="str">
        <f t="shared" si="147"/>
        <v/>
      </c>
      <c r="BW69" s="177" t="str">
        <f t="shared" si="147"/>
        <v/>
      </c>
      <c r="BX69" s="177" t="str">
        <f t="shared" si="147"/>
        <v/>
      </c>
      <c r="BY69" s="177" t="str">
        <f t="shared" si="147"/>
        <v/>
      </c>
      <c r="BZ69" s="177" t="str">
        <f t="shared" si="147"/>
        <v/>
      </c>
      <c r="CA69" s="177" t="str">
        <f t="shared" si="147"/>
        <v/>
      </c>
      <c r="CB69" s="177" t="str">
        <f t="shared" si="147"/>
        <v/>
      </c>
      <c r="CC69" s="177" t="str">
        <f t="shared" si="147"/>
        <v/>
      </c>
      <c r="CD69" s="177" t="str">
        <f t="shared" si="147"/>
        <v/>
      </c>
      <c r="CE69" s="177" t="str">
        <f t="shared" si="147"/>
        <v/>
      </c>
      <c r="CF69" s="177" t="str">
        <f t="shared" si="147"/>
        <v/>
      </c>
      <c r="CG69" s="177" t="str">
        <f t="shared" si="147"/>
        <v/>
      </c>
      <c r="CH69" s="177" t="str">
        <f t="shared" si="147"/>
        <v/>
      </c>
      <c r="CI69" s="177" t="str">
        <f t="shared" si="147"/>
        <v/>
      </c>
      <c r="CJ69" s="177" t="str">
        <f t="shared" si="142"/>
        <v/>
      </c>
      <c r="CK69" s="177" t="str">
        <f t="shared" si="142"/>
        <v/>
      </c>
      <c r="CL69" s="177" t="str">
        <f t="shared" si="142"/>
        <v/>
      </c>
      <c r="CM69" s="177" t="str">
        <f t="shared" si="142"/>
        <v/>
      </c>
      <c r="CN69" s="177" t="str">
        <f t="shared" si="142"/>
        <v/>
      </c>
      <c r="CO69" s="177" t="str">
        <f t="shared" si="142"/>
        <v/>
      </c>
      <c r="CP69" s="177" t="str">
        <f t="shared" si="142"/>
        <v/>
      </c>
      <c r="CQ69" s="177" t="str">
        <f t="shared" si="142"/>
        <v/>
      </c>
      <c r="CR69" s="177" t="str">
        <f t="shared" si="142"/>
        <v/>
      </c>
      <c r="CS69" s="177" t="str">
        <f t="shared" si="142"/>
        <v/>
      </c>
      <c r="CT69" s="177" t="str">
        <f t="shared" si="142"/>
        <v/>
      </c>
      <c r="CU69" s="177" t="str">
        <f t="shared" si="142"/>
        <v/>
      </c>
      <c r="CV69" s="177" t="str">
        <f t="shared" si="142"/>
        <v/>
      </c>
      <c r="CW69" s="177" t="str">
        <f t="shared" si="142"/>
        <v/>
      </c>
      <c r="CX69" s="177" t="str">
        <f t="shared" si="142"/>
        <v/>
      </c>
      <c r="CY69" s="177" t="str">
        <f t="shared" si="139"/>
        <v/>
      </c>
      <c r="CZ69" s="177" t="str">
        <f t="shared" si="139"/>
        <v/>
      </c>
      <c r="DA69" s="177" t="str">
        <f t="shared" si="139"/>
        <v/>
      </c>
      <c r="DB69" s="177" t="str">
        <f t="shared" si="139"/>
        <v/>
      </c>
      <c r="DC69" s="177" t="str">
        <f t="shared" si="139"/>
        <v/>
      </c>
      <c r="DD69" s="177" t="str">
        <f t="shared" si="139"/>
        <v/>
      </c>
      <c r="DE69" s="177" t="str">
        <f t="shared" si="139"/>
        <v/>
      </c>
      <c r="DF69" s="177" t="str">
        <f t="shared" si="139"/>
        <v/>
      </c>
      <c r="DG69" s="177" t="str">
        <f t="shared" si="139"/>
        <v/>
      </c>
      <c r="DH69" s="177" t="str">
        <f t="shared" si="139"/>
        <v/>
      </c>
      <c r="DI69" s="177" t="str">
        <f t="shared" si="139"/>
        <v/>
      </c>
      <c r="DJ69" s="177" t="str">
        <f t="shared" si="139"/>
        <v/>
      </c>
      <c r="DK69" s="177" t="str">
        <f t="shared" si="139"/>
        <v/>
      </c>
      <c r="DL69" s="177" t="str">
        <f t="shared" si="139"/>
        <v/>
      </c>
      <c r="DM69" s="177" t="str">
        <f t="shared" si="139"/>
        <v/>
      </c>
      <c r="DN69" s="177" t="str">
        <f t="shared" ref="DN69:EC84" si="184">IF(ISNONTEXT($AL69),DM69+$AL69,"")</f>
        <v/>
      </c>
      <c r="DO69" s="177" t="str">
        <f t="shared" si="184"/>
        <v/>
      </c>
      <c r="DP69" s="177" t="str">
        <f t="shared" si="184"/>
        <v/>
      </c>
      <c r="DQ69" s="177" t="str">
        <f t="shared" si="184"/>
        <v/>
      </c>
      <c r="DR69" s="177" t="str">
        <f t="shared" si="184"/>
        <v/>
      </c>
      <c r="DS69" s="177" t="str">
        <f t="shared" si="184"/>
        <v/>
      </c>
      <c r="DT69" s="177" t="str">
        <f t="shared" si="184"/>
        <v/>
      </c>
      <c r="DU69" s="177" t="str">
        <f t="shared" si="184"/>
        <v/>
      </c>
      <c r="DV69" s="177" t="str">
        <f t="shared" si="184"/>
        <v/>
      </c>
      <c r="DW69" s="177" t="str">
        <f t="shared" si="184"/>
        <v/>
      </c>
      <c r="DX69" s="177" t="str">
        <f t="shared" si="184"/>
        <v/>
      </c>
      <c r="DY69" s="177" t="str">
        <f t="shared" si="184"/>
        <v/>
      </c>
      <c r="DZ69" s="177" t="str">
        <f t="shared" si="184"/>
        <v/>
      </c>
      <c r="EA69" s="177" t="str">
        <f t="shared" si="184"/>
        <v/>
      </c>
      <c r="EB69" s="177" t="str">
        <f t="shared" si="184"/>
        <v/>
      </c>
      <c r="EC69" s="177" t="str">
        <f t="shared" si="184"/>
        <v/>
      </c>
      <c r="ED69" s="177" t="str">
        <f t="shared" si="148"/>
        <v/>
      </c>
      <c r="EE69" s="177" t="str">
        <f t="shared" si="148"/>
        <v/>
      </c>
      <c r="EF69" s="177" t="str">
        <f t="shared" si="148"/>
        <v/>
      </c>
      <c r="EG69" s="177" t="str">
        <f t="shared" si="148"/>
        <v/>
      </c>
      <c r="EH69" s="177" t="str">
        <f t="shared" si="148"/>
        <v/>
      </c>
      <c r="EI69" s="177" t="str">
        <f t="shared" si="148"/>
        <v/>
      </c>
      <c r="EJ69" s="177" t="str">
        <f t="shared" si="148"/>
        <v/>
      </c>
      <c r="EK69" s="177" t="str">
        <f t="shared" si="148"/>
        <v/>
      </c>
      <c r="EL69" s="177" t="str">
        <f t="shared" si="148"/>
        <v/>
      </c>
      <c r="EM69" s="177" t="str">
        <f t="shared" si="148"/>
        <v/>
      </c>
      <c r="EN69" s="177" t="str">
        <f t="shared" si="148"/>
        <v/>
      </c>
      <c r="EO69" s="177" t="str">
        <f t="shared" si="148"/>
        <v/>
      </c>
      <c r="EP69" s="177" t="str">
        <f t="shared" si="148"/>
        <v/>
      </c>
      <c r="EQ69" s="177" t="str">
        <f t="shared" si="148"/>
        <v/>
      </c>
      <c r="ER69" s="177" t="str">
        <f t="shared" si="148"/>
        <v/>
      </c>
      <c r="ES69" s="177" t="str">
        <f t="shared" si="148"/>
        <v/>
      </c>
      <c r="ET69" s="177" t="str">
        <f t="shared" si="143"/>
        <v/>
      </c>
      <c r="EU69" s="177" t="str">
        <f t="shared" si="153"/>
        <v/>
      </c>
      <c r="EV69" s="177" t="str">
        <f t="shared" si="153"/>
        <v/>
      </c>
      <c r="EW69" s="177" t="str">
        <f t="shared" si="153"/>
        <v/>
      </c>
      <c r="EX69" s="177" t="str">
        <f t="shared" si="153"/>
        <v/>
      </c>
      <c r="EY69" s="177" t="str">
        <f t="shared" si="153"/>
        <v/>
      </c>
      <c r="EZ69" s="177" t="str">
        <f t="shared" si="153"/>
        <v/>
      </c>
      <c r="FA69" s="177" t="str">
        <f t="shared" si="153"/>
        <v/>
      </c>
      <c r="FB69" s="177" t="str">
        <f t="shared" si="153"/>
        <v/>
      </c>
      <c r="FC69" s="177" t="str">
        <f t="shared" si="153"/>
        <v/>
      </c>
      <c r="FD69" s="177" t="str">
        <f t="shared" si="153"/>
        <v/>
      </c>
      <c r="FE69" s="177" t="str">
        <f t="shared" si="153"/>
        <v/>
      </c>
      <c r="FF69" s="177" t="str">
        <f t="shared" si="153"/>
        <v/>
      </c>
      <c r="FG69" s="177" t="str">
        <f t="shared" si="153"/>
        <v/>
      </c>
      <c r="FH69" s="177" t="str">
        <f t="shared" si="153"/>
        <v/>
      </c>
      <c r="FI69" s="177" t="str">
        <f t="shared" si="153"/>
        <v/>
      </c>
      <c r="FJ69" s="177" t="str">
        <f t="shared" si="153"/>
        <v/>
      </c>
      <c r="FK69" s="177" t="str">
        <f t="shared" si="149"/>
        <v/>
      </c>
      <c r="FL69" s="177" t="str">
        <f t="shared" si="144"/>
        <v/>
      </c>
      <c r="FM69" s="177" t="str">
        <f t="shared" si="144"/>
        <v/>
      </c>
      <c r="FN69" s="177" t="str">
        <f t="shared" si="144"/>
        <v/>
      </c>
      <c r="FO69" s="177" t="str">
        <f t="shared" si="144"/>
        <v/>
      </c>
      <c r="FP69" s="177" t="str">
        <f t="shared" si="144"/>
        <v/>
      </c>
      <c r="FQ69" s="177" t="str">
        <f t="shared" si="144"/>
        <v/>
      </c>
      <c r="FR69" s="177" t="str">
        <f t="shared" si="144"/>
        <v/>
      </c>
      <c r="FS69" s="177" t="str">
        <f t="shared" si="144"/>
        <v/>
      </c>
      <c r="FT69" s="177" t="str">
        <f t="shared" si="144"/>
        <v/>
      </c>
      <c r="FU69" s="177" t="str">
        <f t="shared" si="144"/>
        <v/>
      </c>
      <c r="FV69" s="177" t="str">
        <f t="shared" si="144"/>
        <v/>
      </c>
      <c r="FW69" s="177" t="str">
        <f t="shared" si="144"/>
        <v/>
      </c>
      <c r="FX69" s="177" t="str">
        <f t="shared" si="144"/>
        <v/>
      </c>
      <c r="FY69" s="177" t="str">
        <f t="shared" si="144"/>
        <v/>
      </c>
      <c r="FZ69" s="177" t="str">
        <f t="shared" si="144"/>
        <v/>
      </c>
      <c r="GA69" s="177" t="str">
        <f t="shared" si="144"/>
        <v/>
      </c>
      <c r="GB69" s="177" t="str">
        <f t="shared" si="150"/>
        <v/>
      </c>
      <c r="GC69" s="177" t="str">
        <f t="shared" si="150"/>
        <v/>
      </c>
      <c r="GD69" s="177" t="str">
        <f t="shared" si="150"/>
        <v/>
      </c>
      <c r="GE69" s="177" t="str">
        <f t="shared" si="150"/>
        <v/>
      </c>
      <c r="GF69" s="177" t="str">
        <f t="shared" si="150"/>
        <v/>
      </c>
      <c r="GG69" s="177" t="str">
        <f t="shared" si="150"/>
        <v/>
      </c>
      <c r="GH69" s="177" t="str">
        <f t="shared" si="150"/>
        <v/>
      </c>
      <c r="GI69" s="177" t="str">
        <f t="shared" si="150"/>
        <v/>
      </c>
      <c r="GJ69" s="177" t="str">
        <f t="shared" si="150"/>
        <v/>
      </c>
      <c r="GK69" s="177" t="str">
        <f t="shared" si="150"/>
        <v/>
      </c>
      <c r="GL69" s="177" t="str">
        <f t="shared" si="150"/>
        <v/>
      </c>
      <c r="GM69" s="177" t="str">
        <f t="shared" si="150"/>
        <v/>
      </c>
      <c r="GN69" s="177" t="str">
        <f t="shared" si="150"/>
        <v/>
      </c>
      <c r="GO69" s="177" t="str">
        <f t="shared" si="150"/>
        <v/>
      </c>
      <c r="GP69" s="177" t="str">
        <f t="shared" si="150"/>
        <v/>
      </c>
      <c r="GQ69" s="177" t="str">
        <f t="shared" si="150"/>
        <v/>
      </c>
      <c r="GR69" s="177" t="str">
        <f t="shared" si="145"/>
        <v/>
      </c>
      <c r="GS69" s="177" t="str">
        <f t="shared" si="145"/>
        <v/>
      </c>
      <c r="GT69" s="177" t="str">
        <f t="shared" si="145"/>
        <v/>
      </c>
      <c r="GU69" s="177" t="str">
        <f t="shared" si="145"/>
        <v/>
      </c>
      <c r="GV69" s="177" t="str">
        <f t="shared" si="145"/>
        <v/>
      </c>
      <c r="GW69" s="177" t="str">
        <f t="shared" si="145"/>
        <v/>
      </c>
      <c r="GX69" s="177" t="str">
        <f t="shared" si="145"/>
        <v/>
      </c>
      <c r="GY69" s="177" t="str">
        <f t="shared" si="145"/>
        <v/>
      </c>
      <c r="GZ69" s="177" t="str">
        <f t="shared" si="145"/>
        <v/>
      </c>
      <c r="HA69" s="177" t="str">
        <f t="shared" si="145"/>
        <v/>
      </c>
      <c r="HB69" s="177" t="str">
        <f t="shared" si="145"/>
        <v/>
      </c>
      <c r="HC69" s="177" t="str">
        <f t="shared" si="145"/>
        <v/>
      </c>
      <c r="HD69" s="177" t="str">
        <f t="shared" si="145"/>
        <v/>
      </c>
      <c r="HE69" s="177" t="str">
        <f t="shared" si="145"/>
        <v/>
      </c>
      <c r="HF69" s="177" t="str">
        <f t="shared" si="145"/>
        <v/>
      </c>
      <c r="HG69" s="177" t="str">
        <f t="shared" si="140"/>
        <v/>
      </c>
      <c r="HH69" s="177" t="str">
        <f t="shared" si="140"/>
        <v/>
      </c>
      <c r="HI69" s="177" t="str">
        <f t="shared" si="140"/>
        <v/>
      </c>
      <c r="HJ69" s="177" t="str">
        <f t="shared" si="140"/>
        <v/>
      </c>
      <c r="HK69" s="177" t="str">
        <f t="shared" si="140"/>
        <v/>
      </c>
      <c r="HL69" s="177" t="str">
        <f t="shared" si="140"/>
        <v/>
      </c>
      <c r="HM69" s="177" t="str">
        <f t="shared" si="140"/>
        <v/>
      </c>
      <c r="HN69" s="177" t="str">
        <f t="shared" si="140"/>
        <v/>
      </c>
      <c r="HO69" s="177" t="str">
        <f t="shared" si="140"/>
        <v/>
      </c>
      <c r="HP69" s="177" t="str">
        <f t="shared" si="140"/>
        <v/>
      </c>
      <c r="HQ69" s="177" t="str">
        <f t="shared" si="140"/>
        <v/>
      </c>
      <c r="HR69" s="177" t="str">
        <f t="shared" si="140"/>
        <v/>
      </c>
      <c r="HS69" s="177" t="str">
        <f t="shared" si="140"/>
        <v/>
      </c>
      <c r="HT69" s="177" t="str">
        <f t="shared" si="140"/>
        <v/>
      </c>
      <c r="HU69" s="177" t="str">
        <f t="shared" si="151"/>
        <v/>
      </c>
      <c r="HV69" s="177" t="str">
        <f t="shared" si="151"/>
        <v/>
      </c>
      <c r="HW69" s="177" t="str">
        <f t="shared" si="151"/>
        <v/>
      </c>
      <c r="HX69" s="177" t="str">
        <f t="shared" si="151"/>
        <v/>
      </c>
      <c r="HY69" s="177" t="str">
        <f t="shared" si="151"/>
        <v/>
      </c>
      <c r="HZ69" s="177" t="str">
        <f t="shared" si="151"/>
        <v/>
      </c>
      <c r="IA69" s="177" t="str">
        <f t="shared" si="151"/>
        <v/>
      </c>
      <c r="IB69" s="177" t="str">
        <f t="shared" si="151"/>
        <v/>
      </c>
      <c r="IC69" s="177" t="str">
        <f t="shared" si="151"/>
        <v/>
      </c>
      <c r="ID69" s="177" t="str">
        <f t="shared" si="151"/>
        <v/>
      </c>
      <c r="IE69" s="192" t="str">
        <f t="shared" ref="IE69:IE103" si="185">IF(ISNONTEXT($AL69),ID69+$AL69-0.001,"")</f>
        <v/>
      </c>
      <c r="IF69" s="193" t="e">
        <f t="shared" si="174"/>
        <v>#N/A</v>
      </c>
      <c r="IG69" s="193" t="e">
        <f t="shared" si="155"/>
        <v>#N/A</v>
      </c>
      <c r="IH69" s="193" t="e">
        <f t="shared" si="155"/>
        <v>#N/A</v>
      </c>
      <c r="II69" s="193" t="e">
        <f t="shared" si="155"/>
        <v>#N/A</v>
      </c>
      <c r="IJ69" s="193" t="e">
        <f t="shared" si="165"/>
        <v>#N/A</v>
      </c>
      <c r="IK69" s="193" t="e">
        <f t="shared" si="165"/>
        <v>#N/A</v>
      </c>
      <c r="IL69" s="193" t="e">
        <f t="shared" si="165"/>
        <v>#N/A</v>
      </c>
      <c r="IM69" s="193" t="e">
        <f t="shared" si="165"/>
        <v>#N/A</v>
      </c>
      <c r="IN69" s="193" t="e">
        <f t="shared" si="165"/>
        <v>#N/A</v>
      </c>
      <c r="IO69" s="193" t="e">
        <f t="shared" si="165"/>
        <v>#N/A</v>
      </c>
      <c r="IP69" s="193" t="e">
        <f t="shared" si="165"/>
        <v>#N/A</v>
      </c>
      <c r="IQ69" s="193" t="e">
        <f t="shared" si="165"/>
        <v>#N/A</v>
      </c>
      <c r="IR69" s="193" t="e">
        <f t="shared" si="165"/>
        <v>#N/A</v>
      </c>
      <c r="IS69" s="193" t="e">
        <f t="shared" si="165"/>
        <v>#N/A</v>
      </c>
      <c r="IT69" s="193" t="e">
        <f t="shared" si="165"/>
        <v>#N/A</v>
      </c>
      <c r="IU69" s="193" t="e">
        <f t="shared" si="165"/>
        <v>#N/A</v>
      </c>
      <c r="IV69" s="193" t="e">
        <f t="shared" si="165"/>
        <v>#N/A</v>
      </c>
      <c r="IW69" s="193" t="e">
        <f t="shared" si="165"/>
        <v>#N/A</v>
      </c>
      <c r="IX69" s="193" t="e">
        <f t="shared" si="165"/>
        <v>#N/A</v>
      </c>
      <c r="IY69" s="193" t="e">
        <f t="shared" si="161"/>
        <v>#N/A</v>
      </c>
      <c r="IZ69" s="193" t="e">
        <f t="shared" si="161"/>
        <v>#N/A</v>
      </c>
      <c r="JA69" s="193" t="e">
        <f t="shared" si="161"/>
        <v>#N/A</v>
      </c>
      <c r="JB69" s="193" t="e">
        <f t="shared" si="161"/>
        <v>#N/A</v>
      </c>
      <c r="JC69" s="193" t="e">
        <f t="shared" si="161"/>
        <v>#N/A</v>
      </c>
      <c r="JD69" s="193" t="e">
        <f t="shared" si="161"/>
        <v>#N/A</v>
      </c>
      <c r="JE69" s="193" t="e">
        <f t="shared" si="161"/>
        <v>#N/A</v>
      </c>
      <c r="JF69" s="193" t="e">
        <f t="shared" si="161"/>
        <v>#N/A</v>
      </c>
      <c r="JG69" s="193" t="e">
        <f t="shared" si="161"/>
        <v>#N/A</v>
      </c>
      <c r="JH69" s="193" t="e">
        <f t="shared" si="161"/>
        <v>#N/A</v>
      </c>
      <c r="JI69" s="193" t="e">
        <f t="shared" si="161"/>
        <v>#N/A</v>
      </c>
      <c r="JJ69" s="193" t="e">
        <f t="shared" si="161"/>
        <v>#N/A</v>
      </c>
      <c r="JK69" s="193" t="e">
        <f t="shared" si="161"/>
        <v>#N/A</v>
      </c>
      <c r="JL69" s="193" t="e">
        <f t="shared" si="161"/>
        <v>#N/A</v>
      </c>
      <c r="JM69" s="193" t="e">
        <f t="shared" si="161"/>
        <v>#N/A</v>
      </c>
      <c r="JN69" s="193" t="e">
        <f t="shared" si="158"/>
        <v>#N/A</v>
      </c>
      <c r="JO69" s="193" t="e">
        <f t="shared" si="158"/>
        <v>#N/A</v>
      </c>
      <c r="JP69" s="193" t="e">
        <f t="shared" si="158"/>
        <v>#N/A</v>
      </c>
      <c r="JQ69" s="193" t="e">
        <f t="shared" si="158"/>
        <v>#N/A</v>
      </c>
      <c r="JR69" s="193" t="e">
        <f t="shared" si="158"/>
        <v>#N/A</v>
      </c>
      <c r="JS69" s="193" t="e">
        <f t="shared" si="158"/>
        <v>#N/A</v>
      </c>
      <c r="JT69" s="193" t="e">
        <f t="shared" si="158"/>
        <v>#N/A</v>
      </c>
      <c r="JU69" s="193" t="e">
        <f t="shared" si="158"/>
        <v>#N/A</v>
      </c>
      <c r="JV69" s="193" t="e">
        <f t="shared" si="158"/>
        <v>#N/A</v>
      </c>
      <c r="JW69" s="193" t="e">
        <f t="shared" si="158"/>
        <v>#N/A</v>
      </c>
      <c r="JX69" s="193" t="e">
        <f t="shared" si="158"/>
        <v>#N/A</v>
      </c>
      <c r="JY69" s="193" t="e">
        <f t="shared" si="158"/>
        <v>#N/A</v>
      </c>
      <c r="JZ69" s="193" t="e">
        <f t="shared" si="158"/>
        <v>#N/A</v>
      </c>
      <c r="KA69" s="193" t="e">
        <f t="shared" si="158"/>
        <v>#N/A</v>
      </c>
      <c r="KB69" s="193" t="e">
        <f t="shared" si="158"/>
        <v>#N/A</v>
      </c>
      <c r="KC69" s="193" t="e">
        <f t="shared" ref="KC69:KQ84" si="186">IF(ISNONTEXT($U69),IF($K69="R",_xlfn.BETA.DIST(CJ69,$Q69,$R69,FALSE,$D69,$F69),_xlfn.BETA.DIST(CJ69,$R69,$Q69,FALSE,$D69,$F69)),NA())</f>
        <v>#N/A</v>
      </c>
      <c r="KD69" s="193" t="e">
        <f t="shared" si="186"/>
        <v>#N/A</v>
      </c>
      <c r="KE69" s="193" t="e">
        <f t="shared" si="186"/>
        <v>#N/A</v>
      </c>
      <c r="KF69" s="193" t="e">
        <f t="shared" si="186"/>
        <v>#N/A</v>
      </c>
      <c r="KG69" s="193" t="e">
        <f t="shared" si="186"/>
        <v>#N/A</v>
      </c>
      <c r="KH69" s="193" t="e">
        <f t="shared" si="186"/>
        <v>#N/A</v>
      </c>
      <c r="KI69" s="193" t="e">
        <f t="shared" si="186"/>
        <v>#N/A</v>
      </c>
      <c r="KJ69" s="193" t="e">
        <f t="shared" si="186"/>
        <v>#N/A</v>
      </c>
      <c r="KK69" s="193" t="e">
        <f t="shared" si="186"/>
        <v>#N/A</v>
      </c>
      <c r="KL69" s="193" t="e">
        <f t="shared" si="186"/>
        <v>#N/A</v>
      </c>
      <c r="KM69" s="193" t="e">
        <f t="shared" si="186"/>
        <v>#N/A</v>
      </c>
      <c r="KN69" s="193" t="e">
        <f t="shared" si="186"/>
        <v>#N/A</v>
      </c>
      <c r="KO69" s="193" t="e">
        <f t="shared" si="186"/>
        <v>#N/A</v>
      </c>
      <c r="KP69" s="193" t="e">
        <f t="shared" si="186"/>
        <v>#N/A</v>
      </c>
      <c r="KQ69" s="193" t="e">
        <f t="shared" si="186"/>
        <v>#N/A</v>
      </c>
      <c r="KR69" s="193" t="e">
        <f t="shared" si="26"/>
        <v>#N/A</v>
      </c>
      <c r="KS69" s="193" t="e">
        <f t="shared" si="156"/>
        <v>#N/A</v>
      </c>
      <c r="KT69" s="193" t="e">
        <f t="shared" si="156"/>
        <v>#N/A</v>
      </c>
      <c r="KU69" s="193" t="e">
        <f t="shared" si="156"/>
        <v>#N/A</v>
      </c>
      <c r="KV69" s="193" t="e">
        <f t="shared" si="166"/>
        <v>#N/A</v>
      </c>
      <c r="KW69" s="193" t="e">
        <f t="shared" si="166"/>
        <v>#N/A</v>
      </c>
      <c r="KX69" s="193" t="e">
        <f t="shared" si="166"/>
        <v>#N/A</v>
      </c>
      <c r="KY69" s="193" t="e">
        <f t="shared" si="166"/>
        <v>#N/A</v>
      </c>
      <c r="KZ69" s="193" t="e">
        <f t="shared" si="166"/>
        <v>#N/A</v>
      </c>
      <c r="LA69" s="193" t="e">
        <f t="shared" si="166"/>
        <v>#N/A</v>
      </c>
      <c r="LB69" s="193" t="e">
        <f t="shared" si="166"/>
        <v>#N/A</v>
      </c>
      <c r="LC69" s="193" t="e">
        <f t="shared" si="166"/>
        <v>#N/A</v>
      </c>
      <c r="LD69" s="193" t="e">
        <f t="shared" si="166"/>
        <v>#N/A</v>
      </c>
      <c r="LE69" s="193" t="e">
        <f t="shared" si="166"/>
        <v>#N/A</v>
      </c>
      <c r="LF69" s="193" t="e">
        <f t="shared" si="166"/>
        <v>#N/A</v>
      </c>
      <c r="LG69" s="193" t="e">
        <f t="shared" si="166"/>
        <v>#N/A</v>
      </c>
      <c r="LH69" s="193" t="e">
        <f t="shared" si="166"/>
        <v>#N/A</v>
      </c>
      <c r="LI69" s="193" t="e">
        <f t="shared" si="166"/>
        <v>#N/A</v>
      </c>
      <c r="LJ69" s="193" t="e">
        <f t="shared" si="166"/>
        <v>#N/A</v>
      </c>
      <c r="LK69" s="193" t="e">
        <f t="shared" si="162"/>
        <v>#N/A</v>
      </c>
      <c r="LL69" s="193" t="e">
        <f t="shared" si="162"/>
        <v>#N/A</v>
      </c>
      <c r="LM69" s="193" t="e">
        <f t="shared" si="162"/>
        <v>#N/A</v>
      </c>
      <c r="LN69" s="193" t="e">
        <f t="shared" si="162"/>
        <v>#N/A</v>
      </c>
      <c r="LO69" s="193" t="e">
        <f t="shared" si="162"/>
        <v>#N/A</v>
      </c>
      <c r="LP69" s="193" t="e">
        <f t="shared" si="162"/>
        <v>#N/A</v>
      </c>
      <c r="LQ69" s="193" t="e">
        <f t="shared" si="162"/>
        <v>#N/A</v>
      </c>
      <c r="LR69" s="193" t="e">
        <f t="shared" si="162"/>
        <v>#N/A</v>
      </c>
      <c r="LS69" s="193" t="e">
        <f t="shared" si="162"/>
        <v>#N/A</v>
      </c>
      <c r="LT69" s="193" t="e">
        <f t="shared" si="162"/>
        <v>#N/A</v>
      </c>
      <c r="LU69" s="193" t="e">
        <f t="shared" si="162"/>
        <v>#N/A</v>
      </c>
      <c r="LV69" s="193" t="e">
        <f t="shared" si="162"/>
        <v>#N/A</v>
      </c>
      <c r="LW69" s="193" t="e">
        <f t="shared" si="162"/>
        <v>#N/A</v>
      </c>
      <c r="LX69" s="193" t="e">
        <f t="shared" si="162"/>
        <v>#N/A</v>
      </c>
      <c r="LY69" s="193" t="e">
        <f t="shared" si="162"/>
        <v>#N/A</v>
      </c>
      <c r="LZ69" s="193" t="e">
        <f t="shared" si="159"/>
        <v>#N/A</v>
      </c>
      <c r="MA69" s="193" t="e">
        <f t="shared" si="159"/>
        <v>#N/A</v>
      </c>
      <c r="MB69" s="193" t="e">
        <f t="shared" si="159"/>
        <v>#N/A</v>
      </c>
      <c r="MC69" s="193" t="e">
        <f t="shared" si="159"/>
        <v>#N/A</v>
      </c>
      <c r="MD69" s="193" t="e">
        <f t="shared" si="159"/>
        <v>#N/A</v>
      </c>
      <c r="ME69" s="193" t="e">
        <f t="shared" si="159"/>
        <v>#N/A</v>
      </c>
      <c r="MF69" s="193" t="e">
        <f t="shared" si="159"/>
        <v>#N/A</v>
      </c>
      <c r="MG69" s="193" t="e">
        <f t="shared" si="159"/>
        <v>#N/A</v>
      </c>
      <c r="MH69" s="193" t="e">
        <f t="shared" si="159"/>
        <v>#N/A</v>
      </c>
      <c r="MI69" s="193" t="e">
        <f t="shared" si="159"/>
        <v>#N/A</v>
      </c>
      <c r="MJ69" s="193" t="e">
        <f t="shared" si="159"/>
        <v>#N/A</v>
      </c>
      <c r="MK69" s="193" t="e">
        <f t="shared" si="159"/>
        <v>#N/A</v>
      </c>
      <c r="ML69" s="193" t="e">
        <f t="shared" si="159"/>
        <v>#N/A</v>
      </c>
      <c r="MM69" s="193" t="e">
        <f t="shared" si="159"/>
        <v>#N/A</v>
      </c>
      <c r="MN69" s="193" t="e">
        <f t="shared" si="159"/>
        <v>#N/A</v>
      </c>
      <c r="MO69" s="193" t="e">
        <f t="shared" ref="MO69:NC84" si="187">IF(ISNONTEXT($U69),IF($K69="R",_xlfn.BETA.DIST(EV69,$Q69,$R69,FALSE,$D69,$F69),_xlfn.BETA.DIST(EV69,$R69,$Q69,FALSE,$D69,$F69)),NA())</f>
        <v>#N/A</v>
      </c>
      <c r="MP69" s="193" t="e">
        <f t="shared" si="187"/>
        <v>#N/A</v>
      </c>
      <c r="MQ69" s="193" t="e">
        <f t="shared" si="187"/>
        <v>#N/A</v>
      </c>
      <c r="MR69" s="193" t="e">
        <f t="shared" si="187"/>
        <v>#N/A</v>
      </c>
      <c r="MS69" s="193" t="e">
        <f t="shared" si="187"/>
        <v>#N/A</v>
      </c>
      <c r="MT69" s="193" t="e">
        <f t="shared" si="187"/>
        <v>#N/A</v>
      </c>
      <c r="MU69" s="193" t="e">
        <f t="shared" si="187"/>
        <v>#N/A</v>
      </c>
      <c r="MV69" s="193" t="e">
        <f t="shared" si="187"/>
        <v>#N/A</v>
      </c>
      <c r="MW69" s="193" t="e">
        <f t="shared" si="187"/>
        <v>#N/A</v>
      </c>
      <c r="MX69" s="193" t="e">
        <f t="shared" si="187"/>
        <v>#N/A</v>
      </c>
      <c r="MY69" s="193" t="e">
        <f t="shared" si="187"/>
        <v>#N/A</v>
      </c>
      <c r="MZ69" s="193" t="e">
        <f t="shared" si="187"/>
        <v>#N/A</v>
      </c>
      <c r="NA69" s="193" t="e">
        <f t="shared" si="187"/>
        <v>#N/A</v>
      </c>
      <c r="NB69" s="193" t="e">
        <f t="shared" si="187"/>
        <v>#N/A</v>
      </c>
      <c r="NC69" s="193" t="e">
        <f t="shared" si="187"/>
        <v>#N/A</v>
      </c>
      <c r="ND69" s="193" t="e">
        <f t="shared" si="27"/>
        <v>#N/A</v>
      </c>
      <c r="NE69" s="193" t="e">
        <f t="shared" si="157"/>
        <v>#N/A</v>
      </c>
      <c r="NF69" s="193" t="e">
        <f t="shared" si="157"/>
        <v>#N/A</v>
      </c>
      <c r="NG69" s="193" t="e">
        <f t="shared" si="157"/>
        <v>#N/A</v>
      </c>
      <c r="NH69" s="193" t="e">
        <f t="shared" si="167"/>
        <v>#N/A</v>
      </c>
      <c r="NI69" s="193" t="e">
        <f t="shared" si="167"/>
        <v>#N/A</v>
      </c>
      <c r="NJ69" s="193" t="e">
        <f t="shared" si="167"/>
        <v>#N/A</v>
      </c>
      <c r="NK69" s="193" t="e">
        <f t="shared" si="167"/>
        <v>#N/A</v>
      </c>
      <c r="NL69" s="193" t="e">
        <f t="shared" si="167"/>
        <v>#N/A</v>
      </c>
      <c r="NM69" s="193" t="e">
        <f t="shared" si="167"/>
        <v>#N/A</v>
      </c>
      <c r="NN69" s="193" t="e">
        <f t="shared" si="167"/>
        <v>#N/A</v>
      </c>
      <c r="NO69" s="193" t="e">
        <f t="shared" si="167"/>
        <v>#N/A</v>
      </c>
      <c r="NP69" s="193" t="e">
        <f t="shared" si="167"/>
        <v>#N/A</v>
      </c>
      <c r="NQ69" s="193" t="e">
        <f t="shared" si="167"/>
        <v>#N/A</v>
      </c>
      <c r="NR69" s="193" t="e">
        <f t="shared" si="167"/>
        <v>#N/A</v>
      </c>
      <c r="NS69" s="193" t="e">
        <f t="shared" si="167"/>
        <v>#N/A</v>
      </c>
      <c r="NT69" s="193" t="e">
        <f t="shared" si="167"/>
        <v>#N/A</v>
      </c>
      <c r="NU69" s="193" t="e">
        <f t="shared" si="167"/>
        <v>#N/A</v>
      </c>
      <c r="NV69" s="193" t="e">
        <f t="shared" si="167"/>
        <v>#N/A</v>
      </c>
      <c r="NW69" s="193" t="e">
        <f t="shared" si="163"/>
        <v>#N/A</v>
      </c>
      <c r="NX69" s="193" t="e">
        <f t="shared" si="163"/>
        <v>#N/A</v>
      </c>
      <c r="NY69" s="193" t="e">
        <f t="shared" si="163"/>
        <v>#N/A</v>
      </c>
      <c r="NZ69" s="193" t="e">
        <f t="shared" si="163"/>
        <v>#N/A</v>
      </c>
      <c r="OA69" s="193" t="e">
        <f t="shared" si="163"/>
        <v>#N/A</v>
      </c>
      <c r="OB69" s="193" t="e">
        <f t="shared" si="163"/>
        <v>#N/A</v>
      </c>
      <c r="OC69" s="193" t="e">
        <f t="shared" si="163"/>
        <v>#N/A</v>
      </c>
      <c r="OD69" s="193" t="e">
        <f t="shared" si="163"/>
        <v>#N/A</v>
      </c>
      <c r="OE69" s="193" t="e">
        <f t="shared" si="163"/>
        <v>#N/A</v>
      </c>
      <c r="OF69" s="193" t="e">
        <f t="shared" si="163"/>
        <v>#N/A</v>
      </c>
      <c r="OG69" s="193" t="e">
        <f t="shared" si="163"/>
        <v>#N/A</v>
      </c>
      <c r="OH69" s="193" t="e">
        <f t="shared" si="163"/>
        <v>#N/A</v>
      </c>
      <c r="OI69" s="193" t="e">
        <f t="shared" si="163"/>
        <v>#N/A</v>
      </c>
      <c r="OJ69" s="193" t="e">
        <f t="shared" si="163"/>
        <v>#N/A</v>
      </c>
      <c r="OK69" s="193" t="e">
        <f t="shared" si="163"/>
        <v>#N/A</v>
      </c>
      <c r="OL69" s="193" t="e">
        <f t="shared" si="160"/>
        <v>#N/A</v>
      </c>
      <c r="OM69" s="193" t="e">
        <f t="shared" si="160"/>
        <v>#N/A</v>
      </c>
      <c r="ON69" s="193" t="e">
        <f t="shared" si="160"/>
        <v>#N/A</v>
      </c>
      <c r="OO69" s="193" t="e">
        <f t="shared" si="160"/>
        <v>#N/A</v>
      </c>
      <c r="OP69" s="193" t="e">
        <f t="shared" si="160"/>
        <v>#N/A</v>
      </c>
      <c r="OQ69" s="193" t="e">
        <f t="shared" si="160"/>
        <v>#N/A</v>
      </c>
      <c r="OR69" s="193" t="e">
        <f t="shared" si="160"/>
        <v>#N/A</v>
      </c>
      <c r="OS69" s="193" t="e">
        <f t="shared" si="160"/>
        <v>#N/A</v>
      </c>
      <c r="OT69" s="193" t="e">
        <f t="shared" si="160"/>
        <v>#N/A</v>
      </c>
      <c r="OU69" s="193" t="e">
        <f t="shared" si="160"/>
        <v>#N/A</v>
      </c>
      <c r="OV69" s="193" t="e">
        <f t="shared" si="160"/>
        <v>#N/A</v>
      </c>
      <c r="OW69" s="193" t="e">
        <f t="shared" si="160"/>
        <v>#N/A</v>
      </c>
      <c r="OX69" s="193" t="e">
        <f t="shared" si="160"/>
        <v>#N/A</v>
      </c>
      <c r="OY69" s="193" t="e">
        <f t="shared" si="160"/>
        <v>#N/A</v>
      </c>
      <c r="OZ69" s="193" t="e">
        <f t="shared" si="160"/>
        <v>#N/A</v>
      </c>
      <c r="PA69" s="193" t="e">
        <f t="shared" ref="PA69:PO84" si="188">IF(ISNONTEXT($U69),IF($K69="R",_xlfn.BETA.DIST(HH69,$Q69,$R69,FALSE,$D69,$F69),_xlfn.BETA.DIST(HH69,$R69,$Q69,FALSE,$D69,$F69)),NA())</f>
        <v>#N/A</v>
      </c>
      <c r="PB69" s="193" t="e">
        <f t="shared" si="188"/>
        <v>#N/A</v>
      </c>
      <c r="PC69" s="193" t="e">
        <f t="shared" si="188"/>
        <v>#N/A</v>
      </c>
      <c r="PD69" s="193" t="e">
        <f t="shared" si="188"/>
        <v>#N/A</v>
      </c>
      <c r="PE69" s="193" t="e">
        <f t="shared" si="188"/>
        <v>#N/A</v>
      </c>
      <c r="PF69" s="193" t="e">
        <f t="shared" si="188"/>
        <v>#N/A</v>
      </c>
      <c r="PG69" s="193" t="e">
        <f t="shared" si="188"/>
        <v>#N/A</v>
      </c>
      <c r="PH69" s="193" t="e">
        <f t="shared" si="188"/>
        <v>#N/A</v>
      </c>
      <c r="PI69" s="193" t="e">
        <f t="shared" si="188"/>
        <v>#N/A</v>
      </c>
      <c r="PJ69" s="193" t="e">
        <f t="shared" si="188"/>
        <v>#N/A</v>
      </c>
      <c r="PK69" s="193" t="e">
        <f t="shared" si="188"/>
        <v>#N/A</v>
      </c>
      <c r="PL69" s="193" t="e">
        <f t="shared" si="188"/>
        <v>#N/A</v>
      </c>
      <c r="PM69" s="193" t="e">
        <f t="shared" si="188"/>
        <v>#N/A</v>
      </c>
      <c r="PN69" s="193" t="e">
        <f t="shared" si="188"/>
        <v>#N/A</v>
      </c>
      <c r="PO69" s="193" t="e">
        <f t="shared" si="188"/>
        <v>#N/A</v>
      </c>
      <c r="PP69" s="193" t="e">
        <f t="shared" si="28"/>
        <v>#N/A</v>
      </c>
      <c r="PQ69" s="193" t="e">
        <f t="shared" si="175"/>
        <v>#N/A</v>
      </c>
      <c r="PR69" s="193" t="e">
        <f t="shared" si="175"/>
        <v>#N/A</v>
      </c>
      <c r="PS69" s="193" t="e">
        <f t="shared" si="175"/>
        <v>#N/A</v>
      </c>
      <c r="PT69" s="193" t="e">
        <f t="shared" si="175"/>
        <v>#N/A</v>
      </c>
      <c r="PU69" s="193" t="e">
        <f t="shared" si="175"/>
        <v>#N/A</v>
      </c>
      <c r="PV69" s="193" t="e">
        <f t="shared" si="175"/>
        <v>#N/A</v>
      </c>
      <c r="PW69" s="193" t="e">
        <f t="shared" si="175"/>
        <v>#N/A</v>
      </c>
      <c r="PX69" s="193" t="e">
        <f t="shared" si="175"/>
        <v>#N/A</v>
      </c>
    </row>
    <row r="70" spans="1:440" hidden="1" x14ac:dyDescent="0.45">
      <c r="A70" s="20">
        <v>67</v>
      </c>
      <c r="B70" s="134"/>
      <c r="C70" s="279"/>
      <c r="D70" s="280" t="str">
        <f t="shared" si="176"/>
        <v/>
      </c>
      <c r="E70" s="281"/>
      <c r="F70" s="280" t="str">
        <f t="shared" si="177"/>
        <v/>
      </c>
      <c r="G70" s="279"/>
      <c r="H70" s="135"/>
      <c r="I70" s="110" t="str">
        <f t="shared" si="178"/>
        <v/>
      </c>
      <c r="J70" s="21" t="str">
        <f t="shared" si="179"/>
        <v/>
      </c>
      <c r="K70" s="22" t="str">
        <f t="shared" si="180"/>
        <v/>
      </c>
      <c r="L70" s="23" t="str">
        <f>IF(J70="","",IF(OR($J70&lt;Skew!$B$3,$J70=Skew!$B$3),IF($J70&gt;Skew!$C$3,Skew!$A$3,IF($J70&gt;Skew!$C$4,Skew!$A$4,IF($J70&gt;Skew!$C$5,Skew!$A$5,IF($J70&gt;Skew!$C$6,Skew!$A$6,IF($J70&gt;Skew!$C$7,Skew!$A$7,IF($J70&gt;Skew!$C$8,Skew!$A$8,IF($J70&gt;Skew!$C$9,Skew!$A$9,IF($J70&gt;Skew!$C$10,Skew!$A$10,IF($J70&gt;Skew!$C$11,Skew!$A$11,IF($J70&gt;Skew!$C$12,Skew!$A$12,IF($J70&gt;Skew!$C$13,Skew!$A$13,IF($J70&gt;Skew!$C$14,Skew!$A$14,IF($J70&gt;Skew!$C$15,Skew!$A$15,IF($J70&gt;Skew!$C$16,Skew!$A$16,Skew!$A$17)
)))))))))))))))</f>
        <v/>
      </c>
      <c r="M70" s="22" t="str">
        <f>IF(J70="","",MATCH(L70,Skew!$A$3:$A$17,0))</f>
        <v/>
      </c>
      <c r="N70" s="22" t="str">
        <f t="shared" si="168"/>
        <v/>
      </c>
      <c r="O70" s="24"/>
      <c r="P70" s="22" t="str">
        <f>IF(OR(J70="",O70=""),"",MATCH(O70,Confidence!$A$3:$A$12,0))</f>
        <v/>
      </c>
      <c r="Q70" s="25" t="str">
        <f t="shared" si="169"/>
        <v/>
      </c>
      <c r="R70" s="25" t="str">
        <f t="shared" si="170"/>
        <v/>
      </c>
      <c r="S70" s="22"/>
      <c r="T70" s="102" t="str">
        <f t="shared" si="171"/>
        <v/>
      </c>
      <c r="U70" s="102" t="str">
        <f t="shared" si="172"/>
        <v/>
      </c>
      <c r="V70" s="37" t="str">
        <f t="shared" si="173"/>
        <v/>
      </c>
      <c r="W70" s="115"/>
      <c r="X70" s="204" t="str">
        <f>IF(AND(D70&gt;0,E70&gt;0,F70&gt;0,Q70&gt;0,R70&gt;0,W70&gt;0,NOT(O70="")),ABS(VLOOKUP($W$1,VLookups!$A$30:$B$31,2,FALSE)-_xlfn.BETA.DIST(W70,IF(K70="L",R70,Q70),IF(K70="L",Q70,R70),TRUE,D70,F70)),"")</f>
        <v/>
      </c>
      <c r="Y70" s="112" t="str">
        <f>IF(OR($Q70="",$R70=""),"",_xlfn.BETA.INV(ABS(VLOOKUP($W$1,VLookups!$A$30:$B$31,2,FALSE)-Y$3),IF($K70="L",$R70,$Q70),IF($K70="L",$Q70,$R70),$D70,$F70))</f>
        <v/>
      </c>
      <c r="Z70" s="113" t="str">
        <f>IF(OR($Q70="",$R70=""),"",_xlfn.BETA.INV(ABS(VLOOKUP($W$1,VLookups!$A$30:$B$31,2,FALSE)-Z$3),IF($K70="L",$R70,$Q70),IF($K70="L",$Q70,$R70),$D70,$F70))</f>
        <v/>
      </c>
      <c r="AA70" s="112" t="str">
        <f>IF(OR($Q70="",$R70=""),"",_xlfn.BETA.INV(ABS(VLOOKUP($W$1,VLookups!$A$30:$B$31,2,FALSE)-AA$3),IF($K70="L",$R70,$Q70),IF($K70="L",$Q70,$R70),$D70,$F70))</f>
        <v/>
      </c>
      <c r="AB70" s="113" t="str">
        <f>IF(OR($Q70="",$R70=""),"",_xlfn.BETA.INV(ABS(VLOOKUP($W$1,VLookups!$A$30:$B$31,2,FALSE)-AB$3),IF($K70="L",$R70,$Q70),IF($K70="L",$Q70,$R70),$D70,$F70))</f>
        <v/>
      </c>
      <c r="AC70" s="112" t="str">
        <f>IF(OR($Q70="",$R70=""),"",_xlfn.BETA.INV(ABS(VLOOKUP($W$1,VLookups!$A$30:$B$31,2,FALSE)-AC$3),IF($K70="L",$R70,$Q70),IF($K70="L",$Q70,$R70),$D70,$F70))</f>
        <v/>
      </c>
      <c r="AD70" s="113" t="str">
        <f>IF(OR($Q70="",$R70=""),"",_xlfn.BETA.INV(ABS(VLOOKUP($W$1,VLookups!$A$30:$B$31,2,FALSE)-AD$3),IF($K70="L",$R70,$Q70),IF($K70="L",$Q70,$R70),$D70,$F70))</f>
        <v/>
      </c>
      <c r="AE70" s="112" t="str">
        <f>IF(OR($Q70="",$R70=""),"",_xlfn.BETA.INV(ABS(VLOOKUP($W$1,VLookups!$A$30:$B$31,2,FALSE)-AE$3),IF($K70="L",$R70,$Q70),IF($K70="L",$Q70,$R70),$D70,$F70))</f>
        <v/>
      </c>
      <c r="AF70" s="113" t="str">
        <f>IF(OR($Q70="",$R70=""),"",_xlfn.BETA.INV(ABS(VLOOKUP($W$1,VLookups!$A$30:$B$31,2,FALSE)-AF$3),IF($K70="L",$R70,$Q70),IF($K70="L",$Q70,$R70),$D70,$F70))</f>
        <v/>
      </c>
      <c r="AG70" s="112" t="str">
        <f>IF(OR($Q70="",$R70=""),"",_xlfn.BETA.INV(ABS(VLOOKUP($W$1,VLookups!$A$30:$B$31,2,FALSE)-AG$3),IF($K70="L",$R70,$Q70),IF($K70="L",$Q70,$R70),$D70,$F70))</f>
        <v/>
      </c>
      <c r="AH70" s="113" t="str">
        <f>IF(OR($Q70="",$R70=""),"",_xlfn.BETA.INV(ABS(VLOOKUP($W$1,VLookups!$A$30:$B$31,2,FALSE)-AH$3),IF($K70="L",$R70,$Q70),IF($K70="L",$Q70,$R70),$D70,$F70))</f>
        <v/>
      </c>
      <c r="AI70" s="112" t="str">
        <f>IF(OR($Q70="",$R70=""),"",_xlfn.BETA.INV(ABS(VLOOKUP($W$1,VLookups!$A$30:$B$31,2,FALSE)-AI$3),IF($K70="L",$R70,$Q70),IF($K70="L",$Q70,$R70),$D70,$F70))</f>
        <v/>
      </c>
      <c r="AJ70" s="113" t="str">
        <f>IF(OR($Q70="",$R70=""),"",_xlfn.BETA.INV(ABS(VLOOKUP($W$1,VLookups!$A$30:$B$31,2,FALSE)-AJ$3),IF($K70="L",$R70,$Q70),IF($K70="L",$Q70,$R70),$D70,$F70))</f>
        <v/>
      </c>
      <c r="AK70" s="15"/>
      <c r="AL70" s="194" t="str">
        <f t="shared" si="181"/>
        <v/>
      </c>
      <c r="AM70" s="192" t="str">
        <f t="shared" si="182"/>
        <v/>
      </c>
      <c r="AN70" s="177" t="str">
        <f t="shared" si="183"/>
        <v/>
      </c>
      <c r="AO70" s="177" t="str">
        <f t="shared" si="146"/>
        <v/>
      </c>
      <c r="AP70" s="177" t="str">
        <f t="shared" si="146"/>
        <v/>
      </c>
      <c r="AQ70" s="177" t="str">
        <f t="shared" si="146"/>
        <v/>
      </c>
      <c r="AR70" s="177" t="str">
        <f t="shared" si="146"/>
        <v/>
      </c>
      <c r="AS70" s="177" t="str">
        <f t="shared" si="146"/>
        <v/>
      </c>
      <c r="AT70" s="177" t="str">
        <f t="shared" si="146"/>
        <v/>
      </c>
      <c r="AU70" s="177" t="str">
        <f t="shared" si="146"/>
        <v/>
      </c>
      <c r="AV70" s="177" t="str">
        <f t="shared" si="146"/>
        <v/>
      </c>
      <c r="AW70" s="177" t="str">
        <f t="shared" si="146"/>
        <v/>
      </c>
      <c r="AX70" s="177" t="str">
        <f t="shared" si="146"/>
        <v/>
      </c>
      <c r="AY70" s="177" t="str">
        <f t="shared" si="146"/>
        <v/>
      </c>
      <c r="AZ70" s="177" t="str">
        <f t="shared" si="146"/>
        <v/>
      </c>
      <c r="BA70" s="177" t="str">
        <f t="shared" si="146"/>
        <v/>
      </c>
      <c r="BB70" s="177" t="str">
        <f t="shared" si="146"/>
        <v/>
      </c>
      <c r="BC70" s="177" t="str">
        <f t="shared" si="146"/>
        <v/>
      </c>
      <c r="BD70" s="177" t="str">
        <f t="shared" si="146"/>
        <v/>
      </c>
      <c r="BE70" s="177" t="str">
        <f t="shared" si="141"/>
        <v/>
      </c>
      <c r="BF70" s="177" t="str">
        <f t="shared" si="141"/>
        <v/>
      </c>
      <c r="BG70" s="177" t="str">
        <f t="shared" si="141"/>
        <v/>
      </c>
      <c r="BH70" s="177" t="str">
        <f t="shared" si="141"/>
        <v/>
      </c>
      <c r="BI70" s="177" t="str">
        <f t="shared" si="141"/>
        <v/>
      </c>
      <c r="BJ70" s="177" t="str">
        <f t="shared" si="141"/>
        <v/>
      </c>
      <c r="BK70" s="177" t="str">
        <f t="shared" si="141"/>
        <v/>
      </c>
      <c r="BL70" s="177" t="str">
        <f t="shared" si="141"/>
        <v/>
      </c>
      <c r="BM70" s="177" t="str">
        <f t="shared" si="141"/>
        <v/>
      </c>
      <c r="BN70" s="177" t="str">
        <f t="shared" si="141"/>
        <v/>
      </c>
      <c r="BO70" s="177" t="str">
        <f t="shared" si="141"/>
        <v/>
      </c>
      <c r="BP70" s="177" t="str">
        <f t="shared" si="141"/>
        <v/>
      </c>
      <c r="BQ70" s="177" t="str">
        <f t="shared" si="141"/>
        <v/>
      </c>
      <c r="BR70" s="177" t="str">
        <f t="shared" si="141"/>
        <v/>
      </c>
      <c r="BS70" s="177" t="str">
        <f t="shared" si="141"/>
        <v/>
      </c>
      <c r="BT70" s="177" t="str">
        <f t="shared" si="147"/>
        <v/>
      </c>
      <c r="BU70" s="177" t="str">
        <f t="shared" si="147"/>
        <v/>
      </c>
      <c r="BV70" s="177" t="str">
        <f t="shared" si="147"/>
        <v/>
      </c>
      <c r="BW70" s="177" t="str">
        <f t="shared" si="147"/>
        <v/>
      </c>
      <c r="BX70" s="177" t="str">
        <f t="shared" si="147"/>
        <v/>
      </c>
      <c r="BY70" s="177" t="str">
        <f t="shared" si="147"/>
        <v/>
      </c>
      <c r="BZ70" s="177" t="str">
        <f t="shared" si="147"/>
        <v/>
      </c>
      <c r="CA70" s="177" t="str">
        <f t="shared" si="147"/>
        <v/>
      </c>
      <c r="CB70" s="177" t="str">
        <f t="shared" si="147"/>
        <v/>
      </c>
      <c r="CC70" s="177" t="str">
        <f t="shared" si="147"/>
        <v/>
      </c>
      <c r="CD70" s="177" t="str">
        <f t="shared" si="147"/>
        <v/>
      </c>
      <c r="CE70" s="177" t="str">
        <f t="shared" si="147"/>
        <v/>
      </c>
      <c r="CF70" s="177" t="str">
        <f t="shared" si="147"/>
        <v/>
      </c>
      <c r="CG70" s="177" t="str">
        <f t="shared" si="147"/>
        <v/>
      </c>
      <c r="CH70" s="177" t="str">
        <f t="shared" si="147"/>
        <v/>
      </c>
      <c r="CI70" s="177" t="str">
        <f t="shared" si="147"/>
        <v/>
      </c>
      <c r="CJ70" s="177" t="str">
        <f t="shared" si="142"/>
        <v/>
      </c>
      <c r="CK70" s="177" t="str">
        <f t="shared" si="142"/>
        <v/>
      </c>
      <c r="CL70" s="177" t="str">
        <f t="shared" si="142"/>
        <v/>
      </c>
      <c r="CM70" s="177" t="str">
        <f t="shared" si="142"/>
        <v/>
      </c>
      <c r="CN70" s="177" t="str">
        <f t="shared" si="142"/>
        <v/>
      </c>
      <c r="CO70" s="177" t="str">
        <f t="shared" si="142"/>
        <v/>
      </c>
      <c r="CP70" s="177" t="str">
        <f t="shared" si="142"/>
        <v/>
      </c>
      <c r="CQ70" s="177" t="str">
        <f t="shared" si="142"/>
        <v/>
      </c>
      <c r="CR70" s="177" t="str">
        <f t="shared" si="142"/>
        <v/>
      </c>
      <c r="CS70" s="177" t="str">
        <f t="shared" si="142"/>
        <v/>
      </c>
      <c r="CT70" s="177" t="str">
        <f t="shared" si="142"/>
        <v/>
      </c>
      <c r="CU70" s="177" t="str">
        <f t="shared" si="142"/>
        <v/>
      </c>
      <c r="CV70" s="177" t="str">
        <f t="shared" si="142"/>
        <v/>
      </c>
      <c r="CW70" s="177" t="str">
        <f t="shared" si="142"/>
        <v/>
      </c>
      <c r="CX70" s="177" t="str">
        <f t="shared" si="142"/>
        <v/>
      </c>
      <c r="CY70" s="177" t="str">
        <f t="shared" ref="CY70:DN85" si="189">IF(ISNONTEXT($AL70),CX70+$AL70,"")</f>
        <v/>
      </c>
      <c r="CZ70" s="177" t="str">
        <f t="shared" si="189"/>
        <v/>
      </c>
      <c r="DA70" s="177" t="str">
        <f t="shared" si="189"/>
        <v/>
      </c>
      <c r="DB70" s="177" t="str">
        <f t="shared" si="189"/>
        <v/>
      </c>
      <c r="DC70" s="177" t="str">
        <f t="shared" si="189"/>
        <v/>
      </c>
      <c r="DD70" s="177" t="str">
        <f t="shared" si="189"/>
        <v/>
      </c>
      <c r="DE70" s="177" t="str">
        <f t="shared" si="189"/>
        <v/>
      </c>
      <c r="DF70" s="177" t="str">
        <f t="shared" si="189"/>
        <v/>
      </c>
      <c r="DG70" s="177" t="str">
        <f t="shared" si="189"/>
        <v/>
      </c>
      <c r="DH70" s="177" t="str">
        <f t="shared" si="189"/>
        <v/>
      </c>
      <c r="DI70" s="177" t="str">
        <f t="shared" si="189"/>
        <v/>
      </c>
      <c r="DJ70" s="177" t="str">
        <f t="shared" si="189"/>
        <v/>
      </c>
      <c r="DK70" s="177" t="str">
        <f t="shared" si="189"/>
        <v/>
      </c>
      <c r="DL70" s="177" t="str">
        <f t="shared" si="189"/>
        <v/>
      </c>
      <c r="DM70" s="177" t="str">
        <f t="shared" si="189"/>
        <v/>
      </c>
      <c r="DN70" s="177" t="str">
        <f t="shared" si="189"/>
        <v/>
      </c>
      <c r="DO70" s="177" t="str">
        <f t="shared" si="184"/>
        <v/>
      </c>
      <c r="DP70" s="177" t="str">
        <f t="shared" si="184"/>
        <v/>
      </c>
      <c r="DQ70" s="177" t="str">
        <f t="shared" si="184"/>
        <v/>
      </c>
      <c r="DR70" s="177" t="str">
        <f t="shared" si="184"/>
        <v/>
      </c>
      <c r="DS70" s="177" t="str">
        <f t="shared" si="184"/>
        <v/>
      </c>
      <c r="DT70" s="177" t="str">
        <f t="shared" si="184"/>
        <v/>
      </c>
      <c r="DU70" s="177" t="str">
        <f t="shared" si="184"/>
        <v/>
      </c>
      <c r="DV70" s="177" t="str">
        <f t="shared" si="184"/>
        <v/>
      </c>
      <c r="DW70" s="177" t="str">
        <f t="shared" si="184"/>
        <v/>
      </c>
      <c r="DX70" s="177" t="str">
        <f t="shared" si="184"/>
        <v/>
      </c>
      <c r="DY70" s="177" t="str">
        <f t="shared" si="184"/>
        <v/>
      </c>
      <c r="DZ70" s="177" t="str">
        <f t="shared" si="184"/>
        <v/>
      </c>
      <c r="EA70" s="177" t="str">
        <f t="shared" si="184"/>
        <v/>
      </c>
      <c r="EB70" s="177" t="str">
        <f t="shared" si="184"/>
        <v/>
      </c>
      <c r="EC70" s="177" t="str">
        <f t="shared" si="184"/>
        <v/>
      </c>
      <c r="ED70" s="177" t="str">
        <f t="shared" si="148"/>
        <v/>
      </c>
      <c r="EE70" s="177" t="str">
        <f t="shared" si="148"/>
        <v/>
      </c>
      <c r="EF70" s="177" t="str">
        <f t="shared" si="148"/>
        <v/>
      </c>
      <c r="EG70" s="177" t="str">
        <f t="shared" si="148"/>
        <v/>
      </c>
      <c r="EH70" s="177" t="str">
        <f t="shared" si="148"/>
        <v/>
      </c>
      <c r="EI70" s="177" t="str">
        <f t="shared" si="148"/>
        <v/>
      </c>
      <c r="EJ70" s="177" t="str">
        <f t="shared" si="148"/>
        <v/>
      </c>
      <c r="EK70" s="177" t="str">
        <f t="shared" si="148"/>
        <v/>
      </c>
      <c r="EL70" s="177" t="str">
        <f t="shared" si="148"/>
        <v/>
      </c>
      <c r="EM70" s="177" t="str">
        <f t="shared" si="148"/>
        <v/>
      </c>
      <c r="EN70" s="177" t="str">
        <f t="shared" si="148"/>
        <v/>
      </c>
      <c r="EO70" s="177" t="str">
        <f t="shared" si="148"/>
        <v/>
      </c>
      <c r="EP70" s="177" t="str">
        <f t="shared" si="148"/>
        <v/>
      </c>
      <c r="EQ70" s="177" t="str">
        <f t="shared" si="148"/>
        <v/>
      </c>
      <c r="ER70" s="177" t="str">
        <f t="shared" si="148"/>
        <v/>
      </c>
      <c r="ES70" s="177" t="str">
        <f t="shared" si="148"/>
        <v/>
      </c>
      <c r="ET70" s="177" t="str">
        <f t="shared" si="143"/>
        <v/>
      </c>
      <c r="EU70" s="177" t="str">
        <f t="shared" si="153"/>
        <v/>
      </c>
      <c r="EV70" s="177" t="str">
        <f t="shared" si="153"/>
        <v/>
      </c>
      <c r="EW70" s="177" t="str">
        <f t="shared" si="153"/>
        <v/>
      </c>
      <c r="EX70" s="177" t="str">
        <f t="shared" si="153"/>
        <v/>
      </c>
      <c r="EY70" s="177" t="str">
        <f t="shared" si="153"/>
        <v/>
      </c>
      <c r="EZ70" s="177" t="str">
        <f t="shared" si="153"/>
        <v/>
      </c>
      <c r="FA70" s="177" t="str">
        <f t="shared" si="153"/>
        <v/>
      </c>
      <c r="FB70" s="177" t="str">
        <f t="shared" si="153"/>
        <v/>
      </c>
      <c r="FC70" s="177" t="str">
        <f t="shared" si="153"/>
        <v/>
      </c>
      <c r="FD70" s="177" t="str">
        <f t="shared" si="153"/>
        <v/>
      </c>
      <c r="FE70" s="177" t="str">
        <f t="shared" si="153"/>
        <v/>
      </c>
      <c r="FF70" s="177" t="str">
        <f t="shared" si="153"/>
        <v/>
      </c>
      <c r="FG70" s="177" t="str">
        <f t="shared" si="153"/>
        <v/>
      </c>
      <c r="FH70" s="177" t="str">
        <f t="shared" si="153"/>
        <v/>
      </c>
      <c r="FI70" s="177" t="str">
        <f t="shared" si="153"/>
        <v/>
      </c>
      <c r="FJ70" s="177" t="str">
        <f t="shared" si="153"/>
        <v/>
      </c>
      <c r="FK70" s="177" t="str">
        <f t="shared" si="149"/>
        <v/>
      </c>
      <c r="FL70" s="177" t="str">
        <f t="shared" si="144"/>
        <v/>
      </c>
      <c r="FM70" s="177" t="str">
        <f t="shared" si="144"/>
        <v/>
      </c>
      <c r="FN70" s="177" t="str">
        <f t="shared" si="144"/>
        <v/>
      </c>
      <c r="FO70" s="177" t="str">
        <f t="shared" si="144"/>
        <v/>
      </c>
      <c r="FP70" s="177" t="str">
        <f t="shared" si="144"/>
        <v/>
      </c>
      <c r="FQ70" s="177" t="str">
        <f t="shared" si="144"/>
        <v/>
      </c>
      <c r="FR70" s="177" t="str">
        <f t="shared" si="144"/>
        <v/>
      </c>
      <c r="FS70" s="177" t="str">
        <f t="shared" si="144"/>
        <v/>
      </c>
      <c r="FT70" s="177" t="str">
        <f t="shared" si="144"/>
        <v/>
      </c>
      <c r="FU70" s="177" t="str">
        <f t="shared" si="144"/>
        <v/>
      </c>
      <c r="FV70" s="177" t="str">
        <f t="shared" si="144"/>
        <v/>
      </c>
      <c r="FW70" s="177" t="str">
        <f t="shared" si="144"/>
        <v/>
      </c>
      <c r="FX70" s="177" t="str">
        <f t="shared" si="144"/>
        <v/>
      </c>
      <c r="FY70" s="177" t="str">
        <f t="shared" si="144"/>
        <v/>
      </c>
      <c r="FZ70" s="177" t="str">
        <f t="shared" si="144"/>
        <v/>
      </c>
      <c r="GA70" s="177" t="str">
        <f t="shared" ref="GA70:GP85" si="190">IF(ISNONTEXT($AL70),FZ70+$AL70,"")</f>
        <v/>
      </c>
      <c r="GB70" s="177" t="str">
        <f t="shared" si="190"/>
        <v/>
      </c>
      <c r="GC70" s="177" t="str">
        <f t="shared" si="190"/>
        <v/>
      </c>
      <c r="GD70" s="177" t="str">
        <f t="shared" si="190"/>
        <v/>
      </c>
      <c r="GE70" s="177" t="str">
        <f t="shared" si="190"/>
        <v/>
      </c>
      <c r="GF70" s="177" t="str">
        <f t="shared" si="190"/>
        <v/>
      </c>
      <c r="GG70" s="177" t="str">
        <f t="shared" si="190"/>
        <v/>
      </c>
      <c r="GH70" s="177" t="str">
        <f t="shared" si="190"/>
        <v/>
      </c>
      <c r="GI70" s="177" t="str">
        <f t="shared" si="190"/>
        <v/>
      </c>
      <c r="GJ70" s="177" t="str">
        <f t="shared" si="190"/>
        <v/>
      </c>
      <c r="GK70" s="177" t="str">
        <f t="shared" si="190"/>
        <v/>
      </c>
      <c r="GL70" s="177" t="str">
        <f t="shared" si="190"/>
        <v/>
      </c>
      <c r="GM70" s="177" t="str">
        <f t="shared" si="190"/>
        <v/>
      </c>
      <c r="GN70" s="177" t="str">
        <f t="shared" si="190"/>
        <v/>
      </c>
      <c r="GO70" s="177" t="str">
        <f t="shared" si="190"/>
        <v/>
      </c>
      <c r="GP70" s="177" t="str">
        <f t="shared" si="190"/>
        <v/>
      </c>
      <c r="GQ70" s="177" t="str">
        <f t="shared" si="150"/>
        <v/>
      </c>
      <c r="GR70" s="177" t="str">
        <f t="shared" si="145"/>
        <v/>
      </c>
      <c r="GS70" s="177" t="str">
        <f t="shared" si="145"/>
        <v/>
      </c>
      <c r="GT70" s="177" t="str">
        <f t="shared" si="145"/>
        <v/>
      </c>
      <c r="GU70" s="177" t="str">
        <f t="shared" si="145"/>
        <v/>
      </c>
      <c r="GV70" s="177" t="str">
        <f t="shared" si="145"/>
        <v/>
      </c>
      <c r="GW70" s="177" t="str">
        <f t="shared" si="145"/>
        <v/>
      </c>
      <c r="GX70" s="177" t="str">
        <f t="shared" si="145"/>
        <v/>
      </c>
      <c r="GY70" s="177" t="str">
        <f t="shared" si="145"/>
        <v/>
      </c>
      <c r="GZ70" s="177" t="str">
        <f t="shared" si="145"/>
        <v/>
      </c>
      <c r="HA70" s="177" t="str">
        <f t="shared" si="145"/>
        <v/>
      </c>
      <c r="HB70" s="177" t="str">
        <f t="shared" si="145"/>
        <v/>
      </c>
      <c r="HC70" s="177" t="str">
        <f t="shared" si="145"/>
        <v/>
      </c>
      <c r="HD70" s="177" t="str">
        <f t="shared" si="145"/>
        <v/>
      </c>
      <c r="HE70" s="177" t="str">
        <f t="shared" si="145"/>
        <v/>
      </c>
      <c r="HF70" s="177" t="str">
        <f t="shared" si="145"/>
        <v/>
      </c>
      <c r="HG70" s="177" t="str">
        <f t="shared" ref="HG70:HV85" si="191">IF(ISNONTEXT($AL70),HF70+$AL70,"")</f>
        <v/>
      </c>
      <c r="HH70" s="177" t="str">
        <f t="shared" si="191"/>
        <v/>
      </c>
      <c r="HI70" s="177" t="str">
        <f t="shared" si="191"/>
        <v/>
      </c>
      <c r="HJ70" s="177" t="str">
        <f t="shared" si="191"/>
        <v/>
      </c>
      <c r="HK70" s="177" t="str">
        <f t="shared" si="191"/>
        <v/>
      </c>
      <c r="HL70" s="177" t="str">
        <f t="shared" si="191"/>
        <v/>
      </c>
      <c r="HM70" s="177" t="str">
        <f t="shared" si="191"/>
        <v/>
      </c>
      <c r="HN70" s="177" t="str">
        <f t="shared" si="191"/>
        <v/>
      </c>
      <c r="HO70" s="177" t="str">
        <f t="shared" si="191"/>
        <v/>
      </c>
      <c r="HP70" s="177" t="str">
        <f t="shared" si="191"/>
        <v/>
      </c>
      <c r="HQ70" s="177" t="str">
        <f t="shared" si="191"/>
        <v/>
      </c>
      <c r="HR70" s="177" t="str">
        <f t="shared" si="191"/>
        <v/>
      </c>
      <c r="HS70" s="177" t="str">
        <f t="shared" si="191"/>
        <v/>
      </c>
      <c r="HT70" s="177" t="str">
        <f t="shared" si="191"/>
        <v/>
      </c>
      <c r="HU70" s="177" t="str">
        <f t="shared" si="191"/>
        <v/>
      </c>
      <c r="HV70" s="177" t="str">
        <f t="shared" si="191"/>
        <v/>
      </c>
      <c r="HW70" s="177" t="str">
        <f t="shared" si="151"/>
        <v/>
      </c>
      <c r="HX70" s="177" t="str">
        <f t="shared" si="151"/>
        <v/>
      </c>
      <c r="HY70" s="177" t="str">
        <f t="shared" si="151"/>
        <v/>
      </c>
      <c r="HZ70" s="177" t="str">
        <f t="shared" si="151"/>
        <v/>
      </c>
      <c r="IA70" s="177" t="str">
        <f t="shared" si="151"/>
        <v/>
      </c>
      <c r="IB70" s="177" t="str">
        <f t="shared" si="151"/>
        <v/>
      </c>
      <c r="IC70" s="177" t="str">
        <f t="shared" si="151"/>
        <v/>
      </c>
      <c r="ID70" s="177" t="str">
        <f t="shared" si="151"/>
        <v/>
      </c>
      <c r="IE70" s="192" t="str">
        <f t="shared" si="185"/>
        <v/>
      </c>
      <c r="IF70" s="193" t="e">
        <f t="shared" si="174"/>
        <v>#N/A</v>
      </c>
      <c r="IG70" s="193" t="e">
        <f t="shared" si="155"/>
        <v>#N/A</v>
      </c>
      <c r="IH70" s="193" t="e">
        <f t="shared" si="155"/>
        <v>#N/A</v>
      </c>
      <c r="II70" s="193" t="e">
        <f t="shared" si="155"/>
        <v>#N/A</v>
      </c>
      <c r="IJ70" s="193" t="e">
        <f t="shared" si="165"/>
        <v>#N/A</v>
      </c>
      <c r="IK70" s="193" t="e">
        <f t="shared" si="165"/>
        <v>#N/A</v>
      </c>
      <c r="IL70" s="193" t="e">
        <f t="shared" si="165"/>
        <v>#N/A</v>
      </c>
      <c r="IM70" s="193" t="e">
        <f t="shared" si="165"/>
        <v>#N/A</v>
      </c>
      <c r="IN70" s="193" t="e">
        <f t="shared" si="165"/>
        <v>#N/A</v>
      </c>
      <c r="IO70" s="193" t="e">
        <f t="shared" si="165"/>
        <v>#N/A</v>
      </c>
      <c r="IP70" s="193" t="e">
        <f t="shared" si="165"/>
        <v>#N/A</v>
      </c>
      <c r="IQ70" s="193" t="e">
        <f t="shared" si="165"/>
        <v>#N/A</v>
      </c>
      <c r="IR70" s="193" t="e">
        <f t="shared" si="165"/>
        <v>#N/A</v>
      </c>
      <c r="IS70" s="193" t="e">
        <f t="shared" si="165"/>
        <v>#N/A</v>
      </c>
      <c r="IT70" s="193" t="e">
        <f t="shared" si="165"/>
        <v>#N/A</v>
      </c>
      <c r="IU70" s="193" t="e">
        <f t="shared" si="165"/>
        <v>#N/A</v>
      </c>
      <c r="IV70" s="193" t="e">
        <f t="shared" si="165"/>
        <v>#N/A</v>
      </c>
      <c r="IW70" s="193" t="e">
        <f t="shared" si="165"/>
        <v>#N/A</v>
      </c>
      <c r="IX70" s="193" t="e">
        <f t="shared" si="165"/>
        <v>#N/A</v>
      </c>
      <c r="IY70" s="193" t="e">
        <f t="shared" si="161"/>
        <v>#N/A</v>
      </c>
      <c r="IZ70" s="193" t="e">
        <f t="shared" si="161"/>
        <v>#N/A</v>
      </c>
      <c r="JA70" s="193" t="e">
        <f t="shared" si="161"/>
        <v>#N/A</v>
      </c>
      <c r="JB70" s="193" t="e">
        <f t="shared" si="161"/>
        <v>#N/A</v>
      </c>
      <c r="JC70" s="193" t="e">
        <f t="shared" si="161"/>
        <v>#N/A</v>
      </c>
      <c r="JD70" s="193" t="e">
        <f t="shared" si="161"/>
        <v>#N/A</v>
      </c>
      <c r="JE70" s="193" t="e">
        <f t="shared" si="161"/>
        <v>#N/A</v>
      </c>
      <c r="JF70" s="193" t="e">
        <f t="shared" si="161"/>
        <v>#N/A</v>
      </c>
      <c r="JG70" s="193" t="e">
        <f t="shared" si="161"/>
        <v>#N/A</v>
      </c>
      <c r="JH70" s="193" t="e">
        <f t="shared" si="161"/>
        <v>#N/A</v>
      </c>
      <c r="JI70" s="193" t="e">
        <f t="shared" si="161"/>
        <v>#N/A</v>
      </c>
      <c r="JJ70" s="193" t="e">
        <f t="shared" si="161"/>
        <v>#N/A</v>
      </c>
      <c r="JK70" s="193" t="e">
        <f t="shared" si="161"/>
        <v>#N/A</v>
      </c>
      <c r="JL70" s="193" t="e">
        <f t="shared" si="161"/>
        <v>#N/A</v>
      </c>
      <c r="JM70" s="193" t="e">
        <f t="shared" si="161"/>
        <v>#N/A</v>
      </c>
      <c r="JN70" s="193" t="e">
        <f t="shared" si="158"/>
        <v>#N/A</v>
      </c>
      <c r="JO70" s="193" t="e">
        <f t="shared" si="158"/>
        <v>#N/A</v>
      </c>
      <c r="JP70" s="193" t="e">
        <f t="shared" si="158"/>
        <v>#N/A</v>
      </c>
      <c r="JQ70" s="193" t="e">
        <f t="shared" si="158"/>
        <v>#N/A</v>
      </c>
      <c r="JR70" s="193" t="e">
        <f t="shared" si="158"/>
        <v>#N/A</v>
      </c>
      <c r="JS70" s="193" t="e">
        <f t="shared" si="158"/>
        <v>#N/A</v>
      </c>
      <c r="JT70" s="193" t="e">
        <f t="shared" si="158"/>
        <v>#N/A</v>
      </c>
      <c r="JU70" s="193" t="e">
        <f t="shared" si="158"/>
        <v>#N/A</v>
      </c>
      <c r="JV70" s="193" t="e">
        <f t="shared" si="158"/>
        <v>#N/A</v>
      </c>
      <c r="JW70" s="193" t="e">
        <f t="shared" si="158"/>
        <v>#N/A</v>
      </c>
      <c r="JX70" s="193" t="e">
        <f t="shared" si="158"/>
        <v>#N/A</v>
      </c>
      <c r="JY70" s="193" t="e">
        <f t="shared" si="158"/>
        <v>#N/A</v>
      </c>
      <c r="JZ70" s="193" t="e">
        <f t="shared" si="158"/>
        <v>#N/A</v>
      </c>
      <c r="KA70" s="193" t="e">
        <f t="shared" si="158"/>
        <v>#N/A</v>
      </c>
      <c r="KB70" s="193" t="e">
        <f t="shared" si="158"/>
        <v>#N/A</v>
      </c>
      <c r="KC70" s="193" t="e">
        <f t="shared" si="186"/>
        <v>#N/A</v>
      </c>
      <c r="KD70" s="193" t="e">
        <f t="shared" si="186"/>
        <v>#N/A</v>
      </c>
      <c r="KE70" s="193" t="e">
        <f t="shared" si="186"/>
        <v>#N/A</v>
      </c>
      <c r="KF70" s="193" t="e">
        <f t="shared" si="186"/>
        <v>#N/A</v>
      </c>
      <c r="KG70" s="193" t="e">
        <f t="shared" si="186"/>
        <v>#N/A</v>
      </c>
      <c r="KH70" s="193" t="e">
        <f t="shared" si="186"/>
        <v>#N/A</v>
      </c>
      <c r="KI70" s="193" t="e">
        <f t="shared" si="186"/>
        <v>#N/A</v>
      </c>
      <c r="KJ70" s="193" t="e">
        <f t="shared" si="186"/>
        <v>#N/A</v>
      </c>
      <c r="KK70" s="193" t="e">
        <f t="shared" si="186"/>
        <v>#N/A</v>
      </c>
      <c r="KL70" s="193" t="e">
        <f t="shared" si="186"/>
        <v>#N/A</v>
      </c>
      <c r="KM70" s="193" t="e">
        <f t="shared" si="186"/>
        <v>#N/A</v>
      </c>
      <c r="KN70" s="193" t="e">
        <f t="shared" si="186"/>
        <v>#N/A</v>
      </c>
      <c r="KO70" s="193" t="e">
        <f t="shared" si="186"/>
        <v>#N/A</v>
      </c>
      <c r="KP70" s="193" t="e">
        <f t="shared" si="186"/>
        <v>#N/A</v>
      </c>
      <c r="KQ70" s="193" t="e">
        <f t="shared" si="186"/>
        <v>#N/A</v>
      </c>
      <c r="KR70" s="193" t="e">
        <f t="shared" si="26"/>
        <v>#N/A</v>
      </c>
      <c r="KS70" s="193" t="e">
        <f t="shared" si="156"/>
        <v>#N/A</v>
      </c>
      <c r="KT70" s="193" t="e">
        <f t="shared" si="156"/>
        <v>#N/A</v>
      </c>
      <c r="KU70" s="193" t="e">
        <f t="shared" si="156"/>
        <v>#N/A</v>
      </c>
      <c r="KV70" s="193" t="e">
        <f t="shared" si="166"/>
        <v>#N/A</v>
      </c>
      <c r="KW70" s="193" t="e">
        <f t="shared" si="166"/>
        <v>#N/A</v>
      </c>
      <c r="KX70" s="193" t="e">
        <f t="shared" si="166"/>
        <v>#N/A</v>
      </c>
      <c r="KY70" s="193" t="e">
        <f t="shared" si="166"/>
        <v>#N/A</v>
      </c>
      <c r="KZ70" s="193" t="e">
        <f t="shared" si="166"/>
        <v>#N/A</v>
      </c>
      <c r="LA70" s="193" t="e">
        <f t="shared" si="166"/>
        <v>#N/A</v>
      </c>
      <c r="LB70" s="193" t="e">
        <f t="shared" si="166"/>
        <v>#N/A</v>
      </c>
      <c r="LC70" s="193" t="e">
        <f t="shared" si="166"/>
        <v>#N/A</v>
      </c>
      <c r="LD70" s="193" t="e">
        <f t="shared" si="166"/>
        <v>#N/A</v>
      </c>
      <c r="LE70" s="193" t="e">
        <f t="shared" si="166"/>
        <v>#N/A</v>
      </c>
      <c r="LF70" s="193" t="e">
        <f t="shared" si="166"/>
        <v>#N/A</v>
      </c>
      <c r="LG70" s="193" t="e">
        <f t="shared" si="166"/>
        <v>#N/A</v>
      </c>
      <c r="LH70" s="193" t="e">
        <f t="shared" si="166"/>
        <v>#N/A</v>
      </c>
      <c r="LI70" s="193" t="e">
        <f t="shared" si="166"/>
        <v>#N/A</v>
      </c>
      <c r="LJ70" s="193" t="e">
        <f t="shared" si="166"/>
        <v>#N/A</v>
      </c>
      <c r="LK70" s="193" t="e">
        <f t="shared" si="162"/>
        <v>#N/A</v>
      </c>
      <c r="LL70" s="193" t="e">
        <f t="shared" si="162"/>
        <v>#N/A</v>
      </c>
      <c r="LM70" s="193" t="e">
        <f t="shared" si="162"/>
        <v>#N/A</v>
      </c>
      <c r="LN70" s="193" t="e">
        <f t="shared" si="162"/>
        <v>#N/A</v>
      </c>
      <c r="LO70" s="193" t="e">
        <f t="shared" si="162"/>
        <v>#N/A</v>
      </c>
      <c r="LP70" s="193" t="e">
        <f t="shared" si="162"/>
        <v>#N/A</v>
      </c>
      <c r="LQ70" s="193" t="e">
        <f t="shared" si="162"/>
        <v>#N/A</v>
      </c>
      <c r="LR70" s="193" t="e">
        <f t="shared" si="162"/>
        <v>#N/A</v>
      </c>
      <c r="LS70" s="193" t="e">
        <f t="shared" si="162"/>
        <v>#N/A</v>
      </c>
      <c r="LT70" s="193" t="e">
        <f t="shared" si="162"/>
        <v>#N/A</v>
      </c>
      <c r="LU70" s="193" t="e">
        <f t="shared" si="162"/>
        <v>#N/A</v>
      </c>
      <c r="LV70" s="193" t="e">
        <f t="shared" si="162"/>
        <v>#N/A</v>
      </c>
      <c r="LW70" s="193" t="e">
        <f t="shared" si="162"/>
        <v>#N/A</v>
      </c>
      <c r="LX70" s="193" t="e">
        <f t="shared" si="162"/>
        <v>#N/A</v>
      </c>
      <c r="LY70" s="193" t="e">
        <f t="shared" si="162"/>
        <v>#N/A</v>
      </c>
      <c r="LZ70" s="193" t="e">
        <f t="shared" si="159"/>
        <v>#N/A</v>
      </c>
      <c r="MA70" s="193" t="e">
        <f t="shared" si="159"/>
        <v>#N/A</v>
      </c>
      <c r="MB70" s="193" t="e">
        <f t="shared" si="159"/>
        <v>#N/A</v>
      </c>
      <c r="MC70" s="193" t="e">
        <f t="shared" si="159"/>
        <v>#N/A</v>
      </c>
      <c r="MD70" s="193" t="e">
        <f t="shared" si="159"/>
        <v>#N/A</v>
      </c>
      <c r="ME70" s="193" t="e">
        <f t="shared" si="159"/>
        <v>#N/A</v>
      </c>
      <c r="MF70" s="193" t="e">
        <f t="shared" si="159"/>
        <v>#N/A</v>
      </c>
      <c r="MG70" s="193" t="e">
        <f t="shared" si="159"/>
        <v>#N/A</v>
      </c>
      <c r="MH70" s="193" t="e">
        <f t="shared" si="159"/>
        <v>#N/A</v>
      </c>
      <c r="MI70" s="193" t="e">
        <f t="shared" si="159"/>
        <v>#N/A</v>
      </c>
      <c r="MJ70" s="193" t="e">
        <f t="shared" si="159"/>
        <v>#N/A</v>
      </c>
      <c r="MK70" s="193" t="e">
        <f t="shared" si="159"/>
        <v>#N/A</v>
      </c>
      <c r="ML70" s="193" t="e">
        <f t="shared" si="159"/>
        <v>#N/A</v>
      </c>
      <c r="MM70" s="193" t="e">
        <f t="shared" si="159"/>
        <v>#N/A</v>
      </c>
      <c r="MN70" s="193" t="e">
        <f t="shared" si="159"/>
        <v>#N/A</v>
      </c>
      <c r="MO70" s="193" t="e">
        <f t="shared" si="187"/>
        <v>#N/A</v>
      </c>
      <c r="MP70" s="193" t="e">
        <f t="shared" si="187"/>
        <v>#N/A</v>
      </c>
      <c r="MQ70" s="193" t="e">
        <f t="shared" si="187"/>
        <v>#N/A</v>
      </c>
      <c r="MR70" s="193" t="e">
        <f t="shared" si="187"/>
        <v>#N/A</v>
      </c>
      <c r="MS70" s="193" t="e">
        <f t="shared" si="187"/>
        <v>#N/A</v>
      </c>
      <c r="MT70" s="193" t="e">
        <f t="shared" si="187"/>
        <v>#N/A</v>
      </c>
      <c r="MU70" s="193" t="e">
        <f t="shared" si="187"/>
        <v>#N/A</v>
      </c>
      <c r="MV70" s="193" t="e">
        <f t="shared" si="187"/>
        <v>#N/A</v>
      </c>
      <c r="MW70" s="193" t="e">
        <f t="shared" si="187"/>
        <v>#N/A</v>
      </c>
      <c r="MX70" s="193" t="e">
        <f t="shared" si="187"/>
        <v>#N/A</v>
      </c>
      <c r="MY70" s="193" t="e">
        <f t="shared" si="187"/>
        <v>#N/A</v>
      </c>
      <c r="MZ70" s="193" t="e">
        <f t="shared" si="187"/>
        <v>#N/A</v>
      </c>
      <c r="NA70" s="193" t="e">
        <f t="shared" si="187"/>
        <v>#N/A</v>
      </c>
      <c r="NB70" s="193" t="e">
        <f t="shared" si="187"/>
        <v>#N/A</v>
      </c>
      <c r="NC70" s="193" t="e">
        <f t="shared" si="187"/>
        <v>#N/A</v>
      </c>
      <c r="ND70" s="193" t="e">
        <f t="shared" si="27"/>
        <v>#N/A</v>
      </c>
      <c r="NE70" s="193" t="e">
        <f t="shared" si="157"/>
        <v>#N/A</v>
      </c>
      <c r="NF70" s="193" t="e">
        <f t="shared" si="157"/>
        <v>#N/A</v>
      </c>
      <c r="NG70" s="193" t="e">
        <f t="shared" si="157"/>
        <v>#N/A</v>
      </c>
      <c r="NH70" s="193" t="e">
        <f t="shared" si="167"/>
        <v>#N/A</v>
      </c>
      <c r="NI70" s="193" t="e">
        <f t="shared" si="167"/>
        <v>#N/A</v>
      </c>
      <c r="NJ70" s="193" t="e">
        <f t="shared" si="167"/>
        <v>#N/A</v>
      </c>
      <c r="NK70" s="193" t="e">
        <f t="shared" si="167"/>
        <v>#N/A</v>
      </c>
      <c r="NL70" s="193" t="e">
        <f t="shared" si="167"/>
        <v>#N/A</v>
      </c>
      <c r="NM70" s="193" t="e">
        <f t="shared" si="167"/>
        <v>#N/A</v>
      </c>
      <c r="NN70" s="193" t="e">
        <f t="shared" si="167"/>
        <v>#N/A</v>
      </c>
      <c r="NO70" s="193" t="e">
        <f t="shared" si="167"/>
        <v>#N/A</v>
      </c>
      <c r="NP70" s="193" t="e">
        <f t="shared" si="167"/>
        <v>#N/A</v>
      </c>
      <c r="NQ70" s="193" t="e">
        <f t="shared" si="167"/>
        <v>#N/A</v>
      </c>
      <c r="NR70" s="193" t="e">
        <f t="shared" si="167"/>
        <v>#N/A</v>
      </c>
      <c r="NS70" s="193" t="e">
        <f t="shared" si="167"/>
        <v>#N/A</v>
      </c>
      <c r="NT70" s="193" t="e">
        <f t="shared" si="167"/>
        <v>#N/A</v>
      </c>
      <c r="NU70" s="193" t="e">
        <f t="shared" si="167"/>
        <v>#N/A</v>
      </c>
      <c r="NV70" s="193" t="e">
        <f t="shared" si="167"/>
        <v>#N/A</v>
      </c>
      <c r="NW70" s="193" t="e">
        <f t="shared" si="163"/>
        <v>#N/A</v>
      </c>
      <c r="NX70" s="193" t="e">
        <f t="shared" si="163"/>
        <v>#N/A</v>
      </c>
      <c r="NY70" s="193" t="e">
        <f t="shared" si="163"/>
        <v>#N/A</v>
      </c>
      <c r="NZ70" s="193" t="e">
        <f t="shared" si="163"/>
        <v>#N/A</v>
      </c>
      <c r="OA70" s="193" t="e">
        <f t="shared" si="163"/>
        <v>#N/A</v>
      </c>
      <c r="OB70" s="193" t="e">
        <f t="shared" si="163"/>
        <v>#N/A</v>
      </c>
      <c r="OC70" s="193" t="e">
        <f t="shared" si="163"/>
        <v>#N/A</v>
      </c>
      <c r="OD70" s="193" t="e">
        <f t="shared" si="163"/>
        <v>#N/A</v>
      </c>
      <c r="OE70" s="193" t="e">
        <f t="shared" si="163"/>
        <v>#N/A</v>
      </c>
      <c r="OF70" s="193" t="e">
        <f t="shared" si="163"/>
        <v>#N/A</v>
      </c>
      <c r="OG70" s="193" t="e">
        <f t="shared" si="163"/>
        <v>#N/A</v>
      </c>
      <c r="OH70" s="193" t="e">
        <f t="shared" si="163"/>
        <v>#N/A</v>
      </c>
      <c r="OI70" s="193" t="e">
        <f t="shared" si="163"/>
        <v>#N/A</v>
      </c>
      <c r="OJ70" s="193" t="e">
        <f t="shared" si="163"/>
        <v>#N/A</v>
      </c>
      <c r="OK70" s="193" t="e">
        <f t="shared" si="163"/>
        <v>#N/A</v>
      </c>
      <c r="OL70" s="193" t="e">
        <f t="shared" si="160"/>
        <v>#N/A</v>
      </c>
      <c r="OM70" s="193" t="e">
        <f t="shared" si="160"/>
        <v>#N/A</v>
      </c>
      <c r="ON70" s="193" t="e">
        <f t="shared" si="160"/>
        <v>#N/A</v>
      </c>
      <c r="OO70" s="193" t="e">
        <f t="shared" si="160"/>
        <v>#N/A</v>
      </c>
      <c r="OP70" s="193" t="e">
        <f t="shared" si="160"/>
        <v>#N/A</v>
      </c>
      <c r="OQ70" s="193" t="e">
        <f t="shared" si="160"/>
        <v>#N/A</v>
      </c>
      <c r="OR70" s="193" t="e">
        <f t="shared" si="160"/>
        <v>#N/A</v>
      </c>
      <c r="OS70" s="193" t="e">
        <f t="shared" si="160"/>
        <v>#N/A</v>
      </c>
      <c r="OT70" s="193" t="e">
        <f t="shared" si="160"/>
        <v>#N/A</v>
      </c>
      <c r="OU70" s="193" t="e">
        <f t="shared" si="160"/>
        <v>#N/A</v>
      </c>
      <c r="OV70" s="193" t="e">
        <f t="shared" si="160"/>
        <v>#N/A</v>
      </c>
      <c r="OW70" s="193" t="e">
        <f t="shared" si="160"/>
        <v>#N/A</v>
      </c>
      <c r="OX70" s="193" t="e">
        <f t="shared" si="160"/>
        <v>#N/A</v>
      </c>
      <c r="OY70" s="193" t="e">
        <f t="shared" si="160"/>
        <v>#N/A</v>
      </c>
      <c r="OZ70" s="193" t="e">
        <f t="shared" si="160"/>
        <v>#N/A</v>
      </c>
      <c r="PA70" s="193" t="e">
        <f t="shared" si="188"/>
        <v>#N/A</v>
      </c>
      <c r="PB70" s="193" t="e">
        <f t="shared" si="188"/>
        <v>#N/A</v>
      </c>
      <c r="PC70" s="193" t="e">
        <f t="shared" si="188"/>
        <v>#N/A</v>
      </c>
      <c r="PD70" s="193" t="e">
        <f t="shared" si="188"/>
        <v>#N/A</v>
      </c>
      <c r="PE70" s="193" t="e">
        <f t="shared" si="188"/>
        <v>#N/A</v>
      </c>
      <c r="PF70" s="193" t="e">
        <f t="shared" si="188"/>
        <v>#N/A</v>
      </c>
      <c r="PG70" s="193" t="e">
        <f t="shared" si="188"/>
        <v>#N/A</v>
      </c>
      <c r="PH70" s="193" t="e">
        <f t="shared" si="188"/>
        <v>#N/A</v>
      </c>
      <c r="PI70" s="193" t="e">
        <f t="shared" si="188"/>
        <v>#N/A</v>
      </c>
      <c r="PJ70" s="193" t="e">
        <f t="shared" si="188"/>
        <v>#N/A</v>
      </c>
      <c r="PK70" s="193" t="e">
        <f t="shared" si="188"/>
        <v>#N/A</v>
      </c>
      <c r="PL70" s="193" t="e">
        <f t="shared" si="188"/>
        <v>#N/A</v>
      </c>
      <c r="PM70" s="193" t="e">
        <f t="shared" si="188"/>
        <v>#N/A</v>
      </c>
      <c r="PN70" s="193" t="e">
        <f t="shared" si="188"/>
        <v>#N/A</v>
      </c>
      <c r="PO70" s="193" t="e">
        <f t="shared" si="188"/>
        <v>#N/A</v>
      </c>
      <c r="PP70" s="193" t="e">
        <f t="shared" si="28"/>
        <v>#N/A</v>
      </c>
      <c r="PQ70" s="193" t="e">
        <f t="shared" si="175"/>
        <v>#N/A</v>
      </c>
      <c r="PR70" s="193" t="e">
        <f t="shared" si="175"/>
        <v>#N/A</v>
      </c>
      <c r="PS70" s="193" t="e">
        <f t="shared" si="175"/>
        <v>#N/A</v>
      </c>
      <c r="PT70" s="193" t="e">
        <f t="shared" si="175"/>
        <v>#N/A</v>
      </c>
      <c r="PU70" s="193" t="e">
        <f t="shared" si="175"/>
        <v>#N/A</v>
      </c>
      <c r="PV70" s="193" t="e">
        <f t="shared" si="175"/>
        <v>#N/A</v>
      </c>
      <c r="PW70" s="193" t="e">
        <f t="shared" si="175"/>
        <v>#N/A</v>
      </c>
      <c r="PX70" s="193" t="e">
        <f t="shared" si="175"/>
        <v>#N/A</v>
      </c>
    </row>
    <row r="71" spans="1:440" hidden="1" x14ac:dyDescent="0.45">
      <c r="A71" s="20">
        <v>68</v>
      </c>
      <c r="B71" s="134"/>
      <c r="C71" s="279"/>
      <c r="D71" s="280" t="str">
        <f t="shared" si="176"/>
        <v/>
      </c>
      <c r="E71" s="281"/>
      <c r="F71" s="280" t="str">
        <f t="shared" si="177"/>
        <v/>
      </c>
      <c r="G71" s="279"/>
      <c r="H71" s="135"/>
      <c r="I71" s="110" t="str">
        <f t="shared" si="178"/>
        <v/>
      </c>
      <c r="J71" s="21" t="str">
        <f t="shared" si="179"/>
        <v/>
      </c>
      <c r="K71" s="22" t="str">
        <f t="shared" si="180"/>
        <v/>
      </c>
      <c r="L71" s="23" t="str">
        <f>IF(J71="","",IF(OR($J71&lt;Skew!$B$3,$J71=Skew!$B$3),IF($J71&gt;Skew!$C$3,Skew!$A$3,IF($J71&gt;Skew!$C$4,Skew!$A$4,IF($J71&gt;Skew!$C$5,Skew!$A$5,IF($J71&gt;Skew!$C$6,Skew!$A$6,IF($J71&gt;Skew!$C$7,Skew!$A$7,IF($J71&gt;Skew!$C$8,Skew!$A$8,IF($J71&gt;Skew!$C$9,Skew!$A$9,IF($J71&gt;Skew!$C$10,Skew!$A$10,IF($J71&gt;Skew!$C$11,Skew!$A$11,IF($J71&gt;Skew!$C$12,Skew!$A$12,IF($J71&gt;Skew!$C$13,Skew!$A$13,IF($J71&gt;Skew!$C$14,Skew!$A$14,IF($J71&gt;Skew!$C$15,Skew!$A$15,IF($J71&gt;Skew!$C$16,Skew!$A$16,Skew!$A$17)
)))))))))))))))</f>
        <v/>
      </c>
      <c r="M71" s="22" t="str">
        <f>IF(J71="","",MATCH(L71,Skew!$A$3:$A$17,0))</f>
        <v/>
      </c>
      <c r="N71" s="22" t="str">
        <f t="shared" si="168"/>
        <v/>
      </c>
      <c r="O71" s="24"/>
      <c r="P71" s="22" t="str">
        <f>IF(OR(J71="",O71=""),"",MATCH(O71,Confidence!$A$3:$A$12,0))</f>
        <v/>
      </c>
      <c r="Q71" s="25" t="str">
        <f t="shared" si="169"/>
        <v/>
      </c>
      <c r="R71" s="25" t="str">
        <f t="shared" si="170"/>
        <v/>
      </c>
      <c r="S71" s="22"/>
      <c r="T71" s="102" t="str">
        <f t="shared" si="171"/>
        <v/>
      </c>
      <c r="U71" s="102" t="str">
        <f t="shared" si="172"/>
        <v/>
      </c>
      <c r="V71" s="37" t="str">
        <f t="shared" si="173"/>
        <v/>
      </c>
      <c r="W71" s="115"/>
      <c r="X71" s="204" t="str">
        <f>IF(AND(D71&gt;0,E71&gt;0,F71&gt;0,Q71&gt;0,R71&gt;0,W71&gt;0,NOT(O71="")),ABS(VLOOKUP($W$1,VLookups!$A$30:$B$31,2,FALSE)-_xlfn.BETA.DIST(W71,IF(K71="L",R71,Q71),IF(K71="L",Q71,R71),TRUE,D71,F71)),"")</f>
        <v/>
      </c>
      <c r="Y71" s="112" t="str">
        <f>IF(OR($Q71="",$R71=""),"",_xlfn.BETA.INV(ABS(VLOOKUP($W$1,VLookups!$A$30:$B$31,2,FALSE)-Y$3),IF($K71="L",$R71,$Q71),IF($K71="L",$Q71,$R71),$D71,$F71))</f>
        <v/>
      </c>
      <c r="Z71" s="113" t="str">
        <f>IF(OR($Q71="",$R71=""),"",_xlfn.BETA.INV(ABS(VLOOKUP($W$1,VLookups!$A$30:$B$31,2,FALSE)-Z$3),IF($K71="L",$R71,$Q71),IF($K71="L",$Q71,$R71),$D71,$F71))</f>
        <v/>
      </c>
      <c r="AA71" s="112" t="str">
        <f>IF(OR($Q71="",$R71=""),"",_xlfn.BETA.INV(ABS(VLOOKUP($W$1,VLookups!$A$30:$B$31,2,FALSE)-AA$3),IF($K71="L",$R71,$Q71),IF($K71="L",$Q71,$R71),$D71,$F71))</f>
        <v/>
      </c>
      <c r="AB71" s="113" t="str">
        <f>IF(OR($Q71="",$R71=""),"",_xlfn.BETA.INV(ABS(VLOOKUP($W$1,VLookups!$A$30:$B$31,2,FALSE)-AB$3),IF($K71="L",$R71,$Q71),IF($K71="L",$Q71,$R71),$D71,$F71))</f>
        <v/>
      </c>
      <c r="AC71" s="112" t="str">
        <f>IF(OR($Q71="",$R71=""),"",_xlfn.BETA.INV(ABS(VLOOKUP($W$1,VLookups!$A$30:$B$31,2,FALSE)-AC$3),IF($K71="L",$R71,$Q71),IF($K71="L",$Q71,$R71),$D71,$F71))</f>
        <v/>
      </c>
      <c r="AD71" s="113" t="str">
        <f>IF(OR($Q71="",$R71=""),"",_xlfn.BETA.INV(ABS(VLOOKUP($W$1,VLookups!$A$30:$B$31,2,FALSE)-AD$3),IF($K71="L",$R71,$Q71),IF($K71="L",$Q71,$R71),$D71,$F71))</f>
        <v/>
      </c>
      <c r="AE71" s="112" t="str">
        <f>IF(OR($Q71="",$R71=""),"",_xlfn.BETA.INV(ABS(VLOOKUP($W$1,VLookups!$A$30:$B$31,2,FALSE)-AE$3),IF($K71="L",$R71,$Q71),IF($K71="L",$Q71,$R71),$D71,$F71))</f>
        <v/>
      </c>
      <c r="AF71" s="113" t="str">
        <f>IF(OR($Q71="",$R71=""),"",_xlfn.BETA.INV(ABS(VLOOKUP($W$1,VLookups!$A$30:$B$31,2,FALSE)-AF$3),IF($K71="L",$R71,$Q71),IF($K71="L",$Q71,$R71),$D71,$F71))</f>
        <v/>
      </c>
      <c r="AG71" s="112" t="str">
        <f>IF(OR($Q71="",$R71=""),"",_xlfn.BETA.INV(ABS(VLOOKUP($W$1,VLookups!$A$30:$B$31,2,FALSE)-AG$3),IF($K71="L",$R71,$Q71),IF($K71="L",$Q71,$R71),$D71,$F71))</f>
        <v/>
      </c>
      <c r="AH71" s="113" t="str">
        <f>IF(OR($Q71="",$R71=""),"",_xlfn.BETA.INV(ABS(VLOOKUP($W$1,VLookups!$A$30:$B$31,2,FALSE)-AH$3),IF($K71="L",$R71,$Q71),IF($K71="L",$Q71,$R71),$D71,$F71))</f>
        <v/>
      </c>
      <c r="AI71" s="112" t="str">
        <f>IF(OR($Q71="",$R71=""),"",_xlfn.BETA.INV(ABS(VLOOKUP($W$1,VLookups!$A$30:$B$31,2,FALSE)-AI$3),IF($K71="L",$R71,$Q71),IF($K71="L",$Q71,$R71),$D71,$F71))</f>
        <v/>
      </c>
      <c r="AJ71" s="113" t="str">
        <f>IF(OR($Q71="",$R71=""),"",_xlfn.BETA.INV(ABS(VLOOKUP($W$1,VLookups!$A$30:$B$31,2,FALSE)-AJ$3),IF($K71="L",$R71,$Q71),IF($K71="L",$Q71,$R71),$D71,$F71))</f>
        <v/>
      </c>
      <c r="AK71" s="15"/>
      <c r="AL71" s="194" t="str">
        <f t="shared" si="181"/>
        <v/>
      </c>
      <c r="AM71" s="192" t="str">
        <f t="shared" si="182"/>
        <v/>
      </c>
      <c r="AN71" s="177" t="str">
        <f t="shared" si="183"/>
        <v/>
      </c>
      <c r="AO71" s="177" t="str">
        <f t="shared" si="146"/>
        <v/>
      </c>
      <c r="AP71" s="177" t="str">
        <f t="shared" si="146"/>
        <v/>
      </c>
      <c r="AQ71" s="177" t="str">
        <f t="shared" si="146"/>
        <v/>
      </c>
      <c r="AR71" s="177" t="str">
        <f t="shared" si="146"/>
        <v/>
      </c>
      <c r="AS71" s="177" t="str">
        <f t="shared" si="146"/>
        <v/>
      </c>
      <c r="AT71" s="177" t="str">
        <f t="shared" si="146"/>
        <v/>
      </c>
      <c r="AU71" s="177" t="str">
        <f t="shared" si="146"/>
        <v/>
      </c>
      <c r="AV71" s="177" t="str">
        <f t="shared" si="146"/>
        <v/>
      </c>
      <c r="AW71" s="177" t="str">
        <f t="shared" si="146"/>
        <v/>
      </c>
      <c r="AX71" s="177" t="str">
        <f t="shared" si="146"/>
        <v/>
      </c>
      <c r="AY71" s="177" t="str">
        <f t="shared" si="146"/>
        <v/>
      </c>
      <c r="AZ71" s="177" t="str">
        <f t="shared" si="146"/>
        <v/>
      </c>
      <c r="BA71" s="177" t="str">
        <f t="shared" si="146"/>
        <v/>
      </c>
      <c r="BB71" s="177" t="str">
        <f t="shared" si="146"/>
        <v/>
      </c>
      <c r="BC71" s="177" t="str">
        <f t="shared" si="146"/>
        <v/>
      </c>
      <c r="BD71" s="177" t="str">
        <f t="shared" ref="BD71:BS86" si="192">IF(ISNONTEXT($AL71),BC71+$AL71,"")</f>
        <v/>
      </c>
      <c r="BE71" s="177" t="str">
        <f t="shared" si="192"/>
        <v/>
      </c>
      <c r="BF71" s="177" t="str">
        <f t="shared" si="192"/>
        <v/>
      </c>
      <c r="BG71" s="177" t="str">
        <f t="shared" si="192"/>
        <v/>
      </c>
      <c r="BH71" s="177" t="str">
        <f t="shared" si="192"/>
        <v/>
      </c>
      <c r="BI71" s="177" t="str">
        <f t="shared" si="192"/>
        <v/>
      </c>
      <c r="BJ71" s="177" t="str">
        <f t="shared" si="192"/>
        <v/>
      </c>
      <c r="BK71" s="177" t="str">
        <f t="shared" si="192"/>
        <v/>
      </c>
      <c r="BL71" s="177" t="str">
        <f t="shared" si="192"/>
        <v/>
      </c>
      <c r="BM71" s="177" t="str">
        <f t="shared" si="192"/>
        <v/>
      </c>
      <c r="BN71" s="177" t="str">
        <f t="shared" si="192"/>
        <v/>
      </c>
      <c r="BO71" s="177" t="str">
        <f t="shared" si="192"/>
        <v/>
      </c>
      <c r="BP71" s="177" t="str">
        <f t="shared" si="192"/>
        <v/>
      </c>
      <c r="BQ71" s="177" t="str">
        <f t="shared" si="192"/>
        <v/>
      </c>
      <c r="BR71" s="177" t="str">
        <f t="shared" si="192"/>
        <v/>
      </c>
      <c r="BS71" s="177" t="str">
        <f t="shared" si="192"/>
        <v/>
      </c>
      <c r="BT71" s="177" t="str">
        <f t="shared" si="147"/>
        <v/>
      </c>
      <c r="BU71" s="177" t="str">
        <f t="shared" si="147"/>
        <v/>
      </c>
      <c r="BV71" s="177" t="str">
        <f t="shared" si="147"/>
        <v/>
      </c>
      <c r="BW71" s="177" t="str">
        <f t="shared" si="147"/>
        <v/>
      </c>
      <c r="BX71" s="177" t="str">
        <f t="shared" si="147"/>
        <v/>
      </c>
      <c r="BY71" s="177" t="str">
        <f t="shared" si="147"/>
        <v/>
      </c>
      <c r="BZ71" s="177" t="str">
        <f t="shared" si="147"/>
        <v/>
      </c>
      <c r="CA71" s="177" t="str">
        <f t="shared" si="147"/>
        <v/>
      </c>
      <c r="CB71" s="177" t="str">
        <f t="shared" si="147"/>
        <v/>
      </c>
      <c r="CC71" s="177" t="str">
        <f t="shared" si="147"/>
        <v/>
      </c>
      <c r="CD71" s="177" t="str">
        <f t="shared" si="147"/>
        <v/>
      </c>
      <c r="CE71" s="177" t="str">
        <f t="shared" si="147"/>
        <v/>
      </c>
      <c r="CF71" s="177" t="str">
        <f t="shared" si="147"/>
        <v/>
      </c>
      <c r="CG71" s="177" t="str">
        <f t="shared" si="147"/>
        <v/>
      </c>
      <c r="CH71" s="177" t="str">
        <f t="shared" si="147"/>
        <v/>
      </c>
      <c r="CI71" s="177" t="str">
        <f t="shared" ref="CI71:CX86" si="193">IF(ISNONTEXT($AL71),CH71+$AL71,"")</f>
        <v/>
      </c>
      <c r="CJ71" s="177" t="str">
        <f t="shared" si="193"/>
        <v/>
      </c>
      <c r="CK71" s="177" t="str">
        <f t="shared" si="193"/>
        <v/>
      </c>
      <c r="CL71" s="177" t="str">
        <f t="shared" si="193"/>
        <v/>
      </c>
      <c r="CM71" s="177" t="str">
        <f t="shared" si="193"/>
        <v/>
      </c>
      <c r="CN71" s="177" t="str">
        <f t="shared" si="193"/>
        <v/>
      </c>
      <c r="CO71" s="177" t="str">
        <f t="shared" si="193"/>
        <v/>
      </c>
      <c r="CP71" s="177" t="str">
        <f t="shared" si="193"/>
        <v/>
      </c>
      <c r="CQ71" s="177" t="str">
        <f t="shared" si="193"/>
        <v/>
      </c>
      <c r="CR71" s="177" t="str">
        <f t="shared" si="193"/>
        <v/>
      </c>
      <c r="CS71" s="177" t="str">
        <f t="shared" si="193"/>
        <v/>
      </c>
      <c r="CT71" s="177" t="str">
        <f t="shared" si="193"/>
        <v/>
      </c>
      <c r="CU71" s="177" t="str">
        <f t="shared" si="193"/>
        <v/>
      </c>
      <c r="CV71" s="177" t="str">
        <f t="shared" si="193"/>
        <v/>
      </c>
      <c r="CW71" s="177" t="str">
        <f t="shared" si="193"/>
        <v/>
      </c>
      <c r="CX71" s="177" t="str">
        <f t="shared" si="193"/>
        <v/>
      </c>
      <c r="CY71" s="177" t="str">
        <f t="shared" si="189"/>
        <v/>
      </c>
      <c r="CZ71" s="177" t="str">
        <f t="shared" si="189"/>
        <v/>
      </c>
      <c r="DA71" s="177" t="str">
        <f t="shared" si="189"/>
        <v/>
      </c>
      <c r="DB71" s="177" t="str">
        <f t="shared" si="189"/>
        <v/>
      </c>
      <c r="DC71" s="177" t="str">
        <f t="shared" si="189"/>
        <v/>
      </c>
      <c r="DD71" s="177" t="str">
        <f t="shared" si="189"/>
        <v/>
      </c>
      <c r="DE71" s="177" t="str">
        <f t="shared" si="189"/>
        <v/>
      </c>
      <c r="DF71" s="177" t="str">
        <f t="shared" si="189"/>
        <v/>
      </c>
      <c r="DG71" s="177" t="str">
        <f t="shared" si="189"/>
        <v/>
      </c>
      <c r="DH71" s="177" t="str">
        <f t="shared" si="189"/>
        <v/>
      </c>
      <c r="DI71" s="177" t="str">
        <f t="shared" si="189"/>
        <v/>
      </c>
      <c r="DJ71" s="177" t="str">
        <f t="shared" si="189"/>
        <v/>
      </c>
      <c r="DK71" s="177" t="str">
        <f t="shared" si="189"/>
        <v/>
      </c>
      <c r="DL71" s="177" t="str">
        <f t="shared" si="189"/>
        <v/>
      </c>
      <c r="DM71" s="177" t="str">
        <f t="shared" si="189"/>
        <v/>
      </c>
      <c r="DN71" s="177" t="str">
        <f t="shared" si="189"/>
        <v/>
      </c>
      <c r="DO71" s="177" t="str">
        <f t="shared" si="184"/>
        <v/>
      </c>
      <c r="DP71" s="177" t="str">
        <f t="shared" si="184"/>
        <v/>
      </c>
      <c r="DQ71" s="177" t="str">
        <f t="shared" si="184"/>
        <v/>
      </c>
      <c r="DR71" s="177" t="str">
        <f t="shared" si="184"/>
        <v/>
      </c>
      <c r="DS71" s="177" t="str">
        <f t="shared" si="184"/>
        <v/>
      </c>
      <c r="DT71" s="177" t="str">
        <f t="shared" si="184"/>
        <v/>
      </c>
      <c r="DU71" s="177" t="str">
        <f t="shared" si="184"/>
        <v/>
      </c>
      <c r="DV71" s="177" t="str">
        <f t="shared" si="184"/>
        <v/>
      </c>
      <c r="DW71" s="177" t="str">
        <f t="shared" si="184"/>
        <v/>
      </c>
      <c r="DX71" s="177" t="str">
        <f t="shared" si="184"/>
        <v/>
      </c>
      <c r="DY71" s="177" t="str">
        <f t="shared" si="184"/>
        <v/>
      </c>
      <c r="DZ71" s="177" t="str">
        <f t="shared" si="184"/>
        <v/>
      </c>
      <c r="EA71" s="177" t="str">
        <f t="shared" si="184"/>
        <v/>
      </c>
      <c r="EB71" s="177" t="str">
        <f t="shared" si="184"/>
        <v/>
      </c>
      <c r="EC71" s="177" t="str">
        <f t="shared" si="184"/>
        <v/>
      </c>
      <c r="ED71" s="177" t="str">
        <f t="shared" si="148"/>
        <v/>
      </c>
      <c r="EE71" s="177" t="str">
        <f t="shared" si="148"/>
        <v/>
      </c>
      <c r="EF71" s="177" t="str">
        <f t="shared" si="148"/>
        <v/>
      </c>
      <c r="EG71" s="177" t="str">
        <f t="shared" si="148"/>
        <v/>
      </c>
      <c r="EH71" s="177" t="str">
        <f t="shared" si="148"/>
        <v/>
      </c>
      <c r="EI71" s="177" t="str">
        <f t="shared" si="148"/>
        <v/>
      </c>
      <c r="EJ71" s="177" t="str">
        <f t="shared" si="148"/>
        <v/>
      </c>
      <c r="EK71" s="177" t="str">
        <f t="shared" si="148"/>
        <v/>
      </c>
      <c r="EL71" s="177" t="str">
        <f t="shared" si="148"/>
        <v/>
      </c>
      <c r="EM71" s="177" t="str">
        <f t="shared" si="148"/>
        <v/>
      </c>
      <c r="EN71" s="177" t="str">
        <f t="shared" si="148"/>
        <v/>
      </c>
      <c r="EO71" s="177" t="str">
        <f t="shared" si="148"/>
        <v/>
      </c>
      <c r="EP71" s="177" t="str">
        <f t="shared" si="148"/>
        <v/>
      </c>
      <c r="EQ71" s="177" t="str">
        <f t="shared" si="148"/>
        <v/>
      </c>
      <c r="ER71" s="177" t="str">
        <f t="shared" si="148"/>
        <v/>
      </c>
      <c r="ES71" s="177" t="str">
        <f t="shared" ref="ES71:FH86" si="194">IF(ISNONTEXT($AL71),ER71+$AL71,"")</f>
        <v/>
      </c>
      <c r="ET71" s="177" t="str">
        <f t="shared" si="194"/>
        <v/>
      </c>
      <c r="EU71" s="177" t="str">
        <f t="shared" si="194"/>
        <v/>
      </c>
      <c r="EV71" s="177" t="str">
        <f t="shared" si="194"/>
        <v/>
      </c>
      <c r="EW71" s="177" t="str">
        <f t="shared" si="194"/>
        <v/>
      </c>
      <c r="EX71" s="177" t="str">
        <f t="shared" si="194"/>
        <v/>
      </c>
      <c r="EY71" s="177" t="str">
        <f t="shared" si="194"/>
        <v/>
      </c>
      <c r="EZ71" s="177" t="str">
        <f t="shared" si="194"/>
        <v/>
      </c>
      <c r="FA71" s="177" t="str">
        <f t="shared" si="194"/>
        <v/>
      </c>
      <c r="FB71" s="177" t="str">
        <f t="shared" si="194"/>
        <v/>
      </c>
      <c r="FC71" s="177" t="str">
        <f t="shared" si="194"/>
        <v/>
      </c>
      <c r="FD71" s="177" t="str">
        <f t="shared" si="194"/>
        <v/>
      </c>
      <c r="FE71" s="177" t="str">
        <f t="shared" si="194"/>
        <v/>
      </c>
      <c r="FF71" s="177" t="str">
        <f t="shared" si="194"/>
        <v/>
      </c>
      <c r="FG71" s="177" t="str">
        <f t="shared" si="194"/>
        <v/>
      </c>
      <c r="FH71" s="177" t="str">
        <f t="shared" si="194"/>
        <v/>
      </c>
      <c r="FI71" s="177" t="str">
        <f t="shared" si="153"/>
        <v/>
      </c>
      <c r="FJ71" s="177" t="str">
        <f t="shared" si="153"/>
        <v/>
      </c>
      <c r="FK71" s="177" t="str">
        <f t="shared" si="149"/>
        <v/>
      </c>
      <c r="FL71" s="177" t="str">
        <f t="shared" ref="FL71:GA86" si="195">IF(ISNONTEXT($AL71),FK71+$AL71,"")</f>
        <v/>
      </c>
      <c r="FM71" s="177" t="str">
        <f t="shared" si="195"/>
        <v/>
      </c>
      <c r="FN71" s="177" t="str">
        <f t="shared" si="195"/>
        <v/>
      </c>
      <c r="FO71" s="177" t="str">
        <f t="shared" si="195"/>
        <v/>
      </c>
      <c r="FP71" s="177" t="str">
        <f t="shared" si="195"/>
        <v/>
      </c>
      <c r="FQ71" s="177" t="str">
        <f t="shared" si="195"/>
        <v/>
      </c>
      <c r="FR71" s="177" t="str">
        <f t="shared" si="195"/>
        <v/>
      </c>
      <c r="FS71" s="177" t="str">
        <f t="shared" si="195"/>
        <v/>
      </c>
      <c r="FT71" s="177" t="str">
        <f t="shared" si="195"/>
        <v/>
      </c>
      <c r="FU71" s="177" t="str">
        <f t="shared" si="195"/>
        <v/>
      </c>
      <c r="FV71" s="177" t="str">
        <f t="shared" si="195"/>
        <v/>
      </c>
      <c r="FW71" s="177" t="str">
        <f t="shared" si="195"/>
        <v/>
      </c>
      <c r="FX71" s="177" t="str">
        <f t="shared" si="195"/>
        <v/>
      </c>
      <c r="FY71" s="177" t="str">
        <f t="shared" si="195"/>
        <v/>
      </c>
      <c r="FZ71" s="177" t="str">
        <f t="shared" si="195"/>
        <v/>
      </c>
      <c r="GA71" s="177" t="str">
        <f t="shared" si="195"/>
        <v/>
      </c>
      <c r="GB71" s="177" t="str">
        <f t="shared" si="190"/>
        <v/>
      </c>
      <c r="GC71" s="177" t="str">
        <f t="shared" si="190"/>
        <v/>
      </c>
      <c r="GD71" s="177" t="str">
        <f t="shared" si="190"/>
        <v/>
      </c>
      <c r="GE71" s="177" t="str">
        <f t="shared" si="190"/>
        <v/>
      </c>
      <c r="GF71" s="177" t="str">
        <f t="shared" si="190"/>
        <v/>
      </c>
      <c r="GG71" s="177" t="str">
        <f t="shared" si="190"/>
        <v/>
      </c>
      <c r="GH71" s="177" t="str">
        <f t="shared" si="190"/>
        <v/>
      </c>
      <c r="GI71" s="177" t="str">
        <f t="shared" si="190"/>
        <v/>
      </c>
      <c r="GJ71" s="177" t="str">
        <f t="shared" si="190"/>
        <v/>
      </c>
      <c r="GK71" s="177" t="str">
        <f t="shared" si="190"/>
        <v/>
      </c>
      <c r="GL71" s="177" t="str">
        <f t="shared" si="190"/>
        <v/>
      </c>
      <c r="GM71" s="177" t="str">
        <f t="shared" si="190"/>
        <v/>
      </c>
      <c r="GN71" s="177" t="str">
        <f t="shared" si="190"/>
        <v/>
      </c>
      <c r="GO71" s="177" t="str">
        <f t="shared" si="190"/>
        <v/>
      </c>
      <c r="GP71" s="177" t="str">
        <f t="shared" si="190"/>
        <v/>
      </c>
      <c r="GQ71" s="177" t="str">
        <f t="shared" si="150"/>
        <v/>
      </c>
      <c r="GR71" s="177" t="str">
        <f t="shared" ref="GR71:HG86" si="196">IF(ISNONTEXT($AL71),GQ71+$AL71,"")</f>
        <v/>
      </c>
      <c r="GS71" s="177" t="str">
        <f t="shared" si="196"/>
        <v/>
      </c>
      <c r="GT71" s="177" t="str">
        <f t="shared" si="196"/>
        <v/>
      </c>
      <c r="GU71" s="177" t="str">
        <f t="shared" si="196"/>
        <v/>
      </c>
      <c r="GV71" s="177" t="str">
        <f t="shared" si="196"/>
        <v/>
      </c>
      <c r="GW71" s="177" t="str">
        <f t="shared" si="196"/>
        <v/>
      </c>
      <c r="GX71" s="177" t="str">
        <f t="shared" si="196"/>
        <v/>
      </c>
      <c r="GY71" s="177" t="str">
        <f t="shared" si="196"/>
        <v/>
      </c>
      <c r="GZ71" s="177" t="str">
        <f t="shared" si="196"/>
        <v/>
      </c>
      <c r="HA71" s="177" t="str">
        <f t="shared" si="196"/>
        <v/>
      </c>
      <c r="HB71" s="177" t="str">
        <f t="shared" si="196"/>
        <v/>
      </c>
      <c r="HC71" s="177" t="str">
        <f t="shared" si="196"/>
        <v/>
      </c>
      <c r="HD71" s="177" t="str">
        <f t="shared" si="196"/>
        <v/>
      </c>
      <c r="HE71" s="177" t="str">
        <f t="shared" si="196"/>
        <v/>
      </c>
      <c r="HF71" s="177" t="str">
        <f t="shared" si="196"/>
        <v/>
      </c>
      <c r="HG71" s="177" t="str">
        <f t="shared" si="196"/>
        <v/>
      </c>
      <c r="HH71" s="177" t="str">
        <f t="shared" si="191"/>
        <v/>
      </c>
      <c r="HI71" s="177" t="str">
        <f t="shared" si="191"/>
        <v/>
      </c>
      <c r="HJ71" s="177" t="str">
        <f t="shared" si="191"/>
        <v/>
      </c>
      <c r="HK71" s="177" t="str">
        <f t="shared" si="191"/>
        <v/>
      </c>
      <c r="HL71" s="177" t="str">
        <f t="shared" si="191"/>
        <v/>
      </c>
      <c r="HM71" s="177" t="str">
        <f t="shared" si="191"/>
        <v/>
      </c>
      <c r="HN71" s="177" t="str">
        <f t="shared" si="191"/>
        <v/>
      </c>
      <c r="HO71" s="177" t="str">
        <f t="shared" si="191"/>
        <v/>
      </c>
      <c r="HP71" s="177" t="str">
        <f t="shared" si="191"/>
        <v/>
      </c>
      <c r="HQ71" s="177" t="str">
        <f t="shared" si="191"/>
        <v/>
      </c>
      <c r="HR71" s="177" t="str">
        <f t="shared" si="191"/>
        <v/>
      </c>
      <c r="HS71" s="177" t="str">
        <f t="shared" si="191"/>
        <v/>
      </c>
      <c r="HT71" s="177" t="str">
        <f t="shared" si="191"/>
        <v/>
      </c>
      <c r="HU71" s="177" t="str">
        <f t="shared" si="191"/>
        <v/>
      </c>
      <c r="HV71" s="177" t="str">
        <f t="shared" si="191"/>
        <v/>
      </c>
      <c r="HW71" s="177" t="str">
        <f t="shared" si="151"/>
        <v/>
      </c>
      <c r="HX71" s="177" t="str">
        <f t="shared" si="151"/>
        <v/>
      </c>
      <c r="HY71" s="177" t="str">
        <f t="shared" si="151"/>
        <v/>
      </c>
      <c r="HZ71" s="177" t="str">
        <f t="shared" si="151"/>
        <v/>
      </c>
      <c r="IA71" s="177" t="str">
        <f t="shared" si="151"/>
        <v/>
      </c>
      <c r="IB71" s="177" t="str">
        <f t="shared" si="151"/>
        <v/>
      </c>
      <c r="IC71" s="177" t="str">
        <f t="shared" si="151"/>
        <v/>
      </c>
      <c r="ID71" s="177" t="str">
        <f t="shared" si="151"/>
        <v/>
      </c>
      <c r="IE71" s="192" t="str">
        <f t="shared" si="185"/>
        <v/>
      </c>
      <c r="IF71" s="193" t="e">
        <f t="shared" si="174"/>
        <v>#N/A</v>
      </c>
      <c r="IG71" s="193" t="e">
        <f t="shared" si="155"/>
        <v>#N/A</v>
      </c>
      <c r="IH71" s="193" t="e">
        <f t="shared" si="155"/>
        <v>#N/A</v>
      </c>
      <c r="II71" s="193" t="e">
        <f t="shared" si="155"/>
        <v>#N/A</v>
      </c>
      <c r="IJ71" s="193" t="e">
        <f t="shared" si="165"/>
        <v>#N/A</v>
      </c>
      <c r="IK71" s="193" t="e">
        <f t="shared" si="165"/>
        <v>#N/A</v>
      </c>
      <c r="IL71" s="193" t="e">
        <f t="shared" si="165"/>
        <v>#N/A</v>
      </c>
      <c r="IM71" s="193" t="e">
        <f t="shared" si="165"/>
        <v>#N/A</v>
      </c>
      <c r="IN71" s="193" t="e">
        <f t="shared" si="165"/>
        <v>#N/A</v>
      </c>
      <c r="IO71" s="193" t="e">
        <f t="shared" si="165"/>
        <v>#N/A</v>
      </c>
      <c r="IP71" s="193" t="e">
        <f t="shared" si="165"/>
        <v>#N/A</v>
      </c>
      <c r="IQ71" s="193" t="e">
        <f t="shared" si="165"/>
        <v>#N/A</v>
      </c>
      <c r="IR71" s="193" t="e">
        <f t="shared" si="165"/>
        <v>#N/A</v>
      </c>
      <c r="IS71" s="193" t="e">
        <f t="shared" si="165"/>
        <v>#N/A</v>
      </c>
      <c r="IT71" s="193" t="e">
        <f t="shared" si="165"/>
        <v>#N/A</v>
      </c>
      <c r="IU71" s="193" t="e">
        <f t="shared" si="165"/>
        <v>#N/A</v>
      </c>
      <c r="IV71" s="193" t="e">
        <f t="shared" si="165"/>
        <v>#N/A</v>
      </c>
      <c r="IW71" s="193" t="e">
        <f t="shared" si="165"/>
        <v>#N/A</v>
      </c>
      <c r="IX71" s="193" t="e">
        <f t="shared" si="165"/>
        <v>#N/A</v>
      </c>
      <c r="IY71" s="193" t="e">
        <f t="shared" si="161"/>
        <v>#N/A</v>
      </c>
      <c r="IZ71" s="193" t="e">
        <f t="shared" si="161"/>
        <v>#N/A</v>
      </c>
      <c r="JA71" s="193" t="e">
        <f t="shared" si="161"/>
        <v>#N/A</v>
      </c>
      <c r="JB71" s="193" t="e">
        <f t="shared" si="161"/>
        <v>#N/A</v>
      </c>
      <c r="JC71" s="193" t="e">
        <f t="shared" si="161"/>
        <v>#N/A</v>
      </c>
      <c r="JD71" s="193" t="e">
        <f t="shared" si="161"/>
        <v>#N/A</v>
      </c>
      <c r="JE71" s="193" t="e">
        <f t="shared" si="161"/>
        <v>#N/A</v>
      </c>
      <c r="JF71" s="193" t="e">
        <f t="shared" si="161"/>
        <v>#N/A</v>
      </c>
      <c r="JG71" s="193" t="e">
        <f t="shared" si="161"/>
        <v>#N/A</v>
      </c>
      <c r="JH71" s="193" t="e">
        <f t="shared" si="161"/>
        <v>#N/A</v>
      </c>
      <c r="JI71" s="193" t="e">
        <f t="shared" si="161"/>
        <v>#N/A</v>
      </c>
      <c r="JJ71" s="193" t="e">
        <f t="shared" si="161"/>
        <v>#N/A</v>
      </c>
      <c r="JK71" s="193" t="e">
        <f t="shared" si="161"/>
        <v>#N/A</v>
      </c>
      <c r="JL71" s="193" t="e">
        <f t="shared" si="161"/>
        <v>#N/A</v>
      </c>
      <c r="JM71" s="193" t="e">
        <f t="shared" si="161"/>
        <v>#N/A</v>
      </c>
      <c r="JN71" s="193" t="e">
        <f t="shared" si="158"/>
        <v>#N/A</v>
      </c>
      <c r="JO71" s="193" t="e">
        <f t="shared" si="158"/>
        <v>#N/A</v>
      </c>
      <c r="JP71" s="193" t="e">
        <f t="shared" si="158"/>
        <v>#N/A</v>
      </c>
      <c r="JQ71" s="193" t="e">
        <f t="shared" si="158"/>
        <v>#N/A</v>
      </c>
      <c r="JR71" s="193" t="e">
        <f t="shared" si="158"/>
        <v>#N/A</v>
      </c>
      <c r="JS71" s="193" t="e">
        <f t="shared" si="158"/>
        <v>#N/A</v>
      </c>
      <c r="JT71" s="193" t="e">
        <f t="shared" si="158"/>
        <v>#N/A</v>
      </c>
      <c r="JU71" s="193" t="e">
        <f t="shared" si="158"/>
        <v>#N/A</v>
      </c>
      <c r="JV71" s="193" t="e">
        <f t="shared" si="158"/>
        <v>#N/A</v>
      </c>
      <c r="JW71" s="193" t="e">
        <f t="shared" si="158"/>
        <v>#N/A</v>
      </c>
      <c r="JX71" s="193" t="e">
        <f t="shared" si="158"/>
        <v>#N/A</v>
      </c>
      <c r="JY71" s="193" t="e">
        <f t="shared" si="158"/>
        <v>#N/A</v>
      </c>
      <c r="JZ71" s="193" t="e">
        <f t="shared" si="158"/>
        <v>#N/A</v>
      </c>
      <c r="KA71" s="193" t="e">
        <f t="shared" si="158"/>
        <v>#N/A</v>
      </c>
      <c r="KB71" s="193" t="e">
        <f t="shared" si="158"/>
        <v>#N/A</v>
      </c>
      <c r="KC71" s="193" t="e">
        <f t="shared" si="186"/>
        <v>#N/A</v>
      </c>
      <c r="KD71" s="193" t="e">
        <f t="shared" si="186"/>
        <v>#N/A</v>
      </c>
      <c r="KE71" s="193" t="e">
        <f t="shared" si="186"/>
        <v>#N/A</v>
      </c>
      <c r="KF71" s="193" t="e">
        <f t="shared" si="186"/>
        <v>#N/A</v>
      </c>
      <c r="KG71" s="193" t="e">
        <f t="shared" si="186"/>
        <v>#N/A</v>
      </c>
      <c r="KH71" s="193" t="e">
        <f t="shared" si="186"/>
        <v>#N/A</v>
      </c>
      <c r="KI71" s="193" t="e">
        <f t="shared" si="186"/>
        <v>#N/A</v>
      </c>
      <c r="KJ71" s="193" t="e">
        <f t="shared" si="186"/>
        <v>#N/A</v>
      </c>
      <c r="KK71" s="193" t="e">
        <f t="shared" si="186"/>
        <v>#N/A</v>
      </c>
      <c r="KL71" s="193" t="e">
        <f t="shared" si="186"/>
        <v>#N/A</v>
      </c>
      <c r="KM71" s="193" t="e">
        <f t="shared" si="186"/>
        <v>#N/A</v>
      </c>
      <c r="KN71" s="193" t="e">
        <f t="shared" si="186"/>
        <v>#N/A</v>
      </c>
      <c r="KO71" s="193" t="e">
        <f t="shared" si="186"/>
        <v>#N/A</v>
      </c>
      <c r="KP71" s="193" t="e">
        <f t="shared" si="186"/>
        <v>#N/A</v>
      </c>
      <c r="KQ71" s="193" t="e">
        <f t="shared" si="186"/>
        <v>#N/A</v>
      </c>
      <c r="KR71" s="193" t="e">
        <f t="shared" ref="KR71:KR103" si="197">IF(ISNONTEXT($U71),IF($K71="R",_xlfn.BETA.DIST(CY71,$Q71,$R71,FALSE,$D71,$F71),_xlfn.BETA.DIST(CY71,$R71,$Q71,FALSE,$D71,$F71)),NA())</f>
        <v>#N/A</v>
      </c>
      <c r="KS71" s="193" t="e">
        <f t="shared" si="156"/>
        <v>#N/A</v>
      </c>
      <c r="KT71" s="193" t="e">
        <f t="shared" si="156"/>
        <v>#N/A</v>
      </c>
      <c r="KU71" s="193" t="e">
        <f t="shared" si="156"/>
        <v>#N/A</v>
      </c>
      <c r="KV71" s="193" t="e">
        <f t="shared" si="166"/>
        <v>#N/A</v>
      </c>
      <c r="KW71" s="193" t="e">
        <f t="shared" si="166"/>
        <v>#N/A</v>
      </c>
      <c r="KX71" s="193" t="e">
        <f t="shared" si="166"/>
        <v>#N/A</v>
      </c>
      <c r="KY71" s="193" t="e">
        <f t="shared" si="166"/>
        <v>#N/A</v>
      </c>
      <c r="KZ71" s="193" t="e">
        <f t="shared" si="166"/>
        <v>#N/A</v>
      </c>
      <c r="LA71" s="193" t="e">
        <f t="shared" si="166"/>
        <v>#N/A</v>
      </c>
      <c r="LB71" s="193" t="e">
        <f t="shared" si="166"/>
        <v>#N/A</v>
      </c>
      <c r="LC71" s="193" t="e">
        <f t="shared" si="166"/>
        <v>#N/A</v>
      </c>
      <c r="LD71" s="193" t="e">
        <f t="shared" si="166"/>
        <v>#N/A</v>
      </c>
      <c r="LE71" s="193" t="e">
        <f t="shared" si="166"/>
        <v>#N/A</v>
      </c>
      <c r="LF71" s="193" t="e">
        <f t="shared" si="166"/>
        <v>#N/A</v>
      </c>
      <c r="LG71" s="193" t="e">
        <f t="shared" si="166"/>
        <v>#N/A</v>
      </c>
      <c r="LH71" s="193" t="e">
        <f t="shared" si="166"/>
        <v>#N/A</v>
      </c>
      <c r="LI71" s="193" t="e">
        <f t="shared" si="166"/>
        <v>#N/A</v>
      </c>
      <c r="LJ71" s="193" t="e">
        <f t="shared" si="166"/>
        <v>#N/A</v>
      </c>
      <c r="LK71" s="193" t="e">
        <f t="shared" si="162"/>
        <v>#N/A</v>
      </c>
      <c r="LL71" s="193" t="e">
        <f t="shared" si="162"/>
        <v>#N/A</v>
      </c>
      <c r="LM71" s="193" t="e">
        <f t="shared" si="162"/>
        <v>#N/A</v>
      </c>
      <c r="LN71" s="193" t="e">
        <f t="shared" si="162"/>
        <v>#N/A</v>
      </c>
      <c r="LO71" s="193" t="e">
        <f t="shared" si="162"/>
        <v>#N/A</v>
      </c>
      <c r="LP71" s="193" t="e">
        <f t="shared" si="162"/>
        <v>#N/A</v>
      </c>
      <c r="LQ71" s="193" t="e">
        <f t="shared" si="162"/>
        <v>#N/A</v>
      </c>
      <c r="LR71" s="193" t="e">
        <f t="shared" si="162"/>
        <v>#N/A</v>
      </c>
      <c r="LS71" s="193" t="e">
        <f t="shared" si="162"/>
        <v>#N/A</v>
      </c>
      <c r="LT71" s="193" t="e">
        <f t="shared" si="162"/>
        <v>#N/A</v>
      </c>
      <c r="LU71" s="193" t="e">
        <f t="shared" si="162"/>
        <v>#N/A</v>
      </c>
      <c r="LV71" s="193" t="e">
        <f t="shared" si="162"/>
        <v>#N/A</v>
      </c>
      <c r="LW71" s="193" t="e">
        <f t="shared" si="162"/>
        <v>#N/A</v>
      </c>
      <c r="LX71" s="193" t="e">
        <f t="shared" si="162"/>
        <v>#N/A</v>
      </c>
      <c r="LY71" s="193" t="e">
        <f t="shared" si="162"/>
        <v>#N/A</v>
      </c>
      <c r="LZ71" s="193" t="e">
        <f t="shared" si="159"/>
        <v>#N/A</v>
      </c>
      <c r="MA71" s="193" t="e">
        <f t="shared" si="159"/>
        <v>#N/A</v>
      </c>
      <c r="MB71" s="193" t="e">
        <f t="shared" si="159"/>
        <v>#N/A</v>
      </c>
      <c r="MC71" s="193" t="e">
        <f t="shared" si="159"/>
        <v>#N/A</v>
      </c>
      <c r="MD71" s="193" t="e">
        <f t="shared" si="159"/>
        <v>#N/A</v>
      </c>
      <c r="ME71" s="193" t="e">
        <f t="shared" si="159"/>
        <v>#N/A</v>
      </c>
      <c r="MF71" s="193" t="e">
        <f t="shared" si="159"/>
        <v>#N/A</v>
      </c>
      <c r="MG71" s="193" t="e">
        <f t="shared" si="159"/>
        <v>#N/A</v>
      </c>
      <c r="MH71" s="193" t="e">
        <f t="shared" si="159"/>
        <v>#N/A</v>
      </c>
      <c r="MI71" s="193" t="e">
        <f t="shared" si="159"/>
        <v>#N/A</v>
      </c>
      <c r="MJ71" s="193" t="e">
        <f t="shared" si="159"/>
        <v>#N/A</v>
      </c>
      <c r="MK71" s="193" t="e">
        <f t="shared" si="159"/>
        <v>#N/A</v>
      </c>
      <c r="ML71" s="193" t="e">
        <f t="shared" si="159"/>
        <v>#N/A</v>
      </c>
      <c r="MM71" s="193" t="e">
        <f t="shared" si="159"/>
        <v>#N/A</v>
      </c>
      <c r="MN71" s="193" t="e">
        <f t="shared" si="159"/>
        <v>#N/A</v>
      </c>
      <c r="MO71" s="193" t="e">
        <f t="shared" si="187"/>
        <v>#N/A</v>
      </c>
      <c r="MP71" s="193" t="e">
        <f t="shared" si="187"/>
        <v>#N/A</v>
      </c>
      <c r="MQ71" s="193" t="e">
        <f t="shared" si="187"/>
        <v>#N/A</v>
      </c>
      <c r="MR71" s="193" t="e">
        <f t="shared" si="187"/>
        <v>#N/A</v>
      </c>
      <c r="MS71" s="193" t="e">
        <f t="shared" si="187"/>
        <v>#N/A</v>
      </c>
      <c r="MT71" s="193" t="e">
        <f t="shared" si="187"/>
        <v>#N/A</v>
      </c>
      <c r="MU71" s="193" t="e">
        <f t="shared" si="187"/>
        <v>#N/A</v>
      </c>
      <c r="MV71" s="193" t="e">
        <f t="shared" si="187"/>
        <v>#N/A</v>
      </c>
      <c r="MW71" s="193" t="e">
        <f t="shared" si="187"/>
        <v>#N/A</v>
      </c>
      <c r="MX71" s="193" t="e">
        <f t="shared" si="187"/>
        <v>#N/A</v>
      </c>
      <c r="MY71" s="193" t="e">
        <f t="shared" si="187"/>
        <v>#N/A</v>
      </c>
      <c r="MZ71" s="193" t="e">
        <f t="shared" si="187"/>
        <v>#N/A</v>
      </c>
      <c r="NA71" s="193" t="e">
        <f t="shared" si="187"/>
        <v>#N/A</v>
      </c>
      <c r="NB71" s="193" t="e">
        <f t="shared" si="187"/>
        <v>#N/A</v>
      </c>
      <c r="NC71" s="193" t="e">
        <f t="shared" si="187"/>
        <v>#N/A</v>
      </c>
      <c r="ND71" s="193" t="e">
        <f t="shared" ref="ND71:ND103" si="198">IF(ISNONTEXT($U71),IF($K71="R",_xlfn.BETA.DIST(FK71,$Q71,$R71,FALSE,$D71,$F71),_xlfn.BETA.DIST(FK71,$R71,$Q71,FALSE,$D71,$F71)),NA())</f>
        <v>#N/A</v>
      </c>
      <c r="NE71" s="193" t="e">
        <f t="shared" si="157"/>
        <v>#N/A</v>
      </c>
      <c r="NF71" s="193" t="e">
        <f t="shared" si="157"/>
        <v>#N/A</v>
      </c>
      <c r="NG71" s="193" t="e">
        <f t="shared" si="157"/>
        <v>#N/A</v>
      </c>
      <c r="NH71" s="193" t="e">
        <f t="shared" si="167"/>
        <v>#N/A</v>
      </c>
      <c r="NI71" s="193" t="e">
        <f t="shared" si="167"/>
        <v>#N/A</v>
      </c>
      <c r="NJ71" s="193" t="e">
        <f t="shared" si="167"/>
        <v>#N/A</v>
      </c>
      <c r="NK71" s="193" t="e">
        <f t="shared" si="167"/>
        <v>#N/A</v>
      </c>
      <c r="NL71" s="193" t="e">
        <f t="shared" si="167"/>
        <v>#N/A</v>
      </c>
      <c r="NM71" s="193" t="e">
        <f t="shared" si="167"/>
        <v>#N/A</v>
      </c>
      <c r="NN71" s="193" t="e">
        <f t="shared" si="167"/>
        <v>#N/A</v>
      </c>
      <c r="NO71" s="193" t="e">
        <f t="shared" si="167"/>
        <v>#N/A</v>
      </c>
      <c r="NP71" s="193" t="e">
        <f t="shared" si="167"/>
        <v>#N/A</v>
      </c>
      <c r="NQ71" s="193" t="e">
        <f t="shared" si="167"/>
        <v>#N/A</v>
      </c>
      <c r="NR71" s="193" t="e">
        <f t="shared" si="167"/>
        <v>#N/A</v>
      </c>
      <c r="NS71" s="193" t="e">
        <f t="shared" si="167"/>
        <v>#N/A</v>
      </c>
      <c r="NT71" s="193" t="e">
        <f t="shared" si="167"/>
        <v>#N/A</v>
      </c>
      <c r="NU71" s="193" t="e">
        <f t="shared" si="167"/>
        <v>#N/A</v>
      </c>
      <c r="NV71" s="193" t="e">
        <f t="shared" si="167"/>
        <v>#N/A</v>
      </c>
      <c r="NW71" s="193" t="e">
        <f t="shared" si="163"/>
        <v>#N/A</v>
      </c>
      <c r="NX71" s="193" t="e">
        <f t="shared" si="163"/>
        <v>#N/A</v>
      </c>
      <c r="NY71" s="193" t="e">
        <f t="shared" si="163"/>
        <v>#N/A</v>
      </c>
      <c r="NZ71" s="193" t="e">
        <f t="shared" si="163"/>
        <v>#N/A</v>
      </c>
      <c r="OA71" s="193" t="e">
        <f t="shared" si="163"/>
        <v>#N/A</v>
      </c>
      <c r="OB71" s="193" t="e">
        <f t="shared" si="163"/>
        <v>#N/A</v>
      </c>
      <c r="OC71" s="193" t="e">
        <f t="shared" si="163"/>
        <v>#N/A</v>
      </c>
      <c r="OD71" s="193" t="e">
        <f t="shared" si="163"/>
        <v>#N/A</v>
      </c>
      <c r="OE71" s="193" t="e">
        <f t="shared" si="163"/>
        <v>#N/A</v>
      </c>
      <c r="OF71" s="193" t="e">
        <f t="shared" si="163"/>
        <v>#N/A</v>
      </c>
      <c r="OG71" s="193" t="e">
        <f t="shared" si="163"/>
        <v>#N/A</v>
      </c>
      <c r="OH71" s="193" t="e">
        <f t="shared" si="163"/>
        <v>#N/A</v>
      </c>
      <c r="OI71" s="193" t="e">
        <f t="shared" si="163"/>
        <v>#N/A</v>
      </c>
      <c r="OJ71" s="193" t="e">
        <f t="shared" si="163"/>
        <v>#N/A</v>
      </c>
      <c r="OK71" s="193" t="e">
        <f t="shared" si="163"/>
        <v>#N/A</v>
      </c>
      <c r="OL71" s="193" t="e">
        <f t="shared" si="160"/>
        <v>#N/A</v>
      </c>
      <c r="OM71" s="193" t="e">
        <f t="shared" si="160"/>
        <v>#N/A</v>
      </c>
      <c r="ON71" s="193" t="e">
        <f t="shared" si="160"/>
        <v>#N/A</v>
      </c>
      <c r="OO71" s="193" t="e">
        <f t="shared" si="160"/>
        <v>#N/A</v>
      </c>
      <c r="OP71" s="193" t="e">
        <f t="shared" si="160"/>
        <v>#N/A</v>
      </c>
      <c r="OQ71" s="193" t="e">
        <f t="shared" si="160"/>
        <v>#N/A</v>
      </c>
      <c r="OR71" s="193" t="e">
        <f t="shared" si="160"/>
        <v>#N/A</v>
      </c>
      <c r="OS71" s="193" t="e">
        <f t="shared" si="160"/>
        <v>#N/A</v>
      </c>
      <c r="OT71" s="193" t="e">
        <f t="shared" si="160"/>
        <v>#N/A</v>
      </c>
      <c r="OU71" s="193" t="e">
        <f t="shared" si="160"/>
        <v>#N/A</v>
      </c>
      <c r="OV71" s="193" t="e">
        <f t="shared" si="160"/>
        <v>#N/A</v>
      </c>
      <c r="OW71" s="193" t="e">
        <f t="shared" si="160"/>
        <v>#N/A</v>
      </c>
      <c r="OX71" s="193" t="e">
        <f t="shared" si="160"/>
        <v>#N/A</v>
      </c>
      <c r="OY71" s="193" t="e">
        <f t="shared" si="160"/>
        <v>#N/A</v>
      </c>
      <c r="OZ71" s="193" t="e">
        <f t="shared" si="160"/>
        <v>#N/A</v>
      </c>
      <c r="PA71" s="193" t="e">
        <f t="shared" si="188"/>
        <v>#N/A</v>
      </c>
      <c r="PB71" s="193" t="e">
        <f t="shared" si="188"/>
        <v>#N/A</v>
      </c>
      <c r="PC71" s="193" t="e">
        <f t="shared" si="188"/>
        <v>#N/A</v>
      </c>
      <c r="PD71" s="193" t="e">
        <f t="shared" si="188"/>
        <v>#N/A</v>
      </c>
      <c r="PE71" s="193" t="e">
        <f t="shared" si="188"/>
        <v>#N/A</v>
      </c>
      <c r="PF71" s="193" t="e">
        <f t="shared" si="188"/>
        <v>#N/A</v>
      </c>
      <c r="PG71" s="193" t="e">
        <f t="shared" si="188"/>
        <v>#N/A</v>
      </c>
      <c r="PH71" s="193" t="e">
        <f t="shared" si="188"/>
        <v>#N/A</v>
      </c>
      <c r="PI71" s="193" t="e">
        <f t="shared" si="188"/>
        <v>#N/A</v>
      </c>
      <c r="PJ71" s="193" t="e">
        <f t="shared" si="188"/>
        <v>#N/A</v>
      </c>
      <c r="PK71" s="193" t="e">
        <f t="shared" si="188"/>
        <v>#N/A</v>
      </c>
      <c r="PL71" s="193" t="e">
        <f t="shared" si="188"/>
        <v>#N/A</v>
      </c>
      <c r="PM71" s="193" t="e">
        <f t="shared" si="188"/>
        <v>#N/A</v>
      </c>
      <c r="PN71" s="193" t="e">
        <f t="shared" si="188"/>
        <v>#N/A</v>
      </c>
      <c r="PO71" s="193" t="e">
        <f t="shared" si="188"/>
        <v>#N/A</v>
      </c>
      <c r="PP71" s="193" t="e">
        <f t="shared" ref="PP71:PP103" si="199">IF(ISNONTEXT($U71),IF($K71="R",_xlfn.BETA.DIST(HW71,$Q71,$R71,FALSE,$D71,$F71),_xlfn.BETA.DIST(HW71,$R71,$Q71,FALSE,$D71,$F71)),NA())</f>
        <v>#N/A</v>
      </c>
      <c r="PQ71" s="193" t="e">
        <f t="shared" si="175"/>
        <v>#N/A</v>
      </c>
      <c r="PR71" s="193" t="e">
        <f t="shared" si="175"/>
        <v>#N/A</v>
      </c>
      <c r="PS71" s="193" t="e">
        <f t="shared" si="175"/>
        <v>#N/A</v>
      </c>
      <c r="PT71" s="193" t="e">
        <f t="shared" si="175"/>
        <v>#N/A</v>
      </c>
      <c r="PU71" s="193" t="e">
        <f t="shared" si="175"/>
        <v>#N/A</v>
      </c>
      <c r="PV71" s="193" t="e">
        <f t="shared" si="175"/>
        <v>#N/A</v>
      </c>
      <c r="PW71" s="193" t="e">
        <f t="shared" si="175"/>
        <v>#N/A</v>
      </c>
      <c r="PX71" s="193" t="e">
        <f t="shared" si="175"/>
        <v>#N/A</v>
      </c>
    </row>
    <row r="72" spans="1:440" hidden="1" x14ac:dyDescent="0.45">
      <c r="A72" s="20">
        <v>69</v>
      </c>
      <c r="B72" s="134"/>
      <c r="C72" s="279"/>
      <c r="D72" s="280" t="str">
        <f t="shared" si="176"/>
        <v/>
      </c>
      <c r="E72" s="281"/>
      <c r="F72" s="280" t="str">
        <f t="shared" si="177"/>
        <v/>
      </c>
      <c r="G72" s="279"/>
      <c r="H72" s="135"/>
      <c r="I72" s="110" t="str">
        <f t="shared" si="178"/>
        <v/>
      </c>
      <c r="J72" s="21" t="str">
        <f t="shared" si="179"/>
        <v/>
      </c>
      <c r="K72" s="22" t="str">
        <f t="shared" si="180"/>
        <v/>
      </c>
      <c r="L72" s="23" t="str">
        <f>IF(J72="","",IF(OR($J72&lt;Skew!$B$3,$J72=Skew!$B$3),IF($J72&gt;Skew!$C$3,Skew!$A$3,IF($J72&gt;Skew!$C$4,Skew!$A$4,IF($J72&gt;Skew!$C$5,Skew!$A$5,IF($J72&gt;Skew!$C$6,Skew!$A$6,IF($J72&gt;Skew!$C$7,Skew!$A$7,IF($J72&gt;Skew!$C$8,Skew!$A$8,IF($J72&gt;Skew!$C$9,Skew!$A$9,IF($J72&gt;Skew!$C$10,Skew!$A$10,IF($J72&gt;Skew!$C$11,Skew!$A$11,IF($J72&gt;Skew!$C$12,Skew!$A$12,IF($J72&gt;Skew!$C$13,Skew!$A$13,IF($J72&gt;Skew!$C$14,Skew!$A$14,IF($J72&gt;Skew!$C$15,Skew!$A$15,IF($J72&gt;Skew!$C$16,Skew!$A$16,Skew!$A$17)
)))))))))))))))</f>
        <v/>
      </c>
      <c r="M72" s="22" t="str">
        <f>IF(J72="","",MATCH(L72,Skew!$A$3:$A$17,0))</f>
        <v/>
      </c>
      <c r="N72" s="22" t="str">
        <f t="shared" si="168"/>
        <v/>
      </c>
      <c r="O72" s="24"/>
      <c r="P72" s="22" t="str">
        <f>IF(OR(J72="",O72=""),"",MATCH(O72,Confidence!$A$3:$A$12,0))</f>
        <v/>
      </c>
      <c r="Q72" s="25" t="str">
        <f t="shared" si="169"/>
        <v/>
      </c>
      <c r="R72" s="25" t="str">
        <f t="shared" si="170"/>
        <v/>
      </c>
      <c r="S72" s="22"/>
      <c r="T72" s="102" t="str">
        <f t="shared" si="171"/>
        <v/>
      </c>
      <c r="U72" s="102" t="str">
        <f t="shared" si="172"/>
        <v/>
      </c>
      <c r="V72" s="37" t="str">
        <f t="shared" si="173"/>
        <v/>
      </c>
      <c r="W72" s="115"/>
      <c r="X72" s="204" t="str">
        <f>IF(AND(D72&gt;0,E72&gt;0,F72&gt;0,Q72&gt;0,R72&gt;0,W72&gt;0,NOT(O72="")),ABS(VLOOKUP($W$1,VLookups!$A$30:$B$31,2,FALSE)-_xlfn.BETA.DIST(W72,IF(K72="L",R72,Q72),IF(K72="L",Q72,R72),TRUE,D72,F72)),"")</f>
        <v/>
      </c>
      <c r="Y72" s="112" t="str">
        <f>IF(OR($Q72="",$R72=""),"",_xlfn.BETA.INV(ABS(VLOOKUP($W$1,VLookups!$A$30:$B$31,2,FALSE)-Y$3),IF($K72="L",$R72,$Q72),IF($K72="L",$Q72,$R72),$D72,$F72))</f>
        <v/>
      </c>
      <c r="Z72" s="113" t="str">
        <f>IF(OR($Q72="",$R72=""),"",_xlfn.BETA.INV(ABS(VLOOKUP($W$1,VLookups!$A$30:$B$31,2,FALSE)-Z$3),IF($K72="L",$R72,$Q72),IF($K72="L",$Q72,$R72),$D72,$F72))</f>
        <v/>
      </c>
      <c r="AA72" s="112" t="str">
        <f>IF(OR($Q72="",$R72=""),"",_xlfn.BETA.INV(ABS(VLOOKUP($W$1,VLookups!$A$30:$B$31,2,FALSE)-AA$3),IF($K72="L",$R72,$Q72),IF($K72="L",$Q72,$R72),$D72,$F72))</f>
        <v/>
      </c>
      <c r="AB72" s="113" t="str">
        <f>IF(OR($Q72="",$R72=""),"",_xlfn.BETA.INV(ABS(VLOOKUP($W$1,VLookups!$A$30:$B$31,2,FALSE)-AB$3),IF($K72="L",$R72,$Q72),IF($K72="L",$Q72,$R72),$D72,$F72))</f>
        <v/>
      </c>
      <c r="AC72" s="112" t="str">
        <f>IF(OR($Q72="",$R72=""),"",_xlfn.BETA.INV(ABS(VLOOKUP($W$1,VLookups!$A$30:$B$31,2,FALSE)-AC$3),IF($K72="L",$R72,$Q72),IF($K72="L",$Q72,$R72),$D72,$F72))</f>
        <v/>
      </c>
      <c r="AD72" s="113" t="str">
        <f>IF(OR($Q72="",$R72=""),"",_xlfn.BETA.INV(ABS(VLOOKUP($W$1,VLookups!$A$30:$B$31,2,FALSE)-AD$3),IF($K72="L",$R72,$Q72),IF($K72="L",$Q72,$R72),$D72,$F72))</f>
        <v/>
      </c>
      <c r="AE72" s="112" t="str">
        <f>IF(OR($Q72="",$R72=""),"",_xlfn.BETA.INV(ABS(VLOOKUP($W$1,VLookups!$A$30:$B$31,2,FALSE)-AE$3),IF($K72="L",$R72,$Q72),IF($K72="L",$Q72,$R72),$D72,$F72))</f>
        <v/>
      </c>
      <c r="AF72" s="113" t="str">
        <f>IF(OR($Q72="",$R72=""),"",_xlfn.BETA.INV(ABS(VLOOKUP($W$1,VLookups!$A$30:$B$31,2,FALSE)-AF$3),IF($K72="L",$R72,$Q72),IF($K72="L",$Q72,$R72),$D72,$F72))</f>
        <v/>
      </c>
      <c r="AG72" s="112" t="str">
        <f>IF(OR($Q72="",$R72=""),"",_xlfn.BETA.INV(ABS(VLOOKUP($W$1,VLookups!$A$30:$B$31,2,FALSE)-AG$3),IF($K72="L",$R72,$Q72),IF($K72="L",$Q72,$R72),$D72,$F72))</f>
        <v/>
      </c>
      <c r="AH72" s="113" t="str">
        <f>IF(OR($Q72="",$R72=""),"",_xlfn.BETA.INV(ABS(VLOOKUP($W$1,VLookups!$A$30:$B$31,2,FALSE)-AH$3),IF($K72="L",$R72,$Q72),IF($K72="L",$Q72,$R72),$D72,$F72))</f>
        <v/>
      </c>
      <c r="AI72" s="112" t="str">
        <f>IF(OR($Q72="",$R72=""),"",_xlfn.BETA.INV(ABS(VLOOKUP($W$1,VLookups!$A$30:$B$31,2,FALSE)-AI$3),IF($K72="L",$R72,$Q72),IF($K72="L",$Q72,$R72),$D72,$F72))</f>
        <v/>
      </c>
      <c r="AJ72" s="113" t="str">
        <f>IF(OR($Q72="",$R72=""),"",_xlfn.BETA.INV(ABS(VLOOKUP($W$1,VLookups!$A$30:$B$31,2,FALSE)-AJ$3),IF($K72="L",$R72,$Q72),IF($K72="L",$Q72,$R72),$D72,$F72))</f>
        <v/>
      </c>
      <c r="AK72" s="15"/>
      <c r="AL72" s="194" t="str">
        <f t="shared" si="181"/>
        <v/>
      </c>
      <c r="AM72" s="192" t="str">
        <f t="shared" si="182"/>
        <v/>
      </c>
      <c r="AN72" s="177" t="str">
        <f t="shared" si="183"/>
        <v/>
      </c>
      <c r="AO72" s="177" t="str">
        <f t="shared" ref="AO72:BD87" si="200">IF(ISNONTEXT($AL72),AN72+$AL72,"")</f>
        <v/>
      </c>
      <c r="AP72" s="177" t="str">
        <f t="shared" si="200"/>
        <v/>
      </c>
      <c r="AQ72" s="177" t="str">
        <f t="shared" si="200"/>
        <v/>
      </c>
      <c r="AR72" s="177" t="str">
        <f t="shared" si="200"/>
        <v/>
      </c>
      <c r="AS72" s="177" t="str">
        <f t="shared" si="200"/>
        <v/>
      </c>
      <c r="AT72" s="177" t="str">
        <f t="shared" si="200"/>
        <v/>
      </c>
      <c r="AU72" s="177" t="str">
        <f t="shared" si="200"/>
        <v/>
      </c>
      <c r="AV72" s="177" t="str">
        <f t="shared" si="200"/>
        <v/>
      </c>
      <c r="AW72" s="177" t="str">
        <f t="shared" si="200"/>
        <v/>
      </c>
      <c r="AX72" s="177" t="str">
        <f t="shared" si="200"/>
        <v/>
      </c>
      <c r="AY72" s="177" t="str">
        <f t="shared" si="200"/>
        <v/>
      </c>
      <c r="AZ72" s="177" t="str">
        <f t="shared" si="200"/>
        <v/>
      </c>
      <c r="BA72" s="177" t="str">
        <f t="shared" si="200"/>
        <v/>
      </c>
      <c r="BB72" s="177" t="str">
        <f t="shared" si="200"/>
        <v/>
      </c>
      <c r="BC72" s="177" t="str">
        <f t="shared" si="200"/>
        <v/>
      </c>
      <c r="BD72" s="177" t="str">
        <f t="shared" si="200"/>
        <v/>
      </c>
      <c r="BE72" s="177" t="str">
        <f t="shared" si="192"/>
        <v/>
      </c>
      <c r="BF72" s="177" t="str">
        <f t="shared" si="192"/>
        <v/>
      </c>
      <c r="BG72" s="177" t="str">
        <f t="shared" si="192"/>
        <v/>
      </c>
      <c r="BH72" s="177" t="str">
        <f t="shared" si="192"/>
        <v/>
      </c>
      <c r="BI72" s="177" t="str">
        <f t="shared" si="192"/>
        <v/>
      </c>
      <c r="BJ72" s="177" t="str">
        <f t="shared" si="192"/>
        <v/>
      </c>
      <c r="BK72" s="177" t="str">
        <f t="shared" si="192"/>
        <v/>
      </c>
      <c r="BL72" s="177" t="str">
        <f t="shared" si="192"/>
        <v/>
      </c>
      <c r="BM72" s="177" t="str">
        <f t="shared" si="192"/>
        <v/>
      </c>
      <c r="BN72" s="177" t="str">
        <f t="shared" si="192"/>
        <v/>
      </c>
      <c r="BO72" s="177" t="str">
        <f t="shared" si="192"/>
        <v/>
      </c>
      <c r="BP72" s="177" t="str">
        <f t="shared" si="192"/>
        <v/>
      </c>
      <c r="BQ72" s="177" t="str">
        <f t="shared" si="192"/>
        <v/>
      </c>
      <c r="BR72" s="177" t="str">
        <f t="shared" si="192"/>
        <v/>
      </c>
      <c r="BS72" s="177" t="str">
        <f t="shared" si="192"/>
        <v/>
      </c>
      <c r="BT72" s="177" t="str">
        <f t="shared" ref="BT72:CI87" si="201">IF(ISNONTEXT($AL72),BS72+$AL72,"")</f>
        <v/>
      </c>
      <c r="BU72" s="177" t="str">
        <f t="shared" si="201"/>
        <v/>
      </c>
      <c r="BV72" s="177" t="str">
        <f t="shared" si="201"/>
        <v/>
      </c>
      <c r="BW72" s="177" t="str">
        <f t="shared" si="201"/>
        <v/>
      </c>
      <c r="BX72" s="177" t="str">
        <f t="shared" si="201"/>
        <v/>
      </c>
      <c r="BY72" s="177" t="str">
        <f t="shared" si="201"/>
        <v/>
      </c>
      <c r="BZ72" s="177" t="str">
        <f t="shared" si="201"/>
        <v/>
      </c>
      <c r="CA72" s="177" t="str">
        <f t="shared" si="201"/>
        <v/>
      </c>
      <c r="CB72" s="177" t="str">
        <f t="shared" si="201"/>
        <v/>
      </c>
      <c r="CC72" s="177" t="str">
        <f t="shared" si="201"/>
        <v/>
      </c>
      <c r="CD72" s="177" t="str">
        <f t="shared" si="201"/>
        <v/>
      </c>
      <c r="CE72" s="177" t="str">
        <f t="shared" si="201"/>
        <v/>
      </c>
      <c r="CF72" s="177" t="str">
        <f t="shared" si="201"/>
        <v/>
      </c>
      <c r="CG72" s="177" t="str">
        <f t="shared" si="201"/>
        <v/>
      </c>
      <c r="CH72" s="177" t="str">
        <f t="shared" si="201"/>
        <v/>
      </c>
      <c r="CI72" s="177" t="str">
        <f t="shared" si="201"/>
        <v/>
      </c>
      <c r="CJ72" s="177" t="str">
        <f t="shared" si="193"/>
        <v/>
      </c>
      <c r="CK72" s="177" t="str">
        <f t="shared" si="193"/>
        <v/>
      </c>
      <c r="CL72" s="177" t="str">
        <f t="shared" si="193"/>
        <v/>
      </c>
      <c r="CM72" s="177" t="str">
        <f t="shared" si="193"/>
        <v/>
      </c>
      <c r="CN72" s="177" t="str">
        <f t="shared" si="193"/>
        <v/>
      </c>
      <c r="CO72" s="177" t="str">
        <f t="shared" si="193"/>
        <v/>
      </c>
      <c r="CP72" s="177" t="str">
        <f t="shared" si="193"/>
        <v/>
      </c>
      <c r="CQ72" s="177" t="str">
        <f t="shared" si="193"/>
        <v/>
      </c>
      <c r="CR72" s="177" t="str">
        <f t="shared" si="193"/>
        <v/>
      </c>
      <c r="CS72" s="177" t="str">
        <f t="shared" si="193"/>
        <v/>
      </c>
      <c r="CT72" s="177" t="str">
        <f t="shared" si="193"/>
        <v/>
      </c>
      <c r="CU72" s="177" t="str">
        <f t="shared" si="193"/>
        <v/>
      </c>
      <c r="CV72" s="177" t="str">
        <f t="shared" si="193"/>
        <v/>
      </c>
      <c r="CW72" s="177" t="str">
        <f t="shared" si="193"/>
        <v/>
      </c>
      <c r="CX72" s="177" t="str">
        <f t="shared" si="193"/>
        <v/>
      </c>
      <c r="CY72" s="177" t="str">
        <f t="shared" si="189"/>
        <v/>
      </c>
      <c r="CZ72" s="177" t="str">
        <f t="shared" si="189"/>
        <v/>
      </c>
      <c r="DA72" s="177" t="str">
        <f t="shared" si="189"/>
        <v/>
      </c>
      <c r="DB72" s="177" t="str">
        <f t="shared" si="189"/>
        <v/>
      </c>
      <c r="DC72" s="177" t="str">
        <f t="shared" si="189"/>
        <v/>
      </c>
      <c r="DD72" s="177" t="str">
        <f t="shared" si="189"/>
        <v/>
      </c>
      <c r="DE72" s="177" t="str">
        <f t="shared" si="189"/>
        <v/>
      </c>
      <c r="DF72" s="177" t="str">
        <f t="shared" si="189"/>
        <v/>
      </c>
      <c r="DG72" s="177" t="str">
        <f t="shared" si="189"/>
        <v/>
      </c>
      <c r="DH72" s="177" t="str">
        <f t="shared" si="189"/>
        <v/>
      </c>
      <c r="DI72" s="177" t="str">
        <f t="shared" si="189"/>
        <v/>
      </c>
      <c r="DJ72" s="177" t="str">
        <f t="shared" si="189"/>
        <v/>
      </c>
      <c r="DK72" s="177" t="str">
        <f t="shared" si="189"/>
        <v/>
      </c>
      <c r="DL72" s="177" t="str">
        <f t="shared" si="189"/>
        <v/>
      </c>
      <c r="DM72" s="177" t="str">
        <f t="shared" si="189"/>
        <v/>
      </c>
      <c r="DN72" s="177" t="str">
        <f t="shared" si="189"/>
        <v/>
      </c>
      <c r="DO72" s="177" t="str">
        <f t="shared" si="184"/>
        <v/>
      </c>
      <c r="DP72" s="177" t="str">
        <f t="shared" si="184"/>
        <v/>
      </c>
      <c r="DQ72" s="177" t="str">
        <f t="shared" si="184"/>
        <v/>
      </c>
      <c r="DR72" s="177" t="str">
        <f t="shared" si="184"/>
        <v/>
      </c>
      <c r="DS72" s="177" t="str">
        <f t="shared" si="184"/>
        <v/>
      </c>
      <c r="DT72" s="177" t="str">
        <f t="shared" si="184"/>
        <v/>
      </c>
      <c r="DU72" s="177" t="str">
        <f t="shared" si="184"/>
        <v/>
      </c>
      <c r="DV72" s="177" t="str">
        <f t="shared" si="184"/>
        <v/>
      </c>
      <c r="DW72" s="177" t="str">
        <f t="shared" si="184"/>
        <v/>
      </c>
      <c r="DX72" s="177" t="str">
        <f t="shared" si="184"/>
        <v/>
      </c>
      <c r="DY72" s="177" t="str">
        <f t="shared" si="184"/>
        <v/>
      </c>
      <c r="DZ72" s="177" t="str">
        <f t="shared" si="184"/>
        <v/>
      </c>
      <c r="EA72" s="177" t="str">
        <f t="shared" si="184"/>
        <v/>
      </c>
      <c r="EB72" s="177" t="str">
        <f t="shared" si="184"/>
        <v/>
      </c>
      <c r="EC72" s="177" t="str">
        <f t="shared" si="184"/>
        <v/>
      </c>
      <c r="ED72" s="177" t="str">
        <f t="shared" ref="ED72:ES87" si="202">IF(ISNONTEXT($AL72),EC72+$AL72,"")</f>
        <v/>
      </c>
      <c r="EE72" s="177" t="str">
        <f t="shared" si="202"/>
        <v/>
      </c>
      <c r="EF72" s="177" t="str">
        <f t="shared" si="202"/>
        <v/>
      </c>
      <c r="EG72" s="177" t="str">
        <f t="shared" si="202"/>
        <v/>
      </c>
      <c r="EH72" s="177" t="str">
        <f t="shared" si="202"/>
        <v/>
      </c>
      <c r="EI72" s="177" t="str">
        <f t="shared" si="202"/>
        <v/>
      </c>
      <c r="EJ72" s="177" t="str">
        <f t="shared" si="202"/>
        <v/>
      </c>
      <c r="EK72" s="177" t="str">
        <f t="shared" si="202"/>
        <v/>
      </c>
      <c r="EL72" s="177" t="str">
        <f t="shared" si="202"/>
        <v/>
      </c>
      <c r="EM72" s="177" t="str">
        <f t="shared" si="202"/>
        <v/>
      </c>
      <c r="EN72" s="177" t="str">
        <f t="shared" si="202"/>
        <v/>
      </c>
      <c r="EO72" s="177" t="str">
        <f t="shared" si="202"/>
        <v/>
      </c>
      <c r="EP72" s="177" t="str">
        <f t="shared" si="202"/>
        <v/>
      </c>
      <c r="EQ72" s="177" t="str">
        <f t="shared" si="202"/>
        <v/>
      </c>
      <c r="ER72" s="177" t="str">
        <f t="shared" si="202"/>
        <v/>
      </c>
      <c r="ES72" s="177" t="str">
        <f t="shared" si="202"/>
        <v/>
      </c>
      <c r="ET72" s="177" t="str">
        <f t="shared" si="194"/>
        <v/>
      </c>
      <c r="EU72" s="177" t="str">
        <f t="shared" si="194"/>
        <v/>
      </c>
      <c r="EV72" s="177" t="str">
        <f t="shared" si="194"/>
        <v/>
      </c>
      <c r="EW72" s="177" t="str">
        <f t="shared" si="194"/>
        <v/>
      </c>
      <c r="EX72" s="177" t="str">
        <f t="shared" si="194"/>
        <v/>
      </c>
      <c r="EY72" s="177" t="str">
        <f t="shared" si="194"/>
        <v/>
      </c>
      <c r="EZ72" s="177" t="str">
        <f t="shared" si="194"/>
        <v/>
      </c>
      <c r="FA72" s="177" t="str">
        <f t="shared" si="194"/>
        <v/>
      </c>
      <c r="FB72" s="177" t="str">
        <f t="shared" si="194"/>
        <v/>
      </c>
      <c r="FC72" s="177" t="str">
        <f t="shared" si="194"/>
        <v/>
      </c>
      <c r="FD72" s="177" t="str">
        <f t="shared" si="194"/>
        <v/>
      </c>
      <c r="FE72" s="177" t="str">
        <f t="shared" si="194"/>
        <v/>
      </c>
      <c r="FF72" s="177" t="str">
        <f t="shared" si="194"/>
        <v/>
      </c>
      <c r="FG72" s="177" t="str">
        <f t="shared" si="194"/>
        <v/>
      </c>
      <c r="FH72" s="177" t="str">
        <f t="shared" si="194"/>
        <v/>
      </c>
      <c r="FI72" s="177" t="str">
        <f t="shared" si="153"/>
        <v/>
      </c>
      <c r="FJ72" s="177" t="str">
        <f t="shared" si="153"/>
        <v/>
      </c>
      <c r="FK72" s="177" t="str">
        <f t="shared" ref="FK72:FZ87" si="203">IF(ISNONTEXT($AL72),FJ72+$AL72,"")</f>
        <v/>
      </c>
      <c r="FL72" s="177" t="str">
        <f t="shared" si="203"/>
        <v/>
      </c>
      <c r="FM72" s="177" t="str">
        <f t="shared" si="203"/>
        <v/>
      </c>
      <c r="FN72" s="177" t="str">
        <f t="shared" si="203"/>
        <v/>
      </c>
      <c r="FO72" s="177" t="str">
        <f t="shared" si="203"/>
        <v/>
      </c>
      <c r="FP72" s="177" t="str">
        <f t="shared" si="203"/>
        <v/>
      </c>
      <c r="FQ72" s="177" t="str">
        <f t="shared" si="203"/>
        <v/>
      </c>
      <c r="FR72" s="177" t="str">
        <f t="shared" si="203"/>
        <v/>
      </c>
      <c r="FS72" s="177" t="str">
        <f t="shared" si="203"/>
        <v/>
      </c>
      <c r="FT72" s="177" t="str">
        <f t="shared" si="203"/>
        <v/>
      </c>
      <c r="FU72" s="177" t="str">
        <f t="shared" si="203"/>
        <v/>
      </c>
      <c r="FV72" s="177" t="str">
        <f t="shared" si="203"/>
        <v/>
      </c>
      <c r="FW72" s="177" t="str">
        <f t="shared" si="203"/>
        <v/>
      </c>
      <c r="FX72" s="177" t="str">
        <f t="shared" si="203"/>
        <v/>
      </c>
      <c r="FY72" s="177" t="str">
        <f t="shared" si="203"/>
        <v/>
      </c>
      <c r="FZ72" s="177" t="str">
        <f t="shared" si="203"/>
        <v/>
      </c>
      <c r="GA72" s="177" t="str">
        <f t="shared" si="195"/>
        <v/>
      </c>
      <c r="GB72" s="177" t="str">
        <f t="shared" si="190"/>
        <v/>
      </c>
      <c r="GC72" s="177" t="str">
        <f t="shared" si="190"/>
        <v/>
      </c>
      <c r="GD72" s="177" t="str">
        <f t="shared" si="190"/>
        <v/>
      </c>
      <c r="GE72" s="177" t="str">
        <f t="shared" si="190"/>
        <v/>
      </c>
      <c r="GF72" s="177" t="str">
        <f t="shared" si="190"/>
        <v/>
      </c>
      <c r="GG72" s="177" t="str">
        <f t="shared" si="190"/>
        <v/>
      </c>
      <c r="GH72" s="177" t="str">
        <f t="shared" si="190"/>
        <v/>
      </c>
      <c r="GI72" s="177" t="str">
        <f t="shared" si="190"/>
        <v/>
      </c>
      <c r="GJ72" s="177" t="str">
        <f t="shared" si="190"/>
        <v/>
      </c>
      <c r="GK72" s="177" t="str">
        <f t="shared" si="190"/>
        <v/>
      </c>
      <c r="GL72" s="177" t="str">
        <f t="shared" si="190"/>
        <v/>
      </c>
      <c r="GM72" s="177" t="str">
        <f t="shared" si="190"/>
        <v/>
      </c>
      <c r="GN72" s="177" t="str">
        <f t="shared" si="190"/>
        <v/>
      </c>
      <c r="GO72" s="177" t="str">
        <f t="shared" si="190"/>
        <v/>
      </c>
      <c r="GP72" s="177" t="str">
        <f t="shared" si="190"/>
        <v/>
      </c>
      <c r="GQ72" s="177" t="str">
        <f t="shared" ref="GQ72:HF87" si="204">IF(ISNONTEXT($AL72),GP72+$AL72,"")</f>
        <v/>
      </c>
      <c r="GR72" s="177" t="str">
        <f t="shared" si="204"/>
        <v/>
      </c>
      <c r="GS72" s="177" t="str">
        <f t="shared" si="204"/>
        <v/>
      </c>
      <c r="GT72" s="177" t="str">
        <f t="shared" si="204"/>
        <v/>
      </c>
      <c r="GU72" s="177" t="str">
        <f t="shared" si="204"/>
        <v/>
      </c>
      <c r="GV72" s="177" t="str">
        <f t="shared" si="204"/>
        <v/>
      </c>
      <c r="GW72" s="177" t="str">
        <f t="shared" si="204"/>
        <v/>
      </c>
      <c r="GX72" s="177" t="str">
        <f t="shared" si="204"/>
        <v/>
      </c>
      <c r="GY72" s="177" t="str">
        <f t="shared" si="204"/>
        <v/>
      </c>
      <c r="GZ72" s="177" t="str">
        <f t="shared" si="204"/>
        <v/>
      </c>
      <c r="HA72" s="177" t="str">
        <f t="shared" si="204"/>
        <v/>
      </c>
      <c r="HB72" s="177" t="str">
        <f t="shared" si="204"/>
        <v/>
      </c>
      <c r="HC72" s="177" t="str">
        <f t="shared" si="204"/>
        <v/>
      </c>
      <c r="HD72" s="177" t="str">
        <f t="shared" si="204"/>
        <v/>
      </c>
      <c r="HE72" s="177" t="str">
        <f t="shared" si="204"/>
        <v/>
      </c>
      <c r="HF72" s="177" t="str">
        <f t="shared" si="204"/>
        <v/>
      </c>
      <c r="HG72" s="177" t="str">
        <f t="shared" si="196"/>
        <v/>
      </c>
      <c r="HH72" s="177" t="str">
        <f t="shared" si="191"/>
        <v/>
      </c>
      <c r="HI72" s="177" t="str">
        <f t="shared" si="191"/>
        <v/>
      </c>
      <c r="HJ72" s="177" t="str">
        <f t="shared" si="191"/>
        <v/>
      </c>
      <c r="HK72" s="177" t="str">
        <f t="shared" si="191"/>
        <v/>
      </c>
      <c r="HL72" s="177" t="str">
        <f t="shared" si="191"/>
        <v/>
      </c>
      <c r="HM72" s="177" t="str">
        <f t="shared" si="191"/>
        <v/>
      </c>
      <c r="HN72" s="177" t="str">
        <f t="shared" si="191"/>
        <v/>
      </c>
      <c r="HO72" s="177" t="str">
        <f t="shared" si="191"/>
        <v/>
      </c>
      <c r="HP72" s="177" t="str">
        <f t="shared" si="191"/>
        <v/>
      </c>
      <c r="HQ72" s="177" t="str">
        <f t="shared" si="191"/>
        <v/>
      </c>
      <c r="HR72" s="177" t="str">
        <f t="shared" si="191"/>
        <v/>
      </c>
      <c r="HS72" s="177" t="str">
        <f t="shared" si="191"/>
        <v/>
      </c>
      <c r="HT72" s="177" t="str">
        <f t="shared" si="191"/>
        <v/>
      </c>
      <c r="HU72" s="177" t="str">
        <f t="shared" si="191"/>
        <v/>
      </c>
      <c r="HV72" s="177" t="str">
        <f t="shared" si="191"/>
        <v/>
      </c>
      <c r="HW72" s="177" t="str">
        <f t="shared" ref="HW72:ID87" si="205">IF(ISNONTEXT($AL72),HV72+$AL72,"")</f>
        <v/>
      </c>
      <c r="HX72" s="177" t="str">
        <f t="shared" si="205"/>
        <v/>
      </c>
      <c r="HY72" s="177" t="str">
        <f t="shared" si="205"/>
        <v/>
      </c>
      <c r="HZ72" s="177" t="str">
        <f t="shared" si="205"/>
        <v/>
      </c>
      <c r="IA72" s="177" t="str">
        <f t="shared" si="205"/>
        <v/>
      </c>
      <c r="IB72" s="177" t="str">
        <f t="shared" si="205"/>
        <v/>
      </c>
      <c r="IC72" s="177" t="str">
        <f t="shared" si="205"/>
        <v/>
      </c>
      <c r="ID72" s="177" t="str">
        <f t="shared" si="205"/>
        <v/>
      </c>
      <c r="IE72" s="192" t="str">
        <f t="shared" si="185"/>
        <v/>
      </c>
      <c r="IF72" s="193" t="e">
        <f t="shared" si="174"/>
        <v>#N/A</v>
      </c>
      <c r="IG72" s="193" t="e">
        <f t="shared" si="155"/>
        <v>#N/A</v>
      </c>
      <c r="IH72" s="193" t="e">
        <f t="shared" si="155"/>
        <v>#N/A</v>
      </c>
      <c r="II72" s="193" t="e">
        <f t="shared" si="155"/>
        <v>#N/A</v>
      </c>
      <c r="IJ72" s="193" t="e">
        <f t="shared" si="165"/>
        <v>#N/A</v>
      </c>
      <c r="IK72" s="193" t="e">
        <f t="shared" si="165"/>
        <v>#N/A</v>
      </c>
      <c r="IL72" s="193" t="e">
        <f t="shared" si="165"/>
        <v>#N/A</v>
      </c>
      <c r="IM72" s="193" t="e">
        <f t="shared" si="165"/>
        <v>#N/A</v>
      </c>
      <c r="IN72" s="193" t="e">
        <f t="shared" si="165"/>
        <v>#N/A</v>
      </c>
      <c r="IO72" s="193" t="e">
        <f t="shared" si="165"/>
        <v>#N/A</v>
      </c>
      <c r="IP72" s="193" t="e">
        <f t="shared" si="165"/>
        <v>#N/A</v>
      </c>
      <c r="IQ72" s="193" t="e">
        <f t="shared" si="165"/>
        <v>#N/A</v>
      </c>
      <c r="IR72" s="193" t="e">
        <f t="shared" si="165"/>
        <v>#N/A</v>
      </c>
      <c r="IS72" s="193" t="e">
        <f t="shared" si="165"/>
        <v>#N/A</v>
      </c>
      <c r="IT72" s="193" t="e">
        <f t="shared" si="165"/>
        <v>#N/A</v>
      </c>
      <c r="IU72" s="193" t="e">
        <f t="shared" si="165"/>
        <v>#N/A</v>
      </c>
      <c r="IV72" s="193" t="e">
        <f t="shared" si="165"/>
        <v>#N/A</v>
      </c>
      <c r="IW72" s="193" t="e">
        <f t="shared" si="165"/>
        <v>#N/A</v>
      </c>
      <c r="IX72" s="193" t="e">
        <f t="shared" si="165"/>
        <v>#N/A</v>
      </c>
      <c r="IY72" s="193" t="e">
        <f t="shared" si="161"/>
        <v>#N/A</v>
      </c>
      <c r="IZ72" s="193" t="e">
        <f t="shared" si="161"/>
        <v>#N/A</v>
      </c>
      <c r="JA72" s="193" t="e">
        <f t="shared" si="161"/>
        <v>#N/A</v>
      </c>
      <c r="JB72" s="193" t="e">
        <f t="shared" si="161"/>
        <v>#N/A</v>
      </c>
      <c r="JC72" s="193" t="e">
        <f t="shared" si="161"/>
        <v>#N/A</v>
      </c>
      <c r="JD72" s="193" t="e">
        <f t="shared" si="161"/>
        <v>#N/A</v>
      </c>
      <c r="JE72" s="193" t="e">
        <f t="shared" si="161"/>
        <v>#N/A</v>
      </c>
      <c r="JF72" s="193" t="e">
        <f t="shared" si="161"/>
        <v>#N/A</v>
      </c>
      <c r="JG72" s="193" t="e">
        <f t="shared" si="161"/>
        <v>#N/A</v>
      </c>
      <c r="JH72" s="193" t="e">
        <f t="shared" si="161"/>
        <v>#N/A</v>
      </c>
      <c r="JI72" s="193" t="e">
        <f t="shared" si="161"/>
        <v>#N/A</v>
      </c>
      <c r="JJ72" s="193" t="e">
        <f t="shared" si="161"/>
        <v>#N/A</v>
      </c>
      <c r="JK72" s="193" t="e">
        <f t="shared" si="161"/>
        <v>#N/A</v>
      </c>
      <c r="JL72" s="193" t="e">
        <f t="shared" si="161"/>
        <v>#N/A</v>
      </c>
      <c r="JM72" s="193" t="e">
        <f t="shared" si="161"/>
        <v>#N/A</v>
      </c>
      <c r="JN72" s="193" t="e">
        <f t="shared" si="158"/>
        <v>#N/A</v>
      </c>
      <c r="JO72" s="193" t="e">
        <f t="shared" si="158"/>
        <v>#N/A</v>
      </c>
      <c r="JP72" s="193" t="e">
        <f t="shared" si="158"/>
        <v>#N/A</v>
      </c>
      <c r="JQ72" s="193" t="e">
        <f t="shared" si="158"/>
        <v>#N/A</v>
      </c>
      <c r="JR72" s="193" t="e">
        <f t="shared" si="158"/>
        <v>#N/A</v>
      </c>
      <c r="JS72" s="193" t="e">
        <f t="shared" si="158"/>
        <v>#N/A</v>
      </c>
      <c r="JT72" s="193" t="e">
        <f t="shared" si="158"/>
        <v>#N/A</v>
      </c>
      <c r="JU72" s="193" t="e">
        <f t="shared" si="158"/>
        <v>#N/A</v>
      </c>
      <c r="JV72" s="193" t="e">
        <f t="shared" si="158"/>
        <v>#N/A</v>
      </c>
      <c r="JW72" s="193" t="e">
        <f t="shared" si="158"/>
        <v>#N/A</v>
      </c>
      <c r="JX72" s="193" t="e">
        <f t="shared" si="158"/>
        <v>#N/A</v>
      </c>
      <c r="JY72" s="193" t="e">
        <f t="shared" si="158"/>
        <v>#N/A</v>
      </c>
      <c r="JZ72" s="193" t="e">
        <f t="shared" si="158"/>
        <v>#N/A</v>
      </c>
      <c r="KA72" s="193" t="e">
        <f t="shared" si="158"/>
        <v>#N/A</v>
      </c>
      <c r="KB72" s="193" t="e">
        <f t="shared" si="158"/>
        <v>#N/A</v>
      </c>
      <c r="KC72" s="193" t="e">
        <f t="shared" si="186"/>
        <v>#N/A</v>
      </c>
      <c r="KD72" s="193" t="e">
        <f t="shared" si="186"/>
        <v>#N/A</v>
      </c>
      <c r="KE72" s="193" t="e">
        <f t="shared" si="186"/>
        <v>#N/A</v>
      </c>
      <c r="KF72" s="193" t="e">
        <f t="shared" si="186"/>
        <v>#N/A</v>
      </c>
      <c r="KG72" s="193" t="e">
        <f t="shared" si="186"/>
        <v>#N/A</v>
      </c>
      <c r="KH72" s="193" t="e">
        <f t="shared" si="186"/>
        <v>#N/A</v>
      </c>
      <c r="KI72" s="193" t="e">
        <f t="shared" si="186"/>
        <v>#N/A</v>
      </c>
      <c r="KJ72" s="193" t="e">
        <f t="shared" si="186"/>
        <v>#N/A</v>
      </c>
      <c r="KK72" s="193" t="e">
        <f t="shared" si="186"/>
        <v>#N/A</v>
      </c>
      <c r="KL72" s="193" t="e">
        <f t="shared" si="186"/>
        <v>#N/A</v>
      </c>
      <c r="KM72" s="193" t="e">
        <f t="shared" si="186"/>
        <v>#N/A</v>
      </c>
      <c r="KN72" s="193" t="e">
        <f t="shared" si="186"/>
        <v>#N/A</v>
      </c>
      <c r="KO72" s="193" t="e">
        <f t="shared" si="186"/>
        <v>#N/A</v>
      </c>
      <c r="KP72" s="193" t="e">
        <f t="shared" si="186"/>
        <v>#N/A</v>
      </c>
      <c r="KQ72" s="193" t="e">
        <f t="shared" si="186"/>
        <v>#N/A</v>
      </c>
      <c r="KR72" s="193" t="e">
        <f t="shared" si="197"/>
        <v>#N/A</v>
      </c>
      <c r="KS72" s="193" t="e">
        <f t="shared" si="156"/>
        <v>#N/A</v>
      </c>
      <c r="KT72" s="193" t="e">
        <f t="shared" si="156"/>
        <v>#N/A</v>
      </c>
      <c r="KU72" s="193" t="e">
        <f t="shared" si="156"/>
        <v>#N/A</v>
      </c>
      <c r="KV72" s="193" t="e">
        <f t="shared" si="166"/>
        <v>#N/A</v>
      </c>
      <c r="KW72" s="193" t="e">
        <f t="shared" si="166"/>
        <v>#N/A</v>
      </c>
      <c r="KX72" s="193" t="e">
        <f t="shared" si="166"/>
        <v>#N/A</v>
      </c>
      <c r="KY72" s="193" t="e">
        <f t="shared" si="166"/>
        <v>#N/A</v>
      </c>
      <c r="KZ72" s="193" t="e">
        <f t="shared" si="166"/>
        <v>#N/A</v>
      </c>
      <c r="LA72" s="193" t="e">
        <f t="shared" si="166"/>
        <v>#N/A</v>
      </c>
      <c r="LB72" s="193" t="e">
        <f t="shared" si="166"/>
        <v>#N/A</v>
      </c>
      <c r="LC72" s="193" t="e">
        <f t="shared" si="166"/>
        <v>#N/A</v>
      </c>
      <c r="LD72" s="193" t="e">
        <f t="shared" si="166"/>
        <v>#N/A</v>
      </c>
      <c r="LE72" s="193" t="e">
        <f t="shared" si="166"/>
        <v>#N/A</v>
      </c>
      <c r="LF72" s="193" t="e">
        <f t="shared" si="166"/>
        <v>#N/A</v>
      </c>
      <c r="LG72" s="193" t="e">
        <f t="shared" si="166"/>
        <v>#N/A</v>
      </c>
      <c r="LH72" s="193" t="e">
        <f t="shared" si="166"/>
        <v>#N/A</v>
      </c>
      <c r="LI72" s="193" t="e">
        <f t="shared" si="166"/>
        <v>#N/A</v>
      </c>
      <c r="LJ72" s="193" t="e">
        <f t="shared" si="166"/>
        <v>#N/A</v>
      </c>
      <c r="LK72" s="193" t="e">
        <f t="shared" si="162"/>
        <v>#N/A</v>
      </c>
      <c r="LL72" s="193" t="e">
        <f t="shared" si="162"/>
        <v>#N/A</v>
      </c>
      <c r="LM72" s="193" t="e">
        <f t="shared" si="162"/>
        <v>#N/A</v>
      </c>
      <c r="LN72" s="193" t="e">
        <f t="shared" si="162"/>
        <v>#N/A</v>
      </c>
      <c r="LO72" s="193" t="e">
        <f t="shared" si="162"/>
        <v>#N/A</v>
      </c>
      <c r="LP72" s="193" t="e">
        <f t="shared" si="162"/>
        <v>#N/A</v>
      </c>
      <c r="LQ72" s="193" t="e">
        <f t="shared" si="162"/>
        <v>#N/A</v>
      </c>
      <c r="LR72" s="193" t="e">
        <f t="shared" si="162"/>
        <v>#N/A</v>
      </c>
      <c r="LS72" s="193" t="e">
        <f t="shared" si="162"/>
        <v>#N/A</v>
      </c>
      <c r="LT72" s="193" t="e">
        <f t="shared" si="162"/>
        <v>#N/A</v>
      </c>
      <c r="LU72" s="193" t="e">
        <f t="shared" si="162"/>
        <v>#N/A</v>
      </c>
      <c r="LV72" s="193" t="e">
        <f t="shared" si="162"/>
        <v>#N/A</v>
      </c>
      <c r="LW72" s="193" t="e">
        <f t="shared" si="162"/>
        <v>#N/A</v>
      </c>
      <c r="LX72" s="193" t="e">
        <f t="shared" si="162"/>
        <v>#N/A</v>
      </c>
      <c r="LY72" s="193" t="e">
        <f t="shared" si="162"/>
        <v>#N/A</v>
      </c>
      <c r="LZ72" s="193" t="e">
        <f t="shared" si="159"/>
        <v>#N/A</v>
      </c>
      <c r="MA72" s="193" t="e">
        <f t="shared" si="159"/>
        <v>#N/A</v>
      </c>
      <c r="MB72" s="193" t="e">
        <f t="shared" si="159"/>
        <v>#N/A</v>
      </c>
      <c r="MC72" s="193" t="e">
        <f t="shared" si="159"/>
        <v>#N/A</v>
      </c>
      <c r="MD72" s="193" t="e">
        <f t="shared" si="159"/>
        <v>#N/A</v>
      </c>
      <c r="ME72" s="193" t="e">
        <f t="shared" si="159"/>
        <v>#N/A</v>
      </c>
      <c r="MF72" s="193" t="e">
        <f t="shared" si="159"/>
        <v>#N/A</v>
      </c>
      <c r="MG72" s="193" t="e">
        <f t="shared" si="159"/>
        <v>#N/A</v>
      </c>
      <c r="MH72" s="193" t="e">
        <f t="shared" si="159"/>
        <v>#N/A</v>
      </c>
      <c r="MI72" s="193" t="e">
        <f t="shared" si="159"/>
        <v>#N/A</v>
      </c>
      <c r="MJ72" s="193" t="e">
        <f t="shared" si="159"/>
        <v>#N/A</v>
      </c>
      <c r="MK72" s="193" t="e">
        <f t="shared" si="159"/>
        <v>#N/A</v>
      </c>
      <c r="ML72" s="193" t="e">
        <f t="shared" si="159"/>
        <v>#N/A</v>
      </c>
      <c r="MM72" s="193" t="e">
        <f t="shared" si="159"/>
        <v>#N/A</v>
      </c>
      <c r="MN72" s="193" t="e">
        <f t="shared" si="159"/>
        <v>#N/A</v>
      </c>
      <c r="MO72" s="193" t="e">
        <f t="shared" si="187"/>
        <v>#N/A</v>
      </c>
      <c r="MP72" s="193" t="e">
        <f t="shared" si="187"/>
        <v>#N/A</v>
      </c>
      <c r="MQ72" s="193" t="e">
        <f t="shared" si="187"/>
        <v>#N/A</v>
      </c>
      <c r="MR72" s="193" t="e">
        <f t="shared" si="187"/>
        <v>#N/A</v>
      </c>
      <c r="MS72" s="193" t="e">
        <f t="shared" si="187"/>
        <v>#N/A</v>
      </c>
      <c r="MT72" s="193" t="e">
        <f t="shared" si="187"/>
        <v>#N/A</v>
      </c>
      <c r="MU72" s="193" t="e">
        <f t="shared" si="187"/>
        <v>#N/A</v>
      </c>
      <c r="MV72" s="193" t="e">
        <f t="shared" si="187"/>
        <v>#N/A</v>
      </c>
      <c r="MW72" s="193" t="e">
        <f t="shared" si="187"/>
        <v>#N/A</v>
      </c>
      <c r="MX72" s="193" t="e">
        <f t="shared" si="187"/>
        <v>#N/A</v>
      </c>
      <c r="MY72" s="193" t="e">
        <f t="shared" si="187"/>
        <v>#N/A</v>
      </c>
      <c r="MZ72" s="193" t="e">
        <f t="shared" si="187"/>
        <v>#N/A</v>
      </c>
      <c r="NA72" s="193" t="e">
        <f t="shared" si="187"/>
        <v>#N/A</v>
      </c>
      <c r="NB72" s="193" t="e">
        <f t="shared" si="187"/>
        <v>#N/A</v>
      </c>
      <c r="NC72" s="193" t="e">
        <f t="shared" si="187"/>
        <v>#N/A</v>
      </c>
      <c r="ND72" s="193" t="e">
        <f t="shared" si="198"/>
        <v>#N/A</v>
      </c>
      <c r="NE72" s="193" t="e">
        <f t="shared" si="157"/>
        <v>#N/A</v>
      </c>
      <c r="NF72" s="193" t="e">
        <f t="shared" si="157"/>
        <v>#N/A</v>
      </c>
      <c r="NG72" s="193" t="e">
        <f t="shared" si="157"/>
        <v>#N/A</v>
      </c>
      <c r="NH72" s="193" t="e">
        <f t="shared" si="167"/>
        <v>#N/A</v>
      </c>
      <c r="NI72" s="193" t="e">
        <f t="shared" si="167"/>
        <v>#N/A</v>
      </c>
      <c r="NJ72" s="193" t="e">
        <f t="shared" si="167"/>
        <v>#N/A</v>
      </c>
      <c r="NK72" s="193" t="e">
        <f t="shared" si="167"/>
        <v>#N/A</v>
      </c>
      <c r="NL72" s="193" t="e">
        <f t="shared" si="167"/>
        <v>#N/A</v>
      </c>
      <c r="NM72" s="193" t="e">
        <f t="shared" si="167"/>
        <v>#N/A</v>
      </c>
      <c r="NN72" s="193" t="e">
        <f t="shared" si="167"/>
        <v>#N/A</v>
      </c>
      <c r="NO72" s="193" t="e">
        <f t="shared" si="167"/>
        <v>#N/A</v>
      </c>
      <c r="NP72" s="193" t="e">
        <f t="shared" si="167"/>
        <v>#N/A</v>
      </c>
      <c r="NQ72" s="193" t="e">
        <f t="shared" si="167"/>
        <v>#N/A</v>
      </c>
      <c r="NR72" s="193" t="e">
        <f t="shared" si="167"/>
        <v>#N/A</v>
      </c>
      <c r="NS72" s="193" t="e">
        <f t="shared" si="167"/>
        <v>#N/A</v>
      </c>
      <c r="NT72" s="193" t="e">
        <f t="shared" si="167"/>
        <v>#N/A</v>
      </c>
      <c r="NU72" s="193" t="e">
        <f t="shared" si="167"/>
        <v>#N/A</v>
      </c>
      <c r="NV72" s="193" t="e">
        <f t="shared" si="167"/>
        <v>#N/A</v>
      </c>
      <c r="NW72" s="193" t="e">
        <f t="shared" si="163"/>
        <v>#N/A</v>
      </c>
      <c r="NX72" s="193" t="e">
        <f t="shared" si="163"/>
        <v>#N/A</v>
      </c>
      <c r="NY72" s="193" t="e">
        <f t="shared" si="163"/>
        <v>#N/A</v>
      </c>
      <c r="NZ72" s="193" t="e">
        <f t="shared" si="163"/>
        <v>#N/A</v>
      </c>
      <c r="OA72" s="193" t="e">
        <f t="shared" si="163"/>
        <v>#N/A</v>
      </c>
      <c r="OB72" s="193" t="e">
        <f t="shared" si="163"/>
        <v>#N/A</v>
      </c>
      <c r="OC72" s="193" t="e">
        <f t="shared" si="163"/>
        <v>#N/A</v>
      </c>
      <c r="OD72" s="193" t="e">
        <f t="shared" si="163"/>
        <v>#N/A</v>
      </c>
      <c r="OE72" s="193" t="e">
        <f t="shared" si="163"/>
        <v>#N/A</v>
      </c>
      <c r="OF72" s="193" t="e">
        <f t="shared" si="163"/>
        <v>#N/A</v>
      </c>
      <c r="OG72" s="193" t="e">
        <f t="shared" si="163"/>
        <v>#N/A</v>
      </c>
      <c r="OH72" s="193" t="e">
        <f t="shared" si="163"/>
        <v>#N/A</v>
      </c>
      <c r="OI72" s="193" t="e">
        <f t="shared" si="163"/>
        <v>#N/A</v>
      </c>
      <c r="OJ72" s="193" t="e">
        <f t="shared" si="163"/>
        <v>#N/A</v>
      </c>
      <c r="OK72" s="193" t="e">
        <f t="shared" si="163"/>
        <v>#N/A</v>
      </c>
      <c r="OL72" s="193" t="e">
        <f t="shared" si="160"/>
        <v>#N/A</v>
      </c>
      <c r="OM72" s="193" t="e">
        <f t="shared" si="160"/>
        <v>#N/A</v>
      </c>
      <c r="ON72" s="193" t="e">
        <f t="shared" si="160"/>
        <v>#N/A</v>
      </c>
      <c r="OO72" s="193" t="e">
        <f t="shared" si="160"/>
        <v>#N/A</v>
      </c>
      <c r="OP72" s="193" t="e">
        <f t="shared" si="160"/>
        <v>#N/A</v>
      </c>
      <c r="OQ72" s="193" t="e">
        <f t="shared" si="160"/>
        <v>#N/A</v>
      </c>
      <c r="OR72" s="193" t="e">
        <f t="shared" si="160"/>
        <v>#N/A</v>
      </c>
      <c r="OS72" s="193" t="e">
        <f t="shared" si="160"/>
        <v>#N/A</v>
      </c>
      <c r="OT72" s="193" t="e">
        <f t="shared" si="160"/>
        <v>#N/A</v>
      </c>
      <c r="OU72" s="193" t="e">
        <f t="shared" si="160"/>
        <v>#N/A</v>
      </c>
      <c r="OV72" s="193" t="e">
        <f t="shared" si="160"/>
        <v>#N/A</v>
      </c>
      <c r="OW72" s="193" t="e">
        <f t="shared" si="160"/>
        <v>#N/A</v>
      </c>
      <c r="OX72" s="193" t="e">
        <f t="shared" si="160"/>
        <v>#N/A</v>
      </c>
      <c r="OY72" s="193" t="e">
        <f t="shared" si="160"/>
        <v>#N/A</v>
      </c>
      <c r="OZ72" s="193" t="e">
        <f t="shared" si="160"/>
        <v>#N/A</v>
      </c>
      <c r="PA72" s="193" t="e">
        <f t="shared" si="188"/>
        <v>#N/A</v>
      </c>
      <c r="PB72" s="193" t="e">
        <f t="shared" si="188"/>
        <v>#N/A</v>
      </c>
      <c r="PC72" s="193" t="e">
        <f t="shared" si="188"/>
        <v>#N/A</v>
      </c>
      <c r="PD72" s="193" t="e">
        <f t="shared" si="188"/>
        <v>#N/A</v>
      </c>
      <c r="PE72" s="193" t="e">
        <f t="shared" si="188"/>
        <v>#N/A</v>
      </c>
      <c r="PF72" s="193" t="e">
        <f t="shared" si="188"/>
        <v>#N/A</v>
      </c>
      <c r="PG72" s="193" t="e">
        <f t="shared" si="188"/>
        <v>#N/A</v>
      </c>
      <c r="PH72" s="193" t="e">
        <f t="shared" si="188"/>
        <v>#N/A</v>
      </c>
      <c r="PI72" s="193" t="e">
        <f t="shared" si="188"/>
        <v>#N/A</v>
      </c>
      <c r="PJ72" s="193" t="e">
        <f t="shared" si="188"/>
        <v>#N/A</v>
      </c>
      <c r="PK72" s="193" t="e">
        <f t="shared" si="188"/>
        <v>#N/A</v>
      </c>
      <c r="PL72" s="193" t="e">
        <f t="shared" si="188"/>
        <v>#N/A</v>
      </c>
      <c r="PM72" s="193" t="e">
        <f t="shared" si="188"/>
        <v>#N/A</v>
      </c>
      <c r="PN72" s="193" t="e">
        <f t="shared" si="188"/>
        <v>#N/A</v>
      </c>
      <c r="PO72" s="193" t="e">
        <f t="shared" si="188"/>
        <v>#N/A</v>
      </c>
      <c r="PP72" s="193" t="e">
        <f t="shared" si="199"/>
        <v>#N/A</v>
      </c>
      <c r="PQ72" s="193" t="e">
        <f t="shared" si="175"/>
        <v>#N/A</v>
      </c>
      <c r="PR72" s="193" t="e">
        <f t="shared" si="175"/>
        <v>#N/A</v>
      </c>
      <c r="PS72" s="193" t="e">
        <f t="shared" si="175"/>
        <v>#N/A</v>
      </c>
      <c r="PT72" s="193" t="e">
        <f t="shared" si="175"/>
        <v>#N/A</v>
      </c>
      <c r="PU72" s="193" t="e">
        <f t="shared" si="175"/>
        <v>#N/A</v>
      </c>
      <c r="PV72" s="193" t="e">
        <f t="shared" si="175"/>
        <v>#N/A</v>
      </c>
      <c r="PW72" s="193" t="e">
        <f t="shared" si="175"/>
        <v>#N/A</v>
      </c>
      <c r="PX72" s="193" t="e">
        <f t="shared" si="175"/>
        <v>#N/A</v>
      </c>
    </row>
    <row r="73" spans="1:440" hidden="1" x14ac:dyDescent="0.45">
      <c r="A73" s="20">
        <v>70</v>
      </c>
      <c r="B73" s="134"/>
      <c r="C73" s="279"/>
      <c r="D73" s="280" t="str">
        <f t="shared" si="176"/>
        <v/>
      </c>
      <c r="E73" s="281"/>
      <c r="F73" s="280" t="str">
        <f t="shared" si="177"/>
        <v/>
      </c>
      <c r="G73" s="279"/>
      <c r="H73" s="135"/>
      <c r="I73" s="110" t="str">
        <f t="shared" si="178"/>
        <v/>
      </c>
      <c r="J73" s="21" t="str">
        <f t="shared" si="179"/>
        <v/>
      </c>
      <c r="K73" s="22" t="str">
        <f t="shared" si="180"/>
        <v/>
      </c>
      <c r="L73" s="23" t="str">
        <f>IF(J73="","",IF(OR($J73&lt;Skew!$B$3,$J73=Skew!$B$3),IF($J73&gt;Skew!$C$3,Skew!$A$3,IF($J73&gt;Skew!$C$4,Skew!$A$4,IF($J73&gt;Skew!$C$5,Skew!$A$5,IF($J73&gt;Skew!$C$6,Skew!$A$6,IF($J73&gt;Skew!$C$7,Skew!$A$7,IF($J73&gt;Skew!$C$8,Skew!$A$8,IF($J73&gt;Skew!$C$9,Skew!$A$9,IF($J73&gt;Skew!$C$10,Skew!$A$10,IF($J73&gt;Skew!$C$11,Skew!$A$11,IF($J73&gt;Skew!$C$12,Skew!$A$12,IF($J73&gt;Skew!$C$13,Skew!$A$13,IF($J73&gt;Skew!$C$14,Skew!$A$14,IF($J73&gt;Skew!$C$15,Skew!$A$15,IF($J73&gt;Skew!$C$16,Skew!$A$16,Skew!$A$17)
)))))))))))))))</f>
        <v/>
      </c>
      <c r="M73" s="22" t="str">
        <f>IF(J73="","",MATCH(L73,Skew!$A$3:$A$17,0))</f>
        <v/>
      </c>
      <c r="N73" s="22" t="str">
        <f t="shared" si="168"/>
        <v/>
      </c>
      <c r="O73" s="24"/>
      <c r="P73" s="22" t="str">
        <f>IF(OR(J73="",O73=""),"",MATCH(O73,Confidence!$A$3:$A$12,0))</f>
        <v/>
      </c>
      <c r="Q73" s="25" t="str">
        <f t="shared" si="169"/>
        <v/>
      </c>
      <c r="R73" s="25" t="str">
        <f t="shared" si="170"/>
        <v/>
      </c>
      <c r="S73" s="22"/>
      <c r="T73" s="102" t="str">
        <f t="shared" si="171"/>
        <v/>
      </c>
      <c r="U73" s="102" t="str">
        <f t="shared" si="172"/>
        <v/>
      </c>
      <c r="V73" s="37" t="str">
        <f t="shared" si="173"/>
        <v/>
      </c>
      <c r="W73" s="115"/>
      <c r="X73" s="204" t="str">
        <f>IF(AND(D73&gt;0,E73&gt;0,F73&gt;0,Q73&gt;0,R73&gt;0,W73&gt;0,NOT(O73="")),ABS(VLOOKUP($W$1,VLookups!$A$30:$B$31,2,FALSE)-_xlfn.BETA.DIST(W73,IF(K73="L",R73,Q73),IF(K73="L",Q73,R73),TRUE,D73,F73)),"")</f>
        <v/>
      </c>
      <c r="Y73" s="112" t="str">
        <f>IF(OR($Q73="",$R73=""),"",_xlfn.BETA.INV(ABS(VLOOKUP($W$1,VLookups!$A$30:$B$31,2,FALSE)-Y$3),IF($K73="L",$R73,$Q73),IF($K73="L",$Q73,$R73),$D73,$F73))</f>
        <v/>
      </c>
      <c r="Z73" s="113" t="str">
        <f>IF(OR($Q73="",$R73=""),"",_xlfn.BETA.INV(ABS(VLOOKUP($W$1,VLookups!$A$30:$B$31,2,FALSE)-Z$3),IF($K73="L",$R73,$Q73),IF($K73="L",$Q73,$R73),$D73,$F73))</f>
        <v/>
      </c>
      <c r="AA73" s="112" t="str">
        <f>IF(OR($Q73="",$R73=""),"",_xlfn.BETA.INV(ABS(VLOOKUP($W$1,VLookups!$A$30:$B$31,2,FALSE)-AA$3),IF($K73="L",$R73,$Q73),IF($K73="L",$Q73,$R73),$D73,$F73))</f>
        <v/>
      </c>
      <c r="AB73" s="113" t="str">
        <f>IF(OR($Q73="",$R73=""),"",_xlfn.BETA.INV(ABS(VLOOKUP($W$1,VLookups!$A$30:$B$31,2,FALSE)-AB$3),IF($K73="L",$R73,$Q73),IF($K73="L",$Q73,$R73),$D73,$F73))</f>
        <v/>
      </c>
      <c r="AC73" s="112" t="str">
        <f>IF(OR($Q73="",$R73=""),"",_xlfn.BETA.INV(ABS(VLOOKUP($W$1,VLookups!$A$30:$B$31,2,FALSE)-AC$3),IF($K73="L",$R73,$Q73),IF($K73="L",$Q73,$R73),$D73,$F73))</f>
        <v/>
      </c>
      <c r="AD73" s="113" t="str">
        <f>IF(OR($Q73="",$R73=""),"",_xlfn.BETA.INV(ABS(VLOOKUP($W$1,VLookups!$A$30:$B$31,2,FALSE)-AD$3),IF($K73="L",$R73,$Q73),IF($K73="L",$Q73,$R73),$D73,$F73))</f>
        <v/>
      </c>
      <c r="AE73" s="112" t="str">
        <f>IF(OR($Q73="",$R73=""),"",_xlfn.BETA.INV(ABS(VLOOKUP($W$1,VLookups!$A$30:$B$31,2,FALSE)-AE$3),IF($K73="L",$R73,$Q73),IF($K73="L",$Q73,$R73),$D73,$F73))</f>
        <v/>
      </c>
      <c r="AF73" s="113" t="str">
        <f>IF(OR($Q73="",$R73=""),"",_xlfn.BETA.INV(ABS(VLOOKUP($W$1,VLookups!$A$30:$B$31,2,FALSE)-AF$3),IF($K73="L",$R73,$Q73),IF($K73="L",$Q73,$R73),$D73,$F73))</f>
        <v/>
      </c>
      <c r="AG73" s="112" t="str">
        <f>IF(OR($Q73="",$R73=""),"",_xlfn.BETA.INV(ABS(VLOOKUP($W$1,VLookups!$A$30:$B$31,2,FALSE)-AG$3),IF($K73="L",$R73,$Q73),IF($K73="L",$Q73,$R73),$D73,$F73))</f>
        <v/>
      </c>
      <c r="AH73" s="113" t="str">
        <f>IF(OR($Q73="",$R73=""),"",_xlfn.BETA.INV(ABS(VLOOKUP($W$1,VLookups!$A$30:$B$31,2,FALSE)-AH$3),IF($K73="L",$R73,$Q73),IF($K73="L",$Q73,$R73),$D73,$F73))</f>
        <v/>
      </c>
      <c r="AI73" s="112" t="str">
        <f>IF(OR($Q73="",$R73=""),"",_xlfn.BETA.INV(ABS(VLOOKUP($W$1,VLookups!$A$30:$B$31,2,FALSE)-AI$3),IF($K73="L",$R73,$Q73),IF($K73="L",$Q73,$R73),$D73,$F73))</f>
        <v/>
      </c>
      <c r="AJ73" s="113" t="str">
        <f>IF(OR($Q73="",$R73=""),"",_xlfn.BETA.INV(ABS(VLOOKUP($W$1,VLookups!$A$30:$B$31,2,FALSE)-AJ$3),IF($K73="L",$R73,$Q73),IF($K73="L",$Q73,$R73),$D73,$F73))</f>
        <v/>
      </c>
      <c r="AK73" s="15"/>
      <c r="AL73" s="194" t="str">
        <f t="shared" si="181"/>
        <v/>
      </c>
      <c r="AM73" s="192" t="str">
        <f t="shared" si="182"/>
        <v/>
      </c>
      <c r="AN73" s="177" t="str">
        <f t="shared" ref="AN73:AN76" si="206">IF(ISNONTEXT($AL73),AM73+$AL73,"")</f>
        <v/>
      </c>
      <c r="AO73" s="177" t="str">
        <f t="shared" si="200"/>
        <v/>
      </c>
      <c r="AP73" s="177" t="str">
        <f t="shared" si="200"/>
        <v/>
      </c>
      <c r="AQ73" s="177" t="str">
        <f t="shared" si="200"/>
        <v/>
      </c>
      <c r="AR73" s="177" t="str">
        <f t="shared" si="200"/>
        <v/>
      </c>
      <c r="AS73" s="177" t="str">
        <f t="shared" si="200"/>
        <v/>
      </c>
      <c r="AT73" s="177" t="str">
        <f t="shared" si="200"/>
        <v/>
      </c>
      <c r="AU73" s="177" t="str">
        <f t="shared" si="200"/>
        <v/>
      </c>
      <c r="AV73" s="177" t="str">
        <f t="shared" si="200"/>
        <v/>
      </c>
      <c r="AW73" s="177" t="str">
        <f t="shared" si="200"/>
        <v/>
      </c>
      <c r="AX73" s="177" t="str">
        <f t="shared" si="200"/>
        <v/>
      </c>
      <c r="AY73" s="177" t="str">
        <f t="shared" si="200"/>
        <v/>
      </c>
      <c r="AZ73" s="177" t="str">
        <f t="shared" si="200"/>
        <v/>
      </c>
      <c r="BA73" s="177" t="str">
        <f t="shared" si="200"/>
        <v/>
      </c>
      <c r="BB73" s="177" t="str">
        <f t="shared" si="200"/>
        <v/>
      </c>
      <c r="BC73" s="177" t="str">
        <f t="shared" si="200"/>
        <v/>
      </c>
      <c r="BD73" s="177" t="str">
        <f t="shared" si="200"/>
        <v/>
      </c>
      <c r="BE73" s="177" t="str">
        <f t="shared" si="192"/>
        <v/>
      </c>
      <c r="BF73" s="177" t="str">
        <f t="shared" si="192"/>
        <v/>
      </c>
      <c r="BG73" s="177" t="str">
        <f t="shared" si="192"/>
        <v/>
      </c>
      <c r="BH73" s="177" t="str">
        <f t="shared" si="192"/>
        <v/>
      </c>
      <c r="BI73" s="177" t="str">
        <f t="shared" si="192"/>
        <v/>
      </c>
      <c r="BJ73" s="177" t="str">
        <f t="shared" si="192"/>
        <v/>
      </c>
      <c r="BK73" s="177" t="str">
        <f t="shared" si="192"/>
        <v/>
      </c>
      <c r="BL73" s="177" t="str">
        <f t="shared" si="192"/>
        <v/>
      </c>
      <c r="BM73" s="177" t="str">
        <f t="shared" si="192"/>
        <v/>
      </c>
      <c r="BN73" s="177" t="str">
        <f t="shared" si="192"/>
        <v/>
      </c>
      <c r="BO73" s="177" t="str">
        <f t="shared" si="192"/>
        <v/>
      </c>
      <c r="BP73" s="177" t="str">
        <f t="shared" si="192"/>
        <v/>
      </c>
      <c r="BQ73" s="177" t="str">
        <f t="shared" si="192"/>
        <v/>
      </c>
      <c r="BR73" s="177" t="str">
        <f t="shared" si="192"/>
        <v/>
      </c>
      <c r="BS73" s="177" t="str">
        <f t="shared" si="192"/>
        <v/>
      </c>
      <c r="BT73" s="177" t="str">
        <f t="shared" si="201"/>
        <v/>
      </c>
      <c r="BU73" s="177" t="str">
        <f t="shared" si="201"/>
        <v/>
      </c>
      <c r="BV73" s="177" t="str">
        <f t="shared" si="201"/>
        <v/>
      </c>
      <c r="BW73" s="177" t="str">
        <f t="shared" si="201"/>
        <v/>
      </c>
      <c r="BX73" s="177" t="str">
        <f t="shared" si="201"/>
        <v/>
      </c>
      <c r="BY73" s="177" t="str">
        <f t="shared" si="201"/>
        <v/>
      </c>
      <c r="BZ73" s="177" t="str">
        <f t="shared" si="201"/>
        <v/>
      </c>
      <c r="CA73" s="177" t="str">
        <f t="shared" si="201"/>
        <v/>
      </c>
      <c r="CB73" s="177" t="str">
        <f t="shared" si="201"/>
        <v/>
      </c>
      <c r="CC73" s="177" t="str">
        <f t="shared" si="201"/>
        <v/>
      </c>
      <c r="CD73" s="177" t="str">
        <f t="shared" si="201"/>
        <v/>
      </c>
      <c r="CE73" s="177" t="str">
        <f t="shared" si="201"/>
        <v/>
      </c>
      <c r="CF73" s="177" t="str">
        <f t="shared" si="201"/>
        <v/>
      </c>
      <c r="CG73" s="177" t="str">
        <f t="shared" si="201"/>
        <v/>
      </c>
      <c r="CH73" s="177" t="str">
        <f t="shared" si="201"/>
        <v/>
      </c>
      <c r="CI73" s="177" t="str">
        <f t="shared" si="201"/>
        <v/>
      </c>
      <c r="CJ73" s="177" t="str">
        <f t="shared" si="193"/>
        <v/>
      </c>
      <c r="CK73" s="177" t="str">
        <f t="shared" si="193"/>
        <v/>
      </c>
      <c r="CL73" s="177" t="str">
        <f t="shared" si="193"/>
        <v/>
      </c>
      <c r="CM73" s="177" t="str">
        <f t="shared" si="193"/>
        <v/>
      </c>
      <c r="CN73" s="177" t="str">
        <f t="shared" si="193"/>
        <v/>
      </c>
      <c r="CO73" s="177" t="str">
        <f t="shared" si="193"/>
        <v/>
      </c>
      <c r="CP73" s="177" t="str">
        <f t="shared" si="193"/>
        <v/>
      </c>
      <c r="CQ73" s="177" t="str">
        <f t="shared" si="193"/>
        <v/>
      </c>
      <c r="CR73" s="177" t="str">
        <f t="shared" si="193"/>
        <v/>
      </c>
      <c r="CS73" s="177" t="str">
        <f t="shared" si="193"/>
        <v/>
      </c>
      <c r="CT73" s="177" t="str">
        <f t="shared" si="193"/>
        <v/>
      </c>
      <c r="CU73" s="177" t="str">
        <f t="shared" si="193"/>
        <v/>
      </c>
      <c r="CV73" s="177" t="str">
        <f t="shared" si="193"/>
        <v/>
      </c>
      <c r="CW73" s="177" t="str">
        <f t="shared" si="193"/>
        <v/>
      </c>
      <c r="CX73" s="177" t="str">
        <f t="shared" si="193"/>
        <v/>
      </c>
      <c r="CY73" s="177" t="str">
        <f t="shared" si="189"/>
        <v/>
      </c>
      <c r="CZ73" s="177" t="str">
        <f t="shared" si="189"/>
        <v/>
      </c>
      <c r="DA73" s="177" t="str">
        <f t="shared" si="189"/>
        <v/>
      </c>
      <c r="DB73" s="177" t="str">
        <f t="shared" si="189"/>
        <v/>
      </c>
      <c r="DC73" s="177" t="str">
        <f t="shared" si="189"/>
        <v/>
      </c>
      <c r="DD73" s="177" t="str">
        <f t="shared" si="189"/>
        <v/>
      </c>
      <c r="DE73" s="177" t="str">
        <f t="shared" si="189"/>
        <v/>
      </c>
      <c r="DF73" s="177" t="str">
        <f t="shared" si="189"/>
        <v/>
      </c>
      <c r="DG73" s="177" t="str">
        <f t="shared" si="189"/>
        <v/>
      </c>
      <c r="DH73" s="177" t="str">
        <f t="shared" si="189"/>
        <v/>
      </c>
      <c r="DI73" s="177" t="str">
        <f t="shared" si="189"/>
        <v/>
      </c>
      <c r="DJ73" s="177" t="str">
        <f t="shared" si="189"/>
        <v/>
      </c>
      <c r="DK73" s="177" t="str">
        <f t="shared" si="189"/>
        <v/>
      </c>
      <c r="DL73" s="177" t="str">
        <f t="shared" si="189"/>
        <v/>
      </c>
      <c r="DM73" s="177" t="str">
        <f t="shared" si="189"/>
        <v/>
      </c>
      <c r="DN73" s="177" t="str">
        <f t="shared" si="189"/>
        <v/>
      </c>
      <c r="DO73" s="177" t="str">
        <f t="shared" si="184"/>
        <v/>
      </c>
      <c r="DP73" s="177" t="str">
        <f t="shared" si="184"/>
        <v/>
      </c>
      <c r="DQ73" s="177" t="str">
        <f t="shared" si="184"/>
        <v/>
      </c>
      <c r="DR73" s="177" t="str">
        <f t="shared" si="184"/>
        <v/>
      </c>
      <c r="DS73" s="177" t="str">
        <f t="shared" si="184"/>
        <v/>
      </c>
      <c r="DT73" s="177" t="str">
        <f t="shared" si="184"/>
        <v/>
      </c>
      <c r="DU73" s="177" t="str">
        <f t="shared" si="184"/>
        <v/>
      </c>
      <c r="DV73" s="177" t="str">
        <f t="shared" si="184"/>
        <v/>
      </c>
      <c r="DW73" s="177" t="str">
        <f t="shared" si="184"/>
        <v/>
      </c>
      <c r="DX73" s="177" t="str">
        <f t="shared" si="184"/>
        <v/>
      </c>
      <c r="DY73" s="177" t="str">
        <f t="shared" si="184"/>
        <v/>
      </c>
      <c r="DZ73" s="177" t="str">
        <f t="shared" si="184"/>
        <v/>
      </c>
      <c r="EA73" s="177" t="str">
        <f t="shared" si="184"/>
        <v/>
      </c>
      <c r="EB73" s="177" t="str">
        <f t="shared" si="184"/>
        <v/>
      </c>
      <c r="EC73" s="177" t="str">
        <f t="shared" si="184"/>
        <v/>
      </c>
      <c r="ED73" s="177" t="str">
        <f t="shared" si="202"/>
        <v/>
      </c>
      <c r="EE73" s="177" t="str">
        <f t="shared" si="202"/>
        <v/>
      </c>
      <c r="EF73" s="177" t="str">
        <f t="shared" si="202"/>
        <v/>
      </c>
      <c r="EG73" s="177" t="str">
        <f t="shared" si="202"/>
        <v/>
      </c>
      <c r="EH73" s="177" t="str">
        <f t="shared" si="202"/>
        <v/>
      </c>
      <c r="EI73" s="177" t="str">
        <f t="shared" si="202"/>
        <v/>
      </c>
      <c r="EJ73" s="177" t="str">
        <f t="shared" si="202"/>
        <v/>
      </c>
      <c r="EK73" s="177" t="str">
        <f t="shared" si="202"/>
        <v/>
      </c>
      <c r="EL73" s="177" t="str">
        <f t="shared" si="202"/>
        <v/>
      </c>
      <c r="EM73" s="177" t="str">
        <f t="shared" si="202"/>
        <v/>
      </c>
      <c r="EN73" s="177" t="str">
        <f t="shared" si="202"/>
        <v/>
      </c>
      <c r="EO73" s="177" t="str">
        <f t="shared" si="202"/>
        <v/>
      </c>
      <c r="EP73" s="177" t="str">
        <f t="shared" si="202"/>
        <v/>
      </c>
      <c r="EQ73" s="177" t="str">
        <f t="shared" si="202"/>
        <v/>
      </c>
      <c r="ER73" s="177" t="str">
        <f t="shared" si="202"/>
        <v/>
      </c>
      <c r="ES73" s="177" t="str">
        <f t="shared" si="202"/>
        <v/>
      </c>
      <c r="ET73" s="177" t="str">
        <f t="shared" si="194"/>
        <v/>
      </c>
      <c r="EU73" s="177" t="str">
        <f t="shared" si="194"/>
        <v/>
      </c>
      <c r="EV73" s="177" t="str">
        <f t="shared" si="194"/>
        <v/>
      </c>
      <c r="EW73" s="177" t="str">
        <f t="shared" si="194"/>
        <v/>
      </c>
      <c r="EX73" s="177" t="str">
        <f t="shared" si="194"/>
        <v/>
      </c>
      <c r="EY73" s="177" t="str">
        <f t="shared" si="194"/>
        <v/>
      </c>
      <c r="EZ73" s="177" t="str">
        <f t="shared" si="194"/>
        <v/>
      </c>
      <c r="FA73" s="177" t="str">
        <f t="shared" si="194"/>
        <v/>
      </c>
      <c r="FB73" s="177" t="str">
        <f t="shared" si="194"/>
        <v/>
      </c>
      <c r="FC73" s="177" t="str">
        <f t="shared" si="194"/>
        <v/>
      </c>
      <c r="FD73" s="177" t="str">
        <f t="shared" si="194"/>
        <v/>
      </c>
      <c r="FE73" s="177" t="str">
        <f t="shared" si="194"/>
        <v/>
      </c>
      <c r="FF73" s="177" t="str">
        <f t="shared" si="194"/>
        <v/>
      </c>
      <c r="FG73" s="177" t="str">
        <f t="shared" si="194"/>
        <v/>
      </c>
      <c r="FH73" s="177" t="str">
        <f t="shared" si="194"/>
        <v/>
      </c>
      <c r="FI73" s="177" t="str">
        <f t="shared" ref="FI73:FX88" si="207">IF(ISNONTEXT($AL73),FH73+$AL73,"")</f>
        <v/>
      </c>
      <c r="FJ73" s="177" t="str">
        <f t="shared" si="207"/>
        <v/>
      </c>
      <c r="FK73" s="177" t="str">
        <f t="shared" si="207"/>
        <v/>
      </c>
      <c r="FL73" s="177" t="str">
        <f t="shared" si="207"/>
        <v/>
      </c>
      <c r="FM73" s="177" t="str">
        <f t="shared" si="207"/>
        <v/>
      </c>
      <c r="FN73" s="177" t="str">
        <f t="shared" si="207"/>
        <v/>
      </c>
      <c r="FO73" s="177" t="str">
        <f t="shared" si="207"/>
        <v/>
      </c>
      <c r="FP73" s="177" t="str">
        <f t="shared" si="207"/>
        <v/>
      </c>
      <c r="FQ73" s="177" t="str">
        <f t="shared" si="207"/>
        <v/>
      </c>
      <c r="FR73" s="177" t="str">
        <f t="shared" si="207"/>
        <v/>
      </c>
      <c r="FS73" s="177" t="str">
        <f t="shared" si="207"/>
        <v/>
      </c>
      <c r="FT73" s="177" t="str">
        <f t="shared" si="207"/>
        <v/>
      </c>
      <c r="FU73" s="177" t="str">
        <f t="shared" si="207"/>
        <v/>
      </c>
      <c r="FV73" s="177" t="str">
        <f t="shared" si="207"/>
        <v/>
      </c>
      <c r="FW73" s="177" t="str">
        <f t="shared" si="207"/>
        <v/>
      </c>
      <c r="FX73" s="177" t="str">
        <f t="shared" si="207"/>
        <v/>
      </c>
      <c r="FY73" s="177" t="str">
        <f t="shared" si="203"/>
        <v/>
      </c>
      <c r="FZ73" s="177" t="str">
        <f t="shared" si="203"/>
        <v/>
      </c>
      <c r="GA73" s="177" t="str">
        <f t="shared" si="195"/>
        <v/>
      </c>
      <c r="GB73" s="177" t="str">
        <f t="shared" si="190"/>
        <v/>
      </c>
      <c r="GC73" s="177" t="str">
        <f t="shared" si="190"/>
        <v/>
      </c>
      <c r="GD73" s="177" t="str">
        <f t="shared" si="190"/>
        <v/>
      </c>
      <c r="GE73" s="177" t="str">
        <f t="shared" si="190"/>
        <v/>
      </c>
      <c r="GF73" s="177" t="str">
        <f t="shared" si="190"/>
        <v/>
      </c>
      <c r="GG73" s="177" t="str">
        <f t="shared" si="190"/>
        <v/>
      </c>
      <c r="GH73" s="177" t="str">
        <f t="shared" si="190"/>
        <v/>
      </c>
      <c r="GI73" s="177" t="str">
        <f t="shared" si="190"/>
        <v/>
      </c>
      <c r="GJ73" s="177" t="str">
        <f t="shared" si="190"/>
        <v/>
      </c>
      <c r="GK73" s="177" t="str">
        <f t="shared" si="190"/>
        <v/>
      </c>
      <c r="GL73" s="177" t="str">
        <f t="shared" si="190"/>
        <v/>
      </c>
      <c r="GM73" s="177" t="str">
        <f t="shared" si="190"/>
        <v/>
      </c>
      <c r="GN73" s="177" t="str">
        <f t="shared" si="190"/>
        <v/>
      </c>
      <c r="GO73" s="177" t="str">
        <f t="shared" si="190"/>
        <v/>
      </c>
      <c r="GP73" s="177" t="str">
        <f t="shared" si="190"/>
        <v/>
      </c>
      <c r="GQ73" s="177" t="str">
        <f t="shared" si="204"/>
        <v/>
      </c>
      <c r="GR73" s="177" t="str">
        <f t="shared" si="204"/>
        <v/>
      </c>
      <c r="GS73" s="177" t="str">
        <f t="shared" si="204"/>
        <v/>
      </c>
      <c r="GT73" s="177" t="str">
        <f t="shared" si="204"/>
        <v/>
      </c>
      <c r="GU73" s="177" t="str">
        <f t="shared" si="204"/>
        <v/>
      </c>
      <c r="GV73" s="177" t="str">
        <f t="shared" si="204"/>
        <v/>
      </c>
      <c r="GW73" s="177" t="str">
        <f t="shared" si="204"/>
        <v/>
      </c>
      <c r="GX73" s="177" t="str">
        <f t="shared" si="204"/>
        <v/>
      </c>
      <c r="GY73" s="177" t="str">
        <f t="shared" si="204"/>
        <v/>
      </c>
      <c r="GZ73" s="177" t="str">
        <f t="shared" si="204"/>
        <v/>
      </c>
      <c r="HA73" s="177" t="str">
        <f t="shared" si="204"/>
        <v/>
      </c>
      <c r="HB73" s="177" t="str">
        <f t="shared" si="204"/>
        <v/>
      </c>
      <c r="HC73" s="177" t="str">
        <f t="shared" si="204"/>
        <v/>
      </c>
      <c r="HD73" s="177" t="str">
        <f t="shared" si="204"/>
        <v/>
      </c>
      <c r="HE73" s="177" t="str">
        <f t="shared" si="204"/>
        <v/>
      </c>
      <c r="HF73" s="177" t="str">
        <f t="shared" si="204"/>
        <v/>
      </c>
      <c r="HG73" s="177" t="str">
        <f t="shared" si="196"/>
        <v/>
      </c>
      <c r="HH73" s="177" t="str">
        <f t="shared" si="191"/>
        <v/>
      </c>
      <c r="HI73" s="177" t="str">
        <f t="shared" si="191"/>
        <v/>
      </c>
      <c r="HJ73" s="177" t="str">
        <f t="shared" si="191"/>
        <v/>
      </c>
      <c r="HK73" s="177" t="str">
        <f t="shared" si="191"/>
        <v/>
      </c>
      <c r="HL73" s="177" t="str">
        <f t="shared" si="191"/>
        <v/>
      </c>
      <c r="HM73" s="177" t="str">
        <f t="shared" si="191"/>
        <v/>
      </c>
      <c r="HN73" s="177" t="str">
        <f t="shared" si="191"/>
        <v/>
      </c>
      <c r="HO73" s="177" t="str">
        <f t="shared" si="191"/>
        <v/>
      </c>
      <c r="HP73" s="177" t="str">
        <f t="shared" si="191"/>
        <v/>
      </c>
      <c r="HQ73" s="177" t="str">
        <f t="shared" si="191"/>
        <v/>
      </c>
      <c r="HR73" s="177" t="str">
        <f t="shared" si="191"/>
        <v/>
      </c>
      <c r="HS73" s="177" t="str">
        <f t="shared" si="191"/>
        <v/>
      </c>
      <c r="HT73" s="177" t="str">
        <f t="shared" si="191"/>
        <v/>
      </c>
      <c r="HU73" s="177" t="str">
        <f t="shared" si="191"/>
        <v/>
      </c>
      <c r="HV73" s="177" t="str">
        <f t="shared" si="191"/>
        <v/>
      </c>
      <c r="HW73" s="177" t="str">
        <f t="shared" si="205"/>
        <v/>
      </c>
      <c r="HX73" s="177" t="str">
        <f t="shared" si="205"/>
        <v/>
      </c>
      <c r="HY73" s="177" t="str">
        <f t="shared" si="205"/>
        <v/>
      </c>
      <c r="HZ73" s="177" t="str">
        <f t="shared" si="205"/>
        <v/>
      </c>
      <c r="IA73" s="177" t="str">
        <f t="shared" si="205"/>
        <v/>
      </c>
      <c r="IB73" s="177" t="str">
        <f t="shared" si="205"/>
        <v/>
      </c>
      <c r="IC73" s="177" t="str">
        <f t="shared" si="205"/>
        <v/>
      </c>
      <c r="ID73" s="177" t="str">
        <f t="shared" si="205"/>
        <v/>
      </c>
      <c r="IE73" s="192" t="str">
        <f t="shared" si="185"/>
        <v/>
      </c>
      <c r="IF73" s="193" t="e">
        <f t="shared" si="174"/>
        <v>#N/A</v>
      </c>
      <c r="IG73" s="193" t="e">
        <f t="shared" si="155"/>
        <v>#N/A</v>
      </c>
      <c r="IH73" s="193" t="e">
        <f t="shared" si="155"/>
        <v>#N/A</v>
      </c>
      <c r="II73" s="193" t="e">
        <f t="shared" si="155"/>
        <v>#N/A</v>
      </c>
      <c r="IJ73" s="193" t="e">
        <f t="shared" si="165"/>
        <v>#N/A</v>
      </c>
      <c r="IK73" s="193" t="e">
        <f t="shared" si="165"/>
        <v>#N/A</v>
      </c>
      <c r="IL73" s="193" t="e">
        <f t="shared" si="165"/>
        <v>#N/A</v>
      </c>
      <c r="IM73" s="193" t="e">
        <f t="shared" si="165"/>
        <v>#N/A</v>
      </c>
      <c r="IN73" s="193" t="e">
        <f t="shared" si="165"/>
        <v>#N/A</v>
      </c>
      <c r="IO73" s="193" t="e">
        <f t="shared" si="165"/>
        <v>#N/A</v>
      </c>
      <c r="IP73" s="193" t="e">
        <f t="shared" si="165"/>
        <v>#N/A</v>
      </c>
      <c r="IQ73" s="193" t="e">
        <f t="shared" si="165"/>
        <v>#N/A</v>
      </c>
      <c r="IR73" s="193" t="e">
        <f t="shared" si="165"/>
        <v>#N/A</v>
      </c>
      <c r="IS73" s="193" t="e">
        <f t="shared" si="165"/>
        <v>#N/A</v>
      </c>
      <c r="IT73" s="193" t="e">
        <f t="shared" si="165"/>
        <v>#N/A</v>
      </c>
      <c r="IU73" s="193" t="e">
        <f t="shared" si="165"/>
        <v>#N/A</v>
      </c>
      <c r="IV73" s="193" t="e">
        <f t="shared" si="165"/>
        <v>#N/A</v>
      </c>
      <c r="IW73" s="193" t="e">
        <f t="shared" si="165"/>
        <v>#N/A</v>
      </c>
      <c r="IX73" s="193" t="e">
        <f t="shared" si="165"/>
        <v>#N/A</v>
      </c>
      <c r="IY73" s="193" t="e">
        <f t="shared" si="161"/>
        <v>#N/A</v>
      </c>
      <c r="IZ73" s="193" t="e">
        <f t="shared" si="161"/>
        <v>#N/A</v>
      </c>
      <c r="JA73" s="193" t="e">
        <f t="shared" si="161"/>
        <v>#N/A</v>
      </c>
      <c r="JB73" s="193" t="e">
        <f t="shared" si="161"/>
        <v>#N/A</v>
      </c>
      <c r="JC73" s="193" t="e">
        <f t="shared" si="161"/>
        <v>#N/A</v>
      </c>
      <c r="JD73" s="193" t="e">
        <f t="shared" si="161"/>
        <v>#N/A</v>
      </c>
      <c r="JE73" s="193" t="e">
        <f t="shared" si="161"/>
        <v>#N/A</v>
      </c>
      <c r="JF73" s="193" t="e">
        <f t="shared" si="161"/>
        <v>#N/A</v>
      </c>
      <c r="JG73" s="193" t="e">
        <f t="shared" si="161"/>
        <v>#N/A</v>
      </c>
      <c r="JH73" s="193" t="e">
        <f t="shared" si="161"/>
        <v>#N/A</v>
      </c>
      <c r="JI73" s="193" t="e">
        <f t="shared" si="161"/>
        <v>#N/A</v>
      </c>
      <c r="JJ73" s="193" t="e">
        <f t="shared" si="161"/>
        <v>#N/A</v>
      </c>
      <c r="JK73" s="193" t="e">
        <f t="shared" si="161"/>
        <v>#N/A</v>
      </c>
      <c r="JL73" s="193" t="e">
        <f t="shared" si="161"/>
        <v>#N/A</v>
      </c>
      <c r="JM73" s="193" t="e">
        <f t="shared" si="161"/>
        <v>#N/A</v>
      </c>
      <c r="JN73" s="193" t="e">
        <f t="shared" si="158"/>
        <v>#N/A</v>
      </c>
      <c r="JO73" s="193" t="e">
        <f t="shared" si="158"/>
        <v>#N/A</v>
      </c>
      <c r="JP73" s="193" t="e">
        <f t="shared" si="158"/>
        <v>#N/A</v>
      </c>
      <c r="JQ73" s="193" t="e">
        <f t="shared" si="158"/>
        <v>#N/A</v>
      </c>
      <c r="JR73" s="193" t="e">
        <f t="shared" si="158"/>
        <v>#N/A</v>
      </c>
      <c r="JS73" s="193" t="e">
        <f t="shared" si="158"/>
        <v>#N/A</v>
      </c>
      <c r="JT73" s="193" t="e">
        <f t="shared" si="158"/>
        <v>#N/A</v>
      </c>
      <c r="JU73" s="193" t="e">
        <f t="shared" si="158"/>
        <v>#N/A</v>
      </c>
      <c r="JV73" s="193" t="e">
        <f t="shared" si="158"/>
        <v>#N/A</v>
      </c>
      <c r="JW73" s="193" t="e">
        <f t="shared" si="158"/>
        <v>#N/A</v>
      </c>
      <c r="JX73" s="193" t="e">
        <f t="shared" si="158"/>
        <v>#N/A</v>
      </c>
      <c r="JY73" s="193" t="e">
        <f t="shared" si="158"/>
        <v>#N/A</v>
      </c>
      <c r="JZ73" s="193" t="e">
        <f t="shared" si="158"/>
        <v>#N/A</v>
      </c>
      <c r="KA73" s="193" t="e">
        <f t="shared" si="158"/>
        <v>#N/A</v>
      </c>
      <c r="KB73" s="193" t="e">
        <f t="shared" si="158"/>
        <v>#N/A</v>
      </c>
      <c r="KC73" s="193" t="e">
        <f t="shared" si="186"/>
        <v>#N/A</v>
      </c>
      <c r="KD73" s="193" t="e">
        <f t="shared" si="186"/>
        <v>#N/A</v>
      </c>
      <c r="KE73" s="193" t="e">
        <f t="shared" si="186"/>
        <v>#N/A</v>
      </c>
      <c r="KF73" s="193" t="e">
        <f t="shared" si="186"/>
        <v>#N/A</v>
      </c>
      <c r="KG73" s="193" t="e">
        <f t="shared" si="186"/>
        <v>#N/A</v>
      </c>
      <c r="KH73" s="193" t="e">
        <f t="shared" si="186"/>
        <v>#N/A</v>
      </c>
      <c r="KI73" s="193" t="e">
        <f t="shared" si="186"/>
        <v>#N/A</v>
      </c>
      <c r="KJ73" s="193" t="e">
        <f t="shared" si="186"/>
        <v>#N/A</v>
      </c>
      <c r="KK73" s="193" t="e">
        <f t="shared" si="186"/>
        <v>#N/A</v>
      </c>
      <c r="KL73" s="193" t="e">
        <f t="shared" si="186"/>
        <v>#N/A</v>
      </c>
      <c r="KM73" s="193" t="e">
        <f t="shared" si="186"/>
        <v>#N/A</v>
      </c>
      <c r="KN73" s="193" t="e">
        <f t="shared" si="186"/>
        <v>#N/A</v>
      </c>
      <c r="KO73" s="193" t="e">
        <f t="shared" si="186"/>
        <v>#N/A</v>
      </c>
      <c r="KP73" s="193" t="e">
        <f t="shared" si="186"/>
        <v>#N/A</v>
      </c>
      <c r="KQ73" s="193" t="e">
        <f t="shared" si="186"/>
        <v>#N/A</v>
      </c>
      <c r="KR73" s="193" t="e">
        <f t="shared" si="197"/>
        <v>#N/A</v>
      </c>
      <c r="KS73" s="193" t="e">
        <f t="shared" si="156"/>
        <v>#N/A</v>
      </c>
      <c r="KT73" s="193" t="e">
        <f t="shared" si="156"/>
        <v>#N/A</v>
      </c>
      <c r="KU73" s="193" t="e">
        <f t="shared" si="156"/>
        <v>#N/A</v>
      </c>
      <c r="KV73" s="193" t="e">
        <f t="shared" si="166"/>
        <v>#N/A</v>
      </c>
      <c r="KW73" s="193" t="e">
        <f t="shared" si="166"/>
        <v>#N/A</v>
      </c>
      <c r="KX73" s="193" t="e">
        <f t="shared" si="166"/>
        <v>#N/A</v>
      </c>
      <c r="KY73" s="193" t="e">
        <f t="shared" si="166"/>
        <v>#N/A</v>
      </c>
      <c r="KZ73" s="193" t="e">
        <f t="shared" si="166"/>
        <v>#N/A</v>
      </c>
      <c r="LA73" s="193" t="e">
        <f t="shared" si="166"/>
        <v>#N/A</v>
      </c>
      <c r="LB73" s="193" t="e">
        <f t="shared" si="166"/>
        <v>#N/A</v>
      </c>
      <c r="LC73" s="193" t="e">
        <f t="shared" si="166"/>
        <v>#N/A</v>
      </c>
      <c r="LD73" s="193" t="e">
        <f t="shared" si="166"/>
        <v>#N/A</v>
      </c>
      <c r="LE73" s="193" t="e">
        <f t="shared" si="166"/>
        <v>#N/A</v>
      </c>
      <c r="LF73" s="193" t="e">
        <f t="shared" si="166"/>
        <v>#N/A</v>
      </c>
      <c r="LG73" s="193" t="e">
        <f t="shared" si="166"/>
        <v>#N/A</v>
      </c>
      <c r="LH73" s="193" t="e">
        <f t="shared" si="166"/>
        <v>#N/A</v>
      </c>
      <c r="LI73" s="193" t="e">
        <f t="shared" si="166"/>
        <v>#N/A</v>
      </c>
      <c r="LJ73" s="193" t="e">
        <f t="shared" si="166"/>
        <v>#N/A</v>
      </c>
      <c r="LK73" s="193" t="e">
        <f t="shared" si="162"/>
        <v>#N/A</v>
      </c>
      <c r="LL73" s="193" t="e">
        <f t="shared" si="162"/>
        <v>#N/A</v>
      </c>
      <c r="LM73" s="193" t="e">
        <f t="shared" si="162"/>
        <v>#N/A</v>
      </c>
      <c r="LN73" s="193" t="e">
        <f t="shared" si="162"/>
        <v>#N/A</v>
      </c>
      <c r="LO73" s="193" t="e">
        <f t="shared" si="162"/>
        <v>#N/A</v>
      </c>
      <c r="LP73" s="193" t="e">
        <f t="shared" si="162"/>
        <v>#N/A</v>
      </c>
      <c r="LQ73" s="193" t="e">
        <f t="shared" si="162"/>
        <v>#N/A</v>
      </c>
      <c r="LR73" s="193" t="e">
        <f t="shared" si="162"/>
        <v>#N/A</v>
      </c>
      <c r="LS73" s="193" t="e">
        <f t="shared" si="162"/>
        <v>#N/A</v>
      </c>
      <c r="LT73" s="193" t="e">
        <f t="shared" si="162"/>
        <v>#N/A</v>
      </c>
      <c r="LU73" s="193" t="e">
        <f t="shared" si="162"/>
        <v>#N/A</v>
      </c>
      <c r="LV73" s="193" t="e">
        <f t="shared" si="162"/>
        <v>#N/A</v>
      </c>
      <c r="LW73" s="193" t="e">
        <f t="shared" si="162"/>
        <v>#N/A</v>
      </c>
      <c r="LX73" s="193" t="e">
        <f t="shared" si="162"/>
        <v>#N/A</v>
      </c>
      <c r="LY73" s="193" t="e">
        <f t="shared" si="162"/>
        <v>#N/A</v>
      </c>
      <c r="LZ73" s="193" t="e">
        <f t="shared" si="159"/>
        <v>#N/A</v>
      </c>
      <c r="MA73" s="193" t="e">
        <f t="shared" si="159"/>
        <v>#N/A</v>
      </c>
      <c r="MB73" s="193" t="e">
        <f t="shared" si="159"/>
        <v>#N/A</v>
      </c>
      <c r="MC73" s="193" t="e">
        <f t="shared" si="159"/>
        <v>#N/A</v>
      </c>
      <c r="MD73" s="193" t="e">
        <f t="shared" si="159"/>
        <v>#N/A</v>
      </c>
      <c r="ME73" s="193" t="e">
        <f t="shared" si="159"/>
        <v>#N/A</v>
      </c>
      <c r="MF73" s="193" t="e">
        <f t="shared" si="159"/>
        <v>#N/A</v>
      </c>
      <c r="MG73" s="193" t="e">
        <f t="shared" si="159"/>
        <v>#N/A</v>
      </c>
      <c r="MH73" s="193" t="e">
        <f t="shared" si="159"/>
        <v>#N/A</v>
      </c>
      <c r="MI73" s="193" t="e">
        <f t="shared" si="159"/>
        <v>#N/A</v>
      </c>
      <c r="MJ73" s="193" t="e">
        <f t="shared" si="159"/>
        <v>#N/A</v>
      </c>
      <c r="MK73" s="193" t="e">
        <f t="shared" si="159"/>
        <v>#N/A</v>
      </c>
      <c r="ML73" s="193" t="e">
        <f t="shared" si="159"/>
        <v>#N/A</v>
      </c>
      <c r="MM73" s="193" t="e">
        <f t="shared" si="159"/>
        <v>#N/A</v>
      </c>
      <c r="MN73" s="193" t="e">
        <f t="shared" si="159"/>
        <v>#N/A</v>
      </c>
      <c r="MO73" s="193" t="e">
        <f t="shared" si="187"/>
        <v>#N/A</v>
      </c>
      <c r="MP73" s="193" t="e">
        <f t="shared" si="187"/>
        <v>#N/A</v>
      </c>
      <c r="MQ73" s="193" t="e">
        <f t="shared" si="187"/>
        <v>#N/A</v>
      </c>
      <c r="MR73" s="193" t="e">
        <f t="shared" si="187"/>
        <v>#N/A</v>
      </c>
      <c r="MS73" s="193" t="e">
        <f t="shared" si="187"/>
        <v>#N/A</v>
      </c>
      <c r="MT73" s="193" t="e">
        <f t="shared" si="187"/>
        <v>#N/A</v>
      </c>
      <c r="MU73" s="193" t="e">
        <f t="shared" si="187"/>
        <v>#N/A</v>
      </c>
      <c r="MV73" s="193" t="e">
        <f t="shared" si="187"/>
        <v>#N/A</v>
      </c>
      <c r="MW73" s="193" t="e">
        <f t="shared" si="187"/>
        <v>#N/A</v>
      </c>
      <c r="MX73" s="193" t="e">
        <f t="shared" si="187"/>
        <v>#N/A</v>
      </c>
      <c r="MY73" s="193" t="e">
        <f t="shared" si="187"/>
        <v>#N/A</v>
      </c>
      <c r="MZ73" s="193" t="e">
        <f t="shared" si="187"/>
        <v>#N/A</v>
      </c>
      <c r="NA73" s="193" t="e">
        <f t="shared" si="187"/>
        <v>#N/A</v>
      </c>
      <c r="NB73" s="193" t="e">
        <f t="shared" si="187"/>
        <v>#N/A</v>
      </c>
      <c r="NC73" s="193" t="e">
        <f t="shared" si="187"/>
        <v>#N/A</v>
      </c>
      <c r="ND73" s="193" t="e">
        <f t="shared" si="198"/>
        <v>#N/A</v>
      </c>
      <c r="NE73" s="193" t="e">
        <f t="shared" si="157"/>
        <v>#N/A</v>
      </c>
      <c r="NF73" s="193" t="e">
        <f t="shared" si="157"/>
        <v>#N/A</v>
      </c>
      <c r="NG73" s="193" t="e">
        <f t="shared" si="157"/>
        <v>#N/A</v>
      </c>
      <c r="NH73" s="193" t="e">
        <f t="shared" si="167"/>
        <v>#N/A</v>
      </c>
      <c r="NI73" s="193" t="e">
        <f t="shared" si="167"/>
        <v>#N/A</v>
      </c>
      <c r="NJ73" s="193" t="e">
        <f t="shared" si="167"/>
        <v>#N/A</v>
      </c>
      <c r="NK73" s="193" t="e">
        <f t="shared" si="167"/>
        <v>#N/A</v>
      </c>
      <c r="NL73" s="193" t="e">
        <f t="shared" si="167"/>
        <v>#N/A</v>
      </c>
      <c r="NM73" s="193" t="e">
        <f t="shared" si="167"/>
        <v>#N/A</v>
      </c>
      <c r="NN73" s="193" t="e">
        <f t="shared" si="167"/>
        <v>#N/A</v>
      </c>
      <c r="NO73" s="193" t="e">
        <f t="shared" si="167"/>
        <v>#N/A</v>
      </c>
      <c r="NP73" s="193" t="e">
        <f t="shared" si="167"/>
        <v>#N/A</v>
      </c>
      <c r="NQ73" s="193" t="e">
        <f t="shared" si="167"/>
        <v>#N/A</v>
      </c>
      <c r="NR73" s="193" t="e">
        <f t="shared" si="167"/>
        <v>#N/A</v>
      </c>
      <c r="NS73" s="193" t="e">
        <f t="shared" si="167"/>
        <v>#N/A</v>
      </c>
      <c r="NT73" s="193" t="e">
        <f t="shared" si="167"/>
        <v>#N/A</v>
      </c>
      <c r="NU73" s="193" t="e">
        <f t="shared" si="167"/>
        <v>#N/A</v>
      </c>
      <c r="NV73" s="193" t="e">
        <f t="shared" si="167"/>
        <v>#N/A</v>
      </c>
      <c r="NW73" s="193" t="e">
        <f t="shared" si="163"/>
        <v>#N/A</v>
      </c>
      <c r="NX73" s="193" t="e">
        <f t="shared" si="163"/>
        <v>#N/A</v>
      </c>
      <c r="NY73" s="193" t="e">
        <f t="shared" si="163"/>
        <v>#N/A</v>
      </c>
      <c r="NZ73" s="193" t="e">
        <f t="shared" si="163"/>
        <v>#N/A</v>
      </c>
      <c r="OA73" s="193" t="e">
        <f t="shared" si="163"/>
        <v>#N/A</v>
      </c>
      <c r="OB73" s="193" t="e">
        <f t="shared" si="163"/>
        <v>#N/A</v>
      </c>
      <c r="OC73" s="193" t="e">
        <f t="shared" si="163"/>
        <v>#N/A</v>
      </c>
      <c r="OD73" s="193" t="e">
        <f t="shared" si="163"/>
        <v>#N/A</v>
      </c>
      <c r="OE73" s="193" t="e">
        <f t="shared" si="163"/>
        <v>#N/A</v>
      </c>
      <c r="OF73" s="193" t="e">
        <f t="shared" si="163"/>
        <v>#N/A</v>
      </c>
      <c r="OG73" s="193" t="e">
        <f t="shared" si="163"/>
        <v>#N/A</v>
      </c>
      <c r="OH73" s="193" t="e">
        <f t="shared" si="163"/>
        <v>#N/A</v>
      </c>
      <c r="OI73" s="193" t="e">
        <f t="shared" si="163"/>
        <v>#N/A</v>
      </c>
      <c r="OJ73" s="193" t="e">
        <f t="shared" si="163"/>
        <v>#N/A</v>
      </c>
      <c r="OK73" s="193" t="e">
        <f t="shared" si="163"/>
        <v>#N/A</v>
      </c>
      <c r="OL73" s="193" t="e">
        <f t="shared" si="160"/>
        <v>#N/A</v>
      </c>
      <c r="OM73" s="193" t="e">
        <f t="shared" si="160"/>
        <v>#N/A</v>
      </c>
      <c r="ON73" s="193" t="e">
        <f t="shared" si="160"/>
        <v>#N/A</v>
      </c>
      <c r="OO73" s="193" t="e">
        <f t="shared" si="160"/>
        <v>#N/A</v>
      </c>
      <c r="OP73" s="193" t="e">
        <f t="shared" si="160"/>
        <v>#N/A</v>
      </c>
      <c r="OQ73" s="193" t="e">
        <f t="shared" si="160"/>
        <v>#N/A</v>
      </c>
      <c r="OR73" s="193" t="e">
        <f t="shared" si="160"/>
        <v>#N/A</v>
      </c>
      <c r="OS73" s="193" t="e">
        <f t="shared" si="160"/>
        <v>#N/A</v>
      </c>
      <c r="OT73" s="193" t="e">
        <f t="shared" si="160"/>
        <v>#N/A</v>
      </c>
      <c r="OU73" s="193" t="e">
        <f t="shared" si="160"/>
        <v>#N/A</v>
      </c>
      <c r="OV73" s="193" t="e">
        <f t="shared" si="160"/>
        <v>#N/A</v>
      </c>
      <c r="OW73" s="193" t="e">
        <f t="shared" si="160"/>
        <v>#N/A</v>
      </c>
      <c r="OX73" s="193" t="e">
        <f t="shared" si="160"/>
        <v>#N/A</v>
      </c>
      <c r="OY73" s="193" t="e">
        <f t="shared" si="160"/>
        <v>#N/A</v>
      </c>
      <c r="OZ73" s="193" t="e">
        <f t="shared" si="160"/>
        <v>#N/A</v>
      </c>
      <c r="PA73" s="193" t="e">
        <f t="shared" si="188"/>
        <v>#N/A</v>
      </c>
      <c r="PB73" s="193" t="e">
        <f t="shared" si="188"/>
        <v>#N/A</v>
      </c>
      <c r="PC73" s="193" t="e">
        <f t="shared" si="188"/>
        <v>#N/A</v>
      </c>
      <c r="PD73" s="193" t="e">
        <f t="shared" si="188"/>
        <v>#N/A</v>
      </c>
      <c r="PE73" s="193" t="e">
        <f t="shared" si="188"/>
        <v>#N/A</v>
      </c>
      <c r="PF73" s="193" t="e">
        <f t="shared" si="188"/>
        <v>#N/A</v>
      </c>
      <c r="PG73" s="193" t="e">
        <f t="shared" si="188"/>
        <v>#N/A</v>
      </c>
      <c r="PH73" s="193" t="e">
        <f t="shared" si="188"/>
        <v>#N/A</v>
      </c>
      <c r="PI73" s="193" t="e">
        <f t="shared" si="188"/>
        <v>#N/A</v>
      </c>
      <c r="PJ73" s="193" t="e">
        <f t="shared" si="188"/>
        <v>#N/A</v>
      </c>
      <c r="PK73" s="193" t="e">
        <f t="shared" si="188"/>
        <v>#N/A</v>
      </c>
      <c r="PL73" s="193" t="e">
        <f t="shared" si="188"/>
        <v>#N/A</v>
      </c>
      <c r="PM73" s="193" t="e">
        <f t="shared" si="188"/>
        <v>#N/A</v>
      </c>
      <c r="PN73" s="193" t="e">
        <f t="shared" si="188"/>
        <v>#N/A</v>
      </c>
      <c r="PO73" s="193" t="e">
        <f t="shared" si="188"/>
        <v>#N/A</v>
      </c>
      <c r="PP73" s="193" t="e">
        <f t="shared" si="199"/>
        <v>#N/A</v>
      </c>
      <c r="PQ73" s="193" t="e">
        <f t="shared" si="175"/>
        <v>#N/A</v>
      </c>
      <c r="PR73" s="193" t="e">
        <f t="shared" si="175"/>
        <v>#N/A</v>
      </c>
      <c r="PS73" s="193" t="e">
        <f t="shared" si="175"/>
        <v>#N/A</v>
      </c>
      <c r="PT73" s="193" t="e">
        <f t="shared" si="175"/>
        <v>#N/A</v>
      </c>
      <c r="PU73" s="193" t="e">
        <f t="shared" si="175"/>
        <v>#N/A</v>
      </c>
      <c r="PV73" s="193" t="e">
        <f t="shared" si="175"/>
        <v>#N/A</v>
      </c>
      <c r="PW73" s="193" t="e">
        <f t="shared" si="175"/>
        <v>#N/A</v>
      </c>
      <c r="PX73" s="193" t="e">
        <f t="shared" si="175"/>
        <v>#N/A</v>
      </c>
    </row>
    <row r="74" spans="1:440" hidden="1" x14ac:dyDescent="0.45">
      <c r="A74" s="20">
        <v>71</v>
      </c>
      <c r="B74" s="134"/>
      <c r="C74" s="279"/>
      <c r="D74" s="280" t="str">
        <f t="shared" si="176"/>
        <v/>
      </c>
      <c r="E74" s="281"/>
      <c r="F74" s="280" t="str">
        <f t="shared" si="177"/>
        <v/>
      </c>
      <c r="G74" s="279"/>
      <c r="H74" s="135"/>
      <c r="I74" s="110" t="str">
        <f t="shared" si="178"/>
        <v/>
      </c>
      <c r="J74" s="21" t="str">
        <f t="shared" si="179"/>
        <v/>
      </c>
      <c r="K74" s="22" t="str">
        <f t="shared" si="180"/>
        <v/>
      </c>
      <c r="L74" s="23" t="str">
        <f>IF(J74="","",IF(OR($J74&lt;Skew!$B$3,$J74=Skew!$B$3),IF($J74&gt;Skew!$C$3,Skew!$A$3,IF($J74&gt;Skew!$C$4,Skew!$A$4,IF($J74&gt;Skew!$C$5,Skew!$A$5,IF($J74&gt;Skew!$C$6,Skew!$A$6,IF($J74&gt;Skew!$C$7,Skew!$A$7,IF($J74&gt;Skew!$C$8,Skew!$A$8,IF($J74&gt;Skew!$C$9,Skew!$A$9,IF($J74&gt;Skew!$C$10,Skew!$A$10,IF($J74&gt;Skew!$C$11,Skew!$A$11,IF($J74&gt;Skew!$C$12,Skew!$A$12,IF($J74&gt;Skew!$C$13,Skew!$A$13,IF($J74&gt;Skew!$C$14,Skew!$A$14,IF($J74&gt;Skew!$C$15,Skew!$A$15,IF($J74&gt;Skew!$C$16,Skew!$A$16,Skew!$A$17)
)))))))))))))))</f>
        <v/>
      </c>
      <c r="M74" s="22" t="str">
        <f>IF(J74="","",MATCH(L74,Skew!$A$3:$A$17,0))</f>
        <v/>
      </c>
      <c r="N74" s="22" t="str">
        <f t="shared" si="168"/>
        <v/>
      </c>
      <c r="O74" s="24"/>
      <c r="P74" s="22" t="str">
        <f>IF(OR(J74="",O74=""),"",MATCH(O74,Confidence!$A$3:$A$12,0))</f>
        <v/>
      </c>
      <c r="Q74" s="25" t="str">
        <f t="shared" si="169"/>
        <v/>
      </c>
      <c r="R74" s="25" t="str">
        <f t="shared" si="170"/>
        <v/>
      </c>
      <c r="S74" s="22"/>
      <c r="T74" s="102" t="str">
        <f t="shared" si="171"/>
        <v/>
      </c>
      <c r="U74" s="102" t="str">
        <f t="shared" si="172"/>
        <v/>
      </c>
      <c r="V74" s="37" t="str">
        <f t="shared" si="173"/>
        <v/>
      </c>
      <c r="W74" s="115"/>
      <c r="X74" s="204" t="str">
        <f>IF(AND(D74&gt;0,E74&gt;0,F74&gt;0,Q74&gt;0,R74&gt;0,W74&gt;0,NOT(O74="")),ABS(VLOOKUP($W$1,VLookups!$A$30:$B$31,2,FALSE)-_xlfn.BETA.DIST(W74,IF(K74="L",R74,Q74),IF(K74="L",Q74,R74),TRUE,D74,F74)),"")</f>
        <v/>
      </c>
      <c r="Y74" s="112" t="str">
        <f>IF(OR($Q74="",$R74=""),"",_xlfn.BETA.INV(ABS(VLOOKUP($W$1,VLookups!$A$30:$B$31,2,FALSE)-Y$3),IF($K74="L",$R74,$Q74),IF($K74="L",$Q74,$R74),$D74,$F74))</f>
        <v/>
      </c>
      <c r="Z74" s="113" t="str">
        <f>IF(OR($Q74="",$R74=""),"",_xlfn.BETA.INV(ABS(VLOOKUP($W$1,VLookups!$A$30:$B$31,2,FALSE)-Z$3),IF($K74="L",$R74,$Q74),IF($K74="L",$Q74,$R74),$D74,$F74))</f>
        <v/>
      </c>
      <c r="AA74" s="112" t="str">
        <f>IF(OR($Q74="",$R74=""),"",_xlfn.BETA.INV(ABS(VLOOKUP($W$1,VLookups!$A$30:$B$31,2,FALSE)-AA$3),IF($K74="L",$R74,$Q74),IF($K74="L",$Q74,$R74),$D74,$F74))</f>
        <v/>
      </c>
      <c r="AB74" s="113" t="str">
        <f>IF(OR($Q74="",$R74=""),"",_xlfn.BETA.INV(ABS(VLOOKUP($W$1,VLookups!$A$30:$B$31,2,FALSE)-AB$3),IF($K74="L",$R74,$Q74),IF($K74="L",$Q74,$R74),$D74,$F74))</f>
        <v/>
      </c>
      <c r="AC74" s="112" t="str">
        <f>IF(OR($Q74="",$R74=""),"",_xlfn.BETA.INV(ABS(VLOOKUP($W$1,VLookups!$A$30:$B$31,2,FALSE)-AC$3),IF($K74="L",$R74,$Q74),IF($K74="L",$Q74,$R74),$D74,$F74))</f>
        <v/>
      </c>
      <c r="AD74" s="113" t="str">
        <f>IF(OR($Q74="",$R74=""),"",_xlfn.BETA.INV(ABS(VLOOKUP($W$1,VLookups!$A$30:$B$31,2,FALSE)-AD$3),IF($K74="L",$R74,$Q74),IF($K74="L",$Q74,$R74),$D74,$F74))</f>
        <v/>
      </c>
      <c r="AE74" s="112" t="str">
        <f>IF(OR($Q74="",$R74=""),"",_xlfn.BETA.INV(ABS(VLOOKUP($W$1,VLookups!$A$30:$B$31,2,FALSE)-AE$3),IF($K74="L",$R74,$Q74),IF($K74="L",$Q74,$R74),$D74,$F74))</f>
        <v/>
      </c>
      <c r="AF74" s="113" t="str">
        <f>IF(OR($Q74="",$R74=""),"",_xlfn.BETA.INV(ABS(VLOOKUP($W$1,VLookups!$A$30:$B$31,2,FALSE)-AF$3),IF($K74="L",$R74,$Q74),IF($K74="L",$Q74,$R74),$D74,$F74))</f>
        <v/>
      </c>
      <c r="AG74" s="112" t="str">
        <f>IF(OR($Q74="",$R74=""),"",_xlfn.BETA.INV(ABS(VLOOKUP($W$1,VLookups!$A$30:$B$31,2,FALSE)-AG$3),IF($K74="L",$R74,$Q74),IF($K74="L",$Q74,$R74),$D74,$F74))</f>
        <v/>
      </c>
      <c r="AH74" s="113" t="str">
        <f>IF(OR($Q74="",$R74=""),"",_xlfn.BETA.INV(ABS(VLOOKUP($W$1,VLookups!$A$30:$B$31,2,FALSE)-AH$3),IF($K74="L",$R74,$Q74),IF($K74="L",$Q74,$R74),$D74,$F74))</f>
        <v/>
      </c>
      <c r="AI74" s="112" t="str">
        <f>IF(OR($Q74="",$R74=""),"",_xlfn.BETA.INV(ABS(VLOOKUP($W$1,VLookups!$A$30:$B$31,2,FALSE)-AI$3),IF($K74="L",$R74,$Q74),IF($K74="L",$Q74,$R74),$D74,$F74))</f>
        <v/>
      </c>
      <c r="AJ74" s="113" t="str">
        <f>IF(OR($Q74="",$R74=""),"",_xlfn.BETA.INV(ABS(VLOOKUP($W$1,VLookups!$A$30:$B$31,2,FALSE)-AJ$3),IF($K74="L",$R74,$Q74),IF($K74="L",$Q74,$R74),$D74,$F74))</f>
        <v/>
      </c>
      <c r="AK74" s="15"/>
      <c r="AL74" s="194" t="str">
        <f t="shared" si="181"/>
        <v/>
      </c>
      <c r="AM74" s="192" t="str">
        <f t="shared" si="182"/>
        <v/>
      </c>
      <c r="AN74" s="177" t="str">
        <f t="shared" si="206"/>
        <v/>
      </c>
      <c r="AO74" s="177" t="str">
        <f t="shared" si="200"/>
        <v/>
      </c>
      <c r="AP74" s="177" t="str">
        <f t="shared" si="200"/>
        <v/>
      </c>
      <c r="AQ74" s="177" t="str">
        <f t="shared" si="200"/>
        <v/>
      </c>
      <c r="AR74" s="177" t="str">
        <f t="shared" si="200"/>
        <v/>
      </c>
      <c r="AS74" s="177" t="str">
        <f t="shared" si="200"/>
        <v/>
      </c>
      <c r="AT74" s="177" t="str">
        <f t="shared" si="200"/>
        <v/>
      </c>
      <c r="AU74" s="177" t="str">
        <f t="shared" si="200"/>
        <v/>
      </c>
      <c r="AV74" s="177" t="str">
        <f t="shared" si="200"/>
        <v/>
      </c>
      <c r="AW74" s="177" t="str">
        <f t="shared" si="200"/>
        <v/>
      </c>
      <c r="AX74" s="177" t="str">
        <f t="shared" si="200"/>
        <v/>
      </c>
      <c r="AY74" s="177" t="str">
        <f t="shared" si="200"/>
        <v/>
      </c>
      <c r="AZ74" s="177" t="str">
        <f t="shared" si="200"/>
        <v/>
      </c>
      <c r="BA74" s="177" t="str">
        <f t="shared" si="200"/>
        <v/>
      </c>
      <c r="BB74" s="177" t="str">
        <f t="shared" si="200"/>
        <v/>
      </c>
      <c r="BC74" s="177" t="str">
        <f t="shared" si="200"/>
        <v/>
      </c>
      <c r="BD74" s="177" t="str">
        <f t="shared" si="200"/>
        <v/>
      </c>
      <c r="BE74" s="177" t="str">
        <f t="shared" si="192"/>
        <v/>
      </c>
      <c r="BF74" s="177" t="str">
        <f t="shared" si="192"/>
        <v/>
      </c>
      <c r="BG74" s="177" t="str">
        <f t="shared" si="192"/>
        <v/>
      </c>
      <c r="BH74" s="177" t="str">
        <f t="shared" si="192"/>
        <v/>
      </c>
      <c r="BI74" s="177" t="str">
        <f t="shared" si="192"/>
        <v/>
      </c>
      <c r="BJ74" s="177" t="str">
        <f t="shared" si="192"/>
        <v/>
      </c>
      <c r="BK74" s="177" t="str">
        <f t="shared" si="192"/>
        <v/>
      </c>
      <c r="BL74" s="177" t="str">
        <f t="shared" si="192"/>
        <v/>
      </c>
      <c r="BM74" s="177" t="str">
        <f t="shared" si="192"/>
        <v/>
      </c>
      <c r="BN74" s="177" t="str">
        <f t="shared" si="192"/>
        <v/>
      </c>
      <c r="BO74" s="177" t="str">
        <f t="shared" si="192"/>
        <v/>
      </c>
      <c r="BP74" s="177" t="str">
        <f t="shared" si="192"/>
        <v/>
      </c>
      <c r="BQ74" s="177" t="str">
        <f t="shared" si="192"/>
        <v/>
      </c>
      <c r="BR74" s="177" t="str">
        <f t="shared" si="192"/>
        <v/>
      </c>
      <c r="BS74" s="177" t="str">
        <f t="shared" si="192"/>
        <v/>
      </c>
      <c r="BT74" s="177" t="str">
        <f t="shared" si="201"/>
        <v/>
      </c>
      <c r="BU74" s="177" t="str">
        <f t="shared" si="201"/>
        <v/>
      </c>
      <c r="BV74" s="177" t="str">
        <f t="shared" si="201"/>
        <v/>
      </c>
      <c r="BW74" s="177" t="str">
        <f t="shared" si="201"/>
        <v/>
      </c>
      <c r="BX74" s="177" t="str">
        <f t="shared" si="201"/>
        <v/>
      </c>
      <c r="BY74" s="177" t="str">
        <f t="shared" si="201"/>
        <v/>
      </c>
      <c r="BZ74" s="177" t="str">
        <f t="shared" si="201"/>
        <v/>
      </c>
      <c r="CA74" s="177" t="str">
        <f t="shared" si="201"/>
        <v/>
      </c>
      <c r="CB74" s="177" t="str">
        <f t="shared" si="201"/>
        <v/>
      </c>
      <c r="CC74" s="177" t="str">
        <f t="shared" si="201"/>
        <v/>
      </c>
      <c r="CD74" s="177" t="str">
        <f t="shared" si="201"/>
        <v/>
      </c>
      <c r="CE74" s="177" t="str">
        <f t="shared" si="201"/>
        <v/>
      </c>
      <c r="CF74" s="177" t="str">
        <f t="shared" si="201"/>
        <v/>
      </c>
      <c r="CG74" s="177" t="str">
        <f t="shared" si="201"/>
        <v/>
      </c>
      <c r="CH74" s="177" t="str">
        <f t="shared" si="201"/>
        <v/>
      </c>
      <c r="CI74" s="177" t="str">
        <f t="shared" si="201"/>
        <v/>
      </c>
      <c r="CJ74" s="177" t="str">
        <f t="shared" si="193"/>
        <v/>
      </c>
      <c r="CK74" s="177" t="str">
        <f t="shared" si="193"/>
        <v/>
      </c>
      <c r="CL74" s="177" t="str">
        <f t="shared" si="193"/>
        <v/>
      </c>
      <c r="CM74" s="177" t="str">
        <f t="shared" si="193"/>
        <v/>
      </c>
      <c r="CN74" s="177" t="str">
        <f t="shared" si="193"/>
        <v/>
      </c>
      <c r="CO74" s="177" t="str">
        <f t="shared" si="193"/>
        <v/>
      </c>
      <c r="CP74" s="177" t="str">
        <f t="shared" si="193"/>
        <v/>
      </c>
      <c r="CQ74" s="177" t="str">
        <f t="shared" si="193"/>
        <v/>
      </c>
      <c r="CR74" s="177" t="str">
        <f t="shared" si="193"/>
        <v/>
      </c>
      <c r="CS74" s="177" t="str">
        <f t="shared" si="193"/>
        <v/>
      </c>
      <c r="CT74" s="177" t="str">
        <f t="shared" si="193"/>
        <v/>
      </c>
      <c r="CU74" s="177" t="str">
        <f t="shared" si="193"/>
        <v/>
      </c>
      <c r="CV74" s="177" t="str">
        <f t="shared" si="193"/>
        <v/>
      </c>
      <c r="CW74" s="177" t="str">
        <f t="shared" si="193"/>
        <v/>
      </c>
      <c r="CX74" s="177" t="str">
        <f t="shared" si="193"/>
        <v/>
      </c>
      <c r="CY74" s="177" t="str">
        <f t="shared" si="189"/>
        <v/>
      </c>
      <c r="CZ74" s="177" t="str">
        <f t="shared" si="189"/>
        <v/>
      </c>
      <c r="DA74" s="177" t="str">
        <f t="shared" si="189"/>
        <v/>
      </c>
      <c r="DB74" s="177" t="str">
        <f t="shared" si="189"/>
        <v/>
      </c>
      <c r="DC74" s="177" t="str">
        <f t="shared" si="189"/>
        <v/>
      </c>
      <c r="DD74" s="177" t="str">
        <f t="shared" si="189"/>
        <v/>
      </c>
      <c r="DE74" s="177" t="str">
        <f t="shared" si="189"/>
        <v/>
      </c>
      <c r="DF74" s="177" t="str">
        <f t="shared" si="189"/>
        <v/>
      </c>
      <c r="DG74" s="177" t="str">
        <f t="shared" si="189"/>
        <v/>
      </c>
      <c r="DH74" s="177" t="str">
        <f t="shared" si="189"/>
        <v/>
      </c>
      <c r="DI74" s="177" t="str">
        <f t="shared" si="189"/>
        <v/>
      </c>
      <c r="DJ74" s="177" t="str">
        <f t="shared" si="189"/>
        <v/>
      </c>
      <c r="DK74" s="177" t="str">
        <f t="shared" si="189"/>
        <v/>
      </c>
      <c r="DL74" s="177" t="str">
        <f t="shared" si="189"/>
        <v/>
      </c>
      <c r="DM74" s="177" t="str">
        <f t="shared" si="189"/>
        <v/>
      </c>
      <c r="DN74" s="177" t="str">
        <f t="shared" si="189"/>
        <v/>
      </c>
      <c r="DO74" s="177" t="str">
        <f t="shared" si="184"/>
        <v/>
      </c>
      <c r="DP74" s="177" t="str">
        <f t="shared" si="184"/>
        <v/>
      </c>
      <c r="DQ74" s="177" t="str">
        <f t="shared" si="184"/>
        <v/>
      </c>
      <c r="DR74" s="177" t="str">
        <f t="shared" si="184"/>
        <v/>
      </c>
      <c r="DS74" s="177" t="str">
        <f t="shared" si="184"/>
        <v/>
      </c>
      <c r="DT74" s="177" t="str">
        <f t="shared" si="184"/>
        <v/>
      </c>
      <c r="DU74" s="177" t="str">
        <f t="shared" si="184"/>
        <v/>
      </c>
      <c r="DV74" s="177" t="str">
        <f t="shared" si="184"/>
        <v/>
      </c>
      <c r="DW74" s="177" t="str">
        <f t="shared" si="184"/>
        <v/>
      </c>
      <c r="DX74" s="177" t="str">
        <f t="shared" si="184"/>
        <v/>
      </c>
      <c r="DY74" s="177" t="str">
        <f t="shared" si="184"/>
        <v/>
      </c>
      <c r="DZ74" s="177" t="str">
        <f t="shared" si="184"/>
        <v/>
      </c>
      <c r="EA74" s="177" t="str">
        <f t="shared" si="184"/>
        <v/>
      </c>
      <c r="EB74" s="177" t="str">
        <f t="shared" si="184"/>
        <v/>
      </c>
      <c r="EC74" s="177" t="str">
        <f t="shared" si="184"/>
        <v/>
      </c>
      <c r="ED74" s="177" t="str">
        <f t="shared" si="202"/>
        <v/>
      </c>
      <c r="EE74" s="177" t="str">
        <f t="shared" si="202"/>
        <v/>
      </c>
      <c r="EF74" s="177" t="str">
        <f t="shared" si="202"/>
        <v/>
      </c>
      <c r="EG74" s="177" t="str">
        <f t="shared" si="202"/>
        <v/>
      </c>
      <c r="EH74" s="177" t="str">
        <f t="shared" si="202"/>
        <v/>
      </c>
      <c r="EI74" s="177" t="str">
        <f t="shared" si="202"/>
        <v/>
      </c>
      <c r="EJ74" s="177" t="str">
        <f t="shared" si="202"/>
        <v/>
      </c>
      <c r="EK74" s="177" t="str">
        <f t="shared" si="202"/>
        <v/>
      </c>
      <c r="EL74" s="177" t="str">
        <f t="shared" si="202"/>
        <v/>
      </c>
      <c r="EM74" s="177" t="str">
        <f t="shared" si="202"/>
        <v/>
      </c>
      <c r="EN74" s="177" t="str">
        <f t="shared" si="202"/>
        <v/>
      </c>
      <c r="EO74" s="177" t="str">
        <f t="shared" si="202"/>
        <v/>
      </c>
      <c r="EP74" s="177" t="str">
        <f t="shared" si="202"/>
        <v/>
      </c>
      <c r="EQ74" s="177" t="str">
        <f t="shared" si="202"/>
        <v/>
      </c>
      <c r="ER74" s="177" t="str">
        <f t="shared" si="202"/>
        <v/>
      </c>
      <c r="ES74" s="177" t="str">
        <f t="shared" si="202"/>
        <v/>
      </c>
      <c r="ET74" s="177" t="str">
        <f t="shared" si="194"/>
        <v/>
      </c>
      <c r="EU74" s="177" t="str">
        <f t="shared" si="194"/>
        <v/>
      </c>
      <c r="EV74" s="177" t="str">
        <f t="shared" si="194"/>
        <v/>
      </c>
      <c r="EW74" s="177" t="str">
        <f t="shared" si="194"/>
        <v/>
      </c>
      <c r="EX74" s="177" t="str">
        <f t="shared" si="194"/>
        <v/>
      </c>
      <c r="EY74" s="177" t="str">
        <f t="shared" si="194"/>
        <v/>
      </c>
      <c r="EZ74" s="177" t="str">
        <f t="shared" si="194"/>
        <v/>
      </c>
      <c r="FA74" s="177" t="str">
        <f t="shared" si="194"/>
        <v/>
      </c>
      <c r="FB74" s="177" t="str">
        <f t="shared" si="194"/>
        <v/>
      </c>
      <c r="FC74" s="177" t="str">
        <f t="shared" si="194"/>
        <v/>
      </c>
      <c r="FD74" s="177" t="str">
        <f t="shared" si="194"/>
        <v/>
      </c>
      <c r="FE74" s="177" t="str">
        <f t="shared" si="194"/>
        <v/>
      </c>
      <c r="FF74" s="177" t="str">
        <f t="shared" si="194"/>
        <v/>
      </c>
      <c r="FG74" s="177" t="str">
        <f t="shared" si="194"/>
        <v/>
      </c>
      <c r="FH74" s="177" t="str">
        <f t="shared" si="194"/>
        <v/>
      </c>
      <c r="FI74" s="177" t="str">
        <f t="shared" si="207"/>
        <v/>
      </c>
      <c r="FJ74" s="177" t="str">
        <f t="shared" si="207"/>
        <v/>
      </c>
      <c r="FK74" s="177" t="str">
        <f t="shared" si="207"/>
        <v/>
      </c>
      <c r="FL74" s="177" t="str">
        <f t="shared" si="207"/>
        <v/>
      </c>
      <c r="FM74" s="177" t="str">
        <f t="shared" si="207"/>
        <v/>
      </c>
      <c r="FN74" s="177" t="str">
        <f t="shared" si="207"/>
        <v/>
      </c>
      <c r="FO74" s="177" t="str">
        <f t="shared" si="207"/>
        <v/>
      </c>
      <c r="FP74" s="177" t="str">
        <f t="shared" si="207"/>
        <v/>
      </c>
      <c r="FQ74" s="177" t="str">
        <f t="shared" si="207"/>
        <v/>
      </c>
      <c r="FR74" s="177" t="str">
        <f t="shared" si="207"/>
        <v/>
      </c>
      <c r="FS74" s="177" t="str">
        <f t="shared" si="207"/>
        <v/>
      </c>
      <c r="FT74" s="177" t="str">
        <f t="shared" si="207"/>
        <v/>
      </c>
      <c r="FU74" s="177" t="str">
        <f t="shared" si="207"/>
        <v/>
      </c>
      <c r="FV74" s="177" t="str">
        <f t="shared" si="207"/>
        <v/>
      </c>
      <c r="FW74" s="177" t="str">
        <f t="shared" si="207"/>
        <v/>
      </c>
      <c r="FX74" s="177" t="str">
        <f t="shared" si="207"/>
        <v/>
      </c>
      <c r="FY74" s="177" t="str">
        <f t="shared" si="203"/>
        <v/>
      </c>
      <c r="FZ74" s="177" t="str">
        <f t="shared" si="203"/>
        <v/>
      </c>
      <c r="GA74" s="177" t="str">
        <f t="shared" si="195"/>
        <v/>
      </c>
      <c r="GB74" s="177" t="str">
        <f t="shared" si="190"/>
        <v/>
      </c>
      <c r="GC74" s="177" t="str">
        <f t="shared" si="190"/>
        <v/>
      </c>
      <c r="GD74" s="177" t="str">
        <f t="shared" si="190"/>
        <v/>
      </c>
      <c r="GE74" s="177" t="str">
        <f t="shared" si="190"/>
        <v/>
      </c>
      <c r="GF74" s="177" t="str">
        <f t="shared" si="190"/>
        <v/>
      </c>
      <c r="GG74" s="177" t="str">
        <f t="shared" si="190"/>
        <v/>
      </c>
      <c r="GH74" s="177" t="str">
        <f t="shared" si="190"/>
        <v/>
      </c>
      <c r="GI74" s="177" t="str">
        <f t="shared" si="190"/>
        <v/>
      </c>
      <c r="GJ74" s="177" t="str">
        <f t="shared" si="190"/>
        <v/>
      </c>
      <c r="GK74" s="177" t="str">
        <f t="shared" si="190"/>
        <v/>
      </c>
      <c r="GL74" s="177" t="str">
        <f t="shared" si="190"/>
        <v/>
      </c>
      <c r="GM74" s="177" t="str">
        <f t="shared" si="190"/>
        <v/>
      </c>
      <c r="GN74" s="177" t="str">
        <f t="shared" si="190"/>
        <v/>
      </c>
      <c r="GO74" s="177" t="str">
        <f t="shared" si="190"/>
        <v/>
      </c>
      <c r="GP74" s="177" t="str">
        <f t="shared" si="190"/>
        <v/>
      </c>
      <c r="GQ74" s="177" t="str">
        <f t="shared" si="204"/>
        <v/>
      </c>
      <c r="GR74" s="177" t="str">
        <f t="shared" si="204"/>
        <v/>
      </c>
      <c r="GS74" s="177" t="str">
        <f t="shared" si="204"/>
        <v/>
      </c>
      <c r="GT74" s="177" t="str">
        <f t="shared" si="204"/>
        <v/>
      </c>
      <c r="GU74" s="177" t="str">
        <f t="shared" si="204"/>
        <v/>
      </c>
      <c r="GV74" s="177" t="str">
        <f t="shared" si="204"/>
        <v/>
      </c>
      <c r="GW74" s="177" t="str">
        <f t="shared" si="204"/>
        <v/>
      </c>
      <c r="GX74" s="177" t="str">
        <f t="shared" si="204"/>
        <v/>
      </c>
      <c r="GY74" s="177" t="str">
        <f t="shared" si="204"/>
        <v/>
      </c>
      <c r="GZ74" s="177" t="str">
        <f t="shared" si="204"/>
        <v/>
      </c>
      <c r="HA74" s="177" t="str">
        <f t="shared" si="204"/>
        <v/>
      </c>
      <c r="HB74" s="177" t="str">
        <f t="shared" si="204"/>
        <v/>
      </c>
      <c r="HC74" s="177" t="str">
        <f t="shared" si="204"/>
        <v/>
      </c>
      <c r="HD74" s="177" t="str">
        <f t="shared" si="204"/>
        <v/>
      </c>
      <c r="HE74" s="177" t="str">
        <f t="shared" si="204"/>
        <v/>
      </c>
      <c r="HF74" s="177" t="str">
        <f t="shared" si="204"/>
        <v/>
      </c>
      <c r="HG74" s="177" t="str">
        <f t="shared" si="196"/>
        <v/>
      </c>
      <c r="HH74" s="177" t="str">
        <f t="shared" si="191"/>
        <v/>
      </c>
      <c r="HI74" s="177" t="str">
        <f t="shared" si="191"/>
        <v/>
      </c>
      <c r="HJ74" s="177" t="str">
        <f t="shared" si="191"/>
        <v/>
      </c>
      <c r="HK74" s="177" t="str">
        <f t="shared" si="191"/>
        <v/>
      </c>
      <c r="HL74" s="177" t="str">
        <f t="shared" si="191"/>
        <v/>
      </c>
      <c r="HM74" s="177" t="str">
        <f t="shared" si="191"/>
        <v/>
      </c>
      <c r="HN74" s="177" t="str">
        <f t="shared" si="191"/>
        <v/>
      </c>
      <c r="HO74" s="177" t="str">
        <f t="shared" si="191"/>
        <v/>
      </c>
      <c r="HP74" s="177" t="str">
        <f t="shared" si="191"/>
        <v/>
      </c>
      <c r="HQ74" s="177" t="str">
        <f t="shared" si="191"/>
        <v/>
      </c>
      <c r="HR74" s="177" t="str">
        <f t="shared" si="191"/>
        <v/>
      </c>
      <c r="HS74" s="177" t="str">
        <f t="shared" si="191"/>
        <v/>
      </c>
      <c r="HT74" s="177" t="str">
        <f t="shared" si="191"/>
        <v/>
      </c>
      <c r="HU74" s="177" t="str">
        <f t="shared" si="191"/>
        <v/>
      </c>
      <c r="HV74" s="177" t="str">
        <f t="shared" si="191"/>
        <v/>
      </c>
      <c r="HW74" s="177" t="str">
        <f t="shared" si="205"/>
        <v/>
      </c>
      <c r="HX74" s="177" t="str">
        <f t="shared" si="205"/>
        <v/>
      </c>
      <c r="HY74" s="177" t="str">
        <f t="shared" si="205"/>
        <v/>
      </c>
      <c r="HZ74" s="177" t="str">
        <f t="shared" si="205"/>
        <v/>
      </c>
      <c r="IA74" s="177" t="str">
        <f t="shared" si="205"/>
        <v/>
      </c>
      <c r="IB74" s="177" t="str">
        <f t="shared" si="205"/>
        <v/>
      </c>
      <c r="IC74" s="177" t="str">
        <f t="shared" si="205"/>
        <v/>
      </c>
      <c r="ID74" s="177" t="str">
        <f t="shared" si="205"/>
        <v/>
      </c>
      <c r="IE74" s="192" t="str">
        <f t="shared" si="185"/>
        <v/>
      </c>
      <c r="IF74" s="193" t="e">
        <f t="shared" si="174"/>
        <v>#N/A</v>
      </c>
      <c r="IG74" s="193" t="e">
        <f t="shared" si="155"/>
        <v>#N/A</v>
      </c>
      <c r="IH74" s="193" t="e">
        <f t="shared" si="155"/>
        <v>#N/A</v>
      </c>
      <c r="II74" s="193" t="e">
        <f t="shared" si="155"/>
        <v>#N/A</v>
      </c>
      <c r="IJ74" s="193" t="e">
        <f t="shared" si="165"/>
        <v>#N/A</v>
      </c>
      <c r="IK74" s="193" t="e">
        <f t="shared" si="165"/>
        <v>#N/A</v>
      </c>
      <c r="IL74" s="193" t="e">
        <f t="shared" si="165"/>
        <v>#N/A</v>
      </c>
      <c r="IM74" s="193" t="e">
        <f t="shared" si="165"/>
        <v>#N/A</v>
      </c>
      <c r="IN74" s="193" t="e">
        <f t="shared" si="165"/>
        <v>#N/A</v>
      </c>
      <c r="IO74" s="193" t="e">
        <f t="shared" si="165"/>
        <v>#N/A</v>
      </c>
      <c r="IP74" s="193" t="e">
        <f t="shared" si="165"/>
        <v>#N/A</v>
      </c>
      <c r="IQ74" s="193" t="e">
        <f t="shared" si="165"/>
        <v>#N/A</v>
      </c>
      <c r="IR74" s="193" t="e">
        <f t="shared" si="165"/>
        <v>#N/A</v>
      </c>
      <c r="IS74" s="193" t="e">
        <f t="shared" si="165"/>
        <v>#N/A</v>
      </c>
      <c r="IT74" s="193" t="e">
        <f t="shared" si="165"/>
        <v>#N/A</v>
      </c>
      <c r="IU74" s="193" t="e">
        <f t="shared" si="165"/>
        <v>#N/A</v>
      </c>
      <c r="IV74" s="193" t="e">
        <f t="shared" si="165"/>
        <v>#N/A</v>
      </c>
      <c r="IW74" s="193" t="e">
        <f t="shared" si="165"/>
        <v>#N/A</v>
      </c>
      <c r="IX74" s="193" t="e">
        <f t="shared" si="165"/>
        <v>#N/A</v>
      </c>
      <c r="IY74" s="193" t="e">
        <f t="shared" si="161"/>
        <v>#N/A</v>
      </c>
      <c r="IZ74" s="193" t="e">
        <f t="shared" si="161"/>
        <v>#N/A</v>
      </c>
      <c r="JA74" s="193" t="e">
        <f t="shared" si="161"/>
        <v>#N/A</v>
      </c>
      <c r="JB74" s="193" t="e">
        <f t="shared" si="161"/>
        <v>#N/A</v>
      </c>
      <c r="JC74" s="193" t="e">
        <f t="shared" si="161"/>
        <v>#N/A</v>
      </c>
      <c r="JD74" s="193" t="e">
        <f t="shared" si="161"/>
        <v>#N/A</v>
      </c>
      <c r="JE74" s="193" t="e">
        <f t="shared" si="161"/>
        <v>#N/A</v>
      </c>
      <c r="JF74" s="193" t="e">
        <f t="shared" si="161"/>
        <v>#N/A</v>
      </c>
      <c r="JG74" s="193" t="e">
        <f t="shared" si="161"/>
        <v>#N/A</v>
      </c>
      <c r="JH74" s="193" t="e">
        <f t="shared" si="161"/>
        <v>#N/A</v>
      </c>
      <c r="JI74" s="193" t="e">
        <f t="shared" si="161"/>
        <v>#N/A</v>
      </c>
      <c r="JJ74" s="193" t="e">
        <f t="shared" si="161"/>
        <v>#N/A</v>
      </c>
      <c r="JK74" s="193" t="e">
        <f t="shared" si="161"/>
        <v>#N/A</v>
      </c>
      <c r="JL74" s="193" t="e">
        <f t="shared" si="161"/>
        <v>#N/A</v>
      </c>
      <c r="JM74" s="193" t="e">
        <f t="shared" si="161"/>
        <v>#N/A</v>
      </c>
      <c r="JN74" s="193" t="e">
        <f t="shared" si="158"/>
        <v>#N/A</v>
      </c>
      <c r="JO74" s="193" t="e">
        <f t="shared" si="158"/>
        <v>#N/A</v>
      </c>
      <c r="JP74" s="193" t="e">
        <f t="shared" si="158"/>
        <v>#N/A</v>
      </c>
      <c r="JQ74" s="193" t="e">
        <f t="shared" si="158"/>
        <v>#N/A</v>
      </c>
      <c r="JR74" s="193" t="e">
        <f t="shared" si="158"/>
        <v>#N/A</v>
      </c>
      <c r="JS74" s="193" t="e">
        <f t="shared" si="158"/>
        <v>#N/A</v>
      </c>
      <c r="JT74" s="193" t="e">
        <f t="shared" si="158"/>
        <v>#N/A</v>
      </c>
      <c r="JU74" s="193" t="e">
        <f t="shared" si="158"/>
        <v>#N/A</v>
      </c>
      <c r="JV74" s="193" t="e">
        <f t="shared" si="158"/>
        <v>#N/A</v>
      </c>
      <c r="JW74" s="193" t="e">
        <f t="shared" si="158"/>
        <v>#N/A</v>
      </c>
      <c r="JX74" s="193" t="e">
        <f t="shared" si="158"/>
        <v>#N/A</v>
      </c>
      <c r="JY74" s="193" t="e">
        <f t="shared" si="158"/>
        <v>#N/A</v>
      </c>
      <c r="JZ74" s="193" t="e">
        <f t="shared" si="158"/>
        <v>#N/A</v>
      </c>
      <c r="KA74" s="193" t="e">
        <f t="shared" si="158"/>
        <v>#N/A</v>
      </c>
      <c r="KB74" s="193" t="e">
        <f t="shared" si="158"/>
        <v>#N/A</v>
      </c>
      <c r="KC74" s="193" t="e">
        <f t="shared" si="186"/>
        <v>#N/A</v>
      </c>
      <c r="KD74" s="193" t="e">
        <f t="shared" si="186"/>
        <v>#N/A</v>
      </c>
      <c r="KE74" s="193" t="e">
        <f t="shared" si="186"/>
        <v>#N/A</v>
      </c>
      <c r="KF74" s="193" t="e">
        <f t="shared" si="186"/>
        <v>#N/A</v>
      </c>
      <c r="KG74" s="193" t="e">
        <f t="shared" si="186"/>
        <v>#N/A</v>
      </c>
      <c r="KH74" s="193" t="e">
        <f t="shared" si="186"/>
        <v>#N/A</v>
      </c>
      <c r="KI74" s="193" t="e">
        <f t="shared" si="186"/>
        <v>#N/A</v>
      </c>
      <c r="KJ74" s="193" t="e">
        <f t="shared" si="186"/>
        <v>#N/A</v>
      </c>
      <c r="KK74" s="193" t="e">
        <f t="shared" si="186"/>
        <v>#N/A</v>
      </c>
      <c r="KL74" s="193" t="e">
        <f t="shared" si="186"/>
        <v>#N/A</v>
      </c>
      <c r="KM74" s="193" t="e">
        <f t="shared" si="186"/>
        <v>#N/A</v>
      </c>
      <c r="KN74" s="193" t="e">
        <f t="shared" si="186"/>
        <v>#N/A</v>
      </c>
      <c r="KO74" s="193" t="e">
        <f t="shared" si="186"/>
        <v>#N/A</v>
      </c>
      <c r="KP74" s="193" t="e">
        <f t="shared" si="186"/>
        <v>#N/A</v>
      </c>
      <c r="KQ74" s="193" t="e">
        <f t="shared" si="186"/>
        <v>#N/A</v>
      </c>
      <c r="KR74" s="193" t="e">
        <f t="shared" si="197"/>
        <v>#N/A</v>
      </c>
      <c r="KS74" s="193" t="e">
        <f t="shared" si="156"/>
        <v>#N/A</v>
      </c>
      <c r="KT74" s="193" t="e">
        <f t="shared" si="156"/>
        <v>#N/A</v>
      </c>
      <c r="KU74" s="193" t="e">
        <f t="shared" si="156"/>
        <v>#N/A</v>
      </c>
      <c r="KV74" s="193" t="e">
        <f t="shared" si="166"/>
        <v>#N/A</v>
      </c>
      <c r="KW74" s="193" t="e">
        <f t="shared" si="166"/>
        <v>#N/A</v>
      </c>
      <c r="KX74" s="193" t="e">
        <f t="shared" si="166"/>
        <v>#N/A</v>
      </c>
      <c r="KY74" s="193" t="e">
        <f t="shared" si="166"/>
        <v>#N/A</v>
      </c>
      <c r="KZ74" s="193" t="e">
        <f t="shared" si="166"/>
        <v>#N/A</v>
      </c>
      <c r="LA74" s="193" t="e">
        <f t="shared" si="166"/>
        <v>#N/A</v>
      </c>
      <c r="LB74" s="193" t="e">
        <f t="shared" si="166"/>
        <v>#N/A</v>
      </c>
      <c r="LC74" s="193" t="e">
        <f t="shared" si="166"/>
        <v>#N/A</v>
      </c>
      <c r="LD74" s="193" t="e">
        <f t="shared" si="166"/>
        <v>#N/A</v>
      </c>
      <c r="LE74" s="193" t="e">
        <f t="shared" si="166"/>
        <v>#N/A</v>
      </c>
      <c r="LF74" s="193" t="e">
        <f t="shared" si="166"/>
        <v>#N/A</v>
      </c>
      <c r="LG74" s="193" t="e">
        <f t="shared" si="166"/>
        <v>#N/A</v>
      </c>
      <c r="LH74" s="193" t="e">
        <f t="shared" si="166"/>
        <v>#N/A</v>
      </c>
      <c r="LI74" s="193" t="e">
        <f t="shared" si="166"/>
        <v>#N/A</v>
      </c>
      <c r="LJ74" s="193" t="e">
        <f t="shared" si="166"/>
        <v>#N/A</v>
      </c>
      <c r="LK74" s="193" t="e">
        <f t="shared" si="162"/>
        <v>#N/A</v>
      </c>
      <c r="LL74" s="193" t="e">
        <f t="shared" si="162"/>
        <v>#N/A</v>
      </c>
      <c r="LM74" s="193" t="e">
        <f t="shared" si="162"/>
        <v>#N/A</v>
      </c>
      <c r="LN74" s="193" t="e">
        <f t="shared" si="162"/>
        <v>#N/A</v>
      </c>
      <c r="LO74" s="193" t="e">
        <f t="shared" si="162"/>
        <v>#N/A</v>
      </c>
      <c r="LP74" s="193" t="e">
        <f t="shared" si="162"/>
        <v>#N/A</v>
      </c>
      <c r="LQ74" s="193" t="e">
        <f t="shared" si="162"/>
        <v>#N/A</v>
      </c>
      <c r="LR74" s="193" t="e">
        <f t="shared" si="162"/>
        <v>#N/A</v>
      </c>
      <c r="LS74" s="193" t="e">
        <f t="shared" si="162"/>
        <v>#N/A</v>
      </c>
      <c r="LT74" s="193" t="e">
        <f t="shared" si="162"/>
        <v>#N/A</v>
      </c>
      <c r="LU74" s="193" t="e">
        <f t="shared" si="162"/>
        <v>#N/A</v>
      </c>
      <c r="LV74" s="193" t="e">
        <f t="shared" si="162"/>
        <v>#N/A</v>
      </c>
      <c r="LW74" s="193" t="e">
        <f t="shared" si="162"/>
        <v>#N/A</v>
      </c>
      <c r="LX74" s="193" t="e">
        <f t="shared" si="162"/>
        <v>#N/A</v>
      </c>
      <c r="LY74" s="193" t="e">
        <f t="shared" si="162"/>
        <v>#N/A</v>
      </c>
      <c r="LZ74" s="193" t="e">
        <f t="shared" si="159"/>
        <v>#N/A</v>
      </c>
      <c r="MA74" s="193" t="e">
        <f t="shared" si="159"/>
        <v>#N/A</v>
      </c>
      <c r="MB74" s="193" t="e">
        <f t="shared" si="159"/>
        <v>#N/A</v>
      </c>
      <c r="MC74" s="193" t="e">
        <f t="shared" si="159"/>
        <v>#N/A</v>
      </c>
      <c r="MD74" s="193" t="e">
        <f t="shared" si="159"/>
        <v>#N/A</v>
      </c>
      <c r="ME74" s="193" t="e">
        <f t="shared" si="159"/>
        <v>#N/A</v>
      </c>
      <c r="MF74" s="193" t="e">
        <f t="shared" si="159"/>
        <v>#N/A</v>
      </c>
      <c r="MG74" s="193" t="e">
        <f t="shared" si="159"/>
        <v>#N/A</v>
      </c>
      <c r="MH74" s="193" t="e">
        <f t="shared" si="159"/>
        <v>#N/A</v>
      </c>
      <c r="MI74" s="193" t="e">
        <f t="shared" si="159"/>
        <v>#N/A</v>
      </c>
      <c r="MJ74" s="193" t="e">
        <f t="shared" si="159"/>
        <v>#N/A</v>
      </c>
      <c r="MK74" s="193" t="e">
        <f t="shared" si="159"/>
        <v>#N/A</v>
      </c>
      <c r="ML74" s="193" t="e">
        <f t="shared" si="159"/>
        <v>#N/A</v>
      </c>
      <c r="MM74" s="193" t="e">
        <f t="shared" si="159"/>
        <v>#N/A</v>
      </c>
      <c r="MN74" s="193" t="e">
        <f t="shared" si="159"/>
        <v>#N/A</v>
      </c>
      <c r="MO74" s="193" t="e">
        <f t="shared" si="187"/>
        <v>#N/A</v>
      </c>
      <c r="MP74" s="193" t="e">
        <f t="shared" si="187"/>
        <v>#N/A</v>
      </c>
      <c r="MQ74" s="193" t="e">
        <f t="shared" si="187"/>
        <v>#N/A</v>
      </c>
      <c r="MR74" s="193" t="e">
        <f t="shared" si="187"/>
        <v>#N/A</v>
      </c>
      <c r="MS74" s="193" t="e">
        <f t="shared" si="187"/>
        <v>#N/A</v>
      </c>
      <c r="MT74" s="193" t="e">
        <f t="shared" si="187"/>
        <v>#N/A</v>
      </c>
      <c r="MU74" s="193" t="e">
        <f t="shared" si="187"/>
        <v>#N/A</v>
      </c>
      <c r="MV74" s="193" t="e">
        <f t="shared" si="187"/>
        <v>#N/A</v>
      </c>
      <c r="MW74" s="193" t="e">
        <f t="shared" si="187"/>
        <v>#N/A</v>
      </c>
      <c r="MX74" s="193" t="e">
        <f t="shared" si="187"/>
        <v>#N/A</v>
      </c>
      <c r="MY74" s="193" t="e">
        <f t="shared" si="187"/>
        <v>#N/A</v>
      </c>
      <c r="MZ74" s="193" t="e">
        <f t="shared" si="187"/>
        <v>#N/A</v>
      </c>
      <c r="NA74" s="193" t="e">
        <f t="shared" si="187"/>
        <v>#N/A</v>
      </c>
      <c r="NB74" s="193" t="e">
        <f t="shared" si="187"/>
        <v>#N/A</v>
      </c>
      <c r="NC74" s="193" t="e">
        <f t="shared" si="187"/>
        <v>#N/A</v>
      </c>
      <c r="ND74" s="193" t="e">
        <f t="shared" si="198"/>
        <v>#N/A</v>
      </c>
      <c r="NE74" s="193" t="e">
        <f t="shared" si="157"/>
        <v>#N/A</v>
      </c>
      <c r="NF74" s="193" t="e">
        <f t="shared" si="157"/>
        <v>#N/A</v>
      </c>
      <c r="NG74" s="193" t="e">
        <f t="shared" si="157"/>
        <v>#N/A</v>
      </c>
      <c r="NH74" s="193" t="e">
        <f t="shared" si="167"/>
        <v>#N/A</v>
      </c>
      <c r="NI74" s="193" t="e">
        <f t="shared" si="167"/>
        <v>#N/A</v>
      </c>
      <c r="NJ74" s="193" t="e">
        <f t="shared" si="167"/>
        <v>#N/A</v>
      </c>
      <c r="NK74" s="193" t="e">
        <f t="shared" si="167"/>
        <v>#N/A</v>
      </c>
      <c r="NL74" s="193" t="e">
        <f t="shared" si="167"/>
        <v>#N/A</v>
      </c>
      <c r="NM74" s="193" t="e">
        <f t="shared" si="167"/>
        <v>#N/A</v>
      </c>
      <c r="NN74" s="193" t="e">
        <f t="shared" si="167"/>
        <v>#N/A</v>
      </c>
      <c r="NO74" s="193" t="e">
        <f t="shared" si="167"/>
        <v>#N/A</v>
      </c>
      <c r="NP74" s="193" t="e">
        <f t="shared" si="167"/>
        <v>#N/A</v>
      </c>
      <c r="NQ74" s="193" t="e">
        <f t="shared" si="167"/>
        <v>#N/A</v>
      </c>
      <c r="NR74" s="193" t="e">
        <f t="shared" si="167"/>
        <v>#N/A</v>
      </c>
      <c r="NS74" s="193" t="e">
        <f t="shared" si="167"/>
        <v>#N/A</v>
      </c>
      <c r="NT74" s="193" t="e">
        <f t="shared" si="167"/>
        <v>#N/A</v>
      </c>
      <c r="NU74" s="193" t="e">
        <f t="shared" si="167"/>
        <v>#N/A</v>
      </c>
      <c r="NV74" s="193" t="e">
        <f t="shared" si="167"/>
        <v>#N/A</v>
      </c>
      <c r="NW74" s="193" t="e">
        <f t="shared" si="163"/>
        <v>#N/A</v>
      </c>
      <c r="NX74" s="193" t="e">
        <f t="shared" si="163"/>
        <v>#N/A</v>
      </c>
      <c r="NY74" s="193" t="e">
        <f t="shared" si="163"/>
        <v>#N/A</v>
      </c>
      <c r="NZ74" s="193" t="e">
        <f t="shared" si="163"/>
        <v>#N/A</v>
      </c>
      <c r="OA74" s="193" t="e">
        <f t="shared" si="163"/>
        <v>#N/A</v>
      </c>
      <c r="OB74" s="193" t="e">
        <f t="shared" si="163"/>
        <v>#N/A</v>
      </c>
      <c r="OC74" s="193" t="e">
        <f t="shared" si="163"/>
        <v>#N/A</v>
      </c>
      <c r="OD74" s="193" t="e">
        <f t="shared" si="163"/>
        <v>#N/A</v>
      </c>
      <c r="OE74" s="193" t="e">
        <f t="shared" si="163"/>
        <v>#N/A</v>
      </c>
      <c r="OF74" s="193" t="e">
        <f t="shared" si="163"/>
        <v>#N/A</v>
      </c>
      <c r="OG74" s="193" t="e">
        <f t="shared" si="163"/>
        <v>#N/A</v>
      </c>
      <c r="OH74" s="193" t="e">
        <f t="shared" si="163"/>
        <v>#N/A</v>
      </c>
      <c r="OI74" s="193" t="e">
        <f t="shared" si="163"/>
        <v>#N/A</v>
      </c>
      <c r="OJ74" s="193" t="e">
        <f t="shared" si="163"/>
        <v>#N/A</v>
      </c>
      <c r="OK74" s="193" t="e">
        <f t="shared" si="163"/>
        <v>#N/A</v>
      </c>
      <c r="OL74" s="193" t="e">
        <f t="shared" si="160"/>
        <v>#N/A</v>
      </c>
      <c r="OM74" s="193" t="e">
        <f t="shared" si="160"/>
        <v>#N/A</v>
      </c>
      <c r="ON74" s="193" t="e">
        <f t="shared" si="160"/>
        <v>#N/A</v>
      </c>
      <c r="OO74" s="193" t="e">
        <f t="shared" si="160"/>
        <v>#N/A</v>
      </c>
      <c r="OP74" s="193" t="e">
        <f t="shared" si="160"/>
        <v>#N/A</v>
      </c>
      <c r="OQ74" s="193" t="e">
        <f t="shared" si="160"/>
        <v>#N/A</v>
      </c>
      <c r="OR74" s="193" t="e">
        <f t="shared" si="160"/>
        <v>#N/A</v>
      </c>
      <c r="OS74" s="193" t="e">
        <f t="shared" si="160"/>
        <v>#N/A</v>
      </c>
      <c r="OT74" s="193" t="e">
        <f t="shared" si="160"/>
        <v>#N/A</v>
      </c>
      <c r="OU74" s="193" t="e">
        <f t="shared" si="160"/>
        <v>#N/A</v>
      </c>
      <c r="OV74" s="193" t="e">
        <f t="shared" si="160"/>
        <v>#N/A</v>
      </c>
      <c r="OW74" s="193" t="e">
        <f t="shared" si="160"/>
        <v>#N/A</v>
      </c>
      <c r="OX74" s="193" t="e">
        <f t="shared" si="160"/>
        <v>#N/A</v>
      </c>
      <c r="OY74" s="193" t="e">
        <f t="shared" si="160"/>
        <v>#N/A</v>
      </c>
      <c r="OZ74" s="193" t="e">
        <f t="shared" si="160"/>
        <v>#N/A</v>
      </c>
      <c r="PA74" s="193" t="e">
        <f t="shared" si="188"/>
        <v>#N/A</v>
      </c>
      <c r="PB74" s="193" t="e">
        <f t="shared" si="188"/>
        <v>#N/A</v>
      </c>
      <c r="PC74" s="193" t="e">
        <f t="shared" si="188"/>
        <v>#N/A</v>
      </c>
      <c r="PD74" s="193" t="e">
        <f t="shared" si="188"/>
        <v>#N/A</v>
      </c>
      <c r="PE74" s="193" t="e">
        <f t="shared" si="188"/>
        <v>#N/A</v>
      </c>
      <c r="PF74" s="193" t="e">
        <f t="shared" si="188"/>
        <v>#N/A</v>
      </c>
      <c r="PG74" s="193" t="e">
        <f t="shared" si="188"/>
        <v>#N/A</v>
      </c>
      <c r="PH74" s="193" t="e">
        <f t="shared" si="188"/>
        <v>#N/A</v>
      </c>
      <c r="PI74" s="193" t="e">
        <f t="shared" si="188"/>
        <v>#N/A</v>
      </c>
      <c r="PJ74" s="193" t="e">
        <f t="shared" si="188"/>
        <v>#N/A</v>
      </c>
      <c r="PK74" s="193" t="e">
        <f t="shared" si="188"/>
        <v>#N/A</v>
      </c>
      <c r="PL74" s="193" t="e">
        <f t="shared" si="188"/>
        <v>#N/A</v>
      </c>
      <c r="PM74" s="193" t="e">
        <f t="shared" si="188"/>
        <v>#N/A</v>
      </c>
      <c r="PN74" s="193" t="e">
        <f t="shared" si="188"/>
        <v>#N/A</v>
      </c>
      <c r="PO74" s="193" t="e">
        <f t="shared" si="188"/>
        <v>#N/A</v>
      </c>
      <c r="PP74" s="193" t="e">
        <f t="shared" si="199"/>
        <v>#N/A</v>
      </c>
      <c r="PQ74" s="193" t="e">
        <f t="shared" si="175"/>
        <v>#N/A</v>
      </c>
      <c r="PR74" s="193" t="e">
        <f t="shared" si="175"/>
        <v>#N/A</v>
      </c>
      <c r="PS74" s="193" t="e">
        <f t="shared" si="175"/>
        <v>#N/A</v>
      </c>
      <c r="PT74" s="193" t="e">
        <f t="shared" si="175"/>
        <v>#N/A</v>
      </c>
      <c r="PU74" s="193" t="e">
        <f t="shared" si="175"/>
        <v>#N/A</v>
      </c>
      <c r="PV74" s="193" t="e">
        <f t="shared" si="175"/>
        <v>#N/A</v>
      </c>
      <c r="PW74" s="193" t="e">
        <f t="shared" si="175"/>
        <v>#N/A</v>
      </c>
      <c r="PX74" s="193" t="e">
        <f t="shared" si="175"/>
        <v>#N/A</v>
      </c>
    </row>
    <row r="75" spans="1:440" hidden="1" x14ac:dyDescent="0.45">
      <c r="A75" s="20">
        <v>72</v>
      </c>
      <c r="B75" s="134"/>
      <c r="C75" s="279"/>
      <c r="D75" s="280" t="str">
        <f t="shared" si="176"/>
        <v/>
      </c>
      <c r="E75" s="281"/>
      <c r="F75" s="280" t="str">
        <f t="shared" si="177"/>
        <v/>
      </c>
      <c r="G75" s="279"/>
      <c r="H75" s="135"/>
      <c r="I75" s="110" t="str">
        <f t="shared" si="178"/>
        <v/>
      </c>
      <c r="J75" s="21" t="str">
        <f t="shared" si="179"/>
        <v/>
      </c>
      <c r="K75" s="22" t="str">
        <f t="shared" si="180"/>
        <v/>
      </c>
      <c r="L75" s="23" t="str">
        <f>IF(J75="","",IF(OR($J75&lt;Skew!$B$3,$J75=Skew!$B$3),IF($J75&gt;Skew!$C$3,Skew!$A$3,IF($J75&gt;Skew!$C$4,Skew!$A$4,IF($J75&gt;Skew!$C$5,Skew!$A$5,IF($J75&gt;Skew!$C$6,Skew!$A$6,IF($J75&gt;Skew!$C$7,Skew!$A$7,IF($J75&gt;Skew!$C$8,Skew!$A$8,IF($J75&gt;Skew!$C$9,Skew!$A$9,IF($J75&gt;Skew!$C$10,Skew!$A$10,IF($J75&gt;Skew!$C$11,Skew!$A$11,IF($J75&gt;Skew!$C$12,Skew!$A$12,IF($J75&gt;Skew!$C$13,Skew!$A$13,IF($J75&gt;Skew!$C$14,Skew!$A$14,IF($J75&gt;Skew!$C$15,Skew!$A$15,IF($J75&gt;Skew!$C$16,Skew!$A$16,Skew!$A$17)
)))))))))))))))</f>
        <v/>
      </c>
      <c r="M75" s="22" t="str">
        <f>IF(J75="","",MATCH(L75,Skew!$A$3:$A$17,0))</f>
        <v/>
      </c>
      <c r="N75" s="22" t="str">
        <f t="shared" si="168"/>
        <v/>
      </c>
      <c r="O75" s="24"/>
      <c r="P75" s="22" t="str">
        <f>IF(OR(J75="",O75=""),"",MATCH(O75,Confidence!$A$3:$A$12,0))</f>
        <v/>
      </c>
      <c r="Q75" s="25" t="str">
        <f t="shared" si="169"/>
        <v/>
      </c>
      <c r="R75" s="25" t="str">
        <f t="shared" si="170"/>
        <v/>
      </c>
      <c r="S75" s="22"/>
      <c r="T75" s="102" t="str">
        <f t="shared" si="171"/>
        <v/>
      </c>
      <c r="U75" s="102" t="str">
        <f t="shared" si="172"/>
        <v/>
      </c>
      <c r="V75" s="37" t="str">
        <f t="shared" si="173"/>
        <v/>
      </c>
      <c r="W75" s="115"/>
      <c r="X75" s="204" t="str">
        <f>IF(AND(D75&gt;0,E75&gt;0,F75&gt;0,Q75&gt;0,R75&gt;0,W75&gt;0,NOT(O75="")),ABS(VLOOKUP($W$1,VLookups!$A$30:$B$31,2,FALSE)-_xlfn.BETA.DIST(W75,IF(K75="L",R75,Q75),IF(K75="L",Q75,R75),TRUE,D75,F75)),"")</f>
        <v/>
      </c>
      <c r="Y75" s="112" t="str">
        <f>IF(OR($Q75="",$R75=""),"",_xlfn.BETA.INV(ABS(VLOOKUP($W$1,VLookups!$A$30:$B$31,2,FALSE)-Y$3),IF($K75="L",$R75,$Q75),IF($K75="L",$Q75,$R75),$D75,$F75))</f>
        <v/>
      </c>
      <c r="Z75" s="113" t="str">
        <f>IF(OR($Q75="",$R75=""),"",_xlfn.BETA.INV(ABS(VLOOKUP($W$1,VLookups!$A$30:$B$31,2,FALSE)-Z$3),IF($K75="L",$R75,$Q75),IF($K75="L",$Q75,$R75),$D75,$F75))</f>
        <v/>
      </c>
      <c r="AA75" s="112" t="str">
        <f>IF(OR($Q75="",$R75=""),"",_xlfn.BETA.INV(ABS(VLOOKUP($W$1,VLookups!$A$30:$B$31,2,FALSE)-AA$3),IF($K75="L",$R75,$Q75),IF($K75="L",$Q75,$R75),$D75,$F75))</f>
        <v/>
      </c>
      <c r="AB75" s="113" t="str">
        <f>IF(OR($Q75="",$R75=""),"",_xlfn.BETA.INV(ABS(VLOOKUP($W$1,VLookups!$A$30:$B$31,2,FALSE)-AB$3),IF($K75="L",$R75,$Q75),IF($K75="L",$Q75,$R75),$D75,$F75))</f>
        <v/>
      </c>
      <c r="AC75" s="112" t="str">
        <f>IF(OR($Q75="",$R75=""),"",_xlfn.BETA.INV(ABS(VLOOKUP($W$1,VLookups!$A$30:$B$31,2,FALSE)-AC$3),IF($K75="L",$R75,$Q75),IF($K75="L",$Q75,$R75),$D75,$F75))</f>
        <v/>
      </c>
      <c r="AD75" s="113" t="str">
        <f>IF(OR($Q75="",$R75=""),"",_xlfn.BETA.INV(ABS(VLOOKUP($W$1,VLookups!$A$30:$B$31,2,FALSE)-AD$3),IF($K75="L",$R75,$Q75),IF($K75="L",$Q75,$R75),$D75,$F75))</f>
        <v/>
      </c>
      <c r="AE75" s="112" t="str">
        <f>IF(OR($Q75="",$R75=""),"",_xlfn.BETA.INV(ABS(VLOOKUP($W$1,VLookups!$A$30:$B$31,2,FALSE)-AE$3),IF($K75="L",$R75,$Q75),IF($K75="L",$Q75,$R75),$D75,$F75))</f>
        <v/>
      </c>
      <c r="AF75" s="113" t="str">
        <f>IF(OR($Q75="",$R75=""),"",_xlfn.BETA.INV(ABS(VLOOKUP($W$1,VLookups!$A$30:$B$31,2,FALSE)-AF$3),IF($K75="L",$R75,$Q75),IF($K75="L",$Q75,$R75),$D75,$F75))</f>
        <v/>
      </c>
      <c r="AG75" s="112" t="str">
        <f>IF(OR($Q75="",$R75=""),"",_xlfn.BETA.INV(ABS(VLOOKUP($W$1,VLookups!$A$30:$B$31,2,FALSE)-AG$3),IF($K75="L",$R75,$Q75),IF($K75="L",$Q75,$R75),$D75,$F75))</f>
        <v/>
      </c>
      <c r="AH75" s="113" t="str">
        <f>IF(OR($Q75="",$R75=""),"",_xlfn.BETA.INV(ABS(VLOOKUP($W$1,VLookups!$A$30:$B$31,2,FALSE)-AH$3),IF($K75="L",$R75,$Q75),IF($K75="L",$Q75,$R75),$D75,$F75))</f>
        <v/>
      </c>
      <c r="AI75" s="112" t="str">
        <f>IF(OR($Q75="",$R75=""),"",_xlfn.BETA.INV(ABS(VLOOKUP($W$1,VLookups!$A$30:$B$31,2,FALSE)-AI$3),IF($K75="L",$R75,$Q75),IF($K75="L",$Q75,$R75),$D75,$F75))</f>
        <v/>
      </c>
      <c r="AJ75" s="113" t="str">
        <f>IF(OR($Q75="",$R75=""),"",_xlfn.BETA.INV(ABS(VLOOKUP($W$1,VLookups!$A$30:$B$31,2,FALSE)-AJ$3),IF($K75="L",$R75,$Q75),IF($K75="L",$Q75,$R75),$D75,$F75))</f>
        <v/>
      </c>
      <c r="AK75" s="15"/>
      <c r="AL75" s="194" t="str">
        <f t="shared" si="181"/>
        <v/>
      </c>
      <c r="AM75" s="192" t="str">
        <f t="shared" si="182"/>
        <v/>
      </c>
      <c r="AN75" s="177" t="str">
        <f t="shared" si="206"/>
        <v/>
      </c>
      <c r="AO75" s="177" t="str">
        <f t="shared" si="200"/>
        <v/>
      </c>
      <c r="AP75" s="177" t="str">
        <f t="shared" si="200"/>
        <v/>
      </c>
      <c r="AQ75" s="177" t="str">
        <f t="shared" si="200"/>
        <v/>
      </c>
      <c r="AR75" s="177" t="str">
        <f t="shared" si="200"/>
        <v/>
      </c>
      <c r="AS75" s="177" t="str">
        <f t="shared" si="200"/>
        <v/>
      </c>
      <c r="AT75" s="177" t="str">
        <f t="shared" si="200"/>
        <v/>
      </c>
      <c r="AU75" s="177" t="str">
        <f t="shared" si="200"/>
        <v/>
      </c>
      <c r="AV75" s="177" t="str">
        <f t="shared" si="200"/>
        <v/>
      </c>
      <c r="AW75" s="177" t="str">
        <f t="shared" si="200"/>
        <v/>
      </c>
      <c r="AX75" s="177" t="str">
        <f t="shared" si="200"/>
        <v/>
      </c>
      <c r="AY75" s="177" t="str">
        <f t="shared" si="200"/>
        <v/>
      </c>
      <c r="AZ75" s="177" t="str">
        <f t="shared" si="200"/>
        <v/>
      </c>
      <c r="BA75" s="177" t="str">
        <f t="shared" si="200"/>
        <v/>
      </c>
      <c r="BB75" s="177" t="str">
        <f t="shared" si="200"/>
        <v/>
      </c>
      <c r="BC75" s="177" t="str">
        <f t="shared" si="200"/>
        <v/>
      </c>
      <c r="BD75" s="177" t="str">
        <f t="shared" si="200"/>
        <v/>
      </c>
      <c r="BE75" s="177" t="str">
        <f t="shared" si="192"/>
        <v/>
      </c>
      <c r="BF75" s="177" t="str">
        <f t="shared" si="192"/>
        <v/>
      </c>
      <c r="BG75" s="177" t="str">
        <f t="shared" si="192"/>
        <v/>
      </c>
      <c r="BH75" s="177" t="str">
        <f t="shared" si="192"/>
        <v/>
      </c>
      <c r="BI75" s="177" t="str">
        <f t="shared" si="192"/>
        <v/>
      </c>
      <c r="BJ75" s="177" t="str">
        <f t="shared" si="192"/>
        <v/>
      </c>
      <c r="BK75" s="177" t="str">
        <f t="shared" si="192"/>
        <v/>
      </c>
      <c r="BL75" s="177" t="str">
        <f t="shared" si="192"/>
        <v/>
      </c>
      <c r="BM75" s="177" t="str">
        <f t="shared" si="192"/>
        <v/>
      </c>
      <c r="BN75" s="177" t="str">
        <f t="shared" si="192"/>
        <v/>
      </c>
      <c r="BO75" s="177" t="str">
        <f t="shared" si="192"/>
        <v/>
      </c>
      <c r="BP75" s="177" t="str">
        <f t="shared" si="192"/>
        <v/>
      </c>
      <c r="BQ75" s="177" t="str">
        <f t="shared" si="192"/>
        <v/>
      </c>
      <c r="BR75" s="177" t="str">
        <f t="shared" si="192"/>
        <v/>
      </c>
      <c r="BS75" s="177" t="str">
        <f t="shared" si="192"/>
        <v/>
      </c>
      <c r="BT75" s="177" t="str">
        <f t="shared" si="201"/>
        <v/>
      </c>
      <c r="BU75" s="177" t="str">
        <f t="shared" si="201"/>
        <v/>
      </c>
      <c r="BV75" s="177" t="str">
        <f t="shared" si="201"/>
        <v/>
      </c>
      <c r="BW75" s="177" t="str">
        <f t="shared" si="201"/>
        <v/>
      </c>
      <c r="BX75" s="177" t="str">
        <f t="shared" si="201"/>
        <v/>
      </c>
      <c r="BY75" s="177" t="str">
        <f t="shared" si="201"/>
        <v/>
      </c>
      <c r="BZ75" s="177" t="str">
        <f t="shared" si="201"/>
        <v/>
      </c>
      <c r="CA75" s="177" t="str">
        <f t="shared" si="201"/>
        <v/>
      </c>
      <c r="CB75" s="177" t="str">
        <f t="shared" si="201"/>
        <v/>
      </c>
      <c r="CC75" s="177" t="str">
        <f t="shared" si="201"/>
        <v/>
      </c>
      <c r="CD75" s="177" t="str">
        <f t="shared" si="201"/>
        <v/>
      </c>
      <c r="CE75" s="177" t="str">
        <f t="shared" si="201"/>
        <v/>
      </c>
      <c r="CF75" s="177" t="str">
        <f t="shared" si="201"/>
        <v/>
      </c>
      <c r="CG75" s="177" t="str">
        <f t="shared" si="201"/>
        <v/>
      </c>
      <c r="CH75" s="177" t="str">
        <f t="shared" si="201"/>
        <v/>
      </c>
      <c r="CI75" s="177" t="str">
        <f t="shared" si="201"/>
        <v/>
      </c>
      <c r="CJ75" s="177" t="str">
        <f t="shared" si="193"/>
        <v/>
      </c>
      <c r="CK75" s="177" t="str">
        <f t="shared" si="193"/>
        <v/>
      </c>
      <c r="CL75" s="177" t="str">
        <f t="shared" si="193"/>
        <v/>
      </c>
      <c r="CM75" s="177" t="str">
        <f t="shared" si="193"/>
        <v/>
      </c>
      <c r="CN75" s="177" t="str">
        <f t="shared" si="193"/>
        <v/>
      </c>
      <c r="CO75" s="177" t="str">
        <f t="shared" si="193"/>
        <v/>
      </c>
      <c r="CP75" s="177" t="str">
        <f t="shared" si="193"/>
        <v/>
      </c>
      <c r="CQ75" s="177" t="str">
        <f t="shared" si="193"/>
        <v/>
      </c>
      <c r="CR75" s="177" t="str">
        <f t="shared" si="193"/>
        <v/>
      </c>
      <c r="CS75" s="177" t="str">
        <f t="shared" si="193"/>
        <v/>
      </c>
      <c r="CT75" s="177" t="str">
        <f t="shared" si="193"/>
        <v/>
      </c>
      <c r="CU75" s="177" t="str">
        <f t="shared" si="193"/>
        <v/>
      </c>
      <c r="CV75" s="177" t="str">
        <f t="shared" si="193"/>
        <v/>
      </c>
      <c r="CW75" s="177" t="str">
        <f t="shared" si="193"/>
        <v/>
      </c>
      <c r="CX75" s="177" t="str">
        <f t="shared" si="193"/>
        <v/>
      </c>
      <c r="CY75" s="177" t="str">
        <f t="shared" si="189"/>
        <v/>
      </c>
      <c r="CZ75" s="177" t="str">
        <f t="shared" si="189"/>
        <v/>
      </c>
      <c r="DA75" s="177" t="str">
        <f t="shared" si="189"/>
        <v/>
      </c>
      <c r="DB75" s="177" t="str">
        <f t="shared" si="189"/>
        <v/>
      </c>
      <c r="DC75" s="177" t="str">
        <f t="shared" si="189"/>
        <v/>
      </c>
      <c r="DD75" s="177" t="str">
        <f t="shared" si="189"/>
        <v/>
      </c>
      <c r="DE75" s="177" t="str">
        <f t="shared" si="189"/>
        <v/>
      </c>
      <c r="DF75" s="177" t="str">
        <f t="shared" si="189"/>
        <v/>
      </c>
      <c r="DG75" s="177" t="str">
        <f t="shared" si="189"/>
        <v/>
      </c>
      <c r="DH75" s="177" t="str">
        <f t="shared" si="189"/>
        <v/>
      </c>
      <c r="DI75" s="177" t="str">
        <f t="shared" si="189"/>
        <v/>
      </c>
      <c r="DJ75" s="177" t="str">
        <f t="shared" si="189"/>
        <v/>
      </c>
      <c r="DK75" s="177" t="str">
        <f t="shared" si="189"/>
        <v/>
      </c>
      <c r="DL75" s="177" t="str">
        <f t="shared" si="189"/>
        <v/>
      </c>
      <c r="DM75" s="177" t="str">
        <f t="shared" si="189"/>
        <v/>
      </c>
      <c r="DN75" s="177" t="str">
        <f t="shared" si="189"/>
        <v/>
      </c>
      <c r="DO75" s="177" t="str">
        <f t="shared" si="184"/>
        <v/>
      </c>
      <c r="DP75" s="177" t="str">
        <f t="shared" si="184"/>
        <v/>
      </c>
      <c r="DQ75" s="177" t="str">
        <f t="shared" si="184"/>
        <v/>
      </c>
      <c r="DR75" s="177" t="str">
        <f t="shared" si="184"/>
        <v/>
      </c>
      <c r="DS75" s="177" t="str">
        <f t="shared" si="184"/>
        <v/>
      </c>
      <c r="DT75" s="177" t="str">
        <f t="shared" si="184"/>
        <v/>
      </c>
      <c r="DU75" s="177" t="str">
        <f t="shared" si="184"/>
        <v/>
      </c>
      <c r="DV75" s="177" t="str">
        <f t="shared" si="184"/>
        <v/>
      </c>
      <c r="DW75" s="177" t="str">
        <f t="shared" si="184"/>
        <v/>
      </c>
      <c r="DX75" s="177" t="str">
        <f t="shared" si="184"/>
        <v/>
      </c>
      <c r="DY75" s="177" t="str">
        <f t="shared" si="184"/>
        <v/>
      </c>
      <c r="DZ75" s="177" t="str">
        <f t="shared" si="184"/>
        <v/>
      </c>
      <c r="EA75" s="177" t="str">
        <f t="shared" si="184"/>
        <v/>
      </c>
      <c r="EB75" s="177" t="str">
        <f t="shared" si="184"/>
        <v/>
      </c>
      <c r="EC75" s="177" t="str">
        <f t="shared" si="184"/>
        <v/>
      </c>
      <c r="ED75" s="177" t="str">
        <f t="shared" si="202"/>
        <v/>
      </c>
      <c r="EE75" s="177" t="str">
        <f t="shared" si="202"/>
        <v/>
      </c>
      <c r="EF75" s="177" t="str">
        <f t="shared" si="202"/>
        <v/>
      </c>
      <c r="EG75" s="177" t="str">
        <f t="shared" si="202"/>
        <v/>
      </c>
      <c r="EH75" s="177" t="str">
        <f t="shared" si="202"/>
        <v/>
      </c>
      <c r="EI75" s="177" t="str">
        <f t="shared" si="202"/>
        <v/>
      </c>
      <c r="EJ75" s="177" t="str">
        <f t="shared" si="202"/>
        <v/>
      </c>
      <c r="EK75" s="177" t="str">
        <f t="shared" si="202"/>
        <v/>
      </c>
      <c r="EL75" s="177" t="str">
        <f t="shared" si="202"/>
        <v/>
      </c>
      <c r="EM75" s="177" t="str">
        <f t="shared" si="202"/>
        <v/>
      </c>
      <c r="EN75" s="177" t="str">
        <f t="shared" si="202"/>
        <v/>
      </c>
      <c r="EO75" s="177" t="str">
        <f t="shared" si="202"/>
        <v/>
      </c>
      <c r="EP75" s="177" t="str">
        <f t="shared" si="202"/>
        <v/>
      </c>
      <c r="EQ75" s="177" t="str">
        <f t="shared" si="202"/>
        <v/>
      </c>
      <c r="ER75" s="177" t="str">
        <f t="shared" si="202"/>
        <v/>
      </c>
      <c r="ES75" s="177" t="str">
        <f t="shared" si="202"/>
        <v/>
      </c>
      <c r="ET75" s="177" t="str">
        <f t="shared" si="194"/>
        <v/>
      </c>
      <c r="EU75" s="177" t="str">
        <f t="shared" si="194"/>
        <v/>
      </c>
      <c r="EV75" s="177" t="str">
        <f t="shared" si="194"/>
        <v/>
      </c>
      <c r="EW75" s="177" t="str">
        <f t="shared" si="194"/>
        <v/>
      </c>
      <c r="EX75" s="177" t="str">
        <f t="shared" si="194"/>
        <v/>
      </c>
      <c r="EY75" s="177" t="str">
        <f t="shared" si="194"/>
        <v/>
      </c>
      <c r="EZ75" s="177" t="str">
        <f t="shared" si="194"/>
        <v/>
      </c>
      <c r="FA75" s="177" t="str">
        <f t="shared" si="194"/>
        <v/>
      </c>
      <c r="FB75" s="177" t="str">
        <f t="shared" si="194"/>
        <v/>
      </c>
      <c r="FC75" s="177" t="str">
        <f t="shared" si="194"/>
        <v/>
      </c>
      <c r="FD75" s="177" t="str">
        <f t="shared" si="194"/>
        <v/>
      </c>
      <c r="FE75" s="177" t="str">
        <f t="shared" si="194"/>
        <v/>
      </c>
      <c r="FF75" s="177" t="str">
        <f t="shared" si="194"/>
        <v/>
      </c>
      <c r="FG75" s="177" t="str">
        <f t="shared" si="194"/>
        <v/>
      </c>
      <c r="FH75" s="177" t="str">
        <f t="shared" si="194"/>
        <v/>
      </c>
      <c r="FI75" s="177" t="str">
        <f t="shared" si="207"/>
        <v/>
      </c>
      <c r="FJ75" s="177" t="str">
        <f t="shared" si="207"/>
        <v/>
      </c>
      <c r="FK75" s="177" t="str">
        <f t="shared" si="207"/>
        <v/>
      </c>
      <c r="FL75" s="177" t="str">
        <f t="shared" si="207"/>
        <v/>
      </c>
      <c r="FM75" s="177" t="str">
        <f t="shared" si="207"/>
        <v/>
      </c>
      <c r="FN75" s="177" t="str">
        <f t="shared" si="207"/>
        <v/>
      </c>
      <c r="FO75" s="177" t="str">
        <f t="shared" si="207"/>
        <v/>
      </c>
      <c r="FP75" s="177" t="str">
        <f t="shared" si="207"/>
        <v/>
      </c>
      <c r="FQ75" s="177" t="str">
        <f t="shared" si="207"/>
        <v/>
      </c>
      <c r="FR75" s="177" t="str">
        <f t="shared" si="207"/>
        <v/>
      </c>
      <c r="FS75" s="177" t="str">
        <f t="shared" si="207"/>
        <v/>
      </c>
      <c r="FT75" s="177" t="str">
        <f t="shared" si="207"/>
        <v/>
      </c>
      <c r="FU75" s="177" t="str">
        <f t="shared" si="207"/>
        <v/>
      </c>
      <c r="FV75" s="177" t="str">
        <f t="shared" si="207"/>
        <v/>
      </c>
      <c r="FW75" s="177" t="str">
        <f t="shared" si="207"/>
        <v/>
      </c>
      <c r="FX75" s="177" t="str">
        <f t="shared" si="207"/>
        <v/>
      </c>
      <c r="FY75" s="177" t="str">
        <f t="shared" si="203"/>
        <v/>
      </c>
      <c r="FZ75" s="177" t="str">
        <f t="shared" si="203"/>
        <v/>
      </c>
      <c r="GA75" s="177" t="str">
        <f t="shared" si="195"/>
        <v/>
      </c>
      <c r="GB75" s="177" t="str">
        <f t="shared" si="190"/>
        <v/>
      </c>
      <c r="GC75" s="177" t="str">
        <f t="shared" si="190"/>
        <v/>
      </c>
      <c r="GD75" s="177" t="str">
        <f t="shared" si="190"/>
        <v/>
      </c>
      <c r="GE75" s="177" t="str">
        <f t="shared" si="190"/>
        <v/>
      </c>
      <c r="GF75" s="177" t="str">
        <f t="shared" si="190"/>
        <v/>
      </c>
      <c r="GG75" s="177" t="str">
        <f t="shared" si="190"/>
        <v/>
      </c>
      <c r="GH75" s="177" t="str">
        <f t="shared" si="190"/>
        <v/>
      </c>
      <c r="GI75" s="177" t="str">
        <f t="shared" si="190"/>
        <v/>
      </c>
      <c r="GJ75" s="177" t="str">
        <f t="shared" si="190"/>
        <v/>
      </c>
      <c r="GK75" s="177" t="str">
        <f t="shared" si="190"/>
        <v/>
      </c>
      <c r="GL75" s="177" t="str">
        <f t="shared" si="190"/>
        <v/>
      </c>
      <c r="GM75" s="177" t="str">
        <f t="shared" si="190"/>
        <v/>
      </c>
      <c r="GN75" s="177" t="str">
        <f t="shared" si="190"/>
        <v/>
      </c>
      <c r="GO75" s="177" t="str">
        <f t="shared" si="190"/>
        <v/>
      </c>
      <c r="GP75" s="177" t="str">
        <f t="shared" si="190"/>
        <v/>
      </c>
      <c r="GQ75" s="177" t="str">
        <f t="shared" si="204"/>
        <v/>
      </c>
      <c r="GR75" s="177" t="str">
        <f t="shared" si="204"/>
        <v/>
      </c>
      <c r="GS75" s="177" t="str">
        <f t="shared" si="204"/>
        <v/>
      </c>
      <c r="GT75" s="177" t="str">
        <f t="shared" si="204"/>
        <v/>
      </c>
      <c r="GU75" s="177" t="str">
        <f t="shared" si="204"/>
        <v/>
      </c>
      <c r="GV75" s="177" t="str">
        <f t="shared" si="204"/>
        <v/>
      </c>
      <c r="GW75" s="177" t="str">
        <f t="shared" si="204"/>
        <v/>
      </c>
      <c r="GX75" s="177" t="str">
        <f t="shared" si="204"/>
        <v/>
      </c>
      <c r="GY75" s="177" t="str">
        <f t="shared" si="204"/>
        <v/>
      </c>
      <c r="GZ75" s="177" t="str">
        <f t="shared" si="204"/>
        <v/>
      </c>
      <c r="HA75" s="177" t="str">
        <f t="shared" si="204"/>
        <v/>
      </c>
      <c r="HB75" s="177" t="str">
        <f t="shared" si="204"/>
        <v/>
      </c>
      <c r="HC75" s="177" t="str">
        <f t="shared" si="204"/>
        <v/>
      </c>
      <c r="HD75" s="177" t="str">
        <f t="shared" si="204"/>
        <v/>
      </c>
      <c r="HE75" s="177" t="str">
        <f t="shared" si="204"/>
        <v/>
      </c>
      <c r="HF75" s="177" t="str">
        <f t="shared" si="204"/>
        <v/>
      </c>
      <c r="HG75" s="177" t="str">
        <f t="shared" si="196"/>
        <v/>
      </c>
      <c r="HH75" s="177" t="str">
        <f t="shared" si="191"/>
        <v/>
      </c>
      <c r="HI75" s="177" t="str">
        <f t="shared" si="191"/>
        <v/>
      </c>
      <c r="HJ75" s="177" t="str">
        <f t="shared" si="191"/>
        <v/>
      </c>
      <c r="HK75" s="177" t="str">
        <f t="shared" si="191"/>
        <v/>
      </c>
      <c r="HL75" s="177" t="str">
        <f t="shared" si="191"/>
        <v/>
      </c>
      <c r="HM75" s="177" t="str">
        <f t="shared" si="191"/>
        <v/>
      </c>
      <c r="HN75" s="177" t="str">
        <f t="shared" si="191"/>
        <v/>
      </c>
      <c r="HO75" s="177" t="str">
        <f t="shared" si="191"/>
        <v/>
      </c>
      <c r="HP75" s="177" t="str">
        <f t="shared" si="191"/>
        <v/>
      </c>
      <c r="HQ75" s="177" t="str">
        <f t="shared" si="191"/>
        <v/>
      </c>
      <c r="HR75" s="177" t="str">
        <f t="shared" si="191"/>
        <v/>
      </c>
      <c r="HS75" s="177" t="str">
        <f t="shared" si="191"/>
        <v/>
      </c>
      <c r="HT75" s="177" t="str">
        <f t="shared" si="191"/>
        <v/>
      </c>
      <c r="HU75" s="177" t="str">
        <f t="shared" si="191"/>
        <v/>
      </c>
      <c r="HV75" s="177" t="str">
        <f t="shared" si="191"/>
        <v/>
      </c>
      <c r="HW75" s="177" t="str">
        <f t="shared" si="205"/>
        <v/>
      </c>
      <c r="HX75" s="177" t="str">
        <f t="shared" si="205"/>
        <v/>
      </c>
      <c r="HY75" s="177" t="str">
        <f t="shared" si="205"/>
        <v/>
      </c>
      <c r="HZ75" s="177" t="str">
        <f t="shared" si="205"/>
        <v/>
      </c>
      <c r="IA75" s="177" t="str">
        <f t="shared" si="205"/>
        <v/>
      </c>
      <c r="IB75" s="177" t="str">
        <f t="shared" si="205"/>
        <v/>
      </c>
      <c r="IC75" s="177" t="str">
        <f t="shared" si="205"/>
        <v/>
      </c>
      <c r="ID75" s="177" t="str">
        <f t="shared" si="205"/>
        <v/>
      </c>
      <c r="IE75" s="192" t="str">
        <f t="shared" si="185"/>
        <v/>
      </c>
      <c r="IF75" s="193" t="e">
        <f t="shared" si="174"/>
        <v>#N/A</v>
      </c>
      <c r="IG75" s="193" t="e">
        <f t="shared" si="155"/>
        <v>#N/A</v>
      </c>
      <c r="IH75" s="193" t="e">
        <f t="shared" si="155"/>
        <v>#N/A</v>
      </c>
      <c r="II75" s="193" t="e">
        <f t="shared" si="155"/>
        <v>#N/A</v>
      </c>
      <c r="IJ75" s="193" t="e">
        <f t="shared" si="165"/>
        <v>#N/A</v>
      </c>
      <c r="IK75" s="193" t="e">
        <f t="shared" si="165"/>
        <v>#N/A</v>
      </c>
      <c r="IL75" s="193" t="e">
        <f t="shared" si="165"/>
        <v>#N/A</v>
      </c>
      <c r="IM75" s="193" t="e">
        <f t="shared" si="165"/>
        <v>#N/A</v>
      </c>
      <c r="IN75" s="193" t="e">
        <f t="shared" si="165"/>
        <v>#N/A</v>
      </c>
      <c r="IO75" s="193" t="e">
        <f t="shared" si="165"/>
        <v>#N/A</v>
      </c>
      <c r="IP75" s="193" t="e">
        <f t="shared" si="165"/>
        <v>#N/A</v>
      </c>
      <c r="IQ75" s="193" t="e">
        <f t="shared" si="165"/>
        <v>#N/A</v>
      </c>
      <c r="IR75" s="193" t="e">
        <f t="shared" si="165"/>
        <v>#N/A</v>
      </c>
      <c r="IS75" s="193" t="e">
        <f t="shared" si="165"/>
        <v>#N/A</v>
      </c>
      <c r="IT75" s="193" t="e">
        <f t="shared" si="165"/>
        <v>#N/A</v>
      </c>
      <c r="IU75" s="193" t="e">
        <f t="shared" si="165"/>
        <v>#N/A</v>
      </c>
      <c r="IV75" s="193" t="e">
        <f t="shared" si="165"/>
        <v>#N/A</v>
      </c>
      <c r="IW75" s="193" t="e">
        <f t="shared" si="165"/>
        <v>#N/A</v>
      </c>
      <c r="IX75" s="193" t="e">
        <f t="shared" si="165"/>
        <v>#N/A</v>
      </c>
      <c r="IY75" s="193" t="e">
        <f t="shared" si="161"/>
        <v>#N/A</v>
      </c>
      <c r="IZ75" s="193" t="e">
        <f t="shared" si="161"/>
        <v>#N/A</v>
      </c>
      <c r="JA75" s="193" t="e">
        <f t="shared" si="161"/>
        <v>#N/A</v>
      </c>
      <c r="JB75" s="193" t="e">
        <f t="shared" si="161"/>
        <v>#N/A</v>
      </c>
      <c r="JC75" s="193" t="e">
        <f t="shared" si="161"/>
        <v>#N/A</v>
      </c>
      <c r="JD75" s="193" t="e">
        <f t="shared" si="161"/>
        <v>#N/A</v>
      </c>
      <c r="JE75" s="193" t="e">
        <f t="shared" si="161"/>
        <v>#N/A</v>
      </c>
      <c r="JF75" s="193" t="e">
        <f t="shared" si="161"/>
        <v>#N/A</v>
      </c>
      <c r="JG75" s="193" t="e">
        <f t="shared" si="161"/>
        <v>#N/A</v>
      </c>
      <c r="JH75" s="193" t="e">
        <f t="shared" si="161"/>
        <v>#N/A</v>
      </c>
      <c r="JI75" s="193" t="e">
        <f t="shared" si="161"/>
        <v>#N/A</v>
      </c>
      <c r="JJ75" s="193" t="e">
        <f t="shared" si="161"/>
        <v>#N/A</v>
      </c>
      <c r="JK75" s="193" t="e">
        <f t="shared" si="161"/>
        <v>#N/A</v>
      </c>
      <c r="JL75" s="193" t="e">
        <f t="shared" si="161"/>
        <v>#N/A</v>
      </c>
      <c r="JM75" s="193" t="e">
        <f t="shared" si="161"/>
        <v>#N/A</v>
      </c>
      <c r="JN75" s="193" t="e">
        <f t="shared" si="158"/>
        <v>#N/A</v>
      </c>
      <c r="JO75" s="193" t="e">
        <f t="shared" si="158"/>
        <v>#N/A</v>
      </c>
      <c r="JP75" s="193" t="e">
        <f t="shared" si="158"/>
        <v>#N/A</v>
      </c>
      <c r="JQ75" s="193" t="e">
        <f t="shared" si="158"/>
        <v>#N/A</v>
      </c>
      <c r="JR75" s="193" t="e">
        <f t="shared" si="158"/>
        <v>#N/A</v>
      </c>
      <c r="JS75" s="193" t="e">
        <f t="shared" si="158"/>
        <v>#N/A</v>
      </c>
      <c r="JT75" s="193" t="e">
        <f t="shared" si="158"/>
        <v>#N/A</v>
      </c>
      <c r="JU75" s="193" t="e">
        <f t="shared" si="158"/>
        <v>#N/A</v>
      </c>
      <c r="JV75" s="193" t="e">
        <f t="shared" si="158"/>
        <v>#N/A</v>
      </c>
      <c r="JW75" s="193" t="e">
        <f t="shared" si="158"/>
        <v>#N/A</v>
      </c>
      <c r="JX75" s="193" t="e">
        <f t="shared" si="158"/>
        <v>#N/A</v>
      </c>
      <c r="JY75" s="193" t="e">
        <f t="shared" si="158"/>
        <v>#N/A</v>
      </c>
      <c r="JZ75" s="193" t="e">
        <f t="shared" si="158"/>
        <v>#N/A</v>
      </c>
      <c r="KA75" s="193" t="e">
        <f t="shared" si="158"/>
        <v>#N/A</v>
      </c>
      <c r="KB75" s="193" t="e">
        <f t="shared" si="158"/>
        <v>#N/A</v>
      </c>
      <c r="KC75" s="193" t="e">
        <f t="shared" si="186"/>
        <v>#N/A</v>
      </c>
      <c r="KD75" s="193" t="e">
        <f t="shared" si="186"/>
        <v>#N/A</v>
      </c>
      <c r="KE75" s="193" t="e">
        <f t="shared" si="186"/>
        <v>#N/A</v>
      </c>
      <c r="KF75" s="193" t="e">
        <f t="shared" si="186"/>
        <v>#N/A</v>
      </c>
      <c r="KG75" s="193" t="e">
        <f t="shared" si="186"/>
        <v>#N/A</v>
      </c>
      <c r="KH75" s="193" t="e">
        <f t="shared" si="186"/>
        <v>#N/A</v>
      </c>
      <c r="KI75" s="193" t="e">
        <f t="shared" si="186"/>
        <v>#N/A</v>
      </c>
      <c r="KJ75" s="193" t="e">
        <f t="shared" si="186"/>
        <v>#N/A</v>
      </c>
      <c r="KK75" s="193" t="e">
        <f t="shared" si="186"/>
        <v>#N/A</v>
      </c>
      <c r="KL75" s="193" t="e">
        <f t="shared" si="186"/>
        <v>#N/A</v>
      </c>
      <c r="KM75" s="193" t="e">
        <f t="shared" si="186"/>
        <v>#N/A</v>
      </c>
      <c r="KN75" s="193" t="e">
        <f t="shared" si="186"/>
        <v>#N/A</v>
      </c>
      <c r="KO75" s="193" t="e">
        <f t="shared" si="186"/>
        <v>#N/A</v>
      </c>
      <c r="KP75" s="193" t="e">
        <f t="shared" si="186"/>
        <v>#N/A</v>
      </c>
      <c r="KQ75" s="193" t="e">
        <f t="shared" si="186"/>
        <v>#N/A</v>
      </c>
      <c r="KR75" s="193" t="e">
        <f t="shared" si="197"/>
        <v>#N/A</v>
      </c>
      <c r="KS75" s="193" t="e">
        <f t="shared" si="156"/>
        <v>#N/A</v>
      </c>
      <c r="KT75" s="193" t="e">
        <f t="shared" si="156"/>
        <v>#N/A</v>
      </c>
      <c r="KU75" s="193" t="e">
        <f t="shared" si="156"/>
        <v>#N/A</v>
      </c>
      <c r="KV75" s="193" t="e">
        <f t="shared" si="166"/>
        <v>#N/A</v>
      </c>
      <c r="KW75" s="193" t="e">
        <f t="shared" si="166"/>
        <v>#N/A</v>
      </c>
      <c r="KX75" s="193" t="e">
        <f t="shared" si="166"/>
        <v>#N/A</v>
      </c>
      <c r="KY75" s="193" t="e">
        <f t="shared" si="166"/>
        <v>#N/A</v>
      </c>
      <c r="KZ75" s="193" t="e">
        <f t="shared" si="166"/>
        <v>#N/A</v>
      </c>
      <c r="LA75" s="193" t="e">
        <f t="shared" si="166"/>
        <v>#N/A</v>
      </c>
      <c r="LB75" s="193" t="e">
        <f t="shared" si="166"/>
        <v>#N/A</v>
      </c>
      <c r="LC75" s="193" t="e">
        <f t="shared" si="166"/>
        <v>#N/A</v>
      </c>
      <c r="LD75" s="193" t="e">
        <f t="shared" si="166"/>
        <v>#N/A</v>
      </c>
      <c r="LE75" s="193" t="e">
        <f t="shared" si="166"/>
        <v>#N/A</v>
      </c>
      <c r="LF75" s="193" t="e">
        <f t="shared" si="166"/>
        <v>#N/A</v>
      </c>
      <c r="LG75" s="193" t="e">
        <f t="shared" si="166"/>
        <v>#N/A</v>
      </c>
      <c r="LH75" s="193" t="e">
        <f t="shared" si="166"/>
        <v>#N/A</v>
      </c>
      <c r="LI75" s="193" t="e">
        <f t="shared" si="166"/>
        <v>#N/A</v>
      </c>
      <c r="LJ75" s="193" t="e">
        <f t="shared" si="166"/>
        <v>#N/A</v>
      </c>
      <c r="LK75" s="193" t="e">
        <f t="shared" si="162"/>
        <v>#N/A</v>
      </c>
      <c r="LL75" s="193" t="e">
        <f t="shared" si="162"/>
        <v>#N/A</v>
      </c>
      <c r="LM75" s="193" t="e">
        <f t="shared" si="162"/>
        <v>#N/A</v>
      </c>
      <c r="LN75" s="193" t="e">
        <f t="shared" si="162"/>
        <v>#N/A</v>
      </c>
      <c r="LO75" s="193" t="e">
        <f t="shared" si="162"/>
        <v>#N/A</v>
      </c>
      <c r="LP75" s="193" t="e">
        <f t="shared" si="162"/>
        <v>#N/A</v>
      </c>
      <c r="LQ75" s="193" t="e">
        <f t="shared" si="162"/>
        <v>#N/A</v>
      </c>
      <c r="LR75" s="193" t="e">
        <f t="shared" si="162"/>
        <v>#N/A</v>
      </c>
      <c r="LS75" s="193" t="e">
        <f t="shared" si="162"/>
        <v>#N/A</v>
      </c>
      <c r="LT75" s="193" t="e">
        <f t="shared" si="162"/>
        <v>#N/A</v>
      </c>
      <c r="LU75" s="193" t="e">
        <f t="shared" si="162"/>
        <v>#N/A</v>
      </c>
      <c r="LV75" s="193" t="e">
        <f t="shared" si="162"/>
        <v>#N/A</v>
      </c>
      <c r="LW75" s="193" t="e">
        <f t="shared" si="162"/>
        <v>#N/A</v>
      </c>
      <c r="LX75" s="193" t="e">
        <f t="shared" si="162"/>
        <v>#N/A</v>
      </c>
      <c r="LY75" s="193" t="e">
        <f t="shared" si="162"/>
        <v>#N/A</v>
      </c>
      <c r="LZ75" s="193" t="e">
        <f t="shared" si="159"/>
        <v>#N/A</v>
      </c>
      <c r="MA75" s="193" t="e">
        <f t="shared" si="159"/>
        <v>#N/A</v>
      </c>
      <c r="MB75" s="193" t="e">
        <f t="shared" si="159"/>
        <v>#N/A</v>
      </c>
      <c r="MC75" s="193" t="e">
        <f t="shared" si="159"/>
        <v>#N/A</v>
      </c>
      <c r="MD75" s="193" t="e">
        <f t="shared" si="159"/>
        <v>#N/A</v>
      </c>
      <c r="ME75" s="193" t="e">
        <f t="shared" si="159"/>
        <v>#N/A</v>
      </c>
      <c r="MF75" s="193" t="e">
        <f t="shared" si="159"/>
        <v>#N/A</v>
      </c>
      <c r="MG75" s="193" t="e">
        <f t="shared" si="159"/>
        <v>#N/A</v>
      </c>
      <c r="MH75" s="193" t="e">
        <f t="shared" si="159"/>
        <v>#N/A</v>
      </c>
      <c r="MI75" s="193" t="e">
        <f t="shared" si="159"/>
        <v>#N/A</v>
      </c>
      <c r="MJ75" s="193" t="e">
        <f t="shared" si="159"/>
        <v>#N/A</v>
      </c>
      <c r="MK75" s="193" t="e">
        <f t="shared" si="159"/>
        <v>#N/A</v>
      </c>
      <c r="ML75" s="193" t="e">
        <f t="shared" si="159"/>
        <v>#N/A</v>
      </c>
      <c r="MM75" s="193" t="e">
        <f t="shared" si="159"/>
        <v>#N/A</v>
      </c>
      <c r="MN75" s="193" t="e">
        <f t="shared" si="159"/>
        <v>#N/A</v>
      </c>
      <c r="MO75" s="193" t="e">
        <f t="shared" si="187"/>
        <v>#N/A</v>
      </c>
      <c r="MP75" s="193" t="e">
        <f t="shared" si="187"/>
        <v>#N/A</v>
      </c>
      <c r="MQ75" s="193" t="e">
        <f t="shared" si="187"/>
        <v>#N/A</v>
      </c>
      <c r="MR75" s="193" t="e">
        <f t="shared" si="187"/>
        <v>#N/A</v>
      </c>
      <c r="MS75" s="193" t="e">
        <f t="shared" si="187"/>
        <v>#N/A</v>
      </c>
      <c r="MT75" s="193" t="e">
        <f t="shared" si="187"/>
        <v>#N/A</v>
      </c>
      <c r="MU75" s="193" t="e">
        <f t="shared" si="187"/>
        <v>#N/A</v>
      </c>
      <c r="MV75" s="193" t="e">
        <f t="shared" si="187"/>
        <v>#N/A</v>
      </c>
      <c r="MW75" s="193" t="e">
        <f t="shared" si="187"/>
        <v>#N/A</v>
      </c>
      <c r="MX75" s="193" t="e">
        <f t="shared" si="187"/>
        <v>#N/A</v>
      </c>
      <c r="MY75" s="193" t="e">
        <f t="shared" si="187"/>
        <v>#N/A</v>
      </c>
      <c r="MZ75" s="193" t="e">
        <f t="shared" si="187"/>
        <v>#N/A</v>
      </c>
      <c r="NA75" s="193" t="e">
        <f t="shared" si="187"/>
        <v>#N/A</v>
      </c>
      <c r="NB75" s="193" t="e">
        <f t="shared" si="187"/>
        <v>#N/A</v>
      </c>
      <c r="NC75" s="193" t="e">
        <f t="shared" si="187"/>
        <v>#N/A</v>
      </c>
      <c r="ND75" s="193" t="e">
        <f t="shared" si="198"/>
        <v>#N/A</v>
      </c>
      <c r="NE75" s="193" t="e">
        <f t="shared" si="157"/>
        <v>#N/A</v>
      </c>
      <c r="NF75" s="193" t="e">
        <f t="shared" si="157"/>
        <v>#N/A</v>
      </c>
      <c r="NG75" s="193" t="e">
        <f t="shared" si="157"/>
        <v>#N/A</v>
      </c>
      <c r="NH75" s="193" t="e">
        <f t="shared" si="167"/>
        <v>#N/A</v>
      </c>
      <c r="NI75" s="193" t="e">
        <f t="shared" si="167"/>
        <v>#N/A</v>
      </c>
      <c r="NJ75" s="193" t="e">
        <f t="shared" si="167"/>
        <v>#N/A</v>
      </c>
      <c r="NK75" s="193" t="e">
        <f t="shared" si="167"/>
        <v>#N/A</v>
      </c>
      <c r="NL75" s="193" t="e">
        <f t="shared" si="167"/>
        <v>#N/A</v>
      </c>
      <c r="NM75" s="193" t="e">
        <f t="shared" si="167"/>
        <v>#N/A</v>
      </c>
      <c r="NN75" s="193" t="e">
        <f t="shared" si="167"/>
        <v>#N/A</v>
      </c>
      <c r="NO75" s="193" t="e">
        <f t="shared" si="167"/>
        <v>#N/A</v>
      </c>
      <c r="NP75" s="193" t="e">
        <f t="shared" si="167"/>
        <v>#N/A</v>
      </c>
      <c r="NQ75" s="193" t="e">
        <f t="shared" si="167"/>
        <v>#N/A</v>
      </c>
      <c r="NR75" s="193" t="e">
        <f t="shared" si="167"/>
        <v>#N/A</v>
      </c>
      <c r="NS75" s="193" t="e">
        <f t="shared" si="167"/>
        <v>#N/A</v>
      </c>
      <c r="NT75" s="193" t="e">
        <f t="shared" si="167"/>
        <v>#N/A</v>
      </c>
      <c r="NU75" s="193" t="e">
        <f t="shared" si="167"/>
        <v>#N/A</v>
      </c>
      <c r="NV75" s="193" t="e">
        <f t="shared" si="167"/>
        <v>#N/A</v>
      </c>
      <c r="NW75" s="193" t="e">
        <f t="shared" si="163"/>
        <v>#N/A</v>
      </c>
      <c r="NX75" s="193" t="e">
        <f t="shared" si="163"/>
        <v>#N/A</v>
      </c>
      <c r="NY75" s="193" t="e">
        <f t="shared" si="163"/>
        <v>#N/A</v>
      </c>
      <c r="NZ75" s="193" t="e">
        <f t="shared" si="163"/>
        <v>#N/A</v>
      </c>
      <c r="OA75" s="193" t="e">
        <f t="shared" si="163"/>
        <v>#N/A</v>
      </c>
      <c r="OB75" s="193" t="e">
        <f t="shared" si="163"/>
        <v>#N/A</v>
      </c>
      <c r="OC75" s="193" t="e">
        <f t="shared" si="163"/>
        <v>#N/A</v>
      </c>
      <c r="OD75" s="193" t="e">
        <f t="shared" si="163"/>
        <v>#N/A</v>
      </c>
      <c r="OE75" s="193" t="e">
        <f t="shared" si="163"/>
        <v>#N/A</v>
      </c>
      <c r="OF75" s="193" t="e">
        <f t="shared" si="163"/>
        <v>#N/A</v>
      </c>
      <c r="OG75" s="193" t="e">
        <f t="shared" si="163"/>
        <v>#N/A</v>
      </c>
      <c r="OH75" s="193" t="e">
        <f t="shared" si="163"/>
        <v>#N/A</v>
      </c>
      <c r="OI75" s="193" t="e">
        <f t="shared" si="163"/>
        <v>#N/A</v>
      </c>
      <c r="OJ75" s="193" t="e">
        <f t="shared" si="163"/>
        <v>#N/A</v>
      </c>
      <c r="OK75" s="193" t="e">
        <f t="shared" si="163"/>
        <v>#N/A</v>
      </c>
      <c r="OL75" s="193" t="e">
        <f t="shared" si="160"/>
        <v>#N/A</v>
      </c>
      <c r="OM75" s="193" t="e">
        <f t="shared" si="160"/>
        <v>#N/A</v>
      </c>
      <c r="ON75" s="193" t="e">
        <f t="shared" si="160"/>
        <v>#N/A</v>
      </c>
      <c r="OO75" s="193" t="e">
        <f t="shared" si="160"/>
        <v>#N/A</v>
      </c>
      <c r="OP75" s="193" t="e">
        <f t="shared" si="160"/>
        <v>#N/A</v>
      </c>
      <c r="OQ75" s="193" t="e">
        <f t="shared" si="160"/>
        <v>#N/A</v>
      </c>
      <c r="OR75" s="193" t="e">
        <f t="shared" si="160"/>
        <v>#N/A</v>
      </c>
      <c r="OS75" s="193" t="e">
        <f t="shared" si="160"/>
        <v>#N/A</v>
      </c>
      <c r="OT75" s="193" t="e">
        <f t="shared" si="160"/>
        <v>#N/A</v>
      </c>
      <c r="OU75" s="193" t="e">
        <f t="shared" si="160"/>
        <v>#N/A</v>
      </c>
      <c r="OV75" s="193" t="e">
        <f t="shared" si="160"/>
        <v>#N/A</v>
      </c>
      <c r="OW75" s="193" t="e">
        <f t="shared" si="160"/>
        <v>#N/A</v>
      </c>
      <c r="OX75" s="193" t="e">
        <f t="shared" si="160"/>
        <v>#N/A</v>
      </c>
      <c r="OY75" s="193" t="e">
        <f t="shared" si="160"/>
        <v>#N/A</v>
      </c>
      <c r="OZ75" s="193" t="e">
        <f t="shared" si="160"/>
        <v>#N/A</v>
      </c>
      <c r="PA75" s="193" t="e">
        <f t="shared" si="188"/>
        <v>#N/A</v>
      </c>
      <c r="PB75" s="193" t="e">
        <f t="shared" si="188"/>
        <v>#N/A</v>
      </c>
      <c r="PC75" s="193" t="e">
        <f t="shared" si="188"/>
        <v>#N/A</v>
      </c>
      <c r="PD75" s="193" t="e">
        <f t="shared" si="188"/>
        <v>#N/A</v>
      </c>
      <c r="PE75" s="193" t="e">
        <f t="shared" si="188"/>
        <v>#N/A</v>
      </c>
      <c r="PF75" s="193" t="e">
        <f t="shared" si="188"/>
        <v>#N/A</v>
      </c>
      <c r="PG75" s="193" t="e">
        <f t="shared" si="188"/>
        <v>#N/A</v>
      </c>
      <c r="PH75" s="193" t="e">
        <f t="shared" si="188"/>
        <v>#N/A</v>
      </c>
      <c r="PI75" s="193" t="e">
        <f t="shared" si="188"/>
        <v>#N/A</v>
      </c>
      <c r="PJ75" s="193" t="e">
        <f t="shared" si="188"/>
        <v>#N/A</v>
      </c>
      <c r="PK75" s="193" t="e">
        <f t="shared" si="188"/>
        <v>#N/A</v>
      </c>
      <c r="PL75" s="193" t="e">
        <f t="shared" si="188"/>
        <v>#N/A</v>
      </c>
      <c r="PM75" s="193" t="e">
        <f t="shared" si="188"/>
        <v>#N/A</v>
      </c>
      <c r="PN75" s="193" t="e">
        <f t="shared" si="188"/>
        <v>#N/A</v>
      </c>
      <c r="PO75" s="193" t="e">
        <f t="shared" si="188"/>
        <v>#N/A</v>
      </c>
      <c r="PP75" s="193" t="e">
        <f t="shared" si="199"/>
        <v>#N/A</v>
      </c>
      <c r="PQ75" s="193" t="e">
        <f t="shared" si="175"/>
        <v>#N/A</v>
      </c>
      <c r="PR75" s="193" t="e">
        <f t="shared" si="175"/>
        <v>#N/A</v>
      </c>
      <c r="PS75" s="193" t="e">
        <f t="shared" si="175"/>
        <v>#N/A</v>
      </c>
      <c r="PT75" s="193" t="e">
        <f t="shared" si="175"/>
        <v>#N/A</v>
      </c>
      <c r="PU75" s="193" t="e">
        <f t="shared" si="175"/>
        <v>#N/A</v>
      </c>
      <c r="PV75" s="193" t="e">
        <f t="shared" si="175"/>
        <v>#N/A</v>
      </c>
      <c r="PW75" s="193" t="e">
        <f t="shared" si="175"/>
        <v>#N/A</v>
      </c>
      <c r="PX75" s="193" t="e">
        <f t="shared" si="175"/>
        <v>#N/A</v>
      </c>
    </row>
    <row r="76" spans="1:440" hidden="1" x14ac:dyDescent="0.45">
      <c r="A76" s="20">
        <v>73</v>
      </c>
      <c r="B76" s="134"/>
      <c r="C76" s="279"/>
      <c r="D76" s="280" t="str">
        <f t="shared" si="176"/>
        <v/>
      </c>
      <c r="E76" s="281"/>
      <c r="F76" s="280" t="str">
        <f t="shared" si="177"/>
        <v/>
      </c>
      <c r="G76" s="279"/>
      <c r="H76" s="135"/>
      <c r="I76" s="110" t="str">
        <f t="shared" si="178"/>
        <v/>
      </c>
      <c r="J76" s="21" t="str">
        <f t="shared" si="179"/>
        <v/>
      </c>
      <c r="K76" s="22" t="str">
        <f t="shared" si="180"/>
        <v/>
      </c>
      <c r="L76" s="23" t="str">
        <f>IF(J76="","",IF(OR($J76&lt;Skew!$B$3,$J76=Skew!$B$3),IF($J76&gt;Skew!$C$3,Skew!$A$3,IF($J76&gt;Skew!$C$4,Skew!$A$4,IF($J76&gt;Skew!$C$5,Skew!$A$5,IF($J76&gt;Skew!$C$6,Skew!$A$6,IF($J76&gt;Skew!$C$7,Skew!$A$7,IF($J76&gt;Skew!$C$8,Skew!$A$8,IF($J76&gt;Skew!$C$9,Skew!$A$9,IF($J76&gt;Skew!$C$10,Skew!$A$10,IF($J76&gt;Skew!$C$11,Skew!$A$11,IF($J76&gt;Skew!$C$12,Skew!$A$12,IF($J76&gt;Skew!$C$13,Skew!$A$13,IF($J76&gt;Skew!$C$14,Skew!$A$14,IF($J76&gt;Skew!$C$15,Skew!$A$15,IF($J76&gt;Skew!$C$16,Skew!$A$16,Skew!$A$17)
)))))))))))))))</f>
        <v/>
      </c>
      <c r="M76" s="22" t="str">
        <f>IF(J76="","",MATCH(L76,Skew!$A$3:$A$17,0))</f>
        <v/>
      </c>
      <c r="N76" s="22" t="str">
        <f t="shared" si="168"/>
        <v/>
      </c>
      <c r="O76" s="24"/>
      <c r="P76" s="22" t="str">
        <f>IF(OR(J76="",O76=""),"",MATCH(O76,Confidence!$A$3:$A$12,0))</f>
        <v/>
      </c>
      <c r="Q76" s="25" t="str">
        <f t="shared" si="169"/>
        <v/>
      </c>
      <c r="R76" s="25" t="str">
        <f t="shared" si="170"/>
        <v/>
      </c>
      <c r="S76" s="22"/>
      <c r="T76" s="102" t="str">
        <f t="shared" si="171"/>
        <v/>
      </c>
      <c r="U76" s="102" t="str">
        <f t="shared" si="172"/>
        <v/>
      </c>
      <c r="V76" s="37" t="str">
        <f t="shared" si="173"/>
        <v/>
      </c>
      <c r="W76" s="115"/>
      <c r="X76" s="204" t="str">
        <f>IF(AND(D76&gt;0,E76&gt;0,F76&gt;0,Q76&gt;0,R76&gt;0,W76&gt;0,NOT(O76="")),ABS(VLOOKUP($W$1,VLookups!$A$30:$B$31,2,FALSE)-_xlfn.BETA.DIST(W76,IF(K76="L",R76,Q76),IF(K76="L",Q76,R76),TRUE,D76,F76)),"")</f>
        <v/>
      </c>
      <c r="Y76" s="112" t="str">
        <f>IF(OR($Q76="",$R76=""),"",_xlfn.BETA.INV(ABS(VLOOKUP($W$1,VLookups!$A$30:$B$31,2,FALSE)-Y$3),IF($K76="L",$R76,$Q76),IF($K76="L",$Q76,$R76),$D76,$F76))</f>
        <v/>
      </c>
      <c r="Z76" s="113" t="str">
        <f>IF(OR($Q76="",$R76=""),"",_xlfn.BETA.INV(ABS(VLOOKUP($W$1,VLookups!$A$30:$B$31,2,FALSE)-Z$3),IF($K76="L",$R76,$Q76),IF($K76="L",$Q76,$R76),$D76,$F76))</f>
        <v/>
      </c>
      <c r="AA76" s="112" t="str">
        <f>IF(OR($Q76="",$R76=""),"",_xlfn.BETA.INV(ABS(VLOOKUP($W$1,VLookups!$A$30:$B$31,2,FALSE)-AA$3),IF($K76="L",$R76,$Q76),IF($K76="L",$Q76,$R76),$D76,$F76))</f>
        <v/>
      </c>
      <c r="AB76" s="113" t="str">
        <f>IF(OR($Q76="",$R76=""),"",_xlfn.BETA.INV(ABS(VLOOKUP($W$1,VLookups!$A$30:$B$31,2,FALSE)-AB$3),IF($K76="L",$R76,$Q76),IF($K76="L",$Q76,$R76),$D76,$F76))</f>
        <v/>
      </c>
      <c r="AC76" s="112" t="str">
        <f>IF(OR($Q76="",$R76=""),"",_xlfn.BETA.INV(ABS(VLOOKUP($W$1,VLookups!$A$30:$B$31,2,FALSE)-AC$3),IF($K76="L",$R76,$Q76),IF($K76="L",$Q76,$R76),$D76,$F76))</f>
        <v/>
      </c>
      <c r="AD76" s="113" t="str">
        <f>IF(OR($Q76="",$R76=""),"",_xlfn.BETA.INV(ABS(VLOOKUP($W$1,VLookups!$A$30:$B$31,2,FALSE)-AD$3),IF($K76="L",$R76,$Q76),IF($K76="L",$Q76,$R76),$D76,$F76))</f>
        <v/>
      </c>
      <c r="AE76" s="112" t="str">
        <f>IF(OR($Q76="",$R76=""),"",_xlfn.BETA.INV(ABS(VLOOKUP($W$1,VLookups!$A$30:$B$31,2,FALSE)-AE$3),IF($K76="L",$R76,$Q76),IF($K76="L",$Q76,$R76),$D76,$F76))</f>
        <v/>
      </c>
      <c r="AF76" s="113" t="str">
        <f>IF(OR($Q76="",$R76=""),"",_xlfn.BETA.INV(ABS(VLOOKUP($W$1,VLookups!$A$30:$B$31,2,FALSE)-AF$3),IF($K76="L",$R76,$Q76),IF($K76="L",$Q76,$R76),$D76,$F76))</f>
        <v/>
      </c>
      <c r="AG76" s="112" t="str">
        <f>IF(OR($Q76="",$R76=""),"",_xlfn.BETA.INV(ABS(VLOOKUP($W$1,VLookups!$A$30:$B$31,2,FALSE)-AG$3),IF($K76="L",$R76,$Q76),IF($K76="L",$Q76,$R76),$D76,$F76))</f>
        <v/>
      </c>
      <c r="AH76" s="113" t="str">
        <f>IF(OR($Q76="",$R76=""),"",_xlfn.BETA.INV(ABS(VLOOKUP($W$1,VLookups!$A$30:$B$31,2,FALSE)-AH$3),IF($K76="L",$R76,$Q76),IF($K76="L",$Q76,$R76),$D76,$F76))</f>
        <v/>
      </c>
      <c r="AI76" s="112" t="str">
        <f>IF(OR($Q76="",$R76=""),"",_xlfn.BETA.INV(ABS(VLOOKUP($W$1,VLookups!$A$30:$B$31,2,FALSE)-AI$3),IF($K76="L",$R76,$Q76),IF($K76="L",$Q76,$R76),$D76,$F76))</f>
        <v/>
      </c>
      <c r="AJ76" s="113" t="str">
        <f>IF(OR($Q76="",$R76=""),"",_xlfn.BETA.INV(ABS(VLOOKUP($W$1,VLookups!$A$30:$B$31,2,FALSE)-AJ$3),IF($K76="L",$R76,$Q76),IF($K76="L",$Q76,$R76),$D76,$F76))</f>
        <v/>
      </c>
      <c r="AK76" s="15"/>
      <c r="AL76" s="194" t="str">
        <f t="shared" si="181"/>
        <v/>
      </c>
      <c r="AM76" s="192" t="str">
        <f t="shared" si="182"/>
        <v/>
      </c>
      <c r="AN76" s="177" t="str">
        <f t="shared" si="206"/>
        <v/>
      </c>
      <c r="AO76" s="177" t="str">
        <f t="shared" si="200"/>
        <v/>
      </c>
      <c r="AP76" s="177" t="str">
        <f t="shared" si="200"/>
        <v/>
      </c>
      <c r="AQ76" s="177" t="str">
        <f t="shared" si="200"/>
        <v/>
      </c>
      <c r="AR76" s="177" t="str">
        <f t="shared" si="200"/>
        <v/>
      </c>
      <c r="AS76" s="177" t="str">
        <f t="shared" si="200"/>
        <v/>
      </c>
      <c r="AT76" s="177" t="str">
        <f t="shared" si="200"/>
        <v/>
      </c>
      <c r="AU76" s="177" t="str">
        <f t="shared" si="200"/>
        <v/>
      </c>
      <c r="AV76" s="177" t="str">
        <f t="shared" si="200"/>
        <v/>
      </c>
      <c r="AW76" s="177" t="str">
        <f t="shared" si="200"/>
        <v/>
      </c>
      <c r="AX76" s="177" t="str">
        <f t="shared" si="200"/>
        <v/>
      </c>
      <c r="AY76" s="177" t="str">
        <f t="shared" si="200"/>
        <v/>
      </c>
      <c r="AZ76" s="177" t="str">
        <f t="shared" si="200"/>
        <v/>
      </c>
      <c r="BA76" s="177" t="str">
        <f t="shared" si="200"/>
        <v/>
      </c>
      <c r="BB76" s="177" t="str">
        <f t="shared" si="200"/>
        <v/>
      </c>
      <c r="BC76" s="177" t="str">
        <f t="shared" si="200"/>
        <v/>
      </c>
      <c r="BD76" s="177" t="str">
        <f t="shared" si="200"/>
        <v/>
      </c>
      <c r="BE76" s="177" t="str">
        <f t="shared" si="192"/>
        <v/>
      </c>
      <c r="BF76" s="177" t="str">
        <f t="shared" si="192"/>
        <v/>
      </c>
      <c r="BG76" s="177" t="str">
        <f t="shared" si="192"/>
        <v/>
      </c>
      <c r="BH76" s="177" t="str">
        <f t="shared" si="192"/>
        <v/>
      </c>
      <c r="BI76" s="177" t="str">
        <f t="shared" si="192"/>
        <v/>
      </c>
      <c r="BJ76" s="177" t="str">
        <f t="shared" si="192"/>
        <v/>
      </c>
      <c r="BK76" s="177" t="str">
        <f t="shared" si="192"/>
        <v/>
      </c>
      <c r="BL76" s="177" t="str">
        <f t="shared" si="192"/>
        <v/>
      </c>
      <c r="BM76" s="177" t="str">
        <f t="shared" si="192"/>
        <v/>
      </c>
      <c r="BN76" s="177" t="str">
        <f t="shared" si="192"/>
        <v/>
      </c>
      <c r="BO76" s="177" t="str">
        <f t="shared" si="192"/>
        <v/>
      </c>
      <c r="BP76" s="177" t="str">
        <f t="shared" si="192"/>
        <v/>
      </c>
      <c r="BQ76" s="177" t="str">
        <f t="shared" si="192"/>
        <v/>
      </c>
      <c r="BR76" s="177" t="str">
        <f t="shared" si="192"/>
        <v/>
      </c>
      <c r="BS76" s="177" t="str">
        <f t="shared" si="192"/>
        <v/>
      </c>
      <c r="BT76" s="177" t="str">
        <f t="shared" si="201"/>
        <v/>
      </c>
      <c r="BU76" s="177" t="str">
        <f t="shared" si="201"/>
        <v/>
      </c>
      <c r="BV76" s="177" t="str">
        <f t="shared" si="201"/>
        <v/>
      </c>
      <c r="BW76" s="177" t="str">
        <f t="shared" si="201"/>
        <v/>
      </c>
      <c r="BX76" s="177" t="str">
        <f t="shared" si="201"/>
        <v/>
      </c>
      <c r="BY76" s="177" t="str">
        <f t="shared" si="201"/>
        <v/>
      </c>
      <c r="BZ76" s="177" t="str">
        <f t="shared" si="201"/>
        <v/>
      </c>
      <c r="CA76" s="177" t="str">
        <f t="shared" si="201"/>
        <v/>
      </c>
      <c r="CB76" s="177" t="str">
        <f t="shared" si="201"/>
        <v/>
      </c>
      <c r="CC76" s="177" t="str">
        <f t="shared" si="201"/>
        <v/>
      </c>
      <c r="CD76" s="177" t="str">
        <f t="shared" si="201"/>
        <v/>
      </c>
      <c r="CE76" s="177" t="str">
        <f t="shared" si="201"/>
        <v/>
      </c>
      <c r="CF76" s="177" t="str">
        <f t="shared" si="201"/>
        <v/>
      </c>
      <c r="CG76" s="177" t="str">
        <f t="shared" si="201"/>
        <v/>
      </c>
      <c r="CH76" s="177" t="str">
        <f t="shared" si="201"/>
        <v/>
      </c>
      <c r="CI76" s="177" t="str">
        <f t="shared" si="201"/>
        <v/>
      </c>
      <c r="CJ76" s="177" t="str">
        <f t="shared" si="193"/>
        <v/>
      </c>
      <c r="CK76" s="177" t="str">
        <f t="shared" si="193"/>
        <v/>
      </c>
      <c r="CL76" s="177" t="str">
        <f t="shared" si="193"/>
        <v/>
      </c>
      <c r="CM76" s="177" t="str">
        <f t="shared" si="193"/>
        <v/>
      </c>
      <c r="CN76" s="177" t="str">
        <f t="shared" si="193"/>
        <v/>
      </c>
      <c r="CO76" s="177" t="str">
        <f t="shared" si="193"/>
        <v/>
      </c>
      <c r="CP76" s="177" t="str">
        <f t="shared" si="193"/>
        <v/>
      </c>
      <c r="CQ76" s="177" t="str">
        <f t="shared" si="193"/>
        <v/>
      </c>
      <c r="CR76" s="177" t="str">
        <f t="shared" si="193"/>
        <v/>
      </c>
      <c r="CS76" s="177" t="str">
        <f t="shared" si="193"/>
        <v/>
      </c>
      <c r="CT76" s="177" t="str">
        <f t="shared" si="193"/>
        <v/>
      </c>
      <c r="CU76" s="177" t="str">
        <f t="shared" si="193"/>
        <v/>
      </c>
      <c r="CV76" s="177" t="str">
        <f t="shared" si="193"/>
        <v/>
      </c>
      <c r="CW76" s="177" t="str">
        <f t="shared" si="193"/>
        <v/>
      </c>
      <c r="CX76" s="177" t="str">
        <f t="shared" si="193"/>
        <v/>
      </c>
      <c r="CY76" s="177" t="str">
        <f t="shared" si="189"/>
        <v/>
      </c>
      <c r="CZ76" s="177" t="str">
        <f t="shared" si="189"/>
        <v/>
      </c>
      <c r="DA76" s="177" t="str">
        <f t="shared" si="189"/>
        <v/>
      </c>
      <c r="DB76" s="177" t="str">
        <f t="shared" si="189"/>
        <v/>
      </c>
      <c r="DC76" s="177" t="str">
        <f t="shared" si="189"/>
        <v/>
      </c>
      <c r="DD76" s="177" t="str">
        <f t="shared" si="189"/>
        <v/>
      </c>
      <c r="DE76" s="177" t="str">
        <f t="shared" si="189"/>
        <v/>
      </c>
      <c r="DF76" s="177" t="str">
        <f t="shared" si="189"/>
        <v/>
      </c>
      <c r="DG76" s="177" t="str">
        <f t="shared" si="189"/>
        <v/>
      </c>
      <c r="DH76" s="177" t="str">
        <f t="shared" si="189"/>
        <v/>
      </c>
      <c r="DI76" s="177" t="str">
        <f t="shared" si="189"/>
        <v/>
      </c>
      <c r="DJ76" s="177" t="str">
        <f t="shared" si="189"/>
        <v/>
      </c>
      <c r="DK76" s="177" t="str">
        <f t="shared" si="189"/>
        <v/>
      </c>
      <c r="DL76" s="177" t="str">
        <f t="shared" si="189"/>
        <v/>
      </c>
      <c r="DM76" s="177" t="str">
        <f t="shared" si="189"/>
        <v/>
      </c>
      <c r="DN76" s="177" t="str">
        <f t="shared" si="189"/>
        <v/>
      </c>
      <c r="DO76" s="177" t="str">
        <f t="shared" si="184"/>
        <v/>
      </c>
      <c r="DP76" s="177" t="str">
        <f t="shared" si="184"/>
        <v/>
      </c>
      <c r="DQ76" s="177" t="str">
        <f t="shared" si="184"/>
        <v/>
      </c>
      <c r="DR76" s="177" t="str">
        <f t="shared" si="184"/>
        <v/>
      </c>
      <c r="DS76" s="177" t="str">
        <f t="shared" si="184"/>
        <v/>
      </c>
      <c r="DT76" s="177" t="str">
        <f t="shared" si="184"/>
        <v/>
      </c>
      <c r="DU76" s="177" t="str">
        <f t="shared" si="184"/>
        <v/>
      </c>
      <c r="DV76" s="177" t="str">
        <f t="shared" si="184"/>
        <v/>
      </c>
      <c r="DW76" s="177" t="str">
        <f t="shared" si="184"/>
        <v/>
      </c>
      <c r="DX76" s="177" t="str">
        <f t="shared" si="184"/>
        <v/>
      </c>
      <c r="DY76" s="177" t="str">
        <f t="shared" si="184"/>
        <v/>
      </c>
      <c r="DZ76" s="177" t="str">
        <f t="shared" si="184"/>
        <v/>
      </c>
      <c r="EA76" s="177" t="str">
        <f t="shared" si="184"/>
        <v/>
      </c>
      <c r="EB76" s="177" t="str">
        <f t="shared" si="184"/>
        <v/>
      </c>
      <c r="EC76" s="177" t="str">
        <f t="shared" si="184"/>
        <v/>
      </c>
      <c r="ED76" s="177" t="str">
        <f t="shared" si="202"/>
        <v/>
      </c>
      <c r="EE76" s="177" t="str">
        <f t="shared" si="202"/>
        <v/>
      </c>
      <c r="EF76" s="177" t="str">
        <f t="shared" si="202"/>
        <v/>
      </c>
      <c r="EG76" s="177" t="str">
        <f t="shared" si="202"/>
        <v/>
      </c>
      <c r="EH76" s="177" t="str">
        <f t="shared" si="202"/>
        <v/>
      </c>
      <c r="EI76" s="177" t="str">
        <f t="shared" si="202"/>
        <v/>
      </c>
      <c r="EJ76" s="177" t="str">
        <f t="shared" si="202"/>
        <v/>
      </c>
      <c r="EK76" s="177" t="str">
        <f t="shared" si="202"/>
        <v/>
      </c>
      <c r="EL76" s="177" t="str">
        <f t="shared" si="202"/>
        <v/>
      </c>
      <c r="EM76" s="177" t="str">
        <f t="shared" si="202"/>
        <v/>
      </c>
      <c r="EN76" s="177" t="str">
        <f t="shared" si="202"/>
        <v/>
      </c>
      <c r="EO76" s="177" t="str">
        <f t="shared" si="202"/>
        <v/>
      </c>
      <c r="EP76" s="177" t="str">
        <f t="shared" si="202"/>
        <v/>
      </c>
      <c r="EQ76" s="177" t="str">
        <f t="shared" si="202"/>
        <v/>
      </c>
      <c r="ER76" s="177" t="str">
        <f t="shared" si="202"/>
        <v/>
      </c>
      <c r="ES76" s="177" t="str">
        <f t="shared" si="202"/>
        <v/>
      </c>
      <c r="ET76" s="177" t="str">
        <f t="shared" si="194"/>
        <v/>
      </c>
      <c r="EU76" s="177" t="str">
        <f t="shared" si="194"/>
        <v/>
      </c>
      <c r="EV76" s="177" t="str">
        <f t="shared" si="194"/>
        <v/>
      </c>
      <c r="EW76" s="177" t="str">
        <f t="shared" si="194"/>
        <v/>
      </c>
      <c r="EX76" s="177" t="str">
        <f t="shared" si="194"/>
        <v/>
      </c>
      <c r="EY76" s="177" t="str">
        <f t="shared" si="194"/>
        <v/>
      </c>
      <c r="EZ76" s="177" t="str">
        <f t="shared" si="194"/>
        <v/>
      </c>
      <c r="FA76" s="177" t="str">
        <f t="shared" si="194"/>
        <v/>
      </c>
      <c r="FB76" s="177" t="str">
        <f t="shared" si="194"/>
        <v/>
      </c>
      <c r="FC76" s="177" t="str">
        <f t="shared" si="194"/>
        <v/>
      </c>
      <c r="FD76" s="177" t="str">
        <f t="shared" si="194"/>
        <v/>
      </c>
      <c r="FE76" s="177" t="str">
        <f t="shared" si="194"/>
        <v/>
      </c>
      <c r="FF76" s="177" t="str">
        <f t="shared" si="194"/>
        <v/>
      </c>
      <c r="FG76" s="177" t="str">
        <f t="shared" si="194"/>
        <v/>
      </c>
      <c r="FH76" s="177" t="str">
        <f t="shared" si="194"/>
        <v/>
      </c>
      <c r="FI76" s="177" t="str">
        <f t="shared" si="207"/>
        <v/>
      </c>
      <c r="FJ76" s="177" t="str">
        <f t="shared" si="207"/>
        <v/>
      </c>
      <c r="FK76" s="177" t="str">
        <f t="shared" si="207"/>
        <v/>
      </c>
      <c r="FL76" s="177" t="str">
        <f t="shared" si="207"/>
        <v/>
      </c>
      <c r="FM76" s="177" t="str">
        <f t="shared" si="207"/>
        <v/>
      </c>
      <c r="FN76" s="177" t="str">
        <f t="shared" si="207"/>
        <v/>
      </c>
      <c r="FO76" s="177" t="str">
        <f t="shared" si="207"/>
        <v/>
      </c>
      <c r="FP76" s="177" t="str">
        <f t="shared" si="207"/>
        <v/>
      </c>
      <c r="FQ76" s="177" t="str">
        <f t="shared" si="207"/>
        <v/>
      </c>
      <c r="FR76" s="177" t="str">
        <f t="shared" si="207"/>
        <v/>
      </c>
      <c r="FS76" s="177" t="str">
        <f t="shared" si="207"/>
        <v/>
      </c>
      <c r="FT76" s="177" t="str">
        <f t="shared" si="207"/>
        <v/>
      </c>
      <c r="FU76" s="177" t="str">
        <f t="shared" si="207"/>
        <v/>
      </c>
      <c r="FV76" s="177" t="str">
        <f t="shared" si="207"/>
        <v/>
      </c>
      <c r="FW76" s="177" t="str">
        <f t="shared" si="207"/>
        <v/>
      </c>
      <c r="FX76" s="177" t="str">
        <f t="shared" si="207"/>
        <v/>
      </c>
      <c r="FY76" s="177" t="str">
        <f t="shared" si="203"/>
        <v/>
      </c>
      <c r="FZ76" s="177" t="str">
        <f t="shared" si="203"/>
        <v/>
      </c>
      <c r="GA76" s="177" t="str">
        <f t="shared" si="195"/>
        <v/>
      </c>
      <c r="GB76" s="177" t="str">
        <f t="shared" si="190"/>
        <v/>
      </c>
      <c r="GC76" s="177" t="str">
        <f t="shared" si="190"/>
        <v/>
      </c>
      <c r="GD76" s="177" t="str">
        <f t="shared" si="190"/>
        <v/>
      </c>
      <c r="GE76" s="177" t="str">
        <f t="shared" si="190"/>
        <v/>
      </c>
      <c r="GF76" s="177" t="str">
        <f t="shared" si="190"/>
        <v/>
      </c>
      <c r="GG76" s="177" t="str">
        <f t="shared" si="190"/>
        <v/>
      </c>
      <c r="GH76" s="177" t="str">
        <f t="shared" si="190"/>
        <v/>
      </c>
      <c r="GI76" s="177" t="str">
        <f t="shared" si="190"/>
        <v/>
      </c>
      <c r="GJ76" s="177" t="str">
        <f t="shared" si="190"/>
        <v/>
      </c>
      <c r="GK76" s="177" t="str">
        <f t="shared" si="190"/>
        <v/>
      </c>
      <c r="GL76" s="177" t="str">
        <f t="shared" si="190"/>
        <v/>
      </c>
      <c r="GM76" s="177" t="str">
        <f t="shared" si="190"/>
        <v/>
      </c>
      <c r="GN76" s="177" t="str">
        <f t="shared" si="190"/>
        <v/>
      </c>
      <c r="GO76" s="177" t="str">
        <f t="shared" si="190"/>
        <v/>
      </c>
      <c r="GP76" s="177" t="str">
        <f t="shared" si="190"/>
        <v/>
      </c>
      <c r="GQ76" s="177" t="str">
        <f t="shared" si="204"/>
        <v/>
      </c>
      <c r="GR76" s="177" t="str">
        <f t="shared" si="204"/>
        <v/>
      </c>
      <c r="GS76" s="177" t="str">
        <f t="shared" si="204"/>
        <v/>
      </c>
      <c r="GT76" s="177" t="str">
        <f t="shared" si="204"/>
        <v/>
      </c>
      <c r="GU76" s="177" t="str">
        <f t="shared" si="204"/>
        <v/>
      </c>
      <c r="GV76" s="177" t="str">
        <f t="shared" si="204"/>
        <v/>
      </c>
      <c r="GW76" s="177" t="str">
        <f t="shared" si="204"/>
        <v/>
      </c>
      <c r="GX76" s="177" t="str">
        <f t="shared" si="204"/>
        <v/>
      </c>
      <c r="GY76" s="177" t="str">
        <f t="shared" si="204"/>
        <v/>
      </c>
      <c r="GZ76" s="177" t="str">
        <f t="shared" si="204"/>
        <v/>
      </c>
      <c r="HA76" s="177" t="str">
        <f t="shared" si="204"/>
        <v/>
      </c>
      <c r="HB76" s="177" t="str">
        <f t="shared" si="204"/>
        <v/>
      </c>
      <c r="HC76" s="177" t="str">
        <f t="shared" si="204"/>
        <v/>
      </c>
      <c r="HD76" s="177" t="str">
        <f t="shared" si="204"/>
        <v/>
      </c>
      <c r="HE76" s="177" t="str">
        <f t="shared" si="204"/>
        <v/>
      </c>
      <c r="HF76" s="177" t="str">
        <f t="shared" si="204"/>
        <v/>
      </c>
      <c r="HG76" s="177" t="str">
        <f t="shared" si="196"/>
        <v/>
      </c>
      <c r="HH76" s="177" t="str">
        <f t="shared" si="191"/>
        <v/>
      </c>
      <c r="HI76" s="177" t="str">
        <f t="shared" si="191"/>
        <v/>
      </c>
      <c r="HJ76" s="177" t="str">
        <f t="shared" si="191"/>
        <v/>
      </c>
      <c r="HK76" s="177" t="str">
        <f t="shared" si="191"/>
        <v/>
      </c>
      <c r="HL76" s="177" t="str">
        <f t="shared" si="191"/>
        <v/>
      </c>
      <c r="HM76" s="177" t="str">
        <f t="shared" si="191"/>
        <v/>
      </c>
      <c r="HN76" s="177" t="str">
        <f t="shared" si="191"/>
        <v/>
      </c>
      <c r="HO76" s="177" t="str">
        <f t="shared" si="191"/>
        <v/>
      </c>
      <c r="HP76" s="177" t="str">
        <f t="shared" si="191"/>
        <v/>
      </c>
      <c r="HQ76" s="177" t="str">
        <f t="shared" si="191"/>
        <v/>
      </c>
      <c r="HR76" s="177" t="str">
        <f t="shared" si="191"/>
        <v/>
      </c>
      <c r="HS76" s="177" t="str">
        <f t="shared" si="191"/>
        <v/>
      </c>
      <c r="HT76" s="177" t="str">
        <f t="shared" si="191"/>
        <v/>
      </c>
      <c r="HU76" s="177" t="str">
        <f t="shared" si="191"/>
        <v/>
      </c>
      <c r="HV76" s="177" t="str">
        <f t="shared" si="191"/>
        <v/>
      </c>
      <c r="HW76" s="177" t="str">
        <f t="shared" si="205"/>
        <v/>
      </c>
      <c r="HX76" s="177" t="str">
        <f t="shared" si="205"/>
        <v/>
      </c>
      <c r="HY76" s="177" t="str">
        <f t="shared" si="205"/>
        <v/>
      </c>
      <c r="HZ76" s="177" t="str">
        <f t="shared" si="205"/>
        <v/>
      </c>
      <c r="IA76" s="177" t="str">
        <f t="shared" si="205"/>
        <v/>
      </c>
      <c r="IB76" s="177" t="str">
        <f t="shared" si="205"/>
        <v/>
      </c>
      <c r="IC76" s="177" t="str">
        <f t="shared" si="205"/>
        <v/>
      </c>
      <c r="ID76" s="177" t="str">
        <f t="shared" si="205"/>
        <v/>
      </c>
      <c r="IE76" s="192" t="str">
        <f t="shared" si="185"/>
        <v/>
      </c>
      <c r="IF76" s="193" t="e">
        <f t="shared" si="174"/>
        <v>#N/A</v>
      </c>
      <c r="IG76" s="193" t="e">
        <f t="shared" si="155"/>
        <v>#N/A</v>
      </c>
      <c r="IH76" s="193" t="e">
        <f t="shared" si="155"/>
        <v>#N/A</v>
      </c>
      <c r="II76" s="193" t="e">
        <f t="shared" si="155"/>
        <v>#N/A</v>
      </c>
      <c r="IJ76" s="193" t="e">
        <f t="shared" si="165"/>
        <v>#N/A</v>
      </c>
      <c r="IK76" s="193" t="e">
        <f t="shared" si="165"/>
        <v>#N/A</v>
      </c>
      <c r="IL76" s="193" t="e">
        <f t="shared" si="165"/>
        <v>#N/A</v>
      </c>
      <c r="IM76" s="193" t="e">
        <f t="shared" si="165"/>
        <v>#N/A</v>
      </c>
      <c r="IN76" s="193" t="e">
        <f t="shared" si="165"/>
        <v>#N/A</v>
      </c>
      <c r="IO76" s="193" t="e">
        <f t="shared" si="165"/>
        <v>#N/A</v>
      </c>
      <c r="IP76" s="193" t="e">
        <f t="shared" si="165"/>
        <v>#N/A</v>
      </c>
      <c r="IQ76" s="193" t="e">
        <f t="shared" si="165"/>
        <v>#N/A</v>
      </c>
      <c r="IR76" s="193" t="e">
        <f t="shared" si="165"/>
        <v>#N/A</v>
      </c>
      <c r="IS76" s="193" t="e">
        <f t="shared" si="165"/>
        <v>#N/A</v>
      </c>
      <c r="IT76" s="193" t="e">
        <f t="shared" si="165"/>
        <v>#N/A</v>
      </c>
      <c r="IU76" s="193" t="e">
        <f t="shared" si="165"/>
        <v>#N/A</v>
      </c>
      <c r="IV76" s="193" t="e">
        <f t="shared" si="165"/>
        <v>#N/A</v>
      </c>
      <c r="IW76" s="193" t="e">
        <f t="shared" si="165"/>
        <v>#N/A</v>
      </c>
      <c r="IX76" s="193" t="e">
        <f t="shared" si="165"/>
        <v>#N/A</v>
      </c>
      <c r="IY76" s="193" t="e">
        <f t="shared" si="161"/>
        <v>#N/A</v>
      </c>
      <c r="IZ76" s="193" t="e">
        <f t="shared" si="161"/>
        <v>#N/A</v>
      </c>
      <c r="JA76" s="193" t="e">
        <f t="shared" si="161"/>
        <v>#N/A</v>
      </c>
      <c r="JB76" s="193" t="e">
        <f t="shared" si="161"/>
        <v>#N/A</v>
      </c>
      <c r="JC76" s="193" t="e">
        <f t="shared" si="161"/>
        <v>#N/A</v>
      </c>
      <c r="JD76" s="193" t="e">
        <f t="shared" si="161"/>
        <v>#N/A</v>
      </c>
      <c r="JE76" s="193" t="e">
        <f t="shared" si="161"/>
        <v>#N/A</v>
      </c>
      <c r="JF76" s="193" t="e">
        <f t="shared" si="161"/>
        <v>#N/A</v>
      </c>
      <c r="JG76" s="193" t="e">
        <f t="shared" si="161"/>
        <v>#N/A</v>
      </c>
      <c r="JH76" s="193" t="e">
        <f t="shared" si="161"/>
        <v>#N/A</v>
      </c>
      <c r="JI76" s="193" t="e">
        <f t="shared" si="161"/>
        <v>#N/A</v>
      </c>
      <c r="JJ76" s="193" t="e">
        <f t="shared" si="161"/>
        <v>#N/A</v>
      </c>
      <c r="JK76" s="193" t="e">
        <f t="shared" si="161"/>
        <v>#N/A</v>
      </c>
      <c r="JL76" s="193" t="e">
        <f t="shared" si="161"/>
        <v>#N/A</v>
      </c>
      <c r="JM76" s="193" t="e">
        <f t="shared" si="161"/>
        <v>#N/A</v>
      </c>
      <c r="JN76" s="193" t="e">
        <f t="shared" si="158"/>
        <v>#N/A</v>
      </c>
      <c r="JO76" s="193" t="e">
        <f t="shared" si="158"/>
        <v>#N/A</v>
      </c>
      <c r="JP76" s="193" t="e">
        <f t="shared" si="158"/>
        <v>#N/A</v>
      </c>
      <c r="JQ76" s="193" t="e">
        <f t="shared" si="158"/>
        <v>#N/A</v>
      </c>
      <c r="JR76" s="193" t="e">
        <f t="shared" si="158"/>
        <v>#N/A</v>
      </c>
      <c r="JS76" s="193" t="e">
        <f t="shared" si="158"/>
        <v>#N/A</v>
      </c>
      <c r="JT76" s="193" t="e">
        <f t="shared" si="158"/>
        <v>#N/A</v>
      </c>
      <c r="JU76" s="193" t="e">
        <f t="shared" si="158"/>
        <v>#N/A</v>
      </c>
      <c r="JV76" s="193" t="e">
        <f t="shared" si="158"/>
        <v>#N/A</v>
      </c>
      <c r="JW76" s="193" t="e">
        <f t="shared" si="158"/>
        <v>#N/A</v>
      </c>
      <c r="JX76" s="193" t="e">
        <f t="shared" si="158"/>
        <v>#N/A</v>
      </c>
      <c r="JY76" s="193" t="e">
        <f t="shared" si="158"/>
        <v>#N/A</v>
      </c>
      <c r="JZ76" s="193" t="e">
        <f t="shared" si="158"/>
        <v>#N/A</v>
      </c>
      <c r="KA76" s="193" t="e">
        <f t="shared" si="158"/>
        <v>#N/A</v>
      </c>
      <c r="KB76" s="193" t="e">
        <f t="shared" si="158"/>
        <v>#N/A</v>
      </c>
      <c r="KC76" s="193" t="e">
        <f t="shared" si="186"/>
        <v>#N/A</v>
      </c>
      <c r="KD76" s="193" t="e">
        <f t="shared" si="186"/>
        <v>#N/A</v>
      </c>
      <c r="KE76" s="193" t="e">
        <f t="shared" si="186"/>
        <v>#N/A</v>
      </c>
      <c r="KF76" s="193" t="e">
        <f t="shared" si="186"/>
        <v>#N/A</v>
      </c>
      <c r="KG76" s="193" t="e">
        <f t="shared" si="186"/>
        <v>#N/A</v>
      </c>
      <c r="KH76" s="193" t="e">
        <f t="shared" si="186"/>
        <v>#N/A</v>
      </c>
      <c r="KI76" s="193" t="e">
        <f t="shared" si="186"/>
        <v>#N/A</v>
      </c>
      <c r="KJ76" s="193" t="e">
        <f t="shared" si="186"/>
        <v>#N/A</v>
      </c>
      <c r="KK76" s="193" t="e">
        <f t="shared" si="186"/>
        <v>#N/A</v>
      </c>
      <c r="KL76" s="193" t="e">
        <f t="shared" si="186"/>
        <v>#N/A</v>
      </c>
      <c r="KM76" s="193" t="e">
        <f t="shared" si="186"/>
        <v>#N/A</v>
      </c>
      <c r="KN76" s="193" t="e">
        <f t="shared" si="186"/>
        <v>#N/A</v>
      </c>
      <c r="KO76" s="193" t="e">
        <f t="shared" si="186"/>
        <v>#N/A</v>
      </c>
      <c r="KP76" s="193" t="e">
        <f t="shared" si="186"/>
        <v>#N/A</v>
      </c>
      <c r="KQ76" s="193" t="e">
        <f t="shared" si="186"/>
        <v>#N/A</v>
      </c>
      <c r="KR76" s="193" t="e">
        <f t="shared" si="197"/>
        <v>#N/A</v>
      </c>
      <c r="KS76" s="193" t="e">
        <f t="shared" si="156"/>
        <v>#N/A</v>
      </c>
      <c r="KT76" s="193" t="e">
        <f t="shared" si="156"/>
        <v>#N/A</v>
      </c>
      <c r="KU76" s="193" t="e">
        <f t="shared" si="156"/>
        <v>#N/A</v>
      </c>
      <c r="KV76" s="193" t="e">
        <f t="shared" si="166"/>
        <v>#N/A</v>
      </c>
      <c r="KW76" s="193" t="e">
        <f t="shared" si="166"/>
        <v>#N/A</v>
      </c>
      <c r="KX76" s="193" t="e">
        <f t="shared" si="166"/>
        <v>#N/A</v>
      </c>
      <c r="KY76" s="193" t="e">
        <f t="shared" si="166"/>
        <v>#N/A</v>
      </c>
      <c r="KZ76" s="193" t="e">
        <f t="shared" si="166"/>
        <v>#N/A</v>
      </c>
      <c r="LA76" s="193" t="e">
        <f t="shared" si="166"/>
        <v>#N/A</v>
      </c>
      <c r="LB76" s="193" t="e">
        <f t="shared" si="166"/>
        <v>#N/A</v>
      </c>
      <c r="LC76" s="193" t="e">
        <f t="shared" si="166"/>
        <v>#N/A</v>
      </c>
      <c r="LD76" s="193" t="e">
        <f t="shared" si="166"/>
        <v>#N/A</v>
      </c>
      <c r="LE76" s="193" t="e">
        <f t="shared" si="166"/>
        <v>#N/A</v>
      </c>
      <c r="LF76" s="193" t="e">
        <f t="shared" si="166"/>
        <v>#N/A</v>
      </c>
      <c r="LG76" s="193" t="e">
        <f t="shared" si="166"/>
        <v>#N/A</v>
      </c>
      <c r="LH76" s="193" t="e">
        <f t="shared" si="166"/>
        <v>#N/A</v>
      </c>
      <c r="LI76" s="193" t="e">
        <f t="shared" si="166"/>
        <v>#N/A</v>
      </c>
      <c r="LJ76" s="193" t="e">
        <f t="shared" si="166"/>
        <v>#N/A</v>
      </c>
      <c r="LK76" s="193" t="e">
        <f t="shared" si="162"/>
        <v>#N/A</v>
      </c>
      <c r="LL76" s="193" t="e">
        <f t="shared" si="162"/>
        <v>#N/A</v>
      </c>
      <c r="LM76" s="193" t="e">
        <f t="shared" si="162"/>
        <v>#N/A</v>
      </c>
      <c r="LN76" s="193" t="e">
        <f t="shared" si="162"/>
        <v>#N/A</v>
      </c>
      <c r="LO76" s="193" t="e">
        <f t="shared" si="162"/>
        <v>#N/A</v>
      </c>
      <c r="LP76" s="193" t="e">
        <f t="shared" si="162"/>
        <v>#N/A</v>
      </c>
      <c r="LQ76" s="193" t="e">
        <f t="shared" si="162"/>
        <v>#N/A</v>
      </c>
      <c r="LR76" s="193" t="e">
        <f t="shared" si="162"/>
        <v>#N/A</v>
      </c>
      <c r="LS76" s="193" t="e">
        <f t="shared" si="162"/>
        <v>#N/A</v>
      </c>
      <c r="LT76" s="193" t="e">
        <f t="shared" si="162"/>
        <v>#N/A</v>
      </c>
      <c r="LU76" s="193" t="e">
        <f t="shared" si="162"/>
        <v>#N/A</v>
      </c>
      <c r="LV76" s="193" t="e">
        <f t="shared" si="162"/>
        <v>#N/A</v>
      </c>
      <c r="LW76" s="193" t="e">
        <f t="shared" si="162"/>
        <v>#N/A</v>
      </c>
      <c r="LX76" s="193" t="e">
        <f t="shared" si="162"/>
        <v>#N/A</v>
      </c>
      <c r="LY76" s="193" t="e">
        <f t="shared" si="162"/>
        <v>#N/A</v>
      </c>
      <c r="LZ76" s="193" t="e">
        <f t="shared" si="159"/>
        <v>#N/A</v>
      </c>
      <c r="MA76" s="193" t="e">
        <f t="shared" si="159"/>
        <v>#N/A</v>
      </c>
      <c r="MB76" s="193" t="e">
        <f t="shared" si="159"/>
        <v>#N/A</v>
      </c>
      <c r="MC76" s="193" t="e">
        <f t="shared" si="159"/>
        <v>#N/A</v>
      </c>
      <c r="MD76" s="193" t="e">
        <f t="shared" si="159"/>
        <v>#N/A</v>
      </c>
      <c r="ME76" s="193" t="e">
        <f t="shared" si="159"/>
        <v>#N/A</v>
      </c>
      <c r="MF76" s="193" t="e">
        <f t="shared" si="159"/>
        <v>#N/A</v>
      </c>
      <c r="MG76" s="193" t="e">
        <f t="shared" si="159"/>
        <v>#N/A</v>
      </c>
      <c r="MH76" s="193" t="e">
        <f t="shared" si="159"/>
        <v>#N/A</v>
      </c>
      <c r="MI76" s="193" t="e">
        <f t="shared" si="159"/>
        <v>#N/A</v>
      </c>
      <c r="MJ76" s="193" t="e">
        <f t="shared" si="159"/>
        <v>#N/A</v>
      </c>
      <c r="MK76" s="193" t="e">
        <f t="shared" si="159"/>
        <v>#N/A</v>
      </c>
      <c r="ML76" s="193" t="e">
        <f t="shared" si="159"/>
        <v>#N/A</v>
      </c>
      <c r="MM76" s="193" t="e">
        <f t="shared" si="159"/>
        <v>#N/A</v>
      </c>
      <c r="MN76" s="193" t="e">
        <f t="shared" si="159"/>
        <v>#N/A</v>
      </c>
      <c r="MO76" s="193" t="e">
        <f t="shared" si="187"/>
        <v>#N/A</v>
      </c>
      <c r="MP76" s="193" t="e">
        <f t="shared" si="187"/>
        <v>#N/A</v>
      </c>
      <c r="MQ76" s="193" t="e">
        <f t="shared" si="187"/>
        <v>#N/A</v>
      </c>
      <c r="MR76" s="193" t="e">
        <f t="shared" si="187"/>
        <v>#N/A</v>
      </c>
      <c r="MS76" s="193" t="e">
        <f t="shared" si="187"/>
        <v>#N/A</v>
      </c>
      <c r="MT76" s="193" t="e">
        <f t="shared" si="187"/>
        <v>#N/A</v>
      </c>
      <c r="MU76" s="193" t="e">
        <f t="shared" si="187"/>
        <v>#N/A</v>
      </c>
      <c r="MV76" s="193" t="e">
        <f t="shared" si="187"/>
        <v>#N/A</v>
      </c>
      <c r="MW76" s="193" t="e">
        <f t="shared" si="187"/>
        <v>#N/A</v>
      </c>
      <c r="MX76" s="193" t="e">
        <f t="shared" si="187"/>
        <v>#N/A</v>
      </c>
      <c r="MY76" s="193" t="e">
        <f t="shared" si="187"/>
        <v>#N/A</v>
      </c>
      <c r="MZ76" s="193" t="e">
        <f t="shared" si="187"/>
        <v>#N/A</v>
      </c>
      <c r="NA76" s="193" t="e">
        <f t="shared" si="187"/>
        <v>#N/A</v>
      </c>
      <c r="NB76" s="193" t="e">
        <f t="shared" si="187"/>
        <v>#N/A</v>
      </c>
      <c r="NC76" s="193" t="e">
        <f t="shared" si="187"/>
        <v>#N/A</v>
      </c>
      <c r="ND76" s="193" t="e">
        <f t="shared" si="198"/>
        <v>#N/A</v>
      </c>
      <c r="NE76" s="193" t="e">
        <f t="shared" si="157"/>
        <v>#N/A</v>
      </c>
      <c r="NF76" s="193" t="e">
        <f t="shared" si="157"/>
        <v>#N/A</v>
      </c>
      <c r="NG76" s="193" t="e">
        <f t="shared" si="157"/>
        <v>#N/A</v>
      </c>
      <c r="NH76" s="193" t="e">
        <f t="shared" si="167"/>
        <v>#N/A</v>
      </c>
      <c r="NI76" s="193" t="e">
        <f t="shared" si="167"/>
        <v>#N/A</v>
      </c>
      <c r="NJ76" s="193" t="e">
        <f t="shared" si="167"/>
        <v>#N/A</v>
      </c>
      <c r="NK76" s="193" t="e">
        <f t="shared" si="167"/>
        <v>#N/A</v>
      </c>
      <c r="NL76" s="193" t="e">
        <f t="shared" si="167"/>
        <v>#N/A</v>
      </c>
      <c r="NM76" s="193" t="e">
        <f t="shared" si="167"/>
        <v>#N/A</v>
      </c>
      <c r="NN76" s="193" t="e">
        <f t="shared" si="167"/>
        <v>#N/A</v>
      </c>
      <c r="NO76" s="193" t="e">
        <f t="shared" si="167"/>
        <v>#N/A</v>
      </c>
      <c r="NP76" s="193" t="e">
        <f t="shared" si="167"/>
        <v>#N/A</v>
      </c>
      <c r="NQ76" s="193" t="e">
        <f t="shared" si="167"/>
        <v>#N/A</v>
      </c>
      <c r="NR76" s="193" t="e">
        <f t="shared" si="167"/>
        <v>#N/A</v>
      </c>
      <c r="NS76" s="193" t="e">
        <f t="shared" si="167"/>
        <v>#N/A</v>
      </c>
      <c r="NT76" s="193" t="e">
        <f t="shared" si="167"/>
        <v>#N/A</v>
      </c>
      <c r="NU76" s="193" t="e">
        <f t="shared" si="167"/>
        <v>#N/A</v>
      </c>
      <c r="NV76" s="193" t="e">
        <f t="shared" si="167"/>
        <v>#N/A</v>
      </c>
      <c r="NW76" s="193" t="e">
        <f t="shared" si="163"/>
        <v>#N/A</v>
      </c>
      <c r="NX76" s="193" t="e">
        <f t="shared" si="163"/>
        <v>#N/A</v>
      </c>
      <c r="NY76" s="193" t="e">
        <f t="shared" si="163"/>
        <v>#N/A</v>
      </c>
      <c r="NZ76" s="193" t="e">
        <f t="shared" si="163"/>
        <v>#N/A</v>
      </c>
      <c r="OA76" s="193" t="e">
        <f t="shared" si="163"/>
        <v>#N/A</v>
      </c>
      <c r="OB76" s="193" t="e">
        <f t="shared" si="163"/>
        <v>#N/A</v>
      </c>
      <c r="OC76" s="193" t="e">
        <f t="shared" si="163"/>
        <v>#N/A</v>
      </c>
      <c r="OD76" s="193" t="e">
        <f t="shared" si="163"/>
        <v>#N/A</v>
      </c>
      <c r="OE76" s="193" t="e">
        <f t="shared" si="163"/>
        <v>#N/A</v>
      </c>
      <c r="OF76" s="193" t="e">
        <f t="shared" si="163"/>
        <v>#N/A</v>
      </c>
      <c r="OG76" s="193" t="e">
        <f t="shared" si="163"/>
        <v>#N/A</v>
      </c>
      <c r="OH76" s="193" t="e">
        <f t="shared" si="163"/>
        <v>#N/A</v>
      </c>
      <c r="OI76" s="193" t="e">
        <f t="shared" si="163"/>
        <v>#N/A</v>
      </c>
      <c r="OJ76" s="193" t="e">
        <f t="shared" si="163"/>
        <v>#N/A</v>
      </c>
      <c r="OK76" s="193" t="e">
        <f t="shared" si="163"/>
        <v>#N/A</v>
      </c>
      <c r="OL76" s="193" t="e">
        <f t="shared" si="160"/>
        <v>#N/A</v>
      </c>
      <c r="OM76" s="193" t="e">
        <f t="shared" si="160"/>
        <v>#N/A</v>
      </c>
      <c r="ON76" s="193" t="e">
        <f t="shared" si="160"/>
        <v>#N/A</v>
      </c>
      <c r="OO76" s="193" t="e">
        <f t="shared" si="160"/>
        <v>#N/A</v>
      </c>
      <c r="OP76" s="193" t="e">
        <f t="shared" si="160"/>
        <v>#N/A</v>
      </c>
      <c r="OQ76" s="193" t="e">
        <f t="shared" si="160"/>
        <v>#N/A</v>
      </c>
      <c r="OR76" s="193" t="e">
        <f t="shared" si="160"/>
        <v>#N/A</v>
      </c>
      <c r="OS76" s="193" t="e">
        <f t="shared" si="160"/>
        <v>#N/A</v>
      </c>
      <c r="OT76" s="193" t="e">
        <f t="shared" si="160"/>
        <v>#N/A</v>
      </c>
      <c r="OU76" s="193" t="e">
        <f t="shared" si="160"/>
        <v>#N/A</v>
      </c>
      <c r="OV76" s="193" t="e">
        <f t="shared" si="160"/>
        <v>#N/A</v>
      </c>
      <c r="OW76" s="193" t="e">
        <f t="shared" si="160"/>
        <v>#N/A</v>
      </c>
      <c r="OX76" s="193" t="e">
        <f t="shared" si="160"/>
        <v>#N/A</v>
      </c>
      <c r="OY76" s="193" t="e">
        <f t="shared" si="160"/>
        <v>#N/A</v>
      </c>
      <c r="OZ76" s="193" t="e">
        <f t="shared" si="160"/>
        <v>#N/A</v>
      </c>
      <c r="PA76" s="193" t="e">
        <f t="shared" si="188"/>
        <v>#N/A</v>
      </c>
      <c r="PB76" s="193" t="e">
        <f t="shared" si="188"/>
        <v>#N/A</v>
      </c>
      <c r="PC76" s="193" t="e">
        <f t="shared" si="188"/>
        <v>#N/A</v>
      </c>
      <c r="PD76" s="193" t="e">
        <f t="shared" si="188"/>
        <v>#N/A</v>
      </c>
      <c r="PE76" s="193" t="e">
        <f t="shared" si="188"/>
        <v>#N/A</v>
      </c>
      <c r="PF76" s="193" t="e">
        <f t="shared" si="188"/>
        <v>#N/A</v>
      </c>
      <c r="PG76" s="193" t="e">
        <f t="shared" si="188"/>
        <v>#N/A</v>
      </c>
      <c r="PH76" s="193" t="e">
        <f t="shared" si="188"/>
        <v>#N/A</v>
      </c>
      <c r="PI76" s="193" t="e">
        <f t="shared" si="188"/>
        <v>#N/A</v>
      </c>
      <c r="PJ76" s="193" t="e">
        <f t="shared" si="188"/>
        <v>#N/A</v>
      </c>
      <c r="PK76" s="193" t="e">
        <f t="shared" si="188"/>
        <v>#N/A</v>
      </c>
      <c r="PL76" s="193" t="e">
        <f t="shared" si="188"/>
        <v>#N/A</v>
      </c>
      <c r="PM76" s="193" t="e">
        <f t="shared" si="188"/>
        <v>#N/A</v>
      </c>
      <c r="PN76" s="193" t="e">
        <f t="shared" si="188"/>
        <v>#N/A</v>
      </c>
      <c r="PO76" s="193" t="e">
        <f t="shared" si="188"/>
        <v>#N/A</v>
      </c>
      <c r="PP76" s="193" t="e">
        <f t="shared" si="199"/>
        <v>#N/A</v>
      </c>
      <c r="PQ76" s="193" t="e">
        <f t="shared" si="175"/>
        <v>#N/A</v>
      </c>
      <c r="PR76" s="193" t="e">
        <f t="shared" si="175"/>
        <v>#N/A</v>
      </c>
      <c r="PS76" s="193" t="e">
        <f t="shared" si="175"/>
        <v>#N/A</v>
      </c>
      <c r="PT76" s="193" t="e">
        <f t="shared" si="175"/>
        <v>#N/A</v>
      </c>
      <c r="PU76" s="193" t="e">
        <f t="shared" si="175"/>
        <v>#N/A</v>
      </c>
      <c r="PV76" s="193" t="e">
        <f t="shared" si="175"/>
        <v>#N/A</v>
      </c>
      <c r="PW76" s="193" t="e">
        <f t="shared" si="175"/>
        <v>#N/A</v>
      </c>
      <c r="PX76" s="193" t="e">
        <f t="shared" si="175"/>
        <v>#N/A</v>
      </c>
    </row>
    <row r="77" spans="1:440" hidden="1" x14ac:dyDescent="0.45">
      <c r="A77" s="20">
        <v>74</v>
      </c>
      <c r="B77" s="134"/>
      <c r="C77" s="279"/>
      <c r="D77" s="280" t="str">
        <f t="shared" si="176"/>
        <v/>
      </c>
      <c r="E77" s="281"/>
      <c r="F77" s="280" t="str">
        <f t="shared" si="177"/>
        <v/>
      </c>
      <c r="G77" s="279"/>
      <c r="H77" s="135"/>
      <c r="I77" s="110" t="str">
        <f t="shared" si="178"/>
        <v/>
      </c>
      <c r="J77" s="21" t="str">
        <f t="shared" si="179"/>
        <v/>
      </c>
      <c r="K77" s="22" t="str">
        <f t="shared" si="180"/>
        <v/>
      </c>
      <c r="L77" s="23" t="str">
        <f>IF(J77="","",IF(OR($J77&lt;Skew!$B$3,$J77=Skew!$B$3),IF($J77&gt;Skew!$C$3,Skew!$A$3,IF($J77&gt;Skew!$C$4,Skew!$A$4,IF($J77&gt;Skew!$C$5,Skew!$A$5,IF($J77&gt;Skew!$C$6,Skew!$A$6,IF($J77&gt;Skew!$C$7,Skew!$A$7,IF($J77&gt;Skew!$C$8,Skew!$A$8,IF($J77&gt;Skew!$C$9,Skew!$A$9,IF($J77&gt;Skew!$C$10,Skew!$A$10,IF($J77&gt;Skew!$C$11,Skew!$A$11,IF($J77&gt;Skew!$C$12,Skew!$A$12,IF($J77&gt;Skew!$C$13,Skew!$A$13,IF($J77&gt;Skew!$C$14,Skew!$A$14,IF($J77&gt;Skew!$C$15,Skew!$A$15,IF($J77&gt;Skew!$C$16,Skew!$A$16,Skew!$A$17)
)))))))))))))))</f>
        <v/>
      </c>
      <c r="M77" s="22" t="str">
        <f>IF(J77="","",MATCH(L77,Skew!$A$3:$A$17,0))</f>
        <v/>
      </c>
      <c r="N77" s="22" t="str">
        <f t="shared" si="168"/>
        <v/>
      </c>
      <c r="O77" s="24"/>
      <c r="P77" s="22" t="str">
        <f>IF(OR(J77="",O77=""),"",MATCH(O77,Confidence!$A$3:$A$12,0))</f>
        <v/>
      </c>
      <c r="Q77" s="25" t="str">
        <f t="shared" si="169"/>
        <v/>
      </c>
      <c r="R77" s="25" t="str">
        <f t="shared" si="170"/>
        <v/>
      </c>
      <c r="S77" s="22"/>
      <c r="T77" s="102" t="str">
        <f t="shared" si="171"/>
        <v/>
      </c>
      <c r="U77" s="102" t="str">
        <f t="shared" si="172"/>
        <v/>
      </c>
      <c r="V77" s="37" t="str">
        <f t="shared" si="173"/>
        <v/>
      </c>
      <c r="W77" s="115"/>
      <c r="X77" s="204" t="str">
        <f>IF(AND(D77&gt;0,E77&gt;0,F77&gt;0,Q77&gt;0,R77&gt;0,W77&gt;0,NOT(O77="")),ABS(VLOOKUP($W$1,VLookups!$A$30:$B$31,2,FALSE)-_xlfn.BETA.DIST(W77,IF(K77="L",R77,Q77),IF(K77="L",Q77,R77),TRUE,D77,F77)),"")</f>
        <v/>
      </c>
      <c r="Y77" s="112" t="str">
        <f>IF(OR($Q77="",$R77=""),"",_xlfn.BETA.INV(ABS(VLOOKUP($W$1,VLookups!$A$30:$B$31,2,FALSE)-Y$3),IF($K77="L",$R77,$Q77),IF($K77="L",$Q77,$R77),$D77,$F77))</f>
        <v/>
      </c>
      <c r="Z77" s="113" t="str">
        <f>IF(OR($Q77="",$R77=""),"",_xlfn.BETA.INV(ABS(VLOOKUP($W$1,VLookups!$A$30:$B$31,2,FALSE)-Z$3),IF($K77="L",$R77,$Q77),IF($K77="L",$Q77,$R77),$D77,$F77))</f>
        <v/>
      </c>
      <c r="AA77" s="112" t="str">
        <f>IF(OR($Q77="",$R77=""),"",_xlfn.BETA.INV(ABS(VLOOKUP($W$1,VLookups!$A$30:$B$31,2,FALSE)-AA$3),IF($K77="L",$R77,$Q77),IF($K77="L",$Q77,$R77),$D77,$F77))</f>
        <v/>
      </c>
      <c r="AB77" s="113" t="str">
        <f>IF(OR($Q77="",$R77=""),"",_xlfn.BETA.INV(ABS(VLOOKUP($W$1,VLookups!$A$30:$B$31,2,FALSE)-AB$3),IF($K77="L",$R77,$Q77),IF($K77="L",$Q77,$R77),$D77,$F77))</f>
        <v/>
      </c>
      <c r="AC77" s="112" t="str">
        <f>IF(OR($Q77="",$R77=""),"",_xlfn.BETA.INV(ABS(VLOOKUP($W$1,VLookups!$A$30:$B$31,2,FALSE)-AC$3),IF($K77="L",$R77,$Q77),IF($K77="L",$Q77,$R77),$D77,$F77))</f>
        <v/>
      </c>
      <c r="AD77" s="113" t="str">
        <f>IF(OR($Q77="",$R77=""),"",_xlfn.BETA.INV(ABS(VLOOKUP($W$1,VLookups!$A$30:$B$31,2,FALSE)-AD$3),IF($K77="L",$R77,$Q77),IF($K77="L",$Q77,$R77),$D77,$F77))</f>
        <v/>
      </c>
      <c r="AE77" s="112" t="str">
        <f>IF(OR($Q77="",$R77=""),"",_xlfn.BETA.INV(ABS(VLOOKUP($W$1,VLookups!$A$30:$B$31,2,FALSE)-AE$3),IF($K77="L",$R77,$Q77),IF($K77="L",$Q77,$R77),$D77,$F77))</f>
        <v/>
      </c>
      <c r="AF77" s="113" t="str">
        <f>IF(OR($Q77="",$R77=""),"",_xlfn.BETA.INV(ABS(VLOOKUP($W$1,VLookups!$A$30:$B$31,2,FALSE)-AF$3),IF($K77="L",$R77,$Q77),IF($K77="L",$Q77,$R77),$D77,$F77))</f>
        <v/>
      </c>
      <c r="AG77" s="112" t="str">
        <f>IF(OR($Q77="",$R77=""),"",_xlfn.BETA.INV(ABS(VLOOKUP($W$1,VLookups!$A$30:$B$31,2,FALSE)-AG$3),IF($K77="L",$R77,$Q77),IF($K77="L",$Q77,$R77),$D77,$F77))</f>
        <v/>
      </c>
      <c r="AH77" s="113" t="str">
        <f>IF(OR($Q77="",$R77=""),"",_xlfn.BETA.INV(ABS(VLOOKUP($W$1,VLookups!$A$30:$B$31,2,FALSE)-AH$3),IF($K77="L",$R77,$Q77),IF($K77="L",$Q77,$R77),$D77,$F77))</f>
        <v/>
      </c>
      <c r="AI77" s="112" t="str">
        <f>IF(OR($Q77="",$R77=""),"",_xlfn.BETA.INV(ABS(VLOOKUP($W$1,VLookups!$A$30:$B$31,2,FALSE)-AI$3),IF($K77="L",$R77,$Q77),IF($K77="L",$Q77,$R77),$D77,$F77))</f>
        <v/>
      </c>
      <c r="AJ77" s="113" t="str">
        <f>IF(OR($Q77="",$R77=""),"",_xlfn.BETA.INV(ABS(VLOOKUP($W$1,VLookups!$A$30:$B$31,2,FALSE)-AJ$3),IF($K77="L",$R77,$Q77),IF($K77="L",$Q77,$R77),$D77,$F77))</f>
        <v/>
      </c>
      <c r="AK77" s="15"/>
      <c r="AL77" s="194" t="str">
        <f t="shared" si="181"/>
        <v/>
      </c>
      <c r="AM77" s="192" t="str">
        <f t="shared" si="182"/>
        <v/>
      </c>
      <c r="AN77" s="177" t="str">
        <f t="shared" ref="AN77:AN80" si="208">IF(ISNONTEXT($AL77),AM77+$AL77,"")</f>
        <v/>
      </c>
      <c r="AO77" s="177" t="str">
        <f t="shared" si="200"/>
        <v/>
      </c>
      <c r="AP77" s="177" t="str">
        <f t="shared" si="200"/>
        <v/>
      </c>
      <c r="AQ77" s="177" t="str">
        <f t="shared" si="200"/>
        <v/>
      </c>
      <c r="AR77" s="177" t="str">
        <f t="shared" si="200"/>
        <v/>
      </c>
      <c r="AS77" s="177" t="str">
        <f t="shared" si="200"/>
        <v/>
      </c>
      <c r="AT77" s="177" t="str">
        <f t="shared" si="200"/>
        <v/>
      </c>
      <c r="AU77" s="177" t="str">
        <f t="shared" si="200"/>
        <v/>
      </c>
      <c r="AV77" s="177" t="str">
        <f t="shared" si="200"/>
        <v/>
      </c>
      <c r="AW77" s="177" t="str">
        <f t="shared" si="200"/>
        <v/>
      </c>
      <c r="AX77" s="177" t="str">
        <f t="shared" si="200"/>
        <v/>
      </c>
      <c r="AY77" s="177" t="str">
        <f t="shared" si="200"/>
        <v/>
      </c>
      <c r="AZ77" s="177" t="str">
        <f t="shared" si="200"/>
        <v/>
      </c>
      <c r="BA77" s="177" t="str">
        <f t="shared" si="200"/>
        <v/>
      </c>
      <c r="BB77" s="177" t="str">
        <f t="shared" si="200"/>
        <v/>
      </c>
      <c r="BC77" s="177" t="str">
        <f t="shared" si="200"/>
        <v/>
      </c>
      <c r="BD77" s="177" t="str">
        <f t="shared" si="200"/>
        <v/>
      </c>
      <c r="BE77" s="177" t="str">
        <f t="shared" si="192"/>
        <v/>
      </c>
      <c r="BF77" s="177" t="str">
        <f t="shared" si="192"/>
        <v/>
      </c>
      <c r="BG77" s="177" t="str">
        <f t="shared" si="192"/>
        <v/>
      </c>
      <c r="BH77" s="177" t="str">
        <f t="shared" si="192"/>
        <v/>
      </c>
      <c r="BI77" s="177" t="str">
        <f t="shared" si="192"/>
        <v/>
      </c>
      <c r="BJ77" s="177" t="str">
        <f t="shared" si="192"/>
        <v/>
      </c>
      <c r="BK77" s="177" t="str">
        <f t="shared" si="192"/>
        <v/>
      </c>
      <c r="BL77" s="177" t="str">
        <f t="shared" si="192"/>
        <v/>
      </c>
      <c r="BM77" s="177" t="str">
        <f t="shared" si="192"/>
        <v/>
      </c>
      <c r="BN77" s="177" t="str">
        <f t="shared" si="192"/>
        <v/>
      </c>
      <c r="BO77" s="177" t="str">
        <f t="shared" si="192"/>
        <v/>
      </c>
      <c r="BP77" s="177" t="str">
        <f t="shared" si="192"/>
        <v/>
      </c>
      <c r="BQ77" s="177" t="str">
        <f t="shared" si="192"/>
        <v/>
      </c>
      <c r="BR77" s="177" t="str">
        <f t="shared" si="192"/>
        <v/>
      </c>
      <c r="BS77" s="177" t="str">
        <f t="shared" si="192"/>
        <v/>
      </c>
      <c r="BT77" s="177" t="str">
        <f t="shared" si="201"/>
        <v/>
      </c>
      <c r="BU77" s="177" t="str">
        <f t="shared" si="201"/>
        <v/>
      </c>
      <c r="BV77" s="177" t="str">
        <f t="shared" si="201"/>
        <v/>
      </c>
      <c r="BW77" s="177" t="str">
        <f t="shared" si="201"/>
        <v/>
      </c>
      <c r="BX77" s="177" t="str">
        <f t="shared" si="201"/>
        <v/>
      </c>
      <c r="BY77" s="177" t="str">
        <f t="shared" si="201"/>
        <v/>
      </c>
      <c r="BZ77" s="177" t="str">
        <f t="shared" si="201"/>
        <v/>
      </c>
      <c r="CA77" s="177" t="str">
        <f t="shared" si="201"/>
        <v/>
      </c>
      <c r="CB77" s="177" t="str">
        <f t="shared" si="201"/>
        <v/>
      </c>
      <c r="CC77" s="177" t="str">
        <f t="shared" si="201"/>
        <v/>
      </c>
      <c r="CD77" s="177" t="str">
        <f t="shared" si="201"/>
        <v/>
      </c>
      <c r="CE77" s="177" t="str">
        <f t="shared" si="201"/>
        <v/>
      </c>
      <c r="CF77" s="177" t="str">
        <f t="shared" si="201"/>
        <v/>
      </c>
      <c r="CG77" s="177" t="str">
        <f t="shared" si="201"/>
        <v/>
      </c>
      <c r="CH77" s="177" t="str">
        <f t="shared" si="201"/>
        <v/>
      </c>
      <c r="CI77" s="177" t="str">
        <f t="shared" si="201"/>
        <v/>
      </c>
      <c r="CJ77" s="177" t="str">
        <f t="shared" si="193"/>
        <v/>
      </c>
      <c r="CK77" s="177" t="str">
        <f t="shared" si="193"/>
        <v/>
      </c>
      <c r="CL77" s="177" t="str">
        <f t="shared" si="193"/>
        <v/>
      </c>
      <c r="CM77" s="177" t="str">
        <f t="shared" si="193"/>
        <v/>
      </c>
      <c r="CN77" s="177" t="str">
        <f t="shared" si="193"/>
        <v/>
      </c>
      <c r="CO77" s="177" t="str">
        <f t="shared" si="193"/>
        <v/>
      </c>
      <c r="CP77" s="177" t="str">
        <f t="shared" si="193"/>
        <v/>
      </c>
      <c r="CQ77" s="177" t="str">
        <f t="shared" si="193"/>
        <v/>
      </c>
      <c r="CR77" s="177" t="str">
        <f t="shared" si="193"/>
        <v/>
      </c>
      <c r="CS77" s="177" t="str">
        <f t="shared" si="193"/>
        <v/>
      </c>
      <c r="CT77" s="177" t="str">
        <f t="shared" si="193"/>
        <v/>
      </c>
      <c r="CU77" s="177" t="str">
        <f t="shared" si="193"/>
        <v/>
      </c>
      <c r="CV77" s="177" t="str">
        <f t="shared" si="193"/>
        <v/>
      </c>
      <c r="CW77" s="177" t="str">
        <f t="shared" si="193"/>
        <v/>
      </c>
      <c r="CX77" s="177" t="str">
        <f t="shared" si="193"/>
        <v/>
      </c>
      <c r="CY77" s="177" t="str">
        <f t="shared" si="189"/>
        <v/>
      </c>
      <c r="CZ77" s="177" t="str">
        <f t="shared" si="189"/>
        <v/>
      </c>
      <c r="DA77" s="177" t="str">
        <f t="shared" si="189"/>
        <v/>
      </c>
      <c r="DB77" s="177" t="str">
        <f t="shared" si="189"/>
        <v/>
      </c>
      <c r="DC77" s="177" t="str">
        <f t="shared" si="189"/>
        <v/>
      </c>
      <c r="DD77" s="177" t="str">
        <f t="shared" si="189"/>
        <v/>
      </c>
      <c r="DE77" s="177" t="str">
        <f t="shared" si="189"/>
        <v/>
      </c>
      <c r="DF77" s="177" t="str">
        <f t="shared" si="189"/>
        <v/>
      </c>
      <c r="DG77" s="177" t="str">
        <f t="shared" si="189"/>
        <v/>
      </c>
      <c r="DH77" s="177" t="str">
        <f t="shared" si="189"/>
        <v/>
      </c>
      <c r="DI77" s="177" t="str">
        <f t="shared" si="189"/>
        <v/>
      </c>
      <c r="DJ77" s="177" t="str">
        <f t="shared" si="189"/>
        <v/>
      </c>
      <c r="DK77" s="177" t="str">
        <f t="shared" si="189"/>
        <v/>
      </c>
      <c r="DL77" s="177" t="str">
        <f t="shared" si="189"/>
        <v/>
      </c>
      <c r="DM77" s="177" t="str">
        <f t="shared" si="189"/>
        <v/>
      </c>
      <c r="DN77" s="177" t="str">
        <f t="shared" si="189"/>
        <v/>
      </c>
      <c r="DO77" s="177" t="str">
        <f t="shared" si="184"/>
        <v/>
      </c>
      <c r="DP77" s="177" t="str">
        <f t="shared" si="184"/>
        <v/>
      </c>
      <c r="DQ77" s="177" t="str">
        <f t="shared" si="184"/>
        <v/>
      </c>
      <c r="DR77" s="177" t="str">
        <f t="shared" si="184"/>
        <v/>
      </c>
      <c r="DS77" s="177" t="str">
        <f t="shared" si="184"/>
        <v/>
      </c>
      <c r="DT77" s="177" t="str">
        <f t="shared" si="184"/>
        <v/>
      </c>
      <c r="DU77" s="177" t="str">
        <f t="shared" si="184"/>
        <v/>
      </c>
      <c r="DV77" s="177" t="str">
        <f t="shared" si="184"/>
        <v/>
      </c>
      <c r="DW77" s="177" t="str">
        <f t="shared" si="184"/>
        <v/>
      </c>
      <c r="DX77" s="177" t="str">
        <f t="shared" si="184"/>
        <v/>
      </c>
      <c r="DY77" s="177" t="str">
        <f t="shared" si="184"/>
        <v/>
      </c>
      <c r="DZ77" s="177" t="str">
        <f t="shared" si="184"/>
        <v/>
      </c>
      <c r="EA77" s="177" t="str">
        <f t="shared" si="184"/>
        <v/>
      </c>
      <c r="EB77" s="177" t="str">
        <f t="shared" si="184"/>
        <v/>
      </c>
      <c r="EC77" s="177" t="str">
        <f t="shared" si="184"/>
        <v/>
      </c>
      <c r="ED77" s="177" t="str">
        <f t="shared" si="202"/>
        <v/>
      </c>
      <c r="EE77" s="177" t="str">
        <f t="shared" si="202"/>
        <v/>
      </c>
      <c r="EF77" s="177" t="str">
        <f t="shared" si="202"/>
        <v/>
      </c>
      <c r="EG77" s="177" t="str">
        <f t="shared" si="202"/>
        <v/>
      </c>
      <c r="EH77" s="177" t="str">
        <f t="shared" si="202"/>
        <v/>
      </c>
      <c r="EI77" s="177" t="str">
        <f t="shared" si="202"/>
        <v/>
      </c>
      <c r="EJ77" s="177" t="str">
        <f t="shared" si="202"/>
        <v/>
      </c>
      <c r="EK77" s="177" t="str">
        <f t="shared" si="202"/>
        <v/>
      </c>
      <c r="EL77" s="177" t="str">
        <f t="shared" si="202"/>
        <v/>
      </c>
      <c r="EM77" s="177" t="str">
        <f t="shared" si="202"/>
        <v/>
      </c>
      <c r="EN77" s="177" t="str">
        <f t="shared" si="202"/>
        <v/>
      </c>
      <c r="EO77" s="177" t="str">
        <f t="shared" si="202"/>
        <v/>
      </c>
      <c r="EP77" s="177" t="str">
        <f t="shared" si="202"/>
        <v/>
      </c>
      <c r="EQ77" s="177" t="str">
        <f t="shared" si="202"/>
        <v/>
      </c>
      <c r="ER77" s="177" t="str">
        <f t="shared" si="202"/>
        <v/>
      </c>
      <c r="ES77" s="177" t="str">
        <f t="shared" si="202"/>
        <v/>
      </c>
      <c r="ET77" s="177" t="str">
        <f t="shared" si="194"/>
        <v/>
      </c>
      <c r="EU77" s="177" t="str">
        <f t="shared" si="194"/>
        <v/>
      </c>
      <c r="EV77" s="177" t="str">
        <f t="shared" si="194"/>
        <v/>
      </c>
      <c r="EW77" s="177" t="str">
        <f t="shared" si="194"/>
        <v/>
      </c>
      <c r="EX77" s="177" t="str">
        <f t="shared" si="194"/>
        <v/>
      </c>
      <c r="EY77" s="177" t="str">
        <f t="shared" si="194"/>
        <v/>
      </c>
      <c r="EZ77" s="177" t="str">
        <f t="shared" si="194"/>
        <v/>
      </c>
      <c r="FA77" s="177" t="str">
        <f t="shared" si="194"/>
        <v/>
      </c>
      <c r="FB77" s="177" t="str">
        <f t="shared" si="194"/>
        <v/>
      </c>
      <c r="FC77" s="177" t="str">
        <f t="shared" si="194"/>
        <v/>
      </c>
      <c r="FD77" s="177" t="str">
        <f t="shared" si="194"/>
        <v/>
      </c>
      <c r="FE77" s="177" t="str">
        <f t="shared" si="194"/>
        <v/>
      </c>
      <c r="FF77" s="177" t="str">
        <f t="shared" si="194"/>
        <v/>
      </c>
      <c r="FG77" s="177" t="str">
        <f t="shared" si="194"/>
        <v/>
      </c>
      <c r="FH77" s="177" t="str">
        <f t="shared" si="194"/>
        <v/>
      </c>
      <c r="FI77" s="177" t="str">
        <f t="shared" si="207"/>
        <v/>
      </c>
      <c r="FJ77" s="177" t="str">
        <f t="shared" si="207"/>
        <v/>
      </c>
      <c r="FK77" s="177" t="str">
        <f t="shared" si="207"/>
        <v/>
      </c>
      <c r="FL77" s="177" t="str">
        <f t="shared" si="207"/>
        <v/>
      </c>
      <c r="FM77" s="177" t="str">
        <f t="shared" si="207"/>
        <v/>
      </c>
      <c r="FN77" s="177" t="str">
        <f t="shared" si="207"/>
        <v/>
      </c>
      <c r="FO77" s="177" t="str">
        <f t="shared" si="207"/>
        <v/>
      </c>
      <c r="FP77" s="177" t="str">
        <f t="shared" si="207"/>
        <v/>
      </c>
      <c r="FQ77" s="177" t="str">
        <f t="shared" si="207"/>
        <v/>
      </c>
      <c r="FR77" s="177" t="str">
        <f t="shared" si="207"/>
        <v/>
      </c>
      <c r="FS77" s="177" t="str">
        <f t="shared" si="207"/>
        <v/>
      </c>
      <c r="FT77" s="177" t="str">
        <f t="shared" si="207"/>
        <v/>
      </c>
      <c r="FU77" s="177" t="str">
        <f t="shared" si="207"/>
        <v/>
      </c>
      <c r="FV77" s="177" t="str">
        <f t="shared" si="207"/>
        <v/>
      </c>
      <c r="FW77" s="177" t="str">
        <f t="shared" si="207"/>
        <v/>
      </c>
      <c r="FX77" s="177" t="str">
        <f t="shared" si="207"/>
        <v/>
      </c>
      <c r="FY77" s="177" t="str">
        <f t="shared" si="203"/>
        <v/>
      </c>
      <c r="FZ77" s="177" t="str">
        <f t="shared" si="203"/>
        <v/>
      </c>
      <c r="GA77" s="177" t="str">
        <f t="shared" si="195"/>
        <v/>
      </c>
      <c r="GB77" s="177" t="str">
        <f t="shared" si="190"/>
        <v/>
      </c>
      <c r="GC77" s="177" t="str">
        <f t="shared" si="190"/>
        <v/>
      </c>
      <c r="GD77" s="177" t="str">
        <f t="shared" si="190"/>
        <v/>
      </c>
      <c r="GE77" s="177" t="str">
        <f t="shared" si="190"/>
        <v/>
      </c>
      <c r="GF77" s="177" t="str">
        <f t="shared" si="190"/>
        <v/>
      </c>
      <c r="GG77" s="177" t="str">
        <f t="shared" si="190"/>
        <v/>
      </c>
      <c r="GH77" s="177" t="str">
        <f t="shared" si="190"/>
        <v/>
      </c>
      <c r="GI77" s="177" t="str">
        <f t="shared" si="190"/>
        <v/>
      </c>
      <c r="GJ77" s="177" t="str">
        <f t="shared" si="190"/>
        <v/>
      </c>
      <c r="GK77" s="177" t="str">
        <f t="shared" si="190"/>
        <v/>
      </c>
      <c r="GL77" s="177" t="str">
        <f t="shared" si="190"/>
        <v/>
      </c>
      <c r="GM77" s="177" t="str">
        <f t="shared" si="190"/>
        <v/>
      </c>
      <c r="GN77" s="177" t="str">
        <f t="shared" si="190"/>
        <v/>
      </c>
      <c r="GO77" s="177" t="str">
        <f t="shared" si="190"/>
        <v/>
      </c>
      <c r="GP77" s="177" t="str">
        <f t="shared" si="190"/>
        <v/>
      </c>
      <c r="GQ77" s="177" t="str">
        <f t="shared" si="204"/>
        <v/>
      </c>
      <c r="GR77" s="177" t="str">
        <f t="shared" si="204"/>
        <v/>
      </c>
      <c r="GS77" s="177" t="str">
        <f t="shared" si="204"/>
        <v/>
      </c>
      <c r="GT77" s="177" t="str">
        <f t="shared" si="204"/>
        <v/>
      </c>
      <c r="GU77" s="177" t="str">
        <f t="shared" si="204"/>
        <v/>
      </c>
      <c r="GV77" s="177" t="str">
        <f t="shared" si="204"/>
        <v/>
      </c>
      <c r="GW77" s="177" t="str">
        <f t="shared" si="204"/>
        <v/>
      </c>
      <c r="GX77" s="177" t="str">
        <f t="shared" si="204"/>
        <v/>
      </c>
      <c r="GY77" s="177" t="str">
        <f t="shared" si="204"/>
        <v/>
      </c>
      <c r="GZ77" s="177" t="str">
        <f t="shared" si="204"/>
        <v/>
      </c>
      <c r="HA77" s="177" t="str">
        <f t="shared" si="204"/>
        <v/>
      </c>
      <c r="HB77" s="177" t="str">
        <f t="shared" si="204"/>
        <v/>
      </c>
      <c r="HC77" s="177" t="str">
        <f t="shared" si="204"/>
        <v/>
      </c>
      <c r="HD77" s="177" t="str">
        <f t="shared" si="204"/>
        <v/>
      </c>
      <c r="HE77" s="177" t="str">
        <f t="shared" si="204"/>
        <v/>
      </c>
      <c r="HF77" s="177" t="str">
        <f t="shared" si="204"/>
        <v/>
      </c>
      <c r="HG77" s="177" t="str">
        <f t="shared" si="196"/>
        <v/>
      </c>
      <c r="HH77" s="177" t="str">
        <f t="shared" si="191"/>
        <v/>
      </c>
      <c r="HI77" s="177" t="str">
        <f t="shared" si="191"/>
        <v/>
      </c>
      <c r="HJ77" s="177" t="str">
        <f t="shared" si="191"/>
        <v/>
      </c>
      <c r="HK77" s="177" t="str">
        <f t="shared" si="191"/>
        <v/>
      </c>
      <c r="HL77" s="177" t="str">
        <f t="shared" si="191"/>
        <v/>
      </c>
      <c r="HM77" s="177" t="str">
        <f t="shared" si="191"/>
        <v/>
      </c>
      <c r="HN77" s="177" t="str">
        <f t="shared" si="191"/>
        <v/>
      </c>
      <c r="HO77" s="177" t="str">
        <f t="shared" si="191"/>
        <v/>
      </c>
      <c r="HP77" s="177" t="str">
        <f t="shared" si="191"/>
        <v/>
      </c>
      <c r="HQ77" s="177" t="str">
        <f t="shared" si="191"/>
        <v/>
      </c>
      <c r="HR77" s="177" t="str">
        <f t="shared" si="191"/>
        <v/>
      </c>
      <c r="HS77" s="177" t="str">
        <f t="shared" si="191"/>
        <v/>
      </c>
      <c r="HT77" s="177" t="str">
        <f t="shared" si="191"/>
        <v/>
      </c>
      <c r="HU77" s="177" t="str">
        <f t="shared" si="191"/>
        <v/>
      </c>
      <c r="HV77" s="177" t="str">
        <f t="shared" si="191"/>
        <v/>
      </c>
      <c r="HW77" s="177" t="str">
        <f t="shared" si="205"/>
        <v/>
      </c>
      <c r="HX77" s="177" t="str">
        <f t="shared" si="205"/>
        <v/>
      </c>
      <c r="HY77" s="177" t="str">
        <f t="shared" si="205"/>
        <v/>
      </c>
      <c r="HZ77" s="177" t="str">
        <f t="shared" si="205"/>
        <v/>
      </c>
      <c r="IA77" s="177" t="str">
        <f t="shared" si="205"/>
        <v/>
      </c>
      <c r="IB77" s="177" t="str">
        <f t="shared" si="205"/>
        <v/>
      </c>
      <c r="IC77" s="177" t="str">
        <f t="shared" si="205"/>
        <v/>
      </c>
      <c r="ID77" s="177" t="str">
        <f t="shared" si="205"/>
        <v/>
      </c>
      <c r="IE77" s="192" t="str">
        <f t="shared" si="185"/>
        <v/>
      </c>
      <c r="IF77" s="193" t="e">
        <f t="shared" si="174"/>
        <v>#N/A</v>
      </c>
      <c r="IG77" s="193" t="e">
        <f t="shared" ref="IG77:II92" si="209">IF(ISNONTEXT($U77),IF($K77="R",_xlfn.BETA.DIST(AN77,$Q77,$R77,FALSE,$D77,$F77),_xlfn.BETA.DIST(AN77,$R77,$Q77,FALSE,$D77,$F77)),NA())</f>
        <v>#N/A</v>
      </c>
      <c r="IH77" s="193" t="e">
        <f t="shared" si="209"/>
        <v>#N/A</v>
      </c>
      <c r="II77" s="193" t="e">
        <f t="shared" si="209"/>
        <v>#N/A</v>
      </c>
      <c r="IJ77" s="193" t="e">
        <f t="shared" si="165"/>
        <v>#N/A</v>
      </c>
      <c r="IK77" s="193" t="e">
        <f t="shared" si="165"/>
        <v>#N/A</v>
      </c>
      <c r="IL77" s="193" t="e">
        <f t="shared" si="165"/>
        <v>#N/A</v>
      </c>
      <c r="IM77" s="193" t="e">
        <f t="shared" si="165"/>
        <v>#N/A</v>
      </c>
      <c r="IN77" s="193" t="e">
        <f t="shared" si="165"/>
        <v>#N/A</v>
      </c>
      <c r="IO77" s="193" t="e">
        <f t="shared" si="165"/>
        <v>#N/A</v>
      </c>
      <c r="IP77" s="193" t="e">
        <f t="shared" si="165"/>
        <v>#N/A</v>
      </c>
      <c r="IQ77" s="193" t="e">
        <f t="shared" si="165"/>
        <v>#N/A</v>
      </c>
      <c r="IR77" s="193" t="e">
        <f t="shared" si="165"/>
        <v>#N/A</v>
      </c>
      <c r="IS77" s="193" t="e">
        <f t="shared" si="165"/>
        <v>#N/A</v>
      </c>
      <c r="IT77" s="193" t="e">
        <f t="shared" si="165"/>
        <v>#N/A</v>
      </c>
      <c r="IU77" s="193" t="e">
        <f t="shared" si="165"/>
        <v>#N/A</v>
      </c>
      <c r="IV77" s="193" t="e">
        <f t="shared" si="165"/>
        <v>#N/A</v>
      </c>
      <c r="IW77" s="193" t="e">
        <f t="shared" si="165"/>
        <v>#N/A</v>
      </c>
      <c r="IX77" s="193" t="e">
        <f t="shared" si="165"/>
        <v>#N/A</v>
      </c>
      <c r="IY77" s="193" t="e">
        <f t="shared" si="161"/>
        <v>#N/A</v>
      </c>
      <c r="IZ77" s="193" t="e">
        <f t="shared" si="161"/>
        <v>#N/A</v>
      </c>
      <c r="JA77" s="193" t="e">
        <f t="shared" si="161"/>
        <v>#N/A</v>
      </c>
      <c r="JB77" s="193" t="e">
        <f t="shared" si="161"/>
        <v>#N/A</v>
      </c>
      <c r="JC77" s="193" t="e">
        <f t="shared" si="161"/>
        <v>#N/A</v>
      </c>
      <c r="JD77" s="193" t="e">
        <f t="shared" si="161"/>
        <v>#N/A</v>
      </c>
      <c r="JE77" s="193" t="e">
        <f t="shared" si="161"/>
        <v>#N/A</v>
      </c>
      <c r="JF77" s="193" t="e">
        <f t="shared" si="161"/>
        <v>#N/A</v>
      </c>
      <c r="JG77" s="193" t="e">
        <f t="shared" si="161"/>
        <v>#N/A</v>
      </c>
      <c r="JH77" s="193" t="e">
        <f t="shared" si="161"/>
        <v>#N/A</v>
      </c>
      <c r="JI77" s="193" t="e">
        <f t="shared" si="161"/>
        <v>#N/A</v>
      </c>
      <c r="JJ77" s="193" t="e">
        <f t="shared" si="161"/>
        <v>#N/A</v>
      </c>
      <c r="JK77" s="193" t="e">
        <f t="shared" si="161"/>
        <v>#N/A</v>
      </c>
      <c r="JL77" s="193" t="e">
        <f t="shared" si="161"/>
        <v>#N/A</v>
      </c>
      <c r="JM77" s="193" t="e">
        <f t="shared" si="161"/>
        <v>#N/A</v>
      </c>
      <c r="JN77" s="193" t="e">
        <f t="shared" si="158"/>
        <v>#N/A</v>
      </c>
      <c r="JO77" s="193" t="e">
        <f t="shared" si="158"/>
        <v>#N/A</v>
      </c>
      <c r="JP77" s="193" t="e">
        <f t="shared" si="158"/>
        <v>#N/A</v>
      </c>
      <c r="JQ77" s="193" t="e">
        <f t="shared" si="158"/>
        <v>#N/A</v>
      </c>
      <c r="JR77" s="193" t="e">
        <f t="shared" si="158"/>
        <v>#N/A</v>
      </c>
      <c r="JS77" s="193" t="e">
        <f t="shared" si="158"/>
        <v>#N/A</v>
      </c>
      <c r="JT77" s="193" t="e">
        <f t="shared" si="158"/>
        <v>#N/A</v>
      </c>
      <c r="JU77" s="193" t="e">
        <f t="shared" si="158"/>
        <v>#N/A</v>
      </c>
      <c r="JV77" s="193" t="e">
        <f t="shared" si="158"/>
        <v>#N/A</v>
      </c>
      <c r="JW77" s="193" t="e">
        <f t="shared" si="158"/>
        <v>#N/A</v>
      </c>
      <c r="JX77" s="193" t="e">
        <f t="shared" si="158"/>
        <v>#N/A</v>
      </c>
      <c r="JY77" s="193" t="e">
        <f t="shared" si="158"/>
        <v>#N/A</v>
      </c>
      <c r="JZ77" s="193" t="e">
        <f t="shared" si="158"/>
        <v>#N/A</v>
      </c>
      <c r="KA77" s="193" t="e">
        <f t="shared" si="158"/>
        <v>#N/A</v>
      </c>
      <c r="KB77" s="193" t="e">
        <f t="shared" si="158"/>
        <v>#N/A</v>
      </c>
      <c r="KC77" s="193" t="e">
        <f t="shared" si="186"/>
        <v>#N/A</v>
      </c>
      <c r="KD77" s="193" t="e">
        <f t="shared" si="186"/>
        <v>#N/A</v>
      </c>
      <c r="KE77" s="193" t="e">
        <f t="shared" si="186"/>
        <v>#N/A</v>
      </c>
      <c r="KF77" s="193" t="e">
        <f t="shared" si="186"/>
        <v>#N/A</v>
      </c>
      <c r="KG77" s="193" t="e">
        <f t="shared" si="186"/>
        <v>#N/A</v>
      </c>
      <c r="KH77" s="193" t="e">
        <f t="shared" si="186"/>
        <v>#N/A</v>
      </c>
      <c r="KI77" s="193" t="e">
        <f t="shared" si="186"/>
        <v>#N/A</v>
      </c>
      <c r="KJ77" s="193" t="e">
        <f t="shared" si="186"/>
        <v>#N/A</v>
      </c>
      <c r="KK77" s="193" t="e">
        <f t="shared" si="186"/>
        <v>#N/A</v>
      </c>
      <c r="KL77" s="193" t="e">
        <f t="shared" si="186"/>
        <v>#N/A</v>
      </c>
      <c r="KM77" s="193" t="e">
        <f t="shared" si="186"/>
        <v>#N/A</v>
      </c>
      <c r="KN77" s="193" t="e">
        <f t="shared" si="186"/>
        <v>#N/A</v>
      </c>
      <c r="KO77" s="193" t="e">
        <f t="shared" si="186"/>
        <v>#N/A</v>
      </c>
      <c r="KP77" s="193" t="e">
        <f t="shared" si="186"/>
        <v>#N/A</v>
      </c>
      <c r="KQ77" s="193" t="e">
        <f t="shared" si="186"/>
        <v>#N/A</v>
      </c>
      <c r="KR77" s="193" t="e">
        <f t="shared" si="197"/>
        <v>#N/A</v>
      </c>
      <c r="KS77" s="193" t="e">
        <f t="shared" ref="KS77:KU92" si="210">IF(ISNONTEXT($U77),IF($K77="R",_xlfn.BETA.DIST(CZ77,$Q77,$R77,FALSE,$D77,$F77),_xlfn.BETA.DIST(CZ77,$R77,$Q77,FALSE,$D77,$F77)),NA())</f>
        <v>#N/A</v>
      </c>
      <c r="KT77" s="193" t="e">
        <f t="shared" si="210"/>
        <v>#N/A</v>
      </c>
      <c r="KU77" s="193" t="e">
        <f t="shared" si="210"/>
        <v>#N/A</v>
      </c>
      <c r="KV77" s="193" t="e">
        <f t="shared" si="166"/>
        <v>#N/A</v>
      </c>
      <c r="KW77" s="193" t="e">
        <f t="shared" si="166"/>
        <v>#N/A</v>
      </c>
      <c r="KX77" s="193" t="e">
        <f t="shared" si="166"/>
        <v>#N/A</v>
      </c>
      <c r="KY77" s="193" t="e">
        <f t="shared" si="166"/>
        <v>#N/A</v>
      </c>
      <c r="KZ77" s="193" t="e">
        <f t="shared" si="166"/>
        <v>#N/A</v>
      </c>
      <c r="LA77" s="193" t="e">
        <f t="shared" si="166"/>
        <v>#N/A</v>
      </c>
      <c r="LB77" s="193" t="e">
        <f t="shared" si="166"/>
        <v>#N/A</v>
      </c>
      <c r="LC77" s="193" t="e">
        <f t="shared" si="166"/>
        <v>#N/A</v>
      </c>
      <c r="LD77" s="193" t="e">
        <f t="shared" si="166"/>
        <v>#N/A</v>
      </c>
      <c r="LE77" s="193" t="e">
        <f t="shared" si="166"/>
        <v>#N/A</v>
      </c>
      <c r="LF77" s="193" t="e">
        <f t="shared" si="166"/>
        <v>#N/A</v>
      </c>
      <c r="LG77" s="193" t="e">
        <f t="shared" si="166"/>
        <v>#N/A</v>
      </c>
      <c r="LH77" s="193" t="e">
        <f t="shared" si="166"/>
        <v>#N/A</v>
      </c>
      <c r="LI77" s="193" t="e">
        <f t="shared" si="166"/>
        <v>#N/A</v>
      </c>
      <c r="LJ77" s="193" t="e">
        <f t="shared" si="166"/>
        <v>#N/A</v>
      </c>
      <c r="LK77" s="193" t="e">
        <f t="shared" si="162"/>
        <v>#N/A</v>
      </c>
      <c r="LL77" s="193" t="e">
        <f t="shared" si="162"/>
        <v>#N/A</v>
      </c>
      <c r="LM77" s="193" t="e">
        <f t="shared" si="162"/>
        <v>#N/A</v>
      </c>
      <c r="LN77" s="193" t="e">
        <f t="shared" si="162"/>
        <v>#N/A</v>
      </c>
      <c r="LO77" s="193" t="e">
        <f t="shared" si="162"/>
        <v>#N/A</v>
      </c>
      <c r="LP77" s="193" t="e">
        <f t="shared" si="162"/>
        <v>#N/A</v>
      </c>
      <c r="LQ77" s="193" t="e">
        <f t="shared" si="162"/>
        <v>#N/A</v>
      </c>
      <c r="LR77" s="193" t="e">
        <f t="shared" si="162"/>
        <v>#N/A</v>
      </c>
      <c r="LS77" s="193" t="e">
        <f t="shared" si="162"/>
        <v>#N/A</v>
      </c>
      <c r="LT77" s="193" t="e">
        <f t="shared" si="162"/>
        <v>#N/A</v>
      </c>
      <c r="LU77" s="193" t="e">
        <f t="shared" si="162"/>
        <v>#N/A</v>
      </c>
      <c r="LV77" s="193" t="e">
        <f t="shared" si="162"/>
        <v>#N/A</v>
      </c>
      <c r="LW77" s="193" t="e">
        <f t="shared" si="162"/>
        <v>#N/A</v>
      </c>
      <c r="LX77" s="193" t="e">
        <f t="shared" si="162"/>
        <v>#N/A</v>
      </c>
      <c r="LY77" s="193" t="e">
        <f t="shared" si="162"/>
        <v>#N/A</v>
      </c>
      <c r="LZ77" s="193" t="e">
        <f t="shared" si="159"/>
        <v>#N/A</v>
      </c>
      <c r="MA77" s="193" t="e">
        <f t="shared" si="159"/>
        <v>#N/A</v>
      </c>
      <c r="MB77" s="193" t="e">
        <f t="shared" si="159"/>
        <v>#N/A</v>
      </c>
      <c r="MC77" s="193" t="e">
        <f t="shared" si="159"/>
        <v>#N/A</v>
      </c>
      <c r="MD77" s="193" t="e">
        <f t="shared" si="159"/>
        <v>#N/A</v>
      </c>
      <c r="ME77" s="193" t="e">
        <f t="shared" si="159"/>
        <v>#N/A</v>
      </c>
      <c r="MF77" s="193" t="e">
        <f t="shared" si="159"/>
        <v>#N/A</v>
      </c>
      <c r="MG77" s="193" t="e">
        <f t="shared" si="159"/>
        <v>#N/A</v>
      </c>
      <c r="MH77" s="193" t="e">
        <f t="shared" si="159"/>
        <v>#N/A</v>
      </c>
      <c r="MI77" s="193" t="e">
        <f t="shared" si="159"/>
        <v>#N/A</v>
      </c>
      <c r="MJ77" s="193" t="e">
        <f t="shared" si="159"/>
        <v>#N/A</v>
      </c>
      <c r="MK77" s="193" t="e">
        <f t="shared" si="159"/>
        <v>#N/A</v>
      </c>
      <c r="ML77" s="193" t="e">
        <f t="shared" si="159"/>
        <v>#N/A</v>
      </c>
      <c r="MM77" s="193" t="e">
        <f t="shared" si="159"/>
        <v>#N/A</v>
      </c>
      <c r="MN77" s="193" t="e">
        <f t="shared" si="159"/>
        <v>#N/A</v>
      </c>
      <c r="MO77" s="193" t="e">
        <f t="shared" si="187"/>
        <v>#N/A</v>
      </c>
      <c r="MP77" s="193" t="e">
        <f t="shared" si="187"/>
        <v>#N/A</v>
      </c>
      <c r="MQ77" s="193" t="e">
        <f t="shared" si="187"/>
        <v>#N/A</v>
      </c>
      <c r="MR77" s="193" t="e">
        <f t="shared" si="187"/>
        <v>#N/A</v>
      </c>
      <c r="MS77" s="193" t="e">
        <f t="shared" si="187"/>
        <v>#N/A</v>
      </c>
      <c r="MT77" s="193" t="e">
        <f t="shared" si="187"/>
        <v>#N/A</v>
      </c>
      <c r="MU77" s="193" t="e">
        <f t="shared" si="187"/>
        <v>#N/A</v>
      </c>
      <c r="MV77" s="193" t="e">
        <f t="shared" si="187"/>
        <v>#N/A</v>
      </c>
      <c r="MW77" s="193" t="e">
        <f t="shared" si="187"/>
        <v>#N/A</v>
      </c>
      <c r="MX77" s="193" t="e">
        <f t="shared" si="187"/>
        <v>#N/A</v>
      </c>
      <c r="MY77" s="193" t="e">
        <f t="shared" si="187"/>
        <v>#N/A</v>
      </c>
      <c r="MZ77" s="193" t="e">
        <f t="shared" si="187"/>
        <v>#N/A</v>
      </c>
      <c r="NA77" s="193" t="e">
        <f t="shared" si="187"/>
        <v>#N/A</v>
      </c>
      <c r="NB77" s="193" t="e">
        <f t="shared" si="187"/>
        <v>#N/A</v>
      </c>
      <c r="NC77" s="193" t="e">
        <f t="shared" si="187"/>
        <v>#N/A</v>
      </c>
      <c r="ND77" s="193" t="e">
        <f t="shared" si="198"/>
        <v>#N/A</v>
      </c>
      <c r="NE77" s="193" t="e">
        <f t="shared" ref="NE77:NG92" si="211">IF(ISNONTEXT($U77),IF($K77="R",_xlfn.BETA.DIST(FL77,$Q77,$R77,FALSE,$D77,$F77),_xlfn.BETA.DIST(FL77,$R77,$Q77,FALSE,$D77,$F77)),NA())</f>
        <v>#N/A</v>
      </c>
      <c r="NF77" s="193" t="e">
        <f t="shared" si="211"/>
        <v>#N/A</v>
      </c>
      <c r="NG77" s="193" t="e">
        <f t="shared" si="211"/>
        <v>#N/A</v>
      </c>
      <c r="NH77" s="193" t="e">
        <f t="shared" si="167"/>
        <v>#N/A</v>
      </c>
      <c r="NI77" s="193" t="e">
        <f t="shared" si="167"/>
        <v>#N/A</v>
      </c>
      <c r="NJ77" s="193" t="e">
        <f t="shared" si="167"/>
        <v>#N/A</v>
      </c>
      <c r="NK77" s="193" t="e">
        <f t="shared" si="167"/>
        <v>#N/A</v>
      </c>
      <c r="NL77" s="193" t="e">
        <f t="shared" si="167"/>
        <v>#N/A</v>
      </c>
      <c r="NM77" s="193" t="e">
        <f t="shared" si="167"/>
        <v>#N/A</v>
      </c>
      <c r="NN77" s="193" t="e">
        <f t="shared" si="167"/>
        <v>#N/A</v>
      </c>
      <c r="NO77" s="193" t="e">
        <f t="shared" si="167"/>
        <v>#N/A</v>
      </c>
      <c r="NP77" s="193" t="e">
        <f t="shared" si="167"/>
        <v>#N/A</v>
      </c>
      <c r="NQ77" s="193" t="e">
        <f t="shared" si="167"/>
        <v>#N/A</v>
      </c>
      <c r="NR77" s="193" t="e">
        <f t="shared" si="167"/>
        <v>#N/A</v>
      </c>
      <c r="NS77" s="193" t="e">
        <f t="shared" si="167"/>
        <v>#N/A</v>
      </c>
      <c r="NT77" s="193" t="e">
        <f t="shared" si="167"/>
        <v>#N/A</v>
      </c>
      <c r="NU77" s="193" t="e">
        <f t="shared" si="167"/>
        <v>#N/A</v>
      </c>
      <c r="NV77" s="193" t="e">
        <f t="shared" si="167"/>
        <v>#N/A</v>
      </c>
      <c r="NW77" s="193" t="e">
        <f t="shared" si="163"/>
        <v>#N/A</v>
      </c>
      <c r="NX77" s="193" t="e">
        <f t="shared" si="163"/>
        <v>#N/A</v>
      </c>
      <c r="NY77" s="193" t="e">
        <f t="shared" si="163"/>
        <v>#N/A</v>
      </c>
      <c r="NZ77" s="193" t="e">
        <f t="shared" si="163"/>
        <v>#N/A</v>
      </c>
      <c r="OA77" s="193" t="e">
        <f t="shared" si="163"/>
        <v>#N/A</v>
      </c>
      <c r="OB77" s="193" t="e">
        <f t="shared" si="163"/>
        <v>#N/A</v>
      </c>
      <c r="OC77" s="193" t="e">
        <f t="shared" si="163"/>
        <v>#N/A</v>
      </c>
      <c r="OD77" s="193" t="e">
        <f t="shared" si="163"/>
        <v>#N/A</v>
      </c>
      <c r="OE77" s="193" t="e">
        <f t="shared" si="163"/>
        <v>#N/A</v>
      </c>
      <c r="OF77" s="193" t="e">
        <f t="shared" si="163"/>
        <v>#N/A</v>
      </c>
      <c r="OG77" s="193" t="e">
        <f t="shared" si="163"/>
        <v>#N/A</v>
      </c>
      <c r="OH77" s="193" t="e">
        <f t="shared" si="163"/>
        <v>#N/A</v>
      </c>
      <c r="OI77" s="193" t="e">
        <f t="shared" si="163"/>
        <v>#N/A</v>
      </c>
      <c r="OJ77" s="193" t="e">
        <f t="shared" si="163"/>
        <v>#N/A</v>
      </c>
      <c r="OK77" s="193" t="e">
        <f t="shared" si="163"/>
        <v>#N/A</v>
      </c>
      <c r="OL77" s="193" t="e">
        <f t="shared" si="160"/>
        <v>#N/A</v>
      </c>
      <c r="OM77" s="193" t="e">
        <f t="shared" si="160"/>
        <v>#N/A</v>
      </c>
      <c r="ON77" s="193" t="e">
        <f t="shared" si="160"/>
        <v>#N/A</v>
      </c>
      <c r="OO77" s="193" t="e">
        <f t="shared" si="160"/>
        <v>#N/A</v>
      </c>
      <c r="OP77" s="193" t="e">
        <f t="shared" si="160"/>
        <v>#N/A</v>
      </c>
      <c r="OQ77" s="193" t="e">
        <f t="shared" si="160"/>
        <v>#N/A</v>
      </c>
      <c r="OR77" s="193" t="e">
        <f t="shared" si="160"/>
        <v>#N/A</v>
      </c>
      <c r="OS77" s="193" t="e">
        <f t="shared" si="160"/>
        <v>#N/A</v>
      </c>
      <c r="OT77" s="193" t="e">
        <f t="shared" si="160"/>
        <v>#N/A</v>
      </c>
      <c r="OU77" s="193" t="e">
        <f t="shared" si="160"/>
        <v>#N/A</v>
      </c>
      <c r="OV77" s="193" t="e">
        <f t="shared" si="160"/>
        <v>#N/A</v>
      </c>
      <c r="OW77" s="193" t="e">
        <f t="shared" si="160"/>
        <v>#N/A</v>
      </c>
      <c r="OX77" s="193" t="e">
        <f t="shared" si="160"/>
        <v>#N/A</v>
      </c>
      <c r="OY77" s="193" t="e">
        <f t="shared" si="160"/>
        <v>#N/A</v>
      </c>
      <c r="OZ77" s="193" t="e">
        <f t="shared" si="160"/>
        <v>#N/A</v>
      </c>
      <c r="PA77" s="193" t="e">
        <f t="shared" si="188"/>
        <v>#N/A</v>
      </c>
      <c r="PB77" s="193" t="e">
        <f t="shared" si="188"/>
        <v>#N/A</v>
      </c>
      <c r="PC77" s="193" t="e">
        <f t="shared" si="188"/>
        <v>#N/A</v>
      </c>
      <c r="PD77" s="193" t="e">
        <f t="shared" si="188"/>
        <v>#N/A</v>
      </c>
      <c r="PE77" s="193" t="e">
        <f t="shared" si="188"/>
        <v>#N/A</v>
      </c>
      <c r="PF77" s="193" t="e">
        <f t="shared" si="188"/>
        <v>#N/A</v>
      </c>
      <c r="PG77" s="193" t="e">
        <f t="shared" si="188"/>
        <v>#N/A</v>
      </c>
      <c r="PH77" s="193" t="e">
        <f t="shared" si="188"/>
        <v>#N/A</v>
      </c>
      <c r="PI77" s="193" t="e">
        <f t="shared" si="188"/>
        <v>#N/A</v>
      </c>
      <c r="PJ77" s="193" t="e">
        <f t="shared" si="188"/>
        <v>#N/A</v>
      </c>
      <c r="PK77" s="193" t="e">
        <f t="shared" si="188"/>
        <v>#N/A</v>
      </c>
      <c r="PL77" s="193" t="e">
        <f t="shared" si="188"/>
        <v>#N/A</v>
      </c>
      <c r="PM77" s="193" t="e">
        <f t="shared" si="188"/>
        <v>#N/A</v>
      </c>
      <c r="PN77" s="193" t="e">
        <f t="shared" si="188"/>
        <v>#N/A</v>
      </c>
      <c r="PO77" s="193" t="e">
        <f t="shared" si="188"/>
        <v>#N/A</v>
      </c>
      <c r="PP77" s="193" t="e">
        <f t="shared" si="199"/>
        <v>#N/A</v>
      </c>
      <c r="PQ77" s="193" t="e">
        <f t="shared" si="175"/>
        <v>#N/A</v>
      </c>
      <c r="PR77" s="193" t="e">
        <f t="shared" si="175"/>
        <v>#N/A</v>
      </c>
      <c r="PS77" s="193" t="e">
        <f t="shared" si="175"/>
        <v>#N/A</v>
      </c>
      <c r="PT77" s="193" t="e">
        <f t="shared" si="175"/>
        <v>#N/A</v>
      </c>
      <c r="PU77" s="193" t="e">
        <f t="shared" si="175"/>
        <v>#N/A</v>
      </c>
      <c r="PV77" s="193" t="e">
        <f t="shared" si="175"/>
        <v>#N/A</v>
      </c>
      <c r="PW77" s="193" t="e">
        <f t="shared" si="175"/>
        <v>#N/A</v>
      </c>
      <c r="PX77" s="193" t="e">
        <f t="shared" si="175"/>
        <v>#N/A</v>
      </c>
    </row>
    <row r="78" spans="1:440" hidden="1" x14ac:dyDescent="0.45">
      <c r="A78" s="20">
        <v>75</v>
      </c>
      <c r="B78" s="134"/>
      <c r="C78" s="279"/>
      <c r="D78" s="280" t="str">
        <f t="shared" si="176"/>
        <v/>
      </c>
      <c r="E78" s="281"/>
      <c r="F78" s="280" t="str">
        <f t="shared" si="177"/>
        <v/>
      </c>
      <c r="G78" s="279"/>
      <c r="H78" s="135"/>
      <c r="I78" s="110" t="str">
        <f t="shared" si="178"/>
        <v/>
      </c>
      <c r="J78" s="21" t="str">
        <f t="shared" si="179"/>
        <v/>
      </c>
      <c r="K78" s="22" t="str">
        <f t="shared" si="180"/>
        <v/>
      </c>
      <c r="L78" s="23" t="str">
        <f>IF(J78="","",IF(OR($J78&lt;Skew!$B$3,$J78=Skew!$B$3),IF($J78&gt;Skew!$C$3,Skew!$A$3,IF($J78&gt;Skew!$C$4,Skew!$A$4,IF($J78&gt;Skew!$C$5,Skew!$A$5,IF($J78&gt;Skew!$C$6,Skew!$A$6,IF($J78&gt;Skew!$C$7,Skew!$A$7,IF($J78&gt;Skew!$C$8,Skew!$A$8,IF($J78&gt;Skew!$C$9,Skew!$A$9,IF($J78&gt;Skew!$C$10,Skew!$A$10,IF($J78&gt;Skew!$C$11,Skew!$A$11,IF($J78&gt;Skew!$C$12,Skew!$A$12,IF($J78&gt;Skew!$C$13,Skew!$A$13,IF($J78&gt;Skew!$C$14,Skew!$A$14,IF($J78&gt;Skew!$C$15,Skew!$A$15,IF($J78&gt;Skew!$C$16,Skew!$A$16,Skew!$A$17)
)))))))))))))))</f>
        <v/>
      </c>
      <c r="M78" s="22" t="str">
        <f>IF(J78="","",MATCH(L78,Skew!$A$3:$A$17,0))</f>
        <v/>
      </c>
      <c r="N78" s="22" t="str">
        <f t="shared" si="168"/>
        <v/>
      </c>
      <c r="O78" s="24"/>
      <c r="P78" s="22" t="str">
        <f>IF(OR(J78="",O78=""),"",MATCH(O78,Confidence!$A$3:$A$12,0))</f>
        <v/>
      </c>
      <c r="Q78" s="25" t="str">
        <f t="shared" si="169"/>
        <v/>
      </c>
      <c r="R78" s="25" t="str">
        <f t="shared" si="170"/>
        <v/>
      </c>
      <c r="S78" s="22"/>
      <c r="T78" s="102" t="str">
        <f t="shared" si="171"/>
        <v/>
      </c>
      <c r="U78" s="102" t="str">
        <f t="shared" si="172"/>
        <v/>
      </c>
      <c r="V78" s="37" t="str">
        <f t="shared" si="173"/>
        <v/>
      </c>
      <c r="W78" s="115"/>
      <c r="X78" s="204" t="str">
        <f>IF(AND(D78&gt;0,E78&gt;0,F78&gt;0,Q78&gt;0,R78&gt;0,W78&gt;0,NOT(O78="")),ABS(VLOOKUP($W$1,VLookups!$A$30:$B$31,2,FALSE)-_xlfn.BETA.DIST(W78,IF(K78="L",R78,Q78),IF(K78="L",Q78,R78),TRUE,D78,F78)),"")</f>
        <v/>
      </c>
      <c r="Y78" s="112" t="str">
        <f>IF(OR($Q78="",$R78=""),"",_xlfn.BETA.INV(ABS(VLOOKUP($W$1,VLookups!$A$30:$B$31,2,FALSE)-Y$3),IF($K78="L",$R78,$Q78),IF($K78="L",$Q78,$R78),$D78,$F78))</f>
        <v/>
      </c>
      <c r="Z78" s="113" t="str">
        <f>IF(OR($Q78="",$R78=""),"",_xlfn.BETA.INV(ABS(VLOOKUP($W$1,VLookups!$A$30:$B$31,2,FALSE)-Z$3),IF($K78="L",$R78,$Q78),IF($K78="L",$Q78,$R78),$D78,$F78))</f>
        <v/>
      </c>
      <c r="AA78" s="112" t="str">
        <f>IF(OR($Q78="",$R78=""),"",_xlfn.BETA.INV(ABS(VLOOKUP($W$1,VLookups!$A$30:$B$31,2,FALSE)-AA$3),IF($K78="L",$R78,$Q78),IF($K78="L",$Q78,$R78),$D78,$F78))</f>
        <v/>
      </c>
      <c r="AB78" s="113" t="str">
        <f>IF(OR($Q78="",$R78=""),"",_xlfn.BETA.INV(ABS(VLOOKUP($W$1,VLookups!$A$30:$B$31,2,FALSE)-AB$3),IF($K78="L",$R78,$Q78),IF($K78="L",$Q78,$R78),$D78,$F78))</f>
        <v/>
      </c>
      <c r="AC78" s="112" t="str">
        <f>IF(OR($Q78="",$R78=""),"",_xlfn.BETA.INV(ABS(VLOOKUP($W$1,VLookups!$A$30:$B$31,2,FALSE)-AC$3),IF($K78="L",$R78,$Q78),IF($K78="L",$Q78,$R78),$D78,$F78))</f>
        <v/>
      </c>
      <c r="AD78" s="113" t="str">
        <f>IF(OR($Q78="",$R78=""),"",_xlfn.BETA.INV(ABS(VLOOKUP($W$1,VLookups!$A$30:$B$31,2,FALSE)-AD$3),IF($K78="L",$R78,$Q78),IF($K78="L",$Q78,$R78),$D78,$F78))</f>
        <v/>
      </c>
      <c r="AE78" s="112" t="str">
        <f>IF(OR($Q78="",$R78=""),"",_xlfn.BETA.INV(ABS(VLOOKUP($W$1,VLookups!$A$30:$B$31,2,FALSE)-AE$3),IF($K78="L",$R78,$Q78),IF($K78="L",$Q78,$R78),$D78,$F78))</f>
        <v/>
      </c>
      <c r="AF78" s="113" t="str">
        <f>IF(OR($Q78="",$R78=""),"",_xlfn.BETA.INV(ABS(VLOOKUP($W$1,VLookups!$A$30:$B$31,2,FALSE)-AF$3),IF($K78="L",$R78,$Q78),IF($K78="L",$Q78,$R78),$D78,$F78))</f>
        <v/>
      </c>
      <c r="AG78" s="112" t="str">
        <f>IF(OR($Q78="",$R78=""),"",_xlfn.BETA.INV(ABS(VLOOKUP($W$1,VLookups!$A$30:$B$31,2,FALSE)-AG$3),IF($K78="L",$R78,$Q78),IF($K78="L",$Q78,$R78),$D78,$F78))</f>
        <v/>
      </c>
      <c r="AH78" s="113" t="str">
        <f>IF(OR($Q78="",$R78=""),"",_xlfn.BETA.INV(ABS(VLOOKUP($W$1,VLookups!$A$30:$B$31,2,FALSE)-AH$3),IF($K78="L",$R78,$Q78),IF($K78="L",$Q78,$R78),$D78,$F78))</f>
        <v/>
      </c>
      <c r="AI78" s="112" t="str">
        <f>IF(OR($Q78="",$R78=""),"",_xlfn.BETA.INV(ABS(VLOOKUP($W$1,VLookups!$A$30:$B$31,2,FALSE)-AI$3),IF($K78="L",$R78,$Q78),IF($K78="L",$Q78,$R78),$D78,$F78))</f>
        <v/>
      </c>
      <c r="AJ78" s="113" t="str">
        <f>IF(OR($Q78="",$R78=""),"",_xlfn.BETA.INV(ABS(VLOOKUP($W$1,VLookups!$A$30:$B$31,2,FALSE)-AJ$3),IF($K78="L",$R78,$Q78),IF($K78="L",$Q78,$R78),$D78,$F78))</f>
        <v/>
      </c>
      <c r="AK78" s="15"/>
      <c r="AL78" s="194" t="str">
        <f t="shared" si="181"/>
        <v/>
      </c>
      <c r="AM78" s="192" t="str">
        <f t="shared" si="182"/>
        <v/>
      </c>
      <c r="AN78" s="177" t="str">
        <f t="shared" si="208"/>
        <v/>
      </c>
      <c r="AO78" s="177" t="str">
        <f t="shared" si="200"/>
        <v/>
      </c>
      <c r="AP78" s="177" t="str">
        <f t="shared" si="200"/>
        <v/>
      </c>
      <c r="AQ78" s="177" t="str">
        <f t="shared" si="200"/>
        <v/>
      </c>
      <c r="AR78" s="177" t="str">
        <f t="shared" si="200"/>
        <v/>
      </c>
      <c r="AS78" s="177" t="str">
        <f t="shared" si="200"/>
        <v/>
      </c>
      <c r="AT78" s="177" t="str">
        <f t="shared" si="200"/>
        <v/>
      </c>
      <c r="AU78" s="177" t="str">
        <f t="shared" si="200"/>
        <v/>
      </c>
      <c r="AV78" s="177" t="str">
        <f t="shared" si="200"/>
        <v/>
      </c>
      <c r="AW78" s="177" t="str">
        <f t="shared" si="200"/>
        <v/>
      </c>
      <c r="AX78" s="177" t="str">
        <f t="shared" si="200"/>
        <v/>
      </c>
      <c r="AY78" s="177" t="str">
        <f t="shared" si="200"/>
        <v/>
      </c>
      <c r="AZ78" s="177" t="str">
        <f t="shared" si="200"/>
        <v/>
      </c>
      <c r="BA78" s="177" t="str">
        <f t="shared" si="200"/>
        <v/>
      </c>
      <c r="BB78" s="177" t="str">
        <f t="shared" si="200"/>
        <v/>
      </c>
      <c r="BC78" s="177" t="str">
        <f t="shared" si="200"/>
        <v/>
      </c>
      <c r="BD78" s="177" t="str">
        <f t="shared" si="200"/>
        <v/>
      </c>
      <c r="BE78" s="177" t="str">
        <f t="shared" si="192"/>
        <v/>
      </c>
      <c r="BF78" s="177" t="str">
        <f t="shared" si="192"/>
        <v/>
      </c>
      <c r="BG78" s="177" t="str">
        <f t="shared" si="192"/>
        <v/>
      </c>
      <c r="BH78" s="177" t="str">
        <f t="shared" si="192"/>
        <v/>
      </c>
      <c r="BI78" s="177" t="str">
        <f t="shared" si="192"/>
        <v/>
      </c>
      <c r="BJ78" s="177" t="str">
        <f t="shared" si="192"/>
        <v/>
      </c>
      <c r="BK78" s="177" t="str">
        <f t="shared" si="192"/>
        <v/>
      </c>
      <c r="BL78" s="177" t="str">
        <f t="shared" si="192"/>
        <v/>
      </c>
      <c r="BM78" s="177" t="str">
        <f t="shared" si="192"/>
        <v/>
      </c>
      <c r="BN78" s="177" t="str">
        <f t="shared" si="192"/>
        <v/>
      </c>
      <c r="BO78" s="177" t="str">
        <f t="shared" si="192"/>
        <v/>
      </c>
      <c r="BP78" s="177" t="str">
        <f t="shared" si="192"/>
        <v/>
      </c>
      <c r="BQ78" s="177" t="str">
        <f t="shared" si="192"/>
        <v/>
      </c>
      <c r="BR78" s="177" t="str">
        <f t="shared" si="192"/>
        <v/>
      </c>
      <c r="BS78" s="177" t="str">
        <f t="shared" si="192"/>
        <v/>
      </c>
      <c r="BT78" s="177" t="str">
        <f t="shared" si="201"/>
        <v/>
      </c>
      <c r="BU78" s="177" t="str">
        <f t="shared" si="201"/>
        <v/>
      </c>
      <c r="BV78" s="177" t="str">
        <f t="shared" si="201"/>
        <v/>
      </c>
      <c r="BW78" s="177" t="str">
        <f t="shared" si="201"/>
        <v/>
      </c>
      <c r="BX78" s="177" t="str">
        <f t="shared" si="201"/>
        <v/>
      </c>
      <c r="BY78" s="177" t="str">
        <f t="shared" si="201"/>
        <v/>
      </c>
      <c r="BZ78" s="177" t="str">
        <f t="shared" si="201"/>
        <v/>
      </c>
      <c r="CA78" s="177" t="str">
        <f t="shared" si="201"/>
        <v/>
      </c>
      <c r="CB78" s="177" t="str">
        <f t="shared" si="201"/>
        <v/>
      </c>
      <c r="CC78" s="177" t="str">
        <f t="shared" si="201"/>
        <v/>
      </c>
      <c r="CD78" s="177" t="str">
        <f t="shared" si="201"/>
        <v/>
      </c>
      <c r="CE78" s="177" t="str">
        <f t="shared" si="201"/>
        <v/>
      </c>
      <c r="CF78" s="177" t="str">
        <f t="shared" si="201"/>
        <v/>
      </c>
      <c r="CG78" s="177" t="str">
        <f t="shared" si="201"/>
        <v/>
      </c>
      <c r="CH78" s="177" t="str">
        <f t="shared" si="201"/>
        <v/>
      </c>
      <c r="CI78" s="177" t="str">
        <f t="shared" si="201"/>
        <v/>
      </c>
      <c r="CJ78" s="177" t="str">
        <f t="shared" si="193"/>
        <v/>
      </c>
      <c r="CK78" s="177" t="str">
        <f t="shared" si="193"/>
        <v/>
      </c>
      <c r="CL78" s="177" t="str">
        <f t="shared" si="193"/>
        <v/>
      </c>
      <c r="CM78" s="177" t="str">
        <f t="shared" si="193"/>
        <v/>
      </c>
      <c r="CN78" s="177" t="str">
        <f t="shared" si="193"/>
        <v/>
      </c>
      <c r="CO78" s="177" t="str">
        <f t="shared" si="193"/>
        <v/>
      </c>
      <c r="CP78" s="177" t="str">
        <f t="shared" si="193"/>
        <v/>
      </c>
      <c r="CQ78" s="177" t="str">
        <f t="shared" si="193"/>
        <v/>
      </c>
      <c r="CR78" s="177" t="str">
        <f t="shared" si="193"/>
        <v/>
      </c>
      <c r="CS78" s="177" t="str">
        <f t="shared" si="193"/>
        <v/>
      </c>
      <c r="CT78" s="177" t="str">
        <f t="shared" si="193"/>
        <v/>
      </c>
      <c r="CU78" s="177" t="str">
        <f t="shared" si="193"/>
        <v/>
      </c>
      <c r="CV78" s="177" t="str">
        <f t="shared" si="193"/>
        <v/>
      </c>
      <c r="CW78" s="177" t="str">
        <f t="shared" si="193"/>
        <v/>
      </c>
      <c r="CX78" s="177" t="str">
        <f t="shared" si="193"/>
        <v/>
      </c>
      <c r="CY78" s="177" t="str">
        <f t="shared" si="189"/>
        <v/>
      </c>
      <c r="CZ78" s="177" t="str">
        <f t="shared" si="189"/>
        <v/>
      </c>
      <c r="DA78" s="177" t="str">
        <f t="shared" si="189"/>
        <v/>
      </c>
      <c r="DB78" s="177" t="str">
        <f t="shared" si="189"/>
        <v/>
      </c>
      <c r="DC78" s="177" t="str">
        <f t="shared" si="189"/>
        <v/>
      </c>
      <c r="DD78" s="177" t="str">
        <f t="shared" si="189"/>
        <v/>
      </c>
      <c r="DE78" s="177" t="str">
        <f t="shared" si="189"/>
        <v/>
      </c>
      <c r="DF78" s="177" t="str">
        <f t="shared" si="189"/>
        <v/>
      </c>
      <c r="DG78" s="177" t="str">
        <f t="shared" si="189"/>
        <v/>
      </c>
      <c r="DH78" s="177" t="str">
        <f t="shared" si="189"/>
        <v/>
      </c>
      <c r="DI78" s="177" t="str">
        <f t="shared" si="189"/>
        <v/>
      </c>
      <c r="DJ78" s="177" t="str">
        <f t="shared" si="189"/>
        <v/>
      </c>
      <c r="DK78" s="177" t="str">
        <f t="shared" si="189"/>
        <v/>
      </c>
      <c r="DL78" s="177" t="str">
        <f t="shared" si="189"/>
        <v/>
      </c>
      <c r="DM78" s="177" t="str">
        <f t="shared" si="189"/>
        <v/>
      </c>
      <c r="DN78" s="177" t="str">
        <f t="shared" si="189"/>
        <v/>
      </c>
      <c r="DO78" s="177" t="str">
        <f t="shared" si="184"/>
        <v/>
      </c>
      <c r="DP78" s="177" t="str">
        <f t="shared" si="184"/>
        <v/>
      </c>
      <c r="DQ78" s="177" t="str">
        <f t="shared" si="184"/>
        <v/>
      </c>
      <c r="DR78" s="177" t="str">
        <f t="shared" si="184"/>
        <v/>
      </c>
      <c r="DS78" s="177" t="str">
        <f t="shared" si="184"/>
        <v/>
      </c>
      <c r="DT78" s="177" t="str">
        <f t="shared" si="184"/>
        <v/>
      </c>
      <c r="DU78" s="177" t="str">
        <f t="shared" si="184"/>
        <v/>
      </c>
      <c r="DV78" s="177" t="str">
        <f t="shared" si="184"/>
        <v/>
      </c>
      <c r="DW78" s="177" t="str">
        <f t="shared" si="184"/>
        <v/>
      </c>
      <c r="DX78" s="177" t="str">
        <f t="shared" si="184"/>
        <v/>
      </c>
      <c r="DY78" s="177" t="str">
        <f t="shared" si="184"/>
        <v/>
      </c>
      <c r="DZ78" s="177" t="str">
        <f t="shared" si="184"/>
        <v/>
      </c>
      <c r="EA78" s="177" t="str">
        <f t="shared" si="184"/>
        <v/>
      </c>
      <c r="EB78" s="177" t="str">
        <f t="shared" si="184"/>
        <v/>
      </c>
      <c r="EC78" s="177" t="str">
        <f t="shared" si="184"/>
        <v/>
      </c>
      <c r="ED78" s="177" t="str">
        <f t="shared" si="202"/>
        <v/>
      </c>
      <c r="EE78" s="177" t="str">
        <f t="shared" si="202"/>
        <v/>
      </c>
      <c r="EF78" s="177" t="str">
        <f t="shared" si="202"/>
        <v/>
      </c>
      <c r="EG78" s="177" t="str">
        <f t="shared" si="202"/>
        <v/>
      </c>
      <c r="EH78" s="177" t="str">
        <f t="shared" si="202"/>
        <v/>
      </c>
      <c r="EI78" s="177" t="str">
        <f t="shared" si="202"/>
        <v/>
      </c>
      <c r="EJ78" s="177" t="str">
        <f t="shared" si="202"/>
        <v/>
      </c>
      <c r="EK78" s="177" t="str">
        <f t="shared" si="202"/>
        <v/>
      </c>
      <c r="EL78" s="177" t="str">
        <f t="shared" si="202"/>
        <v/>
      </c>
      <c r="EM78" s="177" t="str">
        <f t="shared" si="202"/>
        <v/>
      </c>
      <c r="EN78" s="177" t="str">
        <f t="shared" si="202"/>
        <v/>
      </c>
      <c r="EO78" s="177" t="str">
        <f t="shared" si="202"/>
        <v/>
      </c>
      <c r="EP78" s="177" t="str">
        <f t="shared" si="202"/>
        <v/>
      </c>
      <c r="EQ78" s="177" t="str">
        <f t="shared" si="202"/>
        <v/>
      </c>
      <c r="ER78" s="177" t="str">
        <f t="shared" si="202"/>
        <v/>
      </c>
      <c r="ES78" s="177" t="str">
        <f t="shared" si="202"/>
        <v/>
      </c>
      <c r="ET78" s="177" t="str">
        <f t="shared" si="194"/>
        <v/>
      </c>
      <c r="EU78" s="177" t="str">
        <f t="shared" si="194"/>
        <v/>
      </c>
      <c r="EV78" s="177" t="str">
        <f t="shared" si="194"/>
        <v/>
      </c>
      <c r="EW78" s="177" t="str">
        <f t="shared" si="194"/>
        <v/>
      </c>
      <c r="EX78" s="177" t="str">
        <f t="shared" si="194"/>
        <v/>
      </c>
      <c r="EY78" s="177" t="str">
        <f t="shared" si="194"/>
        <v/>
      </c>
      <c r="EZ78" s="177" t="str">
        <f t="shared" si="194"/>
        <v/>
      </c>
      <c r="FA78" s="177" t="str">
        <f t="shared" si="194"/>
        <v/>
      </c>
      <c r="FB78" s="177" t="str">
        <f t="shared" si="194"/>
        <v/>
      </c>
      <c r="FC78" s="177" t="str">
        <f t="shared" si="194"/>
        <v/>
      </c>
      <c r="FD78" s="177" t="str">
        <f t="shared" si="194"/>
        <v/>
      </c>
      <c r="FE78" s="177" t="str">
        <f t="shared" si="194"/>
        <v/>
      </c>
      <c r="FF78" s="177" t="str">
        <f t="shared" si="194"/>
        <v/>
      </c>
      <c r="FG78" s="177" t="str">
        <f t="shared" si="194"/>
        <v/>
      </c>
      <c r="FH78" s="177" t="str">
        <f t="shared" si="194"/>
        <v/>
      </c>
      <c r="FI78" s="177" t="str">
        <f t="shared" si="207"/>
        <v/>
      </c>
      <c r="FJ78" s="177" t="str">
        <f t="shared" si="207"/>
        <v/>
      </c>
      <c r="FK78" s="177" t="str">
        <f t="shared" si="207"/>
        <v/>
      </c>
      <c r="FL78" s="177" t="str">
        <f t="shared" si="207"/>
        <v/>
      </c>
      <c r="FM78" s="177" t="str">
        <f t="shared" si="207"/>
        <v/>
      </c>
      <c r="FN78" s="177" t="str">
        <f t="shared" si="207"/>
        <v/>
      </c>
      <c r="FO78" s="177" t="str">
        <f t="shared" si="207"/>
        <v/>
      </c>
      <c r="FP78" s="177" t="str">
        <f t="shared" si="207"/>
        <v/>
      </c>
      <c r="FQ78" s="177" t="str">
        <f t="shared" si="207"/>
        <v/>
      </c>
      <c r="FR78" s="177" t="str">
        <f t="shared" si="207"/>
        <v/>
      </c>
      <c r="FS78" s="177" t="str">
        <f t="shared" si="207"/>
        <v/>
      </c>
      <c r="FT78" s="177" t="str">
        <f t="shared" si="207"/>
        <v/>
      </c>
      <c r="FU78" s="177" t="str">
        <f t="shared" si="207"/>
        <v/>
      </c>
      <c r="FV78" s="177" t="str">
        <f t="shared" si="207"/>
        <v/>
      </c>
      <c r="FW78" s="177" t="str">
        <f t="shared" si="207"/>
        <v/>
      </c>
      <c r="FX78" s="177" t="str">
        <f t="shared" si="207"/>
        <v/>
      </c>
      <c r="FY78" s="177" t="str">
        <f t="shared" si="203"/>
        <v/>
      </c>
      <c r="FZ78" s="177" t="str">
        <f t="shared" si="203"/>
        <v/>
      </c>
      <c r="GA78" s="177" t="str">
        <f t="shared" si="195"/>
        <v/>
      </c>
      <c r="GB78" s="177" t="str">
        <f t="shared" si="190"/>
        <v/>
      </c>
      <c r="GC78" s="177" t="str">
        <f t="shared" si="190"/>
        <v/>
      </c>
      <c r="GD78" s="177" t="str">
        <f t="shared" si="190"/>
        <v/>
      </c>
      <c r="GE78" s="177" t="str">
        <f t="shared" si="190"/>
        <v/>
      </c>
      <c r="GF78" s="177" t="str">
        <f t="shared" si="190"/>
        <v/>
      </c>
      <c r="GG78" s="177" t="str">
        <f t="shared" si="190"/>
        <v/>
      </c>
      <c r="GH78" s="177" t="str">
        <f t="shared" si="190"/>
        <v/>
      </c>
      <c r="GI78" s="177" t="str">
        <f t="shared" si="190"/>
        <v/>
      </c>
      <c r="GJ78" s="177" t="str">
        <f t="shared" si="190"/>
        <v/>
      </c>
      <c r="GK78" s="177" t="str">
        <f t="shared" si="190"/>
        <v/>
      </c>
      <c r="GL78" s="177" t="str">
        <f t="shared" si="190"/>
        <v/>
      </c>
      <c r="GM78" s="177" t="str">
        <f t="shared" si="190"/>
        <v/>
      </c>
      <c r="GN78" s="177" t="str">
        <f t="shared" si="190"/>
        <v/>
      </c>
      <c r="GO78" s="177" t="str">
        <f t="shared" si="190"/>
        <v/>
      </c>
      <c r="GP78" s="177" t="str">
        <f t="shared" si="190"/>
        <v/>
      </c>
      <c r="GQ78" s="177" t="str">
        <f t="shared" si="204"/>
        <v/>
      </c>
      <c r="GR78" s="177" t="str">
        <f t="shared" si="204"/>
        <v/>
      </c>
      <c r="GS78" s="177" t="str">
        <f t="shared" si="204"/>
        <v/>
      </c>
      <c r="GT78" s="177" t="str">
        <f t="shared" si="204"/>
        <v/>
      </c>
      <c r="GU78" s="177" t="str">
        <f t="shared" si="204"/>
        <v/>
      </c>
      <c r="GV78" s="177" t="str">
        <f t="shared" si="204"/>
        <v/>
      </c>
      <c r="GW78" s="177" t="str">
        <f t="shared" si="204"/>
        <v/>
      </c>
      <c r="GX78" s="177" t="str">
        <f t="shared" si="204"/>
        <v/>
      </c>
      <c r="GY78" s="177" t="str">
        <f t="shared" si="204"/>
        <v/>
      </c>
      <c r="GZ78" s="177" t="str">
        <f t="shared" si="204"/>
        <v/>
      </c>
      <c r="HA78" s="177" t="str">
        <f t="shared" si="204"/>
        <v/>
      </c>
      <c r="HB78" s="177" t="str">
        <f t="shared" si="204"/>
        <v/>
      </c>
      <c r="HC78" s="177" t="str">
        <f t="shared" si="204"/>
        <v/>
      </c>
      <c r="HD78" s="177" t="str">
        <f t="shared" si="204"/>
        <v/>
      </c>
      <c r="HE78" s="177" t="str">
        <f t="shared" si="204"/>
        <v/>
      </c>
      <c r="HF78" s="177" t="str">
        <f t="shared" si="204"/>
        <v/>
      </c>
      <c r="HG78" s="177" t="str">
        <f t="shared" si="196"/>
        <v/>
      </c>
      <c r="HH78" s="177" t="str">
        <f t="shared" si="191"/>
        <v/>
      </c>
      <c r="HI78" s="177" t="str">
        <f t="shared" si="191"/>
        <v/>
      </c>
      <c r="HJ78" s="177" t="str">
        <f t="shared" si="191"/>
        <v/>
      </c>
      <c r="HK78" s="177" t="str">
        <f t="shared" si="191"/>
        <v/>
      </c>
      <c r="HL78" s="177" t="str">
        <f t="shared" si="191"/>
        <v/>
      </c>
      <c r="HM78" s="177" t="str">
        <f t="shared" si="191"/>
        <v/>
      </c>
      <c r="HN78" s="177" t="str">
        <f t="shared" si="191"/>
        <v/>
      </c>
      <c r="HO78" s="177" t="str">
        <f t="shared" si="191"/>
        <v/>
      </c>
      <c r="HP78" s="177" t="str">
        <f t="shared" si="191"/>
        <v/>
      </c>
      <c r="HQ78" s="177" t="str">
        <f t="shared" si="191"/>
        <v/>
      </c>
      <c r="HR78" s="177" t="str">
        <f t="shared" si="191"/>
        <v/>
      </c>
      <c r="HS78" s="177" t="str">
        <f t="shared" si="191"/>
        <v/>
      </c>
      <c r="HT78" s="177" t="str">
        <f t="shared" si="191"/>
        <v/>
      </c>
      <c r="HU78" s="177" t="str">
        <f t="shared" si="191"/>
        <v/>
      </c>
      <c r="HV78" s="177" t="str">
        <f t="shared" si="191"/>
        <v/>
      </c>
      <c r="HW78" s="177" t="str">
        <f t="shared" si="205"/>
        <v/>
      </c>
      <c r="HX78" s="177" t="str">
        <f t="shared" si="205"/>
        <v/>
      </c>
      <c r="HY78" s="177" t="str">
        <f t="shared" si="205"/>
        <v/>
      </c>
      <c r="HZ78" s="177" t="str">
        <f t="shared" si="205"/>
        <v/>
      </c>
      <c r="IA78" s="177" t="str">
        <f t="shared" si="205"/>
        <v/>
      </c>
      <c r="IB78" s="177" t="str">
        <f t="shared" si="205"/>
        <v/>
      </c>
      <c r="IC78" s="177" t="str">
        <f t="shared" si="205"/>
        <v/>
      </c>
      <c r="ID78" s="177" t="str">
        <f t="shared" si="205"/>
        <v/>
      </c>
      <c r="IE78" s="192" t="str">
        <f t="shared" si="185"/>
        <v/>
      </c>
      <c r="IF78" s="193" t="e">
        <f t="shared" si="174"/>
        <v>#N/A</v>
      </c>
      <c r="IG78" s="193" t="e">
        <f t="shared" si="209"/>
        <v>#N/A</v>
      </c>
      <c r="IH78" s="193" t="e">
        <f t="shared" si="209"/>
        <v>#N/A</v>
      </c>
      <c r="II78" s="193" t="e">
        <f t="shared" si="209"/>
        <v>#N/A</v>
      </c>
      <c r="IJ78" s="193" t="e">
        <f t="shared" si="165"/>
        <v>#N/A</v>
      </c>
      <c r="IK78" s="193" t="e">
        <f t="shared" si="165"/>
        <v>#N/A</v>
      </c>
      <c r="IL78" s="193" t="e">
        <f t="shared" si="165"/>
        <v>#N/A</v>
      </c>
      <c r="IM78" s="193" t="e">
        <f t="shared" si="165"/>
        <v>#N/A</v>
      </c>
      <c r="IN78" s="193" t="e">
        <f t="shared" si="165"/>
        <v>#N/A</v>
      </c>
      <c r="IO78" s="193" t="e">
        <f t="shared" si="165"/>
        <v>#N/A</v>
      </c>
      <c r="IP78" s="193" t="e">
        <f t="shared" si="165"/>
        <v>#N/A</v>
      </c>
      <c r="IQ78" s="193" t="e">
        <f t="shared" si="165"/>
        <v>#N/A</v>
      </c>
      <c r="IR78" s="193" t="e">
        <f t="shared" si="165"/>
        <v>#N/A</v>
      </c>
      <c r="IS78" s="193" t="e">
        <f t="shared" si="165"/>
        <v>#N/A</v>
      </c>
      <c r="IT78" s="193" t="e">
        <f t="shared" si="165"/>
        <v>#N/A</v>
      </c>
      <c r="IU78" s="193" t="e">
        <f t="shared" si="165"/>
        <v>#N/A</v>
      </c>
      <c r="IV78" s="193" t="e">
        <f t="shared" si="165"/>
        <v>#N/A</v>
      </c>
      <c r="IW78" s="193" t="e">
        <f t="shared" si="165"/>
        <v>#N/A</v>
      </c>
      <c r="IX78" s="193" t="e">
        <f t="shared" si="165"/>
        <v>#N/A</v>
      </c>
      <c r="IY78" s="193" t="e">
        <f t="shared" si="161"/>
        <v>#N/A</v>
      </c>
      <c r="IZ78" s="193" t="e">
        <f t="shared" si="161"/>
        <v>#N/A</v>
      </c>
      <c r="JA78" s="193" t="e">
        <f t="shared" si="161"/>
        <v>#N/A</v>
      </c>
      <c r="JB78" s="193" t="e">
        <f t="shared" si="161"/>
        <v>#N/A</v>
      </c>
      <c r="JC78" s="193" t="e">
        <f t="shared" si="161"/>
        <v>#N/A</v>
      </c>
      <c r="JD78" s="193" t="e">
        <f t="shared" si="161"/>
        <v>#N/A</v>
      </c>
      <c r="JE78" s="193" t="e">
        <f t="shared" si="161"/>
        <v>#N/A</v>
      </c>
      <c r="JF78" s="193" t="e">
        <f t="shared" si="161"/>
        <v>#N/A</v>
      </c>
      <c r="JG78" s="193" t="e">
        <f t="shared" si="161"/>
        <v>#N/A</v>
      </c>
      <c r="JH78" s="193" t="e">
        <f t="shared" si="161"/>
        <v>#N/A</v>
      </c>
      <c r="JI78" s="193" t="e">
        <f t="shared" si="161"/>
        <v>#N/A</v>
      </c>
      <c r="JJ78" s="193" t="e">
        <f t="shared" si="161"/>
        <v>#N/A</v>
      </c>
      <c r="JK78" s="193" t="e">
        <f t="shared" si="161"/>
        <v>#N/A</v>
      </c>
      <c r="JL78" s="193" t="e">
        <f t="shared" si="161"/>
        <v>#N/A</v>
      </c>
      <c r="JM78" s="193" t="e">
        <f t="shared" si="161"/>
        <v>#N/A</v>
      </c>
      <c r="JN78" s="193" t="e">
        <f t="shared" ref="JN78:KB93" si="212">IF(ISNONTEXT($U78),IF($K78="R",_xlfn.BETA.DIST(BU78,$Q78,$R78,FALSE,$D78,$F78),_xlfn.BETA.DIST(BU78,$R78,$Q78,FALSE,$D78,$F78)),NA())</f>
        <v>#N/A</v>
      </c>
      <c r="JO78" s="193" t="e">
        <f t="shared" si="212"/>
        <v>#N/A</v>
      </c>
      <c r="JP78" s="193" t="e">
        <f t="shared" si="212"/>
        <v>#N/A</v>
      </c>
      <c r="JQ78" s="193" t="e">
        <f t="shared" si="212"/>
        <v>#N/A</v>
      </c>
      <c r="JR78" s="193" t="e">
        <f t="shared" si="212"/>
        <v>#N/A</v>
      </c>
      <c r="JS78" s="193" t="e">
        <f t="shared" si="212"/>
        <v>#N/A</v>
      </c>
      <c r="JT78" s="193" t="e">
        <f t="shared" si="212"/>
        <v>#N/A</v>
      </c>
      <c r="JU78" s="193" t="e">
        <f t="shared" si="212"/>
        <v>#N/A</v>
      </c>
      <c r="JV78" s="193" t="e">
        <f t="shared" si="212"/>
        <v>#N/A</v>
      </c>
      <c r="JW78" s="193" t="e">
        <f t="shared" si="212"/>
        <v>#N/A</v>
      </c>
      <c r="JX78" s="193" t="e">
        <f t="shared" si="212"/>
        <v>#N/A</v>
      </c>
      <c r="JY78" s="193" t="e">
        <f t="shared" si="212"/>
        <v>#N/A</v>
      </c>
      <c r="JZ78" s="193" t="e">
        <f t="shared" si="212"/>
        <v>#N/A</v>
      </c>
      <c r="KA78" s="193" t="e">
        <f t="shared" si="212"/>
        <v>#N/A</v>
      </c>
      <c r="KB78" s="193" t="e">
        <f t="shared" si="212"/>
        <v>#N/A</v>
      </c>
      <c r="KC78" s="193" t="e">
        <f t="shared" si="186"/>
        <v>#N/A</v>
      </c>
      <c r="KD78" s="193" t="e">
        <f t="shared" si="186"/>
        <v>#N/A</v>
      </c>
      <c r="KE78" s="193" t="e">
        <f t="shared" si="186"/>
        <v>#N/A</v>
      </c>
      <c r="KF78" s="193" t="e">
        <f t="shared" si="186"/>
        <v>#N/A</v>
      </c>
      <c r="KG78" s="193" t="e">
        <f t="shared" si="186"/>
        <v>#N/A</v>
      </c>
      <c r="KH78" s="193" t="e">
        <f t="shared" si="186"/>
        <v>#N/A</v>
      </c>
      <c r="KI78" s="193" t="e">
        <f t="shared" si="186"/>
        <v>#N/A</v>
      </c>
      <c r="KJ78" s="193" t="e">
        <f t="shared" si="186"/>
        <v>#N/A</v>
      </c>
      <c r="KK78" s="193" t="e">
        <f t="shared" si="186"/>
        <v>#N/A</v>
      </c>
      <c r="KL78" s="193" t="e">
        <f t="shared" si="186"/>
        <v>#N/A</v>
      </c>
      <c r="KM78" s="193" t="e">
        <f t="shared" si="186"/>
        <v>#N/A</v>
      </c>
      <c r="KN78" s="193" t="e">
        <f t="shared" si="186"/>
        <v>#N/A</v>
      </c>
      <c r="KO78" s="193" t="e">
        <f t="shared" si="186"/>
        <v>#N/A</v>
      </c>
      <c r="KP78" s="193" t="e">
        <f t="shared" si="186"/>
        <v>#N/A</v>
      </c>
      <c r="KQ78" s="193" t="e">
        <f t="shared" si="186"/>
        <v>#N/A</v>
      </c>
      <c r="KR78" s="193" t="e">
        <f t="shared" si="197"/>
        <v>#N/A</v>
      </c>
      <c r="KS78" s="193" t="e">
        <f t="shared" si="210"/>
        <v>#N/A</v>
      </c>
      <c r="KT78" s="193" t="e">
        <f t="shared" si="210"/>
        <v>#N/A</v>
      </c>
      <c r="KU78" s="193" t="e">
        <f t="shared" si="210"/>
        <v>#N/A</v>
      </c>
      <c r="KV78" s="193" t="e">
        <f t="shared" si="166"/>
        <v>#N/A</v>
      </c>
      <c r="KW78" s="193" t="e">
        <f t="shared" si="166"/>
        <v>#N/A</v>
      </c>
      <c r="KX78" s="193" t="e">
        <f t="shared" si="166"/>
        <v>#N/A</v>
      </c>
      <c r="KY78" s="193" t="e">
        <f t="shared" si="166"/>
        <v>#N/A</v>
      </c>
      <c r="KZ78" s="193" t="e">
        <f t="shared" si="166"/>
        <v>#N/A</v>
      </c>
      <c r="LA78" s="193" t="e">
        <f t="shared" si="166"/>
        <v>#N/A</v>
      </c>
      <c r="LB78" s="193" t="e">
        <f t="shared" si="166"/>
        <v>#N/A</v>
      </c>
      <c r="LC78" s="193" t="e">
        <f t="shared" si="166"/>
        <v>#N/A</v>
      </c>
      <c r="LD78" s="193" t="e">
        <f t="shared" si="166"/>
        <v>#N/A</v>
      </c>
      <c r="LE78" s="193" t="e">
        <f t="shared" si="166"/>
        <v>#N/A</v>
      </c>
      <c r="LF78" s="193" t="e">
        <f t="shared" si="166"/>
        <v>#N/A</v>
      </c>
      <c r="LG78" s="193" t="e">
        <f t="shared" si="166"/>
        <v>#N/A</v>
      </c>
      <c r="LH78" s="193" t="e">
        <f t="shared" si="166"/>
        <v>#N/A</v>
      </c>
      <c r="LI78" s="193" t="e">
        <f t="shared" si="166"/>
        <v>#N/A</v>
      </c>
      <c r="LJ78" s="193" t="e">
        <f t="shared" si="166"/>
        <v>#N/A</v>
      </c>
      <c r="LK78" s="193" t="e">
        <f t="shared" si="162"/>
        <v>#N/A</v>
      </c>
      <c r="LL78" s="193" t="e">
        <f t="shared" si="162"/>
        <v>#N/A</v>
      </c>
      <c r="LM78" s="193" t="e">
        <f t="shared" si="162"/>
        <v>#N/A</v>
      </c>
      <c r="LN78" s="193" t="e">
        <f t="shared" si="162"/>
        <v>#N/A</v>
      </c>
      <c r="LO78" s="193" t="e">
        <f t="shared" si="162"/>
        <v>#N/A</v>
      </c>
      <c r="LP78" s="193" t="e">
        <f t="shared" si="162"/>
        <v>#N/A</v>
      </c>
      <c r="LQ78" s="193" t="e">
        <f t="shared" si="162"/>
        <v>#N/A</v>
      </c>
      <c r="LR78" s="193" t="e">
        <f t="shared" si="162"/>
        <v>#N/A</v>
      </c>
      <c r="LS78" s="193" t="e">
        <f t="shared" si="162"/>
        <v>#N/A</v>
      </c>
      <c r="LT78" s="193" t="e">
        <f t="shared" si="162"/>
        <v>#N/A</v>
      </c>
      <c r="LU78" s="193" t="e">
        <f t="shared" si="162"/>
        <v>#N/A</v>
      </c>
      <c r="LV78" s="193" t="e">
        <f t="shared" si="162"/>
        <v>#N/A</v>
      </c>
      <c r="LW78" s="193" t="e">
        <f t="shared" si="162"/>
        <v>#N/A</v>
      </c>
      <c r="LX78" s="193" t="e">
        <f t="shared" si="162"/>
        <v>#N/A</v>
      </c>
      <c r="LY78" s="193" t="e">
        <f t="shared" si="162"/>
        <v>#N/A</v>
      </c>
      <c r="LZ78" s="193" t="e">
        <f t="shared" ref="LZ78:MN93" si="213">IF(ISNONTEXT($U78),IF($K78="R",_xlfn.BETA.DIST(EG78,$Q78,$R78,FALSE,$D78,$F78),_xlfn.BETA.DIST(EG78,$R78,$Q78,FALSE,$D78,$F78)),NA())</f>
        <v>#N/A</v>
      </c>
      <c r="MA78" s="193" t="e">
        <f t="shared" si="213"/>
        <v>#N/A</v>
      </c>
      <c r="MB78" s="193" t="e">
        <f t="shared" si="213"/>
        <v>#N/A</v>
      </c>
      <c r="MC78" s="193" t="e">
        <f t="shared" si="213"/>
        <v>#N/A</v>
      </c>
      <c r="MD78" s="193" t="e">
        <f t="shared" si="213"/>
        <v>#N/A</v>
      </c>
      <c r="ME78" s="193" t="e">
        <f t="shared" si="213"/>
        <v>#N/A</v>
      </c>
      <c r="MF78" s="193" t="e">
        <f t="shared" si="213"/>
        <v>#N/A</v>
      </c>
      <c r="MG78" s="193" t="e">
        <f t="shared" si="213"/>
        <v>#N/A</v>
      </c>
      <c r="MH78" s="193" t="e">
        <f t="shared" si="213"/>
        <v>#N/A</v>
      </c>
      <c r="MI78" s="193" t="e">
        <f t="shared" si="213"/>
        <v>#N/A</v>
      </c>
      <c r="MJ78" s="193" t="e">
        <f t="shared" si="213"/>
        <v>#N/A</v>
      </c>
      <c r="MK78" s="193" t="e">
        <f t="shared" si="213"/>
        <v>#N/A</v>
      </c>
      <c r="ML78" s="193" t="e">
        <f t="shared" si="213"/>
        <v>#N/A</v>
      </c>
      <c r="MM78" s="193" t="e">
        <f t="shared" si="213"/>
        <v>#N/A</v>
      </c>
      <c r="MN78" s="193" t="e">
        <f t="shared" si="213"/>
        <v>#N/A</v>
      </c>
      <c r="MO78" s="193" t="e">
        <f t="shared" si="187"/>
        <v>#N/A</v>
      </c>
      <c r="MP78" s="193" t="e">
        <f t="shared" si="187"/>
        <v>#N/A</v>
      </c>
      <c r="MQ78" s="193" t="e">
        <f t="shared" si="187"/>
        <v>#N/A</v>
      </c>
      <c r="MR78" s="193" t="e">
        <f t="shared" si="187"/>
        <v>#N/A</v>
      </c>
      <c r="MS78" s="193" t="e">
        <f t="shared" si="187"/>
        <v>#N/A</v>
      </c>
      <c r="MT78" s="193" t="e">
        <f t="shared" si="187"/>
        <v>#N/A</v>
      </c>
      <c r="MU78" s="193" t="e">
        <f t="shared" si="187"/>
        <v>#N/A</v>
      </c>
      <c r="MV78" s="193" t="e">
        <f t="shared" si="187"/>
        <v>#N/A</v>
      </c>
      <c r="MW78" s="193" t="e">
        <f t="shared" si="187"/>
        <v>#N/A</v>
      </c>
      <c r="MX78" s="193" t="e">
        <f t="shared" si="187"/>
        <v>#N/A</v>
      </c>
      <c r="MY78" s="193" t="e">
        <f t="shared" si="187"/>
        <v>#N/A</v>
      </c>
      <c r="MZ78" s="193" t="e">
        <f t="shared" si="187"/>
        <v>#N/A</v>
      </c>
      <c r="NA78" s="193" t="e">
        <f t="shared" si="187"/>
        <v>#N/A</v>
      </c>
      <c r="NB78" s="193" t="e">
        <f t="shared" si="187"/>
        <v>#N/A</v>
      </c>
      <c r="NC78" s="193" t="e">
        <f t="shared" si="187"/>
        <v>#N/A</v>
      </c>
      <c r="ND78" s="193" t="e">
        <f t="shared" si="198"/>
        <v>#N/A</v>
      </c>
      <c r="NE78" s="193" t="e">
        <f t="shared" si="211"/>
        <v>#N/A</v>
      </c>
      <c r="NF78" s="193" t="e">
        <f t="shared" si="211"/>
        <v>#N/A</v>
      </c>
      <c r="NG78" s="193" t="e">
        <f t="shared" si="211"/>
        <v>#N/A</v>
      </c>
      <c r="NH78" s="193" t="e">
        <f t="shared" si="167"/>
        <v>#N/A</v>
      </c>
      <c r="NI78" s="193" t="e">
        <f t="shared" si="167"/>
        <v>#N/A</v>
      </c>
      <c r="NJ78" s="193" t="e">
        <f t="shared" si="167"/>
        <v>#N/A</v>
      </c>
      <c r="NK78" s="193" t="e">
        <f t="shared" si="167"/>
        <v>#N/A</v>
      </c>
      <c r="NL78" s="193" t="e">
        <f t="shared" si="167"/>
        <v>#N/A</v>
      </c>
      <c r="NM78" s="193" t="e">
        <f t="shared" si="167"/>
        <v>#N/A</v>
      </c>
      <c r="NN78" s="193" t="e">
        <f t="shared" si="167"/>
        <v>#N/A</v>
      </c>
      <c r="NO78" s="193" t="e">
        <f t="shared" si="167"/>
        <v>#N/A</v>
      </c>
      <c r="NP78" s="193" t="e">
        <f t="shared" si="167"/>
        <v>#N/A</v>
      </c>
      <c r="NQ78" s="193" t="e">
        <f t="shared" si="167"/>
        <v>#N/A</v>
      </c>
      <c r="NR78" s="193" t="e">
        <f t="shared" si="167"/>
        <v>#N/A</v>
      </c>
      <c r="NS78" s="193" t="e">
        <f t="shared" si="167"/>
        <v>#N/A</v>
      </c>
      <c r="NT78" s="193" t="e">
        <f t="shared" si="167"/>
        <v>#N/A</v>
      </c>
      <c r="NU78" s="193" t="e">
        <f t="shared" si="167"/>
        <v>#N/A</v>
      </c>
      <c r="NV78" s="193" t="e">
        <f t="shared" si="167"/>
        <v>#N/A</v>
      </c>
      <c r="NW78" s="193" t="e">
        <f t="shared" si="163"/>
        <v>#N/A</v>
      </c>
      <c r="NX78" s="193" t="e">
        <f t="shared" si="163"/>
        <v>#N/A</v>
      </c>
      <c r="NY78" s="193" t="e">
        <f t="shared" si="163"/>
        <v>#N/A</v>
      </c>
      <c r="NZ78" s="193" t="e">
        <f t="shared" si="163"/>
        <v>#N/A</v>
      </c>
      <c r="OA78" s="193" t="e">
        <f t="shared" si="163"/>
        <v>#N/A</v>
      </c>
      <c r="OB78" s="193" t="e">
        <f t="shared" si="163"/>
        <v>#N/A</v>
      </c>
      <c r="OC78" s="193" t="e">
        <f t="shared" si="163"/>
        <v>#N/A</v>
      </c>
      <c r="OD78" s="193" t="e">
        <f t="shared" si="163"/>
        <v>#N/A</v>
      </c>
      <c r="OE78" s="193" t="e">
        <f t="shared" si="163"/>
        <v>#N/A</v>
      </c>
      <c r="OF78" s="193" t="e">
        <f t="shared" si="163"/>
        <v>#N/A</v>
      </c>
      <c r="OG78" s="193" t="e">
        <f t="shared" si="163"/>
        <v>#N/A</v>
      </c>
      <c r="OH78" s="193" t="e">
        <f t="shared" si="163"/>
        <v>#N/A</v>
      </c>
      <c r="OI78" s="193" t="e">
        <f t="shared" si="163"/>
        <v>#N/A</v>
      </c>
      <c r="OJ78" s="193" t="e">
        <f t="shared" si="163"/>
        <v>#N/A</v>
      </c>
      <c r="OK78" s="193" t="e">
        <f t="shared" si="163"/>
        <v>#N/A</v>
      </c>
      <c r="OL78" s="193" t="e">
        <f t="shared" ref="OL78:OZ93" si="214">IF(ISNONTEXT($U78),IF($K78="R",_xlfn.BETA.DIST(GS78,$Q78,$R78,FALSE,$D78,$F78),_xlfn.BETA.DIST(GS78,$R78,$Q78,FALSE,$D78,$F78)),NA())</f>
        <v>#N/A</v>
      </c>
      <c r="OM78" s="193" t="e">
        <f t="shared" si="214"/>
        <v>#N/A</v>
      </c>
      <c r="ON78" s="193" t="e">
        <f t="shared" si="214"/>
        <v>#N/A</v>
      </c>
      <c r="OO78" s="193" t="e">
        <f t="shared" si="214"/>
        <v>#N/A</v>
      </c>
      <c r="OP78" s="193" t="e">
        <f t="shared" si="214"/>
        <v>#N/A</v>
      </c>
      <c r="OQ78" s="193" t="e">
        <f t="shared" si="214"/>
        <v>#N/A</v>
      </c>
      <c r="OR78" s="193" t="e">
        <f t="shared" si="214"/>
        <v>#N/A</v>
      </c>
      <c r="OS78" s="193" t="e">
        <f t="shared" si="214"/>
        <v>#N/A</v>
      </c>
      <c r="OT78" s="193" t="e">
        <f t="shared" si="214"/>
        <v>#N/A</v>
      </c>
      <c r="OU78" s="193" t="e">
        <f t="shared" si="214"/>
        <v>#N/A</v>
      </c>
      <c r="OV78" s="193" t="e">
        <f t="shared" si="214"/>
        <v>#N/A</v>
      </c>
      <c r="OW78" s="193" t="e">
        <f t="shared" si="214"/>
        <v>#N/A</v>
      </c>
      <c r="OX78" s="193" t="e">
        <f t="shared" si="214"/>
        <v>#N/A</v>
      </c>
      <c r="OY78" s="193" t="e">
        <f t="shared" si="214"/>
        <v>#N/A</v>
      </c>
      <c r="OZ78" s="193" t="e">
        <f t="shared" si="214"/>
        <v>#N/A</v>
      </c>
      <c r="PA78" s="193" t="e">
        <f t="shared" si="188"/>
        <v>#N/A</v>
      </c>
      <c r="PB78" s="193" t="e">
        <f t="shared" si="188"/>
        <v>#N/A</v>
      </c>
      <c r="PC78" s="193" t="e">
        <f t="shared" si="188"/>
        <v>#N/A</v>
      </c>
      <c r="PD78" s="193" t="e">
        <f t="shared" si="188"/>
        <v>#N/A</v>
      </c>
      <c r="PE78" s="193" t="e">
        <f t="shared" si="188"/>
        <v>#N/A</v>
      </c>
      <c r="PF78" s="193" t="e">
        <f t="shared" si="188"/>
        <v>#N/A</v>
      </c>
      <c r="PG78" s="193" t="e">
        <f t="shared" si="188"/>
        <v>#N/A</v>
      </c>
      <c r="PH78" s="193" t="e">
        <f t="shared" si="188"/>
        <v>#N/A</v>
      </c>
      <c r="PI78" s="193" t="e">
        <f t="shared" si="188"/>
        <v>#N/A</v>
      </c>
      <c r="PJ78" s="193" t="e">
        <f t="shared" si="188"/>
        <v>#N/A</v>
      </c>
      <c r="PK78" s="193" t="e">
        <f t="shared" si="188"/>
        <v>#N/A</v>
      </c>
      <c r="PL78" s="193" t="e">
        <f t="shared" si="188"/>
        <v>#N/A</v>
      </c>
      <c r="PM78" s="193" t="e">
        <f t="shared" si="188"/>
        <v>#N/A</v>
      </c>
      <c r="PN78" s="193" t="e">
        <f t="shared" si="188"/>
        <v>#N/A</v>
      </c>
      <c r="PO78" s="193" t="e">
        <f t="shared" si="188"/>
        <v>#N/A</v>
      </c>
      <c r="PP78" s="193" t="e">
        <f t="shared" si="199"/>
        <v>#N/A</v>
      </c>
      <c r="PQ78" s="193" t="e">
        <f t="shared" si="175"/>
        <v>#N/A</v>
      </c>
      <c r="PR78" s="193" t="e">
        <f t="shared" si="175"/>
        <v>#N/A</v>
      </c>
      <c r="PS78" s="193" t="e">
        <f t="shared" si="175"/>
        <v>#N/A</v>
      </c>
      <c r="PT78" s="193" t="e">
        <f t="shared" si="175"/>
        <v>#N/A</v>
      </c>
      <c r="PU78" s="193" t="e">
        <f t="shared" si="175"/>
        <v>#N/A</v>
      </c>
      <c r="PV78" s="193" t="e">
        <f t="shared" si="175"/>
        <v>#N/A</v>
      </c>
      <c r="PW78" s="193" t="e">
        <f t="shared" si="175"/>
        <v>#N/A</v>
      </c>
      <c r="PX78" s="193" t="e">
        <f t="shared" si="175"/>
        <v>#N/A</v>
      </c>
    </row>
    <row r="79" spans="1:440" hidden="1" x14ac:dyDescent="0.45">
      <c r="A79" s="20">
        <v>76</v>
      </c>
      <c r="B79" s="134"/>
      <c r="C79" s="279"/>
      <c r="D79" s="280" t="str">
        <f t="shared" si="176"/>
        <v/>
      </c>
      <c r="E79" s="281"/>
      <c r="F79" s="280" t="str">
        <f t="shared" si="177"/>
        <v/>
      </c>
      <c r="G79" s="279"/>
      <c r="H79" s="135"/>
      <c r="I79" s="110" t="str">
        <f t="shared" si="178"/>
        <v/>
      </c>
      <c r="J79" s="21" t="str">
        <f t="shared" si="179"/>
        <v/>
      </c>
      <c r="K79" s="22" t="str">
        <f t="shared" si="180"/>
        <v/>
      </c>
      <c r="L79" s="23" t="str">
        <f>IF(J79="","",IF(OR($J79&lt;Skew!$B$3,$J79=Skew!$B$3),IF($J79&gt;Skew!$C$3,Skew!$A$3,IF($J79&gt;Skew!$C$4,Skew!$A$4,IF($J79&gt;Skew!$C$5,Skew!$A$5,IF($J79&gt;Skew!$C$6,Skew!$A$6,IF($J79&gt;Skew!$C$7,Skew!$A$7,IF($J79&gt;Skew!$C$8,Skew!$A$8,IF($J79&gt;Skew!$C$9,Skew!$A$9,IF($J79&gt;Skew!$C$10,Skew!$A$10,IF($J79&gt;Skew!$C$11,Skew!$A$11,IF($J79&gt;Skew!$C$12,Skew!$A$12,IF($J79&gt;Skew!$C$13,Skew!$A$13,IF($J79&gt;Skew!$C$14,Skew!$A$14,IF($J79&gt;Skew!$C$15,Skew!$A$15,IF($J79&gt;Skew!$C$16,Skew!$A$16,Skew!$A$17)
)))))))))))))))</f>
        <v/>
      </c>
      <c r="M79" s="22" t="str">
        <f>IF(J79="","",MATCH(L79,Skew!$A$3:$A$17,0))</f>
        <v/>
      </c>
      <c r="N79" s="22" t="str">
        <f t="shared" si="168"/>
        <v/>
      </c>
      <c r="O79" s="24"/>
      <c r="P79" s="22" t="str">
        <f>IF(OR(J79="",O79=""),"",MATCH(O79,Confidence!$A$3:$A$12,0))</f>
        <v/>
      </c>
      <c r="Q79" s="25" t="str">
        <f t="shared" si="169"/>
        <v/>
      </c>
      <c r="R79" s="25" t="str">
        <f t="shared" si="170"/>
        <v/>
      </c>
      <c r="S79" s="22"/>
      <c r="T79" s="102" t="str">
        <f t="shared" si="171"/>
        <v/>
      </c>
      <c r="U79" s="102" t="str">
        <f t="shared" si="172"/>
        <v/>
      </c>
      <c r="V79" s="37" t="str">
        <f t="shared" si="173"/>
        <v/>
      </c>
      <c r="W79" s="115"/>
      <c r="X79" s="204" t="str">
        <f>IF(AND(D79&gt;0,E79&gt;0,F79&gt;0,Q79&gt;0,R79&gt;0,W79&gt;0,NOT(O79="")),ABS(VLOOKUP($W$1,VLookups!$A$30:$B$31,2,FALSE)-_xlfn.BETA.DIST(W79,IF(K79="L",R79,Q79),IF(K79="L",Q79,R79),TRUE,D79,F79)),"")</f>
        <v/>
      </c>
      <c r="Y79" s="112" t="str">
        <f>IF(OR($Q79="",$R79=""),"",_xlfn.BETA.INV(ABS(VLOOKUP($W$1,VLookups!$A$30:$B$31,2,FALSE)-Y$3),IF($K79="L",$R79,$Q79),IF($K79="L",$Q79,$R79),$D79,$F79))</f>
        <v/>
      </c>
      <c r="Z79" s="113" t="str">
        <f>IF(OR($Q79="",$R79=""),"",_xlfn.BETA.INV(ABS(VLOOKUP($W$1,VLookups!$A$30:$B$31,2,FALSE)-Z$3),IF($K79="L",$R79,$Q79),IF($K79="L",$Q79,$R79),$D79,$F79))</f>
        <v/>
      </c>
      <c r="AA79" s="112" t="str">
        <f>IF(OR($Q79="",$R79=""),"",_xlfn.BETA.INV(ABS(VLOOKUP($W$1,VLookups!$A$30:$B$31,2,FALSE)-AA$3),IF($K79="L",$R79,$Q79),IF($K79="L",$Q79,$R79),$D79,$F79))</f>
        <v/>
      </c>
      <c r="AB79" s="113" t="str">
        <f>IF(OR($Q79="",$R79=""),"",_xlfn.BETA.INV(ABS(VLOOKUP($W$1,VLookups!$A$30:$B$31,2,FALSE)-AB$3),IF($K79="L",$R79,$Q79),IF($K79="L",$Q79,$R79),$D79,$F79))</f>
        <v/>
      </c>
      <c r="AC79" s="112" t="str">
        <f>IF(OR($Q79="",$R79=""),"",_xlfn.BETA.INV(ABS(VLOOKUP($W$1,VLookups!$A$30:$B$31,2,FALSE)-AC$3),IF($K79="L",$R79,$Q79),IF($K79="L",$Q79,$R79),$D79,$F79))</f>
        <v/>
      </c>
      <c r="AD79" s="113" t="str">
        <f>IF(OR($Q79="",$R79=""),"",_xlfn.BETA.INV(ABS(VLOOKUP($W$1,VLookups!$A$30:$B$31,2,FALSE)-AD$3),IF($K79="L",$R79,$Q79),IF($K79="L",$Q79,$R79),$D79,$F79))</f>
        <v/>
      </c>
      <c r="AE79" s="112" t="str">
        <f>IF(OR($Q79="",$R79=""),"",_xlfn.BETA.INV(ABS(VLOOKUP($W$1,VLookups!$A$30:$B$31,2,FALSE)-AE$3),IF($K79="L",$R79,$Q79),IF($K79="L",$Q79,$R79),$D79,$F79))</f>
        <v/>
      </c>
      <c r="AF79" s="113" t="str">
        <f>IF(OR($Q79="",$R79=""),"",_xlfn.BETA.INV(ABS(VLOOKUP($W$1,VLookups!$A$30:$B$31,2,FALSE)-AF$3),IF($K79="L",$R79,$Q79),IF($K79="L",$Q79,$R79),$D79,$F79))</f>
        <v/>
      </c>
      <c r="AG79" s="112" t="str">
        <f>IF(OR($Q79="",$R79=""),"",_xlfn.BETA.INV(ABS(VLOOKUP($W$1,VLookups!$A$30:$B$31,2,FALSE)-AG$3),IF($K79="L",$R79,$Q79),IF($K79="L",$Q79,$R79),$D79,$F79))</f>
        <v/>
      </c>
      <c r="AH79" s="113" t="str">
        <f>IF(OR($Q79="",$R79=""),"",_xlfn.BETA.INV(ABS(VLOOKUP($W$1,VLookups!$A$30:$B$31,2,FALSE)-AH$3),IF($K79="L",$R79,$Q79),IF($K79="L",$Q79,$R79),$D79,$F79))</f>
        <v/>
      </c>
      <c r="AI79" s="112" t="str">
        <f>IF(OR($Q79="",$R79=""),"",_xlfn.BETA.INV(ABS(VLOOKUP($W$1,VLookups!$A$30:$B$31,2,FALSE)-AI$3),IF($K79="L",$R79,$Q79),IF($K79="L",$Q79,$R79),$D79,$F79))</f>
        <v/>
      </c>
      <c r="AJ79" s="113" t="str">
        <f>IF(OR($Q79="",$R79=""),"",_xlfn.BETA.INV(ABS(VLOOKUP($W$1,VLookups!$A$30:$B$31,2,FALSE)-AJ$3),IF($K79="L",$R79,$Q79),IF($K79="L",$Q79,$R79),$D79,$F79))</f>
        <v/>
      </c>
      <c r="AK79" s="15"/>
      <c r="AL79" s="194" t="str">
        <f t="shared" si="181"/>
        <v/>
      </c>
      <c r="AM79" s="192" t="str">
        <f t="shared" si="182"/>
        <v/>
      </c>
      <c r="AN79" s="177" t="str">
        <f t="shared" si="208"/>
        <v/>
      </c>
      <c r="AO79" s="177" t="str">
        <f t="shared" si="200"/>
        <v/>
      </c>
      <c r="AP79" s="177" t="str">
        <f t="shared" si="200"/>
        <v/>
      </c>
      <c r="AQ79" s="177" t="str">
        <f t="shared" si="200"/>
        <v/>
      </c>
      <c r="AR79" s="177" t="str">
        <f t="shared" si="200"/>
        <v/>
      </c>
      <c r="AS79" s="177" t="str">
        <f t="shared" si="200"/>
        <v/>
      </c>
      <c r="AT79" s="177" t="str">
        <f t="shared" si="200"/>
        <v/>
      </c>
      <c r="AU79" s="177" t="str">
        <f t="shared" si="200"/>
        <v/>
      </c>
      <c r="AV79" s="177" t="str">
        <f t="shared" si="200"/>
        <v/>
      </c>
      <c r="AW79" s="177" t="str">
        <f t="shared" si="200"/>
        <v/>
      </c>
      <c r="AX79" s="177" t="str">
        <f t="shared" si="200"/>
        <v/>
      </c>
      <c r="AY79" s="177" t="str">
        <f t="shared" si="200"/>
        <v/>
      </c>
      <c r="AZ79" s="177" t="str">
        <f t="shared" si="200"/>
        <v/>
      </c>
      <c r="BA79" s="177" t="str">
        <f t="shared" si="200"/>
        <v/>
      </c>
      <c r="BB79" s="177" t="str">
        <f t="shared" si="200"/>
        <v/>
      </c>
      <c r="BC79" s="177" t="str">
        <f t="shared" si="200"/>
        <v/>
      </c>
      <c r="BD79" s="177" t="str">
        <f t="shared" si="200"/>
        <v/>
      </c>
      <c r="BE79" s="177" t="str">
        <f t="shared" si="192"/>
        <v/>
      </c>
      <c r="BF79" s="177" t="str">
        <f t="shared" si="192"/>
        <v/>
      </c>
      <c r="BG79" s="177" t="str">
        <f t="shared" si="192"/>
        <v/>
      </c>
      <c r="BH79" s="177" t="str">
        <f t="shared" si="192"/>
        <v/>
      </c>
      <c r="BI79" s="177" t="str">
        <f t="shared" si="192"/>
        <v/>
      </c>
      <c r="BJ79" s="177" t="str">
        <f t="shared" si="192"/>
        <v/>
      </c>
      <c r="BK79" s="177" t="str">
        <f t="shared" si="192"/>
        <v/>
      </c>
      <c r="BL79" s="177" t="str">
        <f t="shared" si="192"/>
        <v/>
      </c>
      <c r="BM79" s="177" t="str">
        <f t="shared" si="192"/>
        <v/>
      </c>
      <c r="BN79" s="177" t="str">
        <f t="shared" si="192"/>
        <v/>
      </c>
      <c r="BO79" s="177" t="str">
        <f t="shared" si="192"/>
        <v/>
      </c>
      <c r="BP79" s="177" t="str">
        <f t="shared" si="192"/>
        <v/>
      </c>
      <c r="BQ79" s="177" t="str">
        <f t="shared" si="192"/>
        <v/>
      </c>
      <c r="BR79" s="177" t="str">
        <f t="shared" si="192"/>
        <v/>
      </c>
      <c r="BS79" s="177" t="str">
        <f t="shared" si="192"/>
        <v/>
      </c>
      <c r="BT79" s="177" t="str">
        <f t="shared" si="201"/>
        <v/>
      </c>
      <c r="BU79" s="177" t="str">
        <f t="shared" si="201"/>
        <v/>
      </c>
      <c r="BV79" s="177" t="str">
        <f t="shared" si="201"/>
        <v/>
      </c>
      <c r="BW79" s="177" t="str">
        <f t="shared" si="201"/>
        <v/>
      </c>
      <c r="BX79" s="177" t="str">
        <f t="shared" si="201"/>
        <v/>
      </c>
      <c r="BY79" s="177" t="str">
        <f t="shared" si="201"/>
        <v/>
      </c>
      <c r="BZ79" s="177" t="str">
        <f t="shared" si="201"/>
        <v/>
      </c>
      <c r="CA79" s="177" t="str">
        <f t="shared" si="201"/>
        <v/>
      </c>
      <c r="CB79" s="177" t="str">
        <f t="shared" si="201"/>
        <v/>
      </c>
      <c r="CC79" s="177" t="str">
        <f t="shared" si="201"/>
        <v/>
      </c>
      <c r="CD79" s="177" t="str">
        <f t="shared" si="201"/>
        <v/>
      </c>
      <c r="CE79" s="177" t="str">
        <f t="shared" si="201"/>
        <v/>
      </c>
      <c r="CF79" s="177" t="str">
        <f t="shared" si="201"/>
        <v/>
      </c>
      <c r="CG79" s="177" t="str">
        <f t="shared" si="201"/>
        <v/>
      </c>
      <c r="CH79" s="177" t="str">
        <f t="shared" si="201"/>
        <v/>
      </c>
      <c r="CI79" s="177" t="str">
        <f t="shared" si="201"/>
        <v/>
      </c>
      <c r="CJ79" s="177" t="str">
        <f t="shared" si="193"/>
        <v/>
      </c>
      <c r="CK79" s="177" t="str">
        <f t="shared" si="193"/>
        <v/>
      </c>
      <c r="CL79" s="177" t="str">
        <f t="shared" si="193"/>
        <v/>
      </c>
      <c r="CM79" s="177" t="str">
        <f t="shared" si="193"/>
        <v/>
      </c>
      <c r="CN79" s="177" t="str">
        <f t="shared" si="193"/>
        <v/>
      </c>
      <c r="CO79" s="177" t="str">
        <f t="shared" si="193"/>
        <v/>
      </c>
      <c r="CP79" s="177" t="str">
        <f t="shared" si="193"/>
        <v/>
      </c>
      <c r="CQ79" s="177" t="str">
        <f t="shared" si="193"/>
        <v/>
      </c>
      <c r="CR79" s="177" t="str">
        <f t="shared" si="193"/>
        <v/>
      </c>
      <c r="CS79" s="177" t="str">
        <f t="shared" si="193"/>
        <v/>
      </c>
      <c r="CT79" s="177" t="str">
        <f t="shared" si="193"/>
        <v/>
      </c>
      <c r="CU79" s="177" t="str">
        <f t="shared" si="193"/>
        <v/>
      </c>
      <c r="CV79" s="177" t="str">
        <f t="shared" si="193"/>
        <v/>
      </c>
      <c r="CW79" s="177" t="str">
        <f t="shared" si="193"/>
        <v/>
      </c>
      <c r="CX79" s="177" t="str">
        <f t="shared" si="193"/>
        <v/>
      </c>
      <c r="CY79" s="177" t="str">
        <f t="shared" si="189"/>
        <v/>
      </c>
      <c r="CZ79" s="177" t="str">
        <f t="shared" si="189"/>
        <v/>
      </c>
      <c r="DA79" s="177" t="str">
        <f t="shared" si="189"/>
        <v/>
      </c>
      <c r="DB79" s="177" t="str">
        <f t="shared" si="189"/>
        <v/>
      </c>
      <c r="DC79" s="177" t="str">
        <f t="shared" si="189"/>
        <v/>
      </c>
      <c r="DD79" s="177" t="str">
        <f t="shared" si="189"/>
        <v/>
      </c>
      <c r="DE79" s="177" t="str">
        <f t="shared" si="189"/>
        <v/>
      </c>
      <c r="DF79" s="177" t="str">
        <f t="shared" si="189"/>
        <v/>
      </c>
      <c r="DG79" s="177" t="str">
        <f t="shared" si="189"/>
        <v/>
      </c>
      <c r="DH79" s="177" t="str">
        <f t="shared" si="189"/>
        <v/>
      </c>
      <c r="DI79" s="177" t="str">
        <f t="shared" si="189"/>
        <v/>
      </c>
      <c r="DJ79" s="177" t="str">
        <f t="shared" si="189"/>
        <v/>
      </c>
      <c r="DK79" s="177" t="str">
        <f t="shared" si="189"/>
        <v/>
      </c>
      <c r="DL79" s="177" t="str">
        <f t="shared" si="189"/>
        <v/>
      </c>
      <c r="DM79" s="177" t="str">
        <f t="shared" si="189"/>
        <v/>
      </c>
      <c r="DN79" s="177" t="str">
        <f t="shared" si="189"/>
        <v/>
      </c>
      <c r="DO79" s="177" t="str">
        <f t="shared" si="184"/>
        <v/>
      </c>
      <c r="DP79" s="177" t="str">
        <f t="shared" si="184"/>
        <v/>
      </c>
      <c r="DQ79" s="177" t="str">
        <f t="shared" si="184"/>
        <v/>
      </c>
      <c r="DR79" s="177" t="str">
        <f t="shared" si="184"/>
        <v/>
      </c>
      <c r="DS79" s="177" t="str">
        <f t="shared" si="184"/>
        <v/>
      </c>
      <c r="DT79" s="177" t="str">
        <f t="shared" si="184"/>
        <v/>
      </c>
      <c r="DU79" s="177" t="str">
        <f t="shared" si="184"/>
        <v/>
      </c>
      <c r="DV79" s="177" t="str">
        <f t="shared" si="184"/>
        <v/>
      </c>
      <c r="DW79" s="177" t="str">
        <f t="shared" si="184"/>
        <v/>
      </c>
      <c r="DX79" s="177" t="str">
        <f t="shared" si="184"/>
        <v/>
      </c>
      <c r="DY79" s="177" t="str">
        <f t="shared" si="184"/>
        <v/>
      </c>
      <c r="DZ79" s="177" t="str">
        <f t="shared" si="184"/>
        <v/>
      </c>
      <c r="EA79" s="177" t="str">
        <f t="shared" si="184"/>
        <v/>
      </c>
      <c r="EB79" s="177" t="str">
        <f t="shared" si="184"/>
        <v/>
      </c>
      <c r="EC79" s="177" t="str">
        <f t="shared" si="184"/>
        <v/>
      </c>
      <c r="ED79" s="177" t="str">
        <f t="shared" si="202"/>
        <v/>
      </c>
      <c r="EE79" s="177" t="str">
        <f t="shared" si="202"/>
        <v/>
      </c>
      <c r="EF79" s="177" t="str">
        <f t="shared" si="202"/>
        <v/>
      </c>
      <c r="EG79" s="177" t="str">
        <f t="shared" si="202"/>
        <v/>
      </c>
      <c r="EH79" s="177" t="str">
        <f t="shared" si="202"/>
        <v/>
      </c>
      <c r="EI79" s="177" t="str">
        <f t="shared" si="202"/>
        <v/>
      </c>
      <c r="EJ79" s="177" t="str">
        <f t="shared" si="202"/>
        <v/>
      </c>
      <c r="EK79" s="177" t="str">
        <f t="shared" si="202"/>
        <v/>
      </c>
      <c r="EL79" s="177" t="str">
        <f t="shared" si="202"/>
        <v/>
      </c>
      <c r="EM79" s="177" t="str">
        <f t="shared" si="202"/>
        <v/>
      </c>
      <c r="EN79" s="177" t="str">
        <f t="shared" si="202"/>
        <v/>
      </c>
      <c r="EO79" s="177" t="str">
        <f t="shared" si="202"/>
        <v/>
      </c>
      <c r="EP79" s="177" t="str">
        <f t="shared" si="202"/>
        <v/>
      </c>
      <c r="EQ79" s="177" t="str">
        <f t="shared" si="202"/>
        <v/>
      </c>
      <c r="ER79" s="177" t="str">
        <f t="shared" si="202"/>
        <v/>
      </c>
      <c r="ES79" s="177" t="str">
        <f t="shared" si="202"/>
        <v/>
      </c>
      <c r="ET79" s="177" t="str">
        <f t="shared" si="194"/>
        <v/>
      </c>
      <c r="EU79" s="177" t="str">
        <f t="shared" si="194"/>
        <v/>
      </c>
      <c r="EV79" s="177" t="str">
        <f t="shared" si="194"/>
        <v/>
      </c>
      <c r="EW79" s="177" t="str">
        <f t="shared" si="194"/>
        <v/>
      </c>
      <c r="EX79" s="177" t="str">
        <f t="shared" si="194"/>
        <v/>
      </c>
      <c r="EY79" s="177" t="str">
        <f t="shared" si="194"/>
        <v/>
      </c>
      <c r="EZ79" s="177" t="str">
        <f t="shared" si="194"/>
        <v/>
      </c>
      <c r="FA79" s="177" t="str">
        <f t="shared" si="194"/>
        <v/>
      </c>
      <c r="FB79" s="177" t="str">
        <f t="shared" si="194"/>
        <v/>
      </c>
      <c r="FC79" s="177" t="str">
        <f t="shared" si="194"/>
        <v/>
      </c>
      <c r="FD79" s="177" t="str">
        <f t="shared" si="194"/>
        <v/>
      </c>
      <c r="FE79" s="177" t="str">
        <f t="shared" si="194"/>
        <v/>
      </c>
      <c r="FF79" s="177" t="str">
        <f t="shared" si="194"/>
        <v/>
      </c>
      <c r="FG79" s="177" t="str">
        <f t="shared" si="194"/>
        <v/>
      </c>
      <c r="FH79" s="177" t="str">
        <f t="shared" si="194"/>
        <v/>
      </c>
      <c r="FI79" s="177" t="str">
        <f t="shared" si="207"/>
        <v/>
      </c>
      <c r="FJ79" s="177" t="str">
        <f t="shared" si="207"/>
        <v/>
      </c>
      <c r="FK79" s="177" t="str">
        <f t="shared" si="207"/>
        <v/>
      </c>
      <c r="FL79" s="177" t="str">
        <f t="shared" si="207"/>
        <v/>
      </c>
      <c r="FM79" s="177" t="str">
        <f t="shared" si="207"/>
        <v/>
      </c>
      <c r="FN79" s="177" t="str">
        <f t="shared" si="207"/>
        <v/>
      </c>
      <c r="FO79" s="177" t="str">
        <f t="shared" si="207"/>
        <v/>
      </c>
      <c r="FP79" s="177" t="str">
        <f t="shared" si="207"/>
        <v/>
      </c>
      <c r="FQ79" s="177" t="str">
        <f t="shared" si="207"/>
        <v/>
      </c>
      <c r="FR79" s="177" t="str">
        <f t="shared" si="207"/>
        <v/>
      </c>
      <c r="FS79" s="177" t="str">
        <f t="shared" si="207"/>
        <v/>
      </c>
      <c r="FT79" s="177" t="str">
        <f t="shared" si="207"/>
        <v/>
      </c>
      <c r="FU79" s="177" t="str">
        <f t="shared" si="207"/>
        <v/>
      </c>
      <c r="FV79" s="177" t="str">
        <f t="shared" si="207"/>
        <v/>
      </c>
      <c r="FW79" s="177" t="str">
        <f t="shared" si="207"/>
        <v/>
      </c>
      <c r="FX79" s="177" t="str">
        <f t="shared" si="207"/>
        <v/>
      </c>
      <c r="FY79" s="177" t="str">
        <f t="shared" si="203"/>
        <v/>
      </c>
      <c r="FZ79" s="177" t="str">
        <f t="shared" si="203"/>
        <v/>
      </c>
      <c r="GA79" s="177" t="str">
        <f t="shared" si="195"/>
        <v/>
      </c>
      <c r="GB79" s="177" t="str">
        <f t="shared" si="190"/>
        <v/>
      </c>
      <c r="GC79" s="177" t="str">
        <f t="shared" si="190"/>
        <v/>
      </c>
      <c r="GD79" s="177" t="str">
        <f t="shared" si="190"/>
        <v/>
      </c>
      <c r="GE79" s="177" t="str">
        <f t="shared" si="190"/>
        <v/>
      </c>
      <c r="GF79" s="177" t="str">
        <f t="shared" si="190"/>
        <v/>
      </c>
      <c r="GG79" s="177" t="str">
        <f t="shared" si="190"/>
        <v/>
      </c>
      <c r="GH79" s="177" t="str">
        <f t="shared" si="190"/>
        <v/>
      </c>
      <c r="GI79" s="177" t="str">
        <f t="shared" si="190"/>
        <v/>
      </c>
      <c r="GJ79" s="177" t="str">
        <f t="shared" si="190"/>
        <v/>
      </c>
      <c r="GK79" s="177" t="str">
        <f t="shared" si="190"/>
        <v/>
      </c>
      <c r="GL79" s="177" t="str">
        <f t="shared" si="190"/>
        <v/>
      </c>
      <c r="GM79" s="177" t="str">
        <f t="shared" si="190"/>
        <v/>
      </c>
      <c r="GN79" s="177" t="str">
        <f t="shared" si="190"/>
        <v/>
      </c>
      <c r="GO79" s="177" t="str">
        <f t="shared" si="190"/>
        <v/>
      </c>
      <c r="GP79" s="177" t="str">
        <f t="shared" si="190"/>
        <v/>
      </c>
      <c r="GQ79" s="177" t="str">
        <f t="shared" si="204"/>
        <v/>
      </c>
      <c r="GR79" s="177" t="str">
        <f t="shared" si="204"/>
        <v/>
      </c>
      <c r="GS79" s="177" t="str">
        <f t="shared" si="204"/>
        <v/>
      </c>
      <c r="GT79" s="177" t="str">
        <f t="shared" si="204"/>
        <v/>
      </c>
      <c r="GU79" s="177" t="str">
        <f t="shared" si="204"/>
        <v/>
      </c>
      <c r="GV79" s="177" t="str">
        <f t="shared" si="204"/>
        <v/>
      </c>
      <c r="GW79" s="177" t="str">
        <f t="shared" si="204"/>
        <v/>
      </c>
      <c r="GX79" s="177" t="str">
        <f t="shared" si="204"/>
        <v/>
      </c>
      <c r="GY79" s="177" t="str">
        <f t="shared" si="204"/>
        <v/>
      </c>
      <c r="GZ79" s="177" t="str">
        <f t="shared" si="204"/>
        <v/>
      </c>
      <c r="HA79" s="177" t="str">
        <f t="shared" si="204"/>
        <v/>
      </c>
      <c r="HB79" s="177" t="str">
        <f t="shared" si="204"/>
        <v/>
      </c>
      <c r="HC79" s="177" t="str">
        <f t="shared" si="204"/>
        <v/>
      </c>
      <c r="HD79" s="177" t="str">
        <f t="shared" si="204"/>
        <v/>
      </c>
      <c r="HE79" s="177" t="str">
        <f t="shared" si="204"/>
        <v/>
      </c>
      <c r="HF79" s="177" t="str">
        <f t="shared" si="204"/>
        <v/>
      </c>
      <c r="HG79" s="177" t="str">
        <f t="shared" si="196"/>
        <v/>
      </c>
      <c r="HH79" s="177" t="str">
        <f t="shared" si="191"/>
        <v/>
      </c>
      <c r="HI79" s="177" t="str">
        <f t="shared" si="191"/>
        <v/>
      </c>
      <c r="HJ79" s="177" t="str">
        <f t="shared" si="191"/>
        <v/>
      </c>
      <c r="HK79" s="177" t="str">
        <f t="shared" si="191"/>
        <v/>
      </c>
      <c r="HL79" s="177" t="str">
        <f t="shared" si="191"/>
        <v/>
      </c>
      <c r="HM79" s="177" t="str">
        <f t="shared" si="191"/>
        <v/>
      </c>
      <c r="HN79" s="177" t="str">
        <f t="shared" si="191"/>
        <v/>
      </c>
      <c r="HO79" s="177" t="str">
        <f t="shared" si="191"/>
        <v/>
      </c>
      <c r="HP79" s="177" t="str">
        <f t="shared" si="191"/>
        <v/>
      </c>
      <c r="HQ79" s="177" t="str">
        <f t="shared" si="191"/>
        <v/>
      </c>
      <c r="HR79" s="177" t="str">
        <f t="shared" si="191"/>
        <v/>
      </c>
      <c r="HS79" s="177" t="str">
        <f t="shared" si="191"/>
        <v/>
      </c>
      <c r="HT79" s="177" t="str">
        <f t="shared" si="191"/>
        <v/>
      </c>
      <c r="HU79" s="177" t="str">
        <f t="shared" si="191"/>
        <v/>
      </c>
      <c r="HV79" s="177" t="str">
        <f t="shared" si="191"/>
        <v/>
      </c>
      <c r="HW79" s="177" t="str">
        <f t="shared" si="205"/>
        <v/>
      </c>
      <c r="HX79" s="177" t="str">
        <f t="shared" si="205"/>
        <v/>
      </c>
      <c r="HY79" s="177" t="str">
        <f t="shared" si="205"/>
        <v/>
      </c>
      <c r="HZ79" s="177" t="str">
        <f t="shared" si="205"/>
        <v/>
      </c>
      <c r="IA79" s="177" t="str">
        <f t="shared" si="205"/>
        <v/>
      </c>
      <c r="IB79" s="177" t="str">
        <f t="shared" si="205"/>
        <v/>
      </c>
      <c r="IC79" s="177" t="str">
        <f t="shared" si="205"/>
        <v/>
      </c>
      <c r="ID79" s="177" t="str">
        <f t="shared" si="205"/>
        <v/>
      </c>
      <c r="IE79" s="192" t="str">
        <f t="shared" si="185"/>
        <v/>
      </c>
      <c r="IF79" s="193" t="e">
        <f t="shared" si="174"/>
        <v>#N/A</v>
      </c>
      <c r="IG79" s="193" t="e">
        <f t="shared" si="209"/>
        <v>#N/A</v>
      </c>
      <c r="IH79" s="193" t="e">
        <f t="shared" si="209"/>
        <v>#N/A</v>
      </c>
      <c r="II79" s="193" t="e">
        <f t="shared" si="209"/>
        <v>#N/A</v>
      </c>
      <c r="IJ79" s="193" t="e">
        <f t="shared" si="165"/>
        <v>#N/A</v>
      </c>
      <c r="IK79" s="193" t="e">
        <f t="shared" si="165"/>
        <v>#N/A</v>
      </c>
      <c r="IL79" s="193" t="e">
        <f t="shared" si="165"/>
        <v>#N/A</v>
      </c>
      <c r="IM79" s="193" t="e">
        <f t="shared" si="165"/>
        <v>#N/A</v>
      </c>
      <c r="IN79" s="193" t="e">
        <f t="shared" si="165"/>
        <v>#N/A</v>
      </c>
      <c r="IO79" s="193" t="e">
        <f t="shared" si="165"/>
        <v>#N/A</v>
      </c>
      <c r="IP79" s="193" t="e">
        <f t="shared" si="165"/>
        <v>#N/A</v>
      </c>
      <c r="IQ79" s="193" t="e">
        <f t="shared" si="165"/>
        <v>#N/A</v>
      </c>
      <c r="IR79" s="193" t="e">
        <f t="shared" si="165"/>
        <v>#N/A</v>
      </c>
      <c r="IS79" s="193" t="e">
        <f t="shared" si="165"/>
        <v>#N/A</v>
      </c>
      <c r="IT79" s="193" t="e">
        <f t="shared" si="165"/>
        <v>#N/A</v>
      </c>
      <c r="IU79" s="193" t="e">
        <f t="shared" si="165"/>
        <v>#N/A</v>
      </c>
      <c r="IV79" s="193" t="e">
        <f t="shared" si="165"/>
        <v>#N/A</v>
      </c>
      <c r="IW79" s="193" t="e">
        <f t="shared" si="165"/>
        <v>#N/A</v>
      </c>
      <c r="IX79" s="193" t="e">
        <f t="shared" si="165"/>
        <v>#N/A</v>
      </c>
      <c r="IY79" s="193" t="e">
        <f t="shared" ref="IY79:JM94" si="215">IF(ISNONTEXT($U79),IF($K79="R",_xlfn.BETA.DIST(BF79,$Q79,$R79,FALSE,$D79,$F79),_xlfn.BETA.DIST(BF79,$R79,$Q79,FALSE,$D79,$F79)),NA())</f>
        <v>#N/A</v>
      </c>
      <c r="IZ79" s="193" t="e">
        <f t="shared" si="215"/>
        <v>#N/A</v>
      </c>
      <c r="JA79" s="193" t="e">
        <f t="shared" si="215"/>
        <v>#N/A</v>
      </c>
      <c r="JB79" s="193" t="e">
        <f t="shared" si="215"/>
        <v>#N/A</v>
      </c>
      <c r="JC79" s="193" t="e">
        <f t="shared" si="215"/>
        <v>#N/A</v>
      </c>
      <c r="JD79" s="193" t="e">
        <f t="shared" si="215"/>
        <v>#N/A</v>
      </c>
      <c r="JE79" s="193" t="e">
        <f t="shared" si="215"/>
        <v>#N/A</v>
      </c>
      <c r="JF79" s="193" t="e">
        <f t="shared" si="215"/>
        <v>#N/A</v>
      </c>
      <c r="JG79" s="193" t="e">
        <f t="shared" si="215"/>
        <v>#N/A</v>
      </c>
      <c r="JH79" s="193" t="e">
        <f t="shared" si="215"/>
        <v>#N/A</v>
      </c>
      <c r="JI79" s="193" t="e">
        <f t="shared" si="215"/>
        <v>#N/A</v>
      </c>
      <c r="JJ79" s="193" t="e">
        <f t="shared" si="215"/>
        <v>#N/A</v>
      </c>
      <c r="JK79" s="193" t="e">
        <f t="shared" si="215"/>
        <v>#N/A</v>
      </c>
      <c r="JL79" s="193" t="e">
        <f t="shared" si="215"/>
        <v>#N/A</v>
      </c>
      <c r="JM79" s="193" t="e">
        <f t="shared" si="215"/>
        <v>#N/A</v>
      </c>
      <c r="JN79" s="193" t="e">
        <f t="shared" si="212"/>
        <v>#N/A</v>
      </c>
      <c r="JO79" s="193" t="e">
        <f t="shared" si="212"/>
        <v>#N/A</v>
      </c>
      <c r="JP79" s="193" t="e">
        <f t="shared" si="212"/>
        <v>#N/A</v>
      </c>
      <c r="JQ79" s="193" t="e">
        <f t="shared" si="212"/>
        <v>#N/A</v>
      </c>
      <c r="JR79" s="193" t="e">
        <f t="shared" si="212"/>
        <v>#N/A</v>
      </c>
      <c r="JS79" s="193" t="e">
        <f t="shared" si="212"/>
        <v>#N/A</v>
      </c>
      <c r="JT79" s="193" t="e">
        <f t="shared" si="212"/>
        <v>#N/A</v>
      </c>
      <c r="JU79" s="193" t="e">
        <f t="shared" si="212"/>
        <v>#N/A</v>
      </c>
      <c r="JV79" s="193" t="e">
        <f t="shared" si="212"/>
        <v>#N/A</v>
      </c>
      <c r="JW79" s="193" t="e">
        <f t="shared" si="212"/>
        <v>#N/A</v>
      </c>
      <c r="JX79" s="193" t="e">
        <f t="shared" si="212"/>
        <v>#N/A</v>
      </c>
      <c r="JY79" s="193" t="e">
        <f t="shared" si="212"/>
        <v>#N/A</v>
      </c>
      <c r="JZ79" s="193" t="e">
        <f t="shared" si="212"/>
        <v>#N/A</v>
      </c>
      <c r="KA79" s="193" t="e">
        <f t="shared" si="212"/>
        <v>#N/A</v>
      </c>
      <c r="KB79" s="193" t="e">
        <f t="shared" si="212"/>
        <v>#N/A</v>
      </c>
      <c r="KC79" s="193" t="e">
        <f t="shared" si="186"/>
        <v>#N/A</v>
      </c>
      <c r="KD79" s="193" t="e">
        <f t="shared" si="186"/>
        <v>#N/A</v>
      </c>
      <c r="KE79" s="193" t="e">
        <f t="shared" si="186"/>
        <v>#N/A</v>
      </c>
      <c r="KF79" s="193" t="e">
        <f t="shared" si="186"/>
        <v>#N/A</v>
      </c>
      <c r="KG79" s="193" t="e">
        <f t="shared" si="186"/>
        <v>#N/A</v>
      </c>
      <c r="KH79" s="193" t="e">
        <f t="shared" si="186"/>
        <v>#N/A</v>
      </c>
      <c r="KI79" s="193" t="e">
        <f t="shared" si="186"/>
        <v>#N/A</v>
      </c>
      <c r="KJ79" s="193" t="e">
        <f t="shared" si="186"/>
        <v>#N/A</v>
      </c>
      <c r="KK79" s="193" t="e">
        <f t="shared" si="186"/>
        <v>#N/A</v>
      </c>
      <c r="KL79" s="193" t="e">
        <f t="shared" si="186"/>
        <v>#N/A</v>
      </c>
      <c r="KM79" s="193" t="e">
        <f t="shared" si="186"/>
        <v>#N/A</v>
      </c>
      <c r="KN79" s="193" t="e">
        <f t="shared" si="186"/>
        <v>#N/A</v>
      </c>
      <c r="KO79" s="193" t="e">
        <f t="shared" si="186"/>
        <v>#N/A</v>
      </c>
      <c r="KP79" s="193" t="e">
        <f t="shared" si="186"/>
        <v>#N/A</v>
      </c>
      <c r="KQ79" s="193" t="e">
        <f t="shared" si="186"/>
        <v>#N/A</v>
      </c>
      <c r="KR79" s="193" t="e">
        <f t="shared" si="197"/>
        <v>#N/A</v>
      </c>
      <c r="KS79" s="193" t="e">
        <f t="shared" si="210"/>
        <v>#N/A</v>
      </c>
      <c r="KT79" s="193" t="e">
        <f t="shared" si="210"/>
        <v>#N/A</v>
      </c>
      <c r="KU79" s="193" t="e">
        <f t="shared" si="210"/>
        <v>#N/A</v>
      </c>
      <c r="KV79" s="193" t="e">
        <f t="shared" si="166"/>
        <v>#N/A</v>
      </c>
      <c r="KW79" s="193" t="e">
        <f t="shared" si="166"/>
        <v>#N/A</v>
      </c>
      <c r="KX79" s="193" t="e">
        <f t="shared" si="166"/>
        <v>#N/A</v>
      </c>
      <c r="KY79" s="193" t="e">
        <f t="shared" si="166"/>
        <v>#N/A</v>
      </c>
      <c r="KZ79" s="193" t="e">
        <f t="shared" si="166"/>
        <v>#N/A</v>
      </c>
      <c r="LA79" s="193" t="e">
        <f t="shared" si="166"/>
        <v>#N/A</v>
      </c>
      <c r="LB79" s="193" t="e">
        <f t="shared" si="166"/>
        <v>#N/A</v>
      </c>
      <c r="LC79" s="193" t="e">
        <f t="shared" si="166"/>
        <v>#N/A</v>
      </c>
      <c r="LD79" s="193" t="e">
        <f t="shared" si="166"/>
        <v>#N/A</v>
      </c>
      <c r="LE79" s="193" t="e">
        <f t="shared" si="166"/>
        <v>#N/A</v>
      </c>
      <c r="LF79" s="193" t="e">
        <f t="shared" si="166"/>
        <v>#N/A</v>
      </c>
      <c r="LG79" s="193" t="e">
        <f t="shared" si="166"/>
        <v>#N/A</v>
      </c>
      <c r="LH79" s="193" t="e">
        <f t="shared" si="166"/>
        <v>#N/A</v>
      </c>
      <c r="LI79" s="193" t="e">
        <f t="shared" si="166"/>
        <v>#N/A</v>
      </c>
      <c r="LJ79" s="193" t="e">
        <f t="shared" si="166"/>
        <v>#N/A</v>
      </c>
      <c r="LK79" s="193" t="e">
        <f t="shared" ref="LK79:LY94" si="216">IF(ISNONTEXT($U79),IF($K79="R",_xlfn.BETA.DIST(DR79,$Q79,$R79,FALSE,$D79,$F79),_xlfn.BETA.DIST(DR79,$R79,$Q79,FALSE,$D79,$F79)),NA())</f>
        <v>#N/A</v>
      </c>
      <c r="LL79" s="193" t="e">
        <f t="shared" si="216"/>
        <v>#N/A</v>
      </c>
      <c r="LM79" s="193" t="e">
        <f t="shared" si="216"/>
        <v>#N/A</v>
      </c>
      <c r="LN79" s="193" t="e">
        <f t="shared" si="216"/>
        <v>#N/A</v>
      </c>
      <c r="LO79" s="193" t="e">
        <f t="shared" si="216"/>
        <v>#N/A</v>
      </c>
      <c r="LP79" s="193" t="e">
        <f t="shared" si="216"/>
        <v>#N/A</v>
      </c>
      <c r="LQ79" s="193" t="e">
        <f t="shared" si="216"/>
        <v>#N/A</v>
      </c>
      <c r="LR79" s="193" t="e">
        <f t="shared" si="216"/>
        <v>#N/A</v>
      </c>
      <c r="LS79" s="193" t="e">
        <f t="shared" si="216"/>
        <v>#N/A</v>
      </c>
      <c r="LT79" s="193" t="e">
        <f t="shared" si="216"/>
        <v>#N/A</v>
      </c>
      <c r="LU79" s="193" t="e">
        <f t="shared" si="216"/>
        <v>#N/A</v>
      </c>
      <c r="LV79" s="193" t="e">
        <f t="shared" si="216"/>
        <v>#N/A</v>
      </c>
      <c r="LW79" s="193" t="e">
        <f t="shared" si="216"/>
        <v>#N/A</v>
      </c>
      <c r="LX79" s="193" t="e">
        <f t="shared" si="216"/>
        <v>#N/A</v>
      </c>
      <c r="LY79" s="193" t="e">
        <f t="shared" si="216"/>
        <v>#N/A</v>
      </c>
      <c r="LZ79" s="193" t="e">
        <f t="shared" si="213"/>
        <v>#N/A</v>
      </c>
      <c r="MA79" s="193" t="e">
        <f t="shared" si="213"/>
        <v>#N/A</v>
      </c>
      <c r="MB79" s="193" t="e">
        <f t="shared" si="213"/>
        <v>#N/A</v>
      </c>
      <c r="MC79" s="193" t="e">
        <f t="shared" si="213"/>
        <v>#N/A</v>
      </c>
      <c r="MD79" s="193" t="e">
        <f t="shared" si="213"/>
        <v>#N/A</v>
      </c>
      <c r="ME79" s="193" t="e">
        <f t="shared" si="213"/>
        <v>#N/A</v>
      </c>
      <c r="MF79" s="193" t="e">
        <f t="shared" si="213"/>
        <v>#N/A</v>
      </c>
      <c r="MG79" s="193" t="e">
        <f t="shared" si="213"/>
        <v>#N/A</v>
      </c>
      <c r="MH79" s="193" t="e">
        <f t="shared" si="213"/>
        <v>#N/A</v>
      </c>
      <c r="MI79" s="193" t="e">
        <f t="shared" si="213"/>
        <v>#N/A</v>
      </c>
      <c r="MJ79" s="193" t="e">
        <f t="shared" si="213"/>
        <v>#N/A</v>
      </c>
      <c r="MK79" s="193" t="e">
        <f t="shared" si="213"/>
        <v>#N/A</v>
      </c>
      <c r="ML79" s="193" t="e">
        <f t="shared" si="213"/>
        <v>#N/A</v>
      </c>
      <c r="MM79" s="193" t="e">
        <f t="shared" si="213"/>
        <v>#N/A</v>
      </c>
      <c r="MN79" s="193" t="e">
        <f t="shared" si="213"/>
        <v>#N/A</v>
      </c>
      <c r="MO79" s="193" t="e">
        <f t="shared" si="187"/>
        <v>#N/A</v>
      </c>
      <c r="MP79" s="193" t="e">
        <f t="shared" si="187"/>
        <v>#N/A</v>
      </c>
      <c r="MQ79" s="193" t="e">
        <f t="shared" si="187"/>
        <v>#N/A</v>
      </c>
      <c r="MR79" s="193" t="e">
        <f t="shared" si="187"/>
        <v>#N/A</v>
      </c>
      <c r="MS79" s="193" t="e">
        <f t="shared" si="187"/>
        <v>#N/A</v>
      </c>
      <c r="MT79" s="193" t="e">
        <f t="shared" si="187"/>
        <v>#N/A</v>
      </c>
      <c r="MU79" s="193" t="e">
        <f t="shared" si="187"/>
        <v>#N/A</v>
      </c>
      <c r="MV79" s="193" t="e">
        <f t="shared" si="187"/>
        <v>#N/A</v>
      </c>
      <c r="MW79" s="193" t="e">
        <f t="shared" si="187"/>
        <v>#N/A</v>
      </c>
      <c r="MX79" s="193" t="e">
        <f t="shared" si="187"/>
        <v>#N/A</v>
      </c>
      <c r="MY79" s="193" t="e">
        <f t="shared" si="187"/>
        <v>#N/A</v>
      </c>
      <c r="MZ79" s="193" t="e">
        <f t="shared" si="187"/>
        <v>#N/A</v>
      </c>
      <c r="NA79" s="193" t="e">
        <f t="shared" si="187"/>
        <v>#N/A</v>
      </c>
      <c r="NB79" s="193" t="e">
        <f t="shared" si="187"/>
        <v>#N/A</v>
      </c>
      <c r="NC79" s="193" t="e">
        <f t="shared" si="187"/>
        <v>#N/A</v>
      </c>
      <c r="ND79" s="193" t="e">
        <f t="shared" si="198"/>
        <v>#N/A</v>
      </c>
      <c r="NE79" s="193" t="e">
        <f t="shared" si="211"/>
        <v>#N/A</v>
      </c>
      <c r="NF79" s="193" t="e">
        <f t="shared" si="211"/>
        <v>#N/A</v>
      </c>
      <c r="NG79" s="193" t="e">
        <f t="shared" si="211"/>
        <v>#N/A</v>
      </c>
      <c r="NH79" s="193" t="e">
        <f t="shared" si="167"/>
        <v>#N/A</v>
      </c>
      <c r="NI79" s="193" t="e">
        <f t="shared" si="167"/>
        <v>#N/A</v>
      </c>
      <c r="NJ79" s="193" t="e">
        <f t="shared" si="167"/>
        <v>#N/A</v>
      </c>
      <c r="NK79" s="193" t="e">
        <f t="shared" si="167"/>
        <v>#N/A</v>
      </c>
      <c r="NL79" s="193" t="e">
        <f t="shared" si="167"/>
        <v>#N/A</v>
      </c>
      <c r="NM79" s="193" t="e">
        <f t="shared" si="167"/>
        <v>#N/A</v>
      </c>
      <c r="NN79" s="193" t="e">
        <f t="shared" si="167"/>
        <v>#N/A</v>
      </c>
      <c r="NO79" s="193" t="e">
        <f t="shared" si="167"/>
        <v>#N/A</v>
      </c>
      <c r="NP79" s="193" t="e">
        <f t="shared" si="167"/>
        <v>#N/A</v>
      </c>
      <c r="NQ79" s="193" t="e">
        <f t="shared" si="167"/>
        <v>#N/A</v>
      </c>
      <c r="NR79" s="193" t="e">
        <f t="shared" si="167"/>
        <v>#N/A</v>
      </c>
      <c r="NS79" s="193" t="e">
        <f t="shared" si="167"/>
        <v>#N/A</v>
      </c>
      <c r="NT79" s="193" t="e">
        <f t="shared" si="167"/>
        <v>#N/A</v>
      </c>
      <c r="NU79" s="193" t="e">
        <f t="shared" si="167"/>
        <v>#N/A</v>
      </c>
      <c r="NV79" s="193" t="e">
        <f t="shared" si="167"/>
        <v>#N/A</v>
      </c>
      <c r="NW79" s="193" t="e">
        <f t="shared" ref="NW79:OK94" si="217">IF(ISNONTEXT($U79),IF($K79="R",_xlfn.BETA.DIST(GD79,$Q79,$R79,FALSE,$D79,$F79),_xlfn.BETA.DIST(GD79,$R79,$Q79,FALSE,$D79,$F79)),NA())</f>
        <v>#N/A</v>
      </c>
      <c r="NX79" s="193" t="e">
        <f t="shared" si="217"/>
        <v>#N/A</v>
      </c>
      <c r="NY79" s="193" t="e">
        <f t="shared" si="217"/>
        <v>#N/A</v>
      </c>
      <c r="NZ79" s="193" t="e">
        <f t="shared" si="217"/>
        <v>#N/A</v>
      </c>
      <c r="OA79" s="193" t="e">
        <f t="shared" si="217"/>
        <v>#N/A</v>
      </c>
      <c r="OB79" s="193" t="e">
        <f t="shared" si="217"/>
        <v>#N/A</v>
      </c>
      <c r="OC79" s="193" t="e">
        <f t="shared" si="217"/>
        <v>#N/A</v>
      </c>
      <c r="OD79" s="193" t="e">
        <f t="shared" si="217"/>
        <v>#N/A</v>
      </c>
      <c r="OE79" s="193" t="e">
        <f t="shared" si="217"/>
        <v>#N/A</v>
      </c>
      <c r="OF79" s="193" t="e">
        <f t="shared" si="217"/>
        <v>#N/A</v>
      </c>
      <c r="OG79" s="193" t="e">
        <f t="shared" si="217"/>
        <v>#N/A</v>
      </c>
      <c r="OH79" s="193" t="e">
        <f t="shared" si="217"/>
        <v>#N/A</v>
      </c>
      <c r="OI79" s="193" t="e">
        <f t="shared" si="217"/>
        <v>#N/A</v>
      </c>
      <c r="OJ79" s="193" t="e">
        <f t="shared" si="217"/>
        <v>#N/A</v>
      </c>
      <c r="OK79" s="193" t="e">
        <f t="shared" si="217"/>
        <v>#N/A</v>
      </c>
      <c r="OL79" s="193" t="e">
        <f t="shared" si="214"/>
        <v>#N/A</v>
      </c>
      <c r="OM79" s="193" t="e">
        <f t="shared" si="214"/>
        <v>#N/A</v>
      </c>
      <c r="ON79" s="193" t="e">
        <f t="shared" si="214"/>
        <v>#N/A</v>
      </c>
      <c r="OO79" s="193" t="e">
        <f t="shared" si="214"/>
        <v>#N/A</v>
      </c>
      <c r="OP79" s="193" t="e">
        <f t="shared" si="214"/>
        <v>#N/A</v>
      </c>
      <c r="OQ79" s="193" t="e">
        <f t="shared" si="214"/>
        <v>#N/A</v>
      </c>
      <c r="OR79" s="193" t="e">
        <f t="shared" si="214"/>
        <v>#N/A</v>
      </c>
      <c r="OS79" s="193" t="e">
        <f t="shared" si="214"/>
        <v>#N/A</v>
      </c>
      <c r="OT79" s="193" t="e">
        <f t="shared" si="214"/>
        <v>#N/A</v>
      </c>
      <c r="OU79" s="193" t="e">
        <f t="shared" si="214"/>
        <v>#N/A</v>
      </c>
      <c r="OV79" s="193" t="e">
        <f t="shared" si="214"/>
        <v>#N/A</v>
      </c>
      <c r="OW79" s="193" t="e">
        <f t="shared" si="214"/>
        <v>#N/A</v>
      </c>
      <c r="OX79" s="193" t="e">
        <f t="shared" si="214"/>
        <v>#N/A</v>
      </c>
      <c r="OY79" s="193" t="e">
        <f t="shared" si="214"/>
        <v>#N/A</v>
      </c>
      <c r="OZ79" s="193" t="e">
        <f t="shared" si="214"/>
        <v>#N/A</v>
      </c>
      <c r="PA79" s="193" t="e">
        <f t="shared" si="188"/>
        <v>#N/A</v>
      </c>
      <c r="PB79" s="193" t="e">
        <f t="shared" si="188"/>
        <v>#N/A</v>
      </c>
      <c r="PC79" s="193" t="e">
        <f t="shared" si="188"/>
        <v>#N/A</v>
      </c>
      <c r="PD79" s="193" t="e">
        <f t="shared" si="188"/>
        <v>#N/A</v>
      </c>
      <c r="PE79" s="193" t="e">
        <f t="shared" si="188"/>
        <v>#N/A</v>
      </c>
      <c r="PF79" s="193" t="e">
        <f t="shared" si="188"/>
        <v>#N/A</v>
      </c>
      <c r="PG79" s="193" t="e">
        <f t="shared" si="188"/>
        <v>#N/A</v>
      </c>
      <c r="PH79" s="193" t="e">
        <f t="shared" si="188"/>
        <v>#N/A</v>
      </c>
      <c r="PI79" s="193" t="e">
        <f t="shared" si="188"/>
        <v>#N/A</v>
      </c>
      <c r="PJ79" s="193" t="e">
        <f t="shared" si="188"/>
        <v>#N/A</v>
      </c>
      <c r="PK79" s="193" t="e">
        <f t="shared" si="188"/>
        <v>#N/A</v>
      </c>
      <c r="PL79" s="193" t="e">
        <f t="shared" si="188"/>
        <v>#N/A</v>
      </c>
      <c r="PM79" s="193" t="e">
        <f t="shared" si="188"/>
        <v>#N/A</v>
      </c>
      <c r="PN79" s="193" t="e">
        <f t="shared" si="188"/>
        <v>#N/A</v>
      </c>
      <c r="PO79" s="193" t="e">
        <f t="shared" si="188"/>
        <v>#N/A</v>
      </c>
      <c r="PP79" s="193" t="e">
        <f t="shared" si="199"/>
        <v>#N/A</v>
      </c>
      <c r="PQ79" s="193" t="e">
        <f t="shared" si="175"/>
        <v>#N/A</v>
      </c>
      <c r="PR79" s="193" t="e">
        <f t="shared" si="175"/>
        <v>#N/A</v>
      </c>
      <c r="PS79" s="193" t="e">
        <f t="shared" si="175"/>
        <v>#N/A</v>
      </c>
      <c r="PT79" s="193" t="e">
        <f t="shared" si="175"/>
        <v>#N/A</v>
      </c>
      <c r="PU79" s="193" t="e">
        <f t="shared" si="175"/>
        <v>#N/A</v>
      </c>
      <c r="PV79" s="193" t="e">
        <f t="shared" si="175"/>
        <v>#N/A</v>
      </c>
      <c r="PW79" s="193" t="e">
        <f t="shared" si="175"/>
        <v>#N/A</v>
      </c>
      <c r="PX79" s="193" t="e">
        <f t="shared" si="175"/>
        <v>#N/A</v>
      </c>
    </row>
    <row r="80" spans="1:440" hidden="1" x14ac:dyDescent="0.45">
      <c r="A80" s="20">
        <v>77</v>
      </c>
      <c r="B80" s="134"/>
      <c r="C80" s="279"/>
      <c r="D80" s="280" t="str">
        <f t="shared" si="176"/>
        <v/>
      </c>
      <c r="E80" s="281"/>
      <c r="F80" s="280" t="str">
        <f t="shared" si="177"/>
        <v/>
      </c>
      <c r="G80" s="279"/>
      <c r="H80" s="135"/>
      <c r="I80" s="110" t="str">
        <f t="shared" si="178"/>
        <v/>
      </c>
      <c r="J80" s="21" t="str">
        <f t="shared" si="179"/>
        <v/>
      </c>
      <c r="K80" s="22" t="str">
        <f t="shared" si="180"/>
        <v/>
      </c>
      <c r="L80" s="23" t="str">
        <f>IF(J80="","",IF(OR($J80&lt;Skew!$B$3,$J80=Skew!$B$3),IF($J80&gt;Skew!$C$3,Skew!$A$3,IF($J80&gt;Skew!$C$4,Skew!$A$4,IF($J80&gt;Skew!$C$5,Skew!$A$5,IF($J80&gt;Skew!$C$6,Skew!$A$6,IF($J80&gt;Skew!$C$7,Skew!$A$7,IF($J80&gt;Skew!$C$8,Skew!$A$8,IF($J80&gt;Skew!$C$9,Skew!$A$9,IF($J80&gt;Skew!$C$10,Skew!$A$10,IF($J80&gt;Skew!$C$11,Skew!$A$11,IF($J80&gt;Skew!$C$12,Skew!$A$12,IF($J80&gt;Skew!$C$13,Skew!$A$13,IF($J80&gt;Skew!$C$14,Skew!$A$14,IF($J80&gt;Skew!$C$15,Skew!$A$15,IF($J80&gt;Skew!$C$16,Skew!$A$16,Skew!$A$17)
)))))))))))))))</f>
        <v/>
      </c>
      <c r="M80" s="22" t="str">
        <f>IF(J80="","",MATCH(L80,Skew!$A$3:$A$17,0))</f>
        <v/>
      </c>
      <c r="N80" s="22" t="str">
        <f t="shared" si="168"/>
        <v/>
      </c>
      <c r="O80" s="24"/>
      <c r="P80" s="22" t="str">
        <f>IF(OR(J80="",O80=""),"",MATCH(O80,Confidence!$A$3:$A$12,0))</f>
        <v/>
      </c>
      <c r="Q80" s="25" t="str">
        <f t="shared" si="169"/>
        <v/>
      </c>
      <c r="R80" s="25" t="str">
        <f t="shared" si="170"/>
        <v/>
      </c>
      <c r="S80" s="22"/>
      <c r="T80" s="102" t="str">
        <f t="shared" si="171"/>
        <v/>
      </c>
      <c r="U80" s="102" t="str">
        <f t="shared" si="172"/>
        <v/>
      </c>
      <c r="V80" s="37" t="str">
        <f t="shared" si="173"/>
        <v/>
      </c>
      <c r="W80" s="115"/>
      <c r="X80" s="204" t="str">
        <f>IF(AND(D80&gt;0,E80&gt;0,F80&gt;0,Q80&gt;0,R80&gt;0,W80&gt;0,NOT(O80="")),ABS(VLOOKUP($W$1,VLookups!$A$30:$B$31,2,FALSE)-_xlfn.BETA.DIST(W80,IF(K80="L",R80,Q80),IF(K80="L",Q80,R80),TRUE,D80,F80)),"")</f>
        <v/>
      </c>
      <c r="Y80" s="112" t="str">
        <f>IF(OR($Q80="",$R80=""),"",_xlfn.BETA.INV(ABS(VLOOKUP($W$1,VLookups!$A$30:$B$31,2,FALSE)-Y$3),IF($K80="L",$R80,$Q80),IF($K80="L",$Q80,$R80),$D80,$F80))</f>
        <v/>
      </c>
      <c r="Z80" s="113" t="str">
        <f>IF(OR($Q80="",$R80=""),"",_xlfn.BETA.INV(ABS(VLOOKUP($W$1,VLookups!$A$30:$B$31,2,FALSE)-Z$3),IF($K80="L",$R80,$Q80),IF($K80="L",$Q80,$R80),$D80,$F80))</f>
        <v/>
      </c>
      <c r="AA80" s="112" t="str">
        <f>IF(OR($Q80="",$R80=""),"",_xlfn.BETA.INV(ABS(VLOOKUP($W$1,VLookups!$A$30:$B$31,2,FALSE)-AA$3),IF($K80="L",$R80,$Q80),IF($K80="L",$Q80,$R80),$D80,$F80))</f>
        <v/>
      </c>
      <c r="AB80" s="113" t="str">
        <f>IF(OR($Q80="",$R80=""),"",_xlfn.BETA.INV(ABS(VLOOKUP($W$1,VLookups!$A$30:$B$31,2,FALSE)-AB$3),IF($K80="L",$R80,$Q80),IF($K80="L",$Q80,$R80),$D80,$F80))</f>
        <v/>
      </c>
      <c r="AC80" s="112" t="str">
        <f>IF(OR($Q80="",$R80=""),"",_xlfn.BETA.INV(ABS(VLOOKUP($W$1,VLookups!$A$30:$B$31,2,FALSE)-AC$3),IF($K80="L",$R80,$Q80),IF($K80="L",$Q80,$R80),$D80,$F80))</f>
        <v/>
      </c>
      <c r="AD80" s="113" t="str">
        <f>IF(OR($Q80="",$R80=""),"",_xlfn.BETA.INV(ABS(VLOOKUP($W$1,VLookups!$A$30:$B$31,2,FALSE)-AD$3),IF($K80="L",$R80,$Q80),IF($K80="L",$Q80,$R80),$D80,$F80))</f>
        <v/>
      </c>
      <c r="AE80" s="112" t="str">
        <f>IF(OR($Q80="",$R80=""),"",_xlfn.BETA.INV(ABS(VLOOKUP($W$1,VLookups!$A$30:$B$31,2,FALSE)-AE$3),IF($K80="L",$R80,$Q80),IF($K80="L",$Q80,$R80),$D80,$F80))</f>
        <v/>
      </c>
      <c r="AF80" s="113" t="str">
        <f>IF(OR($Q80="",$R80=""),"",_xlfn.BETA.INV(ABS(VLOOKUP($W$1,VLookups!$A$30:$B$31,2,FALSE)-AF$3),IF($K80="L",$R80,$Q80),IF($K80="L",$Q80,$R80),$D80,$F80))</f>
        <v/>
      </c>
      <c r="AG80" s="112" t="str">
        <f>IF(OR($Q80="",$R80=""),"",_xlfn.BETA.INV(ABS(VLOOKUP($W$1,VLookups!$A$30:$B$31,2,FALSE)-AG$3),IF($K80="L",$R80,$Q80),IF($K80="L",$Q80,$R80),$D80,$F80))</f>
        <v/>
      </c>
      <c r="AH80" s="113" t="str">
        <f>IF(OR($Q80="",$R80=""),"",_xlfn.BETA.INV(ABS(VLOOKUP($W$1,VLookups!$A$30:$B$31,2,FALSE)-AH$3),IF($K80="L",$R80,$Q80),IF($K80="L",$Q80,$R80),$D80,$F80))</f>
        <v/>
      </c>
      <c r="AI80" s="112" t="str">
        <f>IF(OR($Q80="",$R80=""),"",_xlfn.BETA.INV(ABS(VLOOKUP($W$1,VLookups!$A$30:$B$31,2,FALSE)-AI$3),IF($K80="L",$R80,$Q80),IF($K80="L",$Q80,$R80),$D80,$F80))</f>
        <v/>
      </c>
      <c r="AJ80" s="113" t="str">
        <f>IF(OR($Q80="",$R80=""),"",_xlfn.BETA.INV(ABS(VLOOKUP($W$1,VLookups!$A$30:$B$31,2,FALSE)-AJ$3),IF($K80="L",$R80,$Q80),IF($K80="L",$Q80,$R80),$D80,$F80))</f>
        <v/>
      </c>
      <c r="AK80" s="15"/>
      <c r="AL80" s="194" t="str">
        <f t="shared" si="181"/>
        <v/>
      </c>
      <c r="AM80" s="192" t="str">
        <f t="shared" si="182"/>
        <v/>
      </c>
      <c r="AN80" s="177" t="str">
        <f t="shared" si="208"/>
        <v/>
      </c>
      <c r="AO80" s="177" t="str">
        <f t="shared" si="200"/>
        <v/>
      </c>
      <c r="AP80" s="177" t="str">
        <f t="shared" si="200"/>
        <v/>
      </c>
      <c r="AQ80" s="177" t="str">
        <f t="shared" si="200"/>
        <v/>
      </c>
      <c r="AR80" s="177" t="str">
        <f t="shared" si="200"/>
        <v/>
      </c>
      <c r="AS80" s="177" t="str">
        <f t="shared" si="200"/>
        <v/>
      </c>
      <c r="AT80" s="177" t="str">
        <f t="shared" si="200"/>
        <v/>
      </c>
      <c r="AU80" s="177" t="str">
        <f t="shared" si="200"/>
        <v/>
      </c>
      <c r="AV80" s="177" t="str">
        <f t="shared" si="200"/>
        <v/>
      </c>
      <c r="AW80" s="177" t="str">
        <f t="shared" si="200"/>
        <v/>
      </c>
      <c r="AX80" s="177" t="str">
        <f t="shared" si="200"/>
        <v/>
      </c>
      <c r="AY80" s="177" t="str">
        <f t="shared" si="200"/>
        <v/>
      </c>
      <c r="AZ80" s="177" t="str">
        <f t="shared" si="200"/>
        <v/>
      </c>
      <c r="BA80" s="177" t="str">
        <f t="shared" si="200"/>
        <v/>
      </c>
      <c r="BB80" s="177" t="str">
        <f t="shared" si="200"/>
        <v/>
      </c>
      <c r="BC80" s="177" t="str">
        <f t="shared" si="200"/>
        <v/>
      </c>
      <c r="BD80" s="177" t="str">
        <f t="shared" si="200"/>
        <v/>
      </c>
      <c r="BE80" s="177" t="str">
        <f t="shared" si="192"/>
        <v/>
      </c>
      <c r="BF80" s="177" t="str">
        <f t="shared" si="192"/>
        <v/>
      </c>
      <c r="BG80" s="177" t="str">
        <f t="shared" si="192"/>
        <v/>
      </c>
      <c r="BH80" s="177" t="str">
        <f t="shared" si="192"/>
        <v/>
      </c>
      <c r="BI80" s="177" t="str">
        <f t="shared" si="192"/>
        <v/>
      </c>
      <c r="BJ80" s="177" t="str">
        <f t="shared" si="192"/>
        <v/>
      </c>
      <c r="BK80" s="177" t="str">
        <f t="shared" si="192"/>
        <v/>
      </c>
      <c r="BL80" s="177" t="str">
        <f t="shared" si="192"/>
        <v/>
      </c>
      <c r="BM80" s="177" t="str">
        <f t="shared" si="192"/>
        <v/>
      </c>
      <c r="BN80" s="177" t="str">
        <f t="shared" si="192"/>
        <v/>
      </c>
      <c r="BO80" s="177" t="str">
        <f t="shared" si="192"/>
        <v/>
      </c>
      <c r="BP80" s="177" t="str">
        <f t="shared" si="192"/>
        <v/>
      </c>
      <c r="BQ80" s="177" t="str">
        <f t="shared" si="192"/>
        <v/>
      </c>
      <c r="BR80" s="177" t="str">
        <f t="shared" si="192"/>
        <v/>
      </c>
      <c r="BS80" s="177" t="str">
        <f t="shared" si="192"/>
        <v/>
      </c>
      <c r="BT80" s="177" t="str">
        <f t="shared" si="201"/>
        <v/>
      </c>
      <c r="BU80" s="177" t="str">
        <f t="shared" si="201"/>
        <v/>
      </c>
      <c r="BV80" s="177" t="str">
        <f t="shared" si="201"/>
        <v/>
      </c>
      <c r="BW80" s="177" t="str">
        <f t="shared" si="201"/>
        <v/>
      </c>
      <c r="BX80" s="177" t="str">
        <f t="shared" si="201"/>
        <v/>
      </c>
      <c r="BY80" s="177" t="str">
        <f t="shared" si="201"/>
        <v/>
      </c>
      <c r="BZ80" s="177" t="str">
        <f t="shared" si="201"/>
        <v/>
      </c>
      <c r="CA80" s="177" t="str">
        <f t="shared" si="201"/>
        <v/>
      </c>
      <c r="CB80" s="177" t="str">
        <f t="shared" si="201"/>
        <v/>
      </c>
      <c r="CC80" s="177" t="str">
        <f t="shared" si="201"/>
        <v/>
      </c>
      <c r="CD80" s="177" t="str">
        <f t="shared" si="201"/>
        <v/>
      </c>
      <c r="CE80" s="177" t="str">
        <f t="shared" si="201"/>
        <v/>
      </c>
      <c r="CF80" s="177" t="str">
        <f t="shared" si="201"/>
        <v/>
      </c>
      <c r="CG80" s="177" t="str">
        <f t="shared" si="201"/>
        <v/>
      </c>
      <c r="CH80" s="177" t="str">
        <f t="shared" si="201"/>
        <v/>
      </c>
      <c r="CI80" s="177" t="str">
        <f t="shared" si="201"/>
        <v/>
      </c>
      <c r="CJ80" s="177" t="str">
        <f t="shared" si="193"/>
        <v/>
      </c>
      <c r="CK80" s="177" t="str">
        <f t="shared" si="193"/>
        <v/>
      </c>
      <c r="CL80" s="177" t="str">
        <f t="shared" si="193"/>
        <v/>
      </c>
      <c r="CM80" s="177" t="str">
        <f t="shared" si="193"/>
        <v/>
      </c>
      <c r="CN80" s="177" t="str">
        <f t="shared" si="193"/>
        <v/>
      </c>
      <c r="CO80" s="177" t="str">
        <f t="shared" si="193"/>
        <v/>
      </c>
      <c r="CP80" s="177" t="str">
        <f t="shared" si="193"/>
        <v/>
      </c>
      <c r="CQ80" s="177" t="str">
        <f t="shared" si="193"/>
        <v/>
      </c>
      <c r="CR80" s="177" t="str">
        <f t="shared" si="193"/>
        <v/>
      </c>
      <c r="CS80" s="177" t="str">
        <f t="shared" si="193"/>
        <v/>
      </c>
      <c r="CT80" s="177" t="str">
        <f t="shared" si="193"/>
        <v/>
      </c>
      <c r="CU80" s="177" t="str">
        <f t="shared" si="193"/>
        <v/>
      </c>
      <c r="CV80" s="177" t="str">
        <f t="shared" si="193"/>
        <v/>
      </c>
      <c r="CW80" s="177" t="str">
        <f t="shared" si="193"/>
        <v/>
      </c>
      <c r="CX80" s="177" t="str">
        <f t="shared" si="193"/>
        <v/>
      </c>
      <c r="CY80" s="177" t="str">
        <f t="shared" si="189"/>
        <v/>
      </c>
      <c r="CZ80" s="177" t="str">
        <f t="shared" si="189"/>
        <v/>
      </c>
      <c r="DA80" s="177" t="str">
        <f t="shared" si="189"/>
        <v/>
      </c>
      <c r="DB80" s="177" t="str">
        <f t="shared" si="189"/>
        <v/>
      </c>
      <c r="DC80" s="177" t="str">
        <f t="shared" si="189"/>
        <v/>
      </c>
      <c r="DD80" s="177" t="str">
        <f t="shared" si="189"/>
        <v/>
      </c>
      <c r="DE80" s="177" t="str">
        <f t="shared" si="189"/>
        <v/>
      </c>
      <c r="DF80" s="177" t="str">
        <f t="shared" si="189"/>
        <v/>
      </c>
      <c r="DG80" s="177" t="str">
        <f t="shared" si="189"/>
        <v/>
      </c>
      <c r="DH80" s="177" t="str">
        <f t="shared" si="189"/>
        <v/>
      </c>
      <c r="DI80" s="177" t="str">
        <f t="shared" si="189"/>
        <v/>
      </c>
      <c r="DJ80" s="177" t="str">
        <f t="shared" si="189"/>
        <v/>
      </c>
      <c r="DK80" s="177" t="str">
        <f t="shared" si="189"/>
        <v/>
      </c>
      <c r="DL80" s="177" t="str">
        <f t="shared" si="189"/>
        <v/>
      </c>
      <c r="DM80" s="177" t="str">
        <f t="shared" si="189"/>
        <v/>
      </c>
      <c r="DN80" s="177" t="str">
        <f t="shared" si="189"/>
        <v/>
      </c>
      <c r="DO80" s="177" t="str">
        <f t="shared" si="184"/>
        <v/>
      </c>
      <c r="DP80" s="177" t="str">
        <f t="shared" si="184"/>
        <v/>
      </c>
      <c r="DQ80" s="177" t="str">
        <f t="shared" si="184"/>
        <v/>
      </c>
      <c r="DR80" s="177" t="str">
        <f t="shared" si="184"/>
        <v/>
      </c>
      <c r="DS80" s="177" t="str">
        <f t="shared" si="184"/>
        <v/>
      </c>
      <c r="DT80" s="177" t="str">
        <f t="shared" si="184"/>
        <v/>
      </c>
      <c r="DU80" s="177" t="str">
        <f t="shared" si="184"/>
        <v/>
      </c>
      <c r="DV80" s="177" t="str">
        <f t="shared" si="184"/>
        <v/>
      </c>
      <c r="DW80" s="177" t="str">
        <f t="shared" si="184"/>
        <v/>
      </c>
      <c r="DX80" s="177" t="str">
        <f t="shared" si="184"/>
        <v/>
      </c>
      <c r="DY80" s="177" t="str">
        <f t="shared" si="184"/>
        <v/>
      </c>
      <c r="DZ80" s="177" t="str">
        <f t="shared" si="184"/>
        <v/>
      </c>
      <c r="EA80" s="177" t="str">
        <f t="shared" si="184"/>
        <v/>
      </c>
      <c r="EB80" s="177" t="str">
        <f t="shared" si="184"/>
        <v/>
      </c>
      <c r="EC80" s="177" t="str">
        <f t="shared" si="184"/>
        <v/>
      </c>
      <c r="ED80" s="177" t="str">
        <f t="shared" si="202"/>
        <v/>
      </c>
      <c r="EE80" s="177" t="str">
        <f t="shared" si="202"/>
        <v/>
      </c>
      <c r="EF80" s="177" t="str">
        <f t="shared" si="202"/>
        <v/>
      </c>
      <c r="EG80" s="177" t="str">
        <f t="shared" si="202"/>
        <v/>
      </c>
      <c r="EH80" s="177" t="str">
        <f t="shared" si="202"/>
        <v/>
      </c>
      <c r="EI80" s="177" t="str">
        <f t="shared" si="202"/>
        <v/>
      </c>
      <c r="EJ80" s="177" t="str">
        <f t="shared" si="202"/>
        <v/>
      </c>
      <c r="EK80" s="177" t="str">
        <f t="shared" si="202"/>
        <v/>
      </c>
      <c r="EL80" s="177" t="str">
        <f t="shared" si="202"/>
        <v/>
      </c>
      <c r="EM80" s="177" t="str">
        <f t="shared" si="202"/>
        <v/>
      </c>
      <c r="EN80" s="177" t="str">
        <f t="shared" si="202"/>
        <v/>
      </c>
      <c r="EO80" s="177" t="str">
        <f t="shared" si="202"/>
        <v/>
      </c>
      <c r="EP80" s="177" t="str">
        <f t="shared" si="202"/>
        <v/>
      </c>
      <c r="EQ80" s="177" t="str">
        <f t="shared" si="202"/>
        <v/>
      </c>
      <c r="ER80" s="177" t="str">
        <f t="shared" si="202"/>
        <v/>
      </c>
      <c r="ES80" s="177" t="str">
        <f t="shared" si="202"/>
        <v/>
      </c>
      <c r="ET80" s="177" t="str">
        <f t="shared" si="194"/>
        <v/>
      </c>
      <c r="EU80" s="177" t="str">
        <f t="shared" si="194"/>
        <v/>
      </c>
      <c r="EV80" s="177" t="str">
        <f t="shared" si="194"/>
        <v/>
      </c>
      <c r="EW80" s="177" t="str">
        <f t="shared" si="194"/>
        <v/>
      </c>
      <c r="EX80" s="177" t="str">
        <f t="shared" si="194"/>
        <v/>
      </c>
      <c r="EY80" s="177" t="str">
        <f t="shared" si="194"/>
        <v/>
      </c>
      <c r="EZ80" s="177" t="str">
        <f t="shared" si="194"/>
        <v/>
      </c>
      <c r="FA80" s="177" t="str">
        <f t="shared" si="194"/>
        <v/>
      </c>
      <c r="FB80" s="177" t="str">
        <f t="shared" si="194"/>
        <v/>
      </c>
      <c r="FC80" s="177" t="str">
        <f t="shared" si="194"/>
        <v/>
      </c>
      <c r="FD80" s="177" t="str">
        <f t="shared" si="194"/>
        <v/>
      </c>
      <c r="FE80" s="177" t="str">
        <f t="shared" si="194"/>
        <v/>
      </c>
      <c r="FF80" s="177" t="str">
        <f t="shared" si="194"/>
        <v/>
      </c>
      <c r="FG80" s="177" t="str">
        <f t="shared" si="194"/>
        <v/>
      </c>
      <c r="FH80" s="177" t="str">
        <f t="shared" si="194"/>
        <v/>
      </c>
      <c r="FI80" s="177" t="str">
        <f t="shared" si="207"/>
        <v/>
      </c>
      <c r="FJ80" s="177" t="str">
        <f t="shared" si="207"/>
        <v/>
      </c>
      <c r="FK80" s="177" t="str">
        <f t="shared" si="207"/>
        <v/>
      </c>
      <c r="FL80" s="177" t="str">
        <f t="shared" si="207"/>
        <v/>
      </c>
      <c r="FM80" s="177" t="str">
        <f t="shared" si="207"/>
        <v/>
      </c>
      <c r="FN80" s="177" t="str">
        <f t="shared" si="207"/>
        <v/>
      </c>
      <c r="FO80" s="177" t="str">
        <f t="shared" si="207"/>
        <v/>
      </c>
      <c r="FP80" s="177" t="str">
        <f t="shared" si="207"/>
        <v/>
      </c>
      <c r="FQ80" s="177" t="str">
        <f t="shared" si="207"/>
        <v/>
      </c>
      <c r="FR80" s="177" t="str">
        <f t="shared" si="207"/>
        <v/>
      </c>
      <c r="FS80" s="177" t="str">
        <f t="shared" si="207"/>
        <v/>
      </c>
      <c r="FT80" s="177" t="str">
        <f t="shared" si="207"/>
        <v/>
      </c>
      <c r="FU80" s="177" t="str">
        <f t="shared" si="207"/>
        <v/>
      </c>
      <c r="FV80" s="177" t="str">
        <f t="shared" si="207"/>
        <v/>
      </c>
      <c r="FW80" s="177" t="str">
        <f t="shared" si="207"/>
        <v/>
      </c>
      <c r="FX80" s="177" t="str">
        <f t="shared" si="207"/>
        <v/>
      </c>
      <c r="FY80" s="177" t="str">
        <f t="shared" si="203"/>
        <v/>
      </c>
      <c r="FZ80" s="177" t="str">
        <f t="shared" si="203"/>
        <v/>
      </c>
      <c r="GA80" s="177" t="str">
        <f t="shared" si="195"/>
        <v/>
      </c>
      <c r="GB80" s="177" t="str">
        <f t="shared" si="190"/>
        <v/>
      </c>
      <c r="GC80" s="177" t="str">
        <f t="shared" si="190"/>
        <v/>
      </c>
      <c r="GD80" s="177" t="str">
        <f t="shared" si="190"/>
        <v/>
      </c>
      <c r="GE80" s="177" t="str">
        <f t="shared" si="190"/>
        <v/>
      </c>
      <c r="GF80" s="177" t="str">
        <f t="shared" si="190"/>
        <v/>
      </c>
      <c r="GG80" s="177" t="str">
        <f t="shared" si="190"/>
        <v/>
      </c>
      <c r="GH80" s="177" t="str">
        <f t="shared" si="190"/>
        <v/>
      </c>
      <c r="GI80" s="177" t="str">
        <f t="shared" si="190"/>
        <v/>
      </c>
      <c r="GJ80" s="177" t="str">
        <f t="shared" si="190"/>
        <v/>
      </c>
      <c r="GK80" s="177" t="str">
        <f t="shared" si="190"/>
        <v/>
      </c>
      <c r="GL80" s="177" t="str">
        <f t="shared" si="190"/>
        <v/>
      </c>
      <c r="GM80" s="177" t="str">
        <f t="shared" si="190"/>
        <v/>
      </c>
      <c r="GN80" s="177" t="str">
        <f t="shared" si="190"/>
        <v/>
      </c>
      <c r="GO80" s="177" t="str">
        <f t="shared" si="190"/>
        <v/>
      </c>
      <c r="GP80" s="177" t="str">
        <f t="shared" si="190"/>
        <v/>
      </c>
      <c r="GQ80" s="177" t="str">
        <f t="shared" si="204"/>
        <v/>
      </c>
      <c r="GR80" s="177" t="str">
        <f t="shared" si="204"/>
        <v/>
      </c>
      <c r="GS80" s="177" t="str">
        <f t="shared" si="204"/>
        <v/>
      </c>
      <c r="GT80" s="177" t="str">
        <f t="shared" si="204"/>
        <v/>
      </c>
      <c r="GU80" s="177" t="str">
        <f t="shared" si="204"/>
        <v/>
      </c>
      <c r="GV80" s="177" t="str">
        <f t="shared" si="204"/>
        <v/>
      </c>
      <c r="GW80" s="177" t="str">
        <f t="shared" si="204"/>
        <v/>
      </c>
      <c r="GX80" s="177" t="str">
        <f t="shared" si="204"/>
        <v/>
      </c>
      <c r="GY80" s="177" t="str">
        <f t="shared" si="204"/>
        <v/>
      </c>
      <c r="GZ80" s="177" t="str">
        <f t="shared" si="204"/>
        <v/>
      </c>
      <c r="HA80" s="177" t="str">
        <f t="shared" si="204"/>
        <v/>
      </c>
      <c r="HB80" s="177" t="str">
        <f t="shared" si="204"/>
        <v/>
      </c>
      <c r="HC80" s="177" t="str">
        <f t="shared" si="204"/>
        <v/>
      </c>
      <c r="HD80" s="177" t="str">
        <f t="shared" si="204"/>
        <v/>
      </c>
      <c r="HE80" s="177" t="str">
        <f t="shared" si="204"/>
        <v/>
      </c>
      <c r="HF80" s="177" t="str">
        <f t="shared" si="204"/>
        <v/>
      </c>
      <c r="HG80" s="177" t="str">
        <f t="shared" si="196"/>
        <v/>
      </c>
      <c r="HH80" s="177" t="str">
        <f t="shared" si="191"/>
        <v/>
      </c>
      <c r="HI80" s="177" t="str">
        <f t="shared" si="191"/>
        <v/>
      </c>
      <c r="HJ80" s="177" t="str">
        <f t="shared" si="191"/>
        <v/>
      </c>
      <c r="HK80" s="177" t="str">
        <f t="shared" si="191"/>
        <v/>
      </c>
      <c r="HL80" s="177" t="str">
        <f t="shared" si="191"/>
        <v/>
      </c>
      <c r="HM80" s="177" t="str">
        <f t="shared" si="191"/>
        <v/>
      </c>
      <c r="HN80" s="177" t="str">
        <f t="shared" si="191"/>
        <v/>
      </c>
      <c r="HO80" s="177" t="str">
        <f t="shared" si="191"/>
        <v/>
      </c>
      <c r="HP80" s="177" t="str">
        <f t="shared" si="191"/>
        <v/>
      </c>
      <c r="HQ80" s="177" t="str">
        <f t="shared" si="191"/>
        <v/>
      </c>
      <c r="HR80" s="177" t="str">
        <f t="shared" si="191"/>
        <v/>
      </c>
      <c r="HS80" s="177" t="str">
        <f t="shared" si="191"/>
        <v/>
      </c>
      <c r="HT80" s="177" t="str">
        <f t="shared" si="191"/>
        <v/>
      </c>
      <c r="HU80" s="177" t="str">
        <f t="shared" si="191"/>
        <v/>
      </c>
      <c r="HV80" s="177" t="str">
        <f t="shared" si="191"/>
        <v/>
      </c>
      <c r="HW80" s="177" t="str">
        <f t="shared" si="205"/>
        <v/>
      </c>
      <c r="HX80" s="177" t="str">
        <f t="shared" si="205"/>
        <v/>
      </c>
      <c r="HY80" s="177" t="str">
        <f t="shared" si="205"/>
        <v/>
      </c>
      <c r="HZ80" s="177" t="str">
        <f t="shared" si="205"/>
        <v/>
      </c>
      <c r="IA80" s="177" t="str">
        <f t="shared" si="205"/>
        <v/>
      </c>
      <c r="IB80" s="177" t="str">
        <f t="shared" si="205"/>
        <v/>
      </c>
      <c r="IC80" s="177" t="str">
        <f t="shared" si="205"/>
        <v/>
      </c>
      <c r="ID80" s="177" t="str">
        <f t="shared" si="205"/>
        <v/>
      </c>
      <c r="IE80" s="192" t="str">
        <f t="shared" si="185"/>
        <v/>
      </c>
      <c r="IF80" s="193" t="e">
        <f t="shared" si="174"/>
        <v>#N/A</v>
      </c>
      <c r="IG80" s="193" t="e">
        <f t="shared" si="209"/>
        <v>#N/A</v>
      </c>
      <c r="IH80" s="193" t="e">
        <f t="shared" si="209"/>
        <v>#N/A</v>
      </c>
      <c r="II80" s="193" t="e">
        <f t="shared" si="209"/>
        <v>#N/A</v>
      </c>
      <c r="IJ80" s="193" t="e">
        <f t="shared" si="165"/>
        <v>#N/A</v>
      </c>
      <c r="IK80" s="193" t="e">
        <f t="shared" si="165"/>
        <v>#N/A</v>
      </c>
      <c r="IL80" s="193" t="e">
        <f t="shared" si="165"/>
        <v>#N/A</v>
      </c>
      <c r="IM80" s="193" t="e">
        <f t="shared" si="165"/>
        <v>#N/A</v>
      </c>
      <c r="IN80" s="193" t="e">
        <f t="shared" si="165"/>
        <v>#N/A</v>
      </c>
      <c r="IO80" s="193" t="e">
        <f t="shared" si="165"/>
        <v>#N/A</v>
      </c>
      <c r="IP80" s="193" t="e">
        <f t="shared" si="165"/>
        <v>#N/A</v>
      </c>
      <c r="IQ80" s="193" t="e">
        <f t="shared" si="165"/>
        <v>#N/A</v>
      </c>
      <c r="IR80" s="193" t="e">
        <f t="shared" si="165"/>
        <v>#N/A</v>
      </c>
      <c r="IS80" s="193" t="e">
        <f t="shared" si="165"/>
        <v>#N/A</v>
      </c>
      <c r="IT80" s="193" t="e">
        <f t="shared" si="165"/>
        <v>#N/A</v>
      </c>
      <c r="IU80" s="193" t="e">
        <f t="shared" si="165"/>
        <v>#N/A</v>
      </c>
      <c r="IV80" s="193" t="e">
        <f t="shared" si="165"/>
        <v>#N/A</v>
      </c>
      <c r="IW80" s="193" t="e">
        <f t="shared" si="165"/>
        <v>#N/A</v>
      </c>
      <c r="IX80" s="193" t="e">
        <f t="shared" si="165"/>
        <v>#N/A</v>
      </c>
      <c r="IY80" s="193" t="e">
        <f t="shared" si="215"/>
        <v>#N/A</v>
      </c>
      <c r="IZ80" s="193" t="e">
        <f t="shared" si="215"/>
        <v>#N/A</v>
      </c>
      <c r="JA80" s="193" t="e">
        <f t="shared" si="215"/>
        <v>#N/A</v>
      </c>
      <c r="JB80" s="193" t="e">
        <f t="shared" si="215"/>
        <v>#N/A</v>
      </c>
      <c r="JC80" s="193" t="e">
        <f t="shared" si="215"/>
        <v>#N/A</v>
      </c>
      <c r="JD80" s="193" t="e">
        <f t="shared" si="215"/>
        <v>#N/A</v>
      </c>
      <c r="JE80" s="193" t="e">
        <f t="shared" si="215"/>
        <v>#N/A</v>
      </c>
      <c r="JF80" s="193" t="e">
        <f t="shared" si="215"/>
        <v>#N/A</v>
      </c>
      <c r="JG80" s="193" t="e">
        <f t="shared" si="215"/>
        <v>#N/A</v>
      </c>
      <c r="JH80" s="193" t="e">
        <f t="shared" si="215"/>
        <v>#N/A</v>
      </c>
      <c r="JI80" s="193" t="e">
        <f t="shared" si="215"/>
        <v>#N/A</v>
      </c>
      <c r="JJ80" s="193" t="e">
        <f t="shared" si="215"/>
        <v>#N/A</v>
      </c>
      <c r="JK80" s="193" t="e">
        <f t="shared" si="215"/>
        <v>#N/A</v>
      </c>
      <c r="JL80" s="193" t="e">
        <f t="shared" si="215"/>
        <v>#N/A</v>
      </c>
      <c r="JM80" s="193" t="e">
        <f t="shared" si="215"/>
        <v>#N/A</v>
      </c>
      <c r="JN80" s="193" t="e">
        <f t="shared" si="212"/>
        <v>#N/A</v>
      </c>
      <c r="JO80" s="193" t="e">
        <f t="shared" si="212"/>
        <v>#N/A</v>
      </c>
      <c r="JP80" s="193" t="e">
        <f t="shared" si="212"/>
        <v>#N/A</v>
      </c>
      <c r="JQ80" s="193" t="e">
        <f t="shared" si="212"/>
        <v>#N/A</v>
      </c>
      <c r="JR80" s="193" t="e">
        <f t="shared" si="212"/>
        <v>#N/A</v>
      </c>
      <c r="JS80" s="193" t="e">
        <f t="shared" si="212"/>
        <v>#N/A</v>
      </c>
      <c r="JT80" s="193" t="e">
        <f t="shared" si="212"/>
        <v>#N/A</v>
      </c>
      <c r="JU80" s="193" t="e">
        <f t="shared" si="212"/>
        <v>#N/A</v>
      </c>
      <c r="JV80" s="193" t="e">
        <f t="shared" si="212"/>
        <v>#N/A</v>
      </c>
      <c r="JW80" s="193" t="e">
        <f t="shared" si="212"/>
        <v>#N/A</v>
      </c>
      <c r="JX80" s="193" t="e">
        <f t="shared" si="212"/>
        <v>#N/A</v>
      </c>
      <c r="JY80" s="193" t="e">
        <f t="shared" si="212"/>
        <v>#N/A</v>
      </c>
      <c r="JZ80" s="193" t="e">
        <f t="shared" si="212"/>
        <v>#N/A</v>
      </c>
      <c r="KA80" s="193" t="e">
        <f t="shared" si="212"/>
        <v>#N/A</v>
      </c>
      <c r="KB80" s="193" t="e">
        <f t="shared" si="212"/>
        <v>#N/A</v>
      </c>
      <c r="KC80" s="193" t="e">
        <f t="shared" si="186"/>
        <v>#N/A</v>
      </c>
      <c r="KD80" s="193" t="e">
        <f t="shared" si="186"/>
        <v>#N/A</v>
      </c>
      <c r="KE80" s="193" t="e">
        <f t="shared" si="186"/>
        <v>#N/A</v>
      </c>
      <c r="KF80" s="193" t="e">
        <f t="shared" si="186"/>
        <v>#N/A</v>
      </c>
      <c r="KG80" s="193" t="e">
        <f t="shared" si="186"/>
        <v>#N/A</v>
      </c>
      <c r="KH80" s="193" t="e">
        <f t="shared" si="186"/>
        <v>#N/A</v>
      </c>
      <c r="KI80" s="193" t="e">
        <f t="shared" si="186"/>
        <v>#N/A</v>
      </c>
      <c r="KJ80" s="193" t="e">
        <f t="shared" si="186"/>
        <v>#N/A</v>
      </c>
      <c r="KK80" s="193" t="e">
        <f t="shared" si="186"/>
        <v>#N/A</v>
      </c>
      <c r="KL80" s="193" t="e">
        <f t="shared" si="186"/>
        <v>#N/A</v>
      </c>
      <c r="KM80" s="193" t="e">
        <f t="shared" si="186"/>
        <v>#N/A</v>
      </c>
      <c r="KN80" s="193" t="e">
        <f t="shared" si="186"/>
        <v>#N/A</v>
      </c>
      <c r="KO80" s="193" t="e">
        <f t="shared" si="186"/>
        <v>#N/A</v>
      </c>
      <c r="KP80" s="193" t="e">
        <f t="shared" si="186"/>
        <v>#N/A</v>
      </c>
      <c r="KQ80" s="193" t="e">
        <f t="shared" si="186"/>
        <v>#N/A</v>
      </c>
      <c r="KR80" s="193" t="e">
        <f t="shared" si="197"/>
        <v>#N/A</v>
      </c>
      <c r="KS80" s="193" t="e">
        <f t="shared" si="210"/>
        <v>#N/A</v>
      </c>
      <c r="KT80" s="193" t="e">
        <f t="shared" si="210"/>
        <v>#N/A</v>
      </c>
      <c r="KU80" s="193" t="e">
        <f t="shared" si="210"/>
        <v>#N/A</v>
      </c>
      <c r="KV80" s="193" t="e">
        <f t="shared" si="166"/>
        <v>#N/A</v>
      </c>
      <c r="KW80" s="193" t="e">
        <f t="shared" si="166"/>
        <v>#N/A</v>
      </c>
      <c r="KX80" s="193" t="e">
        <f t="shared" si="166"/>
        <v>#N/A</v>
      </c>
      <c r="KY80" s="193" t="e">
        <f t="shared" si="166"/>
        <v>#N/A</v>
      </c>
      <c r="KZ80" s="193" t="e">
        <f t="shared" si="166"/>
        <v>#N/A</v>
      </c>
      <c r="LA80" s="193" t="e">
        <f t="shared" si="166"/>
        <v>#N/A</v>
      </c>
      <c r="LB80" s="193" t="e">
        <f t="shared" si="166"/>
        <v>#N/A</v>
      </c>
      <c r="LC80" s="193" t="e">
        <f t="shared" si="166"/>
        <v>#N/A</v>
      </c>
      <c r="LD80" s="193" t="e">
        <f t="shared" si="166"/>
        <v>#N/A</v>
      </c>
      <c r="LE80" s="193" t="e">
        <f t="shared" si="166"/>
        <v>#N/A</v>
      </c>
      <c r="LF80" s="193" t="e">
        <f t="shared" si="166"/>
        <v>#N/A</v>
      </c>
      <c r="LG80" s="193" t="e">
        <f t="shared" si="166"/>
        <v>#N/A</v>
      </c>
      <c r="LH80" s="193" t="e">
        <f t="shared" si="166"/>
        <v>#N/A</v>
      </c>
      <c r="LI80" s="193" t="e">
        <f t="shared" si="166"/>
        <v>#N/A</v>
      </c>
      <c r="LJ80" s="193" t="e">
        <f t="shared" si="166"/>
        <v>#N/A</v>
      </c>
      <c r="LK80" s="193" t="e">
        <f t="shared" si="216"/>
        <v>#N/A</v>
      </c>
      <c r="LL80" s="193" t="e">
        <f t="shared" si="216"/>
        <v>#N/A</v>
      </c>
      <c r="LM80" s="193" t="e">
        <f t="shared" si="216"/>
        <v>#N/A</v>
      </c>
      <c r="LN80" s="193" t="e">
        <f t="shared" si="216"/>
        <v>#N/A</v>
      </c>
      <c r="LO80" s="193" t="e">
        <f t="shared" si="216"/>
        <v>#N/A</v>
      </c>
      <c r="LP80" s="193" t="e">
        <f t="shared" si="216"/>
        <v>#N/A</v>
      </c>
      <c r="LQ80" s="193" t="e">
        <f t="shared" si="216"/>
        <v>#N/A</v>
      </c>
      <c r="LR80" s="193" t="e">
        <f t="shared" si="216"/>
        <v>#N/A</v>
      </c>
      <c r="LS80" s="193" t="e">
        <f t="shared" si="216"/>
        <v>#N/A</v>
      </c>
      <c r="LT80" s="193" t="e">
        <f t="shared" si="216"/>
        <v>#N/A</v>
      </c>
      <c r="LU80" s="193" t="e">
        <f t="shared" si="216"/>
        <v>#N/A</v>
      </c>
      <c r="LV80" s="193" t="e">
        <f t="shared" si="216"/>
        <v>#N/A</v>
      </c>
      <c r="LW80" s="193" t="e">
        <f t="shared" si="216"/>
        <v>#N/A</v>
      </c>
      <c r="LX80" s="193" t="e">
        <f t="shared" si="216"/>
        <v>#N/A</v>
      </c>
      <c r="LY80" s="193" t="e">
        <f t="shared" si="216"/>
        <v>#N/A</v>
      </c>
      <c r="LZ80" s="193" t="e">
        <f t="shared" si="213"/>
        <v>#N/A</v>
      </c>
      <c r="MA80" s="193" t="e">
        <f t="shared" si="213"/>
        <v>#N/A</v>
      </c>
      <c r="MB80" s="193" t="e">
        <f t="shared" si="213"/>
        <v>#N/A</v>
      </c>
      <c r="MC80" s="193" t="e">
        <f t="shared" si="213"/>
        <v>#N/A</v>
      </c>
      <c r="MD80" s="193" t="e">
        <f t="shared" si="213"/>
        <v>#N/A</v>
      </c>
      <c r="ME80" s="193" t="e">
        <f t="shared" si="213"/>
        <v>#N/A</v>
      </c>
      <c r="MF80" s="193" t="e">
        <f t="shared" si="213"/>
        <v>#N/A</v>
      </c>
      <c r="MG80" s="193" t="e">
        <f t="shared" si="213"/>
        <v>#N/A</v>
      </c>
      <c r="MH80" s="193" t="e">
        <f t="shared" si="213"/>
        <v>#N/A</v>
      </c>
      <c r="MI80" s="193" t="e">
        <f t="shared" si="213"/>
        <v>#N/A</v>
      </c>
      <c r="MJ80" s="193" t="e">
        <f t="shared" si="213"/>
        <v>#N/A</v>
      </c>
      <c r="MK80" s="193" t="e">
        <f t="shared" si="213"/>
        <v>#N/A</v>
      </c>
      <c r="ML80" s="193" t="e">
        <f t="shared" si="213"/>
        <v>#N/A</v>
      </c>
      <c r="MM80" s="193" t="e">
        <f t="shared" si="213"/>
        <v>#N/A</v>
      </c>
      <c r="MN80" s="193" t="e">
        <f t="shared" si="213"/>
        <v>#N/A</v>
      </c>
      <c r="MO80" s="193" t="e">
        <f t="shared" si="187"/>
        <v>#N/A</v>
      </c>
      <c r="MP80" s="193" t="e">
        <f t="shared" si="187"/>
        <v>#N/A</v>
      </c>
      <c r="MQ80" s="193" t="e">
        <f t="shared" si="187"/>
        <v>#N/A</v>
      </c>
      <c r="MR80" s="193" t="e">
        <f t="shared" si="187"/>
        <v>#N/A</v>
      </c>
      <c r="MS80" s="193" t="e">
        <f t="shared" si="187"/>
        <v>#N/A</v>
      </c>
      <c r="MT80" s="193" t="e">
        <f t="shared" si="187"/>
        <v>#N/A</v>
      </c>
      <c r="MU80" s="193" t="e">
        <f t="shared" si="187"/>
        <v>#N/A</v>
      </c>
      <c r="MV80" s="193" t="e">
        <f t="shared" si="187"/>
        <v>#N/A</v>
      </c>
      <c r="MW80" s="193" t="e">
        <f t="shared" si="187"/>
        <v>#N/A</v>
      </c>
      <c r="MX80" s="193" t="e">
        <f t="shared" si="187"/>
        <v>#N/A</v>
      </c>
      <c r="MY80" s="193" t="e">
        <f t="shared" si="187"/>
        <v>#N/A</v>
      </c>
      <c r="MZ80" s="193" t="e">
        <f t="shared" si="187"/>
        <v>#N/A</v>
      </c>
      <c r="NA80" s="193" t="e">
        <f t="shared" si="187"/>
        <v>#N/A</v>
      </c>
      <c r="NB80" s="193" t="e">
        <f t="shared" si="187"/>
        <v>#N/A</v>
      </c>
      <c r="NC80" s="193" t="e">
        <f t="shared" si="187"/>
        <v>#N/A</v>
      </c>
      <c r="ND80" s="193" t="e">
        <f t="shared" si="198"/>
        <v>#N/A</v>
      </c>
      <c r="NE80" s="193" t="e">
        <f t="shared" si="211"/>
        <v>#N/A</v>
      </c>
      <c r="NF80" s="193" t="e">
        <f t="shared" si="211"/>
        <v>#N/A</v>
      </c>
      <c r="NG80" s="193" t="e">
        <f t="shared" si="211"/>
        <v>#N/A</v>
      </c>
      <c r="NH80" s="193" t="e">
        <f t="shared" si="167"/>
        <v>#N/A</v>
      </c>
      <c r="NI80" s="193" t="e">
        <f t="shared" si="167"/>
        <v>#N/A</v>
      </c>
      <c r="NJ80" s="193" t="e">
        <f t="shared" si="167"/>
        <v>#N/A</v>
      </c>
      <c r="NK80" s="193" t="e">
        <f t="shared" si="167"/>
        <v>#N/A</v>
      </c>
      <c r="NL80" s="193" t="e">
        <f t="shared" si="167"/>
        <v>#N/A</v>
      </c>
      <c r="NM80" s="193" t="e">
        <f t="shared" si="167"/>
        <v>#N/A</v>
      </c>
      <c r="NN80" s="193" t="e">
        <f t="shared" si="167"/>
        <v>#N/A</v>
      </c>
      <c r="NO80" s="193" t="e">
        <f t="shared" si="167"/>
        <v>#N/A</v>
      </c>
      <c r="NP80" s="193" t="e">
        <f t="shared" si="167"/>
        <v>#N/A</v>
      </c>
      <c r="NQ80" s="193" t="e">
        <f t="shared" si="167"/>
        <v>#N/A</v>
      </c>
      <c r="NR80" s="193" t="e">
        <f t="shared" si="167"/>
        <v>#N/A</v>
      </c>
      <c r="NS80" s="193" t="e">
        <f t="shared" si="167"/>
        <v>#N/A</v>
      </c>
      <c r="NT80" s="193" t="e">
        <f t="shared" si="167"/>
        <v>#N/A</v>
      </c>
      <c r="NU80" s="193" t="e">
        <f t="shared" si="167"/>
        <v>#N/A</v>
      </c>
      <c r="NV80" s="193" t="e">
        <f t="shared" si="167"/>
        <v>#N/A</v>
      </c>
      <c r="NW80" s="193" t="e">
        <f t="shared" si="217"/>
        <v>#N/A</v>
      </c>
      <c r="NX80" s="193" t="e">
        <f t="shared" si="217"/>
        <v>#N/A</v>
      </c>
      <c r="NY80" s="193" t="e">
        <f t="shared" si="217"/>
        <v>#N/A</v>
      </c>
      <c r="NZ80" s="193" t="e">
        <f t="shared" si="217"/>
        <v>#N/A</v>
      </c>
      <c r="OA80" s="193" t="e">
        <f t="shared" si="217"/>
        <v>#N/A</v>
      </c>
      <c r="OB80" s="193" t="e">
        <f t="shared" si="217"/>
        <v>#N/A</v>
      </c>
      <c r="OC80" s="193" t="e">
        <f t="shared" si="217"/>
        <v>#N/A</v>
      </c>
      <c r="OD80" s="193" t="e">
        <f t="shared" si="217"/>
        <v>#N/A</v>
      </c>
      <c r="OE80" s="193" t="e">
        <f t="shared" si="217"/>
        <v>#N/A</v>
      </c>
      <c r="OF80" s="193" t="e">
        <f t="shared" si="217"/>
        <v>#N/A</v>
      </c>
      <c r="OG80" s="193" t="e">
        <f t="shared" si="217"/>
        <v>#N/A</v>
      </c>
      <c r="OH80" s="193" t="e">
        <f t="shared" si="217"/>
        <v>#N/A</v>
      </c>
      <c r="OI80" s="193" t="e">
        <f t="shared" si="217"/>
        <v>#N/A</v>
      </c>
      <c r="OJ80" s="193" t="e">
        <f t="shared" si="217"/>
        <v>#N/A</v>
      </c>
      <c r="OK80" s="193" t="e">
        <f t="shared" si="217"/>
        <v>#N/A</v>
      </c>
      <c r="OL80" s="193" t="e">
        <f t="shared" si="214"/>
        <v>#N/A</v>
      </c>
      <c r="OM80" s="193" t="e">
        <f t="shared" si="214"/>
        <v>#N/A</v>
      </c>
      <c r="ON80" s="193" t="e">
        <f t="shared" si="214"/>
        <v>#N/A</v>
      </c>
      <c r="OO80" s="193" t="e">
        <f t="shared" si="214"/>
        <v>#N/A</v>
      </c>
      <c r="OP80" s="193" t="e">
        <f t="shared" si="214"/>
        <v>#N/A</v>
      </c>
      <c r="OQ80" s="193" t="e">
        <f t="shared" si="214"/>
        <v>#N/A</v>
      </c>
      <c r="OR80" s="193" t="e">
        <f t="shared" si="214"/>
        <v>#N/A</v>
      </c>
      <c r="OS80" s="193" t="e">
        <f t="shared" si="214"/>
        <v>#N/A</v>
      </c>
      <c r="OT80" s="193" t="e">
        <f t="shared" si="214"/>
        <v>#N/A</v>
      </c>
      <c r="OU80" s="193" t="e">
        <f t="shared" si="214"/>
        <v>#N/A</v>
      </c>
      <c r="OV80" s="193" t="e">
        <f t="shared" si="214"/>
        <v>#N/A</v>
      </c>
      <c r="OW80" s="193" t="e">
        <f t="shared" si="214"/>
        <v>#N/A</v>
      </c>
      <c r="OX80" s="193" t="e">
        <f t="shared" si="214"/>
        <v>#N/A</v>
      </c>
      <c r="OY80" s="193" t="e">
        <f t="shared" si="214"/>
        <v>#N/A</v>
      </c>
      <c r="OZ80" s="193" t="e">
        <f t="shared" si="214"/>
        <v>#N/A</v>
      </c>
      <c r="PA80" s="193" t="e">
        <f t="shared" si="188"/>
        <v>#N/A</v>
      </c>
      <c r="PB80" s="193" t="e">
        <f t="shared" si="188"/>
        <v>#N/A</v>
      </c>
      <c r="PC80" s="193" t="e">
        <f t="shared" si="188"/>
        <v>#N/A</v>
      </c>
      <c r="PD80" s="193" t="e">
        <f t="shared" si="188"/>
        <v>#N/A</v>
      </c>
      <c r="PE80" s="193" t="e">
        <f t="shared" si="188"/>
        <v>#N/A</v>
      </c>
      <c r="PF80" s="193" t="e">
        <f t="shared" si="188"/>
        <v>#N/A</v>
      </c>
      <c r="PG80" s="193" t="e">
        <f t="shared" si="188"/>
        <v>#N/A</v>
      </c>
      <c r="PH80" s="193" t="e">
        <f t="shared" si="188"/>
        <v>#N/A</v>
      </c>
      <c r="PI80" s="193" t="e">
        <f t="shared" si="188"/>
        <v>#N/A</v>
      </c>
      <c r="PJ80" s="193" t="e">
        <f t="shared" si="188"/>
        <v>#N/A</v>
      </c>
      <c r="PK80" s="193" t="e">
        <f t="shared" si="188"/>
        <v>#N/A</v>
      </c>
      <c r="PL80" s="193" t="e">
        <f t="shared" si="188"/>
        <v>#N/A</v>
      </c>
      <c r="PM80" s="193" t="e">
        <f t="shared" si="188"/>
        <v>#N/A</v>
      </c>
      <c r="PN80" s="193" t="e">
        <f t="shared" si="188"/>
        <v>#N/A</v>
      </c>
      <c r="PO80" s="193" t="e">
        <f t="shared" si="188"/>
        <v>#N/A</v>
      </c>
      <c r="PP80" s="193" t="e">
        <f t="shared" si="199"/>
        <v>#N/A</v>
      </c>
      <c r="PQ80" s="193" t="e">
        <f t="shared" si="175"/>
        <v>#N/A</v>
      </c>
      <c r="PR80" s="193" t="e">
        <f t="shared" si="175"/>
        <v>#N/A</v>
      </c>
      <c r="PS80" s="193" t="e">
        <f t="shared" si="175"/>
        <v>#N/A</v>
      </c>
      <c r="PT80" s="193" t="e">
        <f t="shared" si="175"/>
        <v>#N/A</v>
      </c>
      <c r="PU80" s="193" t="e">
        <f t="shared" si="175"/>
        <v>#N/A</v>
      </c>
      <c r="PV80" s="193" t="e">
        <f t="shared" si="175"/>
        <v>#N/A</v>
      </c>
      <c r="PW80" s="193" t="e">
        <f t="shared" si="175"/>
        <v>#N/A</v>
      </c>
      <c r="PX80" s="193" t="e">
        <f t="shared" si="175"/>
        <v>#N/A</v>
      </c>
    </row>
    <row r="81" spans="1:440" hidden="1" x14ac:dyDescent="0.45">
      <c r="A81" s="20">
        <v>78</v>
      </c>
      <c r="B81" s="134"/>
      <c r="C81" s="279"/>
      <c r="D81" s="280" t="str">
        <f t="shared" si="176"/>
        <v/>
      </c>
      <c r="E81" s="281"/>
      <c r="F81" s="280" t="str">
        <f t="shared" si="177"/>
        <v/>
      </c>
      <c r="G81" s="279"/>
      <c r="H81" s="135"/>
      <c r="I81" s="110" t="str">
        <f t="shared" si="178"/>
        <v/>
      </c>
      <c r="J81" s="21" t="str">
        <f t="shared" si="179"/>
        <v/>
      </c>
      <c r="K81" s="22" t="str">
        <f t="shared" si="180"/>
        <v/>
      </c>
      <c r="L81" s="23" t="str">
        <f>IF(J81="","",IF(OR($J81&lt;Skew!$B$3,$J81=Skew!$B$3),IF($J81&gt;Skew!$C$3,Skew!$A$3,IF($J81&gt;Skew!$C$4,Skew!$A$4,IF($J81&gt;Skew!$C$5,Skew!$A$5,IF($J81&gt;Skew!$C$6,Skew!$A$6,IF($J81&gt;Skew!$C$7,Skew!$A$7,IF($J81&gt;Skew!$C$8,Skew!$A$8,IF($J81&gt;Skew!$C$9,Skew!$A$9,IF($J81&gt;Skew!$C$10,Skew!$A$10,IF($J81&gt;Skew!$C$11,Skew!$A$11,IF($J81&gt;Skew!$C$12,Skew!$A$12,IF($J81&gt;Skew!$C$13,Skew!$A$13,IF($J81&gt;Skew!$C$14,Skew!$A$14,IF($J81&gt;Skew!$C$15,Skew!$A$15,IF($J81&gt;Skew!$C$16,Skew!$A$16,Skew!$A$17)
)))))))))))))))</f>
        <v/>
      </c>
      <c r="M81" s="22" t="str">
        <f>IF(J81="","",MATCH(L81,Skew!$A$3:$A$17,0))</f>
        <v/>
      </c>
      <c r="N81" s="22" t="str">
        <f t="shared" si="168"/>
        <v/>
      </c>
      <c r="O81" s="24"/>
      <c r="P81" s="22" t="str">
        <f>IF(OR(J81="",O81=""),"",MATCH(O81,Confidence!$A$3:$A$12,0))</f>
        <v/>
      </c>
      <c r="Q81" s="25" t="str">
        <f t="shared" si="169"/>
        <v/>
      </c>
      <c r="R81" s="25" t="str">
        <f t="shared" si="170"/>
        <v/>
      </c>
      <c r="S81" s="22"/>
      <c r="T81" s="102" t="str">
        <f t="shared" si="171"/>
        <v/>
      </c>
      <c r="U81" s="102" t="str">
        <f t="shared" si="172"/>
        <v/>
      </c>
      <c r="V81" s="37" t="str">
        <f t="shared" si="173"/>
        <v/>
      </c>
      <c r="W81" s="115"/>
      <c r="X81" s="204" t="str">
        <f>IF(AND(D81&gt;0,E81&gt;0,F81&gt;0,Q81&gt;0,R81&gt;0,W81&gt;0,NOT(O81="")),ABS(VLOOKUP($W$1,VLookups!$A$30:$B$31,2,FALSE)-_xlfn.BETA.DIST(W81,IF(K81="L",R81,Q81),IF(K81="L",Q81,R81),TRUE,D81,F81)),"")</f>
        <v/>
      </c>
      <c r="Y81" s="112" t="str">
        <f>IF(OR($Q81="",$R81=""),"",_xlfn.BETA.INV(ABS(VLOOKUP($W$1,VLookups!$A$30:$B$31,2,FALSE)-Y$3),IF($K81="L",$R81,$Q81),IF($K81="L",$Q81,$R81),$D81,$F81))</f>
        <v/>
      </c>
      <c r="Z81" s="113" t="str">
        <f>IF(OR($Q81="",$R81=""),"",_xlfn.BETA.INV(ABS(VLOOKUP($W$1,VLookups!$A$30:$B$31,2,FALSE)-Z$3),IF($K81="L",$R81,$Q81),IF($K81="L",$Q81,$R81),$D81,$F81))</f>
        <v/>
      </c>
      <c r="AA81" s="112" t="str">
        <f>IF(OR($Q81="",$R81=""),"",_xlfn.BETA.INV(ABS(VLOOKUP($W$1,VLookups!$A$30:$B$31,2,FALSE)-AA$3),IF($K81="L",$R81,$Q81),IF($K81="L",$Q81,$R81),$D81,$F81))</f>
        <v/>
      </c>
      <c r="AB81" s="113" t="str">
        <f>IF(OR($Q81="",$R81=""),"",_xlfn.BETA.INV(ABS(VLOOKUP($W$1,VLookups!$A$30:$B$31,2,FALSE)-AB$3),IF($K81="L",$R81,$Q81),IF($K81="L",$Q81,$R81),$D81,$F81))</f>
        <v/>
      </c>
      <c r="AC81" s="112" t="str">
        <f>IF(OR($Q81="",$R81=""),"",_xlfn.BETA.INV(ABS(VLOOKUP($W$1,VLookups!$A$30:$B$31,2,FALSE)-AC$3),IF($K81="L",$R81,$Q81),IF($K81="L",$Q81,$R81),$D81,$F81))</f>
        <v/>
      </c>
      <c r="AD81" s="113" t="str">
        <f>IF(OR($Q81="",$R81=""),"",_xlfn.BETA.INV(ABS(VLOOKUP($W$1,VLookups!$A$30:$B$31,2,FALSE)-AD$3),IF($K81="L",$R81,$Q81),IF($K81="L",$Q81,$R81),$D81,$F81))</f>
        <v/>
      </c>
      <c r="AE81" s="112" t="str">
        <f>IF(OR($Q81="",$R81=""),"",_xlfn.BETA.INV(ABS(VLOOKUP($W$1,VLookups!$A$30:$B$31,2,FALSE)-AE$3),IF($K81="L",$R81,$Q81),IF($K81="L",$Q81,$R81),$D81,$F81))</f>
        <v/>
      </c>
      <c r="AF81" s="113" t="str">
        <f>IF(OR($Q81="",$R81=""),"",_xlfn.BETA.INV(ABS(VLOOKUP($W$1,VLookups!$A$30:$B$31,2,FALSE)-AF$3),IF($K81="L",$R81,$Q81),IF($K81="L",$Q81,$R81),$D81,$F81))</f>
        <v/>
      </c>
      <c r="AG81" s="112" t="str">
        <f>IF(OR($Q81="",$R81=""),"",_xlfn.BETA.INV(ABS(VLOOKUP($W$1,VLookups!$A$30:$B$31,2,FALSE)-AG$3),IF($K81="L",$R81,$Q81),IF($K81="L",$Q81,$R81),$D81,$F81))</f>
        <v/>
      </c>
      <c r="AH81" s="113" t="str">
        <f>IF(OR($Q81="",$R81=""),"",_xlfn.BETA.INV(ABS(VLOOKUP($W$1,VLookups!$A$30:$B$31,2,FALSE)-AH$3),IF($K81="L",$R81,$Q81),IF($K81="L",$Q81,$R81),$D81,$F81))</f>
        <v/>
      </c>
      <c r="AI81" s="112" t="str">
        <f>IF(OR($Q81="",$R81=""),"",_xlfn.BETA.INV(ABS(VLOOKUP($W$1,VLookups!$A$30:$B$31,2,FALSE)-AI$3),IF($K81="L",$R81,$Q81),IF($K81="L",$Q81,$R81),$D81,$F81))</f>
        <v/>
      </c>
      <c r="AJ81" s="113" t="str">
        <f>IF(OR($Q81="",$R81=""),"",_xlfn.BETA.INV(ABS(VLOOKUP($W$1,VLookups!$A$30:$B$31,2,FALSE)-AJ$3),IF($K81="L",$R81,$Q81),IF($K81="L",$Q81,$R81),$D81,$F81))</f>
        <v/>
      </c>
      <c r="AK81" s="15"/>
      <c r="AL81" s="194" t="str">
        <f t="shared" si="181"/>
        <v/>
      </c>
      <c r="AM81" s="192" t="str">
        <f t="shared" si="182"/>
        <v/>
      </c>
      <c r="AN81" s="177" t="str">
        <f t="shared" ref="AN81:AN84" si="218">IF(ISNONTEXT($AL81),AM81+$AL81,"")</f>
        <v/>
      </c>
      <c r="AO81" s="177" t="str">
        <f t="shared" si="200"/>
        <v/>
      </c>
      <c r="AP81" s="177" t="str">
        <f t="shared" si="200"/>
        <v/>
      </c>
      <c r="AQ81" s="177" t="str">
        <f t="shared" si="200"/>
        <v/>
      </c>
      <c r="AR81" s="177" t="str">
        <f t="shared" si="200"/>
        <v/>
      </c>
      <c r="AS81" s="177" t="str">
        <f t="shared" si="200"/>
        <v/>
      </c>
      <c r="AT81" s="177" t="str">
        <f t="shared" si="200"/>
        <v/>
      </c>
      <c r="AU81" s="177" t="str">
        <f t="shared" si="200"/>
        <v/>
      </c>
      <c r="AV81" s="177" t="str">
        <f t="shared" si="200"/>
        <v/>
      </c>
      <c r="AW81" s="177" t="str">
        <f t="shared" si="200"/>
        <v/>
      </c>
      <c r="AX81" s="177" t="str">
        <f t="shared" si="200"/>
        <v/>
      </c>
      <c r="AY81" s="177" t="str">
        <f t="shared" si="200"/>
        <v/>
      </c>
      <c r="AZ81" s="177" t="str">
        <f t="shared" si="200"/>
        <v/>
      </c>
      <c r="BA81" s="177" t="str">
        <f t="shared" si="200"/>
        <v/>
      </c>
      <c r="BB81" s="177" t="str">
        <f t="shared" si="200"/>
        <v/>
      </c>
      <c r="BC81" s="177" t="str">
        <f t="shared" si="200"/>
        <v/>
      </c>
      <c r="BD81" s="177" t="str">
        <f t="shared" si="200"/>
        <v/>
      </c>
      <c r="BE81" s="177" t="str">
        <f t="shared" si="192"/>
        <v/>
      </c>
      <c r="BF81" s="177" t="str">
        <f t="shared" si="192"/>
        <v/>
      </c>
      <c r="BG81" s="177" t="str">
        <f t="shared" si="192"/>
        <v/>
      </c>
      <c r="BH81" s="177" t="str">
        <f t="shared" si="192"/>
        <v/>
      </c>
      <c r="BI81" s="177" t="str">
        <f t="shared" si="192"/>
        <v/>
      </c>
      <c r="BJ81" s="177" t="str">
        <f t="shared" si="192"/>
        <v/>
      </c>
      <c r="BK81" s="177" t="str">
        <f t="shared" si="192"/>
        <v/>
      </c>
      <c r="BL81" s="177" t="str">
        <f t="shared" si="192"/>
        <v/>
      </c>
      <c r="BM81" s="177" t="str">
        <f t="shared" si="192"/>
        <v/>
      </c>
      <c r="BN81" s="177" t="str">
        <f t="shared" si="192"/>
        <v/>
      </c>
      <c r="BO81" s="177" t="str">
        <f t="shared" si="192"/>
        <v/>
      </c>
      <c r="BP81" s="177" t="str">
        <f t="shared" si="192"/>
        <v/>
      </c>
      <c r="BQ81" s="177" t="str">
        <f t="shared" si="192"/>
        <v/>
      </c>
      <c r="BR81" s="177" t="str">
        <f t="shared" si="192"/>
        <v/>
      </c>
      <c r="BS81" s="177" t="str">
        <f t="shared" si="192"/>
        <v/>
      </c>
      <c r="BT81" s="177" t="str">
        <f t="shared" si="201"/>
        <v/>
      </c>
      <c r="BU81" s="177" t="str">
        <f t="shared" si="201"/>
        <v/>
      </c>
      <c r="BV81" s="177" t="str">
        <f t="shared" si="201"/>
        <v/>
      </c>
      <c r="BW81" s="177" t="str">
        <f t="shared" si="201"/>
        <v/>
      </c>
      <c r="BX81" s="177" t="str">
        <f t="shared" si="201"/>
        <v/>
      </c>
      <c r="BY81" s="177" t="str">
        <f t="shared" si="201"/>
        <v/>
      </c>
      <c r="BZ81" s="177" t="str">
        <f t="shared" si="201"/>
        <v/>
      </c>
      <c r="CA81" s="177" t="str">
        <f t="shared" si="201"/>
        <v/>
      </c>
      <c r="CB81" s="177" t="str">
        <f t="shared" si="201"/>
        <v/>
      </c>
      <c r="CC81" s="177" t="str">
        <f t="shared" si="201"/>
        <v/>
      </c>
      <c r="CD81" s="177" t="str">
        <f t="shared" si="201"/>
        <v/>
      </c>
      <c r="CE81" s="177" t="str">
        <f t="shared" si="201"/>
        <v/>
      </c>
      <c r="CF81" s="177" t="str">
        <f t="shared" si="201"/>
        <v/>
      </c>
      <c r="CG81" s="177" t="str">
        <f t="shared" si="201"/>
        <v/>
      </c>
      <c r="CH81" s="177" t="str">
        <f t="shared" si="201"/>
        <v/>
      </c>
      <c r="CI81" s="177" t="str">
        <f t="shared" si="201"/>
        <v/>
      </c>
      <c r="CJ81" s="177" t="str">
        <f t="shared" si="193"/>
        <v/>
      </c>
      <c r="CK81" s="177" t="str">
        <f t="shared" si="193"/>
        <v/>
      </c>
      <c r="CL81" s="177" t="str">
        <f t="shared" si="193"/>
        <v/>
      </c>
      <c r="CM81" s="177" t="str">
        <f t="shared" si="193"/>
        <v/>
      </c>
      <c r="CN81" s="177" t="str">
        <f t="shared" si="193"/>
        <v/>
      </c>
      <c r="CO81" s="177" t="str">
        <f t="shared" si="193"/>
        <v/>
      </c>
      <c r="CP81" s="177" t="str">
        <f t="shared" si="193"/>
        <v/>
      </c>
      <c r="CQ81" s="177" t="str">
        <f t="shared" si="193"/>
        <v/>
      </c>
      <c r="CR81" s="177" t="str">
        <f t="shared" si="193"/>
        <v/>
      </c>
      <c r="CS81" s="177" t="str">
        <f t="shared" si="193"/>
        <v/>
      </c>
      <c r="CT81" s="177" t="str">
        <f t="shared" si="193"/>
        <v/>
      </c>
      <c r="CU81" s="177" t="str">
        <f t="shared" si="193"/>
        <v/>
      </c>
      <c r="CV81" s="177" t="str">
        <f t="shared" si="193"/>
        <v/>
      </c>
      <c r="CW81" s="177" t="str">
        <f t="shared" si="193"/>
        <v/>
      </c>
      <c r="CX81" s="177" t="str">
        <f t="shared" si="193"/>
        <v/>
      </c>
      <c r="CY81" s="177" t="str">
        <f t="shared" si="189"/>
        <v/>
      </c>
      <c r="CZ81" s="177" t="str">
        <f t="shared" si="189"/>
        <v/>
      </c>
      <c r="DA81" s="177" t="str">
        <f t="shared" si="189"/>
        <v/>
      </c>
      <c r="DB81" s="177" t="str">
        <f t="shared" si="189"/>
        <v/>
      </c>
      <c r="DC81" s="177" t="str">
        <f t="shared" si="189"/>
        <v/>
      </c>
      <c r="DD81" s="177" t="str">
        <f t="shared" si="189"/>
        <v/>
      </c>
      <c r="DE81" s="177" t="str">
        <f t="shared" si="189"/>
        <v/>
      </c>
      <c r="DF81" s="177" t="str">
        <f t="shared" si="189"/>
        <v/>
      </c>
      <c r="DG81" s="177" t="str">
        <f t="shared" si="189"/>
        <v/>
      </c>
      <c r="DH81" s="177" t="str">
        <f t="shared" si="189"/>
        <v/>
      </c>
      <c r="DI81" s="177" t="str">
        <f t="shared" si="189"/>
        <v/>
      </c>
      <c r="DJ81" s="177" t="str">
        <f t="shared" si="189"/>
        <v/>
      </c>
      <c r="DK81" s="177" t="str">
        <f t="shared" si="189"/>
        <v/>
      </c>
      <c r="DL81" s="177" t="str">
        <f t="shared" si="189"/>
        <v/>
      </c>
      <c r="DM81" s="177" t="str">
        <f t="shared" si="189"/>
        <v/>
      </c>
      <c r="DN81" s="177" t="str">
        <f t="shared" si="189"/>
        <v/>
      </c>
      <c r="DO81" s="177" t="str">
        <f t="shared" si="184"/>
        <v/>
      </c>
      <c r="DP81" s="177" t="str">
        <f t="shared" si="184"/>
        <v/>
      </c>
      <c r="DQ81" s="177" t="str">
        <f t="shared" si="184"/>
        <v/>
      </c>
      <c r="DR81" s="177" t="str">
        <f t="shared" si="184"/>
        <v/>
      </c>
      <c r="DS81" s="177" t="str">
        <f t="shared" si="184"/>
        <v/>
      </c>
      <c r="DT81" s="177" t="str">
        <f t="shared" si="184"/>
        <v/>
      </c>
      <c r="DU81" s="177" t="str">
        <f t="shared" si="184"/>
        <v/>
      </c>
      <c r="DV81" s="177" t="str">
        <f t="shared" si="184"/>
        <v/>
      </c>
      <c r="DW81" s="177" t="str">
        <f t="shared" si="184"/>
        <v/>
      </c>
      <c r="DX81" s="177" t="str">
        <f t="shared" si="184"/>
        <v/>
      </c>
      <c r="DY81" s="177" t="str">
        <f t="shared" si="184"/>
        <v/>
      </c>
      <c r="DZ81" s="177" t="str">
        <f t="shared" si="184"/>
        <v/>
      </c>
      <c r="EA81" s="177" t="str">
        <f t="shared" si="184"/>
        <v/>
      </c>
      <c r="EB81" s="177" t="str">
        <f t="shared" si="184"/>
        <v/>
      </c>
      <c r="EC81" s="177" t="str">
        <f t="shared" si="184"/>
        <v/>
      </c>
      <c r="ED81" s="177" t="str">
        <f t="shared" si="202"/>
        <v/>
      </c>
      <c r="EE81" s="177" t="str">
        <f t="shared" si="202"/>
        <v/>
      </c>
      <c r="EF81" s="177" t="str">
        <f t="shared" si="202"/>
        <v/>
      </c>
      <c r="EG81" s="177" t="str">
        <f t="shared" si="202"/>
        <v/>
      </c>
      <c r="EH81" s="177" t="str">
        <f t="shared" si="202"/>
        <v/>
      </c>
      <c r="EI81" s="177" t="str">
        <f t="shared" si="202"/>
        <v/>
      </c>
      <c r="EJ81" s="177" t="str">
        <f t="shared" si="202"/>
        <v/>
      </c>
      <c r="EK81" s="177" t="str">
        <f t="shared" si="202"/>
        <v/>
      </c>
      <c r="EL81" s="177" t="str">
        <f t="shared" si="202"/>
        <v/>
      </c>
      <c r="EM81" s="177" t="str">
        <f t="shared" si="202"/>
        <v/>
      </c>
      <c r="EN81" s="177" t="str">
        <f t="shared" si="202"/>
        <v/>
      </c>
      <c r="EO81" s="177" t="str">
        <f t="shared" si="202"/>
        <v/>
      </c>
      <c r="EP81" s="177" t="str">
        <f t="shared" si="202"/>
        <v/>
      </c>
      <c r="EQ81" s="177" t="str">
        <f t="shared" si="202"/>
        <v/>
      </c>
      <c r="ER81" s="177" t="str">
        <f t="shared" si="202"/>
        <v/>
      </c>
      <c r="ES81" s="177" t="str">
        <f t="shared" si="202"/>
        <v/>
      </c>
      <c r="ET81" s="177" t="str">
        <f t="shared" si="194"/>
        <v/>
      </c>
      <c r="EU81" s="177" t="str">
        <f t="shared" si="194"/>
        <v/>
      </c>
      <c r="EV81" s="177" t="str">
        <f t="shared" si="194"/>
        <v/>
      </c>
      <c r="EW81" s="177" t="str">
        <f t="shared" si="194"/>
        <v/>
      </c>
      <c r="EX81" s="177" t="str">
        <f t="shared" si="194"/>
        <v/>
      </c>
      <c r="EY81" s="177" t="str">
        <f t="shared" si="194"/>
        <v/>
      </c>
      <c r="EZ81" s="177" t="str">
        <f t="shared" si="194"/>
        <v/>
      </c>
      <c r="FA81" s="177" t="str">
        <f t="shared" si="194"/>
        <v/>
      </c>
      <c r="FB81" s="177" t="str">
        <f t="shared" si="194"/>
        <v/>
      </c>
      <c r="FC81" s="177" t="str">
        <f t="shared" si="194"/>
        <v/>
      </c>
      <c r="FD81" s="177" t="str">
        <f t="shared" si="194"/>
        <v/>
      </c>
      <c r="FE81" s="177" t="str">
        <f t="shared" si="194"/>
        <v/>
      </c>
      <c r="FF81" s="177" t="str">
        <f t="shared" si="194"/>
        <v/>
      </c>
      <c r="FG81" s="177" t="str">
        <f t="shared" si="194"/>
        <v/>
      </c>
      <c r="FH81" s="177" t="str">
        <f t="shared" si="194"/>
        <v/>
      </c>
      <c r="FI81" s="177" t="str">
        <f t="shared" si="207"/>
        <v/>
      </c>
      <c r="FJ81" s="177" t="str">
        <f t="shared" si="207"/>
        <v/>
      </c>
      <c r="FK81" s="177" t="str">
        <f t="shared" si="207"/>
        <v/>
      </c>
      <c r="FL81" s="177" t="str">
        <f t="shared" si="207"/>
        <v/>
      </c>
      <c r="FM81" s="177" t="str">
        <f t="shared" si="207"/>
        <v/>
      </c>
      <c r="FN81" s="177" t="str">
        <f t="shared" si="207"/>
        <v/>
      </c>
      <c r="FO81" s="177" t="str">
        <f t="shared" si="207"/>
        <v/>
      </c>
      <c r="FP81" s="177" t="str">
        <f t="shared" si="207"/>
        <v/>
      </c>
      <c r="FQ81" s="177" t="str">
        <f t="shared" si="207"/>
        <v/>
      </c>
      <c r="FR81" s="177" t="str">
        <f t="shared" si="207"/>
        <v/>
      </c>
      <c r="FS81" s="177" t="str">
        <f t="shared" si="207"/>
        <v/>
      </c>
      <c r="FT81" s="177" t="str">
        <f t="shared" si="207"/>
        <v/>
      </c>
      <c r="FU81" s="177" t="str">
        <f t="shared" si="207"/>
        <v/>
      </c>
      <c r="FV81" s="177" t="str">
        <f t="shared" si="207"/>
        <v/>
      </c>
      <c r="FW81" s="177" t="str">
        <f t="shared" si="207"/>
        <v/>
      </c>
      <c r="FX81" s="177" t="str">
        <f t="shared" si="207"/>
        <v/>
      </c>
      <c r="FY81" s="177" t="str">
        <f t="shared" si="203"/>
        <v/>
      </c>
      <c r="FZ81" s="177" t="str">
        <f t="shared" si="203"/>
        <v/>
      </c>
      <c r="GA81" s="177" t="str">
        <f t="shared" si="195"/>
        <v/>
      </c>
      <c r="GB81" s="177" t="str">
        <f t="shared" si="190"/>
        <v/>
      </c>
      <c r="GC81" s="177" t="str">
        <f t="shared" si="190"/>
        <v/>
      </c>
      <c r="GD81" s="177" t="str">
        <f t="shared" si="190"/>
        <v/>
      </c>
      <c r="GE81" s="177" t="str">
        <f t="shared" si="190"/>
        <v/>
      </c>
      <c r="GF81" s="177" t="str">
        <f t="shared" si="190"/>
        <v/>
      </c>
      <c r="GG81" s="177" t="str">
        <f t="shared" si="190"/>
        <v/>
      </c>
      <c r="GH81" s="177" t="str">
        <f t="shared" si="190"/>
        <v/>
      </c>
      <c r="GI81" s="177" t="str">
        <f t="shared" si="190"/>
        <v/>
      </c>
      <c r="GJ81" s="177" t="str">
        <f t="shared" si="190"/>
        <v/>
      </c>
      <c r="GK81" s="177" t="str">
        <f t="shared" si="190"/>
        <v/>
      </c>
      <c r="GL81" s="177" t="str">
        <f t="shared" si="190"/>
        <v/>
      </c>
      <c r="GM81" s="177" t="str">
        <f t="shared" si="190"/>
        <v/>
      </c>
      <c r="GN81" s="177" t="str">
        <f t="shared" si="190"/>
        <v/>
      </c>
      <c r="GO81" s="177" t="str">
        <f t="shared" si="190"/>
        <v/>
      </c>
      <c r="GP81" s="177" t="str">
        <f t="shared" si="190"/>
        <v/>
      </c>
      <c r="GQ81" s="177" t="str">
        <f t="shared" si="204"/>
        <v/>
      </c>
      <c r="GR81" s="177" t="str">
        <f t="shared" si="204"/>
        <v/>
      </c>
      <c r="GS81" s="177" t="str">
        <f t="shared" si="204"/>
        <v/>
      </c>
      <c r="GT81" s="177" t="str">
        <f t="shared" si="204"/>
        <v/>
      </c>
      <c r="GU81" s="177" t="str">
        <f t="shared" si="204"/>
        <v/>
      </c>
      <c r="GV81" s="177" t="str">
        <f t="shared" si="204"/>
        <v/>
      </c>
      <c r="GW81" s="177" t="str">
        <f t="shared" si="204"/>
        <v/>
      </c>
      <c r="GX81" s="177" t="str">
        <f t="shared" si="204"/>
        <v/>
      </c>
      <c r="GY81" s="177" t="str">
        <f t="shared" si="204"/>
        <v/>
      </c>
      <c r="GZ81" s="177" t="str">
        <f t="shared" si="204"/>
        <v/>
      </c>
      <c r="HA81" s="177" t="str">
        <f t="shared" si="204"/>
        <v/>
      </c>
      <c r="HB81" s="177" t="str">
        <f t="shared" si="204"/>
        <v/>
      </c>
      <c r="HC81" s="177" t="str">
        <f t="shared" si="204"/>
        <v/>
      </c>
      <c r="HD81" s="177" t="str">
        <f t="shared" si="204"/>
        <v/>
      </c>
      <c r="HE81" s="177" t="str">
        <f t="shared" si="204"/>
        <v/>
      </c>
      <c r="HF81" s="177" t="str">
        <f t="shared" si="204"/>
        <v/>
      </c>
      <c r="HG81" s="177" t="str">
        <f t="shared" si="196"/>
        <v/>
      </c>
      <c r="HH81" s="177" t="str">
        <f t="shared" si="191"/>
        <v/>
      </c>
      <c r="HI81" s="177" t="str">
        <f t="shared" si="191"/>
        <v/>
      </c>
      <c r="HJ81" s="177" t="str">
        <f t="shared" si="191"/>
        <v/>
      </c>
      <c r="HK81" s="177" t="str">
        <f t="shared" si="191"/>
        <v/>
      </c>
      <c r="HL81" s="177" t="str">
        <f t="shared" si="191"/>
        <v/>
      </c>
      <c r="HM81" s="177" t="str">
        <f t="shared" si="191"/>
        <v/>
      </c>
      <c r="HN81" s="177" t="str">
        <f t="shared" si="191"/>
        <v/>
      </c>
      <c r="HO81" s="177" t="str">
        <f t="shared" si="191"/>
        <v/>
      </c>
      <c r="HP81" s="177" t="str">
        <f t="shared" si="191"/>
        <v/>
      </c>
      <c r="HQ81" s="177" t="str">
        <f t="shared" si="191"/>
        <v/>
      </c>
      <c r="HR81" s="177" t="str">
        <f t="shared" si="191"/>
        <v/>
      </c>
      <c r="HS81" s="177" t="str">
        <f t="shared" si="191"/>
        <v/>
      </c>
      <c r="HT81" s="177" t="str">
        <f t="shared" si="191"/>
        <v/>
      </c>
      <c r="HU81" s="177" t="str">
        <f t="shared" si="191"/>
        <v/>
      </c>
      <c r="HV81" s="177" t="str">
        <f t="shared" si="191"/>
        <v/>
      </c>
      <c r="HW81" s="177" t="str">
        <f t="shared" si="205"/>
        <v/>
      </c>
      <c r="HX81" s="177" t="str">
        <f t="shared" si="205"/>
        <v/>
      </c>
      <c r="HY81" s="177" t="str">
        <f t="shared" si="205"/>
        <v/>
      </c>
      <c r="HZ81" s="177" t="str">
        <f t="shared" si="205"/>
        <v/>
      </c>
      <c r="IA81" s="177" t="str">
        <f t="shared" si="205"/>
        <v/>
      </c>
      <c r="IB81" s="177" t="str">
        <f t="shared" si="205"/>
        <v/>
      </c>
      <c r="IC81" s="177" t="str">
        <f t="shared" si="205"/>
        <v/>
      </c>
      <c r="ID81" s="177" t="str">
        <f t="shared" si="205"/>
        <v/>
      </c>
      <c r="IE81" s="192" t="str">
        <f t="shared" si="185"/>
        <v/>
      </c>
      <c r="IF81" s="193" t="e">
        <f t="shared" si="174"/>
        <v>#N/A</v>
      </c>
      <c r="IG81" s="193" t="e">
        <f t="shared" si="209"/>
        <v>#N/A</v>
      </c>
      <c r="IH81" s="193" t="e">
        <f t="shared" si="209"/>
        <v>#N/A</v>
      </c>
      <c r="II81" s="193" t="e">
        <f t="shared" si="209"/>
        <v>#N/A</v>
      </c>
      <c r="IJ81" s="193" t="e">
        <f t="shared" ref="IJ81:IX96" si="219">IF(ISNONTEXT($U81),IF($K81="R",_xlfn.BETA.DIST(AQ81,$Q81,$R81,FALSE,$D81,$F81),_xlfn.BETA.DIST(AQ81,$R81,$Q81,FALSE,$D81,$F81)),NA())</f>
        <v>#N/A</v>
      </c>
      <c r="IK81" s="193" t="e">
        <f t="shared" si="219"/>
        <v>#N/A</v>
      </c>
      <c r="IL81" s="193" t="e">
        <f t="shared" si="219"/>
        <v>#N/A</v>
      </c>
      <c r="IM81" s="193" t="e">
        <f t="shared" si="219"/>
        <v>#N/A</v>
      </c>
      <c r="IN81" s="193" t="e">
        <f t="shared" si="219"/>
        <v>#N/A</v>
      </c>
      <c r="IO81" s="193" t="e">
        <f t="shared" si="219"/>
        <v>#N/A</v>
      </c>
      <c r="IP81" s="193" t="e">
        <f t="shared" si="219"/>
        <v>#N/A</v>
      </c>
      <c r="IQ81" s="193" t="e">
        <f t="shared" si="219"/>
        <v>#N/A</v>
      </c>
      <c r="IR81" s="193" t="e">
        <f t="shared" si="219"/>
        <v>#N/A</v>
      </c>
      <c r="IS81" s="193" t="e">
        <f t="shared" si="219"/>
        <v>#N/A</v>
      </c>
      <c r="IT81" s="193" t="e">
        <f t="shared" si="219"/>
        <v>#N/A</v>
      </c>
      <c r="IU81" s="193" t="e">
        <f t="shared" si="219"/>
        <v>#N/A</v>
      </c>
      <c r="IV81" s="193" t="e">
        <f t="shared" si="219"/>
        <v>#N/A</v>
      </c>
      <c r="IW81" s="193" t="e">
        <f t="shared" si="219"/>
        <v>#N/A</v>
      </c>
      <c r="IX81" s="193" t="e">
        <f t="shared" si="219"/>
        <v>#N/A</v>
      </c>
      <c r="IY81" s="193" t="e">
        <f t="shared" si="215"/>
        <v>#N/A</v>
      </c>
      <c r="IZ81" s="193" t="e">
        <f t="shared" si="215"/>
        <v>#N/A</v>
      </c>
      <c r="JA81" s="193" t="e">
        <f t="shared" si="215"/>
        <v>#N/A</v>
      </c>
      <c r="JB81" s="193" t="e">
        <f t="shared" si="215"/>
        <v>#N/A</v>
      </c>
      <c r="JC81" s="193" t="e">
        <f t="shared" si="215"/>
        <v>#N/A</v>
      </c>
      <c r="JD81" s="193" t="e">
        <f t="shared" si="215"/>
        <v>#N/A</v>
      </c>
      <c r="JE81" s="193" t="e">
        <f t="shared" si="215"/>
        <v>#N/A</v>
      </c>
      <c r="JF81" s="193" t="e">
        <f t="shared" si="215"/>
        <v>#N/A</v>
      </c>
      <c r="JG81" s="193" t="e">
        <f t="shared" si="215"/>
        <v>#N/A</v>
      </c>
      <c r="JH81" s="193" t="e">
        <f t="shared" si="215"/>
        <v>#N/A</v>
      </c>
      <c r="JI81" s="193" t="e">
        <f t="shared" si="215"/>
        <v>#N/A</v>
      </c>
      <c r="JJ81" s="193" t="e">
        <f t="shared" si="215"/>
        <v>#N/A</v>
      </c>
      <c r="JK81" s="193" t="e">
        <f t="shared" si="215"/>
        <v>#N/A</v>
      </c>
      <c r="JL81" s="193" t="e">
        <f t="shared" si="215"/>
        <v>#N/A</v>
      </c>
      <c r="JM81" s="193" t="e">
        <f t="shared" si="215"/>
        <v>#N/A</v>
      </c>
      <c r="JN81" s="193" t="e">
        <f t="shared" si="212"/>
        <v>#N/A</v>
      </c>
      <c r="JO81" s="193" t="e">
        <f t="shared" si="212"/>
        <v>#N/A</v>
      </c>
      <c r="JP81" s="193" t="e">
        <f t="shared" si="212"/>
        <v>#N/A</v>
      </c>
      <c r="JQ81" s="193" t="e">
        <f t="shared" si="212"/>
        <v>#N/A</v>
      </c>
      <c r="JR81" s="193" t="e">
        <f t="shared" si="212"/>
        <v>#N/A</v>
      </c>
      <c r="JS81" s="193" t="e">
        <f t="shared" si="212"/>
        <v>#N/A</v>
      </c>
      <c r="JT81" s="193" t="e">
        <f t="shared" si="212"/>
        <v>#N/A</v>
      </c>
      <c r="JU81" s="193" t="e">
        <f t="shared" si="212"/>
        <v>#N/A</v>
      </c>
      <c r="JV81" s="193" t="e">
        <f t="shared" si="212"/>
        <v>#N/A</v>
      </c>
      <c r="JW81" s="193" t="e">
        <f t="shared" si="212"/>
        <v>#N/A</v>
      </c>
      <c r="JX81" s="193" t="e">
        <f t="shared" si="212"/>
        <v>#N/A</v>
      </c>
      <c r="JY81" s="193" t="e">
        <f t="shared" si="212"/>
        <v>#N/A</v>
      </c>
      <c r="JZ81" s="193" t="e">
        <f t="shared" si="212"/>
        <v>#N/A</v>
      </c>
      <c r="KA81" s="193" t="e">
        <f t="shared" si="212"/>
        <v>#N/A</v>
      </c>
      <c r="KB81" s="193" t="e">
        <f t="shared" si="212"/>
        <v>#N/A</v>
      </c>
      <c r="KC81" s="193" t="e">
        <f t="shared" si="186"/>
        <v>#N/A</v>
      </c>
      <c r="KD81" s="193" t="e">
        <f t="shared" si="186"/>
        <v>#N/A</v>
      </c>
      <c r="KE81" s="193" t="e">
        <f t="shared" si="186"/>
        <v>#N/A</v>
      </c>
      <c r="KF81" s="193" t="e">
        <f t="shared" si="186"/>
        <v>#N/A</v>
      </c>
      <c r="KG81" s="193" t="e">
        <f t="shared" si="186"/>
        <v>#N/A</v>
      </c>
      <c r="KH81" s="193" t="e">
        <f t="shared" si="186"/>
        <v>#N/A</v>
      </c>
      <c r="KI81" s="193" t="e">
        <f t="shared" si="186"/>
        <v>#N/A</v>
      </c>
      <c r="KJ81" s="193" t="e">
        <f t="shared" si="186"/>
        <v>#N/A</v>
      </c>
      <c r="KK81" s="193" t="e">
        <f t="shared" si="186"/>
        <v>#N/A</v>
      </c>
      <c r="KL81" s="193" t="e">
        <f t="shared" si="186"/>
        <v>#N/A</v>
      </c>
      <c r="KM81" s="193" t="e">
        <f t="shared" si="186"/>
        <v>#N/A</v>
      </c>
      <c r="KN81" s="193" t="e">
        <f t="shared" si="186"/>
        <v>#N/A</v>
      </c>
      <c r="KO81" s="193" t="e">
        <f t="shared" si="186"/>
        <v>#N/A</v>
      </c>
      <c r="KP81" s="193" t="e">
        <f t="shared" si="186"/>
        <v>#N/A</v>
      </c>
      <c r="KQ81" s="193" t="e">
        <f t="shared" si="186"/>
        <v>#N/A</v>
      </c>
      <c r="KR81" s="193" t="e">
        <f t="shared" si="197"/>
        <v>#N/A</v>
      </c>
      <c r="KS81" s="193" t="e">
        <f t="shared" si="210"/>
        <v>#N/A</v>
      </c>
      <c r="KT81" s="193" t="e">
        <f t="shared" si="210"/>
        <v>#N/A</v>
      </c>
      <c r="KU81" s="193" t="e">
        <f t="shared" si="210"/>
        <v>#N/A</v>
      </c>
      <c r="KV81" s="193" t="e">
        <f t="shared" ref="KV81:LJ96" si="220">IF(ISNONTEXT($U81),IF($K81="R",_xlfn.BETA.DIST(DC81,$Q81,$R81,FALSE,$D81,$F81),_xlfn.BETA.DIST(DC81,$R81,$Q81,FALSE,$D81,$F81)),NA())</f>
        <v>#N/A</v>
      </c>
      <c r="KW81" s="193" t="e">
        <f t="shared" si="220"/>
        <v>#N/A</v>
      </c>
      <c r="KX81" s="193" t="e">
        <f t="shared" si="220"/>
        <v>#N/A</v>
      </c>
      <c r="KY81" s="193" t="e">
        <f t="shared" si="220"/>
        <v>#N/A</v>
      </c>
      <c r="KZ81" s="193" t="e">
        <f t="shared" si="220"/>
        <v>#N/A</v>
      </c>
      <c r="LA81" s="193" t="e">
        <f t="shared" si="220"/>
        <v>#N/A</v>
      </c>
      <c r="LB81" s="193" t="e">
        <f t="shared" si="220"/>
        <v>#N/A</v>
      </c>
      <c r="LC81" s="193" t="e">
        <f t="shared" si="220"/>
        <v>#N/A</v>
      </c>
      <c r="LD81" s="193" t="e">
        <f t="shared" si="220"/>
        <v>#N/A</v>
      </c>
      <c r="LE81" s="193" t="e">
        <f t="shared" si="220"/>
        <v>#N/A</v>
      </c>
      <c r="LF81" s="193" t="e">
        <f t="shared" si="220"/>
        <v>#N/A</v>
      </c>
      <c r="LG81" s="193" t="e">
        <f t="shared" si="220"/>
        <v>#N/A</v>
      </c>
      <c r="LH81" s="193" t="e">
        <f t="shared" si="220"/>
        <v>#N/A</v>
      </c>
      <c r="LI81" s="193" t="e">
        <f t="shared" si="220"/>
        <v>#N/A</v>
      </c>
      <c r="LJ81" s="193" t="e">
        <f t="shared" si="220"/>
        <v>#N/A</v>
      </c>
      <c r="LK81" s="193" t="e">
        <f t="shared" si="216"/>
        <v>#N/A</v>
      </c>
      <c r="LL81" s="193" t="e">
        <f t="shared" si="216"/>
        <v>#N/A</v>
      </c>
      <c r="LM81" s="193" t="e">
        <f t="shared" si="216"/>
        <v>#N/A</v>
      </c>
      <c r="LN81" s="193" t="e">
        <f t="shared" si="216"/>
        <v>#N/A</v>
      </c>
      <c r="LO81" s="193" t="e">
        <f t="shared" si="216"/>
        <v>#N/A</v>
      </c>
      <c r="LP81" s="193" t="e">
        <f t="shared" si="216"/>
        <v>#N/A</v>
      </c>
      <c r="LQ81" s="193" t="e">
        <f t="shared" si="216"/>
        <v>#N/A</v>
      </c>
      <c r="LR81" s="193" t="e">
        <f t="shared" si="216"/>
        <v>#N/A</v>
      </c>
      <c r="LS81" s="193" t="e">
        <f t="shared" si="216"/>
        <v>#N/A</v>
      </c>
      <c r="LT81" s="193" t="e">
        <f t="shared" si="216"/>
        <v>#N/A</v>
      </c>
      <c r="LU81" s="193" t="e">
        <f t="shared" si="216"/>
        <v>#N/A</v>
      </c>
      <c r="LV81" s="193" t="e">
        <f t="shared" si="216"/>
        <v>#N/A</v>
      </c>
      <c r="LW81" s="193" t="e">
        <f t="shared" si="216"/>
        <v>#N/A</v>
      </c>
      <c r="LX81" s="193" t="e">
        <f t="shared" si="216"/>
        <v>#N/A</v>
      </c>
      <c r="LY81" s="193" t="e">
        <f t="shared" si="216"/>
        <v>#N/A</v>
      </c>
      <c r="LZ81" s="193" t="e">
        <f t="shared" si="213"/>
        <v>#N/A</v>
      </c>
      <c r="MA81" s="193" t="e">
        <f t="shared" si="213"/>
        <v>#N/A</v>
      </c>
      <c r="MB81" s="193" t="e">
        <f t="shared" si="213"/>
        <v>#N/A</v>
      </c>
      <c r="MC81" s="193" t="e">
        <f t="shared" si="213"/>
        <v>#N/A</v>
      </c>
      <c r="MD81" s="193" t="e">
        <f t="shared" si="213"/>
        <v>#N/A</v>
      </c>
      <c r="ME81" s="193" t="e">
        <f t="shared" si="213"/>
        <v>#N/A</v>
      </c>
      <c r="MF81" s="193" t="e">
        <f t="shared" si="213"/>
        <v>#N/A</v>
      </c>
      <c r="MG81" s="193" t="e">
        <f t="shared" si="213"/>
        <v>#N/A</v>
      </c>
      <c r="MH81" s="193" t="e">
        <f t="shared" si="213"/>
        <v>#N/A</v>
      </c>
      <c r="MI81" s="193" t="e">
        <f t="shared" si="213"/>
        <v>#N/A</v>
      </c>
      <c r="MJ81" s="193" t="e">
        <f t="shared" si="213"/>
        <v>#N/A</v>
      </c>
      <c r="MK81" s="193" t="e">
        <f t="shared" si="213"/>
        <v>#N/A</v>
      </c>
      <c r="ML81" s="193" t="e">
        <f t="shared" si="213"/>
        <v>#N/A</v>
      </c>
      <c r="MM81" s="193" t="e">
        <f t="shared" si="213"/>
        <v>#N/A</v>
      </c>
      <c r="MN81" s="193" t="e">
        <f t="shared" si="213"/>
        <v>#N/A</v>
      </c>
      <c r="MO81" s="193" t="e">
        <f t="shared" si="187"/>
        <v>#N/A</v>
      </c>
      <c r="MP81" s="193" t="e">
        <f t="shared" si="187"/>
        <v>#N/A</v>
      </c>
      <c r="MQ81" s="193" t="e">
        <f t="shared" si="187"/>
        <v>#N/A</v>
      </c>
      <c r="MR81" s="193" t="e">
        <f t="shared" si="187"/>
        <v>#N/A</v>
      </c>
      <c r="MS81" s="193" t="e">
        <f t="shared" si="187"/>
        <v>#N/A</v>
      </c>
      <c r="MT81" s="193" t="e">
        <f t="shared" si="187"/>
        <v>#N/A</v>
      </c>
      <c r="MU81" s="193" t="e">
        <f t="shared" si="187"/>
        <v>#N/A</v>
      </c>
      <c r="MV81" s="193" t="e">
        <f t="shared" si="187"/>
        <v>#N/A</v>
      </c>
      <c r="MW81" s="193" t="e">
        <f t="shared" si="187"/>
        <v>#N/A</v>
      </c>
      <c r="MX81" s="193" t="e">
        <f t="shared" si="187"/>
        <v>#N/A</v>
      </c>
      <c r="MY81" s="193" t="e">
        <f t="shared" si="187"/>
        <v>#N/A</v>
      </c>
      <c r="MZ81" s="193" t="e">
        <f t="shared" si="187"/>
        <v>#N/A</v>
      </c>
      <c r="NA81" s="193" t="e">
        <f t="shared" si="187"/>
        <v>#N/A</v>
      </c>
      <c r="NB81" s="193" t="e">
        <f t="shared" si="187"/>
        <v>#N/A</v>
      </c>
      <c r="NC81" s="193" t="e">
        <f t="shared" si="187"/>
        <v>#N/A</v>
      </c>
      <c r="ND81" s="193" t="e">
        <f t="shared" si="198"/>
        <v>#N/A</v>
      </c>
      <c r="NE81" s="193" t="e">
        <f t="shared" si="211"/>
        <v>#N/A</v>
      </c>
      <c r="NF81" s="193" t="e">
        <f t="shared" si="211"/>
        <v>#N/A</v>
      </c>
      <c r="NG81" s="193" t="e">
        <f t="shared" si="211"/>
        <v>#N/A</v>
      </c>
      <c r="NH81" s="193" t="e">
        <f t="shared" ref="NH81:NV96" si="221">IF(ISNONTEXT($U81),IF($K81="R",_xlfn.BETA.DIST(FO81,$Q81,$R81,FALSE,$D81,$F81),_xlfn.BETA.DIST(FO81,$R81,$Q81,FALSE,$D81,$F81)),NA())</f>
        <v>#N/A</v>
      </c>
      <c r="NI81" s="193" t="e">
        <f t="shared" si="221"/>
        <v>#N/A</v>
      </c>
      <c r="NJ81" s="193" t="e">
        <f t="shared" si="221"/>
        <v>#N/A</v>
      </c>
      <c r="NK81" s="193" t="e">
        <f t="shared" si="221"/>
        <v>#N/A</v>
      </c>
      <c r="NL81" s="193" t="e">
        <f t="shared" si="221"/>
        <v>#N/A</v>
      </c>
      <c r="NM81" s="193" t="e">
        <f t="shared" si="221"/>
        <v>#N/A</v>
      </c>
      <c r="NN81" s="193" t="e">
        <f t="shared" si="221"/>
        <v>#N/A</v>
      </c>
      <c r="NO81" s="193" t="e">
        <f t="shared" si="221"/>
        <v>#N/A</v>
      </c>
      <c r="NP81" s="193" t="e">
        <f t="shared" si="221"/>
        <v>#N/A</v>
      </c>
      <c r="NQ81" s="193" t="e">
        <f t="shared" si="221"/>
        <v>#N/A</v>
      </c>
      <c r="NR81" s="193" t="e">
        <f t="shared" si="221"/>
        <v>#N/A</v>
      </c>
      <c r="NS81" s="193" t="e">
        <f t="shared" si="221"/>
        <v>#N/A</v>
      </c>
      <c r="NT81" s="193" t="e">
        <f t="shared" si="221"/>
        <v>#N/A</v>
      </c>
      <c r="NU81" s="193" t="e">
        <f t="shared" si="221"/>
        <v>#N/A</v>
      </c>
      <c r="NV81" s="193" t="e">
        <f t="shared" si="221"/>
        <v>#N/A</v>
      </c>
      <c r="NW81" s="193" t="e">
        <f t="shared" si="217"/>
        <v>#N/A</v>
      </c>
      <c r="NX81" s="193" t="e">
        <f t="shared" si="217"/>
        <v>#N/A</v>
      </c>
      <c r="NY81" s="193" t="e">
        <f t="shared" si="217"/>
        <v>#N/A</v>
      </c>
      <c r="NZ81" s="193" t="e">
        <f t="shared" si="217"/>
        <v>#N/A</v>
      </c>
      <c r="OA81" s="193" t="e">
        <f t="shared" si="217"/>
        <v>#N/A</v>
      </c>
      <c r="OB81" s="193" t="e">
        <f t="shared" si="217"/>
        <v>#N/A</v>
      </c>
      <c r="OC81" s="193" t="e">
        <f t="shared" si="217"/>
        <v>#N/A</v>
      </c>
      <c r="OD81" s="193" t="e">
        <f t="shared" si="217"/>
        <v>#N/A</v>
      </c>
      <c r="OE81" s="193" t="e">
        <f t="shared" si="217"/>
        <v>#N/A</v>
      </c>
      <c r="OF81" s="193" t="e">
        <f t="shared" si="217"/>
        <v>#N/A</v>
      </c>
      <c r="OG81" s="193" t="e">
        <f t="shared" si="217"/>
        <v>#N/A</v>
      </c>
      <c r="OH81" s="193" t="e">
        <f t="shared" si="217"/>
        <v>#N/A</v>
      </c>
      <c r="OI81" s="193" t="e">
        <f t="shared" si="217"/>
        <v>#N/A</v>
      </c>
      <c r="OJ81" s="193" t="e">
        <f t="shared" si="217"/>
        <v>#N/A</v>
      </c>
      <c r="OK81" s="193" t="e">
        <f t="shared" si="217"/>
        <v>#N/A</v>
      </c>
      <c r="OL81" s="193" t="e">
        <f t="shared" si="214"/>
        <v>#N/A</v>
      </c>
      <c r="OM81" s="193" t="e">
        <f t="shared" si="214"/>
        <v>#N/A</v>
      </c>
      <c r="ON81" s="193" t="e">
        <f t="shared" si="214"/>
        <v>#N/A</v>
      </c>
      <c r="OO81" s="193" t="e">
        <f t="shared" si="214"/>
        <v>#N/A</v>
      </c>
      <c r="OP81" s="193" t="e">
        <f t="shared" si="214"/>
        <v>#N/A</v>
      </c>
      <c r="OQ81" s="193" t="e">
        <f t="shared" si="214"/>
        <v>#N/A</v>
      </c>
      <c r="OR81" s="193" t="e">
        <f t="shared" si="214"/>
        <v>#N/A</v>
      </c>
      <c r="OS81" s="193" t="e">
        <f t="shared" si="214"/>
        <v>#N/A</v>
      </c>
      <c r="OT81" s="193" t="e">
        <f t="shared" si="214"/>
        <v>#N/A</v>
      </c>
      <c r="OU81" s="193" t="e">
        <f t="shared" si="214"/>
        <v>#N/A</v>
      </c>
      <c r="OV81" s="193" t="e">
        <f t="shared" si="214"/>
        <v>#N/A</v>
      </c>
      <c r="OW81" s="193" t="e">
        <f t="shared" si="214"/>
        <v>#N/A</v>
      </c>
      <c r="OX81" s="193" t="e">
        <f t="shared" si="214"/>
        <v>#N/A</v>
      </c>
      <c r="OY81" s="193" t="e">
        <f t="shared" si="214"/>
        <v>#N/A</v>
      </c>
      <c r="OZ81" s="193" t="e">
        <f t="shared" si="214"/>
        <v>#N/A</v>
      </c>
      <c r="PA81" s="193" t="e">
        <f t="shared" si="188"/>
        <v>#N/A</v>
      </c>
      <c r="PB81" s="193" t="e">
        <f t="shared" si="188"/>
        <v>#N/A</v>
      </c>
      <c r="PC81" s="193" t="e">
        <f t="shared" si="188"/>
        <v>#N/A</v>
      </c>
      <c r="PD81" s="193" t="e">
        <f t="shared" si="188"/>
        <v>#N/A</v>
      </c>
      <c r="PE81" s="193" t="e">
        <f t="shared" si="188"/>
        <v>#N/A</v>
      </c>
      <c r="PF81" s="193" t="e">
        <f t="shared" si="188"/>
        <v>#N/A</v>
      </c>
      <c r="PG81" s="193" t="e">
        <f t="shared" si="188"/>
        <v>#N/A</v>
      </c>
      <c r="PH81" s="193" t="e">
        <f t="shared" si="188"/>
        <v>#N/A</v>
      </c>
      <c r="PI81" s="193" t="e">
        <f t="shared" si="188"/>
        <v>#N/A</v>
      </c>
      <c r="PJ81" s="193" t="e">
        <f t="shared" si="188"/>
        <v>#N/A</v>
      </c>
      <c r="PK81" s="193" t="e">
        <f t="shared" si="188"/>
        <v>#N/A</v>
      </c>
      <c r="PL81" s="193" t="e">
        <f t="shared" si="188"/>
        <v>#N/A</v>
      </c>
      <c r="PM81" s="193" t="e">
        <f t="shared" si="188"/>
        <v>#N/A</v>
      </c>
      <c r="PN81" s="193" t="e">
        <f t="shared" si="188"/>
        <v>#N/A</v>
      </c>
      <c r="PO81" s="193" t="e">
        <f t="shared" si="188"/>
        <v>#N/A</v>
      </c>
      <c r="PP81" s="193" t="e">
        <f t="shared" si="199"/>
        <v>#N/A</v>
      </c>
      <c r="PQ81" s="193" t="e">
        <f t="shared" si="175"/>
        <v>#N/A</v>
      </c>
      <c r="PR81" s="193" t="e">
        <f t="shared" si="175"/>
        <v>#N/A</v>
      </c>
      <c r="PS81" s="193" t="e">
        <f t="shared" si="175"/>
        <v>#N/A</v>
      </c>
      <c r="PT81" s="193" t="e">
        <f t="shared" si="175"/>
        <v>#N/A</v>
      </c>
      <c r="PU81" s="193" t="e">
        <f t="shared" si="175"/>
        <v>#N/A</v>
      </c>
      <c r="PV81" s="193" t="e">
        <f t="shared" si="175"/>
        <v>#N/A</v>
      </c>
      <c r="PW81" s="193" t="e">
        <f t="shared" si="175"/>
        <v>#N/A</v>
      </c>
      <c r="PX81" s="193" t="e">
        <f t="shared" si="175"/>
        <v>#N/A</v>
      </c>
    </row>
    <row r="82" spans="1:440" hidden="1" x14ac:dyDescent="0.45">
      <c r="A82" s="20">
        <v>79</v>
      </c>
      <c r="B82" s="134"/>
      <c r="C82" s="279"/>
      <c r="D82" s="280" t="str">
        <f t="shared" si="176"/>
        <v/>
      </c>
      <c r="E82" s="281"/>
      <c r="F82" s="280" t="str">
        <f t="shared" si="177"/>
        <v/>
      </c>
      <c r="G82" s="279"/>
      <c r="H82" s="135"/>
      <c r="I82" s="110" t="str">
        <f t="shared" si="178"/>
        <v/>
      </c>
      <c r="J82" s="21" t="str">
        <f t="shared" si="179"/>
        <v/>
      </c>
      <c r="K82" s="22" t="str">
        <f t="shared" si="180"/>
        <v/>
      </c>
      <c r="L82" s="23" t="str">
        <f>IF(J82="","",IF(OR($J82&lt;Skew!$B$3,$J82=Skew!$B$3),IF($J82&gt;Skew!$C$3,Skew!$A$3,IF($J82&gt;Skew!$C$4,Skew!$A$4,IF($J82&gt;Skew!$C$5,Skew!$A$5,IF($J82&gt;Skew!$C$6,Skew!$A$6,IF($J82&gt;Skew!$C$7,Skew!$A$7,IF($J82&gt;Skew!$C$8,Skew!$A$8,IF($J82&gt;Skew!$C$9,Skew!$A$9,IF($J82&gt;Skew!$C$10,Skew!$A$10,IF($J82&gt;Skew!$C$11,Skew!$A$11,IF($J82&gt;Skew!$C$12,Skew!$A$12,IF($J82&gt;Skew!$C$13,Skew!$A$13,IF($J82&gt;Skew!$C$14,Skew!$A$14,IF($J82&gt;Skew!$C$15,Skew!$A$15,IF($J82&gt;Skew!$C$16,Skew!$A$16,Skew!$A$17)
)))))))))))))))</f>
        <v/>
      </c>
      <c r="M82" s="22" t="str">
        <f>IF(J82="","",MATCH(L82,Skew!$A$3:$A$17,0))</f>
        <v/>
      </c>
      <c r="N82" s="22" t="str">
        <f t="shared" si="168"/>
        <v/>
      </c>
      <c r="O82" s="24"/>
      <c r="P82" s="22" t="str">
        <f>IF(OR(J82="",O82=""),"",MATCH(O82,Confidence!$A$3:$A$12,0))</f>
        <v/>
      </c>
      <c r="Q82" s="25" t="str">
        <f t="shared" si="169"/>
        <v/>
      </c>
      <c r="R82" s="25" t="str">
        <f t="shared" si="170"/>
        <v/>
      </c>
      <c r="S82" s="22"/>
      <c r="T82" s="102" t="str">
        <f t="shared" si="171"/>
        <v/>
      </c>
      <c r="U82" s="102" t="str">
        <f t="shared" si="172"/>
        <v/>
      </c>
      <c r="V82" s="37" t="str">
        <f t="shared" si="173"/>
        <v/>
      </c>
      <c r="W82" s="115"/>
      <c r="X82" s="204" t="str">
        <f>IF(AND(D82&gt;0,E82&gt;0,F82&gt;0,Q82&gt;0,R82&gt;0,W82&gt;0,NOT(O82="")),ABS(VLOOKUP($W$1,VLookups!$A$30:$B$31,2,FALSE)-_xlfn.BETA.DIST(W82,IF(K82="L",R82,Q82),IF(K82="L",Q82,R82),TRUE,D82,F82)),"")</f>
        <v/>
      </c>
      <c r="Y82" s="112" t="str">
        <f>IF(OR($Q82="",$R82=""),"",_xlfn.BETA.INV(ABS(VLOOKUP($W$1,VLookups!$A$30:$B$31,2,FALSE)-Y$3),IF($K82="L",$R82,$Q82),IF($K82="L",$Q82,$R82),$D82,$F82))</f>
        <v/>
      </c>
      <c r="Z82" s="113" t="str">
        <f>IF(OR($Q82="",$R82=""),"",_xlfn.BETA.INV(ABS(VLOOKUP($W$1,VLookups!$A$30:$B$31,2,FALSE)-Z$3),IF($K82="L",$R82,$Q82),IF($K82="L",$Q82,$R82),$D82,$F82))</f>
        <v/>
      </c>
      <c r="AA82" s="112" t="str">
        <f>IF(OR($Q82="",$R82=""),"",_xlfn.BETA.INV(ABS(VLOOKUP($W$1,VLookups!$A$30:$B$31,2,FALSE)-AA$3),IF($K82="L",$R82,$Q82),IF($K82="L",$Q82,$R82),$D82,$F82))</f>
        <v/>
      </c>
      <c r="AB82" s="113" t="str">
        <f>IF(OR($Q82="",$R82=""),"",_xlfn.BETA.INV(ABS(VLOOKUP($W$1,VLookups!$A$30:$B$31,2,FALSE)-AB$3),IF($K82="L",$R82,$Q82),IF($K82="L",$Q82,$R82),$D82,$F82))</f>
        <v/>
      </c>
      <c r="AC82" s="112" t="str">
        <f>IF(OR($Q82="",$R82=""),"",_xlfn.BETA.INV(ABS(VLOOKUP($W$1,VLookups!$A$30:$B$31,2,FALSE)-AC$3),IF($K82="L",$R82,$Q82),IF($K82="L",$Q82,$R82),$D82,$F82))</f>
        <v/>
      </c>
      <c r="AD82" s="113" t="str">
        <f>IF(OR($Q82="",$R82=""),"",_xlfn.BETA.INV(ABS(VLOOKUP($W$1,VLookups!$A$30:$B$31,2,FALSE)-AD$3),IF($K82="L",$R82,$Q82),IF($K82="L",$Q82,$R82),$D82,$F82))</f>
        <v/>
      </c>
      <c r="AE82" s="112" t="str">
        <f>IF(OR($Q82="",$R82=""),"",_xlfn.BETA.INV(ABS(VLOOKUP($W$1,VLookups!$A$30:$B$31,2,FALSE)-AE$3),IF($K82="L",$R82,$Q82),IF($K82="L",$Q82,$R82),$D82,$F82))</f>
        <v/>
      </c>
      <c r="AF82" s="113" t="str">
        <f>IF(OR($Q82="",$R82=""),"",_xlfn.BETA.INV(ABS(VLOOKUP($W$1,VLookups!$A$30:$B$31,2,FALSE)-AF$3),IF($K82="L",$R82,$Q82),IF($K82="L",$Q82,$R82),$D82,$F82))</f>
        <v/>
      </c>
      <c r="AG82" s="112" t="str">
        <f>IF(OR($Q82="",$R82=""),"",_xlfn.BETA.INV(ABS(VLOOKUP($W$1,VLookups!$A$30:$B$31,2,FALSE)-AG$3),IF($K82="L",$R82,$Q82),IF($K82="L",$Q82,$R82),$D82,$F82))</f>
        <v/>
      </c>
      <c r="AH82" s="113" t="str">
        <f>IF(OR($Q82="",$R82=""),"",_xlfn.BETA.INV(ABS(VLOOKUP($W$1,VLookups!$A$30:$B$31,2,FALSE)-AH$3),IF($K82="L",$R82,$Q82),IF($K82="L",$Q82,$R82),$D82,$F82))</f>
        <v/>
      </c>
      <c r="AI82" s="112" t="str">
        <f>IF(OR($Q82="",$R82=""),"",_xlfn.BETA.INV(ABS(VLOOKUP($W$1,VLookups!$A$30:$B$31,2,FALSE)-AI$3),IF($K82="L",$R82,$Q82),IF($K82="L",$Q82,$R82),$D82,$F82))</f>
        <v/>
      </c>
      <c r="AJ82" s="113" t="str">
        <f>IF(OR($Q82="",$R82=""),"",_xlfn.BETA.INV(ABS(VLOOKUP($W$1,VLookups!$A$30:$B$31,2,FALSE)-AJ$3),IF($K82="L",$R82,$Q82),IF($K82="L",$Q82,$R82),$D82,$F82))</f>
        <v/>
      </c>
      <c r="AK82" s="15"/>
      <c r="AL82" s="194" t="str">
        <f t="shared" si="181"/>
        <v/>
      </c>
      <c r="AM82" s="192" t="str">
        <f t="shared" si="182"/>
        <v/>
      </c>
      <c r="AN82" s="177" t="str">
        <f t="shared" si="218"/>
        <v/>
      </c>
      <c r="AO82" s="177" t="str">
        <f t="shared" si="200"/>
        <v/>
      </c>
      <c r="AP82" s="177" t="str">
        <f t="shared" si="200"/>
        <v/>
      </c>
      <c r="AQ82" s="177" t="str">
        <f t="shared" si="200"/>
        <v/>
      </c>
      <c r="AR82" s="177" t="str">
        <f t="shared" si="200"/>
        <v/>
      </c>
      <c r="AS82" s="177" t="str">
        <f t="shared" si="200"/>
        <v/>
      </c>
      <c r="AT82" s="177" t="str">
        <f t="shared" si="200"/>
        <v/>
      </c>
      <c r="AU82" s="177" t="str">
        <f t="shared" si="200"/>
        <v/>
      </c>
      <c r="AV82" s="177" t="str">
        <f t="shared" si="200"/>
        <v/>
      </c>
      <c r="AW82" s="177" t="str">
        <f t="shared" si="200"/>
        <v/>
      </c>
      <c r="AX82" s="177" t="str">
        <f t="shared" si="200"/>
        <v/>
      </c>
      <c r="AY82" s="177" t="str">
        <f t="shared" si="200"/>
        <v/>
      </c>
      <c r="AZ82" s="177" t="str">
        <f t="shared" si="200"/>
        <v/>
      </c>
      <c r="BA82" s="177" t="str">
        <f t="shared" si="200"/>
        <v/>
      </c>
      <c r="BB82" s="177" t="str">
        <f t="shared" si="200"/>
        <v/>
      </c>
      <c r="BC82" s="177" t="str">
        <f t="shared" si="200"/>
        <v/>
      </c>
      <c r="BD82" s="177" t="str">
        <f t="shared" si="200"/>
        <v/>
      </c>
      <c r="BE82" s="177" t="str">
        <f t="shared" si="192"/>
        <v/>
      </c>
      <c r="BF82" s="177" t="str">
        <f t="shared" si="192"/>
        <v/>
      </c>
      <c r="BG82" s="177" t="str">
        <f t="shared" si="192"/>
        <v/>
      </c>
      <c r="BH82" s="177" t="str">
        <f t="shared" si="192"/>
        <v/>
      </c>
      <c r="BI82" s="177" t="str">
        <f t="shared" si="192"/>
        <v/>
      </c>
      <c r="BJ82" s="177" t="str">
        <f t="shared" si="192"/>
        <v/>
      </c>
      <c r="BK82" s="177" t="str">
        <f t="shared" si="192"/>
        <v/>
      </c>
      <c r="BL82" s="177" t="str">
        <f t="shared" si="192"/>
        <v/>
      </c>
      <c r="BM82" s="177" t="str">
        <f t="shared" si="192"/>
        <v/>
      </c>
      <c r="BN82" s="177" t="str">
        <f t="shared" si="192"/>
        <v/>
      </c>
      <c r="BO82" s="177" t="str">
        <f t="shared" si="192"/>
        <v/>
      </c>
      <c r="BP82" s="177" t="str">
        <f t="shared" si="192"/>
        <v/>
      </c>
      <c r="BQ82" s="177" t="str">
        <f t="shared" si="192"/>
        <v/>
      </c>
      <c r="BR82" s="177" t="str">
        <f t="shared" si="192"/>
        <v/>
      </c>
      <c r="BS82" s="177" t="str">
        <f t="shared" si="192"/>
        <v/>
      </c>
      <c r="BT82" s="177" t="str">
        <f t="shared" si="201"/>
        <v/>
      </c>
      <c r="BU82" s="177" t="str">
        <f t="shared" si="201"/>
        <v/>
      </c>
      <c r="BV82" s="177" t="str">
        <f t="shared" si="201"/>
        <v/>
      </c>
      <c r="BW82" s="177" t="str">
        <f t="shared" si="201"/>
        <v/>
      </c>
      <c r="BX82" s="177" t="str">
        <f t="shared" si="201"/>
        <v/>
      </c>
      <c r="BY82" s="177" t="str">
        <f t="shared" si="201"/>
        <v/>
      </c>
      <c r="BZ82" s="177" t="str">
        <f t="shared" si="201"/>
        <v/>
      </c>
      <c r="CA82" s="177" t="str">
        <f t="shared" si="201"/>
        <v/>
      </c>
      <c r="CB82" s="177" t="str">
        <f t="shared" si="201"/>
        <v/>
      </c>
      <c r="CC82" s="177" t="str">
        <f t="shared" si="201"/>
        <v/>
      </c>
      <c r="CD82" s="177" t="str">
        <f t="shared" si="201"/>
        <v/>
      </c>
      <c r="CE82" s="177" t="str">
        <f t="shared" si="201"/>
        <v/>
      </c>
      <c r="CF82" s="177" t="str">
        <f t="shared" si="201"/>
        <v/>
      </c>
      <c r="CG82" s="177" t="str">
        <f t="shared" si="201"/>
        <v/>
      </c>
      <c r="CH82" s="177" t="str">
        <f t="shared" si="201"/>
        <v/>
      </c>
      <c r="CI82" s="177" t="str">
        <f t="shared" si="201"/>
        <v/>
      </c>
      <c r="CJ82" s="177" t="str">
        <f t="shared" si="193"/>
        <v/>
      </c>
      <c r="CK82" s="177" t="str">
        <f t="shared" si="193"/>
        <v/>
      </c>
      <c r="CL82" s="177" t="str">
        <f t="shared" si="193"/>
        <v/>
      </c>
      <c r="CM82" s="177" t="str">
        <f t="shared" si="193"/>
        <v/>
      </c>
      <c r="CN82" s="177" t="str">
        <f t="shared" si="193"/>
        <v/>
      </c>
      <c r="CO82" s="177" t="str">
        <f t="shared" si="193"/>
        <v/>
      </c>
      <c r="CP82" s="177" t="str">
        <f t="shared" si="193"/>
        <v/>
      </c>
      <c r="CQ82" s="177" t="str">
        <f t="shared" si="193"/>
        <v/>
      </c>
      <c r="CR82" s="177" t="str">
        <f t="shared" si="193"/>
        <v/>
      </c>
      <c r="CS82" s="177" t="str">
        <f t="shared" si="193"/>
        <v/>
      </c>
      <c r="CT82" s="177" t="str">
        <f t="shared" si="193"/>
        <v/>
      </c>
      <c r="CU82" s="177" t="str">
        <f t="shared" si="193"/>
        <v/>
      </c>
      <c r="CV82" s="177" t="str">
        <f t="shared" si="193"/>
        <v/>
      </c>
      <c r="CW82" s="177" t="str">
        <f t="shared" si="193"/>
        <v/>
      </c>
      <c r="CX82" s="177" t="str">
        <f t="shared" si="193"/>
        <v/>
      </c>
      <c r="CY82" s="177" t="str">
        <f t="shared" si="189"/>
        <v/>
      </c>
      <c r="CZ82" s="177" t="str">
        <f t="shared" si="189"/>
        <v/>
      </c>
      <c r="DA82" s="177" t="str">
        <f t="shared" si="189"/>
        <v/>
      </c>
      <c r="DB82" s="177" t="str">
        <f t="shared" si="189"/>
        <v/>
      </c>
      <c r="DC82" s="177" t="str">
        <f t="shared" si="189"/>
        <v/>
      </c>
      <c r="DD82" s="177" t="str">
        <f t="shared" si="189"/>
        <v/>
      </c>
      <c r="DE82" s="177" t="str">
        <f t="shared" si="189"/>
        <v/>
      </c>
      <c r="DF82" s="177" t="str">
        <f t="shared" si="189"/>
        <v/>
      </c>
      <c r="DG82" s="177" t="str">
        <f t="shared" si="189"/>
        <v/>
      </c>
      <c r="DH82" s="177" t="str">
        <f t="shared" si="189"/>
        <v/>
      </c>
      <c r="DI82" s="177" t="str">
        <f t="shared" si="189"/>
        <v/>
      </c>
      <c r="DJ82" s="177" t="str">
        <f t="shared" si="189"/>
        <v/>
      </c>
      <c r="DK82" s="177" t="str">
        <f t="shared" si="189"/>
        <v/>
      </c>
      <c r="DL82" s="177" t="str">
        <f t="shared" si="189"/>
        <v/>
      </c>
      <c r="DM82" s="177" t="str">
        <f t="shared" si="189"/>
        <v/>
      </c>
      <c r="DN82" s="177" t="str">
        <f t="shared" si="189"/>
        <v/>
      </c>
      <c r="DO82" s="177" t="str">
        <f t="shared" si="184"/>
        <v/>
      </c>
      <c r="DP82" s="177" t="str">
        <f t="shared" si="184"/>
        <v/>
      </c>
      <c r="DQ82" s="177" t="str">
        <f t="shared" si="184"/>
        <v/>
      </c>
      <c r="DR82" s="177" t="str">
        <f t="shared" si="184"/>
        <v/>
      </c>
      <c r="DS82" s="177" t="str">
        <f t="shared" si="184"/>
        <v/>
      </c>
      <c r="DT82" s="177" t="str">
        <f t="shared" si="184"/>
        <v/>
      </c>
      <c r="DU82" s="177" t="str">
        <f t="shared" si="184"/>
        <v/>
      </c>
      <c r="DV82" s="177" t="str">
        <f t="shared" si="184"/>
        <v/>
      </c>
      <c r="DW82" s="177" t="str">
        <f t="shared" si="184"/>
        <v/>
      </c>
      <c r="DX82" s="177" t="str">
        <f t="shared" si="184"/>
        <v/>
      </c>
      <c r="DY82" s="177" t="str">
        <f t="shared" si="184"/>
        <v/>
      </c>
      <c r="DZ82" s="177" t="str">
        <f t="shared" si="184"/>
        <v/>
      </c>
      <c r="EA82" s="177" t="str">
        <f t="shared" si="184"/>
        <v/>
      </c>
      <c r="EB82" s="177" t="str">
        <f t="shared" si="184"/>
        <v/>
      </c>
      <c r="EC82" s="177" t="str">
        <f t="shared" si="184"/>
        <v/>
      </c>
      <c r="ED82" s="177" t="str">
        <f t="shared" si="202"/>
        <v/>
      </c>
      <c r="EE82" s="177" t="str">
        <f t="shared" si="202"/>
        <v/>
      </c>
      <c r="EF82" s="177" t="str">
        <f t="shared" si="202"/>
        <v/>
      </c>
      <c r="EG82" s="177" t="str">
        <f t="shared" si="202"/>
        <v/>
      </c>
      <c r="EH82" s="177" t="str">
        <f t="shared" si="202"/>
        <v/>
      </c>
      <c r="EI82" s="177" t="str">
        <f t="shared" si="202"/>
        <v/>
      </c>
      <c r="EJ82" s="177" t="str">
        <f t="shared" si="202"/>
        <v/>
      </c>
      <c r="EK82" s="177" t="str">
        <f t="shared" si="202"/>
        <v/>
      </c>
      <c r="EL82" s="177" t="str">
        <f t="shared" si="202"/>
        <v/>
      </c>
      <c r="EM82" s="177" t="str">
        <f t="shared" si="202"/>
        <v/>
      </c>
      <c r="EN82" s="177" t="str">
        <f t="shared" si="202"/>
        <v/>
      </c>
      <c r="EO82" s="177" t="str">
        <f t="shared" si="202"/>
        <v/>
      </c>
      <c r="EP82" s="177" t="str">
        <f t="shared" si="202"/>
        <v/>
      </c>
      <c r="EQ82" s="177" t="str">
        <f t="shared" si="202"/>
        <v/>
      </c>
      <c r="ER82" s="177" t="str">
        <f t="shared" si="202"/>
        <v/>
      </c>
      <c r="ES82" s="177" t="str">
        <f t="shared" si="202"/>
        <v/>
      </c>
      <c r="ET82" s="177" t="str">
        <f t="shared" si="194"/>
        <v/>
      </c>
      <c r="EU82" s="177" t="str">
        <f t="shared" si="194"/>
        <v/>
      </c>
      <c r="EV82" s="177" t="str">
        <f t="shared" si="194"/>
        <v/>
      </c>
      <c r="EW82" s="177" t="str">
        <f t="shared" si="194"/>
        <v/>
      </c>
      <c r="EX82" s="177" t="str">
        <f t="shared" si="194"/>
        <v/>
      </c>
      <c r="EY82" s="177" t="str">
        <f t="shared" si="194"/>
        <v/>
      </c>
      <c r="EZ82" s="177" t="str">
        <f t="shared" si="194"/>
        <v/>
      </c>
      <c r="FA82" s="177" t="str">
        <f t="shared" si="194"/>
        <v/>
      </c>
      <c r="FB82" s="177" t="str">
        <f t="shared" si="194"/>
        <v/>
      </c>
      <c r="FC82" s="177" t="str">
        <f t="shared" si="194"/>
        <v/>
      </c>
      <c r="FD82" s="177" t="str">
        <f t="shared" si="194"/>
        <v/>
      </c>
      <c r="FE82" s="177" t="str">
        <f t="shared" si="194"/>
        <v/>
      </c>
      <c r="FF82" s="177" t="str">
        <f t="shared" si="194"/>
        <v/>
      </c>
      <c r="FG82" s="177" t="str">
        <f t="shared" si="194"/>
        <v/>
      </c>
      <c r="FH82" s="177" t="str">
        <f t="shared" si="194"/>
        <v/>
      </c>
      <c r="FI82" s="177" t="str">
        <f t="shared" si="207"/>
        <v/>
      </c>
      <c r="FJ82" s="177" t="str">
        <f t="shared" si="207"/>
        <v/>
      </c>
      <c r="FK82" s="177" t="str">
        <f t="shared" si="207"/>
        <v/>
      </c>
      <c r="FL82" s="177" t="str">
        <f t="shared" si="207"/>
        <v/>
      </c>
      <c r="FM82" s="177" t="str">
        <f t="shared" si="207"/>
        <v/>
      </c>
      <c r="FN82" s="177" t="str">
        <f t="shared" si="207"/>
        <v/>
      </c>
      <c r="FO82" s="177" t="str">
        <f t="shared" si="207"/>
        <v/>
      </c>
      <c r="FP82" s="177" t="str">
        <f t="shared" si="207"/>
        <v/>
      </c>
      <c r="FQ82" s="177" t="str">
        <f t="shared" si="207"/>
        <v/>
      </c>
      <c r="FR82" s="177" t="str">
        <f t="shared" si="207"/>
        <v/>
      </c>
      <c r="FS82" s="177" t="str">
        <f t="shared" si="207"/>
        <v/>
      </c>
      <c r="FT82" s="177" t="str">
        <f t="shared" si="207"/>
        <v/>
      </c>
      <c r="FU82" s="177" t="str">
        <f t="shared" si="207"/>
        <v/>
      </c>
      <c r="FV82" s="177" t="str">
        <f t="shared" si="207"/>
        <v/>
      </c>
      <c r="FW82" s="177" t="str">
        <f t="shared" si="207"/>
        <v/>
      </c>
      <c r="FX82" s="177" t="str">
        <f t="shared" si="207"/>
        <v/>
      </c>
      <c r="FY82" s="177" t="str">
        <f t="shared" si="203"/>
        <v/>
      </c>
      <c r="FZ82" s="177" t="str">
        <f t="shared" si="203"/>
        <v/>
      </c>
      <c r="GA82" s="177" t="str">
        <f t="shared" si="195"/>
        <v/>
      </c>
      <c r="GB82" s="177" t="str">
        <f t="shared" si="190"/>
        <v/>
      </c>
      <c r="GC82" s="177" t="str">
        <f t="shared" si="190"/>
        <v/>
      </c>
      <c r="GD82" s="177" t="str">
        <f t="shared" si="190"/>
        <v/>
      </c>
      <c r="GE82" s="177" t="str">
        <f t="shared" si="190"/>
        <v/>
      </c>
      <c r="GF82" s="177" t="str">
        <f t="shared" si="190"/>
        <v/>
      </c>
      <c r="GG82" s="177" t="str">
        <f t="shared" si="190"/>
        <v/>
      </c>
      <c r="GH82" s="177" t="str">
        <f t="shared" si="190"/>
        <v/>
      </c>
      <c r="GI82" s="177" t="str">
        <f t="shared" si="190"/>
        <v/>
      </c>
      <c r="GJ82" s="177" t="str">
        <f t="shared" si="190"/>
        <v/>
      </c>
      <c r="GK82" s="177" t="str">
        <f t="shared" si="190"/>
        <v/>
      </c>
      <c r="GL82" s="177" t="str">
        <f t="shared" si="190"/>
        <v/>
      </c>
      <c r="GM82" s="177" t="str">
        <f t="shared" si="190"/>
        <v/>
      </c>
      <c r="GN82" s="177" t="str">
        <f t="shared" si="190"/>
        <v/>
      </c>
      <c r="GO82" s="177" t="str">
        <f t="shared" si="190"/>
        <v/>
      </c>
      <c r="GP82" s="177" t="str">
        <f t="shared" si="190"/>
        <v/>
      </c>
      <c r="GQ82" s="177" t="str">
        <f t="shared" si="204"/>
        <v/>
      </c>
      <c r="GR82" s="177" t="str">
        <f t="shared" si="204"/>
        <v/>
      </c>
      <c r="GS82" s="177" t="str">
        <f t="shared" si="204"/>
        <v/>
      </c>
      <c r="GT82" s="177" t="str">
        <f t="shared" si="204"/>
        <v/>
      </c>
      <c r="GU82" s="177" t="str">
        <f t="shared" si="204"/>
        <v/>
      </c>
      <c r="GV82" s="177" t="str">
        <f t="shared" si="204"/>
        <v/>
      </c>
      <c r="GW82" s="177" t="str">
        <f t="shared" si="204"/>
        <v/>
      </c>
      <c r="GX82" s="177" t="str">
        <f t="shared" si="204"/>
        <v/>
      </c>
      <c r="GY82" s="177" t="str">
        <f t="shared" si="204"/>
        <v/>
      </c>
      <c r="GZ82" s="177" t="str">
        <f t="shared" si="204"/>
        <v/>
      </c>
      <c r="HA82" s="177" t="str">
        <f t="shared" si="204"/>
        <v/>
      </c>
      <c r="HB82" s="177" t="str">
        <f t="shared" si="204"/>
        <v/>
      </c>
      <c r="HC82" s="177" t="str">
        <f t="shared" si="204"/>
        <v/>
      </c>
      <c r="HD82" s="177" t="str">
        <f t="shared" si="204"/>
        <v/>
      </c>
      <c r="HE82" s="177" t="str">
        <f t="shared" si="204"/>
        <v/>
      </c>
      <c r="HF82" s="177" t="str">
        <f t="shared" si="204"/>
        <v/>
      </c>
      <c r="HG82" s="177" t="str">
        <f t="shared" si="196"/>
        <v/>
      </c>
      <c r="HH82" s="177" t="str">
        <f t="shared" si="191"/>
        <v/>
      </c>
      <c r="HI82" s="177" t="str">
        <f t="shared" si="191"/>
        <v/>
      </c>
      <c r="HJ82" s="177" t="str">
        <f t="shared" si="191"/>
        <v/>
      </c>
      <c r="HK82" s="177" t="str">
        <f t="shared" si="191"/>
        <v/>
      </c>
      <c r="HL82" s="177" t="str">
        <f t="shared" si="191"/>
        <v/>
      </c>
      <c r="HM82" s="177" t="str">
        <f t="shared" si="191"/>
        <v/>
      </c>
      <c r="HN82" s="177" t="str">
        <f t="shared" si="191"/>
        <v/>
      </c>
      <c r="HO82" s="177" t="str">
        <f t="shared" si="191"/>
        <v/>
      </c>
      <c r="HP82" s="177" t="str">
        <f t="shared" si="191"/>
        <v/>
      </c>
      <c r="HQ82" s="177" t="str">
        <f t="shared" si="191"/>
        <v/>
      </c>
      <c r="HR82" s="177" t="str">
        <f t="shared" si="191"/>
        <v/>
      </c>
      <c r="HS82" s="177" t="str">
        <f t="shared" si="191"/>
        <v/>
      </c>
      <c r="HT82" s="177" t="str">
        <f t="shared" si="191"/>
        <v/>
      </c>
      <c r="HU82" s="177" t="str">
        <f t="shared" si="191"/>
        <v/>
      </c>
      <c r="HV82" s="177" t="str">
        <f t="shared" si="191"/>
        <v/>
      </c>
      <c r="HW82" s="177" t="str">
        <f t="shared" si="205"/>
        <v/>
      </c>
      <c r="HX82" s="177" t="str">
        <f t="shared" si="205"/>
        <v/>
      </c>
      <c r="HY82" s="177" t="str">
        <f t="shared" si="205"/>
        <v/>
      </c>
      <c r="HZ82" s="177" t="str">
        <f t="shared" si="205"/>
        <v/>
      </c>
      <c r="IA82" s="177" t="str">
        <f t="shared" si="205"/>
        <v/>
      </c>
      <c r="IB82" s="177" t="str">
        <f t="shared" si="205"/>
        <v/>
      </c>
      <c r="IC82" s="177" t="str">
        <f t="shared" si="205"/>
        <v/>
      </c>
      <c r="ID82" s="177" t="str">
        <f t="shared" si="205"/>
        <v/>
      </c>
      <c r="IE82" s="192" t="str">
        <f t="shared" si="185"/>
        <v/>
      </c>
      <c r="IF82" s="193" t="e">
        <f t="shared" si="174"/>
        <v>#N/A</v>
      </c>
      <c r="IG82" s="193" t="e">
        <f t="shared" si="209"/>
        <v>#N/A</v>
      </c>
      <c r="IH82" s="193" t="e">
        <f t="shared" si="209"/>
        <v>#N/A</v>
      </c>
      <c r="II82" s="193" t="e">
        <f t="shared" si="209"/>
        <v>#N/A</v>
      </c>
      <c r="IJ82" s="193" t="e">
        <f t="shared" si="219"/>
        <v>#N/A</v>
      </c>
      <c r="IK82" s="193" t="e">
        <f t="shared" si="219"/>
        <v>#N/A</v>
      </c>
      <c r="IL82" s="193" t="e">
        <f t="shared" si="219"/>
        <v>#N/A</v>
      </c>
      <c r="IM82" s="193" t="e">
        <f t="shared" si="219"/>
        <v>#N/A</v>
      </c>
      <c r="IN82" s="193" t="e">
        <f t="shared" si="219"/>
        <v>#N/A</v>
      </c>
      <c r="IO82" s="193" t="e">
        <f t="shared" si="219"/>
        <v>#N/A</v>
      </c>
      <c r="IP82" s="193" t="e">
        <f t="shared" si="219"/>
        <v>#N/A</v>
      </c>
      <c r="IQ82" s="193" t="e">
        <f t="shared" si="219"/>
        <v>#N/A</v>
      </c>
      <c r="IR82" s="193" t="e">
        <f t="shared" si="219"/>
        <v>#N/A</v>
      </c>
      <c r="IS82" s="193" t="e">
        <f t="shared" si="219"/>
        <v>#N/A</v>
      </c>
      <c r="IT82" s="193" t="e">
        <f t="shared" si="219"/>
        <v>#N/A</v>
      </c>
      <c r="IU82" s="193" t="e">
        <f t="shared" si="219"/>
        <v>#N/A</v>
      </c>
      <c r="IV82" s="193" t="e">
        <f t="shared" si="219"/>
        <v>#N/A</v>
      </c>
      <c r="IW82" s="193" t="e">
        <f t="shared" si="219"/>
        <v>#N/A</v>
      </c>
      <c r="IX82" s="193" t="e">
        <f t="shared" si="219"/>
        <v>#N/A</v>
      </c>
      <c r="IY82" s="193" t="e">
        <f t="shared" si="215"/>
        <v>#N/A</v>
      </c>
      <c r="IZ82" s="193" t="e">
        <f t="shared" si="215"/>
        <v>#N/A</v>
      </c>
      <c r="JA82" s="193" t="e">
        <f t="shared" si="215"/>
        <v>#N/A</v>
      </c>
      <c r="JB82" s="193" t="e">
        <f t="shared" si="215"/>
        <v>#N/A</v>
      </c>
      <c r="JC82" s="193" t="e">
        <f t="shared" si="215"/>
        <v>#N/A</v>
      </c>
      <c r="JD82" s="193" t="e">
        <f t="shared" si="215"/>
        <v>#N/A</v>
      </c>
      <c r="JE82" s="193" t="e">
        <f t="shared" si="215"/>
        <v>#N/A</v>
      </c>
      <c r="JF82" s="193" t="e">
        <f t="shared" si="215"/>
        <v>#N/A</v>
      </c>
      <c r="JG82" s="193" t="e">
        <f t="shared" si="215"/>
        <v>#N/A</v>
      </c>
      <c r="JH82" s="193" t="e">
        <f t="shared" si="215"/>
        <v>#N/A</v>
      </c>
      <c r="JI82" s="193" t="e">
        <f t="shared" si="215"/>
        <v>#N/A</v>
      </c>
      <c r="JJ82" s="193" t="e">
        <f t="shared" si="215"/>
        <v>#N/A</v>
      </c>
      <c r="JK82" s="193" t="e">
        <f t="shared" si="215"/>
        <v>#N/A</v>
      </c>
      <c r="JL82" s="193" t="e">
        <f t="shared" si="215"/>
        <v>#N/A</v>
      </c>
      <c r="JM82" s="193" t="e">
        <f t="shared" si="215"/>
        <v>#N/A</v>
      </c>
      <c r="JN82" s="193" t="e">
        <f t="shared" si="212"/>
        <v>#N/A</v>
      </c>
      <c r="JO82" s="193" t="e">
        <f t="shared" si="212"/>
        <v>#N/A</v>
      </c>
      <c r="JP82" s="193" t="e">
        <f t="shared" si="212"/>
        <v>#N/A</v>
      </c>
      <c r="JQ82" s="193" t="e">
        <f t="shared" si="212"/>
        <v>#N/A</v>
      </c>
      <c r="JR82" s="193" t="e">
        <f t="shared" si="212"/>
        <v>#N/A</v>
      </c>
      <c r="JS82" s="193" t="e">
        <f t="shared" si="212"/>
        <v>#N/A</v>
      </c>
      <c r="JT82" s="193" t="e">
        <f t="shared" si="212"/>
        <v>#N/A</v>
      </c>
      <c r="JU82" s="193" t="e">
        <f t="shared" si="212"/>
        <v>#N/A</v>
      </c>
      <c r="JV82" s="193" t="e">
        <f t="shared" si="212"/>
        <v>#N/A</v>
      </c>
      <c r="JW82" s="193" t="e">
        <f t="shared" si="212"/>
        <v>#N/A</v>
      </c>
      <c r="JX82" s="193" t="e">
        <f t="shared" si="212"/>
        <v>#N/A</v>
      </c>
      <c r="JY82" s="193" t="e">
        <f t="shared" si="212"/>
        <v>#N/A</v>
      </c>
      <c r="JZ82" s="193" t="e">
        <f t="shared" si="212"/>
        <v>#N/A</v>
      </c>
      <c r="KA82" s="193" t="e">
        <f t="shared" si="212"/>
        <v>#N/A</v>
      </c>
      <c r="KB82" s="193" t="e">
        <f t="shared" si="212"/>
        <v>#N/A</v>
      </c>
      <c r="KC82" s="193" t="e">
        <f t="shared" si="186"/>
        <v>#N/A</v>
      </c>
      <c r="KD82" s="193" t="e">
        <f t="shared" si="186"/>
        <v>#N/A</v>
      </c>
      <c r="KE82" s="193" t="e">
        <f t="shared" si="186"/>
        <v>#N/A</v>
      </c>
      <c r="KF82" s="193" t="e">
        <f t="shared" si="186"/>
        <v>#N/A</v>
      </c>
      <c r="KG82" s="193" t="e">
        <f t="shared" si="186"/>
        <v>#N/A</v>
      </c>
      <c r="KH82" s="193" t="e">
        <f t="shared" si="186"/>
        <v>#N/A</v>
      </c>
      <c r="KI82" s="193" t="e">
        <f t="shared" si="186"/>
        <v>#N/A</v>
      </c>
      <c r="KJ82" s="193" t="e">
        <f t="shared" si="186"/>
        <v>#N/A</v>
      </c>
      <c r="KK82" s="193" t="e">
        <f t="shared" si="186"/>
        <v>#N/A</v>
      </c>
      <c r="KL82" s="193" t="e">
        <f t="shared" si="186"/>
        <v>#N/A</v>
      </c>
      <c r="KM82" s="193" t="e">
        <f t="shared" si="186"/>
        <v>#N/A</v>
      </c>
      <c r="KN82" s="193" t="e">
        <f t="shared" si="186"/>
        <v>#N/A</v>
      </c>
      <c r="KO82" s="193" t="e">
        <f t="shared" si="186"/>
        <v>#N/A</v>
      </c>
      <c r="KP82" s="193" t="e">
        <f t="shared" si="186"/>
        <v>#N/A</v>
      </c>
      <c r="KQ82" s="193" t="e">
        <f t="shared" si="186"/>
        <v>#N/A</v>
      </c>
      <c r="KR82" s="193" t="e">
        <f t="shared" si="197"/>
        <v>#N/A</v>
      </c>
      <c r="KS82" s="193" t="e">
        <f t="shared" si="210"/>
        <v>#N/A</v>
      </c>
      <c r="KT82" s="193" t="e">
        <f t="shared" si="210"/>
        <v>#N/A</v>
      </c>
      <c r="KU82" s="193" t="e">
        <f t="shared" si="210"/>
        <v>#N/A</v>
      </c>
      <c r="KV82" s="193" t="e">
        <f t="shared" si="220"/>
        <v>#N/A</v>
      </c>
      <c r="KW82" s="193" t="e">
        <f t="shared" si="220"/>
        <v>#N/A</v>
      </c>
      <c r="KX82" s="193" t="e">
        <f t="shared" si="220"/>
        <v>#N/A</v>
      </c>
      <c r="KY82" s="193" t="e">
        <f t="shared" si="220"/>
        <v>#N/A</v>
      </c>
      <c r="KZ82" s="193" t="e">
        <f t="shared" si="220"/>
        <v>#N/A</v>
      </c>
      <c r="LA82" s="193" t="e">
        <f t="shared" si="220"/>
        <v>#N/A</v>
      </c>
      <c r="LB82" s="193" t="e">
        <f t="shared" si="220"/>
        <v>#N/A</v>
      </c>
      <c r="LC82" s="193" t="e">
        <f t="shared" si="220"/>
        <v>#N/A</v>
      </c>
      <c r="LD82" s="193" t="e">
        <f t="shared" si="220"/>
        <v>#N/A</v>
      </c>
      <c r="LE82" s="193" t="e">
        <f t="shared" si="220"/>
        <v>#N/A</v>
      </c>
      <c r="LF82" s="193" t="e">
        <f t="shared" si="220"/>
        <v>#N/A</v>
      </c>
      <c r="LG82" s="193" t="e">
        <f t="shared" si="220"/>
        <v>#N/A</v>
      </c>
      <c r="LH82" s="193" t="e">
        <f t="shared" si="220"/>
        <v>#N/A</v>
      </c>
      <c r="LI82" s="193" t="e">
        <f t="shared" si="220"/>
        <v>#N/A</v>
      </c>
      <c r="LJ82" s="193" t="e">
        <f t="shared" si="220"/>
        <v>#N/A</v>
      </c>
      <c r="LK82" s="193" t="e">
        <f t="shared" si="216"/>
        <v>#N/A</v>
      </c>
      <c r="LL82" s="193" t="e">
        <f t="shared" si="216"/>
        <v>#N/A</v>
      </c>
      <c r="LM82" s="193" t="e">
        <f t="shared" si="216"/>
        <v>#N/A</v>
      </c>
      <c r="LN82" s="193" t="e">
        <f t="shared" si="216"/>
        <v>#N/A</v>
      </c>
      <c r="LO82" s="193" t="e">
        <f t="shared" si="216"/>
        <v>#N/A</v>
      </c>
      <c r="LP82" s="193" t="e">
        <f t="shared" si="216"/>
        <v>#N/A</v>
      </c>
      <c r="LQ82" s="193" t="e">
        <f t="shared" si="216"/>
        <v>#N/A</v>
      </c>
      <c r="LR82" s="193" t="e">
        <f t="shared" si="216"/>
        <v>#N/A</v>
      </c>
      <c r="LS82" s="193" t="e">
        <f t="shared" si="216"/>
        <v>#N/A</v>
      </c>
      <c r="LT82" s="193" t="e">
        <f t="shared" si="216"/>
        <v>#N/A</v>
      </c>
      <c r="LU82" s="193" t="e">
        <f t="shared" si="216"/>
        <v>#N/A</v>
      </c>
      <c r="LV82" s="193" t="e">
        <f t="shared" si="216"/>
        <v>#N/A</v>
      </c>
      <c r="LW82" s="193" t="e">
        <f t="shared" si="216"/>
        <v>#N/A</v>
      </c>
      <c r="LX82" s="193" t="e">
        <f t="shared" si="216"/>
        <v>#N/A</v>
      </c>
      <c r="LY82" s="193" t="e">
        <f t="shared" si="216"/>
        <v>#N/A</v>
      </c>
      <c r="LZ82" s="193" t="e">
        <f t="shared" si="213"/>
        <v>#N/A</v>
      </c>
      <c r="MA82" s="193" t="e">
        <f t="shared" si="213"/>
        <v>#N/A</v>
      </c>
      <c r="MB82" s="193" t="e">
        <f t="shared" si="213"/>
        <v>#N/A</v>
      </c>
      <c r="MC82" s="193" t="e">
        <f t="shared" si="213"/>
        <v>#N/A</v>
      </c>
      <c r="MD82" s="193" t="e">
        <f t="shared" si="213"/>
        <v>#N/A</v>
      </c>
      <c r="ME82" s="193" t="e">
        <f t="shared" si="213"/>
        <v>#N/A</v>
      </c>
      <c r="MF82" s="193" t="e">
        <f t="shared" si="213"/>
        <v>#N/A</v>
      </c>
      <c r="MG82" s="193" t="e">
        <f t="shared" si="213"/>
        <v>#N/A</v>
      </c>
      <c r="MH82" s="193" t="e">
        <f t="shared" si="213"/>
        <v>#N/A</v>
      </c>
      <c r="MI82" s="193" t="e">
        <f t="shared" si="213"/>
        <v>#N/A</v>
      </c>
      <c r="MJ82" s="193" t="e">
        <f t="shared" si="213"/>
        <v>#N/A</v>
      </c>
      <c r="MK82" s="193" t="e">
        <f t="shared" si="213"/>
        <v>#N/A</v>
      </c>
      <c r="ML82" s="193" t="e">
        <f t="shared" si="213"/>
        <v>#N/A</v>
      </c>
      <c r="MM82" s="193" t="e">
        <f t="shared" si="213"/>
        <v>#N/A</v>
      </c>
      <c r="MN82" s="193" t="e">
        <f t="shared" si="213"/>
        <v>#N/A</v>
      </c>
      <c r="MO82" s="193" t="e">
        <f t="shared" si="187"/>
        <v>#N/A</v>
      </c>
      <c r="MP82" s="193" t="e">
        <f t="shared" si="187"/>
        <v>#N/A</v>
      </c>
      <c r="MQ82" s="193" t="e">
        <f t="shared" si="187"/>
        <v>#N/A</v>
      </c>
      <c r="MR82" s="193" t="e">
        <f t="shared" si="187"/>
        <v>#N/A</v>
      </c>
      <c r="MS82" s="193" t="e">
        <f t="shared" si="187"/>
        <v>#N/A</v>
      </c>
      <c r="MT82" s="193" t="e">
        <f t="shared" si="187"/>
        <v>#N/A</v>
      </c>
      <c r="MU82" s="193" t="e">
        <f t="shared" si="187"/>
        <v>#N/A</v>
      </c>
      <c r="MV82" s="193" t="e">
        <f t="shared" si="187"/>
        <v>#N/A</v>
      </c>
      <c r="MW82" s="193" t="e">
        <f t="shared" si="187"/>
        <v>#N/A</v>
      </c>
      <c r="MX82" s="193" t="e">
        <f t="shared" si="187"/>
        <v>#N/A</v>
      </c>
      <c r="MY82" s="193" t="e">
        <f t="shared" si="187"/>
        <v>#N/A</v>
      </c>
      <c r="MZ82" s="193" t="e">
        <f t="shared" si="187"/>
        <v>#N/A</v>
      </c>
      <c r="NA82" s="193" t="e">
        <f t="shared" si="187"/>
        <v>#N/A</v>
      </c>
      <c r="NB82" s="193" t="e">
        <f t="shared" si="187"/>
        <v>#N/A</v>
      </c>
      <c r="NC82" s="193" t="e">
        <f t="shared" si="187"/>
        <v>#N/A</v>
      </c>
      <c r="ND82" s="193" t="e">
        <f t="shared" si="198"/>
        <v>#N/A</v>
      </c>
      <c r="NE82" s="193" t="e">
        <f t="shared" si="211"/>
        <v>#N/A</v>
      </c>
      <c r="NF82" s="193" t="e">
        <f t="shared" si="211"/>
        <v>#N/A</v>
      </c>
      <c r="NG82" s="193" t="e">
        <f t="shared" si="211"/>
        <v>#N/A</v>
      </c>
      <c r="NH82" s="193" t="e">
        <f t="shared" si="221"/>
        <v>#N/A</v>
      </c>
      <c r="NI82" s="193" t="e">
        <f t="shared" si="221"/>
        <v>#N/A</v>
      </c>
      <c r="NJ82" s="193" t="e">
        <f t="shared" si="221"/>
        <v>#N/A</v>
      </c>
      <c r="NK82" s="193" t="e">
        <f t="shared" si="221"/>
        <v>#N/A</v>
      </c>
      <c r="NL82" s="193" t="e">
        <f t="shared" si="221"/>
        <v>#N/A</v>
      </c>
      <c r="NM82" s="193" t="e">
        <f t="shared" si="221"/>
        <v>#N/A</v>
      </c>
      <c r="NN82" s="193" t="e">
        <f t="shared" si="221"/>
        <v>#N/A</v>
      </c>
      <c r="NO82" s="193" t="e">
        <f t="shared" si="221"/>
        <v>#N/A</v>
      </c>
      <c r="NP82" s="193" t="e">
        <f t="shared" si="221"/>
        <v>#N/A</v>
      </c>
      <c r="NQ82" s="193" t="e">
        <f t="shared" si="221"/>
        <v>#N/A</v>
      </c>
      <c r="NR82" s="193" t="e">
        <f t="shared" si="221"/>
        <v>#N/A</v>
      </c>
      <c r="NS82" s="193" t="e">
        <f t="shared" si="221"/>
        <v>#N/A</v>
      </c>
      <c r="NT82" s="193" t="e">
        <f t="shared" si="221"/>
        <v>#N/A</v>
      </c>
      <c r="NU82" s="193" t="e">
        <f t="shared" si="221"/>
        <v>#N/A</v>
      </c>
      <c r="NV82" s="193" t="e">
        <f t="shared" si="221"/>
        <v>#N/A</v>
      </c>
      <c r="NW82" s="193" t="e">
        <f t="shared" si="217"/>
        <v>#N/A</v>
      </c>
      <c r="NX82" s="193" t="e">
        <f t="shared" si="217"/>
        <v>#N/A</v>
      </c>
      <c r="NY82" s="193" t="e">
        <f t="shared" si="217"/>
        <v>#N/A</v>
      </c>
      <c r="NZ82" s="193" t="e">
        <f t="shared" si="217"/>
        <v>#N/A</v>
      </c>
      <c r="OA82" s="193" t="e">
        <f t="shared" si="217"/>
        <v>#N/A</v>
      </c>
      <c r="OB82" s="193" t="e">
        <f t="shared" si="217"/>
        <v>#N/A</v>
      </c>
      <c r="OC82" s="193" t="e">
        <f t="shared" si="217"/>
        <v>#N/A</v>
      </c>
      <c r="OD82" s="193" t="e">
        <f t="shared" si="217"/>
        <v>#N/A</v>
      </c>
      <c r="OE82" s="193" t="e">
        <f t="shared" si="217"/>
        <v>#N/A</v>
      </c>
      <c r="OF82" s="193" t="e">
        <f t="shared" si="217"/>
        <v>#N/A</v>
      </c>
      <c r="OG82" s="193" t="e">
        <f t="shared" si="217"/>
        <v>#N/A</v>
      </c>
      <c r="OH82" s="193" t="e">
        <f t="shared" si="217"/>
        <v>#N/A</v>
      </c>
      <c r="OI82" s="193" t="e">
        <f t="shared" si="217"/>
        <v>#N/A</v>
      </c>
      <c r="OJ82" s="193" t="e">
        <f t="shared" si="217"/>
        <v>#N/A</v>
      </c>
      <c r="OK82" s="193" t="e">
        <f t="shared" si="217"/>
        <v>#N/A</v>
      </c>
      <c r="OL82" s="193" t="e">
        <f t="shared" si="214"/>
        <v>#N/A</v>
      </c>
      <c r="OM82" s="193" t="e">
        <f t="shared" si="214"/>
        <v>#N/A</v>
      </c>
      <c r="ON82" s="193" t="e">
        <f t="shared" si="214"/>
        <v>#N/A</v>
      </c>
      <c r="OO82" s="193" t="e">
        <f t="shared" si="214"/>
        <v>#N/A</v>
      </c>
      <c r="OP82" s="193" t="e">
        <f t="shared" si="214"/>
        <v>#N/A</v>
      </c>
      <c r="OQ82" s="193" t="e">
        <f t="shared" si="214"/>
        <v>#N/A</v>
      </c>
      <c r="OR82" s="193" t="e">
        <f t="shared" si="214"/>
        <v>#N/A</v>
      </c>
      <c r="OS82" s="193" t="e">
        <f t="shared" si="214"/>
        <v>#N/A</v>
      </c>
      <c r="OT82" s="193" t="e">
        <f t="shared" si="214"/>
        <v>#N/A</v>
      </c>
      <c r="OU82" s="193" t="e">
        <f t="shared" si="214"/>
        <v>#N/A</v>
      </c>
      <c r="OV82" s="193" t="e">
        <f t="shared" si="214"/>
        <v>#N/A</v>
      </c>
      <c r="OW82" s="193" t="e">
        <f t="shared" si="214"/>
        <v>#N/A</v>
      </c>
      <c r="OX82" s="193" t="e">
        <f t="shared" si="214"/>
        <v>#N/A</v>
      </c>
      <c r="OY82" s="193" t="e">
        <f t="shared" si="214"/>
        <v>#N/A</v>
      </c>
      <c r="OZ82" s="193" t="e">
        <f t="shared" si="214"/>
        <v>#N/A</v>
      </c>
      <c r="PA82" s="193" t="e">
        <f t="shared" si="188"/>
        <v>#N/A</v>
      </c>
      <c r="PB82" s="193" t="e">
        <f t="shared" si="188"/>
        <v>#N/A</v>
      </c>
      <c r="PC82" s="193" t="e">
        <f t="shared" si="188"/>
        <v>#N/A</v>
      </c>
      <c r="PD82" s="193" t="e">
        <f t="shared" si="188"/>
        <v>#N/A</v>
      </c>
      <c r="PE82" s="193" t="e">
        <f t="shared" si="188"/>
        <v>#N/A</v>
      </c>
      <c r="PF82" s="193" t="e">
        <f t="shared" si="188"/>
        <v>#N/A</v>
      </c>
      <c r="PG82" s="193" t="e">
        <f t="shared" si="188"/>
        <v>#N/A</v>
      </c>
      <c r="PH82" s="193" t="e">
        <f t="shared" si="188"/>
        <v>#N/A</v>
      </c>
      <c r="PI82" s="193" t="e">
        <f t="shared" si="188"/>
        <v>#N/A</v>
      </c>
      <c r="PJ82" s="193" t="e">
        <f t="shared" si="188"/>
        <v>#N/A</v>
      </c>
      <c r="PK82" s="193" t="e">
        <f t="shared" si="188"/>
        <v>#N/A</v>
      </c>
      <c r="PL82" s="193" t="e">
        <f t="shared" si="188"/>
        <v>#N/A</v>
      </c>
      <c r="PM82" s="193" t="e">
        <f t="shared" si="188"/>
        <v>#N/A</v>
      </c>
      <c r="PN82" s="193" t="e">
        <f t="shared" si="188"/>
        <v>#N/A</v>
      </c>
      <c r="PO82" s="193" t="e">
        <f t="shared" si="188"/>
        <v>#N/A</v>
      </c>
      <c r="PP82" s="193" t="e">
        <f t="shared" si="199"/>
        <v>#N/A</v>
      </c>
      <c r="PQ82" s="193" t="e">
        <f t="shared" si="175"/>
        <v>#N/A</v>
      </c>
      <c r="PR82" s="193" t="e">
        <f t="shared" si="175"/>
        <v>#N/A</v>
      </c>
      <c r="PS82" s="193" t="e">
        <f t="shared" si="175"/>
        <v>#N/A</v>
      </c>
      <c r="PT82" s="193" t="e">
        <f t="shared" si="175"/>
        <v>#N/A</v>
      </c>
      <c r="PU82" s="193" t="e">
        <f t="shared" si="175"/>
        <v>#N/A</v>
      </c>
      <c r="PV82" s="193" t="e">
        <f t="shared" si="175"/>
        <v>#N/A</v>
      </c>
      <c r="PW82" s="193" t="e">
        <f t="shared" si="175"/>
        <v>#N/A</v>
      </c>
      <c r="PX82" s="193" t="e">
        <f t="shared" si="175"/>
        <v>#N/A</v>
      </c>
    </row>
    <row r="83" spans="1:440" hidden="1" x14ac:dyDescent="0.45">
      <c r="A83" s="20">
        <v>80</v>
      </c>
      <c r="B83" s="134"/>
      <c r="C83" s="279"/>
      <c r="D83" s="280" t="str">
        <f t="shared" si="176"/>
        <v/>
      </c>
      <c r="E83" s="281"/>
      <c r="F83" s="280" t="str">
        <f t="shared" si="177"/>
        <v/>
      </c>
      <c r="G83" s="279"/>
      <c r="H83" s="135"/>
      <c r="I83" s="110" t="str">
        <f t="shared" si="178"/>
        <v/>
      </c>
      <c r="J83" s="21" t="str">
        <f t="shared" si="179"/>
        <v/>
      </c>
      <c r="K83" s="22" t="str">
        <f t="shared" si="180"/>
        <v/>
      </c>
      <c r="L83" s="23" t="str">
        <f>IF(J83="","",IF(OR($J83&lt;Skew!$B$3,$J83=Skew!$B$3),IF($J83&gt;Skew!$C$3,Skew!$A$3,IF($J83&gt;Skew!$C$4,Skew!$A$4,IF($J83&gt;Skew!$C$5,Skew!$A$5,IF($J83&gt;Skew!$C$6,Skew!$A$6,IF($J83&gt;Skew!$C$7,Skew!$A$7,IF($J83&gt;Skew!$C$8,Skew!$A$8,IF($J83&gt;Skew!$C$9,Skew!$A$9,IF($J83&gt;Skew!$C$10,Skew!$A$10,IF($J83&gt;Skew!$C$11,Skew!$A$11,IF($J83&gt;Skew!$C$12,Skew!$A$12,IF($J83&gt;Skew!$C$13,Skew!$A$13,IF($J83&gt;Skew!$C$14,Skew!$A$14,IF($J83&gt;Skew!$C$15,Skew!$A$15,IF($J83&gt;Skew!$C$16,Skew!$A$16,Skew!$A$17)
)))))))))))))))</f>
        <v/>
      </c>
      <c r="M83" s="22" t="str">
        <f>IF(J83="","",MATCH(L83,Skew!$A$3:$A$17,0))</f>
        <v/>
      </c>
      <c r="N83" s="22" t="str">
        <f t="shared" si="168"/>
        <v/>
      </c>
      <c r="O83" s="24"/>
      <c r="P83" s="22" t="str">
        <f>IF(OR(J83="",O83=""),"",MATCH(O83,Confidence!$A$3:$A$12,0))</f>
        <v/>
      </c>
      <c r="Q83" s="25" t="str">
        <f t="shared" si="169"/>
        <v/>
      </c>
      <c r="R83" s="25" t="str">
        <f t="shared" si="170"/>
        <v/>
      </c>
      <c r="S83" s="22"/>
      <c r="T83" s="102" t="str">
        <f t="shared" si="171"/>
        <v/>
      </c>
      <c r="U83" s="102" t="str">
        <f t="shared" si="172"/>
        <v/>
      </c>
      <c r="V83" s="37" t="str">
        <f t="shared" si="173"/>
        <v/>
      </c>
      <c r="W83" s="115"/>
      <c r="X83" s="204" t="str">
        <f>IF(AND(D83&gt;0,E83&gt;0,F83&gt;0,Q83&gt;0,R83&gt;0,W83&gt;0,NOT(O83="")),ABS(VLOOKUP($W$1,VLookups!$A$30:$B$31,2,FALSE)-_xlfn.BETA.DIST(W83,IF(K83="L",R83,Q83),IF(K83="L",Q83,R83),TRUE,D83,F83)),"")</f>
        <v/>
      </c>
      <c r="Y83" s="112" t="str">
        <f>IF(OR($Q83="",$R83=""),"",_xlfn.BETA.INV(ABS(VLOOKUP($W$1,VLookups!$A$30:$B$31,2,FALSE)-Y$3),IF($K83="L",$R83,$Q83),IF($K83="L",$Q83,$R83),$D83,$F83))</f>
        <v/>
      </c>
      <c r="Z83" s="113" t="str">
        <f>IF(OR($Q83="",$R83=""),"",_xlfn.BETA.INV(ABS(VLOOKUP($W$1,VLookups!$A$30:$B$31,2,FALSE)-Z$3),IF($K83="L",$R83,$Q83),IF($K83="L",$Q83,$R83),$D83,$F83))</f>
        <v/>
      </c>
      <c r="AA83" s="112" t="str">
        <f>IF(OR($Q83="",$R83=""),"",_xlfn.BETA.INV(ABS(VLOOKUP($W$1,VLookups!$A$30:$B$31,2,FALSE)-AA$3),IF($K83="L",$R83,$Q83),IF($K83="L",$Q83,$R83),$D83,$F83))</f>
        <v/>
      </c>
      <c r="AB83" s="113" t="str">
        <f>IF(OR($Q83="",$R83=""),"",_xlfn.BETA.INV(ABS(VLOOKUP($W$1,VLookups!$A$30:$B$31,2,FALSE)-AB$3),IF($K83="L",$R83,$Q83),IF($K83="L",$Q83,$R83),$D83,$F83))</f>
        <v/>
      </c>
      <c r="AC83" s="112" t="str">
        <f>IF(OR($Q83="",$R83=""),"",_xlfn.BETA.INV(ABS(VLOOKUP($W$1,VLookups!$A$30:$B$31,2,FALSE)-AC$3),IF($K83="L",$R83,$Q83),IF($K83="L",$Q83,$R83),$D83,$F83))</f>
        <v/>
      </c>
      <c r="AD83" s="113" t="str">
        <f>IF(OR($Q83="",$R83=""),"",_xlfn.BETA.INV(ABS(VLOOKUP($W$1,VLookups!$A$30:$B$31,2,FALSE)-AD$3),IF($K83="L",$R83,$Q83),IF($K83="L",$Q83,$R83),$D83,$F83))</f>
        <v/>
      </c>
      <c r="AE83" s="112" t="str">
        <f>IF(OR($Q83="",$R83=""),"",_xlfn.BETA.INV(ABS(VLOOKUP($W$1,VLookups!$A$30:$B$31,2,FALSE)-AE$3),IF($K83="L",$R83,$Q83),IF($K83="L",$Q83,$R83),$D83,$F83))</f>
        <v/>
      </c>
      <c r="AF83" s="113" t="str">
        <f>IF(OR($Q83="",$R83=""),"",_xlfn.BETA.INV(ABS(VLOOKUP($W$1,VLookups!$A$30:$B$31,2,FALSE)-AF$3),IF($K83="L",$R83,$Q83),IF($K83="L",$Q83,$R83),$D83,$F83))</f>
        <v/>
      </c>
      <c r="AG83" s="112" t="str">
        <f>IF(OR($Q83="",$R83=""),"",_xlfn.BETA.INV(ABS(VLOOKUP($W$1,VLookups!$A$30:$B$31,2,FALSE)-AG$3),IF($K83="L",$R83,$Q83),IF($K83="L",$Q83,$R83),$D83,$F83))</f>
        <v/>
      </c>
      <c r="AH83" s="113" t="str">
        <f>IF(OR($Q83="",$R83=""),"",_xlfn.BETA.INV(ABS(VLOOKUP($W$1,VLookups!$A$30:$B$31,2,FALSE)-AH$3),IF($K83="L",$R83,$Q83),IF($K83="L",$Q83,$R83),$D83,$F83))</f>
        <v/>
      </c>
      <c r="AI83" s="112" t="str">
        <f>IF(OR($Q83="",$R83=""),"",_xlfn.BETA.INV(ABS(VLOOKUP($W$1,VLookups!$A$30:$B$31,2,FALSE)-AI$3),IF($K83="L",$R83,$Q83),IF($K83="L",$Q83,$R83),$D83,$F83))</f>
        <v/>
      </c>
      <c r="AJ83" s="113" t="str">
        <f>IF(OR($Q83="",$R83=""),"",_xlfn.BETA.INV(ABS(VLOOKUP($W$1,VLookups!$A$30:$B$31,2,FALSE)-AJ$3),IF($K83="L",$R83,$Q83),IF($K83="L",$Q83,$R83),$D83,$F83))</f>
        <v/>
      </c>
      <c r="AK83" s="15"/>
      <c r="AL83" s="194" t="str">
        <f t="shared" si="181"/>
        <v/>
      </c>
      <c r="AM83" s="192" t="str">
        <f t="shared" si="182"/>
        <v/>
      </c>
      <c r="AN83" s="177" t="str">
        <f t="shared" si="218"/>
        <v/>
      </c>
      <c r="AO83" s="177" t="str">
        <f t="shared" si="200"/>
        <v/>
      </c>
      <c r="AP83" s="177" t="str">
        <f t="shared" si="200"/>
        <v/>
      </c>
      <c r="AQ83" s="177" t="str">
        <f t="shared" si="200"/>
        <v/>
      </c>
      <c r="AR83" s="177" t="str">
        <f t="shared" si="200"/>
        <v/>
      </c>
      <c r="AS83" s="177" t="str">
        <f t="shared" si="200"/>
        <v/>
      </c>
      <c r="AT83" s="177" t="str">
        <f t="shared" si="200"/>
        <v/>
      </c>
      <c r="AU83" s="177" t="str">
        <f t="shared" si="200"/>
        <v/>
      </c>
      <c r="AV83" s="177" t="str">
        <f t="shared" si="200"/>
        <v/>
      </c>
      <c r="AW83" s="177" t="str">
        <f t="shared" si="200"/>
        <v/>
      </c>
      <c r="AX83" s="177" t="str">
        <f t="shared" si="200"/>
        <v/>
      </c>
      <c r="AY83" s="177" t="str">
        <f t="shared" si="200"/>
        <v/>
      </c>
      <c r="AZ83" s="177" t="str">
        <f t="shared" si="200"/>
        <v/>
      </c>
      <c r="BA83" s="177" t="str">
        <f t="shared" si="200"/>
        <v/>
      </c>
      <c r="BB83" s="177" t="str">
        <f t="shared" si="200"/>
        <v/>
      </c>
      <c r="BC83" s="177" t="str">
        <f t="shared" si="200"/>
        <v/>
      </c>
      <c r="BD83" s="177" t="str">
        <f t="shared" si="200"/>
        <v/>
      </c>
      <c r="BE83" s="177" t="str">
        <f t="shared" si="192"/>
        <v/>
      </c>
      <c r="BF83" s="177" t="str">
        <f t="shared" si="192"/>
        <v/>
      </c>
      <c r="BG83" s="177" t="str">
        <f t="shared" si="192"/>
        <v/>
      </c>
      <c r="BH83" s="177" t="str">
        <f t="shared" si="192"/>
        <v/>
      </c>
      <c r="BI83" s="177" t="str">
        <f t="shared" si="192"/>
        <v/>
      </c>
      <c r="BJ83" s="177" t="str">
        <f t="shared" si="192"/>
        <v/>
      </c>
      <c r="BK83" s="177" t="str">
        <f t="shared" si="192"/>
        <v/>
      </c>
      <c r="BL83" s="177" t="str">
        <f t="shared" si="192"/>
        <v/>
      </c>
      <c r="BM83" s="177" t="str">
        <f t="shared" si="192"/>
        <v/>
      </c>
      <c r="BN83" s="177" t="str">
        <f t="shared" si="192"/>
        <v/>
      </c>
      <c r="BO83" s="177" t="str">
        <f t="shared" si="192"/>
        <v/>
      </c>
      <c r="BP83" s="177" t="str">
        <f t="shared" si="192"/>
        <v/>
      </c>
      <c r="BQ83" s="177" t="str">
        <f t="shared" si="192"/>
        <v/>
      </c>
      <c r="BR83" s="177" t="str">
        <f t="shared" si="192"/>
        <v/>
      </c>
      <c r="BS83" s="177" t="str">
        <f t="shared" si="192"/>
        <v/>
      </c>
      <c r="BT83" s="177" t="str">
        <f t="shared" si="201"/>
        <v/>
      </c>
      <c r="BU83" s="177" t="str">
        <f t="shared" si="201"/>
        <v/>
      </c>
      <c r="BV83" s="177" t="str">
        <f t="shared" si="201"/>
        <v/>
      </c>
      <c r="BW83" s="177" t="str">
        <f t="shared" si="201"/>
        <v/>
      </c>
      <c r="BX83" s="177" t="str">
        <f t="shared" si="201"/>
        <v/>
      </c>
      <c r="BY83" s="177" t="str">
        <f t="shared" si="201"/>
        <v/>
      </c>
      <c r="BZ83" s="177" t="str">
        <f t="shared" si="201"/>
        <v/>
      </c>
      <c r="CA83" s="177" t="str">
        <f t="shared" si="201"/>
        <v/>
      </c>
      <c r="CB83" s="177" t="str">
        <f t="shared" si="201"/>
        <v/>
      </c>
      <c r="CC83" s="177" t="str">
        <f t="shared" si="201"/>
        <v/>
      </c>
      <c r="CD83" s="177" t="str">
        <f t="shared" si="201"/>
        <v/>
      </c>
      <c r="CE83" s="177" t="str">
        <f t="shared" si="201"/>
        <v/>
      </c>
      <c r="CF83" s="177" t="str">
        <f t="shared" si="201"/>
        <v/>
      </c>
      <c r="CG83" s="177" t="str">
        <f t="shared" si="201"/>
        <v/>
      </c>
      <c r="CH83" s="177" t="str">
        <f t="shared" si="201"/>
        <v/>
      </c>
      <c r="CI83" s="177" t="str">
        <f t="shared" si="201"/>
        <v/>
      </c>
      <c r="CJ83" s="177" t="str">
        <f t="shared" si="193"/>
        <v/>
      </c>
      <c r="CK83" s="177" t="str">
        <f t="shared" si="193"/>
        <v/>
      </c>
      <c r="CL83" s="177" t="str">
        <f t="shared" si="193"/>
        <v/>
      </c>
      <c r="CM83" s="177" t="str">
        <f t="shared" si="193"/>
        <v/>
      </c>
      <c r="CN83" s="177" t="str">
        <f t="shared" si="193"/>
        <v/>
      </c>
      <c r="CO83" s="177" t="str">
        <f t="shared" si="193"/>
        <v/>
      </c>
      <c r="CP83" s="177" t="str">
        <f t="shared" si="193"/>
        <v/>
      </c>
      <c r="CQ83" s="177" t="str">
        <f t="shared" si="193"/>
        <v/>
      </c>
      <c r="CR83" s="177" t="str">
        <f t="shared" si="193"/>
        <v/>
      </c>
      <c r="CS83" s="177" t="str">
        <f t="shared" si="193"/>
        <v/>
      </c>
      <c r="CT83" s="177" t="str">
        <f t="shared" si="193"/>
        <v/>
      </c>
      <c r="CU83" s="177" t="str">
        <f t="shared" si="193"/>
        <v/>
      </c>
      <c r="CV83" s="177" t="str">
        <f t="shared" si="193"/>
        <v/>
      </c>
      <c r="CW83" s="177" t="str">
        <f t="shared" si="193"/>
        <v/>
      </c>
      <c r="CX83" s="177" t="str">
        <f t="shared" si="193"/>
        <v/>
      </c>
      <c r="CY83" s="177" t="str">
        <f t="shared" si="189"/>
        <v/>
      </c>
      <c r="CZ83" s="177" t="str">
        <f t="shared" si="189"/>
        <v/>
      </c>
      <c r="DA83" s="177" t="str">
        <f t="shared" si="189"/>
        <v/>
      </c>
      <c r="DB83" s="177" t="str">
        <f t="shared" si="189"/>
        <v/>
      </c>
      <c r="DC83" s="177" t="str">
        <f t="shared" si="189"/>
        <v/>
      </c>
      <c r="DD83" s="177" t="str">
        <f t="shared" si="189"/>
        <v/>
      </c>
      <c r="DE83" s="177" t="str">
        <f t="shared" si="189"/>
        <v/>
      </c>
      <c r="DF83" s="177" t="str">
        <f t="shared" si="189"/>
        <v/>
      </c>
      <c r="DG83" s="177" t="str">
        <f t="shared" si="189"/>
        <v/>
      </c>
      <c r="DH83" s="177" t="str">
        <f t="shared" si="189"/>
        <v/>
      </c>
      <c r="DI83" s="177" t="str">
        <f t="shared" si="189"/>
        <v/>
      </c>
      <c r="DJ83" s="177" t="str">
        <f t="shared" si="189"/>
        <v/>
      </c>
      <c r="DK83" s="177" t="str">
        <f t="shared" si="189"/>
        <v/>
      </c>
      <c r="DL83" s="177" t="str">
        <f t="shared" si="189"/>
        <v/>
      </c>
      <c r="DM83" s="177" t="str">
        <f t="shared" si="189"/>
        <v/>
      </c>
      <c r="DN83" s="177" t="str">
        <f t="shared" si="189"/>
        <v/>
      </c>
      <c r="DO83" s="177" t="str">
        <f t="shared" si="184"/>
        <v/>
      </c>
      <c r="DP83" s="177" t="str">
        <f t="shared" si="184"/>
        <v/>
      </c>
      <c r="DQ83" s="177" t="str">
        <f t="shared" si="184"/>
        <v/>
      </c>
      <c r="DR83" s="177" t="str">
        <f t="shared" si="184"/>
        <v/>
      </c>
      <c r="DS83" s="177" t="str">
        <f t="shared" si="184"/>
        <v/>
      </c>
      <c r="DT83" s="177" t="str">
        <f t="shared" si="184"/>
        <v/>
      </c>
      <c r="DU83" s="177" t="str">
        <f t="shared" si="184"/>
        <v/>
      </c>
      <c r="DV83" s="177" t="str">
        <f t="shared" si="184"/>
        <v/>
      </c>
      <c r="DW83" s="177" t="str">
        <f t="shared" si="184"/>
        <v/>
      </c>
      <c r="DX83" s="177" t="str">
        <f t="shared" si="184"/>
        <v/>
      </c>
      <c r="DY83" s="177" t="str">
        <f t="shared" si="184"/>
        <v/>
      </c>
      <c r="DZ83" s="177" t="str">
        <f t="shared" si="184"/>
        <v/>
      </c>
      <c r="EA83" s="177" t="str">
        <f t="shared" si="184"/>
        <v/>
      </c>
      <c r="EB83" s="177" t="str">
        <f t="shared" si="184"/>
        <v/>
      </c>
      <c r="EC83" s="177" t="str">
        <f t="shared" si="184"/>
        <v/>
      </c>
      <c r="ED83" s="177" t="str">
        <f t="shared" si="202"/>
        <v/>
      </c>
      <c r="EE83" s="177" t="str">
        <f t="shared" si="202"/>
        <v/>
      </c>
      <c r="EF83" s="177" t="str">
        <f t="shared" si="202"/>
        <v/>
      </c>
      <c r="EG83" s="177" t="str">
        <f t="shared" si="202"/>
        <v/>
      </c>
      <c r="EH83" s="177" t="str">
        <f t="shared" si="202"/>
        <v/>
      </c>
      <c r="EI83" s="177" t="str">
        <f t="shared" si="202"/>
        <v/>
      </c>
      <c r="EJ83" s="177" t="str">
        <f t="shared" si="202"/>
        <v/>
      </c>
      <c r="EK83" s="177" t="str">
        <f t="shared" si="202"/>
        <v/>
      </c>
      <c r="EL83" s="177" t="str">
        <f t="shared" si="202"/>
        <v/>
      </c>
      <c r="EM83" s="177" t="str">
        <f t="shared" si="202"/>
        <v/>
      </c>
      <c r="EN83" s="177" t="str">
        <f t="shared" si="202"/>
        <v/>
      </c>
      <c r="EO83" s="177" t="str">
        <f t="shared" si="202"/>
        <v/>
      </c>
      <c r="EP83" s="177" t="str">
        <f t="shared" si="202"/>
        <v/>
      </c>
      <c r="EQ83" s="177" t="str">
        <f t="shared" si="202"/>
        <v/>
      </c>
      <c r="ER83" s="177" t="str">
        <f t="shared" si="202"/>
        <v/>
      </c>
      <c r="ES83" s="177" t="str">
        <f t="shared" si="202"/>
        <v/>
      </c>
      <c r="ET83" s="177" t="str">
        <f t="shared" si="194"/>
        <v/>
      </c>
      <c r="EU83" s="177" t="str">
        <f t="shared" si="194"/>
        <v/>
      </c>
      <c r="EV83" s="177" t="str">
        <f t="shared" si="194"/>
        <v/>
      </c>
      <c r="EW83" s="177" t="str">
        <f t="shared" si="194"/>
        <v/>
      </c>
      <c r="EX83" s="177" t="str">
        <f t="shared" si="194"/>
        <v/>
      </c>
      <c r="EY83" s="177" t="str">
        <f t="shared" si="194"/>
        <v/>
      </c>
      <c r="EZ83" s="177" t="str">
        <f t="shared" si="194"/>
        <v/>
      </c>
      <c r="FA83" s="177" t="str">
        <f t="shared" si="194"/>
        <v/>
      </c>
      <c r="FB83" s="177" t="str">
        <f t="shared" si="194"/>
        <v/>
      </c>
      <c r="FC83" s="177" t="str">
        <f t="shared" si="194"/>
        <v/>
      </c>
      <c r="FD83" s="177" t="str">
        <f t="shared" si="194"/>
        <v/>
      </c>
      <c r="FE83" s="177" t="str">
        <f t="shared" si="194"/>
        <v/>
      </c>
      <c r="FF83" s="177" t="str">
        <f t="shared" si="194"/>
        <v/>
      </c>
      <c r="FG83" s="177" t="str">
        <f t="shared" si="194"/>
        <v/>
      </c>
      <c r="FH83" s="177" t="str">
        <f t="shared" si="194"/>
        <v/>
      </c>
      <c r="FI83" s="177" t="str">
        <f t="shared" si="207"/>
        <v/>
      </c>
      <c r="FJ83" s="177" t="str">
        <f t="shared" si="207"/>
        <v/>
      </c>
      <c r="FK83" s="177" t="str">
        <f t="shared" si="207"/>
        <v/>
      </c>
      <c r="FL83" s="177" t="str">
        <f t="shared" si="207"/>
        <v/>
      </c>
      <c r="FM83" s="177" t="str">
        <f t="shared" si="207"/>
        <v/>
      </c>
      <c r="FN83" s="177" t="str">
        <f t="shared" si="207"/>
        <v/>
      </c>
      <c r="FO83" s="177" t="str">
        <f t="shared" si="207"/>
        <v/>
      </c>
      <c r="FP83" s="177" t="str">
        <f t="shared" si="207"/>
        <v/>
      </c>
      <c r="FQ83" s="177" t="str">
        <f t="shared" si="207"/>
        <v/>
      </c>
      <c r="FR83" s="177" t="str">
        <f t="shared" si="207"/>
        <v/>
      </c>
      <c r="FS83" s="177" t="str">
        <f t="shared" si="207"/>
        <v/>
      </c>
      <c r="FT83" s="177" t="str">
        <f t="shared" si="207"/>
        <v/>
      </c>
      <c r="FU83" s="177" t="str">
        <f t="shared" si="207"/>
        <v/>
      </c>
      <c r="FV83" s="177" t="str">
        <f t="shared" si="207"/>
        <v/>
      </c>
      <c r="FW83" s="177" t="str">
        <f t="shared" si="207"/>
        <v/>
      </c>
      <c r="FX83" s="177" t="str">
        <f t="shared" si="207"/>
        <v/>
      </c>
      <c r="FY83" s="177" t="str">
        <f t="shared" si="203"/>
        <v/>
      </c>
      <c r="FZ83" s="177" t="str">
        <f t="shared" si="203"/>
        <v/>
      </c>
      <c r="GA83" s="177" t="str">
        <f t="shared" si="195"/>
        <v/>
      </c>
      <c r="GB83" s="177" t="str">
        <f t="shared" si="190"/>
        <v/>
      </c>
      <c r="GC83" s="177" t="str">
        <f t="shared" si="190"/>
        <v/>
      </c>
      <c r="GD83" s="177" t="str">
        <f t="shared" si="190"/>
        <v/>
      </c>
      <c r="GE83" s="177" t="str">
        <f t="shared" si="190"/>
        <v/>
      </c>
      <c r="GF83" s="177" t="str">
        <f t="shared" si="190"/>
        <v/>
      </c>
      <c r="GG83" s="177" t="str">
        <f t="shared" si="190"/>
        <v/>
      </c>
      <c r="GH83" s="177" t="str">
        <f t="shared" si="190"/>
        <v/>
      </c>
      <c r="GI83" s="177" t="str">
        <f t="shared" si="190"/>
        <v/>
      </c>
      <c r="GJ83" s="177" t="str">
        <f t="shared" si="190"/>
        <v/>
      </c>
      <c r="GK83" s="177" t="str">
        <f t="shared" si="190"/>
        <v/>
      </c>
      <c r="GL83" s="177" t="str">
        <f t="shared" si="190"/>
        <v/>
      </c>
      <c r="GM83" s="177" t="str">
        <f t="shared" si="190"/>
        <v/>
      </c>
      <c r="GN83" s="177" t="str">
        <f t="shared" si="190"/>
        <v/>
      </c>
      <c r="GO83" s="177" t="str">
        <f t="shared" si="190"/>
        <v/>
      </c>
      <c r="GP83" s="177" t="str">
        <f t="shared" si="190"/>
        <v/>
      </c>
      <c r="GQ83" s="177" t="str">
        <f t="shared" si="204"/>
        <v/>
      </c>
      <c r="GR83" s="177" t="str">
        <f t="shared" si="204"/>
        <v/>
      </c>
      <c r="GS83" s="177" t="str">
        <f t="shared" si="204"/>
        <v/>
      </c>
      <c r="GT83" s="177" t="str">
        <f t="shared" si="204"/>
        <v/>
      </c>
      <c r="GU83" s="177" t="str">
        <f t="shared" si="204"/>
        <v/>
      </c>
      <c r="GV83" s="177" t="str">
        <f t="shared" si="204"/>
        <v/>
      </c>
      <c r="GW83" s="177" t="str">
        <f t="shared" si="204"/>
        <v/>
      </c>
      <c r="GX83" s="177" t="str">
        <f t="shared" si="204"/>
        <v/>
      </c>
      <c r="GY83" s="177" t="str">
        <f t="shared" si="204"/>
        <v/>
      </c>
      <c r="GZ83" s="177" t="str">
        <f t="shared" si="204"/>
        <v/>
      </c>
      <c r="HA83" s="177" t="str">
        <f t="shared" si="204"/>
        <v/>
      </c>
      <c r="HB83" s="177" t="str">
        <f t="shared" si="204"/>
        <v/>
      </c>
      <c r="HC83" s="177" t="str">
        <f t="shared" si="204"/>
        <v/>
      </c>
      <c r="HD83" s="177" t="str">
        <f t="shared" si="204"/>
        <v/>
      </c>
      <c r="HE83" s="177" t="str">
        <f t="shared" si="204"/>
        <v/>
      </c>
      <c r="HF83" s="177" t="str">
        <f t="shared" si="204"/>
        <v/>
      </c>
      <c r="HG83" s="177" t="str">
        <f t="shared" si="196"/>
        <v/>
      </c>
      <c r="HH83" s="177" t="str">
        <f t="shared" si="191"/>
        <v/>
      </c>
      <c r="HI83" s="177" t="str">
        <f t="shared" si="191"/>
        <v/>
      </c>
      <c r="HJ83" s="177" t="str">
        <f t="shared" si="191"/>
        <v/>
      </c>
      <c r="HK83" s="177" t="str">
        <f t="shared" si="191"/>
        <v/>
      </c>
      <c r="HL83" s="177" t="str">
        <f t="shared" si="191"/>
        <v/>
      </c>
      <c r="HM83" s="177" t="str">
        <f t="shared" si="191"/>
        <v/>
      </c>
      <c r="HN83" s="177" t="str">
        <f t="shared" si="191"/>
        <v/>
      </c>
      <c r="HO83" s="177" t="str">
        <f t="shared" si="191"/>
        <v/>
      </c>
      <c r="HP83" s="177" t="str">
        <f t="shared" si="191"/>
        <v/>
      </c>
      <c r="HQ83" s="177" t="str">
        <f t="shared" si="191"/>
        <v/>
      </c>
      <c r="HR83" s="177" t="str">
        <f t="shared" si="191"/>
        <v/>
      </c>
      <c r="HS83" s="177" t="str">
        <f t="shared" si="191"/>
        <v/>
      </c>
      <c r="HT83" s="177" t="str">
        <f t="shared" si="191"/>
        <v/>
      </c>
      <c r="HU83" s="177" t="str">
        <f t="shared" si="191"/>
        <v/>
      </c>
      <c r="HV83" s="177" t="str">
        <f t="shared" si="191"/>
        <v/>
      </c>
      <c r="HW83" s="177" t="str">
        <f t="shared" si="205"/>
        <v/>
      </c>
      <c r="HX83" s="177" t="str">
        <f t="shared" si="205"/>
        <v/>
      </c>
      <c r="HY83" s="177" t="str">
        <f t="shared" si="205"/>
        <v/>
      </c>
      <c r="HZ83" s="177" t="str">
        <f t="shared" si="205"/>
        <v/>
      </c>
      <c r="IA83" s="177" t="str">
        <f t="shared" si="205"/>
        <v/>
      </c>
      <c r="IB83" s="177" t="str">
        <f t="shared" si="205"/>
        <v/>
      </c>
      <c r="IC83" s="177" t="str">
        <f t="shared" si="205"/>
        <v/>
      </c>
      <c r="ID83" s="177" t="str">
        <f t="shared" si="205"/>
        <v/>
      </c>
      <c r="IE83" s="192" t="str">
        <f t="shared" si="185"/>
        <v/>
      </c>
      <c r="IF83" s="193" t="e">
        <f t="shared" si="174"/>
        <v>#N/A</v>
      </c>
      <c r="IG83" s="193" t="e">
        <f t="shared" si="209"/>
        <v>#N/A</v>
      </c>
      <c r="IH83" s="193" t="e">
        <f t="shared" si="209"/>
        <v>#N/A</v>
      </c>
      <c r="II83" s="193" t="e">
        <f t="shared" si="209"/>
        <v>#N/A</v>
      </c>
      <c r="IJ83" s="193" t="e">
        <f t="shared" si="219"/>
        <v>#N/A</v>
      </c>
      <c r="IK83" s="193" t="e">
        <f t="shared" si="219"/>
        <v>#N/A</v>
      </c>
      <c r="IL83" s="193" t="e">
        <f t="shared" si="219"/>
        <v>#N/A</v>
      </c>
      <c r="IM83" s="193" t="e">
        <f t="shared" si="219"/>
        <v>#N/A</v>
      </c>
      <c r="IN83" s="193" t="e">
        <f t="shared" si="219"/>
        <v>#N/A</v>
      </c>
      <c r="IO83" s="193" t="e">
        <f t="shared" si="219"/>
        <v>#N/A</v>
      </c>
      <c r="IP83" s="193" t="e">
        <f t="shared" si="219"/>
        <v>#N/A</v>
      </c>
      <c r="IQ83" s="193" t="e">
        <f t="shared" si="219"/>
        <v>#N/A</v>
      </c>
      <c r="IR83" s="193" t="e">
        <f t="shared" si="219"/>
        <v>#N/A</v>
      </c>
      <c r="IS83" s="193" t="e">
        <f t="shared" si="219"/>
        <v>#N/A</v>
      </c>
      <c r="IT83" s="193" t="e">
        <f t="shared" si="219"/>
        <v>#N/A</v>
      </c>
      <c r="IU83" s="193" t="e">
        <f t="shared" si="219"/>
        <v>#N/A</v>
      </c>
      <c r="IV83" s="193" t="e">
        <f t="shared" si="219"/>
        <v>#N/A</v>
      </c>
      <c r="IW83" s="193" t="e">
        <f t="shared" si="219"/>
        <v>#N/A</v>
      </c>
      <c r="IX83" s="193" t="e">
        <f t="shared" si="219"/>
        <v>#N/A</v>
      </c>
      <c r="IY83" s="193" t="e">
        <f t="shared" si="215"/>
        <v>#N/A</v>
      </c>
      <c r="IZ83" s="193" t="e">
        <f t="shared" si="215"/>
        <v>#N/A</v>
      </c>
      <c r="JA83" s="193" t="e">
        <f t="shared" si="215"/>
        <v>#N/A</v>
      </c>
      <c r="JB83" s="193" t="e">
        <f t="shared" si="215"/>
        <v>#N/A</v>
      </c>
      <c r="JC83" s="193" t="e">
        <f t="shared" si="215"/>
        <v>#N/A</v>
      </c>
      <c r="JD83" s="193" t="e">
        <f t="shared" si="215"/>
        <v>#N/A</v>
      </c>
      <c r="JE83" s="193" t="e">
        <f t="shared" si="215"/>
        <v>#N/A</v>
      </c>
      <c r="JF83" s="193" t="e">
        <f t="shared" si="215"/>
        <v>#N/A</v>
      </c>
      <c r="JG83" s="193" t="e">
        <f t="shared" si="215"/>
        <v>#N/A</v>
      </c>
      <c r="JH83" s="193" t="e">
        <f t="shared" si="215"/>
        <v>#N/A</v>
      </c>
      <c r="JI83" s="193" t="e">
        <f t="shared" si="215"/>
        <v>#N/A</v>
      </c>
      <c r="JJ83" s="193" t="e">
        <f t="shared" si="215"/>
        <v>#N/A</v>
      </c>
      <c r="JK83" s="193" t="e">
        <f t="shared" si="215"/>
        <v>#N/A</v>
      </c>
      <c r="JL83" s="193" t="e">
        <f t="shared" si="215"/>
        <v>#N/A</v>
      </c>
      <c r="JM83" s="193" t="e">
        <f t="shared" si="215"/>
        <v>#N/A</v>
      </c>
      <c r="JN83" s="193" t="e">
        <f t="shared" si="212"/>
        <v>#N/A</v>
      </c>
      <c r="JO83" s="193" t="e">
        <f t="shared" si="212"/>
        <v>#N/A</v>
      </c>
      <c r="JP83" s="193" t="e">
        <f t="shared" si="212"/>
        <v>#N/A</v>
      </c>
      <c r="JQ83" s="193" t="e">
        <f t="shared" si="212"/>
        <v>#N/A</v>
      </c>
      <c r="JR83" s="193" t="e">
        <f t="shared" si="212"/>
        <v>#N/A</v>
      </c>
      <c r="JS83" s="193" t="e">
        <f t="shared" si="212"/>
        <v>#N/A</v>
      </c>
      <c r="JT83" s="193" t="e">
        <f t="shared" si="212"/>
        <v>#N/A</v>
      </c>
      <c r="JU83" s="193" t="e">
        <f t="shared" si="212"/>
        <v>#N/A</v>
      </c>
      <c r="JV83" s="193" t="e">
        <f t="shared" si="212"/>
        <v>#N/A</v>
      </c>
      <c r="JW83" s="193" t="e">
        <f t="shared" si="212"/>
        <v>#N/A</v>
      </c>
      <c r="JX83" s="193" t="e">
        <f t="shared" si="212"/>
        <v>#N/A</v>
      </c>
      <c r="JY83" s="193" t="e">
        <f t="shared" si="212"/>
        <v>#N/A</v>
      </c>
      <c r="JZ83" s="193" t="e">
        <f t="shared" si="212"/>
        <v>#N/A</v>
      </c>
      <c r="KA83" s="193" t="e">
        <f t="shared" si="212"/>
        <v>#N/A</v>
      </c>
      <c r="KB83" s="193" t="e">
        <f t="shared" si="212"/>
        <v>#N/A</v>
      </c>
      <c r="KC83" s="193" t="e">
        <f t="shared" si="186"/>
        <v>#N/A</v>
      </c>
      <c r="KD83" s="193" t="e">
        <f t="shared" si="186"/>
        <v>#N/A</v>
      </c>
      <c r="KE83" s="193" t="e">
        <f t="shared" si="186"/>
        <v>#N/A</v>
      </c>
      <c r="KF83" s="193" t="e">
        <f t="shared" si="186"/>
        <v>#N/A</v>
      </c>
      <c r="KG83" s="193" t="e">
        <f t="shared" si="186"/>
        <v>#N/A</v>
      </c>
      <c r="KH83" s="193" t="e">
        <f t="shared" si="186"/>
        <v>#N/A</v>
      </c>
      <c r="KI83" s="193" t="e">
        <f t="shared" si="186"/>
        <v>#N/A</v>
      </c>
      <c r="KJ83" s="193" t="e">
        <f t="shared" si="186"/>
        <v>#N/A</v>
      </c>
      <c r="KK83" s="193" t="e">
        <f t="shared" si="186"/>
        <v>#N/A</v>
      </c>
      <c r="KL83" s="193" t="e">
        <f t="shared" si="186"/>
        <v>#N/A</v>
      </c>
      <c r="KM83" s="193" t="e">
        <f t="shared" si="186"/>
        <v>#N/A</v>
      </c>
      <c r="KN83" s="193" t="e">
        <f t="shared" si="186"/>
        <v>#N/A</v>
      </c>
      <c r="KO83" s="193" t="e">
        <f t="shared" si="186"/>
        <v>#N/A</v>
      </c>
      <c r="KP83" s="193" t="e">
        <f t="shared" si="186"/>
        <v>#N/A</v>
      </c>
      <c r="KQ83" s="193" t="e">
        <f t="shared" si="186"/>
        <v>#N/A</v>
      </c>
      <c r="KR83" s="193" t="e">
        <f t="shared" si="197"/>
        <v>#N/A</v>
      </c>
      <c r="KS83" s="193" t="e">
        <f t="shared" si="210"/>
        <v>#N/A</v>
      </c>
      <c r="KT83" s="193" t="e">
        <f t="shared" si="210"/>
        <v>#N/A</v>
      </c>
      <c r="KU83" s="193" t="e">
        <f t="shared" si="210"/>
        <v>#N/A</v>
      </c>
      <c r="KV83" s="193" t="e">
        <f t="shared" si="220"/>
        <v>#N/A</v>
      </c>
      <c r="KW83" s="193" t="e">
        <f t="shared" si="220"/>
        <v>#N/A</v>
      </c>
      <c r="KX83" s="193" t="e">
        <f t="shared" si="220"/>
        <v>#N/A</v>
      </c>
      <c r="KY83" s="193" t="e">
        <f t="shared" si="220"/>
        <v>#N/A</v>
      </c>
      <c r="KZ83" s="193" t="e">
        <f t="shared" si="220"/>
        <v>#N/A</v>
      </c>
      <c r="LA83" s="193" t="e">
        <f t="shared" si="220"/>
        <v>#N/A</v>
      </c>
      <c r="LB83" s="193" t="e">
        <f t="shared" si="220"/>
        <v>#N/A</v>
      </c>
      <c r="LC83" s="193" t="e">
        <f t="shared" si="220"/>
        <v>#N/A</v>
      </c>
      <c r="LD83" s="193" t="e">
        <f t="shared" si="220"/>
        <v>#N/A</v>
      </c>
      <c r="LE83" s="193" t="e">
        <f t="shared" si="220"/>
        <v>#N/A</v>
      </c>
      <c r="LF83" s="193" t="e">
        <f t="shared" si="220"/>
        <v>#N/A</v>
      </c>
      <c r="LG83" s="193" t="e">
        <f t="shared" si="220"/>
        <v>#N/A</v>
      </c>
      <c r="LH83" s="193" t="e">
        <f t="shared" si="220"/>
        <v>#N/A</v>
      </c>
      <c r="LI83" s="193" t="e">
        <f t="shared" si="220"/>
        <v>#N/A</v>
      </c>
      <c r="LJ83" s="193" t="e">
        <f t="shared" si="220"/>
        <v>#N/A</v>
      </c>
      <c r="LK83" s="193" t="e">
        <f t="shared" si="216"/>
        <v>#N/A</v>
      </c>
      <c r="LL83" s="193" t="e">
        <f t="shared" si="216"/>
        <v>#N/A</v>
      </c>
      <c r="LM83" s="193" t="e">
        <f t="shared" si="216"/>
        <v>#N/A</v>
      </c>
      <c r="LN83" s="193" t="e">
        <f t="shared" si="216"/>
        <v>#N/A</v>
      </c>
      <c r="LO83" s="193" t="e">
        <f t="shared" si="216"/>
        <v>#N/A</v>
      </c>
      <c r="LP83" s="193" t="e">
        <f t="shared" si="216"/>
        <v>#N/A</v>
      </c>
      <c r="LQ83" s="193" t="e">
        <f t="shared" si="216"/>
        <v>#N/A</v>
      </c>
      <c r="LR83" s="193" t="e">
        <f t="shared" si="216"/>
        <v>#N/A</v>
      </c>
      <c r="LS83" s="193" t="e">
        <f t="shared" si="216"/>
        <v>#N/A</v>
      </c>
      <c r="LT83" s="193" t="e">
        <f t="shared" si="216"/>
        <v>#N/A</v>
      </c>
      <c r="LU83" s="193" t="e">
        <f t="shared" si="216"/>
        <v>#N/A</v>
      </c>
      <c r="LV83" s="193" t="e">
        <f t="shared" si="216"/>
        <v>#N/A</v>
      </c>
      <c r="LW83" s="193" t="e">
        <f t="shared" si="216"/>
        <v>#N/A</v>
      </c>
      <c r="LX83" s="193" t="e">
        <f t="shared" si="216"/>
        <v>#N/A</v>
      </c>
      <c r="LY83" s="193" t="e">
        <f t="shared" si="216"/>
        <v>#N/A</v>
      </c>
      <c r="LZ83" s="193" t="e">
        <f t="shared" si="213"/>
        <v>#N/A</v>
      </c>
      <c r="MA83" s="193" t="e">
        <f t="shared" si="213"/>
        <v>#N/A</v>
      </c>
      <c r="MB83" s="193" t="e">
        <f t="shared" si="213"/>
        <v>#N/A</v>
      </c>
      <c r="MC83" s="193" t="e">
        <f t="shared" si="213"/>
        <v>#N/A</v>
      </c>
      <c r="MD83" s="193" t="e">
        <f t="shared" si="213"/>
        <v>#N/A</v>
      </c>
      <c r="ME83" s="193" t="e">
        <f t="shared" si="213"/>
        <v>#N/A</v>
      </c>
      <c r="MF83" s="193" t="e">
        <f t="shared" si="213"/>
        <v>#N/A</v>
      </c>
      <c r="MG83" s="193" t="e">
        <f t="shared" si="213"/>
        <v>#N/A</v>
      </c>
      <c r="MH83" s="193" t="e">
        <f t="shared" si="213"/>
        <v>#N/A</v>
      </c>
      <c r="MI83" s="193" t="e">
        <f t="shared" si="213"/>
        <v>#N/A</v>
      </c>
      <c r="MJ83" s="193" t="e">
        <f t="shared" si="213"/>
        <v>#N/A</v>
      </c>
      <c r="MK83" s="193" t="e">
        <f t="shared" si="213"/>
        <v>#N/A</v>
      </c>
      <c r="ML83" s="193" t="e">
        <f t="shared" si="213"/>
        <v>#N/A</v>
      </c>
      <c r="MM83" s="193" t="e">
        <f t="shared" si="213"/>
        <v>#N/A</v>
      </c>
      <c r="MN83" s="193" t="e">
        <f t="shared" si="213"/>
        <v>#N/A</v>
      </c>
      <c r="MO83" s="193" t="e">
        <f t="shared" si="187"/>
        <v>#N/A</v>
      </c>
      <c r="MP83" s="193" t="e">
        <f t="shared" si="187"/>
        <v>#N/A</v>
      </c>
      <c r="MQ83" s="193" t="e">
        <f t="shared" si="187"/>
        <v>#N/A</v>
      </c>
      <c r="MR83" s="193" t="e">
        <f t="shared" si="187"/>
        <v>#N/A</v>
      </c>
      <c r="MS83" s="193" t="e">
        <f t="shared" si="187"/>
        <v>#N/A</v>
      </c>
      <c r="MT83" s="193" t="e">
        <f t="shared" si="187"/>
        <v>#N/A</v>
      </c>
      <c r="MU83" s="193" t="e">
        <f t="shared" si="187"/>
        <v>#N/A</v>
      </c>
      <c r="MV83" s="193" t="e">
        <f t="shared" si="187"/>
        <v>#N/A</v>
      </c>
      <c r="MW83" s="193" t="e">
        <f t="shared" si="187"/>
        <v>#N/A</v>
      </c>
      <c r="MX83" s="193" t="e">
        <f t="shared" si="187"/>
        <v>#N/A</v>
      </c>
      <c r="MY83" s="193" t="e">
        <f t="shared" si="187"/>
        <v>#N/A</v>
      </c>
      <c r="MZ83" s="193" t="e">
        <f t="shared" si="187"/>
        <v>#N/A</v>
      </c>
      <c r="NA83" s="193" t="e">
        <f t="shared" si="187"/>
        <v>#N/A</v>
      </c>
      <c r="NB83" s="193" t="e">
        <f t="shared" si="187"/>
        <v>#N/A</v>
      </c>
      <c r="NC83" s="193" t="e">
        <f t="shared" si="187"/>
        <v>#N/A</v>
      </c>
      <c r="ND83" s="193" t="e">
        <f t="shared" si="198"/>
        <v>#N/A</v>
      </c>
      <c r="NE83" s="193" t="e">
        <f t="shared" si="211"/>
        <v>#N/A</v>
      </c>
      <c r="NF83" s="193" t="e">
        <f t="shared" si="211"/>
        <v>#N/A</v>
      </c>
      <c r="NG83" s="193" t="e">
        <f t="shared" si="211"/>
        <v>#N/A</v>
      </c>
      <c r="NH83" s="193" t="e">
        <f t="shared" si="221"/>
        <v>#N/A</v>
      </c>
      <c r="NI83" s="193" t="e">
        <f t="shared" si="221"/>
        <v>#N/A</v>
      </c>
      <c r="NJ83" s="193" t="e">
        <f t="shared" si="221"/>
        <v>#N/A</v>
      </c>
      <c r="NK83" s="193" t="e">
        <f t="shared" si="221"/>
        <v>#N/A</v>
      </c>
      <c r="NL83" s="193" t="e">
        <f t="shared" si="221"/>
        <v>#N/A</v>
      </c>
      <c r="NM83" s="193" t="e">
        <f t="shared" si="221"/>
        <v>#N/A</v>
      </c>
      <c r="NN83" s="193" t="e">
        <f t="shared" si="221"/>
        <v>#N/A</v>
      </c>
      <c r="NO83" s="193" t="e">
        <f t="shared" si="221"/>
        <v>#N/A</v>
      </c>
      <c r="NP83" s="193" t="e">
        <f t="shared" si="221"/>
        <v>#N/A</v>
      </c>
      <c r="NQ83" s="193" t="e">
        <f t="shared" si="221"/>
        <v>#N/A</v>
      </c>
      <c r="NR83" s="193" t="e">
        <f t="shared" si="221"/>
        <v>#N/A</v>
      </c>
      <c r="NS83" s="193" t="e">
        <f t="shared" si="221"/>
        <v>#N/A</v>
      </c>
      <c r="NT83" s="193" t="e">
        <f t="shared" si="221"/>
        <v>#N/A</v>
      </c>
      <c r="NU83" s="193" t="e">
        <f t="shared" si="221"/>
        <v>#N/A</v>
      </c>
      <c r="NV83" s="193" t="e">
        <f t="shared" si="221"/>
        <v>#N/A</v>
      </c>
      <c r="NW83" s="193" t="e">
        <f t="shared" si="217"/>
        <v>#N/A</v>
      </c>
      <c r="NX83" s="193" t="e">
        <f t="shared" si="217"/>
        <v>#N/A</v>
      </c>
      <c r="NY83" s="193" t="e">
        <f t="shared" si="217"/>
        <v>#N/A</v>
      </c>
      <c r="NZ83" s="193" t="e">
        <f t="shared" si="217"/>
        <v>#N/A</v>
      </c>
      <c r="OA83" s="193" t="e">
        <f t="shared" si="217"/>
        <v>#N/A</v>
      </c>
      <c r="OB83" s="193" t="e">
        <f t="shared" si="217"/>
        <v>#N/A</v>
      </c>
      <c r="OC83" s="193" t="e">
        <f t="shared" si="217"/>
        <v>#N/A</v>
      </c>
      <c r="OD83" s="193" t="e">
        <f t="shared" si="217"/>
        <v>#N/A</v>
      </c>
      <c r="OE83" s="193" t="e">
        <f t="shared" si="217"/>
        <v>#N/A</v>
      </c>
      <c r="OF83" s="193" t="e">
        <f t="shared" si="217"/>
        <v>#N/A</v>
      </c>
      <c r="OG83" s="193" t="e">
        <f t="shared" si="217"/>
        <v>#N/A</v>
      </c>
      <c r="OH83" s="193" t="e">
        <f t="shared" si="217"/>
        <v>#N/A</v>
      </c>
      <c r="OI83" s="193" t="e">
        <f t="shared" si="217"/>
        <v>#N/A</v>
      </c>
      <c r="OJ83" s="193" t="e">
        <f t="shared" si="217"/>
        <v>#N/A</v>
      </c>
      <c r="OK83" s="193" t="e">
        <f t="shared" si="217"/>
        <v>#N/A</v>
      </c>
      <c r="OL83" s="193" t="e">
        <f t="shared" si="214"/>
        <v>#N/A</v>
      </c>
      <c r="OM83" s="193" t="e">
        <f t="shared" si="214"/>
        <v>#N/A</v>
      </c>
      <c r="ON83" s="193" t="e">
        <f t="shared" si="214"/>
        <v>#N/A</v>
      </c>
      <c r="OO83" s="193" t="e">
        <f t="shared" si="214"/>
        <v>#N/A</v>
      </c>
      <c r="OP83" s="193" t="e">
        <f t="shared" si="214"/>
        <v>#N/A</v>
      </c>
      <c r="OQ83" s="193" t="e">
        <f t="shared" si="214"/>
        <v>#N/A</v>
      </c>
      <c r="OR83" s="193" t="e">
        <f t="shared" si="214"/>
        <v>#N/A</v>
      </c>
      <c r="OS83" s="193" t="e">
        <f t="shared" si="214"/>
        <v>#N/A</v>
      </c>
      <c r="OT83" s="193" t="e">
        <f t="shared" si="214"/>
        <v>#N/A</v>
      </c>
      <c r="OU83" s="193" t="e">
        <f t="shared" si="214"/>
        <v>#N/A</v>
      </c>
      <c r="OV83" s="193" t="e">
        <f t="shared" si="214"/>
        <v>#N/A</v>
      </c>
      <c r="OW83" s="193" t="e">
        <f t="shared" si="214"/>
        <v>#N/A</v>
      </c>
      <c r="OX83" s="193" t="e">
        <f t="shared" si="214"/>
        <v>#N/A</v>
      </c>
      <c r="OY83" s="193" t="e">
        <f t="shared" si="214"/>
        <v>#N/A</v>
      </c>
      <c r="OZ83" s="193" t="e">
        <f t="shared" si="214"/>
        <v>#N/A</v>
      </c>
      <c r="PA83" s="193" t="e">
        <f t="shared" si="188"/>
        <v>#N/A</v>
      </c>
      <c r="PB83" s="193" t="e">
        <f t="shared" si="188"/>
        <v>#N/A</v>
      </c>
      <c r="PC83" s="193" t="e">
        <f t="shared" si="188"/>
        <v>#N/A</v>
      </c>
      <c r="PD83" s="193" t="e">
        <f t="shared" si="188"/>
        <v>#N/A</v>
      </c>
      <c r="PE83" s="193" t="e">
        <f t="shared" si="188"/>
        <v>#N/A</v>
      </c>
      <c r="PF83" s="193" t="e">
        <f t="shared" si="188"/>
        <v>#N/A</v>
      </c>
      <c r="PG83" s="193" t="e">
        <f t="shared" si="188"/>
        <v>#N/A</v>
      </c>
      <c r="PH83" s="193" t="e">
        <f t="shared" si="188"/>
        <v>#N/A</v>
      </c>
      <c r="PI83" s="193" t="e">
        <f t="shared" si="188"/>
        <v>#N/A</v>
      </c>
      <c r="PJ83" s="193" t="e">
        <f t="shared" si="188"/>
        <v>#N/A</v>
      </c>
      <c r="PK83" s="193" t="e">
        <f t="shared" si="188"/>
        <v>#N/A</v>
      </c>
      <c r="PL83" s="193" t="e">
        <f t="shared" si="188"/>
        <v>#N/A</v>
      </c>
      <c r="PM83" s="193" t="e">
        <f t="shared" si="188"/>
        <v>#N/A</v>
      </c>
      <c r="PN83" s="193" t="e">
        <f t="shared" si="188"/>
        <v>#N/A</v>
      </c>
      <c r="PO83" s="193" t="e">
        <f t="shared" si="188"/>
        <v>#N/A</v>
      </c>
      <c r="PP83" s="193" t="e">
        <f t="shared" si="199"/>
        <v>#N/A</v>
      </c>
      <c r="PQ83" s="193" t="e">
        <f t="shared" si="175"/>
        <v>#N/A</v>
      </c>
      <c r="PR83" s="193" t="e">
        <f t="shared" si="175"/>
        <v>#N/A</v>
      </c>
      <c r="PS83" s="193" t="e">
        <f t="shared" si="175"/>
        <v>#N/A</v>
      </c>
      <c r="PT83" s="193" t="e">
        <f t="shared" si="175"/>
        <v>#N/A</v>
      </c>
      <c r="PU83" s="193" t="e">
        <f t="shared" si="175"/>
        <v>#N/A</v>
      </c>
      <c r="PV83" s="193" t="e">
        <f t="shared" si="175"/>
        <v>#N/A</v>
      </c>
      <c r="PW83" s="193" t="e">
        <f t="shared" si="175"/>
        <v>#N/A</v>
      </c>
      <c r="PX83" s="193" t="e">
        <f t="shared" si="175"/>
        <v>#N/A</v>
      </c>
    </row>
    <row r="84" spans="1:440" hidden="1" x14ac:dyDescent="0.45">
      <c r="A84" s="20">
        <v>81</v>
      </c>
      <c r="B84" s="134"/>
      <c r="C84" s="279"/>
      <c r="D84" s="280" t="str">
        <f t="shared" si="176"/>
        <v/>
      </c>
      <c r="E84" s="281"/>
      <c r="F84" s="280" t="str">
        <f t="shared" si="177"/>
        <v/>
      </c>
      <c r="G84" s="279"/>
      <c r="H84" s="135"/>
      <c r="I84" s="110" t="str">
        <f t="shared" si="178"/>
        <v/>
      </c>
      <c r="J84" s="21" t="str">
        <f t="shared" si="179"/>
        <v/>
      </c>
      <c r="K84" s="22" t="str">
        <f t="shared" si="180"/>
        <v/>
      </c>
      <c r="L84" s="23" t="str">
        <f>IF(J84="","",IF(OR($J84&lt;Skew!$B$3,$J84=Skew!$B$3),IF($J84&gt;Skew!$C$3,Skew!$A$3,IF($J84&gt;Skew!$C$4,Skew!$A$4,IF($J84&gt;Skew!$C$5,Skew!$A$5,IF($J84&gt;Skew!$C$6,Skew!$A$6,IF($J84&gt;Skew!$C$7,Skew!$A$7,IF($J84&gt;Skew!$C$8,Skew!$A$8,IF($J84&gt;Skew!$C$9,Skew!$A$9,IF($J84&gt;Skew!$C$10,Skew!$A$10,IF($J84&gt;Skew!$C$11,Skew!$A$11,IF($J84&gt;Skew!$C$12,Skew!$A$12,IF($J84&gt;Skew!$C$13,Skew!$A$13,IF($J84&gt;Skew!$C$14,Skew!$A$14,IF($J84&gt;Skew!$C$15,Skew!$A$15,IF($J84&gt;Skew!$C$16,Skew!$A$16,Skew!$A$17)
)))))))))))))))</f>
        <v/>
      </c>
      <c r="M84" s="22" t="str">
        <f>IF(J84="","",MATCH(L84,Skew!$A$3:$A$17,0))</f>
        <v/>
      </c>
      <c r="N84" s="22" t="str">
        <f t="shared" si="168"/>
        <v/>
      </c>
      <c r="O84" s="24"/>
      <c r="P84" s="22" t="str">
        <f>IF(OR(J84="",O84=""),"",MATCH(O84,Confidence!$A$3:$A$12,0))</f>
        <v/>
      </c>
      <c r="Q84" s="25" t="str">
        <f t="shared" si="169"/>
        <v/>
      </c>
      <c r="R84" s="25" t="str">
        <f t="shared" si="170"/>
        <v/>
      </c>
      <c r="S84" s="22"/>
      <c r="T84" s="102" t="str">
        <f t="shared" si="171"/>
        <v/>
      </c>
      <c r="U84" s="102" t="str">
        <f t="shared" si="172"/>
        <v/>
      </c>
      <c r="V84" s="37" t="str">
        <f t="shared" si="173"/>
        <v/>
      </c>
      <c r="W84" s="115"/>
      <c r="X84" s="204" t="str">
        <f>IF(AND(D84&gt;0,E84&gt;0,F84&gt;0,Q84&gt;0,R84&gt;0,W84&gt;0,NOT(O84="")),ABS(VLOOKUP($W$1,VLookups!$A$30:$B$31,2,FALSE)-_xlfn.BETA.DIST(W84,IF(K84="L",R84,Q84),IF(K84="L",Q84,R84),TRUE,D84,F84)),"")</f>
        <v/>
      </c>
      <c r="Y84" s="112" t="str">
        <f>IF(OR($Q84="",$R84=""),"",_xlfn.BETA.INV(ABS(VLOOKUP($W$1,VLookups!$A$30:$B$31,2,FALSE)-Y$3),IF($K84="L",$R84,$Q84),IF($K84="L",$Q84,$R84),$D84,$F84))</f>
        <v/>
      </c>
      <c r="Z84" s="113" t="str">
        <f>IF(OR($Q84="",$R84=""),"",_xlfn.BETA.INV(ABS(VLOOKUP($W$1,VLookups!$A$30:$B$31,2,FALSE)-Z$3),IF($K84="L",$R84,$Q84),IF($K84="L",$Q84,$R84),$D84,$F84))</f>
        <v/>
      </c>
      <c r="AA84" s="112" t="str">
        <f>IF(OR($Q84="",$R84=""),"",_xlfn.BETA.INV(ABS(VLOOKUP($W$1,VLookups!$A$30:$B$31,2,FALSE)-AA$3),IF($K84="L",$R84,$Q84),IF($K84="L",$Q84,$R84),$D84,$F84))</f>
        <v/>
      </c>
      <c r="AB84" s="113" t="str">
        <f>IF(OR($Q84="",$R84=""),"",_xlfn.BETA.INV(ABS(VLOOKUP($W$1,VLookups!$A$30:$B$31,2,FALSE)-AB$3),IF($K84="L",$R84,$Q84),IF($K84="L",$Q84,$R84),$D84,$F84))</f>
        <v/>
      </c>
      <c r="AC84" s="112" t="str">
        <f>IF(OR($Q84="",$R84=""),"",_xlfn.BETA.INV(ABS(VLOOKUP($W$1,VLookups!$A$30:$B$31,2,FALSE)-AC$3),IF($K84="L",$R84,$Q84),IF($K84="L",$Q84,$R84),$D84,$F84))</f>
        <v/>
      </c>
      <c r="AD84" s="113" t="str">
        <f>IF(OR($Q84="",$R84=""),"",_xlfn.BETA.INV(ABS(VLOOKUP($W$1,VLookups!$A$30:$B$31,2,FALSE)-AD$3),IF($K84="L",$R84,$Q84),IF($K84="L",$Q84,$R84),$D84,$F84))</f>
        <v/>
      </c>
      <c r="AE84" s="112" t="str">
        <f>IF(OR($Q84="",$R84=""),"",_xlfn.BETA.INV(ABS(VLOOKUP($W$1,VLookups!$A$30:$B$31,2,FALSE)-AE$3),IF($K84="L",$R84,$Q84),IF($K84="L",$Q84,$R84),$D84,$F84))</f>
        <v/>
      </c>
      <c r="AF84" s="113" t="str">
        <f>IF(OR($Q84="",$R84=""),"",_xlfn.BETA.INV(ABS(VLOOKUP($W$1,VLookups!$A$30:$B$31,2,FALSE)-AF$3),IF($K84="L",$R84,$Q84),IF($K84="L",$Q84,$R84),$D84,$F84))</f>
        <v/>
      </c>
      <c r="AG84" s="112" t="str">
        <f>IF(OR($Q84="",$R84=""),"",_xlfn.BETA.INV(ABS(VLOOKUP($W$1,VLookups!$A$30:$B$31,2,FALSE)-AG$3),IF($K84="L",$R84,$Q84),IF($K84="L",$Q84,$R84),$D84,$F84))</f>
        <v/>
      </c>
      <c r="AH84" s="113" t="str">
        <f>IF(OR($Q84="",$R84=""),"",_xlfn.BETA.INV(ABS(VLOOKUP($W$1,VLookups!$A$30:$B$31,2,FALSE)-AH$3),IF($K84="L",$R84,$Q84),IF($K84="L",$Q84,$R84),$D84,$F84))</f>
        <v/>
      </c>
      <c r="AI84" s="112" t="str">
        <f>IF(OR($Q84="",$R84=""),"",_xlfn.BETA.INV(ABS(VLOOKUP($W$1,VLookups!$A$30:$B$31,2,FALSE)-AI$3),IF($K84="L",$R84,$Q84),IF($K84="L",$Q84,$R84),$D84,$F84))</f>
        <v/>
      </c>
      <c r="AJ84" s="113" t="str">
        <f>IF(OR($Q84="",$R84=""),"",_xlfn.BETA.INV(ABS(VLOOKUP($W$1,VLookups!$A$30:$B$31,2,FALSE)-AJ$3),IF($K84="L",$R84,$Q84),IF($K84="L",$Q84,$R84),$D84,$F84))</f>
        <v/>
      </c>
      <c r="AK84" s="15"/>
      <c r="AL84" s="194" t="str">
        <f t="shared" si="181"/>
        <v/>
      </c>
      <c r="AM84" s="192" t="str">
        <f t="shared" si="182"/>
        <v/>
      </c>
      <c r="AN84" s="177" t="str">
        <f t="shared" si="218"/>
        <v/>
      </c>
      <c r="AO84" s="177" t="str">
        <f t="shared" si="200"/>
        <v/>
      </c>
      <c r="AP84" s="177" t="str">
        <f t="shared" si="200"/>
        <v/>
      </c>
      <c r="AQ84" s="177" t="str">
        <f t="shared" si="200"/>
        <v/>
      </c>
      <c r="AR84" s="177" t="str">
        <f t="shared" si="200"/>
        <v/>
      </c>
      <c r="AS84" s="177" t="str">
        <f t="shared" si="200"/>
        <v/>
      </c>
      <c r="AT84" s="177" t="str">
        <f t="shared" si="200"/>
        <v/>
      </c>
      <c r="AU84" s="177" t="str">
        <f t="shared" si="200"/>
        <v/>
      </c>
      <c r="AV84" s="177" t="str">
        <f t="shared" si="200"/>
        <v/>
      </c>
      <c r="AW84" s="177" t="str">
        <f t="shared" si="200"/>
        <v/>
      </c>
      <c r="AX84" s="177" t="str">
        <f t="shared" si="200"/>
        <v/>
      </c>
      <c r="AY84" s="177" t="str">
        <f t="shared" si="200"/>
        <v/>
      </c>
      <c r="AZ84" s="177" t="str">
        <f t="shared" si="200"/>
        <v/>
      </c>
      <c r="BA84" s="177" t="str">
        <f t="shared" si="200"/>
        <v/>
      </c>
      <c r="BB84" s="177" t="str">
        <f t="shared" si="200"/>
        <v/>
      </c>
      <c r="BC84" s="177" t="str">
        <f t="shared" si="200"/>
        <v/>
      </c>
      <c r="BD84" s="177" t="str">
        <f t="shared" si="200"/>
        <v/>
      </c>
      <c r="BE84" s="177" t="str">
        <f t="shared" si="192"/>
        <v/>
      </c>
      <c r="BF84" s="177" t="str">
        <f t="shared" si="192"/>
        <v/>
      </c>
      <c r="BG84" s="177" t="str">
        <f t="shared" si="192"/>
        <v/>
      </c>
      <c r="BH84" s="177" t="str">
        <f t="shared" si="192"/>
        <v/>
      </c>
      <c r="BI84" s="177" t="str">
        <f t="shared" si="192"/>
        <v/>
      </c>
      <c r="BJ84" s="177" t="str">
        <f t="shared" si="192"/>
        <v/>
      </c>
      <c r="BK84" s="177" t="str">
        <f t="shared" si="192"/>
        <v/>
      </c>
      <c r="BL84" s="177" t="str">
        <f t="shared" si="192"/>
        <v/>
      </c>
      <c r="BM84" s="177" t="str">
        <f t="shared" si="192"/>
        <v/>
      </c>
      <c r="BN84" s="177" t="str">
        <f t="shared" si="192"/>
        <v/>
      </c>
      <c r="BO84" s="177" t="str">
        <f t="shared" si="192"/>
        <v/>
      </c>
      <c r="BP84" s="177" t="str">
        <f t="shared" si="192"/>
        <v/>
      </c>
      <c r="BQ84" s="177" t="str">
        <f t="shared" si="192"/>
        <v/>
      </c>
      <c r="BR84" s="177" t="str">
        <f t="shared" si="192"/>
        <v/>
      </c>
      <c r="BS84" s="177" t="str">
        <f t="shared" si="192"/>
        <v/>
      </c>
      <c r="BT84" s="177" t="str">
        <f t="shared" si="201"/>
        <v/>
      </c>
      <c r="BU84" s="177" t="str">
        <f t="shared" si="201"/>
        <v/>
      </c>
      <c r="BV84" s="177" t="str">
        <f t="shared" si="201"/>
        <v/>
      </c>
      <c r="BW84" s="177" t="str">
        <f t="shared" si="201"/>
        <v/>
      </c>
      <c r="BX84" s="177" t="str">
        <f t="shared" si="201"/>
        <v/>
      </c>
      <c r="BY84" s="177" t="str">
        <f t="shared" si="201"/>
        <v/>
      </c>
      <c r="BZ84" s="177" t="str">
        <f t="shared" si="201"/>
        <v/>
      </c>
      <c r="CA84" s="177" t="str">
        <f t="shared" si="201"/>
        <v/>
      </c>
      <c r="CB84" s="177" t="str">
        <f t="shared" si="201"/>
        <v/>
      </c>
      <c r="CC84" s="177" t="str">
        <f t="shared" si="201"/>
        <v/>
      </c>
      <c r="CD84" s="177" t="str">
        <f t="shared" si="201"/>
        <v/>
      </c>
      <c r="CE84" s="177" t="str">
        <f t="shared" si="201"/>
        <v/>
      </c>
      <c r="CF84" s="177" t="str">
        <f t="shared" si="201"/>
        <v/>
      </c>
      <c r="CG84" s="177" t="str">
        <f t="shared" si="201"/>
        <v/>
      </c>
      <c r="CH84" s="177" t="str">
        <f t="shared" si="201"/>
        <v/>
      </c>
      <c r="CI84" s="177" t="str">
        <f t="shared" si="201"/>
        <v/>
      </c>
      <c r="CJ84" s="177" t="str">
        <f t="shared" si="193"/>
        <v/>
      </c>
      <c r="CK84" s="177" t="str">
        <f t="shared" si="193"/>
        <v/>
      </c>
      <c r="CL84" s="177" t="str">
        <f t="shared" si="193"/>
        <v/>
      </c>
      <c r="CM84" s="177" t="str">
        <f t="shared" si="193"/>
        <v/>
      </c>
      <c r="CN84" s="177" t="str">
        <f t="shared" si="193"/>
        <v/>
      </c>
      <c r="CO84" s="177" t="str">
        <f t="shared" si="193"/>
        <v/>
      </c>
      <c r="CP84" s="177" t="str">
        <f t="shared" si="193"/>
        <v/>
      </c>
      <c r="CQ84" s="177" t="str">
        <f t="shared" si="193"/>
        <v/>
      </c>
      <c r="CR84" s="177" t="str">
        <f t="shared" si="193"/>
        <v/>
      </c>
      <c r="CS84" s="177" t="str">
        <f t="shared" si="193"/>
        <v/>
      </c>
      <c r="CT84" s="177" t="str">
        <f t="shared" si="193"/>
        <v/>
      </c>
      <c r="CU84" s="177" t="str">
        <f t="shared" si="193"/>
        <v/>
      </c>
      <c r="CV84" s="177" t="str">
        <f t="shared" si="193"/>
        <v/>
      </c>
      <c r="CW84" s="177" t="str">
        <f t="shared" si="193"/>
        <v/>
      </c>
      <c r="CX84" s="177" t="str">
        <f t="shared" si="193"/>
        <v/>
      </c>
      <c r="CY84" s="177" t="str">
        <f t="shared" si="189"/>
        <v/>
      </c>
      <c r="CZ84" s="177" t="str">
        <f t="shared" si="189"/>
        <v/>
      </c>
      <c r="DA84" s="177" t="str">
        <f t="shared" si="189"/>
        <v/>
      </c>
      <c r="DB84" s="177" t="str">
        <f t="shared" si="189"/>
        <v/>
      </c>
      <c r="DC84" s="177" t="str">
        <f t="shared" si="189"/>
        <v/>
      </c>
      <c r="DD84" s="177" t="str">
        <f t="shared" si="189"/>
        <v/>
      </c>
      <c r="DE84" s="177" t="str">
        <f t="shared" si="189"/>
        <v/>
      </c>
      <c r="DF84" s="177" t="str">
        <f t="shared" si="189"/>
        <v/>
      </c>
      <c r="DG84" s="177" t="str">
        <f t="shared" si="189"/>
        <v/>
      </c>
      <c r="DH84" s="177" t="str">
        <f t="shared" si="189"/>
        <v/>
      </c>
      <c r="DI84" s="177" t="str">
        <f t="shared" si="189"/>
        <v/>
      </c>
      <c r="DJ84" s="177" t="str">
        <f t="shared" si="189"/>
        <v/>
      </c>
      <c r="DK84" s="177" t="str">
        <f t="shared" si="189"/>
        <v/>
      </c>
      <c r="DL84" s="177" t="str">
        <f t="shared" si="189"/>
        <v/>
      </c>
      <c r="DM84" s="177" t="str">
        <f t="shared" si="189"/>
        <v/>
      </c>
      <c r="DN84" s="177" t="str">
        <f t="shared" si="189"/>
        <v/>
      </c>
      <c r="DO84" s="177" t="str">
        <f t="shared" si="184"/>
        <v/>
      </c>
      <c r="DP84" s="177" t="str">
        <f t="shared" si="184"/>
        <v/>
      </c>
      <c r="DQ84" s="177" t="str">
        <f t="shared" si="184"/>
        <v/>
      </c>
      <c r="DR84" s="177" t="str">
        <f t="shared" si="184"/>
        <v/>
      </c>
      <c r="DS84" s="177" t="str">
        <f t="shared" si="184"/>
        <v/>
      </c>
      <c r="DT84" s="177" t="str">
        <f t="shared" si="184"/>
        <v/>
      </c>
      <c r="DU84" s="177" t="str">
        <f t="shared" si="184"/>
        <v/>
      </c>
      <c r="DV84" s="177" t="str">
        <f t="shared" si="184"/>
        <v/>
      </c>
      <c r="DW84" s="177" t="str">
        <f t="shared" si="184"/>
        <v/>
      </c>
      <c r="DX84" s="177" t="str">
        <f t="shared" si="184"/>
        <v/>
      </c>
      <c r="DY84" s="177" t="str">
        <f t="shared" si="184"/>
        <v/>
      </c>
      <c r="DZ84" s="177" t="str">
        <f t="shared" si="184"/>
        <v/>
      </c>
      <c r="EA84" s="177" t="str">
        <f t="shared" si="184"/>
        <v/>
      </c>
      <c r="EB84" s="177" t="str">
        <f t="shared" si="184"/>
        <v/>
      </c>
      <c r="EC84" s="177" t="str">
        <f t="shared" si="184"/>
        <v/>
      </c>
      <c r="ED84" s="177" t="str">
        <f t="shared" si="202"/>
        <v/>
      </c>
      <c r="EE84" s="177" t="str">
        <f t="shared" si="202"/>
        <v/>
      </c>
      <c r="EF84" s="177" t="str">
        <f t="shared" si="202"/>
        <v/>
      </c>
      <c r="EG84" s="177" t="str">
        <f t="shared" si="202"/>
        <v/>
      </c>
      <c r="EH84" s="177" t="str">
        <f t="shared" si="202"/>
        <v/>
      </c>
      <c r="EI84" s="177" t="str">
        <f t="shared" si="202"/>
        <v/>
      </c>
      <c r="EJ84" s="177" t="str">
        <f t="shared" si="202"/>
        <v/>
      </c>
      <c r="EK84" s="177" t="str">
        <f t="shared" si="202"/>
        <v/>
      </c>
      <c r="EL84" s="177" t="str">
        <f t="shared" si="202"/>
        <v/>
      </c>
      <c r="EM84" s="177" t="str">
        <f t="shared" si="202"/>
        <v/>
      </c>
      <c r="EN84" s="177" t="str">
        <f t="shared" si="202"/>
        <v/>
      </c>
      <c r="EO84" s="177" t="str">
        <f t="shared" si="202"/>
        <v/>
      </c>
      <c r="EP84" s="177" t="str">
        <f t="shared" si="202"/>
        <v/>
      </c>
      <c r="EQ84" s="177" t="str">
        <f t="shared" si="202"/>
        <v/>
      </c>
      <c r="ER84" s="177" t="str">
        <f t="shared" si="202"/>
        <v/>
      </c>
      <c r="ES84" s="177" t="str">
        <f t="shared" si="202"/>
        <v/>
      </c>
      <c r="ET84" s="177" t="str">
        <f t="shared" si="194"/>
        <v/>
      </c>
      <c r="EU84" s="177" t="str">
        <f t="shared" si="194"/>
        <v/>
      </c>
      <c r="EV84" s="177" t="str">
        <f t="shared" si="194"/>
        <v/>
      </c>
      <c r="EW84" s="177" t="str">
        <f t="shared" si="194"/>
        <v/>
      </c>
      <c r="EX84" s="177" t="str">
        <f t="shared" si="194"/>
        <v/>
      </c>
      <c r="EY84" s="177" t="str">
        <f t="shared" si="194"/>
        <v/>
      </c>
      <c r="EZ84" s="177" t="str">
        <f t="shared" si="194"/>
        <v/>
      </c>
      <c r="FA84" s="177" t="str">
        <f t="shared" si="194"/>
        <v/>
      </c>
      <c r="FB84" s="177" t="str">
        <f t="shared" si="194"/>
        <v/>
      </c>
      <c r="FC84" s="177" t="str">
        <f t="shared" si="194"/>
        <v/>
      </c>
      <c r="FD84" s="177" t="str">
        <f t="shared" si="194"/>
        <v/>
      </c>
      <c r="FE84" s="177" t="str">
        <f t="shared" si="194"/>
        <v/>
      </c>
      <c r="FF84" s="177" t="str">
        <f t="shared" si="194"/>
        <v/>
      </c>
      <c r="FG84" s="177" t="str">
        <f t="shared" si="194"/>
        <v/>
      </c>
      <c r="FH84" s="177" t="str">
        <f t="shared" si="194"/>
        <v/>
      </c>
      <c r="FI84" s="177" t="str">
        <f t="shared" si="207"/>
        <v/>
      </c>
      <c r="FJ84" s="177" t="str">
        <f t="shared" si="207"/>
        <v/>
      </c>
      <c r="FK84" s="177" t="str">
        <f t="shared" si="207"/>
        <v/>
      </c>
      <c r="FL84" s="177" t="str">
        <f t="shared" si="207"/>
        <v/>
      </c>
      <c r="FM84" s="177" t="str">
        <f t="shared" si="207"/>
        <v/>
      </c>
      <c r="FN84" s="177" t="str">
        <f t="shared" si="207"/>
        <v/>
      </c>
      <c r="FO84" s="177" t="str">
        <f t="shared" si="207"/>
        <v/>
      </c>
      <c r="FP84" s="177" t="str">
        <f t="shared" si="207"/>
        <v/>
      </c>
      <c r="FQ84" s="177" t="str">
        <f t="shared" si="207"/>
        <v/>
      </c>
      <c r="FR84" s="177" t="str">
        <f t="shared" si="207"/>
        <v/>
      </c>
      <c r="FS84" s="177" t="str">
        <f t="shared" si="207"/>
        <v/>
      </c>
      <c r="FT84" s="177" t="str">
        <f t="shared" si="207"/>
        <v/>
      </c>
      <c r="FU84" s="177" t="str">
        <f t="shared" si="207"/>
        <v/>
      </c>
      <c r="FV84" s="177" t="str">
        <f t="shared" si="207"/>
        <v/>
      </c>
      <c r="FW84" s="177" t="str">
        <f t="shared" si="207"/>
        <v/>
      </c>
      <c r="FX84" s="177" t="str">
        <f t="shared" si="207"/>
        <v/>
      </c>
      <c r="FY84" s="177" t="str">
        <f t="shared" si="203"/>
        <v/>
      </c>
      <c r="FZ84" s="177" t="str">
        <f t="shared" si="203"/>
        <v/>
      </c>
      <c r="GA84" s="177" t="str">
        <f t="shared" si="195"/>
        <v/>
      </c>
      <c r="GB84" s="177" t="str">
        <f t="shared" si="190"/>
        <v/>
      </c>
      <c r="GC84" s="177" t="str">
        <f t="shared" si="190"/>
        <v/>
      </c>
      <c r="GD84" s="177" t="str">
        <f t="shared" si="190"/>
        <v/>
      </c>
      <c r="GE84" s="177" t="str">
        <f t="shared" si="190"/>
        <v/>
      </c>
      <c r="GF84" s="177" t="str">
        <f t="shared" si="190"/>
        <v/>
      </c>
      <c r="GG84" s="177" t="str">
        <f t="shared" si="190"/>
        <v/>
      </c>
      <c r="GH84" s="177" t="str">
        <f t="shared" si="190"/>
        <v/>
      </c>
      <c r="GI84" s="177" t="str">
        <f t="shared" si="190"/>
        <v/>
      </c>
      <c r="GJ84" s="177" t="str">
        <f t="shared" si="190"/>
        <v/>
      </c>
      <c r="GK84" s="177" t="str">
        <f t="shared" si="190"/>
        <v/>
      </c>
      <c r="GL84" s="177" t="str">
        <f t="shared" si="190"/>
        <v/>
      </c>
      <c r="GM84" s="177" t="str">
        <f t="shared" si="190"/>
        <v/>
      </c>
      <c r="GN84" s="177" t="str">
        <f t="shared" si="190"/>
        <v/>
      </c>
      <c r="GO84" s="177" t="str">
        <f t="shared" si="190"/>
        <v/>
      </c>
      <c r="GP84" s="177" t="str">
        <f t="shared" si="190"/>
        <v/>
      </c>
      <c r="GQ84" s="177" t="str">
        <f t="shared" si="204"/>
        <v/>
      </c>
      <c r="GR84" s="177" t="str">
        <f t="shared" si="204"/>
        <v/>
      </c>
      <c r="GS84" s="177" t="str">
        <f t="shared" si="204"/>
        <v/>
      </c>
      <c r="GT84" s="177" t="str">
        <f t="shared" si="204"/>
        <v/>
      </c>
      <c r="GU84" s="177" t="str">
        <f t="shared" si="204"/>
        <v/>
      </c>
      <c r="GV84" s="177" t="str">
        <f t="shared" si="204"/>
        <v/>
      </c>
      <c r="GW84" s="177" t="str">
        <f t="shared" si="204"/>
        <v/>
      </c>
      <c r="GX84" s="177" t="str">
        <f t="shared" si="204"/>
        <v/>
      </c>
      <c r="GY84" s="177" t="str">
        <f t="shared" si="204"/>
        <v/>
      </c>
      <c r="GZ84" s="177" t="str">
        <f t="shared" si="204"/>
        <v/>
      </c>
      <c r="HA84" s="177" t="str">
        <f t="shared" si="204"/>
        <v/>
      </c>
      <c r="HB84" s="177" t="str">
        <f t="shared" si="204"/>
        <v/>
      </c>
      <c r="HC84" s="177" t="str">
        <f t="shared" si="204"/>
        <v/>
      </c>
      <c r="HD84" s="177" t="str">
        <f t="shared" si="204"/>
        <v/>
      </c>
      <c r="HE84" s="177" t="str">
        <f t="shared" si="204"/>
        <v/>
      </c>
      <c r="HF84" s="177" t="str">
        <f t="shared" si="204"/>
        <v/>
      </c>
      <c r="HG84" s="177" t="str">
        <f t="shared" si="196"/>
        <v/>
      </c>
      <c r="HH84" s="177" t="str">
        <f t="shared" si="191"/>
        <v/>
      </c>
      <c r="HI84" s="177" t="str">
        <f t="shared" si="191"/>
        <v/>
      </c>
      <c r="HJ84" s="177" t="str">
        <f t="shared" si="191"/>
        <v/>
      </c>
      <c r="HK84" s="177" t="str">
        <f t="shared" si="191"/>
        <v/>
      </c>
      <c r="HL84" s="177" t="str">
        <f t="shared" si="191"/>
        <v/>
      </c>
      <c r="HM84" s="177" t="str">
        <f t="shared" si="191"/>
        <v/>
      </c>
      <c r="HN84" s="177" t="str">
        <f t="shared" si="191"/>
        <v/>
      </c>
      <c r="HO84" s="177" t="str">
        <f t="shared" si="191"/>
        <v/>
      </c>
      <c r="HP84" s="177" t="str">
        <f t="shared" si="191"/>
        <v/>
      </c>
      <c r="HQ84" s="177" t="str">
        <f t="shared" si="191"/>
        <v/>
      </c>
      <c r="HR84" s="177" t="str">
        <f t="shared" si="191"/>
        <v/>
      </c>
      <c r="HS84" s="177" t="str">
        <f t="shared" si="191"/>
        <v/>
      </c>
      <c r="HT84" s="177" t="str">
        <f t="shared" si="191"/>
        <v/>
      </c>
      <c r="HU84" s="177" t="str">
        <f t="shared" si="191"/>
        <v/>
      </c>
      <c r="HV84" s="177" t="str">
        <f t="shared" si="191"/>
        <v/>
      </c>
      <c r="HW84" s="177" t="str">
        <f t="shared" si="205"/>
        <v/>
      </c>
      <c r="HX84" s="177" t="str">
        <f t="shared" si="205"/>
        <v/>
      </c>
      <c r="HY84" s="177" t="str">
        <f t="shared" si="205"/>
        <v/>
      </c>
      <c r="HZ84" s="177" t="str">
        <f t="shared" si="205"/>
        <v/>
      </c>
      <c r="IA84" s="177" t="str">
        <f t="shared" si="205"/>
        <v/>
      </c>
      <c r="IB84" s="177" t="str">
        <f t="shared" si="205"/>
        <v/>
      </c>
      <c r="IC84" s="177" t="str">
        <f t="shared" si="205"/>
        <v/>
      </c>
      <c r="ID84" s="177" t="str">
        <f t="shared" si="205"/>
        <v/>
      </c>
      <c r="IE84" s="192" t="str">
        <f t="shared" si="185"/>
        <v/>
      </c>
      <c r="IF84" s="193" t="e">
        <f t="shared" si="174"/>
        <v>#N/A</v>
      </c>
      <c r="IG84" s="193" t="e">
        <f t="shared" si="209"/>
        <v>#N/A</v>
      </c>
      <c r="IH84" s="193" t="e">
        <f t="shared" si="209"/>
        <v>#N/A</v>
      </c>
      <c r="II84" s="193" t="e">
        <f t="shared" si="209"/>
        <v>#N/A</v>
      </c>
      <c r="IJ84" s="193" t="e">
        <f t="shared" si="219"/>
        <v>#N/A</v>
      </c>
      <c r="IK84" s="193" t="e">
        <f t="shared" si="219"/>
        <v>#N/A</v>
      </c>
      <c r="IL84" s="193" t="e">
        <f t="shared" si="219"/>
        <v>#N/A</v>
      </c>
      <c r="IM84" s="193" t="e">
        <f t="shared" si="219"/>
        <v>#N/A</v>
      </c>
      <c r="IN84" s="193" t="e">
        <f t="shared" si="219"/>
        <v>#N/A</v>
      </c>
      <c r="IO84" s="193" t="e">
        <f t="shared" si="219"/>
        <v>#N/A</v>
      </c>
      <c r="IP84" s="193" t="e">
        <f t="shared" si="219"/>
        <v>#N/A</v>
      </c>
      <c r="IQ84" s="193" t="e">
        <f t="shared" si="219"/>
        <v>#N/A</v>
      </c>
      <c r="IR84" s="193" t="e">
        <f t="shared" si="219"/>
        <v>#N/A</v>
      </c>
      <c r="IS84" s="193" t="e">
        <f t="shared" si="219"/>
        <v>#N/A</v>
      </c>
      <c r="IT84" s="193" t="e">
        <f t="shared" si="219"/>
        <v>#N/A</v>
      </c>
      <c r="IU84" s="193" t="e">
        <f t="shared" si="219"/>
        <v>#N/A</v>
      </c>
      <c r="IV84" s="193" t="e">
        <f t="shared" si="219"/>
        <v>#N/A</v>
      </c>
      <c r="IW84" s="193" t="e">
        <f t="shared" si="219"/>
        <v>#N/A</v>
      </c>
      <c r="IX84" s="193" t="e">
        <f t="shared" si="219"/>
        <v>#N/A</v>
      </c>
      <c r="IY84" s="193" t="e">
        <f t="shared" si="215"/>
        <v>#N/A</v>
      </c>
      <c r="IZ84" s="193" t="e">
        <f t="shared" si="215"/>
        <v>#N/A</v>
      </c>
      <c r="JA84" s="193" t="e">
        <f t="shared" si="215"/>
        <v>#N/A</v>
      </c>
      <c r="JB84" s="193" t="e">
        <f t="shared" si="215"/>
        <v>#N/A</v>
      </c>
      <c r="JC84" s="193" t="e">
        <f t="shared" si="215"/>
        <v>#N/A</v>
      </c>
      <c r="JD84" s="193" t="e">
        <f t="shared" si="215"/>
        <v>#N/A</v>
      </c>
      <c r="JE84" s="193" t="e">
        <f t="shared" si="215"/>
        <v>#N/A</v>
      </c>
      <c r="JF84" s="193" t="e">
        <f t="shared" si="215"/>
        <v>#N/A</v>
      </c>
      <c r="JG84" s="193" t="e">
        <f t="shared" si="215"/>
        <v>#N/A</v>
      </c>
      <c r="JH84" s="193" t="e">
        <f t="shared" si="215"/>
        <v>#N/A</v>
      </c>
      <c r="JI84" s="193" t="e">
        <f t="shared" si="215"/>
        <v>#N/A</v>
      </c>
      <c r="JJ84" s="193" t="e">
        <f t="shared" si="215"/>
        <v>#N/A</v>
      </c>
      <c r="JK84" s="193" t="e">
        <f t="shared" si="215"/>
        <v>#N/A</v>
      </c>
      <c r="JL84" s="193" t="e">
        <f t="shared" si="215"/>
        <v>#N/A</v>
      </c>
      <c r="JM84" s="193" t="e">
        <f t="shared" si="215"/>
        <v>#N/A</v>
      </c>
      <c r="JN84" s="193" t="e">
        <f t="shared" si="212"/>
        <v>#N/A</v>
      </c>
      <c r="JO84" s="193" t="e">
        <f t="shared" si="212"/>
        <v>#N/A</v>
      </c>
      <c r="JP84" s="193" t="e">
        <f t="shared" si="212"/>
        <v>#N/A</v>
      </c>
      <c r="JQ84" s="193" t="e">
        <f t="shared" si="212"/>
        <v>#N/A</v>
      </c>
      <c r="JR84" s="193" t="e">
        <f t="shared" si="212"/>
        <v>#N/A</v>
      </c>
      <c r="JS84" s="193" t="e">
        <f t="shared" si="212"/>
        <v>#N/A</v>
      </c>
      <c r="JT84" s="193" t="e">
        <f t="shared" si="212"/>
        <v>#N/A</v>
      </c>
      <c r="JU84" s="193" t="e">
        <f t="shared" si="212"/>
        <v>#N/A</v>
      </c>
      <c r="JV84" s="193" t="e">
        <f t="shared" si="212"/>
        <v>#N/A</v>
      </c>
      <c r="JW84" s="193" t="e">
        <f t="shared" si="212"/>
        <v>#N/A</v>
      </c>
      <c r="JX84" s="193" t="e">
        <f t="shared" si="212"/>
        <v>#N/A</v>
      </c>
      <c r="JY84" s="193" t="e">
        <f t="shared" si="212"/>
        <v>#N/A</v>
      </c>
      <c r="JZ84" s="193" t="e">
        <f t="shared" si="212"/>
        <v>#N/A</v>
      </c>
      <c r="KA84" s="193" t="e">
        <f t="shared" si="212"/>
        <v>#N/A</v>
      </c>
      <c r="KB84" s="193" t="e">
        <f t="shared" si="212"/>
        <v>#N/A</v>
      </c>
      <c r="KC84" s="193" t="e">
        <f t="shared" si="186"/>
        <v>#N/A</v>
      </c>
      <c r="KD84" s="193" t="e">
        <f t="shared" si="186"/>
        <v>#N/A</v>
      </c>
      <c r="KE84" s="193" t="e">
        <f t="shared" si="186"/>
        <v>#N/A</v>
      </c>
      <c r="KF84" s="193" t="e">
        <f t="shared" si="186"/>
        <v>#N/A</v>
      </c>
      <c r="KG84" s="193" t="e">
        <f t="shared" si="186"/>
        <v>#N/A</v>
      </c>
      <c r="KH84" s="193" t="e">
        <f t="shared" si="186"/>
        <v>#N/A</v>
      </c>
      <c r="KI84" s="193" t="e">
        <f t="shared" si="186"/>
        <v>#N/A</v>
      </c>
      <c r="KJ84" s="193" t="e">
        <f t="shared" si="186"/>
        <v>#N/A</v>
      </c>
      <c r="KK84" s="193" t="e">
        <f t="shared" si="186"/>
        <v>#N/A</v>
      </c>
      <c r="KL84" s="193" t="e">
        <f t="shared" si="186"/>
        <v>#N/A</v>
      </c>
      <c r="KM84" s="193" t="e">
        <f t="shared" si="186"/>
        <v>#N/A</v>
      </c>
      <c r="KN84" s="193" t="e">
        <f t="shared" si="186"/>
        <v>#N/A</v>
      </c>
      <c r="KO84" s="193" t="e">
        <f t="shared" si="186"/>
        <v>#N/A</v>
      </c>
      <c r="KP84" s="193" t="e">
        <f t="shared" si="186"/>
        <v>#N/A</v>
      </c>
      <c r="KQ84" s="193" t="e">
        <f t="shared" si="186"/>
        <v>#N/A</v>
      </c>
      <c r="KR84" s="193" t="e">
        <f t="shared" si="197"/>
        <v>#N/A</v>
      </c>
      <c r="KS84" s="193" t="e">
        <f t="shared" si="210"/>
        <v>#N/A</v>
      </c>
      <c r="KT84" s="193" t="e">
        <f t="shared" si="210"/>
        <v>#N/A</v>
      </c>
      <c r="KU84" s="193" t="e">
        <f t="shared" si="210"/>
        <v>#N/A</v>
      </c>
      <c r="KV84" s="193" t="e">
        <f t="shared" si="220"/>
        <v>#N/A</v>
      </c>
      <c r="KW84" s="193" t="e">
        <f t="shared" si="220"/>
        <v>#N/A</v>
      </c>
      <c r="KX84" s="193" t="e">
        <f t="shared" si="220"/>
        <v>#N/A</v>
      </c>
      <c r="KY84" s="193" t="e">
        <f t="shared" si="220"/>
        <v>#N/A</v>
      </c>
      <c r="KZ84" s="193" t="e">
        <f t="shared" si="220"/>
        <v>#N/A</v>
      </c>
      <c r="LA84" s="193" t="e">
        <f t="shared" si="220"/>
        <v>#N/A</v>
      </c>
      <c r="LB84" s="193" t="e">
        <f t="shared" si="220"/>
        <v>#N/A</v>
      </c>
      <c r="LC84" s="193" t="e">
        <f t="shared" si="220"/>
        <v>#N/A</v>
      </c>
      <c r="LD84" s="193" t="e">
        <f t="shared" si="220"/>
        <v>#N/A</v>
      </c>
      <c r="LE84" s="193" t="e">
        <f t="shared" si="220"/>
        <v>#N/A</v>
      </c>
      <c r="LF84" s="193" t="e">
        <f t="shared" si="220"/>
        <v>#N/A</v>
      </c>
      <c r="LG84" s="193" t="e">
        <f t="shared" si="220"/>
        <v>#N/A</v>
      </c>
      <c r="LH84" s="193" t="e">
        <f t="shared" si="220"/>
        <v>#N/A</v>
      </c>
      <c r="LI84" s="193" t="e">
        <f t="shared" si="220"/>
        <v>#N/A</v>
      </c>
      <c r="LJ84" s="193" t="e">
        <f t="shared" si="220"/>
        <v>#N/A</v>
      </c>
      <c r="LK84" s="193" t="e">
        <f t="shared" si="216"/>
        <v>#N/A</v>
      </c>
      <c r="LL84" s="193" t="e">
        <f t="shared" si="216"/>
        <v>#N/A</v>
      </c>
      <c r="LM84" s="193" t="e">
        <f t="shared" si="216"/>
        <v>#N/A</v>
      </c>
      <c r="LN84" s="193" t="e">
        <f t="shared" si="216"/>
        <v>#N/A</v>
      </c>
      <c r="LO84" s="193" t="e">
        <f t="shared" si="216"/>
        <v>#N/A</v>
      </c>
      <c r="LP84" s="193" t="e">
        <f t="shared" si="216"/>
        <v>#N/A</v>
      </c>
      <c r="LQ84" s="193" t="e">
        <f t="shared" si="216"/>
        <v>#N/A</v>
      </c>
      <c r="LR84" s="193" t="e">
        <f t="shared" si="216"/>
        <v>#N/A</v>
      </c>
      <c r="LS84" s="193" t="e">
        <f t="shared" si="216"/>
        <v>#N/A</v>
      </c>
      <c r="LT84" s="193" t="e">
        <f t="shared" si="216"/>
        <v>#N/A</v>
      </c>
      <c r="LU84" s="193" t="e">
        <f t="shared" si="216"/>
        <v>#N/A</v>
      </c>
      <c r="LV84" s="193" t="e">
        <f t="shared" si="216"/>
        <v>#N/A</v>
      </c>
      <c r="LW84" s="193" t="e">
        <f t="shared" si="216"/>
        <v>#N/A</v>
      </c>
      <c r="LX84" s="193" t="e">
        <f t="shared" si="216"/>
        <v>#N/A</v>
      </c>
      <c r="LY84" s="193" t="e">
        <f t="shared" si="216"/>
        <v>#N/A</v>
      </c>
      <c r="LZ84" s="193" t="e">
        <f t="shared" si="213"/>
        <v>#N/A</v>
      </c>
      <c r="MA84" s="193" t="e">
        <f t="shared" si="213"/>
        <v>#N/A</v>
      </c>
      <c r="MB84" s="193" t="e">
        <f t="shared" si="213"/>
        <v>#N/A</v>
      </c>
      <c r="MC84" s="193" t="e">
        <f t="shared" si="213"/>
        <v>#N/A</v>
      </c>
      <c r="MD84" s="193" t="e">
        <f t="shared" si="213"/>
        <v>#N/A</v>
      </c>
      <c r="ME84" s="193" t="e">
        <f t="shared" si="213"/>
        <v>#N/A</v>
      </c>
      <c r="MF84" s="193" t="e">
        <f t="shared" si="213"/>
        <v>#N/A</v>
      </c>
      <c r="MG84" s="193" t="e">
        <f t="shared" si="213"/>
        <v>#N/A</v>
      </c>
      <c r="MH84" s="193" t="e">
        <f t="shared" si="213"/>
        <v>#N/A</v>
      </c>
      <c r="MI84" s="193" t="e">
        <f t="shared" si="213"/>
        <v>#N/A</v>
      </c>
      <c r="MJ84" s="193" t="e">
        <f t="shared" si="213"/>
        <v>#N/A</v>
      </c>
      <c r="MK84" s="193" t="e">
        <f t="shared" si="213"/>
        <v>#N/A</v>
      </c>
      <c r="ML84" s="193" t="e">
        <f t="shared" si="213"/>
        <v>#N/A</v>
      </c>
      <c r="MM84" s="193" t="e">
        <f t="shared" si="213"/>
        <v>#N/A</v>
      </c>
      <c r="MN84" s="193" t="e">
        <f t="shared" si="213"/>
        <v>#N/A</v>
      </c>
      <c r="MO84" s="193" t="e">
        <f t="shared" si="187"/>
        <v>#N/A</v>
      </c>
      <c r="MP84" s="193" t="e">
        <f t="shared" si="187"/>
        <v>#N/A</v>
      </c>
      <c r="MQ84" s="193" t="e">
        <f t="shared" si="187"/>
        <v>#N/A</v>
      </c>
      <c r="MR84" s="193" t="e">
        <f t="shared" si="187"/>
        <v>#N/A</v>
      </c>
      <c r="MS84" s="193" t="e">
        <f t="shared" si="187"/>
        <v>#N/A</v>
      </c>
      <c r="MT84" s="193" t="e">
        <f t="shared" si="187"/>
        <v>#N/A</v>
      </c>
      <c r="MU84" s="193" t="e">
        <f t="shared" si="187"/>
        <v>#N/A</v>
      </c>
      <c r="MV84" s="193" t="e">
        <f t="shared" si="187"/>
        <v>#N/A</v>
      </c>
      <c r="MW84" s="193" t="e">
        <f t="shared" si="187"/>
        <v>#N/A</v>
      </c>
      <c r="MX84" s="193" t="e">
        <f t="shared" si="187"/>
        <v>#N/A</v>
      </c>
      <c r="MY84" s="193" t="e">
        <f t="shared" si="187"/>
        <v>#N/A</v>
      </c>
      <c r="MZ84" s="193" t="e">
        <f t="shared" si="187"/>
        <v>#N/A</v>
      </c>
      <c r="NA84" s="193" t="e">
        <f t="shared" si="187"/>
        <v>#N/A</v>
      </c>
      <c r="NB84" s="193" t="e">
        <f t="shared" si="187"/>
        <v>#N/A</v>
      </c>
      <c r="NC84" s="193" t="e">
        <f t="shared" si="187"/>
        <v>#N/A</v>
      </c>
      <c r="ND84" s="193" t="e">
        <f t="shared" si="198"/>
        <v>#N/A</v>
      </c>
      <c r="NE84" s="193" t="e">
        <f t="shared" si="211"/>
        <v>#N/A</v>
      </c>
      <c r="NF84" s="193" t="e">
        <f t="shared" si="211"/>
        <v>#N/A</v>
      </c>
      <c r="NG84" s="193" t="e">
        <f t="shared" si="211"/>
        <v>#N/A</v>
      </c>
      <c r="NH84" s="193" t="e">
        <f t="shared" si="221"/>
        <v>#N/A</v>
      </c>
      <c r="NI84" s="193" t="e">
        <f t="shared" si="221"/>
        <v>#N/A</v>
      </c>
      <c r="NJ84" s="193" t="e">
        <f t="shared" si="221"/>
        <v>#N/A</v>
      </c>
      <c r="NK84" s="193" t="e">
        <f t="shared" si="221"/>
        <v>#N/A</v>
      </c>
      <c r="NL84" s="193" t="e">
        <f t="shared" si="221"/>
        <v>#N/A</v>
      </c>
      <c r="NM84" s="193" t="e">
        <f t="shared" si="221"/>
        <v>#N/A</v>
      </c>
      <c r="NN84" s="193" t="e">
        <f t="shared" si="221"/>
        <v>#N/A</v>
      </c>
      <c r="NO84" s="193" t="e">
        <f t="shared" si="221"/>
        <v>#N/A</v>
      </c>
      <c r="NP84" s="193" t="e">
        <f t="shared" si="221"/>
        <v>#N/A</v>
      </c>
      <c r="NQ84" s="193" t="e">
        <f t="shared" si="221"/>
        <v>#N/A</v>
      </c>
      <c r="NR84" s="193" t="e">
        <f t="shared" si="221"/>
        <v>#N/A</v>
      </c>
      <c r="NS84" s="193" t="e">
        <f t="shared" si="221"/>
        <v>#N/A</v>
      </c>
      <c r="NT84" s="193" t="e">
        <f t="shared" si="221"/>
        <v>#N/A</v>
      </c>
      <c r="NU84" s="193" t="e">
        <f t="shared" si="221"/>
        <v>#N/A</v>
      </c>
      <c r="NV84" s="193" t="e">
        <f t="shared" si="221"/>
        <v>#N/A</v>
      </c>
      <c r="NW84" s="193" t="e">
        <f t="shared" si="217"/>
        <v>#N/A</v>
      </c>
      <c r="NX84" s="193" t="e">
        <f t="shared" si="217"/>
        <v>#N/A</v>
      </c>
      <c r="NY84" s="193" t="e">
        <f t="shared" si="217"/>
        <v>#N/A</v>
      </c>
      <c r="NZ84" s="193" t="e">
        <f t="shared" si="217"/>
        <v>#N/A</v>
      </c>
      <c r="OA84" s="193" t="e">
        <f t="shared" si="217"/>
        <v>#N/A</v>
      </c>
      <c r="OB84" s="193" t="e">
        <f t="shared" si="217"/>
        <v>#N/A</v>
      </c>
      <c r="OC84" s="193" t="e">
        <f t="shared" si="217"/>
        <v>#N/A</v>
      </c>
      <c r="OD84" s="193" t="e">
        <f t="shared" si="217"/>
        <v>#N/A</v>
      </c>
      <c r="OE84" s="193" t="e">
        <f t="shared" si="217"/>
        <v>#N/A</v>
      </c>
      <c r="OF84" s="193" t="e">
        <f t="shared" si="217"/>
        <v>#N/A</v>
      </c>
      <c r="OG84" s="193" t="e">
        <f t="shared" si="217"/>
        <v>#N/A</v>
      </c>
      <c r="OH84" s="193" t="e">
        <f t="shared" si="217"/>
        <v>#N/A</v>
      </c>
      <c r="OI84" s="193" t="e">
        <f t="shared" si="217"/>
        <v>#N/A</v>
      </c>
      <c r="OJ84" s="193" t="e">
        <f t="shared" si="217"/>
        <v>#N/A</v>
      </c>
      <c r="OK84" s="193" t="e">
        <f t="shared" si="217"/>
        <v>#N/A</v>
      </c>
      <c r="OL84" s="193" t="e">
        <f t="shared" si="214"/>
        <v>#N/A</v>
      </c>
      <c r="OM84" s="193" t="e">
        <f t="shared" si="214"/>
        <v>#N/A</v>
      </c>
      <c r="ON84" s="193" t="e">
        <f t="shared" si="214"/>
        <v>#N/A</v>
      </c>
      <c r="OO84" s="193" t="e">
        <f t="shared" si="214"/>
        <v>#N/A</v>
      </c>
      <c r="OP84" s="193" t="e">
        <f t="shared" si="214"/>
        <v>#N/A</v>
      </c>
      <c r="OQ84" s="193" t="e">
        <f t="shared" si="214"/>
        <v>#N/A</v>
      </c>
      <c r="OR84" s="193" t="e">
        <f t="shared" si="214"/>
        <v>#N/A</v>
      </c>
      <c r="OS84" s="193" t="e">
        <f t="shared" si="214"/>
        <v>#N/A</v>
      </c>
      <c r="OT84" s="193" t="e">
        <f t="shared" si="214"/>
        <v>#N/A</v>
      </c>
      <c r="OU84" s="193" t="e">
        <f t="shared" si="214"/>
        <v>#N/A</v>
      </c>
      <c r="OV84" s="193" t="e">
        <f t="shared" si="214"/>
        <v>#N/A</v>
      </c>
      <c r="OW84" s="193" t="e">
        <f t="shared" si="214"/>
        <v>#N/A</v>
      </c>
      <c r="OX84" s="193" t="e">
        <f t="shared" si="214"/>
        <v>#N/A</v>
      </c>
      <c r="OY84" s="193" t="e">
        <f t="shared" si="214"/>
        <v>#N/A</v>
      </c>
      <c r="OZ84" s="193" t="e">
        <f t="shared" si="214"/>
        <v>#N/A</v>
      </c>
      <c r="PA84" s="193" t="e">
        <f t="shared" si="188"/>
        <v>#N/A</v>
      </c>
      <c r="PB84" s="193" t="e">
        <f t="shared" si="188"/>
        <v>#N/A</v>
      </c>
      <c r="PC84" s="193" t="e">
        <f t="shared" si="188"/>
        <v>#N/A</v>
      </c>
      <c r="PD84" s="193" t="e">
        <f t="shared" si="188"/>
        <v>#N/A</v>
      </c>
      <c r="PE84" s="193" t="e">
        <f t="shared" si="188"/>
        <v>#N/A</v>
      </c>
      <c r="PF84" s="193" t="e">
        <f t="shared" si="188"/>
        <v>#N/A</v>
      </c>
      <c r="PG84" s="193" t="e">
        <f t="shared" si="188"/>
        <v>#N/A</v>
      </c>
      <c r="PH84" s="193" t="e">
        <f t="shared" si="188"/>
        <v>#N/A</v>
      </c>
      <c r="PI84" s="193" t="e">
        <f t="shared" si="188"/>
        <v>#N/A</v>
      </c>
      <c r="PJ84" s="193" t="e">
        <f t="shared" si="188"/>
        <v>#N/A</v>
      </c>
      <c r="PK84" s="193" t="e">
        <f t="shared" si="188"/>
        <v>#N/A</v>
      </c>
      <c r="PL84" s="193" t="e">
        <f t="shared" si="188"/>
        <v>#N/A</v>
      </c>
      <c r="PM84" s="193" t="e">
        <f t="shared" si="188"/>
        <v>#N/A</v>
      </c>
      <c r="PN84" s="193" t="e">
        <f t="shared" si="188"/>
        <v>#N/A</v>
      </c>
      <c r="PO84" s="193" t="e">
        <f t="shared" si="188"/>
        <v>#N/A</v>
      </c>
      <c r="PP84" s="193" t="e">
        <f t="shared" si="199"/>
        <v>#N/A</v>
      </c>
      <c r="PQ84" s="193" t="e">
        <f t="shared" ref="PQ84:PX99" si="222">IF(ISNONTEXT($U84),IF($K84="R",_xlfn.BETA.DIST(HX84,$Q84,$R84,FALSE,$D84,$F84),_xlfn.BETA.DIST(HX84,$R84,$Q84,FALSE,$D84,$F84)),NA())</f>
        <v>#N/A</v>
      </c>
      <c r="PR84" s="193" t="e">
        <f t="shared" si="222"/>
        <v>#N/A</v>
      </c>
      <c r="PS84" s="193" t="e">
        <f t="shared" si="222"/>
        <v>#N/A</v>
      </c>
      <c r="PT84" s="193" t="e">
        <f t="shared" si="222"/>
        <v>#N/A</v>
      </c>
      <c r="PU84" s="193" t="e">
        <f t="shared" si="222"/>
        <v>#N/A</v>
      </c>
      <c r="PV84" s="193" t="e">
        <f t="shared" si="222"/>
        <v>#N/A</v>
      </c>
      <c r="PW84" s="193" t="e">
        <f t="shared" si="222"/>
        <v>#N/A</v>
      </c>
      <c r="PX84" s="193" t="e">
        <f t="shared" si="222"/>
        <v>#N/A</v>
      </c>
    </row>
    <row r="85" spans="1:440" hidden="1" x14ac:dyDescent="0.45">
      <c r="A85" s="20">
        <v>82</v>
      </c>
      <c r="B85" s="134"/>
      <c r="C85" s="279"/>
      <c r="D85" s="280" t="str">
        <f t="shared" si="176"/>
        <v/>
      </c>
      <c r="E85" s="281"/>
      <c r="F85" s="280" t="str">
        <f t="shared" si="177"/>
        <v/>
      </c>
      <c r="G85" s="279"/>
      <c r="H85" s="135"/>
      <c r="I85" s="110" t="str">
        <f t="shared" si="178"/>
        <v/>
      </c>
      <c r="J85" s="21" t="str">
        <f t="shared" si="179"/>
        <v/>
      </c>
      <c r="K85" s="22" t="str">
        <f t="shared" si="180"/>
        <v/>
      </c>
      <c r="L85" s="23" t="str">
        <f>IF(J85="","",IF(OR($J85&lt;Skew!$B$3,$J85=Skew!$B$3),IF($J85&gt;Skew!$C$3,Skew!$A$3,IF($J85&gt;Skew!$C$4,Skew!$A$4,IF($J85&gt;Skew!$C$5,Skew!$A$5,IF($J85&gt;Skew!$C$6,Skew!$A$6,IF($J85&gt;Skew!$C$7,Skew!$A$7,IF($J85&gt;Skew!$C$8,Skew!$A$8,IF($J85&gt;Skew!$C$9,Skew!$A$9,IF($J85&gt;Skew!$C$10,Skew!$A$10,IF($J85&gt;Skew!$C$11,Skew!$A$11,IF($J85&gt;Skew!$C$12,Skew!$A$12,IF($J85&gt;Skew!$C$13,Skew!$A$13,IF($J85&gt;Skew!$C$14,Skew!$A$14,IF($J85&gt;Skew!$C$15,Skew!$A$15,IF($J85&gt;Skew!$C$16,Skew!$A$16,Skew!$A$17)
)))))))))))))))</f>
        <v/>
      </c>
      <c r="M85" s="22" t="str">
        <f>IF(J85="","",MATCH(L85,Skew!$A$3:$A$17,0))</f>
        <v/>
      </c>
      <c r="N85" s="22" t="str">
        <f t="shared" si="168"/>
        <v/>
      </c>
      <c r="O85" s="24"/>
      <c r="P85" s="22" t="str">
        <f>IF(OR(J85="",O85=""),"",MATCH(O85,Confidence!$A$3:$A$12,0))</f>
        <v/>
      </c>
      <c r="Q85" s="25" t="str">
        <f t="shared" si="169"/>
        <v/>
      </c>
      <c r="R85" s="25" t="str">
        <f t="shared" si="170"/>
        <v/>
      </c>
      <c r="S85" s="22"/>
      <c r="T85" s="102" t="str">
        <f t="shared" si="171"/>
        <v/>
      </c>
      <c r="U85" s="102" t="str">
        <f t="shared" si="172"/>
        <v/>
      </c>
      <c r="V85" s="37" t="str">
        <f t="shared" si="173"/>
        <v/>
      </c>
      <c r="W85" s="115"/>
      <c r="X85" s="204" t="str">
        <f>IF(AND(D85&gt;0,E85&gt;0,F85&gt;0,Q85&gt;0,R85&gt;0,W85&gt;0,NOT(O85="")),ABS(VLOOKUP($W$1,VLookups!$A$30:$B$31,2,FALSE)-_xlfn.BETA.DIST(W85,IF(K85="L",R85,Q85),IF(K85="L",Q85,R85),TRUE,D85,F85)),"")</f>
        <v/>
      </c>
      <c r="Y85" s="112" t="str">
        <f>IF(OR($Q85="",$R85=""),"",_xlfn.BETA.INV(ABS(VLOOKUP($W$1,VLookups!$A$30:$B$31,2,FALSE)-Y$3),IF($K85="L",$R85,$Q85),IF($K85="L",$Q85,$R85),$D85,$F85))</f>
        <v/>
      </c>
      <c r="Z85" s="113" t="str">
        <f>IF(OR($Q85="",$R85=""),"",_xlfn.BETA.INV(ABS(VLOOKUP($W$1,VLookups!$A$30:$B$31,2,FALSE)-Z$3),IF($K85="L",$R85,$Q85),IF($K85="L",$Q85,$R85),$D85,$F85))</f>
        <v/>
      </c>
      <c r="AA85" s="112" t="str">
        <f>IF(OR($Q85="",$R85=""),"",_xlfn.BETA.INV(ABS(VLOOKUP($W$1,VLookups!$A$30:$B$31,2,FALSE)-AA$3),IF($K85="L",$R85,$Q85),IF($K85="L",$Q85,$R85),$D85,$F85))</f>
        <v/>
      </c>
      <c r="AB85" s="113" t="str">
        <f>IF(OR($Q85="",$R85=""),"",_xlfn.BETA.INV(ABS(VLOOKUP($W$1,VLookups!$A$30:$B$31,2,FALSE)-AB$3),IF($K85="L",$R85,$Q85),IF($K85="L",$Q85,$R85),$D85,$F85))</f>
        <v/>
      </c>
      <c r="AC85" s="112" t="str">
        <f>IF(OR($Q85="",$R85=""),"",_xlfn.BETA.INV(ABS(VLOOKUP($W$1,VLookups!$A$30:$B$31,2,FALSE)-AC$3),IF($K85="L",$R85,$Q85),IF($K85="L",$Q85,$R85),$D85,$F85))</f>
        <v/>
      </c>
      <c r="AD85" s="113" t="str">
        <f>IF(OR($Q85="",$R85=""),"",_xlfn.BETA.INV(ABS(VLOOKUP($W$1,VLookups!$A$30:$B$31,2,FALSE)-AD$3),IF($K85="L",$R85,$Q85),IF($K85="L",$Q85,$R85),$D85,$F85))</f>
        <v/>
      </c>
      <c r="AE85" s="112" t="str">
        <f>IF(OR($Q85="",$R85=""),"",_xlfn.BETA.INV(ABS(VLOOKUP($W$1,VLookups!$A$30:$B$31,2,FALSE)-AE$3),IF($K85="L",$R85,$Q85),IF($K85="L",$Q85,$R85),$D85,$F85))</f>
        <v/>
      </c>
      <c r="AF85" s="113" t="str">
        <f>IF(OR($Q85="",$R85=""),"",_xlfn.BETA.INV(ABS(VLOOKUP($W$1,VLookups!$A$30:$B$31,2,FALSE)-AF$3),IF($K85="L",$R85,$Q85),IF($K85="L",$Q85,$R85),$D85,$F85))</f>
        <v/>
      </c>
      <c r="AG85" s="112" t="str">
        <f>IF(OR($Q85="",$R85=""),"",_xlfn.BETA.INV(ABS(VLOOKUP($W$1,VLookups!$A$30:$B$31,2,FALSE)-AG$3),IF($K85="L",$R85,$Q85),IF($K85="L",$Q85,$R85),$D85,$F85))</f>
        <v/>
      </c>
      <c r="AH85" s="113" t="str">
        <f>IF(OR($Q85="",$R85=""),"",_xlfn.BETA.INV(ABS(VLOOKUP($W$1,VLookups!$A$30:$B$31,2,FALSE)-AH$3),IF($K85="L",$R85,$Q85),IF($K85="L",$Q85,$R85),$D85,$F85))</f>
        <v/>
      </c>
      <c r="AI85" s="112" t="str">
        <f>IF(OR($Q85="",$R85=""),"",_xlfn.BETA.INV(ABS(VLOOKUP($W$1,VLookups!$A$30:$B$31,2,FALSE)-AI$3),IF($K85="L",$R85,$Q85),IF($K85="L",$Q85,$R85),$D85,$F85))</f>
        <v/>
      </c>
      <c r="AJ85" s="113" t="str">
        <f>IF(OR($Q85="",$R85=""),"",_xlfn.BETA.INV(ABS(VLOOKUP($W$1,VLookups!$A$30:$B$31,2,FALSE)-AJ$3),IF($K85="L",$R85,$Q85),IF($K85="L",$Q85,$R85),$D85,$F85))</f>
        <v/>
      </c>
      <c r="AK85" s="15"/>
      <c r="AL85" s="194" t="str">
        <f t="shared" si="181"/>
        <v/>
      </c>
      <c r="AM85" s="192" t="str">
        <f t="shared" si="182"/>
        <v/>
      </c>
      <c r="AN85" s="177" t="str">
        <f t="shared" ref="AN85:AN88" si="223">IF(ISNONTEXT($AL85),AM85+$AL85,"")</f>
        <v/>
      </c>
      <c r="AO85" s="177" t="str">
        <f t="shared" si="200"/>
        <v/>
      </c>
      <c r="AP85" s="177" t="str">
        <f t="shared" si="200"/>
        <v/>
      </c>
      <c r="AQ85" s="177" t="str">
        <f t="shared" si="200"/>
        <v/>
      </c>
      <c r="AR85" s="177" t="str">
        <f t="shared" si="200"/>
        <v/>
      </c>
      <c r="AS85" s="177" t="str">
        <f t="shared" si="200"/>
        <v/>
      </c>
      <c r="AT85" s="177" t="str">
        <f t="shared" si="200"/>
        <v/>
      </c>
      <c r="AU85" s="177" t="str">
        <f t="shared" si="200"/>
        <v/>
      </c>
      <c r="AV85" s="177" t="str">
        <f t="shared" si="200"/>
        <v/>
      </c>
      <c r="AW85" s="177" t="str">
        <f t="shared" si="200"/>
        <v/>
      </c>
      <c r="AX85" s="177" t="str">
        <f t="shared" si="200"/>
        <v/>
      </c>
      <c r="AY85" s="177" t="str">
        <f t="shared" si="200"/>
        <v/>
      </c>
      <c r="AZ85" s="177" t="str">
        <f t="shared" si="200"/>
        <v/>
      </c>
      <c r="BA85" s="177" t="str">
        <f t="shared" si="200"/>
        <v/>
      </c>
      <c r="BB85" s="177" t="str">
        <f t="shared" si="200"/>
        <v/>
      </c>
      <c r="BC85" s="177" t="str">
        <f t="shared" si="200"/>
        <v/>
      </c>
      <c r="BD85" s="177" t="str">
        <f t="shared" si="200"/>
        <v/>
      </c>
      <c r="BE85" s="177" t="str">
        <f t="shared" si="192"/>
        <v/>
      </c>
      <c r="BF85" s="177" t="str">
        <f t="shared" si="192"/>
        <v/>
      </c>
      <c r="BG85" s="177" t="str">
        <f t="shared" si="192"/>
        <v/>
      </c>
      <c r="BH85" s="177" t="str">
        <f t="shared" si="192"/>
        <v/>
      </c>
      <c r="BI85" s="177" t="str">
        <f t="shared" si="192"/>
        <v/>
      </c>
      <c r="BJ85" s="177" t="str">
        <f t="shared" si="192"/>
        <v/>
      </c>
      <c r="BK85" s="177" t="str">
        <f t="shared" si="192"/>
        <v/>
      </c>
      <c r="BL85" s="177" t="str">
        <f t="shared" si="192"/>
        <v/>
      </c>
      <c r="BM85" s="177" t="str">
        <f t="shared" si="192"/>
        <v/>
      </c>
      <c r="BN85" s="177" t="str">
        <f t="shared" si="192"/>
        <v/>
      </c>
      <c r="BO85" s="177" t="str">
        <f t="shared" si="192"/>
        <v/>
      </c>
      <c r="BP85" s="177" t="str">
        <f t="shared" si="192"/>
        <v/>
      </c>
      <c r="BQ85" s="177" t="str">
        <f t="shared" si="192"/>
        <v/>
      </c>
      <c r="BR85" s="177" t="str">
        <f t="shared" si="192"/>
        <v/>
      </c>
      <c r="BS85" s="177" t="str">
        <f t="shared" si="192"/>
        <v/>
      </c>
      <c r="BT85" s="177" t="str">
        <f t="shared" si="201"/>
        <v/>
      </c>
      <c r="BU85" s="177" t="str">
        <f t="shared" si="201"/>
        <v/>
      </c>
      <c r="BV85" s="177" t="str">
        <f t="shared" si="201"/>
        <v/>
      </c>
      <c r="BW85" s="177" t="str">
        <f t="shared" si="201"/>
        <v/>
      </c>
      <c r="BX85" s="177" t="str">
        <f t="shared" si="201"/>
        <v/>
      </c>
      <c r="BY85" s="177" t="str">
        <f t="shared" si="201"/>
        <v/>
      </c>
      <c r="BZ85" s="177" t="str">
        <f t="shared" si="201"/>
        <v/>
      </c>
      <c r="CA85" s="177" t="str">
        <f t="shared" si="201"/>
        <v/>
      </c>
      <c r="CB85" s="177" t="str">
        <f t="shared" si="201"/>
        <v/>
      </c>
      <c r="CC85" s="177" t="str">
        <f t="shared" si="201"/>
        <v/>
      </c>
      <c r="CD85" s="177" t="str">
        <f t="shared" si="201"/>
        <v/>
      </c>
      <c r="CE85" s="177" t="str">
        <f t="shared" si="201"/>
        <v/>
      </c>
      <c r="CF85" s="177" t="str">
        <f t="shared" si="201"/>
        <v/>
      </c>
      <c r="CG85" s="177" t="str">
        <f t="shared" si="201"/>
        <v/>
      </c>
      <c r="CH85" s="177" t="str">
        <f t="shared" si="201"/>
        <v/>
      </c>
      <c r="CI85" s="177" t="str">
        <f t="shared" si="201"/>
        <v/>
      </c>
      <c r="CJ85" s="177" t="str">
        <f t="shared" si="193"/>
        <v/>
      </c>
      <c r="CK85" s="177" t="str">
        <f t="shared" si="193"/>
        <v/>
      </c>
      <c r="CL85" s="177" t="str">
        <f t="shared" si="193"/>
        <v/>
      </c>
      <c r="CM85" s="177" t="str">
        <f t="shared" si="193"/>
        <v/>
      </c>
      <c r="CN85" s="177" t="str">
        <f t="shared" si="193"/>
        <v/>
      </c>
      <c r="CO85" s="177" t="str">
        <f t="shared" si="193"/>
        <v/>
      </c>
      <c r="CP85" s="177" t="str">
        <f t="shared" si="193"/>
        <v/>
      </c>
      <c r="CQ85" s="177" t="str">
        <f t="shared" si="193"/>
        <v/>
      </c>
      <c r="CR85" s="177" t="str">
        <f t="shared" si="193"/>
        <v/>
      </c>
      <c r="CS85" s="177" t="str">
        <f t="shared" si="193"/>
        <v/>
      </c>
      <c r="CT85" s="177" t="str">
        <f t="shared" si="193"/>
        <v/>
      </c>
      <c r="CU85" s="177" t="str">
        <f t="shared" si="193"/>
        <v/>
      </c>
      <c r="CV85" s="177" t="str">
        <f t="shared" si="193"/>
        <v/>
      </c>
      <c r="CW85" s="177" t="str">
        <f t="shared" si="193"/>
        <v/>
      </c>
      <c r="CX85" s="177" t="str">
        <f t="shared" si="193"/>
        <v/>
      </c>
      <c r="CY85" s="177" t="str">
        <f t="shared" si="189"/>
        <v/>
      </c>
      <c r="CZ85" s="177" t="str">
        <f t="shared" si="189"/>
        <v/>
      </c>
      <c r="DA85" s="177" t="str">
        <f t="shared" si="189"/>
        <v/>
      </c>
      <c r="DB85" s="177" t="str">
        <f t="shared" si="189"/>
        <v/>
      </c>
      <c r="DC85" s="177" t="str">
        <f t="shared" si="189"/>
        <v/>
      </c>
      <c r="DD85" s="177" t="str">
        <f t="shared" si="189"/>
        <v/>
      </c>
      <c r="DE85" s="177" t="str">
        <f t="shared" si="189"/>
        <v/>
      </c>
      <c r="DF85" s="177" t="str">
        <f t="shared" si="189"/>
        <v/>
      </c>
      <c r="DG85" s="177" t="str">
        <f t="shared" si="189"/>
        <v/>
      </c>
      <c r="DH85" s="177" t="str">
        <f t="shared" si="189"/>
        <v/>
      </c>
      <c r="DI85" s="177" t="str">
        <f t="shared" si="189"/>
        <v/>
      </c>
      <c r="DJ85" s="177" t="str">
        <f t="shared" si="189"/>
        <v/>
      </c>
      <c r="DK85" s="177" t="str">
        <f t="shared" si="189"/>
        <v/>
      </c>
      <c r="DL85" s="177" t="str">
        <f t="shared" si="189"/>
        <v/>
      </c>
      <c r="DM85" s="177" t="str">
        <f t="shared" si="189"/>
        <v/>
      </c>
      <c r="DN85" s="177" t="str">
        <f t="shared" ref="DN85:EC100" si="224">IF(ISNONTEXT($AL85),DM85+$AL85,"")</f>
        <v/>
      </c>
      <c r="DO85" s="177" t="str">
        <f t="shared" si="224"/>
        <v/>
      </c>
      <c r="DP85" s="177" t="str">
        <f t="shared" si="224"/>
        <v/>
      </c>
      <c r="DQ85" s="177" t="str">
        <f t="shared" si="224"/>
        <v/>
      </c>
      <c r="DR85" s="177" t="str">
        <f t="shared" si="224"/>
        <v/>
      </c>
      <c r="DS85" s="177" t="str">
        <f t="shared" si="224"/>
        <v/>
      </c>
      <c r="DT85" s="177" t="str">
        <f t="shared" si="224"/>
        <v/>
      </c>
      <c r="DU85" s="177" t="str">
        <f t="shared" si="224"/>
        <v/>
      </c>
      <c r="DV85" s="177" t="str">
        <f t="shared" si="224"/>
        <v/>
      </c>
      <c r="DW85" s="177" t="str">
        <f t="shared" si="224"/>
        <v/>
      </c>
      <c r="DX85" s="177" t="str">
        <f t="shared" si="224"/>
        <v/>
      </c>
      <c r="DY85" s="177" t="str">
        <f t="shared" si="224"/>
        <v/>
      </c>
      <c r="DZ85" s="177" t="str">
        <f t="shared" si="224"/>
        <v/>
      </c>
      <c r="EA85" s="177" t="str">
        <f t="shared" si="224"/>
        <v/>
      </c>
      <c r="EB85" s="177" t="str">
        <f t="shared" si="224"/>
        <v/>
      </c>
      <c r="EC85" s="177" t="str">
        <f t="shared" si="224"/>
        <v/>
      </c>
      <c r="ED85" s="177" t="str">
        <f t="shared" si="202"/>
        <v/>
      </c>
      <c r="EE85" s="177" t="str">
        <f t="shared" si="202"/>
        <v/>
      </c>
      <c r="EF85" s="177" t="str">
        <f t="shared" si="202"/>
        <v/>
      </c>
      <c r="EG85" s="177" t="str">
        <f t="shared" si="202"/>
        <v/>
      </c>
      <c r="EH85" s="177" t="str">
        <f t="shared" si="202"/>
        <v/>
      </c>
      <c r="EI85" s="177" t="str">
        <f t="shared" si="202"/>
        <v/>
      </c>
      <c r="EJ85" s="177" t="str">
        <f t="shared" si="202"/>
        <v/>
      </c>
      <c r="EK85" s="177" t="str">
        <f t="shared" si="202"/>
        <v/>
      </c>
      <c r="EL85" s="177" t="str">
        <f t="shared" si="202"/>
        <v/>
      </c>
      <c r="EM85" s="177" t="str">
        <f t="shared" si="202"/>
        <v/>
      </c>
      <c r="EN85" s="177" t="str">
        <f t="shared" si="202"/>
        <v/>
      </c>
      <c r="EO85" s="177" t="str">
        <f t="shared" si="202"/>
        <v/>
      </c>
      <c r="EP85" s="177" t="str">
        <f t="shared" si="202"/>
        <v/>
      </c>
      <c r="EQ85" s="177" t="str">
        <f t="shared" si="202"/>
        <v/>
      </c>
      <c r="ER85" s="177" t="str">
        <f t="shared" si="202"/>
        <v/>
      </c>
      <c r="ES85" s="177" t="str">
        <f t="shared" si="202"/>
        <v/>
      </c>
      <c r="ET85" s="177" t="str">
        <f t="shared" si="194"/>
        <v/>
      </c>
      <c r="EU85" s="177" t="str">
        <f t="shared" si="194"/>
        <v/>
      </c>
      <c r="EV85" s="177" t="str">
        <f t="shared" si="194"/>
        <v/>
      </c>
      <c r="EW85" s="177" t="str">
        <f t="shared" si="194"/>
        <v/>
      </c>
      <c r="EX85" s="177" t="str">
        <f t="shared" si="194"/>
        <v/>
      </c>
      <c r="EY85" s="177" t="str">
        <f t="shared" si="194"/>
        <v/>
      </c>
      <c r="EZ85" s="177" t="str">
        <f t="shared" si="194"/>
        <v/>
      </c>
      <c r="FA85" s="177" t="str">
        <f t="shared" si="194"/>
        <v/>
      </c>
      <c r="FB85" s="177" t="str">
        <f t="shared" si="194"/>
        <v/>
      </c>
      <c r="FC85" s="177" t="str">
        <f t="shared" si="194"/>
        <v/>
      </c>
      <c r="FD85" s="177" t="str">
        <f t="shared" si="194"/>
        <v/>
      </c>
      <c r="FE85" s="177" t="str">
        <f t="shared" si="194"/>
        <v/>
      </c>
      <c r="FF85" s="177" t="str">
        <f t="shared" si="194"/>
        <v/>
      </c>
      <c r="FG85" s="177" t="str">
        <f t="shared" si="194"/>
        <v/>
      </c>
      <c r="FH85" s="177" t="str">
        <f t="shared" si="194"/>
        <v/>
      </c>
      <c r="FI85" s="177" t="str">
        <f t="shared" si="207"/>
        <v/>
      </c>
      <c r="FJ85" s="177" t="str">
        <f t="shared" si="207"/>
        <v/>
      </c>
      <c r="FK85" s="177" t="str">
        <f t="shared" si="207"/>
        <v/>
      </c>
      <c r="FL85" s="177" t="str">
        <f t="shared" si="207"/>
        <v/>
      </c>
      <c r="FM85" s="177" t="str">
        <f t="shared" si="207"/>
        <v/>
      </c>
      <c r="FN85" s="177" t="str">
        <f t="shared" si="207"/>
        <v/>
      </c>
      <c r="FO85" s="177" t="str">
        <f t="shared" si="207"/>
        <v/>
      </c>
      <c r="FP85" s="177" t="str">
        <f t="shared" si="207"/>
        <v/>
      </c>
      <c r="FQ85" s="177" t="str">
        <f t="shared" si="207"/>
        <v/>
      </c>
      <c r="FR85" s="177" t="str">
        <f t="shared" si="207"/>
        <v/>
      </c>
      <c r="FS85" s="177" t="str">
        <f t="shared" si="207"/>
        <v/>
      </c>
      <c r="FT85" s="177" t="str">
        <f t="shared" si="207"/>
        <v/>
      </c>
      <c r="FU85" s="177" t="str">
        <f t="shared" si="207"/>
        <v/>
      </c>
      <c r="FV85" s="177" t="str">
        <f t="shared" si="207"/>
        <v/>
      </c>
      <c r="FW85" s="177" t="str">
        <f t="shared" si="207"/>
        <v/>
      </c>
      <c r="FX85" s="177" t="str">
        <f t="shared" si="207"/>
        <v/>
      </c>
      <c r="FY85" s="177" t="str">
        <f t="shared" si="203"/>
        <v/>
      </c>
      <c r="FZ85" s="177" t="str">
        <f t="shared" si="203"/>
        <v/>
      </c>
      <c r="GA85" s="177" t="str">
        <f t="shared" si="195"/>
        <v/>
      </c>
      <c r="GB85" s="177" t="str">
        <f t="shared" si="190"/>
        <v/>
      </c>
      <c r="GC85" s="177" t="str">
        <f t="shared" si="190"/>
        <v/>
      </c>
      <c r="GD85" s="177" t="str">
        <f t="shared" si="190"/>
        <v/>
      </c>
      <c r="GE85" s="177" t="str">
        <f t="shared" si="190"/>
        <v/>
      </c>
      <c r="GF85" s="177" t="str">
        <f t="shared" si="190"/>
        <v/>
      </c>
      <c r="GG85" s="177" t="str">
        <f t="shared" si="190"/>
        <v/>
      </c>
      <c r="GH85" s="177" t="str">
        <f t="shared" si="190"/>
        <v/>
      </c>
      <c r="GI85" s="177" t="str">
        <f t="shared" si="190"/>
        <v/>
      </c>
      <c r="GJ85" s="177" t="str">
        <f t="shared" si="190"/>
        <v/>
      </c>
      <c r="GK85" s="177" t="str">
        <f t="shared" si="190"/>
        <v/>
      </c>
      <c r="GL85" s="177" t="str">
        <f t="shared" si="190"/>
        <v/>
      </c>
      <c r="GM85" s="177" t="str">
        <f t="shared" si="190"/>
        <v/>
      </c>
      <c r="GN85" s="177" t="str">
        <f t="shared" si="190"/>
        <v/>
      </c>
      <c r="GO85" s="177" t="str">
        <f t="shared" si="190"/>
        <v/>
      </c>
      <c r="GP85" s="177" t="str">
        <f t="shared" si="190"/>
        <v/>
      </c>
      <c r="GQ85" s="177" t="str">
        <f t="shared" si="204"/>
        <v/>
      </c>
      <c r="GR85" s="177" t="str">
        <f t="shared" si="204"/>
        <v/>
      </c>
      <c r="GS85" s="177" t="str">
        <f t="shared" si="204"/>
        <v/>
      </c>
      <c r="GT85" s="177" t="str">
        <f t="shared" si="204"/>
        <v/>
      </c>
      <c r="GU85" s="177" t="str">
        <f t="shared" si="204"/>
        <v/>
      </c>
      <c r="GV85" s="177" t="str">
        <f t="shared" si="204"/>
        <v/>
      </c>
      <c r="GW85" s="177" t="str">
        <f t="shared" si="204"/>
        <v/>
      </c>
      <c r="GX85" s="177" t="str">
        <f t="shared" si="204"/>
        <v/>
      </c>
      <c r="GY85" s="177" t="str">
        <f t="shared" si="204"/>
        <v/>
      </c>
      <c r="GZ85" s="177" t="str">
        <f t="shared" si="204"/>
        <v/>
      </c>
      <c r="HA85" s="177" t="str">
        <f t="shared" si="204"/>
        <v/>
      </c>
      <c r="HB85" s="177" t="str">
        <f t="shared" si="204"/>
        <v/>
      </c>
      <c r="HC85" s="177" t="str">
        <f t="shared" si="204"/>
        <v/>
      </c>
      <c r="HD85" s="177" t="str">
        <f t="shared" si="204"/>
        <v/>
      </c>
      <c r="HE85" s="177" t="str">
        <f t="shared" si="204"/>
        <v/>
      </c>
      <c r="HF85" s="177" t="str">
        <f t="shared" si="204"/>
        <v/>
      </c>
      <c r="HG85" s="177" t="str">
        <f t="shared" si="196"/>
        <v/>
      </c>
      <c r="HH85" s="177" t="str">
        <f t="shared" si="191"/>
        <v/>
      </c>
      <c r="HI85" s="177" t="str">
        <f t="shared" si="191"/>
        <v/>
      </c>
      <c r="HJ85" s="177" t="str">
        <f t="shared" si="191"/>
        <v/>
      </c>
      <c r="HK85" s="177" t="str">
        <f t="shared" si="191"/>
        <v/>
      </c>
      <c r="HL85" s="177" t="str">
        <f t="shared" si="191"/>
        <v/>
      </c>
      <c r="HM85" s="177" t="str">
        <f t="shared" si="191"/>
        <v/>
      </c>
      <c r="HN85" s="177" t="str">
        <f t="shared" si="191"/>
        <v/>
      </c>
      <c r="HO85" s="177" t="str">
        <f t="shared" si="191"/>
        <v/>
      </c>
      <c r="HP85" s="177" t="str">
        <f t="shared" si="191"/>
        <v/>
      </c>
      <c r="HQ85" s="177" t="str">
        <f t="shared" si="191"/>
        <v/>
      </c>
      <c r="HR85" s="177" t="str">
        <f t="shared" si="191"/>
        <v/>
      </c>
      <c r="HS85" s="177" t="str">
        <f t="shared" si="191"/>
        <v/>
      </c>
      <c r="HT85" s="177" t="str">
        <f t="shared" si="191"/>
        <v/>
      </c>
      <c r="HU85" s="177" t="str">
        <f t="shared" si="191"/>
        <v/>
      </c>
      <c r="HV85" s="177" t="str">
        <f t="shared" si="191"/>
        <v/>
      </c>
      <c r="HW85" s="177" t="str">
        <f t="shared" si="205"/>
        <v/>
      </c>
      <c r="HX85" s="177" t="str">
        <f t="shared" si="205"/>
        <v/>
      </c>
      <c r="HY85" s="177" t="str">
        <f t="shared" si="205"/>
        <v/>
      </c>
      <c r="HZ85" s="177" t="str">
        <f t="shared" si="205"/>
        <v/>
      </c>
      <c r="IA85" s="177" t="str">
        <f t="shared" si="205"/>
        <v/>
      </c>
      <c r="IB85" s="177" t="str">
        <f t="shared" si="205"/>
        <v/>
      </c>
      <c r="IC85" s="177" t="str">
        <f t="shared" si="205"/>
        <v/>
      </c>
      <c r="ID85" s="177" t="str">
        <f t="shared" si="205"/>
        <v/>
      </c>
      <c r="IE85" s="192" t="str">
        <f t="shared" si="185"/>
        <v/>
      </c>
      <c r="IF85" s="193" t="e">
        <f t="shared" si="174"/>
        <v>#N/A</v>
      </c>
      <c r="IG85" s="193" t="e">
        <f t="shared" si="209"/>
        <v>#N/A</v>
      </c>
      <c r="IH85" s="193" t="e">
        <f t="shared" si="209"/>
        <v>#N/A</v>
      </c>
      <c r="II85" s="193" t="e">
        <f t="shared" si="209"/>
        <v>#N/A</v>
      </c>
      <c r="IJ85" s="193" t="e">
        <f t="shared" si="219"/>
        <v>#N/A</v>
      </c>
      <c r="IK85" s="193" t="e">
        <f t="shared" si="219"/>
        <v>#N/A</v>
      </c>
      <c r="IL85" s="193" t="e">
        <f t="shared" si="219"/>
        <v>#N/A</v>
      </c>
      <c r="IM85" s="193" t="e">
        <f t="shared" si="219"/>
        <v>#N/A</v>
      </c>
      <c r="IN85" s="193" t="e">
        <f t="shared" si="219"/>
        <v>#N/A</v>
      </c>
      <c r="IO85" s="193" t="e">
        <f t="shared" si="219"/>
        <v>#N/A</v>
      </c>
      <c r="IP85" s="193" t="e">
        <f t="shared" si="219"/>
        <v>#N/A</v>
      </c>
      <c r="IQ85" s="193" t="e">
        <f t="shared" si="219"/>
        <v>#N/A</v>
      </c>
      <c r="IR85" s="193" t="e">
        <f t="shared" si="219"/>
        <v>#N/A</v>
      </c>
      <c r="IS85" s="193" t="e">
        <f t="shared" si="219"/>
        <v>#N/A</v>
      </c>
      <c r="IT85" s="193" t="e">
        <f t="shared" si="219"/>
        <v>#N/A</v>
      </c>
      <c r="IU85" s="193" t="e">
        <f t="shared" si="219"/>
        <v>#N/A</v>
      </c>
      <c r="IV85" s="193" t="e">
        <f t="shared" si="219"/>
        <v>#N/A</v>
      </c>
      <c r="IW85" s="193" t="e">
        <f t="shared" si="219"/>
        <v>#N/A</v>
      </c>
      <c r="IX85" s="193" t="e">
        <f t="shared" si="219"/>
        <v>#N/A</v>
      </c>
      <c r="IY85" s="193" t="e">
        <f t="shared" si="215"/>
        <v>#N/A</v>
      </c>
      <c r="IZ85" s="193" t="e">
        <f t="shared" si="215"/>
        <v>#N/A</v>
      </c>
      <c r="JA85" s="193" t="e">
        <f t="shared" si="215"/>
        <v>#N/A</v>
      </c>
      <c r="JB85" s="193" t="e">
        <f t="shared" si="215"/>
        <v>#N/A</v>
      </c>
      <c r="JC85" s="193" t="e">
        <f t="shared" si="215"/>
        <v>#N/A</v>
      </c>
      <c r="JD85" s="193" t="e">
        <f t="shared" si="215"/>
        <v>#N/A</v>
      </c>
      <c r="JE85" s="193" t="e">
        <f t="shared" si="215"/>
        <v>#N/A</v>
      </c>
      <c r="JF85" s="193" t="e">
        <f t="shared" si="215"/>
        <v>#N/A</v>
      </c>
      <c r="JG85" s="193" t="e">
        <f t="shared" si="215"/>
        <v>#N/A</v>
      </c>
      <c r="JH85" s="193" t="e">
        <f t="shared" si="215"/>
        <v>#N/A</v>
      </c>
      <c r="JI85" s="193" t="e">
        <f t="shared" si="215"/>
        <v>#N/A</v>
      </c>
      <c r="JJ85" s="193" t="e">
        <f t="shared" si="215"/>
        <v>#N/A</v>
      </c>
      <c r="JK85" s="193" t="e">
        <f t="shared" si="215"/>
        <v>#N/A</v>
      </c>
      <c r="JL85" s="193" t="e">
        <f t="shared" si="215"/>
        <v>#N/A</v>
      </c>
      <c r="JM85" s="193" t="e">
        <f t="shared" si="215"/>
        <v>#N/A</v>
      </c>
      <c r="JN85" s="193" t="e">
        <f t="shared" si="212"/>
        <v>#N/A</v>
      </c>
      <c r="JO85" s="193" t="e">
        <f t="shared" si="212"/>
        <v>#N/A</v>
      </c>
      <c r="JP85" s="193" t="e">
        <f t="shared" si="212"/>
        <v>#N/A</v>
      </c>
      <c r="JQ85" s="193" t="e">
        <f t="shared" si="212"/>
        <v>#N/A</v>
      </c>
      <c r="JR85" s="193" t="e">
        <f t="shared" si="212"/>
        <v>#N/A</v>
      </c>
      <c r="JS85" s="193" t="e">
        <f t="shared" si="212"/>
        <v>#N/A</v>
      </c>
      <c r="JT85" s="193" t="e">
        <f t="shared" si="212"/>
        <v>#N/A</v>
      </c>
      <c r="JU85" s="193" t="e">
        <f t="shared" si="212"/>
        <v>#N/A</v>
      </c>
      <c r="JV85" s="193" t="e">
        <f t="shared" si="212"/>
        <v>#N/A</v>
      </c>
      <c r="JW85" s="193" t="e">
        <f t="shared" si="212"/>
        <v>#N/A</v>
      </c>
      <c r="JX85" s="193" t="e">
        <f t="shared" si="212"/>
        <v>#N/A</v>
      </c>
      <c r="JY85" s="193" t="e">
        <f t="shared" si="212"/>
        <v>#N/A</v>
      </c>
      <c r="JZ85" s="193" t="e">
        <f t="shared" si="212"/>
        <v>#N/A</v>
      </c>
      <c r="KA85" s="193" t="e">
        <f t="shared" si="212"/>
        <v>#N/A</v>
      </c>
      <c r="KB85" s="193" t="e">
        <f t="shared" si="212"/>
        <v>#N/A</v>
      </c>
      <c r="KC85" s="193" t="e">
        <f t="shared" ref="KC85:KQ100" si="225">IF(ISNONTEXT($U85),IF($K85="R",_xlfn.BETA.DIST(CJ85,$Q85,$R85,FALSE,$D85,$F85),_xlfn.BETA.DIST(CJ85,$R85,$Q85,FALSE,$D85,$F85)),NA())</f>
        <v>#N/A</v>
      </c>
      <c r="KD85" s="193" t="e">
        <f t="shared" si="225"/>
        <v>#N/A</v>
      </c>
      <c r="KE85" s="193" t="e">
        <f t="shared" si="225"/>
        <v>#N/A</v>
      </c>
      <c r="KF85" s="193" t="e">
        <f t="shared" si="225"/>
        <v>#N/A</v>
      </c>
      <c r="KG85" s="193" t="e">
        <f t="shared" si="225"/>
        <v>#N/A</v>
      </c>
      <c r="KH85" s="193" t="e">
        <f t="shared" si="225"/>
        <v>#N/A</v>
      </c>
      <c r="KI85" s="193" t="e">
        <f t="shared" si="225"/>
        <v>#N/A</v>
      </c>
      <c r="KJ85" s="193" t="e">
        <f t="shared" si="225"/>
        <v>#N/A</v>
      </c>
      <c r="KK85" s="193" t="e">
        <f t="shared" si="225"/>
        <v>#N/A</v>
      </c>
      <c r="KL85" s="193" t="e">
        <f t="shared" si="225"/>
        <v>#N/A</v>
      </c>
      <c r="KM85" s="193" t="e">
        <f t="shared" si="225"/>
        <v>#N/A</v>
      </c>
      <c r="KN85" s="193" t="e">
        <f t="shared" si="225"/>
        <v>#N/A</v>
      </c>
      <c r="KO85" s="193" t="e">
        <f t="shared" si="225"/>
        <v>#N/A</v>
      </c>
      <c r="KP85" s="193" t="e">
        <f t="shared" si="225"/>
        <v>#N/A</v>
      </c>
      <c r="KQ85" s="193" t="e">
        <f t="shared" si="225"/>
        <v>#N/A</v>
      </c>
      <c r="KR85" s="193" t="e">
        <f t="shared" si="197"/>
        <v>#N/A</v>
      </c>
      <c r="KS85" s="193" t="e">
        <f t="shared" si="210"/>
        <v>#N/A</v>
      </c>
      <c r="KT85" s="193" t="e">
        <f t="shared" si="210"/>
        <v>#N/A</v>
      </c>
      <c r="KU85" s="193" t="e">
        <f t="shared" si="210"/>
        <v>#N/A</v>
      </c>
      <c r="KV85" s="193" t="e">
        <f t="shared" si="220"/>
        <v>#N/A</v>
      </c>
      <c r="KW85" s="193" t="e">
        <f t="shared" si="220"/>
        <v>#N/A</v>
      </c>
      <c r="KX85" s="193" t="e">
        <f t="shared" si="220"/>
        <v>#N/A</v>
      </c>
      <c r="KY85" s="193" t="e">
        <f t="shared" si="220"/>
        <v>#N/A</v>
      </c>
      <c r="KZ85" s="193" t="e">
        <f t="shared" si="220"/>
        <v>#N/A</v>
      </c>
      <c r="LA85" s="193" t="e">
        <f t="shared" si="220"/>
        <v>#N/A</v>
      </c>
      <c r="LB85" s="193" t="e">
        <f t="shared" si="220"/>
        <v>#N/A</v>
      </c>
      <c r="LC85" s="193" t="e">
        <f t="shared" si="220"/>
        <v>#N/A</v>
      </c>
      <c r="LD85" s="193" t="e">
        <f t="shared" si="220"/>
        <v>#N/A</v>
      </c>
      <c r="LE85" s="193" t="e">
        <f t="shared" si="220"/>
        <v>#N/A</v>
      </c>
      <c r="LF85" s="193" t="e">
        <f t="shared" si="220"/>
        <v>#N/A</v>
      </c>
      <c r="LG85" s="193" t="e">
        <f t="shared" si="220"/>
        <v>#N/A</v>
      </c>
      <c r="LH85" s="193" t="e">
        <f t="shared" si="220"/>
        <v>#N/A</v>
      </c>
      <c r="LI85" s="193" t="e">
        <f t="shared" si="220"/>
        <v>#N/A</v>
      </c>
      <c r="LJ85" s="193" t="e">
        <f t="shared" si="220"/>
        <v>#N/A</v>
      </c>
      <c r="LK85" s="193" t="e">
        <f t="shared" si="216"/>
        <v>#N/A</v>
      </c>
      <c r="LL85" s="193" t="e">
        <f t="shared" si="216"/>
        <v>#N/A</v>
      </c>
      <c r="LM85" s="193" t="e">
        <f t="shared" si="216"/>
        <v>#N/A</v>
      </c>
      <c r="LN85" s="193" t="e">
        <f t="shared" si="216"/>
        <v>#N/A</v>
      </c>
      <c r="LO85" s="193" t="e">
        <f t="shared" si="216"/>
        <v>#N/A</v>
      </c>
      <c r="LP85" s="193" t="e">
        <f t="shared" si="216"/>
        <v>#N/A</v>
      </c>
      <c r="LQ85" s="193" t="e">
        <f t="shared" si="216"/>
        <v>#N/A</v>
      </c>
      <c r="LR85" s="193" t="e">
        <f t="shared" si="216"/>
        <v>#N/A</v>
      </c>
      <c r="LS85" s="193" t="e">
        <f t="shared" si="216"/>
        <v>#N/A</v>
      </c>
      <c r="LT85" s="193" t="e">
        <f t="shared" si="216"/>
        <v>#N/A</v>
      </c>
      <c r="LU85" s="193" t="e">
        <f t="shared" si="216"/>
        <v>#N/A</v>
      </c>
      <c r="LV85" s="193" t="e">
        <f t="shared" si="216"/>
        <v>#N/A</v>
      </c>
      <c r="LW85" s="193" t="e">
        <f t="shared" si="216"/>
        <v>#N/A</v>
      </c>
      <c r="LX85" s="193" t="e">
        <f t="shared" si="216"/>
        <v>#N/A</v>
      </c>
      <c r="LY85" s="193" t="e">
        <f t="shared" si="216"/>
        <v>#N/A</v>
      </c>
      <c r="LZ85" s="193" t="e">
        <f t="shared" si="213"/>
        <v>#N/A</v>
      </c>
      <c r="MA85" s="193" t="e">
        <f t="shared" si="213"/>
        <v>#N/A</v>
      </c>
      <c r="MB85" s="193" t="e">
        <f t="shared" si="213"/>
        <v>#N/A</v>
      </c>
      <c r="MC85" s="193" t="e">
        <f t="shared" si="213"/>
        <v>#N/A</v>
      </c>
      <c r="MD85" s="193" t="e">
        <f t="shared" si="213"/>
        <v>#N/A</v>
      </c>
      <c r="ME85" s="193" t="e">
        <f t="shared" si="213"/>
        <v>#N/A</v>
      </c>
      <c r="MF85" s="193" t="e">
        <f t="shared" si="213"/>
        <v>#N/A</v>
      </c>
      <c r="MG85" s="193" t="e">
        <f t="shared" si="213"/>
        <v>#N/A</v>
      </c>
      <c r="MH85" s="193" t="e">
        <f t="shared" si="213"/>
        <v>#N/A</v>
      </c>
      <c r="MI85" s="193" t="e">
        <f t="shared" si="213"/>
        <v>#N/A</v>
      </c>
      <c r="MJ85" s="193" t="e">
        <f t="shared" si="213"/>
        <v>#N/A</v>
      </c>
      <c r="MK85" s="193" t="e">
        <f t="shared" si="213"/>
        <v>#N/A</v>
      </c>
      <c r="ML85" s="193" t="e">
        <f t="shared" si="213"/>
        <v>#N/A</v>
      </c>
      <c r="MM85" s="193" t="e">
        <f t="shared" si="213"/>
        <v>#N/A</v>
      </c>
      <c r="MN85" s="193" t="e">
        <f t="shared" si="213"/>
        <v>#N/A</v>
      </c>
      <c r="MO85" s="193" t="e">
        <f t="shared" ref="MO85:NC100" si="226">IF(ISNONTEXT($U85),IF($K85="R",_xlfn.BETA.DIST(EV85,$Q85,$R85,FALSE,$D85,$F85),_xlfn.BETA.DIST(EV85,$R85,$Q85,FALSE,$D85,$F85)),NA())</f>
        <v>#N/A</v>
      </c>
      <c r="MP85" s="193" t="e">
        <f t="shared" si="226"/>
        <v>#N/A</v>
      </c>
      <c r="MQ85" s="193" t="e">
        <f t="shared" si="226"/>
        <v>#N/A</v>
      </c>
      <c r="MR85" s="193" t="e">
        <f t="shared" si="226"/>
        <v>#N/A</v>
      </c>
      <c r="MS85" s="193" t="e">
        <f t="shared" si="226"/>
        <v>#N/A</v>
      </c>
      <c r="MT85" s="193" t="e">
        <f t="shared" si="226"/>
        <v>#N/A</v>
      </c>
      <c r="MU85" s="193" t="e">
        <f t="shared" si="226"/>
        <v>#N/A</v>
      </c>
      <c r="MV85" s="193" t="e">
        <f t="shared" si="226"/>
        <v>#N/A</v>
      </c>
      <c r="MW85" s="193" t="e">
        <f t="shared" si="226"/>
        <v>#N/A</v>
      </c>
      <c r="MX85" s="193" t="e">
        <f t="shared" si="226"/>
        <v>#N/A</v>
      </c>
      <c r="MY85" s="193" t="e">
        <f t="shared" si="226"/>
        <v>#N/A</v>
      </c>
      <c r="MZ85" s="193" t="e">
        <f t="shared" si="226"/>
        <v>#N/A</v>
      </c>
      <c r="NA85" s="193" t="e">
        <f t="shared" si="226"/>
        <v>#N/A</v>
      </c>
      <c r="NB85" s="193" t="e">
        <f t="shared" si="226"/>
        <v>#N/A</v>
      </c>
      <c r="NC85" s="193" t="e">
        <f t="shared" si="226"/>
        <v>#N/A</v>
      </c>
      <c r="ND85" s="193" t="e">
        <f t="shared" si="198"/>
        <v>#N/A</v>
      </c>
      <c r="NE85" s="193" t="e">
        <f t="shared" si="211"/>
        <v>#N/A</v>
      </c>
      <c r="NF85" s="193" t="e">
        <f t="shared" si="211"/>
        <v>#N/A</v>
      </c>
      <c r="NG85" s="193" t="e">
        <f t="shared" si="211"/>
        <v>#N/A</v>
      </c>
      <c r="NH85" s="193" t="e">
        <f t="shared" si="221"/>
        <v>#N/A</v>
      </c>
      <c r="NI85" s="193" t="e">
        <f t="shared" si="221"/>
        <v>#N/A</v>
      </c>
      <c r="NJ85" s="193" t="e">
        <f t="shared" si="221"/>
        <v>#N/A</v>
      </c>
      <c r="NK85" s="193" t="e">
        <f t="shared" si="221"/>
        <v>#N/A</v>
      </c>
      <c r="NL85" s="193" t="e">
        <f t="shared" si="221"/>
        <v>#N/A</v>
      </c>
      <c r="NM85" s="193" t="e">
        <f t="shared" si="221"/>
        <v>#N/A</v>
      </c>
      <c r="NN85" s="193" t="e">
        <f t="shared" si="221"/>
        <v>#N/A</v>
      </c>
      <c r="NO85" s="193" t="e">
        <f t="shared" si="221"/>
        <v>#N/A</v>
      </c>
      <c r="NP85" s="193" t="e">
        <f t="shared" si="221"/>
        <v>#N/A</v>
      </c>
      <c r="NQ85" s="193" t="e">
        <f t="shared" si="221"/>
        <v>#N/A</v>
      </c>
      <c r="NR85" s="193" t="e">
        <f t="shared" si="221"/>
        <v>#N/A</v>
      </c>
      <c r="NS85" s="193" t="e">
        <f t="shared" si="221"/>
        <v>#N/A</v>
      </c>
      <c r="NT85" s="193" t="e">
        <f t="shared" si="221"/>
        <v>#N/A</v>
      </c>
      <c r="NU85" s="193" t="e">
        <f t="shared" si="221"/>
        <v>#N/A</v>
      </c>
      <c r="NV85" s="193" t="e">
        <f t="shared" si="221"/>
        <v>#N/A</v>
      </c>
      <c r="NW85" s="193" t="e">
        <f t="shared" si="217"/>
        <v>#N/A</v>
      </c>
      <c r="NX85" s="193" t="e">
        <f t="shared" si="217"/>
        <v>#N/A</v>
      </c>
      <c r="NY85" s="193" t="e">
        <f t="shared" si="217"/>
        <v>#N/A</v>
      </c>
      <c r="NZ85" s="193" t="e">
        <f t="shared" si="217"/>
        <v>#N/A</v>
      </c>
      <c r="OA85" s="193" t="e">
        <f t="shared" si="217"/>
        <v>#N/A</v>
      </c>
      <c r="OB85" s="193" t="e">
        <f t="shared" si="217"/>
        <v>#N/A</v>
      </c>
      <c r="OC85" s="193" t="e">
        <f t="shared" si="217"/>
        <v>#N/A</v>
      </c>
      <c r="OD85" s="193" t="e">
        <f t="shared" si="217"/>
        <v>#N/A</v>
      </c>
      <c r="OE85" s="193" t="e">
        <f t="shared" si="217"/>
        <v>#N/A</v>
      </c>
      <c r="OF85" s="193" t="e">
        <f t="shared" si="217"/>
        <v>#N/A</v>
      </c>
      <c r="OG85" s="193" t="e">
        <f t="shared" si="217"/>
        <v>#N/A</v>
      </c>
      <c r="OH85" s="193" t="e">
        <f t="shared" si="217"/>
        <v>#N/A</v>
      </c>
      <c r="OI85" s="193" t="e">
        <f t="shared" si="217"/>
        <v>#N/A</v>
      </c>
      <c r="OJ85" s="193" t="e">
        <f t="shared" si="217"/>
        <v>#N/A</v>
      </c>
      <c r="OK85" s="193" t="e">
        <f t="shared" si="217"/>
        <v>#N/A</v>
      </c>
      <c r="OL85" s="193" t="e">
        <f t="shared" si="214"/>
        <v>#N/A</v>
      </c>
      <c r="OM85" s="193" t="e">
        <f t="shared" si="214"/>
        <v>#N/A</v>
      </c>
      <c r="ON85" s="193" t="e">
        <f t="shared" si="214"/>
        <v>#N/A</v>
      </c>
      <c r="OO85" s="193" t="e">
        <f t="shared" si="214"/>
        <v>#N/A</v>
      </c>
      <c r="OP85" s="193" t="e">
        <f t="shared" si="214"/>
        <v>#N/A</v>
      </c>
      <c r="OQ85" s="193" t="e">
        <f t="shared" si="214"/>
        <v>#N/A</v>
      </c>
      <c r="OR85" s="193" t="e">
        <f t="shared" si="214"/>
        <v>#N/A</v>
      </c>
      <c r="OS85" s="193" t="e">
        <f t="shared" si="214"/>
        <v>#N/A</v>
      </c>
      <c r="OT85" s="193" t="e">
        <f t="shared" si="214"/>
        <v>#N/A</v>
      </c>
      <c r="OU85" s="193" t="e">
        <f t="shared" si="214"/>
        <v>#N/A</v>
      </c>
      <c r="OV85" s="193" t="e">
        <f t="shared" si="214"/>
        <v>#N/A</v>
      </c>
      <c r="OW85" s="193" t="e">
        <f t="shared" si="214"/>
        <v>#N/A</v>
      </c>
      <c r="OX85" s="193" t="e">
        <f t="shared" si="214"/>
        <v>#N/A</v>
      </c>
      <c r="OY85" s="193" t="e">
        <f t="shared" si="214"/>
        <v>#N/A</v>
      </c>
      <c r="OZ85" s="193" t="e">
        <f t="shared" si="214"/>
        <v>#N/A</v>
      </c>
      <c r="PA85" s="193" t="e">
        <f t="shared" ref="PA85:PO100" si="227">IF(ISNONTEXT($U85),IF($K85="R",_xlfn.BETA.DIST(HH85,$Q85,$R85,FALSE,$D85,$F85),_xlfn.BETA.DIST(HH85,$R85,$Q85,FALSE,$D85,$F85)),NA())</f>
        <v>#N/A</v>
      </c>
      <c r="PB85" s="193" t="e">
        <f t="shared" si="227"/>
        <v>#N/A</v>
      </c>
      <c r="PC85" s="193" t="e">
        <f t="shared" si="227"/>
        <v>#N/A</v>
      </c>
      <c r="PD85" s="193" t="e">
        <f t="shared" si="227"/>
        <v>#N/A</v>
      </c>
      <c r="PE85" s="193" t="e">
        <f t="shared" si="227"/>
        <v>#N/A</v>
      </c>
      <c r="PF85" s="193" t="e">
        <f t="shared" si="227"/>
        <v>#N/A</v>
      </c>
      <c r="PG85" s="193" t="e">
        <f t="shared" si="227"/>
        <v>#N/A</v>
      </c>
      <c r="PH85" s="193" t="e">
        <f t="shared" si="227"/>
        <v>#N/A</v>
      </c>
      <c r="PI85" s="193" t="e">
        <f t="shared" si="227"/>
        <v>#N/A</v>
      </c>
      <c r="PJ85" s="193" t="e">
        <f t="shared" si="227"/>
        <v>#N/A</v>
      </c>
      <c r="PK85" s="193" t="e">
        <f t="shared" si="227"/>
        <v>#N/A</v>
      </c>
      <c r="PL85" s="193" t="e">
        <f t="shared" si="227"/>
        <v>#N/A</v>
      </c>
      <c r="PM85" s="193" t="e">
        <f t="shared" si="227"/>
        <v>#N/A</v>
      </c>
      <c r="PN85" s="193" t="e">
        <f t="shared" si="227"/>
        <v>#N/A</v>
      </c>
      <c r="PO85" s="193" t="e">
        <f t="shared" si="227"/>
        <v>#N/A</v>
      </c>
      <c r="PP85" s="193" t="e">
        <f t="shared" si="199"/>
        <v>#N/A</v>
      </c>
      <c r="PQ85" s="193" t="e">
        <f t="shared" si="222"/>
        <v>#N/A</v>
      </c>
      <c r="PR85" s="193" t="e">
        <f t="shared" si="222"/>
        <v>#N/A</v>
      </c>
      <c r="PS85" s="193" t="e">
        <f t="shared" si="222"/>
        <v>#N/A</v>
      </c>
      <c r="PT85" s="193" t="e">
        <f t="shared" si="222"/>
        <v>#N/A</v>
      </c>
      <c r="PU85" s="193" t="e">
        <f t="shared" si="222"/>
        <v>#N/A</v>
      </c>
      <c r="PV85" s="193" t="e">
        <f t="shared" si="222"/>
        <v>#N/A</v>
      </c>
      <c r="PW85" s="193" t="e">
        <f t="shared" si="222"/>
        <v>#N/A</v>
      </c>
      <c r="PX85" s="193" t="e">
        <f t="shared" si="222"/>
        <v>#N/A</v>
      </c>
    </row>
    <row r="86" spans="1:440" hidden="1" x14ac:dyDescent="0.45">
      <c r="A86" s="20">
        <v>83</v>
      </c>
      <c r="B86" s="134"/>
      <c r="C86" s="279"/>
      <c r="D86" s="280" t="str">
        <f t="shared" si="176"/>
        <v/>
      </c>
      <c r="E86" s="281"/>
      <c r="F86" s="280" t="str">
        <f t="shared" si="177"/>
        <v/>
      </c>
      <c r="G86" s="279"/>
      <c r="H86" s="135"/>
      <c r="I86" s="110" t="str">
        <f t="shared" si="178"/>
        <v/>
      </c>
      <c r="J86" s="21" t="str">
        <f t="shared" si="179"/>
        <v/>
      </c>
      <c r="K86" s="22" t="str">
        <f t="shared" si="180"/>
        <v/>
      </c>
      <c r="L86" s="23" t="str">
        <f>IF(J86="","",IF(OR($J86&lt;Skew!$B$3,$J86=Skew!$B$3),IF($J86&gt;Skew!$C$3,Skew!$A$3,IF($J86&gt;Skew!$C$4,Skew!$A$4,IF($J86&gt;Skew!$C$5,Skew!$A$5,IF($J86&gt;Skew!$C$6,Skew!$A$6,IF($J86&gt;Skew!$C$7,Skew!$A$7,IF($J86&gt;Skew!$C$8,Skew!$A$8,IF($J86&gt;Skew!$C$9,Skew!$A$9,IF($J86&gt;Skew!$C$10,Skew!$A$10,IF($J86&gt;Skew!$C$11,Skew!$A$11,IF($J86&gt;Skew!$C$12,Skew!$A$12,IF($J86&gt;Skew!$C$13,Skew!$A$13,IF($J86&gt;Skew!$C$14,Skew!$A$14,IF($J86&gt;Skew!$C$15,Skew!$A$15,IF($J86&gt;Skew!$C$16,Skew!$A$16,Skew!$A$17)
)))))))))))))))</f>
        <v/>
      </c>
      <c r="M86" s="22" t="str">
        <f>IF(J86="","",MATCH(L86,Skew!$A$3:$A$17,0))</f>
        <v/>
      </c>
      <c r="N86" s="22" t="str">
        <f t="shared" si="168"/>
        <v/>
      </c>
      <c r="O86" s="24"/>
      <c r="P86" s="22" t="str">
        <f>IF(OR(J86="",O86=""),"",MATCH(O86,Confidence!$A$3:$A$12,0))</f>
        <v/>
      </c>
      <c r="Q86" s="25" t="str">
        <f t="shared" si="169"/>
        <v/>
      </c>
      <c r="R86" s="25" t="str">
        <f t="shared" si="170"/>
        <v/>
      </c>
      <c r="S86" s="22"/>
      <c r="T86" s="102" t="str">
        <f t="shared" si="171"/>
        <v/>
      </c>
      <c r="U86" s="102" t="str">
        <f t="shared" si="172"/>
        <v/>
      </c>
      <c r="V86" s="37" t="str">
        <f t="shared" si="173"/>
        <v/>
      </c>
      <c r="W86" s="115"/>
      <c r="X86" s="204" t="str">
        <f>IF(AND(D86&gt;0,E86&gt;0,F86&gt;0,Q86&gt;0,R86&gt;0,W86&gt;0,NOT(O86="")),ABS(VLOOKUP($W$1,VLookups!$A$30:$B$31,2,FALSE)-_xlfn.BETA.DIST(W86,IF(K86="L",R86,Q86),IF(K86="L",Q86,R86),TRUE,D86,F86)),"")</f>
        <v/>
      </c>
      <c r="Y86" s="112" t="str">
        <f>IF(OR($Q86="",$R86=""),"",_xlfn.BETA.INV(ABS(VLOOKUP($W$1,VLookups!$A$30:$B$31,2,FALSE)-Y$3),IF($K86="L",$R86,$Q86),IF($K86="L",$Q86,$R86),$D86,$F86))</f>
        <v/>
      </c>
      <c r="Z86" s="113" t="str">
        <f>IF(OR($Q86="",$R86=""),"",_xlfn.BETA.INV(ABS(VLOOKUP($W$1,VLookups!$A$30:$B$31,2,FALSE)-Z$3),IF($K86="L",$R86,$Q86),IF($K86="L",$Q86,$R86),$D86,$F86))</f>
        <v/>
      </c>
      <c r="AA86" s="112" t="str">
        <f>IF(OR($Q86="",$R86=""),"",_xlfn.BETA.INV(ABS(VLOOKUP($W$1,VLookups!$A$30:$B$31,2,FALSE)-AA$3),IF($K86="L",$R86,$Q86),IF($K86="L",$Q86,$R86),$D86,$F86))</f>
        <v/>
      </c>
      <c r="AB86" s="113" t="str">
        <f>IF(OR($Q86="",$R86=""),"",_xlfn.BETA.INV(ABS(VLOOKUP($W$1,VLookups!$A$30:$B$31,2,FALSE)-AB$3),IF($K86="L",$R86,$Q86),IF($K86="L",$Q86,$R86),$D86,$F86))</f>
        <v/>
      </c>
      <c r="AC86" s="112" t="str">
        <f>IF(OR($Q86="",$R86=""),"",_xlfn.BETA.INV(ABS(VLOOKUP($W$1,VLookups!$A$30:$B$31,2,FALSE)-AC$3),IF($K86="L",$R86,$Q86),IF($K86="L",$Q86,$R86),$D86,$F86))</f>
        <v/>
      </c>
      <c r="AD86" s="113" t="str">
        <f>IF(OR($Q86="",$R86=""),"",_xlfn.BETA.INV(ABS(VLOOKUP($W$1,VLookups!$A$30:$B$31,2,FALSE)-AD$3),IF($K86="L",$R86,$Q86),IF($K86="L",$Q86,$R86),$D86,$F86))</f>
        <v/>
      </c>
      <c r="AE86" s="112" t="str">
        <f>IF(OR($Q86="",$R86=""),"",_xlfn.BETA.INV(ABS(VLOOKUP($W$1,VLookups!$A$30:$B$31,2,FALSE)-AE$3),IF($K86="L",$R86,$Q86),IF($K86="L",$Q86,$R86),$D86,$F86))</f>
        <v/>
      </c>
      <c r="AF86" s="113" t="str">
        <f>IF(OR($Q86="",$R86=""),"",_xlfn.BETA.INV(ABS(VLOOKUP($W$1,VLookups!$A$30:$B$31,2,FALSE)-AF$3),IF($K86="L",$R86,$Q86),IF($K86="L",$Q86,$R86),$D86,$F86))</f>
        <v/>
      </c>
      <c r="AG86" s="112" t="str">
        <f>IF(OR($Q86="",$R86=""),"",_xlfn.BETA.INV(ABS(VLOOKUP($W$1,VLookups!$A$30:$B$31,2,FALSE)-AG$3),IF($K86="L",$R86,$Q86),IF($K86="L",$Q86,$R86),$D86,$F86))</f>
        <v/>
      </c>
      <c r="AH86" s="113" t="str">
        <f>IF(OR($Q86="",$R86=""),"",_xlfn.BETA.INV(ABS(VLOOKUP($W$1,VLookups!$A$30:$B$31,2,FALSE)-AH$3),IF($K86="L",$R86,$Q86),IF($K86="L",$Q86,$R86),$D86,$F86))</f>
        <v/>
      </c>
      <c r="AI86" s="112" t="str">
        <f>IF(OR($Q86="",$R86=""),"",_xlfn.BETA.INV(ABS(VLOOKUP($W$1,VLookups!$A$30:$B$31,2,FALSE)-AI$3),IF($K86="L",$R86,$Q86),IF($K86="L",$Q86,$R86),$D86,$F86))</f>
        <v/>
      </c>
      <c r="AJ86" s="113" t="str">
        <f>IF(OR($Q86="",$R86=""),"",_xlfn.BETA.INV(ABS(VLOOKUP($W$1,VLookups!$A$30:$B$31,2,FALSE)-AJ$3),IF($K86="L",$R86,$Q86),IF($K86="L",$Q86,$R86),$D86,$F86))</f>
        <v/>
      </c>
      <c r="AK86" s="15"/>
      <c r="AL86" s="194" t="str">
        <f t="shared" si="181"/>
        <v/>
      </c>
      <c r="AM86" s="192" t="str">
        <f t="shared" si="182"/>
        <v/>
      </c>
      <c r="AN86" s="177" t="str">
        <f t="shared" si="223"/>
        <v/>
      </c>
      <c r="AO86" s="177" t="str">
        <f t="shared" si="200"/>
        <v/>
      </c>
      <c r="AP86" s="177" t="str">
        <f t="shared" si="200"/>
        <v/>
      </c>
      <c r="AQ86" s="177" t="str">
        <f t="shared" si="200"/>
        <v/>
      </c>
      <c r="AR86" s="177" t="str">
        <f t="shared" si="200"/>
        <v/>
      </c>
      <c r="AS86" s="177" t="str">
        <f t="shared" si="200"/>
        <v/>
      </c>
      <c r="AT86" s="177" t="str">
        <f t="shared" si="200"/>
        <v/>
      </c>
      <c r="AU86" s="177" t="str">
        <f t="shared" si="200"/>
        <v/>
      </c>
      <c r="AV86" s="177" t="str">
        <f t="shared" si="200"/>
        <v/>
      </c>
      <c r="AW86" s="177" t="str">
        <f t="shared" si="200"/>
        <v/>
      </c>
      <c r="AX86" s="177" t="str">
        <f t="shared" si="200"/>
        <v/>
      </c>
      <c r="AY86" s="177" t="str">
        <f t="shared" si="200"/>
        <v/>
      </c>
      <c r="AZ86" s="177" t="str">
        <f t="shared" si="200"/>
        <v/>
      </c>
      <c r="BA86" s="177" t="str">
        <f t="shared" si="200"/>
        <v/>
      </c>
      <c r="BB86" s="177" t="str">
        <f t="shared" si="200"/>
        <v/>
      </c>
      <c r="BC86" s="177" t="str">
        <f t="shared" si="200"/>
        <v/>
      </c>
      <c r="BD86" s="177" t="str">
        <f t="shared" si="200"/>
        <v/>
      </c>
      <c r="BE86" s="177" t="str">
        <f t="shared" si="192"/>
        <v/>
      </c>
      <c r="BF86" s="177" t="str">
        <f t="shared" si="192"/>
        <v/>
      </c>
      <c r="BG86" s="177" t="str">
        <f t="shared" si="192"/>
        <v/>
      </c>
      <c r="BH86" s="177" t="str">
        <f t="shared" si="192"/>
        <v/>
      </c>
      <c r="BI86" s="177" t="str">
        <f t="shared" si="192"/>
        <v/>
      </c>
      <c r="BJ86" s="177" t="str">
        <f t="shared" si="192"/>
        <v/>
      </c>
      <c r="BK86" s="177" t="str">
        <f t="shared" si="192"/>
        <v/>
      </c>
      <c r="BL86" s="177" t="str">
        <f t="shared" si="192"/>
        <v/>
      </c>
      <c r="BM86" s="177" t="str">
        <f t="shared" si="192"/>
        <v/>
      </c>
      <c r="BN86" s="177" t="str">
        <f t="shared" si="192"/>
        <v/>
      </c>
      <c r="BO86" s="177" t="str">
        <f t="shared" si="192"/>
        <v/>
      </c>
      <c r="BP86" s="177" t="str">
        <f t="shared" si="192"/>
        <v/>
      </c>
      <c r="BQ86" s="177" t="str">
        <f t="shared" si="192"/>
        <v/>
      </c>
      <c r="BR86" s="177" t="str">
        <f t="shared" si="192"/>
        <v/>
      </c>
      <c r="BS86" s="177" t="str">
        <f t="shared" si="192"/>
        <v/>
      </c>
      <c r="BT86" s="177" t="str">
        <f t="shared" si="201"/>
        <v/>
      </c>
      <c r="BU86" s="177" t="str">
        <f t="shared" si="201"/>
        <v/>
      </c>
      <c r="BV86" s="177" t="str">
        <f t="shared" si="201"/>
        <v/>
      </c>
      <c r="BW86" s="177" t="str">
        <f t="shared" si="201"/>
        <v/>
      </c>
      <c r="BX86" s="177" t="str">
        <f t="shared" si="201"/>
        <v/>
      </c>
      <c r="BY86" s="177" t="str">
        <f t="shared" si="201"/>
        <v/>
      </c>
      <c r="BZ86" s="177" t="str">
        <f t="shared" si="201"/>
        <v/>
      </c>
      <c r="CA86" s="177" t="str">
        <f t="shared" si="201"/>
        <v/>
      </c>
      <c r="CB86" s="177" t="str">
        <f t="shared" si="201"/>
        <v/>
      </c>
      <c r="CC86" s="177" t="str">
        <f t="shared" si="201"/>
        <v/>
      </c>
      <c r="CD86" s="177" t="str">
        <f t="shared" si="201"/>
        <v/>
      </c>
      <c r="CE86" s="177" t="str">
        <f t="shared" si="201"/>
        <v/>
      </c>
      <c r="CF86" s="177" t="str">
        <f t="shared" si="201"/>
        <v/>
      </c>
      <c r="CG86" s="177" t="str">
        <f t="shared" si="201"/>
        <v/>
      </c>
      <c r="CH86" s="177" t="str">
        <f t="shared" si="201"/>
        <v/>
      </c>
      <c r="CI86" s="177" t="str">
        <f t="shared" si="201"/>
        <v/>
      </c>
      <c r="CJ86" s="177" t="str">
        <f t="shared" si="193"/>
        <v/>
      </c>
      <c r="CK86" s="177" t="str">
        <f t="shared" si="193"/>
        <v/>
      </c>
      <c r="CL86" s="177" t="str">
        <f t="shared" si="193"/>
        <v/>
      </c>
      <c r="CM86" s="177" t="str">
        <f t="shared" si="193"/>
        <v/>
      </c>
      <c r="CN86" s="177" t="str">
        <f t="shared" si="193"/>
        <v/>
      </c>
      <c r="CO86" s="177" t="str">
        <f t="shared" si="193"/>
        <v/>
      </c>
      <c r="CP86" s="177" t="str">
        <f t="shared" si="193"/>
        <v/>
      </c>
      <c r="CQ86" s="177" t="str">
        <f t="shared" si="193"/>
        <v/>
      </c>
      <c r="CR86" s="177" t="str">
        <f t="shared" si="193"/>
        <v/>
      </c>
      <c r="CS86" s="177" t="str">
        <f t="shared" si="193"/>
        <v/>
      </c>
      <c r="CT86" s="177" t="str">
        <f t="shared" si="193"/>
        <v/>
      </c>
      <c r="CU86" s="177" t="str">
        <f t="shared" si="193"/>
        <v/>
      </c>
      <c r="CV86" s="177" t="str">
        <f t="shared" si="193"/>
        <v/>
      </c>
      <c r="CW86" s="177" t="str">
        <f t="shared" si="193"/>
        <v/>
      </c>
      <c r="CX86" s="177" t="str">
        <f t="shared" si="193"/>
        <v/>
      </c>
      <c r="CY86" s="177" t="str">
        <f t="shared" ref="CY86:DN101" si="228">IF(ISNONTEXT($AL86),CX86+$AL86,"")</f>
        <v/>
      </c>
      <c r="CZ86" s="177" t="str">
        <f t="shared" si="228"/>
        <v/>
      </c>
      <c r="DA86" s="177" t="str">
        <f t="shared" si="228"/>
        <v/>
      </c>
      <c r="DB86" s="177" t="str">
        <f t="shared" si="228"/>
        <v/>
      </c>
      <c r="DC86" s="177" t="str">
        <f t="shared" si="228"/>
        <v/>
      </c>
      <c r="DD86" s="177" t="str">
        <f t="shared" si="228"/>
        <v/>
      </c>
      <c r="DE86" s="177" t="str">
        <f t="shared" si="228"/>
        <v/>
      </c>
      <c r="DF86" s="177" t="str">
        <f t="shared" si="228"/>
        <v/>
      </c>
      <c r="DG86" s="177" t="str">
        <f t="shared" si="228"/>
        <v/>
      </c>
      <c r="DH86" s="177" t="str">
        <f t="shared" si="228"/>
        <v/>
      </c>
      <c r="DI86" s="177" t="str">
        <f t="shared" si="228"/>
        <v/>
      </c>
      <c r="DJ86" s="177" t="str">
        <f t="shared" si="228"/>
        <v/>
      </c>
      <c r="DK86" s="177" t="str">
        <f t="shared" si="228"/>
        <v/>
      </c>
      <c r="DL86" s="177" t="str">
        <f t="shared" si="228"/>
        <v/>
      </c>
      <c r="DM86" s="177" t="str">
        <f t="shared" si="228"/>
        <v/>
      </c>
      <c r="DN86" s="177" t="str">
        <f t="shared" si="228"/>
        <v/>
      </c>
      <c r="DO86" s="177" t="str">
        <f t="shared" si="224"/>
        <v/>
      </c>
      <c r="DP86" s="177" t="str">
        <f t="shared" si="224"/>
        <v/>
      </c>
      <c r="DQ86" s="177" t="str">
        <f t="shared" si="224"/>
        <v/>
      </c>
      <c r="DR86" s="177" t="str">
        <f t="shared" si="224"/>
        <v/>
      </c>
      <c r="DS86" s="177" t="str">
        <f t="shared" si="224"/>
        <v/>
      </c>
      <c r="DT86" s="177" t="str">
        <f t="shared" si="224"/>
        <v/>
      </c>
      <c r="DU86" s="177" t="str">
        <f t="shared" si="224"/>
        <v/>
      </c>
      <c r="DV86" s="177" t="str">
        <f t="shared" si="224"/>
        <v/>
      </c>
      <c r="DW86" s="177" t="str">
        <f t="shared" si="224"/>
        <v/>
      </c>
      <c r="DX86" s="177" t="str">
        <f t="shared" si="224"/>
        <v/>
      </c>
      <c r="DY86" s="177" t="str">
        <f t="shared" si="224"/>
        <v/>
      </c>
      <c r="DZ86" s="177" t="str">
        <f t="shared" si="224"/>
        <v/>
      </c>
      <c r="EA86" s="177" t="str">
        <f t="shared" si="224"/>
        <v/>
      </c>
      <c r="EB86" s="177" t="str">
        <f t="shared" si="224"/>
        <v/>
      </c>
      <c r="EC86" s="177" t="str">
        <f t="shared" si="224"/>
        <v/>
      </c>
      <c r="ED86" s="177" t="str">
        <f t="shared" si="202"/>
        <v/>
      </c>
      <c r="EE86" s="177" t="str">
        <f t="shared" si="202"/>
        <v/>
      </c>
      <c r="EF86" s="177" t="str">
        <f t="shared" si="202"/>
        <v/>
      </c>
      <c r="EG86" s="177" t="str">
        <f t="shared" si="202"/>
        <v/>
      </c>
      <c r="EH86" s="177" t="str">
        <f t="shared" si="202"/>
        <v/>
      </c>
      <c r="EI86" s="177" t="str">
        <f t="shared" si="202"/>
        <v/>
      </c>
      <c r="EJ86" s="177" t="str">
        <f t="shared" si="202"/>
        <v/>
      </c>
      <c r="EK86" s="177" t="str">
        <f t="shared" si="202"/>
        <v/>
      </c>
      <c r="EL86" s="177" t="str">
        <f t="shared" si="202"/>
        <v/>
      </c>
      <c r="EM86" s="177" t="str">
        <f t="shared" si="202"/>
        <v/>
      </c>
      <c r="EN86" s="177" t="str">
        <f t="shared" si="202"/>
        <v/>
      </c>
      <c r="EO86" s="177" t="str">
        <f t="shared" si="202"/>
        <v/>
      </c>
      <c r="EP86" s="177" t="str">
        <f t="shared" si="202"/>
        <v/>
      </c>
      <c r="EQ86" s="177" t="str">
        <f t="shared" si="202"/>
        <v/>
      </c>
      <c r="ER86" s="177" t="str">
        <f t="shared" si="202"/>
        <v/>
      </c>
      <c r="ES86" s="177" t="str">
        <f t="shared" si="202"/>
        <v/>
      </c>
      <c r="ET86" s="177" t="str">
        <f t="shared" si="194"/>
        <v/>
      </c>
      <c r="EU86" s="177" t="str">
        <f t="shared" si="194"/>
        <v/>
      </c>
      <c r="EV86" s="177" t="str">
        <f t="shared" si="194"/>
        <v/>
      </c>
      <c r="EW86" s="177" t="str">
        <f t="shared" si="194"/>
        <v/>
      </c>
      <c r="EX86" s="177" t="str">
        <f t="shared" si="194"/>
        <v/>
      </c>
      <c r="EY86" s="177" t="str">
        <f t="shared" si="194"/>
        <v/>
      </c>
      <c r="EZ86" s="177" t="str">
        <f t="shared" si="194"/>
        <v/>
      </c>
      <c r="FA86" s="177" t="str">
        <f t="shared" si="194"/>
        <v/>
      </c>
      <c r="FB86" s="177" t="str">
        <f t="shared" si="194"/>
        <v/>
      </c>
      <c r="FC86" s="177" t="str">
        <f t="shared" si="194"/>
        <v/>
      </c>
      <c r="FD86" s="177" t="str">
        <f t="shared" si="194"/>
        <v/>
      </c>
      <c r="FE86" s="177" t="str">
        <f t="shared" si="194"/>
        <v/>
      </c>
      <c r="FF86" s="177" t="str">
        <f t="shared" si="194"/>
        <v/>
      </c>
      <c r="FG86" s="177" t="str">
        <f t="shared" si="194"/>
        <v/>
      </c>
      <c r="FH86" s="177" t="str">
        <f t="shared" si="194"/>
        <v/>
      </c>
      <c r="FI86" s="177" t="str">
        <f t="shared" si="207"/>
        <v/>
      </c>
      <c r="FJ86" s="177" t="str">
        <f t="shared" si="207"/>
        <v/>
      </c>
      <c r="FK86" s="177" t="str">
        <f t="shared" si="207"/>
        <v/>
      </c>
      <c r="FL86" s="177" t="str">
        <f t="shared" si="207"/>
        <v/>
      </c>
      <c r="FM86" s="177" t="str">
        <f t="shared" si="207"/>
        <v/>
      </c>
      <c r="FN86" s="177" t="str">
        <f t="shared" si="207"/>
        <v/>
      </c>
      <c r="FO86" s="177" t="str">
        <f t="shared" si="207"/>
        <v/>
      </c>
      <c r="FP86" s="177" t="str">
        <f t="shared" si="207"/>
        <v/>
      </c>
      <c r="FQ86" s="177" t="str">
        <f t="shared" si="207"/>
        <v/>
      </c>
      <c r="FR86" s="177" t="str">
        <f t="shared" si="207"/>
        <v/>
      </c>
      <c r="FS86" s="177" t="str">
        <f t="shared" si="207"/>
        <v/>
      </c>
      <c r="FT86" s="177" t="str">
        <f t="shared" si="207"/>
        <v/>
      </c>
      <c r="FU86" s="177" t="str">
        <f t="shared" si="207"/>
        <v/>
      </c>
      <c r="FV86" s="177" t="str">
        <f t="shared" si="207"/>
        <v/>
      </c>
      <c r="FW86" s="177" t="str">
        <f t="shared" si="207"/>
        <v/>
      </c>
      <c r="FX86" s="177" t="str">
        <f t="shared" si="207"/>
        <v/>
      </c>
      <c r="FY86" s="177" t="str">
        <f t="shared" si="203"/>
        <v/>
      </c>
      <c r="FZ86" s="177" t="str">
        <f t="shared" si="203"/>
        <v/>
      </c>
      <c r="GA86" s="177" t="str">
        <f t="shared" si="195"/>
        <v/>
      </c>
      <c r="GB86" s="177" t="str">
        <f t="shared" ref="GB86:GQ101" si="229">IF(ISNONTEXT($AL86),GA86+$AL86,"")</f>
        <v/>
      </c>
      <c r="GC86" s="177" t="str">
        <f t="shared" si="229"/>
        <v/>
      </c>
      <c r="GD86" s="177" t="str">
        <f t="shared" si="229"/>
        <v/>
      </c>
      <c r="GE86" s="177" t="str">
        <f t="shared" si="229"/>
        <v/>
      </c>
      <c r="GF86" s="177" t="str">
        <f t="shared" si="229"/>
        <v/>
      </c>
      <c r="GG86" s="177" t="str">
        <f t="shared" si="229"/>
        <v/>
      </c>
      <c r="GH86" s="177" t="str">
        <f t="shared" si="229"/>
        <v/>
      </c>
      <c r="GI86" s="177" t="str">
        <f t="shared" si="229"/>
        <v/>
      </c>
      <c r="GJ86" s="177" t="str">
        <f t="shared" si="229"/>
        <v/>
      </c>
      <c r="GK86" s="177" t="str">
        <f t="shared" si="229"/>
        <v/>
      </c>
      <c r="GL86" s="177" t="str">
        <f t="shared" si="229"/>
        <v/>
      </c>
      <c r="GM86" s="177" t="str">
        <f t="shared" si="229"/>
        <v/>
      </c>
      <c r="GN86" s="177" t="str">
        <f t="shared" si="229"/>
        <v/>
      </c>
      <c r="GO86" s="177" t="str">
        <f t="shared" si="229"/>
        <v/>
      </c>
      <c r="GP86" s="177" t="str">
        <f t="shared" si="229"/>
        <v/>
      </c>
      <c r="GQ86" s="177" t="str">
        <f t="shared" si="229"/>
        <v/>
      </c>
      <c r="GR86" s="177" t="str">
        <f t="shared" si="204"/>
        <v/>
      </c>
      <c r="GS86" s="177" t="str">
        <f t="shared" si="204"/>
        <v/>
      </c>
      <c r="GT86" s="177" t="str">
        <f t="shared" si="204"/>
        <v/>
      </c>
      <c r="GU86" s="177" t="str">
        <f t="shared" si="204"/>
        <v/>
      </c>
      <c r="GV86" s="177" t="str">
        <f t="shared" si="204"/>
        <v/>
      </c>
      <c r="GW86" s="177" t="str">
        <f t="shared" si="204"/>
        <v/>
      </c>
      <c r="GX86" s="177" t="str">
        <f t="shared" si="204"/>
        <v/>
      </c>
      <c r="GY86" s="177" t="str">
        <f t="shared" si="204"/>
        <v/>
      </c>
      <c r="GZ86" s="177" t="str">
        <f t="shared" si="204"/>
        <v/>
      </c>
      <c r="HA86" s="177" t="str">
        <f t="shared" si="204"/>
        <v/>
      </c>
      <c r="HB86" s="177" t="str">
        <f t="shared" si="204"/>
        <v/>
      </c>
      <c r="HC86" s="177" t="str">
        <f t="shared" si="204"/>
        <v/>
      </c>
      <c r="HD86" s="177" t="str">
        <f t="shared" si="204"/>
        <v/>
      </c>
      <c r="HE86" s="177" t="str">
        <f t="shared" si="204"/>
        <v/>
      </c>
      <c r="HF86" s="177" t="str">
        <f t="shared" si="204"/>
        <v/>
      </c>
      <c r="HG86" s="177" t="str">
        <f t="shared" si="196"/>
        <v/>
      </c>
      <c r="HH86" s="177" t="str">
        <f t="shared" ref="HH86:HW101" si="230">IF(ISNONTEXT($AL86),HG86+$AL86,"")</f>
        <v/>
      </c>
      <c r="HI86" s="177" t="str">
        <f t="shared" si="230"/>
        <v/>
      </c>
      <c r="HJ86" s="177" t="str">
        <f t="shared" si="230"/>
        <v/>
      </c>
      <c r="HK86" s="177" t="str">
        <f t="shared" si="230"/>
        <v/>
      </c>
      <c r="HL86" s="177" t="str">
        <f t="shared" si="230"/>
        <v/>
      </c>
      <c r="HM86" s="177" t="str">
        <f t="shared" si="230"/>
        <v/>
      </c>
      <c r="HN86" s="177" t="str">
        <f t="shared" si="230"/>
        <v/>
      </c>
      <c r="HO86" s="177" t="str">
        <f t="shared" si="230"/>
        <v/>
      </c>
      <c r="HP86" s="177" t="str">
        <f t="shared" si="230"/>
        <v/>
      </c>
      <c r="HQ86" s="177" t="str">
        <f t="shared" si="230"/>
        <v/>
      </c>
      <c r="HR86" s="177" t="str">
        <f t="shared" si="230"/>
        <v/>
      </c>
      <c r="HS86" s="177" t="str">
        <f t="shared" si="230"/>
        <v/>
      </c>
      <c r="HT86" s="177" t="str">
        <f t="shared" si="230"/>
        <v/>
      </c>
      <c r="HU86" s="177" t="str">
        <f t="shared" si="230"/>
        <v/>
      </c>
      <c r="HV86" s="177" t="str">
        <f t="shared" si="230"/>
        <v/>
      </c>
      <c r="HW86" s="177" t="str">
        <f t="shared" si="230"/>
        <v/>
      </c>
      <c r="HX86" s="177" t="str">
        <f t="shared" si="205"/>
        <v/>
      </c>
      <c r="HY86" s="177" t="str">
        <f t="shared" si="205"/>
        <v/>
      </c>
      <c r="HZ86" s="177" t="str">
        <f t="shared" si="205"/>
        <v/>
      </c>
      <c r="IA86" s="177" t="str">
        <f t="shared" si="205"/>
        <v/>
      </c>
      <c r="IB86" s="177" t="str">
        <f t="shared" si="205"/>
        <v/>
      </c>
      <c r="IC86" s="177" t="str">
        <f t="shared" si="205"/>
        <v/>
      </c>
      <c r="ID86" s="177" t="str">
        <f t="shared" si="205"/>
        <v/>
      </c>
      <c r="IE86" s="192" t="str">
        <f t="shared" si="185"/>
        <v/>
      </c>
      <c r="IF86" s="193" t="e">
        <f t="shared" si="174"/>
        <v>#N/A</v>
      </c>
      <c r="IG86" s="193" t="e">
        <f t="shared" si="209"/>
        <v>#N/A</v>
      </c>
      <c r="IH86" s="193" t="e">
        <f t="shared" si="209"/>
        <v>#N/A</v>
      </c>
      <c r="II86" s="193" t="e">
        <f t="shared" si="209"/>
        <v>#N/A</v>
      </c>
      <c r="IJ86" s="193" t="e">
        <f t="shared" si="219"/>
        <v>#N/A</v>
      </c>
      <c r="IK86" s="193" t="e">
        <f t="shared" si="219"/>
        <v>#N/A</v>
      </c>
      <c r="IL86" s="193" t="e">
        <f t="shared" si="219"/>
        <v>#N/A</v>
      </c>
      <c r="IM86" s="193" t="e">
        <f t="shared" si="219"/>
        <v>#N/A</v>
      </c>
      <c r="IN86" s="193" t="e">
        <f t="shared" si="219"/>
        <v>#N/A</v>
      </c>
      <c r="IO86" s="193" t="e">
        <f t="shared" si="219"/>
        <v>#N/A</v>
      </c>
      <c r="IP86" s="193" t="e">
        <f t="shared" si="219"/>
        <v>#N/A</v>
      </c>
      <c r="IQ86" s="193" t="e">
        <f t="shared" si="219"/>
        <v>#N/A</v>
      </c>
      <c r="IR86" s="193" t="e">
        <f t="shared" si="219"/>
        <v>#N/A</v>
      </c>
      <c r="IS86" s="193" t="e">
        <f t="shared" si="219"/>
        <v>#N/A</v>
      </c>
      <c r="IT86" s="193" t="e">
        <f t="shared" si="219"/>
        <v>#N/A</v>
      </c>
      <c r="IU86" s="193" t="e">
        <f t="shared" si="219"/>
        <v>#N/A</v>
      </c>
      <c r="IV86" s="193" t="e">
        <f t="shared" si="219"/>
        <v>#N/A</v>
      </c>
      <c r="IW86" s="193" t="e">
        <f t="shared" si="219"/>
        <v>#N/A</v>
      </c>
      <c r="IX86" s="193" t="e">
        <f t="shared" si="219"/>
        <v>#N/A</v>
      </c>
      <c r="IY86" s="193" t="e">
        <f t="shared" si="215"/>
        <v>#N/A</v>
      </c>
      <c r="IZ86" s="193" t="e">
        <f t="shared" si="215"/>
        <v>#N/A</v>
      </c>
      <c r="JA86" s="193" t="e">
        <f t="shared" si="215"/>
        <v>#N/A</v>
      </c>
      <c r="JB86" s="193" t="e">
        <f t="shared" si="215"/>
        <v>#N/A</v>
      </c>
      <c r="JC86" s="193" t="e">
        <f t="shared" si="215"/>
        <v>#N/A</v>
      </c>
      <c r="JD86" s="193" t="e">
        <f t="shared" si="215"/>
        <v>#N/A</v>
      </c>
      <c r="JE86" s="193" t="e">
        <f t="shared" si="215"/>
        <v>#N/A</v>
      </c>
      <c r="JF86" s="193" t="e">
        <f t="shared" si="215"/>
        <v>#N/A</v>
      </c>
      <c r="JG86" s="193" t="e">
        <f t="shared" si="215"/>
        <v>#N/A</v>
      </c>
      <c r="JH86" s="193" t="e">
        <f t="shared" si="215"/>
        <v>#N/A</v>
      </c>
      <c r="JI86" s="193" t="e">
        <f t="shared" si="215"/>
        <v>#N/A</v>
      </c>
      <c r="JJ86" s="193" t="e">
        <f t="shared" si="215"/>
        <v>#N/A</v>
      </c>
      <c r="JK86" s="193" t="e">
        <f t="shared" si="215"/>
        <v>#N/A</v>
      </c>
      <c r="JL86" s="193" t="e">
        <f t="shared" si="215"/>
        <v>#N/A</v>
      </c>
      <c r="JM86" s="193" t="e">
        <f t="shared" si="215"/>
        <v>#N/A</v>
      </c>
      <c r="JN86" s="193" t="e">
        <f t="shared" si="212"/>
        <v>#N/A</v>
      </c>
      <c r="JO86" s="193" t="e">
        <f t="shared" si="212"/>
        <v>#N/A</v>
      </c>
      <c r="JP86" s="193" t="e">
        <f t="shared" si="212"/>
        <v>#N/A</v>
      </c>
      <c r="JQ86" s="193" t="e">
        <f t="shared" si="212"/>
        <v>#N/A</v>
      </c>
      <c r="JR86" s="193" t="e">
        <f t="shared" si="212"/>
        <v>#N/A</v>
      </c>
      <c r="JS86" s="193" t="e">
        <f t="shared" si="212"/>
        <v>#N/A</v>
      </c>
      <c r="JT86" s="193" t="e">
        <f t="shared" si="212"/>
        <v>#N/A</v>
      </c>
      <c r="JU86" s="193" t="e">
        <f t="shared" si="212"/>
        <v>#N/A</v>
      </c>
      <c r="JV86" s="193" t="e">
        <f t="shared" si="212"/>
        <v>#N/A</v>
      </c>
      <c r="JW86" s="193" t="e">
        <f t="shared" si="212"/>
        <v>#N/A</v>
      </c>
      <c r="JX86" s="193" t="e">
        <f t="shared" si="212"/>
        <v>#N/A</v>
      </c>
      <c r="JY86" s="193" t="e">
        <f t="shared" si="212"/>
        <v>#N/A</v>
      </c>
      <c r="JZ86" s="193" t="e">
        <f t="shared" si="212"/>
        <v>#N/A</v>
      </c>
      <c r="KA86" s="193" t="e">
        <f t="shared" si="212"/>
        <v>#N/A</v>
      </c>
      <c r="KB86" s="193" t="e">
        <f t="shared" si="212"/>
        <v>#N/A</v>
      </c>
      <c r="KC86" s="193" t="e">
        <f t="shared" si="225"/>
        <v>#N/A</v>
      </c>
      <c r="KD86" s="193" t="e">
        <f t="shared" si="225"/>
        <v>#N/A</v>
      </c>
      <c r="KE86" s="193" t="e">
        <f t="shared" si="225"/>
        <v>#N/A</v>
      </c>
      <c r="KF86" s="193" t="e">
        <f t="shared" si="225"/>
        <v>#N/A</v>
      </c>
      <c r="KG86" s="193" t="e">
        <f t="shared" si="225"/>
        <v>#N/A</v>
      </c>
      <c r="KH86" s="193" t="e">
        <f t="shared" si="225"/>
        <v>#N/A</v>
      </c>
      <c r="KI86" s="193" t="e">
        <f t="shared" si="225"/>
        <v>#N/A</v>
      </c>
      <c r="KJ86" s="193" t="e">
        <f t="shared" si="225"/>
        <v>#N/A</v>
      </c>
      <c r="KK86" s="193" t="e">
        <f t="shared" si="225"/>
        <v>#N/A</v>
      </c>
      <c r="KL86" s="193" t="e">
        <f t="shared" si="225"/>
        <v>#N/A</v>
      </c>
      <c r="KM86" s="193" t="e">
        <f t="shared" si="225"/>
        <v>#N/A</v>
      </c>
      <c r="KN86" s="193" t="e">
        <f t="shared" si="225"/>
        <v>#N/A</v>
      </c>
      <c r="KO86" s="193" t="e">
        <f t="shared" si="225"/>
        <v>#N/A</v>
      </c>
      <c r="KP86" s="193" t="e">
        <f t="shared" si="225"/>
        <v>#N/A</v>
      </c>
      <c r="KQ86" s="193" t="e">
        <f t="shared" si="225"/>
        <v>#N/A</v>
      </c>
      <c r="KR86" s="193" t="e">
        <f t="shared" si="197"/>
        <v>#N/A</v>
      </c>
      <c r="KS86" s="193" t="e">
        <f t="shared" si="210"/>
        <v>#N/A</v>
      </c>
      <c r="KT86" s="193" t="e">
        <f t="shared" si="210"/>
        <v>#N/A</v>
      </c>
      <c r="KU86" s="193" t="e">
        <f t="shared" si="210"/>
        <v>#N/A</v>
      </c>
      <c r="KV86" s="193" t="e">
        <f t="shared" si="220"/>
        <v>#N/A</v>
      </c>
      <c r="KW86" s="193" t="e">
        <f t="shared" si="220"/>
        <v>#N/A</v>
      </c>
      <c r="KX86" s="193" t="e">
        <f t="shared" si="220"/>
        <v>#N/A</v>
      </c>
      <c r="KY86" s="193" t="e">
        <f t="shared" si="220"/>
        <v>#N/A</v>
      </c>
      <c r="KZ86" s="193" t="e">
        <f t="shared" si="220"/>
        <v>#N/A</v>
      </c>
      <c r="LA86" s="193" t="e">
        <f t="shared" si="220"/>
        <v>#N/A</v>
      </c>
      <c r="LB86" s="193" t="e">
        <f t="shared" si="220"/>
        <v>#N/A</v>
      </c>
      <c r="LC86" s="193" t="e">
        <f t="shared" si="220"/>
        <v>#N/A</v>
      </c>
      <c r="LD86" s="193" t="e">
        <f t="shared" si="220"/>
        <v>#N/A</v>
      </c>
      <c r="LE86" s="193" t="e">
        <f t="shared" si="220"/>
        <v>#N/A</v>
      </c>
      <c r="LF86" s="193" t="e">
        <f t="shared" si="220"/>
        <v>#N/A</v>
      </c>
      <c r="LG86" s="193" t="e">
        <f t="shared" si="220"/>
        <v>#N/A</v>
      </c>
      <c r="LH86" s="193" t="e">
        <f t="shared" si="220"/>
        <v>#N/A</v>
      </c>
      <c r="LI86" s="193" t="e">
        <f t="shared" si="220"/>
        <v>#N/A</v>
      </c>
      <c r="LJ86" s="193" t="e">
        <f t="shared" si="220"/>
        <v>#N/A</v>
      </c>
      <c r="LK86" s="193" t="e">
        <f t="shared" si="216"/>
        <v>#N/A</v>
      </c>
      <c r="LL86" s="193" t="e">
        <f t="shared" si="216"/>
        <v>#N/A</v>
      </c>
      <c r="LM86" s="193" t="e">
        <f t="shared" si="216"/>
        <v>#N/A</v>
      </c>
      <c r="LN86" s="193" t="e">
        <f t="shared" si="216"/>
        <v>#N/A</v>
      </c>
      <c r="LO86" s="193" t="e">
        <f t="shared" si="216"/>
        <v>#N/A</v>
      </c>
      <c r="LP86" s="193" t="e">
        <f t="shared" si="216"/>
        <v>#N/A</v>
      </c>
      <c r="LQ86" s="193" t="e">
        <f t="shared" si="216"/>
        <v>#N/A</v>
      </c>
      <c r="LR86" s="193" t="e">
        <f t="shared" si="216"/>
        <v>#N/A</v>
      </c>
      <c r="LS86" s="193" t="e">
        <f t="shared" si="216"/>
        <v>#N/A</v>
      </c>
      <c r="LT86" s="193" t="e">
        <f t="shared" si="216"/>
        <v>#N/A</v>
      </c>
      <c r="LU86" s="193" t="e">
        <f t="shared" si="216"/>
        <v>#N/A</v>
      </c>
      <c r="LV86" s="193" t="e">
        <f t="shared" si="216"/>
        <v>#N/A</v>
      </c>
      <c r="LW86" s="193" t="e">
        <f t="shared" si="216"/>
        <v>#N/A</v>
      </c>
      <c r="LX86" s="193" t="e">
        <f t="shared" si="216"/>
        <v>#N/A</v>
      </c>
      <c r="LY86" s="193" t="e">
        <f t="shared" si="216"/>
        <v>#N/A</v>
      </c>
      <c r="LZ86" s="193" t="e">
        <f t="shared" si="213"/>
        <v>#N/A</v>
      </c>
      <c r="MA86" s="193" t="e">
        <f t="shared" si="213"/>
        <v>#N/A</v>
      </c>
      <c r="MB86" s="193" t="e">
        <f t="shared" si="213"/>
        <v>#N/A</v>
      </c>
      <c r="MC86" s="193" t="e">
        <f t="shared" si="213"/>
        <v>#N/A</v>
      </c>
      <c r="MD86" s="193" t="e">
        <f t="shared" si="213"/>
        <v>#N/A</v>
      </c>
      <c r="ME86" s="193" t="e">
        <f t="shared" si="213"/>
        <v>#N/A</v>
      </c>
      <c r="MF86" s="193" t="e">
        <f t="shared" si="213"/>
        <v>#N/A</v>
      </c>
      <c r="MG86" s="193" t="e">
        <f t="shared" si="213"/>
        <v>#N/A</v>
      </c>
      <c r="MH86" s="193" t="e">
        <f t="shared" si="213"/>
        <v>#N/A</v>
      </c>
      <c r="MI86" s="193" t="e">
        <f t="shared" si="213"/>
        <v>#N/A</v>
      </c>
      <c r="MJ86" s="193" t="e">
        <f t="shared" si="213"/>
        <v>#N/A</v>
      </c>
      <c r="MK86" s="193" t="e">
        <f t="shared" si="213"/>
        <v>#N/A</v>
      </c>
      <c r="ML86" s="193" t="e">
        <f t="shared" si="213"/>
        <v>#N/A</v>
      </c>
      <c r="MM86" s="193" t="e">
        <f t="shared" si="213"/>
        <v>#N/A</v>
      </c>
      <c r="MN86" s="193" t="e">
        <f t="shared" si="213"/>
        <v>#N/A</v>
      </c>
      <c r="MO86" s="193" t="e">
        <f t="shared" si="226"/>
        <v>#N/A</v>
      </c>
      <c r="MP86" s="193" t="e">
        <f t="shared" si="226"/>
        <v>#N/A</v>
      </c>
      <c r="MQ86" s="193" t="e">
        <f t="shared" si="226"/>
        <v>#N/A</v>
      </c>
      <c r="MR86" s="193" t="e">
        <f t="shared" si="226"/>
        <v>#N/A</v>
      </c>
      <c r="MS86" s="193" t="e">
        <f t="shared" si="226"/>
        <v>#N/A</v>
      </c>
      <c r="MT86" s="193" t="e">
        <f t="shared" si="226"/>
        <v>#N/A</v>
      </c>
      <c r="MU86" s="193" t="e">
        <f t="shared" si="226"/>
        <v>#N/A</v>
      </c>
      <c r="MV86" s="193" t="e">
        <f t="shared" si="226"/>
        <v>#N/A</v>
      </c>
      <c r="MW86" s="193" t="e">
        <f t="shared" si="226"/>
        <v>#N/A</v>
      </c>
      <c r="MX86" s="193" t="e">
        <f t="shared" si="226"/>
        <v>#N/A</v>
      </c>
      <c r="MY86" s="193" t="e">
        <f t="shared" si="226"/>
        <v>#N/A</v>
      </c>
      <c r="MZ86" s="193" t="e">
        <f t="shared" si="226"/>
        <v>#N/A</v>
      </c>
      <c r="NA86" s="193" t="e">
        <f t="shared" si="226"/>
        <v>#N/A</v>
      </c>
      <c r="NB86" s="193" t="e">
        <f t="shared" si="226"/>
        <v>#N/A</v>
      </c>
      <c r="NC86" s="193" t="e">
        <f t="shared" si="226"/>
        <v>#N/A</v>
      </c>
      <c r="ND86" s="193" t="e">
        <f t="shared" si="198"/>
        <v>#N/A</v>
      </c>
      <c r="NE86" s="193" t="e">
        <f t="shared" si="211"/>
        <v>#N/A</v>
      </c>
      <c r="NF86" s="193" t="e">
        <f t="shared" si="211"/>
        <v>#N/A</v>
      </c>
      <c r="NG86" s="193" t="e">
        <f t="shared" si="211"/>
        <v>#N/A</v>
      </c>
      <c r="NH86" s="193" t="e">
        <f t="shared" si="221"/>
        <v>#N/A</v>
      </c>
      <c r="NI86" s="193" t="e">
        <f t="shared" si="221"/>
        <v>#N/A</v>
      </c>
      <c r="NJ86" s="193" t="e">
        <f t="shared" si="221"/>
        <v>#N/A</v>
      </c>
      <c r="NK86" s="193" t="e">
        <f t="shared" si="221"/>
        <v>#N/A</v>
      </c>
      <c r="NL86" s="193" t="e">
        <f t="shared" si="221"/>
        <v>#N/A</v>
      </c>
      <c r="NM86" s="193" t="e">
        <f t="shared" si="221"/>
        <v>#N/A</v>
      </c>
      <c r="NN86" s="193" t="e">
        <f t="shared" si="221"/>
        <v>#N/A</v>
      </c>
      <c r="NO86" s="193" t="e">
        <f t="shared" si="221"/>
        <v>#N/A</v>
      </c>
      <c r="NP86" s="193" t="e">
        <f t="shared" si="221"/>
        <v>#N/A</v>
      </c>
      <c r="NQ86" s="193" t="e">
        <f t="shared" si="221"/>
        <v>#N/A</v>
      </c>
      <c r="NR86" s="193" t="e">
        <f t="shared" si="221"/>
        <v>#N/A</v>
      </c>
      <c r="NS86" s="193" t="e">
        <f t="shared" si="221"/>
        <v>#N/A</v>
      </c>
      <c r="NT86" s="193" t="e">
        <f t="shared" si="221"/>
        <v>#N/A</v>
      </c>
      <c r="NU86" s="193" t="e">
        <f t="shared" si="221"/>
        <v>#N/A</v>
      </c>
      <c r="NV86" s="193" t="e">
        <f t="shared" si="221"/>
        <v>#N/A</v>
      </c>
      <c r="NW86" s="193" t="e">
        <f t="shared" si="217"/>
        <v>#N/A</v>
      </c>
      <c r="NX86" s="193" t="e">
        <f t="shared" si="217"/>
        <v>#N/A</v>
      </c>
      <c r="NY86" s="193" t="e">
        <f t="shared" si="217"/>
        <v>#N/A</v>
      </c>
      <c r="NZ86" s="193" t="e">
        <f t="shared" si="217"/>
        <v>#N/A</v>
      </c>
      <c r="OA86" s="193" t="e">
        <f t="shared" si="217"/>
        <v>#N/A</v>
      </c>
      <c r="OB86" s="193" t="e">
        <f t="shared" si="217"/>
        <v>#N/A</v>
      </c>
      <c r="OC86" s="193" t="e">
        <f t="shared" si="217"/>
        <v>#N/A</v>
      </c>
      <c r="OD86" s="193" t="e">
        <f t="shared" si="217"/>
        <v>#N/A</v>
      </c>
      <c r="OE86" s="193" t="e">
        <f t="shared" si="217"/>
        <v>#N/A</v>
      </c>
      <c r="OF86" s="193" t="e">
        <f t="shared" si="217"/>
        <v>#N/A</v>
      </c>
      <c r="OG86" s="193" t="e">
        <f t="shared" si="217"/>
        <v>#N/A</v>
      </c>
      <c r="OH86" s="193" t="e">
        <f t="shared" si="217"/>
        <v>#N/A</v>
      </c>
      <c r="OI86" s="193" t="e">
        <f t="shared" si="217"/>
        <v>#N/A</v>
      </c>
      <c r="OJ86" s="193" t="e">
        <f t="shared" si="217"/>
        <v>#N/A</v>
      </c>
      <c r="OK86" s="193" t="e">
        <f t="shared" si="217"/>
        <v>#N/A</v>
      </c>
      <c r="OL86" s="193" t="e">
        <f t="shared" si="214"/>
        <v>#N/A</v>
      </c>
      <c r="OM86" s="193" t="e">
        <f t="shared" si="214"/>
        <v>#N/A</v>
      </c>
      <c r="ON86" s="193" t="e">
        <f t="shared" si="214"/>
        <v>#N/A</v>
      </c>
      <c r="OO86" s="193" t="e">
        <f t="shared" si="214"/>
        <v>#N/A</v>
      </c>
      <c r="OP86" s="193" t="e">
        <f t="shared" si="214"/>
        <v>#N/A</v>
      </c>
      <c r="OQ86" s="193" t="e">
        <f t="shared" si="214"/>
        <v>#N/A</v>
      </c>
      <c r="OR86" s="193" t="e">
        <f t="shared" si="214"/>
        <v>#N/A</v>
      </c>
      <c r="OS86" s="193" t="e">
        <f t="shared" si="214"/>
        <v>#N/A</v>
      </c>
      <c r="OT86" s="193" t="e">
        <f t="shared" si="214"/>
        <v>#N/A</v>
      </c>
      <c r="OU86" s="193" t="e">
        <f t="shared" si="214"/>
        <v>#N/A</v>
      </c>
      <c r="OV86" s="193" t="e">
        <f t="shared" si="214"/>
        <v>#N/A</v>
      </c>
      <c r="OW86" s="193" t="e">
        <f t="shared" si="214"/>
        <v>#N/A</v>
      </c>
      <c r="OX86" s="193" t="e">
        <f t="shared" si="214"/>
        <v>#N/A</v>
      </c>
      <c r="OY86" s="193" t="e">
        <f t="shared" si="214"/>
        <v>#N/A</v>
      </c>
      <c r="OZ86" s="193" t="e">
        <f t="shared" si="214"/>
        <v>#N/A</v>
      </c>
      <c r="PA86" s="193" t="e">
        <f t="shared" si="227"/>
        <v>#N/A</v>
      </c>
      <c r="PB86" s="193" t="e">
        <f t="shared" si="227"/>
        <v>#N/A</v>
      </c>
      <c r="PC86" s="193" t="e">
        <f t="shared" si="227"/>
        <v>#N/A</v>
      </c>
      <c r="PD86" s="193" t="e">
        <f t="shared" si="227"/>
        <v>#N/A</v>
      </c>
      <c r="PE86" s="193" t="e">
        <f t="shared" si="227"/>
        <v>#N/A</v>
      </c>
      <c r="PF86" s="193" t="e">
        <f t="shared" si="227"/>
        <v>#N/A</v>
      </c>
      <c r="PG86" s="193" t="e">
        <f t="shared" si="227"/>
        <v>#N/A</v>
      </c>
      <c r="PH86" s="193" t="e">
        <f t="shared" si="227"/>
        <v>#N/A</v>
      </c>
      <c r="PI86" s="193" t="e">
        <f t="shared" si="227"/>
        <v>#N/A</v>
      </c>
      <c r="PJ86" s="193" t="e">
        <f t="shared" si="227"/>
        <v>#N/A</v>
      </c>
      <c r="PK86" s="193" t="e">
        <f t="shared" si="227"/>
        <v>#N/A</v>
      </c>
      <c r="PL86" s="193" t="e">
        <f t="shared" si="227"/>
        <v>#N/A</v>
      </c>
      <c r="PM86" s="193" t="e">
        <f t="shared" si="227"/>
        <v>#N/A</v>
      </c>
      <c r="PN86" s="193" t="e">
        <f t="shared" si="227"/>
        <v>#N/A</v>
      </c>
      <c r="PO86" s="193" t="e">
        <f t="shared" si="227"/>
        <v>#N/A</v>
      </c>
      <c r="PP86" s="193" t="e">
        <f t="shared" si="199"/>
        <v>#N/A</v>
      </c>
      <c r="PQ86" s="193" t="e">
        <f t="shared" si="222"/>
        <v>#N/A</v>
      </c>
      <c r="PR86" s="193" t="e">
        <f t="shared" si="222"/>
        <v>#N/A</v>
      </c>
      <c r="PS86" s="193" t="e">
        <f t="shared" si="222"/>
        <v>#N/A</v>
      </c>
      <c r="PT86" s="193" t="e">
        <f t="shared" si="222"/>
        <v>#N/A</v>
      </c>
      <c r="PU86" s="193" t="e">
        <f t="shared" si="222"/>
        <v>#N/A</v>
      </c>
      <c r="PV86" s="193" t="e">
        <f t="shared" si="222"/>
        <v>#N/A</v>
      </c>
      <c r="PW86" s="193" t="e">
        <f t="shared" si="222"/>
        <v>#N/A</v>
      </c>
      <c r="PX86" s="193" t="e">
        <f t="shared" si="222"/>
        <v>#N/A</v>
      </c>
    </row>
    <row r="87" spans="1:440" hidden="1" x14ac:dyDescent="0.45">
      <c r="A87" s="20">
        <v>84</v>
      </c>
      <c r="B87" s="134"/>
      <c r="C87" s="279"/>
      <c r="D87" s="280" t="str">
        <f t="shared" si="176"/>
        <v/>
      </c>
      <c r="E87" s="281"/>
      <c r="F87" s="280" t="str">
        <f t="shared" si="177"/>
        <v/>
      </c>
      <c r="G87" s="279"/>
      <c r="H87" s="135"/>
      <c r="I87" s="110" t="str">
        <f t="shared" si="178"/>
        <v/>
      </c>
      <c r="J87" s="21" t="str">
        <f t="shared" si="179"/>
        <v/>
      </c>
      <c r="K87" s="22" t="str">
        <f t="shared" si="180"/>
        <v/>
      </c>
      <c r="L87" s="23" t="str">
        <f>IF(J87="","",IF(OR($J87&lt;Skew!$B$3,$J87=Skew!$B$3),IF($J87&gt;Skew!$C$3,Skew!$A$3,IF($J87&gt;Skew!$C$4,Skew!$A$4,IF($J87&gt;Skew!$C$5,Skew!$A$5,IF($J87&gt;Skew!$C$6,Skew!$A$6,IF($J87&gt;Skew!$C$7,Skew!$A$7,IF($J87&gt;Skew!$C$8,Skew!$A$8,IF($J87&gt;Skew!$C$9,Skew!$A$9,IF($J87&gt;Skew!$C$10,Skew!$A$10,IF($J87&gt;Skew!$C$11,Skew!$A$11,IF($J87&gt;Skew!$C$12,Skew!$A$12,IF($J87&gt;Skew!$C$13,Skew!$A$13,IF($J87&gt;Skew!$C$14,Skew!$A$14,IF($J87&gt;Skew!$C$15,Skew!$A$15,IF($J87&gt;Skew!$C$16,Skew!$A$16,Skew!$A$17)
)))))))))))))))</f>
        <v/>
      </c>
      <c r="M87" s="22" t="str">
        <f>IF(J87="","",MATCH(L87,Skew!$A$3:$A$17,0))</f>
        <v/>
      </c>
      <c r="N87" s="22" t="str">
        <f t="shared" si="168"/>
        <v/>
      </c>
      <c r="O87" s="24"/>
      <c r="P87" s="22" t="str">
        <f>IF(OR(J87="",O87=""),"",MATCH(O87,Confidence!$A$3:$A$12,0))</f>
        <v/>
      </c>
      <c r="Q87" s="25" t="str">
        <f t="shared" si="169"/>
        <v/>
      </c>
      <c r="R87" s="25" t="str">
        <f t="shared" si="170"/>
        <v/>
      </c>
      <c r="S87" s="22"/>
      <c r="T87" s="102" t="str">
        <f t="shared" si="171"/>
        <v/>
      </c>
      <c r="U87" s="102" t="str">
        <f t="shared" si="172"/>
        <v/>
      </c>
      <c r="V87" s="37" t="str">
        <f t="shared" si="173"/>
        <v/>
      </c>
      <c r="W87" s="115"/>
      <c r="X87" s="204" t="str">
        <f>IF(AND(D87&gt;0,E87&gt;0,F87&gt;0,Q87&gt;0,R87&gt;0,W87&gt;0,NOT(O87="")),ABS(VLOOKUP($W$1,VLookups!$A$30:$B$31,2,FALSE)-_xlfn.BETA.DIST(W87,IF(K87="L",R87,Q87),IF(K87="L",Q87,R87),TRUE,D87,F87)),"")</f>
        <v/>
      </c>
      <c r="Y87" s="112" t="str">
        <f>IF(OR($Q87="",$R87=""),"",_xlfn.BETA.INV(ABS(VLOOKUP($W$1,VLookups!$A$30:$B$31,2,FALSE)-Y$3),IF($K87="L",$R87,$Q87),IF($K87="L",$Q87,$R87),$D87,$F87))</f>
        <v/>
      </c>
      <c r="Z87" s="113" t="str">
        <f>IF(OR($Q87="",$R87=""),"",_xlfn.BETA.INV(ABS(VLOOKUP($W$1,VLookups!$A$30:$B$31,2,FALSE)-Z$3),IF($K87="L",$R87,$Q87),IF($K87="L",$Q87,$R87),$D87,$F87))</f>
        <v/>
      </c>
      <c r="AA87" s="112" t="str">
        <f>IF(OR($Q87="",$R87=""),"",_xlfn.BETA.INV(ABS(VLOOKUP($W$1,VLookups!$A$30:$B$31,2,FALSE)-AA$3),IF($K87="L",$R87,$Q87),IF($K87="L",$Q87,$R87),$D87,$F87))</f>
        <v/>
      </c>
      <c r="AB87" s="113" t="str">
        <f>IF(OR($Q87="",$R87=""),"",_xlfn.BETA.INV(ABS(VLOOKUP($W$1,VLookups!$A$30:$B$31,2,FALSE)-AB$3),IF($K87="L",$R87,$Q87),IF($K87="L",$Q87,$R87),$D87,$F87))</f>
        <v/>
      </c>
      <c r="AC87" s="112" t="str">
        <f>IF(OR($Q87="",$R87=""),"",_xlfn.BETA.INV(ABS(VLOOKUP($W$1,VLookups!$A$30:$B$31,2,FALSE)-AC$3),IF($K87="L",$R87,$Q87),IF($K87="L",$Q87,$R87),$D87,$F87))</f>
        <v/>
      </c>
      <c r="AD87" s="113" t="str">
        <f>IF(OR($Q87="",$R87=""),"",_xlfn.BETA.INV(ABS(VLOOKUP($W$1,VLookups!$A$30:$B$31,2,FALSE)-AD$3),IF($K87="L",$R87,$Q87),IF($K87="L",$Q87,$R87),$D87,$F87))</f>
        <v/>
      </c>
      <c r="AE87" s="112" t="str">
        <f>IF(OR($Q87="",$R87=""),"",_xlfn.BETA.INV(ABS(VLOOKUP($W$1,VLookups!$A$30:$B$31,2,FALSE)-AE$3),IF($K87="L",$R87,$Q87),IF($K87="L",$Q87,$R87),$D87,$F87))</f>
        <v/>
      </c>
      <c r="AF87" s="113" t="str">
        <f>IF(OR($Q87="",$R87=""),"",_xlfn.BETA.INV(ABS(VLOOKUP($W$1,VLookups!$A$30:$B$31,2,FALSE)-AF$3),IF($K87="L",$R87,$Q87),IF($K87="L",$Q87,$R87),$D87,$F87))</f>
        <v/>
      </c>
      <c r="AG87" s="112" t="str">
        <f>IF(OR($Q87="",$R87=""),"",_xlfn.BETA.INV(ABS(VLOOKUP($W$1,VLookups!$A$30:$B$31,2,FALSE)-AG$3),IF($K87="L",$R87,$Q87),IF($K87="L",$Q87,$R87),$D87,$F87))</f>
        <v/>
      </c>
      <c r="AH87" s="113" t="str">
        <f>IF(OR($Q87="",$R87=""),"",_xlfn.BETA.INV(ABS(VLOOKUP($W$1,VLookups!$A$30:$B$31,2,FALSE)-AH$3),IF($K87="L",$R87,$Q87),IF($K87="L",$Q87,$R87),$D87,$F87))</f>
        <v/>
      </c>
      <c r="AI87" s="112" t="str">
        <f>IF(OR($Q87="",$R87=""),"",_xlfn.BETA.INV(ABS(VLOOKUP($W$1,VLookups!$A$30:$B$31,2,FALSE)-AI$3),IF($K87="L",$R87,$Q87),IF($K87="L",$Q87,$R87),$D87,$F87))</f>
        <v/>
      </c>
      <c r="AJ87" s="113" t="str">
        <f>IF(OR($Q87="",$R87=""),"",_xlfn.BETA.INV(ABS(VLOOKUP($W$1,VLookups!$A$30:$B$31,2,FALSE)-AJ$3),IF($K87="L",$R87,$Q87),IF($K87="L",$Q87,$R87),$D87,$F87))</f>
        <v/>
      </c>
      <c r="AK87" s="15"/>
      <c r="AL87" s="194" t="str">
        <f t="shared" si="181"/>
        <v/>
      </c>
      <c r="AM87" s="192" t="str">
        <f t="shared" si="182"/>
        <v/>
      </c>
      <c r="AN87" s="177" t="str">
        <f t="shared" si="223"/>
        <v/>
      </c>
      <c r="AO87" s="177" t="str">
        <f t="shared" si="200"/>
        <v/>
      </c>
      <c r="AP87" s="177" t="str">
        <f t="shared" si="200"/>
        <v/>
      </c>
      <c r="AQ87" s="177" t="str">
        <f t="shared" si="200"/>
        <v/>
      </c>
      <c r="AR87" s="177" t="str">
        <f t="shared" si="200"/>
        <v/>
      </c>
      <c r="AS87" s="177" t="str">
        <f t="shared" si="200"/>
        <v/>
      </c>
      <c r="AT87" s="177" t="str">
        <f t="shared" si="200"/>
        <v/>
      </c>
      <c r="AU87" s="177" t="str">
        <f t="shared" si="200"/>
        <v/>
      </c>
      <c r="AV87" s="177" t="str">
        <f t="shared" si="200"/>
        <v/>
      </c>
      <c r="AW87" s="177" t="str">
        <f t="shared" si="200"/>
        <v/>
      </c>
      <c r="AX87" s="177" t="str">
        <f t="shared" si="200"/>
        <v/>
      </c>
      <c r="AY87" s="177" t="str">
        <f t="shared" si="200"/>
        <v/>
      </c>
      <c r="AZ87" s="177" t="str">
        <f t="shared" si="200"/>
        <v/>
      </c>
      <c r="BA87" s="177" t="str">
        <f t="shared" si="200"/>
        <v/>
      </c>
      <c r="BB87" s="177" t="str">
        <f t="shared" si="200"/>
        <v/>
      </c>
      <c r="BC87" s="177" t="str">
        <f t="shared" si="200"/>
        <v/>
      </c>
      <c r="BD87" s="177" t="str">
        <f t="shared" ref="BD87:BS102" si="231">IF(ISNONTEXT($AL87),BC87+$AL87,"")</f>
        <v/>
      </c>
      <c r="BE87" s="177" t="str">
        <f t="shared" si="231"/>
        <v/>
      </c>
      <c r="BF87" s="177" t="str">
        <f t="shared" si="231"/>
        <v/>
      </c>
      <c r="BG87" s="177" t="str">
        <f t="shared" si="231"/>
        <v/>
      </c>
      <c r="BH87" s="177" t="str">
        <f t="shared" si="231"/>
        <v/>
      </c>
      <c r="BI87" s="177" t="str">
        <f t="shared" si="231"/>
        <v/>
      </c>
      <c r="BJ87" s="177" t="str">
        <f t="shared" si="231"/>
        <v/>
      </c>
      <c r="BK87" s="177" t="str">
        <f t="shared" si="231"/>
        <v/>
      </c>
      <c r="BL87" s="177" t="str">
        <f t="shared" si="231"/>
        <v/>
      </c>
      <c r="BM87" s="177" t="str">
        <f t="shared" si="231"/>
        <v/>
      </c>
      <c r="BN87" s="177" t="str">
        <f t="shared" si="231"/>
        <v/>
      </c>
      <c r="BO87" s="177" t="str">
        <f t="shared" si="231"/>
        <v/>
      </c>
      <c r="BP87" s="177" t="str">
        <f t="shared" si="231"/>
        <v/>
      </c>
      <c r="BQ87" s="177" t="str">
        <f t="shared" si="231"/>
        <v/>
      </c>
      <c r="BR87" s="177" t="str">
        <f t="shared" si="231"/>
        <v/>
      </c>
      <c r="BS87" s="177" t="str">
        <f t="shared" si="231"/>
        <v/>
      </c>
      <c r="BT87" s="177" t="str">
        <f t="shared" si="201"/>
        <v/>
      </c>
      <c r="BU87" s="177" t="str">
        <f t="shared" si="201"/>
        <v/>
      </c>
      <c r="BV87" s="177" t="str">
        <f t="shared" si="201"/>
        <v/>
      </c>
      <c r="BW87" s="177" t="str">
        <f t="shared" si="201"/>
        <v/>
      </c>
      <c r="BX87" s="177" t="str">
        <f t="shared" si="201"/>
        <v/>
      </c>
      <c r="BY87" s="177" t="str">
        <f t="shared" si="201"/>
        <v/>
      </c>
      <c r="BZ87" s="177" t="str">
        <f t="shared" si="201"/>
        <v/>
      </c>
      <c r="CA87" s="177" t="str">
        <f t="shared" si="201"/>
        <v/>
      </c>
      <c r="CB87" s="177" t="str">
        <f t="shared" si="201"/>
        <v/>
      </c>
      <c r="CC87" s="177" t="str">
        <f t="shared" si="201"/>
        <v/>
      </c>
      <c r="CD87" s="177" t="str">
        <f t="shared" si="201"/>
        <v/>
      </c>
      <c r="CE87" s="177" t="str">
        <f t="shared" si="201"/>
        <v/>
      </c>
      <c r="CF87" s="177" t="str">
        <f t="shared" si="201"/>
        <v/>
      </c>
      <c r="CG87" s="177" t="str">
        <f t="shared" si="201"/>
        <v/>
      </c>
      <c r="CH87" s="177" t="str">
        <f t="shared" si="201"/>
        <v/>
      </c>
      <c r="CI87" s="177" t="str">
        <f t="shared" ref="CI87:CX102" si="232">IF(ISNONTEXT($AL87),CH87+$AL87,"")</f>
        <v/>
      </c>
      <c r="CJ87" s="177" t="str">
        <f t="shared" si="232"/>
        <v/>
      </c>
      <c r="CK87" s="177" t="str">
        <f t="shared" si="232"/>
        <v/>
      </c>
      <c r="CL87" s="177" t="str">
        <f t="shared" si="232"/>
        <v/>
      </c>
      <c r="CM87" s="177" t="str">
        <f t="shared" si="232"/>
        <v/>
      </c>
      <c r="CN87" s="177" t="str">
        <f t="shared" si="232"/>
        <v/>
      </c>
      <c r="CO87" s="177" t="str">
        <f t="shared" si="232"/>
        <v/>
      </c>
      <c r="CP87" s="177" t="str">
        <f t="shared" si="232"/>
        <v/>
      </c>
      <c r="CQ87" s="177" t="str">
        <f t="shared" si="232"/>
        <v/>
      </c>
      <c r="CR87" s="177" t="str">
        <f t="shared" si="232"/>
        <v/>
      </c>
      <c r="CS87" s="177" t="str">
        <f t="shared" si="232"/>
        <v/>
      </c>
      <c r="CT87" s="177" t="str">
        <f t="shared" si="232"/>
        <v/>
      </c>
      <c r="CU87" s="177" t="str">
        <f t="shared" si="232"/>
        <v/>
      </c>
      <c r="CV87" s="177" t="str">
        <f t="shared" si="232"/>
        <v/>
      </c>
      <c r="CW87" s="177" t="str">
        <f t="shared" si="232"/>
        <v/>
      </c>
      <c r="CX87" s="177" t="str">
        <f t="shared" si="232"/>
        <v/>
      </c>
      <c r="CY87" s="177" t="str">
        <f t="shared" si="228"/>
        <v/>
      </c>
      <c r="CZ87" s="177" t="str">
        <f t="shared" si="228"/>
        <v/>
      </c>
      <c r="DA87" s="177" t="str">
        <f t="shared" si="228"/>
        <v/>
      </c>
      <c r="DB87" s="177" t="str">
        <f t="shared" si="228"/>
        <v/>
      </c>
      <c r="DC87" s="177" t="str">
        <f t="shared" si="228"/>
        <v/>
      </c>
      <c r="DD87" s="177" t="str">
        <f t="shared" si="228"/>
        <v/>
      </c>
      <c r="DE87" s="177" t="str">
        <f t="shared" si="228"/>
        <v/>
      </c>
      <c r="DF87" s="177" t="str">
        <f t="shared" si="228"/>
        <v/>
      </c>
      <c r="DG87" s="177" t="str">
        <f t="shared" si="228"/>
        <v/>
      </c>
      <c r="DH87" s="177" t="str">
        <f t="shared" si="228"/>
        <v/>
      </c>
      <c r="DI87" s="177" t="str">
        <f t="shared" si="228"/>
        <v/>
      </c>
      <c r="DJ87" s="177" t="str">
        <f t="shared" si="228"/>
        <v/>
      </c>
      <c r="DK87" s="177" t="str">
        <f t="shared" si="228"/>
        <v/>
      </c>
      <c r="DL87" s="177" t="str">
        <f t="shared" si="228"/>
        <v/>
      </c>
      <c r="DM87" s="177" t="str">
        <f t="shared" si="228"/>
        <v/>
      </c>
      <c r="DN87" s="177" t="str">
        <f t="shared" si="228"/>
        <v/>
      </c>
      <c r="DO87" s="177" t="str">
        <f t="shared" si="224"/>
        <v/>
      </c>
      <c r="DP87" s="177" t="str">
        <f t="shared" si="224"/>
        <v/>
      </c>
      <c r="DQ87" s="177" t="str">
        <f t="shared" si="224"/>
        <v/>
      </c>
      <c r="DR87" s="177" t="str">
        <f t="shared" si="224"/>
        <v/>
      </c>
      <c r="DS87" s="177" t="str">
        <f t="shared" si="224"/>
        <v/>
      </c>
      <c r="DT87" s="177" t="str">
        <f t="shared" si="224"/>
        <v/>
      </c>
      <c r="DU87" s="177" t="str">
        <f t="shared" si="224"/>
        <v/>
      </c>
      <c r="DV87" s="177" t="str">
        <f t="shared" si="224"/>
        <v/>
      </c>
      <c r="DW87" s="177" t="str">
        <f t="shared" si="224"/>
        <v/>
      </c>
      <c r="DX87" s="177" t="str">
        <f t="shared" si="224"/>
        <v/>
      </c>
      <c r="DY87" s="177" t="str">
        <f t="shared" si="224"/>
        <v/>
      </c>
      <c r="DZ87" s="177" t="str">
        <f t="shared" si="224"/>
        <v/>
      </c>
      <c r="EA87" s="177" t="str">
        <f t="shared" si="224"/>
        <v/>
      </c>
      <c r="EB87" s="177" t="str">
        <f t="shared" si="224"/>
        <v/>
      </c>
      <c r="EC87" s="177" t="str">
        <f t="shared" si="224"/>
        <v/>
      </c>
      <c r="ED87" s="177" t="str">
        <f t="shared" si="202"/>
        <v/>
      </c>
      <c r="EE87" s="177" t="str">
        <f t="shared" si="202"/>
        <v/>
      </c>
      <c r="EF87" s="177" t="str">
        <f t="shared" si="202"/>
        <v/>
      </c>
      <c r="EG87" s="177" t="str">
        <f t="shared" si="202"/>
        <v/>
      </c>
      <c r="EH87" s="177" t="str">
        <f t="shared" si="202"/>
        <v/>
      </c>
      <c r="EI87" s="177" t="str">
        <f t="shared" si="202"/>
        <v/>
      </c>
      <c r="EJ87" s="177" t="str">
        <f t="shared" si="202"/>
        <v/>
      </c>
      <c r="EK87" s="177" t="str">
        <f t="shared" si="202"/>
        <v/>
      </c>
      <c r="EL87" s="177" t="str">
        <f t="shared" si="202"/>
        <v/>
      </c>
      <c r="EM87" s="177" t="str">
        <f t="shared" si="202"/>
        <v/>
      </c>
      <c r="EN87" s="177" t="str">
        <f t="shared" si="202"/>
        <v/>
      </c>
      <c r="EO87" s="177" t="str">
        <f t="shared" si="202"/>
        <v/>
      </c>
      <c r="EP87" s="177" t="str">
        <f t="shared" si="202"/>
        <v/>
      </c>
      <c r="EQ87" s="177" t="str">
        <f t="shared" si="202"/>
        <v/>
      </c>
      <c r="ER87" s="177" t="str">
        <f t="shared" si="202"/>
        <v/>
      </c>
      <c r="ES87" s="177" t="str">
        <f t="shared" ref="ES87:FH102" si="233">IF(ISNONTEXT($AL87),ER87+$AL87,"")</f>
        <v/>
      </c>
      <c r="ET87" s="177" t="str">
        <f t="shared" si="233"/>
        <v/>
      </c>
      <c r="EU87" s="177" t="str">
        <f t="shared" si="233"/>
        <v/>
      </c>
      <c r="EV87" s="177" t="str">
        <f t="shared" si="233"/>
        <v/>
      </c>
      <c r="EW87" s="177" t="str">
        <f t="shared" si="233"/>
        <v/>
      </c>
      <c r="EX87" s="177" t="str">
        <f t="shared" si="233"/>
        <v/>
      </c>
      <c r="EY87" s="177" t="str">
        <f t="shared" si="233"/>
        <v/>
      </c>
      <c r="EZ87" s="177" t="str">
        <f t="shared" si="233"/>
        <v/>
      </c>
      <c r="FA87" s="177" t="str">
        <f t="shared" si="233"/>
        <v/>
      </c>
      <c r="FB87" s="177" t="str">
        <f t="shared" si="233"/>
        <v/>
      </c>
      <c r="FC87" s="177" t="str">
        <f t="shared" si="233"/>
        <v/>
      </c>
      <c r="FD87" s="177" t="str">
        <f t="shared" si="233"/>
        <v/>
      </c>
      <c r="FE87" s="177" t="str">
        <f t="shared" si="233"/>
        <v/>
      </c>
      <c r="FF87" s="177" t="str">
        <f t="shared" si="233"/>
        <v/>
      </c>
      <c r="FG87" s="177" t="str">
        <f t="shared" si="233"/>
        <v/>
      </c>
      <c r="FH87" s="177" t="str">
        <f t="shared" si="233"/>
        <v/>
      </c>
      <c r="FI87" s="177" t="str">
        <f t="shared" si="207"/>
        <v/>
      </c>
      <c r="FJ87" s="177" t="str">
        <f t="shared" si="207"/>
        <v/>
      </c>
      <c r="FK87" s="177" t="str">
        <f t="shared" si="207"/>
        <v/>
      </c>
      <c r="FL87" s="177" t="str">
        <f t="shared" si="207"/>
        <v/>
      </c>
      <c r="FM87" s="177" t="str">
        <f t="shared" si="207"/>
        <v/>
      </c>
      <c r="FN87" s="177" t="str">
        <f t="shared" si="207"/>
        <v/>
      </c>
      <c r="FO87" s="177" t="str">
        <f t="shared" si="207"/>
        <v/>
      </c>
      <c r="FP87" s="177" t="str">
        <f t="shared" si="207"/>
        <v/>
      </c>
      <c r="FQ87" s="177" t="str">
        <f t="shared" si="207"/>
        <v/>
      </c>
      <c r="FR87" s="177" t="str">
        <f t="shared" si="207"/>
        <v/>
      </c>
      <c r="FS87" s="177" t="str">
        <f t="shared" si="207"/>
        <v/>
      </c>
      <c r="FT87" s="177" t="str">
        <f t="shared" si="207"/>
        <v/>
      </c>
      <c r="FU87" s="177" t="str">
        <f t="shared" si="207"/>
        <v/>
      </c>
      <c r="FV87" s="177" t="str">
        <f t="shared" si="207"/>
        <v/>
      </c>
      <c r="FW87" s="177" t="str">
        <f t="shared" si="207"/>
        <v/>
      </c>
      <c r="FX87" s="177" t="str">
        <f t="shared" si="207"/>
        <v/>
      </c>
      <c r="FY87" s="177" t="str">
        <f t="shared" si="203"/>
        <v/>
      </c>
      <c r="FZ87" s="177" t="str">
        <f t="shared" si="203"/>
        <v/>
      </c>
      <c r="GA87" s="177" t="str">
        <f t="shared" ref="GA87:GP102" si="234">IF(ISNONTEXT($AL87),FZ87+$AL87,"")</f>
        <v/>
      </c>
      <c r="GB87" s="177" t="str">
        <f t="shared" si="234"/>
        <v/>
      </c>
      <c r="GC87" s="177" t="str">
        <f t="shared" si="234"/>
        <v/>
      </c>
      <c r="GD87" s="177" t="str">
        <f t="shared" si="234"/>
        <v/>
      </c>
      <c r="GE87" s="177" t="str">
        <f t="shared" si="234"/>
        <v/>
      </c>
      <c r="GF87" s="177" t="str">
        <f t="shared" si="234"/>
        <v/>
      </c>
      <c r="GG87" s="177" t="str">
        <f t="shared" si="234"/>
        <v/>
      </c>
      <c r="GH87" s="177" t="str">
        <f t="shared" si="234"/>
        <v/>
      </c>
      <c r="GI87" s="177" t="str">
        <f t="shared" si="234"/>
        <v/>
      </c>
      <c r="GJ87" s="177" t="str">
        <f t="shared" si="234"/>
        <v/>
      </c>
      <c r="GK87" s="177" t="str">
        <f t="shared" si="234"/>
        <v/>
      </c>
      <c r="GL87" s="177" t="str">
        <f t="shared" si="234"/>
        <v/>
      </c>
      <c r="GM87" s="177" t="str">
        <f t="shared" si="234"/>
        <v/>
      </c>
      <c r="GN87" s="177" t="str">
        <f t="shared" si="234"/>
        <v/>
      </c>
      <c r="GO87" s="177" t="str">
        <f t="shared" si="234"/>
        <v/>
      </c>
      <c r="GP87" s="177" t="str">
        <f t="shared" si="234"/>
        <v/>
      </c>
      <c r="GQ87" s="177" t="str">
        <f t="shared" si="229"/>
        <v/>
      </c>
      <c r="GR87" s="177" t="str">
        <f t="shared" si="204"/>
        <v/>
      </c>
      <c r="GS87" s="177" t="str">
        <f t="shared" si="204"/>
        <v/>
      </c>
      <c r="GT87" s="177" t="str">
        <f t="shared" si="204"/>
        <v/>
      </c>
      <c r="GU87" s="177" t="str">
        <f t="shared" si="204"/>
        <v/>
      </c>
      <c r="GV87" s="177" t="str">
        <f t="shared" si="204"/>
        <v/>
      </c>
      <c r="GW87" s="177" t="str">
        <f t="shared" si="204"/>
        <v/>
      </c>
      <c r="GX87" s="177" t="str">
        <f t="shared" si="204"/>
        <v/>
      </c>
      <c r="GY87" s="177" t="str">
        <f t="shared" si="204"/>
        <v/>
      </c>
      <c r="GZ87" s="177" t="str">
        <f t="shared" si="204"/>
        <v/>
      </c>
      <c r="HA87" s="177" t="str">
        <f t="shared" si="204"/>
        <v/>
      </c>
      <c r="HB87" s="177" t="str">
        <f t="shared" si="204"/>
        <v/>
      </c>
      <c r="HC87" s="177" t="str">
        <f t="shared" si="204"/>
        <v/>
      </c>
      <c r="HD87" s="177" t="str">
        <f t="shared" si="204"/>
        <v/>
      </c>
      <c r="HE87" s="177" t="str">
        <f t="shared" si="204"/>
        <v/>
      </c>
      <c r="HF87" s="177" t="str">
        <f t="shared" si="204"/>
        <v/>
      </c>
      <c r="HG87" s="177" t="str">
        <f t="shared" ref="HG87:HV102" si="235">IF(ISNONTEXT($AL87),HF87+$AL87,"")</f>
        <v/>
      </c>
      <c r="HH87" s="177" t="str">
        <f t="shared" si="235"/>
        <v/>
      </c>
      <c r="HI87" s="177" t="str">
        <f t="shared" si="235"/>
        <v/>
      </c>
      <c r="HJ87" s="177" t="str">
        <f t="shared" si="235"/>
        <v/>
      </c>
      <c r="HK87" s="177" t="str">
        <f t="shared" si="235"/>
        <v/>
      </c>
      <c r="HL87" s="177" t="str">
        <f t="shared" si="235"/>
        <v/>
      </c>
      <c r="HM87" s="177" t="str">
        <f t="shared" si="235"/>
        <v/>
      </c>
      <c r="HN87" s="177" t="str">
        <f t="shared" si="235"/>
        <v/>
      </c>
      <c r="HO87" s="177" t="str">
        <f t="shared" si="235"/>
        <v/>
      </c>
      <c r="HP87" s="177" t="str">
        <f t="shared" si="235"/>
        <v/>
      </c>
      <c r="HQ87" s="177" t="str">
        <f t="shared" si="235"/>
        <v/>
      </c>
      <c r="HR87" s="177" t="str">
        <f t="shared" si="235"/>
        <v/>
      </c>
      <c r="HS87" s="177" t="str">
        <f t="shared" si="235"/>
        <v/>
      </c>
      <c r="HT87" s="177" t="str">
        <f t="shared" si="235"/>
        <v/>
      </c>
      <c r="HU87" s="177" t="str">
        <f t="shared" si="235"/>
        <v/>
      </c>
      <c r="HV87" s="177" t="str">
        <f t="shared" si="235"/>
        <v/>
      </c>
      <c r="HW87" s="177" t="str">
        <f t="shared" si="230"/>
        <v/>
      </c>
      <c r="HX87" s="177" t="str">
        <f t="shared" si="205"/>
        <v/>
      </c>
      <c r="HY87" s="177" t="str">
        <f t="shared" si="205"/>
        <v/>
      </c>
      <c r="HZ87" s="177" t="str">
        <f t="shared" si="205"/>
        <v/>
      </c>
      <c r="IA87" s="177" t="str">
        <f t="shared" si="205"/>
        <v/>
      </c>
      <c r="IB87" s="177" t="str">
        <f t="shared" si="205"/>
        <v/>
      </c>
      <c r="IC87" s="177" t="str">
        <f t="shared" si="205"/>
        <v/>
      </c>
      <c r="ID87" s="177" t="str">
        <f t="shared" si="205"/>
        <v/>
      </c>
      <c r="IE87" s="192" t="str">
        <f t="shared" si="185"/>
        <v/>
      </c>
      <c r="IF87" s="193" t="e">
        <f t="shared" si="174"/>
        <v>#N/A</v>
      </c>
      <c r="IG87" s="193" t="e">
        <f t="shared" si="209"/>
        <v>#N/A</v>
      </c>
      <c r="IH87" s="193" t="e">
        <f t="shared" si="209"/>
        <v>#N/A</v>
      </c>
      <c r="II87" s="193" t="e">
        <f t="shared" si="209"/>
        <v>#N/A</v>
      </c>
      <c r="IJ87" s="193" t="e">
        <f t="shared" si="219"/>
        <v>#N/A</v>
      </c>
      <c r="IK87" s="193" t="e">
        <f t="shared" si="219"/>
        <v>#N/A</v>
      </c>
      <c r="IL87" s="193" t="e">
        <f t="shared" si="219"/>
        <v>#N/A</v>
      </c>
      <c r="IM87" s="193" t="e">
        <f t="shared" si="219"/>
        <v>#N/A</v>
      </c>
      <c r="IN87" s="193" t="e">
        <f t="shared" si="219"/>
        <v>#N/A</v>
      </c>
      <c r="IO87" s="193" t="e">
        <f t="shared" si="219"/>
        <v>#N/A</v>
      </c>
      <c r="IP87" s="193" t="e">
        <f t="shared" si="219"/>
        <v>#N/A</v>
      </c>
      <c r="IQ87" s="193" t="e">
        <f t="shared" si="219"/>
        <v>#N/A</v>
      </c>
      <c r="IR87" s="193" t="e">
        <f t="shared" si="219"/>
        <v>#N/A</v>
      </c>
      <c r="IS87" s="193" t="e">
        <f t="shared" si="219"/>
        <v>#N/A</v>
      </c>
      <c r="IT87" s="193" t="e">
        <f t="shared" si="219"/>
        <v>#N/A</v>
      </c>
      <c r="IU87" s="193" t="e">
        <f t="shared" si="219"/>
        <v>#N/A</v>
      </c>
      <c r="IV87" s="193" t="e">
        <f t="shared" si="219"/>
        <v>#N/A</v>
      </c>
      <c r="IW87" s="193" t="e">
        <f t="shared" si="219"/>
        <v>#N/A</v>
      </c>
      <c r="IX87" s="193" t="e">
        <f t="shared" si="219"/>
        <v>#N/A</v>
      </c>
      <c r="IY87" s="193" t="e">
        <f t="shared" si="215"/>
        <v>#N/A</v>
      </c>
      <c r="IZ87" s="193" t="e">
        <f t="shared" si="215"/>
        <v>#N/A</v>
      </c>
      <c r="JA87" s="193" t="e">
        <f t="shared" si="215"/>
        <v>#N/A</v>
      </c>
      <c r="JB87" s="193" t="e">
        <f t="shared" si="215"/>
        <v>#N/A</v>
      </c>
      <c r="JC87" s="193" t="e">
        <f t="shared" si="215"/>
        <v>#N/A</v>
      </c>
      <c r="JD87" s="193" t="e">
        <f t="shared" si="215"/>
        <v>#N/A</v>
      </c>
      <c r="JE87" s="193" t="e">
        <f t="shared" si="215"/>
        <v>#N/A</v>
      </c>
      <c r="JF87" s="193" t="e">
        <f t="shared" si="215"/>
        <v>#N/A</v>
      </c>
      <c r="JG87" s="193" t="e">
        <f t="shared" si="215"/>
        <v>#N/A</v>
      </c>
      <c r="JH87" s="193" t="e">
        <f t="shared" si="215"/>
        <v>#N/A</v>
      </c>
      <c r="JI87" s="193" t="e">
        <f t="shared" si="215"/>
        <v>#N/A</v>
      </c>
      <c r="JJ87" s="193" t="e">
        <f t="shared" si="215"/>
        <v>#N/A</v>
      </c>
      <c r="JK87" s="193" t="e">
        <f t="shared" si="215"/>
        <v>#N/A</v>
      </c>
      <c r="JL87" s="193" t="e">
        <f t="shared" si="215"/>
        <v>#N/A</v>
      </c>
      <c r="JM87" s="193" t="e">
        <f t="shared" si="215"/>
        <v>#N/A</v>
      </c>
      <c r="JN87" s="193" t="e">
        <f t="shared" si="212"/>
        <v>#N/A</v>
      </c>
      <c r="JO87" s="193" t="e">
        <f t="shared" si="212"/>
        <v>#N/A</v>
      </c>
      <c r="JP87" s="193" t="e">
        <f t="shared" si="212"/>
        <v>#N/A</v>
      </c>
      <c r="JQ87" s="193" t="e">
        <f t="shared" si="212"/>
        <v>#N/A</v>
      </c>
      <c r="JR87" s="193" t="e">
        <f t="shared" si="212"/>
        <v>#N/A</v>
      </c>
      <c r="JS87" s="193" t="e">
        <f t="shared" si="212"/>
        <v>#N/A</v>
      </c>
      <c r="JT87" s="193" t="e">
        <f t="shared" si="212"/>
        <v>#N/A</v>
      </c>
      <c r="JU87" s="193" t="e">
        <f t="shared" si="212"/>
        <v>#N/A</v>
      </c>
      <c r="JV87" s="193" t="e">
        <f t="shared" si="212"/>
        <v>#N/A</v>
      </c>
      <c r="JW87" s="193" t="e">
        <f t="shared" si="212"/>
        <v>#N/A</v>
      </c>
      <c r="JX87" s="193" t="e">
        <f t="shared" si="212"/>
        <v>#N/A</v>
      </c>
      <c r="JY87" s="193" t="e">
        <f t="shared" si="212"/>
        <v>#N/A</v>
      </c>
      <c r="JZ87" s="193" t="e">
        <f t="shared" si="212"/>
        <v>#N/A</v>
      </c>
      <c r="KA87" s="193" t="e">
        <f t="shared" si="212"/>
        <v>#N/A</v>
      </c>
      <c r="KB87" s="193" t="e">
        <f t="shared" si="212"/>
        <v>#N/A</v>
      </c>
      <c r="KC87" s="193" t="e">
        <f t="shared" si="225"/>
        <v>#N/A</v>
      </c>
      <c r="KD87" s="193" t="e">
        <f t="shared" si="225"/>
        <v>#N/A</v>
      </c>
      <c r="KE87" s="193" t="e">
        <f t="shared" si="225"/>
        <v>#N/A</v>
      </c>
      <c r="KF87" s="193" t="e">
        <f t="shared" si="225"/>
        <v>#N/A</v>
      </c>
      <c r="KG87" s="193" t="e">
        <f t="shared" si="225"/>
        <v>#N/A</v>
      </c>
      <c r="KH87" s="193" t="e">
        <f t="shared" si="225"/>
        <v>#N/A</v>
      </c>
      <c r="KI87" s="193" t="e">
        <f t="shared" si="225"/>
        <v>#N/A</v>
      </c>
      <c r="KJ87" s="193" t="e">
        <f t="shared" si="225"/>
        <v>#N/A</v>
      </c>
      <c r="KK87" s="193" t="e">
        <f t="shared" si="225"/>
        <v>#N/A</v>
      </c>
      <c r="KL87" s="193" t="e">
        <f t="shared" si="225"/>
        <v>#N/A</v>
      </c>
      <c r="KM87" s="193" t="e">
        <f t="shared" si="225"/>
        <v>#N/A</v>
      </c>
      <c r="KN87" s="193" t="e">
        <f t="shared" si="225"/>
        <v>#N/A</v>
      </c>
      <c r="KO87" s="193" t="e">
        <f t="shared" si="225"/>
        <v>#N/A</v>
      </c>
      <c r="KP87" s="193" t="e">
        <f t="shared" si="225"/>
        <v>#N/A</v>
      </c>
      <c r="KQ87" s="193" t="e">
        <f t="shared" si="225"/>
        <v>#N/A</v>
      </c>
      <c r="KR87" s="193" t="e">
        <f t="shared" si="197"/>
        <v>#N/A</v>
      </c>
      <c r="KS87" s="193" t="e">
        <f t="shared" si="210"/>
        <v>#N/A</v>
      </c>
      <c r="KT87" s="193" t="e">
        <f t="shared" si="210"/>
        <v>#N/A</v>
      </c>
      <c r="KU87" s="193" t="e">
        <f t="shared" si="210"/>
        <v>#N/A</v>
      </c>
      <c r="KV87" s="193" t="e">
        <f t="shared" si="220"/>
        <v>#N/A</v>
      </c>
      <c r="KW87" s="193" t="e">
        <f t="shared" si="220"/>
        <v>#N/A</v>
      </c>
      <c r="KX87" s="193" t="e">
        <f t="shared" si="220"/>
        <v>#N/A</v>
      </c>
      <c r="KY87" s="193" t="e">
        <f t="shared" si="220"/>
        <v>#N/A</v>
      </c>
      <c r="KZ87" s="193" t="e">
        <f t="shared" si="220"/>
        <v>#N/A</v>
      </c>
      <c r="LA87" s="193" t="e">
        <f t="shared" si="220"/>
        <v>#N/A</v>
      </c>
      <c r="LB87" s="193" t="e">
        <f t="shared" si="220"/>
        <v>#N/A</v>
      </c>
      <c r="LC87" s="193" t="e">
        <f t="shared" si="220"/>
        <v>#N/A</v>
      </c>
      <c r="LD87" s="193" t="e">
        <f t="shared" si="220"/>
        <v>#N/A</v>
      </c>
      <c r="LE87" s="193" t="e">
        <f t="shared" si="220"/>
        <v>#N/A</v>
      </c>
      <c r="LF87" s="193" t="e">
        <f t="shared" si="220"/>
        <v>#N/A</v>
      </c>
      <c r="LG87" s="193" t="e">
        <f t="shared" si="220"/>
        <v>#N/A</v>
      </c>
      <c r="LH87" s="193" t="e">
        <f t="shared" si="220"/>
        <v>#N/A</v>
      </c>
      <c r="LI87" s="193" t="e">
        <f t="shared" si="220"/>
        <v>#N/A</v>
      </c>
      <c r="LJ87" s="193" t="e">
        <f t="shared" si="220"/>
        <v>#N/A</v>
      </c>
      <c r="LK87" s="193" t="e">
        <f t="shared" si="216"/>
        <v>#N/A</v>
      </c>
      <c r="LL87" s="193" t="e">
        <f t="shared" si="216"/>
        <v>#N/A</v>
      </c>
      <c r="LM87" s="193" t="e">
        <f t="shared" si="216"/>
        <v>#N/A</v>
      </c>
      <c r="LN87" s="193" t="e">
        <f t="shared" si="216"/>
        <v>#N/A</v>
      </c>
      <c r="LO87" s="193" t="e">
        <f t="shared" si="216"/>
        <v>#N/A</v>
      </c>
      <c r="LP87" s="193" t="e">
        <f t="shared" si="216"/>
        <v>#N/A</v>
      </c>
      <c r="LQ87" s="193" t="e">
        <f t="shared" si="216"/>
        <v>#N/A</v>
      </c>
      <c r="LR87" s="193" t="e">
        <f t="shared" si="216"/>
        <v>#N/A</v>
      </c>
      <c r="LS87" s="193" t="e">
        <f t="shared" si="216"/>
        <v>#N/A</v>
      </c>
      <c r="LT87" s="193" t="e">
        <f t="shared" si="216"/>
        <v>#N/A</v>
      </c>
      <c r="LU87" s="193" t="e">
        <f t="shared" si="216"/>
        <v>#N/A</v>
      </c>
      <c r="LV87" s="193" t="e">
        <f t="shared" si="216"/>
        <v>#N/A</v>
      </c>
      <c r="LW87" s="193" t="e">
        <f t="shared" si="216"/>
        <v>#N/A</v>
      </c>
      <c r="LX87" s="193" t="e">
        <f t="shared" si="216"/>
        <v>#N/A</v>
      </c>
      <c r="LY87" s="193" t="e">
        <f t="shared" si="216"/>
        <v>#N/A</v>
      </c>
      <c r="LZ87" s="193" t="e">
        <f t="shared" si="213"/>
        <v>#N/A</v>
      </c>
      <c r="MA87" s="193" t="e">
        <f t="shared" si="213"/>
        <v>#N/A</v>
      </c>
      <c r="MB87" s="193" t="e">
        <f t="shared" si="213"/>
        <v>#N/A</v>
      </c>
      <c r="MC87" s="193" t="e">
        <f t="shared" si="213"/>
        <v>#N/A</v>
      </c>
      <c r="MD87" s="193" t="e">
        <f t="shared" si="213"/>
        <v>#N/A</v>
      </c>
      <c r="ME87" s="193" t="e">
        <f t="shared" si="213"/>
        <v>#N/A</v>
      </c>
      <c r="MF87" s="193" t="e">
        <f t="shared" si="213"/>
        <v>#N/A</v>
      </c>
      <c r="MG87" s="193" t="e">
        <f t="shared" si="213"/>
        <v>#N/A</v>
      </c>
      <c r="MH87" s="193" t="e">
        <f t="shared" si="213"/>
        <v>#N/A</v>
      </c>
      <c r="MI87" s="193" t="e">
        <f t="shared" si="213"/>
        <v>#N/A</v>
      </c>
      <c r="MJ87" s="193" t="e">
        <f t="shared" si="213"/>
        <v>#N/A</v>
      </c>
      <c r="MK87" s="193" t="e">
        <f t="shared" si="213"/>
        <v>#N/A</v>
      </c>
      <c r="ML87" s="193" t="e">
        <f t="shared" si="213"/>
        <v>#N/A</v>
      </c>
      <c r="MM87" s="193" t="e">
        <f t="shared" si="213"/>
        <v>#N/A</v>
      </c>
      <c r="MN87" s="193" t="e">
        <f t="shared" si="213"/>
        <v>#N/A</v>
      </c>
      <c r="MO87" s="193" t="e">
        <f t="shared" si="226"/>
        <v>#N/A</v>
      </c>
      <c r="MP87" s="193" t="e">
        <f t="shared" si="226"/>
        <v>#N/A</v>
      </c>
      <c r="MQ87" s="193" t="e">
        <f t="shared" si="226"/>
        <v>#N/A</v>
      </c>
      <c r="MR87" s="193" t="e">
        <f t="shared" si="226"/>
        <v>#N/A</v>
      </c>
      <c r="MS87" s="193" t="e">
        <f t="shared" si="226"/>
        <v>#N/A</v>
      </c>
      <c r="MT87" s="193" t="e">
        <f t="shared" si="226"/>
        <v>#N/A</v>
      </c>
      <c r="MU87" s="193" t="e">
        <f t="shared" si="226"/>
        <v>#N/A</v>
      </c>
      <c r="MV87" s="193" t="e">
        <f t="shared" si="226"/>
        <v>#N/A</v>
      </c>
      <c r="MW87" s="193" t="e">
        <f t="shared" si="226"/>
        <v>#N/A</v>
      </c>
      <c r="MX87" s="193" t="e">
        <f t="shared" si="226"/>
        <v>#N/A</v>
      </c>
      <c r="MY87" s="193" t="e">
        <f t="shared" si="226"/>
        <v>#N/A</v>
      </c>
      <c r="MZ87" s="193" t="e">
        <f t="shared" si="226"/>
        <v>#N/A</v>
      </c>
      <c r="NA87" s="193" t="e">
        <f t="shared" si="226"/>
        <v>#N/A</v>
      </c>
      <c r="NB87" s="193" t="e">
        <f t="shared" si="226"/>
        <v>#N/A</v>
      </c>
      <c r="NC87" s="193" t="e">
        <f t="shared" si="226"/>
        <v>#N/A</v>
      </c>
      <c r="ND87" s="193" t="e">
        <f t="shared" si="198"/>
        <v>#N/A</v>
      </c>
      <c r="NE87" s="193" t="e">
        <f t="shared" si="211"/>
        <v>#N/A</v>
      </c>
      <c r="NF87" s="193" t="e">
        <f t="shared" si="211"/>
        <v>#N/A</v>
      </c>
      <c r="NG87" s="193" t="e">
        <f t="shared" si="211"/>
        <v>#N/A</v>
      </c>
      <c r="NH87" s="193" t="e">
        <f t="shared" si="221"/>
        <v>#N/A</v>
      </c>
      <c r="NI87" s="193" t="e">
        <f t="shared" si="221"/>
        <v>#N/A</v>
      </c>
      <c r="NJ87" s="193" t="e">
        <f t="shared" si="221"/>
        <v>#N/A</v>
      </c>
      <c r="NK87" s="193" t="e">
        <f t="shared" si="221"/>
        <v>#N/A</v>
      </c>
      <c r="NL87" s="193" t="e">
        <f t="shared" si="221"/>
        <v>#N/A</v>
      </c>
      <c r="NM87" s="193" t="e">
        <f t="shared" si="221"/>
        <v>#N/A</v>
      </c>
      <c r="NN87" s="193" t="e">
        <f t="shared" si="221"/>
        <v>#N/A</v>
      </c>
      <c r="NO87" s="193" t="e">
        <f t="shared" si="221"/>
        <v>#N/A</v>
      </c>
      <c r="NP87" s="193" t="e">
        <f t="shared" si="221"/>
        <v>#N/A</v>
      </c>
      <c r="NQ87" s="193" t="e">
        <f t="shared" si="221"/>
        <v>#N/A</v>
      </c>
      <c r="NR87" s="193" t="e">
        <f t="shared" si="221"/>
        <v>#N/A</v>
      </c>
      <c r="NS87" s="193" t="e">
        <f t="shared" si="221"/>
        <v>#N/A</v>
      </c>
      <c r="NT87" s="193" t="e">
        <f t="shared" si="221"/>
        <v>#N/A</v>
      </c>
      <c r="NU87" s="193" t="e">
        <f t="shared" si="221"/>
        <v>#N/A</v>
      </c>
      <c r="NV87" s="193" t="e">
        <f t="shared" si="221"/>
        <v>#N/A</v>
      </c>
      <c r="NW87" s="193" t="e">
        <f t="shared" si="217"/>
        <v>#N/A</v>
      </c>
      <c r="NX87" s="193" t="e">
        <f t="shared" si="217"/>
        <v>#N/A</v>
      </c>
      <c r="NY87" s="193" t="e">
        <f t="shared" si="217"/>
        <v>#N/A</v>
      </c>
      <c r="NZ87" s="193" t="e">
        <f t="shared" si="217"/>
        <v>#N/A</v>
      </c>
      <c r="OA87" s="193" t="e">
        <f t="shared" si="217"/>
        <v>#N/A</v>
      </c>
      <c r="OB87" s="193" t="e">
        <f t="shared" si="217"/>
        <v>#N/A</v>
      </c>
      <c r="OC87" s="193" t="e">
        <f t="shared" si="217"/>
        <v>#N/A</v>
      </c>
      <c r="OD87" s="193" t="e">
        <f t="shared" si="217"/>
        <v>#N/A</v>
      </c>
      <c r="OE87" s="193" t="e">
        <f t="shared" si="217"/>
        <v>#N/A</v>
      </c>
      <c r="OF87" s="193" t="e">
        <f t="shared" si="217"/>
        <v>#N/A</v>
      </c>
      <c r="OG87" s="193" t="e">
        <f t="shared" si="217"/>
        <v>#N/A</v>
      </c>
      <c r="OH87" s="193" t="e">
        <f t="shared" si="217"/>
        <v>#N/A</v>
      </c>
      <c r="OI87" s="193" t="e">
        <f t="shared" si="217"/>
        <v>#N/A</v>
      </c>
      <c r="OJ87" s="193" t="e">
        <f t="shared" si="217"/>
        <v>#N/A</v>
      </c>
      <c r="OK87" s="193" t="e">
        <f t="shared" si="217"/>
        <v>#N/A</v>
      </c>
      <c r="OL87" s="193" t="e">
        <f t="shared" si="214"/>
        <v>#N/A</v>
      </c>
      <c r="OM87" s="193" t="e">
        <f t="shared" si="214"/>
        <v>#N/A</v>
      </c>
      <c r="ON87" s="193" t="e">
        <f t="shared" si="214"/>
        <v>#N/A</v>
      </c>
      <c r="OO87" s="193" t="e">
        <f t="shared" si="214"/>
        <v>#N/A</v>
      </c>
      <c r="OP87" s="193" t="e">
        <f t="shared" si="214"/>
        <v>#N/A</v>
      </c>
      <c r="OQ87" s="193" t="e">
        <f t="shared" si="214"/>
        <v>#N/A</v>
      </c>
      <c r="OR87" s="193" t="e">
        <f t="shared" si="214"/>
        <v>#N/A</v>
      </c>
      <c r="OS87" s="193" t="e">
        <f t="shared" si="214"/>
        <v>#N/A</v>
      </c>
      <c r="OT87" s="193" t="e">
        <f t="shared" si="214"/>
        <v>#N/A</v>
      </c>
      <c r="OU87" s="193" t="e">
        <f t="shared" si="214"/>
        <v>#N/A</v>
      </c>
      <c r="OV87" s="193" t="e">
        <f t="shared" si="214"/>
        <v>#N/A</v>
      </c>
      <c r="OW87" s="193" t="e">
        <f t="shared" si="214"/>
        <v>#N/A</v>
      </c>
      <c r="OX87" s="193" t="e">
        <f t="shared" si="214"/>
        <v>#N/A</v>
      </c>
      <c r="OY87" s="193" t="e">
        <f t="shared" si="214"/>
        <v>#N/A</v>
      </c>
      <c r="OZ87" s="193" t="e">
        <f t="shared" si="214"/>
        <v>#N/A</v>
      </c>
      <c r="PA87" s="193" t="e">
        <f t="shared" si="227"/>
        <v>#N/A</v>
      </c>
      <c r="PB87" s="193" t="e">
        <f t="shared" si="227"/>
        <v>#N/A</v>
      </c>
      <c r="PC87" s="193" t="e">
        <f t="shared" si="227"/>
        <v>#N/A</v>
      </c>
      <c r="PD87" s="193" t="e">
        <f t="shared" si="227"/>
        <v>#N/A</v>
      </c>
      <c r="PE87" s="193" t="e">
        <f t="shared" si="227"/>
        <v>#N/A</v>
      </c>
      <c r="PF87" s="193" t="e">
        <f t="shared" si="227"/>
        <v>#N/A</v>
      </c>
      <c r="PG87" s="193" t="e">
        <f t="shared" si="227"/>
        <v>#N/A</v>
      </c>
      <c r="PH87" s="193" t="e">
        <f t="shared" si="227"/>
        <v>#N/A</v>
      </c>
      <c r="PI87" s="193" t="e">
        <f t="shared" si="227"/>
        <v>#N/A</v>
      </c>
      <c r="PJ87" s="193" t="e">
        <f t="shared" si="227"/>
        <v>#N/A</v>
      </c>
      <c r="PK87" s="193" t="e">
        <f t="shared" si="227"/>
        <v>#N/A</v>
      </c>
      <c r="PL87" s="193" t="e">
        <f t="shared" si="227"/>
        <v>#N/A</v>
      </c>
      <c r="PM87" s="193" t="e">
        <f t="shared" si="227"/>
        <v>#N/A</v>
      </c>
      <c r="PN87" s="193" t="e">
        <f t="shared" si="227"/>
        <v>#N/A</v>
      </c>
      <c r="PO87" s="193" t="e">
        <f t="shared" si="227"/>
        <v>#N/A</v>
      </c>
      <c r="PP87" s="193" t="e">
        <f t="shared" si="199"/>
        <v>#N/A</v>
      </c>
      <c r="PQ87" s="193" t="e">
        <f t="shared" si="222"/>
        <v>#N/A</v>
      </c>
      <c r="PR87" s="193" t="e">
        <f t="shared" si="222"/>
        <v>#N/A</v>
      </c>
      <c r="PS87" s="193" t="e">
        <f t="shared" si="222"/>
        <v>#N/A</v>
      </c>
      <c r="PT87" s="193" t="e">
        <f t="shared" si="222"/>
        <v>#N/A</v>
      </c>
      <c r="PU87" s="193" t="e">
        <f t="shared" si="222"/>
        <v>#N/A</v>
      </c>
      <c r="PV87" s="193" t="e">
        <f t="shared" si="222"/>
        <v>#N/A</v>
      </c>
      <c r="PW87" s="193" t="e">
        <f t="shared" si="222"/>
        <v>#N/A</v>
      </c>
      <c r="PX87" s="193" t="e">
        <f t="shared" si="222"/>
        <v>#N/A</v>
      </c>
    </row>
    <row r="88" spans="1:440" hidden="1" x14ac:dyDescent="0.45">
      <c r="A88" s="20">
        <v>85</v>
      </c>
      <c r="B88" s="134"/>
      <c r="C88" s="279"/>
      <c r="D88" s="280" t="str">
        <f t="shared" si="176"/>
        <v/>
      </c>
      <c r="E88" s="281"/>
      <c r="F88" s="280" t="str">
        <f t="shared" si="177"/>
        <v/>
      </c>
      <c r="G88" s="279"/>
      <c r="H88" s="135"/>
      <c r="I88" s="110" t="str">
        <f t="shared" si="178"/>
        <v/>
      </c>
      <c r="J88" s="21" t="str">
        <f t="shared" si="179"/>
        <v/>
      </c>
      <c r="K88" s="22" t="str">
        <f t="shared" si="180"/>
        <v/>
      </c>
      <c r="L88" s="23" t="str">
        <f>IF(J88="","",IF(OR($J88&lt;Skew!$B$3,$J88=Skew!$B$3),IF($J88&gt;Skew!$C$3,Skew!$A$3,IF($J88&gt;Skew!$C$4,Skew!$A$4,IF($J88&gt;Skew!$C$5,Skew!$A$5,IF($J88&gt;Skew!$C$6,Skew!$A$6,IF($J88&gt;Skew!$C$7,Skew!$A$7,IF($J88&gt;Skew!$C$8,Skew!$A$8,IF($J88&gt;Skew!$C$9,Skew!$A$9,IF($J88&gt;Skew!$C$10,Skew!$A$10,IF($J88&gt;Skew!$C$11,Skew!$A$11,IF($J88&gt;Skew!$C$12,Skew!$A$12,IF($J88&gt;Skew!$C$13,Skew!$A$13,IF($J88&gt;Skew!$C$14,Skew!$A$14,IF($J88&gt;Skew!$C$15,Skew!$A$15,IF($J88&gt;Skew!$C$16,Skew!$A$16,Skew!$A$17)
)))))))))))))))</f>
        <v/>
      </c>
      <c r="M88" s="22" t="str">
        <f>IF(J88="","",MATCH(L88,Skew!$A$3:$A$17,0))</f>
        <v/>
      </c>
      <c r="N88" s="22" t="str">
        <f t="shared" si="168"/>
        <v/>
      </c>
      <c r="O88" s="24"/>
      <c r="P88" s="22" t="str">
        <f>IF(OR(J88="",O88=""),"",MATCH(O88,Confidence!$A$3:$A$12,0))</f>
        <v/>
      </c>
      <c r="Q88" s="25" t="str">
        <f t="shared" si="169"/>
        <v/>
      </c>
      <c r="R88" s="25" t="str">
        <f t="shared" si="170"/>
        <v/>
      </c>
      <c r="S88" s="22"/>
      <c r="T88" s="102" t="str">
        <f t="shared" si="171"/>
        <v/>
      </c>
      <c r="U88" s="102" t="str">
        <f t="shared" si="172"/>
        <v/>
      </c>
      <c r="V88" s="37" t="str">
        <f t="shared" si="173"/>
        <v/>
      </c>
      <c r="W88" s="115"/>
      <c r="X88" s="204" t="str">
        <f>IF(AND(D88&gt;0,E88&gt;0,F88&gt;0,Q88&gt;0,R88&gt;0,W88&gt;0,NOT(O88="")),ABS(VLOOKUP($W$1,VLookups!$A$30:$B$31,2,FALSE)-_xlfn.BETA.DIST(W88,IF(K88="L",R88,Q88),IF(K88="L",Q88,R88),TRUE,D88,F88)),"")</f>
        <v/>
      </c>
      <c r="Y88" s="112" t="str">
        <f>IF(OR($Q88="",$R88=""),"",_xlfn.BETA.INV(ABS(VLOOKUP($W$1,VLookups!$A$30:$B$31,2,FALSE)-Y$3),IF($K88="L",$R88,$Q88),IF($K88="L",$Q88,$R88),$D88,$F88))</f>
        <v/>
      </c>
      <c r="Z88" s="113" t="str">
        <f>IF(OR($Q88="",$R88=""),"",_xlfn.BETA.INV(ABS(VLOOKUP($W$1,VLookups!$A$30:$B$31,2,FALSE)-Z$3),IF($K88="L",$R88,$Q88),IF($K88="L",$Q88,$R88),$D88,$F88))</f>
        <v/>
      </c>
      <c r="AA88" s="112" t="str">
        <f>IF(OR($Q88="",$R88=""),"",_xlfn.BETA.INV(ABS(VLOOKUP($W$1,VLookups!$A$30:$B$31,2,FALSE)-AA$3),IF($K88="L",$R88,$Q88),IF($K88="L",$Q88,$R88),$D88,$F88))</f>
        <v/>
      </c>
      <c r="AB88" s="113" t="str">
        <f>IF(OR($Q88="",$R88=""),"",_xlfn.BETA.INV(ABS(VLOOKUP($W$1,VLookups!$A$30:$B$31,2,FALSE)-AB$3),IF($K88="L",$R88,$Q88),IF($K88="L",$Q88,$R88),$D88,$F88))</f>
        <v/>
      </c>
      <c r="AC88" s="112" t="str">
        <f>IF(OR($Q88="",$R88=""),"",_xlfn.BETA.INV(ABS(VLOOKUP($W$1,VLookups!$A$30:$B$31,2,FALSE)-AC$3),IF($K88="L",$R88,$Q88),IF($K88="L",$Q88,$R88),$D88,$F88))</f>
        <v/>
      </c>
      <c r="AD88" s="113" t="str">
        <f>IF(OR($Q88="",$R88=""),"",_xlfn.BETA.INV(ABS(VLOOKUP($W$1,VLookups!$A$30:$B$31,2,FALSE)-AD$3),IF($K88="L",$R88,$Q88),IF($K88="L",$Q88,$R88),$D88,$F88))</f>
        <v/>
      </c>
      <c r="AE88" s="112" t="str">
        <f>IF(OR($Q88="",$R88=""),"",_xlfn.BETA.INV(ABS(VLOOKUP($W$1,VLookups!$A$30:$B$31,2,FALSE)-AE$3),IF($K88="L",$R88,$Q88),IF($K88="L",$Q88,$R88),$D88,$F88))</f>
        <v/>
      </c>
      <c r="AF88" s="113" t="str">
        <f>IF(OR($Q88="",$R88=""),"",_xlfn.BETA.INV(ABS(VLOOKUP($W$1,VLookups!$A$30:$B$31,2,FALSE)-AF$3),IF($K88="L",$R88,$Q88),IF($K88="L",$Q88,$R88),$D88,$F88))</f>
        <v/>
      </c>
      <c r="AG88" s="112" t="str">
        <f>IF(OR($Q88="",$R88=""),"",_xlfn.BETA.INV(ABS(VLOOKUP($W$1,VLookups!$A$30:$B$31,2,FALSE)-AG$3),IF($K88="L",$R88,$Q88),IF($K88="L",$Q88,$R88),$D88,$F88))</f>
        <v/>
      </c>
      <c r="AH88" s="113" t="str">
        <f>IF(OR($Q88="",$R88=""),"",_xlfn.BETA.INV(ABS(VLOOKUP($W$1,VLookups!$A$30:$B$31,2,FALSE)-AH$3),IF($K88="L",$R88,$Q88),IF($K88="L",$Q88,$R88),$D88,$F88))</f>
        <v/>
      </c>
      <c r="AI88" s="112" t="str">
        <f>IF(OR($Q88="",$R88=""),"",_xlfn.BETA.INV(ABS(VLOOKUP($W$1,VLookups!$A$30:$B$31,2,FALSE)-AI$3),IF($K88="L",$R88,$Q88),IF($K88="L",$Q88,$R88),$D88,$F88))</f>
        <v/>
      </c>
      <c r="AJ88" s="113" t="str">
        <f>IF(OR($Q88="",$R88=""),"",_xlfn.BETA.INV(ABS(VLOOKUP($W$1,VLookups!$A$30:$B$31,2,FALSE)-AJ$3),IF($K88="L",$R88,$Q88),IF($K88="L",$Q88,$R88),$D88,$F88))</f>
        <v/>
      </c>
      <c r="AK88" s="15"/>
      <c r="AL88" s="194" t="str">
        <f t="shared" si="181"/>
        <v/>
      </c>
      <c r="AM88" s="192" t="str">
        <f t="shared" si="182"/>
        <v/>
      </c>
      <c r="AN88" s="177" t="str">
        <f t="shared" si="223"/>
        <v/>
      </c>
      <c r="AO88" s="177" t="str">
        <f t="shared" ref="AO88:BD103" si="236">IF(ISNONTEXT($AL88),AN88+$AL88,"")</f>
        <v/>
      </c>
      <c r="AP88" s="177" t="str">
        <f t="shared" si="236"/>
        <v/>
      </c>
      <c r="AQ88" s="177" t="str">
        <f t="shared" si="236"/>
        <v/>
      </c>
      <c r="AR88" s="177" t="str">
        <f t="shared" si="236"/>
        <v/>
      </c>
      <c r="AS88" s="177" t="str">
        <f t="shared" si="236"/>
        <v/>
      </c>
      <c r="AT88" s="177" t="str">
        <f t="shared" si="236"/>
        <v/>
      </c>
      <c r="AU88" s="177" t="str">
        <f t="shared" si="236"/>
        <v/>
      </c>
      <c r="AV88" s="177" t="str">
        <f t="shared" si="236"/>
        <v/>
      </c>
      <c r="AW88" s="177" t="str">
        <f t="shared" si="236"/>
        <v/>
      </c>
      <c r="AX88" s="177" t="str">
        <f t="shared" si="236"/>
        <v/>
      </c>
      <c r="AY88" s="177" t="str">
        <f t="shared" si="236"/>
        <v/>
      </c>
      <c r="AZ88" s="177" t="str">
        <f t="shared" si="236"/>
        <v/>
      </c>
      <c r="BA88" s="177" t="str">
        <f t="shared" si="236"/>
        <v/>
      </c>
      <c r="BB88" s="177" t="str">
        <f t="shared" si="236"/>
        <v/>
      </c>
      <c r="BC88" s="177" t="str">
        <f t="shared" si="236"/>
        <v/>
      </c>
      <c r="BD88" s="177" t="str">
        <f t="shared" si="236"/>
        <v/>
      </c>
      <c r="BE88" s="177" t="str">
        <f t="shared" si="231"/>
        <v/>
      </c>
      <c r="BF88" s="177" t="str">
        <f t="shared" si="231"/>
        <v/>
      </c>
      <c r="BG88" s="177" t="str">
        <f t="shared" si="231"/>
        <v/>
      </c>
      <c r="BH88" s="177" t="str">
        <f t="shared" si="231"/>
        <v/>
      </c>
      <c r="BI88" s="177" t="str">
        <f t="shared" si="231"/>
        <v/>
      </c>
      <c r="BJ88" s="177" t="str">
        <f t="shared" si="231"/>
        <v/>
      </c>
      <c r="BK88" s="177" t="str">
        <f t="shared" si="231"/>
        <v/>
      </c>
      <c r="BL88" s="177" t="str">
        <f t="shared" si="231"/>
        <v/>
      </c>
      <c r="BM88" s="177" t="str">
        <f t="shared" si="231"/>
        <v/>
      </c>
      <c r="BN88" s="177" t="str">
        <f t="shared" si="231"/>
        <v/>
      </c>
      <c r="BO88" s="177" t="str">
        <f t="shared" si="231"/>
        <v/>
      </c>
      <c r="BP88" s="177" t="str">
        <f t="shared" si="231"/>
        <v/>
      </c>
      <c r="BQ88" s="177" t="str">
        <f t="shared" si="231"/>
        <v/>
      </c>
      <c r="BR88" s="177" t="str">
        <f t="shared" si="231"/>
        <v/>
      </c>
      <c r="BS88" s="177" t="str">
        <f t="shared" si="231"/>
        <v/>
      </c>
      <c r="BT88" s="177" t="str">
        <f t="shared" ref="BT88:CI103" si="237">IF(ISNONTEXT($AL88),BS88+$AL88,"")</f>
        <v/>
      </c>
      <c r="BU88" s="177" t="str">
        <f t="shared" si="237"/>
        <v/>
      </c>
      <c r="BV88" s="177" t="str">
        <f t="shared" si="237"/>
        <v/>
      </c>
      <c r="BW88" s="177" t="str">
        <f t="shared" si="237"/>
        <v/>
      </c>
      <c r="BX88" s="177" t="str">
        <f t="shared" si="237"/>
        <v/>
      </c>
      <c r="BY88" s="177" t="str">
        <f t="shared" si="237"/>
        <v/>
      </c>
      <c r="BZ88" s="177" t="str">
        <f t="shared" si="237"/>
        <v/>
      </c>
      <c r="CA88" s="177" t="str">
        <f t="shared" si="237"/>
        <v/>
      </c>
      <c r="CB88" s="177" t="str">
        <f t="shared" si="237"/>
        <v/>
      </c>
      <c r="CC88" s="177" t="str">
        <f t="shared" si="237"/>
        <v/>
      </c>
      <c r="CD88" s="177" t="str">
        <f t="shared" si="237"/>
        <v/>
      </c>
      <c r="CE88" s="177" t="str">
        <f t="shared" si="237"/>
        <v/>
      </c>
      <c r="CF88" s="177" t="str">
        <f t="shared" si="237"/>
        <v/>
      </c>
      <c r="CG88" s="177" t="str">
        <f t="shared" si="237"/>
        <v/>
      </c>
      <c r="CH88" s="177" t="str">
        <f t="shared" si="237"/>
        <v/>
      </c>
      <c r="CI88" s="177" t="str">
        <f t="shared" si="237"/>
        <v/>
      </c>
      <c r="CJ88" s="177" t="str">
        <f t="shared" si="232"/>
        <v/>
      </c>
      <c r="CK88" s="177" t="str">
        <f t="shared" si="232"/>
        <v/>
      </c>
      <c r="CL88" s="177" t="str">
        <f t="shared" si="232"/>
        <v/>
      </c>
      <c r="CM88" s="177" t="str">
        <f t="shared" si="232"/>
        <v/>
      </c>
      <c r="CN88" s="177" t="str">
        <f t="shared" si="232"/>
        <v/>
      </c>
      <c r="CO88" s="177" t="str">
        <f t="shared" si="232"/>
        <v/>
      </c>
      <c r="CP88" s="177" t="str">
        <f t="shared" si="232"/>
        <v/>
      </c>
      <c r="CQ88" s="177" t="str">
        <f t="shared" si="232"/>
        <v/>
      </c>
      <c r="CR88" s="177" t="str">
        <f t="shared" si="232"/>
        <v/>
      </c>
      <c r="CS88" s="177" t="str">
        <f t="shared" si="232"/>
        <v/>
      </c>
      <c r="CT88" s="177" t="str">
        <f t="shared" si="232"/>
        <v/>
      </c>
      <c r="CU88" s="177" t="str">
        <f t="shared" si="232"/>
        <v/>
      </c>
      <c r="CV88" s="177" t="str">
        <f t="shared" si="232"/>
        <v/>
      </c>
      <c r="CW88" s="177" t="str">
        <f t="shared" si="232"/>
        <v/>
      </c>
      <c r="CX88" s="177" t="str">
        <f t="shared" si="232"/>
        <v/>
      </c>
      <c r="CY88" s="177" t="str">
        <f t="shared" si="228"/>
        <v/>
      </c>
      <c r="CZ88" s="177" t="str">
        <f t="shared" si="228"/>
        <v/>
      </c>
      <c r="DA88" s="177" t="str">
        <f t="shared" si="228"/>
        <v/>
      </c>
      <c r="DB88" s="177" t="str">
        <f t="shared" si="228"/>
        <v/>
      </c>
      <c r="DC88" s="177" t="str">
        <f t="shared" si="228"/>
        <v/>
      </c>
      <c r="DD88" s="177" t="str">
        <f t="shared" si="228"/>
        <v/>
      </c>
      <c r="DE88" s="177" t="str">
        <f t="shared" si="228"/>
        <v/>
      </c>
      <c r="DF88" s="177" t="str">
        <f t="shared" si="228"/>
        <v/>
      </c>
      <c r="DG88" s="177" t="str">
        <f t="shared" si="228"/>
        <v/>
      </c>
      <c r="DH88" s="177" t="str">
        <f t="shared" si="228"/>
        <v/>
      </c>
      <c r="DI88" s="177" t="str">
        <f t="shared" si="228"/>
        <v/>
      </c>
      <c r="DJ88" s="177" t="str">
        <f t="shared" si="228"/>
        <v/>
      </c>
      <c r="DK88" s="177" t="str">
        <f t="shared" si="228"/>
        <v/>
      </c>
      <c r="DL88" s="177" t="str">
        <f t="shared" si="228"/>
        <v/>
      </c>
      <c r="DM88" s="177" t="str">
        <f t="shared" si="228"/>
        <v/>
      </c>
      <c r="DN88" s="177" t="str">
        <f t="shared" si="228"/>
        <v/>
      </c>
      <c r="DO88" s="177" t="str">
        <f t="shared" si="224"/>
        <v/>
      </c>
      <c r="DP88" s="177" t="str">
        <f t="shared" si="224"/>
        <v/>
      </c>
      <c r="DQ88" s="177" t="str">
        <f t="shared" si="224"/>
        <v/>
      </c>
      <c r="DR88" s="177" t="str">
        <f t="shared" si="224"/>
        <v/>
      </c>
      <c r="DS88" s="177" t="str">
        <f t="shared" si="224"/>
        <v/>
      </c>
      <c r="DT88" s="177" t="str">
        <f t="shared" si="224"/>
        <v/>
      </c>
      <c r="DU88" s="177" t="str">
        <f t="shared" si="224"/>
        <v/>
      </c>
      <c r="DV88" s="177" t="str">
        <f t="shared" si="224"/>
        <v/>
      </c>
      <c r="DW88" s="177" t="str">
        <f t="shared" si="224"/>
        <v/>
      </c>
      <c r="DX88" s="177" t="str">
        <f t="shared" si="224"/>
        <v/>
      </c>
      <c r="DY88" s="177" t="str">
        <f t="shared" si="224"/>
        <v/>
      </c>
      <c r="DZ88" s="177" t="str">
        <f t="shared" si="224"/>
        <v/>
      </c>
      <c r="EA88" s="177" t="str">
        <f t="shared" si="224"/>
        <v/>
      </c>
      <c r="EB88" s="177" t="str">
        <f t="shared" si="224"/>
        <v/>
      </c>
      <c r="EC88" s="177" t="str">
        <f t="shared" si="224"/>
        <v/>
      </c>
      <c r="ED88" s="177" t="str">
        <f t="shared" ref="ED88:ES103" si="238">IF(ISNONTEXT($AL88),EC88+$AL88,"")</f>
        <v/>
      </c>
      <c r="EE88" s="177" t="str">
        <f t="shared" si="238"/>
        <v/>
      </c>
      <c r="EF88" s="177" t="str">
        <f t="shared" si="238"/>
        <v/>
      </c>
      <c r="EG88" s="177" t="str">
        <f t="shared" si="238"/>
        <v/>
      </c>
      <c r="EH88" s="177" t="str">
        <f t="shared" si="238"/>
        <v/>
      </c>
      <c r="EI88" s="177" t="str">
        <f t="shared" si="238"/>
        <v/>
      </c>
      <c r="EJ88" s="177" t="str">
        <f t="shared" si="238"/>
        <v/>
      </c>
      <c r="EK88" s="177" t="str">
        <f t="shared" si="238"/>
        <v/>
      </c>
      <c r="EL88" s="177" t="str">
        <f t="shared" si="238"/>
        <v/>
      </c>
      <c r="EM88" s="177" t="str">
        <f t="shared" si="238"/>
        <v/>
      </c>
      <c r="EN88" s="177" t="str">
        <f t="shared" si="238"/>
        <v/>
      </c>
      <c r="EO88" s="177" t="str">
        <f t="shared" si="238"/>
        <v/>
      </c>
      <c r="EP88" s="177" t="str">
        <f t="shared" si="238"/>
        <v/>
      </c>
      <c r="EQ88" s="177" t="str">
        <f t="shared" si="238"/>
        <v/>
      </c>
      <c r="ER88" s="177" t="str">
        <f t="shared" si="238"/>
        <v/>
      </c>
      <c r="ES88" s="177" t="str">
        <f t="shared" si="238"/>
        <v/>
      </c>
      <c r="ET88" s="177" t="str">
        <f t="shared" si="233"/>
        <v/>
      </c>
      <c r="EU88" s="177" t="str">
        <f t="shared" si="233"/>
        <v/>
      </c>
      <c r="EV88" s="177" t="str">
        <f t="shared" si="233"/>
        <v/>
      </c>
      <c r="EW88" s="177" t="str">
        <f t="shared" si="233"/>
        <v/>
      </c>
      <c r="EX88" s="177" t="str">
        <f t="shared" si="233"/>
        <v/>
      </c>
      <c r="EY88" s="177" t="str">
        <f t="shared" si="233"/>
        <v/>
      </c>
      <c r="EZ88" s="177" t="str">
        <f t="shared" si="233"/>
        <v/>
      </c>
      <c r="FA88" s="177" t="str">
        <f t="shared" si="233"/>
        <v/>
      </c>
      <c r="FB88" s="177" t="str">
        <f t="shared" si="233"/>
        <v/>
      </c>
      <c r="FC88" s="177" t="str">
        <f t="shared" si="233"/>
        <v/>
      </c>
      <c r="FD88" s="177" t="str">
        <f t="shared" si="233"/>
        <v/>
      </c>
      <c r="FE88" s="177" t="str">
        <f t="shared" si="233"/>
        <v/>
      </c>
      <c r="FF88" s="177" t="str">
        <f t="shared" si="233"/>
        <v/>
      </c>
      <c r="FG88" s="177" t="str">
        <f t="shared" si="233"/>
        <v/>
      </c>
      <c r="FH88" s="177" t="str">
        <f t="shared" si="233"/>
        <v/>
      </c>
      <c r="FI88" s="177" t="str">
        <f t="shared" si="207"/>
        <v/>
      </c>
      <c r="FJ88" s="177" t="str">
        <f t="shared" si="207"/>
        <v/>
      </c>
      <c r="FK88" s="177" t="str">
        <f t="shared" si="207"/>
        <v/>
      </c>
      <c r="FL88" s="177" t="str">
        <f t="shared" si="207"/>
        <v/>
      </c>
      <c r="FM88" s="177" t="str">
        <f t="shared" si="207"/>
        <v/>
      </c>
      <c r="FN88" s="177" t="str">
        <f t="shared" si="207"/>
        <v/>
      </c>
      <c r="FO88" s="177" t="str">
        <f t="shared" si="207"/>
        <v/>
      </c>
      <c r="FP88" s="177" t="str">
        <f t="shared" si="207"/>
        <v/>
      </c>
      <c r="FQ88" s="177" t="str">
        <f t="shared" si="207"/>
        <v/>
      </c>
      <c r="FR88" s="177" t="str">
        <f t="shared" si="207"/>
        <v/>
      </c>
      <c r="FS88" s="177" t="str">
        <f t="shared" si="207"/>
        <v/>
      </c>
      <c r="FT88" s="177" t="str">
        <f t="shared" si="207"/>
        <v/>
      </c>
      <c r="FU88" s="177" t="str">
        <f t="shared" si="207"/>
        <v/>
      </c>
      <c r="FV88" s="177" t="str">
        <f t="shared" si="207"/>
        <v/>
      </c>
      <c r="FW88" s="177" t="str">
        <f t="shared" si="207"/>
        <v/>
      </c>
      <c r="FX88" s="177" t="str">
        <f t="shared" ref="FX88:GM103" si="239">IF(ISNONTEXT($AL88),FW88+$AL88,"")</f>
        <v/>
      </c>
      <c r="FY88" s="177" t="str">
        <f t="shared" si="239"/>
        <v/>
      </c>
      <c r="FZ88" s="177" t="str">
        <f t="shared" si="239"/>
        <v/>
      </c>
      <c r="GA88" s="177" t="str">
        <f t="shared" si="239"/>
        <v/>
      </c>
      <c r="GB88" s="177" t="str">
        <f t="shared" si="239"/>
        <v/>
      </c>
      <c r="GC88" s="177" t="str">
        <f t="shared" si="239"/>
        <v/>
      </c>
      <c r="GD88" s="177" t="str">
        <f t="shared" si="239"/>
        <v/>
      </c>
      <c r="GE88" s="177" t="str">
        <f t="shared" si="239"/>
        <v/>
      </c>
      <c r="GF88" s="177" t="str">
        <f t="shared" si="239"/>
        <v/>
      </c>
      <c r="GG88" s="177" t="str">
        <f t="shared" si="239"/>
        <v/>
      </c>
      <c r="GH88" s="177" t="str">
        <f t="shared" si="239"/>
        <v/>
      </c>
      <c r="GI88" s="177" t="str">
        <f t="shared" si="239"/>
        <v/>
      </c>
      <c r="GJ88" s="177" t="str">
        <f t="shared" si="239"/>
        <v/>
      </c>
      <c r="GK88" s="177" t="str">
        <f t="shared" si="239"/>
        <v/>
      </c>
      <c r="GL88" s="177" t="str">
        <f t="shared" si="239"/>
        <v/>
      </c>
      <c r="GM88" s="177" t="str">
        <f t="shared" si="239"/>
        <v/>
      </c>
      <c r="GN88" s="177" t="str">
        <f t="shared" si="234"/>
        <v/>
      </c>
      <c r="GO88" s="177" t="str">
        <f t="shared" si="234"/>
        <v/>
      </c>
      <c r="GP88" s="177" t="str">
        <f t="shared" si="234"/>
        <v/>
      </c>
      <c r="GQ88" s="177" t="str">
        <f t="shared" si="229"/>
        <v/>
      </c>
      <c r="GR88" s="177" t="str">
        <f t="shared" ref="GR88:HG103" si="240">IF(ISNONTEXT($AL88),GQ88+$AL88,"")</f>
        <v/>
      </c>
      <c r="GS88" s="177" t="str">
        <f t="shared" si="240"/>
        <v/>
      </c>
      <c r="GT88" s="177" t="str">
        <f t="shared" si="240"/>
        <v/>
      </c>
      <c r="GU88" s="177" t="str">
        <f t="shared" si="240"/>
        <v/>
      </c>
      <c r="GV88" s="177" t="str">
        <f t="shared" si="240"/>
        <v/>
      </c>
      <c r="GW88" s="177" t="str">
        <f t="shared" si="240"/>
        <v/>
      </c>
      <c r="GX88" s="177" t="str">
        <f t="shared" si="240"/>
        <v/>
      </c>
      <c r="GY88" s="177" t="str">
        <f t="shared" si="240"/>
        <v/>
      </c>
      <c r="GZ88" s="177" t="str">
        <f t="shared" si="240"/>
        <v/>
      </c>
      <c r="HA88" s="177" t="str">
        <f t="shared" si="240"/>
        <v/>
      </c>
      <c r="HB88" s="177" t="str">
        <f t="shared" si="240"/>
        <v/>
      </c>
      <c r="HC88" s="177" t="str">
        <f t="shared" si="240"/>
        <v/>
      </c>
      <c r="HD88" s="177" t="str">
        <f t="shared" si="240"/>
        <v/>
      </c>
      <c r="HE88" s="177" t="str">
        <f t="shared" si="240"/>
        <v/>
      </c>
      <c r="HF88" s="177" t="str">
        <f t="shared" si="240"/>
        <v/>
      </c>
      <c r="HG88" s="177" t="str">
        <f t="shared" si="240"/>
        <v/>
      </c>
      <c r="HH88" s="177" t="str">
        <f t="shared" si="235"/>
        <v/>
      </c>
      <c r="HI88" s="177" t="str">
        <f t="shared" si="235"/>
        <v/>
      </c>
      <c r="HJ88" s="177" t="str">
        <f t="shared" si="235"/>
        <v/>
      </c>
      <c r="HK88" s="177" t="str">
        <f t="shared" si="235"/>
        <v/>
      </c>
      <c r="HL88" s="177" t="str">
        <f t="shared" si="235"/>
        <v/>
      </c>
      <c r="HM88" s="177" t="str">
        <f t="shared" si="235"/>
        <v/>
      </c>
      <c r="HN88" s="177" t="str">
        <f t="shared" si="235"/>
        <v/>
      </c>
      <c r="HO88" s="177" t="str">
        <f t="shared" si="235"/>
        <v/>
      </c>
      <c r="HP88" s="177" t="str">
        <f t="shared" si="235"/>
        <v/>
      </c>
      <c r="HQ88" s="177" t="str">
        <f t="shared" si="235"/>
        <v/>
      </c>
      <c r="HR88" s="177" t="str">
        <f t="shared" si="235"/>
        <v/>
      </c>
      <c r="HS88" s="177" t="str">
        <f t="shared" si="235"/>
        <v/>
      </c>
      <c r="HT88" s="177" t="str">
        <f t="shared" si="235"/>
        <v/>
      </c>
      <c r="HU88" s="177" t="str">
        <f t="shared" si="235"/>
        <v/>
      </c>
      <c r="HV88" s="177" t="str">
        <f t="shared" si="235"/>
        <v/>
      </c>
      <c r="HW88" s="177" t="str">
        <f t="shared" si="230"/>
        <v/>
      </c>
      <c r="HX88" s="177" t="str">
        <f t="shared" ref="HX88:ID103" si="241">IF(ISNONTEXT($AL88),HW88+$AL88,"")</f>
        <v/>
      </c>
      <c r="HY88" s="177" t="str">
        <f t="shared" si="241"/>
        <v/>
      </c>
      <c r="HZ88" s="177" t="str">
        <f t="shared" si="241"/>
        <v/>
      </c>
      <c r="IA88" s="177" t="str">
        <f t="shared" si="241"/>
        <v/>
      </c>
      <c r="IB88" s="177" t="str">
        <f t="shared" si="241"/>
        <v/>
      </c>
      <c r="IC88" s="177" t="str">
        <f t="shared" si="241"/>
        <v/>
      </c>
      <c r="ID88" s="177" t="str">
        <f t="shared" si="241"/>
        <v/>
      </c>
      <c r="IE88" s="192" t="str">
        <f t="shared" si="185"/>
        <v/>
      </c>
      <c r="IF88" s="193" t="e">
        <f t="shared" si="174"/>
        <v>#N/A</v>
      </c>
      <c r="IG88" s="193" t="e">
        <f t="shared" si="209"/>
        <v>#N/A</v>
      </c>
      <c r="IH88" s="193" t="e">
        <f t="shared" si="209"/>
        <v>#N/A</v>
      </c>
      <c r="II88" s="193" t="e">
        <f t="shared" si="209"/>
        <v>#N/A</v>
      </c>
      <c r="IJ88" s="193" t="e">
        <f t="shared" si="219"/>
        <v>#N/A</v>
      </c>
      <c r="IK88" s="193" t="e">
        <f t="shared" si="219"/>
        <v>#N/A</v>
      </c>
      <c r="IL88" s="193" t="e">
        <f t="shared" si="219"/>
        <v>#N/A</v>
      </c>
      <c r="IM88" s="193" t="e">
        <f t="shared" si="219"/>
        <v>#N/A</v>
      </c>
      <c r="IN88" s="193" t="e">
        <f t="shared" si="219"/>
        <v>#N/A</v>
      </c>
      <c r="IO88" s="193" t="e">
        <f t="shared" si="219"/>
        <v>#N/A</v>
      </c>
      <c r="IP88" s="193" t="e">
        <f t="shared" si="219"/>
        <v>#N/A</v>
      </c>
      <c r="IQ88" s="193" t="e">
        <f t="shared" si="219"/>
        <v>#N/A</v>
      </c>
      <c r="IR88" s="193" t="e">
        <f t="shared" si="219"/>
        <v>#N/A</v>
      </c>
      <c r="IS88" s="193" t="e">
        <f t="shared" si="219"/>
        <v>#N/A</v>
      </c>
      <c r="IT88" s="193" t="e">
        <f t="shared" si="219"/>
        <v>#N/A</v>
      </c>
      <c r="IU88" s="193" t="e">
        <f t="shared" si="219"/>
        <v>#N/A</v>
      </c>
      <c r="IV88" s="193" t="e">
        <f t="shared" si="219"/>
        <v>#N/A</v>
      </c>
      <c r="IW88" s="193" t="e">
        <f t="shared" si="219"/>
        <v>#N/A</v>
      </c>
      <c r="IX88" s="193" t="e">
        <f t="shared" si="219"/>
        <v>#N/A</v>
      </c>
      <c r="IY88" s="193" t="e">
        <f t="shared" si="215"/>
        <v>#N/A</v>
      </c>
      <c r="IZ88" s="193" t="e">
        <f t="shared" si="215"/>
        <v>#N/A</v>
      </c>
      <c r="JA88" s="193" t="e">
        <f t="shared" si="215"/>
        <v>#N/A</v>
      </c>
      <c r="JB88" s="193" t="e">
        <f t="shared" si="215"/>
        <v>#N/A</v>
      </c>
      <c r="JC88" s="193" t="e">
        <f t="shared" si="215"/>
        <v>#N/A</v>
      </c>
      <c r="JD88" s="193" t="e">
        <f t="shared" si="215"/>
        <v>#N/A</v>
      </c>
      <c r="JE88" s="193" t="e">
        <f t="shared" si="215"/>
        <v>#N/A</v>
      </c>
      <c r="JF88" s="193" t="e">
        <f t="shared" si="215"/>
        <v>#N/A</v>
      </c>
      <c r="JG88" s="193" t="e">
        <f t="shared" si="215"/>
        <v>#N/A</v>
      </c>
      <c r="JH88" s="193" t="e">
        <f t="shared" si="215"/>
        <v>#N/A</v>
      </c>
      <c r="JI88" s="193" t="e">
        <f t="shared" si="215"/>
        <v>#N/A</v>
      </c>
      <c r="JJ88" s="193" t="e">
        <f t="shared" si="215"/>
        <v>#N/A</v>
      </c>
      <c r="JK88" s="193" t="e">
        <f t="shared" si="215"/>
        <v>#N/A</v>
      </c>
      <c r="JL88" s="193" t="e">
        <f t="shared" si="215"/>
        <v>#N/A</v>
      </c>
      <c r="JM88" s="193" t="e">
        <f t="shared" si="215"/>
        <v>#N/A</v>
      </c>
      <c r="JN88" s="193" t="e">
        <f t="shared" si="212"/>
        <v>#N/A</v>
      </c>
      <c r="JO88" s="193" t="e">
        <f t="shared" si="212"/>
        <v>#N/A</v>
      </c>
      <c r="JP88" s="193" t="e">
        <f t="shared" si="212"/>
        <v>#N/A</v>
      </c>
      <c r="JQ88" s="193" t="e">
        <f t="shared" si="212"/>
        <v>#N/A</v>
      </c>
      <c r="JR88" s="193" t="e">
        <f t="shared" si="212"/>
        <v>#N/A</v>
      </c>
      <c r="JS88" s="193" t="e">
        <f t="shared" si="212"/>
        <v>#N/A</v>
      </c>
      <c r="JT88" s="193" t="e">
        <f t="shared" si="212"/>
        <v>#N/A</v>
      </c>
      <c r="JU88" s="193" t="e">
        <f t="shared" si="212"/>
        <v>#N/A</v>
      </c>
      <c r="JV88" s="193" t="e">
        <f t="shared" si="212"/>
        <v>#N/A</v>
      </c>
      <c r="JW88" s="193" t="e">
        <f t="shared" si="212"/>
        <v>#N/A</v>
      </c>
      <c r="JX88" s="193" t="e">
        <f t="shared" si="212"/>
        <v>#N/A</v>
      </c>
      <c r="JY88" s="193" t="e">
        <f t="shared" si="212"/>
        <v>#N/A</v>
      </c>
      <c r="JZ88" s="193" t="e">
        <f t="shared" si="212"/>
        <v>#N/A</v>
      </c>
      <c r="KA88" s="193" t="e">
        <f t="shared" si="212"/>
        <v>#N/A</v>
      </c>
      <c r="KB88" s="193" t="e">
        <f t="shared" si="212"/>
        <v>#N/A</v>
      </c>
      <c r="KC88" s="193" t="e">
        <f t="shared" si="225"/>
        <v>#N/A</v>
      </c>
      <c r="KD88" s="193" t="e">
        <f t="shared" si="225"/>
        <v>#N/A</v>
      </c>
      <c r="KE88" s="193" t="e">
        <f t="shared" si="225"/>
        <v>#N/A</v>
      </c>
      <c r="KF88" s="193" t="e">
        <f t="shared" si="225"/>
        <v>#N/A</v>
      </c>
      <c r="KG88" s="193" t="e">
        <f t="shared" si="225"/>
        <v>#N/A</v>
      </c>
      <c r="KH88" s="193" t="e">
        <f t="shared" si="225"/>
        <v>#N/A</v>
      </c>
      <c r="KI88" s="193" t="e">
        <f t="shared" si="225"/>
        <v>#N/A</v>
      </c>
      <c r="KJ88" s="193" t="e">
        <f t="shared" si="225"/>
        <v>#N/A</v>
      </c>
      <c r="KK88" s="193" t="e">
        <f t="shared" si="225"/>
        <v>#N/A</v>
      </c>
      <c r="KL88" s="193" t="e">
        <f t="shared" si="225"/>
        <v>#N/A</v>
      </c>
      <c r="KM88" s="193" t="e">
        <f t="shared" si="225"/>
        <v>#N/A</v>
      </c>
      <c r="KN88" s="193" t="e">
        <f t="shared" si="225"/>
        <v>#N/A</v>
      </c>
      <c r="KO88" s="193" t="e">
        <f t="shared" si="225"/>
        <v>#N/A</v>
      </c>
      <c r="KP88" s="193" t="e">
        <f t="shared" si="225"/>
        <v>#N/A</v>
      </c>
      <c r="KQ88" s="193" t="e">
        <f t="shared" si="225"/>
        <v>#N/A</v>
      </c>
      <c r="KR88" s="193" t="e">
        <f t="shared" si="197"/>
        <v>#N/A</v>
      </c>
      <c r="KS88" s="193" t="e">
        <f t="shared" si="210"/>
        <v>#N/A</v>
      </c>
      <c r="KT88" s="193" t="e">
        <f t="shared" si="210"/>
        <v>#N/A</v>
      </c>
      <c r="KU88" s="193" t="e">
        <f t="shared" si="210"/>
        <v>#N/A</v>
      </c>
      <c r="KV88" s="193" t="e">
        <f t="shared" si="220"/>
        <v>#N/A</v>
      </c>
      <c r="KW88" s="193" t="e">
        <f t="shared" si="220"/>
        <v>#N/A</v>
      </c>
      <c r="KX88" s="193" t="e">
        <f t="shared" si="220"/>
        <v>#N/A</v>
      </c>
      <c r="KY88" s="193" t="e">
        <f t="shared" si="220"/>
        <v>#N/A</v>
      </c>
      <c r="KZ88" s="193" t="e">
        <f t="shared" si="220"/>
        <v>#N/A</v>
      </c>
      <c r="LA88" s="193" t="e">
        <f t="shared" si="220"/>
        <v>#N/A</v>
      </c>
      <c r="LB88" s="193" t="e">
        <f t="shared" si="220"/>
        <v>#N/A</v>
      </c>
      <c r="LC88" s="193" t="e">
        <f t="shared" si="220"/>
        <v>#N/A</v>
      </c>
      <c r="LD88" s="193" t="e">
        <f t="shared" si="220"/>
        <v>#N/A</v>
      </c>
      <c r="LE88" s="193" t="e">
        <f t="shared" si="220"/>
        <v>#N/A</v>
      </c>
      <c r="LF88" s="193" t="e">
        <f t="shared" si="220"/>
        <v>#N/A</v>
      </c>
      <c r="LG88" s="193" t="e">
        <f t="shared" si="220"/>
        <v>#N/A</v>
      </c>
      <c r="LH88" s="193" t="e">
        <f t="shared" si="220"/>
        <v>#N/A</v>
      </c>
      <c r="LI88" s="193" t="e">
        <f t="shared" si="220"/>
        <v>#N/A</v>
      </c>
      <c r="LJ88" s="193" t="e">
        <f t="shared" si="220"/>
        <v>#N/A</v>
      </c>
      <c r="LK88" s="193" t="e">
        <f t="shared" si="216"/>
        <v>#N/A</v>
      </c>
      <c r="LL88" s="193" t="e">
        <f t="shared" si="216"/>
        <v>#N/A</v>
      </c>
      <c r="LM88" s="193" t="e">
        <f t="shared" si="216"/>
        <v>#N/A</v>
      </c>
      <c r="LN88" s="193" t="e">
        <f t="shared" si="216"/>
        <v>#N/A</v>
      </c>
      <c r="LO88" s="193" t="e">
        <f t="shared" si="216"/>
        <v>#N/A</v>
      </c>
      <c r="LP88" s="193" t="e">
        <f t="shared" si="216"/>
        <v>#N/A</v>
      </c>
      <c r="LQ88" s="193" t="e">
        <f t="shared" si="216"/>
        <v>#N/A</v>
      </c>
      <c r="LR88" s="193" t="e">
        <f t="shared" si="216"/>
        <v>#N/A</v>
      </c>
      <c r="LS88" s="193" t="e">
        <f t="shared" si="216"/>
        <v>#N/A</v>
      </c>
      <c r="LT88" s="193" t="e">
        <f t="shared" si="216"/>
        <v>#N/A</v>
      </c>
      <c r="LU88" s="193" t="e">
        <f t="shared" si="216"/>
        <v>#N/A</v>
      </c>
      <c r="LV88" s="193" t="e">
        <f t="shared" si="216"/>
        <v>#N/A</v>
      </c>
      <c r="LW88" s="193" t="e">
        <f t="shared" si="216"/>
        <v>#N/A</v>
      </c>
      <c r="LX88" s="193" t="e">
        <f t="shared" si="216"/>
        <v>#N/A</v>
      </c>
      <c r="LY88" s="193" t="e">
        <f t="shared" si="216"/>
        <v>#N/A</v>
      </c>
      <c r="LZ88" s="193" t="e">
        <f t="shared" si="213"/>
        <v>#N/A</v>
      </c>
      <c r="MA88" s="193" t="e">
        <f t="shared" si="213"/>
        <v>#N/A</v>
      </c>
      <c r="MB88" s="193" t="e">
        <f t="shared" si="213"/>
        <v>#N/A</v>
      </c>
      <c r="MC88" s="193" t="e">
        <f t="shared" si="213"/>
        <v>#N/A</v>
      </c>
      <c r="MD88" s="193" t="e">
        <f t="shared" si="213"/>
        <v>#N/A</v>
      </c>
      <c r="ME88" s="193" t="e">
        <f t="shared" si="213"/>
        <v>#N/A</v>
      </c>
      <c r="MF88" s="193" t="e">
        <f t="shared" si="213"/>
        <v>#N/A</v>
      </c>
      <c r="MG88" s="193" t="e">
        <f t="shared" si="213"/>
        <v>#N/A</v>
      </c>
      <c r="MH88" s="193" t="e">
        <f t="shared" si="213"/>
        <v>#N/A</v>
      </c>
      <c r="MI88" s="193" t="e">
        <f t="shared" si="213"/>
        <v>#N/A</v>
      </c>
      <c r="MJ88" s="193" t="e">
        <f t="shared" si="213"/>
        <v>#N/A</v>
      </c>
      <c r="MK88" s="193" t="e">
        <f t="shared" si="213"/>
        <v>#N/A</v>
      </c>
      <c r="ML88" s="193" t="e">
        <f t="shared" si="213"/>
        <v>#N/A</v>
      </c>
      <c r="MM88" s="193" t="e">
        <f t="shared" si="213"/>
        <v>#N/A</v>
      </c>
      <c r="MN88" s="193" t="e">
        <f t="shared" si="213"/>
        <v>#N/A</v>
      </c>
      <c r="MO88" s="193" t="e">
        <f t="shared" si="226"/>
        <v>#N/A</v>
      </c>
      <c r="MP88" s="193" t="e">
        <f t="shared" si="226"/>
        <v>#N/A</v>
      </c>
      <c r="MQ88" s="193" t="e">
        <f t="shared" si="226"/>
        <v>#N/A</v>
      </c>
      <c r="MR88" s="193" t="e">
        <f t="shared" si="226"/>
        <v>#N/A</v>
      </c>
      <c r="MS88" s="193" t="e">
        <f t="shared" si="226"/>
        <v>#N/A</v>
      </c>
      <c r="MT88" s="193" t="e">
        <f t="shared" si="226"/>
        <v>#N/A</v>
      </c>
      <c r="MU88" s="193" t="e">
        <f t="shared" si="226"/>
        <v>#N/A</v>
      </c>
      <c r="MV88" s="193" t="e">
        <f t="shared" si="226"/>
        <v>#N/A</v>
      </c>
      <c r="MW88" s="193" t="e">
        <f t="shared" si="226"/>
        <v>#N/A</v>
      </c>
      <c r="MX88" s="193" t="e">
        <f t="shared" si="226"/>
        <v>#N/A</v>
      </c>
      <c r="MY88" s="193" t="e">
        <f t="shared" si="226"/>
        <v>#N/A</v>
      </c>
      <c r="MZ88" s="193" t="e">
        <f t="shared" si="226"/>
        <v>#N/A</v>
      </c>
      <c r="NA88" s="193" t="e">
        <f t="shared" si="226"/>
        <v>#N/A</v>
      </c>
      <c r="NB88" s="193" t="e">
        <f t="shared" si="226"/>
        <v>#N/A</v>
      </c>
      <c r="NC88" s="193" t="e">
        <f t="shared" si="226"/>
        <v>#N/A</v>
      </c>
      <c r="ND88" s="193" t="e">
        <f t="shared" si="198"/>
        <v>#N/A</v>
      </c>
      <c r="NE88" s="193" t="e">
        <f t="shared" si="211"/>
        <v>#N/A</v>
      </c>
      <c r="NF88" s="193" t="e">
        <f t="shared" si="211"/>
        <v>#N/A</v>
      </c>
      <c r="NG88" s="193" t="e">
        <f t="shared" si="211"/>
        <v>#N/A</v>
      </c>
      <c r="NH88" s="193" t="e">
        <f t="shared" si="221"/>
        <v>#N/A</v>
      </c>
      <c r="NI88" s="193" t="e">
        <f t="shared" si="221"/>
        <v>#N/A</v>
      </c>
      <c r="NJ88" s="193" t="e">
        <f t="shared" si="221"/>
        <v>#N/A</v>
      </c>
      <c r="NK88" s="193" t="e">
        <f t="shared" si="221"/>
        <v>#N/A</v>
      </c>
      <c r="NL88" s="193" t="e">
        <f t="shared" si="221"/>
        <v>#N/A</v>
      </c>
      <c r="NM88" s="193" t="e">
        <f t="shared" si="221"/>
        <v>#N/A</v>
      </c>
      <c r="NN88" s="193" t="e">
        <f t="shared" si="221"/>
        <v>#N/A</v>
      </c>
      <c r="NO88" s="193" t="e">
        <f t="shared" si="221"/>
        <v>#N/A</v>
      </c>
      <c r="NP88" s="193" t="e">
        <f t="shared" si="221"/>
        <v>#N/A</v>
      </c>
      <c r="NQ88" s="193" t="e">
        <f t="shared" si="221"/>
        <v>#N/A</v>
      </c>
      <c r="NR88" s="193" t="e">
        <f t="shared" si="221"/>
        <v>#N/A</v>
      </c>
      <c r="NS88" s="193" t="e">
        <f t="shared" si="221"/>
        <v>#N/A</v>
      </c>
      <c r="NT88" s="193" t="e">
        <f t="shared" si="221"/>
        <v>#N/A</v>
      </c>
      <c r="NU88" s="193" t="e">
        <f t="shared" si="221"/>
        <v>#N/A</v>
      </c>
      <c r="NV88" s="193" t="e">
        <f t="shared" si="221"/>
        <v>#N/A</v>
      </c>
      <c r="NW88" s="193" t="e">
        <f t="shared" si="217"/>
        <v>#N/A</v>
      </c>
      <c r="NX88" s="193" t="e">
        <f t="shared" si="217"/>
        <v>#N/A</v>
      </c>
      <c r="NY88" s="193" t="e">
        <f t="shared" si="217"/>
        <v>#N/A</v>
      </c>
      <c r="NZ88" s="193" t="e">
        <f t="shared" si="217"/>
        <v>#N/A</v>
      </c>
      <c r="OA88" s="193" t="e">
        <f t="shared" si="217"/>
        <v>#N/A</v>
      </c>
      <c r="OB88" s="193" t="e">
        <f t="shared" si="217"/>
        <v>#N/A</v>
      </c>
      <c r="OC88" s="193" t="e">
        <f t="shared" si="217"/>
        <v>#N/A</v>
      </c>
      <c r="OD88" s="193" t="e">
        <f t="shared" si="217"/>
        <v>#N/A</v>
      </c>
      <c r="OE88" s="193" t="e">
        <f t="shared" si="217"/>
        <v>#N/A</v>
      </c>
      <c r="OF88" s="193" t="e">
        <f t="shared" si="217"/>
        <v>#N/A</v>
      </c>
      <c r="OG88" s="193" t="e">
        <f t="shared" si="217"/>
        <v>#N/A</v>
      </c>
      <c r="OH88" s="193" t="e">
        <f t="shared" si="217"/>
        <v>#N/A</v>
      </c>
      <c r="OI88" s="193" t="e">
        <f t="shared" si="217"/>
        <v>#N/A</v>
      </c>
      <c r="OJ88" s="193" t="e">
        <f t="shared" si="217"/>
        <v>#N/A</v>
      </c>
      <c r="OK88" s="193" t="e">
        <f t="shared" si="217"/>
        <v>#N/A</v>
      </c>
      <c r="OL88" s="193" t="e">
        <f t="shared" si="214"/>
        <v>#N/A</v>
      </c>
      <c r="OM88" s="193" t="e">
        <f t="shared" si="214"/>
        <v>#N/A</v>
      </c>
      <c r="ON88" s="193" t="e">
        <f t="shared" si="214"/>
        <v>#N/A</v>
      </c>
      <c r="OO88" s="193" t="e">
        <f t="shared" si="214"/>
        <v>#N/A</v>
      </c>
      <c r="OP88" s="193" t="e">
        <f t="shared" si="214"/>
        <v>#N/A</v>
      </c>
      <c r="OQ88" s="193" t="e">
        <f t="shared" si="214"/>
        <v>#N/A</v>
      </c>
      <c r="OR88" s="193" t="e">
        <f t="shared" si="214"/>
        <v>#N/A</v>
      </c>
      <c r="OS88" s="193" t="e">
        <f t="shared" si="214"/>
        <v>#N/A</v>
      </c>
      <c r="OT88" s="193" t="e">
        <f t="shared" si="214"/>
        <v>#N/A</v>
      </c>
      <c r="OU88" s="193" t="e">
        <f t="shared" si="214"/>
        <v>#N/A</v>
      </c>
      <c r="OV88" s="193" t="e">
        <f t="shared" si="214"/>
        <v>#N/A</v>
      </c>
      <c r="OW88" s="193" t="e">
        <f t="shared" si="214"/>
        <v>#N/A</v>
      </c>
      <c r="OX88" s="193" t="e">
        <f t="shared" si="214"/>
        <v>#N/A</v>
      </c>
      <c r="OY88" s="193" t="e">
        <f t="shared" si="214"/>
        <v>#N/A</v>
      </c>
      <c r="OZ88" s="193" t="e">
        <f t="shared" si="214"/>
        <v>#N/A</v>
      </c>
      <c r="PA88" s="193" t="e">
        <f t="shared" si="227"/>
        <v>#N/A</v>
      </c>
      <c r="PB88" s="193" t="e">
        <f t="shared" si="227"/>
        <v>#N/A</v>
      </c>
      <c r="PC88" s="193" t="e">
        <f t="shared" si="227"/>
        <v>#N/A</v>
      </c>
      <c r="PD88" s="193" t="e">
        <f t="shared" si="227"/>
        <v>#N/A</v>
      </c>
      <c r="PE88" s="193" t="e">
        <f t="shared" si="227"/>
        <v>#N/A</v>
      </c>
      <c r="PF88" s="193" t="e">
        <f t="shared" si="227"/>
        <v>#N/A</v>
      </c>
      <c r="PG88" s="193" t="e">
        <f t="shared" si="227"/>
        <v>#N/A</v>
      </c>
      <c r="PH88" s="193" t="e">
        <f t="shared" si="227"/>
        <v>#N/A</v>
      </c>
      <c r="PI88" s="193" t="e">
        <f t="shared" si="227"/>
        <v>#N/A</v>
      </c>
      <c r="PJ88" s="193" t="e">
        <f t="shared" si="227"/>
        <v>#N/A</v>
      </c>
      <c r="PK88" s="193" t="e">
        <f t="shared" si="227"/>
        <v>#N/A</v>
      </c>
      <c r="PL88" s="193" t="e">
        <f t="shared" si="227"/>
        <v>#N/A</v>
      </c>
      <c r="PM88" s="193" t="e">
        <f t="shared" si="227"/>
        <v>#N/A</v>
      </c>
      <c r="PN88" s="193" t="e">
        <f t="shared" si="227"/>
        <v>#N/A</v>
      </c>
      <c r="PO88" s="193" t="e">
        <f t="shared" si="227"/>
        <v>#N/A</v>
      </c>
      <c r="PP88" s="193" t="e">
        <f t="shared" si="199"/>
        <v>#N/A</v>
      </c>
      <c r="PQ88" s="193" t="e">
        <f t="shared" si="222"/>
        <v>#N/A</v>
      </c>
      <c r="PR88" s="193" t="e">
        <f t="shared" si="222"/>
        <v>#N/A</v>
      </c>
      <c r="PS88" s="193" t="e">
        <f t="shared" si="222"/>
        <v>#N/A</v>
      </c>
      <c r="PT88" s="193" t="e">
        <f t="shared" si="222"/>
        <v>#N/A</v>
      </c>
      <c r="PU88" s="193" t="e">
        <f t="shared" si="222"/>
        <v>#N/A</v>
      </c>
      <c r="PV88" s="193" t="e">
        <f t="shared" si="222"/>
        <v>#N/A</v>
      </c>
      <c r="PW88" s="193" t="e">
        <f t="shared" si="222"/>
        <v>#N/A</v>
      </c>
      <c r="PX88" s="193" t="e">
        <f t="shared" si="222"/>
        <v>#N/A</v>
      </c>
    </row>
    <row r="89" spans="1:440" hidden="1" x14ac:dyDescent="0.45">
      <c r="A89" s="20">
        <v>86</v>
      </c>
      <c r="B89" s="134"/>
      <c r="C89" s="279"/>
      <c r="D89" s="280" t="str">
        <f t="shared" si="176"/>
        <v/>
      </c>
      <c r="E89" s="281"/>
      <c r="F89" s="280" t="str">
        <f t="shared" si="177"/>
        <v/>
      </c>
      <c r="G89" s="279"/>
      <c r="H89" s="135"/>
      <c r="I89" s="110" t="str">
        <f t="shared" si="178"/>
        <v/>
      </c>
      <c r="J89" s="21" t="str">
        <f t="shared" si="179"/>
        <v/>
      </c>
      <c r="K89" s="22" t="str">
        <f t="shared" si="180"/>
        <v/>
      </c>
      <c r="L89" s="23" t="str">
        <f>IF(J89="","",IF(OR($J89&lt;Skew!$B$3,$J89=Skew!$B$3),IF($J89&gt;Skew!$C$3,Skew!$A$3,IF($J89&gt;Skew!$C$4,Skew!$A$4,IF($J89&gt;Skew!$C$5,Skew!$A$5,IF($J89&gt;Skew!$C$6,Skew!$A$6,IF($J89&gt;Skew!$C$7,Skew!$A$7,IF($J89&gt;Skew!$C$8,Skew!$A$8,IF($J89&gt;Skew!$C$9,Skew!$A$9,IF($J89&gt;Skew!$C$10,Skew!$A$10,IF($J89&gt;Skew!$C$11,Skew!$A$11,IF($J89&gt;Skew!$C$12,Skew!$A$12,IF($J89&gt;Skew!$C$13,Skew!$A$13,IF($J89&gt;Skew!$C$14,Skew!$A$14,IF($J89&gt;Skew!$C$15,Skew!$A$15,IF($J89&gt;Skew!$C$16,Skew!$A$16,Skew!$A$17)
)))))))))))))))</f>
        <v/>
      </c>
      <c r="M89" s="22" t="str">
        <f>IF(J89="","",MATCH(L89,Skew!$A$3:$A$17,0))</f>
        <v/>
      </c>
      <c r="N89" s="22" t="str">
        <f t="shared" si="168"/>
        <v/>
      </c>
      <c r="O89" s="24"/>
      <c r="P89" s="22" t="str">
        <f>IF(OR(J89="",O89=""),"",MATCH(O89,Confidence!$A$3:$A$12,0))</f>
        <v/>
      </c>
      <c r="Q89" s="25" t="str">
        <f t="shared" si="169"/>
        <v/>
      </c>
      <c r="R89" s="25" t="str">
        <f t="shared" si="170"/>
        <v/>
      </c>
      <c r="S89" s="22"/>
      <c r="T89" s="102" t="str">
        <f t="shared" si="171"/>
        <v/>
      </c>
      <c r="U89" s="102" t="str">
        <f t="shared" si="172"/>
        <v/>
      </c>
      <c r="V89" s="37" t="str">
        <f t="shared" si="173"/>
        <v/>
      </c>
      <c r="W89" s="115"/>
      <c r="X89" s="204" t="str">
        <f>IF(AND(D89&gt;0,E89&gt;0,F89&gt;0,Q89&gt;0,R89&gt;0,W89&gt;0,NOT(O89="")),ABS(VLOOKUP($W$1,VLookups!$A$30:$B$31,2,FALSE)-_xlfn.BETA.DIST(W89,IF(K89="L",R89,Q89),IF(K89="L",Q89,R89),TRUE,D89,F89)),"")</f>
        <v/>
      </c>
      <c r="Y89" s="112" t="str">
        <f>IF(OR($Q89="",$R89=""),"",_xlfn.BETA.INV(ABS(VLOOKUP($W$1,VLookups!$A$30:$B$31,2,FALSE)-Y$3),IF($K89="L",$R89,$Q89),IF($K89="L",$Q89,$R89),$D89,$F89))</f>
        <v/>
      </c>
      <c r="Z89" s="113" t="str">
        <f>IF(OR($Q89="",$R89=""),"",_xlfn.BETA.INV(ABS(VLOOKUP($W$1,VLookups!$A$30:$B$31,2,FALSE)-Z$3),IF($K89="L",$R89,$Q89),IF($K89="L",$Q89,$R89),$D89,$F89))</f>
        <v/>
      </c>
      <c r="AA89" s="112" t="str">
        <f>IF(OR($Q89="",$R89=""),"",_xlfn.BETA.INV(ABS(VLOOKUP($W$1,VLookups!$A$30:$B$31,2,FALSE)-AA$3),IF($K89="L",$R89,$Q89),IF($K89="L",$Q89,$R89),$D89,$F89))</f>
        <v/>
      </c>
      <c r="AB89" s="113" t="str">
        <f>IF(OR($Q89="",$R89=""),"",_xlfn.BETA.INV(ABS(VLOOKUP($W$1,VLookups!$A$30:$B$31,2,FALSE)-AB$3),IF($K89="L",$R89,$Q89),IF($K89="L",$Q89,$R89),$D89,$F89))</f>
        <v/>
      </c>
      <c r="AC89" s="112" t="str">
        <f>IF(OR($Q89="",$R89=""),"",_xlfn.BETA.INV(ABS(VLOOKUP($W$1,VLookups!$A$30:$B$31,2,FALSE)-AC$3),IF($K89="L",$R89,$Q89),IF($K89="L",$Q89,$R89),$D89,$F89))</f>
        <v/>
      </c>
      <c r="AD89" s="113" t="str">
        <f>IF(OR($Q89="",$R89=""),"",_xlfn.BETA.INV(ABS(VLOOKUP($W$1,VLookups!$A$30:$B$31,2,FALSE)-AD$3),IF($K89="L",$R89,$Q89),IF($K89="L",$Q89,$R89),$D89,$F89))</f>
        <v/>
      </c>
      <c r="AE89" s="112" t="str">
        <f>IF(OR($Q89="",$R89=""),"",_xlfn.BETA.INV(ABS(VLOOKUP($W$1,VLookups!$A$30:$B$31,2,FALSE)-AE$3),IF($K89="L",$R89,$Q89),IF($K89="L",$Q89,$R89),$D89,$F89))</f>
        <v/>
      </c>
      <c r="AF89" s="113" t="str">
        <f>IF(OR($Q89="",$R89=""),"",_xlfn.BETA.INV(ABS(VLOOKUP($W$1,VLookups!$A$30:$B$31,2,FALSE)-AF$3),IF($K89="L",$R89,$Q89),IF($K89="L",$Q89,$R89),$D89,$F89))</f>
        <v/>
      </c>
      <c r="AG89" s="112" t="str">
        <f>IF(OR($Q89="",$R89=""),"",_xlfn.BETA.INV(ABS(VLOOKUP($W$1,VLookups!$A$30:$B$31,2,FALSE)-AG$3),IF($K89="L",$R89,$Q89),IF($K89="L",$Q89,$R89),$D89,$F89))</f>
        <v/>
      </c>
      <c r="AH89" s="113" t="str">
        <f>IF(OR($Q89="",$R89=""),"",_xlfn.BETA.INV(ABS(VLOOKUP($W$1,VLookups!$A$30:$B$31,2,FALSE)-AH$3),IF($K89="L",$R89,$Q89),IF($K89="L",$Q89,$R89),$D89,$F89))</f>
        <v/>
      </c>
      <c r="AI89" s="112" t="str">
        <f>IF(OR($Q89="",$R89=""),"",_xlfn.BETA.INV(ABS(VLOOKUP($W$1,VLookups!$A$30:$B$31,2,FALSE)-AI$3),IF($K89="L",$R89,$Q89),IF($K89="L",$Q89,$R89),$D89,$F89))</f>
        <v/>
      </c>
      <c r="AJ89" s="113" t="str">
        <f>IF(OR($Q89="",$R89=""),"",_xlfn.BETA.INV(ABS(VLOOKUP($W$1,VLookups!$A$30:$B$31,2,FALSE)-AJ$3),IF($K89="L",$R89,$Q89),IF($K89="L",$Q89,$R89),$D89,$F89))</f>
        <v/>
      </c>
      <c r="AK89" s="15"/>
      <c r="AL89" s="194" t="str">
        <f t="shared" si="181"/>
        <v/>
      </c>
      <c r="AM89" s="192" t="str">
        <f t="shared" si="182"/>
        <v/>
      </c>
      <c r="AN89" s="177" t="str">
        <f t="shared" ref="AN89:AN92" si="242">IF(ISNONTEXT($AL89),AM89+$AL89,"")</f>
        <v/>
      </c>
      <c r="AO89" s="177" t="str">
        <f t="shared" si="236"/>
        <v/>
      </c>
      <c r="AP89" s="177" t="str">
        <f t="shared" si="236"/>
        <v/>
      </c>
      <c r="AQ89" s="177" t="str">
        <f t="shared" si="236"/>
        <v/>
      </c>
      <c r="AR89" s="177" t="str">
        <f t="shared" si="236"/>
        <v/>
      </c>
      <c r="AS89" s="177" t="str">
        <f t="shared" si="236"/>
        <v/>
      </c>
      <c r="AT89" s="177" t="str">
        <f t="shared" si="236"/>
        <v/>
      </c>
      <c r="AU89" s="177" t="str">
        <f t="shared" si="236"/>
        <v/>
      </c>
      <c r="AV89" s="177" t="str">
        <f t="shared" si="236"/>
        <v/>
      </c>
      <c r="AW89" s="177" t="str">
        <f t="shared" si="236"/>
        <v/>
      </c>
      <c r="AX89" s="177" t="str">
        <f t="shared" si="236"/>
        <v/>
      </c>
      <c r="AY89" s="177" t="str">
        <f t="shared" si="236"/>
        <v/>
      </c>
      <c r="AZ89" s="177" t="str">
        <f t="shared" si="236"/>
        <v/>
      </c>
      <c r="BA89" s="177" t="str">
        <f t="shared" si="236"/>
        <v/>
      </c>
      <c r="BB89" s="177" t="str">
        <f t="shared" si="236"/>
        <v/>
      </c>
      <c r="BC89" s="177" t="str">
        <f t="shared" si="236"/>
        <v/>
      </c>
      <c r="BD89" s="177" t="str">
        <f t="shared" si="236"/>
        <v/>
      </c>
      <c r="BE89" s="177" t="str">
        <f t="shared" si="231"/>
        <v/>
      </c>
      <c r="BF89" s="177" t="str">
        <f t="shared" si="231"/>
        <v/>
      </c>
      <c r="BG89" s="177" t="str">
        <f t="shared" si="231"/>
        <v/>
      </c>
      <c r="BH89" s="177" t="str">
        <f t="shared" si="231"/>
        <v/>
      </c>
      <c r="BI89" s="177" t="str">
        <f t="shared" si="231"/>
        <v/>
      </c>
      <c r="BJ89" s="177" t="str">
        <f t="shared" si="231"/>
        <v/>
      </c>
      <c r="BK89" s="177" t="str">
        <f t="shared" si="231"/>
        <v/>
      </c>
      <c r="BL89" s="177" t="str">
        <f t="shared" si="231"/>
        <v/>
      </c>
      <c r="BM89" s="177" t="str">
        <f t="shared" si="231"/>
        <v/>
      </c>
      <c r="BN89" s="177" t="str">
        <f t="shared" si="231"/>
        <v/>
      </c>
      <c r="BO89" s="177" t="str">
        <f t="shared" si="231"/>
        <v/>
      </c>
      <c r="BP89" s="177" t="str">
        <f t="shared" si="231"/>
        <v/>
      </c>
      <c r="BQ89" s="177" t="str">
        <f t="shared" si="231"/>
        <v/>
      </c>
      <c r="BR89" s="177" t="str">
        <f t="shared" si="231"/>
        <v/>
      </c>
      <c r="BS89" s="177" t="str">
        <f t="shared" si="231"/>
        <v/>
      </c>
      <c r="BT89" s="177" t="str">
        <f t="shared" si="237"/>
        <v/>
      </c>
      <c r="BU89" s="177" t="str">
        <f t="shared" si="237"/>
        <v/>
      </c>
      <c r="BV89" s="177" t="str">
        <f t="shared" si="237"/>
        <v/>
      </c>
      <c r="BW89" s="177" t="str">
        <f t="shared" si="237"/>
        <v/>
      </c>
      <c r="BX89" s="177" t="str">
        <f t="shared" si="237"/>
        <v/>
      </c>
      <c r="BY89" s="177" t="str">
        <f t="shared" si="237"/>
        <v/>
      </c>
      <c r="BZ89" s="177" t="str">
        <f t="shared" si="237"/>
        <v/>
      </c>
      <c r="CA89" s="177" t="str">
        <f t="shared" si="237"/>
        <v/>
      </c>
      <c r="CB89" s="177" t="str">
        <f t="shared" si="237"/>
        <v/>
      </c>
      <c r="CC89" s="177" t="str">
        <f t="shared" si="237"/>
        <v/>
      </c>
      <c r="CD89" s="177" t="str">
        <f t="shared" si="237"/>
        <v/>
      </c>
      <c r="CE89" s="177" t="str">
        <f t="shared" si="237"/>
        <v/>
      </c>
      <c r="CF89" s="177" t="str">
        <f t="shared" si="237"/>
        <v/>
      </c>
      <c r="CG89" s="177" t="str">
        <f t="shared" si="237"/>
        <v/>
      </c>
      <c r="CH89" s="177" t="str">
        <f t="shared" si="237"/>
        <v/>
      </c>
      <c r="CI89" s="177" t="str">
        <f t="shared" si="237"/>
        <v/>
      </c>
      <c r="CJ89" s="177" t="str">
        <f t="shared" si="232"/>
        <v/>
      </c>
      <c r="CK89" s="177" t="str">
        <f t="shared" si="232"/>
        <v/>
      </c>
      <c r="CL89" s="177" t="str">
        <f t="shared" si="232"/>
        <v/>
      </c>
      <c r="CM89" s="177" t="str">
        <f t="shared" si="232"/>
        <v/>
      </c>
      <c r="CN89" s="177" t="str">
        <f t="shared" si="232"/>
        <v/>
      </c>
      <c r="CO89" s="177" t="str">
        <f t="shared" si="232"/>
        <v/>
      </c>
      <c r="CP89" s="177" t="str">
        <f t="shared" si="232"/>
        <v/>
      </c>
      <c r="CQ89" s="177" t="str">
        <f t="shared" si="232"/>
        <v/>
      </c>
      <c r="CR89" s="177" t="str">
        <f t="shared" si="232"/>
        <v/>
      </c>
      <c r="CS89" s="177" t="str">
        <f t="shared" si="232"/>
        <v/>
      </c>
      <c r="CT89" s="177" t="str">
        <f t="shared" si="232"/>
        <v/>
      </c>
      <c r="CU89" s="177" t="str">
        <f t="shared" si="232"/>
        <v/>
      </c>
      <c r="CV89" s="177" t="str">
        <f t="shared" si="232"/>
        <v/>
      </c>
      <c r="CW89" s="177" t="str">
        <f t="shared" si="232"/>
        <v/>
      </c>
      <c r="CX89" s="177" t="str">
        <f t="shared" si="232"/>
        <v/>
      </c>
      <c r="CY89" s="177" t="str">
        <f t="shared" si="228"/>
        <v/>
      </c>
      <c r="CZ89" s="177" t="str">
        <f t="shared" si="228"/>
        <v/>
      </c>
      <c r="DA89" s="177" t="str">
        <f t="shared" si="228"/>
        <v/>
      </c>
      <c r="DB89" s="177" t="str">
        <f t="shared" si="228"/>
        <v/>
      </c>
      <c r="DC89" s="177" t="str">
        <f t="shared" si="228"/>
        <v/>
      </c>
      <c r="DD89" s="177" t="str">
        <f t="shared" si="228"/>
        <v/>
      </c>
      <c r="DE89" s="177" t="str">
        <f t="shared" si="228"/>
        <v/>
      </c>
      <c r="DF89" s="177" t="str">
        <f t="shared" si="228"/>
        <v/>
      </c>
      <c r="DG89" s="177" t="str">
        <f t="shared" si="228"/>
        <v/>
      </c>
      <c r="DH89" s="177" t="str">
        <f t="shared" si="228"/>
        <v/>
      </c>
      <c r="DI89" s="177" t="str">
        <f t="shared" si="228"/>
        <v/>
      </c>
      <c r="DJ89" s="177" t="str">
        <f t="shared" si="228"/>
        <v/>
      </c>
      <c r="DK89" s="177" t="str">
        <f t="shared" si="228"/>
        <v/>
      </c>
      <c r="DL89" s="177" t="str">
        <f t="shared" si="228"/>
        <v/>
      </c>
      <c r="DM89" s="177" t="str">
        <f t="shared" si="228"/>
        <v/>
      </c>
      <c r="DN89" s="177" t="str">
        <f t="shared" si="228"/>
        <v/>
      </c>
      <c r="DO89" s="177" t="str">
        <f t="shared" si="224"/>
        <v/>
      </c>
      <c r="DP89" s="177" t="str">
        <f t="shared" si="224"/>
        <v/>
      </c>
      <c r="DQ89" s="177" t="str">
        <f t="shared" si="224"/>
        <v/>
      </c>
      <c r="DR89" s="177" t="str">
        <f t="shared" si="224"/>
        <v/>
      </c>
      <c r="DS89" s="177" t="str">
        <f t="shared" si="224"/>
        <v/>
      </c>
      <c r="DT89" s="177" t="str">
        <f t="shared" si="224"/>
        <v/>
      </c>
      <c r="DU89" s="177" t="str">
        <f t="shared" si="224"/>
        <v/>
      </c>
      <c r="DV89" s="177" t="str">
        <f t="shared" si="224"/>
        <v/>
      </c>
      <c r="DW89" s="177" t="str">
        <f t="shared" si="224"/>
        <v/>
      </c>
      <c r="DX89" s="177" t="str">
        <f t="shared" si="224"/>
        <v/>
      </c>
      <c r="DY89" s="177" t="str">
        <f t="shared" si="224"/>
        <v/>
      </c>
      <c r="DZ89" s="177" t="str">
        <f t="shared" si="224"/>
        <v/>
      </c>
      <c r="EA89" s="177" t="str">
        <f t="shared" si="224"/>
        <v/>
      </c>
      <c r="EB89" s="177" t="str">
        <f t="shared" si="224"/>
        <v/>
      </c>
      <c r="EC89" s="177" t="str">
        <f t="shared" si="224"/>
        <v/>
      </c>
      <c r="ED89" s="177" t="str">
        <f t="shared" si="238"/>
        <v/>
      </c>
      <c r="EE89" s="177" t="str">
        <f t="shared" si="238"/>
        <v/>
      </c>
      <c r="EF89" s="177" t="str">
        <f t="shared" si="238"/>
        <v/>
      </c>
      <c r="EG89" s="177" t="str">
        <f t="shared" si="238"/>
        <v/>
      </c>
      <c r="EH89" s="177" t="str">
        <f t="shared" si="238"/>
        <v/>
      </c>
      <c r="EI89" s="177" t="str">
        <f t="shared" si="238"/>
        <v/>
      </c>
      <c r="EJ89" s="177" t="str">
        <f t="shared" si="238"/>
        <v/>
      </c>
      <c r="EK89" s="177" t="str">
        <f t="shared" si="238"/>
        <v/>
      </c>
      <c r="EL89" s="177" t="str">
        <f t="shared" si="238"/>
        <v/>
      </c>
      <c r="EM89" s="177" t="str">
        <f t="shared" si="238"/>
        <v/>
      </c>
      <c r="EN89" s="177" t="str">
        <f t="shared" si="238"/>
        <v/>
      </c>
      <c r="EO89" s="177" t="str">
        <f t="shared" si="238"/>
        <v/>
      </c>
      <c r="EP89" s="177" t="str">
        <f t="shared" si="238"/>
        <v/>
      </c>
      <c r="EQ89" s="177" t="str">
        <f t="shared" si="238"/>
        <v/>
      </c>
      <c r="ER89" s="177" t="str">
        <f t="shared" si="238"/>
        <v/>
      </c>
      <c r="ES89" s="177" t="str">
        <f t="shared" si="238"/>
        <v/>
      </c>
      <c r="ET89" s="177" t="str">
        <f t="shared" si="233"/>
        <v/>
      </c>
      <c r="EU89" s="177" t="str">
        <f t="shared" si="233"/>
        <v/>
      </c>
      <c r="EV89" s="177" t="str">
        <f t="shared" si="233"/>
        <v/>
      </c>
      <c r="EW89" s="177" t="str">
        <f t="shared" si="233"/>
        <v/>
      </c>
      <c r="EX89" s="177" t="str">
        <f t="shared" si="233"/>
        <v/>
      </c>
      <c r="EY89" s="177" t="str">
        <f t="shared" si="233"/>
        <v/>
      </c>
      <c r="EZ89" s="177" t="str">
        <f t="shared" si="233"/>
        <v/>
      </c>
      <c r="FA89" s="177" t="str">
        <f t="shared" si="233"/>
        <v/>
      </c>
      <c r="FB89" s="177" t="str">
        <f t="shared" si="233"/>
        <v/>
      </c>
      <c r="FC89" s="177" t="str">
        <f t="shared" si="233"/>
        <v/>
      </c>
      <c r="FD89" s="177" t="str">
        <f t="shared" si="233"/>
        <v/>
      </c>
      <c r="FE89" s="177" t="str">
        <f t="shared" si="233"/>
        <v/>
      </c>
      <c r="FF89" s="177" t="str">
        <f t="shared" si="233"/>
        <v/>
      </c>
      <c r="FG89" s="177" t="str">
        <f t="shared" si="233"/>
        <v/>
      </c>
      <c r="FH89" s="177" t="str">
        <f t="shared" si="233"/>
        <v/>
      </c>
      <c r="FI89" s="177" t="str">
        <f t="shared" ref="FI89:FX103" si="243">IF(ISNONTEXT($AL89),FH89+$AL89,"")</f>
        <v/>
      </c>
      <c r="FJ89" s="177" t="str">
        <f t="shared" si="243"/>
        <v/>
      </c>
      <c r="FK89" s="177" t="str">
        <f t="shared" si="243"/>
        <v/>
      </c>
      <c r="FL89" s="177" t="str">
        <f t="shared" si="243"/>
        <v/>
      </c>
      <c r="FM89" s="177" t="str">
        <f t="shared" si="243"/>
        <v/>
      </c>
      <c r="FN89" s="177" t="str">
        <f t="shared" si="243"/>
        <v/>
      </c>
      <c r="FO89" s="177" t="str">
        <f t="shared" si="243"/>
        <v/>
      </c>
      <c r="FP89" s="177" t="str">
        <f t="shared" si="243"/>
        <v/>
      </c>
      <c r="FQ89" s="177" t="str">
        <f t="shared" si="243"/>
        <v/>
      </c>
      <c r="FR89" s="177" t="str">
        <f t="shared" si="243"/>
        <v/>
      </c>
      <c r="FS89" s="177" t="str">
        <f t="shared" si="243"/>
        <v/>
      </c>
      <c r="FT89" s="177" t="str">
        <f t="shared" si="243"/>
        <v/>
      </c>
      <c r="FU89" s="177" t="str">
        <f t="shared" si="243"/>
        <v/>
      </c>
      <c r="FV89" s="177" t="str">
        <f t="shared" si="243"/>
        <v/>
      </c>
      <c r="FW89" s="177" t="str">
        <f t="shared" si="243"/>
        <v/>
      </c>
      <c r="FX89" s="177" t="str">
        <f t="shared" si="243"/>
        <v/>
      </c>
      <c r="FY89" s="177" t="str">
        <f t="shared" si="239"/>
        <v/>
      </c>
      <c r="FZ89" s="177" t="str">
        <f t="shared" si="239"/>
        <v/>
      </c>
      <c r="GA89" s="177" t="str">
        <f t="shared" si="239"/>
        <v/>
      </c>
      <c r="GB89" s="177" t="str">
        <f t="shared" si="239"/>
        <v/>
      </c>
      <c r="GC89" s="177" t="str">
        <f t="shared" si="239"/>
        <v/>
      </c>
      <c r="GD89" s="177" t="str">
        <f t="shared" si="239"/>
        <v/>
      </c>
      <c r="GE89" s="177" t="str">
        <f t="shared" si="239"/>
        <v/>
      </c>
      <c r="GF89" s="177" t="str">
        <f t="shared" si="239"/>
        <v/>
      </c>
      <c r="GG89" s="177" t="str">
        <f t="shared" si="239"/>
        <v/>
      </c>
      <c r="GH89" s="177" t="str">
        <f t="shared" si="239"/>
        <v/>
      </c>
      <c r="GI89" s="177" t="str">
        <f t="shared" si="239"/>
        <v/>
      </c>
      <c r="GJ89" s="177" t="str">
        <f t="shared" si="239"/>
        <v/>
      </c>
      <c r="GK89" s="177" t="str">
        <f t="shared" si="239"/>
        <v/>
      </c>
      <c r="GL89" s="177" t="str">
        <f t="shared" si="239"/>
        <v/>
      </c>
      <c r="GM89" s="177" t="str">
        <f t="shared" si="239"/>
        <v/>
      </c>
      <c r="GN89" s="177" t="str">
        <f t="shared" si="234"/>
        <v/>
      </c>
      <c r="GO89" s="177" t="str">
        <f t="shared" si="234"/>
        <v/>
      </c>
      <c r="GP89" s="177" t="str">
        <f t="shared" si="234"/>
        <v/>
      </c>
      <c r="GQ89" s="177" t="str">
        <f t="shared" si="229"/>
        <v/>
      </c>
      <c r="GR89" s="177" t="str">
        <f t="shared" si="240"/>
        <v/>
      </c>
      <c r="GS89" s="177" t="str">
        <f t="shared" si="240"/>
        <v/>
      </c>
      <c r="GT89" s="177" t="str">
        <f t="shared" si="240"/>
        <v/>
      </c>
      <c r="GU89" s="177" t="str">
        <f t="shared" si="240"/>
        <v/>
      </c>
      <c r="GV89" s="177" t="str">
        <f t="shared" si="240"/>
        <v/>
      </c>
      <c r="GW89" s="177" t="str">
        <f t="shared" si="240"/>
        <v/>
      </c>
      <c r="GX89" s="177" t="str">
        <f t="shared" si="240"/>
        <v/>
      </c>
      <c r="GY89" s="177" t="str">
        <f t="shared" si="240"/>
        <v/>
      </c>
      <c r="GZ89" s="177" t="str">
        <f t="shared" si="240"/>
        <v/>
      </c>
      <c r="HA89" s="177" t="str">
        <f t="shared" si="240"/>
        <v/>
      </c>
      <c r="HB89" s="177" t="str">
        <f t="shared" si="240"/>
        <v/>
      </c>
      <c r="HC89" s="177" t="str">
        <f t="shared" si="240"/>
        <v/>
      </c>
      <c r="HD89" s="177" t="str">
        <f t="shared" si="240"/>
        <v/>
      </c>
      <c r="HE89" s="177" t="str">
        <f t="shared" si="240"/>
        <v/>
      </c>
      <c r="HF89" s="177" t="str">
        <f t="shared" si="240"/>
        <v/>
      </c>
      <c r="HG89" s="177" t="str">
        <f t="shared" si="240"/>
        <v/>
      </c>
      <c r="HH89" s="177" t="str">
        <f t="shared" si="235"/>
        <v/>
      </c>
      <c r="HI89" s="177" t="str">
        <f t="shared" si="235"/>
        <v/>
      </c>
      <c r="HJ89" s="177" t="str">
        <f t="shared" si="235"/>
        <v/>
      </c>
      <c r="HK89" s="177" t="str">
        <f t="shared" si="235"/>
        <v/>
      </c>
      <c r="HL89" s="177" t="str">
        <f t="shared" si="235"/>
        <v/>
      </c>
      <c r="HM89" s="177" t="str">
        <f t="shared" si="235"/>
        <v/>
      </c>
      <c r="HN89" s="177" t="str">
        <f t="shared" si="235"/>
        <v/>
      </c>
      <c r="HO89" s="177" t="str">
        <f t="shared" si="235"/>
        <v/>
      </c>
      <c r="HP89" s="177" t="str">
        <f t="shared" si="235"/>
        <v/>
      </c>
      <c r="HQ89" s="177" t="str">
        <f t="shared" si="235"/>
        <v/>
      </c>
      <c r="HR89" s="177" t="str">
        <f t="shared" si="235"/>
        <v/>
      </c>
      <c r="HS89" s="177" t="str">
        <f t="shared" si="235"/>
        <v/>
      </c>
      <c r="HT89" s="177" t="str">
        <f t="shared" si="235"/>
        <v/>
      </c>
      <c r="HU89" s="177" t="str">
        <f t="shared" si="235"/>
        <v/>
      </c>
      <c r="HV89" s="177" t="str">
        <f t="shared" si="235"/>
        <v/>
      </c>
      <c r="HW89" s="177" t="str">
        <f t="shared" si="230"/>
        <v/>
      </c>
      <c r="HX89" s="177" t="str">
        <f t="shared" si="241"/>
        <v/>
      </c>
      <c r="HY89" s="177" t="str">
        <f t="shared" si="241"/>
        <v/>
      </c>
      <c r="HZ89" s="177" t="str">
        <f t="shared" si="241"/>
        <v/>
      </c>
      <c r="IA89" s="177" t="str">
        <f t="shared" si="241"/>
        <v/>
      </c>
      <c r="IB89" s="177" t="str">
        <f t="shared" si="241"/>
        <v/>
      </c>
      <c r="IC89" s="177" t="str">
        <f t="shared" si="241"/>
        <v/>
      </c>
      <c r="ID89" s="177" t="str">
        <f t="shared" si="241"/>
        <v/>
      </c>
      <c r="IE89" s="192" t="str">
        <f t="shared" si="185"/>
        <v/>
      </c>
      <c r="IF89" s="193" t="e">
        <f t="shared" si="174"/>
        <v>#N/A</v>
      </c>
      <c r="IG89" s="193" t="e">
        <f t="shared" si="209"/>
        <v>#N/A</v>
      </c>
      <c r="IH89" s="193" t="e">
        <f t="shared" si="209"/>
        <v>#N/A</v>
      </c>
      <c r="II89" s="193" t="e">
        <f t="shared" si="209"/>
        <v>#N/A</v>
      </c>
      <c r="IJ89" s="193" t="e">
        <f t="shared" si="219"/>
        <v>#N/A</v>
      </c>
      <c r="IK89" s="193" t="e">
        <f t="shared" si="219"/>
        <v>#N/A</v>
      </c>
      <c r="IL89" s="193" t="e">
        <f t="shared" si="219"/>
        <v>#N/A</v>
      </c>
      <c r="IM89" s="193" t="e">
        <f t="shared" si="219"/>
        <v>#N/A</v>
      </c>
      <c r="IN89" s="193" t="e">
        <f t="shared" si="219"/>
        <v>#N/A</v>
      </c>
      <c r="IO89" s="193" t="e">
        <f t="shared" si="219"/>
        <v>#N/A</v>
      </c>
      <c r="IP89" s="193" t="e">
        <f t="shared" si="219"/>
        <v>#N/A</v>
      </c>
      <c r="IQ89" s="193" t="e">
        <f t="shared" si="219"/>
        <v>#N/A</v>
      </c>
      <c r="IR89" s="193" t="e">
        <f t="shared" si="219"/>
        <v>#N/A</v>
      </c>
      <c r="IS89" s="193" t="e">
        <f t="shared" si="219"/>
        <v>#N/A</v>
      </c>
      <c r="IT89" s="193" t="e">
        <f t="shared" si="219"/>
        <v>#N/A</v>
      </c>
      <c r="IU89" s="193" t="e">
        <f t="shared" si="219"/>
        <v>#N/A</v>
      </c>
      <c r="IV89" s="193" t="e">
        <f t="shared" si="219"/>
        <v>#N/A</v>
      </c>
      <c r="IW89" s="193" t="e">
        <f t="shared" si="219"/>
        <v>#N/A</v>
      </c>
      <c r="IX89" s="193" t="e">
        <f t="shared" si="219"/>
        <v>#N/A</v>
      </c>
      <c r="IY89" s="193" t="e">
        <f t="shared" si="215"/>
        <v>#N/A</v>
      </c>
      <c r="IZ89" s="193" t="e">
        <f t="shared" si="215"/>
        <v>#N/A</v>
      </c>
      <c r="JA89" s="193" t="e">
        <f t="shared" si="215"/>
        <v>#N/A</v>
      </c>
      <c r="JB89" s="193" t="e">
        <f t="shared" si="215"/>
        <v>#N/A</v>
      </c>
      <c r="JC89" s="193" t="e">
        <f t="shared" si="215"/>
        <v>#N/A</v>
      </c>
      <c r="JD89" s="193" t="e">
        <f t="shared" si="215"/>
        <v>#N/A</v>
      </c>
      <c r="JE89" s="193" t="e">
        <f t="shared" si="215"/>
        <v>#N/A</v>
      </c>
      <c r="JF89" s="193" t="e">
        <f t="shared" si="215"/>
        <v>#N/A</v>
      </c>
      <c r="JG89" s="193" t="e">
        <f t="shared" si="215"/>
        <v>#N/A</v>
      </c>
      <c r="JH89" s="193" t="e">
        <f t="shared" si="215"/>
        <v>#N/A</v>
      </c>
      <c r="JI89" s="193" t="e">
        <f t="shared" si="215"/>
        <v>#N/A</v>
      </c>
      <c r="JJ89" s="193" t="e">
        <f t="shared" si="215"/>
        <v>#N/A</v>
      </c>
      <c r="JK89" s="193" t="e">
        <f t="shared" si="215"/>
        <v>#N/A</v>
      </c>
      <c r="JL89" s="193" t="e">
        <f t="shared" si="215"/>
        <v>#N/A</v>
      </c>
      <c r="JM89" s="193" t="e">
        <f t="shared" si="215"/>
        <v>#N/A</v>
      </c>
      <c r="JN89" s="193" t="e">
        <f t="shared" si="212"/>
        <v>#N/A</v>
      </c>
      <c r="JO89" s="193" t="e">
        <f t="shared" si="212"/>
        <v>#N/A</v>
      </c>
      <c r="JP89" s="193" t="e">
        <f t="shared" si="212"/>
        <v>#N/A</v>
      </c>
      <c r="JQ89" s="193" t="e">
        <f t="shared" si="212"/>
        <v>#N/A</v>
      </c>
      <c r="JR89" s="193" t="e">
        <f t="shared" si="212"/>
        <v>#N/A</v>
      </c>
      <c r="JS89" s="193" t="e">
        <f t="shared" si="212"/>
        <v>#N/A</v>
      </c>
      <c r="JT89" s="193" t="e">
        <f t="shared" si="212"/>
        <v>#N/A</v>
      </c>
      <c r="JU89" s="193" t="e">
        <f t="shared" si="212"/>
        <v>#N/A</v>
      </c>
      <c r="JV89" s="193" t="e">
        <f t="shared" si="212"/>
        <v>#N/A</v>
      </c>
      <c r="JW89" s="193" t="e">
        <f t="shared" si="212"/>
        <v>#N/A</v>
      </c>
      <c r="JX89" s="193" t="e">
        <f t="shared" si="212"/>
        <v>#N/A</v>
      </c>
      <c r="JY89" s="193" t="e">
        <f t="shared" si="212"/>
        <v>#N/A</v>
      </c>
      <c r="JZ89" s="193" t="e">
        <f t="shared" si="212"/>
        <v>#N/A</v>
      </c>
      <c r="KA89" s="193" t="e">
        <f t="shared" si="212"/>
        <v>#N/A</v>
      </c>
      <c r="KB89" s="193" t="e">
        <f t="shared" si="212"/>
        <v>#N/A</v>
      </c>
      <c r="KC89" s="193" t="e">
        <f t="shared" si="225"/>
        <v>#N/A</v>
      </c>
      <c r="KD89" s="193" t="e">
        <f t="shared" si="225"/>
        <v>#N/A</v>
      </c>
      <c r="KE89" s="193" t="e">
        <f t="shared" si="225"/>
        <v>#N/A</v>
      </c>
      <c r="KF89" s="193" t="e">
        <f t="shared" si="225"/>
        <v>#N/A</v>
      </c>
      <c r="KG89" s="193" t="e">
        <f t="shared" si="225"/>
        <v>#N/A</v>
      </c>
      <c r="KH89" s="193" t="e">
        <f t="shared" si="225"/>
        <v>#N/A</v>
      </c>
      <c r="KI89" s="193" t="e">
        <f t="shared" si="225"/>
        <v>#N/A</v>
      </c>
      <c r="KJ89" s="193" t="e">
        <f t="shared" si="225"/>
        <v>#N/A</v>
      </c>
      <c r="KK89" s="193" t="e">
        <f t="shared" si="225"/>
        <v>#N/A</v>
      </c>
      <c r="KL89" s="193" t="e">
        <f t="shared" si="225"/>
        <v>#N/A</v>
      </c>
      <c r="KM89" s="193" t="e">
        <f t="shared" si="225"/>
        <v>#N/A</v>
      </c>
      <c r="KN89" s="193" t="e">
        <f t="shared" si="225"/>
        <v>#N/A</v>
      </c>
      <c r="KO89" s="193" t="e">
        <f t="shared" si="225"/>
        <v>#N/A</v>
      </c>
      <c r="KP89" s="193" t="e">
        <f t="shared" si="225"/>
        <v>#N/A</v>
      </c>
      <c r="KQ89" s="193" t="e">
        <f t="shared" si="225"/>
        <v>#N/A</v>
      </c>
      <c r="KR89" s="193" t="e">
        <f t="shared" si="197"/>
        <v>#N/A</v>
      </c>
      <c r="KS89" s="193" t="e">
        <f t="shared" si="210"/>
        <v>#N/A</v>
      </c>
      <c r="KT89" s="193" t="e">
        <f t="shared" si="210"/>
        <v>#N/A</v>
      </c>
      <c r="KU89" s="193" t="e">
        <f t="shared" si="210"/>
        <v>#N/A</v>
      </c>
      <c r="KV89" s="193" t="e">
        <f t="shared" si="220"/>
        <v>#N/A</v>
      </c>
      <c r="KW89" s="193" t="e">
        <f t="shared" si="220"/>
        <v>#N/A</v>
      </c>
      <c r="KX89" s="193" t="e">
        <f t="shared" si="220"/>
        <v>#N/A</v>
      </c>
      <c r="KY89" s="193" t="e">
        <f t="shared" si="220"/>
        <v>#N/A</v>
      </c>
      <c r="KZ89" s="193" t="e">
        <f t="shared" si="220"/>
        <v>#N/A</v>
      </c>
      <c r="LA89" s="193" t="e">
        <f t="shared" si="220"/>
        <v>#N/A</v>
      </c>
      <c r="LB89" s="193" t="e">
        <f t="shared" si="220"/>
        <v>#N/A</v>
      </c>
      <c r="LC89" s="193" t="e">
        <f t="shared" si="220"/>
        <v>#N/A</v>
      </c>
      <c r="LD89" s="193" t="e">
        <f t="shared" si="220"/>
        <v>#N/A</v>
      </c>
      <c r="LE89" s="193" t="e">
        <f t="shared" si="220"/>
        <v>#N/A</v>
      </c>
      <c r="LF89" s="193" t="e">
        <f t="shared" si="220"/>
        <v>#N/A</v>
      </c>
      <c r="LG89" s="193" t="e">
        <f t="shared" si="220"/>
        <v>#N/A</v>
      </c>
      <c r="LH89" s="193" t="e">
        <f t="shared" si="220"/>
        <v>#N/A</v>
      </c>
      <c r="LI89" s="193" t="e">
        <f t="shared" si="220"/>
        <v>#N/A</v>
      </c>
      <c r="LJ89" s="193" t="e">
        <f t="shared" si="220"/>
        <v>#N/A</v>
      </c>
      <c r="LK89" s="193" t="e">
        <f t="shared" si="216"/>
        <v>#N/A</v>
      </c>
      <c r="LL89" s="193" t="e">
        <f t="shared" si="216"/>
        <v>#N/A</v>
      </c>
      <c r="LM89" s="193" t="e">
        <f t="shared" si="216"/>
        <v>#N/A</v>
      </c>
      <c r="LN89" s="193" t="e">
        <f t="shared" si="216"/>
        <v>#N/A</v>
      </c>
      <c r="LO89" s="193" t="e">
        <f t="shared" si="216"/>
        <v>#N/A</v>
      </c>
      <c r="LP89" s="193" t="e">
        <f t="shared" si="216"/>
        <v>#N/A</v>
      </c>
      <c r="LQ89" s="193" t="e">
        <f t="shared" si="216"/>
        <v>#N/A</v>
      </c>
      <c r="LR89" s="193" t="e">
        <f t="shared" si="216"/>
        <v>#N/A</v>
      </c>
      <c r="LS89" s="193" t="e">
        <f t="shared" si="216"/>
        <v>#N/A</v>
      </c>
      <c r="LT89" s="193" t="e">
        <f t="shared" si="216"/>
        <v>#N/A</v>
      </c>
      <c r="LU89" s="193" t="e">
        <f t="shared" si="216"/>
        <v>#N/A</v>
      </c>
      <c r="LV89" s="193" t="e">
        <f t="shared" si="216"/>
        <v>#N/A</v>
      </c>
      <c r="LW89" s="193" t="e">
        <f t="shared" si="216"/>
        <v>#N/A</v>
      </c>
      <c r="LX89" s="193" t="e">
        <f t="shared" si="216"/>
        <v>#N/A</v>
      </c>
      <c r="LY89" s="193" t="e">
        <f t="shared" si="216"/>
        <v>#N/A</v>
      </c>
      <c r="LZ89" s="193" t="e">
        <f t="shared" si="213"/>
        <v>#N/A</v>
      </c>
      <c r="MA89" s="193" t="e">
        <f t="shared" si="213"/>
        <v>#N/A</v>
      </c>
      <c r="MB89" s="193" t="e">
        <f t="shared" si="213"/>
        <v>#N/A</v>
      </c>
      <c r="MC89" s="193" t="e">
        <f t="shared" si="213"/>
        <v>#N/A</v>
      </c>
      <c r="MD89" s="193" t="e">
        <f t="shared" si="213"/>
        <v>#N/A</v>
      </c>
      <c r="ME89" s="193" t="e">
        <f t="shared" si="213"/>
        <v>#N/A</v>
      </c>
      <c r="MF89" s="193" t="e">
        <f t="shared" si="213"/>
        <v>#N/A</v>
      </c>
      <c r="MG89" s="193" t="e">
        <f t="shared" si="213"/>
        <v>#N/A</v>
      </c>
      <c r="MH89" s="193" t="e">
        <f t="shared" si="213"/>
        <v>#N/A</v>
      </c>
      <c r="MI89" s="193" t="e">
        <f t="shared" si="213"/>
        <v>#N/A</v>
      </c>
      <c r="MJ89" s="193" t="e">
        <f t="shared" si="213"/>
        <v>#N/A</v>
      </c>
      <c r="MK89" s="193" t="e">
        <f t="shared" si="213"/>
        <v>#N/A</v>
      </c>
      <c r="ML89" s="193" t="e">
        <f t="shared" si="213"/>
        <v>#N/A</v>
      </c>
      <c r="MM89" s="193" t="e">
        <f t="shared" si="213"/>
        <v>#N/A</v>
      </c>
      <c r="MN89" s="193" t="e">
        <f t="shared" si="213"/>
        <v>#N/A</v>
      </c>
      <c r="MO89" s="193" t="e">
        <f t="shared" si="226"/>
        <v>#N/A</v>
      </c>
      <c r="MP89" s="193" t="e">
        <f t="shared" si="226"/>
        <v>#N/A</v>
      </c>
      <c r="MQ89" s="193" t="e">
        <f t="shared" si="226"/>
        <v>#N/A</v>
      </c>
      <c r="MR89" s="193" t="e">
        <f t="shared" si="226"/>
        <v>#N/A</v>
      </c>
      <c r="MS89" s="193" t="e">
        <f t="shared" si="226"/>
        <v>#N/A</v>
      </c>
      <c r="MT89" s="193" t="e">
        <f t="shared" si="226"/>
        <v>#N/A</v>
      </c>
      <c r="MU89" s="193" t="e">
        <f t="shared" si="226"/>
        <v>#N/A</v>
      </c>
      <c r="MV89" s="193" t="e">
        <f t="shared" si="226"/>
        <v>#N/A</v>
      </c>
      <c r="MW89" s="193" t="e">
        <f t="shared" si="226"/>
        <v>#N/A</v>
      </c>
      <c r="MX89" s="193" t="e">
        <f t="shared" si="226"/>
        <v>#N/A</v>
      </c>
      <c r="MY89" s="193" t="e">
        <f t="shared" si="226"/>
        <v>#N/A</v>
      </c>
      <c r="MZ89" s="193" t="e">
        <f t="shared" si="226"/>
        <v>#N/A</v>
      </c>
      <c r="NA89" s="193" t="e">
        <f t="shared" si="226"/>
        <v>#N/A</v>
      </c>
      <c r="NB89" s="193" t="e">
        <f t="shared" si="226"/>
        <v>#N/A</v>
      </c>
      <c r="NC89" s="193" t="e">
        <f t="shared" si="226"/>
        <v>#N/A</v>
      </c>
      <c r="ND89" s="193" t="e">
        <f t="shared" si="198"/>
        <v>#N/A</v>
      </c>
      <c r="NE89" s="193" t="e">
        <f t="shared" si="211"/>
        <v>#N/A</v>
      </c>
      <c r="NF89" s="193" t="e">
        <f t="shared" si="211"/>
        <v>#N/A</v>
      </c>
      <c r="NG89" s="193" t="e">
        <f t="shared" si="211"/>
        <v>#N/A</v>
      </c>
      <c r="NH89" s="193" t="e">
        <f t="shared" si="221"/>
        <v>#N/A</v>
      </c>
      <c r="NI89" s="193" t="e">
        <f t="shared" si="221"/>
        <v>#N/A</v>
      </c>
      <c r="NJ89" s="193" t="e">
        <f t="shared" si="221"/>
        <v>#N/A</v>
      </c>
      <c r="NK89" s="193" t="e">
        <f t="shared" si="221"/>
        <v>#N/A</v>
      </c>
      <c r="NL89" s="193" t="e">
        <f t="shared" si="221"/>
        <v>#N/A</v>
      </c>
      <c r="NM89" s="193" t="e">
        <f t="shared" si="221"/>
        <v>#N/A</v>
      </c>
      <c r="NN89" s="193" t="e">
        <f t="shared" si="221"/>
        <v>#N/A</v>
      </c>
      <c r="NO89" s="193" t="e">
        <f t="shared" si="221"/>
        <v>#N/A</v>
      </c>
      <c r="NP89" s="193" t="e">
        <f t="shared" si="221"/>
        <v>#N/A</v>
      </c>
      <c r="NQ89" s="193" t="e">
        <f t="shared" si="221"/>
        <v>#N/A</v>
      </c>
      <c r="NR89" s="193" t="e">
        <f t="shared" si="221"/>
        <v>#N/A</v>
      </c>
      <c r="NS89" s="193" t="e">
        <f t="shared" si="221"/>
        <v>#N/A</v>
      </c>
      <c r="NT89" s="193" t="e">
        <f t="shared" si="221"/>
        <v>#N/A</v>
      </c>
      <c r="NU89" s="193" t="e">
        <f t="shared" si="221"/>
        <v>#N/A</v>
      </c>
      <c r="NV89" s="193" t="e">
        <f t="shared" si="221"/>
        <v>#N/A</v>
      </c>
      <c r="NW89" s="193" t="e">
        <f t="shared" si="217"/>
        <v>#N/A</v>
      </c>
      <c r="NX89" s="193" t="e">
        <f t="shared" si="217"/>
        <v>#N/A</v>
      </c>
      <c r="NY89" s="193" t="e">
        <f t="shared" si="217"/>
        <v>#N/A</v>
      </c>
      <c r="NZ89" s="193" t="e">
        <f t="shared" si="217"/>
        <v>#N/A</v>
      </c>
      <c r="OA89" s="193" t="e">
        <f t="shared" si="217"/>
        <v>#N/A</v>
      </c>
      <c r="OB89" s="193" t="e">
        <f t="shared" si="217"/>
        <v>#N/A</v>
      </c>
      <c r="OC89" s="193" t="e">
        <f t="shared" si="217"/>
        <v>#N/A</v>
      </c>
      <c r="OD89" s="193" t="e">
        <f t="shared" si="217"/>
        <v>#N/A</v>
      </c>
      <c r="OE89" s="193" t="e">
        <f t="shared" si="217"/>
        <v>#N/A</v>
      </c>
      <c r="OF89" s="193" t="e">
        <f t="shared" si="217"/>
        <v>#N/A</v>
      </c>
      <c r="OG89" s="193" t="e">
        <f t="shared" si="217"/>
        <v>#N/A</v>
      </c>
      <c r="OH89" s="193" t="e">
        <f t="shared" si="217"/>
        <v>#N/A</v>
      </c>
      <c r="OI89" s="193" t="e">
        <f t="shared" si="217"/>
        <v>#N/A</v>
      </c>
      <c r="OJ89" s="193" t="e">
        <f t="shared" si="217"/>
        <v>#N/A</v>
      </c>
      <c r="OK89" s="193" t="e">
        <f t="shared" si="217"/>
        <v>#N/A</v>
      </c>
      <c r="OL89" s="193" t="e">
        <f t="shared" si="214"/>
        <v>#N/A</v>
      </c>
      <c r="OM89" s="193" t="e">
        <f t="shared" si="214"/>
        <v>#N/A</v>
      </c>
      <c r="ON89" s="193" t="e">
        <f t="shared" si="214"/>
        <v>#N/A</v>
      </c>
      <c r="OO89" s="193" t="e">
        <f t="shared" si="214"/>
        <v>#N/A</v>
      </c>
      <c r="OP89" s="193" t="e">
        <f t="shared" si="214"/>
        <v>#N/A</v>
      </c>
      <c r="OQ89" s="193" t="e">
        <f t="shared" si="214"/>
        <v>#N/A</v>
      </c>
      <c r="OR89" s="193" t="e">
        <f t="shared" si="214"/>
        <v>#N/A</v>
      </c>
      <c r="OS89" s="193" t="e">
        <f t="shared" si="214"/>
        <v>#N/A</v>
      </c>
      <c r="OT89" s="193" t="e">
        <f t="shared" si="214"/>
        <v>#N/A</v>
      </c>
      <c r="OU89" s="193" t="e">
        <f t="shared" si="214"/>
        <v>#N/A</v>
      </c>
      <c r="OV89" s="193" t="e">
        <f t="shared" si="214"/>
        <v>#N/A</v>
      </c>
      <c r="OW89" s="193" t="e">
        <f t="shared" si="214"/>
        <v>#N/A</v>
      </c>
      <c r="OX89" s="193" t="e">
        <f t="shared" si="214"/>
        <v>#N/A</v>
      </c>
      <c r="OY89" s="193" t="e">
        <f t="shared" si="214"/>
        <v>#N/A</v>
      </c>
      <c r="OZ89" s="193" t="e">
        <f t="shared" si="214"/>
        <v>#N/A</v>
      </c>
      <c r="PA89" s="193" t="e">
        <f t="shared" si="227"/>
        <v>#N/A</v>
      </c>
      <c r="PB89" s="193" t="e">
        <f t="shared" si="227"/>
        <v>#N/A</v>
      </c>
      <c r="PC89" s="193" t="e">
        <f t="shared" si="227"/>
        <v>#N/A</v>
      </c>
      <c r="PD89" s="193" t="e">
        <f t="shared" si="227"/>
        <v>#N/A</v>
      </c>
      <c r="PE89" s="193" t="e">
        <f t="shared" si="227"/>
        <v>#N/A</v>
      </c>
      <c r="PF89" s="193" t="e">
        <f t="shared" si="227"/>
        <v>#N/A</v>
      </c>
      <c r="PG89" s="193" t="e">
        <f t="shared" si="227"/>
        <v>#N/A</v>
      </c>
      <c r="PH89" s="193" t="e">
        <f t="shared" si="227"/>
        <v>#N/A</v>
      </c>
      <c r="PI89" s="193" t="e">
        <f t="shared" si="227"/>
        <v>#N/A</v>
      </c>
      <c r="PJ89" s="193" t="e">
        <f t="shared" si="227"/>
        <v>#N/A</v>
      </c>
      <c r="PK89" s="193" t="e">
        <f t="shared" si="227"/>
        <v>#N/A</v>
      </c>
      <c r="PL89" s="193" t="e">
        <f t="shared" si="227"/>
        <v>#N/A</v>
      </c>
      <c r="PM89" s="193" t="e">
        <f t="shared" si="227"/>
        <v>#N/A</v>
      </c>
      <c r="PN89" s="193" t="e">
        <f t="shared" si="227"/>
        <v>#N/A</v>
      </c>
      <c r="PO89" s="193" t="e">
        <f t="shared" si="227"/>
        <v>#N/A</v>
      </c>
      <c r="PP89" s="193" t="e">
        <f t="shared" si="199"/>
        <v>#N/A</v>
      </c>
      <c r="PQ89" s="193" t="e">
        <f t="shared" si="222"/>
        <v>#N/A</v>
      </c>
      <c r="PR89" s="193" t="e">
        <f t="shared" si="222"/>
        <v>#N/A</v>
      </c>
      <c r="PS89" s="193" t="e">
        <f t="shared" si="222"/>
        <v>#N/A</v>
      </c>
      <c r="PT89" s="193" t="e">
        <f t="shared" si="222"/>
        <v>#N/A</v>
      </c>
      <c r="PU89" s="193" t="e">
        <f t="shared" si="222"/>
        <v>#N/A</v>
      </c>
      <c r="PV89" s="193" t="e">
        <f t="shared" si="222"/>
        <v>#N/A</v>
      </c>
      <c r="PW89" s="193" t="e">
        <f t="shared" si="222"/>
        <v>#N/A</v>
      </c>
      <c r="PX89" s="193" t="e">
        <f t="shared" si="222"/>
        <v>#N/A</v>
      </c>
    </row>
    <row r="90" spans="1:440" hidden="1" x14ac:dyDescent="0.45">
      <c r="A90" s="20">
        <v>87</v>
      </c>
      <c r="B90" s="134"/>
      <c r="C90" s="279"/>
      <c r="D90" s="280" t="str">
        <f t="shared" si="176"/>
        <v/>
      </c>
      <c r="E90" s="281"/>
      <c r="F90" s="280" t="str">
        <f t="shared" si="177"/>
        <v/>
      </c>
      <c r="G90" s="279"/>
      <c r="H90" s="135"/>
      <c r="I90" s="110" t="str">
        <f t="shared" si="178"/>
        <v/>
      </c>
      <c r="J90" s="21" t="str">
        <f t="shared" si="179"/>
        <v/>
      </c>
      <c r="K90" s="22" t="str">
        <f t="shared" si="180"/>
        <v/>
      </c>
      <c r="L90" s="23" t="str">
        <f>IF(J90="","",IF(OR($J90&lt;Skew!$B$3,$J90=Skew!$B$3),IF($J90&gt;Skew!$C$3,Skew!$A$3,IF($J90&gt;Skew!$C$4,Skew!$A$4,IF($J90&gt;Skew!$C$5,Skew!$A$5,IF($J90&gt;Skew!$C$6,Skew!$A$6,IF($J90&gt;Skew!$C$7,Skew!$A$7,IF($J90&gt;Skew!$C$8,Skew!$A$8,IF($J90&gt;Skew!$C$9,Skew!$A$9,IF($J90&gt;Skew!$C$10,Skew!$A$10,IF($J90&gt;Skew!$C$11,Skew!$A$11,IF($J90&gt;Skew!$C$12,Skew!$A$12,IF($J90&gt;Skew!$C$13,Skew!$A$13,IF($J90&gt;Skew!$C$14,Skew!$A$14,IF($J90&gt;Skew!$C$15,Skew!$A$15,IF($J90&gt;Skew!$C$16,Skew!$A$16,Skew!$A$17)
)))))))))))))))</f>
        <v/>
      </c>
      <c r="M90" s="22" t="str">
        <f>IF(J90="","",MATCH(L90,Skew!$A$3:$A$17,0))</f>
        <v/>
      </c>
      <c r="N90" s="22" t="str">
        <f t="shared" si="168"/>
        <v/>
      </c>
      <c r="O90" s="24"/>
      <c r="P90" s="22" t="str">
        <f>IF(OR(J90="",O90=""),"",MATCH(O90,Confidence!$A$3:$A$12,0))</f>
        <v/>
      </c>
      <c r="Q90" s="25" t="str">
        <f t="shared" si="169"/>
        <v/>
      </c>
      <c r="R90" s="25" t="str">
        <f t="shared" si="170"/>
        <v/>
      </c>
      <c r="S90" s="22"/>
      <c r="T90" s="102" t="str">
        <f t="shared" si="171"/>
        <v/>
      </c>
      <c r="U90" s="102" t="str">
        <f t="shared" si="172"/>
        <v/>
      </c>
      <c r="V90" s="37" t="str">
        <f t="shared" si="173"/>
        <v/>
      </c>
      <c r="W90" s="115"/>
      <c r="X90" s="204" t="str">
        <f>IF(AND(D90&gt;0,E90&gt;0,F90&gt;0,Q90&gt;0,R90&gt;0,W90&gt;0,NOT(O90="")),ABS(VLOOKUP($W$1,VLookups!$A$30:$B$31,2,FALSE)-_xlfn.BETA.DIST(W90,IF(K90="L",R90,Q90),IF(K90="L",Q90,R90),TRUE,D90,F90)),"")</f>
        <v/>
      </c>
      <c r="Y90" s="112" t="str">
        <f>IF(OR($Q90="",$R90=""),"",_xlfn.BETA.INV(ABS(VLOOKUP($W$1,VLookups!$A$30:$B$31,2,FALSE)-Y$3),IF($K90="L",$R90,$Q90),IF($K90="L",$Q90,$R90),$D90,$F90))</f>
        <v/>
      </c>
      <c r="Z90" s="113" t="str">
        <f>IF(OR($Q90="",$R90=""),"",_xlfn.BETA.INV(ABS(VLOOKUP($W$1,VLookups!$A$30:$B$31,2,FALSE)-Z$3),IF($K90="L",$R90,$Q90),IF($K90="L",$Q90,$R90),$D90,$F90))</f>
        <v/>
      </c>
      <c r="AA90" s="112" t="str">
        <f>IF(OR($Q90="",$R90=""),"",_xlfn.BETA.INV(ABS(VLOOKUP($W$1,VLookups!$A$30:$B$31,2,FALSE)-AA$3),IF($K90="L",$R90,$Q90),IF($K90="L",$Q90,$R90),$D90,$F90))</f>
        <v/>
      </c>
      <c r="AB90" s="113" t="str">
        <f>IF(OR($Q90="",$R90=""),"",_xlfn.BETA.INV(ABS(VLOOKUP($W$1,VLookups!$A$30:$B$31,2,FALSE)-AB$3),IF($K90="L",$R90,$Q90),IF($K90="L",$Q90,$R90),$D90,$F90))</f>
        <v/>
      </c>
      <c r="AC90" s="112" t="str">
        <f>IF(OR($Q90="",$R90=""),"",_xlfn.BETA.INV(ABS(VLOOKUP($W$1,VLookups!$A$30:$B$31,2,FALSE)-AC$3),IF($K90="L",$R90,$Q90),IF($K90="L",$Q90,$R90),$D90,$F90))</f>
        <v/>
      </c>
      <c r="AD90" s="113" t="str">
        <f>IF(OR($Q90="",$R90=""),"",_xlfn.BETA.INV(ABS(VLOOKUP($W$1,VLookups!$A$30:$B$31,2,FALSE)-AD$3),IF($K90="L",$R90,$Q90),IF($K90="L",$Q90,$R90),$D90,$F90))</f>
        <v/>
      </c>
      <c r="AE90" s="112" t="str">
        <f>IF(OR($Q90="",$R90=""),"",_xlfn.BETA.INV(ABS(VLOOKUP($W$1,VLookups!$A$30:$B$31,2,FALSE)-AE$3),IF($K90="L",$R90,$Q90),IF($K90="L",$Q90,$R90),$D90,$F90))</f>
        <v/>
      </c>
      <c r="AF90" s="113" t="str">
        <f>IF(OR($Q90="",$R90=""),"",_xlfn.BETA.INV(ABS(VLOOKUP($W$1,VLookups!$A$30:$B$31,2,FALSE)-AF$3),IF($K90="L",$R90,$Q90),IF($K90="L",$Q90,$R90),$D90,$F90))</f>
        <v/>
      </c>
      <c r="AG90" s="112" t="str">
        <f>IF(OR($Q90="",$R90=""),"",_xlfn.BETA.INV(ABS(VLOOKUP($W$1,VLookups!$A$30:$B$31,2,FALSE)-AG$3),IF($K90="L",$R90,$Q90),IF($K90="L",$Q90,$R90),$D90,$F90))</f>
        <v/>
      </c>
      <c r="AH90" s="113" t="str">
        <f>IF(OR($Q90="",$R90=""),"",_xlfn.BETA.INV(ABS(VLOOKUP($W$1,VLookups!$A$30:$B$31,2,FALSE)-AH$3),IF($K90="L",$R90,$Q90),IF($K90="L",$Q90,$R90),$D90,$F90))</f>
        <v/>
      </c>
      <c r="AI90" s="112" t="str">
        <f>IF(OR($Q90="",$R90=""),"",_xlfn.BETA.INV(ABS(VLOOKUP($W$1,VLookups!$A$30:$B$31,2,FALSE)-AI$3),IF($K90="L",$R90,$Q90),IF($K90="L",$Q90,$R90),$D90,$F90))</f>
        <v/>
      </c>
      <c r="AJ90" s="113" t="str">
        <f>IF(OR($Q90="",$R90=""),"",_xlfn.BETA.INV(ABS(VLOOKUP($W$1,VLookups!$A$30:$B$31,2,FALSE)-AJ$3),IF($K90="L",$R90,$Q90),IF($K90="L",$Q90,$R90),$D90,$F90))</f>
        <v/>
      </c>
      <c r="AK90" s="15"/>
      <c r="AL90" s="194" t="str">
        <f t="shared" si="181"/>
        <v/>
      </c>
      <c r="AM90" s="192" t="str">
        <f t="shared" si="182"/>
        <v/>
      </c>
      <c r="AN90" s="177" t="str">
        <f t="shared" si="242"/>
        <v/>
      </c>
      <c r="AO90" s="177" t="str">
        <f t="shared" si="236"/>
        <v/>
      </c>
      <c r="AP90" s="177" t="str">
        <f t="shared" si="236"/>
        <v/>
      </c>
      <c r="AQ90" s="177" t="str">
        <f t="shared" si="236"/>
        <v/>
      </c>
      <c r="AR90" s="177" t="str">
        <f t="shared" si="236"/>
        <v/>
      </c>
      <c r="AS90" s="177" t="str">
        <f t="shared" si="236"/>
        <v/>
      </c>
      <c r="AT90" s="177" t="str">
        <f t="shared" si="236"/>
        <v/>
      </c>
      <c r="AU90" s="177" t="str">
        <f t="shared" si="236"/>
        <v/>
      </c>
      <c r="AV90" s="177" t="str">
        <f t="shared" si="236"/>
        <v/>
      </c>
      <c r="AW90" s="177" t="str">
        <f t="shared" si="236"/>
        <v/>
      </c>
      <c r="AX90" s="177" t="str">
        <f t="shared" si="236"/>
        <v/>
      </c>
      <c r="AY90" s="177" t="str">
        <f t="shared" si="236"/>
        <v/>
      </c>
      <c r="AZ90" s="177" t="str">
        <f t="shared" si="236"/>
        <v/>
      </c>
      <c r="BA90" s="177" t="str">
        <f t="shared" si="236"/>
        <v/>
      </c>
      <c r="BB90" s="177" t="str">
        <f t="shared" si="236"/>
        <v/>
      </c>
      <c r="BC90" s="177" t="str">
        <f t="shared" si="236"/>
        <v/>
      </c>
      <c r="BD90" s="177" t="str">
        <f t="shared" si="236"/>
        <v/>
      </c>
      <c r="BE90" s="177" t="str">
        <f t="shared" si="231"/>
        <v/>
      </c>
      <c r="BF90" s="177" t="str">
        <f t="shared" si="231"/>
        <v/>
      </c>
      <c r="BG90" s="177" t="str">
        <f t="shared" si="231"/>
        <v/>
      </c>
      <c r="BH90" s="177" t="str">
        <f t="shared" si="231"/>
        <v/>
      </c>
      <c r="BI90" s="177" t="str">
        <f t="shared" si="231"/>
        <v/>
      </c>
      <c r="BJ90" s="177" t="str">
        <f t="shared" si="231"/>
        <v/>
      </c>
      <c r="BK90" s="177" t="str">
        <f t="shared" si="231"/>
        <v/>
      </c>
      <c r="BL90" s="177" t="str">
        <f t="shared" si="231"/>
        <v/>
      </c>
      <c r="BM90" s="177" t="str">
        <f t="shared" si="231"/>
        <v/>
      </c>
      <c r="BN90" s="177" t="str">
        <f t="shared" si="231"/>
        <v/>
      </c>
      <c r="BO90" s="177" t="str">
        <f t="shared" si="231"/>
        <v/>
      </c>
      <c r="BP90" s="177" t="str">
        <f t="shared" si="231"/>
        <v/>
      </c>
      <c r="BQ90" s="177" t="str">
        <f t="shared" si="231"/>
        <v/>
      </c>
      <c r="BR90" s="177" t="str">
        <f t="shared" si="231"/>
        <v/>
      </c>
      <c r="BS90" s="177" t="str">
        <f t="shared" si="231"/>
        <v/>
      </c>
      <c r="BT90" s="177" t="str">
        <f t="shared" si="237"/>
        <v/>
      </c>
      <c r="BU90" s="177" t="str">
        <f t="shared" si="237"/>
        <v/>
      </c>
      <c r="BV90" s="177" t="str">
        <f t="shared" si="237"/>
        <v/>
      </c>
      <c r="BW90" s="177" t="str">
        <f t="shared" si="237"/>
        <v/>
      </c>
      <c r="BX90" s="177" t="str">
        <f t="shared" si="237"/>
        <v/>
      </c>
      <c r="BY90" s="177" t="str">
        <f t="shared" si="237"/>
        <v/>
      </c>
      <c r="BZ90" s="177" t="str">
        <f t="shared" si="237"/>
        <v/>
      </c>
      <c r="CA90" s="177" t="str">
        <f t="shared" si="237"/>
        <v/>
      </c>
      <c r="CB90" s="177" t="str">
        <f t="shared" si="237"/>
        <v/>
      </c>
      <c r="CC90" s="177" t="str">
        <f t="shared" si="237"/>
        <v/>
      </c>
      <c r="CD90" s="177" t="str">
        <f t="shared" si="237"/>
        <v/>
      </c>
      <c r="CE90" s="177" t="str">
        <f t="shared" si="237"/>
        <v/>
      </c>
      <c r="CF90" s="177" t="str">
        <f t="shared" si="237"/>
        <v/>
      </c>
      <c r="CG90" s="177" t="str">
        <f t="shared" si="237"/>
        <v/>
      </c>
      <c r="CH90" s="177" t="str">
        <f t="shared" si="237"/>
        <v/>
      </c>
      <c r="CI90" s="177" t="str">
        <f t="shared" si="237"/>
        <v/>
      </c>
      <c r="CJ90" s="177" t="str">
        <f t="shared" si="232"/>
        <v/>
      </c>
      <c r="CK90" s="177" t="str">
        <f t="shared" si="232"/>
        <v/>
      </c>
      <c r="CL90" s="177" t="str">
        <f t="shared" si="232"/>
        <v/>
      </c>
      <c r="CM90" s="177" t="str">
        <f t="shared" si="232"/>
        <v/>
      </c>
      <c r="CN90" s="177" t="str">
        <f t="shared" si="232"/>
        <v/>
      </c>
      <c r="CO90" s="177" t="str">
        <f t="shared" si="232"/>
        <v/>
      </c>
      <c r="CP90" s="177" t="str">
        <f t="shared" si="232"/>
        <v/>
      </c>
      <c r="CQ90" s="177" t="str">
        <f t="shared" si="232"/>
        <v/>
      </c>
      <c r="CR90" s="177" t="str">
        <f t="shared" si="232"/>
        <v/>
      </c>
      <c r="CS90" s="177" t="str">
        <f t="shared" si="232"/>
        <v/>
      </c>
      <c r="CT90" s="177" t="str">
        <f t="shared" si="232"/>
        <v/>
      </c>
      <c r="CU90" s="177" t="str">
        <f t="shared" si="232"/>
        <v/>
      </c>
      <c r="CV90" s="177" t="str">
        <f t="shared" si="232"/>
        <v/>
      </c>
      <c r="CW90" s="177" t="str">
        <f t="shared" si="232"/>
        <v/>
      </c>
      <c r="CX90" s="177" t="str">
        <f t="shared" si="232"/>
        <v/>
      </c>
      <c r="CY90" s="177" t="str">
        <f t="shared" si="228"/>
        <v/>
      </c>
      <c r="CZ90" s="177" t="str">
        <f t="shared" si="228"/>
        <v/>
      </c>
      <c r="DA90" s="177" t="str">
        <f t="shared" si="228"/>
        <v/>
      </c>
      <c r="DB90" s="177" t="str">
        <f t="shared" si="228"/>
        <v/>
      </c>
      <c r="DC90" s="177" t="str">
        <f t="shared" si="228"/>
        <v/>
      </c>
      <c r="DD90" s="177" t="str">
        <f t="shared" si="228"/>
        <v/>
      </c>
      <c r="DE90" s="177" t="str">
        <f t="shared" si="228"/>
        <v/>
      </c>
      <c r="DF90" s="177" t="str">
        <f t="shared" si="228"/>
        <v/>
      </c>
      <c r="DG90" s="177" t="str">
        <f t="shared" si="228"/>
        <v/>
      </c>
      <c r="DH90" s="177" t="str">
        <f t="shared" si="228"/>
        <v/>
      </c>
      <c r="DI90" s="177" t="str">
        <f t="shared" si="228"/>
        <v/>
      </c>
      <c r="DJ90" s="177" t="str">
        <f t="shared" si="228"/>
        <v/>
      </c>
      <c r="DK90" s="177" t="str">
        <f t="shared" si="228"/>
        <v/>
      </c>
      <c r="DL90" s="177" t="str">
        <f t="shared" si="228"/>
        <v/>
      </c>
      <c r="DM90" s="177" t="str">
        <f t="shared" si="228"/>
        <v/>
      </c>
      <c r="DN90" s="177" t="str">
        <f t="shared" si="228"/>
        <v/>
      </c>
      <c r="DO90" s="177" t="str">
        <f t="shared" si="224"/>
        <v/>
      </c>
      <c r="DP90" s="177" t="str">
        <f t="shared" si="224"/>
        <v/>
      </c>
      <c r="DQ90" s="177" t="str">
        <f t="shared" si="224"/>
        <v/>
      </c>
      <c r="DR90" s="177" t="str">
        <f t="shared" si="224"/>
        <v/>
      </c>
      <c r="DS90" s="177" t="str">
        <f t="shared" si="224"/>
        <v/>
      </c>
      <c r="DT90" s="177" t="str">
        <f t="shared" si="224"/>
        <v/>
      </c>
      <c r="DU90" s="177" t="str">
        <f t="shared" si="224"/>
        <v/>
      </c>
      <c r="DV90" s="177" t="str">
        <f t="shared" si="224"/>
        <v/>
      </c>
      <c r="DW90" s="177" t="str">
        <f t="shared" si="224"/>
        <v/>
      </c>
      <c r="DX90" s="177" t="str">
        <f t="shared" si="224"/>
        <v/>
      </c>
      <c r="DY90" s="177" t="str">
        <f t="shared" si="224"/>
        <v/>
      </c>
      <c r="DZ90" s="177" t="str">
        <f t="shared" si="224"/>
        <v/>
      </c>
      <c r="EA90" s="177" t="str">
        <f t="shared" si="224"/>
        <v/>
      </c>
      <c r="EB90" s="177" t="str">
        <f t="shared" si="224"/>
        <v/>
      </c>
      <c r="EC90" s="177" t="str">
        <f t="shared" si="224"/>
        <v/>
      </c>
      <c r="ED90" s="177" t="str">
        <f t="shared" si="238"/>
        <v/>
      </c>
      <c r="EE90" s="177" t="str">
        <f t="shared" si="238"/>
        <v/>
      </c>
      <c r="EF90" s="177" t="str">
        <f t="shared" si="238"/>
        <v/>
      </c>
      <c r="EG90" s="177" t="str">
        <f t="shared" si="238"/>
        <v/>
      </c>
      <c r="EH90" s="177" t="str">
        <f t="shared" si="238"/>
        <v/>
      </c>
      <c r="EI90" s="177" t="str">
        <f t="shared" si="238"/>
        <v/>
      </c>
      <c r="EJ90" s="177" t="str">
        <f t="shared" si="238"/>
        <v/>
      </c>
      <c r="EK90" s="177" t="str">
        <f t="shared" si="238"/>
        <v/>
      </c>
      <c r="EL90" s="177" t="str">
        <f t="shared" si="238"/>
        <v/>
      </c>
      <c r="EM90" s="177" t="str">
        <f t="shared" si="238"/>
        <v/>
      </c>
      <c r="EN90" s="177" t="str">
        <f t="shared" si="238"/>
        <v/>
      </c>
      <c r="EO90" s="177" t="str">
        <f t="shared" si="238"/>
        <v/>
      </c>
      <c r="EP90" s="177" t="str">
        <f t="shared" si="238"/>
        <v/>
      </c>
      <c r="EQ90" s="177" t="str">
        <f t="shared" si="238"/>
        <v/>
      </c>
      <c r="ER90" s="177" t="str">
        <f t="shared" si="238"/>
        <v/>
      </c>
      <c r="ES90" s="177" t="str">
        <f t="shared" si="238"/>
        <v/>
      </c>
      <c r="ET90" s="177" t="str">
        <f t="shared" si="233"/>
        <v/>
      </c>
      <c r="EU90" s="177" t="str">
        <f t="shared" si="233"/>
        <v/>
      </c>
      <c r="EV90" s="177" t="str">
        <f t="shared" si="233"/>
        <v/>
      </c>
      <c r="EW90" s="177" t="str">
        <f t="shared" si="233"/>
        <v/>
      </c>
      <c r="EX90" s="177" t="str">
        <f t="shared" si="233"/>
        <v/>
      </c>
      <c r="EY90" s="177" t="str">
        <f t="shared" si="233"/>
        <v/>
      </c>
      <c r="EZ90" s="177" t="str">
        <f t="shared" si="233"/>
        <v/>
      </c>
      <c r="FA90" s="177" t="str">
        <f t="shared" si="233"/>
        <v/>
      </c>
      <c r="FB90" s="177" t="str">
        <f t="shared" si="233"/>
        <v/>
      </c>
      <c r="FC90" s="177" t="str">
        <f t="shared" si="233"/>
        <v/>
      </c>
      <c r="FD90" s="177" t="str">
        <f t="shared" si="233"/>
        <v/>
      </c>
      <c r="FE90" s="177" t="str">
        <f t="shared" si="233"/>
        <v/>
      </c>
      <c r="FF90" s="177" t="str">
        <f t="shared" si="233"/>
        <v/>
      </c>
      <c r="FG90" s="177" t="str">
        <f t="shared" si="233"/>
        <v/>
      </c>
      <c r="FH90" s="177" t="str">
        <f t="shared" si="233"/>
        <v/>
      </c>
      <c r="FI90" s="177" t="str">
        <f t="shared" si="243"/>
        <v/>
      </c>
      <c r="FJ90" s="177" t="str">
        <f t="shared" si="243"/>
        <v/>
      </c>
      <c r="FK90" s="177" t="str">
        <f t="shared" si="243"/>
        <v/>
      </c>
      <c r="FL90" s="177" t="str">
        <f t="shared" si="243"/>
        <v/>
      </c>
      <c r="FM90" s="177" t="str">
        <f t="shared" si="243"/>
        <v/>
      </c>
      <c r="FN90" s="177" t="str">
        <f t="shared" si="243"/>
        <v/>
      </c>
      <c r="FO90" s="177" t="str">
        <f t="shared" si="243"/>
        <v/>
      </c>
      <c r="FP90" s="177" t="str">
        <f t="shared" si="243"/>
        <v/>
      </c>
      <c r="FQ90" s="177" t="str">
        <f t="shared" si="243"/>
        <v/>
      </c>
      <c r="FR90" s="177" t="str">
        <f t="shared" si="243"/>
        <v/>
      </c>
      <c r="FS90" s="177" t="str">
        <f t="shared" si="243"/>
        <v/>
      </c>
      <c r="FT90" s="177" t="str">
        <f t="shared" si="243"/>
        <v/>
      </c>
      <c r="FU90" s="177" t="str">
        <f t="shared" si="243"/>
        <v/>
      </c>
      <c r="FV90" s="177" t="str">
        <f t="shared" si="243"/>
        <v/>
      </c>
      <c r="FW90" s="177" t="str">
        <f t="shared" si="243"/>
        <v/>
      </c>
      <c r="FX90" s="177" t="str">
        <f t="shared" si="243"/>
        <v/>
      </c>
      <c r="FY90" s="177" t="str">
        <f t="shared" si="239"/>
        <v/>
      </c>
      <c r="FZ90" s="177" t="str">
        <f t="shared" si="239"/>
        <v/>
      </c>
      <c r="GA90" s="177" t="str">
        <f t="shared" si="239"/>
        <v/>
      </c>
      <c r="GB90" s="177" t="str">
        <f t="shared" si="239"/>
        <v/>
      </c>
      <c r="GC90" s="177" t="str">
        <f t="shared" si="239"/>
        <v/>
      </c>
      <c r="GD90" s="177" t="str">
        <f t="shared" si="239"/>
        <v/>
      </c>
      <c r="GE90" s="177" t="str">
        <f t="shared" si="239"/>
        <v/>
      </c>
      <c r="GF90" s="177" t="str">
        <f t="shared" si="239"/>
        <v/>
      </c>
      <c r="GG90" s="177" t="str">
        <f t="shared" si="239"/>
        <v/>
      </c>
      <c r="GH90" s="177" t="str">
        <f t="shared" si="239"/>
        <v/>
      </c>
      <c r="GI90" s="177" t="str">
        <f t="shared" si="239"/>
        <v/>
      </c>
      <c r="GJ90" s="177" t="str">
        <f t="shared" si="239"/>
        <v/>
      </c>
      <c r="GK90" s="177" t="str">
        <f t="shared" si="239"/>
        <v/>
      </c>
      <c r="GL90" s="177" t="str">
        <f t="shared" si="239"/>
        <v/>
      </c>
      <c r="GM90" s="177" t="str">
        <f t="shared" si="239"/>
        <v/>
      </c>
      <c r="GN90" s="177" t="str">
        <f t="shared" si="234"/>
        <v/>
      </c>
      <c r="GO90" s="177" t="str">
        <f t="shared" si="234"/>
        <v/>
      </c>
      <c r="GP90" s="177" t="str">
        <f t="shared" si="234"/>
        <v/>
      </c>
      <c r="GQ90" s="177" t="str">
        <f t="shared" si="229"/>
        <v/>
      </c>
      <c r="GR90" s="177" t="str">
        <f t="shared" si="240"/>
        <v/>
      </c>
      <c r="GS90" s="177" t="str">
        <f t="shared" si="240"/>
        <v/>
      </c>
      <c r="GT90" s="177" t="str">
        <f t="shared" si="240"/>
        <v/>
      </c>
      <c r="GU90" s="177" t="str">
        <f t="shared" si="240"/>
        <v/>
      </c>
      <c r="GV90" s="177" t="str">
        <f t="shared" si="240"/>
        <v/>
      </c>
      <c r="GW90" s="177" t="str">
        <f t="shared" si="240"/>
        <v/>
      </c>
      <c r="GX90" s="177" t="str">
        <f t="shared" si="240"/>
        <v/>
      </c>
      <c r="GY90" s="177" t="str">
        <f t="shared" si="240"/>
        <v/>
      </c>
      <c r="GZ90" s="177" t="str">
        <f t="shared" si="240"/>
        <v/>
      </c>
      <c r="HA90" s="177" t="str">
        <f t="shared" si="240"/>
        <v/>
      </c>
      <c r="HB90" s="177" t="str">
        <f t="shared" si="240"/>
        <v/>
      </c>
      <c r="HC90" s="177" t="str">
        <f t="shared" si="240"/>
        <v/>
      </c>
      <c r="HD90" s="177" t="str">
        <f t="shared" si="240"/>
        <v/>
      </c>
      <c r="HE90" s="177" t="str">
        <f t="shared" si="240"/>
        <v/>
      </c>
      <c r="HF90" s="177" t="str">
        <f t="shared" si="240"/>
        <v/>
      </c>
      <c r="HG90" s="177" t="str">
        <f t="shared" si="240"/>
        <v/>
      </c>
      <c r="HH90" s="177" t="str">
        <f t="shared" si="235"/>
        <v/>
      </c>
      <c r="HI90" s="177" t="str">
        <f t="shared" si="235"/>
        <v/>
      </c>
      <c r="HJ90" s="177" t="str">
        <f t="shared" si="235"/>
        <v/>
      </c>
      <c r="HK90" s="177" t="str">
        <f t="shared" si="235"/>
        <v/>
      </c>
      <c r="HL90" s="177" t="str">
        <f t="shared" si="235"/>
        <v/>
      </c>
      <c r="HM90" s="177" t="str">
        <f t="shared" si="235"/>
        <v/>
      </c>
      <c r="HN90" s="177" t="str">
        <f t="shared" si="235"/>
        <v/>
      </c>
      <c r="HO90" s="177" t="str">
        <f t="shared" si="235"/>
        <v/>
      </c>
      <c r="HP90" s="177" t="str">
        <f t="shared" si="235"/>
        <v/>
      </c>
      <c r="HQ90" s="177" t="str">
        <f t="shared" si="235"/>
        <v/>
      </c>
      <c r="HR90" s="177" t="str">
        <f t="shared" si="235"/>
        <v/>
      </c>
      <c r="HS90" s="177" t="str">
        <f t="shared" si="235"/>
        <v/>
      </c>
      <c r="HT90" s="177" t="str">
        <f t="shared" si="235"/>
        <v/>
      </c>
      <c r="HU90" s="177" t="str">
        <f t="shared" si="235"/>
        <v/>
      </c>
      <c r="HV90" s="177" t="str">
        <f t="shared" si="235"/>
        <v/>
      </c>
      <c r="HW90" s="177" t="str">
        <f t="shared" si="230"/>
        <v/>
      </c>
      <c r="HX90" s="177" t="str">
        <f t="shared" si="241"/>
        <v/>
      </c>
      <c r="HY90" s="177" t="str">
        <f t="shared" si="241"/>
        <v/>
      </c>
      <c r="HZ90" s="177" t="str">
        <f t="shared" si="241"/>
        <v/>
      </c>
      <c r="IA90" s="177" t="str">
        <f t="shared" si="241"/>
        <v/>
      </c>
      <c r="IB90" s="177" t="str">
        <f t="shared" si="241"/>
        <v/>
      </c>
      <c r="IC90" s="177" t="str">
        <f t="shared" si="241"/>
        <v/>
      </c>
      <c r="ID90" s="177" t="str">
        <f t="shared" si="241"/>
        <v/>
      </c>
      <c r="IE90" s="192" t="str">
        <f t="shared" si="185"/>
        <v/>
      </c>
      <c r="IF90" s="193" t="e">
        <f t="shared" si="174"/>
        <v>#N/A</v>
      </c>
      <c r="IG90" s="193" t="e">
        <f t="shared" si="209"/>
        <v>#N/A</v>
      </c>
      <c r="IH90" s="193" t="e">
        <f t="shared" si="209"/>
        <v>#N/A</v>
      </c>
      <c r="II90" s="193" t="e">
        <f t="shared" si="209"/>
        <v>#N/A</v>
      </c>
      <c r="IJ90" s="193" t="e">
        <f t="shared" si="219"/>
        <v>#N/A</v>
      </c>
      <c r="IK90" s="193" t="e">
        <f t="shared" si="219"/>
        <v>#N/A</v>
      </c>
      <c r="IL90" s="193" t="e">
        <f t="shared" si="219"/>
        <v>#N/A</v>
      </c>
      <c r="IM90" s="193" t="e">
        <f t="shared" si="219"/>
        <v>#N/A</v>
      </c>
      <c r="IN90" s="193" t="e">
        <f t="shared" si="219"/>
        <v>#N/A</v>
      </c>
      <c r="IO90" s="193" t="e">
        <f t="shared" si="219"/>
        <v>#N/A</v>
      </c>
      <c r="IP90" s="193" t="e">
        <f t="shared" si="219"/>
        <v>#N/A</v>
      </c>
      <c r="IQ90" s="193" t="e">
        <f t="shared" si="219"/>
        <v>#N/A</v>
      </c>
      <c r="IR90" s="193" t="e">
        <f t="shared" si="219"/>
        <v>#N/A</v>
      </c>
      <c r="IS90" s="193" t="e">
        <f t="shared" si="219"/>
        <v>#N/A</v>
      </c>
      <c r="IT90" s="193" t="e">
        <f t="shared" si="219"/>
        <v>#N/A</v>
      </c>
      <c r="IU90" s="193" t="e">
        <f t="shared" si="219"/>
        <v>#N/A</v>
      </c>
      <c r="IV90" s="193" t="e">
        <f t="shared" si="219"/>
        <v>#N/A</v>
      </c>
      <c r="IW90" s="193" t="e">
        <f t="shared" si="219"/>
        <v>#N/A</v>
      </c>
      <c r="IX90" s="193" t="e">
        <f t="shared" si="219"/>
        <v>#N/A</v>
      </c>
      <c r="IY90" s="193" t="e">
        <f t="shared" si="215"/>
        <v>#N/A</v>
      </c>
      <c r="IZ90" s="193" t="e">
        <f t="shared" si="215"/>
        <v>#N/A</v>
      </c>
      <c r="JA90" s="193" t="e">
        <f t="shared" si="215"/>
        <v>#N/A</v>
      </c>
      <c r="JB90" s="193" t="e">
        <f t="shared" si="215"/>
        <v>#N/A</v>
      </c>
      <c r="JC90" s="193" t="e">
        <f t="shared" si="215"/>
        <v>#N/A</v>
      </c>
      <c r="JD90" s="193" t="e">
        <f t="shared" si="215"/>
        <v>#N/A</v>
      </c>
      <c r="JE90" s="193" t="e">
        <f t="shared" si="215"/>
        <v>#N/A</v>
      </c>
      <c r="JF90" s="193" t="e">
        <f t="shared" si="215"/>
        <v>#N/A</v>
      </c>
      <c r="JG90" s="193" t="e">
        <f t="shared" si="215"/>
        <v>#N/A</v>
      </c>
      <c r="JH90" s="193" t="e">
        <f t="shared" si="215"/>
        <v>#N/A</v>
      </c>
      <c r="JI90" s="193" t="e">
        <f t="shared" si="215"/>
        <v>#N/A</v>
      </c>
      <c r="JJ90" s="193" t="e">
        <f t="shared" si="215"/>
        <v>#N/A</v>
      </c>
      <c r="JK90" s="193" t="e">
        <f t="shared" si="215"/>
        <v>#N/A</v>
      </c>
      <c r="JL90" s="193" t="e">
        <f t="shared" si="215"/>
        <v>#N/A</v>
      </c>
      <c r="JM90" s="193" t="e">
        <f t="shared" si="215"/>
        <v>#N/A</v>
      </c>
      <c r="JN90" s="193" t="e">
        <f t="shared" si="212"/>
        <v>#N/A</v>
      </c>
      <c r="JO90" s="193" t="e">
        <f t="shared" si="212"/>
        <v>#N/A</v>
      </c>
      <c r="JP90" s="193" t="e">
        <f t="shared" si="212"/>
        <v>#N/A</v>
      </c>
      <c r="JQ90" s="193" t="e">
        <f t="shared" si="212"/>
        <v>#N/A</v>
      </c>
      <c r="JR90" s="193" t="e">
        <f t="shared" si="212"/>
        <v>#N/A</v>
      </c>
      <c r="JS90" s="193" t="e">
        <f t="shared" si="212"/>
        <v>#N/A</v>
      </c>
      <c r="JT90" s="193" t="e">
        <f t="shared" si="212"/>
        <v>#N/A</v>
      </c>
      <c r="JU90" s="193" t="e">
        <f t="shared" si="212"/>
        <v>#N/A</v>
      </c>
      <c r="JV90" s="193" t="e">
        <f t="shared" si="212"/>
        <v>#N/A</v>
      </c>
      <c r="JW90" s="193" t="e">
        <f t="shared" si="212"/>
        <v>#N/A</v>
      </c>
      <c r="JX90" s="193" t="e">
        <f t="shared" si="212"/>
        <v>#N/A</v>
      </c>
      <c r="JY90" s="193" t="e">
        <f t="shared" si="212"/>
        <v>#N/A</v>
      </c>
      <c r="JZ90" s="193" t="e">
        <f t="shared" si="212"/>
        <v>#N/A</v>
      </c>
      <c r="KA90" s="193" t="e">
        <f t="shared" si="212"/>
        <v>#N/A</v>
      </c>
      <c r="KB90" s="193" t="e">
        <f t="shared" si="212"/>
        <v>#N/A</v>
      </c>
      <c r="KC90" s="193" t="e">
        <f t="shared" si="225"/>
        <v>#N/A</v>
      </c>
      <c r="KD90" s="193" t="e">
        <f t="shared" si="225"/>
        <v>#N/A</v>
      </c>
      <c r="KE90" s="193" t="e">
        <f t="shared" si="225"/>
        <v>#N/A</v>
      </c>
      <c r="KF90" s="193" t="e">
        <f t="shared" si="225"/>
        <v>#N/A</v>
      </c>
      <c r="KG90" s="193" t="e">
        <f t="shared" si="225"/>
        <v>#N/A</v>
      </c>
      <c r="KH90" s="193" t="e">
        <f t="shared" si="225"/>
        <v>#N/A</v>
      </c>
      <c r="KI90" s="193" t="e">
        <f t="shared" si="225"/>
        <v>#N/A</v>
      </c>
      <c r="KJ90" s="193" t="e">
        <f t="shared" si="225"/>
        <v>#N/A</v>
      </c>
      <c r="KK90" s="193" t="e">
        <f t="shared" si="225"/>
        <v>#N/A</v>
      </c>
      <c r="KL90" s="193" t="e">
        <f t="shared" si="225"/>
        <v>#N/A</v>
      </c>
      <c r="KM90" s="193" t="e">
        <f t="shared" si="225"/>
        <v>#N/A</v>
      </c>
      <c r="KN90" s="193" t="e">
        <f t="shared" si="225"/>
        <v>#N/A</v>
      </c>
      <c r="KO90" s="193" t="e">
        <f t="shared" si="225"/>
        <v>#N/A</v>
      </c>
      <c r="KP90" s="193" t="e">
        <f t="shared" si="225"/>
        <v>#N/A</v>
      </c>
      <c r="KQ90" s="193" t="e">
        <f t="shared" si="225"/>
        <v>#N/A</v>
      </c>
      <c r="KR90" s="193" t="e">
        <f t="shared" si="197"/>
        <v>#N/A</v>
      </c>
      <c r="KS90" s="193" t="e">
        <f t="shared" si="210"/>
        <v>#N/A</v>
      </c>
      <c r="KT90" s="193" t="e">
        <f t="shared" si="210"/>
        <v>#N/A</v>
      </c>
      <c r="KU90" s="193" t="e">
        <f t="shared" si="210"/>
        <v>#N/A</v>
      </c>
      <c r="KV90" s="193" t="e">
        <f t="shared" si="220"/>
        <v>#N/A</v>
      </c>
      <c r="KW90" s="193" t="e">
        <f t="shared" si="220"/>
        <v>#N/A</v>
      </c>
      <c r="KX90" s="193" t="e">
        <f t="shared" si="220"/>
        <v>#N/A</v>
      </c>
      <c r="KY90" s="193" t="e">
        <f t="shared" si="220"/>
        <v>#N/A</v>
      </c>
      <c r="KZ90" s="193" t="e">
        <f t="shared" si="220"/>
        <v>#N/A</v>
      </c>
      <c r="LA90" s="193" t="e">
        <f t="shared" si="220"/>
        <v>#N/A</v>
      </c>
      <c r="LB90" s="193" t="e">
        <f t="shared" si="220"/>
        <v>#N/A</v>
      </c>
      <c r="LC90" s="193" t="e">
        <f t="shared" si="220"/>
        <v>#N/A</v>
      </c>
      <c r="LD90" s="193" t="e">
        <f t="shared" si="220"/>
        <v>#N/A</v>
      </c>
      <c r="LE90" s="193" t="e">
        <f t="shared" si="220"/>
        <v>#N/A</v>
      </c>
      <c r="LF90" s="193" t="e">
        <f t="shared" si="220"/>
        <v>#N/A</v>
      </c>
      <c r="LG90" s="193" t="e">
        <f t="shared" si="220"/>
        <v>#N/A</v>
      </c>
      <c r="LH90" s="193" t="e">
        <f t="shared" si="220"/>
        <v>#N/A</v>
      </c>
      <c r="LI90" s="193" t="e">
        <f t="shared" si="220"/>
        <v>#N/A</v>
      </c>
      <c r="LJ90" s="193" t="e">
        <f t="shared" si="220"/>
        <v>#N/A</v>
      </c>
      <c r="LK90" s="193" t="e">
        <f t="shared" si="216"/>
        <v>#N/A</v>
      </c>
      <c r="LL90" s="193" t="e">
        <f t="shared" si="216"/>
        <v>#N/A</v>
      </c>
      <c r="LM90" s="193" t="e">
        <f t="shared" si="216"/>
        <v>#N/A</v>
      </c>
      <c r="LN90" s="193" t="e">
        <f t="shared" si="216"/>
        <v>#N/A</v>
      </c>
      <c r="LO90" s="193" t="e">
        <f t="shared" si="216"/>
        <v>#N/A</v>
      </c>
      <c r="LP90" s="193" t="e">
        <f t="shared" si="216"/>
        <v>#N/A</v>
      </c>
      <c r="LQ90" s="193" t="e">
        <f t="shared" si="216"/>
        <v>#N/A</v>
      </c>
      <c r="LR90" s="193" t="e">
        <f t="shared" si="216"/>
        <v>#N/A</v>
      </c>
      <c r="LS90" s="193" t="e">
        <f t="shared" si="216"/>
        <v>#N/A</v>
      </c>
      <c r="LT90" s="193" t="e">
        <f t="shared" si="216"/>
        <v>#N/A</v>
      </c>
      <c r="LU90" s="193" t="e">
        <f t="shared" si="216"/>
        <v>#N/A</v>
      </c>
      <c r="LV90" s="193" t="e">
        <f t="shared" si="216"/>
        <v>#N/A</v>
      </c>
      <c r="LW90" s="193" t="e">
        <f t="shared" si="216"/>
        <v>#N/A</v>
      </c>
      <c r="LX90" s="193" t="e">
        <f t="shared" si="216"/>
        <v>#N/A</v>
      </c>
      <c r="LY90" s="193" t="e">
        <f t="shared" si="216"/>
        <v>#N/A</v>
      </c>
      <c r="LZ90" s="193" t="e">
        <f t="shared" si="213"/>
        <v>#N/A</v>
      </c>
      <c r="MA90" s="193" t="e">
        <f t="shared" si="213"/>
        <v>#N/A</v>
      </c>
      <c r="MB90" s="193" t="e">
        <f t="shared" si="213"/>
        <v>#N/A</v>
      </c>
      <c r="MC90" s="193" t="e">
        <f t="shared" si="213"/>
        <v>#N/A</v>
      </c>
      <c r="MD90" s="193" t="e">
        <f t="shared" si="213"/>
        <v>#N/A</v>
      </c>
      <c r="ME90" s="193" t="e">
        <f t="shared" si="213"/>
        <v>#N/A</v>
      </c>
      <c r="MF90" s="193" t="e">
        <f t="shared" si="213"/>
        <v>#N/A</v>
      </c>
      <c r="MG90" s="193" t="e">
        <f t="shared" si="213"/>
        <v>#N/A</v>
      </c>
      <c r="MH90" s="193" t="e">
        <f t="shared" si="213"/>
        <v>#N/A</v>
      </c>
      <c r="MI90" s="193" t="e">
        <f t="shared" si="213"/>
        <v>#N/A</v>
      </c>
      <c r="MJ90" s="193" t="e">
        <f t="shared" si="213"/>
        <v>#N/A</v>
      </c>
      <c r="MK90" s="193" t="e">
        <f t="shared" si="213"/>
        <v>#N/A</v>
      </c>
      <c r="ML90" s="193" t="e">
        <f t="shared" si="213"/>
        <v>#N/A</v>
      </c>
      <c r="MM90" s="193" t="e">
        <f t="shared" si="213"/>
        <v>#N/A</v>
      </c>
      <c r="MN90" s="193" t="e">
        <f t="shared" si="213"/>
        <v>#N/A</v>
      </c>
      <c r="MO90" s="193" t="e">
        <f t="shared" si="226"/>
        <v>#N/A</v>
      </c>
      <c r="MP90" s="193" t="e">
        <f t="shared" si="226"/>
        <v>#N/A</v>
      </c>
      <c r="MQ90" s="193" t="e">
        <f t="shared" si="226"/>
        <v>#N/A</v>
      </c>
      <c r="MR90" s="193" t="e">
        <f t="shared" si="226"/>
        <v>#N/A</v>
      </c>
      <c r="MS90" s="193" t="e">
        <f t="shared" si="226"/>
        <v>#N/A</v>
      </c>
      <c r="MT90" s="193" t="e">
        <f t="shared" si="226"/>
        <v>#N/A</v>
      </c>
      <c r="MU90" s="193" t="e">
        <f t="shared" si="226"/>
        <v>#N/A</v>
      </c>
      <c r="MV90" s="193" t="e">
        <f t="shared" si="226"/>
        <v>#N/A</v>
      </c>
      <c r="MW90" s="193" t="e">
        <f t="shared" si="226"/>
        <v>#N/A</v>
      </c>
      <c r="MX90" s="193" t="e">
        <f t="shared" si="226"/>
        <v>#N/A</v>
      </c>
      <c r="MY90" s="193" t="e">
        <f t="shared" si="226"/>
        <v>#N/A</v>
      </c>
      <c r="MZ90" s="193" t="e">
        <f t="shared" si="226"/>
        <v>#N/A</v>
      </c>
      <c r="NA90" s="193" t="e">
        <f t="shared" si="226"/>
        <v>#N/A</v>
      </c>
      <c r="NB90" s="193" t="e">
        <f t="shared" si="226"/>
        <v>#N/A</v>
      </c>
      <c r="NC90" s="193" t="e">
        <f t="shared" si="226"/>
        <v>#N/A</v>
      </c>
      <c r="ND90" s="193" t="e">
        <f t="shared" si="198"/>
        <v>#N/A</v>
      </c>
      <c r="NE90" s="193" t="e">
        <f t="shared" si="211"/>
        <v>#N/A</v>
      </c>
      <c r="NF90" s="193" t="e">
        <f t="shared" si="211"/>
        <v>#N/A</v>
      </c>
      <c r="NG90" s="193" t="e">
        <f t="shared" si="211"/>
        <v>#N/A</v>
      </c>
      <c r="NH90" s="193" t="e">
        <f t="shared" si="221"/>
        <v>#N/A</v>
      </c>
      <c r="NI90" s="193" t="e">
        <f t="shared" si="221"/>
        <v>#N/A</v>
      </c>
      <c r="NJ90" s="193" t="e">
        <f t="shared" si="221"/>
        <v>#N/A</v>
      </c>
      <c r="NK90" s="193" t="e">
        <f t="shared" si="221"/>
        <v>#N/A</v>
      </c>
      <c r="NL90" s="193" t="e">
        <f t="shared" si="221"/>
        <v>#N/A</v>
      </c>
      <c r="NM90" s="193" t="e">
        <f t="shared" si="221"/>
        <v>#N/A</v>
      </c>
      <c r="NN90" s="193" t="e">
        <f t="shared" si="221"/>
        <v>#N/A</v>
      </c>
      <c r="NO90" s="193" t="e">
        <f t="shared" si="221"/>
        <v>#N/A</v>
      </c>
      <c r="NP90" s="193" t="e">
        <f t="shared" si="221"/>
        <v>#N/A</v>
      </c>
      <c r="NQ90" s="193" t="e">
        <f t="shared" si="221"/>
        <v>#N/A</v>
      </c>
      <c r="NR90" s="193" t="e">
        <f t="shared" si="221"/>
        <v>#N/A</v>
      </c>
      <c r="NS90" s="193" t="e">
        <f t="shared" si="221"/>
        <v>#N/A</v>
      </c>
      <c r="NT90" s="193" t="e">
        <f t="shared" si="221"/>
        <v>#N/A</v>
      </c>
      <c r="NU90" s="193" t="e">
        <f t="shared" si="221"/>
        <v>#N/A</v>
      </c>
      <c r="NV90" s="193" t="e">
        <f t="shared" si="221"/>
        <v>#N/A</v>
      </c>
      <c r="NW90" s="193" t="e">
        <f t="shared" si="217"/>
        <v>#N/A</v>
      </c>
      <c r="NX90" s="193" t="e">
        <f t="shared" si="217"/>
        <v>#N/A</v>
      </c>
      <c r="NY90" s="193" t="e">
        <f t="shared" si="217"/>
        <v>#N/A</v>
      </c>
      <c r="NZ90" s="193" t="e">
        <f t="shared" si="217"/>
        <v>#N/A</v>
      </c>
      <c r="OA90" s="193" t="e">
        <f t="shared" si="217"/>
        <v>#N/A</v>
      </c>
      <c r="OB90" s="193" t="e">
        <f t="shared" si="217"/>
        <v>#N/A</v>
      </c>
      <c r="OC90" s="193" t="e">
        <f t="shared" si="217"/>
        <v>#N/A</v>
      </c>
      <c r="OD90" s="193" t="e">
        <f t="shared" si="217"/>
        <v>#N/A</v>
      </c>
      <c r="OE90" s="193" t="e">
        <f t="shared" si="217"/>
        <v>#N/A</v>
      </c>
      <c r="OF90" s="193" t="e">
        <f t="shared" si="217"/>
        <v>#N/A</v>
      </c>
      <c r="OG90" s="193" t="e">
        <f t="shared" si="217"/>
        <v>#N/A</v>
      </c>
      <c r="OH90" s="193" t="e">
        <f t="shared" si="217"/>
        <v>#N/A</v>
      </c>
      <c r="OI90" s="193" t="e">
        <f t="shared" si="217"/>
        <v>#N/A</v>
      </c>
      <c r="OJ90" s="193" t="e">
        <f t="shared" si="217"/>
        <v>#N/A</v>
      </c>
      <c r="OK90" s="193" t="e">
        <f t="shared" si="217"/>
        <v>#N/A</v>
      </c>
      <c r="OL90" s="193" t="e">
        <f t="shared" si="214"/>
        <v>#N/A</v>
      </c>
      <c r="OM90" s="193" t="e">
        <f t="shared" si="214"/>
        <v>#N/A</v>
      </c>
      <c r="ON90" s="193" t="e">
        <f t="shared" si="214"/>
        <v>#N/A</v>
      </c>
      <c r="OO90" s="193" t="e">
        <f t="shared" si="214"/>
        <v>#N/A</v>
      </c>
      <c r="OP90" s="193" t="e">
        <f t="shared" si="214"/>
        <v>#N/A</v>
      </c>
      <c r="OQ90" s="193" t="e">
        <f t="shared" si="214"/>
        <v>#N/A</v>
      </c>
      <c r="OR90" s="193" t="e">
        <f t="shared" si="214"/>
        <v>#N/A</v>
      </c>
      <c r="OS90" s="193" t="e">
        <f t="shared" si="214"/>
        <v>#N/A</v>
      </c>
      <c r="OT90" s="193" t="e">
        <f t="shared" si="214"/>
        <v>#N/A</v>
      </c>
      <c r="OU90" s="193" t="e">
        <f t="shared" si="214"/>
        <v>#N/A</v>
      </c>
      <c r="OV90" s="193" t="e">
        <f t="shared" si="214"/>
        <v>#N/A</v>
      </c>
      <c r="OW90" s="193" t="e">
        <f t="shared" si="214"/>
        <v>#N/A</v>
      </c>
      <c r="OX90" s="193" t="e">
        <f t="shared" si="214"/>
        <v>#N/A</v>
      </c>
      <c r="OY90" s="193" t="e">
        <f t="shared" si="214"/>
        <v>#N/A</v>
      </c>
      <c r="OZ90" s="193" t="e">
        <f t="shared" si="214"/>
        <v>#N/A</v>
      </c>
      <c r="PA90" s="193" t="e">
        <f t="shared" si="227"/>
        <v>#N/A</v>
      </c>
      <c r="PB90" s="193" t="e">
        <f t="shared" si="227"/>
        <v>#N/A</v>
      </c>
      <c r="PC90" s="193" t="e">
        <f t="shared" si="227"/>
        <v>#N/A</v>
      </c>
      <c r="PD90" s="193" t="e">
        <f t="shared" si="227"/>
        <v>#N/A</v>
      </c>
      <c r="PE90" s="193" t="e">
        <f t="shared" si="227"/>
        <v>#N/A</v>
      </c>
      <c r="PF90" s="193" t="e">
        <f t="shared" si="227"/>
        <v>#N/A</v>
      </c>
      <c r="PG90" s="193" t="e">
        <f t="shared" si="227"/>
        <v>#N/A</v>
      </c>
      <c r="PH90" s="193" t="e">
        <f t="shared" si="227"/>
        <v>#N/A</v>
      </c>
      <c r="PI90" s="193" t="e">
        <f t="shared" si="227"/>
        <v>#N/A</v>
      </c>
      <c r="PJ90" s="193" t="e">
        <f t="shared" si="227"/>
        <v>#N/A</v>
      </c>
      <c r="PK90" s="193" t="e">
        <f t="shared" si="227"/>
        <v>#N/A</v>
      </c>
      <c r="PL90" s="193" t="e">
        <f t="shared" si="227"/>
        <v>#N/A</v>
      </c>
      <c r="PM90" s="193" t="e">
        <f t="shared" si="227"/>
        <v>#N/A</v>
      </c>
      <c r="PN90" s="193" t="e">
        <f t="shared" si="227"/>
        <v>#N/A</v>
      </c>
      <c r="PO90" s="193" t="e">
        <f t="shared" si="227"/>
        <v>#N/A</v>
      </c>
      <c r="PP90" s="193" t="e">
        <f t="shared" si="199"/>
        <v>#N/A</v>
      </c>
      <c r="PQ90" s="193" t="e">
        <f t="shared" si="222"/>
        <v>#N/A</v>
      </c>
      <c r="PR90" s="193" t="e">
        <f t="shared" si="222"/>
        <v>#N/A</v>
      </c>
      <c r="PS90" s="193" t="e">
        <f t="shared" si="222"/>
        <v>#N/A</v>
      </c>
      <c r="PT90" s="193" t="e">
        <f t="shared" si="222"/>
        <v>#N/A</v>
      </c>
      <c r="PU90" s="193" t="e">
        <f t="shared" si="222"/>
        <v>#N/A</v>
      </c>
      <c r="PV90" s="193" t="e">
        <f t="shared" si="222"/>
        <v>#N/A</v>
      </c>
      <c r="PW90" s="193" t="e">
        <f t="shared" si="222"/>
        <v>#N/A</v>
      </c>
      <c r="PX90" s="193" t="e">
        <f t="shared" si="222"/>
        <v>#N/A</v>
      </c>
    </row>
    <row r="91" spans="1:440" hidden="1" x14ac:dyDescent="0.45">
      <c r="A91" s="20">
        <v>88</v>
      </c>
      <c r="B91" s="134"/>
      <c r="C91" s="279"/>
      <c r="D91" s="280" t="str">
        <f t="shared" si="176"/>
        <v/>
      </c>
      <c r="E91" s="281"/>
      <c r="F91" s="280" t="str">
        <f t="shared" si="177"/>
        <v/>
      </c>
      <c r="G91" s="279"/>
      <c r="H91" s="135"/>
      <c r="I91" s="110" t="str">
        <f t="shared" si="178"/>
        <v/>
      </c>
      <c r="J91" s="21" t="str">
        <f t="shared" si="179"/>
        <v/>
      </c>
      <c r="K91" s="22" t="str">
        <f t="shared" si="180"/>
        <v/>
      </c>
      <c r="L91" s="23" t="str">
        <f>IF(J91="","",IF(OR($J91&lt;Skew!$B$3,$J91=Skew!$B$3),IF($J91&gt;Skew!$C$3,Skew!$A$3,IF($J91&gt;Skew!$C$4,Skew!$A$4,IF($J91&gt;Skew!$C$5,Skew!$A$5,IF($J91&gt;Skew!$C$6,Skew!$A$6,IF($J91&gt;Skew!$C$7,Skew!$A$7,IF($J91&gt;Skew!$C$8,Skew!$A$8,IF($J91&gt;Skew!$C$9,Skew!$A$9,IF($J91&gt;Skew!$C$10,Skew!$A$10,IF($J91&gt;Skew!$C$11,Skew!$A$11,IF($J91&gt;Skew!$C$12,Skew!$A$12,IF($J91&gt;Skew!$C$13,Skew!$A$13,IF($J91&gt;Skew!$C$14,Skew!$A$14,IF($J91&gt;Skew!$C$15,Skew!$A$15,IF($J91&gt;Skew!$C$16,Skew!$A$16,Skew!$A$17)
)))))))))))))))</f>
        <v/>
      </c>
      <c r="M91" s="22" t="str">
        <f>IF(J91="","",MATCH(L91,Skew!$A$3:$A$17,0))</f>
        <v/>
      </c>
      <c r="N91" s="22" t="str">
        <f t="shared" si="168"/>
        <v/>
      </c>
      <c r="O91" s="24"/>
      <c r="P91" s="22" t="str">
        <f>IF(OR(J91="",O91=""),"",MATCH(O91,Confidence!$A$3:$A$12,0))</f>
        <v/>
      </c>
      <c r="Q91" s="25" t="str">
        <f t="shared" si="169"/>
        <v/>
      </c>
      <c r="R91" s="25" t="str">
        <f t="shared" si="170"/>
        <v/>
      </c>
      <c r="S91" s="22"/>
      <c r="T91" s="102" t="str">
        <f t="shared" si="171"/>
        <v/>
      </c>
      <c r="U91" s="102" t="str">
        <f t="shared" si="172"/>
        <v/>
      </c>
      <c r="V91" s="37" t="str">
        <f t="shared" si="173"/>
        <v/>
      </c>
      <c r="W91" s="115"/>
      <c r="X91" s="204" t="str">
        <f>IF(AND(D91&gt;0,E91&gt;0,F91&gt;0,Q91&gt;0,R91&gt;0,W91&gt;0,NOT(O91="")),ABS(VLOOKUP($W$1,VLookups!$A$30:$B$31,2,FALSE)-_xlfn.BETA.DIST(W91,IF(K91="L",R91,Q91),IF(K91="L",Q91,R91),TRUE,D91,F91)),"")</f>
        <v/>
      </c>
      <c r="Y91" s="112" t="str">
        <f>IF(OR($Q91="",$R91=""),"",_xlfn.BETA.INV(ABS(VLOOKUP($W$1,VLookups!$A$30:$B$31,2,FALSE)-Y$3),IF($K91="L",$R91,$Q91),IF($K91="L",$Q91,$R91),$D91,$F91))</f>
        <v/>
      </c>
      <c r="Z91" s="113" t="str">
        <f>IF(OR($Q91="",$R91=""),"",_xlfn.BETA.INV(ABS(VLOOKUP($W$1,VLookups!$A$30:$B$31,2,FALSE)-Z$3),IF($K91="L",$R91,$Q91),IF($K91="L",$Q91,$R91),$D91,$F91))</f>
        <v/>
      </c>
      <c r="AA91" s="112" t="str">
        <f>IF(OR($Q91="",$R91=""),"",_xlfn.BETA.INV(ABS(VLOOKUP($W$1,VLookups!$A$30:$B$31,2,FALSE)-AA$3),IF($K91="L",$R91,$Q91),IF($K91="L",$Q91,$R91),$D91,$F91))</f>
        <v/>
      </c>
      <c r="AB91" s="113" t="str">
        <f>IF(OR($Q91="",$R91=""),"",_xlfn.BETA.INV(ABS(VLOOKUP($W$1,VLookups!$A$30:$B$31,2,FALSE)-AB$3),IF($K91="L",$R91,$Q91),IF($K91="L",$Q91,$R91),$D91,$F91))</f>
        <v/>
      </c>
      <c r="AC91" s="112" t="str">
        <f>IF(OR($Q91="",$R91=""),"",_xlfn.BETA.INV(ABS(VLOOKUP($W$1,VLookups!$A$30:$B$31,2,FALSE)-AC$3),IF($K91="L",$R91,$Q91),IF($K91="L",$Q91,$R91),$D91,$F91))</f>
        <v/>
      </c>
      <c r="AD91" s="113" t="str">
        <f>IF(OR($Q91="",$R91=""),"",_xlfn.BETA.INV(ABS(VLOOKUP($W$1,VLookups!$A$30:$B$31,2,FALSE)-AD$3),IF($K91="L",$R91,$Q91),IF($K91="L",$Q91,$R91),$D91,$F91))</f>
        <v/>
      </c>
      <c r="AE91" s="112" t="str">
        <f>IF(OR($Q91="",$R91=""),"",_xlfn.BETA.INV(ABS(VLOOKUP($W$1,VLookups!$A$30:$B$31,2,FALSE)-AE$3),IF($K91="L",$R91,$Q91),IF($K91="L",$Q91,$R91),$D91,$F91))</f>
        <v/>
      </c>
      <c r="AF91" s="113" t="str">
        <f>IF(OR($Q91="",$R91=""),"",_xlfn.BETA.INV(ABS(VLOOKUP($W$1,VLookups!$A$30:$B$31,2,FALSE)-AF$3),IF($K91="L",$R91,$Q91),IF($K91="L",$Q91,$R91),$D91,$F91))</f>
        <v/>
      </c>
      <c r="AG91" s="112" t="str">
        <f>IF(OR($Q91="",$R91=""),"",_xlfn.BETA.INV(ABS(VLOOKUP($W$1,VLookups!$A$30:$B$31,2,FALSE)-AG$3),IF($K91="L",$R91,$Q91),IF($K91="L",$Q91,$R91),$D91,$F91))</f>
        <v/>
      </c>
      <c r="AH91" s="113" t="str">
        <f>IF(OR($Q91="",$R91=""),"",_xlfn.BETA.INV(ABS(VLOOKUP($W$1,VLookups!$A$30:$B$31,2,FALSE)-AH$3),IF($K91="L",$R91,$Q91),IF($K91="L",$Q91,$R91),$D91,$F91))</f>
        <v/>
      </c>
      <c r="AI91" s="112" t="str">
        <f>IF(OR($Q91="",$R91=""),"",_xlfn.BETA.INV(ABS(VLOOKUP($W$1,VLookups!$A$30:$B$31,2,FALSE)-AI$3),IF($K91="L",$R91,$Q91),IF($K91="L",$Q91,$R91),$D91,$F91))</f>
        <v/>
      </c>
      <c r="AJ91" s="113" t="str">
        <f>IF(OR($Q91="",$R91=""),"",_xlfn.BETA.INV(ABS(VLOOKUP($W$1,VLookups!$A$30:$B$31,2,FALSE)-AJ$3),IF($K91="L",$R91,$Q91),IF($K91="L",$Q91,$R91),$D91,$F91))</f>
        <v/>
      </c>
      <c r="AK91" s="15"/>
      <c r="AL91" s="194" t="str">
        <f t="shared" si="181"/>
        <v/>
      </c>
      <c r="AM91" s="192" t="str">
        <f t="shared" si="182"/>
        <v/>
      </c>
      <c r="AN91" s="177" t="str">
        <f t="shared" si="242"/>
        <v/>
      </c>
      <c r="AO91" s="177" t="str">
        <f t="shared" si="236"/>
        <v/>
      </c>
      <c r="AP91" s="177" t="str">
        <f t="shared" si="236"/>
        <v/>
      </c>
      <c r="AQ91" s="177" t="str">
        <f t="shared" si="236"/>
        <v/>
      </c>
      <c r="AR91" s="177" t="str">
        <f t="shared" si="236"/>
        <v/>
      </c>
      <c r="AS91" s="177" t="str">
        <f t="shared" si="236"/>
        <v/>
      </c>
      <c r="AT91" s="177" t="str">
        <f t="shared" si="236"/>
        <v/>
      </c>
      <c r="AU91" s="177" t="str">
        <f t="shared" si="236"/>
        <v/>
      </c>
      <c r="AV91" s="177" t="str">
        <f t="shared" si="236"/>
        <v/>
      </c>
      <c r="AW91" s="177" t="str">
        <f t="shared" si="236"/>
        <v/>
      </c>
      <c r="AX91" s="177" t="str">
        <f t="shared" si="236"/>
        <v/>
      </c>
      <c r="AY91" s="177" t="str">
        <f t="shared" si="236"/>
        <v/>
      </c>
      <c r="AZ91" s="177" t="str">
        <f t="shared" si="236"/>
        <v/>
      </c>
      <c r="BA91" s="177" t="str">
        <f t="shared" si="236"/>
        <v/>
      </c>
      <c r="BB91" s="177" t="str">
        <f t="shared" si="236"/>
        <v/>
      </c>
      <c r="BC91" s="177" t="str">
        <f t="shared" si="236"/>
        <v/>
      </c>
      <c r="BD91" s="177" t="str">
        <f t="shared" si="236"/>
        <v/>
      </c>
      <c r="BE91" s="177" t="str">
        <f t="shared" si="231"/>
        <v/>
      </c>
      <c r="BF91" s="177" t="str">
        <f t="shared" si="231"/>
        <v/>
      </c>
      <c r="BG91" s="177" t="str">
        <f t="shared" si="231"/>
        <v/>
      </c>
      <c r="BH91" s="177" t="str">
        <f t="shared" si="231"/>
        <v/>
      </c>
      <c r="BI91" s="177" t="str">
        <f t="shared" si="231"/>
        <v/>
      </c>
      <c r="BJ91" s="177" t="str">
        <f t="shared" si="231"/>
        <v/>
      </c>
      <c r="BK91" s="177" t="str">
        <f t="shared" si="231"/>
        <v/>
      </c>
      <c r="BL91" s="177" t="str">
        <f t="shared" si="231"/>
        <v/>
      </c>
      <c r="BM91" s="177" t="str">
        <f t="shared" si="231"/>
        <v/>
      </c>
      <c r="BN91" s="177" t="str">
        <f t="shared" si="231"/>
        <v/>
      </c>
      <c r="BO91" s="177" t="str">
        <f t="shared" si="231"/>
        <v/>
      </c>
      <c r="BP91" s="177" t="str">
        <f t="shared" si="231"/>
        <v/>
      </c>
      <c r="BQ91" s="177" t="str">
        <f t="shared" si="231"/>
        <v/>
      </c>
      <c r="BR91" s="177" t="str">
        <f t="shared" si="231"/>
        <v/>
      </c>
      <c r="BS91" s="177" t="str">
        <f t="shared" si="231"/>
        <v/>
      </c>
      <c r="BT91" s="177" t="str">
        <f t="shared" si="237"/>
        <v/>
      </c>
      <c r="BU91" s="177" t="str">
        <f t="shared" si="237"/>
        <v/>
      </c>
      <c r="BV91" s="177" t="str">
        <f t="shared" si="237"/>
        <v/>
      </c>
      <c r="BW91" s="177" t="str">
        <f t="shared" si="237"/>
        <v/>
      </c>
      <c r="BX91" s="177" t="str">
        <f t="shared" si="237"/>
        <v/>
      </c>
      <c r="BY91" s="177" t="str">
        <f t="shared" si="237"/>
        <v/>
      </c>
      <c r="BZ91" s="177" t="str">
        <f t="shared" si="237"/>
        <v/>
      </c>
      <c r="CA91" s="177" t="str">
        <f t="shared" si="237"/>
        <v/>
      </c>
      <c r="CB91" s="177" t="str">
        <f t="shared" si="237"/>
        <v/>
      </c>
      <c r="CC91" s="177" t="str">
        <f t="shared" si="237"/>
        <v/>
      </c>
      <c r="CD91" s="177" t="str">
        <f t="shared" si="237"/>
        <v/>
      </c>
      <c r="CE91" s="177" t="str">
        <f t="shared" si="237"/>
        <v/>
      </c>
      <c r="CF91" s="177" t="str">
        <f t="shared" si="237"/>
        <v/>
      </c>
      <c r="CG91" s="177" t="str">
        <f t="shared" si="237"/>
        <v/>
      </c>
      <c r="CH91" s="177" t="str">
        <f t="shared" si="237"/>
        <v/>
      </c>
      <c r="CI91" s="177" t="str">
        <f t="shared" si="237"/>
        <v/>
      </c>
      <c r="CJ91" s="177" t="str">
        <f t="shared" si="232"/>
        <v/>
      </c>
      <c r="CK91" s="177" t="str">
        <f t="shared" si="232"/>
        <v/>
      </c>
      <c r="CL91" s="177" t="str">
        <f t="shared" si="232"/>
        <v/>
      </c>
      <c r="CM91" s="177" t="str">
        <f t="shared" si="232"/>
        <v/>
      </c>
      <c r="CN91" s="177" t="str">
        <f t="shared" si="232"/>
        <v/>
      </c>
      <c r="CO91" s="177" t="str">
        <f t="shared" si="232"/>
        <v/>
      </c>
      <c r="CP91" s="177" t="str">
        <f t="shared" si="232"/>
        <v/>
      </c>
      <c r="CQ91" s="177" t="str">
        <f t="shared" si="232"/>
        <v/>
      </c>
      <c r="CR91" s="177" t="str">
        <f t="shared" si="232"/>
        <v/>
      </c>
      <c r="CS91" s="177" t="str">
        <f t="shared" si="232"/>
        <v/>
      </c>
      <c r="CT91" s="177" t="str">
        <f t="shared" si="232"/>
        <v/>
      </c>
      <c r="CU91" s="177" t="str">
        <f t="shared" si="232"/>
        <v/>
      </c>
      <c r="CV91" s="177" t="str">
        <f t="shared" si="232"/>
        <v/>
      </c>
      <c r="CW91" s="177" t="str">
        <f t="shared" si="232"/>
        <v/>
      </c>
      <c r="CX91" s="177" t="str">
        <f t="shared" si="232"/>
        <v/>
      </c>
      <c r="CY91" s="177" t="str">
        <f t="shared" si="228"/>
        <v/>
      </c>
      <c r="CZ91" s="177" t="str">
        <f t="shared" si="228"/>
        <v/>
      </c>
      <c r="DA91" s="177" t="str">
        <f t="shared" si="228"/>
        <v/>
      </c>
      <c r="DB91" s="177" t="str">
        <f t="shared" si="228"/>
        <v/>
      </c>
      <c r="DC91" s="177" t="str">
        <f t="shared" si="228"/>
        <v/>
      </c>
      <c r="DD91" s="177" t="str">
        <f t="shared" si="228"/>
        <v/>
      </c>
      <c r="DE91" s="177" t="str">
        <f t="shared" si="228"/>
        <v/>
      </c>
      <c r="DF91" s="177" t="str">
        <f t="shared" si="228"/>
        <v/>
      </c>
      <c r="DG91" s="177" t="str">
        <f t="shared" si="228"/>
        <v/>
      </c>
      <c r="DH91" s="177" t="str">
        <f t="shared" si="228"/>
        <v/>
      </c>
      <c r="DI91" s="177" t="str">
        <f t="shared" si="228"/>
        <v/>
      </c>
      <c r="DJ91" s="177" t="str">
        <f t="shared" si="228"/>
        <v/>
      </c>
      <c r="DK91" s="177" t="str">
        <f t="shared" si="228"/>
        <v/>
      </c>
      <c r="DL91" s="177" t="str">
        <f t="shared" si="228"/>
        <v/>
      </c>
      <c r="DM91" s="177" t="str">
        <f t="shared" si="228"/>
        <v/>
      </c>
      <c r="DN91" s="177" t="str">
        <f t="shared" si="228"/>
        <v/>
      </c>
      <c r="DO91" s="177" t="str">
        <f t="shared" si="224"/>
        <v/>
      </c>
      <c r="DP91" s="177" t="str">
        <f t="shared" si="224"/>
        <v/>
      </c>
      <c r="DQ91" s="177" t="str">
        <f t="shared" si="224"/>
        <v/>
      </c>
      <c r="DR91" s="177" t="str">
        <f t="shared" si="224"/>
        <v/>
      </c>
      <c r="DS91" s="177" t="str">
        <f t="shared" si="224"/>
        <v/>
      </c>
      <c r="DT91" s="177" t="str">
        <f t="shared" si="224"/>
        <v/>
      </c>
      <c r="DU91" s="177" t="str">
        <f t="shared" si="224"/>
        <v/>
      </c>
      <c r="DV91" s="177" t="str">
        <f t="shared" si="224"/>
        <v/>
      </c>
      <c r="DW91" s="177" t="str">
        <f t="shared" si="224"/>
        <v/>
      </c>
      <c r="DX91" s="177" t="str">
        <f t="shared" si="224"/>
        <v/>
      </c>
      <c r="DY91" s="177" t="str">
        <f t="shared" si="224"/>
        <v/>
      </c>
      <c r="DZ91" s="177" t="str">
        <f t="shared" si="224"/>
        <v/>
      </c>
      <c r="EA91" s="177" t="str">
        <f t="shared" si="224"/>
        <v/>
      </c>
      <c r="EB91" s="177" t="str">
        <f t="shared" si="224"/>
        <v/>
      </c>
      <c r="EC91" s="177" t="str">
        <f t="shared" si="224"/>
        <v/>
      </c>
      <c r="ED91" s="177" t="str">
        <f t="shared" si="238"/>
        <v/>
      </c>
      <c r="EE91" s="177" t="str">
        <f t="shared" si="238"/>
        <v/>
      </c>
      <c r="EF91" s="177" t="str">
        <f t="shared" si="238"/>
        <v/>
      </c>
      <c r="EG91" s="177" t="str">
        <f t="shared" si="238"/>
        <v/>
      </c>
      <c r="EH91" s="177" t="str">
        <f t="shared" si="238"/>
        <v/>
      </c>
      <c r="EI91" s="177" t="str">
        <f t="shared" si="238"/>
        <v/>
      </c>
      <c r="EJ91" s="177" t="str">
        <f t="shared" si="238"/>
        <v/>
      </c>
      <c r="EK91" s="177" t="str">
        <f t="shared" si="238"/>
        <v/>
      </c>
      <c r="EL91" s="177" t="str">
        <f t="shared" si="238"/>
        <v/>
      </c>
      <c r="EM91" s="177" t="str">
        <f t="shared" si="238"/>
        <v/>
      </c>
      <c r="EN91" s="177" t="str">
        <f t="shared" si="238"/>
        <v/>
      </c>
      <c r="EO91" s="177" t="str">
        <f t="shared" si="238"/>
        <v/>
      </c>
      <c r="EP91" s="177" t="str">
        <f t="shared" si="238"/>
        <v/>
      </c>
      <c r="EQ91" s="177" t="str">
        <f t="shared" si="238"/>
        <v/>
      </c>
      <c r="ER91" s="177" t="str">
        <f t="shared" si="238"/>
        <v/>
      </c>
      <c r="ES91" s="177" t="str">
        <f t="shared" si="238"/>
        <v/>
      </c>
      <c r="ET91" s="177" t="str">
        <f t="shared" si="233"/>
        <v/>
      </c>
      <c r="EU91" s="177" t="str">
        <f t="shared" si="233"/>
        <v/>
      </c>
      <c r="EV91" s="177" t="str">
        <f t="shared" si="233"/>
        <v/>
      </c>
      <c r="EW91" s="177" t="str">
        <f t="shared" si="233"/>
        <v/>
      </c>
      <c r="EX91" s="177" t="str">
        <f t="shared" si="233"/>
        <v/>
      </c>
      <c r="EY91" s="177" t="str">
        <f t="shared" si="233"/>
        <v/>
      </c>
      <c r="EZ91" s="177" t="str">
        <f t="shared" si="233"/>
        <v/>
      </c>
      <c r="FA91" s="177" t="str">
        <f t="shared" si="233"/>
        <v/>
      </c>
      <c r="FB91" s="177" t="str">
        <f t="shared" si="233"/>
        <v/>
      </c>
      <c r="FC91" s="177" t="str">
        <f t="shared" si="233"/>
        <v/>
      </c>
      <c r="FD91" s="177" t="str">
        <f t="shared" si="233"/>
        <v/>
      </c>
      <c r="FE91" s="177" t="str">
        <f t="shared" si="233"/>
        <v/>
      </c>
      <c r="FF91" s="177" t="str">
        <f t="shared" si="233"/>
        <v/>
      </c>
      <c r="FG91" s="177" t="str">
        <f t="shared" si="233"/>
        <v/>
      </c>
      <c r="FH91" s="177" t="str">
        <f t="shared" si="233"/>
        <v/>
      </c>
      <c r="FI91" s="177" t="str">
        <f t="shared" si="243"/>
        <v/>
      </c>
      <c r="FJ91" s="177" t="str">
        <f t="shared" si="243"/>
        <v/>
      </c>
      <c r="FK91" s="177" t="str">
        <f t="shared" si="243"/>
        <v/>
      </c>
      <c r="FL91" s="177" t="str">
        <f t="shared" si="243"/>
        <v/>
      </c>
      <c r="FM91" s="177" t="str">
        <f t="shared" si="243"/>
        <v/>
      </c>
      <c r="FN91" s="177" t="str">
        <f t="shared" si="243"/>
        <v/>
      </c>
      <c r="FO91" s="177" t="str">
        <f t="shared" si="243"/>
        <v/>
      </c>
      <c r="FP91" s="177" t="str">
        <f t="shared" si="243"/>
        <v/>
      </c>
      <c r="FQ91" s="177" t="str">
        <f t="shared" si="243"/>
        <v/>
      </c>
      <c r="FR91" s="177" t="str">
        <f t="shared" si="243"/>
        <v/>
      </c>
      <c r="FS91" s="177" t="str">
        <f t="shared" si="243"/>
        <v/>
      </c>
      <c r="FT91" s="177" t="str">
        <f t="shared" si="243"/>
        <v/>
      </c>
      <c r="FU91" s="177" t="str">
        <f t="shared" si="243"/>
        <v/>
      </c>
      <c r="FV91" s="177" t="str">
        <f t="shared" si="243"/>
        <v/>
      </c>
      <c r="FW91" s="177" t="str">
        <f t="shared" si="243"/>
        <v/>
      </c>
      <c r="FX91" s="177" t="str">
        <f t="shared" si="243"/>
        <v/>
      </c>
      <c r="FY91" s="177" t="str">
        <f t="shared" si="239"/>
        <v/>
      </c>
      <c r="FZ91" s="177" t="str">
        <f t="shared" si="239"/>
        <v/>
      </c>
      <c r="GA91" s="177" t="str">
        <f t="shared" si="239"/>
        <v/>
      </c>
      <c r="GB91" s="177" t="str">
        <f t="shared" si="239"/>
        <v/>
      </c>
      <c r="GC91" s="177" t="str">
        <f t="shared" si="239"/>
        <v/>
      </c>
      <c r="GD91" s="177" t="str">
        <f t="shared" si="239"/>
        <v/>
      </c>
      <c r="GE91" s="177" t="str">
        <f t="shared" si="239"/>
        <v/>
      </c>
      <c r="GF91" s="177" t="str">
        <f t="shared" si="239"/>
        <v/>
      </c>
      <c r="GG91" s="177" t="str">
        <f t="shared" si="239"/>
        <v/>
      </c>
      <c r="GH91" s="177" t="str">
        <f t="shared" si="239"/>
        <v/>
      </c>
      <c r="GI91" s="177" t="str">
        <f t="shared" si="239"/>
        <v/>
      </c>
      <c r="GJ91" s="177" t="str">
        <f t="shared" si="239"/>
        <v/>
      </c>
      <c r="GK91" s="177" t="str">
        <f t="shared" si="239"/>
        <v/>
      </c>
      <c r="GL91" s="177" t="str">
        <f t="shared" si="239"/>
        <v/>
      </c>
      <c r="GM91" s="177" t="str">
        <f t="shared" si="239"/>
        <v/>
      </c>
      <c r="GN91" s="177" t="str">
        <f t="shared" si="234"/>
        <v/>
      </c>
      <c r="GO91" s="177" t="str">
        <f t="shared" si="234"/>
        <v/>
      </c>
      <c r="GP91" s="177" t="str">
        <f t="shared" si="234"/>
        <v/>
      </c>
      <c r="GQ91" s="177" t="str">
        <f t="shared" si="229"/>
        <v/>
      </c>
      <c r="GR91" s="177" t="str">
        <f t="shared" si="240"/>
        <v/>
      </c>
      <c r="GS91" s="177" t="str">
        <f t="shared" si="240"/>
        <v/>
      </c>
      <c r="GT91" s="177" t="str">
        <f t="shared" si="240"/>
        <v/>
      </c>
      <c r="GU91" s="177" t="str">
        <f t="shared" si="240"/>
        <v/>
      </c>
      <c r="GV91" s="177" t="str">
        <f t="shared" si="240"/>
        <v/>
      </c>
      <c r="GW91" s="177" t="str">
        <f t="shared" si="240"/>
        <v/>
      </c>
      <c r="GX91" s="177" t="str">
        <f t="shared" si="240"/>
        <v/>
      </c>
      <c r="GY91" s="177" t="str">
        <f t="shared" si="240"/>
        <v/>
      </c>
      <c r="GZ91" s="177" t="str">
        <f t="shared" si="240"/>
        <v/>
      </c>
      <c r="HA91" s="177" t="str">
        <f t="shared" si="240"/>
        <v/>
      </c>
      <c r="HB91" s="177" t="str">
        <f t="shared" si="240"/>
        <v/>
      </c>
      <c r="HC91" s="177" t="str">
        <f t="shared" si="240"/>
        <v/>
      </c>
      <c r="HD91" s="177" t="str">
        <f t="shared" si="240"/>
        <v/>
      </c>
      <c r="HE91" s="177" t="str">
        <f t="shared" si="240"/>
        <v/>
      </c>
      <c r="HF91" s="177" t="str">
        <f t="shared" si="240"/>
        <v/>
      </c>
      <c r="HG91" s="177" t="str">
        <f t="shared" si="240"/>
        <v/>
      </c>
      <c r="HH91" s="177" t="str">
        <f t="shared" si="235"/>
        <v/>
      </c>
      <c r="HI91" s="177" t="str">
        <f t="shared" si="235"/>
        <v/>
      </c>
      <c r="HJ91" s="177" t="str">
        <f t="shared" si="235"/>
        <v/>
      </c>
      <c r="HK91" s="177" t="str">
        <f t="shared" si="235"/>
        <v/>
      </c>
      <c r="HL91" s="177" t="str">
        <f t="shared" si="235"/>
        <v/>
      </c>
      <c r="HM91" s="177" t="str">
        <f t="shared" si="235"/>
        <v/>
      </c>
      <c r="HN91" s="177" t="str">
        <f t="shared" si="235"/>
        <v/>
      </c>
      <c r="HO91" s="177" t="str">
        <f t="shared" si="235"/>
        <v/>
      </c>
      <c r="HP91" s="177" t="str">
        <f t="shared" si="235"/>
        <v/>
      </c>
      <c r="HQ91" s="177" t="str">
        <f t="shared" si="235"/>
        <v/>
      </c>
      <c r="HR91" s="177" t="str">
        <f t="shared" si="235"/>
        <v/>
      </c>
      <c r="HS91" s="177" t="str">
        <f t="shared" si="235"/>
        <v/>
      </c>
      <c r="HT91" s="177" t="str">
        <f t="shared" si="235"/>
        <v/>
      </c>
      <c r="HU91" s="177" t="str">
        <f t="shared" si="235"/>
        <v/>
      </c>
      <c r="HV91" s="177" t="str">
        <f t="shared" si="235"/>
        <v/>
      </c>
      <c r="HW91" s="177" t="str">
        <f t="shared" si="230"/>
        <v/>
      </c>
      <c r="HX91" s="177" t="str">
        <f t="shared" si="241"/>
        <v/>
      </c>
      <c r="HY91" s="177" t="str">
        <f t="shared" si="241"/>
        <v/>
      </c>
      <c r="HZ91" s="177" t="str">
        <f t="shared" si="241"/>
        <v/>
      </c>
      <c r="IA91" s="177" t="str">
        <f t="shared" si="241"/>
        <v/>
      </c>
      <c r="IB91" s="177" t="str">
        <f t="shared" si="241"/>
        <v/>
      </c>
      <c r="IC91" s="177" t="str">
        <f t="shared" si="241"/>
        <v/>
      </c>
      <c r="ID91" s="177" t="str">
        <f t="shared" si="241"/>
        <v/>
      </c>
      <c r="IE91" s="192" t="str">
        <f t="shared" si="185"/>
        <v/>
      </c>
      <c r="IF91" s="193" t="e">
        <f t="shared" si="174"/>
        <v>#N/A</v>
      </c>
      <c r="IG91" s="193" t="e">
        <f t="shared" si="209"/>
        <v>#N/A</v>
      </c>
      <c r="IH91" s="193" t="e">
        <f t="shared" si="209"/>
        <v>#N/A</v>
      </c>
      <c r="II91" s="193" t="e">
        <f t="shared" si="209"/>
        <v>#N/A</v>
      </c>
      <c r="IJ91" s="193" t="e">
        <f t="shared" si="219"/>
        <v>#N/A</v>
      </c>
      <c r="IK91" s="193" t="e">
        <f t="shared" si="219"/>
        <v>#N/A</v>
      </c>
      <c r="IL91" s="193" t="e">
        <f t="shared" si="219"/>
        <v>#N/A</v>
      </c>
      <c r="IM91" s="193" t="e">
        <f t="shared" si="219"/>
        <v>#N/A</v>
      </c>
      <c r="IN91" s="193" t="e">
        <f t="shared" si="219"/>
        <v>#N/A</v>
      </c>
      <c r="IO91" s="193" t="e">
        <f t="shared" si="219"/>
        <v>#N/A</v>
      </c>
      <c r="IP91" s="193" t="e">
        <f t="shared" si="219"/>
        <v>#N/A</v>
      </c>
      <c r="IQ91" s="193" t="e">
        <f t="shared" si="219"/>
        <v>#N/A</v>
      </c>
      <c r="IR91" s="193" t="e">
        <f t="shared" si="219"/>
        <v>#N/A</v>
      </c>
      <c r="IS91" s="193" t="e">
        <f t="shared" si="219"/>
        <v>#N/A</v>
      </c>
      <c r="IT91" s="193" t="e">
        <f t="shared" si="219"/>
        <v>#N/A</v>
      </c>
      <c r="IU91" s="193" t="e">
        <f t="shared" si="219"/>
        <v>#N/A</v>
      </c>
      <c r="IV91" s="193" t="e">
        <f t="shared" si="219"/>
        <v>#N/A</v>
      </c>
      <c r="IW91" s="193" t="e">
        <f t="shared" si="219"/>
        <v>#N/A</v>
      </c>
      <c r="IX91" s="193" t="e">
        <f t="shared" si="219"/>
        <v>#N/A</v>
      </c>
      <c r="IY91" s="193" t="e">
        <f t="shared" si="215"/>
        <v>#N/A</v>
      </c>
      <c r="IZ91" s="193" t="e">
        <f t="shared" si="215"/>
        <v>#N/A</v>
      </c>
      <c r="JA91" s="193" t="e">
        <f t="shared" si="215"/>
        <v>#N/A</v>
      </c>
      <c r="JB91" s="193" t="e">
        <f t="shared" si="215"/>
        <v>#N/A</v>
      </c>
      <c r="JC91" s="193" t="e">
        <f t="shared" si="215"/>
        <v>#N/A</v>
      </c>
      <c r="JD91" s="193" t="e">
        <f t="shared" si="215"/>
        <v>#N/A</v>
      </c>
      <c r="JE91" s="193" t="e">
        <f t="shared" si="215"/>
        <v>#N/A</v>
      </c>
      <c r="JF91" s="193" t="e">
        <f t="shared" si="215"/>
        <v>#N/A</v>
      </c>
      <c r="JG91" s="193" t="e">
        <f t="shared" si="215"/>
        <v>#N/A</v>
      </c>
      <c r="JH91" s="193" t="e">
        <f t="shared" si="215"/>
        <v>#N/A</v>
      </c>
      <c r="JI91" s="193" t="e">
        <f t="shared" si="215"/>
        <v>#N/A</v>
      </c>
      <c r="JJ91" s="193" t="e">
        <f t="shared" si="215"/>
        <v>#N/A</v>
      </c>
      <c r="JK91" s="193" t="e">
        <f t="shared" si="215"/>
        <v>#N/A</v>
      </c>
      <c r="JL91" s="193" t="e">
        <f t="shared" si="215"/>
        <v>#N/A</v>
      </c>
      <c r="JM91" s="193" t="e">
        <f t="shared" si="215"/>
        <v>#N/A</v>
      </c>
      <c r="JN91" s="193" t="e">
        <f t="shared" si="212"/>
        <v>#N/A</v>
      </c>
      <c r="JO91" s="193" t="e">
        <f t="shared" si="212"/>
        <v>#N/A</v>
      </c>
      <c r="JP91" s="193" t="e">
        <f t="shared" si="212"/>
        <v>#N/A</v>
      </c>
      <c r="JQ91" s="193" t="e">
        <f t="shared" si="212"/>
        <v>#N/A</v>
      </c>
      <c r="JR91" s="193" t="e">
        <f t="shared" si="212"/>
        <v>#N/A</v>
      </c>
      <c r="JS91" s="193" t="e">
        <f t="shared" si="212"/>
        <v>#N/A</v>
      </c>
      <c r="JT91" s="193" t="e">
        <f t="shared" si="212"/>
        <v>#N/A</v>
      </c>
      <c r="JU91" s="193" t="e">
        <f t="shared" si="212"/>
        <v>#N/A</v>
      </c>
      <c r="JV91" s="193" t="e">
        <f t="shared" si="212"/>
        <v>#N/A</v>
      </c>
      <c r="JW91" s="193" t="e">
        <f t="shared" si="212"/>
        <v>#N/A</v>
      </c>
      <c r="JX91" s="193" t="e">
        <f t="shared" si="212"/>
        <v>#N/A</v>
      </c>
      <c r="JY91" s="193" t="e">
        <f t="shared" si="212"/>
        <v>#N/A</v>
      </c>
      <c r="JZ91" s="193" t="e">
        <f t="shared" si="212"/>
        <v>#N/A</v>
      </c>
      <c r="KA91" s="193" t="e">
        <f t="shared" si="212"/>
        <v>#N/A</v>
      </c>
      <c r="KB91" s="193" t="e">
        <f t="shared" si="212"/>
        <v>#N/A</v>
      </c>
      <c r="KC91" s="193" t="e">
        <f t="shared" si="225"/>
        <v>#N/A</v>
      </c>
      <c r="KD91" s="193" t="e">
        <f t="shared" si="225"/>
        <v>#N/A</v>
      </c>
      <c r="KE91" s="193" t="e">
        <f t="shared" si="225"/>
        <v>#N/A</v>
      </c>
      <c r="KF91" s="193" t="e">
        <f t="shared" si="225"/>
        <v>#N/A</v>
      </c>
      <c r="KG91" s="193" t="e">
        <f t="shared" si="225"/>
        <v>#N/A</v>
      </c>
      <c r="KH91" s="193" t="e">
        <f t="shared" si="225"/>
        <v>#N/A</v>
      </c>
      <c r="KI91" s="193" t="e">
        <f t="shared" si="225"/>
        <v>#N/A</v>
      </c>
      <c r="KJ91" s="193" t="e">
        <f t="shared" si="225"/>
        <v>#N/A</v>
      </c>
      <c r="KK91" s="193" t="e">
        <f t="shared" si="225"/>
        <v>#N/A</v>
      </c>
      <c r="KL91" s="193" t="e">
        <f t="shared" si="225"/>
        <v>#N/A</v>
      </c>
      <c r="KM91" s="193" t="e">
        <f t="shared" si="225"/>
        <v>#N/A</v>
      </c>
      <c r="KN91" s="193" t="e">
        <f t="shared" si="225"/>
        <v>#N/A</v>
      </c>
      <c r="KO91" s="193" t="e">
        <f t="shared" si="225"/>
        <v>#N/A</v>
      </c>
      <c r="KP91" s="193" t="e">
        <f t="shared" si="225"/>
        <v>#N/A</v>
      </c>
      <c r="KQ91" s="193" t="e">
        <f t="shared" si="225"/>
        <v>#N/A</v>
      </c>
      <c r="KR91" s="193" t="e">
        <f t="shared" si="197"/>
        <v>#N/A</v>
      </c>
      <c r="KS91" s="193" t="e">
        <f t="shared" si="210"/>
        <v>#N/A</v>
      </c>
      <c r="KT91" s="193" t="e">
        <f t="shared" si="210"/>
        <v>#N/A</v>
      </c>
      <c r="KU91" s="193" t="e">
        <f t="shared" si="210"/>
        <v>#N/A</v>
      </c>
      <c r="KV91" s="193" t="e">
        <f t="shared" si="220"/>
        <v>#N/A</v>
      </c>
      <c r="KW91" s="193" t="e">
        <f t="shared" si="220"/>
        <v>#N/A</v>
      </c>
      <c r="KX91" s="193" t="e">
        <f t="shared" si="220"/>
        <v>#N/A</v>
      </c>
      <c r="KY91" s="193" t="e">
        <f t="shared" si="220"/>
        <v>#N/A</v>
      </c>
      <c r="KZ91" s="193" t="e">
        <f t="shared" si="220"/>
        <v>#N/A</v>
      </c>
      <c r="LA91" s="193" t="e">
        <f t="shared" si="220"/>
        <v>#N/A</v>
      </c>
      <c r="LB91" s="193" t="e">
        <f t="shared" si="220"/>
        <v>#N/A</v>
      </c>
      <c r="LC91" s="193" t="e">
        <f t="shared" si="220"/>
        <v>#N/A</v>
      </c>
      <c r="LD91" s="193" t="e">
        <f t="shared" si="220"/>
        <v>#N/A</v>
      </c>
      <c r="LE91" s="193" t="e">
        <f t="shared" si="220"/>
        <v>#N/A</v>
      </c>
      <c r="LF91" s="193" t="e">
        <f t="shared" si="220"/>
        <v>#N/A</v>
      </c>
      <c r="LG91" s="193" t="e">
        <f t="shared" si="220"/>
        <v>#N/A</v>
      </c>
      <c r="LH91" s="193" t="e">
        <f t="shared" si="220"/>
        <v>#N/A</v>
      </c>
      <c r="LI91" s="193" t="e">
        <f t="shared" si="220"/>
        <v>#N/A</v>
      </c>
      <c r="LJ91" s="193" t="e">
        <f t="shared" si="220"/>
        <v>#N/A</v>
      </c>
      <c r="LK91" s="193" t="e">
        <f t="shared" si="216"/>
        <v>#N/A</v>
      </c>
      <c r="LL91" s="193" t="e">
        <f t="shared" si="216"/>
        <v>#N/A</v>
      </c>
      <c r="LM91" s="193" t="e">
        <f t="shared" si="216"/>
        <v>#N/A</v>
      </c>
      <c r="LN91" s="193" t="e">
        <f t="shared" si="216"/>
        <v>#N/A</v>
      </c>
      <c r="LO91" s="193" t="e">
        <f t="shared" si="216"/>
        <v>#N/A</v>
      </c>
      <c r="LP91" s="193" t="e">
        <f t="shared" si="216"/>
        <v>#N/A</v>
      </c>
      <c r="LQ91" s="193" t="e">
        <f t="shared" si="216"/>
        <v>#N/A</v>
      </c>
      <c r="LR91" s="193" t="e">
        <f t="shared" si="216"/>
        <v>#N/A</v>
      </c>
      <c r="LS91" s="193" t="e">
        <f t="shared" si="216"/>
        <v>#N/A</v>
      </c>
      <c r="LT91" s="193" t="e">
        <f t="shared" si="216"/>
        <v>#N/A</v>
      </c>
      <c r="LU91" s="193" t="e">
        <f t="shared" si="216"/>
        <v>#N/A</v>
      </c>
      <c r="LV91" s="193" t="e">
        <f t="shared" si="216"/>
        <v>#N/A</v>
      </c>
      <c r="LW91" s="193" t="e">
        <f t="shared" si="216"/>
        <v>#N/A</v>
      </c>
      <c r="LX91" s="193" t="e">
        <f t="shared" si="216"/>
        <v>#N/A</v>
      </c>
      <c r="LY91" s="193" t="e">
        <f t="shared" si="216"/>
        <v>#N/A</v>
      </c>
      <c r="LZ91" s="193" t="e">
        <f t="shared" si="213"/>
        <v>#N/A</v>
      </c>
      <c r="MA91" s="193" t="e">
        <f t="shared" si="213"/>
        <v>#N/A</v>
      </c>
      <c r="MB91" s="193" t="e">
        <f t="shared" si="213"/>
        <v>#N/A</v>
      </c>
      <c r="MC91" s="193" t="e">
        <f t="shared" si="213"/>
        <v>#N/A</v>
      </c>
      <c r="MD91" s="193" t="e">
        <f t="shared" si="213"/>
        <v>#N/A</v>
      </c>
      <c r="ME91" s="193" t="e">
        <f t="shared" si="213"/>
        <v>#N/A</v>
      </c>
      <c r="MF91" s="193" t="e">
        <f t="shared" si="213"/>
        <v>#N/A</v>
      </c>
      <c r="MG91" s="193" t="e">
        <f t="shared" si="213"/>
        <v>#N/A</v>
      </c>
      <c r="MH91" s="193" t="e">
        <f t="shared" si="213"/>
        <v>#N/A</v>
      </c>
      <c r="MI91" s="193" t="e">
        <f t="shared" si="213"/>
        <v>#N/A</v>
      </c>
      <c r="MJ91" s="193" t="e">
        <f t="shared" si="213"/>
        <v>#N/A</v>
      </c>
      <c r="MK91" s="193" t="e">
        <f t="shared" si="213"/>
        <v>#N/A</v>
      </c>
      <c r="ML91" s="193" t="e">
        <f t="shared" si="213"/>
        <v>#N/A</v>
      </c>
      <c r="MM91" s="193" t="e">
        <f t="shared" si="213"/>
        <v>#N/A</v>
      </c>
      <c r="MN91" s="193" t="e">
        <f t="shared" si="213"/>
        <v>#N/A</v>
      </c>
      <c r="MO91" s="193" t="e">
        <f t="shared" si="226"/>
        <v>#N/A</v>
      </c>
      <c r="MP91" s="193" t="e">
        <f t="shared" si="226"/>
        <v>#N/A</v>
      </c>
      <c r="MQ91" s="193" t="e">
        <f t="shared" si="226"/>
        <v>#N/A</v>
      </c>
      <c r="MR91" s="193" t="e">
        <f t="shared" si="226"/>
        <v>#N/A</v>
      </c>
      <c r="MS91" s="193" t="e">
        <f t="shared" si="226"/>
        <v>#N/A</v>
      </c>
      <c r="MT91" s="193" t="e">
        <f t="shared" si="226"/>
        <v>#N/A</v>
      </c>
      <c r="MU91" s="193" t="e">
        <f t="shared" si="226"/>
        <v>#N/A</v>
      </c>
      <c r="MV91" s="193" t="e">
        <f t="shared" si="226"/>
        <v>#N/A</v>
      </c>
      <c r="MW91" s="193" t="e">
        <f t="shared" si="226"/>
        <v>#N/A</v>
      </c>
      <c r="MX91" s="193" t="e">
        <f t="shared" si="226"/>
        <v>#N/A</v>
      </c>
      <c r="MY91" s="193" t="e">
        <f t="shared" si="226"/>
        <v>#N/A</v>
      </c>
      <c r="MZ91" s="193" t="e">
        <f t="shared" si="226"/>
        <v>#N/A</v>
      </c>
      <c r="NA91" s="193" t="e">
        <f t="shared" si="226"/>
        <v>#N/A</v>
      </c>
      <c r="NB91" s="193" t="e">
        <f t="shared" si="226"/>
        <v>#N/A</v>
      </c>
      <c r="NC91" s="193" t="e">
        <f t="shared" si="226"/>
        <v>#N/A</v>
      </c>
      <c r="ND91" s="193" t="e">
        <f t="shared" si="198"/>
        <v>#N/A</v>
      </c>
      <c r="NE91" s="193" t="e">
        <f t="shared" si="211"/>
        <v>#N/A</v>
      </c>
      <c r="NF91" s="193" t="e">
        <f t="shared" si="211"/>
        <v>#N/A</v>
      </c>
      <c r="NG91" s="193" t="e">
        <f t="shared" si="211"/>
        <v>#N/A</v>
      </c>
      <c r="NH91" s="193" t="e">
        <f t="shared" si="221"/>
        <v>#N/A</v>
      </c>
      <c r="NI91" s="193" t="e">
        <f t="shared" si="221"/>
        <v>#N/A</v>
      </c>
      <c r="NJ91" s="193" t="e">
        <f t="shared" si="221"/>
        <v>#N/A</v>
      </c>
      <c r="NK91" s="193" t="e">
        <f t="shared" si="221"/>
        <v>#N/A</v>
      </c>
      <c r="NL91" s="193" t="e">
        <f t="shared" si="221"/>
        <v>#N/A</v>
      </c>
      <c r="NM91" s="193" t="e">
        <f t="shared" si="221"/>
        <v>#N/A</v>
      </c>
      <c r="NN91" s="193" t="e">
        <f t="shared" si="221"/>
        <v>#N/A</v>
      </c>
      <c r="NO91" s="193" t="e">
        <f t="shared" si="221"/>
        <v>#N/A</v>
      </c>
      <c r="NP91" s="193" t="e">
        <f t="shared" si="221"/>
        <v>#N/A</v>
      </c>
      <c r="NQ91" s="193" t="e">
        <f t="shared" si="221"/>
        <v>#N/A</v>
      </c>
      <c r="NR91" s="193" t="e">
        <f t="shared" si="221"/>
        <v>#N/A</v>
      </c>
      <c r="NS91" s="193" t="e">
        <f t="shared" si="221"/>
        <v>#N/A</v>
      </c>
      <c r="NT91" s="193" t="e">
        <f t="shared" si="221"/>
        <v>#N/A</v>
      </c>
      <c r="NU91" s="193" t="e">
        <f t="shared" si="221"/>
        <v>#N/A</v>
      </c>
      <c r="NV91" s="193" t="e">
        <f t="shared" si="221"/>
        <v>#N/A</v>
      </c>
      <c r="NW91" s="193" t="e">
        <f t="shared" si="217"/>
        <v>#N/A</v>
      </c>
      <c r="NX91" s="193" t="e">
        <f t="shared" si="217"/>
        <v>#N/A</v>
      </c>
      <c r="NY91" s="193" t="e">
        <f t="shared" si="217"/>
        <v>#N/A</v>
      </c>
      <c r="NZ91" s="193" t="e">
        <f t="shared" si="217"/>
        <v>#N/A</v>
      </c>
      <c r="OA91" s="193" t="e">
        <f t="shared" si="217"/>
        <v>#N/A</v>
      </c>
      <c r="OB91" s="193" t="e">
        <f t="shared" si="217"/>
        <v>#N/A</v>
      </c>
      <c r="OC91" s="193" t="e">
        <f t="shared" si="217"/>
        <v>#N/A</v>
      </c>
      <c r="OD91" s="193" t="e">
        <f t="shared" si="217"/>
        <v>#N/A</v>
      </c>
      <c r="OE91" s="193" t="e">
        <f t="shared" si="217"/>
        <v>#N/A</v>
      </c>
      <c r="OF91" s="193" t="e">
        <f t="shared" si="217"/>
        <v>#N/A</v>
      </c>
      <c r="OG91" s="193" t="e">
        <f t="shared" si="217"/>
        <v>#N/A</v>
      </c>
      <c r="OH91" s="193" t="e">
        <f t="shared" si="217"/>
        <v>#N/A</v>
      </c>
      <c r="OI91" s="193" t="e">
        <f t="shared" si="217"/>
        <v>#N/A</v>
      </c>
      <c r="OJ91" s="193" t="e">
        <f t="shared" si="217"/>
        <v>#N/A</v>
      </c>
      <c r="OK91" s="193" t="e">
        <f t="shared" si="217"/>
        <v>#N/A</v>
      </c>
      <c r="OL91" s="193" t="e">
        <f t="shared" si="214"/>
        <v>#N/A</v>
      </c>
      <c r="OM91" s="193" t="e">
        <f t="shared" si="214"/>
        <v>#N/A</v>
      </c>
      <c r="ON91" s="193" t="e">
        <f t="shared" si="214"/>
        <v>#N/A</v>
      </c>
      <c r="OO91" s="193" t="e">
        <f t="shared" si="214"/>
        <v>#N/A</v>
      </c>
      <c r="OP91" s="193" t="e">
        <f t="shared" si="214"/>
        <v>#N/A</v>
      </c>
      <c r="OQ91" s="193" t="e">
        <f t="shared" si="214"/>
        <v>#N/A</v>
      </c>
      <c r="OR91" s="193" t="e">
        <f t="shared" si="214"/>
        <v>#N/A</v>
      </c>
      <c r="OS91" s="193" t="e">
        <f t="shared" si="214"/>
        <v>#N/A</v>
      </c>
      <c r="OT91" s="193" t="e">
        <f t="shared" si="214"/>
        <v>#N/A</v>
      </c>
      <c r="OU91" s="193" t="e">
        <f t="shared" si="214"/>
        <v>#N/A</v>
      </c>
      <c r="OV91" s="193" t="e">
        <f t="shared" si="214"/>
        <v>#N/A</v>
      </c>
      <c r="OW91" s="193" t="e">
        <f t="shared" si="214"/>
        <v>#N/A</v>
      </c>
      <c r="OX91" s="193" t="e">
        <f t="shared" si="214"/>
        <v>#N/A</v>
      </c>
      <c r="OY91" s="193" t="e">
        <f t="shared" si="214"/>
        <v>#N/A</v>
      </c>
      <c r="OZ91" s="193" t="e">
        <f t="shared" si="214"/>
        <v>#N/A</v>
      </c>
      <c r="PA91" s="193" t="e">
        <f t="shared" si="227"/>
        <v>#N/A</v>
      </c>
      <c r="PB91" s="193" t="e">
        <f t="shared" si="227"/>
        <v>#N/A</v>
      </c>
      <c r="PC91" s="193" t="e">
        <f t="shared" si="227"/>
        <v>#N/A</v>
      </c>
      <c r="PD91" s="193" t="e">
        <f t="shared" si="227"/>
        <v>#N/A</v>
      </c>
      <c r="PE91" s="193" t="e">
        <f t="shared" si="227"/>
        <v>#N/A</v>
      </c>
      <c r="PF91" s="193" t="e">
        <f t="shared" si="227"/>
        <v>#N/A</v>
      </c>
      <c r="PG91" s="193" t="e">
        <f t="shared" si="227"/>
        <v>#N/A</v>
      </c>
      <c r="PH91" s="193" t="e">
        <f t="shared" si="227"/>
        <v>#N/A</v>
      </c>
      <c r="PI91" s="193" t="e">
        <f t="shared" si="227"/>
        <v>#N/A</v>
      </c>
      <c r="PJ91" s="193" t="e">
        <f t="shared" si="227"/>
        <v>#N/A</v>
      </c>
      <c r="PK91" s="193" t="e">
        <f t="shared" si="227"/>
        <v>#N/A</v>
      </c>
      <c r="PL91" s="193" t="e">
        <f t="shared" si="227"/>
        <v>#N/A</v>
      </c>
      <c r="PM91" s="193" t="e">
        <f t="shared" si="227"/>
        <v>#N/A</v>
      </c>
      <c r="PN91" s="193" t="e">
        <f t="shared" si="227"/>
        <v>#N/A</v>
      </c>
      <c r="PO91" s="193" t="e">
        <f t="shared" si="227"/>
        <v>#N/A</v>
      </c>
      <c r="PP91" s="193" t="e">
        <f t="shared" si="199"/>
        <v>#N/A</v>
      </c>
      <c r="PQ91" s="193" t="e">
        <f t="shared" si="222"/>
        <v>#N/A</v>
      </c>
      <c r="PR91" s="193" t="e">
        <f t="shared" si="222"/>
        <v>#N/A</v>
      </c>
      <c r="PS91" s="193" t="e">
        <f t="shared" si="222"/>
        <v>#N/A</v>
      </c>
      <c r="PT91" s="193" t="e">
        <f t="shared" si="222"/>
        <v>#N/A</v>
      </c>
      <c r="PU91" s="193" t="e">
        <f t="shared" si="222"/>
        <v>#N/A</v>
      </c>
      <c r="PV91" s="193" t="e">
        <f t="shared" si="222"/>
        <v>#N/A</v>
      </c>
      <c r="PW91" s="193" t="e">
        <f t="shared" si="222"/>
        <v>#N/A</v>
      </c>
      <c r="PX91" s="193" t="e">
        <f t="shared" si="222"/>
        <v>#N/A</v>
      </c>
    </row>
    <row r="92" spans="1:440" hidden="1" x14ac:dyDescent="0.45">
      <c r="A92" s="20">
        <v>89</v>
      </c>
      <c r="B92" s="134"/>
      <c r="C92" s="279"/>
      <c r="D92" s="280" t="str">
        <f t="shared" si="176"/>
        <v/>
      </c>
      <c r="E92" s="281"/>
      <c r="F92" s="280" t="str">
        <f t="shared" si="177"/>
        <v/>
      </c>
      <c r="G92" s="279"/>
      <c r="H92" s="135"/>
      <c r="I92" s="110" t="str">
        <f t="shared" si="178"/>
        <v/>
      </c>
      <c r="J92" s="21" t="str">
        <f t="shared" si="179"/>
        <v/>
      </c>
      <c r="K92" s="22" t="str">
        <f t="shared" si="180"/>
        <v/>
      </c>
      <c r="L92" s="23" t="str">
        <f>IF(J92="","",IF(OR($J92&lt;Skew!$B$3,$J92=Skew!$B$3),IF($J92&gt;Skew!$C$3,Skew!$A$3,IF($J92&gt;Skew!$C$4,Skew!$A$4,IF($J92&gt;Skew!$C$5,Skew!$A$5,IF($J92&gt;Skew!$C$6,Skew!$A$6,IF($J92&gt;Skew!$C$7,Skew!$A$7,IF($J92&gt;Skew!$C$8,Skew!$A$8,IF($J92&gt;Skew!$C$9,Skew!$A$9,IF($J92&gt;Skew!$C$10,Skew!$A$10,IF($J92&gt;Skew!$C$11,Skew!$A$11,IF($J92&gt;Skew!$C$12,Skew!$A$12,IF($J92&gt;Skew!$C$13,Skew!$A$13,IF($J92&gt;Skew!$C$14,Skew!$A$14,IF($J92&gt;Skew!$C$15,Skew!$A$15,IF($J92&gt;Skew!$C$16,Skew!$A$16,Skew!$A$17)
)))))))))))))))</f>
        <v/>
      </c>
      <c r="M92" s="22" t="str">
        <f>IF(J92="","",MATCH(L92,Skew!$A$3:$A$17,0))</f>
        <v/>
      </c>
      <c r="N92" s="22" t="str">
        <f t="shared" si="168"/>
        <v/>
      </c>
      <c r="O92" s="24"/>
      <c r="P92" s="22" t="str">
        <f>IF(OR(J92="",O92=""),"",MATCH(O92,Confidence!$A$3:$A$12,0))</f>
        <v/>
      </c>
      <c r="Q92" s="25" t="str">
        <f t="shared" si="169"/>
        <v/>
      </c>
      <c r="R92" s="25" t="str">
        <f t="shared" si="170"/>
        <v/>
      </c>
      <c r="S92" s="22"/>
      <c r="T92" s="102" t="str">
        <f t="shared" si="171"/>
        <v/>
      </c>
      <c r="U92" s="102" t="str">
        <f t="shared" si="172"/>
        <v/>
      </c>
      <c r="V92" s="37" t="str">
        <f t="shared" si="173"/>
        <v/>
      </c>
      <c r="W92" s="115"/>
      <c r="X92" s="204" t="str">
        <f>IF(AND(D92&gt;0,E92&gt;0,F92&gt;0,Q92&gt;0,R92&gt;0,W92&gt;0,NOT(O92="")),ABS(VLOOKUP($W$1,VLookups!$A$30:$B$31,2,FALSE)-_xlfn.BETA.DIST(W92,IF(K92="L",R92,Q92),IF(K92="L",Q92,R92),TRUE,D92,F92)),"")</f>
        <v/>
      </c>
      <c r="Y92" s="112" t="str">
        <f>IF(OR($Q92="",$R92=""),"",_xlfn.BETA.INV(ABS(VLOOKUP($W$1,VLookups!$A$30:$B$31,2,FALSE)-Y$3),IF($K92="L",$R92,$Q92),IF($K92="L",$Q92,$R92),$D92,$F92))</f>
        <v/>
      </c>
      <c r="Z92" s="113" t="str">
        <f>IF(OR($Q92="",$R92=""),"",_xlfn.BETA.INV(ABS(VLOOKUP($W$1,VLookups!$A$30:$B$31,2,FALSE)-Z$3),IF($K92="L",$R92,$Q92),IF($K92="L",$Q92,$R92),$D92,$F92))</f>
        <v/>
      </c>
      <c r="AA92" s="112" t="str">
        <f>IF(OR($Q92="",$R92=""),"",_xlfn.BETA.INV(ABS(VLOOKUP($W$1,VLookups!$A$30:$B$31,2,FALSE)-AA$3),IF($K92="L",$R92,$Q92),IF($K92="L",$Q92,$R92),$D92,$F92))</f>
        <v/>
      </c>
      <c r="AB92" s="113" t="str">
        <f>IF(OR($Q92="",$R92=""),"",_xlfn.BETA.INV(ABS(VLOOKUP($W$1,VLookups!$A$30:$B$31,2,FALSE)-AB$3),IF($K92="L",$R92,$Q92),IF($K92="L",$Q92,$R92),$D92,$F92))</f>
        <v/>
      </c>
      <c r="AC92" s="112" t="str">
        <f>IF(OR($Q92="",$R92=""),"",_xlfn.BETA.INV(ABS(VLOOKUP($W$1,VLookups!$A$30:$B$31,2,FALSE)-AC$3),IF($K92="L",$R92,$Q92),IF($K92="L",$Q92,$R92),$D92,$F92))</f>
        <v/>
      </c>
      <c r="AD92" s="113" t="str">
        <f>IF(OR($Q92="",$R92=""),"",_xlfn.BETA.INV(ABS(VLOOKUP($W$1,VLookups!$A$30:$B$31,2,FALSE)-AD$3),IF($K92="L",$R92,$Q92),IF($K92="L",$Q92,$R92),$D92,$F92))</f>
        <v/>
      </c>
      <c r="AE92" s="112" t="str">
        <f>IF(OR($Q92="",$R92=""),"",_xlfn.BETA.INV(ABS(VLOOKUP($W$1,VLookups!$A$30:$B$31,2,FALSE)-AE$3),IF($K92="L",$R92,$Q92),IF($K92="L",$Q92,$R92),$D92,$F92))</f>
        <v/>
      </c>
      <c r="AF92" s="113" t="str">
        <f>IF(OR($Q92="",$R92=""),"",_xlfn.BETA.INV(ABS(VLOOKUP($W$1,VLookups!$A$30:$B$31,2,FALSE)-AF$3),IF($K92="L",$R92,$Q92),IF($K92="L",$Q92,$R92),$D92,$F92))</f>
        <v/>
      </c>
      <c r="AG92" s="112" t="str">
        <f>IF(OR($Q92="",$R92=""),"",_xlfn.BETA.INV(ABS(VLOOKUP($W$1,VLookups!$A$30:$B$31,2,FALSE)-AG$3),IF($K92="L",$R92,$Q92),IF($K92="L",$Q92,$R92),$D92,$F92))</f>
        <v/>
      </c>
      <c r="AH92" s="113" t="str">
        <f>IF(OR($Q92="",$R92=""),"",_xlfn.BETA.INV(ABS(VLOOKUP($W$1,VLookups!$A$30:$B$31,2,FALSE)-AH$3),IF($K92="L",$R92,$Q92),IF($K92="L",$Q92,$R92),$D92,$F92))</f>
        <v/>
      </c>
      <c r="AI92" s="112" t="str">
        <f>IF(OR($Q92="",$R92=""),"",_xlfn.BETA.INV(ABS(VLOOKUP($W$1,VLookups!$A$30:$B$31,2,FALSE)-AI$3),IF($K92="L",$R92,$Q92),IF($K92="L",$Q92,$R92),$D92,$F92))</f>
        <v/>
      </c>
      <c r="AJ92" s="113" t="str">
        <f>IF(OR($Q92="",$R92=""),"",_xlfn.BETA.INV(ABS(VLOOKUP($W$1,VLookups!$A$30:$B$31,2,FALSE)-AJ$3),IF($K92="L",$R92,$Q92),IF($K92="L",$Q92,$R92),$D92,$F92))</f>
        <v/>
      </c>
      <c r="AK92" s="15"/>
      <c r="AL92" s="194" t="str">
        <f t="shared" si="181"/>
        <v/>
      </c>
      <c r="AM92" s="192" t="str">
        <f t="shared" si="182"/>
        <v/>
      </c>
      <c r="AN92" s="177" t="str">
        <f t="shared" si="242"/>
        <v/>
      </c>
      <c r="AO92" s="177" t="str">
        <f t="shared" si="236"/>
        <v/>
      </c>
      <c r="AP92" s="177" t="str">
        <f t="shared" si="236"/>
        <v/>
      </c>
      <c r="AQ92" s="177" t="str">
        <f t="shared" si="236"/>
        <v/>
      </c>
      <c r="AR92" s="177" t="str">
        <f t="shared" si="236"/>
        <v/>
      </c>
      <c r="AS92" s="177" t="str">
        <f t="shared" si="236"/>
        <v/>
      </c>
      <c r="AT92" s="177" t="str">
        <f t="shared" si="236"/>
        <v/>
      </c>
      <c r="AU92" s="177" t="str">
        <f t="shared" si="236"/>
        <v/>
      </c>
      <c r="AV92" s="177" t="str">
        <f t="shared" si="236"/>
        <v/>
      </c>
      <c r="AW92" s="177" t="str">
        <f t="shared" si="236"/>
        <v/>
      </c>
      <c r="AX92" s="177" t="str">
        <f t="shared" si="236"/>
        <v/>
      </c>
      <c r="AY92" s="177" t="str">
        <f t="shared" si="236"/>
        <v/>
      </c>
      <c r="AZ92" s="177" t="str">
        <f t="shared" si="236"/>
        <v/>
      </c>
      <c r="BA92" s="177" t="str">
        <f t="shared" si="236"/>
        <v/>
      </c>
      <c r="BB92" s="177" t="str">
        <f t="shared" si="236"/>
        <v/>
      </c>
      <c r="BC92" s="177" t="str">
        <f t="shared" si="236"/>
        <v/>
      </c>
      <c r="BD92" s="177" t="str">
        <f t="shared" si="236"/>
        <v/>
      </c>
      <c r="BE92" s="177" t="str">
        <f t="shared" si="231"/>
        <v/>
      </c>
      <c r="BF92" s="177" t="str">
        <f t="shared" si="231"/>
        <v/>
      </c>
      <c r="BG92" s="177" t="str">
        <f t="shared" si="231"/>
        <v/>
      </c>
      <c r="BH92" s="177" t="str">
        <f t="shared" si="231"/>
        <v/>
      </c>
      <c r="BI92" s="177" t="str">
        <f t="shared" si="231"/>
        <v/>
      </c>
      <c r="BJ92" s="177" t="str">
        <f t="shared" si="231"/>
        <v/>
      </c>
      <c r="BK92" s="177" t="str">
        <f t="shared" si="231"/>
        <v/>
      </c>
      <c r="BL92" s="177" t="str">
        <f t="shared" si="231"/>
        <v/>
      </c>
      <c r="BM92" s="177" t="str">
        <f t="shared" si="231"/>
        <v/>
      </c>
      <c r="BN92" s="177" t="str">
        <f t="shared" si="231"/>
        <v/>
      </c>
      <c r="BO92" s="177" t="str">
        <f t="shared" si="231"/>
        <v/>
      </c>
      <c r="BP92" s="177" t="str">
        <f t="shared" si="231"/>
        <v/>
      </c>
      <c r="BQ92" s="177" t="str">
        <f t="shared" si="231"/>
        <v/>
      </c>
      <c r="BR92" s="177" t="str">
        <f t="shared" si="231"/>
        <v/>
      </c>
      <c r="BS92" s="177" t="str">
        <f t="shared" si="231"/>
        <v/>
      </c>
      <c r="BT92" s="177" t="str">
        <f t="shared" si="237"/>
        <v/>
      </c>
      <c r="BU92" s="177" t="str">
        <f t="shared" si="237"/>
        <v/>
      </c>
      <c r="BV92" s="177" t="str">
        <f t="shared" si="237"/>
        <v/>
      </c>
      <c r="BW92" s="177" t="str">
        <f t="shared" si="237"/>
        <v/>
      </c>
      <c r="BX92" s="177" t="str">
        <f t="shared" si="237"/>
        <v/>
      </c>
      <c r="BY92" s="177" t="str">
        <f t="shared" si="237"/>
        <v/>
      </c>
      <c r="BZ92" s="177" t="str">
        <f t="shared" si="237"/>
        <v/>
      </c>
      <c r="CA92" s="177" t="str">
        <f t="shared" si="237"/>
        <v/>
      </c>
      <c r="CB92" s="177" t="str">
        <f t="shared" si="237"/>
        <v/>
      </c>
      <c r="CC92" s="177" t="str">
        <f t="shared" si="237"/>
        <v/>
      </c>
      <c r="CD92" s="177" t="str">
        <f t="shared" si="237"/>
        <v/>
      </c>
      <c r="CE92" s="177" t="str">
        <f t="shared" si="237"/>
        <v/>
      </c>
      <c r="CF92" s="177" t="str">
        <f t="shared" si="237"/>
        <v/>
      </c>
      <c r="CG92" s="177" t="str">
        <f t="shared" si="237"/>
        <v/>
      </c>
      <c r="CH92" s="177" t="str">
        <f t="shared" si="237"/>
        <v/>
      </c>
      <c r="CI92" s="177" t="str">
        <f t="shared" si="237"/>
        <v/>
      </c>
      <c r="CJ92" s="177" t="str">
        <f t="shared" si="232"/>
        <v/>
      </c>
      <c r="CK92" s="177" t="str">
        <f t="shared" si="232"/>
        <v/>
      </c>
      <c r="CL92" s="177" t="str">
        <f t="shared" si="232"/>
        <v/>
      </c>
      <c r="CM92" s="177" t="str">
        <f t="shared" si="232"/>
        <v/>
      </c>
      <c r="CN92" s="177" t="str">
        <f t="shared" si="232"/>
        <v/>
      </c>
      <c r="CO92" s="177" t="str">
        <f t="shared" si="232"/>
        <v/>
      </c>
      <c r="CP92" s="177" t="str">
        <f t="shared" si="232"/>
        <v/>
      </c>
      <c r="CQ92" s="177" t="str">
        <f t="shared" si="232"/>
        <v/>
      </c>
      <c r="CR92" s="177" t="str">
        <f t="shared" si="232"/>
        <v/>
      </c>
      <c r="CS92" s="177" t="str">
        <f t="shared" si="232"/>
        <v/>
      </c>
      <c r="CT92" s="177" t="str">
        <f t="shared" si="232"/>
        <v/>
      </c>
      <c r="CU92" s="177" t="str">
        <f t="shared" si="232"/>
        <v/>
      </c>
      <c r="CV92" s="177" t="str">
        <f t="shared" si="232"/>
        <v/>
      </c>
      <c r="CW92" s="177" t="str">
        <f t="shared" si="232"/>
        <v/>
      </c>
      <c r="CX92" s="177" t="str">
        <f t="shared" si="232"/>
        <v/>
      </c>
      <c r="CY92" s="177" t="str">
        <f t="shared" si="228"/>
        <v/>
      </c>
      <c r="CZ92" s="177" t="str">
        <f t="shared" si="228"/>
        <v/>
      </c>
      <c r="DA92" s="177" t="str">
        <f t="shared" si="228"/>
        <v/>
      </c>
      <c r="DB92" s="177" t="str">
        <f t="shared" si="228"/>
        <v/>
      </c>
      <c r="DC92" s="177" t="str">
        <f t="shared" si="228"/>
        <v/>
      </c>
      <c r="DD92" s="177" t="str">
        <f t="shared" si="228"/>
        <v/>
      </c>
      <c r="DE92" s="177" t="str">
        <f t="shared" si="228"/>
        <v/>
      </c>
      <c r="DF92" s="177" t="str">
        <f t="shared" si="228"/>
        <v/>
      </c>
      <c r="DG92" s="177" t="str">
        <f t="shared" si="228"/>
        <v/>
      </c>
      <c r="DH92" s="177" t="str">
        <f t="shared" si="228"/>
        <v/>
      </c>
      <c r="DI92" s="177" t="str">
        <f t="shared" si="228"/>
        <v/>
      </c>
      <c r="DJ92" s="177" t="str">
        <f t="shared" si="228"/>
        <v/>
      </c>
      <c r="DK92" s="177" t="str">
        <f t="shared" si="228"/>
        <v/>
      </c>
      <c r="DL92" s="177" t="str">
        <f t="shared" si="228"/>
        <v/>
      </c>
      <c r="DM92" s="177" t="str">
        <f t="shared" si="228"/>
        <v/>
      </c>
      <c r="DN92" s="177" t="str">
        <f t="shared" si="228"/>
        <v/>
      </c>
      <c r="DO92" s="177" t="str">
        <f t="shared" si="224"/>
        <v/>
      </c>
      <c r="DP92" s="177" t="str">
        <f t="shared" si="224"/>
        <v/>
      </c>
      <c r="DQ92" s="177" t="str">
        <f t="shared" si="224"/>
        <v/>
      </c>
      <c r="DR92" s="177" t="str">
        <f t="shared" si="224"/>
        <v/>
      </c>
      <c r="DS92" s="177" t="str">
        <f t="shared" si="224"/>
        <v/>
      </c>
      <c r="DT92" s="177" t="str">
        <f t="shared" si="224"/>
        <v/>
      </c>
      <c r="DU92" s="177" t="str">
        <f t="shared" si="224"/>
        <v/>
      </c>
      <c r="DV92" s="177" t="str">
        <f t="shared" si="224"/>
        <v/>
      </c>
      <c r="DW92" s="177" t="str">
        <f t="shared" si="224"/>
        <v/>
      </c>
      <c r="DX92" s="177" t="str">
        <f t="shared" si="224"/>
        <v/>
      </c>
      <c r="DY92" s="177" t="str">
        <f t="shared" si="224"/>
        <v/>
      </c>
      <c r="DZ92" s="177" t="str">
        <f t="shared" si="224"/>
        <v/>
      </c>
      <c r="EA92" s="177" t="str">
        <f t="shared" si="224"/>
        <v/>
      </c>
      <c r="EB92" s="177" t="str">
        <f t="shared" si="224"/>
        <v/>
      </c>
      <c r="EC92" s="177" t="str">
        <f t="shared" si="224"/>
        <v/>
      </c>
      <c r="ED92" s="177" t="str">
        <f t="shared" si="238"/>
        <v/>
      </c>
      <c r="EE92" s="177" t="str">
        <f t="shared" si="238"/>
        <v/>
      </c>
      <c r="EF92" s="177" t="str">
        <f t="shared" si="238"/>
        <v/>
      </c>
      <c r="EG92" s="177" t="str">
        <f t="shared" si="238"/>
        <v/>
      </c>
      <c r="EH92" s="177" t="str">
        <f t="shared" si="238"/>
        <v/>
      </c>
      <c r="EI92" s="177" t="str">
        <f t="shared" si="238"/>
        <v/>
      </c>
      <c r="EJ92" s="177" t="str">
        <f t="shared" si="238"/>
        <v/>
      </c>
      <c r="EK92" s="177" t="str">
        <f t="shared" si="238"/>
        <v/>
      </c>
      <c r="EL92" s="177" t="str">
        <f t="shared" si="238"/>
        <v/>
      </c>
      <c r="EM92" s="177" t="str">
        <f t="shared" si="238"/>
        <v/>
      </c>
      <c r="EN92" s="177" t="str">
        <f t="shared" si="238"/>
        <v/>
      </c>
      <c r="EO92" s="177" t="str">
        <f t="shared" si="238"/>
        <v/>
      </c>
      <c r="EP92" s="177" t="str">
        <f t="shared" si="238"/>
        <v/>
      </c>
      <c r="EQ92" s="177" t="str">
        <f t="shared" si="238"/>
        <v/>
      </c>
      <c r="ER92" s="177" t="str">
        <f t="shared" si="238"/>
        <v/>
      </c>
      <c r="ES92" s="177" t="str">
        <f t="shared" si="238"/>
        <v/>
      </c>
      <c r="ET92" s="177" t="str">
        <f t="shared" si="233"/>
        <v/>
      </c>
      <c r="EU92" s="177" t="str">
        <f t="shared" si="233"/>
        <v/>
      </c>
      <c r="EV92" s="177" t="str">
        <f t="shared" si="233"/>
        <v/>
      </c>
      <c r="EW92" s="177" t="str">
        <f t="shared" si="233"/>
        <v/>
      </c>
      <c r="EX92" s="177" t="str">
        <f t="shared" si="233"/>
        <v/>
      </c>
      <c r="EY92" s="177" t="str">
        <f t="shared" si="233"/>
        <v/>
      </c>
      <c r="EZ92" s="177" t="str">
        <f t="shared" si="233"/>
        <v/>
      </c>
      <c r="FA92" s="177" t="str">
        <f t="shared" si="233"/>
        <v/>
      </c>
      <c r="FB92" s="177" t="str">
        <f t="shared" si="233"/>
        <v/>
      </c>
      <c r="FC92" s="177" t="str">
        <f t="shared" si="233"/>
        <v/>
      </c>
      <c r="FD92" s="177" t="str">
        <f t="shared" si="233"/>
        <v/>
      </c>
      <c r="FE92" s="177" t="str">
        <f t="shared" si="233"/>
        <v/>
      </c>
      <c r="FF92" s="177" t="str">
        <f t="shared" si="233"/>
        <v/>
      </c>
      <c r="FG92" s="177" t="str">
        <f t="shared" si="233"/>
        <v/>
      </c>
      <c r="FH92" s="177" t="str">
        <f t="shared" si="233"/>
        <v/>
      </c>
      <c r="FI92" s="177" t="str">
        <f t="shared" si="243"/>
        <v/>
      </c>
      <c r="FJ92" s="177" t="str">
        <f t="shared" si="243"/>
        <v/>
      </c>
      <c r="FK92" s="177" t="str">
        <f t="shared" si="243"/>
        <v/>
      </c>
      <c r="FL92" s="177" t="str">
        <f t="shared" si="243"/>
        <v/>
      </c>
      <c r="FM92" s="177" t="str">
        <f t="shared" si="243"/>
        <v/>
      </c>
      <c r="FN92" s="177" t="str">
        <f t="shared" si="243"/>
        <v/>
      </c>
      <c r="FO92" s="177" t="str">
        <f t="shared" si="243"/>
        <v/>
      </c>
      <c r="FP92" s="177" t="str">
        <f t="shared" si="243"/>
        <v/>
      </c>
      <c r="FQ92" s="177" t="str">
        <f t="shared" si="243"/>
        <v/>
      </c>
      <c r="FR92" s="177" t="str">
        <f t="shared" si="243"/>
        <v/>
      </c>
      <c r="FS92" s="177" t="str">
        <f t="shared" si="243"/>
        <v/>
      </c>
      <c r="FT92" s="177" t="str">
        <f t="shared" si="243"/>
        <v/>
      </c>
      <c r="FU92" s="177" t="str">
        <f t="shared" si="243"/>
        <v/>
      </c>
      <c r="FV92" s="177" t="str">
        <f t="shared" si="243"/>
        <v/>
      </c>
      <c r="FW92" s="177" t="str">
        <f t="shared" si="243"/>
        <v/>
      </c>
      <c r="FX92" s="177" t="str">
        <f t="shared" si="243"/>
        <v/>
      </c>
      <c r="FY92" s="177" t="str">
        <f t="shared" si="239"/>
        <v/>
      </c>
      <c r="FZ92" s="177" t="str">
        <f t="shared" si="239"/>
        <v/>
      </c>
      <c r="GA92" s="177" t="str">
        <f t="shared" si="239"/>
        <v/>
      </c>
      <c r="GB92" s="177" t="str">
        <f t="shared" si="239"/>
        <v/>
      </c>
      <c r="GC92" s="177" t="str">
        <f t="shared" si="239"/>
        <v/>
      </c>
      <c r="GD92" s="177" t="str">
        <f t="shared" si="239"/>
        <v/>
      </c>
      <c r="GE92" s="177" t="str">
        <f t="shared" si="239"/>
        <v/>
      </c>
      <c r="GF92" s="177" t="str">
        <f t="shared" si="239"/>
        <v/>
      </c>
      <c r="GG92" s="177" t="str">
        <f t="shared" si="239"/>
        <v/>
      </c>
      <c r="GH92" s="177" t="str">
        <f t="shared" si="239"/>
        <v/>
      </c>
      <c r="GI92" s="177" t="str">
        <f t="shared" si="239"/>
        <v/>
      </c>
      <c r="GJ92" s="177" t="str">
        <f t="shared" si="239"/>
        <v/>
      </c>
      <c r="GK92" s="177" t="str">
        <f t="shared" si="239"/>
        <v/>
      </c>
      <c r="GL92" s="177" t="str">
        <f t="shared" si="239"/>
        <v/>
      </c>
      <c r="GM92" s="177" t="str">
        <f t="shared" si="239"/>
        <v/>
      </c>
      <c r="GN92" s="177" t="str">
        <f t="shared" si="234"/>
        <v/>
      </c>
      <c r="GO92" s="177" t="str">
        <f t="shared" si="234"/>
        <v/>
      </c>
      <c r="GP92" s="177" t="str">
        <f t="shared" si="234"/>
        <v/>
      </c>
      <c r="GQ92" s="177" t="str">
        <f t="shared" si="229"/>
        <v/>
      </c>
      <c r="GR92" s="177" t="str">
        <f t="shared" si="240"/>
        <v/>
      </c>
      <c r="GS92" s="177" t="str">
        <f t="shared" si="240"/>
        <v/>
      </c>
      <c r="GT92" s="177" t="str">
        <f t="shared" si="240"/>
        <v/>
      </c>
      <c r="GU92" s="177" t="str">
        <f t="shared" si="240"/>
        <v/>
      </c>
      <c r="GV92" s="177" t="str">
        <f t="shared" si="240"/>
        <v/>
      </c>
      <c r="GW92" s="177" t="str">
        <f t="shared" si="240"/>
        <v/>
      </c>
      <c r="GX92" s="177" t="str">
        <f t="shared" si="240"/>
        <v/>
      </c>
      <c r="GY92" s="177" t="str">
        <f t="shared" si="240"/>
        <v/>
      </c>
      <c r="GZ92" s="177" t="str">
        <f t="shared" si="240"/>
        <v/>
      </c>
      <c r="HA92" s="177" t="str">
        <f t="shared" si="240"/>
        <v/>
      </c>
      <c r="HB92" s="177" t="str">
        <f t="shared" si="240"/>
        <v/>
      </c>
      <c r="HC92" s="177" t="str">
        <f t="shared" si="240"/>
        <v/>
      </c>
      <c r="HD92" s="177" t="str">
        <f t="shared" si="240"/>
        <v/>
      </c>
      <c r="HE92" s="177" t="str">
        <f t="shared" si="240"/>
        <v/>
      </c>
      <c r="HF92" s="177" t="str">
        <f t="shared" si="240"/>
        <v/>
      </c>
      <c r="HG92" s="177" t="str">
        <f t="shared" si="240"/>
        <v/>
      </c>
      <c r="HH92" s="177" t="str">
        <f t="shared" si="235"/>
        <v/>
      </c>
      <c r="HI92" s="177" t="str">
        <f t="shared" si="235"/>
        <v/>
      </c>
      <c r="HJ92" s="177" t="str">
        <f t="shared" si="235"/>
        <v/>
      </c>
      <c r="HK92" s="177" t="str">
        <f t="shared" si="235"/>
        <v/>
      </c>
      <c r="HL92" s="177" t="str">
        <f t="shared" si="235"/>
        <v/>
      </c>
      <c r="HM92" s="177" t="str">
        <f t="shared" si="235"/>
        <v/>
      </c>
      <c r="HN92" s="177" t="str">
        <f t="shared" si="235"/>
        <v/>
      </c>
      <c r="HO92" s="177" t="str">
        <f t="shared" si="235"/>
        <v/>
      </c>
      <c r="HP92" s="177" t="str">
        <f t="shared" si="235"/>
        <v/>
      </c>
      <c r="HQ92" s="177" t="str">
        <f t="shared" si="235"/>
        <v/>
      </c>
      <c r="HR92" s="177" t="str">
        <f t="shared" si="235"/>
        <v/>
      </c>
      <c r="HS92" s="177" t="str">
        <f t="shared" si="235"/>
        <v/>
      </c>
      <c r="HT92" s="177" t="str">
        <f t="shared" si="235"/>
        <v/>
      </c>
      <c r="HU92" s="177" t="str">
        <f t="shared" si="235"/>
        <v/>
      </c>
      <c r="HV92" s="177" t="str">
        <f t="shared" si="235"/>
        <v/>
      </c>
      <c r="HW92" s="177" t="str">
        <f t="shared" si="230"/>
        <v/>
      </c>
      <c r="HX92" s="177" t="str">
        <f t="shared" si="241"/>
        <v/>
      </c>
      <c r="HY92" s="177" t="str">
        <f t="shared" si="241"/>
        <v/>
      </c>
      <c r="HZ92" s="177" t="str">
        <f t="shared" si="241"/>
        <v/>
      </c>
      <c r="IA92" s="177" t="str">
        <f t="shared" si="241"/>
        <v/>
      </c>
      <c r="IB92" s="177" t="str">
        <f t="shared" si="241"/>
        <v/>
      </c>
      <c r="IC92" s="177" t="str">
        <f t="shared" si="241"/>
        <v/>
      </c>
      <c r="ID92" s="177" t="str">
        <f t="shared" si="241"/>
        <v/>
      </c>
      <c r="IE92" s="192" t="str">
        <f t="shared" si="185"/>
        <v/>
      </c>
      <c r="IF92" s="193" t="e">
        <f t="shared" si="174"/>
        <v>#N/A</v>
      </c>
      <c r="IG92" s="193" t="e">
        <f t="shared" si="209"/>
        <v>#N/A</v>
      </c>
      <c r="IH92" s="193" t="e">
        <f t="shared" si="209"/>
        <v>#N/A</v>
      </c>
      <c r="II92" s="193" t="e">
        <f t="shared" si="209"/>
        <v>#N/A</v>
      </c>
      <c r="IJ92" s="193" t="e">
        <f t="shared" si="219"/>
        <v>#N/A</v>
      </c>
      <c r="IK92" s="193" t="e">
        <f t="shared" si="219"/>
        <v>#N/A</v>
      </c>
      <c r="IL92" s="193" t="e">
        <f t="shared" si="219"/>
        <v>#N/A</v>
      </c>
      <c r="IM92" s="193" t="e">
        <f t="shared" si="219"/>
        <v>#N/A</v>
      </c>
      <c r="IN92" s="193" t="e">
        <f t="shared" si="219"/>
        <v>#N/A</v>
      </c>
      <c r="IO92" s="193" t="e">
        <f t="shared" si="219"/>
        <v>#N/A</v>
      </c>
      <c r="IP92" s="193" t="e">
        <f t="shared" si="219"/>
        <v>#N/A</v>
      </c>
      <c r="IQ92" s="193" t="e">
        <f t="shared" si="219"/>
        <v>#N/A</v>
      </c>
      <c r="IR92" s="193" t="e">
        <f t="shared" si="219"/>
        <v>#N/A</v>
      </c>
      <c r="IS92" s="193" t="e">
        <f t="shared" si="219"/>
        <v>#N/A</v>
      </c>
      <c r="IT92" s="193" t="e">
        <f t="shared" si="219"/>
        <v>#N/A</v>
      </c>
      <c r="IU92" s="193" t="e">
        <f t="shared" si="219"/>
        <v>#N/A</v>
      </c>
      <c r="IV92" s="193" t="e">
        <f t="shared" si="219"/>
        <v>#N/A</v>
      </c>
      <c r="IW92" s="193" t="e">
        <f t="shared" si="219"/>
        <v>#N/A</v>
      </c>
      <c r="IX92" s="193" t="e">
        <f t="shared" si="219"/>
        <v>#N/A</v>
      </c>
      <c r="IY92" s="193" t="e">
        <f t="shared" si="215"/>
        <v>#N/A</v>
      </c>
      <c r="IZ92" s="193" t="e">
        <f t="shared" si="215"/>
        <v>#N/A</v>
      </c>
      <c r="JA92" s="193" t="e">
        <f t="shared" si="215"/>
        <v>#N/A</v>
      </c>
      <c r="JB92" s="193" t="e">
        <f t="shared" si="215"/>
        <v>#N/A</v>
      </c>
      <c r="JC92" s="193" t="e">
        <f t="shared" si="215"/>
        <v>#N/A</v>
      </c>
      <c r="JD92" s="193" t="e">
        <f t="shared" si="215"/>
        <v>#N/A</v>
      </c>
      <c r="JE92" s="193" t="e">
        <f t="shared" si="215"/>
        <v>#N/A</v>
      </c>
      <c r="JF92" s="193" t="e">
        <f t="shared" si="215"/>
        <v>#N/A</v>
      </c>
      <c r="JG92" s="193" t="e">
        <f t="shared" si="215"/>
        <v>#N/A</v>
      </c>
      <c r="JH92" s="193" t="e">
        <f t="shared" si="215"/>
        <v>#N/A</v>
      </c>
      <c r="JI92" s="193" t="e">
        <f t="shared" si="215"/>
        <v>#N/A</v>
      </c>
      <c r="JJ92" s="193" t="e">
        <f t="shared" si="215"/>
        <v>#N/A</v>
      </c>
      <c r="JK92" s="193" t="e">
        <f t="shared" si="215"/>
        <v>#N/A</v>
      </c>
      <c r="JL92" s="193" t="e">
        <f t="shared" si="215"/>
        <v>#N/A</v>
      </c>
      <c r="JM92" s="193" t="e">
        <f t="shared" si="215"/>
        <v>#N/A</v>
      </c>
      <c r="JN92" s="193" t="e">
        <f t="shared" si="212"/>
        <v>#N/A</v>
      </c>
      <c r="JO92" s="193" t="e">
        <f t="shared" si="212"/>
        <v>#N/A</v>
      </c>
      <c r="JP92" s="193" t="e">
        <f t="shared" si="212"/>
        <v>#N/A</v>
      </c>
      <c r="JQ92" s="193" t="e">
        <f t="shared" si="212"/>
        <v>#N/A</v>
      </c>
      <c r="JR92" s="193" t="e">
        <f t="shared" si="212"/>
        <v>#N/A</v>
      </c>
      <c r="JS92" s="193" t="e">
        <f t="shared" si="212"/>
        <v>#N/A</v>
      </c>
      <c r="JT92" s="193" t="e">
        <f t="shared" si="212"/>
        <v>#N/A</v>
      </c>
      <c r="JU92" s="193" t="e">
        <f t="shared" si="212"/>
        <v>#N/A</v>
      </c>
      <c r="JV92" s="193" t="e">
        <f t="shared" si="212"/>
        <v>#N/A</v>
      </c>
      <c r="JW92" s="193" t="e">
        <f t="shared" si="212"/>
        <v>#N/A</v>
      </c>
      <c r="JX92" s="193" t="e">
        <f t="shared" si="212"/>
        <v>#N/A</v>
      </c>
      <c r="JY92" s="193" t="e">
        <f t="shared" si="212"/>
        <v>#N/A</v>
      </c>
      <c r="JZ92" s="193" t="e">
        <f t="shared" si="212"/>
        <v>#N/A</v>
      </c>
      <c r="KA92" s="193" t="e">
        <f t="shared" si="212"/>
        <v>#N/A</v>
      </c>
      <c r="KB92" s="193" t="e">
        <f t="shared" si="212"/>
        <v>#N/A</v>
      </c>
      <c r="KC92" s="193" t="e">
        <f t="shared" si="225"/>
        <v>#N/A</v>
      </c>
      <c r="KD92" s="193" t="e">
        <f t="shared" si="225"/>
        <v>#N/A</v>
      </c>
      <c r="KE92" s="193" t="e">
        <f t="shared" si="225"/>
        <v>#N/A</v>
      </c>
      <c r="KF92" s="193" t="e">
        <f t="shared" si="225"/>
        <v>#N/A</v>
      </c>
      <c r="KG92" s="193" t="e">
        <f t="shared" si="225"/>
        <v>#N/A</v>
      </c>
      <c r="KH92" s="193" t="e">
        <f t="shared" si="225"/>
        <v>#N/A</v>
      </c>
      <c r="KI92" s="193" t="e">
        <f t="shared" si="225"/>
        <v>#N/A</v>
      </c>
      <c r="KJ92" s="193" t="e">
        <f t="shared" si="225"/>
        <v>#N/A</v>
      </c>
      <c r="KK92" s="193" t="e">
        <f t="shared" si="225"/>
        <v>#N/A</v>
      </c>
      <c r="KL92" s="193" t="e">
        <f t="shared" si="225"/>
        <v>#N/A</v>
      </c>
      <c r="KM92" s="193" t="e">
        <f t="shared" si="225"/>
        <v>#N/A</v>
      </c>
      <c r="KN92" s="193" t="e">
        <f t="shared" si="225"/>
        <v>#N/A</v>
      </c>
      <c r="KO92" s="193" t="e">
        <f t="shared" si="225"/>
        <v>#N/A</v>
      </c>
      <c r="KP92" s="193" t="e">
        <f t="shared" si="225"/>
        <v>#N/A</v>
      </c>
      <c r="KQ92" s="193" t="e">
        <f t="shared" si="225"/>
        <v>#N/A</v>
      </c>
      <c r="KR92" s="193" t="e">
        <f t="shared" si="197"/>
        <v>#N/A</v>
      </c>
      <c r="KS92" s="193" t="e">
        <f t="shared" si="210"/>
        <v>#N/A</v>
      </c>
      <c r="KT92" s="193" t="e">
        <f t="shared" si="210"/>
        <v>#N/A</v>
      </c>
      <c r="KU92" s="193" t="e">
        <f t="shared" si="210"/>
        <v>#N/A</v>
      </c>
      <c r="KV92" s="193" t="e">
        <f t="shared" si="220"/>
        <v>#N/A</v>
      </c>
      <c r="KW92" s="193" t="e">
        <f t="shared" si="220"/>
        <v>#N/A</v>
      </c>
      <c r="KX92" s="193" t="e">
        <f t="shared" si="220"/>
        <v>#N/A</v>
      </c>
      <c r="KY92" s="193" t="e">
        <f t="shared" si="220"/>
        <v>#N/A</v>
      </c>
      <c r="KZ92" s="193" t="e">
        <f t="shared" si="220"/>
        <v>#N/A</v>
      </c>
      <c r="LA92" s="193" t="e">
        <f t="shared" si="220"/>
        <v>#N/A</v>
      </c>
      <c r="LB92" s="193" t="e">
        <f t="shared" si="220"/>
        <v>#N/A</v>
      </c>
      <c r="LC92" s="193" t="e">
        <f t="shared" si="220"/>
        <v>#N/A</v>
      </c>
      <c r="LD92" s="193" t="e">
        <f t="shared" si="220"/>
        <v>#N/A</v>
      </c>
      <c r="LE92" s="193" t="e">
        <f t="shared" si="220"/>
        <v>#N/A</v>
      </c>
      <c r="LF92" s="193" t="e">
        <f t="shared" si="220"/>
        <v>#N/A</v>
      </c>
      <c r="LG92" s="193" t="e">
        <f t="shared" si="220"/>
        <v>#N/A</v>
      </c>
      <c r="LH92" s="193" t="e">
        <f t="shared" si="220"/>
        <v>#N/A</v>
      </c>
      <c r="LI92" s="193" t="e">
        <f t="shared" si="220"/>
        <v>#N/A</v>
      </c>
      <c r="LJ92" s="193" t="e">
        <f t="shared" si="220"/>
        <v>#N/A</v>
      </c>
      <c r="LK92" s="193" t="e">
        <f t="shared" si="216"/>
        <v>#N/A</v>
      </c>
      <c r="LL92" s="193" t="e">
        <f t="shared" si="216"/>
        <v>#N/A</v>
      </c>
      <c r="LM92" s="193" t="e">
        <f t="shared" si="216"/>
        <v>#N/A</v>
      </c>
      <c r="LN92" s="193" t="e">
        <f t="shared" si="216"/>
        <v>#N/A</v>
      </c>
      <c r="LO92" s="193" t="e">
        <f t="shared" si="216"/>
        <v>#N/A</v>
      </c>
      <c r="LP92" s="193" t="e">
        <f t="shared" si="216"/>
        <v>#N/A</v>
      </c>
      <c r="LQ92" s="193" t="e">
        <f t="shared" si="216"/>
        <v>#N/A</v>
      </c>
      <c r="LR92" s="193" t="e">
        <f t="shared" si="216"/>
        <v>#N/A</v>
      </c>
      <c r="LS92" s="193" t="e">
        <f t="shared" si="216"/>
        <v>#N/A</v>
      </c>
      <c r="LT92" s="193" t="e">
        <f t="shared" si="216"/>
        <v>#N/A</v>
      </c>
      <c r="LU92" s="193" t="e">
        <f t="shared" si="216"/>
        <v>#N/A</v>
      </c>
      <c r="LV92" s="193" t="e">
        <f t="shared" si="216"/>
        <v>#N/A</v>
      </c>
      <c r="LW92" s="193" t="e">
        <f t="shared" si="216"/>
        <v>#N/A</v>
      </c>
      <c r="LX92" s="193" t="e">
        <f t="shared" si="216"/>
        <v>#N/A</v>
      </c>
      <c r="LY92" s="193" t="e">
        <f t="shared" si="216"/>
        <v>#N/A</v>
      </c>
      <c r="LZ92" s="193" t="e">
        <f t="shared" si="213"/>
        <v>#N/A</v>
      </c>
      <c r="MA92" s="193" t="e">
        <f t="shared" si="213"/>
        <v>#N/A</v>
      </c>
      <c r="MB92" s="193" t="e">
        <f t="shared" si="213"/>
        <v>#N/A</v>
      </c>
      <c r="MC92" s="193" t="e">
        <f t="shared" si="213"/>
        <v>#N/A</v>
      </c>
      <c r="MD92" s="193" t="e">
        <f t="shared" si="213"/>
        <v>#N/A</v>
      </c>
      <c r="ME92" s="193" t="e">
        <f t="shared" si="213"/>
        <v>#N/A</v>
      </c>
      <c r="MF92" s="193" t="e">
        <f t="shared" si="213"/>
        <v>#N/A</v>
      </c>
      <c r="MG92" s="193" t="e">
        <f t="shared" si="213"/>
        <v>#N/A</v>
      </c>
      <c r="MH92" s="193" t="e">
        <f t="shared" si="213"/>
        <v>#N/A</v>
      </c>
      <c r="MI92" s="193" t="e">
        <f t="shared" si="213"/>
        <v>#N/A</v>
      </c>
      <c r="MJ92" s="193" t="e">
        <f t="shared" si="213"/>
        <v>#N/A</v>
      </c>
      <c r="MK92" s="193" t="e">
        <f t="shared" si="213"/>
        <v>#N/A</v>
      </c>
      <c r="ML92" s="193" t="e">
        <f t="shared" si="213"/>
        <v>#N/A</v>
      </c>
      <c r="MM92" s="193" t="e">
        <f t="shared" si="213"/>
        <v>#N/A</v>
      </c>
      <c r="MN92" s="193" t="e">
        <f t="shared" si="213"/>
        <v>#N/A</v>
      </c>
      <c r="MO92" s="193" t="e">
        <f t="shared" si="226"/>
        <v>#N/A</v>
      </c>
      <c r="MP92" s="193" t="e">
        <f t="shared" si="226"/>
        <v>#N/A</v>
      </c>
      <c r="MQ92" s="193" t="e">
        <f t="shared" si="226"/>
        <v>#N/A</v>
      </c>
      <c r="MR92" s="193" t="e">
        <f t="shared" si="226"/>
        <v>#N/A</v>
      </c>
      <c r="MS92" s="193" t="e">
        <f t="shared" si="226"/>
        <v>#N/A</v>
      </c>
      <c r="MT92" s="193" t="e">
        <f t="shared" si="226"/>
        <v>#N/A</v>
      </c>
      <c r="MU92" s="193" t="e">
        <f t="shared" si="226"/>
        <v>#N/A</v>
      </c>
      <c r="MV92" s="193" t="e">
        <f t="shared" si="226"/>
        <v>#N/A</v>
      </c>
      <c r="MW92" s="193" t="e">
        <f t="shared" si="226"/>
        <v>#N/A</v>
      </c>
      <c r="MX92" s="193" t="e">
        <f t="shared" si="226"/>
        <v>#N/A</v>
      </c>
      <c r="MY92" s="193" t="e">
        <f t="shared" si="226"/>
        <v>#N/A</v>
      </c>
      <c r="MZ92" s="193" t="e">
        <f t="shared" si="226"/>
        <v>#N/A</v>
      </c>
      <c r="NA92" s="193" t="e">
        <f t="shared" si="226"/>
        <v>#N/A</v>
      </c>
      <c r="NB92" s="193" t="e">
        <f t="shared" si="226"/>
        <v>#N/A</v>
      </c>
      <c r="NC92" s="193" t="e">
        <f t="shared" si="226"/>
        <v>#N/A</v>
      </c>
      <c r="ND92" s="193" t="e">
        <f t="shared" si="198"/>
        <v>#N/A</v>
      </c>
      <c r="NE92" s="193" t="e">
        <f t="shared" si="211"/>
        <v>#N/A</v>
      </c>
      <c r="NF92" s="193" t="e">
        <f t="shared" si="211"/>
        <v>#N/A</v>
      </c>
      <c r="NG92" s="193" t="e">
        <f t="shared" si="211"/>
        <v>#N/A</v>
      </c>
      <c r="NH92" s="193" t="e">
        <f t="shared" si="221"/>
        <v>#N/A</v>
      </c>
      <c r="NI92" s="193" t="e">
        <f t="shared" si="221"/>
        <v>#N/A</v>
      </c>
      <c r="NJ92" s="193" t="e">
        <f t="shared" si="221"/>
        <v>#N/A</v>
      </c>
      <c r="NK92" s="193" t="e">
        <f t="shared" si="221"/>
        <v>#N/A</v>
      </c>
      <c r="NL92" s="193" t="e">
        <f t="shared" si="221"/>
        <v>#N/A</v>
      </c>
      <c r="NM92" s="193" t="e">
        <f t="shared" si="221"/>
        <v>#N/A</v>
      </c>
      <c r="NN92" s="193" t="e">
        <f t="shared" si="221"/>
        <v>#N/A</v>
      </c>
      <c r="NO92" s="193" t="e">
        <f t="shared" si="221"/>
        <v>#N/A</v>
      </c>
      <c r="NP92" s="193" t="e">
        <f t="shared" si="221"/>
        <v>#N/A</v>
      </c>
      <c r="NQ92" s="193" t="e">
        <f t="shared" si="221"/>
        <v>#N/A</v>
      </c>
      <c r="NR92" s="193" t="e">
        <f t="shared" si="221"/>
        <v>#N/A</v>
      </c>
      <c r="NS92" s="193" t="e">
        <f t="shared" si="221"/>
        <v>#N/A</v>
      </c>
      <c r="NT92" s="193" t="e">
        <f t="shared" si="221"/>
        <v>#N/A</v>
      </c>
      <c r="NU92" s="193" t="e">
        <f t="shared" si="221"/>
        <v>#N/A</v>
      </c>
      <c r="NV92" s="193" t="e">
        <f t="shared" si="221"/>
        <v>#N/A</v>
      </c>
      <c r="NW92" s="193" t="e">
        <f t="shared" si="217"/>
        <v>#N/A</v>
      </c>
      <c r="NX92" s="193" t="e">
        <f t="shared" si="217"/>
        <v>#N/A</v>
      </c>
      <c r="NY92" s="193" t="e">
        <f t="shared" si="217"/>
        <v>#N/A</v>
      </c>
      <c r="NZ92" s="193" t="e">
        <f t="shared" si="217"/>
        <v>#N/A</v>
      </c>
      <c r="OA92" s="193" t="e">
        <f t="shared" si="217"/>
        <v>#N/A</v>
      </c>
      <c r="OB92" s="193" t="e">
        <f t="shared" si="217"/>
        <v>#N/A</v>
      </c>
      <c r="OC92" s="193" t="e">
        <f t="shared" si="217"/>
        <v>#N/A</v>
      </c>
      <c r="OD92" s="193" t="e">
        <f t="shared" si="217"/>
        <v>#N/A</v>
      </c>
      <c r="OE92" s="193" t="e">
        <f t="shared" si="217"/>
        <v>#N/A</v>
      </c>
      <c r="OF92" s="193" t="e">
        <f t="shared" si="217"/>
        <v>#N/A</v>
      </c>
      <c r="OG92" s="193" t="e">
        <f t="shared" si="217"/>
        <v>#N/A</v>
      </c>
      <c r="OH92" s="193" t="e">
        <f t="shared" si="217"/>
        <v>#N/A</v>
      </c>
      <c r="OI92" s="193" t="e">
        <f t="shared" si="217"/>
        <v>#N/A</v>
      </c>
      <c r="OJ92" s="193" t="e">
        <f t="shared" si="217"/>
        <v>#N/A</v>
      </c>
      <c r="OK92" s="193" t="e">
        <f t="shared" si="217"/>
        <v>#N/A</v>
      </c>
      <c r="OL92" s="193" t="e">
        <f t="shared" si="214"/>
        <v>#N/A</v>
      </c>
      <c r="OM92" s="193" t="e">
        <f t="shared" si="214"/>
        <v>#N/A</v>
      </c>
      <c r="ON92" s="193" t="e">
        <f t="shared" si="214"/>
        <v>#N/A</v>
      </c>
      <c r="OO92" s="193" t="e">
        <f t="shared" si="214"/>
        <v>#N/A</v>
      </c>
      <c r="OP92" s="193" t="e">
        <f t="shared" si="214"/>
        <v>#N/A</v>
      </c>
      <c r="OQ92" s="193" t="e">
        <f t="shared" si="214"/>
        <v>#N/A</v>
      </c>
      <c r="OR92" s="193" t="e">
        <f t="shared" si="214"/>
        <v>#N/A</v>
      </c>
      <c r="OS92" s="193" t="e">
        <f t="shared" si="214"/>
        <v>#N/A</v>
      </c>
      <c r="OT92" s="193" t="e">
        <f t="shared" si="214"/>
        <v>#N/A</v>
      </c>
      <c r="OU92" s="193" t="e">
        <f t="shared" si="214"/>
        <v>#N/A</v>
      </c>
      <c r="OV92" s="193" t="e">
        <f t="shared" si="214"/>
        <v>#N/A</v>
      </c>
      <c r="OW92" s="193" t="e">
        <f t="shared" si="214"/>
        <v>#N/A</v>
      </c>
      <c r="OX92" s="193" t="e">
        <f t="shared" si="214"/>
        <v>#N/A</v>
      </c>
      <c r="OY92" s="193" t="e">
        <f t="shared" si="214"/>
        <v>#N/A</v>
      </c>
      <c r="OZ92" s="193" t="e">
        <f t="shared" si="214"/>
        <v>#N/A</v>
      </c>
      <c r="PA92" s="193" t="e">
        <f t="shared" si="227"/>
        <v>#N/A</v>
      </c>
      <c r="PB92" s="193" t="e">
        <f t="shared" si="227"/>
        <v>#N/A</v>
      </c>
      <c r="PC92" s="193" t="e">
        <f t="shared" si="227"/>
        <v>#N/A</v>
      </c>
      <c r="PD92" s="193" t="e">
        <f t="shared" si="227"/>
        <v>#N/A</v>
      </c>
      <c r="PE92" s="193" t="e">
        <f t="shared" si="227"/>
        <v>#N/A</v>
      </c>
      <c r="PF92" s="193" t="e">
        <f t="shared" si="227"/>
        <v>#N/A</v>
      </c>
      <c r="PG92" s="193" t="e">
        <f t="shared" si="227"/>
        <v>#N/A</v>
      </c>
      <c r="PH92" s="193" t="e">
        <f t="shared" si="227"/>
        <v>#N/A</v>
      </c>
      <c r="PI92" s="193" t="e">
        <f t="shared" si="227"/>
        <v>#N/A</v>
      </c>
      <c r="PJ92" s="193" t="e">
        <f t="shared" si="227"/>
        <v>#N/A</v>
      </c>
      <c r="PK92" s="193" t="e">
        <f t="shared" si="227"/>
        <v>#N/A</v>
      </c>
      <c r="PL92" s="193" t="e">
        <f t="shared" si="227"/>
        <v>#N/A</v>
      </c>
      <c r="PM92" s="193" t="e">
        <f t="shared" si="227"/>
        <v>#N/A</v>
      </c>
      <c r="PN92" s="193" t="e">
        <f t="shared" si="227"/>
        <v>#N/A</v>
      </c>
      <c r="PO92" s="193" t="e">
        <f t="shared" si="227"/>
        <v>#N/A</v>
      </c>
      <c r="PP92" s="193" t="e">
        <f t="shared" si="199"/>
        <v>#N/A</v>
      </c>
      <c r="PQ92" s="193" t="e">
        <f t="shared" si="222"/>
        <v>#N/A</v>
      </c>
      <c r="PR92" s="193" t="e">
        <f t="shared" si="222"/>
        <v>#N/A</v>
      </c>
      <c r="PS92" s="193" t="e">
        <f t="shared" si="222"/>
        <v>#N/A</v>
      </c>
      <c r="PT92" s="193" t="e">
        <f t="shared" si="222"/>
        <v>#N/A</v>
      </c>
      <c r="PU92" s="193" t="e">
        <f t="shared" si="222"/>
        <v>#N/A</v>
      </c>
      <c r="PV92" s="193" t="e">
        <f t="shared" si="222"/>
        <v>#N/A</v>
      </c>
      <c r="PW92" s="193" t="e">
        <f t="shared" si="222"/>
        <v>#N/A</v>
      </c>
      <c r="PX92" s="193" t="e">
        <f t="shared" si="222"/>
        <v>#N/A</v>
      </c>
    </row>
    <row r="93" spans="1:440" hidden="1" x14ac:dyDescent="0.45">
      <c r="A93" s="20">
        <v>90</v>
      </c>
      <c r="B93" s="134"/>
      <c r="C93" s="279"/>
      <c r="D93" s="280" t="str">
        <f t="shared" si="176"/>
        <v/>
      </c>
      <c r="E93" s="281"/>
      <c r="F93" s="280" t="str">
        <f t="shared" si="177"/>
        <v/>
      </c>
      <c r="G93" s="279"/>
      <c r="H93" s="135"/>
      <c r="I93" s="110" t="str">
        <f t="shared" si="178"/>
        <v/>
      </c>
      <c r="J93" s="21" t="str">
        <f t="shared" si="179"/>
        <v/>
      </c>
      <c r="K93" s="22" t="str">
        <f t="shared" si="180"/>
        <v/>
      </c>
      <c r="L93" s="23" t="str">
        <f>IF(J93="","",IF(OR($J93&lt;Skew!$B$3,$J93=Skew!$B$3),IF($J93&gt;Skew!$C$3,Skew!$A$3,IF($J93&gt;Skew!$C$4,Skew!$A$4,IF($J93&gt;Skew!$C$5,Skew!$A$5,IF($J93&gt;Skew!$C$6,Skew!$A$6,IF($J93&gt;Skew!$C$7,Skew!$A$7,IF($J93&gt;Skew!$C$8,Skew!$A$8,IF($J93&gt;Skew!$C$9,Skew!$A$9,IF($J93&gt;Skew!$C$10,Skew!$A$10,IF($J93&gt;Skew!$C$11,Skew!$A$11,IF($J93&gt;Skew!$C$12,Skew!$A$12,IF($J93&gt;Skew!$C$13,Skew!$A$13,IF($J93&gt;Skew!$C$14,Skew!$A$14,IF($J93&gt;Skew!$C$15,Skew!$A$15,IF($J93&gt;Skew!$C$16,Skew!$A$16,Skew!$A$17)
)))))))))))))))</f>
        <v/>
      </c>
      <c r="M93" s="22" t="str">
        <f>IF(J93="","",MATCH(L93,Skew!$A$3:$A$17,0))</f>
        <v/>
      </c>
      <c r="N93" s="22" t="str">
        <f t="shared" si="168"/>
        <v/>
      </c>
      <c r="O93" s="24"/>
      <c r="P93" s="22" t="str">
        <f>IF(OR(J93="",O93=""),"",MATCH(O93,Confidence!$A$3:$A$12,0))</f>
        <v/>
      </c>
      <c r="Q93" s="25" t="str">
        <f t="shared" si="169"/>
        <v/>
      </c>
      <c r="R93" s="25" t="str">
        <f t="shared" si="170"/>
        <v/>
      </c>
      <c r="S93" s="22"/>
      <c r="T93" s="102" t="str">
        <f t="shared" si="171"/>
        <v/>
      </c>
      <c r="U93" s="102" t="str">
        <f t="shared" si="172"/>
        <v/>
      </c>
      <c r="V93" s="37" t="str">
        <f t="shared" si="173"/>
        <v/>
      </c>
      <c r="W93" s="115"/>
      <c r="X93" s="204" t="str">
        <f>IF(AND(D93&gt;0,E93&gt;0,F93&gt;0,Q93&gt;0,R93&gt;0,W93&gt;0,NOT(O93="")),ABS(VLOOKUP($W$1,VLookups!$A$30:$B$31,2,FALSE)-_xlfn.BETA.DIST(W93,IF(K93="L",R93,Q93),IF(K93="L",Q93,R93),TRUE,D93,F93)),"")</f>
        <v/>
      </c>
      <c r="Y93" s="112" t="str">
        <f>IF(OR($Q93="",$R93=""),"",_xlfn.BETA.INV(ABS(VLOOKUP($W$1,VLookups!$A$30:$B$31,2,FALSE)-Y$3),IF($K93="L",$R93,$Q93),IF($K93="L",$Q93,$R93),$D93,$F93))</f>
        <v/>
      </c>
      <c r="Z93" s="113" t="str">
        <f>IF(OR($Q93="",$R93=""),"",_xlfn.BETA.INV(ABS(VLOOKUP($W$1,VLookups!$A$30:$B$31,2,FALSE)-Z$3),IF($K93="L",$R93,$Q93),IF($K93="L",$Q93,$R93),$D93,$F93))</f>
        <v/>
      </c>
      <c r="AA93" s="112" t="str">
        <f>IF(OR($Q93="",$R93=""),"",_xlfn.BETA.INV(ABS(VLOOKUP($W$1,VLookups!$A$30:$B$31,2,FALSE)-AA$3),IF($K93="L",$R93,$Q93),IF($K93="L",$Q93,$R93),$D93,$F93))</f>
        <v/>
      </c>
      <c r="AB93" s="113" t="str">
        <f>IF(OR($Q93="",$R93=""),"",_xlfn.BETA.INV(ABS(VLOOKUP($W$1,VLookups!$A$30:$B$31,2,FALSE)-AB$3),IF($K93="L",$R93,$Q93),IF($K93="L",$Q93,$R93),$D93,$F93))</f>
        <v/>
      </c>
      <c r="AC93" s="112" t="str">
        <f>IF(OR($Q93="",$R93=""),"",_xlfn.BETA.INV(ABS(VLOOKUP($W$1,VLookups!$A$30:$B$31,2,FALSE)-AC$3),IF($K93="L",$R93,$Q93),IF($K93="L",$Q93,$R93),$D93,$F93))</f>
        <v/>
      </c>
      <c r="AD93" s="113" t="str">
        <f>IF(OR($Q93="",$R93=""),"",_xlfn.BETA.INV(ABS(VLOOKUP($W$1,VLookups!$A$30:$B$31,2,FALSE)-AD$3),IF($K93="L",$R93,$Q93),IF($K93="L",$Q93,$R93),$D93,$F93))</f>
        <v/>
      </c>
      <c r="AE93" s="112" t="str">
        <f>IF(OR($Q93="",$R93=""),"",_xlfn.BETA.INV(ABS(VLOOKUP($W$1,VLookups!$A$30:$B$31,2,FALSE)-AE$3),IF($K93="L",$R93,$Q93),IF($K93="L",$Q93,$R93),$D93,$F93))</f>
        <v/>
      </c>
      <c r="AF93" s="113" t="str">
        <f>IF(OR($Q93="",$R93=""),"",_xlfn.BETA.INV(ABS(VLOOKUP($W$1,VLookups!$A$30:$B$31,2,FALSE)-AF$3),IF($K93="L",$R93,$Q93),IF($K93="L",$Q93,$R93),$D93,$F93))</f>
        <v/>
      </c>
      <c r="AG93" s="112" t="str">
        <f>IF(OR($Q93="",$R93=""),"",_xlfn.BETA.INV(ABS(VLOOKUP($W$1,VLookups!$A$30:$B$31,2,FALSE)-AG$3),IF($K93="L",$R93,$Q93),IF($K93="L",$Q93,$R93),$D93,$F93))</f>
        <v/>
      </c>
      <c r="AH93" s="113" t="str">
        <f>IF(OR($Q93="",$R93=""),"",_xlfn.BETA.INV(ABS(VLOOKUP($W$1,VLookups!$A$30:$B$31,2,FALSE)-AH$3),IF($K93="L",$R93,$Q93),IF($K93="L",$Q93,$R93),$D93,$F93))</f>
        <v/>
      </c>
      <c r="AI93" s="112" t="str">
        <f>IF(OR($Q93="",$R93=""),"",_xlfn.BETA.INV(ABS(VLOOKUP($W$1,VLookups!$A$30:$B$31,2,FALSE)-AI$3),IF($K93="L",$R93,$Q93),IF($K93="L",$Q93,$R93),$D93,$F93))</f>
        <v/>
      </c>
      <c r="AJ93" s="113" t="str">
        <f>IF(OR($Q93="",$R93=""),"",_xlfn.BETA.INV(ABS(VLOOKUP($W$1,VLookups!$A$30:$B$31,2,FALSE)-AJ$3),IF($K93="L",$R93,$Q93),IF($K93="L",$Q93,$R93),$D93,$F93))</f>
        <v/>
      </c>
      <c r="AK93" s="15"/>
      <c r="AL93" s="194" t="str">
        <f t="shared" si="181"/>
        <v/>
      </c>
      <c r="AM93" s="192" t="str">
        <f t="shared" si="182"/>
        <v/>
      </c>
      <c r="AN93" s="177" t="str">
        <f t="shared" ref="AN93:AN96" si="244">IF(ISNONTEXT($AL93),AM93+$AL93,"")</f>
        <v/>
      </c>
      <c r="AO93" s="177" t="str">
        <f t="shared" si="236"/>
        <v/>
      </c>
      <c r="AP93" s="177" t="str">
        <f t="shared" si="236"/>
        <v/>
      </c>
      <c r="AQ93" s="177" t="str">
        <f t="shared" si="236"/>
        <v/>
      </c>
      <c r="AR93" s="177" t="str">
        <f t="shared" si="236"/>
        <v/>
      </c>
      <c r="AS93" s="177" t="str">
        <f t="shared" si="236"/>
        <v/>
      </c>
      <c r="AT93" s="177" t="str">
        <f t="shared" si="236"/>
        <v/>
      </c>
      <c r="AU93" s="177" t="str">
        <f t="shared" si="236"/>
        <v/>
      </c>
      <c r="AV93" s="177" t="str">
        <f t="shared" si="236"/>
        <v/>
      </c>
      <c r="AW93" s="177" t="str">
        <f t="shared" si="236"/>
        <v/>
      </c>
      <c r="AX93" s="177" t="str">
        <f t="shared" si="236"/>
        <v/>
      </c>
      <c r="AY93" s="177" t="str">
        <f t="shared" si="236"/>
        <v/>
      </c>
      <c r="AZ93" s="177" t="str">
        <f t="shared" si="236"/>
        <v/>
      </c>
      <c r="BA93" s="177" t="str">
        <f t="shared" si="236"/>
        <v/>
      </c>
      <c r="BB93" s="177" t="str">
        <f t="shared" si="236"/>
        <v/>
      </c>
      <c r="BC93" s="177" t="str">
        <f t="shared" si="236"/>
        <v/>
      </c>
      <c r="BD93" s="177" t="str">
        <f t="shared" si="236"/>
        <v/>
      </c>
      <c r="BE93" s="177" t="str">
        <f t="shared" si="231"/>
        <v/>
      </c>
      <c r="BF93" s="177" t="str">
        <f t="shared" si="231"/>
        <v/>
      </c>
      <c r="BG93" s="177" t="str">
        <f t="shared" si="231"/>
        <v/>
      </c>
      <c r="BH93" s="177" t="str">
        <f t="shared" si="231"/>
        <v/>
      </c>
      <c r="BI93" s="177" t="str">
        <f t="shared" si="231"/>
        <v/>
      </c>
      <c r="BJ93" s="177" t="str">
        <f t="shared" si="231"/>
        <v/>
      </c>
      <c r="BK93" s="177" t="str">
        <f t="shared" si="231"/>
        <v/>
      </c>
      <c r="BL93" s="177" t="str">
        <f t="shared" si="231"/>
        <v/>
      </c>
      <c r="BM93" s="177" t="str">
        <f t="shared" si="231"/>
        <v/>
      </c>
      <c r="BN93" s="177" t="str">
        <f t="shared" si="231"/>
        <v/>
      </c>
      <c r="BO93" s="177" t="str">
        <f t="shared" si="231"/>
        <v/>
      </c>
      <c r="BP93" s="177" t="str">
        <f t="shared" si="231"/>
        <v/>
      </c>
      <c r="BQ93" s="177" t="str">
        <f t="shared" si="231"/>
        <v/>
      </c>
      <c r="BR93" s="177" t="str">
        <f t="shared" si="231"/>
        <v/>
      </c>
      <c r="BS93" s="177" t="str">
        <f t="shared" si="231"/>
        <v/>
      </c>
      <c r="BT93" s="177" t="str">
        <f t="shared" si="237"/>
        <v/>
      </c>
      <c r="BU93" s="177" t="str">
        <f t="shared" si="237"/>
        <v/>
      </c>
      <c r="BV93" s="177" t="str">
        <f t="shared" si="237"/>
        <v/>
      </c>
      <c r="BW93" s="177" t="str">
        <f t="shared" si="237"/>
        <v/>
      </c>
      <c r="BX93" s="177" t="str">
        <f t="shared" si="237"/>
        <v/>
      </c>
      <c r="BY93" s="177" t="str">
        <f t="shared" si="237"/>
        <v/>
      </c>
      <c r="BZ93" s="177" t="str">
        <f t="shared" si="237"/>
        <v/>
      </c>
      <c r="CA93" s="177" t="str">
        <f t="shared" si="237"/>
        <v/>
      </c>
      <c r="CB93" s="177" t="str">
        <f t="shared" si="237"/>
        <v/>
      </c>
      <c r="CC93" s="177" t="str">
        <f t="shared" si="237"/>
        <v/>
      </c>
      <c r="CD93" s="177" t="str">
        <f t="shared" si="237"/>
        <v/>
      </c>
      <c r="CE93" s="177" t="str">
        <f t="shared" si="237"/>
        <v/>
      </c>
      <c r="CF93" s="177" t="str">
        <f t="shared" si="237"/>
        <v/>
      </c>
      <c r="CG93" s="177" t="str">
        <f t="shared" si="237"/>
        <v/>
      </c>
      <c r="CH93" s="177" t="str">
        <f t="shared" si="237"/>
        <v/>
      </c>
      <c r="CI93" s="177" t="str">
        <f t="shared" si="237"/>
        <v/>
      </c>
      <c r="CJ93" s="177" t="str">
        <f t="shared" si="232"/>
        <v/>
      </c>
      <c r="CK93" s="177" t="str">
        <f t="shared" si="232"/>
        <v/>
      </c>
      <c r="CL93" s="177" t="str">
        <f t="shared" si="232"/>
        <v/>
      </c>
      <c r="CM93" s="177" t="str">
        <f t="shared" si="232"/>
        <v/>
      </c>
      <c r="CN93" s="177" t="str">
        <f t="shared" si="232"/>
        <v/>
      </c>
      <c r="CO93" s="177" t="str">
        <f t="shared" si="232"/>
        <v/>
      </c>
      <c r="CP93" s="177" t="str">
        <f t="shared" si="232"/>
        <v/>
      </c>
      <c r="CQ93" s="177" t="str">
        <f t="shared" si="232"/>
        <v/>
      </c>
      <c r="CR93" s="177" t="str">
        <f t="shared" si="232"/>
        <v/>
      </c>
      <c r="CS93" s="177" t="str">
        <f t="shared" si="232"/>
        <v/>
      </c>
      <c r="CT93" s="177" t="str">
        <f t="shared" si="232"/>
        <v/>
      </c>
      <c r="CU93" s="177" t="str">
        <f t="shared" si="232"/>
        <v/>
      </c>
      <c r="CV93" s="177" t="str">
        <f t="shared" si="232"/>
        <v/>
      </c>
      <c r="CW93" s="177" t="str">
        <f t="shared" si="232"/>
        <v/>
      </c>
      <c r="CX93" s="177" t="str">
        <f t="shared" si="232"/>
        <v/>
      </c>
      <c r="CY93" s="177" t="str">
        <f t="shared" si="228"/>
        <v/>
      </c>
      <c r="CZ93" s="177" t="str">
        <f t="shared" si="228"/>
        <v/>
      </c>
      <c r="DA93" s="177" t="str">
        <f t="shared" si="228"/>
        <v/>
      </c>
      <c r="DB93" s="177" t="str">
        <f t="shared" si="228"/>
        <v/>
      </c>
      <c r="DC93" s="177" t="str">
        <f t="shared" si="228"/>
        <v/>
      </c>
      <c r="DD93" s="177" t="str">
        <f t="shared" si="228"/>
        <v/>
      </c>
      <c r="DE93" s="177" t="str">
        <f t="shared" si="228"/>
        <v/>
      </c>
      <c r="DF93" s="177" t="str">
        <f t="shared" si="228"/>
        <v/>
      </c>
      <c r="DG93" s="177" t="str">
        <f t="shared" si="228"/>
        <v/>
      </c>
      <c r="DH93" s="177" t="str">
        <f t="shared" si="228"/>
        <v/>
      </c>
      <c r="DI93" s="177" t="str">
        <f t="shared" si="228"/>
        <v/>
      </c>
      <c r="DJ93" s="177" t="str">
        <f t="shared" si="228"/>
        <v/>
      </c>
      <c r="DK93" s="177" t="str">
        <f t="shared" si="228"/>
        <v/>
      </c>
      <c r="DL93" s="177" t="str">
        <f t="shared" si="228"/>
        <v/>
      </c>
      <c r="DM93" s="177" t="str">
        <f t="shared" si="228"/>
        <v/>
      </c>
      <c r="DN93" s="177" t="str">
        <f t="shared" si="228"/>
        <v/>
      </c>
      <c r="DO93" s="177" t="str">
        <f t="shared" si="224"/>
        <v/>
      </c>
      <c r="DP93" s="177" t="str">
        <f t="shared" si="224"/>
        <v/>
      </c>
      <c r="DQ93" s="177" t="str">
        <f t="shared" si="224"/>
        <v/>
      </c>
      <c r="DR93" s="177" t="str">
        <f t="shared" si="224"/>
        <v/>
      </c>
      <c r="DS93" s="177" t="str">
        <f t="shared" si="224"/>
        <v/>
      </c>
      <c r="DT93" s="177" t="str">
        <f t="shared" si="224"/>
        <v/>
      </c>
      <c r="DU93" s="177" t="str">
        <f t="shared" si="224"/>
        <v/>
      </c>
      <c r="DV93" s="177" t="str">
        <f t="shared" si="224"/>
        <v/>
      </c>
      <c r="DW93" s="177" t="str">
        <f t="shared" si="224"/>
        <v/>
      </c>
      <c r="DX93" s="177" t="str">
        <f t="shared" si="224"/>
        <v/>
      </c>
      <c r="DY93" s="177" t="str">
        <f t="shared" si="224"/>
        <v/>
      </c>
      <c r="DZ93" s="177" t="str">
        <f t="shared" si="224"/>
        <v/>
      </c>
      <c r="EA93" s="177" t="str">
        <f t="shared" si="224"/>
        <v/>
      </c>
      <c r="EB93" s="177" t="str">
        <f t="shared" si="224"/>
        <v/>
      </c>
      <c r="EC93" s="177" t="str">
        <f t="shared" si="224"/>
        <v/>
      </c>
      <c r="ED93" s="177" t="str">
        <f t="shared" si="238"/>
        <v/>
      </c>
      <c r="EE93" s="177" t="str">
        <f t="shared" si="238"/>
        <v/>
      </c>
      <c r="EF93" s="177" t="str">
        <f t="shared" si="238"/>
        <v/>
      </c>
      <c r="EG93" s="177" t="str">
        <f t="shared" si="238"/>
        <v/>
      </c>
      <c r="EH93" s="177" t="str">
        <f t="shared" si="238"/>
        <v/>
      </c>
      <c r="EI93" s="177" t="str">
        <f t="shared" si="238"/>
        <v/>
      </c>
      <c r="EJ93" s="177" t="str">
        <f t="shared" si="238"/>
        <v/>
      </c>
      <c r="EK93" s="177" t="str">
        <f t="shared" si="238"/>
        <v/>
      </c>
      <c r="EL93" s="177" t="str">
        <f t="shared" si="238"/>
        <v/>
      </c>
      <c r="EM93" s="177" t="str">
        <f t="shared" si="238"/>
        <v/>
      </c>
      <c r="EN93" s="177" t="str">
        <f t="shared" si="238"/>
        <v/>
      </c>
      <c r="EO93" s="177" t="str">
        <f t="shared" si="238"/>
        <v/>
      </c>
      <c r="EP93" s="177" t="str">
        <f t="shared" si="238"/>
        <v/>
      </c>
      <c r="EQ93" s="177" t="str">
        <f t="shared" si="238"/>
        <v/>
      </c>
      <c r="ER93" s="177" t="str">
        <f t="shared" si="238"/>
        <v/>
      </c>
      <c r="ES93" s="177" t="str">
        <f t="shared" si="238"/>
        <v/>
      </c>
      <c r="ET93" s="177" t="str">
        <f t="shared" si="233"/>
        <v/>
      </c>
      <c r="EU93" s="177" t="str">
        <f t="shared" si="233"/>
        <v/>
      </c>
      <c r="EV93" s="177" t="str">
        <f t="shared" si="233"/>
        <v/>
      </c>
      <c r="EW93" s="177" t="str">
        <f t="shared" si="233"/>
        <v/>
      </c>
      <c r="EX93" s="177" t="str">
        <f t="shared" si="233"/>
        <v/>
      </c>
      <c r="EY93" s="177" t="str">
        <f t="shared" si="233"/>
        <v/>
      </c>
      <c r="EZ93" s="177" t="str">
        <f t="shared" si="233"/>
        <v/>
      </c>
      <c r="FA93" s="177" t="str">
        <f t="shared" si="233"/>
        <v/>
      </c>
      <c r="FB93" s="177" t="str">
        <f t="shared" si="233"/>
        <v/>
      </c>
      <c r="FC93" s="177" t="str">
        <f t="shared" si="233"/>
        <v/>
      </c>
      <c r="FD93" s="177" t="str">
        <f t="shared" si="233"/>
        <v/>
      </c>
      <c r="FE93" s="177" t="str">
        <f t="shared" si="233"/>
        <v/>
      </c>
      <c r="FF93" s="177" t="str">
        <f t="shared" si="233"/>
        <v/>
      </c>
      <c r="FG93" s="177" t="str">
        <f t="shared" si="233"/>
        <v/>
      </c>
      <c r="FH93" s="177" t="str">
        <f t="shared" si="233"/>
        <v/>
      </c>
      <c r="FI93" s="177" t="str">
        <f t="shared" si="243"/>
        <v/>
      </c>
      <c r="FJ93" s="177" t="str">
        <f t="shared" si="243"/>
        <v/>
      </c>
      <c r="FK93" s="177" t="str">
        <f t="shared" si="243"/>
        <v/>
      </c>
      <c r="FL93" s="177" t="str">
        <f t="shared" si="243"/>
        <v/>
      </c>
      <c r="FM93" s="177" t="str">
        <f t="shared" si="243"/>
        <v/>
      </c>
      <c r="FN93" s="177" t="str">
        <f t="shared" si="243"/>
        <v/>
      </c>
      <c r="FO93" s="177" t="str">
        <f t="shared" si="243"/>
        <v/>
      </c>
      <c r="FP93" s="177" t="str">
        <f t="shared" si="243"/>
        <v/>
      </c>
      <c r="FQ93" s="177" t="str">
        <f t="shared" si="243"/>
        <v/>
      </c>
      <c r="FR93" s="177" t="str">
        <f t="shared" si="243"/>
        <v/>
      </c>
      <c r="FS93" s="177" t="str">
        <f t="shared" si="243"/>
        <v/>
      </c>
      <c r="FT93" s="177" t="str">
        <f t="shared" si="243"/>
        <v/>
      </c>
      <c r="FU93" s="177" t="str">
        <f t="shared" si="243"/>
        <v/>
      </c>
      <c r="FV93" s="177" t="str">
        <f t="shared" si="243"/>
        <v/>
      </c>
      <c r="FW93" s="177" t="str">
        <f t="shared" si="243"/>
        <v/>
      </c>
      <c r="FX93" s="177" t="str">
        <f t="shared" si="243"/>
        <v/>
      </c>
      <c r="FY93" s="177" t="str">
        <f t="shared" si="239"/>
        <v/>
      </c>
      <c r="FZ93" s="177" t="str">
        <f t="shared" si="239"/>
        <v/>
      </c>
      <c r="GA93" s="177" t="str">
        <f t="shared" si="239"/>
        <v/>
      </c>
      <c r="GB93" s="177" t="str">
        <f t="shared" si="239"/>
        <v/>
      </c>
      <c r="GC93" s="177" t="str">
        <f t="shared" si="239"/>
        <v/>
      </c>
      <c r="GD93" s="177" t="str">
        <f t="shared" si="239"/>
        <v/>
      </c>
      <c r="GE93" s="177" t="str">
        <f t="shared" si="239"/>
        <v/>
      </c>
      <c r="GF93" s="177" t="str">
        <f t="shared" si="239"/>
        <v/>
      </c>
      <c r="GG93" s="177" t="str">
        <f t="shared" si="239"/>
        <v/>
      </c>
      <c r="GH93" s="177" t="str">
        <f t="shared" si="239"/>
        <v/>
      </c>
      <c r="GI93" s="177" t="str">
        <f t="shared" si="239"/>
        <v/>
      </c>
      <c r="GJ93" s="177" t="str">
        <f t="shared" si="239"/>
        <v/>
      </c>
      <c r="GK93" s="177" t="str">
        <f t="shared" si="239"/>
        <v/>
      </c>
      <c r="GL93" s="177" t="str">
        <f t="shared" si="239"/>
        <v/>
      </c>
      <c r="GM93" s="177" t="str">
        <f t="shared" si="239"/>
        <v/>
      </c>
      <c r="GN93" s="177" t="str">
        <f t="shared" si="234"/>
        <v/>
      </c>
      <c r="GO93" s="177" t="str">
        <f t="shared" si="234"/>
        <v/>
      </c>
      <c r="GP93" s="177" t="str">
        <f t="shared" si="234"/>
        <v/>
      </c>
      <c r="GQ93" s="177" t="str">
        <f t="shared" si="229"/>
        <v/>
      </c>
      <c r="GR93" s="177" t="str">
        <f t="shared" si="240"/>
        <v/>
      </c>
      <c r="GS93" s="177" t="str">
        <f t="shared" si="240"/>
        <v/>
      </c>
      <c r="GT93" s="177" t="str">
        <f t="shared" si="240"/>
        <v/>
      </c>
      <c r="GU93" s="177" t="str">
        <f t="shared" si="240"/>
        <v/>
      </c>
      <c r="GV93" s="177" t="str">
        <f t="shared" si="240"/>
        <v/>
      </c>
      <c r="GW93" s="177" t="str">
        <f t="shared" si="240"/>
        <v/>
      </c>
      <c r="GX93" s="177" t="str">
        <f t="shared" si="240"/>
        <v/>
      </c>
      <c r="GY93" s="177" t="str">
        <f t="shared" si="240"/>
        <v/>
      </c>
      <c r="GZ93" s="177" t="str">
        <f t="shared" si="240"/>
        <v/>
      </c>
      <c r="HA93" s="177" t="str">
        <f t="shared" si="240"/>
        <v/>
      </c>
      <c r="HB93" s="177" t="str">
        <f t="shared" si="240"/>
        <v/>
      </c>
      <c r="HC93" s="177" t="str">
        <f t="shared" si="240"/>
        <v/>
      </c>
      <c r="HD93" s="177" t="str">
        <f t="shared" si="240"/>
        <v/>
      </c>
      <c r="HE93" s="177" t="str">
        <f t="shared" si="240"/>
        <v/>
      </c>
      <c r="HF93" s="177" t="str">
        <f t="shared" si="240"/>
        <v/>
      </c>
      <c r="HG93" s="177" t="str">
        <f t="shared" si="240"/>
        <v/>
      </c>
      <c r="HH93" s="177" t="str">
        <f t="shared" si="235"/>
        <v/>
      </c>
      <c r="HI93" s="177" t="str">
        <f t="shared" si="235"/>
        <v/>
      </c>
      <c r="HJ93" s="177" t="str">
        <f t="shared" si="235"/>
        <v/>
      </c>
      <c r="HK93" s="177" t="str">
        <f t="shared" si="235"/>
        <v/>
      </c>
      <c r="HL93" s="177" t="str">
        <f t="shared" si="235"/>
        <v/>
      </c>
      <c r="HM93" s="177" t="str">
        <f t="shared" si="235"/>
        <v/>
      </c>
      <c r="HN93" s="177" t="str">
        <f t="shared" si="235"/>
        <v/>
      </c>
      <c r="HO93" s="177" t="str">
        <f t="shared" si="235"/>
        <v/>
      </c>
      <c r="HP93" s="177" t="str">
        <f t="shared" si="235"/>
        <v/>
      </c>
      <c r="HQ93" s="177" t="str">
        <f t="shared" si="235"/>
        <v/>
      </c>
      <c r="HR93" s="177" t="str">
        <f t="shared" si="235"/>
        <v/>
      </c>
      <c r="HS93" s="177" t="str">
        <f t="shared" si="235"/>
        <v/>
      </c>
      <c r="HT93" s="177" t="str">
        <f t="shared" si="235"/>
        <v/>
      </c>
      <c r="HU93" s="177" t="str">
        <f t="shared" si="235"/>
        <v/>
      </c>
      <c r="HV93" s="177" t="str">
        <f t="shared" si="235"/>
        <v/>
      </c>
      <c r="HW93" s="177" t="str">
        <f t="shared" si="230"/>
        <v/>
      </c>
      <c r="HX93" s="177" t="str">
        <f t="shared" si="241"/>
        <v/>
      </c>
      <c r="HY93" s="177" t="str">
        <f t="shared" si="241"/>
        <v/>
      </c>
      <c r="HZ93" s="177" t="str">
        <f t="shared" si="241"/>
        <v/>
      </c>
      <c r="IA93" s="177" t="str">
        <f t="shared" si="241"/>
        <v/>
      </c>
      <c r="IB93" s="177" t="str">
        <f t="shared" si="241"/>
        <v/>
      </c>
      <c r="IC93" s="177" t="str">
        <f t="shared" si="241"/>
        <v/>
      </c>
      <c r="ID93" s="177" t="str">
        <f t="shared" si="241"/>
        <v/>
      </c>
      <c r="IE93" s="192" t="str">
        <f t="shared" si="185"/>
        <v/>
      </c>
      <c r="IF93" s="193" t="e">
        <f t="shared" si="174"/>
        <v>#N/A</v>
      </c>
      <c r="IG93" s="193" t="e">
        <f t="shared" ref="IG93:II103" si="245">IF(ISNONTEXT($U93),IF($K93="R",_xlfn.BETA.DIST(AN93,$Q93,$R93,FALSE,$D93,$F93),_xlfn.BETA.DIST(AN93,$R93,$Q93,FALSE,$D93,$F93)),NA())</f>
        <v>#N/A</v>
      </c>
      <c r="IH93" s="193" t="e">
        <f t="shared" si="245"/>
        <v>#N/A</v>
      </c>
      <c r="II93" s="193" t="e">
        <f t="shared" si="245"/>
        <v>#N/A</v>
      </c>
      <c r="IJ93" s="193" t="e">
        <f t="shared" si="219"/>
        <v>#N/A</v>
      </c>
      <c r="IK93" s="193" t="e">
        <f t="shared" si="219"/>
        <v>#N/A</v>
      </c>
      <c r="IL93" s="193" t="e">
        <f t="shared" si="219"/>
        <v>#N/A</v>
      </c>
      <c r="IM93" s="193" t="e">
        <f t="shared" si="219"/>
        <v>#N/A</v>
      </c>
      <c r="IN93" s="193" t="e">
        <f t="shared" si="219"/>
        <v>#N/A</v>
      </c>
      <c r="IO93" s="193" t="e">
        <f t="shared" si="219"/>
        <v>#N/A</v>
      </c>
      <c r="IP93" s="193" t="e">
        <f t="shared" si="219"/>
        <v>#N/A</v>
      </c>
      <c r="IQ93" s="193" t="e">
        <f t="shared" si="219"/>
        <v>#N/A</v>
      </c>
      <c r="IR93" s="193" t="e">
        <f t="shared" si="219"/>
        <v>#N/A</v>
      </c>
      <c r="IS93" s="193" t="e">
        <f t="shared" si="219"/>
        <v>#N/A</v>
      </c>
      <c r="IT93" s="193" t="e">
        <f t="shared" si="219"/>
        <v>#N/A</v>
      </c>
      <c r="IU93" s="193" t="e">
        <f t="shared" si="219"/>
        <v>#N/A</v>
      </c>
      <c r="IV93" s="193" t="e">
        <f t="shared" si="219"/>
        <v>#N/A</v>
      </c>
      <c r="IW93" s="193" t="e">
        <f t="shared" si="219"/>
        <v>#N/A</v>
      </c>
      <c r="IX93" s="193" t="e">
        <f t="shared" si="219"/>
        <v>#N/A</v>
      </c>
      <c r="IY93" s="193" t="e">
        <f t="shared" si="215"/>
        <v>#N/A</v>
      </c>
      <c r="IZ93" s="193" t="e">
        <f t="shared" si="215"/>
        <v>#N/A</v>
      </c>
      <c r="JA93" s="193" t="e">
        <f t="shared" si="215"/>
        <v>#N/A</v>
      </c>
      <c r="JB93" s="193" t="e">
        <f t="shared" si="215"/>
        <v>#N/A</v>
      </c>
      <c r="JC93" s="193" t="e">
        <f t="shared" si="215"/>
        <v>#N/A</v>
      </c>
      <c r="JD93" s="193" t="e">
        <f t="shared" si="215"/>
        <v>#N/A</v>
      </c>
      <c r="JE93" s="193" t="e">
        <f t="shared" si="215"/>
        <v>#N/A</v>
      </c>
      <c r="JF93" s="193" t="e">
        <f t="shared" si="215"/>
        <v>#N/A</v>
      </c>
      <c r="JG93" s="193" t="e">
        <f t="shared" si="215"/>
        <v>#N/A</v>
      </c>
      <c r="JH93" s="193" t="e">
        <f t="shared" si="215"/>
        <v>#N/A</v>
      </c>
      <c r="JI93" s="193" t="e">
        <f t="shared" si="215"/>
        <v>#N/A</v>
      </c>
      <c r="JJ93" s="193" t="e">
        <f t="shared" si="215"/>
        <v>#N/A</v>
      </c>
      <c r="JK93" s="193" t="e">
        <f t="shared" si="215"/>
        <v>#N/A</v>
      </c>
      <c r="JL93" s="193" t="e">
        <f t="shared" si="215"/>
        <v>#N/A</v>
      </c>
      <c r="JM93" s="193" t="e">
        <f t="shared" si="215"/>
        <v>#N/A</v>
      </c>
      <c r="JN93" s="193" t="e">
        <f t="shared" si="212"/>
        <v>#N/A</v>
      </c>
      <c r="JO93" s="193" t="e">
        <f t="shared" si="212"/>
        <v>#N/A</v>
      </c>
      <c r="JP93" s="193" t="e">
        <f t="shared" si="212"/>
        <v>#N/A</v>
      </c>
      <c r="JQ93" s="193" t="e">
        <f t="shared" si="212"/>
        <v>#N/A</v>
      </c>
      <c r="JR93" s="193" t="e">
        <f t="shared" si="212"/>
        <v>#N/A</v>
      </c>
      <c r="JS93" s="193" t="e">
        <f t="shared" si="212"/>
        <v>#N/A</v>
      </c>
      <c r="JT93" s="193" t="e">
        <f t="shared" si="212"/>
        <v>#N/A</v>
      </c>
      <c r="JU93" s="193" t="e">
        <f t="shared" si="212"/>
        <v>#N/A</v>
      </c>
      <c r="JV93" s="193" t="e">
        <f t="shared" si="212"/>
        <v>#N/A</v>
      </c>
      <c r="JW93" s="193" t="e">
        <f t="shared" si="212"/>
        <v>#N/A</v>
      </c>
      <c r="JX93" s="193" t="e">
        <f t="shared" si="212"/>
        <v>#N/A</v>
      </c>
      <c r="JY93" s="193" t="e">
        <f t="shared" si="212"/>
        <v>#N/A</v>
      </c>
      <c r="JZ93" s="193" t="e">
        <f t="shared" si="212"/>
        <v>#N/A</v>
      </c>
      <c r="KA93" s="193" t="e">
        <f t="shared" si="212"/>
        <v>#N/A</v>
      </c>
      <c r="KB93" s="193" t="e">
        <f t="shared" si="212"/>
        <v>#N/A</v>
      </c>
      <c r="KC93" s="193" t="e">
        <f t="shared" si="225"/>
        <v>#N/A</v>
      </c>
      <c r="KD93" s="193" t="e">
        <f t="shared" si="225"/>
        <v>#N/A</v>
      </c>
      <c r="KE93" s="193" t="e">
        <f t="shared" si="225"/>
        <v>#N/A</v>
      </c>
      <c r="KF93" s="193" t="e">
        <f t="shared" si="225"/>
        <v>#N/A</v>
      </c>
      <c r="KG93" s="193" t="e">
        <f t="shared" si="225"/>
        <v>#N/A</v>
      </c>
      <c r="KH93" s="193" t="e">
        <f t="shared" si="225"/>
        <v>#N/A</v>
      </c>
      <c r="KI93" s="193" t="e">
        <f t="shared" si="225"/>
        <v>#N/A</v>
      </c>
      <c r="KJ93" s="193" t="e">
        <f t="shared" si="225"/>
        <v>#N/A</v>
      </c>
      <c r="KK93" s="193" t="e">
        <f t="shared" si="225"/>
        <v>#N/A</v>
      </c>
      <c r="KL93" s="193" t="e">
        <f t="shared" si="225"/>
        <v>#N/A</v>
      </c>
      <c r="KM93" s="193" t="e">
        <f t="shared" si="225"/>
        <v>#N/A</v>
      </c>
      <c r="KN93" s="193" t="e">
        <f t="shared" si="225"/>
        <v>#N/A</v>
      </c>
      <c r="KO93" s="193" t="e">
        <f t="shared" si="225"/>
        <v>#N/A</v>
      </c>
      <c r="KP93" s="193" t="e">
        <f t="shared" si="225"/>
        <v>#N/A</v>
      </c>
      <c r="KQ93" s="193" t="e">
        <f t="shared" si="225"/>
        <v>#N/A</v>
      </c>
      <c r="KR93" s="193" t="e">
        <f t="shared" si="197"/>
        <v>#N/A</v>
      </c>
      <c r="KS93" s="193" t="e">
        <f t="shared" ref="KS93:KU103" si="246">IF(ISNONTEXT($U93),IF($K93="R",_xlfn.BETA.DIST(CZ93,$Q93,$R93,FALSE,$D93,$F93),_xlfn.BETA.DIST(CZ93,$R93,$Q93,FALSE,$D93,$F93)),NA())</f>
        <v>#N/A</v>
      </c>
      <c r="KT93" s="193" t="e">
        <f t="shared" si="246"/>
        <v>#N/A</v>
      </c>
      <c r="KU93" s="193" t="e">
        <f t="shared" si="246"/>
        <v>#N/A</v>
      </c>
      <c r="KV93" s="193" t="e">
        <f t="shared" si="220"/>
        <v>#N/A</v>
      </c>
      <c r="KW93" s="193" t="e">
        <f t="shared" si="220"/>
        <v>#N/A</v>
      </c>
      <c r="KX93" s="193" t="e">
        <f t="shared" si="220"/>
        <v>#N/A</v>
      </c>
      <c r="KY93" s="193" t="e">
        <f t="shared" si="220"/>
        <v>#N/A</v>
      </c>
      <c r="KZ93" s="193" t="e">
        <f t="shared" si="220"/>
        <v>#N/A</v>
      </c>
      <c r="LA93" s="193" t="e">
        <f t="shared" si="220"/>
        <v>#N/A</v>
      </c>
      <c r="LB93" s="193" t="e">
        <f t="shared" si="220"/>
        <v>#N/A</v>
      </c>
      <c r="LC93" s="193" t="e">
        <f t="shared" si="220"/>
        <v>#N/A</v>
      </c>
      <c r="LD93" s="193" t="e">
        <f t="shared" si="220"/>
        <v>#N/A</v>
      </c>
      <c r="LE93" s="193" t="e">
        <f t="shared" si="220"/>
        <v>#N/A</v>
      </c>
      <c r="LF93" s="193" t="e">
        <f t="shared" si="220"/>
        <v>#N/A</v>
      </c>
      <c r="LG93" s="193" t="e">
        <f t="shared" si="220"/>
        <v>#N/A</v>
      </c>
      <c r="LH93" s="193" t="e">
        <f t="shared" si="220"/>
        <v>#N/A</v>
      </c>
      <c r="LI93" s="193" t="e">
        <f t="shared" si="220"/>
        <v>#N/A</v>
      </c>
      <c r="LJ93" s="193" t="e">
        <f t="shared" si="220"/>
        <v>#N/A</v>
      </c>
      <c r="LK93" s="193" t="e">
        <f t="shared" si="216"/>
        <v>#N/A</v>
      </c>
      <c r="LL93" s="193" t="e">
        <f t="shared" si="216"/>
        <v>#N/A</v>
      </c>
      <c r="LM93" s="193" t="e">
        <f t="shared" si="216"/>
        <v>#N/A</v>
      </c>
      <c r="LN93" s="193" t="e">
        <f t="shared" si="216"/>
        <v>#N/A</v>
      </c>
      <c r="LO93" s="193" t="e">
        <f t="shared" si="216"/>
        <v>#N/A</v>
      </c>
      <c r="LP93" s="193" t="e">
        <f t="shared" si="216"/>
        <v>#N/A</v>
      </c>
      <c r="LQ93" s="193" t="e">
        <f t="shared" si="216"/>
        <v>#N/A</v>
      </c>
      <c r="LR93" s="193" t="e">
        <f t="shared" si="216"/>
        <v>#N/A</v>
      </c>
      <c r="LS93" s="193" t="e">
        <f t="shared" si="216"/>
        <v>#N/A</v>
      </c>
      <c r="LT93" s="193" t="e">
        <f t="shared" si="216"/>
        <v>#N/A</v>
      </c>
      <c r="LU93" s="193" t="e">
        <f t="shared" si="216"/>
        <v>#N/A</v>
      </c>
      <c r="LV93" s="193" t="e">
        <f t="shared" si="216"/>
        <v>#N/A</v>
      </c>
      <c r="LW93" s="193" t="e">
        <f t="shared" si="216"/>
        <v>#N/A</v>
      </c>
      <c r="LX93" s="193" t="e">
        <f t="shared" si="216"/>
        <v>#N/A</v>
      </c>
      <c r="LY93" s="193" t="e">
        <f t="shared" si="216"/>
        <v>#N/A</v>
      </c>
      <c r="LZ93" s="193" t="e">
        <f t="shared" si="213"/>
        <v>#N/A</v>
      </c>
      <c r="MA93" s="193" t="e">
        <f t="shared" si="213"/>
        <v>#N/A</v>
      </c>
      <c r="MB93" s="193" t="e">
        <f t="shared" si="213"/>
        <v>#N/A</v>
      </c>
      <c r="MC93" s="193" t="e">
        <f t="shared" si="213"/>
        <v>#N/A</v>
      </c>
      <c r="MD93" s="193" t="e">
        <f t="shared" si="213"/>
        <v>#N/A</v>
      </c>
      <c r="ME93" s="193" t="e">
        <f t="shared" si="213"/>
        <v>#N/A</v>
      </c>
      <c r="MF93" s="193" t="e">
        <f t="shared" si="213"/>
        <v>#N/A</v>
      </c>
      <c r="MG93" s="193" t="e">
        <f t="shared" si="213"/>
        <v>#N/A</v>
      </c>
      <c r="MH93" s="193" t="e">
        <f t="shared" si="213"/>
        <v>#N/A</v>
      </c>
      <c r="MI93" s="193" t="e">
        <f t="shared" si="213"/>
        <v>#N/A</v>
      </c>
      <c r="MJ93" s="193" t="e">
        <f t="shared" si="213"/>
        <v>#N/A</v>
      </c>
      <c r="MK93" s="193" t="e">
        <f t="shared" si="213"/>
        <v>#N/A</v>
      </c>
      <c r="ML93" s="193" t="e">
        <f t="shared" si="213"/>
        <v>#N/A</v>
      </c>
      <c r="MM93" s="193" t="e">
        <f t="shared" si="213"/>
        <v>#N/A</v>
      </c>
      <c r="MN93" s="193" t="e">
        <f t="shared" si="213"/>
        <v>#N/A</v>
      </c>
      <c r="MO93" s="193" t="e">
        <f t="shared" si="226"/>
        <v>#N/A</v>
      </c>
      <c r="MP93" s="193" t="e">
        <f t="shared" si="226"/>
        <v>#N/A</v>
      </c>
      <c r="MQ93" s="193" t="e">
        <f t="shared" si="226"/>
        <v>#N/A</v>
      </c>
      <c r="MR93" s="193" t="e">
        <f t="shared" si="226"/>
        <v>#N/A</v>
      </c>
      <c r="MS93" s="193" t="e">
        <f t="shared" si="226"/>
        <v>#N/A</v>
      </c>
      <c r="MT93" s="193" t="e">
        <f t="shared" si="226"/>
        <v>#N/A</v>
      </c>
      <c r="MU93" s="193" t="e">
        <f t="shared" si="226"/>
        <v>#N/A</v>
      </c>
      <c r="MV93" s="193" t="e">
        <f t="shared" si="226"/>
        <v>#N/A</v>
      </c>
      <c r="MW93" s="193" t="e">
        <f t="shared" si="226"/>
        <v>#N/A</v>
      </c>
      <c r="MX93" s="193" t="e">
        <f t="shared" si="226"/>
        <v>#N/A</v>
      </c>
      <c r="MY93" s="193" t="e">
        <f t="shared" si="226"/>
        <v>#N/A</v>
      </c>
      <c r="MZ93" s="193" t="e">
        <f t="shared" si="226"/>
        <v>#N/A</v>
      </c>
      <c r="NA93" s="193" t="e">
        <f t="shared" si="226"/>
        <v>#N/A</v>
      </c>
      <c r="NB93" s="193" t="e">
        <f t="shared" si="226"/>
        <v>#N/A</v>
      </c>
      <c r="NC93" s="193" t="e">
        <f t="shared" si="226"/>
        <v>#N/A</v>
      </c>
      <c r="ND93" s="193" t="e">
        <f t="shared" si="198"/>
        <v>#N/A</v>
      </c>
      <c r="NE93" s="193" t="e">
        <f t="shared" ref="NE93:NG103" si="247">IF(ISNONTEXT($U93),IF($K93="R",_xlfn.BETA.DIST(FL93,$Q93,$R93,FALSE,$D93,$F93),_xlfn.BETA.DIST(FL93,$R93,$Q93,FALSE,$D93,$F93)),NA())</f>
        <v>#N/A</v>
      </c>
      <c r="NF93" s="193" t="e">
        <f t="shared" si="247"/>
        <v>#N/A</v>
      </c>
      <c r="NG93" s="193" t="e">
        <f t="shared" si="247"/>
        <v>#N/A</v>
      </c>
      <c r="NH93" s="193" t="e">
        <f t="shared" si="221"/>
        <v>#N/A</v>
      </c>
      <c r="NI93" s="193" t="e">
        <f t="shared" si="221"/>
        <v>#N/A</v>
      </c>
      <c r="NJ93" s="193" t="e">
        <f t="shared" si="221"/>
        <v>#N/A</v>
      </c>
      <c r="NK93" s="193" t="e">
        <f t="shared" si="221"/>
        <v>#N/A</v>
      </c>
      <c r="NL93" s="193" t="e">
        <f t="shared" si="221"/>
        <v>#N/A</v>
      </c>
      <c r="NM93" s="193" t="e">
        <f t="shared" si="221"/>
        <v>#N/A</v>
      </c>
      <c r="NN93" s="193" t="e">
        <f t="shared" si="221"/>
        <v>#N/A</v>
      </c>
      <c r="NO93" s="193" t="e">
        <f t="shared" si="221"/>
        <v>#N/A</v>
      </c>
      <c r="NP93" s="193" t="e">
        <f t="shared" si="221"/>
        <v>#N/A</v>
      </c>
      <c r="NQ93" s="193" t="e">
        <f t="shared" si="221"/>
        <v>#N/A</v>
      </c>
      <c r="NR93" s="193" t="e">
        <f t="shared" si="221"/>
        <v>#N/A</v>
      </c>
      <c r="NS93" s="193" t="e">
        <f t="shared" si="221"/>
        <v>#N/A</v>
      </c>
      <c r="NT93" s="193" t="e">
        <f t="shared" si="221"/>
        <v>#N/A</v>
      </c>
      <c r="NU93" s="193" t="e">
        <f t="shared" si="221"/>
        <v>#N/A</v>
      </c>
      <c r="NV93" s="193" t="e">
        <f t="shared" si="221"/>
        <v>#N/A</v>
      </c>
      <c r="NW93" s="193" t="e">
        <f t="shared" si="217"/>
        <v>#N/A</v>
      </c>
      <c r="NX93" s="193" t="e">
        <f t="shared" si="217"/>
        <v>#N/A</v>
      </c>
      <c r="NY93" s="193" t="e">
        <f t="shared" si="217"/>
        <v>#N/A</v>
      </c>
      <c r="NZ93" s="193" t="e">
        <f t="shared" si="217"/>
        <v>#N/A</v>
      </c>
      <c r="OA93" s="193" t="e">
        <f t="shared" si="217"/>
        <v>#N/A</v>
      </c>
      <c r="OB93" s="193" t="e">
        <f t="shared" si="217"/>
        <v>#N/A</v>
      </c>
      <c r="OC93" s="193" t="e">
        <f t="shared" si="217"/>
        <v>#N/A</v>
      </c>
      <c r="OD93" s="193" t="e">
        <f t="shared" si="217"/>
        <v>#N/A</v>
      </c>
      <c r="OE93" s="193" t="e">
        <f t="shared" si="217"/>
        <v>#N/A</v>
      </c>
      <c r="OF93" s="193" t="e">
        <f t="shared" si="217"/>
        <v>#N/A</v>
      </c>
      <c r="OG93" s="193" t="e">
        <f t="shared" si="217"/>
        <v>#N/A</v>
      </c>
      <c r="OH93" s="193" t="e">
        <f t="shared" si="217"/>
        <v>#N/A</v>
      </c>
      <c r="OI93" s="193" t="e">
        <f t="shared" si="217"/>
        <v>#N/A</v>
      </c>
      <c r="OJ93" s="193" t="e">
        <f t="shared" si="217"/>
        <v>#N/A</v>
      </c>
      <c r="OK93" s="193" t="e">
        <f t="shared" si="217"/>
        <v>#N/A</v>
      </c>
      <c r="OL93" s="193" t="e">
        <f t="shared" si="214"/>
        <v>#N/A</v>
      </c>
      <c r="OM93" s="193" t="e">
        <f t="shared" si="214"/>
        <v>#N/A</v>
      </c>
      <c r="ON93" s="193" t="e">
        <f t="shared" si="214"/>
        <v>#N/A</v>
      </c>
      <c r="OO93" s="193" t="e">
        <f t="shared" si="214"/>
        <v>#N/A</v>
      </c>
      <c r="OP93" s="193" t="e">
        <f t="shared" si="214"/>
        <v>#N/A</v>
      </c>
      <c r="OQ93" s="193" t="e">
        <f t="shared" si="214"/>
        <v>#N/A</v>
      </c>
      <c r="OR93" s="193" t="e">
        <f t="shared" si="214"/>
        <v>#N/A</v>
      </c>
      <c r="OS93" s="193" t="e">
        <f t="shared" si="214"/>
        <v>#N/A</v>
      </c>
      <c r="OT93" s="193" t="e">
        <f t="shared" si="214"/>
        <v>#N/A</v>
      </c>
      <c r="OU93" s="193" t="e">
        <f t="shared" si="214"/>
        <v>#N/A</v>
      </c>
      <c r="OV93" s="193" t="e">
        <f t="shared" si="214"/>
        <v>#N/A</v>
      </c>
      <c r="OW93" s="193" t="e">
        <f t="shared" si="214"/>
        <v>#N/A</v>
      </c>
      <c r="OX93" s="193" t="e">
        <f t="shared" si="214"/>
        <v>#N/A</v>
      </c>
      <c r="OY93" s="193" t="e">
        <f t="shared" si="214"/>
        <v>#N/A</v>
      </c>
      <c r="OZ93" s="193" t="e">
        <f t="shared" si="214"/>
        <v>#N/A</v>
      </c>
      <c r="PA93" s="193" t="e">
        <f t="shared" si="227"/>
        <v>#N/A</v>
      </c>
      <c r="PB93" s="193" t="e">
        <f t="shared" si="227"/>
        <v>#N/A</v>
      </c>
      <c r="PC93" s="193" t="e">
        <f t="shared" si="227"/>
        <v>#N/A</v>
      </c>
      <c r="PD93" s="193" t="e">
        <f t="shared" si="227"/>
        <v>#N/A</v>
      </c>
      <c r="PE93" s="193" t="e">
        <f t="shared" si="227"/>
        <v>#N/A</v>
      </c>
      <c r="PF93" s="193" t="e">
        <f t="shared" si="227"/>
        <v>#N/A</v>
      </c>
      <c r="PG93" s="193" t="e">
        <f t="shared" si="227"/>
        <v>#N/A</v>
      </c>
      <c r="PH93" s="193" t="e">
        <f t="shared" si="227"/>
        <v>#N/A</v>
      </c>
      <c r="PI93" s="193" t="e">
        <f t="shared" si="227"/>
        <v>#N/A</v>
      </c>
      <c r="PJ93" s="193" t="e">
        <f t="shared" si="227"/>
        <v>#N/A</v>
      </c>
      <c r="PK93" s="193" t="e">
        <f t="shared" si="227"/>
        <v>#N/A</v>
      </c>
      <c r="PL93" s="193" t="e">
        <f t="shared" si="227"/>
        <v>#N/A</v>
      </c>
      <c r="PM93" s="193" t="e">
        <f t="shared" si="227"/>
        <v>#N/A</v>
      </c>
      <c r="PN93" s="193" t="e">
        <f t="shared" si="227"/>
        <v>#N/A</v>
      </c>
      <c r="PO93" s="193" t="e">
        <f t="shared" si="227"/>
        <v>#N/A</v>
      </c>
      <c r="PP93" s="193" t="e">
        <f t="shared" si="199"/>
        <v>#N/A</v>
      </c>
      <c r="PQ93" s="193" t="e">
        <f t="shared" si="222"/>
        <v>#N/A</v>
      </c>
      <c r="PR93" s="193" t="e">
        <f t="shared" si="222"/>
        <v>#N/A</v>
      </c>
      <c r="PS93" s="193" t="e">
        <f t="shared" si="222"/>
        <v>#N/A</v>
      </c>
      <c r="PT93" s="193" t="e">
        <f t="shared" si="222"/>
        <v>#N/A</v>
      </c>
      <c r="PU93" s="193" t="e">
        <f t="shared" si="222"/>
        <v>#N/A</v>
      </c>
      <c r="PV93" s="193" t="e">
        <f t="shared" si="222"/>
        <v>#N/A</v>
      </c>
      <c r="PW93" s="193" t="e">
        <f t="shared" si="222"/>
        <v>#N/A</v>
      </c>
      <c r="PX93" s="193" t="e">
        <f t="shared" si="222"/>
        <v>#N/A</v>
      </c>
    </row>
    <row r="94" spans="1:440" hidden="1" x14ac:dyDescent="0.45">
      <c r="A94" s="20">
        <v>91</v>
      </c>
      <c r="B94" s="134"/>
      <c r="C94" s="279"/>
      <c r="D94" s="280" t="str">
        <f t="shared" si="176"/>
        <v/>
      </c>
      <c r="E94" s="281"/>
      <c r="F94" s="280" t="str">
        <f t="shared" si="177"/>
        <v/>
      </c>
      <c r="G94" s="279"/>
      <c r="H94" s="135"/>
      <c r="I94" s="110" t="str">
        <f t="shared" si="178"/>
        <v/>
      </c>
      <c r="J94" s="21" t="str">
        <f t="shared" si="179"/>
        <v/>
      </c>
      <c r="K94" s="22" t="str">
        <f t="shared" si="180"/>
        <v/>
      </c>
      <c r="L94" s="23" t="str">
        <f>IF(J94="","",IF(OR($J94&lt;Skew!$B$3,$J94=Skew!$B$3),IF($J94&gt;Skew!$C$3,Skew!$A$3,IF($J94&gt;Skew!$C$4,Skew!$A$4,IF($J94&gt;Skew!$C$5,Skew!$A$5,IF($J94&gt;Skew!$C$6,Skew!$A$6,IF($J94&gt;Skew!$C$7,Skew!$A$7,IF($J94&gt;Skew!$C$8,Skew!$A$8,IF($J94&gt;Skew!$C$9,Skew!$A$9,IF($J94&gt;Skew!$C$10,Skew!$A$10,IF($J94&gt;Skew!$C$11,Skew!$A$11,IF($J94&gt;Skew!$C$12,Skew!$A$12,IF($J94&gt;Skew!$C$13,Skew!$A$13,IF($J94&gt;Skew!$C$14,Skew!$A$14,IF($J94&gt;Skew!$C$15,Skew!$A$15,IF($J94&gt;Skew!$C$16,Skew!$A$16,Skew!$A$17)
)))))))))))))))</f>
        <v/>
      </c>
      <c r="M94" s="22" t="str">
        <f>IF(J94="","",MATCH(L94,Skew!$A$3:$A$17,0))</f>
        <v/>
      </c>
      <c r="N94" s="22" t="str">
        <f t="shared" si="168"/>
        <v/>
      </c>
      <c r="O94" s="24"/>
      <c r="P94" s="22" t="str">
        <f>IF(OR(J94="",O94=""),"",MATCH(O94,Confidence!$A$3:$A$12,0))</f>
        <v/>
      </c>
      <c r="Q94" s="25" t="str">
        <f t="shared" si="169"/>
        <v/>
      </c>
      <c r="R94" s="25" t="str">
        <f t="shared" si="170"/>
        <v/>
      </c>
      <c r="S94" s="22"/>
      <c r="T94" s="102" t="str">
        <f t="shared" si="171"/>
        <v/>
      </c>
      <c r="U94" s="102" t="str">
        <f t="shared" si="172"/>
        <v/>
      </c>
      <c r="V94" s="37" t="str">
        <f t="shared" si="173"/>
        <v/>
      </c>
      <c r="W94" s="115"/>
      <c r="X94" s="204" t="str">
        <f>IF(AND(D94&gt;0,E94&gt;0,F94&gt;0,Q94&gt;0,R94&gt;0,W94&gt;0,NOT(O94="")),ABS(VLOOKUP($W$1,VLookups!$A$30:$B$31,2,FALSE)-_xlfn.BETA.DIST(W94,IF(K94="L",R94,Q94),IF(K94="L",Q94,R94),TRUE,D94,F94)),"")</f>
        <v/>
      </c>
      <c r="Y94" s="112" t="str">
        <f>IF(OR($Q94="",$R94=""),"",_xlfn.BETA.INV(ABS(VLOOKUP($W$1,VLookups!$A$30:$B$31,2,FALSE)-Y$3),IF($K94="L",$R94,$Q94),IF($K94="L",$Q94,$R94),$D94,$F94))</f>
        <v/>
      </c>
      <c r="Z94" s="113" t="str">
        <f>IF(OR($Q94="",$R94=""),"",_xlfn.BETA.INV(ABS(VLOOKUP($W$1,VLookups!$A$30:$B$31,2,FALSE)-Z$3),IF($K94="L",$R94,$Q94),IF($K94="L",$Q94,$R94),$D94,$F94))</f>
        <v/>
      </c>
      <c r="AA94" s="112" t="str">
        <f>IF(OR($Q94="",$R94=""),"",_xlfn.BETA.INV(ABS(VLOOKUP($W$1,VLookups!$A$30:$B$31,2,FALSE)-AA$3),IF($K94="L",$R94,$Q94),IF($K94="L",$Q94,$R94),$D94,$F94))</f>
        <v/>
      </c>
      <c r="AB94" s="113" t="str">
        <f>IF(OR($Q94="",$R94=""),"",_xlfn.BETA.INV(ABS(VLOOKUP($W$1,VLookups!$A$30:$B$31,2,FALSE)-AB$3),IF($K94="L",$R94,$Q94),IF($K94="L",$Q94,$R94),$D94,$F94))</f>
        <v/>
      </c>
      <c r="AC94" s="112" t="str">
        <f>IF(OR($Q94="",$R94=""),"",_xlfn.BETA.INV(ABS(VLOOKUP($W$1,VLookups!$A$30:$B$31,2,FALSE)-AC$3),IF($K94="L",$R94,$Q94),IF($K94="L",$Q94,$R94),$D94,$F94))</f>
        <v/>
      </c>
      <c r="AD94" s="113" t="str">
        <f>IF(OR($Q94="",$R94=""),"",_xlfn.BETA.INV(ABS(VLOOKUP($W$1,VLookups!$A$30:$B$31,2,FALSE)-AD$3),IF($K94="L",$R94,$Q94),IF($K94="L",$Q94,$R94),$D94,$F94))</f>
        <v/>
      </c>
      <c r="AE94" s="112" t="str">
        <f>IF(OR($Q94="",$R94=""),"",_xlfn.BETA.INV(ABS(VLOOKUP($W$1,VLookups!$A$30:$B$31,2,FALSE)-AE$3),IF($K94="L",$R94,$Q94),IF($K94="L",$Q94,$R94),$D94,$F94))</f>
        <v/>
      </c>
      <c r="AF94" s="113" t="str">
        <f>IF(OR($Q94="",$R94=""),"",_xlfn.BETA.INV(ABS(VLOOKUP($W$1,VLookups!$A$30:$B$31,2,FALSE)-AF$3),IF($K94="L",$R94,$Q94),IF($K94="L",$Q94,$R94),$D94,$F94))</f>
        <v/>
      </c>
      <c r="AG94" s="112" t="str">
        <f>IF(OR($Q94="",$R94=""),"",_xlfn.BETA.INV(ABS(VLOOKUP($W$1,VLookups!$A$30:$B$31,2,FALSE)-AG$3),IF($K94="L",$R94,$Q94),IF($K94="L",$Q94,$R94),$D94,$F94))</f>
        <v/>
      </c>
      <c r="AH94" s="113" t="str">
        <f>IF(OR($Q94="",$R94=""),"",_xlfn.BETA.INV(ABS(VLOOKUP($W$1,VLookups!$A$30:$B$31,2,FALSE)-AH$3),IF($K94="L",$R94,$Q94),IF($K94="L",$Q94,$R94),$D94,$F94))</f>
        <v/>
      </c>
      <c r="AI94" s="112" t="str">
        <f>IF(OR($Q94="",$R94=""),"",_xlfn.BETA.INV(ABS(VLOOKUP($W$1,VLookups!$A$30:$B$31,2,FALSE)-AI$3),IF($K94="L",$R94,$Q94),IF($K94="L",$Q94,$R94),$D94,$F94))</f>
        <v/>
      </c>
      <c r="AJ94" s="113" t="str">
        <f>IF(OR($Q94="",$R94=""),"",_xlfn.BETA.INV(ABS(VLOOKUP($W$1,VLookups!$A$30:$B$31,2,FALSE)-AJ$3),IF($K94="L",$R94,$Q94),IF($K94="L",$Q94,$R94),$D94,$F94))</f>
        <v/>
      </c>
      <c r="AK94" s="15"/>
      <c r="AL94" s="194" t="str">
        <f t="shared" si="181"/>
        <v/>
      </c>
      <c r="AM94" s="192" t="str">
        <f t="shared" si="182"/>
        <v/>
      </c>
      <c r="AN94" s="177" t="str">
        <f t="shared" si="244"/>
        <v/>
      </c>
      <c r="AO94" s="177" t="str">
        <f t="shared" si="236"/>
        <v/>
      </c>
      <c r="AP94" s="177" t="str">
        <f t="shared" si="236"/>
        <v/>
      </c>
      <c r="AQ94" s="177" t="str">
        <f t="shared" si="236"/>
        <v/>
      </c>
      <c r="AR94" s="177" t="str">
        <f t="shared" si="236"/>
        <v/>
      </c>
      <c r="AS94" s="177" t="str">
        <f t="shared" si="236"/>
        <v/>
      </c>
      <c r="AT94" s="177" t="str">
        <f t="shared" si="236"/>
        <v/>
      </c>
      <c r="AU94" s="177" t="str">
        <f t="shared" si="236"/>
        <v/>
      </c>
      <c r="AV94" s="177" t="str">
        <f t="shared" si="236"/>
        <v/>
      </c>
      <c r="AW94" s="177" t="str">
        <f t="shared" si="236"/>
        <v/>
      </c>
      <c r="AX94" s="177" t="str">
        <f t="shared" si="236"/>
        <v/>
      </c>
      <c r="AY94" s="177" t="str">
        <f t="shared" si="236"/>
        <v/>
      </c>
      <c r="AZ94" s="177" t="str">
        <f t="shared" si="236"/>
        <v/>
      </c>
      <c r="BA94" s="177" t="str">
        <f t="shared" si="236"/>
        <v/>
      </c>
      <c r="BB94" s="177" t="str">
        <f t="shared" si="236"/>
        <v/>
      </c>
      <c r="BC94" s="177" t="str">
        <f t="shared" si="236"/>
        <v/>
      </c>
      <c r="BD94" s="177" t="str">
        <f t="shared" si="236"/>
        <v/>
      </c>
      <c r="BE94" s="177" t="str">
        <f t="shared" si="231"/>
        <v/>
      </c>
      <c r="BF94" s="177" t="str">
        <f t="shared" si="231"/>
        <v/>
      </c>
      <c r="BG94" s="177" t="str">
        <f t="shared" si="231"/>
        <v/>
      </c>
      <c r="BH94" s="177" t="str">
        <f t="shared" si="231"/>
        <v/>
      </c>
      <c r="BI94" s="177" t="str">
        <f t="shared" si="231"/>
        <v/>
      </c>
      <c r="BJ94" s="177" t="str">
        <f t="shared" si="231"/>
        <v/>
      </c>
      <c r="BK94" s="177" t="str">
        <f t="shared" si="231"/>
        <v/>
      </c>
      <c r="BL94" s="177" t="str">
        <f t="shared" si="231"/>
        <v/>
      </c>
      <c r="BM94" s="177" t="str">
        <f t="shared" si="231"/>
        <v/>
      </c>
      <c r="BN94" s="177" t="str">
        <f t="shared" si="231"/>
        <v/>
      </c>
      <c r="BO94" s="177" t="str">
        <f t="shared" si="231"/>
        <v/>
      </c>
      <c r="BP94" s="177" t="str">
        <f t="shared" si="231"/>
        <v/>
      </c>
      <c r="BQ94" s="177" t="str">
        <f t="shared" si="231"/>
        <v/>
      </c>
      <c r="BR94" s="177" t="str">
        <f t="shared" si="231"/>
        <v/>
      </c>
      <c r="BS94" s="177" t="str">
        <f t="shared" si="231"/>
        <v/>
      </c>
      <c r="BT94" s="177" t="str">
        <f t="shared" si="237"/>
        <v/>
      </c>
      <c r="BU94" s="177" t="str">
        <f t="shared" si="237"/>
        <v/>
      </c>
      <c r="BV94" s="177" t="str">
        <f t="shared" si="237"/>
        <v/>
      </c>
      <c r="BW94" s="177" t="str">
        <f t="shared" si="237"/>
        <v/>
      </c>
      <c r="BX94" s="177" t="str">
        <f t="shared" si="237"/>
        <v/>
      </c>
      <c r="BY94" s="177" t="str">
        <f t="shared" si="237"/>
        <v/>
      </c>
      <c r="BZ94" s="177" t="str">
        <f t="shared" si="237"/>
        <v/>
      </c>
      <c r="CA94" s="177" t="str">
        <f t="shared" si="237"/>
        <v/>
      </c>
      <c r="CB94" s="177" t="str">
        <f t="shared" si="237"/>
        <v/>
      </c>
      <c r="CC94" s="177" t="str">
        <f t="shared" si="237"/>
        <v/>
      </c>
      <c r="CD94" s="177" t="str">
        <f t="shared" si="237"/>
        <v/>
      </c>
      <c r="CE94" s="177" t="str">
        <f t="shared" si="237"/>
        <v/>
      </c>
      <c r="CF94" s="177" t="str">
        <f t="shared" si="237"/>
        <v/>
      </c>
      <c r="CG94" s="177" t="str">
        <f t="shared" si="237"/>
        <v/>
      </c>
      <c r="CH94" s="177" t="str">
        <f t="shared" si="237"/>
        <v/>
      </c>
      <c r="CI94" s="177" t="str">
        <f t="shared" si="237"/>
        <v/>
      </c>
      <c r="CJ94" s="177" t="str">
        <f t="shared" si="232"/>
        <v/>
      </c>
      <c r="CK94" s="177" t="str">
        <f t="shared" si="232"/>
        <v/>
      </c>
      <c r="CL94" s="177" t="str">
        <f t="shared" si="232"/>
        <v/>
      </c>
      <c r="CM94" s="177" t="str">
        <f t="shared" si="232"/>
        <v/>
      </c>
      <c r="CN94" s="177" t="str">
        <f t="shared" si="232"/>
        <v/>
      </c>
      <c r="CO94" s="177" t="str">
        <f t="shared" si="232"/>
        <v/>
      </c>
      <c r="CP94" s="177" t="str">
        <f t="shared" si="232"/>
        <v/>
      </c>
      <c r="CQ94" s="177" t="str">
        <f t="shared" si="232"/>
        <v/>
      </c>
      <c r="CR94" s="177" t="str">
        <f t="shared" si="232"/>
        <v/>
      </c>
      <c r="CS94" s="177" t="str">
        <f t="shared" si="232"/>
        <v/>
      </c>
      <c r="CT94" s="177" t="str">
        <f t="shared" si="232"/>
        <v/>
      </c>
      <c r="CU94" s="177" t="str">
        <f t="shared" si="232"/>
        <v/>
      </c>
      <c r="CV94" s="177" t="str">
        <f t="shared" si="232"/>
        <v/>
      </c>
      <c r="CW94" s="177" t="str">
        <f t="shared" si="232"/>
        <v/>
      </c>
      <c r="CX94" s="177" t="str">
        <f t="shared" si="232"/>
        <v/>
      </c>
      <c r="CY94" s="177" t="str">
        <f t="shared" si="228"/>
        <v/>
      </c>
      <c r="CZ94" s="177" t="str">
        <f t="shared" si="228"/>
        <v/>
      </c>
      <c r="DA94" s="177" t="str">
        <f t="shared" si="228"/>
        <v/>
      </c>
      <c r="DB94" s="177" t="str">
        <f t="shared" si="228"/>
        <v/>
      </c>
      <c r="DC94" s="177" t="str">
        <f t="shared" si="228"/>
        <v/>
      </c>
      <c r="DD94" s="177" t="str">
        <f t="shared" si="228"/>
        <v/>
      </c>
      <c r="DE94" s="177" t="str">
        <f t="shared" si="228"/>
        <v/>
      </c>
      <c r="DF94" s="177" t="str">
        <f t="shared" si="228"/>
        <v/>
      </c>
      <c r="DG94" s="177" t="str">
        <f t="shared" si="228"/>
        <v/>
      </c>
      <c r="DH94" s="177" t="str">
        <f t="shared" si="228"/>
        <v/>
      </c>
      <c r="DI94" s="177" t="str">
        <f t="shared" si="228"/>
        <v/>
      </c>
      <c r="DJ94" s="177" t="str">
        <f t="shared" si="228"/>
        <v/>
      </c>
      <c r="DK94" s="177" t="str">
        <f t="shared" si="228"/>
        <v/>
      </c>
      <c r="DL94" s="177" t="str">
        <f t="shared" si="228"/>
        <v/>
      </c>
      <c r="DM94" s="177" t="str">
        <f t="shared" si="228"/>
        <v/>
      </c>
      <c r="DN94" s="177" t="str">
        <f t="shared" si="228"/>
        <v/>
      </c>
      <c r="DO94" s="177" t="str">
        <f t="shared" si="224"/>
        <v/>
      </c>
      <c r="DP94" s="177" t="str">
        <f t="shared" si="224"/>
        <v/>
      </c>
      <c r="DQ94" s="177" t="str">
        <f t="shared" si="224"/>
        <v/>
      </c>
      <c r="DR94" s="177" t="str">
        <f t="shared" si="224"/>
        <v/>
      </c>
      <c r="DS94" s="177" t="str">
        <f t="shared" si="224"/>
        <v/>
      </c>
      <c r="DT94" s="177" t="str">
        <f t="shared" si="224"/>
        <v/>
      </c>
      <c r="DU94" s="177" t="str">
        <f t="shared" si="224"/>
        <v/>
      </c>
      <c r="DV94" s="177" t="str">
        <f t="shared" si="224"/>
        <v/>
      </c>
      <c r="DW94" s="177" t="str">
        <f t="shared" si="224"/>
        <v/>
      </c>
      <c r="DX94" s="177" t="str">
        <f t="shared" si="224"/>
        <v/>
      </c>
      <c r="DY94" s="177" t="str">
        <f t="shared" si="224"/>
        <v/>
      </c>
      <c r="DZ94" s="177" t="str">
        <f t="shared" si="224"/>
        <v/>
      </c>
      <c r="EA94" s="177" t="str">
        <f t="shared" si="224"/>
        <v/>
      </c>
      <c r="EB94" s="177" t="str">
        <f t="shared" si="224"/>
        <v/>
      </c>
      <c r="EC94" s="177" t="str">
        <f t="shared" si="224"/>
        <v/>
      </c>
      <c r="ED94" s="177" t="str">
        <f t="shared" si="238"/>
        <v/>
      </c>
      <c r="EE94" s="177" t="str">
        <f t="shared" si="238"/>
        <v/>
      </c>
      <c r="EF94" s="177" t="str">
        <f t="shared" si="238"/>
        <v/>
      </c>
      <c r="EG94" s="177" t="str">
        <f t="shared" si="238"/>
        <v/>
      </c>
      <c r="EH94" s="177" t="str">
        <f t="shared" si="238"/>
        <v/>
      </c>
      <c r="EI94" s="177" t="str">
        <f t="shared" si="238"/>
        <v/>
      </c>
      <c r="EJ94" s="177" t="str">
        <f t="shared" si="238"/>
        <v/>
      </c>
      <c r="EK94" s="177" t="str">
        <f t="shared" si="238"/>
        <v/>
      </c>
      <c r="EL94" s="177" t="str">
        <f t="shared" si="238"/>
        <v/>
      </c>
      <c r="EM94" s="177" t="str">
        <f t="shared" si="238"/>
        <v/>
      </c>
      <c r="EN94" s="177" t="str">
        <f t="shared" si="238"/>
        <v/>
      </c>
      <c r="EO94" s="177" t="str">
        <f t="shared" si="238"/>
        <v/>
      </c>
      <c r="EP94" s="177" t="str">
        <f t="shared" si="238"/>
        <v/>
      </c>
      <c r="EQ94" s="177" t="str">
        <f t="shared" si="238"/>
        <v/>
      </c>
      <c r="ER94" s="177" t="str">
        <f t="shared" si="238"/>
        <v/>
      </c>
      <c r="ES94" s="177" t="str">
        <f t="shared" si="238"/>
        <v/>
      </c>
      <c r="ET94" s="177" t="str">
        <f t="shared" si="233"/>
        <v/>
      </c>
      <c r="EU94" s="177" t="str">
        <f t="shared" si="233"/>
        <v/>
      </c>
      <c r="EV94" s="177" t="str">
        <f t="shared" si="233"/>
        <v/>
      </c>
      <c r="EW94" s="177" t="str">
        <f t="shared" si="233"/>
        <v/>
      </c>
      <c r="EX94" s="177" t="str">
        <f t="shared" si="233"/>
        <v/>
      </c>
      <c r="EY94" s="177" t="str">
        <f t="shared" si="233"/>
        <v/>
      </c>
      <c r="EZ94" s="177" t="str">
        <f t="shared" si="233"/>
        <v/>
      </c>
      <c r="FA94" s="177" t="str">
        <f t="shared" si="233"/>
        <v/>
      </c>
      <c r="FB94" s="177" t="str">
        <f t="shared" si="233"/>
        <v/>
      </c>
      <c r="FC94" s="177" t="str">
        <f t="shared" si="233"/>
        <v/>
      </c>
      <c r="FD94" s="177" t="str">
        <f t="shared" si="233"/>
        <v/>
      </c>
      <c r="FE94" s="177" t="str">
        <f t="shared" si="233"/>
        <v/>
      </c>
      <c r="FF94" s="177" t="str">
        <f t="shared" si="233"/>
        <v/>
      </c>
      <c r="FG94" s="177" t="str">
        <f t="shared" si="233"/>
        <v/>
      </c>
      <c r="FH94" s="177" t="str">
        <f t="shared" si="233"/>
        <v/>
      </c>
      <c r="FI94" s="177" t="str">
        <f t="shared" si="243"/>
        <v/>
      </c>
      <c r="FJ94" s="177" t="str">
        <f t="shared" si="243"/>
        <v/>
      </c>
      <c r="FK94" s="177" t="str">
        <f t="shared" si="243"/>
        <v/>
      </c>
      <c r="FL94" s="177" t="str">
        <f t="shared" si="243"/>
        <v/>
      </c>
      <c r="FM94" s="177" t="str">
        <f t="shared" si="243"/>
        <v/>
      </c>
      <c r="FN94" s="177" t="str">
        <f t="shared" si="243"/>
        <v/>
      </c>
      <c r="FO94" s="177" t="str">
        <f t="shared" si="243"/>
        <v/>
      </c>
      <c r="FP94" s="177" t="str">
        <f t="shared" si="243"/>
        <v/>
      </c>
      <c r="FQ94" s="177" t="str">
        <f t="shared" si="243"/>
        <v/>
      </c>
      <c r="FR94" s="177" t="str">
        <f t="shared" si="243"/>
        <v/>
      </c>
      <c r="FS94" s="177" t="str">
        <f t="shared" si="243"/>
        <v/>
      </c>
      <c r="FT94" s="177" t="str">
        <f t="shared" si="243"/>
        <v/>
      </c>
      <c r="FU94" s="177" t="str">
        <f t="shared" si="243"/>
        <v/>
      </c>
      <c r="FV94" s="177" t="str">
        <f t="shared" si="243"/>
        <v/>
      </c>
      <c r="FW94" s="177" t="str">
        <f t="shared" si="243"/>
        <v/>
      </c>
      <c r="FX94" s="177" t="str">
        <f t="shared" si="243"/>
        <v/>
      </c>
      <c r="FY94" s="177" t="str">
        <f t="shared" si="239"/>
        <v/>
      </c>
      <c r="FZ94" s="177" t="str">
        <f t="shared" si="239"/>
        <v/>
      </c>
      <c r="GA94" s="177" t="str">
        <f t="shared" si="239"/>
        <v/>
      </c>
      <c r="GB94" s="177" t="str">
        <f t="shared" si="239"/>
        <v/>
      </c>
      <c r="GC94" s="177" t="str">
        <f t="shared" si="239"/>
        <v/>
      </c>
      <c r="GD94" s="177" t="str">
        <f t="shared" si="239"/>
        <v/>
      </c>
      <c r="GE94" s="177" t="str">
        <f t="shared" si="239"/>
        <v/>
      </c>
      <c r="GF94" s="177" t="str">
        <f t="shared" si="239"/>
        <v/>
      </c>
      <c r="GG94" s="177" t="str">
        <f t="shared" si="239"/>
        <v/>
      </c>
      <c r="GH94" s="177" t="str">
        <f t="shared" si="239"/>
        <v/>
      </c>
      <c r="GI94" s="177" t="str">
        <f t="shared" si="239"/>
        <v/>
      </c>
      <c r="GJ94" s="177" t="str">
        <f t="shared" si="239"/>
        <v/>
      </c>
      <c r="GK94" s="177" t="str">
        <f t="shared" si="239"/>
        <v/>
      </c>
      <c r="GL94" s="177" t="str">
        <f t="shared" si="239"/>
        <v/>
      </c>
      <c r="GM94" s="177" t="str">
        <f t="shared" si="239"/>
        <v/>
      </c>
      <c r="GN94" s="177" t="str">
        <f t="shared" si="234"/>
        <v/>
      </c>
      <c r="GO94" s="177" t="str">
        <f t="shared" si="234"/>
        <v/>
      </c>
      <c r="GP94" s="177" t="str">
        <f t="shared" si="234"/>
        <v/>
      </c>
      <c r="GQ94" s="177" t="str">
        <f t="shared" si="229"/>
        <v/>
      </c>
      <c r="GR94" s="177" t="str">
        <f t="shared" si="240"/>
        <v/>
      </c>
      <c r="GS94" s="177" t="str">
        <f t="shared" si="240"/>
        <v/>
      </c>
      <c r="GT94" s="177" t="str">
        <f t="shared" si="240"/>
        <v/>
      </c>
      <c r="GU94" s="177" t="str">
        <f t="shared" si="240"/>
        <v/>
      </c>
      <c r="GV94" s="177" t="str">
        <f t="shared" si="240"/>
        <v/>
      </c>
      <c r="GW94" s="177" t="str">
        <f t="shared" si="240"/>
        <v/>
      </c>
      <c r="GX94" s="177" t="str">
        <f t="shared" si="240"/>
        <v/>
      </c>
      <c r="GY94" s="177" t="str">
        <f t="shared" si="240"/>
        <v/>
      </c>
      <c r="GZ94" s="177" t="str">
        <f t="shared" si="240"/>
        <v/>
      </c>
      <c r="HA94" s="177" t="str">
        <f t="shared" si="240"/>
        <v/>
      </c>
      <c r="HB94" s="177" t="str">
        <f t="shared" si="240"/>
        <v/>
      </c>
      <c r="HC94" s="177" t="str">
        <f t="shared" si="240"/>
        <v/>
      </c>
      <c r="HD94" s="177" t="str">
        <f t="shared" si="240"/>
        <v/>
      </c>
      <c r="HE94" s="177" t="str">
        <f t="shared" si="240"/>
        <v/>
      </c>
      <c r="HF94" s="177" t="str">
        <f t="shared" si="240"/>
        <v/>
      </c>
      <c r="HG94" s="177" t="str">
        <f t="shared" si="240"/>
        <v/>
      </c>
      <c r="HH94" s="177" t="str">
        <f t="shared" si="235"/>
        <v/>
      </c>
      <c r="HI94" s="177" t="str">
        <f t="shared" si="235"/>
        <v/>
      </c>
      <c r="HJ94" s="177" t="str">
        <f t="shared" si="235"/>
        <v/>
      </c>
      <c r="HK94" s="177" t="str">
        <f t="shared" si="235"/>
        <v/>
      </c>
      <c r="HL94" s="177" t="str">
        <f t="shared" si="235"/>
        <v/>
      </c>
      <c r="HM94" s="177" t="str">
        <f t="shared" si="235"/>
        <v/>
      </c>
      <c r="HN94" s="177" t="str">
        <f t="shared" si="235"/>
        <v/>
      </c>
      <c r="HO94" s="177" t="str">
        <f t="shared" si="235"/>
        <v/>
      </c>
      <c r="HP94" s="177" t="str">
        <f t="shared" si="235"/>
        <v/>
      </c>
      <c r="HQ94" s="177" t="str">
        <f t="shared" si="235"/>
        <v/>
      </c>
      <c r="HR94" s="177" t="str">
        <f t="shared" si="235"/>
        <v/>
      </c>
      <c r="HS94" s="177" t="str">
        <f t="shared" si="235"/>
        <v/>
      </c>
      <c r="HT94" s="177" t="str">
        <f t="shared" si="235"/>
        <v/>
      </c>
      <c r="HU94" s="177" t="str">
        <f t="shared" si="235"/>
        <v/>
      </c>
      <c r="HV94" s="177" t="str">
        <f t="shared" si="235"/>
        <v/>
      </c>
      <c r="HW94" s="177" t="str">
        <f t="shared" si="230"/>
        <v/>
      </c>
      <c r="HX94" s="177" t="str">
        <f t="shared" si="241"/>
        <v/>
      </c>
      <c r="HY94" s="177" t="str">
        <f t="shared" si="241"/>
        <v/>
      </c>
      <c r="HZ94" s="177" t="str">
        <f t="shared" si="241"/>
        <v/>
      </c>
      <c r="IA94" s="177" t="str">
        <f t="shared" si="241"/>
        <v/>
      </c>
      <c r="IB94" s="177" t="str">
        <f t="shared" si="241"/>
        <v/>
      </c>
      <c r="IC94" s="177" t="str">
        <f t="shared" si="241"/>
        <v/>
      </c>
      <c r="ID94" s="177" t="str">
        <f t="shared" si="241"/>
        <v/>
      </c>
      <c r="IE94" s="192" t="str">
        <f t="shared" si="185"/>
        <v/>
      </c>
      <c r="IF94" s="193" t="e">
        <f t="shared" si="174"/>
        <v>#N/A</v>
      </c>
      <c r="IG94" s="193" t="e">
        <f t="shared" si="245"/>
        <v>#N/A</v>
      </c>
      <c r="IH94" s="193" t="e">
        <f t="shared" si="245"/>
        <v>#N/A</v>
      </c>
      <c r="II94" s="193" t="e">
        <f t="shared" si="245"/>
        <v>#N/A</v>
      </c>
      <c r="IJ94" s="193" t="e">
        <f t="shared" si="219"/>
        <v>#N/A</v>
      </c>
      <c r="IK94" s="193" t="e">
        <f t="shared" si="219"/>
        <v>#N/A</v>
      </c>
      <c r="IL94" s="193" t="e">
        <f t="shared" si="219"/>
        <v>#N/A</v>
      </c>
      <c r="IM94" s="193" t="e">
        <f t="shared" si="219"/>
        <v>#N/A</v>
      </c>
      <c r="IN94" s="193" t="e">
        <f t="shared" si="219"/>
        <v>#N/A</v>
      </c>
      <c r="IO94" s="193" t="e">
        <f t="shared" si="219"/>
        <v>#N/A</v>
      </c>
      <c r="IP94" s="193" t="e">
        <f t="shared" si="219"/>
        <v>#N/A</v>
      </c>
      <c r="IQ94" s="193" t="e">
        <f t="shared" si="219"/>
        <v>#N/A</v>
      </c>
      <c r="IR94" s="193" t="e">
        <f t="shared" si="219"/>
        <v>#N/A</v>
      </c>
      <c r="IS94" s="193" t="e">
        <f t="shared" si="219"/>
        <v>#N/A</v>
      </c>
      <c r="IT94" s="193" t="e">
        <f t="shared" si="219"/>
        <v>#N/A</v>
      </c>
      <c r="IU94" s="193" t="e">
        <f t="shared" si="219"/>
        <v>#N/A</v>
      </c>
      <c r="IV94" s="193" t="e">
        <f t="shared" si="219"/>
        <v>#N/A</v>
      </c>
      <c r="IW94" s="193" t="e">
        <f t="shared" si="219"/>
        <v>#N/A</v>
      </c>
      <c r="IX94" s="193" t="e">
        <f t="shared" si="219"/>
        <v>#N/A</v>
      </c>
      <c r="IY94" s="193" t="e">
        <f t="shared" si="215"/>
        <v>#N/A</v>
      </c>
      <c r="IZ94" s="193" t="e">
        <f t="shared" si="215"/>
        <v>#N/A</v>
      </c>
      <c r="JA94" s="193" t="e">
        <f t="shared" si="215"/>
        <v>#N/A</v>
      </c>
      <c r="JB94" s="193" t="e">
        <f t="shared" si="215"/>
        <v>#N/A</v>
      </c>
      <c r="JC94" s="193" t="e">
        <f t="shared" si="215"/>
        <v>#N/A</v>
      </c>
      <c r="JD94" s="193" t="e">
        <f t="shared" si="215"/>
        <v>#N/A</v>
      </c>
      <c r="JE94" s="193" t="e">
        <f t="shared" si="215"/>
        <v>#N/A</v>
      </c>
      <c r="JF94" s="193" t="e">
        <f t="shared" si="215"/>
        <v>#N/A</v>
      </c>
      <c r="JG94" s="193" t="e">
        <f t="shared" si="215"/>
        <v>#N/A</v>
      </c>
      <c r="JH94" s="193" t="e">
        <f t="shared" si="215"/>
        <v>#N/A</v>
      </c>
      <c r="JI94" s="193" t="e">
        <f t="shared" si="215"/>
        <v>#N/A</v>
      </c>
      <c r="JJ94" s="193" t="e">
        <f t="shared" si="215"/>
        <v>#N/A</v>
      </c>
      <c r="JK94" s="193" t="e">
        <f t="shared" si="215"/>
        <v>#N/A</v>
      </c>
      <c r="JL94" s="193" t="e">
        <f t="shared" si="215"/>
        <v>#N/A</v>
      </c>
      <c r="JM94" s="193" t="e">
        <f t="shared" si="215"/>
        <v>#N/A</v>
      </c>
      <c r="JN94" s="193" t="e">
        <f t="shared" ref="JN94:KB103" si="248">IF(ISNONTEXT($U94),IF($K94="R",_xlfn.BETA.DIST(BU94,$Q94,$R94,FALSE,$D94,$F94),_xlfn.BETA.DIST(BU94,$R94,$Q94,FALSE,$D94,$F94)),NA())</f>
        <v>#N/A</v>
      </c>
      <c r="JO94" s="193" t="e">
        <f t="shared" si="248"/>
        <v>#N/A</v>
      </c>
      <c r="JP94" s="193" t="e">
        <f t="shared" si="248"/>
        <v>#N/A</v>
      </c>
      <c r="JQ94" s="193" t="e">
        <f t="shared" si="248"/>
        <v>#N/A</v>
      </c>
      <c r="JR94" s="193" t="e">
        <f t="shared" si="248"/>
        <v>#N/A</v>
      </c>
      <c r="JS94" s="193" t="e">
        <f t="shared" si="248"/>
        <v>#N/A</v>
      </c>
      <c r="JT94" s="193" t="e">
        <f t="shared" si="248"/>
        <v>#N/A</v>
      </c>
      <c r="JU94" s="193" t="e">
        <f t="shared" si="248"/>
        <v>#N/A</v>
      </c>
      <c r="JV94" s="193" t="e">
        <f t="shared" si="248"/>
        <v>#N/A</v>
      </c>
      <c r="JW94" s="193" t="e">
        <f t="shared" si="248"/>
        <v>#N/A</v>
      </c>
      <c r="JX94" s="193" t="e">
        <f t="shared" si="248"/>
        <v>#N/A</v>
      </c>
      <c r="JY94" s="193" t="e">
        <f t="shared" si="248"/>
        <v>#N/A</v>
      </c>
      <c r="JZ94" s="193" t="e">
        <f t="shared" si="248"/>
        <v>#N/A</v>
      </c>
      <c r="KA94" s="193" t="e">
        <f t="shared" si="248"/>
        <v>#N/A</v>
      </c>
      <c r="KB94" s="193" t="e">
        <f t="shared" si="248"/>
        <v>#N/A</v>
      </c>
      <c r="KC94" s="193" t="e">
        <f t="shared" si="225"/>
        <v>#N/A</v>
      </c>
      <c r="KD94" s="193" t="e">
        <f t="shared" si="225"/>
        <v>#N/A</v>
      </c>
      <c r="KE94" s="193" t="e">
        <f t="shared" si="225"/>
        <v>#N/A</v>
      </c>
      <c r="KF94" s="193" t="e">
        <f t="shared" si="225"/>
        <v>#N/A</v>
      </c>
      <c r="KG94" s="193" t="e">
        <f t="shared" si="225"/>
        <v>#N/A</v>
      </c>
      <c r="KH94" s="193" t="e">
        <f t="shared" si="225"/>
        <v>#N/A</v>
      </c>
      <c r="KI94" s="193" t="e">
        <f t="shared" si="225"/>
        <v>#N/A</v>
      </c>
      <c r="KJ94" s="193" t="e">
        <f t="shared" si="225"/>
        <v>#N/A</v>
      </c>
      <c r="KK94" s="193" t="e">
        <f t="shared" si="225"/>
        <v>#N/A</v>
      </c>
      <c r="KL94" s="193" t="e">
        <f t="shared" si="225"/>
        <v>#N/A</v>
      </c>
      <c r="KM94" s="193" t="e">
        <f t="shared" si="225"/>
        <v>#N/A</v>
      </c>
      <c r="KN94" s="193" t="e">
        <f t="shared" si="225"/>
        <v>#N/A</v>
      </c>
      <c r="KO94" s="193" t="e">
        <f t="shared" si="225"/>
        <v>#N/A</v>
      </c>
      <c r="KP94" s="193" t="e">
        <f t="shared" si="225"/>
        <v>#N/A</v>
      </c>
      <c r="KQ94" s="193" t="e">
        <f t="shared" si="225"/>
        <v>#N/A</v>
      </c>
      <c r="KR94" s="193" t="e">
        <f t="shared" si="197"/>
        <v>#N/A</v>
      </c>
      <c r="KS94" s="193" t="e">
        <f t="shared" si="246"/>
        <v>#N/A</v>
      </c>
      <c r="KT94" s="193" t="e">
        <f t="shared" si="246"/>
        <v>#N/A</v>
      </c>
      <c r="KU94" s="193" t="e">
        <f t="shared" si="246"/>
        <v>#N/A</v>
      </c>
      <c r="KV94" s="193" t="e">
        <f t="shared" si="220"/>
        <v>#N/A</v>
      </c>
      <c r="KW94" s="193" t="e">
        <f t="shared" si="220"/>
        <v>#N/A</v>
      </c>
      <c r="KX94" s="193" t="e">
        <f t="shared" si="220"/>
        <v>#N/A</v>
      </c>
      <c r="KY94" s="193" t="e">
        <f t="shared" si="220"/>
        <v>#N/A</v>
      </c>
      <c r="KZ94" s="193" t="e">
        <f t="shared" si="220"/>
        <v>#N/A</v>
      </c>
      <c r="LA94" s="193" t="e">
        <f t="shared" si="220"/>
        <v>#N/A</v>
      </c>
      <c r="LB94" s="193" t="e">
        <f t="shared" si="220"/>
        <v>#N/A</v>
      </c>
      <c r="LC94" s="193" t="e">
        <f t="shared" si="220"/>
        <v>#N/A</v>
      </c>
      <c r="LD94" s="193" t="e">
        <f t="shared" si="220"/>
        <v>#N/A</v>
      </c>
      <c r="LE94" s="193" t="e">
        <f t="shared" si="220"/>
        <v>#N/A</v>
      </c>
      <c r="LF94" s="193" t="e">
        <f t="shared" si="220"/>
        <v>#N/A</v>
      </c>
      <c r="LG94" s="193" t="e">
        <f t="shared" si="220"/>
        <v>#N/A</v>
      </c>
      <c r="LH94" s="193" t="e">
        <f t="shared" si="220"/>
        <v>#N/A</v>
      </c>
      <c r="LI94" s="193" t="e">
        <f t="shared" si="220"/>
        <v>#N/A</v>
      </c>
      <c r="LJ94" s="193" t="e">
        <f t="shared" si="220"/>
        <v>#N/A</v>
      </c>
      <c r="LK94" s="193" t="e">
        <f t="shared" si="216"/>
        <v>#N/A</v>
      </c>
      <c r="LL94" s="193" t="e">
        <f t="shared" si="216"/>
        <v>#N/A</v>
      </c>
      <c r="LM94" s="193" t="e">
        <f t="shared" si="216"/>
        <v>#N/A</v>
      </c>
      <c r="LN94" s="193" t="e">
        <f t="shared" si="216"/>
        <v>#N/A</v>
      </c>
      <c r="LO94" s="193" t="e">
        <f t="shared" si="216"/>
        <v>#N/A</v>
      </c>
      <c r="LP94" s="193" t="e">
        <f t="shared" si="216"/>
        <v>#N/A</v>
      </c>
      <c r="LQ94" s="193" t="e">
        <f t="shared" si="216"/>
        <v>#N/A</v>
      </c>
      <c r="LR94" s="193" t="e">
        <f t="shared" si="216"/>
        <v>#N/A</v>
      </c>
      <c r="LS94" s="193" t="e">
        <f t="shared" si="216"/>
        <v>#N/A</v>
      </c>
      <c r="LT94" s="193" t="e">
        <f t="shared" si="216"/>
        <v>#N/A</v>
      </c>
      <c r="LU94" s="193" t="e">
        <f t="shared" si="216"/>
        <v>#N/A</v>
      </c>
      <c r="LV94" s="193" t="e">
        <f t="shared" si="216"/>
        <v>#N/A</v>
      </c>
      <c r="LW94" s="193" t="e">
        <f t="shared" si="216"/>
        <v>#N/A</v>
      </c>
      <c r="LX94" s="193" t="e">
        <f t="shared" si="216"/>
        <v>#N/A</v>
      </c>
      <c r="LY94" s="193" t="e">
        <f t="shared" si="216"/>
        <v>#N/A</v>
      </c>
      <c r="LZ94" s="193" t="e">
        <f t="shared" ref="LZ94:MN103" si="249">IF(ISNONTEXT($U94),IF($K94="R",_xlfn.BETA.DIST(EG94,$Q94,$R94,FALSE,$D94,$F94),_xlfn.BETA.DIST(EG94,$R94,$Q94,FALSE,$D94,$F94)),NA())</f>
        <v>#N/A</v>
      </c>
      <c r="MA94" s="193" t="e">
        <f t="shared" si="249"/>
        <v>#N/A</v>
      </c>
      <c r="MB94" s="193" t="e">
        <f t="shared" si="249"/>
        <v>#N/A</v>
      </c>
      <c r="MC94" s="193" t="e">
        <f t="shared" si="249"/>
        <v>#N/A</v>
      </c>
      <c r="MD94" s="193" t="e">
        <f t="shared" si="249"/>
        <v>#N/A</v>
      </c>
      <c r="ME94" s="193" t="e">
        <f t="shared" si="249"/>
        <v>#N/A</v>
      </c>
      <c r="MF94" s="193" t="e">
        <f t="shared" si="249"/>
        <v>#N/A</v>
      </c>
      <c r="MG94" s="193" t="e">
        <f t="shared" si="249"/>
        <v>#N/A</v>
      </c>
      <c r="MH94" s="193" t="e">
        <f t="shared" si="249"/>
        <v>#N/A</v>
      </c>
      <c r="MI94" s="193" t="e">
        <f t="shared" si="249"/>
        <v>#N/A</v>
      </c>
      <c r="MJ94" s="193" t="e">
        <f t="shared" si="249"/>
        <v>#N/A</v>
      </c>
      <c r="MK94" s="193" t="e">
        <f t="shared" si="249"/>
        <v>#N/A</v>
      </c>
      <c r="ML94" s="193" t="e">
        <f t="shared" si="249"/>
        <v>#N/A</v>
      </c>
      <c r="MM94" s="193" t="e">
        <f t="shared" si="249"/>
        <v>#N/A</v>
      </c>
      <c r="MN94" s="193" t="e">
        <f t="shared" si="249"/>
        <v>#N/A</v>
      </c>
      <c r="MO94" s="193" t="e">
        <f t="shared" si="226"/>
        <v>#N/A</v>
      </c>
      <c r="MP94" s="193" t="e">
        <f t="shared" si="226"/>
        <v>#N/A</v>
      </c>
      <c r="MQ94" s="193" t="e">
        <f t="shared" si="226"/>
        <v>#N/A</v>
      </c>
      <c r="MR94" s="193" t="e">
        <f t="shared" si="226"/>
        <v>#N/A</v>
      </c>
      <c r="MS94" s="193" t="e">
        <f t="shared" si="226"/>
        <v>#N/A</v>
      </c>
      <c r="MT94" s="193" t="e">
        <f t="shared" si="226"/>
        <v>#N/A</v>
      </c>
      <c r="MU94" s="193" t="e">
        <f t="shared" si="226"/>
        <v>#N/A</v>
      </c>
      <c r="MV94" s="193" t="e">
        <f t="shared" si="226"/>
        <v>#N/A</v>
      </c>
      <c r="MW94" s="193" t="e">
        <f t="shared" si="226"/>
        <v>#N/A</v>
      </c>
      <c r="MX94" s="193" t="e">
        <f t="shared" si="226"/>
        <v>#N/A</v>
      </c>
      <c r="MY94" s="193" t="e">
        <f t="shared" si="226"/>
        <v>#N/A</v>
      </c>
      <c r="MZ94" s="193" t="e">
        <f t="shared" si="226"/>
        <v>#N/A</v>
      </c>
      <c r="NA94" s="193" t="e">
        <f t="shared" si="226"/>
        <v>#N/A</v>
      </c>
      <c r="NB94" s="193" t="e">
        <f t="shared" si="226"/>
        <v>#N/A</v>
      </c>
      <c r="NC94" s="193" t="e">
        <f t="shared" si="226"/>
        <v>#N/A</v>
      </c>
      <c r="ND94" s="193" t="e">
        <f t="shared" si="198"/>
        <v>#N/A</v>
      </c>
      <c r="NE94" s="193" t="e">
        <f t="shared" si="247"/>
        <v>#N/A</v>
      </c>
      <c r="NF94" s="193" t="e">
        <f t="shared" si="247"/>
        <v>#N/A</v>
      </c>
      <c r="NG94" s="193" t="e">
        <f t="shared" si="247"/>
        <v>#N/A</v>
      </c>
      <c r="NH94" s="193" t="e">
        <f t="shared" si="221"/>
        <v>#N/A</v>
      </c>
      <c r="NI94" s="193" t="e">
        <f t="shared" si="221"/>
        <v>#N/A</v>
      </c>
      <c r="NJ94" s="193" t="e">
        <f t="shared" si="221"/>
        <v>#N/A</v>
      </c>
      <c r="NK94" s="193" t="e">
        <f t="shared" si="221"/>
        <v>#N/A</v>
      </c>
      <c r="NL94" s="193" t="e">
        <f t="shared" si="221"/>
        <v>#N/A</v>
      </c>
      <c r="NM94" s="193" t="e">
        <f t="shared" si="221"/>
        <v>#N/A</v>
      </c>
      <c r="NN94" s="193" t="e">
        <f t="shared" si="221"/>
        <v>#N/A</v>
      </c>
      <c r="NO94" s="193" t="e">
        <f t="shared" si="221"/>
        <v>#N/A</v>
      </c>
      <c r="NP94" s="193" t="e">
        <f t="shared" si="221"/>
        <v>#N/A</v>
      </c>
      <c r="NQ94" s="193" t="e">
        <f t="shared" si="221"/>
        <v>#N/A</v>
      </c>
      <c r="NR94" s="193" t="e">
        <f t="shared" si="221"/>
        <v>#N/A</v>
      </c>
      <c r="NS94" s="193" t="e">
        <f t="shared" si="221"/>
        <v>#N/A</v>
      </c>
      <c r="NT94" s="193" t="e">
        <f t="shared" si="221"/>
        <v>#N/A</v>
      </c>
      <c r="NU94" s="193" t="e">
        <f t="shared" si="221"/>
        <v>#N/A</v>
      </c>
      <c r="NV94" s="193" t="e">
        <f t="shared" si="221"/>
        <v>#N/A</v>
      </c>
      <c r="NW94" s="193" t="e">
        <f t="shared" si="217"/>
        <v>#N/A</v>
      </c>
      <c r="NX94" s="193" t="e">
        <f t="shared" si="217"/>
        <v>#N/A</v>
      </c>
      <c r="NY94" s="193" t="e">
        <f t="shared" si="217"/>
        <v>#N/A</v>
      </c>
      <c r="NZ94" s="193" t="e">
        <f t="shared" si="217"/>
        <v>#N/A</v>
      </c>
      <c r="OA94" s="193" t="e">
        <f t="shared" si="217"/>
        <v>#N/A</v>
      </c>
      <c r="OB94" s="193" t="e">
        <f t="shared" si="217"/>
        <v>#N/A</v>
      </c>
      <c r="OC94" s="193" t="e">
        <f t="shared" si="217"/>
        <v>#N/A</v>
      </c>
      <c r="OD94" s="193" t="e">
        <f t="shared" si="217"/>
        <v>#N/A</v>
      </c>
      <c r="OE94" s="193" t="e">
        <f t="shared" si="217"/>
        <v>#N/A</v>
      </c>
      <c r="OF94" s="193" t="e">
        <f t="shared" si="217"/>
        <v>#N/A</v>
      </c>
      <c r="OG94" s="193" t="e">
        <f t="shared" si="217"/>
        <v>#N/A</v>
      </c>
      <c r="OH94" s="193" t="e">
        <f t="shared" si="217"/>
        <v>#N/A</v>
      </c>
      <c r="OI94" s="193" t="e">
        <f t="shared" si="217"/>
        <v>#N/A</v>
      </c>
      <c r="OJ94" s="193" t="e">
        <f t="shared" si="217"/>
        <v>#N/A</v>
      </c>
      <c r="OK94" s="193" t="e">
        <f t="shared" si="217"/>
        <v>#N/A</v>
      </c>
      <c r="OL94" s="193" t="e">
        <f t="shared" ref="OL94:OZ103" si="250">IF(ISNONTEXT($U94),IF($K94="R",_xlfn.BETA.DIST(GS94,$Q94,$R94,FALSE,$D94,$F94),_xlfn.BETA.DIST(GS94,$R94,$Q94,FALSE,$D94,$F94)),NA())</f>
        <v>#N/A</v>
      </c>
      <c r="OM94" s="193" t="e">
        <f t="shared" si="250"/>
        <v>#N/A</v>
      </c>
      <c r="ON94" s="193" t="e">
        <f t="shared" si="250"/>
        <v>#N/A</v>
      </c>
      <c r="OO94" s="193" t="e">
        <f t="shared" si="250"/>
        <v>#N/A</v>
      </c>
      <c r="OP94" s="193" t="e">
        <f t="shared" si="250"/>
        <v>#N/A</v>
      </c>
      <c r="OQ94" s="193" t="e">
        <f t="shared" si="250"/>
        <v>#N/A</v>
      </c>
      <c r="OR94" s="193" t="e">
        <f t="shared" si="250"/>
        <v>#N/A</v>
      </c>
      <c r="OS94" s="193" t="e">
        <f t="shared" si="250"/>
        <v>#N/A</v>
      </c>
      <c r="OT94" s="193" t="e">
        <f t="shared" si="250"/>
        <v>#N/A</v>
      </c>
      <c r="OU94" s="193" t="e">
        <f t="shared" si="250"/>
        <v>#N/A</v>
      </c>
      <c r="OV94" s="193" t="e">
        <f t="shared" si="250"/>
        <v>#N/A</v>
      </c>
      <c r="OW94" s="193" t="e">
        <f t="shared" si="250"/>
        <v>#N/A</v>
      </c>
      <c r="OX94" s="193" t="e">
        <f t="shared" si="250"/>
        <v>#N/A</v>
      </c>
      <c r="OY94" s="193" t="e">
        <f t="shared" si="250"/>
        <v>#N/A</v>
      </c>
      <c r="OZ94" s="193" t="e">
        <f t="shared" si="250"/>
        <v>#N/A</v>
      </c>
      <c r="PA94" s="193" t="e">
        <f t="shared" si="227"/>
        <v>#N/A</v>
      </c>
      <c r="PB94" s="193" t="e">
        <f t="shared" si="227"/>
        <v>#N/A</v>
      </c>
      <c r="PC94" s="193" t="e">
        <f t="shared" si="227"/>
        <v>#N/A</v>
      </c>
      <c r="PD94" s="193" t="e">
        <f t="shared" si="227"/>
        <v>#N/A</v>
      </c>
      <c r="PE94" s="193" t="e">
        <f t="shared" si="227"/>
        <v>#N/A</v>
      </c>
      <c r="PF94" s="193" t="e">
        <f t="shared" si="227"/>
        <v>#N/A</v>
      </c>
      <c r="PG94" s="193" t="e">
        <f t="shared" si="227"/>
        <v>#N/A</v>
      </c>
      <c r="PH94" s="193" t="e">
        <f t="shared" si="227"/>
        <v>#N/A</v>
      </c>
      <c r="PI94" s="193" t="e">
        <f t="shared" si="227"/>
        <v>#N/A</v>
      </c>
      <c r="PJ94" s="193" t="e">
        <f t="shared" si="227"/>
        <v>#N/A</v>
      </c>
      <c r="PK94" s="193" t="e">
        <f t="shared" si="227"/>
        <v>#N/A</v>
      </c>
      <c r="PL94" s="193" t="e">
        <f t="shared" si="227"/>
        <v>#N/A</v>
      </c>
      <c r="PM94" s="193" t="e">
        <f t="shared" si="227"/>
        <v>#N/A</v>
      </c>
      <c r="PN94" s="193" t="e">
        <f t="shared" si="227"/>
        <v>#N/A</v>
      </c>
      <c r="PO94" s="193" t="e">
        <f t="shared" si="227"/>
        <v>#N/A</v>
      </c>
      <c r="PP94" s="193" t="e">
        <f t="shared" si="199"/>
        <v>#N/A</v>
      </c>
      <c r="PQ94" s="193" t="e">
        <f t="shared" si="222"/>
        <v>#N/A</v>
      </c>
      <c r="PR94" s="193" t="e">
        <f t="shared" si="222"/>
        <v>#N/A</v>
      </c>
      <c r="PS94" s="193" t="e">
        <f t="shared" si="222"/>
        <v>#N/A</v>
      </c>
      <c r="PT94" s="193" t="e">
        <f t="shared" si="222"/>
        <v>#N/A</v>
      </c>
      <c r="PU94" s="193" t="e">
        <f t="shared" si="222"/>
        <v>#N/A</v>
      </c>
      <c r="PV94" s="193" t="e">
        <f t="shared" si="222"/>
        <v>#N/A</v>
      </c>
      <c r="PW94" s="193" t="e">
        <f t="shared" si="222"/>
        <v>#N/A</v>
      </c>
      <c r="PX94" s="193" t="e">
        <f t="shared" si="222"/>
        <v>#N/A</v>
      </c>
    </row>
    <row r="95" spans="1:440" hidden="1" x14ac:dyDescent="0.45">
      <c r="A95" s="20">
        <v>92</v>
      </c>
      <c r="B95" s="134"/>
      <c r="C95" s="279"/>
      <c r="D95" s="280" t="str">
        <f t="shared" si="176"/>
        <v/>
      </c>
      <c r="E95" s="281"/>
      <c r="F95" s="280" t="str">
        <f t="shared" si="177"/>
        <v/>
      </c>
      <c r="G95" s="279"/>
      <c r="H95" s="135"/>
      <c r="I95" s="110" t="str">
        <f t="shared" si="178"/>
        <v/>
      </c>
      <c r="J95" s="21" t="str">
        <f t="shared" si="179"/>
        <v/>
      </c>
      <c r="K95" s="22" t="str">
        <f t="shared" si="180"/>
        <v/>
      </c>
      <c r="L95" s="23" t="str">
        <f>IF(J95="","",IF(OR($J95&lt;Skew!$B$3,$J95=Skew!$B$3),IF($J95&gt;Skew!$C$3,Skew!$A$3,IF($J95&gt;Skew!$C$4,Skew!$A$4,IF($J95&gt;Skew!$C$5,Skew!$A$5,IF($J95&gt;Skew!$C$6,Skew!$A$6,IF($J95&gt;Skew!$C$7,Skew!$A$7,IF($J95&gt;Skew!$C$8,Skew!$A$8,IF($J95&gt;Skew!$C$9,Skew!$A$9,IF($J95&gt;Skew!$C$10,Skew!$A$10,IF($J95&gt;Skew!$C$11,Skew!$A$11,IF($J95&gt;Skew!$C$12,Skew!$A$12,IF($J95&gt;Skew!$C$13,Skew!$A$13,IF($J95&gt;Skew!$C$14,Skew!$A$14,IF($J95&gt;Skew!$C$15,Skew!$A$15,IF($J95&gt;Skew!$C$16,Skew!$A$16,Skew!$A$17)
)))))))))))))))</f>
        <v/>
      </c>
      <c r="M95" s="22" t="str">
        <f>IF(J95="","",MATCH(L95,Skew!$A$3:$A$17,0))</f>
        <v/>
      </c>
      <c r="N95" s="22" t="str">
        <f t="shared" si="168"/>
        <v/>
      </c>
      <c r="O95" s="24"/>
      <c r="P95" s="22" t="str">
        <f>IF(OR(J95="",O95=""),"",MATCH(O95,Confidence!$A$3:$A$12,0))</f>
        <v/>
      </c>
      <c r="Q95" s="25" t="str">
        <f t="shared" si="169"/>
        <v/>
      </c>
      <c r="R95" s="25" t="str">
        <f t="shared" si="170"/>
        <v/>
      </c>
      <c r="S95" s="22"/>
      <c r="T95" s="102" t="str">
        <f t="shared" si="171"/>
        <v/>
      </c>
      <c r="U95" s="102" t="str">
        <f t="shared" si="172"/>
        <v/>
      </c>
      <c r="V95" s="37" t="str">
        <f t="shared" si="173"/>
        <v/>
      </c>
      <c r="W95" s="115"/>
      <c r="X95" s="204" t="str">
        <f>IF(AND(D95&gt;0,E95&gt;0,F95&gt;0,Q95&gt;0,R95&gt;0,W95&gt;0,NOT(O95="")),ABS(VLOOKUP($W$1,VLookups!$A$30:$B$31,2,FALSE)-_xlfn.BETA.DIST(W95,IF(K95="L",R95,Q95),IF(K95="L",Q95,R95),TRUE,D95,F95)),"")</f>
        <v/>
      </c>
      <c r="Y95" s="112" t="str">
        <f>IF(OR($Q95="",$R95=""),"",_xlfn.BETA.INV(ABS(VLOOKUP($W$1,VLookups!$A$30:$B$31,2,FALSE)-Y$3),IF($K95="L",$R95,$Q95),IF($K95="L",$Q95,$R95),$D95,$F95))</f>
        <v/>
      </c>
      <c r="Z95" s="113" t="str">
        <f>IF(OR($Q95="",$R95=""),"",_xlfn.BETA.INV(ABS(VLOOKUP($W$1,VLookups!$A$30:$B$31,2,FALSE)-Z$3),IF($K95="L",$R95,$Q95),IF($K95="L",$Q95,$R95),$D95,$F95))</f>
        <v/>
      </c>
      <c r="AA95" s="112" t="str">
        <f>IF(OR($Q95="",$R95=""),"",_xlfn.BETA.INV(ABS(VLOOKUP($W$1,VLookups!$A$30:$B$31,2,FALSE)-AA$3),IF($K95="L",$R95,$Q95),IF($K95="L",$Q95,$R95),$D95,$F95))</f>
        <v/>
      </c>
      <c r="AB95" s="113" t="str">
        <f>IF(OR($Q95="",$R95=""),"",_xlfn.BETA.INV(ABS(VLOOKUP($W$1,VLookups!$A$30:$B$31,2,FALSE)-AB$3),IF($K95="L",$R95,$Q95),IF($K95="L",$Q95,$R95),$D95,$F95))</f>
        <v/>
      </c>
      <c r="AC95" s="112" t="str">
        <f>IF(OR($Q95="",$R95=""),"",_xlfn.BETA.INV(ABS(VLOOKUP($W$1,VLookups!$A$30:$B$31,2,FALSE)-AC$3),IF($K95="L",$R95,$Q95),IF($K95="L",$Q95,$R95),$D95,$F95))</f>
        <v/>
      </c>
      <c r="AD95" s="113" t="str">
        <f>IF(OR($Q95="",$R95=""),"",_xlfn.BETA.INV(ABS(VLOOKUP($W$1,VLookups!$A$30:$B$31,2,FALSE)-AD$3),IF($K95="L",$R95,$Q95),IF($K95="L",$Q95,$R95),$D95,$F95))</f>
        <v/>
      </c>
      <c r="AE95" s="112" t="str">
        <f>IF(OR($Q95="",$R95=""),"",_xlfn.BETA.INV(ABS(VLOOKUP($W$1,VLookups!$A$30:$B$31,2,FALSE)-AE$3),IF($K95="L",$R95,$Q95),IF($K95="L",$Q95,$R95),$D95,$F95))</f>
        <v/>
      </c>
      <c r="AF95" s="113" t="str">
        <f>IF(OR($Q95="",$R95=""),"",_xlfn.BETA.INV(ABS(VLOOKUP($W$1,VLookups!$A$30:$B$31,2,FALSE)-AF$3),IF($K95="L",$R95,$Q95),IF($K95="L",$Q95,$R95),$D95,$F95))</f>
        <v/>
      </c>
      <c r="AG95" s="112" t="str">
        <f>IF(OR($Q95="",$R95=""),"",_xlfn.BETA.INV(ABS(VLOOKUP($W$1,VLookups!$A$30:$B$31,2,FALSE)-AG$3),IF($K95="L",$R95,$Q95),IF($K95="L",$Q95,$R95),$D95,$F95))</f>
        <v/>
      </c>
      <c r="AH95" s="113" t="str">
        <f>IF(OR($Q95="",$R95=""),"",_xlfn.BETA.INV(ABS(VLOOKUP($W$1,VLookups!$A$30:$B$31,2,FALSE)-AH$3),IF($K95="L",$R95,$Q95),IF($K95="L",$Q95,$R95),$D95,$F95))</f>
        <v/>
      </c>
      <c r="AI95" s="112" t="str">
        <f>IF(OR($Q95="",$R95=""),"",_xlfn.BETA.INV(ABS(VLOOKUP($W$1,VLookups!$A$30:$B$31,2,FALSE)-AI$3),IF($K95="L",$R95,$Q95),IF($K95="L",$Q95,$R95),$D95,$F95))</f>
        <v/>
      </c>
      <c r="AJ95" s="113" t="str">
        <f>IF(OR($Q95="",$R95=""),"",_xlfn.BETA.INV(ABS(VLOOKUP($W$1,VLookups!$A$30:$B$31,2,FALSE)-AJ$3),IF($K95="L",$R95,$Q95),IF($K95="L",$Q95,$R95),$D95,$F95))</f>
        <v/>
      </c>
      <c r="AK95" s="15"/>
      <c r="AL95" s="194" t="str">
        <f t="shared" si="181"/>
        <v/>
      </c>
      <c r="AM95" s="192" t="str">
        <f t="shared" si="182"/>
        <v/>
      </c>
      <c r="AN95" s="177" t="str">
        <f t="shared" si="244"/>
        <v/>
      </c>
      <c r="AO95" s="177" t="str">
        <f t="shared" si="236"/>
        <v/>
      </c>
      <c r="AP95" s="177" t="str">
        <f t="shared" si="236"/>
        <v/>
      </c>
      <c r="AQ95" s="177" t="str">
        <f t="shared" si="236"/>
        <v/>
      </c>
      <c r="AR95" s="177" t="str">
        <f t="shared" si="236"/>
        <v/>
      </c>
      <c r="AS95" s="177" t="str">
        <f t="shared" si="236"/>
        <v/>
      </c>
      <c r="AT95" s="177" t="str">
        <f t="shared" si="236"/>
        <v/>
      </c>
      <c r="AU95" s="177" t="str">
        <f t="shared" si="236"/>
        <v/>
      </c>
      <c r="AV95" s="177" t="str">
        <f t="shared" si="236"/>
        <v/>
      </c>
      <c r="AW95" s="177" t="str">
        <f t="shared" si="236"/>
        <v/>
      </c>
      <c r="AX95" s="177" t="str">
        <f t="shared" si="236"/>
        <v/>
      </c>
      <c r="AY95" s="177" t="str">
        <f t="shared" si="236"/>
        <v/>
      </c>
      <c r="AZ95" s="177" t="str">
        <f t="shared" si="236"/>
        <v/>
      </c>
      <c r="BA95" s="177" t="str">
        <f t="shared" si="236"/>
        <v/>
      </c>
      <c r="BB95" s="177" t="str">
        <f t="shared" si="236"/>
        <v/>
      </c>
      <c r="BC95" s="177" t="str">
        <f t="shared" si="236"/>
        <v/>
      </c>
      <c r="BD95" s="177" t="str">
        <f t="shared" si="236"/>
        <v/>
      </c>
      <c r="BE95" s="177" t="str">
        <f t="shared" si="231"/>
        <v/>
      </c>
      <c r="BF95" s="177" t="str">
        <f t="shared" si="231"/>
        <v/>
      </c>
      <c r="BG95" s="177" t="str">
        <f t="shared" si="231"/>
        <v/>
      </c>
      <c r="BH95" s="177" t="str">
        <f t="shared" si="231"/>
        <v/>
      </c>
      <c r="BI95" s="177" t="str">
        <f t="shared" si="231"/>
        <v/>
      </c>
      <c r="BJ95" s="177" t="str">
        <f t="shared" si="231"/>
        <v/>
      </c>
      <c r="BK95" s="177" t="str">
        <f t="shared" si="231"/>
        <v/>
      </c>
      <c r="BL95" s="177" t="str">
        <f t="shared" si="231"/>
        <v/>
      </c>
      <c r="BM95" s="177" t="str">
        <f t="shared" si="231"/>
        <v/>
      </c>
      <c r="BN95" s="177" t="str">
        <f t="shared" si="231"/>
        <v/>
      </c>
      <c r="BO95" s="177" t="str">
        <f t="shared" si="231"/>
        <v/>
      </c>
      <c r="BP95" s="177" t="str">
        <f t="shared" si="231"/>
        <v/>
      </c>
      <c r="BQ95" s="177" t="str">
        <f t="shared" si="231"/>
        <v/>
      </c>
      <c r="BR95" s="177" t="str">
        <f t="shared" si="231"/>
        <v/>
      </c>
      <c r="BS95" s="177" t="str">
        <f t="shared" si="231"/>
        <v/>
      </c>
      <c r="BT95" s="177" t="str">
        <f t="shared" si="237"/>
        <v/>
      </c>
      <c r="BU95" s="177" t="str">
        <f t="shared" si="237"/>
        <v/>
      </c>
      <c r="BV95" s="177" t="str">
        <f t="shared" si="237"/>
        <v/>
      </c>
      <c r="BW95" s="177" t="str">
        <f t="shared" si="237"/>
        <v/>
      </c>
      <c r="BX95" s="177" t="str">
        <f t="shared" si="237"/>
        <v/>
      </c>
      <c r="BY95" s="177" t="str">
        <f t="shared" si="237"/>
        <v/>
      </c>
      <c r="BZ95" s="177" t="str">
        <f t="shared" si="237"/>
        <v/>
      </c>
      <c r="CA95" s="177" t="str">
        <f t="shared" si="237"/>
        <v/>
      </c>
      <c r="CB95" s="177" t="str">
        <f t="shared" si="237"/>
        <v/>
      </c>
      <c r="CC95" s="177" t="str">
        <f t="shared" si="237"/>
        <v/>
      </c>
      <c r="CD95" s="177" t="str">
        <f t="shared" si="237"/>
        <v/>
      </c>
      <c r="CE95" s="177" t="str">
        <f t="shared" si="237"/>
        <v/>
      </c>
      <c r="CF95" s="177" t="str">
        <f t="shared" si="237"/>
        <v/>
      </c>
      <c r="CG95" s="177" t="str">
        <f t="shared" si="237"/>
        <v/>
      </c>
      <c r="CH95" s="177" t="str">
        <f t="shared" si="237"/>
        <v/>
      </c>
      <c r="CI95" s="177" t="str">
        <f t="shared" si="237"/>
        <v/>
      </c>
      <c r="CJ95" s="177" t="str">
        <f t="shared" si="232"/>
        <v/>
      </c>
      <c r="CK95" s="177" t="str">
        <f t="shared" si="232"/>
        <v/>
      </c>
      <c r="CL95" s="177" t="str">
        <f t="shared" si="232"/>
        <v/>
      </c>
      <c r="CM95" s="177" t="str">
        <f t="shared" si="232"/>
        <v/>
      </c>
      <c r="CN95" s="177" t="str">
        <f t="shared" si="232"/>
        <v/>
      </c>
      <c r="CO95" s="177" t="str">
        <f t="shared" si="232"/>
        <v/>
      </c>
      <c r="CP95" s="177" t="str">
        <f t="shared" si="232"/>
        <v/>
      </c>
      <c r="CQ95" s="177" t="str">
        <f t="shared" si="232"/>
        <v/>
      </c>
      <c r="CR95" s="177" t="str">
        <f t="shared" si="232"/>
        <v/>
      </c>
      <c r="CS95" s="177" t="str">
        <f t="shared" si="232"/>
        <v/>
      </c>
      <c r="CT95" s="177" t="str">
        <f t="shared" si="232"/>
        <v/>
      </c>
      <c r="CU95" s="177" t="str">
        <f t="shared" si="232"/>
        <v/>
      </c>
      <c r="CV95" s="177" t="str">
        <f t="shared" si="232"/>
        <v/>
      </c>
      <c r="CW95" s="177" t="str">
        <f t="shared" si="232"/>
        <v/>
      </c>
      <c r="CX95" s="177" t="str">
        <f t="shared" si="232"/>
        <v/>
      </c>
      <c r="CY95" s="177" t="str">
        <f t="shared" si="228"/>
        <v/>
      </c>
      <c r="CZ95" s="177" t="str">
        <f t="shared" si="228"/>
        <v/>
      </c>
      <c r="DA95" s="177" t="str">
        <f t="shared" si="228"/>
        <v/>
      </c>
      <c r="DB95" s="177" t="str">
        <f t="shared" si="228"/>
        <v/>
      </c>
      <c r="DC95" s="177" t="str">
        <f t="shared" si="228"/>
        <v/>
      </c>
      <c r="DD95" s="177" t="str">
        <f t="shared" si="228"/>
        <v/>
      </c>
      <c r="DE95" s="177" t="str">
        <f t="shared" si="228"/>
        <v/>
      </c>
      <c r="DF95" s="177" t="str">
        <f t="shared" si="228"/>
        <v/>
      </c>
      <c r="DG95" s="177" t="str">
        <f t="shared" si="228"/>
        <v/>
      </c>
      <c r="DH95" s="177" t="str">
        <f t="shared" si="228"/>
        <v/>
      </c>
      <c r="DI95" s="177" t="str">
        <f t="shared" si="228"/>
        <v/>
      </c>
      <c r="DJ95" s="177" t="str">
        <f t="shared" si="228"/>
        <v/>
      </c>
      <c r="DK95" s="177" t="str">
        <f t="shared" si="228"/>
        <v/>
      </c>
      <c r="DL95" s="177" t="str">
        <f t="shared" si="228"/>
        <v/>
      </c>
      <c r="DM95" s="177" t="str">
        <f t="shared" si="228"/>
        <v/>
      </c>
      <c r="DN95" s="177" t="str">
        <f t="shared" si="228"/>
        <v/>
      </c>
      <c r="DO95" s="177" t="str">
        <f t="shared" si="224"/>
        <v/>
      </c>
      <c r="DP95" s="177" t="str">
        <f t="shared" si="224"/>
        <v/>
      </c>
      <c r="DQ95" s="177" t="str">
        <f t="shared" si="224"/>
        <v/>
      </c>
      <c r="DR95" s="177" t="str">
        <f t="shared" si="224"/>
        <v/>
      </c>
      <c r="DS95" s="177" t="str">
        <f t="shared" si="224"/>
        <v/>
      </c>
      <c r="DT95" s="177" t="str">
        <f t="shared" si="224"/>
        <v/>
      </c>
      <c r="DU95" s="177" t="str">
        <f t="shared" si="224"/>
        <v/>
      </c>
      <c r="DV95" s="177" t="str">
        <f t="shared" si="224"/>
        <v/>
      </c>
      <c r="DW95" s="177" t="str">
        <f t="shared" si="224"/>
        <v/>
      </c>
      <c r="DX95" s="177" t="str">
        <f t="shared" si="224"/>
        <v/>
      </c>
      <c r="DY95" s="177" t="str">
        <f t="shared" si="224"/>
        <v/>
      </c>
      <c r="DZ95" s="177" t="str">
        <f t="shared" si="224"/>
        <v/>
      </c>
      <c r="EA95" s="177" t="str">
        <f t="shared" si="224"/>
        <v/>
      </c>
      <c r="EB95" s="177" t="str">
        <f t="shared" si="224"/>
        <v/>
      </c>
      <c r="EC95" s="177" t="str">
        <f t="shared" si="224"/>
        <v/>
      </c>
      <c r="ED95" s="177" t="str">
        <f t="shared" si="238"/>
        <v/>
      </c>
      <c r="EE95" s="177" t="str">
        <f t="shared" si="238"/>
        <v/>
      </c>
      <c r="EF95" s="177" t="str">
        <f t="shared" si="238"/>
        <v/>
      </c>
      <c r="EG95" s="177" t="str">
        <f t="shared" si="238"/>
        <v/>
      </c>
      <c r="EH95" s="177" t="str">
        <f t="shared" si="238"/>
        <v/>
      </c>
      <c r="EI95" s="177" t="str">
        <f t="shared" si="238"/>
        <v/>
      </c>
      <c r="EJ95" s="177" t="str">
        <f t="shared" si="238"/>
        <v/>
      </c>
      <c r="EK95" s="177" t="str">
        <f t="shared" si="238"/>
        <v/>
      </c>
      <c r="EL95" s="177" t="str">
        <f t="shared" si="238"/>
        <v/>
      </c>
      <c r="EM95" s="177" t="str">
        <f t="shared" si="238"/>
        <v/>
      </c>
      <c r="EN95" s="177" t="str">
        <f t="shared" si="238"/>
        <v/>
      </c>
      <c r="EO95" s="177" t="str">
        <f t="shared" si="238"/>
        <v/>
      </c>
      <c r="EP95" s="177" t="str">
        <f t="shared" si="238"/>
        <v/>
      </c>
      <c r="EQ95" s="177" t="str">
        <f t="shared" si="238"/>
        <v/>
      </c>
      <c r="ER95" s="177" t="str">
        <f t="shared" si="238"/>
        <v/>
      </c>
      <c r="ES95" s="177" t="str">
        <f t="shared" si="238"/>
        <v/>
      </c>
      <c r="ET95" s="177" t="str">
        <f t="shared" si="233"/>
        <v/>
      </c>
      <c r="EU95" s="177" t="str">
        <f t="shared" si="233"/>
        <v/>
      </c>
      <c r="EV95" s="177" t="str">
        <f t="shared" si="233"/>
        <v/>
      </c>
      <c r="EW95" s="177" t="str">
        <f t="shared" si="233"/>
        <v/>
      </c>
      <c r="EX95" s="177" t="str">
        <f t="shared" si="233"/>
        <v/>
      </c>
      <c r="EY95" s="177" t="str">
        <f t="shared" si="233"/>
        <v/>
      </c>
      <c r="EZ95" s="177" t="str">
        <f t="shared" si="233"/>
        <v/>
      </c>
      <c r="FA95" s="177" t="str">
        <f t="shared" si="233"/>
        <v/>
      </c>
      <c r="FB95" s="177" t="str">
        <f t="shared" si="233"/>
        <v/>
      </c>
      <c r="FC95" s="177" t="str">
        <f t="shared" si="233"/>
        <v/>
      </c>
      <c r="FD95" s="177" t="str">
        <f t="shared" si="233"/>
        <v/>
      </c>
      <c r="FE95" s="177" t="str">
        <f t="shared" si="233"/>
        <v/>
      </c>
      <c r="FF95" s="177" t="str">
        <f t="shared" si="233"/>
        <v/>
      </c>
      <c r="FG95" s="177" t="str">
        <f t="shared" si="233"/>
        <v/>
      </c>
      <c r="FH95" s="177" t="str">
        <f t="shared" si="233"/>
        <v/>
      </c>
      <c r="FI95" s="177" t="str">
        <f t="shared" si="243"/>
        <v/>
      </c>
      <c r="FJ95" s="177" t="str">
        <f t="shared" si="243"/>
        <v/>
      </c>
      <c r="FK95" s="177" t="str">
        <f t="shared" si="243"/>
        <v/>
      </c>
      <c r="FL95" s="177" t="str">
        <f t="shared" si="243"/>
        <v/>
      </c>
      <c r="FM95" s="177" t="str">
        <f t="shared" si="243"/>
        <v/>
      </c>
      <c r="FN95" s="177" t="str">
        <f t="shared" si="243"/>
        <v/>
      </c>
      <c r="FO95" s="177" t="str">
        <f t="shared" si="243"/>
        <v/>
      </c>
      <c r="FP95" s="177" t="str">
        <f t="shared" si="243"/>
        <v/>
      </c>
      <c r="FQ95" s="177" t="str">
        <f t="shared" si="243"/>
        <v/>
      </c>
      <c r="FR95" s="177" t="str">
        <f t="shared" si="243"/>
        <v/>
      </c>
      <c r="FS95" s="177" t="str">
        <f t="shared" si="243"/>
        <v/>
      </c>
      <c r="FT95" s="177" t="str">
        <f t="shared" si="243"/>
        <v/>
      </c>
      <c r="FU95" s="177" t="str">
        <f t="shared" si="243"/>
        <v/>
      </c>
      <c r="FV95" s="177" t="str">
        <f t="shared" si="243"/>
        <v/>
      </c>
      <c r="FW95" s="177" t="str">
        <f t="shared" si="243"/>
        <v/>
      </c>
      <c r="FX95" s="177" t="str">
        <f t="shared" si="243"/>
        <v/>
      </c>
      <c r="FY95" s="177" t="str">
        <f t="shared" si="239"/>
        <v/>
      </c>
      <c r="FZ95" s="177" t="str">
        <f t="shared" si="239"/>
        <v/>
      </c>
      <c r="GA95" s="177" t="str">
        <f t="shared" si="239"/>
        <v/>
      </c>
      <c r="GB95" s="177" t="str">
        <f t="shared" si="239"/>
        <v/>
      </c>
      <c r="GC95" s="177" t="str">
        <f t="shared" si="239"/>
        <v/>
      </c>
      <c r="GD95" s="177" t="str">
        <f t="shared" si="239"/>
        <v/>
      </c>
      <c r="GE95" s="177" t="str">
        <f t="shared" si="239"/>
        <v/>
      </c>
      <c r="GF95" s="177" t="str">
        <f t="shared" si="239"/>
        <v/>
      </c>
      <c r="GG95" s="177" t="str">
        <f t="shared" si="239"/>
        <v/>
      </c>
      <c r="GH95" s="177" t="str">
        <f t="shared" si="239"/>
        <v/>
      </c>
      <c r="GI95" s="177" t="str">
        <f t="shared" si="239"/>
        <v/>
      </c>
      <c r="GJ95" s="177" t="str">
        <f t="shared" si="239"/>
        <v/>
      </c>
      <c r="GK95" s="177" t="str">
        <f t="shared" si="239"/>
        <v/>
      </c>
      <c r="GL95" s="177" t="str">
        <f t="shared" si="239"/>
        <v/>
      </c>
      <c r="GM95" s="177" t="str">
        <f t="shared" si="239"/>
        <v/>
      </c>
      <c r="GN95" s="177" t="str">
        <f t="shared" si="234"/>
        <v/>
      </c>
      <c r="GO95" s="177" t="str">
        <f t="shared" si="234"/>
        <v/>
      </c>
      <c r="GP95" s="177" t="str">
        <f t="shared" si="234"/>
        <v/>
      </c>
      <c r="GQ95" s="177" t="str">
        <f t="shared" si="229"/>
        <v/>
      </c>
      <c r="GR95" s="177" t="str">
        <f t="shared" si="240"/>
        <v/>
      </c>
      <c r="GS95" s="177" t="str">
        <f t="shared" si="240"/>
        <v/>
      </c>
      <c r="GT95" s="177" t="str">
        <f t="shared" si="240"/>
        <v/>
      </c>
      <c r="GU95" s="177" t="str">
        <f t="shared" si="240"/>
        <v/>
      </c>
      <c r="GV95" s="177" t="str">
        <f t="shared" si="240"/>
        <v/>
      </c>
      <c r="GW95" s="177" t="str">
        <f t="shared" si="240"/>
        <v/>
      </c>
      <c r="GX95" s="177" t="str">
        <f t="shared" si="240"/>
        <v/>
      </c>
      <c r="GY95" s="177" t="str">
        <f t="shared" si="240"/>
        <v/>
      </c>
      <c r="GZ95" s="177" t="str">
        <f t="shared" si="240"/>
        <v/>
      </c>
      <c r="HA95" s="177" t="str">
        <f t="shared" si="240"/>
        <v/>
      </c>
      <c r="HB95" s="177" t="str">
        <f t="shared" si="240"/>
        <v/>
      </c>
      <c r="HC95" s="177" t="str">
        <f t="shared" si="240"/>
        <v/>
      </c>
      <c r="HD95" s="177" t="str">
        <f t="shared" si="240"/>
        <v/>
      </c>
      <c r="HE95" s="177" t="str">
        <f t="shared" si="240"/>
        <v/>
      </c>
      <c r="HF95" s="177" t="str">
        <f t="shared" si="240"/>
        <v/>
      </c>
      <c r="HG95" s="177" t="str">
        <f t="shared" si="240"/>
        <v/>
      </c>
      <c r="HH95" s="177" t="str">
        <f t="shared" si="235"/>
        <v/>
      </c>
      <c r="HI95" s="177" t="str">
        <f t="shared" si="235"/>
        <v/>
      </c>
      <c r="HJ95" s="177" t="str">
        <f t="shared" si="235"/>
        <v/>
      </c>
      <c r="HK95" s="177" t="str">
        <f t="shared" si="235"/>
        <v/>
      </c>
      <c r="HL95" s="177" t="str">
        <f t="shared" si="235"/>
        <v/>
      </c>
      <c r="HM95" s="177" t="str">
        <f t="shared" si="235"/>
        <v/>
      </c>
      <c r="HN95" s="177" t="str">
        <f t="shared" si="235"/>
        <v/>
      </c>
      <c r="HO95" s="177" t="str">
        <f t="shared" si="235"/>
        <v/>
      </c>
      <c r="HP95" s="177" t="str">
        <f t="shared" si="235"/>
        <v/>
      </c>
      <c r="HQ95" s="177" t="str">
        <f t="shared" si="235"/>
        <v/>
      </c>
      <c r="HR95" s="177" t="str">
        <f t="shared" si="235"/>
        <v/>
      </c>
      <c r="HS95" s="177" t="str">
        <f t="shared" si="235"/>
        <v/>
      </c>
      <c r="HT95" s="177" t="str">
        <f t="shared" si="235"/>
        <v/>
      </c>
      <c r="HU95" s="177" t="str">
        <f t="shared" si="235"/>
        <v/>
      </c>
      <c r="HV95" s="177" t="str">
        <f t="shared" si="235"/>
        <v/>
      </c>
      <c r="HW95" s="177" t="str">
        <f t="shared" si="230"/>
        <v/>
      </c>
      <c r="HX95" s="177" t="str">
        <f t="shared" si="241"/>
        <v/>
      </c>
      <c r="HY95" s="177" t="str">
        <f t="shared" si="241"/>
        <v/>
      </c>
      <c r="HZ95" s="177" t="str">
        <f t="shared" si="241"/>
        <v/>
      </c>
      <c r="IA95" s="177" t="str">
        <f t="shared" si="241"/>
        <v/>
      </c>
      <c r="IB95" s="177" t="str">
        <f t="shared" si="241"/>
        <v/>
      </c>
      <c r="IC95" s="177" t="str">
        <f t="shared" si="241"/>
        <v/>
      </c>
      <c r="ID95" s="177" t="str">
        <f t="shared" si="241"/>
        <v/>
      </c>
      <c r="IE95" s="192" t="str">
        <f t="shared" si="185"/>
        <v/>
      </c>
      <c r="IF95" s="193" t="e">
        <f t="shared" si="174"/>
        <v>#N/A</v>
      </c>
      <c r="IG95" s="193" t="e">
        <f t="shared" si="245"/>
        <v>#N/A</v>
      </c>
      <c r="IH95" s="193" t="e">
        <f t="shared" si="245"/>
        <v>#N/A</v>
      </c>
      <c r="II95" s="193" t="e">
        <f t="shared" si="245"/>
        <v>#N/A</v>
      </c>
      <c r="IJ95" s="193" t="e">
        <f t="shared" si="219"/>
        <v>#N/A</v>
      </c>
      <c r="IK95" s="193" t="e">
        <f t="shared" si="219"/>
        <v>#N/A</v>
      </c>
      <c r="IL95" s="193" t="e">
        <f t="shared" si="219"/>
        <v>#N/A</v>
      </c>
      <c r="IM95" s="193" t="e">
        <f t="shared" si="219"/>
        <v>#N/A</v>
      </c>
      <c r="IN95" s="193" t="e">
        <f t="shared" si="219"/>
        <v>#N/A</v>
      </c>
      <c r="IO95" s="193" t="e">
        <f t="shared" si="219"/>
        <v>#N/A</v>
      </c>
      <c r="IP95" s="193" t="e">
        <f t="shared" si="219"/>
        <v>#N/A</v>
      </c>
      <c r="IQ95" s="193" t="e">
        <f t="shared" si="219"/>
        <v>#N/A</v>
      </c>
      <c r="IR95" s="193" t="e">
        <f t="shared" si="219"/>
        <v>#N/A</v>
      </c>
      <c r="IS95" s="193" t="e">
        <f t="shared" si="219"/>
        <v>#N/A</v>
      </c>
      <c r="IT95" s="193" t="e">
        <f t="shared" si="219"/>
        <v>#N/A</v>
      </c>
      <c r="IU95" s="193" t="e">
        <f t="shared" si="219"/>
        <v>#N/A</v>
      </c>
      <c r="IV95" s="193" t="e">
        <f t="shared" si="219"/>
        <v>#N/A</v>
      </c>
      <c r="IW95" s="193" t="e">
        <f t="shared" si="219"/>
        <v>#N/A</v>
      </c>
      <c r="IX95" s="193" t="e">
        <f t="shared" si="219"/>
        <v>#N/A</v>
      </c>
      <c r="IY95" s="193" t="e">
        <f t="shared" ref="IY95:JM103" si="251">IF(ISNONTEXT($U95),IF($K95="R",_xlfn.BETA.DIST(BF95,$Q95,$R95,FALSE,$D95,$F95),_xlfn.BETA.DIST(BF95,$R95,$Q95,FALSE,$D95,$F95)),NA())</f>
        <v>#N/A</v>
      </c>
      <c r="IZ95" s="193" t="e">
        <f t="shared" si="251"/>
        <v>#N/A</v>
      </c>
      <c r="JA95" s="193" t="e">
        <f t="shared" si="251"/>
        <v>#N/A</v>
      </c>
      <c r="JB95" s="193" t="e">
        <f t="shared" si="251"/>
        <v>#N/A</v>
      </c>
      <c r="JC95" s="193" t="e">
        <f t="shared" si="251"/>
        <v>#N/A</v>
      </c>
      <c r="JD95" s="193" t="e">
        <f t="shared" si="251"/>
        <v>#N/A</v>
      </c>
      <c r="JE95" s="193" t="e">
        <f t="shared" si="251"/>
        <v>#N/A</v>
      </c>
      <c r="JF95" s="193" t="e">
        <f t="shared" si="251"/>
        <v>#N/A</v>
      </c>
      <c r="JG95" s="193" t="e">
        <f t="shared" si="251"/>
        <v>#N/A</v>
      </c>
      <c r="JH95" s="193" t="e">
        <f t="shared" si="251"/>
        <v>#N/A</v>
      </c>
      <c r="JI95" s="193" t="e">
        <f t="shared" si="251"/>
        <v>#N/A</v>
      </c>
      <c r="JJ95" s="193" t="e">
        <f t="shared" si="251"/>
        <v>#N/A</v>
      </c>
      <c r="JK95" s="193" t="e">
        <f t="shared" si="251"/>
        <v>#N/A</v>
      </c>
      <c r="JL95" s="193" t="e">
        <f t="shared" si="251"/>
        <v>#N/A</v>
      </c>
      <c r="JM95" s="193" t="e">
        <f t="shared" si="251"/>
        <v>#N/A</v>
      </c>
      <c r="JN95" s="193" t="e">
        <f t="shared" si="248"/>
        <v>#N/A</v>
      </c>
      <c r="JO95" s="193" t="e">
        <f t="shared" si="248"/>
        <v>#N/A</v>
      </c>
      <c r="JP95" s="193" t="e">
        <f t="shared" si="248"/>
        <v>#N/A</v>
      </c>
      <c r="JQ95" s="193" t="e">
        <f t="shared" si="248"/>
        <v>#N/A</v>
      </c>
      <c r="JR95" s="193" t="e">
        <f t="shared" si="248"/>
        <v>#N/A</v>
      </c>
      <c r="JS95" s="193" t="e">
        <f t="shared" si="248"/>
        <v>#N/A</v>
      </c>
      <c r="JT95" s="193" t="e">
        <f t="shared" si="248"/>
        <v>#N/A</v>
      </c>
      <c r="JU95" s="193" t="e">
        <f t="shared" si="248"/>
        <v>#N/A</v>
      </c>
      <c r="JV95" s="193" t="e">
        <f t="shared" si="248"/>
        <v>#N/A</v>
      </c>
      <c r="JW95" s="193" t="e">
        <f t="shared" si="248"/>
        <v>#N/A</v>
      </c>
      <c r="JX95" s="193" t="e">
        <f t="shared" si="248"/>
        <v>#N/A</v>
      </c>
      <c r="JY95" s="193" t="e">
        <f t="shared" si="248"/>
        <v>#N/A</v>
      </c>
      <c r="JZ95" s="193" t="e">
        <f t="shared" si="248"/>
        <v>#N/A</v>
      </c>
      <c r="KA95" s="193" t="e">
        <f t="shared" si="248"/>
        <v>#N/A</v>
      </c>
      <c r="KB95" s="193" t="e">
        <f t="shared" si="248"/>
        <v>#N/A</v>
      </c>
      <c r="KC95" s="193" t="e">
        <f t="shared" si="225"/>
        <v>#N/A</v>
      </c>
      <c r="KD95" s="193" t="e">
        <f t="shared" si="225"/>
        <v>#N/A</v>
      </c>
      <c r="KE95" s="193" t="e">
        <f t="shared" si="225"/>
        <v>#N/A</v>
      </c>
      <c r="KF95" s="193" t="e">
        <f t="shared" si="225"/>
        <v>#N/A</v>
      </c>
      <c r="KG95" s="193" t="e">
        <f t="shared" si="225"/>
        <v>#N/A</v>
      </c>
      <c r="KH95" s="193" t="e">
        <f t="shared" si="225"/>
        <v>#N/A</v>
      </c>
      <c r="KI95" s="193" t="e">
        <f t="shared" si="225"/>
        <v>#N/A</v>
      </c>
      <c r="KJ95" s="193" t="e">
        <f t="shared" si="225"/>
        <v>#N/A</v>
      </c>
      <c r="KK95" s="193" t="e">
        <f t="shared" si="225"/>
        <v>#N/A</v>
      </c>
      <c r="KL95" s="193" t="e">
        <f t="shared" si="225"/>
        <v>#N/A</v>
      </c>
      <c r="KM95" s="193" t="e">
        <f t="shared" si="225"/>
        <v>#N/A</v>
      </c>
      <c r="KN95" s="193" t="e">
        <f t="shared" si="225"/>
        <v>#N/A</v>
      </c>
      <c r="KO95" s="193" t="e">
        <f t="shared" si="225"/>
        <v>#N/A</v>
      </c>
      <c r="KP95" s="193" t="e">
        <f t="shared" si="225"/>
        <v>#N/A</v>
      </c>
      <c r="KQ95" s="193" t="e">
        <f t="shared" si="225"/>
        <v>#N/A</v>
      </c>
      <c r="KR95" s="193" t="e">
        <f t="shared" si="197"/>
        <v>#N/A</v>
      </c>
      <c r="KS95" s="193" t="e">
        <f t="shared" si="246"/>
        <v>#N/A</v>
      </c>
      <c r="KT95" s="193" t="e">
        <f t="shared" si="246"/>
        <v>#N/A</v>
      </c>
      <c r="KU95" s="193" t="e">
        <f t="shared" si="246"/>
        <v>#N/A</v>
      </c>
      <c r="KV95" s="193" t="e">
        <f t="shared" si="220"/>
        <v>#N/A</v>
      </c>
      <c r="KW95" s="193" t="e">
        <f t="shared" si="220"/>
        <v>#N/A</v>
      </c>
      <c r="KX95" s="193" t="e">
        <f t="shared" si="220"/>
        <v>#N/A</v>
      </c>
      <c r="KY95" s="193" t="e">
        <f t="shared" si="220"/>
        <v>#N/A</v>
      </c>
      <c r="KZ95" s="193" t="e">
        <f t="shared" si="220"/>
        <v>#N/A</v>
      </c>
      <c r="LA95" s="193" t="e">
        <f t="shared" si="220"/>
        <v>#N/A</v>
      </c>
      <c r="LB95" s="193" t="e">
        <f t="shared" si="220"/>
        <v>#N/A</v>
      </c>
      <c r="LC95" s="193" t="e">
        <f t="shared" si="220"/>
        <v>#N/A</v>
      </c>
      <c r="LD95" s="193" t="e">
        <f t="shared" si="220"/>
        <v>#N/A</v>
      </c>
      <c r="LE95" s="193" t="e">
        <f t="shared" si="220"/>
        <v>#N/A</v>
      </c>
      <c r="LF95" s="193" t="e">
        <f t="shared" si="220"/>
        <v>#N/A</v>
      </c>
      <c r="LG95" s="193" t="e">
        <f t="shared" si="220"/>
        <v>#N/A</v>
      </c>
      <c r="LH95" s="193" t="e">
        <f t="shared" si="220"/>
        <v>#N/A</v>
      </c>
      <c r="LI95" s="193" t="e">
        <f t="shared" si="220"/>
        <v>#N/A</v>
      </c>
      <c r="LJ95" s="193" t="e">
        <f t="shared" si="220"/>
        <v>#N/A</v>
      </c>
      <c r="LK95" s="193" t="e">
        <f t="shared" ref="LK95:LY103" si="252">IF(ISNONTEXT($U95),IF($K95="R",_xlfn.BETA.DIST(DR95,$Q95,$R95,FALSE,$D95,$F95),_xlfn.BETA.DIST(DR95,$R95,$Q95,FALSE,$D95,$F95)),NA())</f>
        <v>#N/A</v>
      </c>
      <c r="LL95" s="193" t="e">
        <f t="shared" si="252"/>
        <v>#N/A</v>
      </c>
      <c r="LM95" s="193" t="e">
        <f t="shared" si="252"/>
        <v>#N/A</v>
      </c>
      <c r="LN95" s="193" t="e">
        <f t="shared" si="252"/>
        <v>#N/A</v>
      </c>
      <c r="LO95" s="193" t="e">
        <f t="shared" si="252"/>
        <v>#N/A</v>
      </c>
      <c r="LP95" s="193" t="e">
        <f t="shared" si="252"/>
        <v>#N/A</v>
      </c>
      <c r="LQ95" s="193" t="e">
        <f t="shared" si="252"/>
        <v>#N/A</v>
      </c>
      <c r="LR95" s="193" t="e">
        <f t="shared" si="252"/>
        <v>#N/A</v>
      </c>
      <c r="LS95" s="193" t="e">
        <f t="shared" si="252"/>
        <v>#N/A</v>
      </c>
      <c r="LT95" s="193" t="e">
        <f t="shared" si="252"/>
        <v>#N/A</v>
      </c>
      <c r="LU95" s="193" t="e">
        <f t="shared" si="252"/>
        <v>#N/A</v>
      </c>
      <c r="LV95" s="193" t="e">
        <f t="shared" si="252"/>
        <v>#N/A</v>
      </c>
      <c r="LW95" s="193" t="e">
        <f t="shared" si="252"/>
        <v>#N/A</v>
      </c>
      <c r="LX95" s="193" t="e">
        <f t="shared" si="252"/>
        <v>#N/A</v>
      </c>
      <c r="LY95" s="193" t="e">
        <f t="shared" si="252"/>
        <v>#N/A</v>
      </c>
      <c r="LZ95" s="193" t="e">
        <f t="shared" si="249"/>
        <v>#N/A</v>
      </c>
      <c r="MA95" s="193" t="e">
        <f t="shared" si="249"/>
        <v>#N/A</v>
      </c>
      <c r="MB95" s="193" t="e">
        <f t="shared" si="249"/>
        <v>#N/A</v>
      </c>
      <c r="MC95" s="193" t="e">
        <f t="shared" si="249"/>
        <v>#N/A</v>
      </c>
      <c r="MD95" s="193" t="e">
        <f t="shared" si="249"/>
        <v>#N/A</v>
      </c>
      <c r="ME95" s="193" t="e">
        <f t="shared" si="249"/>
        <v>#N/A</v>
      </c>
      <c r="MF95" s="193" t="e">
        <f t="shared" si="249"/>
        <v>#N/A</v>
      </c>
      <c r="MG95" s="193" t="e">
        <f t="shared" si="249"/>
        <v>#N/A</v>
      </c>
      <c r="MH95" s="193" t="e">
        <f t="shared" si="249"/>
        <v>#N/A</v>
      </c>
      <c r="MI95" s="193" t="e">
        <f t="shared" si="249"/>
        <v>#N/A</v>
      </c>
      <c r="MJ95" s="193" t="e">
        <f t="shared" si="249"/>
        <v>#N/A</v>
      </c>
      <c r="MK95" s="193" t="e">
        <f t="shared" si="249"/>
        <v>#N/A</v>
      </c>
      <c r="ML95" s="193" t="e">
        <f t="shared" si="249"/>
        <v>#N/A</v>
      </c>
      <c r="MM95" s="193" t="e">
        <f t="shared" si="249"/>
        <v>#N/A</v>
      </c>
      <c r="MN95" s="193" t="e">
        <f t="shared" si="249"/>
        <v>#N/A</v>
      </c>
      <c r="MO95" s="193" t="e">
        <f t="shared" si="226"/>
        <v>#N/A</v>
      </c>
      <c r="MP95" s="193" t="e">
        <f t="shared" si="226"/>
        <v>#N/A</v>
      </c>
      <c r="MQ95" s="193" t="e">
        <f t="shared" si="226"/>
        <v>#N/A</v>
      </c>
      <c r="MR95" s="193" t="e">
        <f t="shared" si="226"/>
        <v>#N/A</v>
      </c>
      <c r="MS95" s="193" t="e">
        <f t="shared" si="226"/>
        <v>#N/A</v>
      </c>
      <c r="MT95" s="193" t="e">
        <f t="shared" si="226"/>
        <v>#N/A</v>
      </c>
      <c r="MU95" s="193" t="e">
        <f t="shared" si="226"/>
        <v>#N/A</v>
      </c>
      <c r="MV95" s="193" t="e">
        <f t="shared" si="226"/>
        <v>#N/A</v>
      </c>
      <c r="MW95" s="193" t="e">
        <f t="shared" si="226"/>
        <v>#N/A</v>
      </c>
      <c r="MX95" s="193" t="e">
        <f t="shared" si="226"/>
        <v>#N/A</v>
      </c>
      <c r="MY95" s="193" t="e">
        <f t="shared" si="226"/>
        <v>#N/A</v>
      </c>
      <c r="MZ95" s="193" t="e">
        <f t="shared" si="226"/>
        <v>#N/A</v>
      </c>
      <c r="NA95" s="193" t="e">
        <f t="shared" si="226"/>
        <v>#N/A</v>
      </c>
      <c r="NB95" s="193" t="e">
        <f t="shared" si="226"/>
        <v>#N/A</v>
      </c>
      <c r="NC95" s="193" t="e">
        <f t="shared" si="226"/>
        <v>#N/A</v>
      </c>
      <c r="ND95" s="193" t="e">
        <f t="shared" si="198"/>
        <v>#N/A</v>
      </c>
      <c r="NE95" s="193" t="e">
        <f t="shared" si="247"/>
        <v>#N/A</v>
      </c>
      <c r="NF95" s="193" t="e">
        <f t="shared" si="247"/>
        <v>#N/A</v>
      </c>
      <c r="NG95" s="193" t="e">
        <f t="shared" si="247"/>
        <v>#N/A</v>
      </c>
      <c r="NH95" s="193" t="e">
        <f t="shared" si="221"/>
        <v>#N/A</v>
      </c>
      <c r="NI95" s="193" t="e">
        <f t="shared" si="221"/>
        <v>#N/A</v>
      </c>
      <c r="NJ95" s="193" t="e">
        <f t="shared" si="221"/>
        <v>#N/A</v>
      </c>
      <c r="NK95" s="193" t="e">
        <f t="shared" si="221"/>
        <v>#N/A</v>
      </c>
      <c r="NL95" s="193" t="e">
        <f t="shared" si="221"/>
        <v>#N/A</v>
      </c>
      <c r="NM95" s="193" t="e">
        <f t="shared" si="221"/>
        <v>#N/A</v>
      </c>
      <c r="NN95" s="193" t="e">
        <f t="shared" si="221"/>
        <v>#N/A</v>
      </c>
      <c r="NO95" s="193" t="e">
        <f t="shared" si="221"/>
        <v>#N/A</v>
      </c>
      <c r="NP95" s="193" t="e">
        <f t="shared" si="221"/>
        <v>#N/A</v>
      </c>
      <c r="NQ95" s="193" t="e">
        <f t="shared" si="221"/>
        <v>#N/A</v>
      </c>
      <c r="NR95" s="193" t="e">
        <f t="shared" si="221"/>
        <v>#N/A</v>
      </c>
      <c r="NS95" s="193" t="e">
        <f t="shared" si="221"/>
        <v>#N/A</v>
      </c>
      <c r="NT95" s="193" t="e">
        <f t="shared" si="221"/>
        <v>#N/A</v>
      </c>
      <c r="NU95" s="193" t="e">
        <f t="shared" si="221"/>
        <v>#N/A</v>
      </c>
      <c r="NV95" s="193" t="e">
        <f t="shared" si="221"/>
        <v>#N/A</v>
      </c>
      <c r="NW95" s="193" t="e">
        <f t="shared" ref="NW95:OK103" si="253">IF(ISNONTEXT($U95),IF($K95="R",_xlfn.BETA.DIST(GD95,$Q95,$R95,FALSE,$D95,$F95),_xlfn.BETA.DIST(GD95,$R95,$Q95,FALSE,$D95,$F95)),NA())</f>
        <v>#N/A</v>
      </c>
      <c r="NX95" s="193" t="e">
        <f t="shared" si="253"/>
        <v>#N/A</v>
      </c>
      <c r="NY95" s="193" t="e">
        <f t="shared" si="253"/>
        <v>#N/A</v>
      </c>
      <c r="NZ95" s="193" t="e">
        <f t="shared" si="253"/>
        <v>#N/A</v>
      </c>
      <c r="OA95" s="193" t="e">
        <f t="shared" si="253"/>
        <v>#N/A</v>
      </c>
      <c r="OB95" s="193" t="e">
        <f t="shared" si="253"/>
        <v>#N/A</v>
      </c>
      <c r="OC95" s="193" t="e">
        <f t="shared" si="253"/>
        <v>#N/A</v>
      </c>
      <c r="OD95" s="193" t="e">
        <f t="shared" si="253"/>
        <v>#N/A</v>
      </c>
      <c r="OE95" s="193" t="e">
        <f t="shared" si="253"/>
        <v>#N/A</v>
      </c>
      <c r="OF95" s="193" t="e">
        <f t="shared" si="253"/>
        <v>#N/A</v>
      </c>
      <c r="OG95" s="193" t="e">
        <f t="shared" si="253"/>
        <v>#N/A</v>
      </c>
      <c r="OH95" s="193" t="e">
        <f t="shared" si="253"/>
        <v>#N/A</v>
      </c>
      <c r="OI95" s="193" t="e">
        <f t="shared" si="253"/>
        <v>#N/A</v>
      </c>
      <c r="OJ95" s="193" t="e">
        <f t="shared" si="253"/>
        <v>#N/A</v>
      </c>
      <c r="OK95" s="193" t="e">
        <f t="shared" si="253"/>
        <v>#N/A</v>
      </c>
      <c r="OL95" s="193" t="e">
        <f t="shared" si="250"/>
        <v>#N/A</v>
      </c>
      <c r="OM95" s="193" t="e">
        <f t="shared" si="250"/>
        <v>#N/A</v>
      </c>
      <c r="ON95" s="193" t="e">
        <f t="shared" si="250"/>
        <v>#N/A</v>
      </c>
      <c r="OO95" s="193" t="e">
        <f t="shared" si="250"/>
        <v>#N/A</v>
      </c>
      <c r="OP95" s="193" t="e">
        <f t="shared" si="250"/>
        <v>#N/A</v>
      </c>
      <c r="OQ95" s="193" t="e">
        <f t="shared" si="250"/>
        <v>#N/A</v>
      </c>
      <c r="OR95" s="193" t="e">
        <f t="shared" si="250"/>
        <v>#N/A</v>
      </c>
      <c r="OS95" s="193" t="e">
        <f t="shared" si="250"/>
        <v>#N/A</v>
      </c>
      <c r="OT95" s="193" t="e">
        <f t="shared" si="250"/>
        <v>#N/A</v>
      </c>
      <c r="OU95" s="193" t="e">
        <f t="shared" si="250"/>
        <v>#N/A</v>
      </c>
      <c r="OV95" s="193" t="e">
        <f t="shared" si="250"/>
        <v>#N/A</v>
      </c>
      <c r="OW95" s="193" t="e">
        <f t="shared" si="250"/>
        <v>#N/A</v>
      </c>
      <c r="OX95" s="193" t="e">
        <f t="shared" si="250"/>
        <v>#N/A</v>
      </c>
      <c r="OY95" s="193" t="e">
        <f t="shared" si="250"/>
        <v>#N/A</v>
      </c>
      <c r="OZ95" s="193" t="e">
        <f t="shared" si="250"/>
        <v>#N/A</v>
      </c>
      <c r="PA95" s="193" t="e">
        <f t="shared" si="227"/>
        <v>#N/A</v>
      </c>
      <c r="PB95" s="193" t="e">
        <f t="shared" si="227"/>
        <v>#N/A</v>
      </c>
      <c r="PC95" s="193" t="e">
        <f t="shared" si="227"/>
        <v>#N/A</v>
      </c>
      <c r="PD95" s="193" t="e">
        <f t="shared" si="227"/>
        <v>#N/A</v>
      </c>
      <c r="PE95" s="193" t="e">
        <f t="shared" si="227"/>
        <v>#N/A</v>
      </c>
      <c r="PF95" s="193" t="e">
        <f t="shared" si="227"/>
        <v>#N/A</v>
      </c>
      <c r="PG95" s="193" t="e">
        <f t="shared" si="227"/>
        <v>#N/A</v>
      </c>
      <c r="PH95" s="193" t="e">
        <f t="shared" si="227"/>
        <v>#N/A</v>
      </c>
      <c r="PI95" s="193" t="e">
        <f t="shared" si="227"/>
        <v>#N/A</v>
      </c>
      <c r="PJ95" s="193" t="e">
        <f t="shared" si="227"/>
        <v>#N/A</v>
      </c>
      <c r="PK95" s="193" t="e">
        <f t="shared" si="227"/>
        <v>#N/A</v>
      </c>
      <c r="PL95" s="193" t="e">
        <f t="shared" si="227"/>
        <v>#N/A</v>
      </c>
      <c r="PM95" s="193" t="e">
        <f t="shared" si="227"/>
        <v>#N/A</v>
      </c>
      <c r="PN95" s="193" t="e">
        <f t="shared" si="227"/>
        <v>#N/A</v>
      </c>
      <c r="PO95" s="193" t="e">
        <f t="shared" si="227"/>
        <v>#N/A</v>
      </c>
      <c r="PP95" s="193" t="e">
        <f t="shared" si="199"/>
        <v>#N/A</v>
      </c>
      <c r="PQ95" s="193" t="e">
        <f t="shared" si="222"/>
        <v>#N/A</v>
      </c>
      <c r="PR95" s="193" t="e">
        <f t="shared" si="222"/>
        <v>#N/A</v>
      </c>
      <c r="PS95" s="193" t="e">
        <f t="shared" si="222"/>
        <v>#N/A</v>
      </c>
      <c r="PT95" s="193" t="e">
        <f t="shared" si="222"/>
        <v>#N/A</v>
      </c>
      <c r="PU95" s="193" t="e">
        <f t="shared" si="222"/>
        <v>#N/A</v>
      </c>
      <c r="PV95" s="193" t="e">
        <f t="shared" si="222"/>
        <v>#N/A</v>
      </c>
      <c r="PW95" s="193" t="e">
        <f t="shared" si="222"/>
        <v>#N/A</v>
      </c>
      <c r="PX95" s="193" t="e">
        <f t="shared" si="222"/>
        <v>#N/A</v>
      </c>
    </row>
    <row r="96" spans="1:440" hidden="1" x14ac:dyDescent="0.45">
      <c r="A96" s="20">
        <v>93</v>
      </c>
      <c r="B96" s="134"/>
      <c r="C96" s="279"/>
      <c r="D96" s="280" t="str">
        <f t="shared" si="176"/>
        <v/>
      </c>
      <c r="E96" s="281"/>
      <c r="F96" s="280" t="str">
        <f t="shared" si="177"/>
        <v/>
      </c>
      <c r="G96" s="279"/>
      <c r="H96" s="135"/>
      <c r="I96" s="110" t="str">
        <f t="shared" si="178"/>
        <v/>
      </c>
      <c r="J96" s="21" t="str">
        <f t="shared" si="179"/>
        <v/>
      </c>
      <c r="K96" s="22" t="str">
        <f t="shared" si="180"/>
        <v/>
      </c>
      <c r="L96" s="23" t="str">
        <f>IF(J96="","",IF(OR($J96&lt;Skew!$B$3,$J96=Skew!$B$3),IF($J96&gt;Skew!$C$3,Skew!$A$3,IF($J96&gt;Skew!$C$4,Skew!$A$4,IF($J96&gt;Skew!$C$5,Skew!$A$5,IF($J96&gt;Skew!$C$6,Skew!$A$6,IF($J96&gt;Skew!$C$7,Skew!$A$7,IF($J96&gt;Skew!$C$8,Skew!$A$8,IF($J96&gt;Skew!$C$9,Skew!$A$9,IF($J96&gt;Skew!$C$10,Skew!$A$10,IF($J96&gt;Skew!$C$11,Skew!$A$11,IF($J96&gt;Skew!$C$12,Skew!$A$12,IF($J96&gt;Skew!$C$13,Skew!$A$13,IF($J96&gt;Skew!$C$14,Skew!$A$14,IF($J96&gt;Skew!$C$15,Skew!$A$15,IF($J96&gt;Skew!$C$16,Skew!$A$16,Skew!$A$17)
)))))))))))))))</f>
        <v/>
      </c>
      <c r="M96" s="22" t="str">
        <f>IF(J96="","",MATCH(L96,Skew!$A$3:$A$17,0))</f>
        <v/>
      </c>
      <c r="N96" s="22" t="str">
        <f t="shared" si="168"/>
        <v/>
      </c>
      <c r="O96" s="24"/>
      <c r="P96" s="22" t="str">
        <f>IF(OR(J96="",O96=""),"",MATCH(O96,Confidence!$A$3:$A$12,0))</f>
        <v/>
      </c>
      <c r="Q96" s="25" t="str">
        <f t="shared" si="169"/>
        <v/>
      </c>
      <c r="R96" s="25" t="str">
        <f t="shared" si="170"/>
        <v/>
      </c>
      <c r="S96" s="22"/>
      <c r="T96" s="102" t="str">
        <f t="shared" si="171"/>
        <v/>
      </c>
      <c r="U96" s="102" t="str">
        <f t="shared" si="172"/>
        <v/>
      </c>
      <c r="V96" s="37" t="str">
        <f t="shared" si="173"/>
        <v/>
      </c>
      <c r="W96" s="115"/>
      <c r="X96" s="204" t="str">
        <f>IF(AND(D96&gt;0,E96&gt;0,F96&gt;0,Q96&gt;0,R96&gt;0,W96&gt;0,NOT(O96="")),ABS(VLOOKUP($W$1,VLookups!$A$30:$B$31,2,FALSE)-_xlfn.BETA.DIST(W96,IF(K96="L",R96,Q96),IF(K96="L",Q96,R96),TRUE,D96,F96)),"")</f>
        <v/>
      </c>
      <c r="Y96" s="112" t="str">
        <f>IF(OR($Q96="",$R96=""),"",_xlfn.BETA.INV(ABS(VLOOKUP($W$1,VLookups!$A$30:$B$31,2,FALSE)-Y$3),IF($K96="L",$R96,$Q96),IF($K96="L",$Q96,$R96),$D96,$F96))</f>
        <v/>
      </c>
      <c r="Z96" s="113" t="str">
        <f>IF(OR($Q96="",$R96=""),"",_xlfn.BETA.INV(ABS(VLOOKUP($W$1,VLookups!$A$30:$B$31,2,FALSE)-Z$3),IF($K96="L",$R96,$Q96),IF($K96="L",$Q96,$R96),$D96,$F96))</f>
        <v/>
      </c>
      <c r="AA96" s="112" t="str">
        <f>IF(OR($Q96="",$R96=""),"",_xlfn.BETA.INV(ABS(VLOOKUP($W$1,VLookups!$A$30:$B$31,2,FALSE)-AA$3),IF($K96="L",$R96,$Q96),IF($K96="L",$Q96,$R96),$D96,$F96))</f>
        <v/>
      </c>
      <c r="AB96" s="113" t="str">
        <f>IF(OR($Q96="",$R96=""),"",_xlfn.BETA.INV(ABS(VLOOKUP($W$1,VLookups!$A$30:$B$31,2,FALSE)-AB$3),IF($K96="L",$R96,$Q96),IF($K96="L",$Q96,$R96),$D96,$F96))</f>
        <v/>
      </c>
      <c r="AC96" s="112" t="str">
        <f>IF(OR($Q96="",$R96=""),"",_xlfn.BETA.INV(ABS(VLOOKUP($W$1,VLookups!$A$30:$B$31,2,FALSE)-AC$3),IF($K96="L",$R96,$Q96),IF($K96="L",$Q96,$R96),$D96,$F96))</f>
        <v/>
      </c>
      <c r="AD96" s="113" t="str">
        <f>IF(OR($Q96="",$R96=""),"",_xlfn.BETA.INV(ABS(VLOOKUP($W$1,VLookups!$A$30:$B$31,2,FALSE)-AD$3),IF($K96="L",$R96,$Q96),IF($K96="L",$Q96,$R96),$D96,$F96))</f>
        <v/>
      </c>
      <c r="AE96" s="112" t="str">
        <f>IF(OR($Q96="",$R96=""),"",_xlfn.BETA.INV(ABS(VLOOKUP($W$1,VLookups!$A$30:$B$31,2,FALSE)-AE$3),IF($K96="L",$R96,$Q96),IF($K96="L",$Q96,$R96),$D96,$F96))</f>
        <v/>
      </c>
      <c r="AF96" s="113" t="str">
        <f>IF(OR($Q96="",$R96=""),"",_xlfn.BETA.INV(ABS(VLOOKUP($W$1,VLookups!$A$30:$B$31,2,FALSE)-AF$3),IF($K96="L",$R96,$Q96),IF($K96="L",$Q96,$R96),$D96,$F96))</f>
        <v/>
      </c>
      <c r="AG96" s="112" t="str">
        <f>IF(OR($Q96="",$R96=""),"",_xlfn.BETA.INV(ABS(VLOOKUP($W$1,VLookups!$A$30:$B$31,2,FALSE)-AG$3),IF($K96="L",$R96,$Q96),IF($K96="L",$Q96,$R96),$D96,$F96))</f>
        <v/>
      </c>
      <c r="AH96" s="113" t="str">
        <f>IF(OR($Q96="",$R96=""),"",_xlfn.BETA.INV(ABS(VLOOKUP($W$1,VLookups!$A$30:$B$31,2,FALSE)-AH$3),IF($K96="L",$R96,$Q96),IF($K96="L",$Q96,$R96),$D96,$F96))</f>
        <v/>
      </c>
      <c r="AI96" s="112" t="str">
        <f>IF(OR($Q96="",$R96=""),"",_xlfn.BETA.INV(ABS(VLOOKUP($W$1,VLookups!$A$30:$B$31,2,FALSE)-AI$3),IF($K96="L",$R96,$Q96),IF($K96="L",$Q96,$R96),$D96,$F96))</f>
        <v/>
      </c>
      <c r="AJ96" s="113" t="str">
        <f>IF(OR($Q96="",$R96=""),"",_xlfn.BETA.INV(ABS(VLOOKUP($W$1,VLookups!$A$30:$B$31,2,FALSE)-AJ$3),IF($K96="L",$R96,$Q96),IF($K96="L",$Q96,$R96),$D96,$F96))</f>
        <v/>
      </c>
      <c r="AK96" s="15"/>
      <c r="AL96" s="194" t="str">
        <f t="shared" si="181"/>
        <v/>
      </c>
      <c r="AM96" s="192" t="str">
        <f t="shared" si="182"/>
        <v/>
      </c>
      <c r="AN96" s="177" t="str">
        <f t="shared" si="244"/>
        <v/>
      </c>
      <c r="AO96" s="177" t="str">
        <f t="shared" si="236"/>
        <v/>
      </c>
      <c r="AP96" s="177" t="str">
        <f t="shared" si="236"/>
        <v/>
      </c>
      <c r="AQ96" s="177" t="str">
        <f t="shared" si="236"/>
        <v/>
      </c>
      <c r="AR96" s="177" t="str">
        <f t="shared" si="236"/>
        <v/>
      </c>
      <c r="AS96" s="177" t="str">
        <f t="shared" si="236"/>
        <v/>
      </c>
      <c r="AT96" s="177" t="str">
        <f t="shared" si="236"/>
        <v/>
      </c>
      <c r="AU96" s="177" t="str">
        <f t="shared" si="236"/>
        <v/>
      </c>
      <c r="AV96" s="177" t="str">
        <f t="shared" si="236"/>
        <v/>
      </c>
      <c r="AW96" s="177" t="str">
        <f t="shared" si="236"/>
        <v/>
      </c>
      <c r="AX96" s="177" t="str">
        <f t="shared" si="236"/>
        <v/>
      </c>
      <c r="AY96" s="177" t="str">
        <f t="shared" si="236"/>
        <v/>
      </c>
      <c r="AZ96" s="177" t="str">
        <f t="shared" si="236"/>
        <v/>
      </c>
      <c r="BA96" s="177" t="str">
        <f t="shared" si="236"/>
        <v/>
      </c>
      <c r="BB96" s="177" t="str">
        <f t="shared" si="236"/>
        <v/>
      </c>
      <c r="BC96" s="177" t="str">
        <f t="shared" si="236"/>
        <v/>
      </c>
      <c r="BD96" s="177" t="str">
        <f t="shared" si="236"/>
        <v/>
      </c>
      <c r="BE96" s="177" t="str">
        <f t="shared" si="231"/>
        <v/>
      </c>
      <c r="BF96" s="177" t="str">
        <f t="shared" si="231"/>
        <v/>
      </c>
      <c r="BG96" s="177" t="str">
        <f t="shared" si="231"/>
        <v/>
      </c>
      <c r="BH96" s="177" t="str">
        <f t="shared" si="231"/>
        <v/>
      </c>
      <c r="BI96" s="177" t="str">
        <f t="shared" si="231"/>
        <v/>
      </c>
      <c r="BJ96" s="177" t="str">
        <f t="shared" si="231"/>
        <v/>
      </c>
      <c r="BK96" s="177" t="str">
        <f t="shared" si="231"/>
        <v/>
      </c>
      <c r="BL96" s="177" t="str">
        <f t="shared" si="231"/>
        <v/>
      </c>
      <c r="BM96" s="177" t="str">
        <f t="shared" si="231"/>
        <v/>
      </c>
      <c r="BN96" s="177" t="str">
        <f t="shared" si="231"/>
        <v/>
      </c>
      <c r="BO96" s="177" t="str">
        <f t="shared" si="231"/>
        <v/>
      </c>
      <c r="BP96" s="177" t="str">
        <f t="shared" si="231"/>
        <v/>
      </c>
      <c r="BQ96" s="177" t="str">
        <f t="shared" si="231"/>
        <v/>
      </c>
      <c r="BR96" s="177" t="str">
        <f t="shared" si="231"/>
        <v/>
      </c>
      <c r="BS96" s="177" t="str">
        <f t="shared" si="231"/>
        <v/>
      </c>
      <c r="BT96" s="177" t="str">
        <f t="shared" si="237"/>
        <v/>
      </c>
      <c r="BU96" s="177" t="str">
        <f t="shared" si="237"/>
        <v/>
      </c>
      <c r="BV96" s="177" t="str">
        <f t="shared" si="237"/>
        <v/>
      </c>
      <c r="BW96" s="177" t="str">
        <f t="shared" si="237"/>
        <v/>
      </c>
      <c r="BX96" s="177" t="str">
        <f t="shared" si="237"/>
        <v/>
      </c>
      <c r="BY96" s="177" t="str">
        <f t="shared" si="237"/>
        <v/>
      </c>
      <c r="BZ96" s="177" t="str">
        <f t="shared" si="237"/>
        <v/>
      </c>
      <c r="CA96" s="177" t="str">
        <f t="shared" si="237"/>
        <v/>
      </c>
      <c r="CB96" s="177" t="str">
        <f t="shared" si="237"/>
        <v/>
      </c>
      <c r="CC96" s="177" t="str">
        <f t="shared" si="237"/>
        <v/>
      </c>
      <c r="CD96" s="177" t="str">
        <f t="shared" si="237"/>
        <v/>
      </c>
      <c r="CE96" s="177" t="str">
        <f t="shared" si="237"/>
        <v/>
      </c>
      <c r="CF96" s="177" t="str">
        <f t="shared" si="237"/>
        <v/>
      </c>
      <c r="CG96" s="177" t="str">
        <f t="shared" si="237"/>
        <v/>
      </c>
      <c r="CH96" s="177" t="str">
        <f t="shared" si="237"/>
        <v/>
      </c>
      <c r="CI96" s="177" t="str">
        <f t="shared" si="237"/>
        <v/>
      </c>
      <c r="CJ96" s="177" t="str">
        <f t="shared" si="232"/>
        <v/>
      </c>
      <c r="CK96" s="177" t="str">
        <f t="shared" si="232"/>
        <v/>
      </c>
      <c r="CL96" s="177" t="str">
        <f t="shared" si="232"/>
        <v/>
      </c>
      <c r="CM96" s="177" t="str">
        <f t="shared" si="232"/>
        <v/>
      </c>
      <c r="CN96" s="177" t="str">
        <f t="shared" si="232"/>
        <v/>
      </c>
      <c r="CO96" s="177" t="str">
        <f t="shared" si="232"/>
        <v/>
      </c>
      <c r="CP96" s="177" t="str">
        <f t="shared" si="232"/>
        <v/>
      </c>
      <c r="CQ96" s="177" t="str">
        <f t="shared" si="232"/>
        <v/>
      </c>
      <c r="CR96" s="177" t="str">
        <f t="shared" si="232"/>
        <v/>
      </c>
      <c r="CS96" s="177" t="str">
        <f t="shared" si="232"/>
        <v/>
      </c>
      <c r="CT96" s="177" t="str">
        <f t="shared" si="232"/>
        <v/>
      </c>
      <c r="CU96" s="177" t="str">
        <f t="shared" si="232"/>
        <v/>
      </c>
      <c r="CV96" s="177" t="str">
        <f t="shared" si="232"/>
        <v/>
      </c>
      <c r="CW96" s="177" t="str">
        <f t="shared" si="232"/>
        <v/>
      </c>
      <c r="CX96" s="177" t="str">
        <f t="shared" si="232"/>
        <v/>
      </c>
      <c r="CY96" s="177" t="str">
        <f t="shared" si="228"/>
        <v/>
      </c>
      <c r="CZ96" s="177" t="str">
        <f t="shared" si="228"/>
        <v/>
      </c>
      <c r="DA96" s="177" t="str">
        <f t="shared" si="228"/>
        <v/>
      </c>
      <c r="DB96" s="177" t="str">
        <f t="shared" si="228"/>
        <v/>
      </c>
      <c r="DC96" s="177" t="str">
        <f t="shared" si="228"/>
        <v/>
      </c>
      <c r="DD96" s="177" t="str">
        <f t="shared" si="228"/>
        <v/>
      </c>
      <c r="DE96" s="177" t="str">
        <f t="shared" si="228"/>
        <v/>
      </c>
      <c r="DF96" s="177" t="str">
        <f t="shared" si="228"/>
        <v/>
      </c>
      <c r="DG96" s="177" t="str">
        <f t="shared" si="228"/>
        <v/>
      </c>
      <c r="DH96" s="177" t="str">
        <f t="shared" si="228"/>
        <v/>
      </c>
      <c r="DI96" s="177" t="str">
        <f t="shared" si="228"/>
        <v/>
      </c>
      <c r="DJ96" s="177" t="str">
        <f t="shared" si="228"/>
        <v/>
      </c>
      <c r="DK96" s="177" t="str">
        <f t="shared" si="228"/>
        <v/>
      </c>
      <c r="DL96" s="177" t="str">
        <f t="shared" si="228"/>
        <v/>
      </c>
      <c r="DM96" s="177" t="str">
        <f t="shared" si="228"/>
        <v/>
      </c>
      <c r="DN96" s="177" t="str">
        <f t="shared" si="228"/>
        <v/>
      </c>
      <c r="DO96" s="177" t="str">
        <f t="shared" si="224"/>
        <v/>
      </c>
      <c r="DP96" s="177" t="str">
        <f t="shared" si="224"/>
        <v/>
      </c>
      <c r="DQ96" s="177" t="str">
        <f t="shared" si="224"/>
        <v/>
      </c>
      <c r="DR96" s="177" t="str">
        <f t="shared" si="224"/>
        <v/>
      </c>
      <c r="DS96" s="177" t="str">
        <f t="shared" si="224"/>
        <v/>
      </c>
      <c r="DT96" s="177" t="str">
        <f t="shared" si="224"/>
        <v/>
      </c>
      <c r="DU96" s="177" t="str">
        <f t="shared" si="224"/>
        <v/>
      </c>
      <c r="DV96" s="177" t="str">
        <f t="shared" si="224"/>
        <v/>
      </c>
      <c r="DW96" s="177" t="str">
        <f t="shared" si="224"/>
        <v/>
      </c>
      <c r="DX96" s="177" t="str">
        <f t="shared" si="224"/>
        <v/>
      </c>
      <c r="DY96" s="177" t="str">
        <f t="shared" si="224"/>
        <v/>
      </c>
      <c r="DZ96" s="177" t="str">
        <f t="shared" si="224"/>
        <v/>
      </c>
      <c r="EA96" s="177" t="str">
        <f t="shared" si="224"/>
        <v/>
      </c>
      <c r="EB96" s="177" t="str">
        <f t="shared" si="224"/>
        <v/>
      </c>
      <c r="EC96" s="177" t="str">
        <f t="shared" si="224"/>
        <v/>
      </c>
      <c r="ED96" s="177" t="str">
        <f t="shared" si="238"/>
        <v/>
      </c>
      <c r="EE96" s="177" t="str">
        <f t="shared" si="238"/>
        <v/>
      </c>
      <c r="EF96" s="177" t="str">
        <f t="shared" si="238"/>
        <v/>
      </c>
      <c r="EG96" s="177" t="str">
        <f t="shared" si="238"/>
        <v/>
      </c>
      <c r="EH96" s="177" t="str">
        <f t="shared" si="238"/>
        <v/>
      </c>
      <c r="EI96" s="177" t="str">
        <f t="shared" si="238"/>
        <v/>
      </c>
      <c r="EJ96" s="177" t="str">
        <f t="shared" si="238"/>
        <v/>
      </c>
      <c r="EK96" s="177" t="str">
        <f t="shared" si="238"/>
        <v/>
      </c>
      <c r="EL96" s="177" t="str">
        <f t="shared" si="238"/>
        <v/>
      </c>
      <c r="EM96" s="177" t="str">
        <f t="shared" si="238"/>
        <v/>
      </c>
      <c r="EN96" s="177" t="str">
        <f t="shared" si="238"/>
        <v/>
      </c>
      <c r="EO96" s="177" t="str">
        <f t="shared" si="238"/>
        <v/>
      </c>
      <c r="EP96" s="177" t="str">
        <f t="shared" si="238"/>
        <v/>
      </c>
      <c r="EQ96" s="177" t="str">
        <f t="shared" si="238"/>
        <v/>
      </c>
      <c r="ER96" s="177" t="str">
        <f t="shared" si="238"/>
        <v/>
      </c>
      <c r="ES96" s="177" t="str">
        <f t="shared" si="238"/>
        <v/>
      </c>
      <c r="ET96" s="177" t="str">
        <f t="shared" si="233"/>
        <v/>
      </c>
      <c r="EU96" s="177" t="str">
        <f t="shared" si="233"/>
        <v/>
      </c>
      <c r="EV96" s="177" t="str">
        <f t="shared" si="233"/>
        <v/>
      </c>
      <c r="EW96" s="177" t="str">
        <f t="shared" si="233"/>
        <v/>
      </c>
      <c r="EX96" s="177" t="str">
        <f t="shared" si="233"/>
        <v/>
      </c>
      <c r="EY96" s="177" t="str">
        <f t="shared" si="233"/>
        <v/>
      </c>
      <c r="EZ96" s="177" t="str">
        <f t="shared" si="233"/>
        <v/>
      </c>
      <c r="FA96" s="177" t="str">
        <f t="shared" si="233"/>
        <v/>
      </c>
      <c r="FB96" s="177" t="str">
        <f t="shared" si="233"/>
        <v/>
      </c>
      <c r="FC96" s="177" t="str">
        <f t="shared" si="233"/>
        <v/>
      </c>
      <c r="FD96" s="177" t="str">
        <f t="shared" si="233"/>
        <v/>
      </c>
      <c r="FE96" s="177" t="str">
        <f t="shared" si="233"/>
        <v/>
      </c>
      <c r="FF96" s="177" t="str">
        <f t="shared" si="233"/>
        <v/>
      </c>
      <c r="FG96" s="177" t="str">
        <f t="shared" si="233"/>
        <v/>
      </c>
      <c r="FH96" s="177" t="str">
        <f t="shared" si="233"/>
        <v/>
      </c>
      <c r="FI96" s="177" t="str">
        <f t="shared" si="243"/>
        <v/>
      </c>
      <c r="FJ96" s="177" t="str">
        <f t="shared" si="243"/>
        <v/>
      </c>
      <c r="FK96" s="177" t="str">
        <f t="shared" si="243"/>
        <v/>
      </c>
      <c r="FL96" s="177" t="str">
        <f t="shared" si="243"/>
        <v/>
      </c>
      <c r="FM96" s="177" t="str">
        <f t="shared" si="243"/>
        <v/>
      </c>
      <c r="FN96" s="177" t="str">
        <f t="shared" si="243"/>
        <v/>
      </c>
      <c r="FO96" s="177" t="str">
        <f t="shared" si="243"/>
        <v/>
      </c>
      <c r="FP96" s="177" t="str">
        <f t="shared" si="243"/>
        <v/>
      </c>
      <c r="FQ96" s="177" t="str">
        <f t="shared" si="243"/>
        <v/>
      </c>
      <c r="FR96" s="177" t="str">
        <f t="shared" si="243"/>
        <v/>
      </c>
      <c r="FS96" s="177" t="str">
        <f t="shared" si="243"/>
        <v/>
      </c>
      <c r="FT96" s="177" t="str">
        <f t="shared" si="243"/>
        <v/>
      </c>
      <c r="FU96" s="177" t="str">
        <f t="shared" si="243"/>
        <v/>
      </c>
      <c r="FV96" s="177" t="str">
        <f t="shared" si="243"/>
        <v/>
      </c>
      <c r="FW96" s="177" t="str">
        <f t="shared" si="243"/>
        <v/>
      </c>
      <c r="FX96" s="177" t="str">
        <f t="shared" si="243"/>
        <v/>
      </c>
      <c r="FY96" s="177" t="str">
        <f t="shared" si="239"/>
        <v/>
      </c>
      <c r="FZ96" s="177" t="str">
        <f t="shared" si="239"/>
        <v/>
      </c>
      <c r="GA96" s="177" t="str">
        <f t="shared" si="239"/>
        <v/>
      </c>
      <c r="GB96" s="177" t="str">
        <f t="shared" si="239"/>
        <v/>
      </c>
      <c r="GC96" s="177" t="str">
        <f t="shared" si="239"/>
        <v/>
      </c>
      <c r="GD96" s="177" t="str">
        <f t="shared" si="239"/>
        <v/>
      </c>
      <c r="GE96" s="177" t="str">
        <f t="shared" si="239"/>
        <v/>
      </c>
      <c r="GF96" s="177" t="str">
        <f t="shared" si="239"/>
        <v/>
      </c>
      <c r="GG96" s="177" t="str">
        <f t="shared" si="239"/>
        <v/>
      </c>
      <c r="GH96" s="177" t="str">
        <f t="shared" si="239"/>
        <v/>
      </c>
      <c r="GI96" s="177" t="str">
        <f t="shared" si="239"/>
        <v/>
      </c>
      <c r="GJ96" s="177" t="str">
        <f t="shared" si="239"/>
        <v/>
      </c>
      <c r="GK96" s="177" t="str">
        <f t="shared" si="239"/>
        <v/>
      </c>
      <c r="GL96" s="177" t="str">
        <f t="shared" si="239"/>
        <v/>
      </c>
      <c r="GM96" s="177" t="str">
        <f t="shared" si="239"/>
        <v/>
      </c>
      <c r="GN96" s="177" t="str">
        <f t="shared" si="234"/>
        <v/>
      </c>
      <c r="GO96" s="177" t="str">
        <f t="shared" si="234"/>
        <v/>
      </c>
      <c r="GP96" s="177" t="str">
        <f t="shared" si="234"/>
        <v/>
      </c>
      <c r="GQ96" s="177" t="str">
        <f t="shared" si="229"/>
        <v/>
      </c>
      <c r="GR96" s="177" t="str">
        <f t="shared" si="240"/>
        <v/>
      </c>
      <c r="GS96" s="177" t="str">
        <f t="shared" si="240"/>
        <v/>
      </c>
      <c r="GT96" s="177" t="str">
        <f t="shared" si="240"/>
        <v/>
      </c>
      <c r="GU96" s="177" t="str">
        <f t="shared" si="240"/>
        <v/>
      </c>
      <c r="GV96" s="177" t="str">
        <f t="shared" si="240"/>
        <v/>
      </c>
      <c r="GW96" s="177" t="str">
        <f t="shared" si="240"/>
        <v/>
      </c>
      <c r="GX96" s="177" t="str">
        <f t="shared" si="240"/>
        <v/>
      </c>
      <c r="GY96" s="177" t="str">
        <f t="shared" si="240"/>
        <v/>
      </c>
      <c r="GZ96" s="177" t="str">
        <f t="shared" si="240"/>
        <v/>
      </c>
      <c r="HA96" s="177" t="str">
        <f t="shared" si="240"/>
        <v/>
      </c>
      <c r="HB96" s="177" t="str">
        <f t="shared" si="240"/>
        <v/>
      </c>
      <c r="HC96" s="177" t="str">
        <f t="shared" si="240"/>
        <v/>
      </c>
      <c r="HD96" s="177" t="str">
        <f t="shared" si="240"/>
        <v/>
      </c>
      <c r="HE96" s="177" t="str">
        <f t="shared" si="240"/>
        <v/>
      </c>
      <c r="HF96" s="177" t="str">
        <f t="shared" si="240"/>
        <v/>
      </c>
      <c r="HG96" s="177" t="str">
        <f t="shared" si="240"/>
        <v/>
      </c>
      <c r="HH96" s="177" t="str">
        <f t="shared" si="235"/>
        <v/>
      </c>
      <c r="HI96" s="177" t="str">
        <f t="shared" si="235"/>
        <v/>
      </c>
      <c r="HJ96" s="177" t="str">
        <f t="shared" si="235"/>
        <v/>
      </c>
      <c r="HK96" s="177" t="str">
        <f t="shared" si="235"/>
        <v/>
      </c>
      <c r="HL96" s="177" t="str">
        <f t="shared" si="235"/>
        <v/>
      </c>
      <c r="HM96" s="177" t="str">
        <f t="shared" si="235"/>
        <v/>
      </c>
      <c r="HN96" s="177" t="str">
        <f t="shared" si="235"/>
        <v/>
      </c>
      <c r="HO96" s="177" t="str">
        <f t="shared" si="235"/>
        <v/>
      </c>
      <c r="HP96" s="177" t="str">
        <f t="shared" si="235"/>
        <v/>
      </c>
      <c r="HQ96" s="177" t="str">
        <f t="shared" si="235"/>
        <v/>
      </c>
      <c r="HR96" s="177" t="str">
        <f t="shared" si="235"/>
        <v/>
      </c>
      <c r="HS96" s="177" t="str">
        <f t="shared" si="235"/>
        <v/>
      </c>
      <c r="HT96" s="177" t="str">
        <f t="shared" si="235"/>
        <v/>
      </c>
      <c r="HU96" s="177" t="str">
        <f t="shared" si="235"/>
        <v/>
      </c>
      <c r="HV96" s="177" t="str">
        <f t="shared" si="235"/>
        <v/>
      </c>
      <c r="HW96" s="177" t="str">
        <f t="shared" si="230"/>
        <v/>
      </c>
      <c r="HX96" s="177" t="str">
        <f t="shared" si="241"/>
        <v/>
      </c>
      <c r="HY96" s="177" t="str">
        <f t="shared" si="241"/>
        <v/>
      </c>
      <c r="HZ96" s="177" t="str">
        <f t="shared" si="241"/>
        <v/>
      </c>
      <c r="IA96" s="177" t="str">
        <f t="shared" si="241"/>
        <v/>
      </c>
      <c r="IB96" s="177" t="str">
        <f t="shared" si="241"/>
        <v/>
      </c>
      <c r="IC96" s="177" t="str">
        <f t="shared" si="241"/>
        <v/>
      </c>
      <c r="ID96" s="177" t="str">
        <f t="shared" si="241"/>
        <v/>
      </c>
      <c r="IE96" s="192" t="str">
        <f t="shared" si="185"/>
        <v/>
      </c>
      <c r="IF96" s="193" t="e">
        <f t="shared" si="174"/>
        <v>#N/A</v>
      </c>
      <c r="IG96" s="193" t="e">
        <f t="shared" si="245"/>
        <v>#N/A</v>
      </c>
      <c r="IH96" s="193" t="e">
        <f t="shared" si="245"/>
        <v>#N/A</v>
      </c>
      <c r="II96" s="193" t="e">
        <f t="shared" si="245"/>
        <v>#N/A</v>
      </c>
      <c r="IJ96" s="193" t="e">
        <f t="shared" si="219"/>
        <v>#N/A</v>
      </c>
      <c r="IK96" s="193" t="e">
        <f t="shared" si="219"/>
        <v>#N/A</v>
      </c>
      <c r="IL96" s="193" t="e">
        <f t="shared" si="219"/>
        <v>#N/A</v>
      </c>
      <c r="IM96" s="193" t="e">
        <f t="shared" si="219"/>
        <v>#N/A</v>
      </c>
      <c r="IN96" s="193" t="e">
        <f t="shared" si="219"/>
        <v>#N/A</v>
      </c>
      <c r="IO96" s="193" t="e">
        <f t="shared" si="219"/>
        <v>#N/A</v>
      </c>
      <c r="IP96" s="193" t="e">
        <f t="shared" si="219"/>
        <v>#N/A</v>
      </c>
      <c r="IQ96" s="193" t="e">
        <f t="shared" si="219"/>
        <v>#N/A</v>
      </c>
      <c r="IR96" s="193" t="e">
        <f t="shared" si="219"/>
        <v>#N/A</v>
      </c>
      <c r="IS96" s="193" t="e">
        <f t="shared" si="219"/>
        <v>#N/A</v>
      </c>
      <c r="IT96" s="193" t="e">
        <f t="shared" si="219"/>
        <v>#N/A</v>
      </c>
      <c r="IU96" s="193" t="e">
        <f t="shared" si="219"/>
        <v>#N/A</v>
      </c>
      <c r="IV96" s="193" t="e">
        <f t="shared" si="219"/>
        <v>#N/A</v>
      </c>
      <c r="IW96" s="193" t="e">
        <f t="shared" si="219"/>
        <v>#N/A</v>
      </c>
      <c r="IX96" s="193" t="e">
        <f t="shared" si="219"/>
        <v>#N/A</v>
      </c>
      <c r="IY96" s="193" t="e">
        <f t="shared" si="251"/>
        <v>#N/A</v>
      </c>
      <c r="IZ96" s="193" t="e">
        <f t="shared" si="251"/>
        <v>#N/A</v>
      </c>
      <c r="JA96" s="193" t="e">
        <f t="shared" si="251"/>
        <v>#N/A</v>
      </c>
      <c r="JB96" s="193" t="e">
        <f t="shared" si="251"/>
        <v>#N/A</v>
      </c>
      <c r="JC96" s="193" t="e">
        <f t="shared" si="251"/>
        <v>#N/A</v>
      </c>
      <c r="JD96" s="193" t="e">
        <f t="shared" si="251"/>
        <v>#N/A</v>
      </c>
      <c r="JE96" s="193" t="e">
        <f t="shared" si="251"/>
        <v>#N/A</v>
      </c>
      <c r="JF96" s="193" t="e">
        <f t="shared" si="251"/>
        <v>#N/A</v>
      </c>
      <c r="JG96" s="193" t="e">
        <f t="shared" si="251"/>
        <v>#N/A</v>
      </c>
      <c r="JH96" s="193" t="e">
        <f t="shared" si="251"/>
        <v>#N/A</v>
      </c>
      <c r="JI96" s="193" t="e">
        <f t="shared" si="251"/>
        <v>#N/A</v>
      </c>
      <c r="JJ96" s="193" t="e">
        <f t="shared" si="251"/>
        <v>#N/A</v>
      </c>
      <c r="JK96" s="193" t="e">
        <f t="shared" si="251"/>
        <v>#N/A</v>
      </c>
      <c r="JL96" s="193" t="e">
        <f t="shared" si="251"/>
        <v>#N/A</v>
      </c>
      <c r="JM96" s="193" t="e">
        <f t="shared" si="251"/>
        <v>#N/A</v>
      </c>
      <c r="JN96" s="193" t="e">
        <f t="shared" si="248"/>
        <v>#N/A</v>
      </c>
      <c r="JO96" s="193" t="e">
        <f t="shared" si="248"/>
        <v>#N/A</v>
      </c>
      <c r="JP96" s="193" t="e">
        <f t="shared" si="248"/>
        <v>#N/A</v>
      </c>
      <c r="JQ96" s="193" t="e">
        <f t="shared" si="248"/>
        <v>#N/A</v>
      </c>
      <c r="JR96" s="193" t="e">
        <f t="shared" si="248"/>
        <v>#N/A</v>
      </c>
      <c r="JS96" s="193" t="e">
        <f t="shared" si="248"/>
        <v>#N/A</v>
      </c>
      <c r="JT96" s="193" t="e">
        <f t="shared" si="248"/>
        <v>#N/A</v>
      </c>
      <c r="JU96" s="193" t="e">
        <f t="shared" si="248"/>
        <v>#N/A</v>
      </c>
      <c r="JV96" s="193" t="e">
        <f t="shared" si="248"/>
        <v>#N/A</v>
      </c>
      <c r="JW96" s="193" t="e">
        <f t="shared" si="248"/>
        <v>#N/A</v>
      </c>
      <c r="JX96" s="193" t="e">
        <f t="shared" si="248"/>
        <v>#N/A</v>
      </c>
      <c r="JY96" s="193" t="e">
        <f t="shared" si="248"/>
        <v>#N/A</v>
      </c>
      <c r="JZ96" s="193" t="e">
        <f t="shared" si="248"/>
        <v>#N/A</v>
      </c>
      <c r="KA96" s="193" t="e">
        <f t="shared" si="248"/>
        <v>#N/A</v>
      </c>
      <c r="KB96" s="193" t="e">
        <f t="shared" si="248"/>
        <v>#N/A</v>
      </c>
      <c r="KC96" s="193" t="e">
        <f t="shared" si="225"/>
        <v>#N/A</v>
      </c>
      <c r="KD96" s="193" t="e">
        <f t="shared" si="225"/>
        <v>#N/A</v>
      </c>
      <c r="KE96" s="193" t="e">
        <f t="shared" si="225"/>
        <v>#N/A</v>
      </c>
      <c r="KF96" s="193" t="e">
        <f t="shared" si="225"/>
        <v>#N/A</v>
      </c>
      <c r="KG96" s="193" t="e">
        <f t="shared" si="225"/>
        <v>#N/A</v>
      </c>
      <c r="KH96" s="193" t="e">
        <f t="shared" si="225"/>
        <v>#N/A</v>
      </c>
      <c r="KI96" s="193" t="e">
        <f t="shared" si="225"/>
        <v>#N/A</v>
      </c>
      <c r="KJ96" s="193" t="e">
        <f t="shared" si="225"/>
        <v>#N/A</v>
      </c>
      <c r="KK96" s="193" t="e">
        <f t="shared" si="225"/>
        <v>#N/A</v>
      </c>
      <c r="KL96" s="193" t="e">
        <f t="shared" si="225"/>
        <v>#N/A</v>
      </c>
      <c r="KM96" s="193" t="e">
        <f t="shared" si="225"/>
        <v>#N/A</v>
      </c>
      <c r="KN96" s="193" t="e">
        <f t="shared" si="225"/>
        <v>#N/A</v>
      </c>
      <c r="KO96" s="193" t="e">
        <f t="shared" si="225"/>
        <v>#N/A</v>
      </c>
      <c r="KP96" s="193" t="e">
        <f t="shared" si="225"/>
        <v>#N/A</v>
      </c>
      <c r="KQ96" s="193" t="e">
        <f t="shared" si="225"/>
        <v>#N/A</v>
      </c>
      <c r="KR96" s="193" t="e">
        <f t="shared" si="197"/>
        <v>#N/A</v>
      </c>
      <c r="KS96" s="193" t="e">
        <f t="shared" si="246"/>
        <v>#N/A</v>
      </c>
      <c r="KT96" s="193" t="e">
        <f t="shared" si="246"/>
        <v>#N/A</v>
      </c>
      <c r="KU96" s="193" t="e">
        <f t="shared" si="246"/>
        <v>#N/A</v>
      </c>
      <c r="KV96" s="193" t="e">
        <f t="shared" si="220"/>
        <v>#N/A</v>
      </c>
      <c r="KW96" s="193" t="e">
        <f t="shared" si="220"/>
        <v>#N/A</v>
      </c>
      <c r="KX96" s="193" t="e">
        <f t="shared" si="220"/>
        <v>#N/A</v>
      </c>
      <c r="KY96" s="193" t="e">
        <f t="shared" si="220"/>
        <v>#N/A</v>
      </c>
      <c r="KZ96" s="193" t="e">
        <f t="shared" si="220"/>
        <v>#N/A</v>
      </c>
      <c r="LA96" s="193" t="e">
        <f t="shared" si="220"/>
        <v>#N/A</v>
      </c>
      <c r="LB96" s="193" t="e">
        <f t="shared" si="220"/>
        <v>#N/A</v>
      </c>
      <c r="LC96" s="193" t="e">
        <f t="shared" si="220"/>
        <v>#N/A</v>
      </c>
      <c r="LD96" s="193" t="e">
        <f t="shared" si="220"/>
        <v>#N/A</v>
      </c>
      <c r="LE96" s="193" t="e">
        <f t="shared" si="220"/>
        <v>#N/A</v>
      </c>
      <c r="LF96" s="193" t="e">
        <f t="shared" si="220"/>
        <v>#N/A</v>
      </c>
      <c r="LG96" s="193" t="e">
        <f t="shared" si="220"/>
        <v>#N/A</v>
      </c>
      <c r="LH96" s="193" t="e">
        <f t="shared" si="220"/>
        <v>#N/A</v>
      </c>
      <c r="LI96" s="193" t="e">
        <f t="shared" si="220"/>
        <v>#N/A</v>
      </c>
      <c r="LJ96" s="193" t="e">
        <f t="shared" si="220"/>
        <v>#N/A</v>
      </c>
      <c r="LK96" s="193" t="e">
        <f t="shared" si="252"/>
        <v>#N/A</v>
      </c>
      <c r="LL96" s="193" t="e">
        <f t="shared" si="252"/>
        <v>#N/A</v>
      </c>
      <c r="LM96" s="193" t="e">
        <f t="shared" si="252"/>
        <v>#N/A</v>
      </c>
      <c r="LN96" s="193" t="e">
        <f t="shared" si="252"/>
        <v>#N/A</v>
      </c>
      <c r="LO96" s="193" t="e">
        <f t="shared" si="252"/>
        <v>#N/A</v>
      </c>
      <c r="LP96" s="193" t="e">
        <f t="shared" si="252"/>
        <v>#N/A</v>
      </c>
      <c r="LQ96" s="193" t="e">
        <f t="shared" si="252"/>
        <v>#N/A</v>
      </c>
      <c r="LR96" s="193" t="e">
        <f t="shared" si="252"/>
        <v>#N/A</v>
      </c>
      <c r="LS96" s="193" t="e">
        <f t="shared" si="252"/>
        <v>#N/A</v>
      </c>
      <c r="LT96" s="193" t="e">
        <f t="shared" si="252"/>
        <v>#N/A</v>
      </c>
      <c r="LU96" s="193" t="e">
        <f t="shared" si="252"/>
        <v>#N/A</v>
      </c>
      <c r="LV96" s="193" t="e">
        <f t="shared" si="252"/>
        <v>#N/A</v>
      </c>
      <c r="LW96" s="193" t="e">
        <f t="shared" si="252"/>
        <v>#N/A</v>
      </c>
      <c r="LX96" s="193" t="e">
        <f t="shared" si="252"/>
        <v>#N/A</v>
      </c>
      <c r="LY96" s="193" t="e">
        <f t="shared" si="252"/>
        <v>#N/A</v>
      </c>
      <c r="LZ96" s="193" t="e">
        <f t="shared" si="249"/>
        <v>#N/A</v>
      </c>
      <c r="MA96" s="193" t="e">
        <f t="shared" si="249"/>
        <v>#N/A</v>
      </c>
      <c r="MB96" s="193" t="e">
        <f t="shared" si="249"/>
        <v>#N/A</v>
      </c>
      <c r="MC96" s="193" t="e">
        <f t="shared" si="249"/>
        <v>#N/A</v>
      </c>
      <c r="MD96" s="193" t="e">
        <f t="shared" si="249"/>
        <v>#N/A</v>
      </c>
      <c r="ME96" s="193" t="e">
        <f t="shared" si="249"/>
        <v>#N/A</v>
      </c>
      <c r="MF96" s="193" t="e">
        <f t="shared" si="249"/>
        <v>#N/A</v>
      </c>
      <c r="MG96" s="193" t="e">
        <f t="shared" si="249"/>
        <v>#N/A</v>
      </c>
      <c r="MH96" s="193" t="e">
        <f t="shared" si="249"/>
        <v>#N/A</v>
      </c>
      <c r="MI96" s="193" t="e">
        <f t="shared" si="249"/>
        <v>#N/A</v>
      </c>
      <c r="MJ96" s="193" t="e">
        <f t="shared" si="249"/>
        <v>#N/A</v>
      </c>
      <c r="MK96" s="193" t="e">
        <f t="shared" si="249"/>
        <v>#N/A</v>
      </c>
      <c r="ML96" s="193" t="e">
        <f t="shared" si="249"/>
        <v>#N/A</v>
      </c>
      <c r="MM96" s="193" t="e">
        <f t="shared" si="249"/>
        <v>#N/A</v>
      </c>
      <c r="MN96" s="193" t="e">
        <f t="shared" si="249"/>
        <v>#N/A</v>
      </c>
      <c r="MO96" s="193" t="e">
        <f t="shared" si="226"/>
        <v>#N/A</v>
      </c>
      <c r="MP96" s="193" t="e">
        <f t="shared" si="226"/>
        <v>#N/A</v>
      </c>
      <c r="MQ96" s="193" t="e">
        <f t="shared" si="226"/>
        <v>#N/A</v>
      </c>
      <c r="MR96" s="193" t="e">
        <f t="shared" si="226"/>
        <v>#N/A</v>
      </c>
      <c r="MS96" s="193" t="e">
        <f t="shared" si="226"/>
        <v>#N/A</v>
      </c>
      <c r="MT96" s="193" t="e">
        <f t="shared" si="226"/>
        <v>#N/A</v>
      </c>
      <c r="MU96" s="193" t="e">
        <f t="shared" si="226"/>
        <v>#N/A</v>
      </c>
      <c r="MV96" s="193" t="e">
        <f t="shared" si="226"/>
        <v>#N/A</v>
      </c>
      <c r="MW96" s="193" t="e">
        <f t="shared" si="226"/>
        <v>#N/A</v>
      </c>
      <c r="MX96" s="193" t="e">
        <f t="shared" si="226"/>
        <v>#N/A</v>
      </c>
      <c r="MY96" s="193" t="e">
        <f t="shared" si="226"/>
        <v>#N/A</v>
      </c>
      <c r="MZ96" s="193" t="e">
        <f t="shared" si="226"/>
        <v>#N/A</v>
      </c>
      <c r="NA96" s="193" t="e">
        <f t="shared" si="226"/>
        <v>#N/A</v>
      </c>
      <c r="NB96" s="193" t="e">
        <f t="shared" si="226"/>
        <v>#N/A</v>
      </c>
      <c r="NC96" s="193" t="e">
        <f t="shared" si="226"/>
        <v>#N/A</v>
      </c>
      <c r="ND96" s="193" t="e">
        <f t="shared" si="198"/>
        <v>#N/A</v>
      </c>
      <c r="NE96" s="193" t="e">
        <f t="shared" si="247"/>
        <v>#N/A</v>
      </c>
      <c r="NF96" s="193" t="e">
        <f t="shared" si="247"/>
        <v>#N/A</v>
      </c>
      <c r="NG96" s="193" t="e">
        <f t="shared" si="247"/>
        <v>#N/A</v>
      </c>
      <c r="NH96" s="193" t="e">
        <f t="shared" si="221"/>
        <v>#N/A</v>
      </c>
      <c r="NI96" s="193" t="e">
        <f t="shared" si="221"/>
        <v>#N/A</v>
      </c>
      <c r="NJ96" s="193" t="e">
        <f t="shared" si="221"/>
        <v>#N/A</v>
      </c>
      <c r="NK96" s="193" t="e">
        <f t="shared" si="221"/>
        <v>#N/A</v>
      </c>
      <c r="NL96" s="193" t="e">
        <f t="shared" si="221"/>
        <v>#N/A</v>
      </c>
      <c r="NM96" s="193" t="e">
        <f t="shared" si="221"/>
        <v>#N/A</v>
      </c>
      <c r="NN96" s="193" t="e">
        <f t="shared" si="221"/>
        <v>#N/A</v>
      </c>
      <c r="NO96" s="193" t="e">
        <f t="shared" si="221"/>
        <v>#N/A</v>
      </c>
      <c r="NP96" s="193" t="e">
        <f t="shared" si="221"/>
        <v>#N/A</v>
      </c>
      <c r="NQ96" s="193" t="e">
        <f t="shared" si="221"/>
        <v>#N/A</v>
      </c>
      <c r="NR96" s="193" t="e">
        <f t="shared" si="221"/>
        <v>#N/A</v>
      </c>
      <c r="NS96" s="193" t="e">
        <f t="shared" si="221"/>
        <v>#N/A</v>
      </c>
      <c r="NT96" s="193" t="e">
        <f t="shared" si="221"/>
        <v>#N/A</v>
      </c>
      <c r="NU96" s="193" t="e">
        <f t="shared" si="221"/>
        <v>#N/A</v>
      </c>
      <c r="NV96" s="193" t="e">
        <f t="shared" si="221"/>
        <v>#N/A</v>
      </c>
      <c r="NW96" s="193" t="e">
        <f t="shared" si="253"/>
        <v>#N/A</v>
      </c>
      <c r="NX96" s="193" t="e">
        <f t="shared" si="253"/>
        <v>#N/A</v>
      </c>
      <c r="NY96" s="193" t="e">
        <f t="shared" si="253"/>
        <v>#N/A</v>
      </c>
      <c r="NZ96" s="193" t="e">
        <f t="shared" si="253"/>
        <v>#N/A</v>
      </c>
      <c r="OA96" s="193" t="e">
        <f t="shared" si="253"/>
        <v>#N/A</v>
      </c>
      <c r="OB96" s="193" t="e">
        <f t="shared" si="253"/>
        <v>#N/A</v>
      </c>
      <c r="OC96" s="193" t="e">
        <f t="shared" si="253"/>
        <v>#N/A</v>
      </c>
      <c r="OD96" s="193" t="e">
        <f t="shared" si="253"/>
        <v>#N/A</v>
      </c>
      <c r="OE96" s="193" t="e">
        <f t="shared" si="253"/>
        <v>#N/A</v>
      </c>
      <c r="OF96" s="193" t="e">
        <f t="shared" si="253"/>
        <v>#N/A</v>
      </c>
      <c r="OG96" s="193" t="e">
        <f t="shared" si="253"/>
        <v>#N/A</v>
      </c>
      <c r="OH96" s="193" t="e">
        <f t="shared" si="253"/>
        <v>#N/A</v>
      </c>
      <c r="OI96" s="193" t="e">
        <f t="shared" si="253"/>
        <v>#N/A</v>
      </c>
      <c r="OJ96" s="193" t="e">
        <f t="shared" si="253"/>
        <v>#N/A</v>
      </c>
      <c r="OK96" s="193" t="e">
        <f t="shared" si="253"/>
        <v>#N/A</v>
      </c>
      <c r="OL96" s="193" t="e">
        <f t="shared" si="250"/>
        <v>#N/A</v>
      </c>
      <c r="OM96" s="193" t="e">
        <f t="shared" si="250"/>
        <v>#N/A</v>
      </c>
      <c r="ON96" s="193" t="e">
        <f t="shared" si="250"/>
        <v>#N/A</v>
      </c>
      <c r="OO96" s="193" t="e">
        <f t="shared" si="250"/>
        <v>#N/A</v>
      </c>
      <c r="OP96" s="193" t="e">
        <f t="shared" si="250"/>
        <v>#N/A</v>
      </c>
      <c r="OQ96" s="193" t="e">
        <f t="shared" si="250"/>
        <v>#N/A</v>
      </c>
      <c r="OR96" s="193" t="e">
        <f t="shared" si="250"/>
        <v>#N/A</v>
      </c>
      <c r="OS96" s="193" t="e">
        <f t="shared" si="250"/>
        <v>#N/A</v>
      </c>
      <c r="OT96" s="193" t="e">
        <f t="shared" si="250"/>
        <v>#N/A</v>
      </c>
      <c r="OU96" s="193" t="e">
        <f t="shared" si="250"/>
        <v>#N/A</v>
      </c>
      <c r="OV96" s="193" t="e">
        <f t="shared" si="250"/>
        <v>#N/A</v>
      </c>
      <c r="OW96" s="193" t="e">
        <f t="shared" si="250"/>
        <v>#N/A</v>
      </c>
      <c r="OX96" s="193" t="e">
        <f t="shared" si="250"/>
        <v>#N/A</v>
      </c>
      <c r="OY96" s="193" t="e">
        <f t="shared" si="250"/>
        <v>#N/A</v>
      </c>
      <c r="OZ96" s="193" t="e">
        <f t="shared" si="250"/>
        <v>#N/A</v>
      </c>
      <c r="PA96" s="193" t="e">
        <f t="shared" si="227"/>
        <v>#N/A</v>
      </c>
      <c r="PB96" s="193" t="e">
        <f t="shared" si="227"/>
        <v>#N/A</v>
      </c>
      <c r="PC96" s="193" t="e">
        <f t="shared" si="227"/>
        <v>#N/A</v>
      </c>
      <c r="PD96" s="193" t="e">
        <f t="shared" si="227"/>
        <v>#N/A</v>
      </c>
      <c r="PE96" s="193" t="e">
        <f t="shared" si="227"/>
        <v>#N/A</v>
      </c>
      <c r="PF96" s="193" t="e">
        <f t="shared" si="227"/>
        <v>#N/A</v>
      </c>
      <c r="PG96" s="193" t="e">
        <f t="shared" si="227"/>
        <v>#N/A</v>
      </c>
      <c r="PH96" s="193" t="e">
        <f t="shared" si="227"/>
        <v>#N/A</v>
      </c>
      <c r="PI96" s="193" t="e">
        <f t="shared" si="227"/>
        <v>#N/A</v>
      </c>
      <c r="PJ96" s="193" t="e">
        <f t="shared" si="227"/>
        <v>#N/A</v>
      </c>
      <c r="PK96" s="193" t="e">
        <f t="shared" si="227"/>
        <v>#N/A</v>
      </c>
      <c r="PL96" s="193" t="e">
        <f t="shared" si="227"/>
        <v>#N/A</v>
      </c>
      <c r="PM96" s="193" t="e">
        <f t="shared" si="227"/>
        <v>#N/A</v>
      </c>
      <c r="PN96" s="193" t="e">
        <f t="shared" si="227"/>
        <v>#N/A</v>
      </c>
      <c r="PO96" s="193" t="e">
        <f t="shared" si="227"/>
        <v>#N/A</v>
      </c>
      <c r="PP96" s="193" t="e">
        <f t="shared" si="199"/>
        <v>#N/A</v>
      </c>
      <c r="PQ96" s="193" t="e">
        <f t="shared" si="222"/>
        <v>#N/A</v>
      </c>
      <c r="PR96" s="193" t="e">
        <f t="shared" si="222"/>
        <v>#N/A</v>
      </c>
      <c r="PS96" s="193" t="e">
        <f t="shared" si="222"/>
        <v>#N/A</v>
      </c>
      <c r="PT96" s="193" t="e">
        <f t="shared" si="222"/>
        <v>#N/A</v>
      </c>
      <c r="PU96" s="193" t="e">
        <f t="shared" si="222"/>
        <v>#N/A</v>
      </c>
      <c r="PV96" s="193" t="e">
        <f t="shared" si="222"/>
        <v>#N/A</v>
      </c>
      <c r="PW96" s="193" t="e">
        <f t="shared" si="222"/>
        <v>#N/A</v>
      </c>
      <c r="PX96" s="193" t="e">
        <f t="shared" si="222"/>
        <v>#N/A</v>
      </c>
    </row>
    <row r="97" spans="1:440" hidden="1" x14ac:dyDescent="0.45">
      <c r="A97" s="20">
        <v>94</v>
      </c>
      <c r="B97" s="134"/>
      <c r="C97" s="279"/>
      <c r="D97" s="280" t="str">
        <f t="shared" si="176"/>
        <v/>
      </c>
      <c r="E97" s="281"/>
      <c r="F97" s="280" t="str">
        <f t="shared" si="177"/>
        <v/>
      </c>
      <c r="G97" s="279"/>
      <c r="H97" s="135"/>
      <c r="I97" s="110" t="str">
        <f t="shared" si="178"/>
        <v/>
      </c>
      <c r="J97" s="21" t="str">
        <f t="shared" si="179"/>
        <v/>
      </c>
      <c r="K97" s="22" t="str">
        <f t="shared" si="180"/>
        <v/>
      </c>
      <c r="L97" s="23" t="str">
        <f>IF(J97="","",IF(OR($J97&lt;Skew!$B$3,$J97=Skew!$B$3),IF($J97&gt;Skew!$C$3,Skew!$A$3,IF($J97&gt;Skew!$C$4,Skew!$A$4,IF($J97&gt;Skew!$C$5,Skew!$A$5,IF($J97&gt;Skew!$C$6,Skew!$A$6,IF($J97&gt;Skew!$C$7,Skew!$A$7,IF($J97&gt;Skew!$C$8,Skew!$A$8,IF($J97&gt;Skew!$C$9,Skew!$A$9,IF($J97&gt;Skew!$C$10,Skew!$A$10,IF($J97&gt;Skew!$C$11,Skew!$A$11,IF($J97&gt;Skew!$C$12,Skew!$A$12,IF($J97&gt;Skew!$C$13,Skew!$A$13,IF($J97&gt;Skew!$C$14,Skew!$A$14,IF($J97&gt;Skew!$C$15,Skew!$A$15,IF($J97&gt;Skew!$C$16,Skew!$A$16,Skew!$A$17)
)))))))))))))))</f>
        <v/>
      </c>
      <c r="M97" s="22" t="str">
        <f>IF(J97="","",MATCH(L97,Skew!$A$3:$A$17,0))</f>
        <v/>
      </c>
      <c r="N97" s="22" t="str">
        <f t="shared" si="168"/>
        <v/>
      </c>
      <c r="O97" s="24"/>
      <c r="P97" s="22" t="str">
        <f>IF(OR(J97="",O97=""),"",MATCH(O97,Confidence!$A$3:$A$12,0))</f>
        <v/>
      </c>
      <c r="Q97" s="25" t="str">
        <f t="shared" si="169"/>
        <v/>
      </c>
      <c r="R97" s="25" t="str">
        <f t="shared" si="170"/>
        <v/>
      </c>
      <c r="S97" s="22"/>
      <c r="T97" s="102" t="str">
        <f t="shared" si="171"/>
        <v/>
      </c>
      <c r="U97" s="102" t="str">
        <f t="shared" si="172"/>
        <v/>
      </c>
      <c r="V97" s="37" t="str">
        <f t="shared" si="173"/>
        <v/>
      </c>
      <c r="W97" s="115"/>
      <c r="X97" s="204" t="str">
        <f>IF(AND(D97&gt;0,E97&gt;0,F97&gt;0,Q97&gt;0,R97&gt;0,W97&gt;0,NOT(O97="")),ABS(VLOOKUP($W$1,VLookups!$A$30:$B$31,2,FALSE)-_xlfn.BETA.DIST(W97,IF(K97="L",R97,Q97),IF(K97="L",Q97,R97),TRUE,D97,F97)),"")</f>
        <v/>
      </c>
      <c r="Y97" s="112" t="str">
        <f>IF(OR($Q97="",$R97=""),"",_xlfn.BETA.INV(ABS(VLOOKUP($W$1,VLookups!$A$30:$B$31,2,FALSE)-Y$3),IF($K97="L",$R97,$Q97),IF($K97="L",$Q97,$R97),$D97,$F97))</f>
        <v/>
      </c>
      <c r="Z97" s="113" t="str">
        <f>IF(OR($Q97="",$R97=""),"",_xlfn.BETA.INV(ABS(VLOOKUP($W$1,VLookups!$A$30:$B$31,2,FALSE)-Z$3),IF($K97="L",$R97,$Q97),IF($K97="L",$Q97,$R97),$D97,$F97))</f>
        <v/>
      </c>
      <c r="AA97" s="112" t="str">
        <f>IF(OR($Q97="",$R97=""),"",_xlfn.BETA.INV(ABS(VLOOKUP($W$1,VLookups!$A$30:$B$31,2,FALSE)-AA$3),IF($K97="L",$R97,$Q97),IF($K97="L",$Q97,$R97),$D97,$F97))</f>
        <v/>
      </c>
      <c r="AB97" s="113" t="str">
        <f>IF(OR($Q97="",$R97=""),"",_xlfn.BETA.INV(ABS(VLOOKUP($W$1,VLookups!$A$30:$B$31,2,FALSE)-AB$3),IF($K97="L",$R97,$Q97),IF($K97="L",$Q97,$R97),$D97,$F97))</f>
        <v/>
      </c>
      <c r="AC97" s="112" t="str">
        <f>IF(OR($Q97="",$R97=""),"",_xlfn.BETA.INV(ABS(VLOOKUP($W$1,VLookups!$A$30:$B$31,2,FALSE)-AC$3),IF($K97="L",$R97,$Q97),IF($K97="L",$Q97,$R97),$D97,$F97))</f>
        <v/>
      </c>
      <c r="AD97" s="113" t="str">
        <f>IF(OR($Q97="",$R97=""),"",_xlfn.BETA.INV(ABS(VLOOKUP($W$1,VLookups!$A$30:$B$31,2,FALSE)-AD$3),IF($K97="L",$R97,$Q97),IF($K97="L",$Q97,$R97),$D97,$F97))</f>
        <v/>
      </c>
      <c r="AE97" s="112" t="str">
        <f>IF(OR($Q97="",$R97=""),"",_xlfn.BETA.INV(ABS(VLOOKUP($W$1,VLookups!$A$30:$B$31,2,FALSE)-AE$3),IF($K97="L",$R97,$Q97),IF($K97="L",$Q97,$R97),$D97,$F97))</f>
        <v/>
      </c>
      <c r="AF97" s="113" t="str">
        <f>IF(OR($Q97="",$R97=""),"",_xlfn.BETA.INV(ABS(VLOOKUP($W$1,VLookups!$A$30:$B$31,2,FALSE)-AF$3),IF($K97="L",$R97,$Q97),IF($K97="L",$Q97,$R97),$D97,$F97))</f>
        <v/>
      </c>
      <c r="AG97" s="112" t="str">
        <f>IF(OR($Q97="",$R97=""),"",_xlfn.BETA.INV(ABS(VLOOKUP($W$1,VLookups!$A$30:$B$31,2,FALSE)-AG$3),IF($K97="L",$R97,$Q97),IF($K97="L",$Q97,$R97),$D97,$F97))</f>
        <v/>
      </c>
      <c r="AH97" s="113" t="str">
        <f>IF(OR($Q97="",$R97=""),"",_xlfn.BETA.INV(ABS(VLOOKUP($W$1,VLookups!$A$30:$B$31,2,FALSE)-AH$3),IF($K97="L",$R97,$Q97),IF($K97="L",$Q97,$R97),$D97,$F97))</f>
        <v/>
      </c>
      <c r="AI97" s="112" t="str">
        <f>IF(OR($Q97="",$R97=""),"",_xlfn.BETA.INV(ABS(VLOOKUP($W$1,VLookups!$A$30:$B$31,2,FALSE)-AI$3),IF($K97="L",$R97,$Q97),IF($K97="L",$Q97,$R97),$D97,$F97))</f>
        <v/>
      </c>
      <c r="AJ97" s="113" t="str">
        <f>IF(OR($Q97="",$R97=""),"",_xlfn.BETA.INV(ABS(VLOOKUP($W$1,VLookups!$A$30:$B$31,2,FALSE)-AJ$3),IF($K97="L",$R97,$Q97),IF($K97="L",$Q97,$R97),$D97,$F97))</f>
        <v/>
      </c>
      <c r="AK97" s="15"/>
      <c r="AL97" s="194" t="str">
        <f t="shared" si="181"/>
        <v/>
      </c>
      <c r="AM97" s="192" t="str">
        <f t="shared" si="182"/>
        <v/>
      </c>
      <c r="AN97" s="177" t="str">
        <f t="shared" ref="AN97:AN100" si="254">IF(ISNONTEXT($AL97),AM97+$AL97,"")</f>
        <v/>
      </c>
      <c r="AO97" s="177" t="str">
        <f t="shared" si="236"/>
        <v/>
      </c>
      <c r="AP97" s="177" t="str">
        <f t="shared" si="236"/>
        <v/>
      </c>
      <c r="AQ97" s="177" t="str">
        <f t="shared" si="236"/>
        <v/>
      </c>
      <c r="AR97" s="177" t="str">
        <f t="shared" si="236"/>
        <v/>
      </c>
      <c r="AS97" s="177" t="str">
        <f t="shared" si="236"/>
        <v/>
      </c>
      <c r="AT97" s="177" t="str">
        <f t="shared" si="236"/>
        <v/>
      </c>
      <c r="AU97" s="177" t="str">
        <f t="shared" si="236"/>
        <v/>
      </c>
      <c r="AV97" s="177" t="str">
        <f t="shared" si="236"/>
        <v/>
      </c>
      <c r="AW97" s="177" t="str">
        <f t="shared" si="236"/>
        <v/>
      </c>
      <c r="AX97" s="177" t="str">
        <f t="shared" si="236"/>
        <v/>
      </c>
      <c r="AY97" s="177" t="str">
        <f t="shared" si="236"/>
        <v/>
      </c>
      <c r="AZ97" s="177" t="str">
        <f t="shared" si="236"/>
        <v/>
      </c>
      <c r="BA97" s="177" t="str">
        <f t="shared" si="236"/>
        <v/>
      </c>
      <c r="BB97" s="177" t="str">
        <f t="shared" si="236"/>
        <v/>
      </c>
      <c r="BC97" s="177" t="str">
        <f t="shared" si="236"/>
        <v/>
      </c>
      <c r="BD97" s="177" t="str">
        <f t="shared" si="236"/>
        <v/>
      </c>
      <c r="BE97" s="177" t="str">
        <f t="shared" si="231"/>
        <v/>
      </c>
      <c r="BF97" s="177" t="str">
        <f t="shared" si="231"/>
        <v/>
      </c>
      <c r="BG97" s="177" t="str">
        <f t="shared" si="231"/>
        <v/>
      </c>
      <c r="BH97" s="177" t="str">
        <f t="shared" si="231"/>
        <v/>
      </c>
      <c r="BI97" s="177" t="str">
        <f t="shared" si="231"/>
        <v/>
      </c>
      <c r="BJ97" s="177" t="str">
        <f t="shared" si="231"/>
        <v/>
      </c>
      <c r="BK97" s="177" t="str">
        <f t="shared" si="231"/>
        <v/>
      </c>
      <c r="BL97" s="177" t="str">
        <f t="shared" si="231"/>
        <v/>
      </c>
      <c r="BM97" s="177" t="str">
        <f t="shared" si="231"/>
        <v/>
      </c>
      <c r="BN97" s="177" t="str">
        <f t="shared" si="231"/>
        <v/>
      </c>
      <c r="BO97" s="177" t="str">
        <f t="shared" si="231"/>
        <v/>
      </c>
      <c r="BP97" s="177" t="str">
        <f t="shared" si="231"/>
        <v/>
      </c>
      <c r="BQ97" s="177" t="str">
        <f t="shared" si="231"/>
        <v/>
      </c>
      <c r="BR97" s="177" t="str">
        <f t="shared" si="231"/>
        <v/>
      </c>
      <c r="BS97" s="177" t="str">
        <f t="shared" si="231"/>
        <v/>
      </c>
      <c r="BT97" s="177" t="str">
        <f t="shared" si="237"/>
        <v/>
      </c>
      <c r="BU97" s="177" t="str">
        <f t="shared" si="237"/>
        <v/>
      </c>
      <c r="BV97" s="177" t="str">
        <f t="shared" si="237"/>
        <v/>
      </c>
      <c r="BW97" s="177" t="str">
        <f t="shared" si="237"/>
        <v/>
      </c>
      <c r="BX97" s="177" t="str">
        <f t="shared" si="237"/>
        <v/>
      </c>
      <c r="BY97" s="177" t="str">
        <f t="shared" si="237"/>
        <v/>
      </c>
      <c r="BZ97" s="177" t="str">
        <f t="shared" si="237"/>
        <v/>
      </c>
      <c r="CA97" s="177" t="str">
        <f t="shared" si="237"/>
        <v/>
      </c>
      <c r="CB97" s="177" t="str">
        <f t="shared" si="237"/>
        <v/>
      </c>
      <c r="CC97" s="177" t="str">
        <f t="shared" si="237"/>
        <v/>
      </c>
      <c r="CD97" s="177" t="str">
        <f t="shared" si="237"/>
        <v/>
      </c>
      <c r="CE97" s="177" t="str">
        <f t="shared" si="237"/>
        <v/>
      </c>
      <c r="CF97" s="177" t="str">
        <f t="shared" si="237"/>
        <v/>
      </c>
      <c r="CG97" s="177" t="str">
        <f t="shared" si="237"/>
        <v/>
      </c>
      <c r="CH97" s="177" t="str">
        <f t="shared" si="237"/>
        <v/>
      </c>
      <c r="CI97" s="177" t="str">
        <f t="shared" si="237"/>
        <v/>
      </c>
      <c r="CJ97" s="177" t="str">
        <f t="shared" si="232"/>
        <v/>
      </c>
      <c r="CK97" s="177" t="str">
        <f t="shared" si="232"/>
        <v/>
      </c>
      <c r="CL97" s="177" t="str">
        <f t="shared" si="232"/>
        <v/>
      </c>
      <c r="CM97" s="177" t="str">
        <f t="shared" si="232"/>
        <v/>
      </c>
      <c r="CN97" s="177" t="str">
        <f t="shared" si="232"/>
        <v/>
      </c>
      <c r="CO97" s="177" t="str">
        <f t="shared" si="232"/>
        <v/>
      </c>
      <c r="CP97" s="177" t="str">
        <f t="shared" si="232"/>
        <v/>
      </c>
      <c r="CQ97" s="177" t="str">
        <f t="shared" si="232"/>
        <v/>
      </c>
      <c r="CR97" s="177" t="str">
        <f t="shared" si="232"/>
        <v/>
      </c>
      <c r="CS97" s="177" t="str">
        <f t="shared" si="232"/>
        <v/>
      </c>
      <c r="CT97" s="177" t="str">
        <f t="shared" si="232"/>
        <v/>
      </c>
      <c r="CU97" s="177" t="str">
        <f t="shared" si="232"/>
        <v/>
      </c>
      <c r="CV97" s="177" t="str">
        <f t="shared" si="232"/>
        <v/>
      </c>
      <c r="CW97" s="177" t="str">
        <f t="shared" si="232"/>
        <v/>
      </c>
      <c r="CX97" s="177" t="str">
        <f t="shared" si="232"/>
        <v/>
      </c>
      <c r="CY97" s="177" t="str">
        <f t="shared" si="228"/>
        <v/>
      </c>
      <c r="CZ97" s="177" t="str">
        <f t="shared" si="228"/>
        <v/>
      </c>
      <c r="DA97" s="177" t="str">
        <f t="shared" si="228"/>
        <v/>
      </c>
      <c r="DB97" s="177" t="str">
        <f t="shared" si="228"/>
        <v/>
      </c>
      <c r="DC97" s="177" t="str">
        <f t="shared" si="228"/>
        <v/>
      </c>
      <c r="DD97" s="177" t="str">
        <f t="shared" si="228"/>
        <v/>
      </c>
      <c r="DE97" s="177" t="str">
        <f t="shared" si="228"/>
        <v/>
      </c>
      <c r="DF97" s="177" t="str">
        <f t="shared" si="228"/>
        <v/>
      </c>
      <c r="DG97" s="177" t="str">
        <f t="shared" si="228"/>
        <v/>
      </c>
      <c r="DH97" s="177" t="str">
        <f t="shared" si="228"/>
        <v/>
      </c>
      <c r="DI97" s="177" t="str">
        <f t="shared" si="228"/>
        <v/>
      </c>
      <c r="DJ97" s="177" t="str">
        <f t="shared" si="228"/>
        <v/>
      </c>
      <c r="DK97" s="177" t="str">
        <f t="shared" si="228"/>
        <v/>
      </c>
      <c r="DL97" s="177" t="str">
        <f t="shared" si="228"/>
        <v/>
      </c>
      <c r="DM97" s="177" t="str">
        <f t="shared" si="228"/>
        <v/>
      </c>
      <c r="DN97" s="177" t="str">
        <f t="shared" si="228"/>
        <v/>
      </c>
      <c r="DO97" s="177" t="str">
        <f t="shared" si="224"/>
        <v/>
      </c>
      <c r="DP97" s="177" t="str">
        <f t="shared" si="224"/>
        <v/>
      </c>
      <c r="DQ97" s="177" t="str">
        <f t="shared" si="224"/>
        <v/>
      </c>
      <c r="DR97" s="177" t="str">
        <f t="shared" si="224"/>
        <v/>
      </c>
      <c r="DS97" s="177" t="str">
        <f t="shared" si="224"/>
        <v/>
      </c>
      <c r="DT97" s="177" t="str">
        <f t="shared" si="224"/>
        <v/>
      </c>
      <c r="DU97" s="177" t="str">
        <f t="shared" si="224"/>
        <v/>
      </c>
      <c r="DV97" s="177" t="str">
        <f t="shared" si="224"/>
        <v/>
      </c>
      <c r="DW97" s="177" t="str">
        <f t="shared" si="224"/>
        <v/>
      </c>
      <c r="DX97" s="177" t="str">
        <f t="shared" si="224"/>
        <v/>
      </c>
      <c r="DY97" s="177" t="str">
        <f t="shared" si="224"/>
        <v/>
      </c>
      <c r="DZ97" s="177" t="str">
        <f t="shared" si="224"/>
        <v/>
      </c>
      <c r="EA97" s="177" t="str">
        <f t="shared" si="224"/>
        <v/>
      </c>
      <c r="EB97" s="177" t="str">
        <f t="shared" si="224"/>
        <v/>
      </c>
      <c r="EC97" s="177" t="str">
        <f t="shared" si="224"/>
        <v/>
      </c>
      <c r="ED97" s="177" t="str">
        <f t="shared" si="238"/>
        <v/>
      </c>
      <c r="EE97" s="177" t="str">
        <f t="shared" si="238"/>
        <v/>
      </c>
      <c r="EF97" s="177" t="str">
        <f t="shared" si="238"/>
        <v/>
      </c>
      <c r="EG97" s="177" t="str">
        <f t="shared" si="238"/>
        <v/>
      </c>
      <c r="EH97" s="177" t="str">
        <f t="shared" si="238"/>
        <v/>
      </c>
      <c r="EI97" s="177" t="str">
        <f t="shared" si="238"/>
        <v/>
      </c>
      <c r="EJ97" s="177" t="str">
        <f t="shared" si="238"/>
        <v/>
      </c>
      <c r="EK97" s="177" t="str">
        <f t="shared" si="238"/>
        <v/>
      </c>
      <c r="EL97" s="177" t="str">
        <f t="shared" si="238"/>
        <v/>
      </c>
      <c r="EM97" s="177" t="str">
        <f t="shared" si="238"/>
        <v/>
      </c>
      <c r="EN97" s="177" t="str">
        <f t="shared" si="238"/>
        <v/>
      </c>
      <c r="EO97" s="177" t="str">
        <f t="shared" si="238"/>
        <v/>
      </c>
      <c r="EP97" s="177" t="str">
        <f t="shared" si="238"/>
        <v/>
      </c>
      <c r="EQ97" s="177" t="str">
        <f t="shared" si="238"/>
        <v/>
      </c>
      <c r="ER97" s="177" t="str">
        <f t="shared" si="238"/>
        <v/>
      </c>
      <c r="ES97" s="177" t="str">
        <f t="shared" si="238"/>
        <v/>
      </c>
      <c r="ET97" s="177" t="str">
        <f t="shared" si="233"/>
        <v/>
      </c>
      <c r="EU97" s="177" t="str">
        <f t="shared" si="233"/>
        <v/>
      </c>
      <c r="EV97" s="177" t="str">
        <f t="shared" si="233"/>
        <v/>
      </c>
      <c r="EW97" s="177" t="str">
        <f t="shared" si="233"/>
        <v/>
      </c>
      <c r="EX97" s="177" t="str">
        <f t="shared" si="233"/>
        <v/>
      </c>
      <c r="EY97" s="177" t="str">
        <f t="shared" si="233"/>
        <v/>
      </c>
      <c r="EZ97" s="177" t="str">
        <f t="shared" si="233"/>
        <v/>
      </c>
      <c r="FA97" s="177" t="str">
        <f t="shared" si="233"/>
        <v/>
      </c>
      <c r="FB97" s="177" t="str">
        <f t="shared" si="233"/>
        <v/>
      </c>
      <c r="FC97" s="177" t="str">
        <f t="shared" si="233"/>
        <v/>
      </c>
      <c r="FD97" s="177" t="str">
        <f t="shared" si="233"/>
        <v/>
      </c>
      <c r="FE97" s="177" t="str">
        <f t="shared" si="233"/>
        <v/>
      </c>
      <c r="FF97" s="177" t="str">
        <f t="shared" si="233"/>
        <v/>
      </c>
      <c r="FG97" s="177" t="str">
        <f t="shared" si="233"/>
        <v/>
      </c>
      <c r="FH97" s="177" t="str">
        <f t="shared" si="233"/>
        <v/>
      </c>
      <c r="FI97" s="177" t="str">
        <f t="shared" si="243"/>
        <v/>
      </c>
      <c r="FJ97" s="177" t="str">
        <f t="shared" si="243"/>
        <v/>
      </c>
      <c r="FK97" s="177" t="str">
        <f t="shared" si="243"/>
        <v/>
      </c>
      <c r="FL97" s="177" t="str">
        <f t="shared" si="243"/>
        <v/>
      </c>
      <c r="FM97" s="177" t="str">
        <f t="shared" si="243"/>
        <v/>
      </c>
      <c r="FN97" s="177" t="str">
        <f t="shared" si="243"/>
        <v/>
      </c>
      <c r="FO97" s="177" t="str">
        <f t="shared" si="243"/>
        <v/>
      </c>
      <c r="FP97" s="177" t="str">
        <f t="shared" si="243"/>
        <v/>
      </c>
      <c r="FQ97" s="177" t="str">
        <f t="shared" si="243"/>
        <v/>
      </c>
      <c r="FR97" s="177" t="str">
        <f t="shared" si="243"/>
        <v/>
      </c>
      <c r="FS97" s="177" t="str">
        <f t="shared" si="243"/>
        <v/>
      </c>
      <c r="FT97" s="177" t="str">
        <f t="shared" si="243"/>
        <v/>
      </c>
      <c r="FU97" s="177" t="str">
        <f t="shared" si="243"/>
        <v/>
      </c>
      <c r="FV97" s="177" t="str">
        <f t="shared" si="243"/>
        <v/>
      </c>
      <c r="FW97" s="177" t="str">
        <f t="shared" si="243"/>
        <v/>
      </c>
      <c r="FX97" s="177" t="str">
        <f t="shared" si="243"/>
        <v/>
      </c>
      <c r="FY97" s="177" t="str">
        <f t="shared" si="239"/>
        <v/>
      </c>
      <c r="FZ97" s="177" t="str">
        <f t="shared" si="239"/>
        <v/>
      </c>
      <c r="GA97" s="177" t="str">
        <f t="shared" si="239"/>
        <v/>
      </c>
      <c r="GB97" s="177" t="str">
        <f t="shared" si="239"/>
        <v/>
      </c>
      <c r="GC97" s="177" t="str">
        <f t="shared" si="239"/>
        <v/>
      </c>
      <c r="GD97" s="177" t="str">
        <f t="shared" si="239"/>
        <v/>
      </c>
      <c r="GE97" s="177" t="str">
        <f t="shared" si="239"/>
        <v/>
      </c>
      <c r="GF97" s="177" t="str">
        <f t="shared" si="239"/>
        <v/>
      </c>
      <c r="GG97" s="177" t="str">
        <f t="shared" si="239"/>
        <v/>
      </c>
      <c r="GH97" s="177" t="str">
        <f t="shared" si="239"/>
        <v/>
      </c>
      <c r="GI97" s="177" t="str">
        <f t="shared" si="239"/>
        <v/>
      </c>
      <c r="GJ97" s="177" t="str">
        <f t="shared" si="239"/>
        <v/>
      </c>
      <c r="GK97" s="177" t="str">
        <f t="shared" si="239"/>
        <v/>
      </c>
      <c r="GL97" s="177" t="str">
        <f t="shared" si="239"/>
        <v/>
      </c>
      <c r="GM97" s="177" t="str">
        <f t="shared" si="239"/>
        <v/>
      </c>
      <c r="GN97" s="177" t="str">
        <f t="shared" si="234"/>
        <v/>
      </c>
      <c r="GO97" s="177" t="str">
        <f t="shared" si="234"/>
        <v/>
      </c>
      <c r="GP97" s="177" t="str">
        <f t="shared" si="234"/>
        <v/>
      </c>
      <c r="GQ97" s="177" t="str">
        <f t="shared" si="229"/>
        <v/>
      </c>
      <c r="GR97" s="177" t="str">
        <f t="shared" si="240"/>
        <v/>
      </c>
      <c r="GS97" s="177" t="str">
        <f t="shared" si="240"/>
        <v/>
      </c>
      <c r="GT97" s="177" t="str">
        <f t="shared" si="240"/>
        <v/>
      </c>
      <c r="GU97" s="177" t="str">
        <f t="shared" si="240"/>
        <v/>
      </c>
      <c r="GV97" s="177" t="str">
        <f t="shared" si="240"/>
        <v/>
      </c>
      <c r="GW97" s="177" t="str">
        <f t="shared" si="240"/>
        <v/>
      </c>
      <c r="GX97" s="177" t="str">
        <f t="shared" si="240"/>
        <v/>
      </c>
      <c r="GY97" s="177" t="str">
        <f t="shared" si="240"/>
        <v/>
      </c>
      <c r="GZ97" s="177" t="str">
        <f t="shared" si="240"/>
        <v/>
      </c>
      <c r="HA97" s="177" t="str">
        <f t="shared" si="240"/>
        <v/>
      </c>
      <c r="HB97" s="177" t="str">
        <f t="shared" si="240"/>
        <v/>
      </c>
      <c r="HC97" s="177" t="str">
        <f t="shared" si="240"/>
        <v/>
      </c>
      <c r="HD97" s="177" t="str">
        <f t="shared" si="240"/>
        <v/>
      </c>
      <c r="HE97" s="177" t="str">
        <f t="shared" si="240"/>
        <v/>
      </c>
      <c r="HF97" s="177" t="str">
        <f t="shared" si="240"/>
        <v/>
      </c>
      <c r="HG97" s="177" t="str">
        <f t="shared" si="240"/>
        <v/>
      </c>
      <c r="HH97" s="177" t="str">
        <f t="shared" si="235"/>
        <v/>
      </c>
      <c r="HI97" s="177" t="str">
        <f t="shared" si="235"/>
        <v/>
      </c>
      <c r="HJ97" s="177" t="str">
        <f t="shared" si="235"/>
        <v/>
      </c>
      <c r="HK97" s="177" t="str">
        <f t="shared" si="235"/>
        <v/>
      </c>
      <c r="HL97" s="177" t="str">
        <f t="shared" si="235"/>
        <v/>
      </c>
      <c r="HM97" s="177" t="str">
        <f t="shared" si="235"/>
        <v/>
      </c>
      <c r="HN97" s="177" t="str">
        <f t="shared" si="235"/>
        <v/>
      </c>
      <c r="HO97" s="177" t="str">
        <f t="shared" si="235"/>
        <v/>
      </c>
      <c r="HP97" s="177" t="str">
        <f t="shared" si="235"/>
        <v/>
      </c>
      <c r="HQ97" s="177" t="str">
        <f t="shared" si="235"/>
        <v/>
      </c>
      <c r="HR97" s="177" t="str">
        <f t="shared" si="235"/>
        <v/>
      </c>
      <c r="HS97" s="177" t="str">
        <f t="shared" si="235"/>
        <v/>
      </c>
      <c r="HT97" s="177" t="str">
        <f t="shared" si="235"/>
        <v/>
      </c>
      <c r="HU97" s="177" t="str">
        <f t="shared" si="235"/>
        <v/>
      </c>
      <c r="HV97" s="177" t="str">
        <f t="shared" si="235"/>
        <v/>
      </c>
      <c r="HW97" s="177" t="str">
        <f t="shared" si="230"/>
        <v/>
      </c>
      <c r="HX97" s="177" t="str">
        <f t="shared" si="241"/>
        <v/>
      </c>
      <c r="HY97" s="177" t="str">
        <f t="shared" si="241"/>
        <v/>
      </c>
      <c r="HZ97" s="177" t="str">
        <f t="shared" si="241"/>
        <v/>
      </c>
      <c r="IA97" s="177" t="str">
        <f t="shared" si="241"/>
        <v/>
      </c>
      <c r="IB97" s="177" t="str">
        <f t="shared" si="241"/>
        <v/>
      </c>
      <c r="IC97" s="177" t="str">
        <f t="shared" si="241"/>
        <v/>
      </c>
      <c r="ID97" s="177" t="str">
        <f t="shared" si="241"/>
        <v/>
      </c>
      <c r="IE97" s="192" t="str">
        <f t="shared" si="185"/>
        <v/>
      </c>
      <c r="IF97" s="193" t="e">
        <f t="shared" si="174"/>
        <v>#N/A</v>
      </c>
      <c r="IG97" s="193" t="e">
        <f t="shared" si="245"/>
        <v>#N/A</v>
      </c>
      <c r="IH97" s="193" t="e">
        <f t="shared" si="245"/>
        <v>#N/A</v>
      </c>
      <c r="II97" s="193" t="e">
        <f t="shared" si="245"/>
        <v>#N/A</v>
      </c>
      <c r="IJ97" s="193" t="e">
        <f t="shared" ref="IJ97:IX103" si="255">IF(ISNONTEXT($U97),IF($K97="R",_xlfn.BETA.DIST(AQ97,$Q97,$R97,FALSE,$D97,$F97),_xlfn.BETA.DIST(AQ97,$R97,$Q97,FALSE,$D97,$F97)),NA())</f>
        <v>#N/A</v>
      </c>
      <c r="IK97" s="193" t="e">
        <f t="shared" si="255"/>
        <v>#N/A</v>
      </c>
      <c r="IL97" s="193" t="e">
        <f t="shared" si="255"/>
        <v>#N/A</v>
      </c>
      <c r="IM97" s="193" t="e">
        <f t="shared" si="255"/>
        <v>#N/A</v>
      </c>
      <c r="IN97" s="193" t="e">
        <f t="shared" si="255"/>
        <v>#N/A</v>
      </c>
      <c r="IO97" s="193" t="e">
        <f t="shared" si="255"/>
        <v>#N/A</v>
      </c>
      <c r="IP97" s="193" t="e">
        <f t="shared" si="255"/>
        <v>#N/A</v>
      </c>
      <c r="IQ97" s="193" t="e">
        <f t="shared" si="255"/>
        <v>#N/A</v>
      </c>
      <c r="IR97" s="193" t="e">
        <f t="shared" si="255"/>
        <v>#N/A</v>
      </c>
      <c r="IS97" s="193" t="e">
        <f t="shared" si="255"/>
        <v>#N/A</v>
      </c>
      <c r="IT97" s="193" t="e">
        <f t="shared" si="255"/>
        <v>#N/A</v>
      </c>
      <c r="IU97" s="193" t="e">
        <f t="shared" si="255"/>
        <v>#N/A</v>
      </c>
      <c r="IV97" s="193" t="e">
        <f t="shared" si="255"/>
        <v>#N/A</v>
      </c>
      <c r="IW97" s="193" t="e">
        <f t="shared" si="255"/>
        <v>#N/A</v>
      </c>
      <c r="IX97" s="193" t="e">
        <f t="shared" si="255"/>
        <v>#N/A</v>
      </c>
      <c r="IY97" s="193" t="e">
        <f t="shared" si="251"/>
        <v>#N/A</v>
      </c>
      <c r="IZ97" s="193" t="e">
        <f t="shared" si="251"/>
        <v>#N/A</v>
      </c>
      <c r="JA97" s="193" t="e">
        <f t="shared" si="251"/>
        <v>#N/A</v>
      </c>
      <c r="JB97" s="193" t="e">
        <f t="shared" si="251"/>
        <v>#N/A</v>
      </c>
      <c r="JC97" s="193" t="e">
        <f t="shared" si="251"/>
        <v>#N/A</v>
      </c>
      <c r="JD97" s="193" t="e">
        <f t="shared" si="251"/>
        <v>#N/A</v>
      </c>
      <c r="JE97" s="193" t="e">
        <f t="shared" si="251"/>
        <v>#N/A</v>
      </c>
      <c r="JF97" s="193" t="e">
        <f t="shared" si="251"/>
        <v>#N/A</v>
      </c>
      <c r="JG97" s="193" t="e">
        <f t="shared" si="251"/>
        <v>#N/A</v>
      </c>
      <c r="JH97" s="193" t="e">
        <f t="shared" si="251"/>
        <v>#N/A</v>
      </c>
      <c r="JI97" s="193" t="e">
        <f t="shared" si="251"/>
        <v>#N/A</v>
      </c>
      <c r="JJ97" s="193" t="e">
        <f t="shared" si="251"/>
        <v>#N/A</v>
      </c>
      <c r="JK97" s="193" t="e">
        <f t="shared" si="251"/>
        <v>#N/A</v>
      </c>
      <c r="JL97" s="193" t="e">
        <f t="shared" si="251"/>
        <v>#N/A</v>
      </c>
      <c r="JM97" s="193" t="e">
        <f t="shared" si="251"/>
        <v>#N/A</v>
      </c>
      <c r="JN97" s="193" t="e">
        <f t="shared" si="248"/>
        <v>#N/A</v>
      </c>
      <c r="JO97" s="193" t="e">
        <f t="shared" si="248"/>
        <v>#N/A</v>
      </c>
      <c r="JP97" s="193" t="e">
        <f t="shared" si="248"/>
        <v>#N/A</v>
      </c>
      <c r="JQ97" s="193" t="e">
        <f t="shared" si="248"/>
        <v>#N/A</v>
      </c>
      <c r="JR97" s="193" t="e">
        <f t="shared" si="248"/>
        <v>#N/A</v>
      </c>
      <c r="JS97" s="193" t="e">
        <f t="shared" si="248"/>
        <v>#N/A</v>
      </c>
      <c r="JT97" s="193" t="e">
        <f t="shared" si="248"/>
        <v>#N/A</v>
      </c>
      <c r="JU97" s="193" t="e">
        <f t="shared" si="248"/>
        <v>#N/A</v>
      </c>
      <c r="JV97" s="193" t="e">
        <f t="shared" si="248"/>
        <v>#N/A</v>
      </c>
      <c r="JW97" s="193" t="e">
        <f t="shared" si="248"/>
        <v>#N/A</v>
      </c>
      <c r="JX97" s="193" t="e">
        <f t="shared" si="248"/>
        <v>#N/A</v>
      </c>
      <c r="JY97" s="193" t="e">
        <f t="shared" si="248"/>
        <v>#N/A</v>
      </c>
      <c r="JZ97" s="193" t="e">
        <f t="shared" si="248"/>
        <v>#N/A</v>
      </c>
      <c r="KA97" s="193" t="e">
        <f t="shared" si="248"/>
        <v>#N/A</v>
      </c>
      <c r="KB97" s="193" t="e">
        <f t="shared" si="248"/>
        <v>#N/A</v>
      </c>
      <c r="KC97" s="193" t="e">
        <f t="shared" si="225"/>
        <v>#N/A</v>
      </c>
      <c r="KD97" s="193" t="e">
        <f t="shared" si="225"/>
        <v>#N/A</v>
      </c>
      <c r="KE97" s="193" t="e">
        <f t="shared" si="225"/>
        <v>#N/A</v>
      </c>
      <c r="KF97" s="193" t="e">
        <f t="shared" si="225"/>
        <v>#N/A</v>
      </c>
      <c r="KG97" s="193" t="e">
        <f t="shared" si="225"/>
        <v>#N/A</v>
      </c>
      <c r="KH97" s="193" t="e">
        <f t="shared" si="225"/>
        <v>#N/A</v>
      </c>
      <c r="KI97" s="193" t="e">
        <f t="shared" si="225"/>
        <v>#N/A</v>
      </c>
      <c r="KJ97" s="193" t="e">
        <f t="shared" si="225"/>
        <v>#N/A</v>
      </c>
      <c r="KK97" s="193" t="e">
        <f t="shared" si="225"/>
        <v>#N/A</v>
      </c>
      <c r="KL97" s="193" t="e">
        <f t="shared" si="225"/>
        <v>#N/A</v>
      </c>
      <c r="KM97" s="193" t="e">
        <f t="shared" si="225"/>
        <v>#N/A</v>
      </c>
      <c r="KN97" s="193" t="e">
        <f t="shared" si="225"/>
        <v>#N/A</v>
      </c>
      <c r="KO97" s="193" t="e">
        <f t="shared" si="225"/>
        <v>#N/A</v>
      </c>
      <c r="KP97" s="193" t="e">
        <f t="shared" si="225"/>
        <v>#N/A</v>
      </c>
      <c r="KQ97" s="193" t="e">
        <f t="shared" si="225"/>
        <v>#N/A</v>
      </c>
      <c r="KR97" s="193" t="e">
        <f t="shared" si="197"/>
        <v>#N/A</v>
      </c>
      <c r="KS97" s="193" t="e">
        <f t="shared" si="246"/>
        <v>#N/A</v>
      </c>
      <c r="KT97" s="193" t="e">
        <f t="shared" si="246"/>
        <v>#N/A</v>
      </c>
      <c r="KU97" s="193" t="e">
        <f t="shared" si="246"/>
        <v>#N/A</v>
      </c>
      <c r="KV97" s="193" t="e">
        <f t="shared" ref="KV97:LJ103" si="256">IF(ISNONTEXT($U97),IF($K97="R",_xlfn.BETA.DIST(DC97,$Q97,$R97,FALSE,$D97,$F97),_xlfn.BETA.DIST(DC97,$R97,$Q97,FALSE,$D97,$F97)),NA())</f>
        <v>#N/A</v>
      </c>
      <c r="KW97" s="193" t="e">
        <f t="shared" si="256"/>
        <v>#N/A</v>
      </c>
      <c r="KX97" s="193" t="e">
        <f t="shared" si="256"/>
        <v>#N/A</v>
      </c>
      <c r="KY97" s="193" t="e">
        <f t="shared" si="256"/>
        <v>#N/A</v>
      </c>
      <c r="KZ97" s="193" t="e">
        <f t="shared" si="256"/>
        <v>#N/A</v>
      </c>
      <c r="LA97" s="193" t="e">
        <f t="shared" si="256"/>
        <v>#N/A</v>
      </c>
      <c r="LB97" s="193" t="e">
        <f t="shared" si="256"/>
        <v>#N/A</v>
      </c>
      <c r="LC97" s="193" t="e">
        <f t="shared" si="256"/>
        <v>#N/A</v>
      </c>
      <c r="LD97" s="193" t="e">
        <f t="shared" si="256"/>
        <v>#N/A</v>
      </c>
      <c r="LE97" s="193" t="e">
        <f t="shared" si="256"/>
        <v>#N/A</v>
      </c>
      <c r="LF97" s="193" t="e">
        <f t="shared" si="256"/>
        <v>#N/A</v>
      </c>
      <c r="LG97" s="193" t="e">
        <f t="shared" si="256"/>
        <v>#N/A</v>
      </c>
      <c r="LH97" s="193" t="e">
        <f t="shared" si="256"/>
        <v>#N/A</v>
      </c>
      <c r="LI97" s="193" t="e">
        <f t="shared" si="256"/>
        <v>#N/A</v>
      </c>
      <c r="LJ97" s="193" t="e">
        <f t="shared" si="256"/>
        <v>#N/A</v>
      </c>
      <c r="LK97" s="193" t="e">
        <f t="shared" si="252"/>
        <v>#N/A</v>
      </c>
      <c r="LL97" s="193" t="e">
        <f t="shared" si="252"/>
        <v>#N/A</v>
      </c>
      <c r="LM97" s="193" t="e">
        <f t="shared" si="252"/>
        <v>#N/A</v>
      </c>
      <c r="LN97" s="193" t="e">
        <f t="shared" si="252"/>
        <v>#N/A</v>
      </c>
      <c r="LO97" s="193" t="e">
        <f t="shared" si="252"/>
        <v>#N/A</v>
      </c>
      <c r="LP97" s="193" t="e">
        <f t="shared" si="252"/>
        <v>#N/A</v>
      </c>
      <c r="LQ97" s="193" t="e">
        <f t="shared" si="252"/>
        <v>#N/A</v>
      </c>
      <c r="LR97" s="193" t="e">
        <f t="shared" si="252"/>
        <v>#N/A</v>
      </c>
      <c r="LS97" s="193" t="e">
        <f t="shared" si="252"/>
        <v>#N/A</v>
      </c>
      <c r="LT97" s="193" t="e">
        <f t="shared" si="252"/>
        <v>#N/A</v>
      </c>
      <c r="LU97" s="193" t="e">
        <f t="shared" si="252"/>
        <v>#N/A</v>
      </c>
      <c r="LV97" s="193" t="e">
        <f t="shared" si="252"/>
        <v>#N/A</v>
      </c>
      <c r="LW97" s="193" t="e">
        <f t="shared" si="252"/>
        <v>#N/A</v>
      </c>
      <c r="LX97" s="193" t="e">
        <f t="shared" si="252"/>
        <v>#N/A</v>
      </c>
      <c r="LY97" s="193" t="e">
        <f t="shared" si="252"/>
        <v>#N/A</v>
      </c>
      <c r="LZ97" s="193" t="e">
        <f t="shared" si="249"/>
        <v>#N/A</v>
      </c>
      <c r="MA97" s="193" t="e">
        <f t="shared" si="249"/>
        <v>#N/A</v>
      </c>
      <c r="MB97" s="193" t="e">
        <f t="shared" si="249"/>
        <v>#N/A</v>
      </c>
      <c r="MC97" s="193" t="e">
        <f t="shared" si="249"/>
        <v>#N/A</v>
      </c>
      <c r="MD97" s="193" t="e">
        <f t="shared" si="249"/>
        <v>#N/A</v>
      </c>
      <c r="ME97" s="193" t="e">
        <f t="shared" si="249"/>
        <v>#N/A</v>
      </c>
      <c r="MF97" s="193" t="e">
        <f t="shared" si="249"/>
        <v>#N/A</v>
      </c>
      <c r="MG97" s="193" t="e">
        <f t="shared" si="249"/>
        <v>#N/A</v>
      </c>
      <c r="MH97" s="193" t="e">
        <f t="shared" si="249"/>
        <v>#N/A</v>
      </c>
      <c r="MI97" s="193" t="e">
        <f t="shared" si="249"/>
        <v>#N/A</v>
      </c>
      <c r="MJ97" s="193" t="e">
        <f t="shared" si="249"/>
        <v>#N/A</v>
      </c>
      <c r="MK97" s="193" t="e">
        <f t="shared" si="249"/>
        <v>#N/A</v>
      </c>
      <c r="ML97" s="193" t="e">
        <f t="shared" si="249"/>
        <v>#N/A</v>
      </c>
      <c r="MM97" s="193" t="e">
        <f t="shared" si="249"/>
        <v>#N/A</v>
      </c>
      <c r="MN97" s="193" t="e">
        <f t="shared" si="249"/>
        <v>#N/A</v>
      </c>
      <c r="MO97" s="193" t="e">
        <f t="shared" si="226"/>
        <v>#N/A</v>
      </c>
      <c r="MP97" s="193" t="e">
        <f t="shared" si="226"/>
        <v>#N/A</v>
      </c>
      <c r="MQ97" s="193" t="e">
        <f t="shared" si="226"/>
        <v>#N/A</v>
      </c>
      <c r="MR97" s="193" t="e">
        <f t="shared" si="226"/>
        <v>#N/A</v>
      </c>
      <c r="MS97" s="193" t="e">
        <f t="shared" si="226"/>
        <v>#N/A</v>
      </c>
      <c r="MT97" s="193" t="e">
        <f t="shared" si="226"/>
        <v>#N/A</v>
      </c>
      <c r="MU97" s="193" t="e">
        <f t="shared" si="226"/>
        <v>#N/A</v>
      </c>
      <c r="MV97" s="193" t="e">
        <f t="shared" si="226"/>
        <v>#N/A</v>
      </c>
      <c r="MW97" s="193" t="e">
        <f t="shared" si="226"/>
        <v>#N/A</v>
      </c>
      <c r="MX97" s="193" t="e">
        <f t="shared" si="226"/>
        <v>#N/A</v>
      </c>
      <c r="MY97" s="193" t="e">
        <f t="shared" si="226"/>
        <v>#N/A</v>
      </c>
      <c r="MZ97" s="193" t="e">
        <f t="shared" si="226"/>
        <v>#N/A</v>
      </c>
      <c r="NA97" s="193" t="e">
        <f t="shared" si="226"/>
        <v>#N/A</v>
      </c>
      <c r="NB97" s="193" t="e">
        <f t="shared" si="226"/>
        <v>#N/A</v>
      </c>
      <c r="NC97" s="193" t="e">
        <f t="shared" si="226"/>
        <v>#N/A</v>
      </c>
      <c r="ND97" s="193" t="e">
        <f t="shared" si="198"/>
        <v>#N/A</v>
      </c>
      <c r="NE97" s="193" t="e">
        <f t="shared" si="247"/>
        <v>#N/A</v>
      </c>
      <c r="NF97" s="193" t="e">
        <f t="shared" si="247"/>
        <v>#N/A</v>
      </c>
      <c r="NG97" s="193" t="e">
        <f t="shared" si="247"/>
        <v>#N/A</v>
      </c>
      <c r="NH97" s="193" t="e">
        <f t="shared" ref="NH97:NV103" si="257">IF(ISNONTEXT($U97),IF($K97="R",_xlfn.BETA.DIST(FO97,$Q97,$R97,FALSE,$D97,$F97),_xlfn.BETA.DIST(FO97,$R97,$Q97,FALSE,$D97,$F97)),NA())</f>
        <v>#N/A</v>
      </c>
      <c r="NI97" s="193" t="e">
        <f t="shared" si="257"/>
        <v>#N/A</v>
      </c>
      <c r="NJ97" s="193" t="e">
        <f t="shared" si="257"/>
        <v>#N/A</v>
      </c>
      <c r="NK97" s="193" t="e">
        <f t="shared" si="257"/>
        <v>#N/A</v>
      </c>
      <c r="NL97" s="193" t="e">
        <f t="shared" si="257"/>
        <v>#N/A</v>
      </c>
      <c r="NM97" s="193" t="e">
        <f t="shared" si="257"/>
        <v>#N/A</v>
      </c>
      <c r="NN97" s="193" t="e">
        <f t="shared" si="257"/>
        <v>#N/A</v>
      </c>
      <c r="NO97" s="193" t="e">
        <f t="shared" si="257"/>
        <v>#N/A</v>
      </c>
      <c r="NP97" s="193" t="e">
        <f t="shared" si="257"/>
        <v>#N/A</v>
      </c>
      <c r="NQ97" s="193" t="e">
        <f t="shared" si="257"/>
        <v>#N/A</v>
      </c>
      <c r="NR97" s="193" t="e">
        <f t="shared" si="257"/>
        <v>#N/A</v>
      </c>
      <c r="NS97" s="193" t="e">
        <f t="shared" si="257"/>
        <v>#N/A</v>
      </c>
      <c r="NT97" s="193" t="e">
        <f t="shared" si="257"/>
        <v>#N/A</v>
      </c>
      <c r="NU97" s="193" t="e">
        <f t="shared" si="257"/>
        <v>#N/A</v>
      </c>
      <c r="NV97" s="193" t="e">
        <f t="shared" si="257"/>
        <v>#N/A</v>
      </c>
      <c r="NW97" s="193" t="e">
        <f t="shared" si="253"/>
        <v>#N/A</v>
      </c>
      <c r="NX97" s="193" t="e">
        <f t="shared" si="253"/>
        <v>#N/A</v>
      </c>
      <c r="NY97" s="193" t="e">
        <f t="shared" si="253"/>
        <v>#N/A</v>
      </c>
      <c r="NZ97" s="193" t="e">
        <f t="shared" si="253"/>
        <v>#N/A</v>
      </c>
      <c r="OA97" s="193" t="e">
        <f t="shared" si="253"/>
        <v>#N/A</v>
      </c>
      <c r="OB97" s="193" t="e">
        <f t="shared" si="253"/>
        <v>#N/A</v>
      </c>
      <c r="OC97" s="193" t="e">
        <f t="shared" si="253"/>
        <v>#N/A</v>
      </c>
      <c r="OD97" s="193" t="e">
        <f t="shared" si="253"/>
        <v>#N/A</v>
      </c>
      <c r="OE97" s="193" t="e">
        <f t="shared" si="253"/>
        <v>#N/A</v>
      </c>
      <c r="OF97" s="193" t="e">
        <f t="shared" si="253"/>
        <v>#N/A</v>
      </c>
      <c r="OG97" s="193" t="e">
        <f t="shared" si="253"/>
        <v>#N/A</v>
      </c>
      <c r="OH97" s="193" t="e">
        <f t="shared" si="253"/>
        <v>#N/A</v>
      </c>
      <c r="OI97" s="193" t="e">
        <f t="shared" si="253"/>
        <v>#N/A</v>
      </c>
      <c r="OJ97" s="193" t="e">
        <f t="shared" si="253"/>
        <v>#N/A</v>
      </c>
      <c r="OK97" s="193" t="e">
        <f t="shared" si="253"/>
        <v>#N/A</v>
      </c>
      <c r="OL97" s="193" t="e">
        <f t="shared" si="250"/>
        <v>#N/A</v>
      </c>
      <c r="OM97" s="193" t="e">
        <f t="shared" si="250"/>
        <v>#N/A</v>
      </c>
      <c r="ON97" s="193" t="e">
        <f t="shared" si="250"/>
        <v>#N/A</v>
      </c>
      <c r="OO97" s="193" t="e">
        <f t="shared" si="250"/>
        <v>#N/A</v>
      </c>
      <c r="OP97" s="193" t="e">
        <f t="shared" si="250"/>
        <v>#N/A</v>
      </c>
      <c r="OQ97" s="193" t="e">
        <f t="shared" si="250"/>
        <v>#N/A</v>
      </c>
      <c r="OR97" s="193" t="e">
        <f t="shared" si="250"/>
        <v>#N/A</v>
      </c>
      <c r="OS97" s="193" t="e">
        <f t="shared" si="250"/>
        <v>#N/A</v>
      </c>
      <c r="OT97" s="193" t="e">
        <f t="shared" si="250"/>
        <v>#N/A</v>
      </c>
      <c r="OU97" s="193" t="e">
        <f t="shared" si="250"/>
        <v>#N/A</v>
      </c>
      <c r="OV97" s="193" t="e">
        <f t="shared" si="250"/>
        <v>#N/A</v>
      </c>
      <c r="OW97" s="193" t="e">
        <f t="shared" si="250"/>
        <v>#N/A</v>
      </c>
      <c r="OX97" s="193" t="e">
        <f t="shared" si="250"/>
        <v>#N/A</v>
      </c>
      <c r="OY97" s="193" t="e">
        <f t="shared" si="250"/>
        <v>#N/A</v>
      </c>
      <c r="OZ97" s="193" t="e">
        <f t="shared" si="250"/>
        <v>#N/A</v>
      </c>
      <c r="PA97" s="193" t="e">
        <f t="shared" si="227"/>
        <v>#N/A</v>
      </c>
      <c r="PB97" s="193" t="e">
        <f t="shared" si="227"/>
        <v>#N/A</v>
      </c>
      <c r="PC97" s="193" t="e">
        <f t="shared" si="227"/>
        <v>#N/A</v>
      </c>
      <c r="PD97" s="193" t="e">
        <f t="shared" si="227"/>
        <v>#N/A</v>
      </c>
      <c r="PE97" s="193" t="e">
        <f t="shared" si="227"/>
        <v>#N/A</v>
      </c>
      <c r="PF97" s="193" t="e">
        <f t="shared" si="227"/>
        <v>#N/A</v>
      </c>
      <c r="PG97" s="193" t="e">
        <f t="shared" si="227"/>
        <v>#N/A</v>
      </c>
      <c r="PH97" s="193" t="e">
        <f t="shared" si="227"/>
        <v>#N/A</v>
      </c>
      <c r="PI97" s="193" t="e">
        <f t="shared" si="227"/>
        <v>#N/A</v>
      </c>
      <c r="PJ97" s="193" t="e">
        <f t="shared" si="227"/>
        <v>#N/A</v>
      </c>
      <c r="PK97" s="193" t="e">
        <f t="shared" si="227"/>
        <v>#N/A</v>
      </c>
      <c r="PL97" s="193" t="e">
        <f t="shared" si="227"/>
        <v>#N/A</v>
      </c>
      <c r="PM97" s="193" t="e">
        <f t="shared" si="227"/>
        <v>#N/A</v>
      </c>
      <c r="PN97" s="193" t="e">
        <f t="shared" si="227"/>
        <v>#N/A</v>
      </c>
      <c r="PO97" s="193" t="e">
        <f t="shared" si="227"/>
        <v>#N/A</v>
      </c>
      <c r="PP97" s="193" t="e">
        <f t="shared" si="199"/>
        <v>#N/A</v>
      </c>
      <c r="PQ97" s="193" t="e">
        <f t="shared" si="222"/>
        <v>#N/A</v>
      </c>
      <c r="PR97" s="193" t="e">
        <f t="shared" si="222"/>
        <v>#N/A</v>
      </c>
      <c r="PS97" s="193" t="e">
        <f t="shared" si="222"/>
        <v>#N/A</v>
      </c>
      <c r="PT97" s="193" t="e">
        <f t="shared" si="222"/>
        <v>#N/A</v>
      </c>
      <c r="PU97" s="193" t="e">
        <f t="shared" si="222"/>
        <v>#N/A</v>
      </c>
      <c r="PV97" s="193" t="e">
        <f t="shared" si="222"/>
        <v>#N/A</v>
      </c>
      <c r="PW97" s="193" t="e">
        <f t="shared" si="222"/>
        <v>#N/A</v>
      </c>
      <c r="PX97" s="193" t="e">
        <f t="shared" si="222"/>
        <v>#N/A</v>
      </c>
    </row>
    <row r="98" spans="1:440" hidden="1" x14ac:dyDescent="0.45">
      <c r="A98" s="20">
        <v>95</v>
      </c>
      <c r="B98" s="134"/>
      <c r="C98" s="279"/>
      <c r="D98" s="280" t="str">
        <f t="shared" si="176"/>
        <v/>
      </c>
      <c r="E98" s="281"/>
      <c r="F98" s="280" t="str">
        <f t="shared" si="177"/>
        <v/>
      </c>
      <c r="G98" s="279"/>
      <c r="H98" s="135"/>
      <c r="I98" s="110" t="str">
        <f t="shared" si="178"/>
        <v/>
      </c>
      <c r="J98" s="21" t="str">
        <f t="shared" si="179"/>
        <v/>
      </c>
      <c r="K98" s="22" t="str">
        <f t="shared" si="180"/>
        <v/>
      </c>
      <c r="L98" s="23" t="str">
        <f>IF(J98="","",IF(OR($J98&lt;Skew!$B$3,$J98=Skew!$B$3),IF($J98&gt;Skew!$C$3,Skew!$A$3,IF($J98&gt;Skew!$C$4,Skew!$A$4,IF($J98&gt;Skew!$C$5,Skew!$A$5,IF($J98&gt;Skew!$C$6,Skew!$A$6,IF($J98&gt;Skew!$C$7,Skew!$A$7,IF($J98&gt;Skew!$C$8,Skew!$A$8,IF($J98&gt;Skew!$C$9,Skew!$A$9,IF($J98&gt;Skew!$C$10,Skew!$A$10,IF($J98&gt;Skew!$C$11,Skew!$A$11,IF($J98&gt;Skew!$C$12,Skew!$A$12,IF($J98&gt;Skew!$C$13,Skew!$A$13,IF($J98&gt;Skew!$C$14,Skew!$A$14,IF($J98&gt;Skew!$C$15,Skew!$A$15,IF($J98&gt;Skew!$C$16,Skew!$A$16,Skew!$A$17)
)))))))))))))))</f>
        <v/>
      </c>
      <c r="M98" s="22" t="str">
        <f>IF(J98="","",MATCH(L98,Skew!$A$3:$A$17,0))</f>
        <v/>
      </c>
      <c r="N98" s="22" t="str">
        <f t="shared" si="168"/>
        <v/>
      </c>
      <c r="O98" s="24"/>
      <c r="P98" s="22" t="str">
        <f>IF(OR(J98="",O98=""),"",MATCH(O98,Confidence!$A$3:$A$12,0))</f>
        <v/>
      </c>
      <c r="Q98" s="25" t="str">
        <f t="shared" si="169"/>
        <v/>
      </c>
      <c r="R98" s="25" t="str">
        <f t="shared" si="170"/>
        <v/>
      </c>
      <c r="S98" s="22"/>
      <c r="T98" s="102" t="str">
        <f t="shared" si="171"/>
        <v/>
      </c>
      <c r="U98" s="102" t="str">
        <f t="shared" si="172"/>
        <v/>
      </c>
      <c r="V98" s="37" t="str">
        <f t="shared" si="173"/>
        <v/>
      </c>
      <c r="W98" s="115"/>
      <c r="X98" s="204" t="str">
        <f>IF(AND(D98&gt;0,E98&gt;0,F98&gt;0,Q98&gt;0,R98&gt;0,W98&gt;0,NOT(O98="")),ABS(VLOOKUP($W$1,VLookups!$A$30:$B$31,2,FALSE)-_xlfn.BETA.DIST(W98,IF(K98="L",R98,Q98),IF(K98="L",Q98,R98),TRUE,D98,F98)),"")</f>
        <v/>
      </c>
      <c r="Y98" s="112" t="str">
        <f>IF(OR($Q98="",$R98=""),"",_xlfn.BETA.INV(ABS(VLOOKUP($W$1,VLookups!$A$30:$B$31,2,FALSE)-Y$3),IF($K98="L",$R98,$Q98),IF($K98="L",$Q98,$R98),$D98,$F98))</f>
        <v/>
      </c>
      <c r="Z98" s="113" t="str">
        <f>IF(OR($Q98="",$R98=""),"",_xlfn.BETA.INV(ABS(VLOOKUP($W$1,VLookups!$A$30:$B$31,2,FALSE)-Z$3),IF($K98="L",$R98,$Q98),IF($K98="L",$Q98,$R98),$D98,$F98))</f>
        <v/>
      </c>
      <c r="AA98" s="112" t="str">
        <f>IF(OR($Q98="",$R98=""),"",_xlfn.BETA.INV(ABS(VLOOKUP($W$1,VLookups!$A$30:$B$31,2,FALSE)-AA$3),IF($K98="L",$R98,$Q98),IF($K98="L",$Q98,$R98),$D98,$F98))</f>
        <v/>
      </c>
      <c r="AB98" s="113" t="str">
        <f>IF(OR($Q98="",$R98=""),"",_xlfn.BETA.INV(ABS(VLOOKUP($W$1,VLookups!$A$30:$B$31,2,FALSE)-AB$3),IF($K98="L",$R98,$Q98),IF($K98="L",$Q98,$R98),$D98,$F98))</f>
        <v/>
      </c>
      <c r="AC98" s="112" t="str">
        <f>IF(OR($Q98="",$R98=""),"",_xlfn.BETA.INV(ABS(VLOOKUP($W$1,VLookups!$A$30:$B$31,2,FALSE)-AC$3),IF($K98="L",$R98,$Q98),IF($K98="L",$Q98,$R98),$D98,$F98))</f>
        <v/>
      </c>
      <c r="AD98" s="113" t="str">
        <f>IF(OR($Q98="",$R98=""),"",_xlfn.BETA.INV(ABS(VLOOKUP($W$1,VLookups!$A$30:$B$31,2,FALSE)-AD$3),IF($K98="L",$R98,$Q98),IF($K98="L",$Q98,$R98),$D98,$F98))</f>
        <v/>
      </c>
      <c r="AE98" s="112" t="str">
        <f>IF(OR($Q98="",$R98=""),"",_xlfn.BETA.INV(ABS(VLOOKUP($W$1,VLookups!$A$30:$B$31,2,FALSE)-AE$3),IF($K98="L",$R98,$Q98),IF($K98="L",$Q98,$R98),$D98,$F98))</f>
        <v/>
      </c>
      <c r="AF98" s="113" t="str">
        <f>IF(OR($Q98="",$R98=""),"",_xlfn.BETA.INV(ABS(VLOOKUP($W$1,VLookups!$A$30:$B$31,2,FALSE)-AF$3),IF($K98="L",$R98,$Q98),IF($K98="L",$Q98,$R98),$D98,$F98))</f>
        <v/>
      </c>
      <c r="AG98" s="112" t="str">
        <f>IF(OR($Q98="",$R98=""),"",_xlfn.BETA.INV(ABS(VLOOKUP($W$1,VLookups!$A$30:$B$31,2,FALSE)-AG$3),IF($K98="L",$R98,$Q98),IF($K98="L",$Q98,$R98),$D98,$F98))</f>
        <v/>
      </c>
      <c r="AH98" s="113" t="str">
        <f>IF(OR($Q98="",$R98=""),"",_xlfn.BETA.INV(ABS(VLOOKUP($W$1,VLookups!$A$30:$B$31,2,FALSE)-AH$3),IF($K98="L",$R98,$Q98),IF($K98="L",$Q98,$R98),$D98,$F98))</f>
        <v/>
      </c>
      <c r="AI98" s="112" t="str">
        <f>IF(OR($Q98="",$R98=""),"",_xlfn.BETA.INV(ABS(VLOOKUP($W$1,VLookups!$A$30:$B$31,2,FALSE)-AI$3),IF($K98="L",$R98,$Q98),IF($K98="L",$Q98,$R98),$D98,$F98))</f>
        <v/>
      </c>
      <c r="AJ98" s="113" t="str">
        <f>IF(OR($Q98="",$R98=""),"",_xlfn.BETA.INV(ABS(VLOOKUP($W$1,VLookups!$A$30:$B$31,2,FALSE)-AJ$3),IF($K98="L",$R98,$Q98),IF($K98="L",$Q98,$R98),$D98,$F98))</f>
        <v/>
      </c>
      <c r="AK98" s="15"/>
      <c r="AL98" s="194" t="str">
        <f t="shared" si="181"/>
        <v/>
      </c>
      <c r="AM98" s="192" t="str">
        <f t="shared" si="182"/>
        <v/>
      </c>
      <c r="AN98" s="177" t="str">
        <f t="shared" si="254"/>
        <v/>
      </c>
      <c r="AO98" s="177" t="str">
        <f t="shared" si="236"/>
        <v/>
      </c>
      <c r="AP98" s="177" t="str">
        <f t="shared" si="236"/>
        <v/>
      </c>
      <c r="AQ98" s="177" t="str">
        <f t="shared" si="236"/>
        <v/>
      </c>
      <c r="AR98" s="177" t="str">
        <f t="shared" si="236"/>
        <v/>
      </c>
      <c r="AS98" s="177" t="str">
        <f t="shared" si="236"/>
        <v/>
      </c>
      <c r="AT98" s="177" t="str">
        <f t="shared" si="236"/>
        <v/>
      </c>
      <c r="AU98" s="177" t="str">
        <f t="shared" si="236"/>
        <v/>
      </c>
      <c r="AV98" s="177" t="str">
        <f t="shared" si="236"/>
        <v/>
      </c>
      <c r="AW98" s="177" t="str">
        <f t="shared" si="236"/>
        <v/>
      </c>
      <c r="AX98" s="177" t="str">
        <f t="shared" si="236"/>
        <v/>
      </c>
      <c r="AY98" s="177" t="str">
        <f t="shared" si="236"/>
        <v/>
      </c>
      <c r="AZ98" s="177" t="str">
        <f t="shared" si="236"/>
        <v/>
      </c>
      <c r="BA98" s="177" t="str">
        <f t="shared" si="236"/>
        <v/>
      </c>
      <c r="BB98" s="177" t="str">
        <f t="shared" si="236"/>
        <v/>
      </c>
      <c r="BC98" s="177" t="str">
        <f t="shared" si="236"/>
        <v/>
      </c>
      <c r="BD98" s="177" t="str">
        <f t="shared" si="236"/>
        <v/>
      </c>
      <c r="BE98" s="177" t="str">
        <f t="shared" si="231"/>
        <v/>
      </c>
      <c r="BF98" s="177" t="str">
        <f t="shared" si="231"/>
        <v/>
      </c>
      <c r="BG98" s="177" t="str">
        <f t="shared" si="231"/>
        <v/>
      </c>
      <c r="BH98" s="177" t="str">
        <f t="shared" si="231"/>
        <v/>
      </c>
      <c r="BI98" s="177" t="str">
        <f t="shared" si="231"/>
        <v/>
      </c>
      <c r="BJ98" s="177" t="str">
        <f t="shared" si="231"/>
        <v/>
      </c>
      <c r="BK98" s="177" t="str">
        <f t="shared" si="231"/>
        <v/>
      </c>
      <c r="BL98" s="177" t="str">
        <f t="shared" si="231"/>
        <v/>
      </c>
      <c r="BM98" s="177" t="str">
        <f t="shared" si="231"/>
        <v/>
      </c>
      <c r="BN98" s="177" t="str">
        <f t="shared" si="231"/>
        <v/>
      </c>
      <c r="BO98" s="177" t="str">
        <f t="shared" si="231"/>
        <v/>
      </c>
      <c r="BP98" s="177" t="str">
        <f t="shared" si="231"/>
        <v/>
      </c>
      <c r="BQ98" s="177" t="str">
        <f t="shared" si="231"/>
        <v/>
      </c>
      <c r="BR98" s="177" t="str">
        <f t="shared" si="231"/>
        <v/>
      </c>
      <c r="BS98" s="177" t="str">
        <f t="shared" si="231"/>
        <v/>
      </c>
      <c r="BT98" s="177" t="str">
        <f t="shared" si="237"/>
        <v/>
      </c>
      <c r="BU98" s="177" t="str">
        <f t="shared" si="237"/>
        <v/>
      </c>
      <c r="BV98" s="177" t="str">
        <f t="shared" si="237"/>
        <v/>
      </c>
      <c r="BW98" s="177" t="str">
        <f t="shared" si="237"/>
        <v/>
      </c>
      <c r="BX98" s="177" t="str">
        <f t="shared" si="237"/>
        <v/>
      </c>
      <c r="BY98" s="177" t="str">
        <f t="shared" si="237"/>
        <v/>
      </c>
      <c r="BZ98" s="177" t="str">
        <f t="shared" si="237"/>
        <v/>
      </c>
      <c r="CA98" s="177" t="str">
        <f t="shared" si="237"/>
        <v/>
      </c>
      <c r="CB98" s="177" t="str">
        <f t="shared" si="237"/>
        <v/>
      </c>
      <c r="CC98" s="177" t="str">
        <f t="shared" si="237"/>
        <v/>
      </c>
      <c r="CD98" s="177" t="str">
        <f t="shared" si="237"/>
        <v/>
      </c>
      <c r="CE98" s="177" t="str">
        <f t="shared" si="237"/>
        <v/>
      </c>
      <c r="CF98" s="177" t="str">
        <f t="shared" si="237"/>
        <v/>
      </c>
      <c r="CG98" s="177" t="str">
        <f t="shared" si="237"/>
        <v/>
      </c>
      <c r="CH98" s="177" t="str">
        <f t="shared" si="237"/>
        <v/>
      </c>
      <c r="CI98" s="177" t="str">
        <f t="shared" si="237"/>
        <v/>
      </c>
      <c r="CJ98" s="177" t="str">
        <f t="shared" si="232"/>
        <v/>
      </c>
      <c r="CK98" s="177" t="str">
        <f t="shared" si="232"/>
        <v/>
      </c>
      <c r="CL98" s="177" t="str">
        <f t="shared" si="232"/>
        <v/>
      </c>
      <c r="CM98" s="177" t="str">
        <f t="shared" si="232"/>
        <v/>
      </c>
      <c r="CN98" s="177" t="str">
        <f t="shared" si="232"/>
        <v/>
      </c>
      <c r="CO98" s="177" t="str">
        <f t="shared" si="232"/>
        <v/>
      </c>
      <c r="CP98" s="177" t="str">
        <f t="shared" si="232"/>
        <v/>
      </c>
      <c r="CQ98" s="177" t="str">
        <f t="shared" si="232"/>
        <v/>
      </c>
      <c r="CR98" s="177" t="str">
        <f t="shared" si="232"/>
        <v/>
      </c>
      <c r="CS98" s="177" t="str">
        <f t="shared" si="232"/>
        <v/>
      </c>
      <c r="CT98" s="177" t="str">
        <f t="shared" si="232"/>
        <v/>
      </c>
      <c r="CU98" s="177" t="str">
        <f t="shared" si="232"/>
        <v/>
      </c>
      <c r="CV98" s="177" t="str">
        <f t="shared" si="232"/>
        <v/>
      </c>
      <c r="CW98" s="177" t="str">
        <f t="shared" si="232"/>
        <v/>
      </c>
      <c r="CX98" s="177" t="str">
        <f t="shared" si="232"/>
        <v/>
      </c>
      <c r="CY98" s="177" t="str">
        <f t="shared" si="228"/>
        <v/>
      </c>
      <c r="CZ98" s="177" t="str">
        <f t="shared" si="228"/>
        <v/>
      </c>
      <c r="DA98" s="177" t="str">
        <f t="shared" si="228"/>
        <v/>
      </c>
      <c r="DB98" s="177" t="str">
        <f t="shared" si="228"/>
        <v/>
      </c>
      <c r="DC98" s="177" t="str">
        <f t="shared" si="228"/>
        <v/>
      </c>
      <c r="DD98" s="177" t="str">
        <f t="shared" si="228"/>
        <v/>
      </c>
      <c r="DE98" s="177" t="str">
        <f t="shared" si="228"/>
        <v/>
      </c>
      <c r="DF98" s="177" t="str">
        <f t="shared" si="228"/>
        <v/>
      </c>
      <c r="DG98" s="177" t="str">
        <f t="shared" si="228"/>
        <v/>
      </c>
      <c r="DH98" s="177" t="str">
        <f t="shared" si="228"/>
        <v/>
      </c>
      <c r="DI98" s="177" t="str">
        <f t="shared" si="228"/>
        <v/>
      </c>
      <c r="DJ98" s="177" t="str">
        <f t="shared" si="228"/>
        <v/>
      </c>
      <c r="DK98" s="177" t="str">
        <f t="shared" si="228"/>
        <v/>
      </c>
      <c r="DL98" s="177" t="str">
        <f t="shared" si="228"/>
        <v/>
      </c>
      <c r="DM98" s="177" t="str">
        <f t="shared" si="228"/>
        <v/>
      </c>
      <c r="DN98" s="177" t="str">
        <f t="shared" si="228"/>
        <v/>
      </c>
      <c r="DO98" s="177" t="str">
        <f t="shared" si="224"/>
        <v/>
      </c>
      <c r="DP98" s="177" t="str">
        <f t="shared" si="224"/>
        <v/>
      </c>
      <c r="DQ98" s="177" t="str">
        <f t="shared" si="224"/>
        <v/>
      </c>
      <c r="DR98" s="177" t="str">
        <f t="shared" si="224"/>
        <v/>
      </c>
      <c r="DS98" s="177" t="str">
        <f t="shared" si="224"/>
        <v/>
      </c>
      <c r="DT98" s="177" t="str">
        <f t="shared" si="224"/>
        <v/>
      </c>
      <c r="DU98" s="177" t="str">
        <f t="shared" si="224"/>
        <v/>
      </c>
      <c r="DV98" s="177" t="str">
        <f t="shared" si="224"/>
        <v/>
      </c>
      <c r="DW98" s="177" t="str">
        <f t="shared" si="224"/>
        <v/>
      </c>
      <c r="DX98" s="177" t="str">
        <f t="shared" si="224"/>
        <v/>
      </c>
      <c r="DY98" s="177" t="str">
        <f t="shared" si="224"/>
        <v/>
      </c>
      <c r="DZ98" s="177" t="str">
        <f t="shared" si="224"/>
        <v/>
      </c>
      <c r="EA98" s="177" t="str">
        <f t="shared" si="224"/>
        <v/>
      </c>
      <c r="EB98" s="177" t="str">
        <f t="shared" si="224"/>
        <v/>
      </c>
      <c r="EC98" s="177" t="str">
        <f t="shared" si="224"/>
        <v/>
      </c>
      <c r="ED98" s="177" t="str">
        <f t="shared" si="238"/>
        <v/>
      </c>
      <c r="EE98" s="177" t="str">
        <f t="shared" si="238"/>
        <v/>
      </c>
      <c r="EF98" s="177" t="str">
        <f t="shared" si="238"/>
        <v/>
      </c>
      <c r="EG98" s="177" t="str">
        <f t="shared" si="238"/>
        <v/>
      </c>
      <c r="EH98" s="177" t="str">
        <f t="shared" si="238"/>
        <v/>
      </c>
      <c r="EI98" s="177" t="str">
        <f t="shared" si="238"/>
        <v/>
      </c>
      <c r="EJ98" s="177" t="str">
        <f t="shared" si="238"/>
        <v/>
      </c>
      <c r="EK98" s="177" t="str">
        <f t="shared" si="238"/>
        <v/>
      </c>
      <c r="EL98" s="177" t="str">
        <f t="shared" si="238"/>
        <v/>
      </c>
      <c r="EM98" s="177" t="str">
        <f t="shared" si="238"/>
        <v/>
      </c>
      <c r="EN98" s="177" t="str">
        <f t="shared" si="238"/>
        <v/>
      </c>
      <c r="EO98" s="177" t="str">
        <f t="shared" si="238"/>
        <v/>
      </c>
      <c r="EP98" s="177" t="str">
        <f t="shared" si="238"/>
        <v/>
      </c>
      <c r="EQ98" s="177" t="str">
        <f t="shared" si="238"/>
        <v/>
      </c>
      <c r="ER98" s="177" t="str">
        <f t="shared" si="238"/>
        <v/>
      </c>
      <c r="ES98" s="177" t="str">
        <f t="shared" si="238"/>
        <v/>
      </c>
      <c r="ET98" s="177" t="str">
        <f t="shared" si="233"/>
        <v/>
      </c>
      <c r="EU98" s="177" t="str">
        <f t="shared" si="233"/>
        <v/>
      </c>
      <c r="EV98" s="177" t="str">
        <f t="shared" si="233"/>
        <v/>
      </c>
      <c r="EW98" s="177" t="str">
        <f t="shared" si="233"/>
        <v/>
      </c>
      <c r="EX98" s="177" t="str">
        <f t="shared" si="233"/>
        <v/>
      </c>
      <c r="EY98" s="177" t="str">
        <f t="shared" si="233"/>
        <v/>
      </c>
      <c r="EZ98" s="177" t="str">
        <f t="shared" si="233"/>
        <v/>
      </c>
      <c r="FA98" s="177" t="str">
        <f t="shared" si="233"/>
        <v/>
      </c>
      <c r="FB98" s="177" t="str">
        <f t="shared" si="233"/>
        <v/>
      </c>
      <c r="FC98" s="177" t="str">
        <f t="shared" si="233"/>
        <v/>
      </c>
      <c r="FD98" s="177" t="str">
        <f t="shared" si="233"/>
        <v/>
      </c>
      <c r="FE98" s="177" t="str">
        <f t="shared" si="233"/>
        <v/>
      </c>
      <c r="FF98" s="177" t="str">
        <f t="shared" si="233"/>
        <v/>
      </c>
      <c r="FG98" s="177" t="str">
        <f t="shared" si="233"/>
        <v/>
      </c>
      <c r="FH98" s="177" t="str">
        <f t="shared" si="233"/>
        <v/>
      </c>
      <c r="FI98" s="177" t="str">
        <f t="shared" si="243"/>
        <v/>
      </c>
      <c r="FJ98" s="177" t="str">
        <f t="shared" si="243"/>
        <v/>
      </c>
      <c r="FK98" s="177" t="str">
        <f t="shared" si="243"/>
        <v/>
      </c>
      <c r="FL98" s="177" t="str">
        <f t="shared" si="243"/>
        <v/>
      </c>
      <c r="FM98" s="177" t="str">
        <f t="shared" si="243"/>
        <v/>
      </c>
      <c r="FN98" s="177" t="str">
        <f t="shared" si="243"/>
        <v/>
      </c>
      <c r="FO98" s="177" t="str">
        <f t="shared" si="243"/>
        <v/>
      </c>
      <c r="FP98" s="177" t="str">
        <f t="shared" si="243"/>
        <v/>
      </c>
      <c r="FQ98" s="177" t="str">
        <f t="shared" si="243"/>
        <v/>
      </c>
      <c r="FR98" s="177" t="str">
        <f t="shared" si="243"/>
        <v/>
      </c>
      <c r="FS98" s="177" t="str">
        <f t="shared" si="243"/>
        <v/>
      </c>
      <c r="FT98" s="177" t="str">
        <f t="shared" si="243"/>
        <v/>
      </c>
      <c r="FU98" s="177" t="str">
        <f t="shared" si="243"/>
        <v/>
      </c>
      <c r="FV98" s="177" t="str">
        <f t="shared" si="243"/>
        <v/>
      </c>
      <c r="FW98" s="177" t="str">
        <f t="shared" si="243"/>
        <v/>
      </c>
      <c r="FX98" s="177" t="str">
        <f t="shared" si="243"/>
        <v/>
      </c>
      <c r="FY98" s="177" t="str">
        <f t="shared" si="239"/>
        <v/>
      </c>
      <c r="FZ98" s="177" t="str">
        <f t="shared" si="239"/>
        <v/>
      </c>
      <c r="GA98" s="177" t="str">
        <f t="shared" si="239"/>
        <v/>
      </c>
      <c r="GB98" s="177" t="str">
        <f t="shared" si="239"/>
        <v/>
      </c>
      <c r="GC98" s="177" t="str">
        <f t="shared" si="239"/>
        <v/>
      </c>
      <c r="GD98" s="177" t="str">
        <f t="shared" si="239"/>
        <v/>
      </c>
      <c r="GE98" s="177" t="str">
        <f t="shared" si="239"/>
        <v/>
      </c>
      <c r="GF98" s="177" t="str">
        <f t="shared" si="239"/>
        <v/>
      </c>
      <c r="GG98" s="177" t="str">
        <f t="shared" si="239"/>
        <v/>
      </c>
      <c r="GH98" s="177" t="str">
        <f t="shared" si="239"/>
        <v/>
      </c>
      <c r="GI98" s="177" t="str">
        <f t="shared" si="239"/>
        <v/>
      </c>
      <c r="GJ98" s="177" t="str">
        <f t="shared" si="239"/>
        <v/>
      </c>
      <c r="GK98" s="177" t="str">
        <f t="shared" si="239"/>
        <v/>
      </c>
      <c r="GL98" s="177" t="str">
        <f t="shared" si="239"/>
        <v/>
      </c>
      <c r="GM98" s="177" t="str">
        <f t="shared" si="239"/>
        <v/>
      </c>
      <c r="GN98" s="177" t="str">
        <f t="shared" si="234"/>
        <v/>
      </c>
      <c r="GO98" s="177" t="str">
        <f t="shared" si="234"/>
        <v/>
      </c>
      <c r="GP98" s="177" t="str">
        <f t="shared" si="234"/>
        <v/>
      </c>
      <c r="GQ98" s="177" t="str">
        <f t="shared" si="229"/>
        <v/>
      </c>
      <c r="GR98" s="177" t="str">
        <f t="shared" si="240"/>
        <v/>
      </c>
      <c r="GS98" s="177" t="str">
        <f t="shared" si="240"/>
        <v/>
      </c>
      <c r="GT98" s="177" t="str">
        <f t="shared" si="240"/>
        <v/>
      </c>
      <c r="GU98" s="177" t="str">
        <f t="shared" si="240"/>
        <v/>
      </c>
      <c r="GV98" s="177" t="str">
        <f t="shared" si="240"/>
        <v/>
      </c>
      <c r="GW98" s="177" t="str">
        <f t="shared" si="240"/>
        <v/>
      </c>
      <c r="GX98" s="177" t="str">
        <f t="shared" si="240"/>
        <v/>
      </c>
      <c r="GY98" s="177" t="str">
        <f t="shared" si="240"/>
        <v/>
      </c>
      <c r="GZ98" s="177" t="str">
        <f t="shared" si="240"/>
        <v/>
      </c>
      <c r="HA98" s="177" t="str">
        <f t="shared" si="240"/>
        <v/>
      </c>
      <c r="HB98" s="177" t="str">
        <f t="shared" si="240"/>
        <v/>
      </c>
      <c r="HC98" s="177" t="str">
        <f t="shared" si="240"/>
        <v/>
      </c>
      <c r="HD98" s="177" t="str">
        <f t="shared" si="240"/>
        <v/>
      </c>
      <c r="HE98" s="177" t="str">
        <f t="shared" si="240"/>
        <v/>
      </c>
      <c r="HF98" s="177" t="str">
        <f t="shared" si="240"/>
        <v/>
      </c>
      <c r="HG98" s="177" t="str">
        <f t="shared" si="240"/>
        <v/>
      </c>
      <c r="HH98" s="177" t="str">
        <f t="shared" si="235"/>
        <v/>
      </c>
      <c r="HI98" s="177" t="str">
        <f t="shared" si="235"/>
        <v/>
      </c>
      <c r="HJ98" s="177" t="str">
        <f t="shared" si="235"/>
        <v/>
      </c>
      <c r="HK98" s="177" t="str">
        <f t="shared" si="235"/>
        <v/>
      </c>
      <c r="HL98" s="177" t="str">
        <f t="shared" si="235"/>
        <v/>
      </c>
      <c r="HM98" s="177" t="str">
        <f t="shared" si="235"/>
        <v/>
      </c>
      <c r="HN98" s="177" t="str">
        <f t="shared" si="235"/>
        <v/>
      </c>
      <c r="HO98" s="177" t="str">
        <f t="shared" si="235"/>
        <v/>
      </c>
      <c r="HP98" s="177" t="str">
        <f t="shared" si="235"/>
        <v/>
      </c>
      <c r="HQ98" s="177" t="str">
        <f t="shared" si="235"/>
        <v/>
      </c>
      <c r="HR98" s="177" t="str">
        <f t="shared" si="235"/>
        <v/>
      </c>
      <c r="HS98" s="177" t="str">
        <f t="shared" si="235"/>
        <v/>
      </c>
      <c r="HT98" s="177" t="str">
        <f t="shared" si="235"/>
        <v/>
      </c>
      <c r="HU98" s="177" t="str">
        <f t="shared" si="235"/>
        <v/>
      </c>
      <c r="HV98" s="177" t="str">
        <f t="shared" si="235"/>
        <v/>
      </c>
      <c r="HW98" s="177" t="str">
        <f t="shared" si="230"/>
        <v/>
      </c>
      <c r="HX98" s="177" t="str">
        <f t="shared" si="241"/>
        <v/>
      </c>
      <c r="HY98" s="177" t="str">
        <f t="shared" si="241"/>
        <v/>
      </c>
      <c r="HZ98" s="177" t="str">
        <f t="shared" si="241"/>
        <v/>
      </c>
      <c r="IA98" s="177" t="str">
        <f t="shared" si="241"/>
        <v/>
      </c>
      <c r="IB98" s="177" t="str">
        <f t="shared" si="241"/>
        <v/>
      </c>
      <c r="IC98" s="177" t="str">
        <f t="shared" si="241"/>
        <v/>
      </c>
      <c r="ID98" s="177" t="str">
        <f t="shared" si="241"/>
        <v/>
      </c>
      <c r="IE98" s="192" t="str">
        <f t="shared" si="185"/>
        <v/>
      </c>
      <c r="IF98" s="193" t="e">
        <f t="shared" si="174"/>
        <v>#N/A</v>
      </c>
      <c r="IG98" s="193" t="e">
        <f t="shared" si="245"/>
        <v>#N/A</v>
      </c>
      <c r="IH98" s="193" t="e">
        <f t="shared" si="245"/>
        <v>#N/A</v>
      </c>
      <c r="II98" s="193" t="e">
        <f t="shared" si="245"/>
        <v>#N/A</v>
      </c>
      <c r="IJ98" s="193" t="e">
        <f t="shared" si="255"/>
        <v>#N/A</v>
      </c>
      <c r="IK98" s="193" t="e">
        <f t="shared" si="255"/>
        <v>#N/A</v>
      </c>
      <c r="IL98" s="193" t="e">
        <f t="shared" si="255"/>
        <v>#N/A</v>
      </c>
      <c r="IM98" s="193" t="e">
        <f t="shared" si="255"/>
        <v>#N/A</v>
      </c>
      <c r="IN98" s="193" t="e">
        <f t="shared" si="255"/>
        <v>#N/A</v>
      </c>
      <c r="IO98" s="193" t="e">
        <f t="shared" si="255"/>
        <v>#N/A</v>
      </c>
      <c r="IP98" s="193" t="e">
        <f t="shared" si="255"/>
        <v>#N/A</v>
      </c>
      <c r="IQ98" s="193" t="e">
        <f t="shared" si="255"/>
        <v>#N/A</v>
      </c>
      <c r="IR98" s="193" t="e">
        <f t="shared" si="255"/>
        <v>#N/A</v>
      </c>
      <c r="IS98" s="193" t="e">
        <f t="shared" si="255"/>
        <v>#N/A</v>
      </c>
      <c r="IT98" s="193" t="e">
        <f t="shared" si="255"/>
        <v>#N/A</v>
      </c>
      <c r="IU98" s="193" t="e">
        <f t="shared" si="255"/>
        <v>#N/A</v>
      </c>
      <c r="IV98" s="193" t="e">
        <f t="shared" si="255"/>
        <v>#N/A</v>
      </c>
      <c r="IW98" s="193" t="e">
        <f t="shared" si="255"/>
        <v>#N/A</v>
      </c>
      <c r="IX98" s="193" t="e">
        <f t="shared" si="255"/>
        <v>#N/A</v>
      </c>
      <c r="IY98" s="193" t="e">
        <f t="shared" si="251"/>
        <v>#N/A</v>
      </c>
      <c r="IZ98" s="193" t="e">
        <f t="shared" si="251"/>
        <v>#N/A</v>
      </c>
      <c r="JA98" s="193" t="e">
        <f t="shared" si="251"/>
        <v>#N/A</v>
      </c>
      <c r="JB98" s="193" t="e">
        <f t="shared" si="251"/>
        <v>#N/A</v>
      </c>
      <c r="JC98" s="193" t="e">
        <f t="shared" si="251"/>
        <v>#N/A</v>
      </c>
      <c r="JD98" s="193" t="e">
        <f t="shared" si="251"/>
        <v>#N/A</v>
      </c>
      <c r="JE98" s="193" t="e">
        <f t="shared" si="251"/>
        <v>#N/A</v>
      </c>
      <c r="JF98" s="193" t="e">
        <f t="shared" si="251"/>
        <v>#N/A</v>
      </c>
      <c r="JG98" s="193" t="e">
        <f t="shared" si="251"/>
        <v>#N/A</v>
      </c>
      <c r="JH98" s="193" t="e">
        <f t="shared" si="251"/>
        <v>#N/A</v>
      </c>
      <c r="JI98" s="193" t="e">
        <f t="shared" si="251"/>
        <v>#N/A</v>
      </c>
      <c r="JJ98" s="193" t="e">
        <f t="shared" si="251"/>
        <v>#N/A</v>
      </c>
      <c r="JK98" s="193" t="e">
        <f t="shared" si="251"/>
        <v>#N/A</v>
      </c>
      <c r="JL98" s="193" t="e">
        <f t="shared" si="251"/>
        <v>#N/A</v>
      </c>
      <c r="JM98" s="193" t="e">
        <f t="shared" si="251"/>
        <v>#N/A</v>
      </c>
      <c r="JN98" s="193" t="e">
        <f t="shared" si="248"/>
        <v>#N/A</v>
      </c>
      <c r="JO98" s="193" t="e">
        <f t="shared" si="248"/>
        <v>#N/A</v>
      </c>
      <c r="JP98" s="193" t="e">
        <f t="shared" si="248"/>
        <v>#N/A</v>
      </c>
      <c r="JQ98" s="193" t="e">
        <f t="shared" si="248"/>
        <v>#N/A</v>
      </c>
      <c r="JR98" s="193" t="e">
        <f t="shared" si="248"/>
        <v>#N/A</v>
      </c>
      <c r="JS98" s="193" t="e">
        <f t="shared" si="248"/>
        <v>#N/A</v>
      </c>
      <c r="JT98" s="193" t="e">
        <f t="shared" si="248"/>
        <v>#N/A</v>
      </c>
      <c r="JU98" s="193" t="e">
        <f t="shared" si="248"/>
        <v>#N/A</v>
      </c>
      <c r="JV98" s="193" t="e">
        <f t="shared" si="248"/>
        <v>#N/A</v>
      </c>
      <c r="JW98" s="193" t="e">
        <f t="shared" si="248"/>
        <v>#N/A</v>
      </c>
      <c r="JX98" s="193" t="e">
        <f t="shared" si="248"/>
        <v>#N/A</v>
      </c>
      <c r="JY98" s="193" t="e">
        <f t="shared" si="248"/>
        <v>#N/A</v>
      </c>
      <c r="JZ98" s="193" t="e">
        <f t="shared" si="248"/>
        <v>#N/A</v>
      </c>
      <c r="KA98" s="193" t="e">
        <f t="shared" si="248"/>
        <v>#N/A</v>
      </c>
      <c r="KB98" s="193" t="e">
        <f t="shared" si="248"/>
        <v>#N/A</v>
      </c>
      <c r="KC98" s="193" t="e">
        <f t="shared" si="225"/>
        <v>#N/A</v>
      </c>
      <c r="KD98" s="193" t="e">
        <f t="shared" si="225"/>
        <v>#N/A</v>
      </c>
      <c r="KE98" s="193" t="e">
        <f t="shared" si="225"/>
        <v>#N/A</v>
      </c>
      <c r="KF98" s="193" t="e">
        <f t="shared" si="225"/>
        <v>#N/A</v>
      </c>
      <c r="KG98" s="193" t="e">
        <f t="shared" si="225"/>
        <v>#N/A</v>
      </c>
      <c r="KH98" s="193" t="e">
        <f t="shared" si="225"/>
        <v>#N/A</v>
      </c>
      <c r="KI98" s="193" t="e">
        <f t="shared" si="225"/>
        <v>#N/A</v>
      </c>
      <c r="KJ98" s="193" t="e">
        <f t="shared" si="225"/>
        <v>#N/A</v>
      </c>
      <c r="KK98" s="193" t="e">
        <f t="shared" si="225"/>
        <v>#N/A</v>
      </c>
      <c r="KL98" s="193" t="e">
        <f t="shared" si="225"/>
        <v>#N/A</v>
      </c>
      <c r="KM98" s="193" t="e">
        <f t="shared" si="225"/>
        <v>#N/A</v>
      </c>
      <c r="KN98" s="193" t="e">
        <f t="shared" si="225"/>
        <v>#N/A</v>
      </c>
      <c r="KO98" s="193" t="e">
        <f t="shared" si="225"/>
        <v>#N/A</v>
      </c>
      <c r="KP98" s="193" t="e">
        <f t="shared" si="225"/>
        <v>#N/A</v>
      </c>
      <c r="KQ98" s="193" t="e">
        <f t="shared" si="225"/>
        <v>#N/A</v>
      </c>
      <c r="KR98" s="193" t="e">
        <f t="shared" si="197"/>
        <v>#N/A</v>
      </c>
      <c r="KS98" s="193" t="e">
        <f t="shared" si="246"/>
        <v>#N/A</v>
      </c>
      <c r="KT98" s="193" t="e">
        <f t="shared" si="246"/>
        <v>#N/A</v>
      </c>
      <c r="KU98" s="193" t="e">
        <f t="shared" si="246"/>
        <v>#N/A</v>
      </c>
      <c r="KV98" s="193" t="e">
        <f t="shared" si="256"/>
        <v>#N/A</v>
      </c>
      <c r="KW98" s="193" t="e">
        <f t="shared" si="256"/>
        <v>#N/A</v>
      </c>
      <c r="KX98" s="193" t="e">
        <f t="shared" si="256"/>
        <v>#N/A</v>
      </c>
      <c r="KY98" s="193" t="e">
        <f t="shared" si="256"/>
        <v>#N/A</v>
      </c>
      <c r="KZ98" s="193" t="e">
        <f t="shared" si="256"/>
        <v>#N/A</v>
      </c>
      <c r="LA98" s="193" t="e">
        <f t="shared" si="256"/>
        <v>#N/A</v>
      </c>
      <c r="LB98" s="193" t="e">
        <f t="shared" si="256"/>
        <v>#N/A</v>
      </c>
      <c r="LC98" s="193" t="e">
        <f t="shared" si="256"/>
        <v>#N/A</v>
      </c>
      <c r="LD98" s="193" t="e">
        <f t="shared" si="256"/>
        <v>#N/A</v>
      </c>
      <c r="LE98" s="193" t="e">
        <f t="shared" si="256"/>
        <v>#N/A</v>
      </c>
      <c r="LF98" s="193" t="e">
        <f t="shared" si="256"/>
        <v>#N/A</v>
      </c>
      <c r="LG98" s="193" t="e">
        <f t="shared" si="256"/>
        <v>#N/A</v>
      </c>
      <c r="LH98" s="193" t="e">
        <f t="shared" si="256"/>
        <v>#N/A</v>
      </c>
      <c r="LI98" s="193" t="e">
        <f t="shared" si="256"/>
        <v>#N/A</v>
      </c>
      <c r="LJ98" s="193" t="e">
        <f t="shared" si="256"/>
        <v>#N/A</v>
      </c>
      <c r="LK98" s="193" t="e">
        <f t="shared" si="252"/>
        <v>#N/A</v>
      </c>
      <c r="LL98" s="193" t="e">
        <f t="shared" si="252"/>
        <v>#N/A</v>
      </c>
      <c r="LM98" s="193" t="e">
        <f t="shared" si="252"/>
        <v>#N/A</v>
      </c>
      <c r="LN98" s="193" t="e">
        <f t="shared" si="252"/>
        <v>#N/A</v>
      </c>
      <c r="LO98" s="193" t="e">
        <f t="shared" si="252"/>
        <v>#N/A</v>
      </c>
      <c r="LP98" s="193" t="e">
        <f t="shared" si="252"/>
        <v>#N/A</v>
      </c>
      <c r="LQ98" s="193" t="e">
        <f t="shared" si="252"/>
        <v>#N/A</v>
      </c>
      <c r="LR98" s="193" t="e">
        <f t="shared" si="252"/>
        <v>#N/A</v>
      </c>
      <c r="LS98" s="193" t="e">
        <f t="shared" si="252"/>
        <v>#N/A</v>
      </c>
      <c r="LT98" s="193" t="e">
        <f t="shared" si="252"/>
        <v>#N/A</v>
      </c>
      <c r="LU98" s="193" t="e">
        <f t="shared" si="252"/>
        <v>#N/A</v>
      </c>
      <c r="LV98" s="193" t="e">
        <f t="shared" si="252"/>
        <v>#N/A</v>
      </c>
      <c r="LW98" s="193" t="e">
        <f t="shared" si="252"/>
        <v>#N/A</v>
      </c>
      <c r="LX98" s="193" t="e">
        <f t="shared" si="252"/>
        <v>#N/A</v>
      </c>
      <c r="LY98" s="193" t="e">
        <f t="shared" si="252"/>
        <v>#N/A</v>
      </c>
      <c r="LZ98" s="193" t="e">
        <f t="shared" si="249"/>
        <v>#N/A</v>
      </c>
      <c r="MA98" s="193" t="e">
        <f t="shared" si="249"/>
        <v>#N/A</v>
      </c>
      <c r="MB98" s="193" t="e">
        <f t="shared" si="249"/>
        <v>#N/A</v>
      </c>
      <c r="MC98" s="193" t="e">
        <f t="shared" si="249"/>
        <v>#N/A</v>
      </c>
      <c r="MD98" s="193" t="e">
        <f t="shared" si="249"/>
        <v>#N/A</v>
      </c>
      <c r="ME98" s="193" t="e">
        <f t="shared" si="249"/>
        <v>#N/A</v>
      </c>
      <c r="MF98" s="193" t="e">
        <f t="shared" si="249"/>
        <v>#N/A</v>
      </c>
      <c r="MG98" s="193" t="e">
        <f t="shared" si="249"/>
        <v>#N/A</v>
      </c>
      <c r="MH98" s="193" t="e">
        <f t="shared" si="249"/>
        <v>#N/A</v>
      </c>
      <c r="MI98" s="193" t="e">
        <f t="shared" si="249"/>
        <v>#N/A</v>
      </c>
      <c r="MJ98" s="193" t="e">
        <f t="shared" si="249"/>
        <v>#N/A</v>
      </c>
      <c r="MK98" s="193" t="e">
        <f t="shared" si="249"/>
        <v>#N/A</v>
      </c>
      <c r="ML98" s="193" t="e">
        <f t="shared" si="249"/>
        <v>#N/A</v>
      </c>
      <c r="MM98" s="193" t="e">
        <f t="shared" si="249"/>
        <v>#N/A</v>
      </c>
      <c r="MN98" s="193" t="e">
        <f t="shared" si="249"/>
        <v>#N/A</v>
      </c>
      <c r="MO98" s="193" t="e">
        <f t="shared" si="226"/>
        <v>#N/A</v>
      </c>
      <c r="MP98" s="193" t="e">
        <f t="shared" si="226"/>
        <v>#N/A</v>
      </c>
      <c r="MQ98" s="193" t="e">
        <f t="shared" si="226"/>
        <v>#N/A</v>
      </c>
      <c r="MR98" s="193" t="e">
        <f t="shared" si="226"/>
        <v>#N/A</v>
      </c>
      <c r="MS98" s="193" t="e">
        <f t="shared" si="226"/>
        <v>#N/A</v>
      </c>
      <c r="MT98" s="193" t="e">
        <f t="shared" si="226"/>
        <v>#N/A</v>
      </c>
      <c r="MU98" s="193" t="e">
        <f t="shared" si="226"/>
        <v>#N/A</v>
      </c>
      <c r="MV98" s="193" t="e">
        <f t="shared" si="226"/>
        <v>#N/A</v>
      </c>
      <c r="MW98" s="193" t="e">
        <f t="shared" si="226"/>
        <v>#N/A</v>
      </c>
      <c r="MX98" s="193" t="e">
        <f t="shared" si="226"/>
        <v>#N/A</v>
      </c>
      <c r="MY98" s="193" t="e">
        <f t="shared" si="226"/>
        <v>#N/A</v>
      </c>
      <c r="MZ98" s="193" t="e">
        <f t="shared" si="226"/>
        <v>#N/A</v>
      </c>
      <c r="NA98" s="193" t="e">
        <f t="shared" si="226"/>
        <v>#N/A</v>
      </c>
      <c r="NB98" s="193" t="e">
        <f t="shared" si="226"/>
        <v>#N/A</v>
      </c>
      <c r="NC98" s="193" t="e">
        <f t="shared" si="226"/>
        <v>#N/A</v>
      </c>
      <c r="ND98" s="193" t="e">
        <f t="shared" si="198"/>
        <v>#N/A</v>
      </c>
      <c r="NE98" s="193" t="e">
        <f t="shared" si="247"/>
        <v>#N/A</v>
      </c>
      <c r="NF98" s="193" t="e">
        <f t="shared" si="247"/>
        <v>#N/A</v>
      </c>
      <c r="NG98" s="193" t="e">
        <f t="shared" si="247"/>
        <v>#N/A</v>
      </c>
      <c r="NH98" s="193" t="e">
        <f t="shared" si="257"/>
        <v>#N/A</v>
      </c>
      <c r="NI98" s="193" t="e">
        <f t="shared" si="257"/>
        <v>#N/A</v>
      </c>
      <c r="NJ98" s="193" t="e">
        <f t="shared" si="257"/>
        <v>#N/A</v>
      </c>
      <c r="NK98" s="193" t="e">
        <f t="shared" si="257"/>
        <v>#N/A</v>
      </c>
      <c r="NL98" s="193" t="e">
        <f t="shared" si="257"/>
        <v>#N/A</v>
      </c>
      <c r="NM98" s="193" t="e">
        <f t="shared" si="257"/>
        <v>#N/A</v>
      </c>
      <c r="NN98" s="193" t="e">
        <f t="shared" si="257"/>
        <v>#N/A</v>
      </c>
      <c r="NO98" s="193" t="e">
        <f t="shared" si="257"/>
        <v>#N/A</v>
      </c>
      <c r="NP98" s="193" t="e">
        <f t="shared" si="257"/>
        <v>#N/A</v>
      </c>
      <c r="NQ98" s="193" t="e">
        <f t="shared" si="257"/>
        <v>#N/A</v>
      </c>
      <c r="NR98" s="193" t="e">
        <f t="shared" si="257"/>
        <v>#N/A</v>
      </c>
      <c r="NS98" s="193" t="e">
        <f t="shared" si="257"/>
        <v>#N/A</v>
      </c>
      <c r="NT98" s="193" t="e">
        <f t="shared" si="257"/>
        <v>#N/A</v>
      </c>
      <c r="NU98" s="193" t="e">
        <f t="shared" si="257"/>
        <v>#N/A</v>
      </c>
      <c r="NV98" s="193" t="e">
        <f t="shared" si="257"/>
        <v>#N/A</v>
      </c>
      <c r="NW98" s="193" t="e">
        <f t="shared" si="253"/>
        <v>#N/A</v>
      </c>
      <c r="NX98" s="193" t="e">
        <f t="shared" si="253"/>
        <v>#N/A</v>
      </c>
      <c r="NY98" s="193" t="e">
        <f t="shared" si="253"/>
        <v>#N/A</v>
      </c>
      <c r="NZ98" s="193" t="e">
        <f t="shared" si="253"/>
        <v>#N/A</v>
      </c>
      <c r="OA98" s="193" t="e">
        <f t="shared" si="253"/>
        <v>#N/A</v>
      </c>
      <c r="OB98" s="193" t="e">
        <f t="shared" si="253"/>
        <v>#N/A</v>
      </c>
      <c r="OC98" s="193" t="e">
        <f t="shared" si="253"/>
        <v>#N/A</v>
      </c>
      <c r="OD98" s="193" t="e">
        <f t="shared" si="253"/>
        <v>#N/A</v>
      </c>
      <c r="OE98" s="193" t="e">
        <f t="shared" si="253"/>
        <v>#N/A</v>
      </c>
      <c r="OF98" s="193" t="e">
        <f t="shared" si="253"/>
        <v>#N/A</v>
      </c>
      <c r="OG98" s="193" t="e">
        <f t="shared" si="253"/>
        <v>#N/A</v>
      </c>
      <c r="OH98" s="193" t="e">
        <f t="shared" si="253"/>
        <v>#N/A</v>
      </c>
      <c r="OI98" s="193" t="e">
        <f t="shared" si="253"/>
        <v>#N/A</v>
      </c>
      <c r="OJ98" s="193" t="e">
        <f t="shared" si="253"/>
        <v>#N/A</v>
      </c>
      <c r="OK98" s="193" t="e">
        <f t="shared" si="253"/>
        <v>#N/A</v>
      </c>
      <c r="OL98" s="193" t="e">
        <f t="shared" si="250"/>
        <v>#N/A</v>
      </c>
      <c r="OM98" s="193" t="e">
        <f t="shared" si="250"/>
        <v>#N/A</v>
      </c>
      <c r="ON98" s="193" t="e">
        <f t="shared" si="250"/>
        <v>#N/A</v>
      </c>
      <c r="OO98" s="193" t="e">
        <f t="shared" si="250"/>
        <v>#N/A</v>
      </c>
      <c r="OP98" s="193" t="e">
        <f t="shared" si="250"/>
        <v>#N/A</v>
      </c>
      <c r="OQ98" s="193" t="e">
        <f t="shared" si="250"/>
        <v>#N/A</v>
      </c>
      <c r="OR98" s="193" t="e">
        <f t="shared" si="250"/>
        <v>#N/A</v>
      </c>
      <c r="OS98" s="193" t="e">
        <f t="shared" si="250"/>
        <v>#N/A</v>
      </c>
      <c r="OT98" s="193" t="e">
        <f t="shared" si="250"/>
        <v>#N/A</v>
      </c>
      <c r="OU98" s="193" t="e">
        <f t="shared" si="250"/>
        <v>#N/A</v>
      </c>
      <c r="OV98" s="193" t="e">
        <f t="shared" si="250"/>
        <v>#N/A</v>
      </c>
      <c r="OW98" s="193" t="e">
        <f t="shared" si="250"/>
        <v>#N/A</v>
      </c>
      <c r="OX98" s="193" t="e">
        <f t="shared" si="250"/>
        <v>#N/A</v>
      </c>
      <c r="OY98" s="193" t="e">
        <f t="shared" si="250"/>
        <v>#N/A</v>
      </c>
      <c r="OZ98" s="193" t="e">
        <f t="shared" si="250"/>
        <v>#N/A</v>
      </c>
      <c r="PA98" s="193" t="e">
        <f t="shared" si="227"/>
        <v>#N/A</v>
      </c>
      <c r="PB98" s="193" t="e">
        <f t="shared" si="227"/>
        <v>#N/A</v>
      </c>
      <c r="PC98" s="193" t="e">
        <f t="shared" si="227"/>
        <v>#N/A</v>
      </c>
      <c r="PD98" s="193" t="e">
        <f t="shared" si="227"/>
        <v>#N/A</v>
      </c>
      <c r="PE98" s="193" t="e">
        <f t="shared" si="227"/>
        <v>#N/A</v>
      </c>
      <c r="PF98" s="193" t="e">
        <f t="shared" si="227"/>
        <v>#N/A</v>
      </c>
      <c r="PG98" s="193" t="e">
        <f t="shared" si="227"/>
        <v>#N/A</v>
      </c>
      <c r="PH98" s="193" t="e">
        <f t="shared" si="227"/>
        <v>#N/A</v>
      </c>
      <c r="PI98" s="193" t="e">
        <f t="shared" si="227"/>
        <v>#N/A</v>
      </c>
      <c r="PJ98" s="193" t="e">
        <f t="shared" si="227"/>
        <v>#N/A</v>
      </c>
      <c r="PK98" s="193" t="e">
        <f t="shared" si="227"/>
        <v>#N/A</v>
      </c>
      <c r="PL98" s="193" t="e">
        <f t="shared" si="227"/>
        <v>#N/A</v>
      </c>
      <c r="PM98" s="193" t="e">
        <f t="shared" si="227"/>
        <v>#N/A</v>
      </c>
      <c r="PN98" s="193" t="e">
        <f t="shared" si="227"/>
        <v>#N/A</v>
      </c>
      <c r="PO98" s="193" t="e">
        <f t="shared" si="227"/>
        <v>#N/A</v>
      </c>
      <c r="PP98" s="193" t="e">
        <f t="shared" si="199"/>
        <v>#N/A</v>
      </c>
      <c r="PQ98" s="193" t="e">
        <f t="shared" si="222"/>
        <v>#N/A</v>
      </c>
      <c r="PR98" s="193" t="e">
        <f t="shared" si="222"/>
        <v>#N/A</v>
      </c>
      <c r="PS98" s="193" t="e">
        <f t="shared" si="222"/>
        <v>#N/A</v>
      </c>
      <c r="PT98" s="193" t="e">
        <f t="shared" si="222"/>
        <v>#N/A</v>
      </c>
      <c r="PU98" s="193" t="e">
        <f t="shared" si="222"/>
        <v>#N/A</v>
      </c>
      <c r="PV98" s="193" t="e">
        <f t="shared" si="222"/>
        <v>#N/A</v>
      </c>
      <c r="PW98" s="193" t="e">
        <f t="shared" si="222"/>
        <v>#N/A</v>
      </c>
      <c r="PX98" s="193" t="e">
        <f t="shared" si="222"/>
        <v>#N/A</v>
      </c>
    </row>
    <row r="99" spans="1:440" hidden="1" x14ac:dyDescent="0.45">
      <c r="A99" s="20">
        <v>96</v>
      </c>
      <c r="B99" s="134"/>
      <c r="C99" s="279"/>
      <c r="D99" s="280" t="str">
        <f t="shared" si="176"/>
        <v/>
      </c>
      <c r="E99" s="281"/>
      <c r="F99" s="280" t="str">
        <f t="shared" si="177"/>
        <v/>
      </c>
      <c r="G99" s="279"/>
      <c r="H99" s="135"/>
      <c r="I99" s="110" t="str">
        <f t="shared" si="178"/>
        <v/>
      </c>
      <c r="J99" s="21" t="str">
        <f t="shared" si="179"/>
        <v/>
      </c>
      <c r="K99" s="22" t="str">
        <f t="shared" si="180"/>
        <v/>
      </c>
      <c r="L99" s="23" t="str">
        <f>IF(J99="","",IF(OR($J99&lt;Skew!$B$3,$J99=Skew!$B$3),IF($J99&gt;Skew!$C$3,Skew!$A$3,IF($J99&gt;Skew!$C$4,Skew!$A$4,IF($J99&gt;Skew!$C$5,Skew!$A$5,IF($J99&gt;Skew!$C$6,Skew!$A$6,IF($J99&gt;Skew!$C$7,Skew!$A$7,IF($J99&gt;Skew!$C$8,Skew!$A$8,IF($J99&gt;Skew!$C$9,Skew!$A$9,IF($J99&gt;Skew!$C$10,Skew!$A$10,IF($J99&gt;Skew!$C$11,Skew!$A$11,IF($J99&gt;Skew!$C$12,Skew!$A$12,IF($J99&gt;Skew!$C$13,Skew!$A$13,IF($J99&gt;Skew!$C$14,Skew!$A$14,IF($J99&gt;Skew!$C$15,Skew!$A$15,IF($J99&gt;Skew!$C$16,Skew!$A$16,Skew!$A$17)
)))))))))))))))</f>
        <v/>
      </c>
      <c r="M99" s="22" t="str">
        <f>IF(J99="","",MATCH(L99,Skew!$A$3:$A$17,0))</f>
        <v/>
      </c>
      <c r="N99" s="22" t="str">
        <f t="shared" si="168"/>
        <v/>
      </c>
      <c r="O99" s="24"/>
      <c r="P99" s="22" t="str">
        <f>IF(OR(J99="",O99=""),"",MATCH(O99,Confidence!$A$3:$A$12,0))</f>
        <v/>
      </c>
      <c r="Q99" s="25" t="str">
        <f t="shared" si="169"/>
        <v/>
      </c>
      <c r="R99" s="25" t="str">
        <f t="shared" si="170"/>
        <v/>
      </c>
      <c r="S99" s="22"/>
      <c r="T99" s="102" t="str">
        <f t="shared" si="171"/>
        <v/>
      </c>
      <c r="U99" s="102" t="str">
        <f t="shared" si="172"/>
        <v/>
      </c>
      <c r="V99" s="37" t="str">
        <f t="shared" si="173"/>
        <v/>
      </c>
      <c r="W99" s="115"/>
      <c r="X99" s="204" t="str">
        <f>IF(AND(D99&gt;0,E99&gt;0,F99&gt;0,Q99&gt;0,R99&gt;0,W99&gt;0,NOT(O99="")),ABS(VLOOKUP($W$1,VLookups!$A$30:$B$31,2,FALSE)-_xlfn.BETA.DIST(W99,IF(K99="L",R99,Q99),IF(K99="L",Q99,R99),TRUE,D99,F99)),"")</f>
        <v/>
      </c>
      <c r="Y99" s="112" t="str">
        <f>IF(OR($Q99="",$R99=""),"",_xlfn.BETA.INV(ABS(VLOOKUP($W$1,VLookups!$A$30:$B$31,2,FALSE)-Y$3),IF($K99="L",$R99,$Q99),IF($K99="L",$Q99,$R99),$D99,$F99))</f>
        <v/>
      </c>
      <c r="Z99" s="113" t="str">
        <f>IF(OR($Q99="",$R99=""),"",_xlfn.BETA.INV(ABS(VLOOKUP($W$1,VLookups!$A$30:$B$31,2,FALSE)-Z$3),IF($K99="L",$R99,$Q99),IF($K99="L",$Q99,$R99),$D99,$F99))</f>
        <v/>
      </c>
      <c r="AA99" s="112" t="str">
        <f>IF(OR($Q99="",$R99=""),"",_xlfn.BETA.INV(ABS(VLOOKUP($W$1,VLookups!$A$30:$B$31,2,FALSE)-AA$3),IF($K99="L",$R99,$Q99),IF($K99="L",$Q99,$R99),$D99,$F99))</f>
        <v/>
      </c>
      <c r="AB99" s="113" t="str">
        <f>IF(OR($Q99="",$R99=""),"",_xlfn.BETA.INV(ABS(VLOOKUP($W$1,VLookups!$A$30:$B$31,2,FALSE)-AB$3),IF($K99="L",$R99,$Q99),IF($K99="L",$Q99,$R99),$D99,$F99))</f>
        <v/>
      </c>
      <c r="AC99" s="112" t="str">
        <f>IF(OR($Q99="",$R99=""),"",_xlfn.BETA.INV(ABS(VLOOKUP($W$1,VLookups!$A$30:$B$31,2,FALSE)-AC$3),IF($K99="L",$R99,$Q99),IF($K99="L",$Q99,$R99),$D99,$F99))</f>
        <v/>
      </c>
      <c r="AD99" s="113" t="str">
        <f>IF(OR($Q99="",$R99=""),"",_xlfn.BETA.INV(ABS(VLOOKUP($W$1,VLookups!$A$30:$B$31,2,FALSE)-AD$3),IF($K99="L",$R99,$Q99),IF($K99="L",$Q99,$R99),$D99,$F99))</f>
        <v/>
      </c>
      <c r="AE99" s="112" t="str">
        <f>IF(OR($Q99="",$R99=""),"",_xlfn.BETA.INV(ABS(VLOOKUP($W$1,VLookups!$A$30:$B$31,2,FALSE)-AE$3),IF($K99="L",$R99,$Q99),IF($K99="L",$Q99,$R99),$D99,$F99))</f>
        <v/>
      </c>
      <c r="AF99" s="113" t="str">
        <f>IF(OR($Q99="",$R99=""),"",_xlfn.BETA.INV(ABS(VLOOKUP($W$1,VLookups!$A$30:$B$31,2,FALSE)-AF$3),IF($K99="L",$R99,$Q99),IF($K99="L",$Q99,$R99),$D99,$F99))</f>
        <v/>
      </c>
      <c r="AG99" s="112" t="str">
        <f>IF(OR($Q99="",$R99=""),"",_xlfn.BETA.INV(ABS(VLOOKUP($W$1,VLookups!$A$30:$B$31,2,FALSE)-AG$3),IF($K99="L",$R99,$Q99),IF($K99="L",$Q99,$R99),$D99,$F99))</f>
        <v/>
      </c>
      <c r="AH99" s="113" t="str">
        <f>IF(OR($Q99="",$R99=""),"",_xlfn.BETA.INV(ABS(VLOOKUP($W$1,VLookups!$A$30:$B$31,2,FALSE)-AH$3),IF($K99="L",$R99,$Q99),IF($K99="L",$Q99,$R99),$D99,$F99))</f>
        <v/>
      </c>
      <c r="AI99" s="112" t="str">
        <f>IF(OR($Q99="",$R99=""),"",_xlfn.BETA.INV(ABS(VLOOKUP($W$1,VLookups!$A$30:$B$31,2,FALSE)-AI$3),IF($K99="L",$R99,$Q99),IF($K99="L",$Q99,$R99),$D99,$F99))</f>
        <v/>
      </c>
      <c r="AJ99" s="113" t="str">
        <f>IF(OR($Q99="",$R99=""),"",_xlfn.BETA.INV(ABS(VLOOKUP($W$1,VLookups!$A$30:$B$31,2,FALSE)-AJ$3),IF($K99="L",$R99,$Q99),IF($K99="L",$Q99,$R99),$D99,$F99))</f>
        <v/>
      </c>
      <c r="AK99" s="15"/>
      <c r="AL99" s="194" t="str">
        <f t="shared" si="181"/>
        <v/>
      </c>
      <c r="AM99" s="192" t="str">
        <f t="shared" si="182"/>
        <v/>
      </c>
      <c r="AN99" s="177" t="str">
        <f t="shared" si="254"/>
        <v/>
      </c>
      <c r="AO99" s="177" t="str">
        <f t="shared" si="236"/>
        <v/>
      </c>
      <c r="AP99" s="177" t="str">
        <f t="shared" si="236"/>
        <v/>
      </c>
      <c r="AQ99" s="177" t="str">
        <f t="shared" si="236"/>
        <v/>
      </c>
      <c r="AR99" s="177" t="str">
        <f t="shared" si="236"/>
        <v/>
      </c>
      <c r="AS99" s="177" t="str">
        <f t="shared" si="236"/>
        <v/>
      </c>
      <c r="AT99" s="177" t="str">
        <f t="shared" si="236"/>
        <v/>
      </c>
      <c r="AU99" s="177" t="str">
        <f t="shared" si="236"/>
        <v/>
      </c>
      <c r="AV99" s="177" t="str">
        <f t="shared" si="236"/>
        <v/>
      </c>
      <c r="AW99" s="177" t="str">
        <f t="shared" si="236"/>
        <v/>
      </c>
      <c r="AX99" s="177" t="str">
        <f t="shared" si="236"/>
        <v/>
      </c>
      <c r="AY99" s="177" t="str">
        <f t="shared" si="236"/>
        <v/>
      </c>
      <c r="AZ99" s="177" t="str">
        <f t="shared" si="236"/>
        <v/>
      </c>
      <c r="BA99" s="177" t="str">
        <f t="shared" si="236"/>
        <v/>
      </c>
      <c r="BB99" s="177" t="str">
        <f t="shared" si="236"/>
        <v/>
      </c>
      <c r="BC99" s="177" t="str">
        <f t="shared" si="236"/>
        <v/>
      </c>
      <c r="BD99" s="177" t="str">
        <f t="shared" si="236"/>
        <v/>
      </c>
      <c r="BE99" s="177" t="str">
        <f t="shared" si="231"/>
        <v/>
      </c>
      <c r="BF99" s="177" t="str">
        <f t="shared" si="231"/>
        <v/>
      </c>
      <c r="BG99" s="177" t="str">
        <f t="shared" si="231"/>
        <v/>
      </c>
      <c r="BH99" s="177" t="str">
        <f t="shared" si="231"/>
        <v/>
      </c>
      <c r="BI99" s="177" t="str">
        <f t="shared" si="231"/>
        <v/>
      </c>
      <c r="BJ99" s="177" t="str">
        <f t="shared" si="231"/>
        <v/>
      </c>
      <c r="BK99" s="177" t="str">
        <f t="shared" si="231"/>
        <v/>
      </c>
      <c r="BL99" s="177" t="str">
        <f t="shared" si="231"/>
        <v/>
      </c>
      <c r="BM99" s="177" t="str">
        <f t="shared" si="231"/>
        <v/>
      </c>
      <c r="BN99" s="177" t="str">
        <f t="shared" si="231"/>
        <v/>
      </c>
      <c r="BO99" s="177" t="str">
        <f t="shared" si="231"/>
        <v/>
      </c>
      <c r="BP99" s="177" t="str">
        <f t="shared" si="231"/>
        <v/>
      </c>
      <c r="BQ99" s="177" t="str">
        <f t="shared" si="231"/>
        <v/>
      </c>
      <c r="BR99" s="177" t="str">
        <f t="shared" si="231"/>
        <v/>
      </c>
      <c r="BS99" s="177" t="str">
        <f t="shared" si="231"/>
        <v/>
      </c>
      <c r="BT99" s="177" t="str">
        <f t="shared" si="237"/>
        <v/>
      </c>
      <c r="BU99" s="177" t="str">
        <f t="shared" si="237"/>
        <v/>
      </c>
      <c r="BV99" s="177" t="str">
        <f t="shared" si="237"/>
        <v/>
      </c>
      <c r="BW99" s="177" t="str">
        <f t="shared" si="237"/>
        <v/>
      </c>
      <c r="BX99" s="177" t="str">
        <f t="shared" si="237"/>
        <v/>
      </c>
      <c r="BY99" s="177" t="str">
        <f t="shared" si="237"/>
        <v/>
      </c>
      <c r="BZ99" s="177" t="str">
        <f t="shared" si="237"/>
        <v/>
      </c>
      <c r="CA99" s="177" t="str">
        <f t="shared" si="237"/>
        <v/>
      </c>
      <c r="CB99" s="177" t="str">
        <f t="shared" si="237"/>
        <v/>
      </c>
      <c r="CC99" s="177" t="str">
        <f t="shared" si="237"/>
        <v/>
      </c>
      <c r="CD99" s="177" t="str">
        <f t="shared" si="237"/>
        <v/>
      </c>
      <c r="CE99" s="177" t="str">
        <f t="shared" si="237"/>
        <v/>
      </c>
      <c r="CF99" s="177" t="str">
        <f t="shared" si="237"/>
        <v/>
      </c>
      <c r="CG99" s="177" t="str">
        <f t="shared" si="237"/>
        <v/>
      </c>
      <c r="CH99" s="177" t="str">
        <f t="shared" si="237"/>
        <v/>
      </c>
      <c r="CI99" s="177" t="str">
        <f t="shared" si="237"/>
        <v/>
      </c>
      <c r="CJ99" s="177" t="str">
        <f t="shared" si="232"/>
        <v/>
      </c>
      <c r="CK99" s="177" t="str">
        <f t="shared" si="232"/>
        <v/>
      </c>
      <c r="CL99" s="177" t="str">
        <f t="shared" si="232"/>
        <v/>
      </c>
      <c r="CM99" s="177" t="str">
        <f t="shared" si="232"/>
        <v/>
      </c>
      <c r="CN99" s="177" t="str">
        <f t="shared" si="232"/>
        <v/>
      </c>
      <c r="CO99" s="177" t="str">
        <f t="shared" si="232"/>
        <v/>
      </c>
      <c r="CP99" s="177" t="str">
        <f t="shared" si="232"/>
        <v/>
      </c>
      <c r="CQ99" s="177" t="str">
        <f t="shared" si="232"/>
        <v/>
      </c>
      <c r="CR99" s="177" t="str">
        <f t="shared" si="232"/>
        <v/>
      </c>
      <c r="CS99" s="177" t="str">
        <f t="shared" si="232"/>
        <v/>
      </c>
      <c r="CT99" s="177" t="str">
        <f t="shared" si="232"/>
        <v/>
      </c>
      <c r="CU99" s="177" t="str">
        <f t="shared" si="232"/>
        <v/>
      </c>
      <c r="CV99" s="177" t="str">
        <f t="shared" si="232"/>
        <v/>
      </c>
      <c r="CW99" s="177" t="str">
        <f t="shared" si="232"/>
        <v/>
      </c>
      <c r="CX99" s="177" t="str">
        <f t="shared" si="232"/>
        <v/>
      </c>
      <c r="CY99" s="177" t="str">
        <f t="shared" si="228"/>
        <v/>
      </c>
      <c r="CZ99" s="177" t="str">
        <f t="shared" si="228"/>
        <v/>
      </c>
      <c r="DA99" s="177" t="str">
        <f t="shared" si="228"/>
        <v/>
      </c>
      <c r="DB99" s="177" t="str">
        <f t="shared" si="228"/>
        <v/>
      </c>
      <c r="DC99" s="177" t="str">
        <f t="shared" si="228"/>
        <v/>
      </c>
      <c r="DD99" s="177" t="str">
        <f t="shared" si="228"/>
        <v/>
      </c>
      <c r="DE99" s="177" t="str">
        <f t="shared" si="228"/>
        <v/>
      </c>
      <c r="DF99" s="177" t="str">
        <f t="shared" si="228"/>
        <v/>
      </c>
      <c r="DG99" s="177" t="str">
        <f t="shared" si="228"/>
        <v/>
      </c>
      <c r="DH99" s="177" t="str">
        <f t="shared" si="228"/>
        <v/>
      </c>
      <c r="DI99" s="177" t="str">
        <f t="shared" si="228"/>
        <v/>
      </c>
      <c r="DJ99" s="177" t="str">
        <f t="shared" si="228"/>
        <v/>
      </c>
      <c r="DK99" s="177" t="str">
        <f t="shared" si="228"/>
        <v/>
      </c>
      <c r="DL99" s="177" t="str">
        <f t="shared" si="228"/>
        <v/>
      </c>
      <c r="DM99" s="177" t="str">
        <f t="shared" si="228"/>
        <v/>
      </c>
      <c r="DN99" s="177" t="str">
        <f t="shared" si="228"/>
        <v/>
      </c>
      <c r="DO99" s="177" t="str">
        <f t="shared" si="224"/>
        <v/>
      </c>
      <c r="DP99" s="177" t="str">
        <f t="shared" si="224"/>
        <v/>
      </c>
      <c r="DQ99" s="177" t="str">
        <f t="shared" si="224"/>
        <v/>
      </c>
      <c r="DR99" s="177" t="str">
        <f t="shared" si="224"/>
        <v/>
      </c>
      <c r="DS99" s="177" t="str">
        <f t="shared" si="224"/>
        <v/>
      </c>
      <c r="DT99" s="177" t="str">
        <f t="shared" si="224"/>
        <v/>
      </c>
      <c r="DU99" s="177" t="str">
        <f t="shared" si="224"/>
        <v/>
      </c>
      <c r="DV99" s="177" t="str">
        <f t="shared" si="224"/>
        <v/>
      </c>
      <c r="DW99" s="177" t="str">
        <f t="shared" si="224"/>
        <v/>
      </c>
      <c r="DX99" s="177" t="str">
        <f t="shared" si="224"/>
        <v/>
      </c>
      <c r="DY99" s="177" t="str">
        <f t="shared" si="224"/>
        <v/>
      </c>
      <c r="DZ99" s="177" t="str">
        <f t="shared" si="224"/>
        <v/>
      </c>
      <c r="EA99" s="177" t="str">
        <f t="shared" si="224"/>
        <v/>
      </c>
      <c r="EB99" s="177" t="str">
        <f t="shared" si="224"/>
        <v/>
      </c>
      <c r="EC99" s="177" t="str">
        <f t="shared" si="224"/>
        <v/>
      </c>
      <c r="ED99" s="177" t="str">
        <f t="shared" si="238"/>
        <v/>
      </c>
      <c r="EE99" s="177" t="str">
        <f t="shared" si="238"/>
        <v/>
      </c>
      <c r="EF99" s="177" t="str">
        <f t="shared" si="238"/>
        <v/>
      </c>
      <c r="EG99" s="177" t="str">
        <f t="shared" si="238"/>
        <v/>
      </c>
      <c r="EH99" s="177" t="str">
        <f t="shared" si="238"/>
        <v/>
      </c>
      <c r="EI99" s="177" t="str">
        <f t="shared" si="238"/>
        <v/>
      </c>
      <c r="EJ99" s="177" t="str">
        <f t="shared" si="238"/>
        <v/>
      </c>
      <c r="EK99" s="177" t="str">
        <f t="shared" si="238"/>
        <v/>
      </c>
      <c r="EL99" s="177" t="str">
        <f t="shared" si="238"/>
        <v/>
      </c>
      <c r="EM99" s="177" t="str">
        <f t="shared" si="238"/>
        <v/>
      </c>
      <c r="EN99" s="177" t="str">
        <f t="shared" si="238"/>
        <v/>
      </c>
      <c r="EO99" s="177" t="str">
        <f t="shared" si="238"/>
        <v/>
      </c>
      <c r="EP99" s="177" t="str">
        <f t="shared" si="238"/>
        <v/>
      </c>
      <c r="EQ99" s="177" t="str">
        <f t="shared" si="238"/>
        <v/>
      </c>
      <c r="ER99" s="177" t="str">
        <f t="shared" si="238"/>
        <v/>
      </c>
      <c r="ES99" s="177" t="str">
        <f t="shared" si="238"/>
        <v/>
      </c>
      <c r="ET99" s="177" t="str">
        <f t="shared" si="233"/>
        <v/>
      </c>
      <c r="EU99" s="177" t="str">
        <f t="shared" si="233"/>
        <v/>
      </c>
      <c r="EV99" s="177" t="str">
        <f t="shared" si="233"/>
        <v/>
      </c>
      <c r="EW99" s="177" t="str">
        <f t="shared" si="233"/>
        <v/>
      </c>
      <c r="EX99" s="177" t="str">
        <f t="shared" si="233"/>
        <v/>
      </c>
      <c r="EY99" s="177" t="str">
        <f t="shared" si="233"/>
        <v/>
      </c>
      <c r="EZ99" s="177" t="str">
        <f t="shared" si="233"/>
        <v/>
      </c>
      <c r="FA99" s="177" t="str">
        <f t="shared" si="233"/>
        <v/>
      </c>
      <c r="FB99" s="177" t="str">
        <f t="shared" si="233"/>
        <v/>
      </c>
      <c r="FC99" s="177" t="str">
        <f t="shared" si="233"/>
        <v/>
      </c>
      <c r="FD99" s="177" t="str">
        <f t="shared" si="233"/>
        <v/>
      </c>
      <c r="FE99" s="177" t="str">
        <f t="shared" si="233"/>
        <v/>
      </c>
      <c r="FF99" s="177" t="str">
        <f t="shared" si="233"/>
        <v/>
      </c>
      <c r="FG99" s="177" t="str">
        <f t="shared" si="233"/>
        <v/>
      </c>
      <c r="FH99" s="177" t="str">
        <f t="shared" si="233"/>
        <v/>
      </c>
      <c r="FI99" s="177" t="str">
        <f t="shared" si="243"/>
        <v/>
      </c>
      <c r="FJ99" s="177" t="str">
        <f t="shared" si="243"/>
        <v/>
      </c>
      <c r="FK99" s="177" t="str">
        <f t="shared" si="243"/>
        <v/>
      </c>
      <c r="FL99" s="177" t="str">
        <f t="shared" si="243"/>
        <v/>
      </c>
      <c r="FM99" s="177" t="str">
        <f t="shared" si="243"/>
        <v/>
      </c>
      <c r="FN99" s="177" t="str">
        <f t="shared" si="243"/>
        <v/>
      </c>
      <c r="FO99" s="177" t="str">
        <f t="shared" si="243"/>
        <v/>
      </c>
      <c r="FP99" s="177" t="str">
        <f t="shared" si="243"/>
        <v/>
      </c>
      <c r="FQ99" s="177" t="str">
        <f t="shared" si="243"/>
        <v/>
      </c>
      <c r="FR99" s="177" t="str">
        <f t="shared" si="243"/>
        <v/>
      </c>
      <c r="FS99" s="177" t="str">
        <f t="shared" si="243"/>
        <v/>
      </c>
      <c r="FT99" s="177" t="str">
        <f t="shared" si="243"/>
        <v/>
      </c>
      <c r="FU99" s="177" t="str">
        <f t="shared" si="243"/>
        <v/>
      </c>
      <c r="FV99" s="177" t="str">
        <f t="shared" si="243"/>
        <v/>
      </c>
      <c r="FW99" s="177" t="str">
        <f t="shared" si="243"/>
        <v/>
      </c>
      <c r="FX99" s="177" t="str">
        <f t="shared" si="243"/>
        <v/>
      </c>
      <c r="FY99" s="177" t="str">
        <f t="shared" si="239"/>
        <v/>
      </c>
      <c r="FZ99" s="177" t="str">
        <f t="shared" si="239"/>
        <v/>
      </c>
      <c r="GA99" s="177" t="str">
        <f t="shared" si="239"/>
        <v/>
      </c>
      <c r="GB99" s="177" t="str">
        <f t="shared" si="239"/>
        <v/>
      </c>
      <c r="GC99" s="177" t="str">
        <f t="shared" si="239"/>
        <v/>
      </c>
      <c r="GD99" s="177" t="str">
        <f t="shared" si="239"/>
        <v/>
      </c>
      <c r="GE99" s="177" t="str">
        <f t="shared" si="239"/>
        <v/>
      </c>
      <c r="GF99" s="177" t="str">
        <f t="shared" si="239"/>
        <v/>
      </c>
      <c r="GG99" s="177" t="str">
        <f t="shared" si="239"/>
        <v/>
      </c>
      <c r="GH99" s="177" t="str">
        <f t="shared" si="239"/>
        <v/>
      </c>
      <c r="GI99" s="177" t="str">
        <f t="shared" si="239"/>
        <v/>
      </c>
      <c r="GJ99" s="177" t="str">
        <f t="shared" si="239"/>
        <v/>
      </c>
      <c r="GK99" s="177" t="str">
        <f t="shared" si="239"/>
        <v/>
      </c>
      <c r="GL99" s="177" t="str">
        <f t="shared" si="239"/>
        <v/>
      </c>
      <c r="GM99" s="177" t="str">
        <f t="shared" si="239"/>
        <v/>
      </c>
      <c r="GN99" s="177" t="str">
        <f t="shared" si="234"/>
        <v/>
      </c>
      <c r="GO99" s="177" t="str">
        <f t="shared" si="234"/>
        <v/>
      </c>
      <c r="GP99" s="177" t="str">
        <f t="shared" si="234"/>
        <v/>
      </c>
      <c r="GQ99" s="177" t="str">
        <f t="shared" si="229"/>
        <v/>
      </c>
      <c r="GR99" s="177" t="str">
        <f t="shared" si="240"/>
        <v/>
      </c>
      <c r="GS99" s="177" t="str">
        <f t="shared" si="240"/>
        <v/>
      </c>
      <c r="GT99" s="177" t="str">
        <f t="shared" si="240"/>
        <v/>
      </c>
      <c r="GU99" s="177" t="str">
        <f t="shared" si="240"/>
        <v/>
      </c>
      <c r="GV99" s="177" t="str">
        <f t="shared" si="240"/>
        <v/>
      </c>
      <c r="GW99" s="177" t="str">
        <f t="shared" si="240"/>
        <v/>
      </c>
      <c r="GX99" s="177" t="str">
        <f t="shared" si="240"/>
        <v/>
      </c>
      <c r="GY99" s="177" t="str">
        <f t="shared" si="240"/>
        <v/>
      </c>
      <c r="GZ99" s="177" t="str">
        <f t="shared" si="240"/>
        <v/>
      </c>
      <c r="HA99" s="177" t="str">
        <f t="shared" si="240"/>
        <v/>
      </c>
      <c r="HB99" s="177" t="str">
        <f t="shared" si="240"/>
        <v/>
      </c>
      <c r="HC99" s="177" t="str">
        <f t="shared" si="240"/>
        <v/>
      </c>
      <c r="HD99" s="177" t="str">
        <f t="shared" si="240"/>
        <v/>
      </c>
      <c r="HE99" s="177" t="str">
        <f t="shared" si="240"/>
        <v/>
      </c>
      <c r="HF99" s="177" t="str">
        <f t="shared" si="240"/>
        <v/>
      </c>
      <c r="HG99" s="177" t="str">
        <f t="shared" si="240"/>
        <v/>
      </c>
      <c r="HH99" s="177" t="str">
        <f t="shared" si="235"/>
        <v/>
      </c>
      <c r="HI99" s="177" t="str">
        <f t="shared" si="235"/>
        <v/>
      </c>
      <c r="HJ99" s="177" t="str">
        <f t="shared" si="235"/>
        <v/>
      </c>
      <c r="HK99" s="177" t="str">
        <f t="shared" si="235"/>
        <v/>
      </c>
      <c r="HL99" s="177" t="str">
        <f t="shared" si="235"/>
        <v/>
      </c>
      <c r="HM99" s="177" t="str">
        <f t="shared" si="235"/>
        <v/>
      </c>
      <c r="HN99" s="177" t="str">
        <f t="shared" si="235"/>
        <v/>
      </c>
      <c r="HO99" s="177" t="str">
        <f t="shared" si="235"/>
        <v/>
      </c>
      <c r="HP99" s="177" t="str">
        <f t="shared" si="235"/>
        <v/>
      </c>
      <c r="HQ99" s="177" t="str">
        <f t="shared" si="235"/>
        <v/>
      </c>
      <c r="HR99" s="177" t="str">
        <f t="shared" si="235"/>
        <v/>
      </c>
      <c r="HS99" s="177" t="str">
        <f t="shared" si="235"/>
        <v/>
      </c>
      <c r="HT99" s="177" t="str">
        <f t="shared" si="235"/>
        <v/>
      </c>
      <c r="HU99" s="177" t="str">
        <f t="shared" si="235"/>
        <v/>
      </c>
      <c r="HV99" s="177" t="str">
        <f t="shared" si="235"/>
        <v/>
      </c>
      <c r="HW99" s="177" t="str">
        <f t="shared" si="230"/>
        <v/>
      </c>
      <c r="HX99" s="177" t="str">
        <f t="shared" si="241"/>
        <v/>
      </c>
      <c r="HY99" s="177" t="str">
        <f t="shared" si="241"/>
        <v/>
      </c>
      <c r="HZ99" s="177" t="str">
        <f t="shared" si="241"/>
        <v/>
      </c>
      <c r="IA99" s="177" t="str">
        <f t="shared" si="241"/>
        <v/>
      </c>
      <c r="IB99" s="177" t="str">
        <f t="shared" si="241"/>
        <v/>
      </c>
      <c r="IC99" s="177" t="str">
        <f t="shared" si="241"/>
        <v/>
      </c>
      <c r="ID99" s="177" t="str">
        <f t="shared" si="241"/>
        <v/>
      </c>
      <c r="IE99" s="192" t="str">
        <f t="shared" si="185"/>
        <v/>
      </c>
      <c r="IF99" s="193" t="e">
        <f t="shared" si="174"/>
        <v>#N/A</v>
      </c>
      <c r="IG99" s="193" t="e">
        <f t="shared" si="245"/>
        <v>#N/A</v>
      </c>
      <c r="IH99" s="193" t="e">
        <f t="shared" si="245"/>
        <v>#N/A</v>
      </c>
      <c r="II99" s="193" t="e">
        <f t="shared" si="245"/>
        <v>#N/A</v>
      </c>
      <c r="IJ99" s="193" t="e">
        <f t="shared" si="255"/>
        <v>#N/A</v>
      </c>
      <c r="IK99" s="193" t="e">
        <f t="shared" si="255"/>
        <v>#N/A</v>
      </c>
      <c r="IL99" s="193" t="e">
        <f t="shared" si="255"/>
        <v>#N/A</v>
      </c>
      <c r="IM99" s="193" t="e">
        <f t="shared" si="255"/>
        <v>#N/A</v>
      </c>
      <c r="IN99" s="193" t="e">
        <f t="shared" si="255"/>
        <v>#N/A</v>
      </c>
      <c r="IO99" s="193" t="e">
        <f t="shared" si="255"/>
        <v>#N/A</v>
      </c>
      <c r="IP99" s="193" t="e">
        <f t="shared" si="255"/>
        <v>#N/A</v>
      </c>
      <c r="IQ99" s="193" t="e">
        <f t="shared" si="255"/>
        <v>#N/A</v>
      </c>
      <c r="IR99" s="193" t="e">
        <f t="shared" si="255"/>
        <v>#N/A</v>
      </c>
      <c r="IS99" s="193" t="e">
        <f t="shared" si="255"/>
        <v>#N/A</v>
      </c>
      <c r="IT99" s="193" t="e">
        <f t="shared" si="255"/>
        <v>#N/A</v>
      </c>
      <c r="IU99" s="193" t="e">
        <f t="shared" si="255"/>
        <v>#N/A</v>
      </c>
      <c r="IV99" s="193" t="e">
        <f t="shared" si="255"/>
        <v>#N/A</v>
      </c>
      <c r="IW99" s="193" t="e">
        <f t="shared" si="255"/>
        <v>#N/A</v>
      </c>
      <c r="IX99" s="193" t="e">
        <f t="shared" si="255"/>
        <v>#N/A</v>
      </c>
      <c r="IY99" s="193" t="e">
        <f t="shared" si="251"/>
        <v>#N/A</v>
      </c>
      <c r="IZ99" s="193" t="e">
        <f t="shared" si="251"/>
        <v>#N/A</v>
      </c>
      <c r="JA99" s="193" t="e">
        <f t="shared" si="251"/>
        <v>#N/A</v>
      </c>
      <c r="JB99" s="193" t="e">
        <f t="shared" si="251"/>
        <v>#N/A</v>
      </c>
      <c r="JC99" s="193" t="e">
        <f t="shared" si="251"/>
        <v>#N/A</v>
      </c>
      <c r="JD99" s="193" t="e">
        <f t="shared" si="251"/>
        <v>#N/A</v>
      </c>
      <c r="JE99" s="193" t="e">
        <f t="shared" si="251"/>
        <v>#N/A</v>
      </c>
      <c r="JF99" s="193" t="e">
        <f t="shared" si="251"/>
        <v>#N/A</v>
      </c>
      <c r="JG99" s="193" t="e">
        <f t="shared" si="251"/>
        <v>#N/A</v>
      </c>
      <c r="JH99" s="193" t="e">
        <f t="shared" si="251"/>
        <v>#N/A</v>
      </c>
      <c r="JI99" s="193" t="e">
        <f t="shared" si="251"/>
        <v>#N/A</v>
      </c>
      <c r="JJ99" s="193" t="e">
        <f t="shared" si="251"/>
        <v>#N/A</v>
      </c>
      <c r="JK99" s="193" t="e">
        <f t="shared" si="251"/>
        <v>#N/A</v>
      </c>
      <c r="JL99" s="193" t="e">
        <f t="shared" si="251"/>
        <v>#N/A</v>
      </c>
      <c r="JM99" s="193" t="e">
        <f t="shared" si="251"/>
        <v>#N/A</v>
      </c>
      <c r="JN99" s="193" t="e">
        <f t="shared" si="248"/>
        <v>#N/A</v>
      </c>
      <c r="JO99" s="193" t="e">
        <f t="shared" si="248"/>
        <v>#N/A</v>
      </c>
      <c r="JP99" s="193" t="e">
        <f t="shared" si="248"/>
        <v>#N/A</v>
      </c>
      <c r="JQ99" s="193" t="e">
        <f t="shared" si="248"/>
        <v>#N/A</v>
      </c>
      <c r="JR99" s="193" t="e">
        <f t="shared" si="248"/>
        <v>#N/A</v>
      </c>
      <c r="JS99" s="193" t="e">
        <f t="shared" si="248"/>
        <v>#N/A</v>
      </c>
      <c r="JT99" s="193" t="e">
        <f t="shared" si="248"/>
        <v>#N/A</v>
      </c>
      <c r="JU99" s="193" t="e">
        <f t="shared" si="248"/>
        <v>#N/A</v>
      </c>
      <c r="JV99" s="193" t="e">
        <f t="shared" si="248"/>
        <v>#N/A</v>
      </c>
      <c r="JW99" s="193" t="e">
        <f t="shared" si="248"/>
        <v>#N/A</v>
      </c>
      <c r="JX99" s="193" t="e">
        <f t="shared" si="248"/>
        <v>#N/A</v>
      </c>
      <c r="JY99" s="193" t="e">
        <f t="shared" si="248"/>
        <v>#N/A</v>
      </c>
      <c r="JZ99" s="193" t="e">
        <f t="shared" si="248"/>
        <v>#N/A</v>
      </c>
      <c r="KA99" s="193" t="e">
        <f t="shared" si="248"/>
        <v>#N/A</v>
      </c>
      <c r="KB99" s="193" t="e">
        <f t="shared" si="248"/>
        <v>#N/A</v>
      </c>
      <c r="KC99" s="193" t="e">
        <f t="shared" si="225"/>
        <v>#N/A</v>
      </c>
      <c r="KD99" s="193" t="e">
        <f t="shared" si="225"/>
        <v>#N/A</v>
      </c>
      <c r="KE99" s="193" t="e">
        <f t="shared" si="225"/>
        <v>#N/A</v>
      </c>
      <c r="KF99" s="193" t="e">
        <f t="shared" si="225"/>
        <v>#N/A</v>
      </c>
      <c r="KG99" s="193" t="e">
        <f t="shared" si="225"/>
        <v>#N/A</v>
      </c>
      <c r="KH99" s="193" t="e">
        <f t="shared" si="225"/>
        <v>#N/A</v>
      </c>
      <c r="KI99" s="193" t="e">
        <f t="shared" si="225"/>
        <v>#N/A</v>
      </c>
      <c r="KJ99" s="193" t="e">
        <f t="shared" si="225"/>
        <v>#N/A</v>
      </c>
      <c r="KK99" s="193" t="e">
        <f t="shared" si="225"/>
        <v>#N/A</v>
      </c>
      <c r="KL99" s="193" t="e">
        <f t="shared" si="225"/>
        <v>#N/A</v>
      </c>
      <c r="KM99" s="193" t="e">
        <f t="shared" si="225"/>
        <v>#N/A</v>
      </c>
      <c r="KN99" s="193" t="e">
        <f t="shared" si="225"/>
        <v>#N/A</v>
      </c>
      <c r="KO99" s="193" t="e">
        <f t="shared" si="225"/>
        <v>#N/A</v>
      </c>
      <c r="KP99" s="193" t="e">
        <f t="shared" si="225"/>
        <v>#N/A</v>
      </c>
      <c r="KQ99" s="193" t="e">
        <f t="shared" si="225"/>
        <v>#N/A</v>
      </c>
      <c r="KR99" s="193" t="e">
        <f t="shared" si="197"/>
        <v>#N/A</v>
      </c>
      <c r="KS99" s="193" t="e">
        <f t="shared" si="246"/>
        <v>#N/A</v>
      </c>
      <c r="KT99" s="193" t="e">
        <f t="shared" si="246"/>
        <v>#N/A</v>
      </c>
      <c r="KU99" s="193" t="e">
        <f t="shared" si="246"/>
        <v>#N/A</v>
      </c>
      <c r="KV99" s="193" t="e">
        <f t="shared" si="256"/>
        <v>#N/A</v>
      </c>
      <c r="KW99" s="193" t="e">
        <f t="shared" si="256"/>
        <v>#N/A</v>
      </c>
      <c r="KX99" s="193" t="e">
        <f t="shared" si="256"/>
        <v>#N/A</v>
      </c>
      <c r="KY99" s="193" t="e">
        <f t="shared" si="256"/>
        <v>#N/A</v>
      </c>
      <c r="KZ99" s="193" t="e">
        <f t="shared" si="256"/>
        <v>#N/A</v>
      </c>
      <c r="LA99" s="193" t="e">
        <f t="shared" si="256"/>
        <v>#N/A</v>
      </c>
      <c r="LB99" s="193" t="e">
        <f t="shared" si="256"/>
        <v>#N/A</v>
      </c>
      <c r="LC99" s="193" t="e">
        <f t="shared" si="256"/>
        <v>#N/A</v>
      </c>
      <c r="LD99" s="193" t="e">
        <f t="shared" si="256"/>
        <v>#N/A</v>
      </c>
      <c r="LE99" s="193" t="e">
        <f t="shared" si="256"/>
        <v>#N/A</v>
      </c>
      <c r="LF99" s="193" t="e">
        <f t="shared" si="256"/>
        <v>#N/A</v>
      </c>
      <c r="LG99" s="193" t="e">
        <f t="shared" si="256"/>
        <v>#N/A</v>
      </c>
      <c r="LH99" s="193" t="e">
        <f t="shared" si="256"/>
        <v>#N/A</v>
      </c>
      <c r="LI99" s="193" t="e">
        <f t="shared" si="256"/>
        <v>#N/A</v>
      </c>
      <c r="LJ99" s="193" t="e">
        <f t="shared" si="256"/>
        <v>#N/A</v>
      </c>
      <c r="LK99" s="193" t="e">
        <f t="shared" si="252"/>
        <v>#N/A</v>
      </c>
      <c r="LL99" s="193" t="e">
        <f t="shared" si="252"/>
        <v>#N/A</v>
      </c>
      <c r="LM99" s="193" t="e">
        <f t="shared" si="252"/>
        <v>#N/A</v>
      </c>
      <c r="LN99" s="193" t="e">
        <f t="shared" si="252"/>
        <v>#N/A</v>
      </c>
      <c r="LO99" s="193" t="e">
        <f t="shared" si="252"/>
        <v>#N/A</v>
      </c>
      <c r="LP99" s="193" t="e">
        <f t="shared" si="252"/>
        <v>#N/A</v>
      </c>
      <c r="LQ99" s="193" t="e">
        <f t="shared" si="252"/>
        <v>#N/A</v>
      </c>
      <c r="LR99" s="193" t="e">
        <f t="shared" si="252"/>
        <v>#N/A</v>
      </c>
      <c r="LS99" s="193" t="e">
        <f t="shared" si="252"/>
        <v>#N/A</v>
      </c>
      <c r="LT99" s="193" t="e">
        <f t="shared" si="252"/>
        <v>#N/A</v>
      </c>
      <c r="LU99" s="193" t="e">
        <f t="shared" si="252"/>
        <v>#N/A</v>
      </c>
      <c r="LV99" s="193" t="e">
        <f t="shared" si="252"/>
        <v>#N/A</v>
      </c>
      <c r="LW99" s="193" t="e">
        <f t="shared" si="252"/>
        <v>#N/A</v>
      </c>
      <c r="LX99" s="193" t="e">
        <f t="shared" si="252"/>
        <v>#N/A</v>
      </c>
      <c r="LY99" s="193" t="e">
        <f t="shared" si="252"/>
        <v>#N/A</v>
      </c>
      <c r="LZ99" s="193" t="e">
        <f t="shared" si="249"/>
        <v>#N/A</v>
      </c>
      <c r="MA99" s="193" t="e">
        <f t="shared" si="249"/>
        <v>#N/A</v>
      </c>
      <c r="MB99" s="193" t="e">
        <f t="shared" si="249"/>
        <v>#N/A</v>
      </c>
      <c r="MC99" s="193" t="e">
        <f t="shared" si="249"/>
        <v>#N/A</v>
      </c>
      <c r="MD99" s="193" t="e">
        <f t="shared" si="249"/>
        <v>#N/A</v>
      </c>
      <c r="ME99" s="193" t="e">
        <f t="shared" si="249"/>
        <v>#N/A</v>
      </c>
      <c r="MF99" s="193" t="e">
        <f t="shared" si="249"/>
        <v>#N/A</v>
      </c>
      <c r="MG99" s="193" t="e">
        <f t="shared" si="249"/>
        <v>#N/A</v>
      </c>
      <c r="MH99" s="193" t="e">
        <f t="shared" si="249"/>
        <v>#N/A</v>
      </c>
      <c r="MI99" s="193" t="e">
        <f t="shared" si="249"/>
        <v>#N/A</v>
      </c>
      <c r="MJ99" s="193" t="e">
        <f t="shared" si="249"/>
        <v>#N/A</v>
      </c>
      <c r="MK99" s="193" t="e">
        <f t="shared" si="249"/>
        <v>#N/A</v>
      </c>
      <c r="ML99" s="193" t="e">
        <f t="shared" si="249"/>
        <v>#N/A</v>
      </c>
      <c r="MM99" s="193" t="e">
        <f t="shared" si="249"/>
        <v>#N/A</v>
      </c>
      <c r="MN99" s="193" t="e">
        <f t="shared" si="249"/>
        <v>#N/A</v>
      </c>
      <c r="MO99" s="193" t="e">
        <f t="shared" si="226"/>
        <v>#N/A</v>
      </c>
      <c r="MP99" s="193" t="e">
        <f t="shared" si="226"/>
        <v>#N/A</v>
      </c>
      <c r="MQ99" s="193" t="e">
        <f t="shared" si="226"/>
        <v>#N/A</v>
      </c>
      <c r="MR99" s="193" t="e">
        <f t="shared" si="226"/>
        <v>#N/A</v>
      </c>
      <c r="MS99" s="193" t="e">
        <f t="shared" si="226"/>
        <v>#N/A</v>
      </c>
      <c r="MT99" s="193" t="e">
        <f t="shared" si="226"/>
        <v>#N/A</v>
      </c>
      <c r="MU99" s="193" t="e">
        <f t="shared" si="226"/>
        <v>#N/A</v>
      </c>
      <c r="MV99" s="193" t="e">
        <f t="shared" si="226"/>
        <v>#N/A</v>
      </c>
      <c r="MW99" s="193" t="e">
        <f t="shared" si="226"/>
        <v>#N/A</v>
      </c>
      <c r="MX99" s="193" t="e">
        <f t="shared" si="226"/>
        <v>#N/A</v>
      </c>
      <c r="MY99" s="193" t="e">
        <f t="shared" si="226"/>
        <v>#N/A</v>
      </c>
      <c r="MZ99" s="193" t="e">
        <f t="shared" si="226"/>
        <v>#N/A</v>
      </c>
      <c r="NA99" s="193" t="e">
        <f t="shared" si="226"/>
        <v>#N/A</v>
      </c>
      <c r="NB99" s="193" t="e">
        <f t="shared" si="226"/>
        <v>#N/A</v>
      </c>
      <c r="NC99" s="193" t="e">
        <f t="shared" si="226"/>
        <v>#N/A</v>
      </c>
      <c r="ND99" s="193" t="e">
        <f t="shared" si="198"/>
        <v>#N/A</v>
      </c>
      <c r="NE99" s="193" t="e">
        <f t="shared" si="247"/>
        <v>#N/A</v>
      </c>
      <c r="NF99" s="193" t="e">
        <f t="shared" si="247"/>
        <v>#N/A</v>
      </c>
      <c r="NG99" s="193" t="e">
        <f t="shared" si="247"/>
        <v>#N/A</v>
      </c>
      <c r="NH99" s="193" t="e">
        <f t="shared" si="257"/>
        <v>#N/A</v>
      </c>
      <c r="NI99" s="193" t="e">
        <f t="shared" si="257"/>
        <v>#N/A</v>
      </c>
      <c r="NJ99" s="193" t="e">
        <f t="shared" si="257"/>
        <v>#N/A</v>
      </c>
      <c r="NK99" s="193" t="e">
        <f t="shared" si="257"/>
        <v>#N/A</v>
      </c>
      <c r="NL99" s="193" t="e">
        <f t="shared" si="257"/>
        <v>#N/A</v>
      </c>
      <c r="NM99" s="193" t="e">
        <f t="shared" si="257"/>
        <v>#N/A</v>
      </c>
      <c r="NN99" s="193" t="e">
        <f t="shared" si="257"/>
        <v>#N/A</v>
      </c>
      <c r="NO99" s="193" t="e">
        <f t="shared" si="257"/>
        <v>#N/A</v>
      </c>
      <c r="NP99" s="193" t="e">
        <f t="shared" si="257"/>
        <v>#N/A</v>
      </c>
      <c r="NQ99" s="193" t="e">
        <f t="shared" si="257"/>
        <v>#N/A</v>
      </c>
      <c r="NR99" s="193" t="e">
        <f t="shared" si="257"/>
        <v>#N/A</v>
      </c>
      <c r="NS99" s="193" t="e">
        <f t="shared" si="257"/>
        <v>#N/A</v>
      </c>
      <c r="NT99" s="193" t="e">
        <f t="shared" si="257"/>
        <v>#N/A</v>
      </c>
      <c r="NU99" s="193" t="e">
        <f t="shared" si="257"/>
        <v>#N/A</v>
      </c>
      <c r="NV99" s="193" t="e">
        <f t="shared" si="257"/>
        <v>#N/A</v>
      </c>
      <c r="NW99" s="193" t="e">
        <f t="shared" si="253"/>
        <v>#N/A</v>
      </c>
      <c r="NX99" s="193" t="e">
        <f t="shared" si="253"/>
        <v>#N/A</v>
      </c>
      <c r="NY99" s="193" t="e">
        <f t="shared" si="253"/>
        <v>#N/A</v>
      </c>
      <c r="NZ99" s="193" t="e">
        <f t="shared" si="253"/>
        <v>#N/A</v>
      </c>
      <c r="OA99" s="193" t="e">
        <f t="shared" si="253"/>
        <v>#N/A</v>
      </c>
      <c r="OB99" s="193" t="e">
        <f t="shared" si="253"/>
        <v>#N/A</v>
      </c>
      <c r="OC99" s="193" t="e">
        <f t="shared" si="253"/>
        <v>#N/A</v>
      </c>
      <c r="OD99" s="193" t="e">
        <f t="shared" si="253"/>
        <v>#N/A</v>
      </c>
      <c r="OE99" s="193" t="e">
        <f t="shared" si="253"/>
        <v>#N/A</v>
      </c>
      <c r="OF99" s="193" t="e">
        <f t="shared" si="253"/>
        <v>#N/A</v>
      </c>
      <c r="OG99" s="193" t="e">
        <f t="shared" si="253"/>
        <v>#N/A</v>
      </c>
      <c r="OH99" s="193" t="e">
        <f t="shared" si="253"/>
        <v>#N/A</v>
      </c>
      <c r="OI99" s="193" t="e">
        <f t="shared" si="253"/>
        <v>#N/A</v>
      </c>
      <c r="OJ99" s="193" t="e">
        <f t="shared" si="253"/>
        <v>#N/A</v>
      </c>
      <c r="OK99" s="193" t="e">
        <f t="shared" si="253"/>
        <v>#N/A</v>
      </c>
      <c r="OL99" s="193" t="e">
        <f t="shared" si="250"/>
        <v>#N/A</v>
      </c>
      <c r="OM99" s="193" t="e">
        <f t="shared" si="250"/>
        <v>#N/A</v>
      </c>
      <c r="ON99" s="193" t="e">
        <f t="shared" si="250"/>
        <v>#N/A</v>
      </c>
      <c r="OO99" s="193" t="e">
        <f t="shared" si="250"/>
        <v>#N/A</v>
      </c>
      <c r="OP99" s="193" t="e">
        <f t="shared" si="250"/>
        <v>#N/A</v>
      </c>
      <c r="OQ99" s="193" t="e">
        <f t="shared" si="250"/>
        <v>#N/A</v>
      </c>
      <c r="OR99" s="193" t="e">
        <f t="shared" si="250"/>
        <v>#N/A</v>
      </c>
      <c r="OS99" s="193" t="e">
        <f t="shared" si="250"/>
        <v>#N/A</v>
      </c>
      <c r="OT99" s="193" t="e">
        <f t="shared" si="250"/>
        <v>#N/A</v>
      </c>
      <c r="OU99" s="193" t="e">
        <f t="shared" si="250"/>
        <v>#N/A</v>
      </c>
      <c r="OV99" s="193" t="e">
        <f t="shared" si="250"/>
        <v>#N/A</v>
      </c>
      <c r="OW99" s="193" t="e">
        <f t="shared" si="250"/>
        <v>#N/A</v>
      </c>
      <c r="OX99" s="193" t="e">
        <f t="shared" si="250"/>
        <v>#N/A</v>
      </c>
      <c r="OY99" s="193" t="e">
        <f t="shared" si="250"/>
        <v>#N/A</v>
      </c>
      <c r="OZ99" s="193" t="e">
        <f t="shared" si="250"/>
        <v>#N/A</v>
      </c>
      <c r="PA99" s="193" t="e">
        <f t="shared" si="227"/>
        <v>#N/A</v>
      </c>
      <c r="PB99" s="193" t="e">
        <f t="shared" si="227"/>
        <v>#N/A</v>
      </c>
      <c r="PC99" s="193" t="e">
        <f t="shared" si="227"/>
        <v>#N/A</v>
      </c>
      <c r="PD99" s="193" t="e">
        <f t="shared" si="227"/>
        <v>#N/A</v>
      </c>
      <c r="PE99" s="193" t="e">
        <f t="shared" si="227"/>
        <v>#N/A</v>
      </c>
      <c r="PF99" s="193" t="e">
        <f t="shared" si="227"/>
        <v>#N/A</v>
      </c>
      <c r="PG99" s="193" t="e">
        <f t="shared" si="227"/>
        <v>#N/A</v>
      </c>
      <c r="PH99" s="193" t="e">
        <f t="shared" si="227"/>
        <v>#N/A</v>
      </c>
      <c r="PI99" s="193" t="e">
        <f t="shared" si="227"/>
        <v>#N/A</v>
      </c>
      <c r="PJ99" s="193" t="e">
        <f t="shared" si="227"/>
        <v>#N/A</v>
      </c>
      <c r="PK99" s="193" t="e">
        <f t="shared" si="227"/>
        <v>#N/A</v>
      </c>
      <c r="PL99" s="193" t="e">
        <f t="shared" si="227"/>
        <v>#N/A</v>
      </c>
      <c r="PM99" s="193" t="e">
        <f t="shared" si="227"/>
        <v>#N/A</v>
      </c>
      <c r="PN99" s="193" t="e">
        <f t="shared" si="227"/>
        <v>#N/A</v>
      </c>
      <c r="PO99" s="193" t="e">
        <f t="shared" si="227"/>
        <v>#N/A</v>
      </c>
      <c r="PP99" s="193" t="e">
        <f t="shared" si="199"/>
        <v>#N/A</v>
      </c>
      <c r="PQ99" s="193" t="e">
        <f t="shared" si="222"/>
        <v>#N/A</v>
      </c>
      <c r="PR99" s="193" t="e">
        <f t="shared" si="222"/>
        <v>#N/A</v>
      </c>
      <c r="PS99" s="193" t="e">
        <f t="shared" si="222"/>
        <v>#N/A</v>
      </c>
      <c r="PT99" s="193" t="e">
        <f t="shared" si="222"/>
        <v>#N/A</v>
      </c>
      <c r="PU99" s="193" t="e">
        <f t="shared" si="222"/>
        <v>#N/A</v>
      </c>
      <c r="PV99" s="193" t="e">
        <f t="shared" si="222"/>
        <v>#N/A</v>
      </c>
      <c r="PW99" s="193" t="e">
        <f t="shared" si="222"/>
        <v>#N/A</v>
      </c>
      <c r="PX99" s="193" t="e">
        <f t="shared" si="222"/>
        <v>#N/A</v>
      </c>
    </row>
    <row r="100" spans="1:440" hidden="1" x14ac:dyDescent="0.45">
      <c r="A100" s="20">
        <v>97</v>
      </c>
      <c r="B100" s="134"/>
      <c r="C100" s="279"/>
      <c r="D100" s="280" t="str">
        <f t="shared" si="176"/>
        <v/>
      </c>
      <c r="E100" s="281"/>
      <c r="F100" s="280" t="str">
        <f t="shared" si="177"/>
        <v/>
      </c>
      <c r="G100" s="279"/>
      <c r="H100" s="135"/>
      <c r="I100" s="110" t="str">
        <f t="shared" si="178"/>
        <v/>
      </c>
      <c r="J100" s="21" t="str">
        <f t="shared" si="179"/>
        <v/>
      </c>
      <c r="K100" s="22" t="str">
        <f t="shared" si="180"/>
        <v/>
      </c>
      <c r="L100" s="23" t="str">
        <f>IF(J100="","",IF(OR($J100&lt;Skew!$B$3,$J100=Skew!$B$3),IF($J100&gt;Skew!$C$3,Skew!$A$3,IF($J100&gt;Skew!$C$4,Skew!$A$4,IF($J100&gt;Skew!$C$5,Skew!$A$5,IF($J100&gt;Skew!$C$6,Skew!$A$6,IF($J100&gt;Skew!$C$7,Skew!$A$7,IF($J100&gt;Skew!$C$8,Skew!$A$8,IF($J100&gt;Skew!$C$9,Skew!$A$9,IF($J100&gt;Skew!$C$10,Skew!$A$10,IF($J100&gt;Skew!$C$11,Skew!$A$11,IF($J100&gt;Skew!$C$12,Skew!$A$12,IF($J100&gt;Skew!$C$13,Skew!$A$13,IF($J100&gt;Skew!$C$14,Skew!$A$14,IF($J100&gt;Skew!$C$15,Skew!$A$15,IF($J100&gt;Skew!$C$16,Skew!$A$16,Skew!$A$17)
)))))))))))))))</f>
        <v/>
      </c>
      <c r="M100" s="22" t="str">
        <f>IF(J100="","",MATCH(L100,Skew!$A$3:$A$17,0))</f>
        <v/>
      </c>
      <c r="N100" s="22" t="str">
        <f t="shared" si="168"/>
        <v/>
      </c>
      <c r="O100" s="24"/>
      <c r="P100" s="22" t="str">
        <f>IF(OR(J100="",O100=""),"",MATCH(O100,Confidence!$A$3:$A$12,0))</f>
        <v/>
      </c>
      <c r="Q100" s="25" t="str">
        <f t="shared" si="169"/>
        <v/>
      </c>
      <c r="R100" s="25" t="str">
        <f t="shared" si="170"/>
        <v/>
      </c>
      <c r="S100" s="22"/>
      <c r="T100" s="102" t="str">
        <f t="shared" si="171"/>
        <v/>
      </c>
      <c r="U100" s="102" t="str">
        <f t="shared" si="172"/>
        <v/>
      </c>
      <c r="V100" s="37" t="str">
        <f t="shared" si="173"/>
        <v/>
      </c>
      <c r="W100" s="115"/>
      <c r="X100" s="204" t="str">
        <f>IF(AND(D100&gt;0,E100&gt;0,F100&gt;0,Q100&gt;0,R100&gt;0,W100&gt;0,NOT(O100="")),ABS(VLOOKUP($W$1,VLookups!$A$30:$B$31,2,FALSE)-_xlfn.BETA.DIST(W100,IF(K100="L",R100,Q100),IF(K100="L",Q100,R100),TRUE,D100,F100)),"")</f>
        <v/>
      </c>
      <c r="Y100" s="112" t="str">
        <f>IF(OR($Q100="",$R100=""),"",_xlfn.BETA.INV(ABS(VLOOKUP($W$1,VLookups!$A$30:$B$31,2,FALSE)-Y$3),IF($K100="L",$R100,$Q100),IF($K100="L",$Q100,$R100),$D100,$F100))</f>
        <v/>
      </c>
      <c r="Z100" s="113" t="str">
        <f>IF(OR($Q100="",$R100=""),"",_xlfn.BETA.INV(ABS(VLOOKUP($W$1,VLookups!$A$30:$B$31,2,FALSE)-Z$3),IF($K100="L",$R100,$Q100),IF($K100="L",$Q100,$R100),$D100,$F100))</f>
        <v/>
      </c>
      <c r="AA100" s="112" t="str">
        <f>IF(OR($Q100="",$R100=""),"",_xlfn.BETA.INV(ABS(VLOOKUP($W$1,VLookups!$A$30:$B$31,2,FALSE)-AA$3),IF($K100="L",$R100,$Q100),IF($K100="L",$Q100,$R100),$D100,$F100))</f>
        <v/>
      </c>
      <c r="AB100" s="113" t="str">
        <f>IF(OR($Q100="",$R100=""),"",_xlfn.BETA.INV(ABS(VLOOKUP($W$1,VLookups!$A$30:$B$31,2,FALSE)-AB$3),IF($K100="L",$R100,$Q100),IF($K100="L",$Q100,$R100),$D100,$F100))</f>
        <v/>
      </c>
      <c r="AC100" s="112" t="str">
        <f>IF(OR($Q100="",$R100=""),"",_xlfn.BETA.INV(ABS(VLOOKUP($W$1,VLookups!$A$30:$B$31,2,FALSE)-AC$3),IF($K100="L",$R100,$Q100),IF($K100="L",$Q100,$R100),$D100,$F100))</f>
        <v/>
      </c>
      <c r="AD100" s="113" t="str">
        <f>IF(OR($Q100="",$R100=""),"",_xlfn.BETA.INV(ABS(VLOOKUP($W$1,VLookups!$A$30:$B$31,2,FALSE)-AD$3),IF($K100="L",$R100,$Q100),IF($K100="L",$Q100,$R100),$D100,$F100))</f>
        <v/>
      </c>
      <c r="AE100" s="112" t="str">
        <f>IF(OR($Q100="",$R100=""),"",_xlfn.BETA.INV(ABS(VLOOKUP($W$1,VLookups!$A$30:$B$31,2,FALSE)-AE$3),IF($K100="L",$R100,$Q100),IF($K100="L",$Q100,$R100),$D100,$F100))</f>
        <v/>
      </c>
      <c r="AF100" s="113" t="str">
        <f>IF(OR($Q100="",$R100=""),"",_xlfn.BETA.INV(ABS(VLOOKUP($W$1,VLookups!$A$30:$B$31,2,FALSE)-AF$3),IF($K100="L",$R100,$Q100),IF($K100="L",$Q100,$R100),$D100,$F100))</f>
        <v/>
      </c>
      <c r="AG100" s="112" t="str">
        <f>IF(OR($Q100="",$R100=""),"",_xlfn.BETA.INV(ABS(VLOOKUP($W$1,VLookups!$A$30:$B$31,2,FALSE)-AG$3),IF($K100="L",$R100,$Q100),IF($K100="L",$Q100,$R100),$D100,$F100))</f>
        <v/>
      </c>
      <c r="AH100" s="113" t="str">
        <f>IF(OR($Q100="",$R100=""),"",_xlfn.BETA.INV(ABS(VLOOKUP($W$1,VLookups!$A$30:$B$31,2,FALSE)-AH$3),IF($K100="L",$R100,$Q100),IF($K100="L",$Q100,$R100),$D100,$F100))</f>
        <v/>
      </c>
      <c r="AI100" s="112" t="str">
        <f>IF(OR($Q100="",$R100=""),"",_xlfn.BETA.INV(ABS(VLOOKUP($W$1,VLookups!$A$30:$B$31,2,FALSE)-AI$3),IF($K100="L",$R100,$Q100),IF($K100="L",$Q100,$R100),$D100,$F100))</f>
        <v/>
      </c>
      <c r="AJ100" s="113" t="str">
        <f>IF(OR($Q100="",$R100=""),"",_xlfn.BETA.INV(ABS(VLOOKUP($W$1,VLookups!$A$30:$B$31,2,FALSE)-AJ$3),IF($K100="L",$R100,$Q100),IF($K100="L",$Q100,$R100),$D100,$F100))</f>
        <v/>
      </c>
      <c r="AK100" s="15"/>
      <c r="AL100" s="194" t="str">
        <f t="shared" si="181"/>
        <v/>
      </c>
      <c r="AM100" s="192" t="str">
        <f t="shared" si="182"/>
        <v/>
      </c>
      <c r="AN100" s="177" t="str">
        <f t="shared" si="254"/>
        <v/>
      </c>
      <c r="AO100" s="177" t="str">
        <f t="shared" si="236"/>
        <v/>
      </c>
      <c r="AP100" s="177" t="str">
        <f t="shared" si="236"/>
        <v/>
      </c>
      <c r="AQ100" s="177" t="str">
        <f t="shared" si="236"/>
        <v/>
      </c>
      <c r="AR100" s="177" t="str">
        <f t="shared" si="236"/>
        <v/>
      </c>
      <c r="AS100" s="177" t="str">
        <f t="shared" si="236"/>
        <v/>
      </c>
      <c r="AT100" s="177" t="str">
        <f t="shared" si="236"/>
        <v/>
      </c>
      <c r="AU100" s="177" t="str">
        <f t="shared" si="236"/>
        <v/>
      </c>
      <c r="AV100" s="177" t="str">
        <f t="shared" si="236"/>
        <v/>
      </c>
      <c r="AW100" s="177" t="str">
        <f t="shared" si="236"/>
        <v/>
      </c>
      <c r="AX100" s="177" t="str">
        <f t="shared" si="236"/>
        <v/>
      </c>
      <c r="AY100" s="177" t="str">
        <f t="shared" si="236"/>
        <v/>
      </c>
      <c r="AZ100" s="177" t="str">
        <f t="shared" si="236"/>
        <v/>
      </c>
      <c r="BA100" s="177" t="str">
        <f t="shared" si="236"/>
        <v/>
      </c>
      <c r="BB100" s="177" t="str">
        <f t="shared" si="236"/>
        <v/>
      </c>
      <c r="BC100" s="177" t="str">
        <f t="shared" si="236"/>
        <v/>
      </c>
      <c r="BD100" s="177" t="str">
        <f t="shared" si="236"/>
        <v/>
      </c>
      <c r="BE100" s="177" t="str">
        <f t="shared" si="231"/>
        <v/>
      </c>
      <c r="BF100" s="177" t="str">
        <f t="shared" si="231"/>
        <v/>
      </c>
      <c r="BG100" s="177" t="str">
        <f t="shared" si="231"/>
        <v/>
      </c>
      <c r="BH100" s="177" t="str">
        <f t="shared" si="231"/>
        <v/>
      </c>
      <c r="BI100" s="177" t="str">
        <f t="shared" si="231"/>
        <v/>
      </c>
      <c r="BJ100" s="177" t="str">
        <f t="shared" si="231"/>
        <v/>
      </c>
      <c r="BK100" s="177" t="str">
        <f t="shared" si="231"/>
        <v/>
      </c>
      <c r="BL100" s="177" t="str">
        <f t="shared" si="231"/>
        <v/>
      </c>
      <c r="BM100" s="177" t="str">
        <f t="shared" si="231"/>
        <v/>
      </c>
      <c r="BN100" s="177" t="str">
        <f t="shared" si="231"/>
        <v/>
      </c>
      <c r="BO100" s="177" t="str">
        <f t="shared" si="231"/>
        <v/>
      </c>
      <c r="BP100" s="177" t="str">
        <f t="shared" si="231"/>
        <v/>
      </c>
      <c r="BQ100" s="177" t="str">
        <f t="shared" si="231"/>
        <v/>
      </c>
      <c r="BR100" s="177" t="str">
        <f t="shared" si="231"/>
        <v/>
      </c>
      <c r="BS100" s="177" t="str">
        <f t="shared" si="231"/>
        <v/>
      </c>
      <c r="BT100" s="177" t="str">
        <f t="shared" si="237"/>
        <v/>
      </c>
      <c r="BU100" s="177" t="str">
        <f t="shared" si="237"/>
        <v/>
      </c>
      <c r="BV100" s="177" t="str">
        <f t="shared" si="237"/>
        <v/>
      </c>
      <c r="BW100" s="177" t="str">
        <f t="shared" si="237"/>
        <v/>
      </c>
      <c r="BX100" s="177" t="str">
        <f t="shared" si="237"/>
        <v/>
      </c>
      <c r="BY100" s="177" t="str">
        <f t="shared" si="237"/>
        <v/>
      </c>
      <c r="BZ100" s="177" t="str">
        <f t="shared" si="237"/>
        <v/>
      </c>
      <c r="CA100" s="177" t="str">
        <f t="shared" si="237"/>
        <v/>
      </c>
      <c r="CB100" s="177" t="str">
        <f t="shared" si="237"/>
        <v/>
      </c>
      <c r="CC100" s="177" t="str">
        <f t="shared" si="237"/>
        <v/>
      </c>
      <c r="CD100" s="177" t="str">
        <f t="shared" si="237"/>
        <v/>
      </c>
      <c r="CE100" s="177" t="str">
        <f t="shared" si="237"/>
        <v/>
      </c>
      <c r="CF100" s="177" t="str">
        <f t="shared" si="237"/>
        <v/>
      </c>
      <c r="CG100" s="177" t="str">
        <f t="shared" si="237"/>
        <v/>
      </c>
      <c r="CH100" s="177" t="str">
        <f t="shared" si="237"/>
        <v/>
      </c>
      <c r="CI100" s="177" t="str">
        <f t="shared" si="237"/>
        <v/>
      </c>
      <c r="CJ100" s="177" t="str">
        <f t="shared" si="232"/>
        <v/>
      </c>
      <c r="CK100" s="177" t="str">
        <f t="shared" si="232"/>
        <v/>
      </c>
      <c r="CL100" s="177" t="str">
        <f t="shared" si="232"/>
        <v/>
      </c>
      <c r="CM100" s="177" t="str">
        <f t="shared" si="232"/>
        <v/>
      </c>
      <c r="CN100" s="177" t="str">
        <f t="shared" si="232"/>
        <v/>
      </c>
      <c r="CO100" s="177" t="str">
        <f t="shared" si="232"/>
        <v/>
      </c>
      <c r="CP100" s="177" t="str">
        <f t="shared" si="232"/>
        <v/>
      </c>
      <c r="CQ100" s="177" t="str">
        <f t="shared" si="232"/>
        <v/>
      </c>
      <c r="CR100" s="177" t="str">
        <f t="shared" si="232"/>
        <v/>
      </c>
      <c r="CS100" s="177" t="str">
        <f t="shared" si="232"/>
        <v/>
      </c>
      <c r="CT100" s="177" t="str">
        <f t="shared" si="232"/>
        <v/>
      </c>
      <c r="CU100" s="177" t="str">
        <f t="shared" si="232"/>
        <v/>
      </c>
      <c r="CV100" s="177" t="str">
        <f t="shared" si="232"/>
        <v/>
      </c>
      <c r="CW100" s="177" t="str">
        <f t="shared" si="232"/>
        <v/>
      </c>
      <c r="CX100" s="177" t="str">
        <f t="shared" si="232"/>
        <v/>
      </c>
      <c r="CY100" s="177" t="str">
        <f t="shared" si="228"/>
        <v/>
      </c>
      <c r="CZ100" s="177" t="str">
        <f t="shared" si="228"/>
        <v/>
      </c>
      <c r="DA100" s="177" t="str">
        <f t="shared" si="228"/>
        <v/>
      </c>
      <c r="DB100" s="177" t="str">
        <f t="shared" si="228"/>
        <v/>
      </c>
      <c r="DC100" s="177" t="str">
        <f t="shared" si="228"/>
        <v/>
      </c>
      <c r="DD100" s="177" t="str">
        <f t="shared" si="228"/>
        <v/>
      </c>
      <c r="DE100" s="177" t="str">
        <f t="shared" si="228"/>
        <v/>
      </c>
      <c r="DF100" s="177" t="str">
        <f t="shared" si="228"/>
        <v/>
      </c>
      <c r="DG100" s="177" t="str">
        <f t="shared" si="228"/>
        <v/>
      </c>
      <c r="DH100" s="177" t="str">
        <f t="shared" si="228"/>
        <v/>
      </c>
      <c r="DI100" s="177" t="str">
        <f t="shared" si="228"/>
        <v/>
      </c>
      <c r="DJ100" s="177" t="str">
        <f t="shared" si="228"/>
        <v/>
      </c>
      <c r="DK100" s="177" t="str">
        <f t="shared" si="228"/>
        <v/>
      </c>
      <c r="DL100" s="177" t="str">
        <f t="shared" si="228"/>
        <v/>
      </c>
      <c r="DM100" s="177" t="str">
        <f t="shared" si="228"/>
        <v/>
      </c>
      <c r="DN100" s="177" t="str">
        <f t="shared" si="228"/>
        <v/>
      </c>
      <c r="DO100" s="177" t="str">
        <f t="shared" si="224"/>
        <v/>
      </c>
      <c r="DP100" s="177" t="str">
        <f t="shared" si="224"/>
        <v/>
      </c>
      <c r="DQ100" s="177" t="str">
        <f t="shared" si="224"/>
        <v/>
      </c>
      <c r="DR100" s="177" t="str">
        <f t="shared" si="224"/>
        <v/>
      </c>
      <c r="DS100" s="177" t="str">
        <f t="shared" si="224"/>
        <v/>
      </c>
      <c r="DT100" s="177" t="str">
        <f t="shared" si="224"/>
        <v/>
      </c>
      <c r="DU100" s="177" t="str">
        <f t="shared" si="224"/>
        <v/>
      </c>
      <c r="DV100" s="177" t="str">
        <f t="shared" si="224"/>
        <v/>
      </c>
      <c r="DW100" s="177" t="str">
        <f t="shared" si="224"/>
        <v/>
      </c>
      <c r="DX100" s="177" t="str">
        <f t="shared" si="224"/>
        <v/>
      </c>
      <c r="DY100" s="177" t="str">
        <f t="shared" si="224"/>
        <v/>
      </c>
      <c r="DZ100" s="177" t="str">
        <f t="shared" si="224"/>
        <v/>
      </c>
      <c r="EA100" s="177" t="str">
        <f t="shared" si="224"/>
        <v/>
      </c>
      <c r="EB100" s="177" t="str">
        <f t="shared" si="224"/>
        <v/>
      </c>
      <c r="EC100" s="177" t="str">
        <f t="shared" si="224"/>
        <v/>
      </c>
      <c r="ED100" s="177" t="str">
        <f t="shared" si="238"/>
        <v/>
      </c>
      <c r="EE100" s="177" t="str">
        <f t="shared" si="238"/>
        <v/>
      </c>
      <c r="EF100" s="177" t="str">
        <f t="shared" si="238"/>
        <v/>
      </c>
      <c r="EG100" s="177" t="str">
        <f t="shared" si="238"/>
        <v/>
      </c>
      <c r="EH100" s="177" t="str">
        <f t="shared" si="238"/>
        <v/>
      </c>
      <c r="EI100" s="177" t="str">
        <f t="shared" si="238"/>
        <v/>
      </c>
      <c r="EJ100" s="177" t="str">
        <f t="shared" si="238"/>
        <v/>
      </c>
      <c r="EK100" s="177" t="str">
        <f t="shared" si="238"/>
        <v/>
      </c>
      <c r="EL100" s="177" t="str">
        <f t="shared" si="238"/>
        <v/>
      </c>
      <c r="EM100" s="177" t="str">
        <f t="shared" si="238"/>
        <v/>
      </c>
      <c r="EN100" s="177" t="str">
        <f t="shared" si="238"/>
        <v/>
      </c>
      <c r="EO100" s="177" t="str">
        <f t="shared" si="238"/>
        <v/>
      </c>
      <c r="EP100" s="177" t="str">
        <f t="shared" si="238"/>
        <v/>
      </c>
      <c r="EQ100" s="177" t="str">
        <f t="shared" si="238"/>
        <v/>
      </c>
      <c r="ER100" s="177" t="str">
        <f t="shared" si="238"/>
        <v/>
      </c>
      <c r="ES100" s="177" t="str">
        <f t="shared" si="238"/>
        <v/>
      </c>
      <c r="ET100" s="177" t="str">
        <f t="shared" si="233"/>
        <v/>
      </c>
      <c r="EU100" s="177" t="str">
        <f t="shared" si="233"/>
        <v/>
      </c>
      <c r="EV100" s="177" t="str">
        <f t="shared" si="233"/>
        <v/>
      </c>
      <c r="EW100" s="177" t="str">
        <f t="shared" si="233"/>
        <v/>
      </c>
      <c r="EX100" s="177" t="str">
        <f t="shared" si="233"/>
        <v/>
      </c>
      <c r="EY100" s="177" t="str">
        <f t="shared" si="233"/>
        <v/>
      </c>
      <c r="EZ100" s="177" t="str">
        <f t="shared" si="233"/>
        <v/>
      </c>
      <c r="FA100" s="177" t="str">
        <f t="shared" si="233"/>
        <v/>
      </c>
      <c r="FB100" s="177" t="str">
        <f t="shared" si="233"/>
        <v/>
      </c>
      <c r="FC100" s="177" t="str">
        <f t="shared" si="233"/>
        <v/>
      </c>
      <c r="FD100" s="177" t="str">
        <f t="shared" si="233"/>
        <v/>
      </c>
      <c r="FE100" s="177" t="str">
        <f t="shared" si="233"/>
        <v/>
      </c>
      <c r="FF100" s="177" t="str">
        <f t="shared" si="233"/>
        <v/>
      </c>
      <c r="FG100" s="177" t="str">
        <f t="shared" si="233"/>
        <v/>
      </c>
      <c r="FH100" s="177" t="str">
        <f t="shared" si="233"/>
        <v/>
      </c>
      <c r="FI100" s="177" t="str">
        <f t="shared" si="243"/>
        <v/>
      </c>
      <c r="FJ100" s="177" t="str">
        <f t="shared" si="243"/>
        <v/>
      </c>
      <c r="FK100" s="177" t="str">
        <f t="shared" si="243"/>
        <v/>
      </c>
      <c r="FL100" s="177" t="str">
        <f t="shared" si="243"/>
        <v/>
      </c>
      <c r="FM100" s="177" t="str">
        <f t="shared" si="243"/>
        <v/>
      </c>
      <c r="FN100" s="177" t="str">
        <f t="shared" si="243"/>
        <v/>
      </c>
      <c r="FO100" s="177" t="str">
        <f t="shared" si="243"/>
        <v/>
      </c>
      <c r="FP100" s="177" t="str">
        <f t="shared" si="243"/>
        <v/>
      </c>
      <c r="FQ100" s="177" t="str">
        <f t="shared" si="243"/>
        <v/>
      </c>
      <c r="FR100" s="177" t="str">
        <f t="shared" si="243"/>
        <v/>
      </c>
      <c r="FS100" s="177" t="str">
        <f t="shared" si="243"/>
        <v/>
      </c>
      <c r="FT100" s="177" t="str">
        <f t="shared" si="243"/>
        <v/>
      </c>
      <c r="FU100" s="177" t="str">
        <f t="shared" si="243"/>
        <v/>
      </c>
      <c r="FV100" s="177" t="str">
        <f t="shared" si="243"/>
        <v/>
      </c>
      <c r="FW100" s="177" t="str">
        <f t="shared" si="243"/>
        <v/>
      </c>
      <c r="FX100" s="177" t="str">
        <f t="shared" si="243"/>
        <v/>
      </c>
      <c r="FY100" s="177" t="str">
        <f t="shared" si="239"/>
        <v/>
      </c>
      <c r="FZ100" s="177" t="str">
        <f t="shared" si="239"/>
        <v/>
      </c>
      <c r="GA100" s="177" t="str">
        <f t="shared" si="239"/>
        <v/>
      </c>
      <c r="GB100" s="177" t="str">
        <f t="shared" si="239"/>
        <v/>
      </c>
      <c r="GC100" s="177" t="str">
        <f t="shared" si="239"/>
        <v/>
      </c>
      <c r="GD100" s="177" t="str">
        <f t="shared" si="239"/>
        <v/>
      </c>
      <c r="GE100" s="177" t="str">
        <f t="shared" si="239"/>
        <v/>
      </c>
      <c r="GF100" s="177" t="str">
        <f t="shared" si="239"/>
        <v/>
      </c>
      <c r="GG100" s="177" t="str">
        <f t="shared" si="239"/>
        <v/>
      </c>
      <c r="GH100" s="177" t="str">
        <f t="shared" si="239"/>
        <v/>
      </c>
      <c r="GI100" s="177" t="str">
        <f t="shared" si="239"/>
        <v/>
      </c>
      <c r="GJ100" s="177" t="str">
        <f t="shared" si="239"/>
        <v/>
      </c>
      <c r="GK100" s="177" t="str">
        <f t="shared" si="239"/>
        <v/>
      </c>
      <c r="GL100" s="177" t="str">
        <f t="shared" si="239"/>
        <v/>
      </c>
      <c r="GM100" s="177" t="str">
        <f t="shared" si="239"/>
        <v/>
      </c>
      <c r="GN100" s="177" t="str">
        <f t="shared" si="234"/>
        <v/>
      </c>
      <c r="GO100" s="177" t="str">
        <f t="shared" si="234"/>
        <v/>
      </c>
      <c r="GP100" s="177" t="str">
        <f t="shared" si="234"/>
        <v/>
      </c>
      <c r="GQ100" s="177" t="str">
        <f t="shared" si="229"/>
        <v/>
      </c>
      <c r="GR100" s="177" t="str">
        <f t="shared" si="240"/>
        <v/>
      </c>
      <c r="GS100" s="177" t="str">
        <f t="shared" si="240"/>
        <v/>
      </c>
      <c r="GT100" s="177" t="str">
        <f t="shared" si="240"/>
        <v/>
      </c>
      <c r="GU100" s="177" t="str">
        <f t="shared" si="240"/>
        <v/>
      </c>
      <c r="GV100" s="177" t="str">
        <f t="shared" si="240"/>
        <v/>
      </c>
      <c r="GW100" s="177" t="str">
        <f t="shared" si="240"/>
        <v/>
      </c>
      <c r="GX100" s="177" t="str">
        <f t="shared" si="240"/>
        <v/>
      </c>
      <c r="GY100" s="177" t="str">
        <f t="shared" si="240"/>
        <v/>
      </c>
      <c r="GZ100" s="177" t="str">
        <f t="shared" si="240"/>
        <v/>
      </c>
      <c r="HA100" s="177" t="str">
        <f t="shared" si="240"/>
        <v/>
      </c>
      <c r="HB100" s="177" t="str">
        <f t="shared" si="240"/>
        <v/>
      </c>
      <c r="HC100" s="177" t="str">
        <f t="shared" si="240"/>
        <v/>
      </c>
      <c r="HD100" s="177" t="str">
        <f t="shared" si="240"/>
        <v/>
      </c>
      <c r="HE100" s="177" t="str">
        <f t="shared" si="240"/>
        <v/>
      </c>
      <c r="HF100" s="177" t="str">
        <f t="shared" si="240"/>
        <v/>
      </c>
      <c r="HG100" s="177" t="str">
        <f t="shared" si="240"/>
        <v/>
      </c>
      <c r="HH100" s="177" t="str">
        <f t="shared" si="235"/>
        <v/>
      </c>
      <c r="HI100" s="177" t="str">
        <f t="shared" si="235"/>
        <v/>
      </c>
      <c r="HJ100" s="177" t="str">
        <f t="shared" si="235"/>
        <v/>
      </c>
      <c r="HK100" s="177" t="str">
        <f t="shared" si="235"/>
        <v/>
      </c>
      <c r="HL100" s="177" t="str">
        <f t="shared" si="235"/>
        <v/>
      </c>
      <c r="HM100" s="177" t="str">
        <f t="shared" si="235"/>
        <v/>
      </c>
      <c r="HN100" s="177" t="str">
        <f t="shared" si="235"/>
        <v/>
      </c>
      <c r="HO100" s="177" t="str">
        <f t="shared" si="235"/>
        <v/>
      </c>
      <c r="HP100" s="177" t="str">
        <f t="shared" si="235"/>
        <v/>
      </c>
      <c r="HQ100" s="177" t="str">
        <f t="shared" si="235"/>
        <v/>
      </c>
      <c r="HR100" s="177" t="str">
        <f t="shared" si="235"/>
        <v/>
      </c>
      <c r="HS100" s="177" t="str">
        <f t="shared" si="235"/>
        <v/>
      </c>
      <c r="HT100" s="177" t="str">
        <f t="shared" si="235"/>
        <v/>
      </c>
      <c r="HU100" s="177" t="str">
        <f t="shared" si="235"/>
        <v/>
      </c>
      <c r="HV100" s="177" t="str">
        <f t="shared" si="235"/>
        <v/>
      </c>
      <c r="HW100" s="177" t="str">
        <f t="shared" si="230"/>
        <v/>
      </c>
      <c r="HX100" s="177" t="str">
        <f t="shared" si="241"/>
        <v/>
      </c>
      <c r="HY100" s="177" t="str">
        <f t="shared" si="241"/>
        <v/>
      </c>
      <c r="HZ100" s="177" t="str">
        <f t="shared" si="241"/>
        <v/>
      </c>
      <c r="IA100" s="177" t="str">
        <f t="shared" si="241"/>
        <v/>
      </c>
      <c r="IB100" s="177" t="str">
        <f t="shared" si="241"/>
        <v/>
      </c>
      <c r="IC100" s="177" t="str">
        <f t="shared" si="241"/>
        <v/>
      </c>
      <c r="ID100" s="177" t="str">
        <f t="shared" si="241"/>
        <v/>
      </c>
      <c r="IE100" s="192" t="str">
        <f t="shared" si="185"/>
        <v/>
      </c>
      <c r="IF100" s="193" t="e">
        <f t="shared" si="174"/>
        <v>#N/A</v>
      </c>
      <c r="IG100" s="193" t="e">
        <f t="shared" si="245"/>
        <v>#N/A</v>
      </c>
      <c r="IH100" s="193" t="e">
        <f t="shared" si="245"/>
        <v>#N/A</v>
      </c>
      <c r="II100" s="193" t="e">
        <f t="shared" si="245"/>
        <v>#N/A</v>
      </c>
      <c r="IJ100" s="193" t="e">
        <f t="shared" si="255"/>
        <v>#N/A</v>
      </c>
      <c r="IK100" s="193" t="e">
        <f t="shared" si="255"/>
        <v>#N/A</v>
      </c>
      <c r="IL100" s="193" t="e">
        <f t="shared" si="255"/>
        <v>#N/A</v>
      </c>
      <c r="IM100" s="193" t="e">
        <f t="shared" si="255"/>
        <v>#N/A</v>
      </c>
      <c r="IN100" s="193" t="e">
        <f t="shared" si="255"/>
        <v>#N/A</v>
      </c>
      <c r="IO100" s="193" t="e">
        <f t="shared" si="255"/>
        <v>#N/A</v>
      </c>
      <c r="IP100" s="193" t="e">
        <f t="shared" si="255"/>
        <v>#N/A</v>
      </c>
      <c r="IQ100" s="193" t="e">
        <f t="shared" si="255"/>
        <v>#N/A</v>
      </c>
      <c r="IR100" s="193" t="e">
        <f t="shared" si="255"/>
        <v>#N/A</v>
      </c>
      <c r="IS100" s="193" t="e">
        <f t="shared" si="255"/>
        <v>#N/A</v>
      </c>
      <c r="IT100" s="193" t="e">
        <f t="shared" si="255"/>
        <v>#N/A</v>
      </c>
      <c r="IU100" s="193" t="e">
        <f t="shared" si="255"/>
        <v>#N/A</v>
      </c>
      <c r="IV100" s="193" t="e">
        <f t="shared" si="255"/>
        <v>#N/A</v>
      </c>
      <c r="IW100" s="193" t="e">
        <f t="shared" si="255"/>
        <v>#N/A</v>
      </c>
      <c r="IX100" s="193" t="e">
        <f t="shared" si="255"/>
        <v>#N/A</v>
      </c>
      <c r="IY100" s="193" t="e">
        <f t="shared" si="251"/>
        <v>#N/A</v>
      </c>
      <c r="IZ100" s="193" t="e">
        <f t="shared" si="251"/>
        <v>#N/A</v>
      </c>
      <c r="JA100" s="193" t="e">
        <f t="shared" si="251"/>
        <v>#N/A</v>
      </c>
      <c r="JB100" s="193" t="e">
        <f t="shared" si="251"/>
        <v>#N/A</v>
      </c>
      <c r="JC100" s="193" t="e">
        <f t="shared" si="251"/>
        <v>#N/A</v>
      </c>
      <c r="JD100" s="193" t="e">
        <f t="shared" si="251"/>
        <v>#N/A</v>
      </c>
      <c r="JE100" s="193" t="e">
        <f t="shared" si="251"/>
        <v>#N/A</v>
      </c>
      <c r="JF100" s="193" t="e">
        <f t="shared" si="251"/>
        <v>#N/A</v>
      </c>
      <c r="JG100" s="193" t="e">
        <f t="shared" si="251"/>
        <v>#N/A</v>
      </c>
      <c r="JH100" s="193" t="e">
        <f t="shared" si="251"/>
        <v>#N/A</v>
      </c>
      <c r="JI100" s="193" t="e">
        <f t="shared" si="251"/>
        <v>#N/A</v>
      </c>
      <c r="JJ100" s="193" t="e">
        <f t="shared" si="251"/>
        <v>#N/A</v>
      </c>
      <c r="JK100" s="193" t="e">
        <f t="shared" si="251"/>
        <v>#N/A</v>
      </c>
      <c r="JL100" s="193" t="e">
        <f t="shared" si="251"/>
        <v>#N/A</v>
      </c>
      <c r="JM100" s="193" t="e">
        <f t="shared" si="251"/>
        <v>#N/A</v>
      </c>
      <c r="JN100" s="193" t="e">
        <f t="shared" si="248"/>
        <v>#N/A</v>
      </c>
      <c r="JO100" s="193" t="e">
        <f t="shared" si="248"/>
        <v>#N/A</v>
      </c>
      <c r="JP100" s="193" t="e">
        <f t="shared" si="248"/>
        <v>#N/A</v>
      </c>
      <c r="JQ100" s="193" t="e">
        <f t="shared" si="248"/>
        <v>#N/A</v>
      </c>
      <c r="JR100" s="193" t="e">
        <f t="shared" si="248"/>
        <v>#N/A</v>
      </c>
      <c r="JS100" s="193" t="e">
        <f t="shared" si="248"/>
        <v>#N/A</v>
      </c>
      <c r="JT100" s="193" t="e">
        <f t="shared" si="248"/>
        <v>#N/A</v>
      </c>
      <c r="JU100" s="193" t="e">
        <f t="shared" si="248"/>
        <v>#N/A</v>
      </c>
      <c r="JV100" s="193" t="e">
        <f t="shared" si="248"/>
        <v>#N/A</v>
      </c>
      <c r="JW100" s="193" t="e">
        <f t="shared" si="248"/>
        <v>#N/A</v>
      </c>
      <c r="JX100" s="193" t="e">
        <f t="shared" si="248"/>
        <v>#N/A</v>
      </c>
      <c r="JY100" s="193" t="e">
        <f t="shared" si="248"/>
        <v>#N/A</v>
      </c>
      <c r="JZ100" s="193" t="e">
        <f t="shared" si="248"/>
        <v>#N/A</v>
      </c>
      <c r="KA100" s="193" t="e">
        <f t="shared" si="248"/>
        <v>#N/A</v>
      </c>
      <c r="KB100" s="193" t="e">
        <f t="shared" si="248"/>
        <v>#N/A</v>
      </c>
      <c r="KC100" s="193" t="e">
        <f t="shared" si="225"/>
        <v>#N/A</v>
      </c>
      <c r="KD100" s="193" t="e">
        <f t="shared" si="225"/>
        <v>#N/A</v>
      </c>
      <c r="KE100" s="193" t="e">
        <f t="shared" si="225"/>
        <v>#N/A</v>
      </c>
      <c r="KF100" s="193" t="e">
        <f t="shared" si="225"/>
        <v>#N/A</v>
      </c>
      <c r="KG100" s="193" t="e">
        <f t="shared" si="225"/>
        <v>#N/A</v>
      </c>
      <c r="KH100" s="193" t="e">
        <f t="shared" si="225"/>
        <v>#N/A</v>
      </c>
      <c r="KI100" s="193" t="e">
        <f t="shared" si="225"/>
        <v>#N/A</v>
      </c>
      <c r="KJ100" s="193" t="e">
        <f t="shared" si="225"/>
        <v>#N/A</v>
      </c>
      <c r="KK100" s="193" t="e">
        <f t="shared" si="225"/>
        <v>#N/A</v>
      </c>
      <c r="KL100" s="193" t="e">
        <f t="shared" si="225"/>
        <v>#N/A</v>
      </c>
      <c r="KM100" s="193" t="e">
        <f t="shared" si="225"/>
        <v>#N/A</v>
      </c>
      <c r="KN100" s="193" t="e">
        <f t="shared" si="225"/>
        <v>#N/A</v>
      </c>
      <c r="KO100" s="193" t="e">
        <f t="shared" si="225"/>
        <v>#N/A</v>
      </c>
      <c r="KP100" s="193" t="e">
        <f t="shared" si="225"/>
        <v>#N/A</v>
      </c>
      <c r="KQ100" s="193" t="e">
        <f t="shared" si="225"/>
        <v>#N/A</v>
      </c>
      <c r="KR100" s="193" t="e">
        <f t="shared" si="197"/>
        <v>#N/A</v>
      </c>
      <c r="KS100" s="193" t="e">
        <f t="shared" si="246"/>
        <v>#N/A</v>
      </c>
      <c r="KT100" s="193" t="e">
        <f t="shared" si="246"/>
        <v>#N/A</v>
      </c>
      <c r="KU100" s="193" t="e">
        <f t="shared" si="246"/>
        <v>#N/A</v>
      </c>
      <c r="KV100" s="193" t="e">
        <f t="shared" si="256"/>
        <v>#N/A</v>
      </c>
      <c r="KW100" s="193" t="e">
        <f t="shared" si="256"/>
        <v>#N/A</v>
      </c>
      <c r="KX100" s="193" t="e">
        <f t="shared" si="256"/>
        <v>#N/A</v>
      </c>
      <c r="KY100" s="193" t="e">
        <f t="shared" si="256"/>
        <v>#N/A</v>
      </c>
      <c r="KZ100" s="193" t="e">
        <f t="shared" si="256"/>
        <v>#N/A</v>
      </c>
      <c r="LA100" s="193" t="e">
        <f t="shared" si="256"/>
        <v>#N/A</v>
      </c>
      <c r="LB100" s="193" t="e">
        <f t="shared" si="256"/>
        <v>#N/A</v>
      </c>
      <c r="LC100" s="193" t="e">
        <f t="shared" si="256"/>
        <v>#N/A</v>
      </c>
      <c r="LD100" s="193" t="e">
        <f t="shared" si="256"/>
        <v>#N/A</v>
      </c>
      <c r="LE100" s="193" t="e">
        <f t="shared" si="256"/>
        <v>#N/A</v>
      </c>
      <c r="LF100" s="193" t="e">
        <f t="shared" si="256"/>
        <v>#N/A</v>
      </c>
      <c r="LG100" s="193" t="e">
        <f t="shared" si="256"/>
        <v>#N/A</v>
      </c>
      <c r="LH100" s="193" t="e">
        <f t="shared" si="256"/>
        <v>#N/A</v>
      </c>
      <c r="LI100" s="193" t="e">
        <f t="shared" si="256"/>
        <v>#N/A</v>
      </c>
      <c r="LJ100" s="193" t="e">
        <f t="shared" si="256"/>
        <v>#N/A</v>
      </c>
      <c r="LK100" s="193" t="e">
        <f t="shared" si="252"/>
        <v>#N/A</v>
      </c>
      <c r="LL100" s="193" t="e">
        <f t="shared" si="252"/>
        <v>#N/A</v>
      </c>
      <c r="LM100" s="193" t="e">
        <f t="shared" si="252"/>
        <v>#N/A</v>
      </c>
      <c r="LN100" s="193" t="e">
        <f t="shared" si="252"/>
        <v>#N/A</v>
      </c>
      <c r="LO100" s="193" t="e">
        <f t="shared" si="252"/>
        <v>#N/A</v>
      </c>
      <c r="LP100" s="193" t="e">
        <f t="shared" si="252"/>
        <v>#N/A</v>
      </c>
      <c r="LQ100" s="193" t="e">
        <f t="shared" si="252"/>
        <v>#N/A</v>
      </c>
      <c r="LR100" s="193" t="e">
        <f t="shared" si="252"/>
        <v>#N/A</v>
      </c>
      <c r="LS100" s="193" t="e">
        <f t="shared" si="252"/>
        <v>#N/A</v>
      </c>
      <c r="LT100" s="193" t="e">
        <f t="shared" si="252"/>
        <v>#N/A</v>
      </c>
      <c r="LU100" s="193" t="e">
        <f t="shared" si="252"/>
        <v>#N/A</v>
      </c>
      <c r="LV100" s="193" t="e">
        <f t="shared" si="252"/>
        <v>#N/A</v>
      </c>
      <c r="LW100" s="193" t="e">
        <f t="shared" si="252"/>
        <v>#N/A</v>
      </c>
      <c r="LX100" s="193" t="e">
        <f t="shared" si="252"/>
        <v>#N/A</v>
      </c>
      <c r="LY100" s="193" t="e">
        <f t="shared" si="252"/>
        <v>#N/A</v>
      </c>
      <c r="LZ100" s="193" t="e">
        <f t="shared" si="249"/>
        <v>#N/A</v>
      </c>
      <c r="MA100" s="193" t="e">
        <f t="shared" si="249"/>
        <v>#N/A</v>
      </c>
      <c r="MB100" s="193" t="e">
        <f t="shared" si="249"/>
        <v>#N/A</v>
      </c>
      <c r="MC100" s="193" t="e">
        <f t="shared" si="249"/>
        <v>#N/A</v>
      </c>
      <c r="MD100" s="193" t="e">
        <f t="shared" si="249"/>
        <v>#N/A</v>
      </c>
      <c r="ME100" s="193" t="e">
        <f t="shared" si="249"/>
        <v>#N/A</v>
      </c>
      <c r="MF100" s="193" t="e">
        <f t="shared" si="249"/>
        <v>#N/A</v>
      </c>
      <c r="MG100" s="193" t="e">
        <f t="shared" si="249"/>
        <v>#N/A</v>
      </c>
      <c r="MH100" s="193" t="e">
        <f t="shared" si="249"/>
        <v>#N/A</v>
      </c>
      <c r="MI100" s="193" t="e">
        <f t="shared" si="249"/>
        <v>#N/A</v>
      </c>
      <c r="MJ100" s="193" t="e">
        <f t="shared" si="249"/>
        <v>#N/A</v>
      </c>
      <c r="MK100" s="193" t="e">
        <f t="shared" si="249"/>
        <v>#N/A</v>
      </c>
      <c r="ML100" s="193" t="e">
        <f t="shared" si="249"/>
        <v>#N/A</v>
      </c>
      <c r="MM100" s="193" t="e">
        <f t="shared" si="249"/>
        <v>#N/A</v>
      </c>
      <c r="MN100" s="193" t="e">
        <f t="shared" si="249"/>
        <v>#N/A</v>
      </c>
      <c r="MO100" s="193" t="e">
        <f t="shared" si="226"/>
        <v>#N/A</v>
      </c>
      <c r="MP100" s="193" t="e">
        <f t="shared" si="226"/>
        <v>#N/A</v>
      </c>
      <c r="MQ100" s="193" t="e">
        <f t="shared" si="226"/>
        <v>#N/A</v>
      </c>
      <c r="MR100" s="193" t="e">
        <f t="shared" si="226"/>
        <v>#N/A</v>
      </c>
      <c r="MS100" s="193" t="e">
        <f t="shared" si="226"/>
        <v>#N/A</v>
      </c>
      <c r="MT100" s="193" t="e">
        <f t="shared" si="226"/>
        <v>#N/A</v>
      </c>
      <c r="MU100" s="193" t="e">
        <f t="shared" si="226"/>
        <v>#N/A</v>
      </c>
      <c r="MV100" s="193" t="e">
        <f t="shared" si="226"/>
        <v>#N/A</v>
      </c>
      <c r="MW100" s="193" t="e">
        <f t="shared" si="226"/>
        <v>#N/A</v>
      </c>
      <c r="MX100" s="193" t="e">
        <f t="shared" si="226"/>
        <v>#N/A</v>
      </c>
      <c r="MY100" s="193" t="e">
        <f t="shared" si="226"/>
        <v>#N/A</v>
      </c>
      <c r="MZ100" s="193" t="e">
        <f t="shared" si="226"/>
        <v>#N/A</v>
      </c>
      <c r="NA100" s="193" t="e">
        <f t="shared" si="226"/>
        <v>#N/A</v>
      </c>
      <c r="NB100" s="193" t="e">
        <f t="shared" si="226"/>
        <v>#N/A</v>
      </c>
      <c r="NC100" s="193" t="e">
        <f t="shared" si="226"/>
        <v>#N/A</v>
      </c>
      <c r="ND100" s="193" t="e">
        <f t="shared" si="198"/>
        <v>#N/A</v>
      </c>
      <c r="NE100" s="193" t="e">
        <f t="shared" si="247"/>
        <v>#N/A</v>
      </c>
      <c r="NF100" s="193" t="e">
        <f t="shared" si="247"/>
        <v>#N/A</v>
      </c>
      <c r="NG100" s="193" t="e">
        <f t="shared" si="247"/>
        <v>#N/A</v>
      </c>
      <c r="NH100" s="193" t="e">
        <f t="shared" si="257"/>
        <v>#N/A</v>
      </c>
      <c r="NI100" s="193" t="e">
        <f t="shared" si="257"/>
        <v>#N/A</v>
      </c>
      <c r="NJ100" s="193" t="e">
        <f t="shared" si="257"/>
        <v>#N/A</v>
      </c>
      <c r="NK100" s="193" t="e">
        <f t="shared" si="257"/>
        <v>#N/A</v>
      </c>
      <c r="NL100" s="193" t="e">
        <f t="shared" si="257"/>
        <v>#N/A</v>
      </c>
      <c r="NM100" s="193" t="e">
        <f t="shared" si="257"/>
        <v>#N/A</v>
      </c>
      <c r="NN100" s="193" t="e">
        <f t="shared" si="257"/>
        <v>#N/A</v>
      </c>
      <c r="NO100" s="193" t="e">
        <f t="shared" si="257"/>
        <v>#N/A</v>
      </c>
      <c r="NP100" s="193" t="e">
        <f t="shared" si="257"/>
        <v>#N/A</v>
      </c>
      <c r="NQ100" s="193" t="e">
        <f t="shared" si="257"/>
        <v>#N/A</v>
      </c>
      <c r="NR100" s="193" t="e">
        <f t="shared" si="257"/>
        <v>#N/A</v>
      </c>
      <c r="NS100" s="193" t="e">
        <f t="shared" si="257"/>
        <v>#N/A</v>
      </c>
      <c r="NT100" s="193" t="e">
        <f t="shared" si="257"/>
        <v>#N/A</v>
      </c>
      <c r="NU100" s="193" t="e">
        <f t="shared" si="257"/>
        <v>#N/A</v>
      </c>
      <c r="NV100" s="193" t="e">
        <f t="shared" si="257"/>
        <v>#N/A</v>
      </c>
      <c r="NW100" s="193" t="e">
        <f t="shared" si="253"/>
        <v>#N/A</v>
      </c>
      <c r="NX100" s="193" t="e">
        <f t="shared" si="253"/>
        <v>#N/A</v>
      </c>
      <c r="NY100" s="193" t="e">
        <f t="shared" si="253"/>
        <v>#N/A</v>
      </c>
      <c r="NZ100" s="193" t="e">
        <f t="shared" si="253"/>
        <v>#N/A</v>
      </c>
      <c r="OA100" s="193" t="e">
        <f t="shared" si="253"/>
        <v>#N/A</v>
      </c>
      <c r="OB100" s="193" t="e">
        <f t="shared" si="253"/>
        <v>#N/A</v>
      </c>
      <c r="OC100" s="193" t="e">
        <f t="shared" si="253"/>
        <v>#N/A</v>
      </c>
      <c r="OD100" s="193" t="e">
        <f t="shared" si="253"/>
        <v>#N/A</v>
      </c>
      <c r="OE100" s="193" t="e">
        <f t="shared" si="253"/>
        <v>#N/A</v>
      </c>
      <c r="OF100" s="193" t="e">
        <f t="shared" si="253"/>
        <v>#N/A</v>
      </c>
      <c r="OG100" s="193" t="e">
        <f t="shared" si="253"/>
        <v>#N/A</v>
      </c>
      <c r="OH100" s="193" t="e">
        <f t="shared" si="253"/>
        <v>#N/A</v>
      </c>
      <c r="OI100" s="193" t="e">
        <f t="shared" si="253"/>
        <v>#N/A</v>
      </c>
      <c r="OJ100" s="193" t="e">
        <f t="shared" si="253"/>
        <v>#N/A</v>
      </c>
      <c r="OK100" s="193" t="e">
        <f t="shared" si="253"/>
        <v>#N/A</v>
      </c>
      <c r="OL100" s="193" t="e">
        <f t="shared" si="250"/>
        <v>#N/A</v>
      </c>
      <c r="OM100" s="193" t="e">
        <f t="shared" si="250"/>
        <v>#N/A</v>
      </c>
      <c r="ON100" s="193" t="e">
        <f t="shared" si="250"/>
        <v>#N/A</v>
      </c>
      <c r="OO100" s="193" t="e">
        <f t="shared" si="250"/>
        <v>#N/A</v>
      </c>
      <c r="OP100" s="193" t="e">
        <f t="shared" si="250"/>
        <v>#N/A</v>
      </c>
      <c r="OQ100" s="193" t="e">
        <f t="shared" si="250"/>
        <v>#N/A</v>
      </c>
      <c r="OR100" s="193" t="e">
        <f t="shared" si="250"/>
        <v>#N/A</v>
      </c>
      <c r="OS100" s="193" t="e">
        <f t="shared" si="250"/>
        <v>#N/A</v>
      </c>
      <c r="OT100" s="193" t="e">
        <f t="shared" si="250"/>
        <v>#N/A</v>
      </c>
      <c r="OU100" s="193" t="e">
        <f t="shared" si="250"/>
        <v>#N/A</v>
      </c>
      <c r="OV100" s="193" t="e">
        <f t="shared" si="250"/>
        <v>#N/A</v>
      </c>
      <c r="OW100" s="193" t="e">
        <f t="shared" si="250"/>
        <v>#N/A</v>
      </c>
      <c r="OX100" s="193" t="e">
        <f t="shared" si="250"/>
        <v>#N/A</v>
      </c>
      <c r="OY100" s="193" t="e">
        <f t="shared" si="250"/>
        <v>#N/A</v>
      </c>
      <c r="OZ100" s="193" t="e">
        <f t="shared" si="250"/>
        <v>#N/A</v>
      </c>
      <c r="PA100" s="193" t="e">
        <f t="shared" si="227"/>
        <v>#N/A</v>
      </c>
      <c r="PB100" s="193" t="e">
        <f t="shared" si="227"/>
        <v>#N/A</v>
      </c>
      <c r="PC100" s="193" t="e">
        <f t="shared" si="227"/>
        <v>#N/A</v>
      </c>
      <c r="PD100" s="193" t="e">
        <f t="shared" si="227"/>
        <v>#N/A</v>
      </c>
      <c r="PE100" s="193" t="e">
        <f t="shared" si="227"/>
        <v>#N/A</v>
      </c>
      <c r="PF100" s="193" t="e">
        <f t="shared" si="227"/>
        <v>#N/A</v>
      </c>
      <c r="PG100" s="193" t="e">
        <f t="shared" si="227"/>
        <v>#N/A</v>
      </c>
      <c r="PH100" s="193" t="e">
        <f t="shared" si="227"/>
        <v>#N/A</v>
      </c>
      <c r="PI100" s="193" t="e">
        <f t="shared" si="227"/>
        <v>#N/A</v>
      </c>
      <c r="PJ100" s="193" t="e">
        <f t="shared" si="227"/>
        <v>#N/A</v>
      </c>
      <c r="PK100" s="193" t="e">
        <f t="shared" si="227"/>
        <v>#N/A</v>
      </c>
      <c r="PL100" s="193" t="e">
        <f t="shared" si="227"/>
        <v>#N/A</v>
      </c>
      <c r="PM100" s="193" t="e">
        <f t="shared" si="227"/>
        <v>#N/A</v>
      </c>
      <c r="PN100" s="193" t="e">
        <f t="shared" si="227"/>
        <v>#N/A</v>
      </c>
      <c r="PO100" s="193" t="e">
        <f t="shared" si="227"/>
        <v>#N/A</v>
      </c>
      <c r="PP100" s="193" t="e">
        <f t="shared" si="199"/>
        <v>#N/A</v>
      </c>
      <c r="PQ100" s="193" t="e">
        <f t="shared" ref="PQ100:PX103" si="258">IF(ISNONTEXT($U100),IF($K100="R",_xlfn.BETA.DIST(HX100,$Q100,$R100,FALSE,$D100,$F100),_xlfn.BETA.DIST(HX100,$R100,$Q100,FALSE,$D100,$F100)),NA())</f>
        <v>#N/A</v>
      </c>
      <c r="PR100" s="193" t="e">
        <f t="shared" si="258"/>
        <v>#N/A</v>
      </c>
      <c r="PS100" s="193" t="e">
        <f t="shared" si="258"/>
        <v>#N/A</v>
      </c>
      <c r="PT100" s="193" t="e">
        <f t="shared" si="258"/>
        <v>#N/A</v>
      </c>
      <c r="PU100" s="193" t="e">
        <f t="shared" si="258"/>
        <v>#N/A</v>
      </c>
      <c r="PV100" s="193" t="e">
        <f t="shared" si="258"/>
        <v>#N/A</v>
      </c>
      <c r="PW100" s="193" t="e">
        <f t="shared" si="258"/>
        <v>#N/A</v>
      </c>
      <c r="PX100" s="193" t="e">
        <f t="shared" si="258"/>
        <v>#N/A</v>
      </c>
    </row>
    <row r="101" spans="1:440" hidden="1" x14ac:dyDescent="0.45">
      <c r="A101" s="20">
        <v>98</v>
      </c>
      <c r="B101" s="134"/>
      <c r="C101" s="279"/>
      <c r="D101" s="280" t="str">
        <f t="shared" si="176"/>
        <v/>
      </c>
      <c r="E101" s="281"/>
      <c r="F101" s="280" t="str">
        <f t="shared" si="177"/>
        <v/>
      </c>
      <c r="G101" s="279"/>
      <c r="H101" s="135"/>
      <c r="I101" s="110" t="str">
        <f t="shared" si="178"/>
        <v/>
      </c>
      <c r="J101" s="21" t="str">
        <f t="shared" si="179"/>
        <v/>
      </c>
      <c r="K101" s="22" t="str">
        <f t="shared" si="180"/>
        <v/>
      </c>
      <c r="L101" s="23" t="str">
        <f>IF(J101="","",IF(OR($J101&lt;Skew!$B$3,$J101=Skew!$B$3),IF($J101&gt;Skew!$C$3,Skew!$A$3,IF($J101&gt;Skew!$C$4,Skew!$A$4,IF($J101&gt;Skew!$C$5,Skew!$A$5,IF($J101&gt;Skew!$C$6,Skew!$A$6,IF($J101&gt;Skew!$C$7,Skew!$A$7,IF($J101&gt;Skew!$C$8,Skew!$A$8,IF($J101&gt;Skew!$C$9,Skew!$A$9,IF($J101&gt;Skew!$C$10,Skew!$A$10,IF($J101&gt;Skew!$C$11,Skew!$A$11,IF($J101&gt;Skew!$C$12,Skew!$A$12,IF($J101&gt;Skew!$C$13,Skew!$A$13,IF($J101&gt;Skew!$C$14,Skew!$A$14,IF($J101&gt;Skew!$C$15,Skew!$A$15,IF($J101&gt;Skew!$C$16,Skew!$A$16,Skew!$A$17)
)))))))))))))))</f>
        <v/>
      </c>
      <c r="M101" s="22" t="str">
        <f>IF(J101="","",MATCH(L101,Skew!$A$3:$A$17,0))</f>
        <v/>
      </c>
      <c r="N101" s="22" t="str">
        <f t="shared" si="168"/>
        <v/>
      </c>
      <c r="O101" s="24"/>
      <c r="P101" s="22" t="str">
        <f>IF(OR(J101="",O101=""),"",MATCH(O101,Confidence!$A$3:$A$12,0))</f>
        <v/>
      </c>
      <c r="Q101" s="25" t="str">
        <f t="shared" si="169"/>
        <v/>
      </c>
      <c r="R101" s="25" t="str">
        <f t="shared" si="170"/>
        <v/>
      </c>
      <c r="S101" s="22"/>
      <c r="T101" s="102" t="str">
        <f t="shared" si="171"/>
        <v/>
      </c>
      <c r="U101" s="102" t="str">
        <f t="shared" si="172"/>
        <v/>
      </c>
      <c r="V101" s="37" t="str">
        <f t="shared" si="173"/>
        <v/>
      </c>
      <c r="W101" s="115"/>
      <c r="X101" s="204" t="str">
        <f>IF(AND(D101&gt;0,E101&gt;0,F101&gt;0,Q101&gt;0,R101&gt;0,W101&gt;0,NOT(O101="")),ABS(VLOOKUP($W$1,VLookups!$A$30:$B$31,2,FALSE)-_xlfn.BETA.DIST(W101,IF(K101="L",R101,Q101),IF(K101="L",Q101,R101),TRUE,D101,F101)),"")</f>
        <v/>
      </c>
      <c r="Y101" s="112" t="str">
        <f>IF(OR($Q101="",$R101=""),"",_xlfn.BETA.INV(ABS(VLOOKUP($W$1,VLookups!$A$30:$B$31,2,FALSE)-Y$3),IF($K101="L",$R101,$Q101),IF($K101="L",$Q101,$R101),$D101,$F101))</f>
        <v/>
      </c>
      <c r="Z101" s="113" t="str">
        <f>IF(OR($Q101="",$R101=""),"",_xlfn.BETA.INV(ABS(VLOOKUP($W$1,VLookups!$A$30:$B$31,2,FALSE)-Z$3),IF($K101="L",$R101,$Q101),IF($K101="L",$Q101,$R101),$D101,$F101))</f>
        <v/>
      </c>
      <c r="AA101" s="112" t="str">
        <f>IF(OR($Q101="",$R101=""),"",_xlfn.BETA.INV(ABS(VLOOKUP($W$1,VLookups!$A$30:$B$31,2,FALSE)-AA$3),IF($K101="L",$R101,$Q101),IF($K101="L",$Q101,$R101),$D101,$F101))</f>
        <v/>
      </c>
      <c r="AB101" s="113" t="str">
        <f>IF(OR($Q101="",$R101=""),"",_xlfn.BETA.INV(ABS(VLOOKUP($W$1,VLookups!$A$30:$B$31,2,FALSE)-AB$3),IF($K101="L",$R101,$Q101),IF($K101="L",$Q101,$R101),$D101,$F101))</f>
        <v/>
      </c>
      <c r="AC101" s="112" t="str">
        <f>IF(OR($Q101="",$R101=""),"",_xlfn.BETA.INV(ABS(VLOOKUP($W$1,VLookups!$A$30:$B$31,2,FALSE)-AC$3),IF($K101="L",$R101,$Q101),IF($K101="L",$Q101,$R101),$D101,$F101))</f>
        <v/>
      </c>
      <c r="AD101" s="113" t="str">
        <f>IF(OR($Q101="",$R101=""),"",_xlfn.BETA.INV(ABS(VLOOKUP($W$1,VLookups!$A$30:$B$31,2,FALSE)-AD$3),IF($K101="L",$R101,$Q101),IF($K101="L",$Q101,$R101),$D101,$F101))</f>
        <v/>
      </c>
      <c r="AE101" s="112" t="str">
        <f>IF(OR($Q101="",$R101=""),"",_xlfn.BETA.INV(ABS(VLOOKUP($W$1,VLookups!$A$30:$B$31,2,FALSE)-AE$3),IF($K101="L",$R101,$Q101),IF($K101="L",$Q101,$R101),$D101,$F101))</f>
        <v/>
      </c>
      <c r="AF101" s="113" t="str">
        <f>IF(OR($Q101="",$R101=""),"",_xlfn.BETA.INV(ABS(VLOOKUP($W$1,VLookups!$A$30:$B$31,2,FALSE)-AF$3),IF($K101="L",$R101,$Q101),IF($K101="L",$Q101,$R101),$D101,$F101))</f>
        <v/>
      </c>
      <c r="AG101" s="112" t="str">
        <f>IF(OR($Q101="",$R101=""),"",_xlfn.BETA.INV(ABS(VLOOKUP($W$1,VLookups!$A$30:$B$31,2,FALSE)-AG$3),IF($K101="L",$R101,$Q101),IF($K101="L",$Q101,$R101),$D101,$F101))</f>
        <v/>
      </c>
      <c r="AH101" s="113" t="str">
        <f>IF(OR($Q101="",$R101=""),"",_xlfn.BETA.INV(ABS(VLOOKUP($W$1,VLookups!$A$30:$B$31,2,FALSE)-AH$3),IF($K101="L",$R101,$Q101),IF($K101="L",$Q101,$R101),$D101,$F101))</f>
        <v/>
      </c>
      <c r="AI101" s="112" t="str">
        <f>IF(OR($Q101="",$R101=""),"",_xlfn.BETA.INV(ABS(VLOOKUP($W$1,VLookups!$A$30:$B$31,2,FALSE)-AI$3),IF($K101="L",$R101,$Q101),IF($K101="L",$Q101,$R101),$D101,$F101))</f>
        <v/>
      </c>
      <c r="AJ101" s="113" t="str">
        <f>IF(OR($Q101="",$R101=""),"",_xlfn.BETA.INV(ABS(VLOOKUP($W$1,VLookups!$A$30:$B$31,2,FALSE)-AJ$3),IF($K101="L",$R101,$Q101),IF($K101="L",$Q101,$R101),$D101,$F101))</f>
        <v/>
      </c>
      <c r="AK101" s="15"/>
      <c r="AL101" s="194" t="str">
        <f t="shared" si="181"/>
        <v/>
      </c>
      <c r="AM101" s="192" t="str">
        <f t="shared" si="182"/>
        <v/>
      </c>
      <c r="AN101" s="177" t="str">
        <f t="shared" ref="AN101:AN103" si="259">IF(ISNONTEXT($AL101),AM101+$AL101,"")</f>
        <v/>
      </c>
      <c r="AO101" s="177" t="str">
        <f t="shared" si="236"/>
        <v/>
      </c>
      <c r="AP101" s="177" t="str">
        <f t="shared" si="236"/>
        <v/>
      </c>
      <c r="AQ101" s="177" t="str">
        <f t="shared" si="236"/>
        <v/>
      </c>
      <c r="AR101" s="177" t="str">
        <f t="shared" si="236"/>
        <v/>
      </c>
      <c r="AS101" s="177" t="str">
        <f t="shared" si="236"/>
        <v/>
      </c>
      <c r="AT101" s="177" t="str">
        <f t="shared" si="236"/>
        <v/>
      </c>
      <c r="AU101" s="177" t="str">
        <f t="shared" si="236"/>
        <v/>
      </c>
      <c r="AV101" s="177" t="str">
        <f t="shared" si="236"/>
        <v/>
      </c>
      <c r="AW101" s="177" t="str">
        <f t="shared" si="236"/>
        <v/>
      </c>
      <c r="AX101" s="177" t="str">
        <f t="shared" si="236"/>
        <v/>
      </c>
      <c r="AY101" s="177" t="str">
        <f t="shared" si="236"/>
        <v/>
      </c>
      <c r="AZ101" s="177" t="str">
        <f t="shared" si="236"/>
        <v/>
      </c>
      <c r="BA101" s="177" t="str">
        <f t="shared" si="236"/>
        <v/>
      </c>
      <c r="BB101" s="177" t="str">
        <f t="shared" si="236"/>
        <v/>
      </c>
      <c r="BC101" s="177" t="str">
        <f t="shared" si="236"/>
        <v/>
      </c>
      <c r="BD101" s="177" t="str">
        <f t="shared" si="236"/>
        <v/>
      </c>
      <c r="BE101" s="177" t="str">
        <f t="shared" si="231"/>
        <v/>
      </c>
      <c r="BF101" s="177" t="str">
        <f t="shared" si="231"/>
        <v/>
      </c>
      <c r="BG101" s="177" t="str">
        <f t="shared" si="231"/>
        <v/>
      </c>
      <c r="BH101" s="177" t="str">
        <f t="shared" si="231"/>
        <v/>
      </c>
      <c r="BI101" s="177" t="str">
        <f t="shared" si="231"/>
        <v/>
      </c>
      <c r="BJ101" s="177" t="str">
        <f t="shared" si="231"/>
        <v/>
      </c>
      <c r="BK101" s="177" t="str">
        <f t="shared" si="231"/>
        <v/>
      </c>
      <c r="BL101" s="177" t="str">
        <f t="shared" si="231"/>
        <v/>
      </c>
      <c r="BM101" s="177" t="str">
        <f t="shared" si="231"/>
        <v/>
      </c>
      <c r="BN101" s="177" t="str">
        <f t="shared" si="231"/>
        <v/>
      </c>
      <c r="BO101" s="177" t="str">
        <f t="shared" si="231"/>
        <v/>
      </c>
      <c r="BP101" s="177" t="str">
        <f t="shared" si="231"/>
        <v/>
      </c>
      <c r="BQ101" s="177" t="str">
        <f t="shared" si="231"/>
        <v/>
      </c>
      <c r="BR101" s="177" t="str">
        <f t="shared" si="231"/>
        <v/>
      </c>
      <c r="BS101" s="177" t="str">
        <f t="shared" si="231"/>
        <v/>
      </c>
      <c r="BT101" s="177" t="str">
        <f t="shared" si="237"/>
        <v/>
      </c>
      <c r="BU101" s="177" t="str">
        <f t="shared" si="237"/>
        <v/>
      </c>
      <c r="BV101" s="177" t="str">
        <f t="shared" si="237"/>
        <v/>
      </c>
      <c r="BW101" s="177" t="str">
        <f t="shared" si="237"/>
        <v/>
      </c>
      <c r="BX101" s="177" t="str">
        <f t="shared" si="237"/>
        <v/>
      </c>
      <c r="BY101" s="177" t="str">
        <f t="shared" si="237"/>
        <v/>
      </c>
      <c r="BZ101" s="177" t="str">
        <f t="shared" si="237"/>
        <v/>
      </c>
      <c r="CA101" s="177" t="str">
        <f t="shared" si="237"/>
        <v/>
      </c>
      <c r="CB101" s="177" t="str">
        <f t="shared" si="237"/>
        <v/>
      </c>
      <c r="CC101" s="177" t="str">
        <f t="shared" si="237"/>
        <v/>
      </c>
      <c r="CD101" s="177" t="str">
        <f t="shared" si="237"/>
        <v/>
      </c>
      <c r="CE101" s="177" t="str">
        <f t="shared" si="237"/>
        <v/>
      </c>
      <c r="CF101" s="177" t="str">
        <f t="shared" si="237"/>
        <v/>
      </c>
      <c r="CG101" s="177" t="str">
        <f t="shared" si="237"/>
        <v/>
      </c>
      <c r="CH101" s="177" t="str">
        <f t="shared" si="237"/>
        <v/>
      </c>
      <c r="CI101" s="177" t="str">
        <f t="shared" si="237"/>
        <v/>
      </c>
      <c r="CJ101" s="177" t="str">
        <f t="shared" si="232"/>
        <v/>
      </c>
      <c r="CK101" s="177" t="str">
        <f t="shared" si="232"/>
        <v/>
      </c>
      <c r="CL101" s="177" t="str">
        <f t="shared" si="232"/>
        <v/>
      </c>
      <c r="CM101" s="177" t="str">
        <f t="shared" si="232"/>
        <v/>
      </c>
      <c r="CN101" s="177" t="str">
        <f t="shared" si="232"/>
        <v/>
      </c>
      <c r="CO101" s="177" t="str">
        <f t="shared" si="232"/>
        <v/>
      </c>
      <c r="CP101" s="177" t="str">
        <f t="shared" si="232"/>
        <v/>
      </c>
      <c r="CQ101" s="177" t="str">
        <f t="shared" si="232"/>
        <v/>
      </c>
      <c r="CR101" s="177" t="str">
        <f t="shared" si="232"/>
        <v/>
      </c>
      <c r="CS101" s="177" t="str">
        <f t="shared" si="232"/>
        <v/>
      </c>
      <c r="CT101" s="177" t="str">
        <f t="shared" si="232"/>
        <v/>
      </c>
      <c r="CU101" s="177" t="str">
        <f t="shared" si="232"/>
        <v/>
      </c>
      <c r="CV101" s="177" t="str">
        <f t="shared" si="232"/>
        <v/>
      </c>
      <c r="CW101" s="177" t="str">
        <f t="shared" si="232"/>
        <v/>
      </c>
      <c r="CX101" s="177" t="str">
        <f t="shared" si="232"/>
        <v/>
      </c>
      <c r="CY101" s="177" t="str">
        <f t="shared" si="228"/>
        <v/>
      </c>
      <c r="CZ101" s="177" t="str">
        <f t="shared" si="228"/>
        <v/>
      </c>
      <c r="DA101" s="177" t="str">
        <f t="shared" si="228"/>
        <v/>
      </c>
      <c r="DB101" s="177" t="str">
        <f t="shared" si="228"/>
        <v/>
      </c>
      <c r="DC101" s="177" t="str">
        <f t="shared" si="228"/>
        <v/>
      </c>
      <c r="DD101" s="177" t="str">
        <f t="shared" si="228"/>
        <v/>
      </c>
      <c r="DE101" s="177" t="str">
        <f t="shared" si="228"/>
        <v/>
      </c>
      <c r="DF101" s="177" t="str">
        <f t="shared" si="228"/>
        <v/>
      </c>
      <c r="DG101" s="177" t="str">
        <f t="shared" si="228"/>
        <v/>
      </c>
      <c r="DH101" s="177" t="str">
        <f t="shared" si="228"/>
        <v/>
      </c>
      <c r="DI101" s="177" t="str">
        <f t="shared" si="228"/>
        <v/>
      </c>
      <c r="DJ101" s="177" t="str">
        <f t="shared" si="228"/>
        <v/>
      </c>
      <c r="DK101" s="177" t="str">
        <f t="shared" si="228"/>
        <v/>
      </c>
      <c r="DL101" s="177" t="str">
        <f t="shared" si="228"/>
        <v/>
      </c>
      <c r="DM101" s="177" t="str">
        <f t="shared" si="228"/>
        <v/>
      </c>
      <c r="DN101" s="177" t="str">
        <f t="shared" ref="DN101:DN103" si="260">IF(ISNONTEXT($AL101),DM101+$AL101,"")</f>
        <v/>
      </c>
      <c r="DO101" s="177" t="str">
        <f t="shared" ref="DO101:DO103" si="261">IF(ISNONTEXT($AL101),DN101+$AL101,"")</f>
        <v/>
      </c>
      <c r="DP101" s="177" t="str">
        <f t="shared" ref="DP101:DP103" si="262">IF(ISNONTEXT($AL101),DO101+$AL101,"")</f>
        <v/>
      </c>
      <c r="DQ101" s="177" t="str">
        <f t="shared" ref="DQ101:DQ103" si="263">IF(ISNONTEXT($AL101),DP101+$AL101,"")</f>
        <v/>
      </c>
      <c r="DR101" s="177" t="str">
        <f t="shared" ref="DR101:DR103" si="264">IF(ISNONTEXT($AL101),DQ101+$AL101,"")</f>
        <v/>
      </c>
      <c r="DS101" s="177" t="str">
        <f t="shared" ref="DS101:DS103" si="265">IF(ISNONTEXT($AL101),DR101+$AL101,"")</f>
        <v/>
      </c>
      <c r="DT101" s="177" t="str">
        <f t="shared" ref="DT101:DT103" si="266">IF(ISNONTEXT($AL101),DS101+$AL101,"")</f>
        <v/>
      </c>
      <c r="DU101" s="177" t="str">
        <f t="shared" ref="DU101:DU103" si="267">IF(ISNONTEXT($AL101),DT101+$AL101,"")</f>
        <v/>
      </c>
      <c r="DV101" s="177" t="str">
        <f t="shared" ref="DV101:DV103" si="268">IF(ISNONTEXT($AL101),DU101+$AL101,"")</f>
        <v/>
      </c>
      <c r="DW101" s="177" t="str">
        <f t="shared" ref="DW101:DW103" si="269">IF(ISNONTEXT($AL101),DV101+$AL101,"")</f>
        <v/>
      </c>
      <c r="DX101" s="177" t="str">
        <f t="shared" ref="DX101:DX103" si="270">IF(ISNONTEXT($AL101),DW101+$AL101,"")</f>
        <v/>
      </c>
      <c r="DY101" s="177" t="str">
        <f t="shared" ref="DY101:DY103" si="271">IF(ISNONTEXT($AL101),DX101+$AL101,"")</f>
        <v/>
      </c>
      <c r="DZ101" s="177" t="str">
        <f t="shared" ref="DZ101:DZ103" si="272">IF(ISNONTEXT($AL101),DY101+$AL101,"")</f>
        <v/>
      </c>
      <c r="EA101" s="177" t="str">
        <f t="shared" ref="EA101:EA103" si="273">IF(ISNONTEXT($AL101),DZ101+$AL101,"")</f>
        <v/>
      </c>
      <c r="EB101" s="177" t="str">
        <f t="shared" ref="EB101:EB103" si="274">IF(ISNONTEXT($AL101),EA101+$AL101,"")</f>
        <v/>
      </c>
      <c r="EC101" s="177" t="str">
        <f t="shared" ref="EC101:EC103" si="275">IF(ISNONTEXT($AL101),EB101+$AL101,"")</f>
        <v/>
      </c>
      <c r="ED101" s="177" t="str">
        <f t="shared" si="238"/>
        <v/>
      </c>
      <c r="EE101" s="177" t="str">
        <f t="shared" si="238"/>
        <v/>
      </c>
      <c r="EF101" s="177" t="str">
        <f t="shared" si="238"/>
        <v/>
      </c>
      <c r="EG101" s="177" t="str">
        <f t="shared" si="238"/>
        <v/>
      </c>
      <c r="EH101" s="177" t="str">
        <f t="shared" si="238"/>
        <v/>
      </c>
      <c r="EI101" s="177" t="str">
        <f t="shared" si="238"/>
        <v/>
      </c>
      <c r="EJ101" s="177" t="str">
        <f t="shared" si="238"/>
        <v/>
      </c>
      <c r="EK101" s="177" t="str">
        <f t="shared" si="238"/>
        <v/>
      </c>
      <c r="EL101" s="177" t="str">
        <f t="shared" si="238"/>
        <v/>
      </c>
      <c r="EM101" s="177" t="str">
        <f t="shared" si="238"/>
        <v/>
      </c>
      <c r="EN101" s="177" t="str">
        <f t="shared" si="238"/>
        <v/>
      </c>
      <c r="EO101" s="177" t="str">
        <f t="shared" si="238"/>
        <v/>
      </c>
      <c r="EP101" s="177" t="str">
        <f t="shared" si="238"/>
        <v/>
      </c>
      <c r="EQ101" s="177" t="str">
        <f t="shared" si="238"/>
        <v/>
      </c>
      <c r="ER101" s="177" t="str">
        <f t="shared" si="238"/>
        <v/>
      </c>
      <c r="ES101" s="177" t="str">
        <f t="shared" si="238"/>
        <v/>
      </c>
      <c r="ET101" s="177" t="str">
        <f t="shared" si="233"/>
        <v/>
      </c>
      <c r="EU101" s="177" t="str">
        <f t="shared" si="233"/>
        <v/>
      </c>
      <c r="EV101" s="177" t="str">
        <f t="shared" si="233"/>
        <v/>
      </c>
      <c r="EW101" s="177" t="str">
        <f t="shared" si="233"/>
        <v/>
      </c>
      <c r="EX101" s="177" t="str">
        <f t="shared" si="233"/>
        <v/>
      </c>
      <c r="EY101" s="177" t="str">
        <f t="shared" si="233"/>
        <v/>
      </c>
      <c r="EZ101" s="177" t="str">
        <f t="shared" si="233"/>
        <v/>
      </c>
      <c r="FA101" s="177" t="str">
        <f t="shared" si="233"/>
        <v/>
      </c>
      <c r="FB101" s="177" t="str">
        <f t="shared" si="233"/>
        <v/>
      </c>
      <c r="FC101" s="177" t="str">
        <f t="shared" si="233"/>
        <v/>
      </c>
      <c r="FD101" s="177" t="str">
        <f t="shared" si="233"/>
        <v/>
      </c>
      <c r="FE101" s="177" t="str">
        <f t="shared" si="233"/>
        <v/>
      </c>
      <c r="FF101" s="177" t="str">
        <f t="shared" si="233"/>
        <v/>
      </c>
      <c r="FG101" s="177" t="str">
        <f t="shared" si="233"/>
        <v/>
      </c>
      <c r="FH101" s="177" t="str">
        <f t="shared" si="233"/>
        <v/>
      </c>
      <c r="FI101" s="177" t="str">
        <f t="shared" si="243"/>
        <v/>
      </c>
      <c r="FJ101" s="177" t="str">
        <f t="shared" si="243"/>
        <v/>
      </c>
      <c r="FK101" s="177" t="str">
        <f t="shared" si="243"/>
        <v/>
      </c>
      <c r="FL101" s="177" t="str">
        <f t="shared" si="243"/>
        <v/>
      </c>
      <c r="FM101" s="177" t="str">
        <f t="shared" si="243"/>
        <v/>
      </c>
      <c r="FN101" s="177" t="str">
        <f t="shared" si="243"/>
        <v/>
      </c>
      <c r="FO101" s="177" t="str">
        <f t="shared" si="243"/>
        <v/>
      </c>
      <c r="FP101" s="177" t="str">
        <f t="shared" si="243"/>
        <v/>
      </c>
      <c r="FQ101" s="177" t="str">
        <f t="shared" si="243"/>
        <v/>
      </c>
      <c r="FR101" s="177" t="str">
        <f t="shared" si="243"/>
        <v/>
      </c>
      <c r="FS101" s="177" t="str">
        <f t="shared" si="243"/>
        <v/>
      </c>
      <c r="FT101" s="177" t="str">
        <f t="shared" si="243"/>
        <v/>
      </c>
      <c r="FU101" s="177" t="str">
        <f t="shared" si="243"/>
        <v/>
      </c>
      <c r="FV101" s="177" t="str">
        <f t="shared" si="243"/>
        <v/>
      </c>
      <c r="FW101" s="177" t="str">
        <f t="shared" si="243"/>
        <v/>
      </c>
      <c r="FX101" s="177" t="str">
        <f t="shared" si="243"/>
        <v/>
      </c>
      <c r="FY101" s="177" t="str">
        <f t="shared" si="239"/>
        <v/>
      </c>
      <c r="FZ101" s="177" t="str">
        <f t="shared" si="239"/>
        <v/>
      </c>
      <c r="GA101" s="177" t="str">
        <f t="shared" si="239"/>
        <v/>
      </c>
      <c r="GB101" s="177" t="str">
        <f t="shared" si="239"/>
        <v/>
      </c>
      <c r="GC101" s="177" t="str">
        <f t="shared" si="239"/>
        <v/>
      </c>
      <c r="GD101" s="177" t="str">
        <f t="shared" si="239"/>
        <v/>
      </c>
      <c r="GE101" s="177" t="str">
        <f t="shared" si="239"/>
        <v/>
      </c>
      <c r="GF101" s="177" t="str">
        <f t="shared" si="239"/>
        <v/>
      </c>
      <c r="GG101" s="177" t="str">
        <f t="shared" si="239"/>
        <v/>
      </c>
      <c r="GH101" s="177" t="str">
        <f t="shared" si="239"/>
        <v/>
      </c>
      <c r="GI101" s="177" t="str">
        <f t="shared" si="239"/>
        <v/>
      </c>
      <c r="GJ101" s="177" t="str">
        <f t="shared" si="239"/>
        <v/>
      </c>
      <c r="GK101" s="177" t="str">
        <f t="shared" si="239"/>
        <v/>
      </c>
      <c r="GL101" s="177" t="str">
        <f t="shared" si="239"/>
        <v/>
      </c>
      <c r="GM101" s="177" t="str">
        <f t="shared" si="239"/>
        <v/>
      </c>
      <c r="GN101" s="177" t="str">
        <f t="shared" si="234"/>
        <v/>
      </c>
      <c r="GO101" s="177" t="str">
        <f t="shared" si="234"/>
        <v/>
      </c>
      <c r="GP101" s="177" t="str">
        <f t="shared" si="234"/>
        <v/>
      </c>
      <c r="GQ101" s="177" t="str">
        <f t="shared" si="229"/>
        <v/>
      </c>
      <c r="GR101" s="177" t="str">
        <f t="shared" si="240"/>
        <v/>
      </c>
      <c r="GS101" s="177" t="str">
        <f t="shared" si="240"/>
        <v/>
      </c>
      <c r="GT101" s="177" t="str">
        <f t="shared" si="240"/>
        <v/>
      </c>
      <c r="GU101" s="177" t="str">
        <f t="shared" si="240"/>
        <v/>
      </c>
      <c r="GV101" s="177" t="str">
        <f t="shared" si="240"/>
        <v/>
      </c>
      <c r="GW101" s="177" t="str">
        <f t="shared" si="240"/>
        <v/>
      </c>
      <c r="GX101" s="177" t="str">
        <f t="shared" si="240"/>
        <v/>
      </c>
      <c r="GY101" s="177" t="str">
        <f t="shared" si="240"/>
        <v/>
      </c>
      <c r="GZ101" s="177" t="str">
        <f t="shared" si="240"/>
        <v/>
      </c>
      <c r="HA101" s="177" t="str">
        <f t="shared" si="240"/>
        <v/>
      </c>
      <c r="HB101" s="177" t="str">
        <f t="shared" si="240"/>
        <v/>
      </c>
      <c r="HC101" s="177" t="str">
        <f t="shared" si="240"/>
        <v/>
      </c>
      <c r="HD101" s="177" t="str">
        <f t="shared" si="240"/>
        <v/>
      </c>
      <c r="HE101" s="177" t="str">
        <f t="shared" si="240"/>
        <v/>
      </c>
      <c r="HF101" s="177" t="str">
        <f t="shared" si="240"/>
        <v/>
      </c>
      <c r="HG101" s="177" t="str">
        <f t="shared" si="240"/>
        <v/>
      </c>
      <c r="HH101" s="177" t="str">
        <f t="shared" si="235"/>
        <v/>
      </c>
      <c r="HI101" s="177" t="str">
        <f t="shared" si="235"/>
        <v/>
      </c>
      <c r="HJ101" s="177" t="str">
        <f t="shared" si="235"/>
        <v/>
      </c>
      <c r="HK101" s="177" t="str">
        <f t="shared" si="235"/>
        <v/>
      </c>
      <c r="HL101" s="177" t="str">
        <f t="shared" si="235"/>
        <v/>
      </c>
      <c r="HM101" s="177" t="str">
        <f t="shared" si="235"/>
        <v/>
      </c>
      <c r="HN101" s="177" t="str">
        <f t="shared" si="235"/>
        <v/>
      </c>
      <c r="HO101" s="177" t="str">
        <f t="shared" si="235"/>
        <v/>
      </c>
      <c r="HP101" s="177" t="str">
        <f t="shared" si="235"/>
        <v/>
      </c>
      <c r="HQ101" s="177" t="str">
        <f t="shared" si="235"/>
        <v/>
      </c>
      <c r="HR101" s="177" t="str">
        <f t="shared" si="235"/>
        <v/>
      </c>
      <c r="HS101" s="177" t="str">
        <f t="shared" si="235"/>
        <v/>
      </c>
      <c r="HT101" s="177" t="str">
        <f t="shared" si="235"/>
        <v/>
      </c>
      <c r="HU101" s="177" t="str">
        <f t="shared" si="235"/>
        <v/>
      </c>
      <c r="HV101" s="177" t="str">
        <f t="shared" si="235"/>
        <v/>
      </c>
      <c r="HW101" s="177" t="str">
        <f t="shared" si="230"/>
        <v/>
      </c>
      <c r="HX101" s="177" t="str">
        <f t="shared" si="241"/>
        <v/>
      </c>
      <c r="HY101" s="177" t="str">
        <f t="shared" si="241"/>
        <v/>
      </c>
      <c r="HZ101" s="177" t="str">
        <f t="shared" si="241"/>
        <v/>
      </c>
      <c r="IA101" s="177" t="str">
        <f t="shared" si="241"/>
        <v/>
      </c>
      <c r="IB101" s="177" t="str">
        <f t="shared" si="241"/>
        <v/>
      </c>
      <c r="IC101" s="177" t="str">
        <f t="shared" si="241"/>
        <v/>
      </c>
      <c r="ID101" s="177" t="str">
        <f t="shared" si="241"/>
        <v/>
      </c>
      <c r="IE101" s="192" t="str">
        <f t="shared" si="185"/>
        <v/>
      </c>
      <c r="IF101" s="193" t="e">
        <f t="shared" si="174"/>
        <v>#N/A</v>
      </c>
      <c r="IG101" s="193" t="e">
        <f t="shared" si="245"/>
        <v>#N/A</v>
      </c>
      <c r="IH101" s="193" t="e">
        <f t="shared" si="245"/>
        <v>#N/A</v>
      </c>
      <c r="II101" s="193" t="e">
        <f t="shared" si="245"/>
        <v>#N/A</v>
      </c>
      <c r="IJ101" s="193" t="e">
        <f t="shared" si="255"/>
        <v>#N/A</v>
      </c>
      <c r="IK101" s="193" t="e">
        <f t="shared" si="255"/>
        <v>#N/A</v>
      </c>
      <c r="IL101" s="193" t="e">
        <f t="shared" si="255"/>
        <v>#N/A</v>
      </c>
      <c r="IM101" s="193" t="e">
        <f t="shared" si="255"/>
        <v>#N/A</v>
      </c>
      <c r="IN101" s="193" t="e">
        <f t="shared" si="255"/>
        <v>#N/A</v>
      </c>
      <c r="IO101" s="193" t="e">
        <f t="shared" si="255"/>
        <v>#N/A</v>
      </c>
      <c r="IP101" s="193" t="e">
        <f t="shared" si="255"/>
        <v>#N/A</v>
      </c>
      <c r="IQ101" s="193" t="e">
        <f t="shared" si="255"/>
        <v>#N/A</v>
      </c>
      <c r="IR101" s="193" t="e">
        <f t="shared" si="255"/>
        <v>#N/A</v>
      </c>
      <c r="IS101" s="193" t="e">
        <f t="shared" si="255"/>
        <v>#N/A</v>
      </c>
      <c r="IT101" s="193" t="e">
        <f t="shared" si="255"/>
        <v>#N/A</v>
      </c>
      <c r="IU101" s="193" t="e">
        <f t="shared" si="255"/>
        <v>#N/A</v>
      </c>
      <c r="IV101" s="193" t="e">
        <f t="shared" si="255"/>
        <v>#N/A</v>
      </c>
      <c r="IW101" s="193" t="e">
        <f t="shared" si="255"/>
        <v>#N/A</v>
      </c>
      <c r="IX101" s="193" t="e">
        <f t="shared" si="255"/>
        <v>#N/A</v>
      </c>
      <c r="IY101" s="193" t="e">
        <f t="shared" si="251"/>
        <v>#N/A</v>
      </c>
      <c r="IZ101" s="193" t="e">
        <f t="shared" si="251"/>
        <v>#N/A</v>
      </c>
      <c r="JA101" s="193" t="e">
        <f t="shared" si="251"/>
        <v>#N/A</v>
      </c>
      <c r="JB101" s="193" t="e">
        <f t="shared" si="251"/>
        <v>#N/A</v>
      </c>
      <c r="JC101" s="193" t="e">
        <f t="shared" si="251"/>
        <v>#N/A</v>
      </c>
      <c r="JD101" s="193" t="e">
        <f t="shared" si="251"/>
        <v>#N/A</v>
      </c>
      <c r="JE101" s="193" t="e">
        <f t="shared" si="251"/>
        <v>#N/A</v>
      </c>
      <c r="JF101" s="193" t="e">
        <f t="shared" si="251"/>
        <v>#N/A</v>
      </c>
      <c r="JG101" s="193" t="e">
        <f t="shared" si="251"/>
        <v>#N/A</v>
      </c>
      <c r="JH101" s="193" t="e">
        <f t="shared" si="251"/>
        <v>#N/A</v>
      </c>
      <c r="JI101" s="193" t="e">
        <f t="shared" si="251"/>
        <v>#N/A</v>
      </c>
      <c r="JJ101" s="193" t="e">
        <f t="shared" si="251"/>
        <v>#N/A</v>
      </c>
      <c r="JK101" s="193" t="e">
        <f t="shared" si="251"/>
        <v>#N/A</v>
      </c>
      <c r="JL101" s="193" t="e">
        <f t="shared" si="251"/>
        <v>#N/A</v>
      </c>
      <c r="JM101" s="193" t="e">
        <f t="shared" si="251"/>
        <v>#N/A</v>
      </c>
      <c r="JN101" s="193" t="e">
        <f t="shared" si="248"/>
        <v>#N/A</v>
      </c>
      <c r="JO101" s="193" t="e">
        <f t="shared" si="248"/>
        <v>#N/A</v>
      </c>
      <c r="JP101" s="193" t="e">
        <f t="shared" si="248"/>
        <v>#N/A</v>
      </c>
      <c r="JQ101" s="193" t="e">
        <f t="shared" si="248"/>
        <v>#N/A</v>
      </c>
      <c r="JR101" s="193" t="e">
        <f t="shared" si="248"/>
        <v>#N/A</v>
      </c>
      <c r="JS101" s="193" t="e">
        <f t="shared" si="248"/>
        <v>#N/A</v>
      </c>
      <c r="JT101" s="193" t="e">
        <f t="shared" si="248"/>
        <v>#N/A</v>
      </c>
      <c r="JU101" s="193" t="e">
        <f t="shared" si="248"/>
        <v>#N/A</v>
      </c>
      <c r="JV101" s="193" t="e">
        <f t="shared" si="248"/>
        <v>#N/A</v>
      </c>
      <c r="JW101" s="193" t="e">
        <f t="shared" si="248"/>
        <v>#N/A</v>
      </c>
      <c r="JX101" s="193" t="e">
        <f t="shared" si="248"/>
        <v>#N/A</v>
      </c>
      <c r="JY101" s="193" t="e">
        <f t="shared" si="248"/>
        <v>#N/A</v>
      </c>
      <c r="JZ101" s="193" t="e">
        <f t="shared" si="248"/>
        <v>#N/A</v>
      </c>
      <c r="KA101" s="193" t="e">
        <f t="shared" si="248"/>
        <v>#N/A</v>
      </c>
      <c r="KB101" s="193" t="e">
        <f t="shared" si="248"/>
        <v>#N/A</v>
      </c>
      <c r="KC101" s="193" t="e">
        <f t="shared" ref="KC101:KQ103" si="276">IF(ISNONTEXT($U101),IF($K101="R",_xlfn.BETA.DIST(CJ101,$Q101,$R101,FALSE,$D101,$F101),_xlfn.BETA.DIST(CJ101,$R101,$Q101,FALSE,$D101,$F101)),NA())</f>
        <v>#N/A</v>
      </c>
      <c r="KD101" s="193" t="e">
        <f t="shared" si="276"/>
        <v>#N/A</v>
      </c>
      <c r="KE101" s="193" t="e">
        <f t="shared" si="276"/>
        <v>#N/A</v>
      </c>
      <c r="KF101" s="193" t="e">
        <f t="shared" si="276"/>
        <v>#N/A</v>
      </c>
      <c r="KG101" s="193" t="e">
        <f t="shared" si="276"/>
        <v>#N/A</v>
      </c>
      <c r="KH101" s="193" t="e">
        <f t="shared" si="276"/>
        <v>#N/A</v>
      </c>
      <c r="KI101" s="193" t="e">
        <f t="shared" si="276"/>
        <v>#N/A</v>
      </c>
      <c r="KJ101" s="193" t="e">
        <f t="shared" si="276"/>
        <v>#N/A</v>
      </c>
      <c r="KK101" s="193" t="e">
        <f t="shared" si="276"/>
        <v>#N/A</v>
      </c>
      <c r="KL101" s="193" t="e">
        <f t="shared" si="276"/>
        <v>#N/A</v>
      </c>
      <c r="KM101" s="193" t="e">
        <f t="shared" si="276"/>
        <v>#N/A</v>
      </c>
      <c r="KN101" s="193" t="e">
        <f t="shared" si="276"/>
        <v>#N/A</v>
      </c>
      <c r="KO101" s="193" t="e">
        <f t="shared" si="276"/>
        <v>#N/A</v>
      </c>
      <c r="KP101" s="193" t="e">
        <f t="shared" si="276"/>
        <v>#N/A</v>
      </c>
      <c r="KQ101" s="193" t="e">
        <f t="shared" si="276"/>
        <v>#N/A</v>
      </c>
      <c r="KR101" s="193" t="e">
        <f t="shared" si="197"/>
        <v>#N/A</v>
      </c>
      <c r="KS101" s="193" t="e">
        <f t="shared" si="246"/>
        <v>#N/A</v>
      </c>
      <c r="KT101" s="193" t="e">
        <f t="shared" si="246"/>
        <v>#N/A</v>
      </c>
      <c r="KU101" s="193" t="e">
        <f t="shared" si="246"/>
        <v>#N/A</v>
      </c>
      <c r="KV101" s="193" t="e">
        <f t="shared" si="256"/>
        <v>#N/A</v>
      </c>
      <c r="KW101" s="193" t="e">
        <f t="shared" si="256"/>
        <v>#N/A</v>
      </c>
      <c r="KX101" s="193" t="e">
        <f t="shared" si="256"/>
        <v>#N/A</v>
      </c>
      <c r="KY101" s="193" t="e">
        <f t="shared" si="256"/>
        <v>#N/A</v>
      </c>
      <c r="KZ101" s="193" t="e">
        <f t="shared" si="256"/>
        <v>#N/A</v>
      </c>
      <c r="LA101" s="193" t="e">
        <f t="shared" si="256"/>
        <v>#N/A</v>
      </c>
      <c r="LB101" s="193" t="e">
        <f t="shared" si="256"/>
        <v>#N/A</v>
      </c>
      <c r="LC101" s="193" t="e">
        <f t="shared" si="256"/>
        <v>#N/A</v>
      </c>
      <c r="LD101" s="193" t="e">
        <f t="shared" si="256"/>
        <v>#N/A</v>
      </c>
      <c r="LE101" s="193" t="e">
        <f t="shared" si="256"/>
        <v>#N/A</v>
      </c>
      <c r="LF101" s="193" t="e">
        <f t="shared" si="256"/>
        <v>#N/A</v>
      </c>
      <c r="LG101" s="193" t="e">
        <f t="shared" si="256"/>
        <v>#N/A</v>
      </c>
      <c r="LH101" s="193" t="e">
        <f t="shared" si="256"/>
        <v>#N/A</v>
      </c>
      <c r="LI101" s="193" t="e">
        <f t="shared" si="256"/>
        <v>#N/A</v>
      </c>
      <c r="LJ101" s="193" t="e">
        <f t="shared" si="256"/>
        <v>#N/A</v>
      </c>
      <c r="LK101" s="193" t="e">
        <f t="shared" si="252"/>
        <v>#N/A</v>
      </c>
      <c r="LL101" s="193" t="e">
        <f t="shared" si="252"/>
        <v>#N/A</v>
      </c>
      <c r="LM101" s="193" t="e">
        <f t="shared" si="252"/>
        <v>#N/A</v>
      </c>
      <c r="LN101" s="193" t="e">
        <f t="shared" si="252"/>
        <v>#N/A</v>
      </c>
      <c r="LO101" s="193" t="e">
        <f t="shared" si="252"/>
        <v>#N/A</v>
      </c>
      <c r="LP101" s="193" t="e">
        <f t="shared" si="252"/>
        <v>#N/A</v>
      </c>
      <c r="LQ101" s="193" t="e">
        <f t="shared" si="252"/>
        <v>#N/A</v>
      </c>
      <c r="LR101" s="193" t="e">
        <f t="shared" si="252"/>
        <v>#N/A</v>
      </c>
      <c r="LS101" s="193" t="e">
        <f t="shared" si="252"/>
        <v>#N/A</v>
      </c>
      <c r="LT101" s="193" t="e">
        <f t="shared" si="252"/>
        <v>#N/A</v>
      </c>
      <c r="LU101" s="193" t="e">
        <f t="shared" si="252"/>
        <v>#N/A</v>
      </c>
      <c r="LV101" s="193" t="e">
        <f t="shared" si="252"/>
        <v>#N/A</v>
      </c>
      <c r="LW101" s="193" t="e">
        <f t="shared" si="252"/>
        <v>#N/A</v>
      </c>
      <c r="LX101" s="193" t="e">
        <f t="shared" si="252"/>
        <v>#N/A</v>
      </c>
      <c r="LY101" s="193" t="e">
        <f t="shared" si="252"/>
        <v>#N/A</v>
      </c>
      <c r="LZ101" s="193" t="e">
        <f t="shared" si="249"/>
        <v>#N/A</v>
      </c>
      <c r="MA101" s="193" t="e">
        <f t="shared" si="249"/>
        <v>#N/A</v>
      </c>
      <c r="MB101" s="193" t="e">
        <f t="shared" si="249"/>
        <v>#N/A</v>
      </c>
      <c r="MC101" s="193" t="e">
        <f t="shared" si="249"/>
        <v>#N/A</v>
      </c>
      <c r="MD101" s="193" t="e">
        <f t="shared" si="249"/>
        <v>#N/A</v>
      </c>
      <c r="ME101" s="193" t="e">
        <f t="shared" si="249"/>
        <v>#N/A</v>
      </c>
      <c r="MF101" s="193" t="e">
        <f t="shared" si="249"/>
        <v>#N/A</v>
      </c>
      <c r="MG101" s="193" t="e">
        <f t="shared" si="249"/>
        <v>#N/A</v>
      </c>
      <c r="MH101" s="193" t="e">
        <f t="shared" si="249"/>
        <v>#N/A</v>
      </c>
      <c r="MI101" s="193" t="e">
        <f t="shared" si="249"/>
        <v>#N/A</v>
      </c>
      <c r="MJ101" s="193" t="e">
        <f t="shared" si="249"/>
        <v>#N/A</v>
      </c>
      <c r="MK101" s="193" t="e">
        <f t="shared" si="249"/>
        <v>#N/A</v>
      </c>
      <c r="ML101" s="193" t="e">
        <f t="shared" si="249"/>
        <v>#N/A</v>
      </c>
      <c r="MM101" s="193" t="e">
        <f t="shared" si="249"/>
        <v>#N/A</v>
      </c>
      <c r="MN101" s="193" t="e">
        <f t="shared" si="249"/>
        <v>#N/A</v>
      </c>
      <c r="MO101" s="193" t="e">
        <f t="shared" ref="MO101:NC103" si="277">IF(ISNONTEXT($U101),IF($K101="R",_xlfn.BETA.DIST(EV101,$Q101,$R101,FALSE,$D101,$F101),_xlfn.BETA.DIST(EV101,$R101,$Q101,FALSE,$D101,$F101)),NA())</f>
        <v>#N/A</v>
      </c>
      <c r="MP101" s="193" t="e">
        <f t="shared" si="277"/>
        <v>#N/A</v>
      </c>
      <c r="MQ101" s="193" t="e">
        <f t="shared" si="277"/>
        <v>#N/A</v>
      </c>
      <c r="MR101" s="193" t="e">
        <f t="shared" si="277"/>
        <v>#N/A</v>
      </c>
      <c r="MS101" s="193" t="e">
        <f t="shared" si="277"/>
        <v>#N/A</v>
      </c>
      <c r="MT101" s="193" t="e">
        <f t="shared" si="277"/>
        <v>#N/A</v>
      </c>
      <c r="MU101" s="193" t="e">
        <f t="shared" si="277"/>
        <v>#N/A</v>
      </c>
      <c r="MV101" s="193" t="e">
        <f t="shared" si="277"/>
        <v>#N/A</v>
      </c>
      <c r="MW101" s="193" t="e">
        <f t="shared" si="277"/>
        <v>#N/A</v>
      </c>
      <c r="MX101" s="193" t="e">
        <f t="shared" si="277"/>
        <v>#N/A</v>
      </c>
      <c r="MY101" s="193" t="e">
        <f t="shared" si="277"/>
        <v>#N/A</v>
      </c>
      <c r="MZ101" s="193" t="e">
        <f t="shared" si="277"/>
        <v>#N/A</v>
      </c>
      <c r="NA101" s="193" t="e">
        <f t="shared" si="277"/>
        <v>#N/A</v>
      </c>
      <c r="NB101" s="193" t="e">
        <f t="shared" si="277"/>
        <v>#N/A</v>
      </c>
      <c r="NC101" s="193" t="e">
        <f t="shared" si="277"/>
        <v>#N/A</v>
      </c>
      <c r="ND101" s="193" t="e">
        <f t="shared" si="198"/>
        <v>#N/A</v>
      </c>
      <c r="NE101" s="193" t="e">
        <f t="shared" si="247"/>
        <v>#N/A</v>
      </c>
      <c r="NF101" s="193" t="e">
        <f t="shared" si="247"/>
        <v>#N/A</v>
      </c>
      <c r="NG101" s="193" t="e">
        <f t="shared" si="247"/>
        <v>#N/A</v>
      </c>
      <c r="NH101" s="193" t="e">
        <f t="shared" si="257"/>
        <v>#N/A</v>
      </c>
      <c r="NI101" s="193" t="e">
        <f t="shared" si="257"/>
        <v>#N/A</v>
      </c>
      <c r="NJ101" s="193" t="e">
        <f t="shared" si="257"/>
        <v>#N/A</v>
      </c>
      <c r="NK101" s="193" t="e">
        <f t="shared" si="257"/>
        <v>#N/A</v>
      </c>
      <c r="NL101" s="193" t="e">
        <f t="shared" si="257"/>
        <v>#N/A</v>
      </c>
      <c r="NM101" s="193" t="e">
        <f t="shared" si="257"/>
        <v>#N/A</v>
      </c>
      <c r="NN101" s="193" t="e">
        <f t="shared" si="257"/>
        <v>#N/A</v>
      </c>
      <c r="NO101" s="193" t="e">
        <f t="shared" si="257"/>
        <v>#N/A</v>
      </c>
      <c r="NP101" s="193" t="e">
        <f t="shared" si="257"/>
        <v>#N/A</v>
      </c>
      <c r="NQ101" s="193" t="e">
        <f t="shared" si="257"/>
        <v>#N/A</v>
      </c>
      <c r="NR101" s="193" t="e">
        <f t="shared" si="257"/>
        <v>#N/A</v>
      </c>
      <c r="NS101" s="193" t="e">
        <f t="shared" si="257"/>
        <v>#N/A</v>
      </c>
      <c r="NT101" s="193" t="e">
        <f t="shared" si="257"/>
        <v>#N/A</v>
      </c>
      <c r="NU101" s="193" t="e">
        <f t="shared" si="257"/>
        <v>#N/A</v>
      </c>
      <c r="NV101" s="193" t="e">
        <f t="shared" si="257"/>
        <v>#N/A</v>
      </c>
      <c r="NW101" s="193" t="e">
        <f t="shared" si="253"/>
        <v>#N/A</v>
      </c>
      <c r="NX101" s="193" t="e">
        <f t="shared" si="253"/>
        <v>#N/A</v>
      </c>
      <c r="NY101" s="193" t="e">
        <f t="shared" si="253"/>
        <v>#N/A</v>
      </c>
      <c r="NZ101" s="193" t="e">
        <f t="shared" si="253"/>
        <v>#N/A</v>
      </c>
      <c r="OA101" s="193" t="e">
        <f t="shared" si="253"/>
        <v>#N/A</v>
      </c>
      <c r="OB101" s="193" t="e">
        <f t="shared" si="253"/>
        <v>#N/A</v>
      </c>
      <c r="OC101" s="193" t="e">
        <f t="shared" si="253"/>
        <v>#N/A</v>
      </c>
      <c r="OD101" s="193" t="e">
        <f t="shared" si="253"/>
        <v>#N/A</v>
      </c>
      <c r="OE101" s="193" t="e">
        <f t="shared" si="253"/>
        <v>#N/A</v>
      </c>
      <c r="OF101" s="193" t="e">
        <f t="shared" si="253"/>
        <v>#N/A</v>
      </c>
      <c r="OG101" s="193" t="e">
        <f t="shared" si="253"/>
        <v>#N/A</v>
      </c>
      <c r="OH101" s="193" t="e">
        <f t="shared" si="253"/>
        <v>#N/A</v>
      </c>
      <c r="OI101" s="193" t="e">
        <f t="shared" si="253"/>
        <v>#N/A</v>
      </c>
      <c r="OJ101" s="193" t="e">
        <f t="shared" si="253"/>
        <v>#N/A</v>
      </c>
      <c r="OK101" s="193" t="e">
        <f t="shared" si="253"/>
        <v>#N/A</v>
      </c>
      <c r="OL101" s="193" t="e">
        <f t="shared" si="250"/>
        <v>#N/A</v>
      </c>
      <c r="OM101" s="193" t="e">
        <f t="shared" si="250"/>
        <v>#N/A</v>
      </c>
      <c r="ON101" s="193" t="e">
        <f t="shared" si="250"/>
        <v>#N/A</v>
      </c>
      <c r="OO101" s="193" t="e">
        <f t="shared" si="250"/>
        <v>#N/A</v>
      </c>
      <c r="OP101" s="193" t="e">
        <f t="shared" si="250"/>
        <v>#N/A</v>
      </c>
      <c r="OQ101" s="193" t="e">
        <f t="shared" si="250"/>
        <v>#N/A</v>
      </c>
      <c r="OR101" s="193" t="e">
        <f t="shared" si="250"/>
        <v>#N/A</v>
      </c>
      <c r="OS101" s="193" t="e">
        <f t="shared" si="250"/>
        <v>#N/A</v>
      </c>
      <c r="OT101" s="193" t="e">
        <f t="shared" si="250"/>
        <v>#N/A</v>
      </c>
      <c r="OU101" s="193" t="e">
        <f t="shared" si="250"/>
        <v>#N/A</v>
      </c>
      <c r="OV101" s="193" t="e">
        <f t="shared" si="250"/>
        <v>#N/A</v>
      </c>
      <c r="OW101" s="193" t="e">
        <f t="shared" si="250"/>
        <v>#N/A</v>
      </c>
      <c r="OX101" s="193" t="e">
        <f t="shared" si="250"/>
        <v>#N/A</v>
      </c>
      <c r="OY101" s="193" t="e">
        <f t="shared" si="250"/>
        <v>#N/A</v>
      </c>
      <c r="OZ101" s="193" t="e">
        <f t="shared" si="250"/>
        <v>#N/A</v>
      </c>
      <c r="PA101" s="193" t="e">
        <f t="shared" ref="PA101:PO103" si="278">IF(ISNONTEXT($U101),IF($K101="R",_xlfn.BETA.DIST(HH101,$Q101,$R101,FALSE,$D101,$F101),_xlfn.BETA.DIST(HH101,$R101,$Q101,FALSE,$D101,$F101)),NA())</f>
        <v>#N/A</v>
      </c>
      <c r="PB101" s="193" t="e">
        <f t="shared" si="278"/>
        <v>#N/A</v>
      </c>
      <c r="PC101" s="193" t="e">
        <f t="shared" si="278"/>
        <v>#N/A</v>
      </c>
      <c r="PD101" s="193" t="e">
        <f t="shared" si="278"/>
        <v>#N/A</v>
      </c>
      <c r="PE101" s="193" t="e">
        <f t="shared" si="278"/>
        <v>#N/A</v>
      </c>
      <c r="PF101" s="193" t="e">
        <f t="shared" si="278"/>
        <v>#N/A</v>
      </c>
      <c r="PG101" s="193" t="e">
        <f t="shared" si="278"/>
        <v>#N/A</v>
      </c>
      <c r="PH101" s="193" t="e">
        <f t="shared" si="278"/>
        <v>#N/A</v>
      </c>
      <c r="PI101" s="193" t="e">
        <f t="shared" si="278"/>
        <v>#N/A</v>
      </c>
      <c r="PJ101" s="193" t="e">
        <f t="shared" si="278"/>
        <v>#N/A</v>
      </c>
      <c r="PK101" s="193" t="e">
        <f t="shared" si="278"/>
        <v>#N/A</v>
      </c>
      <c r="PL101" s="193" t="e">
        <f t="shared" si="278"/>
        <v>#N/A</v>
      </c>
      <c r="PM101" s="193" t="e">
        <f t="shared" si="278"/>
        <v>#N/A</v>
      </c>
      <c r="PN101" s="193" t="e">
        <f t="shared" si="278"/>
        <v>#N/A</v>
      </c>
      <c r="PO101" s="193" t="e">
        <f t="shared" si="278"/>
        <v>#N/A</v>
      </c>
      <c r="PP101" s="193" t="e">
        <f t="shared" si="199"/>
        <v>#N/A</v>
      </c>
      <c r="PQ101" s="193" t="e">
        <f t="shared" si="258"/>
        <v>#N/A</v>
      </c>
      <c r="PR101" s="193" t="e">
        <f t="shared" si="258"/>
        <v>#N/A</v>
      </c>
      <c r="PS101" s="193" t="e">
        <f t="shared" si="258"/>
        <v>#N/A</v>
      </c>
      <c r="PT101" s="193" t="e">
        <f t="shared" si="258"/>
        <v>#N/A</v>
      </c>
      <c r="PU101" s="193" t="e">
        <f t="shared" si="258"/>
        <v>#N/A</v>
      </c>
      <c r="PV101" s="193" t="e">
        <f t="shared" si="258"/>
        <v>#N/A</v>
      </c>
      <c r="PW101" s="193" t="e">
        <f t="shared" si="258"/>
        <v>#N/A</v>
      </c>
      <c r="PX101" s="193" t="e">
        <f t="shared" si="258"/>
        <v>#N/A</v>
      </c>
    </row>
    <row r="102" spans="1:440" hidden="1" x14ac:dyDescent="0.45">
      <c r="A102" s="20">
        <v>99</v>
      </c>
      <c r="B102" s="134"/>
      <c r="C102" s="279"/>
      <c r="D102" s="280" t="str">
        <f t="shared" si="176"/>
        <v/>
      </c>
      <c r="E102" s="281"/>
      <c r="F102" s="280" t="str">
        <f t="shared" si="177"/>
        <v/>
      </c>
      <c r="G102" s="279"/>
      <c r="H102" s="135"/>
      <c r="I102" s="110" t="str">
        <f t="shared" si="178"/>
        <v/>
      </c>
      <c r="J102" s="21" t="str">
        <f t="shared" si="179"/>
        <v/>
      </c>
      <c r="K102" s="22" t="str">
        <f t="shared" si="180"/>
        <v/>
      </c>
      <c r="L102" s="23" t="str">
        <f>IF(J102="","",IF(OR($J102&lt;Skew!$B$3,$J102=Skew!$B$3),IF($J102&gt;Skew!$C$3,Skew!$A$3,IF($J102&gt;Skew!$C$4,Skew!$A$4,IF($J102&gt;Skew!$C$5,Skew!$A$5,IF($J102&gt;Skew!$C$6,Skew!$A$6,IF($J102&gt;Skew!$C$7,Skew!$A$7,IF($J102&gt;Skew!$C$8,Skew!$A$8,IF($J102&gt;Skew!$C$9,Skew!$A$9,IF($J102&gt;Skew!$C$10,Skew!$A$10,IF($J102&gt;Skew!$C$11,Skew!$A$11,IF($J102&gt;Skew!$C$12,Skew!$A$12,IF($J102&gt;Skew!$C$13,Skew!$A$13,IF($J102&gt;Skew!$C$14,Skew!$A$14,IF($J102&gt;Skew!$C$15,Skew!$A$15,IF($J102&gt;Skew!$C$16,Skew!$A$16,Skew!$A$17)
)))))))))))))))</f>
        <v/>
      </c>
      <c r="M102" s="22" t="str">
        <f>IF(J102="","",MATCH(L102,Skew!$A$3:$A$17,0))</f>
        <v/>
      </c>
      <c r="N102" s="22" t="str">
        <f t="shared" si="168"/>
        <v/>
      </c>
      <c r="O102" s="24"/>
      <c r="P102" s="22" t="str">
        <f>IF(OR(J102="",O102=""),"",MATCH(O102,Confidence!$A$3:$A$12,0))</f>
        <v/>
      </c>
      <c r="Q102" s="25" t="str">
        <f t="shared" si="169"/>
        <v/>
      </c>
      <c r="R102" s="25" t="str">
        <f t="shared" si="170"/>
        <v/>
      </c>
      <c r="S102" s="22"/>
      <c r="T102" s="102" t="str">
        <f t="shared" si="171"/>
        <v/>
      </c>
      <c r="U102" s="102" t="str">
        <f t="shared" si="172"/>
        <v/>
      </c>
      <c r="V102" s="37" t="str">
        <f t="shared" si="173"/>
        <v/>
      </c>
      <c r="W102" s="115"/>
      <c r="X102" s="204" t="str">
        <f>IF(AND(D102&gt;0,E102&gt;0,F102&gt;0,Q102&gt;0,R102&gt;0,W102&gt;0,NOT(O102="")),ABS(VLOOKUP($W$1,VLookups!$A$30:$B$31,2,FALSE)-_xlfn.BETA.DIST(W102,IF(K102="L",R102,Q102),IF(K102="L",Q102,R102),TRUE,D102,F102)),"")</f>
        <v/>
      </c>
      <c r="Y102" s="112" t="str">
        <f>IF(OR($Q102="",$R102=""),"",_xlfn.BETA.INV(ABS(VLOOKUP($W$1,VLookups!$A$30:$B$31,2,FALSE)-Y$3),IF($K102="L",$R102,$Q102),IF($K102="L",$Q102,$R102),$D102,$F102))</f>
        <v/>
      </c>
      <c r="Z102" s="113" t="str">
        <f>IF(OR($Q102="",$R102=""),"",_xlfn.BETA.INV(ABS(VLOOKUP($W$1,VLookups!$A$30:$B$31,2,FALSE)-Z$3),IF($K102="L",$R102,$Q102),IF($K102="L",$Q102,$R102),$D102,$F102))</f>
        <v/>
      </c>
      <c r="AA102" s="112" t="str">
        <f>IF(OR($Q102="",$R102=""),"",_xlfn.BETA.INV(ABS(VLOOKUP($W$1,VLookups!$A$30:$B$31,2,FALSE)-AA$3),IF($K102="L",$R102,$Q102),IF($K102="L",$Q102,$R102),$D102,$F102))</f>
        <v/>
      </c>
      <c r="AB102" s="113" t="str">
        <f>IF(OR($Q102="",$R102=""),"",_xlfn.BETA.INV(ABS(VLOOKUP($W$1,VLookups!$A$30:$B$31,2,FALSE)-AB$3),IF($K102="L",$R102,$Q102),IF($K102="L",$Q102,$R102),$D102,$F102))</f>
        <v/>
      </c>
      <c r="AC102" s="112" t="str">
        <f>IF(OR($Q102="",$R102=""),"",_xlfn.BETA.INV(ABS(VLOOKUP($W$1,VLookups!$A$30:$B$31,2,FALSE)-AC$3),IF($K102="L",$R102,$Q102),IF($K102="L",$Q102,$R102),$D102,$F102))</f>
        <v/>
      </c>
      <c r="AD102" s="113" t="str">
        <f>IF(OR($Q102="",$R102=""),"",_xlfn.BETA.INV(ABS(VLOOKUP($W$1,VLookups!$A$30:$B$31,2,FALSE)-AD$3),IF($K102="L",$R102,$Q102),IF($K102="L",$Q102,$R102),$D102,$F102))</f>
        <v/>
      </c>
      <c r="AE102" s="112" t="str">
        <f>IF(OR($Q102="",$R102=""),"",_xlfn.BETA.INV(ABS(VLOOKUP($W$1,VLookups!$A$30:$B$31,2,FALSE)-AE$3),IF($K102="L",$R102,$Q102),IF($K102="L",$Q102,$R102),$D102,$F102))</f>
        <v/>
      </c>
      <c r="AF102" s="113" t="str">
        <f>IF(OR($Q102="",$R102=""),"",_xlfn.BETA.INV(ABS(VLOOKUP($W$1,VLookups!$A$30:$B$31,2,FALSE)-AF$3),IF($K102="L",$R102,$Q102),IF($K102="L",$Q102,$R102),$D102,$F102))</f>
        <v/>
      </c>
      <c r="AG102" s="112" t="str">
        <f>IF(OR($Q102="",$R102=""),"",_xlfn.BETA.INV(ABS(VLOOKUP($W$1,VLookups!$A$30:$B$31,2,FALSE)-AG$3),IF($K102="L",$R102,$Q102),IF($K102="L",$Q102,$R102),$D102,$F102))</f>
        <v/>
      </c>
      <c r="AH102" s="113" t="str">
        <f>IF(OR($Q102="",$R102=""),"",_xlfn.BETA.INV(ABS(VLOOKUP($W$1,VLookups!$A$30:$B$31,2,FALSE)-AH$3),IF($K102="L",$R102,$Q102),IF($K102="L",$Q102,$R102),$D102,$F102))</f>
        <v/>
      </c>
      <c r="AI102" s="112" t="str">
        <f>IF(OR($Q102="",$R102=""),"",_xlfn.BETA.INV(ABS(VLOOKUP($W$1,VLookups!$A$30:$B$31,2,FALSE)-AI$3),IF($K102="L",$R102,$Q102),IF($K102="L",$Q102,$R102),$D102,$F102))</f>
        <v/>
      </c>
      <c r="AJ102" s="113" t="str">
        <f>IF(OR($Q102="",$R102=""),"",_xlfn.BETA.INV(ABS(VLOOKUP($W$1,VLookups!$A$30:$B$31,2,FALSE)-AJ$3),IF($K102="L",$R102,$Q102),IF($K102="L",$Q102,$R102),$D102,$F102))</f>
        <v/>
      </c>
      <c r="AK102" s="15"/>
      <c r="AL102" s="194" t="str">
        <f t="shared" si="181"/>
        <v/>
      </c>
      <c r="AM102" s="192" t="str">
        <f t="shared" si="182"/>
        <v/>
      </c>
      <c r="AN102" s="177" t="str">
        <f t="shared" si="259"/>
        <v/>
      </c>
      <c r="AO102" s="177" t="str">
        <f t="shared" si="236"/>
        <v/>
      </c>
      <c r="AP102" s="177" t="str">
        <f t="shared" si="236"/>
        <v/>
      </c>
      <c r="AQ102" s="177" t="str">
        <f t="shared" si="236"/>
        <v/>
      </c>
      <c r="AR102" s="177" t="str">
        <f t="shared" si="236"/>
        <v/>
      </c>
      <c r="AS102" s="177" t="str">
        <f t="shared" si="236"/>
        <v/>
      </c>
      <c r="AT102" s="177" t="str">
        <f t="shared" si="236"/>
        <v/>
      </c>
      <c r="AU102" s="177" t="str">
        <f t="shared" si="236"/>
        <v/>
      </c>
      <c r="AV102" s="177" t="str">
        <f t="shared" si="236"/>
        <v/>
      </c>
      <c r="AW102" s="177" t="str">
        <f t="shared" si="236"/>
        <v/>
      </c>
      <c r="AX102" s="177" t="str">
        <f t="shared" si="236"/>
        <v/>
      </c>
      <c r="AY102" s="177" t="str">
        <f t="shared" si="236"/>
        <v/>
      </c>
      <c r="AZ102" s="177" t="str">
        <f t="shared" si="236"/>
        <v/>
      </c>
      <c r="BA102" s="177" t="str">
        <f t="shared" si="236"/>
        <v/>
      </c>
      <c r="BB102" s="177" t="str">
        <f t="shared" si="236"/>
        <v/>
      </c>
      <c r="BC102" s="177" t="str">
        <f t="shared" si="236"/>
        <v/>
      </c>
      <c r="BD102" s="177" t="str">
        <f t="shared" si="236"/>
        <v/>
      </c>
      <c r="BE102" s="177" t="str">
        <f t="shared" si="231"/>
        <v/>
      </c>
      <c r="BF102" s="177" t="str">
        <f t="shared" si="231"/>
        <v/>
      </c>
      <c r="BG102" s="177" t="str">
        <f t="shared" si="231"/>
        <v/>
      </c>
      <c r="BH102" s="177" t="str">
        <f t="shared" si="231"/>
        <v/>
      </c>
      <c r="BI102" s="177" t="str">
        <f t="shared" si="231"/>
        <v/>
      </c>
      <c r="BJ102" s="177" t="str">
        <f t="shared" si="231"/>
        <v/>
      </c>
      <c r="BK102" s="177" t="str">
        <f t="shared" si="231"/>
        <v/>
      </c>
      <c r="BL102" s="177" t="str">
        <f t="shared" si="231"/>
        <v/>
      </c>
      <c r="BM102" s="177" t="str">
        <f t="shared" si="231"/>
        <v/>
      </c>
      <c r="BN102" s="177" t="str">
        <f t="shared" si="231"/>
        <v/>
      </c>
      <c r="BO102" s="177" t="str">
        <f t="shared" si="231"/>
        <v/>
      </c>
      <c r="BP102" s="177" t="str">
        <f t="shared" si="231"/>
        <v/>
      </c>
      <c r="BQ102" s="177" t="str">
        <f t="shared" si="231"/>
        <v/>
      </c>
      <c r="BR102" s="177" t="str">
        <f t="shared" si="231"/>
        <v/>
      </c>
      <c r="BS102" s="177" t="str">
        <f t="shared" si="231"/>
        <v/>
      </c>
      <c r="BT102" s="177" t="str">
        <f t="shared" si="237"/>
        <v/>
      </c>
      <c r="BU102" s="177" t="str">
        <f t="shared" si="237"/>
        <v/>
      </c>
      <c r="BV102" s="177" t="str">
        <f t="shared" si="237"/>
        <v/>
      </c>
      <c r="BW102" s="177" t="str">
        <f t="shared" si="237"/>
        <v/>
      </c>
      <c r="BX102" s="177" t="str">
        <f t="shared" si="237"/>
        <v/>
      </c>
      <c r="BY102" s="177" t="str">
        <f t="shared" si="237"/>
        <v/>
      </c>
      <c r="BZ102" s="177" t="str">
        <f t="shared" si="237"/>
        <v/>
      </c>
      <c r="CA102" s="177" t="str">
        <f t="shared" si="237"/>
        <v/>
      </c>
      <c r="CB102" s="177" t="str">
        <f t="shared" si="237"/>
        <v/>
      </c>
      <c r="CC102" s="177" t="str">
        <f t="shared" si="237"/>
        <v/>
      </c>
      <c r="CD102" s="177" t="str">
        <f t="shared" si="237"/>
        <v/>
      </c>
      <c r="CE102" s="177" t="str">
        <f t="shared" si="237"/>
        <v/>
      </c>
      <c r="CF102" s="177" t="str">
        <f t="shared" si="237"/>
        <v/>
      </c>
      <c r="CG102" s="177" t="str">
        <f t="shared" si="237"/>
        <v/>
      </c>
      <c r="CH102" s="177" t="str">
        <f t="shared" si="237"/>
        <v/>
      </c>
      <c r="CI102" s="177" t="str">
        <f t="shared" si="237"/>
        <v/>
      </c>
      <c r="CJ102" s="177" t="str">
        <f t="shared" si="232"/>
        <v/>
      </c>
      <c r="CK102" s="177" t="str">
        <f t="shared" si="232"/>
        <v/>
      </c>
      <c r="CL102" s="177" t="str">
        <f t="shared" si="232"/>
        <v/>
      </c>
      <c r="CM102" s="177" t="str">
        <f t="shared" si="232"/>
        <v/>
      </c>
      <c r="CN102" s="177" t="str">
        <f t="shared" si="232"/>
        <v/>
      </c>
      <c r="CO102" s="177" t="str">
        <f t="shared" si="232"/>
        <v/>
      </c>
      <c r="CP102" s="177" t="str">
        <f t="shared" si="232"/>
        <v/>
      </c>
      <c r="CQ102" s="177" t="str">
        <f t="shared" si="232"/>
        <v/>
      </c>
      <c r="CR102" s="177" t="str">
        <f t="shared" si="232"/>
        <v/>
      </c>
      <c r="CS102" s="177" t="str">
        <f t="shared" si="232"/>
        <v/>
      </c>
      <c r="CT102" s="177" t="str">
        <f t="shared" si="232"/>
        <v/>
      </c>
      <c r="CU102" s="177" t="str">
        <f t="shared" si="232"/>
        <v/>
      </c>
      <c r="CV102" s="177" t="str">
        <f t="shared" si="232"/>
        <v/>
      </c>
      <c r="CW102" s="177" t="str">
        <f t="shared" si="232"/>
        <v/>
      </c>
      <c r="CX102" s="177" t="str">
        <f t="shared" si="232"/>
        <v/>
      </c>
      <c r="CY102" s="177" t="str">
        <f t="shared" ref="CY102:CY103" si="279">IF(ISNONTEXT($AL102),CX102+$AL102,"")</f>
        <v/>
      </c>
      <c r="CZ102" s="177" t="str">
        <f t="shared" ref="CZ102:CZ103" si="280">IF(ISNONTEXT($AL102),CY102+$AL102,"")</f>
        <v/>
      </c>
      <c r="DA102" s="177" t="str">
        <f t="shared" ref="DA102:DA103" si="281">IF(ISNONTEXT($AL102),CZ102+$AL102,"")</f>
        <v/>
      </c>
      <c r="DB102" s="177" t="str">
        <f t="shared" ref="DB102:DB103" si="282">IF(ISNONTEXT($AL102),DA102+$AL102,"")</f>
        <v/>
      </c>
      <c r="DC102" s="177" t="str">
        <f t="shared" ref="DC102:DC103" si="283">IF(ISNONTEXT($AL102),DB102+$AL102,"")</f>
        <v/>
      </c>
      <c r="DD102" s="177" t="str">
        <f t="shared" ref="DD102:DD103" si="284">IF(ISNONTEXT($AL102),DC102+$AL102,"")</f>
        <v/>
      </c>
      <c r="DE102" s="177" t="str">
        <f t="shared" ref="DE102:DE103" si="285">IF(ISNONTEXT($AL102),DD102+$AL102,"")</f>
        <v/>
      </c>
      <c r="DF102" s="177" t="str">
        <f t="shared" ref="DF102:DF103" si="286">IF(ISNONTEXT($AL102),DE102+$AL102,"")</f>
        <v/>
      </c>
      <c r="DG102" s="177" t="str">
        <f t="shared" ref="DG102:DG103" si="287">IF(ISNONTEXT($AL102),DF102+$AL102,"")</f>
        <v/>
      </c>
      <c r="DH102" s="177" t="str">
        <f t="shared" ref="DH102:DH103" si="288">IF(ISNONTEXT($AL102),DG102+$AL102,"")</f>
        <v/>
      </c>
      <c r="DI102" s="177" t="str">
        <f t="shared" ref="DI102:DI103" si="289">IF(ISNONTEXT($AL102),DH102+$AL102,"")</f>
        <v/>
      </c>
      <c r="DJ102" s="177" t="str">
        <f t="shared" ref="DJ102:DJ103" si="290">IF(ISNONTEXT($AL102),DI102+$AL102,"")</f>
        <v/>
      </c>
      <c r="DK102" s="177" t="str">
        <f t="shared" ref="DK102:DK103" si="291">IF(ISNONTEXT($AL102),DJ102+$AL102,"")</f>
        <v/>
      </c>
      <c r="DL102" s="177" t="str">
        <f t="shared" ref="DL102:DL103" si="292">IF(ISNONTEXT($AL102),DK102+$AL102,"")</f>
        <v/>
      </c>
      <c r="DM102" s="177" t="str">
        <f t="shared" ref="DM102:DM103" si="293">IF(ISNONTEXT($AL102),DL102+$AL102,"")</f>
        <v/>
      </c>
      <c r="DN102" s="177" t="str">
        <f t="shared" si="260"/>
        <v/>
      </c>
      <c r="DO102" s="177" t="str">
        <f t="shared" si="261"/>
        <v/>
      </c>
      <c r="DP102" s="177" t="str">
        <f t="shared" si="262"/>
        <v/>
      </c>
      <c r="DQ102" s="177" t="str">
        <f t="shared" si="263"/>
        <v/>
      </c>
      <c r="DR102" s="177" t="str">
        <f t="shared" si="264"/>
        <v/>
      </c>
      <c r="DS102" s="177" t="str">
        <f t="shared" si="265"/>
        <v/>
      </c>
      <c r="DT102" s="177" t="str">
        <f t="shared" si="266"/>
        <v/>
      </c>
      <c r="DU102" s="177" t="str">
        <f t="shared" si="267"/>
        <v/>
      </c>
      <c r="DV102" s="177" t="str">
        <f t="shared" si="268"/>
        <v/>
      </c>
      <c r="DW102" s="177" t="str">
        <f t="shared" si="269"/>
        <v/>
      </c>
      <c r="DX102" s="177" t="str">
        <f t="shared" si="270"/>
        <v/>
      </c>
      <c r="DY102" s="177" t="str">
        <f t="shared" si="271"/>
        <v/>
      </c>
      <c r="DZ102" s="177" t="str">
        <f t="shared" si="272"/>
        <v/>
      </c>
      <c r="EA102" s="177" t="str">
        <f t="shared" si="273"/>
        <v/>
      </c>
      <c r="EB102" s="177" t="str">
        <f t="shared" si="274"/>
        <v/>
      </c>
      <c r="EC102" s="177" t="str">
        <f t="shared" si="275"/>
        <v/>
      </c>
      <c r="ED102" s="177" t="str">
        <f t="shared" si="238"/>
        <v/>
      </c>
      <c r="EE102" s="177" t="str">
        <f t="shared" si="238"/>
        <v/>
      </c>
      <c r="EF102" s="177" t="str">
        <f t="shared" si="238"/>
        <v/>
      </c>
      <c r="EG102" s="177" t="str">
        <f t="shared" si="238"/>
        <v/>
      </c>
      <c r="EH102" s="177" t="str">
        <f t="shared" si="238"/>
        <v/>
      </c>
      <c r="EI102" s="177" t="str">
        <f t="shared" si="238"/>
        <v/>
      </c>
      <c r="EJ102" s="177" t="str">
        <f t="shared" si="238"/>
        <v/>
      </c>
      <c r="EK102" s="177" t="str">
        <f t="shared" si="238"/>
        <v/>
      </c>
      <c r="EL102" s="177" t="str">
        <f t="shared" si="238"/>
        <v/>
      </c>
      <c r="EM102" s="177" t="str">
        <f t="shared" si="238"/>
        <v/>
      </c>
      <c r="EN102" s="177" t="str">
        <f t="shared" si="238"/>
        <v/>
      </c>
      <c r="EO102" s="177" t="str">
        <f t="shared" si="238"/>
        <v/>
      </c>
      <c r="EP102" s="177" t="str">
        <f t="shared" si="238"/>
        <v/>
      </c>
      <c r="EQ102" s="177" t="str">
        <f t="shared" si="238"/>
        <v/>
      </c>
      <c r="ER102" s="177" t="str">
        <f t="shared" si="238"/>
        <v/>
      </c>
      <c r="ES102" s="177" t="str">
        <f t="shared" si="238"/>
        <v/>
      </c>
      <c r="ET102" s="177" t="str">
        <f t="shared" si="233"/>
        <v/>
      </c>
      <c r="EU102" s="177" t="str">
        <f t="shared" si="233"/>
        <v/>
      </c>
      <c r="EV102" s="177" t="str">
        <f t="shared" si="233"/>
        <v/>
      </c>
      <c r="EW102" s="177" t="str">
        <f t="shared" si="233"/>
        <v/>
      </c>
      <c r="EX102" s="177" t="str">
        <f t="shared" si="233"/>
        <v/>
      </c>
      <c r="EY102" s="177" t="str">
        <f t="shared" si="233"/>
        <v/>
      </c>
      <c r="EZ102" s="177" t="str">
        <f t="shared" si="233"/>
        <v/>
      </c>
      <c r="FA102" s="177" t="str">
        <f t="shared" si="233"/>
        <v/>
      </c>
      <c r="FB102" s="177" t="str">
        <f t="shared" si="233"/>
        <v/>
      </c>
      <c r="FC102" s="177" t="str">
        <f t="shared" si="233"/>
        <v/>
      </c>
      <c r="FD102" s="177" t="str">
        <f t="shared" si="233"/>
        <v/>
      </c>
      <c r="FE102" s="177" t="str">
        <f t="shared" si="233"/>
        <v/>
      </c>
      <c r="FF102" s="177" t="str">
        <f t="shared" si="233"/>
        <v/>
      </c>
      <c r="FG102" s="177" t="str">
        <f t="shared" si="233"/>
        <v/>
      </c>
      <c r="FH102" s="177" t="str">
        <f t="shared" si="233"/>
        <v/>
      </c>
      <c r="FI102" s="177" t="str">
        <f t="shared" si="243"/>
        <v/>
      </c>
      <c r="FJ102" s="177" t="str">
        <f t="shared" si="243"/>
        <v/>
      </c>
      <c r="FK102" s="177" t="str">
        <f t="shared" si="243"/>
        <v/>
      </c>
      <c r="FL102" s="177" t="str">
        <f t="shared" si="243"/>
        <v/>
      </c>
      <c r="FM102" s="177" t="str">
        <f t="shared" si="243"/>
        <v/>
      </c>
      <c r="FN102" s="177" t="str">
        <f t="shared" si="243"/>
        <v/>
      </c>
      <c r="FO102" s="177" t="str">
        <f t="shared" si="243"/>
        <v/>
      </c>
      <c r="FP102" s="177" t="str">
        <f t="shared" si="243"/>
        <v/>
      </c>
      <c r="FQ102" s="177" t="str">
        <f t="shared" si="243"/>
        <v/>
      </c>
      <c r="FR102" s="177" t="str">
        <f t="shared" si="243"/>
        <v/>
      </c>
      <c r="FS102" s="177" t="str">
        <f t="shared" si="243"/>
        <v/>
      </c>
      <c r="FT102" s="177" t="str">
        <f t="shared" si="243"/>
        <v/>
      </c>
      <c r="FU102" s="177" t="str">
        <f t="shared" si="243"/>
        <v/>
      </c>
      <c r="FV102" s="177" t="str">
        <f t="shared" si="243"/>
        <v/>
      </c>
      <c r="FW102" s="177" t="str">
        <f t="shared" si="243"/>
        <v/>
      </c>
      <c r="FX102" s="177" t="str">
        <f t="shared" si="243"/>
        <v/>
      </c>
      <c r="FY102" s="177" t="str">
        <f t="shared" si="239"/>
        <v/>
      </c>
      <c r="FZ102" s="177" t="str">
        <f t="shared" si="239"/>
        <v/>
      </c>
      <c r="GA102" s="177" t="str">
        <f t="shared" si="239"/>
        <v/>
      </c>
      <c r="GB102" s="177" t="str">
        <f t="shared" si="239"/>
        <v/>
      </c>
      <c r="GC102" s="177" t="str">
        <f t="shared" si="239"/>
        <v/>
      </c>
      <c r="GD102" s="177" t="str">
        <f t="shared" si="239"/>
        <v/>
      </c>
      <c r="GE102" s="177" t="str">
        <f t="shared" si="239"/>
        <v/>
      </c>
      <c r="GF102" s="177" t="str">
        <f t="shared" si="239"/>
        <v/>
      </c>
      <c r="GG102" s="177" t="str">
        <f t="shared" si="239"/>
        <v/>
      </c>
      <c r="GH102" s="177" t="str">
        <f t="shared" si="239"/>
        <v/>
      </c>
      <c r="GI102" s="177" t="str">
        <f t="shared" si="239"/>
        <v/>
      </c>
      <c r="GJ102" s="177" t="str">
        <f t="shared" si="239"/>
        <v/>
      </c>
      <c r="GK102" s="177" t="str">
        <f t="shared" si="239"/>
        <v/>
      </c>
      <c r="GL102" s="177" t="str">
        <f t="shared" si="239"/>
        <v/>
      </c>
      <c r="GM102" s="177" t="str">
        <f t="shared" si="239"/>
        <v/>
      </c>
      <c r="GN102" s="177" t="str">
        <f t="shared" si="234"/>
        <v/>
      </c>
      <c r="GO102" s="177" t="str">
        <f t="shared" si="234"/>
        <v/>
      </c>
      <c r="GP102" s="177" t="str">
        <f t="shared" si="234"/>
        <v/>
      </c>
      <c r="GQ102" s="177" t="str">
        <f t="shared" ref="GQ102:GQ103" si="294">IF(ISNONTEXT($AL102),GP102+$AL102,"")</f>
        <v/>
      </c>
      <c r="GR102" s="177" t="str">
        <f t="shared" si="240"/>
        <v/>
      </c>
      <c r="GS102" s="177" t="str">
        <f t="shared" si="240"/>
        <v/>
      </c>
      <c r="GT102" s="177" t="str">
        <f t="shared" si="240"/>
        <v/>
      </c>
      <c r="GU102" s="177" t="str">
        <f t="shared" si="240"/>
        <v/>
      </c>
      <c r="GV102" s="177" t="str">
        <f t="shared" si="240"/>
        <v/>
      </c>
      <c r="GW102" s="177" t="str">
        <f t="shared" si="240"/>
        <v/>
      </c>
      <c r="GX102" s="177" t="str">
        <f t="shared" si="240"/>
        <v/>
      </c>
      <c r="GY102" s="177" t="str">
        <f t="shared" si="240"/>
        <v/>
      </c>
      <c r="GZ102" s="177" t="str">
        <f t="shared" si="240"/>
        <v/>
      </c>
      <c r="HA102" s="177" t="str">
        <f t="shared" si="240"/>
        <v/>
      </c>
      <c r="HB102" s="177" t="str">
        <f t="shared" si="240"/>
        <v/>
      </c>
      <c r="HC102" s="177" t="str">
        <f t="shared" si="240"/>
        <v/>
      </c>
      <c r="HD102" s="177" t="str">
        <f t="shared" si="240"/>
        <v/>
      </c>
      <c r="HE102" s="177" t="str">
        <f t="shared" si="240"/>
        <v/>
      </c>
      <c r="HF102" s="177" t="str">
        <f t="shared" si="240"/>
        <v/>
      </c>
      <c r="HG102" s="177" t="str">
        <f t="shared" si="240"/>
        <v/>
      </c>
      <c r="HH102" s="177" t="str">
        <f t="shared" si="235"/>
        <v/>
      </c>
      <c r="HI102" s="177" t="str">
        <f t="shared" si="235"/>
        <v/>
      </c>
      <c r="HJ102" s="177" t="str">
        <f t="shared" si="235"/>
        <v/>
      </c>
      <c r="HK102" s="177" t="str">
        <f t="shared" si="235"/>
        <v/>
      </c>
      <c r="HL102" s="177" t="str">
        <f t="shared" si="235"/>
        <v/>
      </c>
      <c r="HM102" s="177" t="str">
        <f t="shared" si="235"/>
        <v/>
      </c>
      <c r="HN102" s="177" t="str">
        <f t="shared" si="235"/>
        <v/>
      </c>
      <c r="HO102" s="177" t="str">
        <f t="shared" si="235"/>
        <v/>
      </c>
      <c r="HP102" s="177" t="str">
        <f t="shared" si="235"/>
        <v/>
      </c>
      <c r="HQ102" s="177" t="str">
        <f t="shared" si="235"/>
        <v/>
      </c>
      <c r="HR102" s="177" t="str">
        <f t="shared" si="235"/>
        <v/>
      </c>
      <c r="HS102" s="177" t="str">
        <f t="shared" si="235"/>
        <v/>
      </c>
      <c r="HT102" s="177" t="str">
        <f t="shared" si="235"/>
        <v/>
      </c>
      <c r="HU102" s="177" t="str">
        <f t="shared" si="235"/>
        <v/>
      </c>
      <c r="HV102" s="177" t="str">
        <f t="shared" si="235"/>
        <v/>
      </c>
      <c r="HW102" s="177" t="str">
        <f t="shared" ref="HW102:HW103" si="295">IF(ISNONTEXT($AL102),HV102+$AL102,"")</f>
        <v/>
      </c>
      <c r="HX102" s="177" t="str">
        <f t="shared" si="241"/>
        <v/>
      </c>
      <c r="HY102" s="177" t="str">
        <f t="shared" si="241"/>
        <v/>
      </c>
      <c r="HZ102" s="177" t="str">
        <f t="shared" si="241"/>
        <v/>
      </c>
      <c r="IA102" s="177" t="str">
        <f t="shared" si="241"/>
        <v/>
      </c>
      <c r="IB102" s="177" t="str">
        <f t="shared" si="241"/>
        <v/>
      </c>
      <c r="IC102" s="177" t="str">
        <f t="shared" si="241"/>
        <v/>
      </c>
      <c r="ID102" s="177" t="str">
        <f t="shared" si="241"/>
        <v/>
      </c>
      <c r="IE102" s="192" t="str">
        <f t="shared" si="185"/>
        <v/>
      </c>
      <c r="IF102" s="193" t="e">
        <f t="shared" si="174"/>
        <v>#N/A</v>
      </c>
      <c r="IG102" s="193" t="e">
        <f t="shared" si="245"/>
        <v>#N/A</v>
      </c>
      <c r="IH102" s="193" t="e">
        <f t="shared" si="245"/>
        <v>#N/A</v>
      </c>
      <c r="II102" s="193" t="e">
        <f t="shared" si="245"/>
        <v>#N/A</v>
      </c>
      <c r="IJ102" s="193" t="e">
        <f t="shared" si="255"/>
        <v>#N/A</v>
      </c>
      <c r="IK102" s="193" t="e">
        <f t="shared" si="255"/>
        <v>#N/A</v>
      </c>
      <c r="IL102" s="193" t="e">
        <f t="shared" si="255"/>
        <v>#N/A</v>
      </c>
      <c r="IM102" s="193" t="e">
        <f t="shared" si="255"/>
        <v>#N/A</v>
      </c>
      <c r="IN102" s="193" t="e">
        <f t="shared" si="255"/>
        <v>#N/A</v>
      </c>
      <c r="IO102" s="193" t="e">
        <f t="shared" si="255"/>
        <v>#N/A</v>
      </c>
      <c r="IP102" s="193" t="e">
        <f t="shared" si="255"/>
        <v>#N/A</v>
      </c>
      <c r="IQ102" s="193" t="e">
        <f t="shared" si="255"/>
        <v>#N/A</v>
      </c>
      <c r="IR102" s="193" t="e">
        <f t="shared" si="255"/>
        <v>#N/A</v>
      </c>
      <c r="IS102" s="193" t="e">
        <f t="shared" si="255"/>
        <v>#N/A</v>
      </c>
      <c r="IT102" s="193" t="e">
        <f t="shared" si="255"/>
        <v>#N/A</v>
      </c>
      <c r="IU102" s="193" t="e">
        <f t="shared" si="255"/>
        <v>#N/A</v>
      </c>
      <c r="IV102" s="193" t="e">
        <f t="shared" si="255"/>
        <v>#N/A</v>
      </c>
      <c r="IW102" s="193" t="e">
        <f t="shared" si="255"/>
        <v>#N/A</v>
      </c>
      <c r="IX102" s="193" t="e">
        <f t="shared" si="255"/>
        <v>#N/A</v>
      </c>
      <c r="IY102" s="193" t="e">
        <f t="shared" si="251"/>
        <v>#N/A</v>
      </c>
      <c r="IZ102" s="193" t="e">
        <f t="shared" si="251"/>
        <v>#N/A</v>
      </c>
      <c r="JA102" s="193" t="e">
        <f t="shared" si="251"/>
        <v>#N/A</v>
      </c>
      <c r="JB102" s="193" t="e">
        <f t="shared" si="251"/>
        <v>#N/A</v>
      </c>
      <c r="JC102" s="193" t="e">
        <f t="shared" si="251"/>
        <v>#N/A</v>
      </c>
      <c r="JD102" s="193" t="e">
        <f t="shared" si="251"/>
        <v>#N/A</v>
      </c>
      <c r="JE102" s="193" t="e">
        <f t="shared" si="251"/>
        <v>#N/A</v>
      </c>
      <c r="JF102" s="193" t="e">
        <f t="shared" si="251"/>
        <v>#N/A</v>
      </c>
      <c r="JG102" s="193" t="e">
        <f t="shared" si="251"/>
        <v>#N/A</v>
      </c>
      <c r="JH102" s="193" t="e">
        <f t="shared" si="251"/>
        <v>#N/A</v>
      </c>
      <c r="JI102" s="193" t="e">
        <f t="shared" si="251"/>
        <v>#N/A</v>
      </c>
      <c r="JJ102" s="193" t="e">
        <f t="shared" si="251"/>
        <v>#N/A</v>
      </c>
      <c r="JK102" s="193" t="e">
        <f t="shared" si="251"/>
        <v>#N/A</v>
      </c>
      <c r="JL102" s="193" t="e">
        <f t="shared" si="251"/>
        <v>#N/A</v>
      </c>
      <c r="JM102" s="193" t="e">
        <f t="shared" si="251"/>
        <v>#N/A</v>
      </c>
      <c r="JN102" s="193" t="e">
        <f t="shared" si="248"/>
        <v>#N/A</v>
      </c>
      <c r="JO102" s="193" t="e">
        <f t="shared" si="248"/>
        <v>#N/A</v>
      </c>
      <c r="JP102" s="193" t="e">
        <f t="shared" si="248"/>
        <v>#N/A</v>
      </c>
      <c r="JQ102" s="193" t="e">
        <f t="shared" si="248"/>
        <v>#N/A</v>
      </c>
      <c r="JR102" s="193" t="e">
        <f t="shared" si="248"/>
        <v>#N/A</v>
      </c>
      <c r="JS102" s="193" t="e">
        <f t="shared" si="248"/>
        <v>#N/A</v>
      </c>
      <c r="JT102" s="193" t="e">
        <f t="shared" si="248"/>
        <v>#N/A</v>
      </c>
      <c r="JU102" s="193" t="e">
        <f t="shared" si="248"/>
        <v>#N/A</v>
      </c>
      <c r="JV102" s="193" t="e">
        <f t="shared" si="248"/>
        <v>#N/A</v>
      </c>
      <c r="JW102" s="193" t="e">
        <f t="shared" si="248"/>
        <v>#N/A</v>
      </c>
      <c r="JX102" s="193" t="e">
        <f t="shared" si="248"/>
        <v>#N/A</v>
      </c>
      <c r="JY102" s="193" t="e">
        <f t="shared" si="248"/>
        <v>#N/A</v>
      </c>
      <c r="JZ102" s="193" t="e">
        <f t="shared" si="248"/>
        <v>#N/A</v>
      </c>
      <c r="KA102" s="193" t="e">
        <f t="shared" si="248"/>
        <v>#N/A</v>
      </c>
      <c r="KB102" s="193" t="e">
        <f t="shared" si="248"/>
        <v>#N/A</v>
      </c>
      <c r="KC102" s="193" t="e">
        <f t="shared" si="276"/>
        <v>#N/A</v>
      </c>
      <c r="KD102" s="193" t="e">
        <f t="shared" si="276"/>
        <v>#N/A</v>
      </c>
      <c r="KE102" s="193" t="e">
        <f t="shared" si="276"/>
        <v>#N/A</v>
      </c>
      <c r="KF102" s="193" t="e">
        <f t="shared" si="276"/>
        <v>#N/A</v>
      </c>
      <c r="KG102" s="193" t="e">
        <f t="shared" si="276"/>
        <v>#N/A</v>
      </c>
      <c r="KH102" s="193" t="e">
        <f t="shared" si="276"/>
        <v>#N/A</v>
      </c>
      <c r="KI102" s="193" t="e">
        <f t="shared" si="276"/>
        <v>#N/A</v>
      </c>
      <c r="KJ102" s="193" t="e">
        <f t="shared" si="276"/>
        <v>#N/A</v>
      </c>
      <c r="KK102" s="193" t="e">
        <f t="shared" si="276"/>
        <v>#N/A</v>
      </c>
      <c r="KL102" s="193" t="e">
        <f t="shared" si="276"/>
        <v>#N/A</v>
      </c>
      <c r="KM102" s="193" t="e">
        <f t="shared" si="276"/>
        <v>#N/A</v>
      </c>
      <c r="KN102" s="193" t="e">
        <f t="shared" si="276"/>
        <v>#N/A</v>
      </c>
      <c r="KO102" s="193" t="e">
        <f t="shared" si="276"/>
        <v>#N/A</v>
      </c>
      <c r="KP102" s="193" t="e">
        <f t="shared" si="276"/>
        <v>#N/A</v>
      </c>
      <c r="KQ102" s="193" t="e">
        <f t="shared" si="276"/>
        <v>#N/A</v>
      </c>
      <c r="KR102" s="193" t="e">
        <f t="shared" si="197"/>
        <v>#N/A</v>
      </c>
      <c r="KS102" s="193" t="e">
        <f t="shared" si="246"/>
        <v>#N/A</v>
      </c>
      <c r="KT102" s="193" t="e">
        <f t="shared" si="246"/>
        <v>#N/A</v>
      </c>
      <c r="KU102" s="193" t="e">
        <f t="shared" si="246"/>
        <v>#N/A</v>
      </c>
      <c r="KV102" s="193" t="e">
        <f t="shared" si="256"/>
        <v>#N/A</v>
      </c>
      <c r="KW102" s="193" t="e">
        <f t="shared" si="256"/>
        <v>#N/A</v>
      </c>
      <c r="KX102" s="193" t="e">
        <f t="shared" si="256"/>
        <v>#N/A</v>
      </c>
      <c r="KY102" s="193" t="e">
        <f t="shared" si="256"/>
        <v>#N/A</v>
      </c>
      <c r="KZ102" s="193" t="e">
        <f t="shared" si="256"/>
        <v>#N/A</v>
      </c>
      <c r="LA102" s="193" t="e">
        <f t="shared" si="256"/>
        <v>#N/A</v>
      </c>
      <c r="LB102" s="193" t="e">
        <f t="shared" si="256"/>
        <v>#N/A</v>
      </c>
      <c r="LC102" s="193" t="e">
        <f t="shared" si="256"/>
        <v>#N/A</v>
      </c>
      <c r="LD102" s="193" t="e">
        <f t="shared" si="256"/>
        <v>#N/A</v>
      </c>
      <c r="LE102" s="193" t="e">
        <f t="shared" si="256"/>
        <v>#N/A</v>
      </c>
      <c r="LF102" s="193" t="e">
        <f t="shared" si="256"/>
        <v>#N/A</v>
      </c>
      <c r="LG102" s="193" t="e">
        <f t="shared" si="256"/>
        <v>#N/A</v>
      </c>
      <c r="LH102" s="193" t="e">
        <f t="shared" si="256"/>
        <v>#N/A</v>
      </c>
      <c r="LI102" s="193" t="e">
        <f t="shared" si="256"/>
        <v>#N/A</v>
      </c>
      <c r="LJ102" s="193" t="e">
        <f t="shared" si="256"/>
        <v>#N/A</v>
      </c>
      <c r="LK102" s="193" t="e">
        <f t="shared" si="252"/>
        <v>#N/A</v>
      </c>
      <c r="LL102" s="193" t="e">
        <f t="shared" si="252"/>
        <v>#N/A</v>
      </c>
      <c r="LM102" s="193" t="e">
        <f t="shared" si="252"/>
        <v>#N/A</v>
      </c>
      <c r="LN102" s="193" t="e">
        <f t="shared" si="252"/>
        <v>#N/A</v>
      </c>
      <c r="LO102" s="193" t="e">
        <f t="shared" si="252"/>
        <v>#N/A</v>
      </c>
      <c r="LP102" s="193" t="e">
        <f t="shared" si="252"/>
        <v>#N/A</v>
      </c>
      <c r="LQ102" s="193" t="e">
        <f t="shared" si="252"/>
        <v>#N/A</v>
      </c>
      <c r="LR102" s="193" t="e">
        <f t="shared" si="252"/>
        <v>#N/A</v>
      </c>
      <c r="LS102" s="193" t="e">
        <f t="shared" si="252"/>
        <v>#N/A</v>
      </c>
      <c r="LT102" s="193" t="e">
        <f t="shared" si="252"/>
        <v>#N/A</v>
      </c>
      <c r="LU102" s="193" t="e">
        <f t="shared" si="252"/>
        <v>#N/A</v>
      </c>
      <c r="LV102" s="193" t="e">
        <f t="shared" si="252"/>
        <v>#N/A</v>
      </c>
      <c r="LW102" s="193" t="e">
        <f t="shared" si="252"/>
        <v>#N/A</v>
      </c>
      <c r="LX102" s="193" t="e">
        <f t="shared" si="252"/>
        <v>#N/A</v>
      </c>
      <c r="LY102" s="193" t="e">
        <f t="shared" si="252"/>
        <v>#N/A</v>
      </c>
      <c r="LZ102" s="193" t="e">
        <f t="shared" si="249"/>
        <v>#N/A</v>
      </c>
      <c r="MA102" s="193" t="e">
        <f t="shared" si="249"/>
        <v>#N/A</v>
      </c>
      <c r="MB102" s="193" t="e">
        <f t="shared" si="249"/>
        <v>#N/A</v>
      </c>
      <c r="MC102" s="193" t="e">
        <f t="shared" si="249"/>
        <v>#N/A</v>
      </c>
      <c r="MD102" s="193" t="e">
        <f t="shared" si="249"/>
        <v>#N/A</v>
      </c>
      <c r="ME102" s="193" t="e">
        <f t="shared" si="249"/>
        <v>#N/A</v>
      </c>
      <c r="MF102" s="193" t="e">
        <f t="shared" si="249"/>
        <v>#N/A</v>
      </c>
      <c r="MG102" s="193" t="e">
        <f t="shared" si="249"/>
        <v>#N/A</v>
      </c>
      <c r="MH102" s="193" t="e">
        <f t="shared" si="249"/>
        <v>#N/A</v>
      </c>
      <c r="MI102" s="193" t="e">
        <f t="shared" si="249"/>
        <v>#N/A</v>
      </c>
      <c r="MJ102" s="193" t="e">
        <f t="shared" si="249"/>
        <v>#N/A</v>
      </c>
      <c r="MK102" s="193" t="e">
        <f t="shared" si="249"/>
        <v>#N/A</v>
      </c>
      <c r="ML102" s="193" t="e">
        <f t="shared" si="249"/>
        <v>#N/A</v>
      </c>
      <c r="MM102" s="193" t="e">
        <f t="shared" si="249"/>
        <v>#N/A</v>
      </c>
      <c r="MN102" s="193" t="e">
        <f t="shared" si="249"/>
        <v>#N/A</v>
      </c>
      <c r="MO102" s="193" t="e">
        <f t="shared" si="277"/>
        <v>#N/A</v>
      </c>
      <c r="MP102" s="193" t="e">
        <f t="shared" si="277"/>
        <v>#N/A</v>
      </c>
      <c r="MQ102" s="193" t="e">
        <f t="shared" si="277"/>
        <v>#N/A</v>
      </c>
      <c r="MR102" s="193" t="e">
        <f t="shared" si="277"/>
        <v>#N/A</v>
      </c>
      <c r="MS102" s="193" t="e">
        <f t="shared" si="277"/>
        <v>#N/A</v>
      </c>
      <c r="MT102" s="193" t="e">
        <f t="shared" si="277"/>
        <v>#N/A</v>
      </c>
      <c r="MU102" s="193" t="e">
        <f t="shared" si="277"/>
        <v>#N/A</v>
      </c>
      <c r="MV102" s="193" t="e">
        <f t="shared" si="277"/>
        <v>#N/A</v>
      </c>
      <c r="MW102" s="193" t="e">
        <f t="shared" si="277"/>
        <v>#N/A</v>
      </c>
      <c r="MX102" s="193" t="e">
        <f t="shared" si="277"/>
        <v>#N/A</v>
      </c>
      <c r="MY102" s="193" t="e">
        <f t="shared" si="277"/>
        <v>#N/A</v>
      </c>
      <c r="MZ102" s="193" t="e">
        <f t="shared" si="277"/>
        <v>#N/A</v>
      </c>
      <c r="NA102" s="193" t="e">
        <f t="shared" si="277"/>
        <v>#N/A</v>
      </c>
      <c r="NB102" s="193" t="e">
        <f t="shared" si="277"/>
        <v>#N/A</v>
      </c>
      <c r="NC102" s="193" t="e">
        <f t="shared" si="277"/>
        <v>#N/A</v>
      </c>
      <c r="ND102" s="193" t="e">
        <f t="shared" si="198"/>
        <v>#N/A</v>
      </c>
      <c r="NE102" s="193" t="e">
        <f t="shared" si="247"/>
        <v>#N/A</v>
      </c>
      <c r="NF102" s="193" t="e">
        <f t="shared" si="247"/>
        <v>#N/A</v>
      </c>
      <c r="NG102" s="193" t="e">
        <f t="shared" si="247"/>
        <v>#N/A</v>
      </c>
      <c r="NH102" s="193" t="e">
        <f t="shared" si="257"/>
        <v>#N/A</v>
      </c>
      <c r="NI102" s="193" t="e">
        <f t="shared" si="257"/>
        <v>#N/A</v>
      </c>
      <c r="NJ102" s="193" t="e">
        <f t="shared" si="257"/>
        <v>#N/A</v>
      </c>
      <c r="NK102" s="193" t="e">
        <f t="shared" si="257"/>
        <v>#N/A</v>
      </c>
      <c r="NL102" s="193" t="e">
        <f t="shared" si="257"/>
        <v>#N/A</v>
      </c>
      <c r="NM102" s="193" t="e">
        <f t="shared" si="257"/>
        <v>#N/A</v>
      </c>
      <c r="NN102" s="193" t="e">
        <f t="shared" si="257"/>
        <v>#N/A</v>
      </c>
      <c r="NO102" s="193" t="e">
        <f t="shared" si="257"/>
        <v>#N/A</v>
      </c>
      <c r="NP102" s="193" t="e">
        <f t="shared" si="257"/>
        <v>#N/A</v>
      </c>
      <c r="NQ102" s="193" t="e">
        <f t="shared" si="257"/>
        <v>#N/A</v>
      </c>
      <c r="NR102" s="193" t="e">
        <f t="shared" si="257"/>
        <v>#N/A</v>
      </c>
      <c r="NS102" s="193" t="e">
        <f t="shared" si="257"/>
        <v>#N/A</v>
      </c>
      <c r="NT102" s="193" t="e">
        <f t="shared" si="257"/>
        <v>#N/A</v>
      </c>
      <c r="NU102" s="193" t="e">
        <f t="shared" si="257"/>
        <v>#N/A</v>
      </c>
      <c r="NV102" s="193" t="e">
        <f t="shared" si="257"/>
        <v>#N/A</v>
      </c>
      <c r="NW102" s="193" t="e">
        <f t="shared" si="253"/>
        <v>#N/A</v>
      </c>
      <c r="NX102" s="193" t="e">
        <f t="shared" si="253"/>
        <v>#N/A</v>
      </c>
      <c r="NY102" s="193" t="e">
        <f t="shared" si="253"/>
        <v>#N/A</v>
      </c>
      <c r="NZ102" s="193" t="e">
        <f t="shared" si="253"/>
        <v>#N/A</v>
      </c>
      <c r="OA102" s="193" t="e">
        <f t="shared" si="253"/>
        <v>#N/A</v>
      </c>
      <c r="OB102" s="193" t="e">
        <f t="shared" si="253"/>
        <v>#N/A</v>
      </c>
      <c r="OC102" s="193" t="e">
        <f t="shared" si="253"/>
        <v>#N/A</v>
      </c>
      <c r="OD102" s="193" t="e">
        <f t="shared" si="253"/>
        <v>#N/A</v>
      </c>
      <c r="OE102" s="193" t="e">
        <f t="shared" si="253"/>
        <v>#N/A</v>
      </c>
      <c r="OF102" s="193" t="e">
        <f t="shared" si="253"/>
        <v>#N/A</v>
      </c>
      <c r="OG102" s="193" t="e">
        <f t="shared" si="253"/>
        <v>#N/A</v>
      </c>
      <c r="OH102" s="193" t="e">
        <f t="shared" si="253"/>
        <v>#N/A</v>
      </c>
      <c r="OI102" s="193" t="e">
        <f t="shared" si="253"/>
        <v>#N/A</v>
      </c>
      <c r="OJ102" s="193" t="e">
        <f t="shared" si="253"/>
        <v>#N/A</v>
      </c>
      <c r="OK102" s="193" t="e">
        <f t="shared" si="253"/>
        <v>#N/A</v>
      </c>
      <c r="OL102" s="193" t="e">
        <f t="shared" si="250"/>
        <v>#N/A</v>
      </c>
      <c r="OM102" s="193" t="e">
        <f t="shared" si="250"/>
        <v>#N/A</v>
      </c>
      <c r="ON102" s="193" t="e">
        <f t="shared" si="250"/>
        <v>#N/A</v>
      </c>
      <c r="OO102" s="193" t="e">
        <f t="shared" si="250"/>
        <v>#N/A</v>
      </c>
      <c r="OP102" s="193" t="e">
        <f t="shared" si="250"/>
        <v>#N/A</v>
      </c>
      <c r="OQ102" s="193" t="e">
        <f t="shared" si="250"/>
        <v>#N/A</v>
      </c>
      <c r="OR102" s="193" t="e">
        <f t="shared" si="250"/>
        <v>#N/A</v>
      </c>
      <c r="OS102" s="193" t="e">
        <f t="shared" si="250"/>
        <v>#N/A</v>
      </c>
      <c r="OT102" s="193" t="e">
        <f t="shared" si="250"/>
        <v>#N/A</v>
      </c>
      <c r="OU102" s="193" t="e">
        <f t="shared" si="250"/>
        <v>#N/A</v>
      </c>
      <c r="OV102" s="193" t="e">
        <f t="shared" si="250"/>
        <v>#N/A</v>
      </c>
      <c r="OW102" s="193" t="e">
        <f t="shared" si="250"/>
        <v>#N/A</v>
      </c>
      <c r="OX102" s="193" t="e">
        <f t="shared" si="250"/>
        <v>#N/A</v>
      </c>
      <c r="OY102" s="193" t="e">
        <f t="shared" si="250"/>
        <v>#N/A</v>
      </c>
      <c r="OZ102" s="193" t="e">
        <f t="shared" si="250"/>
        <v>#N/A</v>
      </c>
      <c r="PA102" s="193" t="e">
        <f t="shared" si="278"/>
        <v>#N/A</v>
      </c>
      <c r="PB102" s="193" t="e">
        <f t="shared" si="278"/>
        <v>#N/A</v>
      </c>
      <c r="PC102" s="193" t="e">
        <f t="shared" si="278"/>
        <v>#N/A</v>
      </c>
      <c r="PD102" s="193" t="e">
        <f t="shared" si="278"/>
        <v>#N/A</v>
      </c>
      <c r="PE102" s="193" t="e">
        <f t="shared" si="278"/>
        <v>#N/A</v>
      </c>
      <c r="PF102" s="193" t="e">
        <f t="shared" si="278"/>
        <v>#N/A</v>
      </c>
      <c r="PG102" s="193" t="e">
        <f t="shared" si="278"/>
        <v>#N/A</v>
      </c>
      <c r="PH102" s="193" t="e">
        <f t="shared" si="278"/>
        <v>#N/A</v>
      </c>
      <c r="PI102" s="193" t="e">
        <f t="shared" si="278"/>
        <v>#N/A</v>
      </c>
      <c r="PJ102" s="193" t="e">
        <f t="shared" si="278"/>
        <v>#N/A</v>
      </c>
      <c r="PK102" s="193" t="e">
        <f t="shared" si="278"/>
        <v>#N/A</v>
      </c>
      <c r="PL102" s="193" t="e">
        <f t="shared" si="278"/>
        <v>#N/A</v>
      </c>
      <c r="PM102" s="193" t="e">
        <f t="shared" si="278"/>
        <v>#N/A</v>
      </c>
      <c r="PN102" s="193" t="e">
        <f t="shared" si="278"/>
        <v>#N/A</v>
      </c>
      <c r="PO102" s="193" t="e">
        <f t="shared" si="278"/>
        <v>#N/A</v>
      </c>
      <c r="PP102" s="193" t="e">
        <f t="shared" si="199"/>
        <v>#N/A</v>
      </c>
      <c r="PQ102" s="193" t="e">
        <f t="shared" si="258"/>
        <v>#N/A</v>
      </c>
      <c r="PR102" s="193" t="e">
        <f t="shared" si="258"/>
        <v>#N/A</v>
      </c>
      <c r="PS102" s="193" t="e">
        <f t="shared" si="258"/>
        <v>#N/A</v>
      </c>
      <c r="PT102" s="193" t="e">
        <f t="shared" si="258"/>
        <v>#N/A</v>
      </c>
      <c r="PU102" s="193" t="e">
        <f t="shared" si="258"/>
        <v>#N/A</v>
      </c>
      <c r="PV102" s="193" t="e">
        <f t="shared" si="258"/>
        <v>#N/A</v>
      </c>
      <c r="PW102" s="193" t="e">
        <f t="shared" si="258"/>
        <v>#N/A</v>
      </c>
      <c r="PX102" s="193" t="e">
        <f t="shared" si="258"/>
        <v>#N/A</v>
      </c>
    </row>
    <row r="103" spans="1:440" hidden="1" x14ac:dyDescent="0.45">
      <c r="A103" s="20">
        <v>100</v>
      </c>
      <c r="B103" s="134"/>
      <c r="C103" s="279"/>
      <c r="D103" s="280" t="str">
        <f t="shared" si="176"/>
        <v/>
      </c>
      <c r="E103" s="281"/>
      <c r="F103" s="280" t="str">
        <f t="shared" si="177"/>
        <v/>
      </c>
      <c r="G103" s="279"/>
      <c r="H103" s="135"/>
      <c r="I103" s="110" t="str">
        <f t="shared" si="178"/>
        <v/>
      </c>
      <c r="J103" s="21" t="str">
        <f t="shared" si="179"/>
        <v/>
      </c>
      <c r="K103" s="22" t="str">
        <f t="shared" si="180"/>
        <v/>
      </c>
      <c r="L103" s="23" t="str">
        <f>IF(J103="","",IF(OR($J103&lt;Skew!$B$3,$J103=Skew!$B$3),IF($J103&gt;Skew!$C$3,Skew!$A$3,IF($J103&gt;Skew!$C$4,Skew!$A$4,IF($J103&gt;Skew!$C$5,Skew!$A$5,IF($J103&gt;Skew!$C$6,Skew!$A$6,IF($J103&gt;Skew!$C$7,Skew!$A$7,IF($J103&gt;Skew!$C$8,Skew!$A$8,IF($J103&gt;Skew!$C$9,Skew!$A$9,IF($J103&gt;Skew!$C$10,Skew!$A$10,IF($J103&gt;Skew!$C$11,Skew!$A$11,IF($J103&gt;Skew!$C$12,Skew!$A$12,IF($J103&gt;Skew!$C$13,Skew!$A$13,IF($J103&gt;Skew!$C$14,Skew!$A$14,IF($J103&gt;Skew!$C$15,Skew!$A$15,IF($J103&gt;Skew!$C$16,Skew!$A$16,Skew!$A$17)
)))))))))))))))</f>
        <v/>
      </c>
      <c r="M103" s="22" t="str">
        <f>IF(J103="","",MATCH(L103,Skew!$A$3:$A$17,0))</f>
        <v/>
      </c>
      <c r="N103" s="22" t="str">
        <f t="shared" si="168"/>
        <v/>
      </c>
      <c r="O103" s="24"/>
      <c r="P103" s="22" t="str">
        <f>IF(OR(J103="",O103=""),"",MATCH(O103,Confidence!$A$3:$A$12,0))</f>
        <v/>
      </c>
      <c r="Q103" s="25" t="str">
        <f t="shared" si="169"/>
        <v/>
      </c>
      <c r="R103" s="25" t="str">
        <f t="shared" si="170"/>
        <v/>
      </c>
      <c r="S103" s="22"/>
      <c r="T103" s="102" t="str">
        <f t="shared" si="171"/>
        <v/>
      </c>
      <c r="U103" s="102" t="str">
        <f t="shared" si="172"/>
        <v/>
      </c>
      <c r="V103" s="37" t="str">
        <f t="shared" si="173"/>
        <v/>
      </c>
      <c r="W103" s="115"/>
      <c r="X103" s="204" t="str">
        <f>IF(AND(D103&gt;0,E103&gt;0,F103&gt;0,Q103&gt;0,R103&gt;0,W103&gt;0,NOT(O103="")),ABS(VLOOKUP($W$1,VLookups!$A$30:$B$31,2,FALSE)-_xlfn.BETA.DIST(W103,IF(K103="L",R103,Q103),IF(K103="L",Q103,R103),TRUE,D103,F103)),"")</f>
        <v/>
      </c>
      <c r="Y103" s="112" t="str">
        <f>IF(OR($Q103="",$R103=""),"",_xlfn.BETA.INV(ABS(VLOOKUP($W$1,VLookups!$A$30:$B$31,2,FALSE)-Y$3),IF($K103="L",$R103,$Q103),IF($K103="L",$Q103,$R103),$D103,$F103))</f>
        <v/>
      </c>
      <c r="Z103" s="113" t="str">
        <f>IF(OR($Q103="",$R103=""),"",_xlfn.BETA.INV(ABS(VLOOKUP($W$1,VLookups!$A$30:$B$31,2,FALSE)-Z$3),IF($K103="L",$R103,$Q103),IF($K103="L",$Q103,$R103),$D103,$F103))</f>
        <v/>
      </c>
      <c r="AA103" s="112" t="str">
        <f>IF(OR($Q103="",$R103=""),"",_xlfn.BETA.INV(ABS(VLOOKUP($W$1,VLookups!$A$30:$B$31,2,FALSE)-AA$3),IF($K103="L",$R103,$Q103),IF($K103="L",$Q103,$R103),$D103,$F103))</f>
        <v/>
      </c>
      <c r="AB103" s="113" t="str">
        <f>IF(OR($Q103="",$R103=""),"",_xlfn.BETA.INV(ABS(VLOOKUP($W$1,VLookups!$A$30:$B$31,2,FALSE)-AB$3),IF($K103="L",$R103,$Q103),IF($K103="L",$Q103,$R103),$D103,$F103))</f>
        <v/>
      </c>
      <c r="AC103" s="112" t="str">
        <f>IF(OR($Q103="",$R103=""),"",_xlfn.BETA.INV(ABS(VLOOKUP($W$1,VLookups!$A$30:$B$31,2,FALSE)-AC$3),IF($K103="L",$R103,$Q103),IF($K103="L",$Q103,$R103),$D103,$F103))</f>
        <v/>
      </c>
      <c r="AD103" s="113" t="str">
        <f>IF(OR($Q103="",$R103=""),"",_xlfn.BETA.INV(ABS(VLOOKUP($W$1,VLookups!$A$30:$B$31,2,FALSE)-AD$3),IF($K103="L",$R103,$Q103),IF($K103="L",$Q103,$R103),$D103,$F103))</f>
        <v/>
      </c>
      <c r="AE103" s="112" t="str">
        <f>IF(OR($Q103="",$R103=""),"",_xlfn.BETA.INV(ABS(VLOOKUP($W$1,VLookups!$A$30:$B$31,2,FALSE)-AE$3),IF($K103="L",$R103,$Q103),IF($K103="L",$Q103,$R103),$D103,$F103))</f>
        <v/>
      </c>
      <c r="AF103" s="113" t="str">
        <f>IF(OR($Q103="",$R103=""),"",_xlfn.BETA.INV(ABS(VLOOKUP($W$1,VLookups!$A$30:$B$31,2,FALSE)-AF$3),IF($K103="L",$R103,$Q103),IF($K103="L",$Q103,$R103),$D103,$F103))</f>
        <v/>
      </c>
      <c r="AG103" s="112" t="str">
        <f>IF(OR($Q103="",$R103=""),"",_xlfn.BETA.INV(ABS(VLOOKUP($W$1,VLookups!$A$30:$B$31,2,FALSE)-AG$3),IF($K103="L",$R103,$Q103),IF($K103="L",$Q103,$R103),$D103,$F103))</f>
        <v/>
      </c>
      <c r="AH103" s="113" t="str">
        <f>IF(OR($Q103="",$R103=""),"",_xlfn.BETA.INV(ABS(VLOOKUP($W$1,VLookups!$A$30:$B$31,2,FALSE)-AH$3),IF($K103="L",$R103,$Q103),IF($K103="L",$Q103,$R103),$D103,$F103))</f>
        <v/>
      </c>
      <c r="AI103" s="112" t="str">
        <f>IF(OR($Q103="",$R103=""),"",_xlfn.BETA.INV(ABS(VLOOKUP($W$1,VLookups!$A$30:$B$31,2,FALSE)-AI$3),IF($K103="L",$R103,$Q103),IF($K103="L",$Q103,$R103),$D103,$F103))</f>
        <v/>
      </c>
      <c r="AJ103" s="113" t="str">
        <f>IF(OR($Q103="",$R103=""),"",_xlfn.BETA.INV(ABS(VLOOKUP($W$1,VLookups!$A$30:$B$31,2,FALSE)-AJ$3),IF($K103="L",$R103,$Q103),IF($K103="L",$Q103,$R103),$D103,$F103))</f>
        <v/>
      </c>
      <c r="AK103" s="15"/>
      <c r="AL103" s="194" t="str">
        <f t="shared" si="181"/>
        <v/>
      </c>
      <c r="AM103" s="192" t="str">
        <f t="shared" si="182"/>
        <v/>
      </c>
      <c r="AN103" s="177" t="str">
        <f t="shared" si="259"/>
        <v/>
      </c>
      <c r="AO103" s="177" t="str">
        <f t="shared" si="236"/>
        <v/>
      </c>
      <c r="AP103" s="177" t="str">
        <f t="shared" si="236"/>
        <v/>
      </c>
      <c r="AQ103" s="177" t="str">
        <f t="shared" si="236"/>
        <v/>
      </c>
      <c r="AR103" s="177" t="str">
        <f t="shared" si="236"/>
        <v/>
      </c>
      <c r="AS103" s="177" t="str">
        <f t="shared" si="236"/>
        <v/>
      </c>
      <c r="AT103" s="177" t="str">
        <f t="shared" si="236"/>
        <v/>
      </c>
      <c r="AU103" s="177" t="str">
        <f t="shared" si="236"/>
        <v/>
      </c>
      <c r="AV103" s="177" t="str">
        <f t="shared" si="236"/>
        <v/>
      </c>
      <c r="AW103" s="177" t="str">
        <f t="shared" si="236"/>
        <v/>
      </c>
      <c r="AX103" s="177" t="str">
        <f t="shared" si="236"/>
        <v/>
      </c>
      <c r="AY103" s="177" t="str">
        <f t="shared" si="236"/>
        <v/>
      </c>
      <c r="AZ103" s="177" t="str">
        <f t="shared" si="236"/>
        <v/>
      </c>
      <c r="BA103" s="177" t="str">
        <f t="shared" si="236"/>
        <v/>
      </c>
      <c r="BB103" s="177" t="str">
        <f t="shared" si="236"/>
        <v/>
      </c>
      <c r="BC103" s="177" t="str">
        <f t="shared" si="236"/>
        <v/>
      </c>
      <c r="BD103" s="177" t="str">
        <f t="shared" ref="BD103" si="296">IF(ISNONTEXT($AL103),BC103+$AL103,"")</f>
        <v/>
      </c>
      <c r="BE103" s="177" t="str">
        <f t="shared" ref="BE103" si="297">IF(ISNONTEXT($AL103),BD103+$AL103,"")</f>
        <v/>
      </c>
      <c r="BF103" s="177" t="str">
        <f t="shared" ref="BF103" si="298">IF(ISNONTEXT($AL103),BE103+$AL103,"")</f>
        <v/>
      </c>
      <c r="BG103" s="177" t="str">
        <f t="shared" ref="BG103" si="299">IF(ISNONTEXT($AL103),BF103+$AL103,"")</f>
        <v/>
      </c>
      <c r="BH103" s="177" t="str">
        <f t="shared" ref="BH103" si="300">IF(ISNONTEXT($AL103),BG103+$AL103,"")</f>
        <v/>
      </c>
      <c r="BI103" s="177" t="str">
        <f t="shared" ref="BI103" si="301">IF(ISNONTEXT($AL103),BH103+$AL103,"")</f>
        <v/>
      </c>
      <c r="BJ103" s="177" t="str">
        <f t="shared" ref="BJ103" si="302">IF(ISNONTEXT($AL103),BI103+$AL103,"")</f>
        <v/>
      </c>
      <c r="BK103" s="177" t="str">
        <f t="shared" ref="BK103" si="303">IF(ISNONTEXT($AL103),BJ103+$AL103,"")</f>
        <v/>
      </c>
      <c r="BL103" s="177" t="str">
        <f t="shared" ref="BL103" si="304">IF(ISNONTEXT($AL103),BK103+$AL103,"")</f>
        <v/>
      </c>
      <c r="BM103" s="177" t="str">
        <f t="shared" ref="BM103" si="305">IF(ISNONTEXT($AL103),BL103+$AL103,"")</f>
        <v/>
      </c>
      <c r="BN103" s="177" t="str">
        <f t="shared" ref="BN103" si="306">IF(ISNONTEXT($AL103),BM103+$AL103,"")</f>
        <v/>
      </c>
      <c r="BO103" s="177" t="str">
        <f t="shared" ref="BO103" si="307">IF(ISNONTEXT($AL103),BN103+$AL103,"")</f>
        <v/>
      </c>
      <c r="BP103" s="177" t="str">
        <f t="shared" ref="BP103" si="308">IF(ISNONTEXT($AL103),BO103+$AL103,"")</f>
        <v/>
      </c>
      <c r="BQ103" s="177" t="str">
        <f t="shared" ref="BQ103" si="309">IF(ISNONTEXT($AL103),BP103+$AL103,"")</f>
        <v/>
      </c>
      <c r="BR103" s="177" t="str">
        <f t="shared" ref="BR103" si="310">IF(ISNONTEXT($AL103),BQ103+$AL103,"")</f>
        <v/>
      </c>
      <c r="BS103" s="177" t="str">
        <f t="shared" ref="BS103" si="311">IF(ISNONTEXT($AL103),BR103+$AL103,"")</f>
        <v/>
      </c>
      <c r="BT103" s="177" t="str">
        <f t="shared" si="237"/>
        <v/>
      </c>
      <c r="BU103" s="177" t="str">
        <f t="shared" si="237"/>
        <v/>
      </c>
      <c r="BV103" s="177" t="str">
        <f t="shared" si="237"/>
        <v/>
      </c>
      <c r="BW103" s="177" t="str">
        <f t="shared" si="237"/>
        <v/>
      </c>
      <c r="BX103" s="177" t="str">
        <f t="shared" si="237"/>
        <v/>
      </c>
      <c r="BY103" s="177" t="str">
        <f t="shared" si="237"/>
        <v/>
      </c>
      <c r="BZ103" s="177" t="str">
        <f t="shared" si="237"/>
        <v/>
      </c>
      <c r="CA103" s="177" t="str">
        <f t="shared" si="237"/>
        <v/>
      </c>
      <c r="CB103" s="177" t="str">
        <f t="shared" si="237"/>
        <v/>
      </c>
      <c r="CC103" s="177" t="str">
        <f t="shared" si="237"/>
        <v/>
      </c>
      <c r="CD103" s="177" t="str">
        <f t="shared" si="237"/>
        <v/>
      </c>
      <c r="CE103" s="177" t="str">
        <f t="shared" si="237"/>
        <v/>
      </c>
      <c r="CF103" s="177" t="str">
        <f t="shared" si="237"/>
        <v/>
      </c>
      <c r="CG103" s="177" t="str">
        <f t="shared" si="237"/>
        <v/>
      </c>
      <c r="CH103" s="177" t="str">
        <f t="shared" si="237"/>
        <v/>
      </c>
      <c r="CI103" s="177" t="str">
        <f t="shared" ref="CI103" si="312">IF(ISNONTEXT($AL103),CH103+$AL103,"")</f>
        <v/>
      </c>
      <c r="CJ103" s="177" t="str">
        <f t="shared" ref="CJ103" si="313">IF(ISNONTEXT($AL103),CI103+$AL103,"")</f>
        <v/>
      </c>
      <c r="CK103" s="177" t="str">
        <f t="shared" ref="CK103" si="314">IF(ISNONTEXT($AL103),CJ103+$AL103,"")</f>
        <v/>
      </c>
      <c r="CL103" s="177" t="str">
        <f t="shared" ref="CL103" si="315">IF(ISNONTEXT($AL103),CK103+$AL103,"")</f>
        <v/>
      </c>
      <c r="CM103" s="177" t="str">
        <f t="shared" ref="CM103" si="316">IF(ISNONTEXT($AL103),CL103+$AL103,"")</f>
        <v/>
      </c>
      <c r="CN103" s="177" t="str">
        <f t="shared" ref="CN103" si="317">IF(ISNONTEXT($AL103),CM103+$AL103,"")</f>
        <v/>
      </c>
      <c r="CO103" s="177" t="str">
        <f t="shared" ref="CO103" si="318">IF(ISNONTEXT($AL103),CN103+$AL103,"")</f>
        <v/>
      </c>
      <c r="CP103" s="177" t="str">
        <f t="shared" ref="CP103" si="319">IF(ISNONTEXT($AL103),CO103+$AL103,"")</f>
        <v/>
      </c>
      <c r="CQ103" s="177" t="str">
        <f t="shared" ref="CQ103" si="320">IF(ISNONTEXT($AL103),CP103+$AL103,"")</f>
        <v/>
      </c>
      <c r="CR103" s="177" t="str">
        <f t="shared" ref="CR103" si="321">IF(ISNONTEXT($AL103),CQ103+$AL103,"")</f>
        <v/>
      </c>
      <c r="CS103" s="177" t="str">
        <f t="shared" ref="CS103" si="322">IF(ISNONTEXT($AL103),CR103+$AL103,"")</f>
        <v/>
      </c>
      <c r="CT103" s="177" t="str">
        <f t="shared" ref="CT103" si="323">IF(ISNONTEXT($AL103),CS103+$AL103,"")</f>
        <v/>
      </c>
      <c r="CU103" s="177" t="str">
        <f t="shared" ref="CU103" si="324">IF(ISNONTEXT($AL103),CT103+$AL103,"")</f>
        <v/>
      </c>
      <c r="CV103" s="177" t="str">
        <f t="shared" ref="CV103" si="325">IF(ISNONTEXT($AL103),CU103+$AL103,"")</f>
        <v/>
      </c>
      <c r="CW103" s="177" t="str">
        <f t="shared" ref="CW103" si="326">IF(ISNONTEXT($AL103),CV103+$AL103,"")</f>
        <v/>
      </c>
      <c r="CX103" s="177" t="str">
        <f t="shared" ref="CX103" si="327">IF(ISNONTEXT($AL103),CW103+$AL103,"")</f>
        <v/>
      </c>
      <c r="CY103" s="177" t="str">
        <f t="shared" si="279"/>
        <v/>
      </c>
      <c r="CZ103" s="177" t="str">
        <f t="shared" si="280"/>
        <v/>
      </c>
      <c r="DA103" s="177" t="str">
        <f t="shared" si="281"/>
        <v/>
      </c>
      <c r="DB103" s="177" t="str">
        <f t="shared" si="282"/>
        <v/>
      </c>
      <c r="DC103" s="177" t="str">
        <f t="shared" si="283"/>
        <v/>
      </c>
      <c r="DD103" s="177" t="str">
        <f t="shared" si="284"/>
        <v/>
      </c>
      <c r="DE103" s="177" t="str">
        <f t="shared" si="285"/>
        <v/>
      </c>
      <c r="DF103" s="177" t="str">
        <f t="shared" si="286"/>
        <v/>
      </c>
      <c r="DG103" s="177" t="str">
        <f t="shared" si="287"/>
        <v/>
      </c>
      <c r="DH103" s="177" t="str">
        <f t="shared" si="288"/>
        <v/>
      </c>
      <c r="DI103" s="177" t="str">
        <f t="shared" si="289"/>
        <v/>
      </c>
      <c r="DJ103" s="177" t="str">
        <f t="shared" si="290"/>
        <v/>
      </c>
      <c r="DK103" s="177" t="str">
        <f t="shared" si="291"/>
        <v/>
      </c>
      <c r="DL103" s="177" t="str">
        <f t="shared" si="292"/>
        <v/>
      </c>
      <c r="DM103" s="177" t="str">
        <f t="shared" si="293"/>
        <v/>
      </c>
      <c r="DN103" s="177" t="str">
        <f t="shared" si="260"/>
        <v/>
      </c>
      <c r="DO103" s="177" t="str">
        <f t="shared" si="261"/>
        <v/>
      </c>
      <c r="DP103" s="177" t="str">
        <f t="shared" si="262"/>
        <v/>
      </c>
      <c r="DQ103" s="177" t="str">
        <f t="shared" si="263"/>
        <v/>
      </c>
      <c r="DR103" s="177" t="str">
        <f t="shared" si="264"/>
        <v/>
      </c>
      <c r="DS103" s="177" t="str">
        <f t="shared" si="265"/>
        <v/>
      </c>
      <c r="DT103" s="177" t="str">
        <f t="shared" si="266"/>
        <v/>
      </c>
      <c r="DU103" s="177" t="str">
        <f t="shared" si="267"/>
        <v/>
      </c>
      <c r="DV103" s="177" t="str">
        <f t="shared" si="268"/>
        <v/>
      </c>
      <c r="DW103" s="177" t="str">
        <f t="shared" si="269"/>
        <v/>
      </c>
      <c r="DX103" s="177" t="str">
        <f t="shared" si="270"/>
        <v/>
      </c>
      <c r="DY103" s="177" t="str">
        <f t="shared" si="271"/>
        <v/>
      </c>
      <c r="DZ103" s="177" t="str">
        <f t="shared" si="272"/>
        <v/>
      </c>
      <c r="EA103" s="177" t="str">
        <f t="shared" si="273"/>
        <v/>
      </c>
      <c r="EB103" s="177" t="str">
        <f t="shared" si="274"/>
        <v/>
      </c>
      <c r="EC103" s="177" t="str">
        <f t="shared" si="275"/>
        <v/>
      </c>
      <c r="ED103" s="177" t="str">
        <f t="shared" si="238"/>
        <v/>
      </c>
      <c r="EE103" s="177" t="str">
        <f t="shared" si="238"/>
        <v/>
      </c>
      <c r="EF103" s="177" t="str">
        <f t="shared" si="238"/>
        <v/>
      </c>
      <c r="EG103" s="177" t="str">
        <f t="shared" si="238"/>
        <v/>
      </c>
      <c r="EH103" s="177" t="str">
        <f t="shared" si="238"/>
        <v/>
      </c>
      <c r="EI103" s="177" t="str">
        <f t="shared" si="238"/>
        <v/>
      </c>
      <c r="EJ103" s="177" t="str">
        <f t="shared" si="238"/>
        <v/>
      </c>
      <c r="EK103" s="177" t="str">
        <f t="shared" si="238"/>
        <v/>
      </c>
      <c r="EL103" s="177" t="str">
        <f t="shared" si="238"/>
        <v/>
      </c>
      <c r="EM103" s="177" t="str">
        <f t="shared" si="238"/>
        <v/>
      </c>
      <c r="EN103" s="177" t="str">
        <f t="shared" si="238"/>
        <v/>
      </c>
      <c r="EO103" s="177" t="str">
        <f t="shared" si="238"/>
        <v/>
      </c>
      <c r="EP103" s="177" t="str">
        <f t="shared" si="238"/>
        <v/>
      </c>
      <c r="EQ103" s="177" t="str">
        <f t="shared" si="238"/>
        <v/>
      </c>
      <c r="ER103" s="177" t="str">
        <f t="shared" si="238"/>
        <v/>
      </c>
      <c r="ES103" s="177" t="str">
        <f t="shared" ref="ES103" si="328">IF(ISNONTEXT($AL103),ER103+$AL103,"")</f>
        <v/>
      </c>
      <c r="ET103" s="177" t="str">
        <f t="shared" ref="ET103" si="329">IF(ISNONTEXT($AL103),ES103+$AL103,"")</f>
        <v/>
      </c>
      <c r="EU103" s="177" t="str">
        <f t="shared" ref="EU103" si="330">IF(ISNONTEXT($AL103),ET103+$AL103,"")</f>
        <v/>
      </c>
      <c r="EV103" s="177" t="str">
        <f t="shared" ref="EV103" si="331">IF(ISNONTEXT($AL103),EU103+$AL103,"")</f>
        <v/>
      </c>
      <c r="EW103" s="177" t="str">
        <f t="shared" ref="EW103" si="332">IF(ISNONTEXT($AL103),EV103+$AL103,"")</f>
        <v/>
      </c>
      <c r="EX103" s="177" t="str">
        <f t="shared" ref="EX103" si="333">IF(ISNONTEXT($AL103),EW103+$AL103,"")</f>
        <v/>
      </c>
      <c r="EY103" s="177" t="str">
        <f t="shared" ref="EY103" si="334">IF(ISNONTEXT($AL103),EX103+$AL103,"")</f>
        <v/>
      </c>
      <c r="EZ103" s="177" t="str">
        <f t="shared" ref="EZ103" si="335">IF(ISNONTEXT($AL103),EY103+$AL103,"")</f>
        <v/>
      </c>
      <c r="FA103" s="177" t="str">
        <f t="shared" ref="FA103" si="336">IF(ISNONTEXT($AL103),EZ103+$AL103,"")</f>
        <v/>
      </c>
      <c r="FB103" s="177" t="str">
        <f t="shared" ref="FB103" si="337">IF(ISNONTEXT($AL103),FA103+$AL103,"")</f>
        <v/>
      </c>
      <c r="FC103" s="177" t="str">
        <f t="shared" ref="FC103" si="338">IF(ISNONTEXT($AL103),FB103+$AL103,"")</f>
        <v/>
      </c>
      <c r="FD103" s="177" t="str">
        <f t="shared" ref="FD103" si="339">IF(ISNONTEXT($AL103),FC103+$AL103,"")</f>
        <v/>
      </c>
      <c r="FE103" s="177" t="str">
        <f t="shared" ref="FE103" si="340">IF(ISNONTEXT($AL103),FD103+$AL103,"")</f>
        <v/>
      </c>
      <c r="FF103" s="177" t="str">
        <f t="shared" ref="FF103" si="341">IF(ISNONTEXT($AL103),FE103+$AL103,"")</f>
        <v/>
      </c>
      <c r="FG103" s="177" t="str">
        <f t="shared" ref="FG103" si="342">IF(ISNONTEXT($AL103),FF103+$AL103,"")</f>
        <v/>
      </c>
      <c r="FH103" s="177" t="str">
        <f t="shared" ref="FH103" si="343">IF(ISNONTEXT($AL103),FG103+$AL103,"")</f>
        <v/>
      </c>
      <c r="FI103" s="177" t="str">
        <f t="shared" si="243"/>
        <v/>
      </c>
      <c r="FJ103" s="177" t="str">
        <f t="shared" si="243"/>
        <v/>
      </c>
      <c r="FK103" s="177" t="str">
        <f t="shared" si="243"/>
        <v/>
      </c>
      <c r="FL103" s="177" t="str">
        <f t="shared" si="243"/>
        <v/>
      </c>
      <c r="FM103" s="177" t="str">
        <f t="shared" si="243"/>
        <v/>
      </c>
      <c r="FN103" s="177" t="str">
        <f t="shared" si="243"/>
        <v/>
      </c>
      <c r="FO103" s="177" t="str">
        <f t="shared" si="243"/>
        <v/>
      </c>
      <c r="FP103" s="177" t="str">
        <f t="shared" si="243"/>
        <v/>
      </c>
      <c r="FQ103" s="177" t="str">
        <f t="shared" si="243"/>
        <v/>
      </c>
      <c r="FR103" s="177" t="str">
        <f t="shared" si="243"/>
        <v/>
      </c>
      <c r="FS103" s="177" t="str">
        <f t="shared" si="243"/>
        <v/>
      </c>
      <c r="FT103" s="177" t="str">
        <f t="shared" si="243"/>
        <v/>
      </c>
      <c r="FU103" s="177" t="str">
        <f t="shared" si="243"/>
        <v/>
      </c>
      <c r="FV103" s="177" t="str">
        <f t="shared" si="243"/>
        <v/>
      </c>
      <c r="FW103" s="177" t="str">
        <f t="shared" si="243"/>
        <v/>
      </c>
      <c r="FX103" s="177" t="str">
        <f t="shared" si="243"/>
        <v/>
      </c>
      <c r="FY103" s="177" t="str">
        <f t="shared" si="239"/>
        <v/>
      </c>
      <c r="FZ103" s="177" t="str">
        <f t="shared" si="239"/>
        <v/>
      </c>
      <c r="GA103" s="177" t="str">
        <f t="shared" si="239"/>
        <v/>
      </c>
      <c r="GB103" s="177" t="str">
        <f t="shared" si="239"/>
        <v/>
      </c>
      <c r="GC103" s="177" t="str">
        <f t="shared" si="239"/>
        <v/>
      </c>
      <c r="GD103" s="177" t="str">
        <f t="shared" si="239"/>
        <v/>
      </c>
      <c r="GE103" s="177" t="str">
        <f t="shared" si="239"/>
        <v/>
      </c>
      <c r="GF103" s="177" t="str">
        <f t="shared" si="239"/>
        <v/>
      </c>
      <c r="GG103" s="177" t="str">
        <f t="shared" si="239"/>
        <v/>
      </c>
      <c r="GH103" s="177" t="str">
        <f t="shared" si="239"/>
        <v/>
      </c>
      <c r="GI103" s="177" t="str">
        <f t="shared" si="239"/>
        <v/>
      </c>
      <c r="GJ103" s="177" t="str">
        <f t="shared" si="239"/>
        <v/>
      </c>
      <c r="GK103" s="177" t="str">
        <f t="shared" si="239"/>
        <v/>
      </c>
      <c r="GL103" s="177" t="str">
        <f t="shared" si="239"/>
        <v/>
      </c>
      <c r="GM103" s="177" t="str">
        <f t="shared" si="239"/>
        <v/>
      </c>
      <c r="GN103" s="177" t="str">
        <f t="shared" ref="GN103" si="344">IF(ISNONTEXT($AL103),GM103+$AL103,"")</f>
        <v/>
      </c>
      <c r="GO103" s="177" t="str">
        <f t="shared" ref="GO103" si="345">IF(ISNONTEXT($AL103),GN103+$AL103,"")</f>
        <v/>
      </c>
      <c r="GP103" s="177" t="str">
        <f t="shared" ref="GP103" si="346">IF(ISNONTEXT($AL103),GO103+$AL103,"")</f>
        <v/>
      </c>
      <c r="GQ103" s="177" t="str">
        <f t="shared" si="294"/>
        <v/>
      </c>
      <c r="GR103" s="177" t="str">
        <f t="shared" si="240"/>
        <v/>
      </c>
      <c r="GS103" s="177" t="str">
        <f t="shared" si="240"/>
        <v/>
      </c>
      <c r="GT103" s="177" t="str">
        <f t="shared" si="240"/>
        <v/>
      </c>
      <c r="GU103" s="177" t="str">
        <f t="shared" si="240"/>
        <v/>
      </c>
      <c r="GV103" s="177" t="str">
        <f t="shared" si="240"/>
        <v/>
      </c>
      <c r="GW103" s="177" t="str">
        <f t="shared" si="240"/>
        <v/>
      </c>
      <c r="GX103" s="177" t="str">
        <f t="shared" si="240"/>
        <v/>
      </c>
      <c r="GY103" s="177" t="str">
        <f t="shared" si="240"/>
        <v/>
      </c>
      <c r="GZ103" s="177" t="str">
        <f t="shared" si="240"/>
        <v/>
      </c>
      <c r="HA103" s="177" t="str">
        <f t="shared" si="240"/>
        <v/>
      </c>
      <c r="HB103" s="177" t="str">
        <f t="shared" si="240"/>
        <v/>
      </c>
      <c r="HC103" s="177" t="str">
        <f t="shared" si="240"/>
        <v/>
      </c>
      <c r="HD103" s="177" t="str">
        <f t="shared" si="240"/>
        <v/>
      </c>
      <c r="HE103" s="177" t="str">
        <f t="shared" si="240"/>
        <v/>
      </c>
      <c r="HF103" s="177" t="str">
        <f t="shared" si="240"/>
        <v/>
      </c>
      <c r="HG103" s="177" t="str">
        <f t="shared" ref="HG103" si="347">IF(ISNONTEXT($AL103),HF103+$AL103,"")</f>
        <v/>
      </c>
      <c r="HH103" s="177" t="str">
        <f t="shared" ref="HH103" si="348">IF(ISNONTEXT($AL103),HG103+$AL103,"")</f>
        <v/>
      </c>
      <c r="HI103" s="177" t="str">
        <f t="shared" ref="HI103" si="349">IF(ISNONTEXT($AL103),HH103+$AL103,"")</f>
        <v/>
      </c>
      <c r="HJ103" s="177" t="str">
        <f t="shared" ref="HJ103" si="350">IF(ISNONTEXT($AL103),HI103+$AL103,"")</f>
        <v/>
      </c>
      <c r="HK103" s="177" t="str">
        <f t="shared" ref="HK103" si="351">IF(ISNONTEXT($AL103),HJ103+$AL103,"")</f>
        <v/>
      </c>
      <c r="HL103" s="177" t="str">
        <f t="shared" ref="HL103" si="352">IF(ISNONTEXT($AL103),HK103+$AL103,"")</f>
        <v/>
      </c>
      <c r="HM103" s="177" t="str">
        <f t="shared" ref="HM103" si="353">IF(ISNONTEXT($AL103),HL103+$AL103,"")</f>
        <v/>
      </c>
      <c r="HN103" s="177" t="str">
        <f t="shared" ref="HN103" si="354">IF(ISNONTEXT($AL103),HM103+$AL103,"")</f>
        <v/>
      </c>
      <c r="HO103" s="177" t="str">
        <f t="shared" ref="HO103" si="355">IF(ISNONTEXT($AL103),HN103+$AL103,"")</f>
        <v/>
      </c>
      <c r="HP103" s="177" t="str">
        <f t="shared" ref="HP103" si="356">IF(ISNONTEXT($AL103),HO103+$AL103,"")</f>
        <v/>
      </c>
      <c r="HQ103" s="177" t="str">
        <f t="shared" ref="HQ103" si="357">IF(ISNONTEXT($AL103),HP103+$AL103,"")</f>
        <v/>
      </c>
      <c r="HR103" s="177" t="str">
        <f t="shared" ref="HR103" si="358">IF(ISNONTEXT($AL103),HQ103+$AL103,"")</f>
        <v/>
      </c>
      <c r="HS103" s="177" t="str">
        <f t="shared" ref="HS103" si="359">IF(ISNONTEXT($AL103),HR103+$AL103,"")</f>
        <v/>
      </c>
      <c r="HT103" s="177" t="str">
        <f t="shared" ref="HT103" si="360">IF(ISNONTEXT($AL103),HS103+$AL103,"")</f>
        <v/>
      </c>
      <c r="HU103" s="177" t="str">
        <f t="shared" ref="HU103" si="361">IF(ISNONTEXT($AL103),HT103+$AL103,"")</f>
        <v/>
      </c>
      <c r="HV103" s="177" t="str">
        <f t="shared" ref="HV103" si="362">IF(ISNONTEXT($AL103),HU103+$AL103,"")</f>
        <v/>
      </c>
      <c r="HW103" s="177" t="str">
        <f t="shared" si="295"/>
        <v/>
      </c>
      <c r="HX103" s="177" t="str">
        <f t="shared" si="241"/>
        <v/>
      </c>
      <c r="HY103" s="177" t="str">
        <f t="shared" si="241"/>
        <v/>
      </c>
      <c r="HZ103" s="177" t="str">
        <f t="shared" si="241"/>
        <v/>
      </c>
      <c r="IA103" s="177" t="str">
        <f t="shared" si="241"/>
        <v/>
      </c>
      <c r="IB103" s="177" t="str">
        <f t="shared" si="241"/>
        <v/>
      </c>
      <c r="IC103" s="177" t="str">
        <f t="shared" si="241"/>
        <v/>
      </c>
      <c r="ID103" s="177" t="str">
        <f t="shared" si="241"/>
        <v/>
      </c>
      <c r="IE103" s="192" t="str">
        <f t="shared" si="185"/>
        <v/>
      </c>
      <c r="IF103" s="193" t="e">
        <f t="shared" si="174"/>
        <v>#N/A</v>
      </c>
      <c r="IG103" s="193" t="e">
        <f t="shared" si="245"/>
        <v>#N/A</v>
      </c>
      <c r="IH103" s="193" t="e">
        <f t="shared" si="245"/>
        <v>#N/A</v>
      </c>
      <c r="II103" s="193" t="e">
        <f t="shared" si="245"/>
        <v>#N/A</v>
      </c>
      <c r="IJ103" s="193" t="e">
        <f t="shared" si="255"/>
        <v>#N/A</v>
      </c>
      <c r="IK103" s="193" t="e">
        <f t="shared" si="255"/>
        <v>#N/A</v>
      </c>
      <c r="IL103" s="193" t="e">
        <f t="shared" si="255"/>
        <v>#N/A</v>
      </c>
      <c r="IM103" s="193" t="e">
        <f t="shared" si="255"/>
        <v>#N/A</v>
      </c>
      <c r="IN103" s="193" t="e">
        <f t="shared" si="255"/>
        <v>#N/A</v>
      </c>
      <c r="IO103" s="193" t="e">
        <f t="shared" si="255"/>
        <v>#N/A</v>
      </c>
      <c r="IP103" s="193" t="e">
        <f t="shared" si="255"/>
        <v>#N/A</v>
      </c>
      <c r="IQ103" s="193" t="e">
        <f t="shared" si="255"/>
        <v>#N/A</v>
      </c>
      <c r="IR103" s="193" t="e">
        <f t="shared" si="255"/>
        <v>#N/A</v>
      </c>
      <c r="IS103" s="193" t="e">
        <f t="shared" si="255"/>
        <v>#N/A</v>
      </c>
      <c r="IT103" s="193" t="e">
        <f t="shared" si="255"/>
        <v>#N/A</v>
      </c>
      <c r="IU103" s="193" t="e">
        <f t="shared" si="255"/>
        <v>#N/A</v>
      </c>
      <c r="IV103" s="193" t="e">
        <f t="shared" si="255"/>
        <v>#N/A</v>
      </c>
      <c r="IW103" s="193" t="e">
        <f t="shared" si="255"/>
        <v>#N/A</v>
      </c>
      <c r="IX103" s="193" t="e">
        <f t="shared" si="255"/>
        <v>#N/A</v>
      </c>
      <c r="IY103" s="193" t="e">
        <f t="shared" si="251"/>
        <v>#N/A</v>
      </c>
      <c r="IZ103" s="193" t="e">
        <f t="shared" si="251"/>
        <v>#N/A</v>
      </c>
      <c r="JA103" s="193" t="e">
        <f t="shared" si="251"/>
        <v>#N/A</v>
      </c>
      <c r="JB103" s="193" t="e">
        <f t="shared" si="251"/>
        <v>#N/A</v>
      </c>
      <c r="JC103" s="193" t="e">
        <f t="shared" si="251"/>
        <v>#N/A</v>
      </c>
      <c r="JD103" s="193" t="e">
        <f t="shared" si="251"/>
        <v>#N/A</v>
      </c>
      <c r="JE103" s="193" t="e">
        <f t="shared" si="251"/>
        <v>#N/A</v>
      </c>
      <c r="JF103" s="193" t="e">
        <f t="shared" si="251"/>
        <v>#N/A</v>
      </c>
      <c r="JG103" s="193" t="e">
        <f t="shared" si="251"/>
        <v>#N/A</v>
      </c>
      <c r="JH103" s="193" t="e">
        <f t="shared" si="251"/>
        <v>#N/A</v>
      </c>
      <c r="JI103" s="193" t="e">
        <f t="shared" si="251"/>
        <v>#N/A</v>
      </c>
      <c r="JJ103" s="193" t="e">
        <f t="shared" si="251"/>
        <v>#N/A</v>
      </c>
      <c r="JK103" s="193" t="e">
        <f t="shared" si="251"/>
        <v>#N/A</v>
      </c>
      <c r="JL103" s="193" t="e">
        <f t="shared" si="251"/>
        <v>#N/A</v>
      </c>
      <c r="JM103" s="193" t="e">
        <f t="shared" si="251"/>
        <v>#N/A</v>
      </c>
      <c r="JN103" s="193" t="e">
        <f t="shared" si="248"/>
        <v>#N/A</v>
      </c>
      <c r="JO103" s="193" t="e">
        <f t="shared" si="248"/>
        <v>#N/A</v>
      </c>
      <c r="JP103" s="193" t="e">
        <f t="shared" si="248"/>
        <v>#N/A</v>
      </c>
      <c r="JQ103" s="193" t="e">
        <f t="shared" si="248"/>
        <v>#N/A</v>
      </c>
      <c r="JR103" s="193" t="e">
        <f t="shared" si="248"/>
        <v>#N/A</v>
      </c>
      <c r="JS103" s="193" t="e">
        <f t="shared" si="248"/>
        <v>#N/A</v>
      </c>
      <c r="JT103" s="193" t="e">
        <f t="shared" si="248"/>
        <v>#N/A</v>
      </c>
      <c r="JU103" s="193" t="e">
        <f t="shared" si="248"/>
        <v>#N/A</v>
      </c>
      <c r="JV103" s="193" t="e">
        <f t="shared" si="248"/>
        <v>#N/A</v>
      </c>
      <c r="JW103" s="193" t="e">
        <f t="shared" si="248"/>
        <v>#N/A</v>
      </c>
      <c r="JX103" s="193" t="e">
        <f t="shared" si="248"/>
        <v>#N/A</v>
      </c>
      <c r="JY103" s="193" t="e">
        <f t="shared" si="248"/>
        <v>#N/A</v>
      </c>
      <c r="JZ103" s="193" t="e">
        <f t="shared" si="248"/>
        <v>#N/A</v>
      </c>
      <c r="KA103" s="193" t="e">
        <f t="shared" si="248"/>
        <v>#N/A</v>
      </c>
      <c r="KB103" s="193" t="e">
        <f t="shared" si="248"/>
        <v>#N/A</v>
      </c>
      <c r="KC103" s="193" t="e">
        <f t="shared" si="276"/>
        <v>#N/A</v>
      </c>
      <c r="KD103" s="193" t="e">
        <f t="shared" si="276"/>
        <v>#N/A</v>
      </c>
      <c r="KE103" s="193" t="e">
        <f t="shared" si="276"/>
        <v>#N/A</v>
      </c>
      <c r="KF103" s="193" t="e">
        <f t="shared" si="276"/>
        <v>#N/A</v>
      </c>
      <c r="KG103" s="193" t="e">
        <f t="shared" si="276"/>
        <v>#N/A</v>
      </c>
      <c r="KH103" s="193" t="e">
        <f t="shared" si="276"/>
        <v>#N/A</v>
      </c>
      <c r="KI103" s="193" t="e">
        <f t="shared" si="276"/>
        <v>#N/A</v>
      </c>
      <c r="KJ103" s="193" t="e">
        <f t="shared" si="276"/>
        <v>#N/A</v>
      </c>
      <c r="KK103" s="193" t="e">
        <f t="shared" si="276"/>
        <v>#N/A</v>
      </c>
      <c r="KL103" s="193" t="e">
        <f t="shared" si="276"/>
        <v>#N/A</v>
      </c>
      <c r="KM103" s="193" t="e">
        <f t="shared" si="276"/>
        <v>#N/A</v>
      </c>
      <c r="KN103" s="193" t="e">
        <f t="shared" si="276"/>
        <v>#N/A</v>
      </c>
      <c r="KO103" s="193" t="e">
        <f t="shared" si="276"/>
        <v>#N/A</v>
      </c>
      <c r="KP103" s="193" t="e">
        <f t="shared" si="276"/>
        <v>#N/A</v>
      </c>
      <c r="KQ103" s="193" t="e">
        <f t="shared" si="276"/>
        <v>#N/A</v>
      </c>
      <c r="KR103" s="193" t="e">
        <f t="shared" si="197"/>
        <v>#N/A</v>
      </c>
      <c r="KS103" s="193" t="e">
        <f t="shared" si="246"/>
        <v>#N/A</v>
      </c>
      <c r="KT103" s="193" t="e">
        <f t="shared" si="246"/>
        <v>#N/A</v>
      </c>
      <c r="KU103" s="193" t="e">
        <f t="shared" si="246"/>
        <v>#N/A</v>
      </c>
      <c r="KV103" s="193" t="e">
        <f t="shared" si="256"/>
        <v>#N/A</v>
      </c>
      <c r="KW103" s="193" t="e">
        <f t="shared" si="256"/>
        <v>#N/A</v>
      </c>
      <c r="KX103" s="193" t="e">
        <f t="shared" si="256"/>
        <v>#N/A</v>
      </c>
      <c r="KY103" s="193" t="e">
        <f t="shared" si="256"/>
        <v>#N/A</v>
      </c>
      <c r="KZ103" s="193" t="e">
        <f t="shared" si="256"/>
        <v>#N/A</v>
      </c>
      <c r="LA103" s="193" t="e">
        <f t="shared" si="256"/>
        <v>#N/A</v>
      </c>
      <c r="LB103" s="193" t="e">
        <f t="shared" si="256"/>
        <v>#N/A</v>
      </c>
      <c r="LC103" s="193" t="e">
        <f t="shared" si="256"/>
        <v>#N/A</v>
      </c>
      <c r="LD103" s="193" t="e">
        <f t="shared" si="256"/>
        <v>#N/A</v>
      </c>
      <c r="LE103" s="193" t="e">
        <f t="shared" si="256"/>
        <v>#N/A</v>
      </c>
      <c r="LF103" s="193" t="e">
        <f t="shared" si="256"/>
        <v>#N/A</v>
      </c>
      <c r="LG103" s="193" t="e">
        <f t="shared" si="256"/>
        <v>#N/A</v>
      </c>
      <c r="LH103" s="193" t="e">
        <f t="shared" si="256"/>
        <v>#N/A</v>
      </c>
      <c r="LI103" s="193" t="e">
        <f t="shared" si="256"/>
        <v>#N/A</v>
      </c>
      <c r="LJ103" s="193" t="e">
        <f t="shared" si="256"/>
        <v>#N/A</v>
      </c>
      <c r="LK103" s="193" t="e">
        <f t="shared" si="252"/>
        <v>#N/A</v>
      </c>
      <c r="LL103" s="193" t="e">
        <f t="shared" si="252"/>
        <v>#N/A</v>
      </c>
      <c r="LM103" s="193" t="e">
        <f t="shared" si="252"/>
        <v>#N/A</v>
      </c>
      <c r="LN103" s="193" t="e">
        <f t="shared" si="252"/>
        <v>#N/A</v>
      </c>
      <c r="LO103" s="193" t="e">
        <f t="shared" si="252"/>
        <v>#N/A</v>
      </c>
      <c r="LP103" s="193" t="e">
        <f t="shared" si="252"/>
        <v>#N/A</v>
      </c>
      <c r="LQ103" s="193" t="e">
        <f t="shared" si="252"/>
        <v>#N/A</v>
      </c>
      <c r="LR103" s="193" t="e">
        <f t="shared" si="252"/>
        <v>#N/A</v>
      </c>
      <c r="LS103" s="193" t="e">
        <f t="shared" si="252"/>
        <v>#N/A</v>
      </c>
      <c r="LT103" s="193" t="e">
        <f t="shared" si="252"/>
        <v>#N/A</v>
      </c>
      <c r="LU103" s="193" t="e">
        <f t="shared" si="252"/>
        <v>#N/A</v>
      </c>
      <c r="LV103" s="193" t="e">
        <f t="shared" si="252"/>
        <v>#N/A</v>
      </c>
      <c r="LW103" s="193" t="e">
        <f t="shared" si="252"/>
        <v>#N/A</v>
      </c>
      <c r="LX103" s="193" t="e">
        <f t="shared" si="252"/>
        <v>#N/A</v>
      </c>
      <c r="LY103" s="193" t="e">
        <f t="shared" si="252"/>
        <v>#N/A</v>
      </c>
      <c r="LZ103" s="193" t="e">
        <f t="shared" si="249"/>
        <v>#N/A</v>
      </c>
      <c r="MA103" s="193" t="e">
        <f t="shared" si="249"/>
        <v>#N/A</v>
      </c>
      <c r="MB103" s="193" t="e">
        <f t="shared" si="249"/>
        <v>#N/A</v>
      </c>
      <c r="MC103" s="193" t="e">
        <f t="shared" si="249"/>
        <v>#N/A</v>
      </c>
      <c r="MD103" s="193" t="e">
        <f t="shared" si="249"/>
        <v>#N/A</v>
      </c>
      <c r="ME103" s="193" t="e">
        <f t="shared" si="249"/>
        <v>#N/A</v>
      </c>
      <c r="MF103" s="193" t="e">
        <f t="shared" si="249"/>
        <v>#N/A</v>
      </c>
      <c r="MG103" s="193" t="e">
        <f t="shared" si="249"/>
        <v>#N/A</v>
      </c>
      <c r="MH103" s="193" t="e">
        <f t="shared" si="249"/>
        <v>#N/A</v>
      </c>
      <c r="MI103" s="193" t="e">
        <f t="shared" si="249"/>
        <v>#N/A</v>
      </c>
      <c r="MJ103" s="193" t="e">
        <f t="shared" si="249"/>
        <v>#N/A</v>
      </c>
      <c r="MK103" s="193" t="e">
        <f t="shared" si="249"/>
        <v>#N/A</v>
      </c>
      <c r="ML103" s="193" t="e">
        <f t="shared" si="249"/>
        <v>#N/A</v>
      </c>
      <c r="MM103" s="193" t="e">
        <f t="shared" si="249"/>
        <v>#N/A</v>
      </c>
      <c r="MN103" s="193" t="e">
        <f t="shared" si="249"/>
        <v>#N/A</v>
      </c>
      <c r="MO103" s="193" t="e">
        <f t="shared" si="277"/>
        <v>#N/A</v>
      </c>
      <c r="MP103" s="193" t="e">
        <f t="shared" si="277"/>
        <v>#N/A</v>
      </c>
      <c r="MQ103" s="193" t="e">
        <f t="shared" si="277"/>
        <v>#N/A</v>
      </c>
      <c r="MR103" s="193" t="e">
        <f t="shared" si="277"/>
        <v>#N/A</v>
      </c>
      <c r="MS103" s="193" t="e">
        <f t="shared" si="277"/>
        <v>#N/A</v>
      </c>
      <c r="MT103" s="193" t="e">
        <f t="shared" si="277"/>
        <v>#N/A</v>
      </c>
      <c r="MU103" s="193" t="e">
        <f t="shared" si="277"/>
        <v>#N/A</v>
      </c>
      <c r="MV103" s="193" t="e">
        <f t="shared" si="277"/>
        <v>#N/A</v>
      </c>
      <c r="MW103" s="193" t="e">
        <f t="shared" si="277"/>
        <v>#N/A</v>
      </c>
      <c r="MX103" s="193" t="e">
        <f t="shared" si="277"/>
        <v>#N/A</v>
      </c>
      <c r="MY103" s="193" t="e">
        <f t="shared" si="277"/>
        <v>#N/A</v>
      </c>
      <c r="MZ103" s="193" t="e">
        <f t="shared" si="277"/>
        <v>#N/A</v>
      </c>
      <c r="NA103" s="193" t="e">
        <f t="shared" si="277"/>
        <v>#N/A</v>
      </c>
      <c r="NB103" s="193" t="e">
        <f t="shared" si="277"/>
        <v>#N/A</v>
      </c>
      <c r="NC103" s="193" t="e">
        <f t="shared" si="277"/>
        <v>#N/A</v>
      </c>
      <c r="ND103" s="193" t="e">
        <f t="shared" si="198"/>
        <v>#N/A</v>
      </c>
      <c r="NE103" s="193" t="e">
        <f t="shared" si="247"/>
        <v>#N/A</v>
      </c>
      <c r="NF103" s="193" t="e">
        <f t="shared" si="247"/>
        <v>#N/A</v>
      </c>
      <c r="NG103" s="193" t="e">
        <f t="shared" si="247"/>
        <v>#N/A</v>
      </c>
      <c r="NH103" s="193" t="e">
        <f t="shared" si="257"/>
        <v>#N/A</v>
      </c>
      <c r="NI103" s="193" t="e">
        <f t="shared" si="257"/>
        <v>#N/A</v>
      </c>
      <c r="NJ103" s="193" t="e">
        <f t="shared" si="257"/>
        <v>#N/A</v>
      </c>
      <c r="NK103" s="193" t="e">
        <f t="shared" si="257"/>
        <v>#N/A</v>
      </c>
      <c r="NL103" s="193" t="e">
        <f t="shared" si="257"/>
        <v>#N/A</v>
      </c>
      <c r="NM103" s="193" t="e">
        <f t="shared" si="257"/>
        <v>#N/A</v>
      </c>
      <c r="NN103" s="193" t="e">
        <f t="shared" si="257"/>
        <v>#N/A</v>
      </c>
      <c r="NO103" s="193" t="e">
        <f t="shared" si="257"/>
        <v>#N/A</v>
      </c>
      <c r="NP103" s="193" t="e">
        <f t="shared" si="257"/>
        <v>#N/A</v>
      </c>
      <c r="NQ103" s="193" t="e">
        <f t="shared" si="257"/>
        <v>#N/A</v>
      </c>
      <c r="NR103" s="193" t="e">
        <f t="shared" si="257"/>
        <v>#N/A</v>
      </c>
      <c r="NS103" s="193" t="e">
        <f t="shared" si="257"/>
        <v>#N/A</v>
      </c>
      <c r="NT103" s="193" t="e">
        <f t="shared" si="257"/>
        <v>#N/A</v>
      </c>
      <c r="NU103" s="193" t="e">
        <f t="shared" si="257"/>
        <v>#N/A</v>
      </c>
      <c r="NV103" s="193" t="e">
        <f t="shared" si="257"/>
        <v>#N/A</v>
      </c>
      <c r="NW103" s="193" t="e">
        <f t="shared" si="253"/>
        <v>#N/A</v>
      </c>
      <c r="NX103" s="193" t="e">
        <f t="shared" si="253"/>
        <v>#N/A</v>
      </c>
      <c r="NY103" s="193" t="e">
        <f t="shared" si="253"/>
        <v>#N/A</v>
      </c>
      <c r="NZ103" s="193" t="e">
        <f t="shared" si="253"/>
        <v>#N/A</v>
      </c>
      <c r="OA103" s="193" t="e">
        <f t="shared" si="253"/>
        <v>#N/A</v>
      </c>
      <c r="OB103" s="193" t="e">
        <f t="shared" si="253"/>
        <v>#N/A</v>
      </c>
      <c r="OC103" s="193" t="e">
        <f t="shared" si="253"/>
        <v>#N/A</v>
      </c>
      <c r="OD103" s="193" t="e">
        <f t="shared" si="253"/>
        <v>#N/A</v>
      </c>
      <c r="OE103" s="193" t="e">
        <f t="shared" si="253"/>
        <v>#N/A</v>
      </c>
      <c r="OF103" s="193" t="e">
        <f t="shared" si="253"/>
        <v>#N/A</v>
      </c>
      <c r="OG103" s="193" t="e">
        <f t="shared" si="253"/>
        <v>#N/A</v>
      </c>
      <c r="OH103" s="193" t="e">
        <f t="shared" si="253"/>
        <v>#N/A</v>
      </c>
      <c r="OI103" s="193" t="e">
        <f t="shared" si="253"/>
        <v>#N/A</v>
      </c>
      <c r="OJ103" s="193" t="e">
        <f t="shared" si="253"/>
        <v>#N/A</v>
      </c>
      <c r="OK103" s="193" t="e">
        <f t="shared" si="253"/>
        <v>#N/A</v>
      </c>
      <c r="OL103" s="193" t="e">
        <f t="shared" si="250"/>
        <v>#N/A</v>
      </c>
      <c r="OM103" s="193" t="e">
        <f t="shared" si="250"/>
        <v>#N/A</v>
      </c>
      <c r="ON103" s="193" t="e">
        <f t="shared" si="250"/>
        <v>#N/A</v>
      </c>
      <c r="OO103" s="193" t="e">
        <f t="shared" si="250"/>
        <v>#N/A</v>
      </c>
      <c r="OP103" s="193" t="e">
        <f t="shared" si="250"/>
        <v>#N/A</v>
      </c>
      <c r="OQ103" s="193" t="e">
        <f t="shared" si="250"/>
        <v>#N/A</v>
      </c>
      <c r="OR103" s="193" t="e">
        <f t="shared" si="250"/>
        <v>#N/A</v>
      </c>
      <c r="OS103" s="193" t="e">
        <f t="shared" si="250"/>
        <v>#N/A</v>
      </c>
      <c r="OT103" s="193" t="e">
        <f t="shared" si="250"/>
        <v>#N/A</v>
      </c>
      <c r="OU103" s="193" t="e">
        <f t="shared" si="250"/>
        <v>#N/A</v>
      </c>
      <c r="OV103" s="193" t="e">
        <f t="shared" si="250"/>
        <v>#N/A</v>
      </c>
      <c r="OW103" s="193" t="e">
        <f t="shared" si="250"/>
        <v>#N/A</v>
      </c>
      <c r="OX103" s="193" t="e">
        <f t="shared" si="250"/>
        <v>#N/A</v>
      </c>
      <c r="OY103" s="193" t="e">
        <f t="shared" si="250"/>
        <v>#N/A</v>
      </c>
      <c r="OZ103" s="193" t="e">
        <f t="shared" si="250"/>
        <v>#N/A</v>
      </c>
      <c r="PA103" s="193" t="e">
        <f t="shared" si="278"/>
        <v>#N/A</v>
      </c>
      <c r="PB103" s="193" t="e">
        <f t="shared" si="278"/>
        <v>#N/A</v>
      </c>
      <c r="PC103" s="193" t="e">
        <f t="shared" si="278"/>
        <v>#N/A</v>
      </c>
      <c r="PD103" s="193" t="e">
        <f t="shared" si="278"/>
        <v>#N/A</v>
      </c>
      <c r="PE103" s="193" t="e">
        <f t="shared" si="278"/>
        <v>#N/A</v>
      </c>
      <c r="PF103" s="193" t="e">
        <f t="shared" si="278"/>
        <v>#N/A</v>
      </c>
      <c r="PG103" s="193" t="e">
        <f t="shared" si="278"/>
        <v>#N/A</v>
      </c>
      <c r="PH103" s="193" t="e">
        <f t="shared" si="278"/>
        <v>#N/A</v>
      </c>
      <c r="PI103" s="193" t="e">
        <f t="shared" si="278"/>
        <v>#N/A</v>
      </c>
      <c r="PJ103" s="193" t="e">
        <f t="shared" si="278"/>
        <v>#N/A</v>
      </c>
      <c r="PK103" s="193" t="e">
        <f t="shared" si="278"/>
        <v>#N/A</v>
      </c>
      <c r="PL103" s="193" t="e">
        <f t="shared" si="278"/>
        <v>#N/A</v>
      </c>
      <c r="PM103" s="193" t="e">
        <f t="shared" si="278"/>
        <v>#N/A</v>
      </c>
      <c r="PN103" s="193" t="e">
        <f t="shared" si="278"/>
        <v>#N/A</v>
      </c>
      <c r="PO103" s="193" t="e">
        <f t="shared" si="278"/>
        <v>#N/A</v>
      </c>
      <c r="PP103" s="193" t="e">
        <f t="shared" si="199"/>
        <v>#N/A</v>
      </c>
      <c r="PQ103" s="193" t="e">
        <f t="shared" si="258"/>
        <v>#N/A</v>
      </c>
      <c r="PR103" s="193" t="e">
        <f t="shared" si="258"/>
        <v>#N/A</v>
      </c>
      <c r="PS103" s="193" t="e">
        <f t="shared" si="258"/>
        <v>#N/A</v>
      </c>
      <c r="PT103" s="193" t="e">
        <f t="shared" si="258"/>
        <v>#N/A</v>
      </c>
      <c r="PU103" s="193" t="e">
        <f t="shared" si="258"/>
        <v>#N/A</v>
      </c>
      <c r="PV103" s="193" t="e">
        <f t="shared" si="258"/>
        <v>#N/A</v>
      </c>
      <c r="PW103" s="193" t="e">
        <f t="shared" si="258"/>
        <v>#N/A</v>
      </c>
      <c r="PX103" s="193" t="e">
        <f t="shared" si="258"/>
        <v>#N/A</v>
      </c>
    </row>
    <row r="104" spans="1:440" x14ac:dyDescent="0.45">
      <c r="A104" s="310" t="s">
        <v>829</v>
      </c>
      <c r="B104" s="15"/>
      <c r="C104" s="282"/>
      <c r="D104" s="107">
        <f>SUM(D4:D103)</f>
        <v>140.25</v>
      </c>
      <c r="E104" s="107">
        <f>SUM(E4:E103)</f>
        <v>197</v>
      </c>
      <c r="F104" s="107">
        <f>SUM(F4:F103)</f>
        <v>401</v>
      </c>
      <c r="G104" s="283"/>
      <c r="H104" s="126"/>
      <c r="I104" s="15"/>
      <c r="J104" s="15"/>
      <c r="K104" s="16"/>
      <c r="L104" s="15"/>
      <c r="M104" s="15"/>
      <c r="N104" s="15"/>
      <c r="O104" s="300" t="s">
        <v>843</v>
      </c>
      <c r="P104" s="15"/>
      <c r="Q104" s="15"/>
      <c r="R104" s="15"/>
      <c r="S104" s="15"/>
      <c r="T104" s="107">
        <f>SUM(T4:T103)</f>
        <v>221.28097500000001</v>
      </c>
      <c r="U104" s="107">
        <f>SQRT(V104)</f>
        <v>20.667719274889162</v>
      </c>
      <c r="V104" s="108">
        <f>SUM(V4:V103)</f>
        <v>427.15462002562504</v>
      </c>
      <c r="W104" s="106">
        <f>SUM(W4:W103)</f>
        <v>247</v>
      </c>
      <c r="X104" s="205">
        <f>IF(AND(D104&gt;0,E104&gt;0,F104&gt;0,W104&gt;0),ABS(VLOOKUP($W$1,VLookups!$A$30:$B$31,2,FALSE)-_xlfn.NORM.DIST(W104,T104,U104,TRUE)),"")</f>
        <v>0.89332483315616196</v>
      </c>
      <c r="Y104" s="106">
        <f>SUM(Y4:Y103)</f>
        <v>259.7589996103813</v>
      </c>
      <c r="Z104" s="106">
        <f>SUM(Z4:Z103)</f>
        <v>302.09310462793502</v>
      </c>
      <c r="AA104" s="106">
        <f t="shared" ref="AA104:AJ104" si="363">SUM(AA4:AA103)</f>
        <v>167.36901017839816</v>
      </c>
      <c r="AB104" s="106">
        <f t="shared" si="363"/>
        <v>180.6766996066826</v>
      </c>
      <c r="AC104" s="106">
        <f t="shared" si="363"/>
        <v>192.52818130570273</v>
      </c>
      <c r="AD104" s="106">
        <f t="shared" si="363"/>
        <v>204.06299674110161</v>
      </c>
      <c r="AE104" s="106">
        <f t="shared" si="363"/>
        <v>215.87759522813502</v>
      </c>
      <c r="AF104" s="106">
        <f t="shared" si="363"/>
        <v>228.51097127758203</v>
      </c>
      <c r="AG104" s="106">
        <f t="shared" si="363"/>
        <v>242.68901919441649</v>
      </c>
      <c r="AH104" s="106">
        <f t="shared" si="363"/>
        <v>259.7589996103813</v>
      </c>
      <c r="AI104" s="106">
        <f t="shared" si="363"/>
        <v>283.39714481568598</v>
      </c>
      <c r="AJ104" s="106">
        <f t="shared" si="363"/>
        <v>333.14795876062198</v>
      </c>
      <c r="AK104" s="15"/>
      <c r="AL104" s="309"/>
      <c r="AM104" s="201">
        <f>IF(AND(D104&gt;0,E104&gt;0,F104&gt;0),$T$104-(3*$U$104),"")</f>
        <v>159.27781717533253</v>
      </c>
      <c r="AN104" s="202">
        <f>IF(ISNONTEXT($AM104),AM104+(($IE$104-$AM$104)/200),"")</f>
        <v>159.89784875357921</v>
      </c>
      <c r="AO104" s="202">
        <f t="shared" ref="AO104:CZ104" si="364">IF(ISNONTEXT($AM104),AN104+(($IE$104-$AM$104)/200),"")</f>
        <v>160.51788033182589</v>
      </c>
      <c r="AP104" s="202">
        <f t="shared" si="364"/>
        <v>161.13791191007257</v>
      </c>
      <c r="AQ104" s="202">
        <f t="shared" si="364"/>
        <v>161.75794348831926</v>
      </c>
      <c r="AR104" s="202">
        <f t="shared" si="364"/>
        <v>162.37797506656594</v>
      </c>
      <c r="AS104" s="202">
        <f t="shared" si="364"/>
        <v>162.99800664481262</v>
      </c>
      <c r="AT104" s="202">
        <f t="shared" si="364"/>
        <v>163.6180382230593</v>
      </c>
      <c r="AU104" s="202">
        <f t="shared" si="364"/>
        <v>164.23806980130598</v>
      </c>
      <c r="AV104" s="202">
        <f t="shared" si="364"/>
        <v>164.85810137955266</v>
      </c>
      <c r="AW104" s="202">
        <f t="shared" si="364"/>
        <v>165.47813295779935</v>
      </c>
      <c r="AX104" s="202">
        <f t="shared" si="364"/>
        <v>166.09816453604603</v>
      </c>
      <c r="AY104" s="202">
        <f t="shared" si="364"/>
        <v>166.71819611429271</v>
      </c>
      <c r="AZ104" s="202">
        <f t="shared" si="364"/>
        <v>167.33822769253939</v>
      </c>
      <c r="BA104" s="202">
        <f t="shared" si="364"/>
        <v>167.95825927078607</v>
      </c>
      <c r="BB104" s="202">
        <f t="shared" si="364"/>
        <v>168.57829084903275</v>
      </c>
      <c r="BC104" s="202">
        <f t="shared" si="364"/>
        <v>169.19832242727944</v>
      </c>
      <c r="BD104" s="202">
        <f t="shared" si="364"/>
        <v>169.81835400552612</v>
      </c>
      <c r="BE104" s="202">
        <f t="shared" si="364"/>
        <v>170.4383855837728</v>
      </c>
      <c r="BF104" s="202">
        <f t="shared" si="364"/>
        <v>171.05841716201948</v>
      </c>
      <c r="BG104" s="202">
        <f t="shared" si="364"/>
        <v>171.67844874026616</v>
      </c>
      <c r="BH104" s="202">
        <f t="shared" si="364"/>
        <v>172.29848031851284</v>
      </c>
      <c r="BI104" s="202">
        <f t="shared" si="364"/>
        <v>172.91851189675953</v>
      </c>
      <c r="BJ104" s="202">
        <f t="shared" si="364"/>
        <v>173.53854347500621</v>
      </c>
      <c r="BK104" s="202">
        <f t="shared" si="364"/>
        <v>174.15857505325289</v>
      </c>
      <c r="BL104" s="202">
        <f t="shared" si="364"/>
        <v>174.77860663149957</v>
      </c>
      <c r="BM104" s="202">
        <f t="shared" si="364"/>
        <v>175.39863820974625</v>
      </c>
      <c r="BN104" s="202">
        <f t="shared" si="364"/>
        <v>176.01866978799293</v>
      </c>
      <c r="BO104" s="202">
        <f t="shared" si="364"/>
        <v>176.63870136623962</v>
      </c>
      <c r="BP104" s="202">
        <f t="shared" si="364"/>
        <v>177.2587329444863</v>
      </c>
      <c r="BQ104" s="202">
        <f t="shared" si="364"/>
        <v>177.87876452273298</v>
      </c>
      <c r="BR104" s="202">
        <f t="shared" si="364"/>
        <v>178.49879610097966</v>
      </c>
      <c r="BS104" s="202">
        <f t="shared" si="364"/>
        <v>179.11882767922634</v>
      </c>
      <c r="BT104" s="202">
        <f t="shared" si="364"/>
        <v>179.73885925747302</v>
      </c>
      <c r="BU104" s="202">
        <f t="shared" si="364"/>
        <v>180.35889083571971</v>
      </c>
      <c r="BV104" s="202">
        <f t="shared" si="364"/>
        <v>180.97892241396639</v>
      </c>
      <c r="BW104" s="202">
        <f t="shared" si="364"/>
        <v>181.59895399221307</v>
      </c>
      <c r="BX104" s="202">
        <f t="shared" si="364"/>
        <v>182.21898557045975</v>
      </c>
      <c r="BY104" s="202">
        <f t="shared" si="364"/>
        <v>182.83901714870643</v>
      </c>
      <c r="BZ104" s="202">
        <f t="shared" si="364"/>
        <v>183.45904872695311</v>
      </c>
      <c r="CA104" s="202">
        <f t="shared" si="364"/>
        <v>184.0790803051998</v>
      </c>
      <c r="CB104" s="202">
        <f t="shared" si="364"/>
        <v>184.69911188344648</v>
      </c>
      <c r="CC104" s="202">
        <f t="shared" si="364"/>
        <v>185.31914346169316</v>
      </c>
      <c r="CD104" s="202">
        <f t="shared" si="364"/>
        <v>185.93917503993984</v>
      </c>
      <c r="CE104" s="202">
        <f t="shared" si="364"/>
        <v>186.55920661818652</v>
      </c>
      <c r="CF104" s="202">
        <f t="shared" si="364"/>
        <v>187.1792381964332</v>
      </c>
      <c r="CG104" s="202">
        <f t="shared" si="364"/>
        <v>187.79926977467989</v>
      </c>
      <c r="CH104" s="202">
        <f t="shared" si="364"/>
        <v>188.41930135292657</v>
      </c>
      <c r="CI104" s="202">
        <f t="shared" si="364"/>
        <v>189.03933293117325</v>
      </c>
      <c r="CJ104" s="202">
        <f t="shared" si="364"/>
        <v>189.65936450941993</v>
      </c>
      <c r="CK104" s="202">
        <f t="shared" si="364"/>
        <v>190.27939608766661</v>
      </c>
      <c r="CL104" s="202">
        <f t="shared" si="364"/>
        <v>190.89942766591329</v>
      </c>
      <c r="CM104" s="202">
        <f t="shared" si="364"/>
        <v>191.51945924415998</v>
      </c>
      <c r="CN104" s="202">
        <f t="shared" si="364"/>
        <v>192.13949082240666</v>
      </c>
      <c r="CO104" s="202">
        <f t="shared" si="364"/>
        <v>192.75952240065334</v>
      </c>
      <c r="CP104" s="202">
        <f t="shared" si="364"/>
        <v>193.37955397890002</v>
      </c>
      <c r="CQ104" s="202">
        <f t="shared" si="364"/>
        <v>193.9995855571467</v>
      </c>
      <c r="CR104" s="202">
        <f t="shared" si="364"/>
        <v>194.61961713539338</v>
      </c>
      <c r="CS104" s="202">
        <f t="shared" si="364"/>
        <v>195.23964871364007</v>
      </c>
      <c r="CT104" s="202">
        <f t="shared" si="364"/>
        <v>195.85968029188675</v>
      </c>
      <c r="CU104" s="202">
        <f t="shared" si="364"/>
        <v>196.47971187013343</v>
      </c>
      <c r="CV104" s="202">
        <f t="shared" si="364"/>
        <v>197.09974344838011</v>
      </c>
      <c r="CW104" s="202">
        <f t="shared" si="364"/>
        <v>197.71977502662679</v>
      </c>
      <c r="CX104" s="202">
        <f t="shared" si="364"/>
        <v>198.33980660487347</v>
      </c>
      <c r="CY104" s="202">
        <f t="shared" si="364"/>
        <v>198.95983818312016</v>
      </c>
      <c r="CZ104" s="202">
        <f t="shared" si="364"/>
        <v>199.57986976136684</v>
      </c>
      <c r="DA104" s="202">
        <f t="shared" ref="DA104:FL104" si="365">IF(ISNONTEXT($AM104),CZ104+(($IE$104-$AM$104)/200),"")</f>
        <v>200.19990133961352</v>
      </c>
      <c r="DB104" s="202">
        <f t="shared" si="365"/>
        <v>200.8199329178602</v>
      </c>
      <c r="DC104" s="202">
        <f t="shared" si="365"/>
        <v>201.43996449610688</v>
      </c>
      <c r="DD104" s="202">
        <f t="shared" si="365"/>
        <v>202.05999607435356</v>
      </c>
      <c r="DE104" s="202">
        <f t="shared" si="365"/>
        <v>202.68002765260024</v>
      </c>
      <c r="DF104" s="202">
        <f t="shared" si="365"/>
        <v>203.30005923084693</v>
      </c>
      <c r="DG104" s="202">
        <f t="shared" si="365"/>
        <v>203.92009080909361</v>
      </c>
      <c r="DH104" s="202">
        <f t="shared" si="365"/>
        <v>204.54012238734029</v>
      </c>
      <c r="DI104" s="202">
        <f t="shared" si="365"/>
        <v>205.16015396558697</v>
      </c>
      <c r="DJ104" s="202">
        <f t="shared" si="365"/>
        <v>205.78018554383365</v>
      </c>
      <c r="DK104" s="202">
        <f t="shared" si="365"/>
        <v>206.40021712208033</v>
      </c>
      <c r="DL104" s="202">
        <f t="shared" si="365"/>
        <v>207.02024870032702</v>
      </c>
      <c r="DM104" s="202">
        <f t="shared" si="365"/>
        <v>207.6402802785737</v>
      </c>
      <c r="DN104" s="202">
        <f t="shared" si="365"/>
        <v>208.26031185682038</v>
      </c>
      <c r="DO104" s="202">
        <f t="shared" si="365"/>
        <v>208.88034343506706</v>
      </c>
      <c r="DP104" s="202">
        <f t="shared" si="365"/>
        <v>209.50037501331374</v>
      </c>
      <c r="DQ104" s="202">
        <f t="shared" si="365"/>
        <v>210.12040659156042</v>
      </c>
      <c r="DR104" s="202">
        <f t="shared" si="365"/>
        <v>210.74043816980711</v>
      </c>
      <c r="DS104" s="202">
        <f t="shared" si="365"/>
        <v>211.36046974805379</v>
      </c>
      <c r="DT104" s="202">
        <f t="shared" si="365"/>
        <v>211.98050132630047</v>
      </c>
      <c r="DU104" s="202">
        <f t="shared" si="365"/>
        <v>212.60053290454715</v>
      </c>
      <c r="DV104" s="202">
        <f t="shared" si="365"/>
        <v>213.22056448279383</v>
      </c>
      <c r="DW104" s="202">
        <f t="shared" si="365"/>
        <v>213.84059606104051</v>
      </c>
      <c r="DX104" s="202">
        <f t="shared" si="365"/>
        <v>214.4606276392872</v>
      </c>
      <c r="DY104" s="202">
        <f t="shared" si="365"/>
        <v>215.08065921753388</v>
      </c>
      <c r="DZ104" s="202">
        <f t="shared" si="365"/>
        <v>215.70069079578056</v>
      </c>
      <c r="EA104" s="202">
        <f t="shared" si="365"/>
        <v>216.32072237402724</v>
      </c>
      <c r="EB104" s="202">
        <f t="shared" si="365"/>
        <v>216.94075395227392</v>
      </c>
      <c r="EC104" s="202">
        <f t="shared" si="365"/>
        <v>217.5607855305206</v>
      </c>
      <c r="ED104" s="202">
        <f t="shared" si="365"/>
        <v>218.18081710876729</v>
      </c>
      <c r="EE104" s="202">
        <f t="shared" si="365"/>
        <v>218.80084868701397</v>
      </c>
      <c r="EF104" s="202">
        <f t="shared" si="365"/>
        <v>219.42088026526065</v>
      </c>
      <c r="EG104" s="202">
        <f t="shared" si="365"/>
        <v>220.04091184350733</v>
      </c>
      <c r="EH104" s="202">
        <f t="shared" si="365"/>
        <v>220.66094342175401</v>
      </c>
      <c r="EI104" s="202">
        <f t="shared" si="365"/>
        <v>221.28097500000069</v>
      </c>
      <c r="EJ104" s="202">
        <f t="shared" si="365"/>
        <v>221.90100657824738</v>
      </c>
      <c r="EK104" s="202">
        <f t="shared" si="365"/>
        <v>222.52103815649406</v>
      </c>
      <c r="EL104" s="202">
        <f t="shared" si="365"/>
        <v>223.14106973474074</v>
      </c>
      <c r="EM104" s="202">
        <f t="shared" si="365"/>
        <v>223.76110131298742</v>
      </c>
      <c r="EN104" s="202">
        <f t="shared" si="365"/>
        <v>224.3811328912341</v>
      </c>
      <c r="EO104" s="202">
        <f t="shared" si="365"/>
        <v>225.00116446948078</v>
      </c>
      <c r="EP104" s="202">
        <f t="shared" si="365"/>
        <v>225.62119604772747</v>
      </c>
      <c r="EQ104" s="202">
        <f t="shared" si="365"/>
        <v>226.24122762597415</v>
      </c>
      <c r="ER104" s="202">
        <f t="shared" si="365"/>
        <v>226.86125920422083</v>
      </c>
      <c r="ES104" s="202">
        <f t="shared" si="365"/>
        <v>227.48129078246751</v>
      </c>
      <c r="ET104" s="202">
        <f t="shared" si="365"/>
        <v>228.10132236071419</v>
      </c>
      <c r="EU104" s="202">
        <f t="shared" si="365"/>
        <v>228.72135393896087</v>
      </c>
      <c r="EV104" s="202">
        <f t="shared" si="365"/>
        <v>229.34138551720756</v>
      </c>
      <c r="EW104" s="202">
        <f t="shared" si="365"/>
        <v>229.96141709545424</v>
      </c>
      <c r="EX104" s="202">
        <f t="shared" si="365"/>
        <v>230.58144867370092</v>
      </c>
      <c r="EY104" s="202">
        <f t="shared" si="365"/>
        <v>231.2014802519476</v>
      </c>
      <c r="EZ104" s="202">
        <f t="shared" si="365"/>
        <v>231.82151183019428</v>
      </c>
      <c r="FA104" s="202">
        <f t="shared" si="365"/>
        <v>232.44154340844096</v>
      </c>
      <c r="FB104" s="202">
        <f t="shared" si="365"/>
        <v>233.06157498668765</v>
      </c>
      <c r="FC104" s="202">
        <f t="shared" si="365"/>
        <v>233.68160656493433</v>
      </c>
      <c r="FD104" s="202">
        <f t="shared" si="365"/>
        <v>234.30163814318101</v>
      </c>
      <c r="FE104" s="202">
        <f t="shared" si="365"/>
        <v>234.92166972142769</v>
      </c>
      <c r="FF104" s="202">
        <f t="shared" si="365"/>
        <v>235.54170129967437</v>
      </c>
      <c r="FG104" s="202">
        <f t="shared" si="365"/>
        <v>236.16173287792105</v>
      </c>
      <c r="FH104" s="202">
        <f t="shared" si="365"/>
        <v>236.78176445616774</v>
      </c>
      <c r="FI104" s="202">
        <f t="shared" si="365"/>
        <v>237.40179603441442</v>
      </c>
      <c r="FJ104" s="202">
        <f t="shared" si="365"/>
        <v>238.0218276126611</v>
      </c>
      <c r="FK104" s="202">
        <f t="shared" si="365"/>
        <v>238.64185919090778</v>
      </c>
      <c r="FL104" s="202">
        <f t="shared" si="365"/>
        <v>239.26189076915446</v>
      </c>
      <c r="FM104" s="202">
        <f t="shared" ref="FM104:HX104" si="366">IF(ISNONTEXT($AM104),FL104+(($IE$104-$AM$104)/200),"")</f>
        <v>239.88192234740114</v>
      </c>
      <c r="FN104" s="202">
        <f t="shared" si="366"/>
        <v>240.50195392564783</v>
      </c>
      <c r="FO104" s="202">
        <f t="shared" si="366"/>
        <v>241.12198550389451</v>
      </c>
      <c r="FP104" s="202">
        <f t="shared" si="366"/>
        <v>241.74201708214119</v>
      </c>
      <c r="FQ104" s="202">
        <f t="shared" si="366"/>
        <v>242.36204866038787</v>
      </c>
      <c r="FR104" s="202">
        <f t="shared" si="366"/>
        <v>242.98208023863455</v>
      </c>
      <c r="FS104" s="202">
        <f t="shared" si="366"/>
        <v>243.60211181688123</v>
      </c>
      <c r="FT104" s="202">
        <f t="shared" si="366"/>
        <v>244.22214339512792</v>
      </c>
      <c r="FU104" s="202">
        <f t="shared" si="366"/>
        <v>244.8421749733746</v>
      </c>
      <c r="FV104" s="202">
        <f t="shared" si="366"/>
        <v>245.46220655162128</v>
      </c>
      <c r="FW104" s="202">
        <f t="shared" si="366"/>
        <v>246.08223812986796</v>
      </c>
      <c r="FX104" s="202">
        <f t="shared" si="366"/>
        <v>246.70226970811464</v>
      </c>
      <c r="FY104" s="202">
        <f t="shared" si="366"/>
        <v>247.32230128636132</v>
      </c>
      <c r="FZ104" s="202">
        <f t="shared" si="366"/>
        <v>247.94233286460801</v>
      </c>
      <c r="GA104" s="202">
        <f t="shared" si="366"/>
        <v>248.56236444285469</v>
      </c>
      <c r="GB104" s="202">
        <f t="shared" si="366"/>
        <v>249.18239602110137</v>
      </c>
      <c r="GC104" s="202">
        <f t="shared" si="366"/>
        <v>249.80242759934805</v>
      </c>
      <c r="GD104" s="202">
        <f t="shared" si="366"/>
        <v>250.42245917759473</v>
      </c>
      <c r="GE104" s="202">
        <f t="shared" si="366"/>
        <v>251.04249075584141</v>
      </c>
      <c r="GF104" s="202">
        <f t="shared" si="366"/>
        <v>251.6625223340881</v>
      </c>
      <c r="GG104" s="202">
        <f t="shared" si="366"/>
        <v>252.28255391233478</v>
      </c>
      <c r="GH104" s="202">
        <f t="shared" si="366"/>
        <v>252.90258549058146</v>
      </c>
      <c r="GI104" s="202">
        <f t="shared" si="366"/>
        <v>253.52261706882814</v>
      </c>
      <c r="GJ104" s="202">
        <f t="shared" si="366"/>
        <v>254.14264864707482</v>
      </c>
      <c r="GK104" s="202">
        <f t="shared" si="366"/>
        <v>254.7626802253215</v>
      </c>
      <c r="GL104" s="202">
        <f t="shared" si="366"/>
        <v>255.38271180356818</v>
      </c>
      <c r="GM104" s="202">
        <f t="shared" si="366"/>
        <v>256.00274338181487</v>
      </c>
      <c r="GN104" s="202">
        <f t="shared" si="366"/>
        <v>256.62277496006152</v>
      </c>
      <c r="GO104" s="202">
        <f t="shared" si="366"/>
        <v>257.24280653830817</v>
      </c>
      <c r="GP104" s="202">
        <f t="shared" si="366"/>
        <v>257.86283811655483</v>
      </c>
      <c r="GQ104" s="202">
        <f t="shared" si="366"/>
        <v>258.48286969480148</v>
      </c>
      <c r="GR104" s="202">
        <f t="shared" si="366"/>
        <v>259.10290127304813</v>
      </c>
      <c r="GS104" s="202">
        <f t="shared" si="366"/>
        <v>259.72293285129479</v>
      </c>
      <c r="GT104" s="202">
        <f t="shared" si="366"/>
        <v>260.34296442954144</v>
      </c>
      <c r="GU104" s="202">
        <f t="shared" si="366"/>
        <v>260.96299600778809</v>
      </c>
      <c r="GV104" s="202">
        <f t="shared" si="366"/>
        <v>261.58302758603475</v>
      </c>
      <c r="GW104" s="202">
        <f t="shared" si="366"/>
        <v>262.2030591642814</v>
      </c>
      <c r="GX104" s="202">
        <f t="shared" si="366"/>
        <v>262.82309074252805</v>
      </c>
      <c r="GY104" s="202">
        <f t="shared" si="366"/>
        <v>263.44312232077471</v>
      </c>
      <c r="GZ104" s="202">
        <f t="shared" si="366"/>
        <v>264.06315389902136</v>
      </c>
      <c r="HA104" s="202">
        <f t="shared" si="366"/>
        <v>264.68318547726801</v>
      </c>
      <c r="HB104" s="202">
        <f t="shared" si="366"/>
        <v>265.30321705551466</v>
      </c>
      <c r="HC104" s="202">
        <f t="shared" si="366"/>
        <v>265.92324863376132</v>
      </c>
      <c r="HD104" s="202">
        <f t="shared" si="366"/>
        <v>266.54328021200797</v>
      </c>
      <c r="HE104" s="202">
        <f t="shared" si="366"/>
        <v>267.16331179025462</v>
      </c>
      <c r="HF104" s="202">
        <f t="shared" si="366"/>
        <v>267.78334336850128</v>
      </c>
      <c r="HG104" s="202">
        <f t="shared" si="366"/>
        <v>268.40337494674793</v>
      </c>
      <c r="HH104" s="202">
        <f t="shared" si="366"/>
        <v>269.02340652499458</v>
      </c>
      <c r="HI104" s="202">
        <f t="shared" si="366"/>
        <v>269.64343810324124</v>
      </c>
      <c r="HJ104" s="202">
        <f t="shared" si="366"/>
        <v>270.26346968148789</v>
      </c>
      <c r="HK104" s="202">
        <f t="shared" si="366"/>
        <v>270.88350125973454</v>
      </c>
      <c r="HL104" s="202">
        <f t="shared" si="366"/>
        <v>271.5035328379812</v>
      </c>
      <c r="HM104" s="202">
        <f t="shared" si="366"/>
        <v>272.12356441622785</v>
      </c>
      <c r="HN104" s="202">
        <f t="shared" si="366"/>
        <v>272.7435959944745</v>
      </c>
      <c r="HO104" s="202">
        <f t="shared" si="366"/>
        <v>273.36362757272116</v>
      </c>
      <c r="HP104" s="202">
        <f t="shared" si="366"/>
        <v>273.98365915096781</v>
      </c>
      <c r="HQ104" s="202">
        <f t="shared" si="366"/>
        <v>274.60369072921446</v>
      </c>
      <c r="HR104" s="202">
        <f t="shared" si="366"/>
        <v>275.22372230746112</v>
      </c>
      <c r="HS104" s="202">
        <f t="shared" si="366"/>
        <v>275.84375388570777</v>
      </c>
      <c r="HT104" s="202">
        <f t="shared" si="366"/>
        <v>276.46378546395442</v>
      </c>
      <c r="HU104" s="202">
        <f t="shared" si="366"/>
        <v>277.08381704220108</v>
      </c>
      <c r="HV104" s="202">
        <f t="shared" si="366"/>
        <v>277.70384862044773</v>
      </c>
      <c r="HW104" s="202">
        <f t="shared" si="366"/>
        <v>278.32388019869438</v>
      </c>
      <c r="HX104" s="202">
        <f t="shared" si="366"/>
        <v>278.94391177694104</v>
      </c>
      <c r="HY104" s="202">
        <f t="shared" ref="HY104:ID104" si="367">IF(ISNONTEXT($AM104),HX104+(($IE$104-$AM$104)/200),"")</f>
        <v>279.56394335518769</v>
      </c>
      <c r="HZ104" s="202">
        <f t="shared" si="367"/>
        <v>280.18397493343434</v>
      </c>
      <c r="IA104" s="202">
        <f t="shared" si="367"/>
        <v>280.804006511681</v>
      </c>
      <c r="IB104" s="202">
        <f t="shared" si="367"/>
        <v>281.42403808992765</v>
      </c>
      <c r="IC104" s="202">
        <f t="shared" si="367"/>
        <v>282.0440696681743</v>
      </c>
      <c r="ID104" s="202">
        <f t="shared" si="367"/>
        <v>282.66410124642096</v>
      </c>
      <c r="IE104" s="201">
        <f>IF(AND(D104&gt;0,E104&gt;0,F104&gt;0),$T$104+(3*$U$104),"")</f>
        <v>283.28413282466749</v>
      </c>
      <c r="IF104" s="193">
        <f>IF(ISNONTEXT($U104),_xlfn.NORM.DIST(AM104,$T104,$U104,FALSE),NA())</f>
        <v>2.1443335633664274E-4</v>
      </c>
      <c r="IG104" s="193">
        <f t="shared" ref="IG104:KR104" si="368">IF(ISNONTEXT($U104),_xlfn.NORM.DIST(AN104,$T104,$U104,FALSE),NA())</f>
        <v>2.3452190546578591E-4</v>
      </c>
      <c r="IH104" s="193">
        <f t="shared" si="368"/>
        <v>2.5626165107370984E-4</v>
      </c>
      <c r="II104" s="193">
        <f t="shared" si="368"/>
        <v>2.7976472917815492E-4</v>
      </c>
      <c r="IJ104" s="193">
        <f t="shared" si="368"/>
        <v>3.0514863843387352E-4</v>
      </c>
      <c r="IK104" s="193">
        <f t="shared" si="368"/>
        <v>3.3253629000875163E-4</v>
      </c>
      <c r="IL104" s="193">
        <f t="shared" si="368"/>
        <v>3.6205603657836255E-4</v>
      </c>
      <c r="IM104" s="193">
        <f t="shared" si="368"/>
        <v>3.9384167838179309E-4</v>
      </c>
      <c r="IN104" s="193">
        <f t="shared" si="368"/>
        <v>4.2803244424678959E-4</v>
      </c>
      <c r="IO104" s="193">
        <f t="shared" si="368"/>
        <v>4.6477294547011313E-4</v>
      </c>
      <c r="IP104" s="193">
        <f t="shared" si="368"/>
        <v>5.0421310043067527E-4</v>
      </c>
      <c r="IQ104" s="193">
        <f t="shared" si="368"/>
        <v>5.4650802781995979E-4</v>
      </c>
      <c r="IR104" s="193">
        <f t="shared" si="368"/>
        <v>5.9181790639759447E-4</v>
      </c>
      <c r="IS104" s="193">
        <f t="shared" si="368"/>
        <v>6.4030779922099061E-4</v>
      </c>
      <c r="IT104" s="193">
        <f t="shared" si="368"/>
        <v>6.9214744035788584E-4</v>
      </c>
      <c r="IU104" s="193">
        <f t="shared" si="368"/>
        <v>7.4751098217044204E-4</v>
      </c>
      <c r="IV104" s="193">
        <f t="shared" si="368"/>
        <v>8.0657670136032391E-4</v>
      </c>
      <c r="IW104" s="193">
        <f t="shared" si="368"/>
        <v>8.6952666208672715E-4</v>
      </c>
      <c r="IX104" s="193">
        <f t="shared" si="368"/>
        <v>9.365463346144205E-4</v>
      </c>
      <c r="IY104" s="193">
        <f t="shared" si="368"/>
        <v>1.0078241681170804E-3</v>
      </c>
      <c r="IZ104" s="193">
        <f t="shared" si="368"/>
        <v>1.0835511164529962E-3</v>
      </c>
      <c r="JA104" s="193">
        <f t="shared" si="368"/>
        <v>1.1639201159457583E-3</v>
      </c>
      <c r="JB104" s="193">
        <f t="shared" si="368"/>
        <v>1.2491255144419689E-3</v>
      </c>
      <c r="JC104" s="193">
        <f t="shared" si="368"/>
        <v>1.3393624511810352E-3</v>
      </c>
      <c r="JD104" s="193">
        <f t="shared" si="368"/>
        <v>1.4348261872983493E-3</v>
      </c>
      <c r="JE104" s="193">
        <f t="shared" si="368"/>
        <v>1.5357113870919962E-3</v>
      </c>
      <c r="JF104" s="193">
        <f t="shared" si="368"/>
        <v>1.6422113505135103E-3</v>
      </c>
      <c r="JG104" s="193">
        <f t="shared" si="368"/>
        <v>1.754517197694103E-3</v>
      </c>
      <c r="JH104" s="193">
        <f t="shared" si="368"/>
        <v>1.8728170066875441E-3</v>
      </c>
      <c r="JI104" s="193">
        <f t="shared" si="368"/>
        <v>1.9972949059979261E-3</v>
      </c>
      <c r="JJ104" s="193">
        <f t="shared" si="368"/>
        <v>2.1281301238626395E-3</v>
      </c>
      <c r="JK104" s="193">
        <f t="shared" si="368"/>
        <v>2.2654959966759689E-3</v>
      </c>
      <c r="JL104" s="193">
        <f t="shared" si="368"/>
        <v>2.4095589393638562E-3</v>
      </c>
      <c r="JM104" s="193">
        <f t="shared" si="368"/>
        <v>2.5604773809530679E-3</v>
      </c>
      <c r="JN104" s="193">
        <f t="shared" si="368"/>
        <v>2.718400669014825E-3</v>
      </c>
      <c r="JO104" s="193">
        <f t="shared" si="368"/>
        <v>2.8834679471006612E-3</v>
      </c>
      <c r="JP104" s="193">
        <f t="shared" si="368"/>
        <v>3.0558070097233213E-3</v>
      </c>
      <c r="JQ104" s="193">
        <f t="shared" si="368"/>
        <v>3.2355331398639447E-3</v>
      </c>
      <c r="JR104" s="193">
        <f t="shared" si="368"/>
        <v>3.4227479344047943E-3</v>
      </c>
      <c r="JS104" s="193">
        <f t="shared" si="368"/>
        <v>3.6175381232901108E-3</v>
      </c>
      <c r="JT104" s="193">
        <f t="shared" si="368"/>
        <v>3.8199743886021716E-3</v>
      </c>
      <c r="JU104" s="193">
        <f t="shared" si="368"/>
        <v>4.0301101901009419E-3</v>
      </c>
      <c r="JV104" s="193">
        <f t="shared" si="368"/>
        <v>4.2479806041094302E-3</v>
      </c>
      <c r="JW104" s="193">
        <f t="shared" si="368"/>
        <v>4.4736011829287223E-3</v>
      </c>
      <c r="JX104" s="193">
        <f t="shared" si="368"/>
        <v>4.7069668422323584E-3</v>
      </c>
      <c r="JY104" s="193">
        <f t="shared" si="368"/>
        <v>4.9480507841148319E-3</v>
      </c>
      <c r="JZ104" s="193">
        <f t="shared" si="368"/>
        <v>5.1968034636498362E-3</v>
      </c>
      <c r="KA104" s="193">
        <f t="shared" si="368"/>
        <v>5.4531516069461312E-3</v>
      </c>
      <c r="KB104" s="193">
        <f t="shared" si="368"/>
        <v>5.7169972887692452E-3</v>
      </c>
      <c r="KC104" s="193">
        <f t="shared" si="368"/>
        <v>5.9882170778221928E-3</v>
      </c>
      <c r="KD104" s="193">
        <f t="shared" si="368"/>
        <v>6.2666612577448773E-3</v>
      </c>
      <c r="KE104" s="193">
        <f t="shared" si="368"/>
        <v>6.552153131797407E-3</v>
      </c>
      <c r="KF104" s="193">
        <f t="shared" si="368"/>
        <v>6.844488419034853E-3</v>
      </c>
      <c r="KG104" s="193">
        <f t="shared" si="368"/>
        <v>7.1434347495583153E-3</v>
      </c>
      <c r="KH104" s="193">
        <f t="shared" si="368"/>
        <v>7.4487312661383684E-3</v>
      </c>
      <c r="KI104" s="193">
        <f t="shared" si="368"/>
        <v>7.7600883391514717E-3</v>
      </c>
      <c r="KJ104" s="193">
        <f t="shared" si="368"/>
        <v>8.0771874013473213E-3</v>
      </c>
      <c r="KK104" s="193">
        <f t="shared" si="368"/>
        <v>8.39968090847645E-3</v>
      </c>
      <c r="KL104" s="193">
        <f t="shared" si="368"/>
        <v>8.7271924312534981E-3</v>
      </c>
      <c r="KM104" s="193">
        <f t="shared" si="368"/>
        <v>9.0593168835141416E-3</v>
      </c>
      <c r="KN104" s="193">
        <f t="shared" si="368"/>
        <v>9.3956208907457674E-3</v>
      </c>
      <c r="KO104" s="193">
        <f t="shared" si="368"/>
        <v>9.735643302436002E-3</v>
      </c>
      <c r="KP104" s="193">
        <f t="shared" si="368"/>
        <v>1.007889585089356E-2</v>
      </c>
      <c r="KQ104" s="193">
        <f t="shared" si="368"/>
        <v>1.0424863958356631E-2</v>
      </c>
      <c r="KR104" s="193">
        <f t="shared" si="368"/>
        <v>1.077300769332035E-2</v>
      </c>
      <c r="KS104" s="193">
        <f t="shared" ref="KS104:ND104" si="369">IF(ISNONTEXT($U104),_xlfn.NORM.DIST(CZ104,$T104,$U104,FALSE),NA())</f>
        <v>1.1122762876092481E-2</v>
      </c>
      <c r="KT104" s="193">
        <f t="shared" si="369"/>
        <v>1.1473542332631502E-2</v>
      </c>
      <c r="KU104" s="193">
        <f t="shared" si="369"/>
        <v>1.1824737294740305E-2</v>
      </c>
      <c r="KV104" s="193">
        <f t="shared" si="369"/>
        <v>1.2175718943689401E-2</v>
      </c>
      <c r="KW104" s="193">
        <f t="shared" si="369"/>
        <v>1.2525840093332829E-2</v>
      </c>
      <c r="KX104" s="193">
        <f t="shared" si="369"/>
        <v>1.2874437007766418E-2</v>
      </c>
      <c r="KY104" s="193">
        <f t="shared" si="369"/>
        <v>1.322083134756954E-2</v>
      </c>
      <c r="KZ104" s="193">
        <f t="shared" si="369"/>
        <v>1.356433223767646E-2</v>
      </c>
      <c r="LA104" s="193">
        <f t="shared" si="369"/>
        <v>1.3904238448950727E-2</v>
      </c>
      <c r="LB104" s="193">
        <f t="shared" si="369"/>
        <v>1.423984068459383E-2</v>
      </c>
      <c r="LC104" s="193">
        <f t="shared" si="369"/>
        <v>1.4570423961616587E-2</v>
      </c>
      <c r="LD104" s="193">
        <f t="shared" si="369"/>
        <v>1.4895270076746746E-2</v>
      </c>
      <c r="LE104" s="193">
        <f t="shared" si="369"/>
        <v>1.5213660145347075E-2</v>
      </c>
      <c r="LF104" s="193">
        <f t="shared" si="369"/>
        <v>1.5524877201183037E-2</v>
      </c>
      <c r="LG104" s="193">
        <f t="shared" si="369"/>
        <v>1.5828208844215309E-2</v>
      </c>
      <c r="LH104" s="193">
        <f t="shared" si="369"/>
        <v>1.6122949923007023E-2</v>
      </c>
      <c r="LI104" s="193">
        <f t="shared" si="369"/>
        <v>1.6408405237835131E-2</v>
      </c>
      <c r="LJ104" s="193">
        <f t="shared" si="369"/>
        <v>1.6683892250185774E-2</v>
      </c>
      <c r="LK104" s="193">
        <f t="shared" si="369"/>
        <v>1.6948743783999808E-2</v>
      </c>
      <c r="LL104" s="193">
        <f t="shared" si="369"/>
        <v>1.7202310703821406E-2</v>
      </c>
      <c r="LM104" s="193">
        <f t="shared" si="369"/>
        <v>1.7443964554893346E-2</v>
      </c>
      <c r="LN104" s="193">
        <f t="shared" si="369"/>
        <v>1.7673100150239828E-2</v>
      </c>
      <c r="LO104" s="193">
        <f t="shared" si="369"/>
        <v>1.7889138089883374E-2</v>
      </c>
      <c r="LP104" s="193">
        <f t="shared" si="369"/>
        <v>1.8091527197557099E-2</v>
      </c>
      <c r="LQ104" s="193">
        <f t="shared" si="369"/>
        <v>1.8279746860597631E-2</v>
      </c>
      <c r="LR104" s="193">
        <f t="shared" si="369"/>
        <v>1.8453309259135603E-2</v>
      </c>
      <c r="LS104" s="193">
        <f t="shared" si="369"/>
        <v>1.8611761471238039E-2</v>
      </c>
      <c r="LT104" s="193">
        <f t="shared" si="369"/>
        <v>1.875468744129706E-2</v>
      </c>
      <c r="LU104" s="193">
        <f t="shared" si="369"/>
        <v>1.8881709799697752E-2</v>
      </c>
      <c r="LV104" s="193">
        <f t="shared" si="369"/>
        <v>1.8992491522630099E-2</v>
      </c>
      <c r="LW104" s="193">
        <f t="shared" si="369"/>
        <v>1.9086737421829352E-2</v>
      </c>
      <c r="LX104" s="193">
        <f t="shared" si="369"/>
        <v>1.9164195455029554E-2</v>
      </c>
      <c r="LY104" s="193">
        <f t="shared" si="369"/>
        <v>1.9224657848988531E-2</v>
      </c>
      <c r="LZ104" s="193">
        <f t="shared" si="369"/>
        <v>1.926796202808127E-2</v>
      </c>
      <c r="MA104" s="193">
        <f t="shared" si="369"/>
        <v>1.9293991342653291E-2</v>
      </c>
      <c r="MB104" s="193">
        <f t="shared" si="369"/>
        <v>1.930267559256715E-2</v>
      </c>
      <c r="MC104" s="193">
        <f t="shared" si="369"/>
        <v>1.9293991342653256E-2</v>
      </c>
      <c r="MD104" s="193">
        <f t="shared" si="369"/>
        <v>1.926796202808119E-2</v>
      </c>
      <c r="ME104" s="193">
        <f t="shared" si="369"/>
        <v>1.9224657848988417E-2</v>
      </c>
      <c r="MF104" s="193">
        <f t="shared" si="369"/>
        <v>1.9164195455029401E-2</v>
      </c>
      <c r="MG104" s="193">
        <f t="shared" si="369"/>
        <v>1.9086737421829161E-2</v>
      </c>
      <c r="MH104" s="193">
        <f t="shared" si="369"/>
        <v>1.899249152262987E-2</v>
      </c>
      <c r="MI104" s="193">
        <f t="shared" si="369"/>
        <v>1.8881709799697489E-2</v>
      </c>
      <c r="MJ104" s="193">
        <f t="shared" si="369"/>
        <v>1.8754687441296766E-2</v>
      </c>
      <c r="MK104" s="193">
        <f t="shared" si="369"/>
        <v>1.8611761471237706E-2</v>
      </c>
      <c r="ML104" s="193">
        <f t="shared" si="369"/>
        <v>1.8453309259135235E-2</v>
      </c>
      <c r="MM104" s="193">
        <f t="shared" si="369"/>
        <v>1.8279746860597232E-2</v>
      </c>
      <c r="MN104" s="193">
        <f t="shared" si="369"/>
        <v>1.8091527197556665E-2</v>
      </c>
      <c r="MO104" s="193">
        <f t="shared" si="369"/>
        <v>1.7889138089882912E-2</v>
      </c>
      <c r="MP104" s="193">
        <f t="shared" si="369"/>
        <v>1.7673100150239339E-2</v>
      </c>
      <c r="MQ104" s="193">
        <f t="shared" si="369"/>
        <v>1.7443964554892825E-2</v>
      </c>
      <c r="MR104" s="193">
        <f t="shared" si="369"/>
        <v>1.7202310703820861E-2</v>
      </c>
      <c r="MS104" s="193">
        <f t="shared" si="369"/>
        <v>1.6948743783999239E-2</v>
      </c>
      <c r="MT104" s="193">
        <f t="shared" si="369"/>
        <v>1.6683892250185177E-2</v>
      </c>
      <c r="MU104" s="193">
        <f t="shared" si="369"/>
        <v>1.640840523783451E-2</v>
      </c>
      <c r="MV104" s="193">
        <f t="shared" si="369"/>
        <v>1.6122949923006381E-2</v>
      </c>
      <c r="MW104" s="193">
        <f t="shared" si="369"/>
        <v>1.5828208844214653E-2</v>
      </c>
      <c r="MX104" s="193">
        <f t="shared" si="369"/>
        <v>1.5524877201182362E-2</v>
      </c>
      <c r="MY104" s="193">
        <f t="shared" si="369"/>
        <v>1.5213660145346383E-2</v>
      </c>
      <c r="MZ104" s="193">
        <f t="shared" si="369"/>
        <v>1.4895270076746039E-2</v>
      </c>
      <c r="NA104" s="193">
        <f t="shared" si="369"/>
        <v>1.4570423961615864E-2</v>
      </c>
      <c r="NB104" s="193">
        <f t="shared" si="369"/>
        <v>1.4239840684593096E-2</v>
      </c>
      <c r="NC104" s="193">
        <f t="shared" si="369"/>
        <v>1.3904238448949982E-2</v>
      </c>
      <c r="ND104" s="193">
        <f t="shared" si="369"/>
        <v>1.3564332237675707E-2</v>
      </c>
      <c r="NE104" s="193">
        <f t="shared" ref="NE104:PP104" si="370">IF(ISNONTEXT($U104),_xlfn.NORM.DIST(FL104,$T104,$U104,FALSE),NA())</f>
        <v>1.3220831347568782E-2</v>
      </c>
      <c r="NF104" s="193">
        <f t="shared" si="370"/>
        <v>1.2874437007765655E-2</v>
      </c>
      <c r="NG104" s="193">
        <f t="shared" si="370"/>
        <v>1.2525840093332059E-2</v>
      </c>
      <c r="NH104" s="193">
        <f t="shared" si="370"/>
        <v>1.2175718943688629E-2</v>
      </c>
      <c r="NI104" s="193">
        <f t="shared" si="370"/>
        <v>1.1824737294739533E-2</v>
      </c>
      <c r="NJ104" s="193">
        <f t="shared" si="370"/>
        <v>1.1473542332630728E-2</v>
      </c>
      <c r="NK104" s="193">
        <f t="shared" si="370"/>
        <v>1.1122762876091713E-2</v>
      </c>
      <c r="NL104" s="193">
        <f t="shared" si="370"/>
        <v>1.077300769331958E-2</v>
      </c>
      <c r="NM104" s="193">
        <f t="shared" si="370"/>
        <v>1.042486395835587E-2</v>
      </c>
      <c r="NN104" s="193">
        <f t="shared" si="370"/>
        <v>1.0078895850892803E-2</v>
      </c>
      <c r="NO104" s="193">
        <f t="shared" si="370"/>
        <v>9.7356433024352474E-3</v>
      </c>
      <c r="NP104" s="193">
        <f t="shared" si="370"/>
        <v>9.3956208907450232E-3</v>
      </c>
      <c r="NQ104" s="193">
        <f t="shared" si="370"/>
        <v>9.0593168835134061E-3</v>
      </c>
      <c r="NR104" s="193">
        <f t="shared" si="370"/>
        <v>8.7271924312527695E-3</v>
      </c>
      <c r="NS104" s="193">
        <f t="shared" si="370"/>
        <v>8.3996809084757335E-3</v>
      </c>
      <c r="NT104" s="193">
        <f t="shared" si="370"/>
        <v>8.077187401346617E-3</v>
      </c>
      <c r="NU104" s="193">
        <f t="shared" si="370"/>
        <v>7.7600883391507813E-3</v>
      </c>
      <c r="NV104" s="193">
        <f t="shared" si="370"/>
        <v>7.4487312661376901E-3</v>
      </c>
      <c r="NW104" s="193">
        <f t="shared" si="370"/>
        <v>7.1434347495576492E-3</v>
      </c>
      <c r="NX104" s="193">
        <f t="shared" si="370"/>
        <v>6.8444884190342042E-3</v>
      </c>
      <c r="NY104" s="193">
        <f t="shared" si="370"/>
        <v>6.5521531317967721E-3</v>
      </c>
      <c r="NZ104" s="193">
        <f t="shared" si="370"/>
        <v>6.2666612577442554E-3</v>
      </c>
      <c r="OA104" s="193">
        <f t="shared" si="370"/>
        <v>5.9882170778215891E-3</v>
      </c>
      <c r="OB104" s="193">
        <f t="shared" si="370"/>
        <v>5.7169972887686571E-3</v>
      </c>
      <c r="OC104" s="193">
        <f t="shared" si="370"/>
        <v>5.4531516069455579E-3</v>
      </c>
      <c r="OD104" s="193">
        <f t="shared" si="370"/>
        <v>5.1968034636492811E-3</v>
      </c>
      <c r="OE104" s="193">
        <f t="shared" si="370"/>
        <v>4.9480507841142924E-3</v>
      </c>
      <c r="OF104" s="193">
        <f t="shared" si="370"/>
        <v>4.7069668422318354E-3</v>
      </c>
      <c r="OG104" s="193">
        <f t="shared" si="370"/>
        <v>4.4736011829282279E-3</v>
      </c>
      <c r="OH104" s="193">
        <f t="shared" si="370"/>
        <v>4.2479806041089618E-3</v>
      </c>
      <c r="OI104" s="193">
        <f t="shared" si="370"/>
        <v>4.0301101901005021E-3</v>
      </c>
      <c r="OJ104" s="193">
        <f t="shared" si="370"/>
        <v>3.8199743886017574E-3</v>
      </c>
      <c r="OK104" s="193">
        <f t="shared" si="370"/>
        <v>3.6175381232897191E-3</v>
      </c>
      <c r="OL104" s="193">
        <f t="shared" si="370"/>
        <v>3.4227479344044274E-3</v>
      </c>
      <c r="OM104" s="193">
        <f t="shared" si="370"/>
        <v>3.2355331398635999E-3</v>
      </c>
      <c r="ON104" s="193">
        <f t="shared" si="370"/>
        <v>3.0558070097229982E-3</v>
      </c>
      <c r="OO104" s="193">
        <f t="shared" si="370"/>
        <v>2.8834679471003597E-3</v>
      </c>
      <c r="OP104" s="193">
        <f t="shared" si="370"/>
        <v>2.7184006690145453E-3</v>
      </c>
      <c r="OQ104" s="193">
        <f t="shared" si="370"/>
        <v>2.5604773809528077E-3</v>
      </c>
      <c r="OR104" s="193">
        <f t="shared" si="370"/>
        <v>2.4095589393636129E-3</v>
      </c>
      <c r="OS104" s="193">
        <f t="shared" si="370"/>
        <v>2.2654959966757439E-3</v>
      </c>
      <c r="OT104" s="193">
        <f t="shared" si="370"/>
        <v>2.1281301238624288E-3</v>
      </c>
      <c r="OU104" s="193">
        <f t="shared" si="370"/>
        <v>1.9972949059977314E-3</v>
      </c>
      <c r="OV104" s="193">
        <f t="shared" si="370"/>
        <v>1.8728170066873663E-3</v>
      </c>
      <c r="OW104" s="193">
        <f t="shared" si="370"/>
        <v>1.7545171976939395E-3</v>
      </c>
      <c r="OX104" s="193">
        <f t="shared" si="370"/>
        <v>1.6422113505133605E-3</v>
      </c>
      <c r="OY104" s="193">
        <f t="shared" si="370"/>
        <v>1.5357113870918579E-3</v>
      </c>
      <c r="OZ104" s="193">
        <f t="shared" si="370"/>
        <v>1.4348261872982231E-3</v>
      </c>
      <c r="PA104" s="193">
        <f t="shared" si="370"/>
        <v>1.3393624511809199E-3</v>
      </c>
      <c r="PB104" s="193">
        <f t="shared" si="370"/>
        <v>1.249125514441865E-3</v>
      </c>
      <c r="PC104" s="193">
        <f t="shared" si="370"/>
        <v>1.1639201159456636E-3</v>
      </c>
      <c r="PD104" s="193">
        <f t="shared" si="370"/>
        <v>1.083551116452911E-3</v>
      </c>
      <c r="PE104" s="193">
        <f t="shared" si="370"/>
        <v>1.0078241681170034E-3</v>
      </c>
      <c r="PF104" s="193">
        <f t="shared" si="370"/>
        <v>9.3654633461434991E-4</v>
      </c>
      <c r="PG104" s="193">
        <f t="shared" si="370"/>
        <v>8.695266620866647E-4</v>
      </c>
      <c r="PH104" s="193">
        <f t="shared" si="370"/>
        <v>8.0657670136026764E-4</v>
      </c>
      <c r="PI104" s="193">
        <f t="shared" si="370"/>
        <v>7.4751098217039195E-4</v>
      </c>
      <c r="PJ104" s="193">
        <f t="shared" si="370"/>
        <v>6.9214744035784128E-4</v>
      </c>
      <c r="PK104" s="193">
        <f t="shared" si="370"/>
        <v>6.4030779922095136E-4</v>
      </c>
      <c r="PL104" s="193">
        <f t="shared" si="370"/>
        <v>5.9181790639755978E-4</v>
      </c>
      <c r="PM104" s="193">
        <f t="shared" si="370"/>
        <v>5.4650802781992986E-4</v>
      </c>
      <c r="PN104" s="193">
        <f t="shared" si="370"/>
        <v>5.0421310043064903E-4</v>
      </c>
      <c r="PO104" s="193">
        <f t="shared" si="370"/>
        <v>4.6477294547009074E-4</v>
      </c>
      <c r="PP104" s="193">
        <f t="shared" si="370"/>
        <v>4.2803244424677019E-4</v>
      </c>
      <c r="PQ104" s="193">
        <f t="shared" ref="PQ104:PX104" si="371">IF(ISNONTEXT($U104),_xlfn.NORM.DIST(HX104,$T104,$U104,FALSE),NA())</f>
        <v>3.9384167838177651E-4</v>
      </c>
      <c r="PR104" s="193">
        <f t="shared" si="371"/>
        <v>3.6205603657834862E-4</v>
      </c>
      <c r="PS104" s="193">
        <f t="shared" si="371"/>
        <v>3.3253629000873976E-4</v>
      </c>
      <c r="PT104" s="193">
        <f t="shared" si="371"/>
        <v>3.051486384338637E-4</v>
      </c>
      <c r="PU104" s="193">
        <f t="shared" si="371"/>
        <v>2.797647291781469E-4</v>
      </c>
      <c r="PV104" s="193">
        <f t="shared" si="371"/>
        <v>2.562616510737035E-4</v>
      </c>
      <c r="PW104" s="193">
        <f t="shared" si="371"/>
        <v>2.3452190546578112E-4</v>
      </c>
      <c r="PX104" s="193">
        <f t="shared" si="371"/>
        <v>2.1443335633664274E-4</v>
      </c>
    </row>
    <row r="105" spans="1:440" x14ac:dyDescent="0.45">
      <c r="B105" s="15"/>
      <c r="C105" s="15"/>
      <c r="D105" s="15"/>
      <c r="E105" s="15"/>
      <c r="F105" s="15"/>
      <c r="G105" s="15"/>
      <c r="H105" s="15"/>
      <c r="I105" s="15"/>
      <c r="J105" s="15"/>
      <c r="K105" s="16"/>
      <c r="L105" s="15"/>
      <c r="M105" s="15"/>
      <c r="N105" s="15"/>
      <c r="O105" s="15"/>
      <c r="P105" s="15"/>
      <c r="Q105" s="15"/>
      <c r="R105" s="15"/>
      <c r="S105" s="15"/>
      <c r="T105" s="15"/>
      <c r="U105" s="15"/>
      <c r="V105" s="15"/>
      <c r="W105" s="15"/>
      <c r="X105" s="206"/>
      <c r="Y105" s="15"/>
      <c r="Z105" s="15"/>
      <c r="AA105" s="15"/>
      <c r="AB105" s="15"/>
      <c r="AC105" s="15"/>
      <c r="AD105" s="15"/>
      <c r="AE105" s="15"/>
      <c r="AF105" s="15"/>
      <c r="AG105" s="15"/>
      <c r="AH105" s="15"/>
      <c r="AI105" s="15"/>
      <c r="AJ105" s="15"/>
      <c r="AK105" s="15"/>
      <c r="AL105" s="15"/>
      <c r="AM105" s="15"/>
    </row>
    <row r="106" spans="1:440" ht="15.75" x14ac:dyDescent="0.5">
      <c r="B106" s="78"/>
      <c r="C106" s="78"/>
      <c r="D106" s="337" t="s">
        <v>83</v>
      </c>
      <c r="E106" s="338"/>
      <c r="F106" s="339"/>
      <c r="G106" s="16"/>
      <c r="H106" s="16"/>
      <c r="I106" s="53"/>
      <c r="J106" s="53"/>
      <c r="K106" s="48"/>
      <c r="L106" s="48"/>
      <c r="M106" s="48"/>
      <c r="N106" s="48"/>
      <c r="O106" s="79"/>
      <c r="P106" s="79"/>
      <c r="Q106" s="79"/>
      <c r="R106" s="79"/>
      <c r="S106" s="79" t="s">
        <v>84</v>
      </c>
      <c r="T106" s="79"/>
      <c r="U106" s="79" t="s">
        <v>84</v>
      </c>
      <c r="V106" s="60"/>
      <c r="W106" s="118">
        <v>230</v>
      </c>
      <c r="X106" s="207">
        <f>IF(OR(U104=0,W106=""),"",ABS(VLOOKUP($W$1,VLookups!$A$30:$B$31,2,FALSE)-_xlfn.NORM.DIST(W106,T104,U104,TRUE)))</f>
        <v>0.66343888504322779</v>
      </c>
      <c r="Y106" s="62">
        <f>IF($U$104=0,"",_xlfn.NORM.INV(ABS(VLOOKUP($W$1,VLookups!$A$30:$B$31,2,FALSE)-Y$3),$T$104,$U104))</f>
        <v>238.67536639127093</v>
      </c>
      <c r="Z106" s="62">
        <f>IF($U$104=0,"",_xlfn.NORM.INV(ABS(VLOOKUP($W$1,VLookups!$A$30:$B$31,2,FALSE)-Z$3),$T$104,$U104))</f>
        <v>255.27634801011629</v>
      </c>
      <c r="AA106" s="63">
        <f>IF($U$104=0,"",_xlfn.NORM.INV(ABS(VLOOKUP($W$1,VLookups!$A$30:$B$31,2,FALSE)-AA$3),$T$104,$U104))</f>
        <v>194.79422700702949</v>
      </c>
      <c r="AB106" s="63">
        <f>IF($U$104=0,"",_xlfn.NORM.INV(ABS(VLOOKUP($W$1,VLookups!$A$30:$B$31,2,FALSE)-AB$3),$T$104,$U104))</f>
        <v>203.8865836087291</v>
      </c>
      <c r="AC106" s="64">
        <f>IF($U$104=0,"",_xlfn.NORM.INV(ABS(VLOOKUP($W$1,VLookups!$A$30:$B$31,2,FALSE)-AC$3),$T$104,$U104))</f>
        <v>210.44281241574228</v>
      </c>
      <c r="AD106" s="64">
        <f>IF($U$104=0,"",_xlfn.NORM.INV(ABS(VLOOKUP($W$1,VLookups!$A$30:$B$31,2,FALSE)-AD$3),$T$104,$U104))</f>
        <v>216.04486819328292</v>
      </c>
      <c r="AE106" s="65">
        <f>IF($U$104=0,"",_xlfn.NORM.INV(ABS(VLOOKUP($W$1,VLookups!$A$30:$B$31,2,FALSE)-AE$3),$T$104,$U104))</f>
        <v>221.28097500000001</v>
      </c>
      <c r="AF106" s="65">
        <f>IF($U$104=0,"",_xlfn.NORM.INV(ABS(VLOOKUP($W$1,VLookups!$A$30:$B$31,2,FALSE)-AF$3),$T$104,$U104))</f>
        <v>226.5170818067171</v>
      </c>
      <c r="AG106" s="66">
        <f>IF($U$104=0,"",_xlfn.NORM.INV(ABS(VLOOKUP($W$1,VLookups!$A$30:$B$31,2,FALSE)-AG$3),$T$104,$U104))</f>
        <v>232.11913758425774</v>
      </c>
      <c r="AH106" s="66">
        <f>IF($U$104=0,"",_xlfn.NORM.INV(ABS(VLOOKUP($W$1,VLookups!$A$30:$B$31,2,FALSE)-AH$3),$T$104,$U104))</f>
        <v>238.67536639127093</v>
      </c>
      <c r="AI106" s="67">
        <f>IF($U$104=0,"",_xlfn.NORM.INV(ABS(VLOOKUP($W$1,VLookups!$A$30:$B$31,2,FALSE)-AI$3),$T$104,$U104))</f>
        <v>247.76772299297053</v>
      </c>
      <c r="AJ106" s="67">
        <f>IF($U$104=0,"",_xlfn.NORM.INV(ABS(VLOOKUP($W$1,VLookups!$A$30:$B$31,2,FALSE)-AJ$3),$T$104,$U104))</f>
        <v>269.36127979641134</v>
      </c>
      <c r="AK106" s="15"/>
      <c r="AL106" s="15"/>
      <c r="AM106" s="15"/>
      <c r="IF106" s="198">
        <f>IF(AND($F$112&gt;0,$F$113&gt;0),IF(OR(AM104&lt;$F$112,AM104=$F$112),IF104,0),"")</f>
        <v>2.1443335633664274E-4</v>
      </c>
      <c r="IG106" s="198">
        <f t="shared" ref="IG106:KR106" si="372">IF(AND($F$112&gt;0,$F$113&gt;0),IF(OR(AN104&lt;$F$112,AN104=$F$112),IG104,0),"")</f>
        <v>2.3452190546578591E-4</v>
      </c>
      <c r="IH106" s="198">
        <f t="shared" si="372"/>
        <v>2.5626165107370984E-4</v>
      </c>
      <c r="II106" s="198">
        <f t="shared" si="372"/>
        <v>2.7976472917815492E-4</v>
      </c>
      <c r="IJ106" s="198">
        <f t="shared" si="372"/>
        <v>3.0514863843387352E-4</v>
      </c>
      <c r="IK106" s="198">
        <f t="shared" si="372"/>
        <v>3.3253629000875163E-4</v>
      </c>
      <c r="IL106" s="198">
        <f t="shared" si="372"/>
        <v>3.6205603657836255E-4</v>
      </c>
      <c r="IM106" s="198">
        <f t="shared" si="372"/>
        <v>3.9384167838179309E-4</v>
      </c>
      <c r="IN106" s="198">
        <f t="shared" si="372"/>
        <v>4.2803244424678959E-4</v>
      </c>
      <c r="IO106" s="198">
        <f t="shared" si="372"/>
        <v>4.6477294547011313E-4</v>
      </c>
      <c r="IP106" s="198">
        <f t="shared" si="372"/>
        <v>5.0421310043067527E-4</v>
      </c>
      <c r="IQ106" s="198">
        <f t="shared" si="372"/>
        <v>5.4650802781995979E-4</v>
      </c>
      <c r="IR106" s="198">
        <f t="shared" si="372"/>
        <v>5.9181790639759447E-4</v>
      </c>
      <c r="IS106" s="198">
        <f t="shared" si="372"/>
        <v>6.4030779922099061E-4</v>
      </c>
      <c r="IT106" s="198">
        <f t="shared" si="372"/>
        <v>6.9214744035788584E-4</v>
      </c>
      <c r="IU106" s="198">
        <f t="shared" si="372"/>
        <v>7.4751098217044204E-4</v>
      </c>
      <c r="IV106" s="198">
        <f t="shared" si="372"/>
        <v>8.0657670136032391E-4</v>
      </c>
      <c r="IW106" s="198">
        <f t="shared" si="372"/>
        <v>8.6952666208672715E-4</v>
      </c>
      <c r="IX106" s="198">
        <f t="shared" si="372"/>
        <v>9.365463346144205E-4</v>
      </c>
      <c r="IY106" s="198">
        <f t="shared" si="372"/>
        <v>1.0078241681170804E-3</v>
      </c>
      <c r="IZ106" s="198">
        <f t="shared" si="372"/>
        <v>1.0835511164529962E-3</v>
      </c>
      <c r="JA106" s="198">
        <f t="shared" si="372"/>
        <v>1.1639201159457583E-3</v>
      </c>
      <c r="JB106" s="198">
        <f t="shared" si="372"/>
        <v>1.2491255144419689E-3</v>
      </c>
      <c r="JC106" s="198">
        <f t="shared" si="372"/>
        <v>1.3393624511810352E-3</v>
      </c>
      <c r="JD106" s="198">
        <f t="shared" si="372"/>
        <v>1.4348261872983493E-3</v>
      </c>
      <c r="JE106" s="198">
        <f t="shared" si="372"/>
        <v>1.5357113870919962E-3</v>
      </c>
      <c r="JF106" s="198">
        <f t="shared" si="372"/>
        <v>1.6422113505135103E-3</v>
      </c>
      <c r="JG106" s="198">
        <f t="shared" si="372"/>
        <v>1.754517197694103E-3</v>
      </c>
      <c r="JH106" s="198">
        <f t="shared" si="372"/>
        <v>1.8728170066875441E-3</v>
      </c>
      <c r="JI106" s="198">
        <f t="shared" si="372"/>
        <v>1.9972949059979261E-3</v>
      </c>
      <c r="JJ106" s="198">
        <f t="shared" si="372"/>
        <v>2.1281301238626395E-3</v>
      </c>
      <c r="JK106" s="198">
        <f t="shared" si="372"/>
        <v>2.2654959966759689E-3</v>
      </c>
      <c r="JL106" s="198">
        <f t="shared" si="372"/>
        <v>2.4095589393638562E-3</v>
      </c>
      <c r="JM106" s="198">
        <f t="shared" si="372"/>
        <v>2.5604773809530679E-3</v>
      </c>
      <c r="JN106" s="198">
        <f t="shared" si="372"/>
        <v>2.718400669014825E-3</v>
      </c>
      <c r="JO106" s="198">
        <f t="shared" si="372"/>
        <v>2.8834679471006612E-3</v>
      </c>
      <c r="JP106" s="198">
        <f t="shared" si="372"/>
        <v>3.0558070097233213E-3</v>
      </c>
      <c r="JQ106" s="198">
        <f t="shared" si="372"/>
        <v>3.2355331398639447E-3</v>
      </c>
      <c r="JR106" s="198">
        <f t="shared" si="372"/>
        <v>3.4227479344047943E-3</v>
      </c>
      <c r="JS106" s="198">
        <f t="shared" si="372"/>
        <v>3.6175381232901108E-3</v>
      </c>
      <c r="JT106" s="198">
        <f t="shared" si="372"/>
        <v>3.8199743886021716E-3</v>
      </c>
      <c r="JU106" s="198">
        <f t="shared" si="372"/>
        <v>4.0301101901009419E-3</v>
      </c>
      <c r="JV106" s="198">
        <f t="shared" si="372"/>
        <v>4.2479806041094302E-3</v>
      </c>
      <c r="JW106" s="198">
        <f t="shared" si="372"/>
        <v>4.4736011829287223E-3</v>
      </c>
      <c r="JX106" s="198">
        <f t="shared" si="372"/>
        <v>4.7069668422323584E-3</v>
      </c>
      <c r="JY106" s="198">
        <f t="shared" si="372"/>
        <v>0</v>
      </c>
      <c r="JZ106" s="198">
        <f t="shared" si="372"/>
        <v>0</v>
      </c>
      <c r="KA106" s="198">
        <f t="shared" si="372"/>
        <v>0</v>
      </c>
      <c r="KB106" s="198">
        <f t="shared" si="372"/>
        <v>0</v>
      </c>
      <c r="KC106" s="198">
        <f t="shared" si="372"/>
        <v>0</v>
      </c>
      <c r="KD106" s="198">
        <f t="shared" si="372"/>
        <v>0</v>
      </c>
      <c r="KE106" s="198">
        <f t="shared" si="372"/>
        <v>0</v>
      </c>
      <c r="KF106" s="198">
        <f t="shared" si="372"/>
        <v>0</v>
      </c>
      <c r="KG106" s="198">
        <f t="shared" si="372"/>
        <v>0</v>
      </c>
      <c r="KH106" s="198">
        <f t="shared" si="372"/>
        <v>0</v>
      </c>
      <c r="KI106" s="198">
        <f t="shared" si="372"/>
        <v>0</v>
      </c>
      <c r="KJ106" s="198">
        <f t="shared" si="372"/>
        <v>0</v>
      </c>
      <c r="KK106" s="198">
        <f t="shared" si="372"/>
        <v>0</v>
      </c>
      <c r="KL106" s="198">
        <f t="shared" si="372"/>
        <v>0</v>
      </c>
      <c r="KM106" s="198">
        <f t="shared" si="372"/>
        <v>0</v>
      </c>
      <c r="KN106" s="198">
        <f t="shared" si="372"/>
        <v>0</v>
      </c>
      <c r="KO106" s="198">
        <f t="shared" si="372"/>
        <v>0</v>
      </c>
      <c r="KP106" s="198">
        <f t="shared" si="372"/>
        <v>0</v>
      </c>
      <c r="KQ106" s="198">
        <f t="shared" si="372"/>
        <v>0</v>
      </c>
      <c r="KR106" s="198">
        <f t="shared" si="372"/>
        <v>0</v>
      </c>
      <c r="KS106" s="198">
        <f t="shared" ref="KS106:ND106" si="373">IF(AND($F$112&gt;0,$F$113&gt;0),IF(OR(CZ104&lt;$F$112,CZ104=$F$112),KS104,0),"")</f>
        <v>0</v>
      </c>
      <c r="KT106" s="198">
        <f t="shared" si="373"/>
        <v>0</v>
      </c>
      <c r="KU106" s="198">
        <f t="shared" si="373"/>
        <v>0</v>
      </c>
      <c r="KV106" s="198">
        <f t="shared" si="373"/>
        <v>0</v>
      </c>
      <c r="KW106" s="198">
        <f t="shared" si="373"/>
        <v>0</v>
      </c>
      <c r="KX106" s="198">
        <f t="shared" si="373"/>
        <v>0</v>
      </c>
      <c r="KY106" s="198">
        <f t="shared" si="373"/>
        <v>0</v>
      </c>
      <c r="KZ106" s="198">
        <f t="shared" si="373"/>
        <v>0</v>
      </c>
      <c r="LA106" s="198">
        <f t="shared" si="373"/>
        <v>0</v>
      </c>
      <c r="LB106" s="198">
        <f t="shared" si="373"/>
        <v>0</v>
      </c>
      <c r="LC106" s="198">
        <f t="shared" si="373"/>
        <v>0</v>
      </c>
      <c r="LD106" s="198">
        <f t="shared" si="373"/>
        <v>0</v>
      </c>
      <c r="LE106" s="198">
        <f t="shared" si="373"/>
        <v>0</v>
      </c>
      <c r="LF106" s="198">
        <f t="shared" si="373"/>
        <v>0</v>
      </c>
      <c r="LG106" s="198">
        <f t="shared" si="373"/>
        <v>0</v>
      </c>
      <c r="LH106" s="198">
        <f t="shared" si="373"/>
        <v>0</v>
      </c>
      <c r="LI106" s="198">
        <f t="shared" si="373"/>
        <v>0</v>
      </c>
      <c r="LJ106" s="198">
        <f t="shared" si="373"/>
        <v>0</v>
      </c>
      <c r="LK106" s="198">
        <f t="shared" si="373"/>
        <v>0</v>
      </c>
      <c r="LL106" s="198">
        <f t="shared" si="373"/>
        <v>0</v>
      </c>
      <c r="LM106" s="198">
        <f t="shared" si="373"/>
        <v>0</v>
      </c>
      <c r="LN106" s="198">
        <f t="shared" si="373"/>
        <v>0</v>
      </c>
      <c r="LO106" s="198">
        <f t="shared" si="373"/>
        <v>0</v>
      </c>
      <c r="LP106" s="198">
        <f t="shared" si="373"/>
        <v>0</v>
      </c>
      <c r="LQ106" s="198">
        <f t="shared" si="373"/>
        <v>0</v>
      </c>
      <c r="LR106" s="198">
        <f t="shared" si="373"/>
        <v>0</v>
      </c>
      <c r="LS106" s="198">
        <f t="shared" si="373"/>
        <v>0</v>
      </c>
      <c r="LT106" s="198">
        <f t="shared" si="373"/>
        <v>0</v>
      </c>
      <c r="LU106" s="198">
        <f t="shared" si="373"/>
        <v>0</v>
      </c>
      <c r="LV106" s="198">
        <f t="shared" si="373"/>
        <v>0</v>
      </c>
      <c r="LW106" s="198">
        <f t="shared" si="373"/>
        <v>0</v>
      </c>
      <c r="LX106" s="198">
        <f t="shared" si="373"/>
        <v>0</v>
      </c>
      <c r="LY106" s="198">
        <f t="shared" si="373"/>
        <v>0</v>
      </c>
      <c r="LZ106" s="198">
        <f t="shared" si="373"/>
        <v>0</v>
      </c>
      <c r="MA106" s="198">
        <f t="shared" si="373"/>
        <v>0</v>
      </c>
      <c r="MB106" s="198">
        <f t="shared" si="373"/>
        <v>0</v>
      </c>
      <c r="MC106" s="198">
        <f t="shared" si="373"/>
        <v>0</v>
      </c>
      <c r="MD106" s="198">
        <f t="shared" si="373"/>
        <v>0</v>
      </c>
      <c r="ME106" s="198">
        <f t="shared" si="373"/>
        <v>0</v>
      </c>
      <c r="MF106" s="198">
        <f t="shared" si="373"/>
        <v>0</v>
      </c>
      <c r="MG106" s="198">
        <f t="shared" si="373"/>
        <v>0</v>
      </c>
      <c r="MH106" s="198">
        <f t="shared" si="373"/>
        <v>0</v>
      </c>
      <c r="MI106" s="198">
        <f t="shared" si="373"/>
        <v>0</v>
      </c>
      <c r="MJ106" s="198">
        <f t="shared" si="373"/>
        <v>0</v>
      </c>
      <c r="MK106" s="198">
        <f t="shared" si="373"/>
        <v>0</v>
      </c>
      <c r="ML106" s="198">
        <f t="shared" si="373"/>
        <v>0</v>
      </c>
      <c r="MM106" s="198">
        <f t="shared" si="373"/>
        <v>0</v>
      </c>
      <c r="MN106" s="198">
        <f t="shared" si="373"/>
        <v>0</v>
      </c>
      <c r="MO106" s="198">
        <f t="shared" si="373"/>
        <v>0</v>
      </c>
      <c r="MP106" s="198">
        <f t="shared" si="373"/>
        <v>0</v>
      </c>
      <c r="MQ106" s="198">
        <f t="shared" si="373"/>
        <v>0</v>
      </c>
      <c r="MR106" s="198">
        <f t="shared" si="373"/>
        <v>0</v>
      </c>
      <c r="MS106" s="198">
        <f t="shared" si="373"/>
        <v>0</v>
      </c>
      <c r="MT106" s="198">
        <f t="shared" si="373"/>
        <v>0</v>
      </c>
      <c r="MU106" s="198">
        <f t="shared" si="373"/>
        <v>0</v>
      </c>
      <c r="MV106" s="198">
        <f t="shared" si="373"/>
        <v>0</v>
      </c>
      <c r="MW106" s="198">
        <f t="shared" si="373"/>
        <v>0</v>
      </c>
      <c r="MX106" s="198">
        <f t="shared" si="373"/>
        <v>0</v>
      </c>
      <c r="MY106" s="198">
        <f t="shared" si="373"/>
        <v>0</v>
      </c>
      <c r="MZ106" s="198">
        <f t="shared" si="373"/>
        <v>0</v>
      </c>
      <c r="NA106" s="198">
        <f t="shared" si="373"/>
        <v>0</v>
      </c>
      <c r="NB106" s="198">
        <f t="shared" si="373"/>
        <v>0</v>
      </c>
      <c r="NC106" s="198">
        <f t="shared" si="373"/>
        <v>0</v>
      </c>
      <c r="ND106" s="198">
        <f t="shared" si="373"/>
        <v>0</v>
      </c>
      <c r="NE106" s="198">
        <f t="shared" ref="NE106:PP106" si="374">IF(AND($F$112&gt;0,$F$113&gt;0),IF(OR(FL104&lt;$F$112,FL104=$F$112),NE104,0),"")</f>
        <v>0</v>
      </c>
      <c r="NF106" s="198">
        <f t="shared" si="374"/>
        <v>0</v>
      </c>
      <c r="NG106" s="198">
        <f t="shared" si="374"/>
        <v>0</v>
      </c>
      <c r="NH106" s="198">
        <f t="shared" si="374"/>
        <v>0</v>
      </c>
      <c r="NI106" s="198">
        <f t="shared" si="374"/>
        <v>0</v>
      </c>
      <c r="NJ106" s="198">
        <f t="shared" si="374"/>
        <v>0</v>
      </c>
      <c r="NK106" s="198">
        <f t="shared" si="374"/>
        <v>0</v>
      </c>
      <c r="NL106" s="198">
        <f t="shared" si="374"/>
        <v>0</v>
      </c>
      <c r="NM106" s="198">
        <f t="shared" si="374"/>
        <v>0</v>
      </c>
      <c r="NN106" s="198">
        <f t="shared" si="374"/>
        <v>0</v>
      </c>
      <c r="NO106" s="198">
        <f t="shared" si="374"/>
        <v>0</v>
      </c>
      <c r="NP106" s="198">
        <f t="shared" si="374"/>
        <v>0</v>
      </c>
      <c r="NQ106" s="198">
        <f t="shared" si="374"/>
        <v>0</v>
      </c>
      <c r="NR106" s="198">
        <f t="shared" si="374"/>
        <v>0</v>
      </c>
      <c r="NS106" s="198">
        <f t="shared" si="374"/>
        <v>0</v>
      </c>
      <c r="NT106" s="198">
        <f t="shared" si="374"/>
        <v>0</v>
      </c>
      <c r="NU106" s="198">
        <f t="shared" si="374"/>
        <v>0</v>
      </c>
      <c r="NV106" s="198">
        <f t="shared" si="374"/>
        <v>0</v>
      </c>
      <c r="NW106" s="198">
        <f t="shared" si="374"/>
        <v>0</v>
      </c>
      <c r="NX106" s="198">
        <f t="shared" si="374"/>
        <v>0</v>
      </c>
      <c r="NY106" s="198">
        <f t="shared" si="374"/>
        <v>0</v>
      </c>
      <c r="NZ106" s="198">
        <f t="shared" si="374"/>
        <v>0</v>
      </c>
      <c r="OA106" s="198">
        <f t="shared" si="374"/>
        <v>0</v>
      </c>
      <c r="OB106" s="198">
        <f t="shared" si="374"/>
        <v>0</v>
      </c>
      <c r="OC106" s="198">
        <f t="shared" si="374"/>
        <v>0</v>
      </c>
      <c r="OD106" s="198">
        <f t="shared" si="374"/>
        <v>0</v>
      </c>
      <c r="OE106" s="198">
        <f t="shared" si="374"/>
        <v>0</v>
      </c>
      <c r="OF106" s="198">
        <f t="shared" si="374"/>
        <v>0</v>
      </c>
      <c r="OG106" s="198">
        <f t="shared" si="374"/>
        <v>0</v>
      </c>
      <c r="OH106" s="198">
        <f t="shared" si="374"/>
        <v>0</v>
      </c>
      <c r="OI106" s="198">
        <f t="shared" si="374"/>
        <v>0</v>
      </c>
      <c r="OJ106" s="198">
        <f t="shared" si="374"/>
        <v>0</v>
      </c>
      <c r="OK106" s="198">
        <f t="shared" si="374"/>
        <v>0</v>
      </c>
      <c r="OL106" s="198">
        <f t="shared" si="374"/>
        <v>0</v>
      </c>
      <c r="OM106" s="198">
        <f t="shared" si="374"/>
        <v>0</v>
      </c>
      <c r="ON106" s="198">
        <f t="shared" si="374"/>
        <v>0</v>
      </c>
      <c r="OO106" s="198">
        <f t="shared" si="374"/>
        <v>0</v>
      </c>
      <c r="OP106" s="198">
        <f t="shared" si="374"/>
        <v>0</v>
      </c>
      <c r="OQ106" s="198">
        <f t="shared" si="374"/>
        <v>0</v>
      </c>
      <c r="OR106" s="198">
        <f t="shared" si="374"/>
        <v>0</v>
      </c>
      <c r="OS106" s="198">
        <f t="shared" si="374"/>
        <v>0</v>
      </c>
      <c r="OT106" s="198">
        <f t="shared" si="374"/>
        <v>0</v>
      </c>
      <c r="OU106" s="198">
        <f t="shared" si="374"/>
        <v>0</v>
      </c>
      <c r="OV106" s="198">
        <f t="shared" si="374"/>
        <v>0</v>
      </c>
      <c r="OW106" s="198">
        <f t="shared" si="374"/>
        <v>0</v>
      </c>
      <c r="OX106" s="198">
        <f t="shared" si="374"/>
        <v>0</v>
      </c>
      <c r="OY106" s="198">
        <f t="shared" si="374"/>
        <v>0</v>
      </c>
      <c r="OZ106" s="198">
        <f t="shared" si="374"/>
        <v>0</v>
      </c>
      <c r="PA106" s="198">
        <f t="shared" si="374"/>
        <v>0</v>
      </c>
      <c r="PB106" s="198">
        <f t="shared" si="374"/>
        <v>0</v>
      </c>
      <c r="PC106" s="198">
        <f t="shared" si="374"/>
        <v>0</v>
      </c>
      <c r="PD106" s="198">
        <f t="shared" si="374"/>
        <v>0</v>
      </c>
      <c r="PE106" s="198">
        <f t="shared" si="374"/>
        <v>0</v>
      </c>
      <c r="PF106" s="198">
        <f t="shared" si="374"/>
        <v>0</v>
      </c>
      <c r="PG106" s="198">
        <f t="shared" si="374"/>
        <v>0</v>
      </c>
      <c r="PH106" s="198">
        <f t="shared" si="374"/>
        <v>0</v>
      </c>
      <c r="PI106" s="198">
        <f t="shared" si="374"/>
        <v>0</v>
      </c>
      <c r="PJ106" s="198">
        <f t="shared" si="374"/>
        <v>0</v>
      </c>
      <c r="PK106" s="198">
        <f t="shared" si="374"/>
        <v>0</v>
      </c>
      <c r="PL106" s="198">
        <f t="shared" si="374"/>
        <v>0</v>
      </c>
      <c r="PM106" s="198">
        <f t="shared" si="374"/>
        <v>0</v>
      </c>
      <c r="PN106" s="198">
        <f t="shared" si="374"/>
        <v>0</v>
      </c>
      <c r="PO106" s="198">
        <f t="shared" si="374"/>
        <v>0</v>
      </c>
      <c r="PP106" s="198">
        <f t="shared" si="374"/>
        <v>0</v>
      </c>
      <c r="PQ106" s="198">
        <f t="shared" ref="PQ106:PX106" si="375">IF(AND($F$112&gt;0,$F$113&gt;0),IF(OR(HX104&lt;$F$112,HX104=$F$112),PQ104,0),"")</f>
        <v>0</v>
      </c>
      <c r="PR106" s="198">
        <f t="shared" si="375"/>
        <v>0</v>
      </c>
      <c r="PS106" s="198">
        <f t="shared" si="375"/>
        <v>0</v>
      </c>
      <c r="PT106" s="198">
        <f t="shared" si="375"/>
        <v>0</v>
      </c>
      <c r="PU106" s="198">
        <f t="shared" si="375"/>
        <v>0</v>
      </c>
      <c r="PV106" s="198">
        <f t="shared" si="375"/>
        <v>0</v>
      </c>
      <c r="PW106" s="198">
        <f t="shared" si="375"/>
        <v>0</v>
      </c>
      <c r="PX106" s="198">
        <f t="shared" si="375"/>
        <v>0</v>
      </c>
    </row>
    <row r="107" spans="1:440" x14ac:dyDescent="0.45">
      <c r="A107" s="306"/>
      <c r="B107" s="15"/>
      <c r="C107" s="15"/>
      <c r="D107" s="15"/>
      <c r="E107" s="15"/>
      <c r="F107" s="15"/>
      <c r="G107" s="15"/>
      <c r="H107" s="15"/>
      <c r="I107" s="15"/>
      <c r="J107" s="15"/>
      <c r="K107" s="16"/>
      <c r="L107" s="15"/>
      <c r="M107" s="15"/>
      <c r="N107" s="15"/>
      <c r="O107" s="15"/>
      <c r="P107" s="15"/>
      <c r="Q107" s="15"/>
      <c r="R107" s="15"/>
      <c r="S107" s="15"/>
      <c r="T107" s="15"/>
      <c r="U107" s="15"/>
      <c r="V107" s="15"/>
      <c r="W107" s="15"/>
      <c r="X107" s="206"/>
      <c r="Y107" s="114"/>
      <c r="Z107" s="15"/>
      <c r="AA107" s="15"/>
      <c r="AB107" s="15"/>
      <c r="AC107" s="15"/>
      <c r="AD107" s="15"/>
      <c r="AE107" s="15"/>
      <c r="AF107" s="15"/>
      <c r="AG107" s="15"/>
      <c r="AH107" s="15"/>
      <c r="AI107" s="15"/>
      <c r="AJ107" s="15"/>
      <c r="AK107" s="15"/>
      <c r="AL107" s="15"/>
      <c r="AM107" s="15"/>
      <c r="IF107" s="198">
        <f>IF(AND($F$112&gt;0,$F$113&gt;0),IF(AND(AM104&gt;$F$112,OR(AM104&lt;$F$113,AM104=$F$113)),IF104,0),"")</f>
        <v>0</v>
      </c>
      <c r="IG107" s="198">
        <f t="shared" ref="IG107:KR107" si="376">IF(AND($F$112&gt;0,$F$113&gt;0),IF(AND(AN104&gt;$F$112,OR(AN104&lt;$F$113,AN104=$F$113)),IG104,0),"")</f>
        <v>0</v>
      </c>
      <c r="IH107" s="198">
        <f t="shared" si="376"/>
        <v>0</v>
      </c>
      <c r="II107" s="198">
        <f t="shared" si="376"/>
        <v>0</v>
      </c>
      <c r="IJ107" s="198">
        <f t="shared" si="376"/>
        <v>0</v>
      </c>
      <c r="IK107" s="198">
        <f t="shared" si="376"/>
        <v>0</v>
      </c>
      <c r="IL107" s="198">
        <f t="shared" si="376"/>
        <v>0</v>
      </c>
      <c r="IM107" s="198">
        <f t="shared" si="376"/>
        <v>0</v>
      </c>
      <c r="IN107" s="198">
        <f t="shared" si="376"/>
        <v>0</v>
      </c>
      <c r="IO107" s="198">
        <f t="shared" si="376"/>
        <v>0</v>
      </c>
      <c r="IP107" s="198">
        <f t="shared" si="376"/>
        <v>0</v>
      </c>
      <c r="IQ107" s="198">
        <f t="shared" si="376"/>
        <v>0</v>
      </c>
      <c r="IR107" s="198">
        <f t="shared" si="376"/>
        <v>0</v>
      </c>
      <c r="IS107" s="198">
        <f t="shared" si="376"/>
        <v>0</v>
      </c>
      <c r="IT107" s="198">
        <f t="shared" si="376"/>
        <v>0</v>
      </c>
      <c r="IU107" s="198">
        <f t="shared" si="376"/>
        <v>0</v>
      </c>
      <c r="IV107" s="198">
        <f t="shared" si="376"/>
        <v>0</v>
      </c>
      <c r="IW107" s="198">
        <f t="shared" si="376"/>
        <v>0</v>
      </c>
      <c r="IX107" s="198">
        <f t="shared" si="376"/>
        <v>0</v>
      </c>
      <c r="IY107" s="198">
        <f t="shared" si="376"/>
        <v>0</v>
      </c>
      <c r="IZ107" s="198">
        <f t="shared" si="376"/>
        <v>0</v>
      </c>
      <c r="JA107" s="198">
        <f t="shared" si="376"/>
        <v>0</v>
      </c>
      <c r="JB107" s="198">
        <f t="shared" si="376"/>
        <v>0</v>
      </c>
      <c r="JC107" s="198">
        <f t="shared" si="376"/>
        <v>0</v>
      </c>
      <c r="JD107" s="198">
        <f t="shared" si="376"/>
        <v>0</v>
      </c>
      <c r="JE107" s="198">
        <f t="shared" si="376"/>
        <v>0</v>
      </c>
      <c r="JF107" s="198">
        <f t="shared" si="376"/>
        <v>0</v>
      </c>
      <c r="JG107" s="198">
        <f t="shared" si="376"/>
        <v>0</v>
      </c>
      <c r="JH107" s="198">
        <f t="shared" si="376"/>
        <v>0</v>
      </c>
      <c r="JI107" s="198">
        <f t="shared" si="376"/>
        <v>0</v>
      </c>
      <c r="JJ107" s="198">
        <f t="shared" si="376"/>
        <v>0</v>
      </c>
      <c r="JK107" s="198">
        <f t="shared" si="376"/>
        <v>0</v>
      </c>
      <c r="JL107" s="198">
        <f t="shared" si="376"/>
        <v>0</v>
      </c>
      <c r="JM107" s="198">
        <f t="shared" si="376"/>
        <v>0</v>
      </c>
      <c r="JN107" s="198">
        <f t="shared" si="376"/>
        <v>0</v>
      </c>
      <c r="JO107" s="198">
        <f t="shared" si="376"/>
        <v>0</v>
      </c>
      <c r="JP107" s="198">
        <f t="shared" si="376"/>
        <v>0</v>
      </c>
      <c r="JQ107" s="198">
        <f t="shared" si="376"/>
        <v>0</v>
      </c>
      <c r="JR107" s="198">
        <f t="shared" si="376"/>
        <v>0</v>
      </c>
      <c r="JS107" s="198">
        <f t="shared" si="376"/>
        <v>0</v>
      </c>
      <c r="JT107" s="198">
        <f t="shared" si="376"/>
        <v>0</v>
      </c>
      <c r="JU107" s="198">
        <f t="shared" si="376"/>
        <v>0</v>
      </c>
      <c r="JV107" s="198">
        <f t="shared" si="376"/>
        <v>0</v>
      </c>
      <c r="JW107" s="198">
        <f t="shared" si="376"/>
        <v>0</v>
      </c>
      <c r="JX107" s="198">
        <f t="shared" si="376"/>
        <v>0</v>
      </c>
      <c r="JY107" s="198">
        <f t="shared" si="376"/>
        <v>4.9480507841148319E-3</v>
      </c>
      <c r="JZ107" s="198">
        <f t="shared" si="376"/>
        <v>5.1968034636498362E-3</v>
      </c>
      <c r="KA107" s="198">
        <f t="shared" si="376"/>
        <v>5.4531516069461312E-3</v>
      </c>
      <c r="KB107" s="198">
        <f t="shared" si="376"/>
        <v>5.7169972887692452E-3</v>
      </c>
      <c r="KC107" s="198">
        <f t="shared" si="376"/>
        <v>5.9882170778221928E-3</v>
      </c>
      <c r="KD107" s="198">
        <f t="shared" si="376"/>
        <v>6.2666612577448773E-3</v>
      </c>
      <c r="KE107" s="198">
        <f t="shared" si="376"/>
        <v>6.552153131797407E-3</v>
      </c>
      <c r="KF107" s="198">
        <f t="shared" si="376"/>
        <v>6.844488419034853E-3</v>
      </c>
      <c r="KG107" s="198">
        <f t="shared" si="376"/>
        <v>7.1434347495583153E-3</v>
      </c>
      <c r="KH107" s="198">
        <f t="shared" si="376"/>
        <v>7.4487312661383684E-3</v>
      </c>
      <c r="KI107" s="198">
        <f t="shared" si="376"/>
        <v>7.7600883391514717E-3</v>
      </c>
      <c r="KJ107" s="198">
        <f t="shared" si="376"/>
        <v>8.0771874013473213E-3</v>
      </c>
      <c r="KK107" s="198">
        <f t="shared" si="376"/>
        <v>8.39968090847645E-3</v>
      </c>
      <c r="KL107" s="198">
        <f t="shared" si="376"/>
        <v>8.7271924312534981E-3</v>
      </c>
      <c r="KM107" s="198">
        <f t="shared" si="376"/>
        <v>9.0593168835141416E-3</v>
      </c>
      <c r="KN107" s="198">
        <f t="shared" si="376"/>
        <v>9.3956208907457674E-3</v>
      </c>
      <c r="KO107" s="198">
        <f t="shared" si="376"/>
        <v>9.735643302436002E-3</v>
      </c>
      <c r="KP107" s="198">
        <f t="shared" si="376"/>
        <v>1.007889585089356E-2</v>
      </c>
      <c r="KQ107" s="198">
        <f t="shared" si="376"/>
        <v>1.0424863958356631E-2</v>
      </c>
      <c r="KR107" s="198">
        <f t="shared" si="376"/>
        <v>1.077300769332035E-2</v>
      </c>
      <c r="KS107" s="198">
        <f t="shared" ref="KS107:ND107" si="377">IF(AND($F$112&gt;0,$F$113&gt;0),IF(AND(CZ104&gt;$F$112,OR(CZ104&lt;$F$113,CZ104=$F$113)),KS104,0),"")</f>
        <v>1.1122762876092481E-2</v>
      </c>
      <c r="KT107" s="198">
        <f t="shared" si="377"/>
        <v>1.1473542332631502E-2</v>
      </c>
      <c r="KU107" s="198">
        <f t="shared" si="377"/>
        <v>1.1824737294740305E-2</v>
      </c>
      <c r="KV107" s="198">
        <f t="shared" si="377"/>
        <v>1.2175718943689401E-2</v>
      </c>
      <c r="KW107" s="198">
        <f t="shared" si="377"/>
        <v>1.2525840093332829E-2</v>
      </c>
      <c r="KX107" s="198">
        <f t="shared" si="377"/>
        <v>1.2874437007766418E-2</v>
      </c>
      <c r="KY107" s="198">
        <f t="shared" si="377"/>
        <v>1.322083134756954E-2</v>
      </c>
      <c r="KZ107" s="198">
        <f t="shared" si="377"/>
        <v>1.356433223767646E-2</v>
      </c>
      <c r="LA107" s="198">
        <f t="shared" si="377"/>
        <v>1.3904238448950727E-2</v>
      </c>
      <c r="LB107" s="198">
        <f t="shared" si="377"/>
        <v>1.423984068459383E-2</v>
      </c>
      <c r="LC107" s="198">
        <f t="shared" si="377"/>
        <v>1.4570423961616587E-2</v>
      </c>
      <c r="LD107" s="198">
        <f t="shared" si="377"/>
        <v>1.4895270076746746E-2</v>
      </c>
      <c r="LE107" s="198">
        <f t="shared" si="377"/>
        <v>1.5213660145347075E-2</v>
      </c>
      <c r="LF107" s="198">
        <f t="shared" si="377"/>
        <v>1.5524877201183037E-2</v>
      </c>
      <c r="LG107" s="198">
        <f t="shared" si="377"/>
        <v>1.5828208844215309E-2</v>
      </c>
      <c r="LH107" s="198">
        <f t="shared" si="377"/>
        <v>1.6122949923007023E-2</v>
      </c>
      <c r="LI107" s="198">
        <f t="shared" si="377"/>
        <v>1.6408405237835131E-2</v>
      </c>
      <c r="LJ107" s="198">
        <f t="shared" si="377"/>
        <v>1.6683892250185774E-2</v>
      </c>
      <c r="LK107" s="198">
        <f t="shared" si="377"/>
        <v>1.6948743783999808E-2</v>
      </c>
      <c r="LL107" s="198">
        <f t="shared" si="377"/>
        <v>1.7202310703821406E-2</v>
      </c>
      <c r="LM107" s="198">
        <f t="shared" si="377"/>
        <v>1.7443964554893346E-2</v>
      </c>
      <c r="LN107" s="198">
        <f t="shared" si="377"/>
        <v>1.7673100150239828E-2</v>
      </c>
      <c r="LO107" s="198">
        <f t="shared" si="377"/>
        <v>1.7889138089883374E-2</v>
      </c>
      <c r="LP107" s="198">
        <f t="shared" si="377"/>
        <v>1.8091527197557099E-2</v>
      </c>
      <c r="LQ107" s="198">
        <f t="shared" si="377"/>
        <v>1.8279746860597631E-2</v>
      </c>
      <c r="LR107" s="198">
        <f t="shared" si="377"/>
        <v>1.8453309259135603E-2</v>
      </c>
      <c r="LS107" s="198">
        <f t="shared" si="377"/>
        <v>1.8611761471238039E-2</v>
      </c>
      <c r="LT107" s="198">
        <f t="shared" si="377"/>
        <v>1.875468744129706E-2</v>
      </c>
      <c r="LU107" s="198">
        <f t="shared" si="377"/>
        <v>1.8881709799697752E-2</v>
      </c>
      <c r="LV107" s="198">
        <f t="shared" si="377"/>
        <v>1.8992491522630099E-2</v>
      </c>
      <c r="LW107" s="198">
        <f t="shared" si="377"/>
        <v>1.9086737421829352E-2</v>
      </c>
      <c r="LX107" s="198">
        <f t="shared" si="377"/>
        <v>1.9164195455029554E-2</v>
      </c>
      <c r="LY107" s="198">
        <f t="shared" si="377"/>
        <v>1.9224657848988531E-2</v>
      </c>
      <c r="LZ107" s="198">
        <f t="shared" si="377"/>
        <v>1.926796202808127E-2</v>
      </c>
      <c r="MA107" s="198">
        <f t="shared" si="377"/>
        <v>1.9293991342653291E-2</v>
      </c>
      <c r="MB107" s="198">
        <f t="shared" si="377"/>
        <v>1.930267559256715E-2</v>
      </c>
      <c r="MC107" s="198">
        <f t="shared" si="377"/>
        <v>1.9293991342653256E-2</v>
      </c>
      <c r="MD107" s="198">
        <f t="shared" si="377"/>
        <v>1.926796202808119E-2</v>
      </c>
      <c r="ME107" s="198">
        <f t="shared" si="377"/>
        <v>1.9224657848988417E-2</v>
      </c>
      <c r="MF107" s="198">
        <f t="shared" si="377"/>
        <v>1.9164195455029401E-2</v>
      </c>
      <c r="MG107" s="198">
        <f t="shared" si="377"/>
        <v>1.9086737421829161E-2</v>
      </c>
      <c r="MH107" s="198">
        <f t="shared" si="377"/>
        <v>1.899249152262987E-2</v>
      </c>
      <c r="MI107" s="198">
        <f t="shared" si="377"/>
        <v>1.8881709799697489E-2</v>
      </c>
      <c r="MJ107" s="198">
        <f t="shared" si="377"/>
        <v>1.8754687441296766E-2</v>
      </c>
      <c r="MK107" s="198">
        <f t="shared" si="377"/>
        <v>1.8611761471237706E-2</v>
      </c>
      <c r="ML107" s="198">
        <f t="shared" si="377"/>
        <v>1.8453309259135235E-2</v>
      </c>
      <c r="MM107" s="198">
        <f t="shared" si="377"/>
        <v>1.8279746860597232E-2</v>
      </c>
      <c r="MN107" s="198">
        <f t="shared" si="377"/>
        <v>1.8091527197556665E-2</v>
      </c>
      <c r="MO107" s="198">
        <f t="shared" si="377"/>
        <v>1.7889138089882912E-2</v>
      </c>
      <c r="MP107" s="198">
        <f t="shared" si="377"/>
        <v>1.7673100150239339E-2</v>
      </c>
      <c r="MQ107" s="198">
        <f t="shared" si="377"/>
        <v>1.7443964554892825E-2</v>
      </c>
      <c r="MR107" s="198">
        <f t="shared" si="377"/>
        <v>1.7202310703820861E-2</v>
      </c>
      <c r="MS107" s="198">
        <f t="shared" si="377"/>
        <v>1.6948743783999239E-2</v>
      </c>
      <c r="MT107" s="198">
        <f t="shared" si="377"/>
        <v>1.6683892250185177E-2</v>
      </c>
      <c r="MU107" s="198">
        <f t="shared" si="377"/>
        <v>1.640840523783451E-2</v>
      </c>
      <c r="MV107" s="198">
        <f t="shared" si="377"/>
        <v>1.6122949923006381E-2</v>
      </c>
      <c r="MW107" s="198">
        <f t="shared" si="377"/>
        <v>1.5828208844214653E-2</v>
      </c>
      <c r="MX107" s="198">
        <f t="shared" si="377"/>
        <v>1.5524877201182362E-2</v>
      </c>
      <c r="MY107" s="198">
        <f t="shared" si="377"/>
        <v>1.5213660145346383E-2</v>
      </c>
      <c r="MZ107" s="198">
        <f t="shared" si="377"/>
        <v>1.4895270076746039E-2</v>
      </c>
      <c r="NA107" s="198">
        <f t="shared" si="377"/>
        <v>1.4570423961615864E-2</v>
      </c>
      <c r="NB107" s="198">
        <f t="shared" si="377"/>
        <v>1.4239840684593096E-2</v>
      </c>
      <c r="NC107" s="198">
        <f t="shared" si="377"/>
        <v>1.3904238448949982E-2</v>
      </c>
      <c r="ND107" s="198">
        <f t="shared" si="377"/>
        <v>1.3564332237675707E-2</v>
      </c>
      <c r="NE107" s="198">
        <f t="shared" ref="NE107:PP107" si="378">IF(AND($F$112&gt;0,$F$113&gt;0),IF(AND(FL104&gt;$F$112,OR(FL104&lt;$F$113,FL104=$F$113)),NE104,0),"")</f>
        <v>1.3220831347568782E-2</v>
      </c>
      <c r="NF107" s="198">
        <f t="shared" si="378"/>
        <v>1.2874437007765655E-2</v>
      </c>
      <c r="NG107" s="198">
        <f t="shared" si="378"/>
        <v>1.2525840093332059E-2</v>
      </c>
      <c r="NH107" s="198">
        <f t="shared" si="378"/>
        <v>1.2175718943688629E-2</v>
      </c>
      <c r="NI107" s="198">
        <f t="shared" si="378"/>
        <v>1.1824737294739533E-2</v>
      </c>
      <c r="NJ107" s="198">
        <f t="shared" si="378"/>
        <v>1.1473542332630728E-2</v>
      </c>
      <c r="NK107" s="198">
        <f t="shared" si="378"/>
        <v>1.1122762876091713E-2</v>
      </c>
      <c r="NL107" s="198">
        <f t="shared" si="378"/>
        <v>1.077300769331958E-2</v>
      </c>
      <c r="NM107" s="198">
        <f t="shared" si="378"/>
        <v>1.042486395835587E-2</v>
      </c>
      <c r="NN107" s="198">
        <f t="shared" si="378"/>
        <v>1.0078895850892803E-2</v>
      </c>
      <c r="NO107" s="198">
        <f t="shared" si="378"/>
        <v>9.7356433024352474E-3</v>
      </c>
      <c r="NP107" s="198">
        <f t="shared" si="378"/>
        <v>9.3956208907450232E-3</v>
      </c>
      <c r="NQ107" s="198">
        <f t="shared" si="378"/>
        <v>9.0593168835134061E-3</v>
      </c>
      <c r="NR107" s="198">
        <f t="shared" si="378"/>
        <v>8.7271924312527695E-3</v>
      </c>
      <c r="NS107" s="198">
        <f t="shared" si="378"/>
        <v>8.3996809084757335E-3</v>
      </c>
      <c r="NT107" s="198">
        <f t="shared" si="378"/>
        <v>8.077187401346617E-3</v>
      </c>
      <c r="NU107" s="198">
        <f t="shared" si="378"/>
        <v>7.7600883391507813E-3</v>
      </c>
      <c r="NV107" s="198">
        <f t="shared" si="378"/>
        <v>7.4487312661376901E-3</v>
      </c>
      <c r="NW107" s="198">
        <f t="shared" si="378"/>
        <v>7.1434347495576492E-3</v>
      </c>
      <c r="NX107" s="198">
        <f t="shared" si="378"/>
        <v>6.8444884190342042E-3</v>
      </c>
      <c r="NY107" s="198">
        <f t="shared" si="378"/>
        <v>6.5521531317967721E-3</v>
      </c>
      <c r="NZ107" s="198">
        <f t="shared" si="378"/>
        <v>6.2666612577442554E-3</v>
      </c>
      <c r="OA107" s="198">
        <f t="shared" si="378"/>
        <v>5.9882170778215891E-3</v>
      </c>
      <c r="OB107" s="198">
        <f t="shared" si="378"/>
        <v>5.7169972887686571E-3</v>
      </c>
      <c r="OC107" s="198">
        <f t="shared" si="378"/>
        <v>5.4531516069455579E-3</v>
      </c>
      <c r="OD107" s="198">
        <f t="shared" si="378"/>
        <v>5.1968034636492811E-3</v>
      </c>
      <c r="OE107" s="198">
        <f t="shared" si="378"/>
        <v>0</v>
      </c>
      <c r="OF107" s="198">
        <f t="shared" si="378"/>
        <v>0</v>
      </c>
      <c r="OG107" s="198">
        <f t="shared" si="378"/>
        <v>0</v>
      </c>
      <c r="OH107" s="198">
        <f t="shared" si="378"/>
        <v>0</v>
      </c>
      <c r="OI107" s="198">
        <f t="shared" si="378"/>
        <v>0</v>
      </c>
      <c r="OJ107" s="198">
        <f t="shared" si="378"/>
        <v>0</v>
      </c>
      <c r="OK107" s="198">
        <f t="shared" si="378"/>
        <v>0</v>
      </c>
      <c r="OL107" s="198">
        <f t="shared" si="378"/>
        <v>0</v>
      </c>
      <c r="OM107" s="198">
        <f t="shared" si="378"/>
        <v>0</v>
      </c>
      <c r="ON107" s="198">
        <f t="shared" si="378"/>
        <v>0</v>
      </c>
      <c r="OO107" s="198">
        <f t="shared" si="378"/>
        <v>0</v>
      </c>
      <c r="OP107" s="198">
        <f t="shared" si="378"/>
        <v>0</v>
      </c>
      <c r="OQ107" s="198">
        <f t="shared" si="378"/>
        <v>0</v>
      </c>
      <c r="OR107" s="198">
        <f t="shared" si="378"/>
        <v>0</v>
      </c>
      <c r="OS107" s="198">
        <f t="shared" si="378"/>
        <v>0</v>
      </c>
      <c r="OT107" s="198">
        <f t="shared" si="378"/>
        <v>0</v>
      </c>
      <c r="OU107" s="198">
        <f t="shared" si="378"/>
        <v>0</v>
      </c>
      <c r="OV107" s="198">
        <f t="shared" si="378"/>
        <v>0</v>
      </c>
      <c r="OW107" s="198">
        <f t="shared" si="378"/>
        <v>0</v>
      </c>
      <c r="OX107" s="198">
        <f t="shared" si="378"/>
        <v>0</v>
      </c>
      <c r="OY107" s="198">
        <f t="shared" si="378"/>
        <v>0</v>
      </c>
      <c r="OZ107" s="198">
        <f t="shared" si="378"/>
        <v>0</v>
      </c>
      <c r="PA107" s="198">
        <f t="shared" si="378"/>
        <v>0</v>
      </c>
      <c r="PB107" s="198">
        <f t="shared" si="378"/>
        <v>0</v>
      </c>
      <c r="PC107" s="198">
        <f t="shared" si="378"/>
        <v>0</v>
      </c>
      <c r="PD107" s="198">
        <f t="shared" si="378"/>
        <v>0</v>
      </c>
      <c r="PE107" s="198">
        <f t="shared" si="378"/>
        <v>0</v>
      </c>
      <c r="PF107" s="198">
        <f t="shared" si="378"/>
        <v>0</v>
      </c>
      <c r="PG107" s="198">
        <f t="shared" si="378"/>
        <v>0</v>
      </c>
      <c r="PH107" s="198">
        <f t="shared" si="378"/>
        <v>0</v>
      </c>
      <c r="PI107" s="198">
        <f t="shared" si="378"/>
        <v>0</v>
      </c>
      <c r="PJ107" s="198">
        <f t="shared" si="378"/>
        <v>0</v>
      </c>
      <c r="PK107" s="198">
        <f t="shared" si="378"/>
        <v>0</v>
      </c>
      <c r="PL107" s="198">
        <f t="shared" si="378"/>
        <v>0</v>
      </c>
      <c r="PM107" s="198">
        <f t="shared" si="378"/>
        <v>0</v>
      </c>
      <c r="PN107" s="198">
        <f t="shared" si="378"/>
        <v>0</v>
      </c>
      <c r="PO107" s="198">
        <f t="shared" si="378"/>
        <v>0</v>
      </c>
      <c r="PP107" s="198">
        <f t="shared" si="378"/>
        <v>0</v>
      </c>
      <c r="PQ107" s="198">
        <f t="shared" ref="PQ107:PX107" si="379">IF(AND($F$112&gt;0,$F$113&gt;0),IF(AND(HX104&gt;$F$112,OR(HX104&lt;$F$113,HX104=$F$113)),PQ104,0),"")</f>
        <v>0</v>
      </c>
      <c r="PR107" s="198">
        <f t="shared" si="379"/>
        <v>0</v>
      </c>
      <c r="PS107" s="198">
        <f t="shared" si="379"/>
        <v>0</v>
      </c>
      <c r="PT107" s="198">
        <f t="shared" si="379"/>
        <v>0</v>
      </c>
      <c r="PU107" s="198">
        <f t="shared" si="379"/>
        <v>0</v>
      </c>
      <c r="PV107" s="198">
        <f t="shared" si="379"/>
        <v>0</v>
      </c>
      <c r="PW107" s="198">
        <f t="shared" si="379"/>
        <v>0</v>
      </c>
      <c r="PX107" s="198">
        <f t="shared" si="379"/>
        <v>0</v>
      </c>
    </row>
    <row r="108" spans="1:440" ht="16.899999999999999" x14ac:dyDescent="0.5">
      <c r="A108" s="307"/>
      <c r="B108" s="15"/>
      <c r="C108" s="15"/>
      <c r="D108" s="15"/>
      <c r="E108" s="38" t="s">
        <v>61</v>
      </c>
      <c r="F108" s="116">
        <v>0.9</v>
      </c>
      <c r="G108" s="58" t="s">
        <v>66</v>
      </c>
      <c r="H108" s="127"/>
      <c r="I108" s="58"/>
      <c r="J108" s="15"/>
      <c r="K108" s="16"/>
      <c r="L108" s="15"/>
      <c r="M108" s="15"/>
      <c r="N108" s="15"/>
      <c r="O108" s="15"/>
      <c r="P108" s="15"/>
      <c r="Q108" s="15"/>
      <c r="R108" s="15"/>
      <c r="S108" s="15"/>
      <c r="T108" s="15"/>
      <c r="U108" s="15"/>
      <c r="V108" s="15"/>
      <c r="W108" s="15"/>
      <c r="X108" s="206"/>
      <c r="Y108" s="15"/>
      <c r="Z108" s="15"/>
      <c r="AA108" s="15"/>
      <c r="AB108" s="15"/>
      <c r="AC108" s="15"/>
      <c r="AD108" s="15"/>
      <c r="AE108" s="15"/>
      <c r="AF108" s="15"/>
      <c r="AG108" s="15"/>
      <c r="AH108" s="15"/>
      <c r="AI108" s="15"/>
      <c r="AJ108" s="15"/>
      <c r="AK108" s="15"/>
      <c r="AL108" s="15"/>
      <c r="AM108" s="15"/>
      <c r="IF108" s="198">
        <f>IF(AND($F$112&gt;0,$F$113&gt;0),IF(AND(AM104&gt;$F$113),IF104,0),"")</f>
        <v>0</v>
      </c>
      <c r="IG108" s="198">
        <f t="shared" ref="IG108:KR108" si="380">IF(AND($F$112&gt;0,$F$113&gt;0),IF(AND(AN104&gt;$F$113),IG104,0),"")</f>
        <v>0</v>
      </c>
      <c r="IH108" s="198">
        <f t="shared" si="380"/>
        <v>0</v>
      </c>
      <c r="II108" s="198">
        <f t="shared" si="380"/>
        <v>0</v>
      </c>
      <c r="IJ108" s="198">
        <f t="shared" si="380"/>
        <v>0</v>
      </c>
      <c r="IK108" s="198">
        <f t="shared" si="380"/>
        <v>0</v>
      </c>
      <c r="IL108" s="198">
        <f t="shared" si="380"/>
        <v>0</v>
      </c>
      <c r="IM108" s="198">
        <f t="shared" si="380"/>
        <v>0</v>
      </c>
      <c r="IN108" s="198">
        <f t="shared" si="380"/>
        <v>0</v>
      </c>
      <c r="IO108" s="198">
        <f t="shared" si="380"/>
        <v>0</v>
      </c>
      <c r="IP108" s="198">
        <f t="shared" si="380"/>
        <v>0</v>
      </c>
      <c r="IQ108" s="198">
        <f t="shared" si="380"/>
        <v>0</v>
      </c>
      <c r="IR108" s="198">
        <f t="shared" si="380"/>
        <v>0</v>
      </c>
      <c r="IS108" s="198">
        <f t="shared" si="380"/>
        <v>0</v>
      </c>
      <c r="IT108" s="198">
        <f t="shared" si="380"/>
        <v>0</v>
      </c>
      <c r="IU108" s="198">
        <f t="shared" si="380"/>
        <v>0</v>
      </c>
      <c r="IV108" s="198">
        <f t="shared" si="380"/>
        <v>0</v>
      </c>
      <c r="IW108" s="198">
        <f t="shared" si="380"/>
        <v>0</v>
      </c>
      <c r="IX108" s="198">
        <f t="shared" si="380"/>
        <v>0</v>
      </c>
      <c r="IY108" s="198">
        <f t="shared" si="380"/>
        <v>0</v>
      </c>
      <c r="IZ108" s="198">
        <f t="shared" si="380"/>
        <v>0</v>
      </c>
      <c r="JA108" s="198">
        <f t="shared" si="380"/>
        <v>0</v>
      </c>
      <c r="JB108" s="198">
        <f t="shared" si="380"/>
        <v>0</v>
      </c>
      <c r="JC108" s="198">
        <f t="shared" si="380"/>
        <v>0</v>
      </c>
      <c r="JD108" s="198">
        <f t="shared" si="380"/>
        <v>0</v>
      </c>
      <c r="JE108" s="198">
        <f t="shared" si="380"/>
        <v>0</v>
      </c>
      <c r="JF108" s="198">
        <f t="shared" si="380"/>
        <v>0</v>
      </c>
      <c r="JG108" s="198">
        <f t="shared" si="380"/>
        <v>0</v>
      </c>
      <c r="JH108" s="198">
        <f t="shared" si="380"/>
        <v>0</v>
      </c>
      <c r="JI108" s="198">
        <f t="shared" si="380"/>
        <v>0</v>
      </c>
      <c r="JJ108" s="198">
        <f t="shared" si="380"/>
        <v>0</v>
      </c>
      <c r="JK108" s="198">
        <f t="shared" si="380"/>
        <v>0</v>
      </c>
      <c r="JL108" s="198">
        <f t="shared" si="380"/>
        <v>0</v>
      </c>
      <c r="JM108" s="198">
        <f t="shared" si="380"/>
        <v>0</v>
      </c>
      <c r="JN108" s="198">
        <f t="shared" si="380"/>
        <v>0</v>
      </c>
      <c r="JO108" s="198">
        <f t="shared" si="380"/>
        <v>0</v>
      </c>
      <c r="JP108" s="198">
        <f t="shared" si="380"/>
        <v>0</v>
      </c>
      <c r="JQ108" s="198">
        <f t="shared" si="380"/>
        <v>0</v>
      </c>
      <c r="JR108" s="198">
        <f t="shared" si="380"/>
        <v>0</v>
      </c>
      <c r="JS108" s="198">
        <f t="shared" si="380"/>
        <v>0</v>
      </c>
      <c r="JT108" s="198">
        <f t="shared" si="380"/>
        <v>0</v>
      </c>
      <c r="JU108" s="198">
        <f t="shared" si="380"/>
        <v>0</v>
      </c>
      <c r="JV108" s="198">
        <f t="shared" si="380"/>
        <v>0</v>
      </c>
      <c r="JW108" s="198">
        <f t="shared" si="380"/>
        <v>0</v>
      </c>
      <c r="JX108" s="198">
        <f t="shared" si="380"/>
        <v>0</v>
      </c>
      <c r="JY108" s="198">
        <f t="shared" si="380"/>
        <v>0</v>
      </c>
      <c r="JZ108" s="198">
        <f t="shared" si="380"/>
        <v>0</v>
      </c>
      <c r="KA108" s="198">
        <f t="shared" si="380"/>
        <v>0</v>
      </c>
      <c r="KB108" s="198">
        <f t="shared" si="380"/>
        <v>0</v>
      </c>
      <c r="KC108" s="198">
        <f t="shared" si="380"/>
        <v>0</v>
      </c>
      <c r="KD108" s="198">
        <f t="shared" si="380"/>
        <v>0</v>
      </c>
      <c r="KE108" s="198">
        <f t="shared" si="380"/>
        <v>0</v>
      </c>
      <c r="KF108" s="198">
        <f t="shared" si="380"/>
        <v>0</v>
      </c>
      <c r="KG108" s="198">
        <f t="shared" si="380"/>
        <v>0</v>
      </c>
      <c r="KH108" s="198">
        <f t="shared" si="380"/>
        <v>0</v>
      </c>
      <c r="KI108" s="198">
        <f t="shared" si="380"/>
        <v>0</v>
      </c>
      <c r="KJ108" s="198">
        <f t="shared" si="380"/>
        <v>0</v>
      </c>
      <c r="KK108" s="198">
        <f t="shared" si="380"/>
        <v>0</v>
      </c>
      <c r="KL108" s="198">
        <f t="shared" si="380"/>
        <v>0</v>
      </c>
      <c r="KM108" s="198">
        <f t="shared" si="380"/>
        <v>0</v>
      </c>
      <c r="KN108" s="198">
        <f t="shared" si="380"/>
        <v>0</v>
      </c>
      <c r="KO108" s="198">
        <f t="shared" si="380"/>
        <v>0</v>
      </c>
      <c r="KP108" s="198">
        <f t="shared" si="380"/>
        <v>0</v>
      </c>
      <c r="KQ108" s="198">
        <f t="shared" si="380"/>
        <v>0</v>
      </c>
      <c r="KR108" s="198">
        <f t="shared" si="380"/>
        <v>0</v>
      </c>
      <c r="KS108" s="198">
        <f t="shared" ref="KS108:ND108" si="381">IF(AND($F$112&gt;0,$F$113&gt;0),IF(AND(CZ104&gt;$F$113),KS104,0),"")</f>
        <v>0</v>
      </c>
      <c r="KT108" s="198">
        <f t="shared" si="381"/>
        <v>0</v>
      </c>
      <c r="KU108" s="198">
        <f t="shared" si="381"/>
        <v>0</v>
      </c>
      <c r="KV108" s="198">
        <f t="shared" si="381"/>
        <v>0</v>
      </c>
      <c r="KW108" s="198">
        <f t="shared" si="381"/>
        <v>0</v>
      </c>
      <c r="KX108" s="198">
        <f t="shared" si="381"/>
        <v>0</v>
      </c>
      <c r="KY108" s="198">
        <f t="shared" si="381"/>
        <v>0</v>
      </c>
      <c r="KZ108" s="198">
        <f t="shared" si="381"/>
        <v>0</v>
      </c>
      <c r="LA108" s="198">
        <f t="shared" si="381"/>
        <v>0</v>
      </c>
      <c r="LB108" s="198">
        <f t="shared" si="381"/>
        <v>0</v>
      </c>
      <c r="LC108" s="198">
        <f t="shared" si="381"/>
        <v>0</v>
      </c>
      <c r="LD108" s="198">
        <f t="shared" si="381"/>
        <v>0</v>
      </c>
      <c r="LE108" s="198">
        <f t="shared" si="381"/>
        <v>0</v>
      </c>
      <c r="LF108" s="198">
        <f t="shared" si="381"/>
        <v>0</v>
      </c>
      <c r="LG108" s="198">
        <f t="shared" si="381"/>
        <v>0</v>
      </c>
      <c r="LH108" s="198">
        <f t="shared" si="381"/>
        <v>0</v>
      </c>
      <c r="LI108" s="198">
        <f t="shared" si="381"/>
        <v>0</v>
      </c>
      <c r="LJ108" s="198">
        <f t="shared" si="381"/>
        <v>0</v>
      </c>
      <c r="LK108" s="198">
        <f t="shared" si="381"/>
        <v>0</v>
      </c>
      <c r="LL108" s="198">
        <f t="shared" si="381"/>
        <v>0</v>
      </c>
      <c r="LM108" s="198">
        <f t="shared" si="381"/>
        <v>0</v>
      </c>
      <c r="LN108" s="198">
        <f t="shared" si="381"/>
        <v>0</v>
      </c>
      <c r="LO108" s="198">
        <f t="shared" si="381"/>
        <v>0</v>
      </c>
      <c r="LP108" s="198">
        <f t="shared" si="381"/>
        <v>0</v>
      </c>
      <c r="LQ108" s="198">
        <f t="shared" si="381"/>
        <v>0</v>
      </c>
      <c r="LR108" s="198">
        <f t="shared" si="381"/>
        <v>0</v>
      </c>
      <c r="LS108" s="198">
        <f t="shared" si="381"/>
        <v>0</v>
      </c>
      <c r="LT108" s="198">
        <f t="shared" si="381"/>
        <v>0</v>
      </c>
      <c r="LU108" s="198">
        <f t="shared" si="381"/>
        <v>0</v>
      </c>
      <c r="LV108" s="198">
        <f t="shared" si="381"/>
        <v>0</v>
      </c>
      <c r="LW108" s="198">
        <f t="shared" si="381"/>
        <v>0</v>
      </c>
      <c r="LX108" s="198">
        <f t="shared" si="381"/>
        <v>0</v>
      </c>
      <c r="LY108" s="198">
        <f t="shared" si="381"/>
        <v>0</v>
      </c>
      <c r="LZ108" s="198">
        <f t="shared" si="381"/>
        <v>0</v>
      </c>
      <c r="MA108" s="198">
        <f t="shared" si="381"/>
        <v>0</v>
      </c>
      <c r="MB108" s="198">
        <f t="shared" si="381"/>
        <v>0</v>
      </c>
      <c r="MC108" s="198">
        <f t="shared" si="381"/>
        <v>0</v>
      </c>
      <c r="MD108" s="198">
        <f t="shared" si="381"/>
        <v>0</v>
      </c>
      <c r="ME108" s="198">
        <f t="shared" si="381"/>
        <v>0</v>
      </c>
      <c r="MF108" s="198">
        <f t="shared" si="381"/>
        <v>0</v>
      </c>
      <c r="MG108" s="198">
        <f t="shared" si="381"/>
        <v>0</v>
      </c>
      <c r="MH108" s="198">
        <f t="shared" si="381"/>
        <v>0</v>
      </c>
      <c r="MI108" s="198">
        <f t="shared" si="381"/>
        <v>0</v>
      </c>
      <c r="MJ108" s="198">
        <f t="shared" si="381"/>
        <v>0</v>
      </c>
      <c r="MK108" s="198">
        <f t="shared" si="381"/>
        <v>0</v>
      </c>
      <c r="ML108" s="198">
        <f t="shared" si="381"/>
        <v>0</v>
      </c>
      <c r="MM108" s="198">
        <f t="shared" si="381"/>
        <v>0</v>
      </c>
      <c r="MN108" s="198">
        <f t="shared" si="381"/>
        <v>0</v>
      </c>
      <c r="MO108" s="198">
        <f t="shared" si="381"/>
        <v>0</v>
      </c>
      <c r="MP108" s="198">
        <f t="shared" si="381"/>
        <v>0</v>
      </c>
      <c r="MQ108" s="198">
        <f t="shared" si="381"/>
        <v>0</v>
      </c>
      <c r="MR108" s="198">
        <f t="shared" si="381"/>
        <v>0</v>
      </c>
      <c r="MS108" s="198">
        <f t="shared" si="381"/>
        <v>0</v>
      </c>
      <c r="MT108" s="198">
        <f t="shared" si="381"/>
        <v>0</v>
      </c>
      <c r="MU108" s="198">
        <f t="shared" si="381"/>
        <v>0</v>
      </c>
      <c r="MV108" s="198">
        <f t="shared" si="381"/>
        <v>0</v>
      </c>
      <c r="MW108" s="198">
        <f t="shared" si="381"/>
        <v>0</v>
      </c>
      <c r="MX108" s="198">
        <f t="shared" si="381"/>
        <v>0</v>
      </c>
      <c r="MY108" s="198">
        <f t="shared" si="381"/>
        <v>0</v>
      </c>
      <c r="MZ108" s="198">
        <f t="shared" si="381"/>
        <v>0</v>
      </c>
      <c r="NA108" s="198">
        <f t="shared" si="381"/>
        <v>0</v>
      </c>
      <c r="NB108" s="198">
        <f t="shared" si="381"/>
        <v>0</v>
      </c>
      <c r="NC108" s="198">
        <f t="shared" si="381"/>
        <v>0</v>
      </c>
      <c r="ND108" s="198">
        <f t="shared" si="381"/>
        <v>0</v>
      </c>
      <c r="NE108" s="198">
        <f t="shared" ref="NE108:PP108" si="382">IF(AND($F$112&gt;0,$F$113&gt;0),IF(AND(FL104&gt;$F$113),NE104,0),"")</f>
        <v>0</v>
      </c>
      <c r="NF108" s="198">
        <f t="shared" si="382"/>
        <v>0</v>
      </c>
      <c r="NG108" s="198">
        <f t="shared" si="382"/>
        <v>0</v>
      </c>
      <c r="NH108" s="198">
        <f t="shared" si="382"/>
        <v>0</v>
      </c>
      <c r="NI108" s="198">
        <f t="shared" si="382"/>
        <v>0</v>
      </c>
      <c r="NJ108" s="198">
        <f t="shared" si="382"/>
        <v>0</v>
      </c>
      <c r="NK108" s="198">
        <f t="shared" si="382"/>
        <v>0</v>
      </c>
      <c r="NL108" s="198">
        <f t="shared" si="382"/>
        <v>0</v>
      </c>
      <c r="NM108" s="198">
        <f t="shared" si="382"/>
        <v>0</v>
      </c>
      <c r="NN108" s="198">
        <f t="shared" si="382"/>
        <v>0</v>
      </c>
      <c r="NO108" s="198">
        <f t="shared" si="382"/>
        <v>0</v>
      </c>
      <c r="NP108" s="198">
        <f t="shared" si="382"/>
        <v>0</v>
      </c>
      <c r="NQ108" s="198">
        <f t="shared" si="382"/>
        <v>0</v>
      </c>
      <c r="NR108" s="198">
        <f t="shared" si="382"/>
        <v>0</v>
      </c>
      <c r="NS108" s="198">
        <f t="shared" si="382"/>
        <v>0</v>
      </c>
      <c r="NT108" s="198">
        <f t="shared" si="382"/>
        <v>0</v>
      </c>
      <c r="NU108" s="198">
        <f t="shared" si="382"/>
        <v>0</v>
      </c>
      <c r="NV108" s="198">
        <f t="shared" si="382"/>
        <v>0</v>
      </c>
      <c r="NW108" s="198">
        <f t="shared" si="382"/>
        <v>0</v>
      </c>
      <c r="NX108" s="198">
        <f t="shared" si="382"/>
        <v>0</v>
      </c>
      <c r="NY108" s="198">
        <f t="shared" si="382"/>
        <v>0</v>
      </c>
      <c r="NZ108" s="198">
        <f t="shared" si="382"/>
        <v>0</v>
      </c>
      <c r="OA108" s="198">
        <f t="shared" si="382"/>
        <v>0</v>
      </c>
      <c r="OB108" s="198">
        <f t="shared" si="382"/>
        <v>0</v>
      </c>
      <c r="OC108" s="198">
        <f t="shared" si="382"/>
        <v>0</v>
      </c>
      <c r="OD108" s="198">
        <f t="shared" si="382"/>
        <v>0</v>
      </c>
      <c r="OE108" s="198">
        <f t="shared" si="382"/>
        <v>4.9480507841142924E-3</v>
      </c>
      <c r="OF108" s="198">
        <f t="shared" si="382"/>
        <v>4.7069668422318354E-3</v>
      </c>
      <c r="OG108" s="198">
        <f t="shared" si="382"/>
        <v>4.4736011829282279E-3</v>
      </c>
      <c r="OH108" s="198">
        <f t="shared" si="382"/>
        <v>4.2479806041089618E-3</v>
      </c>
      <c r="OI108" s="198">
        <f t="shared" si="382"/>
        <v>4.0301101901005021E-3</v>
      </c>
      <c r="OJ108" s="198">
        <f t="shared" si="382"/>
        <v>3.8199743886017574E-3</v>
      </c>
      <c r="OK108" s="198">
        <f t="shared" si="382"/>
        <v>3.6175381232897191E-3</v>
      </c>
      <c r="OL108" s="198">
        <f t="shared" si="382"/>
        <v>3.4227479344044274E-3</v>
      </c>
      <c r="OM108" s="198">
        <f t="shared" si="382"/>
        <v>3.2355331398635999E-3</v>
      </c>
      <c r="ON108" s="198">
        <f t="shared" si="382"/>
        <v>3.0558070097229982E-3</v>
      </c>
      <c r="OO108" s="198">
        <f t="shared" si="382"/>
        <v>2.8834679471003597E-3</v>
      </c>
      <c r="OP108" s="198">
        <f t="shared" si="382"/>
        <v>2.7184006690145453E-3</v>
      </c>
      <c r="OQ108" s="198">
        <f t="shared" si="382"/>
        <v>2.5604773809528077E-3</v>
      </c>
      <c r="OR108" s="198">
        <f t="shared" si="382"/>
        <v>2.4095589393636129E-3</v>
      </c>
      <c r="OS108" s="198">
        <f t="shared" si="382"/>
        <v>2.2654959966757439E-3</v>
      </c>
      <c r="OT108" s="198">
        <f t="shared" si="382"/>
        <v>2.1281301238624288E-3</v>
      </c>
      <c r="OU108" s="198">
        <f t="shared" si="382"/>
        <v>1.9972949059977314E-3</v>
      </c>
      <c r="OV108" s="198">
        <f t="shared" si="382"/>
        <v>1.8728170066873663E-3</v>
      </c>
      <c r="OW108" s="198">
        <f t="shared" si="382"/>
        <v>1.7545171976939395E-3</v>
      </c>
      <c r="OX108" s="198">
        <f t="shared" si="382"/>
        <v>1.6422113505133605E-3</v>
      </c>
      <c r="OY108" s="198">
        <f t="shared" si="382"/>
        <v>1.5357113870918579E-3</v>
      </c>
      <c r="OZ108" s="198">
        <f t="shared" si="382"/>
        <v>1.4348261872982231E-3</v>
      </c>
      <c r="PA108" s="198">
        <f t="shared" si="382"/>
        <v>1.3393624511809199E-3</v>
      </c>
      <c r="PB108" s="198">
        <f t="shared" si="382"/>
        <v>1.249125514441865E-3</v>
      </c>
      <c r="PC108" s="198">
        <f t="shared" si="382"/>
        <v>1.1639201159456636E-3</v>
      </c>
      <c r="PD108" s="198">
        <f t="shared" si="382"/>
        <v>1.083551116452911E-3</v>
      </c>
      <c r="PE108" s="198">
        <f t="shared" si="382"/>
        <v>1.0078241681170034E-3</v>
      </c>
      <c r="PF108" s="198">
        <f t="shared" si="382"/>
        <v>9.3654633461434991E-4</v>
      </c>
      <c r="PG108" s="198">
        <f t="shared" si="382"/>
        <v>8.695266620866647E-4</v>
      </c>
      <c r="PH108" s="198">
        <f t="shared" si="382"/>
        <v>8.0657670136026764E-4</v>
      </c>
      <c r="PI108" s="198">
        <f t="shared" si="382"/>
        <v>7.4751098217039195E-4</v>
      </c>
      <c r="PJ108" s="198">
        <f t="shared" si="382"/>
        <v>6.9214744035784128E-4</v>
      </c>
      <c r="PK108" s="198">
        <f t="shared" si="382"/>
        <v>6.4030779922095136E-4</v>
      </c>
      <c r="PL108" s="198">
        <f t="shared" si="382"/>
        <v>5.9181790639755978E-4</v>
      </c>
      <c r="PM108" s="198">
        <f t="shared" si="382"/>
        <v>5.4650802781992986E-4</v>
      </c>
      <c r="PN108" s="198">
        <f t="shared" si="382"/>
        <v>5.0421310043064903E-4</v>
      </c>
      <c r="PO108" s="198">
        <f t="shared" si="382"/>
        <v>4.6477294547009074E-4</v>
      </c>
      <c r="PP108" s="198">
        <f t="shared" si="382"/>
        <v>4.2803244424677019E-4</v>
      </c>
      <c r="PQ108" s="198">
        <f t="shared" ref="PQ108:PX108" si="383">IF(AND($F$112&gt;0,$F$113&gt;0),IF(AND(HX104&gt;$F$113),PQ104,0),"")</f>
        <v>3.9384167838177651E-4</v>
      </c>
      <c r="PR108" s="198">
        <f t="shared" si="383"/>
        <v>3.6205603657834862E-4</v>
      </c>
      <c r="PS108" s="198">
        <f t="shared" si="383"/>
        <v>3.3253629000873976E-4</v>
      </c>
      <c r="PT108" s="198">
        <f t="shared" si="383"/>
        <v>3.051486384338637E-4</v>
      </c>
      <c r="PU108" s="198">
        <f t="shared" si="383"/>
        <v>2.797647291781469E-4</v>
      </c>
      <c r="PV108" s="198">
        <f t="shared" si="383"/>
        <v>2.562616510737035E-4</v>
      </c>
      <c r="PW108" s="198">
        <f t="shared" si="383"/>
        <v>2.3452190546578112E-4</v>
      </c>
      <c r="PX108" s="198">
        <f t="shared" si="383"/>
        <v>2.1443335633664274E-4</v>
      </c>
    </row>
    <row r="109" spans="1:440" ht="16.899999999999999" x14ac:dyDescent="0.5">
      <c r="A109" s="307"/>
      <c r="B109" s="15"/>
      <c r="C109" s="15"/>
      <c r="D109" s="15"/>
      <c r="E109" s="38" t="s">
        <v>62</v>
      </c>
      <c r="F109" s="81">
        <f>IF(AND(F108&gt;0,F108&lt;1,NOT(U104=0)),_xlfn.NORM.INV((1-$F$108)/2,$T$104,$U$104),"")</f>
        <v>187.28560198988373</v>
      </c>
      <c r="G109" s="128"/>
      <c r="H109" s="128"/>
      <c r="I109" s="15"/>
      <c r="J109" s="15"/>
      <c r="K109" s="16"/>
      <c r="L109" s="15"/>
      <c r="M109" s="15"/>
      <c r="N109" s="15"/>
      <c r="O109" s="15"/>
      <c r="P109" s="15"/>
      <c r="Q109" s="15"/>
      <c r="R109" s="15"/>
      <c r="S109" s="15"/>
      <c r="T109" s="15"/>
      <c r="U109" s="15"/>
      <c r="V109" s="15"/>
      <c r="W109" s="15"/>
      <c r="X109" s="206"/>
      <c r="Y109" s="15"/>
      <c r="Z109" s="15"/>
      <c r="AA109" s="15"/>
      <c r="AB109" s="15"/>
      <c r="AC109" s="15"/>
      <c r="AD109" s="15"/>
      <c r="AE109" s="15"/>
      <c r="AF109" s="15"/>
      <c r="AG109" s="15"/>
      <c r="AH109" s="15"/>
      <c r="AI109" s="15"/>
      <c r="AJ109" s="15"/>
      <c r="AK109" s="15"/>
      <c r="AL109" s="15"/>
      <c r="AM109" s="15"/>
      <c r="IF109" s="199">
        <f>MAX(IF106:IF108)</f>
        <v>2.1443335633664274E-4</v>
      </c>
      <c r="IG109" s="199">
        <f t="shared" ref="IG109:KR109" si="384">MAX(IG106:IG108)</f>
        <v>2.3452190546578591E-4</v>
      </c>
      <c r="IH109" s="199">
        <f t="shared" si="384"/>
        <v>2.5626165107370984E-4</v>
      </c>
      <c r="II109" s="199">
        <f t="shared" si="384"/>
        <v>2.7976472917815492E-4</v>
      </c>
      <c r="IJ109" s="199">
        <f t="shared" si="384"/>
        <v>3.0514863843387352E-4</v>
      </c>
      <c r="IK109" s="199">
        <f t="shared" si="384"/>
        <v>3.3253629000875163E-4</v>
      </c>
      <c r="IL109" s="199">
        <f t="shared" si="384"/>
        <v>3.6205603657836255E-4</v>
      </c>
      <c r="IM109" s="199">
        <f t="shared" si="384"/>
        <v>3.9384167838179309E-4</v>
      </c>
      <c r="IN109" s="199">
        <f t="shared" si="384"/>
        <v>4.2803244424678959E-4</v>
      </c>
      <c r="IO109" s="199">
        <f t="shared" si="384"/>
        <v>4.6477294547011313E-4</v>
      </c>
      <c r="IP109" s="199">
        <f t="shared" si="384"/>
        <v>5.0421310043067527E-4</v>
      </c>
      <c r="IQ109" s="199">
        <f t="shared" si="384"/>
        <v>5.4650802781995979E-4</v>
      </c>
      <c r="IR109" s="199">
        <f t="shared" si="384"/>
        <v>5.9181790639759447E-4</v>
      </c>
      <c r="IS109" s="199">
        <f t="shared" si="384"/>
        <v>6.4030779922099061E-4</v>
      </c>
      <c r="IT109" s="199">
        <f t="shared" si="384"/>
        <v>6.9214744035788584E-4</v>
      </c>
      <c r="IU109" s="199">
        <f t="shared" si="384"/>
        <v>7.4751098217044204E-4</v>
      </c>
      <c r="IV109" s="199">
        <f t="shared" si="384"/>
        <v>8.0657670136032391E-4</v>
      </c>
      <c r="IW109" s="199">
        <f t="shared" si="384"/>
        <v>8.6952666208672715E-4</v>
      </c>
      <c r="IX109" s="199">
        <f t="shared" si="384"/>
        <v>9.365463346144205E-4</v>
      </c>
      <c r="IY109" s="199">
        <f t="shared" si="384"/>
        <v>1.0078241681170804E-3</v>
      </c>
      <c r="IZ109" s="199">
        <f t="shared" si="384"/>
        <v>1.0835511164529962E-3</v>
      </c>
      <c r="JA109" s="199">
        <f t="shared" si="384"/>
        <v>1.1639201159457583E-3</v>
      </c>
      <c r="JB109" s="199">
        <f t="shared" si="384"/>
        <v>1.2491255144419689E-3</v>
      </c>
      <c r="JC109" s="199">
        <f t="shared" si="384"/>
        <v>1.3393624511810352E-3</v>
      </c>
      <c r="JD109" s="199">
        <f t="shared" si="384"/>
        <v>1.4348261872983493E-3</v>
      </c>
      <c r="JE109" s="199">
        <f t="shared" si="384"/>
        <v>1.5357113870919962E-3</v>
      </c>
      <c r="JF109" s="199">
        <f t="shared" si="384"/>
        <v>1.6422113505135103E-3</v>
      </c>
      <c r="JG109" s="199">
        <f t="shared" si="384"/>
        <v>1.754517197694103E-3</v>
      </c>
      <c r="JH109" s="199">
        <f t="shared" si="384"/>
        <v>1.8728170066875441E-3</v>
      </c>
      <c r="JI109" s="199">
        <f t="shared" si="384"/>
        <v>1.9972949059979261E-3</v>
      </c>
      <c r="JJ109" s="199">
        <f t="shared" si="384"/>
        <v>2.1281301238626395E-3</v>
      </c>
      <c r="JK109" s="199">
        <f t="shared" si="384"/>
        <v>2.2654959966759689E-3</v>
      </c>
      <c r="JL109" s="199">
        <f t="shared" si="384"/>
        <v>2.4095589393638562E-3</v>
      </c>
      <c r="JM109" s="199">
        <f t="shared" si="384"/>
        <v>2.5604773809530679E-3</v>
      </c>
      <c r="JN109" s="199">
        <f t="shared" si="384"/>
        <v>2.718400669014825E-3</v>
      </c>
      <c r="JO109" s="199">
        <f t="shared" si="384"/>
        <v>2.8834679471006612E-3</v>
      </c>
      <c r="JP109" s="199">
        <f t="shared" si="384"/>
        <v>3.0558070097233213E-3</v>
      </c>
      <c r="JQ109" s="199">
        <f t="shared" si="384"/>
        <v>3.2355331398639447E-3</v>
      </c>
      <c r="JR109" s="199">
        <f t="shared" si="384"/>
        <v>3.4227479344047943E-3</v>
      </c>
      <c r="JS109" s="199">
        <f t="shared" si="384"/>
        <v>3.6175381232901108E-3</v>
      </c>
      <c r="JT109" s="199">
        <f t="shared" si="384"/>
        <v>3.8199743886021716E-3</v>
      </c>
      <c r="JU109" s="199">
        <f t="shared" si="384"/>
        <v>4.0301101901009419E-3</v>
      </c>
      <c r="JV109" s="199">
        <f t="shared" si="384"/>
        <v>4.2479806041094302E-3</v>
      </c>
      <c r="JW109" s="199">
        <f t="shared" si="384"/>
        <v>4.4736011829287223E-3</v>
      </c>
      <c r="JX109" s="199">
        <f t="shared" si="384"/>
        <v>4.7069668422323584E-3</v>
      </c>
      <c r="JY109" s="199">
        <f t="shared" si="384"/>
        <v>4.9480507841148319E-3</v>
      </c>
      <c r="JZ109" s="199">
        <f t="shared" si="384"/>
        <v>5.1968034636498362E-3</v>
      </c>
      <c r="KA109" s="199">
        <f t="shared" si="384"/>
        <v>5.4531516069461312E-3</v>
      </c>
      <c r="KB109" s="199">
        <f t="shared" si="384"/>
        <v>5.7169972887692452E-3</v>
      </c>
      <c r="KC109" s="199">
        <f t="shared" si="384"/>
        <v>5.9882170778221928E-3</v>
      </c>
      <c r="KD109" s="199">
        <f t="shared" si="384"/>
        <v>6.2666612577448773E-3</v>
      </c>
      <c r="KE109" s="199">
        <f t="shared" si="384"/>
        <v>6.552153131797407E-3</v>
      </c>
      <c r="KF109" s="199">
        <f t="shared" si="384"/>
        <v>6.844488419034853E-3</v>
      </c>
      <c r="KG109" s="199">
        <f t="shared" si="384"/>
        <v>7.1434347495583153E-3</v>
      </c>
      <c r="KH109" s="199">
        <f t="shared" si="384"/>
        <v>7.4487312661383684E-3</v>
      </c>
      <c r="KI109" s="199">
        <f t="shared" si="384"/>
        <v>7.7600883391514717E-3</v>
      </c>
      <c r="KJ109" s="199">
        <f t="shared" si="384"/>
        <v>8.0771874013473213E-3</v>
      </c>
      <c r="KK109" s="199">
        <f t="shared" si="384"/>
        <v>8.39968090847645E-3</v>
      </c>
      <c r="KL109" s="199">
        <f t="shared" si="384"/>
        <v>8.7271924312534981E-3</v>
      </c>
      <c r="KM109" s="199">
        <f t="shared" si="384"/>
        <v>9.0593168835141416E-3</v>
      </c>
      <c r="KN109" s="199">
        <f t="shared" si="384"/>
        <v>9.3956208907457674E-3</v>
      </c>
      <c r="KO109" s="199">
        <f t="shared" si="384"/>
        <v>9.735643302436002E-3</v>
      </c>
      <c r="KP109" s="199">
        <f t="shared" si="384"/>
        <v>1.007889585089356E-2</v>
      </c>
      <c r="KQ109" s="199">
        <f t="shared" si="384"/>
        <v>1.0424863958356631E-2</v>
      </c>
      <c r="KR109" s="199">
        <f t="shared" si="384"/>
        <v>1.077300769332035E-2</v>
      </c>
      <c r="KS109" s="199">
        <f t="shared" ref="KS109:ND109" si="385">MAX(KS106:KS108)</f>
        <v>1.1122762876092481E-2</v>
      </c>
      <c r="KT109" s="199">
        <f t="shared" si="385"/>
        <v>1.1473542332631502E-2</v>
      </c>
      <c r="KU109" s="199">
        <f t="shared" si="385"/>
        <v>1.1824737294740305E-2</v>
      </c>
      <c r="KV109" s="199">
        <f t="shared" si="385"/>
        <v>1.2175718943689401E-2</v>
      </c>
      <c r="KW109" s="199">
        <f t="shared" si="385"/>
        <v>1.2525840093332829E-2</v>
      </c>
      <c r="KX109" s="199">
        <f t="shared" si="385"/>
        <v>1.2874437007766418E-2</v>
      </c>
      <c r="KY109" s="199">
        <f t="shared" si="385"/>
        <v>1.322083134756954E-2</v>
      </c>
      <c r="KZ109" s="199">
        <f t="shared" si="385"/>
        <v>1.356433223767646E-2</v>
      </c>
      <c r="LA109" s="199">
        <f t="shared" si="385"/>
        <v>1.3904238448950727E-2</v>
      </c>
      <c r="LB109" s="199">
        <f t="shared" si="385"/>
        <v>1.423984068459383E-2</v>
      </c>
      <c r="LC109" s="199">
        <f t="shared" si="385"/>
        <v>1.4570423961616587E-2</v>
      </c>
      <c r="LD109" s="199">
        <f t="shared" si="385"/>
        <v>1.4895270076746746E-2</v>
      </c>
      <c r="LE109" s="199">
        <f t="shared" si="385"/>
        <v>1.5213660145347075E-2</v>
      </c>
      <c r="LF109" s="199">
        <f t="shared" si="385"/>
        <v>1.5524877201183037E-2</v>
      </c>
      <c r="LG109" s="199">
        <f t="shared" si="385"/>
        <v>1.5828208844215309E-2</v>
      </c>
      <c r="LH109" s="199">
        <f t="shared" si="385"/>
        <v>1.6122949923007023E-2</v>
      </c>
      <c r="LI109" s="199">
        <f t="shared" si="385"/>
        <v>1.6408405237835131E-2</v>
      </c>
      <c r="LJ109" s="199">
        <f t="shared" si="385"/>
        <v>1.6683892250185774E-2</v>
      </c>
      <c r="LK109" s="199">
        <f t="shared" si="385"/>
        <v>1.6948743783999808E-2</v>
      </c>
      <c r="LL109" s="199">
        <f t="shared" si="385"/>
        <v>1.7202310703821406E-2</v>
      </c>
      <c r="LM109" s="199">
        <f t="shared" si="385"/>
        <v>1.7443964554893346E-2</v>
      </c>
      <c r="LN109" s="199">
        <f t="shared" si="385"/>
        <v>1.7673100150239828E-2</v>
      </c>
      <c r="LO109" s="199">
        <f t="shared" si="385"/>
        <v>1.7889138089883374E-2</v>
      </c>
      <c r="LP109" s="199">
        <f t="shared" si="385"/>
        <v>1.8091527197557099E-2</v>
      </c>
      <c r="LQ109" s="199">
        <f t="shared" si="385"/>
        <v>1.8279746860597631E-2</v>
      </c>
      <c r="LR109" s="199">
        <f t="shared" si="385"/>
        <v>1.8453309259135603E-2</v>
      </c>
      <c r="LS109" s="199">
        <f t="shared" si="385"/>
        <v>1.8611761471238039E-2</v>
      </c>
      <c r="LT109" s="199">
        <f t="shared" si="385"/>
        <v>1.875468744129706E-2</v>
      </c>
      <c r="LU109" s="199">
        <f t="shared" si="385"/>
        <v>1.8881709799697752E-2</v>
      </c>
      <c r="LV109" s="199">
        <f t="shared" si="385"/>
        <v>1.8992491522630099E-2</v>
      </c>
      <c r="LW109" s="199">
        <f t="shared" si="385"/>
        <v>1.9086737421829352E-2</v>
      </c>
      <c r="LX109" s="199">
        <f t="shared" si="385"/>
        <v>1.9164195455029554E-2</v>
      </c>
      <c r="LY109" s="199">
        <f t="shared" si="385"/>
        <v>1.9224657848988531E-2</v>
      </c>
      <c r="LZ109" s="199">
        <f t="shared" si="385"/>
        <v>1.926796202808127E-2</v>
      </c>
      <c r="MA109" s="199">
        <f t="shared" si="385"/>
        <v>1.9293991342653291E-2</v>
      </c>
      <c r="MB109" s="199">
        <f t="shared" si="385"/>
        <v>1.930267559256715E-2</v>
      </c>
      <c r="MC109" s="199">
        <f t="shared" si="385"/>
        <v>1.9293991342653256E-2</v>
      </c>
      <c r="MD109" s="199">
        <f t="shared" si="385"/>
        <v>1.926796202808119E-2</v>
      </c>
      <c r="ME109" s="199">
        <f t="shared" si="385"/>
        <v>1.9224657848988417E-2</v>
      </c>
      <c r="MF109" s="199">
        <f t="shared" si="385"/>
        <v>1.9164195455029401E-2</v>
      </c>
      <c r="MG109" s="199">
        <f t="shared" si="385"/>
        <v>1.9086737421829161E-2</v>
      </c>
      <c r="MH109" s="199">
        <f t="shared" si="385"/>
        <v>1.899249152262987E-2</v>
      </c>
      <c r="MI109" s="199">
        <f t="shared" si="385"/>
        <v>1.8881709799697489E-2</v>
      </c>
      <c r="MJ109" s="199">
        <f t="shared" si="385"/>
        <v>1.8754687441296766E-2</v>
      </c>
      <c r="MK109" s="199">
        <f t="shared" si="385"/>
        <v>1.8611761471237706E-2</v>
      </c>
      <c r="ML109" s="199">
        <f t="shared" si="385"/>
        <v>1.8453309259135235E-2</v>
      </c>
      <c r="MM109" s="199">
        <f t="shared" si="385"/>
        <v>1.8279746860597232E-2</v>
      </c>
      <c r="MN109" s="199">
        <f t="shared" si="385"/>
        <v>1.8091527197556665E-2</v>
      </c>
      <c r="MO109" s="199">
        <f t="shared" si="385"/>
        <v>1.7889138089882912E-2</v>
      </c>
      <c r="MP109" s="199">
        <f t="shared" si="385"/>
        <v>1.7673100150239339E-2</v>
      </c>
      <c r="MQ109" s="199">
        <f t="shared" si="385"/>
        <v>1.7443964554892825E-2</v>
      </c>
      <c r="MR109" s="199">
        <f t="shared" si="385"/>
        <v>1.7202310703820861E-2</v>
      </c>
      <c r="MS109" s="199">
        <f t="shared" si="385"/>
        <v>1.6948743783999239E-2</v>
      </c>
      <c r="MT109" s="199">
        <f t="shared" si="385"/>
        <v>1.6683892250185177E-2</v>
      </c>
      <c r="MU109" s="199">
        <f t="shared" si="385"/>
        <v>1.640840523783451E-2</v>
      </c>
      <c r="MV109" s="199">
        <f t="shared" si="385"/>
        <v>1.6122949923006381E-2</v>
      </c>
      <c r="MW109" s="199">
        <f t="shared" si="385"/>
        <v>1.5828208844214653E-2</v>
      </c>
      <c r="MX109" s="199">
        <f t="shared" si="385"/>
        <v>1.5524877201182362E-2</v>
      </c>
      <c r="MY109" s="199">
        <f t="shared" si="385"/>
        <v>1.5213660145346383E-2</v>
      </c>
      <c r="MZ109" s="199">
        <f t="shared" si="385"/>
        <v>1.4895270076746039E-2</v>
      </c>
      <c r="NA109" s="199">
        <f t="shared" si="385"/>
        <v>1.4570423961615864E-2</v>
      </c>
      <c r="NB109" s="199">
        <f t="shared" si="385"/>
        <v>1.4239840684593096E-2</v>
      </c>
      <c r="NC109" s="199">
        <f t="shared" si="385"/>
        <v>1.3904238448949982E-2</v>
      </c>
      <c r="ND109" s="199">
        <f t="shared" si="385"/>
        <v>1.3564332237675707E-2</v>
      </c>
      <c r="NE109" s="199">
        <f t="shared" ref="NE109:PP109" si="386">MAX(NE106:NE108)</f>
        <v>1.3220831347568782E-2</v>
      </c>
      <c r="NF109" s="199">
        <f t="shared" si="386"/>
        <v>1.2874437007765655E-2</v>
      </c>
      <c r="NG109" s="199">
        <f t="shared" si="386"/>
        <v>1.2525840093332059E-2</v>
      </c>
      <c r="NH109" s="199">
        <f t="shared" si="386"/>
        <v>1.2175718943688629E-2</v>
      </c>
      <c r="NI109" s="199">
        <f t="shared" si="386"/>
        <v>1.1824737294739533E-2</v>
      </c>
      <c r="NJ109" s="199">
        <f t="shared" si="386"/>
        <v>1.1473542332630728E-2</v>
      </c>
      <c r="NK109" s="199">
        <f t="shared" si="386"/>
        <v>1.1122762876091713E-2</v>
      </c>
      <c r="NL109" s="199">
        <f t="shared" si="386"/>
        <v>1.077300769331958E-2</v>
      </c>
      <c r="NM109" s="199">
        <f t="shared" si="386"/>
        <v>1.042486395835587E-2</v>
      </c>
      <c r="NN109" s="199">
        <f t="shared" si="386"/>
        <v>1.0078895850892803E-2</v>
      </c>
      <c r="NO109" s="199">
        <f t="shared" si="386"/>
        <v>9.7356433024352474E-3</v>
      </c>
      <c r="NP109" s="199">
        <f t="shared" si="386"/>
        <v>9.3956208907450232E-3</v>
      </c>
      <c r="NQ109" s="199">
        <f t="shared" si="386"/>
        <v>9.0593168835134061E-3</v>
      </c>
      <c r="NR109" s="199">
        <f t="shared" si="386"/>
        <v>8.7271924312527695E-3</v>
      </c>
      <c r="NS109" s="199">
        <f t="shared" si="386"/>
        <v>8.3996809084757335E-3</v>
      </c>
      <c r="NT109" s="199">
        <f t="shared" si="386"/>
        <v>8.077187401346617E-3</v>
      </c>
      <c r="NU109" s="199">
        <f t="shared" si="386"/>
        <v>7.7600883391507813E-3</v>
      </c>
      <c r="NV109" s="199">
        <f t="shared" si="386"/>
        <v>7.4487312661376901E-3</v>
      </c>
      <c r="NW109" s="199">
        <f t="shared" si="386"/>
        <v>7.1434347495576492E-3</v>
      </c>
      <c r="NX109" s="199">
        <f t="shared" si="386"/>
        <v>6.8444884190342042E-3</v>
      </c>
      <c r="NY109" s="199">
        <f t="shared" si="386"/>
        <v>6.5521531317967721E-3</v>
      </c>
      <c r="NZ109" s="199">
        <f t="shared" si="386"/>
        <v>6.2666612577442554E-3</v>
      </c>
      <c r="OA109" s="199">
        <f t="shared" si="386"/>
        <v>5.9882170778215891E-3</v>
      </c>
      <c r="OB109" s="199">
        <f t="shared" si="386"/>
        <v>5.7169972887686571E-3</v>
      </c>
      <c r="OC109" s="199">
        <f t="shared" si="386"/>
        <v>5.4531516069455579E-3</v>
      </c>
      <c r="OD109" s="199">
        <f t="shared" si="386"/>
        <v>5.1968034636492811E-3</v>
      </c>
      <c r="OE109" s="199">
        <f t="shared" si="386"/>
        <v>4.9480507841142924E-3</v>
      </c>
      <c r="OF109" s="199">
        <f t="shared" si="386"/>
        <v>4.7069668422318354E-3</v>
      </c>
      <c r="OG109" s="199">
        <f t="shared" si="386"/>
        <v>4.4736011829282279E-3</v>
      </c>
      <c r="OH109" s="199">
        <f t="shared" si="386"/>
        <v>4.2479806041089618E-3</v>
      </c>
      <c r="OI109" s="199">
        <f t="shared" si="386"/>
        <v>4.0301101901005021E-3</v>
      </c>
      <c r="OJ109" s="199">
        <f t="shared" si="386"/>
        <v>3.8199743886017574E-3</v>
      </c>
      <c r="OK109" s="199">
        <f t="shared" si="386"/>
        <v>3.6175381232897191E-3</v>
      </c>
      <c r="OL109" s="199">
        <f t="shared" si="386"/>
        <v>3.4227479344044274E-3</v>
      </c>
      <c r="OM109" s="199">
        <f t="shared" si="386"/>
        <v>3.2355331398635999E-3</v>
      </c>
      <c r="ON109" s="199">
        <f t="shared" si="386"/>
        <v>3.0558070097229982E-3</v>
      </c>
      <c r="OO109" s="199">
        <f t="shared" si="386"/>
        <v>2.8834679471003597E-3</v>
      </c>
      <c r="OP109" s="199">
        <f t="shared" si="386"/>
        <v>2.7184006690145453E-3</v>
      </c>
      <c r="OQ109" s="199">
        <f t="shared" si="386"/>
        <v>2.5604773809528077E-3</v>
      </c>
      <c r="OR109" s="199">
        <f t="shared" si="386"/>
        <v>2.4095589393636129E-3</v>
      </c>
      <c r="OS109" s="199">
        <f t="shared" si="386"/>
        <v>2.2654959966757439E-3</v>
      </c>
      <c r="OT109" s="199">
        <f t="shared" si="386"/>
        <v>2.1281301238624288E-3</v>
      </c>
      <c r="OU109" s="199">
        <f t="shared" si="386"/>
        <v>1.9972949059977314E-3</v>
      </c>
      <c r="OV109" s="199">
        <f t="shared" si="386"/>
        <v>1.8728170066873663E-3</v>
      </c>
      <c r="OW109" s="199">
        <f t="shared" si="386"/>
        <v>1.7545171976939395E-3</v>
      </c>
      <c r="OX109" s="199">
        <f t="shared" si="386"/>
        <v>1.6422113505133605E-3</v>
      </c>
      <c r="OY109" s="199">
        <f t="shared" si="386"/>
        <v>1.5357113870918579E-3</v>
      </c>
      <c r="OZ109" s="199">
        <f t="shared" si="386"/>
        <v>1.4348261872982231E-3</v>
      </c>
      <c r="PA109" s="199">
        <f t="shared" si="386"/>
        <v>1.3393624511809199E-3</v>
      </c>
      <c r="PB109" s="199">
        <f t="shared" si="386"/>
        <v>1.249125514441865E-3</v>
      </c>
      <c r="PC109" s="199">
        <f t="shared" si="386"/>
        <v>1.1639201159456636E-3</v>
      </c>
      <c r="PD109" s="199">
        <f t="shared" si="386"/>
        <v>1.083551116452911E-3</v>
      </c>
      <c r="PE109" s="199">
        <f t="shared" si="386"/>
        <v>1.0078241681170034E-3</v>
      </c>
      <c r="PF109" s="199">
        <f t="shared" si="386"/>
        <v>9.3654633461434991E-4</v>
      </c>
      <c r="PG109" s="199">
        <f t="shared" si="386"/>
        <v>8.695266620866647E-4</v>
      </c>
      <c r="PH109" s="199">
        <f t="shared" si="386"/>
        <v>8.0657670136026764E-4</v>
      </c>
      <c r="PI109" s="199">
        <f t="shared" si="386"/>
        <v>7.4751098217039195E-4</v>
      </c>
      <c r="PJ109" s="199">
        <f t="shared" si="386"/>
        <v>6.9214744035784128E-4</v>
      </c>
      <c r="PK109" s="199">
        <f t="shared" si="386"/>
        <v>6.4030779922095136E-4</v>
      </c>
      <c r="PL109" s="199">
        <f t="shared" si="386"/>
        <v>5.9181790639755978E-4</v>
      </c>
      <c r="PM109" s="199">
        <f t="shared" si="386"/>
        <v>5.4650802781992986E-4</v>
      </c>
      <c r="PN109" s="199">
        <f t="shared" si="386"/>
        <v>5.0421310043064903E-4</v>
      </c>
      <c r="PO109" s="199">
        <f t="shared" si="386"/>
        <v>4.6477294547009074E-4</v>
      </c>
      <c r="PP109" s="199">
        <f t="shared" si="386"/>
        <v>4.2803244424677019E-4</v>
      </c>
      <c r="PQ109" s="199">
        <f t="shared" ref="PQ109:PX109" si="387">MAX(PQ106:PQ108)</f>
        <v>3.9384167838177651E-4</v>
      </c>
      <c r="PR109" s="199">
        <f t="shared" si="387"/>
        <v>3.6205603657834862E-4</v>
      </c>
      <c r="PS109" s="199">
        <f t="shared" si="387"/>
        <v>3.3253629000873976E-4</v>
      </c>
      <c r="PT109" s="199">
        <f t="shared" si="387"/>
        <v>3.051486384338637E-4</v>
      </c>
      <c r="PU109" s="199">
        <f t="shared" si="387"/>
        <v>2.797647291781469E-4</v>
      </c>
      <c r="PV109" s="199">
        <f t="shared" si="387"/>
        <v>2.562616510737035E-4</v>
      </c>
      <c r="PW109" s="199">
        <f t="shared" si="387"/>
        <v>2.3452190546578112E-4</v>
      </c>
      <c r="PX109" s="199">
        <f t="shared" si="387"/>
        <v>2.1443335633664274E-4</v>
      </c>
    </row>
    <row r="110" spans="1:440" ht="16.899999999999999" x14ac:dyDescent="0.5">
      <c r="A110" s="307"/>
      <c r="B110" s="15"/>
      <c r="C110" s="15"/>
      <c r="D110" s="15"/>
      <c r="E110" s="38" t="s">
        <v>71</v>
      </c>
      <c r="F110" s="81">
        <f>IF(AND(F108&gt;0,F108&lt;1,NOT(U104=0)),_xlfn.NORM.INV($F$108+((1-$F$108)/2),$T$104,$U$104),"")</f>
        <v>255.27634801011629</v>
      </c>
      <c r="G110" s="128"/>
      <c r="H110" s="128"/>
      <c r="I110" s="15"/>
      <c r="J110" s="15"/>
      <c r="K110" s="16"/>
      <c r="L110" s="15"/>
      <c r="M110" s="15"/>
      <c r="N110" s="15"/>
      <c r="O110" s="15"/>
      <c r="P110" s="15"/>
      <c r="Q110" s="15"/>
      <c r="R110" s="15"/>
      <c r="S110" s="15"/>
      <c r="T110" s="15"/>
      <c r="U110" s="15"/>
      <c r="V110" s="15"/>
      <c r="W110" s="15"/>
      <c r="X110" s="206"/>
      <c r="Y110" s="15"/>
      <c r="Z110" s="15"/>
      <c r="AA110" s="15"/>
      <c r="AB110" s="15"/>
      <c r="AC110" s="15"/>
      <c r="AD110" s="15"/>
      <c r="AE110" s="15"/>
      <c r="AF110" s="15"/>
      <c r="AG110" s="15"/>
      <c r="AH110" s="15"/>
      <c r="AI110" s="15"/>
      <c r="AJ110" s="15"/>
      <c r="AK110" s="15"/>
      <c r="AL110" s="15"/>
      <c r="AM110" s="15"/>
    </row>
    <row r="111" spans="1:440" ht="16.899999999999999" x14ac:dyDescent="0.5">
      <c r="A111" s="307"/>
      <c r="B111" s="15"/>
      <c r="C111" s="15"/>
      <c r="D111" s="15"/>
      <c r="E111" s="38"/>
      <c r="F111" s="54"/>
      <c r="G111" s="54"/>
      <c r="H111" s="54"/>
      <c r="I111" s="15"/>
      <c r="J111" s="15"/>
      <c r="K111" s="16"/>
      <c r="L111" s="15"/>
      <c r="M111" s="15"/>
      <c r="N111" s="15"/>
      <c r="O111" s="15"/>
      <c r="P111" s="15"/>
      <c r="Q111" s="15"/>
      <c r="R111" s="15"/>
      <c r="S111" s="15"/>
      <c r="T111" s="15"/>
      <c r="U111" s="15"/>
      <c r="V111" s="15"/>
      <c r="W111" s="15"/>
      <c r="X111" s="206"/>
      <c r="Y111" s="15"/>
      <c r="Z111" s="15"/>
      <c r="AA111" s="15"/>
      <c r="AB111" s="15"/>
      <c r="AC111" s="15"/>
      <c r="AD111" s="15"/>
      <c r="AE111" s="15"/>
      <c r="AF111" s="15"/>
      <c r="AG111" s="15"/>
      <c r="AH111" s="15"/>
      <c r="AI111" s="15"/>
      <c r="AJ111" s="15"/>
      <c r="AK111" s="15"/>
      <c r="AL111" s="15"/>
      <c r="AM111" s="15"/>
    </row>
    <row r="112" spans="1:440" ht="16.899999999999999" x14ac:dyDescent="0.5">
      <c r="A112" s="307"/>
      <c r="B112" s="15"/>
      <c r="C112" s="15"/>
      <c r="D112" s="15"/>
      <c r="E112" s="59" t="s">
        <v>63</v>
      </c>
      <c r="F112" s="117">
        <v>187</v>
      </c>
      <c r="G112" s="129"/>
      <c r="H112" s="129"/>
      <c r="I112" s="15"/>
      <c r="J112" s="15"/>
      <c r="K112" s="16"/>
      <c r="L112" s="15"/>
      <c r="M112" s="15"/>
      <c r="N112" s="15"/>
      <c r="O112" s="15"/>
      <c r="P112" s="15"/>
      <c r="Q112" s="15"/>
      <c r="R112" s="15"/>
      <c r="S112" s="15"/>
      <c r="T112" s="15"/>
      <c r="U112" s="15"/>
      <c r="V112" s="15"/>
      <c r="W112" s="15"/>
      <c r="X112" s="206"/>
      <c r="Y112" s="15"/>
      <c r="Z112" s="15"/>
      <c r="AA112" s="15"/>
      <c r="AB112" s="15"/>
      <c r="AC112" s="15"/>
      <c r="AD112" s="15"/>
      <c r="AE112" s="15"/>
      <c r="AF112" s="15"/>
      <c r="AG112" s="15"/>
      <c r="AH112" s="15"/>
      <c r="AI112" s="15"/>
      <c r="AJ112" s="15"/>
      <c r="AK112" s="15"/>
      <c r="AL112" s="15"/>
      <c r="AM112" s="15"/>
    </row>
    <row r="113" spans="1:39" ht="16.899999999999999" x14ac:dyDescent="0.5">
      <c r="A113" s="307"/>
      <c r="B113" s="15"/>
      <c r="C113" s="15"/>
      <c r="D113" s="15"/>
      <c r="E113" s="59" t="s">
        <v>64</v>
      </c>
      <c r="F113" s="117">
        <v>255</v>
      </c>
      <c r="G113" s="129"/>
      <c r="H113" s="129"/>
      <c r="I113" s="15"/>
      <c r="J113" s="15"/>
      <c r="K113" s="16"/>
      <c r="L113" s="15"/>
      <c r="M113" s="15"/>
      <c r="N113" s="15"/>
      <c r="O113" s="15"/>
      <c r="P113" s="15"/>
      <c r="Q113" s="15"/>
      <c r="R113" s="15"/>
      <c r="S113" s="15"/>
      <c r="T113" s="15"/>
      <c r="U113" s="15"/>
      <c r="V113" s="15"/>
      <c r="W113" s="15"/>
      <c r="X113" s="206"/>
      <c r="Y113" s="15"/>
      <c r="Z113" s="15"/>
      <c r="AA113" s="15"/>
      <c r="AB113" s="15"/>
      <c r="AC113" s="15"/>
      <c r="AD113" s="15"/>
      <c r="AE113" s="15"/>
      <c r="AF113" s="15"/>
      <c r="AG113" s="15"/>
      <c r="AH113" s="15"/>
      <c r="AI113" s="15"/>
      <c r="AJ113" s="15"/>
      <c r="AK113" s="15"/>
      <c r="AL113" s="15"/>
      <c r="AM113" s="15"/>
    </row>
    <row r="114" spans="1:39" ht="16.899999999999999" x14ac:dyDescent="0.5">
      <c r="A114" s="307"/>
      <c r="B114" s="15"/>
      <c r="C114" s="15"/>
      <c r="D114" s="15"/>
      <c r="E114" s="59" t="s">
        <v>72</v>
      </c>
      <c r="F114" s="55">
        <f>IF(AND(NOT(ISBLANK(F112)),NOT(ISBLANK(F113)),NOT(U104=0)),_xlfn.NORM.DIST($F$113,$T$104,$U$104,TRUE)-_xlfn.NORM.DIST($F$112,$T$104,$U$104,TRUE),"")</f>
        <v>0.90001482442561564</v>
      </c>
      <c r="G114" s="130"/>
      <c r="H114" s="130"/>
      <c r="I114" s="15"/>
      <c r="J114" s="15"/>
      <c r="K114" s="16"/>
      <c r="L114" s="15"/>
      <c r="M114" s="15"/>
      <c r="N114" s="15"/>
      <c r="O114" s="15"/>
      <c r="P114" s="15"/>
      <c r="Q114" s="15"/>
      <c r="R114" s="15"/>
      <c r="S114" s="15"/>
      <c r="T114" s="15"/>
      <c r="U114" s="15"/>
      <c r="V114" s="15"/>
      <c r="W114" s="15"/>
      <c r="X114" s="206"/>
      <c r="Y114" s="15"/>
      <c r="Z114" s="15"/>
      <c r="AA114" s="15"/>
      <c r="AB114" s="15"/>
      <c r="AC114" s="15"/>
      <c r="AD114" s="15"/>
      <c r="AE114" s="15"/>
      <c r="AF114" s="15"/>
      <c r="AG114" s="15"/>
      <c r="AH114" s="15"/>
      <c r="AI114" s="15"/>
      <c r="AJ114" s="15"/>
      <c r="AK114" s="15"/>
      <c r="AL114" s="15"/>
      <c r="AM114" s="15"/>
    </row>
    <row r="115" spans="1:39" ht="16.899999999999999" x14ac:dyDescent="0.5">
      <c r="A115" s="307"/>
      <c r="B115" s="15"/>
      <c r="C115" s="15"/>
      <c r="D115" s="15"/>
      <c r="E115" s="59" t="s">
        <v>65</v>
      </c>
      <c r="F115" s="57">
        <f>IF(AND(F112&gt;0,F113&gt;0,NOT($U$104=0)),_xlfn.NORM.DIST(F112,$T$104,$U$104,TRUE),"")</f>
        <v>4.8590914541284107E-2</v>
      </c>
      <c r="G115" s="130"/>
      <c r="H115" s="130"/>
      <c r="I115" s="15"/>
      <c r="J115" s="15"/>
      <c r="K115" s="16"/>
      <c r="L115" s="15"/>
      <c r="M115" s="15"/>
      <c r="N115" s="15"/>
      <c r="O115" s="15"/>
      <c r="P115" s="15"/>
      <c r="Q115" s="15"/>
      <c r="R115" s="15"/>
      <c r="S115" s="15"/>
      <c r="T115" s="15"/>
      <c r="U115" s="15"/>
      <c r="V115" s="15"/>
      <c r="W115" s="15"/>
      <c r="X115" s="206"/>
      <c r="Y115" s="15"/>
      <c r="Z115" s="15"/>
      <c r="AA115" s="15"/>
      <c r="AB115" s="15"/>
      <c r="AC115" s="15"/>
      <c r="AD115" s="15"/>
      <c r="AE115" s="15"/>
      <c r="AF115" s="15"/>
      <c r="AG115" s="15"/>
      <c r="AH115" s="15"/>
      <c r="AI115" s="15"/>
      <c r="AJ115" s="15"/>
      <c r="AK115" s="15"/>
      <c r="AL115" s="15"/>
      <c r="AM115" s="15"/>
    </row>
    <row r="116" spans="1:39" ht="16.899999999999999" x14ac:dyDescent="0.5">
      <c r="A116" s="307"/>
      <c r="B116" s="15"/>
      <c r="C116" s="15"/>
      <c r="D116" s="15"/>
      <c r="E116" s="59" t="s">
        <v>73</v>
      </c>
      <c r="F116" s="56">
        <f>IF(AND(F112&gt;0,F113&gt;0,NOT($U$104=0)),1-_xlfn.NORM.DIST(F113,$T$104,$U$104,TRUE),"")</f>
        <v>5.1394261033100297E-2</v>
      </c>
      <c r="G116" s="130"/>
      <c r="H116" s="130"/>
      <c r="I116" s="15"/>
      <c r="J116" s="15"/>
      <c r="K116" s="16"/>
      <c r="L116" s="15"/>
      <c r="M116" s="15"/>
      <c r="N116" s="15"/>
      <c r="O116" s="15"/>
      <c r="P116" s="15"/>
      <c r="Q116" s="15"/>
      <c r="R116" s="15"/>
      <c r="S116" s="15"/>
      <c r="T116" s="15"/>
      <c r="U116" s="15"/>
      <c r="V116" s="15"/>
      <c r="W116" s="15"/>
      <c r="X116" s="206"/>
      <c r="Y116" s="15"/>
      <c r="Z116" s="15"/>
      <c r="AA116" s="15"/>
      <c r="AB116" s="15"/>
      <c r="AC116" s="15"/>
      <c r="AD116" s="15"/>
      <c r="AE116" s="15"/>
      <c r="AF116" s="15"/>
      <c r="AG116" s="15"/>
      <c r="AH116" s="15"/>
      <c r="AI116" s="15"/>
      <c r="AJ116" s="15"/>
      <c r="AK116" s="15"/>
      <c r="AL116" s="15"/>
      <c r="AM116" s="15"/>
    </row>
    <row r="117" spans="1:39" x14ac:dyDescent="0.45">
      <c r="A117" s="307"/>
      <c r="B117" s="15"/>
      <c r="C117" s="15"/>
      <c r="D117" s="15"/>
      <c r="E117" s="15"/>
      <c r="F117" s="15"/>
      <c r="G117" s="15"/>
      <c r="H117" s="15"/>
      <c r="I117" s="15"/>
      <c r="J117" s="15"/>
      <c r="K117" s="16"/>
      <c r="L117" s="15"/>
      <c r="M117" s="15"/>
      <c r="N117" s="15"/>
      <c r="O117" s="15"/>
      <c r="P117" s="15"/>
      <c r="Q117" s="15"/>
      <c r="R117" s="15"/>
      <c r="S117" s="15"/>
      <c r="T117" s="15"/>
      <c r="U117" s="15"/>
      <c r="V117" s="15"/>
      <c r="W117" s="15"/>
      <c r="X117" s="206"/>
      <c r="Y117" s="15"/>
      <c r="Z117" s="15"/>
      <c r="AA117" s="15"/>
      <c r="AB117" s="15"/>
      <c r="AC117" s="15"/>
      <c r="AD117" s="15"/>
      <c r="AE117" s="15"/>
      <c r="AF117" s="15"/>
      <c r="AG117" s="15"/>
      <c r="AH117" s="15"/>
      <c r="AI117" s="15"/>
      <c r="AJ117" s="15"/>
      <c r="AK117" s="15"/>
      <c r="AL117" s="15"/>
      <c r="AM117" s="15"/>
    </row>
    <row r="118" spans="1:39" x14ac:dyDescent="0.45">
      <c r="A118" s="307"/>
      <c r="B118" s="15"/>
      <c r="C118" s="15"/>
      <c r="D118" s="15"/>
      <c r="E118" s="15"/>
      <c r="F118" s="15"/>
      <c r="G118" s="15"/>
      <c r="H118" s="15"/>
      <c r="I118" s="15"/>
      <c r="J118" s="15"/>
      <c r="K118" s="16"/>
      <c r="L118" s="15"/>
      <c r="M118" s="15"/>
      <c r="N118" s="15"/>
      <c r="O118" s="15"/>
      <c r="P118" s="15"/>
      <c r="Q118" s="15"/>
      <c r="R118" s="15"/>
      <c r="S118" s="15"/>
      <c r="T118" s="15"/>
      <c r="U118" s="15"/>
      <c r="V118" s="15"/>
      <c r="W118" s="15"/>
      <c r="X118" s="206"/>
      <c r="Y118" s="15"/>
      <c r="Z118" s="15"/>
      <c r="AA118" s="15"/>
      <c r="AB118" s="15"/>
      <c r="AC118" s="15"/>
      <c r="AD118" s="15"/>
      <c r="AE118" s="15"/>
      <c r="AF118" s="15"/>
      <c r="AG118" s="15"/>
      <c r="AH118" s="15"/>
      <c r="AI118" s="15"/>
      <c r="AJ118" s="15"/>
      <c r="AK118" s="15"/>
      <c r="AL118" s="15"/>
      <c r="AM118" s="15"/>
    </row>
    <row r="119" spans="1:39" x14ac:dyDescent="0.45">
      <c r="A119" s="307"/>
      <c r="B119" s="15"/>
      <c r="C119" s="15"/>
      <c r="D119" s="15"/>
      <c r="E119" s="15"/>
      <c r="F119" s="15"/>
      <c r="G119" s="15"/>
      <c r="H119" s="15"/>
      <c r="I119" s="15"/>
      <c r="J119" s="15"/>
      <c r="K119" s="16"/>
      <c r="L119" s="15"/>
      <c r="M119" s="15"/>
      <c r="N119" s="15"/>
      <c r="O119" s="15"/>
      <c r="P119" s="15"/>
      <c r="Q119" s="15"/>
      <c r="R119" s="15"/>
      <c r="S119" s="15"/>
      <c r="T119" s="15"/>
      <c r="U119" s="15"/>
      <c r="V119" s="15"/>
      <c r="W119" s="15"/>
      <c r="X119" s="206"/>
      <c r="Y119" s="15"/>
      <c r="Z119" s="15"/>
      <c r="AA119" s="15"/>
      <c r="AB119" s="15"/>
      <c r="AC119" s="15"/>
      <c r="AD119" s="15"/>
      <c r="AE119" s="15"/>
      <c r="AF119" s="15"/>
      <c r="AG119" s="15"/>
      <c r="AH119" s="15"/>
      <c r="AI119" s="15"/>
      <c r="AJ119" s="15"/>
      <c r="AK119" s="15"/>
      <c r="AL119" s="15"/>
      <c r="AM119" s="15"/>
    </row>
    <row r="120" spans="1:39" x14ac:dyDescent="0.45">
      <c r="A120" s="307"/>
      <c r="B120" s="15"/>
      <c r="C120" s="15"/>
      <c r="D120" s="15"/>
      <c r="E120" s="15"/>
      <c r="F120" s="15"/>
      <c r="G120" s="15"/>
      <c r="H120" s="15"/>
      <c r="I120" s="15"/>
      <c r="J120" s="15"/>
      <c r="K120" s="16"/>
      <c r="L120" s="15"/>
      <c r="M120" s="15"/>
      <c r="N120" s="15"/>
      <c r="O120" s="15"/>
      <c r="P120" s="15"/>
      <c r="Q120" s="15"/>
      <c r="R120" s="15"/>
      <c r="S120" s="15"/>
      <c r="T120" s="15"/>
      <c r="U120" s="15"/>
      <c r="V120" s="15"/>
      <c r="W120" s="15"/>
      <c r="X120" s="206"/>
      <c r="Y120" s="15"/>
      <c r="Z120" s="15"/>
      <c r="AA120" s="15"/>
      <c r="AB120" s="15"/>
      <c r="AC120" s="15"/>
      <c r="AD120" s="15"/>
      <c r="AE120" s="15"/>
      <c r="AF120" s="15"/>
      <c r="AG120" s="15"/>
      <c r="AH120" s="15"/>
      <c r="AI120" s="15"/>
      <c r="AJ120" s="15"/>
      <c r="AK120" s="15"/>
      <c r="AL120" s="15"/>
      <c r="AM120" s="15"/>
    </row>
    <row r="121" spans="1:39" x14ac:dyDescent="0.45">
      <c r="A121" s="307"/>
      <c r="B121" s="15"/>
      <c r="C121" s="15"/>
      <c r="D121" s="15"/>
      <c r="E121" s="15"/>
      <c r="F121" s="15"/>
      <c r="G121" s="15"/>
      <c r="H121" s="15"/>
      <c r="I121" s="15"/>
      <c r="J121" s="15"/>
      <c r="K121" s="16"/>
      <c r="L121" s="15"/>
      <c r="M121" s="15"/>
      <c r="N121" s="15"/>
      <c r="O121" s="15"/>
      <c r="P121" s="15"/>
      <c r="Q121" s="15"/>
      <c r="R121" s="15"/>
      <c r="S121" s="15"/>
      <c r="T121" s="15"/>
      <c r="U121" s="15"/>
      <c r="V121" s="15"/>
      <c r="W121" s="15"/>
      <c r="X121" s="206"/>
      <c r="Y121" s="15"/>
      <c r="Z121" s="15"/>
      <c r="AA121" s="15"/>
      <c r="AB121" s="15"/>
      <c r="AC121" s="15"/>
      <c r="AD121" s="15"/>
      <c r="AE121" s="15"/>
      <c r="AF121" s="15"/>
      <c r="AG121" s="15"/>
      <c r="AH121" s="15"/>
      <c r="AI121" s="15"/>
      <c r="AJ121" s="15"/>
      <c r="AK121" s="15"/>
      <c r="AL121" s="15"/>
      <c r="AM121" s="15"/>
    </row>
    <row r="122" spans="1:39" x14ac:dyDescent="0.45">
      <c r="A122" s="307"/>
      <c r="B122" s="15"/>
      <c r="C122" s="15"/>
      <c r="D122" s="15"/>
      <c r="E122" s="15"/>
      <c r="F122" s="15"/>
      <c r="G122" s="15"/>
      <c r="H122" s="15"/>
      <c r="I122" s="15"/>
      <c r="J122" s="15"/>
      <c r="K122" s="16"/>
      <c r="L122" s="15"/>
      <c r="M122" s="15"/>
      <c r="N122" s="15"/>
      <c r="O122" s="15"/>
      <c r="P122" s="15"/>
      <c r="Q122" s="15"/>
      <c r="R122" s="15"/>
      <c r="S122" s="15"/>
      <c r="T122" s="15"/>
      <c r="U122" s="15"/>
      <c r="V122" s="15"/>
      <c r="W122" s="15"/>
      <c r="X122" s="206"/>
      <c r="Y122" s="15"/>
      <c r="Z122" s="15"/>
      <c r="AA122" s="15"/>
      <c r="AB122" s="15"/>
      <c r="AC122" s="15"/>
      <c r="AD122" s="15"/>
      <c r="AE122" s="15"/>
      <c r="AF122" s="15"/>
      <c r="AG122" s="15"/>
      <c r="AH122" s="15"/>
      <c r="AI122" s="15"/>
      <c r="AJ122" s="15"/>
      <c r="AK122" s="15"/>
      <c r="AL122" s="15"/>
      <c r="AM122" s="15"/>
    </row>
    <row r="123" spans="1:39" x14ac:dyDescent="0.45">
      <c r="A123" s="307"/>
      <c r="B123" s="15"/>
      <c r="C123" s="15"/>
      <c r="D123" s="15"/>
      <c r="E123" s="15"/>
      <c r="F123" s="15"/>
      <c r="G123" s="15"/>
      <c r="H123" s="15"/>
      <c r="I123" s="15"/>
      <c r="J123" s="15"/>
      <c r="K123" s="16"/>
      <c r="L123" s="15"/>
      <c r="M123" s="15"/>
      <c r="N123" s="15"/>
      <c r="O123" s="15"/>
      <c r="P123" s="15"/>
      <c r="Q123" s="15"/>
      <c r="R123" s="15"/>
      <c r="S123" s="15"/>
      <c r="T123" s="15"/>
      <c r="U123" s="15"/>
      <c r="V123" s="15"/>
      <c r="W123" s="15"/>
      <c r="X123" s="206"/>
      <c r="Y123" s="15"/>
      <c r="Z123" s="15"/>
      <c r="AA123" s="15"/>
      <c r="AB123" s="15"/>
      <c r="AC123" s="15"/>
      <c r="AD123" s="15"/>
      <c r="AE123" s="15"/>
      <c r="AF123" s="15"/>
      <c r="AG123" s="15"/>
      <c r="AH123" s="15"/>
      <c r="AI123" s="15"/>
      <c r="AJ123" s="15"/>
      <c r="AK123" s="15"/>
      <c r="AL123" s="15"/>
      <c r="AM123" s="15"/>
    </row>
    <row r="124" spans="1:39" x14ac:dyDescent="0.45">
      <c r="A124" s="307"/>
      <c r="B124" s="15"/>
      <c r="C124" s="15"/>
      <c r="D124" s="15"/>
      <c r="E124" s="15"/>
      <c r="F124" s="15"/>
      <c r="G124" s="15"/>
      <c r="H124" s="15"/>
      <c r="I124" s="15"/>
      <c r="J124" s="15"/>
      <c r="K124" s="16"/>
      <c r="L124" s="15"/>
      <c r="M124" s="15"/>
      <c r="N124" s="15"/>
      <c r="O124" s="15"/>
      <c r="P124" s="15"/>
      <c r="Q124" s="15"/>
      <c r="R124" s="15"/>
      <c r="S124" s="15"/>
      <c r="T124" s="15"/>
      <c r="U124" s="15"/>
      <c r="V124" s="15"/>
      <c r="W124" s="15"/>
      <c r="X124" s="206"/>
      <c r="Y124" s="15"/>
      <c r="Z124" s="15"/>
      <c r="AA124" s="15"/>
      <c r="AB124" s="15"/>
      <c r="AC124" s="15"/>
      <c r="AD124" s="15"/>
      <c r="AE124" s="15"/>
      <c r="AF124" s="15"/>
      <c r="AG124" s="15"/>
      <c r="AH124" s="15"/>
      <c r="AI124" s="15"/>
      <c r="AJ124" s="15"/>
      <c r="AK124" s="15"/>
      <c r="AL124" s="15"/>
      <c r="AM124" s="15"/>
    </row>
    <row r="125" spans="1:39" x14ac:dyDescent="0.45">
      <c r="A125" s="307"/>
      <c r="B125" s="15"/>
      <c r="C125" s="15"/>
      <c r="D125" s="15"/>
      <c r="E125" s="15"/>
      <c r="F125" s="15"/>
      <c r="G125" s="15"/>
      <c r="H125" s="15"/>
      <c r="I125" s="15"/>
      <c r="J125" s="15"/>
      <c r="K125" s="16"/>
      <c r="L125" s="15"/>
      <c r="M125" s="15"/>
      <c r="N125" s="15"/>
      <c r="O125" s="15"/>
      <c r="P125" s="15"/>
      <c r="Q125" s="15"/>
      <c r="R125" s="15"/>
      <c r="S125" s="15"/>
      <c r="T125" s="15"/>
      <c r="U125" s="15"/>
      <c r="V125" s="15"/>
      <c r="W125" s="15"/>
      <c r="X125" s="206"/>
      <c r="Y125" s="15"/>
      <c r="Z125" s="15"/>
      <c r="AA125" s="15"/>
      <c r="AB125" s="15"/>
      <c r="AC125" s="15"/>
      <c r="AD125" s="15"/>
      <c r="AE125" s="15"/>
      <c r="AF125" s="15"/>
      <c r="AG125" s="15"/>
      <c r="AH125" s="15"/>
      <c r="AI125" s="15"/>
      <c r="AJ125" s="15"/>
      <c r="AK125" s="15"/>
      <c r="AL125" s="15"/>
      <c r="AM125" s="15"/>
    </row>
    <row r="126" spans="1:39" x14ac:dyDescent="0.45">
      <c r="A126" s="307"/>
      <c r="B126" s="15"/>
      <c r="C126" s="15"/>
      <c r="D126" s="15"/>
      <c r="E126" s="15"/>
      <c r="F126" s="15"/>
      <c r="G126" s="15"/>
      <c r="H126" s="15"/>
      <c r="I126" s="15"/>
      <c r="J126" s="15"/>
      <c r="K126" s="16"/>
      <c r="L126" s="15"/>
      <c r="M126" s="15"/>
      <c r="N126" s="15"/>
      <c r="O126" s="15"/>
      <c r="P126" s="15"/>
      <c r="Q126" s="15"/>
      <c r="R126" s="15"/>
      <c r="S126" s="15"/>
      <c r="T126" s="15"/>
      <c r="U126" s="15"/>
      <c r="V126" s="15"/>
      <c r="W126" s="15"/>
      <c r="X126" s="206"/>
      <c r="Y126" s="15"/>
      <c r="Z126" s="15"/>
      <c r="AA126" s="15"/>
      <c r="AB126" s="15"/>
      <c r="AC126" s="15"/>
      <c r="AD126" s="15"/>
      <c r="AE126" s="15"/>
      <c r="AF126" s="15"/>
      <c r="AG126" s="15"/>
      <c r="AH126" s="15"/>
      <c r="AI126" s="15"/>
      <c r="AJ126" s="15"/>
      <c r="AK126" s="15"/>
      <c r="AL126" s="15"/>
      <c r="AM126" s="15"/>
    </row>
    <row r="127" spans="1:39" x14ac:dyDescent="0.45">
      <c r="A127" s="307"/>
      <c r="B127" s="15"/>
      <c r="C127" s="15"/>
      <c r="D127" s="15"/>
      <c r="E127" s="15"/>
      <c r="F127" s="15"/>
      <c r="G127" s="15"/>
      <c r="H127" s="15"/>
      <c r="I127" s="15"/>
      <c r="J127" s="15"/>
      <c r="K127" s="16"/>
      <c r="L127" s="15"/>
      <c r="M127" s="15"/>
      <c r="N127" s="15"/>
      <c r="O127" s="15"/>
      <c r="P127" s="15"/>
      <c r="Q127" s="15"/>
      <c r="R127" s="15"/>
      <c r="S127" s="15"/>
      <c r="T127" s="15"/>
      <c r="U127" s="15"/>
      <c r="V127" s="15"/>
      <c r="W127" s="15"/>
      <c r="X127" s="206"/>
      <c r="Y127" s="15"/>
      <c r="Z127" s="15"/>
      <c r="AA127" s="15"/>
      <c r="AB127" s="15"/>
      <c r="AC127" s="15"/>
      <c r="AD127" s="15"/>
      <c r="AE127" s="15"/>
      <c r="AF127" s="15"/>
      <c r="AG127" s="15"/>
      <c r="AH127" s="15"/>
      <c r="AI127" s="15"/>
      <c r="AJ127" s="15"/>
      <c r="AK127" s="15"/>
      <c r="AL127" s="15"/>
      <c r="AM127" s="15"/>
    </row>
    <row r="128" spans="1:39" x14ac:dyDescent="0.45">
      <c r="A128" s="307"/>
      <c r="B128" s="15"/>
      <c r="C128" s="15"/>
      <c r="D128" s="15"/>
      <c r="E128" s="15"/>
      <c r="F128" s="15"/>
      <c r="G128" s="15"/>
      <c r="H128" s="15"/>
      <c r="I128" s="15"/>
      <c r="J128" s="15"/>
      <c r="K128" s="16"/>
      <c r="L128" s="15"/>
      <c r="M128" s="15"/>
      <c r="N128" s="15"/>
      <c r="O128" s="15"/>
      <c r="P128" s="15"/>
      <c r="Q128" s="15"/>
      <c r="R128" s="15"/>
      <c r="S128" s="15"/>
      <c r="T128" s="15"/>
      <c r="U128" s="15"/>
      <c r="V128" s="15"/>
      <c r="W128" s="15"/>
      <c r="X128" s="206"/>
      <c r="Y128" s="15"/>
      <c r="Z128" s="15"/>
      <c r="AA128" s="15"/>
      <c r="AB128" s="15"/>
      <c r="AC128" s="15"/>
      <c r="AD128" s="15"/>
      <c r="AE128" s="15"/>
      <c r="AF128" s="15"/>
      <c r="AG128" s="15"/>
      <c r="AH128" s="15"/>
      <c r="AI128" s="15"/>
      <c r="AJ128" s="15"/>
      <c r="AK128" s="15"/>
      <c r="AL128" s="15"/>
      <c r="AM128" s="15"/>
    </row>
    <row r="129" spans="1:39" x14ac:dyDescent="0.45">
      <c r="A129" s="307"/>
      <c r="B129" s="15"/>
      <c r="C129" s="15"/>
      <c r="D129" s="15"/>
      <c r="E129" s="15"/>
      <c r="F129" s="15"/>
      <c r="G129" s="15"/>
      <c r="H129" s="15"/>
      <c r="I129" s="15"/>
      <c r="J129" s="15"/>
      <c r="K129" s="16"/>
      <c r="L129" s="15"/>
      <c r="M129" s="15"/>
      <c r="N129" s="15"/>
      <c r="O129" s="15"/>
      <c r="P129" s="15"/>
      <c r="Q129" s="15"/>
      <c r="R129" s="15"/>
      <c r="S129" s="15"/>
      <c r="T129" s="15"/>
      <c r="U129" s="15"/>
      <c r="V129" s="15"/>
      <c r="W129" s="15"/>
      <c r="X129" s="206"/>
      <c r="Y129" s="15"/>
      <c r="Z129" s="15"/>
      <c r="AA129" s="15"/>
      <c r="AB129" s="15"/>
      <c r="AC129" s="15"/>
      <c r="AD129" s="15"/>
      <c r="AE129" s="15"/>
      <c r="AF129" s="15"/>
      <c r="AG129" s="15"/>
      <c r="AH129" s="15"/>
      <c r="AI129" s="15"/>
      <c r="AJ129" s="15"/>
      <c r="AK129" s="15"/>
      <c r="AL129" s="15"/>
      <c r="AM129" s="15"/>
    </row>
    <row r="130" spans="1:39" x14ac:dyDescent="0.45">
      <c r="A130" s="307"/>
      <c r="B130" s="15"/>
      <c r="C130" s="15"/>
      <c r="D130" s="15"/>
      <c r="E130" s="15"/>
      <c r="F130" s="15"/>
      <c r="G130" s="15"/>
      <c r="H130" s="15"/>
      <c r="I130" s="15"/>
      <c r="J130" s="15"/>
      <c r="K130" s="16"/>
      <c r="L130" s="15"/>
      <c r="M130" s="15"/>
      <c r="N130" s="15"/>
      <c r="O130" s="15"/>
      <c r="P130" s="15"/>
      <c r="Q130" s="15"/>
      <c r="R130" s="15"/>
      <c r="S130" s="15"/>
      <c r="T130" s="15"/>
      <c r="U130" s="15"/>
      <c r="V130" s="15"/>
      <c r="W130" s="15"/>
      <c r="X130" s="206"/>
      <c r="Y130" s="15"/>
      <c r="Z130" s="15"/>
      <c r="AA130" s="15"/>
      <c r="AB130" s="15"/>
      <c r="AC130" s="15"/>
      <c r="AD130" s="15"/>
      <c r="AE130" s="15"/>
      <c r="AF130" s="15"/>
      <c r="AG130" s="15"/>
      <c r="AH130" s="15"/>
      <c r="AI130" s="15"/>
      <c r="AJ130" s="15"/>
      <c r="AK130" s="15"/>
      <c r="AL130" s="15"/>
      <c r="AM130" s="15"/>
    </row>
    <row r="131" spans="1:39" x14ac:dyDescent="0.45">
      <c r="A131" s="307"/>
      <c r="B131" s="15"/>
      <c r="C131" s="15"/>
      <c r="D131" s="15"/>
      <c r="E131" s="15"/>
      <c r="F131" s="15"/>
      <c r="G131" s="15"/>
      <c r="H131" s="15"/>
      <c r="I131" s="15"/>
      <c r="J131" s="15"/>
      <c r="K131" s="16"/>
      <c r="L131" s="15"/>
      <c r="M131" s="15"/>
      <c r="N131" s="15"/>
      <c r="O131" s="15"/>
      <c r="P131" s="15"/>
      <c r="Q131" s="15"/>
      <c r="R131" s="15"/>
      <c r="S131" s="15"/>
      <c r="T131" s="15"/>
      <c r="U131" s="15"/>
      <c r="V131" s="15"/>
      <c r="W131" s="15"/>
      <c r="X131" s="206"/>
      <c r="Y131" s="15"/>
      <c r="Z131" s="15"/>
      <c r="AA131" s="15"/>
      <c r="AB131" s="15"/>
      <c r="AC131" s="15"/>
      <c r="AD131" s="15"/>
      <c r="AE131" s="15"/>
      <c r="AF131" s="15"/>
      <c r="AG131" s="15"/>
      <c r="AH131" s="15"/>
      <c r="AI131" s="15"/>
      <c r="AJ131" s="15"/>
      <c r="AK131" s="15"/>
      <c r="AL131" s="15"/>
      <c r="AM131" s="15"/>
    </row>
    <row r="132" spans="1:39" x14ac:dyDescent="0.45">
      <c r="A132" s="307"/>
      <c r="B132" s="15"/>
      <c r="C132" s="15"/>
      <c r="D132" s="15"/>
      <c r="E132" s="15"/>
      <c r="F132" s="15"/>
      <c r="G132" s="15"/>
      <c r="H132" s="15"/>
      <c r="I132" s="15"/>
      <c r="J132" s="15"/>
      <c r="K132" s="16"/>
      <c r="L132" s="15"/>
      <c r="M132" s="15"/>
      <c r="N132" s="15"/>
      <c r="O132" s="15"/>
      <c r="P132" s="15"/>
      <c r="Q132" s="15"/>
      <c r="R132" s="15"/>
      <c r="S132" s="15"/>
      <c r="T132" s="15"/>
      <c r="U132" s="15"/>
      <c r="V132" s="15"/>
      <c r="W132" s="15"/>
      <c r="X132" s="206"/>
      <c r="Y132" s="15"/>
      <c r="Z132" s="15"/>
      <c r="AA132" s="15"/>
      <c r="AB132" s="15"/>
      <c r="AC132" s="15"/>
      <c r="AD132" s="15"/>
      <c r="AE132" s="15"/>
      <c r="AF132" s="15"/>
      <c r="AG132" s="15"/>
      <c r="AH132" s="15"/>
      <c r="AI132" s="15"/>
      <c r="AJ132" s="15"/>
      <c r="AK132" s="15"/>
      <c r="AL132" s="15"/>
      <c r="AM132" s="15"/>
    </row>
    <row r="133" spans="1:39" x14ac:dyDescent="0.45">
      <c r="A133" s="307"/>
      <c r="B133" s="15"/>
      <c r="C133" s="15"/>
      <c r="D133" s="15"/>
      <c r="E133" s="15"/>
      <c r="F133" s="15"/>
      <c r="G133" s="15"/>
      <c r="H133" s="15"/>
      <c r="I133" s="15"/>
      <c r="J133" s="15"/>
      <c r="K133" s="16"/>
      <c r="L133" s="15"/>
      <c r="M133" s="15"/>
      <c r="N133" s="15"/>
      <c r="O133" s="15"/>
      <c r="P133" s="15"/>
      <c r="Q133" s="15"/>
      <c r="R133" s="15"/>
      <c r="S133" s="15"/>
      <c r="T133" s="15"/>
      <c r="U133" s="15"/>
      <c r="V133" s="15"/>
      <c r="W133" s="15"/>
      <c r="X133" s="206"/>
      <c r="Y133" s="15"/>
      <c r="Z133" s="15"/>
      <c r="AA133" s="15"/>
      <c r="AB133" s="15"/>
      <c r="AC133" s="15"/>
      <c r="AD133" s="15"/>
      <c r="AE133" s="15"/>
      <c r="AF133" s="15"/>
      <c r="AG133" s="15"/>
      <c r="AH133" s="15"/>
      <c r="AI133" s="15"/>
      <c r="AJ133" s="15"/>
      <c r="AK133" s="15"/>
      <c r="AL133" s="15"/>
      <c r="AM133" s="15"/>
    </row>
    <row r="134" spans="1:39" x14ac:dyDescent="0.45">
      <c r="A134" s="307"/>
      <c r="B134" s="15"/>
      <c r="C134" s="15"/>
      <c r="D134" s="15"/>
      <c r="E134" s="15"/>
      <c r="F134" s="15"/>
      <c r="G134" s="15"/>
      <c r="H134" s="15"/>
      <c r="I134" s="15"/>
      <c r="J134" s="15"/>
      <c r="K134" s="16"/>
      <c r="L134" s="15"/>
      <c r="M134" s="15"/>
      <c r="N134" s="15"/>
      <c r="O134" s="15"/>
      <c r="P134" s="15"/>
      <c r="Q134" s="15"/>
      <c r="R134" s="15"/>
      <c r="S134" s="15"/>
      <c r="T134" s="15"/>
      <c r="U134" s="15"/>
      <c r="V134" s="15"/>
      <c r="W134" s="15"/>
      <c r="X134" s="206"/>
      <c r="Y134" s="15"/>
      <c r="Z134" s="15"/>
      <c r="AA134" s="15"/>
      <c r="AB134" s="15"/>
      <c r="AC134" s="15"/>
      <c r="AD134" s="15"/>
      <c r="AE134" s="15"/>
      <c r="AF134" s="15"/>
      <c r="AG134" s="15"/>
      <c r="AH134" s="15"/>
      <c r="AI134" s="15"/>
      <c r="AJ134" s="15"/>
      <c r="AK134" s="15"/>
      <c r="AL134" s="15"/>
      <c r="AM134" s="15"/>
    </row>
    <row r="135" spans="1:39" x14ac:dyDescent="0.45">
      <c r="A135" s="307"/>
      <c r="B135" s="15"/>
      <c r="C135" s="15"/>
      <c r="D135" s="15"/>
      <c r="E135" s="15"/>
      <c r="F135" s="15"/>
      <c r="G135" s="15"/>
      <c r="H135" s="15"/>
      <c r="I135" s="15"/>
      <c r="J135" s="15"/>
      <c r="K135" s="16"/>
      <c r="L135" s="15"/>
      <c r="M135" s="15"/>
      <c r="N135" s="15"/>
      <c r="O135" s="15"/>
      <c r="P135" s="15"/>
      <c r="Q135" s="15"/>
      <c r="R135" s="15"/>
      <c r="S135" s="15"/>
      <c r="T135" s="15"/>
      <c r="U135" s="15"/>
      <c r="V135" s="15"/>
      <c r="W135" s="15"/>
      <c r="X135" s="206"/>
      <c r="Y135" s="15"/>
      <c r="Z135" s="15"/>
      <c r="AA135" s="15"/>
      <c r="AB135" s="15"/>
      <c r="AC135" s="15"/>
      <c r="AD135" s="15"/>
      <c r="AE135" s="15"/>
      <c r="AF135" s="15"/>
      <c r="AG135" s="15"/>
      <c r="AH135" s="15"/>
      <c r="AI135" s="15"/>
      <c r="AJ135" s="15"/>
      <c r="AK135" s="15"/>
      <c r="AL135" s="15"/>
      <c r="AM135" s="15"/>
    </row>
    <row r="136" spans="1:39" x14ac:dyDescent="0.45">
      <c r="A136" s="307"/>
      <c r="B136" s="15"/>
      <c r="C136" s="15"/>
      <c r="D136" s="15"/>
      <c r="E136" s="15"/>
      <c r="F136" s="15"/>
      <c r="G136" s="15"/>
      <c r="H136" s="15"/>
      <c r="I136" s="15"/>
      <c r="J136" s="15"/>
      <c r="K136" s="16"/>
      <c r="L136" s="15"/>
      <c r="M136" s="15"/>
      <c r="N136" s="15"/>
      <c r="O136" s="15"/>
      <c r="P136" s="15"/>
      <c r="Q136" s="15"/>
      <c r="R136" s="15"/>
      <c r="S136" s="15"/>
      <c r="T136" s="15"/>
      <c r="U136" s="15"/>
      <c r="V136" s="15"/>
      <c r="W136" s="15"/>
      <c r="X136" s="206"/>
      <c r="Y136" s="15"/>
      <c r="Z136" s="15"/>
      <c r="AA136" s="15"/>
      <c r="AB136" s="15"/>
      <c r="AC136" s="15"/>
      <c r="AD136" s="15"/>
      <c r="AE136" s="15"/>
      <c r="AF136" s="15"/>
      <c r="AG136" s="15"/>
      <c r="AH136" s="15"/>
      <c r="AI136" s="15"/>
      <c r="AJ136" s="15"/>
      <c r="AK136" s="15"/>
      <c r="AL136" s="15"/>
      <c r="AM136" s="15"/>
    </row>
    <row r="137" spans="1:39" x14ac:dyDescent="0.45">
      <c r="A137" s="307"/>
      <c r="B137" s="15"/>
      <c r="C137" s="15"/>
      <c r="D137" s="15"/>
      <c r="E137" s="15"/>
      <c r="F137" s="15"/>
      <c r="G137" s="15"/>
      <c r="H137" s="15"/>
      <c r="I137" s="15"/>
      <c r="J137" s="15"/>
      <c r="K137" s="16"/>
      <c r="L137" s="15"/>
      <c r="M137" s="15"/>
      <c r="N137" s="15"/>
      <c r="O137" s="15"/>
      <c r="P137" s="15"/>
      <c r="Q137" s="15"/>
      <c r="R137" s="15"/>
      <c r="S137" s="15"/>
      <c r="T137" s="15"/>
      <c r="U137" s="15"/>
      <c r="V137" s="15"/>
      <c r="W137" s="15"/>
      <c r="X137" s="206"/>
      <c r="Y137" s="15"/>
      <c r="Z137" s="15"/>
      <c r="AA137" s="15"/>
      <c r="AB137" s="15"/>
      <c r="AC137" s="15"/>
      <c r="AD137" s="15"/>
      <c r="AE137" s="15"/>
      <c r="AF137" s="15"/>
      <c r="AG137" s="15"/>
      <c r="AH137" s="15"/>
      <c r="AI137" s="15"/>
      <c r="AJ137" s="15"/>
      <c r="AK137" s="15"/>
      <c r="AL137" s="15"/>
      <c r="AM137" s="15"/>
    </row>
    <row r="138" spans="1:39" x14ac:dyDescent="0.45">
      <c r="A138" s="307"/>
      <c r="B138" s="15"/>
      <c r="C138" s="15"/>
      <c r="D138" s="15"/>
      <c r="E138" s="15"/>
      <c r="F138" s="15"/>
      <c r="G138" s="15"/>
      <c r="H138" s="15"/>
      <c r="I138" s="15"/>
      <c r="J138" s="15"/>
      <c r="K138" s="16"/>
      <c r="L138" s="15"/>
      <c r="M138" s="15"/>
      <c r="N138" s="15"/>
      <c r="O138" s="15"/>
      <c r="P138" s="15"/>
      <c r="Q138" s="15"/>
      <c r="R138" s="15"/>
      <c r="S138" s="15"/>
      <c r="T138" s="15"/>
      <c r="U138" s="15"/>
      <c r="V138" s="15"/>
      <c r="W138" s="15"/>
      <c r="X138" s="206"/>
      <c r="Y138" s="15"/>
      <c r="Z138" s="15"/>
      <c r="AA138" s="15"/>
      <c r="AB138" s="15"/>
      <c r="AC138" s="15"/>
      <c r="AD138" s="15"/>
      <c r="AE138" s="15"/>
      <c r="AF138" s="15"/>
      <c r="AG138" s="15"/>
      <c r="AH138" s="15"/>
      <c r="AI138" s="15"/>
      <c r="AJ138" s="15"/>
      <c r="AK138" s="15"/>
      <c r="AL138" s="15"/>
      <c r="AM138" s="15"/>
    </row>
    <row r="139" spans="1:39" x14ac:dyDescent="0.45">
      <c r="A139" s="307"/>
      <c r="B139" s="15"/>
      <c r="C139" s="15"/>
      <c r="D139" s="15"/>
      <c r="E139" s="15"/>
      <c r="F139" s="15"/>
      <c r="G139" s="15"/>
      <c r="H139" s="15"/>
      <c r="I139" s="15"/>
      <c r="J139" s="15"/>
      <c r="K139" s="16"/>
      <c r="L139" s="15"/>
      <c r="M139" s="15"/>
      <c r="N139" s="15"/>
      <c r="O139" s="15"/>
      <c r="P139" s="15"/>
      <c r="Q139" s="15"/>
      <c r="R139" s="15"/>
      <c r="S139" s="15"/>
      <c r="T139" s="15"/>
      <c r="U139" s="15"/>
      <c r="V139" s="15"/>
      <c r="W139" s="15"/>
      <c r="X139" s="206"/>
      <c r="Y139" s="15"/>
      <c r="Z139" s="15"/>
      <c r="AA139" s="15"/>
      <c r="AB139" s="15"/>
      <c r="AC139" s="15"/>
      <c r="AD139" s="15"/>
      <c r="AE139" s="15"/>
      <c r="AF139" s="15"/>
      <c r="AG139" s="15"/>
      <c r="AH139" s="15"/>
      <c r="AI139" s="15"/>
      <c r="AJ139" s="15"/>
      <c r="AK139" s="15"/>
      <c r="AL139" s="15"/>
      <c r="AM139" s="15"/>
    </row>
    <row r="140" spans="1:39" x14ac:dyDescent="0.45">
      <c r="A140" s="307"/>
      <c r="B140" s="82" t="s">
        <v>16</v>
      </c>
      <c r="C140" s="26"/>
      <c r="D140" s="26"/>
      <c r="E140" s="26"/>
      <c r="F140" s="26"/>
      <c r="G140" s="26"/>
      <c r="H140" s="26"/>
      <c r="I140" s="26"/>
      <c r="J140" s="26"/>
      <c r="K140" s="27"/>
      <c r="L140" s="26"/>
      <c r="M140" s="26"/>
      <c r="N140" s="26"/>
      <c r="O140" s="28"/>
      <c r="P140" s="27"/>
      <c r="Q140" s="26"/>
      <c r="R140" s="26"/>
      <c r="X140" s="17"/>
    </row>
    <row r="141" spans="1:39" x14ac:dyDescent="0.45">
      <c r="A141" s="307"/>
      <c r="B141" s="83" t="s">
        <v>74</v>
      </c>
      <c r="C141" s="29"/>
      <c r="D141" s="29"/>
      <c r="E141" s="29"/>
      <c r="F141" s="29"/>
      <c r="G141" s="29"/>
      <c r="H141" s="29"/>
      <c r="I141" s="29"/>
      <c r="J141" s="29"/>
      <c r="K141" s="30"/>
      <c r="L141" s="29"/>
      <c r="M141" s="29"/>
      <c r="N141" s="29"/>
      <c r="O141" s="31"/>
      <c r="P141" s="30"/>
      <c r="Q141" s="29"/>
      <c r="R141" s="29"/>
      <c r="X141" s="17"/>
    </row>
    <row r="142" spans="1:39" x14ac:dyDescent="0.45">
      <c r="A142" s="307"/>
      <c r="B142" s="83" t="s">
        <v>86</v>
      </c>
      <c r="C142" s="29"/>
      <c r="D142" s="29"/>
      <c r="E142" s="29"/>
      <c r="F142" s="29"/>
      <c r="G142" s="29"/>
      <c r="H142" s="29"/>
      <c r="I142" s="29"/>
      <c r="J142" s="29"/>
      <c r="K142" s="30"/>
      <c r="L142" s="29"/>
      <c r="M142" s="29"/>
      <c r="N142" s="29"/>
      <c r="O142" s="31"/>
      <c r="P142" s="30"/>
      <c r="Q142" s="29"/>
      <c r="R142" s="29"/>
      <c r="X142" s="17"/>
    </row>
    <row r="143" spans="1:39" x14ac:dyDescent="0.45">
      <c r="A143" s="307"/>
      <c r="B143" s="83" t="s">
        <v>75</v>
      </c>
      <c r="C143" s="29"/>
      <c r="D143" s="29"/>
      <c r="E143" s="29"/>
      <c r="F143" s="29"/>
      <c r="G143" s="29"/>
      <c r="H143" s="29"/>
      <c r="I143" s="29"/>
      <c r="J143" s="29"/>
      <c r="K143" s="30"/>
      <c r="L143" s="29"/>
      <c r="M143" s="29"/>
      <c r="N143" s="29"/>
      <c r="O143" s="31"/>
      <c r="P143" s="30"/>
      <c r="Q143" s="29"/>
      <c r="R143" s="29"/>
      <c r="X143" s="17"/>
    </row>
    <row r="144" spans="1:39" x14ac:dyDescent="0.45">
      <c r="A144" s="307"/>
      <c r="B144" s="83"/>
      <c r="C144" s="29"/>
      <c r="D144" s="29"/>
      <c r="E144" s="29"/>
      <c r="F144" s="29"/>
      <c r="G144" s="29"/>
      <c r="H144" s="29"/>
      <c r="I144" s="29"/>
      <c r="J144" s="29"/>
      <c r="K144" s="30"/>
      <c r="L144" s="29"/>
      <c r="M144" s="29"/>
      <c r="N144" s="29"/>
      <c r="O144" s="31"/>
      <c r="P144" s="30"/>
      <c r="Q144" s="29"/>
      <c r="R144" s="29"/>
      <c r="X144" s="17"/>
    </row>
    <row r="145" spans="1:39" x14ac:dyDescent="0.45">
      <c r="A145" s="307"/>
      <c r="B145" s="84" t="s">
        <v>17</v>
      </c>
      <c r="C145" s="29"/>
      <c r="D145" s="29"/>
      <c r="E145" s="29"/>
      <c r="F145" s="29"/>
      <c r="G145" s="29"/>
      <c r="H145" s="29"/>
      <c r="I145" s="29"/>
      <c r="J145" s="29"/>
      <c r="K145" s="30"/>
      <c r="L145" s="29"/>
      <c r="M145" s="29"/>
      <c r="N145" s="29"/>
      <c r="O145" s="31"/>
      <c r="P145" s="30"/>
      <c r="Q145" s="29"/>
      <c r="R145" s="29"/>
      <c r="X145" s="17"/>
    </row>
    <row r="146" spans="1:39" x14ac:dyDescent="0.45">
      <c r="A146" s="307"/>
      <c r="B146" s="83" t="s">
        <v>76</v>
      </c>
      <c r="C146" s="29"/>
      <c r="D146" s="29"/>
      <c r="E146" s="29"/>
      <c r="F146" s="29"/>
      <c r="G146" s="29"/>
      <c r="H146" s="29"/>
      <c r="I146" s="29"/>
      <c r="J146" s="29"/>
      <c r="K146" s="30"/>
      <c r="L146" s="29"/>
      <c r="M146" s="29"/>
      <c r="N146" s="29"/>
      <c r="O146" s="31"/>
      <c r="P146" s="30"/>
      <c r="Q146" s="29"/>
      <c r="R146" s="29"/>
      <c r="X146" s="17"/>
    </row>
    <row r="147" spans="1:39" x14ac:dyDescent="0.45">
      <c r="A147" s="307"/>
      <c r="B147" s="85"/>
      <c r="C147" s="32"/>
      <c r="D147" s="32"/>
      <c r="E147" s="32"/>
      <c r="F147" s="32"/>
      <c r="G147" s="32"/>
      <c r="H147" s="32"/>
      <c r="I147" s="32"/>
      <c r="J147" s="32"/>
      <c r="K147" s="33"/>
      <c r="L147" s="32"/>
      <c r="M147" s="32"/>
      <c r="N147" s="32"/>
      <c r="O147" s="34"/>
      <c r="P147" s="33"/>
      <c r="Q147" s="32"/>
      <c r="R147" s="32"/>
      <c r="X147" s="17"/>
    </row>
    <row r="148" spans="1:39" x14ac:dyDescent="0.45">
      <c r="B148" s="15"/>
      <c r="C148" s="16"/>
      <c r="D148" s="15"/>
      <c r="E148" s="15"/>
      <c r="F148" s="15"/>
      <c r="G148" s="15"/>
      <c r="H148" s="15"/>
      <c r="I148" s="15"/>
      <c r="J148" s="15"/>
      <c r="K148" s="16"/>
      <c r="L148" s="15"/>
      <c r="M148" s="15"/>
      <c r="N148" s="15"/>
      <c r="O148" s="15"/>
      <c r="P148" s="16"/>
      <c r="Q148" s="15"/>
      <c r="R148" s="15"/>
      <c r="S148" s="15"/>
      <c r="T148" s="15"/>
      <c r="U148" s="15"/>
      <c r="V148" s="15"/>
      <c r="W148" s="15"/>
      <c r="X148" s="206"/>
      <c r="Y148" s="40"/>
      <c r="Z148" s="40"/>
      <c r="AA148" s="41"/>
      <c r="AB148" s="15"/>
      <c r="AC148" s="15"/>
      <c r="AD148" s="15"/>
      <c r="AE148" s="15"/>
      <c r="AF148" s="15"/>
      <c r="AG148" s="15"/>
      <c r="AH148" s="15"/>
      <c r="AI148" s="15"/>
      <c r="AJ148" s="15"/>
      <c r="AK148" s="15"/>
      <c r="AL148" s="15"/>
      <c r="AM148" s="15"/>
    </row>
    <row r="149" spans="1:39" x14ac:dyDescent="0.45">
      <c r="B149" s="35" t="str">
        <f>_xlfn.CONCAT("Version ",'Change Log'!$B$3," – © 2017-",YEAR('Change Log'!$A$3),IF('Change Log'!$C$3="William W. Davis",", William W. Davis, MSPM, PMP",_xlfn.CONCAT(", original copyright holder is William W. Davis, MSPM, PMP; later modified by ",'Change Log'!$C$3)))</f>
        <v>Version 3.4 – © 2017-2025, William W. Davis, MSPM, PMP</v>
      </c>
      <c r="C149" s="15"/>
      <c r="D149" s="35"/>
      <c r="E149" s="15"/>
      <c r="F149" s="15"/>
      <c r="G149" s="15"/>
      <c r="H149" s="15"/>
      <c r="I149" s="15"/>
      <c r="J149" s="15"/>
      <c r="K149" s="16"/>
      <c r="L149" s="15"/>
      <c r="M149" s="15"/>
      <c r="N149" s="15"/>
      <c r="O149" s="15"/>
      <c r="P149" s="16"/>
      <c r="Q149" s="15"/>
      <c r="R149" s="15"/>
      <c r="S149" s="15"/>
      <c r="T149" s="15"/>
      <c r="U149" s="15"/>
      <c r="V149" s="15"/>
      <c r="W149" s="15"/>
      <c r="X149" s="206"/>
      <c r="Y149" s="40"/>
      <c r="Z149" s="40"/>
      <c r="AA149" s="41"/>
      <c r="AB149" s="15"/>
      <c r="AC149" s="15"/>
      <c r="AD149" s="15"/>
      <c r="AE149" s="15"/>
      <c r="AF149" s="15"/>
      <c r="AG149" s="15"/>
      <c r="AH149" s="15"/>
      <c r="AI149" s="15"/>
      <c r="AJ149" s="15"/>
      <c r="AK149" s="15"/>
      <c r="AL149" s="15"/>
      <c r="AM149" s="15"/>
    </row>
    <row r="150" spans="1:39" x14ac:dyDescent="0.45">
      <c r="B150" s="349" t="s">
        <v>131</v>
      </c>
      <c r="C150" s="349"/>
      <c r="D150" s="349"/>
      <c r="E150" s="349"/>
      <c r="F150" s="349"/>
      <c r="G150" s="349"/>
      <c r="H150" s="349"/>
      <c r="I150" s="349"/>
      <c r="J150" s="349"/>
      <c r="K150" s="349"/>
      <c r="L150" s="349"/>
      <c r="M150" s="51"/>
      <c r="N150" s="51"/>
      <c r="O150" s="51"/>
      <c r="P150" s="16"/>
      <c r="Q150" s="15"/>
      <c r="R150" s="15"/>
      <c r="S150" s="15"/>
      <c r="T150" s="15"/>
      <c r="U150" s="15"/>
      <c r="V150" s="15"/>
      <c r="W150" s="15"/>
      <c r="X150" s="206"/>
      <c r="Y150" s="40"/>
      <c r="Z150" s="40"/>
      <c r="AA150" s="41"/>
      <c r="AB150" s="15"/>
      <c r="AC150" s="15"/>
      <c r="AD150" s="15"/>
      <c r="AE150" s="15"/>
      <c r="AF150" s="15"/>
      <c r="AG150" s="15"/>
      <c r="AH150" s="15"/>
      <c r="AI150" s="15"/>
      <c r="AJ150" s="15"/>
      <c r="AK150" s="15"/>
      <c r="AL150" s="15"/>
      <c r="AM150" s="15"/>
    </row>
    <row r="151" spans="1:39" x14ac:dyDescent="0.45">
      <c r="B151" s="349" t="s">
        <v>130</v>
      </c>
      <c r="C151" s="349"/>
      <c r="D151" s="349"/>
      <c r="E151" s="349"/>
      <c r="F151" s="349"/>
      <c r="G151" s="349"/>
      <c r="H151" s="349"/>
      <c r="I151" s="349"/>
      <c r="J151" s="349"/>
      <c r="K151" s="349"/>
      <c r="L151" s="349"/>
      <c r="M151" s="51"/>
      <c r="N151" s="51"/>
      <c r="O151" s="51"/>
      <c r="P151" s="16"/>
      <c r="Q151" s="15"/>
      <c r="R151" s="15"/>
      <c r="S151" s="15"/>
      <c r="T151" s="15"/>
      <c r="U151" s="15"/>
      <c r="V151" s="15"/>
      <c r="W151" s="15"/>
      <c r="X151" s="206"/>
      <c r="Y151" s="40"/>
      <c r="Z151" s="40"/>
      <c r="AA151" s="41"/>
      <c r="AB151" s="15"/>
      <c r="AC151" s="15"/>
      <c r="AD151" s="15"/>
      <c r="AE151" s="15"/>
      <c r="AF151" s="15"/>
      <c r="AG151" s="15"/>
      <c r="AH151" s="15"/>
      <c r="AI151" s="15"/>
      <c r="AJ151" s="15"/>
      <c r="AK151" s="15"/>
      <c r="AL151" s="15"/>
      <c r="AM151" s="15"/>
    </row>
    <row r="152" spans="1:39" x14ac:dyDescent="0.45">
      <c r="B152" s="349" t="s">
        <v>90</v>
      </c>
      <c r="C152" s="349"/>
      <c r="D152" s="349"/>
      <c r="E152" s="349"/>
      <c r="F152" s="349"/>
      <c r="G152" s="349"/>
      <c r="H152" s="349"/>
      <c r="I152" s="349"/>
      <c r="J152" s="349"/>
      <c r="K152" s="349"/>
      <c r="L152" s="349"/>
      <c r="M152" s="51"/>
      <c r="N152" s="51"/>
      <c r="O152" s="51"/>
      <c r="P152" s="16"/>
      <c r="Q152" s="15"/>
      <c r="R152" s="15"/>
      <c r="S152" s="15"/>
      <c r="T152" s="15"/>
      <c r="U152" s="15"/>
      <c r="V152" s="15"/>
      <c r="W152" s="15"/>
      <c r="X152" s="206"/>
      <c r="Y152" s="40"/>
      <c r="Z152" s="40"/>
      <c r="AA152" s="41"/>
      <c r="AB152" s="15"/>
      <c r="AC152" s="15"/>
      <c r="AD152" s="15"/>
      <c r="AE152" s="15"/>
      <c r="AF152" s="15"/>
      <c r="AG152" s="15"/>
      <c r="AH152" s="15"/>
      <c r="AI152" s="15"/>
      <c r="AJ152" s="15"/>
      <c r="AK152" s="15"/>
      <c r="AL152" s="15"/>
      <c r="AM152" s="15"/>
    </row>
    <row r="153" spans="1:39" x14ac:dyDescent="0.45">
      <c r="B153" s="349" t="s">
        <v>143</v>
      </c>
      <c r="C153" s="349"/>
      <c r="D153" s="349"/>
      <c r="E153" s="349"/>
      <c r="F153" s="349"/>
      <c r="G153" s="349"/>
      <c r="H153" s="349"/>
      <c r="I153" s="349"/>
      <c r="J153" s="349"/>
      <c r="K153" s="349"/>
      <c r="L153" s="349"/>
      <c r="M153" s="51"/>
      <c r="N153" s="51"/>
      <c r="O153" s="51"/>
      <c r="P153" s="16"/>
      <c r="Q153" s="15"/>
      <c r="R153" s="15"/>
      <c r="S153" s="15"/>
      <c r="T153" s="15"/>
      <c r="U153" s="15"/>
      <c r="V153" s="15"/>
      <c r="W153" s="15"/>
      <c r="X153" s="206"/>
      <c r="Y153" s="40"/>
      <c r="Z153" s="40"/>
      <c r="AA153" s="41"/>
      <c r="AB153" s="15"/>
      <c r="AC153" s="15"/>
      <c r="AD153" s="15"/>
      <c r="AE153" s="15"/>
      <c r="AF153" s="15"/>
      <c r="AG153" s="15"/>
      <c r="AH153" s="15"/>
      <c r="AI153" s="15"/>
      <c r="AJ153" s="15"/>
      <c r="AK153" s="15"/>
      <c r="AL153" s="15"/>
      <c r="AM153" s="15"/>
    </row>
    <row r="154" spans="1:39" x14ac:dyDescent="0.45">
      <c r="B154" s="349" t="s">
        <v>849</v>
      </c>
      <c r="C154" s="349"/>
      <c r="D154" s="349"/>
      <c r="E154" s="349"/>
      <c r="F154" s="349"/>
      <c r="G154" s="349"/>
      <c r="H154" s="349"/>
      <c r="I154" s="349"/>
      <c r="J154" s="349"/>
      <c r="K154" s="349"/>
      <c r="L154" s="349"/>
      <c r="M154" s="51"/>
      <c r="N154" s="51"/>
      <c r="O154" s="51"/>
      <c r="P154" s="16"/>
      <c r="Q154" s="15"/>
      <c r="R154" s="15"/>
      <c r="S154" s="15"/>
      <c r="T154" s="15"/>
      <c r="U154" s="15"/>
      <c r="V154" s="15"/>
      <c r="W154" s="15"/>
      <c r="X154" s="206"/>
      <c r="Y154" s="40"/>
      <c r="Z154" s="40"/>
      <c r="AA154" s="41"/>
      <c r="AB154" s="15"/>
      <c r="AC154" s="15"/>
      <c r="AD154" s="15"/>
      <c r="AE154" s="15"/>
      <c r="AF154" s="15"/>
      <c r="AG154" s="15"/>
      <c r="AH154" s="15"/>
      <c r="AI154" s="15"/>
      <c r="AJ154" s="15"/>
      <c r="AK154" s="15"/>
      <c r="AL154" s="15"/>
      <c r="AM154" s="15"/>
    </row>
    <row r="155" spans="1:39" x14ac:dyDescent="0.4">
      <c r="B155" s="136" t="s">
        <v>144</v>
      </c>
      <c r="C155" s="15"/>
      <c r="D155" s="52"/>
      <c r="E155" s="15"/>
      <c r="F155" s="15"/>
      <c r="G155" s="15"/>
      <c r="H155" s="15"/>
      <c r="I155" s="15"/>
      <c r="J155" s="15"/>
      <c r="K155" s="16"/>
      <c r="L155" s="15"/>
      <c r="M155" s="15"/>
      <c r="N155" s="15"/>
      <c r="O155" s="15"/>
      <c r="P155" s="16"/>
      <c r="Q155" s="15"/>
      <c r="R155" s="15"/>
      <c r="S155" s="15"/>
      <c r="T155" s="15"/>
      <c r="U155" s="15"/>
      <c r="V155" s="15"/>
      <c r="W155" s="15"/>
      <c r="X155" s="206"/>
      <c r="Y155" s="40"/>
      <c r="Z155" s="40"/>
      <c r="AA155" s="41"/>
      <c r="AB155" s="15"/>
      <c r="AC155" s="15"/>
      <c r="AD155" s="15"/>
      <c r="AE155" s="15"/>
      <c r="AF155" s="15"/>
      <c r="AG155" s="15"/>
      <c r="AH155" s="15"/>
      <c r="AI155" s="15"/>
      <c r="AJ155" s="15"/>
      <c r="AK155" s="15"/>
      <c r="AL155" s="15"/>
      <c r="AM155" s="15"/>
    </row>
    <row r="156" spans="1:39" x14ac:dyDescent="0.4">
      <c r="B156" s="136" t="s">
        <v>88</v>
      </c>
      <c r="C156" s="15"/>
      <c r="D156" s="52"/>
      <c r="E156" s="15"/>
      <c r="F156" s="15"/>
      <c r="G156" s="15"/>
      <c r="H156" s="15"/>
      <c r="I156" s="15"/>
      <c r="J156" s="15"/>
      <c r="K156" s="16"/>
      <c r="L156" s="15"/>
      <c r="M156" s="15"/>
      <c r="N156" s="15"/>
      <c r="O156" s="15"/>
      <c r="P156" s="16"/>
      <c r="Q156" s="15"/>
      <c r="R156" s="15"/>
      <c r="S156" s="15"/>
      <c r="T156" s="15"/>
      <c r="U156" s="15"/>
      <c r="V156" s="15"/>
      <c r="W156" s="15"/>
      <c r="X156" s="206"/>
      <c r="Y156" s="15"/>
      <c r="Z156" s="15"/>
      <c r="AA156" s="15"/>
      <c r="AB156" s="15"/>
      <c r="AC156" s="15"/>
      <c r="AD156" s="15"/>
      <c r="AE156" s="15"/>
      <c r="AF156" s="15"/>
      <c r="AG156" s="15"/>
      <c r="AH156" s="15"/>
      <c r="AI156" s="15"/>
      <c r="AJ156" s="15"/>
      <c r="AK156" s="15"/>
      <c r="AL156" s="15"/>
      <c r="AM156" s="15"/>
    </row>
    <row r="157" spans="1:39" x14ac:dyDescent="0.4">
      <c r="B157" s="136" t="s">
        <v>145</v>
      </c>
      <c r="C157" s="15"/>
      <c r="D157" s="52"/>
      <c r="E157" s="15"/>
      <c r="F157" s="15"/>
      <c r="G157" s="15"/>
      <c r="H157" s="15"/>
      <c r="I157" s="15"/>
      <c r="J157" s="15"/>
      <c r="K157" s="16"/>
      <c r="L157" s="15"/>
      <c r="M157" s="15"/>
      <c r="N157" s="15"/>
      <c r="O157" s="15"/>
      <c r="P157" s="16"/>
      <c r="Q157" s="15"/>
      <c r="R157" s="15"/>
      <c r="S157" s="15"/>
      <c r="T157" s="15"/>
      <c r="U157" s="15"/>
      <c r="V157" s="15"/>
      <c r="W157" s="15"/>
      <c r="X157" s="206"/>
      <c r="Y157" s="15"/>
      <c r="Z157" s="15"/>
      <c r="AA157" s="15"/>
      <c r="AB157" s="15"/>
      <c r="AC157" s="15"/>
      <c r="AD157" s="15"/>
      <c r="AE157" s="15"/>
      <c r="AF157" s="15"/>
      <c r="AG157" s="15"/>
      <c r="AH157" s="15"/>
      <c r="AI157" s="15"/>
      <c r="AJ157" s="15"/>
      <c r="AK157" s="15"/>
      <c r="AL157" s="15"/>
      <c r="AM157" s="15"/>
    </row>
    <row r="158" spans="1:39" x14ac:dyDescent="0.4">
      <c r="B158" s="136" t="s">
        <v>146</v>
      </c>
      <c r="C158" s="15"/>
      <c r="D158" s="52"/>
      <c r="E158" s="15"/>
      <c r="F158" s="15"/>
      <c r="G158" s="15"/>
      <c r="H158" s="15"/>
      <c r="I158" s="15"/>
      <c r="J158" s="15"/>
      <c r="K158" s="16"/>
      <c r="L158" s="15"/>
      <c r="M158" s="15"/>
      <c r="N158" s="15"/>
      <c r="O158" s="15"/>
      <c r="P158" s="16"/>
      <c r="Q158" s="15"/>
      <c r="R158" s="15"/>
      <c r="S158" s="15"/>
      <c r="T158" s="15"/>
      <c r="U158" s="15"/>
      <c r="V158" s="15"/>
      <c r="W158" s="15"/>
      <c r="X158" s="206"/>
      <c r="Y158" s="15"/>
      <c r="Z158" s="15"/>
      <c r="AA158" s="15"/>
      <c r="AB158" s="15"/>
      <c r="AC158" s="15"/>
      <c r="AD158" s="15"/>
      <c r="AE158" s="15"/>
      <c r="AF158" s="15"/>
      <c r="AG158" s="15"/>
      <c r="AH158" s="15"/>
      <c r="AI158" s="15"/>
      <c r="AJ158" s="15"/>
      <c r="AK158" s="15"/>
      <c r="AL158" s="15"/>
      <c r="AM158" s="15"/>
    </row>
    <row r="159" spans="1:39" x14ac:dyDescent="0.4">
      <c r="B159" s="136" t="s">
        <v>683</v>
      </c>
      <c r="C159" s="15"/>
      <c r="D159" s="52"/>
      <c r="E159" s="15"/>
      <c r="F159" s="15"/>
      <c r="G159" s="15"/>
      <c r="H159" s="15"/>
      <c r="I159" s="15"/>
      <c r="J159" s="15"/>
      <c r="K159" s="16"/>
      <c r="L159" s="15"/>
      <c r="M159" s="15"/>
      <c r="N159" s="15"/>
      <c r="O159" s="15"/>
      <c r="P159" s="16"/>
      <c r="Q159" s="15"/>
      <c r="R159" s="15"/>
      <c r="S159" s="15"/>
      <c r="T159" s="15"/>
      <c r="U159" s="15"/>
      <c r="V159" s="15"/>
      <c r="W159" s="15"/>
      <c r="X159" s="206"/>
      <c r="Y159" s="15"/>
      <c r="Z159" s="15"/>
      <c r="AA159" s="15"/>
      <c r="AB159" s="15"/>
      <c r="AC159" s="15"/>
      <c r="AD159" s="15"/>
      <c r="AE159" s="15"/>
      <c r="AF159" s="15"/>
      <c r="AG159" s="15"/>
      <c r="AH159" s="15"/>
      <c r="AI159" s="15"/>
      <c r="AJ159" s="15"/>
      <c r="AK159" s="15"/>
      <c r="AL159" s="15"/>
      <c r="AM159" s="15"/>
    </row>
    <row r="160" spans="1:39" x14ac:dyDescent="0.4">
      <c r="B160" s="136" t="s">
        <v>684</v>
      </c>
      <c r="C160" s="15"/>
      <c r="D160" s="52"/>
      <c r="E160" s="15"/>
      <c r="F160" s="15"/>
      <c r="G160" s="15"/>
      <c r="H160" s="15"/>
      <c r="I160" s="15"/>
      <c r="J160" s="15"/>
      <c r="K160" s="16"/>
      <c r="L160" s="15"/>
      <c r="M160" s="15"/>
      <c r="N160" s="15"/>
      <c r="O160" s="15"/>
      <c r="P160" s="16"/>
      <c r="Q160" s="15"/>
      <c r="R160" s="15"/>
      <c r="S160" s="15"/>
      <c r="T160" s="15"/>
      <c r="U160" s="15"/>
      <c r="V160" s="15"/>
      <c r="W160" s="15"/>
      <c r="X160" s="206"/>
      <c r="Y160" s="15"/>
      <c r="Z160" s="15"/>
      <c r="AA160" s="15"/>
      <c r="AB160" s="15"/>
      <c r="AC160" s="15"/>
      <c r="AD160" s="15"/>
      <c r="AE160" s="15"/>
      <c r="AF160" s="15"/>
      <c r="AG160" s="15"/>
      <c r="AH160" s="15"/>
      <c r="AI160" s="15"/>
      <c r="AJ160" s="15"/>
      <c r="AK160" s="15"/>
      <c r="AL160" s="15"/>
      <c r="AM160" s="15"/>
    </row>
    <row r="161" spans="2:39" x14ac:dyDescent="0.4">
      <c r="B161" s="136"/>
      <c r="C161" s="15"/>
      <c r="D161" s="52"/>
      <c r="E161" s="15"/>
      <c r="F161" s="15"/>
      <c r="G161" s="15"/>
      <c r="H161" s="15"/>
      <c r="I161" s="15"/>
      <c r="J161" s="15"/>
      <c r="K161" s="16"/>
      <c r="L161" s="15"/>
      <c r="M161" s="15"/>
      <c r="N161" s="15"/>
      <c r="O161" s="15"/>
      <c r="P161" s="16"/>
      <c r="Q161" s="15"/>
      <c r="R161" s="15"/>
      <c r="S161" s="15"/>
      <c r="T161" s="15"/>
      <c r="U161" s="15"/>
      <c r="V161" s="15"/>
      <c r="W161" s="15"/>
      <c r="X161" s="206"/>
      <c r="Y161" s="15"/>
      <c r="Z161" s="15"/>
      <c r="AA161" s="15"/>
      <c r="AB161" s="15"/>
      <c r="AC161" s="15"/>
      <c r="AD161" s="15"/>
      <c r="AE161" s="15"/>
      <c r="AF161" s="15"/>
      <c r="AG161" s="15"/>
      <c r="AH161" s="15"/>
      <c r="AI161" s="15"/>
      <c r="AJ161" s="15"/>
      <c r="AK161" s="15"/>
      <c r="AL161" s="15"/>
      <c r="AM161" s="15"/>
    </row>
    <row r="162" spans="2:39" x14ac:dyDescent="0.4">
      <c r="B162" s="136" t="s">
        <v>685</v>
      </c>
      <c r="C162" s="15"/>
      <c r="D162" s="52"/>
      <c r="E162" s="15"/>
      <c r="F162" s="15"/>
      <c r="G162" s="15"/>
      <c r="H162" s="15"/>
      <c r="I162" s="15"/>
      <c r="J162" s="15"/>
      <c r="K162" s="16"/>
      <c r="L162" s="15"/>
      <c r="M162" s="15"/>
      <c r="N162" s="15"/>
      <c r="O162" s="15"/>
      <c r="P162" s="16"/>
      <c r="Q162" s="15"/>
      <c r="R162" s="15"/>
      <c r="S162" s="15"/>
      <c r="T162" s="15"/>
      <c r="U162" s="15"/>
      <c r="V162" s="15"/>
      <c r="W162" s="15"/>
      <c r="X162" s="206"/>
      <c r="Y162" s="15"/>
      <c r="Z162" s="15"/>
      <c r="AA162" s="15"/>
      <c r="AB162" s="15"/>
      <c r="AC162" s="15"/>
      <c r="AD162" s="15"/>
      <c r="AE162" s="15"/>
      <c r="AF162" s="15"/>
      <c r="AG162" s="15"/>
      <c r="AH162" s="15"/>
      <c r="AI162" s="15"/>
      <c r="AJ162" s="15"/>
      <c r="AK162" s="15"/>
      <c r="AL162" s="15"/>
      <c r="AM162" s="15"/>
    </row>
    <row r="163" spans="2:39" x14ac:dyDescent="0.4">
      <c r="B163" s="136" t="s">
        <v>87</v>
      </c>
      <c r="C163" s="15"/>
      <c r="D163" s="52"/>
      <c r="E163" s="15"/>
      <c r="F163" s="15"/>
      <c r="G163" s="15"/>
      <c r="H163" s="15"/>
      <c r="I163" s="15"/>
      <c r="J163" s="15"/>
      <c r="K163" s="16"/>
      <c r="L163" s="15"/>
      <c r="M163" s="15"/>
      <c r="N163" s="15"/>
      <c r="O163" s="15"/>
      <c r="P163" s="15"/>
      <c r="Q163" s="15"/>
      <c r="R163" s="15"/>
      <c r="S163" s="15"/>
      <c r="T163" s="15"/>
      <c r="U163" s="15"/>
      <c r="V163" s="15"/>
      <c r="W163" s="15"/>
      <c r="X163" s="206"/>
      <c r="Y163" s="15"/>
      <c r="Z163" s="15"/>
      <c r="AA163" s="15"/>
      <c r="AB163" s="15"/>
      <c r="AC163" s="15"/>
      <c r="AD163" s="15"/>
      <c r="AE163" s="15"/>
      <c r="AF163" s="15"/>
      <c r="AG163" s="15"/>
      <c r="AH163" s="15"/>
      <c r="AI163" s="15"/>
      <c r="AJ163" s="15"/>
      <c r="AK163" s="15"/>
      <c r="AL163" s="15"/>
      <c r="AM163" s="15"/>
    </row>
    <row r="164" spans="2:39" x14ac:dyDescent="0.4">
      <c r="B164" s="348" t="s">
        <v>718</v>
      </c>
      <c r="C164" s="348"/>
      <c r="D164" s="348"/>
      <c r="E164" s="348"/>
      <c r="F164" s="348"/>
      <c r="G164" s="348"/>
      <c r="H164" s="348"/>
      <c r="I164" s="15"/>
      <c r="J164" s="15"/>
      <c r="K164" s="16"/>
      <c r="L164" s="15"/>
      <c r="M164" s="15"/>
      <c r="N164" s="15"/>
      <c r="O164" s="15"/>
      <c r="P164" s="15"/>
      <c r="Q164" s="15"/>
      <c r="R164" s="15"/>
      <c r="S164" s="15"/>
      <c r="T164" s="15"/>
      <c r="U164" s="15"/>
      <c r="V164" s="15"/>
      <c r="W164" s="15"/>
      <c r="X164" s="206"/>
      <c r="Y164" s="15"/>
      <c r="Z164" s="15"/>
      <c r="AA164" s="15"/>
      <c r="AB164" s="15"/>
      <c r="AC164" s="15"/>
      <c r="AD164" s="15"/>
      <c r="AE164" s="15"/>
      <c r="AF164" s="15"/>
      <c r="AG164" s="15"/>
      <c r="AH164" s="15"/>
      <c r="AI164" s="15"/>
      <c r="AJ164" s="15"/>
      <c r="AK164" s="15"/>
      <c r="AL164" s="15"/>
      <c r="AM164" s="15"/>
    </row>
    <row r="165" spans="2:39" x14ac:dyDescent="0.45">
      <c r="B165" s="15"/>
      <c r="C165" s="15"/>
      <c r="D165" s="15"/>
      <c r="E165" s="15"/>
      <c r="F165" s="15"/>
      <c r="G165" s="15"/>
      <c r="H165" s="15"/>
      <c r="I165" s="15"/>
      <c r="J165" s="15"/>
      <c r="K165" s="16"/>
      <c r="L165" s="15"/>
      <c r="M165" s="15"/>
      <c r="N165" s="15"/>
      <c r="O165" s="15"/>
      <c r="P165" s="15"/>
      <c r="Q165" s="15"/>
      <c r="R165" s="15"/>
      <c r="S165" s="15"/>
      <c r="T165" s="15"/>
      <c r="U165" s="15"/>
      <c r="V165" s="15"/>
      <c r="W165" s="15"/>
      <c r="X165" s="206"/>
      <c r="Y165" s="15"/>
      <c r="Z165" s="15"/>
      <c r="AA165" s="15"/>
      <c r="AB165" s="15"/>
      <c r="AC165" s="15"/>
      <c r="AD165" s="15"/>
      <c r="AE165" s="15"/>
      <c r="AF165" s="15"/>
      <c r="AG165" s="15"/>
      <c r="AH165" s="15"/>
      <c r="AI165" s="15"/>
      <c r="AJ165" s="15"/>
      <c r="AK165" s="15"/>
      <c r="AL165" s="15"/>
      <c r="AM165" s="15"/>
    </row>
    <row r="166" spans="2:39" x14ac:dyDescent="0.45">
      <c r="B166" s="15"/>
      <c r="C166" s="15"/>
      <c r="D166" s="15"/>
      <c r="E166" s="15"/>
      <c r="F166" s="15"/>
      <c r="G166" s="15"/>
      <c r="H166" s="15"/>
      <c r="I166" s="15"/>
      <c r="J166" s="15"/>
      <c r="K166" s="16"/>
      <c r="L166" s="15"/>
      <c r="M166" s="15"/>
      <c r="N166" s="15"/>
      <c r="O166" s="15"/>
      <c r="P166" s="15"/>
      <c r="Q166" s="15"/>
      <c r="R166" s="15"/>
      <c r="S166" s="15"/>
      <c r="T166" s="15"/>
      <c r="U166" s="15"/>
      <c r="V166" s="15"/>
      <c r="W166" s="15"/>
      <c r="X166" s="206"/>
      <c r="Y166" s="15"/>
      <c r="Z166" s="15"/>
      <c r="AA166" s="15"/>
      <c r="AB166" s="15"/>
      <c r="AC166" s="15"/>
      <c r="AD166" s="15"/>
      <c r="AE166" s="15"/>
      <c r="AF166" s="15"/>
      <c r="AG166" s="15"/>
      <c r="AH166" s="15"/>
      <c r="AI166" s="15"/>
      <c r="AJ166" s="15"/>
      <c r="AK166" s="15"/>
      <c r="AL166" s="15"/>
      <c r="AM166" s="15"/>
    </row>
    <row r="167" spans="2:39" x14ac:dyDescent="0.45">
      <c r="B167" s="15"/>
      <c r="C167" s="15"/>
      <c r="D167" s="15"/>
      <c r="E167" s="15"/>
      <c r="F167" s="15"/>
      <c r="G167" s="15"/>
      <c r="H167" s="15"/>
      <c r="I167" s="15"/>
      <c r="J167" s="15"/>
      <c r="K167" s="16"/>
      <c r="L167" s="15"/>
      <c r="M167" s="15"/>
      <c r="N167" s="15"/>
      <c r="O167" s="15"/>
      <c r="P167" s="15"/>
      <c r="Q167" s="15"/>
      <c r="R167" s="15"/>
      <c r="S167" s="15"/>
      <c r="T167" s="15"/>
      <c r="U167" s="15"/>
      <c r="V167" s="15"/>
      <c r="W167" s="15"/>
      <c r="X167" s="206"/>
      <c r="Y167" s="15"/>
      <c r="Z167" s="15"/>
      <c r="AA167" s="15"/>
      <c r="AB167" s="15"/>
      <c r="AC167" s="15"/>
      <c r="AD167" s="15"/>
      <c r="AE167" s="15"/>
      <c r="AF167" s="15"/>
      <c r="AG167" s="15"/>
      <c r="AH167" s="15"/>
      <c r="AI167" s="15"/>
      <c r="AJ167" s="15"/>
      <c r="AK167" s="15"/>
      <c r="AL167" s="15"/>
      <c r="AM167" s="15"/>
    </row>
    <row r="168" spans="2:39" x14ac:dyDescent="0.45">
      <c r="B168" s="15"/>
      <c r="C168" s="15"/>
      <c r="D168" s="15"/>
      <c r="E168" s="15"/>
      <c r="F168" s="15"/>
      <c r="G168" s="15"/>
      <c r="H168" s="15"/>
      <c r="I168" s="15"/>
      <c r="J168" s="15"/>
      <c r="K168" s="16"/>
      <c r="L168" s="15"/>
      <c r="M168" s="15"/>
      <c r="N168" s="15"/>
      <c r="O168" s="15"/>
      <c r="P168" s="15"/>
      <c r="Q168" s="15"/>
      <c r="R168" s="15"/>
      <c r="S168" s="15"/>
      <c r="T168" s="15"/>
      <c r="U168" s="15"/>
      <c r="V168" s="15"/>
      <c r="W168" s="15"/>
      <c r="X168" s="206"/>
      <c r="Y168" s="15"/>
      <c r="Z168" s="15"/>
      <c r="AA168" s="15"/>
      <c r="AB168" s="15"/>
      <c r="AC168" s="15"/>
      <c r="AD168" s="15"/>
      <c r="AE168" s="15"/>
      <c r="AF168" s="15"/>
      <c r="AG168" s="15"/>
      <c r="AH168" s="15"/>
      <c r="AI168" s="15"/>
      <c r="AJ168" s="15"/>
      <c r="AK168" s="15"/>
      <c r="AL168" s="15"/>
      <c r="AM168" s="15"/>
    </row>
    <row r="169" spans="2:39" x14ac:dyDescent="0.45">
      <c r="B169" s="15"/>
      <c r="C169" s="15"/>
      <c r="D169" s="15"/>
      <c r="E169" s="15"/>
      <c r="F169" s="15"/>
      <c r="G169" s="15"/>
      <c r="H169" s="15"/>
      <c r="I169" s="15"/>
      <c r="J169" s="15"/>
      <c r="K169" s="16"/>
      <c r="L169" s="15"/>
      <c r="M169" s="15"/>
      <c r="N169" s="15"/>
      <c r="O169" s="16"/>
      <c r="P169" s="15"/>
      <c r="Q169" s="15"/>
      <c r="R169" s="15"/>
      <c r="S169" s="15"/>
      <c r="T169" s="15"/>
      <c r="U169" s="15"/>
      <c r="V169" s="15"/>
      <c r="W169" s="15"/>
      <c r="X169" s="206"/>
      <c r="Y169" s="15"/>
      <c r="Z169" s="15"/>
      <c r="AA169" s="15"/>
      <c r="AB169" s="15"/>
      <c r="AC169" s="15"/>
      <c r="AD169" s="15"/>
      <c r="AE169" s="15"/>
      <c r="AF169" s="15"/>
      <c r="AG169" s="15"/>
      <c r="AH169" s="15"/>
      <c r="AI169" s="15"/>
      <c r="AJ169" s="15"/>
      <c r="AK169" s="15"/>
      <c r="AL169" s="15"/>
      <c r="AM169" s="15"/>
    </row>
  </sheetData>
  <mergeCells count="12">
    <mergeCell ref="B164:H164"/>
    <mergeCell ref="W1:X1"/>
    <mergeCell ref="Y1:AJ1"/>
    <mergeCell ref="W2:W3"/>
    <mergeCell ref="X2:X3"/>
    <mergeCell ref="Y2:AJ2"/>
    <mergeCell ref="D106:F106"/>
    <mergeCell ref="B150:L150"/>
    <mergeCell ref="B151:L151"/>
    <mergeCell ref="B152:L152"/>
    <mergeCell ref="B153:L153"/>
    <mergeCell ref="B154:L154"/>
  </mergeCells>
  <conditionalFormatting sqref="I4:I103">
    <cfRule type="iconSet" priority="10">
      <iconSet iconSet="3Symbols2" showValue="0">
        <cfvo type="percent" val="0"/>
        <cfvo type="percent" val="0.5"/>
        <cfvo type="num" val="1"/>
      </iconSet>
    </cfRule>
  </conditionalFormatting>
  <conditionalFormatting sqref="I5:I103">
    <cfRule type="iconSet" priority="9">
      <iconSet iconSet="3Symbols2" showValue="0">
        <cfvo type="percent" val="0"/>
        <cfvo type="percent" val="0.5"/>
        <cfvo type="num" val="1"/>
      </iconSet>
    </cfRule>
  </conditionalFormatting>
  <conditionalFormatting sqref="Y106:AJ106">
    <cfRule type="colorScale" priority="5">
      <colorScale>
        <cfvo type="min"/>
        <cfvo type="max"/>
        <color theme="9" tint="0.79998168889431442"/>
        <color theme="9" tint="-0.249977111117893"/>
      </colorScale>
    </cfRule>
  </conditionalFormatting>
  <hyperlinks>
    <hyperlink ref="D152:O152" r:id="rId1" display="Watch Statistical PERT videos on YouTube " xr:uid="{86080EEB-265E-466F-AD76-1A6234C86213}"/>
    <hyperlink ref="B150" r:id="rId2" display="Download more FREE Statistical PERT templates at https://www.statisticalpert.com" xr:uid="{004334B6-6E53-4116-83DE-738EA40AFC78}"/>
    <hyperlink ref="B151" r:id="rId3" display="Take a Pluralsight course on Statistical PERT" xr:uid="{2FBC4691-E74A-4C6E-A2EB-9B84AE4CAE9F}"/>
    <hyperlink ref="B152" r:id="rId4" xr:uid="{72F85F61-7F16-4BE9-BD93-CAEB6D9A0585}"/>
    <hyperlink ref="B154" r:id="rId5" display="Follow Statistical PERT on Twitter to learn when new updates are released" xr:uid="{BB08549B-3C71-4496-BB64-EE09E6C41CD0}"/>
    <hyperlink ref="B151:L151" r:id="rId6" display="Watch a Pluralsight course on Statistical PERT® Normal Edition" xr:uid="{D9756DBB-CF34-4DD3-9F6B-D1B51781C94F}"/>
    <hyperlink ref="B153" r:id="rId7" display="Follow Statistical PERT on Twitter to learn when new updates are released" xr:uid="{E2B1A6F9-BD63-4383-B373-8A2012E7810F}"/>
    <hyperlink ref="B153:K153" r:id="rId8" display="Connect with or follow William W. Davis on LinkedIn" xr:uid="{A756516A-FB90-44F3-B534-B24A4D970B7A}"/>
    <hyperlink ref="B164" r:id="rId9" xr:uid="{CA0A87E8-A680-442B-83FE-FC77F61C0702}"/>
    <hyperlink ref="B154:L154" r:id="rId10" location="newsletter" display="Subscribe to the SPERT® newsletter for monthly tips, free webinars, and new release notifications" xr:uid="{AC4823DF-57E9-41A3-81E8-2811BD7DEC73}"/>
  </hyperlinks>
  <pageMargins left="0.7" right="0.7" top="0.75" bottom="0.75" header="0.3" footer="0.3"/>
  <pageSetup orientation="portrait" horizontalDpi="0" verticalDpi="0" r:id="rId11"/>
  <drawing r:id="rId12"/>
  <legacyDrawing r:id="rId13"/>
  <extLst>
    <ext xmlns:x14="http://schemas.microsoft.com/office/spreadsheetml/2009/9/main" uri="{78C0D931-6437-407d-A8EE-F0AAD7539E65}">
      <x14:conditionalFormattings>
        <x14:conditionalFormatting xmlns:xm="http://schemas.microsoft.com/office/excel/2006/main">
          <x14:cfRule type="expression" priority="4" id="{5398F7F3-EA2C-4B1D-AB01-C0270B9BB1B7}">
            <xm:f>IF($D$106=VLookups!$A$35,TRUE,FALSE)</xm:f>
            <x14:dxf>
              <numFmt numFmtId="168" formatCode="&quot;$&quot;#,##0"/>
            </x14:dxf>
          </x14:cfRule>
          <xm:sqref>C4:C103</xm:sqref>
        </x14:conditionalFormatting>
        <x14:conditionalFormatting xmlns:xm="http://schemas.microsoft.com/office/excel/2006/main">
          <x14:cfRule type="expression" priority="8" id="{1734EB55-E628-4043-9771-3F59859FA169}">
            <xm:f>IF($D$106=VLookups!$A$35,TRUE,FALSE)</xm:f>
            <x14:dxf>
              <numFmt numFmtId="168" formatCode="&quot;$&quot;#,##0"/>
            </x14:dxf>
          </x14:cfRule>
          <xm:sqref>D4:F104 T4:W104 W106 F109:H113</xm:sqref>
        </x14:conditionalFormatting>
        <x14:conditionalFormatting xmlns:xm="http://schemas.microsoft.com/office/excel/2006/main">
          <x14:cfRule type="expression" priority="3" id="{18758C06-9C68-455C-9A22-D05CCD7EEB95}">
            <xm:f>IF($D$106=VLookups!$A$35,TRUE,FALSE)</xm:f>
            <x14:dxf>
              <numFmt numFmtId="168" formatCode="&quot;$&quot;#,##0"/>
            </x14:dxf>
          </x14:cfRule>
          <xm:sqref>G4:G103</xm:sqref>
        </x14:conditionalFormatting>
        <x14:conditionalFormatting xmlns:xm="http://schemas.microsoft.com/office/excel/2006/main">
          <x14:cfRule type="expression" priority="7" id="{339B6C22-CC48-4DD0-A7C5-B770A94227EA}">
            <xm:f>IF($D$106=VLookups!$A$35,TRUE,FALSE)</xm:f>
            <x14:dxf>
              <numFmt numFmtId="168" formatCode="&quot;$&quot;#,##0"/>
            </x14:dxf>
          </x14:cfRule>
          <xm:sqref>Y4:AJ104</xm:sqref>
        </x14:conditionalFormatting>
        <x14:conditionalFormatting xmlns:xm="http://schemas.microsoft.com/office/excel/2006/main">
          <x14:cfRule type="expression" priority="6" id="{4B6C1683-4486-419D-9E60-804931C567AC}">
            <xm:f>IF($D$106=VLookups!$A$35,TRUE,FALSE)</xm:f>
            <x14:dxf>
              <numFmt numFmtId="168" formatCode="&quot;$&quot;#,##0"/>
            </x14:dxf>
          </x14:cfRule>
          <xm:sqref>Y106:AJ106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AB679FD2-EC8B-417C-8A86-2AF55C73110A}">
          <x14:formula1>
            <xm:f>Confidence!$A$3:$A$12</xm:f>
          </x14:formula1>
          <xm:sqref>O4:O103</xm:sqref>
        </x14:dataValidation>
        <x14:dataValidation type="list" allowBlank="1" showInputMessage="1" showErrorMessage="1" xr:uid="{88FEB3D3-9CD5-46CE-A168-1D1A385804A0}">
          <x14:formula1>
            <xm:f>VLookups!$B$3:$B$13</xm:f>
          </x14:formula1>
          <xm:sqref>D2 B4:B103</xm:sqref>
        </x14:dataValidation>
        <x14:dataValidation type="list" allowBlank="1" showInputMessage="1" showErrorMessage="1" xr:uid="{4B8548D1-C67A-4C83-97DC-5F49B0815164}">
          <x14:formula1>
            <xm:f>VLookups!$B$16:$B$26</xm:f>
          </x14:formula1>
          <xm:sqref>F2:H2 H4:H103</xm:sqref>
        </x14:dataValidation>
        <x14:dataValidation type="list" allowBlank="1" showInputMessage="1" showErrorMessage="1" xr:uid="{0166C42A-95AD-4983-A068-121F45FE83E7}">
          <x14:formula1>
            <xm:f>VLookups!$A$30:$A$31</xm:f>
          </x14:formula1>
          <xm:sqref>W1:X1</xm:sqref>
        </x14:dataValidation>
        <x14:dataValidation type="list" allowBlank="1" showInputMessage="1" showErrorMessage="1" xr:uid="{3872EC85-F9AE-4712-9991-1BA57168E9BE}">
          <x14:formula1>
            <xm:f>VLookups!$A$35:$A$36</xm:f>
          </x14:formula1>
          <xm:sqref>D106:H106</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69C2909F-3E50-4CFB-B37F-8377549A676B}">
          <x14:colorSeries rgb="FF000000"/>
          <x14:colorNegative rgb="FF0070C0"/>
          <x14:colorAxis rgb="FF000000"/>
          <x14:colorMarkers rgb="FF0070C0"/>
          <x14:colorFirst rgb="FF0070C0"/>
          <x14:colorLast rgb="FF0070C0"/>
          <x14:colorHigh rgb="FF0070C0"/>
          <x14:colorLow rgb="FF0070C0"/>
          <x14:sparklines>
            <x14:sparkline>
              <xm:f>'SPERT® Beta (Mixed entry)'!IF4:PX4</xm:f>
              <xm:sqref>S4</xm:sqref>
            </x14:sparkline>
            <x14:sparkline>
              <xm:f>'SPERT® Beta (Mixed entry)'!IF5:PX5</xm:f>
              <xm:sqref>S5</xm:sqref>
            </x14:sparkline>
            <x14:sparkline>
              <xm:f>'SPERT® Beta (Mixed entry)'!IF6:PX6</xm:f>
              <xm:sqref>S6</xm:sqref>
            </x14:sparkline>
            <x14:sparkline>
              <xm:f>'SPERT® Beta (Mixed entry)'!IF7:PX7</xm:f>
              <xm:sqref>S7</xm:sqref>
            </x14:sparkline>
            <x14:sparkline>
              <xm:f>'SPERT® Beta (Mixed entry)'!IF8:PX8</xm:f>
              <xm:sqref>S8</xm:sqref>
            </x14:sparkline>
            <x14:sparkline>
              <xm:f>'SPERT® Beta (Mixed entry)'!IF9:PX9</xm:f>
              <xm:sqref>S9</xm:sqref>
            </x14:sparkline>
            <x14:sparkline>
              <xm:f>'SPERT® Beta (Mixed entry)'!IF10:PX10</xm:f>
              <xm:sqref>S10</xm:sqref>
            </x14:sparkline>
            <x14:sparkline>
              <xm:f>'SPERT® Beta (Mixed entry)'!IF11:PX11</xm:f>
              <xm:sqref>S11</xm:sqref>
            </x14:sparkline>
            <x14:sparkline>
              <xm:f>'SPERT® Beta (Mixed entry)'!IF12:PX12</xm:f>
              <xm:sqref>S12</xm:sqref>
            </x14:sparkline>
            <x14:sparkline>
              <xm:f>'SPERT® Beta (Mixed entry)'!IF13:PX13</xm:f>
              <xm:sqref>S13</xm:sqref>
            </x14:sparkline>
            <x14:sparkline>
              <xm:f>'SPERT® Beta (Mixed entry)'!IF14:PX14</xm:f>
              <xm:sqref>S14</xm:sqref>
            </x14:sparkline>
            <x14:sparkline>
              <xm:f>'SPERT® Beta (Mixed entry)'!IF15:PX15</xm:f>
              <xm:sqref>S15</xm:sqref>
            </x14:sparkline>
            <x14:sparkline>
              <xm:f>'SPERT® Beta (Mixed entry)'!IF16:PX16</xm:f>
              <xm:sqref>S16</xm:sqref>
            </x14:sparkline>
            <x14:sparkline>
              <xm:f>'SPERT® Beta (Mixed entry)'!IF17:PX17</xm:f>
              <xm:sqref>S17</xm:sqref>
            </x14:sparkline>
            <x14:sparkline>
              <xm:f>'SPERT® Beta (Mixed entry)'!IF18:PX18</xm:f>
              <xm:sqref>S18</xm:sqref>
            </x14:sparkline>
            <x14:sparkline>
              <xm:f>'SPERT® Beta (Mixed entry)'!IF19:PX19</xm:f>
              <xm:sqref>S19</xm:sqref>
            </x14:sparkline>
            <x14:sparkline>
              <xm:f>'SPERT® Beta (Mixed entry)'!IF20:PX20</xm:f>
              <xm:sqref>S20</xm:sqref>
            </x14:sparkline>
            <x14:sparkline>
              <xm:f>'SPERT® Beta (Mixed entry)'!IF21:PX21</xm:f>
              <xm:sqref>S21</xm:sqref>
            </x14:sparkline>
            <x14:sparkline>
              <xm:f>'SPERT® Beta (Mixed entry)'!IF22:PX22</xm:f>
              <xm:sqref>S22</xm:sqref>
            </x14:sparkline>
            <x14:sparkline>
              <xm:f>'SPERT® Beta (Mixed entry)'!IF23:PX23</xm:f>
              <xm:sqref>S23</xm:sqref>
            </x14:sparkline>
            <x14:sparkline>
              <xm:f>'SPERT® Beta (Mixed entry)'!IF24:PX24</xm:f>
              <xm:sqref>S24</xm:sqref>
            </x14:sparkline>
            <x14:sparkline>
              <xm:f>'SPERT® Beta (Mixed entry)'!IF25:PX25</xm:f>
              <xm:sqref>S25</xm:sqref>
            </x14:sparkline>
            <x14:sparkline>
              <xm:f>'SPERT® Beta (Mixed entry)'!IF26:PX26</xm:f>
              <xm:sqref>S26</xm:sqref>
            </x14:sparkline>
            <x14:sparkline>
              <xm:f>'SPERT® Beta (Mixed entry)'!IF27:PX27</xm:f>
              <xm:sqref>S27</xm:sqref>
            </x14:sparkline>
            <x14:sparkline>
              <xm:f>'SPERT® Beta (Mixed entry)'!IF28:PX28</xm:f>
              <xm:sqref>S28</xm:sqref>
            </x14:sparkline>
            <x14:sparkline>
              <xm:f>'SPERT® Beta (Mixed entry)'!IF29:PX29</xm:f>
              <xm:sqref>S29</xm:sqref>
            </x14:sparkline>
            <x14:sparkline>
              <xm:f>'SPERT® Beta (Mixed entry)'!IF30:PX30</xm:f>
              <xm:sqref>S30</xm:sqref>
            </x14:sparkline>
            <x14:sparkline>
              <xm:f>'SPERT® Beta (Mixed entry)'!IF31:PX31</xm:f>
              <xm:sqref>S31</xm:sqref>
            </x14:sparkline>
            <x14:sparkline>
              <xm:f>'SPERT® Beta (Mixed entry)'!IF32:PX32</xm:f>
              <xm:sqref>S32</xm:sqref>
            </x14:sparkline>
            <x14:sparkline>
              <xm:f>'SPERT® Beta (Mixed entry)'!IF33:PX33</xm:f>
              <xm:sqref>S33</xm:sqref>
            </x14:sparkline>
            <x14:sparkline>
              <xm:f>'SPERT® Beta (Mixed entry)'!IF34:PX34</xm:f>
              <xm:sqref>S34</xm:sqref>
            </x14:sparkline>
            <x14:sparkline>
              <xm:f>'SPERT® Beta (Mixed entry)'!IF35:PX35</xm:f>
              <xm:sqref>S35</xm:sqref>
            </x14:sparkline>
            <x14:sparkline>
              <xm:f>'SPERT® Beta (Mixed entry)'!IF36:PX36</xm:f>
              <xm:sqref>S36</xm:sqref>
            </x14:sparkline>
            <x14:sparkline>
              <xm:f>'SPERT® Beta (Mixed entry)'!IF37:PX37</xm:f>
              <xm:sqref>S37</xm:sqref>
            </x14:sparkline>
            <x14:sparkline>
              <xm:f>'SPERT® Beta (Mixed entry)'!IF38:PX38</xm:f>
              <xm:sqref>S38</xm:sqref>
            </x14:sparkline>
            <x14:sparkline>
              <xm:f>'SPERT® Beta (Mixed entry)'!IF39:PX39</xm:f>
              <xm:sqref>S39</xm:sqref>
            </x14:sparkline>
            <x14:sparkline>
              <xm:f>'SPERT® Beta (Mixed entry)'!IF40:PX40</xm:f>
              <xm:sqref>S40</xm:sqref>
            </x14:sparkline>
            <x14:sparkline>
              <xm:f>'SPERT® Beta (Mixed entry)'!IF41:PX41</xm:f>
              <xm:sqref>S41</xm:sqref>
            </x14:sparkline>
            <x14:sparkline>
              <xm:f>'SPERT® Beta (Mixed entry)'!IF42:PX42</xm:f>
              <xm:sqref>S42</xm:sqref>
            </x14:sparkline>
            <x14:sparkline>
              <xm:f>'SPERT® Beta (Mixed entry)'!IF43:PX43</xm:f>
              <xm:sqref>S43</xm:sqref>
            </x14:sparkline>
            <x14:sparkline>
              <xm:f>'SPERT® Beta (Mixed entry)'!IF44:PX44</xm:f>
              <xm:sqref>S44</xm:sqref>
            </x14:sparkline>
            <x14:sparkline>
              <xm:f>'SPERT® Beta (Mixed entry)'!IF45:PX45</xm:f>
              <xm:sqref>S45</xm:sqref>
            </x14:sparkline>
            <x14:sparkline>
              <xm:f>'SPERT® Beta (Mixed entry)'!IF46:PX46</xm:f>
              <xm:sqref>S46</xm:sqref>
            </x14:sparkline>
            <x14:sparkline>
              <xm:f>'SPERT® Beta (Mixed entry)'!IF47:PX47</xm:f>
              <xm:sqref>S47</xm:sqref>
            </x14:sparkline>
            <x14:sparkline>
              <xm:f>'SPERT® Beta (Mixed entry)'!IF48:PX48</xm:f>
              <xm:sqref>S48</xm:sqref>
            </x14:sparkline>
            <x14:sparkline>
              <xm:f>'SPERT® Beta (Mixed entry)'!IF49:PX49</xm:f>
              <xm:sqref>S49</xm:sqref>
            </x14:sparkline>
            <x14:sparkline>
              <xm:f>'SPERT® Beta (Mixed entry)'!IF50:PX50</xm:f>
              <xm:sqref>S50</xm:sqref>
            </x14:sparkline>
            <x14:sparkline>
              <xm:f>'SPERT® Beta (Mixed entry)'!IF51:PX51</xm:f>
              <xm:sqref>S51</xm:sqref>
            </x14:sparkline>
            <x14:sparkline>
              <xm:f>'SPERT® Beta (Mixed entry)'!IF52:PX52</xm:f>
              <xm:sqref>S52</xm:sqref>
            </x14:sparkline>
            <x14:sparkline>
              <xm:f>'SPERT® Beta (Mixed entry)'!IF53:PX53</xm:f>
              <xm:sqref>S53</xm:sqref>
            </x14:sparkline>
            <x14:sparkline>
              <xm:f>'SPERT® Beta (Mixed entry)'!IF54:PX54</xm:f>
              <xm:sqref>S54</xm:sqref>
            </x14:sparkline>
            <x14:sparkline>
              <xm:f>'SPERT® Beta (Mixed entry)'!IF55:PX55</xm:f>
              <xm:sqref>S55</xm:sqref>
            </x14:sparkline>
            <x14:sparkline>
              <xm:f>'SPERT® Beta (Mixed entry)'!IF56:PX56</xm:f>
              <xm:sqref>S56</xm:sqref>
            </x14:sparkline>
            <x14:sparkline>
              <xm:f>'SPERT® Beta (Mixed entry)'!IF57:PX57</xm:f>
              <xm:sqref>S57</xm:sqref>
            </x14:sparkline>
            <x14:sparkline>
              <xm:f>'SPERT® Beta (Mixed entry)'!IF58:PX58</xm:f>
              <xm:sqref>S58</xm:sqref>
            </x14:sparkline>
            <x14:sparkline>
              <xm:f>'SPERT® Beta (Mixed entry)'!IF59:PX59</xm:f>
              <xm:sqref>S59</xm:sqref>
            </x14:sparkline>
            <x14:sparkline>
              <xm:f>'SPERT® Beta (Mixed entry)'!IF60:PX60</xm:f>
              <xm:sqref>S60</xm:sqref>
            </x14:sparkline>
            <x14:sparkline>
              <xm:f>'SPERT® Beta (Mixed entry)'!IF61:PX61</xm:f>
              <xm:sqref>S61</xm:sqref>
            </x14:sparkline>
            <x14:sparkline>
              <xm:f>'SPERT® Beta (Mixed entry)'!IF62:PX62</xm:f>
              <xm:sqref>S62</xm:sqref>
            </x14:sparkline>
            <x14:sparkline>
              <xm:f>'SPERT® Beta (Mixed entry)'!IF63:PX63</xm:f>
              <xm:sqref>S63</xm:sqref>
            </x14:sparkline>
            <x14:sparkline>
              <xm:f>'SPERT® Beta (Mixed entry)'!IF64:PX64</xm:f>
              <xm:sqref>S64</xm:sqref>
            </x14:sparkline>
            <x14:sparkline>
              <xm:f>'SPERT® Beta (Mixed entry)'!IF65:PX65</xm:f>
              <xm:sqref>S65</xm:sqref>
            </x14:sparkline>
            <x14:sparkline>
              <xm:f>'SPERT® Beta (Mixed entry)'!IF66:PX66</xm:f>
              <xm:sqref>S66</xm:sqref>
            </x14:sparkline>
            <x14:sparkline>
              <xm:f>'SPERT® Beta (Mixed entry)'!IF67:PX67</xm:f>
              <xm:sqref>S67</xm:sqref>
            </x14:sparkline>
            <x14:sparkline>
              <xm:f>'SPERT® Beta (Mixed entry)'!IF68:PX68</xm:f>
              <xm:sqref>S68</xm:sqref>
            </x14:sparkline>
            <x14:sparkline>
              <xm:f>'SPERT® Beta (Mixed entry)'!IF69:PX69</xm:f>
              <xm:sqref>S69</xm:sqref>
            </x14:sparkline>
            <x14:sparkline>
              <xm:f>'SPERT® Beta (Mixed entry)'!IF70:PX70</xm:f>
              <xm:sqref>S70</xm:sqref>
            </x14:sparkline>
            <x14:sparkline>
              <xm:f>'SPERT® Beta (Mixed entry)'!IF71:PX71</xm:f>
              <xm:sqref>S71</xm:sqref>
            </x14:sparkline>
            <x14:sparkline>
              <xm:f>'SPERT® Beta (Mixed entry)'!IF72:PX72</xm:f>
              <xm:sqref>S72</xm:sqref>
            </x14:sparkline>
            <x14:sparkline>
              <xm:f>'SPERT® Beta (Mixed entry)'!IF73:PX73</xm:f>
              <xm:sqref>S73</xm:sqref>
            </x14:sparkline>
            <x14:sparkline>
              <xm:f>'SPERT® Beta (Mixed entry)'!IF74:PX74</xm:f>
              <xm:sqref>S74</xm:sqref>
            </x14:sparkline>
            <x14:sparkline>
              <xm:f>'SPERT® Beta (Mixed entry)'!IF75:PX75</xm:f>
              <xm:sqref>S75</xm:sqref>
            </x14:sparkline>
            <x14:sparkline>
              <xm:f>'SPERT® Beta (Mixed entry)'!IF76:PX76</xm:f>
              <xm:sqref>S76</xm:sqref>
            </x14:sparkline>
            <x14:sparkline>
              <xm:f>'SPERT® Beta (Mixed entry)'!IF77:PX77</xm:f>
              <xm:sqref>S77</xm:sqref>
            </x14:sparkline>
            <x14:sparkline>
              <xm:f>'SPERT® Beta (Mixed entry)'!IF78:PX78</xm:f>
              <xm:sqref>S78</xm:sqref>
            </x14:sparkline>
            <x14:sparkline>
              <xm:f>'SPERT® Beta (Mixed entry)'!IF79:PX79</xm:f>
              <xm:sqref>S79</xm:sqref>
            </x14:sparkline>
            <x14:sparkline>
              <xm:f>'SPERT® Beta (Mixed entry)'!IF80:PX80</xm:f>
              <xm:sqref>S80</xm:sqref>
            </x14:sparkline>
            <x14:sparkline>
              <xm:f>'SPERT® Beta (Mixed entry)'!IF81:PX81</xm:f>
              <xm:sqref>S81</xm:sqref>
            </x14:sparkline>
            <x14:sparkline>
              <xm:f>'SPERT® Beta (Mixed entry)'!IF82:PX82</xm:f>
              <xm:sqref>S82</xm:sqref>
            </x14:sparkline>
            <x14:sparkline>
              <xm:f>'SPERT® Beta (Mixed entry)'!IF83:PX83</xm:f>
              <xm:sqref>S83</xm:sqref>
            </x14:sparkline>
            <x14:sparkline>
              <xm:f>'SPERT® Beta (Mixed entry)'!IF84:PX84</xm:f>
              <xm:sqref>S84</xm:sqref>
            </x14:sparkline>
            <x14:sparkline>
              <xm:f>'SPERT® Beta (Mixed entry)'!IF85:PX85</xm:f>
              <xm:sqref>S85</xm:sqref>
            </x14:sparkline>
            <x14:sparkline>
              <xm:f>'SPERT® Beta (Mixed entry)'!IF86:PX86</xm:f>
              <xm:sqref>S86</xm:sqref>
            </x14:sparkline>
            <x14:sparkline>
              <xm:f>'SPERT® Beta (Mixed entry)'!IF87:PX87</xm:f>
              <xm:sqref>S87</xm:sqref>
            </x14:sparkline>
            <x14:sparkline>
              <xm:f>'SPERT® Beta (Mixed entry)'!IF88:PX88</xm:f>
              <xm:sqref>S88</xm:sqref>
            </x14:sparkline>
            <x14:sparkline>
              <xm:f>'SPERT® Beta (Mixed entry)'!IF89:PX89</xm:f>
              <xm:sqref>S89</xm:sqref>
            </x14:sparkline>
            <x14:sparkline>
              <xm:f>'SPERT® Beta (Mixed entry)'!IF90:PX90</xm:f>
              <xm:sqref>S90</xm:sqref>
            </x14:sparkline>
            <x14:sparkline>
              <xm:f>'SPERT® Beta (Mixed entry)'!IF91:PX91</xm:f>
              <xm:sqref>S91</xm:sqref>
            </x14:sparkline>
            <x14:sparkline>
              <xm:f>'SPERT® Beta (Mixed entry)'!IF92:PX92</xm:f>
              <xm:sqref>S92</xm:sqref>
            </x14:sparkline>
            <x14:sparkline>
              <xm:f>'SPERT® Beta (Mixed entry)'!IF93:PX93</xm:f>
              <xm:sqref>S93</xm:sqref>
            </x14:sparkline>
            <x14:sparkline>
              <xm:f>'SPERT® Beta (Mixed entry)'!IF94:PX94</xm:f>
              <xm:sqref>S94</xm:sqref>
            </x14:sparkline>
            <x14:sparkline>
              <xm:f>'SPERT® Beta (Mixed entry)'!IF95:PX95</xm:f>
              <xm:sqref>S95</xm:sqref>
            </x14:sparkline>
            <x14:sparkline>
              <xm:f>'SPERT® Beta (Mixed entry)'!IF96:PX96</xm:f>
              <xm:sqref>S96</xm:sqref>
            </x14:sparkline>
            <x14:sparkline>
              <xm:f>'SPERT® Beta (Mixed entry)'!IF97:PX97</xm:f>
              <xm:sqref>S97</xm:sqref>
            </x14:sparkline>
            <x14:sparkline>
              <xm:f>'SPERT® Beta (Mixed entry)'!IF98:PX98</xm:f>
              <xm:sqref>S98</xm:sqref>
            </x14:sparkline>
            <x14:sparkline>
              <xm:f>'SPERT® Beta (Mixed entry)'!IF99:PX99</xm:f>
              <xm:sqref>S99</xm:sqref>
            </x14:sparkline>
            <x14:sparkline>
              <xm:f>'SPERT® Beta (Mixed entry)'!IF100:PX100</xm:f>
              <xm:sqref>S100</xm:sqref>
            </x14:sparkline>
            <x14:sparkline>
              <xm:f>'SPERT® Beta (Mixed entry)'!IF101:PX101</xm:f>
              <xm:sqref>S101</xm:sqref>
            </x14:sparkline>
            <x14:sparkline>
              <xm:f>'SPERT® Beta (Mixed entry)'!IF102:PX102</xm:f>
              <xm:sqref>S102</xm:sqref>
            </x14:sparkline>
            <x14:sparkline>
              <xm:f>'SPERT® Beta (Mixed entry)'!IF103:PX103</xm:f>
              <xm:sqref>S103</xm:sqref>
            </x14:sparkline>
          </x14:sparklines>
        </x14:sparklineGroup>
      </x14:sparklineGroup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B172"/>
  <sheetViews>
    <sheetView showGridLines="0" zoomScaleNormal="100" workbookViewId="0">
      <pane ySplit="3" topLeftCell="A4" activePane="bottomLeft" state="frozen"/>
      <selection activeCell="D1" sqref="D1"/>
      <selection pane="bottomLeft" activeCell="C1" sqref="C1"/>
    </sheetView>
  </sheetViews>
  <sheetFormatPr defaultColWidth="8.73046875" defaultRowHeight="14.25" outlineLevelCol="1" x14ac:dyDescent="0.45"/>
  <cols>
    <col min="1" max="1" width="30.73046875" style="17" customWidth="1"/>
    <col min="2" max="2" width="16.73046875" style="17" customWidth="1" outlineLevel="1"/>
    <col min="3" max="4" width="15.73046875" style="17" customWidth="1" outlineLevel="1"/>
    <col min="5" max="5" width="8.73046875" style="17" customWidth="1"/>
    <col min="6" max="10" width="11.73046875" style="17" customWidth="1"/>
    <col min="11" max="11" width="8.73046875" style="17" customWidth="1"/>
    <col min="12" max="12" width="4.73046875" style="17" customWidth="1"/>
    <col min="13" max="13" width="8.73046875" style="17" hidden="1" customWidth="1"/>
    <col min="14" max="14" width="8.73046875" style="36" hidden="1" customWidth="1"/>
    <col min="15" max="15" width="21.73046875" style="17" hidden="1" customWidth="1"/>
    <col min="16" max="16" width="4.73046875" style="17" hidden="1" customWidth="1"/>
    <col min="17" max="17" width="8.53125" style="17" hidden="1" customWidth="1"/>
    <col min="18" max="18" width="26.73046875" style="36" customWidth="1"/>
    <col min="19" max="19" width="4.73046875" style="17" hidden="1" customWidth="1"/>
    <col min="20" max="21" width="6.53125" style="17" hidden="1" customWidth="1"/>
    <col min="22" max="22" width="7.73046875" style="17" customWidth="1"/>
    <col min="23" max="23" width="10.73046875" style="17" customWidth="1"/>
    <col min="24" max="24" width="8.73046875" style="17" customWidth="1"/>
    <col min="25" max="25" width="12.53125" style="17" hidden="1" customWidth="1"/>
    <col min="26" max="26" width="10.73046875" style="17" customWidth="1"/>
    <col min="27" max="27" width="10.73046875" style="208" customWidth="1"/>
    <col min="28" max="39" width="10.73046875" style="17" customWidth="1"/>
    <col min="40" max="40" width="8.73046875" style="17"/>
    <col min="41" max="443" width="8.73046875" style="17" hidden="1" customWidth="1"/>
    <col min="444" max="16384" width="8.73046875" style="17"/>
  </cols>
  <sheetData>
    <row r="1" spans="1:444" ht="24" customHeight="1" x14ac:dyDescent="0.45">
      <c r="A1" s="285" t="s">
        <v>794</v>
      </c>
      <c r="B1" s="298" t="s">
        <v>793</v>
      </c>
      <c r="C1" s="284">
        <v>46237</v>
      </c>
      <c r="D1" s="278">
        <f>IF(C1="","",WORKDAY(C1,SUM(B104,B105)-1,$B$109:$B$150))</f>
        <v>46659</v>
      </c>
      <c r="E1" s="47" t="s">
        <v>796</v>
      </c>
      <c r="G1" s="104"/>
      <c r="H1" s="15"/>
      <c r="I1" s="15"/>
      <c r="J1" s="15"/>
      <c r="K1" s="15"/>
      <c r="L1" s="15"/>
      <c r="M1" s="15"/>
      <c r="N1" s="16"/>
      <c r="O1" s="15"/>
      <c r="P1" s="15"/>
      <c r="Q1" s="15"/>
      <c r="R1" s="16"/>
      <c r="S1" s="15"/>
      <c r="T1" s="15"/>
      <c r="U1" s="15"/>
      <c r="V1" s="15"/>
      <c r="W1" s="15"/>
      <c r="X1" s="15"/>
      <c r="Y1" s="15"/>
      <c r="Z1" s="341" t="s">
        <v>77</v>
      </c>
      <c r="AA1" s="342"/>
      <c r="AB1" s="350" t="str">
        <f>VLOOKUP(Z1,VLookups!A30:C31,3,FALSE)</f>
        <v>Show the likelihood that the SPERT estimates will be EQUAL TO or GREATER THAN an uncertainty</v>
      </c>
      <c r="AC1" s="350"/>
      <c r="AD1" s="350"/>
      <c r="AE1" s="350"/>
      <c r="AF1" s="350"/>
      <c r="AG1" s="350"/>
      <c r="AH1" s="350"/>
      <c r="AI1" s="350"/>
      <c r="AJ1" s="350"/>
      <c r="AK1" s="350"/>
      <c r="AL1" s="350"/>
      <c r="AM1" s="350"/>
      <c r="AN1" s="15"/>
      <c r="AO1" s="15"/>
      <c r="AP1" s="15"/>
      <c r="AR1" s="15"/>
      <c r="AT1" s="15"/>
      <c r="AV1" s="15"/>
      <c r="AX1" s="15"/>
      <c r="AZ1" s="15"/>
      <c r="BB1" s="15"/>
      <c r="BD1" s="15"/>
      <c r="BF1" s="15"/>
      <c r="BH1" s="15"/>
      <c r="BJ1" s="15"/>
      <c r="BL1" s="15"/>
      <c r="BN1" s="15"/>
      <c r="BP1" s="15"/>
      <c r="BR1" s="15"/>
      <c r="BT1" s="15"/>
      <c r="BV1" s="15"/>
      <c r="BX1" s="15"/>
      <c r="BZ1" s="15"/>
      <c r="CB1" s="15"/>
      <c r="CD1" s="15"/>
      <c r="CF1" s="15"/>
      <c r="CH1" s="15"/>
      <c r="CJ1" s="15"/>
      <c r="CL1" s="15"/>
      <c r="CN1" s="15"/>
      <c r="CP1" s="15"/>
      <c r="CR1" s="15"/>
      <c r="CT1" s="15"/>
      <c r="CV1" s="15"/>
      <c r="CX1" s="15"/>
      <c r="CZ1" s="15"/>
      <c r="DB1" s="15"/>
      <c r="DD1" s="15"/>
      <c r="DF1" s="15"/>
      <c r="DH1" s="15"/>
      <c r="DJ1" s="15"/>
      <c r="DL1" s="15"/>
      <c r="DN1" s="15"/>
      <c r="DP1" s="15"/>
      <c r="DR1" s="15"/>
      <c r="DT1" s="15"/>
      <c r="DV1" s="15"/>
      <c r="DX1" s="15"/>
      <c r="DZ1" s="15"/>
      <c r="EB1" s="15"/>
      <c r="ED1" s="15"/>
      <c r="EF1" s="15"/>
      <c r="EH1" s="15"/>
      <c r="EJ1" s="15"/>
      <c r="EL1" s="15"/>
      <c r="EN1" s="15"/>
      <c r="EP1" s="15"/>
      <c r="ER1" s="15"/>
      <c r="ET1" s="15"/>
      <c r="EV1" s="15"/>
      <c r="EX1" s="15"/>
      <c r="EZ1" s="15"/>
      <c r="FB1" s="15"/>
      <c r="FD1" s="15"/>
      <c r="FF1" s="15"/>
      <c r="FH1" s="15"/>
      <c r="FJ1" s="15"/>
      <c r="FL1" s="15"/>
      <c r="FN1" s="15"/>
      <c r="FP1" s="15"/>
      <c r="FR1" s="15"/>
      <c r="FT1" s="15"/>
      <c r="FV1" s="15"/>
      <c r="FX1" s="15"/>
      <c r="FZ1" s="15"/>
      <c r="GB1" s="15"/>
      <c r="GD1" s="15"/>
      <c r="GF1" s="15"/>
      <c r="GH1" s="15"/>
      <c r="GJ1" s="15"/>
      <c r="GL1" s="15"/>
      <c r="GN1" s="15"/>
      <c r="GP1" s="15"/>
      <c r="GR1" s="15"/>
      <c r="GT1" s="15"/>
      <c r="GV1" s="15"/>
      <c r="GX1" s="15"/>
      <c r="GZ1" s="15"/>
      <c r="HB1" s="15"/>
      <c r="HD1" s="15"/>
      <c r="HF1" s="15"/>
      <c r="HH1" s="15"/>
      <c r="HJ1" s="15"/>
      <c r="HL1" s="15"/>
      <c r="HN1" s="15"/>
      <c r="HP1" s="15"/>
      <c r="HR1" s="15"/>
      <c r="HT1" s="15"/>
      <c r="HV1" s="15"/>
      <c r="HX1" s="15"/>
      <c r="HZ1" s="15"/>
      <c r="IB1" s="15"/>
      <c r="ID1" s="15"/>
      <c r="IF1" s="15"/>
      <c r="IH1" s="15"/>
    </row>
    <row r="2" spans="1:444" ht="15" customHeight="1" x14ac:dyDescent="0.45">
      <c r="A2" s="289" t="s">
        <v>797</v>
      </c>
      <c r="B2" s="94">
        <v>0.8</v>
      </c>
      <c r="C2" s="275"/>
      <c r="D2" s="299">
        <f>POWER(B2,COUNTIF(B4:B103,"&gt;0"))</f>
        <v>0.10737418240000011</v>
      </c>
      <c r="E2" s="18"/>
      <c r="F2" s="18"/>
      <c r="G2" s="93">
        <v>-0.5</v>
      </c>
      <c r="H2" s="133" t="s">
        <v>99</v>
      </c>
      <c r="I2" s="109">
        <v>1</v>
      </c>
      <c r="J2" s="131"/>
      <c r="K2" s="131"/>
      <c r="L2" s="15"/>
      <c r="M2" s="15"/>
      <c r="N2" s="16"/>
      <c r="O2" s="15"/>
      <c r="P2" s="15"/>
      <c r="Q2" s="15"/>
      <c r="R2" s="16"/>
      <c r="S2" s="15"/>
      <c r="T2" s="15"/>
      <c r="U2" s="15"/>
      <c r="V2" s="15"/>
      <c r="W2" s="15"/>
      <c r="X2" s="15"/>
      <c r="Y2" s="15"/>
      <c r="Z2" s="344" t="s">
        <v>15</v>
      </c>
      <c r="AA2" s="351" t="s">
        <v>94</v>
      </c>
      <c r="AB2" s="345" t="s">
        <v>138</v>
      </c>
      <c r="AC2" s="345"/>
      <c r="AD2" s="345"/>
      <c r="AE2" s="345"/>
      <c r="AF2" s="345"/>
      <c r="AG2" s="345"/>
      <c r="AH2" s="345"/>
      <c r="AI2" s="345"/>
      <c r="AJ2" s="345"/>
      <c r="AK2" s="345"/>
      <c r="AL2" s="345"/>
      <c r="AM2" s="345"/>
      <c r="AN2" s="15"/>
      <c r="AO2" s="195" t="s">
        <v>672</v>
      </c>
      <c r="AP2" s="15"/>
    </row>
    <row r="3" spans="1:444" x14ac:dyDescent="0.45">
      <c r="A3" s="76" t="s">
        <v>834</v>
      </c>
      <c r="B3" s="76" t="s">
        <v>833</v>
      </c>
      <c r="C3" s="76" t="s">
        <v>778</v>
      </c>
      <c r="D3" s="76" t="s">
        <v>779</v>
      </c>
      <c r="E3" s="132" t="s">
        <v>95</v>
      </c>
      <c r="F3" s="132" t="s">
        <v>96</v>
      </c>
      <c r="G3" s="76" t="s">
        <v>30</v>
      </c>
      <c r="H3" s="76" t="s">
        <v>19</v>
      </c>
      <c r="I3" s="76" t="s">
        <v>31</v>
      </c>
      <c r="J3" s="132" t="s">
        <v>97</v>
      </c>
      <c r="K3" s="132" t="s">
        <v>98</v>
      </c>
      <c r="L3" s="76"/>
      <c r="M3" s="76" t="s">
        <v>9</v>
      </c>
      <c r="N3" s="76" t="s">
        <v>24</v>
      </c>
      <c r="O3" s="76" t="s">
        <v>10</v>
      </c>
      <c r="P3" s="76" t="s">
        <v>13</v>
      </c>
      <c r="Q3" s="76" t="s">
        <v>25</v>
      </c>
      <c r="R3" s="76" t="s">
        <v>20</v>
      </c>
      <c r="S3" s="76" t="s">
        <v>14</v>
      </c>
      <c r="T3" s="76" t="s">
        <v>11</v>
      </c>
      <c r="U3" s="77" t="s">
        <v>12</v>
      </c>
      <c r="V3" s="77" t="s">
        <v>667</v>
      </c>
      <c r="W3" s="77" t="s">
        <v>34</v>
      </c>
      <c r="X3" s="77" t="s">
        <v>68</v>
      </c>
      <c r="Y3" s="19" t="s">
        <v>33</v>
      </c>
      <c r="Z3" s="344"/>
      <c r="AA3" s="351"/>
      <c r="AB3" s="94">
        <v>0.8</v>
      </c>
      <c r="AC3" s="94">
        <v>0.95</v>
      </c>
      <c r="AD3" s="94">
        <v>0.1</v>
      </c>
      <c r="AE3" s="94">
        <v>0.2</v>
      </c>
      <c r="AF3" s="94">
        <v>0.3</v>
      </c>
      <c r="AG3" s="94">
        <v>0.4</v>
      </c>
      <c r="AH3" s="94">
        <v>0.5</v>
      </c>
      <c r="AI3" s="94">
        <v>0.6</v>
      </c>
      <c r="AJ3" s="94">
        <v>0.7</v>
      </c>
      <c r="AK3" s="94">
        <v>0.8</v>
      </c>
      <c r="AL3" s="94">
        <v>0.9</v>
      </c>
      <c r="AM3" s="94">
        <v>0.99</v>
      </c>
      <c r="AN3" s="15"/>
      <c r="AO3" s="195" t="s">
        <v>828</v>
      </c>
      <c r="AP3" s="15"/>
      <c r="II3" s="195" t="s">
        <v>673</v>
      </c>
      <c r="QB3" s="178" t="s">
        <v>831</v>
      </c>
    </row>
    <row r="4" spans="1:444" x14ac:dyDescent="0.45">
      <c r="A4" s="276" t="s">
        <v>784</v>
      </c>
      <c r="B4" s="277">
        <f>IF(OR($T4="",$U4=""),"",ROUND(_xlfn.BETA.INV(ABS(VLOOKUP($Z$1,VLookups!$A$30:$B$31,2,FALSE)-B$2),IF($N4="L",$U4,$T4),IF($N4="L",$T4,$U4),$G4,$I4),0))</f>
        <v>6</v>
      </c>
      <c r="C4" s="286">
        <f>IF(ISBLANK(C1),"",C1)</f>
        <v>46237</v>
      </c>
      <c r="D4" s="286">
        <f>IFERROR(IF(OR(ISBLANK(C1),ISBLANK(B4)),"",WORKDAY(C4,B4-1,$B$109:$B$150)),"")</f>
        <v>46244</v>
      </c>
      <c r="E4" s="134"/>
      <c r="F4" s="279"/>
      <c r="G4" s="280">
        <f>IF(ISBLANK(H4),"",IF(NOT(ISBLANK(F4)),F4,IF(NOT(ISBLANK(E4)),H4*(1+E4),H4*(1+$G$2))))</f>
        <v>2.5</v>
      </c>
      <c r="H4" s="281">
        <v>5</v>
      </c>
      <c r="I4" s="280">
        <f>IF(ISBLANK(H4),"",IF(NOT(ISBLANK(J4)),J4,IF(NOT(ISBLANK(K4)),H4*(1+K4),H4*(1+$I$2))))</f>
        <v>10</v>
      </c>
      <c r="J4" s="279"/>
      <c r="K4" s="135"/>
      <c r="L4" s="110">
        <f>IF(OR(ISBLANK(H4),ISBLANK(I4),ISBLANK(G4)),"",IF(OR(G4=0,H4=0,I4=0),-1,IF(AND(G4&gt;0,H4&gt;0,I4&gt;0),IF(OR(H4&gt;G4,H4=G4),IF(OR(I4&gt;H4,I4=H4),1,-1),-1))))</f>
        <v>1</v>
      </c>
      <c r="M4" s="21">
        <f>IF(AND(G4&gt;0,H4&gt;0,I4&gt;0),MIN(((H4-G4)/(I4-G4))*100,((I4-H4)/(I4-G4))*100),"")</f>
        <v>33.333333333333329</v>
      </c>
      <c r="N4" s="22" t="str">
        <f>IF(AND(G4&gt;0,H4&gt;0,I4&gt;0),IF((H4-G4)&gt;(I4-H4),"L",IF((H4-G4)=(I4-H4),"EQ","R")),"")</f>
        <v>R</v>
      </c>
      <c r="O4" s="23" t="str">
        <f>IF(M4="","",IF(OR($M4&lt;Skew!$B$3,$M4=Skew!$B$3),IF($M4&gt;Skew!$C$3,Skew!$A$3,IF($M4&gt;Skew!$C$4,Skew!$A$4,IF($M4&gt;Skew!$C$5,Skew!$A$5,IF($M4&gt;Skew!$C$6,Skew!$A$6,IF($M4&gt;Skew!$C$7,Skew!$A$7,IF($M4&gt;Skew!$C$8,Skew!$A$8,IF($M4&gt;Skew!$C$9,Skew!$A$9,IF($M4&gt;Skew!$C$10,Skew!$A$10,IF($M4&gt;Skew!$C$11,Skew!$A$11,IF($M4&gt;Skew!$C$12,Skew!$A$12,IF($M4&gt;Skew!$C$13,Skew!$A$13,IF($M4&gt;Skew!$C$14,Skew!$A$14,IF($M4&gt;Skew!$C$15,Skew!$A$15,IF($M4&gt;Skew!$C$16,Skew!$A$16,Skew!$A$17)
)))))))))))))))</f>
        <v>Slight skew</v>
      </c>
      <c r="P4" s="22">
        <f>IF(M4="","",MATCH(O4,Skew!$A$3:$A$17,0))</f>
        <v>3</v>
      </c>
      <c r="Q4" s="22">
        <f t="shared" ref="Q4:Q67" si="0">IF(AND(G4&gt;0,H4&gt;0,I4&gt;0),G4+((I4-G4)/2),"")</f>
        <v>6.25</v>
      </c>
      <c r="R4" s="24" t="s">
        <v>26</v>
      </c>
      <c r="S4" s="22">
        <f>IF(OR(M4="",R4=""),"",MATCH(R4,Confidence!$A$3:$A$12,0))</f>
        <v>4</v>
      </c>
      <c r="T4" s="25">
        <f t="shared" ref="T4:T67" si="1">IF(OR(M4="",R4=""),"",INDEX(Alpha_Chart,P4,S4))</f>
        <v>4</v>
      </c>
      <c r="U4" s="25">
        <f t="shared" ref="U4:U67" si="2">IF(OR(M4="",R4=""),"",INDEX(Beta_Chart,P4,S4))</f>
        <v>7</v>
      </c>
      <c r="V4" s="22"/>
      <c r="W4" s="102">
        <f t="shared" ref="W4:W67" si="3">IF(OR(M4="",R4=""),"",IF(N4="R",((I4-G4)*(INDEX(Mean_Ratios,P4,S4)))+G4,((I4-G4)*(1-INDEX(Mean_Ratios,P4,S4)))+G4))</f>
        <v>5.2270000000000003</v>
      </c>
      <c r="X4" s="102">
        <f t="shared" ref="X4:X67" si="4">IF(OR(M4="",R4=""),"",(I4-G4)*INDEX(Standard_Deviation_Ratios,P4,S4))</f>
        <v>1.04175</v>
      </c>
      <c r="Y4" s="37">
        <f t="shared" ref="Y4:Y67" si="5">IF(OR(M4="",R4=""),"",X4^2)</f>
        <v>1.0852430624999998</v>
      </c>
      <c r="Z4" s="115">
        <v>5</v>
      </c>
      <c r="AA4" s="204">
        <f>IF(AND(G4&gt;0,H4&gt;0,I4&gt;0,T4&gt;0,U4&gt;0,Z4&gt;0,NOT(R4="")),ABS(VLOOKUP($Z$1,VLookups!$A$30:$B$31,2,FALSE)-_xlfn.BETA.DIST(Z4,IF(N4="L",U4,T4),IF(N4="L",T4,U4),TRUE,G4,I4)),"")</f>
        <v>0.44073566021439792</v>
      </c>
      <c r="AB4" s="112">
        <f>IF(OR($T4="",$U4=""),"",_xlfn.BETA.INV(ABS(VLOOKUP($Z$1,VLookups!$A$30:$B$31,2,FALSE)-AB$3),IF($N4="L",$U4,$T4),IF($N4="L",$T4,$U4),$G4,$I4))</f>
        <v>6.1274292806113877</v>
      </c>
      <c r="AC4" s="113">
        <f>IF(OR($T4="",$U4=""),"",_xlfn.BETA.INV(ABS(VLOOKUP($Z$1,VLookups!$A$30:$B$31,2,FALSE)-AC$3),IF($N4="L",$U4,$T4),IF($N4="L",$T4,$U4),$G4,$I4))</f>
        <v>7.0496816207905999</v>
      </c>
      <c r="AD4" s="112">
        <f>IF(OR($T4="",$U4=""),"",_xlfn.BETA.INV(ABS(VLOOKUP($Z$1,VLookups!$A$30:$B$31,2,FALSE)-AD$3),IF($N4="L",$U4,$T4),IF($N4="L",$T4,$U4),$G4,$I4))</f>
        <v>3.9067172248550355</v>
      </c>
      <c r="AE4" s="113">
        <f>IF(OR($T4="",$U4=""),"",_xlfn.BETA.INV(ABS(VLOOKUP($Z$1,VLookups!$A$30:$B$31,2,FALSE)-AE$3),IF($N4="L",$U4,$T4),IF($N4="L",$T4,$U4),$G4,$I4))</f>
        <v>4.2958091657818542</v>
      </c>
      <c r="AF4" s="112">
        <f>IF(OR($T4="",$U4=""),"",_xlfn.BETA.INV(ABS(VLOOKUP($Z$1,VLookups!$A$30:$B$31,2,FALSE)-AF$3),IF($N4="L",$U4,$T4),IF($N4="L",$T4,$U4),$G4,$I4))</f>
        <v>4.6060069427506063</v>
      </c>
      <c r="AG4" s="113">
        <f>IF(OR($T4="",$U4=""),"",_xlfn.BETA.INV(ABS(VLOOKUP($Z$1,VLookups!$A$30:$B$31,2,FALSE)-AG$3),IF($N4="L",$U4,$T4),IF($N4="L",$T4,$U4),$G4,$I4))</f>
        <v>4.8879712860749827</v>
      </c>
      <c r="AH4" s="112">
        <f>IF(OR($T4="",$U4=""),"",_xlfn.BETA.INV(ABS(VLOOKUP($Z$1,VLookups!$A$30:$B$31,2,FALSE)-AH$3),IF($N4="L",$U4,$T4),IF($N4="L",$T4,$U4),$G4,$I4))</f>
        <v>5.1632497593436639</v>
      </c>
      <c r="AI4" s="113">
        <f>IF(OR($T4="",$U4=""),"",_xlfn.BETA.INV(ABS(VLOOKUP($Z$1,VLookups!$A$30:$B$31,2,FALSE)-AI$3),IF($N4="L",$U4,$T4),IF($N4="L",$T4,$U4),$G4,$I4))</f>
        <v>5.4474634230444625</v>
      </c>
      <c r="AJ4" s="112">
        <f>IF(OR($T4="",$U4=""),"",_xlfn.BETA.INV(ABS(VLOOKUP($Z$1,VLookups!$A$30:$B$31,2,FALSE)-AJ$3),IF($N4="L",$U4,$T4),IF($N4="L",$T4,$U4),$G4,$I4))</f>
        <v>5.7585357858277488</v>
      </c>
      <c r="AK4" s="113">
        <f>IF(OR($T4="",$U4=""),"",_xlfn.BETA.INV(ABS(VLOOKUP($Z$1,VLookups!$A$30:$B$31,2,FALSE)-AK$3),IF($N4="L",$U4,$T4),IF($N4="L",$T4,$U4),$G4,$I4))</f>
        <v>6.1274292806113877</v>
      </c>
      <c r="AL4" s="112">
        <f>IF(OR($T4="",$U4=""),"",_xlfn.BETA.INV(ABS(VLOOKUP($Z$1,VLookups!$A$30:$B$31,2,FALSE)-AL$3),IF($N4="L",$U4,$T4),IF($N4="L",$T4,$U4),$G4,$I4))</f>
        <v>6.6379812428769922</v>
      </c>
      <c r="AM4" s="113">
        <f>IF(OR($T4="",$U4=""),"",_xlfn.BETA.INV(ABS(VLOOKUP($Z$1,VLookups!$A$30:$B$31,2,FALSE)-AM$3),IF($N4="L",$U4,$T4),IF($N4="L",$T4,$U4),$G4,$I4))</f>
        <v>7.7716264575959695</v>
      </c>
      <c r="AN4" s="15"/>
      <c r="AO4" s="194">
        <f>IF(AND(G4&gt;0,H4&gt;0,I4&gt;0),ABS(I4-G4)/200,"")</f>
        <v>3.7499999999999999E-2</v>
      </c>
      <c r="AP4" s="192">
        <f>IF(ISNONTEXT($AO4),G4,"")</f>
        <v>2.5</v>
      </c>
      <c r="AQ4" s="177">
        <f>IF(ISNONTEXT($AO4),AP4+$AO4,"")</f>
        <v>2.5375000000000001</v>
      </c>
      <c r="AR4" s="177">
        <f t="shared" ref="AR4:DC7" si="6">IF(ISNONTEXT($AO4),AQ4+$AO4,"")</f>
        <v>2.5750000000000002</v>
      </c>
      <c r="AS4" s="177">
        <f t="shared" si="6"/>
        <v>2.6125000000000003</v>
      </c>
      <c r="AT4" s="177">
        <f t="shared" si="6"/>
        <v>2.6500000000000004</v>
      </c>
      <c r="AU4" s="177">
        <f t="shared" si="6"/>
        <v>2.6875000000000004</v>
      </c>
      <c r="AV4" s="177">
        <f t="shared" si="6"/>
        <v>2.7250000000000005</v>
      </c>
      <c r="AW4" s="177">
        <f t="shared" si="6"/>
        <v>2.7625000000000006</v>
      </c>
      <c r="AX4" s="177">
        <f t="shared" si="6"/>
        <v>2.8000000000000007</v>
      </c>
      <c r="AY4" s="177">
        <f t="shared" si="6"/>
        <v>2.8375000000000008</v>
      </c>
      <c r="AZ4" s="177">
        <f t="shared" si="6"/>
        <v>2.8750000000000009</v>
      </c>
      <c r="BA4" s="177">
        <f t="shared" si="6"/>
        <v>2.912500000000001</v>
      </c>
      <c r="BB4" s="177">
        <f t="shared" si="6"/>
        <v>2.9500000000000011</v>
      </c>
      <c r="BC4" s="177">
        <f t="shared" si="6"/>
        <v>2.9875000000000012</v>
      </c>
      <c r="BD4" s="177">
        <f t="shared" si="6"/>
        <v>3.0250000000000012</v>
      </c>
      <c r="BE4" s="177">
        <f t="shared" si="6"/>
        <v>3.0625000000000013</v>
      </c>
      <c r="BF4" s="177">
        <f t="shared" si="6"/>
        <v>3.1000000000000014</v>
      </c>
      <c r="BG4" s="177">
        <f t="shared" si="6"/>
        <v>3.1375000000000015</v>
      </c>
      <c r="BH4" s="177">
        <f t="shared" si="6"/>
        <v>3.1750000000000016</v>
      </c>
      <c r="BI4" s="177">
        <f t="shared" si="6"/>
        <v>3.2125000000000017</v>
      </c>
      <c r="BJ4" s="177">
        <f t="shared" si="6"/>
        <v>3.2500000000000018</v>
      </c>
      <c r="BK4" s="177">
        <f t="shared" si="6"/>
        <v>3.2875000000000019</v>
      </c>
      <c r="BL4" s="177">
        <f t="shared" si="6"/>
        <v>3.325000000000002</v>
      </c>
      <c r="BM4" s="177">
        <f t="shared" si="6"/>
        <v>3.362500000000002</v>
      </c>
      <c r="BN4" s="177">
        <f t="shared" si="6"/>
        <v>3.4000000000000021</v>
      </c>
      <c r="BO4" s="177">
        <f t="shared" si="6"/>
        <v>3.4375000000000022</v>
      </c>
      <c r="BP4" s="177">
        <f t="shared" si="6"/>
        <v>3.4750000000000023</v>
      </c>
      <c r="BQ4" s="177">
        <f t="shared" si="6"/>
        <v>3.5125000000000024</v>
      </c>
      <c r="BR4" s="177">
        <f t="shared" si="6"/>
        <v>3.5500000000000025</v>
      </c>
      <c r="BS4" s="177">
        <f t="shared" si="6"/>
        <v>3.5875000000000026</v>
      </c>
      <c r="BT4" s="177">
        <f t="shared" si="6"/>
        <v>3.6250000000000027</v>
      </c>
      <c r="BU4" s="177">
        <f t="shared" si="6"/>
        <v>3.6625000000000028</v>
      </c>
      <c r="BV4" s="177">
        <f t="shared" si="6"/>
        <v>3.7000000000000028</v>
      </c>
      <c r="BW4" s="177">
        <f t="shared" si="6"/>
        <v>3.7375000000000029</v>
      </c>
      <c r="BX4" s="177">
        <f t="shared" si="6"/>
        <v>3.775000000000003</v>
      </c>
      <c r="BY4" s="177">
        <f t="shared" si="6"/>
        <v>3.8125000000000031</v>
      </c>
      <c r="BZ4" s="177">
        <f t="shared" si="6"/>
        <v>3.8500000000000032</v>
      </c>
      <c r="CA4" s="177">
        <f t="shared" si="6"/>
        <v>3.8875000000000033</v>
      </c>
      <c r="CB4" s="177">
        <f t="shared" si="6"/>
        <v>3.9250000000000034</v>
      </c>
      <c r="CC4" s="177">
        <f t="shared" si="6"/>
        <v>3.9625000000000035</v>
      </c>
      <c r="CD4" s="177">
        <f t="shared" si="6"/>
        <v>4.0000000000000036</v>
      </c>
      <c r="CE4" s="177">
        <f t="shared" si="6"/>
        <v>4.0375000000000032</v>
      </c>
      <c r="CF4" s="177">
        <f t="shared" si="6"/>
        <v>4.0750000000000028</v>
      </c>
      <c r="CG4" s="177">
        <f t="shared" si="6"/>
        <v>4.1125000000000025</v>
      </c>
      <c r="CH4" s="177">
        <f t="shared" si="6"/>
        <v>4.1500000000000021</v>
      </c>
      <c r="CI4" s="177">
        <f t="shared" si="6"/>
        <v>4.1875000000000018</v>
      </c>
      <c r="CJ4" s="177">
        <f t="shared" si="6"/>
        <v>4.2250000000000014</v>
      </c>
      <c r="CK4" s="177">
        <f t="shared" si="6"/>
        <v>4.2625000000000011</v>
      </c>
      <c r="CL4" s="177">
        <f t="shared" si="6"/>
        <v>4.3000000000000007</v>
      </c>
      <c r="CM4" s="177">
        <f t="shared" si="6"/>
        <v>4.3375000000000004</v>
      </c>
      <c r="CN4" s="177">
        <f t="shared" si="6"/>
        <v>4.375</v>
      </c>
      <c r="CO4" s="177">
        <f t="shared" si="6"/>
        <v>4.4124999999999996</v>
      </c>
      <c r="CP4" s="177">
        <f t="shared" si="6"/>
        <v>4.4499999999999993</v>
      </c>
      <c r="CQ4" s="177">
        <f t="shared" si="6"/>
        <v>4.4874999999999989</v>
      </c>
      <c r="CR4" s="177">
        <f t="shared" si="6"/>
        <v>4.5249999999999986</v>
      </c>
      <c r="CS4" s="177">
        <f t="shared" si="6"/>
        <v>4.5624999999999982</v>
      </c>
      <c r="CT4" s="177">
        <f t="shared" si="6"/>
        <v>4.5999999999999979</v>
      </c>
      <c r="CU4" s="177">
        <f t="shared" si="6"/>
        <v>4.6374999999999975</v>
      </c>
      <c r="CV4" s="177">
        <f t="shared" si="6"/>
        <v>4.6749999999999972</v>
      </c>
      <c r="CW4" s="177">
        <f t="shared" si="6"/>
        <v>4.7124999999999968</v>
      </c>
      <c r="CX4" s="177">
        <f t="shared" si="6"/>
        <v>4.7499999999999964</v>
      </c>
      <c r="CY4" s="177">
        <f t="shared" si="6"/>
        <v>4.7874999999999961</v>
      </c>
      <c r="CZ4" s="177">
        <f t="shared" si="6"/>
        <v>4.8249999999999957</v>
      </c>
      <c r="DA4" s="177">
        <f t="shared" si="6"/>
        <v>4.8624999999999954</v>
      </c>
      <c r="DB4" s="177">
        <f t="shared" si="6"/>
        <v>4.899999999999995</v>
      </c>
      <c r="DC4" s="177">
        <f t="shared" si="6"/>
        <v>4.9374999999999947</v>
      </c>
      <c r="DD4" s="177">
        <f t="shared" ref="DD4:FO7" si="7">IF(ISNONTEXT($AO4),DC4+$AO4,"")</f>
        <v>4.9749999999999943</v>
      </c>
      <c r="DE4" s="177">
        <f t="shared" si="7"/>
        <v>5.012499999999994</v>
      </c>
      <c r="DF4" s="177">
        <f t="shared" si="7"/>
        <v>5.0499999999999936</v>
      </c>
      <c r="DG4" s="177">
        <f t="shared" si="7"/>
        <v>5.0874999999999932</v>
      </c>
      <c r="DH4" s="177">
        <f t="shared" si="7"/>
        <v>5.1249999999999929</v>
      </c>
      <c r="DI4" s="177">
        <f t="shared" si="7"/>
        <v>5.1624999999999925</v>
      </c>
      <c r="DJ4" s="177">
        <f t="shared" si="7"/>
        <v>5.1999999999999922</v>
      </c>
      <c r="DK4" s="177">
        <f t="shared" si="7"/>
        <v>5.2374999999999918</v>
      </c>
      <c r="DL4" s="177">
        <f t="shared" si="7"/>
        <v>5.2749999999999915</v>
      </c>
      <c r="DM4" s="177">
        <f t="shared" si="7"/>
        <v>5.3124999999999911</v>
      </c>
      <c r="DN4" s="177">
        <f t="shared" si="7"/>
        <v>5.3499999999999908</v>
      </c>
      <c r="DO4" s="177">
        <f t="shared" si="7"/>
        <v>5.3874999999999904</v>
      </c>
      <c r="DP4" s="177">
        <f t="shared" si="7"/>
        <v>5.4249999999999901</v>
      </c>
      <c r="DQ4" s="177">
        <f t="shared" si="7"/>
        <v>5.4624999999999897</v>
      </c>
      <c r="DR4" s="177">
        <f t="shared" si="7"/>
        <v>5.4999999999999893</v>
      </c>
      <c r="DS4" s="177">
        <f t="shared" si="7"/>
        <v>5.537499999999989</v>
      </c>
      <c r="DT4" s="177">
        <f t="shared" si="7"/>
        <v>5.5749999999999886</v>
      </c>
      <c r="DU4" s="177">
        <f t="shared" si="7"/>
        <v>5.6124999999999883</v>
      </c>
      <c r="DV4" s="177">
        <f t="shared" si="7"/>
        <v>5.6499999999999879</v>
      </c>
      <c r="DW4" s="177">
        <f t="shared" si="7"/>
        <v>5.6874999999999876</v>
      </c>
      <c r="DX4" s="177">
        <f t="shared" si="7"/>
        <v>5.7249999999999872</v>
      </c>
      <c r="DY4" s="177">
        <f t="shared" si="7"/>
        <v>5.7624999999999869</v>
      </c>
      <c r="DZ4" s="177">
        <f t="shared" si="7"/>
        <v>5.7999999999999865</v>
      </c>
      <c r="EA4" s="177">
        <f t="shared" si="7"/>
        <v>5.8374999999999861</v>
      </c>
      <c r="EB4" s="177">
        <f t="shared" si="7"/>
        <v>5.8749999999999858</v>
      </c>
      <c r="EC4" s="177">
        <f t="shared" si="7"/>
        <v>5.9124999999999854</v>
      </c>
      <c r="ED4" s="177">
        <f t="shared" si="7"/>
        <v>5.9499999999999851</v>
      </c>
      <c r="EE4" s="177">
        <f t="shared" si="7"/>
        <v>5.9874999999999847</v>
      </c>
      <c r="EF4" s="177">
        <f t="shared" si="7"/>
        <v>6.0249999999999844</v>
      </c>
      <c r="EG4" s="177">
        <f t="shared" si="7"/>
        <v>6.062499999999984</v>
      </c>
      <c r="EH4" s="177">
        <f t="shared" si="7"/>
        <v>6.0999999999999837</v>
      </c>
      <c r="EI4" s="177">
        <f t="shared" si="7"/>
        <v>6.1374999999999833</v>
      </c>
      <c r="EJ4" s="177">
        <f t="shared" si="7"/>
        <v>6.1749999999999829</v>
      </c>
      <c r="EK4" s="177">
        <f t="shared" si="7"/>
        <v>6.2124999999999826</v>
      </c>
      <c r="EL4" s="177">
        <f t="shared" si="7"/>
        <v>6.2499999999999822</v>
      </c>
      <c r="EM4" s="177">
        <f t="shared" si="7"/>
        <v>6.2874999999999819</v>
      </c>
      <c r="EN4" s="177">
        <f t="shared" si="7"/>
        <v>6.3249999999999815</v>
      </c>
      <c r="EO4" s="177">
        <f t="shared" si="7"/>
        <v>6.3624999999999812</v>
      </c>
      <c r="EP4" s="177">
        <f t="shared" si="7"/>
        <v>6.3999999999999808</v>
      </c>
      <c r="EQ4" s="177">
        <f t="shared" si="7"/>
        <v>6.4374999999999805</v>
      </c>
      <c r="ER4" s="177">
        <f t="shared" si="7"/>
        <v>6.4749999999999801</v>
      </c>
      <c r="ES4" s="177">
        <f t="shared" si="7"/>
        <v>6.5124999999999797</v>
      </c>
      <c r="ET4" s="177">
        <f t="shared" si="7"/>
        <v>6.5499999999999794</v>
      </c>
      <c r="EU4" s="177">
        <f t="shared" si="7"/>
        <v>6.587499999999979</v>
      </c>
      <c r="EV4" s="177">
        <f t="shared" si="7"/>
        <v>6.6249999999999787</v>
      </c>
      <c r="EW4" s="177">
        <f t="shared" si="7"/>
        <v>6.6624999999999783</v>
      </c>
      <c r="EX4" s="177">
        <f t="shared" si="7"/>
        <v>6.699999999999978</v>
      </c>
      <c r="EY4" s="177">
        <f t="shared" si="7"/>
        <v>6.7374999999999776</v>
      </c>
      <c r="EZ4" s="177">
        <f t="shared" si="7"/>
        <v>6.7749999999999773</v>
      </c>
      <c r="FA4" s="177">
        <f t="shared" si="7"/>
        <v>6.8124999999999769</v>
      </c>
      <c r="FB4" s="177">
        <f t="shared" si="7"/>
        <v>6.8499999999999766</v>
      </c>
      <c r="FC4" s="177">
        <f t="shared" si="7"/>
        <v>6.8874999999999762</v>
      </c>
      <c r="FD4" s="177">
        <f t="shared" si="7"/>
        <v>6.9249999999999758</v>
      </c>
      <c r="FE4" s="177">
        <f t="shared" si="7"/>
        <v>6.9624999999999755</v>
      </c>
      <c r="FF4" s="177">
        <f t="shared" si="7"/>
        <v>6.9999999999999751</v>
      </c>
      <c r="FG4" s="177">
        <f t="shared" si="7"/>
        <v>7.0374999999999748</v>
      </c>
      <c r="FH4" s="177">
        <f t="shared" si="7"/>
        <v>7.0749999999999744</v>
      </c>
      <c r="FI4" s="177">
        <f t="shared" si="7"/>
        <v>7.1124999999999741</v>
      </c>
      <c r="FJ4" s="177">
        <f t="shared" si="7"/>
        <v>7.1499999999999737</v>
      </c>
      <c r="FK4" s="177">
        <f t="shared" si="7"/>
        <v>7.1874999999999734</v>
      </c>
      <c r="FL4" s="177">
        <f t="shared" si="7"/>
        <v>7.224999999999973</v>
      </c>
      <c r="FM4" s="177">
        <f t="shared" si="7"/>
        <v>7.2624999999999726</v>
      </c>
      <c r="FN4" s="177">
        <f t="shared" si="7"/>
        <v>7.2999999999999723</v>
      </c>
      <c r="FO4" s="177">
        <f t="shared" si="7"/>
        <v>7.3374999999999719</v>
      </c>
      <c r="FP4" s="177">
        <f t="shared" ref="FP4:IA7" si="8">IF(ISNONTEXT($AO4),FO4+$AO4,"")</f>
        <v>7.3749999999999716</v>
      </c>
      <c r="FQ4" s="177">
        <f t="shared" si="8"/>
        <v>7.4124999999999712</v>
      </c>
      <c r="FR4" s="177">
        <f t="shared" si="8"/>
        <v>7.4499999999999709</v>
      </c>
      <c r="FS4" s="177">
        <f t="shared" si="8"/>
        <v>7.4874999999999705</v>
      </c>
      <c r="FT4" s="177">
        <f t="shared" si="8"/>
        <v>7.5249999999999702</v>
      </c>
      <c r="FU4" s="177">
        <f t="shared" si="8"/>
        <v>7.5624999999999698</v>
      </c>
      <c r="FV4" s="177">
        <f t="shared" si="8"/>
        <v>7.5999999999999694</v>
      </c>
      <c r="FW4" s="177">
        <f t="shared" si="8"/>
        <v>7.6374999999999691</v>
      </c>
      <c r="FX4" s="177">
        <f t="shared" si="8"/>
        <v>7.6749999999999687</v>
      </c>
      <c r="FY4" s="177">
        <f t="shared" si="8"/>
        <v>7.7124999999999684</v>
      </c>
      <c r="FZ4" s="177">
        <f t="shared" si="8"/>
        <v>7.749999999999968</v>
      </c>
      <c r="GA4" s="177">
        <f t="shared" si="8"/>
        <v>7.7874999999999677</v>
      </c>
      <c r="GB4" s="177">
        <f t="shared" si="8"/>
        <v>7.8249999999999673</v>
      </c>
      <c r="GC4" s="177">
        <f t="shared" si="8"/>
        <v>7.862499999999967</v>
      </c>
      <c r="GD4" s="177">
        <f t="shared" si="8"/>
        <v>7.8999999999999666</v>
      </c>
      <c r="GE4" s="177">
        <f t="shared" si="8"/>
        <v>7.9374999999999662</v>
      </c>
      <c r="GF4" s="177">
        <f t="shared" si="8"/>
        <v>7.9749999999999659</v>
      </c>
      <c r="GG4" s="177">
        <f t="shared" si="8"/>
        <v>8.0124999999999655</v>
      </c>
      <c r="GH4" s="177">
        <f t="shared" si="8"/>
        <v>8.0499999999999652</v>
      </c>
      <c r="GI4" s="177">
        <f t="shared" si="8"/>
        <v>8.0874999999999648</v>
      </c>
      <c r="GJ4" s="177">
        <f t="shared" si="8"/>
        <v>8.1249999999999645</v>
      </c>
      <c r="GK4" s="177">
        <f t="shared" si="8"/>
        <v>8.1624999999999641</v>
      </c>
      <c r="GL4" s="177">
        <f t="shared" si="8"/>
        <v>8.1999999999999638</v>
      </c>
      <c r="GM4" s="177">
        <f t="shared" si="8"/>
        <v>8.2374999999999634</v>
      </c>
      <c r="GN4" s="177">
        <f t="shared" si="8"/>
        <v>8.2749999999999631</v>
      </c>
      <c r="GO4" s="177">
        <f t="shared" si="8"/>
        <v>8.3124999999999627</v>
      </c>
      <c r="GP4" s="177">
        <f t="shared" si="8"/>
        <v>8.3499999999999623</v>
      </c>
      <c r="GQ4" s="177">
        <f t="shared" si="8"/>
        <v>8.387499999999962</v>
      </c>
      <c r="GR4" s="177">
        <f t="shared" si="8"/>
        <v>8.4249999999999616</v>
      </c>
      <c r="GS4" s="177">
        <f t="shared" si="8"/>
        <v>8.4624999999999613</v>
      </c>
      <c r="GT4" s="177">
        <f t="shared" si="8"/>
        <v>8.4999999999999609</v>
      </c>
      <c r="GU4" s="177">
        <f t="shared" si="8"/>
        <v>8.5374999999999606</v>
      </c>
      <c r="GV4" s="177">
        <f t="shared" si="8"/>
        <v>8.5749999999999602</v>
      </c>
      <c r="GW4" s="177">
        <f t="shared" si="8"/>
        <v>8.6124999999999599</v>
      </c>
      <c r="GX4" s="177">
        <f t="shared" si="8"/>
        <v>8.6499999999999595</v>
      </c>
      <c r="GY4" s="177">
        <f t="shared" si="8"/>
        <v>8.6874999999999591</v>
      </c>
      <c r="GZ4" s="177">
        <f t="shared" si="8"/>
        <v>8.7249999999999588</v>
      </c>
      <c r="HA4" s="177">
        <f t="shared" si="8"/>
        <v>8.7624999999999584</v>
      </c>
      <c r="HB4" s="177">
        <f t="shared" si="8"/>
        <v>8.7999999999999581</v>
      </c>
      <c r="HC4" s="177">
        <f t="shared" si="8"/>
        <v>8.8374999999999577</v>
      </c>
      <c r="HD4" s="177">
        <f t="shared" si="8"/>
        <v>8.8749999999999574</v>
      </c>
      <c r="HE4" s="177">
        <f t="shared" si="8"/>
        <v>8.912499999999957</v>
      </c>
      <c r="HF4" s="177">
        <f t="shared" si="8"/>
        <v>8.9499999999999567</v>
      </c>
      <c r="HG4" s="177">
        <f t="shared" si="8"/>
        <v>8.9874999999999563</v>
      </c>
      <c r="HH4" s="177">
        <f t="shared" si="8"/>
        <v>9.0249999999999559</v>
      </c>
      <c r="HI4" s="177">
        <f t="shared" si="8"/>
        <v>9.0624999999999556</v>
      </c>
      <c r="HJ4" s="177">
        <f t="shared" si="8"/>
        <v>9.0999999999999552</v>
      </c>
      <c r="HK4" s="177">
        <f t="shared" si="8"/>
        <v>9.1374999999999549</v>
      </c>
      <c r="HL4" s="177">
        <f t="shared" si="8"/>
        <v>9.1749999999999545</v>
      </c>
      <c r="HM4" s="177">
        <f t="shared" si="8"/>
        <v>9.2124999999999542</v>
      </c>
      <c r="HN4" s="177">
        <f t="shared" si="8"/>
        <v>9.2499999999999538</v>
      </c>
      <c r="HO4" s="177">
        <f t="shared" si="8"/>
        <v>9.2874999999999535</v>
      </c>
      <c r="HP4" s="177">
        <f t="shared" si="8"/>
        <v>9.3249999999999531</v>
      </c>
      <c r="HQ4" s="177">
        <f t="shared" si="8"/>
        <v>9.3624999999999527</v>
      </c>
      <c r="HR4" s="177">
        <f t="shared" si="8"/>
        <v>9.3999999999999524</v>
      </c>
      <c r="HS4" s="177">
        <f t="shared" si="8"/>
        <v>9.437499999999952</v>
      </c>
      <c r="HT4" s="177">
        <f t="shared" si="8"/>
        <v>9.4749999999999517</v>
      </c>
      <c r="HU4" s="177">
        <f t="shared" si="8"/>
        <v>9.5124999999999513</v>
      </c>
      <c r="HV4" s="177">
        <f t="shared" si="8"/>
        <v>9.549999999999951</v>
      </c>
      <c r="HW4" s="177">
        <f t="shared" si="8"/>
        <v>9.5874999999999506</v>
      </c>
      <c r="HX4" s="177">
        <f t="shared" si="8"/>
        <v>9.6249999999999503</v>
      </c>
      <c r="HY4" s="177">
        <f t="shared" si="8"/>
        <v>9.6624999999999499</v>
      </c>
      <c r="HZ4" s="177">
        <f t="shared" si="8"/>
        <v>9.6999999999999496</v>
      </c>
      <c r="IA4" s="177">
        <f t="shared" si="8"/>
        <v>9.7374999999999492</v>
      </c>
      <c r="IB4" s="177">
        <f t="shared" ref="IB4:IG19" si="9">IF(ISNONTEXT($AO4),IA4+$AO4,"")</f>
        <v>9.7749999999999488</v>
      </c>
      <c r="IC4" s="177">
        <f t="shared" si="9"/>
        <v>9.8124999999999485</v>
      </c>
      <c r="ID4" s="177">
        <f t="shared" si="9"/>
        <v>9.8499999999999481</v>
      </c>
      <c r="IE4" s="177">
        <f t="shared" si="9"/>
        <v>9.8874999999999478</v>
      </c>
      <c r="IF4" s="177">
        <f t="shared" si="9"/>
        <v>9.9249999999999474</v>
      </c>
      <c r="IG4" s="177">
        <f t="shared" si="9"/>
        <v>9.9624999999999471</v>
      </c>
      <c r="IH4" s="192">
        <f t="shared" ref="IH4:IH35" si="10">IF(ISNONTEXT($AO4),I4-0.001,"")</f>
        <v>9.9990000000000006</v>
      </c>
      <c r="II4" s="193">
        <f t="shared" ref="II4:II35" si="11">IF(ISNONTEXT($X4),IF($N4="R",_xlfn.BETA.DIST(AP4,$T4,$U4,FALSE,$G4,$I4),_xlfn.BETA.DIST(AP4,$U4,$T4,FALSE,$G4,$I4)),NA())</f>
        <v>0</v>
      </c>
      <c r="IJ4" s="193">
        <f t="shared" ref="IJ4:KU7" si="12">IF(ISNONTEXT($X4),IF($N4="R",_xlfn.BETA.DIST(AQ4,$T4,$U4,FALSE,$G4,$I4),_xlfn.BETA.DIST(AQ4,$U4,$T4,FALSE,$G4,$I4)),NA())</f>
        <v>1.3585215130987819E-5</v>
      </c>
      <c r="IK4" s="193">
        <f t="shared" si="12"/>
        <v>1.0544577673291286E-4</v>
      </c>
      <c r="IL4" s="193">
        <f t="shared" si="12"/>
        <v>3.4523052032579561E-4</v>
      </c>
      <c r="IM4" s="193">
        <f t="shared" si="12"/>
        <v>7.9371477325414956E-4</v>
      </c>
      <c r="IN4" s="193">
        <f t="shared" si="12"/>
        <v>1.5033695267944423E-3</v>
      </c>
      <c r="IO4" s="193">
        <f t="shared" si="12"/>
        <v>2.5189073429053143E-3</v>
      </c>
      <c r="IP4" s="193">
        <f t="shared" si="12"/>
        <v>3.8778056205858564E-3</v>
      </c>
      <c r="IQ4" s="193">
        <f t="shared" si="12"/>
        <v>5.6108078365409613E-3</v>
      </c>
      <c r="IR4" s="193">
        <f t="shared" si="12"/>
        <v>7.742403364665266E-3</v>
      </c>
      <c r="IS4" s="193">
        <f t="shared" si="12"/>
        <v>1.029128646875007E-2</v>
      </c>
      <c r="IT4" s="193">
        <f t="shared" si="12"/>
        <v>1.3270795052788643E-2</v>
      </c>
      <c r="IU4" s="193">
        <f t="shared" si="12"/>
        <v>1.6689329743306853E-2</v>
      </c>
      <c r="IV4" s="193">
        <f t="shared" si="12"/>
        <v>2.0550753868276348E-2</v>
      </c>
      <c r="IW4" s="193">
        <f t="shared" si="12"/>
        <v>2.4854774887376915E-2</v>
      </c>
      <c r="IX4" s="193">
        <f t="shared" si="12"/>
        <v>2.9597307818664716E-2</v>
      </c>
      <c r="IY4" s="193">
        <f t="shared" si="12"/>
        <v>3.4770821197070582E-2</v>
      </c>
      <c r="IZ4" s="193">
        <f t="shared" si="12"/>
        <v>4.0364666090601214E-2</v>
      </c>
      <c r="JA4" s="193">
        <f t="shared" si="12"/>
        <v>4.6365388690643883E-2</v>
      </c>
      <c r="JB4" s="193">
        <f t="shared" si="12"/>
        <v>5.2757026983379668E-2</v>
      </c>
      <c r="JC4" s="193">
        <f t="shared" si="12"/>
        <v>5.9521392000000325E-2</v>
      </c>
      <c r="JD4" s="193">
        <f t="shared" si="12"/>
        <v>6.663833413418456E-2</v>
      </c>
      <c r="JE4" s="193">
        <f t="shared" si="12"/>
        <v>7.4085995006138577E-2</v>
      </c>
      <c r="JF4" s="193">
        <f t="shared" si="12"/>
        <v>8.1841045343427593E-2</v>
      </c>
      <c r="JG4" s="193">
        <f t="shared" si="12"/>
        <v>8.9878909339828755E-2</v>
      </c>
      <c r="JH4" s="193">
        <f t="shared" si="12"/>
        <v>9.8173975944519584E-2</v>
      </c>
      <c r="JI4" s="193">
        <f t="shared" si="12"/>
        <v>0.10669979752507915</v>
      </c>
      <c r="JJ4" s="193">
        <f t="shared" si="12"/>
        <v>0.11542927633901788</v>
      </c>
      <c r="JK4" s="193">
        <f t="shared" si="12"/>
        <v>0.12433483923987718</v>
      </c>
      <c r="JL4" s="193">
        <f t="shared" si="12"/>
        <v>0.13338860103533695</v>
      </c>
      <c r="JM4" s="193">
        <f t="shared" si="12"/>
        <v>0.14256251690625071</v>
      </c>
      <c r="JN4" s="193">
        <f t="shared" si="12"/>
        <v>0.15182852428708885</v>
      </c>
      <c r="JO4" s="193">
        <f t="shared" si="12"/>
        <v>0.16115867459990399</v>
      </c>
      <c r="JP4" s="193">
        <f t="shared" si="12"/>
        <v>0.17052525522565662</v>
      </c>
      <c r="JQ4" s="193">
        <f t="shared" si="12"/>
        <v>0.17990090208853324</v>
      </c>
      <c r="JR4" s="193">
        <f t="shared" si="12"/>
        <v>0.18925870322076499</v>
      </c>
      <c r="JS4" s="193">
        <f t="shared" si="12"/>
        <v>0.19857229366741483</v>
      </c>
      <c r="JT4" s="193">
        <f t="shared" si="12"/>
        <v>0.20781594208263307</v>
      </c>
      <c r="JU4" s="193">
        <f t="shared" si="12"/>
        <v>0.21696462936099695</v>
      </c>
      <c r="JV4" s="193">
        <f t="shared" si="12"/>
        <v>0.22599411963974694</v>
      </c>
      <c r="JW4" s="193">
        <f t="shared" si="12"/>
        <v>0.23488102400000091</v>
      </c>
      <c r="JX4" s="193">
        <f t="shared" si="12"/>
        <v>0.24360285718738656</v>
      </c>
      <c r="JY4" s="193">
        <f t="shared" si="12"/>
        <v>0.25213808766495871</v>
      </c>
      <c r="JZ4" s="193">
        <f t="shared" si="12"/>
        <v>0.26046618130378529</v>
      </c>
      <c r="KA4" s="193">
        <f t="shared" si="12"/>
        <v>0.26856763900917396</v>
      </c>
      <c r="KB4" s="193">
        <f t="shared" si="12"/>
        <v>0.27642402857318166</v>
      </c>
      <c r="KC4" s="193">
        <f t="shared" si="12"/>
        <v>0.28401801103680102</v>
      </c>
      <c r="KD4" s="193">
        <f t="shared" si="12"/>
        <v>0.29133336183804809</v>
      </c>
      <c r="KE4" s="193">
        <f t="shared" si="12"/>
        <v>0.29835498701507818</v>
      </c>
      <c r="KF4" s="193">
        <f t="shared" si="12"/>
        <v>0.30506893472645408</v>
      </c>
      <c r="KG4" s="193">
        <f t="shared" si="12"/>
        <v>0.31146240234375006</v>
      </c>
      <c r="KH4" s="193">
        <f t="shared" si="12"/>
        <v>0.31752373936482703</v>
      </c>
      <c r="KI4" s="193">
        <f t="shared" si="12"/>
        <v>0.32324244638933813</v>
      </c>
      <c r="KJ4" s="193">
        <f t="shared" si="12"/>
        <v>0.3286091703913307</v>
      </c>
      <c r="KK4" s="193">
        <f t="shared" si="12"/>
        <v>0.33361569651719525</v>
      </c>
      <c r="KL4" s="193">
        <f t="shared" si="12"/>
        <v>0.33825493663067613</v>
      </c>
      <c r="KM4" s="193">
        <f t="shared" si="12"/>
        <v>0.34252091482020236</v>
      </c>
      <c r="KN4" s="193">
        <f t="shared" si="12"/>
        <v>0.34640875007742106</v>
      </c>
      <c r="KO4" s="193">
        <f t="shared" si="12"/>
        <v>0.34991463634951797</v>
      </c>
      <c r="KP4" s="193">
        <f t="shared" si="12"/>
        <v>0.35303582016169011</v>
      </c>
      <c r="KQ4" s="193">
        <f t="shared" si="12"/>
        <v>0.35577057599999989</v>
      </c>
      <c r="KR4" s="193">
        <f t="shared" si="12"/>
        <v>0.3581181796387774</v>
      </c>
      <c r="KS4" s="193">
        <f t="shared" si="12"/>
        <v>0.36007887959075985</v>
      </c>
      <c r="KT4" s="193">
        <f t="shared" si="12"/>
        <v>0.3616538668522562</v>
      </c>
      <c r="KU4" s="193">
        <f t="shared" si="12"/>
        <v>0.36284524310980198</v>
      </c>
      <c r="KV4" s="193">
        <f t="shared" ref="KV4:NG7" si="13">IF(ISNONTEXT($X4),IF($N4="R",_xlfn.BETA.DIST(DC4,$T4,$U4,FALSE,$G4,$I4),_xlfn.BETA.DIST(DC4,$U4,$T4,FALSE,$G4,$I4)),NA())</f>
        <v>0.36365598756903078</v>
      </c>
      <c r="KW4" s="193">
        <f t="shared" si="13"/>
        <v>0.36408992256082368</v>
      </c>
      <c r="KX4" s="193">
        <f t="shared" si="13"/>
        <v>0.36415167807421517</v>
      </c>
      <c r="KY4" s="193">
        <f t="shared" si="13"/>
        <v>0.36384665536003291</v>
      </c>
      <c r="KZ4" s="193">
        <f t="shared" si="13"/>
        <v>0.36318098974382057</v>
      </c>
      <c r="LA4" s="193">
        <f t="shared" si="13"/>
        <v>0.36216151278125042</v>
      </c>
      <c r="LB4" s="193">
        <f t="shared" si="13"/>
        <v>0.36079571388396764</v>
      </c>
      <c r="LC4" s="193">
        <f t="shared" si="13"/>
        <v>0.35909170153861986</v>
      </c>
      <c r="LD4" s="193">
        <f t="shared" si="13"/>
        <v>0.35705816423671927</v>
      </c>
      <c r="LE4" s="193">
        <f t="shared" si="13"/>
        <v>0.35470433122795808</v>
      </c>
      <c r="LF4" s="193">
        <f t="shared" si="13"/>
        <v>0.35203993320465166</v>
      </c>
      <c r="LG4" s="193">
        <f t="shared" si="13"/>
        <v>0.3490751630201086</v>
      </c>
      <c r="LH4" s="193">
        <f t="shared" si="13"/>
        <v>0.34582063653894723</v>
      </c>
      <c r="LI4" s="193">
        <f t="shared" si="13"/>
        <v>0.34228735371265889</v>
      </c>
      <c r="LJ4" s="193">
        <f t="shared" si="13"/>
        <v>0.33848665996909538</v>
      </c>
      <c r="LK4" s="193">
        <f t="shared" si="13"/>
        <v>0.33443020800000128</v>
      </c>
      <c r="LL4" s="193">
        <f t="shared" si="13"/>
        <v>0.33012992002624292</v>
      </c>
      <c r="LM4" s="193">
        <f t="shared" si="13"/>
        <v>0.32559795061599389</v>
      </c>
      <c r="LN4" s="193">
        <f t="shared" si="13"/>
        <v>0.32084665012682156</v>
      </c>
      <c r="LO4" s="193">
        <f t="shared" si="13"/>
        <v>0.31588852883838742</v>
      </c>
      <c r="LP4" s="193">
        <f t="shared" si="13"/>
        <v>0.31073622183831973</v>
      </c>
      <c r="LQ4" s="193">
        <f t="shared" si="13"/>
        <v>0.30540245471974115</v>
      </c>
      <c r="LR4" s="193">
        <f t="shared" si="13"/>
        <v>0.29990001014493922</v>
      </c>
      <c r="LS4" s="193">
        <f t="shared" si="13"/>
        <v>0.29424169532575145</v>
      </c>
      <c r="LT4" s="193">
        <f t="shared" si="13"/>
        <v>0.28844031046739954</v>
      </c>
      <c r="LU4" s="193">
        <f t="shared" si="13"/>
        <v>0.28250861821875234</v>
      </c>
      <c r="LV4" s="193">
        <f t="shared" si="13"/>
        <v>0.27645931416831321</v>
      </c>
      <c r="LW4" s="193">
        <f t="shared" si="13"/>
        <v>0.27030499842163758</v>
      </c>
      <c r="LX4" s="193">
        <f t="shared" si="13"/>
        <v>0.26405814829236018</v>
      </c>
      <c r="LY4" s="193">
        <f t="shared" si="13"/>
        <v>0.25773109213557344</v>
      </c>
      <c r="LZ4" s="193">
        <f t="shared" si="13"/>
        <v>0.25133598434894083</v>
      </c>
      <c r="MA4" s="193">
        <f t="shared" si="13"/>
        <v>0.24488478156364479</v>
      </c>
      <c r="MB4" s="193">
        <f t="shared" si="13"/>
        <v>0.23838922004406812</v>
      </c>
      <c r="MC4" s="193">
        <f t="shared" si="13"/>
        <v>0.23186079431198617</v>
      </c>
      <c r="MD4" s="193">
        <f t="shared" si="13"/>
        <v>0.22531073700800308</v>
      </c>
      <c r="ME4" s="193">
        <f t="shared" si="13"/>
        <v>0.21875000000000325</v>
      </c>
      <c r="MF4" s="193">
        <f t="shared" si="13"/>
        <v>0.21218923674550327</v>
      </c>
      <c r="MG4" s="193">
        <f t="shared" si="13"/>
        <v>0.20563878591198653</v>
      </c>
      <c r="MH4" s="193">
        <f t="shared" si="13"/>
        <v>0.19910865625657712</v>
      </c>
      <c r="MI4" s="193">
        <f t="shared" si="13"/>
        <v>0.19260851276375987</v>
      </c>
      <c r="MJ4" s="193">
        <f t="shared" si="13"/>
        <v>0.18614766403729591</v>
      </c>
      <c r="MK4" s="193">
        <f t="shared" si="13"/>
        <v>0.17973505093998307</v>
      </c>
      <c r="ML4" s="193">
        <f t="shared" si="13"/>
        <v>0.17337923647251577</v>
      </c>
      <c r="MM4" s="193">
        <f t="shared" si="13"/>
        <v>0.16708839688035876</v>
      </c>
      <c r="MN4" s="193">
        <f t="shared" si="13"/>
        <v>0.16087031397531071</v>
      </c>
      <c r="MO4" s="193">
        <f t="shared" si="13"/>
        <v>0.15473236865625345</v>
      </c>
      <c r="MP4" s="193">
        <f t="shared" si="13"/>
        <v>0.14868153561150296</v>
      </c>
      <c r="MQ4" s="193">
        <f t="shared" si="13"/>
        <v>0.14272437918315672</v>
      </c>
      <c r="MR4" s="193">
        <f t="shared" si="13"/>
        <v>0.1368670503719091</v>
      </c>
      <c r="MS4" s="193">
        <f t="shared" si="13"/>
        <v>0.13111528495895064</v>
      </c>
      <c r="MT4" s="193">
        <f t="shared" si="13"/>
        <v>0.12547440271979099</v>
      </c>
      <c r="MU4" s="193">
        <f t="shared" si="13"/>
        <v>0.11994930770316019</v>
      </c>
      <c r="MV4" s="193">
        <f t="shared" si="13"/>
        <v>0.11454448954651933</v>
      </c>
      <c r="MW4" s="193">
        <f t="shared" si="13"/>
        <v>0.10926402579818545</v>
      </c>
      <c r="MX4" s="193">
        <f t="shared" si="13"/>
        <v>0.10411158521461264</v>
      </c>
      <c r="MY4" s="193">
        <f t="shared" si="13"/>
        <v>9.9090432000003378E-2</v>
      </c>
      <c r="MZ4" s="193">
        <f t="shared" si="13"/>
        <v>9.4203430954117831E-2</v>
      </c>
      <c r="NA4" s="193">
        <f t="shared" si="13"/>
        <v>8.9453053492943843E-2</v>
      </c>
      <c r="NB4" s="193">
        <f t="shared" si="13"/>
        <v>8.484138450573879E-2</v>
      </c>
      <c r="NC4" s="193">
        <f t="shared" si="13"/>
        <v>8.0370130010909785E-2</v>
      </c>
      <c r="ND4" s="193">
        <f t="shared" si="13"/>
        <v>7.6040625572207629E-2</v>
      </c>
      <c r="NE4" s="193">
        <f t="shared" si="13"/>
        <v>7.1853845435819949E-2</v>
      </c>
      <c r="NF4" s="193">
        <f t="shared" si="13"/>
        <v>6.7810412348121199E-2</v>
      </c>
      <c r="NG4" s="193">
        <f t="shared" si="13"/>
        <v>6.3910608013101805E-2</v>
      </c>
      <c r="NH4" s="193">
        <f t="shared" ref="NH4:PS7" si="14">IF(ISNONTEXT($X4),IF($N4="R",_xlfn.BETA.DIST(FO4,$T4,$U4,FALSE,$G4,$I4),_xlfn.BETA.DIST(FO4,$U4,$T4,FALSE,$G4,$I4)),NA())</f>
        <v>6.0154384147834444E-2</v>
      </c>
      <c r="NI4" s="193">
        <f t="shared" si="14"/>
        <v>5.6541374093752657E-2</v>
      </c>
      <c r="NJ4" s="193">
        <f t="shared" si="14"/>
        <v>5.3070904941018265E-2</v>
      </c>
      <c r="NK4" s="193">
        <f t="shared" si="14"/>
        <v>4.9742010122824157E-2</v>
      </c>
      <c r="NL4" s="193">
        <f t="shared" si="14"/>
        <v>4.6553442436143372E-2</v>
      </c>
      <c r="NM4" s="193">
        <f t="shared" si="14"/>
        <v>4.3503687445161261E-2</v>
      </c>
      <c r="NN4" s="193">
        <f t="shared" si="14"/>
        <v>4.0590977223452042E-2</v>
      </c>
      <c r="NO4" s="193">
        <f t="shared" si="14"/>
        <v>3.7813304390846597E-2</v>
      </c>
      <c r="NP4" s="193">
        <f t="shared" si="14"/>
        <v>3.5168436400918747E-2</v>
      </c>
      <c r="NQ4" s="193">
        <f t="shared" si="14"/>
        <v>3.2653930035064498E-2</v>
      </c>
      <c r="NR4" s="193">
        <f t="shared" si="14"/>
        <v>3.0267146059286387E-2</v>
      </c>
      <c r="NS4" s="193">
        <f t="shared" si="14"/>
        <v>2.8005264000001886E-2</v>
      </c>
      <c r="NT4" s="193">
        <f t="shared" si="14"/>
        <v>2.5865296995489402E-2</v>
      </c>
      <c r="NU4" s="193">
        <f t="shared" si="14"/>
        <v>2.384410667995401E-2</v>
      </c>
      <c r="NV4" s="193">
        <f t="shared" si="14"/>
        <v>2.1938418057645261E-2</v>
      </c>
      <c r="NW4" s="193">
        <f t="shared" si="14"/>
        <v>2.014483432498948E-2</v>
      </c>
      <c r="NX4" s="193">
        <f t="shared" si="14"/>
        <v>1.8459851599305663E-2</v>
      </c>
      <c r="NY4" s="193">
        <f t="shared" si="14"/>
        <v>1.6879873513364476E-2</v>
      </c>
      <c r="NZ4" s="193">
        <f t="shared" si="14"/>
        <v>1.5401225635814466E-2</v>
      </c>
      <c r="OA4" s="193">
        <f t="shared" si="14"/>
        <v>1.4020169678349535E-2</v>
      </c>
      <c r="OB4" s="193">
        <f t="shared" si="14"/>
        <v>1.273291745141401E-2</v>
      </c>
      <c r="OC4" s="193">
        <f t="shared" si="14"/>
        <v>1.1535644531251114E-2</v>
      </c>
      <c r="OD4" s="193">
        <f t="shared" si="14"/>
        <v>1.0424503602181985E-2</v>
      </c>
      <c r="OE4" s="193">
        <f t="shared" si="14"/>
        <v>9.3956374391694752E-3</v>
      </c>
      <c r="OF4" s="193">
        <f t="shared" si="14"/>
        <v>8.445191496962037E-3</v>
      </c>
      <c r="OG4" s="193">
        <f t="shared" si="14"/>
        <v>7.5693260734385794E-3</v>
      </c>
      <c r="OH4" s="193">
        <f t="shared" si="14"/>
        <v>6.7642280161750775E-3</v>
      </c>
      <c r="OI4" s="193">
        <f t="shared" si="14"/>
        <v>6.0261219427375995E-3</v>
      </c>
      <c r="OJ4" s="193">
        <f t="shared" si="14"/>
        <v>5.3512809467658566E-3</v>
      </c>
      <c r="OK4" s="193">
        <f t="shared" si="14"/>
        <v>4.7360367635531182E-3</v>
      </c>
      <c r="OL4" s="193">
        <f t="shared" si="14"/>
        <v>4.1767893705477559E-3</v>
      </c>
      <c r="OM4" s="193">
        <f t="shared" si="14"/>
        <v>3.6700160000004978E-3</v>
      </c>
      <c r="ON4" s="193">
        <f t="shared" si="14"/>
        <v>3.2122795428613671E-3</v>
      </c>
      <c r="OO4" s="193">
        <f t="shared" si="14"/>
        <v>2.8002363249867621E-3</v>
      </c>
      <c r="OP4" s="193">
        <f t="shared" si="14"/>
        <v>2.4306432387560853E-3</v>
      </c>
      <c r="OQ4" s="193">
        <f t="shared" si="14"/>
        <v>2.1003642153127207E-3</v>
      </c>
      <c r="OR4" s="193">
        <f t="shared" si="14"/>
        <v>1.8063760248416153E-3</v>
      </c>
      <c r="OS4" s="193">
        <f t="shared" si="14"/>
        <v>1.5457733945702075E-3</v>
      </c>
      <c r="OT4" s="193">
        <f t="shared" si="14"/>
        <v>1.315773436535195E-3</v>
      </c>
      <c r="OU4" s="193">
        <f t="shared" si="14"/>
        <v>1.1137193795913783E-3</v>
      </c>
      <c r="OV4" s="193">
        <f t="shared" si="14"/>
        <v>9.3708360265292118E-4</v>
      </c>
      <c r="OW4" s="193">
        <f t="shared" si="14"/>
        <v>7.8346996875016262E-4</v>
      </c>
      <c r="OX4" s="193">
        <f t="shared" si="14"/>
        <v>6.5061546215780118E-4</v>
      </c>
      <c r="OY4" s="193">
        <f t="shared" si="14"/>
        <v>5.3639113360191414E-4</v>
      </c>
      <c r="OZ4" s="193">
        <f t="shared" si="14"/>
        <v>4.3880236138464391E-4</v>
      </c>
      <c r="PA4" s="193">
        <f t="shared" si="14"/>
        <v>3.5598843917591347E-4</v>
      </c>
      <c r="PB4" s="193">
        <f t="shared" si="14"/>
        <v>2.8622150421150086E-4</v>
      </c>
      <c r="PC4" s="193">
        <f t="shared" si="14"/>
        <v>2.2790482270623969E-4</v>
      </c>
      <c r="PD4" s="193">
        <f t="shared" si="14"/>
        <v>1.7957045243973871E-4</v>
      </c>
      <c r="PE4" s="193">
        <f t="shared" si="14"/>
        <v>1.3987630570025153E-4</v>
      </c>
      <c r="PF4" s="193">
        <f t="shared" si="14"/>
        <v>1.0760263907972702E-4</v>
      </c>
      <c r="PG4" s="193">
        <f t="shared" si="14"/>
        <v>8.1648000000028665E-5</v>
      </c>
      <c r="PH4" s="193">
        <f t="shared" si="14"/>
        <v>6.1024663316514641E-5</v>
      </c>
      <c r="PI4" s="193">
        <f t="shared" si="14"/>
        <v>4.4853594890849898E-5</v>
      </c>
      <c r="PJ4" s="193">
        <f t="shared" si="14"/>
        <v>3.2358982649911247E-5</v>
      </c>
      <c r="PK4" s="193">
        <f t="shared" si="14"/>
        <v>2.2862379352074522E-5</v>
      </c>
      <c r="PL4" s="193">
        <f t="shared" si="14"/>
        <v>1.577650506592573E-5</v>
      </c>
      <c r="PM4" s="193">
        <f t="shared" si="14"/>
        <v>1.0598761229621593E-5</v>
      </c>
      <c r="PN4" s="193">
        <f t="shared" si="14"/>
        <v>6.9045121016474155E-6</v>
      </c>
      <c r="PO4" s="193">
        <f t="shared" si="14"/>
        <v>4.3401934356507191E-6</v>
      </c>
      <c r="PP4" s="193">
        <f t="shared" si="14"/>
        <v>2.6163123133256765E-6</v>
      </c>
      <c r="PQ4" s="193">
        <f t="shared" si="14"/>
        <v>1.500406250001159E-6</v>
      </c>
      <c r="PR4" s="193">
        <f t="shared" si="14"/>
        <v>8.1003394764998892E-7</v>
      </c>
      <c r="PS4" s="193">
        <f t="shared" si="14"/>
        <v>4.0587440947239898E-7</v>
      </c>
      <c r="PT4" s="193">
        <f t="shared" ref="PT4:QA19" si="15">IF(ISNONTEXT($X4),IF($N4="R",_xlfn.BETA.DIST(IA4,$T4,$U4,FALSE,$G4,$I4),_xlfn.BETA.DIST(IA4,$U4,$T4,FALSE,$G4,$I4)),NA())</f>
        <v>1.8501554902993078E-7</v>
      </c>
      <c r="PU4" s="193">
        <f t="shared" si="15"/>
        <v>7.4517925104100083E-8</v>
      </c>
      <c r="PV4" s="193">
        <f t="shared" si="15"/>
        <v>2.534381103519776E-8</v>
      </c>
      <c r="PW4" s="193">
        <f t="shared" si="15"/>
        <v>6.7464642560138053E-9</v>
      </c>
      <c r="PX4" s="193">
        <f t="shared" si="15"/>
        <v>1.2191980755971441E-9</v>
      </c>
      <c r="PY4" s="193">
        <f t="shared" si="15"/>
        <v>1.0867348800045467E-10</v>
      </c>
      <c r="PZ4" s="193">
        <f t="shared" si="15"/>
        <v>1.7238810312646723E-12</v>
      </c>
      <c r="QA4" s="193">
        <f t="shared" si="15"/>
        <v>6.2903775536775655E-22</v>
      </c>
    </row>
    <row r="5" spans="1:444" x14ac:dyDescent="0.45">
      <c r="A5" s="276" t="s">
        <v>815</v>
      </c>
      <c r="B5" s="277">
        <f>IF(OR($T5="",$U5=""),"",ROUND(_xlfn.BETA.INV(ABS(VLOOKUP($Z$1,VLookups!$A$30:$B$31,2,FALSE)-B$2),IF($N5="L",$U5,$T5),IF($N5="L",$T5,$U5),$G5,$I5),0))</f>
        <v>26</v>
      </c>
      <c r="C5" s="287">
        <f>IF(OR(D4="",B5=""),"",WORKDAY(C4,B4,$B$109:$B$150))</f>
        <v>46245</v>
      </c>
      <c r="D5" s="288">
        <f>IFERROR(IF(B5="","",WORKDAY(C5,B5-1,$B$109:$B$150)),"")</f>
        <v>46281</v>
      </c>
      <c r="E5" s="134">
        <v>-0.25</v>
      </c>
      <c r="F5" s="279"/>
      <c r="G5" s="280">
        <f t="shared" ref="G5:G68" si="16">IF(ISBLANK(H5),"",IF(NOT(ISBLANK(F5)),F5,IF(NOT(ISBLANK(E5)),H5*(1+E5),H5*(1+$G$2))))</f>
        <v>15</v>
      </c>
      <c r="H5" s="281">
        <v>20</v>
      </c>
      <c r="I5" s="280">
        <f t="shared" ref="I5:I68" si="17">IF(ISBLANK(H5),"",IF(NOT(ISBLANK(J5)),J5,IF(NOT(ISBLANK(K5)),H5*(1+K5),H5*(1+$I$2))))</f>
        <v>40</v>
      </c>
      <c r="J5" s="279"/>
      <c r="K5" s="135"/>
      <c r="L5" s="110">
        <f t="shared" ref="L5:L68" si="18">IF(OR(ISBLANK(H5),ISBLANK(I5),ISBLANK(G5)),"",IF(OR(G5=0,H5=0,I5=0),-1,IF(AND(G5&gt;0,H5&gt;0,I5&gt;0),IF(OR(H5&gt;G5,H5=G5),IF(OR(I5&gt;H5,I5=H5),1,-1),-1))))</f>
        <v>1</v>
      </c>
      <c r="M5" s="21">
        <f t="shared" ref="M5:M68" si="19">IF(AND(G5&gt;0,H5&gt;0,I5&gt;0),MIN(((H5-G5)/(I5-G5))*100,((I5-H5)/(I5-G5))*100),"")</f>
        <v>20</v>
      </c>
      <c r="N5" s="22" t="str">
        <f t="shared" ref="N5:N68" si="20">IF(AND(G5&gt;0,H5&gt;0,I5&gt;0),IF((H5-G5)&gt;(I5-H5),"L",IF((H5-G5)=(I5-H5),"EQ","R")),"")</f>
        <v>R</v>
      </c>
      <c r="O5" s="23" t="str">
        <f>IF(M5="","",IF(OR($M5&lt;Skew!$B$3,$M5=Skew!$B$3),IF($M5&gt;Skew!$C$3,Skew!$A$3,IF($M5&gt;Skew!$C$4,Skew!$A$4,IF($M5&gt;Skew!$C$5,Skew!$A$5,IF($M5&gt;Skew!$C$6,Skew!$A$6,IF($M5&gt;Skew!$C$7,Skew!$A$7,IF($M5&gt;Skew!$C$8,Skew!$A$8,IF($M5&gt;Skew!$C$9,Skew!$A$9,IF($M5&gt;Skew!$C$10,Skew!$A$10,IF($M5&gt;Skew!$C$11,Skew!$A$11,IF($M5&gt;Skew!$C$12,Skew!$A$12,IF($M5&gt;Skew!$C$13,Skew!$A$13,IF($M5&gt;Skew!$C$14,Skew!$A$14,IF($M5&gt;Skew!$C$15,Skew!$A$15,IF($M5&gt;Skew!$C$16,Skew!$A$16,Skew!$A$17)
)))))))))))))))</f>
        <v>Medium skew</v>
      </c>
      <c r="P5" s="22">
        <f>IF(M5="","",MATCH(O5,Skew!$A$3:$A$17,0))</f>
        <v>7</v>
      </c>
      <c r="Q5" s="22">
        <f t="shared" si="0"/>
        <v>27.5</v>
      </c>
      <c r="R5" s="24" t="s">
        <v>27</v>
      </c>
      <c r="S5" s="22">
        <f>IF(OR(M5="",R5=""),"",MATCH(R5,Confidence!$A$3:$A$12,0))</f>
        <v>5</v>
      </c>
      <c r="T5" s="25">
        <f t="shared" si="1"/>
        <v>2</v>
      </c>
      <c r="U5" s="25">
        <f t="shared" si="2"/>
        <v>5</v>
      </c>
      <c r="V5" s="22"/>
      <c r="W5" s="102">
        <f t="shared" si="3"/>
        <v>22.142499999999998</v>
      </c>
      <c r="X5" s="102">
        <f t="shared" si="4"/>
        <v>3.9925000000000002</v>
      </c>
      <c r="Y5" s="37">
        <f t="shared" si="5"/>
        <v>15.940056250000001</v>
      </c>
      <c r="Z5" s="115">
        <v>25</v>
      </c>
      <c r="AA5" s="204">
        <f>IF(AND(G5&gt;0,H5&gt;0,I5&gt;0,T5&gt;0,U5&gt;0,Z5&gt;0,NOT(R5="")),ABS(VLOOKUP($Z$1,VLookups!$A$30:$B$31,2,FALSE)-_xlfn.BETA.DIST(Z5,IF(N5="L",U5,T5),IF(N5="L",T5,U5),TRUE,G5,I5)),"")</f>
        <v>0.76672000000000007</v>
      </c>
      <c r="AB5" s="112">
        <f>IF(OR($T5="",$U5=""),"",_xlfn.BETA.INV(ABS(VLOOKUP($Z$1,VLookups!$A$30:$B$31,2,FALSE)-AB$3),IF($N5="L",$U5,$T5),IF($N5="L",$T5,$U5),$G5,$I5))</f>
        <v>25.561188121156796</v>
      </c>
      <c r="AC5" s="113">
        <f>IF(OR($T5="",$U5=""),"",_xlfn.BETA.INV(ABS(VLOOKUP($Z$1,VLookups!$A$30:$B$31,2,FALSE)-AC$3),IF($N5="L",$U5,$T5),IF($N5="L",$T5,$U5),$G5,$I5))</f>
        <v>29.545085231300639</v>
      </c>
      <c r="AD5" s="112">
        <f>IF(OR($T5="",$U5=""),"",_xlfn.BETA.INV(ABS(VLOOKUP($Z$1,VLookups!$A$30:$B$31,2,FALSE)-AD$3),IF($N5="L",$U5,$T5),IF($N5="L",$T5,$U5),$G5,$I5))</f>
        <v>17.314881472828219</v>
      </c>
      <c r="AE5" s="113">
        <f>IF(OR($T5="",$U5=""),"",_xlfn.BETA.INV(ABS(VLOOKUP($Z$1,VLookups!$A$30:$B$31,2,FALSE)-AE$3),IF($N5="L",$U5,$T5),IF($N5="L",$T5,$U5),$G5,$I5))</f>
        <v>18.497017206748946</v>
      </c>
      <c r="AF5" s="112">
        <f>IF(OR($T5="",$U5=""),"",_xlfn.BETA.INV(ABS(VLOOKUP($Z$1,VLookups!$A$30:$B$31,2,FALSE)-AF$3),IF($N5="L",$U5,$T5),IF($N5="L",$T5,$U5),$G5,$I5))</f>
        <v>19.54508678297373</v>
      </c>
      <c r="AG5" s="113">
        <f>IF(OR($T5="",$U5=""),"",_xlfn.BETA.INV(ABS(VLOOKUP($Z$1,VLookups!$A$30:$B$31,2,FALSE)-AG$3),IF($N5="L",$U5,$T5),IF($N5="L",$T5,$U5),$G5,$I5))</f>
        <v>20.564588340385598</v>
      </c>
      <c r="AH5" s="112">
        <f>IF(OR($T5="",$U5=""),"",_xlfn.BETA.INV(ABS(VLOOKUP($Z$1,VLookups!$A$30:$B$31,2,FALSE)-AH$3),IF($N5="L",$U5,$T5),IF($N5="L",$T5,$U5),$G5,$I5))</f>
        <v>21.611249582391501</v>
      </c>
      <c r="AI5" s="113">
        <f>IF(OR($T5="",$U5=""),"",_xlfn.BETA.INV(ABS(VLOOKUP($Z$1,VLookups!$A$30:$B$31,2,FALSE)-AI$3),IF($N5="L",$U5,$T5),IF($N5="L",$T5,$U5),$G5,$I5))</f>
        <v>22.736110688632863</v>
      </c>
      <c r="AJ5" s="112">
        <f>IF(OR($T5="",$U5=""),"",_xlfn.BETA.INV(ABS(VLOOKUP($Z$1,VLookups!$A$30:$B$31,2,FALSE)-AJ$3),IF($N5="L",$U5,$T5),IF($N5="L",$T5,$U5),$G5,$I5))</f>
        <v>24.008942259500504</v>
      </c>
      <c r="AK5" s="113">
        <f>IF(OR($T5="",$U5=""),"",_xlfn.BETA.INV(ABS(VLOOKUP($Z$1,VLookups!$A$30:$B$31,2,FALSE)-AK$3),IF($N5="L",$U5,$T5),IF($N5="L",$T5,$U5),$G5,$I5))</f>
        <v>25.561188121156796</v>
      </c>
      <c r="AL5" s="112">
        <f>IF(OR($T5="",$U5=""),"",_xlfn.BETA.INV(ABS(VLOOKUP($Z$1,VLookups!$A$30:$B$31,2,FALSE)-AL$3),IF($N5="L",$U5,$T5),IF($N5="L",$T5,$U5),$G5,$I5))</f>
        <v>27.757907663787293</v>
      </c>
      <c r="AM5" s="113">
        <f>IF(OR($T5="",$U5=""),"",_xlfn.BETA.INV(ABS(VLOOKUP($Z$1,VLookups!$A$30:$B$31,2,FALSE)-AM$3),IF($N5="L",$U5,$T5),IF($N5="L",$T5,$U5),$G5,$I5))</f>
        <v>32.642158207992686</v>
      </c>
      <c r="AN5" s="15"/>
      <c r="AO5" s="194">
        <f t="shared" ref="AO5:AO68" si="21">IF(AND(G5&gt;0,H5&gt;0,I5&gt;0),ABS(I5-G5)/200,"")</f>
        <v>0.125</v>
      </c>
      <c r="AP5" s="192">
        <f t="shared" ref="AP5:AP68" si="22">IF(ISNONTEXT($AO5),G5,"")</f>
        <v>15</v>
      </c>
      <c r="AQ5" s="177">
        <f t="shared" ref="AQ5" si="23">IF(ISNONTEXT($AO5),AP5+$AO5,"")</f>
        <v>15.125</v>
      </c>
      <c r="AR5" s="177">
        <f t="shared" si="6"/>
        <v>15.25</v>
      </c>
      <c r="AS5" s="177">
        <f t="shared" si="6"/>
        <v>15.375</v>
      </c>
      <c r="AT5" s="177">
        <f t="shared" si="6"/>
        <v>15.5</v>
      </c>
      <c r="AU5" s="177">
        <f t="shared" si="6"/>
        <v>15.625</v>
      </c>
      <c r="AV5" s="177">
        <f t="shared" si="6"/>
        <v>15.75</v>
      </c>
      <c r="AW5" s="177">
        <f t="shared" si="6"/>
        <v>15.875</v>
      </c>
      <c r="AX5" s="177">
        <f t="shared" si="6"/>
        <v>16</v>
      </c>
      <c r="AY5" s="177">
        <f t="shared" si="6"/>
        <v>16.125</v>
      </c>
      <c r="AZ5" s="177">
        <f t="shared" si="6"/>
        <v>16.25</v>
      </c>
      <c r="BA5" s="177">
        <f t="shared" si="6"/>
        <v>16.375</v>
      </c>
      <c r="BB5" s="177">
        <f t="shared" si="6"/>
        <v>16.5</v>
      </c>
      <c r="BC5" s="177">
        <f t="shared" si="6"/>
        <v>16.625</v>
      </c>
      <c r="BD5" s="177">
        <f t="shared" si="6"/>
        <v>16.75</v>
      </c>
      <c r="BE5" s="177">
        <f t="shared" si="6"/>
        <v>16.875</v>
      </c>
      <c r="BF5" s="177">
        <f t="shared" si="6"/>
        <v>17</v>
      </c>
      <c r="BG5" s="177">
        <f t="shared" si="6"/>
        <v>17.125</v>
      </c>
      <c r="BH5" s="177">
        <f t="shared" si="6"/>
        <v>17.25</v>
      </c>
      <c r="BI5" s="177">
        <f t="shared" si="6"/>
        <v>17.375</v>
      </c>
      <c r="BJ5" s="177">
        <f t="shared" si="6"/>
        <v>17.5</v>
      </c>
      <c r="BK5" s="177">
        <f t="shared" si="6"/>
        <v>17.625</v>
      </c>
      <c r="BL5" s="177">
        <f t="shared" si="6"/>
        <v>17.75</v>
      </c>
      <c r="BM5" s="177">
        <f t="shared" si="6"/>
        <v>17.875</v>
      </c>
      <c r="BN5" s="177">
        <f t="shared" si="6"/>
        <v>18</v>
      </c>
      <c r="BO5" s="177">
        <f t="shared" si="6"/>
        <v>18.125</v>
      </c>
      <c r="BP5" s="177">
        <f t="shared" si="6"/>
        <v>18.25</v>
      </c>
      <c r="BQ5" s="177">
        <f t="shared" si="6"/>
        <v>18.375</v>
      </c>
      <c r="BR5" s="177">
        <f t="shared" si="6"/>
        <v>18.5</v>
      </c>
      <c r="BS5" s="177">
        <f t="shared" si="6"/>
        <v>18.625</v>
      </c>
      <c r="BT5" s="177">
        <f t="shared" si="6"/>
        <v>18.75</v>
      </c>
      <c r="BU5" s="177">
        <f t="shared" si="6"/>
        <v>18.875</v>
      </c>
      <c r="BV5" s="177">
        <f t="shared" si="6"/>
        <v>19</v>
      </c>
      <c r="BW5" s="177">
        <f t="shared" si="6"/>
        <v>19.125</v>
      </c>
      <c r="BX5" s="177">
        <f t="shared" si="6"/>
        <v>19.25</v>
      </c>
      <c r="BY5" s="177">
        <f t="shared" si="6"/>
        <v>19.375</v>
      </c>
      <c r="BZ5" s="177">
        <f t="shared" si="6"/>
        <v>19.5</v>
      </c>
      <c r="CA5" s="177">
        <f t="shared" si="6"/>
        <v>19.625</v>
      </c>
      <c r="CB5" s="177">
        <f t="shared" si="6"/>
        <v>19.75</v>
      </c>
      <c r="CC5" s="177">
        <f t="shared" si="6"/>
        <v>19.875</v>
      </c>
      <c r="CD5" s="177">
        <f t="shared" si="6"/>
        <v>20</v>
      </c>
      <c r="CE5" s="177">
        <f t="shared" si="6"/>
        <v>20.125</v>
      </c>
      <c r="CF5" s="177">
        <f t="shared" si="6"/>
        <v>20.25</v>
      </c>
      <c r="CG5" s="177">
        <f t="shared" si="6"/>
        <v>20.375</v>
      </c>
      <c r="CH5" s="177">
        <f t="shared" si="6"/>
        <v>20.5</v>
      </c>
      <c r="CI5" s="177">
        <f t="shared" si="6"/>
        <v>20.625</v>
      </c>
      <c r="CJ5" s="177">
        <f t="shared" si="6"/>
        <v>20.75</v>
      </c>
      <c r="CK5" s="177">
        <f t="shared" si="6"/>
        <v>20.875</v>
      </c>
      <c r="CL5" s="177">
        <f t="shared" si="6"/>
        <v>21</v>
      </c>
      <c r="CM5" s="177">
        <f t="shared" si="6"/>
        <v>21.125</v>
      </c>
      <c r="CN5" s="177">
        <f t="shared" si="6"/>
        <v>21.25</v>
      </c>
      <c r="CO5" s="177">
        <f t="shared" si="6"/>
        <v>21.375</v>
      </c>
      <c r="CP5" s="177">
        <f t="shared" si="6"/>
        <v>21.5</v>
      </c>
      <c r="CQ5" s="177">
        <f t="shared" si="6"/>
        <v>21.625</v>
      </c>
      <c r="CR5" s="177">
        <f t="shared" si="6"/>
        <v>21.75</v>
      </c>
      <c r="CS5" s="177">
        <f t="shared" si="6"/>
        <v>21.875</v>
      </c>
      <c r="CT5" s="177">
        <f t="shared" si="6"/>
        <v>22</v>
      </c>
      <c r="CU5" s="177">
        <f t="shared" si="6"/>
        <v>22.125</v>
      </c>
      <c r="CV5" s="177">
        <f t="shared" si="6"/>
        <v>22.25</v>
      </c>
      <c r="CW5" s="177">
        <f t="shared" si="6"/>
        <v>22.375</v>
      </c>
      <c r="CX5" s="177">
        <f t="shared" si="6"/>
        <v>22.5</v>
      </c>
      <c r="CY5" s="177">
        <f t="shared" si="6"/>
        <v>22.625</v>
      </c>
      <c r="CZ5" s="177">
        <f t="shared" si="6"/>
        <v>22.75</v>
      </c>
      <c r="DA5" s="177">
        <f t="shared" si="6"/>
        <v>22.875</v>
      </c>
      <c r="DB5" s="177">
        <f t="shared" si="6"/>
        <v>23</v>
      </c>
      <c r="DC5" s="177">
        <f t="shared" si="6"/>
        <v>23.125</v>
      </c>
      <c r="DD5" s="177">
        <f t="shared" si="7"/>
        <v>23.25</v>
      </c>
      <c r="DE5" s="177">
        <f t="shared" si="7"/>
        <v>23.375</v>
      </c>
      <c r="DF5" s="177">
        <f t="shared" si="7"/>
        <v>23.5</v>
      </c>
      <c r="DG5" s="177">
        <f t="shared" si="7"/>
        <v>23.625</v>
      </c>
      <c r="DH5" s="177">
        <f t="shared" si="7"/>
        <v>23.75</v>
      </c>
      <c r="DI5" s="177">
        <f t="shared" si="7"/>
        <v>23.875</v>
      </c>
      <c r="DJ5" s="177">
        <f t="shared" si="7"/>
        <v>24</v>
      </c>
      <c r="DK5" s="177">
        <f t="shared" si="7"/>
        <v>24.125</v>
      </c>
      <c r="DL5" s="177">
        <f t="shared" si="7"/>
        <v>24.25</v>
      </c>
      <c r="DM5" s="177">
        <f t="shared" si="7"/>
        <v>24.375</v>
      </c>
      <c r="DN5" s="177">
        <f t="shared" si="7"/>
        <v>24.5</v>
      </c>
      <c r="DO5" s="177">
        <f t="shared" si="7"/>
        <v>24.625</v>
      </c>
      <c r="DP5" s="177">
        <f t="shared" si="7"/>
        <v>24.75</v>
      </c>
      <c r="DQ5" s="177">
        <f t="shared" si="7"/>
        <v>24.875</v>
      </c>
      <c r="DR5" s="177">
        <f t="shared" si="7"/>
        <v>25</v>
      </c>
      <c r="DS5" s="177">
        <f t="shared" si="7"/>
        <v>25.125</v>
      </c>
      <c r="DT5" s="177">
        <f t="shared" si="7"/>
        <v>25.25</v>
      </c>
      <c r="DU5" s="177">
        <f t="shared" si="7"/>
        <v>25.375</v>
      </c>
      <c r="DV5" s="177">
        <f t="shared" si="7"/>
        <v>25.5</v>
      </c>
      <c r="DW5" s="177">
        <f t="shared" si="7"/>
        <v>25.625</v>
      </c>
      <c r="DX5" s="177">
        <f t="shared" si="7"/>
        <v>25.75</v>
      </c>
      <c r="DY5" s="177">
        <f t="shared" si="7"/>
        <v>25.875</v>
      </c>
      <c r="DZ5" s="177">
        <f t="shared" si="7"/>
        <v>26</v>
      </c>
      <c r="EA5" s="177">
        <f t="shared" si="7"/>
        <v>26.125</v>
      </c>
      <c r="EB5" s="177">
        <f t="shared" si="7"/>
        <v>26.25</v>
      </c>
      <c r="EC5" s="177">
        <f t="shared" si="7"/>
        <v>26.375</v>
      </c>
      <c r="ED5" s="177">
        <f t="shared" si="7"/>
        <v>26.5</v>
      </c>
      <c r="EE5" s="177">
        <f t="shared" si="7"/>
        <v>26.625</v>
      </c>
      <c r="EF5" s="177">
        <f t="shared" si="7"/>
        <v>26.75</v>
      </c>
      <c r="EG5" s="177">
        <f t="shared" si="7"/>
        <v>26.875</v>
      </c>
      <c r="EH5" s="177">
        <f t="shared" si="7"/>
        <v>27</v>
      </c>
      <c r="EI5" s="177">
        <f t="shared" si="7"/>
        <v>27.125</v>
      </c>
      <c r="EJ5" s="177">
        <f t="shared" si="7"/>
        <v>27.25</v>
      </c>
      <c r="EK5" s="177">
        <f t="shared" si="7"/>
        <v>27.375</v>
      </c>
      <c r="EL5" s="177">
        <f t="shared" si="7"/>
        <v>27.5</v>
      </c>
      <c r="EM5" s="177">
        <f t="shared" si="7"/>
        <v>27.625</v>
      </c>
      <c r="EN5" s="177">
        <f t="shared" si="7"/>
        <v>27.75</v>
      </c>
      <c r="EO5" s="177">
        <f t="shared" si="7"/>
        <v>27.875</v>
      </c>
      <c r="EP5" s="177">
        <f t="shared" si="7"/>
        <v>28</v>
      </c>
      <c r="EQ5" s="177">
        <f t="shared" si="7"/>
        <v>28.125</v>
      </c>
      <c r="ER5" s="177">
        <f t="shared" si="7"/>
        <v>28.25</v>
      </c>
      <c r="ES5" s="177">
        <f t="shared" si="7"/>
        <v>28.375</v>
      </c>
      <c r="ET5" s="177">
        <f t="shared" si="7"/>
        <v>28.5</v>
      </c>
      <c r="EU5" s="177">
        <f t="shared" si="7"/>
        <v>28.625</v>
      </c>
      <c r="EV5" s="177">
        <f t="shared" si="7"/>
        <v>28.75</v>
      </c>
      <c r="EW5" s="177">
        <f t="shared" si="7"/>
        <v>28.875</v>
      </c>
      <c r="EX5" s="177">
        <f t="shared" si="7"/>
        <v>29</v>
      </c>
      <c r="EY5" s="177">
        <f t="shared" si="7"/>
        <v>29.125</v>
      </c>
      <c r="EZ5" s="177">
        <f t="shared" si="7"/>
        <v>29.25</v>
      </c>
      <c r="FA5" s="177">
        <f t="shared" si="7"/>
        <v>29.375</v>
      </c>
      <c r="FB5" s="177">
        <f t="shared" si="7"/>
        <v>29.5</v>
      </c>
      <c r="FC5" s="177">
        <f t="shared" si="7"/>
        <v>29.625</v>
      </c>
      <c r="FD5" s="177">
        <f t="shared" si="7"/>
        <v>29.75</v>
      </c>
      <c r="FE5" s="177">
        <f t="shared" si="7"/>
        <v>29.875</v>
      </c>
      <c r="FF5" s="177">
        <f t="shared" si="7"/>
        <v>30</v>
      </c>
      <c r="FG5" s="177">
        <f t="shared" si="7"/>
        <v>30.125</v>
      </c>
      <c r="FH5" s="177">
        <f t="shared" si="7"/>
        <v>30.25</v>
      </c>
      <c r="FI5" s="177">
        <f t="shared" si="7"/>
        <v>30.375</v>
      </c>
      <c r="FJ5" s="177">
        <f t="shared" si="7"/>
        <v>30.5</v>
      </c>
      <c r="FK5" s="177">
        <f t="shared" si="7"/>
        <v>30.625</v>
      </c>
      <c r="FL5" s="177">
        <f t="shared" si="7"/>
        <v>30.75</v>
      </c>
      <c r="FM5" s="177">
        <f t="shared" si="7"/>
        <v>30.875</v>
      </c>
      <c r="FN5" s="177">
        <f t="shared" si="7"/>
        <v>31</v>
      </c>
      <c r="FO5" s="177">
        <f t="shared" si="7"/>
        <v>31.125</v>
      </c>
      <c r="FP5" s="177">
        <f t="shared" si="8"/>
        <v>31.25</v>
      </c>
      <c r="FQ5" s="177">
        <f t="shared" si="8"/>
        <v>31.375</v>
      </c>
      <c r="FR5" s="177">
        <f t="shared" si="8"/>
        <v>31.5</v>
      </c>
      <c r="FS5" s="177">
        <f t="shared" si="8"/>
        <v>31.625</v>
      </c>
      <c r="FT5" s="177">
        <f t="shared" si="8"/>
        <v>31.75</v>
      </c>
      <c r="FU5" s="177">
        <f t="shared" si="8"/>
        <v>31.875</v>
      </c>
      <c r="FV5" s="177">
        <f t="shared" si="8"/>
        <v>32</v>
      </c>
      <c r="FW5" s="177">
        <f t="shared" si="8"/>
        <v>32.125</v>
      </c>
      <c r="FX5" s="177">
        <f t="shared" si="8"/>
        <v>32.25</v>
      </c>
      <c r="FY5" s="177">
        <f t="shared" si="8"/>
        <v>32.375</v>
      </c>
      <c r="FZ5" s="177">
        <f t="shared" si="8"/>
        <v>32.5</v>
      </c>
      <c r="GA5" s="177">
        <f t="shared" si="8"/>
        <v>32.625</v>
      </c>
      <c r="GB5" s="177">
        <f t="shared" si="8"/>
        <v>32.75</v>
      </c>
      <c r="GC5" s="177">
        <f t="shared" si="8"/>
        <v>32.875</v>
      </c>
      <c r="GD5" s="177">
        <f t="shared" si="8"/>
        <v>33</v>
      </c>
      <c r="GE5" s="177">
        <f t="shared" si="8"/>
        <v>33.125</v>
      </c>
      <c r="GF5" s="177">
        <f t="shared" si="8"/>
        <v>33.25</v>
      </c>
      <c r="GG5" s="177">
        <f t="shared" si="8"/>
        <v>33.375</v>
      </c>
      <c r="GH5" s="177">
        <f t="shared" si="8"/>
        <v>33.5</v>
      </c>
      <c r="GI5" s="177">
        <f t="shared" si="8"/>
        <v>33.625</v>
      </c>
      <c r="GJ5" s="177">
        <f t="shared" si="8"/>
        <v>33.75</v>
      </c>
      <c r="GK5" s="177">
        <f t="shared" si="8"/>
        <v>33.875</v>
      </c>
      <c r="GL5" s="177">
        <f t="shared" si="8"/>
        <v>34</v>
      </c>
      <c r="GM5" s="177">
        <f t="shared" si="8"/>
        <v>34.125</v>
      </c>
      <c r="GN5" s="177">
        <f t="shared" si="8"/>
        <v>34.25</v>
      </c>
      <c r="GO5" s="177">
        <f t="shared" si="8"/>
        <v>34.375</v>
      </c>
      <c r="GP5" s="177">
        <f t="shared" si="8"/>
        <v>34.5</v>
      </c>
      <c r="GQ5" s="177">
        <f t="shared" si="8"/>
        <v>34.625</v>
      </c>
      <c r="GR5" s="177">
        <f t="shared" si="8"/>
        <v>34.75</v>
      </c>
      <c r="GS5" s="177">
        <f t="shared" si="8"/>
        <v>34.875</v>
      </c>
      <c r="GT5" s="177">
        <f t="shared" si="8"/>
        <v>35</v>
      </c>
      <c r="GU5" s="177">
        <f t="shared" si="8"/>
        <v>35.125</v>
      </c>
      <c r="GV5" s="177">
        <f t="shared" si="8"/>
        <v>35.25</v>
      </c>
      <c r="GW5" s="177">
        <f t="shared" si="8"/>
        <v>35.375</v>
      </c>
      <c r="GX5" s="177">
        <f t="shared" si="8"/>
        <v>35.5</v>
      </c>
      <c r="GY5" s="177">
        <f t="shared" si="8"/>
        <v>35.625</v>
      </c>
      <c r="GZ5" s="177">
        <f t="shared" si="8"/>
        <v>35.75</v>
      </c>
      <c r="HA5" s="177">
        <f t="shared" si="8"/>
        <v>35.875</v>
      </c>
      <c r="HB5" s="177">
        <f t="shared" si="8"/>
        <v>36</v>
      </c>
      <c r="HC5" s="177">
        <f t="shared" si="8"/>
        <v>36.125</v>
      </c>
      <c r="HD5" s="177">
        <f t="shared" si="8"/>
        <v>36.25</v>
      </c>
      <c r="HE5" s="177">
        <f t="shared" si="8"/>
        <v>36.375</v>
      </c>
      <c r="HF5" s="177">
        <f t="shared" si="8"/>
        <v>36.5</v>
      </c>
      <c r="HG5" s="177">
        <f t="shared" si="8"/>
        <v>36.625</v>
      </c>
      <c r="HH5" s="177">
        <f t="shared" si="8"/>
        <v>36.75</v>
      </c>
      <c r="HI5" s="177">
        <f t="shared" si="8"/>
        <v>36.875</v>
      </c>
      <c r="HJ5" s="177">
        <f t="shared" si="8"/>
        <v>37</v>
      </c>
      <c r="HK5" s="177">
        <f t="shared" si="8"/>
        <v>37.125</v>
      </c>
      <c r="HL5" s="177">
        <f t="shared" si="8"/>
        <v>37.25</v>
      </c>
      <c r="HM5" s="177">
        <f t="shared" si="8"/>
        <v>37.375</v>
      </c>
      <c r="HN5" s="177">
        <f t="shared" si="8"/>
        <v>37.5</v>
      </c>
      <c r="HO5" s="177">
        <f t="shared" si="8"/>
        <v>37.625</v>
      </c>
      <c r="HP5" s="177">
        <f t="shared" si="8"/>
        <v>37.75</v>
      </c>
      <c r="HQ5" s="177">
        <f t="shared" si="8"/>
        <v>37.875</v>
      </c>
      <c r="HR5" s="177">
        <f t="shared" si="8"/>
        <v>38</v>
      </c>
      <c r="HS5" s="177">
        <f t="shared" si="8"/>
        <v>38.125</v>
      </c>
      <c r="HT5" s="177">
        <f t="shared" si="8"/>
        <v>38.25</v>
      </c>
      <c r="HU5" s="177">
        <f t="shared" si="8"/>
        <v>38.375</v>
      </c>
      <c r="HV5" s="177">
        <f t="shared" si="8"/>
        <v>38.5</v>
      </c>
      <c r="HW5" s="177">
        <f t="shared" si="8"/>
        <v>38.625</v>
      </c>
      <c r="HX5" s="177">
        <f t="shared" si="8"/>
        <v>38.75</v>
      </c>
      <c r="HY5" s="177">
        <f t="shared" si="8"/>
        <v>38.875</v>
      </c>
      <c r="HZ5" s="177">
        <f t="shared" si="8"/>
        <v>39</v>
      </c>
      <c r="IA5" s="177">
        <f t="shared" si="8"/>
        <v>39.125</v>
      </c>
      <c r="IB5" s="177">
        <f t="shared" si="9"/>
        <v>39.25</v>
      </c>
      <c r="IC5" s="177">
        <f t="shared" si="9"/>
        <v>39.375</v>
      </c>
      <c r="ID5" s="177">
        <f t="shared" si="9"/>
        <v>39.5</v>
      </c>
      <c r="IE5" s="177">
        <f t="shared" si="9"/>
        <v>39.625</v>
      </c>
      <c r="IF5" s="177">
        <f t="shared" si="9"/>
        <v>39.75</v>
      </c>
      <c r="IG5" s="177">
        <f t="shared" si="9"/>
        <v>39.875</v>
      </c>
      <c r="IH5" s="192">
        <f t="shared" si="10"/>
        <v>39.999000000000002</v>
      </c>
      <c r="II5" s="193">
        <f t="shared" si="11"/>
        <v>0</v>
      </c>
      <c r="IJ5" s="193">
        <f t="shared" si="12"/>
        <v>5.8808970037500016E-3</v>
      </c>
      <c r="IK5" s="193">
        <f t="shared" si="12"/>
        <v>1.1527152119999997E-2</v>
      </c>
      <c r="IL5" s="193">
        <f t="shared" si="12"/>
        <v>1.6944057911249998E-2</v>
      </c>
      <c r="IM5" s="193">
        <f t="shared" si="12"/>
        <v>2.213683583999999E-2</v>
      </c>
      <c r="IN5" s="193">
        <f t="shared" si="12"/>
        <v>2.7110636718750004E-2</v>
      </c>
      <c r="IO5" s="193">
        <f t="shared" si="12"/>
        <v>3.1870541160000009E-2</v>
      </c>
      <c r="IP5" s="193">
        <f t="shared" si="12"/>
        <v>3.6421560026250001E-2</v>
      </c>
      <c r="IQ5" s="193">
        <f t="shared" si="12"/>
        <v>4.0768634880000001E-2</v>
      </c>
      <c r="IR5" s="193">
        <f t="shared" si="12"/>
        <v>4.491663843375001E-2</v>
      </c>
      <c r="IS5" s="193">
        <f t="shared" si="12"/>
        <v>4.8870375000000001E-2</v>
      </c>
      <c r="IT5" s="193">
        <f t="shared" si="12"/>
        <v>5.2634580941249995E-2</v>
      </c>
      <c r="IU5" s="193">
        <f t="shared" si="12"/>
        <v>5.6213925120000001E-2</v>
      </c>
      <c r="IV5" s="193">
        <f t="shared" si="12"/>
        <v>5.9613009348750003E-2</v>
      </c>
      <c r="IW5" s="193">
        <f t="shared" si="12"/>
        <v>6.283636883999999E-2</v>
      </c>
      <c r="IX5" s="193">
        <f t="shared" si="12"/>
        <v>6.5888472656250002E-2</v>
      </c>
      <c r="IY5" s="193">
        <f t="shared" si="12"/>
        <v>6.8773724159999994E-2</v>
      </c>
      <c r="IZ5" s="193">
        <f t="shared" si="12"/>
        <v>7.1496461463750008E-2</v>
      </c>
      <c r="JA5" s="193">
        <f t="shared" si="12"/>
        <v>7.406095788E-2</v>
      </c>
      <c r="JB5" s="193">
        <f t="shared" si="12"/>
        <v>7.6471422371249986E-2</v>
      </c>
      <c r="JC5" s="193">
        <f t="shared" si="12"/>
        <v>7.8731999999999996E-2</v>
      </c>
      <c r="JD5" s="193">
        <f t="shared" si="12"/>
        <v>8.0846772378750001E-2</v>
      </c>
      <c r="JE5" s="193">
        <f t="shared" si="12"/>
        <v>8.2819758119999989E-2</v>
      </c>
      <c r="JF5" s="193">
        <f t="shared" si="12"/>
        <v>8.4654913286249994E-2</v>
      </c>
      <c r="JG5" s="193">
        <f t="shared" si="12"/>
        <v>8.6356131839999989E-2</v>
      </c>
      <c r="JH5" s="193">
        <f t="shared" si="12"/>
        <v>8.7927246093749981E-2</v>
      </c>
      <c r="JI5" s="193">
        <f t="shared" si="12"/>
        <v>8.9372027159999992E-2</v>
      </c>
      <c r="JJ5" s="193">
        <f t="shared" si="12"/>
        <v>9.0694185401250002E-2</v>
      </c>
      <c r="JK5" s="193">
        <f t="shared" si="12"/>
        <v>9.1897370879999996E-2</v>
      </c>
      <c r="JL5" s="193">
        <f t="shared" si="12"/>
        <v>9.2985173808749988E-2</v>
      </c>
      <c r="JM5" s="193">
        <f t="shared" si="12"/>
        <v>9.3961124999999993E-2</v>
      </c>
      <c r="JN5" s="193">
        <f t="shared" si="12"/>
        <v>9.4828696316250002E-2</v>
      </c>
      <c r="JO5" s="193">
        <f t="shared" si="12"/>
        <v>9.559130112E-2</v>
      </c>
      <c r="JP5" s="193">
        <f t="shared" si="12"/>
        <v>9.6252294723750006E-2</v>
      </c>
      <c r="JQ5" s="193">
        <f t="shared" si="12"/>
        <v>9.6814974839999998E-2</v>
      </c>
      <c r="JR5" s="193">
        <f t="shared" si="12"/>
        <v>9.7282582031249995E-2</v>
      </c>
      <c r="JS5" s="193">
        <f t="shared" si="12"/>
        <v>9.7658300159999989E-2</v>
      </c>
      <c r="JT5" s="193">
        <f t="shared" si="12"/>
        <v>9.7945256838749994E-2</v>
      </c>
      <c r="JU5" s="193">
        <f t="shared" si="12"/>
        <v>9.8146523879999989E-2</v>
      </c>
      <c r="JV5" s="193">
        <f t="shared" si="12"/>
        <v>9.8265117746250005E-2</v>
      </c>
      <c r="JW5" s="193">
        <f t="shared" si="12"/>
        <v>9.8303999999999989E-2</v>
      </c>
      <c r="JX5" s="193">
        <f t="shared" si="12"/>
        <v>9.8266077753749986E-2</v>
      </c>
      <c r="JY5" s="193">
        <f t="shared" si="12"/>
        <v>9.8154204120000005E-2</v>
      </c>
      <c r="JZ5" s="193">
        <f t="shared" si="12"/>
        <v>9.7971178661249991E-2</v>
      </c>
      <c r="KA5" s="193">
        <f t="shared" si="12"/>
        <v>9.7719747839999996E-2</v>
      </c>
      <c r="KB5" s="193">
        <f t="shared" si="12"/>
        <v>9.740260546875E-2</v>
      </c>
      <c r="KC5" s="193">
        <f t="shared" si="12"/>
        <v>9.7022393159999984E-2</v>
      </c>
      <c r="KD5" s="193">
        <f t="shared" si="12"/>
        <v>9.6581700776250001E-2</v>
      </c>
      <c r="KE5" s="193">
        <f t="shared" si="12"/>
        <v>9.6083066879999984E-2</v>
      </c>
      <c r="KF5" s="193">
        <f t="shared" si="12"/>
        <v>9.5528979183749987E-2</v>
      </c>
      <c r="KG5" s="193">
        <f t="shared" si="12"/>
        <v>9.4921875000000003E-2</v>
      </c>
      <c r="KH5" s="193">
        <f t="shared" si="12"/>
        <v>9.4264141691249997E-2</v>
      </c>
      <c r="KI5" s="193">
        <f t="shared" si="12"/>
        <v>9.3558117119999992E-2</v>
      </c>
      <c r="KJ5" s="193">
        <f t="shared" si="12"/>
        <v>9.2806090098749988E-2</v>
      </c>
      <c r="KK5" s="193">
        <f t="shared" si="12"/>
        <v>9.2010300839999989E-2</v>
      </c>
      <c r="KL5" s="193">
        <f t="shared" si="12"/>
        <v>9.1172941406249985E-2</v>
      </c>
      <c r="KM5" s="193">
        <f t="shared" si="12"/>
        <v>9.0296156159999988E-2</v>
      </c>
      <c r="KN5" s="193">
        <f t="shared" si="12"/>
        <v>8.9382042213749985E-2</v>
      </c>
      <c r="KO5" s="193">
        <f t="shared" si="12"/>
        <v>8.8432649879999992E-2</v>
      </c>
      <c r="KP5" s="193">
        <f t="shared" si="12"/>
        <v>8.7449983121249991E-2</v>
      </c>
      <c r="KQ5" s="193">
        <f t="shared" si="12"/>
        <v>8.6435999999999999E-2</v>
      </c>
      <c r="KR5" s="193">
        <f t="shared" si="12"/>
        <v>8.5392613128749989E-2</v>
      </c>
      <c r="KS5" s="193">
        <f t="shared" si="12"/>
        <v>8.4321690119999987E-2</v>
      </c>
      <c r="KT5" s="193">
        <f t="shared" si="12"/>
        <v>8.3225054036249996E-2</v>
      </c>
      <c r="KU5" s="193">
        <f t="shared" si="12"/>
        <v>8.2104483839999992E-2</v>
      </c>
      <c r="KV5" s="193">
        <f t="shared" si="13"/>
        <v>8.0961714843749991E-2</v>
      </c>
      <c r="KW5" s="193">
        <f t="shared" si="13"/>
        <v>7.9798439159999998E-2</v>
      </c>
      <c r="KX5" s="193">
        <f t="shared" si="13"/>
        <v>7.8616306151249996E-2</v>
      </c>
      <c r="KY5" s="193">
        <f t="shared" si="13"/>
        <v>7.7416922879999989E-2</v>
      </c>
      <c r="KZ5" s="193">
        <f t="shared" si="13"/>
        <v>7.6201854558750004E-2</v>
      </c>
      <c r="LA5" s="193">
        <f t="shared" si="13"/>
        <v>7.4972625000000001E-2</v>
      </c>
      <c r="LB5" s="193">
        <f t="shared" si="13"/>
        <v>7.3730717066249993E-2</v>
      </c>
      <c r="LC5" s="193">
        <f t="shared" si="13"/>
        <v>7.2477573120000013E-2</v>
      </c>
      <c r="LD5" s="193">
        <f t="shared" si="13"/>
        <v>7.1214595473750017E-2</v>
      </c>
      <c r="LE5" s="193">
        <f t="shared" si="13"/>
        <v>6.9943146839999998E-2</v>
      </c>
      <c r="LF5" s="193">
        <f t="shared" si="13"/>
        <v>6.866455078125E-2</v>
      </c>
      <c r="LG5" s="193">
        <f t="shared" si="13"/>
        <v>6.7380092160000002E-2</v>
      </c>
      <c r="LH5" s="193">
        <f t="shared" si="13"/>
        <v>6.6091017588750023E-2</v>
      </c>
      <c r="LI5" s="193">
        <f t="shared" si="13"/>
        <v>6.4798535879999994E-2</v>
      </c>
      <c r="LJ5" s="193">
        <f t="shared" si="13"/>
        <v>6.3503818496250017E-2</v>
      </c>
      <c r="LK5" s="193">
        <f t="shared" si="13"/>
        <v>6.2207999999999999E-2</v>
      </c>
      <c r="LL5" s="193">
        <f t="shared" si="13"/>
        <v>6.0912178503749984E-2</v>
      </c>
      <c r="LM5" s="193">
        <f t="shared" si="13"/>
        <v>5.9617416120000009E-2</v>
      </c>
      <c r="LN5" s="193">
        <f t="shared" si="13"/>
        <v>5.8324739411249993E-2</v>
      </c>
      <c r="LO5" s="193">
        <f t="shared" si="13"/>
        <v>5.7035139840000006E-2</v>
      </c>
      <c r="LP5" s="193">
        <f t="shared" si="13"/>
        <v>5.5749574218749993E-2</v>
      </c>
      <c r="LQ5" s="193">
        <f t="shared" si="13"/>
        <v>5.4468965160000007E-2</v>
      </c>
      <c r="LR5" s="193">
        <f t="shared" si="13"/>
        <v>5.3194201526249998E-2</v>
      </c>
      <c r="LS5" s="193">
        <f t="shared" si="13"/>
        <v>5.1926138879999993E-2</v>
      </c>
      <c r="LT5" s="193">
        <f t="shared" si="13"/>
        <v>5.0665599933749979E-2</v>
      </c>
      <c r="LU5" s="193">
        <f t="shared" si="13"/>
        <v>4.9413374999999995E-2</v>
      </c>
      <c r="LV5" s="193">
        <f t="shared" si="13"/>
        <v>4.817022244125E-2</v>
      </c>
      <c r="LW5" s="193">
        <f t="shared" si="13"/>
        <v>4.6936869119999995E-2</v>
      </c>
      <c r="LX5" s="193">
        <f t="shared" si="13"/>
        <v>4.5714010848749993E-2</v>
      </c>
      <c r="LY5" s="193">
        <f t="shared" si="13"/>
        <v>4.4502312840000009E-2</v>
      </c>
      <c r="LZ5" s="193">
        <f t="shared" si="13"/>
        <v>4.3302410156250019E-2</v>
      </c>
      <c r="MA5" s="193">
        <f t="shared" si="13"/>
        <v>4.2114908160000006E-2</v>
      </c>
      <c r="MB5" s="193">
        <f t="shared" si="13"/>
        <v>4.0940382963750001E-2</v>
      </c>
      <c r="MC5" s="193">
        <f t="shared" si="13"/>
        <v>3.9779381879999985E-2</v>
      </c>
      <c r="MD5" s="193">
        <f t="shared" si="13"/>
        <v>3.8632423871249995E-2</v>
      </c>
      <c r="ME5" s="193">
        <f t="shared" si="13"/>
        <v>3.7499999999999985E-2</v>
      </c>
      <c r="MF5" s="193">
        <f t="shared" si="13"/>
        <v>3.6382573878750005E-2</v>
      </c>
      <c r="MG5" s="193">
        <f t="shared" si="13"/>
        <v>3.5280582120000008E-2</v>
      </c>
      <c r="MH5" s="193">
        <f t="shared" si="13"/>
        <v>3.4194434786249991E-2</v>
      </c>
      <c r="MI5" s="193">
        <f t="shared" si="13"/>
        <v>3.312451584E-2</v>
      </c>
      <c r="MJ5" s="193">
        <f t="shared" si="13"/>
        <v>3.2071183593750011E-2</v>
      </c>
      <c r="MK5" s="193">
        <f t="shared" si="13"/>
        <v>3.1034771159999974E-2</v>
      </c>
      <c r="ML5" s="193">
        <f t="shared" si="13"/>
        <v>3.0015586901249988E-2</v>
      </c>
      <c r="MM5" s="193">
        <f t="shared" si="13"/>
        <v>2.9013914879999988E-2</v>
      </c>
      <c r="MN5" s="193">
        <f t="shared" si="13"/>
        <v>2.803001530875E-2</v>
      </c>
      <c r="MO5" s="193">
        <f t="shared" si="13"/>
        <v>2.7064125000000005E-2</v>
      </c>
      <c r="MP5" s="193">
        <f t="shared" si="13"/>
        <v>2.6116457816249983E-2</v>
      </c>
      <c r="MQ5" s="193">
        <f t="shared" si="13"/>
        <v>2.5187205119999993E-2</v>
      </c>
      <c r="MR5" s="193">
        <f t="shared" si="13"/>
        <v>2.4276536223750003E-2</v>
      </c>
      <c r="MS5" s="193">
        <f t="shared" si="13"/>
        <v>2.3384598840000007E-2</v>
      </c>
      <c r="MT5" s="193">
        <f t="shared" si="13"/>
        <v>2.2511519531249996E-2</v>
      </c>
      <c r="MU5" s="193">
        <f t="shared" si="13"/>
        <v>2.1657404160000001E-2</v>
      </c>
      <c r="MV5" s="193">
        <f t="shared" si="13"/>
        <v>2.0822338338750006E-2</v>
      </c>
      <c r="MW5" s="193">
        <f t="shared" si="13"/>
        <v>2.0006387880000007E-2</v>
      </c>
      <c r="MX5" s="193">
        <f t="shared" si="13"/>
        <v>1.9209599246250007E-2</v>
      </c>
      <c r="MY5" s="193">
        <f t="shared" si="13"/>
        <v>1.8432E-2</v>
      </c>
      <c r="MZ5" s="193">
        <f t="shared" si="13"/>
        <v>1.7673599253750009E-2</v>
      </c>
      <c r="NA5" s="193">
        <f t="shared" si="13"/>
        <v>1.6934388120000001E-2</v>
      </c>
      <c r="NB5" s="193">
        <f t="shared" si="13"/>
        <v>1.6214340161250011E-2</v>
      </c>
      <c r="NC5" s="193">
        <f t="shared" si="13"/>
        <v>1.5513411840000005E-2</v>
      </c>
      <c r="ND5" s="193">
        <f t="shared" si="13"/>
        <v>1.483154296875E-2</v>
      </c>
      <c r="NE5" s="193">
        <f t="shared" si="13"/>
        <v>1.4168657160000011E-2</v>
      </c>
      <c r="NF5" s="193">
        <f t="shared" si="13"/>
        <v>1.3524662276250002E-2</v>
      </c>
      <c r="NG5" s="193">
        <f t="shared" si="13"/>
        <v>1.2899450879999996E-2</v>
      </c>
      <c r="NH5" s="193">
        <f t="shared" si="14"/>
        <v>1.2292900683749998E-2</v>
      </c>
      <c r="NI5" s="193">
        <f t="shared" si="14"/>
        <v>1.1704875000000003E-2</v>
      </c>
      <c r="NJ5" s="193">
        <f t="shared" si="14"/>
        <v>1.1135223191249998E-2</v>
      </c>
      <c r="NK5" s="193">
        <f t="shared" si="14"/>
        <v>1.0583781119999993E-2</v>
      </c>
      <c r="NL5" s="193">
        <f t="shared" si="14"/>
        <v>1.0050371598749995E-2</v>
      </c>
      <c r="NM5" s="193">
        <f t="shared" si="14"/>
        <v>9.534804840000001E-3</v>
      </c>
      <c r="NN5" s="193">
        <f t="shared" si="14"/>
        <v>9.0368789062499986E-3</v>
      </c>
      <c r="NO5" s="193">
        <f t="shared" si="14"/>
        <v>8.5563801599999982E-3</v>
      </c>
      <c r="NP5" s="193">
        <f t="shared" si="14"/>
        <v>8.0930837137499975E-3</v>
      </c>
      <c r="NQ5" s="193">
        <f t="shared" si="14"/>
        <v>7.6467538800000069E-3</v>
      </c>
      <c r="NR5" s="193">
        <f t="shared" si="14"/>
        <v>7.2171446212500046E-3</v>
      </c>
      <c r="NS5" s="193">
        <f t="shared" si="14"/>
        <v>6.804000000000008E-3</v>
      </c>
      <c r="NT5" s="193">
        <f t="shared" si="14"/>
        <v>6.4070546287500023E-3</v>
      </c>
      <c r="NU5" s="193">
        <f t="shared" si="14"/>
        <v>6.0260341199999999E-3</v>
      </c>
      <c r="NV5" s="193">
        <f t="shared" si="14"/>
        <v>5.6606555362500059E-3</v>
      </c>
      <c r="NW5" s="193">
        <f t="shared" si="14"/>
        <v>5.3106278399999993E-3</v>
      </c>
      <c r="NX5" s="193">
        <f t="shared" si="14"/>
        <v>4.9756523437500004E-3</v>
      </c>
      <c r="NY5" s="193">
        <f t="shared" si="14"/>
        <v>4.6554231599999999E-3</v>
      </c>
      <c r="NZ5" s="193">
        <f t="shared" si="14"/>
        <v>4.349627651250001E-3</v>
      </c>
      <c r="OA5" s="193">
        <f t="shared" si="14"/>
        <v>4.0579468800000015E-3</v>
      </c>
      <c r="OB5" s="193">
        <f t="shared" si="14"/>
        <v>3.7800560587499983E-3</v>
      </c>
      <c r="OC5" s="193">
        <f t="shared" si="14"/>
        <v>3.515625000000001E-3</v>
      </c>
      <c r="OD5" s="193">
        <f t="shared" si="14"/>
        <v>3.264318566250003E-3</v>
      </c>
      <c r="OE5" s="193">
        <f t="shared" si="14"/>
        <v>3.0257971199999989E-3</v>
      </c>
      <c r="OF5" s="193">
        <f t="shared" si="14"/>
        <v>2.7997169737499993E-3</v>
      </c>
      <c r="OG5" s="193">
        <f t="shared" si="14"/>
        <v>2.5857308399999989E-3</v>
      </c>
      <c r="OH5" s="193">
        <f t="shared" si="14"/>
        <v>2.383488281249999E-3</v>
      </c>
      <c r="OI5" s="193">
        <f t="shared" si="14"/>
        <v>2.1926361600000002E-3</v>
      </c>
      <c r="OJ5" s="193">
        <f t="shared" si="14"/>
        <v>2.012819088749999E-3</v>
      </c>
      <c r="OK5" s="193">
        <f t="shared" si="14"/>
        <v>1.8436798799999993E-3</v>
      </c>
      <c r="OL5" s="193">
        <f t="shared" si="14"/>
        <v>1.684859996249998E-3</v>
      </c>
      <c r="OM5" s="193">
        <f t="shared" si="14"/>
        <v>1.535999999999999E-3</v>
      </c>
      <c r="ON5" s="193">
        <f t="shared" si="14"/>
        <v>1.3967400037499995E-3</v>
      </c>
      <c r="OO5" s="193">
        <f t="shared" si="14"/>
        <v>1.2667201199999967E-3</v>
      </c>
      <c r="OP5" s="193">
        <f t="shared" si="14"/>
        <v>1.1455809112500025E-3</v>
      </c>
      <c r="OQ5" s="193">
        <f t="shared" si="14"/>
        <v>1.0329638400000019E-3</v>
      </c>
      <c r="OR5" s="193">
        <f t="shared" si="14"/>
        <v>9.2851171875000073E-4</v>
      </c>
      <c r="OS5" s="193">
        <f t="shared" si="14"/>
        <v>8.3186916000000028E-4</v>
      </c>
      <c r="OT5" s="193">
        <f t="shared" si="14"/>
        <v>7.4268302625000028E-4</v>
      </c>
      <c r="OU5" s="193">
        <f t="shared" si="14"/>
        <v>6.6060288E-4</v>
      </c>
      <c r="OV5" s="193">
        <f t="shared" si="14"/>
        <v>5.8528143375000011E-4</v>
      </c>
      <c r="OW5" s="193">
        <f t="shared" si="14"/>
        <v>5.1637500000000034E-4</v>
      </c>
      <c r="OX5" s="193">
        <f t="shared" si="14"/>
        <v>4.535439412499997E-4</v>
      </c>
      <c r="OY5" s="193">
        <f t="shared" si="14"/>
        <v>3.964531200000005E-4</v>
      </c>
      <c r="OZ5" s="193">
        <f t="shared" si="14"/>
        <v>3.4477234875000026E-4</v>
      </c>
      <c r="PA5" s="193">
        <f t="shared" si="14"/>
        <v>2.9817684000000042E-4</v>
      </c>
      <c r="PB5" s="193">
        <f t="shared" si="14"/>
        <v>2.5634765624999996E-4</v>
      </c>
      <c r="PC5" s="193">
        <f t="shared" si="14"/>
        <v>2.1897216000000004E-4</v>
      </c>
      <c r="PD5" s="193">
        <f t="shared" si="14"/>
        <v>1.8574446374999978E-4</v>
      </c>
      <c r="PE5" s="193">
        <f t="shared" si="14"/>
        <v>1.5636587999999987E-4</v>
      </c>
      <c r="PF5" s="193">
        <f t="shared" si="14"/>
        <v>1.3054537125000001E-4</v>
      </c>
      <c r="PG5" s="193">
        <f t="shared" si="14"/>
        <v>1.0799999999999997E-4</v>
      </c>
      <c r="PH5" s="193">
        <f t="shared" si="14"/>
        <v>8.8455378749999902E-5</v>
      </c>
      <c r="PI5" s="193">
        <f t="shared" si="14"/>
        <v>7.1646120000000006E-5</v>
      </c>
      <c r="PJ5" s="193">
        <f t="shared" si="14"/>
        <v>5.7316286249999898E-5</v>
      </c>
      <c r="PK5" s="193">
        <f t="shared" si="14"/>
        <v>4.5219839999999844E-5</v>
      </c>
      <c r="PL5" s="193">
        <f t="shared" si="14"/>
        <v>3.5121093749999894E-5</v>
      </c>
      <c r="PM5" s="193">
        <f t="shared" si="14"/>
        <v>2.6795159999999947E-5</v>
      </c>
      <c r="PN5" s="193">
        <f t="shared" si="14"/>
        <v>2.0028401249999954E-5</v>
      </c>
      <c r="PO5" s="193">
        <f t="shared" si="14"/>
        <v>1.4618880000000043E-5</v>
      </c>
      <c r="PP5" s="193">
        <f t="shared" si="14"/>
        <v>1.0376808750000045E-5</v>
      </c>
      <c r="PQ5" s="193">
        <f t="shared" si="14"/>
        <v>7.1250000000000267E-6</v>
      </c>
      <c r="PR5" s="193">
        <f t="shared" si="14"/>
        <v>4.6993162500000207E-6</v>
      </c>
      <c r="PS5" s="193">
        <f t="shared" si="14"/>
        <v>2.9491200000000085E-6</v>
      </c>
      <c r="PT5" s="193">
        <f t="shared" si="15"/>
        <v>1.7377237500000045E-6</v>
      </c>
      <c r="PU5" s="193">
        <f t="shared" si="15"/>
        <v>9.4284000000000174E-7</v>
      </c>
      <c r="PV5" s="193">
        <f t="shared" si="15"/>
        <v>4.570312500000019E-7</v>
      </c>
      <c r="PW5" s="193">
        <f t="shared" si="15"/>
        <v>1.8816000000000054E-7</v>
      </c>
      <c r="PX5" s="193">
        <f t="shared" si="15"/>
        <v>5.9838750000000242E-8</v>
      </c>
      <c r="PY5" s="193">
        <f t="shared" si="15"/>
        <v>1.1880000000000056E-8</v>
      </c>
      <c r="PZ5" s="193">
        <f t="shared" si="15"/>
        <v>7.4625000000000526E-10</v>
      </c>
      <c r="QA5" s="193">
        <f t="shared" si="15"/>
        <v>3.0718771199781912E-18</v>
      </c>
    </row>
    <row r="6" spans="1:444" x14ac:dyDescent="0.45">
      <c r="A6" s="276" t="s">
        <v>816</v>
      </c>
      <c r="B6" s="277">
        <f>IF(OR($T6="",$U6=""),"",ROUND(_xlfn.BETA.INV(ABS(VLOOKUP($Z$1,VLookups!$A$30:$B$31,2,FALSE)-B$2),IF($N6="L",$U6,$T6),IF($N6="L",$T6,$U6),$G6,$I6),0))</f>
        <v>20</v>
      </c>
      <c r="C6" s="287">
        <f t="shared" ref="C6:C69" si="24">IF(OR(D5="",B6=""),"",WORKDAY(C5,B5,$B$109:$B$150))</f>
        <v>46282</v>
      </c>
      <c r="D6" s="288">
        <f t="shared" ref="D6:D69" si="25">IFERROR(IF(B6="","",WORKDAY(C6,B6-1,$B$109:$B$150)),"")</f>
        <v>46310</v>
      </c>
      <c r="E6" s="134">
        <v>-0.25</v>
      </c>
      <c r="F6" s="279"/>
      <c r="G6" s="280">
        <f t="shared" si="16"/>
        <v>11.25</v>
      </c>
      <c r="H6" s="281">
        <v>15</v>
      </c>
      <c r="I6" s="280">
        <f t="shared" si="17"/>
        <v>30</v>
      </c>
      <c r="J6" s="279"/>
      <c r="K6" s="135"/>
      <c r="L6" s="110">
        <f t="shared" si="18"/>
        <v>1</v>
      </c>
      <c r="M6" s="21">
        <f t="shared" si="19"/>
        <v>20</v>
      </c>
      <c r="N6" s="22" t="str">
        <f t="shared" si="20"/>
        <v>R</v>
      </c>
      <c r="O6" s="23" t="str">
        <f>IF(M6="","",IF(OR($M6&lt;Skew!$B$3,$M6=Skew!$B$3),IF($M6&gt;Skew!$C$3,Skew!$A$3,IF($M6&gt;Skew!$C$4,Skew!$A$4,IF($M6&gt;Skew!$C$5,Skew!$A$5,IF($M6&gt;Skew!$C$6,Skew!$A$6,IF($M6&gt;Skew!$C$7,Skew!$A$7,IF($M6&gt;Skew!$C$8,Skew!$A$8,IF($M6&gt;Skew!$C$9,Skew!$A$9,IF($M6&gt;Skew!$C$10,Skew!$A$10,IF($M6&gt;Skew!$C$11,Skew!$A$11,IF($M6&gt;Skew!$C$12,Skew!$A$12,IF($M6&gt;Skew!$C$13,Skew!$A$13,IF($M6&gt;Skew!$C$14,Skew!$A$14,IF($M6&gt;Skew!$C$15,Skew!$A$15,IF($M6&gt;Skew!$C$16,Skew!$A$16,Skew!$A$17)
)))))))))))))))</f>
        <v>Medium skew</v>
      </c>
      <c r="P6" s="22">
        <f>IF(M6="","",MATCH(O6,Skew!$A$3:$A$17,0))</f>
        <v>7</v>
      </c>
      <c r="Q6" s="22">
        <f t="shared" si="0"/>
        <v>20.625</v>
      </c>
      <c r="R6" s="24" t="s">
        <v>37</v>
      </c>
      <c r="S6" s="22">
        <f>IF(OR(M6="",R6=""),"",MATCH(R6,Confidence!$A$3:$A$12,0))</f>
        <v>6</v>
      </c>
      <c r="T6" s="25">
        <f t="shared" si="1"/>
        <v>1.75</v>
      </c>
      <c r="U6" s="25">
        <f t="shared" si="2"/>
        <v>4</v>
      </c>
      <c r="V6" s="22"/>
      <c r="W6" s="102">
        <f t="shared" si="3"/>
        <v>16.955625000000001</v>
      </c>
      <c r="X6" s="102">
        <f t="shared" si="4"/>
        <v>3.3206250000000002</v>
      </c>
      <c r="Y6" s="37">
        <f t="shared" si="5"/>
        <v>11.026550390625001</v>
      </c>
      <c r="Z6" s="115">
        <v>20</v>
      </c>
      <c r="AA6" s="204">
        <f>IF(AND(G6&gt;0,H6&gt;0,I6&gt;0,T6&gt;0,U6&gt;0,Z6&gt;0,NOT(R6="")),ABS(VLOOKUP($Z$1,VLookups!$A$30:$B$31,2,FALSE)-_xlfn.BETA.DIST(Z6,IF(N6="L",U6,T6),IF(N6="L",T6,U6),TRUE,G6,I6)),"")</f>
        <v>0.80998354260813121</v>
      </c>
      <c r="AB6" s="112">
        <f>IF(OR($T6="",$U6=""),"",_xlfn.BETA.INV(ABS(VLOOKUP($Z$1,VLookups!$A$30:$B$31,2,FALSE)-AB$3),IF($N6="L",$U6,$T6),IF($N6="L",$T6,$U6),$G6,$I6))</f>
        <v>19.849466728444018</v>
      </c>
      <c r="AC6" s="113">
        <f>IF(OR($T6="",$U6=""),"",_xlfn.BETA.INV(ABS(VLOOKUP($Z$1,VLookups!$A$30:$B$31,2,FALSE)-AC$3),IF($N6="L",$U6,$T6),IF($N6="L",$T6,$U6),$G6,$I6))</f>
        <v>23.114806312644451</v>
      </c>
      <c r="AD6" s="112">
        <f>IF(OR($T6="",$U6=""),"",_xlfn.BETA.INV(ABS(VLOOKUP($Z$1,VLookups!$A$30:$B$31,2,FALSE)-AD$3),IF($N6="L",$U6,$T6),IF($N6="L",$T6,$U6),$G6,$I6))</f>
        <v>12.923412408752363</v>
      </c>
      <c r="AE6" s="113">
        <f>IF(OR($T6="",$U6=""),"",_xlfn.BETA.INV(ABS(VLOOKUP($Z$1,VLookups!$A$30:$B$31,2,FALSE)-AE$3),IF($N6="L",$U6,$T6),IF($N6="L",$T6,$U6),$G6,$I6))</f>
        <v>13.88768575573863</v>
      </c>
      <c r="AF6" s="112">
        <f>IF(OR($T6="",$U6=""),"",_xlfn.BETA.INV(ABS(VLOOKUP($Z$1,VLookups!$A$30:$B$31,2,FALSE)-AF$3),IF($N6="L",$U6,$T6),IF($N6="L",$T6,$U6),$G6,$I6))</f>
        <v>14.761749176125972</v>
      </c>
      <c r="AG6" s="113">
        <f>IF(OR($T6="",$U6=""),"",_xlfn.BETA.INV(ABS(VLOOKUP($Z$1,VLookups!$A$30:$B$31,2,FALSE)-AG$3),IF($N6="L",$U6,$T6),IF($N6="L",$T6,$U6),$G6,$I6))</f>
        <v>15.621477839963564</v>
      </c>
      <c r="AH6" s="112">
        <f>IF(OR($T6="",$U6=""),"",_xlfn.BETA.INV(ABS(VLOOKUP($Z$1,VLookups!$A$30:$B$31,2,FALSE)-AH$3),IF($N6="L",$U6,$T6),IF($N6="L",$T6,$U6),$G6,$I6))</f>
        <v>16.5090053085706</v>
      </c>
      <c r="AI6" s="113">
        <f>IF(OR($T6="",$U6=""),"",_xlfn.BETA.INV(ABS(VLOOKUP($Z$1,VLookups!$A$30:$B$31,2,FALSE)-AI$3),IF($N6="L",$U6,$T6),IF($N6="L",$T6,$U6),$G6,$I6))</f>
        <v>17.464343658187889</v>
      </c>
      <c r="AJ6" s="112">
        <f>IF(OR($T6="",$U6=""),"",_xlfn.BETA.INV(ABS(VLOOKUP($Z$1,VLookups!$A$30:$B$31,2,FALSE)-AJ$3),IF($N6="L",$U6,$T6),IF($N6="L",$T6,$U6),$G6,$I6))</f>
        <v>18.543021544061347</v>
      </c>
      <c r="AK6" s="113">
        <f>IF(OR($T6="",$U6=""),"",_xlfn.BETA.INV(ABS(VLOOKUP($Z$1,VLookups!$A$30:$B$31,2,FALSE)-AK$3),IF($N6="L",$U6,$T6),IF($N6="L",$T6,$U6),$G6,$I6))</f>
        <v>19.849466728444018</v>
      </c>
      <c r="AL6" s="112">
        <f>IF(OR($T6="",$U6=""),"",_xlfn.BETA.INV(ABS(VLOOKUP($Z$1,VLookups!$A$30:$B$31,2,FALSE)-AL$3),IF($N6="L",$U6,$T6),IF($N6="L",$T6,$U6),$G6,$I6))</f>
        <v>21.669597240086627</v>
      </c>
      <c r="AM6" s="113">
        <f>IF(OR($T6="",$U6=""),"",_xlfn.BETA.INV(ABS(VLOOKUP($Z$1,VLookups!$A$30:$B$31,2,FALSE)-AM$3),IF($N6="L",$U6,$T6),IF($N6="L",$T6,$U6),$G6,$I6))</f>
        <v>25.511356951320813</v>
      </c>
      <c r="AN6" s="15"/>
      <c r="AO6" s="194">
        <f t="shared" si="21"/>
        <v>9.375E-2</v>
      </c>
      <c r="AP6" s="192">
        <f t="shared" si="22"/>
        <v>11.25</v>
      </c>
      <c r="AQ6" s="177">
        <f t="shared" ref="AQ6" si="26">IF(ISNONTEXT($AO6),AP6+$AO6,"")</f>
        <v>11.34375</v>
      </c>
      <c r="AR6" s="177">
        <f t="shared" si="6"/>
        <v>11.4375</v>
      </c>
      <c r="AS6" s="177">
        <f t="shared" si="6"/>
        <v>11.53125</v>
      </c>
      <c r="AT6" s="177">
        <f t="shared" si="6"/>
        <v>11.625</v>
      </c>
      <c r="AU6" s="177">
        <f t="shared" si="6"/>
        <v>11.71875</v>
      </c>
      <c r="AV6" s="177">
        <f t="shared" si="6"/>
        <v>11.8125</v>
      </c>
      <c r="AW6" s="177">
        <f t="shared" si="6"/>
        <v>11.90625</v>
      </c>
      <c r="AX6" s="177">
        <f t="shared" si="6"/>
        <v>12</v>
      </c>
      <c r="AY6" s="177">
        <f t="shared" si="6"/>
        <v>12.09375</v>
      </c>
      <c r="AZ6" s="177">
        <f t="shared" si="6"/>
        <v>12.1875</v>
      </c>
      <c r="BA6" s="177">
        <f t="shared" si="6"/>
        <v>12.28125</v>
      </c>
      <c r="BB6" s="177">
        <f t="shared" si="6"/>
        <v>12.375</v>
      </c>
      <c r="BC6" s="177">
        <f t="shared" si="6"/>
        <v>12.46875</v>
      </c>
      <c r="BD6" s="177">
        <f t="shared" si="6"/>
        <v>12.5625</v>
      </c>
      <c r="BE6" s="177">
        <f t="shared" si="6"/>
        <v>12.65625</v>
      </c>
      <c r="BF6" s="177">
        <f t="shared" si="6"/>
        <v>12.75</v>
      </c>
      <c r="BG6" s="177">
        <f t="shared" si="6"/>
        <v>12.84375</v>
      </c>
      <c r="BH6" s="177">
        <f t="shared" si="6"/>
        <v>12.9375</v>
      </c>
      <c r="BI6" s="177">
        <f t="shared" si="6"/>
        <v>13.03125</v>
      </c>
      <c r="BJ6" s="177">
        <f t="shared" si="6"/>
        <v>13.125</v>
      </c>
      <c r="BK6" s="177">
        <f t="shared" si="6"/>
        <v>13.21875</v>
      </c>
      <c r="BL6" s="177">
        <f t="shared" si="6"/>
        <v>13.3125</v>
      </c>
      <c r="BM6" s="177">
        <f t="shared" si="6"/>
        <v>13.40625</v>
      </c>
      <c r="BN6" s="177">
        <f t="shared" si="6"/>
        <v>13.5</v>
      </c>
      <c r="BO6" s="177">
        <f t="shared" si="6"/>
        <v>13.59375</v>
      </c>
      <c r="BP6" s="177">
        <f t="shared" si="6"/>
        <v>13.6875</v>
      </c>
      <c r="BQ6" s="177">
        <f t="shared" si="6"/>
        <v>13.78125</v>
      </c>
      <c r="BR6" s="177">
        <f t="shared" si="6"/>
        <v>13.875</v>
      </c>
      <c r="BS6" s="177">
        <f t="shared" si="6"/>
        <v>13.96875</v>
      </c>
      <c r="BT6" s="177">
        <f t="shared" si="6"/>
        <v>14.0625</v>
      </c>
      <c r="BU6" s="177">
        <f t="shared" si="6"/>
        <v>14.15625</v>
      </c>
      <c r="BV6" s="177">
        <f t="shared" si="6"/>
        <v>14.25</v>
      </c>
      <c r="BW6" s="177">
        <f t="shared" si="6"/>
        <v>14.34375</v>
      </c>
      <c r="BX6" s="177">
        <f t="shared" si="6"/>
        <v>14.4375</v>
      </c>
      <c r="BY6" s="177">
        <f t="shared" si="6"/>
        <v>14.53125</v>
      </c>
      <c r="BZ6" s="177">
        <f t="shared" si="6"/>
        <v>14.625</v>
      </c>
      <c r="CA6" s="177">
        <f t="shared" si="6"/>
        <v>14.71875</v>
      </c>
      <c r="CB6" s="177">
        <f t="shared" si="6"/>
        <v>14.8125</v>
      </c>
      <c r="CC6" s="177">
        <f t="shared" si="6"/>
        <v>14.90625</v>
      </c>
      <c r="CD6" s="177">
        <f t="shared" si="6"/>
        <v>15</v>
      </c>
      <c r="CE6" s="177">
        <f t="shared" si="6"/>
        <v>15.09375</v>
      </c>
      <c r="CF6" s="177">
        <f t="shared" si="6"/>
        <v>15.1875</v>
      </c>
      <c r="CG6" s="177">
        <f t="shared" si="6"/>
        <v>15.28125</v>
      </c>
      <c r="CH6" s="177">
        <f t="shared" si="6"/>
        <v>15.375</v>
      </c>
      <c r="CI6" s="177">
        <f t="shared" si="6"/>
        <v>15.46875</v>
      </c>
      <c r="CJ6" s="177">
        <f t="shared" si="6"/>
        <v>15.5625</v>
      </c>
      <c r="CK6" s="177">
        <f t="shared" si="6"/>
        <v>15.65625</v>
      </c>
      <c r="CL6" s="177">
        <f t="shared" si="6"/>
        <v>15.75</v>
      </c>
      <c r="CM6" s="177">
        <f t="shared" si="6"/>
        <v>15.84375</v>
      </c>
      <c r="CN6" s="177">
        <f t="shared" si="6"/>
        <v>15.9375</v>
      </c>
      <c r="CO6" s="177">
        <f t="shared" si="6"/>
        <v>16.03125</v>
      </c>
      <c r="CP6" s="177">
        <f t="shared" si="6"/>
        <v>16.125</v>
      </c>
      <c r="CQ6" s="177">
        <f t="shared" si="6"/>
        <v>16.21875</v>
      </c>
      <c r="CR6" s="177">
        <f t="shared" si="6"/>
        <v>16.3125</v>
      </c>
      <c r="CS6" s="177">
        <f t="shared" si="6"/>
        <v>16.40625</v>
      </c>
      <c r="CT6" s="177">
        <f t="shared" si="6"/>
        <v>16.5</v>
      </c>
      <c r="CU6" s="177">
        <f t="shared" si="6"/>
        <v>16.59375</v>
      </c>
      <c r="CV6" s="177">
        <f t="shared" si="6"/>
        <v>16.6875</v>
      </c>
      <c r="CW6" s="177">
        <f t="shared" si="6"/>
        <v>16.78125</v>
      </c>
      <c r="CX6" s="177">
        <f t="shared" si="6"/>
        <v>16.875</v>
      </c>
      <c r="CY6" s="177">
        <f t="shared" si="6"/>
        <v>16.96875</v>
      </c>
      <c r="CZ6" s="177">
        <f t="shared" si="6"/>
        <v>17.0625</v>
      </c>
      <c r="DA6" s="177">
        <f t="shared" si="6"/>
        <v>17.15625</v>
      </c>
      <c r="DB6" s="177">
        <f t="shared" si="6"/>
        <v>17.25</v>
      </c>
      <c r="DC6" s="177">
        <f t="shared" si="6"/>
        <v>17.34375</v>
      </c>
      <c r="DD6" s="177">
        <f t="shared" si="7"/>
        <v>17.4375</v>
      </c>
      <c r="DE6" s="177">
        <f t="shared" si="7"/>
        <v>17.53125</v>
      </c>
      <c r="DF6" s="177">
        <f t="shared" si="7"/>
        <v>17.625</v>
      </c>
      <c r="DG6" s="177">
        <f t="shared" si="7"/>
        <v>17.71875</v>
      </c>
      <c r="DH6" s="177">
        <f t="shared" si="7"/>
        <v>17.8125</v>
      </c>
      <c r="DI6" s="177">
        <f t="shared" si="7"/>
        <v>17.90625</v>
      </c>
      <c r="DJ6" s="177">
        <f t="shared" si="7"/>
        <v>18</v>
      </c>
      <c r="DK6" s="177">
        <f t="shared" si="7"/>
        <v>18.09375</v>
      </c>
      <c r="DL6" s="177">
        <f t="shared" si="7"/>
        <v>18.1875</v>
      </c>
      <c r="DM6" s="177">
        <f t="shared" si="7"/>
        <v>18.28125</v>
      </c>
      <c r="DN6" s="177">
        <f t="shared" si="7"/>
        <v>18.375</v>
      </c>
      <c r="DO6" s="177">
        <f t="shared" si="7"/>
        <v>18.46875</v>
      </c>
      <c r="DP6" s="177">
        <f t="shared" si="7"/>
        <v>18.5625</v>
      </c>
      <c r="DQ6" s="177">
        <f t="shared" si="7"/>
        <v>18.65625</v>
      </c>
      <c r="DR6" s="177">
        <f t="shared" si="7"/>
        <v>18.75</v>
      </c>
      <c r="DS6" s="177">
        <f t="shared" si="7"/>
        <v>18.84375</v>
      </c>
      <c r="DT6" s="177">
        <f t="shared" si="7"/>
        <v>18.9375</v>
      </c>
      <c r="DU6" s="177">
        <f t="shared" si="7"/>
        <v>19.03125</v>
      </c>
      <c r="DV6" s="177">
        <f t="shared" si="7"/>
        <v>19.125</v>
      </c>
      <c r="DW6" s="177">
        <f t="shared" si="7"/>
        <v>19.21875</v>
      </c>
      <c r="DX6" s="177">
        <f t="shared" si="7"/>
        <v>19.3125</v>
      </c>
      <c r="DY6" s="177">
        <f t="shared" si="7"/>
        <v>19.40625</v>
      </c>
      <c r="DZ6" s="177">
        <f t="shared" si="7"/>
        <v>19.5</v>
      </c>
      <c r="EA6" s="177">
        <f t="shared" si="7"/>
        <v>19.59375</v>
      </c>
      <c r="EB6" s="177">
        <f t="shared" si="7"/>
        <v>19.6875</v>
      </c>
      <c r="EC6" s="177">
        <f t="shared" si="7"/>
        <v>19.78125</v>
      </c>
      <c r="ED6" s="177">
        <f t="shared" si="7"/>
        <v>19.875</v>
      </c>
      <c r="EE6" s="177">
        <f t="shared" si="7"/>
        <v>19.96875</v>
      </c>
      <c r="EF6" s="177">
        <f t="shared" si="7"/>
        <v>20.0625</v>
      </c>
      <c r="EG6" s="177">
        <f t="shared" si="7"/>
        <v>20.15625</v>
      </c>
      <c r="EH6" s="177">
        <f t="shared" si="7"/>
        <v>20.25</v>
      </c>
      <c r="EI6" s="177">
        <f t="shared" si="7"/>
        <v>20.34375</v>
      </c>
      <c r="EJ6" s="177">
        <f t="shared" si="7"/>
        <v>20.4375</v>
      </c>
      <c r="EK6" s="177">
        <f t="shared" si="7"/>
        <v>20.53125</v>
      </c>
      <c r="EL6" s="177">
        <f t="shared" si="7"/>
        <v>20.625</v>
      </c>
      <c r="EM6" s="177">
        <f t="shared" si="7"/>
        <v>20.71875</v>
      </c>
      <c r="EN6" s="177">
        <f t="shared" si="7"/>
        <v>20.8125</v>
      </c>
      <c r="EO6" s="177">
        <f t="shared" si="7"/>
        <v>20.90625</v>
      </c>
      <c r="EP6" s="177">
        <f t="shared" si="7"/>
        <v>21</v>
      </c>
      <c r="EQ6" s="177">
        <f t="shared" si="7"/>
        <v>21.09375</v>
      </c>
      <c r="ER6" s="177">
        <f t="shared" si="7"/>
        <v>21.1875</v>
      </c>
      <c r="ES6" s="177">
        <f t="shared" si="7"/>
        <v>21.28125</v>
      </c>
      <c r="ET6" s="177">
        <f t="shared" si="7"/>
        <v>21.375</v>
      </c>
      <c r="EU6" s="177">
        <f t="shared" si="7"/>
        <v>21.46875</v>
      </c>
      <c r="EV6" s="177">
        <f t="shared" si="7"/>
        <v>21.5625</v>
      </c>
      <c r="EW6" s="177">
        <f t="shared" si="7"/>
        <v>21.65625</v>
      </c>
      <c r="EX6" s="177">
        <f t="shared" si="7"/>
        <v>21.75</v>
      </c>
      <c r="EY6" s="177">
        <f t="shared" si="7"/>
        <v>21.84375</v>
      </c>
      <c r="EZ6" s="177">
        <f t="shared" si="7"/>
        <v>21.9375</v>
      </c>
      <c r="FA6" s="177">
        <f t="shared" si="7"/>
        <v>22.03125</v>
      </c>
      <c r="FB6" s="177">
        <f t="shared" si="7"/>
        <v>22.125</v>
      </c>
      <c r="FC6" s="177">
        <f t="shared" si="7"/>
        <v>22.21875</v>
      </c>
      <c r="FD6" s="177">
        <f t="shared" si="7"/>
        <v>22.3125</v>
      </c>
      <c r="FE6" s="177">
        <f t="shared" si="7"/>
        <v>22.40625</v>
      </c>
      <c r="FF6" s="177">
        <f t="shared" si="7"/>
        <v>22.5</v>
      </c>
      <c r="FG6" s="177">
        <f t="shared" si="7"/>
        <v>22.59375</v>
      </c>
      <c r="FH6" s="177">
        <f t="shared" si="7"/>
        <v>22.6875</v>
      </c>
      <c r="FI6" s="177">
        <f t="shared" si="7"/>
        <v>22.78125</v>
      </c>
      <c r="FJ6" s="177">
        <f t="shared" si="7"/>
        <v>22.875</v>
      </c>
      <c r="FK6" s="177">
        <f t="shared" si="7"/>
        <v>22.96875</v>
      </c>
      <c r="FL6" s="177">
        <f t="shared" si="7"/>
        <v>23.0625</v>
      </c>
      <c r="FM6" s="177">
        <f t="shared" si="7"/>
        <v>23.15625</v>
      </c>
      <c r="FN6" s="177">
        <f t="shared" si="7"/>
        <v>23.25</v>
      </c>
      <c r="FO6" s="177">
        <f t="shared" si="7"/>
        <v>23.34375</v>
      </c>
      <c r="FP6" s="177">
        <f t="shared" si="8"/>
        <v>23.4375</v>
      </c>
      <c r="FQ6" s="177">
        <f t="shared" si="8"/>
        <v>23.53125</v>
      </c>
      <c r="FR6" s="177">
        <f t="shared" si="8"/>
        <v>23.625</v>
      </c>
      <c r="FS6" s="177">
        <f t="shared" si="8"/>
        <v>23.71875</v>
      </c>
      <c r="FT6" s="177">
        <f t="shared" si="8"/>
        <v>23.8125</v>
      </c>
      <c r="FU6" s="177">
        <f t="shared" si="8"/>
        <v>23.90625</v>
      </c>
      <c r="FV6" s="177">
        <f t="shared" si="8"/>
        <v>24</v>
      </c>
      <c r="FW6" s="177">
        <f t="shared" si="8"/>
        <v>24.09375</v>
      </c>
      <c r="FX6" s="177">
        <f t="shared" si="8"/>
        <v>24.1875</v>
      </c>
      <c r="FY6" s="177">
        <f t="shared" si="8"/>
        <v>24.28125</v>
      </c>
      <c r="FZ6" s="177">
        <f t="shared" si="8"/>
        <v>24.375</v>
      </c>
      <c r="GA6" s="177">
        <f t="shared" si="8"/>
        <v>24.46875</v>
      </c>
      <c r="GB6" s="177">
        <f t="shared" si="8"/>
        <v>24.5625</v>
      </c>
      <c r="GC6" s="177">
        <f t="shared" si="8"/>
        <v>24.65625</v>
      </c>
      <c r="GD6" s="177">
        <f t="shared" si="8"/>
        <v>24.75</v>
      </c>
      <c r="GE6" s="177">
        <f t="shared" si="8"/>
        <v>24.84375</v>
      </c>
      <c r="GF6" s="177">
        <f t="shared" si="8"/>
        <v>24.9375</v>
      </c>
      <c r="GG6" s="177">
        <f t="shared" si="8"/>
        <v>25.03125</v>
      </c>
      <c r="GH6" s="177">
        <f t="shared" si="8"/>
        <v>25.125</v>
      </c>
      <c r="GI6" s="177">
        <f t="shared" si="8"/>
        <v>25.21875</v>
      </c>
      <c r="GJ6" s="177">
        <f t="shared" si="8"/>
        <v>25.3125</v>
      </c>
      <c r="GK6" s="177">
        <f t="shared" si="8"/>
        <v>25.40625</v>
      </c>
      <c r="GL6" s="177">
        <f t="shared" si="8"/>
        <v>25.5</v>
      </c>
      <c r="GM6" s="177">
        <f t="shared" si="8"/>
        <v>25.59375</v>
      </c>
      <c r="GN6" s="177">
        <f t="shared" si="8"/>
        <v>25.6875</v>
      </c>
      <c r="GO6" s="177">
        <f t="shared" si="8"/>
        <v>25.78125</v>
      </c>
      <c r="GP6" s="177">
        <f t="shared" si="8"/>
        <v>25.875</v>
      </c>
      <c r="GQ6" s="177">
        <f t="shared" si="8"/>
        <v>25.96875</v>
      </c>
      <c r="GR6" s="177">
        <f t="shared" si="8"/>
        <v>26.0625</v>
      </c>
      <c r="GS6" s="177">
        <f t="shared" si="8"/>
        <v>26.15625</v>
      </c>
      <c r="GT6" s="177">
        <f t="shared" si="8"/>
        <v>26.25</v>
      </c>
      <c r="GU6" s="177">
        <f t="shared" si="8"/>
        <v>26.34375</v>
      </c>
      <c r="GV6" s="177">
        <f t="shared" si="8"/>
        <v>26.4375</v>
      </c>
      <c r="GW6" s="177">
        <f t="shared" si="8"/>
        <v>26.53125</v>
      </c>
      <c r="GX6" s="177">
        <f t="shared" si="8"/>
        <v>26.625</v>
      </c>
      <c r="GY6" s="177">
        <f t="shared" si="8"/>
        <v>26.71875</v>
      </c>
      <c r="GZ6" s="177">
        <f t="shared" si="8"/>
        <v>26.8125</v>
      </c>
      <c r="HA6" s="177">
        <f t="shared" si="8"/>
        <v>26.90625</v>
      </c>
      <c r="HB6" s="177">
        <f t="shared" si="8"/>
        <v>27</v>
      </c>
      <c r="HC6" s="177">
        <f t="shared" si="8"/>
        <v>27.09375</v>
      </c>
      <c r="HD6" s="177">
        <f t="shared" si="8"/>
        <v>27.1875</v>
      </c>
      <c r="HE6" s="177">
        <f t="shared" si="8"/>
        <v>27.28125</v>
      </c>
      <c r="HF6" s="177">
        <f t="shared" si="8"/>
        <v>27.375</v>
      </c>
      <c r="HG6" s="177">
        <f t="shared" si="8"/>
        <v>27.46875</v>
      </c>
      <c r="HH6" s="177">
        <f t="shared" si="8"/>
        <v>27.5625</v>
      </c>
      <c r="HI6" s="177">
        <f t="shared" si="8"/>
        <v>27.65625</v>
      </c>
      <c r="HJ6" s="177">
        <f t="shared" si="8"/>
        <v>27.75</v>
      </c>
      <c r="HK6" s="177">
        <f t="shared" si="8"/>
        <v>27.84375</v>
      </c>
      <c r="HL6" s="177">
        <f t="shared" si="8"/>
        <v>27.9375</v>
      </c>
      <c r="HM6" s="177">
        <f t="shared" si="8"/>
        <v>28.03125</v>
      </c>
      <c r="HN6" s="177">
        <f t="shared" si="8"/>
        <v>28.125</v>
      </c>
      <c r="HO6" s="177">
        <f t="shared" si="8"/>
        <v>28.21875</v>
      </c>
      <c r="HP6" s="177">
        <f t="shared" si="8"/>
        <v>28.3125</v>
      </c>
      <c r="HQ6" s="177">
        <f t="shared" si="8"/>
        <v>28.40625</v>
      </c>
      <c r="HR6" s="177">
        <f t="shared" si="8"/>
        <v>28.5</v>
      </c>
      <c r="HS6" s="177">
        <f t="shared" si="8"/>
        <v>28.59375</v>
      </c>
      <c r="HT6" s="177">
        <f t="shared" si="8"/>
        <v>28.6875</v>
      </c>
      <c r="HU6" s="177">
        <f t="shared" si="8"/>
        <v>28.78125</v>
      </c>
      <c r="HV6" s="177">
        <f t="shared" si="8"/>
        <v>28.875</v>
      </c>
      <c r="HW6" s="177">
        <f t="shared" si="8"/>
        <v>28.96875</v>
      </c>
      <c r="HX6" s="177">
        <f t="shared" si="8"/>
        <v>29.0625</v>
      </c>
      <c r="HY6" s="177">
        <f t="shared" si="8"/>
        <v>29.15625</v>
      </c>
      <c r="HZ6" s="177">
        <f t="shared" si="8"/>
        <v>29.25</v>
      </c>
      <c r="IA6" s="177">
        <f t="shared" si="8"/>
        <v>29.34375</v>
      </c>
      <c r="IB6" s="177">
        <f t="shared" si="9"/>
        <v>29.4375</v>
      </c>
      <c r="IC6" s="177">
        <f t="shared" si="9"/>
        <v>29.53125</v>
      </c>
      <c r="ID6" s="177">
        <f t="shared" si="9"/>
        <v>29.625</v>
      </c>
      <c r="IE6" s="177">
        <f t="shared" si="9"/>
        <v>29.71875</v>
      </c>
      <c r="IF6" s="177">
        <f t="shared" si="9"/>
        <v>29.8125</v>
      </c>
      <c r="IG6" s="177">
        <f t="shared" si="9"/>
        <v>29.90625</v>
      </c>
      <c r="IH6" s="192">
        <f t="shared" si="10"/>
        <v>29.998999999999999</v>
      </c>
      <c r="II6" s="193">
        <f t="shared" si="11"/>
        <v>0</v>
      </c>
      <c r="IJ6" s="193">
        <f t="shared" si="12"/>
        <v>1.4113666236358631E-2</v>
      </c>
      <c r="IK6" s="193">
        <f t="shared" si="12"/>
        <v>2.3380224726949898E-2</v>
      </c>
      <c r="IL6" s="193">
        <f t="shared" si="12"/>
        <v>3.1211901897274689E-2</v>
      </c>
      <c r="IM6" s="193">
        <f t="shared" si="12"/>
        <v>3.8141153324678052E-2</v>
      </c>
      <c r="IN6" s="193">
        <f t="shared" si="12"/>
        <v>4.4402962955434049E-2</v>
      </c>
      <c r="IO6" s="193">
        <f t="shared" si="12"/>
        <v>5.0130177373333237E-2</v>
      </c>
      <c r="IP6" s="193">
        <f t="shared" si="12"/>
        <v>5.5408458850584132E-2</v>
      </c>
      <c r="IQ6" s="193">
        <f t="shared" si="12"/>
        <v>6.0297844858346987E-2</v>
      </c>
      <c r="IR6" s="193">
        <f t="shared" si="12"/>
        <v>6.4842925043754815E-2</v>
      </c>
      <c r="IS6" s="193">
        <f t="shared" si="12"/>
        <v>6.9078264274469475E-2</v>
      </c>
      <c r="IT6" s="193">
        <f t="shared" si="12"/>
        <v>7.3031553698445995E-2</v>
      </c>
      <c r="IU6" s="193">
        <f t="shared" si="12"/>
        <v>7.672556513927653E-2</v>
      </c>
      <c r="IV6" s="193">
        <f t="shared" si="12"/>
        <v>8.0179426865053041E-2</v>
      </c>
      <c r="IW6" s="193">
        <f t="shared" si="12"/>
        <v>8.3409491410979295E-2</v>
      </c>
      <c r="IX6" s="193">
        <f t="shared" si="12"/>
        <v>8.6429946302992153E-2</v>
      </c>
      <c r="IY6" s="193">
        <f t="shared" si="12"/>
        <v>8.9253256280707585E-2</v>
      </c>
      <c r="IZ6" s="193">
        <f t="shared" si="12"/>
        <v>9.1890491381152517E-2</v>
      </c>
      <c r="JA6" s="193">
        <f t="shared" si="12"/>
        <v>9.4351575494291337E-2</v>
      </c>
      <c r="JB6" s="193">
        <f t="shared" si="12"/>
        <v>9.664547813674966E-2</v>
      </c>
      <c r="JC6" s="193">
        <f t="shared" si="12"/>
        <v>9.8780364809926191E-2</v>
      </c>
      <c r="JD6" s="193">
        <f t="shared" si="12"/>
        <v>0.10076371657652837</v>
      </c>
      <c r="JE6" s="193">
        <f t="shared" si="12"/>
        <v>0.10260242637336944</v>
      </c>
      <c r="JF6" s="193">
        <f t="shared" si="12"/>
        <v>0.10430287747715758</v>
      </c>
      <c r="JG6" s="193">
        <f t="shared" si="12"/>
        <v>0.10587100809316143</v>
      </c>
      <c r="JH6" s="193">
        <f t="shared" si="12"/>
        <v>0.10731236502127361</v>
      </c>
      <c r="JI6" s="193">
        <f t="shared" si="12"/>
        <v>0.10863214862915499</v>
      </c>
      <c r="JJ6" s="193">
        <f t="shared" si="12"/>
        <v>0.10983525083659716</v>
      </c>
      <c r="JK6" s="193">
        <f t="shared" si="12"/>
        <v>0.11092628742876519</v>
      </c>
      <c r="JL6" s="193">
        <f t="shared" si="12"/>
        <v>0.11190962572806042</v>
      </c>
      <c r="JM6" s="193">
        <f t="shared" si="12"/>
        <v>0.1127894084372741</v>
      </c>
      <c r="JN6" s="193">
        <f t="shared" si="12"/>
        <v>0.11356957430123596</v>
      </c>
      <c r="JO6" s="193">
        <f t="shared" si="12"/>
        <v>0.11425387610674327</v>
      </c>
      <c r="JP6" s="193">
        <f t="shared" si="12"/>
        <v>0.11484589644150141</v>
      </c>
      <c r="JQ6" s="193">
        <f t="shared" si="12"/>
        <v>0.11534906155512324</v>
      </c>
      <c r="JR6" s="193">
        <f t="shared" si="12"/>
        <v>0.11576665360380912</v>
      </c>
      <c r="JS6" s="193">
        <f t="shared" si="12"/>
        <v>0.11610182151138339</v>
      </c>
      <c r="JT6" s="193">
        <f t="shared" si="12"/>
        <v>0.11635759064008032</v>
      </c>
      <c r="JU6" s="193">
        <f t="shared" si="12"/>
        <v>0.11653687143273184</v>
      </c>
      <c r="JV6" s="193">
        <f t="shared" si="12"/>
        <v>0.11664246716219666</v>
      </c>
      <c r="JW6" s="193">
        <f t="shared" si="12"/>
        <v>0.11667708090275444</v>
      </c>
      <c r="JX6" s="193">
        <f t="shared" si="12"/>
        <v>0.11664332182081646</v>
      </c>
      <c r="JY6" s="193">
        <f t="shared" si="12"/>
        <v>0.11654371086793179</v>
      </c>
      <c r="JZ6" s="193">
        <f t="shared" si="12"/>
        <v>0.11638068594712278</v>
      </c>
      <c r="KA6" s="193">
        <f t="shared" si="12"/>
        <v>0.11615660661360196</v>
      </c>
      <c r="KB6" s="193">
        <f t="shared" si="12"/>
        <v>0.11587375836254604</v>
      </c>
      <c r="KC6" s="193">
        <f t="shared" si="12"/>
        <v>0.11553435654954324</v>
      </c>
      <c r="KD6" s="193">
        <f t="shared" si="12"/>
        <v>0.11514054998335339</v>
      </c>
      <c r="KE6" s="193">
        <f t="shared" si="12"/>
        <v>0.11469442422554342</v>
      </c>
      <c r="KF6" s="193">
        <f t="shared" si="12"/>
        <v>0.1141980046272274</v>
      </c>
      <c r="KG6" s="193">
        <f t="shared" si="12"/>
        <v>0.11365325912943447</v>
      </c>
      <c r="KH6" s="193">
        <f t="shared" si="12"/>
        <v>0.11306210085044038</v>
      </c>
      <c r="KI6" s="193">
        <f t="shared" si="12"/>
        <v>0.11242639048065485</v>
      </c>
      <c r="KJ6" s="193">
        <f t="shared" si="12"/>
        <v>0.11174793850328178</v>
      </c>
      <c r="KK6" s="193">
        <f t="shared" si="12"/>
        <v>0.11102850725691137</v>
      </c>
      <c r="KL6" s="193">
        <f t="shared" si="12"/>
        <v>0.11026981285441229</v>
      </c>
      <c r="KM6" s="193">
        <f t="shared" si="12"/>
        <v>0.10947352697093048</v>
      </c>
      <c r="KN6" s="193">
        <f t="shared" si="12"/>
        <v>0.10864127851243498</v>
      </c>
      <c r="KO6" s="193">
        <f t="shared" si="12"/>
        <v>0.10777465517505291</v>
      </c>
      <c r="KP6" s="193">
        <f t="shared" si="12"/>
        <v>0.10687520490438426</v>
      </c>
      <c r="KQ6" s="193">
        <f t="shared" si="12"/>
        <v>0.10594443726305676</v>
      </c>
      <c r="KR6" s="193">
        <f t="shared" si="12"/>
        <v>0.10498382471396453</v>
      </c>
      <c r="KS6" s="193">
        <f t="shared" si="12"/>
        <v>0.1039948038259062</v>
      </c>
      <c r="KT6" s="193">
        <f t="shared" si="12"/>
        <v>0.10297877640769615</v>
      </c>
      <c r="KU6" s="193">
        <f t="shared" si="12"/>
        <v>0.10193711057624945</v>
      </c>
      <c r="KV6" s="193">
        <f t="shared" si="13"/>
        <v>0.10087114176363186</v>
      </c>
      <c r="KW6" s="193">
        <f t="shared" si="13"/>
        <v>9.9782173667611468E-2</v>
      </c>
      <c r="KX6" s="193">
        <f t="shared" si="13"/>
        <v>9.8671479149840438E-2</v>
      </c>
      <c r="KY6" s="193">
        <f t="shared" si="13"/>
        <v>9.7540301085432907E-2</v>
      </c>
      <c r="KZ6" s="193">
        <f t="shared" si="13"/>
        <v>9.6389853167376E-2</v>
      </c>
      <c r="LA6" s="193">
        <f t="shared" si="13"/>
        <v>9.5221320668917947E-2</v>
      </c>
      <c r="LB6" s="193">
        <f t="shared" si="13"/>
        <v>9.403586116681191E-2</v>
      </c>
      <c r="LC6" s="193">
        <f t="shared" si="13"/>
        <v>9.2834605228055783E-2</v>
      </c>
      <c r="LD6" s="193">
        <f t="shared" si="13"/>
        <v>9.1618657062551498E-2</v>
      </c>
      <c r="LE6" s="193">
        <f t="shared" si="13"/>
        <v>9.0389095143912856E-2</v>
      </c>
      <c r="LF6" s="193">
        <f t="shared" si="13"/>
        <v>8.9146972800473859E-2</v>
      </c>
      <c r="LG6" s="193">
        <f t="shared" si="13"/>
        <v>8.7893318778388269E-2</v>
      </c>
      <c r="LH6" s="193">
        <f t="shared" si="13"/>
        <v>8.6629137778565832E-2</v>
      </c>
      <c r="LI6" s="193">
        <f t="shared" si="13"/>
        <v>8.5355410969058007E-2</v>
      </c>
      <c r="LJ6" s="193">
        <f t="shared" si="13"/>
        <v>8.4073096474383491E-2</v>
      </c>
      <c r="LK6" s="193">
        <f t="shared" si="13"/>
        <v>8.2783129843176054E-2</v>
      </c>
      <c r="LL6" s="193">
        <f t="shared" si="13"/>
        <v>8.1486424495433432E-2</v>
      </c>
      <c r="LM6" s="193">
        <f t="shared" si="13"/>
        <v>8.0183872150556001E-2</v>
      </c>
      <c r="LN6" s="193">
        <f t="shared" si="13"/>
        <v>7.8876343237278157E-2</v>
      </c>
      <c r="LO6" s="193">
        <f t="shared" si="13"/>
        <v>7.7564687286518885E-2</v>
      </c>
      <c r="LP6" s="193">
        <f t="shared" si="13"/>
        <v>7.6249733308105222E-2</v>
      </c>
      <c r="LQ6" s="193">
        <f t="shared" si="13"/>
        <v>7.4932290152259787E-2</v>
      </c>
      <c r="LR6" s="193">
        <f t="shared" si="13"/>
        <v>7.3613146856680009E-2</v>
      </c>
      <c r="LS6" s="193">
        <f t="shared" si="13"/>
        <v>7.2293072979984552E-2</v>
      </c>
      <c r="LT6" s="193">
        <f t="shared" si="13"/>
        <v>7.0972818922248854E-2</v>
      </c>
      <c r="LU6" s="193">
        <f t="shared" si="13"/>
        <v>6.9653116233306639E-2</v>
      </c>
      <c r="LV6" s="193">
        <f t="shared" si="13"/>
        <v>6.8334677909449484E-2</v>
      </c>
      <c r="LW6" s="193">
        <f t="shared" si="13"/>
        <v>6.7018198679116653E-2</v>
      </c>
      <c r="LX6" s="193">
        <f t="shared" si="13"/>
        <v>6.5704355278130414E-2</v>
      </c>
      <c r="LY6" s="193">
        <f t="shared" si="13"/>
        <v>6.4393806714998045E-2</v>
      </c>
      <c r="LZ6" s="193">
        <f t="shared" si="13"/>
        <v>6.3087194526767809E-2</v>
      </c>
      <c r="MA6" s="193">
        <f t="shared" si="13"/>
        <v>6.1785143025899887E-2</v>
      </c>
      <c r="MB6" s="193">
        <f t="shared" si="13"/>
        <v>6.0488259538582209E-2</v>
      </c>
      <c r="MC6" s="193">
        <f t="shared" si="13"/>
        <v>5.9197134634898015E-2</v>
      </c>
      <c r="MD6" s="193">
        <f t="shared" si="13"/>
        <v>5.7912342351227011E-2</v>
      </c>
      <c r="ME6" s="193">
        <f t="shared" si="13"/>
        <v>5.6634440405240259E-2</v>
      </c>
      <c r="MF6" s="193">
        <f t="shared" si="13"/>
        <v>5.5363970403828386E-2</v>
      </c>
      <c r="MG6" s="193">
        <f t="shared" si="13"/>
        <v>5.4101458044282347E-2</v>
      </c>
      <c r="MH6" s="193">
        <f t="shared" si="13"/>
        <v>5.2847413309030394E-2</v>
      </c>
      <c r="MI6" s="193">
        <f t="shared" si="13"/>
        <v>5.1602330654215177E-2</v>
      </c>
      <c r="MJ6" s="193">
        <f t="shared" si="13"/>
        <v>5.0366689192381568E-2</v>
      </c>
      <c r="MK6" s="193">
        <f t="shared" si="13"/>
        <v>4.9140952869530033E-2</v>
      </c>
      <c r="ML6" s="193">
        <f t="shared" si="13"/>
        <v>4.7925570636776965E-2</v>
      </c>
      <c r="MM6" s="193">
        <f t="shared" si="13"/>
        <v>4.6720976616850193E-2</v>
      </c>
      <c r="MN6" s="193">
        <f t="shared" si="13"/>
        <v>4.5527590265636561E-2</v>
      </c>
      <c r="MO6" s="193">
        <f t="shared" si="13"/>
        <v>4.4345816528986365E-2</v>
      </c>
      <c r="MP6" s="193">
        <f t="shared" si="13"/>
        <v>4.3176045994969353E-2</v>
      </c>
      <c r="MQ6" s="193">
        <f t="shared" si="13"/>
        <v>4.2018655041767231E-2</v>
      </c>
      <c r="MR6" s="193">
        <f t="shared" si="13"/>
        <v>4.0874005981377311E-2</v>
      </c>
      <c r="MS6" s="193">
        <f t="shared" si="13"/>
        <v>3.9742447199294248E-2</v>
      </c>
      <c r="MT6" s="193">
        <f t="shared" si="13"/>
        <v>3.8624313290328192E-2</v>
      </c>
      <c r="MU6" s="193">
        <f t="shared" si="13"/>
        <v>3.7519925190709548E-2</v>
      </c>
      <c r="MV6" s="193">
        <f t="shared" si="13"/>
        <v>3.6429590306623363E-2</v>
      </c>
      <c r="MW6" s="193">
        <f t="shared" si="13"/>
        <v>3.5353602639310117E-2</v>
      </c>
      <c r="MX6" s="193">
        <f t="shared" si="13"/>
        <v>3.4292242906862093E-2</v>
      </c>
      <c r="MY6" s="193">
        <f t="shared" si="13"/>
        <v>3.3245778662839044E-2</v>
      </c>
      <c r="MZ6" s="193">
        <f t="shared" si="13"/>
        <v>3.2214464411821367E-2</v>
      </c>
      <c r="NA6" s="193">
        <f t="shared" si="13"/>
        <v>3.1198541722012401E-2</v>
      </c>
      <c r="NB6" s="193">
        <f t="shared" si="13"/>
        <v>3.0198239334997639E-2</v>
      </c>
      <c r="NC6" s="193">
        <f t="shared" si="13"/>
        <v>2.9213773272762544E-2</v>
      </c>
      <c r="ND6" s="193">
        <f t="shared" si="13"/>
        <v>2.8245346942067442E-2</v>
      </c>
      <c r="NE6" s="193">
        <f t="shared" si="13"/>
        <v>2.7293151236271646E-2</v>
      </c>
      <c r="NF6" s="193">
        <f t="shared" si="13"/>
        <v>2.6357364634696932E-2</v>
      </c>
      <c r="NG6" s="193">
        <f t="shared" si="13"/>
        <v>2.5438153299615143E-2</v>
      </c>
      <c r="NH6" s="193">
        <f t="shared" si="14"/>
        <v>2.4535671170941183E-2</v>
      </c>
      <c r="NI6" s="193">
        <f t="shared" si="14"/>
        <v>2.3650060058710117E-2</v>
      </c>
      <c r="NJ6" s="193">
        <f t="shared" si="14"/>
        <v>2.2781449733412014E-2</v>
      </c>
      <c r="NK6" s="193">
        <f t="shared" si="14"/>
        <v>2.1929958014256901E-2</v>
      </c>
      <c r="NL6" s="193">
        <f t="shared" si="14"/>
        <v>2.1095690855437655E-2</v>
      </c>
      <c r="NM6" s="193">
        <f t="shared" si="14"/>
        <v>2.027874243045677E-2</v>
      </c>
      <c r="NN6" s="193">
        <f t="shared" si="14"/>
        <v>1.9479195214579633E-2</v>
      </c>
      <c r="NO6" s="193">
        <f t="shared" si="14"/>
        <v>1.8697120065474741E-2</v>
      </c>
      <c r="NP6" s="193">
        <f t="shared" si="14"/>
        <v>1.7932576302098678E-2</v>
      </c>
      <c r="NQ6" s="193">
        <f t="shared" si="14"/>
        <v>1.7185611781881341E-2</v>
      </c>
      <c r="NR6" s="193">
        <f t="shared" si="14"/>
        <v>1.6456262976264558E-2</v>
      </c>
      <c r="NS6" s="193">
        <f t="shared" si="14"/>
        <v>1.5744555044645427E-2</v>
      </c>
      <c r="NT6" s="193">
        <f t="shared" si="14"/>
        <v>1.5050501906773451E-2</v>
      </c>
      <c r="NU6" s="193">
        <f t="shared" si="14"/>
        <v>1.4374106313648657E-2</v>
      </c>
      <c r="NV6" s="193">
        <f t="shared" si="14"/>
        <v>1.3715359916966064E-2</v>
      </c>
      <c r="NW6" s="193">
        <f t="shared" si="14"/>
        <v>1.3074243337150246E-2</v>
      </c>
      <c r="NX6" s="193">
        <f t="shared" si="14"/>
        <v>1.2450726230021723E-2</v>
      </c>
      <c r="NY6" s="193">
        <f t="shared" si="14"/>
        <v>1.1844767352135998E-2</v>
      </c>
      <c r="NZ6" s="193">
        <f t="shared" si="14"/>
        <v>1.1256314624833497E-2</v>
      </c>
      <c r="OA6" s="193">
        <f t="shared" si="14"/>
        <v>1.0685305197038418E-2</v>
      </c>
      <c r="OB6" s="193">
        <f t="shared" si="14"/>
        <v>1.0131665506842092E-2</v>
      </c>
      <c r="OC6" s="193">
        <f t="shared" si="14"/>
        <v>9.5953113419057767E-3</v>
      </c>
      <c r="OD6" s="193">
        <f t="shared" si="14"/>
        <v>9.076147898716266E-3</v>
      </c>
      <c r="OE6" s="193">
        <f t="shared" si="14"/>
        <v>8.5740698407265024E-3</v>
      </c>
      <c r="OF6" s="193">
        <f t="shared" si="14"/>
        <v>8.0889613554123684E-3</v>
      </c>
      <c r="OG6" s="193">
        <f t="shared" si="14"/>
        <v>7.6206962102754738E-3</v>
      </c>
      <c r="OH6" s="193">
        <f t="shared" si="14"/>
        <v>7.1691378078209819E-3</v>
      </c>
      <c r="OI6" s="193">
        <f t="shared" si="14"/>
        <v>6.7341392395383242E-3</v>
      </c>
      <c r="OJ6" s="193">
        <f t="shared" si="14"/>
        <v>6.3155433389116486E-3</v>
      </c>
      <c r="OK6" s="193">
        <f t="shared" si="14"/>
        <v>5.9131827334861064E-3</v>
      </c>
      <c r="OL6" s="193">
        <f t="shared" si="14"/>
        <v>5.526879896014956E-3</v>
      </c>
      <c r="OM6" s="193">
        <f t="shared" si="14"/>
        <v>5.1564471947118167E-3</v>
      </c>
      <c r="ON6" s="193">
        <f t="shared" si="14"/>
        <v>4.8016869426314472E-3</v>
      </c>
      <c r="OO6" s="193">
        <f t="shared" si="14"/>
        <v>4.4623914462016637E-3</v>
      </c>
      <c r="OP6" s="193">
        <f t="shared" si="14"/>
        <v>4.1383430529283302E-3</v>
      </c>
      <c r="OQ6" s="193">
        <f t="shared" si="14"/>
        <v>3.8293141982944459E-3</v>
      </c>
      <c r="OR6" s="193">
        <f t="shared" si="14"/>
        <v>3.5350674518740198E-3</v>
      </c>
      <c r="OS6" s="193">
        <f t="shared" si="14"/>
        <v>3.2553555626802168E-3</v>
      </c>
      <c r="OT6" s="193">
        <f t="shared" si="14"/>
        <v>2.9899215037671764E-3</v>
      </c>
      <c r="OU6" s="193">
        <f t="shared" si="14"/>
        <v>2.7384985161038712E-3</v>
      </c>
      <c r="OV6" s="193">
        <f t="shared" si="14"/>
        <v>2.5008101517380297E-3</v>
      </c>
      <c r="OW6" s="193">
        <f t="shared" si="14"/>
        <v>2.2765703162674279E-3</v>
      </c>
      <c r="OX6" s="193">
        <f t="shared" si="14"/>
        <v>2.0654833106353997E-3</v>
      </c>
      <c r="OY6" s="193">
        <f t="shared" si="14"/>
        <v>1.8672438722668568E-3</v>
      </c>
      <c r="OZ6" s="193">
        <f t="shared" si="14"/>
        <v>1.6815372155605623E-3</v>
      </c>
      <c r="PA6" s="193">
        <f t="shared" si="14"/>
        <v>1.5080390717529921E-3</v>
      </c>
      <c r="PB6" s="193">
        <f t="shared" si="14"/>
        <v>1.3464157281685854E-3</v>
      </c>
      <c r="PC6" s="193">
        <f t="shared" si="14"/>
        <v>1.1963240668707673E-3</v>
      </c>
      <c r="PD6" s="193">
        <f t="shared" si="14"/>
        <v>1.0574116027276537E-3</v>
      </c>
      <c r="PE6" s="193">
        <f t="shared" si="14"/>
        <v>9.2931652090598481E-4</v>
      </c>
      <c r="PF6" s="193">
        <f t="shared" si="14"/>
        <v>8.1166771380637237E-4</v>
      </c>
      <c r="PG6" s="193">
        <f t="shared" si="14"/>
        <v>7.0408481745259607E-4</v>
      </c>
      <c r="PH6" s="193">
        <f t="shared" si="14"/>
        <v>6.0617824734728455E-4</v>
      </c>
      <c r="PI6" s="193">
        <f t="shared" si="14"/>
        <v>5.175492338059689E-4</v>
      </c>
      <c r="PJ6" s="193">
        <f t="shared" si="14"/>
        <v>4.3778985678113243E-4</v>
      </c>
      <c r="PK6" s="193">
        <f t="shared" si="14"/>
        <v>3.6648308018756679E-4</v>
      </c>
      <c r="PL6" s="193">
        <f t="shared" si="14"/>
        <v>3.03202785739989E-4</v>
      </c>
      <c r="PM6" s="193">
        <f t="shared" si="14"/>
        <v>2.4751380631358273E-4</v>
      </c>
      <c r="PN6" s="193">
        <f t="shared" si="14"/>
        <v>1.9897195883782014E-4</v>
      </c>
      <c r="PO6" s="193">
        <f t="shared" si="14"/>
        <v>1.5712407673361799E-4</v>
      </c>
      <c r="PP6" s="193">
        <f t="shared" si="14"/>
        <v>1.2150804190360528E-4</v>
      </c>
      <c r="PQ6" s="193">
        <f t="shared" si="14"/>
        <v>9.1652816285019636E-5</v>
      </c>
      <c r="PR6" s="193">
        <f t="shared" si="14"/>
        <v>6.7078472974456662E-5</v>
      </c>
      <c r="PS6" s="193">
        <f t="shared" si="14"/>
        <v>4.7296226933470593E-5</v>
      </c>
      <c r="PT6" s="193">
        <f t="shared" si="15"/>
        <v>3.1808465283761793E-5</v>
      </c>
      <c r="PU6" s="193">
        <f t="shared" si="15"/>
        <v>2.0108777200455219E-5</v>
      </c>
      <c r="PV6" s="193">
        <f t="shared" si="15"/>
        <v>1.1681983411740352E-5</v>
      </c>
      <c r="PW6" s="193">
        <f t="shared" si="15"/>
        <v>6.0041653129221745E-6</v>
      </c>
      <c r="PX6" s="193">
        <f t="shared" si="15"/>
        <v>2.5426937027185826E-6</v>
      </c>
      <c r="PY6" s="193">
        <f t="shared" si="15"/>
        <v>7.562571494286487E-7</v>
      </c>
      <c r="PZ6" s="193">
        <f t="shared" si="15"/>
        <v>9.4889994396487007E-8</v>
      </c>
      <c r="QA6" s="193">
        <f t="shared" si="15"/>
        <v>1.1559043789520565E-13</v>
      </c>
    </row>
    <row r="7" spans="1:444" x14ac:dyDescent="0.45">
      <c r="A7" s="276" t="s">
        <v>785</v>
      </c>
      <c r="B7" s="277">
        <f>IF(OR($T7="",$U7=""),"",ROUND(_xlfn.BETA.INV(ABS(VLOOKUP($Z$1,VLookups!$A$30:$B$31,2,FALSE)-B$2),IF($N7="L",$U7,$T7),IF($N7="L",$T7,$U7),$G7,$I7),0))</f>
        <v>27</v>
      </c>
      <c r="C7" s="287">
        <f t="shared" si="24"/>
        <v>46311</v>
      </c>
      <c r="D7" s="288">
        <f t="shared" si="25"/>
        <v>46350</v>
      </c>
      <c r="E7" s="134"/>
      <c r="F7" s="279"/>
      <c r="G7" s="280">
        <f t="shared" si="16"/>
        <v>10</v>
      </c>
      <c r="H7" s="281">
        <v>20</v>
      </c>
      <c r="I7" s="280">
        <f t="shared" si="17"/>
        <v>40</v>
      </c>
      <c r="J7" s="279"/>
      <c r="K7" s="135"/>
      <c r="L7" s="110">
        <f t="shared" si="18"/>
        <v>1</v>
      </c>
      <c r="M7" s="21">
        <f t="shared" si="19"/>
        <v>33.333333333333329</v>
      </c>
      <c r="N7" s="22" t="str">
        <f t="shared" si="20"/>
        <v>R</v>
      </c>
      <c r="O7" s="23" t="str">
        <f>IF(M7="","",IF(OR($M7&lt;Skew!$B$3,$M7=Skew!$B$3),IF($M7&gt;Skew!$C$3,Skew!$A$3,IF($M7&gt;Skew!$C$4,Skew!$A$4,IF($M7&gt;Skew!$C$5,Skew!$A$5,IF($M7&gt;Skew!$C$6,Skew!$A$6,IF($M7&gt;Skew!$C$7,Skew!$A$7,IF($M7&gt;Skew!$C$8,Skew!$A$8,IF($M7&gt;Skew!$C$9,Skew!$A$9,IF($M7&gt;Skew!$C$10,Skew!$A$10,IF($M7&gt;Skew!$C$11,Skew!$A$11,IF($M7&gt;Skew!$C$12,Skew!$A$12,IF($M7&gt;Skew!$C$13,Skew!$A$13,IF($M7&gt;Skew!$C$14,Skew!$A$14,IF($M7&gt;Skew!$C$15,Skew!$A$15,IF($M7&gt;Skew!$C$16,Skew!$A$16,Skew!$A$17)
)))))))))))))))</f>
        <v>Slight skew</v>
      </c>
      <c r="P7" s="22">
        <f>IF(M7="","",MATCH(O7,Skew!$A$3:$A$17,0))</f>
        <v>3</v>
      </c>
      <c r="Q7" s="22">
        <f t="shared" si="0"/>
        <v>25</v>
      </c>
      <c r="R7" s="24" t="s">
        <v>29</v>
      </c>
      <c r="S7" s="22">
        <f>IF(OR(M7="",R7=""),"",MATCH(R7,Confidence!$A$3:$A$12,0))</f>
        <v>7</v>
      </c>
      <c r="T7" s="25">
        <f t="shared" si="1"/>
        <v>2</v>
      </c>
      <c r="U7" s="25">
        <f t="shared" si="2"/>
        <v>3</v>
      </c>
      <c r="V7" s="22"/>
      <c r="W7" s="102">
        <f t="shared" si="3"/>
        <v>22</v>
      </c>
      <c r="X7" s="102">
        <f t="shared" si="4"/>
        <v>6</v>
      </c>
      <c r="Y7" s="37">
        <f t="shared" si="5"/>
        <v>36</v>
      </c>
      <c r="Z7" s="115">
        <v>25</v>
      </c>
      <c r="AA7" s="204">
        <f>IF(AND(G7&gt;0,H7&gt;0,I7&gt;0,T7&gt;0,U7&gt;0,Z7&gt;0,NOT(R7="")),ABS(VLOOKUP($Z$1,VLookups!$A$30:$B$31,2,FALSE)-_xlfn.BETA.DIST(Z7,IF(N7="L",U7,T7),IF(N7="L",T7,U7),TRUE,G7,I7)),"")</f>
        <v>0.6875</v>
      </c>
      <c r="AB7" s="112">
        <f>IF(OR($T7="",$U7=""),"",_xlfn.BETA.INV(ABS(VLOOKUP($Z$1,VLookups!$A$30:$B$31,2,FALSE)-AB$3),IF($N7="L",$U7,$T7),IF($N7="L",$T7,$U7),$G7,$I7))</f>
        <v>27.47360723573</v>
      </c>
      <c r="AC7" s="113">
        <f>IF(OR($T7="",$U7=""),"",_xlfn.BETA.INV(ABS(VLOOKUP($Z$1,VLookups!$A$30:$B$31,2,FALSE)-AC$3),IF($N7="L",$U7,$T7),IF($N7="L",$T7,$U7),$G7,$I7))</f>
        <v>32.541861228094547</v>
      </c>
      <c r="AD7" s="112">
        <f>IF(OR($T7="",$U7=""),"",_xlfn.BETA.INV(ABS(VLOOKUP($Z$1,VLookups!$A$30:$B$31,2,FALSE)-AD$3),IF($N7="L",$U7,$T7),IF($N7="L",$T7,$U7),$G7,$I7))</f>
        <v>14.276779501300922</v>
      </c>
      <c r="AE7" s="113">
        <f>IF(OR($T7="",$U7=""),"",_xlfn.BETA.INV(ABS(VLOOKUP($Z$1,VLookups!$A$30:$B$31,2,FALSE)-AE$3),IF($N7="L",$U7,$T7),IF($N7="L",$T7,$U7),$G7,$I7))</f>
        <v>16.369513848338539</v>
      </c>
      <c r="AF7" s="112">
        <f>IF(OR($T7="",$U7=""),"",_xlfn.BETA.INV(ABS(VLOOKUP($Z$1,VLookups!$A$30:$B$31,2,FALSE)-AF$3),IF($N7="L",$U7,$T7),IF($N7="L",$T7,$U7),$G7,$I7))</f>
        <v>18.171518262253162</v>
      </c>
      <c r="AG7" s="113">
        <f>IF(OR($T7="",$U7=""),"",_xlfn.BETA.INV(ABS(VLOOKUP($Z$1,VLookups!$A$30:$B$31,2,FALSE)-AG$3),IF($N7="L",$U7,$T7),IF($N7="L",$T7,$U7),$G7,$I7))</f>
        <v>19.874995101352241</v>
      </c>
      <c r="AH7" s="112">
        <f>IF(OR($T7="",$U7=""),"",_xlfn.BETA.INV(ABS(VLOOKUP($Z$1,VLookups!$A$30:$B$31,2,FALSE)-AH$3),IF($N7="L",$U7,$T7),IF($N7="L",$T7,$U7),$G7,$I7))</f>
        <v>21.571827043971687</v>
      </c>
      <c r="AI7" s="113">
        <f>IF(OR($T7="",$U7=""),"",_xlfn.BETA.INV(ABS(VLOOKUP($Z$1,VLookups!$A$30:$B$31,2,FALSE)-AI$3),IF($N7="L",$U7,$T7),IF($N7="L",$T7,$U7),$G7,$I7))</f>
        <v>23.335000062513021</v>
      </c>
      <c r="AJ7" s="112">
        <f>IF(OR($T7="",$U7=""),"",_xlfn.BETA.INV(ABS(VLOOKUP($Z$1,VLookups!$A$30:$B$31,2,FALSE)-AJ$3),IF($N7="L",$U7,$T7),IF($N7="L",$T7,$U7),$G7,$I7))</f>
        <v>25.252142646177532</v>
      </c>
      <c r="AK7" s="113">
        <f>IF(OR($T7="",$U7=""),"",_xlfn.BETA.INV(ABS(VLOOKUP($Z$1,VLookups!$A$30:$B$31,2,FALSE)-AK$3),IF($N7="L",$U7,$T7),IF($N7="L",$T7,$U7),$G7,$I7))</f>
        <v>27.47360723573</v>
      </c>
      <c r="AL7" s="112">
        <f>IF(OR($T7="",$U7=""),"",_xlfn.BETA.INV(ABS(VLOOKUP($Z$1,VLookups!$A$30:$B$31,2,FALSE)-AL$3),IF($N7="L",$U7,$T7),IF($N7="L",$T7,$U7),$G7,$I7))</f>
        <v>30.386182488345447</v>
      </c>
      <c r="AM7" s="113">
        <f>IF(OR($T7="",$U7=""),"",_xlfn.BETA.INV(ABS(VLOOKUP($Z$1,VLookups!$A$30:$B$31,2,FALSE)-AM$3),IF($N7="L",$U7,$T7),IF($N7="L",$T7,$U7),$G7,$I7))</f>
        <v>35.773973719163621</v>
      </c>
      <c r="AN7" s="15"/>
      <c r="AO7" s="194">
        <f t="shared" si="21"/>
        <v>0.15</v>
      </c>
      <c r="AP7" s="192">
        <f t="shared" si="22"/>
        <v>10</v>
      </c>
      <c r="AQ7" s="177">
        <f t="shared" ref="AQ7" si="27">IF(ISNONTEXT($AO7),AP7+$AO7,"")</f>
        <v>10.15</v>
      </c>
      <c r="AR7" s="177">
        <f t="shared" si="6"/>
        <v>10.3</v>
      </c>
      <c r="AS7" s="177">
        <f t="shared" si="6"/>
        <v>10.450000000000001</v>
      </c>
      <c r="AT7" s="177">
        <f t="shared" si="6"/>
        <v>10.600000000000001</v>
      </c>
      <c r="AU7" s="177">
        <f t="shared" si="6"/>
        <v>10.750000000000002</v>
      </c>
      <c r="AV7" s="177">
        <f t="shared" si="6"/>
        <v>10.900000000000002</v>
      </c>
      <c r="AW7" s="177">
        <f t="shared" si="6"/>
        <v>11.050000000000002</v>
      </c>
      <c r="AX7" s="177">
        <f t="shared" si="6"/>
        <v>11.200000000000003</v>
      </c>
      <c r="AY7" s="177">
        <f t="shared" si="6"/>
        <v>11.350000000000003</v>
      </c>
      <c r="AZ7" s="177">
        <f t="shared" si="6"/>
        <v>11.500000000000004</v>
      </c>
      <c r="BA7" s="177">
        <f t="shared" si="6"/>
        <v>11.650000000000004</v>
      </c>
      <c r="BB7" s="177">
        <f t="shared" si="6"/>
        <v>11.800000000000004</v>
      </c>
      <c r="BC7" s="177">
        <f t="shared" si="6"/>
        <v>11.950000000000005</v>
      </c>
      <c r="BD7" s="177">
        <f t="shared" si="6"/>
        <v>12.100000000000005</v>
      </c>
      <c r="BE7" s="177">
        <f t="shared" si="6"/>
        <v>12.250000000000005</v>
      </c>
      <c r="BF7" s="177">
        <f t="shared" si="6"/>
        <v>12.400000000000006</v>
      </c>
      <c r="BG7" s="177">
        <f t="shared" si="6"/>
        <v>12.550000000000006</v>
      </c>
      <c r="BH7" s="177">
        <f t="shared" si="6"/>
        <v>12.700000000000006</v>
      </c>
      <c r="BI7" s="177">
        <f t="shared" si="6"/>
        <v>12.850000000000007</v>
      </c>
      <c r="BJ7" s="177">
        <f t="shared" si="6"/>
        <v>13.000000000000007</v>
      </c>
      <c r="BK7" s="177">
        <f t="shared" si="6"/>
        <v>13.150000000000007</v>
      </c>
      <c r="BL7" s="177">
        <f t="shared" si="6"/>
        <v>13.300000000000008</v>
      </c>
      <c r="BM7" s="177">
        <f t="shared" si="6"/>
        <v>13.450000000000008</v>
      </c>
      <c r="BN7" s="177">
        <f t="shared" si="6"/>
        <v>13.600000000000009</v>
      </c>
      <c r="BO7" s="177">
        <f t="shared" si="6"/>
        <v>13.750000000000009</v>
      </c>
      <c r="BP7" s="177">
        <f t="shared" si="6"/>
        <v>13.900000000000009</v>
      </c>
      <c r="BQ7" s="177">
        <f t="shared" si="6"/>
        <v>14.05000000000001</v>
      </c>
      <c r="BR7" s="177">
        <f t="shared" si="6"/>
        <v>14.20000000000001</v>
      </c>
      <c r="BS7" s="177">
        <f t="shared" si="6"/>
        <v>14.35000000000001</v>
      </c>
      <c r="BT7" s="177">
        <f t="shared" si="6"/>
        <v>14.500000000000011</v>
      </c>
      <c r="BU7" s="177">
        <f t="shared" si="6"/>
        <v>14.650000000000011</v>
      </c>
      <c r="BV7" s="177">
        <f t="shared" si="6"/>
        <v>14.800000000000011</v>
      </c>
      <c r="BW7" s="177">
        <f t="shared" si="6"/>
        <v>14.950000000000012</v>
      </c>
      <c r="BX7" s="177">
        <f t="shared" si="6"/>
        <v>15.100000000000012</v>
      </c>
      <c r="BY7" s="177">
        <f t="shared" si="6"/>
        <v>15.250000000000012</v>
      </c>
      <c r="BZ7" s="177">
        <f t="shared" si="6"/>
        <v>15.400000000000013</v>
      </c>
      <c r="CA7" s="177">
        <f t="shared" si="6"/>
        <v>15.550000000000013</v>
      </c>
      <c r="CB7" s="177">
        <f t="shared" si="6"/>
        <v>15.700000000000014</v>
      </c>
      <c r="CC7" s="177">
        <f t="shared" si="6"/>
        <v>15.850000000000014</v>
      </c>
      <c r="CD7" s="177">
        <f t="shared" si="6"/>
        <v>16.000000000000014</v>
      </c>
      <c r="CE7" s="177">
        <f t="shared" si="6"/>
        <v>16.150000000000013</v>
      </c>
      <c r="CF7" s="177">
        <f t="shared" si="6"/>
        <v>16.300000000000011</v>
      </c>
      <c r="CG7" s="177">
        <f t="shared" si="6"/>
        <v>16.45000000000001</v>
      </c>
      <c r="CH7" s="177">
        <f t="shared" si="6"/>
        <v>16.600000000000009</v>
      </c>
      <c r="CI7" s="177">
        <f t="shared" si="6"/>
        <v>16.750000000000007</v>
      </c>
      <c r="CJ7" s="177">
        <f t="shared" si="6"/>
        <v>16.900000000000006</v>
      </c>
      <c r="CK7" s="177">
        <f t="shared" si="6"/>
        <v>17.050000000000004</v>
      </c>
      <c r="CL7" s="177">
        <f t="shared" si="6"/>
        <v>17.200000000000003</v>
      </c>
      <c r="CM7" s="177">
        <f t="shared" si="6"/>
        <v>17.350000000000001</v>
      </c>
      <c r="CN7" s="177">
        <f t="shared" si="6"/>
        <v>17.5</v>
      </c>
      <c r="CO7" s="177">
        <f t="shared" si="6"/>
        <v>17.649999999999999</v>
      </c>
      <c r="CP7" s="177">
        <f t="shared" si="6"/>
        <v>17.799999999999997</v>
      </c>
      <c r="CQ7" s="177">
        <f t="shared" si="6"/>
        <v>17.949999999999996</v>
      </c>
      <c r="CR7" s="177">
        <f t="shared" si="6"/>
        <v>18.099999999999994</v>
      </c>
      <c r="CS7" s="177">
        <f t="shared" si="6"/>
        <v>18.249999999999993</v>
      </c>
      <c r="CT7" s="177">
        <f t="shared" si="6"/>
        <v>18.399999999999991</v>
      </c>
      <c r="CU7" s="177">
        <f t="shared" si="6"/>
        <v>18.54999999999999</v>
      </c>
      <c r="CV7" s="177">
        <f t="shared" si="6"/>
        <v>18.699999999999989</v>
      </c>
      <c r="CW7" s="177">
        <f t="shared" si="6"/>
        <v>18.849999999999987</v>
      </c>
      <c r="CX7" s="177">
        <f t="shared" si="6"/>
        <v>18.999999999999986</v>
      </c>
      <c r="CY7" s="177">
        <f t="shared" si="6"/>
        <v>19.149999999999984</v>
      </c>
      <c r="CZ7" s="177">
        <f t="shared" si="6"/>
        <v>19.299999999999983</v>
      </c>
      <c r="DA7" s="177">
        <f t="shared" si="6"/>
        <v>19.449999999999982</v>
      </c>
      <c r="DB7" s="177">
        <f t="shared" si="6"/>
        <v>19.59999999999998</v>
      </c>
      <c r="DC7" s="177">
        <f t="shared" ref="DC7:DC70" si="28">IF(ISNONTEXT($AO7),DB7+$AO7,"")</f>
        <v>19.749999999999979</v>
      </c>
      <c r="DD7" s="177">
        <f t="shared" si="7"/>
        <v>19.899999999999977</v>
      </c>
      <c r="DE7" s="177">
        <f t="shared" si="7"/>
        <v>20.049999999999976</v>
      </c>
      <c r="DF7" s="177">
        <f t="shared" si="7"/>
        <v>20.199999999999974</v>
      </c>
      <c r="DG7" s="177">
        <f t="shared" si="7"/>
        <v>20.349999999999973</v>
      </c>
      <c r="DH7" s="177">
        <f t="shared" si="7"/>
        <v>20.499999999999972</v>
      </c>
      <c r="DI7" s="177">
        <f t="shared" si="7"/>
        <v>20.64999999999997</v>
      </c>
      <c r="DJ7" s="177">
        <f t="shared" si="7"/>
        <v>20.799999999999969</v>
      </c>
      <c r="DK7" s="177">
        <f t="shared" si="7"/>
        <v>20.949999999999967</v>
      </c>
      <c r="DL7" s="177">
        <f t="shared" si="7"/>
        <v>21.099999999999966</v>
      </c>
      <c r="DM7" s="177">
        <f t="shared" si="7"/>
        <v>21.249999999999964</v>
      </c>
      <c r="DN7" s="177">
        <f t="shared" si="7"/>
        <v>21.399999999999963</v>
      </c>
      <c r="DO7" s="177">
        <f t="shared" si="7"/>
        <v>21.549999999999962</v>
      </c>
      <c r="DP7" s="177">
        <f t="shared" si="7"/>
        <v>21.69999999999996</v>
      </c>
      <c r="DQ7" s="177">
        <f t="shared" si="7"/>
        <v>21.849999999999959</v>
      </c>
      <c r="DR7" s="177">
        <f t="shared" si="7"/>
        <v>21.999999999999957</v>
      </c>
      <c r="DS7" s="177">
        <f t="shared" si="7"/>
        <v>22.149999999999956</v>
      </c>
      <c r="DT7" s="177">
        <f t="shared" si="7"/>
        <v>22.299999999999955</v>
      </c>
      <c r="DU7" s="177">
        <f t="shared" si="7"/>
        <v>22.449999999999953</v>
      </c>
      <c r="DV7" s="177">
        <f t="shared" si="7"/>
        <v>22.599999999999952</v>
      </c>
      <c r="DW7" s="177">
        <f t="shared" si="7"/>
        <v>22.74999999999995</v>
      </c>
      <c r="DX7" s="177">
        <f t="shared" si="7"/>
        <v>22.899999999999949</v>
      </c>
      <c r="DY7" s="177">
        <f t="shared" si="7"/>
        <v>23.049999999999947</v>
      </c>
      <c r="DZ7" s="177">
        <f t="shared" si="7"/>
        <v>23.199999999999946</v>
      </c>
      <c r="EA7" s="177">
        <f t="shared" si="7"/>
        <v>23.349999999999945</v>
      </c>
      <c r="EB7" s="177">
        <f t="shared" si="7"/>
        <v>23.499999999999943</v>
      </c>
      <c r="EC7" s="177">
        <f t="shared" si="7"/>
        <v>23.649999999999942</v>
      </c>
      <c r="ED7" s="177">
        <f t="shared" si="7"/>
        <v>23.79999999999994</v>
      </c>
      <c r="EE7" s="177">
        <f t="shared" si="7"/>
        <v>23.949999999999939</v>
      </c>
      <c r="EF7" s="177">
        <f t="shared" si="7"/>
        <v>24.099999999999937</v>
      </c>
      <c r="EG7" s="177">
        <f t="shared" si="7"/>
        <v>24.249999999999936</v>
      </c>
      <c r="EH7" s="177">
        <f t="shared" si="7"/>
        <v>24.399999999999935</v>
      </c>
      <c r="EI7" s="177">
        <f t="shared" si="7"/>
        <v>24.549999999999933</v>
      </c>
      <c r="EJ7" s="177">
        <f t="shared" si="7"/>
        <v>24.699999999999932</v>
      </c>
      <c r="EK7" s="177">
        <f t="shared" si="7"/>
        <v>24.84999999999993</v>
      </c>
      <c r="EL7" s="177">
        <f t="shared" si="7"/>
        <v>24.999999999999929</v>
      </c>
      <c r="EM7" s="177">
        <f t="shared" si="7"/>
        <v>25.149999999999928</v>
      </c>
      <c r="EN7" s="177">
        <f t="shared" si="7"/>
        <v>25.299999999999926</v>
      </c>
      <c r="EO7" s="177">
        <f t="shared" si="7"/>
        <v>25.449999999999925</v>
      </c>
      <c r="EP7" s="177">
        <f t="shared" si="7"/>
        <v>25.599999999999923</v>
      </c>
      <c r="EQ7" s="177">
        <f t="shared" si="7"/>
        <v>25.749999999999922</v>
      </c>
      <c r="ER7" s="177">
        <f t="shared" si="7"/>
        <v>25.89999999999992</v>
      </c>
      <c r="ES7" s="177">
        <f t="shared" si="7"/>
        <v>26.049999999999919</v>
      </c>
      <c r="ET7" s="177">
        <f t="shared" si="7"/>
        <v>26.199999999999918</v>
      </c>
      <c r="EU7" s="177">
        <f t="shared" si="7"/>
        <v>26.349999999999916</v>
      </c>
      <c r="EV7" s="177">
        <f t="shared" si="7"/>
        <v>26.499999999999915</v>
      </c>
      <c r="EW7" s="177">
        <f t="shared" si="7"/>
        <v>26.649999999999913</v>
      </c>
      <c r="EX7" s="177">
        <f t="shared" si="7"/>
        <v>26.799999999999912</v>
      </c>
      <c r="EY7" s="177">
        <f t="shared" si="7"/>
        <v>26.94999999999991</v>
      </c>
      <c r="EZ7" s="177">
        <f t="shared" si="7"/>
        <v>27.099999999999909</v>
      </c>
      <c r="FA7" s="177">
        <f t="shared" si="7"/>
        <v>27.249999999999908</v>
      </c>
      <c r="FB7" s="177">
        <f t="shared" si="7"/>
        <v>27.399999999999906</v>
      </c>
      <c r="FC7" s="177">
        <f t="shared" si="7"/>
        <v>27.549999999999905</v>
      </c>
      <c r="FD7" s="177">
        <f t="shared" si="7"/>
        <v>27.699999999999903</v>
      </c>
      <c r="FE7" s="177">
        <f t="shared" si="7"/>
        <v>27.849999999999902</v>
      </c>
      <c r="FF7" s="177">
        <f t="shared" si="7"/>
        <v>27.999999999999901</v>
      </c>
      <c r="FG7" s="177">
        <f t="shared" si="7"/>
        <v>28.149999999999899</v>
      </c>
      <c r="FH7" s="177">
        <f t="shared" si="7"/>
        <v>28.299999999999898</v>
      </c>
      <c r="FI7" s="177">
        <f t="shared" si="7"/>
        <v>28.449999999999896</v>
      </c>
      <c r="FJ7" s="177">
        <f t="shared" si="7"/>
        <v>28.599999999999895</v>
      </c>
      <c r="FK7" s="177">
        <f t="shared" si="7"/>
        <v>28.749999999999893</v>
      </c>
      <c r="FL7" s="177">
        <f t="shared" si="7"/>
        <v>28.899999999999892</v>
      </c>
      <c r="FM7" s="177">
        <f t="shared" si="7"/>
        <v>29.049999999999891</v>
      </c>
      <c r="FN7" s="177">
        <f t="shared" si="7"/>
        <v>29.199999999999889</v>
      </c>
      <c r="FO7" s="177">
        <f t="shared" ref="FO7:FO70" si="29">IF(ISNONTEXT($AO7),FN7+$AO7,"")</f>
        <v>29.349999999999888</v>
      </c>
      <c r="FP7" s="177">
        <f t="shared" si="8"/>
        <v>29.499999999999886</v>
      </c>
      <c r="FQ7" s="177">
        <f t="shared" si="8"/>
        <v>29.649999999999885</v>
      </c>
      <c r="FR7" s="177">
        <f t="shared" si="8"/>
        <v>29.799999999999883</v>
      </c>
      <c r="FS7" s="177">
        <f t="shared" si="8"/>
        <v>29.949999999999882</v>
      </c>
      <c r="FT7" s="177">
        <f t="shared" si="8"/>
        <v>30.099999999999881</v>
      </c>
      <c r="FU7" s="177">
        <f t="shared" si="8"/>
        <v>30.249999999999879</v>
      </c>
      <c r="FV7" s="177">
        <f t="shared" si="8"/>
        <v>30.399999999999878</v>
      </c>
      <c r="FW7" s="177">
        <f t="shared" si="8"/>
        <v>30.549999999999876</v>
      </c>
      <c r="FX7" s="177">
        <f t="shared" si="8"/>
        <v>30.699999999999875</v>
      </c>
      <c r="FY7" s="177">
        <f t="shared" si="8"/>
        <v>30.849999999999874</v>
      </c>
      <c r="FZ7" s="177">
        <f t="shared" si="8"/>
        <v>30.999999999999872</v>
      </c>
      <c r="GA7" s="177">
        <f t="shared" si="8"/>
        <v>31.149999999999871</v>
      </c>
      <c r="GB7" s="177">
        <f t="shared" si="8"/>
        <v>31.299999999999869</v>
      </c>
      <c r="GC7" s="177">
        <f t="shared" si="8"/>
        <v>31.449999999999868</v>
      </c>
      <c r="GD7" s="177">
        <f t="shared" si="8"/>
        <v>31.599999999999866</v>
      </c>
      <c r="GE7" s="177">
        <f t="shared" si="8"/>
        <v>31.749999999999865</v>
      </c>
      <c r="GF7" s="177">
        <f t="shared" si="8"/>
        <v>31.899999999999864</v>
      </c>
      <c r="GG7" s="177">
        <f t="shared" si="8"/>
        <v>32.049999999999862</v>
      </c>
      <c r="GH7" s="177">
        <f t="shared" si="8"/>
        <v>32.199999999999861</v>
      </c>
      <c r="GI7" s="177">
        <f t="shared" si="8"/>
        <v>32.349999999999859</v>
      </c>
      <c r="GJ7" s="177">
        <f t="shared" si="8"/>
        <v>32.499999999999858</v>
      </c>
      <c r="GK7" s="177">
        <f t="shared" si="8"/>
        <v>32.649999999999856</v>
      </c>
      <c r="GL7" s="177">
        <f t="shared" si="8"/>
        <v>32.799999999999855</v>
      </c>
      <c r="GM7" s="177">
        <f t="shared" si="8"/>
        <v>32.949999999999854</v>
      </c>
      <c r="GN7" s="177">
        <f t="shared" si="8"/>
        <v>33.099999999999852</v>
      </c>
      <c r="GO7" s="177">
        <f t="shared" si="8"/>
        <v>33.249999999999851</v>
      </c>
      <c r="GP7" s="177">
        <f t="shared" si="8"/>
        <v>33.399999999999849</v>
      </c>
      <c r="GQ7" s="177">
        <f t="shared" si="8"/>
        <v>33.549999999999848</v>
      </c>
      <c r="GR7" s="177">
        <f t="shared" si="8"/>
        <v>33.699999999999847</v>
      </c>
      <c r="GS7" s="177">
        <f t="shared" si="8"/>
        <v>33.849999999999845</v>
      </c>
      <c r="GT7" s="177">
        <f t="shared" si="8"/>
        <v>33.999999999999844</v>
      </c>
      <c r="GU7" s="177">
        <f t="shared" si="8"/>
        <v>34.149999999999842</v>
      </c>
      <c r="GV7" s="177">
        <f t="shared" si="8"/>
        <v>34.299999999999841</v>
      </c>
      <c r="GW7" s="177">
        <f t="shared" si="8"/>
        <v>34.449999999999839</v>
      </c>
      <c r="GX7" s="177">
        <f t="shared" si="8"/>
        <v>34.599999999999838</v>
      </c>
      <c r="GY7" s="177">
        <f t="shared" si="8"/>
        <v>34.749999999999837</v>
      </c>
      <c r="GZ7" s="177">
        <f t="shared" si="8"/>
        <v>34.899999999999835</v>
      </c>
      <c r="HA7" s="177">
        <f t="shared" si="8"/>
        <v>35.049999999999834</v>
      </c>
      <c r="HB7" s="177">
        <f t="shared" si="8"/>
        <v>35.199999999999832</v>
      </c>
      <c r="HC7" s="177">
        <f t="shared" si="8"/>
        <v>35.349999999999831</v>
      </c>
      <c r="HD7" s="177">
        <f t="shared" si="8"/>
        <v>35.499999999999829</v>
      </c>
      <c r="HE7" s="177">
        <f t="shared" si="8"/>
        <v>35.649999999999828</v>
      </c>
      <c r="HF7" s="177">
        <f t="shared" si="8"/>
        <v>35.799999999999827</v>
      </c>
      <c r="HG7" s="177">
        <f t="shared" si="8"/>
        <v>35.949999999999825</v>
      </c>
      <c r="HH7" s="177">
        <f t="shared" si="8"/>
        <v>36.099999999999824</v>
      </c>
      <c r="HI7" s="177">
        <f t="shared" si="8"/>
        <v>36.249999999999822</v>
      </c>
      <c r="HJ7" s="177">
        <f t="shared" si="8"/>
        <v>36.399999999999821</v>
      </c>
      <c r="HK7" s="177">
        <f t="shared" si="8"/>
        <v>36.54999999999982</v>
      </c>
      <c r="HL7" s="177">
        <f t="shared" si="8"/>
        <v>36.699999999999818</v>
      </c>
      <c r="HM7" s="177">
        <f t="shared" si="8"/>
        <v>36.849999999999817</v>
      </c>
      <c r="HN7" s="177">
        <f t="shared" si="8"/>
        <v>36.999999999999815</v>
      </c>
      <c r="HO7" s="177">
        <f t="shared" si="8"/>
        <v>37.149999999999814</v>
      </c>
      <c r="HP7" s="177">
        <f t="shared" si="8"/>
        <v>37.299999999999812</v>
      </c>
      <c r="HQ7" s="177">
        <f t="shared" si="8"/>
        <v>37.449999999999811</v>
      </c>
      <c r="HR7" s="177">
        <f t="shared" si="8"/>
        <v>37.59999999999981</v>
      </c>
      <c r="HS7" s="177">
        <f t="shared" si="8"/>
        <v>37.749999999999808</v>
      </c>
      <c r="HT7" s="177">
        <f t="shared" si="8"/>
        <v>37.899999999999807</v>
      </c>
      <c r="HU7" s="177">
        <f t="shared" si="8"/>
        <v>38.049999999999805</v>
      </c>
      <c r="HV7" s="177">
        <f t="shared" si="8"/>
        <v>38.199999999999804</v>
      </c>
      <c r="HW7" s="177">
        <f t="shared" si="8"/>
        <v>38.349999999999802</v>
      </c>
      <c r="HX7" s="177">
        <f t="shared" si="8"/>
        <v>38.499999999999801</v>
      </c>
      <c r="HY7" s="177">
        <f t="shared" si="8"/>
        <v>38.6499999999998</v>
      </c>
      <c r="HZ7" s="177">
        <f t="shared" si="8"/>
        <v>38.799999999999798</v>
      </c>
      <c r="IA7" s="177">
        <f t="shared" ref="IA7:IA70" si="30">IF(ISNONTEXT($AO7),HZ7+$AO7,"")</f>
        <v>38.949999999999797</v>
      </c>
      <c r="IB7" s="177">
        <f t="shared" si="9"/>
        <v>39.099999999999795</v>
      </c>
      <c r="IC7" s="177">
        <f t="shared" si="9"/>
        <v>39.249999999999794</v>
      </c>
      <c r="ID7" s="177">
        <f t="shared" si="9"/>
        <v>39.399999999999793</v>
      </c>
      <c r="IE7" s="177">
        <f t="shared" si="9"/>
        <v>39.549999999999791</v>
      </c>
      <c r="IF7" s="177">
        <f t="shared" si="9"/>
        <v>39.69999999999979</v>
      </c>
      <c r="IG7" s="177">
        <f t="shared" si="9"/>
        <v>39.849999999999788</v>
      </c>
      <c r="IH7" s="192">
        <f t="shared" si="10"/>
        <v>39.999000000000002</v>
      </c>
      <c r="II7" s="193">
        <f t="shared" si="11"/>
        <v>0</v>
      </c>
      <c r="IJ7" s="193">
        <f t="shared" si="12"/>
        <v>1.9800500000000053E-3</v>
      </c>
      <c r="IK7" s="193">
        <f t="shared" si="12"/>
        <v>3.9204000000000096E-3</v>
      </c>
      <c r="IL7" s="193">
        <f t="shared" si="12"/>
        <v>5.8213500000000142E-3</v>
      </c>
      <c r="IM7" s="193">
        <f t="shared" si="12"/>
        <v>7.6832000000000202E-3</v>
      </c>
      <c r="IN7" s="193">
        <f t="shared" si="12"/>
        <v>9.5062500000000182E-3</v>
      </c>
      <c r="IO7" s="193">
        <f t="shared" si="12"/>
        <v>1.1290800000000021E-2</v>
      </c>
      <c r="IP7" s="193">
        <f t="shared" si="12"/>
        <v>1.3037150000000023E-2</v>
      </c>
      <c r="IQ7" s="193">
        <f t="shared" si="12"/>
        <v>1.4745600000000029E-2</v>
      </c>
      <c r="IR7" s="193">
        <f t="shared" si="12"/>
        <v>1.6416450000000044E-2</v>
      </c>
      <c r="IS7" s="193">
        <f t="shared" si="12"/>
        <v>1.8050000000000035E-2</v>
      </c>
      <c r="IT7" s="193">
        <f t="shared" si="12"/>
        <v>1.964655000000004E-2</v>
      </c>
      <c r="IU7" s="193">
        <f t="shared" si="12"/>
        <v>2.1206400000000049E-2</v>
      </c>
      <c r="IV7" s="193">
        <f t="shared" si="12"/>
        <v>2.2729850000000041E-2</v>
      </c>
      <c r="IW7" s="193">
        <f t="shared" si="12"/>
        <v>2.421720000000005E-2</v>
      </c>
      <c r="IX7" s="193">
        <f t="shared" si="12"/>
        <v>2.5668750000000053E-2</v>
      </c>
      <c r="IY7" s="193">
        <f t="shared" si="12"/>
        <v>2.7084800000000055E-2</v>
      </c>
      <c r="IZ7" s="193">
        <f t="shared" si="12"/>
        <v>2.8465650000000061E-2</v>
      </c>
      <c r="JA7" s="193">
        <f t="shared" si="12"/>
        <v>2.9811600000000056E-2</v>
      </c>
      <c r="JB7" s="193">
        <f t="shared" si="12"/>
        <v>3.1122950000000062E-2</v>
      </c>
      <c r="JC7" s="193">
        <f t="shared" si="12"/>
        <v>3.2400000000000061E-2</v>
      </c>
      <c r="JD7" s="193">
        <f t="shared" si="12"/>
        <v>3.3643050000000056E-2</v>
      </c>
      <c r="JE7" s="193">
        <f t="shared" si="12"/>
        <v>3.4852400000000075E-2</v>
      </c>
      <c r="JF7" s="193">
        <f t="shared" si="12"/>
        <v>3.6028350000000056E-2</v>
      </c>
      <c r="JG7" s="193">
        <f t="shared" si="12"/>
        <v>3.7171200000000078E-2</v>
      </c>
      <c r="JH7" s="193">
        <f t="shared" si="12"/>
        <v>3.8281250000000065E-2</v>
      </c>
      <c r="JI7" s="193">
        <f t="shared" si="12"/>
        <v>3.9358800000000069E-2</v>
      </c>
      <c r="JJ7" s="193">
        <f t="shared" si="12"/>
        <v>4.0404150000000069E-2</v>
      </c>
      <c r="JK7" s="193">
        <f t="shared" si="12"/>
        <v>4.1417600000000061E-2</v>
      </c>
      <c r="JL7" s="193">
        <f t="shared" si="12"/>
        <v>4.2399450000000075E-2</v>
      </c>
      <c r="JM7" s="193">
        <f t="shared" si="12"/>
        <v>4.3350000000000069E-2</v>
      </c>
      <c r="JN7" s="193">
        <f t="shared" si="12"/>
        <v>4.4269550000000074E-2</v>
      </c>
      <c r="JO7" s="193">
        <f t="shared" si="12"/>
        <v>4.5158400000000078E-2</v>
      </c>
      <c r="JP7" s="193">
        <f t="shared" si="12"/>
        <v>4.6016850000000067E-2</v>
      </c>
      <c r="JQ7" s="193">
        <f t="shared" si="12"/>
        <v>4.6845200000000066E-2</v>
      </c>
      <c r="JR7" s="193">
        <f t="shared" si="12"/>
        <v>4.7643750000000068E-2</v>
      </c>
      <c r="JS7" s="193">
        <f t="shared" si="12"/>
        <v>4.8412800000000061E-2</v>
      </c>
      <c r="JT7" s="193">
        <f t="shared" si="12"/>
        <v>4.9152650000000069E-2</v>
      </c>
      <c r="JU7" s="193">
        <f t="shared" si="12"/>
        <v>4.9863600000000056E-2</v>
      </c>
      <c r="JV7" s="193">
        <f t="shared" si="12"/>
        <v>5.0545950000000062E-2</v>
      </c>
      <c r="JW7" s="193">
        <f t="shared" si="12"/>
        <v>5.1200000000000065E-2</v>
      </c>
      <c r="JX7" s="193">
        <f t="shared" si="12"/>
        <v>5.1826050000000061E-2</v>
      </c>
      <c r="JY7" s="193">
        <f t="shared" si="12"/>
        <v>5.2424400000000045E-2</v>
      </c>
      <c r="JZ7" s="193">
        <f t="shared" si="12"/>
        <v>5.2995350000000038E-2</v>
      </c>
      <c r="KA7" s="193">
        <f t="shared" si="12"/>
        <v>5.353920000000003E-2</v>
      </c>
      <c r="KB7" s="193">
        <f t="shared" si="12"/>
        <v>5.4056250000000021E-2</v>
      </c>
      <c r="KC7" s="193">
        <f t="shared" si="12"/>
        <v>5.4546800000000013E-2</v>
      </c>
      <c r="KD7" s="193">
        <f t="shared" si="12"/>
        <v>5.5011150000000016E-2</v>
      </c>
      <c r="KE7" s="193">
        <f t="shared" si="12"/>
        <v>5.5449600000000009E-2</v>
      </c>
      <c r="KF7" s="193">
        <f t="shared" si="12"/>
        <v>5.5862450000000008E-2</v>
      </c>
      <c r="KG7" s="193">
        <f t="shared" si="12"/>
        <v>5.6250000000000008E-2</v>
      </c>
      <c r="KH7" s="193">
        <f t="shared" si="12"/>
        <v>5.6612549999999998E-2</v>
      </c>
      <c r="KI7" s="193">
        <f t="shared" si="12"/>
        <v>5.6950399999999991E-2</v>
      </c>
      <c r="KJ7" s="193">
        <f t="shared" si="12"/>
        <v>5.7263849999999998E-2</v>
      </c>
      <c r="KK7" s="193">
        <f t="shared" si="12"/>
        <v>5.7553199999999992E-2</v>
      </c>
      <c r="KL7" s="193">
        <f t="shared" si="12"/>
        <v>5.7818749999999995E-2</v>
      </c>
      <c r="KM7" s="193">
        <f t="shared" si="12"/>
        <v>5.8060799999999989E-2</v>
      </c>
      <c r="KN7" s="193">
        <f t="shared" si="12"/>
        <v>5.8279649999999988E-2</v>
      </c>
      <c r="KO7" s="193">
        <f t="shared" si="12"/>
        <v>5.8475599999999989E-2</v>
      </c>
      <c r="KP7" s="193">
        <f t="shared" si="12"/>
        <v>5.8648949999999991E-2</v>
      </c>
      <c r="KQ7" s="193">
        <f t="shared" si="12"/>
        <v>5.8799999999999984E-2</v>
      </c>
      <c r="KR7" s="193">
        <f t="shared" si="12"/>
        <v>5.892904999999999E-2</v>
      </c>
      <c r="KS7" s="193">
        <f t="shared" si="12"/>
        <v>5.9036399999999989E-2</v>
      </c>
      <c r="KT7" s="193">
        <f t="shared" si="12"/>
        <v>5.912234999999999E-2</v>
      </c>
      <c r="KU7" s="193">
        <f t="shared" ref="KU7:KU70" si="31">IF(ISNONTEXT($X7),IF($N7="R",_xlfn.BETA.DIST(DB7,$T7,$U7,FALSE,$G7,$I7),_xlfn.BETA.DIST(DB7,$U7,$T7,FALSE,$G7,$I7)),NA())</f>
        <v>5.9187199999999995E-2</v>
      </c>
      <c r="KV7" s="193">
        <f t="shared" si="13"/>
        <v>5.9231249999999992E-2</v>
      </c>
      <c r="KW7" s="193">
        <f t="shared" si="13"/>
        <v>5.925480000000001E-2</v>
      </c>
      <c r="KX7" s="193">
        <f t="shared" si="13"/>
        <v>5.9258150000000002E-2</v>
      </c>
      <c r="KY7" s="193">
        <f t="shared" si="13"/>
        <v>5.9241600000000012E-2</v>
      </c>
      <c r="KZ7" s="193">
        <f t="shared" si="13"/>
        <v>5.9205450000000014E-2</v>
      </c>
      <c r="LA7" s="193">
        <f t="shared" si="13"/>
        <v>5.9150000000000015E-2</v>
      </c>
      <c r="LB7" s="193">
        <f t="shared" si="13"/>
        <v>5.9075550000000018E-2</v>
      </c>
      <c r="LC7" s="193">
        <f t="shared" si="13"/>
        <v>5.8982400000000018E-2</v>
      </c>
      <c r="LD7" s="193">
        <f t="shared" si="13"/>
        <v>5.887085000000003E-2</v>
      </c>
      <c r="LE7" s="193">
        <f t="shared" si="13"/>
        <v>5.8741200000000035E-2</v>
      </c>
      <c r="LF7" s="193">
        <f t="shared" si="13"/>
        <v>5.8593750000000042E-2</v>
      </c>
      <c r="LG7" s="193">
        <f t="shared" si="13"/>
        <v>5.8428800000000052E-2</v>
      </c>
      <c r="LH7" s="193">
        <f t="shared" si="13"/>
        <v>5.8246650000000053E-2</v>
      </c>
      <c r="LI7" s="193">
        <f t="shared" si="13"/>
        <v>5.804760000000006E-2</v>
      </c>
      <c r="LJ7" s="193">
        <f t="shared" si="13"/>
        <v>5.7831950000000062E-2</v>
      </c>
      <c r="LK7" s="193">
        <f t="shared" si="13"/>
        <v>5.7600000000000075E-2</v>
      </c>
      <c r="LL7" s="193">
        <f t="shared" si="13"/>
        <v>5.7352050000000085E-2</v>
      </c>
      <c r="LM7" s="193">
        <f t="shared" si="13"/>
        <v>5.7088400000000074E-2</v>
      </c>
      <c r="LN7" s="193">
        <f t="shared" si="13"/>
        <v>5.6809350000000092E-2</v>
      </c>
      <c r="LO7" s="193">
        <f t="shared" si="13"/>
        <v>5.6515200000000099E-2</v>
      </c>
      <c r="LP7" s="193">
        <f t="shared" si="13"/>
        <v>5.6206250000000117E-2</v>
      </c>
      <c r="LQ7" s="193">
        <f t="shared" si="13"/>
        <v>5.5882800000000121E-2</v>
      </c>
      <c r="LR7" s="193">
        <f t="shared" si="13"/>
        <v>5.5545150000000126E-2</v>
      </c>
      <c r="LS7" s="193">
        <f t="shared" si="13"/>
        <v>5.5193600000000127E-2</v>
      </c>
      <c r="LT7" s="193">
        <f t="shared" si="13"/>
        <v>5.482845000000014E-2</v>
      </c>
      <c r="LU7" s="193">
        <f t="shared" si="13"/>
        <v>5.4450000000000144E-2</v>
      </c>
      <c r="LV7" s="193">
        <f t="shared" si="13"/>
        <v>5.4058550000000156E-2</v>
      </c>
      <c r="LW7" s="193">
        <f t="shared" si="13"/>
        <v>5.3654400000000171E-2</v>
      </c>
      <c r="LX7" s="193">
        <f t="shared" si="13"/>
        <v>5.3237850000000177E-2</v>
      </c>
      <c r="LY7" s="193">
        <f t="shared" si="13"/>
        <v>5.2809200000000188E-2</v>
      </c>
      <c r="LZ7" s="193">
        <f t="shared" si="13"/>
        <v>5.2368750000000193E-2</v>
      </c>
      <c r="MA7" s="193">
        <f t="shared" si="13"/>
        <v>5.1916800000000207E-2</v>
      </c>
      <c r="MB7" s="193">
        <f t="shared" si="13"/>
        <v>5.1453650000000205E-2</v>
      </c>
      <c r="MC7" s="193">
        <f t="shared" si="13"/>
        <v>5.0979600000000222E-2</v>
      </c>
      <c r="MD7" s="193">
        <f t="shared" si="13"/>
        <v>5.0494950000000233E-2</v>
      </c>
      <c r="ME7" s="193">
        <f t="shared" si="13"/>
        <v>5.0000000000000246E-2</v>
      </c>
      <c r="MF7" s="193">
        <f t="shared" si="13"/>
        <v>4.9495050000000256E-2</v>
      </c>
      <c r="MG7" s="193">
        <f t="shared" si="13"/>
        <v>4.8980400000000257E-2</v>
      </c>
      <c r="MH7" s="193">
        <f t="shared" si="13"/>
        <v>4.8456350000000273E-2</v>
      </c>
      <c r="MI7" s="193">
        <f t="shared" si="13"/>
        <v>4.7923200000000277E-2</v>
      </c>
      <c r="MJ7" s="193">
        <f t="shared" si="13"/>
        <v>4.7381250000000284E-2</v>
      </c>
      <c r="MK7" s="193">
        <f t="shared" si="13"/>
        <v>4.6830800000000297E-2</v>
      </c>
      <c r="ML7" s="193">
        <f t="shared" si="13"/>
        <v>4.627215000000031E-2</v>
      </c>
      <c r="MM7" s="193">
        <f t="shared" si="13"/>
        <v>4.5705600000000325E-2</v>
      </c>
      <c r="MN7" s="193">
        <f t="shared" si="13"/>
        <v>4.513145000000033E-2</v>
      </c>
      <c r="MO7" s="193">
        <f t="shared" si="13"/>
        <v>4.4550000000000325E-2</v>
      </c>
      <c r="MP7" s="193">
        <f t="shared" si="13"/>
        <v>4.3961550000000335E-2</v>
      </c>
      <c r="MQ7" s="193">
        <f t="shared" si="13"/>
        <v>4.3366400000000346E-2</v>
      </c>
      <c r="MR7" s="193">
        <f t="shared" si="13"/>
        <v>4.2764850000000368E-2</v>
      </c>
      <c r="MS7" s="193">
        <f t="shared" si="13"/>
        <v>4.2157200000000374E-2</v>
      </c>
      <c r="MT7" s="193">
        <f t="shared" si="13"/>
        <v>4.1543750000000386E-2</v>
      </c>
      <c r="MU7" s="193">
        <f t="shared" si="13"/>
        <v>4.0924800000000407E-2</v>
      </c>
      <c r="MV7" s="193">
        <f t="shared" si="13"/>
        <v>4.0300650000000403E-2</v>
      </c>
      <c r="MW7" s="193">
        <f t="shared" si="13"/>
        <v>3.9671600000000411E-2</v>
      </c>
      <c r="MX7" s="193">
        <f t="shared" si="13"/>
        <v>3.9037950000000411E-2</v>
      </c>
      <c r="MY7" s="193">
        <f t="shared" si="13"/>
        <v>3.8400000000000441E-2</v>
      </c>
      <c r="MZ7" s="193">
        <f t="shared" si="13"/>
        <v>3.7758050000000438E-2</v>
      </c>
      <c r="NA7" s="193">
        <f t="shared" si="13"/>
        <v>3.7112400000000462E-2</v>
      </c>
      <c r="NB7" s="193">
        <f t="shared" si="13"/>
        <v>3.6463350000000457E-2</v>
      </c>
      <c r="NC7" s="193">
        <f t="shared" si="13"/>
        <v>3.5811200000000473E-2</v>
      </c>
      <c r="ND7" s="193">
        <f t="shared" si="13"/>
        <v>3.5156250000000465E-2</v>
      </c>
      <c r="NE7" s="193">
        <f t="shared" si="13"/>
        <v>3.4498800000000468E-2</v>
      </c>
      <c r="NF7" s="193">
        <f t="shared" si="13"/>
        <v>3.3839150000000477E-2</v>
      </c>
      <c r="NG7" s="193">
        <f t="shared" ref="NG7:NG70" si="32">IF(ISNONTEXT($X7),IF($N7="R",_xlfn.BETA.DIST(FN7,$T7,$U7,FALSE,$G7,$I7),_xlfn.BETA.DIST(FN7,$U7,$T7,FALSE,$G7,$I7)),NA())</f>
        <v>3.3177600000000494E-2</v>
      </c>
      <c r="NH7" s="193">
        <f t="shared" si="14"/>
        <v>3.25144500000005E-2</v>
      </c>
      <c r="NI7" s="193">
        <f t="shared" si="14"/>
        <v>3.1850000000000503E-2</v>
      </c>
      <c r="NJ7" s="193">
        <f t="shared" si="14"/>
        <v>3.1184550000000529E-2</v>
      </c>
      <c r="NK7" s="193">
        <f t="shared" si="14"/>
        <v>3.0518400000000521E-2</v>
      </c>
      <c r="NL7" s="193">
        <f t="shared" si="14"/>
        <v>2.9851850000000527E-2</v>
      </c>
      <c r="NM7" s="193">
        <f t="shared" si="14"/>
        <v>2.9185200000000536E-2</v>
      </c>
      <c r="NN7" s="193">
        <f t="shared" si="14"/>
        <v>2.851875000000054E-2</v>
      </c>
      <c r="NO7" s="193">
        <f t="shared" si="14"/>
        <v>2.7852800000000549E-2</v>
      </c>
      <c r="NP7" s="193">
        <f t="shared" si="14"/>
        <v>2.7187650000000559E-2</v>
      </c>
      <c r="NQ7" s="193">
        <f t="shared" si="14"/>
        <v>2.6523600000000556E-2</v>
      </c>
      <c r="NR7" s="193">
        <f t="shared" si="14"/>
        <v>2.5860950000000563E-2</v>
      </c>
      <c r="NS7" s="193">
        <f t="shared" si="14"/>
        <v>2.5200000000000562E-2</v>
      </c>
      <c r="NT7" s="193">
        <f t="shared" si="14"/>
        <v>2.4541050000000567E-2</v>
      </c>
      <c r="NU7" s="193">
        <f t="shared" si="14"/>
        <v>2.3884400000000583E-2</v>
      </c>
      <c r="NV7" s="193">
        <f t="shared" si="14"/>
        <v>2.3230350000000562E-2</v>
      </c>
      <c r="NW7" s="193">
        <f t="shared" si="14"/>
        <v>2.257920000000058E-2</v>
      </c>
      <c r="NX7" s="193">
        <f t="shared" si="14"/>
        <v>2.1931250000000579E-2</v>
      </c>
      <c r="NY7" s="193">
        <f t="shared" si="14"/>
        <v>2.1286800000000588E-2</v>
      </c>
      <c r="NZ7" s="193">
        <f t="shared" si="14"/>
        <v>2.0646150000000585E-2</v>
      </c>
      <c r="OA7" s="193">
        <f t="shared" si="14"/>
        <v>2.0009600000000592E-2</v>
      </c>
      <c r="OB7" s="193">
        <f t="shared" si="14"/>
        <v>1.9377450000000587E-2</v>
      </c>
      <c r="OC7" s="193">
        <f t="shared" si="14"/>
        <v>1.8750000000000596E-2</v>
      </c>
      <c r="OD7" s="193">
        <f t="shared" si="14"/>
        <v>1.8127550000000596E-2</v>
      </c>
      <c r="OE7" s="193">
        <f t="shared" si="14"/>
        <v>1.7510400000000603E-2</v>
      </c>
      <c r="OF7" s="193">
        <f t="shared" si="14"/>
        <v>1.6898850000000597E-2</v>
      </c>
      <c r="OG7" s="193">
        <f t="shared" si="14"/>
        <v>1.6293200000000594E-2</v>
      </c>
      <c r="OH7" s="193">
        <f t="shared" si="14"/>
        <v>1.5693750000000586E-2</v>
      </c>
      <c r="OI7" s="193">
        <f t="shared" si="14"/>
        <v>1.5100800000000589E-2</v>
      </c>
      <c r="OJ7" s="193">
        <f t="shared" si="14"/>
        <v>1.451465000000059E-2</v>
      </c>
      <c r="OK7" s="193">
        <f t="shared" si="14"/>
        <v>1.3935600000000577E-2</v>
      </c>
      <c r="OL7" s="193">
        <f t="shared" si="14"/>
        <v>1.3363950000000589E-2</v>
      </c>
      <c r="OM7" s="193">
        <f t="shared" si="14"/>
        <v>1.2800000000000578E-2</v>
      </c>
      <c r="ON7" s="193">
        <f t="shared" si="14"/>
        <v>1.2244050000000584E-2</v>
      </c>
      <c r="OO7" s="193">
        <f t="shared" si="14"/>
        <v>1.1696400000000573E-2</v>
      </c>
      <c r="OP7" s="193">
        <f t="shared" si="14"/>
        <v>1.1157350000000576E-2</v>
      </c>
      <c r="OQ7" s="193">
        <f t="shared" si="14"/>
        <v>1.0627200000000564E-2</v>
      </c>
      <c r="OR7" s="193">
        <f t="shared" si="14"/>
        <v>1.0106250000000566E-2</v>
      </c>
      <c r="OS7" s="193">
        <f t="shared" si="14"/>
        <v>9.5948000000005574E-3</v>
      </c>
      <c r="OT7" s="193">
        <f t="shared" si="14"/>
        <v>9.0931500000005546E-3</v>
      </c>
      <c r="OU7" s="193">
        <f t="shared" si="14"/>
        <v>8.6016000000005387E-3</v>
      </c>
      <c r="OV7" s="193">
        <f t="shared" si="14"/>
        <v>8.120450000000539E-3</v>
      </c>
      <c r="OW7" s="193">
        <f t="shared" si="14"/>
        <v>7.6500000000005288E-3</v>
      </c>
      <c r="OX7" s="193">
        <f t="shared" si="14"/>
        <v>7.1905500000005139E-3</v>
      </c>
      <c r="OY7" s="193">
        <f t="shared" si="14"/>
        <v>6.7424000000005126E-3</v>
      </c>
      <c r="OZ7" s="193">
        <f t="shared" si="14"/>
        <v>6.305850000000497E-3</v>
      </c>
      <c r="PA7" s="193">
        <f t="shared" si="14"/>
        <v>5.8812000000004914E-3</v>
      </c>
      <c r="PB7" s="193">
        <f t="shared" si="14"/>
        <v>5.4687500000004784E-3</v>
      </c>
      <c r="PC7" s="193">
        <f t="shared" si="14"/>
        <v>5.0688000000004736E-3</v>
      </c>
      <c r="PD7" s="193">
        <f t="shared" si="14"/>
        <v>4.681650000000457E-3</v>
      </c>
      <c r="PE7" s="193">
        <f t="shared" si="14"/>
        <v>4.3076000000004484E-3</v>
      </c>
      <c r="PF7" s="193">
        <f t="shared" si="14"/>
        <v>3.9469500000004305E-3</v>
      </c>
      <c r="PG7" s="193">
        <f t="shared" si="14"/>
        <v>3.6000000000004223E-3</v>
      </c>
      <c r="PH7" s="193">
        <f t="shared" si="14"/>
        <v>3.2670500000004038E-3</v>
      </c>
      <c r="PI7" s="193">
        <f t="shared" si="14"/>
        <v>2.9484000000003919E-3</v>
      </c>
      <c r="PJ7" s="193">
        <f t="shared" si="14"/>
        <v>2.6443500000003731E-3</v>
      </c>
      <c r="PK7" s="193">
        <f t="shared" si="14"/>
        <v>2.3552000000003608E-3</v>
      </c>
      <c r="PL7" s="193">
        <f t="shared" si="14"/>
        <v>2.0812500000003415E-3</v>
      </c>
      <c r="PM7" s="193">
        <f t="shared" si="14"/>
        <v>1.822800000000321E-3</v>
      </c>
      <c r="PN7" s="193">
        <f t="shared" si="14"/>
        <v>1.5801500000003053E-3</v>
      </c>
      <c r="PO7" s="193">
        <f t="shared" si="14"/>
        <v>1.3536000000002829E-3</v>
      </c>
      <c r="PP7" s="193">
        <f t="shared" si="14"/>
        <v>1.143450000000267E-3</v>
      </c>
      <c r="PQ7" s="193">
        <f t="shared" si="14"/>
        <v>9.5000000000024362E-4</v>
      </c>
      <c r="PR7" s="193">
        <f t="shared" si="14"/>
        <v>7.735500000002251E-4</v>
      </c>
      <c r="PS7" s="193">
        <f t="shared" ref="PS7:PS70" si="33">IF(ISNONTEXT($X7),IF($N7="R",_xlfn.BETA.DIST(HZ7,$T7,$U7,FALSE,$G7,$I7),_xlfn.BETA.DIST(HZ7,$U7,$T7,FALSE,$G7,$I7)),NA())</f>
        <v>6.144000000002012E-4</v>
      </c>
      <c r="PT7" s="193">
        <f t="shared" si="15"/>
        <v>4.7285000000018049E-4</v>
      </c>
      <c r="PU7" s="193">
        <f t="shared" si="15"/>
        <v>3.4920000000015583E-4</v>
      </c>
      <c r="PV7" s="193">
        <f t="shared" si="15"/>
        <v>2.4375000000013283E-4</v>
      </c>
      <c r="PW7" s="193">
        <f t="shared" si="15"/>
        <v>1.5680000000010697E-4</v>
      </c>
      <c r="PX7" s="193">
        <f t="shared" si="15"/>
        <v>8.865000000008221E-5</v>
      </c>
      <c r="PY7" s="193">
        <f t="shared" si="15"/>
        <v>3.960000000005524E-5</v>
      </c>
      <c r="PZ7" s="193">
        <f t="shared" si="15"/>
        <v>9.9500000000282194E-6</v>
      </c>
      <c r="QA7" s="193">
        <f t="shared" si="15"/>
        <v>4.4442962962657163E-10</v>
      </c>
    </row>
    <row r="8" spans="1:444" x14ac:dyDescent="0.45">
      <c r="A8" s="276" t="s">
        <v>817</v>
      </c>
      <c r="B8" s="277">
        <f>IF(OR($T8="",$U8=""),"",ROUND(_xlfn.BETA.INV(ABS(VLOOKUP($Z$1,VLookups!$A$30:$B$31,2,FALSE)-B$2),IF($N8="L",$U8,$T8),IF($N8="L",$T8,$U8),$G8,$I8),0))</f>
        <v>106</v>
      </c>
      <c r="C8" s="287">
        <f t="shared" si="24"/>
        <v>46351</v>
      </c>
      <c r="D8" s="288">
        <f t="shared" si="25"/>
        <v>46518</v>
      </c>
      <c r="E8" s="134">
        <v>-0.25</v>
      </c>
      <c r="F8" s="279"/>
      <c r="G8" s="280">
        <f t="shared" si="16"/>
        <v>60</v>
      </c>
      <c r="H8" s="281">
        <v>80</v>
      </c>
      <c r="I8" s="280">
        <f t="shared" si="17"/>
        <v>160</v>
      </c>
      <c r="J8" s="279"/>
      <c r="K8" s="135"/>
      <c r="L8" s="110">
        <f t="shared" si="18"/>
        <v>1</v>
      </c>
      <c r="M8" s="21">
        <f t="shared" si="19"/>
        <v>20</v>
      </c>
      <c r="N8" s="22" t="str">
        <f t="shared" si="20"/>
        <v>R</v>
      </c>
      <c r="O8" s="23" t="str">
        <f>IF(M8="","",IF(OR($M8&lt;Skew!$B$3,$M8=Skew!$B$3),IF($M8&gt;Skew!$C$3,Skew!$A$3,IF($M8&gt;Skew!$C$4,Skew!$A$4,IF($M8&gt;Skew!$C$5,Skew!$A$5,IF($M8&gt;Skew!$C$6,Skew!$A$6,IF($M8&gt;Skew!$C$7,Skew!$A$7,IF($M8&gt;Skew!$C$8,Skew!$A$8,IF($M8&gt;Skew!$C$9,Skew!$A$9,IF($M8&gt;Skew!$C$10,Skew!$A$10,IF($M8&gt;Skew!$C$11,Skew!$A$11,IF($M8&gt;Skew!$C$12,Skew!$A$12,IF($M8&gt;Skew!$C$13,Skew!$A$13,IF($M8&gt;Skew!$C$14,Skew!$A$14,IF($M8&gt;Skew!$C$15,Skew!$A$15,IF($M8&gt;Skew!$C$16,Skew!$A$16,Skew!$A$17)
)))))))))))))))</f>
        <v>Medium skew</v>
      </c>
      <c r="P8" s="22">
        <f>IF(M8="","",MATCH(O8,Skew!$A$3:$A$17,0))</f>
        <v>7</v>
      </c>
      <c r="Q8" s="22">
        <f t="shared" si="0"/>
        <v>110</v>
      </c>
      <c r="R8" s="24" t="s">
        <v>37</v>
      </c>
      <c r="S8" s="22">
        <f>IF(OR(M8="",R8=""),"",MATCH(R8,Confidence!$A$3:$A$12,0))</f>
        <v>6</v>
      </c>
      <c r="T8" s="25">
        <f t="shared" si="1"/>
        <v>1.75</v>
      </c>
      <c r="U8" s="25">
        <f t="shared" si="2"/>
        <v>4</v>
      </c>
      <c r="V8" s="22"/>
      <c r="W8" s="102">
        <f t="shared" si="3"/>
        <v>90.43</v>
      </c>
      <c r="X8" s="102">
        <f t="shared" si="4"/>
        <v>17.71</v>
      </c>
      <c r="Y8" s="37">
        <f t="shared" si="5"/>
        <v>313.64410000000004</v>
      </c>
      <c r="Z8" s="115">
        <v>100</v>
      </c>
      <c r="AA8" s="204">
        <f>IF(AND(G8&gt;0,H8&gt;0,I8&gt;0,T8&gt;0,U8&gt;0,Z8&gt;0,NOT(R8="")),ABS(VLOOKUP($Z$1,VLookups!$A$30:$B$31,2,FALSE)-_xlfn.BETA.DIST(Z8,IF(N8="L",U8,T8),IF(N8="L",T8,U8),TRUE,G8,I8)),"")</f>
        <v>0.71742864330559886</v>
      </c>
      <c r="AB8" s="112">
        <f>IF(OR($T8="",$U8=""),"",_xlfn.BETA.INV(ABS(VLOOKUP($Z$1,VLookups!$A$30:$B$31,2,FALSE)-AB$3),IF($N8="L",$U8,$T8),IF($N8="L",$T8,$U8),$G8,$I8))</f>
        <v>105.86382255170142</v>
      </c>
      <c r="AC8" s="113">
        <f>IF(OR($T8="",$U8=""),"",_xlfn.BETA.INV(ABS(VLOOKUP($Z$1,VLookups!$A$30:$B$31,2,FALSE)-AC$3),IF($N8="L",$U8,$T8),IF($N8="L",$T8,$U8),$G8,$I8))</f>
        <v>123.27896700077039</v>
      </c>
      <c r="AD8" s="112">
        <f>IF(OR($T8="",$U8=""),"",_xlfn.BETA.INV(ABS(VLOOKUP($Z$1,VLookups!$A$30:$B$31,2,FALSE)-AD$3),IF($N8="L",$U8,$T8),IF($N8="L",$T8,$U8),$G8,$I8))</f>
        <v>68.9248661800126</v>
      </c>
      <c r="AE8" s="113">
        <f>IF(OR($T8="",$U8=""),"",_xlfn.BETA.INV(ABS(VLOOKUP($Z$1,VLookups!$A$30:$B$31,2,FALSE)-AE$3),IF($N8="L",$U8,$T8),IF($N8="L",$T8,$U8),$G8,$I8))</f>
        <v>74.067657363939361</v>
      </c>
      <c r="AF8" s="112">
        <f>IF(OR($T8="",$U8=""),"",_xlfn.BETA.INV(ABS(VLOOKUP($Z$1,VLookups!$A$30:$B$31,2,FALSE)-AF$3),IF($N8="L",$U8,$T8),IF($N8="L",$T8,$U8),$G8,$I8))</f>
        <v>78.729328939338529</v>
      </c>
      <c r="AG8" s="113">
        <f>IF(OR($T8="",$U8=""),"",_xlfn.BETA.INV(ABS(VLOOKUP($Z$1,VLookups!$A$30:$B$31,2,FALSE)-AG$3),IF($N8="L",$U8,$T8),IF($N8="L",$T8,$U8),$G8,$I8))</f>
        <v>83.314548479805666</v>
      </c>
      <c r="AH8" s="112">
        <f>IF(OR($T8="",$U8=""),"",_xlfn.BETA.INV(ABS(VLOOKUP($Z$1,VLookups!$A$30:$B$31,2,FALSE)-AH$3),IF($N8="L",$U8,$T8),IF($N8="L",$T8,$U8),$G8,$I8))</f>
        <v>88.04802831237653</v>
      </c>
      <c r="AI8" s="113">
        <f>IF(OR($T8="",$U8=""),"",_xlfn.BETA.INV(ABS(VLOOKUP($Z$1,VLookups!$A$30:$B$31,2,FALSE)-AI$3),IF($N8="L",$U8,$T8),IF($N8="L",$T8,$U8),$G8,$I8))</f>
        <v>93.143166177002087</v>
      </c>
      <c r="AJ8" s="112">
        <f>IF(OR($T8="",$U8=""),"",_xlfn.BETA.INV(ABS(VLOOKUP($Z$1,VLookups!$A$30:$B$31,2,FALSE)-AJ$3),IF($N8="L",$U8,$T8),IF($N8="L",$T8,$U8),$G8,$I8))</f>
        <v>98.896114901660525</v>
      </c>
      <c r="AK8" s="113">
        <f>IF(OR($T8="",$U8=""),"",_xlfn.BETA.INV(ABS(VLOOKUP($Z$1,VLookups!$A$30:$B$31,2,FALSE)-AK$3),IF($N8="L",$U8,$T8),IF($N8="L",$T8,$U8),$G8,$I8))</f>
        <v>105.86382255170142</v>
      </c>
      <c r="AL8" s="112">
        <f>IF(OR($T8="",$U8=""),"",_xlfn.BETA.INV(ABS(VLOOKUP($Z$1,VLookups!$A$30:$B$31,2,FALSE)-AL$3),IF($N8="L",$U8,$T8),IF($N8="L",$T8,$U8),$G8,$I8))</f>
        <v>115.571185280462</v>
      </c>
      <c r="AM8" s="113">
        <f>IF(OR($T8="",$U8=""),"",_xlfn.BETA.INV(ABS(VLOOKUP($Z$1,VLookups!$A$30:$B$31,2,FALSE)-AM$3),IF($N8="L",$U8,$T8),IF($N8="L",$T8,$U8),$G8,$I8))</f>
        <v>136.06057040704434</v>
      </c>
      <c r="AN8" s="15"/>
      <c r="AO8" s="194">
        <f t="shared" si="21"/>
        <v>0.5</v>
      </c>
      <c r="AP8" s="192">
        <f t="shared" si="22"/>
        <v>60</v>
      </c>
      <c r="AQ8" s="177">
        <f t="shared" ref="AQ8" si="34">IF(ISNONTEXT($AO8),AP8+$AO8,"")</f>
        <v>60.5</v>
      </c>
      <c r="AR8" s="177">
        <f t="shared" ref="AR8:AR71" si="35">IF(ISNONTEXT($AO8),AQ8+$AO8,"")</f>
        <v>61</v>
      </c>
      <c r="AS8" s="177">
        <f t="shared" ref="AS8:AS71" si="36">IF(ISNONTEXT($AO8),AR8+$AO8,"")</f>
        <v>61.5</v>
      </c>
      <c r="AT8" s="177">
        <f t="shared" ref="AT8:AT71" si="37">IF(ISNONTEXT($AO8),AS8+$AO8,"")</f>
        <v>62</v>
      </c>
      <c r="AU8" s="177">
        <f t="shared" ref="AU8:AU71" si="38">IF(ISNONTEXT($AO8),AT8+$AO8,"")</f>
        <v>62.5</v>
      </c>
      <c r="AV8" s="177">
        <f t="shared" ref="AV8:AV71" si="39">IF(ISNONTEXT($AO8),AU8+$AO8,"")</f>
        <v>63</v>
      </c>
      <c r="AW8" s="177">
        <f t="shared" ref="AW8:AW71" si="40">IF(ISNONTEXT($AO8),AV8+$AO8,"")</f>
        <v>63.5</v>
      </c>
      <c r="AX8" s="177">
        <f t="shared" ref="AX8:AX71" si="41">IF(ISNONTEXT($AO8),AW8+$AO8,"")</f>
        <v>64</v>
      </c>
      <c r="AY8" s="177">
        <f t="shared" ref="AY8:AY71" si="42">IF(ISNONTEXT($AO8),AX8+$AO8,"")</f>
        <v>64.5</v>
      </c>
      <c r="AZ8" s="177">
        <f t="shared" ref="AZ8:AZ71" si="43">IF(ISNONTEXT($AO8),AY8+$AO8,"")</f>
        <v>65</v>
      </c>
      <c r="BA8" s="177">
        <f t="shared" ref="BA8:BA71" si="44">IF(ISNONTEXT($AO8),AZ8+$AO8,"")</f>
        <v>65.5</v>
      </c>
      <c r="BB8" s="177">
        <f t="shared" ref="BB8:BB71" si="45">IF(ISNONTEXT($AO8),BA8+$AO8,"")</f>
        <v>66</v>
      </c>
      <c r="BC8" s="177">
        <f t="shared" ref="BC8:BC71" si="46">IF(ISNONTEXT($AO8),BB8+$AO8,"")</f>
        <v>66.5</v>
      </c>
      <c r="BD8" s="177">
        <f t="shared" ref="BD8:BD71" si="47">IF(ISNONTEXT($AO8),BC8+$AO8,"")</f>
        <v>67</v>
      </c>
      <c r="BE8" s="177">
        <f t="shared" ref="BE8:BE71" si="48">IF(ISNONTEXT($AO8),BD8+$AO8,"")</f>
        <v>67.5</v>
      </c>
      <c r="BF8" s="177">
        <f t="shared" ref="BF8:BF71" si="49">IF(ISNONTEXT($AO8),BE8+$AO8,"")</f>
        <v>68</v>
      </c>
      <c r="BG8" s="177">
        <f t="shared" ref="BG8:BG71" si="50">IF(ISNONTEXT($AO8),BF8+$AO8,"")</f>
        <v>68.5</v>
      </c>
      <c r="BH8" s="177">
        <f t="shared" ref="BH8:BH71" si="51">IF(ISNONTEXT($AO8),BG8+$AO8,"")</f>
        <v>69</v>
      </c>
      <c r="BI8" s="177">
        <f t="shared" ref="BI8:BI71" si="52">IF(ISNONTEXT($AO8),BH8+$AO8,"")</f>
        <v>69.5</v>
      </c>
      <c r="BJ8" s="177">
        <f t="shared" ref="BJ8:BJ71" si="53">IF(ISNONTEXT($AO8),BI8+$AO8,"")</f>
        <v>70</v>
      </c>
      <c r="BK8" s="177">
        <f t="shared" ref="BK8:BK71" si="54">IF(ISNONTEXT($AO8),BJ8+$AO8,"")</f>
        <v>70.5</v>
      </c>
      <c r="BL8" s="177">
        <f t="shared" ref="BL8:BL71" si="55">IF(ISNONTEXT($AO8),BK8+$AO8,"")</f>
        <v>71</v>
      </c>
      <c r="BM8" s="177">
        <f t="shared" ref="BM8:BM71" si="56">IF(ISNONTEXT($AO8),BL8+$AO8,"")</f>
        <v>71.5</v>
      </c>
      <c r="BN8" s="177">
        <f t="shared" ref="BN8:BN71" si="57">IF(ISNONTEXT($AO8),BM8+$AO8,"")</f>
        <v>72</v>
      </c>
      <c r="BO8" s="177">
        <f t="shared" ref="BO8:BO71" si="58">IF(ISNONTEXT($AO8),BN8+$AO8,"")</f>
        <v>72.5</v>
      </c>
      <c r="BP8" s="177">
        <f t="shared" ref="BP8:BP71" si="59">IF(ISNONTEXT($AO8),BO8+$AO8,"")</f>
        <v>73</v>
      </c>
      <c r="BQ8" s="177">
        <f t="shared" ref="BQ8:BQ71" si="60">IF(ISNONTEXT($AO8),BP8+$AO8,"")</f>
        <v>73.5</v>
      </c>
      <c r="BR8" s="177">
        <f t="shared" ref="BR8:BR71" si="61">IF(ISNONTEXT($AO8),BQ8+$AO8,"")</f>
        <v>74</v>
      </c>
      <c r="BS8" s="177">
        <f t="shared" ref="BS8:BS71" si="62">IF(ISNONTEXT($AO8),BR8+$AO8,"")</f>
        <v>74.5</v>
      </c>
      <c r="BT8" s="177">
        <f t="shared" ref="BT8:BT71" si="63">IF(ISNONTEXT($AO8),BS8+$AO8,"")</f>
        <v>75</v>
      </c>
      <c r="BU8" s="177">
        <f t="shared" ref="BU8:BU71" si="64">IF(ISNONTEXT($AO8),BT8+$AO8,"")</f>
        <v>75.5</v>
      </c>
      <c r="BV8" s="177">
        <f t="shared" ref="BV8:BV71" si="65">IF(ISNONTEXT($AO8),BU8+$AO8,"")</f>
        <v>76</v>
      </c>
      <c r="BW8" s="177">
        <f t="shared" ref="BW8:BW71" si="66">IF(ISNONTEXT($AO8),BV8+$AO8,"")</f>
        <v>76.5</v>
      </c>
      <c r="BX8" s="177">
        <f t="shared" ref="BX8:BX71" si="67">IF(ISNONTEXT($AO8),BW8+$AO8,"")</f>
        <v>77</v>
      </c>
      <c r="BY8" s="177">
        <f t="shared" ref="BY8:BY71" si="68">IF(ISNONTEXT($AO8),BX8+$AO8,"")</f>
        <v>77.5</v>
      </c>
      <c r="BZ8" s="177">
        <f t="shared" ref="BZ8:BZ71" si="69">IF(ISNONTEXT($AO8),BY8+$AO8,"")</f>
        <v>78</v>
      </c>
      <c r="CA8" s="177">
        <f t="shared" ref="CA8:CA71" si="70">IF(ISNONTEXT($AO8),BZ8+$AO8,"")</f>
        <v>78.5</v>
      </c>
      <c r="CB8" s="177">
        <f t="shared" ref="CB8:CB71" si="71">IF(ISNONTEXT($AO8),CA8+$AO8,"")</f>
        <v>79</v>
      </c>
      <c r="CC8" s="177">
        <f t="shared" ref="CC8:CC71" si="72">IF(ISNONTEXT($AO8),CB8+$AO8,"")</f>
        <v>79.5</v>
      </c>
      <c r="CD8" s="177">
        <f t="shared" ref="CD8:CD71" si="73">IF(ISNONTEXT($AO8),CC8+$AO8,"")</f>
        <v>80</v>
      </c>
      <c r="CE8" s="177">
        <f t="shared" ref="CE8:CE71" si="74">IF(ISNONTEXT($AO8),CD8+$AO8,"")</f>
        <v>80.5</v>
      </c>
      <c r="CF8" s="177">
        <f t="shared" ref="CF8:CF71" si="75">IF(ISNONTEXT($AO8),CE8+$AO8,"")</f>
        <v>81</v>
      </c>
      <c r="CG8" s="177">
        <f t="shared" ref="CG8:CG71" si="76">IF(ISNONTEXT($AO8),CF8+$AO8,"")</f>
        <v>81.5</v>
      </c>
      <c r="CH8" s="177">
        <f t="shared" ref="CH8:CH71" si="77">IF(ISNONTEXT($AO8),CG8+$AO8,"")</f>
        <v>82</v>
      </c>
      <c r="CI8" s="177">
        <f t="shared" ref="CI8:CI71" si="78">IF(ISNONTEXT($AO8),CH8+$AO8,"")</f>
        <v>82.5</v>
      </c>
      <c r="CJ8" s="177">
        <f t="shared" ref="CJ8:CJ71" si="79">IF(ISNONTEXT($AO8),CI8+$AO8,"")</f>
        <v>83</v>
      </c>
      <c r="CK8" s="177">
        <f t="shared" ref="CK8:CK71" si="80">IF(ISNONTEXT($AO8),CJ8+$AO8,"")</f>
        <v>83.5</v>
      </c>
      <c r="CL8" s="177">
        <f t="shared" ref="CL8:CL71" si="81">IF(ISNONTEXT($AO8),CK8+$AO8,"")</f>
        <v>84</v>
      </c>
      <c r="CM8" s="177">
        <f t="shared" ref="CM8:CM71" si="82">IF(ISNONTEXT($AO8),CL8+$AO8,"")</f>
        <v>84.5</v>
      </c>
      <c r="CN8" s="177">
        <f t="shared" ref="CN8:CN71" si="83">IF(ISNONTEXT($AO8),CM8+$AO8,"")</f>
        <v>85</v>
      </c>
      <c r="CO8" s="177">
        <f t="shared" ref="CO8:CO71" si="84">IF(ISNONTEXT($AO8),CN8+$AO8,"")</f>
        <v>85.5</v>
      </c>
      <c r="CP8" s="177">
        <f t="shared" ref="CP8:CP71" si="85">IF(ISNONTEXT($AO8),CO8+$AO8,"")</f>
        <v>86</v>
      </c>
      <c r="CQ8" s="177">
        <f t="shared" ref="CQ8:CQ71" si="86">IF(ISNONTEXT($AO8),CP8+$AO8,"")</f>
        <v>86.5</v>
      </c>
      <c r="CR8" s="177">
        <f t="shared" ref="CR8:CR71" si="87">IF(ISNONTEXT($AO8),CQ8+$AO8,"")</f>
        <v>87</v>
      </c>
      <c r="CS8" s="177">
        <f t="shared" ref="CS8:CS71" si="88">IF(ISNONTEXT($AO8),CR8+$AO8,"")</f>
        <v>87.5</v>
      </c>
      <c r="CT8" s="177">
        <f t="shared" ref="CT8:CT71" si="89">IF(ISNONTEXT($AO8),CS8+$AO8,"")</f>
        <v>88</v>
      </c>
      <c r="CU8" s="177">
        <f t="shared" ref="CU8:CU71" si="90">IF(ISNONTEXT($AO8),CT8+$AO8,"")</f>
        <v>88.5</v>
      </c>
      <c r="CV8" s="177">
        <f t="shared" ref="CV8:CV71" si="91">IF(ISNONTEXT($AO8),CU8+$AO8,"")</f>
        <v>89</v>
      </c>
      <c r="CW8" s="177">
        <f t="shared" ref="CW8:CW71" si="92">IF(ISNONTEXT($AO8),CV8+$AO8,"")</f>
        <v>89.5</v>
      </c>
      <c r="CX8" s="177">
        <f t="shared" ref="CX8:CX71" si="93">IF(ISNONTEXT($AO8),CW8+$AO8,"")</f>
        <v>90</v>
      </c>
      <c r="CY8" s="177">
        <f t="shared" ref="CY8:CY71" si="94">IF(ISNONTEXT($AO8),CX8+$AO8,"")</f>
        <v>90.5</v>
      </c>
      <c r="CZ8" s="177">
        <f t="shared" ref="CZ8:CZ71" si="95">IF(ISNONTEXT($AO8),CY8+$AO8,"")</f>
        <v>91</v>
      </c>
      <c r="DA8" s="177">
        <f t="shared" ref="DA8:DA71" si="96">IF(ISNONTEXT($AO8),CZ8+$AO8,"")</f>
        <v>91.5</v>
      </c>
      <c r="DB8" s="177">
        <f t="shared" ref="DB8:DB71" si="97">IF(ISNONTEXT($AO8),DA8+$AO8,"")</f>
        <v>92</v>
      </c>
      <c r="DC8" s="177">
        <f t="shared" si="28"/>
        <v>92.5</v>
      </c>
      <c r="DD8" s="177">
        <f t="shared" ref="DD8:DD71" si="98">IF(ISNONTEXT($AO8),DC8+$AO8,"")</f>
        <v>93</v>
      </c>
      <c r="DE8" s="177">
        <f t="shared" ref="DE8:DE71" si="99">IF(ISNONTEXT($AO8),DD8+$AO8,"")</f>
        <v>93.5</v>
      </c>
      <c r="DF8" s="177">
        <f t="shared" ref="DF8:DF71" si="100">IF(ISNONTEXT($AO8),DE8+$AO8,"")</f>
        <v>94</v>
      </c>
      <c r="DG8" s="177">
        <f t="shared" ref="DG8:DG71" si="101">IF(ISNONTEXT($AO8),DF8+$AO8,"")</f>
        <v>94.5</v>
      </c>
      <c r="DH8" s="177">
        <f t="shared" ref="DH8:DH71" si="102">IF(ISNONTEXT($AO8),DG8+$AO8,"")</f>
        <v>95</v>
      </c>
      <c r="DI8" s="177">
        <f t="shared" ref="DI8:DI71" si="103">IF(ISNONTEXT($AO8),DH8+$AO8,"")</f>
        <v>95.5</v>
      </c>
      <c r="DJ8" s="177">
        <f t="shared" ref="DJ8:DJ71" si="104">IF(ISNONTEXT($AO8),DI8+$AO8,"")</f>
        <v>96</v>
      </c>
      <c r="DK8" s="177">
        <f t="shared" ref="DK8:DK71" si="105">IF(ISNONTEXT($AO8),DJ8+$AO8,"")</f>
        <v>96.5</v>
      </c>
      <c r="DL8" s="177">
        <f t="shared" ref="DL8:DL71" si="106">IF(ISNONTEXT($AO8),DK8+$AO8,"")</f>
        <v>97</v>
      </c>
      <c r="DM8" s="177">
        <f t="shared" ref="DM8:DM71" si="107">IF(ISNONTEXT($AO8),DL8+$AO8,"")</f>
        <v>97.5</v>
      </c>
      <c r="DN8" s="177">
        <f t="shared" ref="DN8:DN71" si="108">IF(ISNONTEXT($AO8),DM8+$AO8,"")</f>
        <v>98</v>
      </c>
      <c r="DO8" s="177">
        <f t="shared" ref="DO8:DO71" si="109">IF(ISNONTEXT($AO8),DN8+$AO8,"")</f>
        <v>98.5</v>
      </c>
      <c r="DP8" s="177">
        <f t="shared" ref="DP8:DP71" si="110">IF(ISNONTEXT($AO8),DO8+$AO8,"")</f>
        <v>99</v>
      </c>
      <c r="DQ8" s="177">
        <f t="shared" ref="DQ8:DQ71" si="111">IF(ISNONTEXT($AO8),DP8+$AO8,"")</f>
        <v>99.5</v>
      </c>
      <c r="DR8" s="177">
        <f t="shared" ref="DR8:DR71" si="112">IF(ISNONTEXT($AO8),DQ8+$AO8,"")</f>
        <v>100</v>
      </c>
      <c r="DS8" s="177">
        <f t="shared" ref="DS8:DS71" si="113">IF(ISNONTEXT($AO8),DR8+$AO8,"")</f>
        <v>100.5</v>
      </c>
      <c r="DT8" s="177">
        <f t="shared" ref="DT8:DT71" si="114">IF(ISNONTEXT($AO8),DS8+$AO8,"")</f>
        <v>101</v>
      </c>
      <c r="DU8" s="177">
        <f t="shared" ref="DU8:DU71" si="115">IF(ISNONTEXT($AO8),DT8+$AO8,"")</f>
        <v>101.5</v>
      </c>
      <c r="DV8" s="177">
        <f t="shared" ref="DV8:DV71" si="116">IF(ISNONTEXT($AO8),DU8+$AO8,"")</f>
        <v>102</v>
      </c>
      <c r="DW8" s="177">
        <f t="shared" ref="DW8:DW71" si="117">IF(ISNONTEXT($AO8),DV8+$AO8,"")</f>
        <v>102.5</v>
      </c>
      <c r="DX8" s="177">
        <f t="shared" ref="DX8:DX71" si="118">IF(ISNONTEXT($AO8),DW8+$AO8,"")</f>
        <v>103</v>
      </c>
      <c r="DY8" s="177">
        <f t="shared" ref="DY8:DY71" si="119">IF(ISNONTEXT($AO8),DX8+$AO8,"")</f>
        <v>103.5</v>
      </c>
      <c r="DZ8" s="177">
        <f t="shared" ref="DZ8:DZ71" si="120">IF(ISNONTEXT($AO8),DY8+$AO8,"")</f>
        <v>104</v>
      </c>
      <c r="EA8" s="177">
        <f t="shared" ref="EA8:EA71" si="121">IF(ISNONTEXT($AO8),DZ8+$AO8,"")</f>
        <v>104.5</v>
      </c>
      <c r="EB8" s="177">
        <f t="shared" ref="EB8:EB71" si="122">IF(ISNONTEXT($AO8),EA8+$AO8,"")</f>
        <v>105</v>
      </c>
      <c r="EC8" s="177">
        <f t="shared" ref="EC8:EC71" si="123">IF(ISNONTEXT($AO8),EB8+$AO8,"")</f>
        <v>105.5</v>
      </c>
      <c r="ED8" s="177">
        <f t="shared" ref="ED8:ED71" si="124">IF(ISNONTEXT($AO8),EC8+$AO8,"")</f>
        <v>106</v>
      </c>
      <c r="EE8" s="177">
        <f t="shared" ref="EE8:EE71" si="125">IF(ISNONTEXT($AO8),ED8+$AO8,"")</f>
        <v>106.5</v>
      </c>
      <c r="EF8" s="177">
        <f t="shared" ref="EF8:EF71" si="126">IF(ISNONTEXT($AO8),EE8+$AO8,"")</f>
        <v>107</v>
      </c>
      <c r="EG8" s="177">
        <f t="shared" ref="EG8:EG71" si="127">IF(ISNONTEXT($AO8),EF8+$AO8,"")</f>
        <v>107.5</v>
      </c>
      <c r="EH8" s="177">
        <f t="shared" ref="EH8:EH71" si="128">IF(ISNONTEXT($AO8),EG8+$AO8,"")</f>
        <v>108</v>
      </c>
      <c r="EI8" s="177">
        <f t="shared" ref="EI8:EI71" si="129">IF(ISNONTEXT($AO8),EH8+$AO8,"")</f>
        <v>108.5</v>
      </c>
      <c r="EJ8" s="177">
        <f t="shared" ref="EJ8:EJ71" si="130">IF(ISNONTEXT($AO8),EI8+$AO8,"")</f>
        <v>109</v>
      </c>
      <c r="EK8" s="177">
        <f t="shared" ref="EK8:EK71" si="131">IF(ISNONTEXT($AO8),EJ8+$AO8,"")</f>
        <v>109.5</v>
      </c>
      <c r="EL8" s="177">
        <f t="shared" ref="EL8:EL71" si="132">IF(ISNONTEXT($AO8),EK8+$AO8,"")</f>
        <v>110</v>
      </c>
      <c r="EM8" s="177">
        <f t="shared" ref="EM8:EM71" si="133">IF(ISNONTEXT($AO8),EL8+$AO8,"")</f>
        <v>110.5</v>
      </c>
      <c r="EN8" s="177">
        <f t="shared" ref="EN8:EN71" si="134">IF(ISNONTEXT($AO8),EM8+$AO8,"")</f>
        <v>111</v>
      </c>
      <c r="EO8" s="177">
        <f t="shared" ref="EO8:EO71" si="135">IF(ISNONTEXT($AO8),EN8+$AO8,"")</f>
        <v>111.5</v>
      </c>
      <c r="EP8" s="177">
        <f t="shared" ref="EP8:EP71" si="136">IF(ISNONTEXT($AO8),EO8+$AO8,"")</f>
        <v>112</v>
      </c>
      <c r="EQ8" s="177">
        <f t="shared" ref="EQ8:EQ71" si="137">IF(ISNONTEXT($AO8),EP8+$AO8,"")</f>
        <v>112.5</v>
      </c>
      <c r="ER8" s="177">
        <f t="shared" ref="ER8:ER71" si="138">IF(ISNONTEXT($AO8),EQ8+$AO8,"")</f>
        <v>113</v>
      </c>
      <c r="ES8" s="177">
        <f t="shared" ref="ES8:ES71" si="139">IF(ISNONTEXT($AO8),ER8+$AO8,"")</f>
        <v>113.5</v>
      </c>
      <c r="ET8" s="177">
        <f t="shared" ref="ET8:ET71" si="140">IF(ISNONTEXT($AO8),ES8+$AO8,"")</f>
        <v>114</v>
      </c>
      <c r="EU8" s="177">
        <f t="shared" ref="EU8:EU71" si="141">IF(ISNONTEXT($AO8),ET8+$AO8,"")</f>
        <v>114.5</v>
      </c>
      <c r="EV8" s="177">
        <f t="shared" ref="EV8:EV71" si="142">IF(ISNONTEXT($AO8),EU8+$AO8,"")</f>
        <v>115</v>
      </c>
      <c r="EW8" s="177">
        <f t="shared" ref="EW8:EW71" si="143">IF(ISNONTEXT($AO8),EV8+$AO8,"")</f>
        <v>115.5</v>
      </c>
      <c r="EX8" s="177">
        <f t="shared" ref="EX8:EX71" si="144">IF(ISNONTEXT($AO8),EW8+$AO8,"")</f>
        <v>116</v>
      </c>
      <c r="EY8" s="177">
        <f t="shared" ref="EY8:EY71" si="145">IF(ISNONTEXT($AO8),EX8+$AO8,"")</f>
        <v>116.5</v>
      </c>
      <c r="EZ8" s="177">
        <f t="shared" ref="EZ8:EZ71" si="146">IF(ISNONTEXT($AO8),EY8+$AO8,"")</f>
        <v>117</v>
      </c>
      <c r="FA8" s="177">
        <f t="shared" ref="FA8:FA71" si="147">IF(ISNONTEXT($AO8),EZ8+$AO8,"")</f>
        <v>117.5</v>
      </c>
      <c r="FB8" s="177">
        <f t="shared" ref="FB8:FB71" si="148">IF(ISNONTEXT($AO8),FA8+$AO8,"")</f>
        <v>118</v>
      </c>
      <c r="FC8" s="177">
        <f t="shared" ref="FC8:FC71" si="149">IF(ISNONTEXT($AO8),FB8+$AO8,"")</f>
        <v>118.5</v>
      </c>
      <c r="FD8" s="177">
        <f t="shared" ref="FD8:FD71" si="150">IF(ISNONTEXT($AO8),FC8+$AO8,"")</f>
        <v>119</v>
      </c>
      <c r="FE8" s="177">
        <f t="shared" ref="FE8:FE71" si="151">IF(ISNONTEXT($AO8),FD8+$AO8,"")</f>
        <v>119.5</v>
      </c>
      <c r="FF8" s="177">
        <f t="shared" ref="FF8:FF71" si="152">IF(ISNONTEXT($AO8),FE8+$AO8,"")</f>
        <v>120</v>
      </c>
      <c r="FG8" s="177">
        <f t="shared" ref="FG8:FG71" si="153">IF(ISNONTEXT($AO8),FF8+$AO8,"")</f>
        <v>120.5</v>
      </c>
      <c r="FH8" s="177">
        <f t="shared" ref="FH8:FH71" si="154">IF(ISNONTEXT($AO8),FG8+$AO8,"")</f>
        <v>121</v>
      </c>
      <c r="FI8" s="177">
        <f t="shared" ref="FI8:FI71" si="155">IF(ISNONTEXT($AO8),FH8+$AO8,"")</f>
        <v>121.5</v>
      </c>
      <c r="FJ8" s="177">
        <f t="shared" ref="FJ8:FJ71" si="156">IF(ISNONTEXT($AO8),FI8+$AO8,"")</f>
        <v>122</v>
      </c>
      <c r="FK8" s="177">
        <f t="shared" ref="FK8:FK71" si="157">IF(ISNONTEXT($AO8),FJ8+$AO8,"")</f>
        <v>122.5</v>
      </c>
      <c r="FL8" s="177">
        <f t="shared" ref="FL8:FL71" si="158">IF(ISNONTEXT($AO8),FK8+$AO8,"")</f>
        <v>123</v>
      </c>
      <c r="FM8" s="177">
        <f t="shared" ref="FM8:FM71" si="159">IF(ISNONTEXT($AO8),FL8+$AO8,"")</f>
        <v>123.5</v>
      </c>
      <c r="FN8" s="177">
        <f t="shared" ref="FN8:FN71" si="160">IF(ISNONTEXT($AO8),FM8+$AO8,"")</f>
        <v>124</v>
      </c>
      <c r="FO8" s="177">
        <f t="shared" si="29"/>
        <v>124.5</v>
      </c>
      <c r="FP8" s="177">
        <f t="shared" ref="FP8:FP71" si="161">IF(ISNONTEXT($AO8),FO8+$AO8,"")</f>
        <v>125</v>
      </c>
      <c r="FQ8" s="177">
        <f t="shared" ref="FQ8:FQ71" si="162">IF(ISNONTEXT($AO8),FP8+$AO8,"")</f>
        <v>125.5</v>
      </c>
      <c r="FR8" s="177">
        <f t="shared" ref="FR8:FR71" si="163">IF(ISNONTEXT($AO8),FQ8+$AO8,"")</f>
        <v>126</v>
      </c>
      <c r="FS8" s="177">
        <f t="shared" ref="FS8:FS71" si="164">IF(ISNONTEXT($AO8),FR8+$AO8,"")</f>
        <v>126.5</v>
      </c>
      <c r="FT8" s="177">
        <f t="shared" ref="FT8:FT71" si="165">IF(ISNONTEXT($AO8),FS8+$AO8,"")</f>
        <v>127</v>
      </c>
      <c r="FU8" s="177">
        <f t="shared" ref="FU8:FU71" si="166">IF(ISNONTEXT($AO8),FT8+$AO8,"")</f>
        <v>127.5</v>
      </c>
      <c r="FV8" s="177">
        <f t="shared" ref="FV8:FV71" si="167">IF(ISNONTEXT($AO8),FU8+$AO8,"")</f>
        <v>128</v>
      </c>
      <c r="FW8" s="177">
        <f t="shared" ref="FW8:FW71" si="168">IF(ISNONTEXT($AO8),FV8+$AO8,"")</f>
        <v>128.5</v>
      </c>
      <c r="FX8" s="177">
        <f t="shared" ref="FX8:FX71" si="169">IF(ISNONTEXT($AO8),FW8+$AO8,"")</f>
        <v>129</v>
      </c>
      <c r="FY8" s="177">
        <f t="shared" ref="FY8:FY71" si="170">IF(ISNONTEXT($AO8),FX8+$AO8,"")</f>
        <v>129.5</v>
      </c>
      <c r="FZ8" s="177">
        <f t="shared" ref="FZ8:FZ71" si="171">IF(ISNONTEXT($AO8),FY8+$AO8,"")</f>
        <v>130</v>
      </c>
      <c r="GA8" s="177">
        <f t="shared" ref="GA8:GA71" si="172">IF(ISNONTEXT($AO8),FZ8+$AO8,"")</f>
        <v>130.5</v>
      </c>
      <c r="GB8" s="177">
        <f t="shared" ref="GB8:GB71" si="173">IF(ISNONTEXT($AO8),GA8+$AO8,"")</f>
        <v>131</v>
      </c>
      <c r="GC8" s="177">
        <f t="shared" ref="GC8:GC71" si="174">IF(ISNONTEXT($AO8),GB8+$AO8,"")</f>
        <v>131.5</v>
      </c>
      <c r="GD8" s="177">
        <f t="shared" ref="GD8:GD71" si="175">IF(ISNONTEXT($AO8),GC8+$AO8,"")</f>
        <v>132</v>
      </c>
      <c r="GE8" s="177">
        <f t="shared" ref="GE8:GE71" si="176">IF(ISNONTEXT($AO8),GD8+$AO8,"")</f>
        <v>132.5</v>
      </c>
      <c r="GF8" s="177">
        <f t="shared" ref="GF8:GF71" si="177">IF(ISNONTEXT($AO8),GE8+$AO8,"")</f>
        <v>133</v>
      </c>
      <c r="GG8" s="177">
        <f t="shared" ref="GG8:GG71" si="178">IF(ISNONTEXT($AO8),GF8+$AO8,"")</f>
        <v>133.5</v>
      </c>
      <c r="GH8" s="177">
        <f t="shared" ref="GH8:GH71" si="179">IF(ISNONTEXT($AO8),GG8+$AO8,"")</f>
        <v>134</v>
      </c>
      <c r="GI8" s="177">
        <f t="shared" ref="GI8:GI71" si="180">IF(ISNONTEXT($AO8),GH8+$AO8,"")</f>
        <v>134.5</v>
      </c>
      <c r="GJ8" s="177">
        <f t="shared" ref="GJ8:GJ71" si="181">IF(ISNONTEXT($AO8),GI8+$AO8,"")</f>
        <v>135</v>
      </c>
      <c r="GK8" s="177">
        <f t="shared" ref="GK8:GK71" si="182">IF(ISNONTEXT($AO8),GJ8+$AO8,"")</f>
        <v>135.5</v>
      </c>
      <c r="GL8" s="177">
        <f t="shared" ref="GL8:GL71" si="183">IF(ISNONTEXT($AO8),GK8+$AO8,"")</f>
        <v>136</v>
      </c>
      <c r="GM8" s="177">
        <f t="shared" ref="GM8:GM71" si="184">IF(ISNONTEXT($AO8),GL8+$AO8,"")</f>
        <v>136.5</v>
      </c>
      <c r="GN8" s="177">
        <f t="shared" ref="GN8:GN71" si="185">IF(ISNONTEXT($AO8),GM8+$AO8,"")</f>
        <v>137</v>
      </c>
      <c r="GO8" s="177">
        <f t="shared" ref="GO8:GO71" si="186">IF(ISNONTEXT($AO8),GN8+$AO8,"")</f>
        <v>137.5</v>
      </c>
      <c r="GP8" s="177">
        <f t="shared" ref="GP8:GP71" si="187">IF(ISNONTEXT($AO8),GO8+$AO8,"")</f>
        <v>138</v>
      </c>
      <c r="GQ8" s="177">
        <f t="shared" ref="GQ8:GQ71" si="188">IF(ISNONTEXT($AO8),GP8+$AO8,"")</f>
        <v>138.5</v>
      </c>
      <c r="GR8" s="177">
        <f t="shared" ref="GR8:GR71" si="189">IF(ISNONTEXT($AO8),GQ8+$AO8,"")</f>
        <v>139</v>
      </c>
      <c r="GS8" s="177">
        <f t="shared" ref="GS8:GS71" si="190">IF(ISNONTEXT($AO8),GR8+$AO8,"")</f>
        <v>139.5</v>
      </c>
      <c r="GT8" s="177">
        <f t="shared" ref="GT8:GT71" si="191">IF(ISNONTEXT($AO8),GS8+$AO8,"")</f>
        <v>140</v>
      </c>
      <c r="GU8" s="177">
        <f t="shared" ref="GU8:GU71" si="192">IF(ISNONTEXT($AO8),GT8+$AO8,"")</f>
        <v>140.5</v>
      </c>
      <c r="GV8" s="177">
        <f t="shared" ref="GV8:GV71" si="193">IF(ISNONTEXT($AO8),GU8+$AO8,"")</f>
        <v>141</v>
      </c>
      <c r="GW8" s="177">
        <f t="shared" ref="GW8:GW71" si="194">IF(ISNONTEXT($AO8),GV8+$AO8,"")</f>
        <v>141.5</v>
      </c>
      <c r="GX8" s="177">
        <f t="shared" ref="GX8:GX71" si="195">IF(ISNONTEXT($AO8),GW8+$AO8,"")</f>
        <v>142</v>
      </c>
      <c r="GY8" s="177">
        <f t="shared" ref="GY8:GY71" si="196">IF(ISNONTEXT($AO8),GX8+$AO8,"")</f>
        <v>142.5</v>
      </c>
      <c r="GZ8" s="177">
        <f t="shared" ref="GZ8:GZ71" si="197">IF(ISNONTEXT($AO8),GY8+$AO8,"")</f>
        <v>143</v>
      </c>
      <c r="HA8" s="177">
        <f t="shared" ref="HA8:HA71" si="198">IF(ISNONTEXT($AO8),GZ8+$AO8,"")</f>
        <v>143.5</v>
      </c>
      <c r="HB8" s="177">
        <f t="shared" ref="HB8:HB71" si="199">IF(ISNONTEXT($AO8),HA8+$AO8,"")</f>
        <v>144</v>
      </c>
      <c r="HC8" s="177">
        <f t="shared" ref="HC8:HC71" si="200">IF(ISNONTEXT($AO8),HB8+$AO8,"")</f>
        <v>144.5</v>
      </c>
      <c r="HD8" s="177">
        <f t="shared" ref="HD8:HD71" si="201">IF(ISNONTEXT($AO8),HC8+$AO8,"")</f>
        <v>145</v>
      </c>
      <c r="HE8" s="177">
        <f t="shared" ref="HE8:HE71" si="202">IF(ISNONTEXT($AO8),HD8+$AO8,"")</f>
        <v>145.5</v>
      </c>
      <c r="HF8" s="177">
        <f t="shared" ref="HF8:HF71" si="203">IF(ISNONTEXT($AO8),HE8+$AO8,"")</f>
        <v>146</v>
      </c>
      <c r="HG8" s="177">
        <f t="shared" ref="HG8:HG71" si="204">IF(ISNONTEXT($AO8),HF8+$AO8,"")</f>
        <v>146.5</v>
      </c>
      <c r="HH8" s="177">
        <f t="shared" ref="HH8:HH71" si="205">IF(ISNONTEXT($AO8),HG8+$AO8,"")</f>
        <v>147</v>
      </c>
      <c r="HI8" s="177">
        <f t="shared" ref="HI8:HI71" si="206">IF(ISNONTEXT($AO8),HH8+$AO8,"")</f>
        <v>147.5</v>
      </c>
      <c r="HJ8" s="177">
        <f t="shared" ref="HJ8:HJ71" si="207">IF(ISNONTEXT($AO8),HI8+$AO8,"")</f>
        <v>148</v>
      </c>
      <c r="HK8" s="177">
        <f t="shared" ref="HK8:HK71" si="208">IF(ISNONTEXT($AO8),HJ8+$AO8,"")</f>
        <v>148.5</v>
      </c>
      <c r="HL8" s="177">
        <f t="shared" ref="HL8:HL71" si="209">IF(ISNONTEXT($AO8),HK8+$AO8,"")</f>
        <v>149</v>
      </c>
      <c r="HM8" s="177">
        <f t="shared" ref="HM8:HM71" si="210">IF(ISNONTEXT($AO8),HL8+$AO8,"")</f>
        <v>149.5</v>
      </c>
      <c r="HN8" s="177">
        <f t="shared" ref="HN8:HN71" si="211">IF(ISNONTEXT($AO8),HM8+$AO8,"")</f>
        <v>150</v>
      </c>
      <c r="HO8" s="177">
        <f t="shared" ref="HO8:HO71" si="212">IF(ISNONTEXT($AO8),HN8+$AO8,"")</f>
        <v>150.5</v>
      </c>
      <c r="HP8" s="177">
        <f t="shared" ref="HP8:HP71" si="213">IF(ISNONTEXT($AO8),HO8+$AO8,"")</f>
        <v>151</v>
      </c>
      <c r="HQ8" s="177">
        <f t="shared" ref="HQ8:HQ71" si="214">IF(ISNONTEXT($AO8),HP8+$AO8,"")</f>
        <v>151.5</v>
      </c>
      <c r="HR8" s="177">
        <f t="shared" ref="HR8:HR71" si="215">IF(ISNONTEXT($AO8),HQ8+$AO8,"")</f>
        <v>152</v>
      </c>
      <c r="HS8" s="177">
        <f t="shared" ref="HS8:HS71" si="216">IF(ISNONTEXT($AO8),HR8+$AO8,"")</f>
        <v>152.5</v>
      </c>
      <c r="HT8" s="177">
        <f t="shared" ref="HT8:HT71" si="217">IF(ISNONTEXT($AO8),HS8+$AO8,"")</f>
        <v>153</v>
      </c>
      <c r="HU8" s="177">
        <f t="shared" ref="HU8:HU71" si="218">IF(ISNONTEXT($AO8),HT8+$AO8,"")</f>
        <v>153.5</v>
      </c>
      <c r="HV8" s="177">
        <f t="shared" ref="HV8:HV71" si="219">IF(ISNONTEXT($AO8),HU8+$AO8,"")</f>
        <v>154</v>
      </c>
      <c r="HW8" s="177">
        <f t="shared" ref="HW8:HW71" si="220">IF(ISNONTEXT($AO8),HV8+$AO8,"")</f>
        <v>154.5</v>
      </c>
      <c r="HX8" s="177">
        <f t="shared" ref="HX8:HX71" si="221">IF(ISNONTEXT($AO8),HW8+$AO8,"")</f>
        <v>155</v>
      </c>
      <c r="HY8" s="177">
        <f t="shared" ref="HY8:HY71" si="222">IF(ISNONTEXT($AO8),HX8+$AO8,"")</f>
        <v>155.5</v>
      </c>
      <c r="HZ8" s="177">
        <f t="shared" ref="HZ8:HZ71" si="223">IF(ISNONTEXT($AO8),HY8+$AO8,"")</f>
        <v>156</v>
      </c>
      <c r="IA8" s="177">
        <f t="shared" si="30"/>
        <v>156.5</v>
      </c>
      <c r="IB8" s="177">
        <f t="shared" si="9"/>
        <v>157</v>
      </c>
      <c r="IC8" s="177">
        <f t="shared" si="9"/>
        <v>157.5</v>
      </c>
      <c r="ID8" s="177">
        <f t="shared" si="9"/>
        <v>158</v>
      </c>
      <c r="IE8" s="177">
        <f t="shared" si="9"/>
        <v>158.5</v>
      </c>
      <c r="IF8" s="177">
        <f t="shared" si="9"/>
        <v>159</v>
      </c>
      <c r="IG8" s="177">
        <f t="shared" si="9"/>
        <v>159.5</v>
      </c>
      <c r="IH8" s="192">
        <f t="shared" si="10"/>
        <v>159.999</v>
      </c>
      <c r="II8" s="193">
        <f t="shared" si="11"/>
        <v>0</v>
      </c>
      <c r="IJ8" s="193">
        <f t="shared" ref="IJ8:KT12" si="224">IF(ISNONTEXT($X8),IF($N8="R",_xlfn.BETA.DIST(AQ8,$T8,$U8,FALSE,$G8,$I8),_xlfn.BETA.DIST(AQ8,$U8,$T8,FALSE,$G8,$I8)),NA())</f>
        <v>2.6463124193172433E-3</v>
      </c>
      <c r="IK8" s="193">
        <f t="shared" si="224"/>
        <v>4.383792136303106E-3</v>
      </c>
      <c r="IL8" s="193">
        <f t="shared" si="224"/>
        <v>5.8522316057390044E-3</v>
      </c>
      <c r="IM8" s="193">
        <f t="shared" si="224"/>
        <v>7.1514662483771353E-3</v>
      </c>
      <c r="IN8" s="193">
        <f t="shared" si="224"/>
        <v>8.3255555541438837E-3</v>
      </c>
      <c r="IO8" s="193">
        <f t="shared" si="224"/>
        <v>9.3994082574999811E-3</v>
      </c>
      <c r="IP8" s="193">
        <f t="shared" si="224"/>
        <v>1.0389086034484525E-2</v>
      </c>
      <c r="IQ8" s="193">
        <f t="shared" si="224"/>
        <v>1.130584591094006E-2</v>
      </c>
      <c r="IR8" s="193">
        <f t="shared" si="224"/>
        <v>1.2158048445704029E-2</v>
      </c>
      <c r="IS8" s="193">
        <f t="shared" si="224"/>
        <v>1.2952174551463027E-2</v>
      </c>
      <c r="IT8" s="193">
        <f t="shared" si="224"/>
        <v>1.3693416318458624E-2</v>
      </c>
      <c r="IU8" s="193">
        <f t="shared" si="224"/>
        <v>1.4386043463614349E-2</v>
      </c>
      <c r="IV8" s="193">
        <f t="shared" si="224"/>
        <v>1.5033642537197444E-2</v>
      </c>
      <c r="IW8" s="193">
        <f t="shared" si="224"/>
        <v>1.563927963955862E-2</v>
      </c>
      <c r="IX8" s="193">
        <f t="shared" si="224"/>
        <v>1.6205614931811028E-2</v>
      </c>
      <c r="IY8" s="193">
        <f t="shared" si="224"/>
        <v>1.6734985552632673E-2</v>
      </c>
      <c r="IZ8" s="193">
        <f t="shared" si="224"/>
        <v>1.7229467133966097E-2</v>
      </c>
      <c r="JA8" s="193">
        <f t="shared" si="224"/>
        <v>1.7690920405179625E-2</v>
      </c>
      <c r="JB8" s="193">
        <f t="shared" si="224"/>
        <v>1.812102715064056E-2</v>
      </c>
      <c r="JC8" s="193">
        <f t="shared" si="224"/>
        <v>1.8521318401861161E-2</v>
      </c>
      <c r="JD8" s="193">
        <f t="shared" si="224"/>
        <v>1.8893196858099072E-2</v>
      </c>
      <c r="JE8" s="193">
        <f t="shared" si="224"/>
        <v>1.9237954945006769E-2</v>
      </c>
      <c r="JF8" s="193">
        <f t="shared" si="224"/>
        <v>1.9556789526967048E-2</v>
      </c>
      <c r="JG8" s="193">
        <f t="shared" si="224"/>
        <v>1.9850814017467768E-2</v>
      </c>
      <c r="JH8" s="193">
        <f t="shared" si="224"/>
        <v>2.0121068441488803E-2</v>
      </c>
      <c r="JI8" s="193">
        <f t="shared" si="224"/>
        <v>2.0368527867966561E-2</v>
      </c>
      <c r="JJ8" s="193">
        <f t="shared" si="224"/>
        <v>2.0594109531861967E-2</v>
      </c>
      <c r="JK8" s="193">
        <f t="shared" si="224"/>
        <v>2.0798678892893472E-2</v>
      </c>
      <c r="JL8" s="193">
        <f t="shared" si="224"/>
        <v>2.0983054824011325E-2</v>
      </c>
      <c r="JM8" s="193">
        <f t="shared" si="224"/>
        <v>2.1148014081988895E-2</v>
      </c>
      <c r="JN8" s="193">
        <f t="shared" si="224"/>
        <v>2.1294295181481741E-2</v>
      </c>
      <c r="JO8" s="193">
        <f t="shared" si="224"/>
        <v>2.1422601770014364E-2</v>
      </c>
      <c r="JP8" s="193">
        <f t="shared" si="224"/>
        <v>2.1533605582781515E-2</v>
      </c>
      <c r="JQ8" s="193">
        <f t="shared" si="224"/>
        <v>2.1627949041585607E-2</v>
      </c>
      <c r="JR8" s="193">
        <f t="shared" si="224"/>
        <v>2.1706247550714212E-2</v>
      </c>
      <c r="JS8" s="193">
        <f t="shared" si="224"/>
        <v>2.1769091533384386E-2</v>
      </c>
      <c r="JT8" s="193">
        <f t="shared" si="224"/>
        <v>2.1817048245015059E-2</v>
      </c>
      <c r="JU8" s="193">
        <f t="shared" si="224"/>
        <v>2.1850663393637219E-2</v>
      </c>
      <c r="JV8" s="193">
        <f t="shared" si="224"/>
        <v>2.1870462592911873E-2</v>
      </c>
      <c r="JW8" s="193">
        <f t="shared" si="224"/>
        <v>2.187695266926646E-2</v>
      </c>
      <c r="JX8" s="193">
        <f t="shared" si="224"/>
        <v>2.1870622841403085E-2</v>
      </c>
      <c r="JY8" s="193">
        <f t="shared" si="224"/>
        <v>2.185194578773721E-2</v>
      </c>
      <c r="JZ8" s="193">
        <f t="shared" si="224"/>
        <v>2.182137861508552E-2</v>
      </c>
      <c r="KA8" s="193">
        <f t="shared" si="224"/>
        <v>2.1779363740050364E-2</v>
      </c>
      <c r="KB8" s="193">
        <f t="shared" si="224"/>
        <v>2.1726329692977383E-2</v>
      </c>
      <c r="KC8" s="193">
        <f t="shared" si="224"/>
        <v>2.1662691853039356E-2</v>
      </c>
      <c r="KD8" s="193">
        <f t="shared" si="224"/>
        <v>2.1588853121878762E-2</v>
      </c>
      <c r="KE8" s="193">
        <f t="shared" si="224"/>
        <v>2.150520454228939E-2</v>
      </c>
      <c r="KF8" s="193">
        <f t="shared" si="224"/>
        <v>2.1412125867605138E-2</v>
      </c>
      <c r="KG8" s="193">
        <f t="shared" si="224"/>
        <v>2.1309986086768963E-2</v>
      </c>
      <c r="KH8" s="193">
        <f t="shared" si="224"/>
        <v>2.1199143909457572E-2</v>
      </c>
      <c r="KI8" s="193">
        <f t="shared" si="224"/>
        <v>2.1079948215122782E-2</v>
      </c>
      <c r="KJ8" s="193">
        <f t="shared" si="224"/>
        <v>2.0952738469365337E-2</v>
      </c>
      <c r="KK8" s="193">
        <f t="shared" si="224"/>
        <v>2.081784511067088E-2</v>
      </c>
      <c r="KL8" s="193">
        <f t="shared" si="224"/>
        <v>2.0675589910202304E-2</v>
      </c>
      <c r="KM8" s="193">
        <f t="shared" si="224"/>
        <v>2.0526286307049463E-2</v>
      </c>
      <c r="KN8" s="193">
        <f t="shared" si="224"/>
        <v>2.0370239721081557E-2</v>
      </c>
      <c r="KO8" s="193">
        <f t="shared" si="224"/>
        <v>2.0207747845322421E-2</v>
      </c>
      <c r="KP8" s="193">
        <f t="shared" si="224"/>
        <v>2.0039100919572048E-2</v>
      </c>
      <c r="KQ8" s="193">
        <f t="shared" si="224"/>
        <v>1.9864581986823143E-2</v>
      </c>
      <c r="KR8" s="193">
        <f t="shared" si="224"/>
        <v>1.9684467133868348E-2</v>
      </c>
      <c r="KS8" s="193">
        <f t="shared" si="224"/>
        <v>1.9499025717357413E-2</v>
      </c>
      <c r="KT8" s="193">
        <f t="shared" si="224"/>
        <v>1.9308520576443028E-2</v>
      </c>
      <c r="KU8" s="193">
        <f t="shared" si="31"/>
        <v>1.9113208233046772E-2</v>
      </c>
      <c r="KV8" s="193">
        <f t="shared" ref="KV8:NF12" si="225">IF(ISNONTEXT($X8),IF($N8="R",_xlfn.BETA.DIST(DC8,$T8,$U8,FALSE,$G8,$I8),_xlfn.BETA.DIST(DC8,$U8,$T8,FALSE,$G8,$I8)),NA())</f>
        <v>1.8913339080680977E-2</v>
      </c>
      <c r="KW8" s="193">
        <f t="shared" si="225"/>
        <v>1.8709157562677148E-2</v>
      </c>
      <c r="KX8" s="193">
        <f t="shared" si="225"/>
        <v>1.8500902340595083E-2</v>
      </c>
      <c r="KY8" s="193">
        <f t="shared" si="225"/>
        <v>1.8288806453518668E-2</v>
      </c>
      <c r="KZ8" s="193">
        <f t="shared" si="225"/>
        <v>1.8073097468882998E-2</v>
      </c>
      <c r="LA8" s="193">
        <f t="shared" si="225"/>
        <v>1.7853997625422117E-2</v>
      </c>
      <c r="LB8" s="193">
        <f t="shared" si="225"/>
        <v>1.7631723968777234E-2</v>
      </c>
      <c r="LC8" s="193">
        <f t="shared" si="225"/>
        <v>1.7406488480260461E-2</v>
      </c>
      <c r="LD8" s="193">
        <f t="shared" si="225"/>
        <v>1.7178498199228405E-2</v>
      </c>
      <c r="LE8" s="193">
        <f t="shared" si="225"/>
        <v>1.6947955339483661E-2</v>
      </c>
      <c r="LF8" s="193">
        <f t="shared" si="225"/>
        <v>1.6715057400088849E-2</v>
      </c>
      <c r="LG8" s="193">
        <f t="shared" si="225"/>
        <v>1.6479997270947799E-2</v>
      </c>
      <c r="LH8" s="193">
        <f t="shared" si="225"/>
        <v>1.6242963333481093E-2</v>
      </c>
      <c r="LI8" s="193">
        <f t="shared" si="225"/>
        <v>1.6004139556698375E-2</v>
      </c>
      <c r="LJ8" s="193">
        <f t="shared" si="225"/>
        <v>1.5763705588946905E-2</v>
      </c>
      <c r="LK8" s="193">
        <f t="shared" si="225"/>
        <v>1.5521836845595511E-2</v>
      </c>
      <c r="LL8" s="193">
        <f t="shared" si="225"/>
        <v>1.5278704592893768E-2</v>
      </c>
      <c r="LM8" s="193">
        <f t="shared" si="225"/>
        <v>1.503447602822925E-2</v>
      </c>
      <c r="LN8" s="193">
        <f t="shared" si="225"/>
        <v>1.4789314356989656E-2</v>
      </c>
      <c r="LO8" s="193">
        <f t="shared" si="225"/>
        <v>1.4543378866222291E-2</v>
      </c>
      <c r="LP8" s="193">
        <f t="shared" si="225"/>
        <v>1.4296824995269727E-2</v>
      </c>
      <c r="LQ8" s="193">
        <f t="shared" si="225"/>
        <v>1.4049804403548709E-2</v>
      </c>
      <c r="LR8" s="193">
        <f t="shared" si="225"/>
        <v>1.3802465035627503E-2</v>
      </c>
      <c r="LS8" s="193">
        <f t="shared" si="225"/>
        <v>1.3554951183747103E-2</v>
      </c>
      <c r="LT8" s="193">
        <f t="shared" si="225"/>
        <v>1.3307403547921662E-2</v>
      </c>
      <c r="LU8" s="193">
        <f t="shared" si="225"/>
        <v>1.3059959293744997E-2</v>
      </c>
      <c r="LV8" s="193">
        <f t="shared" si="225"/>
        <v>1.2812752108021779E-2</v>
      </c>
      <c r="LW8" s="193">
        <f t="shared" si="225"/>
        <v>1.2565912252334372E-2</v>
      </c>
      <c r="LX8" s="193">
        <f t="shared" si="225"/>
        <v>1.2319566614649453E-2</v>
      </c>
      <c r="LY8" s="193">
        <f t="shared" si="225"/>
        <v>1.2073838759062133E-2</v>
      </c>
      <c r="LZ8" s="193">
        <f t="shared" si="225"/>
        <v>1.1828848973768964E-2</v>
      </c>
      <c r="MA8" s="193">
        <f t="shared" si="225"/>
        <v>1.1584714317356228E-2</v>
      </c>
      <c r="MB8" s="193">
        <f t="shared" si="225"/>
        <v>1.1341548663484165E-2</v>
      </c>
      <c r="MC8" s="193">
        <f t="shared" si="225"/>
        <v>1.1099462744043378E-2</v>
      </c>
      <c r="MD8" s="193">
        <f t="shared" si="225"/>
        <v>1.0858564190855064E-2</v>
      </c>
      <c r="ME8" s="193">
        <f t="shared" si="225"/>
        <v>1.0618957575982548E-2</v>
      </c>
      <c r="MF8" s="193">
        <f t="shared" si="225"/>
        <v>1.0380744450717823E-2</v>
      </c>
      <c r="MG8" s="193">
        <f t="shared" si="225"/>
        <v>1.014402338330294E-2</v>
      </c>
      <c r="MH8" s="193">
        <f t="shared" si="225"/>
        <v>9.9088899954431989E-3</v>
      </c>
      <c r="MI8" s="193">
        <f t="shared" si="225"/>
        <v>9.6754369976653452E-3</v>
      </c>
      <c r="MJ8" s="193">
        <f t="shared" si="225"/>
        <v>9.4437542235715436E-3</v>
      </c>
      <c r="MK8" s="193">
        <f t="shared" si="225"/>
        <v>9.2139286630368803E-3</v>
      </c>
      <c r="ML8" s="193">
        <f t="shared" si="225"/>
        <v>8.986044494395681E-3</v>
      </c>
      <c r="MM8" s="193">
        <f t="shared" si="225"/>
        <v>8.7601831156594104E-3</v>
      </c>
      <c r="MN8" s="193">
        <f t="shared" si="225"/>
        <v>8.5364231748068561E-3</v>
      </c>
      <c r="MO8" s="193">
        <f t="shared" si="225"/>
        <v>8.3148405991849434E-3</v>
      </c>
      <c r="MP8" s="193">
        <f t="shared" si="225"/>
        <v>8.0955086240567537E-3</v>
      </c>
      <c r="MQ8" s="193">
        <f t="shared" si="225"/>
        <v>7.8784978203313566E-3</v>
      </c>
      <c r="MR8" s="193">
        <f t="shared" si="225"/>
        <v>7.6638761215082453E-3</v>
      </c>
      <c r="MS8" s="193">
        <f t="shared" si="225"/>
        <v>7.4517088498676724E-3</v>
      </c>
      <c r="MT8" s="193">
        <f t="shared" si="225"/>
        <v>7.2420587419365356E-3</v>
      </c>
      <c r="MU8" s="193">
        <f t="shared" si="225"/>
        <v>7.0349859732580398E-3</v>
      </c>
      <c r="MV8" s="193">
        <f t="shared" si="225"/>
        <v>6.8305481824918815E-3</v>
      </c>
      <c r="MW8" s="193">
        <f t="shared" si="225"/>
        <v>6.6288004948706469E-3</v>
      </c>
      <c r="MX8" s="193">
        <f t="shared" si="225"/>
        <v>6.4297955450366429E-3</v>
      </c>
      <c r="MY8" s="193">
        <f t="shared" si="225"/>
        <v>6.2335834992823204E-3</v>
      </c>
      <c r="MZ8" s="193">
        <f t="shared" si="225"/>
        <v>6.0402120772165072E-3</v>
      </c>
      <c r="NA8" s="193">
        <f t="shared" si="225"/>
        <v>5.849726572877325E-3</v>
      </c>
      <c r="NB8" s="193">
        <f t="shared" si="225"/>
        <v>5.6621698753120571E-3</v>
      </c>
      <c r="NC8" s="193">
        <f t="shared" si="225"/>
        <v>5.4775824886429767E-3</v>
      </c>
      <c r="ND8" s="193">
        <f t="shared" si="225"/>
        <v>5.2960025516376455E-3</v>
      </c>
      <c r="NE8" s="193">
        <f t="shared" si="225"/>
        <v>5.1174658568009339E-3</v>
      </c>
      <c r="NF8" s="193">
        <f t="shared" si="225"/>
        <v>4.9420058690056749E-3</v>
      </c>
      <c r="NG8" s="193">
        <f t="shared" si="32"/>
        <v>4.7696537436778394E-3</v>
      </c>
      <c r="NH8" s="193">
        <f t="shared" ref="NH8:PR12" si="226">IF(ISNONTEXT($X8),IF($N8="R",_xlfn.BETA.DIST(FO8,$T8,$U8,FALSE,$G8,$I8),_xlfn.BETA.DIST(FO8,$U8,$T8,FALSE,$G8,$I8)),NA())</f>
        <v>4.6004383445514717E-3</v>
      </c>
      <c r="NI8" s="193">
        <f t="shared" si="226"/>
        <v>4.4343862610081467E-3</v>
      </c>
      <c r="NJ8" s="193">
        <f t="shared" si="226"/>
        <v>4.2715218250147522E-3</v>
      </c>
      <c r="NK8" s="193">
        <f t="shared" si="226"/>
        <v>4.1118671276731689E-3</v>
      </c>
      <c r="NL8" s="193">
        <f t="shared" si="226"/>
        <v>3.9554420353945605E-3</v>
      </c>
      <c r="NM8" s="193">
        <f t="shared" si="226"/>
        <v>3.8022642057106443E-3</v>
      </c>
      <c r="NN8" s="193">
        <f t="shared" si="226"/>
        <v>3.6523491027336814E-3</v>
      </c>
      <c r="NO8" s="193">
        <f t="shared" si="226"/>
        <v>3.505710012276514E-3</v>
      </c>
      <c r="NP8" s="193">
        <f t="shared" si="226"/>
        <v>3.3623580566435026E-3</v>
      </c>
      <c r="NQ8" s="193">
        <f t="shared" si="226"/>
        <v>3.2223022091027514E-3</v>
      </c>
      <c r="NR8" s="193">
        <f t="shared" si="226"/>
        <v>3.0855493080496044E-3</v>
      </c>
      <c r="NS8" s="193">
        <f t="shared" si="226"/>
        <v>2.9521040708710179E-3</v>
      </c>
      <c r="NT8" s="193">
        <f t="shared" si="226"/>
        <v>2.8219691075200221E-3</v>
      </c>
      <c r="NU8" s="193">
        <f t="shared" si="226"/>
        <v>2.6951449338091234E-3</v>
      </c>
      <c r="NV8" s="193">
        <f t="shared" si="226"/>
        <v>2.5716299844311371E-3</v>
      </c>
      <c r="NW8" s="193">
        <f t="shared" si="226"/>
        <v>2.4514206257156713E-3</v>
      </c>
      <c r="NX8" s="193">
        <f t="shared" si="226"/>
        <v>2.3345111681290732E-3</v>
      </c>
      <c r="NY8" s="193">
        <f t="shared" si="226"/>
        <v>2.2208938785254996E-3</v>
      </c>
      <c r="NZ8" s="193">
        <f t="shared" si="226"/>
        <v>2.1105589921562805E-3</v>
      </c>
      <c r="OA8" s="193">
        <f t="shared" si="226"/>
        <v>2.0034947244447032E-3</v>
      </c>
      <c r="OB8" s="193">
        <f t="shared" si="226"/>
        <v>1.8996872825328922E-3</v>
      </c>
      <c r="OC8" s="193">
        <f t="shared" si="226"/>
        <v>1.7991208766073334E-3</v>
      </c>
      <c r="OD8" s="193">
        <f t="shared" si="226"/>
        <v>1.7017777310093E-3</v>
      </c>
      <c r="OE8" s="193">
        <f t="shared" si="226"/>
        <v>1.6076380951362192E-3</v>
      </c>
      <c r="OF8" s="193">
        <f t="shared" si="226"/>
        <v>1.5166802541398191E-3</v>
      </c>
      <c r="OG8" s="193">
        <f t="shared" si="226"/>
        <v>1.4288805394266513E-3</v>
      </c>
      <c r="OH8" s="193">
        <f t="shared" si="226"/>
        <v>1.344213338966434E-3</v>
      </c>
      <c r="OI8" s="193">
        <f t="shared" si="226"/>
        <v>1.2626511074134358E-3</v>
      </c>
      <c r="OJ8" s="193">
        <f t="shared" si="226"/>
        <v>1.1841643760459341E-3</v>
      </c>
      <c r="OK8" s="193">
        <f t="shared" si="226"/>
        <v>1.1087217625286451E-3</v>
      </c>
      <c r="OL8" s="193">
        <f t="shared" si="226"/>
        <v>1.0362899805028041E-3</v>
      </c>
      <c r="OM8" s="193">
        <f t="shared" si="226"/>
        <v>9.6683384900846559E-4</v>
      </c>
      <c r="ON8" s="193">
        <f t="shared" si="226"/>
        <v>9.0031630174339629E-4</v>
      </c>
      <c r="OO8" s="193">
        <f t="shared" si="226"/>
        <v>8.3669839616281184E-4</v>
      </c>
      <c r="OP8" s="193">
        <f t="shared" si="226"/>
        <v>7.7593932242406196E-4</v>
      </c>
      <c r="OQ8" s="193">
        <f t="shared" si="226"/>
        <v>7.1799641218020863E-4</v>
      </c>
      <c r="OR8" s="193">
        <f t="shared" si="226"/>
        <v>6.6282514722637868E-4</v>
      </c>
      <c r="OS8" s="193">
        <f t="shared" si="226"/>
        <v>6.1037916800254057E-4</v>
      </c>
      <c r="OT8" s="193">
        <f t="shared" si="226"/>
        <v>5.6061028195634555E-4</v>
      </c>
      <c r="OU8" s="193">
        <f t="shared" si="226"/>
        <v>5.1346847176947591E-4</v>
      </c>
      <c r="OV8" s="193">
        <f t="shared" si="226"/>
        <v>4.6890190345088054E-4</v>
      </c>
      <c r="OW8" s="193">
        <f t="shared" si="226"/>
        <v>4.2685693430014277E-4</v>
      </c>
      <c r="OX8" s="193">
        <f t="shared" si="226"/>
        <v>3.8727812074413747E-4</v>
      </c>
      <c r="OY8" s="193">
        <f t="shared" si="226"/>
        <v>3.5010822605003564E-4</v>
      </c>
      <c r="OZ8" s="193">
        <f t="shared" si="226"/>
        <v>3.1528822791760546E-4</v>
      </c>
      <c r="PA8" s="193">
        <f t="shared" si="226"/>
        <v>2.8275732595368604E-4</v>
      </c>
      <c r="PB8" s="193">
        <f t="shared" si="226"/>
        <v>2.5245294903160977E-4</v>
      </c>
      <c r="PC8" s="193">
        <f t="shared" si="226"/>
        <v>2.2431076253826888E-4</v>
      </c>
      <c r="PD8" s="193">
        <f t="shared" si="226"/>
        <v>1.9826467551143506E-4</v>
      </c>
      <c r="PE8" s="193">
        <f t="shared" si="226"/>
        <v>1.7424684766987217E-4</v>
      </c>
      <c r="PF8" s="193">
        <f t="shared" si="226"/>
        <v>1.5218769633869482E-4</v>
      </c>
      <c r="PG8" s="193">
        <f t="shared" si="226"/>
        <v>1.3201590327236178E-4</v>
      </c>
      <c r="PH8" s="193">
        <f t="shared" si="226"/>
        <v>1.1365842137761584E-4</v>
      </c>
      <c r="PI8" s="193">
        <f t="shared" si="226"/>
        <v>9.7040481338619183E-5</v>
      </c>
      <c r="PJ8" s="193">
        <f t="shared" si="226"/>
        <v>8.2085598146462331E-5</v>
      </c>
      <c r="PK8" s="193">
        <f t="shared" si="226"/>
        <v>6.8715577535168772E-5</v>
      </c>
      <c r="PL8" s="193">
        <f t="shared" si="226"/>
        <v>5.6850522326247941E-5</v>
      </c>
      <c r="PM8" s="193">
        <f t="shared" si="226"/>
        <v>4.6408838683796762E-5</v>
      </c>
      <c r="PN8" s="193">
        <f t="shared" si="226"/>
        <v>3.7307242282091274E-5</v>
      </c>
      <c r="PO8" s="193">
        <f t="shared" si="226"/>
        <v>2.9460764387553375E-5</v>
      </c>
      <c r="PP8" s="193">
        <f t="shared" si="226"/>
        <v>2.2782757856925988E-5</v>
      </c>
      <c r="PQ8" s="193">
        <f t="shared" si="226"/>
        <v>1.7184903053441179E-5</v>
      </c>
      <c r="PR8" s="193">
        <f t="shared" si="226"/>
        <v>1.2577213682710623E-5</v>
      </c>
      <c r="PS8" s="193">
        <f t="shared" si="33"/>
        <v>8.8680425500257354E-6</v>
      </c>
      <c r="PT8" s="193">
        <f t="shared" si="15"/>
        <v>5.9640872407053367E-6</v>
      </c>
      <c r="PU8" s="193">
        <f t="shared" si="15"/>
        <v>3.7703957250853538E-6</v>
      </c>
      <c r="PV8" s="193">
        <f t="shared" si="15"/>
        <v>2.190371889701316E-6</v>
      </c>
      <c r="PW8" s="193">
        <f t="shared" si="15"/>
        <v>1.1257809961729078E-6</v>
      </c>
      <c r="PX8" s="193">
        <f t="shared" si="15"/>
        <v>4.7675506925973418E-7</v>
      </c>
      <c r="PY8" s="193">
        <f t="shared" si="15"/>
        <v>1.4179821551787163E-7</v>
      </c>
      <c r="PZ8" s="193">
        <f t="shared" si="15"/>
        <v>1.7791873949341313E-8</v>
      </c>
      <c r="QA8" s="193">
        <f t="shared" si="15"/>
        <v>1.428700222182648E-16</v>
      </c>
    </row>
    <row r="9" spans="1:444" x14ac:dyDescent="0.45">
      <c r="A9" s="276" t="s">
        <v>786</v>
      </c>
      <c r="B9" s="277">
        <f>IF(OR($T9="",$U9=""),"",ROUND(_xlfn.BETA.INV(ABS(VLOOKUP($Z$1,VLookups!$A$30:$B$31,2,FALSE)-B$2),IF($N9="L",$U9,$T9),IF($N9="L",$T9,$U9),$G9,$I9),0))</f>
        <v>7</v>
      </c>
      <c r="C9" s="287">
        <f t="shared" si="24"/>
        <v>46519</v>
      </c>
      <c r="D9" s="288">
        <f t="shared" si="25"/>
        <v>46527</v>
      </c>
      <c r="E9" s="134"/>
      <c r="F9" s="279"/>
      <c r="G9" s="280">
        <f t="shared" si="16"/>
        <v>2.5</v>
      </c>
      <c r="H9" s="281">
        <v>5</v>
      </c>
      <c r="I9" s="280">
        <f t="shared" si="17"/>
        <v>10</v>
      </c>
      <c r="J9" s="279"/>
      <c r="K9" s="135">
        <v>1</v>
      </c>
      <c r="L9" s="110">
        <f t="shared" si="18"/>
        <v>1</v>
      </c>
      <c r="M9" s="21">
        <f t="shared" si="19"/>
        <v>33.333333333333329</v>
      </c>
      <c r="N9" s="22" t="str">
        <f t="shared" si="20"/>
        <v>R</v>
      </c>
      <c r="O9" s="23" t="str">
        <f>IF(M9="","",IF(OR($M9&lt;Skew!$B$3,$M9=Skew!$B$3),IF($M9&gt;Skew!$C$3,Skew!$A$3,IF($M9&gt;Skew!$C$4,Skew!$A$4,IF($M9&gt;Skew!$C$5,Skew!$A$5,IF($M9&gt;Skew!$C$6,Skew!$A$6,IF($M9&gt;Skew!$C$7,Skew!$A$7,IF($M9&gt;Skew!$C$8,Skew!$A$8,IF($M9&gt;Skew!$C$9,Skew!$A$9,IF($M9&gt;Skew!$C$10,Skew!$A$10,IF($M9&gt;Skew!$C$11,Skew!$A$11,IF($M9&gt;Skew!$C$12,Skew!$A$12,IF($M9&gt;Skew!$C$13,Skew!$A$13,IF($M9&gt;Skew!$C$14,Skew!$A$14,IF($M9&gt;Skew!$C$15,Skew!$A$15,IF($M9&gt;Skew!$C$16,Skew!$A$16,Skew!$A$17)
)))))))))))))))</f>
        <v>Slight skew</v>
      </c>
      <c r="P9" s="22">
        <f>IF(M9="","",MATCH(O9,Skew!$A$3:$A$17,0))</f>
        <v>3</v>
      </c>
      <c r="Q9" s="22">
        <f t="shared" si="0"/>
        <v>6.25</v>
      </c>
      <c r="R9" s="24" t="s">
        <v>28</v>
      </c>
      <c r="S9" s="22">
        <f>IF(OR(M9="",R9=""),"",MATCH(R9,Confidence!$A$3:$A$12,0))</f>
        <v>8</v>
      </c>
      <c r="T9" s="25">
        <f t="shared" si="1"/>
        <v>1.5</v>
      </c>
      <c r="U9" s="25">
        <f t="shared" si="2"/>
        <v>2</v>
      </c>
      <c r="V9" s="22"/>
      <c r="W9" s="102">
        <f t="shared" si="3"/>
        <v>5.7137500000000001</v>
      </c>
      <c r="X9" s="102">
        <f t="shared" si="4"/>
        <v>1.7497500000000001</v>
      </c>
      <c r="Y9" s="37">
        <f t="shared" si="5"/>
        <v>3.0616250625000005</v>
      </c>
      <c r="Z9" s="115">
        <v>7</v>
      </c>
      <c r="AA9" s="204">
        <f>IF(AND(G9&gt;0,H9&gt;0,I9&gt;0,T9&gt;0,U9&gt;0,Z9&gt;0,NOT(R9="")),ABS(VLOOKUP($Z$1,VLookups!$A$30:$B$31,2,FALSE)-_xlfn.BETA.DIST(Z9,IF(N9="L",U9,T9),IF(N9="L",T9,U9),TRUE,G9,I9)),"")</f>
        <v>0.74361280247182382</v>
      </c>
      <c r="AB9" s="112">
        <f>IF(OR($T9="",$U9=""),"",_xlfn.BETA.INV(ABS(VLOOKUP($Z$1,VLookups!$A$30:$B$31,2,FALSE)-AB$3),IF($N9="L",$U9,$T9),IF($N9="L",$T9,$U9),$G9,$I9))</f>
        <v>7.3808783941474632</v>
      </c>
      <c r="AC9" s="113">
        <f>IF(OR($T9="",$U9=""),"",_xlfn.BETA.INV(ABS(VLOOKUP($Z$1,VLookups!$A$30:$B$31,2,FALSE)-AC$3),IF($N9="L",$U9,$T9),IF($N9="L",$T9,$U9),$G9,$I9))</f>
        <v>8.7381250388865102</v>
      </c>
      <c r="AD9" s="112">
        <f>IF(OR($T9="",$U9=""),"",_xlfn.BETA.INV(ABS(VLOOKUP($Z$1,VLookups!$A$30:$B$31,2,FALSE)-AD$3),IF($N9="L",$U9,$T9),IF($N9="L",$T9,$U9),$G9,$I9))</f>
        <v>3.4232444170781449</v>
      </c>
      <c r="AE9" s="113">
        <f>IF(OR($T9="",$U9=""),"",_xlfn.BETA.INV(ABS(VLOOKUP($Z$1,VLookups!$A$30:$B$31,2,FALSE)-AE$3),IF($N9="L",$U9,$T9),IF($N9="L",$T9,$U9),$G9,$I9))</f>
        <v>4.0180071827299866</v>
      </c>
      <c r="AF9" s="112">
        <f>IF(OR($T9="",$U9=""),"",_xlfn.BETA.INV(ABS(VLOOKUP($Z$1,VLookups!$A$30:$B$31,2,FALSE)-AF$3),IF($N9="L",$U9,$T9),IF($N9="L",$T9,$U9),$G9,$I9))</f>
        <v>4.5570234040538722</v>
      </c>
      <c r="AG9" s="113">
        <f>IF(OR($T9="",$U9=""),"",_xlfn.BETA.INV(ABS(VLOOKUP($Z$1,VLookups!$A$30:$B$31,2,FALSE)-AG$3),IF($N9="L",$U9,$T9),IF($N9="L",$T9,$U9),$G9,$I9))</f>
        <v>5.0784705581535725</v>
      </c>
      <c r="AH9" s="112">
        <f>IF(OR($T9="",$U9=""),"",_xlfn.BETA.INV(ABS(VLOOKUP($Z$1,VLookups!$A$30:$B$31,2,FALSE)-AH$3),IF($N9="L",$U9,$T9),IF($N9="L",$T9,$U9),$G9,$I9))</f>
        <v>5.602206198419216</v>
      </c>
      <c r="AI9" s="113">
        <f>IF(OR($T9="",$U9=""),"",_xlfn.BETA.INV(ABS(VLOOKUP($Z$1,VLookups!$A$30:$B$31,2,FALSE)-AI$3),IF($N9="L",$U9,$T9),IF($N9="L",$T9,$U9),$G9,$I9))</f>
        <v>6.1448325535573334</v>
      </c>
      <c r="AJ9" s="112">
        <f>IF(OR($T9="",$U9=""),"",_xlfn.BETA.INV(ABS(VLOOKUP($Z$1,VLookups!$A$30:$B$31,2,FALSE)-AJ$3),IF($N9="L",$U9,$T9),IF($N9="L",$T9,$U9),$G9,$I9))</f>
        <v>6.7264936859250026</v>
      </c>
      <c r="AK9" s="113">
        <f>IF(OR($T9="",$U9=""),"",_xlfn.BETA.INV(ABS(VLOOKUP($Z$1,VLookups!$A$30:$B$31,2,FALSE)-AK$3),IF($N9="L",$U9,$T9),IF($N9="L",$T9,$U9),$G9,$I9))</f>
        <v>7.3808783941474632</v>
      </c>
      <c r="AL9" s="112">
        <f>IF(OR($T9="",$U9=""),"",_xlfn.BETA.INV(ABS(VLOOKUP($Z$1,VLookups!$A$30:$B$31,2,FALSE)-AL$3),IF($N9="L",$U9,$T9),IF($N9="L",$T9,$U9),$G9,$I9))</f>
        <v>8.189781095240722</v>
      </c>
      <c r="AM9" s="113">
        <f>IF(OR($T9="",$U9=""),"",_xlfn.BETA.INV(ABS(VLOOKUP($Z$1,VLookups!$A$30:$B$31,2,FALSE)-AM$3),IF($N9="L",$U9,$T9),IF($N9="L",$T9,$U9),$G9,$I9))</f>
        <v>9.4452981481756275</v>
      </c>
      <c r="AN9" s="15"/>
      <c r="AO9" s="194">
        <f t="shared" si="21"/>
        <v>3.7499999999999999E-2</v>
      </c>
      <c r="AP9" s="192">
        <f t="shared" si="22"/>
        <v>2.5</v>
      </c>
      <c r="AQ9" s="177">
        <f t="shared" ref="AQ9" si="227">IF(ISNONTEXT($AO9),AP9+$AO9,"")</f>
        <v>2.5375000000000001</v>
      </c>
      <c r="AR9" s="177">
        <f t="shared" si="35"/>
        <v>2.5750000000000002</v>
      </c>
      <c r="AS9" s="177">
        <f t="shared" si="36"/>
        <v>2.6125000000000003</v>
      </c>
      <c r="AT9" s="177">
        <f t="shared" si="37"/>
        <v>2.6500000000000004</v>
      </c>
      <c r="AU9" s="177">
        <f t="shared" si="38"/>
        <v>2.6875000000000004</v>
      </c>
      <c r="AV9" s="177">
        <f t="shared" si="39"/>
        <v>2.7250000000000005</v>
      </c>
      <c r="AW9" s="177">
        <f t="shared" si="40"/>
        <v>2.7625000000000006</v>
      </c>
      <c r="AX9" s="177">
        <f t="shared" si="41"/>
        <v>2.8000000000000007</v>
      </c>
      <c r="AY9" s="177">
        <f t="shared" si="42"/>
        <v>2.8375000000000008</v>
      </c>
      <c r="AZ9" s="177">
        <f t="shared" si="43"/>
        <v>2.8750000000000009</v>
      </c>
      <c r="BA9" s="177">
        <f t="shared" si="44"/>
        <v>2.912500000000001</v>
      </c>
      <c r="BB9" s="177">
        <f t="shared" si="45"/>
        <v>2.9500000000000011</v>
      </c>
      <c r="BC9" s="177">
        <f t="shared" si="46"/>
        <v>2.9875000000000012</v>
      </c>
      <c r="BD9" s="177">
        <f t="shared" si="47"/>
        <v>3.0250000000000012</v>
      </c>
      <c r="BE9" s="177">
        <f t="shared" si="48"/>
        <v>3.0625000000000013</v>
      </c>
      <c r="BF9" s="177">
        <f t="shared" si="49"/>
        <v>3.1000000000000014</v>
      </c>
      <c r="BG9" s="177">
        <f t="shared" si="50"/>
        <v>3.1375000000000015</v>
      </c>
      <c r="BH9" s="177">
        <f t="shared" si="51"/>
        <v>3.1750000000000016</v>
      </c>
      <c r="BI9" s="177">
        <f t="shared" si="52"/>
        <v>3.2125000000000017</v>
      </c>
      <c r="BJ9" s="177">
        <f t="shared" si="53"/>
        <v>3.2500000000000018</v>
      </c>
      <c r="BK9" s="177">
        <f t="shared" si="54"/>
        <v>3.2875000000000019</v>
      </c>
      <c r="BL9" s="177">
        <f t="shared" si="55"/>
        <v>3.325000000000002</v>
      </c>
      <c r="BM9" s="177">
        <f t="shared" si="56"/>
        <v>3.362500000000002</v>
      </c>
      <c r="BN9" s="177">
        <f t="shared" si="57"/>
        <v>3.4000000000000021</v>
      </c>
      <c r="BO9" s="177">
        <f t="shared" si="58"/>
        <v>3.4375000000000022</v>
      </c>
      <c r="BP9" s="177">
        <f t="shared" si="59"/>
        <v>3.4750000000000023</v>
      </c>
      <c r="BQ9" s="177">
        <f t="shared" si="60"/>
        <v>3.5125000000000024</v>
      </c>
      <c r="BR9" s="177">
        <f t="shared" si="61"/>
        <v>3.5500000000000025</v>
      </c>
      <c r="BS9" s="177">
        <f t="shared" si="62"/>
        <v>3.5875000000000026</v>
      </c>
      <c r="BT9" s="177">
        <f t="shared" si="63"/>
        <v>3.6250000000000027</v>
      </c>
      <c r="BU9" s="177">
        <f t="shared" si="64"/>
        <v>3.6625000000000028</v>
      </c>
      <c r="BV9" s="177">
        <f t="shared" si="65"/>
        <v>3.7000000000000028</v>
      </c>
      <c r="BW9" s="177">
        <f t="shared" si="66"/>
        <v>3.7375000000000029</v>
      </c>
      <c r="BX9" s="177">
        <f t="shared" si="67"/>
        <v>3.775000000000003</v>
      </c>
      <c r="BY9" s="177">
        <f t="shared" si="68"/>
        <v>3.8125000000000031</v>
      </c>
      <c r="BZ9" s="177">
        <f t="shared" si="69"/>
        <v>3.8500000000000032</v>
      </c>
      <c r="CA9" s="177">
        <f t="shared" si="70"/>
        <v>3.8875000000000033</v>
      </c>
      <c r="CB9" s="177">
        <f t="shared" si="71"/>
        <v>3.9250000000000034</v>
      </c>
      <c r="CC9" s="177">
        <f t="shared" si="72"/>
        <v>3.9625000000000035</v>
      </c>
      <c r="CD9" s="177">
        <f t="shared" si="73"/>
        <v>4.0000000000000036</v>
      </c>
      <c r="CE9" s="177">
        <f t="shared" si="74"/>
        <v>4.0375000000000032</v>
      </c>
      <c r="CF9" s="177">
        <f t="shared" si="75"/>
        <v>4.0750000000000028</v>
      </c>
      <c r="CG9" s="177">
        <f t="shared" si="76"/>
        <v>4.1125000000000025</v>
      </c>
      <c r="CH9" s="177">
        <f t="shared" si="77"/>
        <v>4.1500000000000021</v>
      </c>
      <c r="CI9" s="177">
        <f t="shared" si="78"/>
        <v>4.1875000000000018</v>
      </c>
      <c r="CJ9" s="177">
        <f t="shared" si="79"/>
        <v>4.2250000000000014</v>
      </c>
      <c r="CK9" s="177">
        <f t="shared" si="80"/>
        <v>4.2625000000000011</v>
      </c>
      <c r="CL9" s="177">
        <f t="shared" si="81"/>
        <v>4.3000000000000007</v>
      </c>
      <c r="CM9" s="177">
        <f t="shared" si="82"/>
        <v>4.3375000000000004</v>
      </c>
      <c r="CN9" s="177">
        <f t="shared" si="83"/>
        <v>4.375</v>
      </c>
      <c r="CO9" s="177">
        <f t="shared" si="84"/>
        <v>4.4124999999999996</v>
      </c>
      <c r="CP9" s="177">
        <f t="shared" si="85"/>
        <v>4.4499999999999993</v>
      </c>
      <c r="CQ9" s="177">
        <f t="shared" si="86"/>
        <v>4.4874999999999989</v>
      </c>
      <c r="CR9" s="177">
        <f t="shared" si="87"/>
        <v>4.5249999999999986</v>
      </c>
      <c r="CS9" s="177">
        <f t="shared" si="88"/>
        <v>4.5624999999999982</v>
      </c>
      <c r="CT9" s="177">
        <f t="shared" si="89"/>
        <v>4.5999999999999979</v>
      </c>
      <c r="CU9" s="177">
        <f t="shared" si="90"/>
        <v>4.6374999999999975</v>
      </c>
      <c r="CV9" s="177">
        <f t="shared" si="91"/>
        <v>4.6749999999999972</v>
      </c>
      <c r="CW9" s="177">
        <f t="shared" si="92"/>
        <v>4.7124999999999968</v>
      </c>
      <c r="CX9" s="177">
        <f t="shared" si="93"/>
        <v>4.7499999999999964</v>
      </c>
      <c r="CY9" s="177">
        <f t="shared" si="94"/>
        <v>4.7874999999999961</v>
      </c>
      <c r="CZ9" s="177">
        <f t="shared" si="95"/>
        <v>4.8249999999999957</v>
      </c>
      <c r="DA9" s="177">
        <f t="shared" si="96"/>
        <v>4.8624999999999954</v>
      </c>
      <c r="DB9" s="177">
        <f t="shared" si="97"/>
        <v>4.899999999999995</v>
      </c>
      <c r="DC9" s="177">
        <f t="shared" si="28"/>
        <v>4.9374999999999947</v>
      </c>
      <c r="DD9" s="177">
        <f t="shared" si="98"/>
        <v>4.9749999999999943</v>
      </c>
      <c r="DE9" s="177">
        <f t="shared" si="99"/>
        <v>5.012499999999994</v>
      </c>
      <c r="DF9" s="177">
        <f t="shared" si="100"/>
        <v>5.0499999999999936</v>
      </c>
      <c r="DG9" s="177">
        <f t="shared" si="101"/>
        <v>5.0874999999999932</v>
      </c>
      <c r="DH9" s="177">
        <f t="shared" si="102"/>
        <v>5.1249999999999929</v>
      </c>
      <c r="DI9" s="177">
        <f t="shared" si="103"/>
        <v>5.1624999999999925</v>
      </c>
      <c r="DJ9" s="177">
        <f t="shared" si="104"/>
        <v>5.1999999999999922</v>
      </c>
      <c r="DK9" s="177">
        <f t="shared" si="105"/>
        <v>5.2374999999999918</v>
      </c>
      <c r="DL9" s="177">
        <f t="shared" si="106"/>
        <v>5.2749999999999915</v>
      </c>
      <c r="DM9" s="177">
        <f t="shared" si="107"/>
        <v>5.3124999999999911</v>
      </c>
      <c r="DN9" s="177">
        <f t="shared" si="108"/>
        <v>5.3499999999999908</v>
      </c>
      <c r="DO9" s="177">
        <f t="shared" si="109"/>
        <v>5.3874999999999904</v>
      </c>
      <c r="DP9" s="177">
        <f t="shared" si="110"/>
        <v>5.4249999999999901</v>
      </c>
      <c r="DQ9" s="177">
        <f t="shared" si="111"/>
        <v>5.4624999999999897</v>
      </c>
      <c r="DR9" s="177">
        <f t="shared" si="112"/>
        <v>5.4999999999999893</v>
      </c>
      <c r="DS9" s="177">
        <f t="shared" si="113"/>
        <v>5.537499999999989</v>
      </c>
      <c r="DT9" s="177">
        <f t="shared" si="114"/>
        <v>5.5749999999999886</v>
      </c>
      <c r="DU9" s="177">
        <f t="shared" si="115"/>
        <v>5.6124999999999883</v>
      </c>
      <c r="DV9" s="177">
        <f t="shared" si="116"/>
        <v>5.6499999999999879</v>
      </c>
      <c r="DW9" s="177">
        <f t="shared" si="117"/>
        <v>5.6874999999999876</v>
      </c>
      <c r="DX9" s="177">
        <f t="shared" si="118"/>
        <v>5.7249999999999872</v>
      </c>
      <c r="DY9" s="177">
        <f t="shared" si="119"/>
        <v>5.7624999999999869</v>
      </c>
      <c r="DZ9" s="177">
        <f t="shared" si="120"/>
        <v>5.7999999999999865</v>
      </c>
      <c r="EA9" s="177">
        <f t="shared" si="121"/>
        <v>5.8374999999999861</v>
      </c>
      <c r="EB9" s="177">
        <f t="shared" si="122"/>
        <v>5.8749999999999858</v>
      </c>
      <c r="EC9" s="177">
        <f t="shared" si="123"/>
        <v>5.9124999999999854</v>
      </c>
      <c r="ED9" s="177">
        <f t="shared" si="124"/>
        <v>5.9499999999999851</v>
      </c>
      <c r="EE9" s="177">
        <f t="shared" si="125"/>
        <v>5.9874999999999847</v>
      </c>
      <c r="EF9" s="177">
        <f t="shared" si="126"/>
        <v>6.0249999999999844</v>
      </c>
      <c r="EG9" s="177">
        <f t="shared" si="127"/>
        <v>6.062499999999984</v>
      </c>
      <c r="EH9" s="177">
        <f t="shared" si="128"/>
        <v>6.0999999999999837</v>
      </c>
      <c r="EI9" s="177">
        <f t="shared" si="129"/>
        <v>6.1374999999999833</v>
      </c>
      <c r="EJ9" s="177">
        <f t="shared" si="130"/>
        <v>6.1749999999999829</v>
      </c>
      <c r="EK9" s="177">
        <f t="shared" si="131"/>
        <v>6.2124999999999826</v>
      </c>
      <c r="EL9" s="177">
        <f t="shared" si="132"/>
        <v>6.2499999999999822</v>
      </c>
      <c r="EM9" s="177">
        <f t="shared" si="133"/>
        <v>6.2874999999999819</v>
      </c>
      <c r="EN9" s="177">
        <f t="shared" si="134"/>
        <v>6.3249999999999815</v>
      </c>
      <c r="EO9" s="177">
        <f t="shared" si="135"/>
        <v>6.3624999999999812</v>
      </c>
      <c r="EP9" s="177">
        <f t="shared" si="136"/>
        <v>6.3999999999999808</v>
      </c>
      <c r="EQ9" s="177">
        <f t="shared" si="137"/>
        <v>6.4374999999999805</v>
      </c>
      <c r="ER9" s="177">
        <f t="shared" si="138"/>
        <v>6.4749999999999801</v>
      </c>
      <c r="ES9" s="177">
        <f t="shared" si="139"/>
        <v>6.5124999999999797</v>
      </c>
      <c r="ET9" s="177">
        <f t="shared" si="140"/>
        <v>6.5499999999999794</v>
      </c>
      <c r="EU9" s="177">
        <f t="shared" si="141"/>
        <v>6.587499999999979</v>
      </c>
      <c r="EV9" s="177">
        <f t="shared" si="142"/>
        <v>6.6249999999999787</v>
      </c>
      <c r="EW9" s="177">
        <f t="shared" si="143"/>
        <v>6.6624999999999783</v>
      </c>
      <c r="EX9" s="177">
        <f t="shared" si="144"/>
        <v>6.699999999999978</v>
      </c>
      <c r="EY9" s="177">
        <f t="shared" si="145"/>
        <v>6.7374999999999776</v>
      </c>
      <c r="EZ9" s="177">
        <f t="shared" si="146"/>
        <v>6.7749999999999773</v>
      </c>
      <c r="FA9" s="177">
        <f t="shared" si="147"/>
        <v>6.8124999999999769</v>
      </c>
      <c r="FB9" s="177">
        <f t="shared" si="148"/>
        <v>6.8499999999999766</v>
      </c>
      <c r="FC9" s="177">
        <f t="shared" si="149"/>
        <v>6.8874999999999762</v>
      </c>
      <c r="FD9" s="177">
        <f t="shared" si="150"/>
        <v>6.9249999999999758</v>
      </c>
      <c r="FE9" s="177">
        <f t="shared" si="151"/>
        <v>6.9624999999999755</v>
      </c>
      <c r="FF9" s="177">
        <f t="shared" si="152"/>
        <v>6.9999999999999751</v>
      </c>
      <c r="FG9" s="177">
        <f t="shared" si="153"/>
        <v>7.0374999999999748</v>
      </c>
      <c r="FH9" s="177">
        <f t="shared" si="154"/>
        <v>7.0749999999999744</v>
      </c>
      <c r="FI9" s="177">
        <f t="shared" si="155"/>
        <v>7.1124999999999741</v>
      </c>
      <c r="FJ9" s="177">
        <f t="shared" si="156"/>
        <v>7.1499999999999737</v>
      </c>
      <c r="FK9" s="177">
        <f t="shared" si="157"/>
        <v>7.1874999999999734</v>
      </c>
      <c r="FL9" s="177">
        <f t="shared" si="158"/>
        <v>7.224999999999973</v>
      </c>
      <c r="FM9" s="177">
        <f t="shared" si="159"/>
        <v>7.2624999999999726</v>
      </c>
      <c r="FN9" s="177">
        <f t="shared" si="160"/>
        <v>7.2999999999999723</v>
      </c>
      <c r="FO9" s="177">
        <f t="shared" si="29"/>
        <v>7.3374999999999719</v>
      </c>
      <c r="FP9" s="177">
        <f t="shared" si="161"/>
        <v>7.3749999999999716</v>
      </c>
      <c r="FQ9" s="177">
        <f t="shared" si="162"/>
        <v>7.4124999999999712</v>
      </c>
      <c r="FR9" s="177">
        <f t="shared" si="163"/>
        <v>7.4499999999999709</v>
      </c>
      <c r="FS9" s="177">
        <f t="shared" si="164"/>
        <v>7.4874999999999705</v>
      </c>
      <c r="FT9" s="177">
        <f t="shared" si="165"/>
        <v>7.5249999999999702</v>
      </c>
      <c r="FU9" s="177">
        <f t="shared" si="166"/>
        <v>7.5624999999999698</v>
      </c>
      <c r="FV9" s="177">
        <f t="shared" si="167"/>
        <v>7.5999999999999694</v>
      </c>
      <c r="FW9" s="177">
        <f t="shared" si="168"/>
        <v>7.6374999999999691</v>
      </c>
      <c r="FX9" s="177">
        <f t="shared" si="169"/>
        <v>7.6749999999999687</v>
      </c>
      <c r="FY9" s="177">
        <f t="shared" si="170"/>
        <v>7.7124999999999684</v>
      </c>
      <c r="FZ9" s="177">
        <f t="shared" si="171"/>
        <v>7.749999999999968</v>
      </c>
      <c r="GA9" s="177">
        <f t="shared" si="172"/>
        <v>7.7874999999999677</v>
      </c>
      <c r="GB9" s="177">
        <f t="shared" si="173"/>
        <v>7.8249999999999673</v>
      </c>
      <c r="GC9" s="177">
        <f t="shared" si="174"/>
        <v>7.862499999999967</v>
      </c>
      <c r="GD9" s="177">
        <f t="shared" si="175"/>
        <v>7.8999999999999666</v>
      </c>
      <c r="GE9" s="177">
        <f t="shared" si="176"/>
        <v>7.9374999999999662</v>
      </c>
      <c r="GF9" s="177">
        <f t="shared" si="177"/>
        <v>7.9749999999999659</v>
      </c>
      <c r="GG9" s="177">
        <f t="shared" si="178"/>
        <v>8.0124999999999655</v>
      </c>
      <c r="GH9" s="177">
        <f t="shared" si="179"/>
        <v>8.0499999999999652</v>
      </c>
      <c r="GI9" s="177">
        <f t="shared" si="180"/>
        <v>8.0874999999999648</v>
      </c>
      <c r="GJ9" s="177">
        <f t="shared" si="181"/>
        <v>8.1249999999999645</v>
      </c>
      <c r="GK9" s="177">
        <f t="shared" si="182"/>
        <v>8.1624999999999641</v>
      </c>
      <c r="GL9" s="177">
        <f t="shared" si="183"/>
        <v>8.1999999999999638</v>
      </c>
      <c r="GM9" s="177">
        <f t="shared" si="184"/>
        <v>8.2374999999999634</v>
      </c>
      <c r="GN9" s="177">
        <f t="shared" si="185"/>
        <v>8.2749999999999631</v>
      </c>
      <c r="GO9" s="177">
        <f t="shared" si="186"/>
        <v>8.3124999999999627</v>
      </c>
      <c r="GP9" s="177">
        <f t="shared" si="187"/>
        <v>8.3499999999999623</v>
      </c>
      <c r="GQ9" s="177">
        <f t="shared" si="188"/>
        <v>8.387499999999962</v>
      </c>
      <c r="GR9" s="177">
        <f t="shared" si="189"/>
        <v>8.4249999999999616</v>
      </c>
      <c r="GS9" s="177">
        <f t="shared" si="190"/>
        <v>8.4624999999999613</v>
      </c>
      <c r="GT9" s="177">
        <f t="shared" si="191"/>
        <v>8.4999999999999609</v>
      </c>
      <c r="GU9" s="177">
        <f t="shared" si="192"/>
        <v>8.5374999999999606</v>
      </c>
      <c r="GV9" s="177">
        <f t="shared" si="193"/>
        <v>8.5749999999999602</v>
      </c>
      <c r="GW9" s="177">
        <f t="shared" si="194"/>
        <v>8.6124999999999599</v>
      </c>
      <c r="GX9" s="177">
        <f t="shared" si="195"/>
        <v>8.6499999999999595</v>
      </c>
      <c r="GY9" s="177">
        <f t="shared" si="196"/>
        <v>8.6874999999999591</v>
      </c>
      <c r="GZ9" s="177">
        <f t="shared" si="197"/>
        <v>8.7249999999999588</v>
      </c>
      <c r="HA9" s="177">
        <f t="shared" si="198"/>
        <v>8.7624999999999584</v>
      </c>
      <c r="HB9" s="177">
        <f t="shared" si="199"/>
        <v>8.7999999999999581</v>
      </c>
      <c r="HC9" s="177">
        <f t="shared" si="200"/>
        <v>8.8374999999999577</v>
      </c>
      <c r="HD9" s="177">
        <f t="shared" si="201"/>
        <v>8.8749999999999574</v>
      </c>
      <c r="HE9" s="177">
        <f t="shared" si="202"/>
        <v>8.912499999999957</v>
      </c>
      <c r="HF9" s="177">
        <f t="shared" si="203"/>
        <v>8.9499999999999567</v>
      </c>
      <c r="HG9" s="177">
        <f t="shared" si="204"/>
        <v>8.9874999999999563</v>
      </c>
      <c r="HH9" s="177">
        <f t="shared" si="205"/>
        <v>9.0249999999999559</v>
      </c>
      <c r="HI9" s="177">
        <f t="shared" si="206"/>
        <v>9.0624999999999556</v>
      </c>
      <c r="HJ9" s="177">
        <f t="shared" si="207"/>
        <v>9.0999999999999552</v>
      </c>
      <c r="HK9" s="177">
        <f t="shared" si="208"/>
        <v>9.1374999999999549</v>
      </c>
      <c r="HL9" s="177">
        <f t="shared" si="209"/>
        <v>9.1749999999999545</v>
      </c>
      <c r="HM9" s="177">
        <f t="shared" si="210"/>
        <v>9.2124999999999542</v>
      </c>
      <c r="HN9" s="177">
        <f t="shared" si="211"/>
        <v>9.2499999999999538</v>
      </c>
      <c r="HO9" s="177">
        <f t="shared" si="212"/>
        <v>9.2874999999999535</v>
      </c>
      <c r="HP9" s="177">
        <f t="shared" si="213"/>
        <v>9.3249999999999531</v>
      </c>
      <c r="HQ9" s="177">
        <f t="shared" si="214"/>
        <v>9.3624999999999527</v>
      </c>
      <c r="HR9" s="177">
        <f t="shared" si="215"/>
        <v>9.3999999999999524</v>
      </c>
      <c r="HS9" s="177">
        <f t="shared" si="216"/>
        <v>9.437499999999952</v>
      </c>
      <c r="HT9" s="177">
        <f t="shared" si="217"/>
        <v>9.4749999999999517</v>
      </c>
      <c r="HU9" s="177">
        <f t="shared" si="218"/>
        <v>9.5124999999999513</v>
      </c>
      <c r="HV9" s="177">
        <f t="shared" si="219"/>
        <v>9.549999999999951</v>
      </c>
      <c r="HW9" s="177">
        <f t="shared" si="220"/>
        <v>9.5874999999999506</v>
      </c>
      <c r="HX9" s="177">
        <f t="shared" si="221"/>
        <v>9.6249999999999503</v>
      </c>
      <c r="HY9" s="177">
        <f t="shared" si="222"/>
        <v>9.6624999999999499</v>
      </c>
      <c r="HZ9" s="177">
        <f t="shared" si="223"/>
        <v>9.6999999999999496</v>
      </c>
      <c r="IA9" s="177">
        <f t="shared" si="30"/>
        <v>9.7374999999999492</v>
      </c>
      <c r="IB9" s="177">
        <f t="shared" si="9"/>
        <v>9.7749999999999488</v>
      </c>
      <c r="IC9" s="177">
        <f t="shared" si="9"/>
        <v>9.8124999999999485</v>
      </c>
      <c r="ID9" s="177">
        <f t="shared" si="9"/>
        <v>9.8499999999999481</v>
      </c>
      <c r="IE9" s="177">
        <f t="shared" si="9"/>
        <v>9.8874999999999478</v>
      </c>
      <c r="IF9" s="177">
        <f t="shared" si="9"/>
        <v>9.9249999999999474</v>
      </c>
      <c r="IG9" s="177">
        <f t="shared" si="9"/>
        <v>9.9624999999999471</v>
      </c>
      <c r="IH9" s="192">
        <f t="shared" si="10"/>
        <v>9.9990000000000006</v>
      </c>
      <c r="II9" s="193">
        <f t="shared" si="11"/>
        <v>0</v>
      </c>
      <c r="IJ9" s="193">
        <f t="shared" si="224"/>
        <v>3.5178562364030788E-2</v>
      </c>
      <c r="IK9" s="193">
        <f t="shared" si="224"/>
        <v>4.9500000000000065E-2</v>
      </c>
      <c r="IL9" s="193">
        <f t="shared" si="224"/>
        <v>6.0318684916035835E-2</v>
      </c>
      <c r="IM9" s="193">
        <f t="shared" si="224"/>
        <v>6.9296464556281745E-2</v>
      </c>
      <c r="IN9" s="193">
        <f t="shared" si="224"/>
        <v>7.7080517966604326E-2</v>
      </c>
      <c r="IO9" s="193">
        <f t="shared" si="224"/>
        <v>8.4004464167090648E-2</v>
      </c>
      <c r="IP9" s="193">
        <f t="shared" si="224"/>
        <v>9.0267484455921421E-2</v>
      </c>
      <c r="IQ9" s="193">
        <f t="shared" si="224"/>
        <v>9.6000000000000085E-2</v>
      </c>
      <c r="IR9" s="193">
        <f t="shared" si="224"/>
        <v>0.10129304640497307</v>
      </c>
      <c r="IS9" s="193">
        <f t="shared" si="224"/>
        <v>0.10621322893124011</v>
      </c>
      <c r="IT9" s="193">
        <f t="shared" si="224"/>
        <v>0.11081107232582862</v>
      </c>
      <c r="IU9" s="193">
        <f t="shared" si="224"/>
        <v>0.11512601791080949</v>
      </c>
      <c r="IV9" s="193">
        <f t="shared" si="224"/>
        <v>0.11918958113023144</v>
      </c>
      <c r="IW9" s="193">
        <f t="shared" si="224"/>
        <v>0.12302743596450358</v>
      </c>
      <c r="IX9" s="193">
        <f t="shared" si="224"/>
        <v>0.1266608414230698</v>
      </c>
      <c r="IY9" s="193">
        <f t="shared" si="224"/>
        <v>0.13010764773832487</v>
      </c>
      <c r="IZ9" s="193">
        <f t="shared" si="224"/>
        <v>0.13338302459458637</v>
      </c>
      <c r="JA9" s="193">
        <f t="shared" si="224"/>
        <v>0.13650000000000015</v>
      </c>
      <c r="JB9" s="193">
        <f t="shared" si="224"/>
        <v>0.13946986681717324</v>
      </c>
      <c r="JC9" s="193">
        <f t="shared" si="224"/>
        <v>0.14230249470757717</v>
      </c>
      <c r="JD9" s="193">
        <f t="shared" si="224"/>
        <v>0.14500657312687598</v>
      </c>
      <c r="JE9" s="193">
        <f t="shared" si="224"/>
        <v>0.14758980317081544</v>
      </c>
      <c r="JF9" s="193">
        <f t="shared" si="224"/>
        <v>0.15005905087664667</v>
      </c>
      <c r="JG9" s="193">
        <f t="shared" si="224"/>
        <v>0.15242047106606135</v>
      </c>
      <c r="JH9" s="193">
        <f t="shared" si="224"/>
        <v>0.15467960838455738</v>
      </c>
      <c r="JI9" s="193">
        <f t="shared" si="224"/>
        <v>0.15684148048268362</v>
      </c>
      <c r="JJ9" s="193">
        <f t="shared" si="224"/>
        <v>0.1589106470630588</v>
      </c>
      <c r="JK9" s="193">
        <f t="shared" si="224"/>
        <v>0.16089126763127959</v>
      </c>
      <c r="JL9" s="193">
        <f t="shared" si="224"/>
        <v>0.16278715013784115</v>
      </c>
      <c r="JM9" s="193">
        <f t="shared" si="224"/>
        <v>0.16460179221381532</v>
      </c>
      <c r="JN9" s="193">
        <f t="shared" si="224"/>
        <v>0.16633841633849963</v>
      </c>
      <c r="JO9" s="193">
        <f t="shared" si="224"/>
        <v>0.16800000000000012</v>
      </c>
      <c r="JP9" s="193">
        <f t="shared" si="224"/>
        <v>0.16958930169677577</v>
      </c>
      <c r="JQ9" s="193">
        <f t="shared" si="224"/>
        <v>0.17110888346313302</v>
      </c>
      <c r="JR9" s="193">
        <f t="shared" si="224"/>
        <v>0.17256113047265317</v>
      </c>
      <c r="JS9" s="193">
        <f t="shared" si="224"/>
        <v>0.1739482681718908</v>
      </c>
      <c r="JT9" s="193">
        <f t="shared" si="224"/>
        <v>0.17527237731599363</v>
      </c>
      <c r="JU9" s="193">
        <f t="shared" si="224"/>
        <v>0.17653540721339739</v>
      </c>
      <c r="JV9" s="193">
        <f t="shared" si="224"/>
        <v>0.17773918743484801</v>
      </c>
      <c r="JW9" s="193">
        <f t="shared" si="224"/>
        <v>0.17888543819998326</v>
      </c>
      <c r="JX9" s="193">
        <f t="shared" si="224"/>
        <v>0.17997577962048122</v>
      </c>
      <c r="JY9" s="193">
        <f t="shared" si="224"/>
        <v>0.18101173995075573</v>
      </c>
      <c r="JZ9" s="193">
        <f t="shared" si="224"/>
        <v>0.18199476297410325</v>
      </c>
      <c r="KA9" s="193">
        <f t="shared" si="224"/>
        <v>0.18292621463311379</v>
      </c>
      <c r="KB9" s="193">
        <f t="shared" si="224"/>
        <v>0.1838073889972871</v>
      </c>
      <c r="KC9" s="193">
        <f t="shared" si="224"/>
        <v>0.18463951364753972</v>
      </c>
      <c r="KD9" s="193">
        <f t="shared" si="224"/>
        <v>0.1854237545461746</v>
      </c>
      <c r="KE9" s="193">
        <f t="shared" si="224"/>
        <v>0.18616122045152156</v>
      </c>
      <c r="KF9" s="193">
        <f t="shared" si="224"/>
        <v>0.18685296692854519</v>
      </c>
      <c r="KG9" s="193">
        <f t="shared" si="224"/>
        <v>0.1875</v>
      </c>
      <c r="KH9" s="193">
        <f t="shared" si="224"/>
        <v>0.18810327947699371</v>
      </c>
      <c r="KI9" s="193">
        <f t="shared" si="224"/>
        <v>0.18866372200293302</v>
      </c>
      <c r="KJ9" s="193">
        <f t="shared" si="224"/>
        <v>0.18918220384063611</v>
      </c>
      <c r="KK9" s="193">
        <f t="shared" si="224"/>
        <v>0.18965956342879203</v>
      </c>
      <c r="KL9" s="193">
        <f t="shared" si="224"/>
        <v>0.19009660373083995</v>
      </c>
      <c r="KM9" s="193">
        <f t="shared" si="224"/>
        <v>0.19049409439665049</v>
      </c>
      <c r="KN9" s="193">
        <f t="shared" si="224"/>
        <v>0.19085277375505963</v>
      </c>
      <c r="KO9" s="193">
        <f t="shared" si="224"/>
        <v>0.19117335065327487</v>
      </c>
      <c r="KP9" s="193">
        <f t="shared" si="224"/>
        <v>0.19145650615740376</v>
      </c>
      <c r="KQ9" s="193">
        <f t="shared" si="224"/>
        <v>0.1917028951268081</v>
      </c>
      <c r="KR9" s="193">
        <f t="shared" si="224"/>
        <v>0.1919131476736286</v>
      </c>
      <c r="KS9" s="193">
        <f t="shared" si="224"/>
        <v>0.19208787051763571</v>
      </c>
      <c r="KT9" s="193">
        <f t="shared" si="224"/>
        <v>0.19222764824551122</v>
      </c>
      <c r="KU9" s="193">
        <f t="shared" si="31"/>
        <v>0.19233304448274088</v>
      </c>
      <c r="KV9" s="193">
        <f t="shared" si="225"/>
        <v>0.19240460298547954</v>
      </c>
      <c r="KW9" s="193">
        <f t="shared" si="225"/>
        <v>0.19244284865902397</v>
      </c>
      <c r="KX9" s="193">
        <f t="shared" si="225"/>
        <v>0.19244828850888748</v>
      </c>
      <c r="KY9" s="193">
        <f t="shared" si="225"/>
        <v>0.19242141252989492</v>
      </c>
      <c r="KZ9" s="193">
        <f t="shared" si="225"/>
        <v>0.19236269453820817</v>
      </c>
      <c r="LA9" s="193">
        <f t="shared" si="225"/>
        <v>0.19227259295073751</v>
      </c>
      <c r="LB9" s="193">
        <f t="shared" si="225"/>
        <v>0.1921515515159844</v>
      </c>
      <c r="LC9" s="193">
        <f t="shared" si="225"/>
        <v>0.19200000000000003</v>
      </c>
      <c r="LD9" s="193">
        <f t="shared" si="225"/>
        <v>0.19181835483081386</v>
      </c>
      <c r="LE9" s="193">
        <f t="shared" si="225"/>
        <v>0.19160701970439398</v>
      </c>
      <c r="LF9" s="193">
        <f t="shared" si="225"/>
        <v>0.19136638615493584</v>
      </c>
      <c r="LG9" s="193">
        <f t="shared" si="225"/>
        <v>0.19109683409203834</v>
      </c>
      <c r="LH9" s="193">
        <f t="shared" si="225"/>
        <v>0.19079873230710948</v>
      </c>
      <c r="LI9" s="193">
        <f t="shared" si="225"/>
        <v>0.19047243895115124</v>
      </c>
      <c r="LJ9" s="193">
        <f t="shared" si="225"/>
        <v>0.19011830198589516</v>
      </c>
      <c r="LK9" s="193">
        <f t="shared" si="225"/>
        <v>0.18973665961010286</v>
      </c>
      <c r="LL9" s="193">
        <f t="shared" si="225"/>
        <v>0.1893278406626982</v>
      </c>
      <c r="LM9" s="193">
        <f t="shared" si="225"/>
        <v>0.18889216500426914</v>
      </c>
      <c r="LN9" s="193">
        <f t="shared" si="225"/>
        <v>0.1884299438783551</v>
      </c>
      <c r="LO9" s="193">
        <f t="shared" si="225"/>
        <v>0.18794148025382809</v>
      </c>
      <c r="LP9" s="193">
        <f t="shared" si="225"/>
        <v>0.18742706914957633</v>
      </c>
      <c r="LQ9" s="193">
        <f t="shared" si="225"/>
        <v>0.18688699794260719</v>
      </c>
      <c r="LR9" s="193">
        <f t="shared" si="225"/>
        <v>0.18632154666060519</v>
      </c>
      <c r="LS9" s="193">
        <f t="shared" si="225"/>
        <v>0.18573098825990261</v>
      </c>
      <c r="LT9" s="193">
        <f t="shared" si="225"/>
        <v>0.1851155888897531</v>
      </c>
      <c r="LU9" s="193">
        <f t="shared" si="225"/>
        <v>0.1844756081437329</v>
      </c>
      <c r="LV9" s="193">
        <f t="shared" si="225"/>
        <v>0.18381129929903681</v>
      </c>
      <c r="LW9" s="193">
        <f t="shared" si="225"/>
        <v>0.18312290954438251</v>
      </c>
      <c r="LX9" s="193">
        <f t="shared" si="225"/>
        <v>0.18241068019718612</v>
      </c>
      <c r="LY9" s="193">
        <f t="shared" si="225"/>
        <v>0.18167484691062796</v>
      </c>
      <c r="LZ9" s="193">
        <f t="shared" si="225"/>
        <v>0.1809156398711845</v>
      </c>
      <c r="MA9" s="193">
        <f t="shared" si="225"/>
        <v>0.18013328398716358</v>
      </c>
      <c r="MB9" s="193">
        <f t="shared" si="225"/>
        <v>0.17932799906874586</v>
      </c>
      <c r="MC9" s="193">
        <f t="shared" si="225"/>
        <v>0.17850000000000038</v>
      </c>
      <c r="MD9" s="193">
        <f t="shared" si="225"/>
        <v>0.1776494969033128</v>
      </c>
      <c r="ME9" s="193">
        <f t="shared" si="225"/>
        <v>0.17677669529663731</v>
      </c>
      <c r="MF9" s="193">
        <f t="shared" si="225"/>
        <v>0.17588179624395517</v>
      </c>
      <c r="MG9" s="193">
        <f t="shared" si="225"/>
        <v>0.17496499649930025</v>
      </c>
      <c r="MH9" s="193">
        <f t="shared" si="225"/>
        <v>0.17402648864468925</v>
      </c>
      <c r="MI9" s="193">
        <f t="shared" si="225"/>
        <v>0.17306646122227196</v>
      </c>
      <c r="MJ9" s="193">
        <f t="shared" si="225"/>
        <v>0.17208509886100007</v>
      </c>
      <c r="MK9" s="193">
        <f t="shared" si="225"/>
        <v>0.17108258239809271</v>
      </c>
      <c r="ML9" s="193">
        <f t="shared" si="225"/>
        <v>0.17005908899556116</v>
      </c>
      <c r="MM9" s="193">
        <f t="shared" si="225"/>
        <v>0.16901479225203983</v>
      </c>
      <c r="MN9" s="193">
        <f t="shared" si="225"/>
        <v>0.16794986231015552</v>
      </c>
      <c r="MO9" s="193">
        <f t="shared" si="225"/>
        <v>0.16686446595965301</v>
      </c>
      <c r="MP9" s="193">
        <f t="shared" si="225"/>
        <v>0.16575876673648429</v>
      </c>
      <c r="MQ9" s="193">
        <f t="shared" si="225"/>
        <v>0.16463292501805407</v>
      </c>
      <c r="MR9" s="193">
        <f t="shared" si="225"/>
        <v>0.16348709811480602</v>
      </c>
      <c r="MS9" s="193">
        <f t="shared" si="225"/>
        <v>0.16232144035832183</v>
      </c>
      <c r="MT9" s="193">
        <f t="shared" si="225"/>
        <v>0.16113610318609614</v>
      </c>
      <c r="MU9" s="193">
        <f t="shared" si="225"/>
        <v>0.15993123522314284</v>
      </c>
      <c r="MV9" s="193">
        <f t="shared" si="225"/>
        <v>0.1587069823605762</v>
      </c>
      <c r="MW9" s="193">
        <f t="shared" si="225"/>
        <v>0.15746348783130726</v>
      </c>
      <c r="MX9" s="193">
        <f t="shared" si="225"/>
        <v>0.15620089228298362</v>
      </c>
      <c r="MY9" s="193">
        <f t="shared" si="225"/>
        <v>0.15491933384829754</v>
      </c>
      <c r="MZ9" s="193">
        <f t="shared" si="225"/>
        <v>0.1536189482127783</v>
      </c>
      <c r="NA9" s="193">
        <f t="shared" si="225"/>
        <v>0.15229986868018069</v>
      </c>
      <c r="NB9" s="193">
        <f t="shared" si="225"/>
        <v>0.15096222623557284</v>
      </c>
      <c r="NC9" s="193">
        <f t="shared" si="225"/>
        <v>0.1496061496062254</v>
      </c>
      <c r="ND9" s="193">
        <f t="shared" si="225"/>
        <v>0.14823176532039373</v>
      </c>
      <c r="NE9" s="193">
        <f t="shared" si="225"/>
        <v>0.14683919776408574</v>
      </c>
      <c r="NF9" s="193">
        <f t="shared" si="225"/>
        <v>0.14542856923589773</v>
      </c>
      <c r="NG9" s="193">
        <f t="shared" si="32"/>
        <v>0.14400000000000104</v>
      </c>
      <c r="NH9" s="193">
        <f t="shared" si="226"/>
        <v>0.14255360833735606</v>
      </c>
      <c r="NI9" s="193">
        <f t="shared" si="226"/>
        <v>0.1410895105952257</v>
      </c>
      <c r="NJ9" s="193">
        <f t="shared" si="226"/>
        <v>0.13960782123505946</v>
      </c>
      <c r="NK9" s="193">
        <f t="shared" si="226"/>
        <v>0.13810865287881252</v>
      </c>
      <c r="NL9" s="193">
        <f t="shared" si="226"/>
        <v>0.13659211635376448</v>
      </c>
      <c r="NM9" s="193">
        <f t="shared" si="226"/>
        <v>0.13505832073589666</v>
      </c>
      <c r="NN9" s="193">
        <f t="shared" si="226"/>
        <v>0.13350737339188548</v>
      </c>
      <c r="NO9" s="193">
        <f t="shared" si="226"/>
        <v>0.13193938001976643</v>
      </c>
      <c r="NP9" s="193">
        <f t="shared" si="226"/>
        <v>0.13035444468832028</v>
      </c>
      <c r="NQ9" s="193">
        <f t="shared" si="226"/>
        <v>0.12875266987523151</v>
      </c>
      <c r="NR9" s="193">
        <f t="shared" si="226"/>
        <v>0.12713415650406601</v>
      </c>
      <c r="NS9" s="193">
        <f t="shared" si="226"/>
        <v>0.12549900398011274</v>
      </c>
      <c r="NT9" s="193">
        <f t="shared" si="226"/>
        <v>0.12384731022513305</v>
      </c>
      <c r="NU9" s="193">
        <f t="shared" si="226"/>
        <v>0.12217917171105867</v>
      </c>
      <c r="NV9" s="193">
        <f t="shared" si="226"/>
        <v>0.12049468349267677</v>
      </c>
      <c r="NW9" s="193">
        <f t="shared" si="226"/>
        <v>0.11879393923934149</v>
      </c>
      <c r="NX9" s="193">
        <f t="shared" si="226"/>
        <v>0.11707703126574556</v>
      </c>
      <c r="NY9" s="193">
        <f t="shared" si="226"/>
        <v>0.11534405056178826</v>
      </c>
      <c r="NZ9" s="193">
        <f t="shared" si="226"/>
        <v>0.1135950868215715</v>
      </c>
      <c r="OA9" s="193">
        <f t="shared" si="226"/>
        <v>0.1118302284715558</v>
      </c>
      <c r="OB9" s="193">
        <f t="shared" si="226"/>
        <v>0.11004956269790611</v>
      </c>
      <c r="OC9" s="193">
        <f t="shared" si="226"/>
        <v>0.10825317547305655</v>
      </c>
      <c r="OD9" s="193">
        <f t="shared" si="226"/>
        <v>0.10644115158152119</v>
      </c>
      <c r="OE9" s="193">
        <f t="shared" si="226"/>
        <v>0.10461357464497796</v>
      </c>
      <c r="OF9" s="193">
        <f t="shared" si="226"/>
        <v>0.10277052714665023</v>
      </c>
      <c r="OG9" s="193">
        <f t="shared" si="226"/>
        <v>0.10091209045501123</v>
      </c>
      <c r="OH9" s="193">
        <f t="shared" si="226"/>
        <v>9.9038344846833784E-2</v>
      </c>
      <c r="OI9" s="193">
        <f t="shared" si="226"/>
        <v>9.7149369529608218E-2</v>
      </c>
      <c r="OJ9" s="193">
        <f t="shared" si="226"/>
        <v>9.5245242663349688E-2</v>
      </c>
      <c r="OK9" s="193">
        <f t="shared" si="226"/>
        <v>9.3326041381815619E-2</v>
      </c>
      <c r="OL9" s="193">
        <f t="shared" si="226"/>
        <v>9.1391841813152935E-2</v>
      </c>
      <c r="OM9" s="193">
        <f t="shared" si="226"/>
        <v>8.9442719099993601E-2</v>
      </c>
      <c r="ON9" s="193">
        <f t="shared" si="226"/>
        <v>8.7478747419018094E-2</v>
      </c>
      <c r="OO9" s="193">
        <f t="shared" si="226"/>
        <v>8.5500000000002088E-2</v>
      </c>
      <c r="OP9" s="193">
        <f t="shared" si="226"/>
        <v>8.3506549144365672E-2</v>
      </c>
      <c r="OQ9" s="193">
        <f t="shared" si="226"/>
        <v>8.1498466243238907E-2</v>
      </c>
      <c r="OR9" s="193">
        <f t="shared" si="226"/>
        <v>7.947582179506138E-2</v>
      </c>
      <c r="OS9" s="193">
        <f t="shared" si="226"/>
        <v>7.7438685422728776E-2</v>
      </c>
      <c r="OT9" s="193">
        <f t="shared" si="226"/>
        <v>7.5387125890302692E-2</v>
      </c>
      <c r="OU9" s="193">
        <f t="shared" si="226"/>
        <v>7.3321211119295737E-2</v>
      </c>
      <c r="OV9" s="193">
        <f t="shared" si="226"/>
        <v>7.1241008204547027E-2</v>
      </c>
      <c r="OW9" s="193">
        <f t="shared" si="226"/>
        <v>6.9146583429699052E-2</v>
      </c>
      <c r="OX9" s="193">
        <f t="shared" si="226"/>
        <v>6.7038002282290024E-2</v>
      </c>
      <c r="OY9" s="193">
        <f t="shared" si="226"/>
        <v>6.4915329468472394E-2</v>
      </c>
      <c r="OZ9" s="193">
        <f t="shared" si="226"/>
        <v>6.2778628927369157E-2</v>
      </c>
      <c r="PA9" s="193">
        <f t="shared" si="226"/>
        <v>6.0627963845079846E-2</v>
      </c>
      <c r="PB9" s="193">
        <f t="shared" si="226"/>
        <v>5.8463396668345387E-2</v>
      </c>
      <c r="PC9" s="193">
        <f t="shared" si="226"/>
        <v>5.6284989117883787E-2</v>
      </c>
      <c r="PD9" s="193">
        <f t="shared" si="226"/>
        <v>5.4092802201404631E-2</v>
      </c>
      <c r="PE9" s="193">
        <f t="shared" si="226"/>
        <v>5.1886896226314025E-2</v>
      </c>
      <c r="PF9" s="193">
        <f t="shared" si="226"/>
        <v>4.9667330812117022E-2</v>
      </c>
      <c r="PG9" s="193">
        <f t="shared" si="226"/>
        <v>4.7434164902528476E-2</v>
      </c>
      <c r="PH9" s="193">
        <f t="shared" si="226"/>
        <v>4.5187456777298858E-2</v>
      </c>
      <c r="PI9" s="193">
        <f t="shared" si="226"/>
        <v>4.2927264063765416E-2</v>
      </c>
      <c r="PJ9" s="193">
        <f t="shared" si="226"/>
        <v>4.0653643748134481E-2</v>
      </c>
      <c r="PK9" s="193">
        <f t="shared" si="226"/>
        <v>3.8366652186504695E-2</v>
      </c>
      <c r="PL9" s="193">
        <f t="shared" si="226"/>
        <v>3.6066345115636736E-2</v>
      </c>
      <c r="PM9" s="193">
        <f t="shared" si="226"/>
        <v>3.3752777663478312E-2</v>
      </c>
      <c r="PN9" s="193">
        <f t="shared" si="226"/>
        <v>3.1426004359450324E-2</v>
      </c>
      <c r="PO9" s="193">
        <f t="shared" si="226"/>
        <v>2.9086079144501013E-2</v>
      </c>
      <c r="PP9" s="193">
        <f t="shared" si="226"/>
        <v>2.6733055380935546E-2</v>
      </c>
      <c r="PQ9" s="193">
        <f t="shared" si="226"/>
        <v>2.4366985862025535E-2</v>
      </c>
      <c r="PR9" s="193">
        <f t="shared" si="226"/>
        <v>2.1987922821406772E-2</v>
      </c>
      <c r="PS9" s="193">
        <f t="shared" si="33"/>
        <v>1.9595917942268636E-2</v>
      </c>
      <c r="PT9" s="193">
        <f t="shared" si="15"/>
        <v>1.719102236634322E-2</v>
      </c>
      <c r="PU9" s="193">
        <f t="shared" si="15"/>
        <v>1.4773286702697452E-2</v>
      </c>
      <c r="PV9" s="193">
        <f t="shared" si="15"/>
        <v>1.2342761036335552E-2</v>
      </c>
      <c r="PW9" s="193">
        <f t="shared" si="15"/>
        <v>9.8994949366150477E-3</v>
      </c>
      <c r="PX9" s="193">
        <f t="shared" si="15"/>
        <v>7.4435374654831538E-3</v>
      </c>
      <c r="PY9" s="193">
        <f t="shared" si="15"/>
        <v>4.9749371855365675E-3</v>
      </c>
      <c r="PZ9" s="193">
        <f t="shared" si="15"/>
        <v>2.4937421679110355E-3</v>
      </c>
      <c r="QA9" s="193">
        <f t="shared" si="15"/>
        <v>6.6662222074001434E-5</v>
      </c>
    </row>
    <row r="10" spans="1:444" x14ac:dyDescent="0.45">
      <c r="A10" s="276" t="s">
        <v>787</v>
      </c>
      <c r="B10" s="277">
        <f>IF(OR($T10="",$U10=""),"",ROUND(_xlfn.BETA.INV(ABS(VLOOKUP($Z$1,VLookups!$A$30:$B$31,2,FALSE)-B$2),IF($N10="L",$U10,$T10),IF($N10="L",$T10,$U10),$G10,$I10),0))</f>
        <v>38</v>
      </c>
      <c r="C10" s="287">
        <f t="shared" si="24"/>
        <v>46528</v>
      </c>
      <c r="D10" s="288">
        <f t="shared" si="25"/>
        <v>46584</v>
      </c>
      <c r="E10" s="134">
        <v>-0.25</v>
      </c>
      <c r="F10" s="279"/>
      <c r="G10" s="280">
        <f t="shared" si="16"/>
        <v>22.5</v>
      </c>
      <c r="H10" s="281">
        <v>30</v>
      </c>
      <c r="I10" s="280">
        <f t="shared" si="17"/>
        <v>60</v>
      </c>
      <c r="J10" s="279"/>
      <c r="K10" s="135">
        <v>1</v>
      </c>
      <c r="L10" s="110">
        <f t="shared" si="18"/>
        <v>1</v>
      </c>
      <c r="M10" s="21">
        <f t="shared" si="19"/>
        <v>20</v>
      </c>
      <c r="N10" s="22" t="str">
        <f t="shared" si="20"/>
        <v>R</v>
      </c>
      <c r="O10" s="23" t="str">
        <f>IF(M10="","",IF(OR($M10&lt;Skew!$B$3,$M10=Skew!$B$3),IF($M10&gt;Skew!$C$3,Skew!$A$3,IF($M10&gt;Skew!$C$4,Skew!$A$4,IF($M10&gt;Skew!$C$5,Skew!$A$5,IF($M10&gt;Skew!$C$6,Skew!$A$6,IF($M10&gt;Skew!$C$7,Skew!$A$7,IF($M10&gt;Skew!$C$8,Skew!$A$8,IF($M10&gt;Skew!$C$9,Skew!$A$9,IF($M10&gt;Skew!$C$10,Skew!$A$10,IF($M10&gt;Skew!$C$11,Skew!$A$11,IF($M10&gt;Skew!$C$12,Skew!$A$12,IF($M10&gt;Skew!$C$13,Skew!$A$13,IF($M10&gt;Skew!$C$14,Skew!$A$14,IF($M10&gt;Skew!$C$15,Skew!$A$15,IF($M10&gt;Skew!$C$16,Skew!$A$16,Skew!$A$17)
)))))))))))))))</f>
        <v>Medium skew</v>
      </c>
      <c r="P10" s="22">
        <f>IF(M10="","",MATCH(O10,Skew!$A$3:$A$17,0))</f>
        <v>7</v>
      </c>
      <c r="Q10" s="22">
        <f t="shared" si="0"/>
        <v>41.25</v>
      </c>
      <c r="R10" s="24" t="s">
        <v>27</v>
      </c>
      <c r="S10" s="22">
        <f>IF(OR(M10="",R10=""),"",MATCH(R10,Confidence!$A$3:$A$12,0))</f>
        <v>5</v>
      </c>
      <c r="T10" s="25">
        <f t="shared" si="1"/>
        <v>2</v>
      </c>
      <c r="U10" s="25">
        <f t="shared" si="2"/>
        <v>5</v>
      </c>
      <c r="V10" s="22"/>
      <c r="W10" s="102">
        <f t="shared" si="3"/>
        <v>33.213750000000005</v>
      </c>
      <c r="X10" s="102">
        <f t="shared" si="4"/>
        <v>5.9887500000000005</v>
      </c>
      <c r="Y10" s="37">
        <f t="shared" si="5"/>
        <v>35.865126562500002</v>
      </c>
      <c r="Z10" s="115">
        <v>40</v>
      </c>
      <c r="AA10" s="204">
        <f>IF(AND(G10&gt;0,H10&gt;0,I10&gt;0,T10&gt;0,U10&gt;0,Z10&gt;0,NOT(R10="")),ABS(VLOOKUP($Z$1,VLookups!$A$30:$B$31,2,FALSE)-_xlfn.BETA.DIST(Z10,IF(N10="L",U10,T10),IF(N10="L",T10,U10),TRUE,G10,I10)),"")</f>
        <v>0.85616241426611805</v>
      </c>
      <c r="AB10" s="112">
        <f>IF(OR($T10="",$U10=""),"",_xlfn.BETA.INV(ABS(VLOOKUP($Z$1,VLookups!$A$30:$B$31,2,FALSE)-AB$3),IF($N10="L",$U10,$T10),IF($N10="L",$T10,$U10),$G10,$I10))</f>
        <v>38.341782181735198</v>
      </c>
      <c r="AC10" s="113">
        <f>IF(OR($T10="",$U10=""),"",_xlfn.BETA.INV(ABS(VLOOKUP($Z$1,VLookups!$A$30:$B$31,2,FALSE)-AC$3),IF($N10="L",$U10,$T10),IF($N10="L",$T10,$U10),$G10,$I10))</f>
        <v>44.317627846950963</v>
      </c>
      <c r="AD10" s="112">
        <f>IF(OR($T10="",$U10=""),"",_xlfn.BETA.INV(ABS(VLOOKUP($Z$1,VLookups!$A$30:$B$31,2,FALSE)-AD$3),IF($N10="L",$U10,$T10),IF($N10="L",$T10,$U10),$G10,$I10))</f>
        <v>25.972322209242328</v>
      </c>
      <c r="AE10" s="113">
        <f>IF(OR($T10="",$U10=""),"",_xlfn.BETA.INV(ABS(VLOOKUP($Z$1,VLookups!$A$30:$B$31,2,FALSE)-AE$3),IF($N10="L",$U10,$T10),IF($N10="L",$T10,$U10),$G10,$I10))</f>
        <v>27.745525810123418</v>
      </c>
      <c r="AF10" s="112">
        <f>IF(OR($T10="",$U10=""),"",_xlfn.BETA.INV(ABS(VLOOKUP($Z$1,VLookups!$A$30:$B$31,2,FALSE)-AF$3),IF($N10="L",$U10,$T10),IF($N10="L",$T10,$U10),$G10,$I10))</f>
        <v>29.317630174460596</v>
      </c>
      <c r="AG10" s="113">
        <f>IF(OR($T10="",$U10=""),"",_xlfn.BETA.INV(ABS(VLOOKUP($Z$1,VLookups!$A$30:$B$31,2,FALSE)-AG$3),IF($N10="L",$U10,$T10),IF($N10="L",$T10,$U10),$G10,$I10))</f>
        <v>30.846882510578396</v>
      </c>
      <c r="AH10" s="112">
        <f>IF(OR($T10="",$U10=""),"",_xlfn.BETA.INV(ABS(VLOOKUP($Z$1,VLookups!$A$30:$B$31,2,FALSE)-AH$3),IF($N10="L",$U10,$T10),IF($N10="L",$T10,$U10),$G10,$I10))</f>
        <v>32.416874373587248</v>
      </c>
      <c r="AI10" s="113">
        <f>IF(OR($T10="",$U10=""),"",_xlfn.BETA.INV(ABS(VLOOKUP($Z$1,VLookups!$A$30:$B$31,2,FALSE)-AI$3),IF($N10="L",$U10,$T10),IF($N10="L",$T10,$U10),$G10,$I10))</f>
        <v>34.104166032949294</v>
      </c>
      <c r="AJ10" s="112">
        <f>IF(OR($T10="",$U10=""),"",_xlfn.BETA.INV(ABS(VLOOKUP($Z$1,VLookups!$A$30:$B$31,2,FALSE)-AJ$3),IF($N10="L",$U10,$T10),IF($N10="L",$T10,$U10),$G10,$I10))</f>
        <v>36.013413389250758</v>
      </c>
      <c r="AK10" s="113">
        <f>IF(OR($T10="",$U10=""),"",_xlfn.BETA.INV(ABS(VLOOKUP($Z$1,VLookups!$A$30:$B$31,2,FALSE)-AK$3),IF($N10="L",$U10,$T10),IF($N10="L",$T10,$U10),$G10,$I10))</f>
        <v>38.341782181735198</v>
      </c>
      <c r="AL10" s="112">
        <f>IF(OR($T10="",$U10=""),"",_xlfn.BETA.INV(ABS(VLOOKUP($Z$1,VLookups!$A$30:$B$31,2,FALSE)-AL$3),IF($N10="L",$U10,$T10),IF($N10="L",$T10,$U10),$G10,$I10))</f>
        <v>41.636861495680932</v>
      </c>
      <c r="AM10" s="113">
        <f>IF(OR($T10="",$U10=""),"",_xlfn.BETA.INV(ABS(VLOOKUP($Z$1,VLookups!$A$30:$B$31,2,FALSE)-AM$3),IF($N10="L",$U10,$T10),IF($N10="L",$T10,$U10),$G10,$I10))</f>
        <v>48.963237311989033</v>
      </c>
      <c r="AN10" s="15"/>
      <c r="AO10" s="194">
        <f t="shared" si="21"/>
        <v>0.1875</v>
      </c>
      <c r="AP10" s="192">
        <f t="shared" si="22"/>
        <v>22.5</v>
      </c>
      <c r="AQ10" s="177">
        <f t="shared" ref="AQ10" si="228">IF(ISNONTEXT($AO10),AP10+$AO10,"")</f>
        <v>22.6875</v>
      </c>
      <c r="AR10" s="177">
        <f t="shared" si="35"/>
        <v>22.875</v>
      </c>
      <c r="AS10" s="177">
        <f t="shared" si="36"/>
        <v>23.0625</v>
      </c>
      <c r="AT10" s="177">
        <f t="shared" si="37"/>
        <v>23.25</v>
      </c>
      <c r="AU10" s="177">
        <f t="shared" si="38"/>
        <v>23.4375</v>
      </c>
      <c r="AV10" s="177">
        <f t="shared" si="39"/>
        <v>23.625</v>
      </c>
      <c r="AW10" s="177">
        <f t="shared" si="40"/>
        <v>23.8125</v>
      </c>
      <c r="AX10" s="177">
        <f t="shared" si="41"/>
        <v>24</v>
      </c>
      <c r="AY10" s="177">
        <f t="shared" si="42"/>
        <v>24.1875</v>
      </c>
      <c r="AZ10" s="177">
        <f t="shared" si="43"/>
        <v>24.375</v>
      </c>
      <c r="BA10" s="177">
        <f t="shared" si="44"/>
        <v>24.5625</v>
      </c>
      <c r="BB10" s="177">
        <f t="shared" si="45"/>
        <v>24.75</v>
      </c>
      <c r="BC10" s="177">
        <f t="shared" si="46"/>
        <v>24.9375</v>
      </c>
      <c r="BD10" s="177">
        <f t="shared" si="47"/>
        <v>25.125</v>
      </c>
      <c r="BE10" s="177">
        <f t="shared" si="48"/>
        <v>25.3125</v>
      </c>
      <c r="BF10" s="177">
        <f t="shared" si="49"/>
        <v>25.5</v>
      </c>
      <c r="BG10" s="177">
        <f t="shared" si="50"/>
        <v>25.6875</v>
      </c>
      <c r="BH10" s="177">
        <f t="shared" si="51"/>
        <v>25.875</v>
      </c>
      <c r="BI10" s="177">
        <f t="shared" si="52"/>
        <v>26.0625</v>
      </c>
      <c r="BJ10" s="177">
        <f t="shared" si="53"/>
        <v>26.25</v>
      </c>
      <c r="BK10" s="177">
        <f t="shared" si="54"/>
        <v>26.4375</v>
      </c>
      <c r="BL10" s="177">
        <f t="shared" si="55"/>
        <v>26.625</v>
      </c>
      <c r="BM10" s="177">
        <f t="shared" si="56"/>
        <v>26.8125</v>
      </c>
      <c r="BN10" s="177">
        <f t="shared" si="57"/>
        <v>27</v>
      </c>
      <c r="BO10" s="177">
        <f t="shared" si="58"/>
        <v>27.1875</v>
      </c>
      <c r="BP10" s="177">
        <f t="shared" si="59"/>
        <v>27.375</v>
      </c>
      <c r="BQ10" s="177">
        <f t="shared" si="60"/>
        <v>27.5625</v>
      </c>
      <c r="BR10" s="177">
        <f t="shared" si="61"/>
        <v>27.75</v>
      </c>
      <c r="BS10" s="177">
        <f t="shared" si="62"/>
        <v>27.9375</v>
      </c>
      <c r="BT10" s="177">
        <f t="shared" si="63"/>
        <v>28.125</v>
      </c>
      <c r="BU10" s="177">
        <f t="shared" si="64"/>
        <v>28.3125</v>
      </c>
      <c r="BV10" s="177">
        <f t="shared" si="65"/>
        <v>28.5</v>
      </c>
      <c r="BW10" s="177">
        <f t="shared" si="66"/>
        <v>28.6875</v>
      </c>
      <c r="BX10" s="177">
        <f t="shared" si="67"/>
        <v>28.875</v>
      </c>
      <c r="BY10" s="177">
        <f t="shared" si="68"/>
        <v>29.0625</v>
      </c>
      <c r="BZ10" s="177">
        <f t="shared" si="69"/>
        <v>29.25</v>
      </c>
      <c r="CA10" s="177">
        <f t="shared" si="70"/>
        <v>29.4375</v>
      </c>
      <c r="CB10" s="177">
        <f t="shared" si="71"/>
        <v>29.625</v>
      </c>
      <c r="CC10" s="177">
        <f t="shared" si="72"/>
        <v>29.8125</v>
      </c>
      <c r="CD10" s="177">
        <f t="shared" si="73"/>
        <v>30</v>
      </c>
      <c r="CE10" s="177">
        <f t="shared" si="74"/>
        <v>30.1875</v>
      </c>
      <c r="CF10" s="177">
        <f t="shared" si="75"/>
        <v>30.375</v>
      </c>
      <c r="CG10" s="177">
        <f t="shared" si="76"/>
        <v>30.5625</v>
      </c>
      <c r="CH10" s="177">
        <f t="shared" si="77"/>
        <v>30.75</v>
      </c>
      <c r="CI10" s="177">
        <f t="shared" si="78"/>
        <v>30.9375</v>
      </c>
      <c r="CJ10" s="177">
        <f t="shared" si="79"/>
        <v>31.125</v>
      </c>
      <c r="CK10" s="177">
        <f t="shared" si="80"/>
        <v>31.3125</v>
      </c>
      <c r="CL10" s="177">
        <f t="shared" si="81"/>
        <v>31.5</v>
      </c>
      <c r="CM10" s="177">
        <f t="shared" si="82"/>
        <v>31.6875</v>
      </c>
      <c r="CN10" s="177">
        <f t="shared" si="83"/>
        <v>31.875</v>
      </c>
      <c r="CO10" s="177">
        <f t="shared" si="84"/>
        <v>32.0625</v>
      </c>
      <c r="CP10" s="177">
        <f t="shared" si="85"/>
        <v>32.25</v>
      </c>
      <c r="CQ10" s="177">
        <f t="shared" si="86"/>
        <v>32.4375</v>
      </c>
      <c r="CR10" s="177">
        <f t="shared" si="87"/>
        <v>32.625</v>
      </c>
      <c r="CS10" s="177">
        <f t="shared" si="88"/>
        <v>32.8125</v>
      </c>
      <c r="CT10" s="177">
        <f t="shared" si="89"/>
        <v>33</v>
      </c>
      <c r="CU10" s="177">
        <f t="shared" si="90"/>
        <v>33.1875</v>
      </c>
      <c r="CV10" s="177">
        <f t="shared" si="91"/>
        <v>33.375</v>
      </c>
      <c r="CW10" s="177">
        <f t="shared" si="92"/>
        <v>33.5625</v>
      </c>
      <c r="CX10" s="177">
        <f t="shared" si="93"/>
        <v>33.75</v>
      </c>
      <c r="CY10" s="177">
        <f t="shared" si="94"/>
        <v>33.9375</v>
      </c>
      <c r="CZ10" s="177">
        <f t="shared" si="95"/>
        <v>34.125</v>
      </c>
      <c r="DA10" s="177">
        <f t="shared" si="96"/>
        <v>34.3125</v>
      </c>
      <c r="DB10" s="177">
        <f t="shared" si="97"/>
        <v>34.5</v>
      </c>
      <c r="DC10" s="177">
        <f t="shared" si="28"/>
        <v>34.6875</v>
      </c>
      <c r="DD10" s="177">
        <f t="shared" si="98"/>
        <v>34.875</v>
      </c>
      <c r="DE10" s="177">
        <f t="shared" si="99"/>
        <v>35.0625</v>
      </c>
      <c r="DF10" s="177">
        <f t="shared" si="100"/>
        <v>35.25</v>
      </c>
      <c r="DG10" s="177">
        <f t="shared" si="101"/>
        <v>35.4375</v>
      </c>
      <c r="DH10" s="177">
        <f t="shared" si="102"/>
        <v>35.625</v>
      </c>
      <c r="DI10" s="177">
        <f t="shared" si="103"/>
        <v>35.8125</v>
      </c>
      <c r="DJ10" s="177">
        <f t="shared" si="104"/>
        <v>36</v>
      </c>
      <c r="DK10" s="177">
        <f t="shared" si="105"/>
        <v>36.1875</v>
      </c>
      <c r="DL10" s="177">
        <f t="shared" si="106"/>
        <v>36.375</v>
      </c>
      <c r="DM10" s="177">
        <f t="shared" si="107"/>
        <v>36.5625</v>
      </c>
      <c r="DN10" s="177">
        <f t="shared" si="108"/>
        <v>36.75</v>
      </c>
      <c r="DO10" s="177">
        <f t="shared" si="109"/>
        <v>36.9375</v>
      </c>
      <c r="DP10" s="177">
        <f t="shared" si="110"/>
        <v>37.125</v>
      </c>
      <c r="DQ10" s="177">
        <f t="shared" si="111"/>
        <v>37.3125</v>
      </c>
      <c r="DR10" s="177">
        <f t="shared" si="112"/>
        <v>37.5</v>
      </c>
      <c r="DS10" s="177">
        <f t="shared" si="113"/>
        <v>37.6875</v>
      </c>
      <c r="DT10" s="177">
        <f t="shared" si="114"/>
        <v>37.875</v>
      </c>
      <c r="DU10" s="177">
        <f t="shared" si="115"/>
        <v>38.0625</v>
      </c>
      <c r="DV10" s="177">
        <f t="shared" si="116"/>
        <v>38.25</v>
      </c>
      <c r="DW10" s="177">
        <f t="shared" si="117"/>
        <v>38.4375</v>
      </c>
      <c r="DX10" s="177">
        <f t="shared" si="118"/>
        <v>38.625</v>
      </c>
      <c r="DY10" s="177">
        <f t="shared" si="119"/>
        <v>38.8125</v>
      </c>
      <c r="DZ10" s="177">
        <f t="shared" si="120"/>
        <v>39</v>
      </c>
      <c r="EA10" s="177">
        <f t="shared" si="121"/>
        <v>39.1875</v>
      </c>
      <c r="EB10" s="177">
        <f t="shared" si="122"/>
        <v>39.375</v>
      </c>
      <c r="EC10" s="177">
        <f t="shared" si="123"/>
        <v>39.5625</v>
      </c>
      <c r="ED10" s="177">
        <f t="shared" si="124"/>
        <v>39.75</v>
      </c>
      <c r="EE10" s="177">
        <f t="shared" si="125"/>
        <v>39.9375</v>
      </c>
      <c r="EF10" s="177">
        <f t="shared" si="126"/>
        <v>40.125</v>
      </c>
      <c r="EG10" s="177">
        <f t="shared" si="127"/>
        <v>40.3125</v>
      </c>
      <c r="EH10" s="177">
        <f t="shared" si="128"/>
        <v>40.5</v>
      </c>
      <c r="EI10" s="177">
        <f t="shared" si="129"/>
        <v>40.6875</v>
      </c>
      <c r="EJ10" s="177">
        <f t="shared" si="130"/>
        <v>40.875</v>
      </c>
      <c r="EK10" s="177">
        <f t="shared" si="131"/>
        <v>41.0625</v>
      </c>
      <c r="EL10" s="177">
        <f t="shared" si="132"/>
        <v>41.25</v>
      </c>
      <c r="EM10" s="177">
        <f t="shared" si="133"/>
        <v>41.4375</v>
      </c>
      <c r="EN10" s="177">
        <f t="shared" si="134"/>
        <v>41.625</v>
      </c>
      <c r="EO10" s="177">
        <f t="shared" si="135"/>
        <v>41.8125</v>
      </c>
      <c r="EP10" s="177">
        <f t="shared" si="136"/>
        <v>42</v>
      </c>
      <c r="EQ10" s="177">
        <f t="shared" si="137"/>
        <v>42.1875</v>
      </c>
      <c r="ER10" s="177">
        <f t="shared" si="138"/>
        <v>42.375</v>
      </c>
      <c r="ES10" s="177">
        <f t="shared" si="139"/>
        <v>42.5625</v>
      </c>
      <c r="ET10" s="177">
        <f t="shared" si="140"/>
        <v>42.75</v>
      </c>
      <c r="EU10" s="177">
        <f t="shared" si="141"/>
        <v>42.9375</v>
      </c>
      <c r="EV10" s="177">
        <f t="shared" si="142"/>
        <v>43.125</v>
      </c>
      <c r="EW10" s="177">
        <f t="shared" si="143"/>
        <v>43.3125</v>
      </c>
      <c r="EX10" s="177">
        <f t="shared" si="144"/>
        <v>43.5</v>
      </c>
      <c r="EY10" s="177">
        <f t="shared" si="145"/>
        <v>43.6875</v>
      </c>
      <c r="EZ10" s="177">
        <f t="shared" si="146"/>
        <v>43.875</v>
      </c>
      <c r="FA10" s="177">
        <f t="shared" si="147"/>
        <v>44.0625</v>
      </c>
      <c r="FB10" s="177">
        <f t="shared" si="148"/>
        <v>44.25</v>
      </c>
      <c r="FC10" s="177">
        <f t="shared" si="149"/>
        <v>44.4375</v>
      </c>
      <c r="FD10" s="177">
        <f t="shared" si="150"/>
        <v>44.625</v>
      </c>
      <c r="FE10" s="177">
        <f t="shared" si="151"/>
        <v>44.8125</v>
      </c>
      <c r="FF10" s="177">
        <f t="shared" si="152"/>
        <v>45</v>
      </c>
      <c r="FG10" s="177">
        <f t="shared" si="153"/>
        <v>45.1875</v>
      </c>
      <c r="FH10" s="177">
        <f t="shared" si="154"/>
        <v>45.375</v>
      </c>
      <c r="FI10" s="177">
        <f t="shared" si="155"/>
        <v>45.5625</v>
      </c>
      <c r="FJ10" s="177">
        <f t="shared" si="156"/>
        <v>45.75</v>
      </c>
      <c r="FK10" s="177">
        <f t="shared" si="157"/>
        <v>45.9375</v>
      </c>
      <c r="FL10" s="177">
        <f t="shared" si="158"/>
        <v>46.125</v>
      </c>
      <c r="FM10" s="177">
        <f t="shared" si="159"/>
        <v>46.3125</v>
      </c>
      <c r="FN10" s="177">
        <f t="shared" si="160"/>
        <v>46.5</v>
      </c>
      <c r="FO10" s="177">
        <f t="shared" si="29"/>
        <v>46.6875</v>
      </c>
      <c r="FP10" s="177">
        <f t="shared" si="161"/>
        <v>46.875</v>
      </c>
      <c r="FQ10" s="177">
        <f t="shared" si="162"/>
        <v>47.0625</v>
      </c>
      <c r="FR10" s="177">
        <f t="shared" si="163"/>
        <v>47.25</v>
      </c>
      <c r="FS10" s="177">
        <f t="shared" si="164"/>
        <v>47.4375</v>
      </c>
      <c r="FT10" s="177">
        <f t="shared" si="165"/>
        <v>47.625</v>
      </c>
      <c r="FU10" s="177">
        <f t="shared" si="166"/>
        <v>47.8125</v>
      </c>
      <c r="FV10" s="177">
        <f t="shared" si="167"/>
        <v>48</v>
      </c>
      <c r="FW10" s="177">
        <f t="shared" si="168"/>
        <v>48.1875</v>
      </c>
      <c r="FX10" s="177">
        <f t="shared" si="169"/>
        <v>48.375</v>
      </c>
      <c r="FY10" s="177">
        <f t="shared" si="170"/>
        <v>48.5625</v>
      </c>
      <c r="FZ10" s="177">
        <f t="shared" si="171"/>
        <v>48.75</v>
      </c>
      <c r="GA10" s="177">
        <f t="shared" si="172"/>
        <v>48.9375</v>
      </c>
      <c r="GB10" s="177">
        <f t="shared" si="173"/>
        <v>49.125</v>
      </c>
      <c r="GC10" s="177">
        <f t="shared" si="174"/>
        <v>49.3125</v>
      </c>
      <c r="GD10" s="177">
        <f t="shared" si="175"/>
        <v>49.5</v>
      </c>
      <c r="GE10" s="177">
        <f t="shared" si="176"/>
        <v>49.6875</v>
      </c>
      <c r="GF10" s="177">
        <f t="shared" si="177"/>
        <v>49.875</v>
      </c>
      <c r="GG10" s="177">
        <f t="shared" si="178"/>
        <v>50.0625</v>
      </c>
      <c r="GH10" s="177">
        <f t="shared" si="179"/>
        <v>50.25</v>
      </c>
      <c r="GI10" s="177">
        <f t="shared" si="180"/>
        <v>50.4375</v>
      </c>
      <c r="GJ10" s="177">
        <f t="shared" si="181"/>
        <v>50.625</v>
      </c>
      <c r="GK10" s="177">
        <f t="shared" si="182"/>
        <v>50.8125</v>
      </c>
      <c r="GL10" s="177">
        <f t="shared" si="183"/>
        <v>51</v>
      </c>
      <c r="GM10" s="177">
        <f t="shared" si="184"/>
        <v>51.1875</v>
      </c>
      <c r="GN10" s="177">
        <f t="shared" si="185"/>
        <v>51.375</v>
      </c>
      <c r="GO10" s="177">
        <f t="shared" si="186"/>
        <v>51.5625</v>
      </c>
      <c r="GP10" s="177">
        <f t="shared" si="187"/>
        <v>51.75</v>
      </c>
      <c r="GQ10" s="177">
        <f t="shared" si="188"/>
        <v>51.9375</v>
      </c>
      <c r="GR10" s="177">
        <f t="shared" si="189"/>
        <v>52.125</v>
      </c>
      <c r="GS10" s="177">
        <f t="shared" si="190"/>
        <v>52.3125</v>
      </c>
      <c r="GT10" s="177">
        <f t="shared" si="191"/>
        <v>52.5</v>
      </c>
      <c r="GU10" s="177">
        <f t="shared" si="192"/>
        <v>52.6875</v>
      </c>
      <c r="GV10" s="177">
        <f t="shared" si="193"/>
        <v>52.875</v>
      </c>
      <c r="GW10" s="177">
        <f t="shared" si="194"/>
        <v>53.0625</v>
      </c>
      <c r="GX10" s="177">
        <f t="shared" si="195"/>
        <v>53.25</v>
      </c>
      <c r="GY10" s="177">
        <f t="shared" si="196"/>
        <v>53.4375</v>
      </c>
      <c r="GZ10" s="177">
        <f t="shared" si="197"/>
        <v>53.625</v>
      </c>
      <c r="HA10" s="177">
        <f t="shared" si="198"/>
        <v>53.8125</v>
      </c>
      <c r="HB10" s="177">
        <f t="shared" si="199"/>
        <v>54</v>
      </c>
      <c r="HC10" s="177">
        <f t="shared" si="200"/>
        <v>54.1875</v>
      </c>
      <c r="HD10" s="177">
        <f t="shared" si="201"/>
        <v>54.375</v>
      </c>
      <c r="HE10" s="177">
        <f t="shared" si="202"/>
        <v>54.5625</v>
      </c>
      <c r="HF10" s="177">
        <f t="shared" si="203"/>
        <v>54.75</v>
      </c>
      <c r="HG10" s="177">
        <f t="shared" si="204"/>
        <v>54.9375</v>
      </c>
      <c r="HH10" s="177">
        <f t="shared" si="205"/>
        <v>55.125</v>
      </c>
      <c r="HI10" s="177">
        <f t="shared" si="206"/>
        <v>55.3125</v>
      </c>
      <c r="HJ10" s="177">
        <f t="shared" si="207"/>
        <v>55.5</v>
      </c>
      <c r="HK10" s="177">
        <f t="shared" si="208"/>
        <v>55.6875</v>
      </c>
      <c r="HL10" s="177">
        <f t="shared" si="209"/>
        <v>55.875</v>
      </c>
      <c r="HM10" s="177">
        <f t="shared" si="210"/>
        <v>56.0625</v>
      </c>
      <c r="HN10" s="177">
        <f t="shared" si="211"/>
        <v>56.25</v>
      </c>
      <c r="HO10" s="177">
        <f t="shared" si="212"/>
        <v>56.4375</v>
      </c>
      <c r="HP10" s="177">
        <f t="shared" si="213"/>
        <v>56.625</v>
      </c>
      <c r="HQ10" s="177">
        <f t="shared" si="214"/>
        <v>56.8125</v>
      </c>
      <c r="HR10" s="177">
        <f t="shared" si="215"/>
        <v>57</v>
      </c>
      <c r="HS10" s="177">
        <f t="shared" si="216"/>
        <v>57.1875</v>
      </c>
      <c r="HT10" s="177">
        <f t="shared" si="217"/>
        <v>57.375</v>
      </c>
      <c r="HU10" s="177">
        <f t="shared" si="218"/>
        <v>57.5625</v>
      </c>
      <c r="HV10" s="177">
        <f t="shared" si="219"/>
        <v>57.75</v>
      </c>
      <c r="HW10" s="177">
        <f t="shared" si="220"/>
        <v>57.9375</v>
      </c>
      <c r="HX10" s="177">
        <f t="shared" si="221"/>
        <v>58.125</v>
      </c>
      <c r="HY10" s="177">
        <f t="shared" si="222"/>
        <v>58.3125</v>
      </c>
      <c r="HZ10" s="177">
        <f t="shared" si="223"/>
        <v>58.5</v>
      </c>
      <c r="IA10" s="177">
        <f t="shared" si="30"/>
        <v>58.6875</v>
      </c>
      <c r="IB10" s="177">
        <f t="shared" si="9"/>
        <v>58.875</v>
      </c>
      <c r="IC10" s="177">
        <f t="shared" si="9"/>
        <v>59.0625</v>
      </c>
      <c r="ID10" s="177">
        <f t="shared" si="9"/>
        <v>59.25</v>
      </c>
      <c r="IE10" s="177">
        <f t="shared" si="9"/>
        <v>59.4375</v>
      </c>
      <c r="IF10" s="177">
        <f t="shared" si="9"/>
        <v>59.625</v>
      </c>
      <c r="IG10" s="177">
        <f t="shared" si="9"/>
        <v>59.8125</v>
      </c>
      <c r="IH10" s="192">
        <f t="shared" si="10"/>
        <v>59.999000000000002</v>
      </c>
      <c r="II10" s="193">
        <f t="shared" si="11"/>
        <v>0</v>
      </c>
      <c r="IJ10" s="193">
        <f t="shared" si="224"/>
        <v>3.920598002500001E-3</v>
      </c>
      <c r="IK10" s="193">
        <f t="shared" si="224"/>
        <v>7.6847680799999978E-3</v>
      </c>
      <c r="IL10" s="193">
        <f t="shared" si="224"/>
        <v>1.12960386075E-2</v>
      </c>
      <c r="IM10" s="193">
        <f t="shared" si="224"/>
        <v>1.4757890559999993E-2</v>
      </c>
      <c r="IN10" s="193">
        <f t="shared" si="224"/>
        <v>1.8073757812500001E-2</v>
      </c>
      <c r="IO10" s="193">
        <f t="shared" si="224"/>
        <v>2.1247027440000007E-2</v>
      </c>
      <c r="IP10" s="193">
        <f t="shared" si="224"/>
        <v>2.4281040017500002E-2</v>
      </c>
      <c r="IQ10" s="193">
        <f t="shared" si="224"/>
        <v>2.717908992E-2</v>
      </c>
      <c r="IR10" s="193">
        <f t="shared" si="224"/>
        <v>2.9944425622500007E-2</v>
      </c>
      <c r="IS10" s="193">
        <f t="shared" si="224"/>
        <v>3.2580249999999998E-2</v>
      </c>
      <c r="IT10" s="193">
        <f t="shared" si="224"/>
        <v>3.5089720627499994E-2</v>
      </c>
      <c r="IU10" s="193">
        <f t="shared" si="224"/>
        <v>3.7475950080000001E-2</v>
      </c>
      <c r="IV10" s="193">
        <f t="shared" si="224"/>
        <v>3.9742006232500002E-2</v>
      </c>
      <c r="IW10" s="193">
        <f t="shared" si="224"/>
        <v>4.1890912559999993E-2</v>
      </c>
      <c r="IX10" s="193">
        <f t="shared" si="224"/>
        <v>4.3925648437500006E-2</v>
      </c>
      <c r="IY10" s="193">
        <f t="shared" si="224"/>
        <v>4.5849149439999994E-2</v>
      </c>
      <c r="IZ10" s="193">
        <f t="shared" si="224"/>
        <v>4.7664307642500008E-2</v>
      </c>
      <c r="JA10" s="193">
        <f t="shared" si="224"/>
        <v>4.9373971920000002E-2</v>
      </c>
      <c r="JB10" s="193">
        <f t="shared" si="224"/>
        <v>5.0980948247499998E-2</v>
      </c>
      <c r="JC10" s="193">
        <f t="shared" si="224"/>
        <v>5.2488E-2</v>
      </c>
      <c r="JD10" s="193">
        <f t="shared" si="224"/>
        <v>5.3897848252500005E-2</v>
      </c>
      <c r="JE10" s="193">
        <f t="shared" si="224"/>
        <v>5.5213172079999991E-2</v>
      </c>
      <c r="JF10" s="193">
        <f t="shared" si="224"/>
        <v>5.6436608857499994E-2</v>
      </c>
      <c r="JG10" s="193">
        <f t="shared" si="224"/>
        <v>5.7570754559999993E-2</v>
      </c>
      <c r="JH10" s="193">
        <f t="shared" si="224"/>
        <v>5.8618164062499985E-2</v>
      </c>
      <c r="JI10" s="193">
        <f t="shared" si="224"/>
        <v>5.9581351439999999E-2</v>
      </c>
      <c r="JJ10" s="193">
        <f t="shared" si="224"/>
        <v>6.0462790267499997E-2</v>
      </c>
      <c r="JK10" s="193">
        <f t="shared" si="224"/>
        <v>6.1264913919999997E-2</v>
      </c>
      <c r="JL10" s="193">
        <f t="shared" si="224"/>
        <v>6.1990115872499994E-2</v>
      </c>
      <c r="JM10" s="193">
        <f t="shared" si="224"/>
        <v>6.2640749999999995E-2</v>
      </c>
      <c r="JN10" s="193">
        <f t="shared" si="224"/>
        <v>6.3219130877500002E-2</v>
      </c>
      <c r="JO10" s="193">
        <f t="shared" si="224"/>
        <v>6.3727534079999995E-2</v>
      </c>
      <c r="JP10" s="193">
        <f t="shared" si="224"/>
        <v>6.4168196482500009E-2</v>
      </c>
      <c r="JQ10" s="193">
        <f t="shared" si="224"/>
        <v>6.4543316559999994E-2</v>
      </c>
      <c r="JR10" s="193">
        <f t="shared" si="224"/>
        <v>6.4855054687499997E-2</v>
      </c>
      <c r="JS10" s="193">
        <f t="shared" si="224"/>
        <v>6.5105533439999988E-2</v>
      </c>
      <c r="JT10" s="193">
        <f t="shared" si="224"/>
        <v>6.5296837892500001E-2</v>
      </c>
      <c r="JU10" s="193">
        <f t="shared" si="224"/>
        <v>6.5431015919999988E-2</v>
      </c>
      <c r="JV10" s="193">
        <f t="shared" si="224"/>
        <v>6.5510078497499999E-2</v>
      </c>
      <c r="JW10" s="193">
        <f t="shared" si="224"/>
        <v>6.5535999999999997E-2</v>
      </c>
      <c r="JX10" s="193">
        <f t="shared" si="224"/>
        <v>6.5510718502499996E-2</v>
      </c>
      <c r="JY10" s="193">
        <f t="shared" si="224"/>
        <v>6.5436136079999999E-2</v>
      </c>
      <c r="JZ10" s="193">
        <f t="shared" si="224"/>
        <v>6.5314119107499999E-2</v>
      </c>
      <c r="KA10" s="193">
        <f t="shared" si="224"/>
        <v>6.5146498560000002E-2</v>
      </c>
      <c r="KB10" s="193">
        <f t="shared" si="224"/>
        <v>6.4935070312499996E-2</v>
      </c>
      <c r="KC10" s="193">
        <f t="shared" si="224"/>
        <v>6.4681595439999989E-2</v>
      </c>
      <c r="KD10" s="193">
        <f t="shared" si="224"/>
        <v>6.4387800517499996E-2</v>
      </c>
      <c r="KE10" s="193">
        <f t="shared" si="224"/>
        <v>6.405537791999999E-2</v>
      </c>
      <c r="KF10" s="193">
        <f t="shared" si="224"/>
        <v>6.3685986122499996E-2</v>
      </c>
      <c r="KG10" s="193">
        <f t="shared" si="224"/>
        <v>6.3281249999999997E-2</v>
      </c>
      <c r="KH10" s="193">
        <f t="shared" si="224"/>
        <v>6.2842761127499994E-2</v>
      </c>
      <c r="KI10" s="193">
        <f t="shared" si="224"/>
        <v>6.2372078079999997E-2</v>
      </c>
      <c r="KJ10" s="193">
        <f t="shared" si="224"/>
        <v>6.1870726732499992E-2</v>
      </c>
      <c r="KK10" s="193">
        <f t="shared" si="224"/>
        <v>6.1340200559999995E-2</v>
      </c>
      <c r="KL10" s="193">
        <f t="shared" si="224"/>
        <v>6.078196093749999E-2</v>
      </c>
      <c r="KM10" s="193">
        <f t="shared" si="224"/>
        <v>6.0197437439999994E-2</v>
      </c>
      <c r="KN10" s="193">
        <f t="shared" si="224"/>
        <v>5.9588028142499992E-2</v>
      </c>
      <c r="KO10" s="193">
        <f t="shared" si="224"/>
        <v>5.8955099919999997E-2</v>
      </c>
      <c r="KP10" s="193">
        <f t="shared" si="224"/>
        <v>5.8299988747499989E-2</v>
      </c>
      <c r="KQ10" s="193">
        <f t="shared" si="224"/>
        <v>5.7623999999999995E-2</v>
      </c>
      <c r="KR10" s="193">
        <f t="shared" si="224"/>
        <v>5.6928408752499993E-2</v>
      </c>
      <c r="KS10" s="193">
        <f t="shared" si="224"/>
        <v>5.6214460079999994E-2</v>
      </c>
      <c r="KT10" s="193">
        <f t="shared" si="224"/>
        <v>5.5483369357499999E-2</v>
      </c>
      <c r="KU10" s="193">
        <f t="shared" si="31"/>
        <v>5.4736322559999995E-2</v>
      </c>
      <c r="KV10" s="193">
        <f t="shared" si="225"/>
        <v>5.3974476562499991E-2</v>
      </c>
      <c r="KW10" s="193">
        <f t="shared" si="225"/>
        <v>5.3198959439999992E-2</v>
      </c>
      <c r="KX10" s="193">
        <f t="shared" si="225"/>
        <v>5.2410870767499999E-2</v>
      </c>
      <c r="KY10" s="193">
        <f t="shared" si="225"/>
        <v>5.1611281919999995E-2</v>
      </c>
      <c r="KZ10" s="193">
        <f t="shared" si="225"/>
        <v>5.080123637250001E-2</v>
      </c>
      <c r="LA10" s="193">
        <f t="shared" si="225"/>
        <v>4.9981750000000005E-2</v>
      </c>
      <c r="LB10" s="193">
        <f t="shared" si="225"/>
        <v>4.9153811377499995E-2</v>
      </c>
      <c r="LC10" s="193">
        <f t="shared" si="225"/>
        <v>4.8318382080000007E-2</v>
      </c>
      <c r="LD10" s="193">
        <f t="shared" si="225"/>
        <v>4.7476396982500009E-2</v>
      </c>
      <c r="LE10" s="193">
        <f t="shared" si="225"/>
        <v>4.6628764560000001E-2</v>
      </c>
      <c r="LF10" s="193">
        <f t="shared" si="225"/>
        <v>4.57763671875E-2</v>
      </c>
      <c r="LG10" s="193">
        <f t="shared" si="225"/>
        <v>4.4920061439999999E-2</v>
      </c>
      <c r="LH10" s="193">
        <f t="shared" si="225"/>
        <v>4.4060678392500011E-2</v>
      </c>
      <c r="LI10" s="193">
        <f t="shared" si="225"/>
        <v>4.3199023919999996E-2</v>
      </c>
      <c r="LJ10" s="193">
        <f t="shared" si="225"/>
        <v>4.2335878997500007E-2</v>
      </c>
      <c r="LK10" s="193">
        <f t="shared" si="225"/>
        <v>4.1471999999999995E-2</v>
      </c>
      <c r="LL10" s="193">
        <f t="shared" si="225"/>
        <v>4.0608119002499991E-2</v>
      </c>
      <c r="LM10" s="193">
        <f t="shared" si="225"/>
        <v>3.9744944080000004E-2</v>
      </c>
      <c r="LN10" s="193">
        <f t="shared" si="225"/>
        <v>3.8883159607499995E-2</v>
      </c>
      <c r="LO10" s="193">
        <f t="shared" si="225"/>
        <v>3.8023426560000004E-2</v>
      </c>
      <c r="LP10" s="193">
        <f t="shared" si="225"/>
        <v>3.7166382812499996E-2</v>
      </c>
      <c r="LQ10" s="193">
        <f t="shared" si="225"/>
        <v>3.6312643440000007E-2</v>
      </c>
      <c r="LR10" s="193">
        <f t="shared" si="225"/>
        <v>3.5462801017499997E-2</v>
      </c>
      <c r="LS10" s="193">
        <f t="shared" si="225"/>
        <v>3.4617425919999993E-2</v>
      </c>
      <c r="LT10" s="193">
        <f t="shared" si="225"/>
        <v>3.377706662249999E-2</v>
      </c>
      <c r="LU10" s="193">
        <f t="shared" si="225"/>
        <v>3.2942249999999999E-2</v>
      </c>
      <c r="LV10" s="193">
        <f t="shared" si="225"/>
        <v>3.2113481627500003E-2</v>
      </c>
      <c r="LW10" s="193">
        <f t="shared" si="225"/>
        <v>3.1291246079999994E-2</v>
      </c>
      <c r="LX10" s="193">
        <f t="shared" si="225"/>
        <v>3.0476007232499994E-2</v>
      </c>
      <c r="LY10" s="193">
        <f t="shared" si="225"/>
        <v>2.9668208560000006E-2</v>
      </c>
      <c r="LZ10" s="193">
        <f t="shared" si="225"/>
        <v>2.8868273437500012E-2</v>
      </c>
      <c r="MA10" s="193">
        <f t="shared" si="225"/>
        <v>2.8076605440000003E-2</v>
      </c>
      <c r="MB10" s="193">
        <f t="shared" si="225"/>
        <v>2.7293588642500002E-2</v>
      </c>
      <c r="MC10" s="193">
        <f t="shared" si="225"/>
        <v>2.6519587919999987E-2</v>
      </c>
      <c r="MD10" s="193">
        <f t="shared" si="225"/>
        <v>2.5754949247499999E-2</v>
      </c>
      <c r="ME10" s="193">
        <f t="shared" si="225"/>
        <v>2.4999999999999988E-2</v>
      </c>
      <c r="MF10" s="193">
        <f t="shared" si="225"/>
        <v>2.4255049252500004E-2</v>
      </c>
      <c r="MG10" s="193">
        <f t="shared" si="225"/>
        <v>2.3520388080000006E-2</v>
      </c>
      <c r="MH10" s="193">
        <f t="shared" si="225"/>
        <v>2.2796289857499992E-2</v>
      </c>
      <c r="MI10" s="193">
        <f t="shared" si="225"/>
        <v>2.2083010559999998E-2</v>
      </c>
      <c r="MJ10" s="193">
        <f t="shared" si="225"/>
        <v>2.1380789062500009E-2</v>
      </c>
      <c r="MK10" s="193">
        <f t="shared" si="225"/>
        <v>2.0689847439999982E-2</v>
      </c>
      <c r="ML10" s="193">
        <f t="shared" si="225"/>
        <v>2.001039126749999E-2</v>
      </c>
      <c r="MM10" s="193">
        <f t="shared" si="225"/>
        <v>1.9342609919999993E-2</v>
      </c>
      <c r="MN10" s="193">
        <f t="shared" si="225"/>
        <v>1.8686676872499999E-2</v>
      </c>
      <c r="MO10" s="193">
        <f t="shared" si="225"/>
        <v>1.8042750000000003E-2</v>
      </c>
      <c r="MP10" s="193">
        <f t="shared" si="225"/>
        <v>1.741097187749999E-2</v>
      </c>
      <c r="MQ10" s="193">
        <f t="shared" si="225"/>
        <v>1.6791470079999996E-2</v>
      </c>
      <c r="MR10" s="193">
        <f t="shared" si="225"/>
        <v>1.6184357482500002E-2</v>
      </c>
      <c r="MS10" s="193">
        <f t="shared" si="225"/>
        <v>1.5589732560000003E-2</v>
      </c>
      <c r="MT10" s="193">
        <f t="shared" si="225"/>
        <v>1.5007679687499997E-2</v>
      </c>
      <c r="MU10" s="193">
        <f t="shared" si="225"/>
        <v>1.4438269440000002E-2</v>
      </c>
      <c r="MV10" s="193">
        <f t="shared" si="225"/>
        <v>1.3881558892500005E-2</v>
      </c>
      <c r="MW10" s="193">
        <f t="shared" si="225"/>
        <v>1.3337591920000004E-2</v>
      </c>
      <c r="MX10" s="193">
        <f t="shared" si="225"/>
        <v>1.2806399497500004E-2</v>
      </c>
      <c r="MY10" s="193">
        <f t="shared" si="225"/>
        <v>1.2288E-2</v>
      </c>
      <c r="MZ10" s="193">
        <f t="shared" si="225"/>
        <v>1.1782399502500006E-2</v>
      </c>
      <c r="NA10" s="193">
        <f t="shared" si="225"/>
        <v>1.1289592080000001E-2</v>
      </c>
      <c r="NB10" s="193">
        <f t="shared" si="225"/>
        <v>1.0809560107500008E-2</v>
      </c>
      <c r="NC10" s="193">
        <f t="shared" si="225"/>
        <v>1.0342274560000003E-2</v>
      </c>
      <c r="ND10" s="193">
        <f t="shared" si="225"/>
        <v>9.8876953125E-3</v>
      </c>
      <c r="NE10" s="193">
        <f t="shared" si="225"/>
        <v>9.4457714400000073E-3</v>
      </c>
      <c r="NF10" s="193">
        <f t="shared" si="225"/>
        <v>9.0164415175000012E-3</v>
      </c>
      <c r="NG10" s="193">
        <f t="shared" si="32"/>
        <v>8.5996339199999969E-3</v>
      </c>
      <c r="NH10" s="193">
        <f t="shared" si="226"/>
        <v>8.1952671224999989E-3</v>
      </c>
      <c r="NI10" s="193">
        <f t="shared" si="226"/>
        <v>7.803250000000002E-3</v>
      </c>
      <c r="NJ10" s="193">
        <f t="shared" si="226"/>
        <v>7.4234821274999996E-3</v>
      </c>
      <c r="NK10" s="193">
        <f t="shared" si="226"/>
        <v>7.0558540799999956E-3</v>
      </c>
      <c r="NL10" s="193">
        <f t="shared" si="226"/>
        <v>6.7002477324999959E-3</v>
      </c>
      <c r="NM10" s="193">
        <f t="shared" si="226"/>
        <v>6.3565365600000007E-3</v>
      </c>
      <c r="NN10" s="193">
        <f t="shared" si="226"/>
        <v>6.0245859374999993E-3</v>
      </c>
      <c r="NO10" s="193">
        <f t="shared" si="226"/>
        <v>5.7042534399999985E-3</v>
      </c>
      <c r="NP10" s="193">
        <f t="shared" si="226"/>
        <v>5.3953891424999983E-3</v>
      </c>
      <c r="NQ10" s="193">
        <f t="shared" si="226"/>
        <v>5.0978359200000043E-3</v>
      </c>
      <c r="NR10" s="193">
        <f t="shared" si="226"/>
        <v>4.8114297475000027E-3</v>
      </c>
      <c r="NS10" s="193">
        <f t="shared" si="226"/>
        <v>4.5360000000000053E-3</v>
      </c>
      <c r="NT10" s="193">
        <f t="shared" si="226"/>
        <v>4.2713697525000012E-3</v>
      </c>
      <c r="NU10" s="193">
        <f t="shared" si="226"/>
        <v>4.0173560800000003E-3</v>
      </c>
      <c r="NV10" s="193">
        <f t="shared" si="226"/>
        <v>3.7737703575000036E-3</v>
      </c>
      <c r="NW10" s="193">
        <f t="shared" si="226"/>
        <v>3.5404185599999995E-3</v>
      </c>
      <c r="NX10" s="193">
        <f t="shared" si="226"/>
        <v>3.3171015625E-3</v>
      </c>
      <c r="NY10" s="193">
        <f t="shared" si="226"/>
        <v>3.1036154400000001E-3</v>
      </c>
      <c r="NZ10" s="193">
        <f t="shared" si="226"/>
        <v>2.8997517675000005E-3</v>
      </c>
      <c r="OA10" s="193">
        <f t="shared" si="226"/>
        <v>2.7052979200000008E-3</v>
      </c>
      <c r="OB10" s="193">
        <f t="shared" si="226"/>
        <v>2.5200373724999989E-3</v>
      </c>
      <c r="OC10" s="193">
        <f t="shared" si="226"/>
        <v>2.3437500000000008E-3</v>
      </c>
      <c r="OD10" s="193">
        <f t="shared" si="226"/>
        <v>2.176212377500002E-3</v>
      </c>
      <c r="OE10" s="193">
        <f t="shared" si="226"/>
        <v>2.0171980799999992E-3</v>
      </c>
      <c r="OF10" s="193">
        <f t="shared" si="226"/>
        <v>1.8664779824999996E-3</v>
      </c>
      <c r="OG10" s="193">
        <f t="shared" si="226"/>
        <v>1.7238205599999993E-3</v>
      </c>
      <c r="OH10" s="193">
        <f t="shared" si="226"/>
        <v>1.5889921874999995E-3</v>
      </c>
      <c r="OI10" s="193">
        <f t="shared" si="226"/>
        <v>1.4617574400000001E-3</v>
      </c>
      <c r="OJ10" s="193">
        <f t="shared" si="226"/>
        <v>1.3418793924999993E-3</v>
      </c>
      <c r="OK10" s="193">
        <f t="shared" si="226"/>
        <v>1.2291199199999994E-3</v>
      </c>
      <c r="OL10" s="193">
        <f t="shared" si="226"/>
        <v>1.1232399974999987E-3</v>
      </c>
      <c r="OM10" s="193">
        <f t="shared" si="226"/>
        <v>1.0239999999999993E-3</v>
      </c>
      <c r="ON10" s="193">
        <f t="shared" si="226"/>
        <v>9.3116000249999955E-4</v>
      </c>
      <c r="OO10" s="193">
        <f t="shared" si="226"/>
        <v>8.4448007999999783E-4</v>
      </c>
      <c r="OP10" s="193">
        <f t="shared" si="226"/>
        <v>7.6372060750000176E-4</v>
      </c>
      <c r="OQ10" s="193">
        <f t="shared" si="226"/>
        <v>6.8864256000000128E-4</v>
      </c>
      <c r="OR10" s="193">
        <f t="shared" si="226"/>
        <v>6.1900781250000042E-4</v>
      </c>
      <c r="OS10" s="193">
        <f t="shared" si="226"/>
        <v>5.5457944000000022E-4</v>
      </c>
      <c r="OT10" s="193">
        <f t="shared" si="226"/>
        <v>4.9512201750000022E-4</v>
      </c>
      <c r="OU10" s="193">
        <f t="shared" si="226"/>
        <v>4.4040191999999994E-4</v>
      </c>
      <c r="OV10" s="193">
        <f t="shared" si="226"/>
        <v>3.9018762250000012E-4</v>
      </c>
      <c r="OW10" s="193">
        <f t="shared" si="226"/>
        <v>3.4425000000000026E-4</v>
      </c>
      <c r="OX10" s="193">
        <f t="shared" si="226"/>
        <v>3.023626274999998E-4</v>
      </c>
      <c r="OY10" s="193">
        <f t="shared" si="226"/>
        <v>2.6430208000000034E-4</v>
      </c>
      <c r="OZ10" s="193">
        <f t="shared" si="226"/>
        <v>2.2984823250000018E-4</v>
      </c>
      <c r="PA10" s="193">
        <f t="shared" si="226"/>
        <v>1.9878456000000028E-4</v>
      </c>
      <c r="PB10" s="193">
        <f t="shared" si="226"/>
        <v>1.7089843749999996E-4</v>
      </c>
      <c r="PC10" s="193">
        <f t="shared" si="226"/>
        <v>1.4598144000000003E-4</v>
      </c>
      <c r="PD10" s="193">
        <f t="shared" si="226"/>
        <v>1.2382964249999984E-4</v>
      </c>
      <c r="PE10" s="193">
        <f t="shared" si="226"/>
        <v>1.0424391999999991E-4</v>
      </c>
      <c r="PF10" s="193">
        <f t="shared" si="226"/>
        <v>8.7030247500000012E-5</v>
      </c>
      <c r="PG10" s="193">
        <f t="shared" si="226"/>
        <v>7.1999999999999975E-5</v>
      </c>
      <c r="PH10" s="193">
        <f t="shared" si="226"/>
        <v>5.8970252499999932E-5</v>
      </c>
      <c r="PI10" s="193">
        <f t="shared" si="226"/>
        <v>4.7764080000000004E-5</v>
      </c>
      <c r="PJ10" s="193">
        <f t="shared" si="226"/>
        <v>3.8210857499999936E-5</v>
      </c>
      <c r="PK10" s="193">
        <f t="shared" si="226"/>
        <v>3.0146559999999893E-5</v>
      </c>
      <c r="PL10" s="193">
        <f t="shared" si="226"/>
        <v>2.341406249999993E-5</v>
      </c>
      <c r="PM10" s="193">
        <f t="shared" si="226"/>
        <v>1.7863439999999965E-5</v>
      </c>
      <c r="PN10" s="193">
        <f t="shared" si="226"/>
        <v>1.3352267499999968E-5</v>
      </c>
      <c r="PO10" s="193">
        <f t="shared" si="226"/>
        <v>9.7459200000000278E-6</v>
      </c>
      <c r="PP10" s="193">
        <f t="shared" si="226"/>
        <v>6.9178725000000306E-6</v>
      </c>
      <c r="PQ10" s="193">
        <f t="shared" si="226"/>
        <v>4.7500000000000172E-6</v>
      </c>
      <c r="PR10" s="193">
        <f t="shared" si="226"/>
        <v>3.1328775000000138E-6</v>
      </c>
      <c r="PS10" s="193">
        <f t="shared" si="33"/>
        <v>1.9660800000000055E-6</v>
      </c>
      <c r="PT10" s="193">
        <f t="shared" si="15"/>
        <v>1.158482500000003E-6</v>
      </c>
      <c r="PU10" s="193">
        <f t="shared" si="15"/>
        <v>6.2856000000000112E-7</v>
      </c>
      <c r="PV10" s="193">
        <f t="shared" si="15"/>
        <v>3.0468750000000127E-7</v>
      </c>
      <c r="PW10" s="193">
        <f t="shared" si="15"/>
        <v>1.2544000000000036E-7</v>
      </c>
      <c r="PX10" s="193">
        <f t="shared" si="15"/>
        <v>3.9892500000000163E-8</v>
      </c>
      <c r="PY10" s="193">
        <f t="shared" si="15"/>
        <v>7.9200000000000372E-9</v>
      </c>
      <c r="PZ10" s="193">
        <f t="shared" si="15"/>
        <v>4.975000000000035E-10</v>
      </c>
      <c r="QA10" s="193">
        <f t="shared" si="15"/>
        <v>4.0453242205474274E-19</v>
      </c>
    </row>
    <row r="11" spans="1:444" x14ac:dyDescent="0.45">
      <c r="A11" s="276" t="s">
        <v>788</v>
      </c>
      <c r="B11" s="277">
        <f>IF(OR($T11="",$U11=""),"",ROUND(_xlfn.BETA.INV(ABS(VLOOKUP($Z$1,VLookups!$A$30:$B$31,2,FALSE)-B$2),IF($N11="L",$U11,$T11),IF($N11="L",$T11,$U11),$G11,$I11),0))</f>
        <v>12</v>
      </c>
      <c r="C11" s="287">
        <f t="shared" si="24"/>
        <v>46587</v>
      </c>
      <c r="D11" s="288">
        <f t="shared" si="25"/>
        <v>46602</v>
      </c>
      <c r="E11" s="134"/>
      <c r="F11" s="279"/>
      <c r="G11" s="280">
        <f t="shared" si="16"/>
        <v>5</v>
      </c>
      <c r="H11" s="281">
        <v>10</v>
      </c>
      <c r="I11" s="280">
        <f t="shared" si="17"/>
        <v>20</v>
      </c>
      <c r="J11" s="279"/>
      <c r="K11" s="135"/>
      <c r="L11" s="110">
        <f t="shared" si="18"/>
        <v>1</v>
      </c>
      <c r="M11" s="21">
        <f t="shared" si="19"/>
        <v>33.333333333333329</v>
      </c>
      <c r="N11" s="22" t="str">
        <f t="shared" si="20"/>
        <v>R</v>
      </c>
      <c r="O11" s="23" t="str">
        <f>IF(M11="","",IF(OR($M11&lt;Skew!$B$3,$M11=Skew!$B$3),IF($M11&gt;Skew!$C$3,Skew!$A$3,IF($M11&gt;Skew!$C$4,Skew!$A$4,IF($M11&gt;Skew!$C$5,Skew!$A$5,IF($M11&gt;Skew!$C$6,Skew!$A$6,IF($M11&gt;Skew!$C$7,Skew!$A$7,IF($M11&gt;Skew!$C$8,Skew!$A$8,IF($M11&gt;Skew!$C$9,Skew!$A$9,IF($M11&gt;Skew!$C$10,Skew!$A$10,IF($M11&gt;Skew!$C$11,Skew!$A$11,IF($M11&gt;Skew!$C$12,Skew!$A$12,IF($M11&gt;Skew!$C$13,Skew!$A$13,IF($M11&gt;Skew!$C$14,Skew!$A$14,IF($M11&gt;Skew!$C$15,Skew!$A$15,IF($M11&gt;Skew!$C$16,Skew!$A$16,Skew!$A$17)
)))))))))))))))</f>
        <v>Slight skew</v>
      </c>
      <c r="P11" s="22">
        <f>IF(M11="","",MATCH(O11,Skew!$A$3:$A$17,0))</f>
        <v>3</v>
      </c>
      <c r="Q11" s="22">
        <f t="shared" si="0"/>
        <v>12.5</v>
      </c>
      <c r="R11" s="24" t="s">
        <v>49</v>
      </c>
      <c r="S11" s="22">
        <f>IF(OR(M11="",R11=""),"",MATCH(R11,Confidence!$A$3:$A$12,0))</f>
        <v>3</v>
      </c>
      <c r="T11" s="25">
        <f t="shared" si="1"/>
        <v>5.5</v>
      </c>
      <c r="U11" s="25">
        <f t="shared" si="2"/>
        <v>10</v>
      </c>
      <c r="V11" s="22"/>
      <c r="W11" s="102">
        <f t="shared" si="3"/>
        <v>10.321999999999999</v>
      </c>
      <c r="X11" s="102">
        <f t="shared" si="4"/>
        <v>1.7670000000000001</v>
      </c>
      <c r="Y11" s="37">
        <f t="shared" si="5"/>
        <v>3.1222890000000003</v>
      </c>
      <c r="Z11" s="115">
        <v>10</v>
      </c>
      <c r="AA11" s="204">
        <f>IF(AND(G11&gt;0,H11&gt;0,I11&gt;0,T11&gt;0,U11&gt;0,Z11&gt;0,NOT(R11="")),ABS(VLOOKUP($Z$1,VLookups!$A$30:$B$31,2,FALSE)-_xlfn.BETA.DIST(Z11,IF(N11="L",U11,T11),IF(N11="L",T11,U11),TRUE,G11,I11)),"")</f>
        <v>0.45070904782896931</v>
      </c>
      <c r="AB11" s="112">
        <f>IF(OR($T11="",$U11=""),"",_xlfn.BETA.INV(ABS(VLOOKUP($Z$1,VLookups!$A$30:$B$31,2,FALSE)-AB$3),IF($N11="L",$U11,$T11),IF($N11="L",$T11,$U11),$G11,$I11))</f>
        <v>11.831905594262786</v>
      </c>
      <c r="AC11" s="113">
        <f>IF(OR($T11="",$U11=""),"",_xlfn.BETA.INV(ABS(VLOOKUP($Z$1,VLookups!$A$30:$B$31,2,FALSE)-AC$3),IF($N11="L",$U11,$T11),IF($N11="L",$T11,$U11),$G11,$I11))</f>
        <v>13.393511588658251</v>
      </c>
      <c r="AD11" s="112">
        <f>IF(OR($T11="",$U11=""),"",_xlfn.BETA.INV(ABS(VLOOKUP($Z$1,VLookups!$A$30:$B$31,2,FALSE)-AD$3),IF($N11="L",$U11,$T11),IF($N11="L",$T11,$U11),$G11,$I11))</f>
        <v>8.0863666768114264</v>
      </c>
      <c r="AE11" s="113">
        <f>IF(OR($T11="",$U11=""),"",_xlfn.BETA.INV(ABS(VLOOKUP($Z$1,VLookups!$A$30:$B$31,2,FALSE)-AE$3),IF($N11="L",$U11,$T11),IF($N11="L",$T11,$U11),$G11,$I11))</f>
        <v>8.7636789230199525</v>
      </c>
      <c r="AF11" s="112">
        <f>IF(OR($T11="",$U11=""),"",_xlfn.BETA.INV(ABS(VLOOKUP($Z$1,VLookups!$A$30:$B$31,2,FALSE)-AF$3),IF($N11="L",$U11,$T11),IF($N11="L",$T11,$U11),$G11,$I11))</f>
        <v>9.2920982689486884</v>
      </c>
      <c r="AG11" s="113">
        <f>IF(OR($T11="",$U11=""),"",_xlfn.BETA.INV(ABS(VLOOKUP($Z$1,VLookups!$A$30:$B$31,2,FALSE)-AG$3),IF($N11="L",$U11,$T11),IF($N11="L",$T11,$U11),$G11,$I11))</f>
        <v>9.7667060411512772</v>
      </c>
      <c r="AH11" s="112">
        <f>IF(OR($T11="",$U11=""),"",_xlfn.BETA.INV(ABS(VLOOKUP($Z$1,VLookups!$A$30:$B$31,2,FALSE)-AH$3),IF($N11="L",$U11,$T11),IF($N11="L",$T11,$U11),$G11,$I11))</f>
        <v>10.226726609823551</v>
      </c>
      <c r="AI11" s="113">
        <f>IF(OR($T11="",$U11=""),"",_xlfn.BETA.INV(ABS(VLOOKUP($Z$1,VLookups!$A$30:$B$31,2,FALSE)-AI$3),IF($N11="L",$U11,$T11),IF($N11="L",$T11,$U11),$G11,$I11))</f>
        <v>10.699798903674814</v>
      </c>
      <c r="AJ11" s="112">
        <f>IF(OR($T11="",$U11=""),"",_xlfn.BETA.INV(ABS(VLOOKUP($Z$1,VLookups!$A$30:$B$31,2,FALSE)-AJ$3),IF($N11="L",$U11,$T11),IF($N11="L",$T11,$U11),$G11,$I11))</f>
        <v>11.217031100090814</v>
      </c>
      <c r="AK11" s="113">
        <f>IF(OR($T11="",$U11=""),"",_xlfn.BETA.INV(ABS(VLOOKUP($Z$1,VLookups!$A$30:$B$31,2,FALSE)-AK$3),IF($N11="L",$U11,$T11),IF($N11="L",$T11,$U11),$G11,$I11))</f>
        <v>11.831905594262786</v>
      </c>
      <c r="AL11" s="112">
        <f>IF(OR($T11="",$U11=""),"",_xlfn.BETA.INV(ABS(VLOOKUP($Z$1,VLookups!$A$30:$B$31,2,FALSE)-AL$3),IF($N11="L",$U11,$T11),IF($N11="L",$T11,$U11),$G11,$I11))</f>
        <v>12.690361718783066</v>
      </c>
      <c r="AM11" s="113">
        <f>IF(OR($T11="",$U11=""),"",_xlfn.BETA.INV(ABS(VLOOKUP($Z$1,VLookups!$A$30:$B$31,2,FALSE)-AM$3),IF($N11="L",$U11,$T11),IF($N11="L",$T11,$U11),$G11,$I11))</f>
        <v>14.665262347096707</v>
      </c>
      <c r="AN11" s="15"/>
      <c r="AO11" s="194">
        <f t="shared" si="21"/>
        <v>7.4999999999999997E-2</v>
      </c>
      <c r="AP11" s="192">
        <f t="shared" si="22"/>
        <v>5</v>
      </c>
      <c r="AQ11" s="177">
        <f t="shared" ref="AQ11" si="229">IF(ISNONTEXT($AO11),AP11+$AO11,"")</f>
        <v>5.0750000000000002</v>
      </c>
      <c r="AR11" s="177">
        <f t="shared" si="35"/>
        <v>5.15</v>
      </c>
      <c r="AS11" s="177">
        <f t="shared" si="36"/>
        <v>5.2250000000000005</v>
      </c>
      <c r="AT11" s="177">
        <f t="shared" si="37"/>
        <v>5.3000000000000007</v>
      </c>
      <c r="AU11" s="177">
        <f t="shared" si="38"/>
        <v>5.3750000000000009</v>
      </c>
      <c r="AV11" s="177">
        <f t="shared" si="39"/>
        <v>5.4500000000000011</v>
      </c>
      <c r="AW11" s="177">
        <f t="shared" si="40"/>
        <v>5.5250000000000012</v>
      </c>
      <c r="AX11" s="177">
        <f t="shared" si="41"/>
        <v>5.6000000000000014</v>
      </c>
      <c r="AY11" s="177">
        <f t="shared" si="42"/>
        <v>5.6750000000000016</v>
      </c>
      <c r="AZ11" s="177">
        <f t="shared" si="43"/>
        <v>5.7500000000000018</v>
      </c>
      <c r="BA11" s="177">
        <f t="shared" si="44"/>
        <v>5.825000000000002</v>
      </c>
      <c r="BB11" s="177">
        <f t="shared" si="45"/>
        <v>5.9000000000000021</v>
      </c>
      <c r="BC11" s="177">
        <f t="shared" si="46"/>
        <v>5.9750000000000023</v>
      </c>
      <c r="BD11" s="177">
        <f t="shared" si="47"/>
        <v>6.0500000000000025</v>
      </c>
      <c r="BE11" s="177">
        <f t="shared" si="48"/>
        <v>6.1250000000000027</v>
      </c>
      <c r="BF11" s="177">
        <f t="shared" si="49"/>
        <v>6.2000000000000028</v>
      </c>
      <c r="BG11" s="177">
        <f t="shared" si="50"/>
        <v>6.275000000000003</v>
      </c>
      <c r="BH11" s="177">
        <f t="shared" si="51"/>
        <v>6.3500000000000032</v>
      </c>
      <c r="BI11" s="177">
        <f t="shared" si="52"/>
        <v>6.4250000000000034</v>
      </c>
      <c r="BJ11" s="177">
        <f t="shared" si="53"/>
        <v>6.5000000000000036</v>
      </c>
      <c r="BK11" s="177">
        <f t="shared" si="54"/>
        <v>6.5750000000000037</v>
      </c>
      <c r="BL11" s="177">
        <f t="shared" si="55"/>
        <v>6.6500000000000039</v>
      </c>
      <c r="BM11" s="177">
        <f t="shared" si="56"/>
        <v>6.7250000000000041</v>
      </c>
      <c r="BN11" s="177">
        <f t="shared" si="57"/>
        <v>6.8000000000000043</v>
      </c>
      <c r="BO11" s="177">
        <f t="shared" si="58"/>
        <v>6.8750000000000044</v>
      </c>
      <c r="BP11" s="177">
        <f t="shared" si="59"/>
        <v>6.9500000000000046</v>
      </c>
      <c r="BQ11" s="177">
        <f t="shared" si="60"/>
        <v>7.0250000000000048</v>
      </c>
      <c r="BR11" s="177">
        <f t="shared" si="61"/>
        <v>7.100000000000005</v>
      </c>
      <c r="BS11" s="177">
        <f t="shared" si="62"/>
        <v>7.1750000000000052</v>
      </c>
      <c r="BT11" s="177">
        <f t="shared" si="63"/>
        <v>7.2500000000000053</v>
      </c>
      <c r="BU11" s="177">
        <f t="shared" si="64"/>
        <v>7.3250000000000055</v>
      </c>
      <c r="BV11" s="177">
        <f t="shared" si="65"/>
        <v>7.4000000000000057</v>
      </c>
      <c r="BW11" s="177">
        <f t="shared" si="66"/>
        <v>7.4750000000000059</v>
      </c>
      <c r="BX11" s="177">
        <f t="shared" si="67"/>
        <v>7.550000000000006</v>
      </c>
      <c r="BY11" s="177">
        <f t="shared" si="68"/>
        <v>7.6250000000000062</v>
      </c>
      <c r="BZ11" s="177">
        <f t="shared" si="69"/>
        <v>7.7000000000000064</v>
      </c>
      <c r="CA11" s="177">
        <f t="shared" si="70"/>
        <v>7.7750000000000066</v>
      </c>
      <c r="CB11" s="177">
        <f t="shared" si="71"/>
        <v>7.8500000000000068</v>
      </c>
      <c r="CC11" s="177">
        <f t="shared" si="72"/>
        <v>7.9250000000000069</v>
      </c>
      <c r="CD11" s="177">
        <f t="shared" si="73"/>
        <v>8.0000000000000071</v>
      </c>
      <c r="CE11" s="177">
        <f t="shared" si="74"/>
        <v>8.0750000000000064</v>
      </c>
      <c r="CF11" s="177">
        <f t="shared" si="75"/>
        <v>8.1500000000000057</v>
      </c>
      <c r="CG11" s="177">
        <f t="shared" si="76"/>
        <v>8.225000000000005</v>
      </c>
      <c r="CH11" s="177">
        <f t="shared" si="77"/>
        <v>8.3000000000000043</v>
      </c>
      <c r="CI11" s="177">
        <f t="shared" si="78"/>
        <v>8.3750000000000036</v>
      </c>
      <c r="CJ11" s="177">
        <f t="shared" si="79"/>
        <v>8.4500000000000028</v>
      </c>
      <c r="CK11" s="177">
        <f t="shared" si="80"/>
        <v>8.5250000000000021</v>
      </c>
      <c r="CL11" s="177">
        <f t="shared" si="81"/>
        <v>8.6000000000000014</v>
      </c>
      <c r="CM11" s="177">
        <f t="shared" si="82"/>
        <v>8.6750000000000007</v>
      </c>
      <c r="CN11" s="177">
        <f t="shared" si="83"/>
        <v>8.75</v>
      </c>
      <c r="CO11" s="177">
        <f t="shared" si="84"/>
        <v>8.8249999999999993</v>
      </c>
      <c r="CP11" s="177">
        <f t="shared" si="85"/>
        <v>8.8999999999999986</v>
      </c>
      <c r="CQ11" s="177">
        <f t="shared" si="86"/>
        <v>8.9749999999999979</v>
      </c>
      <c r="CR11" s="177">
        <f t="shared" si="87"/>
        <v>9.0499999999999972</v>
      </c>
      <c r="CS11" s="177">
        <f t="shared" si="88"/>
        <v>9.1249999999999964</v>
      </c>
      <c r="CT11" s="177">
        <f t="shared" si="89"/>
        <v>9.1999999999999957</v>
      </c>
      <c r="CU11" s="177">
        <f t="shared" si="90"/>
        <v>9.274999999999995</v>
      </c>
      <c r="CV11" s="177">
        <f t="shared" si="91"/>
        <v>9.3499999999999943</v>
      </c>
      <c r="CW11" s="177">
        <f t="shared" si="92"/>
        <v>9.4249999999999936</v>
      </c>
      <c r="CX11" s="177">
        <f t="shared" si="93"/>
        <v>9.4999999999999929</v>
      </c>
      <c r="CY11" s="177">
        <f t="shared" si="94"/>
        <v>9.5749999999999922</v>
      </c>
      <c r="CZ11" s="177">
        <f t="shared" si="95"/>
        <v>9.6499999999999915</v>
      </c>
      <c r="DA11" s="177">
        <f t="shared" si="96"/>
        <v>9.7249999999999908</v>
      </c>
      <c r="DB11" s="177">
        <f t="shared" si="97"/>
        <v>9.7999999999999901</v>
      </c>
      <c r="DC11" s="177">
        <f t="shared" si="28"/>
        <v>9.8749999999999893</v>
      </c>
      <c r="DD11" s="177">
        <f t="shared" si="98"/>
        <v>9.9499999999999886</v>
      </c>
      <c r="DE11" s="177">
        <f t="shared" si="99"/>
        <v>10.024999999999988</v>
      </c>
      <c r="DF11" s="177">
        <f t="shared" si="100"/>
        <v>10.099999999999987</v>
      </c>
      <c r="DG11" s="177">
        <f t="shared" si="101"/>
        <v>10.174999999999986</v>
      </c>
      <c r="DH11" s="177">
        <f t="shared" si="102"/>
        <v>10.249999999999986</v>
      </c>
      <c r="DI11" s="177">
        <f t="shared" si="103"/>
        <v>10.324999999999985</v>
      </c>
      <c r="DJ11" s="177">
        <f t="shared" si="104"/>
        <v>10.399999999999984</v>
      </c>
      <c r="DK11" s="177">
        <f t="shared" si="105"/>
        <v>10.474999999999984</v>
      </c>
      <c r="DL11" s="177">
        <f t="shared" si="106"/>
        <v>10.549999999999983</v>
      </c>
      <c r="DM11" s="177">
        <f t="shared" si="107"/>
        <v>10.624999999999982</v>
      </c>
      <c r="DN11" s="177">
        <f t="shared" si="108"/>
        <v>10.699999999999982</v>
      </c>
      <c r="DO11" s="177">
        <f t="shared" si="109"/>
        <v>10.774999999999981</v>
      </c>
      <c r="DP11" s="177">
        <f t="shared" si="110"/>
        <v>10.84999999999998</v>
      </c>
      <c r="DQ11" s="177">
        <f t="shared" si="111"/>
        <v>10.924999999999979</v>
      </c>
      <c r="DR11" s="177">
        <f t="shared" si="112"/>
        <v>10.999999999999979</v>
      </c>
      <c r="DS11" s="177">
        <f t="shared" si="113"/>
        <v>11.074999999999978</v>
      </c>
      <c r="DT11" s="177">
        <f t="shared" si="114"/>
        <v>11.149999999999977</v>
      </c>
      <c r="DU11" s="177">
        <f t="shared" si="115"/>
        <v>11.224999999999977</v>
      </c>
      <c r="DV11" s="177">
        <f t="shared" si="116"/>
        <v>11.299999999999976</v>
      </c>
      <c r="DW11" s="177">
        <f t="shared" si="117"/>
        <v>11.374999999999975</v>
      </c>
      <c r="DX11" s="177">
        <f t="shared" si="118"/>
        <v>11.449999999999974</v>
      </c>
      <c r="DY11" s="177">
        <f t="shared" si="119"/>
        <v>11.524999999999974</v>
      </c>
      <c r="DZ11" s="177">
        <f t="shared" si="120"/>
        <v>11.599999999999973</v>
      </c>
      <c r="EA11" s="177">
        <f t="shared" si="121"/>
        <v>11.674999999999972</v>
      </c>
      <c r="EB11" s="177">
        <f t="shared" si="122"/>
        <v>11.749999999999972</v>
      </c>
      <c r="EC11" s="177">
        <f t="shared" si="123"/>
        <v>11.824999999999971</v>
      </c>
      <c r="ED11" s="177">
        <f t="shared" si="124"/>
        <v>11.89999999999997</v>
      </c>
      <c r="EE11" s="177">
        <f t="shared" si="125"/>
        <v>11.974999999999969</v>
      </c>
      <c r="EF11" s="177">
        <f t="shared" si="126"/>
        <v>12.049999999999969</v>
      </c>
      <c r="EG11" s="177">
        <f t="shared" si="127"/>
        <v>12.124999999999968</v>
      </c>
      <c r="EH11" s="177">
        <f t="shared" si="128"/>
        <v>12.199999999999967</v>
      </c>
      <c r="EI11" s="177">
        <f t="shared" si="129"/>
        <v>12.274999999999967</v>
      </c>
      <c r="EJ11" s="177">
        <f t="shared" si="130"/>
        <v>12.349999999999966</v>
      </c>
      <c r="EK11" s="177">
        <f t="shared" si="131"/>
        <v>12.424999999999965</v>
      </c>
      <c r="EL11" s="177">
        <f t="shared" si="132"/>
        <v>12.499999999999964</v>
      </c>
      <c r="EM11" s="177">
        <f t="shared" si="133"/>
        <v>12.574999999999964</v>
      </c>
      <c r="EN11" s="177">
        <f t="shared" si="134"/>
        <v>12.649999999999963</v>
      </c>
      <c r="EO11" s="177">
        <f t="shared" si="135"/>
        <v>12.724999999999962</v>
      </c>
      <c r="EP11" s="177">
        <f t="shared" si="136"/>
        <v>12.799999999999962</v>
      </c>
      <c r="EQ11" s="177">
        <f t="shared" si="137"/>
        <v>12.874999999999961</v>
      </c>
      <c r="ER11" s="177">
        <f t="shared" si="138"/>
        <v>12.94999999999996</v>
      </c>
      <c r="ES11" s="177">
        <f t="shared" si="139"/>
        <v>13.024999999999959</v>
      </c>
      <c r="ET11" s="177">
        <f t="shared" si="140"/>
        <v>13.099999999999959</v>
      </c>
      <c r="EU11" s="177">
        <f t="shared" si="141"/>
        <v>13.174999999999958</v>
      </c>
      <c r="EV11" s="177">
        <f t="shared" si="142"/>
        <v>13.249999999999957</v>
      </c>
      <c r="EW11" s="177">
        <f t="shared" si="143"/>
        <v>13.324999999999957</v>
      </c>
      <c r="EX11" s="177">
        <f t="shared" si="144"/>
        <v>13.399999999999956</v>
      </c>
      <c r="EY11" s="177">
        <f t="shared" si="145"/>
        <v>13.474999999999955</v>
      </c>
      <c r="EZ11" s="177">
        <f t="shared" si="146"/>
        <v>13.549999999999955</v>
      </c>
      <c r="FA11" s="177">
        <f t="shared" si="147"/>
        <v>13.624999999999954</v>
      </c>
      <c r="FB11" s="177">
        <f t="shared" si="148"/>
        <v>13.699999999999953</v>
      </c>
      <c r="FC11" s="177">
        <f t="shared" si="149"/>
        <v>13.774999999999952</v>
      </c>
      <c r="FD11" s="177">
        <f t="shared" si="150"/>
        <v>13.849999999999952</v>
      </c>
      <c r="FE11" s="177">
        <f t="shared" si="151"/>
        <v>13.924999999999951</v>
      </c>
      <c r="FF11" s="177">
        <f t="shared" si="152"/>
        <v>13.99999999999995</v>
      </c>
      <c r="FG11" s="177">
        <f t="shared" si="153"/>
        <v>14.07499999999995</v>
      </c>
      <c r="FH11" s="177">
        <f t="shared" si="154"/>
        <v>14.149999999999949</v>
      </c>
      <c r="FI11" s="177">
        <f t="shared" si="155"/>
        <v>14.224999999999948</v>
      </c>
      <c r="FJ11" s="177">
        <f t="shared" si="156"/>
        <v>14.299999999999947</v>
      </c>
      <c r="FK11" s="177">
        <f t="shared" si="157"/>
        <v>14.374999999999947</v>
      </c>
      <c r="FL11" s="177">
        <f t="shared" si="158"/>
        <v>14.449999999999946</v>
      </c>
      <c r="FM11" s="177">
        <f t="shared" si="159"/>
        <v>14.524999999999945</v>
      </c>
      <c r="FN11" s="177">
        <f t="shared" si="160"/>
        <v>14.599999999999945</v>
      </c>
      <c r="FO11" s="177">
        <f t="shared" si="29"/>
        <v>14.674999999999944</v>
      </c>
      <c r="FP11" s="177">
        <f t="shared" si="161"/>
        <v>14.749999999999943</v>
      </c>
      <c r="FQ11" s="177">
        <f t="shared" si="162"/>
        <v>14.824999999999942</v>
      </c>
      <c r="FR11" s="177">
        <f t="shared" si="163"/>
        <v>14.899999999999942</v>
      </c>
      <c r="FS11" s="177">
        <f t="shared" si="164"/>
        <v>14.974999999999941</v>
      </c>
      <c r="FT11" s="177">
        <f t="shared" si="165"/>
        <v>15.04999999999994</v>
      </c>
      <c r="FU11" s="177">
        <f t="shared" si="166"/>
        <v>15.12499999999994</v>
      </c>
      <c r="FV11" s="177">
        <f t="shared" si="167"/>
        <v>15.199999999999939</v>
      </c>
      <c r="FW11" s="177">
        <f t="shared" si="168"/>
        <v>15.274999999999938</v>
      </c>
      <c r="FX11" s="177">
        <f t="shared" si="169"/>
        <v>15.349999999999937</v>
      </c>
      <c r="FY11" s="177">
        <f t="shared" si="170"/>
        <v>15.424999999999937</v>
      </c>
      <c r="FZ11" s="177">
        <f t="shared" si="171"/>
        <v>15.499999999999936</v>
      </c>
      <c r="GA11" s="177">
        <f t="shared" si="172"/>
        <v>15.574999999999935</v>
      </c>
      <c r="GB11" s="177">
        <f t="shared" si="173"/>
        <v>15.649999999999935</v>
      </c>
      <c r="GC11" s="177">
        <f t="shared" si="174"/>
        <v>15.724999999999934</v>
      </c>
      <c r="GD11" s="177">
        <f t="shared" si="175"/>
        <v>15.799999999999933</v>
      </c>
      <c r="GE11" s="177">
        <f t="shared" si="176"/>
        <v>15.874999999999932</v>
      </c>
      <c r="GF11" s="177">
        <f t="shared" si="177"/>
        <v>15.949999999999932</v>
      </c>
      <c r="GG11" s="177">
        <f t="shared" si="178"/>
        <v>16.024999999999931</v>
      </c>
      <c r="GH11" s="177">
        <f t="shared" si="179"/>
        <v>16.09999999999993</v>
      </c>
      <c r="GI11" s="177">
        <f t="shared" si="180"/>
        <v>16.17499999999993</v>
      </c>
      <c r="GJ11" s="177">
        <f t="shared" si="181"/>
        <v>16.249999999999929</v>
      </c>
      <c r="GK11" s="177">
        <f t="shared" si="182"/>
        <v>16.324999999999928</v>
      </c>
      <c r="GL11" s="177">
        <f t="shared" si="183"/>
        <v>16.399999999999928</v>
      </c>
      <c r="GM11" s="177">
        <f t="shared" si="184"/>
        <v>16.474999999999927</v>
      </c>
      <c r="GN11" s="177">
        <f t="shared" si="185"/>
        <v>16.549999999999926</v>
      </c>
      <c r="GO11" s="177">
        <f t="shared" si="186"/>
        <v>16.624999999999925</v>
      </c>
      <c r="GP11" s="177">
        <f t="shared" si="187"/>
        <v>16.699999999999925</v>
      </c>
      <c r="GQ11" s="177">
        <f t="shared" si="188"/>
        <v>16.774999999999924</v>
      </c>
      <c r="GR11" s="177">
        <f t="shared" si="189"/>
        <v>16.849999999999923</v>
      </c>
      <c r="GS11" s="177">
        <f t="shared" si="190"/>
        <v>16.924999999999923</v>
      </c>
      <c r="GT11" s="177">
        <f t="shared" si="191"/>
        <v>16.999999999999922</v>
      </c>
      <c r="GU11" s="177">
        <f t="shared" si="192"/>
        <v>17.074999999999921</v>
      </c>
      <c r="GV11" s="177">
        <f t="shared" si="193"/>
        <v>17.14999999999992</v>
      </c>
      <c r="GW11" s="177">
        <f t="shared" si="194"/>
        <v>17.22499999999992</v>
      </c>
      <c r="GX11" s="177">
        <f t="shared" si="195"/>
        <v>17.299999999999919</v>
      </c>
      <c r="GY11" s="177">
        <f t="shared" si="196"/>
        <v>17.374999999999918</v>
      </c>
      <c r="GZ11" s="177">
        <f t="shared" si="197"/>
        <v>17.449999999999918</v>
      </c>
      <c r="HA11" s="177">
        <f t="shared" si="198"/>
        <v>17.524999999999917</v>
      </c>
      <c r="HB11" s="177">
        <f t="shared" si="199"/>
        <v>17.599999999999916</v>
      </c>
      <c r="HC11" s="177">
        <f t="shared" si="200"/>
        <v>17.674999999999915</v>
      </c>
      <c r="HD11" s="177">
        <f t="shared" si="201"/>
        <v>17.749999999999915</v>
      </c>
      <c r="HE11" s="177">
        <f t="shared" si="202"/>
        <v>17.824999999999914</v>
      </c>
      <c r="HF11" s="177">
        <f t="shared" si="203"/>
        <v>17.899999999999913</v>
      </c>
      <c r="HG11" s="177">
        <f t="shared" si="204"/>
        <v>17.974999999999913</v>
      </c>
      <c r="HH11" s="177">
        <f t="shared" si="205"/>
        <v>18.049999999999912</v>
      </c>
      <c r="HI11" s="177">
        <f t="shared" si="206"/>
        <v>18.124999999999911</v>
      </c>
      <c r="HJ11" s="177">
        <f t="shared" si="207"/>
        <v>18.19999999999991</v>
      </c>
      <c r="HK11" s="177">
        <f t="shared" si="208"/>
        <v>18.27499999999991</v>
      </c>
      <c r="HL11" s="177">
        <f t="shared" si="209"/>
        <v>18.349999999999909</v>
      </c>
      <c r="HM11" s="177">
        <f t="shared" si="210"/>
        <v>18.424999999999908</v>
      </c>
      <c r="HN11" s="177">
        <f t="shared" si="211"/>
        <v>18.499999999999908</v>
      </c>
      <c r="HO11" s="177">
        <f t="shared" si="212"/>
        <v>18.574999999999907</v>
      </c>
      <c r="HP11" s="177">
        <f t="shared" si="213"/>
        <v>18.649999999999906</v>
      </c>
      <c r="HQ11" s="177">
        <f t="shared" si="214"/>
        <v>18.724999999999905</v>
      </c>
      <c r="HR11" s="177">
        <f t="shared" si="215"/>
        <v>18.799999999999905</v>
      </c>
      <c r="HS11" s="177">
        <f t="shared" si="216"/>
        <v>18.874999999999904</v>
      </c>
      <c r="HT11" s="177">
        <f t="shared" si="217"/>
        <v>18.949999999999903</v>
      </c>
      <c r="HU11" s="177">
        <f t="shared" si="218"/>
        <v>19.024999999999903</v>
      </c>
      <c r="HV11" s="177">
        <f t="shared" si="219"/>
        <v>19.099999999999902</v>
      </c>
      <c r="HW11" s="177">
        <f t="shared" si="220"/>
        <v>19.174999999999901</v>
      </c>
      <c r="HX11" s="177">
        <f t="shared" si="221"/>
        <v>19.249999999999901</v>
      </c>
      <c r="HY11" s="177">
        <f t="shared" si="222"/>
        <v>19.3249999999999</v>
      </c>
      <c r="HZ11" s="177">
        <f t="shared" si="223"/>
        <v>19.399999999999899</v>
      </c>
      <c r="IA11" s="177">
        <f t="shared" si="30"/>
        <v>19.474999999999898</v>
      </c>
      <c r="IB11" s="177">
        <f t="shared" si="9"/>
        <v>19.549999999999898</v>
      </c>
      <c r="IC11" s="177">
        <f t="shared" si="9"/>
        <v>19.624999999999897</v>
      </c>
      <c r="ID11" s="177">
        <f t="shared" si="9"/>
        <v>19.699999999999896</v>
      </c>
      <c r="IE11" s="177">
        <f t="shared" si="9"/>
        <v>19.774999999999896</v>
      </c>
      <c r="IF11" s="177">
        <f t="shared" si="9"/>
        <v>19.849999999999895</v>
      </c>
      <c r="IG11" s="177">
        <f t="shared" si="9"/>
        <v>19.924999999999894</v>
      </c>
      <c r="IH11" s="192">
        <f t="shared" si="10"/>
        <v>19.998999999999999</v>
      </c>
      <c r="II11" s="193">
        <f t="shared" si="11"/>
        <v>0</v>
      </c>
      <c r="IJ11" s="193">
        <f t="shared" si="224"/>
        <v>4.964748096641282E-8</v>
      </c>
      <c r="IK11" s="193">
        <f t="shared" si="224"/>
        <v>1.0735968365502495E-6</v>
      </c>
      <c r="IL11" s="193">
        <f t="shared" si="224"/>
        <v>6.3600599889182299E-6</v>
      </c>
      <c r="IM11" s="193">
        <f t="shared" si="224"/>
        <v>2.2171451880249648E-5</v>
      </c>
      <c r="IN11" s="193">
        <f t="shared" si="224"/>
        <v>5.7795769728179888E-5</v>
      </c>
      <c r="IO11" s="193">
        <f t="shared" si="224"/>
        <v>1.2534751438063741E-4</v>
      </c>
      <c r="IP11" s="193">
        <f t="shared" si="224"/>
        <v>2.3942885653673309E-4</v>
      </c>
      <c r="IQ11" s="193">
        <f t="shared" si="224"/>
        <v>4.1671154244145558E-4</v>
      </c>
      <c r="IR11" s="193">
        <f t="shared" si="224"/>
        <v>6.7547787430002274E-4</v>
      </c>
      <c r="IS11" s="193">
        <f t="shared" si="224"/>
        <v>1.0351467879985751E-3</v>
      </c>
      <c r="IT11" s="193">
        <f t="shared" si="224"/>
        <v>1.5158033099507663E-3</v>
      </c>
      <c r="IU11" s="193">
        <f t="shared" si="224"/>
        <v>2.1377444169706416E-3</v>
      </c>
      <c r="IV11" s="193">
        <f t="shared" si="224"/>
        <v>2.921050562244989E-3</v>
      </c>
      <c r="IW11" s="193">
        <f t="shared" si="224"/>
        <v>3.885189343059839E-3</v>
      </c>
      <c r="IX11" s="193">
        <f t="shared" si="224"/>
        <v>5.0486556683512563E-3</v>
      </c>
      <c r="IY11" s="193">
        <f t="shared" si="224"/>
        <v>6.4286511481198181E-3</v>
      </c>
      <c r="IZ11" s="193">
        <f t="shared" si="224"/>
        <v>8.0408041490075237E-3</v>
      </c>
      <c r="JA11" s="193">
        <f t="shared" si="224"/>
        <v>9.8989309565282752E-3</v>
      </c>
      <c r="JB11" s="193">
        <f t="shared" si="224"/>
        <v>1.2014837694664713E-2</v>
      </c>
      <c r="JC11" s="193">
        <f t="shared" si="224"/>
        <v>1.4398162033910417E-2</v>
      </c>
      <c r="JD11" s="193">
        <f t="shared" si="224"/>
        <v>1.7056253236330862E-2</v>
      </c>
      <c r="JE11" s="193">
        <f t="shared" si="224"/>
        <v>1.9994088715435596E-2</v>
      </c>
      <c r="JF11" s="193">
        <f t="shared" si="224"/>
        <v>2.3214225009658494E-2</v>
      </c>
      <c r="JG11" s="193">
        <f t="shared" si="224"/>
        <v>2.6716780865125973E-2</v>
      </c>
      <c r="JH11" s="193">
        <f t="shared" si="224"/>
        <v>3.0499449983271344E-2</v>
      </c>
      <c r="JI11" s="193">
        <f t="shared" si="224"/>
        <v>3.4557540901172655E-2</v>
      </c>
      <c r="JJ11" s="193">
        <f t="shared" si="224"/>
        <v>3.8884041428495206E-2</v>
      </c>
      <c r="JK11" s="193">
        <f t="shared" si="224"/>
        <v>4.3469705057296637E-2</v>
      </c>
      <c r="JL11" s="193">
        <f t="shared" si="224"/>
        <v>4.8303156783533911E-2</v>
      </c>
      <c r="JM11" s="193">
        <f t="shared" si="224"/>
        <v>5.3371015826658673E-2</v>
      </c>
      <c r="JN11" s="193">
        <f t="shared" si="224"/>
        <v>5.8658032801745738E-2</v>
      </c>
      <c r="JO11" s="193">
        <f t="shared" si="224"/>
        <v>6.4147238983330801E-2</v>
      </c>
      <c r="JP11" s="193">
        <f t="shared" si="224"/>
        <v>6.9820105398252244E-2</v>
      </c>
      <c r="JQ11" s="193">
        <f t="shared" si="224"/>
        <v>7.5656709593455343E-2</v>
      </c>
      <c r="JR11" s="193">
        <f t="shared" si="224"/>
        <v>8.1635908041467642E-2</v>
      </c>
      <c r="JS11" s="193">
        <f t="shared" si="224"/>
        <v>8.7735512268968571E-2</v>
      </c>
      <c r="JT11" s="193">
        <f t="shared" si="224"/>
        <v>9.393246692071007E-2</v>
      </c>
      <c r="JU11" s="193">
        <f t="shared" si="224"/>
        <v>0.1002030281004051</v>
      </c>
      <c r="JV11" s="193">
        <f t="shared" si="224"/>
        <v>0.10652294046070904</v>
      </c>
      <c r="JW11" s="193">
        <f t="shared" si="224"/>
        <v>0.1128676116448812</v>
      </c>
      <c r="JX11" s="193">
        <f t="shared" si="224"/>
        <v>0.11921228281210618</v>
      </c>
      <c r="JY11" s="193">
        <f t="shared" si="224"/>
        <v>0.12553219410590036</v>
      </c>
      <c r="JZ11" s="193">
        <f t="shared" si="224"/>
        <v>0.13180274404977019</v>
      </c>
      <c r="KA11" s="193">
        <f t="shared" si="224"/>
        <v>0.1379996419757023</v>
      </c>
      <c r="KB11" s="193">
        <f t="shared" si="224"/>
        <v>0.14409905270859708</v>
      </c>
      <c r="KC11" s="193">
        <f t="shared" si="224"/>
        <v>0.15007773284298975</v>
      </c>
      <c r="KD11" s="193">
        <f t="shared" si="224"/>
        <v>0.15591315805694558</v>
      </c>
      <c r="KE11" s="193">
        <f t="shared" si="224"/>
        <v>0.16158364101159417</v>
      </c>
      <c r="KF11" s="193">
        <f t="shared" si="224"/>
        <v>0.1670684394831552</v>
      </c>
      <c r="KG11" s="193">
        <f t="shared" si="224"/>
        <v>0.17234785446731846</v>
      </c>
      <c r="KH11" s="193">
        <f t="shared" si="224"/>
        <v>0.1774033180833724</v>
      </c>
      <c r="KI11" s="193">
        <f t="shared" si="224"/>
        <v>0.18221747118744852</v>
      </c>
      <c r="KJ11" s="193">
        <f t="shared" si="224"/>
        <v>0.1867742306806206</v>
      </c>
      <c r="KK11" s="193">
        <f t="shared" si="224"/>
        <v>0.19105884656838831</v>
      </c>
      <c r="KL11" s="193">
        <f t="shared" si="224"/>
        <v>0.19505794889329928</v>
      </c>
      <c r="KM11" s="193">
        <f t="shared" si="224"/>
        <v>0.19875958472220487</v>
      </c>
      <c r="KN11" s="193">
        <f t="shared" si="224"/>
        <v>0.20215324542396568</v>
      </c>
      <c r="KO11" s="193">
        <f t="shared" si="224"/>
        <v>0.20522988452246294</v>
      </c>
      <c r="KP11" s="193">
        <f t="shared" si="224"/>
        <v>0.20798192645362604</v>
      </c>
      <c r="KQ11" s="193">
        <f t="shared" si="224"/>
        <v>0.21040326659402836</v>
      </c>
      <c r="KR11" s="193">
        <f t="shared" si="224"/>
        <v>0.21248926296257462</v>
      </c>
      <c r="KS11" s="193">
        <f t="shared" si="224"/>
        <v>0.21423672002607999</v>
      </c>
      <c r="KT11" s="193">
        <f t="shared" si="224"/>
        <v>0.21564386506430447</v>
      </c>
      <c r="KU11" s="193">
        <f t="shared" si="31"/>
        <v>0.21671031757044973</v>
      </c>
      <c r="KV11" s="193">
        <f t="shared" si="225"/>
        <v>0.21743705217943468</v>
      </c>
      <c r="KW11" s="193">
        <f t="shared" si="225"/>
        <v>0.21782635562865788</v>
      </c>
      <c r="KX11" s="193">
        <f t="shared" si="225"/>
        <v>0.21788177826462107</v>
      </c>
      <c r="KY11" s="193">
        <f t="shared" si="225"/>
        <v>0.21760808061394588</v>
      </c>
      <c r="KZ11" s="193">
        <f t="shared" si="225"/>
        <v>0.2170111755391729</v>
      </c>
      <c r="LA11" s="193">
        <f t="shared" si="225"/>
        <v>0.21609806649849797</v>
      </c>
      <c r="LB11" s="193">
        <f t="shared" si="225"/>
        <v>0.2148767824244863</v>
      </c>
      <c r="LC11" s="193">
        <f t="shared" si="225"/>
        <v>0.21335630973002354</v>
      </c>
      <c r="LD11" s="193">
        <f t="shared" si="225"/>
        <v>0.21154652194051343</v>
      </c>
      <c r="LE11" s="193">
        <f t="shared" si="225"/>
        <v>0.20945810743982662</v>
      </c>
      <c r="LF11" s="193">
        <f t="shared" si="225"/>
        <v>0.20710249580394369</v>
      </c>
      <c r="LG11" s="193">
        <f t="shared" si="225"/>
        <v>0.20449178318081129</v>
      </c>
      <c r="LH11" s="193">
        <f t="shared" si="225"/>
        <v>0.20163865715784127</v>
      </c>
      <c r="LI11" s="193">
        <f t="shared" si="225"/>
        <v>0.19855632153991512</v>
      </c>
      <c r="LJ11" s="193">
        <f t="shared" si="225"/>
        <v>0.1952584214408925</v>
      </c>
      <c r="LK11" s="193">
        <f t="shared" si="225"/>
        <v>0.19175896907063969</v>
      </c>
      <c r="LL11" s="193">
        <f t="shared" si="225"/>
        <v>0.18807227057766648</v>
      </c>
      <c r="LM11" s="193">
        <f t="shared" si="225"/>
        <v>0.18421285428474826</v>
      </c>
      <c r="LN11" s="193">
        <f t="shared" si="225"/>
        <v>0.18019540063157727</v>
      </c>
      <c r="LO11" s="193">
        <f t="shared" si="225"/>
        <v>0.17603467411467999</v>
      </c>
      <c r="LP11" s="193">
        <f t="shared" si="225"/>
        <v>0.17174545749070896</v>
      </c>
      <c r="LQ11" s="193">
        <f t="shared" si="225"/>
        <v>0.16734248848489794</v>
      </c>
      <c r="LR11" s="193">
        <f t="shared" si="225"/>
        <v>0.16284039922209198</v>
      </c>
      <c r="LS11" s="193">
        <f t="shared" si="225"/>
        <v>0.15825365857345819</v>
      </c>
      <c r="LT11" s="193">
        <f t="shared" si="225"/>
        <v>0.15359651758785761</v>
      </c>
      <c r="LU11" s="193">
        <f t="shared" si="225"/>
        <v>0.14888295815302766</v>
      </c>
      <c r="LV11" s="193">
        <f t="shared" si="225"/>
        <v>0.14412664500829026</v>
      </c>
      <c r="LW11" s="193">
        <f t="shared" si="225"/>
        <v>0.1393408812075565</v>
      </c>
      <c r="LX11" s="193">
        <f t="shared" si="225"/>
        <v>0.13453856710903306</v>
      </c>
      <c r="LY11" s="193">
        <f t="shared" si="225"/>
        <v>0.12973216294633055</v>
      </c>
      <c r="LZ11" s="193">
        <f t="shared" si="225"/>
        <v>0.12493365501470052</v>
      </c>
      <c r="MA11" s="193">
        <f t="shared" si="225"/>
        <v>0.1201545254859555</v>
      </c>
      <c r="MB11" s="193">
        <f t="shared" si="225"/>
        <v>0.1154057258463126</v>
      </c>
      <c r="MC11" s="193">
        <f t="shared" si="225"/>
        <v>0.11069765393300429</v>
      </c>
      <c r="MD11" s="193">
        <f t="shared" si="225"/>
        <v>0.10604013452805419</v>
      </c>
      <c r="ME11" s="193">
        <f t="shared" si="225"/>
        <v>0.1014424034511803</v>
      </c>
      <c r="MF11" s="193">
        <f t="shared" si="225"/>
        <v>9.6913095078378239E-2</v>
      </c>
      <c r="MG11" s="193">
        <f t="shared" si="225"/>
        <v>9.246023319839132E-2</v>
      </c>
      <c r="MH11" s="193">
        <f t="shared" si="225"/>
        <v>8.8091225106010237E-2</v>
      </c>
      <c r="MI11" s="193">
        <f t="shared" si="225"/>
        <v>8.3812858818984773E-2</v>
      </c>
      <c r="MJ11" s="193">
        <f t="shared" si="225"/>
        <v>7.9631303294271566E-2</v>
      </c>
      <c r="MK11" s="193">
        <f t="shared" si="225"/>
        <v>7.555211150940376E-2</v>
      </c>
      <c r="ML11" s="193">
        <f t="shared" si="225"/>
        <v>7.158022626594665E-2</v>
      </c>
      <c r="MM11" s="193">
        <f t="shared" si="225"/>
        <v>6.7719988564280811E-2</v>
      </c>
      <c r="MN11" s="193">
        <f t="shared" si="225"/>
        <v>6.3975148392349315E-2</v>
      </c>
      <c r="MO11" s="193">
        <f t="shared" si="225"/>
        <v>6.0348877765468059E-2</v>
      </c>
      <c r="MP11" s="193">
        <f t="shared" si="225"/>
        <v>5.684378584984446E-2</v>
      </c>
      <c r="MQ11" s="193">
        <f t="shared" si="225"/>
        <v>5.3461935999029507E-2</v>
      </c>
      <c r="MR11" s="193">
        <f t="shared" si="225"/>
        <v>5.0204864530137686E-2</v>
      </c>
      <c r="MS11" s="193">
        <f t="shared" si="225"/>
        <v>4.7073601065260012E-2</v>
      </c>
      <c r="MT11" s="193">
        <f t="shared" si="225"/>
        <v>4.4068690263050068E-2</v>
      </c>
      <c r="MU11" s="193">
        <f t="shared" si="225"/>
        <v>4.1190214765935616E-2</v>
      </c>
      <c r="MV11" s="193">
        <f t="shared" si="225"/>
        <v>3.8437819189763543E-2</v>
      </c>
      <c r="MW11" s="193">
        <f t="shared" si="225"/>
        <v>3.5810734984886079E-2</v>
      </c>
      <c r="MX11" s="193">
        <f t="shared" si="225"/>
        <v>3.3307806000689201E-2</v>
      </c>
      <c r="MY11" s="193">
        <f t="shared" si="225"/>
        <v>3.0927514589315554E-2</v>
      </c>
      <c r="MZ11" s="193">
        <f t="shared" si="225"/>
        <v>2.8668008088785318E-2</v>
      </c>
      <c r="NA11" s="193">
        <f t="shared" si="225"/>
        <v>2.6527125530831183E-2</v>
      </c>
      <c r="NB11" s="193">
        <f t="shared" si="225"/>
        <v>2.4502424424476931E-2</v>
      </c>
      <c r="NC11" s="193">
        <f t="shared" si="225"/>
        <v>2.2591207472663709E-2</v>
      </c>
      <c r="ND11" s="193">
        <f t="shared" si="225"/>
        <v>2.0790549085997943E-2</v>
      </c>
      <c r="NE11" s="193">
        <f t="shared" si="225"/>
        <v>1.9097321564922116E-2</v>
      </c>
      <c r="NF11" s="193">
        <f t="shared" si="225"/>
        <v>1.7508220829226852E-2</v>
      </c>
      <c r="NG11" s="193">
        <f t="shared" si="32"/>
        <v>1.6019791581788342E-2</v>
      </c>
      <c r="NH11" s="193">
        <f t="shared" si="226"/>
        <v>1.4628451801667799E-2</v>
      </c>
      <c r="NI11" s="193">
        <f t="shared" si="226"/>
        <v>1.3330516470199911E-2</v>
      </c>
      <c r="NJ11" s="193">
        <f t="shared" si="226"/>
        <v>1.2122220442372768E-2</v>
      </c>
      <c r="NK11" s="193">
        <f t="shared" si="226"/>
        <v>1.099974038460782E-2</v>
      </c>
      <c r="NL11" s="193">
        <f t="shared" si="226"/>
        <v>9.9592157089382818E-3</v>
      </c>
      <c r="NM11" s="193">
        <f t="shared" si="226"/>
        <v>8.9967684425024431E-3</v>
      </c>
      <c r="NN11" s="193">
        <f t="shared" si="226"/>
        <v>8.1085219801730803E-3</v>
      </c>
      <c r="NO11" s="193">
        <f t="shared" si="226"/>
        <v>7.2906186769790583E-3</v>
      </c>
      <c r="NP11" s="193">
        <f t="shared" si="226"/>
        <v>6.5392362457052768E-3</v>
      </c>
      <c r="NQ11" s="193">
        <f t="shared" si="226"/>
        <v>5.8506029336273498E-3</v>
      </c>
      <c r="NR11" s="193">
        <f t="shared" si="226"/>
        <v>5.2210114607156022E-3</v>
      </c>
      <c r="NS11" s="193">
        <f t="shared" si="226"/>
        <v>4.6468317097810288E-3</v>
      </c>
      <c r="NT11" s="193">
        <f t="shared" si="226"/>
        <v>4.124522166902473E-3</v>
      </c>
      <c r="NU11" s="193">
        <f t="shared" si="226"/>
        <v>3.6506401180286807E-3</v>
      </c>
      <c r="NV11" s="193">
        <f t="shared" si="226"/>
        <v>3.2218506148619661E-3</v>
      </c>
      <c r="NW11" s="193">
        <f t="shared" si="226"/>
        <v>2.8349342299695121E-3</v>
      </c>
      <c r="NX11" s="193">
        <f t="shared" si="226"/>
        <v>2.486793627505464E-3</v>
      </c>
      <c r="NY11" s="193">
        <f t="shared" si="226"/>
        <v>2.174458981939686E-3</v>
      </c>
      <c r="NZ11" s="193">
        <f t="shared" si="226"/>
        <v>1.8950922827511555E-3</v>
      </c>
      <c r="OA11" s="193">
        <f t="shared" si="226"/>
        <v>1.6459905681400076E-3</v>
      </c>
      <c r="OB11" s="193">
        <f t="shared" si="226"/>
        <v>1.4245881354227022E-3</v>
      </c>
      <c r="OC11" s="193">
        <f t="shared" si="226"/>
        <v>1.2284577798885802E-3</v>
      </c>
      <c r="OD11" s="193">
        <f t="shared" si="226"/>
        <v>1.0553111175014888E-3</v>
      </c>
      <c r="OE11" s="193">
        <f t="shared" si="226"/>
        <v>9.0299804992071471E-4</v>
      </c>
      <c r="OF11" s="193">
        <f t="shared" si="226"/>
        <v>7.6950543288671549E-4</v>
      </c>
      <c r="OG11" s="193">
        <f t="shared" si="226"/>
        <v>6.5295501106828907E-4</v>
      </c>
      <c r="OH11" s="193">
        <f t="shared" si="226"/>
        <v>5.5160068400069969E-4</v>
      </c>
      <c r="OI11" s="193">
        <f t="shared" si="226"/>
        <v>4.6382516876437884E-4</v>
      </c>
      <c r="OJ11" s="193">
        <f t="shared" si="226"/>
        <v>3.8813612556885948E-4</v>
      </c>
      <c r="OK11" s="193">
        <f t="shared" si="226"/>
        <v>3.231618124283398E-4</v>
      </c>
      <c r="OL11" s="193">
        <f t="shared" si="226"/>
        <v>2.6764633465727592E-4</v>
      </c>
      <c r="OM11" s="193">
        <f t="shared" si="226"/>
        <v>2.2044455399395215E-4</v>
      </c>
      <c r="ON11" s="193">
        <f t="shared" si="226"/>
        <v>1.8051672079684948E-4</v>
      </c>
      <c r="OO11" s="193">
        <f t="shared" si="226"/>
        <v>1.4692289097489151E-4</v>
      </c>
      <c r="OP11" s="193">
        <f t="shared" si="226"/>
        <v>1.1881718713377686E-4</v>
      </c>
      <c r="OQ11" s="193">
        <f t="shared" si="226"/>
        <v>9.544196087344938E-5</v>
      </c>
      <c r="OR11" s="193">
        <f t="shared" si="226"/>
        <v>7.6121910286475062E-5</v>
      </c>
      <c r="OS11" s="193">
        <f t="shared" si="226"/>
        <v>6.0258203515104107E-5</v>
      </c>
      <c r="OT11" s="193">
        <f t="shared" si="226"/>
        <v>4.732265576012405E-5</v>
      </c>
      <c r="OU11" s="193">
        <f t="shared" si="226"/>
        <v>3.6852003432572273E-5</v>
      </c>
      <c r="OV11" s="193">
        <f t="shared" si="226"/>
        <v>2.8442315237201665E-5</v>
      </c>
      <c r="OW11" s="193">
        <f t="shared" si="226"/>
        <v>2.1743575912553861E-5</v>
      </c>
      <c r="OX11" s="193">
        <f t="shared" si="226"/>
        <v>1.6454474166238932E-5</v>
      </c>
      <c r="OY11" s="193">
        <f t="shared" si="226"/>
        <v>1.231742207580891E-5</v>
      </c>
      <c r="OZ11" s="193">
        <f t="shared" si="226"/>
        <v>9.1138289164835103E-6</v>
      </c>
      <c r="PA11" s="193">
        <f t="shared" si="226"/>
        <v>6.6596480681642262E-6</v>
      </c>
      <c r="PB11" s="193">
        <f t="shared" si="226"/>
        <v>4.8012113869233247E-6</v>
      </c>
      <c r="PC11" s="193">
        <f t="shared" si="226"/>
        <v>3.4113612414557071E-6</v>
      </c>
      <c r="PD11" s="193">
        <f t="shared" si="226"/>
        <v>2.3858863531084484E-6</v>
      </c>
      <c r="PE11" s="193">
        <f t="shared" si="226"/>
        <v>1.6402636783902104E-6</v>
      </c>
      <c r="PF11" s="193">
        <f t="shared" si="226"/>
        <v>1.1067048732370088E-6</v>
      </c>
      <c r="PG11" s="193">
        <f t="shared" si="226"/>
        <v>7.3150241497321891E-7</v>
      </c>
      <c r="PH11" s="193">
        <f t="shared" si="226"/>
        <v>4.7266726488905911E-7</v>
      </c>
      <c r="PI11" s="193">
        <f t="shared" si="226"/>
        <v>2.9784706312355825E-7</v>
      </c>
      <c r="PJ11" s="193">
        <f t="shared" si="226"/>
        <v>1.8251128653799773E-7</v>
      </c>
      <c r="PK11" s="193">
        <f t="shared" si="226"/>
        <v>1.0838759446592649E-7</v>
      </c>
      <c r="PL11" s="193">
        <f t="shared" si="226"/>
        <v>6.2131757655138714E-8</v>
      </c>
      <c r="PM11" s="193">
        <f t="shared" si="226"/>
        <v>3.4212128958617967E-8</v>
      </c>
      <c r="PN11" s="193">
        <f t="shared" si="226"/>
        <v>1.7988582010310243E-8</v>
      </c>
      <c r="PO11" s="193">
        <f t="shared" si="226"/>
        <v>8.9652223762816458E-9</v>
      </c>
      <c r="PP11" s="193">
        <f t="shared" si="226"/>
        <v>4.1959645996800162E-9</v>
      </c>
      <c r="PQ11" s="193">
        <f t="shared" si="226"/>
        <v>1.8222616464938115E-9</v>
      </c>
      <c r="PR11" s="193">
        <f t="shared" si="226"/>
        <v>7.2285679505754428E-10</v>
      </c>
      <c r="PS11" s="193">
        <f t="shared" si="33"/>
        <v>2.5638047179201263E-10</v>
      </c>
      <c r="PT11" s="193">
        <f t="shared" si="15"/>
        <v>7.890595508884093E-11</v>
      </c>
      <c r="PU11" s="193">
        <f t="shared" si="15"/>
        <v>2.0169195166832246E-11</v>
      </c>
      <c r="PV11" s="193">
        <f t="shared" si="15"/>
        <v>4.0004175184670715E-12</v>
      </c>
      <c r="PW11" s="193">
        <f t="shared" si="15"/>
        <v>5.4942924632034701E-13</v>
      </c>
      <c r="PX11" s="193">
        <f t="shared" si="15"/>
        <v>4.2209367123584651E-14</v>
      </c>
      <c r="PY11" s="193">
        <f t="shared" si="15"/>
        <v>1.1232666051594541E-15</v>
      </c>
      <c r="PZ11" s="193">
        <f t="shared" si="15"/>
        <v>2.2441835474528488E-18</v>
      </c>
      <c r="QA11" s="193">
        <f t="shared" si="15"/>
        <v>3.0561372023678205E-35</v>
      </c>
    </row>
    <row r="12" spans="1:444" x14ac:dyDescent="0.45">
      <c r="A12" s="276" t="s">
        <v>789</v>
      </c>
      <c r="B12" s="277">
        <f>IF(OR($T12="",$U12=""),"",ROUND(_xlfn.BETA.INV(ABS(VLOOKUP($Z$1,VLookups!$A$30:$B$31,2,FALSE)-B$2),IF($N12="L",$U12,$T12),IF($N12="L",$T12,$U12),$G12,$I12),0))</f>
        <v>2</v>
      </c>
      <c r="C12" s="287">
        <f t="shared" si="24"/>
        <v>46603</v>
      </c>
      <c r="D12" s="288">
        <f t="shared" si="25"/>
        <v>46604</v>
      </c>
      <c r="E12" s="134"/>
      <c r="F12" s="279"/>
      <c r="G12" s="280">
        <f t="shared" si="16"/>
        <v>1</v>
      </c>
      <c r="H12" s="281">
        <v>2</v>
      </c>
      <c r="I12" s="280">
        <f t="shared" si="17"/>
        <v>4</v>
      </c>
      <c r="J12" s="279"/>
      <c r="K12" s="135"/>
      <c r="L12" s="110">
        <f t="shared" si="18"/>
        <v>1</v>
      </c>
      <c r="M12" s="21">
        <f t="shared" si="19"/>
        <v>33.333333333333329</v>
      </c>
      <c r="N12" s="22" t="str">
        <f t="shared" si="20"/>
        <v>R</v>
      </c>
      <c r="O12" s="23" t="str">
        <f>IF(M12="","",IF(OR($M12&lt;Skew!$B$3,$M12=Skew!$B$3),IF($M12&gt;Skew!$C$3,Skew!$A$3,IF($M12&gt;Skew!$C$4,Skew!$A$4,IF($M12&gt;Skew!$C$5,Skew!$A$5,IF($M12&gt;Skew!$C$6,Skew!$A$6,IF($M12&gt;Skew!$C$7,Skew!$A$7,IF($M12&gt;Skew!$C$8,Skew!$A$8,IF($M12&gt;Skew!$C$9,Skew!$A$9,IF($M12&gt;Skew!$C$10,Skew!$A$10,IF($M12&gt;Skew!$C$11,Skew!$A$11,IF($M12&gt;Skew!$C$12,Skew!$A$12,IF($M12&gt;Skew!$C$13,Skew!$A$13,IF($M12&gt;Skew!$C$14,Skew!$A$14,IF($M12&gt;Skew!$C$15,Skew!$A$15,IF($M12&gt;Skew!$C$16,Skew!$A$16,Skew!$A$17)
)))))))))))))))</f>
        <v>Slight skew</v>
      </c>
      <c r="P12" s="22">
        <f>IF(M12="","",MATCH(O12,Skew!$A$3:$A$17,0))</f>
        <v>3</v>
      </c>
      <c r="Q12" s="22">
        <f t="shared" si="0"/>
        <v>2.5</v>
      </c>
      <c r="R12" s="24" t="s">
        <v>53</v>
      </c>
      <c r="S12" s="22">
        <f>IF(OR(M12="",R12=""),"",MATCH(R12,Confidence!$A$3:$A$12,0))</f>
        <v>2</v>
      </c>
      <c r="T12" s="25">
        <f t="shared" si="1"/>
        <v>8</v>
      </c>
      <c r="U12" s="25">
        <f t="shared" si="2"/>
        <v>15</v>
      </c>
      <c r="V12" s="22"/>
      <c r="W12" s="102">
        <f t="shared" si="3"/>
        <v>2.0434000000000001</v>
      </c>
      <c r="X12" s="102">
        <f t="shared" si="4"/>
        <v>0.29159999999999997</v>
      </c>
      <c r="Y12" s="37">
        <f t="shared" si="5"/>
        <v>8.5030559999999977E-2</v>
      </c>
      <c r="Z12" s="115">
        <v>2</v>
      </c>
      <c r="AA12" s="204">
        <f>IF(AND(G12&gt;0,H12&gt;0,I12&gt;0,T12&gt;0,U12&gt;0,Z12&gt;0,NOT(R12="")),ABS(VLOOKUP($Z$1,VLookups!$A$30:$B$31,2,FALSE)-_xlfn.BETA.DIST(Z12,IF(N12="L",U12,T12),IF(N12="L",T12,U12),TRUE,G12,I12)),"")</f>
        <v>0.45994771358391151</v>
      </c>
      <c r="AB12" s="112">
        <f>IF(OR($T12="",$U12=""),"",_xlfn.BETA.INV(ABS(VLOOKUP($Z$1,VLookups!$A$30:$B$31,2,FALSE)-AB$3),IF($N12="L",$U12,$T12),IF($N12="L",$T12,$U12),$G12,$I12))</f>
        <v>2.2905438601621069</v>
      </c>
      <c r="AC12" s="113">
        <f>IF(OR($T12="",$U12=""),"",_xlfn.BETA.INV(ABS(VLOOKUP($Z$1,VLookups!$A$30:$B$31,2,FALSE)-AC$3),IF($N12="L",$U12,$T12),IF($N12="L",$T12,$U12),$G12,$I12))</f>
        <v>2.5463702278252862</v>
      </c>
      <c r="AD12" s="112">
        <f>IF(OR($T12="",$U12=""),"",_xlfn.BETA.INV(ABS(VLOOKUP($Z$1,VLookups!$A$30:$B$31,2,FALSE)-AD$3),IF($N12="L",$U12,$T12),IF($N12="L",$T12,$U12),$G12,$I12))</f>
        <v>1.67450065304666</v>
      </c>
      <c r="AE12" s="113">
        <f>IF(OR($T12="",$U12=""),"",_xlfn.BETA.INV(ABS(VLOOKUP($Z$1,VLookups!$A$30:$B$31,2,FALSE)-AE$3),IF($N12="L",$U12,$T12),IF($N12="L",$T12,$U12),$G12,$I12))</f>
        <v>1.789163585009022</v>
      </c>
      <c r="AF12" s="112">
        <f>IF(OR($T12="",$U12=""),"",_xlfn.BETA.INV(ABS(VLOOKUP($Z$1,VLookups!$A$30:$B$31,2,FALSE)-AF$3),IF($N12="L",$U12,$T12),IF($N12="L",$T12,$U12),$G12,$I12))</f>
        <v>1.8769535889390683</v>
      </c>
      <c r="AG12" s="113">
        <f>IF(OR($T12="",$U12=""),"",_xlfn.BETA.INV(ABS(VLOOKUP($Z$1,VLookups!$A$30:$B$31,2,FALSE)-AG$3),IF($N12="L",$U12,$T12),IF($N12="L",$T12,$U12),$G12,$I12))</f>
        <v>1.9549545885565176</v>
      </c>
      <c r="AH12" s="112">
        <f>IF(OR($T12="",$U12=""),"",_xlfn.BETA.INV(ABS(VLOOKUP($Z$1,VLookups!$A$30:$B$31,2,FALSE)-AH$3),IF($N12="L",$U12,$T12),IF($N12="L",$T12,$U12),$G12,$I12))</f>
        <v>2.0300349869653322</v>
      </c>
      <c r="AI12" s="113">
        <f>IF(OR($T12="",$U12=""),"",_xlfn.BETA.INV(ABS(VLOOKUP($Z$1,VLookups!$A$30:$B$31,2,FALSE)-AI$3),IF($N12="L",$U12,$T12),IF($N12="L",$T12,$U12),$G12,$I12))</f>
        <v>2.1069106130490081</v>
      </c>
      <c r="AJ12" s="112">
        <f>IF(OR($T12="",$U12=""),"",_xlfn.BETA.INV(ABS(VLOOKUP($Z$1,VLookups!$A$30:$B$31,2,FALSE)-AJ$3),IF($N12="L",$U12,$T12),IF($N12="L",$T12,$U12),$G12,$I12))</f>
        <v>2.19078572473917</v>
      </c>
      <c r="AK12" s="113">
        <f>IF(OR($T12="",$U12=""),"",_xlfn.BETA.INV(ABS(VLOOKUP($Z$1,VLookups!$A$30:$B$31,2,FALSE)-AK$3),IF($N12="L",$U12,$T12),IF($N12="L",$T12,$U12),$G12,$I12))</f>
        <v>2.2905438601621069</v>
      </c>
      <c r="AL12" s="112">
        <f>IF(OR($T12="",$U12=""),"",_xlfn.BETA.INV(ABS(VLOOKUP($Z$1,VLookups!$A$30:$B$31,2,FALSE)-AL$3),IF($N12="L",$U12,$T12),IF($N12="L",$T12,$U12),$G12,$I12))</f>
        <v>2.4305238155578244</v>
      </c>
      <c r="AM12" s="113">
        <f>IF(OR($T12="",$U12=""),"",_xlfn.BETA.INV(ABS(VLOOKUP($Z$1,VLookups!$A$30:$B$31,2,FALSE)-AM$3),IF($N12="L",$U12,$T12),IF($N12="L",$T12,$U12),$G12,$I12))</f>
        <v>2.7605185474136613</v>
      </c>
      <c r="AN12" s="15"/>
      <c r="AO12" s="194">
        <f t="shared" si="21"/>
        <v>1.4999999999999999E-2</v>
      </c>
      <c r="AP12" s="192">
        <f t="shared" si="22"/>
        <v>1</v>
      </c>
      <c r="AQ12" s="177">
        <f t="shared" ref="AQ12" si="230">IF(ISNONTEXT($AO12),AP12+$AO12,"")</f>
        <v>1.0149999999999999</v>
      </c>
      <c r="AR12" s="177">
        <f t="shared" si="35"/>
        <v>1.0299999999999998</v>
      </c>
      <c r="AS12" s="177">
        <f t="shared" si="36"/>
        <v>1.0449999999999997</v>
      </c>
      <c r="AT12" s="177">
        <f t="shared" si="37"/>
        <v>1.0599999999999996</v>
      </c>
      <c r="AU12" s="177">
        <f t="shared" si="38"/>
        <v>1.0749999999999995</v>
      </c>
      <c r="AV12" s="177">
        <f t="shared" si="39"/>
        <v>1.0899999999999994</v>
      </c>
      <c r="AW12" s="177">
        <f t="shared" si="40"/>
        <v>1.1049999999999993</v>
      </c>
      <c r="AX12" s="177">
        <f t="shared" si="41"/>
        <v>1.1199999999999992</v>
      </c>
      <c r="AY12" s="177">
        <f t="shared" si="42"/>
        <v>1.1349999999999991</v>
      </c>
      <c r="AZ12" s="177">
        <f t="shared" si="43"/>
        <v>1.149999999999999</v>
      </c>
      <c r="BA12" s="177">
        <f t="shared" si="44"/>
        <v>1.1649999999999989</v>
      </c>
      <c r="BB12" s="177">
        <f t="shared" si="45"/>
        <v>1.1799999999999988</v>
      </c>
      <c r="BC12" s="177">
        <f t="shared" si="46"/>
        <v>1.1949999999999987</v>
      </c>
      <c r="BD12" s="177">
        <f t="shared" si="47"/>
        <v>1.2099999999999986</v>
      </c>
      <c r="BE12" s="177">
        <f t="shared" si="48"/>
        <v>1.2249999999999985</v>
      </c>
      <c r="BF12" s="177">
        <f t="shared" si="49"/>
        <v>1.2399999999999984</v>
      </c>
      <c r="BG12" s="177">
        <f t="shared" si="50"/>
        <v>1.2549999999999983</v>
      </c>
      <c r="BH12" s="177">
        <f t="shared" si="51"/>
        <v>1.2699999999999982</v>
      </c>
      <c r="BI12" s="177">
        <f t="shared" si="52"/>
        <v>1.2849999999999981</v>
      </c>
      <c r="BJ12" s="177">
        <f t="shared" si="53"/>
        <v>1.299999999999998</v>
      </c>
      <c r="BK12" s="177">
        <f t="shared" si="54"/>
        <v>1.3149999999999979</v>
      </c>
      <c r="BL12" s="177">
        <f t="shared" si="55"/>
        <v>1.3299999999999979</v>
      </c>
      <c r="BM12" s="177">
        <f t="shared" si="56"/>
        <v>1.3449999999999978</v>
      </c>
      <c r="BN12" s="177">
        <f t="shared" si="57"/>
        <v>1.3599999999999977</v>
      </c>
      <c r="BO12" s="177">
        <f t="shared" si="58"/>
        <v>1.3749999999999976</v>
      </c>
      <c r="BP12" s="177">
        <f t="shared" si="59"/>
        <v>1.3899999999999975</v>
      </c>
      <c r="BQ12" s="177">
        <f t="shared" si="60"/>
        <v>1.4049999999999974</v>
      </c>
      <c r="BR12" s="177">
        <f t="shared" si="61"/>
        <v>1.4199999999999973</v>
      </c>
      <c r="BS12" s="177">
        <f t="shared" si="62"/>
        <v>1.4349999999999972</v>
      </c>
      <c r="BT12" s="177">
        <f t="shared" si="63"/>
        <v>1.4499999999999971</v>
      </c>
      <c r="BU12" s="177">
        <f t="shared" si="64"/>
        <v>1.464999999999997</v>
      </c>
      <c r="BV12" s="177">
        <f t="shared" si="65"/>
        <v>1.4799999999999969</v>
      </c>
      <c r="BW12" s="177">
        <f t="shared" si="66"/>
        <v>1.4949999999999968</v>
      </c>
      <c r="BX12" s="177">
        <f t="shared" si="67"/>
        <v>1.5099999999999967</v>
      </c>
      <c r="BY12" s="177">
        <f t="shared" si="68"/>
        <v>1.5249999999999966</v>
      </c>
      <c r="BZ12" s="177">
        <f t="shared" si="69"/>
        <v>1.5399999999999965</v>
      </c>
      <c r="CA12" s="177">
        <f t="shared" si="70"/>
        <v>1.5549999999999964</v>
      </c>
      <c r="CB12" s="177">
        <f t="shared" si="71"/>
        <v>1.5699999999999963</v>
      </c>
      <c r="CC12" s="177">
        <f t="shared" si="72"/>
        <v>1.5849999999999962</v>
      </c>
      <c r="CD12" s="177">
        <f t="shared" si="73"/>
        <v>1.5999999999999961</v>
      </c>
      <c r="CE12" s="177">
        <f t="shared" si="74"/>
        <v>1.614999999999996</v>
      </c>
      <c r="CF12" s="177">
        <f t="shared" si="75"/>
        <v>1.6299999999999959</v>
      </c>
      <c r="CG12" s="177">
        <f t="shared" si="76"/>
        <v>1.6449999999999958</v>
      </c>
      <c r="CH12" s="177">
        <f t="shared" si="77"/>
        <v>1.6599999999999957</v>
      </c>
      <c r="CI12" s="177">
        <f t="shared" si="78"/>
        <v>1.6749999999999956</v>
      </c>
      <c r="CJ12" s="177">
        <f t="shared" si="79"/>
        <v>1.6899999999999955</v>
      </c>
      <c r="CK12" s="177">
        <f t="shared" si="80"/>
        <v>1.7049999999999954</v>
      </c>
      <c r="CL12" s="177">
        <f t="shared" si="81"/>
        <v>1.7199999999999953</v>
      </c>
      <c r="CM12" s="177">
        <f t="shared" si="82"/>
        <v>1.7349999999999952</v>
      </c>
      <c r="CN12" s="177">
        <f t="shared" si="83"/>
        <v>1.7499999999999951</v>
      </c>
      <c r="CO12" s="177">
        <f t="shared" si="84"/>
        <v>1.764999999999995</v>
      </c>
      <c r="CP12" s="177">
        <f t="shared" si="85"/>
        <v>1.7799999999999949</v>
      </c>
      <c r="CQ12" s="177">
        <f t="shared" si="86"/>
        <v>1.7949999999999948</v>
      </c>
      <c r="CR12" s="177">
        <f t="shared" si="87"/>
        <v>1.8099999999999947</v>
      </c>
      <c r="CS12" s="177">
        <f t="shared" si="88"/>
        <v>1.8249999999999946</v>
      </c>
      <c r="CT12" s="177">
        <f t="shared" si="89"/>
        <v>1.8399999999999945</v>
      </c>
      <c r="CU12" s="177">
        <f t="shared" si="90"/>
        <v>1.8549999999999944</v>
      </c>
      <c r="CV12" s="177">
        <f t="shared" si="91"/>
        <v>1.8699999999999943</v>
      </c>
      <c r="CW12" s="177">
        <f t="shared" si="92"/>
        <v>1.8849999999999942</v>
      </c>
      <c r="CX12" s="177">
        <f t="shared" si="93"/>
        <v>1.8999999999999941</v>
      </c>
      <c r="CY12" s="177">
        <f t="shared" si="94"/>
        <v>1.914999999999994</v>
      </c>
      <c r="CZ12" s="177">
        <f t="shared" si="95"/>
        <v>1.9299999999999939</v>
      </c>
      <c r="DA12" s="177">
        <f t="shared" si="96"/>
        <v>1.9449999999999938</v>
      </c>
      <c r="DB12" s="177">
        <f t="shared" si="97"/>
        <v>1.9599999999999937</v>
      </c>
      <c r="DC12" s="177">
        <f t="shared" si="28"/>
        <v>1.9749999999999936</v>
      </c>
      <c r="DD12" s="177">
        <f t="shared" si="98"/>
        <v>1.9899999999999936</v>
      </c>
      <c r="DE12" s="177">
        <f t="shared" si="99"/>
        <v>2.0049999999999937</v>
      </c>
      <c r="DF12" s="177">
        <f t="shared" si="100"/>
        <v>2.0199999999999938</v>
      </c>
      <c r="DG12" s="177">
        <f t="shared" si="101"/>
        <v>2.0349999999999939</v>
      </c>
      <c r="DH12" s="177">
        <f t="shared" si="102"/>
        <v>2.049999999999994</v>
      </c>
      <c r="DI12" s="177">
        <f t="shared" si="103"/>
        <v>2.0649999999999942</v>
      </c>
      <c r="DJ12" s="177">
        <f t="shared" si="104"/>
        <v>2.0799999999999943</v>
      </c>
      <c r="DK12" s="177">
        <f t="shared" si="105"/>
        <v>2.0949999999999944</v>
      </c>
      <c r="DL12" s="177">
        <f t="shared" si="106"/>
        <v>2.1099999999999945</v>
      </c>
      <c r="DM12" s="177">
        <f t="shared" si="107"/>
        <v>2.1249999999999947</v>
      </c>
      <c r="DN12" s="177">
        <f t="shared" si="108"/>
        <v>2.1399999999999948</v>
      </c>
      <c r="DO12" s="177">
        <f t="shared" si="109"/>
        <v>2.1549999999999949</v>
      </c>
      <c r="DP12" s="177">
        <f t="shared" si="110"/>
        <v>2.169999999999995</v>
      </c>
      <c r="DQ12" s="177">
        <f t="shared" si="111"/>
        <v>2.1849999999999952</v>
      </c>
      <c r="DR12" s="177">
        <f t="shared" si="112"/>
        <v>2.1999999999999953</v>
      </c>
      <c r="DS12" s="177">
        <f t="shared" si="113"/>
        <v>2.2149999999999954</v>
      </c>
      <c r="DT12" s="177">
        <f t="shared" si="114"/>
        <v>2.2299999999999955</v>
      </c>
      <c r="DU12" s="177">
        <f t="shared" si="115"/>
        <v>2.2449999999999957</v>
      </c>
      <c r="DV12" s="177">
        <f t="shared" si="116"/>
        <v>2.2599999999999958</v>
      </c>
      <c r="DW12" s="177">
        <f t="shared" si="117"/>
        <v>2.2749999999999959</v>
      </c>
      <c r="DX12" s="177">
        <f t="shared" si="118"/>
        <v>2.289999999999996</v>
      </c>
      <c r="DY12" s="177">
        <f t="shared" si="119"/>
        <v>2.3049999999999962</v>
      </c>
      <c r="DZ12" s="177">
        <f t="shared" si="120"/>
        <v>2.3199999999999963</v>
      </c>
      <c r="EA12" s="177">
        <f t="shared" si="121"/>
        <v>2.3349999999999964</v>
      </c>
      <c r="EB12" s="177">
        <f t="shared" si="122"/>
        <v>2.3499999999999965</v>
      </c>
      <c r="EC12" s="177">
        <f t="shared" si="123"/>
        <v>2.3649999999999967</v>
      </c>
      <c r="ED12" s="177">
        <f t="shared" si="124"/>
        <v>2.3799999999999968</v>
      </c>
      <c r="EE12" s="177">
        <f t="shared" si="125"/>
        <v>2.3949999999999969</v>
      </c>
      <c r="EF12" s="177">
        <f t="shared" si="126"/>
        <v>2.409999999999997</v>
      </c>
      <c r="EG12" s="177">
        <f t="shared" si="127"/>
        <v>2.4249999999999972</v>
      </c>
      <c r="EH12" s="177">
        <f t="shared" si="128"/>
        <v>2.4399999999999973</v>
      </c>
      <c r="EI12" s="177">
        <f t="shared" si="129"/>
        <v>2.4549999999999974</v>
      </c>
      <c r="EJ12" s="177">
        <f t="shared" si="130"/>
        <v>2.4699999999999975</v>
      </c>
      <c r="EK12" s="177">
        <f t="shared" si="131"/>
        <v>2.4849999999999977</v>
      </c>
      <c r="EL12" s="177">
        <f t="shared" si="132"/>
        <v>2.4999999999999978</v>
      </c>
      <c r="EM12" s="177">
        <f t="shared" si="133"/>
        <v>2.5149999999999979</v>
      </c>
      <c r="EN12" s="177">
        <f t="shared" si="134"/>
        <v>2.529999999999998</v>
      </c>
      <c r="EO12" s="177">
        <f t="shared" si="135"/>
        <v>2.5449999999999982</v>
      </c>
      <c r="EP12" s="177">
        <f t="shared" si="136"/>
        <v>2.5599999999999983</v>
      </c>
      <c r="EQ12" s="177">
        <f t="shared" si="137"/>
        <v>2.5749999999999984</v>
      </c>
      <c r="ER12" s="177">
        <f t="shared" si="138"/>
        <v>2.5899999999999985</v>
      </c>
      <c r="ES12" s="177">
        <f t="shared" si="139"/>
        <v>2.6049999999999986</v>
      </c>
      <c r="ET12" s="177">
        <f t="shared" si="140"/>
        <v>2.6199999999999988</v>
      </c>
      <c r="EU12" s="177">
        <f t="shared" si="141"/>
        <v>2.6349999999999989</v>
      </c>
      <c r="EV12" s="177">
        <f t="shared" si="142"/>
        <v>2.649999999999999</v>
      </c>
      <c r="EW12" s="177">
        <f t="shared" si="143"/>
        <v>2.6649999999999991</v>
      </c>
      <c r="EX12" s="177">
        <f t="shared" si="144"/>
        <v>2.6799999999999993</v>
      </c>
      <c r="EY12" s="177">
        <f t="shared" si="145"/>
        <v>2.6949999999999994</v>
      </c>
      <c r="EZ12" s="177">
        <f t="shared" si="146"/>
        <v>2.7099999999999995</v>
      </c>
      <c r="FA12" s="177">
        <f t="shared" si="147"/>
        <v>2.7249999999999996</v>
      </c>
      <c r="FB12" s="177">
        <f t="shared" si="148"/>
        <v>2.7399999999999998</v>
      </c>
      <c r="FC12" s="177">
        <f t="shared" si="149"/>
        <v>2.7549999999999999</v>
      </c>
      <c r="FD12" s="177">
        <f t="shared" si="150"/>
        <v>2.77</v>
      </c>
      <c r="FE12" s="177">
        <f t="shared" si="151"/>
        <v>2.7850000000000001</v>
      </c>
      <c r="FF12" s="177">
        <f t="shared" si="152"/>
        <v>2.8000000000000003</v>
      </c>
      <c r="FG12" s="177">
        <f t="shared" si="153"/>
        <v>2.8150000000000004</v>
      </c>
      <c r="FH12" s="177">
        <f t="shared" si="154"/>
        <v>2.8300000000000005</v>
      </c>
      <c r="FI12" s="177">
        <f t="shared" si="155"/>
        <v>2.8450000000000006</v>
      </c>
      <c r="FJ12" s="177">
        <f t="shared" si="156"/>
        <v>2.8600000000000008</v>
      </c>
      <c r="FK12" s="177">
        <f t="shared" si="157"/>
        <v>2.8750000000000009</v>
      </c>
      <c r="FL12" s="177">
        <f t="shared" si="158"/>
        <v>2.890000000000001</v>
      </c>
      <c r="FM12" s="177">
        <f t="shared" si="159"/>
        <v>2.9050000000000011</v>
      </c>
      <c r="FN12" s="177">
        <f t="shared" si="160"/>
        <v>2.9200000000000013</v>
      </c>
      <c r="FO12" s="177">
        <f t="shared" si="29"/>
        <v>2.9350000000000014</v>
      </c>
      <c r="FP12" s="177">
        <f t="shared" si="161"/>
        <v>2.9500000000000015</v>
      </c>
      <c r="FQ12" s="177">
        <f t="shared" si="162"/>
        <v>2.9650000000000016</v>
      </c>
      <c r="FR12" s="177">
        <f t="shared" si="163"/>
        <v>2.9800000000000018</v>
      </c>
      <c r="FS12" s="177">
        <f t="shared" si="164"/>
        <v>2.9950000000000019</v>
      </c>
      <c r="FT12" s="177">
        <f t="shared" si="165"/>
        <v>3.010000000000002</v>
      </c>
      <c r="FU12" s="177">
        <f t="shared" si="166"/>
        <v>3.0250000000000021</v>
      </c>
      <c r="FV12" s="177">
        <f t="shared" si="167"/>
        <v>3.0400000000000023</v>
      </c>
      <c r="FW12" s="177">
        <f t="shared" si="168"/>
        <v>3.0550000000000024</v>
      </c>
      <c r="FX12" s="177">
        <f t="shared" si="169"/>
        <v>3.0700000000000025</v>
      </c>
      <c r="FY12" s="177">
        <f t="shared" si="170"/>
        <v>3.0850000000000026</v>
      </c>
      <c r="FZ12" s="177">
        <f t="shared" si="171"/>
        <v>3.1000000000000028</v>
      </c>
      <c r="GA12" s="177">
        <f t="shared" si="172"/>
        <v>3.1150000000000029</v>
      </c>
      <c r="GB12" s="177">
        <f t="shared" si="173"/>
        <v>3.130000000000003</v>
      </c>
      <c r="GC12" s="177">
        <f t="shared" si="174"/>
        <v>3.1450000000000031</v>
      </c>
      <c r="GD12" s="177">
        <f t="shared" si="175"/>
        <v>3.1600000000000033</v>
      </c>
      <c r="GE12" s="177">
        <f t="shared" si="176"/>
        <v>3.1750000000000034</v>
      </c>
      <c r="GF12" s="177">
        <f t="shared" si="177"/>
        <v>3.1900000000000035</v>
      </c>
      <c r="GG12" s="177">
        <f t="shared" si="178"/>
        <v>3.2050000000000036</v>
      </c>
      <c r="GH12" s="177">
        <f t="shared" si="179"/>
        <v>3.2200000000000037</v>
      </c>
      <c r="GI12" s="177">
        <f t="shared" si="180"/>
        <v>3.2350000000000039</v>
      </c>
      <c r="GJ12" s="177">
        <f t="shared" si="181"/>
        <v>3.250000000000004</v>
      </c>
      <c r="GK12" s="177">
        <f t="shared" si="182"/>
        <v>3.2650000000000041</v>
      </c>
      <c r="GL12" s="177">
        <f t="shared" si="183"/>
        <v>3.2800000000000042</v>
      </c>
      <c r="GM12" s="177">
        <f t="shared" si="184"/>
        <v>3.2950000000000044</v>
      </c>
      <c r="GN12" s="177">
        <f t="shared" si="185"/>
        <v>3.3100000000000045</v>
      </c>
      <c r="GO12" s="177">
        <f t="shared" si="186"/>
        <v>3.3250000000000046</v>
      </c>
      <c r="GP12" s="177">
        <f t="shared" si="187"/>
        <v>3.3400000000000047</v>
      </c>
      <c r="GQ12" s="177">
        <f t="shared" si="188"/>
        <v>3.3550000000000049</v>
      </c>
      <c r="GR12" s="177">
        <f t="shared" si="189"/>
        <v>3.370000000000005</v>
      </c>
      <c r="GS12" s="177">
        <f t="shared" si="190"/>
        <v>3.3850000000000051</v>
      </c>
      <c r="GT12" s="177">
        <f t="shared" si="191"/>
        <v>3.4000000000000052</v>
      </c>
      <c r="GU12" s="177">
        <f t="shared" si="192"/>
        <v>3.4150000000000054</v>
      </c>
      <c r="GV12" s="177">
        <f t="shared" si="193"/>
        <v>3.4300000000000055</v>
      </c>
      <c r="GW12" s="177">
        <f t="shared" si="194"/>
        <v>3.4450000000000056</v>
      </c>
      <c r="GX12" s="177">
        <f t="shared" si="195"/>
        <v>3.4600000000000057</v>
      </c>
      <c r="GY12" s="177">
        <f t="shared" si="196"/>
        <v>3.4750000000000059</v>
      </c>
      <c r="GZ12" s="177">
        <f t="shared" si="197"/>
        <v>3.490000000000006</v>
      </c>
      <c r="HA12" s="177">
        <f t="shared" si="198"/>
        <v>3.5050000000000061</v>
      </c>
      <c r="HB12" s="177">
        <f t="shared" si="199"/>
        <v>3.5200000000000062</v>
      </c>
      <c r="HC12" s="177">
        <f t="shared" si="200"/>
        <v>3.5350000000000064</v>
      </c>
      <c r="HD12" s="177">
        <f t="shared" si="201"/>
        <v>3.5500000000000065</v>
      </c>
      <c r="HE12" s="177">
        <f t="shared" si="202"/>
        <v>3.5650000000000066</v>
      </c>
      <c r="HF12" s="177">
        <f t="shared" si="203"/>
        <v>3.5800000000000067</v>
      </c>
      <c r="HG12" s="177">
        <f t="shared" si="204"/>
        <v>3.5950000000000069</v>
      </c>
      <c r="HH12" s="177">
        <f t="shared" si="205"/>
        <v>3.610000000000007</v>
      </c>
      <c r="HI12" s="177">
        <f t="shared" si="206"/>
        <v>3.6250000000000071</v>
      </c>
      <c r="HJ12" s="177">
        <f t="shared" si="207"/>
        <v>3.6400000000000072</v>
      </c>
      <c r="HK12" s="177">
        <f t="shared" si="208"/>
        <v>3.6550000000000074</v>
      </c>
      <c r="HL12" s="177">
        <f t="shared" si="209"/>
        <v>3.6700000000000075</v>
      </c>
      <c r="HM12" s="177">
        <f t="shared" si="210"/>
        <v>3.6850000000000076</v>
      </c>
      <c r="HN12" s="177">
        <f t="shared" si="211"/>
        <v>3.7000000000000077</v>
      </c>
      <c r="HO12" s="177">
        <f t="shared" si="212"/>
        <v>3.7150000000000079</v>
      </c>
      <c r="HP12" s="177">
        <f t="shared" si="213"/>
        <v>3.730000000000008</v>
      </c>
      <c r="HQ12" s="177">
        <f t="shared" si="214"/>
        <v>3.7450000000000081</v>
      </c>
      <c r="HR12" s="177">
        <f t="shared" si="215"/>
        <v>3.7600000000000082</v>
      </c>
      <c r="HS12" s="177">
        <f t="shared" si="216"/>
        <v>3.7750000000000083</v>
      </c>
      <c r="HT12" s="177">
        <f t="shared" si="217"/>
        <v>3.7900000000000085</v>
      </c>
      <c r="HU12" s="177">
        <f t="shared" si="218"/>
        <v>3.8050000000000086</v>
      </c>
      <c r="HV12" s="177">
        <f t="shared" si="219"/>
        <v>3.8200000000000087</v>
      </c>
      <c r="HW12" s="177">
        <f t="shared" si="220"/>
        <v>3.8350000000000088</v>
      </c>
      <c r="HX12" s="177">
        <f t="shared" si="221"/>
        <v>3.850000000000009</v>
      </c>
      <c r="HY12" s="177">
        <f t="shared" si="222"/>
        <v>3.8650000000000091</v>
      </c>
      <c r="HZ12" s="177">
        <f t="shared" si="223"/>
        <v>3.8800000000000092</v>
      </c>
      <c r="IA12" s="177">
        <f t="shared" si="30"/>
        <v>3.8950000000000093</v>
      </c>
      <c r="IB12" s="177">
        <f t="shared" si="9"/>
        <v>3.9100000000000095</v>
      </c>
      <c r="IC12" s="177">
        <f t="shared" si="9"/>
        <v>3.9250000000000096</v>
      </c>
      <c r="ID12" s="177">
        <f t="shared" si="9"/>
        <v>3.9400000000000097</v>
      </c>
      <c r="IE12" s="177">
        <f t="shared" si="9"/>
        <v>3.9550000000000098</v>
      </c>
      <c r="IF12" s="177">
        <f t="shared" si="9"/>
        <v>3.97000000000001</v>
      </c>
      <c r="IG12" s="177">
        <f t="shared" si="9"/>
        <v>3.9850000000000101</v>
      </c>
      <c r="IH12" s="192">
        <f t="shared" si="10"/>
        <v>3.9990000000000001</v>
      </c>
      <c r="II12" s="193">
        <f t="shared" si="11"/>
        <v>0</v>
      </c>
      <c r="IJ12" s="193">
        <f t="shared" si="224"/>
        <v>6.2104005267802349E-11</v>
      </c>
      <c r="IK12" s="193">
        <f t="shared" si="224"/>
        <v>7.4079692946433018E-9</v>
      </c>
      <c r="IL12" s="193">
        <f t="shared" si="224"/>
        <v>1.1791050232368555E-7</v>
      </c>
      <c r="IM12" s="193">
        <f t="shared" ref="IM12:KT16" si="231">IF(ISNONTEXT($X12),IF($N12="R",_xlfn.BETA.DIST(AT12,$T12,$U12,FALSE,$G12,$I12),_xlfn.BETA.DIST(AT12,$U12,$T12,FALSE,$G12,$I12)),NA())</f>
        <v>8.2258631210809641E-7</v>
      </c>
      <c r="IN12" s="193">
        <f t="shared" si="231"/>
        <v>3.6513303723084565E-6</v>
      </c>
      <c r="IO12" s="193">
        <f t="shared" si="231"/>
        <v>1.2174734859788971E-5</v>
      </c>
      <c r="IP12" s="193">
        <f t="shared" si="231"/>
        <v>3.3316943049412145E-5</v>
      </c>
      <c r="IQ12" s="193">
        <f t="shared" si="231"/>
        <v>7.8890307897168954E-5</v>
      </c>
      <c r="IR12" s="193">
        <f t="shared" si="231"/>
        <v>1.6724041932747699E-4</v>
      </c>
      <c r="IS12" s="193">
        <f t="shared" si="231"/>
        <v>3.2488297514951346E-4</v>
      </c>
      <c r="IT12" s="193">
        <f t="shared" si="231"/>
        <v>5.8801796505237951E-4</v>
      </c>
      <c r="IU12" s="193">
        <f t="shared" si="231"/>
        <v>1.0038184005583717E-3</v>
      </c>
      <c r="IV12" s="193">
        <f t="shared" si="231"/>
        <v>1.6314076629435712E-3</v>
      </c>
      <c r="IW12" s="193">
        <f t="shared" si="231"/>
        <v>2.5424592979197522E-3</v>
      </c>
      <c r="IX12" s="193">
        <f t="shared" si="231"/>
        <v>3.8213740605208581E-3</v>
      </c>
      <c r="IY12" s="193">
        <f t="shared" si="231"/>
        <v>5.5650098963212326E-3</v>
      </c>
      <c r="IZ12" s="193">
        <f t="shared" si="231"/>
        <v>7.8819603555072767E-3</v>
      </c>
      <c r="JA12" s="193">
        <f t="shared" si="231"/>
        <v>1.0891394970268796E-2</v>
      </c>
      <c r="JB12" s="193">
        <f t="shared" si="231"/>
        <v>1.4721490908593614E-2</v>
      </c>
      <c r="JC12" s="193">
        <f t="shared" si="231"/>
        <v>1.9507498462193684E-2</v>
      </c>
      <c r="JD12" s="193">
        <f t="shared" si="231"/>
        <v>2.5389493498781682E-2</v>
      </c>
      <c r="JE12" s="193">
        <f t="shared" si="231"/>
        <v>3.2509877896503517E-2</v>
      </c>
      <c r="JF12" s="193">
        <f t="shared" si="231"/>
        <v>4.1010694262937922E-2</v>
      </c>
      <c r="JG12" s="193">
        <f t="shared" si="231"/>
        <v>5.1030824076356819E-2</v>
      </c>
      <c r="JH12" s="193">
        <f t="shared" si="231"/>
        <v>6.2703138978767267E-2</v>
      </c>
      <c r="JI12" s="193">
        <f t="shared" si="231"/>
        <v>7.6151673540208006E-2</v>
      </c>
      <c r="JJ12" s="193">
        <f t="shared" si="231"/>
        <v>9.1488884665393969E-2</v>
      </c>
      <c r="JK12" s="193">
        <f t="shared" si="231"/>
        <v>0.10881305820114739</v>
      </c>
      <c r="JL12" s="193">
        <f t="shared" si="231"/>
        <v>0.12820591750144508</v>
      </c>
      <c r="JM12" s="193">
        <f t="shared" si="231"/>
        <v>0.1497304819854611</v>
      </c>
      <c r="JN12" s="193">
        <f t="shared" si="231"/>
        <v>0.1734292163397437</v>
      </c>
      <c r="JO12" s="193">
        <f t="shared" si="231"/>
        <v>0.19932250320919784</v>
      </c>
      <c r="JP12" s="193">
        <f t="shared" si="231"/>
        <v>0.22740746421365601</v>
      </c>
      <c r="JQ12" s="193">
        <f t="shared" si="231"/>
        <v>0.25765714611637131</v>
      </c>
      <c r="JR12" s="193">
        <f t="shared" si="231"/>
        <v>0.29002008113329042</v>
      </c>
      <c r="JS12" s="193">
        <f t="shared" si="231"/>
        <v>0.32442022285907829</v>
      </c>
      <c r="JT12" s="193">
        <f t="shared" si="231"/>
        <v>0.36075725222532018</v>
      </c>
      <c r="JU12" s="193">
        <f t="shared" si="231"/>
        <v>0.39890724140236911</v>
      </c>
      <c r="JV12" s="193">
        <f t="shared" si="231"/>
        <v>0.43872365769075672</v>
      </c>
      <c r="JW12" s="193">
        <f t="shared" si="231"/>
        <v>0.48003868428141033</v>
      </c>
      <c r="JX12" s="193">
        <f t="shared" si="231"/>
        <v>0.52266483033675437</v>
      </c>
      <c r="JY12" s="193">
        <f t="shared" si="231"/>
        <v>0.56639679917954122</v>
      </c>
      <c r="JZ12" s="193">
        <f t="shared" si="231"/>
        <v>0.61101358047888998</v>
      </c>
      <c r="KA12" s="193">
        <f t="shared" si="231"/>
        <v>0.65628073018477295</v>
      </c>
      <c r="KB12" s="193">
        <f t="shared" si="231"/>
        <v>0.70195280056153131</v>
      </c>
      <c r="KC12" s="193">
        <f t="shared" si="231"/>
        <v>0.74777588197528866</v>
      </c>
      <c r="KD12" s="193">
        <f t="shared" si="231"/>
        <v>0.79349021805764919</v>
      </c>
      <c r="KE12" s="193">
        <f t="shared" si="231"/>
        <v>0.83883285644931183</v>
      </c>
      <c r="KF12" s="193">
        <f t="shared" si="231"/>
        <v>0.88354029846718685</v>
      </c>
      <c r="KG12" s="193">
        <f t="shared" si="231"/>
        <v>0.92735111267755588</v>
      </c>
      <c r="KH12" s="193">
        <f t="shared" si="231"/>
        <v>0.97000847943334356</v>
      </c>
      <c r="KI12" s="193">
        <f t="shared" si="231"/>
        <v>1.0112626358815686</v>
      </c>
      <c r="KJ12" s="193">
        <f t="shared" si="231"/>
        <v>1.050873193703034</v>
      </c>
      <c r="KK12" s="193">
        <f t="shared" si="231"/>
        <v>1.0886113048462804</v>
      </c>
      <c r="KL12" s="193">
        <f t="shared" si="231"/>
        <v>1.1242616536996313</v>
      </c>
      <c r="KM12" s="193">
        <f t="shared" si="231"/>
        <v>1.1576242574486224</v>
      </c>
      <c r="KN12" s="193">
        <f t="shared" si="231"/>
        <v>1.1885160597345783</v>
      </c>
      <c r="KO12" s="193">
        <f t="shared" si="231"/>
        <v>1.2167723061100604</v>
      </c>
      <c r="KP12" s="193">
        <f t="shared" si="231"/>
        <v>1.2422476931294077</v>
      </c>
      <c r="KQ12" s="193">
        <f t="shared" si="231"/>
        <v>1.2648172861727132</v>
      </c>
      <c r="KR12" s="193">
        <f t="shared" si="231"/>
        <v>1.2843772042393868</v>
      </c>
      <c r="KS12" s="193">
        <f t="shared" si="231"/>
        <v>1.3008450729276653</v>
      </c>
      <c r="KT12" s="193">
        <f t="shared" si="231"/>
        <v>1.3141602496088343</v>
      </c>
      <c r="KU12" s="193">
        <f t="shared" si="31"/>
        <v>1.3242838273841555</v>
      </c>
      <c r="KV12" s="193">
        <f t="shared" si="225"/>
        <v>1.3311984267580346</v>
      </c>
      <c r="KW12" s="193">
        <f t="shared" si="225"/>
        <v>1.3349077860571417</v>
      </c>
      <c r="KX12" s="193">
        <f t="shared" si="225"/>
        <v>1.3354361634607572</v>
      </c>
      <c r="KY12" s="193">
        <f t="shared" ref="KY12:NF16" si="232">IF(ISNONTEXT($X12),IF($N12="R",_xlfn.BETA.DIST(DF12,$T12,$U12,FALSE,$G12,$I12),_xlfn.BETA.DIST(DF12,$U12,$T12,FALSE,$G12,$I12)),NA())</f>
        <v>1.3328275650757158</v>
      </c>
      <c r="KZ12" s="193">
        <f t="shared" si="232"/>
        <v>1.3271448147871874</v>
      </c>
      <c r="LA12" s="193">
        <f t="shared" si="232"/>
        <v>1.318468482645113</v>
      </c>
      <c r="LB12" s="193">
        <f t="shared" si="232"/>
        <v>1.3068956893098747</v>
      </c>
      <c r="LC12" s="193">
        <f t="shared" si="232"/>
        <v>1.2925388045872785</v>
      </c>
      <c r="LD12" s="193">
        <f t="shared" si="232"/>
        <v>1.2755240583425109</v>
      </c>
      <c r="LE12" s="193">
        <f t="shared" si="232"/>
        <v>1.2559900821081666</v>
      </c>
      <c r="LF12" s="193">
        <f t="shared" si="232"/>
        <v>1.2340863995076152</v>
      </c>
      <c r="LG12" s="193">
        <f t="shared" si="232"/>
        <v>1.2099718832184121</v>
      </c>
      <c r="LH12" s="193">
        <f t="shared" si="232"/>
        <v>1.1838131956191607</v>
      </c>
      <c r="LI12" s="193">
        <f t="shared" si="232"/>
        <v>1.1557832295162009</v>
      </c>
      <c r="LJ12" s="193">
        <f t="shared" si="232"/>
        <v>1.1260595644534792</v>
      </c>
      <c r="LK12" s="193">
        <f t="shared" si="232"/>
        <v>1.0948229530901179</v>
      </c>
      <c r="LL12" s="193">
        <f t="shared" si="232"/>
        <v>1.0622558510059161</v>
      </c>
      <c r="LM12" s="193">
        <f t="shared" si="232"/>
        <v>1.0285410020854375</v>
      </c>
      <c r="LN12" s="193">
        <f t="shared" si="232"/>
        <v>0.99386009035640255</v>
      </c>
      <c r="LO12" s="193">
        <f t="shared" si="232"/>
        <v>0.95839246783702148</v>
      </c>
      <c r="LP12" s="193">
        <f t="shared" si="232"/>
        <v>0.92231396659835108</v>
      </c>
      <c r="LQ12" s="193">
        <f t="shared" si="232"/>
        <v>0.88579580188910301</v>
      </c>
      <c r="LR12" s="193">
        <f t="shared" si="232"/>
        <v>0.84900357181835107</v>
      </c>
      <c r="LS12" s="193">
        <f t="shared" si="232"/>
        <v>0.81209635776143241</v>
      </c>
      <c r="LT12" s="193">
        <f t="shared" si="232"/>
        <v>0.77522592836001947</v>
      </c>
      <c r="LU12" s="193">
        <f t="shared" si="232"/>
        <v>0.73853604874167444</v>
      </c>
      <c r="LV12" s="193">
        <f t="shared" si="232"/>
        <v>0.70216189539816332</v>
      </c>
      <c r="LW12" s="193">
        <f t="shared" si="232"/>
        <v>0.66622957604533994</v>
      </c>
      <c r="LX12" s="193">
        <f t="shared" si="232"/>
        <v>0.63085575274871963</v>
      </c>
      <c r="LY12" s="193">
        <f t="shared" si="232"/>
        <v>0.59614736564473758</v>
      </c>
      <c r="LZ12" s="193">
        <f t="shared" si="232"/>
        <v>0.56220145372350405</v>
      </c>
      <c r="MA12" s="193">
        <f t="shared" si="232"/>
        <v>0.52910506836861559</v>
      </c>
      <c r="MB12" s="193">
        <f t="shared" si="232"/>
        <v>0.49693527467576021</v>
      </c>
      <c r="MC12" s="193">
        <f t="shared" si="232"/>
        <v>0.465759234995828</v>
      </c>
      <c r="MD12" s="193">
        <f t="shared" si="232"/>
        <v>0.43563436867001282</v>
      </c>
      <c r="ME12" s="193">
        <f t="shared" si="232"/>
        <v>0.40660858154297297</v>
      </c>
      <c r="MF12" s="193">
        <f t="shared" si="232"/>
        <v>0.37872055855325465</v>
      </c>
      <c r="MG12" s="193">
        <f t="shared" si="232"/>
        <v>0.35200011250492103</v>
      </c>
      <c r="MH12" s="193">
        <f t="shared" si="232"/>
        <v>0.32646858201666529</v>
      </c>
      <c r="MI12" s="193">
        <f t="shared" si="232"/>
        <v>0.30213927161993387</v>
      </c>
      <c r="MJ12" s="193">
        <f t="shared" si="232"/>
        <v>0.27901792703047096</v>
      </c>
      <c r="MK12" s="193">
        <f t="shared" si="232"/>
        <v>0.25710323874228475</v>
      </c>
      <c r="ML12" s="193">
        <f t="shared" si="232"/>
        <v>0.23638736728309509</v>
      </c>
      <c r="MM12" s="193">
        <f t="shared" si="232"/>
        <v>0.21685648371917457</v>
      </c>
      <c r="MN12" s="193">
        <f t="shared" si="232"/>
        <v>0.19849131929830288</v>
      </c>
      <c r="MO12" s="193">
        <f t="shared" si="232"/>
        <v>0.18126771846533804</v>
      </c>
      <c r="MP12" s="193">
        <f t="shared" si="232"/>
        <v>0.16515718986858929</v>
      </c>
      <c r="MQ12" s="193">
        <f t="shared" si="232"/>
        <v>0.15012745038979158</v>
      </c>
      <c r="MR12" s="193">
        <f t="shared" si="232"/>
        <v>0.13614295766915377</v>
      </c>
      <c r="MS12" s="193">
        <f t="shared" si="232"/>
        <v>0.12316542705297456</v>
      </c>
      <c r="MT12" s="193">
        <f t="shared" si="232"/>
        <v>0.11115432935829167</v>
      </c>
      <c r="MU12" s="193">
        <f t="shared" si="232"/>
        <v>0.10006736632084418</v>
      </c>
      <c r="MV12" s="193">
        <f t="shared" si="232"/>
        <v>8.9860921063523211E-2</v>
      </c>
      <c r="MW12" s="193">
        <f t="shared" si="232"/>
        <v>8.0490481387172991E-2</v>
      </c>
      <c r="MX12" s="193">
        <f t="shared" si="232"/>
        <v>7.1911034139165067E-2</v>
      </c>
      <c r="MY12" s="193">
        <f t="shared" si="232"/>
        <v>6.4077429353238971E-2</v>
      </c>
      <c r="MZ12" s="193">
        <f t="shared" si="232"/>
        <v>5.6944713272713186E-2</v>
      </c>
      <c r="NA12" s="193">
        <f t="shared" si="232"/>
        <v>5.0468429765009315E-2</v>
      </c>
      <c r="NB12" s="193">
        <f t="shared" si="232"/>
        <v>4.4604890005504973E-2</v>
      </c>
      <c r="NC12" s="193">
        <f t="shared" si="232"/>
        <v>3.9311410650764315E-2</v>
      </c>
      <c r="ND12" s="193">
        <f t="shared" si="232"/>
        <v>3.4546521033255832E-2</v>
      </c>
      <c r="NE12" s="193">
        <f t="shared" si="232"/>
        <v>3.0270140190425513E-2</v>
      </c>
      <c r="NF12" s="193">
        <f t="shared" si="232"/>
        <v>2.6443724789539044E-2</v>
      </c>
      <c r="NG12" s="193">
        <f t="shared" si="32"/>
        <v>2.3030389225624157E-2</v>
      </c>
      <c r="NH12" s="193">
        <f t="shared" si="226"/>
        <v>1.9994999353116029E-2</v>
      </c>
      <c r="NI12" s="193">
        <f t="shared" si="226"/>
        <v>1.7304241462837888E-2</v>
      </c>
      <c r="NJ12" s="193">
        <f t="shared" si="226"/>
        <v>1.4926668235512586E-2</v>
      </c>
      <c r="NK12" s="193">
        <f t="shared" ref="NK12:PR16" si="233">IF(ISNONTEXT($X12),IF($N12="R",_xlfn.BETA.DIST(FR12,$T12,$U12,FALSE,$G12,$I12),_xlfn.BETA.DIST(FR12,$U12,$T12,FALSE,$G12,$I12)),NA())</f>
        <v>1.2832723492177631E-2</v>
      </c>
      <c r="NL12" s="193">
        <f t="shared" si="233"/>
        <v>1.0994747622077181E-2</v>
      </c>
      <c r="NM12" s="193">
        <f t="shared" si="233"/>
        <v>9.3869656014751741E-3</v>
      </c>
      <c r="NN12" s="193">
        <f t="shared" si="233"/>
        <v>7.985459524238776E-3</v>
      </c>
      <c r="NO12" s="193">
        <f t="shared" si="233"/>
        <v>6.7681275490362536E-3</v>
      </c>
      <c r="NP12" s="193">
        <f t="shared" si="233"/>
        <v>5.7146311307598044E-3</v>
      </c>
      <c r="NQ12" s="193">
        <f t="shared" si="233"/>
        <v>4.806332347610554E-3</v>
      </c>
      <c r="NR12" s="193">
        <f t="shared" si="233"/>
        <v>4.0262230625219934E-3</v>
      </c>
      <c r="NS12" s="193">
        <f t="shared" si="233"/>
        <v>3.3588475706303775E-3</v>
      </c>
      <c r="NT12" s="193">
        <f t="shared" si="233"/>
        <v>2.7902202856975315E-3</v>
      </c>
      <c r="NU12" s="193">
        <f t="shared" si="233"/>
        <v>2.3077399100934729E-3</v>
      </c>
      <c r="NV12" s="193">
        <f t="shared" si="233"/>
        <v>1.9001014174239164E-3</v>
      </c>
      <c r="NW12" s="193">
        <f t="shared" si="233"/>
        <v>1.5572070563218356E-3</v>
      </c>
      <c r="NX12" s="193">
        <f t="shared" si="233"/>
        <v>1.27007746037901E-3</v>
      </c>
      <c r="NY12" s="193">
        <f t="shared" si="233"/>
        <v>1.0307638246041242E-3</v>
      </c>
      <c r="NZ12" s="193">
        <f t="shared" si="233"/>
        <v>8.3226198493920251E-4</v>
      </c>
      <c r="OA12" s="193">
        <f t="shared" si="233"/>
        <v>6.6842911586142712E-4</v>
      </c>
      <c r="OB12" s="193">
        <f t="shared" si="233"/>
        <v>5.3390364338398927E-4</v>
      </c>
      <c r="OC12" s="193">
        <f t="shared" si="233"/>
        <v>4.2402885810585836E-4</v>
      </c>
      <c r="OD12" s="193">
        <f t="shared" si="233"/>
        <v>3.3478060642011396E-4</v>
      </c>
      <c r="OE12" s="193">
        <f t="shared" si="233"/>
        <v>2.6269933845954324E-4</v>
      </c>
      <c r="OF12" s="193">
        <f t="shared" si="233"/>
        <v>2.0482669953807197E-4</v>
      </c>
      <c r="OG12" s="193">
        <f t="shared" si="233"/>
        <v>1.5864676825816403E-4</v>
      </c>
      <c r="OH12" s="193">
        <f t="shared" si="233"/>
        <v>1.2203196944511401E-4</v>
      </c>
      <c r="OI12" s="193">
        <f t="shared" si="233"/>
        <v>9.3193623821691068E-5</v>
      </c>
      <c r="OJ12" s="193">
        <f t="shared" si="233"/>
        <v>7.0637038880646771E-5</v>
      </c>
      <c r="OK12" s="193">
        <f t="shared" si="233"/>
        <v>5.3120996636493283E-5</v>
      </c>
      <c r="OL12" s="193">
        <f t="shared" si="233"/>
        <v>3.9621453603241569E-5</v>
      </c>
      <c r="OM12" s="193">
        <f t="shared" si="233"/>
        <v>2.929923610115793E-5</v>
      </c>
      <c r="ON12" s="193">
        <f t="shared" si="233"/>
        <v>2.1471489396230228E-5</v>
      </c>
      <c r="OO12" s="193">
        <f t="shared" si="233"/>
        <v>1.5586621694190766E-5</v>
      </c>
      <c r="OP12" s="193">
        <f t="shared" si="233"/>
        <v>1.1202473055854658E-5</v>
      </c>
      <c r="OQ12" s="193">
        <f t="shared" si="233"/>
        <v>7.9674342338490583E-6</v>
      </c>
      <c r="OR12" s="193">
        <f t="shared" si="233"/>
        <v>5.6042405820790719E-6</v>
      </c>
      <c r="OS12" s="193">
        <f t="shared" si="233"/>
        <v>3.896170871242874E-6</v>
      </c>
      <c r="OT12" s="193">
        <f t="shared" si="233"/>
        <v>2.6753893663415737E-6</v>
      </c>
      <c r="OU12" s="193">
        <f t="shared" si="233"/>
        <v>1.8131812058311472E-6</v>
      </c>
      <c r="OV12" s="193">
        <f t="shared" si="233"/>
        <v>1.2118453094954483E-6</v>
      </c>
      <c r="OW12" s="193">
        <f t="shared" si="233"/>
        <v>7.9802510864519786E-7</v>
      </c>
      <c r="OX12" s="193">
        <f t="shared" si="233"/>
        <v>5.172747548863265E-7</v>
      </c>
      <c r="OY12" s="193">
        <f t="shared" si="233"/>
        <v>3.2967658846162219E-7</v>
      </c>
      <c r="OZ12" s="193">
        <f t="shared" si="233"/>
        <v>2.0634405475976163E-7</v>
      </c>
      <c r="PA12" s="193">
        <f t="shared" si="233"/>
        <v>1.2666252746403544E-7</v>
      </c>
      <c r="PB12" s="193">
        <f t="shared" si="233"/>
        <v>7.6138269621323932E-8</v>
      </c>
      <c r="PC12" s="193">
        <f t="shared" si="233"/>
        <v>4.4742742327345845E-8</v>
      </c>
      <c r="PD12" s="193">
        <f t="shared" si="233"/>
        <v>2.5655418832360138E-8</v>
      </c>
      <c r="PE12" s="193">
        <f t="shared" si="233"/>
        <v>1.4323003166295128E-8</v>
      </c>
      <c r="PF12" s="193">
        <f t="shared" si="233"/>
        <v>7.7663665367001634E-9</v>
      </c>
      <c r="PG12" s="193">
        <f t="shared" si="233"/>
        <v>4.07853332567862E-9</v>
      </c>
      <c r="PH12" s="193">
        <f t="shared" si="233"/>
        <v>2.0676497711456766E-9</v>
      </c>
      <c r="PI12" s="193">
        <f t="shared" si="233"/>
        <v>1.0080714790430691E-9</v>
      </c>
      <c r="PJ12" s="193">
        <f t="shared" si="233"/>
        <v>4.70564399593594E-10</v>
      </c>
      <c r="PK12" s="193">
        <f t="shared" si="233"/>
        <v>2.0920933475648555E-10</v>
      </c>
      <c r="PL12" s="193">
        <f t="shared" si="233"/>
        <v>8.8035181887813576E-11</v>
      </c>
      <c r="PM12" s="193">
        <f t="shared" si="233"/>
        <v>3.4798429915373262E-11</v>
      </c>
      <c r="PN12" s="193">
        <f t="shared" si="233"/>
        <v>1.2801908485307195E-11</v>
      </c>
      <c r="PO12" s="193">
        <f t="shared" si="233"/>
        <v>4.3333017253801387E-12</v>
      </c>
      <c r="PP12" s="193">
        <f t="shared" si="233"/>
        <v>1.3301688145030626E-12</v>
      </c>
      <c r="PQ12" s="193">
        <f t="shared" si="233"/>
        <v>3.6345591987584387E-13</v>
      </c>
      <c r="PR12" s="193">
        <f t="shared" si="233"/>
        <v>8.6259163676934236E-14</v>
      </c>
      <c r="PS12" s="193">
        <f t="shared" si="33"/>
        <v>1.7200653967726407E-14</v>
      </c>
      <c r="PT12" s="193">
        <f t="shared" si="15"/>
        <v>2.750744564810625E-15</v>
      </c>
      <c r="PU12" s="193">
        <f t="shared" si="15"/>
        <v>3.2953849590127487E-16</v>
      </c>
      <c r="PV12" s="193">
        <f t="shared" si="15"/>
        <v>2.6607182011300393E-17</v>
      </c>
      <c r="PW12" s="193">
        <f t="shared" si="15"/>
        <v>1.2128550989144187E-18</v>
      </c>
      <c r="PX12" s="193">
        <f t="shared" si="15"/>
        <v>2.2394310190569601E-20</v>
      </c>
      <c r="PY12" s="193">
        <f t="shared" si="15"/>
        <v>7.9479076346357194E-23</v>
      </c>
      <c r="PZ12" s="193">
        <f t="shared" si="15"/>
        <v>5.0251389522689005E-27</v>
      </c>
      <c r="QA12" s="193">
        <f t="shared" si="15"/>
        <v>1.7786699194029269E-43</v>
      </c>
    </row>
    <row r="13" spans="1:444" x14ac:dyDescent="0.45">
      <c r="A13" s="276" t="s">
        <v>790</v>
      </c>
      <c r="B13" s="277">
        <f>IF(OR($T13="",$U13=""),"",ROUND(_xlfn.BETA.INV(ABS(VLOOKUP($Z$1,VLookups!$A$30:$B$31,2,FALSE)-B$2),IF($N13="L",$U13,$T13),IF($N13="L",$T13,$U13),$G13,$I13),0))</f>
        <v>10</v>
      </c>
      <c r="C13" s="287">
        <f t="shared" si="24"/>
        <v>46605</v>
      </c>
      <c r="D13" s="288">
        <f t="shared" si="25"/>
        <v>46618</v>
      </c>
      <c r="E13" s="134">
        <v>-0.2</v>
      </c>
      <c r="F13" s="279"/>
      <c r="G13" s="280">
        <f t="shared" si="16"/>
        <v>8</v>
      </c>
      <c r="H13" s="281">
        <v>10</v>
      </c>
      <c r="I13" s="280">
        <f t="shared" si="17"/>
        <v>12</v>
      </c>
      <c r="J13" s="279"/>
      <c r="K13" s="135">
        <v>0.2</v>
      </c>
      <c r="L13" s="110">
        <f t="shared" si="18"/>
        <v>1</v>
      </c>
      <c r="M13" s="21">
        <f t="shared" si="19"/>
        <v>50</v>
      </c>
      <c r="N13" s="22" t="str">
        <f t="shared" si="20"/>
        <v>EQ</v>
      </c>
      <c r="O13" s="23" t="str">
        <f>IF(M13="","",IF(OR($M13&lt;Skew!$B$3,$M13=Skew!$B$3),IF($M13&gt;Skew!$C$3,Skew!$A$3,IF($M13&gt;Skew!$C$4,Skew!$A$4,IF($M13&gt;Skew!$C$5,Skew!$A$5,IF($M13&gt;Skew!$C$6,Skew!$A$6,IF($M13&gt;Skew!$C$7,Skew!$A$7,IF($M13&gt;Skew!$C$8,Skew!$A$8,IF($M13&gt;Skew!$C$9,Skew!$A$9,IF($M13&gt;Skew!$C$10,Skew!$A$10,IF($M13&gt;Skew!$C$11,Skew!$A$11,IF($M13&gt;Skew!$C$12,Skew!$A$12,IF($M13&gt;Skew!$C$13,Skew!$A$13,IF($M13&gt;Skew!$C$14,Skew!$A$14,IF($M13&gt;Skew!$C$15,Skew!$A$15,IF($M13&gt;Skew!$C$16,Skew!$A$16,Skew!$A$17)
)))))))))))))))</f>
        <v>No skew</v>
      </c>
      <c r="P13" s="22">
        <f>IF(M13="","",MATCH(O13,Skew!$A$3:$A$17,0))</f>
        <v>1</v>
      </c>
      <c r="Q13" s="22">
        <f t="shared" si="0"/>
        <v>10</v>
      </c>
      <c r="R13" s="24" t="s">
        <v>49</v>
      </c>
      <c r="S13" s="22">
        <f>IF(OR(M13="",R13=""),"",MATCH(R13,Confidence!$A$3:$A$12,0))</f>
        <v>3</v>
      </c>
      <c r="T13" s="25">
        <f t="shared" si="1"/>
        <v>10</v>
      </c>
      <c r="U13" s="25">
        <f t="shared" si="2"/>
        <v>10</v>
      </c>
      <c r="V13" s="22"/>
      <c r="W13" s="102">
        <f t="shared" si="3"/>
        <v>10</v>
      </c>
      <c r="X13" s="102">
        <f t="shared" si="4"/>
        <v>0.43640000000000001</v>
      </c>
      <c r="Y13" s="37">
        <f t="shared" si="5"/>
        <v>0.19044496</v>
      </c>
      <c r="Z13" s="115">
        <v>10</v>
      </c>
      <c r="AA13" s="204">
        <f>IF(AND(G13&gt;0,H13&gt;0,I13&gt;0,T13&gt;0,U13&gt;0,Z13&gt;0,NOT(R13="")),ABS(VLOOKUP($Z$1,VLookups!$A$30:$B$31,2,FALSE)-_xlfn.BETA.DIST(Z13,IF(N13="L",U13,T13),IF(N13="L",T13,U13),TRUE,G13,I13)),"")</f>
        <v>0.50000000000000022</v>
      </c>
      <c r="AB13" s="112">
        <f>IF(OR($T13="",$U13=""),"",_xlfn.BETA.INV(ABS(VLOOKUP($Z$1,VLookups!$A$30:$B$31,2,FALSE)-AB$3),IF($N13="L",$U13,$T13),IF($N13="L",$T13,$U13),$G13,$I13))</f>
        <v>10.377668654660908</v>
      </c>
      <c r="AC13" s="113">
        <f>IF(OR($T13="",$U13=""),"",_xlfn.BETA.INV(ABS(VLOOKUP($Z$1,VLookups!$A$30:$B$31,2,FALSE)-AC$3),IF($N13="L",$U13,$T13),IF($N13="L",$T13,$U13),$G13,$I13))</f>
        <v>10.719653881645103</v>
      </c>
      <c r="AD13" s="112">
        <f>IF(OR($T13="",$U13=""),"",_xlfn.BETA.INV(ABS(VLOOKUP($Z$1,VLookups!$A$30:$B$31,2,FALSE)-AD$3),IF($N13="L",$U13,$T13),IF($N13="L",$T13,$U13),$G13,$I13))</f>
        <v>9.4317195207738322</v>
      </c>
      <c r="AE13" s="113">
        <f>IF(OR($T13="",$U13=""),"",_xlfn.BETA.INV(ABS(VLOOKUP($Z$1,VLookups!$A$30:$B$31,2,FALSE)-AE$3),IF($N13="L",$U13,$T13),IF($N13="L",$T13,$U13),$G13,$I13))</f>
        <v>9.6223313453390915</v>
      </c>
      <c r="AF13" s="112">
        <f>IF(OR($T13="",$U13=""),"",_xlfn.BETA.INV(ABS(VLOOKUP($Z$1,VLookups!$A$30:$B$31,2,FALSE)-AF$3),IF($N13="L",$U13,$T13),IF($N13="L",$T13,$U13),$G13,$I13))</f>
        <v>9.7633703271836438</v>
      </c>
      <c r="AG13" s="113">
        <f>IF(OR($T13="",$U13=""),"",_xlfn.BETA.INV(ABS(VLOOKUP($Z$1,VLookups!$A$30:$B$31,2,FALSE)-AG$3),IF($N13="L",$U13,$T13),IF($N13="L",$T13,$U13),$G13,$I13))</f>
        <v>9.8853698958993981</v>
      </c>
      <c r="AH13" s="112">
        <f>IF(OR($T13="",$U13=""),"",_xlfn.BETA.INV(ABS(VLOOKUP($Z$1,VLookups!$A$30:$B$31,2,FALSE)-AH$3),IF($N13="L",$U13,$T13),IF($N13="L",$T13,$U13),$G13,$I13))</f>
        <v>10</v>
      </c>
      <c r="AI13" s="113">
        <f>IF(OR($T13="",$U13=""),"",_xlfn.BETA.INV(ABS(VLOOKUP($Z$1,VLookups!$A$30:$B$31,2,FALSE)-AI$3),IF($N13="L",$U13,$T13),IF($N13="L",$T13,$U13),$G13,$I13))</f>
        <v>10.114630104100602</v>
      </c>
      <c r="AJ13" s="112">
        <f>IF(OR($T13="",$U13=""),"",_xlfn.BETA.INV(ABS(VLOOKUP($Z$1,VLookups!$A$30:$B$31,2,FALSE)-AJ$3),IF($N13="L",$U13,$T13),IF($N13="L",$T13,$U13),$G13,$I13))</f>
        <v>10.236629672816356</v>
      </c>
      <c r="AK13" s="113">
        <f>IF(OR($T13="",$U13=""),"",_xlfn.BETA.INV(ABS(VLOOKUP($Z$1,VLookups!$A$30:$B$31,2,FALSE)-AK$3),IF($N13="L",$U13,$T13),IF($N13="L",$T13,$U13),$G13,$I13))</f>
        <v>10.377668654660908</v>
      </c>
      <c r="AL13" s="112">
        <f>IF(OR($T13="",$U13=""),"",_xlfn.BETA.INV(ABS(VLOOKUP($Z$1,VLookups!$A$30:$B$31,2,FALSE)-AL$3),IF($N13="L",$U13,$T13),IF($N13="L",$T13,$U13),$G13,$I13))</f>
        <v>10.568280479226168</v>
      </c>
      <c r="AM13" s="113">
        <f>IF(OR($T13="",$U13=""),"",_xlfn.BETA.INV(ABS(VLOOKUP($Z$1,VLookups!$A$30:$B$31,2,FALSE)-AM$3),IF($N13="L",$U13,$T13),IF($N13="L",$T13,$U13),$G13,$I13))</f>
        <v>10.984187681941933</v>
      </c>
      <c r="AN13" s="15"/>
      <c r="AO13" s="194">
        <f t="shared" si="21"/>
        <v>0.02</v>
      </c>
      <c r="AP13" s="192">
        <f t="shared" si="22"/>
        <v>8</v>
      </c>
      <c r="AQ13" s="177">
        <f t="shared" ref="AQ13" si="234">IF(ISNONTEXT($AO13),AP13+$AO13,"")</f>
        <v>8.02</v>
      </c>
      <c r="AR13" s="177">
        <f t="shared" si="35"/>
        <v>8.0399999999999991</v>
      </c>
      <c r="AS13" s="177">
        <f t="shared" si="36"/>
        <v>8.0599999999999987</v>
      </c>
      <c r="AT13" s="177">
        <f t="shared" si="37"/>
        <v>8.0799999999999983</v>
      </c>
      <c r="AU13" s="177">
        <f t="shared" si="38"/>
        <v>8.0999999999999979</v>
      </c>
      <c r="AV13" s="177">
        <f t="shared" si="39"/>
        <v>8.1199999999999974</v>
      </c>
      <c r="AW13" s="177">
        <f t="shared" si="40"/>
        <v>8.139999999999997</v>
      </c>
      <c r="AX13" s="177">
        <f t="shared" si="41"/>
        <v>8.1599999999999966</v>
      </c>
      <c r="AY13" s="177">
        <f t="shared" si="42"/>
        <v>8.1799999999999962</v>
      </c>
      <c r="AZ13" s="177">
        <f t="shared" si="43"/>
        <v>8.1999999999999957</v>
      </c>
      <c r="BA13" s="177">
        <f t="shared" si="44"/>
        <v>8.2199999999999953</v>
      </c>
      <c r="BB13" s="177">
        <f t="shared" si="45"/>
        <v>8.2399999999999949</v>
      </c>
      <c r="BC13" s="177">
        <f t="shared" si="46"/>
        <v>8.2599999999999945</v>
      </c>
      <c r="BD13" s="177">
        <f t="shared" si="47"/>
        <v>8.279999999999994</v>
      </c>
      <c r="BE13" s="177">
        <f t="shared" si="48"/>
        <v>8.2999999999999936</v>
      </c>
      <c r="BF13" s="177">
        <f t="shared" si="49"/>
        <v>8.3199999999999932</v>
      </c>
      <c r="BG13" s="177">
        <f t="shared" si="50"/>
        <v>8.3399999999999928</v>
      </c>
      <c r="BH13" s="177">
        <f t="shared" si="51"/>
        <v>8.3599999999999923</v>
      </c>
      <c r="BI13" s="177">
        <f t="shared" si="52"/>
        <v>8.3799999999999919</v>
      </c>
      <c r="BJ13" s="177">
        <f t="shared" si="53"/>
        <v>8.3999999999999915</v>
      </c>
      <c r="BK13" s="177">
        <f t="shared" si="54"/>
        <v>8.419999999999991</v>
      </c>
      <c r="BL13" s="177">
        <f t="shared" si="55"/>
        <v>8.4399999999999906</v>
      </c>
      <c r="BM13" s="177">
        <f t="shared" si="56"/>
        <v>8.4599999999999902</v>
      </c>
      <c r="BN13" s="177">
        <f t="shared" si="57"/>
        <v>8.4799999999999898</v>
      </c>
      <c r="BO13" s="177">
        <f t="shared" si="58"/>
        <v>8.4999999999999893</v>
      </c>
      <c r="BP13" s="177">
        <f t="shared" si="59"/>
        <v>8.5199999999999889</v>
      </c>
      <c r="BQ13" s="177">
        <f t="shared" si="60"/>
        <v>8.5399999999999885</v>
      </c>
      <c r="BR13" s="177">
        <f t="shared" si="61"/>
        <v>8.5599999999999881</v>
      </c>
      <c r="BS13" s="177">
        <f t="shared" si="62"/>
        <v>8.5799999999999876</v>
      </c>
      <c r="BT13" s="177">
        <f t="shared" si="63"/>
        <v>8.5999999999999872</v>
      </c>
      <c r="BU13" s="177">
        <f t="shared" si="64"/>
        <v>8.6199999999999868</v>
      </c>
      <c r="BV13" s="177">
        <f t="shared" si="65"/>
        <v>8.6399999999999864</v>
      </c>
      <c r="BW13" s="177">
        <f t="shared" si="66"/>
        <v>8.6599999999999859</v>
      </c>
      <c r="BX13" s="177">
        <f t="shared" si="67"/>
        <v>8.6799999999999855</v>
      </c>
      <c r="BY13" s="177">
        <f t="shared" si="68"/>
        <v>8.6999999999999851</v>
      </c>
      <c r="BZ13" s="177">
        <f t="shared" si="69"/>
        <v>8.7199999999999847</v>
      </c>
      <c r="CA13" s="177">
        <f t="shared" si="70"/>
        <v>8.7399999999999842</v>
      </c>
      <c r="CB13" s="177">
        <f t="shared" si="71"/>
        <v>8.7599999999999838</v>
      </c>
      <c r="CC13" s="177">
        <f t="shared" si="72"/>
        <v>8.7799999999999834</v>
      </c>
      <c r="CD13" s="177">
        <f t="shared" si="73"/>
        <v>8.7999999999999829</v>
      </c>
      <c r="CE13" s="177">
        <f t="shared" si="74"/>
        <v>8.8199999999999825</v>
      </c>
      <c r="CF13" s="177">
        <f t="shared" si="75"/>
        <v>8.8399999999999821</v>
      </c>
      <c r="CG13" s="177">
        <f t="shared" si="76"/>
        <v>8.8599999999999817</v>
      </c>
      <c r="CH13" s="177">
        <f t="shared" si="77"/>
        <v>8.8799999999999812</v>
      </c>
      <c r="CI13" s="177">
        <f t="shared" si="78"/>
        <v>8.8999999999999808</v>
      </c>
      <c r="CJ13" s="177">
        <f t="shared" si="79"/>
        <v>8.9199999999999804</v>
      </c>
      <c r="CK13" s="177">
        <f t="shared" si="80"/>
        <v>8.93999999999998</v>
      </c>
      <c r="CL13" s="177">
        <f t="shared" si="81"/>
        <v>8.9599999999999795</v>
      </c>
      <c r="CM13" s="177">
        <f t="shared" si="82"/>
        <v>8.9799999999999791</v>
      </c>
      <c r="CN13" s="177">
        <f t="shared" si="83"/>
        <v>8.9999999999999787</v>
      </c>
      <c r="CO13" s="177">
        <f t="shared" si="84"/>
        <v>9.0199999999999783</v>
      </c>
      <c r="CP13" s="177">
        <f t="shared" si="85"/>
        <v>9.0399999999999778</v>
      </c>
      <c r="CQ13" s="177">
        <f t="shared" si="86"/>
        <v>9.0599999999999774</v>
      </c>
      <c r="CR13" s="177">
        <f t="shared" si="87"/>
        <v>9.079999999999977</v>
      </c>
      <c r="CS13" s="177">
        <f t="shared" si="88"/>
        <v>9.0999999999999766</v>
      </c>
      <c r="CT13" s="177">
        <f t="shared" si="89"/>
        <v>9.1199999999999761</v>
      </c>
      <c r="CU13" s="177">
        <f t="shared" si="90"/>
        <v>9.1399999999999757</v>
      </c>
      <c r="CV13" s="177">
        <f t="shared" si="91"/>
        <v>9.1599999999999753</v>
      </c>
      <c r="CW13" s="177">
        <f t="shared" si="92"/>
        <v>9.1799999999999748</v>
      </c>
      <c r="CX13" s="177">
        <f t="shared" si="93"/>
        <v>9.1999999999999744</v>
      </c>
      <c r="CY13" s="177">
        <f t="shared" si="94"/>
        <v>9.219999999999974</v>
      </c>
      <c r="CZ13" s="177">
        <f t="shared" si="95"/>
        <v>9.2399999999999736</v>
      </c>
      <c r="DA13" s="177">
        <f t="shared" si="96"/>
        <v>9.2599999999999731</v>
      </c>
      <c r="DB13" s="177">
        <f t="shared" si="97"/>
        <v>9.2799999999999727</v>
      </c>
      <c r="DC13" s="177">
        <f t="shared" si="28"/>
        <v>9.2999999999999723</v>
      </c>
      <c r="DD13" s="177">
        <f t="shared" si="98"/>
        <v>9.3199999999999719</v>
      </c>
      <c r="DE13" s="177">
        <f t="shared" si="99"/>
        <v>9.3399999999999714</v>
      </c>
      <c r="DF13" s="177">
        <f t="shared" si="100"/>
        <v>9.359999999999971</v>
      </c>
      <c r="DG13" s="177">
        <f t="shared" si="101"/>
        <v>9.3799999999999706</v>
      </c>
      <c r="DH13" s="177">
        <f t="shared" si="102"/>
        <v>9.3999999999999702</v>
      </c>
      <c r="DI13" s="177">
        <f t="shared" si="103"/>
        <v>9.4199999999999697</v>
      </c>
      <c r="DJ13" s="177">
        <f t="shared" si="104"/>
        <v>9.4399999999999693</v>
      </c>
      <c r="DK13" s="177">
        <f t="shared" si="105"/>
        <v>9.4599999999999689</v>
      </c>
      <c r="DL13" s="177">
        <f t="shared" si="106"/>
        <v>9.4799999999999685</v>
      </c>
      <c r="DM13" s="177">
        <f t="shared" si="107"/>
        <v>9.499999999999968</v>
      </c>
      <c r="DN13" s="177">
        <f t="shared" si="108"/>
        <v>9.5199999999999676</v>
      </c>
      <c r="DO13" s="177">
        <f t="shared" si="109"/>
        <v>9.5399999999999672</v>
      </c>
      <c r="DP13" s="177">
        <f t="shared" si="110"/>
        <v>9.5599999999999667</v>
      </c>
      <c r="DQ13" s="177">
        <f t="shared" si="111"/>
        <v>9.5799999999999663</v>
      </c>
      <c r="DR13" s="177">
        <f t="shared" si="112"/>
        <v>9.5999999999999659</v>
      </c>
      <c r="DS13" s="177">
        <f t="shared" si="113"/>
        <v>9.6199999999999655</v>
      </c>
      <c r="DT13" s="177">
        <f t="shared" si="114"/>
        <v>9.639999999999965</v>
      </c>
      <c r="DU13" s="177">
        <f t="shared" si="115"/>
        <v>9.6599999999999646</v>
      </c>
      <c r="DV13" s="177">
        <f t="shared" si="116"/>
        <v>9.6799999999999642</v>
      </c>
      <c r="DW13" s="177">
        <f t="shared" si="117"/>
        <v>9.6999999999999638</v>
      </c>
      <c r="DX13" s="177">
        <f t="shared" si="118"/>
        <v>9.7199999999999633</v>
      </c>
      <c r="DY13" s="177">
        <f t="shared" si="119"/>
        <v>9.7399999999999629</v>
      </c>
      <c r="DZ13" s="177">
        <f t="shared" si="120"/>
        <v>9.7599999999999625</v>
      </c>
      <c r="EA13" s="177">
        <f t="shared" si="121"/>
        <v>9.7799999999999621</v>
      </c>
      <c r="EB13" s="177">
        <f t="shared" si="122"/>
        <v>9.7999999999999616</v>
      </c>
      <c r="EC13" s="177">
        <f t="shared" si="123"/>
        <v>9.8199999999999612</v>
      </c>
      <c r="ED13" s="177">
        <f t="shared" si="124"/>
        <v>9.8399999999999608</v>
      </c>
      <c r="EE13" s="177">
        <f t="shared" si="125"/>
        <v>9.8599999999999604</v>
      </c>
      <c r="EF13" s="177">
        <f t="shared" si="126"/>
        <v>9.8799999999999599</v>
      </c>
      <c r="EG13" s="177">
        <f t="shared" si="127"/>
        <v>9.8999999999999595</v>
      </c>
      <c r="EH13" s="177">
        <f t="shared" si="128"/>
        <v>9.9199999999999591</v>
      </c>
      <c r="EI13" s="177">
        <f t="shared" si="129"/>
        <v>9.9399999999999586</v>
      </c>
      <c r="EJ13" s="177">
        <f t="shared" si="130"/>
        <v>9.9599999999999582</v>
      </c>
      <c r="EK13" s="177">
        <f t="shared" si="131"/>
        <v>9.9799999999999578</v>
      </c>
      <c r="EL13" s="177">
        <f t="shared" si="132"/>
        <v>9.9999999999999574</v>
      </c>
      <c r="EM13" s="177">
        <f t="shared" si="133"/>
        <v>10.019999999999957</v>
      </c>
      <c r="EN13" s="177">
        <f t="shared" si="134"/>
        <v>10.039999999999957</v>
      </c>
      <c r="EO13" s="177">
        <f t="shared" si="135"/>
        <v>10.059999999999956</v>
      </c>
      <c r="EP13" s="177">
        <f t="shared" si="136"/>
        <v>10.079999999999956</v>
      </c>
      <c r="EQ13" s="177">
        <f t="shared" si="137"/>
        <v>10.099999999999955</v>
      </c>
      <c r="ER13" s="177">
        <f t="shared" si="138"/>
        <v>10.119999999999955</v>
      </c>
      <c r="ES13" s="177">
        <f t="shared" si="139"/>
        <v>10.139999999999954</v>
      </c>
      <c r="ET13" s="177">
        <f t="shared" si="140"/>
        <v>10.159999999999954</v>
      </c>
      <c r="EU13" s="177">
        <f t="shared" si="141"/>
        <v>10.179999999999954</v>
      </c>
      <c r="EV13" s="177">
        <f t="shared" si="142"/>
        <v>10.199999999999953</v>
      </c>
      <c r="EW13" s="177">
        <f t="shared" si="143"/>
        <v>10.219999999999953</v>
      </c>
      <c r="EX13" s="177">
        <f t="shared" si="144"/>
        <v>10.239999999999952</v>
      </c>
      <c r="EY13" s="177">
        <f t="shared" si="145"/>
        <v>10.259999999999952</v>
      </c>
      <c r="EZ13" s="177">
        <f t="shared" si="146"/>
        <v>10.279999999999951</v>
      </c>
      <c r="FA13" s="177">
        <f t="shared" si="147"/>
        <v>10.299999999999951</v>
      </c>
      <c r="FB13" s="177">
        <f t="shared" si="148"/>
        <v>10.319999999999951</v>
      </c>
      <c r="FC13" s="177">
        <f t="shared" si="149"/>
        <v>10.33999999999995</v>
      </c>
      <c r="FD13" s="177">
        <f t="shared" si="150"/>
        <v>10.35999999999995</v>
      </c>
      <c r="FE13" s="177">
        <f t="shared" si="151"/>
        <v>10.379999999999949</v>
      </c>
      <c r="FF13" s="177">
        <f t="shared" si="152"/>
        <v>10.399999999999949</v>
      </c>
      <c r="FG13" s="177">
        <f t="shared" si="153"/>
        <v>10.419999999999948</v>
      </c>
      <c r="FH13" s="177">
        <f t="shared" si="154"/>
        <v>10.439999999999948</v>
      </c>
      <c r="FI13" s="177">
        <f t="shared" si="155"/>
        <v>10.459999999999948</v>
      </c>
      <c r="FJ13" s="177">
        <f t="shared" si="156"/>
        <v>10.479999999999947</v>
      </c>
      <c r="FK13" s="177">
        <f t="shared" si="157"/>
        <v>10.499999999999947</v>
      </c>
      <c r="FL13" s="177">
        <f t="shared" si="158"/>
        <v>10.519999999999946</v>
      </c>
      <c r="FM13" s="177">
        <f t="shared" si="159"/>
        <v>10.539999999999946</v>
      </c>
      <c r="FN13" s="177">
        <f t="shared" si="160"/>
        <v>10.559999999999945</v>
      </c>
      <c r="FO13" s="177">
        <f t="shared" si="29"/>
        <v>10.579999999999945</v>
      </c>
      <c r="FP13" s="177">
        <f t="shared" si="161"/>
        <v>10.599999999999945</v>
      </c>
      <c r="FQ13" s="177">
        <f t="shared" si="162"/>
        <v>10.619999999999944</v>
      </c>
      <c r="FR13" s="177">
        <f t="shared" si="163"/>
        <v>10.639999999999944</v>
      </c>
      <c r="FS13" s="177">
        <f t="shared" si="164"/>
        <v>10.659999999999943</v>
      </c>
      <c r="FT13" s="177">
        <f t="shared" si="165"/>
        <v>10.679999999999943</v>
      </c>
      <c r="FU13" s="177">
        <f t="shared" si="166"/>
        <v>10.699999999999942</v>
      </c>
      <c r="FV13" s="177">
        <f t="shared" si="167"/>
        <v>10.719999999999942</v>
      </c>
      <c r="FW13" s="177">
        <f t="shared" si="168"/>
        <v>10.739999999999942</v>
      </c>
      <c r="FX13" s="177">
        <f t="shared" si="169"/>
        <v>10.759999999999941</v>
      </c>
      <c r="FY13" s="177">
        <f t="shared" si="170"/>
        <v>10.779999999999941</v>
      </c>
      <c r="FZ13" s="177">
        <f t="shared" si="171"/>
        <v>10.79999999999994</v>
      </c>
      <c r="GA13" s="177">
        <f t="shared" si="172"/>
        <v>10.81999999999994</v>
      </c>
      <c r="GB13" s="177">
        <f t="shared" si="173"/>
        <v>10.839999999999939</v>
      </c>
      <c r="GC13" s="177">
        <f t="shared" si="174"/>
        <v>10.859999999999939</v>
      </c>
      <c r="GD13" s="177">
        <f t="shared" si="175"/>
        <v>10.879999999999939</v>
      </c>
      <c r="GE13" s="177">
        <f t="shared" si="176"/>
        <v>10.899999999999938</v>
      </c>
      <c r="GF13" s="177">
        <f t="shared" si="177"/>
        <v>10.919999999999938</v>
      </c>
      <c r="GG13" s="177">
        <f t="shared" si="178"/>
        <v>10.939999999999937</v>
      </c>
      <c r="GH13" s="177">
        <f t="shared" si="179"/>
        <v>10.959999999999937</v>
      </c>
      <c r="GI13" s="177">
        <f t="shared" si="180"/>
        <v>10.979999999999936</v>
      </c>
      <c r="GJ13" s="177">
        <f t="shared" si="181"/>
        <v>10.999999999999936</v>
      </c>
      <c r="GK13" s="177">
        <f t="shared" si="182"/>
        <v>11.019999999999936</v>
      </c>
      <c r="GL13" s="177">
        <f t="shared" si="183"/>
        <v>11.039999999999935</v>
      </c>
      <c r="GM13" s="177">
        <f t="shared" si="184"/>
        <v>11.059999999999935</v>
      </c>
      <c r="GN13" s="177">
        <f t="shared" si="185"/>
        <v>11.079999999999934</v>
      </c>
      <c r="GO13" s="177">
        <f t="shared" si="186"/>
        <v>11.099999999999934</v>
      </c>
      <c r="GP13" s="177">
        <f t="shared" si="187"/>
        <v>11.119999999999933</v>
      </c>
      <c r="GQ13" s="177">
        <f t="shared" si="188"/>
        <v>11.139999999999933</v>
      </c>
      <c r="GR13" s="177">
        <f t="shared" si="189"/>
        <v>11.159999999999933</v>
      </c>
      <c r="GS13" s="177">
        <f t="shared" si="190"/>
        <v>11.179999999999932</v>
      </c>
      <c r="GT13" s="177">
        <f t="shared" si="191"/>
        <v>11.199999999999932</v>
      </c>
      <c r="GU13" s="177">
        <f t="shared" si="192"/>
        <v>11.219999999999931</v>
      </c>
      <c r="GV13" s="177">
        <f t="shared" si="193"/>
        <v>11.239999999999931</v>
      </c>
      <c r="GW13" s="177">
        <f t="shared" si="194"/>
        <v>11.259999999999931</v>
      </c>
      <c r="GX13" s="177">
        <f t="shared" si="195"/>
        <v>11.27999999999993</v>
      </c>
      <c r="GY13" s="177">
        <f t="shared" si="196"/>
        <v>11.29999999999993</v>
      </c>
      <c r="GZ13" s="177">
        <f t="shared" si="197"/>
        <v>11.319999999999929</v>
      </c>
      <c r="HA13" s="177">
        <f t="shared" si="198"/>
        <v>11.339999999999929</v>
      </c>
      <c r="HB13" s="177">
        <f t="shared" si="199"/>
        <v>11.359999999999928</v>
      </c>
      <c r="HC13" s="177">
        <f t="shared" si="200"/>
        <v>11.379999999999928</v>
      </c>
      <c r="HD13" s="177">
        <f t="shared" si="201"/>
        <v>11.399999999999928</v>
      </c>
      <c r="HE13" s="177">
        <f t="shared" si="202"/>
        <v>11.419999999999927</v>
      </c>
      <c r="HF13" s="177">
        <f t="shared" si="203"/>
        <v>11.439999999999927</v>
      </c>
      <c r="HG13" s="177">
        <f t="shared" si="204"/>
        <v>11.459999999999926</v>
      </c>
      <c r="HH13" s="177">
        <f t="shared" si="205"/>
        <v>11.479999999999926</v>
      </c>
      <c r="HI13" s="177">
        <f t="shared" si="206"/>
        <v>11.499999999999925</v>
      </c>
      <c r="HJ13" s="177">
        <f t="shared" si="207"/>
        <v>11.519999999999925</v>
      </c>
      <c r="HK13" s="177">
        <f t="shared" si="208"/>
        <v>11.539999999999925</v>
      </c>
      <c r="HL13" s="177">
        <f t="shared" si="209"/>
        <v>11.559999999999924</v>
      </c>
      <c r="HM13" s="177">
        <f t="shared" si="210"/>
        <v>11.579999999999924</v>
      </c>
      <c r="HN13" s="177">
        <f t="shared" si="211"/>
        <v>11.599999999999923</v>
      </c>
      <c r="HO13" s="177">
        <f t="shared" si="212"/>
        <v>11.619999999999923</v>
      </c>
      <c r="HP13" s="177">
        <f t="shared" si="213"/>
        <v>11.639999999999922</v>
      </c>
      <c r="HQ13" s="177">
        <f t="shared" si="214"/>
        <v>11.659999999999922</v>
      </c>
      <c r="HR13" s="177">
        <f t="shared" si="215"/>
        <v>11.679999999999922</v>
      </c>
      <c r="HS13" s="177">
        <f t="shared" si="216"/>
        <v>11.699999999999921</v>
      </c>
      <c r="HT13" s="177">
        <f t="shared" si="217"/>
        <v>11.719999999999921</v>
      </c>
      <c r="HU13" s="177">
        <f t="shared" si="218"/>
        <v>11.73999999999992</v>
      </c>
      <c r="HV13" s="177">
        <f t="shared" si="219"/>
        <v>11.75999999999992</v>
      </c>
      <c r="HW13" s="177">
        <f t="shared" si="220"/>
        <v>11.779999999999919</v>
      </c>
      <c r="HX13" s="177">
        <f t="shared" si="221"/>
        <v>11.799999999999919</v>
      </c>
      <c r="HY13" s="177">
        <f t="shared" si="222"/>
        <v>11.819999999999919</v>
      </c>
      <c r="HZ13" s="177">
        <f t="shared" si="223"/>
        <v>11.839999999999918</v>
      </c>
      <c r="IA13" s="177">
        <f t="shared" si="30"/>
        <v>11.859999999999918</v>
      </c>
      <c r="IB13" s="177">
        <f t="shared" si="9"/>
        <v>11.879999999999917</v>
      </c>
      <c r="IC13" s="177">
        <f t="shared" si="9"/>
        <v>11.899999999999917</v>
      </c>
      <c r="ID13" s="177">
        <f t="shared" si="9"/>
        <v>11.919999999999916</v>
      </c>
      <c r="IE13" s="177">
        <f t="shared" si="9"/>
        <v>11.939999999999916</v>
      </c>
      <c r="IF13" s="177">
        <f t="shared" si="9"/>
        <v>11.959999999999916</v>
      </c>
      <c r="IG13" s="177">
        <f t="shared" si="9"/>
        <v>11.979999999999915</v>
      </c>
      <c r="IH13" s="192">
        <f t="shared" si="10"/>
        <v>11.999000000000001</v>
      </c>
      <c r="II13" s="193">
        <f t="shared" si="11"/>
        <v>0</v>
      </c>
      <c r="IJ13" s="193">
        <f t="shared" ref="IJ13:IL28" si="235">IF(ISNONTEXT($X13),IF($N13="R",_xlfn.BETA.DIST(AQ13,$T13,$U13,FALSE,$G13,$I13),_xlfn.BETA.DIST(AQ13,$U13,$T13,FALSE,$G13,$I13)),NA())</f>
        <v>4.3116780990965345E-16</v>
      </c>
      <c r="IK13" s="193">
        <f t="shared" si="235"/>
        <v>2.109722407200705E-13</v>
      </c>
      <c r="IL13" s="193">
        <f t="shared" si="235"/>
        <v>7.7491839468095189E-12</v>
      </c>
      <c r="IM13" s="193">
        <f t="shared" si="231"/>
        <v>9.8585536985657058E-11</v>
      </c>
      <c r="IN13" s="193">
        <f t="shared" si="231"/>
        <v>7.0147174654703824E-10</v>
      </c>
      <c r="IO13" s="193">
        <f t="shared" si="231"/>
        <v>3.455775051715345E-9</v>
      </c>
      <c r="IP13" s="193">
        <f t="shared" si="231"/>
        <v>1.3208903986747222E-8</v>
      </c>
      <c r="IQ13" s="193">
        <f t="shared" si="231"/>
        <v>4.1926594046369507E-8</v>
      </c>
      <c r="IR13" s="193">
        <f t="shared" si="231"/>
        <v>1.1546531172220653E-7</v>
      </c>
      <c r="IS13" s="193">
        <f t="shared" si="231"/>
        <v>2.8428310532973271E-7</v>
      </c>
      <c r="IT13" s="193">
        <f t="shared" si="231"/>
        <v>6.3923279261183318E-7</v>
      </c>
      <c r="IU13" s="193">
        <f t="shared" si="231"/>
        <v>1.3335843797989719E-6</v>
      </c>
      <c r="IV13" s="193">
        <f t="shared" si="231"/>
        <v>2.6123614825746564E-6</v>
      </c>
      <c r="IW13" s="193">
        <f t="shared" si="231"/>
        <v>4.8499522326960371E-6</v>
      </c>
      <c r="IX13" s="193">
        <f t="shared" si="231"/>
        <v>8.596774387149132E-6</v>
      </c>
      <c r="IY13" s="193">
        <f t="shared" si="231"/>
        <v>1.4635544790860432E-5</v>
      </c>
      <c r="IZ13" s="193">
        <f t="shared" si="231"/>
        <v>2.4047434039005206E-5</v>
      </c>
      <c r="JA13" s="193">
        <f t="shared" si="231"/>
        <v>3.8288088047443593E-5</v>
      </c>
      <c r="JB13" s="193">
        <f t="shared" si="231"/>
        <v>5.927317957148929E-5</v>
      </c>
      <c r="JC13" s="193">
        <f t="shared" si="231"/>
        <v>8.9472824832089837E-5</v>
      </c>
      <c r="JD13" s="193">
        <f t="shared" si="231"/>
        <v>1.3201387333596878E-4</v>
      </c>
      <c r="JE13" s="193">
        <f t="shared" si="231"/>
        <v>1.9078876218339361E-4</v>
      </c>
      <c r="JF13" s="193">
        <f t="shared" si="231"/>
        <v>2.7056932836416297E-4</v>
      </c>
      <c r="JG13" s="193">
        <f t="shared" si="231"/>
        <v>3.7712370156529565E-4</v>
      </c>
      <c r="JH13" s="193">
        <f t="shared" si="231"/>
        <v>5.1733416265372951E-4</v>
      </c>
      <c r="JI13" s="193">
        <f t="shared" si="231"/>
        <v>6.9931365496608974E-4</v>
      </c>
      <c r="JJ13" s="193">
        <f t="shared" si="231"/>
        <v>9.3251848141660343E-4</v>
      </c>
      <c r="JK13" s="193">
        <f t="shared" si="231"/>
        <v>1.2278546136611488E-3</v>
      </c>
      <c r="JL13" s="193">
        <f t="shared" si="231"/>
        <v>1.5977749824352537E-3</v>
      </c>
      <c r="JM13" s="193">
        <f t="shared" si="231"/>
        <v>2.056365111920502E-3</v>
      </c>
      <c r="JN13" s="193">
        <f t="shared" si="231"/>
        <v>2.6194145057398554E-3</v>
      </c>
      <c r="JO13" s="193">
        <f t="shared" si="231"/>
        <v>3.3044712871011378E-3</v>
      </c>
      <c r="JP13" s="193">
        <f t="shared" si="231"/>
        <v>4.1308777389506349E-3</v>
      </c>
      <c r="JQ13" s="193">
        <f t="shared" si="231"/>
        <v>5.1197845791849722E-3</v>
      </c>
      <c r="JR13" s="193">
        <f t="shared" si="231"/>
        <v>6.2941420376821247E-3</v>
      </c>
      <c r="JS13" s="193">
        <f t="shared" si="231"/>
        <v>7.6786660721877772E-3</v>
      </c>
      <c r="JT13" s="193">
        <f t="shared" si="231"/>
        <v>9.2997783644240984E-3</v>
      </c>
      <c r="JU13" s="193">
        <f t="shared" si="231"/>
        <v>1.1185519071216572E-2</v>
      </c>
      <c r="JV13" s="193">
        <f t="shared" si="231"/>
        <v>1.3365431662658613E-2</v>
      </c>
      <c r="JW13" s="193">
        <f t="shared" si="231"/>
        <v>1.5870419554793215E-2</v>
      </c>
      <c r="JX13" s="193">
        <f t="shared" si="231"/>
        <v>1.8732574632274263E-2</v>
      </c>
      <c r="JY13" s="193">
        <f t="shared" si="231"/>
        <v>2.1984978151191301E-2</v>
      </c>
      <c r="JZ13" s="193">
        <f t="shared" si="231"/>
        <v>2.5661474907937451E-2</v>
      </c>
      <c r="KA13" s="193">
        <f t="shared" si="231"/>
        <v>2.9796421951001417E-2</v>
      </c>
      <c r="KB13" s="193">
        <f t="shared" si="231"/>
        <v>3.4424413493375154E-2</v>
      </c>
      <c r="KC13" s="193">
        <f t="shared" si="231"/>
        <v>3.9579984048633998E-2</v>
      </c>
      <c r="KD13" s="193">
        <f t="shared" si="231"/>
        <v>4.5297292158711103E-2</v>
      </c>
      <c r="KE13" s="193">
        <f t="shared" si="231"/>
        <v>5.1609787401345829E-2</v>
      </c>
      <c r="KF13" s="193">
        <f t="shared" si="231"/>
        <v>5.8549863655958996E-2</v>
      </c>
      <c r="KG13" s="193">
        <f t="shared" si="231"/>
        <v>6.6148501864509518E-2</v>
      </c>
      <c r="KH13" s="193">
        <f t="shared" si="231"/>
        <v>7.4434905745479812E-2</v>
      </c>
      <c r="KI13" s="193">
        <f t="shared" si="231"/>
        <v>8.3436134101702461E-2</v>
      </c>
      <c r="KJ13" s="193">
        <f t="shared" si="231"/>
        <v>9.3176733504055684E-2</v>
      </c>
      <c r="KK13" s="193">
        <f t="shared" si="231"/>
        <v>0.10367837523137761</v>
      </c>
      <c r="KL13" s="193">
        <f t="shared" si="231"/>
        <v>0.11495950040109579</v>
      </c>
      <c r="KM13" s="193">
        <f t="shared" si="231"/>
        <v>0.1270349772344026</v>
      </c>
      <c r="KN13" s="193">
        <f t="shared" si="231"/>
        <v>0.13991577436420655</v>
      </c>
      <c r="KO13" s="193">
        <f t="shared" si="231"/>
        <v>0.15360865401395457</v>
      </c>
      <c r="KP13" s="193">
        <f t="shared" si="231"/>
        <v>0.16811588875167713</v>
      </c>
      <c r="KQ13" s="193">
        <f t="shared" si="231"/>
        <v>0.18343500535762874</v>
      </c>
      <c r="KR13" s="193">
        <f t="shared" si="231"/>
        <v>0.19955855913754425</v>
      </c>
      <c r="KS13" s="193">
        <f t="shared" si="231"/>
        <v>0.21647394176905954</v>
      </c>
      <c r="KT13" s="193">
        <f t="shared" si="231"/>
        <v>0.23416322548894927</v>
      </c>
      <c r="KU13" s="193">
        <f t="shared" si="31"/>
        <v>0.25260304611650303</v>
      </c>
      <c r="KV13" s="193">
        <f t="shared" ref="KV13:KX28" si="236">IF(ISNONTEXT($X13),IF($N13="R",_xlfn.BETA.DIST(DC13,$T13,$U13,FALSE,$G13,$I13),_xlfn.BETA.DIST(DC13,$U13,$T13,FALSE,$G13,$I13)),NA())</f>
        <v>0.27176452706696191</v>
      </c>
      <c r="KW13" s="193">
        <f t="shared" si="236"/>
        <v>0.29161324614207734</v>
      </c>
      <c r="KX13" s="193">
        <f t="shared" si="236"/>
        <v>0.31210924649639465</v>
      </c>
      <c r="KY13" s="193">
        <f t="shared" si="232"/>
        <v>0.33320709277182881</v>
      </c>
      <c r="KZ13" s="193">
        <f t="shared" si="232"/>
        <v>0.35485597297374005</v>
      </c>
      <c r="LA13" s="193">
        <f t="shared" si="232"/>
        <v>0.3769998462332349</v>
      </c>
      <c r="LB13" s="193">
        <f t="shared" si="232"/>
        <v>0.39957763616728847</v>
      </c>
      <c r="LC13" s="193">
        <f t="shared" si="232"/>
        <v>0.42252346911476385</v>
      </c>
      <c r="LD13" s="193">
        <f t="shared" si="232"/>
        <v>0.44576695609693184</v>
      </c>
      <c r="LE13" s="193">
        <f t="shared" si="232"/>
        <v>0.46923351692986442</v>
      </c>
      <c r="LF13" s="193">
        <f t="shared" si="232"/>
        <v>0.49284474450731969</v>
      </c>
      <c r="LG13" s="193">
        <f t="shared" si="232"/>
        <v>0.51651880688042873</v>
      </c>
      <c r="LH13" s="193">
        <f t="shared" si="232"/>
        <v>0.54017088438845606</v>
      </c>
      <c r="LI13" s="193">
        <f t="shared" si="232"/>
        <v>0.56371363874679437</v>
      </c>
      <c r="LJ13" s="193">
        <f t="shared" si="232"/>
        <v>0.58705771067748225</v>
      </c>
      <c r="LK13" s="193">
        <f t="shared" si="232"/>
        <v>0.61011224237699258</v>
      </c>
      <c r="LL13" s="193">
        <f t="shared" si="232"/>
        <v>0.63278542085862899</v>
      </c>
      <c r="LM13" s="193">
        <f t="shared" si="232"/>
        <v>0.65498503798498908</v>
      </c>
      <c r="LN13" s="193">
        <f t="shared" si="232"/>
        <v>0.67661906282174311</v>
      </c>
      <c r="LO13" s="193">
        <f t="shared" si="232"/>
        <v>0.69759622179915959</v>
      </c>
      <c r="LP13" s="193">
        <f t="shared" si="232"/>
        <v>0.71782658206371586</v>
      </c>
      <c r="LQ13" s="193">
        <f t="shared" si="232"/>
        <v>0.73722213333979225</v>
      </c>
      <c r="LR13" s="193">
        <f t="shared" si="232"/>
        <v>0.75569736360136974</v>
      </c>
      <c r="LS13" s="193">
        <f t="shared" si="232"/>
        <v>0.77316982387609379</v>
      </c>
      <c r="LT13" s="193">
        <f t="shared" si="232"/>
        <v>0.78956067756876991</v>
      </c>
      <c r="LU13" s="193">
        <f t="shared" si="232"/>
        <v>0.8047952297977522</v>
      </c>
      <c r="LV13" s="193">
        <f t="shared" si="232"/>
        <v>0.81880343238479392</v>
      </c>
      <c r="LW13" s="193">
        <f t="shared" si="232"/>
        <v>0.83152036032540044</v>
      </c>
      <c r="LX13" s="193">
        <f t="shared" si="232"/>
        <v>0.84288665579086985</v>
      </c>
      <c r="LY13" s="193">
        <f t="shared" si="232"/>
        <v>0.85284893597295819</v>
      </c>
      <c r="LZ13" s="193">
        <f t="shared" si="232"/>
        <v>0.86136016137515536</v>
      </c>
      <c r="MA13" s="193">
        <f t="shared" si="232"/>
        <v>0.86837996147817587</v>
      </c>
      <c r="MB13" s="193">
        <f t="shared" si="232"/>
        <v>0.87387491505860915</v>
      </c>
      <c r="MC13" s="193">
        <f t="shared" si="232"/>
        <v>0.87781878281548487</v>
      </c>
      <c r="MD13" s="193">
        <f t="shared" si="232"/>
        <v>0.88019269035645498</v>
      </c>
      <c r="ME13" s="193">
        <f t="shared" si="232"/>
        <v>0.88098526000976518</v>
      </c>
      <c r="MF13" s="193">
        <f t="shared" si="232"/>
        <v>0.88019269035646164</v>
      </c>
      <c r="MG13" s="193">
        <f t="shared" si="232"/>
        <v>0.8778187828154983</v>
      </c>
      <c r="MH13" s="193">
        <f t="shared" si="232"/>
        <v>0.87387491505862935</v>
      </c>
      <c r="MI13" s="193">
        <f t="shared" si="232"/>
        <v>0.8683799614782024</v>
      </c>
      <c r="MJ13" s="193">
        <f t="shared" si="232"/>
        <v>0.86136016137518834</v>
      </c>
      <c r="MK13" s="193">
        <f t="shared" si="232"/>
        <v>0.85284893597299771</v>
      </c>
      <c r="ML13" s="193">
        <f t="shared" si="232"/>
        <v>0.84288665579091537</v>
      </c>
      <c r="MM13" s="193">
        <f t="shared" si="232"/>
        <v>0.83152036032545196</v>
      </c>
      <c r="MN13" s="193">
        <f t="shared" si="232"/>
        <v>0.81880343238485087</v>
      </c>
      <c r="MO13" s="193">
        <f t="shared" si="232"/>
        <v>0.80479522979781459</v>
      </c>
      <c r="MP13" s="193">
        <f t="shared" si="232"/>
        <v>0.78956067756883719</v>
      </c>
      <c r="MQ13" s="193">
        <f t="shared" si="232"/>
        <v>0.77316982387616606</v>
      </c>
      <c r="MR13" s="193">
        <f t="shared" si="232"/>
        <v>0.75569736360144657</v>
      </c>
      <c r="MS13" s="193">
        <f t="shared" si="232"/>
        <v>0.73722213333987319</v>
      </c>
      <c r="MT13" s="193">
        <f t="shared" si="232"/>
        <v>0.71782658206380034</v>
      </c>
      <c r="MU13" s="193">
        <f t="shared" si="232"/>
        <v>0.69759622179924741</v>
      </c>
      <c r="MV13" s="193">
        <f t="shared" si="232"/>
        <v>0.67661906282183415</v>
      </c>
      <c r="MW13" s="193">
        <f t="shared" si="232"/>
        <v>0.65498503798508245</v>
      </c>
      <c r="MX13" s="193">
        <f t="shared" si="232"/>
        <v>0.63278542085872469</v>
      </c>
      <c r="MY13" s="193">
        <f t="shared" si="232"/>
        <v>0.61011224237708983</v>
      </c>
      <c r="MZ13" s="193">
        <f t="shared" si="232"/>
        <v>0.58705771067758106</v>
      </c>
      <c r="NA13" s="193">
        <f t="shared" si="232"/>
        <v>0.5637136387468944</v>
      </c>
      <c r="NB13" s="193">
        <f t="shared" si="232"/>
        <v>0.54017088438855665</v>
      </c>
      <c r="NC13" s="193">
        <f t="shared" si="232"/>
        <v>0.51651880688052976</v>
      </c>
      <c r="ND13" s="193">
        <f t="shared" si="232"/>
        <v>0.49284474450742077</v>
      </c>
      <c r="NE13" s="193">
        <f t="shared" si="232"/>
        <v>0.46923351692996484</v>
      </c>
      <c r="NF13" s="193">
        <f t="shared" si="232"/>
        <v>0.4457669560970316</v>
      </c>
      <c r="NG13" s="193">
        <f t="shared" si="32"/>
        <v>0.42252346911486222</v>
      </c>
      <c r="NH13" s="193">
        <f t="shared" ref="NH13:NJ28" si="237">IF(ISNONTEXT($X13),IF($N13="R",_xlfn.BETA.DIST(FO13,$T13,$U13,FALSE,$G13,$I13),_xlfn.BETA.DIST(FO13,$U13,$T13,FALSE,$G13,$I13)),NA())</f>
        <v>0.39957763616738529</v>
      </c>
      <c r="NI13" s="193">
        <f t="shared" si="237"/>
        <v>0.37699984623333049</v>
      </c>
      <c r="NJ13" s="193">
        <f t="shared" si="237"/>
        <v>0.35485597297383364</v>
      </c>
      <c r="NK13" s="193">
        <f t="shared" si="233"/>
        <v>0.33320709277192029</v>
      </c>
      <c r="NL13" s="193">
        <f t="shared" si="233"/>
        <v>0.31210924649648336</v>
      </c>
      <c r="NM13" s="193">
        <f t="shared" si="233"/>
        <v>0.29161324614216361</v>
      </c>
      <c r="NN13" s="193">
        <f t="shared" si="233"/>
        <v>0.27176452706704496</v>
      </c>
      <c r="NO13" s="193">
        <f t="shared" si="233"/>
        <v>0.25260304611658319</v>
      </c>
      <c r="NP13" s="193">
        <f t="shared" si="233"/>
        <v>0.23416322548902624</v>
      </c>
      <c r="NQ13" s="193">
        <f t="shared" si="233"/>
        <v>0.21647394176913337</v>
      </c>
      <c r="NR13" s="193">
        <f t="shared" si="233"/>
        <v>0.19955855913761497</v>
      </c>
      <c r="NS13" s="193">
        <f t="shared" si="233"/>
        <v>0.18343500535769605</v>
      </c>
      <c r="NT13" s="193">
        <f t="shared" si="233"/>
        <v>0.1681158887517408</v>
      </c>
      <c r="NU13" s="193">
        <f t="shared" si="233"/>
        <v>0.15360865401401461</v>
      </c>
      <c r="NV13" s="193">
        <f t="shared" si="233"/>
        <v>0.1399157743642632</v>
      </c>
      <c r="NW13" s="193">
        <f t="shared" si="233"/>
        <v>0.12703497723445589</v>
      </c>
      <c r="NX13" s="193">
        <f t="shared" si="233"/>
        <v>0.11495950040114561</v>
      </c>
      <c r="NY13" s="193">
        <f t="shared" si="233"/>
        <v>0.10367837523142412</v>
      </c>
      <c r="NZ13" s="193">
        <f t="shared" si="233"/>
        <v>9.317673350409876E-2</v>
      </c>
      <c r="OA13" s="193">
        <f t="shared" si="233"/>
        <v>8.3436134101742318E-2</v>
      </c>
      <c r="OB13" s="193">
        <f t="shared" si="233"/>
        <v>7.4434905745516713E-2</v>
      </c>
      <c r="OC13" s="193">
        <f t="shared" si="233"/>
        <v>6.6148501864543421E-2</v>
      </c>
      <c r="OD13" s="193">
        <f t="shared" si="233"/>
        <v>5.8549863655989937E-2</v>
      </c>
      <c r="OE13" s="193">
        <f t="shared" si="233"/>
        <v>5.1609787401374105E-2</v>
      </c>
      <c r="OF13" s="193">
        <f t="shared" si="233"/>
        <v>4.5297292158736693E-2</v>
      </c>
      <c r="OG13" s="193">
        <f t="shared" si="233"/>
        <v>3.9579984048657181E-2</v>
      </c>
      <c r="OH13" s="193">
        <f t="shared" si="233"/>
        <v>3.4424413493395943E-2</v>
      </c>
      <c r="OI13" s="193">
        <f t="shared" si="233"/>
        <v>2.9796421951020047E-2</v>
      </c>
      <c r="OJ13" s="193">
        <f t="shared" si="233"/>
        <v>2.5661474907954066E-2</v>
      </c>
      <c r="OK13" s="193">
        <f t="shared" si="233"/>
        <v>2.1984978151206026E-2</v>
      </c>
      <c r="OL13" s="193">
        <f t="shared" si="233"/>
        <v>1.8732574632287273E-2</v>
      </c>
      <c r="OM13" s="193">
        <f t="shared" si="233"/>
        <v>1.5870419554804633E-2</v>
      </c>
      <c r="ON13" s="193">
        <f t="shared" si="233"/>
        <v>1.3365431662668572E-2</v>
      </c>
      <c r="OO13" s="193">
        <f t="shared" si="233"/>
        <v>1.1185519071225215E-2</v>
      </c>
      <c r="OP13" s="193">
        <f t="shared" si="233"/>
        <v>9.2997783644315334E-3</v>
      </c>
      <c r="OQ13" s="193">
        <f t="shared" si="233"/>
        <v>7.6786660721941671E-3</v>
      </c>
      <c r="OR13" s="193">
        <f t="shared" si="233"/>
        <v>6.2941420376875579E-3</v>
      </c>
      <c r="OS13" s="193">
        <f t="shared" si="233"/>
        <v>5.1197845791895649E-3</v>
      </c>
      <c r="OT13" s="193">
        <f t="shared" si="233"/>
        <v>4.1308777389544912E-3</v>
      </c>
      <c r="OU13" s="193">
        <f t="shared" si="233"/>
        <v>3.3044712871043488E-3</v>
      </c>
      <c r="OV13" s="193">
        <f t="shared" si="233"/>
        <v>2.619414505742503E-3</v>
      </c>
      <c r="OW13" s="193">
        <f t="shared" si="233"/>
        <v>2.0563651119226718E-3</v>
      </c>
      <c r="OX13" s="193">
        <f t="shared" si="233"/>
        <v>1.5977749824370078E-3</v>
      </c>
      <c r="OY13" s="193">
        <f t="shared" si="233"/>
        <v>1.22785461366256E-3</v>
      </c>
      <c r="OZ13" s="193">
        <f t="shared" si="233"/>
        <v>9.3251848141772092E-4</v>
      </c>
      <c r="PA13" s="193">
        <f t="shared" si="233"/>
        <v>6.9931365496696751E-4</v>
      </c>
      <c r="PB13" s="193">
        <f t="shared" si="233"/>
        <v>5.1733416265441049E-4</v>
      </c>
      <c r="PC13" s="193">
        <f t="shared" si="233"/>
        <v>3.7712370156581791E-4</v>
      </c>
      <c r="PD13" s="193">
        <f t="shared" si="233"/>
        <v>2.7056932836455665E-4</v>
      </c>
      <c r="PE13" s="193">
        <f t="shared" si="233"/>
        <v>1.9078876218368474E-4</v>
      </c>
      <c r="PF13" s="193">
        <f t="shared" si="233"/>
        <v>1.3201387333618169E-4</v>
      </c>
      <c r="PG13" s="193">
        <f t="shared" si="233"/>
        <v>8.9472824832242424E-5</v>
      </c>
      <c r="PH13" s="193">
        <f t="shared" si="233"/>
        <v>5.9273179571596579E-5</v>
      </c>
      <c r="PI13" s="193">
        <f t="shared" si="233"/>
        <v>3.8288088047517184E-5</v>
      </c>
      <c r="PJ13" s="193">
        <f t="shared" si="233"/>
        <v>2.4047434039054418E-5</v>
      </c>
      <c r="PK13" s="193">
        <f t="shared" si="233"/>
        <v>1.4635544790892513E-5</v>
      </c>
      <c r="PL13" s="193">
        <f t="shared" si="233"/>
        <v>8.5967743871693506E-6</v>
      </c>
      <c r="PM13" s="193">
        <f t="shared" si="233"/>
        <v>4.8499522327083225E-6</v>
      </c>
      <c r="PN13" s="193">
        <f t="shared" si="233"/>
        <v>2.612361482581821E-6</v>
      </c>
      <c r="PO13" s="193">
        <f t="shared" si="233"/>
        <v>1.3335843798029661E-6</v>
      </c>
      <c r="PP13" s="193">
        <f t="shared" si="233"/>
        <v>6.392327926139316E-7</v>
      </c>
      <c r="PQ13" s="193">
        <f t="shared" si="233"/>
        <v>2.8428310533076593E-7</v>
      </c>
      <c r="PR13" s="193">
        <f t="shared" si="233"/>
        <v>1.1546531172267582E-7</v>
      </c>
      <c r="PS13" s="193">
        <f t="shared" si="33"/>
        <v>4.1926594046562108E-8</v>
      </c>
      <c r="PT13" s="193">
        <f t="shared" si="15"/>
        <v>1.3208903986817003E-8</v>
      </c>
      <c r="PU13" s="193">
        <f t="shared" si="15"/>
        <v>3.4557750517367566E-9</v>
      </c>
      <c r="PV13" s="193">
        <f t="shared" si="15"/>
        <v>7.0147174655228411E-10</v>
      </c>
      <c r="PW13" s="193">
        <f t="shared" si="15"/>
        <v>9.8585536986583461E-11</v>
      </c>
      <c r="PX13" s="193">
        <f t="shared" si="15"/>
        <v>7.7491839469071149E-12</v>
      </c>
      <c r="PY13" s="193">
        <f t="shared" si="15"/>
        <v>2.1097224072407673E-13</v>
      </c>
      <c r="PZ13" s="193">
        <f t="shared" si="15"/>
        <v>4.3116780992611436E-16</v>
      </c>
      <c r="QA13" s="193">
        <f t="shared" si="15"/>
        <v>8.7900502423133527E-28</v>
      </c>
    </row>
    <row r="14" spans="1:444" x14ac:dyDescent="0.45">
      <c r="A14" s="276"/>
      <c r="B14" s="277" t="str">
        <f>IF(OR($T14="",$U14=""),"",ROUND(_xlfn.BETA.INV(ABS(VLOOKUP($Z$1,VLookups!$A$30:$B$31,2,FALSE)-B$2),IF($N14="L",$U14,$T14),IF($N14="L",$T14,$U14),$G14,$I14),0))</f>
        <v/>
      </c>
      <c r="C14" s="287" t="str">
        <f t="shared" si="24"/>
        <v/>
      </c>
      <c r="D14" s="288" t="str">
        <f t="shared" si="25"/>
        <v/>
      </c>
      <c r="E14" s="134"/>
      <c r="F14" s="279"/>
      <c r="G14" s="280" t="str">
        <f t="shared" si="16"/>
        <v/>
      </c>
      <c r="H14" s="281"/>
      <c r="I14" s="280" t="str">
        <f t="shared" si="17"/>
        <v/>
      </c>
      <c r="J14" s="279"/>
      <c r="K14" s="135"/>
      <c r="L14" s="110" t="str">
        <f t="shared" si="18"/>
        <v/>
      </c>
      <c r="M14" s="21" t="str">
        <f t="shared" si="19"/>
        <v/>
      </c>
      <c r="N14" s="22" t="str">
        <f t="shared" si="20"/>
        <v/>
      </c>
      <c r="O14" s="23" t="str">
        <f>IF(M14="","",IF(OR($M14&lt;Skew!$B$3,$M14=Skew!$B$3),IF($M14&gt;Skew!$C$3,Skew!$A$3,IF($M14&gt;Skew!$C$4,Skew!$A$4,IF($M14&gt;Skew!$C$5,Skew!$A$5,IF($M14&gt;Skew!$C$6,Skew!$A$6,IF($M14&gt;Skew!$C$7,Skew!$A$7,IF($M14&gt;Skew!$C$8,Skew!$A$8,IF($M14&gt;Skew!$C$9,Skew!$A$9,IF($M14&gt;Skew!$C$10,Skew!$A$10,IF($M14&gt;Skew!$C$11,Skew!$A$11,IF($M14&gt;Skew!$C$12,Skew!$A$12,IF($M14&gt;Skew!$C$13,Skew!$A$13,IF($M14&gt;Skew!$C$14,Skew!$A$14,IF($M14&gt;Skew!$C$15,Skew!$A$15,IF($M14&gt;Skew!$C$16,Skew!$A$16,Skew!$A$17)
)))))))))))))))</f>
        <v/>
      </c>
      <c r="P14" s="22" t="str">
        <f>IF(M14="","",MATCH(O14,Skew!$A$3:$A$17,0))</f>
        <v/>
      </c>
      <c r="Q14" s="22" t="str">
        <f t="shared" si="0"/>
        <v/>
      </c>
      <c r="R14" s="24"/>
      <c r="S14" s="22" t="str">
        <f>IF(OR(M14="",R14=""),"",MATCH(R14,Confidence!$A$3:$A$12,0))</f>
        <v/>
      </c>
      <c r="T14" s="25" t="str">
        <f t="shared" si="1"/>
        <v/>
      </c>
      <c r="U14" s="25" t="str">
        <f t="shared" si="2"/>
        <v/>
      </c>
      <c r="V14" s="22"/>
      <c r="W14" s="102" t="str">
        <f t="shared" si="3"/>
        <v/>
      </c>
      <c r="X14" s="102" t="str">
        <f t="shared" si="4"/>
        <v/>
      </c>
      <c r="Y14" s="37" t="str">
        <f t="shared" si="5"/>
        <v/>
      </c>
      <c r="Z14" s="115"/>
      <c r="AA14" s="204" t="str">
        <f>IF(AND(G14&gt;0,H14&gt;0,I14&gt;0,T14&gt;0,U14&gt;0,Z14&gt;0,NOT(R14="")),ABS(VLOOKUP($Z$1,VLookups!$A$30:$B$31,2,FALSE)-_xlfn.BETA.DIST(Z14,IF(N14="L",U14,T14),IF(N14="L",T14,U14),TRUE,G14,I14)),"")</f>
        <v/>
      </c>
      <c r="AB14" s="112" t="str">
        <f>IF(OR($T14="",$U14=""),"",_xlfn.BETA.INV(ABS(VLOOKUP($Z$1,VLookups!$A$30:$B$31,2,FALSE)-AB$3),IF($N14="L",$U14,$T14),IF($N14="L",$T14,$U14),$G14,$I14))</f>
        <v/>
      </c>
      <c r="AC14" s="113" t="str">
        <f>IF(OR($T14="",$U14=""),"",_xlfn.BETA.INV(ABS(VLOOKUP($Z$1,VLookups!$A$30:$B$31,2,FALSE)-AC$3),IF($N14="L",$U14,$T14),IF($N14="L",$T14,$U14),$G14,$I14))</f>
        <v/>
      </c>
      <c r="AD14" s="112" t="str">
        <f>IF(OR($T14="",$U14=""),"",_xlfn.BETA.INV(ABS(VLOOKUP($Z$1,VLookups!$A$30:$B$31,2,FALSE)-AD$3),IF($N14="L",$U14,$T14),IF($N14="L",$T14,$U14),$G14,$I14))</f>
        <v/>
      </c>
      <c r="AE14" s="113" t="str">
        <f>IF(OR($T14="",$U14=""),"",_xlfn.BETA.INV(ABS(VLOOKUP($Z$1,VLookups!$A$30:$B$31,2,FALSE)-AE$3),IF($N14="L",$U14,$T14),IF($N14="L",$T14,$U14),$G14,$I14))</f>
        <v/>
      </c>
      <c r="AF14" s="112" t="str">
        <f>IF(OR($T14="",$U14=""),"",_xlfn.BETA.INV(ABS(VLOOKUP($Z$1,VLookups!$A$30:$B$31,2,FALSE)-AF$3),IF($N14="L",$U14,$T14),IF($N14="L",$T14,$U14),$G14,$I14))</f>
        <v/>
      </c>
      <c r="AG14" s="113" t="str">
        <f>IF(OR($T14="",$U14=""),"",_xlfn.BETA.INV(ABS(VLOOKUP($Z$1,VLookups!$A$30:$B$31,2,FALSE)-AG$3),IF($N14="L",$U14,$T14),IF($N14="L",$T14,$U14),$G14,$I14))</f>
        <v/>
      </c>
      <c r="AH14" s="112" t="str">
        <f>IF(OR($T14="",$U14=""),"",_xlfn.BETA.INV(ABS(VLOOKUP($Z$1,VLookups!$A$30:$B$31,2,FALSE)-AH$3),IF($N14="L",$U14,$T14),IF($N14="L",$T14,$U14),$G14,$I14))</f>
        <v/>
      </c>
      <c r="AI14" s="113" t="str">
        <f>IF(OR($T14="",$U14=""),"",_xlfn.BETA.INV(ABS(VLOOKUP($Z$1,VLookups!$A$30:$B$31,2,FALSE)-AI$3),IF($N14="L",$U14,$T14),IF($N14="L",$T14,$U14),$G14,$I14))</f>
        <v/>
      </c>
      <c r="AJ14" s="112" t="str">
        <f>IF(OR($T14="",$U14=""),"",_xlfn.BETA.INV(ABS(VLOOKUP($Z$1,VLookups!$A$30:$B$31,2,FALSE)-AJ$3),IF($N14="L",$U14,$T14),IF($N14="L",$T14,$U14),$G14,$I14))</f>
        <v/>
      </c>
      <c r="AK14" s="113" t="str">
        <f>IF(OR($T14="",$U14=""),"",_xlfn.BETA.INV(ABS(VLOOKUP($Z$1,VLookups!$A$30:$B$31,2,FALSE)-AK$3),IF($N14="L",$U14,$T14),IF($N14="L",$T14,$U14),$G14,$I14))</f>
        <v/>
      </c>
      <c r="AL14" s="112" t="str">
        <f>IF(OR($T14="",$U14=""),"",_xlfn.BETA.INV(ABS(VLOOKUP($Z$1,VLookups!$A$30:$B$31,2,FALSE)-AL$3),IF($N14="L",$U14,$T14),IF($N14="L",$T14,$U14),$G14,$I14))</f>
        <v/>
      </c>
      <c r="AM14" s="113" t="str">
        <f>IF(OR($T14="",$U14=""),"",_xlfn.BETA.INV(ABS(VLOOKUP($Z$1,VLookups!$A$30:$B$31,2,FALSE)-AM$3),IF($N14="L",$U14,$T14),IF($N14="L",$T14,$U14),$G14,$I14))</f>
        <v/>
      </c>
      <c r="AN14" s="15"/>
      <c r="AO14" s="194" t="str">
        <f t="shared" si="21"/>
        <v/>
      </c>
      <c r="AP14" s="192" t="str">
        <f t="shared" si="22"/>
        <v/>
      </c>
      <c r="AQ14" s="177" t="str">
        <f t="shared" ref="AQ14" si="238">IF(ISNONTEXT($AO14),AP14+$AO14,"")</f>
        <v/>
      </c>
      <c r="AR14" s="177" t="str">
        <f t="shared" si="35"/>
        <v/>
      </c>
      <c r="AS14" s="177" t="str">
        <f t="shared" si="36"/>
        <v/>
      </c>
      <c r="AT14" s="177" t="str">
        <f t="shared" si="37"/>
        <v/>
      </c>
      <c r="AU14" s="177" t="str">
        <f t="shared" si="38"/>
        <v/>
      </c>
      <c r="AV14" s="177" t="str">
        <f t="shared" si="39"/>
        <v/>
      </c>
      <c r="AW14" s="177" t="str">
        <f t="shared" si="40"/>
        <v/>
      </c>
      <c r="AX14" s="177" t="str">
        <f t="shared" si="41"/>
        <v/>
      </c>
      <c r="AY14" s="177" t="str">
        <f t="shared" si="42"/>
        <v/>
      </c>
      <c r="AZ14" s="177" t="str">
        <f t="shared" si="43"/>
        <v/>
      </c>
      <c r="BA14" s="177" t="str">
        <f t="shared" si="44"/>
        <v/>
      </c>
      <c r="BB14" s="177" t="str">
        <f t="shared" si="45"/>
        <v/>
      </c>
      <c r="BC14" s="177" t="str">
        <f t="shared" si="46"/>
        <v/>
      </c>
      <c r="BD14" s="177" t="str">
        <f t="shared" si="47"/>
        <v/>
      </c>
      <c r="BE14" s="177" t="str">
        <f t="shared" si="48"/>
        <v/>
      </c>
      <c r="BF14" s="177" t="str">
        <f t="shared" si="49"/>
        <v/>
      </c>
      <c r="BG14" s="177" t="str">
        <f t="shared" si="50"/>
        <v/>
      </c>
      <c r="BH14" s="177" t="str">
        <f t="shared" si="51"/>
        <v/>
      </c>
      <c r="BI14" s="177" t="str">
        <f t="shared" si="52"/>
        <v/>
      </c>
      <c r="BJ14" s="177" t="str">
        <f t="shared" si="53"/>
        <v/>
      </c>
      <c r="BK14" s="177" t="str">
        <f t="shared" si="54"/>
        <v/>
      </c>
      <c r="BL14" s="177" t="str">
        <f t="shared" si="55"/>
        <v/>
      </c>
      <c r="BM14" s="177" t="str">
        <f t="shared" si="56"/>
        <v/>
      </c>
      <c r="BN14" s="177" t="str">
        <f t="shared" si="57"/>
        <v/>
      </c>
      <c r="BO14" s="177" t="str">
        <f t="shared" si="58"/>
        <v/>
      </c>
      <c r="BP14" s="177" t="str">
        <f t="shared" si="59"/>
        <v/>
      </c>
      <c r="BQ14" s="177" t="str">
        <f t="shared" si="60"/>
        <v/>
      </c>
      <c r="BR14" s="177" t="str">
        <f t="shared" si="61"/>
        <v/>
      </c>
      <c r="BS14" s="177" t="str">
        <f t="shared" si="62"/>
        <v/>
      </c>
      <c r="BT14" s="177" t="str">
        <f t="shared" si="63"/>
        <v/>
      </c>
      <c r="BU14" s="177" t="str">
        <f t="shared" si="64"/>
        <v/>
      </c>
      <c r="BV14" s="177" t="str">
        <f t="shared" si="65"/>
        <v/>
      </c>
      <c r="BW14" s="177" t="str">
        <f t="shared" si="66"/>
        <v/>
      </c>
      <c r="BX14" s="177" t="str">
        <f t="shared" si="67"/>
        <v/>
      </c>
      <c r="BY14" s="177" t="str">
        <f t="shared" si="68"/>
        <v/>
      </c>
      <c r="BZ14" s="177" t="str">
        <f t="shared" si="69"/>
        <v/>
      </c>
      <c r="CA14" s="177" t="str">
        <f t="shared" si="70"/>
        <v/>
      </c>
      <c r="CB14" s="177" t="str">
        <f t="shared" si="71"/>
        <v/>
      </c>
      <c r="CC14" s="177" t="str">
        <f t="shared" si="72"/>
        <v/>
      </c>
      <c r="CD14" s="177" t="str">
        <f t="shared" si="73"/>
        <v/>
      </c>
      <c r="CE14" s="177" t="str">
        <f t="shared" si="74"/>
        <v/>
      </c>
      <c r="CF14" s="177" t="str">
        <f t="shared" si="75"/>
        <v/>
      </c>
      <c r="CG14" s="177" t="str">
        <f t="shared" si="76"/>
        <v/>
      </c>
      <c r="CH14" s="177" t="str">
        <f t="shared" si="77"/>
        <v/>
      </c>
      <c r="CI14" s="177" t="str">
        <f t="shared" si="78"/>
        <v/>
      </c>
      <c r="CJ14" s="177" t="str">
        <f t="shared" si="79"/>
        <v/>
      </c>
      <c r="CK14" s="177" t="str">
        <f t="shared" si="80"/>
        <v/>
      </c>
      <c r="CL14" s="177" t="str">
        <f t="shared" si="81"/>
        <v/>
      </c>
      <c r="CM14" s="177" t="str">
        <f t="shared" si="82"/>
        <v/>
      </c>
      <c r="CN14" s="177" t="str">
        <f t="shared" si="83"/>
        <v/>
      </c>
      <c r="CO14" s="177" t="str">
        <f t="shared" si="84"/>
        <v/>
      </c>
      <c r="CP14" s="177" t="str">
        <f t="shared" si="85"/>
        <v/>
      </c>
      <c r="CQ14" s="177" t="str">
        <f t="shared" si="86"/>
        <v/>
      </c>
      <c r="CR14" s="177" t="str">
        <f t="shared" si="87"/>
        <v/>
      </c>
      <c r="CS14" s="177" t="str">
        <f t="shared" si="88"/>
        <v/>
      </c>
      <c r="CT14" s="177" t="str">
        <f t="shared" si="89"/>
        <v/>
      </c>
      <c r="CU14" s="177" t="str">
        <f t="shared" si="90"/>
        <v/>
      </c>
      <c r="CV14" s="177" t="str">
        <f t="shared" si="91"/>
        <v/>
      </c>
      <c r="CW14" s="177" t="str">
        <f t="shared" si="92"/>
        <v/>
      </c>
      <c r="CX14" s="177" t="str">
        <f t="shared" si="93"/>
        <v/>
      </c>
      <c r="CY14" s="177" t="str">
        <f t="shared" si="94"/>
        <v/>
      </c>
      <c r="CZ14" s="177" t="str">
        <f t="shared" si="95"/>
        <v/>
      </c>
      <c r="DA14" s="177" t="str">
        <f t="shared" si="96"/>
        <v/>
      </c>
      <c r="DB14" s="177" t="str">
        <f t="shared" si="97"/>
        <v/>
      </c>
      <c r="DC14" s="177" t="str">
        <f t="shared" si="28"/>
        <v/>
      </c>
      <c r="DD14" s="177" t="str">
        <f t="shared" si="98"/>
        <v/>
      </c>
      <c r="DE14" s="177" t="str">
        <f t="shared" si="99"/>
        <v/>
      </c>
      <c r="DF14" s="177" t="str">
        <f t="shared" si="100"/>
        <v/>
      </c>
      <c r="DG14" s="177" t="str">
        <f t="shared" si="101"/>
        <v/>
      </c>
      <c r="DH14" s="177" t="str">
        <f t="shared" si="102"/>
        <v/>
      </c>
      <c r="DI14" s="177" t="str">
        <f t="shared" si="103"/>
        <v/>
      </c>
      <c r="DJ14" s="177" t="str">
        <f t="shared" si="104"/>
        <v/>
      </c>
      <c r="DK14" s="177" t="str">
        <f t="shared" si="105"/>
        <v/>
      </c>
      <c r="DL14" s="177" t="str">
        <f t="shared" si="106"/>
        <v/>
      </c>
      <c r="DM14" s="177" t="str">
        <f t="shared" si="107"/>
        <v/>
      </c>
      <c r="DN14" s="177" t="str">
        <f t="shared" si="108"/>
        <v/>
      </c>
      <c r="DO14" s="177" t="str">
        <f t="shared" si="109"/>
        <v/>
      </c>
      <c r="DP14" s="177" t="str">
        <f t="shared" si="110"/>
        <v/>
      </c>
      <c r="DQ14" s="177" t="str">
        <f t="shared" si="111"/>
        <v/>
      </c>
      <c r="DR14" s="177" t="str">
        <f t="shared" si="112"/>
        <v/>
      </c>
      <c r="DS14" s="177" t="str">
        <f t="shared" si="113"/>
        <v/>
      </c>
      <c r="DT14" s="177" t="str">
        <f t="shared" si="114"/>
        <v/>
      </c>
      <c r="DU14" s="177" t="str">
        <f t="shared" si="115"/>
        <v/>
      </c>
      <c r="DV14" s="177" t="str">
        <f t="shared" si="116"/>
        <v/>
      </c>
      <c r="DW14" s="177" t="str">
        <f t="shared" si="117"/>
        <v/>
      </c>
      <c r="DX14" s="177" t="str">
        <f t="shared" si="118"/>
        <v/>
      </c>
      <c r="DY14" s="177" t="str">
        <f t="shared" si="119"/>
        <v/>
      </c>
      <c r="DZ14" s="177" t="str">
        <f t="shared" si="120"/>
        <v/>
      </c>
      <c r="EA14" s="177" t="str">
        <f t="shared" si="121"/>
        <v/>
      </c>
      <c r="EB14" s="177" t="str">
        <f t="shared" si="122"/>
        <v/>
      </c>
      <c r="EC14" s="177" t="str">
        <f t="shared" si="123"/>
        <v/>
      </c>
      <c r="ED14" s="177" t="str">
        <f t="shared" si="124"/>
        <v/>
      </c>
      <c r="EE14" s="177" t="str">
        <f t="shared" si="125"/>
        <v/>
      </c>
      <c r="EF14" s="177" t="str">
        <f t="shared" si="126"/>
        <v/>
      </c>
      <c r="EG14" s="177" t="str">
        <f t="shared" si="127"/>
        <v/>
      </c>
      <c r="EH14" s="177" t="str">
        <f t="shared" si="128"/>
        <v/>
      </c>
      <c r="EI14" s="177" t="str">
        <f t="shared" si="129"/>
        <v/>
      </c>
      <c r="EJ14" s="177" t="str">
        <f t="shared" si="130"/>
        <v/>
      </c>
      <c r="EK14" s="177" t="str">
        <f t="shared" si="131"/>
        <v/>
      </c>
      <c r="EL14" s="177" t="str">
        <f t="shared" si="132"/>
        <v/>
      </c>
      <c r="EM14" s="177" t="str">
        <f t="shared" si="133"/>
        <v/>
      </c>
      <c r="EN14" s="177" t="str">
        <f t="shared" si="134"/>
        <v/>
      </c>
      <c r="EO14" s="177" t="str">
        <f t="shared" si="135"/>
        <v/>
      </c>
      <c r="EP14" s="177" t="str">
        <f t="shared" si="136"/>
        <v/>
      </c>
      <c r="EQ14" s="177" t="str">
        <f t="shared" si="137"/>
        <v/>
      </c>
      <c r="ER14" s="177" t="str">
        <f t="shared" si="138"/>
        <v/>
      </c>
      <c r="ES14" s="177" t="str">
        <f t="shared" si="139"/>
        <v/>
      </c>
      <c r="ET14" s="177" t="str">
        <f t="shared" si="140"/>
        <v/>
      </c>
      <c r="EU14" s="177" t="str">
        <f t="shared" si="141"/>
        <v/>
      </c>
      <c r="EV14" s="177" t="str">
        <f t="shared" si="142"/>
        <v/>
      </c>
      <c r="EW14" s="177" t="str">
        <f t="shared" si="143"/>
        <v/>
      </c>
      <c r="EX14" s="177" t="str">
        <f t="shared" si="144"/>
        <v/>
      </c>
      <c r="EY14" s="177" t="str">
        <f t="shared" si="145"/>
        <v/>
      </c>
      <c r="EZ14" s="177" t="str">
        <f t="shared" si="146"/>
        <v/>
      </c>
      <c r="FA14" s="177" t="str">
        <f t="shared" si="147"/>
        <v/>
      </c>
      <c r="FB14" s="177" t="str">
        <f t="shared" si="148"/>
        <v/>
      </c>
      <c r="FC14" s="177" t="str">
        <f t="shared" si="149"/>
        <v/>
      </c>
      <c r="FD14" s="177" t="str">
        <f t="shared" si="150"/>
        <v/>
      </c>
      <c r="FE14" s="177" t="str">
        <f t="shared" si="151"/>
        <v/>
      </c>
      <c r="FF14" s="177" t="str">
        <f t="shared" si="152"/>
        <v/>
      </c>
      <c r="FG14" s="177" t="str">
        <f t="shared" si="153"/>
        <v/>
      </c>
      <c r="FH14" s="177" t="str">
        <f t="shared" si="154"/>
        <v/>
      </c>
      <c r="FI14" s="177" t="str">
        <f t="shared" si="155"/>
        <v/>
      </c>
      <c r="FJ14" s="177" t="str">
        <f t="shared" si="156"/>
        <v/>
      </c>
      <c r="FK14" s="177" t="str">
        <f t="shared" si="157"/>
        <v/>
      </c>
      <c r="FL14" s="177" t="str">
        <f t="shared" si="158"/>
        <v/>
      </c>
      <c r="FM14" s="177" t="str">
        <f t="shared" si="159"/>
        <v/>
      </c>
      <c r="FN14" s="177" t="str">
        <f t="shared" si="160"/>
        <v/>
      </c>
      <c r="FO14" s="177" t="str">
        <f t="shared" si="29"/>
        <v/>
      </c>
      <c r="FP14" s="177" t="str">
        <f t="shared" si="161"/>
        <v/>
      </c>
      <c r="FQ14" s="177" t="str">
        <f t="shared" si="162"/>
        <v/>
      </c>
      <c r="FR14" s="177" t="str">
        <f t="shared" si="163"/>
        <v/>
      </c>
      <c r="FS14" s="177" t="str">
        <f t="shared" si="164"/>
        <v/>
      </c>
      <c r="FT14" s="177" t="str">
        <f t="shared" si="165"/>
        <v/>
      </c>
      <c r="FU14" s="177" t="str">
        <f t="shared" si="166"/>
        <v/>
      </c>
      <c r="FV14" s="177" t="str">
        <f t="shared" si="167"/>
        <v/>
      </c>
      <c r="FW14" s="177" t="str">
        <f t="shared" si="168"/>
        <v/>
      </c>
      <c r="FX14" s="177" t="str">
        <f t="shared" si="169"/>
        <v/>
      </c>
      <c r="FY14" s="177" t="str">
        <f t="shared" si="170"/>
        <v/>
      </c>
      <c r="FZ14" s="177" t="str">
        <f t="shared" si="171"/>
        <v/>
      </c>
      <c r="GA14" s="177" t="str">
        <f t="shared" si="172"/>
        <v/>
      </c>
      <c r="GB14" s="177" t="str">
        <f t="shared" si="173"/>
        <v/>
      </c>
      <c r="GC14" s="177" t="str">
        <f t="shared" si="174"/>
        <v/>
      </c>
      <c r="GD14" s="177" t="str">
        <f t="shared" si="175"/>
        <v/>
      </c>
      <c r="GE14" s="177" t="str">
        <f t="shared" si="176"/>
        <v/>
      </c>
      <c r="GF14" s="177" t="str">
        <f t="shared" si="177"/>
        <v/>
      </c>
      <c r="GG14" s="177" t="str">
        <f t="shared" si="178"/>
        <v/>
      </c>
      <c r="GH14" s="177" t="str">
        <f t="shared" si="179"/>
        <v/>
      </c>
      <c r="GI14" s="177" t="str">
        <f t="shared" si="180"/>
        <v/>
      </c>
      <c r="GJ14" s="177" t="str">
        <f t="shared" si="181"/>
        <v/>
      </c>
      <c r="GK14" s="177" t="str">
        <f t="shared" si="182"/>
        <v/>
      </c>
      <c r="GL14" s="177" t="str">
        <f t="shared" si="183"/>
        <v/>
      </c>
      <c r="GM14" s="177" t="str">
        <f t="shared" si="184"/>
        <v/>
      </c>
      <c r="GN14" s="177" t="str">
        <f t="shared" si="185"/>
        <v/>
      </c>
      <c r="GO14" s="177" t="str">
        <f t="shared" si="186"/>
        <v/>
      </c>
      <c r="GP14" s="177" t="str">
        <f t="shared" si="187"/>
        <v/>
      </c>
      <c r="GQ14" s="177" t="str">
        <f t="shared" si="188"/>
        <v/>
      </c>
      <c r="GR14" s="177" t="str">
        <f t="shared" si="189"/>
        <v/>
      </c>
      <c r="GS14" s="177" t="str">
        <f t="shared" si="190"/>
        <v/>
      </c>
      <c r="GT14" s="177" t="str">
        <f t="shared" si="191"/>
        <v/>
      </c>
      <c r="GU14" s="177" t="str">
        <f t="shared" si="192"/>
        <v/>
      </c>
      <c r="GV14" s="177" t="str">
        <f t="shared" si="193"/>
        <v/>
      </c>
      <c r="GW14" s="177" t="str">
        <f t="shared" si="194"/>
        <v/>
      </c>
      <c r="GX14" s="177" t="str">
        <f t="shared" si="195"/>
        <v/>
      </c>
      <c r="GY14" s="177" t="str">
        <f t="shared" si="196"/>
        <v/>
      </c>
      <c r="GZ14" s="177" t="str">
        <f t="shared" si="197"/>
        <v/>
      </c>
      <c r="HA14" s="177" t="str">
        <f t="shared" si="198"/>
        <v/>
      </c>
      <c r="HB14" s="177" t="str">
        <f t="shared" si="199"/>
        <v/>
      </c>
      <c r="HC14" s="177" t="str">
        <f t="shared" si="200"/>
        <v/>
      </c>
      <c r="HD14" s="177" t="str">
        <f t="shared" si="201"/>
        <v/>
      </c>
      <c r="HE14" s="177" t="str">
        <f t="shared" si="202"/>
        <v/>
      </c>
      <c r="HF14" s="177" t="str">
        <f t="shared" si="203"/>
        <v/>
      </c>
      <c r="HG14" s="177" t="str">
        <f t="shared" si="204"/>
        <v/>
      </c>
      <c r="HH14" s="177" t="str">
        <f t="shared" si="205"/>
        <v/>
      </c>
      <c r="HI14" s="177" t="str">
        <f t="shared" si="206"/>
        <v/>
      </c>
      <c r="HJ14" s="177" t="str">
        <f t="shared" si="207"/>
        <v/>
      </c>
      <c r="HK14" s="177" t="str">
        <f t="shared" si="208"/>
        <v/>
      </c>
      <c r="HL14" s="177" t="str">
        <f t="shared" si="209"/>
        <v/>
      </c>
      <c r="HM14" s="177" t="str">
        <f t="shared" si="210"/>
        <v/>
      </c>
      <c r="HN14" s="177" t="str">
        <f t="shared" si="211"/>
        <v/>
      </c>
      <c r="HO14" s="177" t="str">
        <f t="shared" si="212"/>
        <v/>
      </c>
      <c r="HP14" s="177" t="str">
        <f t="shared" si="213"/>
        <v/>
      </c>
      <c r="HQ14" s="177" t="str">
        <f t="shared" si="214"/>
        <v/>
      </c>
      <c r="HR14" s="177" t="str">
        <f t="shared" si="215"/>
        <v/>
      </c>
      <c r="HS14" s="177" t="str">
        <f t="shared" si="216"/>
        <v/>
      </c>
      <c r="HT14" s="177" t="str">
        <f t="shared" si="217"/>
        <v/>
      </c>
      <c r="HU14" s="177" t="str">
        <f t="shared" si="218"/>
        <v/>
      </c>
      <c r="HV14" s="177" t="str">
        <f t="shared" si="219"/>
        <v/>
      </c>
      <c r="HW14" s="177" t="str">
        <f t="shared" si="220"/>
        <v/>
      </c>
      <c r="HX14" s="177" t="str">
        <f t="shared" si="221"/>
        <v/>
      </c>
      <c r="HY14" s="177" t="str">
        <f t="shared" si="222"/>
        <v/>
      </c>
      <c r="HZ14" s="177" t="str">
        <f t="shared" si="223"/>
        <v/>
      </c>
      <c r="IA14" s="177" t="str">
        <f t="shared" si="30"/>
        <v/>
      </c>
      <c r="IB14" s="177" t="str">
        <f t="shared" si="9"/>
        <v/>
      </c>
      <c r="IC14" s="177" t="str">
        <f t="shared" si="9"/>
        <v/>
      </c>
      <c r="ID14" s="177" t="str">
        <f t="shared" si="9"/>
        <v/>
      </c>
      <c r="IE14" s="177" t="str">
        <f t="shared" si="9"/>
        <v/>
      </c>
      <c r="IF14" s="177" t="str">
        <f t="shared" si="9"/>
        <v/>
      </c>
      <c r="IG14" s="177" t="str">
        <f t="shared" si="9"/>
        <v/>
      </c>
      <c r="IH14" s="192" t="str">
        <f t="shared" si="10"/>
        <v/>
      </c>
      <c r="II14" s="193" t="e">
        <f t="shared" si="11"/>
        <v>#N/A</v>
      </c>
      <c r="IJ14" s="193" t="e">
        <f t="shared" si="235"/>
        <v>#N/A</v>
      </c>
      <c r="IK14" s="193" t="e">
        <f t="shared" si="235"/>
        <v>#N/A</v>
      </c>
      <c r="IL14" s="193" t="e">
        <f t="shared" si="235"/>
        <v>#N/A</v>
      </c>
      <c r="IM14" s="193" t="e">
        <f t="shared" si="231"/>
        <v>#N/A</v>
      </c>
      <c r="IN14" s="193" t="e">
        <f t="shared" si="231"/>
        <v>#N/A</v>
      </c>
      <c r="IO14" s="193" t="e">
        <f t="shared" si="231"/>
        <v>#N/A</v>
      </c>
      <c r="IP14" s="193" t="e">
        <f t="shared" si="231"/>
        <v>#N/A</v>
      </c>
      <c r="IQ14" s="193" t="e">
        <f t="shared" si="231"/>
        <v>#N/A</v>
      </c>
      <c r="IR14" s="193" t="e">
        <f t="shared" si="231"/>
        <v>#N/A</v>
      </c>
      <c r="IS14" s="193" t="e">
        <f t="shared" si="231"/>
        <v>#N/A</v>
      </c>
      <c r="IT14" s="193" t="e">
        <f t="shared" si="231"/>
        <v>#N/A</v>
      </c>
      <c r="IU14" s="193" t="e">
        <f t="shared" si="231"/>
        <v>#N/A</v>
      </c>
      <c r="IV14" s="193" t="e">
        <f t="shared" si="231"/>
        <v>#N/A</v>
      </c>
      <c r="IW14" s="193" t="e">
        <f t="shared" si="231"/>
        <v>#N/A</v>
      </c>
      <c r="IX14" s="193" t="e">
        <f t="shared" si="231"/>
        <v>#N/A</v>
      </c>
      <c r="IY14" s="193" t="e">
        <f t="shared" si="231"/>
        <v>#N/A</v>
      </c>
      <c r="IZ14" s="193" t="e">
        <f t="shared" si="231"/>
        <v>#N/A</v>
      </c>
      <c r="JA14" s="193" t="e">
        <f t="shared" si="231"/>
        <v>#N/A</v>
      </c>
      <c r="JB14" s="193" t="e">
        <f t="shared" si="231"/>
        <v>#N/A</v>
      </c>
      <c r="JC14" s="193" t="e">
        <f t="shared" si="231"/>
        <v>#N/A</v>
      </c>
      <c r="JD14" s="193" t="e">
        <f t="shared" si="231"/>
        <v>#N/A</v>
      </c>
      <c r="JE14" s="193" t="e">
        <f t="shared" si="231"/>
        <v>#N/A</v>
      </c>
      <c r="JF14" s="193" t="e">
        <f t="shared" si="231"/>
        <v>#N/A</v>
      </c>
      <c r="JG14" s="193" t="e">
        <f t="shared" si="231"/>
        <v>#N/A</v>
      </c>
      <c r="JH14" s="193" t="e">
        <f t="shared" si="231"/>
        <v>#N/A</v>
      </c>
      <c r="JI14" s="193" t="e">
        <f t="shared" si="231"/>
        <v>#N/A</v>
      </c>
      <c r="JJ14" s="193" t="e">
        <f t="shared" si="231"/>
        <v>#N/A</v>
      </c>
      <c r="JK14" s="193" t="e">
        <f t="shared" si="231"/>
        <v>#N/A</v>
      </c>
      <c r="JL14" s="193" t="e">
        <f t="shared" si="231"/>
        <v>#N/A</v>
      </c>
      <c r="JM14" s="193" t="e">
        <f t="shared" si="231"/>
        <v>#N/A</v>
      </c>
      <c r="JN14" s="193" t="e">
        <f t="shared" si="231"/>
        <v>#N/A</v>
      </c>
      <c r="JO14" s="193" t="e">
        <f t="shared" si="231"/>
        <v>#N/A</v>
      </c>
      <c r="JP14" s="193" t="e">
        <f t="shared" si="231"/>
        <v>#N/A</v>
      </c>
      <c r="JQ14" s="193" t="e">
        <f t="shared" si="231"/>
        <v>#N/A</v>
      </c>
      <c r="JR14" s="193" t="e">
        <f t="shared" si="231"/>
        <v>#N/A</v>
      </c>
      <c r="JS14" s="193" t="e">
        <f t="shared" si="231"/>
        <v>#N/A</v>
      </c>
      <c r="JT14" s="193" t="e">
        <f t="shared" si="231"/>
        <v>#N/A</v>
      </c>
      <c r="JU14" s="193" t="e">
        <f t="shared" si="231"/>
        <v>#N/A</v>
      </c>
      <c r="JV14" s="193" t="e">
        <f t="shared" si="231"/>
        <v>#N/A</v>
      </c>
      <c r="JW14" s="193" t="e">
        <f t="shared" si="231"/>
        <v>#N/A</v>
      </c>
      <c r="JX14" s="193" t="e">
        <f t="shared" si="231"/>
        <v>#N/A</v>
      </c>
      <c r="JY14" s="193" t="e">
        <f t="shared" si="231"/>
        <v>#N/A</v>
      </c>
      <c r="JZ14" s="193" t="e">
        <f t="shared" si="231"/>
        <v>#N/A</v>
      </c>
      <c r="KA14" s="193" t="e">
        <f t="shared" si="231"/>
        <v>#N/A</v>
      </c>
      <c r="KB14" s="193" t="e">
        <f t="shared" si="231"/>
        <v>#N/A</v>
      </c>
      <c r="KC14" s="193" t="e">
        <f t="shared" si="231"/>
        <v>#N/A</v>
      </c>
      <c r="KD14" s="193" t="e">
        <f t="shared" si="231"/>
        <v>#N/A</v>
      </c>
      <c r="KE14" s="193" t="e">
        <f t="shared" si="231"/>
        <v>#N/A</v>
      </c>
      <c r="KF14" s="193" t="e">
        <f t="shared" si="231"/>
        <v>#N/A</v>
      </c>
      <c r="KG14" s="193" t="e">
        <f t="shared" si="231"/>
        <v>#N/A</v>
      </c>
      <c r="KH14" s="193" t="e">
        <f t="shared" si="231"/>
        <v>#N/A</v>
      </c>
      <c r="KI14" s="193" t="e">
        <f t="shared" si="231"/>
        <v>#N/A</v>
      </c>
      <c r="KJ14" s="193" t="e">
        <f t="shared" si="231"/>
        <v>#N/A</v>
      </c>
      <c r="KK14" s="193" t="e">
        <f t="shared" si="231"/>
        <v>#N/A</v>
      </c>
      <c r="KL14" s="193" t="e">
        <f t="shared" si="231"/>
        <v>#N/A</v>
      </c>
      <c r="KM14" s="193" t="e">
        <f t="shared" si="231"/>
        <v>#N/A</v>
      </c>
      <c r="KN14" s="193" t="e">
        <f t="shared" si="231"/>
        <v>#N/A</v>
      </c>
      <c r="KO14" s="193" t="e">
        <f t="shared" si="231"/>
        <v>#N/A</v>
      </c>
      <c r="KP14" s="193" t="e">
        <f t="shared" si="231"/>
        <v>#N/A</v>
      </c>
      <c r="KQ14" s="193" t="e">
        <f t="shared" si="231"/>
        <v>#N/A</v>
      </c>
      <c r="KR14" s="193" t="e">
        <f t="shared" si="231"/>
        <v>#N/A</v>
      </c>
      <c r="KS14" s="193" t="e">
        <f t="shared" si="231"/>
        <v>#N/A</v>
      </c>
      <c r="KT14" s="193" t="e">
        <f t="shared" si="231"/>
        <v>#N/A</v>
      </c>
      <c r="KU14" s="193" t="e">
        <f t="shared" si="31"/>
        <v>#N/A</v>
      </c>
      <c r="KV14" s="193" t="e">
        <f t="shared" si="236"/>
        <v>#N/A</v>
      </c>
      <c r="KW14" s="193" t="e">
        <f t="shared" si="236"/>
        <v>#N/A</v>
      </c>
      <c r="KX14" s="193" t="e">
        <f t="shared" si="236"/>
        <v>#N/A</v>
      </c>
      <c r="KY14" s="193" t="e">
        <f t="shared" si="232"/>
        <v>#N/A</v>
      </c>
      <c r="KZ14" s="193" t="e">
        <f t="shared" si="232"/>
        <v>#N/A</v>
      </c>
      <c r="LA14" s="193" t="e">
        <f t="shared" si="232"/>
        <v>#N/A</v>
      </c>
      <c r="LB14" s="193" t="e">
        <f t="shared" si="232"/>
        <v>#N/A</v>
      </c>
      <c r="LC14" s="193" t="e">
        <f t="shared" si="232"/>
        <v>#N/A</v>
      </c>
      <c r="LD14" s="193" t="e">
        <f t="shared" si="232"/>
        <v>#N/A</v>
      </c>
      <c r="LE14" s="193" t="e">
        <f t="shared" si="232"/>
        <v>#N/A</v>
      </c>
      <c r="LF14" s="193" t="e">
        <f t="shared" si="232"/>
        <v>#N/A</v>
      </c>
      <c r="LG14" s="193" t="e">
        <f t="shared" si="232"/>
        <v>#N/A</v>
      </c>
      <c r="LH14" s="193" t="e">
        <f t="shared" si="232"/>
        <v>#N/A</v>
      </c>
      <c r="LI14" s="193" t="e">
        <f t="shared" si="232"/>
        <v>#N/A</v>
      </c>
      <c r="LJ14" s="193" t="e">
        <f t="shared" si="232"/>
        <v>#N/A</v>
      </c>
      <c r="LK14" s="193" t="e">
        <f t="shared" si="232"/>
        <v>#N/A</v>
      </c>
      <c r="LL14" s="193" t="e">
        <f t="shared" si="232"/>
        <v>#N/A</v>
      </c>
      <c r="LM14" s="193" t="e">
        <f t="shared" si="232"/>
        <v>#N/A</v>
      </c>
      <c r="LN14" s="193" t="e">
        <f t="shared" si="232"/>
        <v>#N/A</v>
      </c>
      <c r="LO14" s="193" t="e">
        <f t="shared" si="232"/>
        <v>#N/A</v>
      </c>
      <c r="LP14" s="193" t="e">
        <f t="shared" si="232"/>
        <v>#N/A</v>
      </c>
      <c r="LQ14" s="193" t="e">
        <f t="shared" si="232"/>
        <v>#N/A</v>
      </c>
      <c r="LR14" s="193" t="e">
        <f t="shared" si="232"/>
        <v>#N/A</v>
      </c>
      <c r="LS14" s="193" t="e">
        <f t="shared" si="232"/>
        <v>#N/A</v>
      </c>
      <c r="LT14" s="193" t="e">
        <f t="shared" si="232"/>
        <v>#N/A</v>
      </c>
      <c r="LU14" s="193" t="e">
        <f t="shared" si="232"/>
        <v>#N/A</v>
      </c>
      <c r="LV14" s="193" t="e">
        <f t="shared" si="232"/>
        <v>#N/A</v>
      </c>
      <c r="LW14" s="193" t="e">
        <f t="shared" si="232"/>
        <v>#N/A</v>
      </c>
      <c r="LX14" s="193" t="e">
        <f t="shared" si="232"/>
        <v>#N/A</v>
      </c>
      <c r="LY14" s="193" t="e">
        <f t="shared" si="232"/>
        <v>#N/A</v>
      </c>
      <c r="LZ14" s="193" t="e">
        <f t="shared" si="232"/>
        <v>#N/A</v>
      </c>
      <c r="MA14" s="193" t="e">
        <f t="shared" si="232"/>
        <v>#N/A</v>
      </c>
      <c r="MB14" s="193" t="e">
        <f t="shared" si="232"/>
        <v>#N/A</v>
      </c>
      <c r="MC14" s="193" t="e">
        <f t="shared" si="232"/>
        <v>#N/A</v>
      </c>
      <c r="MD14" s="193" t="e">
        <f t="shared" si="232"/>
        <v>#N/A</v>
      </c>
      <c r="ME14" s="193" t="e">
        <f t="shared" si="232"/>
        <v>#N/A</v>
      </c>
      <c r="MF14" s="193" t="e">
        <f t="shared" si="232"/>
        <v>#N/A</v>
      </c>
      <c r="MG14" s="193" t="e">
        <f t="shared" si="232"/>
        <v>#N/A</v>
      </c>
      <c r="MH14" s="193" t="e">
        <f t="shared" si="232"/>
        <v>#N/A</v>
      </c>
      <c r="MI14" s="193" t="e">
        <f t="shared" si="232"/>
        <v>#N/A</v>
      </c>
      <c r="MJ14" s="193" t="e">
        <f t="shared" si="232"/>
        <v>#N/A</v>
      </c>
      <c r="MK14" s="193" t="e">
        <f t="shared" si="232"/>
        <v>#N/A</v>
      </c>
      <c r="ML14" s="193" t="e">
        <f t="shared" si="232"/>
        <v>#N/A</v>
      </c>
      <c r="MM14" s="193" t="e">
        <f t="shared" si="232"/>
        <v>#N/A</v>
      </c>
      <c r="MN14" s="193" t="e">
        <f t="shared" si="232"/>
        <v>#N/A</v>
      </c>
      <c r="MO14" s="193" t="e">
        <f t="shared" si="232"/>
        <v>#N/A</v>
      </c>
      <c r="MP14" s="193" t="e">
        <f t="shared" si="232"/>
        <v>#N/A</v>
      </c>
      <c r="MQ14" s="193" t="e">
        <f t="shared" si="232"/>
        <v>#N/A</v>
      </c>
      <c r="MR14" s="193" t="e">
        <f t="shared" si="232"/>
        <v>#N/A</v>
      </c>
      <c r="MS14" s="193" t="e">
        <f t="shared" si="232"/>
        <v>#N/A</v>
      </c>
      <c r="MT14" s="193" t="e">
        <f t="shared" si="232"/>
        <v>#N/A</v>
      </c>
      <c r="MU14" s="193" t="e">
        <f t="shared" si="232"/>
        <v>#N/A</v>
      </c>
      <c r="MV14" s="193" t="e">
        <f t="shared" si="232"/>
        <v>#N/A</v>
      </c>
      <c r="MW14" s="193" t="e">
        <f t="shared" si="232"/>
        <v>#N/A</v>
      </c>
      <c r="MX14" s="193" t="e">
        <f t="shared" si="232"/>
        <v>#N/A</v>
      </c>
      <c r="MY14" s="193" t="e">
        <f t="shared" si="232"/>
        <v>#N/A</v>
      </c>
      <c r="MZ14" s="193" t="e">
        <f t="shared" si="232"/>
        <v>#N/A</v>
      </c>
      <c r="NA14" s="193" t="e">
        <f t="shared" si="232"/>
        <v>#N/A</v>
      </c>
      <c r="NB14" s="193" t="e">
        <f t="shared" si="232"/>
        <v>#N/A</v>
      </c>
      <c r="NC14" s="193" t="e">
        <f t="shared" si="232"/>
        <v>#N/A</v>
      </c>
      <c r="ND14" s="193" t="e">
        <f t="shared" si="232"/>
        <v>#N/A</v>
      </c>
      <c r="NE14" s="193" t="e">
        <f t="shared" si="232"/>
        <v>#N/A</v>
      </c>
      <c r="NF14" s="193" t="e">
        <f t="shared" si="232"/>
        <v>#N/A</v>
      </c>
      <c r="NG14" s="193" t="e">
        <f t="shared" si="32"/>
        <v>#N/A</v>
      </c>
      <c r="NH14" s="193" t="e">
        <f t="shared" si="237"/>
        <v>#N/A</v>
      </c>
      <c r="NI14" s="193" t="e">
        <f t="shared" si="237"/>
        <v>#N/A</v>
      </c>
      <c r="NJ14" s="193" t="e">
        <f t="shared" si="237"/>
        <v>#N/A</v>
      </c>
      <c r="NK14" s="193" t="e">
        <f t="shared" si="233"/>
        <v>#N/A</v>
      </c>
      <c r="NL14" s="193" t="e">
        <f t="shared" si="233"/>
        <v>#N/A</v>
      </c>
      <c r="NM14" s="193" t="e">
        <f t="shared" si="233"/>
        <v>#N/A</v>
      </c>
      <c r="NN14" s="193" t="e">
        <f t="shared" si="233"/>
        <v>#N/A</v>
      </c>
      <c r="NO14" s="193" t="e">
        <f t="shared" si="233"/>
        <v>#N/A</v>
      </c>
      <c r="NP14" s="193" t="e">
        <f t="shared" si="233"/>
        <v>#N/A</v>
      </c>
      <c r="NQ14" s="193" t="e">
        <f t="shared" si="233"/>
        <v>#N/A</v>
      </c>
      <c r="NR14" s="193" t="e">
        <f t="shared" si="233"/>
        <v>#N/A</v>
      </c>
      <c r="NS14" s="193" t="e">
        <f t="shared" si="233"/>
        <v>#N/A</v>
      </c>
      <c r="NT14" s="193" t="e">
        <f t="shared" si="233"/>
        <v>#N/A</v>
      </c>
      <c r="NU14" s="193" t="e">
        <f t="shared" si="233"/>
        <v>#N/A</v>
      </c>
      <c r="NV14" s="193" t="e">
        <f t="shared" si="233"/>
        <v>#N/A</v>
      </c>
      <c r="NW14" s="193" t="e">
        <f t="shared" si="233"/>
        <v>#N/A</v>
      </c>
      <c r="NX14" s="193" t="e">
        <f t="shared" si="233"/>
        <v>#N/A</v>
      </c>
      <c r="NY14" s="193" t="e">
        <f t="shared" si="233"/>
        <v>#N/A</v>
      </c>
      <c r="NZ14" s="193" t="e">
        <f t="shared" si="233"/>
        <v>#N/A</v>
      </c>
      <c r="OA14" s="193" t="e">
        <f t="shared" si="233"/>
        <v>#N/A</v>
      </c>
      <c r="OB14" s="193" t="e">
        <f t="shared" si="233"/>
        <v>#N/A</v>
      </c>
      <c r="OC14" s="193" t="e">
        <f t="shared" si="233"/>
        <v>#N/A</v>
      </c>
      <c r="OD14" s="193" t="e">
        <f t="shared" si="233"/>
        <v>#N/A</v>
      </c>
      <c r="OE14" s="193" t="e">
        <f t="shared" si="233"/>
        <v>#N/A</v>
      </c>
      <c r="OF14" s="193" t="e">
        <f t="shared" si="233"/>
        <v>#N/A</v>
      </c>
      <c r="OG14" s="193" t="e">
        <f t="shared" si="233"/>
        <v>#N/A</v>
      </c>
      <c r="OH14" s="193" t="e">
        <f t="shared" si="233"/>
        <v>#N/A</v>
      </c>
      <c r="OI14" s="193" t="e">
        <f t="shared" si="233"/>
        <v>#N/A</v>
      </c>
      <c r="OJ14" s="193" t="e">
        <f t="shared" si="233"/>
        <v>#N/A</v>
      </c>
      <c r="OK14" s="193" t="e">
        <f t="shared" si="233"/>
        <v>#N/A</v>
      </c>
      <c r="OL14" s="193" t="e">
        <f t="shared" si="233"/>
        <v>#N/A</v>
      </c>
      <c r="OM14" s="193" t="e">
        <f t="shared" si="233"/>
        <v>#N/A</v>
      </c>
      <c r="ON14" s="193" t="e">
        <f t="shared" si="233"/>
        <v>#N/A</v>
      </c>
      <c r="OO14" s="193" t="e">
        <f t="shared" si="233"/>
        <v>#N/A</v>
      </c>
      <c r="OP14" s="193" t="e">
        <f t="shared" si="233"/>
        <v>#N/A</v>
      </c>
      <c r="OQ14" s="193" t="e">
        <f t="shared" si="233"/>
        <v>#N/A</v>
      </c>
      <c r="OR14" s="193" t="e">
        <f t="shared" si="233"/>
        <v>#N/A</v>
      </c>
      <c r="OS14" s="193" t="e">
        <f t="shared" si="233"/>
        <v>#N/A</v>
      </c>
      <c r="OT14" s="193" t="e">
        <f t="shared" si="233"/>
        <v>#N/A</v>
      </c>
      <c r="OU14" s="193" t="e">
        <f t="shared" si="233"/>
        <v>#N/A</v>
      </c>
      <c r="OV14" s="193" t="e">
        <f t="shared" si="233"/>
        <v>#N/A</v>
      </c>
      <c r="OW14" s="193" t="e">
        <f t="shared" si="233"/>
        <v>#N/A</v>
      </c>
      <c r="OX14" s="193" t="e">
        <f t="shared" si="233"/>
        <v>#N/A</v>
      </c>
      <c r="OY14" s="193" t="e">
        <f t="shared" si="233"/>
        <v>#N/A</v>
      </c>
      <c r="OZ14" s="193" t="e">
        <f t="shared" si="233"/>
        <v>#N/A</v>
      </c>
      <c r="PA14" s="193" t="e">
        <f t="shared" si="233"/>
        <v>#N/A</v>
      </c>
      <c r="PB14" s="193" t="e">
        <f t="shared" si="233"/>
        <v>#N/A</v>
      </c>
      <c r="PC14" s="193" t="e">
        <f t="shared" si="233"/>
        <v>#N/A</v>
      </c>
      <c r="PD14" s="193" t="e">
        <f t="shared" si="233"/>
        <v>#N/A</v>
      </c>
      <c r="PE14" s="193" t="e">
        <f t="shared" si="233"/>
        <v>#N/A</v>
      </c>
      <c r="PF14" s="193" t="e">
        <f t="shared" si="233"/>
        <v>#N/A</v>
      </c>
      <c r="PG14" s="193" t="e">
        <f t="shared" si="233"/>
        <v>#N/A</v>
      </c>
      <c r="PH14" s="193" t="e">
        <f t="shared" si="233"/>
        <v>#N/A</v>
      </c>
      <c r="PI14" s="193" t="e">
        <f t="shared" si="233"/>
        <v>#N/A</v>
      </c>
      <c r="PJ14" s="193" t="e">
        <f t="shared" si="233"/>
        <v>#N/A</v>
      </c>
      <c r="PK14" s="193" t="e">
        <f t="shared" si="233"/>
        <v>#N/A</v>
      </c>
      <c r="PL14" s="193" t="e">
        <f t="shared" si="233"/>
        <v>#N/A</v>
      </c>
      <c r="PM14" s="193" t="e">
        <f t="shared" si="233"/>
        <v>#N/A</v>
      </c>
      <c r="PN14" s="193" t="e">
        <f t="shared" si="233"/>
        <v>#N/A</v>
      </c>
      <c r="PO14" s="193" t="e">
        <f t="shared" si="233"/>
        <v>#N/A</v>
      </c>
      <c r="PP14" s="193" t="e">
        <f t="shared" si="233"/>
        <v>#N/A</v>
      </c>
      <c r="PQ14" s="193" t="e">
        <f t="shared" si="233"/>
        <v>#N/A</v>
      </c>
      <c r="PR14" s="193" t="e">
        <f t="shared" si="233"/>
        <v>#N/A</v>
      </c>
      <c r="PS14" s="193" t="e">
        <f t="shared" si="33"/>
        <v>#N/A</v>
      </c>
      <c r="PT14" s="193" t="e">
        <f t="shared" si="15"/>
        <v>#N/A</v>
      </c>
      <c r="PU14" s="193" t="e">
        <f t="shared" si="15"/>
        <v>#N/A</v>
      </c>
      <c r="PV14" s="193" t="e">
        <f t="shared" si="15"/>
        <v>#N/A</v>
      </c>
      <c r="PW14" s="193" t="e">
        <f t="shared" si="15"/>
        <v>#N/A</v>
      </c>
      <c r="PX14" s="193" t="e">
        <f t="shared" si="15"/>
        <v>#N/A</v>
      </c>
      <c r="PY14" s="193" t="e">
        <f t="shared" si="15"/>
        <v>#N/A</v>
      </c>
      <c r="PZ14" s="193" t="e">
        <f t="shared" si="15"/>
        <v>#N/A</v>
      </c>
      <c r="QA14" s="193" t="e">
        <f t="shared" si="15"/>
        <v>#N/A</v>
      </c>
    </row>
    <row r="15" spans="1:444" x14ac:dyDescent="0.45">
      <c r="A15" s="276"/>
      <c r="B15" s="277" t="str">
        <f>IF(OR($T15="",$U15=""),"",ROUND(_xlfn.BETA.INV(ABS(VLOOKUP($Z$1,VLookups!$A$30:$B$31,2,FALSE)-B$2),IF($N15="L",$U15,$T15),IF($N15="L",$T15,$U15),$G15,$I15),0))</f>
        <v/>
      </c>
      <c r="C15" s="287" t="str">
        <f t="shared" si="24"/>
        <v/>
      </c>
      <c r="D15" s="288" t="str">
        <f t="shared" si="25"/>
        <v/>
      </c>
      <c r="E15" s="134"/>
      <c r="F15" s="279"/>
      <c r="G15" s="280" t="str">
        <f t="shared" si="16"/>
        <v/>
      </c>
      <c r="H15" s="281"/>
      <c r="I15" s="280" t="str">
        <f t="shared" si="17"/>
        <v/>
      </c>
      <c r="J15" s="279"/>
      <c r="K15" s="135"/>
      <c r="L15" s="110" t="str">
        <f t="shared" si="18"/>
        <v/>
      </c>
      <c r="M15" s="21" t="str">
        <f t="shared" si="19"/>
        <v/>
      </c>
      <c r="N15" s="22" t="str">
        <f t="shared" si="20"/>
        <v/>
      </c>
      <c r="O15" s="23" t="str">
        <f>IF(M15="","",IF(OR($M15&lt;Skew!$B$3,$M15=Skew!$B$3),IF($M15&gt;Skew!$C$3,Skew!$A$3,IF($M15&gt;Skew!$C$4,Skew!$A$4,IF($M15&gt;Skew!$C$5,Skew!$A$5,IF($M15&gt;Skew!$C$6,Skew!$A$6,IF($M15&gt;Skew!$C$7,Skew!$A$7,IF($M15&gt;Skew!$C$8,Skew!$A$8,IF($M15&gt;Skew!$C$9,Skew!$A$9,IF($M15&gt;Skew!$C$10,Skew!$A$10,IF($M15&gt;Skew!$C$11,Skew!$A$11,IF($M15&gt;Skew!$C$12,Skew!$A$12,IF($M15&gt;Skew!$C$13,Skew!$A$13,IF($M15&gt;Skew!$C$14,Skew!$A$14,IF($M15&gt;Skew!$C$15,Skew!$A$15,IF($M15&gt;Skew!$C$16,Skew!$A$16,Skew!$A$17)
)))))))))))))))</f>
        <v/>
      </c>
      <c r="P15" s="22" t="str">
        <f>IF(M15="","",MATCH(O15,Skew!$A$3:$A$17,0))</f>
        <v/>
      </c>
      <c r="Q15" s="22" t="str">
        <f t="shared" si="0"/>
        <v/>
      </c>
      <c r="R15" s="24"/>
      <c r="S15" s="22" t="str">
        <f>IF(OR(M15="",R15=""),"",MATCH(R15,Confidence!$A$3:$A$12,0))</f>
        <v/>
      </c>
      <c r="T15" s="25" t="str">
        <f t="shared" si="1"/>
        <v/>
      </c>
      <c r="U15" s="25" t="str">
        <f t="shared" si="2"/>
        <v/>
      </c>
      <c r="V15" s="22"/>
      <c r="W15" s="102" t="str">
        <f t="shared" si="3"/>
        <v/>
      </c>
      <c r="X15" s="102" t="str">
        <f t="shared" si="4"/>
        <v/>
      </c>
      <c r="Y15" s="37" t="str">
        <f t="shared" si="5"/>
        <v/>
      </c>
      <c r="Z15" s="115"/>
      <c r="AA15" s="204" t="str">
        <f>IF(AND(G15&gt;0,H15&gt;0,I15&gt;0,T15&gt;0,U15&gt;0,Z15&gt;0,NOT(R15="")),ABS(VLOOKUP($Z$1,VLookups!$A$30:$B$31,2,FALSE)-_xlfn.BETA.DIST(Z15,IF(N15="L",U15,T15),IF(N15="L",T15,U15),TRUE,G15,I15)),"")</f>
        <v/>
      </c>
      <c r="AB15" s="112" t="str">
        <f>IF(OR($T15="",$U15=""),"",_xlfn.BETA.INV(ABS(VLOOKUP($Z$1,VLookups!$A$30:$B$31,2,FALSE)-AB$3),IF($N15="L",$U15,$T15),IF($N15="L",$T15,$U15),$G15,$I15))</f>
        <v/>
      </c>
      <c r="AC15" s="113" t="str">
        <f>IF(OR($T15="",$U15=""),"",_xlfn.BETA.INV(ABS(VLOOKUP($Z$1,VLookups!$A$30:$B$31,2,FALSE)-AC$3),IF($N15="L",$U15,$T15),IF($N15="L",$T15,$U15),$G15,$I15))</f>
        <v/>
      </c>
      <c r="AD15" s="112" t="str">
        <f>IF(OR($T15="",$U15=""),"",_xlfn.BETA.INV(ABS(VLOOKUP($Z$1,VLookups!$A$30:$B$31,2,FALSE)-AD$3),IF($N15="L",$U15,$T15),IF($N15="L",$T15,$U15),$G15,$I15))</f>
        <v/>
      </c>
      <c r="AE15" s="113" t="str">
        <f>IF(OR($T15="",$U15=""),"",_xlfn.BETA.INV(ABS(VLOOKUP($Z$1,VLookups!$A$30:$B$31,2,FALSE)-AE$3),IF($N15="L",$U15,$T15),IF($N15="L",$T15,$U15),$G15,$I15))</f>
        <v/>
      </c>
      <c r="AF15" s="112" t="str">
        <f>IF(OR($T15="",$U15=""),"",_xlfn.BETA.INV(ABS(VLOOKUP($Z$1,VLookups!$A$30:$B$31,2,FALSE)-AF$3),IF($N15="L",$U15,$T15),IF($N15="L",$T15,$U15),$G15,$I15))</f>
        <v/>
      </c>
      <c r="AG15" s="113" t="str">
        <f>IF(OR($T15="",$U15=""),"",_xlfn.BETA.INV(ABS(VLOOKUP($Z$1,VLookups!$A$30:$B$31,2,FALSE)-AG$3),IF($N15="L",$U15,$T15),IF($N15="L",$T15,$U15),$G15,$I15))</f>
        <v/>
      </c>
      <c r="AH15" s="112" t="str">
        <f>IF(OR($T15="",$U15=""),"",_xlfn.BETA.INV(ABS(VLOOKUP($Z$1,VLookups!$A$30:$B$31,2,FALSE)-AH$3),IF($N15="L",$U15,$T15),IF($N15="L",$T15,$U15),$G15,$I15))</f>
        <v/>
      </c>
      <c r="AI15" s="113" t="str">
        <f>IF(OR($T15="",$U15=""),"",_xlfn.BETA.INV(ABS(VLOOKUP($Z$1,VLookups!$A$30:$B$31,2,FALSE)-AI$3),IF($N15="L",$U15,$T15),IF($N15="L",$T15,$U15),$G15,$I15))</f>
        <v/>
      </c>
      <c r="AJ15" s="112" t="str">
        <f>IF(OR($T15="",$U15=""),"",_xlfn.BETA.INV(ABS(VLOOKUP($Z$1,VLookups!$A$30:$B$31,2,FALSE)-AJ$3),IF($N15="L",$U15,$T15),IF($N15="L",$T15,$U15),$G15,$I15))</f>
        <v/>
      </c>
      <c r="AK15" s="113" t="str">
        <f>IF(OR($T15="",$U15=""),"",_xlfn.BETA.INV(ABS(VLOOKUP($Z$1,VLookups!$A$30:$B$31,2,FALSE)-AK$3),IF($N15="L",$U15,$T15),IF($N15="L",$T15,$U15),$G15,$I15))</f>
        <v/>
      </c>
      <c r="AL15" s="112" t="str">
        <f>IF(OR($T15="",$U15=""),"",_xlfn.BETA.INV(ABS(VLOOKUP($Z$1,VLookups!$A$30:$B$31,2,FALSE)-AL$3),IF($N15="L",$U15,$T15),IF($N15="L",$T15,$U15),$G15,$I15))</f>
        <v/>
      </c>
      <c r="AM15" s="113" t="str">
        <f>IF(OR($T15="",$U15=""),"",_xlfn.BETA.INV(ABS(VLOOKUP($Z$1,VLookups!$A$30:$B$31,2,FALSE)-AM$3),IF($N15="L",$U15,$T15),IF($N15="L",$T15,$U15),$G15,$I15))</f>
        <v/>
      </c>
      <c r="AN15" s="15"/>
      <c r="AO15" s="194" t="str">
        <f t="shared" si="21"/>
        <v/>
      </c>
      <c r="AP15" s="192" t="str">
        <f t="shared" si="22"/>
        <v/>
      </c>
      <c r="AQ15" s="177" t="str">
        <f t="shared" ref="AQ15" si="239">IF(ISNONTEXT($AO15),AP15+$AO15,"")</f>
        <v/>
      </c>
      <c r="AR15" s="177" t="str">
        <f t="shared" si="35"/>
        <v/>
      </c>
      <c r="AS15" s="177" t="str">
        <f t="shared" si="36"/>
        <v/>
      </c>
      <c r="AT15" s="177" t="str">
        <f t="shared" si="37"/>
        <v/>
      </c>
      <c r="AU15" s="177" t="str">
        <f t="shared" si="38"/>
        <v/>
      </c>
      <c r="AV15" s="177" t="str">
        <f t="shared" si="39"/>
        <v/>
      </c>
      <c r="AW15" s="177" t="str">
        <f t="shared" si="40"/>
        <v/>
      </c>
      <c r="AX15" s="177" t="str">
        <f t="shared" si="41"/>
        <v/>
      </c>
      <c r="AY15" s="177" t="str">
        <f t="shared" si="42"/>
        <v/>
      </c>
      <c r="AZ15" s="177" t="str">
        <f t="shared" si="43"/>
        <v/>
      </c>
      <c r="BA15" s="177" t="str">
        <f t="shared" si="44"/>
        <v/>
      </c>
      <c r="BB15" s="177" t="str">
        <f t="shared" si="45"/>
        <v/>
      </c>
      <c r="BC15" s="177" t="str">
        <f t="shared" si="46"/>
        <v/>
      </c>
      <c r="BD15" s="177" t="str">
        <f t="shared" si="47"/>
        <v/>
      </c>
      <c r="BE15" s="177" t="str">
        <f t="shared" si="48"/>
        <v/>
      </c>
      <c r="BF15" s="177" t="str">
        <f t="shared" si="49"/>
        <v/>
      </c>
      <c r="BG15" s="177" t="str">
        <f t="shared" si="50"/>
        <v/>
      </c>
      <c r="BH15" s="177" t="str">
        <f t="shared" si="51"/>
        <v/>
      </c>
      <c r="BI15" s="177" t="str">
        <f t="shared" si="52"/>
        <v/>
      </c>
      <c r="BJ15" s="177" t="str">
        <f t="shared" si="53"/>
        <v/>
      </c>
      <c r="BK15" s="177" t="str">
        <f t="shared" si="54"/>
        <v/>
      </c>
      <c r="BL15" s="177" t="str">
        <f t="shared" si="55"/>
        <v/>
      </c>
      <c r="BM15" s="177" t="str">
        <f t="shared" si="56"/>
        <v/>
      </c>
      <c r="BN15" s="177" t="str">
        <f t="shared" si="57"/>
        <v/>
      </c>
      <c r="BO15" s="177" t="str">
        <f t="shared" si="58"/>
        <v/>
      </c>
      <c r="BP15" s="177" t="str">
        <f t="shared" si="59"/>
        <v/>
      </c>
      <c r="BQ15" s="177" t="str">
        <f t="shared" si="60"/>
        <v/>
      </c>
      <c r="BR15" s="177" t="str">
        <f t="shared" si="61"/>
        <v/>
      </c>
      <c r="BS15" s="177" t="str">
        <f t="shared" si="62"/>
        <v/>
      </c>
      <c r="BT15" s="177" t="str">
        <f t="shared" si="63"/>
        <v/>
      </c>
      <c r="BU15" s="177" t="str">
        <f t="shared" si="64"/>
        <v/>
      </c>
      <c r="BV15" s="177" t="str">
        <f t="shared" si="65"/>
        <v/>
      </c>
      <c r="BW15" s="177" t="str">
        <f t="shared" si="66"/>
        <v/>
      </c>
      <c r="BX15" s="177" t="str">
        <f t="shared" si="67"/>
        <v/>
      </c>
      <c r="BY15" s="177" t="str">
        <f t="shared" si="68"/>
        <v/>
      </c>
      <c r="BZ15" s="177" t="str">
        <f t="shared" si="69"/>
        <v/>
      </c>
      <c r="CA15" s="177" t="str">
        <f t="shared" si="70"/>
        <v/>
      </c>
      <c r="CB15" s="177" t="str">
        <f t="shared" si="71"/>
        <v/>
      </c>
      <c r="CC15" s="177" t="str">
        <f t="shared" si="72"/>
        <v/>
      </c>
      <c r="CD15" s="177" t="str">
        <f t="shared" si="73"/>
        <v/>
      </c>
      <c r="CE15" s="177" t="str">
        <f t="shared" si="74"/>
        <v/>
      </c>
      <c r="CF15" s="177" t="str">
        <f t="shared" si="75"/>
        <v/>
      </c>
      <c r="CG15" s="177" t="str">
        <f t="shared" si="76"/>
        <v/>
      </c>
      <c r="CH15" s="177" t="str">
        <f t="shared" si="77"/>
        <v/>
      </c>
      <c r="CI15" s="177" t="str">
        <f t="shared" si="78"/>
        <v/>
      </c>
      <c r="CJ15" s="177" t="str">
        <f t="shared" si="79"/>
        <v/>
      </c>
      <c r="CK15" s="177" t="str">
        <f t="shared" si="80"/>
        <v/>
      </c>
      <c r="CL15" s="177" t="str">
        <f t="shared" si="81"/>
        <v/>
      </c>
      <c r="CM15" s="177" t="str">
        <f t="shared" si="82"/>
        <v/>
      </c>
      <c r="CN15" s="177" t="str">
        <f t="shared" si="83"/>
        <v/>
      </c>
      <c r="CO15" s="177" t="str">
        <f t="shared" si="84"/>
        <v/>
      </c>
      <c r="CP15" s="177" t="str">
        <f t="shared" si="85"/>
        <v/>
      </c>
      <c r="CQ15" s="177" t="str">
        <f t="shared" si="86"/>
        <v/>
      </c>
      <c r="CR15" s="177" t="str">
        <f t="shared" si="87"/>
        <v/>
      </c>
      <c r="CS15" s="177" t="str">
        <f t="shared" si="88"/>
        <v/>
      </c>
      <c r="CT15" s="177" t="str">
        <f t="shared" si="89"/>
        <v/>
      </c>
      <c r="CU15" s="177" t="str">
        <f t="shared" si="90"/>
        <v/>
      </c>
      <c r="CV15" s="177" t="str">
        <f t="shared" si="91"/>
        <v/>
      </c>
      <c r="CW15" s="177" t="str">
        <f t="shared" si="92"/>
        <v/>
      </c>
      <c r="CX15" s="177" t="str">
        <f t="shared" si="93"/>
        <v/>
      </c>
      <c r="CY15" s="177" t="str">
        <f t="shared" si="94"/>
        <v/>
      </c>
      <c r="CZ15" s="177" t="str">
        <f t="shared" si="95"/>
        <v/>
      </c>
      <c r="DA15" s="177" t="str">
        <f t="shared" si="96"/>
        <v/>
      </c>
      <c r="DB15" s="177" t="str">
        <f t="shared" si="97"/>
        <v/>
      </c>
      <c r="DC15" s="177" t="str">
        <f t="shared" si="28"/>
        <v/>
      </c>
      <c r="DD15" s="177" t="str">
        <f t="shared" si="98"/>
        <v/>
      </c>
      <c r="DE15" s="177" t="str">
        <f t="shared" si="99"/>
        <v/>
      </c>
      <c r="DF15" s="177" t="str">
        <f t="shared" si="100"/>
        <v/>
      </c>
      <c r="DG15" s="177" t="str">
        <f t="shared" si="101"/>
        <v/>
      </c>
      <c r="DH15" s="177" t="str">
        <f t="shared" si="102"/>
        <v/>
      </c>
      <c r="DI15" s="177" t="str">
        <f t="shared" si="103"/>
        <v/>
      </c>
      <c r="DJ15" s="177" t="str">
        <f t="shared" si="104"/>
        <v/>
      </c>
      <c r="DK15" s="177" t="str">
        <f t="shared" si="105"/>
        <v/>
      </c>
      <c r="DL15" s="177" t="str">
        <f t="shared" si="106"/>
        <v/>
      </c>
      <c r="DM15" s="177" t="str">
        <f t="shared" si="107"/>
        <v/>
      </c>
      <c r="DN15" s="177" t="str">
        <f t="shared" si="108"/>
        <v/>
      </c>
      <c r="DO15" s="177" t="str">
        <f t="shared" si="109"/>
        <v/>
      </c>
      <c r="DP15" s="177" t="str">
        <f t="shared" si="110"/>
        <v/>
      </c>
      <c r="DQ15" s="177" t="str">
        <f t="shared" si="111"/>
        <v/>
      </c>
      <c r="DR15" s="177" t="str">
        <f t="shared" si="112"/>
        <v/>
      </c>
      <c r="DS15" s="177" t="str">
        <f t="shared" si="113"/>
        <v/>
      </c>
      <c r="DT15" s="177" t="str">
        <f t="shared" si="114"/>
        <v/>
      </c>
      <c r="DU15" s="177" t="str">
        <f t="shared" si="115"/>
        <v/>
      </c>
      <c r="DV15" s="177" t="str">
        <f t="shared" si="116"/>
        <v/>
      </c>
      <c r="DW15" s="177" t="str">
        <f t="shared" si="117"/>
        <v/>
      </c>
      <c r="DX15" s="177" t="str">
        <f t="shared" si="118"/>
        <v/>
      </c>
      <c r="DY15" s="177" t="str">
        <f t="shared" si="119"/>
        <v/>
      </c>
      <c r="DZ15" s="177" t="str">
        <f t="shared" si="120"/>
        <v/>
      </c>
      <c r="EA15" s="177" t="str">
        <f t="shared" si="121"/>
        <v/>
      </c>
      <c r="EB15" s="177" t="str">
        <f t="shared" si="122"/>
        <v/>
      </c>
      <c r="EC15" s="177" t="str">
        <f t="shared" si="123"/>
        <v/>
      </c>
      <c r="ED15" s="177" t="str">
        <f t="shared" si="124"/>
        <v/>
      </c>
      <c r="EE15" s="177" t="str">
        <f t="shared" si="125"/>
        <v/>
      </c>
      <c r="EF15" s="177" t="str">
        <f t="shared" si="126"/>
        <v/>
      </c>
      <c r="EG15" s="177" t="str">
        <f t="shared" si="127"/>
        <v/>
      </c>
      <c r="EH15" s="177" t="str">
        <f t="shared" si="128"/>
        <v/>
      </c>
      <c r="EI15" s="177" t="str">
        <f t="shared" si="129"/>
        <v/>
      </c>
      <c r="EJ15" s="177" t="str">
        <f t="shared" si="130"/>
        <v/>
      </c>
      <c r="EK15" s="177" t="str">
        <f t="shared" si="131"/>
        <v/>
      </c>
      <c r="EL15" s="177" t="str">
        <f t="shared" si="132"/>
        <v/>
      </c>
      <c r="EM15" s="177" t="str">
        <f t="shared" si="133"/>
        <v/>
      </c>
      <c r="EN15" s="177" t="str">
        <f t="shared" si="134"/>
        <v/>
      </c>
      <c r="EO15" s="177" t="str">
        <f t="shared" si="135"/>
        <v/>
      </c>
      <c r="EP15" s="177" t="str">
        <f t="shared" si="136"/>
        <v/>
      </c>
      <c r="EQ15" s="177" t="str">
        <f t="shared" si="137"/>
        <v/>
      </c>
      <c r="ER15" s="177" t="str">
        <f t="shared" si="138"/>
        <v/>
      </c>
      <c r="ES15" s="177" t="str">
        <f t="shared" si="139"/>
        <v/>
      </c>
      <c r="ET15" s="177" t="str">
        <f t="shared" si="140"/>
        <v/>
      </c>
      <c r="EU15" s="177" t="str">
        <f t="shared" si="141"/>
        <v/>
      </c>
      <c r="EV15" s="177" t="str">
        <f t="shared" si="142"/>
        <v/>
      </c>
      <c r="EW15" s="177" t="str">
        <f t="shared" si="143"/>
        <v/>
      </c>
      <c r="EX15" s="177" t="str">
        <f t="shared" si="144"/>
        <v/>
      </c>
      <c r="EY15" s="177" t="str">
        <f t="shared" si="145"/>
        <v/>
      </c>
      <c r="EZ15" s="177" t="str">
        <f t="shared" si="146"/>
        <v/>
      </c>
      <c r="FA15" s="177" t="str">
        <f t="shared" si="147"/>
        <v/>
      </c>
      <c r="FB15" s="177" t="str">
        <f t="shared" si="148"/>
        <v/>
      </c>
      <c r="FC15" s="177" t="str">
        <f t="shared" si="149"/>
        <v/>
      </c>
      <c r="FD15" s="177" t="str">
        <f t="shared" si="150"/>
        <v/>
      </c>
      <c r="FE15" s="177" t="str">
        <f t="shared" si="151"/>
        <v/>
      </c>
      <c r="FF15" s="177" t="str">
        <f t="shared" si="152"/>
        <v/>
      </c>
      <c r="FG15" s="177" t="str">
        <f t="shared" si="153"/>
        <v/>
      </c>
      <c r="FH15" s="177" t="str">
        <f t="shared" si="154"/>
        <v/>
      </c>
      <c r="FI15" s="177" t="str">
        <f t="shared" si="155"/>
        <v/>
      </c>
      <c r="FJ15" s="177" t="str">
        <f t="shared" si="156"/>
        <v/>
      </c>
      <c r="FK15" s="177" t="str">
        <f t="shared" si="157"/>
        <v/>
      </c>
      <c r="FL15" s="177" t="str">
        <f t="shared" si="158"/>
        <v/>
      </c>
      <c r="FM15" s="177" t="str">
        <f t="shared" si="159"/>
        <v/>
      </c>
      <c r="FN15" s="177" t="str">
        <f t="shared" si="160"/>
        <v/>
      </c>
      <c r="FO15" s="177" t="str">
        <f t="shared" si="29"/>
        <v/>
      </c>
      <c r="FP15" s="177" t="str">
        <f t="shared" si="161"/>
        <v/>
      </c>
      <c r="FQ15" s="177" t="str">
        <f t="shared" si="162"/>
        <v/>
      </c>
      <c r="FR15" s="177" t="str">
        <f t="shared" si="163"/>
        <v/>
      </c>
      <c r="FS15" s="177" t="str">
        <f t="shared" si="164"/>
        <v/>
      </c>
      <c r="FT15" s="177" t="str">
        <f t="shared" si="165"/>
        <v/>
      </c>
      <c r="FU15" s="177" t="str">
        <f t="shared" si="166"/>
        <v/>
      </c>
      <c r="FV15" s="177" t="str">
        <f t="shared" si="167"/>
        <v/>
      </c>
      <c r="FW15" s="177" t="str">
        <f t="shared" si="168"/>
        <v/>
      </c>
      <c r="FX15" s="177" t="str">
        <f t="shared" si="169"/>
        <v/>
      </c>
      <c r="FY15" s="177" t="str">
        <f t="shared" si="170"/>
        <v/>
      </c>
      <c r="FZ15" s="177" t="str">
        <f t="shared" si="171"/>
        <v/>
      </c>
      <c r="GA15" s="177" t="str">
        <f t="shared" si="172"/>
        <v/>
      </c>
      <c r="GB15" s="177" t="str">
        <f t="shared" si="173"/>
        <v/>
      </c>
      <c r="GC15" s="177" t="str">
        <f t="shared" si="174"/>
        <v/>
      </c>
      <c r="GD15" s="177" t="str">
        <f t="shared" si="175"/>
        <v/>
      </c>
      <c r="GE15" s="177" t="str">
        <f t="shared" si="176"/>
        <v/>
      </c>
      <c r="GF15" s="177" t="str">
        <f t="shared" si="177"/>
        <v/>
      </c>
      <c r="GG15" s="177" t="str">
        <f t="shared" si="178"/>
        <v/>
      </c>
      <c r="GH15" s="177" t="str">
        <f t="shared" si="179"/>
        <v/>
      </c>
      <c r="GI15" s="177" t="str">
        <f t="shared" si="180"/>
        <v/>
      </c>
      <c r="GJ15" s="177" t="str">
        <f t="shared" si="181"/>
        <v/>
      </c>
      <c r="GK15" s="177" t="str">
        <f t="shared" si="182"/>
        <v/>
      </c>
      <c r="GL15" s="177" t="str">
        <f t="shared" si="183"/>
        <v/>
      </c>
      <c r="GM15" s="177" t="str">
        <f t="shared" si="184"/>
        <v/>
      </c>
      <c r="GN15" s="177" t="str">
        <f t="shared" si="185"/>
        <v/>
      </c>
      <c r="GO15" s="177" t="str">
        <f t="shared" si="186"/>
        <v/>
      </c>
      <c r="GP15" s="177" t="str">
        <f t="shared" si="187"/>
        <v/>
      </c>
      <c r="GQ15" s="177" t="str">
        <f t="shared" si="188"/>
        <v/>
      </c>
      <c r="GR15" s="177" t="str">
        <f t="shared" si="189"/>
        <v/>
      </c>
      <c r="GS15" s="177" t="str">
        <f t="shared" si="190"/>
        <v/>
      </c>
      <c r="GT15" s="177" t="str">
        <f t="shared" si="191"/>
        <v/>
      </c>
      <c r="GU15" s="177" t="str">
        <f t="shared" si="192"/>
        <v/>
      </c>
      <c r="GV15" s="177" t="str">
        <f t="shared" si="193"/>
        <v/>
      </c>
      <c r="GW15" s="177" t="str">
        <f t="shared" si="194"/>
        <v/>
      </c>
      <c r="GX15" s="177" t="str">
        <f t="shared" si="195"/>
        <v/>
      </c>
      <c r="GY15" s="177" t="str">
        <f t="shared" si="196"/>
        <v/>
      </c>
      <c r="GZ15" s="177" t="str">
        <f t="shared" si="197"/>
        <v/>
      </c>
      <c r="HA15" s="177" t="str">
        <f t="shared" si="198"/>
        <v/>
      </c>
      <c r="HB15" s="177" t="str">
        <f t="shared" si="199"/>
        <v/>
      </c>
      <c r="HC15" s="177" t="str">
        <f t="shared" si="200"/>
        <v/>
      </c>
      <c r="HD15" s="177" t="str">
        <f t="shared" si="201"/>
        <v/>
      </c>
      <c r="HE15" s="177" t="str">
        <f t="shared" si="202"/>
        <v/>
      </c>
      <c r="HF15" s="177" t="str">
        <f t="shared" si="203"/>
        <v/>
      </c>
      <c r="HG15" s="177" t="str">
        <f t="shared" si="204"/>
        <v/>
      </c>
      <c r="HH15" s="177" t="str">
        <f t="shared" si="205"/>
        <v/>
      </c>
      <c r="HI15" s="177" t="str">
        <f t="shared" si="206"/>
        <v/>
      </c>
      <c r="HJ15" s="177" t="str">
        <f t="shared" si="207"/>
        <v/>
      </c>
      <c r="HK15" s="177" t="str">
        <f t="shared" si="208"/>
        <v/>
      </c>
      <c r="HL15" s="177" t="str">
        <f t="shared" si="209"/>
        <v/>
      </c>
      <c r="HM15" s="177" t="str">
        <f t="shared" si="210"/>
        <v/>
      </c>
      <c r="HN15" s="177" t="str">
        <f t="shared" si="211"/>
        <v/>
      </c>
      <c r="HO15" s="177" t="str">
        <f t="shared" si="212"/>
        <v/>
      </c>
      <c r="HP15" s="177" t="str">
        <f t="shared" si="213"/>
        <v/>
      </c>
      <c r="HQ15" s="177" t="str">
        <f t="shared" si="214"/>
        <v/>
      </c>
      <c r="HR15" s="177" t="str">
        <f t="shared" si="215"/>
        <v/>
      </c>
      <c r="HS15" s="177" t="str">
        <f t="shared" si="216"/>
        <v/>
      </c>
      <c r="HT15" s="177" t="str">
        <f t="shared" si="217"/>
        <v/>
      </c>
      <c r="HU15" s="177" t="str">
        <f t="shared" si="218"/>
        <v/>
      </c>
      <c r="HV15" s="177" t="str">
        <f t="shared" si="219"/>
        <v/>
      </c>
      <c r="HW15" s="177" t="str">
        <f t="shared" si="220"/>
        <v/>
      </c>
      <c r="HX15" s="177" t="str">
        <f t="shared" si="221"/>
        <v/>
      </c>
      <c r="HY15" s="177" t="str">
        <f t="shared" si="222"/>
        <v/>
      </c>
      <c r="HZ15" s="177" t="str">
        <f t="shared" si="223"/>
        <v/>
      </c>
      <c r="IA15" s="177" t="str">
        <f t="shared" si="30"/>
        <v/>
      </c>
      <c r="IB15" s="177" t="str">
        <f t="shared" si="9"/>
        <v/>
      </c>
      <c r="IC15" s="177" t="str">
        <f t="shared" si="9"/>
        <v/>
      </c>
      <c r="ID15" s="177" t="str">
        <f t="shared" si="9"/>
        <v/>
      </c>
      <c r="IE15" s="177" t="str">
        <f t="shared" si="9"/>
        <v/>
      </c>
      <c r="IF15" s="177" t="str">
        <f t="shared" si="9"/>
        <v/>
      </c>
      <c r="IG15" s="177" t="str">
        <f t="shared" si="9"/>
        <v/>
      </c>
      <c r="IH15" s="192" t="str">
        <f t="shared" si="10"/>
        <v/>
      </c>
      <c r="II15" s="193" t="e">
        <f t="shared" si="11"/>
        <v>#N/A</v>
      </c>
      <c r="IJ15" s="193" t="e">
        <f t="shared" si="235"/>
        <v>#N/A</v>
      </c>
      <c r="IK15" s="193" t="e">
        <f t="shared" si="235"/>
        <v>#N/A</v>
      </c>
      <c r="IL15" s="193" t="e">
        <f t="shared" si="235"/>
        <v>#N/A</v>
      </c>
      <c r="IM15" s="193" t="e">
        <f t="shared" si="231"/>
        <v>#N/A</v>
      </c>
      <c r="IN15" s="193" t="e">
        <f t="shared" si="231"/>
        <v>#N/A</v>
      </c>
      <c r="IO15" s="193" t="e">
        <f t="shared" si="231"/>
        <v>#N/A</v>
      </c>
      <c r="IP15" s="193" t="e">
        <f t="shared" si="231"/>
        <v>#N/A</v>
      </c>
      <c r="IQ15" s="193" t="e">
        <f t="shared" si="231"/>
        <v>#N/A</v>
      </c>
      <c r="IR15" s="193" t="e">
        <f t="shared" si="231"/>
        <v>#N/A</v>
      </c>
      <c r="IS15" s="193" t="e">
        <f t="shared" si="231"/>
        <v>#N/A</v>
      </c>
      <c r="IT15" s="193" t="e">
        <f t="shared" si="231"/>
        <v>#N/A</v>
      </c>
      <c r="IU15" s="193" t="e">
        <f t="shared" si="231"/>
        <v>#N/A</v>
      </c>
      <c r="IV15" s="193" t="e">
        <f t="shared" si="231"/>
        <v>#N/A</v>
      </c>
      <c r="IW15" s="193" t="e">
        <f t="shared" si="231"/>
        <v>#N/A</v>
      </c>
      <c r="IX15" s="193" t="e">
        <f t="shared" si="231"/>
        <v>#N/A</v>
      </c>
      <c r="IY15" s="193" t="e">
        <f t="shared" si="231"/>
        <v>#N/A</v>
      </c>
      <c r="IZ15" s="193" t="e">
        <f t="shared" si="231"/>
        <v>#N/A</v>
      </c>
      <c r="JA15" s="193" t="e">
        <f t="shared" si="231"/>
        <v>#N/A</v>
      </c>
      <c r="JB15" s="193" t="e">
        <f t="shared" si="231"/>
        <v>#N/A</v>
      </c>
      <c r="JC15" s="193" t="e">
        <f t="shared" si="231"/>
        <v>#N/A</v>
      </c>
      <c r="JD15" s="193" t="e">
        <f t="shared" si="231"/>
        <v>#N/A</v>
      </c>
      <c r="JE15" s="193" t="e">
        <f t="shared" si="231"/>
        <v>#N/A</v>
      </c>
      <c r="JF15" s="193" t="e">
        <f t="shared" si="231"/>
        <v>#N/A</v>
      </c>
      <c r="JG15" s="193" t="e">
        <f t="shared" si="231"/>
        <v>#N/A</v>
      </c>
      <c r="JH15" s="193" t="e">
        <f t="shared" si="231"/>
        <v>#N/A</v>
      </c>
      <c r="JI15" s="193" t="e">
        <f t="shared" si="231"/>
        <v>#N/A</v>
      </c>
      <c r="JJ15" s="193" t="e">
        <f t="shared" si="231"/>
        <v>#N/A</v>
      </c>
      <c r="JK15" s="193" t="e">
        <f t="shared" si="231"/>
        <v>#N/A</v>
      </c>
      <c r="JL15" s="193" t="e">
        <f t="shared" si="231"/>
        <v>#N/A</v>
      </c>
      <c r="JM15" s="193" t="e">
        <f t="shared" si="231"/>
        <v>#N/A</v>
      </c>
      <c r="JN15" s="193" t="e">
        <f t="shared" si="231"/>
        <v>#N/A</v>
      </c>
      <c r="JO15" s="193" t="e">
        <f t="shared" si="231"/>
        <v>#N/A</v>
      </c>
      <c r="JP15" s="193" t="e">
        <f t="shared" si="231"/>
        <v>#N/A</v>
      </c>
      <c r="JQ15" s="193" t="e">
        <f t="shared" si="231"/>
        <v>#N/A</v>
      </c>
      <c r="JR15" s="193" t="e">
        <f t="shared" si="231"/>
        <v>#N/A</v>
      </c>
      <c r="JS15" s="193" t="e">
        <f t="shared" si="231"/>
        <v>#N/A</v>
      </c>
      <c r="JT15" s="193" t="e">
        <f t="shared" si="231"/>
        <v>#N/A</v>
      </c>
      <c r="JU15" s="193" t="e">
        <f t="shared" si="231"/>
        <v>#N/A</v>
      </c>
      <c r="JV15" s="193" t="e">
        <f t="shared" si="231"/>
        <v>#N/A</v>
      </c>
      <c r="JW15" s="193" t="e">
        <f t="shared" si="231"/>
        <v>#N/A</v>
      </c>
      <c r="JX15" s="193" t="e">
        <f t="shared" si="231"/>
        <v>#N/A</v>
      </c>
      <c r="JY15" s="193" t="e">
        <f t="shared" si="231"/>
        <v>#N/A</v>
      </c>
      <c r="JZ15" s="193" t="e">
        <f t="shared" si="231"/>
        <v>#N/A</v>
      </c>
      <c r="KA15" s="193" t="e">
        <f t="shared" si="231"/>
        <v>#N/A</v>
      </c>
      <c r="KB15" s="193" t="e">
        <f t="shared" si="231"/>
        <v>#N/A</v>
      </c>
      <c r="KC15" s="193" t="e">
        <f t="shared" si="231"/>
        <v>#N/A</v>
      </c>
      <c r="KD15" s="193" t="e">
        <f t="shared" si="231"/>
        <v>#N/A</v>
      </c>
      <c r="KE15" s="193" t="e">
        <f t="shared" si="231"/>
        <v>#N/A</v>
      </c>
      <c r="KF15" s="193" t="e">
        <f t="shared" si="231"/>
        <v>#N/A</v>
      </c>
      <c r="KG15" s="193" t="e">
        <f t="shared" si="231"/>
        <v>#N/A</v>
      </c>
      <c r="KH15" s="193" t="e">
        <f t="shared" si="231"/>
        <v>#N/A</v>
      </c>
      <c r="KI15" s="193" t="e">
        <f t="shared" si="231"/>
        <v>#N/A</v>
      </c>
      <c r="KJ15" s="193" t="e">
        <f t="shared" si="231"/>
        <v>#N/A</v>
      </c>
      <c r="KK15" s="193" t="e">
        <f t="shared" si="231"/>
        <v>#N/A</v>
      </c>
      <c r="KL15" s="193" t="e">
        <f t="shared" si="231"/>
        <v>#N/A</v>
      </c>
      <c r="KM15" s="193" t="e">
        <f t="shared" si="231"/>
        <v>#N/A</v>
      </c>
      <c r="KN15" s="193" t="e">
        <f t="shared" si="231"/>
        <v>#N/A</v>
      </c>
      <c r="KO15" s="193" t="e">
        <f t="shared" si="231"/>
        <v>#N/A</v>
      </c>
      <c r="KP15" s="193" t="e">
        <f t="shared" si="231"/>
        <v>#N/A</v>
      </c>
      <c r="KQ15" s="193" t="e">
        <f t="shared" si="231"/>
        <v>#N/A</v>
      </c>
      <c r="KR15" s="193" t="e">
        <f t="shared" si="231"/>
        <v>#N/A</v>
      </c>
      <c r="KS15" s="193" t="e">
        <f t="shared" si="231"/>
        <v>#N/A</v>
      </c>
      <c r="KT15" s="193" t="e">
        <f t="shared" si="231"/>
        <v>#N/A</v>
      </c>
      <c r="KU15" s="193" t="e">
        <f t="shared" si="31"/>
        <v>#N/A</v>
      </c>
      <c r="KV15" s="193" t="e">
        <f t="shared" si="236"/>
        <v>#N/A</v>
      </c>
      <c r="KW15" s="193" t="e">
        <f t="shared" si="236"/>
        <v>#N/A</v>
      </c>
      <c r="KX15" s="193" t="e">
        <f t="shared" si="236"/>
        <v>#N/A</v>
      </c>
      <c r="KY15" s="193" t="e">
        <f t="shared" si="232"/>
        <v>#N/A</v>
      </c>
      <c r="KZ15" s="193" t="e">
        <f t="shared" si="232"/>
        <v>#N/A</v>
      </c>
      <c r="LA15" s="193" t="e">
        <f t="shared" si="232"/>
        <v>#N/A</v>
      </c>
      <c r="LB15" s="193" t="e">
        <f t="shared" si="232"/>
        <v>#N/A</v>
      </c>
      <c r="LC15" s="193" t="e">
        <f t="shared" si="232"/>
        <v>#N/A</v>
      </c>
      <c r="LD15" s="193" t="e">
        <f t="shared" si="232"/>
        <v>#N/A</v>
      </c>
      <c r="LE15" s="193" t="e">
        <f t="shared" si="232"/>
        <v>#N/A</v>
      </c>
      <c r="LF15" s="193" t="e">
        <f t="shared" si="232"/>
        <v>#N/A</v>
      </c>
      <c r="LG15" s="193" t="e">
        <f t="shared" si="232"/>
        <v>#N/A</v>
      </c>
      <c r="LH15" s="193" t="e">
        <f t="shared" si="232"/>
        <v>#N/A</v>
      </c>
      <c r="LI15" s="193" t="e">
        <f t="shared" si="232"/>
        <v>#N/A</v>
      </c>
      <c r="LJ15" s="193" t="e">
        <f t="shared" si="232"/>
        <v>#N/A</v>
      </c>
      <c r="LK15" s="193" t="e">
        <f t="shared" si="232"/>
        <v>#N/A</v>
      </c>
      <c r="LL15" s="193" t="e">
        <f t="shared" si="232"/>
        <v>#N/A</v>
      </c>
      <c r="LM15" s="193" t="e">
        <f t="shared" si="232"/>
        <v>#N/A</v>
      </c>
      <c r="LN15" s="193" t="e">
        <f t="shared" si="232"/>
        <v>#N/A</v>
      </c>
      <c r="LO15" s="193" t="e">
        <f t="shared" si="232"/>
        <v>#N/A</v>
      </c>
      <c r="LP15" s="193" t="e">
        <f t="shared" si="232"/>
        <v>#N/A</v>
      </c>
      <c r="LQ15" s="193" t="e">
        <f t="shared" si="232"/>
        <v>#N/A</v>
      </c>
      <c r="LR15" s="193" t="e">
        <f t="shared" si="232"/>
        <v>#N/A</v>
      </c>
      <c r="LS15" s="193" t="e">
        <f t="shared" si="232"/>
        <v>#N/A</v>
      </c>
      <c r="LT15" s="193" t="e">
        <f t="shared" si="232"/>
        <v>#N/A</v>
      </c>
      <c r="LU15" s="193" t="e">
        <f t="shared" si="232"/>
        <v>#N/A</v>
      </c>
      <c r="LV15" s="193" t="e">
        <f t="shared" si="232"/>
        <v>#N/A</v>
      </c>
      <c r="LW15" s="193" t="e">
        <f t="shared" si="232"/>
        <v>#N/A</v>
      </c>
      <c r="LX15" s="193" t="e">
        <f t="shared" si="232"/>
        <v>#N/A</v>
      </c>
      <c r="LY15" s="193" t="e">
        <f t="shared" si="232"/>
        <v>#N/A</v>
      </c>
      <c r="LZ15" s="193" t="e">
        <f t="shared" si="232"/>
        <v>#N/A</v>
      </c>
      <c r="MA15" s="193" t="e">
        <f t="shared" si="232"/>
        <v>#N/A</v>
      </c>
      <c r="MB15" s="193" t="e">
        <f t="shared" si="232"/>
        <v>#N/A</v>
      </c>
      <c r="MC15" s="193" t="e">
        <f t="shared" si="232"/>
        <v>#N/A</v>
      </c>
      <c r="MD15" s="193" t="e">
        <f t="shared" si="232"/>
        <v>#N/A</v>
      </c>
      <c r="ME15" s="193" t="e">
        <f t="shared" si="232"/>
        <v>#N/A</v>
      </c>
      <c r="MF15" s="193" t="e">
        <f t="shared" si="232"/>
        <v>#N/A</v>
      </c>
      <c r="MG15" s="193" t="e">
        <f t="shared" si="232"/>
        <v>#N/A</v>
      </c>
      <c r="MH15" s="193" t="e">
        <f t="shared" si="232"/>
        <v>#N/A</v>
      </c>
      <c r="MI15" s="193" t="e">
        <f t="shared" si="232"/>
        <v>#N/A</v>
      </c>
      <c r="MJ15" s="193" t="e">
        <f t="shared" si="232"/>
        <v>#N/A</v>
      </c>
      <c r="MK15" s="193" t="e">
        <f t="shared" si="232"/>
        <v>#N/A</v>
      </c>
      <c r="ML15" s="193" t="e">
        <f t="shared" si="232"/>
        <v>#N/A</v>
      </c>
      <c r="MM15" s="193" t="e">
        <f t="shared" si="232"/>
        <v>#N/A</v>
      </c>
      <c r="MN15" s="193" t="e">
        <f t="shared" si="232"/>
        <v>#N/A</v>
      </c>
      <c r="MO15" s="193" t="e">
        <f t="shared" si="232"/>
        <v>#N/A</v>
      </c>
      <c r="MP15" s="193" t="e">
        <f t="shared" si="232"/>
        <v>#N/A</v>
      </c>
      <c r="MQ15" s="193" t="e">
        <f t="shared" si="232"/>
        <v>#N/A</v>
      </c>
      <c r="MR15" s="193" t="e">
        <f t="shared" si="232"/>
        <v>#N/A</v>
      </c>
      <c r="MS15" s="193" t="e">
        <f t="shared" si="232"/>
        <v>#N/A</v>
      </c>
      <c r="MT15" s="193" t="e">
        <f t="shared" si="232"/>
        <v>#N/A</v>
      </c>
      <c r="MU15" s="193" t="e">
        <f t="shared" si="232"/>
        <v>#N/A</v>
      </c>
      <c r="MV15" s="193" t="e">
        <f t="shared" si="232"/>
        <v>#N/A</v>
      </c>
      <c r="MW15" s="193" t="e">
        <f t="shared" si="232"/>
        <v>#N/A</v>
      </c>
      <c r="MX15" s="193" t="e">
        <f t="shared" si="232"/>
        <v>#N/A</v>
      </c>
      <c r="MY15" s="193" t="e">
        <f t="shared" si="232"/>
        <v>#N/A</v>
      </c>
      <c r="MZ15" s="193" t="e">
        <f t="shared" si="232"/>
        <v>#N/A</v>
      </c>
      <c r="NA15" s="193" t="e">
        <f t="shared" si="232"/>
        <v>#N/A</v>
      </c>
      <c r="NB15" s="193" t="e">
        <f t="shared" si="232"/>
        <v>#N/A</v>
      </c>
      <c r="NC15" s="193" t="e">
        <f t="shared" si="232"/>
        <v>#N/A</v>
      </c>
      <c r="ND15" s="193" t="e">
        <f t="shared" si="232"/>
        <v>#N/A</v>
      </c>
      <c r="NE15" s="193" t="e">
        <f t="shared" si="232"/>
        <v>#N/A</v>
      </c>
      <c r="NF15" s="193" t="e">
        <f t="shared" si="232"/>
        <v>#N/A</v>
      </c>
      <c r="NG15" s="193" t="e">
        <f t="shared" si="32"/>
        <v>#N/A</v>
      </c>
      <c r="NH15" s="193" t="e">
        <f t="shared" si="237"/>
        <v>#N/A</v>
      </c>
      <c r="NI15" s="193" t="e">
        <f t="shared" si="237"/>
        <v>#N/A</v>
      </c>
      <c r="NJ15" s="193" t="e">
        <f t="shared" si="237"/>
        <v>#N/A</v>
      </c>
      <c r="NK15" s="193" t="e">
        <f t="shared" si="233"/>
        <v>#N/A</v>
      </c>
      <c r="NL15" s="193" t="e">
        <f t="shared" si="233"/>
        <v>#N/A</v>
      </c>
      <c r="NM15" s="193" t="e">
        <f t="shared" si="233"/>
        <v>#N/A</v>
      </c>
      <c r="NN15" s="193" t="e">
        <f t="shared" si="233"/>
        <v>#N/A</v>
      </c>
      <c r="NO15" s="193" t="e">
        <f t="shared" si="233"/>
        <v>#N/A</v>
      </c>
      <c r="NP15" s="193" t="e">
        <f t="shared" si="233"/>
        <v>#N/A</v>
      </c>
      <c r="NQ15" s="193" t="e">
        <f t="shared" si="233"/>
        <v>#N/A</v>
      </c>
      <c r="NR15" s="193" t="e">
        <f t="shared" si="233"/>
        <v>#N/A</v>
      </c>
      <c r="NS15" s="193" t="e">
        <f t="shared" si="233"/>
        <v>#N/A</v>
      </c>
      <c r="NT15" s="193" t="e">
        <f t="shared" si="233"/>
        <v>#N/A</v>
      </c>
      <c r="NU15" s="193" t="e">
        <f t="shared" si="233"/>
        <v>#N/A</v>
      </c>
      <c r="NV15" s="193" t="e">
        <f t="shared" si="233"/>
        <v>#N/A</v>
      </c>
      <c r="NW15" s="193" t="e">
        <f t="shared" si="233"/>
        <v>#N/A</v>
      </c>
      <c r="NX15" s="193" t="e">
        <f t="shared" si="233"/>
        <v>#N/A</v>
      </c>
      <c r="NY15" s="193" t="e">
        <f t="shared" si="233"/>
        <v>#N/A</v>
      </c>
      <c r="NZ15" s="193" t="e">
        <f t="shared" si="233"/>
        <v>#N/A</v>
      </c>
      <c r="OA15" s="193" t="e">
        <f t="shared" si="233"/>
        <v>#N/A</v>
      </c>
      <c r="OB15" s="193" t="e">
        <f t="shared" si="233"/>
        <v>#N/A</v>
      </c>
      <c r="OC15" s="193" t="e">
        <f t="shared" si="233"/>
        <v>#N/A</v>
      </c>
      <c r="OD15" s="193" t="e">
        <f t="shared" si="233"/>
        <v>#N/A</v>
      </c>
      <c r="OE15" s="193" t="e">
        <f t="shared" si="233"/>
        <v>#N/A</v>
      </c>
      <c r="OF15" s="193" t="e">
        <f t="shared" si="233"/>
        <v>#N/A</v>
      </c>
      <c r="OG15" s="193" t="e">
        <f t="shared" si="233"/>
        <v>#N/A</v>
      </c>
      <c r="OH15" s="193" t="e">
        <f t="shared" si="233"/>
        <v>#N/A</v>
      </c>
      <c r="OI15" s="193" t="e">
        <f t="shared" si="233"/>
        <v>#N/A</v>
      </c>
      <c r="OJ15" s="193" t="e">
        <f t="shared" si="233"/>
        <v>#N/A</v>
      </c>
      <c r="OK15" s="193" t="e">
        <f t="shared" si="233"/>
        <v>#N/A</v>
      </c>
      <c r="OL15" s="193" t="e">
        <f t="shared" si="233"/>
        <v>#N/A</v>
      </c>
      <c r="OM15" s="193" t="e">
        <f t="shared" si="233"/>
        <v>#N/A</v>
      </c>
      <c r="ON15" s="193" t="e">
        <f t="shared" si="233"/>
        <v>#N/A</v>
      </c>
      <c r="OO15" s="193" t="e">
        <f t="shared" si="233"/>
        <v>#N/A</v>
      </c>
      <c r="OP15" s="193" t="e">
        <f t="shared" si="233"/>
        <v>#N/A</v>
      </c>
      <c r="OQ15" s="193" t="e">
        <f t="shared" si="233"/>
        <v>#N/A</v>
      </c>
      <c r="OR15" s="193" t="e">
        <f t="shared" si="233"/>
        <v>#N/A</v>
      </c>
      <c r="OS15" s="193" t="e">
        <f t="shared" si="233"/>
        <v>#N/A</v>
      </c>
      <c r="OT15" s="193" t="e">
        <f t="shared" si="233"/>
        <v>#N/A</v>
      </c>
      <c r="OU15" s="193" t="e">
        <f t="shared" si="233"/>
        <v>#N/A</v>
      </c>
      <c r="OV15" s="193" t="e">
        <f t="shared" si="233"/>
        <v>#N/A</v>
      </c>
      <c r="OW15" s="193" t="e">
        <f t="shared" si="233"/>
        <v>#N/A</v>
      </c>
      <c r="OX15" s="193" t="e">
        <f t="shared" si="233"/>
        <v>#N/A</v>
      </c>
      <c r="OY15" s="193" t="e">
        <f t="shared" si="233"/>
        <v>#N/A</v>
      </c>
      <c r="OZ15" s="193" t="e">
        <f t="shared" si="233"/>
        <v>#N/A</v>
      </c>
      <c r="PA15" s="193" t="e">
        <f t="shared" si="233"/>
        <v>#N/A</v>
      </c>
      <c r="PB15" s="193" t="e">
        <f t="shared" si="233"/>
        <v>#N/A</v>
      </c>
      <c r="PC15" s="193" t="e">
        <f t="shared" si="233"/>
        <v>#N/A</v>
      </c>
      <c r="PD15" s="193" t="e">
        <f t="shared" si="233"/>
        <v>#N/A</v>
      </c>
      <c r="PE15" s="193" t="e">
        <f t="shared" si="233"/>
        <v>#N/A</v>
      </c>
      <c r="PF15" s="193" t="e">
        <f t="shared" si="233"/>
        <v>#N/A</v>
      </c>
      <c r="PG15" s="193" t="e">
        <f t="shared" si="233"/>
        <v>#N/A</v>
      </c>
      <c r="PH15" s="193" t="e">
        <f t="shared" si="233"/>
        <v>#N/A</v>
      </c>
      <c r="PI15" s="193" t="e">
        <f t="shared" si="233"/>
        <v>#N/A</v>
      </c>
      <c r="PJ15" s="193" t="e">
        <f t="shared" si="233"/>
        <v>#N/A</v>
      </c>
      <c r="PK15" s="193" t="e">
        <f t="shared" si="233"/>
        <v>#N/A</v>
      </c>
      <c r="PL15" s="193" t="e">
        <f t="shared" si="233"/>
        <v>#N/A</v>
      </c>
      <c r="PM15" s="193" t="e">
        <f t="shared" si="233"/>
        <v>#N/A</v>
      </c>
      <c r="PN15" s="193" t="e">
        <f t="shared" si="233"/>
        <v>#N/A</v>
      </c>
      <c r="PO15" s="193" t="e">
        <f t="shared" si="233"/>
        <v>#N/A</v>
      </c>
      <c r="PP15" s="193" t="e">
        <f t="shared" si="233"/>
        <v>#N/A</v>
      </c>
      <c r="PQ15" s="193" t="e">
        <f t="shared" si="233"/>
        <v>#N/A</v>
      </c>
      <c r="PR15" s="193" t="e">
        <f t="shared" si="233"/>
        <v>#N/A</v>
      </c>
      <c r="PS15" s="193" t="e">
        <f t="shared" si="33"/>
        <v>#N/A</v>
      </c>
      <c r="PT15" s="193" t="e">
        <f t="shared" si="15"/>
        <v>#N/A</v>
      </c>
      <c r="PU15" s="193" t="e">
        <f t="shared" si="15"/>
        <v>#N/A</v>
      </c>
      <c r="PV15" s="193" t="e">
        <f t="shared" si="15"/>
        <v>#N/A</v>
      </c>
      <c r="PW15" s="193" t="e">
        <f t="shared" si="15"/>
        <v>#N/A</v>
      </c>
      <c r="PX15" s="193" t="e">
        <f t="shared" si="15"/>
        <v>#N/A</v>
      </c>
      <c r="PY15" s="193" t="e">
        <f t="shared" si="15"/>
        <v>#N/A</v>
      </c>
      <c r="PZ15" s="193" t="e">
        <f t="shared" si="15"/>
        <v>#N/A</v>
      </c>
      <c r="QA15" s="193" t="e">
        <f t="shared" si="15"/>
        <v>#N/A</v>
      </c>
    </row>
    <row r="16" spans="1:444" hidden="1" x14ac:dyDescent="0.45">
      <c r="A16" s="276"/>
      <c r="B16" s="277" t="str">
        <f>IF(OR($T16="",$U16=""),"",ROUND(_xlfn.BETA.INV(ABS(VLOOKUP($Z$1,VLookups!$A$30:$B$31,2,FALSE)-B$2),IF($N16="L",$U16,$T16),IF($N16="L",$T16,$U16),$G16,$I16),0))</f>
        <v/>
      </c>
      <c r="C16" s="287" t="str">
        <f t="shared" si="24"/>
        <v/>
      </c>
      <c r="D16" s="288" t="str">
        <f t="shared" si="25"/>
        <v/>
      </c>
      <c r="E16" s="134"/>
      <c r="F16" s="279"/>
      <c r="G16" s="280" t="str">
        <f t="shared" si="16"/>
        <v/>
      </c>
      <c r="H16" s="281"/>
      <c r="I16" s="280" t="str">
        <f t="shared" si="17"/>
        <v/>
      </c>
      <c r="J16" s="279"/>
      <c r="K16" s="135"/>
      <c r="L16" s="110" t="str">
        <f t="shared" si="18"/>
        <v/>
      </c>
      <c r="M16" s="21" t="str">
        <f t="shared" si="19"/>
        <v/>
      </c>
      <c r="N16" s="22" t="str">
        <f t="shared" si="20"/>
        <v/>
      </c>
      <c r="O16" s="23" t="str">
        <f>IF(M16="","",IF(OR($M16&lt;Skew!$B$3,$M16=Skew!$B$3),IF($M16&gt;Skew!$C$3,Skew!$A$3,IF($M16&gt;Skew!$C$4,Skew!$A$4,IF($M16&gt;Skew!$C$5,Skew!$A$5,IF($M16&gt;Skew!$C$6,Skew!$A$6,IF($M16&gt;Skew!$C$7,Skew!$A$7,IF($M16&gt;Skew!$C$8,Skew!$A$8,IF($M16&gt;Skew!$C$9,Skew!$A$9,IF($M16&gt;Skew!$C$10,Skew!$A$10,IF($M16&gt;Skew!$C$11,Skew!$A$11,IF($M16&gt;Skew!$C$12,Skew!$A$12,IF($M16&gt;Skew!$C$13,Skew!$A$13,IF($M16&gt;Skew!$C$14,Skew!$A$14,IF($M16&gt;Skew!$C$15,Skew!$A$15,IF($M16&gt;Skew!$C$16,Skew!$A$16,Skew!$A$17)
)))))))))))))))</f>
        <v/>
      </c>
      <c r="P16" s="22" t="str">
        <f>IF(M16="","",MATCH(O16,Skew!$A$3:$A$17,0))</f>
        <v/>
      </c>
      <c r="Q16" s="22" t="str">
        <f t="shared" si="0"/>
        <v/>
      </c>
      <c r="R16" s="24"/>
      <c r="S16" s="22" t="str">
        <f>IF(OR(M16="",R16=""),"",MATCH(R16,Confidence!$A$3:$A$12,0))</f>
        <v/>
      </c>
      <c r="T16" s="25" t="str">
        <f t="shared" si="1"/>
        <v/>
      </c>
      <c r="U16" s="25" t="str">
        <f t="shared" si="2"/>
        <v/>
      </c>
      <c r="V16" s="22"/>
      <c r="W16" s="102" t="str">
        <f t="shared" si="3"/>
        <v/>
      </c>
      <c r="X16" s="102" t="str">
        <f t="shared" si="4"/>
        <v/>
      </c>
      <c r="Y16" s="37" t="str">
        <f t="shared" si="5"/>
        <v/>
      </c>
      <c r="Z16" s="115"/>
      <c r="AA16" s="204" t="str">
        <f>IF(AND(G16&gt;0,H16&gt;0,I16&gt;0,T16&gt;0,U16&gt;0,Z16&gt;0,NOT(R16="")),ABS(VLOOKUP($Z$1,VLookups!$A$30:$B$31,2,FALSE)-_xlfn.BETA.DIST(Z16,IF(N16="L",U16,T16),IF(N16="L",T16,U16),TRUE,G16,I16)),"")</f>
        <v/>
      </c>
      <c r="AB16" s="112" t="str">
        <f>IF(OR($T16="",$U16=""),"",_xlfn.BETA.INV(ABS(VLOOKUP($Z$1,VLookups!$A$30:$B$31,2,FALSE)-AB$3),IF($N16="L",$U16,$T16),IF($N16="L",$T16,$U16),$G16,$I16))</f>
        <v/>
      </c>
      <c r="AC16" s="113" t="str">
        <f>IF(OR($T16="",$U16=""),"",_xlfn.BETA.INV(ABS(VLOOKUP($Z$1,VLookups!$A$30:$B$31,2,FALSE)-AC$3),IF($N16="L",$U16,$T16),IF($N16="L",$T16,$U16),$G16,$I16))</f>
        <v/>
      </c>
      <c r="AD16" s="112" t="str">
        <f>IF(OR($T16="",$U16=""),"",_xlfn.BETA.INV(ABS(VLOOKUP($Z$1,VLookups!$A$30:$B$31,2,FALSE)-AD$3),IF($N16="L",$U16,$T16),IF($N16="L",$T16,$U16),$G16,$I16))</f>
        <v/>
      </c>
      <c r="AE16" s="113" t="str">
        <f>IF(OR($T16="",$U16=""),"",_xlfn.BETA.INV(ABS(VLOOKUP($Z$1,VLookups!$A$30:$B$31,2,FALSE)-AE$3),IF($N16="L",$U16,$T16),IF($N16="L",$T16,$U16),$G16,$I16))</f>
        <v/>
      </c>
      <c r="AF16" s="112" t="str">
        <f>IF(OR($T16="",$U16=""),"",_xlfn.BETA.INV(ABS(VLOOKUP($Z$1,VLookups!$A$30:$B$31,2,FALSE)-AF$3),IF($N16="L",$U16,$T16),IF($N16="L",$T16,$U16),$G16,$I16))</f>
        <v/>
      </c>
      <c r="AG16" s="113" t="str">
        <f>IF(OR($T16="",$U16=""),"",_xlfn.BETA.INV(ABS(VLOOKUP($Z$1,VLookups!$A$30:$B$31,2,FALSE)-AG$3),IF($N16="L",$U16,$T16),IF($N16="L",$T16,$U16),$G16,$I16))</f>
        <v/>
      </c>
      <c r="AH16" s="112" t="str">
        <f>IF(OR($T16="",$U16=""),"",_xlfn.BETA.INV(ABS(VLOOKUP($Z$1,VLookups!$A$30:$B$31,2,FALSE)-AH$3),IF($N16="L",$U16,$T16),IF($N16="L",$T16,$U16),$G16,$I16))</f>
        <v/>
      </c>
      <c r="AI16" s="113" t="str">
        <f>IF(OR($T16="",$U16=""),"",_xlfn.BETA.INV(ABS(VLOOKUP($Z$1,VLookups!$A$30:$B$31,2,FALSE)-AI$3),IF($N16="L",$U16,$T16),IF($N16="L",$T16,$U16),$G16,$I16))</f>
        <v/>
      </c>
      <c r="AJ16" s="112" t="str">
        <f>IF(OR($T16="",$U16=""),"",_xlfn.BETA.INV(ABS(VLOOKUP($Z$1,VLookups!$A$30:$B$31,2,FALSE)-AJ$3),IF($N16="L",$U16,$T16),IF($N16="L",$T16,$U16),$G16,$I16))</f>
        <v/>
      </c>
      <c r="AK16" s="113" t="str">
        <f>IF(OR($T16="",$U16=""),"",_xlfn.BETA.INV(ABS(VLOOKUP($Z$1,VLookups!$A$30:$B$31,2,FALSE)-AK$3),IF($N16="L",$U16,$T16),IF($N16="L",$T16,$U16),$G16,$I16))</f>
        <v/>
      </c>
      <c r="AL16" s="112" t="str">
        <f>IF(OR($T16="",$U16=""),"",_xlfn.BETA.INV(ABS(VLOOKUP($Z$1,VLookups!$A$30:$B$31,2,FALSE)-AL$3),IF($N16="L",$U16,$T16),IF($N16="L",$T16,$U16),$G16,$I16))</f>
        <v/>
      </c>
      <c r="AM16" s="113" t="str">
        <f>IF(OR($T16="",$U16=""),"",_xlfn.BETA.INV(ABS(VLOOKUP($Z$1,VLookups!$A$30:$B$31,2,FALSE)-AM$3),IF($N16="L",$U16,$T16),IF($N16="L",$T16,$U16),$G16,$I16))</f>
        <v/>
      </c>
      <c r="AN16" s="15"/>
      <c r="AO16" s="194" t="str">
        <f t="shared" si="21"/>
        <v/>
      </c>
      <c r="AP16" s="192" t="str">
        <f t="shared" si="22"/>
        <v/>
      </c>
      <c r="AQ16" s="177" t="str">
        <f t="shared" ref="AQ16" si="240">IF(ISNONTEXT($AO16),AP16+$AO16,"")</f>
        <v/>
      </c>
      <c r="AR16" s="177" t="str">
        <f t="shared" si="35"/>
        <v/>
      </c>
      <c r="AS16" s="177" t="str">
        <f t="shared" si="36"/>
        <v/>
      </c>
      <c r="AT16" s="177" t="str">
        <f t="shared" si="37"/>
        <v/>
      </c>
      <c r="AU16" s="177" t="str">
        <f t="shared" si="38"/>
        <v/>
      </c>
      <c r="AV16" s="177" t="str">
        <f t="shared" si="39"/>
        <v/>
      </c>
      <c r="AW16" s="177" t="str">
        <f t="shared" si="40"/>
        <v/>
      </c>
      <c r="AX16" s="177" t="str">
        <f t="shared" si="41"/>
        <v/>
      </c>
      <c r="AY16" s="177" t="str">
        <f t="shared" si="42"/>
        <v/>
      </c>
      <c r="AZ16" s="177" t="str">
        <f t="shared" si="43"/>
        <v/>
      </c>
      <c r="BA16" s="177" t="str">
        <f t="shared" si="44"/>
        <v/>
      </c>
      <c r="BB16" s="177" t="str">
        <f t="shared" si="45"/>
        <v/>
      </c>
      <c r="BC16" s="177" t="str">
        <f t="shared" si="46"/>
        <v/>
      </c>
      <c r="BD16" s="177" t="str">
        <f t="shared" si="47"/>
        <v/>
      </c>
      <c r="BE16" s="177" t="str">
        <f t="shared" si="48"/>
        <v/>
      </c>
      <c r="BF16" s="177" t="str">
        <f t="shared" si="49"/>
        <v/>
      </c>
      <c r="BG16" s="177" t="str">
        <f t="shared" si="50"/>
        <v/>
      </c>
      <c r="BH16" s="177" t="str">
        <f t="shared" si="51"/>
        <v/>
      </c>
      <c r="BI16" s="177" t="str">
        <f t="shared" si="52"/>
        <v/>
      </c>
      <c r="BJ16" s="177" t="str">
        <f t="shared" si="53"/>
        <v/>
      </c>
      <c r="BK16" s="177" t="str">
        <f t="shared" si="54"/>
        <v/>
      </c>
      <c r="BL16" s="177" t="str">
        <f t="shared" si="55"/>
        <v/>
      </c>
      <c r="BM16" s="177" t="str">
        <f t="shared" si="56"/>
        <v/>
      </c>
      <c r="BN16" s="177" t="str">
        <f t="shared" si="57"/>
        <v/>
      </c>
      <c r="BO16" s="177" t="str">
        <f t="shared" si="58"/>
        <v/>
      </c>
      <c r="BP16" s="177" t="str">
        <f t="shared" si="59"/>
        <v/>
      </c>
      <c r="BQ16" s="177" t="str">
        <f t="shared" si="60"/>
        <v/>
      </c>
      <c r="BR16" s="177" t="str">
        <f t="shared" si="61"/>
        <v/>
      </c>
      <c r="BS16" s="177" t="str">
        <f t="shared" si="62"/>
        <v/>
      </c>
      <c r="BT16" s="177" t="str">
        <f t="shared" si="63"/>
        <v/>
      </c>
      <c r="BU16" s="177" t="str">
        <f t="shared" si="64"/>
        <v/>
      </c>
      <c r="BV16" s="177" t="str">
        <f t="shared" si="65"/>
        <v/>
      </c>
      <c r="BW16" s="177" t="str">
        <f t="shared" si="66"/>
        <v/>
      </c>
      <c r="BX16" s="177" t="str">
        <f t="shared" si="67"/>
        <v/>
      </c>
      <c r="BY16" s="177" t="str">
        <f t="shared" si="68"/>
        <v/>
      </c>
      <c r="BZ16" s="177" t="str">
        <f t="shared" si="69"/>
        <v/>
      </c>
      <c r="CA16" s="177" t="str">
        <f t="shared" si="70"/>
        <v/>
      </c>
      <c r="CB16" s="177" t="str">
        <f t="shared" si="71"/>
        <v/>
      </c>
      <c r="CC16" s="177" t="str">
        <f t="shared" si="72"/>
        <v/>
      </c>
      <c r="CD16" s="177" t="str">
        <f t="shared" si="73"/>
        <v/>
      </c>
      <c r="CE16" s="177" t="str">
        <f t="shared" si="74"/>
        <v/>
      </c>
      <c r="CF16" s="177" t="str">
        <f t="shared" si="75"/>
        <v/>
      </c>
      <c r="CG16" s="177" t="str">
        <f t="shared" si="76"/>
        <v/>
      </c>
      <c r="CH16" s="177" t="str">
        <f t="shared" si="77"/>
        <v/>
      </c>
      <c r="CI16" s="177" t="str">
        <f t="shared" si="78"/>
        <v/>
      </c>
      <c r="CJ16" s="177" t="str">
        <f t="shared" si="79"/>
        <v/>
      </c>
      <c r="CK16" s="177" t="str">
        <f t="shared" si="80"/>
        <v/>
      </c>
      <c r="CL16" s="177" t="str">
        <f t="shared" si="81"/>
        <v/>
      </c>
      <c r="CM16" s="177" t="str">
        <f t="shared" si="82"/>
        <v/>
      </c>
      <c r="CN16" s="177" t="str">
        <f t="shared" si="83"/>
        <v/>
      </c>
      <c r="CO16" s="177" t="str">
        <f t="shared" si="84"/>
        <v/>
      </c>
      <c r="CP16" s="177" t="str">
        <f t="shared" si="85"/>
        <v/>
      </c>
      <c r="CQ16" s="177" t="str">
        <f t="shared" si="86"/>
        <v/>
      </c>
      <c r="CR16" s="177" t="str">
        <f t="shared" si="87"/>
        <v/>
      </c>
      <c r="CS16" s="177" t="str">
        <f t="shared" si="88"/>
        <v/>
      </c>
      <c r="CT16" s="177" t="str">
        <f t="shared" si="89"/>
        <v/>
      </c>
      <c r="CU16" s="177" t="str">
        <f t="shared" si="90"/>
        <v/>
      </c>
      <c r="CV16" s="177" t="str">
        <f t="shared" si="91"/>
        <v/>
      </c>
      <c r="CW16" s="177" t="str">
        <f t="shared" si="92"/>
        <v/>
      </c>
      <c r="CX16" s="177" t="str">
        <f t="shared" si="93"/>
        <v/>
      </c>
      <c r="CY16" s="177" t="str">
        <f t="shared" si="94"/>
        <v/>
      </c>
      <c r="CZ16" s="177" t="str">
        <f t="shared" si="95"/>
        <v/>
      </c>
      <c r="DA16" s="177" t="str">
        <f t="shared" si="96"/>
        <v/>
      </c>
      <c r="DB16" s="177" t="str">
        <f t="shared" si="97"/>
        <v/>
      </c>
      <c r="DC16" s="177" t="str">
        <f t="shared" si="28"/>
        <v/>
      </c>
      <c r="DD16" s="177" t="str">
        <f t="shared" si="98"/>
        <v/>
      </c>
      <c r="DE16" s="177" t="str">
        <f t="shared" si="99"/>
        <v/>
      </c>
      <c r="DF16" s="177" t="str">
        <f t="shared" si="100"/>
        <v/>
      </c>
      <c r="DG16" s="177" t="str">
        <f t="shared" si="101"/>
        <v/>
      </c>
      <c r="DH16" s="177" t="str">
        <f t="shared" si="102"/>
        <v/>
      </c>
      <c r="DI16" s="177" t="str">
        <f t="shared" si="103"/>
        <v/>
      </c>
      <c r="DJ16" s="177" t="str">
        <f t="shared" si="104"/>
        <v/>
      </c>
      <c r="DK16" s="177" t="str">
        <f t="shared" si="105"/>
        <v/>
      </c>
      <c r="DL16" s="177" t="str">
        <f t="shared" si="106"/>
        <v/>
      </c>
      <c r="DM16" s="177" t="str">
        <f t="shared" si="107"/>
        <v/>
      </c>
      <c r="DN16" s="177" t="str">
        <f t="shared" si="108"/>
        <v/>
      </c>
      <c r="DO16" s="177" t="str">
        <f t="shared" si="109"/>
        <v/>
      </c>
      <c r="DP16" s="177" t="str">
        <f t="shared" si="110"/>
        <v/>
      </c>
      <c r="DQ16" s="177" t="str">
        <f t="shared" si="111"/>
        <v/>
      </c>
      <c r="DR16" s="177" t="str">
        <f t="shared" si="112"/>
        <v/>
      </c>
      <c r="DS16" s="177" t="str">
        <f t="shared" si="113"/>
        <v/>
      </c>
      <c r="DT16" s="177" t="str">
        <f t="shared" si="114"/>
        <v/>
      </c>
      <c r="DU16" s="177" t="str">
        <f t="shared" si="115"/>
        <v/>
      </c>
      <c r="DV16" s="177" t="str">
        <f t="shared" si="116"/>
        <v/>
      </c>
      <c r="DW16" s="177" t="str">
        <f t="shared" si="117"/>
        <v/>
      </c>
      <c r="DX16" s="177" t="str">
        <f t="shared" si="118"/>
        <v/>
      </c>
      <c r="DY16" s="177" t="str">
        <f t="shared" si="119"/>
        <v/>
      </c>
      <c r="DZ16" s="177" t="str">
        <f t="shared" si="120"/>
        <v/>
      </c>
      <c r="EA16" s="177" t="str">
        <f t="shared" si="121"/>
        <v/>
      </c>
      <c r="EB16" s="177" t="str">
        <f t="shared" si="122"/>
        <v/>
      </c>
      <c r="EC16" s="177" t="str">
        <f t="shared" si="123"/>
        <v/>
      </c>
      <c r="ED16" s="177" t="str">
        <f t="shared" si="124"/>
        <v/>
      </c>
      <c r="EE16" s="177" t="str">
        <f t="shared" si="125"/>
        <v/>
      </c>
      <c r="EF16" s="177" t="str">
        <f t="shared" si="126"/>
        <v/>
      </c>
      <c r="EG16" s="177" t="str">
        <f t="shared" si="127"/>
        <v/>
      </c>
      <c r="EH16" s="177" t="str">
        <f t="shared" si="128"/>
        <v/>
      </c>
      <c r="EI16" s="177" t="str">
        <f t="shared" si="129"/>
        <v/>
      </c>
      <c r="EJ16" s="177" t="str">
        <f t="shared" si="130"/>
        <v/>
      </c>
      <c r="EK16" s="177" t="str">
        <f t="shared" si="131"/>
        <v/>
      </c>
      <c r="EL16" s="177" t="str">
        <f t="shared" si="132"/>
        <v/>
      </c>
      <c r="EM16" s="177" t="str">
        <f t="shared" si="133"/>
        <v/>
      </c>
      <c r="EN16" s="177" t="str">
        <f t="shared" si="134"/>
        <v/>
      </c>
      <c r="EO16" s="177" t="str">
        <f t="shared" si="135"/>
        <v/>
      </c>
      <c r="EP16" s="177" t="str">
        <f t="shared" si="136"/>
        <v/>
      </c>
      <c r="EQ16" s="177" t="str">
        <f t="shared" si="137"/>
        <v/>
      </c>
      <c r="ER16" s="177" t="str">
        <f t="shared" si="138"/>
        <v/>
      </c>
      <c r="ES16" s="177" t="str">
        <f t="shared" si="139"/>
        <v/>
      </c>
      <c r="ET16" s="177" t="str">
        <f t="shared" si="140"/>
        <v/>
      </c>
      <c r="EU16" s="177" t="str">
        <f t="shared" si="141"/>
        <v/>
      </c>
      <c r="EV16" s="177" t="str">
        <f t="shared" si="142"/>
        <v/>
      </c>
      <c r="EW16" s="177" t="str">
        <f t="shared" si="143"/>
        <v/>
      </c>
      <c r="EX16" s="177" t="str">
        <f t="shared" si="144"/>
        <v/>
      </c>
      <c r="EY16" s="177" t="str">
        <f t="shared" si="145"/>
        <v/>
      </c>
      <c r="EZ16" s="177" t="str">
        <f t="shared" si="146"/>
        <v/>
      </c>
      <c r="FA16" s="177" t="str">
        <f t="shared" si="147"/>
        <v/>
      </c>
      <c r="FB16" s="177" t="str">
        <f t="shared" si="148"/>
        <v/>
      </c>
      <c r="FC16" s="177" t="str">
        <f t="shared" si="149"/>
        <v/>
      </c>
      <c r="FD16" s="177" t="str">
        <f t="shared" si="150"/>
        <v/>
      </c>
      <c r="FE16" s="177" t="str">
        <f t="shared" si="151"/>
        <v/>
      </c>
      <c r="FF16" s="177" t="str">
        <f t="shared" si="152"/>
        <v/>
      </c>
      <c r="FG16" s="177" t="str">
        <f t="shared" si="153"/>
        <v/>
      </c>
      <c r="FH16" s="177" t="str">
        <f t="shared" si="154"/>
        <v/>
      </c>
      <c r="FI16" s="177" t="str">
        <f t="shared" si="155"/>
        <v/>
      </c>
      <c r="FJ16" s="177" t="str">
        <f t="shared" si="156"/>
        <v/>
      </c>
      <c r="FK16" s="177" t="str">
        <f t="shared" si="157"/>
        <v/>
      </c>
      <c r="FL16" s="177" t="str">
        <f t="shared" si="158"/>
        <v/>
      </c>
      <c r="FM16" s="177" t="str">
        <f t="shared" si="159"/>
        <v/>
      </c>
      <c r="FN16" s="177" t="str">
        <f t="shared" si="160"/>
        <v/>
      </c>
      <c r="FO16" s="177" t="str">
        <f t="shared" si="29"/>
        <v/>
      </c>
      <c r="FP16" s="177" t="str">
        <f t="shared" si="161"/>
        <v/>
      </c>
      <c r="FQ16" s="177" t="str">
        <f t="shared" si="162"/>
        <v/>
      </c>
      <c r="FR16" s="177" t="str">
        <f t="shared" si="163"/>
        <v/>
      </c>
      <c r="FS16" s="177" t="str">
        <f t="shared" si="164"/>
        <v/>
      </c>
      <c r="FT16" s="177" t="str">
        <f t="shared" si="165"/>
        <v/>
      </c>
      <c r="FU16" s="177" t="str">
        <f t="shared" si="166"/>
        <v/>
      </c>
      <c r="FV16" s="177" t="str">
        <f t="shared" si="167"/>
        <v/>
      </c>
      <c r="FW16" s="177" t="str">
        <f t="shared" si="168"/>
        <v/>
      </c>
      <c r="FX16" s="177" t="str">
        <f t="shared" si="169"/>
        <v/>
      </c>
      <c r="FY16" s="177" t="str">
        <f t="shared" si="170"/>
        <v/>
      </c>
      <c r="FZ16" s="177" t="str">
        <f t="shared" si="171"/>
        <v/>
      </c>
      <c r="GA16" s="177" t="str">
        <f t="shared" si="172"/>
        <v/>
      </c>
      <c r="GB16" s="177" t="str">
        <f t="shared" si="173"/>
        <v/>
      </c>
      <c r="GC16" s="177" t="str">
        <f t="shared" si="174"/>
        <v/>
      </c>
      <c r="GD16" s="177" t="str">
        <f t="shared" si="175"/>
        <v/>
      </c>
      <c r="GE16" s="177" t="str">
        <f t="shared" si="176"/>
        <v/>
      </c>
      <c r="GF16" s="177" t="str">
        <f t="shared" si="177"/>
        <v/>
      </c>
      <c r="GG16" s="177" t="str">
        <f t="shared" si="178"/>
        <v/>
      </c>
      <c r="GH16" s="177" t="str">
        <f t="shared" si="179"/>
        <v/>
      </c>
      <c r="GI16" s="177" t="str">
        <f t="shared" si="180"/>
        <v/>
      </c>
      <c r="GJ16" s="177" t="str">
        <f t="shared" si="181"/>
        <v/>
      </c>
      <c r="GK16" s="177" t="str">
        <f t="shared" si="182"/>
        <v/>
      </c>
      <c r="GL16" s="177" t="str">
        <f t="shared" si="183"/>
        <v/>
      </c>
      <c r="GM16" s="177" t="str">
        <f t="shared" si="184"/>
        <v/>
      </c>
      <c r="GN16" s="177" t="str">
        <f t="shared" si="185"/>
        <v/>
      </c>
      <c r="GO16" s="177" t="str">
        <f t="shared" si="186"/>
        <v/>
      </c>
      <c r="GP16" s="177" t="str">
        <f t="shared" si="187"/>
        <v/>
      </c>
      <c r="GQ16" s="177" t="str">
        <f t="shared" si="188"/>
        <v/>
      </c>
      <c r="GR16" s="177" t="str">
        <f t="shared" si="189"/>
        <v/>
      </c>
      <c r="GS16" s="177" t="str">
        <f t="shared" si="190"/>
        <v/>
      </c>
      <c r="GT16" s="177" t="str">
        <f t="shared" si="191"/>
        <v/>
      </c>
      <c r="GU16" s="177" t="str">
        <f t="shared" si="192"/>
        <v/>
      </c>
      <c r="GV16" s="177" t="str">
        <f t="shared" si="193"/>
        <v/>
      </c>
      <c r="GW16" s="177" t="str">
        <f t="shared" si="194"/>
        <v/>
      </c>
      <c r="GX16" s="177" t="str">
        <f t="shared" si="195"/>
        <v/>
      </c>
      <c r="GY16" s="177" t="str">
        <f t="shared" si="196"/>
        <v/>
      </c>
      <c r="GZ16" s="177" t="str">
        <f t="shared" si="197"/>
        <v/>
      </c>
      <c r="HA16" s="177" t="str">
        <f t="shared" si="198"/>
        <v/>
      </c>
      <c r="HB16" s="177" t="str">
        <f t="shared" si="199"/>
        <v/>
      </c>
      <c r="HC16" s="177" t="str">
        <f t="shared" si="200"/>
        <v/>
      </c>
      <c r="HD16" s="177" t="str">
        <f t="shared" si="201"/>
        <v/>
      </c>
      <c r="HE16" s="177" t="str">
        <f t="shared" si="202"/>
        <v/>
      </c>
      <c r="HF16" s="177" t="str">
        <f t="shared" si="203"/>
        <v/>
      </c>
      <c r="HG16" s="177" t="str">
        <f t="shared" si="204"/>
        <v/>
      </c>
      <c r="HH16" s="177" t="str">
        <f t="shared" si="205"/>
        <v/>
      </c>
      <c r="HI16" s="177" t="str">
        <f t="shared" si="206"/>
        <v/>
      </c>
      <c r="HJ16" s="177" t="str">
        <f t="shared" si="207"/>
        <v/>
      </c>
      <c r="HK16" s="177" t="str">
        <f t="shared" si="208"/>
        <v/>
      </c>
      <c r="HL16" s="177" t="str">
        <f t="shared" si="209"/>
        <v/>
      </c>
      <c r="HM16" s="177" t="str">
        <f t="shared" si="210"/>
        <v/>
      </c>
      <c r="HN16" s="177" t="str">
        <f t="shared" si="211"/>
        <v/>
      </c>
      <c r="HO16" s="177" t="str">
        <f t="shared" si="212"/>
        <v/>
      </c>
      <c r="HP16" s="177" t="str">
        <f t="shared" si="213"/>
        <v/>
      </c>
      <c r="HQ16" s="177" t="str">
        <f t="shared" si="214"/>
        <v/>
      </c>
      <c r="HR16" s="177" t="str">
        <f t="shared" si="215"/>
        <v/>
      </c>
      <c r="HS16" s="177" t="str">
        <f t="shared" si="216"/>
        <v/>
      </c>
      <c r="HT16" s="177" t="str">
        <f t="shared" si="217"/>
        <v/>
      </c>
      <c r="HU16" s="177" t="str">
        <f t="shared" si="218"/>
        <v/>
      </c>
      <c r="HV16" s="177" t="str">
        <f t="shared" si="219"/>
        <v/>
      </c>
      <c r="HW16" s="177" t="str">
        <f t="shared" si="220"/>
        <v/>
      </c>
      <c r="HX16" s="177" t="str">
        <f t="shared" si="221"/>
        <v/>
      </c>
      <c r="HY16" s="177" t="str">
        <f t="shared" si="222"/>
        <v/>
      </c>
      <c r="HZ16" s="177" t="str">
        <f t="shared" si="223"/>
        <v/>
      </c>
      <c r="IA16" s="177" t="str">
        <f t="shared" si="30"/>
        <v/>
      </c>
      <c r="IB16" s="177" t="str">
        <f t="shared" si="9"/>
        <v/>
      </c>
      <c r="IC16" s="177" t="str">
        <f t="shared" si="9"/>
        <v/>
      </c>
      <c r="ID16" s="177" t="str">
        <f t="shared" si="9"/>
        <v/>
      </c>
      <c r="IE16" s="177" t="str">
        <f t="shared" si="9"/>
        <v/>
      </c>
      <c r="IF16" s="177" t="str">
        <f t="shared" si="9"/>
        <v/>
      </c>
      <c r="IG16" s="177" t="str">
        <f t="shared" si="9"/>
        <v/>
      </c>
      <c r="IH16" s="192" t="str">
        <f t="shared" si="10"/>
        <v/>
      </c>
      <c r="II16" s="193" t="e">
        <f t="shared" si="11"/>
        <v>#N/A</v>
      </c>
      <c r="IJ16" s="193" t="e">
        <f t="shared" si="235"/>
        <v>#N/A</v>
      </c>
      <c r="IK16" s="193" t="e">
        <f t="shared" si="235"/>
        <v>#N/A</v>
      </c>
      <c r="IL16" s="193" t="e">
        <f t="shared" si="235"/>
        <v>#N/A</v>
      </c>
      <c r="IM16" s="193" t="e">
        <f t="shared" si="231"/>
        <v>#N/A</v>
      </c>
      <c r="IN16" s="193" t="e">
        <f t="shared" si="231"/>
        <v>#N/A</v>
      </c>
      <c r="IO16" s="193" t="e">
        <f t="shared" si="231"/>
        <v>#N/A</v>
      </c>
      <c r="IP16" s="193" t="e">
        <f t="shared" si="231"/>
        <v>#N/A</v>
      </c>
      <c r="IQ16" s="193" t="e">
        <f t="shared" si="231"/>
        <v>#N/A</v>
      </c>
      <c r="IR16" s="193" t="e">
        <f t="shared" si="231"/>
        <v>#N/A</v>
      </c>
      <c r="IS16" s="193" t="e">
        <f t="shared" si="231"/>
        <v>#N/A</v>
      </c>
      <c r="IT16" s="193" t="e">
        <f t="shared" si="231"/>
        <v>#N/A</v>
      </c>
      <c r="IU16" s="193" t="e">
        <f t="shared" si="231"/>
        <v>#N/A</v>
      </c>
      <c r="IV16" s="193" t="e">
        <f t="shared" si="231"/>
        <v>#N/A</v>
      </c>
      <c r="IW16" s="193" t="e">
        <f t="shared" si="231"/>
        <v>#N/A</v>
      </c>
      <c r="IX16" s="193" t="e">
        <f t="shared" si="231"/>
        <v>#N/A</v>
      </c>
      <c r="IY16" s="193" t="e">
        <f t="shared" si="231"/>
        <v>#N/A</v>
      </c>
      <c r="IZ16" s="193" t="e">
        <f t="shared" si="231"/>
        <v>#N/A</v>
      </c>
      <c r="JA16" s="193" t="e">
        <f t="shared" si="231"/>
        <v>#N/A</v>
      </c>
      <c r="JB16" s="193" t="e">
        <f t="shared" ref="JB16:KT21" si="241">IF(ISNONTEXT($X16),IF($N16="R",_xlfn.BETA.DIST(BI16,$T16,$U16,FALSE,$G16,$I16),_xlfn.BETA.DIST(BI16,$U16,$T16,FALSE,$G16,$I16)),NA())</f>
        <v>#N/A</v>
      </c>
      <c r="JC16" s="193" t="e">
        <f t="shared" si="241"/>
        <v>#N/A</v>
      </c>
      <c r="JD16" s="193" t="e">
        <f t="shared" si="241"/>
        <v>#N/A</v>
      </c>
      <c r="JE16" s="193" t="e">
        <f t="shared" si="241"/>
        <v>#N/A</v>
      </c>
      <c r="JF16" s="193" t="e">
        <f t="shared" si="241"/>
        <v>#N/A</v>
      </c>
      <c r="JG16" s="193" t="e">
        <f t="shared" si="241"/>
        <v>#N/A</v>
      </c>
      <c r="JH16" s="193" t="e">
        <f t="shared" si="241"/>
        <v>#N/A</v>
      </c>
      <c r="JI16" s="193" t="e">
        <f t="shared" si="241"/>
        <v>#N/A</v>
      </c>
      <c r="JJ16" s="193" t="e">
        <f t="shared" si="241"/>
        <v>#N/A</v>
      </c>
      <c r="JK16" s="193" t="e">
        <f t="shared" si="241"/>
        <v>#N/A</v>
      </c>
      <c r="JL16" s="193" t="e">
        <f t="shared" si="241"/>
        <v>#N/A</v>
      </c>
      <c r="JM16" s="193" t="e">
        <f t="shared" si="241"/>
        <v>#N/A</v>
      </c>
      <c r="JN16" s="193" t="e">
        <f t="shared" si="241"/>
        <v>#N/A</v>
      </c>
      <c r="JO16" s="193" t="e">
        <f t="shared" si="241"/>
        <v>#N/A</v>
      </c>
      <c r="JP16" s="193" t="e">
        <f t="shared" si="241"/>
        <v>#N/A</v>
      </c>
      <c r="JQ16" s="193" t="e">
        <f t="shared" si="241"/>
        <v>#N/A</v>
      </c>
      <c r="JR16" s="193" t="e">
        <f t="shared" si="241"/>
        <v>#N/A</v>
      </c>
      <c r="JS16" s="193" t="e">
        <f t="shared" si="241"/>
        <v>#N/A</v>
      </c>
      <c r="JT16" s="193" t="e">
        <f t="shared" si="241"/>
        <v>#N/A</v>
      </c>
      <c r="JU16" s="193" t="e">
        <f t="shared" si="241"/>
        <v>#N/A</v>
      </c>
      <c r="JV16" s="193" t="e">
        <f t="shared" si="241"/>
        <v>#N/A</v>
      </c>
      <c r="JW16" s="193" t="e">
        <f t="shared" si="241"/>
        <v>#N/A</v>
      </c>
      <c r="JX16" s="193" t="e">
        <f t="shared" si="241"/>
        <v>#N/A</v>
      </c>
      <c r="JY16" s="193" t="e">
        <f t="shared" si="241"/>
        <v>#N/A</v>
      </c>
      <c r="JZ16" s="193" t="e">
        <f t="shared" si="241"/>
        <v>#N/A</v>
      </c>
      <c r="KA16" s="193" t="e">
        <f t="shared" si="241"/>
        <v>#N/A</v>
      </c>
      <c r="KB16" s="193" t="e">
        <f t="shared" si="241"/>
        <v>#N/A</v>
      </c>
      <c r="KC16" s="193" t="e">
        <f t="shared" si="241"/>
        <v>#N/A</v>
      </c>
      <c r="KD16" s="193" t="e">
        <f t="shared" si="241"/>
        <v>#N/A</v>
      </c>
      <c r="KE16" s="193" t="e">
        <f t="shared" si="241"/>
        <v>#N/A</v>
      </c>
      <c r="KF16" s="193" t="e">
        <f t="shared" si="241"/>
        <v>#N/A</v>
      </c>
      <c r="KG16" s="193" t="e">
        <f t="shared" si="241"/>
        <v>#N/A</v>
      </c>
      <c r="KH16" s="193" t="e">
        <f t="shared" si="241"/>
        <v>#N/A</v>
      </c>
      <c r="KI16" s="193" t="e">
        <f t="shared" si="241"/>
        <v>#N/A</v>
      </c>
      <c r="KJ16" s="193" t="e">
        <f t="shared" si="241"/>
        <v>#N/A</v>
      </c>
      <c r="KK16" s="193" t="e">
        <f t="shared" si="241"/>
        <v>#N/A</v>
      </c>
      <c r="KL16" s="193" t="e">
        <f t="shared" si="241"/>
        <v>#N/A</v>
      </c>
      <c r="KM16" s="193" t="e">
        <f t="shared" si="241"/>
        <v>#N/A</v>
      </c>
      <c r="KN16" s="193" t="e">
        <f t="shared" si="241"/>
        <v>#N/A</v>
      </c>
      <c r="KO16" s="193" t="e">
        <f t="shared" si="241"/>
        <v>#N/A</v>
      </c>
      <c r="KP16" s="193" t="e">
        <f t="shared" si="241"/>
        <v>#N/A</v>
      </c>
      <c r="KQ16" s="193" t="e">
        <f t="shared" si="241"/>
        <v>#N/A</v>
      </c>
      <c r="KR16" s="193" t="e">
        <f t="shared" si="241"/>
        <v>#N/A</v>
      </c>
      <c r="KS16" s="193" t="e">
        <f t="shared" si="241"/>
        <v>#N/A</v>
      </c>
      <c r="KT16" s="193" t="e">
        <f t="shared" si="241"/>
        <v>#N/A</v>
      </c>
      <c r="KU16" s="193" t="e">
        <f t="shared" si="31"/>
        <v>#N/A</v>
      </c>
      <c r="KV16" s="193" t="e">
        <f t="shared" si="236"/>
        <v>#N/A</v>
      </c>
      <c r="KW16" s="193" t="e">
        <f t="shared" si="236"/>
        <v>#N/A</v>
      </c>
      <c r="KX16" s="193" t="e">
        <f t="shared" si="236"/>
        <v>#N/A</v>
      </c>
      <c r="KY16" s="193" t="e">
        <f t="shared" si="232"/>
        <v>#N/A</v>
      </c>
      <c r="KZ16" s="193" t="e">
        <f t="shared" si="232"/>
        <v>#N/A</v>
      </c>
      <c r="LA16" s="193" t="e">
        <f t="shared" si="232"/>
        <v>#N/A</v>
      </c>
      <c r="LB16" s="193" t="e">
        <f t="shared" si="232"/>
        <v>#N/A</v>
      </c>
      <c r="LC16" s="193" t="e">
        <f t="shared" si="232"/>
        <v>#N/A</v>
      </c>
      <c r="LD16" s="193" t="e">
        <f t="shared" si="232"/>
        <v>#N/A</v>
      </c>
      <c r="LE16" s="193" t="e">
        <f t="shared" si="232"/>
        <v>#N/A</v>
      </c>
      <c r="LF16" s="193" t="e">
        <f t="shared" si="232"/>
        <v>#N/A</v>
      </c>
      <c r="LG16" s="193" t="e">
        <f t="shared" si="232"/>
        <v>#N/A</v>
      </c>
      <c r="LH16" s="193" t="e">
        <f t="shared" si="232"/>
        <v>#N/A</v>
      </c>
      <c r="LI16" s="193" t="e">
        <f t="shared" si="232"/>
        <v>#N/A</v>
      </c>
      <c r="LJ16" s="193" t="e">
        <f t="shared" si="232"/>
        <v>#N/A</v>
      </c>
      <c r="LK16" s="193" t="e">
        <f t="shared" si="232"/>
        <v>#N/A</v>
      </c>
      <c r="LL16" s="193" t="e">
        <f t="shared" si="232"/>
        <v>#N/A</v>
      </c>
      <c r="LM16" s="193" t="e">
        <f t="shared" si="232"/>
        <v>#N/A</v>
      </c>
      <c r="LN16" s="193" t="e">
        <f t="shared" ref="LN16:NF21" si="242">IF(ISNONTEXT($X16),IF($N16="R",_xlfn.BETA.DIST(DU16,$T16,$U16,FALSE,$G16,$I16),_xlfn.BETA.DIST(DU16,$U16,$T16,FALSE,$G16,$I16)),NA())</f>
        <v>#N/A</v>
      </c>
      <c r="LO16" s="193" t="e">
        <f t="shared" si="242"/>
        <v>#N/A</v>
      </c>
      <c r="LP16" s="193" t="e">
        <f t="shared" si="242"/>
        <v>#N/A</v>
      </c>
      <c r="LQ16" s="193" t="e">
        <f t="shared" si="242"/>
        <v>#N/A</v>
      </c>
      <c r="LR16" s="193" t="e">
        <f t="shared" si="242"/>
        <v>#N/A</v>
      </c>
      <c r="LS16" s="193" t="e">
        <f t="shared" si="242"/>
        <v>#N/A</v>
      </c>
      <c r="LT16" s="193" t="e">
        <f t="shared" si="242"/>
        <v>#N/A</v>
      </c>
      <c r="LU16" s="193" t="e">
        <f t="shared" si="242"/>
        <v>#N/A</v>
      </c>
      <c r="LV16" s="193" t="e">
        <f t="shared" si="242"/>
        <v>#N/A</v>
      </c>
      <c r="LW16" s="193" t="e">
        <f t="shared" si="242"/>
        <v>#N/A</v>
      </c>
      <c r="LX16" s="193" t="e">
        <f t="shared" si="242"/>
        <v>#N/A</v>
      </c>
      <c r="LY16" s="193" t="e">
        <f t="shared" si="242"/>
        <v>#N/A</v>
      </c>
      <c r="LZ16" s="193" t="e">
        <f t="shared" si="242"/>
        <v>#N/A</v>
      </c>
      <c r="MA16" s="193" t="e">
        <f t="shared" si="242"/>
        <v>#N/A</v>
      </c>
      <c r="MB16" s="193" t="e">
        <f t="shared" si="242"/>
        <v>#N/A</v>
      </c>
      <c r="MC16" s="193" t="e">
        <f t="shared" si="242"/>
        <v>#N/A</v>
      </c>
      <c r="MD16" s="193" t="e">
        <f t="shared" si="242"/>
        <v>#N/A</v>
      </c>
      <c r="ME16" s="193" t="e">
        <f t="shared" si="242"/>
        <v>#N/A</v>
      </c>
      <c r="MF16" s="193" t="e">
        <f t="shared" si="242"/>
        <v>#N/A</v>
      </c>
      <c r="MG16" s="193" t="e">
        <f t="shared" si="242"/>
        <v>#N/A</v>
      </c>
      <c r="MH16" s="193" t="e">
        <f t="shared" si="242"/>
        <v>#N/A</v>
      </c>
      <c r="MI16" s="193" t="e">
        <f t="shared" si="242"/>
        <v>#N/A</v>
      </c>
      <c r="MJ16" s="193" t="e">
        <f t="shared" si="242"/>
        <v>#N/A</v>
      </c>
      <c r="MK16" s="193" t="e">
        <f t="shared" si="242"/>
        <v>#N/A</v>
      </c>
      <c r="ML16" s="193" t="e">
        <f t="shared" si="242"/>
        <v>#N/A</v>
      </c>
      <c r="MM16" s="193" t="e">
        <f t="shared" si="242"/>
        <v>#N/A</v>
      </c>
      <c r="MN16" s="193" t="e">
        <f t="shared" si="242"/>
        <v>#N/A</v>
      </c>
      <c r="MO16" s="193" t="e">
        <f t="shared" si="242"/>
        <v>#N/A</v>
      </c>
      <c r="MP16" s="193" t="e">
        <f t="shared" si="242"/>
        <v>#N/A</v>
      </c>
      <c r="MQ16" s="193" t="e">
        <f t="shared" si="242"/>
        <v>#N/A</v>
      </c>
      <c r="MR16" s="193" t="e">
        <f t="shared" si="242"/>
        <v>#N/A</v>
      </c>
      <c r="MS16" s="193" t="e">
        <f t="shared" si="242"/>
        <v>#N/A</v>
      </c>
      <c r="MT16" s="193" t="e">
        <f t="shared" si="242"/>
        <v>#N/A</v>
      </c>
      <c r="MU16" s="193" t="e">
        <f t="shared" si="242"/>
        <v>#N/A</v>
      </c>
      <c r="MV16" s="193" t="e">
        <f t="shared" si="242"/>
        <v>#N/A</v>
      </c>
      <c r="MW16" s="193" t="e">
        <f t="shared" si="242"/>
        <v>#N/A</v>
      </c>
      <c r="MX16" s="193" t="e">
        <f t="shared" si="242"/>
        <v>#N/A</v>
      </c>
      <c r="MY16" s="193" t="e">
        <f t="shared" si="242"/>
        <v>#N/A</v>
      </c>
      <c r="MZ16" s="193" t="e">
        <f t="shared" si="242"/>
        <v>#N/A</v>
      </c>
      <c r="NA16" s="193" t="e">
        <f t="shared" si="242"/>
        <v>#N/A</v>
      </c>
      <c r="NB16" s="193" t="e">
        <f t="shared" si="242"/>
        <v>#N/A</v>
      </c>
      <c r="NC16" s="193" t="e">
        <f t="shared" si="242"/>
        <v>#N/A</v>
      </c>
      <c r="ND16" s="193" t="e">
        <f t="shared" si="242"/>
        <v>#N/A</v>
      </c>
      <c r="NE16" s="193" t="e">
        <f t="shared" si="242"/>
        <v>#N/A</v>
      </c>
      <c r="NF16" s="193" t="e">
        <f t="shared" si="242"/>
        <v>#N/A</v>
      </c>
      <c r="NG16" s="193" t="e">
        <f t="shared" si="32"/>
        <v>#N/A</v>
      </c>
      <c r="NH16" s="193" t="e">
        <f t="shared" si="237"/>
        <v>#N/A</v>
      </c>
      <c r="NI16" s="193" t="e">
        <f t="shared" si="237"/>
        <v>#N/A</v>
      </c>
      <c r="NJ16" s="193" t="e">
        <f t="shared" si="237"/>
        <v>#N/A</v>
      </c>
      <c r="NK16" s="193" t="e">
        <f t="shared" si="233"/>
        <v>#N/A</v>
      </c>
      <c r="NL16" s="193" t="e">
        <f t="shared" si="233"/>
        <v>#N/A</v>
      </c>
      <c r="NM16" s="193" t="e">
        <f t="shared" si="233"/>
        <v>#N/A</v>
      </c>
      <c r="NN16" s="193" t="e">
        <f t="shared" si="233"/>
        <v>#N/A</v>
      </c>
      <c r="NO16" s="193" t="e">
        <f t="shared" si="233"/>
        <v>#N/A</v>
      </c>
      <c r="NP16" s="193" t="e">
        <f t="shared" si="233"/>
        <v>#N/A</v>
      </c>
      <c r="NQ16" s="193" t="e">
        <f t="shared" si="233"/>
        <v>#N/A</v>
      </c>
      <c r="NR16" s="193" t="e">
        <f t="shared" si="233"/>
        <v>#N/A</v>
      </c>
      <c r="NS16" s="193" t="e">
        <f t="shared" si="233"/>
        <v>#N/A</v>
      </c>
      <c r="NT16" s="193" t="e">
        <f t="shared" si="233"/>
        <v>#N/A</v>
      </c>
      <c r="NU16" s="193" t="e">
        <f t="shared" si="233"/>
        <v>#N/A</v>
      </c>
      <c r="NV16" s="193" t="e">
        <f t="shared" si="233"/>
        <v>#N/A</v>
      </c>
      <c r="NW16" s="193" t="e">
        <f t="shared" si="233"/>
        <v>#N/A</v>
      </c>
      <c r="NX16" s="193" t="e">
        <f t="shared" si="233"/>
        <v>#N/A</v>
      </c>
      <c r="NY16" s="193" t="e">
        <f t="shared" si="233"/>
        <v>#N/A</v>
      </c>
      <c r="NZ16" s="193" t="e">
        <f t="shared" ref="NZ16:PR21" si="243">IF(ISNONTEXT($X16),IF($N16="R",_xlfn.BETA.DIST(GG16,$T16,$U16,FALSE,$G16,$I16),_xlfn.BETA.DIST(GG16,$U16,$T16,FALSE,$G16,$I16)),NA())</f>
        <v>#N/A</v>
      </c>
      <c r="OA16" s="193" t="e">
        <f t="shared" si="243"/>
        <v>#N/A</v>
      </c>
      <c r="OB16" s="193" t="e">
        <f t="shared" si="243"/>
        <v>#N/A</v>
      </c>
      <c r="OC16" s="193" t="e">
        <f t="shared" si="243"/>
        <v>#N/A</v>
      </c>
      <c r="OD16" s="193" t="e">
        <f t="shared" si="243"/>
        <v>#N/A</v>
      </c>
      <c r="OE16" s="193" t="e">
        <f t="shared" si="243"/>
        <v>#N/A</v>
      </c>
      <c r="OF16" s="193" t="e">
        <f t="shared" si="243"/>
        <v>#N/A</v>
      </c>
      <c r="OG16" s="193" t="e">
        <f t="shared" si="243"/>
        <v>#N/A</v>
      </c>
      <c r="OH16" s="193" t="e">
        <f t="shared" si="243"/>
        <v>#N/A</v>
      </c>
      <c r="OI16" s="193" t="e">
        <f t="shared" si="243"/>
        <v>#N/A</v>
      </c>
      <c r="OJ16" s="193" t="e">
        <f t="shared" si="243"/>
        <v>#N/A</v>
      </c>
      <c r="OK16" s="193" t="e">
        <f t="shared" si="243"/>
        <v>#N/A</v>
      </c>
      <c r="OL16" s="193" t="e">
        <f t="shared" si="243"/>
        <v>#N/A</v>
      </c>
      <c r="OM16" s="193" t="e">
        <f t="shared" si="243"/>
        <v>#N/A</v>
      </c>
      <c r="ON16" s="193" t="e">
        <f t="shared" si="243"/>
        <v>#N/A</v>
      </c>
      <c r="OO16" s="193" t="e">
        <f t="shared" si="243"/>
        <v>#N/A</v>
      </c>
      <c r="OP16" s="193" t="e">
        <f t="shared" si="243"/>
        <v>#N/A</v>
      </c>
      <c r="OQ16" s="193" t="e">
        <f t="shared" si="243"/>
        <v>#N/A</v>
      </c>
      <c r="OR16" s="193" t="e">
        <f t="shared" si="243"/>
        <v>#N/A</v>
      </c>
      <c r="OS16" s="193" t="e">
        <f t="shared" si="243"/>
        <v>#N/A</v>
      </c>
      <c r="OT16" s="193" t="e">
        <f t="shared" si="243"/>
        <v>#N/A</v>
      </c>
      <c r="OU16" s="193" t="e">
        <f t="shared" si="243"/>
        <v>#N/A</v>
      </c>
      <c r="OV16" s="193" t="e">
        <f t="shared" si="243"/>
        <v>#N/A</v>
      </c>
      <c r="OW16" s="193" t="e">
        <f t="shared" si="243"/>
        <v>#N/A</v>
      </c>
      <c r="OX16" s="193" t="e">
        <f t="shared" si="243"/>
        <v>#N/A</v>
      </c>
      <c r="OY16" s="193" t="e">
        <f t="shared" si="243"/>
        <v>#N/A</v>
      </c>
      <c r="OZ16" s="193" t="e">
        <f t="shared" si="243"/>
        <v>#N/A</v>
      </c>
      <c r="PA16" s="193" t="e">
        <f t="shared" si="243"/>
        <v>#N/A</v>
      </c>
      <c r="PB16" s="193" t="e">
        <f t="shared" si="243"/>
        <v>#N/A</v>
      </c>
      <c r="PC16" s="193" t="e">
        <f t="shared" si="243"/>
        <v>#N/A</v>
      </c>
      <c r="PD16" s="193" t="e">
        <f t="shared" si="243"/>
        <v>#N/A</v>
      </c>
      <c r="PE16" s="193" t="e">
        <f t="shared" si="243"/>
        <v>#N/A</v>
      </c>
      <c r="PF16" s="193" t="e">
        <f t="shared" si="243"/>
        <v>#N/A</v>
      </c>
      <c r="PG16" s="193" t="e">
        <f t="shared" si="243"/>
        <v>#N/A</v>
      </c>
      <c r="PH16" s="193" t="e">
        <f t="shared" si="243"/>
        <v>#N/A</v>
      </c>
      <c r="PI16" s="193" t="e">
        <f t="shared" si="243"/>
        <v>#N/A</v>
      </c>
      <c r="PJ16" s="193" t="e">
        <f t="shared" si="243"/>
        <v>#N/A</v>
      </c>
      <c r="PK16" s="193" t="e">
        <f t="shared" si="243"/>
        <v>#N/A</v>
      </c>
      <c r="PL16" s="193" t="e">
        <f t="shared" si="243"/>
        <v>#N/A</v>
      </c>
      <c r="PM16" s="193" t="e">
        <f t="shared" si="243"/>
        <v>#N/A</v>
      </c>
      <c r="PN16" s="193" t="e">
        <f t="shared" si="243"/>
        <v>#N/A</v>
      </c>
      <c r="PO16" s="193" t="e">
        <f t="shared" si="243"/>
        <v>#N/A</v>
      </c>
      <c r="PP16" s="193" t="e">
        <f t="shared" si="243"/>
        <v>#N/A</v>
      </c>
      <c r="PQ16" s="193" t="e">
        <f t="shared" si="243"/>
        <v>#N/A</v>
      </c>
      <c r="PR16" s="193" t="e">
        <f t="shared" si="243"/>
        <v>#N/A</v>
      </c>
      <c r="PS16" s="193" t="e">
        <f t="shared" si="33"/>
        <v>#N/A</v>
      </c>
      <c r="PT16" s="193" t="e">
        <f t="shared" si="15"/>
        <v>#N/A</v>
      </c>
      <c r="PU16" s="193" t="e">
        <f t="shared" si="15"/>
        <v>#N/A</v>
      </c>
      <c r="PV16" s="193" t="e">
        <f t="shared" si="15"/>
        <v>#N/A</v>
      </c>
      <c r="PW16" s="193" t="e">
        <f t="shared" si="15"/>
        <v>#N/A</v>
      </c>
      <c r="PX16" s="193" t="e">
        <f t="shared" si="15"/>
        <v>#N/A</v>
      </c>
      <c r="PY16" s="193" t="e">
        <f t="shared" si="15"/>
        <v>#N/A</v>
      </c>
      <c r="PZ16" s="193" t="e">
        <f t="shared" si="15"/>
        <v>#N/A</v>
      </c>
      <c r="QA16" s="193" t="e">
        <f t="shared" si="15"/>
        <v>#N/A</v>
      </c>
    </row>
    <row r="17" spans="1:443" hidden="1" x14ac:dyDescent="0.45">
      <c r="A17" s="276"/>
      <c r="B17" s="277" t="str">
        <f>IF(OR($T17="",$U17=""),"",ROUND(_xlfn.BETA.INV(ABS(VLOOKUP($Z$1,VLookups!$A$30:$B$31,2,FALSE)-B$2),IF($N17="L",$U17,$T17),IF($N17="L",$T17,$U17),$G17,$I17),0))</f>
        <v/>
      </c>
      <c r="C17" s="287" t="str">
        <f t="shared" si="24"/>
        <v/>
      </c>
      <c r="D17" s="288" t="str">
        <f t="shared" si="25"/>
        <v/>
      </c>
      <c r="E17" s="134"/>
      <c r="F17" s="279"/>
      <c r="G17" s="280" t="str">
        <f t="shared" si="16"/>
        <v/>
      </c>
      <c r="H17" s="281"/>
      <c r="I17" s="280" t="str">
        <f t="shared" si="17"/>
        <v/>
      </c>
      <c r="J17" s="279"/>
      <c r="K17" s="135"/>
      <c r="L17" s="110" t="str">
        <f t="shared" si="18"/>
        <v/>
      </c>
      <c r="M17" s="21" t="str">
        <f t="shared" si="19"/>
        <v/>
      </c>
      <c r="N17" s="22" t="str">
        <f t="shared" si="20"/>
        <v/>
      </c>
      <c r="O17" s="23" t="str">
        <f>IF(M17="","",IF(OR($M17&lt;Skew!$B$3,$M17=Skew!$B$3),IF($M17&gt;Skew!$C$3,Skew!$A$3,IF($M17&gt;Skew!$C$4,Skew!$A$4,IF($M17&gt;Skew!$C$5,Skew!$A$5,IF($M17&gt;Skew!$C$6,Skew!$A$6,IF($M17&gt;Skew!$C$7,Skew!$A$7,IF($M17&gt;Skew!$C$8,Skew!$A$8,IF($M17&gt;Skew!$C$9,Skew!$A$9,IF($M17&gt;Skew!$C$10,Skew!$A$10,IF($M17&gt;Skew!$C$11,Skew!$A$11,IF($M17&gt;Skew!$C$12,Skew!$A$12,IF($M17&gt;Skew!$C$13,Skew!$A$13,IF($M17&gt;Skew!$C$14,Skew!$A$14,IF($M17&gt;Skew!$C$15,Skew!$A$15,IF($M17&gt;Skew!$C$16,Skew!$A$16,Skew!$A$17)
)))))))))))))))</f>
        <v/>
      </c>
      <c r="P17" s="22" t="str">
        <f>IF(M17="","",MATCH(O17,Skew!$A$3:$A$17,0))</f>
        <v/>
      </c>
      <c r="Q17" s="22" t="str">
        <f t="shared" si="0"/>
        <v/>
      </c>
      <c r="R17" s="24"/>
      <c r="S17" s="22" t="str">
        <f>IF(OR(M17="",R17=""),"",MATCH(R17,Confidence!$A$3:$A$12,0))</f>
        <v/>
      </c>
      <c r="T17" s="25" t="str">
        <f t="shared" si="1"/>
        <v/>
      </c>
      <c r="U17" s="25" t="str">
        <f t="shared" si="2"/>
        <v/>
      </c>
      <c r="V17" s="22"/>
      <c r="W17" s="102" t="str">
        <f t="shared" si="3"/>
        <v/>
      </c>
      <c r="X17" s="102" t="str">
        <f t="shared" si="4"/>
        <v/>
      </c>
      <c r="Y17" s="37" t="str">
        <f t="shared" si="5"/>
        <v/>
      </c>
      <c r="Z17" s="115"/>
      <c r="AA17" s="204" t="str">
        <f>IF(AND(G17&gt;0,H17&gt;0,I17&gt;0,T17&gt;0,U17&gt;0,Z17&gt;0,NOT(R17="")),ABS(VLOOKUP($Z$1,VLookups!$A$30:$B$31,2,FALSE)-_xlfn.BETA.DIST(Z17,IF(N17="L",U17,T17),IF(N17="L",T17,U17),TRUE,G17,I17)),"")</f>
        <v/>
      </c>
      <c r="AB17" s="112" t="str">
        <f>IF(OR($T17="",$U17=""),"",_xlfn.BETA.INV(ABS(VLOOKUP($Z$1,VLookups!$A$30:$B$31,2,FALSE)-AB$3),IF($N17="L",$U17,$T17),IF($N17="L",$T17,$U17),$G17,$I17))</f>
        <v/>
      </c>
      <c r="AC17" s="113" t="str">
        <f>IF(OR($T17="",$U17=""),"",_xlfn.BETA.INV(ABS(VLOOKUP($Z$1,VLookups!$A$30:$B$31,2,FALSE)-AC$3),IF($N17="L",$U17,$T17),IF($N17="L",$T17,$U17),$G17,$I17))</f>
        <v/>
      </c>
      <c r="AD17" s="112" t="str">
        <f>IF(OR($T17="",$U17=""),"",_xlfn.BETA.INV(ABS(VLOOKUP($Z$1,VLookups!$A$30:$B$31,2,FALSE)-AD$3),IF($N17="L",$U17,$T17),IF($N17="L",$T17,$U17),$G17,$I17))</f>
        <v/>
      </c>
      <c r="AE17" s="113" t="str">
        <f>IF(OR($T17="",$U17=""),"",_xlfn.BETA.INV(ABS(VLOOKUP($Z$1,VLookups!$A$30:$B$31,2,FALSE)-AE$3),IF($N17="L",$U17,$T17),IF($N17="L",$T17,$U17),$G17,$I17))</f>
        <v/>
      </c>
      <c r="AF17" s="112" t="str">
        <f>IF(OR($T17="",$U17=""),"",_xlfn.BETA.INV(ABS(VLOOKUP($Z$1,VLookups!$A$30:$B$31,2,FALSE)-AF$3),IF($N17="L",$U17,$T17),IF($N17="L",$T17,$U17),$G17,$I17))</f>
        <v/>
      </c>
      <c r="AG17" s="113" t="str">
        <f>IF(OR($T17="",$U17=""),"",_xlfn.BETA.INV(ABS(VLOOKUP($Z$1,VLookups!$A$30:$B$31,2,FALSE)-AG$3),IF($N17="L",$U17,$T17),IF($N17="L",$T17,$U17),$G17,$I17))</f>
        <v/>
      </c>
      <c r="AH17" s="112" t="str">
        <f>IF(OR($T17="",$U17=""),"",_xlfn.BETA.INV(ABS(VLOOKUP($Z$1,VLookups!$A$30:$B$31,2,FALSE)-AH$3),IF($N17="L",$U17,$T17),IF($N17="L",$T17,$U17),$G17,$I17))</f>
        <v/>
      </c>
      <c r="AI17" s="113" t="str">
        <f>IF(OR($T17="",$U17=""),"",_xlfn.BETA.INV(ABS(VLOOKUP($Z$1,VLookups!$A$30:$B$31,2,FALSE)-AI$3),IF($N17="L",$U17,$T17),IF($N17="L",$T17,$U17),$G17,$I17))</f>
        <v/>
      </c>
      <c r="AJ17" s="112" t="str">
        <f>IF(OR($T17="",$U17=""),"",_xlfn.BETA.INV(ABS(VLOOKUP($Z$1,VLookups!$A$30:$B$31,2,FALSE)-AJ$3),IF($N17="L",$U17,$T17),IF($N17="L",$T17,$U17),$G17,$I17))</f>
        <v/>
      </c>
      <c r="AK17" s="113" t="str">
        <f>IF(OR($T17="",$U17=""),"",_xlfn.BETA.INV(ABS(VLOOKUP($Z$1,VLookups!$A$30:$B$31,2,FALSE)-AK$3),IF($N17="L",$U17,$T17),IF($N17="L",$T17,$U17),$G17,$I17))</f>
        <v/>
      </c>
      <c r="AL17" s="112" t="str">
        <f>IF(OR($T17="",$U17=""),"",_xlfn.BETA.INV(ABS(VLOOKUP($Z$1,VLookups!$A$30:$B$31,2,FALSE)-AL$3),IF($N17="L",$U17,$T17),IF($N17="L",$T17,$U17),$G17,$I17))</f>
        <v/>
      </c>
      <c r="AM17" s="113" t="str">
        <f>IF(OR($T17="",$U17=""),"",_xlfn.BETA.INV(ABS(VLOOKUP($Z$1,VLookups!$A$30:$B$31,2,FALSE)-AM$3),IF($N17="L",$U17,$T17),IF($N17="L",$T17,$U17),$G17,$I17))</f>
        <v/>
      </c>
      <c r="AN17" s="15"/>
      <c r="AO17" s="194" t="str">
        <f t="shared" si="21"/>
        <v/>
      </c>
      <c r="AP17" s="192" t="str">
        <f t="shared" si="22"/>
        <v/>
      </c>
      <c r="AQ17" s="177" t="str">
        <f t="shared" ref="AQ17" si="244">IF(ISNONTEXT($AO17),AP17+$AO17,"")</f>
        <v/>
      </c>
      <c r="AR17" s="177" t="str">
        <f t="shared" si="35"/>
        <v/>
      </c>
      <c r="AS17" s="177" t="str">
        <f t="shared" si="36"/>
        <v/>
      </c>
      <c r="AT17" s="177" t="str">
        <f t="shared" si="37"/>
        <v/>
      </c>
      <c r="AU17" s="177" t="str">
        <f t="shared" si="38"/>
        <v/>
      </c>
      <c r="AV17" s="177" t="str">
        <f t="shared" si="39"/>
        <v/>
      </c>
      <c r="AW17" s="177" t="str">
        <f t="shared" si="40"/>
        <v/>
      </c>
      <c r="AX17" s="177" t="str">
        <f t="shared" si="41"/>
        <v/>
      </c>
      <c r="AY17" s="177" t="str">
        <f t="shared" si="42"/>
        <v/>
      </c>
      <c r="AZ17" s="177" t="str">
        <f t="shared" si="43"/>
        <v/>
      </c>
      <c r="BA17" s="177" t="str">
        <f t="shared" si="44"/>
        <v/>
      </c>
      <c r="BB17" s="177" t="str">
        <f t="shared" si="45"/>
        <v/>
      </c>
      <c r="BC17" s="177" t="str">
        <f t="shared" si="46"/>
        <v/>
      </c>
      <c r="BD17" s="177" t="str">
        <f t="shared" si="47"/>
        <v/>
      </c>
      <c r="BE17" s="177" t="str">
        <f t="shared" si="48"/>
        <v/>
      </c>
      <c r="BF17" s="177" t="str">
        <f t="shared" si="49"/>
        <v/>
      </c>
      <c r="BG17" s="177" t="str">
        <f t="shared" si="50"/>
        <v/>
      </c>
      <c r="BH17" s="177" t="str">
        <f t="shared" si="51"/>
        <v/>
      </c>
      <c r="BI17" s="177" t="str">
        <f t="shared" si="52"/>
        <v/>
      </c>
      <c r="BJ17" s="177" t="str">
        <f t="shared" si="53"/>
        <v/>
      </c>
      <c r="BK17" s="177" t="str">
        <f t="shared" si="54"/>
        <v/>
      </c>
      <c r="BL17" s="177" t="str">
        <f t="shared" si="55"/>
        <v/>
      </c>
      <c r="BM17" s="177" t="str">
        <f t="shared" si="56"/>
        <v/>
      </c>
      <c r="BN17" s="177" t="str">
        <f t="shared" si="57"/>
        <v/>
      </c>
      <c r="BO17" s="177" t="str">
        <f t="shared" si="58"/>
        <v/>
      </c>
      <c r="BP17" s="177" t="str">
        <f t="shared" si="59"/>
        <v/>
      </c>
      <c r="BQ17" s="177" t="str">
        <f t="shared" si="60"/>
        <v/>
      </c>
      <c r="BR17" s="177" t="str">
        <f t="shared" si="61"/>
        <v/>
      </c>
      <c r="BS17" s="177" t="str">
        <f t="shared" si="62"/>
        <v/>
      </c>
      <c r="BT17" s="177" t="str">
        <f t="shared" si="63"/>
        <v/>
      </c>
      <c r="BU17" s="177" t="str">
        <f t="shared" si="64"/>
        <v/>
      </c>
      <c r="BV17" s="177" t="str">
        <f t="shared" si="65"/>
        <v/>
      </c>
      <c r="BW17" s="177" t="str">
        <f t="shared" si="66"/>
        <v/>
      </c>
      <c r="BX17" s="177" t="str">
        <f t="shared" si="67"/>
        <v/>
      </c>
      <c r="BY17" s="177" t="str">
        <f t="shared" si="68"/>
        <v/>
      </c>
      <c r="BZ17" s="177" t="str">
        <f t="shared" si="69"/>
        <v/>
      </c>
      <c r="CA17" s="177" t="str">
        <f t="shared" si="70"/>
        <v/>
      </c>
      <c r="CB17" s="177" t="str">
        <f t="shared" si="71"/>
        <v/>
      </c>
      <c r="CC17" s="177" t="str">
        <f t="shared" si="72"/>
        <v/>
      </c>
      <c r="CD17" s="177" t="str">
        <f t="shared" si="73"/>
        <v/>
      </c>
      <c r="CE17" s="177" t="str">
        <f t="shared" si="74"/>
        <v/>
      </c>
      <c r="CF17" s="177" t="str">
        <f t="shared" si="75"/>
        <v/>
      </c>
      <c r="CG17" s="177" t="str">
        <f t="shared" si="76"/>
        <v/>
      </c>
      <c r="CH17" s="177" t="str">
        <f t="shared" si="77"/>
        <v/>
      </c>
      <c r="CI17" s="177" t="str">
        <f t="shared" si="78"/>
        <v/>
      </c>
      <c r="CJ17" s="177" t="str">
        <f t="shared" si="79"/>
        <v/>
      </c>
      <c r="CK17" s="177" t="str">
        <f t="shared" si="80"/>
        <v/>
      </c>
      <c r="CL17" s="177" t="str">
        <f t="shared" si="81"/>
        <v/>
      </c>
      <c r="CM17" s="177" t="str">
        <f t="shared" si="82"/>
        <v/>
      </c>
      <c r="CN17" s="177" t="str">
        <f t="shared" si="83"/>
        <v/>
      </c>
      <c r="CO17" s="177" t="str">
        <f t="shared" si="84"/>
        <v/>
      </c>
      <c r="CP17" s="177" t="str">
        <f t="shared" si="85"/>
        <v/>
      </c>
      <c r="CQ17" s="177" t="str">
        <f t="shared" si="86"/>
        <v/>
      </c>
      <c r="CR17" s="177" t="str">
        <f t="shared" si="87"/>
        <v/>
      </c>
      <c r="CS17" s="177" t="str">
        <f t="shared" si="88"/>
        <v/>
      </c>
      <c r="CT17" s="177" t="str">
        <f t="shared" si="89"/>
        <v/>
      </c>
      <c r="CU17" s="177" t="str">
        <f t="shared" si="90"/>
        <v/>
      </c>
      <c r="CV17" s="177" t="str">
        <f t="shared" si="91"/>
        <v/>
      </c>
      <c r="CW17" s="177" t="str">
        <f t="shared" si="92"/>
        <v/>
      </c>
      <c r="CX17" s="177" t="str">
        <f t="shared" si="93"/>
        <v/>
      </c>
      <c r="CY17" s="177" t="str">
        <f t="shared" si="94"/>
        <v/>
      </c>
      <c r="CZ17" s="177" t="str">
        <f t="shared" si="95"/>
        <v/>
      </c>
      <c r="DA17" s="177" t="str">
        <f t="shared" si="96"/>
        <v/>
      </c>
      <c r="DB17" s="177" t="str">
        <f t="shared" si="97"/>
        <v/>
      </c>
      <c r="DC17" s="177" t="str">
        <f t="shared" si="28"/>
        <v/>
      </c>
      <c r="DD17" s="177" t="str">
        <f t="shared" si="98"/>
        <v/>
      </c>
      <c r="DE17" s="177" t="str">
        <f t="shared" si="99"/>
        <v/>
      </c>
      <c r="DF17" s="177" t="str">
        <f t="shared" si="100"/>
        <v/>
      </c>
      <c r="DG17" s="177" t="str">
        <f t="shared" si="101"/>
        <v/>
      </c>
      <c r="DH17" s="177" t="str">
        <f t="shared" si="102"/>
        <v/>
      </c>
      <c r="DI17" s="177" t="str">
        <f t="shared" si="103"/>
        <v/>
      </c>
      <c r="DJ17" s="177" t="str">
        <f t="shared" si="104"/>
        <v/>
      </c>
      <c r="DK17" s="177" t="str">
        <f t="shared" si="105"/>
        <v/>
      </c>
      <c r="DL17" s="177" t="str">
        <f t="shared" si="106"/>
        <v/>
      </c>
      <c r="DM17" s="177" t="str">
        <f t="shared" si="107"/>
        <v/>
      </c>
      <c r="DN17" s="177" t="str">
        <f t="shared" si="108"/>
        <v/>
      </c>
      <c r="DO17" s="177" t="str">
        <f t="shared" si="109"/>
        <v/>
      </c>
      <c r="DP17" s="177" t="str">
        <f t="shared" si="110"/>
        <v/>
      </c>
      <c r="DQ17" s="177" t="str">
        <f t="shared" si="111"/>
        <v/>
      </c>
      <c r="DR17" s="177" t="str">
        <f t="shared" si="112"/>
        <v/>
      </c>
      <c r="DS17" s="177" t="str">
        <f t="shared" si="113"/>
        <v/>
      </c>
      <c r="DT17" s="177" t="str">
        <f t="shared" si="114"/>
        <v/>
      </c>
      <c r="DU17" s="177" t="str">
        <f t="shared" si="115"/>
        <v/>
      </c>
      <c r="DV17" s="177" t="str">
        <f t="shared" si="116"/>
        <v/>
      </c>
      <c r="DW17" s="177" t="str">
        <f t="shared" si="117"/>
        <v/>
      </c>
      <c r="DX17" s="177" t="str">
        <f t="shared" si="118"/>
        <v/>
      </c>
      <c r="DY17" s="177" t="str">
        <f t="shared" si="119"/>
        <v/>
      </c>
      <c r="DZ17" s="177" t="str">
        <f t="shared" si="120"/>
        <v/>
      </c>
      <c r="EA17" s="177" t="str">
        <f t="shared" si="121"/>
        <v/>
      </c>
      <c r="EB17" s="177" t="str">
        <f t="shared" si="122"/>
        <v/>
      </c>
      <c r="EC17" s="177" t="str">
        <f t="shared" si="123"/>
        <v/>
      </c>
      <c r="ED17" s="177" t="str">
        <f t="shared" si="124"/>
        <v/>
      </c>
      <c r="EE17" s="177" t="str">
        <f t="shared" si="125"/>
        <v/>
      </c>
      <c r="EF17" s="177" t="str">
        <f t="shared" si="126"/>
        <v/>
      </c>
      <c r="EG17" s="177" t="str">
        <f t="shared" si="127"/>
        <v/>
      </c>
      <c r="EH17" s="177" t="str">
        <f t="shared" si="128"/>
        <v/>
      </c>
      <c r="EI17" s="177" t="str">
        <f t="shared" si="129"/>
        <v/>
      </c>
      <c r="EJ17" s="177" t="str">
        <f t="shared" si="130"/>
        <v/>
      </c>
      <c r="EK17" s="177" t="str">
        <f t="shared" si="131"/>
        <v/>
      </c>
      <c r="EL17" s="177" t="str">
        <f t="shared" si="132"/>
        <v/>
      </c>
      <c r="EM17" s="177" t="str">
        <f t="shared" si="133"/>
        <v/>
      </c>
      <c r="EN17" s="177" t="str">
        <f t="shared" si="134"/>
        <v/>
      </c>
      <c r="EO17" s="177" t="str">
        <f t="shared" si="135"/>
        <v/>
      </c>
      <c r="EP17" s="177" t="str">
        <f t="shared" si="136"/>
        <v/>
      </c>
      <c r="EQ17" s="177" t="str">
        <f t="shared" si="137"/>
        <v/>
      </c>
      <c r="ER17" s="177" t="str">
        <f t="shared" si="138"/>
        <v/>
      </c>
      <c r="ES17" s="177" t="str">
        <f t="shared" si="139"/>
        <v/>
      </c>
      <c r="ET17" s="177" t="str">
        <f t="shared" si="140"/>
        <v/>
      </c>
      <c r="EU17" s="177" t="str">
        <f t="shared" si="141"/>
        <v/>
      </c>
      <c r="EV17" s="177" t="str">
        <f t="shared" si="142"/>
        <v/>
      </c>
      <c r="EW17" s="177" t="str">
        <f t="shared" si="143"/>
        <v/>
      </c>
      <c r="EX17" s="177" t="str">
        <f t="shared" si="144"/>
        <v/>
      </c>
      <c r="EY17" s="177" t="str">
        <f t="shared" si="145"/>
        <v/>
      </c>
      <c r="EZ17" s="177" t="str">
        <f t="shared" si="146"/>
        <v/>
      </c>
      <c r="FA17" s="177" t="str">
        <f t="shared" si="147"/>
        <v/>
      </c>
      <c r="FB17" s="177" t="str">
        <f t="shared" si="148"/>
        <v/>
      </c>
      <c r="FC17" s="177" t="str">
        <f t="shared" si="149"/>
        <v/>
      </c>
      <c r="FD17" s="177" t="str">
        <f t="shared" si="150"/>
        <v/>
      </c>
      <c r="FE17" s="177" t="str">
        <f t="shared" si="151"/>
        <v/>
      </c>
      <c r="FF17" s="177" t="str">
        <f t="shared" si="152"/>
        <v/>
      </c>
      <c r="FG17" s="177" t="str">
        <f t="shared" si="153"/>
        <v/>
      </c>
      <c r="FH17" s="177" t="str">
        <f t="shared" si="154"/>
        <v/>
      </c>
      <c r="FI17" s="177" t="str">
        <f t="shared" si="155"/>
        <v/>
      </c>
      <c r="FJ17" s="177" t="str">
        <f t="shared" si="156"/>
        <v/>
      </c>
      <c r="FK17" s="177" t="str">
        <f t="shared" si="157"/>
        <v/>
      </c>
      <c r="FL17" s="177" t="str">
        <f t="shared" si="158"/>
        <v/>
      </c>
      <c r="FM17" s="177" t="str">
        <f t="shared" si="159"/>
        <v/>
      </c>
      <c r="FN17" s="177" t="str">
        <f t="shared" si="160"/>
        <v/>
      </c>
      <c r="FO17" s="177" t="str">
        <f t="shared" si="29"/>
        <v/>
      </c>
      <c r="FP17" s="177" t="str">
        <f t="shared" si="161"/>
        <v/>
      </c>
      <c r="FQ17" s="177" t="str">
        <f t="shared" si="162"/>
        <v/>
      </c>
      <c r="FR17" s="177" t="str">
        <f t="shared" si="163"/>
        <v/>
      </c>
      <c r="FS17" s="177" t="str">
        <f t="shared" si="164"/>
        <v/>
      </c>
      <c r="FT17" s="177" t="str">
        <f t="shared" si="165"/>
        <v/>
      </c>
      <c r="FU17" s="177" t="str">
        <f t="shared" si="166"/>
        <v/>
      </c>
      <c r="FV17" s="177" t="str">
        <f t="shared" si="167"/>
        <v/>
      </c>
      <c r="FW17" s="177" t="str">
        <f t="shared" si="168"/>
        <v/>
      </c>
      <c r="FX17" s="177" t="str">
        <f t="shared" si="169"/>
        <v/>
      </c>
      <c r="FY17" s="177" t="str">
        <f t="shared" si="170"/>
        <v/>
      </c>
      <c r="FZ17" s="177" t="str">
        <f t="shared" si="171"/>
        <v/>
      </c>
      <c r="GA17" s="177" t="str">
        <f t="shared" si="172"/>
        <v/>
      </c>
      <c r="GB17" s="177" t="str">
        <f t="shared" si="173"/>
        <v/>
      </c>
      <c r="GC17" s="177" t="str">
        <f t="shared" si="174"/>
        <v/>
      </c>
      <c r="GD17" s="177" t="str">
        <f t="shared" si="175"/>
        <v/>
      </c>
      <c r="GE17" s="177" t="str">
        <f t="shared" si="176"/>
        <v/>
      </c>
      <c r="GF17" s="177" t="str">
        <f t="shared" si="177"/>
        <v/>
      </c>
      <c r="GG17" s="177" t="str">
        <f t="shared" si="178"/>
        <v/>
      </c>
      <c r="GH17" s="177" t="str">
        <f t="shared" si="179"/>
        <v/>
      </c>
      <c r="GI17" s="177" t="str">
        <f t="shared" si="180"/>
        <v/>
      </c>
      <c r="GJ17" s="177" t="str">
        <f t="shared" si="181"/>
        <v/>
      </c>
      <c r="GK17" s="177" t="str">
        <f t="shared" si="182"/>
        <v/>
      </c>
      <c r="GL17" s="177" t="str">
        <f t="shared" si="183"/>
        <v/>
      </c>
      <c r="GM17" s="177" t="str">
        <f t="shared" si="184"/>
        <v/>
      </c>
      <c r="GN17" s="177" t="str">
        <f t="shared" si="185"/>
        <v/>
      </c>
      <c r="GO17" s="177" t="str">
        <f t="shared" si="186"/>
        <v/>
      </c>
      <c r="GP17" s="177" t="str">
        <f t="shared" si="187"/>
        <v/>
      </c>
      <c r="GQ17" s="177" t="str">
        <f t="shared" si="188"/>
        <v/>
      </c>
      <c r="GR17" s="177" t="str">
        <f t="shared" si="189"/>
        <v/>
      </c>
      <c r="GS17" s="177" t="str">
        <f t="shared" si="190"/>
        <v/>
      </c>
      <c r="GT17" s="177" t="str">
        <f t="shared" si="191"/>
        <v/>
      </c>
      <c r="GU17" s="177" t="str">
        <f t="shared" si="192"/>
        <v/>
      </c>
      <c r="GV17" s="177" t="str">
        <f t="shared" si="193"/>
        <v/>
      </c>
      <c r="GW17" s="177" t="str">
        <f t="shared" si="194"/>
        <v/>
      </c>
      <c r="GX17" s="177" t="str">
        <f t="shared" si="195"/>
        <v/>
      </c>
      <c r="GY17" s="177" t="str">
        <f t="shared" si="196"/>
        <v/>
      </c>
      <c r="GZ17" s="177" t="str">
        <f t="shared" si="197"/>
        <v/>
      </c>
      <c r="HA17" s="177" t="str">
        <f t="shared" si="198"/>
        <v/>
      </c>
      <c r="HB17" s="177" t="str">
        <f t="shared" si="199"/>
        <v/>
      </c>
      <c r="HC17" s="177" t="str">
        <f t="shared" si="200"/>
        <v/>
      </c>
      <c r="HD17" s="177" t="str">
        <f t="shared" si="201"/>
        <v/>
      </c>
      <c r="HE17" s="177" t="str">
        <f t="shared" si="202"/>
        <v/>
      </c>
      <c r="HF17" s="177" t="str">
        <f t="shared" si="203"/>
        <v/>
      </c>
      <c r="HG17" s="177" t="str">
        <f t="shared" si="204"/>
        <v/>
      </c>
      <c r="HH17" s="177" t="str">
        <f t="shared" si="205"/>
        <v/>
      </c>
      <c r="HI17" s="177" t="str">
        <f t="shared" si="206"/>
        <v/>
      </c>
      <c r="HJ17" s="177" t="str">
        <f t="shared" si="207"/>
        <v/>
      </c>
      <c r="HK17" s="177" t="str">
        <f t="shared" si="208"/>
        <v/>
      </c>
      <c r="HL17" s="177" t="str">
        <f t="shared" si="209"/>
        <v/>
      </c>
      <c r="HM17" s="177" t="str">
        <f t="shared" si="210"/>
        <v/>
      </c>
      <c r="HN17" s="177" t="str">
        <f t="shared" si="211"/>
        <v/>
      </c>
      <c r="HO17" s="177" t="str">
        <f t="shared" si="212"/>
        <v/>
      </c>
      <c r="HP17" s="177" t="str">
        <f t="shared" si="213"/>
        <v/>
      </c>
      <c r="HQ17" s="177" t="str">
        <f t="shared" si="214"/>
        <v/>
      </c>
      <c r="HR17" s="177" t="str">
        <f t="shared" si="215"/>
        <v/>
      </c>
      <c r="HS17" s="177" t="str">
        <f t="shared" si="216"/>
        <v/>
      </c>
      <c r="HT17" s="177" t="str">
        <f t="shared" si="217"/>
        <v/>
      </c>
      <c r="HU17" s="177" t="str">
        <f t="shared" si="218"/>
        <v/>
      </c>
      <c r="HV17" s="177" t="str">
        <f t="shared" si="219"/>
        <v/>
      </c>
      <c r="HW17" s="177" t="str">
        <f t="shared" si="220"/>
        <v/>
      </c>
      <c r="HX17" s="177" t="str">
        <f t="shared" si="221"/>
        <v/>
      </c>
      <c r="HY17" s="177" t="str">
        <f t="shared" si="222"/>
        <v/>
      </c>
      <c r="HZ17" s="177" t="str">
        <f t="shared" si="223"/>
        <v/>
      </c>
      <c r="IA17" s="177" t="str">
        <f t="shared" si="30"/>
        <v/>
      </c>
      <c r="IB17" s="177" t="str">
        <f t="shared" si="9"/>
        <v/>
      </c>
      <c r="IC17" s="177" t="str">
        <f t="shared" si="9"/>
        <v/>
      </c>
      <c r="ID17" s="177" t="str">
        <f t="shared" si="9"/>
        <v/>
      </c>
      <c r="IE17" s="177" t="str">
        <f t="shared" si="9"/>
        <v/>
      </c>
      <c r="IF17" s="177" t="str">
        <f t="shared" si="9"/>
        <v/>
      </c>
      <c r="IG17" s="177" t="str">
        <f t="shared" si="9"/>
        <v/>
      </c>
      <c r="IH17" s="192" t="str">
        <f t="shared" si="10"/>
        <v/>
      </c>
      <c r="II17" s="193" t="e">
        <f t="shared" si="11"/>
        <v>#N/A</v>
      </c>
      <c r="IJ17" s="193" t="e">
        <f t="shared" si="235"/>
        <v>#N/A</v>
      </c>
      <c r="IK17" s="193" t="e">
        <f t="shared" si="235"/>
        <v>#N/A</v>
      </c>
      <c r="IL17" s="193" t="e">
        <f t="shared" si="235"/>
        <v>#N/A</v>
      </c>
      <c r="IM17" s="193" t="e">
        <f t="shared" ref="IM17:JA32" si="245">IF(ISNONTEXT($X17),IF($N17="R",_xlfn.BETA.DIST(AT17,$T17,$U17,FALSE,$G17,$I17),_xlfn.BETA.DIST(AT17,$U17,$T17,FALSE,$G17,$I17)),NA())</f>
        <v>#N/A</v>
      </c>
      <c r="IN17" s="193" t="e">
        <f t="shared" si="245"/>
        <v>#N/A</v>
      </c>
      <c r="IO17" s="193" t="e">
        <f t="shared" si="245"/>
        <v>#N/A</v>
      </c>
      <c r="IP17" s="193" t="e">
        <f t="shared" si="245"/>
        <v>#N/A</v>
      </c>
      <c r="IQ17" s="193" t="e">
        <f t="shared" si="245"/>
        <v>#N/A</v>
      </c>
      <c r="IR17" s="193" t="e">
        <f t="shared" si="245"/>
        <v>#N/A</v>
      </c>
      <c r="IS17" s="193" t="e">
        <f t="shared" si="245"/>
        <v>#N/A</v>
      </c>
      <c r="IT17" s="193" t="e">
        <f t="shared" si="245"/>
        <v>#N/A</v>
      </c>
      <c r="IU17" s="193" t="e">
        <f t="shared" si="245"/>
        <v>#N/A</v>
      </c>
      <c r="IV17" s="193" t="e">
        <f t="shared" si="245"/>
        <v>#N/A</v>
      </c>
      <c r="IW17" s="193" t="e">
        <f t="shared" si="245"/>
        <v>#N/A</v>
      </c>
      <c r="IX17" s="193" t="e">
        <f t="shared" si="245"/>
        <v>#N/A</v>
      </c>
      <c r="IY17" s="193" t="e">
        <f t="shared" si="245"/>
        <v>#N/A</v>
      </c>
      <c r="IZ17" s="193" t="e">
        <f t="shared" si="245"/>
        <v>#N/A</v>
      </c>
      <c r="JA17" s="193" t="e">
        <f t="shared" si="245"/>
        <v>#N/A</v>
      </c>
      <c r="JB17" s="193" t="e">
        <f t="shared" si="241"/>
        <v>#N/A</v>
      </c>
      <c r="JC17" s="193" t="e">
        <f t="shared" si="241"/>
        <v>#N/A</v>
      </c>
      <c r="JD17" s="193" t="e">
        <f t="shared" si="241"/>
        <v>#N/A</v>
      </c>
      <c r="JE17" s="193" t="e">
        <f t="shared" si="241"/>
        <v>#N/A</v>
      </c>
      <c r="JF17" s="193" t="e">
        <f t="shared" si="241"/>
        <v>#N/A</v>
      </c>
      <c r="JG17" s="193" t="e">
        <f t="shared" si="241"/>
        <v>#N/A</v>
      </c>
      <c r="JH17" s="193" t="e">
        <f t="shared" si="241"/>
        <v>#N/A</v>
      </c>
      <c r="JI17" s="193" t="e">
        <f t="shared" si="241"/>
        <v>#N/A</v>
      </c>
      <c r="JJ17" s="193" t="e">
        <f t="shared" si="241"/>
        <v>#N/A</v>
      </c>
      <c r="JK17" s="193" t="e">
        <f t="shared" si="241"/>
        <v>#N/A</v>
      </c>
      <c r="JL17" s="193" t="e">
        <f t="shared" si="241"/>
        <v>#N/A</v>
      </c>
      <c r="JM17" s="193" t="e">
        <f t="shared" si="241"/>
        <v>#N/A</v>
      </c>
      <c r="JN17" s="193" t="e">
        <f t="shared" si="241"/>
        <v>#N/A</v>
      </c>
      <c r="JO17" s="193" t="e">
        <f t="shared" si="241"/>
        <v>#N/A</v>
      </c>
      <c r="JP17" s="193" t="e">
        <f t="shared" si="241"/>
        <v>#N/A</v>
      </c>
      <c r="JQ17" s="193" t="e">
        <f t="shared" si="241"/>
        <v>#N/A</v>
      </c>
      <c r="JR17" s="193" t="e">
        <f t="shared" si="241"/>
        <v>#N/A</v>
      </c>
      <c r="JS17" s="193" t="e">
        <f t="shared" si="241"/>
        <v>#N/A</v>
      </c>
      <c r="JT17" s="193" t="e">
        <f t="shared" si="241"/>
        <v>#N/A</v>
      </c>
      <c r="JU17" s="193" t="e">
        <f t="shared" si="241"/>
        <v>#N/A</v>
      </c>
      <c r="JV17" s="193" t="e">
        <f t="shared" si="241"/>
        <v>#N/A</v>
      </c>
      <c r="JW17" s="193" t="e">
        <f t="shared" si="241"/>
        <v>#N/A</v>
      </c>
      <c r="JX17" s="193" t="e">
        <f t="shared" si="241"/>
        <v>#N/A</v>
      </c>
      <c r="JY17" s="193" t="e">
        <f t="shared" si="241"/>
        <v>#N/A</v>
      </c>
      <c r="JZ17" s="193" t="e">
        <f t="shared" si="241"/>
        <v>#N/A</v>
      </c>
      <c r="KA17" s="193" t="e">
        <f t="shared" si="241"/>
        <v>#N/A</v>
      </c>
      <c r="KB17" s="193" t="e">
        <f t="shared" si="241"/>
        <v>#N/A</v>
      </c>
      <c r="KC17" s="193" t="e">
        <f t="shared" si="241"/>
        <v>#N/A</v>
      </c>
      <c r="KD17" s="193" t="e">
        <f t="shared" si="241"/>
        <v>#N/A</v>
      </c>
      <c r="KE17" s="193" t="e">
        <f t="shared" si="241"/>
        <v>#N/A</v>
      </c>
      <c r="KF17" s="193" t="e">
        <f t="shared" si="241"/>
        <v>#N/A</v>
      </c>
      <c r="KG17" s="193" t="e">
        <f t="shared" si="241"/>
        <v>#N/A</v>
      </c>
      <c r="KH17" s="193" t="e">
        <f t="shared" si="241"/>
        <v>#N/A</v>
      </c>
      <c r="KI17" s="193" t="e">
        <f t="shared" si="241"/>
        <v>#N/A</v>
      </c>
      <c r="KJ17" s="193" t="e">
        <f t="shared" si="241"/>
        <v>#N/A</v>
      </c>
      <c r="KK17" s="193" t="e">
        <f t="shared" si="241"/>
        <v>#N/A</v>
      </c>
      <c r="KL17" s="193" t="e">
        <f t="shared" si="241"/>
        <v>#N/A</v>
      </c>
      <c r="KM17" s="193" t="e">
        <f t="shared" si="241"/>
        <v>#N/A</v>
      </c>
      <c r="KN17" s="193" t="e">
        <f t="shared" si="241"/>
        <v>#N/A</v>
      </c>
      <c r="KO17" s="193" t="e">
        <f t="shared" si="241"/>
        <v>#N/A</v>
      </c>
      <c r="KP17" s="193" t="e">
        <f t="shared" si="241"/>
        <v>#N/A</v>
      </c>
      <c r="KQ17" s="193" t="e">
        <f t="shared" si="241"/>
        <v>#N/A</v>
      </c>
      <c r="KR17" s="193" t="e">
        <f t="shared" si="241"/>
        <v>#N/A</v>
      </c>
      <c r="KS17" s="193" t="e">
        <f t="shared" si="241"/>
        <v>#N/A</v>
      </c>
      <c r="KT17" s="193" t="e">
        <f t="shared" si="241"/>
        <v>#N/A</v>
      </c>
      <c r="KU17" s="193" t="e">
        <f t="shared" si="31"/>
        <v>#N/A</v>
      </c>
      <c r="KV17" s="193" t="e">
        <f t="shared" si="236"/>
        <v>#N/A</v>
      </c>
      <c r="KW17" s="193" t="e">
        <f t="shared" si="236"/>
        <v>#N/A</v>
      </c>
      <c r="KX17" s="193" t="e">
        <f t="shared" si="236"/>
        <v>#N/A</v>
      </c>
      <c r="KY17" s="193" t="e">
        <f t="shared" ref="KY17:LM32" si="246">IF(ISNONTEXT($X17),IF($N17="R",_xlfn.BETA.DIST(DF17,$T17,$U17,FALSE,$G17,$I17),_xlfn.BETA.DIST(DF17,$U17,$T17,FALSE,$G17,$I17)),NA())</f>
        <v>#N/A</v>
      </c>
      <c r="KZ17" s="193" t="e">
        <f t="shared" si="246"/>
        <v>#N/A</v>
      </c>
      <c r="LA17" s="193" t="e">
        <f t="shared" si="246"/>
        <v>#N/A</v>
      </c>
      <c r="LB17" s="193" t="e">
        <f t="shared" si="246"/>
        <v>#N/A</v>
      </c>
      <c r="LC17" s="193" t="e">
        <f t="shared" si="246"/>
        <v>#N/A</v>
      </c>
      <c r="LD17" s="193" t="e">
        <f t="shared" si="246"/>
        <v>#N/A</v>
      </c>
      <c r="LE17" s="193" t="e">
        <f t="shared" si="246"/>
        <v>#N/A</v>
      </c>
      <c r="LF17" s="193" t="e">
        <f t="shared" si="246"/>
        <v>#N/A</v>
      </c>
      <c r="LG17" s="193" t="e">
        <f t="shared" si="246"/>
        <v>#N/A</v>
      </c>
      <c r="LH17" s="193" t="e">
        <f t="shared" si="246"/>
        <v>#N/A</v>
      </c>
      <c r="LI17" s="193" t="e">
        <f t="shared" si="246"/>
        <v>#N/A</v>
      </c>
      <c r="LJ17" s="193" t="e">
        <f t="shared" si="246"/>
        <v>#N/A</v>
      </c>
      <c r="LK17" s="193" t="e">
        <f t="shared" si="246"/>
        <v>#N/A</v>
      </c>
      <c r="LL17" s="193" t="e">
        <f t="shared" si="246"/>
        <v>#N/A</v>
      </c>
      <c r="LM17" s="193" t="e">
        <f t="shared" si="246"/>
        <v>#N/A</v>
      </c>
      <c r="LN17" s="193" t="e">
        <f t="shared" si="242"/>
        <v>#N/A</v>
      </c>
      <c r="LO17" s="193" t="e">
        <f t="shared" si="242"/>
        <v>#N/A</v>
      </c>
      <c r="LP17" s="193" t="e">
        <f t="shared" si="242"/>
        <v>#N/A</v>
      </c>
      <c r="LQ17" s="193" t="e">
        <f t="shared" si="242"/>
        <v>#N/A</v>
      </c>
      <c r="LR17" s="193" t="e">
        <f t="shared" si="242"/>
        <v>#N/A</v>
      </c>
      <c r="LS17" s="193" t="e">
        <f t="shared" si="242"/>
        <v>#N/A</v>
      </c>
      <c r="LT17" s="193" t="e">
        <f t="shared" si="242"/>
        <v>#N/A</v>
      </c>
      <c r="LU17" s="193" t="e">
        <f t="shared" si="242"/>
        <v>#N/A</v>
      </c>
      <c r="LV17" s="193" t="e">
        <f t="shared" si="242"/>
        <v>#N/A</v>
      </c>
      <c r="LW17" s="193" t="e">
        <f t="shared" si="242"/>
        <v>#N/A</v>
      </c>
      <c r="LX17" s="193" t="e">
        <f t="shared" si="242"/>
        <v>#N/A</v>
      </c>
      <c r="LY17" s="193" t="e">
        <f t="shared" si="242"/>
        <v>#N/A</v>
      </c>
      <c r="LZ17" s="193" t="e">
        <f t="shared" si="242"/>
        <v>#N/A</v>
      </c>
      <c r="MA17" s="193" t="e">
        <f t="shared" si="242"/>
        <v>#N/A</v>
      </c>
      <c r="MB17" s="193" t="e">
        <f t="shared" si="242"/>
        <v>#N/A</v>
      </c>
      <c r="MC17" s="193" t="e">
        <f t="shared" si="242"/>
        <v>#N/A</v>
      </c>
      <c r="MD17" s="193" t="e">
        <f t="shared" si="242"/>
        <v>#N/A</v>
      </c>
      <c r="ME17" s="193" t="e">
        <f t="shared" si="242"/>
        <v>#N/A</v>
      </c>
      <c r="MF17" s="193" t="e">
        <f t="shared" si="242"/>
        <v>#N/A</v>
      </c>
      <c r="MG17" s="193" t="e">
        <f t="shared" si="242"/>
        <v>#N/A</v>
      </c>
      <c r="MH17" s="193" t="e">
        <f t="shared" si="242"/>
        <v>#N/A</v>
      </c>
      <c r="MI17" s="193" t="e">
        <f t="shared" si="242"/>
        <v>#N/A</v>
      </c>
      <c r="MJ17" s="193" t="e">
        <f t="shared" si="242"/>
        <v>#N/A</v>
      </c>
      <c r="MK17" s="193" t="e">
        <f t="shared" si="242"/>
        <v>#N/A</v>
      </c>
      <c r="ML17" s="193" t="e">
        <f t="shared" si="242"/>
        <v>#N/A</v>
      </c>
      <c r="MM17" s="193" t="e">
        <f t="shared" si="242"/>
        <v>#N/A</v>
      </c>
      <c r="MN17" s="193" t="e">
        <f t="shared" si="242"/>
        <v>#N/A</v>
      </c>
      <c r="MO17" s="193" t="e">
        <f t="shared" si="242"/>
        <v>#N/A</v>
      </c>
      <c r="MP17" s="193" t="e">
        <f t="shared" si="242"/>
        <v>#N/A</v>
      </c>
      <c r="MQ17" s="193" t="e">
        <f t="shared" si="242"/>
        <v>#N/A</v>
      </c>
      <c r="MR17" s="193" t="e">
        <f t="shared" si="242"/>
        <v>#N/A</v>
      </c>
      <c r="MS17" s="193" t="e">
        <f t="shared" si="242"/>
        <v>#N/A</v>
      </c>
      <c r="MT17" s="193" t="e">
        <f t="shared" si="242"/>
        <v>#N/A</v>
      </c>
      <c r="MU17" s="193" t="e">
        <f t="shared" si="242"/>
        <v>#N/A</v>
      </c>
      <c r="MV17" s="193" t="e">
        <f t="shared" si="242"/>
        <v>#N/A</v>
      </c>
      <c r="MW17" s="193" t="e">
        <f t="shared" si="242"/>
        <v>#N/A</v>
      </c>
      <c r="MX17" s="193" t="e">
        <f t="shared" si="242"/>
        <v>#N/A</v>
      </c>
      <c r="MY17" s="193" t="e">
        <f t="shared" si="242"/>
        <v>#N/A</v>
      </c>
      <c r="MZ17" s="193" t="e">
        <f t="shared" si="242"/>
        <v>#N/A</v>
      </c>
      <c r="NA17" s="193" t="e">
        <f t="shared" si="242"/>
        <v>#N/A</v>
      </c>
      <c r="NB17" s="193" t="e">
        <f t="shared" si="242"/>
        <v>#N/A</v>
      </c>
      <c r="NC17" s="193" t="e">
        <f t="shared" si="242"/>
        <v>#N/A</v>
      </c>
      <c r="ND17" s="193" t="e">
        <f t="shared" si="242"/>
        <v>#N/A</v>
      </c>
      <c r="NE17" s="193" t="e">
        <f t="shared" si="242"/>
        <v>#N/A</v>
      </c>
      <c r="NF17" s="193" t="e">
        <f t="shared" si="242"/>
        <v>#N/A</v>
      </c>
      <c r="NG17" s="193" t="e">
        <f t="shared" si="32"/>
        <v>#N/A</v>
      </c>
      <c r="NH17" s="193" t="e">
        <f t="shared" si="237"/>
        <v>#N/A</v>
      </c>
      <c r="NI17" s="193" t="e">
        <f t="shared" si="237"/>
        <v>#N/A</v>
      </c>
      <c r="NJ17" s="193" t="e">
        <f t="shared" si="237"/>
        <v>#N/A</v>
      </c>
      <c r="NK17" s="193" t="e">
        <f t="shared" ref="NK17:NY32" si="247">IF(ISNONTEXT($X17),IF($N17="R",_xlfn.BETA.DIST(FR17,$T17,$U17,FALSE,$G17,$I17),_xlfn.BETA.DIST(FR17,$U17,$T17,FALSE,$G17,$I17)),NA())</f>
        <v>#N/A</v>
      </c>
      <c r="NL17" s="193" t="e">
        <f t="shared" si="247"/>
        <v>#N/A</v>
      </c>
      <c r="NM17" s="193" t="e">
        <f t="shared" si="247"/>
        <v>#N/A</v>
      </c>
      <c r="NN17" s="193" t="e">
        <f t="shared" si="247"/>
        <v>#N/A</v>
      </c>
      <c r="NO17" s="193" t="e">
        <f t="shared" si="247"/>
        <v>#N/A</v>
      </c>
      <c r="NP17" s="193" t="e">
        <f t="shared" si="247"/>
        <v>#N/A</v>
      </c>
      <c r="NQ17" s="193" t="e">
        <f t="shared" si="247"/>
        <v>#N/A</v>
      </c>
      <c r="NR17" s="193" t="e">
        <f t="shared" si="247"/>
        <v>#N/A</v>
      </c>
      <c r="NS17" s="193" t="e">
        <f t="shared" si="247"/>
        <v>#N/A</v>
      </c>
      <c r="NT17" s="193" t="e">
        <f t="shared" si="247"/>
        <v>#N/A</v>
      </c>
      <c r="NU17" s="193" t="e">
        <f t="shared" si="247"/>
        <v>#N/A</v>
      </c>
      <c r="NV17" s="193" t="e">
        <f t="shared" si="247"/>
        <v>#N/A</v>
      </c>
      <c r="NW17" s="193" t="e">
        <f t="shared" si="247"/>
        <v>#N/A</v>
      </c>
      <c r="NX17" s="193" t="e">
        <f t="shared" si="247"/>
        <v>#N/A</v>
      </c>
      <c r="NY17" s="193" t="e">
        <f t="shared" si="247"/>
        <v>#N/A</v>
      </c>
      <c r="NZ17" s="193" t="e">
        <f t="shared" si="243"/>
        <v>#N/A</v>
      </c>
      <c r="OA17" s="193" t="e">
        <f t="shared" si="243"/>
        <v>#N/A</v>
      </c>
      <c r="OB17" s="193" t="e">
        <f t="shared" si="243"/>
        <v>#N/A</v>
      </c>
      <c r="OC17" s="193" t="e">
        <f t="shared" si="243"/>
        <v>#N/A</v>
      </c>
      <c r="OD17" s="193" t="e">
        <f t="shared" si="243"/>
        <v>#N/A</v>
      </c>
      <c r="OE17" s="193" t="e">
        <f t="shared" si="243"/>
        <v>#N/A</v>
      </c>
      <c r="OF17" s="193" t="e">
        <f t="shared" si="243"/>
        <v>#N/A</v>
      </c>
      <c r="OG17" s="193" t="e">
        <f t="shared" si="243"/>
        <v>#N/A</v>
      </c>
      <c r="OH17" s="193" t="e">
        <f t="shared" si="243"/>
        <v>#N/A</v>
      </c>
      <c r="OI17" s="193" t="e">
        <f t="shared" si="243"/>
        <v>#N/A</v>
      </c>
      <c r="OJ17" s="193" t="e">
        <f t="shared" si="243"/>
        <v>#N/A</v>
      </c>
      <c r="OK17" s="193" t="e">
        <f t="shared" si="243"/>
        <v>#N/A</v>
      </c>
      <c r="OL17" s="193" t="e">
        <f t="shared" si="243"/>
        <v>#N/A</v>
      </c>
      <c r="OM17" s="193" t="e">
        <f t="shared" si="243"/>
        <v>#N/A</v>
      </c>
      <c r="ON17" s="193" t="e">
        <f t="shared" si="243"/>
        <v>#N/A</v>
      </c>
      <c r="OO17" s="193" t="e">
        <f t="shared" si="243"/>
        <v>#N/A</v>
      </c>
      <c r="OP17" s="193" t="e">
        <f t="shared" si="243"/>
        <v>#N/A</v>
      </c>
      <c r="OQ17" s="193" t="e">
        <f t="shared" si="243"/>
        <v>#N/A</v>
      </c>
      <c r="OR17" s="193" t="e">
        <f t="shared" si="243"/>
        <v>#N/A</v>
      </c>
      <c r="OS17" s="193" t="e">
        <f t="shared" si="243"/>
        <v>#N/A</v>
      </c>
      <c r="OT17" s="193" t="e">
        <f t="shared" si="243"/>
        <v>#N/A</v>
      </c>
      <c r="OU17" s="193" t="e">
        <f t="shared" si="243"/>
        <v>#N/A</v>
      </c>
      <c r="OV17" s="193" t="e">
        <f t="shared" si="243"/>
        <v>#N/A</v>
      </c>
      <c r="OW17" s="193" t="e">
        <f t="shared" si="243"/>
        <v>#N/A</v>
      </c>
      <c r="OX17" s="193" t="e">
        <f t="shared" si="243"/>
        <v>#N/A</v>
      </c>
      <c r="OY17" s="193" t="e">
        <f t="shared" si="243"/>
        <v>#N/A</v>
      </c>
      <c r="OZ17" s="193" t="e">
        <f t="shared" si="243"/>
        <v>#N/A</v>
      </c>
      <c r="PA17" s="193" t="e">
        <f t="shared" si="243"/>
        <v>#N/A</v>
      </c>
      <c r="PB17" s="193" t="e">
        <f t="shared" si="243"/>
        <v>#N/A</v>
      </c>
      <c r="PC17" s="193" t="e">
        <f t="shared" si="243"/>
        <v>#N/A</v>
      </c>
      <c r="PD17" s="193" t="e">
        <f t="shared" si="243"/>
        <v>#N/A</v>
      </c>
      <c r="PE17" s="193" t="e">
        <f t="shared" si="243"/>
        <v>#N/A</v>
      </c>
      <c r="PF17" s="193" t="e">
        <f t="shared" si="243"/>
        <v>#N/A</v>
      </c>
      <c r="PG17" s="193" t="e">
        <f t="shared" si="243"/>
        <v>#N/A</v>
      </c>
      <c r="PH17" s="193" t="e">
        <f t="shared" si="243"/>
        <v>#N/A</v>
      </c>
      <c r="PI17" s="193" t="e">
        <f t="shared" si="243"/>
        <v>#N/A</v>
      </c>
      <c r="PJ17" s="193" t="e">
        <f t="shared" si="243"/>
        <v>#N/A</v>
      </c>
      <c r="PK17" s="193" t="e">
        <f t="shared" si="243"/>
        <v>#N/A</v>
      </c>
      <c r="PL17" s="193" t="e">
        <f t="shared" si="243"/>
        <v>#N/A</v>
      </c>
      <c r="PM17" s="193" t="e">
        <f t="shared" si="243"/>
        <v>#N/A</v>
      </c>
      <c r="PN17" s="193" t="e">
        <f t="shared" si="243"/>
        <v>#N/A</v>
      </c>
      <c r="PO17" s="193" t="e">
        <f t="shared" si="243"/>
        <v>#N/A</v>
      </c>
      <c r="PP17" s="193" t="e">
        <f t="shared" si="243"/>
        <v>#N/A</v>
      </c>
      <c r="PQ17" s="193" t="e">
        <f t="shared" si="243"/>
        <v>#N/A</v>
      </c>
      <c r="PR17" s="193" t="e">
        <f t="shared" si="243"/>
        <v>#N/A</v>
      </c>
      <c r="PS17" s="193" t="e">
        <f t="shared" si="33"/>
        <v>#N/A</v>
      </c>
      <c r="PT17" s="193" t="e">
        <f t="shared" si="15"/>
        <v>#N/A</v>
      </c>
      <c r="PU17" s="193" t="e">
        <f t="shared" si="15"/>
        <v>#N/A</v>
      </c>
      <c r="PV17" s="193" t="e">
        <f t="shared" si="15"/>
        <v>#N/A</v>
      </c>
      <c r="PW17" s="193" t="e">
        <f t="shared" si="15"/>
        <v>#N/A</v>
      </c>
      <c r="PX17" s="193" t="e">
        <f t="shared" si="15"/>
        <v>#N/A</v>
      </c>
      <c r="PY17" s="193" t="e">
        <f t="shared" si="15"/>
        <v>#N/A</v>
      </c>
      <c r="PZ17" s="193" t="e">
        <f t="shared" si="15"/>
        <v>#N/A</v>
      </c>
      <c r="QA17" s="193" t="e">
        <f t="shared" si="15"/>
        <v>#N/A</v>
      </c>
    </row>
    <row r="18" spans="1:443" hidden="1" x14ac:dyDescent="0.45">
      <c r="A18" s="276"/>
      <c r="B18" s="277" t="str">
        <f>IF(OR($T18="",$U18=""),"",ROUND(_xlfn.BETA.INV(ABS(VLOOKUP($Z$1,VLookups!$A$30:$B$31,2,FALSE)-B$2),IF($N18="L",$U18,$T18),IF($N18="L",$T18,$U18),$G18,$I18),0))</f>
        <v/>
      </c>
      <c r="C18" s="287" t="str">
        <f t="shared" si="24"/>
        <v/>
      </c>
      <c r="D18" s="288" t="str">
        <f t="shared" si="25"/>
        <v/>
      </c>
      <c r="E18" s="134"/>
      <c r="F18" s="279"/>
      <c r="G18" s="280" t="str">
        <f t="shared" si="16"/>
        <v/>
      </c>
      <c r="H18" s="281"/>
      <c r="I18" s="280" t="str">
        <f t="shared" si="17"/>
        <v/>
      </c>
      <c r="J18" s="279"/>
      <c r="K18" s="135"/>
      <c r="L18" s="110" t="str">
        <f t="shared" si="18"/>
        <v/>
      </c>
      <c r="M18" s="21" t="str">
        <f t="shared" si="19"/>
        <v/>
      </c>
      <c r="N18" s="22" t="str">
        <f t="shared" si="20"/>
        <v/>
      </c>
      <c r="O18" s="23" t="str">
        <f>IF(M18="","",IF(OR($M18&lt;Skew!$B$3,$M18=Skew!$B$3),IF($M18&gt;Skew!$C$3,Skew!$A$3,IF($M18&gt;Skew!$C$4,Skew!$A$4,IF($M18&gt;Skew!$C$5,Skew!$A$5,IF($M18&gt;Skew!$C$6,Skew!$A$6,IF($M18&gt;Skew!$C$7,Skew!$A$7,IF($M18&gt;Skew!$C$8,Skew!$A$8,IF($M18&gt;Skew!$C$9,Skew!$A$9,IF($M18&gt;Skew!$C$10,Skew!$A$10,IF($M18&gt;Skew!$C$11,Skew!$A$11,IF($M18&gt;Skew!$C$12,Skew!$A$12,IF($M18&gt;Skew!$C$13,Skew!$A$13,IF($M18&gt;Skew!$C$14,Skew!$A$14,IF($M18&gt;Skew!$C$15,Skew!$A$15,IF($M18&gt;Skew!$C$16,Skew!$A$16,Skew!$A$17)
)))))))))))))))</f>
        <v/>
      </c>
      <c r="P18" s="22" t="str">
        <f>IF(M18="","",MATCH(O18,Skew!$A$3:$A$17,0))</f>
        <v/>
      </c>
      <c r="Q18" s="22" t="str">
        <f t="shared" si="0"/>
        <v/>
      </c>
      <c r="R18" s="24"/>
      <c r="S18" s="22" t="str">
        <f>IF(OR(M18="",R18=""),"",MATCH(R18,Confidence!$A$3:$A$12,0))</f>
        <v/>
      </c>
      <c r="T18" s="25" t="str">
        <f t="shared" si="1"/>
        <v/>
      </c>
      <c r="U18" s="25" t="str">
        <f t="shared" si="2"/>
        <v/>
      </c>
      <c r="V18" s="22"/>
      <c r="W18" s="102" t="str">
        <f t="shared" si="3"/>
        <v/>
      </c>
      <c r="X18" s="102" t="str">
        <f t="shared" si="4"/>
        <v/>
      </c>
      <c r="Y18" s="37" t="str">
        <f t="shared" si="5"/>
        <v/>
      </c>
      <c r="Z18" s="115"/>
      <c r="AA18" s="204" t="str">
        <f>IF(AND(G18&gt;0,H18&gt;0,I18&gt;0,T18&gt;0,U18&gt;0,Z18&gt;0,NOT(R18="")),ABS(VLOOKUP($Z$1,VLookups!$A$30:$B$31,2,FALSE)-_xlfn.BETA.DIST(Z18,IF(N18="L",U18,T18),IF(N18="L",T18,U18),TRUE,G18,I18)),"")</f>
        <v/>
      </c>
      <c r="AB18" s="112" t="str">
        <f>IF(OR($T18="",$U18=""),"",_xlfn.BETA.INV(ABS(VLOOKUP($Z$1,VLookups!$A$30:$B$31,2,FALSE)-AB$3),IF($N18="L",$U18,$T18),IF($N18="L",$T18,$U18),$G18,$I18))</f>
        <v/>
      </c>
      <c r="AC18" s="113" t="str">
        <f>IF(OR($T18="",$U18=""),"",_xlfn.BETA.INV(ABS(VLOOKUP($Z$1,VLookups!$A$30:$B$31,2,FALSE)-AC$3),IF($N18="L",$U18,$T18),IF($N18="L",$T18,$U18),$G18,$I18))</f>
        <v/>
      </c>
      <c r="AD18" s="112" t="str">
        <f>IF(OR($T18="",$U18=""),"",_xlfn.BETA.INV(ABS(VLOOKUP($Z$1,VLookups!$A$30:$B$31,2,FALSE)-AD$3),IF($N18="L",$U18,$T18),IF($N18="L",$T18,$U18),$G18,$I18))</f>
        <v/>
      </c>
      <c r="AE18" s="113" t="str">
        <f>IF(OR($T18="",$U18=""),"",_xlfn.BETA.INV(ABS(VLOOKUP($Z$1,VLookups!$A$30:$B$31,2,FALSE)-AE$3),IF($N18="L",$U18,$T18),IF($N18="L",$T18,$U18),$G18,$I18))</f>
        <v/>
      </c>
      <c r="AF18" s="112" t="str">
        <f>IF(OR($T18="",$U18=""),"",_xlfn.BETA.INV(ABS(VLOOKUP($Z$1,VLookups!$A$30:$B$31,2,FALSE)-AF$3),IF($N18="L",$U18,$T18),IF($N18="L",$T18,$U18),$G18,$I18))</f>
        <v/>
      </c>
      <c r="AG18" s="113" t="str">
        <f>IF(OR($T18="",$U18=""),"",_xlfn.BETA.INV(ABS(VLOOKUP($Z$1,VLookups!$A$30:$B$31,2,FALSE)-AG$3),IF($N18="L",$U18,$T18),IF($N18="L",$T18,$U18),$G18,$I18))</f>
        <v/>
      </c>
      <c r="AH18" s="112" t="str">
        <f>IF(OR($T18="",$U18=""),"",_xlfn.BETA.INV(ABS(VLOOKUP($Z$1,VLookups!$A$30:$B$31,2,FALSE)-AH$3),IF($N18="L",$U18,$T18),IF($N18="L",$T18,$U18),$G18,$I18))</f>
        <v/>
      </c>
      <c r="AI18" s="113" t="str">
        <f>IF(OR($T18="",$U18=""),"",_xlfn.BETA.INV(ABS(VLOOKUP($Z$1,VLookups!$A$30:$B$31,2,FALSE)-AI$3),IF($N18="L",$U18,$T18),IF($N18="L",$T18,$U18),$G18,$I18))</f>
        <v/>
      </c>
      <c r="AJ18" s="112" t="str">
        <f>IF(OR($T18="",$U18=""),"",_xlfn.BETA.INV(ABS(VLOOKUP($Z$1,VLookups!$A$30:$B$31,2,FALSE)-AJ$3),IF($N18="L",$U18,$T18),IF($N18="L",$T18,$U18),$G18,$I18))</f>
        <v/>
      </c>
      <c r="AK18" s="113" t="str">
        <f>IF(OR($T18="",$U18=""),"",_xlfn.BETA.INV(ABS(VLOOKUP($Z$1,VLookups!$A$30:$B$31,2,FALSE)-AK$3),IF($N18="L",$U18,$T18),IF($N18="L",$T18,$U18),$G18,$I18))</f>
        <v/>
      </c>
      <c r="AL18" s="112" t="str">
        <f>IF(OR($T18="",$U18=""),"",_xlfn.BETA.INV(ABS(VLOOKUP($Z$1,VLookups!$A$30:$B$31,2,FALSE)-AL$3),IF($N18="L",$U18,$T18),IF($N18="L",$T18,$U18),$G18,$I18))</f>
        <v/>
      </c>
      <c r="AM18" s="113" t="str">
        <f>IF(OR($T18="",$U18=""),"",_xlfn.BETA.INV(ABS(VLOOKUP($Z$1,VLookups!$A$30:$B$31,2,FALSE)-AM$3),IF($N18="L",$U18,$T18),IF($N18="L",$T18,$U18),$G18,$I18))</f>
        <v/>
      </c>
      <c r="AN18" s="15"/>
      <c r="AO18" s="194" t="str">
        <f t="shared" si="21"/>
        <v/>
      </c>
      <c r="AP18" s="192" t="str">
        <f t="shared" si="22"/>
        <v/>
      </c>
      <c r="AQ18" s="177" t="str">
        <f t="shared" ref="AQ18" si="248">IF(ISNONTEXT($AO18),AP18+$AO18,"")</f>
        <v/>
      </c>
      <c r="AR18" s="177" t="str">
        <f t="shared" si="35"/>
        <v/>
      </c>
      <c r="AS18" s="177" t="str">
        <f t="shared" si="36"/>
        <v/>
      </c>
      <c r="AT18" s="177" t="str">
        <f t="shared" si="37"/>
        <v/>
      </c>
      <c r="AU18" s="177" t="str">
        <f t="shared" si="38"/>
        <v/>
      </c>
      <c r="AV18" s="177" t="str">
        <f t="shared" si="39"/>
        <v/>
      </c>
      <c r="AW18" s="177" t="str">
        <f t="shared" si="40"/>
        <v/>
      </c>
      <c r="AX18" s="177" t="str">
        <f t="shared" si="41"/>
        <v/>
      </c>
      <c r="AY18" s="177" t="str">
        <f t="shared" si="42"/>
        <v/>
      </c>
      <c r="AZ18" s="177" t="str">
        <f t="shared" si="43"/>
        <v/>
      </c>
      <c r="BA18" s="177" t="str">
        <f t="shared" si="44"/>
        <v/>
      </c>
      <c r="BB18" s="177" t="str">
        <f t="shared" si="45"/>
        <v/>
      </c>
      <c r="BC18" s="177" t="str">
        <f t="shared" si="46"/>
        <v/>
      </c>
      <c r="BD18" s="177" t="str">
        <f t="shared" si="47"/>
        <v/>
      </c>
      <c r="BE18" s="177" t="str">
        <f t="shared" si="48"/>
        <v/>
      </c>
      <c r="BF18" s="177" t="str">
        <f t="shared" si="49"/>
        <v/>
      </c>
      <c r="BG18" s="177" t="str">
        <f t="shared" si="50"/>
        <v/>
      </c>
      <c r="BH18" s="177" t="str">
        <f t="shared" si="51"/>
        <v/>
      </c>
      <c r="BI18" s="177" t="str">
        <f t="shared" si="52"/>
        <v/>
      </c>
      <c r="BJ18" s="177" t="str">
        <f t="shared" si="53"/>
        <v/>
      </c>
      <c r="BK18" s="177" t="str">
        <f t="shared" si="54"/>
        <v/>
      </c>
      <c r="BL18" s="177" t="str">
        <f t="shared" si="55"/>
        <v/>
      </c>
      <c r="BM18" s="177" t="str">
        <f t="shared" si="56"/>
        <v/>
      </c>
      <c r="BN18" s="177" t="str">
        <f t="shared" si="57"/>
        <v/>
      </c>
      <c r="BO18" s="177" t="str">
        <f t="shared" si="58"/>
        <v/>
      </c>
      <c r="BP18" s="177" t="str">
        <f t="shared" si="59"/>
        <v/>
      </c>
      <c r="BQ18" s="177" t="str">
        <f t="shared" si="60"/>
        <v/>
      </c>
      <c r="BR18" s="177" t="str">
        <f t="shared" si="61"/>
        <v/>
      </c>
      <c r="BS18" s="177" t="str">
        <f t="shared" si="62"/>
        <v/>
      </c>
      <c r="BT18" s="177" t="str">
        <f t="shared" si="63"/>
        <v/>
      </c>
      <c r="BU18" s="177" t="str">
        <f t="shared" si="64"/>
        <v/>
      </c>
      <c r="BV18" s="177" t="str">
        <f t="shared" si="65"/>
        <v/>
      </c>
      <c r="BW18" s="177" t="str">
        <f t="shared" si="66"/>
        <v/>
      </c>
      <c r="BX18" s="177" t="str">
        <f t="shared" si="67"/>
        <v/>
      </c>
      <c r="BY18" s="177" t="str">
        <f t="shared" si="68"/>
        <v/>
      </c>
      <c r="BZ18" s="177" t="str">
        <f t="shared" si="69"/>
        <v/>
      </c>
      <c r="CA18" s="177" t="str">
        <f t="shared" si="70"/>
        <v/>
      </c>
      <c r="CB18" s="177" t="str">
        <f t="shared" si="71"/>
        <v/>
      </c>
      <c r="CC18" s="177" t="str">
        <f t="shared" si="72"/>
        <v/>
      </c>
      <c r="CD18" s="177" t="str">
        <f t="shared" si="73"/>
        <v/>
      </c>
      <c r="CE18" s="177" t="str">
        <f t="shared" si="74"/>
        <v/>
      </c>
      <c r="CF18" s="177" t="str">
        <f t="shared" si="75"/>
        <v/>
      </c>
      <c r="CG18" s="177" t="str">
        <f t="shared" si="76"/>
        <v/>
      </c>
      <c r="CH18" s="177" t="str">
        <f t="shared" si="77"/>
        <v/>
      </c>
      <c r="CI18" s="177" t="str">
        <f t="shared" si="78"/>
        <v/>
      </c>
      <c r="CJ18" s="177" t="str">
        <f t="shared" si="79"/>
        <v/>
      </c>
      <c r="CK18" s="177" t="str">
        <f t="shared" si="80"/>
        <v/>
      </c>
      <c r="CL18" s="177" t="str">
        <f t="shared" si="81"/>
        <v/>
      </c>
      <c r="CM18" s="177" t="str">
        <f t="shared" si="82"/>
        <v/>
      </c>
      <c r="CN18" s="177" t="str">
        <f t="shared" si="83"/>
        <v/>
      </c>
      <c r="CO18" s="177" t="str">
        <f t="shared" si="84"/>
        <v/>
      </c>
      <c r="CP18" s="177" t="str">
        <f t="shared" si="85"/>
        <v/>
      </c>
      <c r="CQ18" s="177" t="str">
        <f t="shared" si="86"/>
        <v/>
      </c>
      <c r="CR18" s="177" t="str">
        <f t="shared" si="87"/>
        <v/>
      </c>
      <c r="CS18" s="177" t="str">
        <f t="shared" si="88"/>
        <v/>
      </c>
      <c r="CT18" s="177" t="str">
        <f t="shared" si="89"/>
        <v/>
      </c>
      <c r="CU18" s="177" t="str">
        <f t="shared" si="90"/>
        <v/>
      </c>
      <c r="CV18" s="177" t="str">
        <f t="shared" si="91"/>
        <v/>
      </c>
      <c r="CW18" s="177" t="str">
        <f t="shared" si="92"/>
        <v/>
      </c>
      <c r="CX18" s="177" t="str">
        <f t="shared" si="93"/>
        <v/>
      </c>
      <c r="CY18" s="177" t="str">
        <f t="shared" si="94"/>
        <v/>
      </c>
      <c r="CZ18" s="177" t="str">
        <f t="shared" si="95"/>
        <v/>
      </c>
      <c r="DA18" s="177" t="str">
        <f t="shared" si="96"/>
        <v/>
      </c>
      <c r="DB18" s="177" t="str">
        <f t="shared" si="97"/>
        <v/>
      </c>
      <c r="DC18" s="177" t="str">
        <f t="shared" si="28"/>
        <v/>
      </c>
      <c r="DD18" s="177" t="str">
        <f t="shared" si="98"/>
        <v/>
      </c>
      <c r="DE18" s="177" t="str">
        <f t="shared" si="99"/>
        <v/>
      </c>
      <c r="DF18" s="177" t="str">
        <f t="shared" si="100"/>
        <v/>
      </c>
      <c r="DG18" s="177" t="str">
        <f t="shared" si="101"/>
        <v/>
      </c>
      <c r="DH18" s="177" t="str">
        <f t="shared" si="102"/>
        <v/>
      </c>
      <c r="DI18" s="177" t="str">
        <f t="shared" si="103"/>
        <v/>
      </c>
      <c r="DJ18" s="177" t="str">
        <f t="shared" si="104"/>
        <v/>
      </c>
      <c r="DK18" s="177" t="str">
        <f t="shared" si="105"/>
        <v/>
      </c>
      <c r="DL18" s="177" t="str">
        <f t="shared" si="106"/>
        <v/>
      </c>
      <c r="DM18" s="177" t="str">
        <f t="shared" si="107"/>
        <v/>
      </c>
      <c r="DN18" s="177" t="str">
        <f t="shared" si="108"/>
        <v/>
      </c>
      <c r="DO18" s="177" t="str">
        <f t="shared" si="109"/>
        <v/>
      </c>
      <c r="DP18" s="177" t="str">
        <f t="shared" si="110"/>
        <v/>
      </c>
      <c r="DQ18" s="177" t="str">
        <f t="shared" si="111"/>
        <v/>
      </c>
      <c r="DR18" s="177" t="str">
        <f t="shared" si="112"/>
        <v/>
      </c>
      <c r="DS18" s="177" t="str">
        <f t="shared" si="113"/>
        <v/>
      </c>
      <c r="DT18" s="177" t="str">
        <f t="shared" si="114"/>
        <v/>
      </c>
      <c r="DU18" s="177" t="str">
        <f t="shared" si="115"/>
        <v/>
      </c>
      <c r="DV18" s="177" t="str">
        <f t="shared" si="116"/>
        <v/>
      </c>
      <c r="DW18" s="177" t="str">
        <f t="shared" si="117"/>
        <v/>
      </c>
      <c r="DX18" s="177" t="str">
        <f t="shared" si="118"/>
        <v/>
      </c>
      <c r="DY18" s="177" t="str">
        <f t="shared" si="119"/>
        <v/>
      </c>
      <c r="DZ18" s="177" t="str">
        <f t="shared" si="120"/>
        <v/>
      </c>
      <c r="EA18" s="177" t="str">
        <f t="shared" si="121"/>
        <v/>
      </c>
      <c r="EB18" s="177" t="str">
        <f t="shared" si="122"/>
        <v/>
      </c>
      <c r="EC18" s="177" t="str">
        <f t="shared" si="123"/>
        <v/>
      </c>
      <c r="ED18" s="177" t="str">
        <f t="shared" si="124"/>
        <v/>
      </c>
      <c r="EE18" s="177" t="str">
        <f t="shared" si="125"/>
        <v/>
      </c>
      <c r="EF18" s="177" t="str">
        <f t="shared" si="126"/>
        <v/>
      </c>
      <c r="EG18" s="177" t="str">
        <f t="shared" si="127"/>
        <v/>
      </c>
      <c r="EH18" s="177" t="str">
        <f t="shared" si="128"/>
        <v/>
      </c>
      <c r="EI18" s="177" t="str">
        <f t="shared" si="129"/>
        <v/>
      </c>
      <c r="EJ18" s="177" t="str">
        <f t="shared" si="130"/>
        <v/>
      </c>
      <c r="EK18" s="177" t="str">
        <f t="shared" si="131"/>
        <v/>
      </c>
      <c r="EL18" s="177" t="str">
        <f t="shared" si="132"/>
        <v/>
      </c>
      <c r="EM18" s="177" t="str">
        <f t="shared" si="133"/>
        <v/>
      </c>
      <c r="EN18" s="177" t="str">
        <f t="shared" si="134"/>
        <v/>
      </c>
      <c r="EO18" s="177" t="str">
        <f t="shared" si="135"/>
        <v/>
      </c>
      <c r="EP18" s="177" t="str">
        <f t="shared" si="136"/>
        <v/>
      </c>
      <c r="EQ18" s="177" t="str">
        <f t="shared" si="137"/>
        <v/>
      </c>
      <c r="ER18" s="177" t="str">
        <f t="shared" si="138"/>
        <v/>
      </c>
      <c r="ES18" s="177" t="str">
        <f t="shared" si="139"/>
        <v/>
      </c>
      <c r="ET18" s="177" t="str">
        <f t="shared" si="140"/>
        <v/>
      </c>
      <c r="EU18" s="177" t="str">
        <f t="shared" si="141"/>
        <v/>
      </c>
      <c r="EV18" s="177" t="str">
        <f t="shared" si="142"/>
        <v/>
      </c>
      <c r="EW18" s="177" t="str">
        <f t="shared" si="143"/>
        <v/>
      </c>
      <c r="EX18" s="177" t="str">
        <f t="shared" si="144"/>
        <v/>
      </c>
      <c r="EY18" s="177" t="str">
        <f t="shared" si="145"/>
        <v/>
      </c>
      <c r="EZ18" s="177" t="str">
        <f t="shared" si="146"/>
        <v/>
      </c>
      <c r="FA18" s="177" t="str">
        <f t="shared" si="147"/>
        <v/>
      </c>
      <c r="FB18" s="177" t="str">
        <f t="shared" si="148"/>
        <v/>
      </c>
      <c r="FC18" s="177" t="str">
        <f t="shared" si="149"/>
        <v/>
      </c>
      <c r="FD18" s="177" t="str">
        <f t="shared" si="150"/>
        <v/>
      </c>
      <c r="FE18" s="177" t="str">
        <f t="shared" si="151"/>
        <v/>
      </c>
      <c r="FF18" s="177" t="str">
        <f t="shared" si="152"/>
        <v/>
      </c>
      <c r="FG18" s="177" t="str">
        <f t="shared" si="153"/>
        <v/>
      </c>
      <c r="FH18" s="177" t="str">
        <f t="shared" si="154"/>
        <v/>
      </c>
      <c r="FI18" s="177" t="str">
        <f t="shared" si="155"/>
        <v/>
      </c>
      <c r="FJ18" s="177" t="str">
        <f t="shared" si="156"/>
        <v/>
      </c>
      <c r="FK18" s="177" t="str">
        <f t="shared" si="157"/>
        <v/>
      </c>
      <c r="FL18" s="177" t="str">
        <f t="shared" si="158"/>
        <v/>
      </c>
      <c r="FM18" s="177" t="str">
        <f t="shared" si="159"/>
        <v/>
      </c>
      <c r="FN18" s="177" t="str">
        <f t="shared" si="160"/>
        <v/>
      </c>
      <c r="FO18" s="177" t="str">
        <f t="shared" si="29"/>
        <v/>
      </c>
      <c r="FP18" s="177" t="str">
        <f t="shared" si="161"/>
        <v/>
      </c>
      <c r="FQ18" s="177" t="str">
        <f t="shared" si="162"/>
        <v/>
      </c>
      <c r="FR18" s="177" t="str">
        <f t="shared" si="163"/>
        <v/>
      </c>
      <c r="FS18" s="177" t="str">
        <f t="shared" si="164"/>
        <v/>
      </c>
      <c r="FT18" s="177" t="str">
        <f t="shared" si="165"/>
        <v/>
      </c>
      <c r="FU18" s="177" t="str">
        <f t="shared" si="166"/>
        <v/>
      </c>
      <c r="FV18" s="177" t="str">
        <f t="shared" si="167"/>
        <v/>
      </c>
      <c r="FW18" s="177" t="str">
        <f t="shared" si="168"/>
        <v/>
      </c>
      <c r="FX18" s="177" t="str">
        <f t="shared" si="169"/>
        <v/>
      </c>
      <c r="FY18" s="177" t="str">
        <f t="shared" si="170"/>
        <v/>
      </c>
      <c r="FZ18" s="177" t="str">
        <f t="shared" si="171"/>
        <v/>
      </c>
      <c r="GA18" s="177" t="str">
        <f t="shared" si="172"/>
        <v/>
      </c>
      <c r="GB18" s="177" t="str">
        <f t="shared" si="173"/>
        <v/>
      </c>
      <c r="GC18" s="177" t="str">
        <f t="shared" si="174"/>
        <v/>
      </c>
      <c r="GD18" s="177" t="str">
        <f t="shared" si="175"/>
        <v/>
      </c>
      <c r="GE18" s="177" t="str">
        <f t="shared" si="176"/>
        <v/>
      </c>
      <c r="GF18" s="177" t="str">
        <f t="shared" si="177"/>
        <v/>
      </c>
      <c r="GG18" s="177" t="str">
        <f t="shared" si="178"/>
        <v/>
      </c>
      <c r="GH18" s="177" t="str">
        <f t="shared" si="179"/>
        <v/>
      </c>
      <c r="GI18" s="177" t="str">
        <f t="shared" si="180"/>
        <v/>
      </c>
      <c r="GJ18" s="177" t="str">
        <f t="shared" si="181"/>
        <v/>
      </c>
      <c r="GK18" s="177" t="str">
        <f t="shared" si="182"/>
        <v/>
      </c>
      <c r="GL18" s="177" t="str">
        <f t="shared" si="183"/>
        <v/>
      </c>
      <c r="GM18" s="177" t="str">
        <f t="shared" si="184"/>
        <v/>
      </c>
      <c r="GN18" s="177" t="str">
        <f t="shared" si="185"/>
        <v/>
      </c>
      <c r="GO18" s="177" t="str">
        <f t="shared" si="186"/>
        <v/>
      </c>
      <c r="GP18" s="177" t="str">
        <f t="shared" si="187"/>
        <v/>
      </c>
      <c r="GQ18" s="177" t="str">
        <f t="shared" si="188"/>
        <v/>
      </c>
      <c r="GR18" s="177" t="str">
        <f t="shared" si="189"/>
        <v/>
      </c>
      <c r="GS18" s="177" t="str">
        <f t="shared" si="190"/>
        <v/>
      </c>
      <c r="GT18" s="177" t="str">
        <f t="shared" si="191"/>
        <v/>
      </c>
      <c r="GU18" s="177" t="str">
        <f t="shared" si="192"/>
        <v/>
      </c>
      <c r="GV18" s="177" t="str">
        <f t="shared" si="193"/>
        <v/>
      </c>
      <c r="GW18" s="177" t="str">
        <f t="shared" si="194"/>
        <v/>
      </c>
      <c r="GX18" s="177" t="str">
        <f t="shared" si="195"/>
        <v/>
      </c>
      <c r="GY18" s="177" t="str">
        <f t="shared" si="196"/>
        <v/>
      </c>
      <c r="GZ18" s="177" t="str">
        <f t="shared" si="197"/>
        <v/>
      </c>
      <c r="HA18" s="177" t="str">
        <f t="shared" si="198"/>
        <v/>
      </c>
      <c r="HB18" s="177" t="str">
        <f t="shared" si="199"/>
        <v/>
      </c>
      <c r="HC18" s="177" t="str">
        <f t="shared" si="200"/>
        <v/>
      </c>
      <c r="HD18" s="177" t="str">
        <f t="shared" si="201"/>
        <v/>
      </c>
      <c r="HE18" s="177" t="str">
        <f t="shared" si="202"/>
        <v/>
      </c>
      <c r="HF18" s="177" t="str">
        <f t="shared" si="203"/>
        <v/>
      </c>
      <c r="HG18" s="177" t="str">
        <f t="shared" si="204"/>
        <v/>
      </c>
      <c r="HH18" s="177" t="str">
        <f t="shared" si="205"/>
        <v/>
      </c>
      <c r="HI18" s="177" t="str">
        <f t="shared" si="206"/>
        <v/>
      </c>
      <c r="HJ18" s="177" t="str">
        <f t="shared" si="207"/>
        <v/>
      </c>
      <c r="HK18" s="177" t="str">
        <f t="shared" si="208"/>
        <v/>
      </c>
      <c r="HL18" s="177" t="str">
        <f t="shared" si="209"/>
        <v/>
      </c>
      <c r="HM18" s="177" t="str">
        <f t="shared" si="210"/>
        <v/>
      </c>
      <c r="HN18" s="177" t="str">
        <f t="shared" si="211"/>
        <v/>
      </c>
      <c r="HO18" s="177" t="str">
        <f t="shared" si="212"/>
        <v/>
      </c>
      <c r="HP18" s="177" t="str">
        <f t="shared" si="213"/>
        <v/>
      </c>
      <c r="HQ18" s="177" t="str">
        <f t="shared" si="214"/>
        <v/>
      </c>
      <c r="HR18" s="177" t="str">
        <f t="shared" si="215"/>
        <v/>
      </c>
      <c r="HS18" s="177" t="str">
        <f t="shared" si="216"/>
        <v/>
      </c>
      <c r="HT18" s="177" t="str">
        <f t="shared" si="217"/>
        <v/>
      </c>
      <c r="HU18" s="177" t="str">
        <f t="shared" si="218"/>
        <v/>
      </c>
      <c r="HV18" s="177" t="str">
        <f t="shared" si="219"/>
        <v/>
      </c>
      <c r="HW18" s="177" t="str">
        <f t="shared" si="220"/>
        <v/>
      </c>
      <c r="HX18" s="177" t="str">
        <f t="shared" si="221"/>
        <v/>
      </c>
      <c r="HY18" s="177" t="str">
        <f t="shared" si="222"/>
        <v/>
      </c>
      <c r="HZ18" s="177" t="str">
        <f t="shared" si="223"/>
        <v/>
      </c>
      <c r="IA18" s="177" t="str">
        <f t="shared" si="30"/>
        <v/>
      </c>
      <c r="IB18" s="177" t="str">
        <f t="shared" si="9"/>
        <v/>
      </c>
      <c r="IC18" s="177" t="str">
        <f t="shared" si="9"/>
        <v/>
      </c>
      <c r="ID18" s="177" t="str">
        <f t="shared" si="9"/>
        <v/>
      </c>
      <c r="IE18" s="177" t="str">
        <f t="shared" si="9"/>
        <v/>
      </c>
      <c r="IF18" s="177" t="str">
        <f t="shared" si="9"/>
        <v/>
      </c>
      <c r="IG18" s="177" t="str">
        <f t="shared" si="9"/>
        <v/>
      </c>
      <c r="IH18" s="192" t="str">
        <f t="shared" si="10"/>
        <v/>
      </c>
      <c r="II18" s="193" t="e">
        <f t="shared" si="11"/>
        <v>#N/A</v>
      </c>
      <c r="IJ18" s="193" t="e">
        <f t="shared" si="235"/>
        <v>#N/A</v>
      </c>
      <c r="IK18" s="193" t="e">
        <f t="shared" si="235"/>
        <v>#N/A</v>
      </c>
      <c r="IL18" s="193" t="e">
        <f t="shared" si="235"/>
        <v>#N/A</v>
      </c>
      <c r="IM18" s="193" t="e">
        <f t="shared" si="245"/>
        <v>#N/A</v>
      </c>
      <c r="IN18" s="193" t="e">
        <f t="shared" si="245"/>
        <v>#N/A</v>
      </c>
      <c r="IO18" s="193" t="e">
        <f t="shared" si="245"/>
        <v>#N/A</v>
      </c>
      <c r="IP18" s="193" t="e">
        <f t="shared" si="245"/>
        <v>#N/A</v>
      </c>
      <c r="IQ18" s="193" t="e">
        <f t="shared" si="245"/>
        <v>#N/A</v>
      </c>
      <c r="IR18" s="193" t="e">
        <f t="shared" si="245"/>
        <v>#N/A</v>
      </c>
      <c r="IS18" s="193" t="e">
        <f t="shared" si="245"/>
        <v>#N/A</v>
      </c>
      <c r="IT18" s="193" t="e">
        <f t="shared" si="245"/>
        <v>#N/A</v>
      </c>
      <c r="IU18" s="193" t="e">
        <f t="shared" si="245"/>
        <v>#N/A</v>
      </c>
      <c r="IV18" s="193" t="e">
        <f t="shared" si="245"/>
        <v>#N/A</v>
      </c>
      <c r="IW18" s="193" t="e">
        <f t="shared" si="245"/>
        <v>#N/A</v>
      </c>
      <c r="IX18" s="193" t="e">
        <f t="shared" si="245"/>
        <v>#N/A</v>
      </c>
      <c r="IY18" s="193" t="e">
        <f t="shared" si="245"/>
        <v>#N/A</v>
      </c>
      <c r="IZ18" s="193" t="e">
        <f t="shared" si="245"/>
        <v>#N/A</v>
      </c>
      <c r="JA18" s="193" t="e">
        <f t="shared" si="245"/>
        <v>#N/A</v>
      </c>
      <c r="JB18" s="193" t="e">
        <f t="shared" si="241"/>
        <v>#N/A</v>
      </c>
      <c r="JC18" s="193" t="e">
        <f t="shared" si="241"/>
        <v>#N/A</v>
      </c>
      <c r="JD18" s="193" t="e">
        <f t="shared" si="241"/>
        <v>#N/A</v>
      </c>
      <c r="JE18" s="193" t="e">
        <f t="shared" si="241"/>
        <v>#N/A</v>
      </c>
      <c r="JF18" s="193" t="e">
        <f t="shared" si="241"/>
        <v>#N/A</v>
      </c>
      <c r="JG18" s="193" t="e">
        <f t="shared" si="241"/>
        <v>#N/A</v>
      </c>
      <c r="JH18" s="193" t="e">
        <f t="shared" si="241"/>
        <v>#N/A</v>
      </c>
      <c r="JI18" s="193" t="e">
        <f t="shared" si="241"/>
        <v>#N/A</v>
      </c>
      <c r="JJ18" s="193" t="e">
        <f t="shared" si="241"/>
        <v>#N/A</v>
      </c>
      <c r="JK18" s="193" t="e">
        <f t="shared" si="241"/>
        <v>#N/A</v>
      </c>
      <c r="JL18" s="193" t="e">
        <f t="shared" si="241"/>
        <v>#N/A</v>
      </c>
      <c r="JM18" s="193" t="e">
        <f t="shared" si="241"/>
        <v>#N/A</v>
      </c>
      <c r="JN18" s="193" t="e">
        <f t="shared" si="241"/>
        <v>#N/A</v>
      </c>
      <c r="JO18" s="193" t="e">
        <f t="shared" si="241"/>
        <v>#N/A</v>
      </c>
      <c r="JP18" s="193" t="e">
        <f t="shared" si="241"/>
        <v>#N/A</v>
      </c>
      <c r="JQ18" s="193" t="e">
        <f t="shared" si="241"/>
        <v>#N/A</v>
      </c>
      <c r="JR18" s="193" t="e">
        <f t="shared" si="241"/>
        <v>#N/A</v>
      </c>
      <c r="JS18" s="193" t="e">
        <f t="shared" si="241"/>
        <v>#N/A</v>
      </c>
      <c r="JT18" s="193" t="e">
        <f t="shared" si="241"/>
        <v>#N/A</v>
      </c>
      <c r="JU18" s="193" t="e">
        <f t="shared" si="241"/>
        <v>#N/A</v>
      </c>
      <c r="JV18" s="193" t="e">
        <f t="shared" si="241"/>
        <v>#N/A</v>
      </c>
      <c r="JW18" s="193" t="e">
        <f t="shared" si="241"/>
        <v>#N/A</v>
      </c>
      <c r="JX18" s="193" t="e">
        <f t="shared" si="241"/>
        <v>#N/A</v>
      </c>
      <c r="JY18" s="193" t="e">
        <f t="shared" si="241"/>
        <v>#N/A</v>
      </c>
      <c r="JZ18" s="193" t="e">
        <f t="shared" si="241"/>
        <v>#N/A</v>
      </c>
      <c r="KA18" s="193" t="e">
        <f t="shared" si="241"/>
        <v>#N/A</v>
      </c>
      <c r="KB18" s="193" t="e">
        <f t="shared" si="241"/>
        <v>#N/A</v>
      </c>
      <c r="KC18" s="193" t="e">
        <f t="shared" si="241"/>
        <v>#N/A</v>
      </c>
      <c r="KD18" s="193" t="e">
        <f t="shared" si="241"/>
        <v>#N/A</v>
      </c>
      <c r="KE18" s="193" t="e">
        <f t="shared" si="241"/>
        <v>#N/A</v>
      </c>
      <c r="KF18" s="193" t="e">
        <f t="shared" si="241"/>
        <v>#N/A</v>
      </c>
      <c r="KG18" s="193" t="e">
        <f t="shared" si="241"/>
        <v>#N/A</v>
      </c>
      <c r="KH18" s="193" t="e">
        <f t="shared" si="241"/>
        <v>#N/A</v>
      </c>
      <c r="KI18" s="193" t="e">
        <f t="shared" si="241"/>
        <v>#N/A</v>
      </c>
      <c r="KJ18" s="193" t="e">
        <f t="shared" si="241"/>
        <v>#N/A</v>
      </c>
      <c r="KK18" s="193" t="e">
        <f t="shared" si="241"/>
        <v>#N/A</v>
      </c>
      <c r="KL18" s="193" t="e">
        <f t="shared" si="241"/>
        <v>#N/A</v>
      </c>
      <c r="KM18" s="193" t="e">
        <f t="shared" si="241"/>
        <v>#N/A</v>
      </c>
      <c r="KN18" s="193" t="e">
        <f t="shared" si="241"/>
        <v>#N/A</v>
      </c>
      <c r="KO18" s="193" t="e">
        <f t="shared" si="241"/>
        <v>#N/A</v>
      </c>
      <c r="KP18" s="193" t="e">
        <f t="shared" si="241"/>
        <v>#N/A</v>
      </c>
      <c r="KQ18" s="193" t="e">
        <f t="shared" si="241"/>
        <v>#N/A</v>
      </c>
      <c r="KR18" s="193" t="e">
        <f t="shared" si="241"/>
        <v>#N/A</v>
      </c>
      <c r="KS18" s="193" t="e">
        <f t="shared" si="241"/>
        <v>#N/A</v>
      </c>
      <c r="KT18" s="193" t="e">
        <f t="shared" si="241"/>
        <v>#N/A</v>
      </c>
      <c r="KU18" s="193" t="e">
        <f t="shared" si="31"/>
        <v>#N/A</v>
      </c>
      <c r="KV18" s="193" t="e">
        <f t="shared" si="236"/>
        <v>#N/A</v>
      </c>
      <c r="KW18" s="193" t="e">
        <f t="shared" si="236"/>
        <v>#N/A</v>
      </c>
      <c r="KX18" s="193" t="e">
        <f t="shared" si="236"/>
        <v>#N/A</v>
      </c>
      <c r="KY18" s="193" t="e">
        <f t="shared" si="246"/>
        <v>#N/A</v>
      </c>
      <c r="KZ18" s="193" t="e">
        <f t="shared" si="246"/>
        <v>#N/A</v>
      </c>
      <c r="LA18" s="193" t="e">
        <f t="shared" si="246"/>
        <v>#N/A</v>
      </c>
      <c r="LB18" s="193" t="e">
        <f t="shared" si="246"/>
        <v>#N/A</v>
      </c>
      <c r="LC18" s="193" t="e">
        <f t="shared" si="246"/>
        <v>#N/A</v>
      </c>
      <c r="LD18" s="193" t="e">
        <f t="shared" si="246"/>
        <v>#N/A</v>
      </c>
      <c r="LE18" s="193" t="e">
        <f t="shared" si="246"/>
        <v>#N/A</v>
      </c>
      <c r="LF18" s="193" t="e">
        <f t="shared" si="246"/>
        <v>#N/A</v>
      </c>
      <c r="LG18" s="193" t="e">
        <f t="shared" si="246"/>
        <v>#N/A</v>
      </c>
      <c r="LH18" s="193" t="e">
        <f t="shared" si="246"/>
        <v>#N/A</v>
      </c>
      <c r="LI18" s="193" t="e">
        <f t="shared" si="246"/>
        <v>#N/A</v>
      </c>
      <c r="LJ18" s="193" t="e">
        <f t="shared" si="246"/>
        <v>#N/A</v>
      </c>
      <c r="LK18" s="193" t="e">
        <f t="shared" si="246"/>
        <v>#N/A</v>
      </c>
      <c r="LL18" s="193" t="e">
        <f t="shared" si="246"/>
        <v>#N/A</v>
      </c>
      <c r="LM18" s="193" t="e">
        <f t="shared" si="246"/>
        <v>#N/A</v>
      </c>
      <c r="LN18" s="193" t="e">
        <f t="shared" si="242"/>
        <v>#N/A</v>
      </c>
      <c r="LO18" s="193" t="e">
        <f t="shared" si="242"/>
        <v>#N/A</v>
      </c>
      <c r="LP18" s="193" t="e">
        <f t="shared" si="242"/>
        <v>#N/A</v>
      </c>
      <c r="LQ18" s="193" t="e">
        <f t="shared" si="242"/>
        <v>#N/A</v>
      </c>
      <c r="LR18" s="193" t="e">
        <f t="shared" si="242"/>
        <v>#N/A</v>
      </c>
      <c r="LS18" s="193" t="e">
        <f t="shared" si="242"/>
        <v>#N/A</v>
      </c>
      <c r="LT18" s="193" t="e">
        <f t="shared" si="242"/>
        <v>#N/A</v>
      </c>
      <c r="LU18" s="193" t="e">
        <f t="shared" si="242"/>
        <v>#N/A</v>
      </c>
      <c r="LV18" s="193" t="e">
        <f t="shared" si="242"/>
        <v>#N/A</v>
      </c>
      <c r="LW18" s="193" t="e">
        <f t="shared" si="242"/>
        <v>#N/A</v>
      </c>
      <c r="LX18" s="193" t="e">
        <f t="shared" si="242"/>
        <v>#N/A</v>
      </c>
      <c r="LY18" s="193" t="e">
        <f t="shared" si="242"/>
        <v>#N/A</v>
      </c>
      <c r="LZ18" s="193" t="e">
        <f t="shared" si="242"/>
        <v>#N/A</v>
      </c>
      <c r="MA18" s="193" t="e">
        <f t="shared" si="242"/>
        <v>#N/A</v>
      </c>
      <c r="MB18" s="193" t="e">
        <f t="shared" si="242"/>
        <v>#N/A</v>
      </c>
      <c r="MC18" s="193" t="e">
        <f t="shared" si="242"/>
        <v>#N/A</v>
      </c>
      <c r="MD18" s="193" t="e">
        <f t="shared" si="242"/>
        <v>#N/A</v>
      </c>
      <c r="ME18" s="193" t="e">
        <f t="shared" si="242"/>
        <v>#N/A</v>
      </c>
      <c r="MF18" s="193" t="e">
        <f t="shared" si="242"/>
        <v>#N/A</v>
      </c>
      <c r="MG18" s="193" t="e">
        <f t="shared" si="242"/>
        <v>#N/A</v>
      </c>
      <c r="MH18" s="193" t="e">
        <f t="shared" si="242"/>
        <v>#N/A</v>
      </c>
      <c r="MI18" s="193" t="e">
        <f t="shared" si="242"/>
        <v>#N/A</v>
      </c>
      <c r="MJ18" s="193" t="e">
        <f t="shared" si="242"/>
        <v>#N/A</v>
      </c>
      <c r="MK18" s="193" t="e">
        <f t="shared" si="242"/>
        <v>#N/A</v>
      </c>
      <c r="ML18" s="193" t="e">
        <f t="shared" si="242"/>
        <v>#N/A</v>
      </c>
      <c r="MM18" s="193" t="e">
        <f t="shared" si="242"/>
        <v>#N/A</v>
      </c>
      <c r="MN18" s="193" t="e">
        <f t="shared" si="242"/>
        <v>#N/A</v>
      </c>
      <c r="MO18" s="193" t="e">
        <f t="shared" si="242"/>
        <v>#N/A</v>
      </c>
      <c r="MP18" s="193" t="e">
        <f t="shared" si="242"/>
        <v>#N/A</v>
      </c>
      <c r="MQ18" s="193" t="e">
        <f t="shared" si="242"/>
        <v>#N/A</v>
      </c>
      <c r="MR18" s="193" t="e">
        <f t="shared" si="242"/>
        <v>#N/A</v>
      </c>
      <c r="MS18" s="193" t="e">
        <f t="shared" si="242"/>
        <v>#N/A</v>
      </c>
      <c r="MT18" s="193" t="e">
        <f t="shared" si="242"/>
        <v>#N/A</v>
      </c>
      <c r="MU18" s="193" t="e">
        <f t="shared" si="242"/>
        <v>#N/A</v>
      </c>
      <c r="MV18" s="193" t="e">
        <f t="shared" si="242"/>
        <v>#N/A</v>
      </c>
      <c r="MW18" s="193" t="e">
        <f t="shared" si="242"/>
        <v>#N/A</v>
      </c>
      <c r="MX18" s="193" t="e">
        <f t="shared" si="242"/>
        <v>#N/A</v>
      </c>
      <c r="MY18" s="193" t="e">
        <f t="shared" si="242"/>
        <v>#N/A</v>
      </c>
      <c r="MZ18" s="193" t="e">
        <f t="shared" si="242"/>
        <v>#N/A</v>
      </c>
      <c r="NA18" s="193" t="e">
        <f t="shared" si="242"/>
        <v>#N/A</v>
      </c>
      <c r="NB18" s="193" t="e">
        <f t="shared" si="242"/>
        <v>#N/A</v>
      </c>
      <c r="NC18" s="193" t="e">
        <f t="shared" si="242"/>
        <v>#N/A</v>
      </c>
      <c r="ND18" s="193" t="e">
        <f t="shared" si="242"/>
        <v>#N/A</v>
      </c>
      <c r="NE18" s="193" t="e">
        <f t="shared" si="242"/>
        <v>#N/A</v>
      </c>
      <c r="NF18" s="193" t="e">
        <f t="shared" si="242"/>
        <v>#N/A</v>
      </c>
      <c r="NG18" s="193" t="e">
        <f t="shared" si="32"/>
        <v>#N/A</v>
      </c>
      <c r="NH18" s="193" t="e">
        <f t="shared" si="237"/>
        <v>#N/A</v>
      </c>
      <c r="NI18" s="193" t="e">
        <f t="shared" si="237"/>
        <v>#N/A</v>
      </c>
      <c r="NJ18" s="193" t="e">
        <f t="shared" si="237"/>
        <v>#N/A</v>
      </c>
      <c r="NK18" s="193" t="e">
        <f t="shared" si="247"/>
        <v>#N/A</v>
      </c>
      <c r="NL18" s="193" t="e">
        <f t="shared" si="247"/>
        <v>#N/A</v>
      </c>
      <c r="NM18" s="193" t="e">
        <f t="shared" si="247"/>
        <v>#N/A</v>
      </c>
      <c r="NN18" s="193" t="e">
        <f t="shared" si="247"/>
        <v>#N/A</v>
      </c>
      <c r="NO18" s="193" t="e">
        <f t="shared" si="247"/>
        <v>#N/A</v>
      </c>
      <c r="NP18" s="193" t="e">
        <f t="shared" si="247"/>
        <v>#N/A</v>
      </c>
      <c r="NQ18" s="193" t="e">
        <f t="shared" si="247"/>
        <v>#N/A</v>
      </c>
      <c r="NR18" s="193" t="e">
        <f t="shared" si="247"/>
        <v>#N/A</v>
      </c>
      <c r="NS18" s="193" t="e">
        <f t="shared" si="247"/>
        <v>#N/A</v>
      </c>
      <c r="NT18" s="193" t="e">
        <f t="shared" si="247"/>
        <v>#N/A</v>
      </c>
      <c r="NU18" s="193" t="e">
        <f t="shared" si="247"/>
        <v>#N/A</v>
      </c>
      <c r="NV18" s="193" t="e">
        <f t="shared" si="247"/>
        <v>#N/A</v>
      </c>
      <c r="NW18" s="193" t="e">
        <f t="shared" si="247"/>
        <v>#N/A</v>
      </c>
      <c r="NX18" s="193" t="e">
        <f t="shared" si="247"/>
        <v>#N/A</v>
      </c>
      <c r="NY18" s="193" t="e">
        <f t="shared" si="247"/>
        <v>#N/A</v>
      </c>
      <c r="NZ18" s="193" t="e">
        <f t="shared" si="243"/>
        <v>#N/A</v>
      </c>
      <c r="OA18" s="193" t="e">
        <f t="shared" si="243"/>
        <v>#N/A</v>
      </c>
      <c r="OB18" s="193" t="e">
        <f t="shared" si="243"/>
        <v>#N/A</v>
      </c>
      <c r="OC18" s="193" t="e">
        <f t="shared" si="243"/>
        <v>#N/A</v>
      </c>
      <c r="OD18" s="193" t="e">
        <f t="shared" si="243"/>
        <v>#N/A</v>
      </c>
      <c r="OE18" s="193" t="e">
        <f t="shared" si="243"/>
        <v>#N/A</v>
      </c>
      <c r="OF18" s="193" t="e">
        <f t="shared" si="243"/>
        <v>#N/A</v>
      </c>
      <c r="OG18" s="193" t="e">
        <f t="shared" si="243"/>
        <v>#N/A</v>
      </c>
      <c r="OH18" s="193" t="e">
        <f t="shared" si="243"/>
        <v>#N/A</v>
      </c>
      <c r="OI18" s="193" t="e">
        <f t="shared" si="243"/>
        <v>#N/A</v>
      </c>
      <c r="OJ18" s="193" t="e">
        <f t="shared" si="243"/>
        <v>#N/A</v>
      </c>
      <c r="OK18" s="193" t="e">
        <f t="shared" si="243"/>
        <v>#N/A</v>
      </c>
      <c r="OL18" s="193" t="e">
        <f t="shared" si="243"/>
        <v>#N/A</v>
      </c>
      <c r="OM18" s="193" t="e">
        <f t="shared" si="243"/>
        <v>#N/A</v>
      </c>
      <c r="ON18" s="193" t="e">
        <f t="shared" si="243"/>
        <v>#N/A</v>
      </c>
      <c r="OO18" s="193" t="e">
        <f t="shared" si="243"/>
        <v>#N/A</v>
      </c>
      <c r="OP18" s="193" t="e">
        <f t="shared" si="243"/>
        <v>#N/A</v>
      </c>
      <c r="OQ18" s="193" t="e">
        <f t="shared" si="243"/>
        <v>#N/A</v>
      </c>
      <c r="OR18" s="193" t="e">
        <f t="shared" si="243"/>
        <v>#N/A</v>
      </c>
      <c r="OS18" s="193" t="e">
        <f t="shared" si="243"/>
        <v>#N/A</v>
      </c>
      <c r="OT18" s="193" t="e">
        <f t="shared" si="243"/>
        <v>#N/A</v>
      </c>
      <c r="OU18" s="193" t="e">
        <f t="shared" si="243"/>
        <v>#N/A</v>
      </c>
      <c r="OV18" s="193" t="e">
        <f t="shared" si="243"/>
        <v>#N/A</v>
      </c>
      <c r="OW18" s="193" t="e">
        <f t="shared" si="243"/>
        <v>#N/A</v>
      </c>
      <c r="OX18" s="193" t="e">
        <f t="shared" si="243"/>
        <v>#N/A</v>
      </c>
      <c r="OY18" s="193" t="e">
        <f t="shared" si="243"/>
        <v>#N/A</v>
      </c>
      <c r="OZ18" s="193" t="e">
        <f t="shared" si="243"/>
        <v>#N/A</v>
      </c>
      <c r="PA18" s="193" t="e">
        <f t="shared" si="243"/>
        <v>#N/A</v>
      </c>
      <c r="PB18" s="193" t="e">
        <f t="shared" si="243"/>
        <v>#N/A</v>
      </c>
      <c r="PC18" s="193" t="e">
        <f t="shared" si="243"/>
        <v>#N/A</v>
      </c>
      <c r="PD18" s="193" t="e">
        <f t="shared" si="243"/>
        <v>#N/A</v>
      </c>
      <c r="PE18" s="193" t="e">
        <f t="shared" si="243"/>
        <v>#N/A</v>
      </c>
      <c r="PF18" s="193" t="e">
        <f t="shared" si="243"/>
        <v>#N/A</v>
      </c>
      <c r="PG18" s="193" t="e">
        <f t="shared" si="243"/>
        <v>#N/A</v>
      </c>
      <c r="PH18" s="193" t="e">
        <f t="shared" si="243"/>
        <v>#N/A</v>
      </c>
      <c r="PI18" s="193" t="e">
        <f t="shared" si="243"/>
        <v>#N/A</v>
      </c>
      <c r="PJ18" s="193" t="e">
        <f t="shared" si="243"/>
        <v>#N/A</v>
      </c>
      <c r="PK18" s="193" t="e">
        <f t="shared" si="243"/>
        <v>#N/A</v>
      </c>
      <c r="PL18" s="193" t="e">
        <f t="shared" si="243"/>
        <v>#N/A</v>
      </c>
      <c r="PM18" s="193" t="e">
        <f t="shared" si="243"/>
        <v>#N/A</v>
      </c>
      <c r="PN18" s="193" t="e">
        <f t="shared" si="243"/>
        <v>#N/A</v>
      </c>
      <c r="PO18" s="193" t="e">
        <f t="shared" si="243"/>
        <v>#N/A</v>
      </c>
      <c r="PP18" s="193" t="e">
        <f t="shared" si="243"/>
        <v>#N/A</v>
      </c>
      <c r="PQ18" s="193" t="e">
        <f t="shared" si="243"/>
        <v>#N/A</v>
      </c>
      <c r="PR18" s="193" t="e">
        <f t="shared" si="243"/>
        <v>#N/A</v>
      </c>
      <c r="PS18" s="193" t="e">
        <f t="shared" si="33"/>
        <v>#N/A</v>
      </c>
      <c r="PT18" s="193" t="e">
        <f t="shared" si="15"/>
        <v>#N/A</v>
      </c>
      <c r="PU18" s="193" t="e">
        <f t="shared" si="15"/>
        <v>#N/A</v>
      </c>
      <c r="PV18" s="193" t="e">
        <f t="shared" si="15"/>
        <v>#N/A</v>
      </c>
      <c r="PW18" s="193" t="e">
        <f t="shared" si="15"/>
        <v>#N/A</v>
      </c>
      <c r="PX18" s="193" t="e">
        <f t="shared" si="15"/>
        <v>#N/A</v>
      </c>
      <c r="PY18" s="193" t="e">
        <f t="shared" si="15"/>
        <v>#N/A</v>
      </c>
      <c r="PZ18" s="193" t="e">
        <f t="shared" si="15"/>
        <v>#N/A</v>
      </c>
      <c r="QA18" s="193" t="e">
        <f t="shared" si="15"/>
        <v>#N/A</v>
      </c>
    </row>
    <row r="19" spans="1:443" hidden="1" x14ac:dyDescent="0.45">
      <c r="A19" s="276"/>
      <c r="B19" s="277" t="str">
        <f>IF(OR($T19="",$U19=""),"",ROUND(_xlfn.BETA.INV(ABS(VLOOKUP($Z$1,VLookups!$A$30:$B$31,2,FALSE)-B$2),IF($N19="L",$U19,$T19),IF($N19="L",$T19,$U19),$G19,$I19),0))</f>
        <v/>
      </c>
      <c r="C19" s="287" t="str">
        <f t="shared" si="24"/>
        <v/>
      </c>
      <c r="D19" s="288" t="str">
        <f t="shared" si="25"/>
        <v/>
      </c>
      <c r="E19" s="134"/>
      <c r="F19" s="279"/>
      <c r="G19" s="280" t="str">
        <f t="shared" si="16"/>
        <v/>
      </c>
      <c r="H19" s="281"/>
      <c r="I19" s="280" t="str">
        <f t="shared" si="17"/>
        <v/>
      </c>
      <c r="J19" s="279"/>
      <c r="K19" s="135"/>
      <c r="L19" s="110" t="str">
        <f t="shared" si="18"/>
        <v/>
      </c>
      <c r="M19" s="21" t="str">
        <f t="shared" si="19"/>
        <v/>
      </c>
      <c r="N19" s="22" t="str">
        <f t="shared" si="20"/>
        <v/>
      </c>
      <c r="O19" s="23" t="str">
        <f>IF(M19="","",IF(OR($M19&lt;Skew!$B$3,$M19=Skew!$B$3),IF($M19&gt;Skew!$C$3,Skew!$A$3,IF($M19&gt;Skew!$C$4,Skew!$A$4,IF($M19&gt;Skew!$C$5,Skew!$A$5,IF($M19&gt;Skew!$C$6,Skew!$A$6,IF($M19&gt;Skew!$C$7,Skew!$A$7,IF($M19&gt;Skew!$C$8,Skew!$A$8,IF($M19&gt;Skew!$C$9,Skew!$A$9,IF($M19&gt;Skew!$C$10,Skew!$A$10,IF($M19&gt;Skew!$C$11,Skew!$A$11,IF($M19&gt;Skew!$C$12,Skew!$A$12,IF($M19&gt;Skew!$C$13,Skew!$A$13,IF($M19&gt;Skew!$C$14,Skew!$A$14,IF($M19&gt;Skew!$C$15,Skew!$A$15,IF($M19&gt;Skew!$C$16,Skew!$A$16,Skew!$A$17)
)))))))))))))))</f>
        <v/>
      </c>
      <c r="P19" s="22" t="str">
        <f>IF(M19="","",MATCH(O19,Skew!$A$3:$A$17,0))</f>
        <v/>
      </c>
      <c r="Q19" s="22" t="str">
        <f t="shared" si="0"/>
        <v/>
      </c>
      <c r="R19" s="24"/>
      <c r="S19" s="22" t="str">
        <f>IF(OR(M19="",R19=""),"",MATCH(R19,Confidence!$A$3:$A$12,0))</f>
        <v/>
      </c>
      <c r="T19" s="25" t="str">
        <f t="shared" si="1"/>
        <v/>
      </c>
      <c r="U19" s="25" t="str">
        <f t="shared" si="2"/>
        <v/>
      </c>
      <c r="V19" s="22"/>
      <c r="W19" s="102" t="str">
        <f t="shared" si="3"/>
        <v/>
      </c>
      <c r="X19" s="102" t="str">
        <f t="shared" si="4"/>
        <v/>
      </c>
      <c r="Y19" s="37" t="str">
        <f t="shared" si="5"/>
        <v/>
      </c>
      <c r="Z19" s="115"/>
      <c r="AA19" s="204" t="str">
        <f>IF(AND(G19&gt;0,H19&gt;0,I19&gt;0,T19&gt;0,U19&gt;0,Z19&gt;0,NOT(R19="")),ABS(VLOOKUP($Z$1,VLookups!$A$30:$B$31,2,FALSE)-_xlfn.BETA.DIST(Z19,IF(N19="L",U19,T19),IF(N19="L",T19,U19),TRUE,G19,I19)),"")</f>
        <v/>
      </c>
      <c r="AB19" s="112" t="str">
        <f>IF(OR($T19="",$U19=""),"",_xlfn.BETA.INV(ABS(VLOOKUP($Z$1,VLookups!$A$30:$B$31,2,FALSE)-AB$3),IF($N19="L",$U19,$T19),IF($N19="L",$T19,$U19),$G19,$I19))</f>
        <v/>
      </c>
      <c r="AC19" s="113" t="str">
        <f>IF(OR($T19="",$U19=""),"",_xlfn.BETA.INV(ABS(VLOOKUP($Z$1,VLookups!$A$30:$B$31,2,FALSE)-AC$3),IF($N19="L",$U19,$T19),IF($N19="L",$T19,$U19),$G19,$I19))</f>
        <v/>
      </c>
      <c r="AD19" s="112" t="str">
        <f>IF(OR($T19="",$U19=""),"",_xlfn.BETA.INV(ABS(VLOOKUP($Z$1,VLookups!$A$30:$B$31,2,FALSE)-AD$3),IF($N19="L",$U19,$T19),IF($N19="L",$T19,$U19),$G19,$I19))</f>
        <v/>
      </c>
      <c r="AE19" s="113" t="str">
        <f>IF(OR($T19="",$U19=""),"",_xlfn.BETA.INV(ABS(VLOOKUP($Z$1,VLookups!$A$30:$B$31,2,FALSE)-AE$3),IF($N19="L",$U19,$T19),IF($N19="L",$T19,$U19),$G19,$I19))</f>
        <v/>
      </c>
      <c r="AF19" s="112" t="str">
        <f>IF(OR($T19="",$U19=""),"",_xlfn.BETA.INV(ABS(VLOOKUP($Z$1,VLookups!$A$30:$B$31,2,FALSE)-AF$3),IF($N19="L",$U19,$T19),IF($N19="L",$T19,$U19),$G19,$I19))</f>
        <v/>
      </c>
      <c r="AG19" s="113" t="str">
        <f>IF(OR($T19="",$U19=""),"",_xlfn.BETA.INV(ABS(VLOOKUP($Z$1,VLookups!$A$30:$B$31,2,FALSE)-AG$3),IF($N19="L",$U19,$T19),IF($N19="L",$T19,$U19),$G19,$I19))</f>
        <v/>
      </c>
      <c r="AH19" s="112" t="str">
        <f>IF(OR($T19="",$U19=""),"",_xlfn.BETA.INV(ABS(VLOOKUP($Z$1,VLookups!$A$30:$B$31,2,FALSE)-AH$3),IF($N19="L",$U19,$T19),IF($N19="L",$T19,$U19),$G19,$I19))</f>
        <v/>
      </c>
      <c r="AI19" s="113" t="str">
        <f>IF(OR($T19="",$U19=""),"",_xlfn.BETA.INV(ABS(VLOOKUP($Z$1,VLookups!$A$30:$B$31,2,FALSE)-AI$3),IF($N19="L",$U19,$T19),IF($N19="L",$T19,$U19),$G19,$I19))</f>
        <v/>
      </c>
      <c r="AJ19" s="112" t="str">
        <f>IF(OR($T19="",$U19=""),"",_xlfn.BETA.INV(ABS(VLOOKUP($Z$1,VLookups!$A$30:$B$31,2,FALSE)-AJ$3),IF($N19="L",$U19,$T19),IF($N19="L",$T19,$U19),$G19,$I19))</f>
        <v/>
      </c>
      <c r="AK19" s="113" t="str">
        <f>IF(OR($T19="",$U19=""),"",_xlfn.BETA.INV(ABS(VLOOKUP($Z$1,VLookups!$A$30:$B$31,2,FALSE)-AK$3),IF($N19="L",$U19,$T19),IF($N19="L",$T19,$U19),$G19,$I19))</f>
        <v/>
      </c>
      <c r="AL19" s="112" t="str">
        <f>IF(OR($T19="",$U19=""),"",_xlfn.BETA.INV(ABS(VLOOKUP($Z$1,VLookups!$A$30:$B$31,2,FALSE)-AL$3),IF($N19="L",$U19,$T19),IF($N19="L",$T19,$U19),$G19,$I19))</f>
        <v/>
      </c>
      <c r="AM19" s="113" t="str">
        <f>IF(OR($T19="",$U19=""),"",_xlfn.BETA.INV(ABS(VLOOKUP($Z$1,VLookups!$A$30:$B$31,2,FALSE)-AM$3),IF($N19="L",$U19,$T19),IF($N19="L",$T19,$U19),$G19,$I19))</f>
        <v/>
      </c>
      <c r="AN19" s="15"/>
      <c r="AO19" s="194" t="str">
        <f t="shared" si="21"/>
        <v/>
      </c>
      <c r="AP19" s="192" t="str">
        <f t="shared" si="22"/>
        <v/>
      </c>
      <c r="AQ19" s="177" t="str">
        <f t="shared" ref="AQ19" si="249">IF(ISNONTEXT($AO19),AP19+$AO19,"")</f>
        <v/>
      </c>
      <c r="AR19" s="177" t="str">
        <f t="shared" si="35"/>
        <v/>
      </c>
      <c r="AS19" s="177" t="str">
        <f t="shared" si="36"/>
        <v/>
      </c>
      <c r="AT19" s="177" t="str">
        <f t="shared" si="37"/>
        <v/>
      </c>
      <c r="AU19" s="177" t="str">
        <f t="shared" si="38"/>
        <v/>
      </c>
      <c r="AV19" s="177" t="str">
        <f t="shared" si="39"/>
        <v/>
      </c>
      <c r="AW19" s="177" t="str">
        <f t="shared" si="40"/>
        <v/>
      </c>
      <c r="AX19" s="177" t="str">
        <f t="shared" si="41"/>
        <v/>
      </c>
      <c r="AY19" s="177" t="str">
        <f t="shared" si="42"/>
        <v/>
      </c>
      <c r="AZ19" s="177" t="str">
        <f t="shared" si="43"/>
        <v/>
      </c>
      <c r="BA19" s="177" t="str">
        <f t="shared" si="44"/>
        <v/>
      </c>
      <c r="BB19" s="177" t="str">
        <f t="shared" si="45"/>
        <v/>
      </c>
      <c r="BC19" s="177" t="str">
        <f t="shared" si="46"/>
        <v/>
      </c>
      <c r="BD19" s="177" t="str">
        <f t="shared" si="47"/>
        <v/>
      </c>
      <c r="BE19" s="177" t="str">
        <f t="shared" si="48"/>
        <v/>
      </c>
      <c r="BF19" s="177" t="str">
        <f t="shared" si="49"/>
        <v/>
      </c>
      <c r="BG19" s="177" t="str">
        <f t="shared" si="50"/>
        <v/>
      </c>
      <c r="BH19" s="177" t="str">
        <f t="shared" si="51"/>
        <v/>
      </c>
      <c r="BI19" s="177" t="str">
        <f t="shared" si="52"/>
        <v/>
      </c>
      <c r="BJ19" s="177" t="str">
        <f t="shared" si="53"/>
        <v/>
      </c>
      <c r="BK19" s="177" t="str">
        <f t="shared" si="54"/>
        <v/>
      </c>
      <c r="BL19" s="177" t="str">
        <f t="shared" si="55"/>
        <v/>
      </c>
      <c r="BM19" s="177" t="str">
        <f t="shared" si="56"/>
        <v/>
      </c>
      <c r="BN19" s="177" t="str">
        <f t="shared" si="57"/>
        <v/>
      </c>
      <c r="BO19" s="177" t="str">
        <f t="shared" si="58"/>
        <v/>
      </c>
      <c r="BP19" s="177" t="str">
        <f t="shared" si="59"/>
        <v/>
      </c>
      <c r="BQ19" s="177" t="str">
        <f t="shared" si="60"/>
        <v/>
      </c>
      <c r="BR19" s="177" t="str">
        <f t="shared" si="61"/>
        <v/>
      </c>
      <c r="BS19" s="177" t="str">
        <f t="shared" si="62"/>
        <v/>
      </c>
      <c r="BT19" s="177" t="str">
        <f t="shared" si="63"/>
        <v/>
      </c>
      <c r="BU19" s="177" t="str">
        <f t="shared" si="64"/>
        <v/>
      </c>
      <c r="BV19" s="177" t="str">
        <f t="shared" si="65"/>
        <v/>
      </c>
      <c r="BW19" s="177" t="str">
        <f t="shared" si="66"/>
        <v/>
      </c>
      <c r="BX19" s="177" t="str">
        <f t="shared" si="67"/>
        <v/>
      </c>
      <c r="BY19" s="177" t="str">
        <f t="shared" si="68"/>
        <v/>
      </c>
      <c r="BZ19" s="177" t="str">
        <f t="shared" si="69"/>
        <v/>
      </c>
      <c r="CA19" s="177" t="str">
        <f t="shared" si="70"/>
        <v/>
      </c>
      <c r="CB19" s="177" t="str">
        <f t="shared" si="71"/>
        <v/>
      </c>
      <c r="CC19" s="177" t="str">
        <f t="shared" si="72"/>
        <v/>
      </c>
      <c r="CD19" s="177" t="str">
        <f t="shared" si="73"/>
        <v/>
      </c>
      <c r="CE19" s="177" t="str">
        <f t="shared" si="74"/>
        <v/>
      </c>
      <c r="CF19" s="177" t="str">
        <f t="shared" si="75"/>
        <v/>
      </c>
      <c r="CG19" s="177" t="str">
        <f t="shared" si="76"/>
        <v/>
      </c>
      <c r="CH19" s="177" t="str">
        <f t="shared" si="77"/>
        <v/>
      </c>
      <c r="CI19" s="177" t="str">
        <f t="shared" si="78"/>
        <v/>
      </c>
      <c r="CJ19" s="177" t="str">
        <f t="shared" si="79"/>
        <v/>
      </c>
      <c r="CK19" s="177" t="str">
        <f t="shared" si="80"/>
        <v/>
      </c>
      <c r="CL19" s="177" t="str">
        <f t="shared" si="81"/>
        <v/>
      </c>
      <c r="CM19" s="177" t="str">
        <f t="shared" si="82"/>
        <v/>
      </c>
      <c r="CN19" s="177" t="str">
        <f t="shared" si="83"/>
        <v/>
      </c>
      <c r="CO19" s="177" t="str">
        <f t="shared" si="84"/>
        <v/>
      </c>
      <c r="CP19" s="177" t="str">
        <f t="shared" si="85"/>
        <v/>
      </c>
      <c r="CQ19" s="177" t="str">
        <f t="shared" si="86"/>
        <v/>
      </c>
      <c r="CR19" s="177" t="str">
        <f t="shared" si="87"/>
        <v/>
      </c>
      <c r="CS19" s="177" t="str">
        <f t="shared" si="88"/>
        <v/>
      </c>
      <c r="CT19" s="177" t="str">
        <f t="shared" si="89"/>
        <v/>
      </c>
      <c r="CU19" s="177" t="str">
        <f t="shared" si="90"/>
        <v/>
      </c>
      <c r="CV19" s="177" t="str">
        <f t="shared" si="91"/>
        <v/>
      </c>
      <c r="CW19" s="177" t="str">
        <f t="shared" si="92"/>
        <v/>
      </c>
      <c r="CX19" s="177" t="str">
        <f t="shared" si="93"/>
        <v/>
      </c>
      <c r="CY19" s="177" t="str">
        <f t="shared" si="94"/>
        <v/>
      </c>
      <c r="CZ19" s="177" t="str">
        <f t="shared" si="95"/>
        <v/>
      </c>
      <c r="DA19" s="177" t="str">
        <f t="shared" si="96"/>
        <v/>
      </c>
      <c r="DB19" s="177" t="str">
        <f t="shared" si="97"/>
        <v/>
      </c>
      <c r="DC19" s="177" t="str">
        <f t="shared" si="28"/>
        <v/>
      </c>
      <c r="DD19" s="177" t="str">
        <f t="shared" si="98"/>
        <v/>
      </c>
      <c r="DE19" s="177" t="str">
        <f t="shared" si="99"/>
        <v/>
      </c>
      <c r="DF19" s="177" t="str">
        <f t="shared" si="100"/>
        <v/>
      </c>
      <c r="DG19" s="177" t="str">
        <f t="shared" si="101"/>
        <v/>
      </c>
      <c r="DH19" s="177" t="str">
        <f t="shared" si="102"/>
        <v/>
      </c>
      <c r="DI19" s="177" t="str">
        <f t="shared" si="103"/>
        <v/>
      </c>
      <c r="DJ19" s="177" t="str">
        <f t="shared" si="104"/>
        <v/>
      </c>
      <c r="DK19" s="177" t="str">
        <f t="shared" si="105"/>
        <v/>
      </c>
      <c r="DL19" s="177" t="str">
        <f t="shared" si="106"/>
        <v/>
      </c>
      <c r="DM19" s="177" t="str">
        <f t="shared" si="107"/>
        <v/>
      </c>
      <c r="DN19" s="177" t="str">
        <f t="shared" si="108"/>
        <v/>
      </c>
      <c r="DO19" s="177" t="str">
        <f t="shared" si="109"/>
        <v/>
      </c>
      <c r="DP19" s="177" t="str">
        <f t="shared" si="110"/>
        <v/>
      </c>
      <c r="DQ19" s="177" t="str">
        <f t="shared" si="111"/>
        <v/>
      </c>
      <c r="DR19" s="177" t="str">
        <f t="shared" si="112"/>
        <v/>
      </c>
      <c r="DS19" s="177" t="str">
        <f t="shared" si="113"/>
        <v/>
      </c>
      <c r="DT19" s="177" t="str">
        <f t="shared" si="114"/>
        <v/>
      </c>
      <c r="DU19" s="177" t="str">
        <f t="shared" si="115"/>
        <v/>
      </c>
      <c r="DV19" s="177" t="str">
        <f t="shared" si="116"/>
        <v/>
      </c>
      <c r="DW19" s="177" t="str">
        <f t="shared" si="117"/>
        <v/>
      </c>
      <c r="DX19" s="177" t="str">
        <f t="shared" si="118"/>
        <v/>
      </c>
      <c r="DY19" s="177" t="str">
        <f t="shared" si="119"/>
        <v/>
      </c>
      <c r="DZ19" s="177" t="str">
        <f t="shared" si="120"/>
        <v/>
      </c>
      <c r="EA19" s="177" t="str">
        <f t="shared" si="121"/>
        <v/>
      </c>
      <c r="EB19" s="177" t="str">
        <f t="shared" si="122"/>
        <v/>
      </c>
      <c r="EC19" s="177" t="str">
        <f t="shared" si="123"/>
        <v/>
      </c>
      <c r="ED19" s="177" t="str">
        <f t="shared" si="124"/>
        <v/>
      </c>
      <c r="EE19" s="177" t="str">
        <f t="shared" si="125"/>
        <v/>
      </c>
      <c r="EF19" s="177" t="str">
        <f t="shared" si="126"/>
        <v/>
      </c>
      <c r="EG19" s="177" t="str">
        <f t="shared" si="127"/>
        <v/>
      </c>
      <c r="EH19" s="177" t="str">
        <f t="shared" si="128"/>
        <v/>
      </c>
      <c r="EI19" s="177" t="str">
        <f t="shared" si="129"/>
        <v/>
      </c>
      <c r="EJ19" s="177" t="str">
        <f t="shared" si="130"/>
        <v/>
      </c>
      <c r="EK19" s="177" t="str">
        <f t="shared" si="131"/>
        <v/>
      </c>
      <c r="EL19" s="177" t="str">
        <f t="shared" si="132"/>
        <v/>
      </c>
      <c r="EM19" s="177" t="str">
        <f t="shared" si="133"/>
        <v/>
      </c>
      <c r="EN19" s="177" t="str">
        <f t="shared" si="134"/>
        <v/>
      </c>
      <c r="EO19" s="177" t="str">
        <f t="shared" si="135"/>
        <v/>
      </c>
      <c r="EP19" s="177" t="str">
        <f t="shared" si="136"/>
        <v/>
      </c>
      <c r="EQ19" s="177" t="str">
        <f t="shared" si="137"/>
        <v/>
      </c>
      <c r="ER19" s="177" t="str">
        <f t="shared" si="138"/>
        <v/>
      </c>
      <c r="ES19" s="177" t="str">
        <f t="shared" si="139"/>
        <v/>
      </c>
      <c r="ET19" s="177" t="str">
        <f t="shared" si="140"/>
        <v/>
      </c>
      <c r="EU19" s="177" t="str">
        <f t="shared" si="141"/>
        <v/>
      </c>
      <c r="EV19" s="177" t="str">
        <f t="shared" si="142"/>
        <v/>
      </c>
      <c r="EW19" s="177" t="str">
        <f t="shared" si="143"/>
        <v/>
      </c>
      <c r="EX19" s="177" t="str">
        <f t="shared" si="144"/>
        <v/>
      </c>
      <c r="EY19" s="177" t="str">
        <f t="shared" si="145"/>
        <v/>
      </c>
      <c r="EZ19" s="177" t="str">
        <f t="shared" si="146"/>
        <v/>
      </c>
      <c r="FA19" s="177" t="str">
        <f t="shared" si="147"/>
        <v/>
      </c>
      <c r="FB19" s="177" t="str">
        <f t="shared" si="148"/>
        <v/>
      </c>
      <c r="FC19" s="177" t="str">
        <f t="shared" si="149"/>
        <v/>
      </c>
      <c r="FD19" s="177" t="str">
        <f t="shared" si="150"/>
        <v/>
      </c>
      <c r="FE19" s="177" t="str">
        <f t="shared" si="151"/>
        <v/>
      </c>
      <c r="FF19" s="177" t="str">
        <f t="shared" si="152"/>
        <v/>
      </c>
      <c r="FG19" s="177" t="str">
        <f t="shared" si="153"/>
        <v/>
      </c>
      <c r="FH19" s="177" t="str">
        <f t="shared" si="154"/>
        <v/>
      </c>
      <c r="FI19" s="177" t="str">
        <f t="shared" si="155"/>
        <v/>
      </c>
      <c r="FJ19" s="177" t="str">
        <f t="shared" si="156"/>
        <v/>
      </c>
      <c r="FK19" s="177" t="str">
        <f t="shared" si="157"/>
        <v/>
      </c>
      <c r="FL19" s="177" t="str">
        <f t="shared" si="158"/>
        <v/>
      </c>
      <c r="FM19" s="177" t="str">
        <f t="shared" si="159"/>
        <v/>
      </c>
      <c r="FN19" s="177" t="str">
        <f t="shared" si="160"/>
        <v/>
      </c>
      <c r="FO19" s="177" t="str">
        <f t="shared" si="29"/>
        <v/>
      </c>
      <c r="FP19" s="177" t="str">
        <f t="shared" si="161"/>
        <v/>
      </c>
      <c r="FQ19" s="177" t="str">
        <f t="shared" si="162"/>
        <v/>
      </c>
      <c r="FR19" s="177" t="str">
        <f t="shared" si="163"/>
        <v/>
      </c>
      <c r="FS19" s="177" t="str">
        <f t="shared" si="164"/>
        <v/>
      </c>
      <c r="FT19" s="177" t="str">
        <f t="shared" si="165"/>
        <v/>
      </c>
      <c r="FU19" s="177" t="str">
        <f t="shared" si="166"/>
        <v/>
      </c>
      <c r="FV19" s="177" t="str">
        <f t="shared" si="167"/>
        <v/>
      </c>
      <c r="FW19" s="177" t="str">
        <f t="shared" si="168"/>
        <v/>
      </c>
      <c r="FX19" s="177" t="str">
        <f t="shared" si="169"/>
        <v/>
      </c>
      <c r="FY19" s="177" t="str">
        <f t="shared" si="170"/>
        <v/>
      </c>
      <c r="FZ19" s="177" t="str">
        <f t="shared" si="171"/>
        <v/>
      </c>
      <c r="GA19" s="177" t="str">
        <f t="shared" si="172"/>
        <v/>
      </c>
      <c r="GB19" s="177" t="str">
        <f t="shared" si="173"/>
        <v/>
      </c>
      <c r="GC19" s="177" t="str">
        <f t="shared" si="174"/>
        <v/>
      </c>
      <c r="GD19" s="177" t="str">
        <f t="shared" si="175"/>
        <v/>
      </c>
      <c r="GE19" s="177" t="str">
        <f t="shared" si="176"/>
        <v/>
      </c>
      <c r="GF19" s="177" t="str">
        <f t="shared" si="177"/>
        <v/>
      </c>
      <c r="GG19" s="177" t="str">
        <f t="shared" si="178"/>
        <v/>
      </c>
      <c r="GH19" s="177" t="str">
        <f t="shared" si="179"/>
        <v/>
      </c>
      <c r="GI19" s="177" t="str">
        <f t="shared" si="180"/>
        <v/>
      </c>
      <c r="GJ19" s="177" t="str">
        <f t="shared" si="181"/>
        <v/>
      </c>
      <c r="GK19" s="177" t="str">
        <f t="shared" si="182"/>
        <v/>
      </c>
      <c r="GL19" s="177" t="str">
        <f t="shared" si="183"/>
        <v/>
      </c>
      <c r="GM19" s="177" t="str">
        <f t="shared" si="184"/>
        <v/>
      </c>
      <c r="GN19" s="177" t="str">
        <f t="shared" si="185"/>
        <v/>
      </c>
      <c r="GO19" s="177" t="str">
        <f t="shared" si="186"/>
        <v/>
      </c>
      <c r="GP19" s="177" t="str">
        <f t="shared" si="187"/>
        <v/>
      </c>
      <c r="GQ19" s="177" t="str">
        <f t="shared" si="188"/>
        <v/>
      </c>
      <c r="GR19" s="177" t="str">
        <f t="shared" si="189"/>
        <v/>
      </c>
      <c r="GS19" s="177" t="str">
        <f t="shared" si="190"/>
        <v/>
      </c>
      <c r="GT19" s="177" t="str">
        <f t="shared" si="191"/>
        <v/>
      </c>
      <c r="GU19" s="177" t="str">
        <f t="shared" si="192"/>
        <v/>
      </c>
      <c r="GV19" s="177" t="str">
        <f t="shared" si="193"/>
        <v/>
      </c>
      <c r="GW19" s="177" t="str">
        <f t="shared" si="194"/>
        <v/>
      </c>
      <c r="GX19" s="177" t="str">
        <f t="shared" si="195"/>
        <v/>
      </c>
      <c r="GY19" s="177" t="str">
        <f t="shared" si="196"/>
        <v/>
      </c>
      <c r="GZ19" s="177" t="str">
        <f t="shared" si="197"/>
        <v/>
      </c>
      <c r="HA19" s="177" t="str">
        <f t="shared" si="198"/>
        <v/>
      </c>
      <c r="HB19" s="177" t="str">
        <f t="shared" si="199"/>
        <v/>
      </c>
      <c r="HC19" s="177" t="str">
        <f t="shared" si="200"/>
        <v/>
      </c>
      <c r="HD19" s="177" t="str">
        <f t="shared" si="201"/>
        <v/>
      </c>
      <c r="HE19" s="177" t="str">
        <f t="shared" si="202"/>
        <v/>
      </c>
      <c r="HF19" s="177" t="str">
        <f t="shared" si="203"/>
        <v/>
      </c>
      <c r="HG19" s="177" t="str">
        <f t="shared" si="204"/>
        <v/>
      </c>
      <c r="HH19" s="177" t="str">
        <f t="shared" si="205"/>
        <v/>
      </c>
      <c r="HI19" s="177" t="str">
        <f t="shared" si="206"/>
        <v/>
      </c>
      <c r="HJ19" s="177" t="str">
        <f t="shared" si="207"/>
        <v/>
      </c>
      <c r="HK19" s="177" t="str">
        <f t="shared" si="208"/>
        <v/>
      </c>
      <c r="HL19" s="177" t="str">
        <f t="shared" si="209"/>
        <v/>
      </c>
      <c r="HM19" s="177" t="str">
        <f t="shared" si="210"/>
        <v/>
      </c>
      <c r="HN19" s="177" t="str">
        <f t="shared" si="211"/>
        <v/>
      </c>
      <c r="HO19" s="177" t="str">
        <f t="shared" si="212"/>
        <v/>
      </c>
      <c r="HP19" s="177" t="str">
        <f t="shared" si="213"/>
        <v/>
      </c>
      <c r="HQ19" s="177" t="str">
        <f t="shared" si="214"/>
        <v/>
      </c>
      <c r="HR19" s="177" t="str">
        <f t="shared" si="215"/>
        <v/>
      </c>
      <c r="HS19" s="177" t="str">
        <f t="shared" si="216"/>
        <v/>
      </c>
      <c r="HT19" s="177" t="str">
        <f t="shared" si="217"/>
        <v/>
      </c>
      <c r="HU19" s="177" t="str">
        <f t="shared" si="218"/>
        <v/>
      </c>
      <c r="HV19" s="177" t="str">
        <f t="shared" si="219"/>
        <v/>
      </c>
      <c r="HW19" s="177" t="str">
        <f t="shared" si="220"/>
        <v/>
      </c>
      <c r="HX19" s="177" t="str">
        <f t="shared" si="221"/>
        <v/>
      </c>
      <c r="HY19" s="177" t="str">
        <f t="shared" si="222"/>
        <v/>
      </c>
      <c r="HZ19" s="177" t="str">
        <f t="shared" si="223"/>
        <v/>
      </c>
      <c r="IA19" s="177" t="str">
        <f t="shared" si="30"/>
        <v/>
      </c>
      <c r="IB19" s="177" t="str">
        <f t="shared" si="9"/>
        <v/>
      </c>
      <c r="IC19" s="177" t="str">
        <f t="shared" si="9"/>
        <v/>
      </c>
      <c r="ID19" s="177" t="str">
        <f t="shared" si="9"/>
        <v/>
      </c>
      <c r="IE19" s="177" t="str">
        <f t="shared" si="9"/>
        <v/>
      </c>
      <c r="IF19" s="177" t="str">
        <f t="shared" si="9"/>
        <v/>
      </c>
      <c r="IG19" s="177" t="str">
        <f t="shared" si="9"/>
        <v/>
      </c>
      <c r="IH19" s="192" t="str">
        <f t="shared" si="10"/>
        <v/>
      </c>
      <c r="II19" s="193" t="e">
        <f t="shared" si="11"/>
        <v>#N/A</v>
      </c>
      <c r="IJ19" s="193" t="e">
        <f t="shared" si="235"/>
        <v>#N/A</v>
      </c>
      <c r="IK19" s="193" t="e">
        <f t="shared" si="235"/>
        <v>#N/A</v>
      </c>
      <c r="IL19" s="193" t="e">
        <f t="shared" si="235"/>
        <v>#N/A</v>
      </c>
      <c r="IM19" s="193" t="e">
        <f t="shared" si="245"/>
        <v>#N/A</v>
      </c>
      <c r="IN19" s="193" t="e">
        <f t="shared" si="245"/>
        <v>#N/A</v>
      </c>
      <c r="IO19" s="193" t="e">
        <f t="shared" si="245"/>
        <v>#N/A</v>
      </c>
      <c r="IP19" s="193" t="e">
        <f t="shared" si="245"/>
        <v>#N/A</v>
      </c>
      <c r="IQ19" s="193" t="e">
        <f t="shared" si="245"/>
        <v>#N/A</v>
      </c>
      <c r="IR19" s="193" t="e">
        <f t="shared" si="245"/>
        <v>#N/A</v>
      </c>
      <c r="IS19" s="193" t="e">
        <f t="shared" si="245"/>
        <v>#N/A</v>
      </c>
      <c r="IT19" s="193" t="e">
        <f t="shared" si="245"/>
        <v>#N/A</v>
      </c>
      <c r="IU19" s="193" t="e">
        <f t="shared" si="245"/>
        <v>#N/A</v>
      </c>
      <c r="IV19" s="193" t="e">
        <f t="shared" si="245"/>
        <v>#N/A</v>
      </c>
      <c r="IW19" s="193" t="e">
        <f t="shared" si="245"/>
        <v>#N/A</v>
      </c>
      <c r="IX19" s="193" t="e">
        <f t="shared" si="245"/>
        <v>#N/A</v>
      </c>
      <c r="IY19" s="193" t="e">
        <f t="shared" si="245"/>
        <v>#N/A</v>
      </c>
      <c r="IZ19" s="193" t="e">
        <f t="shared" si="245"/>
        <v>#N/A</v>
      </c>
      <c r="JA19" s="193" t="e">
        <f t="shared" si="245"/>
        <v>#N/A</v>
      </c>
      <c r="JB19" s="193" t="e">
        <f t="shared" si="241"/>
        <v>#N/A</v>
      </c>
      <c r="JC19" s="193" t="e">
        <f t="shared" si="241"/>
        <v>#N/A</v>
      </c>
      <c r="JD19" s="193" t="e">
        <f t="shared" si="241"/>
        <v>#N/A</v>
      </c>
      <c r="JE19" s="193" t="e">
        <f t="shared" si="241"/>
        <v>#N/A</v>
      </c>
      <c r="JF19" s="193" t="e">
        <f t="shared" si="241"/>
        <v>#N/A</v>
      </c>
      <c r="JG19" s="193" t="e">
        <f t="shared" si="241"/>
        <v>#N/A</v>
      </c>
      <c r="JH19" s="193" t="e">
        <f t="shared" si="241"/>
        <v>#N/A</v>
      </c>
      <c r="JI19" s="193" t="e">
        <f t="shared" si="241"/>
        <v>#N/A</v>
      </c>
      <c r="JJ19" s="193" t="e">
        <f t="shared" si="241"/>
        <v>#N/A</v>
      </c>
      <c r="JK19" s="193" t="e">
        <f t="shared" si="241"/>
        <v>#N/A</v>
      </c>
      <c r="JL19" s="193" t="e">
        <f t="shared" si="241"/>
        <v>#N/A</v>
      </c>
      <c r="JM19" s="193" t="e">
        <f t="shared" si="241"/>
        <v>#N/A</v>
      </c>
      <c r="JN19" s="193" t="e">
        <f t="shared" si="241"/>
        <v>#N/A</v>
      </c>
      <c r="JO19" s="193" t="e">
        <f t="shared" si="241"/>
        <v>#N/A</v>
      </c>
      <c r="JP19" s="193" t="e">
        <f t="shared" si="241"/>
        <v>#N/A</v>
      </c>
      <c r="JQ19" s="193" t="e">
        <f t="shared" si="241"/>
        <v>#N/A</v>
      </c>
      <c r="JR19" s="193" t="e">
        <f t="shared" si="241"/>
        <v>#N/A</v>
      </c>
      <c r="JS19" s="193" t="e">
        <f t="shared" si="241"/>
        <v>#N/A</v>
      </c>
      <c r="JT19" s="193" t="e">
        <f t="shared" si="241"/>
        <v>#N/A</v>
      </c>
      <c r="JU19" s="193" t="e">
        <f t="shared" si="241"/>
        <v>#N/A</v>
      </c>
      <c r="JV19" s="193" t="e">
        <f t="shared" si="241"/>
        <v>#N/A</v>
      </c>
      <c r="JW19" s="193" t="e">
        <f t="shared" si="241"/>
        <v>#N/A</v>
      </c>
      <c r="JX19" s="193" t="e">
        <f t="shared" si="241"/>
        <v>#N/A</v>
      </c>
      <c r="JY19" s="193" t="e">
        <f t="shared" si="241"/>
        <v>#N/A</v>
      </c>
      <c r="JZ19" s="193" t="e">
        <f t="shared" si="241"/>
        <v>#N/A</v>
      </c>
      <c r="KA19" s="193" t="e">
        <f t="shared" si="241"/>
        <v>#N/A</v>
      </c>
      <c r="KB19" s="193" t="e">
        <f t="shared" si="241"/>
        <v>#N/A</v>
      </c>
      <c r="KC19" s="193" t="e">
        <f t="shared" si="241"/>
        <v>#N/A</v>
      </c>
      <c r="KD19" s="193" t="e">
        <f t="shared" si="241"/>
        <v>#N/A</v>
      </c>
      <c r="KE19" s="193" t="e">
        <f t="shared" si="241"/>
        <v>#N/A</v>
      </c>
      <c r="KF19" s="193" t="e">
        <f t="shared" si="241"/>
        <v>#N/A</v>
      </c>
      <c r="KG19" s="193" t="e">
        <f t="shared" si="241"/>
        <v>#N/A</v>
      </c>
      <c r="KH19" s="193" t="e">
        <f t="shared" si="241"/>
        <v>#N/A</v>
      </c>
      <c r="KI19" s="193" t="e">
        <f t="shared" si="241"/>
        <v>#N/A</v>
      </c>
      <c r="KJ19" s="193" t="e">
        <f t="shared" si="241"/>
        <v>#N/A</v>
      </c>
      <c r="KK19" s="193" t="e">
        <f t="shared" si="241"/>
        <v>#N/A</v>
      </c>
      <c r="KL19" s="193" t="e">
        <f t="shared" si="241"/>
        <v>#N/A</v>
      </c>
      <c r="KM19" s="193" t="e">
        <f t="shared" si="241"/>
        <v>#N/A</v>
      </c>
      <c r="KN19" s="193" t="e">
        <f t="shared" si="241"/>
        <v>#N/A</v>
      </c>
      <c r="KO19" s="193" t="e">
        <f t="shared" si="241"/>
        <v>#N/A</v>
      </c>
      <c r="KP19" s="193" t="e">
        <f t="shared" si="241"/>
        <v>#N/A</v>
      </c>
      <c r="KQ19" s="193" t="e">
        <f t="shared" si="241"/>
        <v>#N/A</v>
      </c>
      <c r="KR19" s="193" t="e">
        <f t="shared" si="241"/>
        <v>#N/A</v>
      </c>
      <c r="KS19" s="193" t="e">
        <f t="shared" si="241"/>
        <v>#N/A</v>
      </c>
      <c r="KT19" s="193" t="e">
        <f t="shared" si="241"/>
        <v>#N/A</v>
      </c>
      <c r="KU19" s="193" t="e">
        <f t="shared" si="31"/>
        <v>#N/A</v>
      </c>
      <c r="KV19" s="193" t="e">
        <f t="shared" si="236"/>
        <v>#N/A</v>
      </c>
      <c r="KW19" s="193" t="e">
        <f t="shared" si="236"/>
        <v>#N/A</v>
      </c>
      <c r="KX19" s="193" t="e">
        <f t="shared" si="236"/>
        <v>#N/A</v>
      </c>
      <c r="KY19" s="193" t="e">
        <f t="shared" si="246"/>
        <v>#N/A</v>
      </c>
      <c r="KZ19" s="193" t="e">
        <f t="shared" si="246"/>
        <v>#N/A</v>
      </c>
      <c r="LA19" s="193" t="e">
        <f t="shared" si="246"/>
        <v>#N/A</v>
      </c>
      <c r="LB19" s="193" t="e">
        <f t="shared" si="246"/>
        <v>#N/A</v>
      </c>
      <c r="LC19" s="193" t="e">
        <f t="shared" si="246"/>
        <v>#N/A</v>
      </c>
      <c r="LD19" s="193" t="e">
        <f t="shared" si="246"/>
        <v>#N/A</v>
      </c>
      <c r="LE19" s="193" t="e">
        <f t="shared" si="246"/>
        <v>#N/A</v>
      </c>
      <c r="LF19" s="193" t="e">
        <f t="shared" si="246"/>
        <v>#N/A</v>
      </c>
      <c r="LG19" s="193" t="e">
        <f t="shared" si="246"/>
        <v>#N/A</v>
      </c>
      <c r="LH19" s="193" t="e">
        <f t="shared" si="246"/>
        <v>#N/A</v>
      </c>
      <c r="LI19" s="193" t="e">
        <f t="shared" si="246"/>
        <v>#N/A</v>
      </c>
      <c r="LJ19" s="193" t="e">
        <f t="shared" si="246"/>
        <v>#N/A</v>
      </c>
      <c r="LK19" s="193" t="e">
        <f t="shared" si="246"/>
        <v>#N/A</v>
      </c>
      <c r="LL19" s="193" t="e">
        <f t="shared" si="246"/>
        <v>#N/A</v>
      </c>
      <c r="LM19" s="193" t="e">
        <f t="shared" si="246"/>
        <v>#N/A</v>
      </c>
      <c r="LN19" s="193" t="e">
        <f t="shared" si="242"/>
        <v>#N/A</v>
      </c>
      <c r="LO19" s="193" t="e">
        <f t="shared" si="242"/>
        <v>#N/A</v>
      </c>
      <c r="LP19" s="193" t="e">
        <f t="shared" si="242"/>
        <v>#N/A</v>
      </c>
      <c r="LQ19" s="193" t="e">
        <f t="shared" si="242"/>
        <v>#N/A</v>
      </c>
      <c r="LR19" s="193" t="e">
        <f t="shared" si="242"/>
        <v>#N/A</v>
      </c>
      <c r="LS19" s="193" t="e">
        <f t="shared" si="242"/>
        <v>#N/A</v>
      </c>
      <c r="LT19" s="193" t="e">
        <f t="shared" si="242"/>
        <v>#N/A</v>
      </c>
      <c r="LU19" s="193" t="e">
        <f t="shared" si="242"/>
        <v>#N/A</v>
      </c>
      <c r="LV19" s="193" t="e">
        <f t="shared" si="242"/>
        <v>#N/A</v>
      </c>
      <c r="LW19" s="193" t="e">
        <f t="shared" si="242"/>
        <v>#N/A</v>
      </c>
      <c r="LX19" s="193" t="e">
        <f t="shared" si="242"/>
        <v>#N/A</v>
      </c>
      <c r="LY19" s="193" t="e">
        <f t="shared" si="242"/>
        <v>#N/A</v>
      </c>
      <c r="LZ19" s="193" t="e">
        <f t="shared" si="242"/>
        <v>#N/A</v>
      </c>
      <c r="MA19" s="193" t="e">
        <f t="shared" si="242"/>
        <v>#N/A</v>
      </c>
      <c r="MB19" s="193" t="e">
        <f t="shared" si="242"/>
        <v>#N/A</v>
      </c>
      <c r="MC19" s="193" t="e">
        <f t="shared" si="242"/>
        <v>#N/A</v>
      </c>
      <c r="MD19" s="193" t="e">
        <f t="shared" si="242"/>
        <v>#N/A</v>
      </c>
      <c r="ME19" s="193" t="e">
        <f t="shared" si="242"/>
        <v>#N/A</v>
      </c>
      <c r="MF19" s="193" t="e">
        <f t="shared" si="242"/>
        <v>#N/A</v>
      </c>
      <c r="MG19" s="193" t="e">
        <f t="shared" si="242"/>
        <v>#N/A</v>
      </c>
      <c r="MH19" s="193" t="e">
        <f t="shared" si="242"/>
        <v>#N/A</v>
      </c>
      <c r="MI19" s="193" t="e">
        <f t="shared" si="242"/>
        <v>#N/A</v>
      </c>
      <c r="MJ19" s="193" t="e">
        <f t="shared" si="242"/>
        <v>#N/A</v>
      </c>
      <c r="MK19" s="193" t="e">
        <f t="shared" si="242"/>
        <v>#N/A</v>
      </c>
      <c r="ML19" s="193" t="e">
        <f t="shared" si="242"/>
        <v>#N/A</v>
      </c>
      <c r="MM19" s="193" t="e">
        <f t="shared" si="242"/>
        <v>#N/A</v>
      </c>
      <c r="MN19" s="193" t="e">
        <f t="shared" si="242"/>
        <v>#N/A</v>
      </c>
      <c r="MO19" s="193" t="e">
        <f t="shared" si="242"/>
        <v>#N/A</v>
      </c>
      <c r="MP19" s="193" t="e">
        <f t="shared" si="242"/>
        <v>#N/A</v>
      </c>
      <c r="MQ19" s="193" t="e">
        <f t="shared" si="242"/>
        <v>#N/A</v>
      </c>
      <c r="MR19" s="193" t="e">
        <f t="shared" si="242"/>
        <v>#N/A</v>
      </c>
      <c r="MS19" s="193" t="e">
        <f t="shared" si="242"/>
        <v>#N/A</v>
      </c>
      <c r="MT19" s="193" t="e">
        <f t="shared" si="242"/>
        <v>#N/A</v>
      </c>
      <c r="MU19" s="193" t="e">
        <f t="shared" si="242"/>
        <v>#N/A</v>
      </c>
      <c r="MV19" s="193" t="e">
        <f t="shared" si="242"/>
        <v>#N/A</v>
      </c>
      <c r="MW19" s="193" t="e">
        <f t="shared" si="242"/>
        <v>#N/A</v>
      </c>
      <c r="MX19" s="193" t="e">
        <f t="shared" si="242"/>
        <v>#N/A</v>
      </c>
      <c r="MY19" s="193" t="e">
        <f t="shared" si="242"/>
        <v>#N/A</v>
      </c>
      <c r="MZ19" s="193" t="e">
        <f t="shared" si="242"/>
        <v>#N/A</v>
      </c>
      <c r="NA19" s="193" t="e">
        <f t="shared" si="242"/>
        <v>#N/A</v>
      </c>
      <c r="NB19" s="193" t="e">
        <f t="shared" si="242"/>
        <v>#N/A</v>
      </c>
      <c r="NC19" s="193" t="e">
        <f t="shared" si="242"/>
        <v>#N/A</v>
      </c>
      <c r="ND19" s="193" t="e">
        <f t="shared" si="242"/>
        <v>#N/A</v>
      </c>
      <c r="NE19" s="193" t="e">
        <f t="shared" si="242"/>
        <v>#N/A</v>
      </c>
      <c r="NF19" s="193" t="e">
        <f t="shared" si="242"/>
        <v>#N/A</v>
      </c>
      <c r="NG19" s="193" t="e">
        <f t="shared" si="32"/>
        <v>#N/A</v>
      </c>
      <c r="NH19" s="193" t="e">
        <f t="shared" si="237"/>
        <v>#N/A</v>
      </c>
      <c r="NI19" s="193" t="e">
        <f t="shared" si="237"/>
        <v>#N/A</v>
      </c>
      <c r="NJ19" s="193" t="e">
        <f t="shared" si="237"/>
        <v>#N/A</v>
      </c>
      <c r="NK19" s="193" t="e">
        <f t="shared" si="247"/>
        <v>#N/A</v>
      </c>
      <c r="NL19" s="193" t="e">
        <f t="shared" si="247"/>
        <v>#N/A</v>
      </c>
      <c r="NM19" s="193" t="e">
        <f t="shared" si="247"/>
        <v>#N/A</v>
      </c>
      <c r="NN19" s="193" t="e">
        <f t="shared" si="247"/>
        <v>#N/A</v>
      </c>
      <c r="NO19" s="193" t="e">
        <f t="shared" si="247"/>
        <v>#N/A</v>
      </c>
      <c r="NP19" s="193" t="e">
        <f t="shared" si="247"/>
        <v>#N/A</v>
      </c>
      <c r="NQ19" s="193" t="e">
        <f t="shared" si="247"/>
        <v>#N/A</v>
      </c>
      <c r="NR19" s="193" t="e">
        <f t="shared" si="247"/>
        <v>#N/A</v>
      </c>
      <c r="NS19" s="193" t="e">
        <f t="shared" si="247"/>
        <v>#N/A</v>
      </c>
      <c r="NT19" s="193" t="e">
        <f t="shared" si="247"/>
        <v>#N/A</v>
      </c>
      <c r="NU19" s="193" t="e">
        <f t="shared" si="247"/>
        <v>#N/A</v>
      </c>
      <c r="NV19" s="193" t="e">
        <f t="shared" si="247"/>
        <v>#N/A</v>
      </c>
      <c r="NW19" s="193" t="e">
        <f t="shared" si="247"/>
        <v>#N/A</v>
      </c>
      <c r="NX19" s="193" t="e">
        <f t="shared" si="247"/>
        <v>#N/A</v>
      </c>
      <c r="NY19" s="193" t="e">
        <f t="shared" si="247"/>
        <v>#N/A</v>
      </c>
      <c r="NZ19" s="193" t="e">
        <f t="shared" si="243"/>
        <v>#N/A</v>
      </c>
      <c r="OA19" s="193" t="e">
        <f t="shared" si="243"/>
        <v>#N/A</v>
      </c>
      <c r="OB19" s="193" t="e">
        <f t="shared" si="243"/>
        <v>#N/A</v>
      </c>
      <c r="OC19" s="193" t="e">
        <f t="shared" si="243"/>
        <v>#N/A</v>
      </c>
      <c r="OD19" s="193" t="e">
        <f t="shared" si="243"/>
        <v>#N/A</v>
      </c>
      <c r="OE19" s="193" t="e">
        <f t="shared" si="243"/>
        <v>#N/A</v>
      </c>
      <c r="OF19" s="193" t="e">
        <f t="shared" si="243"/>
        <v>#N/A</v>
      </c>
      <c r="OG19" s="193" t="e">
        <f t="shared" si="243"/>
        <v>#N/A</v>
      </c>
      <c r="OH19" s="193" t="e">
        <f t="shared" si="243"/>
        <v>#N/A</v>
      </c>
      <c r="OI19" s="193" t="e">
        <f t="shared" si="243"/>
        <v>#N/A</v>
      </c>
      <c r="OJ19" s="193" t="e">
        <f t="shared" si="243"/>
        <v>#N/A</v>
      </c>
      <c r="OK19" s="193" t="e">
        <f t="shared" si="243"/>
        <v>#N/A</v>
      </c>
      <c r="OL19" s="193" t="e">
        <f t="shared" si="243"/>
        <v>#N/A</v>
      </c>
      <c r="OM19" s="193" t="e">
        <f t="shared" si="243"/>
        <v>#N/A</v>
      </c>
      <c r="ON19" s="193" t="e">
        <f t="shared" si="243"/>
        <v>#N/A</v>
      </c>
      <c r="OO19" s="193" t="e">
        <f t="shared" si="243"/>
        <v>#N/A</v>
      </c>
      <c r="OP19" s="193" t="e">
        <f t="shared" si="243"/>
        <v>#N/A</v>
      </c>
      <c r="OQ19" s="193" t="e">
        <f t="shared" si="243"/>
        <v>#N/A</v>
      </c>
      <c r="OR19" s="193" t="e">
        <f t="shared" si="243"/>
        <v>#N/A</v>
      </c>
      <c r="OS19" s="193" t="e">
        <f t="shared" si="243"/>
        <v>#N/A</v>
      </c>
      <c r="OT19" s="193" t="e">
        <f t="shared" si="243"/>
        <v>#N/A</v>
      </c>
      <c r="OU19" s="193" t="e">
        <f t="shared" si="243"/>
        <v>#N/A</v>
      </c>
      <c r="OV19" s="193" t="e">
        <f t="shared" si="243"/>
        <v>#N/A</v>
      </c>
      <c r="OW19" s="193" t="e">
        <f t="shared" si="243"/>
        <v>#N/A</v>
      </c>
      <c r="OX19" s="193" t="e">
        <f t="shared" si="243"/>
        <v>#N/A</v>
      </c>
      <c r="OY19" s="193" t="e">
        <f t="shared" si="243"/>
        <v>#N/A</v>
      </c>
      <c r="OZ19" s="193" t="e">
        <f t="shared" si="243"/>
        <v>#N/A</v>
      </c>
      <c r="PA19" s="193" t="e">
        <f t="shared" si="243"/>
        <v>#N/A</v>
      </c>
      <c r="PB19" s="193" t="e">
        <f t="shared" si="243"/>
        <v>#N/A</v>
      </c>
      <c r="PC19" s="193" t="e">
        <f t="shared" si="243"/>
        <v>#N/A</v>
      </c>
      <c r="PD19" s="193" t="e">
        <f t="shared" si="243"/>
        <v>#N/A</v>
      </c>
      <c r="PE19" s="193" t="e">
        <f t="shared" si="243"/>
        <v>#N/A</v>
      </c>
      <c r="PF19" s="193" t="e">
        <f t="shared" si="243"/>
        <v>#N/A</v>
      </c>
      <c r="PG19" s="193" t="e">
        <f t="shared" si="243"/>
        <v>#N/A</v>
      </c>
      <c r="PH19" s="193" t="e">
        <f t="shared" si="243"/>
        <v>#N/A</v>
      </c>
      <c r="PI19" s="193" t="e">
        <f t="shared" si="243"/>
        <v>#N/A</v>
      </c>
      <c r="PJ19" s="193" t="e">
        <f t="shared" si="243"/>
        <v>#N/A</v>
      </c>
      <c r="PK19" s="193" t="e">
        <f t="shared" si="243"/>
        <v>#N/A</v>
      </c>
      <c r="PL19" s="193" t="e">
        <f t="shared" si="243"/>
        <v>#N/A</v>
      </c>
      <c r="PM19" s="193" t="e">
        <f t="shared" si="243"/>
        <v>#N/A</v>
      </c>
      <c r="PN19" s="193" t="e">
        <f t="shared" si="243"/>
        <v>#N/A</v>
      </c>
      <c r="PO19" s="193" t="e">
        <f t="shared" si="243"/>
        <v>#N/A</v>
      </c>
      <c r="PP19" s="193" t="e">
        <f t="shared" si="243"/>
        <v>#N/A</v>
      </c>
      <c r="PQ19" s="193" t="e">
        <f t="shared" si="243"/>
        <v>#N/A</v>
      </c>
      <c r="PR19" s="193" t="e">
        <f t="shared" si="243"/>
        <v>#N/A</v>
      </c>
      <c r="PS19" s="193" t="e">
        <f t="shared" si="33"/>
        <v>#N/A</v>
      </c>
      <c r="PT19" s="193" t="e">
        <f t="shared" si="15"/>
        <v>#N/A</v>
      </c>
      <c r="PU19" s="193" t="e">
        <f t="shared" si="15"/>
        <v>#N/A</v>
      </c>
      <c r="PV19" s="193" t="e">
        <f t="shared" si="15"/>
        <v>#N/A</v>
      </c>
      <c r="PW19" s="193" t="e">
        <f t="shared" si="15"/>
        <v>#N/A</v>
      </c>
      <c r="PX19" s="193" t="e">
        <f t="shared" si="15"/>
        <v>#N/A</v>
      </c>
      <c r="PY19" s="193" t="e">
        <f t="shared" si="15"/>
        <v>#N/A</v>
      </c>
      <c r="PZ19" s="193" t="e">
        <f t="shared" si="15"/>
        <v>#N/A</v>
      </c>
      <c r="QA19" s="193" t="e">
        <f t="shared" si="15"/>
        <v>#N/A</v>
      </c>
    </row>
    <row r="20" spans="1:443" hidden="1" x14ac:dyDescent="0.45">
      <c r="A20" s="276"/>
      <c r="B20" s="277" t="str">
        <f>IF(OR($T20="",$U20=""),"",ROUND(_xlfn.BETA.INV(ABS(VLOOKUP($Z$1,VLookups!$A$30:$B$31,2,FALSE)-B$2),IF($N20="L",$U20,$T20),IF($N20="L",$T20,$U20),$G20,$I20),0))</f>
        <v/>
      </c>
      <c r="C20" s="287" t="str">
        <f t="shared" si="24"/>
        <v/>
      </c>
      <c r="D20" s="288" t="str">
        <f t="shared" si="25"/>
        <v/>
      </c>
      <c r="E20" s="134"/>
      <c r="F20" s="279"/>
      <c r="G20" s="280" t="str">
        <f t="shared" si="16"/>
        <v/>
      </c>
      <c r="H20" s="281"/>
      <c r="I20" s="280" t="str">
        <f t="shared" si="17"/>
        <v/>
      </c>
      <c r="J20" s="279"/>
      <c r="K20" s="135"/>
      <c r="L20" s="110" t="str">
        <f t="shared" si="18"/>
        <v/>
      </c>
      <c r="M20" s="21" t="str">
        <f t="shared" si="19"/>
        <v/>
      </c>
      <c r="N20" s="22" t="str">
        <f t="shared" si="20"/>
        <v/>
      </c>
      <c r="O20" s="23" t="str">
        <f>IF(M20="","",IF(OR($M20&lt;Skew!$B$3,$M20=Skew!$B$3),IF($M20&gt;Skew!$C$3,Skew!$A$3,IF($M20&gt;Skew!$C$4,Skew!$A$4,IF($M20&gt;Skew!$C$5,Skew!$A$5,IF($M20&gt;Skew!$C$6,Skew!$A$6,IF($M20&gt;Skew!$C$7,Skew!$A$7,IF($M20&gt;Skew!$C$8,Skew!$A$8,IF($M20&gt;Skew!$C$9,Skew!$A$9,IF($M20&gt;Skew!$C$10,Skew!$A$10,IF($M20&gt;Skew!$C$11,Skew!$A$11,IF($M20&gt;Skew!$C$12,Skew!$A$12,IF($M20&gt;Skew!$C$13,Skew!$A$13,IF($M20&gt;Skew!$C$14,Skew!$A$14,IF($M20&gt;Skew!$C$15,Skew!$A$15,IF($M20&gt;Skew!$C$16,Skew!$A$16,Skew!$A$17)
)))))))))))))))</f>
        <v/>
      </c>
      <c r="P20" s="22" t="str">
        <f>IF(M20="","",MATCH(O20,Skew!$A$3:$A$17,0))</f>
        <v/>
      </c>
      <c r="Q20" s="22" t="str">
        <f t="shared" si="0"/>
        <v/>
      </c>
      <c r="R20" s="24"/>
      <c r="S20" s="22" t="str">
        <f>IF(OR(M20="",R20=""),"",MATCH(R20,Confidence!$A$3:$A$12,0))</f>
        <v/>
      </c>
      <c r="T20" s="25" t="str">
        <f t="shared" si="1"/>
        <v/>
      </c>
      <c r="U20" s="25" t="str">
        <f t="shared" si="2"/>
        <v/>
      </c>
      <c r="V20" s="22"/>
      <c r="W20" s="102" t="str">
        <f t="shared" si="3"/>
        <v/>
      </c>
      <c r="X20" s="102" t="str">
        <f t="shared" si="4"/>
        <v/>
      </c>
      <c r="Y20" s="37" t="str">
        <f t="shared" si="5"/>
        <v/>
      </c>
      <c r="Z20" s="115"/>
      <c r="AA20" s="204" t="str">
        <f>IF(AND(G20&gt;0,H20&gt;0,I20&gt;0,T20&gt;0,U20&gt;0,Z20&gt;0,NOT(R20="")),ABS(VLOOKUP($Z$1,VLookups!$A$30:$B$31,2,FALSE)-_xlfn.BETA.DIST(Z20,IF(N20="L",U20,T20),IF(N20="L",T20,U20),TRUE,G20,I20)),"")</f>
        <v/>
      </c>
      <c r="AB20" s="112" t="str">
        <f>IF(OR($T20="",$U20=""),"",_xlfn.BETA.INV(ABS(VLOOKUP($Z$1,VLookups!$A$30:$B$31,2,FALSE)-AB$3),IF($N20="L",$U20,$T20),IF($N20="L",$T20,$U20),$G20,$I20))</f>
        <v/>
      </c>
      <c r="AC20" s="113" t="str">
        <f>IF(OR($T20="",$U20=""),"",_xlfn.BETA.INV(ABS(VLOOKUP($Z$1,VLookups!$A$30:$B$31,2,FALSE)-AC$3),IF($N20="L",$U20,$T20),IF($N20="L",$T20,$U20),$G20,$I20))</f>
        <v/>
      </c>
      <c r="AD20" s="112" t="str">
        <f>IF(OR($T20="",$U20=""),"",_xlfn.BETA.INV(ABS(VLOOKUP($Z$1,VLookups!$A$30:$B$31,2,FALSE)-AD$3),IF($N20="L",$U20,$T20),IF($N20="L",$T20,$U20),$G20,$I20))</f>
        <v/>
      </c>
      <c r="AE20" s="113" t="str">
        <f>IF(OR($T20="",$U20=""),"",_xlfn.BETA.INV(ABS(VLOOKUP($Z$1,VLookups!$A$30:$B$31,2,FALSE)-AE$3),IF($N20="L",$U20,$T20),IF($N20="L",$T20,$U20),$G20,$I20))</f>
        <v/>
      </c>
      <c r="AF20" s="112" t="str">
        <f>IF(OR($T20="",$U20=""),"",_xlfn.BETA.INV(ABS(VLOOKUP($Z$1,VLookups!$A$30:$B$31,2,FALSE)-AF$3),IF($N20="L",$U20,$T20),IF($N20="L",$T20,$U20),$G20,$I20))</f>
        <v/>
      </c>
      <c r="AG20" s="113" t="str">
        <f>IF(OR($T20="",$U20=""),"",_xlfn.BETA.INV(ABS(VLOOKUP($Z$1,VLookups!$A$30:$B$31,2,FALSE)-AG$3),IF($N20="L",$U20,$T20),IF($N20="L",$T20,$U20),$G20,$I20))</f>
        <v/>
      </c>
      <c r="AH20" s="112" t="str">
        <f>IF(OR($T20="",$U20=""),"",_xlfn.BETA.INV(ABS(VLOOKUP($Z$1,VLookups!$A$30:$B$31,2,FALSE)-AH$3),IF($N20="L",$U20,$T20),IF($N20="L",$T20,$U20),$G20,$I20))</f>
        <v/>
      </c>
      <c r="AI20" s="113" t="str">
        <f>IF(OR($T20="",$U20=""),"",_xlfn.BETA.INV(ABS(VLOOKUP($Z$1,VLookups!$A$30:$B$31,2,FALSE)-AI$3),IF($N20="L",$U20,$T20),IF($N20="L",$T20,$U20),$G20,$I20))</f>
        <v/>
      </c>
      <c r="AJ20" s="112" t="str">
        <f>IF(OR($T20="",$U20=""),"",_xlfn.BETA.INV(ABS(VLOOKUP($Z$1,VLookups!$A$30:$B$31,2,FALSE)-AJ$3),IF($N20="L",$U20,$T20),IF($N20="L",$T20,$U20),$G20,$I20))</f>
        <v/>
      </c>
      <c r="AK20" s="113" t="str">
        <f>IF(OR($T20="",$U20=""),"",_xlfn.BETA.INV(ABS(VLOOKUP($Z$1,VLookups!$A$30:$B$31,2,FALSE)-AK$3),IF($N20="L",$U20,$T20),IF($N20="L",$T20,$U20),$G20,$I20))</f>
        <v/>
      </c>
      <c r="AL20" s="112" t="str">
        <f>IF(OR($T20="",$U20=""),"",_xlfn.BETA.INV(ABS(VLOOKUP($Z$1,VLookups!$A$30:$B$31,2,FALSE)-AL$3),IF($N20="L",$U20,$T20),IF($N20="L",$T20,$U20),$G20,$I20))</f>
        <v/>
      </c>
      <c r="AM20" s="113" t="str">
        <f>IF(OR($T20="",$U20=""),"",_xlfn.BETA.INV(ABS(VLOOKUP($Z$1,VLookups!$A$30:$B$31,2,FALSE)-AM$3),IF($N20="L",$U20,$T20),IF($N20="L",$T20,$U20),$G20,$I20))</f>
        <v/>
      </c>
      <c r="AN20" s="15"/>
      <c r="AO20" s="194" t="str">
        <f t="shared" si="21"/>
        <v/>
      </c>
      <c r="AP20" s="192" t="str">
        <f t="shared" si="22"/>
        <v/>
      </c>
      <c r="AQ20" s="177" t="str">
        <f t="shared" ref="AQ20" si="250">IF(ISNONTEXT($AO20),AP20+$AO20,"")</f>
        <v/>
      </c>
      <c r="AR20" s="177" t="str">
        <f t="shared" si="35"/>
        <v/>
      </c>
      <c r="AS20" s="177" t="str">
        <f t="shared" si="36"/>
        <v/>
      </c>
      <c r="AT20" s="177" t="str">
        <f t="shared" si="37"/>
        <v/>
      </c>
      <c r="AU20" s="177" t="str">
        <f t="shared" si="38"/>
        <v/>
      </c>
      <c r="AV20" s="177" t="str">
        <f t="shared" si="39"/>
        <v/>
      </c>
      <c r="AW20" s="177" t="str">
        <f t="shared" si="40"/>
        <v/>
      </c>
      <c r="AX20" s="177" t="str">
        <f t="shared" si="41"/>
        <v/>
      </c>
      <c r="AY20" s="177" t="str">
        <f t="shared" si="42"/>
        <v/>
      </c>
      <c r="AZ20" s="177" t="str">
        <f t="shared" si="43"/>
        <v/>
      </c>
      <c r="BA20" s="177" t="str">
        <f t="shared" si="44"/>
        <v/>
      </c>
      <c r="BB20" s="177" t="str">
        <f t="shared" si="45"/>
        <v/>
      </c>
      <c r="BC20" s="177" t="str">
        <f t="shared" si="46"/>
        <v/>
      </c>
      <c r="BD20" s="177" t="str">
        <f t="shared" si="47"/>
        <v/>
      </c>
      <c r="BE20" s="177" t="str">
        <f t="shared" si="48"/>
        <v/>
      </c>
      <c r="BF20" s="177" t="str">
        <f t="shared" si="49"/>
        <v/>
      </c>
      <c r="BG20" s="177" t="str">
        <f t="shared" si="50"/>
        <v/>
      </c>
      <c r="BH20" s="177" t="str">
        <f t="shared" si="51"/>
        <v/>
      </c>
      <c r="BI20" s="177" t="str">
        <f t="shared" si="52"/>
        <v/>
      </c>
      <c r="BJ20" s="177" t="str">
        <f t="shared" si="53"/>
        <v/>
      </c>
      <c r="BK20" s="177" t="str">
        <f t="shared" si="54"/>
        <v/>
      </c>
      <c r="BL20" s="177" t="str">
        <f t="shared" si="55"/>
        <v/>
      </c>
      <c r="BM20" s="177" t="str">
        <f t="shared" si="56"/>
        <v/>
      </c>
      <c r="BN20" s="177" t="str">
        <f t="shared" si="57"/>
        <v/>
      </c>
      <c r="BO20" s="177" t="str">
        <f t="shared" si="58"/>
        <v/>
      </c>
      <c r="BP20" s="177" t="str">
        <f t="shared" si="59"/>
        <v/>
      </c>
      <c r="BQ20" s="177" t="str">
        <f t="shared" si="60"/>
        <v/>
      </c>
      <c r="BR20" s="177" t="str">
        <f t="shared" si="61"/>
        <v/>
      </c>
      <c r="BS20" s="177" t="str">
        <f t="shared" si="62"/>
        <v/>
      </c>
      <c r="BT20" s="177" t="str">
        <f t="shared" si="63"/>
        <v/>
      </c>
      <c r="BU20" s="177" t="str">
        <f t="shared" si="64"/>
        <v/>
      </c>
      <c r="BV20" s="177" t="str">
        <f t="shared" si="65"/>
        <v/>
      </c>
      <c r="BW20" s="177" t="str">
        <f t="shared" si="66"/>
        <v/>
      </c>
      <c r="BX20" s="177" t="str">
        <f t="shared" si="67"/>
        <v/>
      </c>
      <c r="BY20" s="177" t="str">
        <f t="shared" si="68"/>
        <v/>
      </c>
      <c r="BZ20" s="177" t="str">
        <f t="shared" si="69"/>
        <v/>
      </c>
      <c r="CA20" s="177" t="str">
        <f t="shared" si="70"/>
        <v/>
      </c>
      <c r="CB20" s="177" t="str">
        <f t="shared" si="71"/>
        <v/>
      </c>
      <c r="CC20" s="177" t="str">
        <f t="shared" si="72"/>
        <v/>
      </c>
      <c r="CD20" s="177" t="str">
        <f t="shared" si="73"/>
        <v/>
      </c>
      <c r="CE20" s="177" t="str">
        <f t="shared" si="74"/>
        <v/>
      </c>
      <c r="CF20" s="177" t="str">
        <f t="shared" si="75"/>
        <v/>
      </c>
      <c r="CG20" s="177" t="str">
        <f t="shared" si="76"/>
        <v/>
      </c>
      <c r="CH20" s="177" t="str">
        <f t="shared" si="77"/>
        <v/>
      </c>
      <c r="CI20" s="177" t="str">
        <f t="shared" si="78"/>
        <v/>
      </c>
      <c r="CJ20" s="177" t="str">
        <f t="shared" si="79"/>
        <v/>
      </c>
      <c r="CK20" s="177" t="str">
        <f t="shared" si="80"/>
        <v/>
      </c>
      <c r="CL20" s="177" t="str">
        <f t="shared" si="81"/>
        <v/>
      </c>
      <c r="CM20" s="177" t="str">
        <f t="shared" si="82"/>
        <v/>
      </c>
      <c r="CN20" s="177" t="str">
        <f t="shared" si="83"/>
        <v/>
      </c>
      <c r="CO20" s="177" t="str">
        <f t="shared" si="84"/>
        <v/>
      </c>
      <c r="CP20" s="177" t="str">
        <f t="shared" si="85"/>
        <v/>
      </c>
      <c r="CQ20" s="177" t="str">
        <f t="shared" si="86"/>
        <v/>
      </c>
      <c r="CR20" s="177" t="str">
        <f t="shared" si="87"/>
        <v/>
      </c>
      <c r="CS20" s="177" t="str">
        <f t="shared" si="88"/>
        <v/>
      </c>
      <c r="CT20" s="177" t="str">
        <f t="shared" si="89"/>
        <v/>
      </c>
      <c r="CU20" s="177" t="str">
        <f t="shared" si="90"/>
        <v/>
      </c>
      <c r="CV20" s="177" t="str">
        <f t="shared" si="91"/>
        <v/>
      </c>
      <c r="CW20" s="177" t="str">
        <f t="shared" si="92"/>
        <v/>
      </c>
      <c r="CX20" s="177" t="str">
        <f t="shared" si="93"/>
        <v/>
      </c>
      <c r="CY20" s="177" t="str">
        <f t="shared" si="94"/>
        <v/>
      </c>
      <c r="CZ20" s="177" t="str">
        <f t="shared" si="95"/>
        <v/>
      </c>
      <c r="DA20" s="177" t="str">
        <f t="shared" si="96"/>
        <v/>
      </c>
      <c r="DB20" s="177" t="str">
        <f t="shared" si="97"/>
        <v/>
      </c>
      <c r="DC20" s="177" t="str">
        <f t="shared" si="28"/>
        <v/>
      </c>
      <c r="DD20" s="177" t="str">
        <f t="shared" si="98"/>
        <v/>
      </c>
      <c r="DE20" s="177" t="str">
        <f t="shared" si="99"/>
        <v/>
      </c>
      <c r="DF20" s="177" t="str">
        <f t="shared" si="100"/>
        <v/>
      </c>
      <c r="DG20" s="177" t="str">
        <f t="shared" si="101"/>
        <v/>
      </c>
      <c r="DH20" s="177" t="str">
        <f t="shared" si="102"/>
        <v/>
      </c>
      <c r="DI20" s="177" t="str">
        <f t="shared" si="103"/>
        <v/>
      </c>
      <c r="DJ20" s="177" t="str">
        <f t="shared" si="104"/>
        <v/>
      </c>
      <c r="DK20" s="177" t="str">
        <f t="shared" si="105"/>
        <v/>
      </c>
      <c r="DL20" s="177" t="str">
        <f t="shared" si="106"/>
        <v/>
      </c>
      <c r="DM20" s="177" t="str">
        <f t="shared" si="107"/>
        <v/>
      </c>
      <c r="DN20" s="177" t="str">
        <f t="shared" si="108"/>
        <v/>
      </c>
      <c r="DO20" s="177" t="str">
        <f t="shared" si="109"/>
        <v/>
      </c>
      <c r="DP20" s="177" t="str">
        <f t="shared" si="110"/>
        <v/>
      </c>
      <c r="DQ20" s="177" t="str">
        <f t="shared" si="111"/>
        <v/>
      </c>
      <c r="DR20" s="177" t="str">
        <f t="shared" si="112"/>
        <v/>
      </c>
      <c r="DS20" s="177" t="str">
        <f t="shared" si="113"/>
        <v/>
      </c>
      <c r="DT20" s="177" t="str">
        <f t="shared" si="114"/>
        <v/>
      </c>
      <c r="DU20" s="177" t="str">
        <f t="shared" si="115"/>
        <v/>
      </c>
      <c r="DV20" s="177" t="str">
        <f t="shared" si="116"/>
        <v/>
      </c>
      <c r="DW20" s="177" t="str">
        <f t="shared" si="117"/>
        <v/>
      </c>
      <c r="DX20" s="177" t="str">
        <f t="shared" si="118"/>
        <v/>
      </c>
      <c r="DY20" s="177" t="str">
        <f t="shared" si="119"/>
        <v/>
      </c>
      <c r="DZ20" s="177" t="str">
        <f t="shared" si="120"/>
        <v/>
      </c>
      <c r="EA20" s="177" t="str">
        <f t="shared" si="121"/>
        <v/>
      </c>
      <c r="EB20" s="177" t="str">
        <f t="shared" si="122"/>
        <v/>
      </c>
      <c r="EC20" s="177" t="str">
        <f t="shared" si="123"/>
        <v/>
      </c>
      <c r="ED20" s="177" t="str">
        <f t="shared" si="124"/>
        <v/>
      </c>
      <c r="EE20" s="177" t="str">
        <f t="shared" si="125"/>
        <v/>
      </c>
      <c r="EF20" s="177" t="str">
        <f t="shared" si="126"/>
        <v/>
      </c>
      <c r="EG20" s="177" t="str">
        <f t="shared" si="127"/>
        <v/>
      </c>
      <c r="EH20" s="177" t="str">
        <f t="shared" si="128"/>
        <v/>
      </c>
      <c r="EI20" s="177" t="str">
        <f t="shared" si="129"/>
        <v/>
      </c>
      <c r="EJ20" s="177" t="str">
        <f t="shared" si="130"/>
        <v/>
      </c>
      <c r="EK20" s="177" t="str">
        <f t="shared" si="131"/>
        <v/>
      </c>
      <c r="EL20" s="177" t="str">
        <f t="shared" si="132"/>
        <v/>
      </c>
      <c r="EM20" s="177" t="str">
        <f t="shared" si="133"/>
        <v/>
      </c>
      <c r="EN20" s="177" t="str">
        <f t="shared" si="134"/>
        <v/>
      </c>
      <c r="EO20" s="177" t="str">
        <f t="shared" si="135"/>
        <v/>
      </c>
      <c r="EP20" s="177" t="str">
        <f t="shared" si="136"/>
        <v/>
      </c>
      <c r="EQ20" s="177" t="str">
        <f t="shared" si="137"/>
        <v/>
      </c>
      <c r="ER20" s="177" t="str">
        <f t="shared" si="138"/>
        <v/>
      </c>
      <c r="ES20" s="177" t="str">
        <f t="shared" si="139"/>
        <v/>
      </c>
      <c r="ET20" s="177" t="str">
        <f t="shared" si="140"/>
        <v/>
      </c>
      <c r="EU20" s="177" t="str">
        <f t="shared" si="141"/>
        <v/>
      </c>
      <c r="EV20" s="177" t="str">
        <f t="shared" si="142"/>
        <v/>
      </c>
      <c r="EW20" s="177" t="str">
        <f t="shared" si="143"/>
        <v/>
      </c>
      <c r="EX20" s="177" t="str">
        <f t="shared" si="144"/>
        <v/>
      </c>
      <c r="EY20" s="177" t="str">
        <f t="shared" si="145"/>
        <v/>
      </c>
      <c r="EZ20" s="177" t="str">
        <f t="shared" si="146"/>
        <v/>
      </c>
      <c r="FA20" s="177" t="str">
        <f t="shared" si="147"/>
        <v/>
      </c>
      <c r="FB20" s="177" t="str">
        <f t="shared" si="148"/>
        <v/>
      </c>
      <c r="FC20" s="177" t="str">
        <f t="shared" si="149"/>
        <v/>
      </c>
      <c r="FD20" s="177" t="str">
        <f t="shared" si="150"/>
        <v/>
      </c>
      <c r="FE20" s="177" t="str">
        <f t="shared" si="151"/>
        <v/>
      </c>
      <c r="FF20" s="177" t="str">
        <f t="shared" si="152"/>
        <v/>
      </c>
      <c r="FG20" s="177" t="str">
        <f t="shared" si="153"/>
        <v/>
      </c>
      <c r="FH20" s="177" t="str">
        <f t="shared" si="154"/>
        <v/>
      </c>
      <c r="FI20" s="177" t="str">
        <f t="shared" si="155"/>
        <v/>
      </c>
      <c r="FJ20" s="177" t="str">
        <f t="shared" si="156"/>
        <v/>
      </c>
      <c r="FK20" s="177" t="str">
        <f t="shared" si="157"/>
        <v/>
      </c>
      <c r="FL20" s="177" t="str">
        <f t="shared" si="158"/>
        <v/>
      </c>
      <c r="FM20" s="177" t="str">
        <f t="shared" si="159"/>
        <v/>
      </c>
      <c r="FN20" s="177" t="str">
        <f t="shared" si="160"/>
        <v/>
      </c>
      <c r="FO20" s="177" t="str">
        <f t="shared" si="29"/>
        <v/>
      </c>
      <c r="FP20" s="177" t="str">
        <f t="shared" si="161"/>
        <v/>
      </c>
      <c r="FQ20" s="177" t="str">
        <f t="shared" si="162"/>
        <v/>
      </c>
      <c r="FR20" s="177" t="str">
        <f t="shared" si="163"/>
        <v/>
      </c>
      <c r="FS20" s="177" t="str">
        <f t="shared" si="164"/>
        <v/>
      </c>
      <c r="FT20" s="177" t="str">
        <f t="shared" si="165"/>
        <v/>
      </c>
      <c r="FU20" s="177" t="str">
        <f t="shared" si="166"/>
        <v/>
      </c>
      <c r="FV20" s="177" t="str">
        <f t="shared" si="167"/>
        <v/>
      </c>
      <c r="FW20" s="177" t="str">
        <f t="shared" si="168"/>
        <v/>
      </c>
      <c r="FX20" s="177" t="str">
        <f t="shared" si="169"/>
        <v/>
      </c>
      <c r="FY20" s="177" t="str">
        <f t="shared" si="170"/>
        <v/>
      </c>
      <c r="FZ20" s="177" t="str">
        <f t="shared" si="171"/>
        <v/>
      </c>
      <c r="GA20" s="177" t="str">
        <f t="shared" si="172"/>
        <v/>
      </c>
      <c r="GB20" s="177" t="str">
        <f t="shared" si="173"/>
        <v/>
      </c>
      <c r="GC20" s="177" t="str">
        <f t="shared" si="174"/>
        <v/>
      </c>
      <c r="GD20" s="177" t="str">
        <f t="shared" si="175"/>
        <v/>
      </c>
      <c r="GE20" s="177" t="str">
        <f t="shared" si="176"/>
        <v/>
      </c>
      <c r="GF20" s="177" t="str">
        <f t="shared" si="177"/>
        <v/>
      </c>
      <c r="GG20" s="177" t="str">
        <f t="shared" si="178"/>
        <v/>
      </c>
      <c r="GH20" s="177" t="str">
        <f t="shared" si="179"/>
        <v/>
      </c>
      <c r="GI20" s="177" t="str">
        <f t="shared" si="180"/>
        <v/>
      </c>
      <c r="GJ20" s="177" t="str">
        <f t="shared" si="181"/>
        <v/>
      </c>
      <c r="GK20" s="177" t="str">
        <f t="shared" si="182"/>
        <v/>
      </c>
      <c r="GL20" s="177" t="str">
        <f t="shared" si="183"/>
        <v/>
      </c>
      <c r="GM20" s="177" t="str">
        <f t="shared" si="184"/>
        <v/>
      </c>
      <c r="GN20" s="177" t="str">
        <f t="shared" si="185"/>
        <v/>
      </c>
      <c r="GO20" s="177" t="str">
        <f t="shared" si="186"/>
        <v/>
      </c>
      <c r="GP20" s="177" t="str">
        <f t="shared" si="187"/>
        <v/>
      </c>
      <c r="GQ20" s="177" t="str">
        <f t="shared" si="188"/>
        <v/>
      </c>
      <c r="GR20" s="177" t="str">
        <f t="shared" si="189"/>
        <v/>
      </c>
      <c r="GS20" s="177" t="str">
        <f t="shared" si="190"/>
        <v/>
      </c>
      <c r="GT20" s="177" t="str">
        <f t="shared" si="191"/>
        <v/>
      </c>
      <c r="GU20" s="177" t="str">
        <f t="shared" si="192"/>
        <v/>
      </c>
      <c r="GV20" s="177" t="str">
        <f t="shared" si="193"/>
        <v/>
      </c>
      <c r="GW20" s="177" t="str">
        <f t="shared" si="194"/>
        <v/>
      </c>
      <c r="GX20" s="177" t="str">
        <f t="shared" si="195"/>
        <v/>
      </c>
      <c r="GY20" s="177" t="str">
        <f t="shared" si="196"/>
        <v/>
      </c>
      <c r="GZ20" s="177" t="str">
        <f t="shared" si="197"/>
        <v/>
      </c>
      <c r="HA20" s="177" t="str">
        <f t="shared" si="198"/>
        <v/>
      </c>
      <c r="HB20" s="177" t="str">
        <f t="shared" si="199"/>
        <v/>
      </c>
      <c r="HC20" s="177" t="str">
        <f t="shared" si="200"/>
        <v/>
      </c>
      <c r="HD20" s="177" t="str">
        <f t="shared" si="201"/>
        <v/>
      </c>
      <c r="HE20" s="177" t="str">
        <f t="shared" si="202"/>
        <v/>
      </c>
      <c r="HF20" s="177" t="str">
        <f t="shared" si="203"/>
        <v/>
      </c>
      <c r="HG20" s="177" t="str">
        <f t="shared" si="204"/>
        <v/>
      </c>
      <c r="HH20" s="177" t="str">
        <f t="shared" si="205"/>
        <v/>
      </c>
      <c r="HI20" s="177" t="str">
        <f t="shared" si="206"/>
        <v/>
      </c>
      <c r="HJ20" s="177" t="str">
        <f t="shared" si="207"/>
        <v/>
      </c>
      <c r="HK20" s="177" t="str">
        <f t="shared" si="208"/>
        <v/>
      </c>
      <c r="HL20" s="177" t="str">
        <f t="shared" si="209"/>
        <v/>
      </c>
      <c r="HM20" s="177" t="str">
        <f t="shared" si="210"/>
        <v/>
      </c>
      <c r="HN20" s="177" t="str">
        <f t="shared" si="211"/>
        <v/>
      </c>
      <c r="HO20" s="177" t="str">
        <f t="shared" si="212"/>
        <v/>
      </c>
      <c r="HP20" s="177" t="str">
        <f t="shared" si="213"/>
        <v/>
      </c>
      <c r="HQ20" s="177" t="str">
        <f t="shared" si="214"/>
        <v/>
      </c>
      <c r="HR20" s="177" t="str">
        <f t="shared" si="215"/>
        <v/>
      </c>
      <c r="HS20" s="177" t="str">
        <f t="shared" si="216"/>
        <v/>
      </c>
      <c r="HT20" s="177" t="str">
        <f t="shared" si="217"/>
        <v/>
      </c>
      <c r="HU20" s="177" t="str">
        <f t="shared" si="218"/>
        <v/>
      </c>
      <c r="HV20" s="177" t="str">
        <f t="shared" si="219"/>
        <v/>
      </c>
      <c r="HW20" s="177" t="str">
        <f t="shared" si="220"/>
        <v/>
      </c>
      <c r="HX20" s="177" t="str">
        <f t="shared" si="221"/>
        <v/>
      </c>
      <c r="HY20" s="177" t="str">
        <f t="shared" si="222"/>
        <v/>
      </c>
      <c r="HZ20" s="177" t="str">
        <f t="shared" si="223"/>
        <v/>
      </c>
      <c r="IA20" s="177" t="str">
        <f t="shared" si="30"/>
        <v/>
      </c>
      <c r="IB20" s="177" t="str">
        <f t="shared" ref="IB20:IB83" si="251">IF(ISNONTEXT($AO20),IA20+$AO20,"")</f>
        <v/>
      </c>
      <c r="IC20" s="177" t="str">
        <f t="shared" ref="IC20:IC83" si="252">IF(ISNONTEXT($AO20),IB20+$AO20,"")</f>
        <v/>
      </c>
      <c r="ID20" s="177" t="str">
        <f t="shared" ref="ID20:ID83" si="253">IF(ISNONTEXT($AO20),IC20+$AO20,"")</f>
        <v/>
      </c>
      <c r="IE20" s="177" t="str">
        <f t="shared" ref="IE20:IE83" si="254">IF(ISNONTEXT($AO20),ID20+$AO20,"")</f>
        <v/>
      </c>
      <c r="IF20" s="177" t="str">
        <f t="shared" ref="IF20:IF83" si="255">IF(ISNONTEXT($AO20),IE20+$AO20,"")</f>
        <v/>
      </c>
      <c r="IG20" s="177" t="str">
        <f t="shared" ref="IG20:IG83" si="256">IF(ISNONTEXT($AO20),IF20+$AO20,"")</f>
        <v/>
      </c>
      <c r="IH20" s="192" t="str">
        <f t="shared" si="10"/>
        <v/>
      </c>
      <c r="II20" s="193" t="e">
        <f t="shared" si="11"/>
        <v>#N/A</v>
      </c>
      <c r="IJ20" s="193" t="e">
        <f t="shared" si="235"/>
        <v>#N/A</v>
      </c>
      <c r="IK20" s="193" t="e">
        <f t="shared" si="235"/>
        <v>#N/A</v>
      </c>
      <c r="IL20" s="193" t="e">
        <f t="shared" si="235"/>
        <v>#N/A</v>
      </c>
      <c r="IM20" s="193" t="e">
        <f t="shared" si="245"/>
        <v>#N/A</v>
      </c>
      <c r="IN20" s="193" t="e">
        <f t="shared" si="245"/>
        <v>#N/A</v>
      </c>
      <c r="IO20" s="193" t="e">
        <f t="shared" si="245"/>
        <v>#N/A</v>
      </c>
      <c r="IP20" s="193" t="e">
        <f t="shared" si="245"/>
        <v>#N/A</v>
      </c>
      <c r="IQ20" s="193" t="e">
        <f t="shared" si="245"/>
        <v>#N/A</v>
      </c>
      <c r="IR20" s="193" t="e">
        <f t="shared" si="245"/>
        <v>#N/A</v>
      </c>
      <c r="IS20" s="193" t="e">
        <f t="shared" si="245"/>
        <v>#N/A</v>
      </c>
      <c r="IT20" s="193" t="e">
        <f t="shared" si="245"/>
        <v>#N/A</v>
      </c>
      <c r="IU20" s="193" t="e">
        <f t="shared" si="245"/>
        <v>#N/A</v>
      </c>
      <c r="IV20" s="193" t="e">
        <f t="shared" si="245"/>
        <v>#N/A</v>
      </c>
      <c r="IW20" s="193" t="e">
        <f t="shared" si="245"/>
        <v>#N/A</v>
      </c>
      <c r="IX20" s="193" t="e">
        <f t="shared" si="245"/>
        <v>#N/A</v>
      </c>
      <c r="IY20" s="193" t="e">
        <f t="shared" si="245"/>
        <v>#N/A</v>
      </c>
      <c r="IZ20" s="193" t="e">
        <f t="shared" si="245"/>
        <v>#N/A</v>
      </c>
      <c r="JA20" s="193" t="e">
        <f t="shared" si="245"/>
        <v>#N/A</v>
      </c>
      <c r="JB20" s="193" t="e">
        <f t="shared" si="241"/>
        <v>#N/A</v>
      </c>
      <c r="JC20" s="193" t="e">
        <f t="shared" si="241"/>
        <v>#N/A</v>
      </c>
      <c r="JD20" s="193" t="e">
        <f t="shared" si="241"/>
        <v>#N/A</v>
      </c>
      <c r="JE20" s="193" t="e">
        <f t="shared" si="241"/>
        <v>#N/A</v>
      </c>
      <c r="JF20" s="193" t="e">
        <f t="shared" si="241"/>
        <v>#N/A</v>
      </c>
      <c r="JG20" s="193" t="e">
        <f t="shared" si="241"/>
        <v>#N/A</v>
      </c>
      <c r="JH20" s="193" t="e">
        <f t="shared" si="241"/>
        <v>#N/A</v>
      </c>
      <c r="JI20" s="193" t="e">
        <f t="shared" si="241"/>
        <v>#N/A</v>
      </c>
      <c r="JJ20" s="193" t="e">
        <f t="shared" si="241"/>
        <v>#N/A</v>
      </c>
      <c r="JK20" s="193" t="e">
        <f t="shared" si="241"/>
        <v>#N/A</v>
      </c>
      <c r="JL20" s="193" t="e">
        <f t="shared" si="241"/>
        <v>#N/A</v>
      </c>
      <c r="JM20" s="193" t="e">
        <f t="shared" si="241"/>
        <v>#N/A</v>
      </c>
      <c r="JN20" s="193" t="e">
        <f t="shared" si="241"/>
        <v>#N/A</v>
      </c>
      <c r="JO20" s="193" t="e">
        <f t="shared" si="241"/>
        <v>#N/A</v>
      </c>
      <c r="JP20" s="193" t="e">
        <f t="shared" si="241"/>
        <v>#N/A</v>
      </c>
      <c r="JQ20" s="193" t="e">
        <f t="shared" si="241"/>
        <v>#N/A</v>
      </c>
      <c r="JR20" s="193" t="e">
        <f t="shared" si="241"/>
        <v>#N/A</v>
      </c>
      <c r="JS20" s="193" t="e">
        <f t="shared" si="241"/>
        <v>#N/A</v>
      </c>
      <c r="JT20" s="193" t="e">
        <f t="shared" si="241"/>
        <v>#N/A</v>
      </c>
      <c r="JU20" s="193" t="e">
        <f t="shared" si="241"/>
        <v>#N/A</v>
      </c>
      <c r="JV20" s="193" t="e">
        <f t="shared" si="241"/>
        <v>#N/A</v>
      </c>
      <c r="JW20" s="193" t="e">
        <f t="shared" si="241"/>
        <v>#N/A</v>
      </c>
      <c r="JX20" s="193" t="e">
        <f t="shared" si="241"/>
        <v>#N/A</v>
      </c>
      <c r="JY20" s="193" t="e">
        <f t="shared" si="241"/>
        <v>#N/A</v>
      </c>
      <c r="JZ20" s="193" t="e">
        <f t="shared" si="241"/>
        <v>#N/A</v>
      </c>
      <c r="KA20" s="193" t="e">
        <f t="shared" si="241"/>
        <v>#N/A</v>
      </c>
      <c r="KB20" s="193" t="e">
        <f t="shared" si="241"/>
        <v>#N/A</v>
      </c>
      <c r="KC20" s="193" t="e">
        <f t="shared" si="241"/>
        <v>#N/A</v>
      </c>
      <c r="KD20" s="193" t="e">
        <f t="shared" si="241"/>
        <v>#N/A</v>
      </c>
      <c r="KE20" s="193" t="e">
        <f t="shared" si="241"/>
        <v>#N/A</v>
      </c>
      <c r="KF20" s="193" t="e">
        <f t="shared" si="241"/>
        <v>#N/A</v>
      </c>
      <c r="KG20" s="193" t="e">
        <f t="shared" si="241"/>
        <v>#N/A</v>
      </c>
      <c r="KH20" s="193" t="e">
        <f t="shared" si="241"/>
        <v>#N/A</v>
      </c>
      <c r="KI20" s="193" t="e">
        <f t="shared" si="241"/>
        <v>#N/A</v>
      </c>
      <c r="KJ20" s="193" t="e">
        <f t="shared" si="241"/>
        <v>#N/A</v>
      </c>
      <c r="KK20" s="193" t="e">
        <f t="shared" si="241"/>
        <v>#N/A</v>
      </c>
      <c r="KL20" s="193" t="e">
        <f t="shared" si="241"/>
        <v>#N/A</v>
      </c>
      <c r="KM20" s="193" t="e">
        <f t="shared" si="241"/>
        <v>#N/A</v>
      </c>
      <c r="KN20" s="193" t="e">
        <f t="shared" si="241"/>
        <v>#N/A</v>
      </c>
      <c r="KO20" s="193" t="e">
        <f t="shared" si="241"/>
        <v>#N/A</v>
      </c>
      <c r="KP20" s="193" t="e">
        <f t="shared" si="241"/>
        <v>#N/A</v>
      </c>
      <c r="KQ20" s="193" t="e">
        <f t="shared" si="241"/>
        <v>#N/A</v>
      </c>
      <c r="KR20" s="193" t="e">
        <f t="shared" si="241"/>
        <v>#N/A</v>
      </c>
      <c r="KS20" s="193" t="e">
        <f t="shared" si="241"/>
        <v>#N/A</v>
      </c>
      <c r="KT20" s="193" t="e">
        <f t="shared" si="241"/>
        <v>#N/A</v>
      </c>
      <c r="KU20" s="193" t="e">
        <f t="shared" si="31"/>
        <v>#N/A</v>
      </c>
      <c r="KV20" s="193" t="e">
        <f t="shared" si="236"/>
        <v>#N/A</v>
      </c>
      <c r="KW20" s="193" t="e">
        <f t="shared" si="236"/>
        <v>#N/A</v>
      </c>
      <c r="KX20" s="193" t="e">
        <f t="shared" si="236"/>
        <v>#N/A</v>
      </c>
      <c r="KY20" s="193" t="e">
        <f t="shared" si="246"/>
        <v>#N/A</v>
      </c>
      <c r="KZ20" s="193" t="e">
        <f t="shared" si="246"/>
        <v>#N/A</v>
      </c>
      <c r="LA20" s="193" t="e">
        <f t="shared" si="246"/>
        <v>#N/A</v>
      </c>
      <c r="LB20" s="193" t="e">
        <f t="shared" si="246"/>
        <v>#N/A</v>
      </c>
      <c r="LC20" s="193" t="e">
        <f t="shared" si="246"/>
        <v>#N/A</v>
      </c>
      <c r="LD20" s="193" t="e">
        <f t="shared" si="246"/>
        <v>#N/A</v>
      </c>
      <c r="LE20" s="193" t="e">
        <f t="shared" si="246"/>
        <v>#N/A</v>
      </c>
      <c r="LF20" s="193" t="e">
        <f t="shared" si="246"/>
        <v>#N/A</v>
      </c>
      <c r="LG20" s="193" t="e">
        <f t="shared" si="246"/>
        <v>#N/A</v>
      </c>
      <c r="LH20" s="193" t="e">
        <f t="shared" si="246"/>
        <v>#N/A</v>
      </c>
      <c r="LI20" s="193" t="e">
        <f t="shared" si="246"/>
        <v>#N/A</v>
      </c>
      <c r="LJ20" s="193" t="e">
        <f t="shared" si="246"/>
        <v>#N/A</v>
      </c>
      <c r="LK20" s="193" t="e">
        <f t="shared" si="246"/>
        <v>#N/A</v>
      </c>
      <c r="LL20" s="193" t="e">
        <f t="shared" si="246"/>
        <v>#N/A</v>
      </c>
      <c r="LM20" s="193" t="e">
        <f t="shared" si="246"/>
        <v>#N/A</v>
      </c>
      <c r="LN20" s="193" t="e">
        <f t="shared" si="242"/>
        <v>#N/A</v>
      </c>
      <c r="LO20" s="193" t="e">
        <f t="shared" si="242"/>
        <v>#N/A</v>
      </c>
      <c r="LP20" s="193" t="e">
        <f t="shared" si="242"/>
        <v>#N/A</v>
      </c>
      <c r="LQ20" s="193" t="e">
        <f t="shared" si="242"/>
        <v>#N/A</v>
      </c>
      <c r="LR20" s="193" t="e">
        <f t="shared" si="242"/>
        <v>#N/A</v>
      </c>
      <c r="LS20" s="193" t="e">
        <f t="shared" si="242"/>
        <v>#N/A</v>
      </c>
      <c r="LT20" s="193" t="e">
        <f t="shared" si="242"/>
        <v>#N/A</v>
      </c>
      <c r="LU20" s="193" t="e">
        <f t="shared" si="242"/>
        <v>#N/A</v>
      </c>
      <c r="LV20" s="193" t="e">
        <f t="shared" si="242"/>
        <v>#N/A</v>
      </c>
      <c r="LW20" s="193" t="e">
        <f t="shared" si="242"/>
        <v>#N/A</v>
      </c>
      <c r="LX20" s="193" t="e">
        <f t="shared" si="242"/>
        <v>#N/A</v>
      </c>
      <c r="LY20" s="193" t="e">
        <f t="shared" si="242"/>
        <v>#N/A</v>
      </c>
      <c r="LZ20" s="193" t="e">
        <f t="shared" si="242"/>
        <v>#N/A</v>
      </c>
      <c r="MA20" s="193" t="e">
        <f t="shared" si="242"/>
        <v>#N/A</v>
      </c>
      <c r="MB20" s="193" t="e">
        <f t="shared" si="242"/>
        <v>#N/A</v>
      </c>
      <c r="MC20" s="193" t="e">
        <f t="shared" si="242"/>
        <v>#N/A</v>
      </c>
      <c r="MD20" s="193" t="e">
        <f t="shared" si="242"/>
        <v>#N/A</v>
      </c>
      <c r="ME20" s="193" t="e">
        <f t="shared" si="242"/>
        <v>#N/A</v>
      </c>
      <c r="MF20" s="193" t="e">
        <f t="shared" si="242"/>
        <v>#N/A</v>
      </c>
      <c r="MG20" s="193" t="e">
        <f t="shared" si="242"/>
        <v>#N/A</v>
      </c>
      <c r="MH20" s="193" t="e">
        <f t="shared" si="242"/>
        <v>#N/A</v>
      </c>
      <c r="MI20" s="193" t="e">
        <f t="shared" si="242"/>
        <v>#N/A</v>
      </c>
      <c r="MJ20" s="193" t="e">
        <f t="shared" si="242"/>
        <v>#N/A</v>
      </c>
      <c r="MK20" s="193" t="e">
        <f t="shared" si="242"/>
        <v>#N/A</v>
      </c>
      <c r="ML20" s="193" t="e">
        <f t="shared" si="242"/>
        <v>#N/A</v>
      </c>
      <c r="MM20" s="193" t="e">
        <f t="shared" si="242"/>
        <v>#N/A</v>
      </c>
      <c r="MN20" s="193" t="e">
        <f t="shared" si="242"/>
        <v>#N/A</v>
      </c>
      <c r="MO20" s="193" t="e">
        <f t="shared" si="242"/>
        <v>#N/A</v>
      </c>
      <c r="MP20" s="193" t="e">
        <f t="shared" si="242"/>
        <v>#N/A</v>
      </c>
      <c r="MQ20" s="193" t="e">
        <f t="shared" si="242"/>
        <v>#N/A</v>
      </c>
      <c r="MR20" s="193" t="e">
        <f t="shared" si="242"/>
        <v>#N/A</v>
      </c>
      <c r="MS20" s="193" t="e">
        <f t="shared" si="242"/>
        <v>#N/A</v>
      </c>
      <c r="MT20" s="193" t="e">
        <f t="shared" si="242"/>
        <v>#N/A</v>
      </c>
      <c r="MU20" s="193" t="e">
        <f t="shared" si="242"/>
        <v>#N/A</v>
      </c>
      <c r="MV20" s="193" t="e">
        <f t="shared" si="242"/>
        <v>#N/A</v>
      </c>
      <c r="MW20" s="193" t="e">
        <f t="shared" si="242"/>
        <v>#N/A</v>
      </c>
      <c r="MX20" s="193" t="e">
        <f t="shared" si="242"/>
        <v>#N/A</v>
      </c>
      <c r="MY20" s="193" t="e">
        <f t="shared" si="242"/>
        <v>#N/A</v>
      </c>
      <c r="MZ20" s="193" t="e">
        <f t="shared" si="242"/>
        <v>#N/A</v>
      </c>
      <c r="NA20" s="193" t="e">
        <f t="shared" si="242"/>
        <v>#N/A</v>
      </c>
      <c r="NB20" s="193" t="e">
        <f t="shared" si="242"/>
        <v>#N/A</v>
      </c>
      <c r="NC20" s="193" t="e">
        <f t="shared" si="242"/>
        <v>#N/A</v>
      </c>
      <c r="ND20" s="193" t="e">
        <f t="shared" si="242"/>
        <v>#N/A</v>
      </c>
      <c r="NE20" s="193" t="e">
        <f t="shared" si="242"/>
        <v>#N/A</v>
      </c>
      <c r="NF20" s="193" t="e">
        <f t="shared" si="242"/>
        <v>#N/A</v>
      </c>
      <c r="NG20" s="193" t="e">
        <f t="shared" si="32"/>
        <v>#N/A</v>
      </c>
      <c r="NH20" s="193" t="e">
        <f t="shared" si="237"/>
        <v>#N/A</v>
      </c>
      <c r="NI20" s="193" t="e">
        <f t="shared" si="237"/>
        <v>#N/A</v>
      </c>
      <c r="NJ20" s="193" t="e">
        <f t="shared" si="237"/>
        <v>#N/A</v>
      </c>
      <c r="NK20" s="193" t="e">
        <f t="shared" si="247"/>
        <v>#N/A</v>
      </c>
      <c r="NL20" s="193" t="e">
        <f t="shared" si="247"/>
        <v>#N/A</v>
      </c>
      <c r="NM20" s="193" t="e">
        <f t="shared" si="247"/>
        <v>#N/A</v>
      </c>
      <c r="NN20" s="193" t="e">
        <f t="shared" si="247"/>
        <v>#N/A</v>
      </c>
      <c r="NO20" s="193" t="e">
        <f t="shared" si="247"/>
        <v>#N/A</v>
      </c>
      <c r="NP20" s="193" t="e">
        <f t="shared" si="247"/>
        <v>#N/A</v>
      </c>
      <c r="NQ20" s="193" t="e">
        <f t="shared" si="247"/>
        <v>#N/A</v>
      </c>
      <c r="NR20" s="193" t="e">
        <f t="shared" si="247"/>
        <v>#N/A</v>
      </c>
      <c r="NS20" s="193" t="e">
        <f t="shared" si="247"/>
        <v>#N/A</v>
      </c>
      <c r="NT20" s="193" t="e">
        <f t="shared" si="247"/>
        <v>#N/A</v>
      </c>
      <c r="NU20" s="193" t="e">
        <f t="shared" si="247"/>
        <v>#N/A</v>
      </c>
      <c r="NV20" s="193" t="e">
        <f t="shared" si="247"/>
        <v>#N/A</v>
      </c>
      <c r="NW20" s="193" t="e">
        <f t="shared" si="247"/>
        <v>#N/A</v>
      </c>
      <c r="NX20" s="193" t="e">
        <f t="shared" si="247"/>
        <v>#N/A</v>
      </c>
      <c r="NY20" s="193" t="e">
        <f t="shared" si="247"/>
        <v>#N/A</v>
      </c>
      <c r="NZ20" s="193" t="e">
        <f t="shared" si="243"/>
        <v>#N/A</v>
      </c>
      <c r="OA20" s="193" t="e">
        <f t="shared" si="243"/>
        <v>#N/A</v>
      </c>
      <c r="OB20" s="193" t="e">
        <f t="shared" si="243"/>
        <v>#N/A</v>
      </c>
      <c r="OC20" s="193" t="e">
        <f t="shared" si="243"/>
        <v>#N/A</v>
      </c>
      <c r="OD20" s="193" t="e">
        <f t="shared" si="243"/>
        <v>#N/A</v>
      </c>
      <c r="OE20" s="193" t="e">
        <f t="shared" si="243"/>
        <v>#N/A</v>
      </c>
      <c r="OF20" s="193" t="e">
        <f t="shared" si="243"/>
        <v>#N/A</v>
      </c>
      <c r="OG20" s="193" t="e">
        <f t="shared" si="243"/>
        <v>#N/A</v>
      </c>
      <c r="OH20" s="193" t="e">
        <f t="shared" si="243"/>
        <v>#N/A</v>
      </c>
      <c r="OI20" s="193" t="e">
        <f t="shared" si="243"/>
        <v>#N/A</v>
      </c>
      <c r="OJ20" s="193" t="e">
        <f t="shared" si="243"/>
        <v>#N/A</v>
      </c>
      <c r="OK20" s="193" t="e">
        <f t="shared" si="243"/>
        <v>#N/A</v>
      </c>
      <c r="OL20" s="193" t="e">
        <f t="shared" si="243"/>
        <v>#N/A</v>
      </c>
      <c r="OM20" s="193" t="e">
        <f t="shared" si="243"/>
        <v>#N/A</v>
      </c>
      <c r="ON20" s="193" t="e">
        <f t="shared" si="243"/>
        <v>#N/A</v>
      </c>
      <c r="OO20" s="193" t="e">
        <f t="shared" si="243"/>
        <v>#N/A</v>
      </c>
      <c r="OP20" s="193" t="e">
        <f t="shared" si="243"/>
        <v>#N/A</v>
      </c>
      <c r="OQ20" s="193" t="e">
        <f t="shared" si="243"/>
        <v>#N/A</v>
      </c>
      <c r="OR20" s="193" t="e">
        <f t="shared" si="243"/>
        <v>#N/A</v>
      </c>
      <c r="OS20" s="193" t="e">
        <f t="shared" si="243"/>
        <v>#N/A</v>
      </c>
      <c r="OT20" s="193" t="e">
        <f t="shared" si="243"/>
        <v>#N/A</v>
      </c>
      <c r="OU20" s="193" t="e">
        <f t="shared" si="243"/>
        <v>#N/A</v>
      </c>
      <c r="OV20" s="193" t="e">
        <f t="shared" si="243"/>
        <v>#N/A</v>
      </c>
      <c r="OW20" s="193" t="e">
        <f t="shared" si="243"/>
        <v>#N/A</v>
      </c>
      <c r="OX20" s="193" t="e">
        <f t="shared" si="243"/>
        <v>#N/A</v>
      </c>
      <c r="OY20" s="193" t="e">
        <f t="shared" si="243"/>
        <v>#N/A</v>
      </c>
      <c r="OZ20" s="193" t="e">
        <f t="shared" si="243"/>
        <v>#N/A</v>
      </c>
      <c r="PA20" s="193" t="e">
        <f t="shared" si="243"/>
        <v>#N/A</v>
      </c>
      <c r="PB20" s="193" t="e">
        <f t="shared" si="243"/>
        <v>#N/A</v>
      </c>
      <c r="PC20" s="193" t="e">
        <f t="shared" si="243"/>
        <v>#N/A</v>
      </c>
      <c r="PD20" s="193" t="e">
        <f t="shared" si="243"/>
        <v>#N/A</v>
      </c>
      <c r="PE20" s="193" t="e">
        <f t="shared" si="243"/>
        <v>#N/A</v>
      </c>
      <c r="PF20" s="193" t="e">
        <f t="shared" si="243"/>
        <v>#N/A</v>
      </c>
      <c r="PG20" s="193" t="e">
        <f t="shared" si="243"/>
        <v>#N/A</v>
      </c>
      <c r="PH20" s="193" t="e">
        <f t="shared" si="243"/>
        <v>#N/A</v>
      </c>
      <c r="PI20" s="193" t="e">
        <f t="shared" si="243"/>
        <v>#N/A</v>
      </c>
      <c r="PJ20" s="193" t="e">
        <f t="shared" si="243"/>
        <v>#N/A</v>
      </c>
      <c r="PK20" s="193" t="e">
        <f t="shared" si="243"/>
        <v>#N/A</v>
      </c>
      <c r="PL20" s="193" t="e">
        <f t="shared" si="243"/>
        <v>#N/A</v>
      </c>
      <c r="PM20" s="193" t="e">
        <f t="shared" si="243"/>
        <v>#N/A</v>
      </c>
      <c r="PN20" s="193" t="e">
        <f t="shared" si="243"/>
        <v>#N/A</v>
      </c>
      <c r="PO20" s="193" t="e">
        <f t="shared" si="243"/>
        <v>#N/A</v>
      </c>
      <c r="PP20" s="193" t="e">
        <f t="shared" si="243"/>
        <v>#N/A</v>
      </c>
      <c r="PQ20" s="193" t="e">
        <f t="shared" si="243"/>
        <v>#N/A</v>
      </c>
      <c r="PR20" s="193" t="e">
        <f t="shared" si="243"/>
        <v>#N/A</v>
      </c>
      <c r="PS20" s="193" t="e">
        <f t="shared" si="33"/>
        <v>#N/A</v>
      </c>
      <c r="PT20" s="193" t="e">
        <f t="shared" ref="PT20:QA35" si="257">IF(ISNONTEXT($X20),IF($N20="R",_xlfn.BETA.DIST(IA20,$T20,$U20,FALSE,$G20,$I20),_xlfn.BETA.DIST(IA20,$U20,$T20,FALSE,$G20,$I20)),NA())</f>
        <v>#N/A</v>
      </c>
      <c r="PU20" s="193" t="e">
        <f t="shared" si="257"/>
        <v>#N/A</v>
      </c>
      <c r="PV20" s="193" t="e">
        <f t="shared" si="257"/>
        <v>#N/A</v>
      </c>
      <c r="PW20" s="193" t="e">
        <f t="shared" si="257"/>
        <v>#N/A</v>
      </c>
      <c r="PX20" s="193" t="e">
        <f t="shared" si="257"/>
        <v>#N/A</v>
      </c>
      <c r="PY20" s="193" t="e">
        <f t="shared" si="257"/>
        <v>#N/A</v>
      </c>
      <c r="PZ20" s="193" t="e">
        <f t="shared" si="257"/>
        <v>#N/A</v>
      </c>
      <c r="QA20" s="193" t="e">
        <f t="shared" si="257"/>
        <v>#N/A</v>
      </c>
    </row>
    <row r="21" spans="1:443" hidden="1" x14ac:dyDescent="0.45">
      <c r="A21" s="276"/>
      <c r="B21" s="277" t="str">
        <f>IF(OR($T21="",$U21=""),"",ROUND(_xlfn.BETA.INV(ABS(VLOOKUP($Z$1,VLookups!$A$30:$B$31,2,FALSE)-B$2),IF($N21="L",$U21,$T21),IF($N21="L",$T21,$U21),$G21,$I21),0))</f>
        <v/>
      </c>
      <c r="C21" s="287" t="str">
        <f t="shared" si="24"/>
        <v/>
      </c>
      <c r="D21" s="288" t="str">
        <f t="shared" si="25"/>
        <v/>
      </c>
      <c r="E21" s="134"/>
      <c r="F21" s="279"/>
      <c r="G21" s="280" t="str">
        <f t="shared" si="16"/>
        <v/>
      </c>
      <c r="H21" s="281"/>
      <c r="I21" s="280" t="str">
        <f t="shared" si="17"/>
        <v/>
      </c>
      <c r="J21" s="279"/>
      <c r="K21" s="135"/>
      <c r="L21" s="110" t="str">
        <f t="shared" si="18"/>
        <v/>
      </c>
      <c r="M21" s="21" t="str">
        <f t="shared" si="19"/>
        <v/>
      </c>
      <c r="N21" s="22" t="str">
        <f t="shared" si="20"/>
        <v/>
      </c>
      <c r="O21" s="23" t="str">
        <f>IF(M21="","",IF(OR($M21&lt;Skew!$B$3,$M21=Skew!$B$3),IF($M21&gt;Skew!$C$3,Skew!$A$3,IF($M21&gt;Skew!$C$4,Skew!$A$4,IF($M21&gt;Skew!$C$5,Skew!$A$5,IF($M21&gt;Skew!$C$6,Skew!$A$6,IF($M21&gt;Skew!$C$7,Skew!$A$7,IF($M21&gt;Skew!$C$8,Skew!$A$8,IF($M21&gt;Skew!$C$9,Skew!$A$9,IF($M21&gt;Skew!$C$10,Skew!$A$10,IF($M21&gt;Skew!$C$11,Skew!$A$11,IF($M21&gt;Skew!$C$12,Skew!$A$12,IF($M21&gt;Skew!$C$13,Skew!$A$13,IF($M21&gt;Skew!$C$14,Skew!$A$14,IF($M21&gt;Skew!$C$15,Skew!$A$15,IF($M21&gt;Skew!$C$16,Skew!$A$16,Skew!$A$17)
)))))))))))))))</f>
        <v/>
      </c>
      <c r="P21" s="22" t="str">
        <f>IF(M21="","",MATCH(O21,Skew!$A$3:$A$17,0))</f>
        <v/>
      </c>
      <c r="Q21" s="22" t="str">
        <f t="shared" si="0"/>
        <v/>
      </c>
      <c r="R21" s="24"/>
      <c r="S21" s="22" t="str">
        <f>IF(OR(M21="",R21=""),"",MATCH(R21,Confidence!$A$3:$A$12,0))</f>
        <v/>
      </c>
      <c r="T21" s="25" t="str">
        <f t="shared" si="1"/>
        <v/>
      </c>
      <c r="U21" s="25" t="str">
        <f t="shared" si="2"/>
        <v/>
      </c>
      <c r="V21" s="22"/>
      <c r="W21" s="102" t="str">
        <f t="shared" si="3"/>
        <v/>
      </c>
      <c r="X21" s="102" t="str">
        <f t="shared" si="4"/>
        <v/>
      </c>
      <c r="Y21" s="37" t="str">
        <f t="shared" si="5"/>
        <v/>
      </c>
      <c r="Z21" s="115"/>
      <c r="AA21" s="204" t="str">
        <f>IF(AND(G21&gt;0,H21&gt;0,I21&gt;0,T21&gt;0,U21&gt;0,Z21&gt;0,NOT(R21="")),ABS(VLOOKUP($Z$1,VLookups!$A$30:$B$31,2,FALSE)-_xlfn.BETA.DIST(Z21,IF(N21="L",U21,T21),IF(N21="L",T21,U21),TRUE,G21,I21)),"")</f>
        <v/>
      </c>
      <c r="AB21" s="112" t="str">
        <f>IF(OR($T21="",$U21=""),"",_xlfn.BETA.INV(ABS(VLOOKUP($Z$1,VLookups!$A$30:$B$31,2,FALSE)-AB$3),IF($N21="L",$U21,$T21),IF($N21="L",$T21,$U21),$G21,$I21))</f>
        <v/>
      </c>
      <c r="AC21" s="113" t="str">
        <f>IF(OR($T21="",$U21=""),"",_xlfn.BETA.INV(ABS(VLOOKUP($Z$1,VLookups!$A$30:$B$31,2,FALSE)-AC$3),IF($N21="L",$U21,$T21),IF($N21="L",$T21,$U21),$G21,$I21))</f>
        <v/>
      </c>
      <c r="AD21" s="112" t="str">
        <f>IF(OR($T21="",$U21=""),"",_xlfn.BETA.INV(ABS(VLOOKUP($Z$1,VLookups!$A$30:$B$31,2,FALSE)-AD$3),IF($N21="L",$U21,$T21),IF($N21="L",$T21,$U21),$G21,$I21))</f>
        <v/>
      </c>
      <c r="AE21" s="113" t="str">
        <f>IF(OR($T21="",$U21=""),"",_xlfn.BETA.INV(ABS(VLOOKUP($Z$1,VLookups!$A$30:$B$31,2,FALSE)-AE$3),IF($N21="L",$U21,$T21),IF($N21="L",$T21,$U21),$G21,$I21))</f>
        <v/>
      </c>
      <c r="AF21" s="112" t="str">
        <f>IF(OR($T21="",$U21=""),"",_xlfn.BETA.INV(ABS(VLOOKUP($Z$1,VLookups!$A$30:$B$31,2,FALSE)-AF$3),IF($N21="L",$U21,$T21),IF($N21="L",$T21,$U21),$G21,$I21))</f>
        <v/>
      </c>
      <c r="AG21" s="113" t="str">
        <f>IF(OR($T21="",$U21=""),"",_xlfn.BETA.INV(ABS(VLOOKUP($Z$1,VLookups!$A$30:$B$31,2,FALSE)-AG$3),IF($N21="L",$U21,$T21),IF($N21="L",$T21,$U21),$G21,$I21))</f>
        <v/>
      </c>
      <c r="AH21" s="112" t="str">
        <f>IF(OR($T21="",$U21=""),"",_xlfn.BETA.INV(ABS(VLOOKUP($Z$1,VLookups!$A$30:$B$31,2,FALSE)-AH$3),IF($N21="L",$U21,$T21),IF($N21="L",$T21,$U21),$G21,$I21))</f>
        <v/>
      </c>
      <c r="AI21" s="113" t="str">
        <f>IF(OR($T21="",$U21=""),"",_xlfn.BETA.INV(ABS(VLOOKUP($Z$1,VLookups!$A$30:$B$31,2,FALSE)-AI$3),IF($N21="L",$U21,$T21),IF($N21="L",$T21,$U21),$G21,$I21))</f>
        <v/>
      </c>
      <c r="AJ21" s="112" t="str">
        <f>IF(OR($T21="",$U21=""),"",_xlfn.BETA.INV(ABS(VLOOKUP($Z$1,VLookups!$A$30:$B$31,2,FALSE)-AJ$3),IF($N21="L",$U21,$T21),IF($N21="L",$T21,$U21),$G21,$I21))</f>
        <v/>
      </c>
      <c r="AK21" s="113" t="str">
        <f>IF(OR($T21="",$U21=""),"",_xlfn.BETA.INV(ABS(VLOOKUP($Z$1,VLookups!$A$30:$B$31,2,FALSE)-AK$3),IF($N21="L",$U21,$T21),IF($N21="L",$T21,$U21),$G21,$I21))</f>
        <v/>
      </c>
      <c r="AL21" s="112" t="str">
        <f>IF(OR($T21="",$U21=""),"",_xlfn.BETA.INV(ABS(VLOOKUP($Z$1,VLookups!$A$30:$B$31,2,FALSE)-AL$3),IF($N21="L",$U21,$T21),IF($N21="L",$T21,$U21),$G21,$I21))</f>
        <v/>
      </c>
      <c r="AM21" s="113" t="str">
        <f>IF(OR($T21="",$U21=""),"",_xlfn.BETA.INV(ABS(VLOOKUP($Z$1,VLookups!$A$30:$B$31,2,FALSE)-AM$3),IF($N21="L",$U21,$T21),IF($N21="L",$T21,$U21),$G21,$I21))</f>
        <v/>
      </c>
      <c r="AN21" s="15"/>
      <c r="AO21" s="194" t="str">
        <f t="shared" si="21"/>
        <v/>
      </c>
      <c r="AP21" s="192" t="str">
        <f t="shared" si="22"/>
        <v/>
      </c>
      <c r="AQ21" s="177" t="str">
        <f t="shared" ref="AQ21" si="258">IF(ISNONTEXT($AO21),AP21+$AO21,"")</f>
        <v/>
      </c>
      <c r="AR21" s="177" t="str">
        <f t="shared" si="35"/>
        <v/>
      </c>
      <c r="AS21" s="177" t="str">
        <f t="shared" si="36"/>
        <v/>
      </c>
      <c r="AT21" s="177" t="str">
        <f t="shared" si="37"/>
        <v/>
      </c>
      <c r="AU21" s="177" t="str">
        <f t="shared" si="38"/>
        <v/>
      </c>
      <c r="AV21" s="177" t="str">
        <f t="shared" si="39"/>
        <v/>
      </c>
      <c r="AW21" s="177" t="str">
        <f t="shared" si="40"/>
        <v/>
      </c>
      <c r="AX21" s="177" t="str">
        <f t="shared" si="41"/>
        <v/>
      </c>
      <c r="AY21" s="177" t="str">
        <f t="shared" si="42"/>
        <v/>
      </c>
      <c r="AZ21" s="177" t="str">
        <f t="shared" si="43"/>
        <v/>
      </c>
      <c r="BA21" s="177" t="str">
        <f t="shared" si="44"/>
        <v/>
      </c>
      <c r="BB21" s="177" t="str">
        <f t="shared" si="45"/>
        <v/>
      </c>
      <c r="BC21" s="177" t="str">
        <f t="shared" si="46"/>
        <v/>
      </c>
      <c r="BD21" s="177" t="str">
        <f t="shared" si="47"/>
        <v/>
      </c>
      <c r="BE21" s="177" t="str">
        <f t="shared" si="48"/>
        <v/>
      </c>
      <c r="BF21" s="177" t="str">
        <f t="shared" si="49"/>
        <v/>
      </c>
      <c r="BG21" s="177" t="str">
        <f t="shared" si="50"/>
        <v/>
      </c>
      <c r="BH21" s="177" t="str">
        <f t="shared" si="51"/>
        <v/>
      </c>
      <c r="BI21" s="177" t="str">
        <f t="shared" si="52"/>
        <v/>
      </c>
      <c r="BJ21" s="177" t="str">
        <f t="shared" si="53"/>
        <v/>
      </c>
      <c r="BK21" s="177" t="str">
        <f t="shared" si="54"/>
        <v/>
      </c>
      <c r="BL21" s="177" t="str">
        <f t="shared" si="55"/>
        <v/>
      </c>
      <c r="BM21" s="177" t="str">
        <f t="shared" si="56"/>
        <v/>
      </c>
      <c r="BN21" s="177" t="str">
        <f t="shared" si="57"/>
        <v/>
      </c>
      <c r="BO21" s="177" t="str">
        <f t="shared" si="58"/>
        <v/>
      </c>
      <c r="BP21" s="177" t="str">
        <f t="shared" si="59"/>
        <v/>
      </c>
      <c r="BQ21" s="177" t="str">
        <f t="shared" si="60"/>
        <v/>
      </c>
      <c r="BR21" s="177" t="str">
        <f t="shared" si="61"/>
        <v/>
      </c>
      <c r="BS21" s="177" t="str">
        <f t="shared" si="62"/>
        <v/>
      </c>
      <c r="BT21" s="177" t="str">
        <f t="shared" si="63"/>
        <v/>
      </c>
      <c r="BU21" s="177" t="str">
        <f t="shared" si="64"/>
        <v/>
      </c>
      <c r="BV21" s="177" t="str">
        <f t="shared" si="65"/>
        <v/>
      </c>
      <c r="BW21" s="177" t="str">
        <f t="shared" si="66"/>
        <v/>
      </c>
      <c r="BX21" s="177" t="str">
        <f t="shared" si="67"/>
        <v/>
      </c>
      <c r="BY21" s="177" t="str">
        <f t="shared" si="68"/>
        <v/>
      </c>
      <c r="BZ21" s="177" t="str">
        <f t="shared" si="69"/>
        <v/>
      </c>
      <c r="CA21" s="177" t="str">
        <f t="shared" si="70"/>
        <v/>
      </c>
      <c r="CB21" s="177" t="str">
        <f t="shared" si="71"/>
        <v/>
      </c>
      <c r="CC21" s="177" t="str">
        <f t="shared" si="72"/>
        <v/>
      </c>
      <c r="CD21" s="177" t="str">
        <f t="shared" si="73"/>
        <v/>
      </c>
      <c r="CE21" s="177" t="str">
        <f t="shared" si="74"/>
        <v/>
      </c>
      <c r="CF21" s="177" t="str">
        <f t="shared" si="75"/>
        <v/>
      </c>
      <c r="CG21" s="177" t="str">
        <f t="shared" si="76"/>
        <v/>
      </c>
      <c r="CH21" s="177" t="str">
        <f t="shared" si="77"/>
        <v/>
      </c>
      <c r="CI21" s="177" t="str">
        <f t="shared" si="78"/>
        <v/>
      </c>
      <c r="CJ21" s="177" t="str">
        <f t="shared" si="79"/>
        <v/>
      </c>
      <c r="CK21" s="177" t="str">
        <f t="shared" si="80"/>
        <v/>
      </c>
      <c r="CL21" s="177" t="str">
        <f t="shared" si="81"/>
        <v/>
      </c>
      <c r="CM21" s="177" t="str">
        <f t="shared" si="82"/>
        <v/>
      </c>
      <c r="CN21" s="177" t="str">
        <f t="shared" si="83"/>
        <v/>
      </c>
      <c r="CO21" s="177" t="str">
        <f t="shared" si="84"/>
        <v/>
      </c>
      <c r="CP21" s="177" t="str">
        <f t="shared" si="85"/>
        <v/>
      </c>
      <c r="CQ21" s="177" t="str">
        <f t="shared" si="86"/>
        <v/>
      </c>
      <c r="CR21" s="177" t="str">
        <f t="shared" si="87"/>
        <v/>
      </c>
      <c r="CS21" s="177" t="str">
        <f t="shared" si="88"/>
        <v/>
      </c>
      <c r="CT21" s="177" t="str">
        <f t="shared" si="89"/>
        <v/>
      </c>
      <c r="CU21" s="177" t="str">
        <f t="shared" si="90"/>
        <v/>
      </c>
      <c r="CV21" s="177" t="str">
        <f t="shared" si="91"/>
        <v/>
      </c>
      <c r="CW21" s="177" t="str">
        <f t="shared" si="92"/>
        <v/>
      </c>
      <c r="CX21" s="177" t="str">
        <f t="shared" si="93"/>
        <v/>
      </c>
      <c r="CY21" s="177" t="str">
        <f t="shared" si="94"/>
        <v/>
      </c>
      <c r="CZ21" s="177" t="str">
        <f t="shared" si="95"/>
        <v/>
      </c>
      <c r="DA21" s="177" t="str">
        <f t="shared" si="96"/>
        <v/>
      </c>
      <c r="DB21" s="177" t="str">
        <f t="shared" si="97"/>
        <v/>
      </c>
      <c r="DC21" s="177" t="str">
        <f t="shared" si="28"/>
        <v/>
      </c>
      <c r="DD21" s="177" t="str">
        <f t="shared" si="98"/>
        <v/>
      </c>
      <c r="DE21" s="177" t="str">
        <f t="shared" si="99"/>
        <v/>
      </c>
      <c r="DF21" s="177" t="str">
        <f t="shared" si="100"/>
        <v/>
      </c>
      <c r="DG21" s="177" t="str">
        <f t="shared" si="101"/>
        <v/>
      </c>
      <c r="DH21" s="177" t="str">
        <f t="shared" si="102"/>
        <v/>
      </c>
      <c r="DI21" s="177" t="str">
        <f t="shared" si="103"/>
        <v/>
      </c>
      <c r="DJ21" s="177" t="str">
        <f t="shared" si="104"/>
        <v/>
      </c>
      <c r="DK21" s="177" t="str">
        <f t="shared" si="105"/>
        <v/>
      </c>
      <c r="DL21" s="177" t="str">
        <f t="shared" si="106"/>
        <v/>
      </c>
      <c r="DM21" s="177" t="str">
        <f t="shared" si="107"/>
        <v/>
      </c>
      <c r="DN21" s="177" t="str">
        <f t="shared" si="108"/>
        <v/>
      </c>
      <c r="DO21" s="177" t="str">
        <f t="shared" si="109"/>
        <v/>
      </c>
      <c r="DP21" s="177" t="str">
        <f t="shared" si="110"/>
        <v/>
      </c>
      <c r="DQ21" s="177" t="str">
        <f t="shared" si="111"/>
        <v/>
      </c>
      <c r="DR21" s="177" t="str">
        <f t="shared" si="112"/>
        <v/>
      </c>
      <c r="DS21" s="177" t="str">
        <f t="shared" si="113"/>
        <v/>
      </c>
      <c r="DT21" s="177" t="str">
        <f t="shared" si="114"/>
        <v/>
      </c>
      <c r="DU21" s="177" t="str">
        <f t="shared" si="115"/>
        <v/>
      </c>
      <c r="DV21" s="177" t="str">
        <f t="shared" si="116"/>
        <v/>
      </c>
      <c r="DW21" s="177" t="str">
        <f t="shared" si="117"/>
        <v/>
      </c>
      <c r="DX21" s="177" t="str">
        <f t="shared" si="118"/>
        <v/>
      </c>
      <c r="DY21" s="177" t="str">
        <f t="shared" si="119"/>
        <v/>
      </c>
      <c r="DZ21" s="177" t="str">
        <f t="shared" si="120"/>
        <v/>
      </c>
      <c r="EA21" s="177" t="str">
        <f t="shared" si="121"/>
        <v/>
      </c>
      <c r="EB21" s="177" t="str">
        <f t="shared" si="122"/>
        <v/>
      </c>
      <c r="EC21" s="177" t="str">
        <f t="shared" si="123"/>
        <v/>
      </c>
      <c r="ED21" s="177" t="str">
        <f t="shared" si="124"/>
        <v/>
      </c>
      <c r="EE21" s="177" t="str">
        <f t="shared" si="125"/>
        <v/>
      </c>
      <c r="EF21" s="177" t="str">
        <f t="shared" si="126"/>
        <v/>
      </c>
      <c r="EG21" s="177" t="str">
        <f t="shared" si="127"/>
        <v/>
      </c>
      <c r="EH21" s="177" t="str">
        <f t="shared" si="128"/>
        <v/>
      </c>
      <c r="EI21" s="177" t="str">
        <f t="shared" si="129"/>
        <v/>
      </c>
      <c r="EJ21" s="177" t="str">
        <f t="shared" si="130"/>
        <v/>
      </c>
      <c r="EK21" s="177" t="str">
        <f t="shared" si="131"/>
        <v/>
      </c>
      <c r="EL21" s="177" t="str">
        <f t="shared" si="132"/>
        <v/>
      </c>
      <c r="EM21" s="177" t="str">
        <f t="shared" si="133"/>
        <v/>
      </c>
      <c r="EN21" s="177" t="str">
        <f t="shared" si="134"/>
        <v/>
      </c>
      <c r="EO21" s="177" t="str">
        <f t="shared" si="135"/>
        <v/>
      </c>
      <c r="EP21" s="177" t="str">
        <f t="shared" si="136"/>
        <v/>
      </c>
      <c r="EQ21" s="177" t="str">
        <f t="shared" si="137"/>
        <v/>
      </c>
      <c r="ER21" s="177" t="str">
        <f t="shared" si="138"/>
        <v/>
      </c>
      <c r="ES21" s="177" t="str">
        <f t="shared" si="139"/>
        <v/>
      </c>
      <c r="ET21" s="177" t="str">
        <f t="shared" si="140"/>
        <v/>
      </c>
      <c r="EU21" s="177" t="str">
        <f t="shared" si="141"/>
        <v/>
      </c>
      <c r="EV21" s="177" t="str">
        <f t="shared" si="142"/>
        <v/>
      </c>
      <c r="EW21" s="177" t="str">
        <f t="shared" si="143"/>
        <v/>
      </c>
      <c r="EX21" s="177" t="str">
        <f t="shared" si="144"/>
        <v/>
      </c>
      <c r="EY21" s="177" t="str">
        <f t="shared" si="145"/>
        <v/>
      </c>
      <c r="EZ21" s="177" t="str">
        <f t="shared" si="146"/>
        <v/>
      </c>
      <c r="FA21" s="177" t="str">
        <f t="shared" si="147"/>
        <v/>
      </c>
      <c r="FB21" s="177" t="str">
        <f t="shared" si="148"/>
        <v/>
      </c>
      <c r="FC21" s="177" t="str">
        <f t="shared" si="149"/>
        <v/>
      </c>
      <c r="FD21" s="177" t="str">
        <f t="shared" si="150"/>
        <v/>
      </c>
      <c r="FE21" s="177" t="str">
        <f t="shared" si="151"/>
        <v/>
      </c>
      <c r="FF21" s="177" t="str">
        <f t="shared" si="152"/>
        <v/>
      </c>
      <c r="FG21" s="177" t="str">
        <f t="shared" si="153"/>
        <v/>
      </c>
      <c r="FH21" s="177" t="str">
        <f t="shared" si="154"/>
        <v/>
      </c>
      <c r="FI21" s="177" t="str">
        <f t="shared" si="155"/>
        <v/>
      </c>
      <c r="FJ21" s="177" t="str">
        <f t="shared" si="156"/>
        <v/>
      </c>
      <c r="FK21" s="177" t="str">
        <f t="shared" si="157"/>
        <v/>
      </c>
      <c r="FL21" s="177" t="str">
        <f t="shared" si="158"/>
        <v/>
      </c>
      <c r="FM21" s="177" t="str">
        <f t="shared" si="159"/>
        <v/>
      </c>
      <c r="FN21" s="177" t="str">
        <f t="shared" si="160"/>
        <v/>
      </c>
      <c r="FO21" s="177" t="str">
        <f t="shared" si="29"/>
        <v/>
      </c>
      <c r="FP21" s="177" t="str">
        <f t="shared" si="161"/>
        <v/>
      </c>
      <c r="FQ21" s="177" t="str">
        <f t="shared" si="162"/>
        <v/>
      </c>
      <c r="FR21" s="177" t="str">
        <f t="shared" si="163"/>
        <v/>
      </c>
      <c r="FS21" s="177" t="str">
        <f t="shared" si="164"/>
        <v/>
      </c>
      <c r="FT21" s="177" t="str">
        <f t="shared" si="165"/>
        <v/>
      </c>
      <c r="FU21" s="177" t="str">
        <f t="shared" si="166"/>
        <v/>
      </c>
      <c r="FV21" s="177" t="str">
        <f t="shared" si="167"/>
        <v/>
      </c>
      <c r="FW21" s="177" t="str">
        <f t="shared" si="168"/>
        <v/>
      </c>
      <c r="FX21" s="177" t="str">
        <f t="shared" si="169"/>
        <v/>
      </c>
      <c r="FY21" s="177" t="str">
        <f t="shared" si="170"/>
        <v/>
      </c>
      <c r="FZ21" s="177" t="str">
        <f t="shared" si="171"/>
        <v/>
      </c>
      <c r="GA21" s="177" t="str">
        <f t="shared" si="172"/>
        <v/>
      </c>
      <c r="GB21" s="177" t="str">
        <f t="shared" si="173"/>
        <v/>
      </c>
      <c r="GC21" s="177" t="str">
        <f t="shared" si="174"/>
        <v/>
      </c>
      <c r="GD21" s="177" t="str">
        <f t="shared" si="175"/>
        <v/>
      </c>
      <c r="GE21" s="177" t="str">
        <f t="shared" si="176"/>
        <v/>
      </c>
      <c r="GF21" s="177" t="str">
        <f t="shared" si="177"/>
        <v/>
      </c>
      <c r="GG21" s="177" t="str">
        <f t="shared" si="178"/>
        <v/>
      </c>
      <c r="GH21" s="177" t="str">
        <f t="shared" si="179"/>
        <v/>
      </c>
      <c r="GI21" s="177" t="str">
        <f t="shared" si="180"/>
        <v/>
      </c>
      <c r="GJ21" s="177" t="str">
        <f t="shared" si="181"/>
        <v/>
      </c>
      <c r="GK21" s="177" t="str">
        <f t="shared" si="182"/>
        <v/>
      </c>
      <c r="GL21" s="177" t="str">
        <f t="shared" si="183"/>
        <v/>
      </c>
      <c r="GM21" s="177" t="str">
        <f t="shared" si="184"/>
        <v/>
      </c>
      <c r="GN21" s="177" t="str">
        <f t="shared" si="185"/>
        <v/>
      </c>
      <c r="GO21" s="177" t="str">
        <f t="shared" si="186"/>
        <v/>
      </c>
      <c r="GP21" s="177" t="str">
        <f t="shared" si="187"/>
        <v/>
      </c>
      <c r="GQ21" s="177" t="str">
        <f t="shared" si="188"/>
        <v/>
      </c>
      <c r="GR21" s="177" t="str">
        <f t="shared" si="189"/>
        <v/>
      </c>
      <c r="GS21" s="177" t="str">
        <f t="shared" si="190"/>
        <v/>
      </c>
      <c r="GT21" s="177" t="str">
        <f t="shared" si="191"/>
        <v/>
      </c>
      <c r="GU21" s="177" t="str">
        <f t="shared" si="192"/>
        <v/>
      </c>
      <c r="GV21" s="177" t="str">
        <f t="shared" si="193"/>
        <v/>
      </c>
      <c r="GW21" s="177" t="str">
        <f t="shared" si="194"/>
        <v/>
      </c>
      <c r="GX21" s="177" t="str">
        <f t="shared" si="195"/>
        <v/>
      </c>
      <c r="GY21" s="177" t="str">
        <f t="shared" si="196"/>
        <v/>
      </c>
      <c r="GZ21" s="177" t="str">
        <f t="shared" si="197"/>
        <v/>
      </c>
      <c r="HA21" s="177" t="str">
        <f t="shared" si="198"/>
        <v/>
      </c>
      <c r="HB21" s="177" t="str">
        <f t="shared" si="199"/>
        <v/>
      </c>
      <c r="HC21" s="177" t="str">
        <f t="shared" si="200"/>
        <v/>
      </c>
      <c r="HD21" s="177" t="str">
        <f t="shared" si="201"/>
        <v/>
      </c>
      <c r="HE21" s="177" t="str">
        <f t="shared" si="202"/>
        <v/>
      </c>
      <c r="HF21" s="177" t="str">
        <f t="shared" si="203"/>
        <v/>
      </c>
      <c r="HG21" s="177" t="str">
        <f t="shared" si="204"/>
        <v/>
      </c>
      <c r="HH21" s="177" t="str">
        <f t="shared" si="205"/>
        <v/>
      </c>
      <c r="HI21" s="177" t="str">
        <f t="shared" si="206"/>
        <v/>
      </c>
      <c r="HJ21" s="177" t="str">
        <f t="shared" si="207"/>
        <v/>
      </c>
      <c r="HK21" s="177" t="str">
        <f t="shared" si="208"/>
        <v/>
      </c>
      <c r="HL21" s="177" t="str">
        <f t="shared" si="209"/>
        <v/>
      </c>
      <c r="HM21" s="177" t="str">
        <f t="shared" si="210"/>
        <v/>
      </c>
      <c r="HN21" s="177" t="str">
        <f t="shared" si="211"/>
        <v/>
      </c>
      <c r="HO21" s="177" t="str">
        <f t="shared" si="212"/>
        <v/>
      </c>
      <c r="HP21" s="177" t="str">
        <f t="shared" si="213"/>
        <v/>
      </c>
      <c r="HQ21" s="177" t="str">
        <f t="shared" si="214"/>
        <v/>
      </c>
      <c r="HR21" s="177" t="str">
        <f t="shared" si="215"/>
        <v/>
      </c>
      <c r="HS21" s="177" t="str">
        <f t="shared" si="216"/>
        <v/>
      </c>
      <c r="HT21" s="177" t="str">
        <f t="shared" si="217"/>
        <v/>
      </c>
      <c r="HU21" s="177" t="str">
        <f t="shared" si="218"/>
        <v/>
      </c>
      <c r="HV21" s="177" t="str">
        <f t="shared" si="219"/>
        <v/>
      </c>
      <c r="HW21" s="177" t="str">
        <f t="shared" si="220"/>
        <v/>
      </c>
      <c r="HX21" s="177" t="str">
        <f t="shared" si="221"/>
        <v/>
      </c>
      <c r="HY21" s="177" t="str">
        <f t="shared" si="222"/>
        <v/>
      </c>
      <c r="HZ21" s="177" t="str">
        <f t="shared" si="223"/>
        <v/>
      </c>
      <c r="IA21" s="177" t="str">
        <f t="shared" si="30"/>
        <v/>
      </c>
      <c r="IB21" s="177" t="str">
        <f t="shared" si="251"/>
        <v/>
      </c>
      <c r="IC21" s="177" t="str">
        <f t="shared" si="252"/>
        <v/>
      </c>
      <c r="ID21" s="177" t="str">
        <f t="shared" si="253"/>
        <v/>
      </c>
      <c r="IE21" s="177" t="str">
        <f t="shared" si="254"/>
        <v/>
      </c>
      <c r="IF21" s="177" t="str">
        <f t="shared" si="255"/>
        <v/>
      </c>
      <c r="IG21" s="177" t="str">
        <f t="shared" si="256"/>
        <v/>
      </c>
      <c r="IH21" s="192" t="str">
        <f t="shared" si="10"/>
        <v/>
      </c>
      <c r="II21" s="193" t="e">
        <f t="shared" si="11"/>
        <v>#N/A</v>
      </c>
      <c r="IJ21" s="193" t="e">
        <f t="shared" si="235"/>
        <v>#N/A</v>
      </c>
      <c r="IK21" s="193" t="e">
        <f t="shared" si="235"/>
        <v>#N/A</v>
      </c>
      <c r="IL21" s="193" t="e">
        <f t="shared" si="235"/>
        <v>#N/A</v>
      </c>
      <c r="IM21" s="193" t="e">
        <f t="shared" si="245"/>
        <v>#N/A</v>
      </c>
      <c r="IN21" s="193" t="e">
        <f t="shared" si="245"/>
        <v>#N/A</v>
      </c>
      <c r="IO21" s="193" t="e">
        <f t="shared" si="245"/>
        <v>#N/A</v>
      </c>
      <c r="IP21" s="193" t="e">
        <f t="shared" si="245"/>
        <v>#N/A</v>
      </c>
      <c r="IQ21" s="193" t="e">
        <f t="shared" si="245"/>
        <v>#N/A</v>
      </c>
      <c r="IR21" s="193" t="e">
        <f t="shared" si="245"/>
        <v>#N/A</v>
      </c>
      <c r="IS21" s="193" t="e">
        <f t="shared" si="245"/>
        <v>#N/A</v>
      </c>
      <c r="IT21" s="193" t="e">
        <f t="shared" si="245"/>
        <v>#N/A</v>
      </c>
      <c r="IU21" s="193" t="e">
        <f t="shared" si="245"/>
        <v>#N/A</v>
      </c>
      <c r="IV21" s="193" t="e">
        <f t="shared" si="245"/>
        <v>#N/A</v>
      </c>
      <c r="IW21" s="193" t="e">
        <f t="shared" si="245"/>
        <v>#N/A</v>
      </c>
      <c r="IX21" s="193" t="e">
        <f t="shared" si="245"/>
        <v>#N/A</v>
      </c>
      <c r="IY21" s="193" t="e">
        <f t="shared" si="245"/>
        <v>#N/A</v>
      </c>
      <c r="IZ21" s="193" t="e">
        <f t="shared" si="245"/>
        <v>#N/A</v>
      </c>
      <c r="JA21" s="193" t="e">
        <f t="shared" si="245"/>
        <v>#N/A</v>
      </c>
      <c r="JB21" s="193" t="e">
        <f t="shared" si="241"/>
        <v>#N/A</v>
      </c>
      <c r="JC21" s="193" t="e">
        <f t="shared" si="241"/>
        <v>#N/A</v>
      </c>
      <c r="JD21" s="193" t="e">
        <f t="shared" si="241"/>
        <v>#N/A</v>
      </c>
      <c r="JE21" s="193" t="e">
        <f t="shared" si="241"/>
        <v>#N/A</v>
      </c>
      <c r="JF21" s="193" t="e">
        <f t="shared" si="241"/>
        <v>#N/A</v>
      </c>
      <c r="JG21" s="193" t="e">
        <f t="shared" si="241"/>
        <v>#N/A</v>
      </c>
      <c r="JH21" s="193" t="e">
        <f t="shared" si="241"/>
        <v>#N/A</v>
      </c>
      <c r="JI21" s="193" t="e">
        <f t="shared" si="241"/>
        <v>#N/A</v>
      </c>
      <c r="JJ21" s="193" t="e">
        <f t="shared" si="241"/>
        <v>#N/A</v>
      </c>
      <c r="JK21" s="193" t="e">
        <f t="shared" si="241"/>
        <v>#N/A</v>
      </c>
      <c r="JL21" s="193" t="e">
        <f t="shared" si="241"/>
        <v>#N/A</v>
      </c>
      <c r="JM21" s="193" t="e">
        <f t="shared" si="241"/>
        <v>#N/A</v>
      </c>
      <c r="JN21" s="193" t="e">
        <f t="shared" si="241"/>
        <v>#N/A</v>
      </c>
      <c r="JO21" s="193" t="e">
        <f t="shared" si="241"/>
        <v>#N/A</v>
      </c>
      <c r="JP21" s="193" t="e">
        <f t="shared" si="241"/>
        <v>#N/A</v>
      </c>
      <c r="JQ21" s="193" t="e">
        <f t="shared" si="241"/>
        <v>#N/A</v>
      </c>
      <c r="JR21" s="193" t="e">
        <f t="shared" si="241"/>
        <v>#N/A</v>
      </c>
      <c r="JS21" s="193" t="e">
        <f t="shared" si="241"/>
        <v>#N/A</v>
      </c>
      <c r="JT21" s="193" t="e">
        <f t="shared" si="241"/>
        <v>#N/A</v>
      </c>
      <c r="JU21" s="193" t="e">
        <f t="shared" si="241"/>
        <v>#N/A</v>
      </c>
      <c r="JV21" s="193" t="e">
        <f t="shared" si="241"/>
        <v>#N/A</v>
      </c>
      <c r="JW21" s="193" t="e">
        <f t="shared" si="241"/>
        <v>#N/A</v>
      </c>
      <c r="JX21" s="193" t="e">
        <f t="shared" si="241"/>
        <v>#N/A</v>
      </c>
      <c r="JY21" s="193" t="e">
        <f t="shared" si="241"/>
        <v>#N/A</v>
      </c>
      <c r="JZ21" s="193" t="e">
        <f t="shared" si="241"/>
        <v>#N/A</v>
      </c>
      <c r="KA21" s="193" t="e">
        <f t="shared" si="241"/>
        <v>#N/A</v>
      </c>
      <c r="KB21" s="193" t="e">
        <f t="shared" si="241"/>
        <v>#N/A</v>
      </c>
      <c r="KC21" s="193" t="e">
        <f t="shared" si="241"/>
        <v>#N/A</v>
      </c>
      <c r="KD21" s="193" t="e">
        <f t="shared" si="241"/>
        <v>#N/A</v>
      </c>
      <c r="KE21" s="193" t="e">
        <f t="shared" si="241"/>
        <v>#N/A</v>
      </c>
      <c r="KF21" s="193" t="e">
        <f t="shared" ref="KF21:KT36" si="259">IF(ISNONTEXT($X21),IF($N21="R",_xlfn.BETA.DIST(CM21,$T21,$U21,FALSE,$G21,$I21),_xlfn.BETA.DIST(CM21,$U21,$T21,FALSE,$G21,$I21)),NA())</f>
        <v>#N/A</v>
      </c>
      <c r="KG21" s="193" t="e">
        <f t="shared" si="259"/>
        <v>#N/A</v>
      </c>
      <c r="KH21" s="193" t="e">
        <f t="shared" si="259"/>
        <v>#N/A</v>
      </c>
      <c r="KI21" s="193" t="e">
        <f t="shared" si="259"/>
        <v>#N/A</v>
      </c>
      <c r="KJ21" s="193" t="e">
        <f t="shared" si="259"/>
        <v>#N/A</v>
      </c>
      <c r="KK21" s="193" t="e">
        <f t="shared" si="259"/>
        <v>#N/A</v>
      </c>
      <c r="KL21" s="193" t="e">
        <f t="shared" si="259"/>
        <v>#N/A</v>
      </c>
      <c r="KM21" s="193" t="e">
        <f t="shared" si="259"/>
        <v>#N/A</v>
      </c>
      <c r="KN21" s="193" t="e">
        <f t="shared" si="259"/>
        <v>#N/A</v>
      </c>
      <c r="KO21" s="193" t="e">
        <f t="shared" si="259"/>
        <v>#N/A</v>
      </c>
      <c r="KP21" s="193" t="e">
        <f t="shared" si="259"/>
        <v>#N/A</v>
      </c>
      <c r="KQ21" s="193" t="e">
        <f t="shared" si="259"/>
        <v>#N/A</v>
      </c>
      <c r="KR21" s="193" t="e">
        <f t="shared" si="259"/>
        <v>#N/A</v>
      </c>
      <c r="KS21" s="193" t="e">
        <f t="shared" si="259"/>
        <v>#N/A</v>
      </c>
      <c r="KT21" s="193" t="e">
        <f t="shared" si="259"/>
        <v>#N/A</v>
      </c>
      <c r="KU21" s="193" t="e">
        <f t="shared" si="31"/>
        <v>#N/A</v>
      </c>
      <c r="KV21" s="193" t="e">
        <f t="shared" si="236"/>
        <v>#N/A</v>
      </c>
      <c r="KW21" s="193" t="e">
        <f t="shared" si="236"/>
        <v>#N/A</v>
      </c>
      <c r="KX21" s="193" t="e">
        <f t="shared" si="236"/>
        <v>#N/A</v>
      </c>
      <c r="KY21" s="193" t="e">
        <f t="shared" si="246"/>
        <v>#N/A</v>
      </c>
      <c r="KZ21" s="193" t="e">
        <f t="shared" si="246"/>
        <v>#N/A</v>
      </c>
      <c r="LA21" s="193" t="e">
        <f t="shared" si="246"/>
        <v>#N/A</v>
      </c>
      <c r="LB21" s="193" t="e">
        <f t="shared" si="246"/>
        <v>#N/A</v>
      </c>
      <c r="LC21" s="193" t="e">
        <f t="shared" si="246"/>
        <v>#N/A</v>
      </c>
      <c r="LD21" s="193" t="e">
        <f t="shared" si="246"/>
        <v>#N/A</v>
      </c>
      <c r="LE21" s="193" t="e">
        <f t="shared" si="246"/>
        <v>#N/A</v>
      </c>
      <c r="LF21" s="193" t="e">
        <f t="shared" si="246"/>
        <v>#N/A</v>
      </c>
      <c r="LG21" s="193" t="e">
        <f t="shared" si="246"/>
        <v>#N/A</v>
      </c>
      <c r="LH21" s="193" t="e">
        <f t="shared" si="246"/>
        <v>#N/A</v>
      </c>
      <c r="LI21" s="193" t="e">
        <f t="shared" si="246"/>
        <v>#N/A</v>
      </c>
      <c r="LJ21" s="193" t="e">
        <f t="shared" si="246"/>
        <v>#N/A</v>
      </c>
      <c r="LK21" s="193" t="e">
        <f t="shared" si="246"/>
        <v>#N/A</v>
      </c>
      <c r="LL21" s="193" t="e">
        <f t="shared" si="246"/>
        <v>#N/A</v>
      </c>
      <c r="LM21" s="193" t="e">
        <f t="shared" si="246"/>
        <v>#N/A</v>
      </c>
      <c r="LN21" s="193" t="e">
        <f t="shared" si="242"/>
        <v>#N/A</v>
      </c>
      <c r="LO21" s="193" t="e">
        <f t="shared" si="242"/>
        <v>#N/A</v>
      </c>
      <c r="LP21" s="193" t="e">
        <f t="shared" si="242"/>
        <v>#N/A</v>
      </c>
      <c r="LQ21" s="193" t="e">
        <f t="shared" si="242"/>
        <v>#N/A</v>
      </c>
      <c r="LR21" s="193" t="e">
        <f t="shared" si="242"/>
        <v>#N/A</v>
      </c>
      <c r="LS21" s="193" t="e">
        <f t="shared" si="242"/>
        <v>#N/A</v>
      </c>
      <c r="LT21" s="193" t="e">
        <f t="shared" si="242"/>
        <v>#N/A</v>
      </c>
      <c r="LU21" s="193" t="e">
        <f t="shared" si="242"/>
        <v>#N/A</v>
      </c>
      <c r="LV21" s="193" t="e">
        <f t="shared" si="242"/>
        <v>#N/A</v>
      </c>
      <c r="LW21" s="193" t="e">
        <f t="shared" si="242"/>
        <v>#N/A</v>
      </c>
      <c r="LX21" s="193" t="e">
        <f t="shared" si="242"/>
        <v>#N/A</v>
      </c>
      <c r="LY21" s="193" t="e">
        <f t="shared" si="242"/>
        <v>#N/A</v>
      </c>
      <c r="LZ21" s="193" t="e">
        <f t="shared" si="242"/>
        <v>#N/A</v>
      </c>
      <c r="MA21" s="193" t="e">
        <f t="shared" si="242"/>
        <v>#N/A</v>
      </c>
      <c r="MB21" s="193" t="e">
        <f t="shared" si="242"/>
        <v>#N/A</v>
      </c>
      <c r="MC21" s="193" t="e">
        <f t="shared" si="242"/>
        <v>#N/A</v>
      </c>
      <c r="MD21" s="193" t="e">
        <f t="shared" si="242"/>
        <v>#N/A</v>
      </c>
      <c r="ME21" s="193" t="e">
        <f t="shared" si="242"/>
        <v>#N/A</v>
      </c>
      <c r="MF21" s="193" t="e">
        <f t="shared" si="242"/>
        <v>#N/A</v>
      </c>
      <c r="MG21" s="193" t="e">
        <f t="shared" si="242"/>
        <v>#N/A</v>
      </c>
      <c r="MH21" s="193" t="e">
        <f t="shared" si="242"/>
        <v>#N/A</v>
      </c>
      <c r="MI21" s="193" t="e">
        <f t="shared" si="242"/>
        <v>#N/A</v>
      </c>
      <c r="MJ21" s="193" t="e">
        <f t="shared" si="242"/>
        <v>#N/A</v>
      </c>
      <c r="MK21" s="193" t="e">
        <f t="shared" si="242"/>
        <v>#N/A</v>
      </c>
      <c r="ML21" s="193" t="e">
        <f t="shared" si="242"/>
        <v>#N/A</v>
      </c>
      <c r="MM21" s="193" t="e">
        <f t="shared" si="242"/>
        <v>#N/A</v>
      </c>
      <c r="MN21" s="193" t="e">
        <f t="shared" si="242"/>
        <v>#N/A</v>
      </c>
      <c r="MO21" s="193" t="e">
        <f t="shared" si="242"/>
        <v>#N/A</v>
      </c>
      <c r="MP21" s="193" t="e">
        <f t="shared" si="242"/>
        <v>#N/A</v>
      </c>
      <c r="MQ21" s="193" t="e">
        <f t="shared" si="242"/>
        <v>#N/A</v>
      </c>
      <c r="MR21" s="193" t="e">
        <f t="shared" ref="MR21:NF36" si="260">IF(ISNONTEXT($X21),IF($N21="R",_xlfn.BETA.DIST(EY21,$T21,$U21,FALSE,$G21,$I21),_xlfn.BETA.DIST(EY21,$U21,$T21,FALSE,$G21,$I21)),NA())</f>
        <v>#N/A</v>
      </c>
      <c r="MS21" s="193" t="e">
        <f t="shared" si="260"/>
        <v>#N/A</v>
      </c>
      <c r="MT21" s="193" t="e">
        <f t="shared" si="260"/>
        <v>#N/A</v>
      </c>
      <c r="MU21" s="193" t="e">
        <f t="shared" si="260"/>
        <v>#N/A</v>
      </c>
      <c r="MV21" s="193" t="e">
        <f t="shared" si="260"/>
        <v>#N/A</v>
      </c>
      <c r="MW21" s="193" t="e">
        <f t="shared" si="260"/>
        <v>#N/A</v>
      </c>
      <c r="MX21" s="193" t="e">
        <f t="shared" si="260"/>
        <v>#N/A</v>
      </c>
      <c r="MY21" s="193" t="e">
        <f t="shared" si="260"/>
        <v>#N/A</v>
      </c>
      <c r="MZ21" s="193" t="e">
        <f t="shared" si="260"/>
        <v>#N/A</v>
      </c>
      <c r="NA21" s="193" t="e">
        <f t="shared" si="260"/>
        <v>#N/A</v>
      </c>
      <c r="NB21" s="193" t="e">
        <f t="shared" si="260"/>
        <v>#N/A</v>
      </c>
      <c r="NC21" s="193" t="e">
        <f t="shared" si="260"/>
        <v>#N/A</v>
      </c>
      <c r="ND21" s="193" t="e">
        <f t="shared" si="260"/>
        <v>#N/A</v>
      </c>
      <c r="NE21" s="193" t="e">
        <f t="shared" si="260"/>
        <v>#N/A</v>
      </c>
      <c r="NF21" s="193" t="e">
        <f t="shared" si="260"/>
        <v>#N/A</v>
      </c>
      <c r="NG21" s="193" t="e">
        <f t="shared" si="32"/>
        <v>#N/A</v>
      </c>
      <c r="NH21" s="193" t="e">
        <f t="shared" si="237"/>
        <v>#N/A</v>
      </c>
      <c r="NI21" s="193" t="e">
        <f t="shared" si="237"/>
        <v>#N/A</v>
      </c>
      <c r="NJ21" s="193" t="e">
        <f t="shared" si="237"/>
        <v>#N/A</v>
      </c>
      <c r="NK21" s="193" t="e">
        <f t="shared" si="247"/>
        <v>#N/A</v>
      </c>
      <c r="NL21" s="193" t="e">
        <f t="shared" si="247"/>
        <v>#N/A</v>
      </c>
      <c r="NM21" s="193" t="e">
        <f t="shared" si="247"/>
        <v>#N/A</v>
      </c>
      <c r="NN21" s="193" t="e">
        <f t="shared" si="247"/>
        <v>#N/A</v>
      </c>
      <c r="NO21" s="193" t="e">
        <f t="shared" si="247"/>
        <v>#N/A</v>
      </c>
      <c r="NP21" s="193" t="e">
        <f t="shared" si="247"/>
        <v>#N/A</v>
      </c>
      <c r="NQ21" s="193" t="e">
        <f t="shared" si="247"/>
        <v>#N/A</v>
      </c>
      <c r="NR21" s="193" t="e">
        <f t="shared" si="247"/>
        <v>#N/A</v>
      </c>
      <c r="NS21" s="193" t="e">
        <f t="shared" si="247"/>
        <v>#N/A</v>
      </c>
      <c r="NT21" s="193" t="e">
        <f t="shared" si="247"/>
        <v>#N/A</v>
      </c>
      <c r="NU21" s="193" t="e">
        <f t="shared" si="247"/>
        <v>#N/A</v>
      </c>
      <c r="NV21" s="193" t="e">
        <f t="shared" si="247"/>
        <v>#N/A</v>
      </c>
      <c r="NW21" s="193" t="e">
        <f t="shared" si="247"/>
        <v>#N/A</v>
      </c>
      <c r="NX21" s="193" t="e">
        <f t="shared" si="247"/>
        <v>#N/A</v>
      </c>
      <c r="NY21" s="193" t="e">
        <f t="shared" si="247"/>
        <v>#N/A</v>
      </c>
      <c r="NZ21" s="193" t="e">
        <f t="shared" si="243"/>
        <v>#N/A</v>
      </c>
      <c r="OA21" s="193" t="e">
        <f t="shared" si="243"/>
        <v>#N/A</v>
      </c>
      <c r="OB21" s="193" t="e">
        <f t="shared" si="243"/>
        <v>#N/A</v>
      </c>
      <c r="OC21" s="193" t="e">
        <f t="shared" si="243"/>
        <v>#N/A</v>
      </c>
      <c r="OD21" s="193" t="e">
        <f t="shared" si="243"/>
        <v>#N/A</v>
      </c>
      <c r="OE21" s="193" t="e">
        <f t="shared" si="243"/>
        <v>#N/A</v>
      </c>
      <c r="OF21" s="193" t="e">
        <f t="shared" si="243"/>
        <v>#N/A</v>
      </c>
      <c r="OG21" s="193" t="e">
        <f t="shared" si="243"/>
        <v>#N/A</v>
      </c>
      <c r="OH21" s="193" t="e">
        <f t="shared" si="243"/>
        <v>#N/A</v>
      </c>
      <c r="OI21" s="193" t="e">
        <f t="shared" si="243"/>
        <v>#N/A</v>
      </c>
      <c r="OJ21" s="193" t="e">
        <f t="shared" si="243"/>
        <v>#N/A</v>
      </c>
      <c r="OK21" s="193" t="e">
        <f t="shared" si="243"/>
        <v>#N/A</v>
      </c>
      <c r="OL21" s="193" t="e">
        <f t="shared" si="243"/>
        <v>#N/A</v>
      </c>
      <c r="OM21" s="193" t="e">
        <f t="shared" si="243"/>
        <v>#N/A</v>
      </c>
      <c r="ON21" s="193" t="e">
        <f t="shared" si="243"/>
        <v>#N/A</v>
      </c>
      <c r="OO21" s="193" t="e">
        <f t="shared" si="243"/>
        <v>#N/A</v>
      </c>
      <c r="OP21" s="193" t="e">
        <f t="shared" si="243"/>
        <v>#N/A</v>
      </c>
      <c r="OQ21" s="193" t="e">
        <f t="shared" si="243"/>
        <v>#N/A</v>
      </c>
      <c r="OR21" s="193" t="e">
        <f t="shared" si="243"/>
        <v>#N/A</v>
      </c>
      <c r="OS21" s="193" t="e">
        <f t="shared" si="243"/>
        <v>#N/A</v>
      </c>
      <c r="OT21" s="193" t="e">
        <f t="shared" si="243"/>
        <v>#N/A</v>
      </c>
      <c r="OU21" s="193" t="e">
        <f t="shared" si="243"/>
        <v>#N/A</v>
      </c>
      <c r="OV21" s="193" t="e">
        <f t="shared" si="243"/>
        <v>#N/A</v>
      </c>
      <c r="OW21" s="193" t="e">
        <f t="shared" si="243"/>
        <v>#N/A</v>
      </c>
      <c r="OX21" s="193" t="e">
        <f t="shared" si="243"/>
        <v>#N/A</v>
      </c>
      <c r="OY21" s="193" t="e">
        <f t="shared" si="243"/>
        <v>#N/A</v>
      </c>
      <c r="OZ21" s="193" t="e">
        <f t="shared" si="243"/>
        <v>#N/A</v>
      </c>
      <c r="PA21" s="193" t="e">
        <f t="shared" si="243"/>
        <v>#N/A</v>
      </c>
      <c r="PB21" s="193" t="e">
        <f t="shared" si="243"/>
        <v>#N/A</v>
      </c>
      <c r="PC21" s="193" t="e">
        <f t="shared" si="243"/>
        <v>#N/A</v>
      </c>
      <c r="PD21" s="193" t="e">
        <f t="shared" ref="PD21:PR36" si="261">IF(ISNONTEXT($X21),IF($N21="R",_xlfn.BETA.DIST(HK21,$T21,$U21,FALSE,$G21,$I21),_xlfn.BETA.DIST(HK21,$U21,$T21,FALSE,$G21,$I21)),NA())</f>
        <v>#N/A</v>
      </c>
      <c r="PE21" s="193" t="e">
        <f t="shared" si="261"/>
        <v>#N/A</v>
      </c>
      <c r="PF21" s="193" t="e">
        <f t="shared" si="261"/>
        <v>#N/A</v>
      </c>
      <c r="PG21" s="193" t="e">
        <f t="shared" si="261"/>
        <v>#N/A</v>
      </c>
      <c r="PH21" s="193" t="e">
        <f t="shared" si="261"/>
        <v>#N/A</v>
      </c>
      <c r="PI21" s="193" t="e">
        <f t="shared" si="261"/>
        <v>#N/A</v>
      </c>
      <c r="PJ21" s="193" t="e">
        <f t="shared" si="261"/>
        <v>#N/A</v>
      </c>
      <c r="PK21" s="193" t="e">
        <f t="shared" si="261"/>
        <v>#N/A</v>
      </c>
      <c r="PL21" s="193" t="e">
        <f t="shared" si="261"/>
        <v>#N/A</v>
      </c>
      <c r="PM21" s="193" t="e">
        <f t="shared" si="261"/>
        <v>#N/A</v>
      </c>
      <c r="PN21" s="193" t="e">
        <f t="shared" si="261"/>
        <v>#N/A</v>
      </c>
      <c r="PO21" s="193" t="e">
        <f t="shared" si="261"/>
        <v>#N/A</v>
      </c>
      <c r="PP21" s="193" t="e">
        <f t="shared" si="261"/>
        <v>#N/A</v>
      </c>
      <c r="PQ21" s="193" t="e">
        <f t="shared" si="261"/>
        <v>#N/A</v>
      </c>
      <c r="PR21" s="193" t="e">
        <f t="shared" si="261"/>
        <v>#N/A</v>
      </c>
      <c r="PS21" s="193" t="e">
        <f t="shared" si="33"/>
        <v>#N/A</v>
      </c>
      <c r="PT21" s="193" t="e">
        <f t="shared" si="257"/>
        <v>#N/A</v>
      </c>
      <c r="PU21" s="193" t="e">
        <f t="shared" si="257"/>
        <v>#N/A</v>
      </c>
      <c r="PV21" s="193" t="e">
        <f t="shared" si="257"/>
        <v>#N/A</v>
      </c>
      <c r="PW21" s="193" t="e">
        <f t="shared" si="257"/>
        <v>#N/A</v>
      </c>
      <c r="PX21" s="193" t="e">
        <f t="shared" si="257"/>
        <v>#N/A</v>
      </c>
      <c r="PY21" s="193" t="e">
        <f t="shared" si="257"/>
        <v>#N/A</v>
      </c>
      <c r="PZ21" s="193" t="e">
        <f t="shared" si="257"/>
        <v>#N/A</v>
      </c>
      <c r="QA21" s="193" t="e">
        <f t="shared" si="257"/>
        <v>#N/A</v>
      </c>
    </row>
    <row r="22" spans="1:443" hidden="1" x14ac:dyDescent="0.45">
      <c r="A22" s="276"/>
      <c r="B22" s="277" t="str">
        <f>IF(OR($T22="",$U22=""),"",ROUND(_xlfn.BETA.INV(ABS(VLOOKUP($Z$1,VLookups!$A$30:$B$31,2,FALSE)-B$2),IF($N22="L",$U22,$T22),IF($N22="L",$T22,$U22),$G22,$I22),0))</f>
        <v/>
      </c>
      <c r="C22" s="287" t="str">
        <f t="shared" si="24"/>
        <v/>
      </c>
      <c r="D22" s="288" t="str">
        <f t="shared" si="25"/>
        <v/>
      </c>
      <c r="E22" s="134"/>
      <c r="F22" s="279"/>
      <c r="G22" s="280" t="str">
        <f t="shared" si="16"/>
        <v/>
      </c>
      <c r="H22" s="281"/>
      <c r="I22" s="280" t="str">
        <f t="shared" si="17"/>
        <v/>
      </c>
      <c r="J22" s="279"/>
      <c r="K22" s="135"/>
      <c r="L22" s="110" t="str">
        <f t="shared" si="18"/>
        <v/>
      </c>
      <c r="M22" s="21" t="str">
        <f t="shared" si="19"/>
        <v/>
      </c>
      <c r="N22" s="22" t="str">
        <f t="shared" si="20"/>
        <v/>
      </c>
      <c r="O22" s="23" t="str">
        <f>IF(M22="","",IF(OR($M22&lt;Skew!$B$3,$M22=Skew!$B$3),IF($M22&gt;Skew!$C$3,Skew!$A$3,IF($M22&gt;Skew!$C$4,Skew!$A$4,IF($M22&gt;Skew!$C$5,Skew!$A$5,IF($M22&gt;Skew!$C$6,Skew!$A$6,IF($M22&gt;Skew!$C$7,Skew!$A$7,IF($M22&gt;Skew!$C$8,Skew!$A$8,IF($M22&gt;Skew!$C$9,Skew!$A$9,IF($M22&gt;Skew!$C$10,Skew!$A$10,IF($M22&gt;Skew!$C$11,Skew!$A$11,IF($M22&gt;Skew!$C$12,Skew!$A$12,IF($M22&gt;Skew!$C$13,Skew!$A$13,IF($M22&gt;Skew!$C$14,Skew!$A$14,IF($M22&gt;Skew!$C$15,Skew!$A$15,IF($M22&gt;Skew!$C$16,Skew!$A$16,Skew!$A$17)
)))))))))))))))</f>
        <v/>
      </c>
      <c r="P22" s="22" t="str">
        <f>IF(M22="","",MATCH(O22,Skew!$A$3:$A$17,0))</f>
        <v/>
      </c>
      <c r="Q22" s="22" t="str">
        <f t="shared" si="0"/>
        <v/>
      </c>
      <c r="R22" s="24"/>
      <c r="S22" s="22" t="str">
        <f>IF(OR(M22="",R22=""),"",MATCH(R22,Confidence!$A$3:$A$12,0))</f>
        <v/>
      </c>
      <c r="T22" s="25" t="str">
        <f t="shared" si="1"/>
        <v/>
      </c>
      <c r="U22" s="25" t="str">
        <f t="shared" si="2"/>
        <v/>
      </c>
      <c r="V22" s="22"/>
      <c r="W22" s="102" t="str">
        <f t="shared" si="3"/>
        <v/>
      </c>
      <c r="X22" s="102" t="str">
        <f t="shared" si="4"/>
        <v/>
      </c>
      <c r="Y22" s="37" t="str">
        <f t="shared" si="5"/>
        <v/>
      </c>
      <c r="Z22" s="115"/>
      <c r="AA22" s="204" t="str">
        <f>IF(AND(G22&gt;0,H22&gt;0,I22&gt;0,T22&gt;0,U22&gt;0,Z22&gt;0,NOT(R22="")),ABS(VLOOKUP($Z$1,VLookups!$A$30:$B$31,2,FALSE)-_xlfn.BETA.DIST(Z22,IF(N22="L",U22,T22),IF(N22="L",T22,U22),TRUE,G22,I22)),"")</f>
        <v/>
      </c>
      <c r="AB22" s="112" t="str">
        <f>IF(OR($T22="",$U22=""),"",_xlfn.BETA.INV(ABS(VLOOKUP($Z$1,VLookups!$A$30:$B$31,2,FALSE)-AB$3),IF($N22="L",$U22,$T22),IF($N22="L",$T22,$U22),$G22,$I22))</f>
        <v/>
      </c>
      <c r="AC22" s="113" t="str">
        <f>IF(OR($T22="",$U22=""),"",_xlfn.BETA.INV(ABS(VLOOKUP($Z$1,VLookups!$A$30:$B$31,2,FALSE)-AC$3),IF($N22="L",$U22,$T22),IF($N22="L",$T22,$U22),$G22,$I22))</f>
        <v/>
      </c>
      <c r="AD22" s="112" t="str">
        <f>IF(OR($T22="",$U22=""),"",_xlfn.BETA.INV(ABS(VLOOKUP($Z$1,VLookups!$A$30:$B$31,2,FALSE)-AD$3),IF($N22="L",$U22,$T22),IF($N22="L",$T22,$U22),$G22,$I22))</f>
        <v/>
      </c>
      <c r="AE22" s="113" t="str">
        <f>IF(OR($T22="",$U22=""),"",_xlfn.BETA.INV(ABS(VLOOKUP($Z$1,VLookups!$A$30:$B$31,2,FALSE)-AE$3),IF($N22="L",$U22,$T22),IF($N22="L",$T22,$U22),$G22,$I22))</f>
        <v/>
      </c>
      <c r="AF22" s="112" t="str">
        <f>IF(OR($T22="",$U22=""),"",_xlfn.BETA.INV(ABS(VLOOKUP($Z$1,VLookups!$A$30:$B$31,2,FALSE)-AF$3),IF($N22="L",$U22,$T22),IF($N22="L",$T22,$U22),$G22,$I22))</f>
        <v/>
      </c>
      <c r="AG22" s="113" t="str">
        <f>IF(OR($T22="",$U22=""),"",_xlfn.BETA.INV(ABS(VLOOKUP($Z$1,VLookups!$A$30:$B$31,2,FALSE)-AG$3),IF($N22="L",$U22,$T22),IF($N22="L",$T22,$U22),$G22,$I22))</f>
        <v/>
      </c>
      <c r="AH22" s="112" t="str">
        <f>IF(OR($T22="",$U22=""),"",_xlfn.BETA.INV(ABS(VLOOKUP($Z$1,VLookups!$A$30:$B$31,2,FALSE)-AH$3),IF($N22="L",$U22,$T22),IF($N22="L",$T22,$U22),$G22,$I22))</f>
        <v/>
      </c>
      <c r="AI22" s="113" t="str">
        <f>IF(OR($T22="",$U22=""),"",_xlfn.BETA.INV(ABS(VLOOKUP($Z$1,VLookups!$A$30:$B$31,2,FALSE)-AI$3),IF($N22="L",$U22,$T22),IF($N22="L",$T22,$U22),$G22,$I22))</f>
        <v/>
      </c>
      <c r="AJ22" s="112" t="str">
        <f>IF(OR($T22="",$U22=""),"",_xlfn.BETA.INV(ABS(VLOOKUP($Z$1,VLookups!$A$30:$B$31,2,FALSE)-AJ$3),IF($N22="L",$U22,$T22),IF($N22="L",$T22,$U22),$G22,$I22))</f>
        <v/>
      </c>
      <c r="AK22" s="113" t="str">
        <f>IF(OR($T22="",$U22=""),"",_xlfn.BETA.INV(ABS(VLOOKUP($Z$1,VLookups!$A$30:$B$31,2,FALSE)-AK$3),IF($N22="L",$U22,$T22),IF($N22="L",$T22,$U22),$G22,$I22))</f>
        <v/>
      </c>
      <c r="AL22" s="112" t="str">
        <f>IF(OR($T22="",$U22=""),"",_xlfn.BETA.INV(ABS(VLOOKUP($Z$1,VLookups!$A$30:$B$31,2,FALSE)-AL$3),IF($N22="L",$U22,$T22),IF($N22="L",$T22,$U22),$G22,$I22))</f>
        <v/>
      </c>
      <c r="AM22" s="113" t="str">
        <f>IF(OR($T22="",$U22=""),"",_xlfn.BETA.INV(ABS(VLOOKUP($Z$1,VLookups!$A$30:$B$31,2,FALSE)-AM$3),IF($N22="L",$U22,$T22),IF($N22="L",$T22,$U22),$G22,$I22))</f>
        <v/>
      </c>
      <c r="AN22" s="15"/>
      <c r="AO22" s="194" t="str">
        <f t="shared" si="21"/>
        <v/>
      </c>
      <c r="AP22" s="192" t="str">
        <f t="shared" si="22"/>
        <v/>
      </c>
      <c r="AQ22" s="177" t="str">
        <f t="shared" ref="AQ22" si="262">IF(ISNONTEXT($AO22),AP22+$AO22,"")</f>
        <v/>
      </c>
      <c r="AR22" s="177" t="str">
        <f t="shared" si="35"/>
        <v/>
      </c>
      <c r="AS22" s="177" t="str">
        <f t="shared" si="36"/>
        <v/>
      </c>
      <c r="AT22" s="177" t="str">
        <f t="shared" si="37"/>
        <v/>
      </c>
      <c r="AU22" s="177" t="str">
        <f t="shared" si="38"/>
        <v/>
      </c>
      <c r="AV22" s="177" t="str">
        <f t="shared" si="39"/>
        <v/>
      </c>
      <c r="AW22" s="177" t="str">
        <f t="shared" si="40"/>
        <v/>
      </c>
      <c r="AX22" s="177" t="str">
        <f t="shared" si="41"/>
        <v/>
      </c>
      <c r="AY22" s="177" t="str">
        <f t="shared" si="42"/>
        <v/>
      </c>
      <c r="AZ22" s="177" t="str">
        <f t="shared" si="43"/>
        <v/>
      </c>
      <c r="BA22" s="177" t="str">
        <f t="shared" si="44"/>
        <v/>
      </c>
      <c r="BB22" s="177" t="str">
        <f t="shared" si="45"/>
        <v/>
      </c>
      <c r="BC22" s="177" t="str">
        <f t="shared" si="46"/>
        <v/>
      </c>
      <c r="BD22" s="177" t="str">
        <f t="shared" si="47"/>
        <v/>
      </c>
      <c r="BE22" s="177" t="str">
        <f t="shared" si="48"/>
        <v/>
      </c>
      <c r="BF22" s="177" t="str">
        <f t="shared" si="49"/>
        <v/>
      </c>
      <c r="BG22" s="177" t="str">
        <f t="shared" si="50"/>
        <v/>
      </c>
      <c r="BH22" s="177" t="str">
        <f t="shared" si="51"/>
        <v/>
      </c>
      <c r="BI22" s="177" t="str">
        <f t="shared" si="52"/>
        <v/>
      </c>
      <c r="BJ22" s="177" t="str">
        <f t="shared" si="53"/>
        <v/>
      </c>
      <c r="BK22" s="177" t="str">
        <f t="shared" si="54"/>
        <v/>
      </c>
      <c r="BL22" s="177" t="str">
        <f t="shared" si="55"/>
        <v/>
      </c>
      <c r="BM22" s="177" t="str">
        <f t="shared" si="56"/>
        <v/>
      </c>
      <c r="BN22" s="177" t="str">
        <f t="shared" si="57"/>
        <v/>
      </c>
      <c r="BO22" s="177" t="str">
        <f t="shared" si="58"/>
        <v/>
      </c>
      <c r="BP22" s="177" t="str">
        <f t="shared" si="59"/>
        <v/>
      </c>
      <c r="BQ22" s="177" t="str">
        <f t="shared" si="60"/>
        <v/>
      </c>
      <c r="BR22" s="177" t="str">
        <f t="shared" si="61"/>
        <v/>
      </c>
      <c r="BS22" s="177" t="str">
        <f t="shared" si="62"/>
        <v/>
      </c>
      <c r="BT22" s="177" t="str">
        <f t="shared" si="63"/>
        <v/>
      </c>
      <c r="BU22" s="177" t="str">
        <f t="shared" si="64"/>
        <v/>
      </c>
      <c r="BV22" s="177" t="str">
        <f t="shared" si="65"/>
        <v/>
      </c>
      <c r="BW22" s="177" t="str">
        <f t="shared" si="66"/>
        <v/>
      </c>
      <c r="BX22" s="177" t="str">
        <f t="shared" si="67"/>
        <v/>
      </c>
      <c r="BY22" s="177" t="str">
        <f t="shared" si="68"/>
        <v/>
      </c>
      <c r="BZ22" s="177" t="str">
        <f t="shared" si="69"/>
        <v/>
      </c>
      <c r="CA22" s="177" t="str">
        <f t="shared" si="70"/>
        <v/>
      </c>
      <c r="CB22" s="177" t="str">
        <f t="shared" si="71"/>
        <v/>
      </c>
      <c r="CC22" s="177" t="str">
        <f t="shared" si="72"/>
        <v/>
      </c>
      <c r="CD22" s="177" t="str">
        <f t="shared" si="73"/>
        <v/>
      </c>
      <c r="CE22" s="177" t="str">
        <f t="shared" si="74"/>
        <v/>
      </c>
      <c r="CF22" s="177" t="str">
        <f t="shared" si="75"/>
        <v/>
      </c>
      <c r="CG22" s="177" t="str">
        <f t="shared" si="76"/>
        <v/>
      </c>
      <c r="CH22" s="177" t="str">
        <f t="shared" si="77"/>
        <v/>
      </c>
      <c r="CI22" s="177" t="str">
        <f t="shared" si="78"/>
        <v/>
      </c>
      <c r="CJ22" s="177" t="str">
        <f t="shared" si="79"/>
        <v/>
      </c>
      <c r="CK22" s="177" t="str">
        <f t="shared" si="80"/>
        <v/>
      </c>
      <c r="CL22" s="177" t="str">
        <f t="shared" si="81"/>
        <v/>
      </c>
      <c r="CM22" s="177" t="str">
        <f t="shared" si="82"/>
        <v/>
      </c>
      <c r="CN22" s="177" t="str">
        <f t="shared" si="83"/>
        <v/>
      </c>
      <c r="CO22" s="177" t="str">
        <f t="shared" si="84"/>
        <v/>
      </c>
      <c r="CP22" s="177" t="str">
        <f t="shared" si="85"/>
        <v/>
      </c>
      <c r="CQ22" s="177" t="str">
        <f t="shared" si="86"/>
        <v/>
      </c>
      <c r="CR22" s="177" t="str">
        <f t="shared" si="87"/>
        <v/>
      </c>
      <c r="CS22" s="177" t="str">
        <f t="shared" si="88"/>
        <v/>
      </c>
      <c r="CT22" s="177" t="str">
        <f t="shared" si="89"/>
        <v/>
      </c>
      <c r="CU22" s="177" t="str">
        <f t="shared" si="90"/>
        <v/>
      </c>
      <c r="CV22" s="177" t="str">
        <f t="shared" si="91"/>
        <v/>
      </c>
      <c r="CW22" s="177" t="str">
        <f t="shared" si="92"/>
        <v/>
      </c>
      <c r="CX22" s="177" t="str">
        <f t="shared" si="93"/>
        <v/>
      </c>
      <c r="CY22" s="177" t="str">
        <f t="shared" si="94"/>
        <v/>
      </c>
      <c r="CZ22" s="177" t="str">
        <f t="shared" si="95"/>
        <v/>
      </c>
      <c r="DA22" s="177" t="str">
        <f t="shared" si="96"/>
        <v/>
      </c>
      <c r="DB22" s="177" t="str">
        <f t="shared" si="97"/>
        <v/>
      </c>
      <c r="DC22" s="177" t="str">
        <f t="shared" si="28"/>
        <v/>
      </c>
      <c r="DD22" s="177" t="str">
        <f t="shared" si="98"/>
        <v/>
      </c>
      <c r="DE22" s="177" t="str">
        <f t="shared" si="99"/>
        <v/>
      </c>
      <c r="DF22" s="177" t="str">
        <f t="shared" si="100"/>
        <v/>
      </c>
      <c r="DG22" s="177" t="str">
        <f t="shared" si="101"/>
        <v/>
      </c>
      <c r="DH22" s="177" t="str">
        <f t="shared" si="102"/>
        <v/>
      </c>
      <c r="DI22" s="177" t="str">
        <f t="shared" si="103"/>
        <v/>
      </c>
      <c r="DJ22" s="177" t="str">
        <f t="shared" si="104"/>
        <v/>
      </c>
      <c r="DK22" s="177" t="str">
        <f t="shared" si="105"/>
        <v/>
      </c>
      <c r="DL22" s="177" t="str">
        <f t="shared" si="106"/>
        <v/>
      </c>
      <c r="DM22" s="177" t="str">
        <f t="shared" si="107"/>
        <v/>
      </c>
      <c r="DN22" s="177" t="str">
        <f t="shared" si="108"/>
        <v/>
      </c>
      <c r="DO22" s="177" t="str">
        <f t="shared" si="109"/>
        <v/>
      </c>
      <c r="DP22" s="177" t="str">
        <f t="shared" si="110"/>
        <v/>
      </c>
      <c r="DQ22" s="177" t="str">
        <f t="shared" si="111"/>
        <v/>
      </c>
      <c r="DR22" s="177" t="str">
        <f t="shared" si="112"/>
        <v/>
      </c>
      <c r="DS22" s="177" t="str">
        <f t="shared" si="113"/>
        <v/>
      </c>
      <c r="DT22" s="177" t="str">
        <f t="shared" si="114"/>
        <v/>
      </c>
      <c r="DU22" s="177" t="str">
        <f t="shared" si="115"/>
        <v/>
      </c>
      <c r="DV22" s="177" t="str">
        <f t="shared" si="116"/>
        <v/>
      </c>
      <c r="DW22" s="177" t="str">
        <f t="shared" si="117"/>
        <v/>
      </c>
      <c r="DX22" s="177" t="str">
        <f t="shared" si="118"/>
        <v/>
      </c>
      <c r="DY22" s="177" t="str">
        <f t="shared" si="119"/>
        <v/>
      </c>
      <c r="DZ22" s="177" t="str">
        <f t="shared" si="120"/>
        <v/>
      </c>
      <c r="EA22" s="177" t="str">
        <f t="shared" si="121"/>
        <v/>
      </c>
      <c r="EB22" s="177" t="str">
        <f t="shared" si="122"/>
        <v/>
      </c>
      <c r="EC22" s="177" t="str">
        <f t="shared" si="123"/>
        <v/>
      </c>
      <c r="ED22" s="177" t="str">
        <f t="shared" si="124"/>
        <v/>
      </c>
      <c r="EE22" s="177" t="str">
        <f t="shared" si="125"/>
        <v/>
      </c>
      <c r="EF22" s="177" t="str">
        <f t="shared" si="126"/>
        <v/>
      </c>
      <c r="EG22" s="177" t="str">
        <f t="shared" si="127"/>
        <v/>
      </c>
      <c r="EH22" s="177" t="str">
        <f t="shared" si="128"/>
        <v/>
      </c>
      <c r="EI22" s="177" t="str">
        <f t="shared" si="129"/>
        <v/>
      </c>
      <c r="EJ22" s="177" t="str">
        <f t="shared" si="130"/>
        <v/>
      </c>
      <c r="EK22" s="177" t="str">
        <f t="shared" si="131"/>
        <v/>
      </c>
      <c r="EL22" s="177" t="str">
        <f t="shared" si="132"/>
        <v/>
      </c>
      <c r="EM22" s="177" t="str">
        <f t="shared" si="133"/>
        <v/>
      </c>
      <c r="EN22" s="177" t="str">
        <f t="shared" si="134"/>
        <v/>
      </c>
      <c r="EO22" s="177" t="str">
        <f t="shared" si="135"/>
        <v/>
      </c>
      <c r="EP22" s="177" t="str">
        <f t="shared" si="136"/>
        <v/>
      </c>
      <c r="EQ22" s="177" t="str">
        <f t="shared" si="137"/>
        <v/>
      </c>
      <c r="ER22" s="177" t="str">
        <f t="shared" si="138"/>
        <v/>
      </c>
      <c r="ES22" s="177" t="str">
        <f t="shared" si="139"/>
        <v/>
      </c>
      <c r="ET22" s="177" t="str">
        <f t="shared" si="140"/>
        <v/>
      </c>
      <c r="EU22" s="177" t="str">
        <f t="shared" si="141"/>
        <v/>
      </c>
      <c r="EV22" s="177" t="str">
        <f t="shared" si="142"/>
        <v/>
      </c>
      <c r="EW22" s="177" t="str">
        <f t="shared" si="143"/>
        <v/>
      </c>
      <c r="EX22" s="177" t="str">
        <f t="shared" si="144"/>
        <v/>
      </c>
      <c r="EY22" s="177" t="str">
        <f t="shared" si="145"/>
        <v/>
      </c>
      <c r="EZ22" s="177" t="str">
        <f t="shared" si="146"/>
        <v/>
      </c>
      <c r="FA22" s="177" t="str">
        <f t="shared" si="147"/>
        <v/>
      </c>
      <c r="FB22" s="177" t="str">
        <f t="shared" si="148"/>
        <v/>
      </c>
      <c r="FC22" s="177" t="str">
        <f t="shared" si="149"/>
        <v/>
      </c>
      <c r="FD22" s="177" t="str">
        <f t="shared" si="150"/>
        <v/>
      </c>
      <c r="FE22" s="177" t="str">
        <f t="shared" si="151"/>
        <v/>
      </c>
      <c r="FF22" s="177" t="str">
        <f t="shared" si="152"/>
        <v/>
      </c>
      <c r="FG22" s="177" t="str">
        <f t="shared" si="153"/>
        <v/>
      </c>
      <c r="FH22" s="177" t="str">
        <f t="shared" si="154"/>
        <v/>
      </c>
      <c r="FI22" s="177" t="str">
        <f t="shared" si="155"/>
        <v/>
      </c>
      <c r="FJ22" s="177" t="str">
        <f t="shared" si="156"/>
        <v/>
      </c>
      <c r="FK22" s="177" t="str">
        <f t="shared" si="157"/>
        <v/>
      </c>
      <c r="FL22" s="177" t="str">
        <f t="shared" si="158"/>
        <v/>
      </c>
      <c r="FM22" s="177" t="str">
        <f t="shared" si="159"/>
        <v/>
      </c>
      <c r="FN22" s="177" t="str">
        <f t="shared" si="160"/>
        <v/>
      </c>
      <c r="FO22" s="177" t="str">
        <f t="shared" si="29"/>
        <v/>
      </c>
      <c r="FP22" s="177" t="str">
        <f t="shared" si="161"/>
        <v/>
      </c>
      <c r="FQ22" s="177" t="str">
        <f t="shared" si="162"/>
        <v/>
      </c>
      <c r="FR22" s="177" t="str">
        <f t="shared" si="163"/>
        <v/>
      </c>
      <c r="FS22" s="177" t="str">
        <f t="shared" si="164"/>
        <v/>
      </c>
      <c r="FT22" s="177" t="str">
        <f t="shared" si="165"/>
        <v/>
      </c>
      <c r="FU22" s="177" t="str">
        <f t="shared" si="166"/>
        <v/>
      </c>
      <c r="FV22" s="177" t="str">
        <f t="shared" si="167"/>
        <v/>
      </c>
      <c r="FW22" s="177" t="str">
        <f t="shared" si="168"/>
        <v/>
      </c>
      <c r="FX22" s="177" t="str">
        <f t="shared" si="169"/>
        <v/>
      </c>
      <c r="FY22" s="177" t="str">
        <f t="shared" si="170"/>
        <v/>
      </c>
      <c r="FZ22" s="177" t="str">
        <f t="shared" si="171"/>
        <v/>
      </c>
      <c r="GA22" s="177" t="str">
        <f t="shared" si="172"/>
        <v/>
      </c>
      <c r="GB22" s="177" t="str">
        <f t="shared" si="173"/>
        <v/>
      </c>
      <c r="GC22" s="177" t="str">
        <f t="shared" si="174"/>
        <v/>
      </c>
      <c r="GD22" s="177" t="str">
        <f t="shared" si="175"/>
        <v/>
      </c>
      <c r="GE22" s="177" t="str">
        <f t="shared" si="176"/>
        <v/>
      </c>
      <c r="GF22" s="177" t="str">
        <f t="shared" si="177"/>
        <v/>
      </c>
      <c r="GG22" s="177" t="str">
        <f t="shared" si="178"/>
        <v/>
      </c>
      <c r="GH22" s="177" t="str">
        <f t="shared" si="179"/>
        <v/>
      </c>
      <c r="GI22" s="177" t="str">
        <f t="shared" si="180"/>
        <v/>
      </c>
      <c r="GJ22" s="177" t="str">
        <f t="shared" si="181"/>
        <v/>
      </c>
      <c r="GK22" s="177" t="str">
        <f t="shared" si="182"/>
        <v/>
      </c>
      <c r="GL22" s="177" t="str">
        <f t="shared" si="183"/>
        <v/>
      </c>
      <c r="GM22" s="177" t="str">
        <f t="shared" si="184"/>
        <v/>
      </c>
      <c r="GN22" s="177" t="str">
        <f t="shared" si="185"/>
        <v/>
      </c>
      <c r="GO22" s="177" t="str">
        <f t="shared" si="186"/>
        <v/>
      </c>
      <c r="GP22" s="177" t="str">
        <f t="shared" si="187"/>
        <v/>
      </c>
      <c r="GQ22" s="177" t="str">
        <f t="shared" si="188"/>
        <v/>
      </c>
      <c r="GR22" s="177" t="str">
        <f t="shared" si="189"/>
        <v/>
      </c>
      <c r="GS22" s="177" t="str">
        <f t="shared" si="190"/>
        <v/>
      </c>
      <c r="GT22" s="177" t="str">
        <f t="shared" si="191"/>
        <v/>
      </c>
      <c r="GU22" s="177" t="str">
        <f t="shared" si="192"/>
        <v/>
      </c>
      <c r="GV22" s="177" t="str">
        <f t="shared" si="193"/>
        <v/>
      </c>
      <c r="GW22" s="177" t="str">
        <f t="shared" si="194"/>
        <v/>
      </c>
      <c r="GX22" s="177" t="str">
        <f t="shared" si="195"/>
        <v/>
      </c>
      <c r="GY22" s="177" t="str">
        <f t="shared" si="196"/>
        <v/>
      </c>
      <c r="GZ22" s="177" t="str">
        <f t="shared" si="197"/>
        <v/>
      </c>
      <c r="HA22" s="177" t="str">
        <f t="shared" si="198"/>
        <v/>
      </c>
      <c r="HB22" s="177" t="str">
        <f t="shared" si="199"/>
        <v/>
      </c>
      <c r="HC22" s="177" t="str">
        <f t="shared" si="200"/>
        <v/>
      </c>
      <c r="HD22" s="177" t="str">
        <f t="shared" si="201"/>
        <v/>
      </c>
      <c r="HE22" s="177" t="str">
        <f t="shared" si="202"/>
        <v/>
      </c>
      <c r="HF22" s="177" t="str">
        <f t="shared" si="203"/>
        <v/>
      </c>
      <c r="HG22" s="177" t="str">
        <f t="shared" si="204"/>
        <v/>
      </c>
      <c r="HH22" s="177" t="str">
        <f t="shared" si="205"/>
        <v/>
      </c>
      <c r="HI22" s="177" t="str">
        <f t="shared" si="206"/>
        <v/>
      </c>
      <c r="HJ22" s="177" t="str">
        <f t="shared" si="207"/>
        <v/>
      </c>
      <c r="HK22" s="177" t="str">
        <f t="shared" si="208"/>
        <v/>
      </c>
      <c r="HL22" s="177" t="str">
        <f t="shared" si="209"/>
        <v/>
      </c>
      <c r="HM22" s="177" t="str">
        <f t="shared" si="210"/>
        <v/>
      </c>
      <c r="HN22" s="177" t="str">
        <f t="shared" si="211"/>
        <v/>
      </c>
      <c r="HO22" s="177" t="str">
        <f t="shared" si="212"/>
        <v/>
      </c>
      <c r="HP22" s="177" t="str">
        <f t="shared" si="213"/>
        <v/>
      </c>
      <c r="HQ22" s="177" t="str">
        <f t="shared" si="214"/>
        <v/>
      </c>
      <c r="HR22" s="177" t="str">
        <f t="shared" si="215"/>
        <v/>
      </c>
      <c r="HS22" s="177" t="str">
        <f t="shared" si="216"/>
        <v/>
      </c>
      <c r="HT22" s="177" t="str">
        <f t="shared" si="217"/>
        <v/>
      </c>
      <c r="HU22" s="177" t="str">
        <f t="shared" si="218"/>
        <v/>
      </c>
      <c r="HV22" s="177" t="str">
        <f t="shared" si="219"/>
        <v/>
      </c>
      <c r="HW22" s="177" t="str">
        <f t="shared" si="220"/>
        <v/>
      </c>
      <c r="HX22" s="177" t="str">
        <f t="shared" si="221"/>
        <v/>
      </c>
      <c r="HY22" s="177" t="str">
        <f t="shared" si="222"/>
        <v/>
      </c>
      <c r="HZ22" s="177" t="str">
        <f t="shared" si="223"/>
        <v/>
      </c>
      <c r="IA22" s="177" t="str">
        <f t="shared" si="30"/>
        <v/>
      </c>
      <c r="IB22" s="177" t="str">
        <f t="shared" si="251"/>
        <v/>
      </c>
      <c r="IC22" s="177" t="str">
        <f t="shared" si="252"/>
        <v/>
      </c>
      <c r="ID22" s="177" t="str">
        <f t="shared" si="253"/>
        <v/>
      </c>
      <c r="IE22" s="177" t="str">
        <f t="shared" si="254"/>
        <v/>
      </c>
      <c r="IF22" s="177" t="str">
        <f t="shared" si="255"/>
        <v/>
      </c>
      <c r="IG22" s="177" t="str">
        <f t="shared" si="256"/>
        <v/>
      </c>
      <c r="IH22" s="192" t="str">
        <f t="shared" si="10"/>
        <v/>
      </c>
      <c r="II22" s="193" t="e">
        <f t="shared" si="11"/>
        <v>#N/A</v>
      </c>
      <c r="IJ22" s="193" t="e">
        <f t="shared" si="235"/>
        <v>#N/A</v>
      </c>
      <c r="IK22" s="193" t="e">
        <f t="shared" si="235"/>
        <v>#N/A</v>
      </c>
      <c r="IL22" s="193" t="e">
        <f t="shared" si="235"/>
        <v>#N/A</v>
      </c>
      <c r="IM22" s="193" t="e">
        <f t="shared" si="245"/>
        <v>#N/A</v>
      </c>
      <c r="IN22" s="193" t="e">
        <f t="shared" si="245"/>
        <v>#N/A</v>
      </c>
      <c r="IO22" s="193" t="e">
        <f t="shared" si="245"/>
        <v>#N/A</v>
      </c>
      <c r="IP22" s="193" t="e">
        <f t="shared" si="245"/>
        <v>#N/A</v>
      </c>
      <c r="IQ22" s="193" t="e">
        <f t="shared" si="245"/>
        <v>#N/A</v>
      </c>
      <c r="IR22" s="193" t="e">
        <f t="shared" si="245"/>
        <v>#N/A</v>
      </c>
      <c r="IS22" s="193" t="e">
        <f t="shared" si="245"/>
        <v>#N/A</v>
      </c>
      <c r="IT22" s="193" t="e">
        <f t="shared" si="245"/>
        <v>#N/A</v>
      </c>
      <c r="IU22" s="193" t="e">
        <f t="shared" si="245"/>
        <v>#N/A</v>
      </c>
      <c r="IV22" s="193" t="e">
        <f t="shared" si="245"/>
        <v>#N/A</v>
      </c>
      <c r="IW22" s="193" t="e">
        <f t="shared" si="245"/>
        <v>#N/A</v>
      </c>
      <c r="IX22" s="193" t="e">
        <f t="shared" si="245"/>
        <v>#N/A</v>
      </c>
      <c r="IY22" s="193" t="e">
        <f t="shared" si="245"/>
        <v>#N/A</v>
      </c>
      <c r="IZ22" s="193" t="e">
        <f t="shared" si="245"/>
        <v>#N/A</v>
      </c>
      <c r="JA22" s="193" t="e">
        <f t="shared" si="245"/>
        <v>#N/A</v>
      </c>
      <c r="JB22" s="193" t="e">
        <f t="shared" ref="JB22:KE30" si="263">IF(ISNONTEXT($X22),IF($N22="R",_xlfn.BETA.DIST(BI22,$T22,$U22,FALSE,$G22,$I22),_xlfn.BETA.DIST(BI22,$U22,$T22,FALSE,$G22,$I22)),NA())</f>
        <v>#N/A</v>
      </c>
      <c r="JC22" s="193" t="e">
        <f t="shared" si="263"/>
        <v>#N/A</v>
      </c>
      <c r="JD22" s="193" t="e">
        <f t="shared" si="263"/>
        <v>#N/A</v>
      </c>
      <c r="JE22" s="193" t="e">
        <f t="shared" si="263"/>
        <v>#N/A</v>
      </c>
      <c r="JF22" s="193" t="e">
        <f t="shared" si="263"/>
        <v>#N/A</v>
      </c>
      <c r="JG22" s="193" t="e">
        <f t="shared" si="263"/>
        <v>#N/A</v>
      </c>
      <c r="JH22" s="193" t="e">
        <f t="shared" si="263"/>
        <v>#N/A</v>
      </c>
      <c r="JI22" s="193" t="e">
        <f t="shared" si="263"/>
        <v>#N/A</v>
      </c>
      <c r="JJ22" s="193" t="e">
        <f t="shared" si="263"/>
        <v>#N/A</v>
      </c>
      <c r="JK22" s="193" t="e">
        <f t="shared" si="263"/>
        <v>#N/A</v>
      </c>
      <c r="JL22" s="193" t="e">
        <f t="shared" si="263"/>
        <v>#N/A</v>
      </c>
      <c r="JM22" s="193" t="e">
        <f t="shared" si="263"/>
        <v>#N/A</v>
      </c>
      <c r="JN22" s="193" t="e">
        <f t="shared" si="263"/>
        <v>#N/A</v>
      </c>
      <c r="JO22" s="193" t="e">
        <f t="shared" si="263"/>
        <v>#N/A</v>
      </c>
      <c r="JP22" s="193" t="e">
        <f t="shared" si="263"/>
        <v>#N/A</v>
      </c>
      <c r="JQ22" s="193" t="e">
        <f t="shared" si="263"/>
        <v>#N/A</v>
      </c>
      <c r="JR22" s="193" t="e">
        <f t="shared" si="263"/>
        <v>#N/A</v>
      </c>
      <c r="JS22" s="193" t="e">
        <f t="shared" si="263"/>
        <v>#N/A</v>
      </c>
      <c r="JT22" s="193" t="e">
        <f t="shared" si="263"/>
        <v>#N/A</v>
      </c>
      <c r="JU22" s="193" t="e">
        <f t="shared" si="263"/>
        <v>#N/A</v>
      </c>
      <c r="JV22" s="193" t="e">
        <f t="shared" si="263"/>
        <v>#N/A</v>
      </c>
      <c r="JW22" s="193" t="e">
        <f t="shared" si="263"/>
        <v>#N/A</v>
      </c>
      <c r="JX22" s="193" t="e">
        <f t="shared" si="263"/>
        <v>#N/A</v>
      </c>
      <c r="JY22" s="193" t="e">
        <f t="shared" si="263"/>
        <v>#N/A</v>
      </c>
      <c r="JZ22" s="193" t="e">
        <f t="shared" si="263"/>
        <v>#N/A</v>
      </c>
      <c r="KA22" s="193" t="e">
        <f t="shared" si="263"/>
        <v>#N/A</v>
      </c>
      <c r="KB22" s="193" t="e">
        <f t="shared" si="263"/>
        <v>#N/A</v>
      </c>
      <c r="KC22" s="193" t="e">
        <f t="shared" si="263"/>
        <v>#N/A</v>
      </c>
      <c r="KD22" s="193" t="e">
        <f t="shared" si="263"/>
        <v>#N/A</v>
      </c>
      <c r="KE22" s="193" t="e">
        <f t="shared" si="263"/>
        <v>#N/A</v>
      </c>
      <c r="KF22" s="193" t="e">
        <f t="shared" si="259"/>
        <v>#N/A</v>
      </c>
      <c r="KG22" s="193" t="e">
        <f t="shared" si="259"/>
        <v>#N/A</v>
      </c>
      <c r="KH22" s="193" t="e">
        <f t="shared" si="259"/>
        <v>#N/A</v>
      </c>
      <c r="KI22" s="193" t="e">
        <f t="shared" si="259"/>
        <v>#N/A</v>
      </c>
      <c r="KJ22" s="193" t="e">
        <f t="shared" si="259"/>
        <v>#N/A</v>
      </c>
      <c r="KK22" s="193" t="e">
        <f t="shared" si="259"/>
        <v>#N/A</v>
      </c>
      <c r="KL22" s="193" t="e">
        <f t="shared" si="259"/>
        <v>#N/A</v>
      </c>
      <c r="KM22" s="193" t="e">
        <f t="shared" si="259"/>
        <v>#N/A</v>
      </c>
      <c r="KN22" s="193" t="e">
        <f t="shared" si="259"/>
        <v>#N/A</v>
      </c>
      <c r="KO22" s="193" t="e">
        <f t="shared" si="259"/>
        <v>#N/A</v>
      </c>
      <c r="KP22" s="193" t="e">
        <f t="shared" si="259"/>
        <v>#N/A</v>
      </c>
      <c r="KQ22" s="193" t="e">
        <f t="shared" si="259"/>
        <v>#N/A</v>
      </c>
      <c r="KR22" s="193" t="e">
        <f t="shared" si="259"/>
        <v>#N/A</v>
      </c>
      <c r="KS22" s="193" t="e">
        <f t="shared" si="259"/>
        <v>#N/A</v>
      </c>
      <c r="KT22" s="193" t="e">
        <f t="shared" si="259"/>
        <v>#N/A</v>
      </c>
      <c r="KU22" s="193" t="e">
        <f t="shared" si="31"/>
        <v>#N/A</v>
      </c>
      <c r="KV22" s="193" t="e">
        <f t="shared" si="236"/>
        <v>#N/A</v>
      </c>
      <c r="KW22" s="193" t="e">
        <f t="shared" si="236"/>
        <v>#N/A</v>
      </c>
      <c r="KX22" s="193" t="e">
        <f t="shared" si="236"/>
        <v>#N/A</v>
      </c>
      <c r="KY22" s="193" t="e">
        <f t="shared" si="246"/>
        <v>#N/A</v>
      </c>
      <c r="KZ22" s="193" t="e">
        <f t="shared" si="246"/>
        <v>#N/A</v>
      </c>
      <c r="LA22" s="193" t="e">
        <f t="shared" si="246"/>
        <v>#N/A</v>
      </c>
      <c r="LB22" s="193" t="e">
        <f t="shared" si="246"/>
        <v>#N/A</v>
      </c>
      <c r="LC22" s="193" t="e">
        <f t="shared" si="246"/>
        <v>#N/A</v>
      </c>
      <c r="LD22" s="193" t="e">
        <f t="shared" si="246"/>
        <v>#N/A</v>
      </c>
      <c r="LE22" s="193" t="e">
        <f t="shared" si="246"/>
        <v>#N/A</v>
      </c>
      <c r="LF22" s="193" t="e">
        <f t="shared" si="246"/>
        <v>#N/A</v>
      </c>
      <c r="LG22" s="193" t="e">
        <f t="shared" si="246"/>
        <v>#N/A</v>
      </c>
      <c r="LH22" s="193" t="e">
        <f t="shared" si="246"/>
        <v>#N/A</v>
      </c>
      <c r="LI22" s="193" t="e">
        <f t="shared" si="246"/>
        <v>#N/A</v>
      </c>
      <c r="LJ22" s="193" t="e">
        <f t="shared" si="246"/>
        <v>#N/A</v>
      </c>
      <c r="LK22" s="193" t="e">
        <f t="shared" si="246"/>
        <v>#N/A</v>
      </c>
      <c r="LL22" s="193" t="e">
        <f t="shared" si="246"/>
        <v>#N/A</v>
      </c>
      <c r="LM22" s="193" t="e">
        <f t="shared" si="246"/>
        <v>#N/A</v>
      </c>
      <c r="LN22" s="193" t="e">
        <f t="shared" ref="LN22:MQ30" si="264">IF(ISNONTEXT($X22),IF($N22="R",_xlfn.BETA.DIST(DU22,$T22,$U22,FALSE,$G22,$I22),_xlfn.BETA.DIST(DU22,$U22,$T22,FALSE,$G22,$I22)),NA())</f>
        <v>#N/A</v>
      </c>
      <c r="LO22" s="193" t="e">
        <f t="shared" si="264"/>
        <v>#N/A</v>
      </c>
      <c r="LP22" s="193" t="e">
        <f t="shared" si="264"/>
        <v>#N/A</v>
      </c>
      <c r="LQ22" s="193" t="e">
        <f t="shared" si="264"/>
        <v>#N/A</v>
      </c>
      <c r="LR22" s="193" t="e">
        <f t="shared" si="264"/>
        <v>#N/A</v>
      </c>
      <c r="LS22" s="193" t="e">
        <f t="shared" si="264"/>
        <v>#N/A</v>
      </c>
      <c r="LT22" s="193" t="e">
        <f t="shared" si="264"/>
        <v>#N/A</v>
      </c>
      <c r="LU22" s="193" t="e">
        <f t="shared" si="264"/>
        <v>#N/A</v>
      </c>
      <c r="LV22" s="193" t="e">
        <f t="shared" si="264"/>
        <v>#N/A</v>
      </c>
      <c r="LW22" s="193" t="e">
        <f t="shared" si="264"/>
        <v>#N/A</v>
      </c>
      <c r="LX22" s="193" t="e">
        <f t="shared" si="264"/>
        <v>#N/A</v>
      </c>
      <c r="LY22" s="193" t="e">
        <f t="shared" si="264"/>
        <v>#N/A</v>
      </c>
      <c r="LZ22" s="193" t="e">
        <f t="shared" si="264"/>
        <v>#N/A</v>
      </c>
      <c r="MA22" s="193" t="e">
        <f t="shared" si="264"/>
        <v>#N/A</v>
      </c>
      <c r="MB22" s="193" t="e">
        <f t="shared" si="264"/>
        <v>#N/A</v>
      </c>
      <c r="MC22" s="193" t="e">
        <f t="shared" si="264"/>
        <v>#N/A</v>
      </c>
      <c r="MD22" s="193" t="e">
        <f t="shared" si="264"/>
        <v>#N/A</v>
      </c>
      <c r="ME22" s="193" t="e">
        <f t="shared" si="264"/>
        <v>#N/A</v>
      </c>
      <c r="MF22" s="193" t="e">
        <f t="shared" si="264"/>
        <v>#N/A</v>
      </c>
      <c r="MG22" s="193" t="e">
        <f t="shared" si="264"/>
        <v>#N/A</v>
      </c>
      <c r="MH22" s="193" t="e">
        <f t="shared" si="264"/>
        <v>#N/A</v>
      </c>
      <c r="MI22" s="193" t="e">
        <f t="shared" si="264"/>
        <v>#N/A</v>
      </c>
      <c r="MJ22" s="193" t="e">
        <f t="shared" si="264"/>
        <v>#N/A</v>
      </c>
      <c r="MK22" s="193" t="e">
        <f t="shared" si="264"/>
        <v>#N/A</v>
      </c>
      <c r="ML22" s="193" t="e">
        <f t="shared" si="264"/>
        <v>#N/A</v>
      </c>
      <c r="MM22" s="193" t="e">
        <f t="shared" si="264"/>
        <v>#N/A</v>
      </c>
      <c r="MN22" s="193" t="e">
        <f t="shared" si="264"/>
        <v>#N/A</v>
      </c>
      <c r="MO22" s="193" t="e">
        <f t="shared" si="264"/>
        <v>#N/A</v>
      </c>
      <c r="MP22" s="193" t="e">
        <f t="shared" si="264"/>
        <v>#N/A</v>
      </c>
      <c r="MQ22" s="193" t="e">
        <f t="shared" si="264"/>
        <v>#N/A</v>
      </c>
      <c r="MR22" s="193" t="e">
        <f t="shared" si="260"/>
        <v>#N/A</v>
      </c>
      <c r="MS22" s="193" t="e">
        <f t="shared" si="260"/>
        <v>#N/A</v>
      </c>
      <c r="MT22" s="193" t="e">
        <f t="shared" si="260"/>
        <v>#N/A</v>
      </c>
      <c r="MU22" s="193" t="e">
        <f t="shared" si="260"/>
        <v>#N/A</v>
      </c>
      <c r="MV22" s="193" t="e">
        <f t="shared" si="260"/>
        <v>#N/A</v>
      </c>
      <c r="MW22" s="193" t="e">
        <f t="shared" si="260"/>
        <v>#N/A</v>
      </c>
      <c r="MX22" s="193" t="e">
        <f t="shared" si="260"/>
        <v>#N/A</v>
      </c>
      <c r="MY22" s="193" t="e">
        <f t="shared" si="260"/>
        <v>#N/A</v>
      </c>
      <c r="MZ22" s="193" t="e">
        <f t="shared" si="260"/>
        <v>#N/A</v>
      </c>
      <c r="NA22" s="193" t="e">
        <f t="shared" si="260"/>
        <v>#N/A</v>
      </c>
      <c r="NB22" s="193" t="e">
        <f t="shared" si="260"/>
        <v>#N/A</v>
      </c>
      <c r="NC22" s="193" t="e">
        <f t="shared" si="260"/>
        <v>#N/A</v>
      </c>
      <c r="ND22" s="193" t="e">
        <f t="shared" si="260"/>
        <v>#N/A</v>
      </c>
      <c r="NE22" s="193" t="e">
        <f t="shared" si="260"/>
        <v>#N/A</v>
      </c>
      <c r="NF22" s="193" t="e">
        <f t="shared" si="260"/>
        <v>#N/A</v>
      </c>
      <c r="NG22" s="193" t="e">
        <f t="shared" si="32"/>
        <v>#N/A</v>
      </c>
      <c r="NH22" s="193" t="e">
        <f t="shared" si="237"/>
        <v>#N/A</v>
      </c>
      <c r="NI22" s="193" t="e">
        <f t="shared" si="237"/>
        <v>#N/A</v>
      </c>
      <c r="NJ22" s="193" t="e">
        <f t="shared" si="237"/>
        <v>#N/A</v>
      </c>
      <c r="NK22" s="193" t="e">
        <f t="shared" si="247"/>
        <v>#N/A</v>
      </c>
      <c r="NL22" s="193" t="e">
        <f t="shared" si="247"/>
        <v>#N/A</v>
      </c>
      <c r="NM22" s="193" t="e">
        <f t="shared" si="247"/>
        <v>#N/A</v>
      </c>
      <c r="NN22" s="193" t="e">
        <f t="shared" si="247"/>
        <v>#N/A</v>
      </c>
      <c r="NO22" s="193" t="e">
        <f t="shared" si="247"/>
        <v>#N/A</v>
      </c>
      <c r="NP22" s="193" t="e">
        <f t="shared" si="247"/>
        <v>#N/A</v>
      </c>
      <c r="NQ22" s="193" t="e">
        <f t="shared" si="247"/>
        <v>#N/A</v>
      </c>
      <c r="NR22" s="193" t="e">
        <f t="shared" si="247"/>
        <v>#N/A</v>
      </c>
      <c r="NS22" s="193" t="e">
        <f t="shared" si="247"/>
        <v>#N/A</v>
      </c>
      <c r="NT22" s="193" t="e">
        <f t="shared" si="247"/>
        <v>#N/A</v>
      </c>
      <c r="NU22" s="193" t="e">
        <f t="shared" si="247"/>
        <v>#N/A</v>
      </c>
      <c r="NV22" s="193" t="e">
        <f t="shared" si="247"/>
        <v>#N/A</v>
      </c>
      <c r="NW22" s="193" t="e">
        <f t="shared" si="247"/>
        <v>#N/A</v>
      </c>
      <c r="NX22" s="193" t="e">
        <f t="shared" si="247"/>
        <v>#N/A</v>
      </c>
      <c r="NY22" s="193" t="e">
        <f t="shared" si="247"/>
        <v>#N/A</v>
      </c>
      <c r="NZ22" s="193" t="e">
        <f t="shared" ref="NZ22:PC30" si="265">IF(ISNONTEXT($X22),IF($N22="R",_xlfn.BETA.DIST(GG22,$T22,$U22,FALSE,$G22,$I22),_xlfn.BETA.DIST(GG22,$U22,$T22,FALSE,$G22,$I22)),NA())</f>
        <v>#N/A</v>
      </c>
      <c r="OA22" s="193" t="e">
        <f t="shared" si="265"/>
        <v>#N/A</v>
      </c>
      <c r="OB22" s="193" t="e">
        <f t="shared" si="265"/>
        <v>#N/A</v>
      </c>
      <c r="OC22" s="193" t="e">
        <f t="shared" si="265"/>
        <v>#N/A</v>
      </c>
      <c r="OD22" s="193" t="e">
        <f t="shared" si="265"/>
        <v>#N/A</v>
      </c>
      <c r="OE22" s="193" t="e">
        <f t="shared" si="265"/>
        <v>#N/A</v>
      </c>
      <c r="OF22" s="193" t="e">
        <f t="shared" si="265"/>
        <v>#N/A</v>
      </c>
      <c r="OG22" s="193" t="e">
        <f t="shared" si="265"/>
        <v>#N/A</v>
      </c>
      <c r="OH22" s="193" t="e">
        <f t="shared" si="265"/>
        <v>#N/A</v>
      </c>
      <c r="OI22" s="193" t="e">
        <f t="shared" si="265"/>
        <v>#N/A</v>
      </c>
      <c r="OJ22" s="193" t="e">
        <f t="shared" si="265"/>
        <v>#N/A</v>
      </c>
      <c r="OK22" s="193" t="e">
        <f t="shared" si="265"/>
        <v>#N/A</v>
      </c>
      <c r="OL22" s="193" t="e">
        <f t="shared" si="265"/>
        <v>#N/A</v>
      </c>
      <c r="OM22" s="193" t="e">
        <f t="shared" si="265"/>
        <v>#N/A</v>
      </c>
      <c r="ON22" s="193" t="e">
        <f t="shared" si="265"/>
        <v>#N/A</v>
      </c>
      <c r="OO22" s="193" t="e">
        <f t="shared" si="265"/>
        <v>#N/A</v>
      </c>
      <c r="OP22" s="193" t="e">
        <f t="shared" si="265"/>
        <v>#N/A</v>
      </c>
      <c r="OQ22" s="193" t="e">
        <f t="shared" si="265"/>
        <v>#N/A</v>
      </c>
      <c r="OR22" s="193" t="e">
        <f t="shared" si="265"/>
        <v>#N/A</v>
      </c>
      <c r="OS22" s="193" t="e">
        <f t="shared" si="265"/>
        <v>#N/A</v>
      </c>
      <c r="OT22" s="193" t="e">
        <f t="shared" si="265"/>
        <v>#N/A</v>
      </c>
      <c r="OU22" s="193" t="e">
        <f t="shared" si="265"/>
        <v>#N/A</v>
      </c>
      <c r="OV22" s="193" t="e">
        <f t="shared" si="265"/>
        <v>#N/A</v>
      </c>
      <c r="OW22" s="193" t="e">
        <f t="shared" si="265"/>
        <v>#N/A</v>
      </c>
      <c r="OX22" s="193" t="e">
        <f t="shared" si="265"/>
        <v>#N/A</v>
      </c>
      <c r="OY22" s="193" t="e">
        <f t="shared" si="265"/>
        <v>#N/A</v>
      </c>
      <c r="OZ22" s="193" t="e">
        <f t="shared" si="265"/>
        <v>#N/A</v>
      </c>
      <c r="PA22" s="193" t="e">
        <f t="shared" si="265"/>
        <v>#N/A</v>
      </c>
      <c r="PB22" s="193" t="e">
        <f t="shared" si="265"/>
        <v>#N/A</v>
      </c>
      <c r="PC22" s="193" t="e">
        <f t="shared" si="265"/>
        <v>#N/A</v>
      </c>
      <c r="PD22" s="193" t="e">
        <f t="shared" si="261"/>
        <v>#N/A</v>
      </c>
      <c r="PE22" s="193" t="e">
        <f t="shared" si="261"/>
        <v>#N/A</v>
      </c>
      <c r="PF22" s="193" t="e">
        <f t="shared" si="261"/>
        <v>#N/A</v>
      </c>
      <c r="PG22" s="193" t="e">
        <f t="shared" si="261"/>
        <v>#N/A</v>
      </c>
      <c r="PH22" s="193" t="e">
        <f t="shared" si="261"/>
        <v>#N/A</v>
      </c>
      <c r="PI22" s="193" t="e">
        <f t="shared" si="261"/>
        <v>#N/A</v>
      </c>
      <c r="PJ22" s="193" t="e">
        <f t="shared" si="261"/>
        <v>#N/A</v>
      </c>
      <c r="PK22" s="193" t="e">
        <f t="shared" si="261"/>
        <v>#N/A</v>
      </c>
      <c r="PL22" s="193" t="e">
        <f t="shared" si="261"/>
        <v>#N/A</v>
      </c>
      <c r="PM22" s="193" t="e">
        <f t="shared" si="261"/>
        <v>#N/A</v>
      </c>
      <c r="PN22" s="193" t="e">
        <f t="shared" si="261"/>
        <v>#N/A</v>
      </c>
      <c r="PO22" s="193" t="e">
        <f t="shared" si="261"/>
        <v>#N/A</v>
      </c>
      <c r="PP22" s="193" t="e">
        <f t="shared" si="261"/>
        <v>#N/A</v>
      </c>
      <c r="PQ22" s="193" t="e">
        <f t="shared" si="261"/>
        <v>#N/A</v>
      </c>
      <c r="PR22" s="193" t="e">
        <f t="shared" si="261"/>
        <v>#N/A</v>
      </c>
      <c r="PS22" s="193" t="e">
        <f t="shared" si="33"/>
        <v>#N/A</v>
      </c>
      <c r="PT22" s="193" t="e">
        <f t="shared" si="257"/>
        <v>#N/A</v>
      </c>
      <c r="PU22" s="193" t="e">
        <f t="shared" si="257"/>
        <v>#N/A</v>
      </c>
      <c r="PV22" s="193" t="e">
        <f t="shared" si="257"/>
        <v>#N/A</v>
      </c>
      <c r="PW22" s="193" t="e">
        <f t="shared" si="257"/>
        <v>#N/A</v>
      </c>
      <c r="PX22" s="193" t="e">
        <f t="shared" si="257"/>
        <v>#N/A</v>
      </c>
      <c r="PY22" s="193" t="e">
        <f t="shared" si="257"/>
        <v>#N/A</v>
      </c>
      <c r="PZ22" s="193" t="e">
        <f t="shared" si="257"/>
        <v>#N/A</v>
      </c>
      <c r="QA22" s="193" t="e">
        <f t="shared" si="257"/>
        <v>#N/A</v>
      </c>
    </row>
    <row r="23" spans="1:443" hidden="1" x14ac:dyDescent="0.45">
      <c r="A23" s="276"/>
      <c r="B23" s="277" t="str">
        <f>IF(OR($T23="",$U23=""),"",ROUND(_xlfn.BETA.INV(ABS(VLOOKUP($Z$1,VLookups!$A$30:$B$31,2,FALSE)-B$2),IF($N23="L",$U23,$T23),IF($N23="L",$T23,$U23),$G23,$I23),0))</f>
        <v/>
      </c>
      <c r="C23" s="287" t="str">
        <f t="shared" si="24"/>
        <v/>
      </c>
      <c r="D23" s="288" t="str">
        <f t="shared" si="25"/>
        <v/>
      </c>
      <c r="E23" s="134"/>
      <c r="F23" s="279"/>
      <c r="G23" s="280" t="str">
        <f t="shared" si="16"/>
        <v/>
      </c>
      <c r="H23" s="281"/>
      <c r="I23" s="280" t="str">
        <f t="shared" si="17"/>
        <v/>
      </c>
      <c r="J23" s="279"/>
      <c r="K23" s="135"/>
      <c r="L23" s="110" t="str">
        <f t="shared" si="18"/>
        <v/>
      </c>
      <c r="M23" s="21" t="str">
        <f t="shared" si="19"/>
        <v/>
      </c>
      <c r="N23" s="22" t="str">
        <f t="shared" si="20"/>
        <v/>
      </c>
      <c r="O23" s="23" t="str">
        <f>IF(M23="","",IF(OR($M23&lt;Skew!$B$3,$M23=Skew!$B$3),IF($M23&gt;Skew!$C$3,Skew!$A$3,IF($M23&gt;Skew!$C$4,Skew!$A$4,IF($M23&gt;Skew!$C$5,Skew!$A$5,IF($M23&gt;Skew!$C$6,Skew!$A$6,IF($M23&gt;Skew!$C$7,Skew!$A$7,IF($M23&gt;Skew!$C$8,Skew!$A$8,IF($M23&gt;Skew!$C$9,Skew!$A$9,IF($M23&gt;Skew!$C$10,Skew!$A$10,IF($M23&gt;Skew!$C$11,Skew!$A$11,IF($M23&gt;Skew!$C$12,Skew!$A$12,IF($M23&gt;Skew!$C$13,Skew!$A$13,IF($M23&gt;Skew!$C$14,Skew!$A$14,IF($M23&gt;Skew!$C$15,Skew!$A$15,IF($M23&gt;Skew!$C$16,Skew!$A$16,Skew!$A$17)
)))))))))))))))</f>
        <v/>
      </c>
      <c r="P23" s="22" t="str">
        <f>IF(M23="","",MATCH(O23,Skew!$A$3:$A$17,0))</f>
        <v/>
      </c>
      <c r="Q23" s="22" t="str">
        <f t="shared" si="0"/>
        <v/>
      </c>
      <c r="R23" s="24"/>
      <c r="S23" s="22" t="str">
        <f>IF(OR(M23="",R23=""),"",MATCH(R23,Confidence!$A$3:$A$12,0))</f>
        <v/>
      </c>
      <c r="T23" s="25" t="str">
        <f t="shared" si="1"/>
        <v/>
      </c>
      <c r="U23" s="25" t="str">
        <f t="shared" si="2"/>
        <v/>
      </c>
      <c r="V23" s="22"/>
      <c r="W23" s="102" t="str">
        <f t="shared" si="3"/>
        <v/>
      </c>
      <c r="X23" s="102" t="str">
        <f t="shared" si="4"/>
        <v/>
      </c>
      <c r="Y23" s="37" t="str">
        <f t="shared" si="5"/>
        <v/>
      </c>
      <c r="Z23" s="115"/>
      <c r="AA23" s="204" t="str">
        <f>IF(AND(G23&gt;0,H23&gt;0,I23&gt;0,T23&gt;0,U23&gt;0,Z23&gt;0,NOT(R23="")),ABS(VLOOKUP($Z$1,VLookups!$A$30:$B$31,2,FALSE)-_xlfn.BETA.DIST(Z23,IF(N23="L",U23,T23),IF(N23="L",T23,U23),TRUE,G23,I23)),"")</f>
        <v/>
      </c>
      <c r="AB23" s="112" t="str">
        <f>IF(OR($T23="",$U23=""),"",_xlfn.BETA.INV(ABS(VLOOKUP($Z$1,VLookups!$A$30:$B$31,2,FALSE)-AB$3),IF($N23="L",$U23,$T23),IF($N23="L",$T23,$U23),$G23,$I23))</f>
        <v/>
      </c>
      <c r="AC23" s="113" t="str">
        <f>IF(OR($T23="",$U23=""),"",_xlfn.BETA.INV(ABS(VLOOKUP($Z$1,VLookups!$A$30:$B$31,2,FALSE)-AC$3),IF($N23="L",$U23,$T23),IF($N23="L",$T23,$U23),$G23,$I23))</f>
        <v/>
      </c>
      <c r="AD23" s="112" t="str">
        <f>IF(OR($T23="",$U23=""),"",_xlfn.BETA.INV(ABS(VLOOKUP($Z$1,VLookups!$A$30:$B$31,2,FALSE)-AD$3),IF($N23="L",$U23,$T23),IF($N23="L",$T23,$U23),$G23,$I23))</f>
        <v/>
      </c>
      <c r="AE23" s="113" t="str">
        <f>IF(OR($T23="",$U23=""),"",_xlfn.BETA.INV(ABS(VLOOKUP($Z$1,VLookups!$A$30:$B$31,2,FALSE)-AE$3),IF($N23="L",$U23,$T23),IF($N23="L",$T23,$U23),$G23,$I23))</f>
        <v/>
      </c>
      <c r="AF23" s="112" t="str">
        <f>IF(OR($T23="",$U23=""),"",_xlfn.BETA.INV(ABS(VLOOKUP($Z$1,VLookups!$A$30:$B$31,2,FALSE)-AF$3),IF($N23="L",$U23,$T23),IF($N23="L",$T23,$U23),$G23,$I23))</f>
        <v/>
      </c>
      <c r="AG23" s="113" t="str">
        <f>IF(OR($T23="",$U23=""),"",_xlfn.BETA.INV(ABS(VLOOKUP($Z$1,VLookups!$A$30:$B$31,2,FALSE)-AG$3),IF($N23="L",$U23,$T23),IF($N23="L",$T23,$U23),$G23,$I23))</f>
        <v/>
      </c>
      <c r="AH23" s="112" t="str">
        <f>IF(OR($T23="",$U23=""),"",_xlfn.BETA.INV(ABS(VLOOKUP($Z$1,VLookups!$A$30:$B$31,2,FALSE)-AH$3),IF($N23="L",$U23,$T23),IF($N23="L",$T23,$U23),$G23,$I23))</f>
        <v/>
      </c>
      <c r="AI23" s="113" t="str">
        <f>IF(OR($T23="",$U23=""),"",_xlfn.BETA.INV(ABS(VLOOKUP($Z$1,VLookups!$A$30:$B$31,2,FALSE)-AI$3),IF($N23="L",$U23,$T23),IF($N23="L",$T23,$U23),$G23,$I23))</f>
        <v/>
      </c>
      <c r="AJ23" s="112" t="str">
        <f>IF(OR($T23="",$U23=""),"",_xlfn.BETA.INV(ABS(VLOOKUP($Z$1,VLookups!$A$30:$B$31,2,FALSE)-AJ$3),IF($N23="L",$U23,$T23),IF($N23="L",$T23,$U23),$G23,$I23))</f>
        <v/>
      </c>
      <c r="AK23" s="113" t="str">
        <f>IF(OR($T23="",$U23=""),"",_xlfn.BETA.INV(ABS(VLOOKUP($Z$1,VLookups!$A$30:$B$31,2,FALSE)-AK$3),IF($N23="L",$U23,$T23),IF($N23="L",$T23,$U23),$G23,$I23))</f>
        <v/>
      </c>
      <c r="AL23" s="112" t="str">
        <f>IF(OR($T23="",$U23=""),"",_xlfn.BETA.INV(ABS(VLOOKUP($Z$1,VLookups!$A$30:$B$31,2,FALSE)-AL$3),IF($N23="L",$U23,$T23),IF($N23="L",$T23,$U23),$G23,$I23))</f>
        <v/>
      </c>
      <c r="AM23" s="113" t="str">
        <f>IF(OR($T23="",$U23=""),"",_xlfn.BETA.INV(ABS(VLOOKUP($Z$1,VLookups!$A$30:$B$31,2,FALSE)-AM$3),IF($N23="L",$U23,$T23),IF($N23="L",$T23,$U23),$G23,$I23))</f>
        <v/>
      </c>
      <c r="AN23" s="15"/>
      <c r="AO23" s="194" t="str">
        <f t="shared" si="21"/>
        <v/>
      </c>
      <c r="AP23" s="192" t="str">
        <f t="shared" si="22"/>
        <v/>
      </c>
      <c r="AQ23" s="177" t="str">
        <f t="shared" ref="AQ23" si="266">IF(ISNONTEXT($AO23),AP23+$AO23,"")</f>
        <v/>
      </c>
      <c r="AR23" s="177" t="str">
        <f t="shared" si="35"/>
        <v/>
      </c>
      <c r="AS23" s="177" t="str">
        <f t="shared" si="36"/>
        <v/>
      </c>
      <c r="AT23" s="177" t="str">
        <f t="shared" si="37"/>
        <v/>
      </c>
      <c r="AU23" s="177" t="str">
        <f t="shared" si="38"/>
        <v/>
      </c>
      <c r="AV23" s="177" t="str">
        <f t="shared" si="39"/>
        <v/>
      </c>
      <c r="AW23" s="177" t="str">
        <f t="shared" si="40"/>
        <v/>
      </c>
      <c r="AX23" s="177" t="str">
        <f t="shared" si="41"/>
        <v/>
      </c>
      <c r="AY23" s="177" t="str">
        <f t="shared" si="42"/>
        <v/>
      </c>
      <c r="AZ23" s="177" t="str">
        <f t="shared" si="43"/>
        <v/>
      </c>
      <c r="BA23" s="177" t="str">
        <f t="shared" si="44"/>
        <v/>
      </c>
      <c r="BB23" s="177" t="str">
        <f t="shared" si="45"/>
        <v/>
      </c>
      <c r="BC23" s="177" t="str">
        <f t="shared" si="46"/>
        <v/>
      </c>
      <c r="BD23" s="177" t="str">
        <f t="shared" si="47"/>
        <v/>
      </c>
      <c r="BE23" s="177" t="str">
        <f t="shared" si="48"/>
        <v/>
      </c>
      <c r="BF23" s="177" t="str">
        <f t="shared" si="49"/>
        <v/>
      </c>
      <c r="BG23" s="177" t="str">
        <f t="shared" si="50"/>
        <v/>
      </c>
      <c r="BH23" s="177" t="str">
        <f t="shared" si="51"/>
        <v/>
      </c>
      <c r="BI23" s="177" t="str">
        <f t="shared" si="52"/>
        <v/>
      </c>
      <c r="BJ23" s="177" t="str">
        <f t="shared" si="53"/>
        <v/>
      </c>
      <c r="BK23" s="177" t="str">
        <f t="shared" si="54"/>
        <v/>
      </c>
      <c r="BL23" s="177" t="str">
        <f t="shared" si="55"/>
        <v/>
      </c>
      <c r="BM23" s="177" t="str">
        <f t="shared" si="56"/>
        <v/>
      </c>
      <c r="BN23" s="177" t="str">
        <f t="shared" si="57"/>
        <v/>
      </c>
      <c r="BO23" s="177" t="str">
        <f t="shared" si="58"/>
        <v/>
      </c>
      <c r="BP23" s="177" t="str">
        <f t="shared" si="59"/>
        <v/>
      </c>
      <c r="BQ23" s="177" t="str">
        <f t="shared" si="60"/>
        <v/>
      </c>
      <c r="BR23" s="177" t="str">
        <f t="shared" si="61"/>
        <v/>
      </c>
      <c r="BS23" s="177" t="str">
        <f t="shared" si="62"/>
        <v/>
      </c>
      <c r="BT23" s="177" t="str">
        <f t="shared" si="63"/>
        <v/>
      </c>
      <c r="BU23" s="177" t="str">
        <f t="shared" si="64"/>
        <v/>
      </c>
      <c r="BV23" s="177" t="str">
        <f t="shared" si="65"/>
        <v/>
      </c>
      <c r="BW23" s="177" t="str">
        <f t="shared" si="66"/>
        <v/>
      </c>
      <c r="BX23" s="177" t="str">
        <f t="shared" si="67"/>
        <v/>
      </c>
      <c r="BY23" s="177" t="str">
        <f t="shared" si="68"/>
        <v/>
      </c>
      <c r="BZ23" s="177" t="str">
        <f t="shared" si="69"/>
        <v/>
      </c>
      <c r="CA23" s="177" t="str">
        <f t="shared" si="70"/>
        <v/>
      </c>
      <c r="CB23" s="177" t="str">
        <f t="shared" si="71"/>
        <v/>
      </c>
      <c r="CC23" s="177" t="str">
        <f t="shared" si="72"/>
        <v/>
      </c>
      <c r="CD23" s="177" t="str">
        <f t="shared" si="73"/>
        <v/>
      </c>
      <c r="CE23" s="177" t="str">
        <f t="shared" si="74"/>
        <v/>
      </c>
      <c r="CF23" s="177" t="str">
        <f t="shared" si="75"/>
        <v/>
      </c>
      <c r="CG23" s="177" t="str">
        <f t="shared" si="76"/>
        <v/>
      </c>
      <c r="CH23" s="177" t="str">
        <f t="shared" si="77"/>
        <v/>
      </c>
      <c r="CI23" s="177" t="str">
        <f t="shared" si="78"/>
        <v/>
      </c>
      <c r="CJ23" s="177" t="str">
        <f t="shared" si="79"/>
        <v/>
      </c>
      <c r="CK23" s="177" t="str">
        <f t="shared" si="80"/>
        <v/>
      </c>
      <c r="CL23" s="177" t="str">
        <f t="shared" si="81"/>
        <v/>
      </c>
      <c r="CM23" s="177" t="str">
        <f t="shared" si="82"/>
        <v/>
      </c>
      <c r="CN23" s="177" t="str">
        <f t="shared" si="83"/>
        <v/>
      </c>
      <c r="CO23" s="177" t="str">
        <f t="shared" si="84"/>
        <v/>
      </c>
      <c r="CP23" s="177" t="str">
        <f t="shared" si="85"/>
        <v/>
      </c>
      <c r="CQ23" s="177" t="str">
        <f t="shared" si="86"/>
        <v/>
      </c>
      <c r="CR23" s="177" t="str">
        <f t="shared" si="87"/>
        <v/>
      </c>
      <c r="CS23" s="177" t="str">
        <f t="shared" si="88"/>
        <v/>
      </c>
      <c r="CT23" s="177" t="str">
        <f t="shared" si="89"/>
        <v/>
      </c>
      <c r="CU23" s="177" t="str">
        <f t="shared" si="90"/>
        <v/>
      </c>
      <c r="CV23" s="177" t="str">
        <f t="shared" si="91"/>
        <v/>
      </c>
      <c r="CW23" s="177" t="str">
        <f t="shared" si="92"/>
        <v/>
      </c>
      <c r="CX23" s="177" t="str">
        <f t="shared" si="93"/>
        <v/>
      </c>
      <c r="CY23" s="177" t="str">
        <f t="shared" si="94"/>
        <v/>
      </c>
      <c r="CZ23" s="177" t="str">
        <f t="shared" si="95"/>
        <v/>
      </c>
      <c r="DA23" s="177" t="str">
        <f t="shared" si="96"/>
        <v/>
      </c>
      <c r="DB23" s="177" t="str">
        <f t="shared" si="97"/>
        <v/>
      </c>
      <c r="DC23" s="177" t="str">
        <f t="shared" si="28"/>
        <v/>
      </c>
      <c r="DD23" s="177" t="str">
        <f t="shared" si="98"/>
        <v/>
      </c>
      <c r="DE23" s="177" t="str">
        <f t="shared" si="99"/>
        <v/>
      </c>
      <c r="DF23" s="177" t="str">
        <f t="shared" si="100"/>
        <v/>
      </c>
      <c r="DG23" s="177" t="str">
        <f t="shared" si="101"/>
        <v/>
      </c>
      <c r="DH23" s="177" t="str">
        <f t="shared" si="102"/>
        <v/>
      </c>
      <c r="DI23" s="177" t="str">
        <f t="shared" si="103"/>
        <v/>
      </c>
      <c r="DJ23" s="177" t="str">
        <f t="shared" si="104"/>
        <v/>
      </c>
      <c r="DK23" s="177" t="str">
        <f t="shared" si="105"/>
        <v/>
      </c>
      <c r="DL23" s="177" t="str">
        <f t="shared" si="106"/>
        <v/>
      </c>
      <c r="DM23" s="177" t="str">
        <f t="shared" si="107"/>
        <v/>
      </c>
      <c r="DN23" s="177" t="str">
        <f t="shared" si="108"/>
        <v/>
      </c>
      <c r="DO23" s="177" t="str">
        <f t="shared" si="109"/>
        <v/>
      </c>
      <c r="DP23" s="177" t="str">
        <f t="shared" si="110"/>
        <v/>
      </c>
      <c r="DQ23" s="177" t="str">
        <f t="shared" si="111"/>
        <v/>
      </c>
      <c r="DR23" s="177" t="str">
        <f t="shared" si="112"/>
        <v/>
      </c>
      <c r="DS23" s="177" t="str">
        <f t="shared" si="113"/>
        <v/>
      </c>
      <c r="DT23" s="177" t="str">
        <f t="shared" si="114"/>
        <v/>
      </c>
      <c r="DU23" s="177" t="str">
        <f t="shared" si="115"/>
        <v/>
      </c>
      <c r="DV23" s="177" t="str">
        <f t="shared" si="116"/>
        <v/>
      </c>
      <c r="DW23" s="177" t="str">
        <f t="shared" si="117"/>
        <v/>
      </c>
      <c r="DX23" s="177" t="str">
        <f t="shared" si="118"/>
        <v/>
      </c>
      <c r="DY23" s="177" t="str">
        <f t="shared" si="119"/>
        <v/>
      </c>
      <c r="DZ23" s="177" t="str">
        <f t="shared" si="120"/>
        <v/>
      </c>
      <c r="EA23" s="177" t="str">
        <f t="shared" si="121"/>
        <v/>
      </c>
      <c r="EB23" s="177" t="str">
        <f t="shared" si="122"/>
        <v/>
      </c>
      <c r="EC23" s="177" t="str">
        <f t="shared" si="123"/>
        <v/>
      </c>
      <c r="ED23" s="177" t="str">
        <f t="shared" si="124"/>
        <v/>
      </c>
      <c r="EE23" s="177" t="str">
        <f t="shared" si="125"/>
        <v/>
      </c>
      <c r="EF23" s="177" t="str">
        <f t="shared" si="126"/>
        <v/>
      </c>
      <c r="EG23" s="177" t="str">
        <f t="shared" si="127"/>
        <v/>
      </c>
      <c r="EH23" s="177" t="str">
        <f t="shared" si="128"/>
        <v/>
      </c>
      <c r="EI23" s="177" t="str">
        <f t="shared" si="129"/>
        <v/>
      </c>
      <c r="EJ23" s="177" t="str">
        <f t="shared" si="130"/>
        <v/>
      </c>
      <c r="EK23" s="177" t="str">
        <f t="shared" si="131"/>
        <v/>
      </c>
      <c r="EL23" s="177" t="str">
        <f t="shared" si="132"/>
        <v/>
      </c>
      <c r="EM23" s="177" t="str">
        <f t="shared" si="133"/>
        <v/>
      </c>
      <c r="EN23" s="177" t="str">
        <f t="shared" si="134"/>
        <v/>
      </c>
      <c r="EO23" s="177" t="str">
        <f t="shared" si="135"/>
        <v/>
      </c>
      <c r="EP23" s="177" t="str">
        <f t="shared" si="136"/>
        <v/>
      </c>
      <c r="EQ23" s="177" t="str">
        <f t="shared" si="137"/>
        <v/>
      </c>
      <c r="ER23" s="177" t="str">
        <f t="shared" si="138"/>
        <v/>
      </c>
      <c r="ES23" s="177" t="str">
        <f t="shared" si="139"/>
        <v/>
      </c>
      <c r="ET23" s="177" t="str">
        <f t="shared" si="140"/>
        <v/>
      </c>
      <c r="EU23" s="177" t="str">
        <f t="shared" si="141"/>
        <v/>
      </c>
      <c r="EV23" s="177" t="str">
        <f t="shared" si="142"/>
        <v/>
      </c>
      <c r="EW23" s="177" t="str">
        <f t="shared" si="143"/>
        <v/>
      </c>
      <c r="EX23" s="177" t="str">
        <f t="shared" si="144"/>
        <v/>
      </c>
      <c r="EY23" s="177" t="str">
        <f t="shared" si="145"/>
        <v/>
      </c>
      <c r="EZ23" s="177" t="str">
        <f t="shared" si="146"/>
        <v/>
      </c>
      <c r="FA23" s="177" t="str">
        <f t="shared" si="147"/>
        <v/>
      </c>
      <c r="FB23" s="177" t="str">
        <f t="shared" si="148"/>
        <v/>
      </c>
      <c r="FC23" s="177" t="str">
        <f t="shared" si="149"/>
        <v/>
      </c>
      <c r="FD23" s="177" t="str">
        <f t="shared" si="150"/>
        <v/>
      </c>
      <c r="FE23" s="177" t="str">
        <f t="shared" si="151"/>
        <v/>
      </c>
      <c r="FF23" s="177" t="str">
        <f t="shared" si="152"/>
        <v/>
      </c>
      <c r="FG23" s="177" t="str">
        <f t="shared" si="153"/>
        <v/>
      </c>
      <c r="FH23" s="177" t="str">
        <f t="shared" si="154"/>
        <v/>
      </c>
      <c r="FI23" s="177" t="str">
        <f t="shared" si="155"/>
        <v/>
      </c>
      <c r="FJ23" s="177" t="str">
        <f t="shared" si="156"/>
        <v/>
      </c>
      <c r="FK23" s="177" t="str">
        <f t="shared" si="157"/>
        <v/>
      </c>
      <c r="FL23" s="177" t="str">
        <f t="shared" si="158"/>
        <v/>
      </c>
      <c r="FM23" s="177" t="str">
        <f t="shared" si="159"/>
        <v/>
      </c>
      <c r="FN23" s="177" t="str">
        <f t="shared" si="160"/>
        <v/>
      </c>
      <c r="FO23" s="177" t="str">
        <f t="shared" si="29"/>
        <v/>
      </c>
      <c r="FP23" s="177" t="str">
        <f t="shared" si="161"/>
        <v/>
      </c>
      <c r="FQ23" s="177" t="str">
        <f t="shared" si="162"/>
        <v/>
      </c>
      <c r="FR23" s="177" t="str">
        <f t="shared" si="163"/>
        <v/>
      </c>
      <c r="FS23" s="177" t="str">
        <f t="shared" si="164"/>
        <v/>
      </c>
      <c r="FT23" s="177" t="str">
        <f t="shared" si="165"/>
        <v/>
      </c>
      <c r="FU23" s="177" t="str">
        <f t="shared" si="166"/>
        <v/>
      </c>
      <c r="FV23" s="177" t="str">
        <f t="shared" si="167"/>
        <v/>
      </c>
      <c r="FW23" s="177" t="str">
        <f t="shared" si="168"/>
        <v/>
      </c>
      <c r="FX23" s="177" t="str">
        <f t="shared" si="169"/>
        <v/>
      </c>
      <c r="FY23" s="177" t="str">
        <f t="shared" si="170"/>
        <v/>
      </c>
      <c r="FZ23" s="177" t="str">
        <f t="shared" si="171"/>
        <v/>
      </c>
      <c r="GA23" s="177" t="str">
        <f t="shared" si="172"/>
        <v/>
      </c>
      <c r="GB23" s="177" t="str">
        <f t="shared" si="173"/>
        <v/>
      </c>
      <c r="GC23" s="177" t="str">
        <f t="shared" si="174"/>
        <v/>
      </c>
      <c r="GD23" s="177" t="str">
        <f t="shared" si="175"/>
        <v/>
      </c>
      <c r="GE23" s="177" t="str">
        <f t="shared" si="176"/>
        <v/>
      </c>
      <c r="GF23" s="177" t="str">
        <f t="shared" si="177"/>
        <v/>
      </c>
      <c r="GG23" s="177" t="str">
        <f t="shared" si="178"/>
        <v/>
      </c>
      <c r="GH23" s="177" t="str">
        <f t="shared" si="179"/>
        <v/>
      </c>
      <c r="GI23" s="177" t="str">
        <f t="shared" si="180"/>
        <v/>
      </c>
      <c r="GJ23" s="177" t="str">
        <f t="shared" si="181"/>
        <v/>
      </c>
      <c r="GK23" s="177" t="str">
        <f t="shared" si="182"/>
        <v/>
      </c>
      <c r="GL23" s="177" t="str">
        <f t="shared" si="183"/>
        <v/>
      </c>
      <c r="GM23" s="177" t="str">
        <f t="shared" si="184"/>
        <v/>
      </c>
      <c r="GN23" s="177" t="str">
        <f t="shared" si="185"/>
        <v/>
      </c>
      <c r="GO23" s="177" t="str">
        <f t="shared" si="186"/>
        <v/>
      </c>
      <c r="GP23" s="177" t="str">
        <f t="shared" si="187"/>
        <v/>
      </c>
      <c r="GQ23" s="177" t="str">
        <f t="shared" si="188"/>
        <v/>
      </c>
      <c r="GR23" s="177" t="str">
        <f t="shared" si="189"/>
        <v/>
      </c>
      <c r="GS23" s="177" t="str">
        <f t="shared" si="190"/>
        <v/>
      </c>
      <c r="GT23" s="177" t="str">
        <f t="shared" si="191"/>
        <v/>
      </c>
      <c r="GU23" s="177" t="str">
        <f t="shared" si="192"/>
        <v/>
      </c>
      <c r="GV23" s="177" t="str">
        <f t="shared" si="193"/>
        <v/>
      </c>
      <c r="GW23" s="177" t="str">
        <f t="shared" si="194"/>
        <v/>
      </c>
      <c r="GX23" s="177" t="str">
        <f t="shared" si="195"/>
        <v/>
      </c>
      <c r="GY23" s="177" t="str">
        <f t="shared" si="196"/>
        <v/>
      </c>
      <c r="GZ23" s="177" t="str">
        <f t="shared" si="197"/>
        <v/>
      </c>
      <c r="HA23" s="177" t="str">
        <f t="shared" si="198"/>
        <v/>
      </c>
      <c r="HB23" s="177" t="str">
        <f t="shared" si="199"/>
        <v/>
      </c>
      <c r="HC23" s="177" t="str">
        <f t="shared" si="200"/>
        <v/>
      </c>
      <c r="HD23" s="177" t="str">
        <f t="shared" si="201"/>
        <v/>
      </c>
      <c r="HE23" s="177" t="str">
        <f t="shared" si="202"/>
        <v/>
      </c>
      <c r="HF23" s="177" t="str">
        <f t="shared" si="203"/>
        <v/>
      </c>
      <c r="HG23" s="177" t="str">
        <f t="shared" si="204"/>
        <v/>
      </c>
      <c r="HH23" s="177" t="str">
        <f t="shared" si="205"/>
        <v/>
      </c>
      <c r="HI23" s="177" t="str">
        <f t="shared" si="206"/>
        <v/>
      </c>
      <c r="HJ23" s="177" t="str">
        <f t="shared" si="207"/>
        <v/>
      </c>
      <c r="HK23" s="177" t="str">
        <f t="shared" si="208"/>
        <v/>
      </c>
      <c r="HL23" s="177" t="str">
        <f t="shared" si="209"/>
        <v/>
      </c>
      <c r="HM23" s="177" t="str">
        <f t="shared" si="210"/>
        <v/>
      </c>
      <c r="HN23" s="177" t="str">
        <f t="shared" si="211"/>
        <v/>
      </c>
      <c r="HO23" s="177" t="str">
        <f t="shared" si="212"/>
        <v/>
      </c>
      <c r="HP23" s="177" t="str">
        <f t="shared" si="213"/>
        <v/>
      </c>
      <c r="HQ23" s="177" t="str">
        <f t="shared" si="214"/>
        <v/>
      </c>
      <c r="HR23" s="177" t="str">
        <f t="shared" si="215"/>
        <v/>
      </c>
      <c r="HS23" s="177" t="str">
        <f t="shared" si="216"/>
        <v/>
      </c>
      <c r="HT23" s="177" t="str">
        <f t="shared" si="217"/>
        <v/>
      </c>
      <c r="HU23" s="177" t="str">
        <f t="shared" si="218"/>
        <v/>
      </c>
      <c r="HV23" s="177" t="str">
        <f t="shared" si="219"/>
        <v/>
      </c>
      <c r="HW23" s="177" t="str">
        <f t="shared" si="220"/>
        <v/>
      </c>
      <c r="HX23" s="177" t="str">
        <f t="shared" si="221"/>
        <v/>
      </c>
      <c r="HY23" s="177" t="str">
        <f t="shared" si="222"/>
        <v/>
      </c>
      <c r="HZ23" s="177" t="str">
        <f t="shared" si="223"/>
        <v/>
      </c>
      <c r="IA23" s="177" t="str">
        <f t="shared" si="30"/>
        <v/>
      </c>
      <c r="IB23" s="177" t="str">
        <f t="shared" si="251"/>
        <v/>
      </c>
      <c r="IC23" s="177" t="str">
        <f t="shared" si="252"/>
        <v/>
      </c>
      <c r="ID23" s="177" t="str">
        <f t="shared" si="253"/>
        <v/>
      </c>
      <c r="IE23" s="177" t="str">
        <f t="shared" si="254"/>
        <v/>
      </c>
      <c r="IF23" s="177" t="str">
        <f t="shared" si="255"/>
        <v/>
      </c>
      <c r="IG23" s="177" t="str">
        <f t="shared" si="256"/>
        <v/>
      </c>
      <c r="IH23" s="192" t="str">
        <f t="shared" si="10"/>
        <v/>
      </c>
      <c r="II23" s="193" t="e">
        <f t="shared" si="11"/>
        <v>#N/A</v>
      </c>
      <c r="IJ23" s="193" t="e">
        <f t="shared" si="235"/>
        <v>#N/A</v>
      </c>
      <c r="IK23" s="193" t="e">
        <f t="shared" si="235"/>
        <v>#N/A</v>
      </c>
      <c r="IL23" s="193" t="e">
        <f t="shared" si="235"/>
        <v>#N/A</v>
      </c>
      <c r="IM23" s="193" t="e">
        <f t="shared" si="245"/>
        <v>#N/A</v>
      </c>
      <c r="IN23" s="193" t="e">
        <f t="shared" si="245"/>
        <v>#N/A</v>
      </c>
      <c r="IO23" s="193" t="e">
        <f t="shared" si="245"/>
        <v>#N/A</v>
      </c>
      <c r="IP23" s="193" t="e">
        <f t="shared" si="245"/>
        <v>#N/A</v>
      </c>
      <c r="IQ23" s="193" t="e">
        <f t="shared" si="245"/>
        <v>#N/A</v>
      </c>
      <c r="IR23" s="193" t="e">
        <f t="shared" si="245"/>
        <v>#N/A</v>
      </c>
      <c r="IS23" s="193" t="e">
        <f t="shared" si="245"/>
        <v>#N/A</v>
      </c>
      <c r="IT23" s="193" t="e">
        <f t="shared" si="245"/>
        <v>#N/A</v>
      </c>
      <c r="IU23" s="193" t="e">
        <f t="shared" si="245"/>
        <v>#N/A</v>
      </c>
      <c r="IV23" s="193" t="e">
        <f t="shared" si="245"/>
        <v>#N/A</v>
      </c>
      <c r="IW23" s="193" t="e">
        <f t="shared" si="245"/>
        <v>#N/A</v>
      </c>
      <c r="IX23" s="193" t="e">
        <f t="shared" si="245"/>
        <v>#N/A</v>
      </c>
      <c r="IY23" s="193" t="e">
        <f t="shared" si="245"/>
        <v>#N/A</v>
      </c>
      <c r="IZ23" s="193" t="e">
        <f t="shared" si="245"/>
        <v>#N/A</v>
      </c>
      <c r="JA23" s="193" t="e">
        <f t="shared" si="245"/>
        <v>#N/A</v>
      </c>
      <c r="JB23" s="193" t="e">
        <f t="shared" si="263"/>
        <v>#N/A</v>
      </c>
      <c r="JC23" s="193" t="e">
        <f t="shared" si="263"/>
        <v>#N/A</v>
      </c>
      <c r="JD23" s="193" t="e">
        <f t="shared" si="263"/>
        <v>#N/A</v>
      </c>
      <c r="JE23" s="193" t="e">
        <f t="shared" si="263"/>
        <v>#N/A</v>
      </c>
      <c r="JF23" s="193" t="e">
        <f t="shared" si="263"/>
        <v>#N/A</v>
      </c>
      <c r="JG23" s="193" t="e">
        <f t="shared" si="263"/>
        <v>#N/A</v>
      </c>
      <c r="JH23" s="193" t="e">
        <f t="shared" si="263"/>
        <v>#N/A</v>
      </c>
      <c r="JI23" s="193" t="e">
        <f t="shared" si="263"/>
        <v>#N/A</v>
      </c>
      <c r="JJ23" s="193" t="e">
        <f t="shared" si="263"/>
        <v>#N/A</v>
      </c>
      <c r="JK23" s="193" t="e">
        <f t="shared" si="263"/>
        <v>#N/A</v>
      </c>
      <c r="JL23" s="193" t="e">
        <f t="shared" si="263"/>
        <v>#N/A</v>
      </c>
      <c r="JM23" s="193" t="e">
        <f t="shared" si="263"/>
        <v>#N/A</v>
      </c>
      <c r="JN23" s="193" t="e">
        <f t="shared" si="263"/>
        <v>#N/A</v>
      </c>
      <c r="JO23" s="193" t="e">
        <f t="shared" si="263"/>
        <v>#N/A</v>
      </c>
      <c r="JP23" s="193" t="e">
        <f t="shared" si="263"/>
        <v>#N/A</v>
      </c>
      <c r="JQ23" s="193" t="e">
        <f t="shared" si="263"/>
        <v>#N/A</v>
      </c>
      <c r="JR23" s="193" t="e">
        <f t="shared" si="263"/>
        <v>#N/A</v>
      </c>
      <c r="JS23" s="193" t="e">
        <f t="shared" si="263"/>
        <v>#N/A</v>
      </c>
      <c r="JT23" s="193" t="e">
        <f t="shared" si="263"/>
        <v>#N/A</v>
      </c>
      <c r="JU23" s="193" t="e">
        <f t="shared" si="263"/>
        <v>#N/A</v>
      </c>
      <c r="JV23" s="193" t="e">
        <f t="shared" si="263"/>
        <v>#N/A</v>
      </c>
      <c r="JW23" s="193" t="e">
        <f t="shared" si="263"/>
        <v>#N/A</v>
      </c>
      <c r="JX23" s="193" t="e">
        <f t="shared" si="263"/>
        <v>#N/A</v>
      </c>
      <c r="JY23" s="193" t="e">
        <f t="shared" si="263"/>
        <v>#N/A</v>
      </c>
      <c r="JZ23" s="193" t="e">
        <f t="shared" si="263"/>
        <v>#N/A</v>
      </c>
      <c r="KA23" s="193" t="e">
        <f t="shared" si="263"/>
        <v>#N/A</v>
      </c>
      <c r="KB23" s="193" t="e">
        <f t="shared" si="263"/>
        <v>#N/A</v>
      </c>
      <c r="KC23" s="193" t="e">
        <f t="shared" si="263"/>
        <v>#N/A</v>
      </c>
      <c r="KD23" s="193" t="e">
        <f t="shared" si="263"/>
        <v>#N/A</v>
      </c>
      <c r="KE23" s="193" t="e">
        <f t="shared" si="263"/>
        <v>#N/A</v>
      </c>
      <c r="KF23" s="193" t="e">
        <f t="shared" si="259"/>
        <v>#N/A</v>
      </c>
      <c r="KG23" s="193" t="e">
        <f t="shared" si="259"/>
        <v>#N/A</v>
      </c>
      <c r="KH23" s="193" t="e">
        <f t="shared" si="259"/>
        <v>#N/A</v>
      </c>
      <c r="KI23" s="193" t="e">
        <f t="shared" si="259"/>
        <v>#N/A</v>
      </c>
      <c r="KJ23" s="193" t="e">
        <f t="shared" si="259"/>
        <v>#N/A</v>
      </c>
      <c r="KK23" s="193" t="e">
        <f t="shared" si="259"/>
        <v>#N/A</v>
      </c>
      <c r="KL23" s="193" t="e">
        <f t="shared" si="259"/>
        <v>#N/A</v>
      </c>
      <c r="KM23" s="193" t="e">
        <f t="shared" si="259"/>
        <v>#N/A</v>
      </c>
      <c r="KN23" s="193" t="e">
        <f t="shared" si="259"/>
        <v>#N/A</v>
      </c>
      <c r="KO23" s="193" t="e">
        <f t="shared" si="259"/>
        <v>#N/A</v>
      </c>
      <c r="KP23" s="193" t="e">
        <f t="shared" si="259"/>
        <v>#N/A</v>
      </c>
      <c r="KQ23" s="193" t="e">
        <f t="shared" si="259"/>
        <v>#N/A</v>
      </c>
      <c r="KR23" s="193" t="e">
        <f t="shared" si="259"/>
        <v>#N/A</v>
      </c>
      <c r="KS23" s="193" t="e">
        <f t="shared" si="259"/>
        <v>#N/A</v>
      </c>
      <c r="KT23" s="193" t="e">
        <f t="shared" si="259"/>
        <v>#N/A</v>
      </c>
      <c r="KU23" s="193" t="e">
        <f t="shared" si="31"/>
        <v>#N/A</v>
      </c>
      <c r="KV23" s="193" t="e">
        <f t="shared" si="236"/>
        <v>#N/A</v>
      </c>
      <c r="KW23" s="193" t="e">
        <f t="shared" si="236"/>
        <v>#N/A</v>
      </c>
      <c r="KX23" s="193" t="e">
        <f t="shared" si="236"/>
        <v>#N/A</v>
      </c>
      <c r="KY23" s="193" t="e">
        <f t="shared" si="246"/>
        <v>#N/A</v>
      </c>
      <c r="KZ23" s="193" t="e">
        <f t="shared" si="246"/>
        <v>#N/A</v>
      </c>
      <c r="LA23" s="193" t="e">
        <f t="shared" si="246"/>
        <v>#N/A</v>
      </c>
      <c r="LB23" s="193" t="e">
        <f t="shared" si="246"/>
        <v>#N/A</v>
      </c>
      <c r="LC23" s="193" t="e">
        <f t="shared" si="246"/>
        <v>#N/A</v>
      </c>
      <c r="LD23" s="193" t="e">
        <f t="shared" si="246"/>
        <v>#N/A</v>
      </c>
      <c r="LE23" s="193" t="e">
        <f t="shared" si="246"/>
        <v>#N/A</v>
      </c>
      <c r="LF23" s="193" t="e">
        <f t="shared" si="246"/>
        <v>#N/A</v>
      </c>
      <c r="LG23" s="193" t="e">
        <f t="shared" si="246"/>
        <v>#N/A</v>
      </c>
      <c r="LH23" s="193" t="e">
        <f t="shared" si="246"/>
        <v>#N/A</v>
      </c>
      <c r="LI23" s="193" t="e">
        <f t="shared" si="246"/>
        <v>#N/A</v>
      </c>
      <c r="LJ23" s="193" t="e">
        <f t="shared" si="246"/>
        <v>#N/A</v>
      </c>
      <c r="LK23" s="193" t="e">
        <f t="shared" si="246"/>
        <v>#N/A</v>
      </c>
      <c r="LL23" s="193" t="e">
        <f t="shared" si="246"/>
        <v>#N/A</v>
      </c>
      <c r="LM23" s="193" t="e">
        <f t="shared" si="246"/>
        <v>#N/A</v>
      </c>
      <c r="LN23" s="193" t="e">
        <f t="shared" si="264"/>
        <v>#N/A</v>
      </c>
      <c r="LO23" s="193" t="e">
        <f t="shared" si="264"/>
        <v>#N/A</v>
      </c>
      <c r="LP23" s="193" t="e">
        <f t="shared" si="264"/>
        <v>#N/A</v>
      </c>
      <c r="LQ23" s="193" t="e">
        <f t="shared" si="264"/>
        <v>#N/A</v>
      </c>
      <c r="LR23" s="193" t="e">
        <f t="shared" si="264"/>
        <v>#N/A</v>
      </c>
      <c r="LS23" s="193" t="e">
        <f t="shared" si="264"/>
        <v>#N/A</v>
      </c>
      <c r="LT23" s="193" t="e">
        <f t="shared" si="264"/>
        <v>#N/A</v>
      </c>
      <c r="LU23" s="193" t="e">
        <f t="shared" si="264"/>
        <v>#N/A</v>
      </c>
      <c r="LV23" s="193" t="e">
        <f t="shared" si="264"/>
        <v>#N/A</v>
      </c>
      <c r="LW23" s="193" t="e">
        <f t="shared" si="264"/>
        <v>#N/A</v>
      </c>
      <c r="LX23" s="193" t="e">
        <f t="shared" si="264"/>
        <v>#N/A</v>
      </c>
      <c r="LY23" s="193" t="e">
        <f t="shared" si="264"/>
        <v>#N/A</v>
      </c>
      <c r="LZ23" s="193" t="e">
        <f t="shared" si="264"/>
        <v>#N/A</v>
      </c>
      <c r="MA23" s="193" t="e">
        <f t="shared" si="264"/>
        <v>#N/A</v>
      </c>
      <c r="MB23" s="193" t="e">
        <f t="shared" si="264"/>
        <v>#N/A</v>
      </c>
      <c r="MC23" s="193" t="e">
        <f t="shared" si="264"/>
        <v>#N/A</v>
      </c>
      <c r="MD23" s="193" t="e">
        <f t="shared" si="264"/>
        <v>#N/A</v>
      </c>
      <c r="ME23" s="193" t="e">
        <f t="shared" si="264"/>
        <v>#N/A</v>
      </c>
      <c r="MF23" s="193" t="e">
        <f t="shared" si="264"/>
        <v>#N/A</v>
      </c>
      <c r="MG23" s="193" t="e">
        <f t="shared" si="264"/>
        <v>#N/A</v>
      </c>
      <c r="MH23" s="193" t="e">
        <f t="shared" si="264"/>
        <v>#N/A</v>
      </c>
      <c r="MI23" s="193" t="e">
        <f t="shared" si="264"/>
        <v>#N/A</v>
      </c>
      <c r="MJ23" s="193" t="e">
        <f t="shared" si="264"/>
        <v>#N/A</v>
      </c>
      <c r="MK23" s="193" t="e">
        <f t="shared" si="264"/>
        <v>#N/A</v>
      </c>
      <c r="ML23" s="193" t="e">
        <f t="shared" si="264"/>
        <v>#N/A</v>
      </c>
      <c r="MM23" s="193" t="e">
        <f t="shared" si="264"/>
        <v>#N/A</v>
      </c>
      <c r="MN23" s="193" t="e">
        <f t="shared" si="264"/>
        <v>#N/A</v>
      </c>
      <c r="MO23" s="193" t="e">
        <f t="shared" si="264"/>
        <v>#N/A</v>
      </c>
      <c r="MP23" s="193" t="e">
        <f t="shared" si="264"/>
        <v>#N/A</v>
      </c>
      <c r="MQ23" s="193" t="e">
        <f t="shared" si="264"/>
        <v>#N/A</v>
      </c>
      <c r="MR23" s="193" t="e">
        <f t="shared" si="260"/>
        <v>#N/A</v>
      </c>
      <c r="MS23" s="193" t="e">
        <f t="shared" si="260"/>
        <v>#N/A</v>
      </c>
      <c r="MT23" s="193" t="e">
        <f t="shared" si="260"/>
        <v>#N/A</v>
      </c>
      <c r="MU23" s="193" t="e">
        <f t="shared" si="260"/>
        <v>#N/A</v>
      </c>
      <c r="MV23" s="193" t="e">
        <f t="shared" si="260"/>
        <v>#N/A</v>
      </c>
      <c r="MW23" s="193" t="e">
        <f t="shared" si="260"/>
        <v>#N/A</v>
      </c>
      <c r="MX23" s="193" t="e">
        <f t="shared" si="260"/>
        <v>#N/A</v>
      </c>
      <c r="MY23" s="193" t="e">
        <f t="shared" si="260"/>
        <v>#N/A</v>
      </c>
      <c r="MZ23" s="193" t="e">
        <f t="shared" si="260"/>
        <v>#N/A</v>
      </c>
      <c r="NA23" s="193" t="e">
        <f t="shared" si="260"/>
        <v>#N/A</v>
      </c>
      <c r="NB23" s="193" t="e">
        <f t="shared" si="260"/>
        <v>#N/A</v>
      </c>
      <c r="NC23" s="193" t="e">
        <f t="shared" si="260"/>
        <v>#N/A</v>
      </c>
      <c r="ND23" s="193" t="e">
        <f t="shared" si="260"/>
        <v>#N/A</v>
      </c>
      <c r="NE23" s="193" t="e">
        <f t="shared" si="260"/>
        <v>#N/A</v>
      </c>
      <c r="NF23" s="193" t="e">
        <f t="shared" si="260"/>
        <v>#N/A</v>
      </c>
      <c r="NG23" s="193" t="e">
        <f t="shared" si="32"/>
        <v>#N/A</v>
      </c>
      <c r="NH23" s="193" t="e">
        <f t="shared" si="237"/>
        <v>#N/A</v>
      </c>
      <c r="NI23" s="193" t="e">
        <f t="shared" si="237"/>
        <v>#N/A</v>
      </c>
      <c r="NJ23" s="193" t="e">
        <f t="shared" si="237"/>
        <v>#N/A</v>
      </c>
      <c r="NK23" s="193" t="e">
        <f t="shared" si="247"/>
        <v>#N/A</v>
      </c>
      <c r="NL23" s="193" t="e">
        <f t="shared" si="247"/>
        <v>#N/A</v>
      </c>
      <c r="NM23" s="193" t="e">
        <f t="shared" si="247"/>
        <v>#N/A</v>
      </c>
      <c r="NN23" s="193" t="e">
        <f t="shared" si="247"/>
        <v>#N/A</v>
      </c>
      <c r="NO23" s="193" t="e">
        <f t="shared" si="247"/>
        <v>#N/A</v>
      </c>
      <c r="NP23" s="193" t="e">
        <f t="shared" si="247"/>
        <v>#N/A</v>
      </c>
      <c r="NQ23" s="193" t="e">
        <f t="shared" si="247"/>
        <v>#N/A</v>
      </c>
      <c r="NR23" s="193" t="e">
        <f t="shared" si="247"/>
        <v>#N/A</v>
      </c>
      <c r="NS23" s="193" t="e">
        <f t="shared" si="247"/>
        <v>#N/A</v>
      </c>
      <c r="NT23" s="193" t="e">
        <f t="shared" si="247"/>
        <v>#N/A</v>
      </c>
      <c r="NU23" s="193" t="e">
        <f t="shared" si="247"/>
        <v>#N/A</v>
      </c>
      <c r="NV23" s="193" t="e">
        <f t="shared" si="247"/>
        <v>#N/A</v>
      </c>
      <c r="NW23" s="193" t="e">
        <f t="shared" si="247"/>
        <v>#N/A</v>
      </c>
      <c r="NX23" s="193" t="e">
        <f t="shared" si="247"/>
        <v>#N/A</v>
      </c>
      <c r="NY23" s="193" t="e">
        <f t="shared" si="247"/>
        <v>#N/A</v>
      </c>
      <c r="NZ23" s="193" t="e">
        <f t="shared" si="265"/>
        <v>#N/A</v>
      </c>
      <c r="OA23" s="193" t="e">
        <f t="shared" si="265"/>
        <v>#N/A</v>
      </c>
      <c r="OB23" s="193" t="e">
        <f t="shared" si="265"/>
        <v>#N/A</v>
      </c>
      <c r="OC23" s="193" t="e">
        <f t="shared" si="265"/>
        <v>#N/A</v>
      </c>
      <c r="OD23" s="193" t="e">
        <f t="shared" si="265"/>
        <v>#N/A</v>
      </c>
      <c r="OE23" s="193" t="e">
        <f t="shared" si="265"/>
        <v>#N/A</v>
      </c>
      <c r="OF23" s="193" t="e">
        <f t="shared" si="265"/>
        <v>#N/A</v>
      </c>
      <c r="OG23" s="193" t="e">
        <f t="shared" si="265"/>
        <v>#N/A</v>
      </c>
      <c r="OH23" s="193" t="e">
        <f t="shared" si="265"/>
        <v>#N/A</v>
      </c>
      <c r="OI23" s="193" t="e">
        <f t="shared" si="265"/>
        <v>#N/A</v>
      </c>
      <c r="OJ23" s="193" t="e">
        <f t="shared" si="265"/>
        <v>#N/A</v>
      </c>
      <c r="OK23" s="193" t="e">
        <f t="shared" si="265"/>
        <v>#N/A</v>
      </c>
      <c r="OL23" s="193" t="e">
        <f t="shared" si="265"/>
        <v>#N/A</v>
      </c>
      <c r="OM23" s="193" t="e">
        <f t="shared" si="265"/>
        <v>#N/A</v>
      </c>
      <c r="ON23" s="193" t="e">
        <f t="shared" si="265"/>
        <v>#N/A</v>
      </c>
      <c r="OO23" s="193" t="e">
        <f t="shared" si="265"/>
        <v>#N/A</v>
      </c>
      <c r="OP23" s="193" t="e">
        <f t="shared" si="265"/>
        <v>#N/A</v>
      </c>
      <c r="OQ23" s="193" t="e">
        <f t="shared" si="265"/>
        <v>#N/A</v>
      </c>
      <c r="OR23" s="193" t="e">
        <f t="shared" si="265"/>
        <v>#N/A</v>
      </c>
      <c r="OS23" s="193" t="e">
        <f t="shared" si="265"/>
        <v>#N/A</v>
      </c>
      <c r="OT23" s="193" t="e">
        <f t="shared" si="265"/>
        <v>#N/A</v>
      </c>
      <c r="OU23" s="193" t="e">
        <f t="shared" si="265"/>
        <v>#N/A</v>
      </c>
      <c r="OV23" s="193" t="e">
        <f t="shared" si="265"/>
        <v>#N/A</v>
      </c>
      <c r="OW23" s="193" t="e">
        <f t="shared" si="265"/>
        <v>#N/A</v>
      </c>
      <c r="OX23" s="193" t="e">
        <f t="shared" si="265"/>
        <v>#N/A</v>
      </c>
      <c r="OY23" s="193" t="e">
        <f t="shared" si="265"/>
        <v>#N/A</v>
      </c>
      <c r="OZ23" s="193" t="e">
        <f t="shared" si="265"/>
        <v>#N/A</v>
      </c>
      <c r="PA23" s="193" t="e">
        <f t="shared" si="265"/>
        <v>#N/A</v>
      </c>
      <c r="PB23" s="193" t="e">
        <f t="shared" si="265"/>
        <v>#N/A</v>
      </c>
      <c r="PC23" s="193" t="e">
        <f t="shared" si="265"/>
        <v>#N/A</v>
      </c>
      <c r="PD23" s="193" t="e">
        <f t="shared" si="261"/>
        <v>#N/A</v>
      </c>
      <c r="PE23" s="193" t="e">
        <f t="shared" si="261"/>
        <v>#N/A</v>
      </c>
      <c r="PF23" s="193" t="e">
        <f t="shared" si="261"/>
        <v>#N/A</v>
      </c>
      <c r="PG23" s="193" t="e">
        <f t="shared" si="261"/>
        <v>#N/A</v>
      </c>
      <c r="PH23" s="193" t="e">
        <f t="shared" si="261"/>
        <v>#N/A</v>
      </c>
      <c r="PI23" s="193" t="e">
        <f t="shared" si="261"/>
        <v>#N/A</v>
      </c>
      <c r="PJ23" s="193" t="e">
        <f t="shared" si="261"/>
        <v>#N/A</v>
      </c>
      <c r="PK23" s="193" t="e">
        <f t="shared" si="261"/>
        <v>#N/A</v>
      </c>
      <c r="PL23" s="193" t="e">
        <f t="shared" si="261"/>
        <v>#N/A</v>
      </c>
      <c r="PM23" s="193" t="e">
        <f t="shared" si="261"/>
        <v>#N/A</v>
      </c>
      <c r="PN23" s="193" t="e">
        <f t="shared" si="261"/>
        <v>#N/A</v>
      </c>
      <c r="PO23" s="193" t="e">
        <f t="shared" si="261"/>
        <v>#N/A</v>
      </c>
      <c r="PP23" s="193" t="e">
        <f t="shared" si="261"/>
        <v>#N/A</v>
      </c>
      <c r="PQ23" s="193" t="e">
        <f t="shared" si="261"/>
        <v>#N/A</v>
      </c>
      <c r="PR23" s="193" t="e">
        <f t="shared" si="261"/>
        <v>#N/A</v>
      </c>
      <c r="PS23" s="193" t="e">
        <f t="shared" si="33"/>
        <v>#N/A</v>
      </c>
      <c r="PT23" s="193" t="e">
        <f t="shared" si="257"/>
        <v>#N/A</v>
      </c>
      <c r="PU23" s="193" t="e">
        <f t="shared" si="257"/>
        <v>#N/A</v>
      </c>
      <c r="PV23" s="193" t="e">
        <f t="shared" si="257"/>
        <v>#N/A</v>
      </c>
      <c r="PW23" s="193" t="e">
        <f t="shared" si="257"/>
        <v>#N/A</v>
      </c>
      <c r="PX23" s="193" t="e">
        <f t="shared" si="257"/>
        <v>#N/A</v>
      </c>
      <c r="PY23" s="193" t="e">
        <f t="shared" si="257"/>
        <v>#N/A</v>
      </c>
      <c r="PZ23" s="193" t="e">
        <f t="shared" si="257"/>
        <v>#N/A</v>
      </c>
      <c r="QA23" s="193" t="e">
        <f t="shared" si="257"/>
        <v>#N/A</v>
      </c>
    </row>
    <row r="24" spans="1:443" hidden="1" x14ac:dyDescent="0.45">
      <c r="A24" s="276"/>
      <c r="B24" s="277" t="str">
        <f>IF(OR($T24="",$U24=""),"",ROUND(_xlfn.BETA.INV(ABS(VLOOKUP($Z$1,VLookups!$A$30:$B$31,2,FALSE)-B$2),IF($N24="L",$U24,$T24),IF($N24="L",$T24,$U24),$G24,$I24),0))</f>
        <v/>
      </c>
      <c r="C24" s="287" t="str">
        <f t="shared" si="24"/>
        <v/>
      </c>
      <c r="D24" s="288" t="str">
        <f t="shared" si="25"/>
        <v/>
      </c>
      <c r="E24" s="134"/>
      <c r="F24" s="279"/>
      <c r="G24" s="280" t="str">
        <f t="shared" si="16"/>
        <v/>
      </c>
      <c r="H24" s="281"/>
      <c r="I24" s="280" t="str">
        <f t="shared" si="17"/>
        <v/>
      </c>
      <c r="J24" s="279"/>
      <c r="K24" s="135"/>
      <c r="L24" s="110" t="str">
        <f t="shared" si="18"/>
        <v/>
      </c>
      <c r="M24" s="21" t="str">
        <f t="shared" si="19"/>
        <v/>
      </c>
      <c r="N24" s="22" t="str">
        <f t="shared" si="20"/>
        <v/>
      </c>
      <c r="O24" s="23" t="str">
        <f>IF(M24="","",IF(OR($M24&lt;Skew!$B$3,$M24=Skew!$B$3),IF($M24&gt;Skew!$C$3,Skew!$A$3,IF($M24&gt;Skew!$C$4,Skew!$A$4,IF($M24&gt;Skew!$C$5,Skew!$A$5,IF($M24&gt;Skew!$C$6,Skew!$A$6,IF($M24&gt;Skew!$C$7,Skew!$A$7,IF($M24&gt;Skew!$C$8,Skew!$A$8,IF($M24&gt;Skew!$C$9,Skew!$A$9,IF($M24&gt;Skew!$C$10,Skew!$A$10,IF($M24&gt;Skew!$C$11,Skew!$A$11,IF($M24&gt;Skew!$C$12,Skew!$A$12,IF($M24&gt;Skew!$C$13,Skew!$A$13,IF($M24&gt;Skew!$C$14,Skew!$A$14,IF($M24&gt;Skew!$C$15,Skew!$A$15,IF($M24&gt;Skew!$C$16,Skew!$A$16,Skew!$A$17)
)))))))))))))))</f>
        <v/>
      </c>
      <c r="P24" s="22" t="str">
        <f>IF(M24="","",MATCH(O24,Skew!$A$3:$A$17,0))</f>
        <v/>
      </c>
      <c r="Q24" s="22" t="str">
        <f t="shared" si="0"/>
        <v/>
      </c>
      <c r="R24" s="24"/>
      <c r="S24" s="22" t="str">
        <f>IF(OR(M24="",R24=""),"",MATCH(R24,Confidence!$A$3:$A$12,0))</f>
        <v/>
      </c>
      <c r="T24" s="25" t="str">
        <f t="shared" si="1"/>
        <v/>
      </c>
      <c r="U24" s="25" t="str">
        <f t="shared" si="2"/>
        <v/>
      </c>
      <c r="V24" s="22"/>
      <c r="W24" s="102" t="str">
        <f t="shared" si="3"/>
        <v/>
      </c>
      <c r="X24" s="102" t="str">
        <f t="shared" si="4"/>
        <v/>
      </c>
      <c r="Y24" s="37" t="str">
        <f t="shared" si="5"/>
        <v/>
      </c>
      <c r="Z24" s="115"/>
      <c r="AA24" s="204" t="str">
        <f>IF(AND(G24&gt;0,H24&gt;0,I24&gt;0,T24&gt;0,U24&gt;0,Z24&gt;0,NOT(R24="")),ABS(VLOOKUP($Z$1,VLookups!$A$30:$B$31,2,FALSE)-_xlfn.BETA.DIST(Z24,IF(N24="L",U24,T24),IF(N24="L",T24,U24),TRUE,G24,I24)),"")</f>
        <v/>
      </c>
      <c r="AB24" s="112" t="str">
        <f>IF(OR($T24="",$U24=""),"",_xlfn.BETA.INV(ABS(VLOOKUP($Z$1,VLookups!$A$30:$B$31,2,FALSE)-AB$3),IF($N24="L",$U24,$T24),IF($N24="L",$T24,$U24),$G24,$I24))</f>
        <v/>
      </c>
      <c r="AC24" s="113" t="str">
        <f>IF(OR($T24="",$U24=""),"",_xlfn.BETA.INV(ABS(VLOOKUP($Z$1,VLookups!$A$30:$B$31,2,FALSE)-AC$3),IF($N24="L",$U24,$T24),IF($N24="L",$T24,$U24),$G24,$I24))</f>
        <v/>
      </c>
      <c r="AD24" s="112" t="str">
        <f>IF(OR($T24="",$U24=""),"",_xlfn.BETA.INV(ABS(VLOOKUP($Z$1,VLookups!$A$30:$B$31,2,FALSE)-AD$3),IF($N24="L",$U24,$T24),IF($N24="L",$T24,$U24),$G24,$I24))</f>
        <v/>
      </c>
      <c r="AE24" s="113" t="str">
        <f>IF(OR($T24="",$U24=""),"",_xlfn.BETA.INV(ABS(VLOOKUP($Z$1,VLookups!$A$30:$B$31,2,FALSE)-AE$3),IF($N24="L",$U24,$T24),IF($N24="L",$T24,$U24),$G24,$I24))</f>
        <v/>
      </c>
      <c r="AF24" s="112" t="str">
        <f>IF(OR($T24="",$U24=""),"",_xlfn.BETA.INV(ABS(VLOOKUP($Z$1,VLookups!$A$30:$B$31,2,FALSE)-AF$3),IF($N24="L",$U24,$T24),IF($N24="L",$T24,$U24),$G24,$I24))</f>
        <v/>
      </c>
      <c r="AG24" s="113" t="str">
        <f>IF(OR($T24="",$U24=""),"",_xlfn.BETA.INV(ABS(VLOOKUP($Z$1,VLookups!$A$30:$B$31,2,FALSE)-AG$3),IF($N24="L",$U24,$T24),IF($N24="L",$T24,$U24),$G24,$I24))</f>
        <v/>
      </c>
      <c r="AH24" s="112" t="str">
        <f>IF(OR($T24="",$U24=""),"",_xlfn.BETA.INV(ABS(VLOOKUP($Z$1,VLookups!$A$30:$B$31,2,FALSE)-AH$3),IF($N24="L",$U24,$T24),IF($N24="L",$T24,$U24),$G24,$I24))</f>
        <v/>
      </c>
      <c r="AI24" s="113" t="str">
        <f>IF(OR($T24="",$U24=""),"",_xlfn.BETA.INV(ABS(VLOOKUP($Z$1,VLookups!$A$30:$B$31,2,FALSE)-AI$3),IF($N24="L",$U24,$T24),IF($N24="L",$T24,$U24),$G24,$I24))</f>
        <v/>
      </c>
      <c r="AJ24" s="112" t="str">
        <f>IF(OR($T24="",$U24=""),"",_xlfn.BETA.INV(ABS(VLOOKUP($Z$1,VLookups!$A$30:$B$31,2,FALSE)-AJ$3),IF($N24="L",$U24,$T24),IF($N24="L",$T24,$U24),$G24,$I24))</f>
        <v/>
      </c>
      <c r="AK24" s="113" t="str">
        <f>IF(OR($T24="",$U24=""),"",_xlfn.BETA.INV(ABS(VLOOKUP($Z$1,VLookups!$A$30:$B$31,2,FALSE)-AK$3),IF($N24="L",$U24,$T24),IF($N24="L",$T24,$U24),$G24,$I24))</f>
        <v/>
      </c>
      <c r="AL24" s="112" t="str">
        <f>IF(OR($T24="",$U24=""),"",_xlfn.BETA.INV(ABS(VLOOKUP($Z$1,VLookups!$A$30:$B$31,2,FALSE)-AL$3),IF($N24="L",$U24,$T24),IF($N24="L",$T24,$U24),$G24,$I24))</f>
        <v/>
      </c>
      <c r="AM24" s="113" t="str">
        <f>IF(OR($T24="",$U24=""),"",_xlfn.BETA.INV(ABS(VLOOKUP($Z$1,VLookups!$A$30:$B$31,2,FALSE)-AM$3),IF($N24="L",$U24,$T24),IF($N24="L",$T24,$U24),$G24,$I24))</f>
        <v/>
      </c>
      <c r="AN24" s="15"/>
      <c r="AO24" s="194" t="str">
        <f t="shared" si="21"/>
        <v/>
      </c>
      <c r="AP24" s="192" t="str">
        <f t="shared" si="22"/>
        <v/>
      </c>
      <c r="AQ24" s="177" t="str">
        <f t="shared" ref="AQ24" si="267">IF(ISNONTEXT($AO24),AP24+$AO24,"")</f>
        <v/>
      </c>
      <c r="AR24" s="177" t="str">
        <f t="shared" si="35"/>
        <v/>
      </c>
      <c r="AS24" s="177" t="str">
        <f t="shared" si="36"/>
        <v/>
      </c>
      <c r="AT24" s="177" t="str">
        <f t="shared" si="37"/>
        <v/>
      </c>
      <c r="AU24" s="177" t="str">
        <f t="shared" si="38"/>
        <v/>
      </c>
      <c r="AV24" s="177" t="str">
        <f t="shared" si="39"/>
        <v/>
      </c>
      <c r="AW24" s="177" t="str">
        <f t="shared" si="40"/>
        <v/>
      </c>
      <c r="AX24" s="177" t="str">
        <f t="shared" si="41"/>
        <v/>
      </c>
      <c r="AY24" s="177" t="str">
        <f t="shared" si="42"/>
        <v/>
      </c>
      <c r="AZ24" s="177" t="str">
        <f t="shared" si="43"/>
        <v/>
      </c>
      <c r="BA24" s="177" t="str">
        <f t="shared" si="44"/>
        <v/>
      </c>
      <c r="BB24" s="177" t="str">
        <f t="shared" si="45"/>
        <v/>
      </c>
      <c r="BC24" s="177" t="str">
        <f t="shared" si="46"/>
        <v/>
      </c>
      <c r="BD24" s="177" t="str">
        <f t="shared" si="47"/>
        <v/>
      </c>
      <c r="BE24" s="177" t="str">
        <f t="shared" si="48"/>
        <v/>
      </c>
      <c r="BF24" s="177" t="str">
        <f t="shared" si="49"/>
        <v/>
      </c>
      <c r="BG24" s="177" t="str">
        <f t="shared" si="50"/>
        <v/>
      </c>
      <c r="BH24" s="177" t="str">
        <f t="shared" si="51"/>
        <v/>
      </c>
      <c r="BI24" s="177" t="str">
        <f t="shared" si="52"/>
        <v/>
      </c>
      <c r="BJ24" s="177" t="str">
        <f t="shared" si="53"/>
        <v/>
      </c>
      <c r="BK24" s="177" t="str">
        <f t="shared" si="54"/>
        <v/>
      </c>
      <c r="BL24" s="177" t="str">
        <f t="shared" si="55"/>
        <v/>
      </c>
      <c r="BM24" s="177" t="str">
        <f t="shared" si="56"/>
        <v/>
      </c>
      <c r="BN24" s="177" t="str">
        <f t="shared" si="57"/>
        <v/>
      </c>
      <c r="BO24" s="177" t="str">
        <f t="shared" si="58"/>
        <v/>
      </c>
      <c r="BP24" s="177" t="str">
        <f t="shared" si="59"/>
        <v/>
      </c>
      <c r="BQ24" s="177" t="str">
        <f t="shared" si="60"/>
        <v/>
      </c>
      <c r="BR24" s="177" t="str">
        <f t="shared" si="61"/>
        <v/>
      </c>
      <c r="BS24" s="177" t="str">
        <f t="shared" si="62"/>
        <v/>
      </c>
      <c r="BT24" s="177" t="str">
        <f t="shared" si="63"/>
        <v/>
      </c>
      <c r="BU24" s="177" t="str">
        <f t="shared" si="64"/>
        <v/>
      </c>
      <c r="BV24" s="177" t="str">
        <f t="shared" si="65"/>
        <v/>
      </c>
      <c r="BW24" s="177" t="str">
        <f t="shared" si="66"/>
        <v/>
      </c>
      <c r="BX24" s="177" t="str">
        <f t="shared" si="67"/>
        <v/>
      </c>
      <c r="BY24" s="177" t="str">
        <f t="shared" si="68"/>
        <v/>
      </c>
      <c r="BZ24" s="177" t="str">
        <f t="shared" si="69"/>
        <v/>
      </c>
      <c r="CA24" s="177" t="str">
        <f t="shared" si="70"/>
        <v/>
      </c>
      <c r="CB24" s="177" t="str">
        <f t="shared" si="71"/>
        <v/>
      </c>
      <c r="CC24" s="177" t="str">
        <f t="shared" si="72"/>
        <v/>
      </c>
      <c r="CD24" s="177" t="str">
        <f t="shared" si="73"/>
        <v/>
      </c>
      <c r="CE24" s="177" t="str">
        <f t="shared" si="74"/>
        <v/>
      </c>
      <c r="CF24" s="177" t="str">
        <f t="shared" si="75"/>
        <v/>
      </c>
      <c r="CG24" s="177" t="str">
        <f t="shared" si="76"/>
        <v/>
      </c>
      <c r="CH24" s="177" t="str">
        <f t="shared" si="77"/>
        <v/>
      </c>
      <c r="CI24" s="177" t="str">
        <f t="shared" si="78"/>
        <v/>
      </c>
      <c r="CJ24" s="177" t="str">
        <f t="shared" si="79"/>
        <v/>
      </c>
      <c r="CK24" s="177" t="str">
        <f t="shared" si="80"/>
        <v/>
      </c>
      <c r="CL24" s="177" t="str">
        <f t="shared" si="81"/>
        <v/>
      </c>
      <c r="CM24" s="177" t="str">
        <f t="shared" si="82"/>
        <v/>
      </c>
      <c r="CN24" s="177" t="str">
        <f t="shared" si="83"/>
        <v/>
      </c>
      <c r="CO24" s="177" t="str">
        <f t="shared" si="84"/>
        <v/>
      </c>
      <c r="CP24" s="177" t="str">
        <f t="shared" si="85"/>
        <v/>
      </c>
      <c r="CQ24" s="177" t="str">
        <f t="shared" si="86"/>
        <v/>
      </c>
      <c r="CR24" s="177" t="str">
        <f t="shared" si="87"/>
        <v/>
      </c>
      <c r="CS24" s="177" t="str">
        <f t="shared" si="88"/>
        <v/>
      </c>
      <c r="CT24" s="177" t="str">
        <f t="shared" si="89"/>
        <v/>
      </c>
      <c r="CU24" s="177" t="str">
        <f t="shared" si="90"/>
        <v/>
      </c>
      <c r="CV24" s="177" t="str">
        <f t="shared" si="91"/>
        <v/>
      </c>
      <c r="CW24" s="177" t="str">
        <f t="shared" si="92"/>
        <v/>
      </c>
      <c r="CX24" s="177" t="str">
        <f t="shared" si="93"/>
        <v/>
      </c>
      <c r="CY24" s="177" t="str">
        <f t="shared" si="94"/>
        <v/>
      </c>
      <c r="CZ24" s="177" t="str">
        <f t="shared" si="95"/>
        <v/>
      </c>
      <c r="DA24" s="177" t="str">
        <f t="shared" si="96"/>
        <v/>
      </c>
      <c r="DB24" s="177" t="str">
        <f t="shared" si="97"/>
        <v/>
      </c>
      <c r="DC24" s="177" t="str">
        <f t="shared" si="28"/>
        <v/>
      </c>
      <c r="DD24" s="177" t="str">
        <f t="shared" si="98"/>
        <v/>
      </c>
      <c r="DE24" s="177" t="str">
        <f t="shared" si="99"/>
        <v/>
      </c>
      <c r="DF24" s="177" t="str">
        <f t="shared" si="100"/>
        <v/>
      </c>
      <c r="DG24" s="177" t="str">
        <f t="shared" si="101"/>
        <v/>
      </c>
      <c r="DH24" s="177" t="str">
        <f t="shared" si="102"/>
        <v/>
      </c>
      <c r="DI24" s="177" t="str">
        <f t="shared" si="103"/>
        <v/>
      </c>
      <c r="DJ24" s="177" t="str">
        <f t="shared" si="104"/>
        <v/>
      </c>
      <c r="DK24" s="177" t="str">
        <f t="shared" si="105"/>
        <v/>
      </c>
      <c r="DL24" s="177" t="str">
        <f t="shared" si="106"/>
        <v/>
      </c>
      <c r="DM24" s="177" t="str">
        <f t="shared" si="107"/>
        <v/>
      </c>
      <c r="DN24" s="177" t="str">
        <f t="shared" si="108"/>
        <v/>
      </c>
      <c r="DO24" s="177" t="str">
        <f t="shared" si="109"/>
        <v/>
      </c>
      <c r="DP24" s="177" t="str">
        <f t="shared" si="110"/>
        <v/>
      </c>
      <c r="DQ24" s="177" t="str">
        <f t="shared" si="111"/>
        <v/>
      </c>
      <c r="DR24" s="177" t="str">
        <f t="shared" si="112"/>
        <v/>
      </c>
      <c r="DS24" s="177" t="str">
        <f t="shared" si="113"/>
        <v/>
      </c>
      <c r="DT24" s="177" t="str">
        <f t="shared" si="114"/>
        <v/>
      </c>
      <c r="DU24" s="177" t="str">
        <f t="shared" si="115"/>
        <v/>
      </c>
      <c r="DV24" s="177" t="str">
        <f t="shared" si="116"/>
        <v/>
      </c>
      <c r="DW24" s="177" t="str">
        <f t="shared" si="117"/>
        <v/>
      </c>
      <c r="DX24" s="177" t="str">
        <f t="shared" si="118"/>
        <v/>
      </c>
      <c r="DY24" s="177" t="str">
        <f t="shared" si="119"/>
        <v/>
      </c>
      <c r="DZ24" s="177" t="str">
        <f t="shared" si="120"/>
        <v/>
      </c>
      <c r="EA24" s="177" t="str">
        <f t="shared" si="121"/>
        <v/>
      </c>
      <c r="EB24" s="177" t="str">
        <f t="shared" si="122"/>
        <v/>
      </c>
      <c r="EC24" s="177" t="str">
        <f t="shared" si="123"/>
        <v/>
      </c>
      <c r="ED24" s="177" t="str">
        <f t="shared" si="124"/>
        <v/>
      </c>
      <c r="EE24" s="177" t="str">
        <f t="shared" si="125"/>
        <v/>
      </c>
      <c r="EF24" s="177" t="str">
        <f t="shared" si="126"/>
        <v/>
      </c>
      <c r="EG24" s="177" t="str">
        <f t="shared" si="127"/>
        <v/>
      </c>
      <c r="EH24" s="177" t="str">
        <f t="shared" si="128"/>
        <v/>
      </c>
      <c r="EI24" s="177" t="str">
        <f t="shared" si="129"/>
        <v/>
      </c>
      <c r="EJ24" s="177" t="str">
        <f t="shared" si="130"/>
        <v/>
      </c>
      <c r="EK24" s="177" t="str">
        <f t="shared" si="131"/>
        <v/>
      </c>
      <c r="EL24" s="177" t="str">
        <f t="shared" si="132"/>
        <v/>
      </c>
      <c r="EM24" s="177" t="str">
        <f t="shared" si="133"/>
        <v/>
      </c>
      <c r="EN24" s="177" t="str">
        <f t="shared" si="134"/>
        <v/>
      </c>
      <c r="EO24" s="177" t="str">
        <f t="shared" si="135"/>
        <v/>
      </c>
      <c r="EP24" s="177" t="str">
        <f t="shared" si="136"/>
        <v/>
      </c>
      <c r="EQ24" s="177" t="str">
        <f t="shared" si="137"/>
        <v/>
      </c>
      <c r="ER24" s="177" t="str">
        <f t="shared" si="138"/>
        <v/>
      </c>
      <c r="ES24" s="177" t="str">
        <f t="shared" si="139"/>
        <v/>
      </c>
      <c r="ET24" s="177" t="str">
        <f t="shared" si="140"/>
        <v/>
      </c>
      <c r="EU24" s="177" t="str">
        <f t="shared" si="141"/>
        <v/>
      </c>
      <c r="EV24" s="177" t="str">
        <f t="shared" si="142"/>
        <v/>
      </c>
      <c r="EW24" s="177" t="str">
        <f t="shared" si="143"/>
        <v/>
      </c>
      <c r="EX24" s="177" t="str">
        <f t="shared" si="144"/>
        <v/>
      </c>
      <c r="EY24" s="177" t="str">
        <f t="shared" si="145"/>
        <v/>
      </c>
      <c r="EZ24" s="177" t="str">
        <f t="shared" si="146"/>
        <v/>
      </c>
      <c r="FA24" s="177" t="str">
        <f t="shared" si="147"/>
        <v/>
      </c>
      <c r="FB24" s="177" t="str">
        <f t="shared" si="148"/>
        <v/>
      </c>
      <c r="FC24" s="177" t="str">
        <f t="shared" si="149"/>
        <v/>
      </c>
      <c r="FD24" s="177" t="str">
        <f t="shared" si="150"/>
        <v/>
      </c>
      <c r="FE24" s="177" t="str">
        <f t="shared" si="151"/>
        <v/>
      </c>
      <c r="FF24" s="177" t="str">
        <f t="shared" si="152"/>
        <v/>
      </c>
      <c r="FG24" s="177" t="str">
        <f t="shared" si="153"/>
        <v/>
      </c>
      <c r="FH24" s="177" t="str">
        <f t="shared" si="154"/>
        <v/>
      </c>
      <c r="FI24" s="177" t="str">
        <f t="shared" si="155"/>
        <v/>
      </c>
      <c r="FJ24" s="177" t="str">
        <f t="shared" si="156"/>
        <v/>
      </c>
      <c r="FK24" s="177" t="str">
        <f t="shared" si="157"/>
        <v/>
      </c>
      <c r="FL24" s="177" t="str">
        <f t="shared" si="158"/>
        <v/>
      </c>
      <c r="FM24" s="177" t="str">
        <f t="shared" si="159"/>
        <v/>
      </c>
      <c r="FN24" s="177" t="str">
        <f t="shared" si="160"/>
        <v/>
      </c>
      <c r="FO24" s="177" t="str">
        <f t="shared" si="29"/>
        <v/>
      </c>
      <c r="FP24" s="177" t="str">
        <f t="shared" si="161"/>
        <v/>
      </c>
      <c r="FQ24" s="177" t="str">
        <f t="shared" si="162"/>
        <v/>
      </c>
      <c r="FR24" s="177" t="str">
        <f t="shared" si="163"/>
        <v/>
      </c>
      <c r="FS24" s="177" t="str">
        <f t="shared" si="164"/>
        <v/>
      </c>
      <c r="FT24" s="177" t="str">
        <f t="shared" si="165"/>
        <v/>
      </c>
      <c r="FU24" s="177" t="str">
        <f t="shared" si="166"/>
        <v/>
      </c>
      <c r="FV24" s="177" t="str">
        <f t="shared" si="167"/>
        <v/>
      </c>
      <c r="FW24" s="177" t="str">
        <f t="shared" si="168"/>
        <v/>
      </c>
      <c r="FX24" s="177" t="str">
        <f t="shared" si="169"/>
        <v/>
      </c>
      <c r="FY24" s="177" t="str">
        <f t="shared" si="170"/>
        <v/>
      </c>
      <c r="FZ24" s="177" t="str">
        <f t="shared" si="171"/>
        <v/>
      </c>
      <c r="GA24" s="177" t="str">
        <f t="shared" si="172"/>
        <v/>
      </c>
      <c r="GB24" s="177" t="str">
        <f t="shared" si="173"/>
        <v/>
      </c>
      <c r="GC24" s="177" t="str">
        <f t="shared" si="174"/>
        <v/>
      </c>
      <c r="GD24" s="177" t="str">
        <f t="shared" si="175"/>
        <v/>
      </c>
      <c r="GE24" s="177" t="str">
        <f t="shared" si="176"/>
        <v/>
      </c>
      <c r="GF24" s="177" t="str">
        <f t="shared" si="177"/>
        <v/>
      </c>
      <c r="GG24" s="177" t="str">
        <f t="shared" si="178"/>
        <v/>
      </c>
      <c r="GH24" s="177" t="str">
        <f t="shared" si="179"/>
        <v/>
      </c>
      <c r="GI24" s="177" t="str">
        <f t="shared" si="180"/>
        <v/>
      </c>
      <c r="GJ24" s="177" t="str">
        <f t="shared" si="181"/>
        <v/>
      </c>
      <c r="GK24" s="177" t="str">
        <f t="shared" si="182"/>
        <v/>
      </c>
      <c r="GL24" s="177" t="str">
        <f t="shared" si="183"/>
        <v/>
      </c>
      <c r="GM24" s="177" t="str">
        <f t="shared" si="184"/>
        <v/>
      </c>
      <c r="GN24" s="177" t="str">
        <f t="shared" si="185"/>
        <v/>
      </c>
      <c r="GO24" s="177" t="str">
        <f t="shared" si="186"/>
        <v/>
      </c>
      <c r="GP24" s="177" t="str">
        <f t="shared" si="187"/>
        <v/>
      </c>
      <c r="GQ24" s="177" t="str">
        <f t="shared" si="188"/>
        <v/>
      </c>
      <c r="GR24" s="177" t="str">
        <f t="shared" si="189"/>
        <v/>
      </c>
      <c r="GS24" s="177" t="str">
        <f t="shared" si="190"/>
        <v/>
      </c>
      <c r="GT24" s="177" t="str">
        <f t="shared" si="191"/>
        <v/>
      </c>
      <c r="GU24" s="177" t="str">
        <f t="shared" si="192"/>
        <v/>
      </c>
      <c r="GV24" s="177" t="str">
        <f t="shared" si="193"/>
        <v/>
      </c>
      <c r="GW24" s="177" t="str">
        <f t="shared" si="194"/>
        <v/>
      </c>
      <c r="GX24" s="177" t="str">
        <f t="shared" si="195"/>
        <v/>
      </c>
      <c r="GY24" s="177" t="str">
        <f t="shared" si="196"/>
        <v/>
      </c>
      <c r="GZ24" s="177" t="str">
        <f t="shared" si="197"/>
        <v/>
      </c>
      <c r="HA24" s="177" t="str">
        <f t="shared" si="198"/>
        <v/>
      </c>
      <c r="HB24" s="177" t="str">
        <f t="shared" si="199"/>
        <v/>
      </c>
      <c r="HC24" s="177" t="str">
        <f t="shared" si="200"/>
        <v/>
      </c>
      <c r="HD24" s="177" t="str">
        <f t="shared" si="201"/>
        <v/>
      </c>
      <c r="HE24" s="177" t="str">
        <f t="shared" si="202"/>
        <v/>
      </c>
      <c r="HF24" s="177" t="str">
        <f t="shared" si="203"/>
        <v/>
      </c>
      <c r="HG24" s="177" t="str">
        <f t="shared" si="204"/>
        <v/>
      </c>
      <c r="HH24" s="177" t="str">
        <f t="shared" si="205"/>
        <v/>
      </c>
      <c r="HI24" s="177" t="str">
        <f t="shared" si="206"/>
        <v/>
      </c>
      <c r="HJ24" s="177" t="str">
        <f t="shared" si="207"/>
        <v/>
      </c>
      <c r="HK24" s="177" t="str">
        <f t="shared" si="208"/>
        <v/>
      </c>
      <c r="HL24" s="177" t="str">
        <f t="shared" si="209"/>
        <v/>
      </c>
      <c r="HM24" s="177" t="str">
        <f t="shared" si="210"/>
        <v/>
      </c>
      <c r="HN24" s="177" t="str">
        <f t="shared" si="211"/>
        <v/>
      </c>
      <c r="HO24" s="177" t="str">
        <f t="shared" si="212"/>
        <v/>
      </c>
      <c r="HP24" s="177" t="str">
        <f t="shared" si="213"/>
        <v/>
      </c>
      <c r="HQ24" s="177" t="str">
        <f t="shared" si="214"/>
        <v/>
      </c>
      <c r="HR24" s="177" t="str">
        <f t="shared" si="215"/>
        <v/>
      </c>
      <c r="HS24" s="177" t="str">
        <f t="shared" si="216"/>
        <v/>
      </c>
      <c r="HT24" s="177" t="str">
        <f t="shared" si="217"/>
        <v/>
      </c>
      <c r="HU24" s="177" t="str">
        <f t="shared" si="218"/>
        <v/>
      </c>
      <c r="HV24" s="177" t="str">
        <f t="shared" si="219"/>
        <v/>
      </c>
      <c r="HW24" s="177" t="str">
        <f t="shared" si="220"/>
        <v/>
      </c>
      <c r="HX24" s="177" t="str">
        <f t="shared" si="221"/>
        <v/>
      </c>
      <c r="HY24" s="177" t="str">
        <f t="shared" si="222"/>
        <v/>
      </c>
      <c r="HZ24" s="177" t="str">
        <f t="shared" si="223"/>
        <v/>
      </c>
      <c r="IA24" s="177" t="str">
        <f t="shared" si="30"/>
        <v/>
      </c>
      <c r="IB24" s="177" t="str">
        <f t="shared" si="251"/>
        <v/>
      </c>
      <c r="IC24" s="177" t="str">
        <f t="shared" si="252"/>
        <v/>
      </c>
      <c r="ID24" s="177" t="str">
        <f t="shared" si="253"/>
        <v/>
      </c>
      <c r="IE24" s="177" t="str">
        <f t="shared" si="254"/>
        <v/>
      </c>
      <c r="IF24" s="177" t="str">
        <f t="shared" si="255"/>
        <v/>
      </c>
      <c r="IG24" s="177" t="str">
        <f t="shared" si="256"/>
        <v/>
      </c>
      <c r="IH24" s="192" t="str">
        <f t="shared" si="10"/>
        <v/>
      </c>
      <c r="II24" s="193" t="e">
        <f t="shared" si="11"/>
        <v>#N/A</v>
      </c>
      <c r="IJ24" s="193" t="e">
        <f t="shared" si="235"/>
        <v>#N/A</v>
      </c>
      <c r="IK24" s="193" t="e">
        <f t="shared" si="235"/>
        <v>#N/A</v>
      </c>
      <c r="IL24" s="193" t="e">
        <f t="shared" si="235"/>
        <v>#N/A</v>
      </c>
      <c r="IM24" s="193" t="e">
        <f t="shared" si="245"/>
        <v>#N/A</v>
      </c>
      <c r="IN24" s="193" t="e">
        <f t="shared" si="245"/>
        <v>#N/A</v>
      </c>
      <c r="IO24" s="193" t="e">
        <f t="shared" si="245"/>
        <v>#N/A</v>
      </c>
      <c r="IP24" s="193" t="e">
        <f t="shared" si="245"/>
        <v>#N/A</v>
      </c>
      <c r="IQ24" s="193" t="e">
        <f t="shared" si="245"/>
        <v>#N/A</v>
      </c>
      <c r="IR24" s="193" t="e">
        <f t="shared" si="245"/>
        <v>#N/A</v>
      </c>
      <c r="IS24" s="193" t="e">
        <f t="shared" si="245"/>
        <v>#N/A</v>
      </c>
      <c r="IT24" s="193" t="e">
        <f t="shared" si="245"/>
        <v>#N/A</v>
      </c>
      <c r="IU24" s="193" t="e">
        <f t="shared" si="245"/>
        <v>#N/A</v>
      </c>
      <c r="IV24" s="193" t="e">
        <f t="shared" si="245"/>
        <v>#N/A</v>
      </c>
      <c r="IW24" s="193" t="e">
        <f t="shared" si="245"/>
        <v>#N/A</v>
      </c>
      <c r="IX24" s="193" t="e">
        <f t="shared" si="245"/>
        <v>#N/A</v>
      </c>
      <c r="IY24" s="193" t="e">
        <f t="shared" si="245"/>
        <v>#N/A</v>
      </c>
      <c r="IZ24" s="193" t="e">
        <f t="shared" si="245"/>
        <v>#N/A</v>
      </c>
      <c r="JA24" s="193" t="e">
        <f t="shared" si="245"/>
        <v>#N/A</v>
      </c>
      <c r="JB24" s="193" t="e">
        <f t="shared" si="263"/>
        <v>#N/A</v>
      </c>
      <c r="JC24" s="193" t="e">
        <f t="shared" si="263"/>
        <v>#N/A</v>
      </c>
      <c r="JD24" s="193" t="e">
        <f t="shared" si="263"/>
        <v>#N/A</v>
      </c>
      <c r="JE24" s="193" t="e">
        <f t="shared" si="263"/>
        <v>#N/A</v>
      </c>
      <c r="JF24" s="193" t="e">
        <f t="shared" si="263"/>
        <v>#N/A</v>
      </c>
      <c r="JG24" s="193" t="e">
        <f t="shared" si="263"/>
        <v>#N/A</v>
      </c>
      <c r="JH24" s="193" t="e">
        <f t="shared" si="263"/>
        <v>#N/A</v>
      </c>
      <c r="JI24" s="193" t="e">
        <f t="shared" si="263"/>
        <v>#N/A</v>
      </c>
      <c r="JJ24" s="193" t="e">
        <f t="shared" si="263"/>
        <v>#N/A</v>
      </c>
      <c r="JK24" s="193" t="e">
        <f t="shared" si="263"/>
        <v>#N/A</v>
      </c>
      <c r="JL24" s="193" t="e">
        <f t="shared" si="263"/>
        <v>#N/A</v>
      </c>
      <c r="JM24" s="193" t="e">
        <f t="shared" si="263"/>
        <v>#N/A</v>
      </c>
      <c r="JN24" s="193" t="e">
        <f t="shared" si="263"/>
        <v>#N/A</v>
      </c>
      <c r="JO24" s="193" t="e">
        <f t="shared" si="263"/>
        <v>#N/A</v>
      </c>
      <c r="JP24" s="193" t="e">
        <f t="shared" si="263"/>
        <v>#N/A</v>
      </c>
      <c r="JQ24" s="193" t="e">
        <f t="shared" si="263"/>
        <v>#N/A</v>
      </c>
      <c r="JR24" s="193" t="e">
        <f t="shared" si="263"/>
        <v>#N/A</v>
      </c>
      <c r="JS24" s="193" t="e">
        <f t="shared" si="263"/>
        <v>#N/A</v>
      </c>
      <c r="JT24" s="193" t="e">
        <f t="shared" si="263"/>
        <v>#N/A</v>
      </c>
      <c r="JU24" s="193" t="e">
        <f t="shared" si="263"/>
        <v>#N/A</v>
      </c>
      <c r="JV24" s="193" t="e">
        <f t="shared" si="263"/>
        <v>#N/A</v>
      </c>
      <c r="JW24" s="193" t="e">
        <f t="shared" si="263"/>
        <v>#N/A</v>
      </c>
      <c r="JX24" s="193" t="e">
        <f t="shared" si="263"/>
        <v>#N/A</v>
      </c>
      <c r="JY24" s="193" t="e">
        <f t="shared" si="263"/>
        <v>#N/A</v>
      </c>
      <c r="JZ24" s="193" t="e">
        <f t="shared" si="263"/>
        <v>#N/A</v>
      </c>
      <c r="KA24" s="193" t="e">
        <f t="shared" si="263"/>
        <v>#N/A</v>
      </c>
      <c r="KB24" s="193" t="e">
        <f t="shared" si="263"/>
        <v>#N/A</v>
      </c>
      <c r="KC24" s="193" t="e">
        <f t="shared" si="263"/>
        <v>#N/A</v>
      </c>
      <c r="KD24" s="193" t="e">
        <f t="shared" si="263"/>
        <v>#N/A</v>
      </c>
      <c r="KE24" s="193" t="e">
        <f t="shared" si="263"/>
        <v>#N/A</v>
      </c>
      <c r="KF24" s="193" t="e">
        <f t="shared" si="259"/>
        <v>#N/A</v>
      </c>
      <c r="KG24" s="193" t="e">
        <f t="shared" si="259"/>
        <v>#N/A</v>
      </c>
      <c r="KH24" s="193" t="e">
        <f t="shared" si="259"/>
        <v>#N/A</v>
      </c>
      <c r="KI24" s="193" t="e">
        <f t="shared" si="259"/>
        <v>#N/A</v>
      </c>
      <c r="KJ24" s="193" t="e">
        <f t="shared" si="259"/>
        <v>#N/A</v>
      </c>
      <c r="KK24" s="193" t="e">
        <f t="shared" si="259"/>
        <v>#N/A</v>
      </c>
      <c r="KL24" s="193" t="e">
        <f t="shared" si="259"/>
        <v>#N/A</v>
      </c>
      <c r="KM24" s="193" t="e">
        <f t="shared" si="259"/>
        <v>#N/A</v>
      </c>
      <c r="KN24" s="193" t="e">
        <f t="shared" si="259"/>
        <v>#N/A</v>
      </c>
      <c r="KO24" s="193" t="e">
        <f t="shared" si="259"/>
        <v>#N/A</v>
      </c>
      <c r="KP24" s="193" t="e">
        <f t="shared" si="259"/>
        <v>#N/A</v>
      </c>
      <c r="KQ24" s="193" t="e">
        <f t="shared" si="259"/>
        <v>#N/A</v>
      </c>
      <c r="KR24" s="193" t="e">
        <f t="shared" si="259"/>
        <v>#N/A</v>
      </c>
      <c r="KS24" s="193" t="e">
        <f t="shared" si="259"/>
        <v>#N/A</v>
      </c>
      <c r="KT24" s="193" t="e">
        <f t="shared" si="259"/>
        <v>#N/A</v>
      </c>
      <c r="KU24" s="193" t="e">
        <f t="shared" si="31"/>
        <v>#N/A</v>
      </c>
      <c r="KV24" s="193" t="e">
        <f t="shared" si="236"/>
        <v>#N/A</v>
      </c>
      <c r="KW24" s="193" t="e">
        <f t="shared" si="236"/>
        <v>#N/A</v>
      </c>
      <c r="KX24" s="193" t="e">
        <f t="shared" si="236"/>
        <v>#N/A</v>
      </c>
      <c r="KY24" s="193" t="e">
        <f t="shared" si="246"/>
        <v>#N/A</v>
      </c>
      <c r="KZ24" s="193" t="e">
        <f t="shared" si="246"/>
        <v>#N/A</v>
      </c>
      <c r="LA24" s="193" t="e">
        <f t="shared" si="246"/>
        <v>#N/A</v>
      </c>
      <c r="LB24" s="193" t="e">
        <f t="shared" si="246"/>
        <v>#N/A</v>
      </c>
      <c r="LC24" s="193" t="e">
        <f t="shared" si="246"/>
        <v>#N/A</v>
      </c>
      <c r="LD24" s="193" t="e">
        <f t="shared" si="246"/>
        <v>#N/A</v>
      </c>
      <c r="LE24" s="193" t="e">
        <f t="shared" si="246"/>
        <v>#N/A</v>
      </c>
      <c r="LF24" s="193" t="e">
        <f t="shared" si="246"/>
        <v>#N/A</v>
      </c>
      <c r="LG24" s="193" t="e">
        <f t="shared" si="246"/>
        <v>#N/A</v>
      </c>
      <c r="LH24" s="193" t="e">
        <f t="shared" si="246"/>
        <v>#N/A</v>
      </c>
      <c r="LI24" s="193" t="e">
        <f t="shared" si="246"/>
        <v>#N/A</v>
      </c>
      <c r="LJ24" s="193" t="e">
        <f t="shared" si="246"/>
        <v>#N/A</v>
      </c>
      <c r="LK24" s="193" t="e">
        <f t="shared" si="246"/>
        <v>#N/A</v>
      </c>
      <c r="LL24" s="193" t="e">
        <f t="shared" si="246"/>
        <v>#N/A</v>
      </c>
      <c r="LM24" s="193" t="e">
        <f t="shared" si="246"/>
        <v>#N/A</v>
      </c>
      <c r="LN24" s="193" t="e">
        <f t="shared" si="264"/>
        <v>#N/A</v>
      </c>
      <c r="LO24" s="193" t="e">
        <f t="shared" si="264"/>
        <v>#N/A</v>
      </c>
      <c r="LP24" s="193" t="e">
        <f t="shared" si="264"/>
        <v>#N/A</v>
      </c>
      <c r="LQ24" s="193" t="e">
        <f t="shared" si="264"/>
        <v>#N/A</v>
      </c>
      <c r="LR24" s="193" t="e">
        <f t="shared" si="264"/>
        <v>#N/A</v>
      </c>
      <c r="LS24" s="193" t="e">
        <f t="shared" si="264"/>
        <v>#N/A</v>
      </c>
      <c r="LT24" s="193" t="e">
        <f t="shared" si="264"/>
        <v>#N/A</v>
      </c>
      <c r="LU24" s="193" t="e">
        <f t="shared" si="264"/>
        <v>#N/A</v>
      </c>
      <c r="LV24" s="193" t="e">
        <f t="shared" si="264"/>
        <v>#N/A</v>
      </c>
      <c r="LW24" s="193" t="e">
        <f t="shared" si="264"/>
        <v>#N/A</v>
      </c>
      <c r="LX24" s="193" t="e">
        <f t="shared" si="264"/>
        <v>#N/A</v>
      </c>
      <c r="LY24" s="193" t="e">
        <f t="shared" si="264"/>
        <v>#N/A</v>
      </c>
      <c r="LZ24" s="193" t="e">
        <f t="shared" si="264"/>
        <v>#N/A</v>
      </c>
      <c r="MA24" s="193" t="e">
        <f t="shared" si="264"/>
        <v>#N/A</v>
      </c>
      <c r="MB24" s="193" t="e">
        <f t="shared" si="264"/>
        <v>#N/A</v>
      </c>
      <c r="MC24" s="193" t="e">
        <f t="shared" si="264"/>
        <v>#N/A</v>
      </c>
      <c r="MD24" s="193" t="e">
        <f t="shared" si="264"/>
        <v>#N/A</v>
      </c>
      <c r="ME24" s="193" t="e">
        <f t="shared" si="264"/>
        <v>#N/A</v>
      </c>
      <c r="MF24" s="193" t="e">
        <f t="shared" si="264"/>
        <v>#N/A</v>
      </c>
      <c r="MG24" s="193" t="e">
        <f t="shared" si="264"/>
        <v>#N/A</v>
      </c>
      <c r="MH24" s="193" t="e">
        <f t="shared" si="264"/>
        <v>#N/A</v>
      </c>
      <c r="MI24" s="193" t="e">
        <f t="shared" si="264"/>
        <v>#N/A</v>
      </c>
      <c r="MJ24" s="193" t="e">
        <f t="shared" si="264"/>
        <v>#N/A</v>
      </c>
      <c r="MK24" s="193" t="e">
        <f t="shared" si="264"/>
        <v>#N/A</v>
      </c>
      <c r="ML24" s="193" t="e">
        <f t="shared" si="264"/>
        <v>#N/A</v>
      </c>
      <c r="MM24" s="193" t="e">
        <f t="shared" si="264"/>
        <v>#N/A</v>
      </c>
      <c r="MN24" s="193" t="e">
        <f t="shared" si="264"/>
        <v>#N/A</v>
      </c>
      <c r="MO24" s="193" t="e">
        <f t="shared" si="264"/>
        <v>#N/A</v>
      </c>
      <c r="MP24" s="193" t="e">
        <f t="shared" si="264"/>
        <v>#N/A</v>
      </c>
      <c r="MQ24" s="193" t="e">
        <f t="shared" si="264"/>
        <v>#N/A</v>
      </c>
      <c r="MR24" s="193" t="e">
        <f t="shared" si="260"/>
        <v>#N/A</v>
      </c>
      <c r="MS24" s="193" t="e">
        <f t="shared" si="260"/>
        <v>#N/A</v>
      </c>
      <c r="MT24" s="193" t="e">
        <f t="shared" si="260"/>
        <v>#N/A</v>
      </c>
      <c r="MU24" s="193" t="e">
        <f t="shared" si="260"/>
        <v>#N/A</v>
      </c>
      <c r="MV24" s="193" t="e">
        <f t="shared" si="260"/>
        <v>#N/A</v>
      </c>
      <c r="MW24" s="193" t="e">
        <f t="shared" si="260"/>
        <v>#N/A</v>
      </c>
      <c r="MX24" s="193" t="e">
        <f t="shared" si="260"/>
        <v>#N/A</v>
      </c>
      <c r="MY24" s="193" t="e">
        <f t="shared" si="260"/>
        <v>#N/A</v>
      </c>
      <c r="MZ24" s="193" t="e">
        <f t="shared" si="260"/>
        <v>#N/A</v>
      </c>
      <c r="NA24" s="193" t="e">
        <f t="shared" si="260"/>
        <v>#N/A</v>
      </c>
      <c r="NB24" s="193" t="e">
        <f t="shared" si="260"/>
        <v>#N/A</v>
      </c>
      <c r="NC24" s="193" t="e">
        <f t="shared" si="260"/>
        <v>#N/A</v>
      </c>
      <c r="ND24" s="193" t="e">
        <f t="shared" si="260"/>
        <v>#N/A</v>
      </c>
      <c r="NE24" s="193" t="e">
        <f t="shared" si="260"/>
        <v>#N/A</v>
      </c>
      <c r="NF24" s="193" t="e">
        <f t="shared" si="260"/>
        <v>#N/A</v>
      </c>
      <c r="NG24" s="193" t="e">
        <f t="shared" si="32"/>
        <v>#N/A</v>
      </c>
      <c r="NH24" s="193" t="e">
        <f t="shared" si="237"/>
        <v>#N/A</v>
      </c>
      <c r="NI24" s="193" t="e">
        <f t="shared" si="237"/>
        <v>#N/A</v>
      </c>
      <c r="NJ24" s="193" t="e">
        <f t="shared" si="237"/>
        <v>#N/A</v>
      </c>
      <c r="NK24" s="193" t="e">
        <f t="shared" si="247"/>
        <v>#N/A</v>
      </c>
      <c r="NL24" s="193" t="e">
        <f t="shared" si="247"/>
        <v>#N/A</v>
      </c>
      <c r="NM24" s="193" t="e">
        <f t="shared" si="247"/>
        <v>#N/A</v>
      </c>
      <c r="NN24" s="193" t="e">
        <f t="shared" si="247"/>
        <v>#N/A</v>
      </c>
      <c r="NO24" s="193" t="e">
        <f t="shared" si="247"/>
        <v>#N/A</v>
      </c>
      <c r="NP24" s="193" t="e">
        <f t="shared" si="247"/>
        <v>#N/A</v>
      </c>
      <c r="NQ24" s="193" t="e">
        <f t="shared" si="247"/>
        <v>#N/A</v>
      </c>
      <c r="NR24" s="193" t="e">
        <f t="shared" si="247"/>
        <v>#N/A</v>
      </c>
      <c r="NS24" s="193" t="e">
        <f t="shared" si="247"/>
        <v>#N/A</v>
      </c>
      <c r="NT24" s="193" t="e">
        <f t="shared" si="247"/>
        <v>#N/A</v>
      </c>
      <c r="NU24" s="193" t="e">
        <f t="shared" si="247"/>
        <v>#N/A</v>
      </c>
      <c r="NV24" s="193" t="e">
        <f t="shared" si="247"/>
        <v>#N/A</v>
      </c>
      <c r="NW24" s="193" t="e">
        <f t="shared" si="247"/>
        <v>#N/A</v>
      </c>
      <c r="NX24" s="193" t="e">
        <f t="shared" si="247"/>
        <v>#N/A</v>
      </c>
      <c r="NY24" s="193" t="e">
        <f t="shared" si="247"/>
        <v>#N/A</v>
      </c>
      <c r="NZ24" s="193" t="e">
        <f t="shared" si="265"/>
        <v>#N/A</v>
      </c>
      <c r="OA24" s="193" t="e">
        <f t="shared" si="265"/>
        <v>#N/A</v>
      </c>
      <c r="OB24" s="193" t="e">
        <f t="shared" si="265"/>
        <v>#N/A</v>
      </c>
      <c r="OC24" s="193" t="e">
        <f t="shared" si="265"/>
        <v>#N/A</v>
      </c>
      <c r="OD24" s="193" t="e">
        <f t="shared" si="265"/>
        <v>#N/A</v>
      </c>
      <c r="OE24" s="193" t="e">
        <f t="shared" si="265"/>
        <v>#N/A</v>
      </c>
      <c r="OF24" s="193" t="e">
        <f t="shared" si="265"/>
        <v>#N/A</v>
      </c>
      <c r="OG24" s="193" t="e">
        <f t="shared" si="265"/>
        <v>#N/A</v>
      </c>
      <c r="OH24" s="193" t="e">
        <f t="shared" si="265"/>
        <v>#N/A</v>
      </c>
      <c r="OI24" s="193" t="e">
        <f t="shared" si="265"/>
        <v>#N/A</v>
      </c>
      <c r="OJ24" s="193" t="e">
        <f t="shared" si="265"/>
        <v>#N/A</v>
      </c>
      <c r="OK24" s="193" t="e">
        <f t="shared" si="265"/>
        <v>#N/A</v>
      </c>
      <c r="OL24" s="193" t="e">
        <f t="shared" si="265"/>
        <v>#N/A</v>
      </c>
      <c r="OM24" s="193" t="e">
        <f t="shared" si="265"/>
        <v>#N/A</v>
      </c>
      <c r="ON24" s="193" t="e">
        <f t="shared" si="265"/>
        <v>#N/A</v>
      </c>
      <c r="OO24" s="193" t="e">
        <f t="shared" si="265"/>
        <v>#N/A</v>
      </c>
      <c r="OP24" s="193" t="e">
        <f t="shared" si="265"/>
        <v>#N/A</v>
      </c>
      <c r="OQ24" s="193" t="e">
        <f t="shared" si="265"/>
        <v>#N/A</v>
      </c>
      <c r="OR24" s="193" t="e">
        <f t="shared" si="265"/>
        <v>#N/A</v>
      </c>
      <c r="OS24" s="193" t="e">
        <f t="shared" si="265"/>
        <v>#N/A</v>
      </c>
      <c r="OT24" s="193" t="e">
        <f t="shared" si="265"/>
        <v>#N/A</v>
      </c>
      <c r="OU24" s="193" t="e">
        <f t="shared" si="265"/>
        <v>#N/A</v>
      </c>
      <c r="OV24" s="193" t="e">
        <f t="shared" si="265"/>
        <v>#N/A</v>
      </c>
      <c r="OW24" s="193" t="e">
        <f t="shared" si="265"/>
        <v>#N/A</v>
      </c>
      <c r="OX24" s="193" t="e">
        <f t="shared" si="265"/>
        <v>#N/A</v>
      </c>
      <c r="OY24" s="193" t="e">
        <f t="shared" si="265"/>
        <v>#N/A</v>
      </c>
      <c r="OZ24" s="193" t="e">
        <f t="shared" si="265"/>
        <v>#N/A</v>
      </c>
      <c r="PA24" s="193" t="e">
        <f t="shared" si="265"/>
        <v>#N/A</v>
      </c>
      <c r="PB24" s="193" t="e">
        <f t="shared" si="265"/>
        <v>#N/A</v>
      </c>
      <c r="PC24" s="193" t="e">
        <f t="shared" si="265"/>
        <v>#N/A</v>
      </c>
      <c r="PD24" s="193" t="e">
        <f t="shared" si="261"/>
        <v>#N/A</v>
      </c>
      <c r="PE24" s="193" t="e">
        <f t="shared" si="261"/>
        <v>#N/A</v>
      </c>
      <c r="PF24" s="193" t="e">
        <f t="shared" si="261"/>
        <v>#N/A</v>
      </c>
      <c r="PG24" s="193" t="e">
        <f t="shared" si="261"/>
        <v>#N/A</v>
      </c>
      <c r="PH24" s="193" t="e">
        <f t="shared" si="261"/>
        <v>#N/A</v>
      </c>
      <c r="PI24" s="193" t="e">
        <f t="shared" si="261"/>
        <v>#N/A</v>
      </c>
      <c r="PJ24" s="193" t="e">
        <f t="shared" si="261"/>
        <v>#N/A</v>
      </c>
      <c r="PK24" s="193" t="e">
        <f t="shared" si="261"/>
        <v>#N/A</v>
      </c>
      <c r="PL24" s="193" t="e">
        <f t="shared" si="261"/>
        <v>#N/A</v>
      </c>
      <c r="PM24" s="193" t="e">
        <f t="shared" si="261"/>
        <v>#N/A</v>
      </c>
      <c r="PN24" s="193" t="e">
        <f t="shared" si="261"/>
        <v>#N/A</v>
      </c>
      <c r="PO24" s="193" t="e">
        <f t="shared" si="261"/>
        <v>#N/A</v>
      </c>
      <c r="PP24" s="193" t="e">
        <f t="shared" si="261"/>
        <v>#N/A</v>
      </c>
      <c r="PQ24" s="193" t="e">
        <f t="shared" si="261"/>
        <v>#N/A</v>
      </c>
      <c r="PR24" s="193" t="e">
        <f t="shared" si="261"/>
        <v>#N/A</v>
      </c>
      <c r="PS24" s="193" t="e">
        <f t="shared" si="33"/>
        <v>#N/A</v>
      </c>
      <c r="PT24" s="193" t="e">
        <f t="shared" si="257"/>
        <v>#N/A</v>
      </c>
      <c r="PU24" s="193" t="e">
        <f t="shared" si="257"/>
        <v>#N/A</v>
      </c>
      <c r="PV24" s="193" t="e">
        <f t="shared" si="257"/>
        <v>#N/A</v>
      </c>
      <c r="PW24" s="193" t="e">
        <f t="shared" si="257"/>
        <v>#N/A</v>
      </c>
      <c r="PX24" s="193" t="e">
        <f t="shared" si="257"/>
        <v>#N/A</v>
      </c>
      <c r="PY24" s="193" t="e">
        <f t="shared" si="257"/>
        <v>#N/A</v>
      </c>
      <c r="PZ24" s="193" t="e">
        <f t="shared" si="257"/>
        <v>#N/A</v>
      </c>
      <c r="QA24" s="193" t="e">
        <f t="shared" si="257"/>
        <v>#N/A</v>
      </c>
    </row>
    <row r="25" spans="1:443" hidden="1" x14ac:dyDescent="0.45">
      <c r="A25" s="276"/>
      <c r="B25" s="277" t="str">
        <f>IF(OR($T25="",$U25=""),"",ROUND(_xlfn.BETA.INV(ABS(VLOOKUP($Z$1,VLookups!$A$30:$B$31,2,FALSE)-B$2),IF($N25="L",$U25,$T25),IF($N25="L",$T25,$U25),$G25,$I25),0))</f>
        <v/>
      </c>
      <c r="C25" s="287" t="str">
        <f t="shared" si="24"/>
        <v/>
      </c>
      <c r="D25" s="288" t="str">
        <f t="shared" si="25"/>
        <v/>
      </c>
      <c r="E25" s="134"/>
      <c r="F25" s="279"/>
      <c r="G25" s="280" t="str">
        <f t="shared" si="16"/>
        <v/>
      </c>
      <c r="H25" s="281"/>
      <c r="I25" s="280" t="str">
        <f t="shared" si="17"/>
        <v/>
      </c>
      <c r="J25" s="279"/>
      <c r="K25" s="135"/>
      <c r="L25" s="110" t="str">
        <f t="shared" si="18"/>
        <v/>
      </c>
      <c r="M25" s="21" t="str">
        <f t="shared" si="19"/>
        <v/>
      </c>
      <c r="N25" s="22" t="str">
        <f t="shared" si="20"/>
        <v/>
      </c>
      <c r="O25" s="23" t="str">
        <f>IF(M25="","",IF(OR($M25&lt;Skew!$B$3,$M25=Skew!$B$3),IF($M25&gt;Skew!$C$3,Skew!$A$3,IF($M25&gt;Skew!$C$4,Skew!$A$4,IF($M25&gt;Skew!$C$5,Skew!$A$5,IF($M25&gt;Skew!$C$6,Skew!$A$6,IF($M25&gt;Skew!$C$7,Skew!$A$7,IF($M25&gt;Skew!$C$8,Skew!$A$8,IF($M25&gt;Skew!$C$9,Skew!$A$9,IF($M25&gt;Skew!$C$10,Skew!$A$10,IF($M25&gt;Skew!$C$11,Skew!$A$11,IF($M25&gt;Skew!$C$12,Skew!$A$12,IF($M25&gt;Skew!$C$13,Skew!$A$13,IF($M25&gt;Skew!$C$14,Skew!$A$14,IF($M25&gt;Skew!$C$15,Skew!$A$15,IF($M25&gt;Skew!$C$16,Skew!$A$16,Skew!$A$17)
)))))))))))))))</f>
        <v/>
      </c>
      <c r="P25" s="22" t="str">
        <f>IF(M25="","",MATCH(O25,Skew!$A$3:$A$17,0))</f>
        <v/>
      </c>
      <c r="Q25" s="22" t="str">
        <f t="shared" si="0"/>
        <v/>
      </c>
      <c r="R25" s="24"/>
      <c r="S25" s="22" t="str">
        <f>IF(OR(M25="",R25=""),"",MATCH(R25,Confidence!$A$3:$A$12,0))</f>
        <v/>
      </c>
      <c r="T25" s="25" t="str">
        <f t="shared" si="1"/>
        <v/>
      </c>
      <c r="U25" s="25" t="str">
        <f t="shared" si="2"/>
        <v/>
      </c>
      <c r="V25" s="22"/>
      <c r="W25" s="102" t="str">
        <f t="shared" si="3"/>
        <v/>
      </c>
      <c r="X25" s="102" t="str">
        <f t="shared" si="4"/>
        <v/>
      </c>
      <c r="Y25" s="37" t="str">
        <f t="shared" si="5"/>
        <v/>
      </c>
      <c r="Z25" s="115"/>
      <c r="AA25" s="204" t="str">
        <f>IF(AND(G25&gt;0,H25&gt;0,I25&gt;0,T25&gt;0,U25&gt;0,Z25&gt;0,NOT(R25="")),ABS(VLOOKUP($Z$1,VLookups!$A$30:$B$31,2,FALSE)-_xlfn.BETA.DIST(Z25,IF(N25="L",U25,T25),IF(N25="L",T25,U25),TRUE,G25,I25)),"")</f>
        <v/>
      </c>
      <c r="AB25" s="112" t="str">
        <f>IF(OR($T25="",$U25=""),"",_xlfn.BETA.INV(ABS(VLOOKUP($Z$1,VLookups!$A$30:$B$31,2,FALSE)-AB$3),IF($N25="L",$U25,$T25),IF($N25="L",$T25,$U25),$G25,$I25))</f>
        <v/>
      </c>
      <c r="AC25" s="113" t="str">
        <f>IF(OR($T25="",$U25=""),"",_xlfn.BETA.INV(ABS(VLOOKUP($Z$1,VLookups!$A$30:$B$31,2,FALSE)-AC$3),IF($N25="L",$U25,$T25),IF($N25="L",$T25,$U25),$G25,$I25))</f>
        <v/>
      </c>
      <c r="AD25" s="112" t="str">
        <f>IF(OR($T25="",$U25=""),"",_xlfn.BETA.INV(ABS(VLOOKUP($Z$1,VLookups!$A$30:$B$31,2,FALSE)-AD$3),IF($N25="L",$U25,$T25),IF($N25="L",$T25,$U25),$G25,$I25))</f>
        <v/>
      </c>
      <c r="AE25" s="113" t="str">
        <f>IF(OR($T25="",$U25=""),"",_xlfn.BETA.INV(ABS(VLOOKUP($Z$1,VLookups!$A$30:$B$31,2,FALSE)-AE$3),IF($N25="L",$U25,$T25),IF($N25="L",$T25,$U25),$G25,$I25))</f>
        <v/>
      </c>
      <c r="AF25" s="112" t="str">
        <f>IF(OR($T25="",$U25=""),"",_xlfn.BETA.INV(ABS(VLOOKUP($Z$1,VLookups!$A$30:$B$31,2,FALSE)-AF$3),IF($N25="L",$U25,$T25),IF($N25="L",$T25,$U25),$G25,$I25))</f>
        <v/>
      </c>
      <c r="AG25" s="113" t="str">
        <f>IF(OR($T25="",$U25=""),"",_xlfn.BETA.INV(ABS(VLOOKUP($Z$1,VLookups!$A$30:$B$31,2,FALSE)-AG$3),IF($N25="L",$U25,$T25),IF($N25="L",$T25,$U25),$G25,$I25))</f>
        <v/>
      </c>
      <c r="AH25" s="112" t="str">
        <f>IF(OR($T25="",$U25=""),"",_xlfn.BETA.INV(ABS(VLOOKUP($Z$1,VLookups!$A$30:$B$31,2,FALSE)-AH$3),IF($N25="L",$U25,$T25),IF($N25="L",$T25,$U25),$G25,$I25))</f>
        <v/>
      </c>
      <c r="AI25" s="113" t="str">
        <f>IF(OR($T25="",$U25=""),"",_xlfn.BETA.INV(ABS(VLOOKUP($Z$1,VLookups!$A$30:$B$31,2,FALSE)-AI$3),IF($N25="L",$U25,$T25),IF($N25="L",$T25,$U25),$G25,$I25))</f>
        <v/>
      </c>
      <c r="AJ25" s="112" t="str">
        <f>IF(OR($T25="",$U25=""),"",_xlfn.BETA.INV(ABS(VLOOKUP($Z$1,VLookups!$A$30:$B$31,2,FALSE)-AJ$3),IF($N25="L",$U25,$T25),IF($N25="L",$T25,$U25),$G25,$I25))</f>
        <v/>
      </c>
      <c r="AK25" s="113" t="str">
        <f>IF(OR($T25="",$U25=""),"",_xlfn.BETA.INV(ABS(VLOOKUP($Z$1,VLookups!$A$30:$B$31,2,FALSE)-AK$3),IF($N25="L",$U25,$T25),IF($N25="L",$T25,$U25),$G25,$I25))</f>
        <v/>
      </c>
      <c r="AL25" s="112" t="str">
        <f>IF(OR($T25="",$U25=""),"",_xlfn.BETA.INV(ABS(VLOOKUP($Z$1,VLookups!$A$30:$B$31,2,FALSE)-AL$3),IF($N25="L",$U25,$T25),IF($N25="L",$T25,$U25),$G25,$I25))</f>
        <v/>
      </c>
      <c r="AM25" s="113" t="str">
        <f>IF(OR($T25="",$U25=""),"",_xlfn.BETA.INV(ABS(VLOOKUP($Z$1,VLookups!$A$30:$B$31,2,FALSE)-AM$3),IF($N25="L",$U25,$T25),IF($N25="L",$T25,$U25),$G25,$I25))</f>
        <v/>
      </c>
      <c r="AN25" s="15"/>
      <c r="AO25" s="194" t="str">
        <f t="shared" si="21"/>
        <v/>
      </c>
      <c r="AP25" s="192" t="str">
        <f t="shared" si="22"/>
        <v/>
      </c>
      <c r="AQ25" s="177" t="str">
        <f t="shared" ref="AQ25" si="268">IF(ISNONTEXT($AO25),AP25+$AO25,"")</f>
        <v/>
      </c>
      <c r="AR25" s="177" t="str">
        <f t="shared" si="35"/>
        <v/>
      </c>
      <c r="AS25" s="177" t="str">
        <f t="shared" si="36"/>
        <v/>
      </c>
      <c r="AT25" s="177" t="str">
        <f t="shared" si="37"/>
        <v/>
      </c>
      <c r="AU25" s="177" t="str">
        <f t="shared" si="38"/>
        <v/>
      </c>
      <c r="AV25" s="177" t="str">
        <f t="shared" si="39"/>
        <v/>
      </c>
      <c r="AW25" s="177" t="str">
        <f t="shared" si="40"/>
        <v/>
      </c>
      <c r="AX25" s="177" t="str">
        <f t="shared" si="41"/>
        <v/>
      </c>
      <c r="AY25" s="177" t="str">
        <f t="shared" si="42"/>
        <v/>
      </c>
      <c r="AZ25" s="177" t="str">
        <f t="shared" si="43"/>
        <v/>
      </c>
      <c r="BA25" s="177" t="str">
        <f t="shared" si="44"/>
        <v/>
      </c>
      <c r="BB25" s="177" t="str">
        <f t="shared" si="45"/>
        <v/>
      </c>
      <c r="BC25" s="177" t="str">
        <f t="shared" si="46"/>
        <v/>
      </c>
      <c r="BD25" s="177" t="str">
        <f t="shared" si="47"/>
        <v/>
      </c>
      <c r="BE25" s="177" t="str">
        <f t="shared" si="48"/>
        <v/>
      </c>
      <c r="BF25" s="177" t="str">
        <f t="shared" si="49"/>
        <v/>
      </c>
      <c r="BG25" s="177" t="str">
        <f t="shared" si="50"/>
        <v/>
      </c>
      <c r="BH25" s="177" t="str">
        <f t="shared" si="51"/>
        <v/>
      </c>
      <c r="BI25" s="177" t="str">
        <f t="shared" si="52"/>
        <v/>
      </c>
      <c r="BJ25" s="177" t="str">
        <f t="shared" si="53"/>
        <v/>
      </c>
      <c r="BK25" s="177" t="str">
        <f t="shared" si="54"/>
        <v/>
      </c>
      <c r="BL25" s="177" t="str">
        <f t="shared" si="55"/>
        <v/>
      </c>
      <c r="BM25" s="177" t="str">
        <f t="shared" si="56"/>
        <v/>
      </c>
      <c r="BN25" s="177" t="str">
        <f t="shared" si="57"/>
        <v/>
      </c>
      <c r="BO25" s="177" t="str">
        <f t="shared" si="58"/>
        <v/>
      </c>
      <c r="BP25" s="177" t="str">
        <f t="shared" si="59"/>
        <v/>
      </c>
      <c r="BQ25" s="177" t="str">
        <f t="shared" si="60"/>
        <v/>
      </c>
      <c r="BR25" s="177" t="str">
        <f t="shared" si="61"/>
        <v/>
      </c>
      <c r="BS25" s="177" t="str">
        <f t="shared" si="62"/>
        <v/>
      </c>
      <c r="BT25" s="177" t="str">
        <f t="shared" si="63"/>
        <v/>
      </c>
      <c r="BU25" s="177" t="str">
        <f t="shared" si="64"/>
        <v/>
      </c>
      <c r="BV25" s="177" t="str">
        <f t="shared" si="65"/>
        <v/>
      </c>
      <c r="BW25" s="177" t="str">
        <f t="shared" si="66"/>
        <v/>
      </c>
      <c r="BX25" s="177" t="str">
        <f t="shared" si="67"/>
        <v/>
      </c>
      <c r="BY25" s="177" t="str">
        <f t="shared" si="68"/>
        <v/>
      </c>
      <c r="BZ25" s="177" t="str">
        <f t="shared" si="69"/>
        <v/>
      </c>
      <c r="CA25" s="177" t="str">
        <f t="shared" si="70"/>
        <v/>
      </c>
      <c r="CB25" s="177" t="str">
        <f t="shared" si="71"/>
        <v/>
      </c>
      <c r="CC25" s="177" t="str">
        <f t="shared" si="72"/>
        <v/>
      </c>
      <c r="CD25" s="177" t="str">
        <f t="shared" si="73"/>
        <v/>
      </c>
      <c r="CE25" s="177" t="str">
        <f t="shared" si="74"/>
        <v/>
      </c>
      <c r="CF25" s="177" t="str">
        <f t="shared" si="75"/>
        <v/>
      </c>
      <c r="CG25" s="177" t="str">
        <f t="shared" si="76"/>
        <v/>
      </c>
      <c r="CH25" s="177" t="str">
        <f t="shared" si="77"/>
        <v/>
      </c>
      <c r="CI25" s="177" t="str">
        <f t="shared" si="78"/>
        <v/>
      </c>
      <c r="CJ25" s="177" t="str">
        <f t="shared" si="79"/>
        <v/>
      </c>
      <c r="CK25" s="177" t="str">
        <f t="shared" si="80"/>
        <v/>
      </c>
      <c r="CL25" s="177" t="str">
        <f t="shared" si="81"/>
        <v/>
      </c>
      <c r="CM25" s="177" t="str">
        <f t="shared" si="82"/>
        <v/>
      </c>
      <c r="CN25" s="177" t="str">
        <f t="shared" si="83"/>
        <v/>
      </c>
      <c r="CO25" s="177" t="str">
        <f t="shared" si="84"/>
        <v/>
      </c>
      <c r="CP25" s="177" t="str">
        <f t="shared" si="85"/>
        <v/>
      </c>
      <c r="CQ25" s="177" t="str">
        <f t="shared" si="86"/>
        <v/>
      </c>
      <c r="CR25" s="177" t="str">
        <f t="shared" si="87"/>
        <v/>
      </c>
      <c r="CS25" s="177" t="str">
        <f t="shared" si="88"/>
        <v/>
      </c>
      <c r="CT25" s="177" t="str">
        <f t="shared" si="89"/>
        <v/>
      </c>
      <c r="CU25" s="177" t="str">
        <f t="shared" si="90"/>
        <v/>
      </c>
      <c r="CV25" s="177" t="str">
        <f t="shared" si="91"/>
        <v/>
      </c>
      <c r="CW25" s="177" t="str">
        <f t="shared" si="92"/>
        <v/>
      </c>
      <c r="CX25" s="177" t="str">
        <f t="shared" si="93"/>
        <v/>
      </c>
      <c r="CY25" s="177" t="str">
        <f t="shared" si="94"/>
        <v/>
      </c>
      <c r="CZ25" s="177" t="str">
        <f t="shared" si="95"/>
        <v/>
      </c>
      <c r="DA25" s="177" t="str">
        <f t="shared" si="96"/>
        <v/>
      </c>
      <c r="DB25" s="177" t="str">
        <f t="shared" si="97"/>
        <v/>
      </c>
      <c r="DC25" s="177" t="str">
        <f t="shared" si="28"/>
        <v/>
      </c>
      <c r="DD25" s="177" t="str">
        <f t="shared" si="98"/>
        <v/>
      </c>
      <c r="DE25" s="177" t="str">
        <f t="shared" si="99"/>
        <v/>
      </c>
      <c r="DF25" s="177" t="str">
        <f t="shared" si="100"/>
        <v/>
      </c>
      <c r="DG25" s="177" t="str">
        <f t="shared" si="101"/>
        <v/>
      </c>
      <c r="DH25" s="177" t="str">
        <f t="shared" si="102"/>
        <v/>
      </c>
      <c r="DI25" s="177" t="str">
        <f t="shared" si="103"/>
        <v/>
      </c>
      <c r="DJ25" s="177" t="str">
        <f t="shared" si="104"/>
        <v/>
      </c>
      <c r="DK25" s="177" t="str">
        <f t="shared" si="105"/>
        <v/>
      </c>
      <c r="DL25" s="177" t="str">
        <f t="shared" si="106"/>
        <v/>
      </c>
      <c r="DM25" s="177" t="str">
        <f t="shared" si="107"/>
        <v/>
      </c>
      <c r="DN25" s="177" t="str">
        <f t="shared" si="108"/>
        <v/>
      </c>
      <c r="DO25" s="177" t="str">
        <f t="shared" si="109"/>
        <v/>
      </c>
      <c r="DP25" s="177" t="str">
        <f t="shared" si="110"/>
        <v/>
      </c>
      <c r="DQ25" s="177" t="str">
        <f t="shared" si="111"/>
        <v/>
      </c>
      <c r="DR25" s="177" t="str">
        <f t="shared" si="112"/>
        <v/>
      </c>
      <c r="DS25" s="177" t="str">
        <f t="shared" si="113"/>
        <v/>
      </c>
      <c r="DT25" s="177" t="str">
        <f t="shared" si="114"/>
        <v/>
      </c>
      <c r="DU25" s="177" t="str">
        <f t="shared" si="115"/>
        <v/>
      </c>
      <c r="DV25" s="177" t="str">
        <f t="shared" si="116"/>
        <v/>
      </c>
      <c r="DW25" s="177" t="str">
        <f t="shared" si="117"/>
        <v/>
      </c>
      <c r="DX25" s="177" t="str">
        <f t="shared" si="118"/>
        <v/>
      </c>
      <c r="DY25" s="177" t="str">
        <f t="shared" si="119"/>
        <v/>
      </c>
      <c r="DZ25" s="177" t="str">
        <f t="shared" si="120"/>
        <v/>
      </c>
      <c r="EA25" s="177" t="str">
        <f t="shared" si="121"/>
        <v/>
      </c>
      <c r="EB25" s="177" t="str">
        <f t="shared" si="122"/>
        <v/>
      </c>
      <c r="EC25" s="177" t="str">
        <f t="shared" si="123"/>
        <v/>
      </c>
      <c r="ED25" s="177" t="str">
        <f t="shared" si="124"/>
        <v/>
      </c>
      <c r="EE25" s="177" t="str">
        <f t="shared" si="125"/>
        <v/>
      </c>
      <c r="EF25" s="177" t="str">
        <f t="shared" si="126"/>
        <v/>
      </c>
      <c r="EG25" s="177" t="str">
        <f t="shared" si="127"/>
        <v/>
      </c>
      <c r="EH25" s="177" t="str">
        <f t="shared" si="128"/>
        <v/>
      </c>
      <c r="EI25" s="177" t="str">
        <f t="shared" si="129"/>
        <v/>
      </c>
      <c r="EJ25" s="177" t="str">
        <f t="shared" si="130"/>
        <v/>
      </c>
      <c r="EK25" s="177" t="str">
        <f t="shared" si="131"/>
        <v/>
      </c>
      <c r="EL25" s="177" t="str">
        <f t="shared" si="132"/>
        <v/>
      </c>
      <c r="EM25" s="177" t="str">
        <f t="shared" si="133"/>
        <v/>
      </c>
      <c r="EN25" s="177" t="str">
        <f t="shared" si="134"/>
        <v/>
      </c>
      <c r="EO25" s="177" t="str">
        <f t="shared" si="135"/>
        <v/>
      </c>
      <c r="EP25" s="177" t="str">
        <f t="shared" si="136"/>
        <v/>
      </c>
      <c r="EQ25" s="177" t="str">
        <f t="shared" si="137"/>
        <v/>
      </c>
      <c r="ER25" s="177" t="str">
        <f t="shared" si="138"/>
        <v/>
      </c>
      <c r="ES25" s="177" t="str">
        <f t="shared" si="139"/>
        <v/>
      </c>
      <c r="ET25" s="177" t="str">
        <f t="shared" si="140"/>
        <v/>
      </c>
      <c r="EU25" s="177" t="str">
        <f t="shared" si="141"/>
        <v/>
      </c>
      <c r="EV25" s="177" t="str">
        <f t="shared" si="142"/>
        <v/>
      </c>
      <c r="EW25" s="177" t="str">
        <f t="shared" si="143"/>
        <v/>
      </c>
      <c r="EX25" s="177" t="str">
        <f t="shared" si="144"/>
        <v/>
      </c>
      <c r="EY25" s="177" t="str">
        <f t="shared" si="145"/>
        <v/>
      </c>
      <c r="EZ25" s="177" t="str">
        <f t="shared" si="146"/>
        <v/>
      </c>
      <c r="FA25" s="177" t="str">
        <f t="shared" si="147"/>
        <v/>
      </c>
      <c r="FB25" s="177" t="str">
        <f t="shared" si="148"/>
        <v/>
      </c>
      <c r="FC25" s="177" t="str">
        <f t="shared" si="149"/>
        <v/>
      </c>
      <c r="FD25" s="177" t="str">
        <f t="shared" si="150"/>
        <v/>
      </c>
      <c r="FE25" s="177" t="str">
        <f t="shared" si="151"/>
        <v/>
      </c>
      <c r="FF25" s="177" t="str">
        <f t="shared" si="152"/>
        <v/>
      </c>
      <c r="FG25" s="177" t="str">
        <f t="shared" si="153"/>
        <v/>
      </c>
      <c r="FH25" s="177" t="str">
        <f t="shared" si="154"/>
        <v/>
      </c>
      <c r="FI25" s="177" t="str">
        <f t="shared" si="155"/>
        <v/>
      </c>
      <c r="FJ25" s="177" t="str">
        <f t="shared" si="156"/>
        <v/>
      </c>
      <c r="FK25" s="177" t="str">
        <f t="shared" si="157"/>
        <v/>
      </c>
      <c r="FL25" s="177" t="str">
        <f t="shared" si="158"/>
        <v/>
      </c>
      <c r="FM25" s="177" t="str">
        <f t="shared" si="159"/>
        <v/>
      </c>
      <c r="FN25" s="177" t="str">
        <f t="shared" si="160"/>
        <v/>
      </c>
      <c r="FO25" s="177" t="str">
        <f t="shared" si="29"/>
        <v/>
      </c>
      <c r="FP25" s="177" t="str">
        <f t="shared" si="161"/>
        <v/>
      </c>
      <c r="FQ25" s="177" t="str">
        <f t="shared" si="162"/>
        <v/>
      </c>
      <c r="FR25" s="177" t="str">
        <f t="shared" si="163"/>
        <v/>
      </c>
      <c r="FS25" s="177" t="str">
        <f t="shared" si="164"/>
        <v/>
      </c>
      <c r="FT25" s="177" t="str">
        <f t="shared" si="165"/>
        <v/>
      </c>
      <c r="FU25" s="177" t="str">
        <f t="shared" si="166"/>
        <v/>
      </c>
      <c r="FV25" s="177" t="str">
        <f t="shared" si="167"/>
        <v/>
      </c>
      <c r="FW25" s="177" t="str">
        <f t="shared" si="168"/>
        <v/>
      </c>
      <c r="FX25" s="177" t="str">
        <f t="shared" si="169"/>
        <v/>
      </c>
      <c r="FY25" s="177" t="str">
        <f t="shared" si="170"/>
        <v/>
      </c>
      <c r="FZ25" s="177" t="str">
        <f t="shared" si="171"/>
        <v/>
      </c>
      <c r="GA25" s="177" t="str">
        <f t="shared" si="172"/>
        <v/>
      </c>
      <c r="GB25" s="177" t="str">
        <f t="shared" si="173"/>
        <v/>
      </c>
      <c r="GC25" s="177" t="str">
        <f t="shared" si="174"/>
        <v/>
      </c>
      <c r="GD25" s="177" t="str">
        <f t="shared" si="175"/>
        <v/>
      </c>
      <c r="GE25" s="177" t="str">
        <f t="shared" si="176"/>
        <v/>
      </c>
      <c r="GF25" s="177" t="str">
        <f t="shared" si="177"/>
        <v/>
      </c>
      <c r="GG25" s="177" t="str">
        <f t="shared" si="178"/>
        <v/>
      </c>
      <c r="GH25" s="177" t="str">
        <f t="shared" si="179"/>
        <v/>
      </c>
      <c r="GI25" s="177" t="str">
        <f t="shared" si="180"/>
        <v/>
      </c>
      <c r="GJ25" s="177" t="str">
        <f t="shared" si="181"/>
        <v/>
      </c>
      <c r="GK25" s="177" t="str">
        <f t="shared" si="182"/>
        <v/>
      </c>
      <c r="GL25" s="177" t="str">
        <f t="shared" si="183"/>
        <v/>
      </c>
      <c r="GM25" s="177" t="str">
        <f t="shared" si="184"/>
        <v/>
      </c>
      <c r="GN25" s="177" t="str">
        <f t="shared" si="185"/>
        <v/>
      </c>
      <c r="GO25" s="177" t="str">
        <f t="shared" si="186"/>
        <v/>
      </c>
      <c r="GP25" s="177" t="str">
        <f t="shared" si="187"/>
        <v/>
      </c>
      <c r="GQ25" s="177" t="str">
        <f t="shared" si="188"/>
        <v/>
      </c>
      <c r="GR25" s="177" t="str">
        <f t="shared" si="189"/>
        <v/>
      </c>
      <c r="GS25" s="177" t="str">
        <f t="shared" si="190"/>
        <v/>
      </c>
      <c r="GT25" s="177" t="str">
        <f t="shared" si="191"/>
        <v/>
      </c>
      <c r="GU25" s="177" t="str">
        <f t="shared" si="192"/>
        <v/>
      </c>
      <c r="GV25" s="177" t="str">
        <f t="shared" si="193"/>
        <v/>
      </c>
      <c r="GW25" s="177" t="str">
        <f t="shared" si="194"/>
        <v/>
      </c>
      <c r="GX25" s="177" t="str">
        <f t="shared" si="195"/>
        <v/>
      </c>
      <c r="GY25" s="177" t="str">
        <f t="shared" si="196"/>
        <v/>
      </c>
      <c r="GZ25" s="177" t="str">
        <f t="shared" si="197"/>
        <v/>
      </c>
      <c r="HA25" s="177" t="str">
        <f t="shared" si="198"/>
        <v/>
      </c>
      <c r="HB25" s="177" t="str">
        <f t="shared" si="199"/>
        <v/>
      </c>
      <c r="HC25" s="177" t="str">
        <f t="shared" si="200"/>
        <v/>
      </c>
      <c r="HD25" s="177" t="str">
        <f t="shared" si="201"/>
        <v/>
      </c>
      <c r="HE25" s="177" t="str">
        <f t="shared" si="202"/>
        <v/>
      </c>
      <c r="HF25" s="177" t="str">
        <f t="shared" si="203"/>
        <v/>
      </c>
      <c r="HG25" s="177" t="str">
        <f t="shared" si="204"/>
        <v/>
      </c>
      <c r="HH25" s="177" t="str">
        <f t="shared" si="205"/>
        <v/>
      </c>
      <c r="HI25" s="177" t="str">
        <f t="shared" si="206"/>
        <v/>
      </c>
      <c r="HJ25" s="177" t="str">
        <f t="shared" si="207"/>
        <v/>
      </c>
      <c r="HK25" s="177" t="str">
        <f t="shared" si="208"/>
        <v/>
      </c>
      <c r="HL25" s="177" t="str">
        <f t="shared" si="209"/>
        <v/>
      </c>
      <c r="HM25" s="177" t="str">
        <f t="shared" si="210"/>
        <v/>
      </c>
      <c r="HN25" s="177" t="str">
        <f t="shared" si="211"/>
        <v/>
      </c>
      <c r="HO25" s="177" t="str">
        <f t="shared" si="212"/>
        <v/>
      </c>
      <c r="HP25" s="177" t="str">
        <f t="shared" si="213"/>
        <v/>
      </c>
      <c r="HQ25" s="177" t="str">
        <f t="shared" si="214"/>
        <v/>
      </c>
      <c r="HR25" s="177" t="str">
        <f t="shared" si="215"/>
        <v/>
      </c>
      <c r="HS25" s="177" t="str">
        <f t="shared" si="216"/>
        <v/>
      </c>
      <c r="HT25" s="177" t="str">
        <f t="shared" si="217"/>
        <v/>
      </c>
      <c r="HU25" s="177" t="str">
        <f t="shared" si="218"/>
        <v/>
      </c>
      <c r="HV25" s="177" t="str">
        <f t="shared" si="219"/>
        <v/>
      </c>
      <c r="HW25" s="177" t="str">
        <f t="shared" si="220"/>
        <v/>
      </c>
      <c r="HX25" s="177" t="str">
        <f t="shared" si="221"/>
        <v/>
      </c>
      <c r="HY25" s="177" t="str">
        <f t="shared" si="222"/>
        <v/>
      </c>
      <c r="HZ25" s="177" t="str">
        <f t="shared" si="223"/>
        <v/>
      </c>
      <c r="IA25" s="177" t="str">
        <f t="shared" si="30"/>
        <v/>
      </c>
      <c r="IB25" s="177" t="str">
        <f t="shared" si="251"/>
        <v/>
      </c>
      <c r="IC25" s="177" t="str">
        <f t="shared" si="252"/>
        <v/>
      </c>
      <c r="ID25" s="177" t="str">
        <f t="shared" si="253"/>
        <v/>
      </c>
      <c r="IE25" s="177" t="str">
        <f t="shared" si="254"/>
        <v/>
      </c>
      <c r="IF25" s="177" t="str">
        <f t="shared" si="255"/>
        <v/>
      </c>
      <c r="IG25" s="177" t="str">
        <f t="shared" si="256"/>
        <v/>
      </c>
      <c r="IH25" s="192" t="str">
        <f t="shared" si="10"/>
        <v/>
      </c>
      <c r="II25" s="193" t="e">
        <f t="shared" si="11"/>
        <v>#N/A</v>
      </c>
      <c r="IJ25" s="193" t="e">
        <f t="shared" si="235"/>
        <v>#N/A</v>
      </c>
      <c r="IK25" s="193" t="e">
        <f t="shared" si="235"/>
        <v>#N/A</v>
      </c>
      <c r="IL25" s="193" t="e">
        <f t="shared" si="235"/>
        <v>#N/A</v>
      </c>
      <c r="IM25" s="193" t="e">
        <f t="shared" si="245"/>
        <v>#N/A</v>
      </c>
      <c r="IN25" s="193" t="e">
        <f t="shared" si="245"/>
        <v>#N/A</v>
      </c>
      <c r="IO25" s="193" t="e">
        <f t="shared" si="245"/>
        <v>#N/A</v>
      </c>
      <c r="IP25" s="193" t="e">
        <f t="shared" si="245"/>
        <v>#N/A</v>
      </c>
      <c r="IQ25" s="193" t="e">
        <f t="shared" si="245"/>
        <v>#N/A</v>
      </c>
      <c r="IR25" s="193" t="e">
        <f t="shared" si="245"/>
        <v>#N/A</v>
      </c>
      <c r="IS25" s="193" t="e">
        <f t="shared" si="245"/>
        <v>#N/A</v>
      </c>
      <c r="IT25" s="193" t="e">
        <f t="shared" si="245"/>
        <v>#N/A</v>
      </c>
      <c r="IU25" s="193" t="e">
        <f t="shared" si="245"/>
        <v>#N/A</v>
      </c>
      <c r="IV25" s="193" t="e">
        <f t="shared" si="245"/>
        <v>#N/A</v>
      </c>
      <c r="IW25" s="193" t="e">
        <f t="shared" si="245"/>
        <v>#N/A</v>
      </c>
      <c r="IX25" s="193" t="e">
        <f t="shared" si="245"/>
        <v>#N/A</v>
      </c>
      <c r="IY25" s="193" t="e">
        <f t="shared" si="245"/>
        <v>#N/A</v>
      </c>
      <c r="IZ25" s="193" t="e">
        <f t="shared" si="245"/>
        <v>#N/A</v>
      </c>
      <c r="JA25" s="193" t="e">
        <f t="shared" si="245"/>
        <v>#N/A</v>
      </c>
      <c r="JB25" s="193" t="e">
        <f t="shared" si="263"/>
        <v>#N/A</v>
      </c>
      <c r="JC25" s="193" t="e">
        <f t="shared" si="263"/>
        <v>#N/A</v>
      </c>
      <c r="JD25" s="193" t="e">
        <f t="shared" si="263"/>
        <v>#N/A</v>
      </c>
      <c r="JE25" s="193" t="e">
        <f t="shared" si="263"/>
        <v>#N/A</v>
      </c>
      <c r="JF25" s="193" t="e">
        <f t="shared" si="263"/>
        <v>#N/A</v>
      </c>
      <c r="JG25" s="193" t="e">
        <f t="shared" si="263"/>
        <v>#N/A</v>
      </c>
      <c r="JH25" s="193" t="e">
        <f t="shared" si="263"/>
        <v>#N/A</v>
      </c>
      <c r="JI25" s="193" t="e">
        <f t="shared" si="263"/>
        <v>#N/A</v>
      </c>
      <c r="JJ25" s="193" t="e">
        <f t="shared" si="263"/>
        <v>#N/A</v>
      </c>
      <c r="JK25" s="193" t="e">
        <f t="shared" si="263"/>
        <v>#N/A</v>
      </c>
      <c r="JL25" s="193" t="e">
        <f t="shared" si="263"/>
        <v>#N/A</v>
      </c>
      <c r="JM25" s="193" t="e">
        <f t="shared" si="263"/>
        <v>#N/A</v>
      </c>
      <c r="JN25" s="193" t="e">
        <f t="shared" si="263"/>
        <v>#N/A</v>
      </c>
      <c r="JO25" s="193" t="e">
        <f t="shared" si="263"/>
        <v>#N/A</v>
      </c>
      <c r="JP25" s="193" t="e">
        <f t="shared" si="263"/>
        <v>#N/A</v>
      </c>
      <c r="JQ25" s="193" t="e">
        <f t="shared" si="263"/>
        <v>#N/A</v>
      </c>
      <c r="JR25" s="193" t="e">
        <f t="shared" si="263"/>
        <v>#N/A</v>
      </c>
      <c r="JS25" s="193" t="e">
        <f t="shared" si="263"/>
        <v>#N/A</v>
      </c>
      <c r="JT25" s="193" t="e">
        <f t="shared" si="263"/>
        <v>#N/A</v>
      </c>
      <c r="JU25" s="193" t="e">
        <f t="shared" si="263"/>
        <v>#N/A</v>
      </c>
      <c r="JV25" s="193" t="e">
        <f t="shared" si="263"/>
        <v>#N/A</v>
      </c>
      <c r="JW25" s="193" t="e">
        <f t="shared" si="263"/>
        <v>#N/A</v>
      </c>
      <c r="JX25" s="193" t="e">
        <f t="shared" si="263"/>
        <v>#N/A</v>
      </c>
      <c r="JY25" s="193" t="e">
        <f t="shared" si="263"/>
        <v>#N/A</v>
      </c>
      <c r="JZ25" s="193" t="e">
        <f t="shared" si="263"/>
        <v>#N/A</v>
      </c>
      <c r="KA25" s="193" t="e">
        <f t="shared" si="263"/>
        <v>#N/A</v>
      </c>
      <c r="KB25" s="193" t="e">
        <f t="shared" si="263"/>
        <v>#N/A</v>
      </c>
      <c r="KC25" s="193" t="e">
        <f t="shared" si="263"/>
        <v>#N/A</v>
      </c>
      <c r="KD25" s="193" t="e">
        <f t="shared" si="263"/>
        <v>#N/A</v>
      </c>
      <c r="KE25" s="193" t="e">
        <f t="shared" si="263"/>
        <v>#N/A</v>
      </c>
      <c r="KF25" s="193" t="e">
        <f t="shared" si="259"/>
        <v>#N/A</v>
      </c>
      <c r="KG25" s="193" t="e">
        <f t="shared" si="259"/>
        <v>#N/A</v>
      </c>
      <c r="KH25" s="193" t="e">
        <f t="shared" si="259"/>
        <v>#N/A</v>
      </c>
      <c r="KI25" s="193" t="e">
        <f t="shared" si="259"/>
        <v>#N/A</v>
      </c>
      <c r="KJ25" s="193" t="e">
        <f t="shared" si="259"/>
        <v>#N/A</v>
      </c>
      <c r="KK25" s="193" t="e">
        <f t="shared" si="259"/>
        <v>#N/A</v>
      </c>
      <c r="KL25" s="193" t="e">
        <f t="shared" si="259"/>
        <v>#N/A</v>
      </c>
      <c r="KM25" s="193" t="e">
        <f t="shared" si="259"/>
        <v>#N/A</v>
      </c>
      <c r="KN25" s="193" t="e">
        <f t="shared" si="259"/>
        <v>#N/A</v>
      </c>
      <c r="KO25" s="193" t="e">
        <f t="shared" si="259"/>
        <v>#N/A</v>
      </c>
      <c r="KP25" s="193" t="e">
        <f t="shared" si="259"/>
        <v>#N/A</v>
      </c>
      <c r="KQ25" s="193" t="e">
        <f t="shared" si="259"/>
        <v>#N/A</v>
      </c>
      <c r="KR25" s="193" t="e">
        <f t="shared" si="259"/>
        <v>#N/A</v>
      </c>
      <c r="KS25" s="193" t="e">
        <f t="shared" si="259"/>
        <v>#N/A</v>
      </c>
      <c r="KT25" s="193" t="e">
        <f t="shared" si="259"/>
        <v>#N/A</v>
      </c>
      <c r="KU25" s="193" t="e">
        <f t="shared" si="31"/>
        <v>#N/A</v>
      </c>
      <c r="KV25" s="193" t="e">
        <f t="shared" si="236"/>
        <v>#N/A</v>
      </c>
      <c r="KW25" s="193" t="e">
        <f t="shared" si="236"/>
        <v>#N/A</v>
      </c>
      <c r="KX25" s="193" t="e">
        <f t="shared" si="236"/>
        <v>#N/A</v>
      </c>
      <c r="KY25" s="193" t="e">
        <f t="shared" si="246"/>
        <v>#N/A</v>
      </c>
      <c r="KZ25" s="193" t="e">
        <f t="shared" si="246"/>
        <v>#N/A</v>
      </c>
      <c r="LA25" s="193" t="e">
        <f t="shared" si="246"/>
        <v>#N/A</v>
      </c>
      <c r="LB25" s="193" t="e">
        <f t="shared" si="246"/>
        <v>#N/A</v>
      </c>
      <c r="LC25" s="193" t="e">
        <f t="shared" si="246"/>
        <v>#N/A</v>
      </c>
      <c r="LD25" s="193" t="e">
        <f t="shared" si="246"/>
        <v>#N/A</v>
      </c>
      <c r="LE25" s="193" t="e">
        <f t="shared" si="246"/>
        <v>#N/A</v>
      </c>
      <c r="LF25" s="193" t="e">
        <f t="shared" si="246"/>
        <v>#N/A</v>
      </c>
      <c r="LG25" s="193" t="e">
        <f t="shared" si="246"/>
        <v>#N/A</v>
      </c>
      <c r="LH25" s="193" t="e">
        <f t="shared" si="246"/>
        <v>#N/A</v>
      </c>
      <c r="LI25" s="193" t="e">
        <f t="shared" si="246"/>
        <v>#N/A</v>
      </c>
      <c r="LJ25" s="193" t="e">
        <f t="shared" si="246"/>
        <v>#N/A</v>
      </c>
      <c r="LK25" s="193" t="e">
        <f t="shared" si="246"/>
        <v>#N/A</v>
      </c>
      <c r="LL25" s="193" t="e">
        <f t="shared" si="246"/>
        <v>#N/A</v>
      </c>
      <c r="LM25" s="193" t="e">
        <f t="shared" si="246"/>
        <v>#N/A</v>
      </c>
      <c r="LN25" s="193" t="e">
        <f t="shared" si="264"/>
        <v>#N/A</v>
      </c>
      <c r="LO25" s="193" t="e">
        <f t="shared" si="264"/>
        <v>#N/A</v>
      </c>
      <c r="LP25" s="193" t="e">
        <f t="shared" si="264"/>
        <v>#N/A</v>
      </c>
      <c r="LQ25" s="193" t="e">
        <f t="shared" si="264"/>
        <v>#N/A</v>
      </c>
      <c r="LR25" s="193" t="e">
        <f t="shared" si="264"/>
        <v>#N/A</v>
      </c>
      <c r="LS25" s="193" t="e">
        <f t="shared" si="264"/>
        <v>#N/A</v>
      </c>
      <c r="LT25" s="193" t="e">
        <f t="shared" si="264"/>
        <v>#N/A</v>
      </c>
      <c r="LU25" s="193" t="e">
        <f t="shared" si="264"/>
        <v>#N/A</v>
      </c>
      <c r="LV25" s="193" t="e">
        <f t="shared" si="264"/>
        <v>#N/A</v>
      </c>
      <c r="LW25" s="193" t="e">
        <f t="shared" si="264"/>
        <v>#N/A</v>
      </c>
      <c r="LX25" s="193" t="e">
        <f t="shared" si="264"/>
        <v>#N/A</v>
      </c>
      <c r="LY25" s="193" t="e">
        <f t="shared" si="264"/>
        <v>#N/A</v>
      </c>
      <c r="LZ25" s="193" t="e">
        <f t="shared" si="264"/>
        <v>#N/A</v>
      </c>
      <c r="MA25" s="193" t="e">
        <f t="shared" si="264"/>
        <v>#N/A</v>
      </c>
      <c r="MB25" s="193" t="e">
        <f t="shared" si="264"/>
        <v>#N/A</v>
      </c>
      <c r="MC25" s="193" t="e">
        <f t="shared" si="264"/>
        <v>#N/A</v>
      </c>
      <c r="MD25" s="193" t="e">
        <f t="shared" si="264"/>
        <v>#N/A</v>
      </c>
      <c r="ME25" s="193" t="e">
        <f t="shared" si="264"/>
        <v>#N/A</v>
      </c>
      <c r="MF25" s="193" t="e">
        <f t="shared" si="264"/>
        <v>#N/A</v>
      </c>
      <c r="MG25" s="193" t="e">
        <f t="shared" si="264"/>
        <v>#N/A</v>
      </c>
      <c r="MH25" s="193" t="e">
        <f t="shared" si="264"/>
        <v>#N/A</v>
      </c>
      <c r="MI25" s="193" t="e">
        <f t="shared" si="264"/>
        <v>#N/A</v>
      </c>
      <c r="MJ25" s="193" t="e">
        <f t="shared" si="264"/>
        <v>#N/A</v>
      </c>
      <c r="MK25" s="193" t="e">
        <f t="shared" si="264"/>
        <v>#N/A</v>
      </c>
      <c r="ML25" s="193" t="e">
        <f t="shared" si="264"/>
        <v>#N/A</v>
      </c>
      <c r="MM25" s="193" t="e">
        <f t="shared" si="264"/>
        <v>#N/A</v>
      </c>
      <c r="MN25" s="193" t="e">
        <f t="shared" si="264"/>
        <v>#N/A</v>
      </c>
      <c r="MO25" s="193" t="e">
        <f t="shared" si="264"/>
        <v>#N/A</v>
      </c>
      <c r="MP25" s="193" t="e">
        <f t="shared" si="264"/>
        <v>#N/A</v>
      </c>
      <c r="MQ25" s="193" t="e">
        <f t="shared" si="264"/>
        <v>#N/A</v>
      </c>
      <c r="MR25" s="193" t="e">
        <f t="shared" si="260"/>
        <v>#N/A</v>
      </c>
      <c r="MS25" s="193" t="e">
        <f t="shared" si="260"/>
        <v>#N/A</v>
      </c>
      <c r="MT25" s="193" t="e">
        <f t="shared" si="260"/>
        <v>#N/A</v>
      </c>
      <c r="MU25" s="193" t="e">
        <f t="shared" si="260"/>
        <v>#N/A</v>
      </c>
      <c r="MV25" s="193" t="e">
        <f t="shared" si="260"/>
        <v>#N/A</v>
      </c>
      <c r="MW25" s="193" t="e">
        <f t="shared" si="260"/>
        <v>#N/A</v>
      </c>
      <c r="MX25" s="193" t="e">
        <f t="shared" si="260"/>
        <v>#N/A</v>
      </c>
      <c r="MY25" s="193" t="e">
        <f t="shared" si="260"/>
        <v>#N/A</v>
      </c>
      <c r="MZ25" s="193" t="e">
        <f t="shared" si="260"/>
        <v>#N/A</v>
      </c>
      <c r="NA25" s="193" t="e">
        <f t="shared" si="260"/>
        <v>#N/A</v>
      </c>
      <c r="NB25" s="193" t="e">
        <f t="shared" si="260"/>
        <v>#N/A</v>
      </c>
      <c r="NC25" s="193" t="e">
        <f t="shared" si="260"/>
        <v>#N/A</v>
      </c>
      <c r="ND25" s="193" t="e">
        <f t="shared" si="260"/>
        <v>#N/A</v>
      </c>
      <c r="NE25" s="193" t="e">
        <f t="shared" si="260"/>
        <v>#N/A</v>
      </c>
      <c r="NF25" s="193" t="e">
        <f t="shared" si="260"/>
        <v>#N/A</v>
      </c>
      <c r="NG25" s="193" t="e">
        <f t="shared" si="32"/>
        <v>#N/A</v>
      </c>
      <c r="NH25" s="193" t="e">
        <f t="shared" si="237"/>
        <v>#N/A</v>
      </c>
      <c r="NI25" s="193" t="e">
        <f t="shared" si="237"/>
        <v>#N/A</v>
      </c>
      <c r="NJ25" s="193" t="e">
        <f t="shared" si="237"/>
        <v>#N/A</v>
      </c>
      <c r="NK25" s="193" t="e">
        <f t="shared" si="247"/>
        <v>#N/A</v>
      </c>
      <c r="NL25" s="193" t="e">
        <f t="shared" si="247"/>
        <v>#N/A</v>
      </c>
      <c r="NM25" s="193" t="e">
        <f t="shared" si="247"/>
        <v>#N/A</v>
      </c>
      <c r="NN25" s="193" t="e">
        <f t="shared" si="247"/>
        <v>#N/A</v>
      </c>
      <c r="NO25" s="193" t="e">
        <f t="shared" si="247"/>
        <v>#N/A</v>
      </c>
      <c r="NP25" s="193" t="e">
        <f t="shared" si="247"/>
        <v>#N/A</v>
      </c>
      <c r="NQ25" s="193" t="e">
        <f t="shared" si="247"/>
        <v>#N/A</v>
      </c>
      <c r="NR25" s="193" t="e">
        <f t="shared" si="247"/>
        <v>#N/A</v>
      </c>
      <c r="NS25" s="193" t="e">
        <f t="shared" si="247"/>
        <v>#N/A</v>
      </c>
      <c r="NT25" s="193" t="e">
        <f t="shared" si="247"/>
        <v>#N/A</v>
      </c>
      <c r="NU25" s="193" t="e">
        <f t="shared" si="247"/>
        <v>#N/A</v>
      </c>
      <c r="NV25" s="193" t="e">
        <f t="shared" si="247"/>
        <v>#N/A</v>
      </c>
      <c r="NW25" s="193" t="e">
        <f t="shared" si="247"/>
        <v>#N/A</v>
      </c>
      <c r="NX25" s="193" t="e">
        <f t="shared" si="247"/>
        <v>#N/A</v>
      </c>
      <c r="NY25" s="193" t="e">
        <f t="shared" si="247"/>
        <v>#N/A</v>
      </c>
      <c r="NZ25" s="193" t="e">
        <f t="shared" si="265"/>
        <v>#N/A</v>
      </c>
      <c r="OA25" s="193" t="e">
        <f t="shared" si="265"/>
        <v>#N/A</v>
      </c>
      <c r="OB25" s="193" t="e">
        <f t="shared" si="265"/>
        <v>#N/A</v>
      </c>
      <c r="OC25" s="193" t="e">
        <f t="shared" si="265"/>
        <v>#N/A</v>
      </c>
      <c r="OD25" s="193" t="e">
        <f t="shared" si="265"/>
        <v>#N/A</v>
      </c>
      <c r="OE25" s="193" t="e">
        <f t="shared" si="265"/>
        <v>#N/A</v>
      </c>
      <c r="OF25" s="193" t="e">
        <f t="shared" si="265"/>
        <v>#N/A</v>
      </c>
      <c r="OG25" s="193" t="e">
        <f t="shared" si="265"/>
        <v>#N/A</v>
      </c>
      <c r="OH25" s="193" t="e">
        <f t="shared" si="265"/>
        <v>#N/A</v>
      </c>
      <c r="OI25" s="193" t="e">
        <f t="shared" si="265"/>
        <v>#N/A</v>
      </c>
      <c r="OJ25" s="193" t="e">
        <f t="shared" si="265"/>
        <v>#N/A</v>
      </c>
      <c r="OK25" s="193" t="e">
        <f t="shared" si="265"/>
        <v>#N/A</v>
      </c>
      <c r="OL25" s="193" t="e">
        <f t="shared" si="265"/>
        <v>#N/A</v>
      </c>
      <c r="OM25" s="193" t="e">
        <f t="shared" si="265"/>
        <v>#N/A</v>
      </c>
      <c r="ON25" s="193" t="e">
        <f t="shared" si="265"/>
        <v>#N/A</v>
      </c>
      <c r="OO25" s="193" t="e">
        <f t="shared" si="265"/>
        <v>#N/A</v>
      </c>
      <c r="OP25" s="193" t="e">
        <f t="shared" si="265"/>
        <v>#N/A</v>
      </c>
      <c r="OQ25" s="193" t="e">
        <f t="shared" si="265"/>
        <v>#N/A</v>
      </c>
      <c r="OR25" s="193" t="e">
        <f t="shared" si="265"/>
        <v>#N/A</v>
      </c>
      <c r="OS25" s="193" t="e">
        <f t="shared" si="265"/>
        <v>#N/A</v>
      </c>
      <c r="OT25" s="193" t="e">
        <f t="shared" si="265"/>
        <v>#N/A</v>
      </c>
      <c r="OU25" s="193" t="e">
        <f t="shared" si="265"/>
        <v>#N/A</v>
      </c>
      <c r="OV25" s="193" t="e">
        <f t="shared" si="265"/>
        <v>#N/A</v>
      </c>
      <c r="OW25" s="193" t="e">
        <f t="shared" si="265"/>
        <v>#N/A</v>
      </c>
      <c r="OX25" s="193" t="e">
        <f t="shared" si="265"/>
        <v>#N/A</v>
      </c>
      <c r="OY25" s="193" t="e">
        <f t="shared" si="265"/>
        <v>#N/A</v>
      </c>
      <c r="OZ25" s="193" t="e">
        <f t="shared" si="265"/>
        <v>#N/A</v>
      </c>
      <c r="PA25" s="193" t="e">
        <f t="shared" si="265"/>
        <v>#N/A</v>
      </c>
      <c r="PB25" s="193" t="e">
        <f t="shared" si="265"/>
        <v>#N/A</v>
      </c>
      <c r="PC25" s="193" t="e">
        <f t="shared" si="265"/>
        <v>#N/A</v>
      </c>
      <c r="PD25" s="193" t="e">
        <f t="shared" si="261"/>
        <v>#N/A</v>
      </c>
      <c r="PE25" s="193" t="e">
        <f t="shared" si="261"/>
        <v>#N/A</v>
      </c>
      <c r="PF25" s="193" t="e">
        <f t="shared" si="261"/>
        <v>#N/A</v>
      </c>
      <c r="PG25" s="193" t="e">
        <f t="shared" si="261"/>
        <v>#N/A</v>
      </c>
      <c r="PH25" s="193" t="e">
        <f t="shared" si="261"/>
        <v>#N/A</v>
      </c>
      <c r="PI25" s="193" t="e">
        <f t="shared" si="261"/>
        <v>#N/A</v>
      </c>
      <c r="PJ25" s="193" t="e">
        <f t="shared" si="261"/>
        <v>#N/A</v>
      </c>
      <c r="PK25" s="193" t="e">
        <f t="shared" si="261"/>
        <v>#N/A</v>
      </c>
      <c r="PL25" s="193" t="e">
        <f t="shared" si="261"/>
        <v>#N/A</v>
      </c>
      <c r="PM25" s="193" t="e">
        <f t="shared" si="261"/>
        <v>#N/A</v>
      </c>
      <c r="PN25" s="193" t="e">
        <f t="shared" si="261"/>
        <v>#N/A</v>
      </c>
      <c r="PO25" s="193" t="e">
        <f t="shared" si="261"/>
        <v>#N/A</v>
      </c>
      <c r="PP25" s="193" t="e">
        <f t="shared" si="261"/>
        <v>#N/A</v>
      </c>
      <c r="PQ25" s="193" t="e">
        <f t="shared" si="261"/>
        <v>#N/A</v>
      </c>
      <c r="PR25" s="193" t="e">
        <f t="shared" si="261"/>
        <v>#N/A</v>
      </c>
      <c r="PS25" s="193" t="e">
        <f t="shared" si="33"/>
        <v>#N/A</v>
      </c>
      <c r="PT25" s="193" t="e">
        <f t="shared" si="257"/>
        <v>#N/A</v>
      </c>
      <c r="PU25" s="193" t="e">
        <f t="shared" si="257"/>
        <v>#N/A</v>
      </c>
      <c r="PV25" s="193" t="e">
        <f t="shared" si="257"/>
        <v>#N/A</v>
      </c>
      <c r="PW25" s="193" t="e">
        <f t="shared" si="257"/>
        <v>#N/A</v>
      </c>
      <c r="PX25" s="193" t="e">
        <f t="shared" si="257"/>
        <v>#N/A</v>
      </c>
      <c r="PY25" s="193" t="e">
        <f t="shared" si="257"/>
        <v>#N/A</v>
      </c>
      <c r="PZ25" s="193" t="e">
        <f t="shared" si="257"/>
        <v>#N/A</v>
      </c>
      <c r="QA25" s="193" t="e">
        <f t="shared" si="257"/>
        <v>#N/A</v>
      </c>
    </row>
    <row r="26" spans="1:443" hidden="1" x14ac:dyDescent="0.45">
      <c r="A26" s="276"/>
      <c r="B26" s="277" t="str">
        <f>IF(OR($T26="",$U26=""),"",ROUND(_xlfn.BETA.INV(ABS(VLOOKUP($Z$1,VLookups!$A$30:$B$31,2,FALSE)-B$2),IF($N26="L",$U26,$T26),IF($N26="L",$T26,$U26),$G26,$I26),0))</f>
        <v/>
      </c>
      <c r="C26" s="287" t="str">
        <f t="shared" si="24"/>
        <v/>
      </c>
      <c r="D26" s="288" t="str">
        <f t="shared" si="25"/>
        <v/>
      </c>
      <c r="E26" s="134"/>
      <c r="F26" s="279"/>
      <c r="G26" s="280" t="str">
        <f t="shared" si="16"/>
        <v/>
      </c>
      <c r="H26" s="281"/>
      <c r="I26" s="280" t="str">
        <f t="shared" si="17"/>
        <v/>
      </c>
      <c r="J26" s="279"/>
      <c r="K26" s="135"/>
      <c r="L26" s="110" t="str">
        <f t="shared" si="18"/>
        <v/>
      </c>
      <c r="M26" s="21" t="str">
        <f t="shared" si="19"/>
        <v/>
      </c>
      <c r="N26" s="22" t="str">
        <f t="shared" si="20"/>
        <v/>
      </c>
      <c r="O26" s="23" t="str">
        <f>IF(M26="","",IF(OR($M26&lt;Skew!$B$3,$M26=Skew!$B$3),IF($M26&gt;Skew!$C$3,Skew!$A$3,IF($M26&gt;Skew!$C$4,Skew!$A$4,IF($M26&gt;Skew!$C$5,Skew!$A$5,IF($M26&gt;Skew!$C$6,Skew!$A$6,IF($M26&gt;Skew!$C$7,Skew!$A$7,IF($M26&gt;Skew!$C$8,Skew!$A$8,IF($M26&gt;Skew!$C$9,Skew!$A$9,IF($M26&gt;Skew!$C$10,Skew!$A$10,IF($M26&gt;Skew!$C$11,Skew!$A$11,IF($M26&gt;Skew!$C$12,Skew!$A$12,IF($M26&gt;Skew!$C$13,Skew!$A$13,IF($M26&gt;Skew!$C$14,Skew!$A$14,IF($M26&gt;Skew!$C$15,Skew!$A$15,IF($M26&gt;Skew!$C$16,Skew!$A$16,Skew!$A$17)
)))))))))))))))</f>
        <v/>
      </c>
      <c r="P26" s="22" t="str">
        <f>IF(M26="","",MATCH(O26,Skew!$A$3:$A$17,0))</f>
        <v/>
      </c>
      <c r="Q26" s="22" t="str">
        <f t="shared" si="0"/>
        <v/>
      </c>
      <c r="R26" s="24"/>
      <c r="S26" s="22" t="str">
        <f>IF(OR(M26="",R26=""),"",MATCH(R26,Confidence!$A$3:$A$12,0))</f>
        <v/>
      </c>
      <c r="T26" s="25" t="str">
        <f t="shared" si="1"/>
        <v/>
      </c>
      <c r="U26" s="25" t="str">
        <f t="shared" si="2"/>
        <v/>
      </c>
      <c r="V26" s="22"/>
      <c r="W26" s="102" t="str">
        <f t="shared" si="3"/>
        <v/>
      </c>
      <c r="X26" s="102" t="str">
        <f t="shared" si="4"/>
        <v/>
      </c>
      <c r="Y26" s="37" t="str">
        <f t="shared" si="5"/>
        <v/>
      </c>
      <c r="Z26" s="115"/>
      <c r="AA26" s="204" t="str">
        <f>IF(AND(G26&gt;0,H26&gt;0,I26&gt;0,T26&gt;0,U26&gt;0,Z26&gt;0,NOT(R26="")),ABS(VLOOKUP($Z$1,VLookups!$A$30:$B$31,2,FALSE)-_xlfn.BETA.DIST(Z26,IF(N26="L",U26,T26),IF(N26="L",T26,U26),TRUE,G26,I26)),"")</f>
        <v/>
      </c>
      <c r="AB26" s="112" t="str">
        <f>IF(OR($T26="",$U26=""),"",_xlfn.BETA.INV(ABS(VLOOKUP($Z$1,VLookups!$A$30:$B$31,2,FALSE)-AB$3),IF($N26="L",$U26,$T26),IF($N26="L",$T26,$U26),$G26,$I26))</f>
        <v/>
      </c>
      <c r="AC26" s="113" t="str">
        <f>IF(OR($T26="",$U26=""),"",_xlfn.BETA.INV(ABS(VLOOKUP($Z$1,VLookups!$A$30:$B$31,2,FALSE)-AC$3),IF($N26="L",$U26,$T26),IF($N26="L",$T26,$U26),$G26,$I26))</f>
        <v/>
      </c>
      <c r="AD26" s="112" t="str">
        <f>IF(OR($T26="",$U26=""),"",_xlfn.BETA.INV(ABS(VLOOKUP($Z$1,VLookups!$A$30:$B$31,2,FALSE)-AD$3),IF($N26="L",$U26,$T26),IF($N26="L",$T26,$U26),$G26,$I26))</f>
        <v/>
      </c>
      <c r="AE26" s="113" t="str">
        <f>IF(OR($T26="",$U26=""),"",_xlfn.BETA.INV(ABS(VLOOKUP($Z$1,VLookups!$A$30:$B$31,2,FALSE)-AE$3),IF($N26="L",$U26,$T26),IF($N26="L",$T26,$U26),$G26,$I26))</f>
        <v/>
      </c>
      <c r="AF26" s="112" t="str">
        <f>IF(OR($T26="",$U26=""),"",_xlfn.BETA.INV(ABS(VLOOKUP($Z$1,VLookups!$A$30:$B$31,2,FALSE)-AF$3),IF($N26="L",$U26,$T26),IF($N26="L",$T26,$U26),$G26,$I26))</f>
        <v/>
      </c>
      <c r="AG26" s="113" t="str">
        <f>IF(OR($T26="",$U26=""),"",_xlfn.BETA.INV(ABS(VLOOKUP($Z$1,VLookups!$A$30:$B$31,2,FALSE)-AG$3),IF($N26="L",$U26,$T26),IF($N26="L",$T26,$U26),$G26,$I26))</f>
        <v/>
      </c>
      <c r="AH26" s="112" t="str">
        <f>IF(OR($T26="",$U26=""),"",_xlfn.BETA.INV(ABS(VLOOKUP($Z$1,VLookups!$A$30:$B$31,2,FALSE)-AH$3),IF($N26="L",$U26,$T26),IF($N26="L",$T26,$U26),$G26,$I26))</f>
        <v/>
      </c>
      <c r="AI26" s="113" t="str">
        <f>IF(OR($T26="",$U26=""),"",_xlfn.BETA.INV(ABS(VLOOKUP($Z$1,VLookups!$A$30:$B$31,2,FALSE)-AI$3),IF($N26="L",$U26,$T26),IF($N26="L",$T26,$U26),$G26,$I26))</f>
        <v/>
      </c>
      <c r="AJ26" s="112" t="str">
        <f>IF(OR($T26="",$U26=""),"",_xlfn.BETA.INV(ABS(VLOOKUP($Z$1,VLookups!$A$30:$B$31,2,FALSE)-AJ$3),IF($N26="L",$U26,$T26),IF($N26="L",$T26,$U26),$G26,$I26))</f>
        <v/>
      </c>
      <c r="AK26" s="113" t="str">
        <f>IF(OR($T26="",$U26=""),"",_xlfn.BETA.INV(ABS(VLOOKUP($Z$1,VLookups!$A$30:$B$31,2,FALSE)-AK$3),IF($N26="L",$U26,$T26),IF($N26="L",$T26,$U26),$G26,$I26))</f>
        <v/>
      </c>
      <c r="AL26" s="112" t="str">
        <f>IF(OR($T26="",$U26=""),"",_xlfn.BETA.INV(ABS(VLOOKUP($Z$1,VLookups!$A$30:$B$31,2,FALSE)-AL$3),IF($N26="L",$U26,$T26),IF($N26="L",$T26,$U26),$G26,$I26))</f>
        <v/>
      </c>
      <c r="AM26" s="113" t="str">
        <f>IF(OR($T26="",$U26=""),"",_xlfn.BETA.INV(ABS(VLOOKUP($Z$1,VLookups!$A$30:$B$31,2,FALSE)-AM$3),IF($N26="L",$U26,$T26),IF($N26="L",$T26,$U26),$G26,$I26))</f>
        <v/>
      </c>
      <c r="AN26" s="15"/>
      <c r="AO26" s="194" t="str">
        <f t="shared" si="21"/>
        <v/>
      </c>
      <c r="AP26" s="192" t="str">
        <f t="shared" si="22"/>
        <v/>
      </c>
      <c r="AQ26" s="177" t="str">
        <f t="shared" ref="AQ26" si="269">IF(ISNONTEXT($AO26),AP26+$AO26,"")</f>
        <v/>
      </c>
      <c r="AR26" s="177" t="str">
        <f t="shared" si="35"/>
        <v/>
      </c>
      <c r="AS26" s="177" t="str">
        <f t="shared" si="36"/>
        <v/>
      </c>
      <c r="AT26" s="177" t="str">
        <f t="shared" si="37"/>
        <v/>
      </c>
      <c r="AU26" s="177" t="str">
        <f t="shared" si="38"/>
        <v/>
      </c>
      <c r="AV26" s="177" t="str">
        <f t="shared" si="39"/>
        <v/>
      </c>
      <c r="AW26" s="177" t="str">
        <f t="shared" si="40"/>
        <v/>
      </c>
      <c r="AX26" s="177" t="str">
        <f t="shared" si="41"/>
        <v/>
      </c>
      <c r="AY26" s="177" t="str">
        <f t="shared" si="42"/>
        <v/>
      </c>
      <c r="AZ26" s="177" t="str">
        <f t="shared" si="43"/>
        <v/>
      </c>
      <c r="BA26" s="177" t="str">
        <f t="shared" si="44"/>
        <v/>
      </c>
      <c r="BB26" s="177" t="str">
        <f t="shared" si="45"/>
        <v/>
      </c>
      <c r="BC26" s="177" t="str">
        <f t="shared" si="46"/>
        <v/>
      </c>
      <c r="BD26" s="177" t="str">
        <f t="shared" si="47"/>
        <v/>
      </c>
      <c r="BE26" s="177" t="str">
        <f t="shared" si="48"/>
        <v/>
      </c>
      <c r="BF26" s="177" t="str">
        <f t="shared" si="49"/>
        <v/>
      </c>
      <c r="BG26" s="177" t="str">
        <f t="shared" si="50"/>
        <v/>
      </c>
      <c r="BH26" s="177" t="str">
        <f t="shared" si="51"/>
        <v/>
      </c>
      <c r="BI26" s="177" t="str">
        <f t="shared" si="52"/>
        <v/>
      </c>
      <c r="BJ26" s="177" t="str">
        <f t="shared" si="53"/>
        <v/>
      </c>
      <c r="BK26" s="177" t="str">
        <f t="shared" si="54"/>
        <v/>
      </c>
      <c r="BL26" s="177" t="str">
        <f t="shared" si="55"/>
        <v/>
      </c>
      <c r="BM26" s="177" t="str">
        <f t="shared" si="56"/>
        <v/>
      </c>
      <c r="BN26" s="177" t="str">
        <f t="shared" si="57"/>
        <v/>
      </c>
      <c r="BO26" s="177" t="str">
        <f t="shared" si="58"/>
        <v/>
      </c>
      <c r="BP26" s="177" t="str">
        <f t="shared" si="59"/>
        <v/>
      </c>
      <c r="BQ26" s="177" t="str">
        <f t="shared" si="60"/>
        <v/>
      </c>
      <c r="BR26" s="177" t="str">
        <f t="shared" si="61"/>
        <v/>
      </c>
      <c r="BS26" s="177" t="str">
        <f t="shared" si="62"/>
        <v/>
      </c>
      <c r="BT26" s="177" t="str">
        <f t="shared" si="63"/>
        <v/>
      </c>
      <c r="BU26" s="177" t="str">
        <f t="shared" si="64"/>
        <v/>
      </c>
      <c r="BV26" s="177" t="str">
        <f t="shared" si="65"/>
        <v/>
      </c>
      <c r="BW26" s="177" t="str">
        <f t="shared" si="66"/>
        <v/>
      </c>
      <c r="BX26" s="177" t="str">
        <f t="shared" si="67"/>
        <v/>
      </c>
      <c r="BY26" s="177" t="str">
        <f t="shared" si="68"/>
        <v/>
      </c>
      <c r="BZ26" s="177" t="str">
        <f t="shared" si="69"/>
        <v/>
      </c>
      <c r="CA26" s="177" t="str">
        <f t="shared" si="70"/>
        <v/>
      </c>
      <c r="CB26" s="177" t="str">
        <f t="shared" si="71"/>
        <v/>
      </c>
      <c r="CC26" s="177" t="str">
        <f t="shared" si="72"/>
        <v/>
      </c>
      <c r="CD26" s="177" t="str">
        <f t="shared" si="73"/>
        <v/>
      </c>
      <c r="CE26" s="177" t="str">
        <f t="shared" si="74"/>
        <v/>
      </c>
      <c r="CF26" s="177" t="str">
        <f t="shared" si="75"/>
        <v/>
      </c>
      <c r="CG26" s="177" t="str">
        <f t="shared" si="76"/>
        <v/>
      </c>
      <c r="CH26" s="177" t="str">
        <f t="shared" si="77"/>
        <v/>
      </c>
      <c r="CI26" s="177" t="str">
        <f t="shared" si="78"/>
        <v/>
      </c>
      <c r="CJ26" s="177" t="str">
        <f t="shared" si="79"/>
        <v/>
      </c>
      <c r="CK26" s="177" t="str">
        <f t="shared" si="80"/>
        <v/>
      </c>
      <c r="CL26" s="177" t="str">
        <f t="shared" si="81"/>
        <v/>
      </c>
      <c r="CM26" s="177" t="str">
        <f t="shared" si="82"/>
        <v/>
      </c>
      <c r="CN26" s="177" t="str">
        <f t="shared" si="83"/>
        <v/>
      </c>
      <c r="CO26" s="177" t="str">
        <f t="shared" si="84"/>
        <v/>
      </c>
      <c r="CP26" s="177" t="str">
        <f t="shared" si="85"/>
        <v/>
      </c>
      <c r="CQ26" s="177" t="str">
        <f t="shared" si="86"/>
        <v/>
      </c>
      <c r="CR26" s="177" t="str">
        <f t="shared" si="87"/>
        <v/>
      </c>
      <c r="CS26" s="177" t="str">
        <f t="shared" si="88"/>
        <v/>
      </c>
      <c r="CT26" s="177" t="str">
        <f t="shared" si="89"/>
        <v/>
      </c>
      <c r="CU26" s="177" t="str">
        <f t="shared" si="90"/>
        <v/>
      </c>
      <c r="CV26" s="177" t="str">
        <f t="shared" si="91"/>
        <v/>
      </c>
      <c r="CW26" s="177" t="str">
        <f t="shared" si="92"/>
        <v/>
      </c>
      <c r="CX26" s="177" t="str">
        <f t="shared" si="93"/>
        <v/>
      </c>
      <c r="CY26" s="177" t="str">
        <f t="shared" si="94"/>
        <v/>
      </c>
      <c r="CZ26" s="177" t="str">
        <f t="shared" si="95"/>
        <v/>
      </c>
      <c r="DA26" s="177" t="str">
        <f t="shared" si="96"/>
        <v/>
      </c>
      <c r="DB26" s="177" t="str">
        <f t="shared" si="97"/>
        <v/>
      </c>
      <c r="DC26" s="177" t="str">
        <f t="shared" si="28"/>
        <v/>
      </c>
      <c r="DD26" s="177" t="str">
        <f t="shared" si="98"/>
        <v/>
      </c>
      <c r="DE26" s="177" t="str">
        <f t="shared" si="99"/>
        <v/>
      </c>
      <c r="DF26" s="177" t="str">
        <f t="shared" si="100"/>
        <v/>
      </c>
      <c r="DG26" s="177" t="str">
        <f t="shared" si="101"/>
        <v/>
      </c>
      <c r="DH26" s="177" t="str">
        <f t="shared" si="102"/>
        <v/>
      </c>
      <c r="DI26" s="177" t="str">
        <f t="shared" si="103"/>
        <v/>
      </c>
      <c r="DJ26" s="177" t="str">
        <f t="shared" si="104"/>
        <v/>
      </c>
      <c r="DK26" s="177" t="str">
        <f t="shared" si="105"/>
        <v/>
      </c>
      <c r="DL26" s="177" t="str">
        <f t="shared" si="106"/>
        <v/>
      </c>
      <c r="DM26" s="177" t="str">
        <f t="shared" si="107"/>
        <v/>
      </c>
      <c r="DN26" s="177" t="str">
        <f t="shared" si="108"/>
        <v/>
      </c>
      <c r="DO26" s="177" t="str">
        <f t="shared" si="109"/>
        <v/>
      </c>
      <c r="DP26" s="177" t="str">
        <f t="shared" si="110"/>
        <v/>
      </c>
      <c r="DQ26" s="177" t="str">
        <f t="shared" si="111"/>
        <v/>
      </c>
      <c r="DR26" s="177" t="str">
        <f t="shared" si="112"/>
        <v/>
      </c>
      <c r="DS26" s="177" t="str">
        <f t="shared" si="113"/>
        <v/>
      </c>
      <c r="DT26" s="177" t="str">
        <f t="shared" si="114"/>
        <v/>
      </c>
      <c r="DU26" s="177" t="str">
        <f t="shared" si="115"/>
        <v/>
      </c>
      <c r="DV26" s="177" t="str">
        <f t="shared" si="116"/>
        <v/>
      </c>
      <c r="DW26" s="177" t="str">
        <f t="shared" si="117"/>
        <v/>
      </c>
      <c r="DX26" s="177" t="str">
        <f t="shared" si="118"/>
        <v/>
      </c>
      <c r="DY26" s="177" t="str">
        <f t="shared" si="119"/>
        <v/>
      </c>
      <c r="DZ26" s="177" t="str">
        <f t="shared" si="120"/>
        <v/>
      </c>
      <c r="EA26" s="177" t="str">
        <f t="shared" si="121"/>
        <v/>
      </c>
      <c r="EB26" s="177" t="str">
        <f t="shared" si="122"/>
        <v/>
      </c>
      <c r="EC26" s="177" t="str">
        <f t="shared" si="123"/>
        <v/>
      </c>
      <c r="ED26" s="177" t="str">
        <f t="shared" si="124"/>
        <v/>
      </c>
      <c r="EE26" s="177" t="str">
        <f t="shared" si="125"/>
        <v/>
      </c>
      <c r="EF26" s="177" t="str">
        <f t="shared" si="126"/>
        <v/>
      </c>
      <c r="EG26" s="177" t="str">
        <f t="shared" si="127"/>
        <v/>
      </c>
      <c r="EH26" s="177" t="str">
        <f t="shared" si="128"/>
        <v/>
      </c>
      <c r="EI26" s="177" t="str">
        <f t="shared" si="129"/>
        <v/>
      </c>
      <c r="EJ26" s="177" t="str">
        <f t="shared" si="130"/>
        <v/>
      </c>
      <c r="EK26" s="177" t="str">
        <f t="shared" si="131"/>
        <v/>
      </c>
      <c r="EL26" s="177" t="str">
        <f t="shared" si="132"/>
        <v/>
      </c>
      <c r="EM26" s="177" t="str">
        <f t="shared" si="133"/>
        <v/>
      </c>
      <c r="EN26" s="177" t="str">
        <f t="shared" si="134"/>
        <v/>
      </c>
      <c r="EO26" s="177" t="str">
        <f t="shared" si="135"/>
        <v/>
      </c>
      <c r="EP26" s="177" t="str">
        <f t="shared" si="136"/>
        <v/>
      </c>
      <c r="EQ26" s="177" t="str">
        <f t="shared" si="137"/>
        <v/>
      </c>
      <c r="ER26" s="177" t="str">
        <f t="shared" si="138"/>
        <v/>
      </c>
      <c r="ES26" s="177" t="str">
        <f t="shared" si="139"/>
        <v/>
      </c>
      <c r="ET26" s="177" t="str">
        <f t="shared" si="140"/>
        <v/>
      </c>
      <c r="EU26" s="177" t="str">
        <f t="shared" si="141"/>
        <v/>
      </c>
      <c r="EV26" s="177" t="str">
        <f t="shared" si="142"/>
        <v/>
      </c>
      <c r="EW26" s="177" t="str">
        <f t="shared" si="143"/>
        <v/>
      </c>
      <c r="EX26" s="177" t="str">
        <f t="shared" si="144"/>
        <v/>
      </c>
      <c r="EY26" s="177" t="str">
        <f t="shared" si="145"/>
        <v/>
      </c>
      <c r="EZ26" s="177" t="str">
        <f t="shared" si="146"/>
        <v/>
      </c>
      <c r="FA26" s="177" t="str">
        <f t="shared" si="147"/>
        <v/>
      </c>
      <c r="FB26" s="177" t="str">
        <f t="shared" si="148"/>
        <v/>
      </c>
      <c r="FC26" s="177" t="str">
        <f t="shared" si="149"/>
        <v/>
      </c>
      <c r="FD26" s="177" t="str">
        <f t="shared" si="150"/>
        <v/>
      </c>
      <c r="FE26" s="177" t="str">
        <f t="shared" si="151"/>
        <v/>
      </c>
      <c r="FF26" s="177" t="str">
        <f t="shared" si="152"/>
        <v/>
      </c>
      <c r="FG26" s="177" t="str">
        <f t="shared" si="153"/>
        <v/>
      </c>
      <c r="FH26" s="177" t="str">
        <f t="shared" si="154"/>
        <v/>
      </c>
      <c r="FI26" s="177" t="str">
        <f t="shared" si="155"/>
        <v/>
      </c>
      <c r="FJ26" s="177" t="str">
        <f t="shared" si="156"/>
        <v/>
      </c>
      <c r="FK26" s="177" t="str">
        <f t="shared" si="157"/>
        <v/>
      </c>
      <c r="FL26" s="177" t="str">
        <f t="shared" si="158"/>
        <v/>
      </c>
      <c r="FM26" s="177" t="str">
        <f t="shared" si="159"/>
        <v/>
      </c>
      <c r="FN26" s="177" t="str">
        <f t="shared" si="160"/>
        <v/>
      </c>
      <c r="FO26" s="177" t="str">
        <f t="shared" si="29"/>
        <v/>
      </c>
      <c r="FP26" s="177" t="str">
        <f t="shared" si="161"/>
        <v/>
      </c>
      <c r="FQ26" s="177" t="str">
        <f t="shared" si="162"/>
        <v/>
      </c>
      <c r="FR26" s="177" t="str">
        <f t="shared" si="163"/>
        <v/>
      </c>
      <c r="FS26" s="177" t="str">
        <f t="shared" si="164"/>
        <v/>
      </c>
      <c r="FT26" s="177" t="str">
        <f t="shared" si="165"/>
        <v/>
      </c>
      <c r="FU26" s="177" t="str">
        <f t="shared" si="166"/>
        <v/>
      </c>
      <c r="FV26" s="177" t="str">
        <f t="shared" si="167"/>
        <v/>
      </c>
      <c r="FW26" s="177" t="str">
        <f t="shared" si="168"/>
        <v/>
      </c>
      <c r="FX26" s="177" t="str">
        <f t="shared" si="169"/>
        <v/>
      </c>
      <c r="FY26" s="177" t="str">
        <f t="shared" si="170"/>
        <v/>
      </c>
      <c r="FZ26" s="177" t="str">
        <f t="shared" si="171"/>
        <v/>
      </c>
      <c r="GA26" s="177" t="str">
        <f t="shared" si="172"/>
        <v/>
      </c>
      <c r="GB26" s="177" t="str">
        <f t="shared" si="173"/>
        <v/>
      </c>
      <c r="GC26" s="177" t="str">
        <f t="shared" si="174"/>
        <v/>
      </c>
      <c r="GD26" s="177" t="str">
        <f t="shared" si="175"/>
        <v/>
      </c>
      <c r="GE26" s="177" t="str">
        <f t="shared" si="176"/>
        <v/>
      </c>
      <c r="GF26" s="177" t="str">
        <f t="shared" si="177"/>
        <v/>
      </c>
      <c r="GG26" s="177" t="str">
        <f t="shared" si="178"/>
        <v/>
      </c>
      <c r="GH26" s="177" t="str">
        <f t="shared" si="179"/>
        <v/>
      </c>
      <c r="GI26" s="177" t="str">
        <f t="shared" si="180"/>
        <v/>
      </c>
      <c r="GJ26" s="177" t="str">
        <f t="shared" si="181"/>
        <v/>
      </c>
      <c r="GK26" s="177" t="str">
        <f t="shared" si="182"/>
        <v/>
      </c>
      <c r="GL26" s="177" t="str">
        <f t="shared" si="183"/>
        <v/>
      </c>
      <c r="GM26" s="177" t="str">
        <f t="shared" si="184"/>
        <v/>
      </c>
      <c r="GN26" s="177" t="str">
        <f t="shared" si="185"/>
        <v/>
      </c>
      <c r="GO26" s="177" t="str">
        <f t="shared" si="186"/>
        <v/>
      </c>
      <c r="GP26" s="177" t="str">
        <f t="shared" si="187"/>
        <v/>
      </c>
      <c r="GQ26" s="177" t="str">
        <f t="shared" si="188"/>
        <v/>
      </c>
      <c r="GR26" s="177" t="str">
        <f t="shared" si="189"/>
        <v/>
      </c>
      <c r="GS26" s="177" t="str">
        <f t="shared" si="190"/>
        <v/>
      </c>
      <c r="GT26" s="177" t="str">
        <f t="shared" si="191"/>
        <v/>
      </c>
      <c r="GU26" s="177" t="str">
        <f t="shared" si="192"/>
        <v/>
      </c>
      <c r="GV26" s="177" t="str">
        <f t="shared" si="193"/>
        <v/>
      </c>
      <c r="GW26" s="177" t="str">
        <f t="shared" si="194"/>
        <v/>
      </c>
      <c r="GX26" s="177" t="str">
        <f t="shared" si="195"/>
        <v/>
      </c>
      <c r="GY26" s="177" t="str">
        <f t="shared" si="196"/>
        <v/>
      </c>
      <c r="GZ26" s="177" t="str">
        <f t="shared" si="197"/>
        <v/>
      </c>
      <c r="HA26" s="177" t="str">
        <f t="shared" si="198"/>
        <v/>
      </c>
      <c r="HB26" s="177" t="str">
        <f t="shared" si="199"/>
        <v/>
      </c>
      <c r="HC26" s="177" t="str">
        <f t="shared" si="200"/>
        <v/>
      </c>
      <c r="HD26" s="177" t="str">
        <f t="shared" si="201"/>
        <v/>
      </c>
      <c r="HE26" s="177" t="str">
        <f t="shared" si="202"/>
        <v/>
      </c>
      <c r="HF26" s="177" t="str">
        <f t="shared" si="203"/>
        <v/>
      </c>
      <c r="HG26" s="177" t="str">
        <f t="shared" si="204"/>
        <v/>
      </c>
      <c r="HH26" s="177" t="str">
        <f t="shared" si="205"/>
        <v/>
      </c>
      <c r="HI26" s="177" t="str">
        <f t="shared" si="206"/>
        <v/>
      </c>
      <c r="HJ26" s="177" t="str">
        <f t="shared" si="207"/>
        <v/>
      </c>
      <c r="HK26" s="177" t="str">
        <f t="shared" si="208"/>
        <v/>
      </c>
      <c r="HL26" s="177" t="str">
        <f t="shared" si="209"/>
        <v/>
      </c>
      <c r="HM26" s="177" t="str">
        <f t="shared" si="210"/>
        <v/>
      </c>
      <c r="HN26" s="177" t="str">
        <f t="shared" si="211"/>
        <v/>
      </c>
      <c r="HO26" s="177" t="str">
        <f t="shared" si="212"/>
        <v/>
      </c>
      <c r="HP26" s="177" t="str">
        <f t="shared" si="213"/>
        <v/>
      </c>
      <c r="HQ26" s="177" t="str">
        <f t="shared" si="214"/>
        <v/>
      </c>
      <c r="HR26" s="177" t="str">
        <f t="shared" si="215"/>
        <v/>
      </c>
      <c r="HS26" s="177" t="str">
        <f t="shared" si="216"/>
        <v/>
      </c>
      <c r="HT26" s="177" t="str">
        <f t="shared" si="217"/>
        <v/>
      </c>
      <c r="HU26" s="177" t="str">
        <f t="shared" si="218"/>
        <v/>
      </c>
      <c r="HV26" s="177" t="str">
        <f t="shared" si="219"/>
        <v/>
      </c>
      <c r="HW26" s="177" t="str">
        <f t="shared" si="220"/>
        <v/>
      </c>
      <c r="HX26" s="177" t="str">
        <f t="shared" si="221"/>
        <v/>
      </c>
      <c r="HY26" s="177" t="str">
        <f t="shared" si="222"/>
        <v/>
      </c>
      <c r="HZ26" s="177" t="str">
        <f t="shared" si="223"/>
        <v/>
      </c>
      <c r="IA26" s="177" t="str">
        <f t="shared" si="30"/>
        <v/>
      </c>
      <c r="IB26" s="177" t="str">
        <f t="shared" si="251"/>
        <v/>
      </c>
      <c r="IC26" s="177" t="str">
        <f t="shared" si="252"/>
        <v/>
      </c>
      <c r="ID26" s="177" t="str">
        <f t="shared" si="253"/>
        <v/>
      </c>
      <c r="IE26" s="177" t="str">
        <f t="shared" si="254"/>
        <v/>
      </c>
      <c r="IF26" s="177" t="str">
        <f t="shared" si="255"/>
        <v/>
      </c>
      <c r="IG26" s="177" t="str">
        <f t="shared" si="256"/>
        <v/>
      </c>
      <c r="IH26" s="192" t="str">
        <f t="shared" si="10"/>
        <v/>
      </c>
      <c r="II26" s="193" t="e">
        <f t="shared" si="11"/>
        <v>#N/A</v>
      </c>
      <c r="IJ26" s="193" t="e">
        <f t="shared" si="235"/>
        <v>#N/A</v>
      </c>
      <c r="IK26" s="193" t="e">
        <f t="shared" si="235"/>
        <v>#N/A</v>
      </c>
      <c r="IL26" s="193" t="e">
        <f t="shared" si="235"/>
        <v>#N/A</v>
      </c>
      <c r="IM26" s="193" t="e">
        <f t="shared" si="245"/>
        <v>#N/A</v>
      </c>
      <c r="IN26" s="193" t="e">
        <f t="shared" si="245"/>
        <v>#N/A</v>
      </c>
      <c r="IO26" s="193" t="e">
        <f t="shared" si="245"/>
        <v>#N/A</v>
      </c>
      <c r="IP26" s="193" t="e">
        <f t="shared" si="245"/>
        <v>#N/A</v>
      </c>
      <c r="IQ26" s="193" t="e">
        <f t="shared" si="245"/>
        <v>#N/A</v>
      </c>
      <c r="IR26" s="193" t="e">
        <f t="shared" si="245"/>
        <v>#N/A</v>
      </c>
      <c r="IS26" s="193" t="e">
        <f t="shared" si="245"/>
        <v>#N/A</v>
      </c>
      <c r="IT26" s="193" t="e">
        <f t="shared" si="245"/>
        <v>#N/A</v>
      </c>
      <c r="IU26" s="193" t="e">
        <f t="shared" si="245"/>
        <v>#N/A</v>
      </c>
      <c r="IV26" s="193" t="e">
        <f t="shared" si="245"/>
        <v>#N/A</v>
      </c>
      <c r="IW26" s="193" t="e">
        <f t="shared" si="245"/>
        <v>#N/A</v>
      </c>
      <c r="IX26" s="193" t="e">
        <f t="shared" si="245"/>
        <v>#N/A</v>
      </c>
      <c r="IY26" s="193" t="e">
        <f t="shared" si="245"/>
        <v>#N/A</v>
      </c>
      <c r="IZ26" s="193" t="e">
        <f t="shared" si="245"/>
        <v>#N/A</v>
      </c>
      <c r="JA26" s="193" t="e">
        <f t="shared" si="245"/>
        <v>#N/A</v>
      </c>
      <c r="JB26" s="193" t="e">
        <f t="shared" si="263"/>
        <v>#N/A</v>
      </c>
      <c r="JC26" s="193" t="e">
        <f t="shared" si="263"/>
        <v>#N/A</v>
      </c>
      <c r="JD26" s="193" t="e">
        <f t="shared" si="263"/>
        <v>#N/A</v>
      </c>
      <c r="JE26" s="193" t="e">
        <f t="shared" si="263"/>
        <v>#N/A</v>
      </c>
      <c r="JF26" s="193" t="e">
        <f t="shared" si="263"/>
        <v>#N/A</v>
      </c>
      <c r="JG26" s="193" t="e">
        <f t="shared" si="263"/>
        <v>#N/A</v>
      </c>
      <c r="JH26" s="193" t="e">
        <f t="shared" si="263"/>
        <v>#N/A</v>
      </c>
      <c r="JI26" s="193" t="e">
        <f t="shared" si="263"/>
        <v>#N/A</v>
      </c>
      <c r="JJ26" s="193" t="e">
        <f t="shared" si="263"/>
        <v>#N/A</v>
      </c>
      <c r="JK26" s="193" t="e">
        <f t="shared" si="263"/>
        <v>#N/A</v>
      </c>
      <c r="JL26" s="193" t="e">
        <f t="shared" si="263"/>
        <v>#N/A</v>
      </c>
      <c r="JM26" s="193" t="e">
        <f t="shared" si="263"/>
        <v>#N/A</v>
      </c>
      <c r="JN26" s="193" t="e">
        <f t="shared" si="263"/>
        <v>#N/A</v>
      </c>
      <c r="JO26" s="193" t="e">
        <f t="shared" si="263"/>
        <v>#N/A</v>
      </c>
      <c r="JP26" s="193" t="e">
        <f t="shared" si="263"/>
        <v>#N/A</v>
      </c>
      <c r="JQ26" s="193" t="e">
        <f t="shared" si="263"/>
        <v>#N/A</v>
      </c>
      <c r="JR26" s="193" t="e">
        <f t="shared" si="263"/>
        <v>#N/A</v>
      </c>
      <c r="JS26" s="193" t="e">
        <f t="shared" si="263"/>
        <v>#N/A</v>
      </c>
      <c r="JT26" s="193" t="e">
        <f t="shared" si="263"/>
        <v>#N/A</v>
      </c>
      <c r="JU26" s="193" t="e">
        <f t="shared" si="263"/>
        <v>#N/A</v>
      </c>
      <c r="JV26" s="193" t="e">
        <f t="shared" si="263"/>
        <v>#N/A</v>
      </c>
      <c r="JW26" s="193" t="e">
        <f t="shared" si="263"/>
        <v>#N/A</v>
      </c>
      <c r="JX26" s="193" t="e">
        <f t="shared" si="263"/>
        <v>#N/A</v>
      </c>
      <c r="JY26" s="193" t="e">
        <f t="shared" si="263"/>
        <v>#N/A</v>
      </c>
      <c r="JZ26" s="193" t="e">
        <f t="shared" si="263"/>
        <v>#N/A</v>
      </c>
      <c r="KA26" s="193" t="e">
        <f t="shared" si="263"/>
        <v>#N/A</v>
      </c>
      <c r="KB26" s="193" t="e">
        <f t="shared" si="263"/>
        <v>#N/A</v>
      </c>
      <c r="KC26" s="193" t="e">
        <f t="shared" si="263"/>
        <v>#N/A</v>
      </c>
      <c r="KD26" s="193" t="e">
        <f t="shared" si="263"/>
        <v>#N/A</v>
      </c>
      <c r="KE26" s="193" t="e">
        <f t="shared" si="263"/>
        <v>#N/A</v>
      </c>
      <c r="KF26" s="193" t="e">
        <f t="shared" si="259"/>
        <v>#N/A</v>
      </c>
      <c r="KG26" s="193" t="e">
        <f t="shared" si="259"/>
        <v>#N/A</v>
      </c>
      <c r="KH26" s="193" t="e">
        <f t="shared" si="259"/>
        <v>#N/A</v>
      </c>
      <c r="KI26" s="193" t="e">
        <f t="shared" si="259"/>
        <v>#N/A</v>
      </c>
      <c r="KJ26" s="193" t="e">
        <f t="shared" si="259"/>
        <v>#N/A</v>
      </c>
      <c r="KK26" s="193" t="e">
        <f t="shared" si="259"/>
        <v>#N/A</v>
      </c>
      <c r="KL26" s="193" t="e">
        <f t="shared" si="259"/>
        <v>#N/A</v>
      </c>
      <c r="KM26" s="193" t="e">
        <f t="shared" si="259"/>
        <v>#N/A</v>
      </c>
      <c r="KN26" s="193" t="e">
        <f t="shared" si="259"/>
        <v>#N/A</v>
      </c>
      <c r="KO26" s="193" t="e">
        <f t="shared" si="259"/>
        <v>#N/A</v>
      </c>
      <c r="KP26" s="193" t="e">
        <f t="shared" si="259"/>
        <v>#N/A</v>
      </c>
      <c r="KQ26" s="193" t="e">
        <f t="shared" si="259"/>
        <v>#N/A</v>
      </c>
      <c r="KR26" s="193" t="e">
        <f t="shared" si="259"/>
        <v>#N/A</v>
      </c>
      <c r="KS26" s="193" t="e">
        <f t="shared" si="259"/>
        <v>#N/A</v>
      </c>
      <c r="KT26" s="193" t="e">
        <f t="shared" si="259"/>
        <v>#N/A</v>
      </c>
      <c r="KU26" s="193" t="e">
        <f t="shared" si="31"/>
        <v>#N/A</v>
      </c>
      <c r="KV26" s="193" t="e">
        <f t="shared" si="236"/>
        <v>#N/A</v>
      </c>
      <c r="KW26" s="193" t="e">
        <f t="shared" si="236"/>
        <v>#N/A</v>
      </c>
      <c r="KX26" s="193" t="e">
        <f t="shared" si="236"/>
        <v>#N/A</v>
      </c>
      <c r="KY26" s="193" t="e">
        <f t="shared" si="246"/>
        <v>#N/A</v>
      </c>
      <c r="KZ26" s="193" t="e">
        <f t="shared" si="246"/>
        <v>#N/A</v>
      </c>
      <c r="LA26" s="193" t="e">
        <f t="shared" si="246"/>
        <v>#N/A</v>
      </c>
      <c r="LB26" s="193" t="e">
        <f t="shared" si="246"/>
        <v>#N/A</v>
      </c>
      <c r="LC26" s="193" t="e">
        <f t="shared" si="246"/>
        <v>#N/A</v>
      </c>
      <c r="LD26" s="193" t="e">
        <f t="shared" si="246"/>
        <v>#N/A</v>
      </c>
      <c r="LE26" s="193" t="e">
        <f t="shared" si="246"/>
        <v>#N/A</v>
      </c>
      <c r="LF26" s="193" t="e">
        <f t="shared" si="246"/>
        <v>#N/A</v>
      </c>
      <c r="LG26" s="193" t="e">
        <f t="shared" si="246"/>
        <v>#N/A</v>
      </c>
      <c r="LH26" s="193" t="e">
        <f t="shared" si="246"/>
        <v>#N/A</v>
      </c>
      <c r="LI26" s="193" t="e">
        <f t="shared" si="246"/>
        <v>#N/A</v>
      </c>
      <c r="LJ26" s="193" t="e">
        <f t="shared" si="246"/>
        <v>#N/A</v>
      </c>
      <c r="LK26" s="193" t="e">
        <f t="shared" si="246"/>
        <v>#N/A</v>
      </c>
      <c r="LL26" s="193" t="e">
        <f t="shared" si="246"/>
        <v>#N/A</v>
      </c>
      <c r="LM26" s="193" t="e">
        <f t="shared" si="246"/>
        <v>#N/A</v>
      </c>
      <c r="LN26" s="193" t="e">
        <f t="shared" si="264"/>
        <v>#N/A</v>
      </c>
      <c r="LO26" s="193" t="e">
        <f t="shared" si="264"/>
        <v>#N/A</v>
      </c>
      <c r="LP26" s="193" t="e">
        <f t="shared" si="264"/>
        <v>#N/A</v>
      </c>
      <c r="LQ26" s="193" t="e">
        <f t="shared" si="264"/>
        <v>#N/A</v>
      </c>
      <c r="LR26" s="193" t="e">
        <f t="shared" si="264"/>
        <v>#N/A</v>
      </c>
      <c r="LS26" s="193" t="e">
        <f t="shared" si="264"/>
        <v>#N/A</v>
      </c>
      <c r="LT26" s="193" t="e">
        <f t="shared" si="264"/>
        <v>#N/A</v>
      </c>
      <c r="LU26" s="193" t="e">
        <f t="shared" si="264"/>
        <v>#N/A</v>
      </c>
      <c r="LV26" s="193" t="e">
        <f t="shared" si="264"/>
        <v>#N/A</v>
      </c>
      <c r="LW26" s="193" t="e">
        <f t="shared" si="264"/>
        <v>#N/A</v>
      </c>
      <c r="LX26" s="193" t="e">
        <f t="shared" si="264"/>
        <v>#N/A</v>
      </c>
      <c r="LY26" s="193" t="e">
        <f t="shared" si="264"/>
        <v>#N/A</v>
      </c>
      <c r="LZ26" s="193" t="e">
        <f t="shared" si="264"/>
        <v>#N/A</v>
      </c>
      <c r="MA26" s="193" t="e">
        <f t="shared" si="264"/>
        <v>#N/A</v>
      </c>
      <c r="MB26" s="193" t="e">
        <f t="shared" si="264"/>
        <v>#N/A</v>
      </c>
      <c r="MC26" s="193" t="e">
        <f t="shared" si="264"/>
        <v>#N/A</v>
      </c>
      <c r="MD26" s="193" t="e">
        <f t="shared" si="264"/>
        <v>#N/A</v>
      </c>
      <c r="ME26" s="193" t="e">
        <f t="shared" si="264"/>
        <v>#N/A</v>
      </c>
      <c r="MF26" s="193" t="e">
        <f t="shared" si="264"/>
        <v>#N/A</v>
      </c>
      <c r="MG26" s="193" t="e">
        <f t="shared" si="264"/>
        <v>#N/A</v>
      </c>
      <c r="MH26" s="193" t="e">
        <f t="shared" si="264"/>
        <v>#N/A</v>
      </c>
      <c r="MI26" s="193" t="e">
        <f t="shared" si="264"/>
        <v>#N/A</v>
      </c>
      <c r="MJ26" s="193" t="e">
        <f t="shared" si="264"/>
        <v>#N/A</v>
      </c>
      <c r="MK26" s="193" t="e">
        <f t="shared" si="264"/>
        <v>#N/A</v>
      </c>
      <c r="ML26" s="193" t="e">
        <f t="shared" si="264"/>
        <v>#N/A</v>
      </c>
      <c r="MM26" s="193" t="e">
        <f t="shared" si="264"/>
        <v>#N/A</v>
      </c>
      <c r="MN26" s="193" t="e">
        <f t="shared" si="264"/>
        <v>#N/A</v>
      </c>
      <c r="MO26" s="193" t="e">
        <f t="shared" si="264"/>
        <v>#N/A</v>
      </c>
      <c r="MP26" s="193" t="e">
        <f t="shared" si="264"/>
        <v>#N/A</v>
      </c>
      <c r="MQ26" s="193" t="e">
        <f t="shared" si="264"/>
        <v>#N/A</v>
      </c>
      <c r="MR26" s="193" t="e">
        <f t="shared" si="260"/>
        <v>#N/A</v>
      </c>
      <c r="MS26" s="193" t="e">
        <f t="shared" si="260"/>
        <v>#N/A</v>
      </c>
      <c r="MT26" s="193" t="e">
        <f t="shared" si="260"/>
        <v>#N/A</v>
      </c>
      <c r="MU26" s="193" t="e">
        <f t="shared" si="260"/>
        <v>#N/A</v>
      </c>
      <c r="MV26" s="193" t="e">
        <f t="shared" si="260"/>
        <v>#N/A</v>
      </c>
      <c r="MW26" s="193" t="e">
        <f t="shared" si="260"/>
        <v>#N/A</v>
      </c>
      <c r="MX26" s="193" t="e">
        <f t="shared" si="260"/>
        <v>#N/A</v>
      </c>
      <c r="MY26" s="193" t="e">
        <f t="shared" si="260"/>
        <v>#N/A</v>
      </c>
      <c r="MZ26" s="193" t="e">
        <f t="shared" si="260"/>
        <v>#N/A</v>
      </c>
      <c r="NA26" s="193" t="e">
        <f t="shared" si="260"/>
        <v>#N/A</v>
      </c>
      <c r="NB26" s="193" t="e">
        <f t="shared" si="260"/>
        <v>#N/A</v>
      </c>
      <c r="NC26" s="193" t="e">
        <f t="shared" si="260"/>
        <v>#N/A</v>
      </c>
      <c r="ND26" s="193" t="e">
        <f t="shared" si="260"/>
        <v>#N/A</v>
      </c>
      <c r="NE26" s="193" t="e">
        <f t="shared" si="260"/>
        <v>#N/A</v>
      </c>
      <c r="NF26" s="193" t="e">
        <f t="shared" si="260"/>
        <v>#N/A</v>
      </c>
      <c r="NG26" s="193" t="e">
        <f t="shared" si="32"/>
        <v>#N/A</v>
      </c>
      <c r="NH26" s="193" t="e">
        <f t="shared" si="237"/>
        <v>#N/A</v>
      </c>
      <c r="NI26" s="193" t="e">
        <f t="shared" si="237"/>
        <v>#N/A</v>
      </c>
      <c r="NJ26" s="193" t="e">
        <f t="shared" si="237"/>
        <v>#N/A</v>
      </c>
      <c r="NK26" s="193" t="e">
        <f t="shared" si="247"/>
        <v>#N/A</v>
      </c>
      <c r="NL26" s="193" t="e">
        <f t="shared" si="247"/>
        <v>#N/A</v>
      </c>
      <c r="NM26" s="193" t="e">
        <f t="shared" si="247"/>
        <v>#N/A</v>
      </c>
      <c r="NN26" s="193" t="e">
        <f t="shared" si="247"/>
        <v>#N/A</v>
      </c>
      <c r="NO26" s="193" t="e">
        <f t="shared" si="247"/>
        <v>#N/A</v>
      </c>
      <c r="NP26" s="193" t="e">
        <f t="shared" si="247"/>
        <v>#N/A</v>
      </c>
      <c r="NQ26" s="193" t="e">
        <f t="shared" si="247"/>
        <v>#N/A</v>
      </c>
      <c r="NR26" s="193" t="e">
        <f t="shared" si="247"/>
        <v>#N/A</v>
      </c>
      <c r="NS26" s="193" t="e">
        <f t="shared" si="247"/>
        <v>#N/A</v>
      </c>
      <c r="NT26" s="193" t="e">
        <f t="shared" si="247"/>
        <v>#N/A</v>
      </c>
      <c r="NU26" s="193" t="e">
        <f t="shared" si="247"/>
        <v>#N/A</v>
      </c>
      <c r="NV26" s="193" t="e">
        <f t="shared" si="247"/>
        <v>#N/A</v>
      </c>
      <c r="NW26" s="193" t="e">
        <f t="shared" si="247"/>
        <v>#N/A</v>
      </c>
      <c r="NX26" s="193" t="e">
        <f t="shared" si="247"/>
        <v>#N/A</v>
      </c>
      <c r="NY26" s="193" t="e">
        <f t="shared" si="247"/>
        <v>#N/A</v>
      </c>
      <c r="NZ26" s="193" t="e">
        <f t="shared" si="265"/>
        <v>#N/A</v>
      </c>
      <c r="OA26" s="193" t="e">
        <f t="shared" si="265"/>
        <v>#N/A</v>
      </c>
      <c r="OB26" s="193" t="e">
        <f t="shared" si="265"/>
        <v>#N/A</v>
      </c>
      <c r="OC26" s="193" t="e">
        <f t="shared" si="265"/>
        <v>#N/A</v>
      </c>
      <c r="OD26" s="193" t="e">
        <f t="shared" si="265"/>
        <v>#N/A</v>
      </c>
      <c r="OE26" s="193" t="e">
        <f t="shared" si="265"/>
        <v>#N/A</v>
      </c>
      <c r="OF26" s="193" t="e">
        <f t="shared" si="265"/>
        <v>#N/A</v>
      </c>
      <c r="OG26" s="193" t="e">
        <f t="shared" si="265"/>
        <v>#N/A</v>
      </c>
      <c r="OH26" s="193" t="e">
        <f t="shared" si="265"/>
        <v>#N/A</v>
      </c>
      <c r="OI26" s="193" t="e">
        <f t="shared" si="265"/>
        <v>#N/A</v>
      </c>
      <c r="OJ26" s="193" t="e">
        <f t="shared" si="265"/>
        <v>#N/A</v>
      </c>
      <c r="OK26" s="193" t="e">
        <f t="shared" si="265"/>
        <v>#N/A</v>
      </c>
      <c r="OL26" s="193" t="e">
        <f t="shared" si="265"/>
        <v>#N/A</v>
      </c>
      <c r="OM26" s="193" t="e">
        <f t="shared" si="265"/>
        <v>#N/A</v>
      </c>
      <c r="ON26" s="193" t="e">
        <f t="shared" si="265"/>
        <v>#N/A</v>
      </c>
      <c r="OO26" s="193" t="e">
        <f t="shared" si="265"/>
        <v>#N/A</v>
      </c>
      <c r="OP26" s="193" t="e">
        <f t="shared" si="265"/>
        <v>#N/A</v>
      </c>
      <c r="OQ26" s="193" t="e">
        <f t="shared" si="265"/>
        <v>#N/A</v>
      </c>
      <c r="OR26" s="193" t="e">
        <f t="shared" si="265"/>
        <v>#N/A</v>
      </c>
      <c r="OS26" s="193" t="e">
        <f t="shared" si="265"/>
        <v>#N/A</v>
      </c>
      <c r="OT26" s="193" t="e">
        <f t="shared" si="265"/>
        <v>#N/A</v>
      </c>
      <c r="OU26" s="193" t="e">
        <f t="shared" si="265"/>
        <v>#N/A</v>
      </c>
      <c r="OV26" s="193" t="e">
        <f t="shared" si="265"/>
        <v>#N/A</v>
      </c>
      <c r="OW26" s="193" t="e">
        <f t="shared" si="265"/>
        <v>#N/A</v>
      </c>
      <c r="OX26" s="193" t="e">
        <f t="shared" si="265"/>
        <v>#N/A</v>
      </c>
      <c r="OY26" s="193" t="e">
        <f t="shared" si="265"/>
        <v>#N/A</v>
      </c>
      <c r="OZ26" s="193" t="e">
        <f t="shared" si="265"/>
        <v>#N/A</v>
      </c>
      <c r="PA26" s="193" t="e">
        <f t="shared" si="265"/>
        <v>#N/A</v>
      </c>
      <c r="PB26" s="193" t="e">
        <f t="shared" si="265"/>
        <v>#N/A</v>
      </c>
      <c r="PC26" s="193" t="e">
        <f t="shared" si="265"/>
        <v>#N/A</v>
      </c>
      <c r="PD26" s="193" t="e">
        <f t="shared" si="261"/>
        <v>#N/A</v>
      </c>
      <c r="PE26" s="193" t="e">
        <f t="shared" si="261"/>
        <v>#N/A</v>
      </c>
      <c r="PF26" s="193" t="e">
        <f t="shared" si="261"/>
        <v>#N/A</v>
      </c>
      <c r="PG26" s="193" t="e">
        <f t="shared" si="261"/>
        <v>#N/A</v>
      </c>
      <c r="PH26" s="193" t="e">
        <f t="shared" si="261"/>
        <v>#N/A</v>
      </c>
      <c r="PI26" s="193" t="e">
        <f t="shared" si="261"/>
        <v>#N/A</v>
      </c>
      <c r="PJ26" s="193" t="e">
        <f t="shared" si="261"/>
        <v>#N/A</v>
      </c>
      <c r="PK26" s="193" t="e">
        <f t="shared" si="261"/>
        <v>#N/A</v>
      </c>
      <c r="PL26" s="193" t="e">
        <f t="shared" si="261"/>
        <v>#N/A</v>
      </c>
      <c r="PM26" s="193" t="e">
        <f t="shared" si="261"/>
        <v>#N/A</v>
      </c>
      <c r="PN26" s="193" t="e">
        <f t="shared" si="261"/>
        <v>#N/A</v>
      </c>
      <c r="PO26" s="193" t="e">
        <f t="shared" si="261"/>
        <v>#N/A</v>
      </c>
      <c r="PP26" s="193" t="e">
        <f t="shared" si="261"/>
        <v>#N/A</v>
      </c>
      <c r="PQ26" s="193" t="e">
        <f t="shared" si="261"/>
        <v>#N/A</v>
      </c>
      <c r="PR26" s="193" t="e">
        <f t="shared" si="261"/>
        <v>#N/A</v>
      </c>
      <c r="PS26" s="193" t="e">
        <f t="shared" si="33"/>
        <v>#N/A</v>
      </c>
      <c r="PT26" s="193" t="e">
        <f t="shared" si="257"/>
        <v>#N/A</v>
      </c>
      <c r="PU26" s="193" t="e">
        <f t="shared" si="257"/>
        <v>#N/A</v>
      </c>
      <c r="PV26" s="193" t="e">
        <f t="shared" si="257"/>
        <v>#N/A</v>
      </c>
      <c r="PW26" s="193" t="e">
        <f t="shared" si="257"/>
        <v>#N/A</v>
      </c>
      <c r="PX26" s="193" t="e">
        <f t="shared" si="257"/>
        <v>#N/A</v>
      </c>
      <c r="PY26" s="193" t="e">
        <f t="shared" si="257"/>
        <v>#N/A</v>
      </c>
      <c r="PZ26" s="193" t="e">
        <f t="shared" si="257"/>
        <v>#N/A</v>
      </c>
      <c r="QA26" s="193" t="e">
        <f t="shared" si="257"/>
        <v>#N/A</v>
      </c>
    </row>
    <row r="27" spans="1:443" hidden="1" x14ac:dyDescent="0.45">
      <c r="A27" s="276"/>
      <c r="B27" s="277" t="str">
        <f>IF(OR($T27="",$U27=""),"",ROUND(_xlfn.BETA.INV(ABS(VLOOKUP($Z$1,VLookups!$A$30:$B$31,2,FALSE)-B$2),IF($N27="L",$U27,$T27),IF($N27="L",$T27,$U27),$G27,$I27),0))</f>
        <v/>
      </c>
      <c r="C27" s="287" t="str">
        <f t="shared" si="24"/>
        <v/>
      </c>
      <c r="D27" s="288" t="str">
        <f t="shared" si="25"/>
        <v/>
      </c>
      <c r="E27" s="134"/>
      <c r="F27" s="279"/>
      <c r="G27" s="280" t="str">
        <f t="shared" si="16"/>
        <v/>
      </c>
      <c r="H27" s="281"/>
      <c r="I27" s="280" t="str">
        <f t="shared" si="17"/>
        <v/>
      </c>
      <c r="J27" s="279"/>
      <c r="K27" s="135"/>
      <c r="L27" s="110" t="str">
        <f t="shared" si="18"/>
        <v/>
      </c>
      <c r="M27" s="21" t="str">
        <f t="shared" si="19"/>
        <v/>
      </c>
      <c r="N27" s="22" t="str">
        <f t="shared" si="20"/>
        <v/>
      </c>
      <c r="O27" s="23" t="str">
        <f>IF(M27="","",IF(OR($M27&lt;Skew!$B$3,$M27=Skew!$B$3),IF($M27&gt;Skew!$C$3,Skew!$A$3,IF($M27&gt;Skew!$C$4,Skew!$A$4,IF($M27&gt;Skew!$C$5,Skew!$A$5,IF($M27&gt;Skew!$C$6,Skew!$A$6,IF($M27&gt;Skew!$C$7,Skew!$A$7,IF($M27&gt;Skew!$C$8,Skew!$A$8,IF($M27&gt;Skew!$C$9,Skew!$A$9,IF($M27&gt;Skew!$C$10,Skew!$A$10,IF($M27&gt;Skew!$C$11,Skew!$A$11,IF($M27&gt;Skew!$C$12,Skew!$A$12,IF($M27&gt;Skew!$C$13,Skew!$A$13,IF($M27&gt;Skew!$C$14,Skew!$A$14,IF($M27&gt;Skew!$C$15,Skew!$A$15,IF($M27&gt;Skew!$C$16,Skew!$A$16,Skew!$A$17)
)))))))))))))))</f>
        <v/>
      </c>
      <c r="P27" s="22" t="str">
        <f>IF(M27="","",MATCH(O27,Skew!$A$3:$A$17,0))</f>
        <v/>
      </c>
      <c r="Q27" s="22" t="str">
        <f t="shared" si="0"/>
        <v/>
      </c>
      <c r="R27" s="24"/>
      <c r="S27" s="22" t="str">
        <f>IF(OR(M27="",R27=""),"",MATCH(R27,Confidence!$A$3:$A$12,0))</f>
        <v/>
      </c>
      <c r="T27" s="25" t="str">
        <f t="shared" si="1"/>
        <v/>
      </c>
      <c r="U27" s="25" t="str">
        <f t="shared" si="2"/>
        <v/>
      </c>
      <c r="V27" s="22"/>
      <c r="W27" s="102" t="str">
        <f t="shared" si="3"/>
        <v/>
      </c>
      <c r="X27" s="102" t="str">
        <f t="shared" si="4"/>
        <v/>
      </c>
      <c r="Y27" s="37" t="str">
        <f t="shared" si="5"/>
        <v/>
      </c>
      <c r="Z27" s="115"/>
      <c r="AA27" s="204" t="str">
        <f>IF(AND(G27&gt;0,H27&gt;0,I27&gt;0,T27&gt;0,U27&gt;0,Z27&gt;0,NOT(R27="")),ABS(VLOOKUP($Z$1,VLookups!$A$30:$B$31,2,FALSE)-_xlfn.BETA.DIST(Z27,IF(N27="L",U27,T27),IF(N27="L",T27,U27),TRUE,G27,I27)),"")</f>
        <v/>
      </c>
      <c r="AB27" s="112" t="str">
        <f>IF(OR($T27="",$U27=""),"",_xlfn.BETA.INV(ABS(VLOOKUP($Z$1,VLookups!$A$30:$B$31,2,FALSE)-AB$3),IF($N27="L",$U27,$T27),IF($N27="L",$T27,$U27),$G27,$I27))</f>
        <v/>
      </c>
      <c r="AC27" s="113" t="str">
        <f>IF(OR($T27="",$U27=""),"",_xlfn.BETA.INV(ABS(VLOOKUP($Z$1,VLookups!$A$30:$B$31,2,FALSE)-AC$3),IF($N27="L",$U27,$T27),IF($N27="L",$T27,$U27),$G27,$I27))</f>
        <v/>
      </c>
      <c r="AD27" s="112" t="str">
        <f>IF(OR($T27="",$U27=""),"",_xlfn.BETA.INV(ABS(VLOOKUP($Z$1,VLookups!$A$30:$B$31,2,FALSE)-AD$3),IF($N27="L",$U27,$T27),IF($N27="L",$T27,$U27),$G27,$I27))</f>
        <v/>
      </c>
      <c r="AE27" s="113" t="str">
        <f>IF(OR($T27="",$U27=""),"",_xlfn.BETA.INV(ABS(VLOOKUP($Z$1,VLookups!$A$30:$B$31,2,FALSE)-AE$3),IF($N27="L",$U27,$T27),IF($N27="L",$T27,$U27),$G27,$I27))</f>
        <v/>
      </c>
      <c r="AF27" s="112" t="str">
        <f>IF(OR($T27="",$U27=""),"",_xlfn.BETA.INV(ABS(VLOOKUP($Z$1,VLookups!$A$30:$B$31,2,FALSE)-AF$3),IF($N27="L",$U27,$T27),IF($N27="L",$T27,$U27),$G27,$I27))</f>
        <v/>
      </c>
      <c r="AG27" s="113" t="str">
        <f>IF(OR($T27="",$U27=""),"",_xlfn.BETA.INV(ABS(VLOOKUP($Z$1,VLookups!$A$30:$B$31,2,FALSE)-AG$3),IF($N27="L",$U27,$T27),IF($N27="L",$T27,$U27),$G27,$I27))</f>
        <v/>
      </c>
      <c r="AH27" s="112" t="str">
        <f>IF(OR($T27="",$U27=""),"",_xlfn.BETA.INV(ABS(VLOOKUP($Z$1,VLookups!$A$30:$B$31,2,FALSE)-AH$3),IF($N27="L",$U27,$T27),IF($N27="L",$T27,$U27),$G27,$I27))</f>
        <v/>
      </c>
      <c r="AI27" s="113" t="str">
        <f>IF(OR($T27="",$U27=""),"",_xlfn.BETA.INV(ABS(VLOOKUP($Z$1,VLookups!$A$30:$B$31,2,FALSE)-AI$3),IF($N27="L",$U27,$T27),IF($N27="L",$T27,$U27),$G27,$I27))</f>
        <v/>
      </c>
      <c r="AJ27" s="112" t="str">
        <f>IF(OR($T27="",$U27=""),"",_xlfn.BETA.INV(ABS(VLOOKUP($Z$1,VLookups!$A$30:$B$31,2,FALSE)-AJ$3),IF($N27="L",$U27,$T27),IF($N27="L",$T27,$U27),$G27,$I27))</f>
        <v/>
      </c>
      <c r="AK27" s="113" t="str">
        <f>IF(OR($T27="",$U27=""),"",_xlfn.BETA.INV(ABS(VLOOKUP($Z$1,VLookups!$A$30:$B$31,2,FALSE)-AK$3),IF($N27="L",$U27,$T27),IF($N27="L",$T27,$U27),$G27,$I27))</f>
        <v/>
      </c>
      <c r="AL27" s="112" t="str">
        <f>IF(OR($T27="",$U27=""),"",_xlfn.BETA.INV(ABS(VLOOKUP($Z$1,VLookups!$A$30:$B$31,2,FALSE)-AL$3),IF($N27="L",$U27,$T27),IF($N27="L",$T27,$U27),$G27,$I27))</f>
        <v/>
      </c>
      <c r="AM27" s="113" t="str">
        <f>IF(OR($T27="",$U27=""),"",_xlfn.BETA.INV(ABS(VLOOKUP($Z$1,VLookups!$A$30:$B$31,2,FALSE)-AM$3),IF($N27="L",$U27,$T27),IF($N27="L",$T27,$U27),$G27,$I27))</f>
        <v/>
      </c>
      <c r="AN27" s="15"/>
      <c r="AO27" s="194" t="str">
        <f t="shared" si="21"/>
        <v/>
      </c>
      <c r="AP27" s="192" t="str">
        <f t="shared" si="22"/>
        <v/>
      </c>
      <c r="AQ27" s="177" t="str">
        <f t="shared" ref="AQ27" si="270">IF(ISNONTEXT($AO27),AP27+$AO27,"")</f>
        <v/>
      </c>
      <c r="AR27" s="177" t="str">
        <f t="shared" si="35"/>
        <v/>
      </c>
      <c r="AS27" s="177" t="str">
        <f t="shared" si="36"/>
        <v/>
      </c>
      <c r="AT27" s="177" t="str">
        <f t="shared" si="37"/>
        <v/>
      </c>
      <c r="AU27" s="177" t="str">
        <f t="shared" si="38"/>
        <v/>
      </c>
      <c r="AV27" s="177" t="str">
        <f t="shared" si="39"/>
        <v/>
      </c>
      <c r="AW27" s="177" t="str">
        <f t="shared" si="40"/>
        <v/>
      </c>
      <c r="AX27" s="177" t="str">
        <f t="shared" si="41"/>
        <v/>
      </c>
      <c r="AY27" s="177" t="str">
        <f t="shared" si="42"/>
        <v/>
      </c>
      <c r="AZ27" s="177" t="str">
        <f t="shared" si="43"/>
        <v/>
      </c>
      <c r="BA27" s="177" t="str">
        <f t="shared" si="44"/>
        <v/>
      </c>
      <c r="BB27" s="177" t="str">
        <f t="shared" si="45"/>
        <v/>
      </c>
      <c r="BC27" s="177" t="str">
        <f t="shared" si="46"/>
        <v/>
      </c>
      <c r="BD27" s="177" t="str">
        <f t="shared" si="47"/>
        <v/>
      </c>
      <c r="BE27" s="177" t="str">
        <f t="shared" si="48"/>
        <v/>
      </c>
      <c r="BF27" s="177" t="str">
        <f t="shared" si="49"/>
        <v/>
      </c>
      <c r="BG27" s="177" t="str">
        <f t="shared" si="50"/>
        <v/>
      </c>
      <c r="BH27" s="177" t="str">
        <f t="shared" si="51"/>
        <v/>
      </c>
      <c r="BI27" s="177" t="str">
        <f t="shared" si="52"/>
        <v/>
      </c>
      <c r="BJ27" s="177" t="str">
        <f t="shared" si="53"/>
        <v/>
      </c>
      <c r="BK27" s="177" t="str">
        <f t="shared" si="54"/>
        <v/>
      </c>
      <c r="BL27" s="177" t="str">
        <f t="shared" si="55"/>
        <v/>
      </c>
      <c r="BM27" s="177" t="str">
        <f t="shared" si="56"/>
        <v/>
      </c>
      <c r="BN27" s="177" t="str">
        <f t="shared" si="57"/>
        <v/>
      </c>
      <c r="BO27" s="177" t="str">
        <f t="shared" si="58"/>
        <v/>
      </c>
      <c r="BP27" s="177" t="str">
        <f t="shared" si="59"/>
        <v/>
      </c>
      <c r="BQ27" s="177" t="str">
        <f t="shared" si="60"/>
        <v/>
      </c>
      <c r="BR27" s="177" t="str">
        <f t="shared" si="61"/>
        <v/>
      </c>
      <c r="BS27" s="177" t="str">
        <f t="shared" si="62"/>
        <v/>
      </c>
      <c r="BT27" s="177" t="str">
        <f t="shared" si="63"/>
        <v/>
      </c>
      <c r="BU27" s="177" t="str">
        <f t="shared" si="64"/>
        <v/>
      </c>
      <c r="BV27" s="177" t="str">
        <f t="shared" si="65"/>
        <v/>
      </c>
      <c r="BW27" s="177" t="str">
        <f t="shared" si="66"/>
        <v/>
      </c>
      <c r="BX27" s="177" t="str">
        <f t="shared" si="67"/>
        <v/>
      </c>
      <c r="BY27" s="177" t="str">
        <f t="shared" si="68"/>
        <v/>
      </c>
      <c r="BZ27" s="177" t="str">
        <f t="shared" si="69"/>
        <v/>
      </c>
      <c r="CA27" s="177" t="str">
        <f t="shared" si="70"/>
        <v/>
      </c>
      <c r="CB27" s="177" t="str">
        <f t="shared" si="71"/>
        <v/>
      </c>
      <c r="CC27" s="177" t="str">
        <f t="shared" si="72"/>
        <v/>
      </c>
      <c r="CD27" s="177" t="str">
        <f t="shared" si="73"/>
        <v/>
      </c>
      <c r="CE27" s="177" t="str">
        <f t="shared" si="74"/>
        <v/>
      </c>
      <c r="CF27" s="177" t="str">
        <f t="shared" si="75"/>
        <v/>
      </c>
      <c r="CG27" s="177" t="str">
        <f t="shared" si="76"/>
        <v/>
      </c>
      <c r="CH27" s="177" t="str">
        <f t="shared" si="77"/>
        <v/>
      </c>
      <c r="CI27" s="177" t="str">
        <f t="shared" si="78"/>
        <v/>
      </c>
      <c r="CJ27" s="177" t="str">
        <f t="shared" si="79"/>
        <v/>
      </c>
      <c r="CK27" s="177" t="str">
        <f t="shared" si="80"/>
        <v/>
      </c>
      <c r="CL27" s="177" t="str">
        <f t="shared" si="81"/>
        <v/>
      </c>
      <c r="CM27" s="177" t="str">
        <f t="shared" si="82"/>
        <v/>
      </c>
      <c r="CN27" s="177" t="str">
        <f t="shared" si="83"/>
        <v/>
      </c>
      <c r="CO27" s="177" t="str">
        <f t="shared" si="84"/>
        <v/>
      </c>
      <c r="CP27" s="177" t="str">
        <f t="shared" si="85"/>
        <v/>
      </c>
      <c r="CQ27" s="177" t="str">
        <f t="shared" si="86"/>
        <v/>
      </c>
      <c r="CR27" s="177" t="str">
        <f t="shared" si="87"/>
        <v/>
      </c>
      <c r="CS27" s="177" t="str">
        <f t="shared" si="88"/>
        <v/>
      </c>
      <c r="CT27" s="177" t="str">
        <f t="shared" si="89"/>
        <v/>
      </c>
      <c r="CU27" s="177" t="str">
        <f t="shared" si="90"/>
        <v/>
      </c>
      <c r="CV27" s="177" t="str">
        <f t="shared" si="91"/>
        <v/>
      </c>
      <c r="CW27" s="177" t="str">
        <f t="shared" si="92"/>
        <v/>
      </c>
      <c r="CX27" s="177" t="str">
        <f t="shared" si="93"/>
        <v/>
      </c>
      <c r="CY27" s="177" t="str">
        <f t="shared" si="94"/>
        <v/>
      </c>
      <c r="CZ27" s="177" t="str">
        <f t="shared" si="95"/>
        <v/>
      </c>
      <c r="DA27" s="177" t="str">
        <f t="shared" si="96"/>
        <v/>
      </c>
      <c r="DB27" s="177" t="str">
        <f t="shared" si="97"/>
        <v/>
      </c>
      <c r="DC27" s="177" t="str">
        <f t="shared" si="28"/>
        <v/>
      </c>
      <c r="DD27" s="177" t="str">
        <f t="shared" si="98"/>
        <v/>
      </c>
      <c r="DE27" s="177" t="str">
        <f t="shared" si="99"/>
        <v/>
      </c>
      <c r="DF27" s="177" t="str">
        <f t="shared" si="100"/>
        <v/>
      </c>
      <c r="DG27" s="177" t="str">
        <f t="shared" si="101"/>
        <v/>
      </c>
      <c r="DH27" s="177" t="str">
        <f t="shared" si="102"/>
        <v/>
      </c>
      <c r="DI27" s="177" t="str">
        <f t="shared" si="103"/>
        <v/>
      </c>
      <c r="DJ27" s="177" t="str">
        <f t="shared" si="104"/>
        <v/>
      </c>
      <c r="DK27" s="177" t="str">
        <f t="shared" si="105"/>
        <v/>
      </c>
      <c r="DL27" s="177" t="str">
        <f t="shared" si="106"/>
        <v/>
      </c>
      <c r="DM27" s="177" t="str">
        <f t="shared" si="107"/>
        <v/>
      </c>
      <c r="DN27" s="177" t="str">
        <f t="shared" si="108"/>
        <v/>
      </c>
      <c r="DO27" s="177" t="str">
        <f t="shared" si="109"/>
        <v/>
      </c>
      <c r="DP27" s="177" t="str">
        <f t="shared" si="110"/>
        <v/>
      </c>
      <c r="DQ27" s="177" t="str">
        <f t="shared" si="111"/>
        <v/>
      </c>
      <c r="DR27" s="177" t="str">
        <f t="shared" si="112"/>
        <v/>
      </c>
      <c r="DS27" s="177" t="str">
        <f t="shared" si="113"/>
        <v/>
      </c>
      <c r="DT27" s="177" t="str">
        <f t="shared" si="114"/>
        <v/>
      </c>
      <c r="DU27" s="177" t="str">
        <f t="shared" si="115"/>
        <v/>
      </c>
      <c r="DV27" s="177" t="str">
        <f t="shared" si="116"/>
        <v/>
      </c>
      <c r="DW27" s="177" t="str">
        <f t="shared" si="117"/>
        <v/>
      </c>
      <c r="DX27" s="177" t="str">
        <f t="shared" si="118"/>
        <v/>
      </c>
      <c r="DY27" s="177" t="str">
        <f t="shared" si="119"/>
        <v/>
      </c>
      <c r="DZ27" s="177" t="str">
        <f t="shared" si="120"/>
        <v/>
      </c>
      <c r="EA27" s="177" t="str">
        <f t="shared" si="121"/>
        <v/>
      </c>
      <c r="EB27" s="177" t="str">
        <f t="shared" si="122"/>
        <v/>
      </c>
      <c r="EC27" s="177" t="str">
        <f t="shared" si="123"/>
        <v/>
      </c>
      <c r="ED27" s="177" t="str">
        <f t="shared" si="124"/>
        <v/>
      </c>
      <c r="EE27" s="177" t="str">
        <f t="shared" si="125"/>
        <v/>
      </c>
      <c r="EF27" s="177" t="str">
        <f t="shared" si="126"/>
        <v/>
      </c>
      <c r="EG27" s="177" t="str">
        <f t="shared" si="127"/>
        <v/>
      </c>
      <c r="EH27" s="177" t="str">
        <f t="shared" si="128"/>
        <v/>
      </c>
      <c r="EI27" s="177" t="str">
        <f t="shared" si="129"/>
        <v/>
      </c>
      <c r="EJ27" s="177" t="str">
        <f t="shared" si="130"/>
        <v/>
      </c>
      <c r="EK27" s="177" t="str">
        <f t="shared" si="131"/>
        <v/>
      </c>
      <c r="EL27" s="177" t="str">
        <f t="shared" si="132"/>
        <v/>
      </c>
      <c r="EM27" s="177" t="str">
        <f t="shared" si="133"/>
        <v/>
      </c>
      <c r="EN27" s="177" t="str">
        <f t="shared" si="134"/>
        <v/>
      </c>
      <c r="EO27" s="177" t="str">
        <f t="shared" si="135"/>
        <v/>
      </c>
      <c r="EP27" s="177" t="str">
        <f t="shared" si="136"/>
        <v/>
      </c>
      <c r="EQ27" s="177" t="str">
        <f t="shared" si="137"/>
        <v/>
      </c>
      <c r="ER27" s="177" t="str">
        <f t="shared" si="138"/>
        <v/>
      </c>
      <c r="ES27" s="177" t="str">
        <f t="shared" si="139"/>
        <v/>
      </c>
      <c r="ET27" s="177" t="str">
        <f t="shared" si="140"/>
        <v/>
      </c>
      <c r="EU27" s="177" t="str">
        <f t="shared" si="141"/>
        <v/>
      </c>
      <c r="EV27" s="177" t="str">
        <f t="shared" si="142"/>
        <v/>
      </c>
      <c r="EW27" s="177" t="str">
        <f t="shared" si="143"/>
        <v/>
      </c>
      <c r="EX27" s="177" t="str">
        <f t="shared" si="144"/>
        <v/>
      </c>
      <c r="EY27" s="177" t="str">
        <f t="shared" si="145"/>
        <v/>
      </c>
      <c r="EZ27" s="177" t="str">
        <f t="shared" si="146"/>
        <v/>
      </c>
      <c r="FA27" s="177" t="str">
        <f t="shared" si="147"/>
        <v/>
      </c>
      <c r="FB27" s="177" t="str">
        <f t="shared" si="148"/>
        <v/>
      </c>
      <c r="FC27" s="177" t="str">
        <f t="shared" si="149"/>
        <v/>
      </c>
      <c r="FD27" s="177" t="str">
        <f t="shared" si="150"/>
        <v/>
      </c>
      <c r="FE27" s="177" t="str">
        <f t="shared" si="151"/>
        <v/>
      </c>
      <c r="FF27" s="177" t="str">
        <f t="shared" si="152"/>
        <v/>
      </c>
      <c r="FG27" s="177" t="str">
        <f t="shared" si="153"/>
        <v/>
      </c>
      <c r="FH27" s="177" t="str">
        <f t="shared" si="154"/>
        <v/>
      </c>
      <c r="FI27" s="177" t="str">
        <f t="shared" si="155"/>
        <v/>
      </c>
      <c r="FJ27" s="177" t="str">
        <f t="shared" si="156"/>
        <v/>
      </c>
      <c r="FK27" s="177" t="str">
        <f t="shared" si="157"/>
        <v/>
      </c>
      <c r="FL27" s="177" t="str">
        <f t="shared" si="158"/>
        <v/>
      </c>
      <c r="FM27" s="177" t="str">
        <f t="shared" si="159"/>
        <v/>
      </c>
      <c r="FN27" s="177" t="str">
        <f t="shared" si="160"/>
        <v/>
      </c>
      <c r="FO27" s="177" t="str">
        <f t="shared" si="29"/>
        <v/>
      </c>
      <c r="FP27" s="177" t="str">
        <f t="shared" si="161"/>
        <v/>
      </c>
      <c r="FQ27" s="177" t="str">
        <f t="shared" si="162"/>
        <v/>
      </c>
      <c r="FR27" s="177" t="str">
        <f t="shared" si="163"/>
        <v/>
      </c>
      <c r="FS27" s="177" t="str">
        <f t="shared" si="164"/>
        <v/>
      </c>
      <c r="FT27" s="177" t="str">
        <f t="shared" si="165"/>
        <v/>
      </c>
      <c r="FU27" s="177" t="str">
        <f t="shared" si="166"/>
        <v/>
      </c>
      <c r="FV27" s="177" t="str">
        <f t="shared" si="167"/>
        <v/>
      </c>
      <c r="FW27" s="177" t="str">
        <f t="shared" si="168"/>
        <v/>
      </c>
      <c r="FX27" s="177" t="str">
        <f t="shared" si="169"/>
        <v/>
      </c>
      <c r="FY27" s="177" t="str">
        <f t="shared" si="170"/>
        <v/>
      </c>
      <c r="FZ27" s="177" t="str">
        <f t="shared" si="171"/>
        <v/>
      </c>
      <c r="GA27" s="177" t="str">
        <f t="shared" si="172"/>
        <v/>
      </c>
      <c r="GB27" s="177" t="str">
        <f t="shared" si="173"/>
        <v/>
      </c>
      <c r="GC27" s="177" t="str">
        <f t="shared" si="174"/>
        <v/>
      </c>
      <c r="GD27" s="177" t="str">
        <f t="shared" si="175"/>
        <v/>
      </c>
      <c r="GE27" s="177" t="str">
        <f t="shared" si="176"/>
        <v/>
      </c>
      <c r="GF27" s="177" t="str">
        <f t="shared" si="177"/>
        <v/>
      </c>
      <c r="GG27" s="177" t="str">
        <f t="shared" si="178"/>
        <v/>
      </c>
      <c r="GH27" s="177" t="str">
        <f t="shared" si="179"/>
        <v/>
      </c>
      <c r="GI27" s="177" t="str">
        <f t="shared" si="180"/>
        <v/>
      </c>
      <c r="GJ27" s="177" t="str">
        <f t="shared" si="181"/>
        <v/>
      </c>
      <c r="GK27" s="177" t="str">
        <f t="shared" si="182"/>
        <v/>
      </c>
      <c r="GL27" s="177" t="str">
        <f t="shared" si="183"/>
        <v/>
      </c>
      <c r="GM27" s="177" t="str">
        <f t="shared" si="184"/>
        <v/>
      </c>
      <c r="GN27" s="177" t="str">
        <f t="shared" si="185"/>
        <v/>
      </c>
      <c r="GO27" s="177" t="str">
        <f t="shared" si="186"/>
        <v/>
      </c>
      <c r="GP27" s="177" t="str">
        <f t="shared" si="187"/>
        <v/>
      </c>
      <c r="GQ27" s="177" t="str">
        <f t="shared" si="188"/>
        <v/>
      </c>
      <c r="GR27" s="177" t="str">
        <f t="shared" si="189"/>
        <v/>
      </c>
      <c r="GS27" s="177" t="str">
        <f t="shared" si="190"/>
        <v/>
      </c>
      <c r="GT27" s="177" t="str">
        <f t="shared" si="191"/>
        <v/>
      </c>
      <c r="GU27" s="177" t="str">
        <f t="shared" si="192"/>
        <v/>
      </c>
      <c r="GV27" s="177" t="str">
        <f t="shared" si="193"/>
        <v/>
      </c>
      <c r="GW27" s="177" t="str">
        <f t="shared" si="194"/>
        <v/>
      </c>
      <c r="GX27" s="177" t="str">
        <f t="shared" si="195"/>
        <v/>
      </c>
      <c r="GY27" s="177" t="str">
        <f t="shared" si="196"/>
        <v/>
      </c>
      <c r="GZ27" s="177" t="str">
        <f t="shared" si="197"/>
        <v/>
      </c>
      <c r="HA27" s="177" t="str">
        <f t="shared" si="198"/>
        <v/>
      </c>
      <c r="HB27" s="177" t="str">
        <f t="shared" si="199"/>
        <v/>
      </c>
      <c r="HC27" s="177" t="str">
        <f t="shared" si="200"/>
        <v/>
      </c>
      <c r="HD27" s="177" t="str">
        <f t="shared" si="201"/>
        <v/>
      </c>
      <c r="HE27" s="177" t="str">
        <f t="shared" si="202"/>
        <v/>
      </c>
      <c r="HF27" s="177" t="str">
        <f t="shared" si="203"/>
        <v/>
      </c>
      <c r="HG27" s="177" t="str">
        <f t="shared" si="204"/>
        <v/>
      </c>
      <c r="HH27" s="177" t="str">
        <f t="shared" si="205"/>
        <v/>
      </c>
      <c r="HI27" s="177" t="str">
        <f t="shared" si="206"/>
        <v/>
      </c>
      <c r="HJ27" s="177" t="str">
        <f t="shared" si="207"/>
        <v/>
      </c>
      <c r="HK27" s="177" t="str">
        <f t="shared" si="208"/>
        <v/>
      </c>
      <c r="HL27" s="177" t="str">
        <f t="shared" si="209"/>
        <v/>
      </c>
      <c r="HM27" s="177" t="str">
        <f t="shared" si="210"/>
        <v/>
      </c>
      <c r="HN27" s="177" t="str">
        <f t="shared" si="211"/>
        <v/>
      </c>
      <c r="HO27" s="177" t="str">
        <f t="shared" si="212"/>
        <v/>
      </c>
      <c r="HP27" s="177" t="str">
        <f t="shared" si="213"/>
        <v/>
      </c>
      <c r="HQ27" s="177" t="str">
        <f t="shared" si="214"/>
        <v/>
      </c>
      <c r="HR27" s="177" t="str">
        <f t="shared" si="215"/>
        <v/>
      </c>
      <c r="HS27" s="177" t="str">
        <f t="shared" si="216"/>
        <v/>
      </c>
      <c r="HT27" s="177" t="str">
        <f t="shared" si="217"/>
        <v/>
      </c>
      <c r="HU27" s="177" t="str">
        <f t="shared" si="218"/>
        <v/>
      </c>
      <c r="HV27" s="177" t="str">
        <f t="shared" si="219"/>
        <v/>
      </c>
      <c r="HW27" s="177" t="str">
        <f t="shared" si="220"/>
        <v/>
      </c>
      <c r="HX27" s="177" t="str">
        <f t="shared" si="221"/>
        <v/>
      </c>
      <c r="HY27" s="177" t="str">
        <f t="shared" si="222"/>
        <v/>
      </c>
      <c r="HZ27" s="177" t="str">
        <f t="shared" si="223"/>
        <v/>
      </c>
      <c r="IA27" s="177" t="str">
        <f t="shared" si="30"/>
        <v/>
      </c>
      <c r="IB27" s="177" t="str">
        <f t="shared" si="251"/>
        <v/>
      </c>
      <c r="IC27" s="177" t="str">
        <f t="shared" si="252"/>
        <v/>
      </c>
      <c r="ID27" s="177" t="str">
        <f t="shared" si="253"/>
        <v/>
      </c>
      <c r="IE27" s="177" t="str">
        <f t="shared" si="254"/>
        <v/>
      </c>
      <c r="IF27" s="177" t="str">
        <f t="shared" si="255"/>
        <v/>
      </c>
      <c r="IG27" s="177" t="str">
        <f t="shared" si="256"/>
        <v/>
      </c>
      <c r="IH27" s="192" t="str">
        <f t="shared" si="10"/>
        <v/>
      </c>
      <c r="II27" s="193" t="e">
        <f t="shared" si="11"/>
        <v>#N/A</v>
      </c>
      <c r="IJ27" s="193" t="e">
        <f t="shared" si="235"/>
        <v>#N/A</v>
      </c>
      <c r="IK27" s="193" t="e">
        <f t="shared" si="235"/>
        <v>#N/A</v>
      </c>
      <c r="IL27" s="193" t="e">
        <f t="shared" si="235"/>
        <v>#N/A</v>
      </c>
      <c r="IM27" s="193" t="e">
        <f t="shared" si="245"/>
        <v>#N/A</v>
      </c>
      <c r="IN27" s="193" t="e">
        <f t="shared" si="245"/>
        <v>#N/A</v>
      </c>
      <c r="IO27" s="193" t="e">
        <f t="shared" si="245"/>
        <v>#N/A</v>
      </c>
      <c r="IP27" s="193" t="e">
        <f t="shared" si="245"/>
        <v>#N/A</v>
      </c>
      <c r="IQ27" s="193" t="e">
        <f t="shared" si="245"/>
        <v>#N/A</v>
      </c>
      <c r="IR27" s="193" t="e">
        <f t="shared" si="245"/>
        <v>#N/A</v>
      </c>
      <c r="IS27" s="193" t="e">
        <f t="shared" si="245"/>
        <v>#N/A</v>
      </c>
      <c r="IT27" s="193" t="e">
        <f t="shared" si="245"/>
        <v>#N/A</v>
      </c>
      <c r="IU27" s="193" t="e">
        <f t="shared" si="245"/>
        <v>#N/A</v>
      </c>
      <c r="IV27" s="193" t="e">
        <f t="shared" si="245"/>
        <v>#N/A</v>
      </c>
      <c r="IW27" s="193" t="e">
        <f t="shared" si="245"/>
        <v>#N/A</v>
      </c>
      <c r="IX27" s="193" t="e">
        <f t="shared" si="245"/>
        <v>#N/A</v>
      </c>
      <c r="IY27" s="193" t="e">
        <f t="shared" si="245"/>
        <v>#N/A</v>
      </c>
      <c r="IZ27" s="193" t="e">
        <f t="shared" si="245"/>
        <v>#N/A</v>
      </c>
      <c r="JA27" s="193" t="e">
        <f t="shared" si="245"/>
        <v>#N/A</v>
      </c>
      <c r="JB27" s="193" t="e">
        <f t="shared" si="263"/>
        <v>#N/A</v>
      </c>
      <c r="JC27" s="193" t="e">
        <f t="shared" si="263"/>
        <v>#N/A</v>
      </c>
      <c r="JD27" s="193" t="e">
        <f t="shared" si="263"/>
        <v>#N/A</v>
      </c>
      <c r="JE27" s="193" t="e">
        <f t="shared" si="263"/>
        <v>#N/A</v>
      </c>
      <c r="JF27" s="193" t="e">
        <f t="shared" si="263"/>
        <v>#N/A</v>
      </c>
      <c r="JG27" s="193" t="e">
        <f t="shared" si="263"/>
        <v>#N/A</v>
      </c>
      <c r="JH27" s="193" t="e">
        <f t="shared" si="263"/>
        <v>#N/A</v>
      </c>
      <c r="JI27" s="193" t="e">
        <f t="shared" si="263"/>
        <v>#N/A</v>
      </c>
      <c r="JJ27" s="193" t="e">
        <f t="shared" si="263"/>
        <v>#N/A</v>
      </c>
      <c r="JK27" s="193" t="e">
        <f t="shared" si="263"/>
        <v>#N/A</v>
      </c>
      <c r="JL27" s="193" t="e">
        <f t="shared" si="263"/>
        <v>#N/A</v>
      </c>
      <c r="JM27" s="193" t="e">
        <f t="shared" si="263"/>
        <v>#N/A</v>
      </c>
      <c r="JN27" s="193" t="e">
        <f t="shared" si="263"/>
        <v>#N/A</v>
      </c>
      <c r="JO27" s="193" t="e">
        <f t="shared" si="263"/>
        <v>#N/A</v>
      </c>
      <c r="JP27" s="193" t="e">
        <f t="shared" si="263"/>
        <v>#N/A</v>
      </c>
      <c r="JQ27" s="193" t="e">
        <f t="shared" si="263"/>
        <v>#N/A</v>
      </c>
      <c r="JR27" s="193" t="e">
        <f t="shared" si="263"/>
        <v>#N/A</v>
      </c>
      <c r="JS27" s="193" t="e">
        <f t="shared" si="263"/>
        <v>#N/A</v>
      </c>
      <c r="JT27" s="193" t="e">
        <f t="shared" si="263"/>
        <v>#N/A</v>
      </c>
      <c r="JU27" s="193" t="e">
        <f t="shared" si="263"/>
        <v>#N/A</v>
      </c>
      <c r="JV27" s="193" t="e">
        <f t="shared" si="263"/>
        <v>#N/A</v>
      </c>
      <c r="JW27" s="193" t="e">
        <f t="shared" si="263"/>
        <v>#N/A</v>
      </c>
      <c r="JX27" s="193" t="e">
        <f t="shared" si="263"/>
        <v>#N/A</v>
      </c>
      <c r="JY27" s="193" t="e">
        <f t="shared" si="263"/>
        <v>#N/A</v>
      </c>
      <c r="JZ27" s="193" t="e">
        <f t="shared" si="263"/>
        <v>#N/A</v>
      </c>
      <c r="KA27" s="193" t="e">
        <f t="shared" si="263"/>
        <v>#N/A</v>
      </c>
      <c r="KB27" s="193" t="e">
        <f t="shared" si="263"/>
        <v>#N/A</v>
      </c>
      <c r="KC27" s="193" t="e">
        <f t="shared" si="263"/>
        <v>#N/A</v>
      </c>
      <c r="KD27" s="193" t="e">
        <f t="shared" si="263"/>
        <v>#N/A</v>
      </c>
      <c r="KE27" s="193" t="e">
        <f t="shared" si="263"/>
        <v>#N/A</v>
      </c>
      <c r="KF27" s="193" t="e">
        <f t="shared" si="259"/>
        <v>#N/A</v>
      </c>
      <c r="KG27" s="193" t="e">
        <f t="shared" si="259"/>
        <v>#N/A</v>
      </c>
      <c r="KH27" s="193" t="e">
        <f t="shared" si="259"/>
        <v>#N/A</v>
      </c>
      <c r="KI27" s="193" t="e">
        <f t="shared" si="259"/>
        <v>#N/A</v>
      </c>
      <c r="KJ27" s="193" t="e">
        <f t="shared" si="259"/>
        <v>#N/A</v>
      </c>
      <c r="KK27" s="193" t="e">
        <f t="shared" si="259"/>
        <v>#N/A</v>
      </c>
      <c r="KL27" s="193" t="e">
        <f t="shared" si="259"/>
        <v>#N/A</v>
      </c>
      <c r="KM27" s="193" t="e">
        <f t="shared" si="259"/>
        <v>#N/A</v>
      </c>
      <c r="KN27" s="193" t="e">
        <f t="shared" si="259"/>
        <v>#N/A</v>
      </c>
      <c r="KO27" s="193" t="e">
        <f t="shared" si="259"/>
        <v>#N/A</v>
      </c>
      <c r="KP27" s="193" t="e">
        <f t="shared" si="259"/>
        <v>#N/A</v>
      </c>
      <c r="KQ27" s="193" t="e">
        <f t="shared" si="259"/>
        <v>#N/A</v>
      </c>
      <c r="KR27" s="193" t="e">
        <f t="shared" si="259"/>
        <v>#N/A</v>
      </c>
      <c r="KS27" s="193" t="e">
        <f t="shared" si="259"/>
        <v>#N/A</v>
      </c>
      <c r="KT27" s="193" t="e">
        <f t="shared" si="259"/>
        <v>#N/A</v>
      </c>
      <c r="KU27" s="193" t="e">
        <f t="shared" si="31"/>
        <v>#N/A</v>
      </c>
      <c r="KV27" s="193" t="e">
        <f t="shared" si="236"/>
        <v>#N/A</v>
      </c>
      <c r="KW27" s="193" t="e">
        <f t="shared" si="236"/>
        <v>#N/A</v>
      </c>
      <c r="KX27" s="193" t="e">
        <f t="shared" si="236"/>
        <v>#N/A</v>
      </c>
      <c r="KY27" s="193" t="e">
        <f t="shared" si="246"/>
        <v>#N/A</v>
      </c>
      <c r="KZ27" s="193" t="e">
        <f t="shared" si="246"/>
        <v>#N/A</v>
      </c>
      <c r="LA27" s="193" t="e">
        <f t="shared" si="246"/>
        <v>#N/A</v>
      </c>
      <c r="LB27" s="193" t="e">
        <f t="shared" si="246"/>
        <v>#N/A</v>
      </c>
      <c r="LC27" s="193" t="e">
        <f t="shared" si="246"/>
        <v>#N/A</v>
      </c>
      <c r="LD27" s="193" t="e">
        <f t="shared" si="246"/>
        <v>#N/A</v>
      </c>
      <c r="LE27" s="193" t="e">
        <f t="shared" si="246"/>
        <v>#N/A</v>
      </c>
      <c r="LF27" s="193" t="e">
        <f t="shared" si="246"/>
        <v>#N/A</v>
      </c>
      <c r="LG27" s="193" t="e">
        <f t="shared" si="246"/>
        <v>#N/A</v>
      </c>
      <c r="LH27" s="193" t="e">
        <f t="shared" si="246"/>
        <v>#N/A</v>
      </c>
      <c r="LI27" s="193" t="e">
        <f t="shared" si="246"/>
        <v>#N/A</v>
      </c>
      <c r="LJ27" s="193" t="e">
        <f t="shared" si="246"/>
        <v>#N/A</v>
      </c>
      <c r="LK27" s="193" t="e">
        <f t="shared" si="246"/>
        <v>#N/A</v>
      </c>
      <c r="LL27" s="193" t="e">
        <f t="shared" si="246"/>
        <v>#N/A</v>
      </c>
      <c r="LM27" s="193" t="e">
        <f t="shared" si="246"/>
        <v>#N/A</v>
      </c>
      <c r="LN27" s="193" t="e">
        <f t="shared" si="264"/>
        <v>#N/A</v>
      </c>
      <c r="LO27" s="193" t="e">
        <f t="shared" si="264"/>
        <v>#N/A</v>
      </c>
      <c r="LP27" s="193" t="e">
        <f t="shared" si="264"/>
        <v>#N/A</v>
      </c>
      <c r="LQ27" s="193" t="e">
        <f t="shared" si="264"/>
        <v>#N/A</v>
      </c>
      <c r="LR27" s="193" t="e">
        <f t="shared" si="264"/>
        <v>#N/A</v>
      </c>
      <c r="LS27" s="193" t="e">
        <f t="shared" si="264"/>
        <v>#N/A</v>
      </c>
      <c r="LT27" s="193" t="e">
        <f t="shared" si="264"/>
        <v>#N/A</v>
      </c>
      <c r="LU27" s="193" t="e">
        <f t="shared" si="264"/>
        <v>#N/A</v>
      </c>
      <c r="LV27" s="193" t="e">
        <f t="shared" si="264"/>
        <v>#N/A</v>
      </c>
      <c r="LW27" s="193" t="e">
        <f t="shared" si="264"/>
        <v>#N/A</v>
      </c>
      <c r="LX27" s="193" t="e">
        <f t="shared" si="264"/>
        <v>#N/A</v>
      </c>
      <c r="LY27" s="193" t="e">
        <f t="shared" si="264"/>
        <v>#N/A</v>
      </c>
      <c r="LZ27" s="193" t="e">
        <f t="shared" si="264"/>
        <v>#N/A</v>
      </c>
      <c r="MA27" s="193" t="e">
        <f t="shared" si="264"/>
        <v>#N/A</v>
      </c>
      <c r="MB27" s="193" t="e">
        <f t="shared" si="264"/>
        <v>#N/A</v>
      </c>
      <c r="MC27" s="193" t="e">
        <f t="shared" si="264"/>
        <v>#N/A</v>
      </c>
      <c r="MD27" s="193" t="e">
        <f t="shared" si="264"/>
        <v>#N/A</v>
      </c>
      <c r="ME27" s="193" t="e">
        <f t="shared" si="264"/>
        <v>#N/A</v>
      </c>
      <c r="MF27" s="193" t="e">
        <f t="shared" si="264"/>
        <v>#N/A</v>
      </c>
      <c r="MG27" s="193" t="e">
        <f t="shared" si="264"/>
        <v>#N/A</v>
      </c>
      <c r="MH27" s="193" t="e">
        <f t="shared" si="264"/>
        <v>#N/A</v>
      </c>
      <c r="MI27" s="193" t="e">
        <f t="shared" si="264"/>
        <v>#N/A</v>
      </c>
      <c r="MJ27" s="193" t="e">
        <f t="shared" si="264"/>
        <v>#N/A</v>
      </c>
      <c r="MK27" s="193" t="e">
        <f t="shared" si="264"/>
        <v>#N/A</v>
      </c>
      <c r="ML27" s="193" t="e">
        <f t="shared" si="264"/>
        <v>#N/A</v>
      </c>
      <c r="MM27" s="193" t="e">
        <f t="shared" si="264"/>
        <v>#N/A</v>
      </c>
      <c r="MN27" s="193" t="e">
        <f t="shared" si="264"/>
        <v>#N/A</v>
      </c>
      <c r="MO27" s="193" t="e">
        <f t="shared" si="264"/>
        <v>#N/A</v>
      </c>
      <c r="MP27" s="193" t="e">
        <f t="shared" si="264"/>
        <v>#N/A</v>
      </c>
      <c r="MQ27" s="193" t="e">
        <f t="shared" si="264"/>
        <v>#N/A</v>
      </c>
      <c r="MR27" s="193" t="e">
        <f t="shared" si="260"/>
        <v>#N/A</v>
      </c>
      <c r="MS27" s="193" t="e">
        <f t="shared" si="260"/>
        <v>#N/A</v>
      </c>
      <c r="MT27" s="193" t="e">
        <f t="shared" si="260"/>
        <v>#N/A</v>
      </c>
      <c r="MU27" s="193" t="e">
        <f t="shared" si="260"/>
        <v>#N/A</v>
      </c>
      <c r="MV27" s="193" t="e">
        <f t="shared" si="260"/>
        <v>#N/A</v>
      </c>
      <c r="MW27" s="193" t="e">
        <f t="shared" si="260"/>
        <v>#N/A</v>
      </c>
      <c r="MX27" s="193" t="e">
        <f t="shared" si="260"/>
        <v>#N/A</v>
      </c>
      <c r="MY27" s="193" t="e">
        <f t="shared" si="260"/>
        <v>#N/A</v>
      </c>
      <c r="MZ27" s="193" t="e">
        <f t="shared" si="260"/>
        <v>#N/A</v>
      </c>
      <c r="NA27" s="193" t="e">
        <f t="shared" si="260"/>
        <v>#N/A</v>
      </c>
      <c r="NB27" s="193" t="e">
        <f t="shared" si="260"/>
        <v>#N/A</v>
      </c>
      <c r="NC27" s="193" t="e">
        <f t="shared" si="260"/>
        <v>#N/A</v>
      </c>
      <c r="ND27" s="193" t="e">
        <f t="shared" si="260"/>
        <v>#N/A</v>
      </c>
      <c r="NE27" s="193" t="e">
        <f t="shared" si="260"/>
        <v>#N/A</v>
      </c>
      <c r="NF27" s="193" t="e">
        <f t="shared" si="260"/>
        <v>#N/A</v>
      </c>
      <c r="NG27" s="193" t="e">
        <f t="shared" si="32"/>
        <v>#N/A</v>
      </c>
      <c r="NH27" s="193" t="e">
        <f t="shared" si="237"/>
        <v>#N/A</v>
      </c>
      <c r="NI27" s="193" t="e">
        <f t="shared" si="237"/>
        <v>#N/A</v>
      </c>
      <c r="NJ27" s="193" t="e">
        <f t="shared" si="237"/>
        <v>#N/A</v>
      </c>
      <c r="NK27" s="193" t="e">
        <f t="shared" si="247"/>
        <v>#N/A</v>
      </c>
      <c r="NL27" s="193" t="e">
        <f t="shared" si="247"/>
        <v>#N/A</v>
      </c>
      <c r="NM27" s="193" t="e">
        <f t="shared" si="247"/>
        <v>#N/A</v>
      </c>
      <c r="NN27" s="193" t="e">
        <f t="shared" si="247"/>
        <v>#N/A</v>
      </c>
      <c r="NO27" s="193" t="e">
        <f t="shared" si="247"/>
        <v>#N/A</v>
      </c>
      <c r="NP27" s="193" t="e">
        <f t="shared" si="247"/>
        <v>#N/A</v>
      </c>
      <c r="NQ27" s="193" t="e">
        <f t="shared" si="247"/>
        <v>#N/A</v>
      </c>
      <c r="NR27" s="193" t="e">
        <f t="shared" si="247"/>
        <v>#N/A</v>
      </c>
      <c r="NS27" s="193" t="e">
        <f t="shared" si="247"/>
        <v>#N/A</v>
      </c>
      <c r="NT27" s="193" t="e">
        <f t="shared" si="247"/>
        <v>#N/A</v>
      </c>
      <c r="NU27" s="193" t="e">
        <f t="shared" si="247"/>
        <v>#N/A</v>
      </c>
      <c r="NV27" s="193" t="e">
        <f t="shared" si="247"/>
        <v>#N/A</v>
      </c>
      <c r="NW27" s="193" t="e">
        <f t="shared" si="247"/>
        <v>#N/A</v>
      </c>
      <c r="NX27" s="193" t="e">
        <f t="shared" si="247"/>
        <v>#N/A</v>
      </c>
      <c r="NY27" s="193" t="e">
        <f t="shared" si="247"/>
        <v>#N/A</v>
      </c>
      <c r="NZ27" s="193" t="e">
        <f t="shared" si="265"/>
        <v>#N/A</v>
      </c>
      <c r="OA27" s="193" t="e">
        <f t="shared" si="265"/>
        <v>#N/A</v>
      </c>
      <c r="OB27" s="193" t="e">
        <f t="shared" si="265"/>
        <v>#N/A</v>
      </c>
      <c r="OC27" s="193" t="e">
        <f t="shared" si="265"/>
        <v>#N/A</v>
      </c>
      <c r="OD27" s="193" t="e">
        <f t="shared" si="265"/>
        <v>#N/A</v>
      </c>
      <c r="OE27" s="193" t="e">
        <f t="shared" si="265"/>
        <v>#N/A</v>
      </c>
      <c r="OF27" s="193" t="e">
        <f t="shared" si="265"/>
        <v>#N/A</v>
      </c>
      <c r="OG27" s="193" t="e">
        <f t="shared" si="265"/>
        <v>#N/A</v>
      </c>
      <c r="OH27" s="193" t="e">
        <f t="shared" si="265"/>
        <v>#N/A</v>
      </c>
      <c r="OI27" s="193" t="e">
        <f t="shared" si="265"/>
        <v>#N/A</v>
      </c>
      <c r="OJ27" s="193" t="e">
        <f t="shared" si="265"/>
        <v>#N/A</v>
      </c>
      <c r="OK27" s="193" t="e">
        <f t="shared" si="265"/>
        <v>#N/A</v>
      </c>
      <c r="OL27" s="193" t="e">
        <f t="shared" si="265"/>
        <v>#N/A</v>
      </c>
      <c r="OM27" s="193" t="e">
        <f t="shared" si="265"/>
        <v>#N/A</v>
      </c>
      <c r="ON27" s="193" t="e">
        <f t="shared" si="265"/>
        <v>#N/A</v>
      </c>
      <c r="OO27" s="193" t="e">
        <f t="shared" si="265"/>
        <v>#N/A</v>
      </c>
      <c r="OP27" s="193" t="e">
        <f t="shared" si="265"/>
        <v>#N/A</v>
      </c>
      <c r="OQ27" s="193" t="e">
        <f t="shared" si="265"/>
        <v>#N/A</v>
      </c>
      <c r="OR27" s="193" t="e">
        <f t="shared" si="265"/>
        <v>#N/A</v>
      </c>
      <c r="OS27" s="193" t="e">
        <f t="shared" si="265"/>
        <v>#N/A</v>
      </c>
      <c r="OT27" s="193" t="e">
        <f t="shared" si="265"/>
        <v>#N/A</v>
      </c>
      <c r="OU27" s="193" t="e">
        <f t="shared" si="265"/>
        <v>#N/A</v>
      </c>
      <c r="OV27" s="193" t="e">
        <f t="shared" si="265"/>
        <v>#N/A</v>
      </c>
      <c r="OW27" s="193" t="e">
        <f t="shared" si="265"/>
        <v>#N/A</v>
      </c>
      <c r="OX27" s="193" t="e">
        <f t="shared" si="265"/>
        <v>#N/A</v>
      </c>
      <c r="OY27" s="193" t="e">
        <f t="shared" si="265"/>
        <v>#N/A</v>
      </c>
      <c r="OZ27" s="193" t="e">
        <f t="shared" si="265"/>
        <v>#N/A</v>
      </c>
      <c r="PA27" s="193" t="e">
        <f t="shared" si="265"/>
        <v>#N/A</v>
      </c>
      <c r="PB27" s="193" t="e">
        <f t="shared" si="265"/>
        <v>#N/A</v>
      </c>
      <c r="PC27" s="193" t="e">
        <f t="shared" si="265"/>
        <v>#N/A</v>
      </c>
      <c r="PD27" s="193" t="e">
        <f t="shared" si="261"/>
        <v>#N/A</v>
      </c>
      <c r="PE27" s="193" t="e">
        <f t="shared" si="261"/>
        <v>#N/A</v>
      </c>
      <c r="PF27" s="193" t="e">
        <f t="shared" si="261"/>
        <v>#N/A</v>
      </c>
      <c r="PG27" s="193" t="e">
        <f t="shared" si="261"/>
        <v>#N/A</v>
      </c>
      <c r="PH27" s="193" t="e">
        <f t="shared" si="261"/>
        <v>#N/A</v>
      </c>
      <c r="PI27" s="193" t="e">
        <f t="shared" si="261"/>
        <v>#N/A</v>
      </c>
      <c r="PJ27" s="193" t="e">
        <f t="shared" si="261"/>
        <v>#N/A</v>
      </c>
      <c r="PK27" s="193" t="e">
        <f t="shared" si="261"/>
        <v>#N/A</v>
      </c>
      <c r="PL27" s="193" t="e">
        <f t="shared" si="261"/>
        <v>#N/A</v>
      </c>
      <c r="PM27" s="193" t="e">
        <f t="shared" si="261"/>
        <v>#N/A</v>
      </c>
      <c r="PN27" s="193" t="e">
        <f t="shared" si="261"/>
        <v>#N/A</v>
      </c>
      <c r="PO27" s="193" t="e">
        <f t="shared" si="261"/>
        <v>#N/A</v>
      </c>
      <c r="PP27" s="193" t="e">
        <f t="shared" si="261"/>
        <v>#N/A</v>
      </c>
      <c r="PQ27" s="193" t="e">
        <f t="shared" si="261"/>
        <v>#N/A</v>
      </c>
      <c r="PR27" s="193" t="e">
        <f t="shared" si="261"/>
        <v>#N/A</v>
      </c>
      <c r="PS27" s="193" t="e">
        <f t="shared" si="33"/>
        <v>#N/A</v>
      </c>
      <c r="PT27" s="193" t="e">
        <f t="shared" si="257"/>
        <v>#N/A</v>
      </c>
      <c r="PU27" s="193" t="e">
        <f t="shared" si="257"/>
        <v>#N/A</v>
      </c>
      <c r="PV27" s="193" t="e">
        <f t="shared" si="257"/>
        <v>#N/A</v>
      </c>
      <c r="PW27" s="193" t="e">
        <f t="shared" si="257"/>
        <v>#N/A</v>
      </c>
      <c r="PX27" s="193" t="e">
        <f t="shared" si="257"/>
        <v>#N/A</v>
      </c>
      <c r="PY27" s="193" t="e">
        <f t="shared" si="257"/>
        <v>#N/A</v>
      </c>
      <c r="PZ27" s="193" t="e">
        <f t="shared" si="257"/>
        <v>#N/A</v>
      </c>
      <c r="QA27" s="193" t="e">
        <f t="shared" si="257"/>
        <v>#N/A</v>
      </c>
    </row>
    <row r="28" spans="1:443" hidden="1" x14ac:dyDescent="0.45">
      <c r="A28" s="276"/>
      <c r="B28" s="277" t="str">
        <f>IF(OR($T28="",$U28=""),"",ROUND(_xlfn.BETA.INV(ABS(VLOOKUP($Z$1,VLookups!$A$30:$B$31,2,FALSE)-B$2),IF($N28="L",$U28,$T28),IF($N28="L",$T28,$U28),$G28,$I28),0))</f>
        <v/>
      </c>
      <c r="C28" s="287" t="str">
        <f t="shared" si="24"/>
        <v/>
      </c>
      <c r="D28" s="288" t="str">
        <f t="shared" si="25"/>
        <v/>
      </c>
      <c r="E28" s="134"/>
      <c r="F28" s="279"/>
      <c r="G28" s="280" t="str">
        <f t="shared" si="16"/>
        <v/>
      </c>
      <c r="H28" s="281"/>
      <c r="I28" s="280" t="str">
        <f t="shared" si="17"/>
        <v/>
      </c>
      <c r="J28" s="279"/>
      <c r="K28" s="135"/>
      <c r="L28" s="110" t="str">
        <f t="shared" si="18"/>
        <v/>
      </c>
      <c r="M28" s="21" t="str">
        <f t="shared" si="19"/>
        <v/>
      </c>
      <c r="N28" s="22" t="str">
        <f t="shared" si="20"/>
        <v/>
      </c>
      <c r="O28" s="23" t="str">
        <f>IF(M28="","",IF(OR($M28&lt;Skew!$B$3,$M28=Skew!$B$3),IF($M28&gt;Skew!$C$3,Skew!$A$3,IF($M28&gt;Skew!$C$4,Skew!$A$4,IF($M28&gt;Skew!$C$5,Skew!$A$5,IF($M28&gt;Skew!$C$6,Skew!$A$6,IF($M28&gt;Skew!$C$7,Skew!$A$7,IF($M28&gt;Skew!$C$8,Skew!$A$8,IF($M28&gt;Skew!$C$9,Skew!$A$9,IF($M28&gt;Skew!$C$10,Skew!$A$10,IF($M28&gt;Skew!$C$11,Skew!$A$11,IF($M28&gt;Skew!$C$12,Skew!$A$12,IF($M28&gt;Skew!$C$13,Skew!$A$13,IF($M28&gt;Skew!$C$14,Skew!$A$14,IF($M28&gt;Skew!$C$15,Skew!$A$15,IF($M28&gt;Skew!$C$16,Skew!$A$16,Skew!$A$17)
)))))))))))))))</f>
        <v/>
      </c>
      <c r="P28" s="22" t="str">
        <f>IF(M28="","",MATCH(O28,Skew!$A$3:$A$17,0))</f>
        <v/>
      </c>
      <c r="Q28" s="22" t="str">
        <f t="shared" si="0"/>
        <v/>
      </c>
      <c r="R28" s="24"/>
      <c r="S28" s="22" t="str">
        <f>IF(OR(M28="",R28=""),"",MATCH(R28,Confidence!$A$3:$A$12,0))</f>
        <v/>
      </c>
      <c r="T28" s="25" t="str">
        <f t="shared" si="1"/>
        <v/>
      </c>
      <c r="U28" s="25" t="str">
        <f t="shared" si="2"/>
        <v/>
      </c>
      <c r="V28" s="22"/>
      <c r="W28" s="102" t="str">
        <f t="shared" si="3"/>
        <v/>
      </c>
      <c r="X28" s="102" t="str">
        <f t="shared" si="4"/>
        <v/>
      </c>
      <c r="Y28" s="37" t="str">
        <f t="shared" si="5"/>
        <v/>
      </c>
      <c r="Z28" s="115"/>
      <c r="AA28" s="204" t="str">
        <f>IF(AND(G28&gt;0,H28&gt;0,I28&gt;0,T28&gt;0,U28&gt;0,Z28&gt;0,NOT(R28="")),ABS(VLOOKUP($Z$1,VLookups!$A$30:$B$31,2,FALSE)-_xlfn.BETA.DIST(Z28,IF(N28="L",U28,T28),IF(N28="L",T28,U28),TRUE,G28,I28)),"")</f>
        <v/>
      </c>
      <c r="AB28" s="112" t="str">
        <f>IF(OR($T28="",$U28=""),"",_xlfn.BETA.INV(ABS(VLOOKUP($Z$1,VLookups!$A$30:$B$31,2,FALSE)-AB$3),IF($N28="L",$U28,$T28),IF($N28="L",$T28,$U28),$G28,$I28))</f>
        <v/>
      </c>
      <c r="AC28" s="113" t="str">
        <f>IF(OR($T28="",$U28=""),"",_xlfn.BETA.INV(ABS(VLOOKUP($Z$1,VLookups!$A$30:$B$31,2,FALSE)-AC$3),IF($N28="L",$U28,$T28),IF($N28="L",$T28,$U28),$G28,$I28))</f>
        <v/>
      </c>
      <c r="AD28" s="112" t="str">
        <f>IF(OR($T28="",$U28=""),"",_xlfn.BETA.INV(ABS(VLOOKUP($Z$1,VLookups!$A$30:$B$31,2,FALSE)-AD$3),IF($N28="L",$U28,$T28),IF($N28="L",$T28,$U28),$G28,$I28))</f>
        <v/>
      </c>
      <c r="AE28" s="113" t="str">
        <f>IF(OR($T28="",$U28=""),"",_xlfn.BETA.INV(ABS(VLOOKUP($Z$1,VLookups!$A$30:$B$31,2,FALSE)-AE$3),IF($N28="L",$U28,$T28),IF($N28="L",$T28,$U28),$G28,$I28))</f>
        <v/>
      </c>
      <c r="AF28" s="112" t="str">
        <f>IF(OR($T28="",$U28=""),"",_xlfn.BETA.INV(ABS(VLOOKUP($Z$1,VLookups!$A$30:$B$31,2,FALSE)-AF$3),IF($N28="L",$U28,$T28),IF($N28="L",$T28,$U28),$G28,$I28))</f>
        <v/>
      </c>
      <c r="AG28" s="113" t="str">
        <f>IF(OR($T28="",$U28=""),"",_xlfn.BETA.INV(ABS(VLOOKUP($Z$1,VLookups!$A$30:$B$31,2,FALSE)-AG$3),IF($N28="L",$U28,$T28),IF($N28="L",$T28,$U28),$G28,$I28))</f>
        <v/>
      </c>
      <c r="AH28" s="112" t="str">
        <f>IF(OR($T28="",$U28=""),"",_xlfn.BETA.INV(ABS(VLOOKUP($Z$1,VLookups!$A$30:$B$31,2,FALSE)-AH$3),IF($N28="L",$U28,$T28),IF($N28="L",$T28,$U28),$G28,$I28))</f>
        <v/>
      </c>
      <c r="AI28" s="113" t="str">
        <f>IF(OR($T28="",$U28=""),"",_xlfn.BETA.INV(ABS(VLOOKUP($Z$1,VLookups!$A$30:$B$31,2,FALSE)-AI$3),IF($N28="L",$U28,$T28),IF($N28="L",$T28,$U28),$G28,$I28))</f>
        <v/>
      </c>
      <c r="AJ28" s="112" t="str">
        <f>IF(OR($T28="",$U28=""),"",_xlfn.BETA.INV(ABS(VLOOKUP($Z$1,VLookups!$A$30:$B$31,2,FALSE)-AJ$3),IF($N28="L",$U28,$T28),IF($N28="L",$T28,$U28),$G28,$I28))</f>
        <v/>
      </c>
      <c r="AK28" s="113" t="str">
        <f>IF(OR($T28="",$U28=""),"",_xlfn.BETA.INV(ABS(VLOOKUP($Z$1,VLookups!$A$30:$B$31,2,FALSE)-AK$3),IF($N28="L",$U28,$T28),IF($N28="L",$T28,$U28),$G28,$I28))</f>
        <v/>
      </c>
      <c r="AL28" s="112" t="str">
        <f>IF(OR($T28="",$U28=""),"",_xlfn.BETA.INV(ABS(VLOOKUP($Z$1,VLookups!$A$30:$B$31,2,FALSE)-AL$3),IF($N28="L",$U28,$T28),IF($N28="L",$T28,$U28),$G28,$I28))</f>
        <v/>
      </c>
      <c r="AM28" s="113" t="str">
        <f>IF(OR($T28="",$U28=""),"",_xlfn.BETA.INV(ABS(VLOOKUP($Z$1,VLookups!$A$30:$B$31,2,FALSE)-AM$3),IF($N28="L",$U28,$T28),IF($N28="L",$T28,$U28),$G28,$I28))</f>
        <v/>
      </c>
      <c r="AN28" s="15"/>
      <c r="AO28" s="194" t="str">
        <f t="shared" si="21"/>
        <v/>
      </c>
      <c r="AP28" s="192" t="str">
        <f t="shared" si="22"/>
        <v/>
      </c>
      <c r="AQ28" s="177" t="str">
        <f t="shared" ref="AQ28" si="271">IF(ISNONTEXT($AO28),AP28+$AO28,"")</f>
        <v/>
      </c>
      <c r="AR28" s="177" t="str">
        <f t="shared" si="35"/>
        <v/>
      </c>
      <c r="AS28" s="177" t="str">
        <f t="shared" si="36"/>
        <v/>
      </c>
      <c r="AT28" s="177" t="str">
        <f t="shared" si="37"/>
        <v/>
      </c>
      <c r="AU28" s="177" t="str">
        <f t="shared" si="38"/>
        <v/>
      </c>
      <c r="AV28" s="177" t="str">
        <f t="shared" si="39"/>
        <v/>
      </c>
      <c r="AW28" s="177" t="str">
        <f t="shared" si="40"/>
        <v/>
      </c>
      <c r="AX28" s="177" t="str">
        <f t="shared" si="41"/>
        <v/>
      </c>
      <c r="AY28" s="177" t="str">
        <f t="shared" si="42"/>
        <v/>
      </c>
      <c r="AZ28" s="177" t="str">
        <f t="shared" si="43"/>
        <v/>
      </c>
      <c r="BA28" s="177" t="str">
        <f t="shared" si="44"/>
        <v/>
      </c>
      <c r="BB28" s="177" t="str">
        <f t="shared" si="45"/>
        <v/>
      </c>
      <c r="BC28" s="177" t="str">
        <f t="shared" si="46"/>
        <v/>
      </c>
      <c r="BD28" s="177" t="str">
        <f t="shared" si="47"/>
        <v/>
      </c>
      <c r="BE28" s="177" t="str">
        <f t="shared" si="48"/>
        <v/>
      </c>
      <c r="BF28" s="177" t="str">
        <f t="shared" si="49"/>
        <v/>
      </c>
      <c r="BG28" s="177" t="str">
        <f t="shared" si="50"/>
        <v/>
      </c>
      <c r="BH28" s="177" t="str">
        <f t="shared" si="51"/>
        <v/>
      </c>
      <c r="BI28" s="177" t="str">
        <f t="shared" si="52"/>
        <v/>
      </c>
      <c r="BJ28" s="177" t="str">
        <f t="shared" si="53"/>
        <v/>
      </c>
      <c r="BK28" s="177" t="str">
        <f t="shared" si="54"/>
        <v/>
      </c>
      <c r="BL28" s="177" t="str">
        <f t="shared" si="55"/>
        <v/>
      </c>
      <c r="BM28" s="177" t="str">
        <f t="shared" si="56"/>
        <v/>
      </c>
      <c r="BN28" s="177" t="str">
        <f t="shared" si="57"/>
        <v/>
      </c>
      <c r="BO28" s="177" t="str">
        <f t="shared" si="58"/>
        <v/>
      </c>
      <c r="BP28" s="177" t="str">
        <f t="shared" si="59"/>
        <v/>
      </c>
      <c r="BQ28" s="177" t="str">
        <f t="shared" si="60"/>
        <v/>
      </c>
      <c r="BR28" s="177" t="str">
        <f t="shared" si="61"/>
        <v/>
      </c>
      <c r="BS28" s="177" t="str">
        <f t="shared" si="62"/>
        <v/>
      </c>
      <c r="BT28" s="177" t="str">
        <f t="shared" si="63"/>
        <v/>
      </c>
      <c r="BU28" s="177" t="str">
        <f t="shared" si="64"/>
        <v/>
      </c>
      <c r="BV28" s="177" t="str">
        <f t="shared" si="65"/>
        <v/>
      </c>
      <c r="BW28" s="177" t="str">
        <f t="shared" si="66"/>
        <v/>
      </c>
      <c r="BX28" s="177" t="str">
        <f t="shared" si="67"/>
        <v/>
      </c>
      <c r="BY28" s="177" t="str">
        <f t="shared" si="68"/>
        <v/>
      </c>
      <c r="BZ28" s="177" t="str">
        <f t="shared" si="69"/>
        <v/>
      </c>
      <c r="CA28" s="177" t="str">
        <f t="shared" si="70"/>
        <v/>
      </c>
      <c r="CB28" s="177" t="str">
        <f t="shared" si="71"/>
        <v/>
      </c>
      <c r="CC28" s="177" t="str">
        <f t="shared" si="72"/>
        <v/>
      </c>
      <c r="CD28" s="177" t="str">
        <f t="shared" si="73"/>
        <v/>
      </c>
      <c r="CE28" s="177" t="str">
        <f t="shared" si="74"/>
        <v/>
      </c>
      <c r="CF28" s="177" t="str">
        <f t="shared" si="75"/>
        <v/>
      </c>
      <c r="CG28" s="177" t="str">
        <f t="shared" si="76"/>
        <v/>
      </c>
      <c r="CH28" s="177" t="str">
        <f t="shared" si="77"/>
        <v/>
      </c>
      <c r="CI28" s="177" t="str">
        <f t="shared" si="78"/>
        <v/>
      </c>
      <c r="CJ28" s="177" t="str">
        <f t="shared" si="79"/>
        <v/>
      </c>
      <c r="CK28" s="177" t="str">
        <f t="shared" si="80"/>
        <v/>
      </c>
      <c r="CL28" s="177" t="str">
        <f t="shared" si="81"/>
        <v/>
      </c>
      <c r="CM28" s="177" t="str">
        <f t="shared" si="82"/>
        <v/>
      </c>
      <c r="CN28" s="177" t="str">
        <f t="shared" si="83"/>
        <v/>
      </c>
      <c r="CO28" s="177" t="str">
        <f t="shared" si="84"/>
        <v/>
      </c>
      <c r="CP28" s="177" t="str">
        <f t="shared" si="85"/>
        <v/>
      </c>
      <c r="CQ28" s="177" t="str">
        <f t="shared" si="86"/>
        <v/>
      </c>
      <c r="CR28" s="177" t="str">
        <f t="shared" si="87"/>
        <v/>
      </c>
      <c r="CS28" s="177" t="str">
        <f t="shared" si="88"/>
        <v/>
      </c>
      <c r="CT28" s="177" t="str">
        <f t="shared" si="89"/>
        <v/>
      </c>
      <c r="CU28" s="177" t="str">
        <f t="shared" si="90"/>
        <v/>
      </c>
      <c r="CV28" s="177" t="str">
        <f t="shared" si="91"/>
        <v/>
      </c>
      <c r="CW28" s="177" t="str">
        <f t="shared" si="92"/>
        <v/>
      </c>
      <c r="CX28" s="177" t="str">
        <f t="shared" si="93"/>
        <v/>
      </c>
      <c r="CY28" s="177" t="str">
        <f t="shared" si="94"/>
        <v/>
      </c>
      <c r="CZ28" s="177" t="str">
        <f t="shared" si="95"/>
        <v/>
      </c>
      <c r="DA28" s="177" t="str">
        <f t="shared" si="96"/>
        <v/>
      </c>
      <c r="DB28" s="177" t="str">
        <f t="shared" si="97"/>
        <v/>
      </c>
      <c r="DC28" s="177" t="str">
        <f t="shared" si="28"/>
        <v/>
      </c>
      <c r="DD28" s="177" t="str">
        <f t="shared" si="98"/>
        <v/>
      </c>
      <c r="DE28" s="177" t="str">
        <f t="shared" si="99"/>
        <v/>
      </c>
      <c r="DF28" s="177" t="str">
        <f t="shared" si="100"/>
        <v/>
      </c>
      <c r="DG28" s="177" t="str">
        <f t="shared" si="101"/>
        <v/>
      </c>
      <c r="DH28" s="177" t="str">
        <f t="shared" si="102"/>
        <v/>
      </c>
      <c r="DI28" s="177" t="str">
        <f t="shared" si="103"/>
        <v/>
      </c>
      <c r="DJ28" s="177" t="str">
        <f t="shared" si="104"/>
        <v/>
      </c>
      <c r="DK28" s="177" t="str">
        <f t="shared" si="105"/>
        <v/>
      </c>
      <c r="DL28" s="177" t="str">
        <f t="shared" si="106"/>
        <v/>
      </c>
      <c r="DM28" s="177" t="str">
        <f t="shared" si="107"/>
        <v/>
      </c>
      <c r="DN28" s="177" t="str">
        <f t="shared" si="108"/>
        <v/>
      </c>
      <c r="DO28" s="177" t="str">
        <f t="shared" si="109"/>
        <v/>
      </c>
      <c r="DP28" s="177" t="str">
        <f t="shared" si="110"/>
        <v/>
      </c>
      <c r="DQ28" s="177" t="str">
        <f t="shared" si="111"/>
        <v/>
      </c>
      <c r="DR28" s="177" t="str">
        <f t="shared" si="112"/>
        <v/>
      </c>
      <c r="DS28" s="177" t="str">
        <f t="shared" si="113"/>
        <v/>
      </c>
      <c r="DT28" s="177" t="str">
        <f t="shared" si="114"/>
        <v/>
      </c>
      <c r="DU28" s="177" t="str">
        <f t="shared" si="115"/>
        <v/>
      </c>
      <c r="DV28" s="177" t="str">
        <f t="shared" si="116"/>
        <v/>
      </c>
      <c r="DW28" s="177" t="str">
        <f t="shared" si="117"/>
        <v/>
      </c>
      <c r="DX28" s="177" t="str">
        <f t="shared" si="118"/>
        <v/>
      </c>
      <c r="DY28" s="177" t="str">
        <f t="shared" si="119"/>
        <v/>
      </c>
      <c r="DZ28" s="177" t="str">
        <f t="shared" si="120"/>
        <v/>
      </c>
      <c r="EA28" s="177" t="str">
        <f t="shared" si="121"/>
        <v/>
      </c>
      <c r="EB28" s="177" t="str">
        <f t="shared" si="122"/>
        <v/>
      </c>
      <c r="EC28" s="177" t="str">
        <f t="shared" si="123"/>
        <v/>
      </c>
      <c r="ED28" s="177" t="str">
        <f t="shared" si="124"/>
        <v/>
      </c>
      <c r="EE28" s="177" t="str">
        <f t="shared" si="125"/>
        <v/>
      </c>
      <c r="EF28" s="177" t="str">
        <f t="shared" si="126"/>
        <v/>
      </c>
      <c r="EG28" s="177" t="str">
        <f t="shared" si="127"/>
        <v/>
      </c>
      <c r="EH28" s="177" t="str">
        <f t="shared" si="128"/>
        <v/>
      </c>
      <c r="EI28" s="177" t="str">
        <f t="shared" si="129"/>
        <v/>
      </c>
      <c r="EJ28" s="177" t="str">
        <f t="shared" si="130"/>
        <v/>
      </c>
      <c r="EK28" s="177" t="str">
        <f t="shared" si="131"/>
        <v/>
      </c>
      <c r="EL28" s="177" t="str">
        <f t="shared" si="132"/>
        <v/>
      </c>
      <c r="EM28" s="177" t="str">
        <f t="shared" si="133"/>
        <v/>
      </c>
      <c r="EN28" s="177" t="str">
        <f t="shared" si="134"/>
        <v/>
      </c>
      <c r="EO28" s="177" t="str">
        <f t="shared" si="135"/>
        <v/>
      </c>
      <c r="EP28" s="177" t="str">
        <f t="shared" si="136"/>
        <v/>
      </c>
      <c r="EQ28" s="177" t="str">
        <f t="shared" si="137"/>
        <v/>
      </c>
      <c r="ER28" s="177" t="str">
        <f t="shared" si="138"/>
        <v/>
      </c>
      <c r="ES28" s="177" t="str">
        <f t="shared" si="139"/>
        <v/>
      </c>
      <c r="ET28" s="177" t="str">
        <f t="shared" si="140"/>
        <v/>
      </c>
      <c r="EU28" s="177" t="str">
        <f t="shared" si="141"/>
        <v/>
      </c>
      <c r="EV28" s="177" t="str">
        <f t="shared" si="142"/>
        <v/>
      </c>
      <c r="EW28" s="177" t="str">
        <f t="shared" si="143"/>
        <v/>
      </c>
      <c r="EX28" s="177" t="str">
        <f t="shared" si="144"/>
        <v/>
      </c>
      <c r="EY28" s="177" t="str">
        <f t="shared" si="145"/>
        <v/>
      </c>
      <c r="EZ28" s="177" t="str">
        <f t="shared" si="146"/>
        <v/>
      </c>
      <c r="FA28" s="177" t="str">
        <f t="shared" si="147"/>
        <v/>
      </c>
      <c r="FB28" s="177" t="str">
        <f t="shared" si="148"/>
        <v/>
      </c>
      <c r="FC28" s="177" t="str">
        <f t="shared" si="149"/>
        <v/>
      </c>
      <c r="FD28" s="177" t="str">
        <f t="shared" si="150"/>
        <v/>
      </c>
      <c r="FE28" s="177" t="str">
        <f t="shared" si="151"/>
        <v/>
      </c>
      <c r="FF28" s="177" t="str">
        <f t="shared" si="152"/>
        <v/>
      </c>
      <c r="FG28" s="177" t="str">
        <f t="shared" si="153"/>
        <v/>
      </c>
      <c r="FH28" s="177" t="str">
        <f t="shared" si="154"/>
        <v/>
      </c>
      <c r="FI28" s="177" t="str">
        <f t="shared" si="155"/>
        <v/>
      </c>
      <c r="FJ28" s="177" t="str">
        <f t="shared" si="156"/>
        <v/>
      </c>
      <c r="FK28" s="177" t="str">
        <f t="shared" si="157"/>
        <v/>
      </c>
      <c r="FL28" s="177" t="str">
        <f t="shared" si="158"/>
        <v/>
      </c>
      <c r="FM28" s="177" t="str">
        <f t="shared" si="159"/>
        <v/>
      </c>
      <c r="FN28" s="177" t="str">
        <f t="shared" si="160"/>
        <v/>
      </c>
      <c r="FO28" s="177" t="str">
        <f t="shared" si="29"/>
        <v/>
      </c>
      <c r="FP28" s="177" t="str">
        <f t="shared" si="161"/>
        <v/>
      </c>
      <c r="FQ28" s="177" t="str">
        <f t="shared" si="162"/>
        <v/>
      </c>
      <c r="FR28" s="177" t="str">
        <f t="shared" si="163"/>
        <v/>
      </c>
      <c r="FS28" s="177" t="str">
        <f t="shared" si="164"/>
        <v/>
      </c>
      <c r="FT28" s="177" t="str">
        <f t="shared" si="165"/>
        <v/>
      </c>
      <c r="FU28" s="177" t="str">
        <f t="shared" si="166"/>
        <v/>
      </c>
      <c r="FV28" s="177" t="str">
        <f t="shared" si="167"/>
        <v/>
      </c>
      <c r="FW28" s="177" t="str">
        <f t="shared" si="168"/>
        <v/>
      </c>
      <c r="FX28" s="177" t="str">
        <f t="shared" si="169"/>
        <v/>
      </c>
      <c r="FY28" s="177" t="str">
        <f t="shared" si="170"/>
        <v/>
      </c>
      <c r="FZ28" s="177" t="str">
        <f t="shared" si="171"/>
        <v/>
      </c>
      <c r="GA28" s="177" t="str">
        <f t="shared" si="172"/>
        <v/>
      </c>
      <c r="GB28" s="177" t="str">
        <f t="shared" si="173"/>
        <v/>
      </c>
      <c r="GC28" s="177" t="str">
        <f t="shared" si="174"/>
        <v/>
      </c>
      <c r="GD28" s="177" t="str">
        <f t="shared" si="175"/>
        <v/>
      </c>
      <c r="GE28" s="177" t="str">
        <f t="shared" si="176"/>
        <v/>
      </c>
      <c r="GF28" s="177" t="str">
        <f t="shared" si="177"/>
        <v/>
      </c>
      <c r="GG28" s="177" t="str">
        <f t="shared" si="178"/>
        <v/>
      </c>
      <c r="GH28" s="177" t="str">
        <f t="shared" si="179"/>
        <v/>
      </c>
      <c r="GI28" s="177" t="str">
        <f t="shared" si="180"/>
        <v/>
      </c>
      <c r="GJ28" s="177" t="str">
        <f t="shared" si="181"/>
        <v/>
      </c>
      <c r="GK28" s="177" t="str">
        <f t="shared" si="182"/>
        <v/>
      </c>
      <c r="GL28" s="177" t="str">
        <f t="shared" si="183"/>
        <v/>
      </c>
      <c r="GM28" s="177" t="str">
        <f t="shared" si="184"/>
        <v/>
      </c>
      <c r="GN28" s="177" t="str">
        <f t="shared" si="185"/>
        <v/>
      </c>
      <c r="GO28" s="177" t="str">
        <f t="shared" si="186"/>
        <v/>
      </c>
      <c r="GP28" s="177" t="str">
        <f t="shared" si="187"/>
        <v/>
      </c>
      <c r="GQ28" s="177" t="str">
        <f t="shared" si="188"/>
        <v/>
      </c>
      <c r="GR28" s="177" t="str">
        <f t="shared" si="189"/>
        <v/>
      </c>
      <c r="GS28" s="177" t="str">
        <f t="shared" si="190"/>
        <v/>
      </c>
      <c r="GT28" s="177" t="str">
        <f t="shared" si="191"/>
        <v/>
      </c>
      <c r="GU28" s="177" t="str">
        <f t="shared" si="192"/>
        <v/>
      </c>
      <c r="GV28" s="177" t="str">
        <f t="shared" si="193"/>
        <v/>
      </c>
      <c r="GW28" s="177" t="str">
        <f t="shared" si="194"/>
        <v/>
      </c>
      <c r="GX28" s="177" t="str">
        <f t="shared" si="195"/>
        <v/>
      </c>
      <c r="GY28" s="177" t="str">
        <f t="shared" si="196"/>
        <v/>
      </c>
      <c r="GZ28" s="177" t="str">
        <f t="shared" si="197"/>
        <v/>
      </c>
      <c r="HA28" s="177" t="str">
        <f t="shared" si="198"/>
        <v/>
      </c>
      <c r="HB28" s="177" t="str">
        <f t="shared" si="199"/>
        <v/>
      </c>
      <c r="HC28" s="177" t="str">
        <f t="shared" si="200"/>
        <v/>
      </c>
      <c r="HD28" s="177" t="str">
        <f t="shared" si="201"/>
        <v/>
      </c>
      <c r="HE28" s="177" t="str">
        <f t="shared" si="202"/>
        <v/>
      </c>
      <c r="HF28" s="177" t="str">
        <f t="shared" si="203"/>
        <v/>
      </c>
      <c r="HG28" s="177" t="str">
        <f t="shared" si="204"/>
        <v/>
      </c>
      <c r="HH28" s="177" t="str">
        <f t="shared" si="205"/>
        <v/>
      </c>
      <c r="HI28" s="177" t="str">
        <f t="shared" si="206"/>
        <v/>
      </c>
      <c r="HJ28" s="177" t="str">
        <f t="shared" si="207"/>
        <v/>
      </c>
      <c r="HK28" s="177" t="str">
        <f t="shared" si="208"/>
        <v/>
      </c>
      <c r="HL28" s="177" t="str">
        <f t="shared" si="209"/>
        <v/>
      </c>
      <c r="HM28" s="177" t="str">
        <f t="shared" si="210"/>
        <v/>
      </c>
      <c r="HN28" s="177" t="str">
        <f t="shared" si="211"/>
        <v/>
      </c>
      <c r="HO28" s="177" t="str">
        <f t="shared" si="212"/>
        <v/>
      </c>
      <c r="HP28" s="177" t="str">
        <f t="shared" si="213"/>
        <v/>
      </c>
      <c r="HQ28" s="177" t="str">
        <f t="shared" si="214"/>
        <v/>
      </c>
      <c r="HR28" s="177" t="str">
        <f t="shared" si="215"/>
        <v/>
      </c>
      <c r="HS28" s="177" t="str">
        <f t="shared" si="216"/>
        <v/>
      </c>
      <c r="HT28" s="177" t="str">
        <f t="shared" si="217"/>
        <v/>
      </c>
      <c r="HU28" s="177" t="str">
        <f t="shared" si="218"/>
        <v/>
      </c>
      <c r="HV28" s="177" t="str">
        <f t="shared" si="219"/>
        <v/>
      </c>
      <c r="HW28" s="177" t="str">
        <f t="shared" si="220"/>
        <v/>
      </c>
      <c r="HX28" s="177" t="str">
        <f t="shared" si="221"/>
        <v/>
      </c>
      <c r="HY28" s="177" t="str">
        <f t="shared" si="222"/>
        <v/>
      </c>
      <c r="HZ28" s="177" t="str">
        <f t="shared" si="223"/>
        <v/>
      </c>
      <c r="IA28" s="177" t="str">
        <f t="shared" si="30"/>
        <v/>
      </c>
      <c r="IB28" s="177" t="str">
        <f t="shared" si="251"/>
        <v/>
      </c>
      <c r="IC28" s="177" t="str">
        <f t="shared" si="252"/>
        <v/>
      </c>
      <c r="ID28" s="177" t="str">
        <f t="shared" si="253"/>
        <v/>
      </c>
      <c r="IE28" s="177" t="str">
        <f t="shared" si="254"/>
        <v/>
      </c>
      <c r="IF28" s="177" t="str">
        <f t="shared" si="255"/>
        <v/>
      </c>
      <c r="IG28" s="177" t="str">
        <f t="shared" si="256"/>
        <v/>
      </c>
      <c r="IH28" s="192" t="str">
        <f t="shared" si="10"/>
        <v/>
      </c>
      <c r="II28" s="193" t="e">
        <f t="shared" si="11"/>
        <v>#N/A</v>
      </c>
      <c r="IJ28" s="193" t="e">
        <f t="shared" si="235"/>
        <v>#N/A</v>
      </c>
      <c r="IK28" s="193" t="e">
        <f t="shared" si="235"/>
        <v>#N/A</v>
      </c>
      <c r="IL28" s="193" t="e">
        <f t="shared" si="235"/>
        <v>#N/A</v>
      </c>
      <c r="IM28" s="193" t="e">
        <f t="shared" si="245"/>
        <v>#N/A</v>
      </c>
      <c r="IN28" s="193" t="e">
        <f t="shared" si="245"/>
        <v>#N/A</v>
      </c>
      <c r="IO28" s="193" t="e">
        <f t="shared" si="245"/>
        <v>#N/A</v>
      </c>
      <c r="IP28" s="193" t="e">
        <f t="shared" si="245"/>
        <v>#N/A</v>
      </c>
      <c r="IQ28" s="193" t="e">
        <f t="shared" si="245"/>
        <v>#N/A</v>
      </c>
      <c r="IR28" s="193" t="e">
        <f t="shared" si="245"/>
        <v>#N/A</v>
      </c>
      <c r="IS28" s="193" t="e">
        <f t="shared" si="245"/>
        <v>#N/A</v>
      </c>
      <c r="IT28" s="193" t="e">
        <f t="shared" si="245"/>
        <v>#N/A</v>
      </c>
      <c r="IU28" s="193" t="e">
        <f t="shared" si="245"/>
        <v>#N/A</v>
      </c>
      <c r="IV28" s="193" t="e">
        <f t="shared" si="245"/>
        <v>#N/A</v>
      </c>
      <c r="IW28" s="193" t="e">
        <f t="shared" si="245"/>
        <v>#N/A</v>
      </c>
      <c r="IX28" s="193" t="e">
        <f t="shared" si="245"/>
        <v>#N/A</v>
      </c>
      <c r="IY28" s="193" t="e">
        <f t="shared" si="245"/>
        <v>#N/A</v>
      </c>
      <c r="IZ28" s="193" t="e">
        <f t="shared" si="245"/>
        <v>#N/A</v>
      </c>
      <c r="JA28" s="193" t="e">
        <f t="shared" si="245"/>
        <v>#N/A</v>
      </c>
      <c r="JB28" s="193" t="e">
        <f t="shared" si="263"/>
        <v>#N/A</v>
      </c>
      <c r="JC28" s="193" t="e">
        <f t="shared" si="263"/>
        <v>#N/A</v>
      </c>
      <c r="JD28" s="193" t="e">
        <f t="shared" si="263"/>
        <v>#N/A</v>
      </c>
      <c r="JE28" s="193" t="e">
        <f t="shared" si="263"/>
        <v>#N/A</v>
      </c>
      <c r="JF28" s="193" t="e">
        <f t="shared" si="263"/>
        <v>#N/A</v>
      </c>
      <c r="JG28" s="193" t="e">
        <f t="shared" si="263"/>
        <v>#N/A</v>
      </c>
      <c r="JH28" s="193" t="e">
        <f t="shared" si="263"/>
        <v>#N/A</v>
      </c>
      <c r="JI28" s="193" t="e">
        <f t="shared" si="263"/>
        <v>#N/A</v>
      </c>
      <c r="JJ28" s="193" t="e">
        <f t="shared" si="263"/>
        <v>#N/A</v>
      </c>
      <c r="JK28" s="193" t="e">
        <f t="shared" si="263"/>
        <v>#N/A</v>
      </c>
      <c r="JL28" s="193" t="e">
        <f t="shared" si="263"/>
        <v>#N/A</v>
      </c>
      <c r="JM28" s="193" t="e">
        <f t="shared" si="263"/>
        <v>#N/A</v>
      </c>
      <c r="JN28" s="193" t="e">
        <f t="shared" si="263"/>
        <v>#N/A</v>
      </c>
      <c r="JO28" s="193" t="e">
        <f t="shared" si="263"/>
        <v>#N/A</v>
      </c>
      <c r="JP28" s="193" t="e">
        <f t="shared" si="263"/>
        <v>#N/A</v>
      </c>
      <c r="JQ28" s="193" t="e">
        <f t="shared" si="263"/>
        <v>#N/A</v>
      </c>
      <c r="JR28" s="193" t="e">
        <f t="shared" si="263"/>
        <v>#N/A</v>
      </c>
      <c r="JS28" s="193" t="e">
        <f t="shared" si="263"/>
        <v>#N/A</v>
      </c>
      <c r="JT28" s="193" t="e">
        <f t="shared" si="263"/>
        <v>#N/A</v>
      </c>
      <c r="JU28" s="193" t="e">
        <f t="shared" si="263"/>
        <v>#N/A</v>
      </c>
      <c r="JV28" s="193" t="e">
        <f t="shared" si="263"/>
        <v>#N/A</v>
      </c>
      <c r="JW28" s="193" t="e">
        <f t="shared" si="263"/>
        <v>#N/A</v>
      </c>
      <c r="JX28" s="193" t="e">
        <f t="shared" si="263"/>
        <v>#N/A</v>
      </c>
      <c r="JY28" s="193" t="e">
        <f t="shared" si="263"/>
        <v>#N/A</v>
      </c>
      <c r="JZ28" s="193" t="e">
        <f t="shared" si="263"/>
        <v>#N/A</v>
      </c>
      <c r="KA28" s="193" t="e">
        <f t="shared" si="263"/>
        <v>#N/A</v>
      </c>
      <c r="KB28" s="193" t="e">
        <f t="shared" si="263"/>
        <v>#N/A</v>
      </c>
      <c r="KC28" s="193" t="e">
        <f t="shared" si="263"/>
        <v>#N/A</v>
      </c>
      <c r="KD28" s="193" t="e">
        <f t="shared" si="263"/>
        <v>#N/A</v>
      </c>
      <c r="KE28" s="193" t="e">
        <f t="shared" si="263"/>
        <v>#N/A</v>
      </c>
      <c r="KF28" s="193" t="e">
        <f t="shared" si="259"/>
        <v>#N/A</v>
      </c>
      <c r="KG28" s="193" t="e">
        <f t="shared" si="259"/>
        <v>#N/A</v>
      </c>
      <c r="KH28" s="193" t="e">
        <f t="shared" si="259"/>
        <v>#N/A</v>
      </c>
      <c r="KI28" s="193" t="e">
        <f t="shared" si="259"/>
        <v>#N/A</v>
      </c>
      <c r="KJ28" s="193" t="e">
        <f t="shared" si="259"/>
        <v>#N/A</v>
      </c>
      <c r="KK28" s="193" t="e">
        <f t="shared" si="259"/>
        <v>#N/A</v>
      </c>
      <c r="KL28" s="193" t="e">
        <f t="shared" si="259"/>
        <v>#N/A</v>
      </c>
      <c r="KM28" s="193" t="e">
        <f t="shared" si="259"/>
        <v>#N/A</v>
      </c>
      <c r="KN28" s="193" t="e">
        <f t="shared" si="259"/>
        <v>#N/A</v>
      </c>
      <c r="KO28" s="193" t="e">
        <f t="shared" si="259"/>
        <v>#N/A</v>
      </c>
      <c r="KP28" s="193" t="e">
        <f t="shared" si="259"/>
        <v>#N/A</v>
      </c>
      <c r="KQ28" s="193" t="e">
        <f t="shared" si="259"/>
        <v>#N/A</v>
      </c>
      <c r="KR28" s="193" t="e">
        <f t="shared" si="259"/>
        <v>#N/A</v>
      </c>
      <c r="KS28" s="193" t="e">
        <f t="shared" si="259"/>
        <v>#N/A</v>
      </c>
      <c r="KT28" s="193" t="e">
        <f t="shared" si="259"/>
        <v>#N/A</v>
      </c>
      <c r="KU28" s="193" t="e">
        <f t="shared" si="31"/>
        <v>#N/A</v>
      </c>
      <c r="KV28" s="193" t="e">
        <f t="shared" si="236"/>
        <v>#N/A</v>
      </c>
      <c r="KW28" s="193" t="e">
        <f t="shared" si="236"/>
        <v>#N/A</v>
      </c>
      <c r="KX28" s="193" t="e">
        <f t="shared" si="236"/>
        <v>#N/A</v>
      </c>
      <c r="KY28" s="193" t="e">
        <f t="shared" si="246"/>
        <v>#N/A</v>
      </c>
      <c r="KZ28" s="193" t="e">
        <f t="shared" si="246"/>
        <v>#N/A</v>
      </c>
      <c r="LA28" s="193" t="e">
        <f t="shared" si="246"/>
        <v>#N/A</v>
      </c>
      <c r="LB28" s="193" t="e">
        <f t="shared" si="246"/>
        <v>#N/A</v>
      </c>
      <c r="LC28" s="193" t="e">
        <f t="shared" si="246"/>
        <v>#N/A</v>
      </c>
      <c r="LD28" s="193" t="e">
        <f t="shared" si="246"/>
        <v>#N/A</v>
      </c>
      <c r="LE28" s="193" t="e">
        <f t="shared" si="246"/>
        <v>#N/A</v>
      </c>
      <c r="LF28" s="193" t="e">
        <f t="shared" si="246"/>
        <v>#N/A</v>
      </c>
      <c r="LG28" s="193" t="e">
        <f t="shared" si="246"/>
        <v>#N/A</v>
      </c>
      <c r="LH28" s="193" t="e">
        <f t="shared" si="246"/>
        <v>#N/A</v>
      </c>
      <c r="LI28" s="193" t="e">
        <f t="shared" si="246"/>
        <v>#N/A</v>
      </c>
      <c r="LJ28" s="193" t="e">
        <f t="shared" si="246"/>
        <v>#N/A</v>
      </c>
      <c r="LK28" s="193" t="e">
        <f t="shared" si="246"/>
        <v>#N/A</v>
      </c>
      <c r="LL28" s="193" t="e">
        <f t="shared" si="246"/>
        <v>#N/A</v>
      </c>
      <c r="LM28" s="193" t="e">
        <f t="shared" si="246"/>
        <v>#N/A</v>
      </c>
      <c r="LN28" s="193" t="e">
        <f t="shared" si="264"/>
        <v>#N/A</v>
      </c>
      <c r="LO28" s="193" t="e">
        <f t="shared" si="264"/>
        <v>#N/A</v>
      </c>
      <c r="LP28" s="193" t="e">
        <f t="shared" si="264"/>
        <v>#N/A</v>
      </c>
      <c r="LQ28" s="193" t="e">
        <f t="shared" si="264"/>
        <v>#N/A</v>
      </c>
      <c r="LR28" s="193" t="e">
        <f t="shared" si="264"/>
        <v>#N/A</v>
      </c>
      <c r="LS28" s="193" t="e">
        <f t="shared" si="264"/>
        <v>#N/A</v>
      </c>
      <c r="LT28" s="193" t="e">
        <f t="shared" si="264"/>
        <v>#N/A</v>
      </c>
      <c r="LU28" s="193" t="e">
        <f t="shared" si="264"/>
        <v>#N/A</v>
      </c>
      <c r="LV28" s="193" t="e">
        <f t="shared" si="264"/>
        <v>#N/A</v>
      </c>
      <c r="LW28" s="193" t="e">
        <f t="shared" si="264"/>
        <v>#N/A</v>
      </c>
      <c r="LX28" s="193" t="e">
        <f t="shared" si="264"/>
        <v>#N/A</v>
      </c>
      <c r="LY28" s="193" t="e">
        <f t="shared" si="264"/>
        <v>#N/A</v>
      </c>
      <c r="LZ28" s="193" t="e">
        <f t="shared" si="264"/>
        <v>#N/A</v>
      </c>
      <c r="MA28" s="193" t="e">
        <f t="shared" si="264"/>
        <v>#N/A</v>
      </c>
      <c r="MB28" s="193" t="e">
        <f t="shared" si="264"/>
        <v>#N/A</v>
      </c>
      <c r="MC28" s="193" t="e">
        <f t="shared" si="264"/>
        <v>#N/A</v>
      </c>
      <c r="MD28" s="193" t="e">
        <f t="shared" si="264"/>
        <v>#N/A</v>
      </c>
      <c r="ME28" s="193" t="e">
        <f t="shared" si="264"/>
        <v>#N/A</v>
      </c>
      <c r="MF28" s="193" t="e">
        <f t="shared" si="264"/>
        <v>#N/A</v>
      </c>
      <c r="MG28" s="193" t="e">
        <f t="shared" si="264"/>
        <v>#N/A</v>
      </c>
      <c r="MH28" s="193" t="e">
        <f t="shared" si="264"/>
        <v>#N/A</v>
      </c>
      <c r="MI28" s="193" t="e">
        <f t="shared" si="264"/>
        <v>#N/A</v>
      </c>
      <c r="MJ28" s="193" t="e">
        <f t="shared" si="264"/>
        <v>#N/A</v>
      </c>
      <c r="MK28" s="193" t="e">
        <f t="shared" si="264"/>
        <v>#N/A</v>
      </c>
      <c r="ML28" s="193" t="e">
        <f t="shared" si="264"/>
        <v>#N/A</v>
      </c>
      <c r="MM28" s="193" t="e">
        <f t="shared" si="264"/>
        <v>#N/A</v>
      </c>
      <c r="MN28" s="193" t="e">
        <f t="shared" si="264"/>
        <v>#N/A</v>
      </c>
      <c r="MO28" s="193" t="e">
        <f t="shared" si="264"/>
        <v>#N/A</v>
      </c>
      <c r="MP28" s="193" t="e">
        <f t="shared" si="264"/>
        <v>#N/A</v>
      </c>
      <c r="MQ28" s="193" t="e">
        <f t="shared" si="264"/>
        <v>#N/A</v>
      </c>
      <c r="MR28" s="193" t="e">
        <f t="shared" si="260"/>
        <v>#N/A</v>
      </c>
      <c r="MS28" s="193" t="e">
        <f t="shared" si="260"/>
        <v>#N/A</v>
      </c>
      <c r="MT28" s="193" t="e">
        <f t="shared" si="260"/>
        <v>#N/A</v>
      </c>
      <c r="MU28" s="193" t="e">
        <f t="shared" si="260"/>
        <v>#N/A</v>
      </c>
      <c r="MV28" s="193" t="e">
        <f t="shared" si="260"/>
        <v>#N/A</v>
      </c>
      <c r="MW28" s="193" t="e">
        <f t="shared" si="260"/>
        <v>#N/A</v>
      </c>
      <c r="MX28" s="193" t="e">
        <f t="shared" si="260"/>
        <v>#N/A</v>
      </c>
      <c r="MY28" s="193" t="e">
        <f t="shared" si="260"/>
        <v>#N/A</v>
      </c>
      <c r="MZ28" s="193" t="e">
        <f t="shared" si="260"/>
        <v>#N/A</v>
      </c>
      <c r="NA28" s="193" t="e">
        <f t="shared" si="260"/>
        <v>#N/A</v>
      </c>
      <c r="NB28" s="193" t="e">
        <f t="shared" si="260"/>
        <v>#N/A</v>
      </c>
      <c r="NC28" s="193" t="e">
        <f t="shared" si="260"/>
        <v>#N/A</v>
      </c>
      <c r="ND28" s="193" t="e">
        <f t="shared" si="260"/>
        <v>#N/A</v>
      </c>
      <c r="NE28" s="193" t="e">
        <f t="shared" si="260"/>
        <v>#N/A</v>
      </c>
      <c r="NF28" s="193" t="e">
        <f t="shared" si="260"/>
        <v>#N/A</v>
      </c>
      <c r="NG28" s="193" t="e">
        <f t="shared" si="32"/>
        <v>#N/A</v>
      </c>
      <c r="NH28" s="193" t="e">
        <f t="shared" si="237"/>
        <v>#N/A</v>
      </c>
      <c r="NI28" s="193" t="e">
        <f t="shared" si="237"/>
        <v>#N/A</v>
      </c>
      <c r="NJ28" s="193" t="e">
        <f t="shared" si="237"/>
        <v>#N/A</v>
      </c>
      <c r="NK28" s="193" t="e">
        <f t="shared" si="247"/>
        <v>#N/A</v>
      </c>
      <c r="NL28" s="193" t="e">
        <f t="shared" si="247"/>
        <v>#N/A</v>
      </c>
      <c r="NM28" s="193" t="e">
        <f t="shared" si="247"/>
        <v>#N/A</v>
      </c>
      <c r="NN28" s="193" t="e">
        <f t="shared" si="247"/>
        <v>#N/A</v>
      </c>
      <c r="NO28" s="193" t="e">
        <f t="shared" si="247"/>
        <v>#N/A</v>
      </c>
      <c r="NP28" s="193" t="e">
        <f t="shared" si="247"/>
        <v>#N/A</v>
      </c>
      <c r="NQ28" s="193" t="e">
        <f t="shared" si="247"/>
        <v>#N/A</v>
      </c>
      <c r="NR28" s="193" t="e">
        <f t="shared" si="247"/>
        <v>#N/A</v>
      </c>
      <c r="NS28" s="193" t="e">
        <f t="shared" si="247"/>
        <v>#N/A</v>
      </c>
      <c r="NT28" s="193" t="e">
        <f t="shared" si="247"/>
        <v>#N/A</v>
      </c>
      <c r="NU28" s="193" t="e">
        <f t="shared" si="247"/>
        <v>#N/A</v>
      </c>
      <c r="NV28" s="193" t="e">
        <f t="shared" si="247"/>
        <v>#N/A</v>
      </c>
      <c r="NW28" s="193" t="e">
        <f t="shared" si="247"/>
        <v>#N/A</v>
      </c>
      <c r="NX28" s="193" t="e">
        <f t="shared" si="247"/>
        <v>#N/A</v>
      </c>
      <c r="NY28" s="193" t="e">
        <f t="shared" si="247"/>
        <v>#N/A</v>
      </c>
      <c r="NZ28" s="193" t="e">
        <f t="shared" si="265"/>
        <v>#N/A</v>
      </c>
      <c r="OA28" s="193" t="e">
        <f t="shared" si="265"/>
        <v>#N/A</v>
      </c>
      <c r="OB28" s="193" t="e">
        <f t="shared" si="265"/>
        <v>#N/A</v>
      </c>
      <c r="OC28" s="193" t="e">
        <f t="shared" si="265"/>
        <v>#N/A</v>
      </c>
      <c r="OD28" s="193" t="e">
        <f t="shared" si="265"/>
        <v>#N/A</v>
      </c>
      <c r="OE28" s="193" t="e">
        <f t="shared" si="265"/>
        <v>#N/A</v>
      </c>
      <c r="OF28" s="193" t="e">
        <f t="shared" si="265"/>
        <v>#N/A</v>
      </c>
      <c r="OG28" s="193" t="e">
        <f t="shared" si="265"/>
        <v>#N/A</v>
      </c>
      <c r="OH28" s="193" t="e">
        <f t="shared" si="265"/>
        <v>#N/A</v>
      </c>
      <c r="OI28" s="193" t="e">
        <f t="shared" si="265"/>
        <v>#N/A</v>
      </c>
      <c r="OJ28" s="193" t="e">
        <f t="shared" si="265"/>
        <v>#N/A</v>
      </c>
      <c r="OK28" s="193" t="e">
        <f t="shared" si="265"/>
        <v>#N/A</v>
      </c>
      <c r="OL28" s="193" t="e">
        <f t="shared" si="265"/>
        <v>#N/A</v>
      </c>
      <c r="OM28" s="193" t="e">
        <f t="shared" si="265"/>
        <v>#N/A</v>
      </c>
      <c r="ON28" s="193" t="e">
        <f t="shared" si="265"/>
        <v>#N/A</v>
      </c>
      <c r="OO28" s="193" t="e">
        <f t="shared" si="265"/>
        <v>#N/A</v>
      </c>
      <c r="OP28" s="193" t="e">
        <f t="shared" si="265"/>
        <v>#N/A</v>
      </c>
      <c r="OQ28" s="193" t="e">
        <f t="shared" si="265"/>
        <v>#N/A</v>
      </c>
      <c r="OR28" s="193" t="e">
        <f t="shared" si="265"/>
        <v>#N/A</v>
      </c>
      <c r="OS28" s="193" t="e">
        <f t="shared" si="265"/>
        <v>#N/A</v>
      </c>
      <c r="OT28" s="193" t="e">
        <f t="shared" si="265"/>
        <v>#N/A</v>
      </c>
      <c r="OU28" s="193" t="e">
        <f t="shared" si="265"/>
        <v>#N/A</v>
      </c>
      <c r="OV28" s="193" t="e">
        <f t="shared" si="265"/>
        <v>#N/A</v>
      </c>
      <c r="OW28" s="193" t="e">
        <f t="shared" si="265"/>
        <v>#N/A</v>
      </c>
      <c r="OX28" s="193" t="e">
        <f t="shared" si="265"/>
        <v>#N/A</v>
      </c>
      <c r="OY28" s="193" t="e">
        <f t="shared" si="265"/>
        <v>#N/A</v>
      </c>
      <c r="OZ28" s="193" t="e">
        <f t="shared" si="265"/>
        <v>#N/A</v>
      </c>
      <c r="PA28" s="193" t="e">
        <f t="shared" si="265"/>
        <v>#N/A</v>
      </c>
      <c r="PB28" s="193" t="e">
        <f t="shared" si="265"/>
        <v>#N/A</v>
      </c>
      <c r="PC28" s="193" t="e">
        <f t="shared" si="265"/>
        <v>#N/A</v>
      </c>
      <c r="PD28" s="193" t="e">
        <f t="shared" si="261"/>
        <v>#N/A</v>
      </c>
      <c r="PE28" s="193" t="e">
        <f t="shared" si="261"/>
        <v>#N/A</v>
      </c>
      <c r="PF28" s="193" t="e">
        <f t="shared" si="261"/>
        <v>#N/A</v>
      </c>
      <c r="PG28" s="193" t="e">
        <f t="shared" si="261"/>
        <v>#N/A</v>
      </c>
      <c r="PH28" s="193" t="e">
        <f t="shared" si="261"/>
        <v>#N/A</v>
      </c>
      <c r="PI28" s="193" t="e">
        <f t="shared" si="261"/>
        <v>#N/A</v>
      </c>
      <c r="PJ28" s="193" t="e">
        <f t="shared" si="261"/>
        <v>#N/A</v>
      </c>
      <c r="PK28" s="193" t="e">
        <f t="shared" si="261"/>
        <v>#N/A</v>
      </c>
      <c r="PL28" s="193" t="e">
        <f t="shared" si="261"/>
        <v>#N/A</v>
      </c>
      <c r="PM28" s="193" t="e">
        <f t="shared" si="261"/>
        <v>#N/A</v>
      </c>
      <c r="PN28" s="193" t="e">
        <f t="shared" si="261"/>
        <v>#N/A</v>
      </c>
      <c r="PO28" s="193" t="e">
        <f t="shared" si="261"/>
        <v>#N/A</v>
      </c>
      <c r="PP28" s="193" t="e">
        <f t="shared" si="261"/>
        <v>#N/A</v>
      </c>
      <c r="PQ28" s="193" t="e">
        <f t="shared" si="261"/>
        <v>#N/A</v>
      </c>
      <c r="PR28" s="193" t="e">
        <f t="shared" si="261"/>
        <v>#N/A</v>
      </c>
      <c r="PS28" s="193" t="e">
        <f t="shared" si="33"/>
        <v>#N/A</v>
      </c>
      <c r="PT28" s="193" t="e">
        <f t="shared" si="257"/>
        <v>#N/A</v>
      </c>
      <c r="PU28" s="193" t="e">
        <f t="shared" si="257"/>
        <v>#N/A</v>
      </c>
      <c r="PV28" s="193" t="e">
        <f t="shared" si="257"/>
        <v>#N/A</v>
      </c>
      <c r="PW28" s="193" t="e">
        <f t="shared" si="257"/>
        <v>#N/A</v>
      </c>
      <c r="PX28" s="193" t="e">
        <f t="shared" si="257"/>
        <v>#N/A</v>
      </c>
      <c r="PY28" s="193" t="e">
        <f t="shared" si="257"/>
        <v>#N/A</v>
      </c>
      <c r="PZ28" s="193" t="e">
        <f t="shared" si="257"/>
        <v>#N/A</v>
      </c>
      <c r="QA28" s="193" t="e">
        <f t="shared" si="257"/>
        <v>#N/A</v>
      </c>
    </row>
    <row r="29" spans="1:443" hidden="1" x14ac:dyDescent="0.45">
      <c r="A29" s="276"/>
      <c r="B29" s="277" t="str">
        <f>IF(OR($T29="",$U29=""),"",ROUND(_xlfn.BETA.INV(ABS(VLOOKUP($Z$1,VLookups!$A$30:$B$31,2,FALSE)-B$2),IF($N29="L",$U29,$T29),IF($N29="L",$T29,$U29),$G29,$I29),0))</f>
        <v/>
      </c>
      <c r="C29" s="287" t="str">
        <f t="shared" si="24"/>
        <v/>
      </c>
      <c r="D29" s="288" t="str">
        <f t="shared" si="25"/>
        <v/>
      </c>
      <c r="E29" s="134"/>
      <c r="F29" s="279"/>
      <c r="G29" s="280" t="str">
        <f t="shared" si="16"/>
        <v/>
      </c>
      <c r="H29" s="281"/>
      <c r="I29" s="280" t="str">
        <f t="shared" si="17"/>
        <v/>
      </c>
      <c r="J29" s="279"/>
      <c r="K29" s="135"/>
      <c r="L29" s="110" t="str">
        <f t="shared" si="18"/>
        <v/>
      </c>
      <c r="M29" s="21" t="str">
        <f t="shared" si="19"/>
        <v/>
      </c>
      <c r="N29" s="22" t="str">
        <f t="shared" si="20"/>
        <v/>
      </c>
      <c r="O29" s="23" t="str">
        <f>IF(M29="","",IF(OR($M29&lt;Skew!$B$3,$M29=Skew!$B$3),IF($M29&gt;Skew!$C$3,Skew!$A$3,IF($M29&gt;Skew!$C$4,Skew!$A$4,IF($M29&gt;Skew!$C$5,Skew!$A$5,IF($M29&gt;Skew!$C$6,Skew!$A$6,IF($M29&gt;Skew!$C$7,Skew!$A$7,IF($M29&gt;Skew!$C$8,Skew!$A$8,IF($M29&gt;Skew!$C$9,Skew!$A$9,IF($M29&gt;Skew!$C$10,Skew!$A$10,IF($M29&gt;Skew!$C$11,Skew!$A$11,IF($M29&gt;Skew!$C$12,Skew!$A$12,IF($M29&gt;Skew!$C$13,Skew!$A$13,IF($M29&gt;Skew!$C$14,Skew!$A$14,IF($M29&gt;Skew!$C$15,Skew!$A$15,IF($M29&gt;Skew!$C$16,Skew!$A$16,Skew!$A$17)
)))))))))))))))</f>
        <v/>
      </c>
      <c r="P29" s="22" t="str">
        <f>IF(M29="","",MATCH(O29,Skew!$A$3:$A$17,0))</f>
        <v/>
      </c>
      <c r="Q29" s="22" t="str">
        <f t="shared" si="0"/>
        <v/>
      </c>
      <c r="R29" s="24"/>
      <c r="S29" s="22" t="str">
        <f>IF(OR(M29="",R29=""),"",MATCH(R29,Confidence!$A$3:$A$12,0))</f>
        <v/>
      </c>
      <c r="T29" s="25" t="str">
        <f t="shared" si="1"/>
        <v/>
      </c>
      <c r="U29" s="25" t="str">
        <f t="shared" si="2"/>
        <v/>
      </c>
      <c r="V29" s="22"/>
      <c r="W29" s="102" t="str">
        <f t="shared" si="3"/>
        <v/>
      </c>
      <c r="X29" s="102" t="str">
        <f t="shared" si="4"/>
        <v/>
      </c>
      <c r="Y29" s="37" t="str">
        <f t="shared" si="5"/>
        <v/>
      </c>
      <c r="Z29" s="115"/>
      <c r="AA29" s="204" t="str">
        <f>IF(AND(G29&gt;0,H29&gt;0,I29&gt;0,T29&gt;0,U29&gt;0,Z29&gt;0,NOT(R29="")),ABS(VLOOKUP($Z$1,VLookups!$A$30:$B$31,2,FALSE)-_xlfn.BETA.DIST(Z29,IF(N29="L",U29,T29),IF(N29="L",T29,U29),TRUE,G29,I29)),"")</f>
        <v/>
      </c>
      <c r="AB29" s="112" t="str">
        <f>IF(OR($T29="",$U29=""),"",_xlfn.BETA.INV(ABS(VLOOKUP($Z$1,VLookups!$A$30:$B$31,2,FALSE)-AB$3),IF($N29="L",$U29,$T29),IF($N29="L",$T29,$U29),$G29,$I29))</f>
        <v/>
      </c>
      <c r="AC29" s="113" t="str">
        <f>IF(OR($T29="",$U29=""),"",_xlfn.BETA.INV(ABS(VLOOKUP($Z$1,VLookups!$A$30:$B$31,2,FALSE)-AC$3),IF($N29="L",$U29,$T29),IF($N29="L",$T29,$U29),$G29,$I29))</f>
        <v/>
      </c>
      <c r="AD29" s="112" t="str">
        <f>IF(OR($T29="",$U29=""),"",_xlfn.BETA.INV(ABS(VLOOKUP($Z$1,VLookups!$A$30:$B$31,2,FALSE)-AD$3),IF($N29="L",$U29,$T29),IF($N29="L",$T29,$U29),$G29,$I29))</f>
        <v/>
      </c>
      <c r="AE29" s="113" t="str">
        <f>IF(OR($T29="",$U29=""),"",_xlfn.BETA.INV(ABS(VLOOKUP($Z$1,VLookups!$A$30:$B$31,2,FALSE)-AE$3),IF($N29="L",$U29,$T29),IF($N29="L",$T29,$U29),$G29,$I29))</f>
        <v/>
      </c>
      <c r="AF29" s="112" t="str">
        <f>IF(OR($T29="",$U29=""),"",_xlfn.BETA.INV(ABS(VLOOKUP($Z$1,VLookups!$A$30:$B$31,2,FALSE)-AF$3),IF($N29="L",$U29,$T29),IF($N29="L",$T29,$U29),$G29,$I29))</f>
        <v/>
      </c>
      <c r="AG29" s="113" t="str">
        <f>IF(OR($T29="",$U29=""),"",_xlfn.BETA.INV(ABS(VLOOKUP($Z$1,VLookups!$A$30:$B$31,2,FALSE)-AG$3),IF($N29="L",$U29,$T29),IF($N29="L",$T29,$U29),$G29,$I29))</f>
        <v/>
      </c>
      <c r="AH29" s="112" t="str">
        <f>IF(OR($T29="",$U29=""),"",_xlfn.BETA.INV(ABS(VLOOKUP($Z$1,VLookups!$A$30:$B$31,2,FALSE)-AH$3),IF($N29="L",$U29,$T29),IF($N29="L",$T29,$U29),$G29,$I29))</f>
        <v/>
      </c>
      <c r="AI29" s="113" t="str">
        <f>IF(OR($T29="",$U29=""),"",_xlfn.BETA.INV(ABS(VLOOKUP($Z$1,VLookups!$A$30:$B$31,2,FALSE)-AI$3),IF($N29="L",$U29,$T29),IF($N29="L",$T29,$U29),$G29,$I29))</f>
        <v/>
      </c>
      <c r="AJ29" s="112" t="str">
        <f>IF(OR($T29="",$U29=""),"",_xlfn.BETA.INV(ABS(VLOOKUP($Z$1,VLookups!$A$30:$B$31,2,FALSE)-AJ$3),IF($N29="L",$U29,$T29),IF($N29="L",$T29,$U29),$G29,$I29))</f>
        <v/>
      </c>
      <c r="AK29" s="113" t="str">
        <f>IF(OR($T29="",$U29=""),"",_xlfn.BETA.INV(ABS(VLOOKUP($Z$1,VLookups!$A$30:$B$31,2,FALSE)-AK$3),IF($N29="L",$U29,$T29),IF($N29="L",$T29,$U29),$G29,$I29))</f>
        <v/>
      </c>
      <c r="AL29" s="112" t="str">
        <f>IF(OR($T29="",$U29=""),"",_xlfn.BETA.INV(ABS(VLOOKUP($Z$1,VLookups!$A$30:$B$31,2,FALSE)-AL$3),IF($N29="L",$U29,$T29),IF($N29="L",$T29,$U29),$G29,$I29))</f>
        <v/>
      </c>
      <c r="AM29" s="113" t="str">
        <f>IF(OR($T29="",$U29=""),"",_xlfn.BETA.INV(ABS(VLOOKUP($Z$1,VLookups!$A$30:$B$31,2,FALSE)-AM$3),IF($N29="L",$U29,$T29),IF($N29="L",$T29,$U29),$G29,$I29))</f>
        <v/>
      </c>
      <c r="AN29" s="15"/>
      <c r="AO29" s="194" t="str">
        <f t="shared" si="21"/>
        <v/>
      </c>
      <c r="AP29" s="192" t="str">
        <f t="shared" si="22"/>
        <v/>
      </c>
      <c r="AQ29" s="177" t="str">
        <f t="shared" ref="AQ29" si="272">IF(ISNONTEXT($AO29),AP29+$AO29,"")</f>
        <v/>
      </c>
      <c r="AR29" s="177" t="str">
        <f t="shared" si="35"/>
        <v/>
      </c>
      <c r="AS29" s="177" t="str">
        <f t="shared" si="36"/>
        <v/>
      </c>
      <c r="AT29" s="177" t="str">
        <f t="shared" si="37"/>
        <v/>
      </c>
      <c r="AU29" s="177" t="str">
        <f t="shared" si="38"/>
        <v/>
      </c>
      <c r="AV29" s="177" t="str">
        <f t="shared" si="39"/>
        <v/>
      </c>
      <c r="AW29" s="177" t="str">
        <f t="shared" si="40"/>
        <v/>
      </c>
      <c r="AX29" s="177" t="str">
        <f t="shared" si="41"/>
        <v/>
      </c>
      <c r="AY29" s="177" t="str">
        <f t="shared" si="42"/>
        <v/>
      </c>
      <c r="AZ29" s="177" t="str">
        <f t="shared" si="43"/>
        <v/>
      </c>
      <c r="BA29" s="177" t="str">
        <f t="shared" si="44"/>
        <v/>
      </c>
      <c r="BB29" s="177" t="str">
        <f t="shared" si="45"/>
        <v/>
      </c>
      <c r="BC29" s="177" t="str">
        <f t="shared" si="46"/>
        <v/>
      </c>
      <c r="BD29" s="177" t="str">
        <f t="shared" si="47"/>
        <v/>
      </c>
      <c r="BE29" s="177" t="str">
        <f t="shared" si="48"/>
        <v/>
      </c>
      <c r="BF29" s="177" t="str">
        <f t="shared" si="49"/>
        <v/>
      </c>
      <c r="BG29" s="177" t="str">
        <f t="shared" si="50"/>
        <v/>
      </c>
      <c r="BH29" s="177" t="str">
        <f t="shared" si="51"/>
        <v/>
      </c>
      <c r="BI29" s="177" t="str">
        <f t="shared" si="52"/>
        <v/>
      </c>
      <c r="BJ29" s="177" t="str">
        <f t="shared" si="53"/>
        <v/>
      </c>
      <c r="BK29" s="177" t="str">
        <f t="shared" si="54"/>
        <v/>
      </c>
      <c r="BL29" s="177" t="str">
        <f t="shared" si="55"/>
        <v/>
      </c>
      <c r="BM29" s="177" t="str">
        <f t="shared" si="56"/>
        <v/>
      </c>
      <c r="BN29" s="177" t="str">
        <f t="shared" si="57"/>
        <v/>
      </c>
      <c r="BO29" s="177" t="str">
        <f t="shared" si="58"/>
        <v/>
      </c>
      <c r="BP29" s="177" t="str">
        <f t="shared" si="59"/>
        <v/>
      </c>
      <c r="BQ29" s="177" t="str">
        <f t="shared" si="60"/>
        <v/>
      </c>
      <c r="BR29" s="177" t="str">
        <f t="shared" si="61"/>
        <v/>
      </c>
      <c r="BS29" s="177" t="str">
        <f t="shared" si="62"/>
        <v/>
      </c>
      <c r="BT29" s="177" t="str">
        <f t="shared" si="63"/>
        <v/>
      </c>
      <c r="BU29" s="177" t="str">
        <f t="shared" si="64"/>
        <v/>
      </c>
      <c r="BV29" s="177" t="str">
        <f t="shared" si="65"/>
        <v/>
      </c>
      <c r="BW29" s="177" t="str">
        <f t="shared" si="66"/>
        <v/>
      </c>
      <c r="BX29" s="177" t="str">
        <f t="shared" si="67"/>
        <v/>
      </c>
      <c r="BY29" s="177" t="str">
        <f t="shared" si="68"/>
        <v/>
      </c>
      <c r="BZ29" s="177" t="str">
        <f t="shared" si="69"/>
        <v/>
      </c>
      <c r="CA29" s="177" t="str">
        <f t="shared" si="70"/>
        <v/>
      </c>
      <c r="CB29" s="177" t="str">
        <f t="shared" si="71"/>
        <v/>
      </c>
      <c r="CC29" s="177" t="str">
        <f t="shared" si="72"/>
        <v/>
      </c>
      <c r="CD29" s="177" t="str">
        <f t="shared" si="73"/>
        <v/>
      </c>
      <c r="CE29" s="177" t="str">
        <f t="shared" si="74"/>
        <v/>
      </c>
      <c r="CF29" s="177" t="str">
        <f t="shared" si="75"/>
        <v/>
      </c>
      <c r="CG29" s="177" t="str">
        <f t="shared" si="76"/>
        <v/>
      </c>
      <c r="CH29" s="177" t="str">
        <f t="shared" si="77"/>
        <v/>
      </c>
      <c r="CI29" s="177" t="str">
        <f t="shared" si="78"/>
        <v/>
      </c>
      <c r="CJ29" s="177" t="str">
        <f t="shared" si="79"/>
        <v/>
      </c>
      <c r="CK29" s="177" t="str">
        <f t="shared" si="80"/>
        <v/>
      </c>
      <c r="CL29" s="177" t="str">
        <f t="shared" si="81"/>
        <v/>
      </c>
      <c r="CM29" s="177" t="str">
        <f t="shared" si="82"/>
        <v/>
      </c>
      <c r="CN29" s="177" t="str">
        <f t="shared" si="83"/>
        <v/>
      </c>
      <c r="CO29" s="177" t="str">
        <f t="shared" si="84"/>
        <v/>
      </c>
      <c r="CP29" s="177" t="str">
        <f t="shared" si="85"/>
        <v/>
      </c>
      <c r="CQ29" s="177" t="str">
        <f t="shared" si="86"/>
        <v/>
      </c>
      <c r="CR29" s="177" t="str">
        <f t="shared" si="87"/>
        <v/>
      </c>
      <c r="CS29" s="177" t="str">
        <f t="shared" si="88"/>
        <v/>
      </c>
      <c r="CT29" s="177" t="str">
        <f t="shared" si="89"/>
        <v/>
      </c>
      <c r="CU29" s="177" t="str">
        <f t="shared" si="90"/>
        <v/>
      </c>
      <c r="CV29" s="177" t="str">
        <f t="shared" si="91"/>
        <v/>
      </c>
      <c r="CW29" s="177" t="str">
        <f t="shared" si="92"/>
        <v/>
      </c>
      <c r="CX29" s="177" t="str">
        <f t="shared" si="93"/>
        <v/>
      </c>
      <c r="CY29" s="177" t="str">
        <f t="shared" si="94"/>
        <v/>
      </c>
      <c r="CZ29" s="177" t="str">
        <f t="shared" si="95"/>
        <v/>
      </c>
      <c r="DA29" s="177" t="str">
        <f t="shared" si="96"/>
        <v/>
      </c>
      <c r="DB29" s="177" t="str">
        <f t="shared" si="97"/>
        <v/>
      </c>
      <c r="DC29" s="177" t="str">
        <f t="shared" si="28"/>
        <v/>
      </c>
      <c r="DD29" s="177" t="str">
        <f t="shared" si="98"/>
        <v/>
      </c>
      <c r="DE29" s="177" t="str">
        <f t="shared" si="99"/>
        <v/>
      </c>
      <c r="DF29" s="177" t="str">
        <f t="shared" si="100"/>
        <v/>
      </c>
      <c r="DG29" s="177" t="str">
        <f t="shared" si="101"/>
        <v/>
      </c>
      <c r="DH29" s="177" t="str">
        <f t="shared" si="102"/>
        <v/>
      </c>
      <c r="DI29" s="177" t="str">
        <f t="shared" si="103"/>
        <v/>
      </c>
      <c r="DJ29" s="177" t="str">
        <f t="shared" si="104"/>
        <v/>
      </c>
      <c r="DK29" s="177" t="str">
        <f t="shared" si="105"/>
        <v/>
      </c>
      <c r="DL29" s="177" t="str">
        <f t="shared" si="106"/>
        <v/>
      </c>
      <c r="DM29" s="177" t="str">
        <f t="shared" si="107"/>
        <v/>
      </c>
      <c r="DN29" s="177" t="str">
        <f t="shared" si="108"/>
        <v/>
      </c>
      <c r="DO29" s="177" t="str">
        <f t="shared" si="109"/>
        <v/>
      </c>
      <c r="DP29" s="177" t="str">
        <f t="shared" si="110"/>
        <v/>
      </c>
      <c r="DQ29" s="177" t="str">
        <f t="shared" si="111"/>
        <v/>
      </c>
      <c r="DR29" s="177" t="str">
        <f t="shared" si="112"/>
        <v/>
      </c>
      <c r="DS29" s="177" t="str">
        <f t="shared" si="113"/>
        <v/>
      </c>
      <c r="DT29" s="177" t="str">
        <f t="shared" si="114"/>
        <v/>
      </c>
      <c r="DU29" s="177" t="str">
        <f t="shared" si="115"/>
        <v/>
      </c>
      <c r="DV29" s="177" t="str">
        <f t="shared" si="116"/>
        <v/>
      </c>
      <c r="DW29" s="177" t="str">
        <f t="shared" si="117"/>
        <v/>
      </c>
      <c r="DX29" s="177" t="str">
        <f t="shared" si="118"/>
        <v/>
      </c>
      <c r="DY29" s="177" t="str">
        <f t="shared" si="119"/>
        <v/>
      </c>
      <c r="DZ29" s="177" t="str">
        <f t="shared" si="120"/>
        <v/>
      </c>
      <c r="EA29" s="177" t="str">
        <f t="shared" si="121"/>
        <v/>
      </c>
      <c r="EB29" s="177" t="str">
        <f t="shared" si="122"/>
        <v/>
      </c>
      <c r="EC29" s="177" t="str">
        <f t="shared" si="123"/>
        <v/>
      </c>
      <c r="ED29" s="177" t="str">
        <f t="shared" si="124"/>
        <v/>
      </c>
      <c r="EE29" s="177" t="str">
        <f t="shared" si="125"/>
        <v/>
      </c>
      <c r="EF29" s="177" t="str">
        <f t="shared" si="126"/>
        <v/>
      </c>
      <c r="EG29" s="177" t="str">
        <f t="shared" si="127"/>
        <v/>
      </c>
      <c r="EH29" s="177" t="str">
        <f t="shared" si="128"/>
        <v/>
      </c>
      <c r="EI29" s="177" t="str">
        <f t="shared" si="129"/>
        <v/>
      </c>
      <c r="EJ29" s="177" t="str">
        <f t="shared" si="130"/>
        <v/>
      </c>
      <c r="EK29" s="177" t="str">
        <f t="shared" si="131"/>
        <v/>
      </c>
      <c r="EL29" s="177" t="str">
        <f t="shared" si="132"/>
        <v/>
      </c>
      <c r="EM29" s="177" t="str">
        <f t="shared" si="133"/>
        <v/>
      </c>
      <c r="EN29" s="177" t="str">
        <f t="shared" si="134"/>
        <v/>
      </c>
      <c r="EO29" s="177" t="str">
        <f t="shared" si="135"/>
        <v/>
      </c>
      <c r="EP29" s="177" t="str">
        <f t="shared" si="136"/>
        <v/>
      </c>
      <c r="EQ29" s="177" t="str">
        <f t="shared" si="137"/>
        <v/>
      </c>
      <c r="ER29" s="177" t="str">
        <f t="shared" si="138"/>
        <v/>
      </c>
      <c r="ES29" s="177" t="str">
        <f t="shared" si="139"/>
        <v/>
      </c>
      <c r="ET29" s="177" t="str">
        <f t="shared" si="140"/>
        <v/>
      </c>
      <c r="EU29" s="177" t="str">
        <f t="shared" si="141"/>
        <v/>
      </c>
      <c r="EV29" s="177" t="str">
        <f t="shared" si="142"/>
        <v/>
      </c>
      <c r="EW29" s="177" t="str">
        <f t="shared" si="143"/>
        <v/>
      </c>
      <c r="EX29" s="177" t="str">
        <f t="shared" si="144"/>
        <v/>
      </c>
      <c r="EY29" s="177" t="str">
        <f t="shared" si="145"/>
        <v/>
      </c>
      <c r="EZ29" s="177" t="str">
        <f t="shared" si="146"/>
        <v/>
      </c>
      <c r="FA29" s="177" t="str">
        <f t="shared" si="147"/>
        <v/>
      </c>
      <c r="FB29" s="177" t="str">
        <f t="shared" si="148"/>
        <v/>
      </c>
      <c r="FC29" s="177" t="str">
        <f t="shared" si="149"/>
        <v/>
      </c>
      <c r="FD29" s="177" t="str">
        <f t="shared" si="150"/>
        <v/>
      </c>
      <c r="FE29" s="177" t="str">
        <f t="shared" si="151"/>
        <v/>
      </c>
      <c r="FF29" s="177" t="str">
        <f t="shared" si="152"/>
        <v/>
      </c>
      <c r="FG29" s="177" t="str">
        <f t="shared" si="153"/>
        <v/>
      </c>
      <c r="FH29" s="177" t="str">
        <f t="shared" si="154"/>
        <v/>
      </c>
      <c r="FI29" s="177" t="str">
        <f t="shared" si="155"/>
        <v/>
      </c>
      <c r="FJ29" s="177" t="str">
        <f t="shared" si="156"/>
        <v/>
      </c>
      <c r="FK29" s="177" t="str">
        <f t="shared" si="157"/>
        <v/>
      </c>
      <c r="FL29" s="177" t="str">
        <f t="shared" si="158"/>
        <v/>
      </c>
      <c r="FM29" s="177" t="str">
        <f t="shared" si="159"/>
        <v/>
      </c>
      <c r="FN29" s="177" t="str">
        <f t="shared" si="160"/>
        <v/>
      </c>
      <c r="FO29" s="177" t="str">
        <f t="shared" si="29"/>
        <v/>
      </c>
      <c r="FP29" s="177" t="str">
        <f t="shared" si="161"/>
        <v/>
      </c>
      <c r="FQ29" s="177" t="str">
        <f t="shared" si="162"/>
        <v/>
      </c>
      <c r="FR29" s="177" t="str">
        <f t="shared" si="163"/>
        <v/>
      </c>
      <c r="FS29" s="177" t="str">
        <f t="shared" si="164"/>
        <v/>
      </c>
      <c r="FT29" s="177" t="str">
        <f t="shared" si="165"/>
        <v/>
      </c>
      <c r="FU29" s="177" t="str">
        <f t="shared" si="166"/>
        <v/>
      </c>
      <c r="FV29" s="177" t="str">
        <f t="shared" si="167"/>
        <v/>
      </c>
      <c r="FW29" s="177" t="str">
        <f t="shared" si="168"/>
        <v/>
      </c>
      <c r="FX29" s="177" t="str">
        <f t="shared" si="169"/>
        <v/>
      </c>
      <c r="FY29" s="177" t="str">
        <f t="shared" si="170"/>
        <v/>
      </c>
      <c r="FZ29" s="177" t="str">
        <f t="shared" si="171"/>
        <v/>
      </c>
      <c r="GA29" s="177" t="str">
        <f t="shared" si="172"/>
        <v/>
      </c>
      <c r="GB29" s="177" t="str">
        <f t="shared" si="173"/>
        <v/>
      </c>
      <c r="GC29" s="177" t="str">
        <f t="shared" si="174"/>
        <v/>
      </c>
      <c r="GD29" s="177" t="str">
        <f t="shared" si="175"/>
        <v/>
      </c>
      <c r="GE29" s="177" t="str">
        <f t="shared" si="176"/>
        <v/>
      </c>
      <c r="GF29" s="177" t="str">
        <f t="shared" si="177"/>
        <v/>
      </c>
      <c r="GG29" s="177" t="str">
        <f t="shared" si="178"/>
        <v/>
      </c>
      <c r="GH29" s="177" t="str">
        <f t="shared" si="179"/>
        <v/>
      </c>
      <c r="GI29" s="177" t="str">
        <f t="shared" si="180"/>
        <v/>
      </c>
      <c r="GJ29" s="177" t="str">
        <f t="shared" si="181"/>
        <v/>
      </c>
      <c r="GK29" s="177" t="str">
        <f t="shared" si="182"/>
        <v/>
      </c>
      <c r="GL29" s="177" t="str">
        <f t="shared" si="183"/>
        <v/>
      </c>
      <c r="GM29" s="177" t="str">
        <f t="shared" si="184"/>
        <v/>
      </c>
      <c r="GN29" s="177" t="str">
        <f t="shared" si="185"/>
        <v/>
      </c>
      <c r="GO29" s="177" t="str">
        <f t="shared" si="186"/>
        <v/>
      </c>
      <c r="GP29" s="177" t="str">
        <f t="shared" si="187"/>
        <v/>
      </c>
      <c r="GQ29" s="177" t="str">
        <f t="shared" si="188"/>
        <v/>
      </c>
      <c r="GR29" s="177" t="str">
        <f t="shared" si="189"/>
        <v/>
      </c>
      <c r="GS29" s="177" t="str">
        <f t="shared" si="190"/>
        <v/>
      </c>
      <c r="GT29" s="177" t="str">
        <f t="shared" si="191"/>
        <v/>
      </c>
      <c r="GU29" s="177" t="str">
        <f t="shared" si="192"/>
        <v/>
      </c>
      <c r="GV29" s="177" t="str">
        <f t="shared" si="193"/>
        <v/>
      </c>
      <c r="GW29" s="177" t="str">
        <f t="shared" si="194"/>
        <v/>
      </c>
      <c r="GX29" s="177" t="str">
        <f t="shared" si="195"/>
        <v/>
      </c>
      <c r="GY29" s="177" t="str">
        <f t="shared" si="196"/>
        <v/>
      </c>
      <c r="GZ29" s="177" t="str">
        <f t="shared" si="197"/>
        <v/>
      </c>
      <c r="HA29" s="177" t="str">
        <f t="shared" si="198"/>
        <v/>
      </c>
      <c r="HB29" s="177" t="str">
        <f t="shared" si="199"/>
        <v/>
      </c>
      <c r="HC29" s="177" t="str">
        <f t="shared" si="200"/>
        <v/>
      </c>
      <c r="HD29" s="177" t="str">
        <f t="shared" si="201"/>
        <v/>
      </c>
      <c r="HE29" s="177" t="str">
        <f t="shared" si="202"/>
        <v/>
      </c>
      <c r="HF29" s="177" t="str">
        <f t="shared" si="203"/>
        <v/>
      </c>
      <c r="HG29" s="177" t="str">
        <f t="shared" si="204"/>
        <v/>
      </c>
      <c r="HH29" s="177" t="str">
        <f t="shared" si="205"/>
        <v/>
      </c>
      <c r="HI29" s="177" t="str">
        <f t="shared" si="206"/>
        <v/>
      </c>
      <c r="HJ29" s="177" t="str">
        <f t="shared" si="207"/>
        <v/>
      </c>
      <c r="HK29" s="177" t="str">
        <f t="shared" si="208"/>
        <v/>
      </c>
      <c r="HL29" s="177" t="str">
        <f t="shared" si="209"/>
        <v/>
      </c>
      <c r="HM29" s="177" t="str">
        <f t="shared" si="210"/>
        <v/>
      </c>
      <c r="HN29" s="177" t="str">
        <f t="shared" si="211"/>
        <v/>
      </c>
      <c r="HO29" s="177" t="str">
        <f t="shared" si="212"/>
        <v/>
      </c>
      <c r="HP29" s="177" t="str">
        <f t="shared" si="213"/>
        <v/>
      </c>
      <c r="HQ29" s="177" t="str">
        <f t="shared" si="214"/>
        <v/>
      </c>
      <c r="HR29" s="177" t="str">
        <f t="shared" si="215"/>
        <v/>
      </c>
      <c r="HS29" s="177" t="str">
        <f t="shared" si="216"/>
        <v/>
      </c>
      <c r="HT29" s="177" t="str">
        <f t="shared" si="217"/>
        <v/>
      </c>
      <c r="HU29" s="177" t="str">
        <f t="shared" si="218"/>
        <v/>
      </c>
      <c r="HV29" s="177" t="str">
        <f t="shared" si="219"/>
        <v/>
      </c>
      <c r="HW29" s="177" t="str">
        <f t="shared" si="220"/>
        <v/>
      </c>
      <c r="HX29" s="177" t="str">
        <f t="shared" si="221"/>
        <v/>
      </c>
      <c r="HY29" s="177" t="str">
        <f t="shared" si="222"/>
        <v/>
      </c>
      <c r="HZ29" s="177" t="str">
        <f t="shared" si="223"/>
        <v/>
      </c>
      <c r="IA29" s="177" t="str">
        <f t="shared" si="30"/>
        <v/>
      </c>
      <c r="IB29" s="177" t="str">
        <f t="shared" si="251"/>
        <v/>
      </c>
      <c r="IC29" s="177" t="str">
        <f t="shared" si="252"/>
        <v/>
      </c>
      <c r="ID29" s="177" t="str">
        <f t="shared" si="253"/>
        <v/>
      </c>
      <c r="IE29" s="177" t="str">
        <f t="shared" si="254"/>
        <v/>
      </c>
      <c r="IF29" s="177" t="str">
        <f t="shared" si="255"/>
        <v/>
      </c>
      <c r="IG29" s="177" t="str">
        <f t="shared" si="256"/>
        <v/>
      </c>
      <c r="IH29" s="192" t="str">
        <f t="shared" si="10"/>
        <v/>
      </c>
      <c r="II29" s="193" t="e">
        <f t="shared" si="11"/>
        <v>#N/A</v>
      </c>
      <c r="IJ29" s="193" t="e">
        <f t="shared" ref="IJ29:IL44" si="273">IF(ISNONTEXT($X29),IF($N29="R",_xlfn.BETA.DIST(AQ29,$T29,$U29,FALSE,$G29,$I29),_xlfn.BETA.DIST(AQ29,$U29,$T29,FALSE,$G29,$I29)),NA())</f>
        <v>#N/A</v>
      </c>
      <c r="IK29" s="193" t="e">
        <f t="shared" si="273"/>
        <v>#N/A</v>
      </c>
      <c r="IL29" s="193" t="e">
        <f t="shared" si="273"/>
        <v>#N/A</v>
      </c>
      <c r="IM29" s="193" t="e">
        <f t="shared" si="245"/>
        <v>#N/A</v>
      </c>
      <c r="IN29" s="193" t="e">
        <f t="shared" si="245"/>
        <v>#N/A</v>
      </c>
      <c r="IO29" s="193" t="e">
        <f t="shared" si="245"/>
        <v>#N/A</v>
      </c>
      <c r="IP29" s="193" t="e">
        <f t="shared" si="245"/>
        <v>#N/A</v>
      </c>
      <c r="IQ29" s="193" t="e">
        <f t="shared" si="245"/>
        <v>#N/A</v>
      </c>
      <c r="IR29" s="193" t="e">
        <f t="shared" si="245"/>
        <v>#N/A</v>
      </c>
      <c r="IS29" s="193" t="e">
        <f t="shared" si="245"/>
        <v>#N/A</v>
      </c>
      <c r="IT29" s="193" t="e">
        <f t="shared" si="245"/>
        <v>#N/A</v>
      </c>
      <c r="IU29" s="193" t="e">
        <f t="shared" si="245"/>
        <v>#N/A</v>
      </c>
      <c r="IV29" s="193" t="e">
        <f t="shared" si="245"/>
        <v>#N/A</v>
      </c>
      <c r="IW29" s="193" t="e">
        <f t="shared" si="245"/>
        <v>#N/A</v>
      </c>
      <c r="IX29" s="193" t="e">
        <f t="shared" si="245"/>
        <v>#N/A</v>
      </c>
      <c r="IY29" s="193" t="e">
        <f t="shared" si="245"/>
        <v>#N/A</v>
      </c>
      <c r="IZ29" s="193" t="e">
        <f t="shared" si="245"/>
        <v>#N/A</v>
      </c>
      <c r="JA29" s="193" t="e">
        <f t="shared" si="245"/>
        <v>#N/A</v>
      </c>
      <c r="JB29" s="193" t="e">
        <f t="shared" si="263"/>
        <v>#N/A</v>
      </c>
      <c r="JC29" s="193" t="e">
        <f t="shared" si="263"/>
        <v>#N/A</v>
      </c>
      <c r="JD29" s="193" t="e">
        <f t="shared" si="263"/>
        <v>#N/A</v>
      </c>
      <c r="JE29" s="193" t="e">
        <f t="shared" si="263"/>
        <v>#N/A</v>
      </c>
      <c r="JF29" s="193" t="e">
        <f t="shared" si="263"/>
        <v>#N/A</v>
      </c>
      <c r="JG29" s="193" t="e">
        <f t="shared" si="263"/>
        <v>#N/A</v>
      </c>
      <c r="JH29" s="193" t="e">
        <f t="shared" si="263"/>
        <v>#N/A</v>
      </c>
      <c r="JI29" s="193" t="e">
        <f t="shared" si="263"/>
        <v>#N/A</v>
      </c>
      <c r="JJ29" s="193" t="e">
        <f t="shared" si="263"/>
        <v>#N/A</v>
      </c>
      <c r="JK29" s="193" t="e">
        <f t="shared" si="263"/>
        <v>#N/A</v>
      </c>
      <c r="JL29" s="193" t="e">
        <f t="shared" si="263"/>
        <v>#N/A</v>
      </c>
      <c r="JM29" s="193" t="e">
        <f t="shared" si="263"/>
        <v>#N/A</v>
      </c>
      <c r="JN29" s="193" t="e">
        <f t="shared" si="263"/>
        <v>#N/A</v>
      </c>
      <c r="JO29" s="193" t="e">
        <f t="shared" si="263"/>
        <v>#N/A</v>
      </c>
      <c r="JP29" s="193" t="e">
        <f t="shared" si="263"/>
        <v>#N/A</v>
      </c>
      <c r="JQ29" s="193" t="e">
        <f t="shared" si="263"/>
        <v>#N/A</v>
      </c>
      <c r="JR29" s="193" t="e">
        <f t="shared" si="263"/>
        <v>#N/A</v>
      </c>
      <c r="JS29" s="193" t="e">
        <f t="shared" si="263"/>
        <v>#N/A</v>
      </c>
      <c r="JT29" s="193" t="e">
        <f t="shared" si="263"/>
        <v>#N/A</v>
      </c>
      <c r="JU29" s="193" t="e">
        <f t="shared" si="263"/>
        <v>#N/A</v>
      </c>
      <c r="JV29" s="193" t="e">
        <f t="shared" si="263"/>
        <v>#N/A</v>
      </c>
      <c r="JW29" s="193" t="e">
        <f t="shared" si="263"/>
        <v>#N/A</v>
      </c>
      <c r="JX29" s="193" t="e">
        <f t="shared" si="263"/>
        <v>#N/A</v>
      </c>
      <c r="JY29" s="193" t="e">
        <f t="shared" si="263"/>
        <v>#N/A</v>
      </c>
      <c r="JZ29" s="193" t="e">
        <f t="shared" si="263"/>
        <v>#N/A</v>
      </c>
      <c r="KA29" s="193" t="e">
        <f t="shared" si="263"/>
        <v>#N/A</v>
      </c>
      <c r="KB29" s="193" t="e">
        <f t="shared" si="263"/>
        <v>#N/A</v>
      </c>
      <c r="KC29" s="193" t="e">
        <f t="shared" si="263"/>
        <v>#N/A</v>
      </c>
      <c r="KD29" s="193" t="e">
        <f t="shared" si="263"/>
        <v>#N/A</v>
      </c>
      <c r="KE29" s="193" t="e">
        <f t="shared" si="263"/>
        <v>#N/A</v>
      </c>
      <c r="KF29" s="193" t="e">
        <f t="shared" si="259"/>
        <v>#N/A</v>
      </c>
      <c r="KG29" s="193" t="e">
        <f t="shared" si="259"/>
        <v>#N/A</v>
      </c>
      <c r="KH29" s="193" t="e">
        <f t="shared" si="259"/>
        <v>#N/A</v>
      </c>
      <c r="KI29" s="193" t="e">
        <f t="shared" si="259"/>
        <v>#N/A</v>
      </c>
      <c r="KJ29" s="193" t="e">
        <f t="shared" si="259"/>
        <v>#N/A</v>
      </c>
      <c r="KK29" s="193" t="e">
        <f t="shared" si="259"/>
        <v>#N/A</v>
      </c>
      <c r="KL29" s="193" t="e">
        <f t="shared" si="259"/>
        <v>#N/A</v>
      </c>
      <c r="KM29" s="193" t="e">
        <f t="shared" si="259"/>
        <v>#N/A</v>
      </c>
      <c r="KN29" s="193" t="e">
        <f t="shared" si="259"/>
        <v>#N/A</v>
      </c>
      <c r="KO29" s="193" t="e">
        <f t="shared" si="259"/>
        <v>#N/A</v>
      </c>
      <c r="KP29" s="193" t="e">
        <f t="shared" si="259"/>
        <v>#N/A</v>
      </c>
      <c r="KQ29" s="193" t="e">
        <f t="shared" si="259"/>
        <v>#N/A</v>
      </c>
      <c r="KR29" s="193" t="e">
        <f t="shared" si="259"/>
        <v>#N/A</v>
      </c>
      <c r="KS29" s="193" t="e">
        <f t="shared" si="259"/>
        <v>#N/A</v>
      </c>
      <c r="KT29" s="193" t="e">
        <f t="shared" si="259"/>
        <v>#N/A</v>
      </c>
      <c r="KU29" s="193" t="e">
        <f t="shared" si="31"/>
        <v>#N/A</v>
      </c>
      <c r="KV29" s="193" t="e">
        <f t="shared" ref="KV29:KX44" si="274">IF(ISNONTEXT($X29),IF($N29="R",_xlfn.BETA.DIST(DC29,$T29,$U29,FALSE,$G29,$I29),_xlfn.BETA.DIST(DC29,$U29,$T29,FALSE,$G29,$I29)),NA())</f>
        <v>#N/A</v>
      </c>
      <c r="KW29" s="193" t="e">
        <f t="shared" si="274"/>
        <v>#N/A</v>
      </c>
      <c r="KX29" s="193" t="e">
        <f t="shared" si="274"/>
        <v>#N/A</v>
      </c>
      <c r="KY29" s="193" t="e">
        <f t="shared" si="246"/>
        <v>#N/A</v>
      </c>
      <c r="KZ29" s="193" t="e">
        <f t="shared" si="246"/>
        <v>#N/A</v>
      </c>
      <c r="LA29" s="193" t="e">
        <f t="shared" si="246"/>
        <v>#N/A</v>
      </c>
      <c r="LB29" s="193" t="e">
        <f t="shared" si="246"/>
        <v>#N/A</v>
      </c>
      <c r="LC29" s="193" t="e">
        <f t="shared" si="246"/>
        <v>#N/A</v>
      </c>
      <c r="LD29" s="193" t="e">
        <f t="shared" si="246"/>
        <v>#N/A</v>
      </c>
      <c r="LE29" s="193" t="e">
        <f t="shared" si="246"/>
        <v>#N/A</v>
      </c>
      <c r="LF29" s="193" t="e">
        <f t="shared" si="246"/>
        <v>#N/A</v>
      </c>
      <c r="LG29" s="193" t="e">
        <f t="shared" si="246"/>
        <v>#N/A</v>
      </c>
      <c r="LH29" s="193" t="e">
        <f t="shared" si="246"/>
        <v>#N/A</v>
      </c>
      <c r="LI29" s="193" t="e">
        <f t="shared" si="246"/>
        <v>#N/A</v>
      </c>
      <c r="LJ29" s="193" t="e">
        <f t="shared" si="246"/>
        <v>#N/A</v>
      </c>
      <c r="LK29" s="193" t="e">
        <f t="shared" si="246"/>
        <v>#N/A</v>
      </c>
      <c r="LL29" s="193" t="e">
        <f t="shared" si="246"/>
        <v>#N/A</v>
      </c>
      <c r="LM29" s="193" t="e">
        <f t="shared" si="246"/>
        <v>#N/A</v>
      </c>
      <c r="LN29" s="193" t="e">
        <f t="shared" si="264"/>
        <v>#N/A</v>
      </c>
      <c r="LO29" s="193" t="e">
        <f t="shared" si="264"/>
        <v>#N/A</v>
      </c>
      <c r="LP29" s="193" t="e">
        <f t="shared" si="264"/>
        <v>#N/A</v>
      </c>
      <c r="LQ29" s="193" t="e">
        <f t="shared" si="264"/>
        <v>#N/A</v>
      </c>
      <c r="LR29" s="193" t="e">
        <f t="shared" si="264"/>
        <v>#N/A</v>
      </c>
      <c r="LS29" s="193" t="e">
        <f t="shared" si="264"/>
        <v>#N/A</v>
      </c>
      <c r="LT29" s="193" t="e">
        <f t="shared" si="264"/>
        <v>#N/A</v>
      </c>
      <c r="LU29" s="193" t="e">
        <f t="shared" si="264"/>
        <v>#N/A</v>
      </c>
      <c r="LV29" s="193" t="e">
        <f t="shared" si="264"/>
        <v>#N/A</v>
      </c>
      <c r="LW29" s="193" t="e">
        <f t="shared" si="264"/>
        <v>#N/A</v>
      </c>
      <c r="LX29" s="193" t="e">
        <f t="shared" si="264"/>
        <v>#N/A</v>
      </c>
      <c r="LY29" s="193" t="e">
        <f t="shared" si="264"/>
        <v>#N/A</v>
      </c>
      <c r="LZ29" s="193" t="e">
        <f t="shared" si="264"/>
        <v>#N/A</v>
      </c>
      <c r="MA29" s="193" t="e">
        <f t="shared" si="264"/>
        <v>#N/A</v>
      </c>
      <c r="MB29" s="193" t="e">
        <f t="shared" si="264"/>
        <v>#N/A</v>
      </c>
      <c r="MC29" s="193" t="e">
        <f t="shared" si="264"/>
        <v>#N/A</v>
      </c>
      <c r="MD29" s="193" t="e">
        <f t="shared" si="264"/>
        <v>#N/A</v>
      </c>
      <c r="ME29" s="193" t="e">
        <f t="shared" si="264"/>
        <v>#N/A</v>
      </c>
      <c r="MF29" s="193" t="e">
        <f t="shared" si="264"/>
        <v>#N/A</v>
      </c>
      <c r="MG29" s="193" t="e">
        <f t="shared" si="264"/>
        <v>#N/A</v>
      </c>
      <c r="MH29" s="193" t="e">
        <f t="shared" si="264"/>
        <v>#N/A</v>
      </c>
      <c r="MI29" s="193" t="e">
        <f t="shared" si="264"/>
        <v>#N/A</v>
      </c>
      <c r="MJ29" s="193" t="e">
        <f t="shared" si="264"/>
        <v>#N/A</v>
      </c>
      <c r="MK29" s="193" t="e">
        <f t="shared" si="264"/>
        <v>#N/A</v>
      </c>
      <c r="ML29" s="193" t="e">
        <f t="shared" si="264"/>
        <v>#N/A</v>
      </c>
      <c r="MM29" s="193" t="e">
        <f t="shared" si="264"/>
        <v>#N/A</v>
      </c>
      <c r="MN29" s="193" t="e">
        <f t="shared" si="264"/>
        <v>#N/A</v>
      </c>
      <c r="MO29" s="193" t="e">
        <f t="shared" si="264"/>
        <v>#N/A</v>
      </c>
      <c r="MP29" s="193" t="e">
        <f t="shared" si="264"/>
        <v>#N/A</v>
      </c>
      <c r="MQ29" s="193" t="e">
        <f t="shared" si="264"/>
        <v>#N/A</v>
      </c>
      <c r="MR29" s="193" t="e">
        <f t="shared" si="260"/>
        <v>#N/A</v>
      </c>
      <c r="MS29" s="193" t="e">
        <f t="shared" si="260"/>
        <v>#N/A</v>
      </c>
      <c r="MT29" s="193" t="e">
        <f t="shared" si="260"/>
        <v>#N/A</v>
      </c>
      <c r="MU29" s="193" t="e">
        <f t="shared" si="260"/>
        <v>#N/A</v>
      </c>
      <c r="MV29" s="193" t="e">
        <f t="shared" si="260"/>
        <v>#N/A</v>
      </c>
      <c r="MW29" s="193" t="e">
        <f t="shared" si="260"/>
        <v>#N/A</v>
      </c>
      <c r="MX29" s="193" t="e">
        <f t="shared" si="260"/>
        <v>#N/A</v>
      </c>
      <c r="MY29" s="193" t="e">
        <f t="shared" si="260"/>
        <v>#N/A</v>
      </c>
      <c r="MZ29" s="193" t="e">
        <f t="shared" si="260"/>
        <v>#N/A</v>
      </c>
      <c r="NA29" s="193" t="e">
        <f t="shared" si="260"/>
        <v>#N/A</v>
      </c>
      <c r="NB29" s="193" t="e">
        <f t="shared" si="260"/>
        <v>#N/A</v>
      </c>
      <c r="NC29" s="193" t="e">
        <f t="shared" si="260"/>
        <v>#N/A</v>
      </c>
      <c r="ND29" s="193" t="e">
        <f t="shared" si="260"/>
        <v>#N/A</v>
      </c>
      <c r="NE29" s="193" t="e">
        <f t="shared" si="260"/>
        <v>#N/A</v>
      </c>
      <c r="NF29" s="193" t="e">
        <f t="shared" si="260"/>
        <v>#N/A</v>
      </c>
      <c r="NG29" s="193" t="e">
        <f t="shared" si="32"/>
        <v>#N/A</v>
      </c>
      <c r="NH29" s="193" t="e">
        <f t="shared" ref="NH29:NJ44" si="275">IF(ISNONTEXT($X29),IF($N29="R",_xlfn.BETA.DIST(FO29,$T29,$U29,FALSE,$G29,$I29),_xlfn.BETA.DIST(FO29,$U29,$T29,FALSE,$G29,$I29)),NA())</f>
        <v>#N/A</v>
      </c>
      <c r="NI29" s="193" t="e">
        <f t="shared" si="275"/>
        <v>#N/A</v>
      </c>
      <c r="NJ29" s="193" t="e">
        <f t="shared" si="275"/>
        <v>#N/A</v>
      </c>
      <c r="NK29" s="193" t="e">
        <f t="shared" si="247"/>
        <v>#N/A</v>
      </c>
      <c r="NL29" s="193" t="e">
        <f t="shared" si="247"/>
        <v>#N/A</v>
      </c>
      <c r="NM29" s="193" t="e">
        <f t="shared" si="247"/>
        <v>#N/A</v>
      </c>
      <c r="NN29" s="193" t="e">
        <f t="shared" si="247"/>
        <v>#N/A</v>
      </c>
      <c r="NO29" s="193" t="e">
        <f t="shared" si="247"/>
        <v>#N/A</v>
      </c>
      <c r="NP29" s="193" t="e">
        <f t="shared" si="247"/>
        <v>#N/A</v>
      </c>
      <c r="NQ29" s="193" t="e">
        <f t="shared" si="247"/>
        <v>#N/A</v>
      </c>
      <c r="NR29" s="193" t="e">
        <f t="shared" si="247"/>
        <v>#N/A</v>
      </c>
      <c r="NS29" s="193" t="e">
        <f t="shared" si="247"/>
        <v>#N/A</v>
      </c>
      <c r="NT29" s="193" t="e">
        <f t="shared" si="247"/>
        <v>#N/A</v>
      </c>
      <c r="NU29" s="193" t="e">
        <f t="shared" si="247"/>
        <v>#N/A</v>
      </c>
      <c r="NV29" s="193" t="e">
        <f t="shared" si="247"/>
        <v>#N/A</v>
      </c>
      <c r="NW29" s="193" t="e">
        <f t="shared" si="247"/>
        <v>#N/A</v>
      </c>
      <c r="NX29" s="193" t="e">
        <f t="shared" si="247"/>
        <v>#N/A</v>
      </c>
      <c r="NY29" s="193" t="e">
        <f t="shared" si="247"/>
        <v>#N/A</v>
      </c>
      <c r="NZ29" s="193" t="e">
        <f t="shared" si="265"/>
        <v>#N/A</v>
      </c>
      <c r="OA29" s="193" t="e">
        <f t="shared" si="265"/>
        <v>#N/A</v>
      </c>
      <c r="OB29" s="193" t="e">
        <f t="shared" si="265"/>
        <v>#N/A</v>
      </c>
      <c r="OC29" s="193" t="e">
        <f t="shared" si="265"/>
        <v>#N/A</v>
      </c>
      <c r="OD29" s="193" t="e">
        <f t="shared" si="265"/>
        <v>#N/A</v>
      </c>
      <c r="OE29" s="193" t="e">
        <f t="shared" si="265"/>
        <v>#N/A</v>
      </c>
      <c r="OF29" s="193" t="e">
        <f t="shared" si="265"/>
        <v>#N/A</v>
      </c>
      <c r="OG29" s="193" t="e">
        <f t="shared" si="265"/>
        <v>#N/A</v>
      </c>
      <c r="OH29" s="193" t="e">
        <f t="shared" si="265"/>
        <v>#N/A</v>
      </c>
      <c r="OI29" s="193" t="e">
        <f t="shared" si="265"/>
        <v>#N/A</v>
      </c>
      <c r="OJ29" s="193" t="e">
        <f t="shared" si="265"/>
        <v>#N/A</v>
      </c>
      <c r="OK29" s="193" t="e">
        <f t="shared" si="265"/>
        <v>#N/A</v>
      </c>
      <c r="OL29" s="193" t="e">
        <f t="shared" si="265"/>
        <v>#N/A</v>
      </c>
      <c r="OM29" s="193" t="e">
        <f t="shared" si="265"/>
        <v>#N/A</v>
      </c>
      <c r="ON29" s="193" t="e">
        <f t="shared" si="265"/>
        <v>#N/A</v>
      </c>
      <c r="OO29" s="193" t="e">
        <f t="shared" si="265"/>
        <v>#N/A</v>
      </c>
      <c r="OP29" s="193" t="e">
        <f t="shared" si="265"/>
        <v>#N/A</v>
      </c>
      <c r="OQ29" s="193" t="e">
        <f t="shared" si="265"/>
        <v>#N/A</v>
      </c>
      <c r="OR29" s="193" t="e">
        <f t="shared" si="265"/>
        <v>#N/A</v>
      </c>
      <c r="OS29" s="193" t="e">
        <f t="shared" si="265"/>
        <v>#N/A</v>
      </c>
      <c r="OT29" s="193" t="e">
        <f t="shared" si="265"/>
        <v>#N/A</v>
      </c>
      <c r="OU29" s="193" t="e">
        <f t="shared" si="265"/>
        <v>#N/A</v>
      </c>
      <c r="OV29" s="193" t="e">
        <f t="shared" si="265"/>
        <v>#N/A</v>
      </c>
      <c r="OW29" s="193" t="e">
        <f t="shared" si="265"/>
        <v>#N/A</v>
      </c>
      <c r="OX29" s="193" t="e">
        <f t="shared" si="265"/>
        <v>#N/A</v>
      </c>
      <c r="OY29" s="193" t="e">
        <f t="shared" si="265"/>
        <v>#N/A</v>
      </c>
      <c r="OZ29" s="193" t="e">
        <f t="shared" si="265"/>
        <v>#N/A</v>
      </c>
      <c r="PA29" s="193" t="e">
        <f t="shared" si="265"/>
        <v>#N/A</v>
      </c>
      <c r="PB29" s="193" t="e">
        <f t="shared" si="265"/>
        <v>#N/A</v>
      </c>
      <c r="PC29" s="193" t="e">
        <f t="shared" si="265"/>
        <v>#N/A</v>
      </c>
      <c r="PD29" s="193" t="e">
        <f t="shared" si="261"/>
        <v>#N/A</v>
      </c>
      <c r="PE29" s="193" t="e">
        <f t="shared" si="261"/>
        <v>#N/A</v>
      </c>
      <c r="PF29" s="193" t="e">
        <f t="shared" si="261"/>
        <v>#N/A</v>
      </c>
      <c r="PG29" s="193" t="e">
        <f t="shared" si="261"/>
        <v>#N/A</v>
      </c>
      <c r="PH29" s="193" t="e">
        <f t="shared" si="261"/>
        <v>#N/A</v>
      </c>
      <c r="PI29" s="193" t="e">
        <f t="shared" si="261"/>
        <v>#N/A</v>
      </c>
      <c r="PJ29" s="193" t="e">
        <f t="shared" si="261"/>
        <v>#N/A</v>
      </c>
      <c r="PK29" s="193" t="e">
        <f t="shared" si="261"/>
        <v>#N/A</v>
      </c>
      <c r="PL29" s="193" t="e">
        <f t="shared" si="261"/>
        <v>#N/A</v>
      </c>
      <c r="PM29" s="193" t="e">
        <f t="shared" si="261"/>
        <v>#N/A</v>
      </c>
      <c r="PN29" s="193" t="e">
        <f t="shared" si="261"/>
        <v>#N/A</v>
      </c>
      <c r="PO29" s="193" t="e">
        <f t="shared" si="261"/>
        <v>#N/A</v>
      </c>
      <c r="PP29" s="193" t="e">
        <f t="shared" si="261"/>
        <v>#N/A</v>
      </c>
      <c r="PQ29" s="193" t="e">
        <f t="shared" si="261"/>
        <v>#N/A</v>
      </c>
      <c r="PR29" s="193" t="e">
        <f t="shared" si="261"/>
        <v>#N/A</v>
      </c>
      <c r="PS29" s="193" t="e">
        <f t="shared" si="33"/>
        <v>#N/A</v>
      </c>
      <c r="PT29" s="193" t="e">
        <f t="shared" si="257"/>
        <v>#N/A</v>
      </c>
      <c r="PU29" s="193" t="e">
        <f t="shared" si="257"/>
        <v>#N/A</v>
      </c>
      <c r="PV29" s="193" t="e">
        <f t="shared" si="257"/>
        <v>#N/A</v>
      </c>
      <c r="PW29" s="193" t="e">
        <f t="shared" si="257"/>
        <v>#N/A</v>
      </c>
      <c r="PX29" s="193" t="e">
        <f t="shared" si="257"/>
        <v>#N/A</v>
      </c>
      <c r="PY29" s="193" t="e">
        <f t="shared" si="257"/>
        <v>#N/A</v>
      </c>
      <c r="PZ29" s="193" t="e">
        <f t="shared" si="257"/>
        <v>#N/A</v>
      </c>
      <c r="QA29" s="193" t="e">
        <f t="shared" si="257"/>
        <v>#N/A</v>
      </c>
    </row>
    <row r="30" spans="1:443" hidden="1" x14ac:dyDescent="0.45">
      <c r="A30" s="276"/>
      <c r="B30" s="277" t="str">
        <f>IF(OR($T30="",$U30=""),"",ROUND(_xlfn.BETA.INV(ABS(VLOOKUP($Z$1,VLookups!$A$30:$B$31,2,FALSE)-B$2),IF($N30="L",$U30,$T30),IF($N30="L",$T30,$U30),$G30,$I30),0))</f>
        <v/>
      </c>
      <c r="C30" s="287" t="str">
        <f t="shared" si="24"/>
        <v/>
      </c>
      <c r="D30" s="288" t="str">
        <f t="shared" si="25"/>
        <v/>
      </c>
      <c r="E30" s="134"/>
      <c r="F30" s="279"/>
      <c r="G30" s="280" t="str">
        <f t="shared" si="16"/>
        <v/>
      </c>
      <c r="H30" s="281"/>
      <c r="I30" s="280" t="str">
        <f t="shared" si="17"/>
        <v/>
      </c>
      <c r="J30" s="279"/>
      <c r="K30" s="135"/>
      <c r="L30" s="110" t="str">
        <f t="shared" si="18"/>
        <v/>
      </c>
      <c r="M30" s="21" t="str">
        <f t="shared" si="19"/>
        <v/>
      </c>
      <c r="N30" s="22" t="str">
        <f t="shared" si="20"/>
        <v/>
      </c>
      <c r="O30" s="23" t="str">
        <f>IF(M30="","",IF(OR($M30&lt;Skew!$B$3,$M30=Skew!$B$3),IF($M30&gt;Skew!$C$3,Skew!$A$3,IF($M30&gt;Skew!$C$4,Skew!$A$4,IF($M30&gt;Skew!$C$5,Skew!$A$5,IF($M30&gt;Skew!$C$6,Skew!$A$6,IF($M30&gt;Skew!$C$7,Skew!$A$7,IF($M30&gt;Skew!$C$8,Skew!$A$8,IF($M30&gt;Skew!$C$9,Skew!$A$9,IF($M30&gt;Skew!$C$10,Skew!$A$10,IF($M30&gt;Skew!$C$11,Skew!$A$11,IF($M30&gt;Skew!$C$12,Skew!$A$12,IF($M30&gt;Skew!$C$13,Skew!$A$13,IF($M30&gt;Skew!$C$14,Skew!$A$14,IF($M30&gt;Skew!$C$15,Skew!$A$15,IF($M30&gt;Skew!$C$16,Skew!$A$16,Skew!$A$17)
)))))))))))))))</f>
        <v/>
      </c>
      <c r="P30" s="22" t="str">
        <f>IF(M30="","",MATCH(O30,Skew!$A$3:$A$17,0))</f>
        <v/>
      </c>
      <c r="Q30" s="22" t="str">
        <f t="shared" si="0"/>
        <v/>
      </c>
      <c r="R30" s="24"/>
      <c r="S30" s="22" t="str">
        <f>IF(OR(M30="",R30=""),"",MATCH(R30,Confidence!$A$3:$A$12,0))</f>
        <v/>
      </c>
      <c r="T30" s="25" t="str">
        <f t="shared" si="1"/>
        <v/>
      </c>
      <c r="U30" s="25" t="str">
        <f t="shared" si="2"/>
        <v/>
      </c>
      <c r="V30" s="22"/>
      <c r="W30" s="102" t="str">
        <f t="shared" si="3"/>
        <v/>
      </c>
      <c r="X30" s="102" t="str">
        <f t="shared" si="4"/>
        <v/>
      </c>
      <c r="Y30" s="37" t="str">
        <f t="shared" si="5"/>
        <v/>
      </c>
      <c r="Z30" s="115"/>
      <c r="AA30" s="204" t="str">
        <f>IF(AND(G30&gt;0,H30&gt;0,I30&gt;0,T30&gt;0,U30&gt;0,Z30&gt;0,NOT(R30="")),ABS(VLOOKUP($Z$1,VLookups!$A$30:$B$31,2,FALSE)-_xlfn.BETA.DIST(Z30,IF(N30="L",U30,T30),IF(N30="L",T30,U30),TRUE,G30,I30)),"")</f>
        <v/>
      </c>
      <c r="AB30" s="112" t="str">
        <f>IF(OR($T30="",$U30=""),"",_xlfn.BETA.INV(ABS(VLOOKUP($Z$1,VLookups!$A$30:$B$31,2,FALSE)-AB$3),IF($N30="L",$U30,$T30),IF($N30="L",$T30,$U30),$G30,$I30))</f>
        <v/>
      </c>
      <c r="AC30" s="113" t="str">
        <f>IF(OR($T30="",$U30=""),"",_xlfn.BETA.INV(ABS(VLOOKUP($Z$1,VLookups!$A$30:$B$31,2,FALSE)-AC$3),IF($N30="L",$U30,$T30),IF($N30="L",$T30,$U30),$G30,$I30))</f>
        <v/>
      </c>
      <c r="AD30" s="112" t="str">
        <f>IF(OR($T30="",$U30=""),"",_xlfn.BETA.INV(ABS(VLOOKUP($Z$1,VLookups!$A$30:$B$31,2,FALSE)-AD$3),IF($N30="L",$U30,$T30),IF($N30="L",$T30,$U30),$G30,$I30))</f>
        <v/>
      </c>
      <c r="AE30" s="113" t="str">
        <f>IF(OR($T30="",$U30=""),"",_xlfn.BETA.INV(ABS(VLOOKUP($Z$1,VLookups!$A$30:$B$31,2,FALSE)-AE$3),IF($N30="L",$U30,$T30),IF($N30="L",$T30,$U30),$G30,$I30))</f>
        <v/>
      </c>
      <c r="AF30" s="112" t="str">
        <f>IF(OR($T30="",$U30=""),"",_xlfn.BETA.INV(ABS(VLOOKUP($Z$1,VLookups!$A$30:$B$31,2,FALSE)-AF$3),IF($N30="L",$U30,$T30),IF($N30="L",$T30,$U30),$G30,$I30))</f>
        <v/>
      </c>
      <c r="AG30" s="113" t="str">
        <f>IF(OR($T30="",$U30=""),"",_xlfn.BETA.INV(ABS(VLOOKUP($Z$1,VLookups!$A$30:$B$31,2,FALSE)-AG$3),IF($N30="L",$U30,$T30),IF($N30="L",$T30,$U30),$G30,$I30))</f>
        <v/>
      </c>
      <c r="AH30" s="112" t="str">
        <f>IF(OR($T30="",$U30=""),"",_xlfn.BETA.INV(ABS(VLOOKUP($Z$1,VLookups!$A$30:$B$31,2,FALSE)-AH$3),IF($N30="L",$U30,$T30),IF($N30="L",$T30,$U30),$G30,$I30))</f>
        <v/>
      </c>
      <c r="AI30" s="113" t="str">
        <f>IF(OR($T30="",$U30=""),"",_xlfn.BETA.INV(ABS(VLOOKUP($Z$1,VLookups!$A$30:$B$31,2,FALSE)-AI$3),IF($N30="L",$U30,$T30),IF($N30="L",$T30,$U30),$G30,$I30))</f>
        <v/>
      </c>
      <c r="AJ30" s="112" t="str">
        <f>IF(OR($T30="",$U30=""),"",_xlfn.BETA.INV(ABS(VLOOKUP($Z$1,VLookups!$A$30:$B$31,2,FALSE)-AJ$3),IF($N30="L",$U30,$T30),IF($N30="L",$T30,$U30),$G30,$I30))</f>
        <v/>
      </c>
      <c r="AK30" s="113" t="str">
        <f>IF(OR($T30="",$U30=""),"",_xlfn.BETA.INV(ABS(VLOOKUP($Z$1,VLookups!$A$30:$B$31,2,FALSE)-AK$3),IF($N30="L",$U30,$T30),IF($N30="L",$T30,$U30),$G30,$I30))</f>
        <v/>
      </c>
      <c r="AL30" s="112" t="str">
        <f>IF(OR($T30="",$U30=""),"",_xlfn.BETA.INV(ABS(VLOOKUP($Z$1,VLookups!$A$30:$B$31,2,FALSE)-AL$3),IF($N30="L",$U30,$T30),IF($N30="L",$T30,$U30),$G30,$I30))</f>
        <v/>
      </c>
      <c r="AM30" s="113" t="str">
        <f>IF(OR($T30="",$U30=""),"",_xlfn.BETA.INV(ABS(VLOOKUP($Z$1,VLookups!$A$30:$B$31,2,FALSE)-AM$3),IF($N30="L",$U30,$T30),IF($N30="L",$T30,$U30),$G30,$I30))</f>
        <v/>
      </c>
      <c r="AN30" s="15"/>
      <c r="AO30" s="194" t="str">
        <f t="shared" si="21"/>
        <v/>
      </c>
      <c r="AP30" s="192" t="str">
        <f t="shared" si="22"/>
        <v/>
      </c>
      <c r="AQ30" s="177" t="str">
        <f t="shared" ref="AQ30" si="276">IF(ISNONTEXT($AO30),AP30+$AO30,"")</f>
        <v/>
      </c>
      <c r="AR30" s="177" t="str">
        <f t="shared" si="35"/>
        <v/>
      </c>
      <c r="AS30" s="177" t="str">
        <f t="shared" si="36"/>
        <v/>
      </c>
      <c r="AT30" s="177" t="str">
        <f t="shared" si="37"/>
        <v/>
      </c>
      <c r="AU30" s="177" t="str">
        <f t="shared" si="38"/>
        <v/>
      </c>
      <c r="AV30" s="177" t="str">
        <f t="shared" si="39"/>
        <v/>
      </c>
      <c r="AW30" s="177" t="str">
        <f t="shared" si="40"/>
        <v/>
      </c>
      <c r="AX30" s="177" t="str">
        <f t="shared" si="41"/>
        <v/>
      </c>
      <c r="AY30" s="177" t="str">
        <f t="shared" si="42"/>
        <v/>
      </c>
      <c r="AZ30" s="177" t="str">
        <f t="shared" si="43"/>
        <v/>
      </c>
      <c r="BA30" s="177" t="str">
        <f t="shared" si="44"/>
        <v/>
      </c>
      <c r="BB30" s="177" t="str">
        <f t="shared" si="45"/>
        <v/>
      </c>
      <c r="BC30" s="177" t="str">
        <f t="shared" si="46"/>
        <v/>
      </c>
      <c r="BD30" s="177" t="str">
        <f t="shared" si="47"/>
        <v/>
      </c>
      <c r="BE30" s="177" t="str">
        <f t="shared" si="48"/>
        <v/>
      </c>
      <c r="BF30" s="177" t="str">
        <f t="shared" si="49"/>
        <v/>
      </c>
      <c r="BG30" s="177" t="str">
        <f t="shared" si="50"/>
        <v/>
      </c>
      <c r="BH30" s="177" t="str">
        <f t="shared" si="51"/>
        <v/>
      </c>
      <c r="BI30" s="177" t="str">
        <f t="shared" si="52"/>
        <v/>
      </c>
      <c r="BJ30" s="177" t="str">
        <f t="shared" si="53"/>
        <v/>
      </c>
      <c r="BK30" s="177" t="str">
        <f t="shared" si="54"/>
        <v/>
      </c>
      <c r="BL30" s="177" t="str">
        <f t="shared" si="55"/>
        <v/>
      </c>
      <c r="BM30" s="177" t="str">
        <f t="shared" si="56"/>
        <v/>
      </c>
      <c r="BN30" s="177" t="str">
        <f t="shared" si="57"/>
        <v/>
      </c>
      <c r="BO30" s="177" t="str">
        <f t="shared" si="58"/>
        <v/>
      </c>
      <c r="BP30" s="177" t="str">
        <f t="shared" si="59"/>
        <v/>
      </c>
      <c r="BQ30" s="177" t="str">
        <f t="shared" si="60"/>
        <v/>
      </c>
      <c r="BR30" s="177" t="str">
        <f t="shared" si="61"/>
        <v/>
      </c>
      <c r="BS30" s="177" t="str">
        <f t="shared" si="62"/>
        <v/>
      </c>
      <c r="BT30" s="177" t="str">
        <f t="shared" si="63"/>
        <v/>
      </c>
      <c r="BU30" s="177" t="str">
        <f t="shared" si="64"/>
        <v/>
      </c>
      <c r="BV30" s="177" t="str">
        <f t="shared" si="65"/>
        <v/>
      </c>
      <c r="BW30" s="177" t="str">
        <f t="shared" si="66"/>
        <v/>
      </c>
      <c r="BX30" s="177" t="str">
        <f t="shared" si="67"/>
        <v/>
      </c>
      <c r="BY30" s="177" t="str">
        <f t="shared" si="68"/>
        <v/>
      </c>
      <c r="BZ30" s="177" t="str">
        <f t="shared" si="69"/>
        <v/>
      </c>
      <c r="CA30" s="177" t="str">
        <f t="shared" si="70"/>
        <v/>
      </c>
      <c r="CB30" s="177" t="str">
        <f t="shared" si="71"/>
        <v/>
      </c>
      <c r="CC30" s="177" t="str">
        <f t="shared" si="72"/>
        <v/>
      </c>
      <c r="CD30" s="177" t="str">
        <f t="shared" si="73"/>
        <v/>
      </c>
      <c r="CE30" s="177" t="str">
        <f t="shared" si="74"/>
        <v/>
      </c>
      <c r="CF30" s="177" t="str">
        <f t="shared" si="75"/>
        <v/>
      </c>
      <c r="CG30" s="177" t="str">
        <f t="shared" si="76"/>
        <v/>
      </c>
      <c r="CH30" s="177" t="str">
        <f t="shared" si="77"/>
        <v/>
      </c>
      <c r="CI30" s="177" t="str">
        <f t="shared" si="78"/>
        <v/>
      </c>
      <c r="CJ30" s="177" t="str">
        <f t="shared" si="79"/>
        <v/>
      </c>
      <c r="CK30" s="177" t="str">
        <f t="shared" si="80"/>
        <v/>
      </c>
      <c r="CL30" s="177" t="str">
        <f t="shared" si="81"/>
        <v/>
      </c>
      <c r="CM30" s="177" t="str">
        <f t="shared" si="82"/>
        <v/>
      </c>
      <c r="CN30" s="177" t="str">
        <f t="shared" si="83"/>
        <v/>
      </c>
      <c r="CO30" s="177" t="str">
        <f t="shared" si="84"/>
        <v/>
      </c>
      <c r="CP30" s="177" t="str">
        <f t="shared" si="85"/>
        <v/>
      </c>
      <c r="CQ30" s="177" t="str">
        <f t="shared" si="86"/>
        <v/>
      </c>
      <c r="CR30" s="177" t="str">
        <f t="shared" si="87"/>
        <v/>
      </c>
      <c r="CS30" s="177" t="str">
        <f t="shared" si="88"/>
        <v/>
      </c>
      <c r="CT30" s="177" t="str">
        <f t="shared" si="89"/>
        <v/>
      </c>
      <c r="CU30" s="177" t="str">
        <f t="shared" si="90"/>
        <v/>
      </c>
      <c r="CV30" s="177" t="str">
        <f t="shared" si="91"/>
        <v/>
      </c>
      <c r="CW30" s="177" t="str">
        <f t="shared" si="92"/>
        <v/>
      </c>
      <c r="CX30" s="177" t="str">
        <f t="shared" si="93"/>
        <v/>
      </c>
      <c r="CY30" s="177" t="str">
        <f t="shared" si="94"/>
        <v/>
      </c>
      <c r="CZ30" s="177" t="str">
        <f t="shared" si="95"/>
        <v/>
      </c>
      <c r="DA30" s="177" t="str">
        <f t="shared" si="96"/>
        <v/>
      </c>
      <c r="DB30" s="177" t="str">
        <f t="shared" si="97"/>
        <v/>
      </c>
      <c r="DC30" s="177" t="str">
        <f t="shared" si="28"/>
        <v/>
      </c>
      <c r="DD30" s="177" t="str">
        <f t="shared" si="98"/>
        <v/>
      </c>
      <c r="DE30" s="177" t="str">
        <f t="shared" si="99"/>
        <v/>
      </c>
      <c r="DF30" s="177" t="str">
        <f t="shared" si="100"/>
        <v/>
      </c>
      <c r="DG30" s="177" t="str">
        <f t="shared" si="101"/>
        <v/>
      </c>
      <c r="DH30" s="177" t="str">
        <f t="shared" si="102"/>
        <v/>
      </c>
      <c r="DI30" s="177" t="str">
        <f t="shared" si="103"/>
        <v/>
      </c>
      <c r="DJ30" s="177" t="str">
        <f t="shared" si="104"/>
        <v/>
      </c>
      <c r="DK30" s="177" t="str">
        <f t="shared" si="105"/>
        <v/>
      </c>
      <c r="DL30" s="177" t="str">
        <f t="shared" si="106"/>
        <v/>
      </c>
      <c r="DM30" s="177" t="str">
        <f t="shared" si="107"/>
        <v/>
      </c>
      <c r="DN30" s="177" t="str">
        <f t="shared" si="108"/>
        <v/>
      </c>
      <c r="DO30" s="177" t="str">
        <f t="shared" si="109"/>
        <v/>
      </c>
      <c r="DP30" s="177" t="str">
        <f t="shared" si="110"/>
        <v/>
      </c>
      <c r="DQ30" s="177" t="str">
        <f t="shared" si="111"/>
        <v/>
      </c>
      <c r="DR30" s="177" t="str">
        <f t="shared" si="112"/>
        <v/>
      </c>
      <c r="DS30" s="177" t="str">
        <f t="shared" si="113"/>
        <v/>
      </c>
      <c r="DT30" s="177" t="str">
        <f t="shared" si="114"/>
        <v/>
      </c>
      <c r="DU30" s="177" t="str">
        <f t="shared" si="115"/>
        <v/>
      </c>
      <c r="DV30" s="177" t="str">
        <f t="shared" si="116"/>
        <v/>
      </c>
      <c r="DW30" s="177" t="str">
        <f t="shared" si="117"/>
        <v/>
      </c>
      <c r="DX30" s="177" t="str">
        <f t="shared" si="118"/>
        <v/>
      </c>
      <c r="DY30" s="177" t="str">
        <f t="shared" si="119"/>
        <v/>
      </c>
      <c r="DZ30" s="177" t="str">
        <f t="shared" si="120"/>
        <v/>
      </c>
      <c r="EA30" s="177" t="str">
        <f t="shared" si="121"/>
        <v/>
      </c>
      <c r="EB30" s="177" t="str">
        <f t="shared" si="122"/>
        <v/>
      </c>
      <c r="EC30" s="177" t="str">
        <f t="shared" si="123"/>
        <v/>
      </c>
      <c r="ED30" s="177" t="str">
        <f t="shared" si="124"/>
        <v/>
      </c>
      <c r="EE30" s="177" t="str">
        <f t="shared" si="125"/>
        <v/>
      </c>
      <c r="EF30" s="177" t="str">
        <f t="shared" si="126"/>
        <v/>
      </c>
      <c r="EG30" s="177" t="str">
        <f t="shared" si="127"/>
        <v/>
      </c>
      <c r="EH30" s="177" t="str">
        <f t="shared" si="128"/>
        <v/>
      </c>
      <c r="EI30" s="177" t="str">
        <f t="shared" si="129"/>
        <v/>
      </c>
      <c r="EJ30" s="177" t="str">
        <f t="shared" si="130"/>
        <v/>
      </c>
      <c r="EK30" s="177" t="str">
        <f t="shared" si="131"/>
        <v/>
      </c>
      <c r="EL30" s="177" t="str">
        <f t="shared" si="132"/>
        <v/>
      </c>
      <c r="EM30" s="177" t="str">
        <f t="shared" si="133"/>
        <v/>
      </c>
      <c r="EN30" s="177" t="str">
        <f t="shared" si="134"/>
        <v/>
      </c>
      <c r="EO30" s="177" t="str">
        <f t="shared" si="135"/>
        <v/>
      </c>
      <c r="EP30" s="177" t="str">
        <f t="shared" si="136"/>
        <v/>
      </c>
      <c r="EQ30" s="177" t="str">
        <f t="shared" si="137"/>
        <v/>
      </c>
      <c r="ER30" s="177" t="str">
        <f t="shared" si="138"/>
        <v/>
      </c>
      <c r="ES30" s="177" t="str">
        <f t="shared" si="139"/>
        <v/>
      </c>
      <c r="ET30" s="177" t="str">
        <f t="shared" si="140"/>
        <v/>
      </c>
      <c r="EU30" s="177" t="str">
        <f t="shared" si="141"/>
        <v/>
      </c>
      <c r="EV30" s="177" t="str">
        <f t="shared" si="142"/>
        <v/>
      </c>
      <c r="EW30" s="177" t="str">
        <f t="shared" si="143"/>
        <v/>
      </c>
      <c r="EX30" s="177" t="str">
        <f t="shared" si="144"/>
        <v/>
      </c>
      <c r="EY30" s="177" t="str">
        <f t="shared" si="145"/>
        <v/>
      </c>
      <c r="EZ30" s="177" t="str">
        <f t="shared" si="146"/>
        <v/>
      </c>
      <c r="FA30" s="177" t="str">
        <f t="shared" si="147"/>
        <v/>
      </c>
      <c r="FB30" s="177" t="str">
        <f t="shared" si="148"/>
        <v/>
      </c>
      <c r="FC30" s="177" t="str">
        <f t="shared" si="149"/>
        <v/>
      </c>
      <c r="FD30" s="177" t="str">
        <f t="shared" si="150"/>
        <v/>
      </c>
      <c r="FE30" s="177" t="str">
        <f t="shared" si="151"/>
        <v/>
      </c>
      <c r="FF30" s="177" t="str">
        <f t="shared" si="152"/>
        <v/>
      </c>
      <c r="FG30" s="177" t="str">
        <f t="shared" si="153"/>
        <v/>
      </c>
      <c r="FH30" s="177" t="str">
        <f t="shared" si="154"/>
        <v/>
      </c>
      <c r="FI30" s="177" t="str">
        <f t="shared" si="155"/>
        <v/>
      </c>
      <c r="FJ30" s="177" t="str">
        <f t="shared" si="156"/>
        <v/>
      </c>
      <c r="FK30" s="177" t="str">
        <f t="shared" si="157"/>
        <v/>
      </c>
      <c r="FL30" s="177" t="str">
        <f t="shared" si="158"/>
        <v/>
      </c>
      <c r="FM30" s="177" t="str">
        <f t="shared" si="159"/>
        <v/>
      </c>
      <c r="FN30" s="177" t="str">
        <f t="shared" si="160"/>
        <v/>
      </c>
      <c r="FO30" s="177" t="str">
        <f t="shared" si="29"/>
        <v/>
      </c>
      <c r="FP30" s="177" t="str">
        <f t="shared" si="161"/>
        <v/>
      </c>
      <c r="FQ30" s="177" t="str">
        <f t="shared" si="162"/>
        <v/>
      </c>
      <c r="FR30" s="177" t="str">
        <f t="shared" si="163"/>
        <v/>
      </c>
      <c r="FS30" s="177" t="str">
        <f t="shared" si="164"/>
        <v/>
      </c>
      <c r="FT30" s="177" t="str">
        <f t="shared" si="165"/>
        <v/>
      </c>
      <c r="FU30" s="177" t="str">
        <f t="shared" si="166"/>
        <v/>
      </c>
      <c r="FV30" s="177" t="str">
        <f t="shared" si="167"/>
        <v/>
      </c>
      <c r="FW30" s="177" t="str">
        <f t="shared" si="168"/>
        <v/>
      </c>
      <c r="FX30" s="177" t="str">
        <f t="shared" si="169"/>
        <v/>
      </c>
      <c r="FY30" s="177" t="str">
        <f t="shared" si="170"/>
        <v/>
      </c>
      <c r="FZ30" s="177" t="str">
        <f t="shared" si="171"/>
        <v/>
      </c>
      <c r="GA30" s="177" t="str">
        <f t="shared" si="172"/>
        <v/>
      </c>
      <c r="GB30" s="177" t="str">
        <f t="shared" si="173"/>
        <v/>
      </c>
      <c r="GC30" s="177" t="str">
        <f t="shared" si="174"/>
        <v/>
      </c>
      <c r="GD30" s="177" t="str">
        <f t="shared" si="175"/>
        <v/>
      </c>
      <c r="GE30" s="177" t="str">
        <f t="shared" si="176"/>
        <v/>
      </c>
      <c r="GF30" s="177" t="str">
        <f t="shared" si="177"/>
        <v/>
      </c>
      <c r="GG30" s="177" t="str">
        <f t="shared" si="178"/>
        <v/>
      </c>
      <c r="GH30" s="177" t="str">
        <f t="shared" si="179"/>
        <v/>
      </c>
      <c r="GI30" s="177" t="str">
        <f t="shared" si="180"/>
        <v/>
      </c>
      <c r="GJ30" s="177" t="str">
        <f t="shared" si="181"/>
        <v/>
      </c>
      <c r="GK30" s="177" t="str">
        <f t="shared" si="182"/>
        <v/>
      </c>
      <c r="GL30" s="177" t="str">
        <f t="shared" si="183"/>
        <v/>
      </c>
      <c r="GM30" s="177" t="str">
        <f t="shared" si="184"/>
        <v/>
      </c>
      <c r="GN30" s="177" t="str">
        <f t="shared" si="185"/>
        <v/>
      </c>
      <c r="GO30" s="177" t="str">
        <f t="shared" si="186"/>
        <v/>
      </c>
      <c r="GP30" s="177" t="str">
        <f t="shared" si="187"/>
        <v/>
      </c>
      <c r="GQ30" s="177" t="str">
        <f t="shared" si="188"/>
        <v/>
      </c>
      <c r="GR30" s="177" t="str">
        <f t="shared" si="189"/>
        <v/>
      </c>
      <c r="GS30" s="177" t="str">
        <f t="shared" si="190"/>
        <v/>
      </c>
      <c r="GT30" s="177" t="str">
        <f t="shared" si="191"/>
        <v/>
      </c>
      <c r="GU30" s="177" t="str">
        <f t="shared" si="192"/>
        <v/>
      </c>
      <c r="GV30" s="177" t="str">
        <f t="shared" si="193"/>
        <v/>
      </c>
      <c r="GW30" s="177" t="str">
        <f t="shared" si="194"/>
        <v/>
      </c>
      <c r="GX30" s="177" t="str">
        <f t="shared" si="195"/>
        <v/>
      </c>
      <c r="GY30" s="177" t="str">
        <f t="shared" si="196"/>
        <v/>
      </c>
      <c r="GZ30" s="177" t="str">
        <f t="shared" si="197"/>
        <v/>
      </c>
      <c r="HA30" s="177" t="str">
        <f t="shared" si="198"/>
        <v/>
      </c>
      <c r="HB30" s="177" t="str">
        <f t="shared" si="199"/>
        <v/>
      </c>
      <c r="HC30" s="177" t="str">
        <f t="shared" si="200"/>
        <v/>
      </c>
      <c r="HD30" s="177" t="str">
        <f t="shared" si="201"/>
        <v/>
      </c>
      <c r="HE30" s="177" t="str">
        <f t="shared" si="202"/>
        <v/>
      </c>
      <c r="HF30" s="177" t="str">
        <f t="shared" si="203"/>
        <v/>
      </c>
      <c r="HG30" s="177" t="str">
        <f t="shared" si="204"/>
        <v/>
      </c>
      <c r="HH30" s="177" t="str">
        <f t="shared" si="205"/>
        <v/>
      </c>
      <c r="HI30" s="177" t="str">
        <f t="shared" si="206"/>
        <v/>
      </c>
      <c r="HJ30" s="177" t="str">
        <f t="shared" si="207"/>
        <v/>
      </c>
      <c r="HK30" s="177" t="str">
        <f t="shared" si="208"/>
        <v/>
      </c>
      <c r="HL30" s="177" t="str">
        <f t="shared" si="209"/>
        <v/>
      </c>
      <c r="HM30" s="177" t="str">
        <f t="shared" si="210"/>
        <v/>
      </c>
      <c r="HN30" s="177" t="str">
        <f t="shared" si="211"/>
        <v/>
      </c>
      <c r="HO30" s="177" t="str">
        <f t="shared" si="212"/>
        <v/>
      </c>
      <c r="HP30" s="177" t="str">
        <f t="shared" si="213"/>
        <v/>
      </c>
      <c r="HQ30" s="177" t="str">
        <f t="shared" si="214"/>
        <v/>
      </c>
      <c r="HR30" s="177" t="str">
        <f t="shared" si="215"/>
        <v/>
      </c>
      <c r="HS30" s="177" t="str">
        <f t="shared" si="216"/>
        <v/>
      </c>
      <c r="HT30" s="177" t="str">
        <f t="shared" si="217"/>
        <v/>
      </c>
      <c r="HU30" s="177" t="str">
        <f t="shared" si="218"/>
        <v/>
      </c>
      <c r="HV30" s="177" t="str">
        <f t="shared" si="219"/>
        <v/>
      </c>
      <c r="HW30" s="177" t="str">
        <f t="shared" si="220"/>
        <v/>
      </c>
      <c r="HX30" s="177" t="str">
        <f t="shared" si="221"/>
        <v/>
      </c>
      <c r="HY30" s="177" t="str">
        <f t="shared" si="222"/>
        <v/>
      </c>
      <c r="HZ30" s="177" t="str">
        <f t="shared" si="223"/>
        <v/>
      </c>
      <c r="IA30" s="177" t="str">
        <f t="shared" si="30"/>
        <v/>
      </c>
      <c r="IB30" s="177" t="str">
        <f t="shared" si="251"/>
        <v/>
      </c>
      <c r="IC30" s="177" t="str">
        <f t="shared" si="252"/>
        <v/>
      </c>
      <c r="ID30" s="177" t="str">
        <f t="shared" si="253"/>
        <v/>
      </c>
      <c r="IE30" s="177" t="str">
        <f t="shared" si="254"/>
        <v/>
      </c>
      <c r="IF30" s="177" t="str">
        <f t="shared" si="255"/>
        <v/>
      </c>
      <c r="IG30" s="177" t="str">
        <f t="shared" si="256"/>
        <v/>
      </c>
      <c r="IH30" s="192" t="str">
        <f t="shared" si="10"/>
        <v/>
      </c>
      <c r="II30" s="193" t="e">
        <f t="shared" si="11"/>
        <v>#N/A</v>
      </c>
      <c r="IJ30" s="193" t="e">
        <f t="shared" si="273"/>
        <v>#N/A</v>
      </c>
      <c r="IK30" s="193" t="e">
        <f t="shared" si="273"/>
        <v>#N/A</v>
      </c>
      <c r="IL30" s="193" t="e">
        <f t="shared" si="273"/>
        <v>#N/A</v>
      </c>
      <c r="IM30" s="193" t="e">
        <f t="shared" si="245"/>
        <v>#N/A</v>
      </c>
      <c r="IN30" s="193" t="e">
        <f t="shared" si="245"/>
        <v>#N/A</v>
      </c>
      <c r="IO30" s="193" t="e">
        <f t="shared" si="245"/>
        <v>#N/A</v>
      </c>
      <c r="IP30" s="193" t="e">
        <f t="shared" si="245"/>
        <v>#N/A</v>
      </c>
      <c r="IQ30" s="193" t="e">
        <f t="shared" si="245"/>
        <v>#N/A</v>
      </c>
      <c r="IR30" s="193" t="e">
        <f t="shared" si="245"/>
        <v>#N/A</v>
      </c>
      <c r="IS30" s="193" t="e">
        <f t="shared" si="245"/>
        <v>#N/A</v>
      </c>
      <c r="IT30" s="193" t="e">
        <f t="shared" si="245"/>
        <v>#N/A</v>
      </c>
      <c r="IU30" s="193" t="e">
        <f t="shared" si="245"/>
        <v>#N/A</v>
      </c>
      <c r="IV30" s="193" t="e">
        <f t="shared" si="245"/>
        <v>#N/A</v>
      </c>
      <c r="IW30" s="193" t="e">
        <f t="shared" si="245"/>
        <v>#N/A</v>
      </c>
      <c r="IX30" s="193" t="e">
        <f t="shared" si="245"/>
        <v>#N/A</v>
      </c>
      <c r="IY30" s="193" t="e">
        <f t="shared" si="245"/>
        <v>#N/A</v>
      </c>
      <c r="IZ30" s="193" t="e">
        <f t="shared" si="245"/>
        <v>#N/A</v>
      </c>
      <c r="JA30" s="193" t="e">
        <f t="shared" si="245"/>
        <v>#N/A</v>
      </c>
      <c r="JB30" s="193" t="e">
        <f t="shared" si="263"/>
        <v>#N/A</v>
      </c>
      <c r="JC30" s="193" t="e">
        <f t="shared" si="263"/>
        <v>#N/A</v>
      </c>
      <c r="JD30" s="193" t="e">
        <f t="shared" si="263"/>
        <v>#N/A</v>
      </c>
      <c r="JE30" s="193" t="e">
        <f t="shared" si="263"/>
        <v>#N/A</v>
      </c>
      <c r="JF30" s="193" t="e">
        <f t="shared" si="263"/>
        <v>#N/A</v>
      </c>
      <c r="JG30" s="193" t="e">
        <f t="shared" si="263"/>
        <v>#N/A</v>
      </c>
      <c r="JH30" s="193" t="e">
        <f t="shared" si="263"/>
        <v>#N/A</v>
      </c>
      <c r="JI30" s="193" t="e">
        <f t="shared" si="263"/>
        <v>#N/A</v>
      </c>
      <c r="JJ30" s="193" t="e">
        <f t="shared" si="263"/>
        <v>#N/A</v>
      </c>
      <c r="JK30" s="193" t="e">
        <f t="shared" si="263"/>
        <v>#N/A</v>
      </c>
      <c r="JL30" s="193" t="e">
        <f t="shared" si="263"/>
        <v>#N/A</v>
      </c>
      <c r="JM30" s="193" t="e">
        <f t="shared" si="263"/>
        <v>#N/A</v>
      </c>
      <c r="JN30" s="193" t="e">
        <f t="shared" si="263"/>
        <v>#N/A</v>
      </c>
      <c r="JO30" s="193" t="e">
        <f t="shared" si="263"/>
        <v>#N/A</v>
      </c>
      <c r="JP30" s="193" t="e">
        <f t="shared" si="263"/>
        <v>#N/A</v>
      </c>
      <c r="JQ30" s="193" t="e">
        <f t="shared" ref="JQ30:KE45" si="277">IF(ISNONTEXT($X30),IF($N30="R",_xlfn.BETA.DIST(BX30,$T30,$U30,FALSE,$G30,$I30),_xlfn.BETA.DIST(BX30,$U30,$T30,FALSE,$G30,$I30)),NA())</f>
        <v>#N/A</v>
      </c>
      <c r="JR30" s="193" t="e">
        <f t="shared" si="277"/>
        <v>#N/A</v>
      </c>
      <c r="JS30" s="193" t="e">
        <f t="shared" si="277"/>
        <v>#N/A</v>
      </c>
      <c r="JT30" s="193" t="e">
        <f t="shared" si="277"/>
        <v>#N/A</v>
      </c>
      <c r="JU30" s="193" t="e">
        <f t="shared" si="277"/>
        <v>#N/A</v>
      </c>
      <c r="JV30" s="193" t="e">
        <f t="shared" si="277"/>
        <v>#N/A</v>
      </c>
      <c r="JW30" s="193" t="e">
        <f t="shared" si="277"/>
        <v>#N/A</v>
      </c>
      <c r="JX30" s="193" t="e">
        <f t="shared" si="277"/>
        <v>#N/A</v>
      </c>
      <c r="JY30" s="193" t="e">
        <f t="shared" si="277"/>
        <v>#N/A</v>
      </c>
      <c r="JZ30" s="193" t="e">
        <f t="shared" si="277"/>
        <v>#N/A</v>
      </c>
      <c r="KA30" s="193" t="e">
        <f t="shared" si="277"/>
        <v>#N/A</v>
      </c>
      <c r="KB30" s="193" t="e">
        <f t="shared" si="277"/>
        <v>#N/A</v>
      </c>
      <c r="KC30" s="193" t="e">
        <f t="shared" si="277"/>
        <v>#N/A</v>
      </c>
      <c r="KD30" s="193" t="e">
        <f t="shared" si="277"/>
        <v>#N/A</v>
      </c>
      <c r="KE30" s="193" t="e">
        <f t="shared" si="277"/>
        <v>#N/A</v>
      </c>
      <c r="KF30" s="193" t="e">
        <f t="shared" si="259"/>
        <v>#N/A</v>
      </c>
      <c r="KG30" s="193" t="e">
        <f t="shared" si="259"/>
        <v>#N/A</v>
      </c>
      <c r="KH30" s="193" t="e">
        <f t="shared" si="259"/>
        <v>#N/A</v>
      </c>
      <c r="KI30" s="193" t="e">
        <f t="shared" si="259"/>
        <v>#N/A</v>
      </c>
      <c r="KJ30" s="193" t="e">
        <f t="shared" si="259"/>
        <v>#N/A</v>
      </c>
      <c r="KK30" s="193" t="e">
        <f t="shared" si="259"/>
        <v>#N/A</v>
      </c>
      <c r="KL30" s="193" t="e">
        <f t="shared" si="259"/>
        <v>#N/A</v>
      </c>
      <c r="KM30" s="193" t="e">
        <f t="shared" si="259"/>
        <v>#N/A</v>
      </c>
      <c r="KN30" s="193" t="e">
        <f t="shared" si="259"/>
        <v>#N/A</v>
      </c>
      <c r="KO30" s="193" t="e">
        <f t="shared" si="259"/>
        <v>#N/A</v>
      </c>
      <c r="KP30" s="193" t="e">
        <f t="shared" si="259"/>
        <v>#N/A</v>
      </c>
      <c r="KQ30" s="193" t="e">
        <f t="shared" si="259"/>
        <v>#N/A</v>
      </c>
      <c r="KR30" s="193" t="e">
        <f t="shared" si="259"/>
        <v>#N/A</v>
      </c>
      <c r="KS30" s="193" t="e">
        <f t="shared" si="259"/>
        <v>#N/A</v>
      </c>
      <c r="KT30" s="193" t="e">
        <f t="shared" si="259"/>
        <v>#N/A</v>
      </c>
      <c r="KU30" s="193" t="e">
        <f t="shared" si="31"/>
        <v>#N/A</v>
      </c>
      <c r="KV30" s="193" t="e">
        <f t="shared" si="274"/>
        <v>#N/A</v>
      </c>
      <c r="KW30" s="193" t="e">
        <f t="shared" si="274"/>
        <v>#N/A</v>
      </c>
      <c r="KX30" s="193" t="e">
        <f t="shared" si="274"/>
        <v>#N/A</v>
      </c>
      <c r="KY30" s="193" t="e">
        <f t="shared" si="246"/>
        <v>#N/A</v>
      </c>
      <c r="KZ30" s="193" t="e">
        <f t="shared" si="246"/>
        <v>#N/A</v>
      </c>
      <c r="LA30" s="193" t="e">
        <f t="shared" si="246"/>
        <v>#N/A</v>
      </c>
      <c r="LB30" s="193" t="e">
        <f t="shared" si="246"/>
        <v>#N/A</v>
      </c>
      <c r="LC30" s="193" t="e">
        <f t="shared" si="246"/>
        <v>#N/A</v>
      </c>
      <c r="LD30" s="193" t="e">
        <f t="shared" si="246"/>
        <v>#N/A</v>
      </c>
      <c r="LE30" s="193" t="e">
        <f t="shared" si="246"/>
        <v>#N/A</v>
      </c>
      <c r="LF30" s="193" t="e">
        <f t="shared" si="246"/>
        <v>#N/A</v>
      </c>
      <c r="LG30" s="193" t="e">
        <f t="shared" si="246"/>
        <v>#N/A</v>
      </c>
      <c r="LH30" s="193" t="e">
        <f t="shared" si="246"/>
        <v>#N/A</v>
      </c>
      <c r="LI30" s="193" t="e">
        <f t="shared" si="246"/>
        <v>#N/A</v>
      </c>
      <c r="LJ30" s="193" t="e">
        <f t="shared" si="246"/>
        <v>#N/A</v>
      </c>
      <c r="LK30" s="193" t="e">
        <f t="shared" si="246"/>
        <v>#N/A</v>
      </c>
      <c r="LL30" s="193" t="e">
        <f t="shared" si="246"/>
        <v>#N/A</v>
      </c>
      <c r="LM30" s="193" t="e">
        <f t="shared" si="246"/>
        <v>#N/A</v>
      </c>
      <c r="LN30" s="193" t="e">
        <f t="shared" si="264"/>
        <v>#N/A</v>
      </c>
      <c r="LO30" s="193" t="e">
        <f t="shared" si="264"/>
        <v>#N/A</v>
      </c>
      <c r="LP30" s="193" t="e">
        <f t="shared" si="264"/>
        <v>#N/A</v>
      </c>
      <c r="LQ30" s="193" t="e">
        <f t="shared" si="264"/>
        <v>#N/A</v>
      </c>
      <c r="LR30" s="193" t="e">
        <f t="shared" si="264"/>
        <v>#N/A</v>
      </c>
      <c r="LS30" s="193" t="e">
        <f t="shared" si="264"/>
        <v>#N/A</v>
      </c>
      <c r="LT30" s="193" t="e">
        <f t="shared" si="264"/>
        <v>#N/A</v>
      </c>
      <c r="LU30" s="193" t="e">
        <f t="shared" si="264"/>
        <v>#N/A</v>
      </c>
      <c r="LV30" s="193" t="e">
        <f t="shared" si="264"/>
        <v>#N/A</v>
      </c>
      <c r="LW30" s="193" t="e">
        <f t="shared" si="264"/>
        <v>#N/A</v>
      </c>
      <c r="LX30" s="193" t="e">
        <f t="shared" si="264"/>
        <v>#N/A</v>
      </c>
      <c r="LY30" s="193" t="e">
        <f t="shared" si="264"/>
        <v>#N/A</v>
      </c>
      <c r="LZ30" s="193" t="e">
        <f t="shared" si="264"/>
        <v>#N/A</v>
      </c>
      <c r="MA30" s="193" t="e">
        <f t="shared" si="264"/>
        <v>#N/A</v>
      </c>
      <c r="MB30" s="193" t="e">
        <f t="shared" si="264"/>
        <v>#N/A</v>
      </c>
      <c r="MC30" s="193" t="e">
        <f t="shared" ref="MC30:MQ45" si="278">IF(ISNONTEXT($X30),IF($N30="R",_xlfn.BETA.DIST(EJ30,$T30,$U30,FALSE,$G30,$I30),_xlfn.BETA.DIST(EJ30,$U30,$T30,FALSE,$G30,$I30)),NA())</f>
        <v>#N/A</v>
      </c>
      <c r="MD30" s="193" t="e">
        <f t="shared" si="278"/>
        <v>#N/A</v>
      </c>
      <c r="ME30" s="193" t="e">
        <f t="shared" si="278"/>
        <v>#N/A</v>
      </c>
      <c r="MF30" s="193" t="e">
        <f t="shared" si="278"/>
        <v>#N/A</v>
      </c>
      <c r="MG30" s="193" t="e">
        <f t="shared" si="278"/>
        <v>#N/A</v>
      </c>
      <c r="MH30" s="193" t="e">
        <f t="shared" si="278"/>
        <v>#N/A</v>
      </c>
      <c r="MI30" s="193" t="e">
        <f t="shared" si="278"/>
        <v>#N/A</v>
      </c>
      <c r="MJ30" s="193" t="e">
        <f t="shared" si="278"/>
        <v>#N/A</v>
      </c>
      <c r="MK30" s="193" t="e">
        <f t="shared" si="278"/>
        <v>#N/A</v>
      </c>
      <c r="ML30" s="193" t="e">
        <f t="shared" si="278"/>
        <v>#N/A</v>
      </c>
      <c r="MM30" s="193" t="e">
        <f t="shared" si="278"/>
        <v>#N/A</v>
      </c>
      <c r="MN30" s="193" t="e">
        <f t="shared" si="278"/>
        <v>#N/A</v>
      </c>
      <c r="MO30" s="193" t="e">
        <f t="shared" si="278"/>
        <v>#N/A</v>
      </c>
      <c r="MP30" s="193" t="e">
        <f t="shared" si="278"/>
        <v>#N/A</v>
      </c>
      <c r="MQ30" s="193" t="e">
        <f t="shared" si="278"/>
        <v>#N/A</v>
      </c>
      <c r="MR30" s="193" t="e">
        <f t="shared" si="260"/>
        <v>#N/A</v>
      </c>
      <c r="MS30" s="193" t="e">
        <f t="shared" si="260"/>
        <v>#N/A</v>
      </c>
      <c r="MT30" s="193" t="e">
        <f t="shared" si="260"/>
        <v>#N/A</v>
      </c>
      <c r="MU30" s="193" t="e">
        <f t="shared" si="260"/>
        <v>#N/A</v>
      </c>
      <c r="MV30" s="193" t="e">
        <f t="shared" si="260"/>
        <v>#N/A</v>
      </c>
      <c r="MW30" s="193" t="e">
        <f t="shared" si="260"/>
        <v>#N/A</v>
      </c>
      <c r="MX30" s="193" t="e">
        <f t="shared" si="260"/>
        <v>#N/A</v>
      </c>
      <c r="MY30" s="193" t="e">
        <f t="shared" si="260"/>
        <v>#N/A</v>
      </c>
      <c r="MZ30" s="193" t="e">
        <f t="shared" si="260"/>
        <v>#N/A</v>
      </c>
      <c r="NA30" s="193" t="e">
        <f t="shared" si="260"/>
        <v>#N/A</v>
      </c>
      <c r="NB30" s="193" t="e">
        <f t="shared" si="260"/>
        <v>#N/A</v>
      </c>
      <c r="NC30" s="193" t="e">
        <f t="shared" si="260"/>
        <v>#N/A</v>
      </c>
      <c r="ND30" s="193" t="e">
        <f t="shared" si="260"/>
        <v>#N/A</v>
      </c>
      <c r="NE30" s="193" t="e">
        <f t="shared" si="260"/>
        <v>#N/A</v>
      </c>
      <c r="NF30" s="193" t="e">
        <f t="shared" si="260"/>
        <v>#N/A</v>
      </c>
      <c r="NG30" s="193" t="e">
        <f t="shared" si="32"/>
        <v>#N/A</v>
      </c>
      <c r="NH30" s="193" t="e">
        <f t="shared" si="275"/>
        <v>#N/A</v>
      </c>
      <c r="NI30" s="193" t="e">
        <f t="shared" si="275"/>
        <v>#N/A</v>
      </c>
      <c r="NJ30" s="193" t="e">
        <f t="shared" si="275"/>
        <v>#N/A</v>
      </c>
      <c r="NK30" s="193" t="e">
        <f t="shared" si="247"/>
        <v>#N/A</v>
      </c>
      <c r="NL30" s="193" t="e">
        <f t="shared" si="247"/>
        <v>#N/A</v>
      </c>
      <c r="NM30" s="193" t="e">
        <f t="shared" si="247"/>
        <v>#N/A</v>
      </c>
      <c r="NN30" s="193" t="e">
        <f t="shared" si="247"/>
        <v>#N/A</v>
      </c>
      <c r="NO30" s="193" t="e">
        <f t="shared" si="247"/>
        <v>#N/A</v>
      </c>
      <c r="NP30" s="193" t="e">
        <f t="shared" si="247"/>
        <v>#N/A</v>
      </c>
      <c r="NQ30" s="193" t="e">
        <f t="shared" si="247"/>
        <v>#N/A</v>
      </c>
      <c r="NR30" s="193" t="e">
        <f t="shared" si="247"/>
        <v>#N/A</v>
      </c>
      <c r="NS30" s="193" t="e">
        <f t="shared" si="247"/>
        <v>#N/A</v>
      </c>
      <c r="NT30" s="193" t="e">
        <f t="shared" si="247"/>
        <v>#N/A</v>
      </c>
      <c r="NU30" s="193" t="e">
        <f t="shared" si="247"/>
        <v>#N/A</v>
      </c>
      <c r="NV30" s="193" t="e">
        <f t="shared" si="247"/>
        <v>#N/A</v>
      </c>
      <c r="NW30" s="193" t="e">
        <f t="shared" si="247"/>
        <v>#N/A</v>
      </c>
      <c r="NX30" s="193" t="e">
        <f t="shared" si="247"/>
        <v>#N/A</v>
      </c>
      <c r="NY30" s="193" t="e">
        <f t="shared" si="247"/>
        <v>#N/A</v>
      </c>
      <c r="NZ30" s="193" t="e">
        <f t="shared" si="265"/>
        <v>#N/A</v>
      </c>
      <c r="OA30" s="193" t="e">
        <f t="shared" si="265"/>
        <v>#N/A</v>
      </c>
      <c r="OB30" s="193" t="e">
        <f t="shared" si="265"/>
        <v>#N/A</v>
      </c>
      <c r="OC30" s="193" t="e">
        <f t="shared" si="265"/>
        <v>#N/A</v>
      </c>
      <c r="OD30" s="193" t="e">
        <f t="shared" si="265"/>
        <v>#N/A</v>
      </c>
      <c r="OE30" s="193" t="e">
        <f t="shared" si="265"/>
        <v>#N/A</v>
      </c>
      <c r="OF30" s="193" t="e">
        <f t="shared" si="265"/>
        <v>#N/A</v>
      </c>
      <c r="OG30" s="193" t="e">
        <f t="shared" si="265"/>
        <v>#N/A</v>
      </c>
      <c r="OH30" s="193" t="e">
        <f t="shared" si="265"/>
        <v>#N/A</v>
      </c>
      <c r="OI30" s="193" t="e">
        <f t="shared" si="265"/>
        <v>#N/A</v>
      </c>
      <c r="OJ30" s="193" t="e">
        <f t="shared" si="265"/>
        <v>#N/A</v>
      </c>
      <c r="OK30" s="193" t="e">
        <f t="shared" si="265"/>
        <v>#N/A</v>
      </c>
      <c r="OL30" s="193" t="e">
        <f t="shared" si="265"/>
        <v>#N/A</v>
      </c>
      <c r="OM30" s="193" t="e">
        <f t="shared" si="265"/>
        <v>#N/A</v>
      </c>
      <c r="ON30" s="193" t="e">
        <f t="shared" si="265"/>
        <v>#N/A</v>
      </c>
      <c r="OO30" s="193" t="e">
        <f t="shared" ref="OO30:PC45" si="279">IF(ISNONTEXT($X30),IF($N30="R",_xlfn.BETA.DIST(GV30,$T30,$U30,FALSE,$G30,$I30),_xlfn.BETA.DIST(GV30,$U30,$T30,FALSE,$G30,$I30)),NA())</f>
        <v>#N/A</v>
      </c>
      <c r="OP30" s="193" t="e">
        <f t="shared" si="279"/>
        <v>#N/A</v>
      </c>
      <c r="OQ30" s="193" t="e">
        <f t="shared" si="279"/>
        <v>#N/A</v>
      </c>
      <c r="OR30" s="193" t="e">
        <f t="shared" si="279"/>
        <v>#N/A</v>
      </c>
      <c r="OS30" s="193" t="e">
        <f t="shared" si="279"/>
        <v>#N/A</v>
      </c>
      <c r="OT30" s="193" t="e">
        <f t="shared" si="279"/>
        <v>#N/A</v>
      </c>
      <c r="OU30" s="193" t="e">
        <f t="shared" si="279"/>
        <v>#N/A</v>
      </c>
      <c r="OV30" s="193" t="e">
        <f t="shared" si="279"/>
        <v>#N/A</v>
      </c>
      <c r="OW30" s="193" t="e">
        <f t="shared" si="279"/>
        <v>#N/A</v>
      </c>
      <c r="OX30" s="193" t="e">
        <f t="shared" si="279"/>
        <v>#N/A</v>
      </c>
      <c r="OY30" s="193" t="e">
        <f t="shared" si="279"/>
        <v>#N/A</v>
      </c>
      <c r="OZ30" s="193" t="e">
        <f t="shared" si="279"/>
        <v>#N/A</v>
      </c>
      <c r="PA30" s="193" t="e">
        <f t="shared" si="279"/>
        <v>#N/A</v>
      </c>
      <c r="PB30" s="193" t="e">
        <f t="shared" si="279"/>
        <v>#N/A</v>
      </c>
      <c r="PC30" s="193" t="e">
        <f t="shared" si="279"/>
        <v>#N/A</v>
      </c>
      <c r="PD30" s="193" t="e">
        <f t="shared" si="261"/>
        <v>#N/A</v>
      </c>
      <c r="PE30" s="193" t="e">
        <f t="shared" si="261"/>
        <v>#N/A</v>
      </c>
      <c r="PF30" s="193" t="e">
        <f t="shared" si="261"/>
        <v>#N/A</v>
      </c>
      <c r="PG30" s="193" t="e">
        <f t="shared" si="261"/>
        <v>#N/A</v>
      </c>
      <c r="PH30" s="193" t="e">
        <f t="shared" si="261"/>
        <v>#N/A</v>
      </c>
      <c r="PI30" s="193" t="e">
        <f t="shared" si="261"/>
        <v>#N/A</v>
      </c>
      <c r="PJ30" s="193" t="e">
        <f t="shared" si="261"/>
        <v>#N/A</v>
      </c>
      <c r="PK30" s="193" t="e">
        <f t="shared" si="261"/>
        <v>#N/A</v>
      </c>
      <c r="PL30" s="193" t="e">
        <f t="shared" si="261"/>
        <v>#N/A</v>
      </c>
      <c r="PM30" s="193" t="e">
        <f t="shared" si="261"/>
        <v>#N/A</v>
      </c>
      <c r="PN30" s="193" t="e">
        <f t="shared" si="261"/>
        <v>#N/A</v>
      </c>
      <c r="PO30" s="193" t="e">
        <f t="shared" si="261"/>
        <v>#N/A</v>
      </c>
      <c r="PP30" s="193" t="e">
        <f t="shared" si="261"/>
        <v>#N/A</v>
      </c>
      <c r="PQ30" s="193" t="e">
        <f t="shared" si="261"/>
        <v>#N/A</v>
      </c>
      <c r="PR30" s="193" t="e">
        <f t="shared" si="261"/>
        <v>#N/A</v>
      </c>
      <c r="PS30" s="193" t="e">
        <f t="shared" si="33"/>
        <v>#N/A</v>
      </c>
      <c r="PT30" s="193" t="e">
        <f t="shared" si="257"/>
        <v>#N/A</v>
      </c>
      <c r="PU30" s="193" t="e">
        <f t="shared" si="257"/>
        <v>#N/A</v>
      </c>
      <c r="PV30" s="193" t="e">
        <f t="shared" si="257"/>
        <v>#N/A</v>
      </c>
      <c r="PW30" s="193" t="e">
        <f t="shared" si="257"/>
        <v>#N/A</v>
      </c>
      <c r="PX30" s="193" t="e">
        <f t="shared" si="257"/>
        <v>#N/A</v>
      </c>
      <c r="PY30" s="193" t="e">
        <f t="shared" si="257"/>
        <v>#N/A</v>
      </c>
      <c r="PZ30" s="193" t="e">
        <f t="shared" si="257"/>
        <v>#N/A</v>
      </c>
      <c r="QA30" s="193" t="e">
        <f t="shared" si="257"/>
        <v>#N/A</v>
      </c>
    </row>
    <row r="31" spans="1:443" hidden="1" x14ac:dyDescent="0.45">
      <c r="A31" s="276"/>
      <c r="B31" s="277" t="str">
        <f>IF(OR($T31="",$U31=""),"",ROUND(_xlfn.BETA.INV(ABS(VLOOKUP($Z$1,VLookups!$A$30:$B$31,2,FALSE)-B$2),IF($N31="L",$U31,$T31),IF($N31="L",$T31,$U31),$G31,$I31),0))</f>
        <v/>
      </c>
      <c r="C31" s="287" t="str">
        <f t="shared" si="24"/>
        <v/>
      </c>
      <c r="D31" s="288" t="str">
        <f t="shared" si="25"/>
        <v/>
      </c>
      <c r="E31" s="134"/>
      <c r="F31" s="279"/>
      <c r="G31" s="280" t="str">
        <f t="shared" si="16"/>
        <v/>
      </c>
      <c r="H31" s="281"/>
      <c r="I31" s="280" t="str">
        <f t="shared" si="17"/>
        <v/>
      </c>
      <c r="J31" s="279"/>
      <c r="K31" s="135"/>
      <c r="L31" s="110" t="str">
        <f t="shared" si="18"/>
        <v/>
      </c>
      <c r="M31" s="21" t="str">
        <f t="shared" si="19"/>
        <v/>
      </c>
      <c r="N31" s="22" t="str">
        <f t="shared" si="20"/>
        <v/>
      </c>
      <c r="O31" s="23" t="str">
        <f>IF(M31="","",IF(OR($M31&lt;Skew!$B$3,$M31=Skew!$B$3),IF($M31&gt;Skew!$C$3,Skew!$A$3,IF($M31&gt;Skew!$C$4,Skew!$A$4,IF($M31&gt;Skew!$C$5,Skew!$A$5,IF($M31&gt;Skew!$C$6,Skew!$A$6,IF($M31&gt;Skew!$C$7,Skew!$A$7,IF($M31&gt;Skew!$C$8,Skew!$A$8,IF($M31&gt;Skew!$C$9,Skew!$A$9,IF($M31&gt;Skew!$C$10,Skew!$A$10,IF($M31&gt;Skew!$C$11,Skew!$A$11,IF($M31&gt;Skew!$C$12,Skew!$A$12,IF($M31&gt;Skew!$C$13,Skew!$A$13,IF($M31&gt;Skew!$C$14,Skew!$A$14,IF($M31&gt;Skew!$C$15,Skew!$A$15,IF($M31&gt;Skew!$C$16,Skew!$A$16,Skew!$A$17)
)))))))))))))))</f>
        <v/>
      </c>
      <c r="P31" s="22" t="str">
        <f>IF(M31="","",MATCH(O31,Skew!$A$3:$A$17,0))</f>
        <v/>
      </c>
      <c r="Q31" s="22" t="str">
        <f t="shared" si="0"/>
        <v/>
      </c>
      <c r="R31" s="24"/>
      <c r="S31" s="22" t="str">
        <f>IF(OR(M31="",R31=""),"",MATCH(R31,Confidence!$A$3:$A$12,0))</f>
        <v/>
      </c>
      <c r="T31" s="25" t="str">
        <f t="shared" si="1"/>
        <v/>
      </c>
      <c r="U31" s="25" t="str">
        <f t="shared" si="2"/>
        <v/>
      </c>
      <c r="V31" s="22"/>
      <c r="W31" s="102" t="str">
        <f t="shared" si="3"/>
        <v/>
      </c>
      <c r="X31" s="102" t="str">
        <f t="shared" si="4"/>
        <v/>
      </c>
      <c r="Y31" s="37" t="str">
        <f t="shared" si="5"/>
        <v/>
      </c>
      <c r="Z31" s="115"/>
      <c r="AA31" s="204" t="str">
        <f>IF(AND(G31&gt;0,H31&gt;0,I31&gt;0,T31&gt;0,U31&gt;0,Z31&gt;0,NOT(R31="")),ABS(VLOOKUP($Z$1,VLookups!$A$30:$B$31,2,FALSE)-_xlfn.BETA.DIST(Z31,IF(N31="L",U31,T31),IF(N31="L",T31,U31),TRUE,G31,I31)),"")</f>
        <v/>
      </c>
      <c r="AB31" s="112" t="str">
        <f>IF(OR($T31="",$U31=""),"",_xlfn.BETA.INV(ABS(VLOOKUP($Z$1,VLookups!$A$30:$B$31,2,FALSE)-AB$3),IF($N31="L",$U31,$T31),IF($N31="L",$T31,$U31),$G31,$I31))</f>
        <v/>
      </c>
      <c r="AC31" s="113" t="str">
        <f>IF(OR($T31="",$U31=""),"",_xlfn.BETA.INV(ABS(VLOOKUP($Z$1,VLookups!$A$30:$B$31,2,FALSE)-AC$3),IF($N31="L",$U31,$T31),IF($N31="L",$T31,$U31),$G31,$I31))</f>
        <v/>
      </c>
      <c r="AD31" s="112" t="str">
        <f>IF(OR($T31="",$U31=""),"",_xlfn.BETA.INV(ABS(VLOOKUP($Z$1,VLookups!$A$30:$B$31,2,FALSE)-AD$3),IF($N31="L",$U31,$T31),IF($N31="L",$T31,$U31),$G31,$I31))</f>
        <v/>
      </c>
      <c r="AE31" s="113" t="str">
        <f>IF(OR($T31="",$U31=""),"",_xlfn.BETA.INV(ABS(VLOOKUP($Z$1,VLookups!$A$30:$B$31,2,FALSE)-AE$3),IF($N31="L",$U31,$T31),IF($N31="L",$T31,$U31),$G31,$I31))</f>
        <v/>
      </c>
      <c r="AF31" s="112" t="str">
        <f>IF(OR($T31="",$U31=""),"",_xlfn.BETA.INV(ABS(VLOOKUP($Z$1,VLookups!$A$30:$B$31,2,FALSE)-AF$3),IF($N31="L",$U31,$T31),IF($N31="L",$T31,$U31),$G31,$I31))</f>
        <v/>
      </c>
      <c r="AG31" s="113" t="str">
        <f>IF(OR($T31="",$U31=""),"",_xlfn.BETA.INV(ABS(VLOOKUP($Z$1,VLookups!$A$30:$B$31,2,FALSE)-AG$3),IF($N31="L",$U31,$T31),IF($N31="L",$T31,$U31),$G31,$I31))</f>
        <v/>
      </c>
      <c r="AH31" s="112" t="str">
        <f>IF(OR($T31="",$U31=""),"",_xlfn.BETA.INV(ABS(VLOOKUP($Z$1,VLookups!$A$30:$B$31,2,FALSE)-AH$3),IF($N31="L",$U31,$T31),IF($N31="L",$T31,$U31),$G31,$I31))</f>
        <v/>
      </c>
      <c r="AI31" s="113" t="str">
        <f>IF(OR($T31="",$U31=""),"",_xlfn.BETA.INV(ABS(VLOOKUP($Z$1,VLookups!$A$30:$B$31,2,FALSE)-AI$3),IF($N31="L",$U31,$T31),IF($N31="L",$T31,$U31),$G31,$I31))</f>
        <v/>
      </c>
      <c r="AJ31" s="112" t="str">
        <f>IF(OR($T31="",$U31=""),"",_xlfn.BETA.INV(ABS(VLOOKUP($Z$1,VLookups!$A$30:$B$31,2,FALSE)-AJ$3),IF($N31="L",$U31,$T31),IF($N31="L",$T31,$U31),$G31,$I31))</f>
        <v/>
      </c>
      <c r="AK31" s="113" t="str">
        <f>IF(OR($T31="",$U31=""),"",_xlfn.BETA.INV(ABS(VLOOKUP($Z$1,VLookups!$A$30:$B$31,2,FALSE)-AK$3),IF($N31="L",$U31,$T31),IF($N31="L",$T31,$U31),$G31,$I31))</f>
        <v/>
      </c>
      <c r="AL31" s="112" t="str">
        <f>IF(OR($T31="",$U31=""),"",_xlfn.BETA.INV(ABS(VLOOKUP($Z$1,VLookups!$A$30:$B$31,2,FALSE)-AL$3),IF($N31="L",$U31,$T31),IF($N31="L",$T31,$U31),$G31,$I31))</f>
        <v/>
      </c>
      <c r="AM31" s="113" t="str">
        <f>IF(OR($T31="",$U31=""),"",_xlfn.BETA.INV(ABS(VLOOKUP($Z$1,VLookups!$A$30:$B$31,2,FALSE)-AM$3),IF($N31="L",$U31,$T31),IF($N31="L",$T31,$U31),$G31,$I31))</f>
        <v/>
      </c>
      <c r="AN31" s="15"/>
      <c r="AO31" s="194" t="str">
        <f t="shared" si="21"/>
        <v/>
      </c>
      <c r="AP31" s="192" t="str">
        <f t="shared" si="22"/>
        <v/>
      </c>
      <c r="AQ31" s="177" t="str">
        <f t="shared" ref="AQ31" si="280">IF(ISNONTEXT($AO31),AP31+$AO31,"")</f>
        <v/>
      </c>
      <c r="AR31" s="177" t="str">
        <f t="shared" si="35"/>
        <v/>
      </c>
      <c r="AS31" s="177" t="str">
        <f t="shared" si="36"/>
        <v/>
      </c>
      <c r="AT31" s="177" t="str">
        <f t="shared" si="37"/>
        <v/>
      </c>
      <c r="AU31" s="177" t="str">
        <f t="shared" si="38"/>
        <v/>
      </c>
      <c r="AV31" s="177" t="str">
        <f t="shared" si="39"/>
        <v/>
      </c>
      <c r="AW31" s="177" t="str">
        <f t="shared" si="40"/>
        <v/>
      </c>
      <c r="AX31" s="177" t="str">
        <f t="shared" si="41"/>
        <v/>
      </c>
      <c r="AY31" s="177" t="str">
        <f t="shared" si="42"/>
        <v/>
      </c>
      <c r="AZ31" s="177" t="str">
        <f t="shared" si="43"/>
        <v/>
      </c>
      <c r="BA31" s="177" t="str">
        <f t="shared" si="44"/>
        <v/>
      </c>
      <c r="BB31" s="177" t="str">
        <f t="shared" si="45"/>
        <v/>
      </c>
      <c r="BC31" s="177" t="str">
        <f t="shared" si="46"/>
        <v/>
      </c>
      <c r="BD31" s="177" t="str">
        <f t="shared" si="47"/>
        <v/>
      </c>
      <c r="BE31" s="177" t="str">
        <f t="shared" si="48"/>
        <v/>
      </c>
      <c r="BF31" s="177" t="str">
        <f t="shared" si="49"/>
        <v/>
      </c>
      <c r="BG31" s="177" t="str">
        <f t="shared" si="50"/>
        <v/>
      </c>
      <c r="BH31" s="177" t="str">
        <f t="shared" si="51"/>
        <v/>
      </c>
      <c r="BI31" s="177" t="str">
        <f t="shared" si="52"/>
        <v/>
      </c>
      <c r="BJ31" s="177" t="str">
        <f t="shared" si="53"/>
        <v/>
      </c>
      <c r="BK31" s="177" t="str">
        <f t="shared" si="54"/>
        <v/>
      </c>
      <c r="BL31" s="177" t="str">
        <f t="shared" si="55"/>
        <v/>
      </c>
      <c r="BM31" s="177" t="str">
        <f t="shared" si="56"/>
        <v/>
      </c>
      <c r="BN31" s="177" t="str">
        <f t="shared" si="57"/>
        <v/>
      </c>
      <c r="BO31" s="177" t="str">
        <f t="shared" si="58"/>
        <v/>
      </c>
      <c r="BP31" s="177" t="str">
        <f t="shared" si="59"/>
        <v/>
      </c>
      <c r="BQ31" s="177" t="str">
        <f t="shared" si="60"/>
        <v/>
      </c>
      <c r="BR31" s="177" t="str">
        <f t="shared" si="61"/>
        <v/>
      </c>
      <c r="BS31" s="177" t="str">
        <f t="shared" si="62"/>
        <v/>
      </c>
      <c r="BT31" s="177" t="str">
        <f t="shared" si="63"/>
        <v/>
      </c>
      <c r="BU31" s="177" t="str">
        <f t="shared" si="64"/>
        <v/>
      </c>
      <c r="BV31" s="177" t="str">
        <f t="shared" si="65"/>
        <v/>
      </c>
      <c r="BW31" s="177" t="str">
        <f t="shared" si="66"/>
        <v/>
      </c>
      <c r="BX31" s="177" t="str">
        <f t="shared" si="67"/>
        <v/>
      </c>
      <c r="BY31" s="177" t="str">
        <f t="shared" si="68"/>
        <v/>
      </c>
      <c r="BZ31" s="177" t="str">
        <f t="shared" si="69"/>
        <v/>
      </c>
      <c r="CA31" s="177" t="str">
        <f t="shared" si="70"/>
        <v/>
      </c>
      <c r="CB31" s="177" t="str">
        <f t="shared" si="71"/>
        <v/>
      </c>
      <c r="CC31" s="177" t="str">
        <f t="shared" si="72"/>
        <v/>
      </c>
      <c r="CD31" s="177" t="str">
        <f t="shared" si="73"/>
        <v/>
      </c>
      <c r="CE31" s="177" t="str">
        <f t="shared" si="74"/>
        <v/>
      </c>
      <c r="CF31" s="177" t="str">
        <f t="shared" si="75"/>
        <v/>
      </c>
      <c r="CG31" s="177" t="str">
        <f t="shared" si="76"/>
        <v/>
      </c>
      <c r="CH31" s="177" t="str">
        <f t="shared" si="77"/>
        <v/>
      </c>
      <c r="CI31" s="177" t="str">
        <f t="shared" si="78"/>
        <v/>
      </c>
      <c r="CJ31" s="177" t="str">
        <f t="shared" si="79"/>
        <v/>
      </c>
      <c r="CK31" s="177" t="str">
        <f t="shared" si="80"/>
        <v/>
      </c>
      <c r="CL31" s="177" t="str">
        <f t="shared" si="81"/>
        <v/>
      </c>
      <c r="CM31" s="177" t="str">
        <f t="shared" si="82"/>
        <v/>
      </c>
      <c r="CN31" s="177" t="str">
        <f t="shared" si="83"/>
        <v/>
      </c>
      <c r="CO31" s="177" t="str">
        <f t="shared" si="84"/>
        <v/>
      </c>
      <c r="CP31" s="177" t="str">
        <f t="shared" si="85"/>
        <v/>
      </c>
      <c r="CQ31" s="177" t="str">
        <f t="shared" si="86"/>
        <v/>
      </c>
      <c r="CR31" s="177" t="str">
        <f t="shared" si="87"/>
        <v/>
      </c>
      <c r="CS31" s="177" t="str">
        <f t="shared" si="88"/>
        <v/>
      </c>
      <c r="CT31" s="177" t="str">
        <f t="shared" si="89"/>
        <v/>
      </c>
      <c r="CU31" s="177" t="str">
        <f t="shared" si="90"/>
        <v/>
      </c>
      <c r="CV31" s="177" t="str">
        <f t="shared" si="91"/>
        <v/>
      </c>
      <c r="CW31" s="177" t="str">
        <f t="shared" si="92"/>
        <v/>
      </c>
      <c r="CX31" s="177" t="str">
        <f t="shared" si="93"/>
        <v/>
      </c>
      <c r="CY31" s="177" t="str">
        <f t="shared" si="94"/>
        <v/>
      </c>
      <c r="CZ31" s="177" t="str">
        <f t="shared" si="95"/>
        <v/>
      </c>
      <c r="DA31" s="177" t="str">
        <f t="shared" si="96"/>
        <v/>
      </c>
      <c r="DB31" s="177" t="str">
        <f t="shared" si="97"/>
        <v/>
      </c>
      <c r="DC31" s="177" t="str">
        <f t="shared" si="28"/>
        <v/>
      </c>
      <c r="DD31" s="177" t="str">
        <f t="shared" si="98"/>
        <v/>
      </c>
      <c r="DE31" s="177" t="str">
        <f t="shared" si="99"/>
        <v/>
      </c>
      <c r="DF31" s="177" t="str">
        <f t="shared" si="100"/>
        <v/>
      </c>
      <c r="DG31" s="177" t="str">
        <f t="shared" si="101"/>
        <v/>
      </c>
      <c r="DH31" s="177" t="str">
        <f t="shared" si="102"/>
        <v/>
      </c>
      <c r="DI31" s="177" t="str">
        <f t="shared" si="103"/>
        <v/>
      </c>
      <c r="DJ31" s="177" t="str">
        <f t="shared" si="104"/>
        <v/>
      </c>
      <c r="DK31" s="177" t="str">
        <f t="shared" si="105"/>
        <v/>
      </c>
      <c r="DL31" s="177" t="str">
        <f t="shared" si="106"/>
        <v/>
      </c>
      <c r="DM31" s="177" t="str">
        <f t="shared" si="107"/>
        <v/>
      </c>
      <c r="DN31" s="177" t="str">
        <f t="shared" si="108"/>
        <v/>
      </c>
      <c r="DO31" s="177" t="str">
        <f t="shared" si="109"/>
        <v/>
      </c>
      <c r="DP31" s="177" t="str">
        <f t="shared" si="110"/>
        <v/>
      </c>
      <c r="DQ31" s="177" t="str">
        <f t="shared" si="111"/>
        <v/>
      </c>
      <c r="DR31" s="177" t="str">
        <f t="shared" si="112"/>
        <v/>
      </c>
      <c r="DS31" s="177" t="str">
        <f t="shared" si="113"/>
        <v/>
      </c>
      <c r="DT31" s="177" t="str">
        <f t="shared" si="114"/>
        <v/>
      </c>
      <c r="DU31" s="177" t="str">
        <f t="shared" si="115"/>
        <v/>
      </c>
      <c r="DV31" s="177" t="str">
        <f t="shared" si="116"/>
        <v/>
      </c>
      <c r="DW31" s="177" t="str">
        <f t="shared" si="117"/>
        <v/>
      </c>
      <c r="DX31" s="177" t="str">
        <f t="shared" si="118"/>
        <v/>
      </c>
      <c r="DY31" s="177" t="str">
        <f t="shared" si="119"/>
        <v/>
      </c>
      <c r="DZ31" s="177" t="str">
        <f t="shared" si="120"/>
        <v/>
      </c>
      <c r="EA31" s="177" t="str">
        <f t="shared" si="121"/>
        <v/>
      </c>
      <c r="EB31" s="177" t="str">
        <f t="shared" si="122"/>
        <v/>
      </c>
      <c r="EC31" s="177" t="str">
        <f t="shared" si="123"/>
        <v/>
      </c>
      <c r="ED31" s="177" t="str">
        <f t="shared" si="124"/>
        <v/>
      </c>
      <c r="EE31" s="177" t="str">
        <f t="shared" si="125"/>
        <v/>
      </c>
      <c r="EF31" s="177" t="str">
        <f t="shared" si="126"/>
        <v/>
      </c>
      <c r="EG31" s="177" t="str">
        <f t="shared" si="127"/>
        <v/>
      </c>
      <c r="EH31" s="177" t="str">
        <f t="shared" si="128"/>
        <v/>
      </c>
      <c r="EI31" s="177" t="str">
        <f t="shared" si="129"/>
        <v/>
      </c>
      <c r="EJ31" s="177" t="str">
        <f t="shared" si="130"/>
        <v/>
      </c>
      <c r="EK31" s="177" t="str">
        <f t="shared" si="131"/>
        <v/>
      </c>
      <c r="EL31" s="177" t="str">
        <f t="shared" si="132"/>
        <v/>
      </c>
      <c r="EM31" s="177" t="str">
        <f t="shared" si="133"/>
        <v/>
      </c>
      <c r="EN31" s="177" t="str">
        <f t="shared" si="134"/>
        <v/>
      </c>
      <c r="EO31" s="177" t="str">
        <f t="shared" si="135"/>
        <v/>
      </c>
      <c r="EP31" s="177" t="str">
        <f t="shared" si="136"/>
        <v/>
      </c>
      <c r="EQ31" s="177" t="str">
        <f t="shared" si="137"/>
        <v/>
      </c>
      <c r="ER31" s="177" t="str">
        <f t="shared" si="138"/>
        <v/>
      </c>
      <c r="ES31" s="177" t="str">
        <f t="shared" si="139"/>
        <v/>
      </c>
      <c r="ET31" s="177" t="str">
        <f t="shared" si="140"/>
        <v/>
      </c>
      <c r="EU31" s="177" t="str">
        <f t="shared" si="141"/>
        <v/>
      </c>
      <c r="EV31" s="177" t="str">
        <f t="shared" si="142"/>
        <v/>
      </c>
      <c r="EW31" s="177" t="str">
        <f t="shared" si="143"/>
        <v/>
      </c>
      <c r="EX31" s="177" t="str">
        <f t="shared" si="144"/>
        <v/>
      </c>
      <c r="EY31" s="177" t="str">
        <f t="shared" si="145"/>
        <v/>
      </c>
      <c r="EZ31" s="177" t="str">
        <f t="shared" si="146"/>
        <v/>
      </c>
      <c r="FA31" s="177" t="str">
        <f t="shared" si="147"/>
        <v/>
      </c>
      <c r="FB31" s="177" t="str">
        <f t="shared" si="148"/>
        <v/>
      </c>
      <c r="FC31" s="177" t="str">
        <f t="shared" si="149"/>
        <v/>
      </c>
      <c r="FD31" s="177" t="str">
        <f t="shared" si="150"/>
        <v/>
      </c>
      <c r="FE31" s="177" t="str">
        <f t="shared" si="151"/>
        <v/>
      </c>
      <c r="FF31" s="177" t="str">
        <f t="shared" si="152"/>
        <v/>
      </c>
      <c r="FG31" s="177" t="str">
        <f t="shared" si="153"/>
        <v/>
      </c>
      <c r="FH31" s="177" t="str">
        <f t="shared" si="154"/>
        <v/>
      </c>
      <c r="FI31" s="177" t="str">
        <f t="shared" si="155"/>
        <v/>
      </c>
      <c r="FJ31" s="177" t="str">
        <f t="shared" si="156"/>
        <v/>
      </c>
      <c r="FK31" s="177" t="str">
        <f t="shared" si="157"/>
        <v/>
      </c>
      <c r="FL31" s="177" t="str">
        <f t="shared" si="158"/>
        <v/>
      </c>
      <c r="FM31" s="177" t="str">
        <f t="shared" si="159"/>
        <v/>
      </c>
      <c r="FN31" s="177" t="str">
        <f t="shared" si="160"/>
        <v/>
      </c>
      <c r="FO31" s="177" t="str">
        <f t="shared" si="29"/>
        <v/>
      </c>
      <c r="FP31" s="177" t="str">
        <f t="shared" si="161"/>
        <v/>
      </c>
      <c r="FQ31" s="177" t="str">
        <f t="shared" si="162"/>
        <v/>
      </c>
      <c r="FR31" s="177" t="str">
        <f t="shared" si="163"/>
        <v/>
      </c>
      <c r="FS31" s="177" t="str">
        <f t="shared" si="164"/>
        <v/>
      </c>
      <c r="FT31" s="177" t="str">
        <f t="shared" si="165"/>
        <v/>
      </c>
      <c r="FU31" s="177" t="str">
        <f t="shared" si="166"/>
        <v/>
      </c>
      <c r="FV31" s="177" t="str">
        <f t="shared" si="167"/>
        <v/>
      </c>
      <c r="FW31" s="177" t="str">
        <f t="shared" si="168"/>
        <v/>
      </c>
      <c r="FX31" s="177" t="str">
        <f t="shared" si="169"/>
        <v/>
      </c>
      <c r="FY31" s="177" t="str">
        <f t="shared" si="170"/>
        <v/>
      </c>
      <c r="FZ31" s="177" t="str">
        <f t="shared" si="171"/>
        <v/>
      </c>
      <c r="GA31" s="177" t="str">
        <f t="shared" si="172"/>
        <v/>
      </c>
      <c r="GB31" s="177" t="str">
        <f t="shared" si="173"/>
        <v/>
      </c>
      <c r="GC31" s="177" t="str">
        <f t="shared" si="174"/>
        <v/>
      </c>
      <c r="GD31" s="177" t="str">
        <f t="shared" si="175"/>
        <v/>
      </c>
      <c r="GE31" s="177" t="str">
        <f t="shared" si="176"/>
        <v/>
      </c>
      <c r="GF31" s="177" t="str">
        <f t="shared" si="177"/>
        <v/>
      </c>
      <c r="GG31" s="177" t="str">
        <f t="shared" si="178"/>
        <v/>
      </c>
      <c r="GH31" s="177" t="str">
        <f t="shared" si="179"/>
        <v/>
      </c>
      <c r="GI31" s="177" t="str">
        <f t="shared" si="180"/>
        <v/>
      </c>
      <c r="GJ31" s="177" t="str">
        <f t="shared" si="181"/>
        <v/>
      </c>
      <c r="GK31" s="177" t="str">
        <f t="shared" si="182"/>
        <v/>
      </c>
      <c r="GL31" s="177" t="str">
        <f t="shared" si="183"/>
        <v/>
      </c>
      <c r="GM31" s="177" t="str">
        <f t="shared" si="184"/>
        <v/>
      </c>
      <c r="GN31" s="177" t="str">
        <f t="shared" si="185"/>
        <v/>
      </c>
      <c r="GO31" s="177" t="str">
        <f t="shared" si="186"/>
        <v/>
      </c>
      <c r="GP31" s="177" t="str">
        <f t="shared" si="187"/>
        <v/>
      </c>
      <c r="GQ31" s="177" t="str">
        <f t="shared" si="188"/>
        <v/>
      </c>
      <c r="GR31" s="177" t="str">
        <f t="shared" si="189"/>
        <v/>
      </c>
      <c r="GS31" s="177" t="str">
        <f t="shared" si="190"/>
        <v/>
      </c>
      <c r="GT31" s="177" t="str">
        <f t="shared" si="191"/>
        <v/>
      </c>
      <c r="GU31" s="177" t="str">
        <f t="shared" si="192"/>
        <v/>
      </c>
      <c r="GV31" s="177" t="str">
        <f t="shared" si="193"/>
        <v/>
      </c>
      <c r="GW31" s="177" t="str">
        <f t="shared" si="194"/>
        <v/>
      </c>
      <c r="GX31" s="177" t="str">
        <f t="shared" si="195"/>
        <v/>
      </c>
      <c r="GY31" s="177" t="str">
        <f t="shared" si="196"/>
        <v/>
      </c>
      <c r="GZ31" s="177" t="str">
        <f t="shared" si="197"/>
        <v/>
      </c>
      <c r="HA31" s="177" t="str">
        <f t="shared" si="198"/>
        <v/>
      </c>
      <c r="HB31" s="177" t="str">
        <f t="shared" si="199"/>
        <v/>
      </c>
      <c r="HC31" s="177" t="str">
        <f t="shared" si="200"/>
        <v/>
      </c>
      <c r="HD31" s="177" t="str">
        <f t="shared" si="201"/>
        <v/>
      </c>
      <c r="HE31" s="177" t="str">
        <f t="shared" si="202"/>
        <v/>
      </c>
      <c r="HF31" s="177" t="str">
        <f t="shared" si="203"/>
        <v/>
      </c>
      <c r="HG31" s="177" t="str">
        <f t="shared" si="204"/>
        <v/>
      </c>
      <c r="HH31" s="177" t="str">
        <f t="shared" si="205"/>
        <v/>
      </c>
      <c r="HI31" s="177" t="str">
        <f t="shared" si="206"/>
        <v/>
      </c>
      <c r="HJ31" s="177" t="str">
        <f t="shared" si="207"/>
        <v/>
      </c>
      <c r="HK31" s="177" t="str">
        <f t="shared" si="208"/>
        <v/>
      </c>
      <c r="HL31" s="177" t="str">
        <f t="shared" si="209"/>
        <v/>
      </c>
      <c r="HM31" s="177" t="str">
        <f t="shared" si="210"/>
        <v/>
      </c>
      <c r="HN31" s="177" t="str">
        <f t="shared" si="211"/>
        <v/>
      </c>
      <c r="HO31" s="177" t="str">
        <f t="shared" si="212"/>
        <v/>
      </c>
      <c r="HP31" s="177" t="str">
        <f t="shared" si="213"/>
        <v/>
      </c>
      <c r="HQ31" s="177" t="str">
        <f t="shared" si="214"/>
        <v/>
      </c>
      <c r="HR31" s="177" t="str">
        <f t="shared" si="215"/>
        <v/>
      </c>
      <c r="HS31" s="177" t="str">
        <f t="shared" si="216"/>
        <v/>
      </c>
      <c r="HT31" s="177" t="str">
        <f t="shared" si="217"/>
        <v/>
      </c>
      <c r="HU31" s="177" t="str">
        <f t="shared" si="218"/>
        <v/>
      </c>
      <c r="HV31" s="177" t="str">
        <f t="shared" si="219"/>
        <v/>
      </c>
      <c r="HW31" s="177" t="str">
        <f t="shared" si="220"/>
        <v/>
      </c>
      <c r="HX31" s="177" t="str">
        <f t="shared" si="221"/>
        <v/>
      </c>
      <c r="HY31" s="177" t="str">
        <f t="shared" si="222"/>
        <v/>
      </c>
      <c r="HZ31" s="177" t="str">
        <f t="shared" si="223"/>
        <v/>
      </c>
      <c r="IA31" s="177" t="str">
        <f t="shared" si="30"/>
        <v/>
      </c>
      <c r="IB31" s="177" t="str">
        <f t="shared" si="251"/>
        <v/>
      </c>
      <c r="IC31" s="177" t="str">
        <f t="shared" si="252"/>
        <v/>
      </c>
      <c r="ID31" s="177" t="str">
        <f t="shared" si="253"/>
        <v/>
      </c>
      <c r="IE31" s="177" t="str">
        <f t="shared" si="254"/>
        <v/>
      </c>
      <c r="IF31" s="177" t="str">
        <f t="shared" si="255"/>
        <v/>
      </c>
      <c r="IG31" s="177" t="str">
        <f t="shared" si="256"/>
        <v/>
      </c>
      <c r="IH31" s="192" t="str">
        <f t="shared" si="10"/>
        <v/>
      </c>
      <c r="II31" s="193" t="e">
        <f t="shared" si="11"/>
        <v>#N/A</v>
      </c>
      <c r="IJ31" s="193" t="e">
        <f t="shared" si="273"/>
        <v>#N/A</v>
      </c>
      <c r="IK31" s="193" t="e">
        <f t="shared" si="273"/>
        <v>#N/A</v>
      </c>
      <c r="IL31" s="193" t="e">
        <f t="shared" si="273"/>
        <v>#N/A</v>
      </c>
      <c r="IM31" s="193" t="e">
        <f t="shared" si="245"/>
        <v>#N/A</v>
      </c>
      <c r="IN31" s="193" t="e">
        <f t="shared" si="245"/>
        <v>#N/A</v>
      </c>
      <c r="IO31" s="193" t="e">
        <f t="shared" si="245"/>
        <v>#N/A</v>
      </c>
      <c r="IP31" s="193" t="e">
        <f t="shared" si="245"/>
        <v>#N/A</v>
      </c>
      <c r="IQ31" s="193" t="e">
        <f t="shared" si="245"/>
        <v>#N/A</v>
      </c>
      <c r="IR31" s="193" t="e">
        <f t="shared" si="245"/>
        <v>#N/A</v>
      </c>
      <c r="IS31" s="193" t="e">
        <f t="shared" si="245"/>
        <v>#N/A</v>
      </c>
      <c r="IT31" s="193" t="e">
        <f t="shared" si="245"/>
        <v>#N/A</v>
      </c>
      <c r="IU31" s="193" t="e">
        <f t="shared" si="245"/>
        <v>#N/A</v>
      </c>
      <c r="IV31" s="193" t="e">
        <f t="shared" si="245"/>
        <v>#N/A</v>
      </c>
      <c r="IW31" s="193" t="e">
        <f t="shared" si="245"/>
        <v>#N/A</v>
      </c>
      <c r="IX31" s="193" t="e">
        <f t="shared" si="245"/>
        <v>#N/A</v>
      </c>
      <c r="IY31" s="193" t="e">
        <f t="shared" si="245"/>
        <v>#N/A</v>
      </c>
      <c r="IZ31" s="193" t="e">
        <f t="shared" si="245"/>
        <v>#N/A</v>
      </c>
      <c r="JA31" s="193" t="e">
        <f t="shared" si="245"/>
        <v>#N/A</v>
      </c>
      <c r="JB31" s="193" t="e">
        <f t="shared" ref="JB31:JP46" si="281">IF(ISNONTEXT($X31),IF($N31="R",_xlfn.BETA.DIST(BI31,$T31,$U31,FALSE,$G31,$I31),_xlfn.BETA.DIST(BI31,$U31,$T31,FALSE,$G31,$I31)),NA())</f>
        <v>#N/A</v>
      </c>
      <c r="JC31" s="193" t="e">
        <f t="shared" si="281"/>
        <v>#N/A</v>
      </c>
      <c r="JD31" s="193" t="e">
        <f t="shared" si="281"/>
        <v>#N/A</v>
      </c>
      <c r="JE31" s="193" t="e">
        <f t="shared" si="281"/>
        <v>#N/A</v>
      </c>
      <c r="JF31" s="193" t="e">
        <f t="shared" si="281"/>
        <v>#N/A</v>
      </c>
      <c r="JG31" s="193" t="e">
        <f t="shared" si="281"/>
        <v>#N/A</v>
      </c>
      <c r="JH31" s="193" t="e">
        <f t="shared" si="281"/>
        <v>#N/A</v>
      </c>
      <c r="JI31" s="193" t="e">
        <f t="shared" si="281"/>
        <v>#N/A</v>
      </c>
      <c r="JJ31" s="193" t="e">
        <f t="shared" si="281"/>
        <v>#N/A</v>
      </c>
      <c r="JK31" s="193" t="e">
        <f t="shared" si="281"/>
        <v>#N/A</v>
      </c>
      <c r="JL31" s="193" t="e">
        <f t="shared" si="281"/>
        <v>#N/A</v>
      </c>
      <c r="JM31" s="193" t="e">
        <f t="shared" si="281"/>
        <v>#N/A</v>
      </c>
      <c r="JN31" s="193" t="e">
        <f t="shared" si="281"/>
        <v>#N/A</v>
      </c>
      <c r="JO31" s="193" t="e">
        <f t="shared" si="281"/>
        <v>#N/A</v>
      </c>
      <c r="JP31" s="193" t="e">
        <f t="shared" si="281"/>
        <v>#N/A</v>
      </c>
      <c r="JQ31" s="193" t="e">
        <f t="shared" si="277"/>
        <v>#N/A</v>
      </c>
      <c r="JR31" s="193" t="e">
        <f t="shared" si="277"/>
        <v>#N/A</v>
      </c>
      <c r="JS31" s="193" t="e">
        <f t="shared" si="277"/>
        <v>#N/A</v>
      </c>
      <c r="JT31" s="193" t="e">
        <f t="shared" si="277"/>
        <v>#N/A</v>
      </c>
      <c r="JU31" s="193" t="e">
        <f t="shared" si="277"/>
        <v>#N/A</v>
      </c>
      <c r="JV31" s="193" t="e">
        <f t="shared" si="277"/>
        <v>#N/A</v>
      </c>
      <c r="JW31" s="193" t="e">
        <f t="shared" si="277"/>
        <v>#N/A</v>
      </c>
      <c r="JX31" s="193" t="e">
        <f t="shared" si="277"/>
        <v>#N/A</v>
      </c>
      <c r="JY31" s="193" t="e">
        <f t="shared" si="277"/>
        <v>#N/A</v>
      </c>
      <c r="JZ31" s="193" t="e">
        <f t="shared" si="277"/>
        <v>#N/A</v>
      </c>
      <c r="KA31" s="193" t="e">
        <f t="shared" si="277"/>
        <v>#N/A</v>
      </c>
      <c r="KB31" s="193" t="e">
        <f t="shared" si="277"/>
        <v>#N/A</v>
      </c>
      <c r="KC31" s="193" t="e">
        <f t="shared" si="277"/>
        <v>#N/A</v>
      </c>
      <c r="KD31" s="193" t="e">
        <f t="shared" si="277"/>
        <v>#N/A</v>
      </c>
      <c r="KE31" s="193" t="e">
        <f t="shared" si="277"/>
        <v>#N/A</v>
      </c>
      <c r="KF31" s="193" t="e">
        <f t="shared" si="259"/>
        <v>#N/A</v>
      </c>
      <c r="KG31" s="193" t="e">
        <f t="shared" si="259"/>
        <v>#N/A</v>
      </c>
      <c r="KH31" s="193" t="e">
        <f t="shared" si="259"/>
        <v>#N/A</v>
      </c>
      <c r="KI31" s="193" t="e">
        <f t="shared" si="259"/>
        <v>#N/A</v>
      </c>
      <c r="KJ31" s="193" t="e">
        <f t="shared" si="259"/>
        <v>#N/A</v>
      </c>
      <c r="KK31" s="193" t="e">
        <f t="shared" si="259"/>
        <v>#N/A</v>
      </c>
      <c r="KL31" s="193" t="e">
        <f t="shared" si="259"/>
        <v>#N/A</v>
      </c>
      <c r="KM31" s="193" t="e">
        <f t="shared" si="259"/>
        <v>#N/A</v>
      </c>
      <c r="KN31" s="193" t="e">
        <f t="shared" si="259"/>
        <v>#N/A</v>
      </c>
      <c r="KO31" s="193" t="e">
        <f t="shared" si="259"/>
        <v>#N/A</v>
      </c>
      <c r="KP31" s="193" t="e">
        <f t="shared" si="259"/>
        <v>#N/A</v>
      </c>
      <c r="KQ31" s="193" t="e">
        <f t="shared" si="259"/>
        <v>#N/A</v>
      </c>
      <c r="KR31" s="193" t="e">
        <f t="shared" si="259"/>
        <v>#N/A</v>
      </c>
      <c r="KS31" s="193" t="e">
        <f t="shared" si="259"/>
        <v>#N/A</v>
      </c>
      <c r="KT31" s="193" t="e">
        <f t="shared" si="259"/>
        <v>#N/A</v>
      </c>
      <c r="KU31" s="193" t="e">
        <f t="shared" si="31"/>
        <v>#N/A</v>
      </c>
      <c r="KV31" s="193" t="e">
        <f t="shared" si="274"/>
        <v>#N/A</v>
      </c>
      <c r="KW31" s="193" t="e">
        <f t="shared" si="274"/>
        <v>#N/A</v>
      </c>
      <c r="KX31" s="193" t="e">
        <f t="shared" si="274"/>
        <v>#N/A</v>
      </c>
      <c r="KY31" s="193" t="e">
        <f t="shared" si="246"/>
        <v>#N/A</v>
      </c>
      <c r="KZ31" s="193" t="e">
        <f t="shared" si="246"/>
        <v>#N/A</v>
      </c>
      <c r="LA31" s="193" t="e">
        <f t="shared" si="246"/>
        <v>#N/A</v>
      </c>
      <c r="LB31" s="193" t="e">
        <f t="shared" si="246"/>
        <v>#N/A</v>
      </c>
      <c r="LC31" s="193" t="e">
        <f t="shared" si="246"/>
        <v>#N/A</v>
      </c>
      <c r="LD31" s="193" t="e">
        <f t="shared" si="246"/>
        <v>#N/A</v>
      </c>
      <c r="LE31" s="193" t="e">
        <f t="shared" si="246"/>
        <v>#N/A</v>
      </c>
      <c r="LF31" s="193" t="e">
        <f t="shared" si="246"/>
        <v>#N/A</v>
      </c>
      <c r="LG31" s="193" t="e">
        <f t="shared" si="246"/>
        <v>#N/A</v>
      </c>
      <c r="LH31" s="193" t="e">
        <f t="shared" si="246"/>
        <v>#N/A</v>
      </c>
      <c r="LI31" s="193" t="e">
        <f t="shared" si="246"/>
        <v>#N/A</v>
      </c>
      <c r="LJ31" s="193" t="e">
        <f t="shared" si="246"/>
        <v>#N/A</v>
      </c>
      <c r="LK31" s="193" t="e">
        <f t="shared" si="246"/>
        <v>#N/A</v>
      </c>
      <c r="LL31" s="193" t="e">
        <f t="shared" si="246"/>
        <v>#N/A</v>
      </c>
      <c r="LM31" s="193" t="e">
        <f t="shared" si="246"/>
        <v>#N/A</v>
      </c>
      <c r="LN31" s="193" t="e">
        <f t="shared" ref="LN31:MB46" si="282">IF(ISNONTEXT($X31),IF($N31="R",_xlfn.BETA.DIST(DU31,$T31,$U31,FALSE,$G31,$I31),_xlfn.BETA.DIST(DU31,$U31,$T31,FALSE,$G31,$I31)),NA())</f>
        <v>#N/A</v>
      </c>
      <c r="LO31" s="193" t="e">
        <f t="shared" si="282"/>
        <v>#N/A</v>
      </c>
      <c r="LP31" s="193" t="e">
        <f t="shared" si="282"/>
        <v>#N/A</v>
      </c>
      <c r="LQ31" s="193" t="e">
        <f t="shared" si="282"/>
        <v>#N/A</v>
      </c>
      <c r="LR31" s="193" t="e">
        <f t="shared" si="282"/>
        <v>#N/A</v>
      </c>
      <c r="LS31" s="193" t="e">
        <f t="shared" si="282"/>
        <v>#N/A</v>
      </c>
      <c r="LT31" s="193" t="e">
        <f t="shared" si="282"/>
        <v>#N/A</v>
      </c>
      <c r="LU31" s="193" t="e">
        <f t="shared" si="282"/>
        <v>#N/A</v>
      </c>
      <c r="LV31" s="193" t="e">
        <f t="shared" si="282"/>
        <v>#N/A</v>
      </c>
      <c r="LW31" s="193" t="e">
        <f t="shared" si="282"/>
        <v>#N/A</v>
      </c>
      <c r="LX31" s="193" t="e">
        <f t="shared" si="282"/>
        <v>#N/A</v>
      </c>
      <c r="LY31" s="193" t="e">
        <f t="shared" si="282"/>
        <v>#N/A</v>
      </c>
      <c r="LZ31" s="193" t="e">
        <f t="shared" si="282"/>
        <v>#N/A</v>
      </c>
      <c r="MA31" s="193" t="e">
        <f t="shared" si="282"/>
        <v>#N/A</v>
      </c>
      <c r="MB31" s="193" t="e">
        <f t="shared" si="282"/>
        <v>#N/A</v>
      </c>
      <c r="MC31" s="193" t="e">
        <f t="shared" si="278"/>
        <v>#N/A</v>
      </c>
      <c r="MD31" s="193" t="e">
        <f t="shared" si="278"/>
        <v>#N/A</v>
      </c>
      <c r="ME31" s="193" t="e">
        <f t="shared" si="278"/>
        <v>#N/A</v>
      </c>
      <c r="MF31" s="193" t="e">
        <f t="shared" si="278"/>
        <v>#N/A</v>
      </c>
      <c r="MG31" s="193" t="e">
        <f t="shared" si="278"/>
        <v>#N/A</v>
      </c>
      <c r="MH31" s="193" t="e">
        <f t="shared" si="278"/>
        <v>#N/A</v>
      </c>
      <c r="MI31" s="193" t="e">
        <f t="shared" si="278"/>
        <v>#N/A</v>
      </c>
      <c r="MJ31" s="193" t="e">
        <f t="shared" si="278"/>
        <v>#N/A</v>
      </c>
      <c r="MK31" s="193" t="e">
        <f t="shared" si="278"/>
        <v>#N/A</v>
      </c>
      <c r="ML31" s="193" t="e">
        <f t="shared" si="278"/>
        <v>#N/A</v>
      </c>
      <c r="MM31" s="193" t="e">
        <f t="shared" si="278"/>
        <v>#N/A</v>
      </c>
      <c r="MN31" s="193" t="e">
        <f t="shared" si="278"/>
        <v>#N/A</v>
      </c>
      <c r="MO31" s="193" t="e">
        <f t="shared" si="278"/>
        <v>#N/A</v>
      </c>
      <c r="MP31" s="193" t="e">
        <f t="shared" si="278"/>
        <v>#N/A</v>
      </c>
      <c r="MQ31" s="193" t="e">
        <f t="shared" si="278"/>
        <v>#N/A</v>
      </c>
      <c r="MR31" s="193" t="e">
        <f t="shared" si="260"/>
        <v>#N/A</v>
      </c>
      <c r="MS31" s="193" t="e">
        <f t="shared" si="260"/>
        <v>#N/A</v>
      </c>
      <c r="MT31" s="193" t="e">
        <f t="shared" si="260"/>
        <v>#N/A</v>
      </c>
      <c r="MU31" s="193" t="e">
        <f t="shared" si="260"/>
        <v>#N/A</v>
      </c>
      <c r="MV31" s="193" t="e">
        <f t="shared" si="260"/>
        <v>#N/A</v>
      </c>
      <c r="MW31" s="193" t="e">
        <f t="shared" si="260"/>
        <v>#N/A</v>
      </c>
      <c r="MX31" s="193" t="e">
        <f t="shared" si="260"/>
        <v>#N/A</v>
      </c>
      <c r="MY31" s="193" t="e">
        <f t="shared" si="260"/>
        <v>#N/A</v>
      </c>
      <c r="MZ31" s="193" t="e">
        <f t="shared" si="260"/>
        <v>#N/A</v>
      </c>
      <c r="NA31" s="193" t="e">
        <f t="shared" si="260"/>
        <v>#N/A</v>
      </c>
      <c r="NB31" s="193" t="e">
        <f t="shared" si="260"/>
        <v>#N/A</v>
      </c>
      <c r="NC31" s="193" t="e">
        <f t="shared" si="260"/>
        <v>#N/A</v>
      </c>
      <c r="ND31" s="193" t="e">
        <f t="shared" si="260"/>
        <v>#N/A</v>
      </c>
      <c r="NE31" s="193" t="e">
        <f t="shared" si="260"/>
        <v>#N/A</v>
      </c>
      <c r="NF31" s="193" t="e">
        <f t="shared" si="260"/>
        <v>#N/A</v>
      </c>
      <c r="NG31" s="193" t="e">
        <f t="shared" si="32"/>
        <v>#N/A</v>
      </c>
      <c r="NH31" s="193" t="e">
        <f t="shared" si="275"/>
        <v>#N/A</v>
      </c>
      <c r="NI31" s="193" t="e">
        <f t="shared" si="275"/>
        <v>#N/A</v>
      </c>
      <c r="NJ31" s="193" t="e">
        <f t="shared" si="275"/>
        <v>#N/A</v>
      </c>
      <c r="NK31" s="193" t="e">
        <f t="shared" si="247"/>
        <v>#N/A</v>
      </c>
      <c r="NL31" s="193" t="e">
        <f t="shared" si="247"/>
        <v>#N/A</v>
      </c>
      <c r="NM31" s="193" t="e">
        <f t="shared" si="247"/>
        <v>#N/A</v>
      </c>
      <c r="NN31" s="193" t="e">
        <f t="shared" si="247"/>
        <v>#N/A</v>
      </c>
      <c r="NO31" s="193" t="e">
        <f t="shared" si="247"/>
        <v>#N/A</v>
      </c>
      <c r="NP31" s="193" t="e">
        <f t="shared" si="247"/>
        <v>#N/A</v>
      </c>
      <c r="NQ31" s="193" t="e">
        <f t="shared" si="247"/>
        <v>#N/A</v>
      </c>
      <c r="NR31" s="193" t="e">
        <f t="shared" si="247"/>
        <v>#N/A</v>
      </c>
      <c r="NS31" s="193" t="e">
        <f t="shared" si="247"/>
        <v>#N/A</v>
      </c>
      <c r="NT31" s="193" t="e">
        <f t="shared" si="247"/>
        <v>#N/A</v>
      </c>
      <c r="NU31" s="193" t="e">
        <f t="shared" si="247"/>
        <v>#N/A</v>
      </c>
      <c r="NV31" s="193" t="e">
        <f t="shared" si="247"/>
        <v>#N/A</v>
      </c>
      <c r="NW31" s="193" t="e">
        <f t="shared" si="247"/>
        <v>#N/A</v>
      </c>
      <c r="NX31" s="193" t="e">
        <f t="shared" si="247"/>
        <v>#N/A</v>
      </c>
      <c r="NY31" s="193" t="e">
        <f t="shared" si="247"/>
        <v>#N/A</v>
      </c>
      <c r="NZ31" s="193" t="e">
        <f t="shared" ref="NZ31:ON46" si="283">IF(ISNONTEXT($X31),IF($N31="R",_xlfn.BETA.DIST(GG31,$T31,$U31,FALSE,$G31,$I31),_xlfn.BETA.DIST(GG31,$U31,$T31,FALSE,$G31,$I31)),NA())</f>
        <v>#N/A</v>
      </c>
      <c r="OA31" s="193" t="e">
        <f t="shared" si="283"/>
        <v>#N/A</v>
      </c>
      <c r="OB31" s="193" t="e">
        <f t="shared" si="283"/>
        <v>#N/A</v>
      </c>
      <c r="OC31" s="193" t="e">
        <f t="shared" si="283"/>
        <v>#N/A</v>
      </c>
      <c r="OD31" s="193" t="e">
        <f t="shared" si="283"/>
        <v>#N/A</v>
      </c>
      <c r="OE31" s="193" t="e">
        <f t="shared" si="283"/>
        <v>#N/A</v>
      </c>
      <c r="OF31" s="193" t="e">
        <f t="shared" si="283"/>
        <v>#N/A</v>
      </c>
      <c r="OG31" s="193" t="e">
        <f t="shared" si="283"/>
        <v>#N/A</v>
      </c>
      <c r="OH31" s="193" t="e">
        <f t="shared" si="283"/>
        <v>#N/A</v>
      </c>
      <c r="OI31" s="193" t="e">
        <f t="shared" si="283"/>
        <v>#N/A</v>
      </c>
      <c r="OJ31" s="193" t="e">
        <f t="shared" si="283"/>
        <v>#N/A</v>
      </c>
      <c r="OK31" s="193" t="e">
        <f t="shared" si="283"/>
        <v>#N/A</v>
      </c>
      <c r="OL31" s="193" t="e">
        <f t="shared" si="283"/>
        <v>#N/A</v>
      </c>
      <c r="OM31" s="193" t="e">
        <f t="shared" si="283"/>
        <v>#N/A</v>
      </c>
      <c r="ON31" s="193" t="e">
        <f t="shared" si="283"/>
        <v>#N/A</v>
      </c>
      <c r="OO31" s="193" t="e">
        <f t="shared" si="279"/>
        <v>#N/A</v>
      </c>
      <c r="OP31" s="193" t="e">
        <f t="shared" si="279"/>
        <v>#N/A</v>
      </c>
      <c r="OQ31" s="193" t="e">
        <f t="shared" si="279"/>
        <v>#N/A</v>
      </c>
      <c r="OR31" s="193" t="e">
        <f t="shared" si="279"/>
        <v>#N/A</v>
      </c>
      <c r="OS31" s="193" t="e">
        <f t="shared" si="279"/>
        <v>#N/A</v>
      </c>
      <c r="OT31" s="193" t="e">
        <f t="shared" si="279"/>
        <v>#N/A</v>
      </c>
      <c r="OU31" s="193" t="e">
        <f t="shared" si="279"/>
        <v>#N/A</v>
      </c>
      <c r="OV31" s="193" t="e">
        <f t="shared" si="279"/>
        <v>#N/A</v>
      </c>
      <c r="OW31" s="193" t="e">
        <f t="shared" si="279"/>
        <v>#N/A</v>
      </c>
      <c r="OX31" s="193" t="e">
        <f t="shared" si="279"/>
        <v>#N/A</v>
      </c>
      <c r="OY31" s="193" t="e">
        <f t="shared" si="279"/>
        <v>#N/A</v>
      </c>
      <c r="OZ31" s="193" t="e">
        <f t="shared" si="279"/>
        <v>#N/A</v>
      </c>
      <c r="PA31" s="193" t="e">
        <f t="shared" si="279"/>
        <v>#N/A</v>
      </c>
      <c r="PB31" s="193" t="e">
        <f t="shared" si="279"/>
        <v>#N/A</v>
      </c>
      <c r="PC31" s="193" t="e">
        <f t="shared" si="279"/>
        <v>#N/A</v>
      </c>
      <c r="PD31" s="193" t="e">
        <f t="shared" si="261"/>
        <v>#N/A</v>
      </c>
      <c r="PE31" s="193" t="e">
        <f t="shared" si="261"/>
        <v>#N/A</v>
      </c>
      <c r="PF31" s="193" t="e">
        <f t="shared" si="261"/>
        <v>#N/A</v>
      </c>
      <c r="PG31" s="193" t="e">
        <f t="shared" si="261"/>
        <v>#N/A</v>
      </c>
      <c r="PH31" s="193" t="e">
        <f t="shared" si="261"/>
        <v>#N/A</v>
      </c>
      <c r="PI31" s="193" t="e">
        <f t="shared" si="261"/>
        <v>#N/A</v>
      </c>
      <c r="PJ31" s="193" t="e">
        <f t="shared" si="261"/>
        <v>#N/A</v>
      </c>
      <c r="PK31" s="193" t="e">
        <f t="shared" si="261"/>
        <v>#N/A</v>
      </c>
      <c r="PL31" s="193" t="e">
        <f t="shared" si="261"/>
        <v>#N/A</v>
      </c>
      <c r="PM31" s="193" t="e">
        <f t="shared" si="261"/>
        <v>#N/A</v>
      </c>
      <c r="PN31" s="193" t="e">
        <f t="shared" si="261"/>
        <v>#N/A</v>
      </c>
      <c r="PO31" s="193" t="e">
        <f t="shared" si="261"/>
        <v>#N/A</v>
      </c>
      <c r="PP31" s="193" t="e">
        <f t="shared" si="261"/>
        <v>#N/A</v>
      </c>
      <c r="PQ31" s="193" t="e">
        <f t="shared" si="261"/>
        <v>#N/A</v>
      </c>
      <c r="PR31" s="193" t="e">
        <f t="shared" si="261"/>
        <v>#N/A</v>
      </c>
      <c r="PS31" s="193" t="e">
        <f t="shared" si="33"/>
        <v>#N/A</v>
      </c>
      <c r="PT31" s="193" t="e">
        <f t="shared" si="257"/>
        <v>#N/A</v>
      </c>
      <c r="PU31" s="193" t="e">
        <f t="shared" si="257"/>
        <v>#N/A</v>
      </c>
      <c r="PV31" s="193" t="e">
        <f t="shared" si="257"/>
        <v>#N/A</v>
      </c>
      <c r="PW31" s="193" t="e">
        <f t="shared" si="257"/>
        <v>#N/A</v>
      </c>
      <c r="PX31" s="193" t="e">
        <f t="shared" si="257"/>
        <v>#N/A</v>
      </c>
      <c r="PY31" s="193" t="e">
        <f t="shared" si="257"/>
        <v>#N/A</v>
      </c>
      <c r="PZ31" s="193" t="e">
        <f t="shared" si="257"/>
        <v>#N/A</v>
      </c>
      <c r="QA31" s="193" t="e">
        <f t="shared" si="257"/>
        <v>#N/A</v>
      </c>
    </row>
    <row r="32" spans="1:443" hidden="1" x14ac:dyDescent="0.45">
      <c r="A32" s="276"/>
      <c r="B32" s="277" t="str">
        <f>IF(OR($T32="",$U32=""),"",ROUND(_xlfn.BETA.INV(ABS(VLOOKUP($Z$1,VLookups!$A$30:$B$31,2,FALSE)-B$2),IF($N32="L",$U32,$T32),IF($N32="L",$T32,$U32),$G32,$I32),0))</f>
        <v/>
      </c>
      <c r="C32" s="287" t="str">
        <f t="shared" si="24"/>
        <v/>
      </c>
      <c r="D32" s="288" t="str">
        <f t="shared" si="25"/>
        <v/>
      </c>
      <c r="E32" s="134"/>
      <c r="F32" s="279"/>
      <c r="G32" s="280" t="str">
        <f t="shared" si="16"/>
        <v/>
      </c>
      <c r="H32" s="281"/>
      <c r="I32" s="280" t="str">
        <f t="shared" si="17"/>
        <v/>
      </c>
      <c r="J32" s="279"/>
      <c r="K32" s="135"/>
      <c r="L32" s="110" t="str">
        <f t="shared" si="18"/>
        <v/>
      </c>
      <c r="M32" s="21" t="str">
        <f t="shared" si="19"/>
        <v/>
      </c>
      <c r="N32" s="22" t="str">
        <f t="shared" si="20"/>
        <v/>
      </c>
      <c r="O32" s="23" t="str">
        <f>IF(M32="","",IF(OR($M32&lt;Skew!$B$3,$M32=Skew!$B$3),IF($M32&gt;Skew!$C$3,Skew!$A$3,IF($M32&gt;Skew!$C$4,Skew!$A$4,IF($M32&gt;Skew!$C$5,Skew!$A$5,IF($M32&gt;Skew!$C$6,Skew!$A$6,IF($M32&gt;Skew!$C$7,Skew!$A$7,IF($M32&gt;Skew!$C$8,Skew!$A$8,IF($M32&gt;Skew!$C$9,Skew!$A$9,IF($M32&gt;Skew!$C$10,Skew!$A$10,IF($M32&gt;Skew!$C$11,Skew!$A$11,IF($M32&gt;Skew!$C$12,Skew!$A$12,IF($M32&gt;Skew!$C$13,Skew!$A$13,IF($M32&gt;Skew!$C$14,Skew!$A$14,IF($M32&gt;Skew!$C$15,Skew!$A$15,IF($M32&gt;Skew!$C$16,Skew!$A$16,Skew!$A$17)
)))))))))))))))</f>
        <v/>
      </c>
      <c r="P32" s="22" t="str">
        <f>IF(M32="","",MATCH(O32,Skew!$A$3:$A$17,0))</f>
        <v/>
      </c>
      <c r="Q32" s="22" t="str">
        <f t="shared" si="0"/>
        <v/>
      </c>
      <c r="R32" s="24"/>
      <c r="S32" s="22" t="str">
        <f>IF(OR(M32="",R32=""),"",MATCH(R32,Confidence!$A$3:$A$12,0))</f>
        <v/>
      </c>
      <c r="T32" s="25" t="str">
        <f t="shared" si="1"/>
        <v/>
      </c>
      <c r="U32" s="25" t="str">
        <f t="shared" si="2"/>
        <v/>
      </c>
      <c r="V32" s="22"/>
      <c r="W32" s="102" t="str">
        <f t="shared" si="3"/>
        <v/>
      </c>
      <c r="X32" s="102" t="str">
        <f t="shared" si="4"/>
        <v/>
      </c>
      <c r="Y32" s="37" t="str">
        <f t="shared" si="5"/>
        <v/>
      </c>
      <c r="Z32" s="115"/>
      <c r="AA32" s="204" t="str">
        <f>IF(AND(G32&gt;0,H32&gt;0,I32&gt;0,T32&gt;0,U32&gt;0,Z32&gt;0,NOT(R32="")),ABS(VLOOKUP($Z$1,VLookups!$A$30:$B$31,2,FALSE)-_xlfn.BETA.DIST(Z32,IF(N32="L",U32,T32),IF(N32="L",T32,U32),TRUE,G32,I32)),"")</f>
        <v/>
      </c>
      <c r="AB32" s="112" t="str">
        <f>IF(OR($T32="",$U32=""),"",_xlfn.BETA.INV(ABS(VLOOKUP($Z$1,VLookups!$A$30:$B$31,2,FALSE)-AB$3),IF($N32="L",$U32,$T32),IF($N32="L",$T32,$U32),$G32,$I32))</f>
        <v/>
      </c>
      <c r="AC32" s="113" t="str">
        <f>IF(OR($T32="",$U32=""),"",_xlfn.BETA.INV(ABS(VLOOKUP($Z$1,VLookups!$A$30:$B$31,2,FALSE)-AC$3),IF($N32="L",$U32,$T32),IF($N32="L",$T32,$U32),$G32,$I32))</f>
        <v/>
      </c>
      <c r="AD32" s="112" t="str">
        <f>IF(OR($T32="",$U32=""),"",_xlfn.BETA.INV(ABS(VLOOKUP($Z$1,VLookups!$A$30:$B$31,2,FALSE)-AD$3),IF($N32="L",$U32,$T32),IF($N32="L",$T32,$U32),$G32,$I32))</f>
        <v/>
      </c>
      <c r="AE32" s="113" t="str">
        <f>IF(OR($T32="",$U32=""),"",_xlfn.BETA.INV(ABS(VLOOKUP($Z$1,VLookups!$A$30:$B$31,2,FALSE)-AE$3),IF($N32="L",$U32,$T32),IF($N32="L",$T32,$U32),$G32,$I32))</f>
        <v/>
      </c>
      <c r="AF32" s="112" t="str">
        <f>IF(OR($T32="",$U32=""),"",_xlfn.BETA.INV(ABS(VLOOKUP($Z$1,VLookups!$A$30:$B$31,2,FALSE)-AF$3),IF($N32="L",$U32,$T32),IF($N32="L",$T32,$U32),$G32,$I32))</f>
        <v/>
      </c>
      <c r="AG32" s="113" t="str">
        <f>IF(OR($T32="",$U32=""),"",_xlfn.BETA.INV(ABS(VLOOKUP($Z$1,VLookups!$A$30:$B$31,2,FALSE)-AG$3),IF($N32="L",$U32,$T32),IF($N32="L",$T32,$U32),$G32,$I32))</f>
        <v/>
      </c>
      <c r="AH32" s="112" t="str">
        <f>IF(OR($T32="",$U32=""),"",_xlfn.BETA.INV(ABS(VLOOKUP($Z$1,VLookups!$A$30:$B$31,2,FALSE)-AH$3),IF($N32="L",$U32,$T32),IF($N32="L",$T32,$U32),$G32,$I32))</f>
        <v/>
      </c>
      <c r="AI32" s="113" t="str">
        <f>IF(OR($T32="",$U32=""),"",_xlfn.BETA.INV(ABS(VLOOKUP($Z$1,VLookups!$A$30:$B$31,2,FALSE)-AI$3),IF($N32="L",$U32,$T32),IF($N32="L",$T32,$U32),$G32,$I32))</f>
        <v/>
      </c>
      <c r="AJ32" s="112" t="str">
        <f>IF(OR($T32="",$U32=""),"",_xlfn.BETA.INV(ABS(VLOOKUP($Z$1,VLookups!$A$30:$B$31,2,FALSE)-AJ$3),IF($N32="L",$U32,$T32),IF($N32="L",$T32,$U32),$G32,$I32))</f>
        <v/>
      </c>
      <c r="AK32" s="113" t="str">
        <f>IF(OR($T32="",$U32=""),"",_xlfn.BETA.INV(ABS(VLOOKUP($Z$1,VLookups!$A$30:$B$31,2,FALSE)-AK$3),IF($N32="L",$U32,$T32),IF($N32="L",$T32,$U32),$G32,$I32))</f>
        <v/>
      </c>
      <c r="AL32" s="112" t="str">
        <f>IF(OR($T32="",$U32=""),"",_xlfn.BETA.INV(ABS(VLOOKUP($Z$1,VLookups!$A$30:$B$31,2,FALSE)-AL$3),IF($N32="L",$U32,$T32),IF($N32="L",$T32,$U32),$G32,$I32))</f>
        <v/>
      </c>
      <c r="AM32" s="113" t="str">
        <f>IF(OR($T32="",$U32=""),"",_xlfn.BETA.INV(ABS(VLOOKUP($Z$1,VLookups!$A$30:$B$31,2,FALSE)-AM$3),IF($N32="L",$U32,$T32),IF($N32="L",$T32,$U32),$G32,$I32))</f>
        <v/>
      </c>
      <c r="AN32" s="15"/>
      <c r="AO32" s="194" t="str">
        <f t="shared" si="21"/>
        <v/>
      </c>
      <c r="AP32" s="192" t="str">
        <f t="shared" si="22"/>
        <v/>
      </c>
      <c r="AQ32" s="177" t="str">
        <f t="shared" ref="AQ32" si="284">IF(ISNONTEXT($AO32),AP32+$AO32,"")</f>
        <v/>
      </c>
      <c r="AR32" s="177" t="str">
        <f t="shared" si="35"/>
        <v/>
      </c>
      <c r="AS32" s="177" t="str">
        <f t="shared" si="36"/>
        <v/>
      </c>
      <c r="AT32" s="177" t="str">
        <f t="shared" si="37"/>
        <v/>
      </c>
      <c r="AU32" s="177" t="str">
        <f t="shared" si="38"/>
        <v/>
      </c>
      <c r="AV32" s="177" t="str">
        <f t="shared" si="39"/>
        <v/>
      </c>
      <c r="AW32" s="177" t="str">
        <f t="shared" si="40"/>
        <v/>
      </c>
      <c r="AX32" s="177" t="str">
        <f t="shared" si="41"/>
        <v/>
      </c>
      <c r="AY32" s="177" t="str">
        <f t="shared" si="42"/>
        <v/>
      </c>
      <c r="AZ32" s="177" t="str">
        <f t="shared" si="43"/>
        <v/>
      </c>
      <c r="BA32" s="177" t="str">
        <f t="shared" si="44"/>
        <v/>
      </c>
      <c r="BB32" s="177" t="str">
        <f t="shared" si="45"/>
        <v/>
      </c>
      <c r="BC32" s="177" t="str">
        <f t="shared" si="46"/>
        <v/>
      </c>
      <c r="BD32" s="177" t="str">
        <f t="shared" si="47"/>
        <v/>
      </c>
      <c r="BE32" s="177" t="str">
        <f t="shared" si="48"/>
        <v/>
      </c>
      <c r="BF32" s="177" t="str">
        <f t="shared" si="49"/>
        <v/>
      </c>
      <c r="BG32" s="177" t="str">
        <f t="shared" si="50"/>
        <v/>
      </c>
      <c r="BH32" s="177" t="str">
        <f t="shared" si="51"/>
        <v/>
      </c>
      <c r="BI32" s="177" t="str">
        <f t="shared" si="52"/>
        <v/>
      </c>
      <c r="BJ32" s="177" t="str">
        <f t="shared" si="53"/>
        <v/>
      </c>
      <c r="BK32" s="177" t="str">
        <f t="shared" si="54"/>
        <v/>
      </c>
      <c r="BL32" s="177" t="str">
        <f t="shared" si="55"/>
        <v/>
      </c>
      <c r="BM32" s="177" t="str">
        <f t="shared" si="56"/>
        <v/>
      </c>
      <c r="BN32" s="177" t="str">
        <f t="shared" si="57"/>
        <v/>
      </c>
      <c r="BO32" s="177" t="str">
        <f t="shared" si="58"/>
        <v/>
      </c>
      <c r="BP32" s="177" t="str">
        <f t="shared" si="59"/>
        <v/>
      </c>
      <c r="BQ32" s="177" t="str">
        <f t="shared" si="60"/>
        <v/>
      </c>
      <c r="BR32" s="177" t="str">
        <f t="shared" si="61"/>
        <v/>
      </c>
      <c r="BS32" s="177" t="str">
        <f t="shared" si="62"/>
        <v/>
      </c>
      <c r="BT32" s="177" t="str">
        <f t="shared" si="63"/>
        <v/>
      </c>
      <c r="BU32" s="177" t="str">
        <f t="shared" si="64"/>
        <v/>
      </c>
      <c r="BV32" s="177" t="str">
        <f t="shared" si="65"/>
        <v/>
      </c>
      <c r="BW32" s="177" t="str">
        <f t="shared" si="66"/>
        <v/>
      </c>
      <c r="BX32" s="177" t="str">
        <f t="shared" si="67"/>
        <v/>
      </c>
      <c r="BY32" s="177" t="str">
        <f t="shared" si="68"/>
        <v/>
      </c>
      <c r="BZ32" s="177" t="str">
        <f t="shared" si="69"/>
        <v/>
      </c>
      <c r="CA32" s="177" t="str">
        <f t="shared" si="70"/>
        <v/>
      </c>
      <c r="CB32" s="177" t="str">
        <f t="shared" si="71"/>
        <v/>
      </c>
      <c r="CC32" s="177" t="str">
        <f t="shared" si="72"/>
        <v/>
      </c>
      <c r="CD32" s="177" t="str">
        <f t="shared" si="73"/>
        <v/>
      </c>
      <c r="CE32" s="177" t="str">
        <f t="shared" si="74"/>
        <v/>
      </c>
      <c r="CF32" s="177" t="str">
        <f t="shared" si="75"/>
        <v/>
      </c>
      <c r="CG32" s="177" t="str">
        <f t="shared" si="76"/>
        <v/>
      </c>
      <c r="CH32" s="177" t="str">
        <f t="shared" si="77"/>
        <v/>
      </c>
      <c r="CI32" s="177" t="str">
        <f t="shared" si="78"/>
        <v/>
      </c>
      <c r="CJ32" s="177" t="str">
        <f t="shared" si="79"/>
        <v/>
      </c>
      <c r="CK32" s="177" t="str">
        <f t="shared" si="80"/>
        <v/>
      </c>
      <c r="CL32" s="177" t="str">
        <f t="shared" si="81"/>
        <v/>
      </c>
      <c r="CM32" s="177" t="str">
        <f t="shared" si="82"/>
        <v/>
      </c>
      <c r="CN32" s="177" t="str">
        <f t="shared" si="83"/>
        <v/>
      </c>
      <c r="CO32" s="177" t="str">
        <f t="shared" si="84"/>
        <v/>
      </c>
      <c r="CP32" s="177" t="str">
        <f t="shared" si="85"/>
        <v/>
      </c>
      <c r="CQ32" s="177" t="str">
        <f t="shared" si="86"/>
        <v/>
      </c>
      <c r="CR32" s="177" t="str">
        <f t="shared" si="87"/>
        <v/>
      </c>
      <c r="CS32" s="177" t="str">
        <f t="shared" si="88"/>
        <v/>
      </c>
      <c r="CT32" s="177" t="str">
        <f t="shared" si="89"/>
        <v/>
      </c>
      <c r="CU32" s="177" t="str">
        <f t="shared" si="90"/>
        <v/>
      </c>
      <c r="CV32" s="177" t="str">
        <f t="shared" si="91"/>
        <v/>
      </c>
      <c r="CW32" s="177" t="str">
        <f t="shared" si="92"/>
        <v/>
      </c>
      <c r="CX32" s="177" t="str">
        <f t="shared" si="93"/>
        <v/>
      </c>
      <c r="CY32" s="177" t="str">
        <f t="shared" si="94"/>
        <v/>
      </c>
      <c r="CZ32" s="177" t="str">
        <f t="shared" si="95"/>
        <v/>
      </c>
      <c r="DA32" s="177" t="str">
        <f t="shared" si="96"/>
        <v/>
      </c>
      <c r="DB32" s="177" t="str">
        <f t="shared" si="97"/>
        <v/>
      </c>
      <c r="DC32" s="177" t="str">
        <f t="shared" si="28"/>
        <v/>
      </c>
      <c r="DD32" s="177" t="str">
        <f t="shared" si="98"/>
        <v/>
      </c>
      <c r="DE32" s="177" t="str">
        <f t="shared" si="99"/>
        <v/>
      </c>
      <c r="DF32" s="177" t="str">
        <f t="shared" si="100"/>
        <v/>
      </c>
      <c r="DG32" s="177" t="str">
        <f t="shared" si="101"/>
        <v/>
      </c>
      <c r="DH32" s="177" t="str">
        <f t="shared" si="102"/>
        <v/>
      </c>
      <c r="DI32" s="177" t="str">
        <f t="shared" si="103"/>
        <v/>
      </c>
      <c r="DJ32" s="177" t="str">
        <f t="shared" si="104"/>
        <v/>
      </c>
      <c r="DK32" s="177" t="str">
        <f t="shared" si="105"/>
        <v/>
      </c>
      <c r="DL32" s="177" t="str">
        <f t="shared" si="106"/>
        <v/>
      </c>
      <c r="DM32" s="177" t="str">
        <f t="shared" si="107"/>
        <v/>
      </c>
      <c r="DN32" s="177" t="str">
        <f t="shared" si="108"/>
        <v/>
      </c>
      <c r="DO32" s="177" t="str">
        <f t="shared" si="109"/>
        <v/>
      </c>
      <c r="DP32" s="177" t="str">
        <f t="shared" si="110"/>
        <v/>
      </c>
      <c r="DQ32" s="177" t="str">
        <f t="shared" si="111"/>
        <v/>
      </c>
      <c r="DR32" s="177" t="str">
        <f t="shared" si="112"/>
        <v/>
      </c>
      <c r="DS32" s="177" t="str">
        <f t="shared" si="113"/>
        <v/>
      </c>
      <c r="DT32" s="177" t="str">
        <f t="shared" si="114"/>
        <v/>
      </c>
      <c r="DU32" s="177" t="str">
        <f t="shared" si="115"/>
        <v/>
      </c>
      <c r="DV32" s="177" t="str">
        <f t="shared" si="116"/>
        <v/>
      </c>
      <c r="DW32" s="177" t="str">
        <f t="shared" si="117"/>
        <v/>
      </c>
      <c r="DX32" s="177" t="str">
        <f t="shared" si="118"/>
        <v/>
      </c>
      <c r="DY32" s="177" t="str">
        <f t="shared" si="119"/>
        <v/>
      </c>
      <c r="DZ32" s="177" t="str">
        <f t="shared" si="120"/>
        <v/>
      </c>
      <c r="EA32" s="177" t="str">
        <f t="shared" si="121"/>
        <v/>
      </c>
      <c r="EB32" s="177" t="str">
        <f t="shared" si="122"/>
        <v/>
      </c>
      <c r="EC32" s="177" t="str">
        <f t="shared" si="123"/>
        <v/>
      </c>
      <c r="ED32" s="177" t="str">
        <f t="shared" si="124"/>
        <v/>
      </c>
      <c r="EE32" s="177" t="str">
        <f t="shared" si="125"/>
        <v/>
      </c>
      <c r="EF32" s="177" t="str">
        <f t="shared" si="126"/>
        <v/>
      </c>
      <c r="EG32" s="177" t="str">
        <f t="shared" si="127"/>
        <v/>
      </c>
      <c r="EH32" s="177" t="str">
        <f t="shared" si="128"/>
        <v/>
      </c>
      <c r="EI32" s="177" t="str">
        <f t="shared" si="129"/>
        <v/>
      </c>
      <c r="EJ32" s="177" t="str">
        <f t="shared" si="130"/>
        <v/>
      </c>
      <c r="EK32" s="177" t="str">
        <f t="shared" si="131"/>
        <v/>
      </c>
      <c r="EL32" s="177" t="str">
        <f t="shared" si="132"/>
        <v/>
      </c>
      <c r="EM32" s="177" t="str">
        <f t="shared" si="133"/>
        <v/>
      </c>
      <c r="EN32" s="177" t="str">
        <f t="shared" si="134"/>
        <v/>
      </c>
      <c r="EO32" s="177" t="str">
        <f t="shared" si="135"/>
        <v/>
      </c>
      <c r="EP32" s="177" t="str">
        <f t="shared" si="136"/>
        <v/>
      </c>
      <c r="EQ32" s="177" t="str">
        <f t="shared" si="137"/>
        <v/>
      </c>
      <c r="ER32" s="177" t="str">
        <f t="shared" si="138"/>
        <v/>
      </c>
      <c r="ES32" s="177" t="str">
        <f t="shared" si="139"/>
        <v/>
      </c>
      <c r="ET32" s="177" t="str">
        <f t="shared" si="140"/>
        <v/>
      </c>
      <c r="EU32" s="177" t="str">
        <f t="shared" si="141"/>
        <v/>
      </c>
      <c r="EV32" s="177" t="str">
        <f t="shared" si="142"/>
        <v/>
      </c>
      <c r="EW32" s="177" t="str">
        <f t="shared" si="143"/>
        <v/>
      </c>
      <c r="EX32" s="177" t="str">
        <f t="shared" si="144"/>
        <v/>
      </c>
      <c r="EY32" s="177" t="str">
        <f t="shared" si="145"/>
        <v/>
      </c>
      <c r="EZ32" s="177" t="str">
        <f t="shared" si="146"/>
        <v/>
      </c>
      <c r="FA32" s="177" t="str">
        <f t="shared" si="147"/>
        <v/>
      </c>
      <c r="FB32" s="177" t="str">
        <f t="shared" si="148"/>
        <v/>
      </c>
      <c r="FC32" s="177" t="str">
        <f t="shared" si="149"/>
        <v/>
      </c>
      <c r="FD32" s="177" t="str">
        <f t="shared" si="150"/>
        <v/>
      </c>
      <c r="FE32" s="177" t="str">
        <f t="shared" si="151"/>
        <v/>
      </c>
      <c r="FF32" s="177" t="str">
        <f t="shared" si="152"/>
        <v/>
      </c>
      <c r="FG32" s="177" t="str">
        <f t="shared" si="153"/>
        <v/>
      </c>
      <c r="FH32" s="177" t="str">
        <f t="shared" si="154"/>
        <v/>
      </c>
      <c r="FI32" s="177" t="str">
        <f t="shared" si="155"/>
        <v/>
      </c>
      <c r="FJ32" s="177" t="str">
        <f t="shared" si="156"/>
        <v/>
      </c>
      <c r="FK32" s="177" t="str">
        <f t="shared" si="157"/>
        <v/>
      </c>
      <c r="FL32" s="177" t="str">
        <f t="shared" si="158"/>
        <v/>
      </c>
      <c r="FM32" s="177" t="str">
        <f t="shared" si="159"/>
        <v/>
      </c>
      <c r="FN32" s="177" t="str">
        <f t="shared" si="160"/>
        <v/>
      </c>
      <c r="FO32" s="177" t="str">
        <f t="shared" si="29"/>
        <v/>
      </c>
      <c r="FP32" s="177" t="str">
        <f t="shared" si="161"/>
        <v/>
      </c>
      <c r="FQ32" s="177" t="str">
        <f t="shared" si="162"/>
        <v/>
      </c>
      <c r="FR32" s="177" t="str">
        <f t="shared" si="163"/>
        <v/>
      </c>
      <c r="FS32" s="177" t="str">
        <f t="shared" si="164"/>
        <v/>
      </c>
      <c r="FT32" s="177" t="str">
        <f t="shared" si="165"/>
        <v/>
      </c>
      <c r="FU32" s="177" t="str">
        <f t="shared" si="166"/>
        <v/>
      </c>
      <c r="FV32" s="177" t="str">
        <f t="shared" si="167"/>
        <v/>
      </c>
      <c r="FW32" s="177" t="str">
        <f t="shared" si="168"/>
        <v/>
      </c>
      <c r="FX32" s="177" t="str">
        <f t="shared" si="169"/>
        <v/>
      </c>
      <c r="FY32" s="177" t="str">
        <f t="shared" si="170"/>
        <v/>
      </c>
      <c r="FZ32" s="177" t="str">
        <f t="shared" si="171"/>
        <v/>
      </c>
      <c r="GA32" s="177" t="str">
        <f t="shared" si="172"/>
        <v/>
      </c>
      <c r="GB32" s="177" t="str">
        <f t="shared" si="173"/>
        <v/>
      </c>
      <c r="GC32" s="177" t="str">
        <f t="shared" si="174"/>
        <v/>
      </c>
      <c r="GD32" s="177" t="str">
        <f t="shared" si="175"/>
        <v/>
      </c>
      <c r="GE32" s="177" t="str">
        <f t="shared" si="176"/>
        <v/>
      </c>
      <c r="GF32" s="177" t="str">
        <f t="shared" si="177"/>
        <v/>
      </c>
      <c r="GG32" s="177" t="str">
        <f t="shared" si="178"/>
        <v/>
      </c>
      <c r="GH32" s="177" t="str">
        <f t="shared" si="179"/>
        <v/>
      </c>
      <c r="GI32" s="177" t="str">
        <f t="shared" si="180"/>
        <v/>
      </c>
      <c r="GJ32" s="177" t="str">
        <f t="shared" si="181"/>
        <v/>
      </c>
      <c r="GK32" s="177" t="str">
        <f t="shared" si="182"/>
        <v/>
      </c>
      <c r="GL32" s="177" t="str">
        <f t="shared" si="183"/>
        <v/>
      </c>
      <c r="GM32" s="177" t="str">
        <f t="shared" si="184"/>
        <v/>
      </c>
      <c r="GN32" s="177" t="str">
        <f t="shared" si="185"/>
        <v/>
      </c>
      <c r="GO32" s="177" t="str">
        <f t="shared" si="186"/>
        <v/>
      </c>
      <c r="GP32" s="177" t="str">
        <f t="shared" si="187"/>
        <v/>
      </c>
      <c r="GQ32" s="177" t="str">
        <f t="shared" si="188"/>
        <v/>
      </c>
      <c r="GR32" s="177" t="str">
        <f t="shared" si="189"/>
        <v/>
      </c>
      <c r="GS32" s="177" t="str">
        <f t="shared" si="190"/>
        <v/>
      </c>
      <c r="GT32" s="177" t="str">
        <f t="shared" si="191"/>
        <v/>
      </c>
      <c r="GU32" s="177" t="str">
        <f t="shared" si="192"/>
        <v/>
      </c>
      <c r="GV32" s="177" t="str">
        <f t="shared" si="193"/>
        <v/>
      </c>
      <c r="GW32" s="177" t="str">
        <f t="shared" si="194"/>
        <v/>
      </c>
      <c r="GX32" s="177" t="str">
        <f t="shared" si="195"/>
        <v/>
      </c>
      <c r="GY32" s="177" t="str">
        <f t="shared" si="196"/>
        <v/>
      </c>
      <c r="GZ32" s="177" t="str">
        <f t="shared" si="197"/>
        <v/>
      </c>
      <c r="HA32" s="177" t="str">
        <f t="shared" si="198"/>
        <v/>
      </c>
      <c r="HB32" s="177" t="str">
        <f t="shared" si="199"/>
        <v/>
      </c>
      <c r="HC32" s="177" t="str">
        <f t="shared" si="200"/>
        <v/>
      </c>
      <c r="HD32" s="177" t="str">
        <f t="shared" si="201"/>
        <v/>
      </c>
      <c r="HE32" s="177" t="str">
        <f t="shared" si="202"/>
        <v/>
      </c>
      <c r="HF32" s="177" t="str">
        <f t="shared" si="203"/>
        <v/>
      </c>
      <c r="HG32" s="177" t="str">
        <f t="shared" si="204"/>
        <v/>
      </c>
      <c r="HH32" s="177" t="str">
        <f t="shared" si="205"/>
        <v/>
      </c>
      <c r="HI32" s="177" t="str">
        <f t="shared" si="206"/>
        <v/>
      </c>
      <c r="HJ32" s="177" t="str">
        <f t="shared" si="207"/>
        <v/>
      </c>
      <c r="HK32" s="177" t="str">
        <f t="shared" si="208"/>
        <v/>
      </c>
      <c r="HL32" s="177" t="str">
        <f t="shared" si="209"/>
        <v/>
      </c>
      <c r="HM32" s="177" t="str">
        <f t="shared" si="210"/>
        <v/>
      </c>
      <c r="HN32" s="177" t="str">
        <f t="shared" si="211"/>
        <v/>
      </c>
      <c r="HO32" s="177" t="str">
        <f t="shared" si="212"/>
        <v/>
      </c>
      <c r="HP32" s="177" t="str">
        <f t="shared" si="213"/>
        <v/>
      </c>
      <c r="HQ32" s="177" t="str">
        <f t="shared" si="214"/>
        <v/>
      </c>
      <c r="HR32" s="177" t="str">
        <f t="shared" si="215"/>
        <v/>
      </c>
      <c r="HS32" s="177" t="str">
        <f t="shared" si="216"/>
        <v/>
      </c>
      <c r="HT32" s="177" t="str">
        <f t="shared" si="217"/>
        <v/>
      </c>
      <c r="HU32" s="177" t="str">
        <f t="shared" si="218"/>
        <v/>
      </c>
      <c r="HV32" s="177" t="str">
        <f t="shared" si="219"/>
        <v/>
      </c>
      <c r="HW32" s="177" t="str">
        <f t="shared" si="220"/>
        <v/>
      </c>
      <c r="HX32" s="177" t="str">
        <f t="shared" si="221"/>
        <v/>
      </c>
      <c r="HY32" s="177" t="str">
        <f t="shared" si="222"/>
        <v/>
      </c>
      <c r="HZ32" s="177" t="str">
        <f t="shared" si="223"/>
        <v/>
      </c>
      <c r="IA32" s="177" t="str">
        <f t="shared" si="30"/>
        <v/>
      </c>
      <c r="IB32" s="177" t="str">
        <f t="shared" si="251"/>
        <v/>
      </c>
      <c r="IC32" s="177" t="str">
        <f t="shared" si="252"/>
        <v/>
      </c>
      <c r="ID32" s="177" t="str">
        <f t="shared" si="253"/>
        <v/>
      </c>
      <c r="IE32" s="177" t="str">
        <f t="shared" si="254"/>
        <v/>
      </c>
      <c r="IF32" s="177" t="str">
        <f t="shared" si="255"/>
        <v/>
      </c>
      <c r="IG32" s="177" t="str">
        <f t="shared" si="256"/>
        <v/>
      </c>
      <c r="IH32" s="192" t="str">
        <f t="shared" si="10"/>
        <v/>
      </c>
      <c r="II32" s="193" t="e">
        <f t="shared" si="11"/>
        <v>#N/A</v>
      </c>
      <c r="IJ32" s="193" t="e">
        <f t="shared" si="273"/>
        <v>#N/A</v>
      </c>
      <c r="IK32" s="193" t="e">
        <f t="shared" si="273"/>
        <v>#N/A</v>
      </c>
      <c r="IL32" s="193" t="e">
        <f t="shared" si="273"/>
        <v>#N/A</v>
      </c>
      <c r="IM32" s="193" t="e">
        <f t="shared" si="245"/>
        <v>#N/A</v>
      </c>
      <c r="IN32" s="193" t="e">
        <f t="shared" si="245"/>
        <v>#N/A</v>
      </c>
      <c r="IO32" s="193" t="e">
        <f t="shared" si="245"/>
        <v>#N/A</v>
      </c>
      <c r="IP32" s="193" t="e">
        <f t="shared" si="245"/>
        <v>#N/A</v>
      </c>
      <c r="IQ32" s="193" t="e">
        <f t="shared" si="245"/>
        <v>#N/A</v>
      </c>
      <c r="IR32" s="193" t="e">
        <f t="shared" si="245"/>
        <v>#N/A</v>
      </c>
      <c r="IS32" s="193" t="e">
        <f t="shared" si="245"/>
        <v>#N/A</v>
      </c>
      <c r="IT32" s="193" t="e">
        <f t="shared" si="245"/>
        <v>#N/A</v>
      </c>
      <c r="IU32" s="193" t="e">
        <f t="shared" si="245"/>
        <v>#N/A</v>
      </c>
      <c r="IV32" s="193" t="e">
        <f t="shared" si="245"/>
        <v>#N/A</v>
      </c>
      <c r="IW32" s="193" t="e">
        <f t="shared" si="245"/>
        <v>#N/A</v>
      </c>
      <c r="IX32" s="193" t="e">
        <f t="shared" si="245"/>
        <v>#N/A</v>
      </c>
      <c r="IY32" s="193" t="e">
        <f t="shared" si="245"/>
        <v>#N/A</v>
      </c>
      <c r="IZ32" s="193" t="e">
        <f t="shared" si="245"/>
        <v>#N/A</v>
      </c>
      <c r="JA32" s="193" t="e">
        <f t="shared" si="245"/>
        <v>#N/A</v>
      </c>
      <c r="JB32" s="193" t="e">
        <f t="shared" si="281"/>
        <v>#N/A</v>
      </c>
      <c r="JC32" s="193" t="e">
        <f t="shared" si="281"/>
        <v>#N/A</v>
      </c>
      <c r="JD32" s="193" t="e">
        <f t="shared" si="281"/>
        <v>#N/A</v>
      </c>
      <c r="JE32" s="193" t="e">
        <f t="shared" si="281"/>
        <v>#N/A</v>
      </c>
      <c r="JF32" s="193" t="e">
        <f t="shared" si="281"/>
        <v>#N/A</v>
      </c>
      <c r="JG32" s="193" t="e">
        <f t="shared" si="281"/>
        <v>#N/A</v>
      </c>
      <c r="JH32" s="193" t="e">
        <f t="shared" si="281"/>
        <v>#N/A</v>
      </c>
      <c r="JI32" s="193" t="e">
        <f t="shared" si="281"/>
        <v>#N/A</v>
      </c>
      <c r="JJ32" s="193" t="e">
        <f t="shared" si="281"/>
        <v>#N/A</v>
      </c>
      <c r="JK32" s="193" t="e">
        <f t="shared" si="281"/>
        <v>#N/A</v>
      </c>
      <c r="JL32" s="193" t="e">
        <f t="shared" si="281"/>
        <v>#N/A</v>
      </c>
      <c r="JM32" s="193" t="e">
        <f t="shared" si="281"/>
        <v>#N/A</v>
      </c>
      <c r="JN32" s="193" t="e">
        <f t="shared" si="281"/>
        <v>#N/A</v>
      </c>
      <c r="JO32" s="193" t="e">
        <f t="shared" si="281"/>
        <v>#N/A</v>
      </c>
      <c r="JP32" s="193" t="e">
        <f t="shared" si="281"/>
        <v>#N/A</v>
      </c>
      <c r="JQ32" s="193" t="e">
        <f t="shared" si="277"/>
        <v>#N/A</v>
      </c>
      <c r="JR32" s="193" t="e">
        <f t="shared" si="277"/>
        <v>#N/A</v>
      </c>
      <c r="JS32" s="193" t="e">
        <f t="shared" si="277"/>
        <v>#N/A</v>
      </c>
      <c r="JT32" s="193" t="e">
        <f t="shared" si="277"/>
        <v>#N/A</v>
      </c>
      <c r="JU32" s="193" t="e">
        <f t="shared" si="277"/>
        <v>#N/A</v>
      </c>
      <c r="JV32" s="193" t="e">
        <f t="shared" si="277"/>
        <v>#N/A</v>
      </c>
      <c r="JW32" s="193" t="e">
        <f t="shared" si="277"/>
        <v>#N/A</v>
      </c>
      <c r="JX32" s="193" t="e">
        <f t="shared" si="277"/>
        <v>#N/A</v>
      </c>
      <c r="JY32" s="193" t="e">
        <f t="shared" si="277"/>
        <v>#N/A</v>
      </c>
      <c r="JZ32" s="193" t="e">
        <f t="shared" si="277"/>
        <v>#N/A</v>
      </c>
      <c r="KA32" s="193" t="e">
        <f t="shared" si="277"/>
        <v>#N/A</v>
      </c>
      <c r="KB32" s="193" t="e">
        <f t="shared" si="277"/>
        <v>#N/A</v>
      </c>
      <c r="KC32" s="193" t="e">
        <f t="shared" si="277"/>
        <v>#N/A</v>
      </c>
      <c r="KD32" s="193" t="e">
        <f t="shared" si="277"/>
        <v>#N/A</v>
      </c>
      <c r="KE32" s="193" t="e">
        <f t="shared" si="277"/>
        <v>#N/A</v>
      </c>
      <c r="KF32" s="193" t="e">
        <f t="shared" si="259"/>
        <v>#N/A</v>
      </c>
      <c r="KG32" s="193" t="e">
        <f t="shared" si="259"/>
        <v>#N/A</v>
      </c>
      <c r="KH32" s="193" t="e">
        <f t="shared" si="259"/>
        <v>#N/A</v>
      </c>
      <c r="KI32" s="193" t="e">
        <f t="shared" si="259"/>
        <v>#N/A</v>
      </c>
      <c r="KJ32" s="193" t="e">
        <f t="shared" si="259"/>
        <v>#N/A</v>
      </c>
      <c r="KK32" s="193" t="e">
        <f t="shared" si="259"/>
        <v>#N/A</v>
      </c>
      <c r="KL32" s="193" t="e">
        <f t="shared" si="259"/>
        <v>#N/A</v>
      </c>
      <c r="KM32" s="193" t="e">
        <f t="shared" si="259"/>
        <v>#N/A</v>
      </c>
      <c r="KN32" s="193" t="e">
        <f t="shared" si="259"/>
        <v>#N/A</v>
      </c>
      <c r="KO32" s="193" t="e">
        <f t="shared" si="259"/>
        <v>#N/A</v>
      </c>
      <c r="KP32" s="193" t="e">
        <f t="shared" si="259"/>
        <v>#N/A</v>
      </c>
      <c r="KQ32" s="193" t="e">
        <f t="shared" si="259"/>
        <v>#N/A</v>
      </c>
      <c r="KR32" s="193" t="e">
        <f t="shared" si="259"/>
        <v>#N/A</v>
      </c>
      <c r="KS32" s="193" t="e">
        <f t="shared" si="259"/>
        <v>#N/A</v>
      </c>
      <c r="KT32" s="193" t="e">
        <f t="shared" si="259"/>
        <v>#N/A</v>
      </c>
      <c r="KU32" s="193" t="e">
        <f t="shared" si="31"/>
        <v>#N/A</v>
      </c>
      <c r="KV32" s="193" t="e">
        <f t="shared" si="274"/>
        <v>#N/A</v>
      </c>
      <c r="KW32" s="193" t="e">
        <f t="shared" si="274"/>
        <v>#N/A</v>
      </c>
      <c r="KX32" s="193" t="e">
        <f t="shared" si="274"/>
        <v>#N/A</v>
      </c>
      <c r="KY32" s="193" t="e">
        <f t="shared" si="246"/>
        <v>#N/A</v>
      </c>
      <c r="KZ32" s="193" t="e">
        <f t="shared" si="246"/>
        <v>#N/A</v>
      </c>
      <c r="LA32" s="193" t="e">
        <f t="shared" si="246"/>
        <v>#N/A</v>
      </c>
      <c r="LB32" s="193" t="e">
        <f t="shared" si="246"/>
        <v>#N/A</v>
      </c>
      <c r="LC32" s="193" t="e">
        <f t="shared" si="246"/>
        <v>#N/A</v>
      </c>
      <c r="LD32" s="193" t="e">
        <f t="shared" si="246"/>
        <v>#N/A</v>
      </c>
      <c r="LE32" s="193" t="e">
        <f t="shared" si="246"/>
        <v>#N/A</v>
      </c>
      <c r="LF32" s="193" t="e">
        <f t="shared" si="246"/>
        <v>#N/A</v>
      </c>
      <c r="LG32" s="193" t="e">
        <f t="shared" si="246"/>
        <v>#N/A</v>
      </c>
      <c r="LH32" s="193" t="e">
        <f t="shared" si="246"/>
        <v>#N/A</v>
      </c>
      <c r="LI32" s="193" t="e">
        <f t="shared" si="246"/>
        <v>#N/A</v>
      </c>
      <c r="LJ32" s="193" t="e">
        <f t="shared" si="246"/>
        <v>#N/A</v>
      </c>
      <c r="LK32" s="193" t="e">
        <f t="shared" si="246"/>
        <v>#N/A</v>
      </c>
      <c r="LL32" s="193" t="e">
        <f t="shared" si="246"/>
        <v>#N/A</v>
      </c>
      <c r="LM32" s="193" t="e">
        <f t="shared" si="246"/>
        <v>#N/A</v>
      </c>
      <c r="LN32" s="193" t="e">
        <f t="shared" si="282"/>
        <v>#N/A</v>
      </c>
      <c r="LO32" s="193" t="e">
        <f t="shared" si="282"/>
        <v>#N/A</v>
      </c>
      <c r="LP32" s="193" t="e">
        <f t="shared" si="282"/>
        <v>#N/A</v>
      </c>
      <c r="LQ32" s="193" t="e">
        <f t="shared" si="282"/>
        <v>#N/A</v>
      </c>
      <c r="LR32" s="193" t="e">
        <f t="shared" si="282"/>
        <v>#N/A</v>
      </c>
      <c r="LS32" s="193" t="e">
        <f t="shared" si="282"/>
        <v>#N/A</v>
      </c>
      <c r="LT32" s="193" t="e">
        <f t="shared" si="282"/>
        <v>#N/A</v>
      </c>
      <c r="LU32" s="193" t="e">
        <f t="shared" si="282"/>
        <v>#N/A</v>
      </c>
      <c r="LV32" s="193" t="e">
        <f t="shared" si="282"/>
        <v>#N/A</v>
      </c>
      <c r="LW32" s="193" t="e">
        <f t="shared" si="282"/>
        <v>#N/A</v>
      </c>
      <c r="LX32" s="193" t="e">
        <f t="shared" si="282"/>
        <v>#N/A</v>
      </c>
      <c r="LY32" s="193" t="e">
        <f t="shared" si="282"/>
        <v>#N/A</v>
      </c>
      <c r="LZ32" s="193" t="e">
        <f t="shared" si="282"/>
        <v>#N/A</v>
      </c>
      <c r="MA32" s="193" t="e">
        <f t="shared" si="282"/>
        <v>#N/A</v>
      </c>
      <c r="MB32" s="193" t="e">
        <f t="shared" si="282"/>
        <v>#N/A</v>
      </c>
      <c r="MC32" s="193" t="e">
        <f t="shared" si="278"/>
        <v>#N/A</v>
      </c>
      <c r="MD32" s="193" t="e">
        <f t="shared" si="278"/>
        <v>#N/A</v>
      </c>
      <c r="ME32" s="193" t="e">
        <f t="shared" si="278"/>
        <v>#N/A</v>
      </c>
      <c r="MF32" s="193" t="e">
        <f t="shared" si="278"/>
        <v>#N/A</v>
      </c>
      <c r="MG32" s="193" t="e">
        <f t="shared" si="278"/>
        <v>#N/A</v>
      </c>
      <c r="MH32" s="193" t="e">
        <f t="shared" si="278"/>
        <v>#N/A</v>
      </c>
      <c r="MI32" s="193" t="e">
        <f t="shared" si="278"/>
        <v>#N/A</v>
      </c>
      <c r="MJ32" s="193" t="e">
        <f t="shared" si="278"/>
        <v>#N/A</v>
      </c>
      <c r="MK32" s="193" t="e">
        <f t="shared" si="278"/>
        <v>#N/A</v>
      </c>
      <c r="ML32" s="193" t="e">
        <f t="shared" si="278"/>
        <v>#N/A</v>
      </c>
      <c r="MM32" s="193" t="e">
        <f t="shared" si="278"/>
        <v>#N/A</v>
      </c>
      <c r="MN32" s="193" t="e">
        <f t="shared" si="278"/>
        <v>#N/A</v>
      </c>
      <c r="MO32" s="193" t="e">
        <f t="shared" si="278"/>
        <v>#N/A</v>
      </c>
      <c r="MP32" s="193" t="e">
        <f t="shared" si="278"/>
        <v>#N/A</v>
      </c>
      <c r="MQ32" s="193" t="e">
        <f t="shared" si="278"/>
        <v>#N/A</v>
      </c>
      <c r="MR32" s="193" t="e">
        <f t="shared" si="260"/>
        <v>#N/A</v>
      </c>
      <c r="MS32" s="193" t="e">
        <f t="shared" si="260"/>
        <v>#N/A</v>
      </c>
      <c r="MT32" s="193" t="e">
        <f t="shared" si="260"/>
        <v>#N/A</v>
      </c>
      <c r="MU32" s="193" t="e">
        <f t="shared" si="260"/>
        <v>#N/A</v>
      </c>
      <c r="MV32" s="193" t="e">
        <f t="shared" si="260"/>
        <v>#N/A</v>
      </c>
      <c r="MW32" s="193" t="e">
        <f t="shared" si="260"/>
        <v>#N/A</v>
      </c>
      <c r="MX32" s="193" t="e">
        <f t="shared" si="260"/>
        <v>#N/A</v>
      </c>
      <c r="MY32" s="193" t="e">
        <f t="shared" si="260"/>
        <v>#N/A</v>
      </c>
      <c r="MZ32" s="193" t="e">
        <f t="shared" si="260"/>
        <v>#N/A</v>
      </c>
      <c r="NA32" s="193" t="e">
        <f t="shared" si="260"/>
        <v>#N/A</v>
      </c>
      <c r="NB32" s="193" t="e">
        <f t="shared" si="260"/>
        <v>#N/A</v>
      </c>
      <c r="NC32" s="193" t="e">
        <f t="shared" si="260"/>
        <v>#N/A</v>
      </c>
      <c r="ND32" s="193" t="e">
        <f t="shared" si="260"/>
        <v>#N/A</v>
      </c>
      <c r="NE32" s="193" t="e">
        <f t="shared" si="260"/>
        <v>#N/A</v>
      </c>
      <c r="NF32" s="193" t="e">
        <f t="shared" si="260"/>
        <v>#N/A</v>
      </c>
      <c r="NG32" s="193" t="e">
        <f t="shared" si="32"/>
        <v>#N/A</v>
      </c>
      <c r="NH32" s="193" t="e">
        <f t="shared" si="275"/>
        <v>#N/A</v>
      </c>
      <c r="NI32" s="193" t="e">
        <f t="shared" si="275"/>
        <v>#N/A</v>
      </c>
      <c r="NJ32" s="193" t="e">
        <f t="shared" si="275"/>
        <v>#N/A</v>
      </c>
      <c r="NK32" s="193" t="e">
        <f t="shared" si="247"/>
        <v>#N/A</v>
      </c>
      <c r="NL32" s="193" t="e">
        <f t="shared" si="247"/>
        <v>#N/A</v>
      </c>
      <c r="NM32" s="193" t="e">
        <f t="shared" si="247"/>
        <v>#N/A</v>
      </c>
      <c r="NN32" s="193" t="e">
        <f t="shared" si="247"/>
        <v>#N/A</v>
      </c>
      <c r="NO32" s="193" t="e">
        <f t="shared" si="247"/>
        <v>#N/A</v>
      </c>
      <c r="NP32" s="193" t="e">
        <f t="shared" si="247"/>
        <v>#N/A</v>
      </c>
      <c r="NQ32" s="193" t="e">
        <f t="shared" si="247"/>
        <v>#N/A</v>
      </c>
      <c r="NR32" s="193" t="e">
        <f t="shared" si="247"/>
        <v>#N/A</v>
      </c>
      <c r="NS32" s="193" t="e">
        <f t="shared" si="247"/>
        <v>#N/A</v>
      </c>
      <c r="NT32" s="193" t="e">
        <f t="shared" si="247"/>
        <v>#N/A</v>
      </c>
      <c r="NU32" s="193" t="e">
        <f t="shared" si="247"/>
        <v>#N/A</v>
      </c>
      <c r="NV32" s="193" t="e">
        <f t="shared" si="247"/>
        <v>#N/A</v>
      </c>
      <c r="NW32" s="193" t="e">
        <f t="shared" si="247"/>
        <v>#N/A</v>
      </c>
      <c r="NX32" s="193" t="e">
        <f t="shared" si="247"/>
        <v>#N/A</v>
      </c>
      <c r="NY32" s="193" t="e">
        <f t="shared" si="247"/>
        <v>#N/A</v>
      </c>
      <c r="NZ32" s="193" t="e">
        <f t="shared" si="283"/>
        <v>#N/A</v>
      </c>
      <c r="OA32" s="193" t="e">
        <f t="shared" si="283"/>
        <v>#N/A</v>
      </c>
      <c r="OB32" s="193" t="e">
        <f t="shared" si="283"/>
        <v>#N/A</v>
      </c>
      <c r="OC32" s="193" t="e">
        <f t="shared" si="283"/>
        <v>#N/A</v>
      </c>
      <c r="OD32" s="193" t="e">
        <f t="shared" si="283"/>
        <v>#N/A</v>
      </c>
      <c r="OE32" s="193" t="e">
        <f t="shared" si="283"/>
        <v>#N/A</v>
      </c>
      <c r="OF32" s="193" t="e">
        <f t="shared" si="283"/>
        <v>#N/A</v>
      </c>
      <c r="OG32" s="193" t="e">
        <f t="shared" si="283"/>
        <v>#N/A</v>
      </c>
      <c r="OH32" s="193" t="e">
        <f t="shared" si="283"/>
        <v>#N/A</v>
      </c>
      <c r="OI32" s="193" t="e">
        <f t="shared" si="283"/>
        <v>#N/A</v>
      </c>
      <c r="OJ32" s="193" t="e">
        <f t="shared" si="283"/>
        <v>#N/A</v>
      </c>
      <c r="OK32" s="193" t="e">
        <f t="shared" si="283"/>
        <v>#N/A</v>
      </c>
      <c r="OL32" s="193" t="e">
        <f t="shared" si="283"/>
        <v>#N/A</v>
      </c>
      <c r="OM32" s="193" t="e">
        <f t="shared" si="283"/>
        <v>#N/A</v>
      </c>
      <c r="ON32" s="193" t="e">
        <f t="shared" si="283"/>
        <v>#N/A</v>
      </c>
      <c r="OO32" s="193" t="e">
        <f t="shared" si="279"/>
        <v>#N/A</v>
      </c>
      <c r="OP32" s="193" t="e">
        <f t="shared" si="279"/>
        <v>#N/A</v>
      </c>
      <c r="OQ32" s="193" t="e">
        <f t="shared" si="279"/>
        <v>#N/A</v>
      </c>
      <c r="OR32" s="193" t="e">
        <f t="shared" si="279"/>
        <v>#N/A</v>
      </c>
      <c r="OS32" s="193" t="e">
        <f t="shared" si="279"/>
        <v>#N/A</v>
      </c>
      <c r="OT32" s="193" t="e">
        <f t="shared" si="279"/>
        <v>#N/A</v>
      </c>
      <c r="OU32" s="193" t="e">
        <f t="shared" si="279"/>
        <v>#N/A</v>
      </c>
      <c r="OV32" s="193" t="e">
        <f t="shared" si="279"/>
        <v>#N/A</v>
      </c>
      <c r="OW32" s="193" t="e">
        <f t="shared" si="279"/>
        <v>#N/A</v>
      </c>
      <c r="OX32" s="193" t="e">
        <f t="shared" si="279"/>
        <v>#N/A</v>
      </c>
      <c r="OY32" s="193" t="e">
        <f t="shared" si="279"/>
        <v>#N/A</v>
      </c>
      <c r="OZ32" s="193" t="e">
        <f t="shared" si="279"/>
        <v>#N/A</v>
      </c>
      <c r="PA32" s="193" t="e">
        <f t="shared" si="279"/>
        <v>#N/A</v>
      </c>
      <c r="PB32" s="193" t="e">
        <f t="shared" si="279"/>
        <v>#N/A</v>
      </c>
      <c r="PC32" s="193" t="e">
        <f t="shared" si="279"/>
        <v>#N/A</v>
      </c>
      <c r="PD32" s="193" t="e">
        <f t="shared" si="261"/>
        <v>#N/A</v>
      </c>
      <c r="PE32" s="193" t="e">
        <f t="shared" si="261"/>
        <v>#N/A</v>
      </c>
      <c r="PF32" s="193" t="e">
        <f t="shared" si="261"/>
        <v>#N/A</v>
      </c>
      <c r="PG32" s="193" t="e">
        <f t="shared" si="261"/>
        <v>#N/A</v>
      </c>
      <c r="PH32" s="193" t="e">
        <f t="shared" si="261"/>
        <v>#N/A</v>
      </c>
      <c r="PI32" s="193" t="e">
        <f t="shared" si="261"/>
        <v>#N/A</v>
      </c>
      <c r="PJ32" s="193" t="e">
        <f t="shared" si="261"/>
        <v>#N/A</v>
      </c>
      <c r="PK32" s="193" t="e">
        <f t="shared" si="261"/>
        <v>#N/A</v>
      </c>
      <c r="PL32" s="193" t="e">
        <f t="shared" si="261"/>
        <v>#N/A</v>
      </c>
      <c r="PM32" s="193" t="e">
        <f t="shared" si="261"/>
        <v>#N/A</v>
      </c>
      <c r="PN32" s="193" t="e">
        <f t="shared" si="261"/>
        <v>#N/A</v>
      </c>
      <c r="PO32" s="193" t="e">
        <f t="shared" si="261"/>
        <v>#N/A</v>
      </c>
      <c r="PP32" s="193" t="e">
        <f t="shared" si="261"/>
        <v>#N/A</v>
      </c>
      <c r="PQ32" s="193" t="e">
        <f t="shared" si="261"/>
        <v>#N/A</v>
      </c>
      <c r="PR32" s="193" t="e">
        <f t="shared" si="261"/>
        <v>#N/A</v>
      </c>
      <c r="PS32" s="193" t="e">
        <f t="shared" si="33"/>
        <v>#N/A</v>
      </c>
      <c r="PT32" s="193" t="e">
        <f t="shared" si="257"/>
        <v>#N/A</v>
      </c>
      <c r="PU32" s="193" t="e">
        <f t="shared" si="257"/>
        <v>#N/A</v>
      </c>
      <c r="PV32" s="193" t="e">
        <f t="shared" si="257"/>
        <v>#N/A</v>
      </c>
      <c r="PW32" s="193" t="e">
        <f t="shared" si="257"/>
        <v>#N/A</v>
      </c>
      <c r="PX32" s="193" t="e">
        <f t="shared" si="257"/>
        <v>#N/A</v>
      </c>
      <c r="PY32" s="193" t="e">
        <f t="shared" si="257"/>
        <v>#N/A</v>
      </c>
      <c r="PZ32" s="193" t="e">
        <f t="shared" si="257"/>
        <v>#N/A</v>
      </c>
      <c r="QA32" s="193" t="e">
        <f t="shared" si="257"/>
        <v>#N/A</v>
      </c>
    </row>
    <row r="33" spans="1:443" hidden="1" x14ac:dyDescent="0.45">
      <c r="A33" s="276"/>
      <c r="B33" s="277" t="str">
        <f>IF(OR($T33="",$U33=""),"",ROUND(_xlfn.BETA.INV(ABS(VLOOKUP($Z$1,VLookups!$A$30:$B$31,2,FALSE)-B$2),IF($N33="L",$U33,$T33),IF($N33="L",$T33,$U33),$G33,$I33),0))</f>
        <v/>
      </c>
      <c r="C33" s="287" t="str">
        <f t="shared" si="24"/>
        <v/>
      </c>
      <c r="D33" s="288" t="str">
        <f t="shared" si="25"/>
        <v/>
      </c>
      <c r="E33" s="134"/>
      <c r="F33" s="279"/>
      <c r="G33" s="280" t="str">
        <f t="shared" si="16"/>
        <v/>
      </c>
      <c r="H33" s="281"/>
      <c r="I33" s="280" t="str">
        <f t="shared" si="17"/>
        <v/>
      </c>
      <c r="J33" s="279"/>
      <c r="K33" s="135"/>
      <c r="L33" s="110" t="str">
        <f t="shared" si="18"/>
        <v/>
      </c>
      <c r="M33" s="21" t="str">
        <f t="shared" si="19"/>
        <v/>
      </c>
      <c r="N33" s="22" t="str">
        <f t="shared" si="20"/>
        <v/>
      </c>
      <c r="O33" s="23" t="str">
        <f>IF(M33="","",IF(OR($M33&lt;Skew!$B$3,$M33=Skew!$B$3),IF($M33&gt;Skew!$C$3,Skew!$A$3,IF($M33&gt;Skew!$C$4,Skew!$A$4,IF($M33&gt;Skew!$C$5,Skew!$A$5,IF($M33&gt;Skew!$C$6,Skew!$A$6,IF($M33&gt;Skew!$C$7,Skew!$A$7,IF($M33&gt;Skew!$C$8,Skew!$A$8,IF($M33&gt;Skew!$C$9,Skew!$A$9,IF($M33&gt;Skew!$C$10,Skew!$A$10,IF($M33&gt;Skew!$C$11,Skew!$A$11,IF($M33&gt;Skew!$C$12,Skew!$A$12,IF($M33&gt;Skew!$C$13,Skew!$A$13,IF($M33&gt;Skew!$C$14,Skew!$A$14,IF($M33&gt;Skew!$C$15,Skew!$A$15,IF($M33&gt;Skew!$C$16,Skew!$A$16,Skew!$A$17)
)))))))))))))))</f>
        <v/>
      </c>
      <c r="P33" s="22" t="str">
        <f>IF(M33="","",MATCH(O33,Skew!$A$3:$A$17,0))</f>
        <v/>
      </c>
      <c r="Q33" s="22" t="str">
        <f t="shared" si="0"/>
        <v/>
      </c>
      <c r="R33" s="24"/>
      <c r="S33" s="22" t="str">
        <f>IF(OR(M33="",R33=""),"",MATCH(R33,Confidence!$A$3:$A$12,0))</f>
        <v/>
      </c>
      <c r="T33" s="25" t="str">
        <f t="shared" si="1"/>
        <v/>
      </c>
      <c r="U33" s="25" t="str">
        <f t="shared" si="2"/>
        <v/>
      </c>
      <c r="V33" s="22"/>
      <c r="W33" s="102" t="str">
        <f t="shared" si="3"/>
        <v/>
      </c>
      <c r="X33" s="102" t="str">
        <f t="shared" si="4"/>
        <v/>
      </c>
      <c r="Y33" s="37" t="str">
        <f t="shared" si="5"/>
        <v/>
      </c>
      <c r="Z33" s="115"/>
      <c r="AA33" s="204" t="str">
        <f>IF(AND(G33&gt;0,H33&gt;0,I33&gt;0,T33&gt;0,U33&gt;0,Z33&gt;0,NOT(R33="")),ABS(VLOOKUP($Z$1,VLookups!$A$30:$B$31,2,FALSE)-_xlfn.BETA.DIST(Z33,IF(N33="L",U33,T33),IF(N33="L",T33,U33),TRUE,G33,I33)),"")</f>
        <v/>
      </c>
      <c r="AB33" s="112" t="str">
        <f>IF(OR($T33="",$U33=""),"",_xlfn.BETA.INV(ABS(VLOOKUP($Z$1,VLookups!$A$30:$B$31,2,FALSE)-AB$3),IF($N33="L",$U33,$T33),IF($N33="L",$T33,$U33),$G33,$I33))</f>
        <v/>
      </c>
      <c r="AC33" s="113" t="str">
        <f>IF(OR($T33="",$U33=""),"",_xlfn.BETA.INV(ABS(VLOOKUP($Z$1,VLookups!$A$30:$B$31,2,FALSE)-AC$3),IF($N33="L",$U33,$T33),IF($N33="L",$T33,$U33),$G33,$I33))</f>
        <v/>
      </c>
      <c r="AD33" s="112" t="str">
        <f>IF(OR($T33="",$U33=""),"",_xlfn.BETA.INV(ABS(VLOOKUP($Z$1,VLookups!$A$30:$B$31,2,FALSE)-AD$3),IF($N33="L",$U33,$T33),IF($N33="L",$T33,$U33),$G33,$I33))</f>
        <v/>
      </c>
      <c r="AE33" s="113" t="str">
        <f>IF(OR($T33="",$U33=""),"",_xlfn.BETA.INV(ABS(VLOOKUP($Z$1,VLookups!$A$30:$B$31,2,FALSE)-AE$3),IF($N33="L",$U33,$T33),IF($N33="L",$T33,$U33),$G33,$I33))</f>
        <v/>
      </c>
      <c r="AF33" s="112" t="str">
        <f>IF(OR($T33="",$U33=""),"",_xlfn.BETA.INV(ABS(VLOOKUP($Z$1,VLookups!$A$30:$B$31,2,FALSE)-AF$3),IF($N33="L",$U33,$T33),IF($N33="L",$T33,$U33),$G33,$I33))</f>
        <v/>
      </c>
      <c r="AG33" s="113" t="str">
        <f>IF(OR($T33="",$U33=""),"",_xlfn.BETA.INV(ABS(VLOOKUP($Z$1,VLookups!$A$30:$B$31,2,FALSE)-AG$3),IF($N33="L",$U33,$T33),IF($N33="L",$T33,$U33),$G33,$I33))</f>
        <v/>
      </c>
      <c r="AH33" s="112" t="str">
        <f>IF(OR($T33="",$U33=""),"",_xlfn.BETA.INV(ABS(VLOOKUP($Z$1,VLookups!$A$30:$B$31,2,FALSE)-AH$3),IF($N33="L",$U33,$T33),IF($N33="L",$T33,$U33),$G33,$I33))</f>
        <v/>
      </c>
      <c r="AI33" s="113" t="str">
        <f>IF(OR($T33="",$U33=""),"",_xlfn.BETA.INV(ABS(VLOOKUP($Z$1,VLookups!$A$30:$B$31,2,FALSE)-AI$3),IF($N33="L",$U33,$T33),IF($N33="L",$T33,$U33),$G33,$I33))</f>
        <v/>
      </c>
      <c r="AJ33" s="112" t="str">
        <f>IF(OR($T33="",$U33=""),"",_xlfn.BETA.INV(ABS(VLOOKUP($Z$1,VLookups!$A$30:$B$31,2,FALSE)-AJ$3),IF($N33="L",$U33,$T33),IF($N33="L",$T33,$U33),$G33,$I33))</f>
        <v/>
      </c>
      <c r="AK33" s="113" t="str">
        <f>IF(OR($T33="",$U33=""),"",_xlfn.BETA.INV(ABS(VLOOKUP($Z$1,VLookups!$A$30:$B$31,2,FALSE)-AK$3),IF($N33="L",$U33,$T33),IF($N33="L",$T33,$U33),$G33,$I33))</f>
        <v/>
      </c>
      <c r="AL33" s="112" t="str">
        <f>IF(OR($T33="",$U33=""),"",_xlfn.BETA.INV(ABS(VLOOKUP($Z$1,VLookups!$A$30:$B$31,2,FALSE)-AL$3),IF($N33="L",$U33,$T33),IF($N33="L",$T33,$U33),$G33,$I33))</f>
        <v/>
      </c>
      <c r="AM33" s="113" t="str">
        <f>IF(OR($T33="",$U33=""),"",_xlfn.BETA.INV(ABS(VLOOKUP($Z$1,VLookups!$A$30:$B$31,2,FALSE)-AM$3),IF($N33="L",$U33,$T33),IF($N33="L",$T33,$U33),$G33,$I33))</f>
        <v/>
      </c>
      <c r="AN33" s="15"/>
      <c r="AO33" s="194" t="str">
        <f t="shared" si="21"/>
        <v/>
      </c>
      <c r="AP33" s="192" t="str">
        <f t="shared" si="22"/>
        <v/>
      </c>
      <c r="AQ33" s="177" t="str">
        <f t="shared" ref="AQ33" si="285">IF(ISNONTEXT($AO33),AP33+$AO33,"")</f>
        <v/>
      </c>
      <c r="AR33" s="177" t="str">
        <f t="shared" si="35"/>
        <v/>
      </c>
      <c r="AS33" s="177" t="str">
        <f t="shared" si="36"/>
        <v/>
      </c>
      <c r="AT33" s="177" t="str">
        <f t="shared" si="37"/>
        <v/>
      </c>
      <c r="AU33" s="177" t="str">
        <f t="shared" si="38"/>
        <v/>
      </c>
      <c r="AV33" s="177" t="str">
        <f t="shared" si="39"/>
        <v/>
      </c>
      <c r="AW33" s="177" t="str">
        <f t="shared" si="40"/>
        <v/>
      </c>
      <c r="AX33" s="177" t="str">
        <f t="shared" si="41"/>
        <v/>
      </c>
      <c r="AY33" s="177" t="str">
        <f t="shared" si="42"/>
        <v/>
      </c>
      <c r="AZ33" s="177" t="str">
        <f t="shared" si="43"/>
        <v/>
      </c>
      <c r="BA33" s="177" t="str">
        <f t="shared" si="44"/>
        <v/>
      </c>
      <c r="BB33" s="177" t="str">
        <f t="shared" si="45"/>
        <v/>
      </c>
      <c r="BC33" s="177" t="str">
        <f t="shared" si="46"/>
        <v/>
      </c>
      <c r="BD33" s="177" t="str">
        <f t="shared" si="47"/>
        <v/>
      </c>
      <c r="BE33" s="177" t="str">
        <f t="shared" si="48"/>
        <v/>
      </c>
      <c r="BF33" s="177" t="str">
        <f t="shared" si="49"/>
        <v/>
      </c>
      <c r="BG33" s="177" t="str">
        <f t="shared" si="50"/>
        <v/>
      </c>
      <c r="BH33" s="177" t="str">
        <f t="shared" si="51"/>
        <v/>
      </c>
      <c r="BI33" s="177" t="str">
        <f t="shared" si="52"/>
        <v/>
      </c>
      <c r="BJ33" s="177" t="str">
        <f t="shared" si="53"/>
        <v/>
      </c>
      <c r="BK33" s="177" t="str">
        <f t="shared" si="54"/>
        <v/>
      </c>
      <c r="BL33" s="177" t="str">
        <f t="shared" si="55"/>
        <v/>
      </c>
      <c r="BM33" s="177" t="str">
        <f t="shared" si="56"/>
        <v/>
      </c>
      <c r="BN33" s="177" t="str">
        <f t="shared" si="57"/>
        <v/>
      </c>
      <c r="BO33" s="177" t="str">
        <f t="shared" si="58"/>
        <v/>
      </c>
      <c r="BP33" s="177" t="str">
        <f t="shared" si="59"/>
        <v/>
      </c>
      <c r="BQ33" s="177" t="str">
        <f t="shared" si="60"/>
        <v/>
      </c>
      <c r="BR33" s="177" t="str">
        <f t="shared" si="61"/>
        <v/>
      </c>
      <c r="BS33" s="177" t="str">
        <f t="shared" si="62"/>
        <v/>
      </c>
      <c r="BT33" s="177" t="str">
        <f t="shared" si="63"/>
        <v/>
      </c>
      <c r="BU33" s="177" t="str">
        <f t="shared" si="64"/>
        <v/>
      </c>
      <c r="BV33" s="177" t="str">
        <f t="shared" si="65"/>
        <v/>
      </c>
      <c r="BW33" s="177" t="str">
        <f t="shared" si="66"/>
        <v/>
      </c>
      <c r="BX33" s="177" t="str">
        <f t="shared" si="67"/>
        <v/>
      </c>
      <c r="BY33" s="177" t="str">
        <f t="shared" si="68"/>
        <v/>
      </c>
      <c r="BZ33" s="177" t="str">
        <f t="shared" si="69"/>
        <v/>
      </c>
      <c r="CA33" s="177" t="str">
        <f t="shared" si="70"/>
        <v/>
      </c>
      <c r="CB33" s="177" t="str">
        <f t="shared" si="71"/>
        <v/>
      </c>
      <c r="CC33" s="177" t="str">
        <f t="shared" si="72"/>
        <v/>
      </c>
      <c r="CD33" s="177" t="str">
        <f t="shared" si="73"/>
        <v/>
      </c>
      <c r="CE33" s="177" t="str">
        <f t="shared" si="74"/>
        <v/>
      </c>
      <c r="CF33" s="177" t="str">
        <f t="shared" si="75"/>
        <v/>
      </c>
      <c r="CG33" s="177" t="str">
        <f t="shared" si="76"/>
        <v/>
      </c>
      <c r="CH33" s="177" t="str">
        <f t="shared" si="77"/>
        <v/>
      </c>
      <c r="CI33" s="177" t="str">
        <f t="shared" si="78"/>
        <v/>
      </c>
      <c r="CJ33" s="177" t="str">
        <f t="shared" si="79"/>
        <v/>
      </c>
      <c r="CK33" s="177" t="str">
        <f t="shared" si="80"/>
        <v/>
      </c>
      <c r="CL33" s="177" t="str">
        <f t="shared" si="81"/>
        <v/>
      </c>
      <c r="CM33" s="177" t="str">
        <f t="shared" si="82"/>
        <v/>
      </c>
      <c r="CN33" s="177" t="str">
        <f t="shared" si="83"/>
        <v/>
      </c>
      <c r="CO33" s="177" t="str">
        <f t="shared" si="84"/>
        <v/>
      </c>
      <c r="CP33" s="177" t="str">
        <f t="shared" si="85"/>
        <v/>
      </c>
      <c r="CQ33" s="177" t="str">
        <f t="shared" si="86"/>
        <v/>
      </c>
      <c r="CR33" s="177" t="str">
        <f t="shared" si="87"/>
        <v/>
      </c>
      <c r="CS33" s="177" t="str">
        <f t="shared" si="88"/>
        <v/>
      </c>
      <c r="CT33" s="177" t="str">
        <f t="shared" si="89"/>
        <v/>
      </c>
      <c r="CU33" s="177" t="str">
        <f t="shared" si="90"/>
        <v/>
      </c>
      <c r="CV33" s="177" t="str">
        <f t="shared" si="91"/>
        <v/>
      </c>
      <c r="CW33" s="177" t="str">
        <f t="shared" si="92"/>
        <v/>
      </c>
      <c r="CX33" s="177" t="str">
        <f t="shared" si="93"/>
        <v/>
      </c>
      <c r="CY33" s="177" t="str">
        <f t="shared" si="94"/>
        <v/>
      </c>
      <c r="CZ33" s="177" t="str">
        <f t="shared" si="95"/>
        <v/>
      </c>
      <c r="DA33" s="177" t="str">
        <f t="shared" si="96"/>
        <v/>
      </c>
      <c r="DB33" s="177" t="str">
        <f t="shared" si="97"/>
        <v/>
      </c>
      <c r="DC33" s="177" t="str">
        <f t="shared" si="28"/>
        <v/>
      </c>
      <c r="DD33" s="177" t="str">
        <f t="shared" si="98"/>
        <v/>
      </c>
      <c r="DE33" s="177" t="str">
        <f t="shared" si="99"/>
        <v/>
      </c>
      <c r="DF33" s="177" t="str">
        <f t="shared" si="100"/>
        <v/>
      </c>
      <c r="DG33" s="177" t="str">
        <f t="shared" si="101"/>
        <v/>
      </c>
      <c r="DH33" s="177" t="str">
        <f t="shared" si="102"/>
        <v/>
      </c>
      <c r="DI33" s="177" t="str">
        <f t="shared" si="103"/>
        <v/>
      </c>
      <c r="DJ33" s="177" t="str">
        <f t="shared" si="104"/>
        <v/>
      </c>
      <c r="DK33" s="177" t="str">
        <f t="shared" si="105"/>
        <v/>
      </c>
      <c r="DL33" s="177" t="str">
        <f t="shared" si="106"/>
        <v/>
      </c>
      <c r="DM33" s="177" t="str">
        <f t="shared" si="107"/>
        <v/>
      </c>
      <c r="DN33" s="177" t="str">
        <f t="shared" si="108"/>
        <v/>
      </c>
      <c r="DO33" s="177" t="str">
        <f t="shared" si="109"/>
        <v/>
      </c>
      <c r="DP33" s="177" t="str">
        <f t="shared" si="110"/>
        <v/>
      </c>
      <c r="DQ33" s="177" t="str">
        <f t="shared" si="111"/>
        <v/>
      </c>
      <c r="DR33" s="177" t="str">
        <f t="shared" si="112"/>
        <v/>
      </c>
      <c r="DS33" s="177" t="str">
        <f t="shared" si="113"/>
        <v/>
      </c>
      <c r="DT33" s="177" t="str">
        <f t="shared" si="114"/>
        <v/>
      </c>
      <c r="DU33" s="177" t="str">
        <f t="shared" si="115"/>
        <v/>
      </c>
      <c r="DV33" s="177" t="str">
        <f t="shared" si="116"/>
        <v/>
      </c>
      <c r="DW33" s="177" t="str">
        <f t="shared" si="117"/>
        <v/>
      </c>
      <c r="DX33" s="177" t="str">
        <f t="shared" si="118"/>
        <v/>
      </c>
      <c r="DY33" s="177" t="str">
        <f t="shared" si="119"/>
        <v/>
      </c>
      <c r="DZ33" s="177" t="str">
        <f t="shared" si="120"/>
        <v/>
      </c>
      <c r="EA33" s="177" t="str">
        <f t="shared" si="121"/>
        <v/>
      </c>
      <c r="EB33" s="177" t="str">
        <f t="shared" si="122"/>
        <v/>
      </c>
      <c r="EC33" s="177" t="str">
        <f t="shared" si="123"/>
        <v/>
      </c>
      <c r="ED33" s="177" t="str">
        <f t="shared" si="124"/>
        <v/>
      </c>
      <c r="EE33" s="177" t="str">
        <f t="shared" si="125"/>
        <v/>
      </c>
      <c r="EF33" s="177" t="str">
        <f t="shared" si="126"/>
        <v/>
      </c>
      <c r="EG33" s="177" t="str">
        <f t="shared" si="127"/>
        <v/>
      </c>
      <c r="EH33" s="177" t="str">
        <f t="shared" si="128"/>
        <v/>
      </c>
      <c r="EI33" s="177" t="str">
        <f t="shared" si="129"/>
        <v/>
      </c>
      <c r="EJ33" s="177" t="str">
        <f t="shared" si="130"/>
        <v/>
      </c>
      <c r="EK33" s="177" t="str">
        <f t="shared" si="131"/>
        <v/>
      </c>
      <c r="EL33" s="177" t="str">
        <f t="shared" si="132"/>
        <v/>
      </c>
      <c r="EM33" s="177" t="str">
        <f t="shared" si="133"/>
        <v/>
      </c>
      <c r="EN33" s="177" t="str">
        <f t="shared" si="134"/>
        <v/>
      </c>
      <c r="EO33" s="177" t="str">
        <f t="shared" si="135"/>
        <v/>
      </c>
      <c r="EP33" s="177" t="str">
        <f t="shared" si="136"/>
        <v/>
      </c>
      <c r="EQ33" s="177" t="str">
        <f t="shared" si="137"/>
        <v/>
      </c>
      <c r="ER33" s="177" t="str">
        <f t="shared" si="138"/>
        <v/>
      </c>
      <c r="ES33" s="177" t="str">
        <f t="shared" si="139"/>
        <v/>
      </c>
      <c r="ET33" s="177" t="str">
        <f t="shared" si="140"/>
        <v/>
      </c>
      <c r="EU33" s="177" t="str">
        <f t="shared" si="141"/>
        <v/>
      </c>
      <c r="EV33" s="177" t="str">
        <f t="shared" si="142"/>
        <v/>
      </c>
      <c r="EW33" s="177" t="str">
        <f t="shared" si="143"/>
        <v/>
      </c>
      <c r="EX33" s="177" t="str">
        <f t="shared" si="144"/>
        <v/>
      </c>
      <c r="EY33" s="177" t="str">
        <f t="shared" si="145"/>
        <v/>
      </c>
      <c r="EZ33" s="177" t="str">
        <f t="shared" si="146"/>
        <v/>
      </c>
      <c r="FA33" s="177" t="str">
        <f t="shared" si="147"/>
        <v/>
      </c>
      <c r="FB33" s="177" t="str">
        <f t="shared" si="148"/>
        <v/>
      </c>
      <c r="FC33" s="177" t="str">
        <f t="shared" si="149"/>
        <v/>
      </c>
      <c r="FD33" s="177" t="str">
        <f t="shared" si="150"/>
        <v/>
      </c>
      <c r="FE33" s="177" t="str">
        <f t="shared" si="151"/>
        <v/>
      </c>
      <c r="FF33" s="177" t="str">
        <f t="shared" si="152"/>
        <v/>
      </c>
      <c r="FG33" s="177" t="str">
        <f t="shared" si="153"/>
        <v/>
      </c>
      <c r="FH33" s="177" t="str">
        <f t="shared" si="154"/>
        <v/>
      </c>
      <c r="FI33" s="177" t="str">
        <f t="shared" si="155"/>
        <v/>
      </c>
      <c r="FJ33" s="177" t="str">
        <f t="shared" si="156"/>
        <v/>
      </c>
      <c r="FK33" s="177" t="str">
        <f t="shared" si="157"/>
        <v/>
      </c>
      <c r="FL33" s="177" t="str">
        <f t="shared" si="158"/>
        <v/>
      </c>
      <c r="FM33" s="177" t="str">
        <f t="shared" si="159"/>
        <v/>
      </c>
      <c r="FN33" s="177" t="str">
        <f t="shared" si="160"/>
        <v/>
      </c>
      <c r="FO33" s="177" t="str">
        <f t="shared" si="29"/>
        <v/>
      </c>
      <c r="FP33" s="177" t="str">
        <f t="shared" si="161"/>
        <v/>
      </c>
      <c r="FQ33" s="177" t="str">
        <f t="shared" si="162"/>
        <v/>
      </c>
      <c r="FR33" s="177" t="str">
        <f t="shared" si="163"/>
        <v/>
      </c>
      <c r="FS33" s="177" t="str">
        <f t="shared" si="164"/>
        <v/>
      </c>
      <c r="FT33" s="177" t="str">
        <f t="shared" si="165"/>
        <v/>
      </c>
      <c r="FU33" s="177" t="str">
        <f t="shared" si="166"/>
        <v/>
      </c>
      <c r="FV33" s="177" t="str">
        <f t="shared" si="167"/>
        <v/>
      </c>
      <c r="FW33" s="177" t="str">
        <f t="shared" si="168"/>
        <v/>
      </c>
      <c r="FX33" s="177" t="str">
        <f t="shared" si="169"/>
        <v/>
      </c>
      <c r="FY33" s="177" t="str">
        <f t="shared" si="170"/>
        <v/>
      </c>
      <c r="FZ33" s="177" t="str">
        <f t="shared" si="171"/>
        <v/>
      </c>
      <c r="GA33" s="177" t="str">
        <f t="shared" si="172"/>
        <v/>
      </c>
      <c r="GB33" s="177" t="str">
        <f t="shared" si="173"/>
        <v/>
      </c>
      <c r="GC33" s="177" t="str">
        <f t="shared" si="174"/>
        <v/>
      </c>
      <c r="GD33" s="177" t="str">
        <f t="shared" si="175"/>
        <v/>
      </c>
      <c r="GE33" s="177" t="str">
        <f t="shared" si="176"/>
        <v/>
      </c>
      <c r="GF33" s="177" t="str">
        <f t="shared" si="177"/>
        <v/>
      </c>
      <c r="GG33" s="177" t="str">
        <f t="shared" si="178"/>
        <v/>
      </c>
      <c r="GH33" s="177" t="str">
        <f t="shared" si="179"/>
        <v/>
      </c>
      <c r="GI33" s="177" t="str">
        <f t="shared" si="180"/>
        <v/>
      </c>
      <c r="GJ33" s="177" t="str">
        <f t="shared" si="181"/>
        <v/>
      </c>
      <c r="GK33" s="177" t="str">
        <f t="shared" si="182"/>
        <v/>
      </c>
      <c r="GL33" s="177" t="str">
        <f t="shared" si="183"/>
        <v/>
      </c>
      <c r="GM33" s="177" t="str">
        <f t="shared" si="184"/>
        <v/>
      </c>
      <c r="GN33" s="177" t="str">
        <f t="shared" si="185"/>
        <v/>
      </c>
      <c r="GO33" s="177" t="str">
        <f t="shared" si="186"/>
        <v/>
      </c>
      <c r="GP33" s="177" t="str">
        <f t="shared" si="187"/>
        <v/>
      </c>
      <c r="GQ33" s="177" t="str">
        <f t="shared" si="188"/>
        <v/>
      </c>
      <c r="GR33" s="177" t="str">
        <f t="shared" si="189"/>
        <v/>
      </c>
      <c r="GS33" s="177" t="str">
        <f t="shared" si="190"/>
        <v/>
      </c>
      <c r="GT33" s="177" t="str">
        <f t="shared" si="191"/>
        <v/>
      </c>
      <c r="GU33" s="177" t="str">
        <f t="shared" si="192"/>
        <v/>
      </c>
      <c r="GV33" s="177" t="str">
        <f t="shared" si="193"/>
        <v/>
      </c>
      <c r="GW33" s="177" t="str">
        <f t="shared" si="194"/>
        <v/>
      </c>
      <c r="GX33" s="177" t="str">
        <f t="shared" si="195"/>
        <v/>
      </c>
      <c r="GY33" s="177" t="str">
        <f t="shared" si="196"/>
        <v/>
      </c>
      <c r="GZ33" s="177" t="str">
        <f t="shared" si="197"/>
        <v/>
      </c>
      <c r="HA33" s="177" t="str">
        <f t="shared" si="198"/>
        <v/>
      </c>
      <c r="HB33" s="177" t="str">
        <f t="shared" si="199"/>
        <v/>
      </c>
      <c r="HC33" s="177" t="str">
        <f t="shared" si="200"/>
        <v/>
      </c>
      <c r="HD33" s="177" t="str">
        <f t="shared" si="201"/>
        <v/>
      </c>
      <c r="HE33" s="177" t="str">
        <f t="shared" si="202"/>
        <v/>
      </c>
      <c r="HF33" s="177" t="str">
        <f t="shared" si="203"/>
        <v/>
      </c>
      <c r="HG33" s="177" t="str">
        <f t="shared" si="204"/>
        <v/>
      </c>
      <c r="HH33" s="177" t="str">
        <f t="shared" si="205"/>
        <v/>
      </c>
      <c r="HI33" s="177" t="str">
        <f t="shared" si="206"/>
        <v/>
      </c>
      <c r="HJ33" s="177" t="str">
        <f t="shared" si="207"/>
        <v/>
      </c>
      <c r="HK33" s="177" t="str">
        <f t="shared" si="208"/>
        <v/>
      </c>
      <c r="HL33" s="177" t="str">
        <f t="shared" si="209"/>
        <v/>
      </c>
      <c r="HM33" s="177" t="str">
        <f t="shared" si="210"/>
        <v/>
      </c>
      <c r="HN33" s="177" t="str">
        <f t="shared" si="211"/>
        <v/>
      </c>
      <c r="HO33" s="177" t="str">
        <f t="shared" si="212"/>
        <v/>
      </c>
      <c r="HP33" s="177" t="str">
        <f t="shared" si="213"/>
        <v/>
      </c>
      <c r="HQ33" s="177" t="str">
        <f t="shared" si="214"/>
        <v/>
      </c>
      <c r="HR33" s="177" t="str">
        <f t="shared" si="215"/>
        <v/>
      </c>
      <c r="HS33" s="177" t="str">
        <f t="shared" si="216"/>
        <v/>
      </c>
      <c r="HT33" s="177" t="str">
        <f t="shared" si="217"/>
        <v/>
      </c>
      <c r="HU33" s="177" t="str">
        <f t="shared" si="218"/>
        <v/>
      </c>
      <c r="HV33" s="177" t="str">
        <f t="shared" si="219"/>
        <v/>
      </c>
      <c r="HW33" s="177" t="str">
        <f t="shared" si="220"/>
        <v/>
      </c>
      <c r="HX33" s="177" t="str">
        <f t="shared" si="221"/>
        <v/>
      </c>
      <c r="HY33" s="177" t="str">
        <f t="shared" si="222"/>
        <v/>
      </c>
      <c r="HZ33" s="177" t="str">
        <f t="shared" si="223"/>
        <v/>
      </c>
      <c r="IA33" s="177" t="str">
        <f t="shared" si="30"/>
        <v/>
      </c>
      <c r="IB33" s="177" t="str">
        <f t="shared" si="251"/>
        <v/>
      </c>
      <c r="IC33" s="177" t="str">
        <f t="shared" si="252"/>
        <v/>
      </c>
      <c r="ID33" s="177" t="str">
        <f t="shared" si="253"/>
        <v/>
      </c>
      <c r="IE33" s="177" t="str">
        <f t="shared" si="254"/>
        <v/>
      </c>
      <c r="IF33" s="177" t="str">
        <f t="shared" si="255"/>
        <v/>
      </c>
      <c r="IG33" s="177" t="str">
        <f t="shared" si="256"/>
        <v/>
      </c>
      <c r="IH33" s="192" t="str">
        <f t="shared" si="10"/>
        <v/>
      </c>
      <c r="II33" s="193" t="e">
        <f t="shared" si="11"/>
        <v>#N/A</v>
      </c>
      <c r="IJ33" s="193" t="e">
        <f t="shared" si="273"/>
        <v>#N/A</v>
      </c>
      <c r="IK33" s="193" t="e">
        <f t="shared" si="273"/>
        <v>#N/A</v>
      </c>
      <c r="IL33" s="193" t="e">
        <f t="shared" si="273"/>
        <v>#N/A</v>
      </c>
      <c r="IM33" s="193" t="e">
        <f t="shared" ref="IM33:JA48" si="286">IF(ISNONTEXT($X33),IF($N33="R",_xlfn.BETA.DIST(AT33,$T33,$U33,FALSE,$G33,$I33),_xlfn.BETA.DIST(AT33,$U33,$T33,FALSE,$G33,$I33)),NA())</f>
        <v>#N/A</v>
      </c>
      <c r="IN33" s="193" t="e">
        <f t="shared" si="286"/>
        <v>#N/A</v>
      </c>
      <c r="IO33" s="193" t="e">
        <f t="shared" si="286"/>
        <v>#N/A</v>
      </c>
      <c r="IP33" s="193" t="e">
        <f t="shared" si="286"/>
        <v>#N/A</v>
      </c>
      <c r="IQ33" s="193" t="e">
        <f t="shared" si="286"/>
        <v>#N/A</v>
      </c>
      <c r="IR33" s="193" t="e">
        <f t="shared" si="286"/>
        <v>#N/A</v>
      </c>
      <c r="IS33" s="193" t="e">
        <f t="shared" si="286"/>
        <v>#N/A</v>
      </c>
      <c r="IT33" s="193" t="e">
        <f t="shared" si="286"/>
        <v>#N/A</v>
      </c>
      <c r="IU33" s="193" t="e">
        <f t="shared" si="286"/>
        <v>#N/A</v>
      </c>
      <c r="IV33" s="193" t="e">
        <f t="shared" si="286"/>
        <v>#N/A</v>
      </c>
      <c r="IW33" s="193" t="e">
        <f t="shared" si="286"/>
        <v>#N/A</v>
      </c>
      <c r="IX33" s="193" t="e">
        <f t="shared" si="286"/>
        <v>#N/A</v>
      </c>
      <c r="IY33" s="193" t="e">
        <f t="shared" si="286"/>
        <v>#N/A</v>
      </c>
      <c r="IZ33" s="193" t="e">
        <f t="shared" si="286"/>
        <v>#N/A</v>
      </c>
      <c r="JA33" s="193" t="e">
        <f t="shared" si="286"/>
        <v>#N/A</v>
      </c>
      <c r="JB33" s="193" t="e">
        <f t="shared" si="281"/>
        <v>#N/A</v>
      </c>
      <c r="JC33" s="193" t="e">
        <f t="shared" si="281"/>
        <v>#N/A</v>
      </c>
      <c r="JD33" s="193" t="e">
        <f t="shared" si="281"/>
        <v>#N/A</v>
      </c>
      <c r="JE33" s="193" t="e">
        <f t="shared" si="281"/>
        <v>#N/A</v>
      </c>
      <c r="JF33" s="193" t="e">
        <f t="shared" si="281"/>
        <v>#N/A</v>
      </c>
      <c r="JG33" s="193" t="e">
        <f t="shared" si="281"/>
        <v>#N/A</v>
      </c>
      <c r="JH33" s="193" t="e">
        <f t="shared" si="281"/>
        <v>#N/A</v>
      </c>
      <c r="JI33" s="193" t="e">
        <f t="shared" si="281"/>
        <v>#N/A</v>
      </c>
      <c r="JJ33" s="193" t="e">
        <f t="shared" si="281"/>
        <v>#N/A</v>
      </c>
      <c r="JK33" s="193" t="e">
        <f t="shared" si="281"/>
        <v>#N/A</v>
      </c>
      <c r="JL33" s="193" t="e">
        <f t="shared" si="281"/>
        <v>#N/A</v>
      </c>
      <c r="JM33" s="193" t="e">
        <f t="shared" si="281"/>
        <v>#N/A</v>
      </c>
      <c r="JN33" s="193" t="e">
        <f t="shared" si="281"/>
        <v>#N/A</v>
      </c>
      <c r="JO33" s="193" t="e">
        <f t="shared" si="281"/>
        <v>#N/A</v>
      </c>
      <c r="JP33" s="193" t="e">
        <f t="shared" si="281"/>
        <v>#N/A</v>
      </c>
      <c r="JQ33" s="193" t="e">
        <f t="shared" si="277"/>
        <v>#N/A</v>
      </c>
      <c r="JR33" s="193" t="e">
        <f t="shared" si="277"/>
        <v>#N/A</v>
      </c>
      <c r="JS33" s="193" t="e">
        <f t="shared" si="277"/>
        <v>#N/A</v>
      </c>
      <c r="JT33" s="193" t="e">
        <f t="shared" si="277"/>
        <v>#N/A</v>
      </c>
      <c r="JU33" s="193" t="e">
        <f t="shared" si="277"/>
        <v>#N/A</v>
      </c>
      <c r="JV33" s="193" t="e">
        <f t="shared" si="277"/>
        <v>#N/A</v>
      </c>
      <c r="JW33" s="193" t="e">
        <f t="shared" si="277"/>
        <v>#N/A</v>
      </c>
      <c r="JX33" s="193" t="e">
        <f t="shared" si="277"/>
        <v>#N/A</v>
      </c>
      <c r="JY33" s="193" t="e">
        <f t="shared" si="277"/>
        <v>#N/A</v>
      </c>
      <c r="JZ33" s="193" t="e">
        <f t="shared" si="277"/>
        <v>#N/A</v>
      </c>
      <c r="KA33" s="193" t="e">
        <f t="shared" si="277"/>
        <v>#N/A</v>
      </c>
      <c r="KB33" s="193" t="e">
        <f t="shared" si="277"/>
        <v>#N/A</v>
      </c>
      <c r="KC33" s="193" t="e">
        <f t="shared" si="277"/>
        <v>#N/A</v>
      </c>
      <c r="KD33" s="193" t="e">
        <f t="shared" si="277"/>
        <v>#N/A</v>
      </c>
      <c r="KE33" s="193" t="e">
        <f t="shared" si="277"/>
        <v>#N/A</v>
      </c>
      <c r="KF33" s="193" t="e">
        <f t="shared" si="259"/>
        <v>#N/A</v>
      </c>
      <c r="KG33" s="193" t="e">
        <f t="shared" si="259"/>
        <v>#N/A</v>
      </c>
      <c r="KH33" s="193" t="e">
        <f t="shared" si="259"/>
        <v>#N/A</v>
      </c>
      <c r="KI33" s="193" t="e">
        <f t="shared" si="259"/>
        <v>#N/A</v>
      </c>
      <c r="KJ33" s="193" t="e">
        <f t="shared" si="259"/>
        <v>#N/A</v>
      </c>
      <c r="KK33" s="193" t="e">
        <f t="shared" si="259"/>
        <v>#N/A</v>
      </c>
      <c r="KL33" s="193" t="e">
        <f t="shared" si="259"/>
        <v>#N/A</v>
      </c>
      <c r="KM33" s="193" t="e">
        <f t="shared" si="259"/>
        <v>#N/A</v>
      </c>
      <c r="KN33" s="193" t="e">
        <f t="shared" si="259"/>
        <v>#N/A</v>
      </c>
      <c r="KO33" s="193" t="e">
        <f t="shared" si="259"/>
        <v>#N/A</v>
      </c>
      <c r="KP33" s="193" t="e">
        <f t="shared" si="259"/>
        <v>#N/A</v>
      </c>
      <c r="KQ33" s="193" t="e">
        <f t="shared" si="259"/>
        <v>#N/A</v>
      </c>
      <c r="KR33" s="193" t="e">
        <f t="shared" si="259"/>
        <v>#N/A</v>
      </c>
      <c r="KS33" s="193" t="e">
        <f t="shared" si="259"/>
        <v>#N/A</v>
      </c>
      <c r="KT33" s="193" t="e">
        <f t="shared" si="259"/>
        <v>#N/A</v>
      </c>
      <c r="KU33" s="193" t="e">
        <f t="shared" si="31"/>
        <v>#N/A</v>
      </c>
      <c r="KV33" s="193" t="e">
        <f t="shared" si="274"/>
        <v>#N/A</v>
      </c>
      <c r="KW33" s="193" t="e">
        <f t="shared" si="274"/>
        <v>#N/A</v>
      </c>
      <c r="KX33" s="193" t="e">
        <f t="shared" si="274"/>
        <v>#N/A</v>
      </c>
      <c r="KY33" s="193" t="e">
        <f t="shared" ref="KY33:LM48" si="287">IF(ISNONTEXT($X33),IF($N33="R",_xlfn.BETA.DIST(DF33,$T33,$U33,FALSE,$G33,$I33),_xlfn.BETA.DIST(DF33,$U33,$T33,FALSE,$G33,$I33)),NA())</f>
        <v>#N/A</v>
      </c>
      <c r="KZ33" s="193" t="e">
        <f t="shared" si="287"/>
        <v>#N/A</v>
      </c>
      <c r="LA33" s="193" t="e">
        <f t="shared" si="287"/>
        <v>#N/A</v>
      </c>
      <c r="LB33" s="193" t="e">
        <f t="shared" si="287"/>
        <v>#N/A</v>
      </c>
      <c r="LC33" s="193" t="e">
        <f t="shared" si="287"/>
        <v>#N/A</v>
      </c>
      <c r="LD33" s="193" t="e">
        <f t="shared" si="287"/>
        <v>#N/A</v>
      </c>
      <c r="LE33" s="193" t="e">
        <f t="shared" si="287"/>
        <v>#N/A</v>
      </c>
      <c r="LF33" s="193" t="e">
        <f t="shared" si="287"/>
        <v>#N/A</v>
      </c>
      <c r="LG33" s="193" t="e">
        <f t="shared" si="287"/>
        <v>#N/A</v>
      </c>
      <c r="LH33" s="193" t="e">
        <f t="shared" si="287"/>
        <v>#N/A</v>
      </c>
      <c r="LI33" s="193" t="e">
        <f t="shared" si="287"/>
        <v>#N/A</v>
      </c>
      <c r="LJ33" s="193" t="e">
        <f t="shared" si="287"/>
        <v>#N/A</v>
      </c>
      <c r="LK33" s="193" t="e">
        <f t="shared" si="287"/>
        <v>#N/A</v>
      </c>
      <c r="LL33" s="193" t="e">
        <f t="shared" si="287"/>
        <v>#N/A</v>
      </c>
      <c r="LM33" s="193" t="e">
        <f t="shared" si="287"/>
        <v>#N/A</v>
      </c>
      <c r="LN33" s="193" t="e">
        <f t="shared" si="282"/>
        <v>#N/A</v>
      </c>
      <c r="LO33" s="193" t="e">
        <f t="shared" si="282"/>
        <v>#N/A</v>
      </c>
      <c r="LP33" s="193" t="e">
        <f t="shared" si="282"/>
        <v>#N/A</v>
      </c>
      <c r="LQ33" s="193" t="e">
        <f t="shared" si="282"/>
        <v>#N/A</v>
      </c>
      <c r="LR33" s="193" t="e">
        <f t="shared" si="282"/>
        <v>#N/A</v>
      </c>
      <c r="LS33" s="193" t="e">
        <f t="shared" si="282"/>
        <v>#N/A</v>
      </c>
      <c r="LT33" s="193" t="e">
        <f t="shared" si="282"/>
        <v>#N/A</v>
      </c>
      <c r="LU33" s="193" t="e">
        <f t="shared" si="282"/>
        <v>#N/A</v>
      </c>
      <c r="LV33" s="193" t="e">
        <f t="shared" si="282"/>
        <v>#N/A</v>
      </c>
      <c r="LW33" s="193" t="e">
        <f t="shared" si="282"/>
        <v>#N/A</v>
      </c>
      <c r="LX33" s="193" t="e">
        <f t="shared" si="282"/>
        <v>#N/A</v>
      </c>
      <c r="LY33" s="193" t="e">
        <f t="shared" si="282"/>
        <v>#N/A</v>
      </c>
      <c r="LZ33" s="193" t="e">
        <f t="shared" si="282"/>
        <v>#N/A</v>
      </c>
      <c r="MA33" s="193" t="e">
        <f t="shared" si="282"/>
        <v>#N/A</v>
      </c>
      <c r="MB33" s="193" t="e">
        <f t="shared" si="282"/>
        <v>#N/A</v>
      </c>
      <c r="MC33" s="193" t="e">
        <f t="shared" si="278"/>
        <v>#N/A</v>
      </c>
      <c r="MD33" s="193" t="e">
        <f t="shared" si="278"/>
        <v>#N/A</v>
      </c>
      <c r="ME33" s="193" t="e">
        <f t="shared" si="278"/>
        <v>#N/A</v>
      </c>
      <c r="MF33" s="193" t="e">
        <f t="shared" si="278"/>
        <v>#N/A</v>
      </c>
      <c r="MG33" s="193" t="e">
        <f t="shared" si="278"/>
        <v>#N/A</v>
      </c>
      <c r="MH33" s="193" t="e">
        <f t="shared" si="278"/>
        <v>#N/A</v>
      </c>
      <c r="MI33" s="193" t="e">
        <f t="shared" si="278"/>
        <v>#N/A</v>
      </c>
      <c r="MJ33" s="193" t="e">
        <f t="shared" si="278"/>
        <v>#N/A</v>
      </c>
      <c r="MK33" s="193" t="e">
        <f t="shared" si="278"/>
        <v>#N/A</v>
      </c>
      <c r="ML33" s="193" t="e">
        <f t="shared" si="278"/>
        <v>#N/A</v>
      </c>
      <c r="MM33" s="193" t="e">
        <f t="shared" si="278"/>
        <v>#N/A</v>
      </c>
      <c r="MN33" s="193" t="e">
        <f t="shared" si="278"/>
        <v>#N/A</v>
      </c>
      <c r="MO33" s="193" t="e">
        <f t="shared" si="278"/>
        <v>#N/A</v>
      </c>
      <c r="MP33" s="193" t="e">
        <f t="shared" si="278"/>
        <v>#N/A</v>
      </c>
      <c r="MQ33" s="193" t="e">
        <f t="shared" si="278"/>
        <v>#N/A</v>
      </c>
      <c r="MR33" s="193" t="e">
        <f t="shared" si="260"/>
        <v>#N/A</v>
      </c>
      <c r="MS33" s="193" t="e">
        <f t="shared" si="260"/>
        <v>#N/A</v>
      </c>
      <c r="MT33" s="193" t="e">
        <f t="shared" si="260"/>
        <v>#N/A</v>
      </c>
      <c r="MU33" s="193" t="e">
        <f t="shared" si="260"/>
        <v>#N/A</v>
      </c>
      <c r="MV33" s="193" t="e">
        <f t="shared" si="260"/>
        <v>#N/A</v>
      </c>
      <c r="MW33" s="193" t="e">
        <f t="shared" si="260"/>
        <v>#N/A</v>
      </c>
      <c r="MX33" s="193" t="e">
        <f t="shared" si="260"/>
        <v>#N/A</v>
      </c>
      <c r="MY33" s="193" t="e">
        <f t="shared" si="260"/>
        <v>#N/A</v>
      </c>
      <c r="MZ33" s="193" t="e">
        <f t="shared" si="260"/>
        <v>#N/A</v>
      </c>
      <c r="NA33" s="193" t="e">
        <f t="shared" si="260"/>
        <v>#N/A</v>
      </c>
      <c r="NB33" s="193" t="e">
        <f t="shared" si="260"/>
        <v>#N/A</v>
      </c>
      <c r="NC33" s="193" t="e">
        <f t="shared" si="260"/>
        <v>#N/A</v>
      </c>
      <c r="ND33" s="193" t="e">
        <f t="shared" si="260"/>
        <v>#N/A</v>
      </c>
      <c r="NE33" s="193" t="e">
        <f t="shared" si="260"/>
        <v>#N/A</v>
      </c>
      <c r="NF33" s="193" t="e">
        <f t="shared" si="260"/>
        <v>#N/A</v>
      </c>
      <c r="NG33" s="193" t="e">
        <f t="shared" si="32"/>
        <v>#N/A</v>
      </c>
      <c r="NH33" s="193" t="e">
        <f t="shared" si="275"/>
        <v>#N/A</v>
      </c>
      <c r="NI33" s="193" t="e">
        <f t="shared" si="275"/>
        <v>#N/A</v>
      </c>
      <c r="NJ33" s="193" t="e">
        <f t="shared" si="275"/>
        <v>#N/A</v>
      </c>
      <c r="NK33" s="193" t="e">
        <f t="shared" ref="NK33:NY48" si="288">IF(ISNONTEXT($X33),IF($N33="R",_xlfn.BETA.DIST(FR33,$T33,$U33,FALSE,$G33,$I33),_xlfn.BETA.DIST(FR33,$U33,$T33,FALSE,$G33,$I33)),NA())</f>
        <v>#N/A</v>
      </c>
      <c r="NL33" s="193" t="e">
        <f t="shared" si="288"/>
        <v>#N/A</v>
      </c>
      <c r="NM33" s="193" t="e">
        <f t="shared" si="288"/>
        <v>#N/A</v>
      </c>
      <c r="NN33" s="193" t="e">
        <f t="shared" si="288"/>
        <v>#N/A</v>
      </c>
      <c r="NO33" s="193" t="e">
        <f t="shared" si="288"/>
        <v>#N/A</v>
      </c>
      <c r="NP33" s="193" t="e">
        <f t="shared" si="288"/>
        <v>#N/A</v>
      </c>
      <c r="NQ33" s="193" t="e">
        <f t="shared" si="288"/>
        <v>#N/A</v>
      </c>
      <c r="NR33" s="193" t="e">
        <f t="shared" si="288"/>
        <v>#N/A</v>
      </c>
      <c r="NS33" s="193" t="e">
        <f t="shared" si="288"/>
        <v>#N/A</v>
      </c>
      <c r="NT33" s="193" t="e">
        <f t="shared" si="288"/>
        <v>#N/A</v>
      </c>
      <c r="NU33" s="193" t="e">
        <f t="shared" si="288"/>
        <v>#N/A</v>
      </c>
      <c r="NV33" s="193" t="e">
        <f t="shared" si="288"/>
        <v>#N/A</v>
      </c>
      <c r="NW33" s="193" t="e">
        <f t="shared" si="288"/>
        <v>#N/A</v>
      </c>
      <c r="NX33" s="193" t="e">
        <f t="shared" si="288"/>
        <v>#N/A</v>
      </c>
      <c r="NY33" s="193" t="e">
        <f t="shared" si="288"/>
        <v>#N/A</v>
      </c>
      <c r="NZ33" s="193" t="e">
        <f t="shared" si="283"/>
        <v>#N/A</v>
      </c>
      <c r="OA33" s="193" t="e">
        <f t="shared" si="283"/>
        <v>#N/A</v>
      </c>
      <c r="OB33" s="193" t="e">
        <f t="shared" si="283"/>
        <v>#N/A</v>
      </c>
      <c r="OC33" s="193" t="e">
        <f t="shared" si="283"/>
        <v>#N/A</v>
      </c>
      <c r="OD33" s="193" t="e">
        <f t="shared" si="283"/>
        <v>#N/A</v>
      </c>
      <c r="OE33" s="193" t="e">
        <f t="shared" si="283"/>
        <v>#N/A</v>
      </c>
      <c r="OF33" s="193" t="e">
        <f t="shared" si="283"/>
        <v>#N/A</v>
      </c>
      <c r="OG33" s="193" t="e">
        <f t="shared" si="283"/>
        <v>#N/A</v>
      </c>
      <c r="OH33" s="193" t="e">
        <f t="shared" si="283"/>
        <v>#N/A</v>
      </c>
      <c r="OI33" s="193" t="e">
        <f t="shared" si="283"/>
        <v>#N/A</v>
      </c>
      <c r="OJ33" s="193" t="e">
        <f t="shared" si="283"/>
        <v>#N/A</v>
      </c>
      <c r="OK33" s="193" t="e">
        <f t="shared" si="283"/>
        <v>#N/A</v>
      </c>
      <c r="OL33" s="193" t="e">
        <f t="shared" si="283"/>
        <v>#N/A</v>
      </c>
      <c r="OM33" s="193" t="e">
        <f t="shared" si="283"/>
        <v>#N/A</v>
      </c>
      <c r="ON33" s="193" t="e">
        <f t="shared" si="283"/>
        <v>#N/A</v>
      </c>
      <c r="OO33" s="193" t="e">
        <f t="shared" si="279"/>
        <v>#N/A</v>
      </c>
      <c r="OP33" s="193" t="e">
        <f t="shared" si="279"/>
        <v>#N/A</v>
      </c>
      <c r="OQ33" s="193" t="e">
        <f t="shared" si="279"/>
        <v>#N/A</v>
      </c>
      <c r="OR33" s="193" t="e">
        <f t="shared" si="279"/>
        <v>#N/A</v>
      </c>
      <c r="OS33" s="193" t="e">
        <f t="shared" si="279"/>
        <v>#N/A</v>
      </c>
      <c r="OT33" s="193" t="e">
        <f t="shared" si="279"/>
        <v>#N/A</v>
      </c>
      <c r="OU33" s="193" t="e">
        <f t="shared" si="279"/>
        <v>#N/A</v>
      </c>
      <c r="OV33" s="193" t="e">
        <f t="shared" si="279"/>
        <v>#N/A</v>
      </c>
      <c r="OW33" s="193" t="e">
        <f t="shared" si="279"/>
        <v>#N/A</v>
      </c>
      <c r="OX33" s="193" t="e">
        <f t="shared" si="279"/>
        <v>#N/A</v>
      </c>
      <c r="OY33" s="193" t="e">
        <f t="shared" si="279"/>
        <v>#N/A</v>
      </c>
      <c r="OZ33" s="193" t="e">
        <f t="shared" si="279"/>
        <v>#N/A</v>
      </c>
      <c r="PA33" s="193" t="e">
        <f t="shared" si="279"/>
        <v>#N/A</v>
      </c>
      <c r="PB33" s="193" t="e">
        <f t="shared" si="279"/>
        <v>#N/A</v>
      </c>
      <c r="PC33" s="193" t="e">
        <f t="shared" si="279"/>
        <v>#N/A</v>
      </c>
      <c r="PD33" s="193" t="e">
        <f t="shared" si="261"/>
        <v>#N/A</v>
      </c>
      <c r="PE33" s="193" t="e">
        <f t="shared" si="261"/>
        <v>#N/A</v>
      </c>
      <c r="PF33" s="193" t="e">
        <f t="shared" si="261"/>
        <v>#N/A</v>
      </c>
      <c r="PG33" s="193" t="e">
        <f t="shared" si="261"/>
        <v>#N/A</v>
      </c>
      <c r="PH33" s="193" t="e">
        <f t="shared" si="261"/>
        <v>#N/A</v>
      </c>
      <c r="PI33" s="193" t="e">
        <f t="shared" si="261"/>
        <v>#N/A</v>
      </c>
      <c r="PJ33" s="193" t="e">
        <f t="shared" si="261"/>
        <v>#N/A</v>
      </c>
      <c r="PK33" s="193" t="e">
        <f t="shared" si="261"/>
        <v>#N/A</v>
      </c>
      <c r="PL33" s="193" t="e">
        <f t="shared" si="261"/>
        <v>#N/A</v>
      </c>
      <c r="PM33" s="193" t="e">
        <f t="shared" si="261"/>
        <v>#N/A</v>
      </c>
      <c r="PN33" s="193" t="e">
        <f t="shared" si="261"/>
        <v>#N/A</v>
      </c>
      <c r="PO33" s="193" t="e">
        <f t="shared" si="261"/>
        <v>#N/A</v>
      </c>
      <c r="PP33" s="193" t="e">
        <f t="shared" si="261"/>
        <v>#N/A</v>
      </c>
      <c r="PQ33" s="193" t="e">
        <f t="shared" si="261"/>
        <v>#N/A</v>
      </c>
      <c r="PR33" s="193" t="e">
        <f t="shared" si="261"/>
        <v>#N/A</v>
      </c>
      <c r="PS33" s="193" t="e">
        <f t="shared" si="33"/>
        <v>#N/A</v>
      </c>
      <c r="PT33" s="193" t="e">
        <f t="shared" si="257"/>
        <v>#N/A</v>
      </c>
      <c r="PU33" s="193" t="e">
        <f t="shared" si="257"/>
        <v>#N/A</v>
      </c>
      <c r="PV33" s="193" t="e">
        <f t="shared" si="257"/>
        <v>#N/A</v>
      </c>
      <c r="PW33" s="193" t="e">
        <f t="shared" si="257"/>
        <v>#N/A</v>
      </c>
      <c r="PX33" s="193" t="e">
        <f t="shared" si="257"/>
        <v>#N/A</v>
      </c>
      <c r="PY33" s="193" t="e">
        <f t="shared" si="257"/>
        <v>#N/A</v>
      </c>
      <c r="PZ33" s="193" t="e">
        <f t="shared" si="257"/>
        <v>#N/A</v>
      </c>
      <c r="QA33" s="193" t="e">
        <f t="shared" si="257"/>
        <v>#N/A</v>
      </c>
    </row>
    <row r="34" spans="1:443" hidden="1" x14ac:dyDescent="0.45">
      <c r="A34" s="276"/>
      <c r="B34" s="277" t="str">
        <f>IF(OR($T34="",$U34=""),"",ROUND(_xlfn.BETA.INV(ABS(VLOOKUP($Z$1,VLookups!$A$30:$B$31,2,FALSE)-B$2),IF($N34="L",$U34,$T34),IF($N34="L",$T34,$U34),$G34,$I34),0))</f>
        <v/>
      </c>
      <c r="C34" s="287" t="str">
        <f t="shared" si="24"/>
        <v/>
      </c>
      <c r="D34" s="288" t="str">
        <f t="shared" si="25"/>
        <v/>
      </c>
      <c r="E34" s="134"/>
      <c r="F34" s="279"/>
      <c r="G34" s="280" t="str">
        <f t="shared" si="16"/>
        <v/>
      </c>
      <c r="H34" s="281"/>
      <c r="I34" s="280" t="str">
        <f t="shared" si="17"/>
        <v/>
      </c>
      <c r="J34" s="279"/>
      <c r="K34" s="135"/>
      <c r="L34" s="110" t="str">
        <f t="shared" si="18"/>
        <v/>
      </c>
      <c r="M34" s="21" t="str">
        <f t="shared" si="19"/>
        <v/>
      </c>
      <c r="N34" s="22" t="str">
        <f t="shared" si="20"/>
        <v/>
      </c>
      <c r="O34" s="23" t="str">
        <f>IF(M34="","",IF(OR($M34&lt;Skew!$B$3,$M34=Skew!$B$3),IF($M34&gt;Skew!$C$3,Skew!$A$3,IF($M34&gt;Skew!$C$4,Skew!$A$4,IF($M34&gt;Skew!$C$5,Skew!$A$5,IF($M34&gt;Skew!$C$6,Skew!$A$6,IF($M34&gt;Skew!$C$7,Skew!$A$7,IF($M34&gt;Skew!$C$8,Skew!$A$8,IF($M34&gt;Skew!$C$9,Skew!$A$9,IF($M34&gt;Skew!$C$10,Skew!$A$10,IF($M34&gt;Skew!$C$11,Skew!$A$11,IF($M34&gt;Skew!$C$12,Skew!$A$12,IF($M34&gt;Skew!$C$13,Skew!$A$13,IF($M34&gt;Skew!$C$14,Skew!$A$14,IF($M34&gt;Skew!$C$15,Skew!$A$15,IF($M34&gt;Skew!$C$16,Skew!$A$16,Skew!$A$17)
)))))))))))))))</f>
        <v/>
      </c>
      <c r="P34" s="22" t="str">
        <f>IF(M34="","",MATCH(O34,Skew!$A$3:$A$17,0))</f>
        <v/>
      </c>
      <c r="Q34" s="22" t="str">
        <f t="shared" si="0"/>
        <v/>
      </c>
      <c r="R34" s="24"/>
      <c r="S34" s="22" t="str">
        <f>IF(OR(M34="",R34=""),"",MATCH(R34,Confidence!$A$3:$A$12,0))</f>
        <v/>
      </c>
      <c r="T34" s="25" t="str">
        <f t="shared" si="1"/>
        <v/>
      </c>
      <c r="U34" s="25" t="str">
        <f t="shared" si="2"/>
        <v/>
      </c>
      <c r="V34" s="22"/>
      <c r="W34" s="102" t="str">
        <f t="shared" si="3"/>
        <v/>
      </c>
      <c r="X34" s="102" t="str">
        <f t="shared" si="4"/>
        <v/>
      </c>
      <c r="Y34" s="37" t="str">
        <f t="shared" si="5"/>
        <v/>
      </c>
      <c r="Z34" s="115"/>
      <c r="AA34" s="204" t="str">
        <f>IF(AND(G34&gt;0,H34&gt;0,I34&gt;0,T34&gt;0,U34&gt;0,Z34&gt;0,NOT(R34="")),ABS(VLOOKUP($Z$1,VLookups!$A$30:$B$31,2,FALSE)-_xlfn.BETA.DIST(Z34,IF(N34="L",U34,T34),IF(N34="L",T34,U34),TRUE,G34,I34)),"")</f>
        <v/>
      </c>
      <c r="AB34" s="112" t="str">
        <f>IF(OR($T34="",$U34=""),"",_xlfn.BETA.INV(ABS(VLOOKUP($Z$1,VLookups!$A$30:$B$31,2,FALSE)-AB$3),IF($N34="L",$U34,$T34),IF($N34="L",$T34,$U34),$G34,$I34))</f>
        <v/>
      </c>
      <c r="AC34" s="113" t="str">
        <f>IF(OR($T34="",$U34=""),"",_xlfn.BETA.INV(ABS(VLOOKUP($Z$1,VLookups!$A$30:$B$31,2,FALSE)-AC$3),IF($N34="L",$U34,$T34),IF($N34="L",$T34,$U34),$G34,$I34))</f>
        <v/>
      </c>
      <c r="AD34" s="112" t="str">
        <f>IF(OR($T34="",$U34=""),"",_xlfn.BETA.INV(ABS(VLOOKUP($Z$1,VLookups!$A$30:$B$31,2,FALSE)-AD$3),IF($N34="L",$U34,$T34),IF($N34="L",$T34,$U34),$G34,$I34))</f>
        <v/>
      </c>
      <c r="AE34" s="113" t="str">
        <f>IF(OR($T34="",$U34=""),"",_xlfn.BETA.INV(ABS(VLOOKUP($Z$1,VLookups!$A$30:$B$31,2,FALSE)-AE$3),IF($N34="L",$U34,$T34),IF($N34="L",$T34,$U34),$G34,$I34))</f>
        <v/>
      </c>
      <c r="AF34" s="112" t="str">
        <f>IF(OR($T34="",$U34=""),"",_xlfn.BETA.INV(ABS(VLOOKUP($Z$1,VLookups!$A$30:$B$31,2,FALSE)-AF$3),IF($N34="L",$U34,$T34),IF($N34="L",$T34,$U34),$G34,$I34))</f>
        <v/>
      </c>
      <c r="AG34" s="113" t="str">
        <f>IF(OR($T34="",$U34=""),"",_xlfn.BETA.INV(ABS(VLOOKUP($Z$1,VLookups!$A$30:$B$31,2,FALSE)-AG$3),IF($N34="L",$U34,$T34),IF($N34="L",$T34,$U34),$G34,$I34))</f>
        <v/>
      </c>
      <c r="AH34" s="112" t="str">
        <f>IF(OR($T34="",$U34=""),"",_xlfn.BETA.INV(ABS(VLOOKUP($Z$1,VLookups!$A$30:$B$31,2,FALSE)-AH$3),IF($N34="L",$U34,$T34),IF($N34="L",$T34,$U34),$G34,$I34))</f>
        <v/>
      </c>
      <c r="AI34" s="113" t="str">
        <f>IF(OR($T34="",$U34=""),"",_xlfn.BETA.INV(ABS(VLOOKUP($Z$1,VLookups!$A$30:$B$31,2,FALSE)-AI$3),IF($N34="L",$U34,$T34),IF($N34="L",$T34,$U34),$G34,$I34))</f>
        <v/>
      </c>
      <c r="AJ34" s="112" t="str">
        <f>IF(OR($T34="",$U34=""),"",_xlfn.BETA.INV(ABS(VLOOKUP($Z$1,VLookups!$A$30:$B$31,2,FALSE)-AJ$3),IF($N34="L",$U34,$T34),IF($N34="L",$T34,$U34),$G34,$I34))</f>
        <v/>
      </c>
      <c r="AK34" s="113" t="str">
        <f>IF(OR($T34="",$U34=""),"",_xlfn.BETA.INV(ABS(VLOOKUP($Z$1,VLookups!$A$30:$B$31,2,FALSE)-AK$3),IF($N34="L",$U34,$T34),IF($N34="L",$T34,$U34),$G34,$I34))</f>
        <v/>
      </c>
      <c r="AL34" s="112" t="str">
        <f>IF(OR($T34="",$U34=""),"",_xlfn.BETA.INV(ABS(VLOOKUP($Z$1,VLookups!$A$30:$B$31,2,FALSE)-AL$3),IF($N34="L",$U34,$T34),IF($N34="L",$T34,$U34),$G34,$I34))</f>
        <v/>
      </c>
      <c r="AM34" s="113" t="str">
        <f>IF(OR($T34="",$U34=""),"",_xlfn.BETA.INV(ABS(VLOOKUP($Z$1,VLookups!$A$30:$B$31,2,FALSE)-AM$3),IF($N34="L",$U34,$T34),IF($N34="L",$T34,$U34),$G34,$I34))</f>
        <v/>
      </c>
      <c r="AN34" s="15"/>
      <c r="AO34" s="194" t="str">
        <f t="shared" si="21"/>
        <v/>
      </c>
      <c r="AP34" s="192" t="str">
        <f t="shared" si="22"/>
        <v/>
      </c>
      <c r="AQ34" s="177" t="str">
        <f t="shared" ref="AQ34" si="289">IF(ISNONTEXT($AO34),AP34+$AO34,"")</f>
        <v/>
      </c>
      <c r="AR34" s="177" t="str">
        <f t="shared" si="35"/>
        <v/>
      </c>
      <c r="AS34" s="177" t="str">
        <f t="shared" si="36"/>
        <v/>
      </c>
      <c r="AT34" s="177" t="str">
        <f t="shared" si="37"/>
        <v/>
      </c>
      <c r="AU34" s="177" t="str">
        <f t="shared" si="38"/>
        <v/>
      </c>
      <c r="AV34" s="177" t="str">
        <f t="shared" si="39"/>
        <v/>
      </c>
      <c r="AW34" s="177" t="str">
        <f t="shared" si="40"/>
        <v/>
      </c>
      <c r="AX34" s="177" t="str">
        <f t="shared" si="41"/>
        <v/>
      </c>
      <c r="AY34" s="177" t="str">
        <f t="shared" si="42"/>
        <v/>
      </c>
      <c r="AZ34" s="177" t="str">
        <f t="shared" si="43"/>
        <v/>
      </c>
      <c r="BA34" s="177" t="str">
        <f t="shared" si="44"/>
        <v/>
      </c>
      <c r="BB34" s="177" t="str">
        <f t="shared" si="45"/>
        <v/>
      </c>
      <c r="BC34" s="177" t="str">
        <f t="shared" si="46"/>
        <v/>
      </c>
      <c r="BD34" s="177" t="str">
        <f t="shared" si="47"/>
        <v/>
      </c>
      <c r="BE34" s="177" t="str">
        <f t="shared" si="48"/>
        <v/>
      </c>
      <c r="BF34" s="177" t="str">
        <f t="shared" si="49"/>
        <v/>
      </c>
      <c r="BG34" s="177" t="str">
        <f t="shared" si="50"/>
        <v/>
      </c>
      <c r="BH34" s="177" t="str">
        <f t="shared" si="51"/>
        <v/>
      </c>
      <c r="BI34" s="177" t="str">
        <f t="shared" si="52"/>
        <v/>
      </c>
      <c r="BJ34" s="177" t="str">
        <f t="shared" si="53"/>
        <v/>
      </c>
      <c r="BK34" s="177" t="str">
        <f t="shared" si="54"/>
        <v/>
      </c>
      <c r="BL34" s="177" t="str">
        <f t="shared" si="55"/>
        <v/>
      </c>
      <c r="BM34" s="177" t="str">
        <f t="shared" si="56"/>
        <v/>
      </c>
      <c r="BN34" s="177" t="str">
        <f t="shared" si="57"/>
        <v/>
      </c>
      <c r="BO34" s="177" t="str">
        <f t="shared" si="58"/>
        <v/>
      </c>
      <c r="BP34" s="177" t="str">
        <f t="shared" si="59"/>
        <v/>
      </c>
      <c r="BQ34" s="177" t="str">
        <f t="shared" si="60"/>
        <v/>
      </c>
      <c r="BR34" s="177" t="str">
        <f t="shared" si="61"/>
        <v/>
      </c>
      <c r="BS34" s="177" t="str">
        <f t="shared" si="62"/>
        <v/>
      </c>
      <c r="BT34" s="177" t="str">
        <f t="shared" si="63"/>
        <v/>
      </c>
      <c r="BU34" s="177" t="str">
        <f t="shared" si="64"/>
        <v/>
      </c>
      <c r="BV34" s="177" t="str">
        <f t="shared" si="65"/>
        <v/>
      </c>
      <c r="BW34" s="177" t="str">
        <f t="shared" si="66"/>
        <v/>
      </c>
      <c r="BX34" s="177" t="str">
        <f t="shared" si="67"/>
        <v/>
      </c>
      <c r="BY34" s="177" t="str">
        <f t="shared" si="68"/>
        <v/>
      </c>
      <c r="BZ34" s="177" t="str">
        <f t="shared" si="69"/>
        <v/>
      </c>
      <c r="CA34" s="177" t="str">
        <f t="shared" si="70"/>
        <v/>
      </c>
      <c r="CB34" s="177" t="str">
        <f t="shared" si="71"/>
        <v/>
      </c>
      <c r="CC34" s="177" t="str">
        <f t="shared" si="72"/>
        <v/>
      </c>
      <c r="CD34" s="177" t="str">
        <f t="shared" si="73"/>
        <v/>
      </c>
      <c r="CE34" s="177" t="str">
        <f t="shared" si="74"/>
        <v/>
      </c>
      <c r="CF34" s="177" t="str">
        <f t="shared" si="75"/>
        <v/>
      </c>
      <c r="CG34" s="177" t="str">
        <f t="shared" si="76"/>
        <v/>
      </c>
      <c r="CH34" s="177" t="str">
        <f t="shared" si="77"/>
        <v/>
      </c>
      <c r="CI34" s="177" t="str">
        <f t="shared" si="78"/>
        <v/>
      </c>
      <c r="CJ34" s="177" t="str">
        <f t="shared" si="79"/>
        <v/>
      </c>
      <c r="CK34" s="177" t="str">
        <f t="shared" si="80"/>
        <v/>
      </c>
      <c r="CL34" s="177" t="str">
        <f t="shared" si="81"/>
        <v/>
      </c>
      <c r="CM34" s="177" t="str">
        <f t="shared" si="82"/>
        <v/>
      </c>
      <c r="CN34" s="177" t="str">
        <f t="shared" si="83"/>
        <v/>
      </c>
      <c r="CO34" s="177" t="str">
        <f t="shared" si="84"/>
        <v/>
      </c>
      <c r="CP34" s="177" t="str">
        <f t="shared" si="85"/>
        <v/>
      </c>
      <c r="CQ34" s="177" t="str">
        <f t="shared" si="86"/>
        <v/>
      </c>
      <c r="CR34" s="177" t="str">
        <f t="shared" si="87"/>
        <v/>
      </c>
      <c r="CS34" s="177" t="str">
        <f t="shared" si="88"/>
        <v/>
      </c>
      <c r="CT34" s="177" t="str">
        <f t="shared" si="89"/>
        <v/>
      </c>
      <c r="CU34" s="177" t="str">
        <f t="shared" si="90"/>
        <v/>
      </c>
      <c r="CV34" s="177" t="str">
        <f t="shared" si="91"/>
        <v/>
      </c>
      <c r="CW34" s="177" t="str">
        <f t="shared" si="92"/>
        <v/>
      </c>
      <c r="CX34" s="177" t="str">
        <f t="shared" si="93"/>
        <v/>
      </c>
      <c r="CY34" s="177" t="str">
        <f t="shared" si="94"/>
        <v/>
      </c>
      <c r="CZ34" s="177" t="str">
        <f t="shared" si="95"/>
        <v/>
      </c>
      <c r="DA34" s="177" t="str">
        <f t="shared" si="96"/>
        <v/>
      </c>
      <c r="DB34" s="177" t="str">
        <f t="shared" si="97"/>
        <v/>
      </c>
      <c r="DC34" s="177" t="str">
        <f t="shared" si="28"/>
        <v/>
      </c>
      <c r="DD34" s="177" t="str">
        <f t="shared" si="98"/>
        <v/>
      </c>
      <c r="DE34" s="177" t="str">
        <f t="shared" si="99"/>
        <v/>
      </c>
      <c r="DF34" s="177" t="str">
        <f t="shared" si="100"/>
        <v/>
      </c>
      <c r="DG34" s="177" t="str">
        <f t="shared" si="101"/>
        <v/>
      </c>
      <c r="DH34" s="177" t="str">
        <f t="shared" si="102"/>
        <v/>
      </c>
      <c r="DI34" s="177" t="str">
        <f t="shared" si="103"/>
        <v/>
      </c>
      <c r="DJ34" s="177" t="str">
        <f t="shared" si="104"/>
        <v/>
      </c>
      <c r="DK34" s="177" t="str">
        <f t="shared" si="105"/>
        <v/>
      </c>
      <c r="DL34" s="177" t="str">
        <f t="shared" si="106"/>
        <v/>
      </c>
      <c r="DM34" s="177" t="str">
        <f t="shared" si="107"/>
        <v/>
      </c>
      <c r="DN34" s="177" t="str">
        <f t="shared" si="108"/>
        <v/>
      </c>
      <c r="DO34" s="177" t="str">
        <f t="shared" si="109"/>
        <v/>
      </c>
      <c r="DP34" s="177" t="str">
        <f t="shared" si="110"/>
        <v/>
      </c>
      <c r="DQ34" s="177" t="str">
        <f t="shared" si="111"/>
        <v/>
      </c>
      <c r="DR34" s="177" t="str">
        <f t="shared" si="112"/>
        <v/>
      </c>
      <c r="DS34" s="177" t="str">
        <f t="shared" si="113"/>
        <v/>
      </c>
      <c r="DT34" s="177" t="str">
        <f t="shared" si="114"/>
        <v/>
      </c>
      <c r="DU34" s="177" t="str">
        <f t="shared" si="115"/>
        <v/>
      </c>
      <c r="DV34" s="177" t="str">
        <f t="shared" si="116"/>
        <v/>
      </c>
      <c r="DW34" s="177" t="str">
        <f t="shared" si="117"/>
        <v/>
      </c>
      <c r="DX34" s="177" t="str">
        <f t="shared" si="118"/>
        <v/>
      </c>
      <c r="DY34" s="177" t="str">
        <f t="shared" si="119"/>
        <v/>
      </c>
      <c r="DZ34" s="177" t="str">
        <f t="shared" si="120"/>
        <v/>
      </c>
      <c r="EA34" s="177" t="str">
        <f t="shared" si="121"/>
        <v/>
      </c>
      <c r="EB34" s="177" t="str">
        <f t="shared" si="122"/>
        <v/>
      </c>
      <c r="EC34" s="177" t="str">
        <f t="shared" si="123"/>
        <v/>
      </c>
      <c r="ED34" s="177" t="str">
        <f t="shared" si="124"/>
        <v/>
      </c>
      <c r="EE34" s="177" t="str">
        <f t="shared" si="125"/>
        <v/>
      </c>
      <c r="EF34" s="177" t="str">
        <f t="shared" si="126"/>
        <v/>
      </c>
      <c r="EG34" s="177" t="str">
        <f t="shared" si="127"/>
        <v/>
      </c>
      <c r="EH34" s="177" t="str">
        <f t="shared" si="128"/>
        <v/>
      </c>
      <c r="EI34" s="177" t="str">
        <f t="shared" si="129"/>
        <v/>
      </c>
      <c r="EJ34" s="177" t="str">
        <f t="shared" si="130"/>
        <v/>
      </c>
      <c r="EK34" s="177" t="str">
        <f t="shared" si="131"/>
        <v/>
      </c>
      <c r="EL34" s="177" t="str">
        <f t="shared" si="132"/>
        <v/>
      </c>
      <c r="EM34" s="177" t="str">
        <f t="shared" si="133"/>
        <v/>
      </c>
      <c r="EN34" s="177" t="str">
        <f t="shared" si="134"/>
        <v/>
      </c>
      <c r="EO34" s="177" t="str">
        <f t="shared" si="135"/>
        <v/>
      </c>
      <c r="EP34" s="177" t="str">
        <f t="shared" si="136"/>
        <v/>
      </c>
      <c r="EQ34" s="177" t="str">
        <f t="shared" si="137"/>
        <v/>
      </c>
      <c r="ER34" s="177" t="str">
        <f t="shared" si="138"/>
        <v/>
      </c>
      <c r="ES34" s="177" t="str">
        <f t="shared" si="139"/>
        <v/>
      </c>
      <c r="ET34" s="177" t="str">
        <f t="shared" si="140"/>
        <v/>
      </c>
      <c r="EU34" s="177" t="str">
        <f t="shared" si="141"/>
        <v/>
      </c>
      <c r="EV34" s="177" t="str">
        <f t="shared" si="142"/>
        <v/>
      </c>
      <c r="EW34" s="177" t="str">
        <f t="shared" si="143"/>
        <v/>
      </c>
      <c r="EX34" s="177" t="str">
        <f t="shared" si="144"/>
        <v/>
      </c>
      <c r="EY34" s="177" t="str">
        <f t="shared" si="145"/>
        <v/>
      </c>
      <c r="EZ34" s="177" t="str">
        <f t="shared" si="146"/>
        <v/>
      </c>
      <c r="FA34" s="177" t="str">
        <f t="shared" si="147"/>
        <v/>
      </c>
      <c r="FB34" s="177" t="str">
        <f t="shared" si="148"/>
        <v/>
      </c>
      <c r="FC34" s="177" t="str">
        <f t="shared" si="149"/>
        <v/>
      </c>
      <c r="FD34" s="177" t="str">
        <f t="shared" si="150"/>
        <v/>
      </c>
      <c r="FE34" s="177" t="str">
        <f t="shared" si="151"/>
        <v/>
      </c>
      <c r="FF34" s="177" t="str">
        <f t="shared" si="152"/>
        <v/>
      </c>
      <c r="FG34" s="177" t="str">
        <f t="shared" si="153"/>
        <v/>
      </c>
      <c r="FH34" s="177" t="str">
        <f t="shared" si="154"/>
        <v/>
      </c>
      <c r="FI34" s="177" t="str">
        <f t="shared" si="155"/>
        <v/>
      </c>
      <c r="FJ34" s="177" t="str">
        <f t="shared" si="156"/>
        <v/>
      </c>
      <c r="FK34" s="177" t="str">
        <f t="shared" si="157"/>
        <v/>
      </c>
      <c r="FL34" s="177" t="str">
        <f t="shared" si="158"/>
        <v/>
      </c>
      <c r="FM34" s="177" t="str">
        <f t="shared" si="159"/>
        <v/>
      </c>
      <c r="FN34" s="177" t="str">
        <f t="shared" si="160"/>
        <v/>
      </c>
      <c r="FO34" s="177" t="str">
        <f t="shared" si="29"/>
        <v/>
      </c>
      <c r="FP34" s="177" t="str">
        <f t="shared" si="161"/>
        <v/>
      </c>
      <c r="FQ34" s="177" t="str">
        <f t="shared" si="162"/>
        <v/>
      </c>
      <c r="FR34" s="177" t="str">
        <f t="shared" si="163"/>
        <v/>
      </c>
      <c r="FS34" s="177" t="str">
        <f t="shared" si="164"/>
        <v/>
      </c>
      <c r="FT34" s="177" t="str">
        <f t="shared" si="165"/>
        <v/>
      </c>
      <c r="FU34" s="177" t="str">
        <f t="shared" si="166"/>
        <v/>
      </c>
      <c r="FV34" s="177" t="str">
        <f t="shared" si="167"/>
        <v/>
      </c>
      <c r="FW34" s="177" t="str">
        <f t="shared" si="168"/>
        <v/>
      </c>
      <c r="FX34" s="177" t="str">
        <f t="shared" si="169"/>
        <v/>
      </c>
      <c r="FY34" s="177" t="str">
        <f t="shared" si="170"/>
        <v/>
      </c>
      <c r="FZ34" s="177" t="str">
        <f t="shared" si="171"/>
        <v/>
      </c>
      <c r="GA34" s="177" t="str">
        <f t="shared" si="172"/>
        <v/>
      </c>
      <c r="GB34" s="177" t="str">
        <f t="shared" si="173"/>
        <v/>
      </c>
      <c r="GC34" s="177" t="str">
        <f t="shared" si="174"/>
        <v/>
      </c>
      <c r="GD34" s="177" t="str">
        <f t="shared" si="175"/>
        <v/>
      </c>
      <c r="GE34" s="177" t="str">
        <f t="shared" si="176"/>
        <v/>
      </c>
      <c r="GF34" s="177" t="str">
        <f t="shared" si="177"/>
        <v/>
      </c>
      <c r="GG34" s="177" t="str">
        <f t="shared" si="178"/>
        <v/>
      </c>
      <c r="GH34" s="177" t="str">
        <f t="shared" si="179"/>
        <v/>
      </c>
      <c r="GI34" s="177" t="str">
        <f t="shared" si="180"/>
        <v/>
      </c>
      <c r="GJ34" s="177" t="str">
        <f t="shared" si="181"/>
        <v/>
      </c>
      <c r="GK34" s="177" t="str">
        <f t="shared" si="182"/>
        <v/>
      </c>
      <c r="GL34" s="177" t="str">
        <f t="shared" si="183"/>
        <v/>
      </c>
      <c r="GM34" s="177" t="str">
        <f t="shared" si="184"/>
        <v/>
      </c>
      <c r="GN34" s="177" t="str">
        <f t="shared" si="185"/>
        <v/>
      </c>
      <c r="GO34" s="177" t="str">
        <f t="shared" si="186"/>
        <v/>
      </c>
      <c r="GP34" s="177" t="str">
        <f t="shared" si="187"/>
        <v/>
      </c>
      <c r="GQ34" s="177" t="str">
        <f t="shared" si="188"/>
        <v/>
      </c>
      <c r="GR34" s="177" t="str">
        <f t="shared" si="189"/>
        <v/>
      </c>
      <c r="GS34" s="177" t="str">
        <f t="shared" si="190"/>
        <v/>
      </c>
      <c r="GT34" s="177" t="str">
        <f t="shared" si="191"/>
        <v/>
      </c>
      <c r="GU34" s="177" t="str">
        <f t="shared" si="192"/>
        <v/>
      </c>
      <c r="GV34" s="177" t="str">
        <f t="shared" si="193"/>
        <v/>
      </c>
      <c r="GW34" s="177" t="str">
        <f t="shared" si="194"/>
        <v/>
      </c>
      <c r="GX34" s="177" t="str">
        <f t="shared" si="195"/>
        <v/>
      </c>
      <c r="GY34" s="177" t="str">
        <f t="shared" si="196"/>
        <v/>
      </c>
      <c r="GZ34" s="177" t="str">
        <f t="shared" si="197"/>
        <v/>
      </c>
      <c r="HA34" s="177" t="str">
        <f t="shared" si="198"/>
        <v/>
      </c>
      <c r="HB34" s="177" t="str">
        <f t="shared" si="199"/>
        <v/>
      </c>
      <c r="HC34" s="177" t="str">
        <f t="shared" si="200"/>
        <v/>
      </c>
      <c r="HD34" s="177" t="str">
        <f t="shared" si="201"/>
        <v/>
      </c>
      <c r="HE34" s="177" t="str">
        <f t="shared" si="202"/>
        <v/>
      </c>
      <c r="HF34" s="177" t="str">
        <f t="shared" si="203"/>
        <v/>
      </c>
      <c r="HG34" s="177" t="str">
        <f t="shared" si="204"/>
        <v/>
      </c>
      <c r="HH34" s="177" t="str">
        <f t="shared" si="205"/>
        <v/>
      </c>
      <c r="HI34" s="177" t="str">
        <f t="shared" si="206"/>
        <v/>
      </c>
      <c r="HJ34" s="177" t="str">
        <f t="shared" si="207"/>
        <v/>
      </c>
      <c r="HK34" s="177" t="str">
        <f t="shared" si="208"/>
        <v/>
      </c>
      <c r="HL34" s="177" t="str">
        <f t="shared" si="209"/>
        <v/>
      </c>
      <c r="HM34" s="177" t="str">
        <f t="shared" si="210"/>
        <v/>
      </c>
      <c r="HN34" s="177" t="str">
        <f t="shared" si="211"/>
        <v/>
      </c>
      <c r="HO34" s="177" t="str">
        <f t="shared" si="212"/>
        <v/>
      </c>
      <c r="HP34" s="177" t="str">
        <f t="shared" si="213"/>
        <v/>
      </c>
      <c r="HQ34" s="177" t="str">
        <f t="shared" si="214"/>
        <v/>
      </c>
      <c r="HR34" s="177" t="str">
        <f t="shared" si="215"/>
        <v/>
      </c>
      <c r="HS34" s="177" t="str">
        <f t="shared" si="216"/>
        <v/>
      </c>
      <c r="HT34" s="177" t="str">
        <f t="shared" si="217"/>
        <v/>
      </c>
      <c r="HU34" s="177" t="str">
        <f t="shared" si="218"/>
        <v/>
      </c>
      <c r="HV34" s="177" t="str">
        <f t="shared" si="219"/>
        <v/>
      </c>
      <c r="HW34" s="177" t="str">
        <f t="shared" si="220"/>
        <v/>
      </c>
      <c r="HX34" s="177" t="str">
        <f t="shared" si="221"/>
        <v/>
      </c>
      <c r="HY34" s="177" t="str">
        <f t="shared" si="222"/>
        <v/>
      </c>
      <c r="HZ34" s="177" t="str">
        <f t="shared" si="223"/>
        <v/>
      </c>
      <c r="IA34" s="177" t="str">
        <f t="shared" si="30"/>
        <v/>
      </c>
      <c r="IB34" s="177" t="str">
        <f t="shared" si="251"/>
        <v/>
      </c>
      <c r="IC34" s="177" t="str">
        <f t="shared" si="252"/>
        <v/>
      </c>
      <c r="ID34" s="177" t="str">
        <f t="shared" si="253"/>
        <v/>
      </c>
      <c r="IE34" s="177" t="str">
        <f t="shared" si="254"/>
        <v/>
      </c>
      <c r="IF34" s="177" t="str">
        <f t="shared" si="255"/>
        <v/>
      </c>
      <c r="IG34" s="177" t="str">
        <f t="shared" si="256"/>
        <v/>
      </c>
      <c r="IH34" s="192" t="str">
        <f t="shared" si="10"/>
        <v/>
      </c>
      <c r="II34" s="193" t="e">
        <f t="shared" si="11"/>
        <v>#N/A</v>
      </c>
      <c r="IJ34" s="193" t="e">
        <f t="shared" si="273"/>
        <v>#N/A</v>
      </c>
      <c r="IK34" s="193" t="e">
        <f t="shared" si="273"/>
        <v>#N/A</v>
      </c>
      <c r="IL34" s="193" t="e">
        <f t="shared" si="273"/>
        <v>#N/A</v>
      </c>
      <c r="IM34" s="193" t="e">
        <f t="shared" si="286"/>
        <v>#N/A</v>
      </c>
      <c r="IN34" s="193" t="e">
        <f t="shared" si="286"/>
        <v>#N/A</v>
      </c>
      <c r="IO34" s="193" t="e">
        <f t="shared" si="286"/>
        <v>#N/A</v>
      </c>
      <c r="IP34" s="193" t="e">
        <f t="shared" si="286"/>
        <v>#N/A</v>
      </c>
      <c r="IQ34" s="193" t="e">
        <f t="shared" si="286"/>
        <v>#N/A</v>
      </c>
      <c r="IR34" s="193" t="e">
        <f t="shared" si="286"/>
        <v>#N/A</v>
      </c>
      <c r="IS34" s="193" t="e">
        <f t="shared" si="286"/>
        <v>#N/A</v>
      </c>
      <c r="IT34" s="193" t="e">
        <f t="shared" si="286"/>
        <v>#N/A</v>
      </c>
      <c r="IU34" s="193" t="e">
        <f t="shared" si="286"/>
        <v>#N/A</v>
      </c>
      <c r="IV34" s="193" t="e">
        <f t="shared" si="286"/>
        <v>#N/A</v>
      </c>
      <c r="IW34" s="193" t="e">
        <f t="shared" si="286"/>
        <v>#N/A</v>
      </c>
      <c r="IX34" s="193" t="e">
        <f t="shared" si="286"/>
        <v>#N/A</v>
      </c>
      <c r="IY34" s="193" t="e">
        <f t="shared" si="286"/>
        <v>#N/A</v>
      </c>
      <c r="IZ34" s="193" t="e">
        <f t="shared" si="286"/>
        <v>#N/A</v>
      </c>
      <c r="JA34" s="193" t="e">
        <f t="shared" si="286"/>
        <v>#N/A</v>
      </c>
      <c r="JB34" s="193" t="e">
        <f t="shared" si="281"/>
        <v>#N/A</v>
      </c>
      <c r="JC34" s="193" t="e">
        <f t="shared" si="281"/>
        <v>#N/A</v>
      </c>
      <c r="JD34" s="193" t="e">
        <f t="shared" si="281"/>
        <v>#N/A</v>
      </c>
      <c r="JE34" s="193" t="e">
        <f t="shared" si="281"/>
        <v>#N/A</v>
      </c>
      <c r="JF34" s="193" t="e">
        <f t="shared" si="281"/>
        <v>#N/A</v>
      </c>
      <c r="JG34" s="193" t="e">
        <f t="shared" si="281"/>
        <v>#N/A</v>
      </c>
      <c r="JH34" s="193" t="e">
        <f t="shared" si="281"/>
        <v>#N/A</v>
      </c>
      <c r="JI34" s="193" t="e">
        <f t="shared" si="281"/>
        <v>#N/A</v>
      </c>
      <c r="JJ34" s="193" t="e">
        <f t="shared" si="281"/>
        <v>#N/A</v>
      </c>
      <c r="JK34" s="193" t="e">
        <f t="shared" si="281"/>
        <v>#N/A</v>
      </c>
      <c r="JL34" s="193" t="e">
        <f t="shared" si="281"/>
        <v>#N/A</v>
      </c>
      <c r="JM34" s="193" t="e">
        <f t="shared" si="281"/>
        <v>#N/A</v>
      </c>
      <c r="JN34" s="193" t="e">
        <f t="shared" si="281"/>
        <v>#N/A</v>
      </c>
      <c r="JO34" s="193" t="e">
        <f t="shared" si="281"/>
        <v>#N/A</v>
      </c>
      <c r="JP34" s="193" t="e">
        <f t="shared" si="281"/>
        <v>#N/A</v>
      </c>
      <c r="JQ34" s="193" t="e">
        <f t="shared" si="277"/>
        <v>#N/A</v>
      </c>
      <c r="JR34" s="193" t="e">
        <f t="shared" si="277"/>
        <v>#N/A</v>
      </c>
      <c r="JS34" s="193" t="e">
        <f t="shared" si="277"/>
        <v>#N/A</v>
      </c>
      <c r="JT34" s="193" t="e">
        <f t="shared" si="277"/>
        <v>#N/A</v>
      </c>
      <c r="JU34" s="193" t="e">
        <f t="shared" si="277"/>
        <v>#N/A</v>
      </c>
      <c r="JV34" s="193" t="e">
        <f t="shared" si="277"/>
        <v>#N/A</v>
      </c>
      <c r="JW34" s="193" t="e">
        <f t="shared" si="277"/>
        <v>#N/A</v>
      </c>
      <c r="JX34" s="193" t="e">
        <f t="shared" si="277"/>
        <v>#N/A</v>
      </c>
      <c r="JY34" s="193" t="e">
        <f t="shared" si="277"/>
        <v>#N/A</v>
      </c>
      <c r="JZ34" s="193" t="e">
        <f t="shared" si="277"/>
        <v>#N/A</v>
      </c>
      <c r="KA34" s="193" t="e">
        <f t="shared" si="277"/>
        <v>#N/A</v>
      </c>
      <c r="KB34" s="193" t="e">
        <f t="shared" si="277"/>
        <v>#N/A</v>
      </c>
      <c r="KC34" s="193" t="e">
        <f t="shared" si="277"/>
        <v>#N/A</v>
      </c>
      <c r="KD34" s="193" t="e">
        <f t="shared" si="277"/>
        <v>#N/A</v>
      </c>
      <c r="KE34" s="193" t="e">
        <f t="shared" si="277"/>
        <v>#N/A</v>
      </c>
      <c r="KF34" s="193" t="e">
        <f t="shared" si="259"/>
        <v>#N/A</v>
      </c>
      <c r="KG34" s="193" t="e">
        <f t="shared" si="259"/>
        <v>#N/A</v>
      </c>
      <c r="KH34" s="193" t="e">
        <f t="shared" si="259"/>
        <v>#N/A</v>
      </c>
      <c r="KI34" s="193" t="e">
        <f t="shared" si="259"/>
        <v>#N/A</v>
      </c>
      <c r="KJ34" s="193" t="e">
        <f t="shared" si="259"/>
        <v>#N/A</v>
      </c>
      <c r="KK34" s="193" t="e">
        <f t="shared" si="259"/>
        <v>#N/A</v>
      </c>
      <c r="KL34" s="193" t="e">
        <f t="shared" si="259"/>
        <v>#N/A</v>
      </c>
      <c r="KM34" s="193" t="e">
        <f t="shared" si="259"/>
        <v>#N/A</v>
      </c>
      <c r="KN34" s="193" t="e">
        <f t="shared" si="259"/>
        <v>#N/A</v>
      </c>
      <c r="KO34" s="193" t="e">
        <f t="shared" si="259"/>
        <v>#N/A</v>
      </c>
      <c r="KP34" s="193" t="e">
        <f t="shared" si="259"/>
        <v>#N/A</v>
      </c>
      <c r="KQ34" s="193" t="e">
        <f t="shared" si="259"/>
        <v>#N/A</v>
      </c>
      <c r="KR34" s="193" t="e">
        <f t="shared" si="259"/>
        <v>#N/A</v>
      </c>
      <c r="KS34" s="193" t="e">
        <f t="shared" si="259"/>
        <v>#N/A</v>
      </c>
      <c r="KT34" s="193" t="e">
        <f t="shared" si="259"/>
        <v>#N/A</v>
      </c>
      <c r="KU34" s="193" t="e">
        <f t="shared" si="31"/>
        <v>#N/A</v>
      </c>
      <c r="KV34" s="193" t="e">
        <f t="shared" si="274"/>
        <v>#N/A</v>
      </c>
      <c r="KW34" s="193" t="e">
        <f t="shared" si="274"/>
        <v>#N/A</v>
      </c>
      <c r="KX34" s="193" t="e">
        <f t="shared" si="274"/>
        <v>#N/A</v>
      </c>
      <c r="KY34" s="193" t="e">
        <f t="shared" si="287"/>
        <v>#N/A</v>
      </c>
      <c r="KZ34" s="193" t="e">
        <f t="shared" si="287"/>
        <v>#N/A</v>
      </c>
      <c r="LA34" s="193" t="e">
        <f t="shared" si="287"/>
        <v>#N/A</v>
      </c>
      <c r="LB34" s="193" t="e">
        <f t="shared" si="287"/>
        <v>#N/A</v>
      </c>
      <c r="LC34" s="193" t="e">
        <f t="shared" si="287"/>
        <v>#N/A</v>
      </c>
      <c r="LD34" s="193" t="e">
        <f t="shared" si="287"/>
        <v>#N/A</v>
      </c>
      <c r="LE34" s="193" t="e">
        <f t="shared" si="287"/>
        <v>#N/A</v>
      </c>
      <c r="LF34" s="193" t="e">
        <f t="shared" si="287"/>
        <v>#N/A</v>
      </c>
      <c r="LG34" s="193" t="e">
        <f t="shared" si="287"/>
        <v>#N/A</v>
      </c>
      <c r="LH34" s="193" t="e">
        <f t="shared" si="287"/>
        <v>#N/A</v>
      </c>
      <c r="LI34" s="193" t="e">
        <f t="shared" si="287"/>
        <v>#N/A</v>
      </c>
      <c r="LJ34" s="193" t="e">
        <f t="shared" si="287"/>
        <v>#N/A</v>
      </c>
      <c r="LK34" s="193" t="e">
        <f t="shared" si="287"/>
        <v>#N/A</v>
      </c>
      <c r="LL34" s="193" t="e">
        <f t="shared" si="287"/>
        <v>#N/A</v>
      </c>
      <c r="LM34" s="193" t="e">
        <f t="shared" si="287"/>
        <v>#N/A</v>
      </c>
      <c r="LN34" s="193" t="e">
        <f t="shared" si="282"/>
        <v>#N/A</v>
      </c>
      <c r="LO34" s="193" t="e">
        <f t="shared" si="282"/>
        <v>#N/A</v>
      </c>
      <c r="LP34" s="193" t="e">
        <f t="shared" si="282"/>
        <v>#N/A</v>
      </c>
      <c r="LQ34" s="193" t="e">
        <f t="shared" si="282"/>
        <v>#N/A</v>
      </c>
      <c r="LR34" s="193" t="e">
        <f t="shared" si="282"/>
        <v>#N/A</v>
      </c>
      <c r="LS34" s="193" t="e">
        <f t="shared" si="282"/>
        <v>#N/A</v>
      </c>
      <c r="LT34" s="193" t="e">
        <f t="shared" si="282"/>
        <v>#N/A</v>
      </c>
      <c r="LU34" s="193" t="e">
        <f t="shared" si="282"/>
        <v>#N/A</v>
      </c>
      <c r="LV34" s="193" t="e">
        <f t="shared" si="282"/>
        <v>#N/A</v>
      </c>
      <c r="LW34" s="193" t="e">
        <f t="shared" si="282"/>
        <v>#N/A</v>
      </c>
      <c r="LX34" s="193" t="e">
        <f t="shared" si="282"/>
        <v>#N/A</v>
      </c>
      <c r="LY34" s="193" t="e">
        <f t="shared" si="282"/>
        <v>#N/A</v>
      </c>
      <c r="LZ34" s="193" t="e">
        <f t="shared" si="282"/>
        <v>#N/A</v>
      </c>
      <c r="MA34" s="193" t="e">
        <f t="shared" si="282"/>
        <v>#N/A</v>
      </c>
      <c r="MB34" s="193" t="e">
        <f t="shared" si="282"/>
        <v>#N/A</v>
      </c>
      <c r="MC34" s="193" t="e">
        <f t="shared" si="278"/>
        <v>#N/A</v>
      </c>
      <c r="MD34" s="193" t="e">
        <f t="shared" si="278"/>
        <v>#N/A</v>
      </c>
      <c r="ME34" s="193" t="e">
        <f t="shared" si="278"/>
        <v>#N/A</v>
      </c>
      <c r="MF34" s="193" t="e">
        <f t="shared" si="278"/>
        <v>#N/A</v>
      </c>
      <c r="MG34" s="193" t="e">
        <f t="shared" si="278"/>
        <v>#N/A</v>
      </c>
      <c r="MH34" s="193" t="e">
        <f t="shared" si="278"/>
        <v>#N/A</v>
      </c>
      <c r="MI34" s="193" t="e">
        <f t="shared" si="278"/>
        <v>#N/A</v>
      </c>
      <c r="MJ34" s="193" t="e">
        <f t="shared" si="278"/>
        <v>#N/A</v>
      </c>
      <c r="MK34" s="193" t="e">
        <f t="shared" si="278"/>
        <v>#N/A</v>
      </c>
      <c r="ML34" s="193" t="e">
        <f t="shared" si="278"/>
        <v>#N/A</v>
      </c>
      <c r="MM34" s="193" t="e">
        <f t="shared" si="278"/>
        <v>#N/A</v>
      </c>
      <c r="MN34" s="193" t="e">
        <f t="shared" si="278"/>
        <v>#N/A</v>
      </c>
      <c r="MO34" s="193" t="e">
        <f t="shared" si="278"/>
        <v>#N/A</v>
      </c>
      <c r="MP34" s="193" t="e">
        <f t="shared" si="278"/>
        <v>#N/A</v>
      </c>
      <c r="MQ34" s="193" t="e">
        <f t="shared" si="278"/>
        <v>#N/A</v>
      </c>
      <c r="MR34" s="193" t="e">
        <f t="shared" si="260"/>
        <v>#N/A</v>
      </c>
      <c r="MS34" s="193" t="e">
        <f t="shared" si="260"/>
        <v>#N/A</v>
      </c>
      <c r="MT34" s="193" t="e">
        <f t="shared" si="260"/>
        <v>#N/A</v>
      </c>
      <c r="MU34" s="193" t="e">
        <f t="shared" si="260"/>
        <v>#N/A</v>
      </c>
      <c r="MV34" s="193" t="e">
        <f t="shared" si="260"/>
        <v>#N/A</v>
      </c>
      <c r="MW34" s="193" t="e">
        <f t="shared" si="260"/>
        <v>#N/A</v>
      </c>
      <c r="MX34" s="193" t="e">
        <f t="shared" si="260"/>
        <v>#N/A</v>
      </c>
      <c r="MY34" s="193" t="e">
        <f t="shared" si="260"/>
        <v>#N/A</v>
      </c>
      <c r="MZ34" s="193" t="e">
        <f t="shared" si="260"/>
        <v>#N/A</v>
      </c>
      <c r="NA34" s="193" t="e">
        <f t="shared" si="260"/>
        <v>#N/A</v>
      </c>
      <c r="NB34" s="193" t="e">
        <f t="shared" si="260"/>
        <v>#N/A</v>
      </c>
      <c r="NC34" s="193" t="e">
        <f t="shared" si="260"/>
        <v>#N/A</v>
      </c>
      <c r="ND34" s="193" t="e">
        <f t="shared" si="260"/>
        <v>#N/A</v>
      </c>
      <c r="NE34" s="193" t="e">
        <f t="shared" si="260"/>
        <v>#N/A</v>
      </c>
      <c r="NF34" s="193" t="e">
        <f t="shared" si="260"/>
        <v>#N/A</v>
      </c>
      <c r="NG34" s="193" t="e">
        <f t="shared" si="32"/>
        <v>#N/A</v>
      </c>
      <c r="NH34" s="193" t="e">
        <f t="shared" si="275"/>
        <v>#N/A</v>
      </c>
      <c r="NI34" s="193" t="e">
        <f t="shared" si="275"/>
        <v>#N/A</v>
      </c>
      <c r="NJ34" s="193" t="e">
        <f t="shared" si="275"/>
        <v>#N/A</v>
      </c>
      <c r="NK34" s="193" t="e">
        <f t="shared" si="288"/>
        <v>#N/A</v>
      </c>
      <c r="NL34" s="193" t="e">
        <f t="shared" si="288"/>
        <v>#N/A</v>
      </c>
      <c r="NM34" s="193" t="e">
        <f t="shared" si="288"/>
        <v>#N/A</v>
      </c>
      <c r="NN34" s="193" t="e">
        <f t="shared" si="288"/>
        <v>#N/A</v>
      </c>
      <c r="NO34" s="193" t="e">
        <f t="shared" si="288"/>
        <v>#N/A</v>
      </c>
      <c r="NP34" s="193" t="e">
        <f t="shared" si="288"/>
        <v>#N/A</v>
      </c>
      <c r="NQ34" s="193" t="e">
        <f t="shared" si="288"/>
        <v>#N/A</v>
      </c>
      <c r="NR34" s="193" t="e">
        <f t="shared" si="288"/>
        <v>#N/A</v>
      </c>
      <c r="NS34" s="193" t="e">
        <f t="shared" si="288"/>
        <v>#N/A</v>
      </c>
      <c r="NT34" s="193" t="e">
        <f t="shared" si="288"/>
        <v>#N/A</v>
      </c>
      <c r="NU34" s="193" t="e">
        <f t="shared" si="288"/>
        <v>#N/A</v>
      </c>
      <c r="NV34" s="193" t="e">
        <f t="shared" si="288"/>
        <v>#N/A</v>
      </c>
      <c r="NW34" s="193" t="e">
        <f t="shared" si="288"/>
        <v>#N/A</v>
      </c>
      <c r="NX34" s="193" t="e">
        <f t="shared" si="288"/>
        <v>#N/A</v>
      </c>
      <c r="NY34" s="193" t="e">
        <f t="shared" si="288"/>
        <v>#N/A</v>
      </c>
      <c r="NZ34" s="193" t="e">
        <f t="shared" si="283"/>
        <v>#N/A</v>
      </c>
      <c r="OA34" s="193" t="e">
        <f t="shared" si="283"/>
        <v>#N/A</v>
      </c>
      <c r="OB34" s="193" t="e">
        <f t="shared" si="283"/>
        <v>#N/A</v>
      </c>
      <c r="OC34" s="193" t="e">
        <f t="shared" si="283"/>
        <v>#N/A</v>
      </c>
      <c r="OD34" s="193" t="e">
        <f t="shared" si="283"/>
        <v>#N/A</v>
      </c>
      <c r="OE34" s="193" t="e">
        <f t="shared" si="283"/>
        <v>#N/A</v>
      </c>
      <c r="OF34" s="193" t="e">
        <f t="shared" si="283"/>
        <v>#N/A</v>
      </c>
      <c r="OG34" s="193" t="e">
        <f t="shared" si="283"/>
        <v>#N/A</v>
      </c>
      <c r="OH34" s="193" t="e">
        <f t="shared" si="283"/>
        <v>#N/A</v>
      </c>
      <c r="OI34" s="193" t="e">
        <f t="shared" si="283"/>
        <v>#N/A</v>
      </c>
      <c r="OJ34" s="193" t="e">
        <f t="shared" si="283"/>
        <v>#N/A</v>
      </c>
      <c r="OK34" s="193" t="e">
        <f t="shared" si="283"/>
        <v>#N/A</v>
      </c>
      <c r="OL34" s="193" t="e">
        <f t="shared" si="283"/>
        <v>#N/A</v>
      </c>
      <c r="OM34" s="193" t="e">
        <f t="shared" si="283"/>
        <v>#N/A</v>
      </c>
      <c r="ON34" s="193" t="e">
        <f t="shared" si="283"/>
        <v>#N/A</v>
      </c>
      <c r="OO34" s="193" t="e">
        <f t="shared" si="279"/>
        <v>#N/A</v>
      </c>
      <c r="OP34" s="193" t="e">
        <f t="shared" si="279"/>
        <v>#N/A</v>
      </c>
      <c r="OQ34" s="193" t="e">
        <f t="shared" si="279"/>
        <v>#N/A</v>
      </c>
      <c r="OR34" s="193" t="e">
        <f t="shared" si="279"/>
        <v>#N/A</v>
      </c>
      <c r="OS34" s="193" t="e">
        <f t="shared" si="279"/>
        <v>#N/A</v>
      </c>
      <c r="OT34" s="193" t="e">
        <f t="shared" si="279"/>
        <v>#N/A</v>
      </c>
      <c r="OU34" s="193" t="e">
        <f t="shared" si="279"/>
        <v>#N/A</v>
      </c>
      <c r="OV34" s="193" t="e">
        <f t="shared" si="279"/>
        <v>#N/A</v>
      </c>
      <c r="OW34" s="193" t="e">
        <f t="shared" si="279"/>
        <v>#N/A</v>
      </c>
      <c r="OX34" s="193" t="e">
        <f t="shared" si="279"/>
        <v>#N/A</v>
      </c>
      <c r="OY34" s="193" t="e">
        <f t="shared" si="279"/>
        <v>#N/A</v>
      </c>
      <c r="OZ34" s="193" t="e">
        <f t="shared" si="279"/>
        <v>#N/A</v>
      </c>
      <c r="PA34" s="193" t="e">
        <f t="shared" si="279"/>
        <v>#N/A</v>
      </c>
      <c r="PB34" s="193" t="e">
        <f t="shared" si="279"/>
        <v>#N/A</v>
      </c>
      <c r="PC34" s="193" t="e">
        <f t="shared" si="279"/>
        <v>#N/A</v>
      </c>
      <c r="PD34" s="193" t="e">
        <f t="shared" si="261"/>
        <v>#N/A</v>
      </c>
      <c r="PE34" s="193" t="e">
        <f t="shared" si="261"/>
        <v>#N/A</v>
      </c>
      <c r="PF34" s="193" t="e">
        <f t="shared" si="261"/>
        <v>#N/A</v>
      </c>
      <c r="PG34" s="193" t="e">
        <f t="shared" si="261"/>
        <v>#N/A</v>
      </c>
      <c r="PH34" s="193" t="e">
        <f t="shared" si="261"/>
        <v>#N/A</v>
      </c>
      <c r="PI34" s="193" t="e">
        <f t="shared" si="261"/>
        <v>#N/A</v>
      </c>
      <c r="PJ34" s="193" t="e">
        <f t="shared" si="261"/>
        <v>#N/A</v>
      </c>
      <c r="PK34" s="193" t="e">
        <f t="shared" si="261"/>
        <v>#N/A</v>
      </c>
      <c r="PL34" s="193" t="e">
        <f t="shared" si="261"/>
        <v>#N/A</v>
      </c>
      <c r="PM34" s="193" t="e">
        <f t="shared" si="261"/>
        <v>#N/A</v>
      </c>
      <c r="PN34" s="193" t="e">
        <f t="shared" si="261"/>
        <v>#N/A</v>
      </c>
      <c r="PO34" s="193" t="e">
        <f t="shared" si="261"/>
        <v>#N/A</v>
      </c>
      <c r="PP34" s="193" t="e">
        <f t="shared" si="261"/>
        <v>#N/A</v>
      </c>
      <c r="PQ34" s="193" t="e">
        <f t="shared" si="261"/>
        <v>#N/A</v>
      </c>
      <c r="PR34" s="193" t="e">
        <f t="shared" si="261"/>
        <v>#N/A</v>
      </c>
      <c r="PS34" s="193" t="e">
        <f t="shared" si="33"/>
        <v>#N/A</v>
      </c>
      <c r="PT34" s="193" t="e">
        <f t="shared" si="257"/>
        <v>#N/A</v>
      </c>
      <c r="PU34" s="193" t="e">
        <f t="shared" si="257"/>
        <v>#N/A</v>
      </c>
      <c r="PV34" s="193" t="e">
        <f t="shared" si="257"/>
        <v>#N/A</v>
      </c>
      <c r="PW34" s="193" t="e">
        <f t="shared" si="257"/>
        <v>#N/A</v>
      </c>
      <c r="PX34" s="193" t="e">
        <f t="shared" si="257"/>
        <v>#N/A</v>
      </c>
      <c r="PY34" s="193" t="e">
        <f t="shared" si="257"/>
        <v>#N/A</v>
      </c>
      <c r="PZ34" s="193" t="e">
        <f t="shared" si="257"/>
        <v>#N/A</v>
      </c>
      <c r="QA34" s="193" t="e">
        <f t="shared" si="257"/>
        <v>#N/A</v>
      </c>
    </row>
    <row r="35" spans="1:443" hidden="1" x14ac:dyDescent="0.45">
      <c r="A35" s="276"/>
      <c r="B35" s="277" t="str">
        <f>IF(OR($T35="",$U35=""),"",ROUND(_xlfn.BETA.INV(ABS(VLOOKUP($Z$1,VLookups!$A$30:$B$31,2,FALSE)-B$2),IF($N35="L",$U35,$T35),IF($N35="L",$T35,$U35),$G35,$I35),0))</f>
        <v/>
      </c>
      <c r="C35" s="287" t="str">
        <f t="shared" si="24"/>
        <v/>
      </c>
      <c r="D35" s="288" t="str">
        <f t="shared" si="25"/>
        <v/>
      </c>
      <c r="E35" s="134"/>
      <c r="F35" s="279"/>
      <c r="G35" s="280" t="str">
        <f t="shared" si="16"/>
        <v/>
      </c>
      <c r="H35" s="281"/>
      <c r="I35" s="280" t="str">
        <f t="shared" si="17"/>
        <v/>
      </c>
      <c r="J35" s="279"/>
      <c r="K35" s="135"/>
      <c r="L35" s="110" t="str">
        <f t="shared" si="18"/>
        <v/>
      </c>
      <c r="M35" s="21" t="str">
        <f t="shared" si="19"/>
        <v/>
      </c>
      <c r="N35" s="22" t="str">
        <f t="shared" si="20"/>
        <v/>
      </c>
      <c r="O35" s="23" t="str">
        <f>IF(M35="","",IF(OR($M35&lt;Skew!$B$3,$M35=Skew!$B$3),IF($M35&gt;Skew!$C$3,Skew!$A$3,IF($M35&gt;Skew!$C$4,Skew!$A$4,IF($M35&gt;Skew!$C$5,Skew!$A$5,IF($M35&gt;Skew!$C$6,Skew!$A$6,IF($M35&gt;Skew!$C$7,Skew!$A$7,IF($M35&gt;Skew!$C$8,Skew!$A$8,IF($M35&gt;Skew!$C$9,Skew!$A$9,IF($M35&gt;Skew!$C$10,Skew!$A$10,IF($M35&gt;Skew!$C$11,Skew!$A$11,IF($M35&gt;Skew!$C$12,Skew!$A$12,IF($M35&gt;Skew!$C$13,Skew!$A$13,IF($M35&gt;Skew!$C$14,Skew!$A$14,IF($M35&gt;Skew!$C$15,Skew!$A$15,IF($M35&gt;Skew!$C$16,Skew!$A$16,Skew!$A$17)
)))))))))))))))</f>
        <v/>
      </c>
      <c r="P35" s="22" t="str">
        <f>IF(M35="","",MATCH(O35,Skew!$A$3:$A$17,0))</f>
        <v/>
      </c>
      <c r="Q35" s="22" t="str">
        <f t="shared" si="0"/>
        <v/>
      </c>
      <c r="R35" s="24"/>
      <c r="S35" s="22" t="str">
        <f>IF(OR(M35="",R35=""),"",MATCH(R35,Confidence!$A$3:$A$12,0))</f>
        <v/>
      </c>
      <c r="T35" s="25" t="str">
        <f t="shared" si="1"/>
        <v/>
      </c>
      <c r="U35" s="25" t="str">
        <f t="shared" si="2"/>
        <v/>
      </c>
      <c r="V35" s="22"/>
      <c r="W35" s="102" t="str">
        <f t="shared" si="3"/>
        <v/>
      </c>
      <c r="X35" s="102" t="str">
        <f t="shared" si="4"/>
        <v/>
      </c>
      <c r="Y35" s="37" t="str">
        <f t="shared" si="5"/>
        <v/>
      </c>
      <c r="Z35" s="115"/>
      <c r="AA35" s="204" t="str">
        <f>IF(AND(G35&gt;0,H35&gt;0,I35&gt;0,T35&gt;0,U35&gt;0,Z35&gt;0,NOT(R35="")),ABS(VLOOKUP($Z$1,VLookups!$A$30:$B$31,2,FALSE)-_xlfn.BETA.DIST(Z35,IF(N35="L",U35,T35),IF(N35="L",T35,U35),TRUE,G35,I35)),"")</f>
        <v/>
      </c>
      <c r="AB35" s="112" t="str">
        <f>IF(OR($T35="",$U35=""),"",_xlfn.BETA.INV(ABS(VLOOKUP($Z$1,VLookups!$A$30:$B$31,2,FALSE)-AB$3),IF($N35="L",$U35,$T35),IF($N35="L",$T35,$U35),$G35,$I35))</f>
        <v/>
      </c>
      <c r="AC35" s="113" t="str">
        <f>IF(OR($T35="",$U35=""),"",_xlfn.BETA.INV(ABS(VLOOKUP($Z$1,VLookups!$A$30:$B$31,2,FALSE)-AC$3),IF($N35="L",$U35,$T35),IF($N35="L",$T35,$U35),$G35,$I35))</f>
        <v/>
      </c>
      <c r="AD35" s="112" t="str">
        <f>IF(OR($T35="",$U35=""),"",_xlfn.BETA.INV(ABS(VLOOKUP($Z$1,VLookups!$A$30:$B$31,2,FALSE)-AD$3),IF($N35="L",$U35,$T35),IF($N35="L",$T35,$U35),$G35,$I35))</f>
        <v/>
      </c>
      <c r="AE35" s="113" t="str">
        <f>IF(OR($T35="",$U35=""),"",_xlfn.BETA.INV(ABS(VLOOKUP($Z$1,VLookups!$A$30:$B$31,2,FALSE)-AE$3),IF($N35="L",$U35,$T35),IF($N35="L",$T35,$U35),$G35,$I35))</f>
        <v/>
      </c>
      <c r="AF35" s="112" t="str">
        <f>IF(OR($T35="",$U35=""),"",_xlfn.BETA.INV(ABS(VLOOKUP($Z$1,VLookups!$A$30:$B$31,2,FALSE)-AF$3),IF($N35="L",$U35,$T35),IF($N35="L",$T35,$U35),$G35,$I35))</f>
        <v/>
      </c>
      <c r="AG35" s="113" t="str">
        <f>IF(OR($T35="",$U35=""),"",_xlfn.BETA.INV(ABS(VLOOKUP($Z$1,VLookups!$A$30:$B$31,2,FALSE)-AG$3),IF($N35="L",$U35,$T35),IF($N35="L",$T35,$U35),$G35,$I35))</f>
        <v/>
      </c>
      <c r="AH35" s="112" t="str">
        <f>IF(OR($T35="",$U35=""),"",_xlfn.BETA.INV(ABS(VLOOKUP($Z$1,VLookups!$A$30:$B$31,2,FALSE)-AH$3),IF($N35="L",$U35,$T35),IF($N35="L",$T35,$U35),$G35,$I35))</f>
        <v/>
      </c>
      <c r="AI35" s="113" t="str">
        <f>IF(OR($T35="",$U35=""),"",_xlfn.BETA.INV(ABS(VLOOKUP($Z$1,VLookups!$A$30:$B$31,2,FALSE)-AI$3),IF($N35="L",$U35,$T35),IF($N35="L",$T35,$U35),$G35,$I35))</f>
        <v/>
      </c>
      <c r="AJ35" s="112" t="str">
        <f>IF(OR($T35="",$U35=""),"",_xlfn.BETA.INV(ABS(VLOOKUP($Z$1,VLookups!$A$30:$B$31,2,FALSE)-AJ$3),IF($N35="L",$U35,$T35),IF($N35="L",$T35,$U35),$G35,$I35))</f>
        <v/>
      </c>
      <c r="AK35" s="113" t="str">
        <f>IF(OR($T35="",$U35=""),"",_xlfn.BETA.INV(ABS(VLOOKUP($Z$1,VLookups!$A$30:$B$31,2,FALSE)-AK$3),IF($N35="L",$U35,$T35),IF($N35="L",$T35,$U35),$G35,$I35))</f>
        <v/>
      </c>
      <c r="AL35" s="112" t="str">
        <f>IF(OR($T35="",$U35=""),"",_xlfn.BETA.INV(ABS(VLOOKUP($Z$1,VLookups!$A$30:$B$31,2,FALSE)-AL$3),IF($N35="L",$U35,$T35),IF($N35="L",$T35,$U35),$G35,$I35))</f>
        <v/>
      </c>
      <c r="AM35" s="113" t="str">
        <f>IF(OR($T35="",$U35=""),"",_xlfn.BETA.INV(ABS(VLOOKUP($Z$1,VLookups!$A$30:$B$31,2,FALSE)-AM$3),IF($N35="L",$U35,$T35),IF($N35="L",$T35,$U35),$G35,$I35))</f>
        <v/>
      </c>
      <c r="AN35" s="15"/>
      <c r="AO35" s="194" t="str">
        <f t="shared" si="21"/>
        <v/>
      </c>
      <c r="AP35" s="192" t="str">
        <f t="shared" si="22"/>
        <v/>
      </c>
      <c r="AQ35" s="177" t="str">
        <f t="shared" ref="AQ35" si="290">IF(ISNONTEXT($AO35),AP35+$AO35,"")</f>
        <v/>
      </c>
      <c r="AR35" s="177" t="str">
        <f t="shared" si="35"/>
        <v/>
      </c>
      <c r="AS35" s="177" t="str">
        <f t="shared" si="36"/>
        <v/>
      </c>
      <c r="AT35" s="177" t="str">
        <f t="shared" si="37"/>
        <v/>
      </c>
      <c r="AU35" s="177" t="str">
        <f t="shared" si="38"/>
        <v/>
      </c>
      <c r="AV35" s="177" t="str">
        <f t="shared" si="39"/>
        <v/>
      </c>
      <c r="AW35" s="177" t="str">
        <f t="shared" si="40"/>
        <v/>
      </c>
      <c r="AX35" s="177" t="str">
        <f t="shared" si="41"/>
        <v/>
      </c>
      <c r="AY35" s="177" t="str">
        <f t="shared" si="42"/>
        <v/>
      </c>
      <c r="AZ35" s="177" t="str">
        <f t="shared" si="43"/>
        <v/>
      </c>
      <c r="BA35" s="177" t="str">
        <f t="shared" si="44"/>
        <v/>
      </c>
      <c r="BB35" s="177" t="str">
        <f t="shared" si="45"/>
        <v/>
      </c>
      <c r="BC35" s="177" t="str">
        <f t="shared" si="46"/>
        <v/>
      </c>
      <c r="BD35" s="177" t="str">
        <f t="shared" si="47"/>
        <v/>
      </c>
      <c r="BE35" s="177" t="str">
        <f t="shared" si="48"/>
        <v/>
      </c>
      <c r="BF35" s="177" t="str">
        <f t="shared" si="49"/>
        <v/>
      </c>
      <c r="BG35" s="177" t="str">
        <f t="shared" si="50"/>
        <v/>
      </c>
      <c r="BH35" s="177" t="str">
        <f t="shared" si="51"/>
        <v/>
      </c>
      <c r="BI35" s="177" t="str">
        <f t="shared" si="52"/>
        <v/>
      </c>
      <c r="BJ35" s="177" t="str">
        <f t="shared" si="53"/>
        <v/>
      </c>
      <c r="BK35" s="177" t="str">
        <f t="shared" si="54"/>
        <v/>
      </c>
      <c r="BL35" s="177" t="str">
        <f t="shared" si="55"/>
        <v/>
      </c>
      <c r="BM35" s="177" t="str">
        <f t="shared" si="56"/>
        <v/>
      </c>
      <c r="BN35" s="177" t="str">
        <f t="shared" si="57"/>
        <v/>
      </c>
      <c r="BO35" s="177" t="str">
        <f t="shared" si="58"/>
        <v/>
      </c>
      <c r="BP35" s="177" t="str">
        <f t="shared" si="59"/>
        <v/>
      </c>
      <c r="BQ35" s="177" t="str">
        <f t="shared" si="60"/>
        <v/>
      </c>
      <c r="BR35" s="177" t="str">
        <f t="shared" si="61"/>
        <v/>
      </c>
      <c r="BS35" s="177" t="str">
        <f t="shared" si="62"/>
        <v/>
      </c>
      <c r="BT35" s="177" t="str">
        <f t="shared" si="63"/>
        <v/>
      </c>
      <c r="BU35" s="177" t="str">
        <f t="shared" si="64"/>
        <v/>
      </c>
      <c r="BV35" s="177" t="str">
        <f t="shared" si="65"/>
        <v/>
      </c>
      <c r="BW35" s="177" t="str">
        <f t="shared" si="66"/>
        <v/>
      </c>
      <c r="BX35" s="177" t="str">
        <f t="shared" si="67"/>
        <v/>
      </c>
      <c r="BY35" s="177" t="str">
        <f t="shared" si="68"/>
        <v/>
      </c>
      <c r="BZ35" s="177" t="str">
        <f t="shared" si="69"/>
        <v/>
      </c>
      <c r="CA35" s="177" t="str">
        <f t="shared" si="70"/>
        <v/>
      </c>
      <c r="CB35" s="177" t="str">
        <f t="shared" si="71"/>
        <v/>
      </c>
      <c r="CC35" s="177" t="str">
        <f t="shared" si="72"/>
        <v/>
      </c>
      <c r="CD35" s="177" t="str">
        <f t="shared" si="73"/>
        <v/>
      </c>
      <c r="CE35" s="177" t="str">
        <f t="shared" si="74"/>
        <v/>
      </c>
      <c r="CF35" s="177" t="str">
        <f t="shared" si="75"/>
        <v/>
      </c>
      <c r="CG35" s="177" t="str">
        <f t="shared" si="76"/>
        <v/>
      </c>
      <c r="CH35" s="177" t="str">
        <f t="shared" si="77"/>
        <v/>
      </c>
      <c r="CI35" s="177" t="str">
        <f t="shared" si="78"/>
        <v/>
      </c>
      <c r="CJ35" s="177" t="str">
        <f t="shared" si="79"/>
        <v/>
      </c>
      <c r="CK35" s="177" t="str">
        <f t="shared" si="80"/>
        <v/>
      </c>
      <c r="CL35" s="177" t="str">
        <f t="shared" si="81"/>
        <v/>
      </c>
      <c r="CM35" s="177" t="str">
        <f t="shared" si="82"/>
        <v/>
      </c>
      <c r="CN35" s="177" t="str">
        <f t="shared" si="83"/>
        <v/>
      </c>
      <c r="CO35" s="177" t="str">
        <f t="shared" si="84"/>
        <v/>
      </c>
      <c r="CP35" s="177" t="str">
        <f t="shared" si="85"/>
        <v/>
      </c>
      <c r="CQ35" s="177" t="str">
        <f t="shared" si="86"/>
        <v/>
      </c>
      <c r="CR35" s="177" t="str">
        <f t="shared" si="87"/>
        <v/>
      </c>
      <c r="CS35" s="177" t="str">
        <f t="shared" si="88"/>
        <v/>
      </c>
      <c r="CT35" s="177" t="str">
        <f t="shared" si="89"/>
        <v/>
      </c>
      <c r="CU35" s="177" t="str">
        <f t="shared" si="90"/>
        <v/>
      </c>
      <c r="CV35" s="177" t="str">
        <f t="shared" si="91"/>
        <v/>
      </c>
      <c r="CW35" s="177" t="str">
        <f t="shared" si="92"/>
        <v/>
      </c>
      <c r="CX35" s="177" t="str">
        <f t="shared" si="93"/>
        <v/>
      </c>
      <c r="CY35" s="177" t="str">
        <f t="shared" si="94"/>
        <v/>
      </c>
      <c r="CZ35" s="177" t="str">
        <f t="shared" si="95"/>
        <v/>
      </c>
      <c r="DA35" s="177" t="str">
        <f t="shared" si="96"/>
        <v/>
      </c>
      <c r="DB35" s="177" t="str">
        <f t="shared" si="97"/>
        <v/>
      </c>
      <c r="DC35" s="177" t="str">
        <f t="shared" si="28"/>
        <v/>
      </c>
      <c r="DD35" s="177" t="str">
        <f t="shared" si="98"/>
        <v/>
      </c>
      <c r="DE35" s="177" t="str">
        <f t="shared" si="99"/>
        <v/>
      </c>
      <c r="DF35" s="177" t="str">
        <f t="shared" si="100"/>
        <v/>
      </c>
      <c r="DG35" s="177" t="str">
        <f t="shared" si="101"/>
        <v/>
      </c>
      <c r="DH35" s="177" t="str">
        <f t="shared" si="102"/>
        <v/>
      </c>
      <c r="DI35" s="177" t="str">
        <f t="shared" si="103"/>
        <v/>
      </c>
      <c r="DJ35" s="177" t="str">
        <f t="shared" si="104"/>
        <v/>
      </c>
      <c r="DK35" s="177" t="str">
        <f t="shared" si="105"/>
        <v/>
      </c>
      <c r="DL35" s="177" t="str">
        <f t="shared" si="106"/>
        <v/>
      </c>
      <c r="DM35" s="177" t="str">
        <f t="shared" si="107"/>
        <v/>
      </c>
      <c r="DN35" s="177" t="str">
        <f t="shared" si="108"/>
        <v/>
      </c>
      <c r="DO35" s="177" t="str">
        <f t="shared" si="109"/>
        <v/>
      </c>
      <c r="DP35" s="177" t="str">
        <f t="shared" si="110"/>
        <v/>
      </c>
      <c r="DQ35" s="177" t="str">
        <f t="shared" si="111"/>
        <v/>
      </c>
      <c r="DR35" s="177" t="str">
        <f t="shared" si="112"/>
        <v/>
      </c>
      <c r="DS35" s="177" t="str">
        <f t="shared" si="113"/>
        <v/>
      </c>
      <c r="DT35" s="177" t="str">
        <f t="shared" si="114"/>
        <v/>
      </c>
      <c r="DU35" s="177" t="str">
        <f t="shared" si="115"/>
        <v/>
      </c>
      <c r="DV35" s="177" t="str">
        <f t="shared" si="116"/>
        <v/>
      </c>
      <c r="DW35" s="177" t="str">
        <f t="shared" si="117"/>
        <v/>
      </c>
      <c r="DX35" s="177" t="str">
        <f t="shared" si="118"/>
        <v/>
      </c>
      <c r="DY35" s="177" t="str">
        <f t="shared" si="119"/>
        <v/>
      </c>
      <c r="DZ35" s="177" t="str">
        <f t="shared" si="120"/>
        <v/>
      </c>
      <c r="EA35" s="177" t="str">
        <f t="shared" si="121"/>
        <v/>
      </c>
      <c r="EB35" s="177" t="str">
        <f t="shared" si="122"/>
        <v/>
      </c>
      <c r="EC35" s="177" t="str">
        <f t="shared" si="123"/>
        <v/>
      </c>
      <c r="ED35" s="177" t="str">
        <f t="shared" si="124"/>
        <v/>
      </c>
      <c r="EE35" s="177" t="str">
        <f t="shared" si="125"/>
        <v/>
      </c>
      <c r="EF35" s="177" t="str">
        <f t="shared" si="126"/>
        <v/>
      </c>
      <c r="EG35" s="177" t="str">
        <f t="shared" si="127"/>
        <v/>
      </c>
      <c r="EH35" s="177" t="str">
        <f t="shared" si="128"/>
        <v/>
      </c>
      <c r="EI35" s="177" t="str">
        <f t="shared" si="129"/>
        <v/>
      </c>
      <c r="EJ35" s="177" t="str">
        <f t="shared" si="130"/>
        <v/>
      </c>
      <c r="EK35" s="177" t="str">
        <f t="shared" si="131"/>
        <v/>
      </c>
      <c r="EL35" s="177" t="str">
        <f t="shared" si="132"/>
        <v/>
      </c>
      <c r="EM35" s="177" t="str">
        <f t="shared" si="133"/>
        <v/>
      </c>
      <c r="EN35" s="177" t="str">
        <f t="shared" si="134"/>
        <v/>
      </c>
      <c r="EO35" s="177" t="str">
        <f t="shared" si="135"/>
        <v/>
      </c>
      <c r="EP35" s="177" t="str">
        <f t="shared" si="136"/>
        <v/>
      </c>
      <c r="EQ35" s="177" t="str">
        <f t="shared" si="137"/>
        <v/>
      </c>
      <c r="ER35" s="177" t="str">
        <f t="shared" si="138"/>
        <v/>
      </c>
      <c r="ES35" s="177" t="str">
        <f t="shared" si="139"/>
        <v/>
      </c>
      <c r="ET35" s="177" t="str">
        <f t="shared" si="140"/>
        <v/>
      </c>
      <c r="EU35" s="177" t="str">
        <f t="shared" si="141"/>
        <v/>
      </c>
      <c r="EV35" s="177" t="str">
        <f t="shared" si="142"/>
        <v/>
      </c>
      <c r="EW35" s="177" t="str">
        <f t="shared" si="143"/>
        <v/>
      </c>
      <c r="EX35" s="177" t="str">
        <f t="shared" si="144"/>
        <v/>
      </c>
      <c r="EY35" s="177" t="str">
        <f t="shared" si="145"/>
        <v/>
      </c>
      <c r="EZ35" s="177" t="str">
        <f t="shared" si="146"/>
        <v/>
      </c>
      <c r="FA35" s="177" t="str">
        <f t="shared" si="147"/>
        <v/>
      </c>
      <c r="FB35" s="177" t="str">
        <f t="shared" si="148"/>
        <v/>
      </c>
      <c r="FC35" s="177" t="str">
        <f t="shared" si="149"/>
        <v/>
      </c>
      <c r="FD35" s="177" t="str">
        <f t="shared" si="150"/>
        <v/>
      </c>
      <c r="FE35" s="177" t="str">
        <f t="shared" si="151"/>
        <v/>
      </c>
      <c r="FF35" s="177" t="str">
        <f t="shared" si="152"/>
        <v/>
      </c>
      <c r="FG35" s="177" t="str">
        <f t="shared" si="153"/>
        <v/>
      </c>
      <c r="FH35" s="177" t="str">
        <f t="shared" si="154"/>
        <v/>
      </c>
      <c r="FI35" s="177" t="str">
        <f t="shared" si="155"/>
        <v/>
      </c>
      <c r="FJ35" s="177" t="str">
        <f t="shared" si="156"/>
        <v/>
      </c>
      <c r="FK35" s="177" t="str">
        <f t="shared" si="157"/>
        <v/>
      </c>
      <c r="FL35" s="177" t="str">
        <f t="shared" si="158"/>
        <v/>
      </c>
      <c r="FM35" s="177" t="str">
        <f t="shared" si="159"/>
        <v/>
      </c>
      <c r="FN35" s="177" t="str">
        <f t="shared" si="160"/>
        <v/>
      </c>
      <c r="FO35" s="177" t="str">
        <f t="shared" si="29"/>
        <v/>
      </c>
      <c r="FP35" s="177" t="str">
        <f t="shared" si="161"/>
        <v/>
      </c>
      <c r="FQ35" s="177" t="str">
        <f t="shared" si="162"/>
        <v/>
      </c>
      <c r="FR35" s="177" t="str">
        <f t="shared" si="163"/>
        <v/>
      </c>
      <c r="FS35" s="177" t="str">
        <f t="shared" si="164"/>
        <v/>
      </c>
      <c r="FT35" s="177" t="str">
        <f t="shared" si="165"/>
        <v/>
      </c>
      <c r="FU35" s="177" t="str">
        <f t="shared" si="166"/>
        <v/>
      </c>
      <c r="FV35" s="177" t="str">
        <f t="shared" si="167"/>
        <v/>
      </c>
      <c r="FW35" s="177" t="str">
        <f t="shared" si="168"/>
        <v/>
      </c>
      <c r="FX35" s="177" t="str">
        <f t="shared" si="169"/>
        <v/>
      </c>
      <c r="FY35" s="177" t="str">
        <f t="shared" si="170"/>
        <v/>
      </c>
      <c r="FZ35" s="177" t="str">
        <f t="shared" si="171"/>
        <v/>
      </c>
      <c r="GA35" s="177" t="str">
        <f t="shared" si="172"/>
        <v/>
      </c>
      <c r="GB35" s="177" t="str">
        <f t="shared" si="173"/>
        <v/>
      </c>
      <c r="GC35" s="177" t="str">
        <f t="shared" si="174"/>
        <v/>
      </c>
      <c r="GD35" s="177" t="str">
        <f t="shared" si="175"/>
        <v/>
      </c>
      <c r="GE35" s="177" t="str">
        <f t="shared" si="176"/>
        <v/>
      </c>
      <c r="GF35" s="177" t="str">
        <f t="shared" si="177"/>
        <v/>
      </c>
      <c r="GG35" s="177" t="str">
        <f t="shared" si="178"/>
        <v/>
      </c>
      <c r="GH35" s="177" t="str">
        <f t="shared" si="179"/>
        <v/>
      </c>
      <c r="GI35" s="177" t="str">
        <f t="shared" si="180"/>
        <v/>
      </c>
      <c r="GJ35" s="177" t="str">
        <f t="shared" si="181"/>
        <v/>
      </c>
      <c r="GK35" s="177" t="str">
        <f t="shared" si="182"/>
        <v/>
      </c>
      <c r="GL35" s="177" t="str">
        <f t="shared" si="183"/>
        <v/>
      </c>
      <c r="GM35" s="177" t="str">
        <f t="shared" si="184"/>
        <v/>
      </c>
      <c r="GN35" s="177" t="str">
        <f t="shared" si="185"/>
        <v/>
      </c>
      <c r="GO35" s="177" t="str">
        <f t="shared" si="186"/>
        <v/>
      </c>
      <c r="GP35" s="177" t="str">
        <f t="shared" si="187"/>
        <v/>
      </c>
      <c r="GQ35" s="177" t="str">
        <f t="shared" si="188"/>
        <v/>
      </c>
      <c r="GR35" s="177" t="str">
        <f t="shared" si="189"/>
        <v/>
      </c>
      <c r="GS35" s="177" t="str">
        <f t="shared" si="190"/>
        <v/>
      </c>
      <c r="GT35" s="177" t="str">
        <f t="shared" si="191"/>
        <v/>
      </c>
      <c r="GU35" s="177" t="str">
        <f t="shared" si="192"/>
        <v/>
      </c>
      <c r="GV35" s="177" t="str">
        <f t="shared" si="193"/>
        <v/>
      </c>
      <c r="GW35" s="177" t="str">
        <f t="shared" si="194"/>
        <v/>
      </c>
      <c r="GX35" s="177" t="str">
        <f t="shared" si="195"/>
        <v/>
      </c>
      <c r="GY35" s="177" t="str">
        <f t="shared" si="196"/>
        <v/>
      </c>
      <c r="GZ35" s="177" t="str">
        <f t="shared" si="197"/>
        <v/>
      </c>
      <c r="HA35" s="177" t="str">
        <f t="shared" si="198"/>
        <v/>
      </c>
      <c r="HB35" s="177" t="str">
        <f t="shared" si="199"/>
        <v/>
      </c>
      <c r="HC35" s="177" t="str">
        <f t="shared" si="200"/>
        <v/>
      </c>
      <c r="HD35" s="177" t="str">
        <f t="shared" si="201"/>
        <v/>
      </c>
      <c r="HE35" s="177" t="str">
        <f t="shared" si="202"/>
        <v/>
      </c>
      <c r="HF35" s="177" t="str">
        <f t="shared" si="203"/>
        <v/>
      </c>
      <c r="HG35" s="177" t="str">
        <f t="shared" si="204"/>
        <v/>
      </c>
      <c r="HH35" s="177" t="str">
        <f t="shared" si="205"/>
        <v/>
      </c>
      <c r="HI35" s="177" t="str">
        <f t="shared" si="206"/>
        <v/>
      </c>
      <c r="HJ35" s="177" t="str">
        <f t="shared" si="207"/>
        <v/>
      </c>
      <c r="HK35" s="177" t="str">
        <f t="shared" si="208"/>
        <v/>
      </c>
      <c r="HL35" s="177" t="str">
        <f t="shared" si="209"/>
        <v/>
      </c>
      <c r="HM35" s="177" t="str">
        <f t="shared" si="210"/>
        <v/>
      </c>
      <c r="HN35" s="177" t="str">
        <f t="shared" si="211"/>
        <v/>
      </c>
      <c r="HO35" s="177" t="str">
        <f t="shared" si="212"/>
        <v/>
      </c>
      <c r="HP35" s="177" t="str">
        <f t="shared" si="213"/>
        <v/>
      </c>
      <c r="HQ35" s="177" t="str">
        <f t="shared" si="214"/>
        <v/>
      </c>
      <c r="HR35" s="177" t="str">
        <f t="shared" si="215"/>
        <v/>
      </c>
      <c r="HS35" s="177" t="str">
        <f t="shared" si="216"/>
        <v/>
      </c>
      <c r="HT35" s="177" t="str">
        <f t="shared" si="217"/>
        <v/>
      </c>
      <c r="HU35" s="177" t="str">
        <f t="shared" si="218"/>
        <v/>
      </c>
      <c r="HV35" s="177" t="str">
        <f t="shared" si="219"/>
        <v/>
      </c>
      <c r="HW35" s="177" t="str">
        <f t="shared" si="220"/>
        <v/>
      </c>
      <c r="HX35" s="177" t="str">
        <f t="shared" si="221"/>
        <v/>
      </c>
      <c r="HY35" s="177" t="str">
        <f t="shared" si="222"/>
        <v/>
      </c>
      <c r="HZ35" s="177" t="str">
        <f t="shared" si="223"/>
        <v/>
      </c>
      <c r="IA35" s="177" t="str">
        <f t="shared" si="30"/>
        <v/>
      </c>
      <c r="IB35" s="177" t="str">
        <f t="shared" si="251"/>
        <v/>
      </c>
      <c r="IC35" s="177" t="str">
        <f t="shared" si="252"/>
        <v/>
      </c>
      <c r="ID35" s="177" t="str">
        <f t="shared" si="253"/>
        <v/>
      </c>
      <c r="IE35" s="177" t="str">
        <f t="shared" si="254"/>
        <v/>
      </c>
      <c r="IF35" s="177" t="str">
        <f t="shared" si="255"/>
        <v/>
      </c>
      <c r="IG35" s="177" t="str">
        <f t="shared" si="256"/>
        <v/>
      </c>
      <c r="IH35" s="192" t="str">
        <f t="shared" si="10"/>
        <v/>
      </c>
      <c r="II35" s="193" t="e">
        <f t="shared" si="11"/>
        <v>#N/A</v>
      </c>
      <c r="IJ35" s="193" t="e">
        <f t="shared" si="273"/>
        <v>#N/A</v>
      </c>
      <c r="IK35" s="193" t="e">
        <f t="shared" si="273"/>
        <v>#N/A</v>
      </c>
      <c r="IL35" s="193" t="e">
        <f t="shared" si="273"/>
        <v>#N/A</v>
      </c>
      <c r="IM35" s="193" t="e">
        <f t="shared" si="286"/>
        <v>#N/A</v>
      </c>
      <c r="IN35" s="193" t="e">
        <f t="shared" si="286"/>
        <v>#N/A</v>
      </c>
      <c r="IO35" s="193" t="e">
        <f t="shared" si="286"/>
        <v>#N/A</v>
      </c>
      <c r="IP35" s="193" t="e">
        <f t="shared" si="286"/>
        <v>#N/A</v>
      </c>
      <c r="IQ35" s="193" t="e">
        <f t="shared" si="286"/>
        <v>#N/A</v>
      </c>
      <c r="IR35" s="193" t="e">
        <f t="shared" si="286"/>
        <v>#N/A</v>
      </c>
      <c r="IS35" s="193" t="e">
        <f t="shared" si="286"/>
        <v>#N/A</v>
      </c>
      <c r="IT35" s="193" t="e">
        <f t="shared" si="286"/>
        <v>#N/A</v>
      </c>
      <c r="IU35" s="193" t="e">
        <f t="shared" si="286"/>
        <v>#N/A</v>
      </c>
      <c r="IV35" s="193" t="e">
        <f t="shared" si="286"/>
        <v>#N/A</v>
      </c>
      <c r="IW35" s="193" t="e">
        <f t="shared" si="286"/>
        <v>#N/A</v>
      </c>
      <c r="IX35" s="193" t="e">
        <f t="shared" si="286"/>
        <v>#N/A</v>
      </c>
      <c r="IY35" s="193" t="e">
        <f t="shared" si="286"/>
        <v>#N/A</v>
      </c>
      <c r="IZ35" s="193" t="e">
        <f t="shared" si="286"/>
        <v>#N/A</v>
      </c>
      <c r="JA35" s="193" t="e">
        <f t="shared" si="286"/>
        <v>#N/A</v>
      </c>
      <c r="JB35" s="193" t="e">
        <f t="shared" si="281"/>
        <v>#N/A</v>
      </c>
      <c r="JC35" s="193" t="e">
        <f t="shared" si="281"/>
        <v>#N/A</v>
      </c>
      <c r="JD35" s="193" t="e">
        <f t="shared" si="281"/>
        <v>#N/A</v>
      </c>
      <c r="JE35" s="193" t="e">
        <f t="shared" si="281"/>
        <v>#N/A</v>
      </c>
      <c r="JF35" s="193" t="e">
        <f t="shared" si="281"/>
        <v>#N/A</v>
      </c>
      <c r="JG35" s="193" t="e">
        <f t="shared" si="281"/>
        <v>#N/A</v>
      </c>
      <c r="JH35" s="193" t="e">
        <f t="shared" si="281"/>
        <v>#N/A</v>
      </c>
      <c r="JI35" s="193" t="e">
        <f t="shared" si="281"/>
        <v>#N/A</v>
      </c>
      <c r="JJ35" s="193" t="e">
        <f t="shared" si="281"/>
        <v>#N/A</v>
      </c>
      <c r="JK35" s="193" t="e">
        <f t="shared" si="281"/>
        <v>#N/A</v>
      </c>
      <c r="JL35" s="193" t="e">
        <f t="shared" si="281"/>
        <v>#N/A</v>
      </c>
      <c r="JM35" s="193" t="e">
        <f t="shared" si="281"/>
        <v>#N/A</v>
      </c>
      <c r="JN35" s="193" t="e">
        <f t="shared" si="281"/>
        <v>#N/A</v>
      </c>
      <c r="JO35" s="193" t="e">
        <f t="shared" si="281"/>
        <v>#N/A</v>
      </c>
      <c r="JP35" s="193" t="e">
        <f t="shared" si="281"/>
        <v>#N/A</v>
      </c>
      <c r="JQ35" s="193" t="e">
        <f t="shared" si="277"/>
        <v>#N/A</v>
      </c>
      <c r="JR35" s="193" t="e">
        <f t="shared" si="277"/>
        <v>#N/A</v>
      </c>
      <c r="JS35" s="193" t="e">
        <f t="shared" si="277"/>
        <v>#N/A</v>
      </c>
      <c r="JT35" s="193" t="e">
        <f t="shared" si="277"/>
        <v>#N/A</v>
      </c>
      <c r="JU35" s="193" t="e">
        <f t="shared" si="277"/>
        <v>#N/A</v>
      </c>
      <c r="JV35" s="193" t="e">
        <f t="shared" si="277"/>
        <v>#N/A</v>
      </c>
      <c r="JW35" s="193" t="e">
        <f t="shared" si="277"/>
        <v>#N/A</v>
      </c>
      <c r="JX35" s="193" t="e">
        <f t="shared" si="277"/>
        <v>#N/A</v>
      </c>
      <c r="JY35" s="193" t="e">
        <f t="shared" si="277"/>
        <v>#N/A</v>
      </c>
      <c r="JZ35" s="193" t="e">
        <f t="shared" si="277"/>
        <v>#N/A</v>
      </c>
      <c r="KA35" s="193" t="e">
        <f t="shared" si="277"/>
        <v>#N/A</v>
      </c>
      <c r="KB35" s="193" t="e">
        <f t="shared" si="277"/>
        <v>#N/A</v>
      </c>
      <c r="KC35" s="193" t="e">
        <f t="shared" si="277"/>
        <v>#N/A</v>
      </c>
      <c r="KD35" s="193" t="e">
        <f t="shared" si="277"/>
        <v>#N/A</v>
      </c>
      <c r="KE35" s="193" t="e">
        <f t="shared" si="277"/>
        <v>#N/A</v>
      </c>
      <c r="KF35" s="193" t="e">
        <f t="shared" si="259"/>
        <v>#N/A</v>
      </c>
      <c r="KG35" s="193" t="e">
        <f t="shared" si="259"/>
        <v>#N/A</v>
      </c>
      <c r="KH35" s="193" t="e">
        <f t="shared" si="259"/>
        <v>#N/A</v>
      </c>
      <c r="KI35" s="193" t="e">
        <f t="shared" si="259"/>
        <v>#N/A</v>
      </c>
      <c r="KJ35" s="193" t="e">
        <f t="shared" si="259"/>
        <v>#N/A</v>
      </c>
      <c r="KK35" s="193" t="e">
        <f t="shared" si="259"/>
        <v>#N/A</v>
      </c>
      <c r="KL35" s="193" t="e">
        <f t="shared" si="259"/>
        <v>#N/A</v>
      </c>
      <c r="KM35" s="193" t="e">
        <f t="shared" si="259"/>
        <v>#N/A</v>
      </c>
      <c r="KN35" s="193" t="e">
        <f t="shared" si="259"/>
        <v>#N/A</v>
      </c>
      <c r="KO35" s="193" t="e">
        <f t="shared" si="259"/>
        <v>#N/A</v>
      </c>
      <c r="KP35" s="193" t="e">
        <f t="shared" si="259"/>
        <v>#N/A</v>
      </c>
      <c r="KQ35" s="193" t="e">
        <f t="shared" si="259"/>
        <v>#N/A</v>
      </c>
      <c r="KR35" s="193" t="e">
        <f t="shared" si="259"/>
        <v>#N/A</v>
      </c>
      <c r="KS35" s="193" t="e">
        <f t="shared" si="259"/>
        <v>#N/A</v>
      </c>
      <c r="KT35" s="193" t="e">
        <f t="shared" si="259"/>
        <v>#N/A</v>
      </c>
      <c r="KU35" s="193" t="e">
        <f t="shared" si="31"/>
        <v>#N/A</v>
      </c>
      <c r="KV35" s="193" t="e">
        <f t="shared" si="274"/>
        <v>#N/A</v>
      </c>
      <c r="KW35" s="193" t="e">
        <f t="shared" si="274"/>
        <v>#N/A</v>
      </c>
      <c r="KX35" s="193" t="e">
        <f t="shared" si="274"/>
        <v>#N/A</v>
      </c>
      <c r="KY35" s="193" t="e">
        <f t="shared" si="287"/>
        <v>#N/A</v>
      </c>
      <c r="KZ35" s="193" t="e">
        <f t="shared" si="287"/>
        <v>#N/A</v>
      </c>
      <c r="LA35" s="193" t="e">
        <f t="shared" si="287"/>
        <v>#N/A</v>
      </c>
      <c r="LB35" s="193" t="e">
        <f t="shared" si="287"/>
        <v>#N/A</v>
      </c>
      <c r="LC35" s="193" t="e">
        <f t="shared" si="287"/>
        <v>#N/A</v>
      </c>
      <c r="LD35" s="193" t="e">
        <f t="shared" si="287"/>
        <v>#N/A</v>
      </c>
      <c r="LE35" s="193" t="e">
        <f t="shared" si="287"/>
        <v>#N/A</v>
      </c>
      <c r="LF35" s="193" t="e">
        <f t="shared" si="287"/>
        <v>#N/A</v>
      </c>
      <c r="LG35" s="193" t="e">
        <f t="shared" si="287"/>
        <v>#N/A</v>
      </c>
      <c r="LH35" s="193" t="e">
        <f t="shared" si="287"/>
        <v>#N/A</v>
      </c>
      <c r="LI35" s="193" t="e">
        <f t="shared" si="287"/>
        <v>#N/A</v>
      </c>
      <c r="LJ35" s="193" t="e">
        <f t="shared" si="287"/>
        <v>#N/A</v>
      </c>
      <c r="LK35" s="193" t="e">
        <f t="shared" si="287"/>
        <v>#N/A</v>
      </c>
      <c r="LL35" s="193" t="e">
        <f t="shared" si="287"/>
        <v>#N/A</v>
      </c>
      <c r="LM35" s="193" t="e">
        <f t="shared" si="287"/>
        <v>#N/A</v>
      </c>
      <c r="LN35" s="193" t="e">
        <f t="shared" si="282"/>
        <v>#N/A</v>
      </c>
      <c r="LO35" s="193" t="e">
        <f t="shared" si="282"/>
        <v>#N/A</v>
      </c>
      <c r="LP35" s="193" t="e">
        <f t="shared" si="282"/>
        <v>#N/A</v>
      </c>
      <c r="LQ35" s="193" t="e">
        <f t="shared" si="282"/>
        <v>#N/A</v>
      </c>
      <c r="LR35" s="193" t="e">
        <f t="shared" si="282"/>
        <v>#N/A</v>
      </c>
      <c r="LS35" s="193" t="e">
        <f t="shared" si="282"/>
        <v>#N/A</v>
      </c>
      <c r="LT35" s="193" t="e">
        <f t="shared" si="282"/>
        <v>#N/A</v>
      </c>
      <c r="LU35" s="193" t="e">
        <f t="shared" si="282"/>
        <v>#N/A</v>
      </c>
      <c r="LV35" s="193" t="e">
        <f t="shared" si="282"/>
        <v>#N/A</v>
      </c>
      <c r="LW35" s="193" t="e">
        <f t="shared" si="282"/>
        <v>#N/A</v>
      </c>
      <c r="LX35" s="193" t="e">
        <f t="shared" si="282"/>
        <v>#N/A</v>
      </c>
      <c r="LY35" s="193" t="e">
        <f t="shared" si="282"/>
        <v>#N/A</v>
      </c>
      <c r="LZ35" s="193" t="e">
        <f t="shared" si="282"/>
        <v>#N/A</v>
      </c>
      <c r="MA35" s="193" t="e">
        <f t="shared" si="282"/>
        <v>#N/A</v>
      </c>
      <c r="MB35" s="193" t="e">
        <f t="shared" si="282"/>
        <v>#N/A</v>
      </c>
      <c r="MC35" s="193" t="e">
        <f t="shared" si="278"/>
        <v>#N/A</v>
      </c>
      <c r="MD35" s="193" t="e">
        <f t="shared" si="278"/>
        <v>#N/A</v>
      </c>
      <c r="ME35" s="193" t="e">
        <f t="shared" si="278"/>
        <v>#N/A</v>
      </c>
      <c r="MF35" s="193" t="e">
        <f t="shared" si="278"/>
        <v>#N/A</v>
      </c>
      <c r="MG35" s="193" t="e">
        <f t="shared" si="278"/>
        <v>#N/A</v>
      </c>
      <c r="MH35" s="193" t="e">
        <f t="shared" si="278"/>
        <v>#N/A</v>
      </c>
      <c r="MI35" s="193" t="e">
        <f t="shared" si="278"/>
        <v>#N/A</v>
      </c>
      <c r="MJ35" s="193" t="e">
        <f t="shared" si="278"/>
        <v>#N/A</v>
      </c>
      <c r="MK35" s="193" t="e">
        <f t="shared" si="278"/>
        <v>#N/A</v>
      </c>
      <c r="ML35" s="193" t="e">
        <f t="shared" si="278"/>
        <v>#N/A</v>
      </c>
      <c r="MM35" s="193" t="e">
        <f t="shared" si="278"/>
        <v>#N/A</v>
      </c>
      <c r="MN35" s="193" t="e">
        <f t="shared" si="278"/>
        <v>#N/A</v>
      </c>
      <c r="MO35" s="193" t="e">
        <f t="shared" si="278"/>
        <v>#N/A</v>
      </c>
      <c r="MP35" s="193" t="e">
        <f t="shared" si="278"/>
        <v>#N/A</v>
      </c>
      <c r="MQ35" s="193" t="e">
        <f t="shared" si="278"/>
        <v>#N/A</v>
      </c>
      <c r="MR35" s="193" t="e">
        <f t="shared" si="260"/>
        <v>#N/A</v>
      </c>
      <c r="MS35" s="193" t="e">
        <f t="shared" si="260"/>
        <v>#N/A</v>
      </c>
      <c r="MT35" s="193" t="e">
        <f t="shared" si="260"/>
        <v>#N/A</v>
      </c>
      <c r="MU35" s="193" t="e">
        <f t="shared" si="260"/>
        <v>#N/A</v>
      </c>
      <c r="MV35" s="193" t="e">
        <f t="shared" si="260"/>
        <v>#N/A</v>
      </c>
      <c r="MW35" s="193" t="e">
        <f t="shared" si="260"/>
        <v>#N/A</v>
      </c>
      <c r="MX35" s="193" t="e">
        <f t="shared" si="260"/>
        <v>#N/A</v>
      </c>
      <c r="MY35" s="193" t="e">
        <f t="shared" si="260"/>
        <v>#N/A</v>
      </c>
      <c r="MZ35" s="193" t="e">
        <f t="shared" si="260"/>
        <v>#N/A</v>
      </c>
      <c r="NA35" s="193" t="e">
        <f t="shared" si="260"/>
        <v>#N/A</v>
      </c>
      <c r="NB35" s="193" t="e">
        <f t="shared" si="260"/>
        <v>#N/A</v>
      </c>
      <c r="NC35" s="193" t="e">
        <f t="shared" si="260"/>
        <v>#N/A</v>
      </c>
      <c r="ND35" s="193" t="e">
        <f t="shared" si="260"/>
        <v>#N/A</v>
      </c>
      <c r="NE35" s="193" t="e">
        <f t="shared" si="260"/>
        <v>#N/A</v>
      </c>
      <c r="NF35" s="193" t="e">
        <f t="shared" si="260"/>
        <v>#N/A</v>
      </c>
      <c r="NG35" s="193" t="e">
        <f t="shared" si="32"/>
        <v>#N/A</v>
      </c>
      <c r="NH35" s="193" t="e">
        <f t="shared" si="275"/>
        <v>#N/A</v>
      </c>
      <c r="NI35" s="193" t="e">
        <f t="shared" si="275"/>
        <v>#N/A</v>
      </c>
      <c r="NJ35" s="193" t="e">
        <f t="shared" si="275"/>
        <v>#N/A</v>
      </c>
      <c r="NK35" s="193" t="e">
        <f t="shared" si="288"/>
        <v>#N/A</v>
      </c>
      <c r="NL35" s="193" t="e">
        <f t="shared" si="288"/>
        <v>#N/A</v>
      </c>
      <c r="NM35" s="193" t="e">
        <f t="shared" si="288"/>
        <v>#N/A</v>
      </c>
      <c r="NN35" s="193" t="e">
        <f t="shared" si="288"/>
        <v>#N/A</v>
      </c>
      <c r="NO35" s="193" t="e">
        <f t="shared" si="288"/>
        <v>#N/A</v>
      </c>
      <c r="NP35" s="193" t="e">
        <f t="shared" si="288"/>
        <v>#N/A</v>
      </c>
      <c r="NQ35" s="193" t="e">
        <f t="shared" si="288"/>
        <v>#N/A</v>
      </c>
      <c r="NR35" s="193" t="e">
        <f t="shared" si="288"/>
        <v>#N/A</v>
      </c>
      <c r="NS35" s="193" t="e">
        <f t="shared" si="288"/>
        <v>#N/A</v>
      </c>
      <c r="NT35" s="193" t="e">
        <f t="shared" si="288"/>
        <v>#N/A</v>
      </c>
      <c r="NU35" s="193" t="e">
        <f t="shared" si="288"/>
        <v>#N/A</v>
      </c>
      <c r="NV35" s="193" t="e">
        <f t="shared" si="288"/>
        <v>#N/A</v>
      </c>
      <c r="NW35" s="193" t="e">
        <f t="shared" si="288"/>
        <v>#N/A</v>
      </c>
      <c r="NX35" s="193" t="e">
        <f t="shared" si="288"/>
        <v>#N/A</v>
      </c>
      <c r="NY35" s="193" t="e">
        <f t="shared" si="288"/>
        <v>#N/A</v>
      </c>
      <c r="NZ35" s="193" t="e">
        <f t="shared" si="283"/>
        <v>#N/A</v>
      </c>
      <c r="OA35" s="193" t="e">
        <f t="shared" si="283"/>
        <v>#N/A</v>
      </c>
      <c r="OB35" s="193" t="e">
        <f t="shared" si="283"/>
        <v>#N/A</v>
      </c>
      <c r="OC35" s="193" t="e">
        <f t="shared" si="283"/>
        <v>#N/A</v>
      </c>
      <c r="OD35" s="193" t="e">
        <f t="shared" si="283"/>
        <v>#N/A</v>
      </c>
      <c r="OE35" s="193" t="e">
        <f t="shared" si="283"/>
        <v>#N/A</v>
      </c>
      <c r="OF35" s="193" t="e">
        <f t="shared" si="283"/>
        <v>#N/A</v>
      </c>
      <c r="OG35" s="193" t="e">
        <f t="shared" si="283"/>
        <v>#N/A</v>
      </c>
      <c r="OH35" s="193" t="e">
        <f t="shared" si="283"/>
        <v>#N/A</v>
      </c>
      <c r="OI35" s="193" t="e">
        <f t="shared" si="283"/>
        <v>#N/A</v>
      </c>
      <c r="OJ35" s="193" t="e">
        <f t="shared" si="283"/>
        <v>#N/A</v>
      </c>
      <c r="OK35" s="193" t="e">
        <f t="shared" si="283"/>
        <v>#N/A</v>
      </c>
      <c r="OL35" s="193" t="e">
        <f t="shared" si="283"/>
        <v>#N/A</v>
      </c>
      <c r="OM35" s="193" t="e">
        <f t="shared" si="283"/>
        <v>#N/A</v>
      </c>
      <c r="ON35" s="193" t="e">
        <f t="shared" si="283"/>
        <v>#N/A</v>
      </c>
      <c r="OO35" s="193" t="e">
        <f t="shared" si="279"/>
        <v>#N/A</v>
      </c>
      <c r="OP35" s="193" t="e">
        <f t="shared" si="279"/>
        <v>#N/A</v>
      </c>
      <c r="OQ35" s="193" t="e">
        <f t="shared" si="279"/>
        <v>#N/A</v>
      </c>
      <c r="OR35" s="193" t="e">
        <f t="shared" si="279"/>
        <v>#N/A</v>
      </c>
      <c r="OS35" s="193" t="e">
        <f t="shared" si="279"/>
        <v>#N/A</v>
      </c>
      <c r="OT35" s="193" t="e">
        <f t="shared" si="279"/>
        <v>#N/A</v>
      </c>
      <c r="OU35" s="193" t="e">
        <f t="shared" si="279"/>
        <v>#N/A</v>
      </c>
      <c r="OV35" s="193" t="e">
        <f t="shared" si="279"/>
        <v>#N/A</v>
      </c>
      <c r="OW35" s="193" t="e">
        <f t="shared" si="279"/>
        <v>#N/A</v>
      </c>
      <c r="OX35" s="193" t="e">
        <f t="shared" si="279"/>
        <v>#N/A</v>
      </c>
      <c r="OY35" s="193" t="e">
        <f t="shared" si="279"/>
        <v>#N/A</v>
      </c>
      <c r="OZ35" s="193" t="e">
        <f t="shared" si="279"/>
        <v>#N/A</v>
      </c>
      <c r="PA35" s="193" t="e">
        <f t="shared" si="279"/>
        <v>#N/A</v>
      </c>
      <c r="PB35" s="193" t="e">
        <f t="shared" si="279"/>
        <v>#N/A</v>
      </c>
      <c r="PC35" s="193" t="e">
        <f t="shared" si="279"/>
        <v>#N/A</v>
      </c>
      <c r="PD35" s="193" t="e">
        <f t="shared" si="261"/>
        <v>#N/A</v>
      </c>
      <c r="PE35" s="193" t="e">
        <f t="shared" si="261"/>
        <v>#N/A</v>
      </c>
      <c r="PF35" s="193" t="e">
        <f t="shared" si="261"/>
        <v>#N/A</v>
      </c>
      <c r="PG35" s="193" t="e">
        <f t="shared" si="261"/>
        <v>#N/A</v>
      </c>
      <c r="PH35" s="193" t="e">
        <f t="shared" si="261"/>
        <v>#N/A</v>
      </c>
      <c r="PI35" s="193" t="e">
        <f t="shared" si="261"/>
        <v>#N/A</v>
      </c>
      <c r="PJ35" s="193" t="e">
        <f t="shared" si="261"/>
        <v>#N/A</v>
      </c>
      <c r="PK35" s="193" t="e">
        <f t="shared" si="261"/>
        <v>#N/A</v>
      </c>
      <c r="PL35" s="193" t="e">
        <f t="shared" si="261"/>
        <v>#N/A</v>
      </c>
      <c r="PM35" s="193" t="e">
        <f t="shared" si="261"/>
        <v>#N/A</v>
      </c>
      <c r="PN35" s="193" t="e">
        <f t="shared" si="261"/>
        <v>#N/A</v>
      </c>
      <c r="PO35" s="193" t="e">
        <f t="shared" si="261"/>
        <v>#N/A</v>
      </c>
      <c r="PP35" s="193" t="e">
        <f t="shared" si="261"/>
        <v>#N/A</v>
      </c>
      <c r="PQ35" s="193" t="e">
        <f t="shared" si="261"/>
        <v>#N/A</v>
      </c>
      <c r="PR35" s="193" t="e">
        <f t="shared" si="261"/>
        <v>#N/A</v>
      </c>
      <c r="PS35" s="193" t="e">
        <f t="shared" si="33"/>
        <v>#N/A</v>
      </c>
      <c r="PT35" s="193" t="e">
        <f t="shared" si="257"/>
        <v>#N/A</v>
      </c>
      <c r="PU35" s="193" t="e">
        <f t="shared" si="257"/>
        <v>#N/A</v>
      </c>
      <c r="PV35" s="193" t="e">
        <f t="shared" si="257"/>
        <v>#N/A</v>
      </c>
      <c r="PW35" s="193" t="e">
        <f t="shared" si="257"/>
        <v>#N/A</v>
      </c>
      <c r="PX35" s="193" t="e">
        <f t="shared" si="257"/>
        <v>#N/A</v>
      </c>
      <c r="PY35" s="193" t="e">
        <f t="shared" si="257"/>
        <v>#N/A</v>
      </c>
      <c r="PZ35" s="193" t="e">
        <f t="shared" si="257"/>
        <v>#N/A</v>
      </c>
      <c r="QA35" s="193" t="e">
        <f t="shared" si="257"/>
        <v>#N/A</v>
      </c>
    </row>
    <row r="36" spans="1:443" hidden="1" x14ac:dyDescent="0.45">
      <c r="A36" s="276"/>
      <c r="B36" s="277" t="str">
        <f>IF(OR($T36="",$U36=""),"",ROUND(_xlfn.BETA.INV(ABS(VLOOKUP($Z$1,VLookups!$A$30:$B$31,2,FALSE)-B$2),IF($N36="L",$U36,$T36),IF($N36="L",$T36,$U36),$G36,$I36),0))</f>
        <v/>
      </c>
      <c r="C36" s="287" t="str">
        <f t="shared" si="24"/>
        <v/>
      </c>
      <c r="D36" s="288" t="str">
        <f t="shared" si="25"/>
        <v/>
      </c>
      <c r="E36" s="134"/>
      <c r="F36" s="279"/>
      <c r="G36" s="280" t="str">
        <f t="shared" si="16"/>
        <v/>
      </c>
      <c r="H36" s="281"/>
      <c r="I36" s="280" t="str">
        <f t="shared" si="17"/>
        <v/>
      </c>
      <c r="J36" s="279"/>
      <c r="K36" s="135"/>
      <c r="L36" s="110" t="str">
        <f t="shared" si="18"/>
        <v/>
      </c>
      <c r="M36" s="21" t="str">
        <f t="shared" si="19"/>
        <v/>
      </c>
      <c r="N36" s="22" t="str">
        <f t="shared" si="20"/>
        <v/>
      </c>
      <c r="O36" s="23" t="str">
        <f>IF(M36="","",IF(OR($M36&lt;Skew!$B$3,$M36=Skew!$B$3),IF($M36&gt;Skew!$C$3,Skew!$A$3,IF($M36&gt;Skew!$C$4,Skew!$A$4,IF($M36&gt;Skew!$C$5,Skew!$A$5,IF($M36&gt;Skew!$C$6,Skew!$A$6,IF($M36&gt;Skew!$C$7,Skew!$A$7,IF($M36&gt;Skew!$C$8,Skew!$A$8,IF($M36&gt;Skew!$C$9,Skew!$A$9,IF($M36&gt;Skew!$C$10,Skew!$A$10,IF($M36&gt;Skew!$C$11,Skew!$A$11,IF($M36&gt;Skew!$C$12,Skew!$A$12,IF($M36&gt;Skew!$C$13,Skew!$A$13,IF($M36&gt;Skew!$C$14,Skew!$A$14,IF($M36&gt;Skew!$C$15,Skew!$A$15,IF($M36&gt;Skew!$C$16,Skew!$A$16,Skew!$A$17)
)))))))))))))))</f>
        <v/>
      </c>
      <c r="P36" s="22" t="str">
        <f>IF(M36="","",MATCH(O36,Skew!$A$3:$A$17,0))</f>
        <v/>
      </c>
      <c r="Q36" s="22" t="str">
        <f t="shared" si="0"/>
        <v/>
      </c>
      <c r="R36" s="24"/>
      <c r="S36" s="22" t="str">
        <f>IF(OR(M36="",R36=""),"",MATCH(R36,Confidence!$A$3:$A$12,0))</f>
        <v/>
      </c>
      <c r="T36" s="25" t="str">
        <f t="shared" si="1"/>
        <v/>
      </c>
      <c r="U36" s="25" t="str">
        <f t="shared" si="2"/>
        <v/>
      </c>
      <c r="V36" s="22"/>
      <c r="W36" s="102" t="str">
        <f t="shared" si="3"/>
        <v/>
      </c>
      <c r="X36" s="102" t="str">
        <f t="shared" si="4"/>
        <v/>
      </c>
      <c r="Y36" s="37" t="str">
        <f t="shared" si="5"/>
        <v/>
      </c>
      <c r="Z36" s="115"/>
      <c r="AA36" s="204" t="str">
        <f>IF(AND(G36&gt;0,H36&gt;0,I36&gt;0,T36&gt;0,U36&gt;0,Z36&gt;0,NOT(R36="")),ABS(VLOOKUP($Z$1,VLookups!$A$30:$B$31,2,FALSE)-_xlfn.BETA.DIST(Z36,IF(N36="L",U36,T36),IF(N36="L",T36,U36),TRUE,G36,I36)),"")</f>
        <v/>
      </c>
      <c r="AB36" s="112" t="str">
        <f>IF(OR($T36="",$U36=""),"",_xlfn.BETA.INV(ABS(VLOOKUP($Z$1,VLookups!$A$30:$B$31,2,FALSE)-AB$3),IF($N36="L",$U36,$T36),IF($N36="L",$T36,$U36),$G36,$I36))</f>
        <v/>
      </c>
      <c r="AC36" s="113" t="str">
        <f>IF(OR($T36="",$U36=""),"",_xlfn.BETA.INV(ABS(VLOOKUP($Z$1,VLookups!$A$30:$B$31,2,FALSE)-AC$3),IF($N36="L",$U36,$T36),IF($N36="L",$T36,$U36),$G36,$I36))</f>
        <v/>
      </c>
      <c r="AD36" s="112" t="str">
        <f>IF(OR($T36="",$U36=""),"",_xlfn.BETA.INV(ABS(VLOOKUP($Z$1,VLookups!$A$30:$B$31,2,FALSE)-AD$3),IF($N36="L",$U36,$T36),IF($N36="L",$T36,$U36),$G36,$I36))</f>
        <v/>
      </c>
      <c r="AE36" s="113" t="str">
        <f>IF(OR($T36="",$U36=""),"",_xlfn.BETA.INV(ABS(VLOOKUP($Z$1,VLookups!$A$30:$B$31,2,FALSE)-AE$3),IF($N36="L",$U36,$T36),IF($N36="L",$T36,$U36),$G36,$I36))</f>
        <v/>
      </c>
      <c r="AF36" s="112" t="str">
        <f>IF(OR($T36="",$U36=""),"",_xlfn.BETA.INV(ABS(VLOOKUP($Z$1,VLookups!$A$30:$B$31,2,FALSE)-AF$3),IF($N36="L",$U36,$T36),IF($N36="L",$T36,$U36),$G36,$I36))</f>
        <v/>
      </c>
      <c r="AG36" s="113" t="str">
        <f>IF(OR($T36="",$U36=""),"",_xlfn.BETA.INV(ABS(VLOOKUP($Z$1,VLookups!$A$30:$B$31,2,FALSE)-AG$3),IF($N36="L",$U36,$T36),IF($N36="L",$T36,$U36),$G36,$I36))</f>
        <v/>
      </c>
      <c r="AH36" s="112" t="str">
        <f>IF(OR($T36="",$U36=""),"",_xlfn.BETA.INV(ABS(VLOOKUP($Z$1,VLookups!$A$30:$B$31,2,FALSE)-AH$3),IF($N36="L",$U36,$T36),IF($N36="L",$T36,$U36),$G36,$I36))</f>
        <v/>
      </c>
      <c r="AI36" s="113" t="str">
        <f>IF(OR($T36="",$U36=""),"",_xlfn.BETA.INV(ABS(VLOOKUP($Z$1,VLookups!$A$30:$B$31,2,FALSE)-AI$3),IF($N36="L",$U36,$T36),IF($N36="L",$T36,$U36),$G36,$I36))</f>
        <v/>
      </c>
      <c r="AJ36" s="112" t="str">
        <f>IF(OR($T36="",$U36=""),"",_xlfn.BETA.INV(ABS(VLOOKUP($Z$1,VLookups!$A$30:$B$31,2,FALSE)-AJ$3),IF($N36="L",$U36,$T36),IF($N36="L",$T36,$U36),$G36,$I36))</f>
        <v/>
      </c>
      <c r="AK36" s="113" t="str">
        <f>IF(OR($T36="",$U36=""),"",_xlfn.BETA.INV(ABS(VLOOKUP($Z$1,VLookups!$A$30:$B$31,2,FALSE)-AK$3),IF($N36="L",$U36,$T36),IF($N36="L",$T36,$U36),$G36,$I36))</f>
        <v/>
      </c>
      <c r="AL36" s="112" t="str">
        <f>IF(OR($T36="",$U36=""),"",_xlfn.BETA.INV(ABS(VLOOKUP($Z$1,VLookups!$A$30:$B$31,2,FALSE)-AL$3),IF($N36="L",$U36,$T36),IF($N36="L",$T36,$U36),$G36,$I36))</f>
        <v/>
      </c>
      <c r="AM36" s="113" t="str">
        <f>IF(OR($T36="",$U36=""),"",_xlfn.BETA.INV(ABS(VLOOKUP($Z$1,VLookups!$A$30:$B$31,2,FALSE)-AM$3),IF($N36="L",$U36,$T36),IF($N36="L",$T36,$U36),$G36,$I36))</f>
        <v/>
      </c>
      <c r="AN36" s="15"/>
      <c r="AO36" s="194" t="str">
        <f t="shared" si="21"/>
        <v/>
      </c>
      <c r="AP36" s="192" t="str">
        <f t="shared" si="22"/>
        <v/>
      </c>
      <c r="AQ36" s="177" t="str">
        <f t="shared" ref="AQ36" si="291">IF(ISNONTEXT($AO36),AP36+$AO36,"")</f>
        <v/>
      </c>
      <c r="AR36" s="177" t="str">
        <f t="shared" si="35"/>
        <v/>
      </c>
      <c r="AS36" s="177" t="str">
        <f t="shared" si="36"/>
        <v/>
      </c>
      <c r="AT36" s="177" t="str">
        <f t="shared" si="37"/>
        <v/>
      </c>
      <c r="AU36" s="177" t="str">
        <f t="shared" si="38"/>
        <v/>
      </c>
      <c r="AV36" s="177" t="str">
        <f t="shared" si="39"/>
        <v/>
      </c>
      <c r="AW36" s="177" t="str">
        <f t="shared" si="40"/>
        <v/>
      </c>
      <c r="AX36" s="177" t="str">
        <f t="shared" si="41"/>
        <v/>
      </c>
      <c r="AY36" s="177" t="str">
        <f t="shared" si="42"/>
        <v/>
      </c>
      <c r="AZ36" s="177" t="str">
        <f t="shared" si="43"/>
        <v/>
      </c>
      <c r="BA36" s="177" t="str">
        <f t="shared" si="44"/>
        <v/>
      </c>
      <c r="BB36" s="177" t="str">
        <f t="shared" si="45"/>
        <v/>
      </c>
      <c r="BC36" s="177" t="str">
        <f t="shared" si="46"/>
        <v/>
      </c>
      <c r="BD36" s="177" t="str">
        <f t="shared" si="47"/>
        <v/>
      </c>
      <c r="BE36" s="177" t="str">
        <f t="shared" si="48"/>
        <v/>
      </c>
      <c r="BF36" s="177" t="str">
        <f t="shared" si="49"/>
        <v/>
      </c>
      <c r="BG36" s="177" t="str">
        <f t="shared" si="50"/>
        <v/>
      </c>
      <c r="BH36" s="177" t="str">
        <f t="shared" si="51"/>
        <v/>
      </c>
      <c r="BI36" s="177" t="str">
        <f t="shared" si="52"/>
        <v/>
      </c>
      <c r="BJ36" s="177" t="str">
        <f t="shared" si="53"/>
        <v/>
      </c>
      <c r="BK36" s="177" t="str">
        <f t="shared" si="54"/>
        <v/>
      </c>
      <c r="BL36" s="177" t="str">
        <f t="shared" si="55"/>
        <v/>
      </c>
      <c r="BM36" s="177" t="str">
        <f t="shared" si="56"/>
        <v/>
      </c>
      <c r="BN36" s="177" t="str">
        <f t="shared" si="57"/>
        <v/>
      </c>
      <c r="BO36" s="177" t="str">
        <f t="shared" si="58"/>
        <v/>
      </c>
      <c r="BP36" s="177" t="str">
        <f t="shared" si="59"/>
        <v/>
      </c>
      <c r="BQ36" s="177" t="str">
        <f t="shared" si="60"/>
        <v/>
      </c>
      <c r="BR36" s="177" t="str">
        <f t="shared" si="61"/>
        <v/>
      </c>
      <c r="BS36" s="177" t="str">
        <f t="shared" si="62"/>
        <v/>
      </c>
      <c r="BT36" s="177" t="str">
        <f t="shared" si="63"/>
        <v/>
      </c>
      <c r="BU36" s="177" t="str">
        <f t="shared" si="64"/>
        <v/>
      </c>
      <c r="BV36" s="177" t="str">
        <f t="shared" si="65"/>
        <v/>
      </c>
      <c r="BW36" s="177" t="str">
        <f t="shared" si="66"/>
        <v/>
      </c>
      <c r="BX36" s="177" t="str">
        <f t="shared" si="67"/>
        <v/>
      </c>
      <c r="BY36" s="177" t="str">
        <f t="shared" si="68"/>
        <v/>
      </c>
      <c r="BZ36" s="177" t="str">
        <f t="shared" si="69"/>
        <v/>
      </c>
      <c r="CA36" s="177" t="str">
        <f t="shared" si="70"/>
        <v/>
      </c>
      <c r="CB36" s="177" t="str">
        <f t="shared" si="71"/>
        <v/>
      </c>
      <c r="CC36" s="177" t="str">
        <f t="shared" si="72"/>
        <v/>
      </c>
      <c r="CD36" s="177" t="str">
        <f t="shared" si="73"/>
        <v/>
      </c>
      <c r="CE36" s="177" t="str">
        <f t="shared" si="74"/>
        <v/>
      </c>
      <c r="CF36" s="177" t="str">
        <f t="shared" si="75"/>
        <v/>
      </c>
      <c r="CG36" s="177" t="str">
        <f t="shared" si="76"/>
        <v/>
      </c>
      <c r="CH36" s="177" t="str">
        <f t="shared" si="77"/>
        <v/>
      </c>
      <c r="CI36" s="177" t="str">
        <f t="shared" si="78"/>
        <v/>
      </c>
      <c r="CJ36" s="177" t="str">
        <f t="shared" si="79"/>
        <v/>
      </c>
      <c r="CK36" s="177" t="str">
        <f t="shared" si="80"/>
        <v/>
      </c>
      <c r="CL36" s="177" t="str">
        <f t="shared" si="81"/>
        <v/>
      </c>
      <c r="CM36" s="177" t="str">
        <f t="shared" si="82"/>
        <v/>
      </c>
      <c r="CN36" s="177" t="str">
        <f t="shared" si="83"/>
        <v/>
      </c>
      <c r="CO36" s="177" t="str">
        <f t="shared" si="84"/>
        <v/>
      </c>
      <c r="CP36" s="177" t="str">
        <f t="shared" si="85"/>
        <v/>
      </c>
      <c r="CQ36" s="177" t="str">
        <f t="shared" si="86"/>
        <v/>
      </c>
      <c r="CR36" s="177" t="str">
        <f t="shared" si="87"/>
        <v/>
      </c>
      <c r="CS36" s="177" t="str">
        <f t="shared" si="88"/>
        <v/>
      </c>
      <c r="CT36" s="177" t="str">
        <f t="shared" si="89"/>
        <v/>
      </c>
      <c r="CU36" s="177" t="str">
        <f t="shared" si="90"/>
        <v/>
      </c>
      <c r="CV36" s="177" t="str">
        <f t="shared" si="91"/>
        <v/>
      </c>
      <c r="CW36" s="177" t="str">
        <f t="shared" si="92"/>
        <v/>
      </c>
      <c r="CX36" s="177" t="str">
        <f t="shared" si="93"/>
        <v/>
      </c>
      <c r="CY36" s="177" t="str">
        <f t="shared" si="94"/>
        <v/>
      </c>
      <c r="CZ36" s="177" t="str">
        <f t="shared" si="95"/>
        <v/>
      </c>
      <c r="DA36" s="177" t="str">
        <f t="shared" si="96"/>
        <v/>
      </c>
      <c r="DB36" s="177" t="str">
        <f t="shared" si="97"/>
        <v/>
      </c>
      <c r="DC36" s="177" t="str">
        <f t="shared" si="28"/>
        <v/>
      </c>
      <c r="DD36" s="177" t="str">
        <f t="shared" si="98"/>
        <v/>
      </c>
      <c r="DE36" s="177" t="str">
        <f t="shared" si="99"/>
        <v/>
      </c>
      <c r="DF36" s="177" t="str">
        <f t="shared" si="100"/>
        <v/>
      </c>
      <c r="DG36" s="177" t="str">
        <f t="shared" si="101"/>
        <v/>
      </c>
      <c r="DH36" s="177" t="str">
        <f t="shared" si="102"/>
        <v/>
      </c>
      <c r="DI36" s="177" t="str">
        <f t="shared" si="103"/>
        <v/>
      </c>
      <c r="DJ36" s="177" t="str">
        <f t="shared" si="104"/>
        <v/>
      </c>
      <c r="DK36" s="177" t="str">
        <f t="shared" si="105"/>
        <v/>
      </c>
      <c r="DL36" s="177" t="str">
        <f t="shared" si="106"/>
        <v/>
      </c>
      <c r="DM36" s="177" t="str">
        <f t="shared" si="107"/>
        <v/>
      </c>
      <c r="DN36" s="177" t="str">
        <f t="shared" si="108"/>
        <v/>
      </c>
      <c r="DO36" s="177" t="str">
        <f t="shared" si="109"/>
        <v/>
      </c>
      <c r="DP36" s="177" t="str">
        <f t="shared" si="110"/>
        <v/>
      </c>
      <c r="DQ36" s="177" t="str">
        <f t="shared" si="111"/>
        <v/>
      </c>
      <c r="DR36" s="177" t="str">
        <f t="shared" si="112"/>
        <v/>
      </c>
      <c r="DS36" s="177" t="str">
        <f t="shared" si="113"/>
        <v/>
      </c>
      <c r="DT36" s="177" t="str">
        <f t="shared" si="114"/>
        <v/>
      </c>
      <c r="DU36" s="177" t="str">
        <f t="shared" si="115"/>
        <v/>
      </c>
      <c r="DV36" s="177" t="str">
        <f t="shared" si="116"/>
        <v/>
      </c>
      <c r="DW36" s="177" t="str">
        <f t="shared" si="117"/>
        <v/>
      </c>
      <c r="DX36" s="177" t="str">
        <f t="shared" si="118"/>
        <v/>
      </c>
      <c r="DY36" s="177" t="str">
        <f t="shared" si="119"/>
        <v/>
      </c>
      <c r="DZ36" s="177" t="str">
        <f t="shared" si="120"/>
        <v/>
      </c>
      <c r="EA36" s="177" t="str">
        <f t="shared" si="121"/>
        <v/>
      </c>
      <c r="EB36" s="177" t="str">
        <f t="shared" si="122"/>
        <v/>
      </c>
      <c r="EC36" s="177" t="str">
        <f t="shared" si="123"/>
        <v/>
      </c>
      <c r="ED36" s="177" t="str">
        <f t="shared" si="124"/>
        <v/>
      </c>
      <c r="EE36" s="177" t="str">
        <f t="shared" si="125"/>
        <v/>
      </c>
      <c r="EF36" s="177" t="str">
        <f t="shared" si="126"/>
        <v/>
      </c>
      <c r="EG36" s="177" t="str">
        <f t="shared" si="127"/>
        <v/>
      </c>
      <c r="EH36" s="177" t="str">
        <f t="shared" si="128"/>
        <v/>
      </c>
      <c r="EI36" s="177" t="str">
        <f t="shared" si="129"/>
        <v/>
      </c>
      <c r="EJ36" s="177" t="str">
        <f t="shared" si="130"/>
        <v/>
      </c>
      <c r="EK36" s="177" t="str">
        <f t="shared" si="131"/>
        <v/>
      </c>
      <c r="EL36" s="177" t="str">
        <f t="shared" si="132"/>
        <v/>
      </c>
      <c r="EM36" s="177" t="str">
        <f t="shared" si="133"/>
        <v/>
      </c>
      <c r="EN36" s="177" t="str">
        <f t="shared" si="134"/>
        <v/>
      </c>
      <c r="EO36" s="177" t="str">
        <f t="shared" si="135"/>
        <v/>
      </c>
      <c r="EP36" s="177" t="str">
        <f t="shared" si="136"/>
        <v/>
      </c>
      <c r="EQ36" s="177" t="str">
        <f t="shared" si="137"/>
        <v/>
      </c>
      <c r="ER36" s="177" t="str">
        <f t="shared" si="138"/>
        <v/>
      </c>
      <c r="ES36" s="177" t="str">
        <f t="shared" si="139"/>
        <v/>
      </c>
      <c r="ET36" s="177" t="str">
        <f t="shared" si="140"/>
        <v/>
      </c>
      <c r="EU36" s="177" t="str">
        <f t="shared" si="141"/>
        <v/>
      </c>
      <c r="EV36" s="177" t="str">
        <f t="shared" si="142"/>
        <v/>
      </c>
      <c r="EW36" s="177" t="str">
        <f t="shared" si="143"/>
        <v/>
      </c>
      <c r="EX36" s="177" t="str">
        <f t="shared" si="144"/>
        <v/>
      </c>
      <c r="EY36" s="177" t="str">
        <f t="shared" si="145"/>
        <v/>
      </c>
      <c r="EZ36" s="177" t="str">
        <f t="shared" si="146"/>
        <v/>
      </c>
      <c r="FA36" s="177" t="str">
        <f t="shared" si="147"/>
        <v/>
      </c>
      <c r="FB36" s="177" t="str">
        <f t="shared" si="148"/>
        <v/>
      </c>
      <c r="FC36" s="177" t="str">
        <f t="shared" si="149"/>
        <v/>
      </c>
      <c r="FD36" s="177" t="str">
        <f t="shared" si="150"/>
        <v/>
      </c>
      <c r="FE36" s="177" t="str">
        <f t="shared" si="151"/>
        <v/>
      </c>
      <c r="FF36" s="177" t="str">
        <f t="shared" si="152"/>
        <v/>
      </c>
      <c r="FG36" s="177" t="str">
        <f t="shared" si="153"/>
        <v/>
      </c>
      <c r="FH36" s="177" t="str">
        <f t="shared" si="154"/>
        <v/>
      </c>
      <c r="FI36" s="177" t="str">
        <f t="shared" si="155"/>
        <v/>
      </c>
      <c r="FJ36" s="177" t="str">
        <f t="shared" si="156"/>
        <v/>
      </c>
      <c r="FK36" s="177" t="str">
        <f t="shared" si="157"/>
        <v/>
      </c>
      <c r="FL36" s="177" t="str">
        <f t="shared" si="158"/>
        <v/>
      </c>
      <c r="FM36" s="177" t="str">
        <f t="shared" si="159"/>
        <v/>
      </c>
      <c r="FN36" s="177" t="str">
        <f t="shared" si="160"/>
        <v/>
      </c>
      <c r="FO36" s="177" t="str">
        <f t="shared" si="29"/>
        <v/>
      </c>
      <c r="FP36" s="177" t="str">
        <f t="shared" si="161"/>
        <v/>
      </c>
      <c r="FQ36" s="177" t="str">
        <f t="shared" si="162"/>
        <v/>
      </c>
      <c r="FR36" s="177" t="str">
        <f t="shared" si="163"/>
        <v/>
      </c>
      <c r="FS36" s="177" t="str">
        <f t="shared" si="164"/>
        <v/>
      </c>
      <c r="FT36" s="177" t="str">
        <f t="shared" si="165"/>
        <v/>
      </c>
      <c r="FU36" s="177" t="str">
        <f t="shared" si="166"/>
        <v/>
      </c>
      <c r="FV36" s="177" t="str">
        <f t="shared" si="167"/>
        <v/>
      </c>
      <c r="FW36" s="177" t="str">
        <f t="shared" si="168"/>
        <v/>
      </c>
      <c r="FX36" s="177" t="str">
        <f t="shared" si="169"/>
        <v/>
      </c>
      <c r="FY36" s="177" t="str">
        <f t="shared" si="170"/>
        <v/>
      </c>
      <c r="FZ36" s="177" t="str">
        <f t="shared" si="171"/>
        <v/>
      </c>
      <c r="GA36" s="177" t="str">
        <f t="shared" si="172"/>
        <v/>
      </c>
      <c r="GB36" s="177" t="str">
        <f t="shared" si="173"/>
        <v/>
      </c>
      <c r="GC36" s="177" t="str">
        <f t="shared" si="174"/>
        <v/>
      </c>
      <c r="GD36" s="177" t="str">
        <f t="shared" si="175"/>
        <v/>
      </c>
      <c r="GE36" s="177" t="str">
        <f t="shared" si="176"/>
        <v/>
      </c>
      <c r="GF36" s="177" t="str">
        <f t="shared" si="177"/>
        <v/>
      </c>
      <c r="GG36" s="177" t="str">
        <f t="shared" si="178"/>
        <v/>
      </c>
      <c r="GH36" s="177" t="str">
        <f t="shared" si="179"/>
        <v/>
      </c>
      <c r="GI36" s="177" t="str">
        <f t="shared" si="180"/>
        <v/>
      </c>
      <c r="GJ36" s="177" t="str">
        <f t="shared" si="181"/>
        <v/>
      </c>
      <c r="GK36" s="177" t="str">
        <f t="shared" si="182"/>
        <v/>
      </c>
      <c r="GL36" s="177" t="str">
        <f t="shared" si="183"/>
        <v/>
      </c>
      <c r="GM36" s="177" t="str">
        <f t="shared" si="184"/>
        <v/>
      </c>
      <c r="GN36" s="177" t="str">
        <f t="shared" si="185"/>
        <v/>
      </c>
      <c r="GO36" s="177" t="str">
        <f t="shared" si="186"/>
        <v/>
      </c>
      <c r="GP36" s="177" t="str">
        <f t="shared" si="187"/>
        <v/>
      </c>
      <c r="GQ36" s="177" t="str">
        <f t="shared" si="188"/>
        <v/>
      </c>
      <c r="GR36" s="177" t="str">
        <f t="shared" si="189"/>
        <v/>
      </c>
      <c r="GS36" s="177" t="str">
        <f t="shared" si="190"/>
        <v/>
      </c>
      <c r="GT36" s="177" t="str">
        <f t="shared" si="191"/>
        <v/>
      </c>
      <c r="GU36" s="177" t="str">
        <f t="shared" si="192"/>
        <v/>
      </c>
      <c r="GV36" s="177" t="str">
        <f t="shared" si="193"/>
        <v/>
      </c>
      <c r="GW36" s="177" t="str">
        <f t="shared" si="194"/>
        <v/>
      </c>
      <c r="GX36" s="177" t="str">
        <f t="shared" si="195"/>
        <v/>
      </c>
      <c r="GY36" s="177" t="str">
        <f t="shared" si="196"/>
        <v/>
      </c>
      <c r="GZ36" s="177" t="str">
        <f t="shared" si="197"/>
        <v/>
      </c>
      <c r="HA36" s="177" t="str">
        <f t="shared" si="198"/>
        <v/>
      </c>
      <c r="HB36" s="177" t="str">
        <f t="shared" si="199"/>
        <v/>
      </c>
      <c r="HC36" s="177" t="str">
        <f t="shared" si="200"/>
        <v/>
      </c>
      <c r="HD36" s="177" t="str">
        <f t="shared" si="201"/>
        <v/>
      </c>
      <c r="HE36" s="177" t="str">
        <f t="shared" si="202"/>
        <v/>
      </c>
      <c r="HF36" s="177" t="str">
        <f t="shared" si="203"/>
        <v/>
      </c>
      <c r="HG36" s="177" t="str">
        <f t="shared" si="204"/>
        <v/>
      </c>
      <c r="HH36" s="177" t="str">
        <f t="shared" si="205"/>
        <v/>
      </c>
      <c r="HI36" s="177" t="str">
        <f t="shared" si="206"/>
        <v/>
      </c>
      <c r="HJ36" s="177" t="str">
        <f t="shared" si="207"/>
        <v/>
      </c>
      <c r="HK36" s="177" t="str">
        <f t="shared" si="208"/>
        <v/>
      </c>
      <c r="HL36" s="177" t="str">
        <f t="shared" si="209"/>
        <v/>
      </c>
      <c r="HM36" s="177" t="str">
        <f t="shared" si="210"/>
        <v/>
      </c>
      <c r="HN36" s="177" t="str">
        <f t="shared" si="211"/>
        <v/>
      </c>
      <c r="HO36" s="177" t="str">
        <f t="shared" si="212"/>
        <v/>
      </c>
      <c r="HP36" s="177" t="str">
        <f t="shared" si="213"/>
        <v/>
      </c>
      <c r="HQ36" s="177" t="str">
        <f t="shared" si="214"/>
        <v/>
      </c>
      <c r="HR36" s="177" t="str">
        <f t="shared" si="215"/>
        <v/>
      </c>
      <c r="HS36" s="177" t="str">
        <f t="shared" si="216"/>
        <v/>
      </c>
      <c r="HT36" s="177" t="str">
        <f t="shared" si="217"/>
        <v/>
      </c>
      <c r="HU36" s="177" t="str">
        <f t="shared" si="218"/>
        <v/>
      </c>
      <c r="HV36" s="177" t="str">
        <f t="shared" si="219"/>
        <v/>
      </c>
      <c r="HW36" s="177" t="str">
        <f t="shared" si="220"/>
        <v/>
      </c>
      <c r="HX36" s="177" t="str">
        <f t="shared" si="221"/>
        <v/>
      </c>
      <c r="HY36" s="177" t="str">
        <f t="shared" si="222"/>
        <v/>
      </c>
      <c r="HZ36" s="177" t="str">
        <f t="shared" si="223"/>
        <v/>
      </c>
      <c r="IA36" s="177" t="str">
        <f t="shared" si="30"/>
        <v/>
      </c>
      <c r="IB36" s="177" t="str">
        <f t="shared" si="251"/>
        <v/>
      </c>
      <c r="IC36" s="177" t="str">
        <f t="shared" si="252"/>
        <v/>
      </c>
      <c r="ID36" s="177" t="str">
        <f t="shared" si="253"/>
        <v/>
      </c>
      <c r="IE36" s="177" t="str">
        <f t="shared" si="254"/>
        <v/>
      </c>
      <c r="IF36" s="177" t="str">
        <f t="shared" si="255"/>
        <v/>
      </c>
      <c r="IG36" s="177" t="str">
        <f t="shared" si="256"/>
        <v/>
      </c>
      <c r="IH36" s="192" t="str">
        <f t="shared" ref="IH36:IH67" si="292">IF(ISNONTEXT($AO36),I36-0.001,"")</f>
        <v/>
      </c>
      <c r="II36" s="193" t="e">
        <f t="shared" ref="II36:II67" si="293">IF(ISNONTEXT($X36),IF($N36="R",_xlfn.BETA.DIST(AP36,$T36,$U36,FALSE,$G36,$I36),_xlfn.BETA.DIST(AP36,$U36,$T36,FALSE,$G36,$I36)),NA())</f>
        <v>#N/A</v>
      </c>
      <c r="IJ36" s="193" t="e">
        <f t="shared" si="273"/>
        <v>#N/A</v>
      </c>
      <c r="IK36" s="193" t="e">
        <f t="shared" si="273"/>
        <v>#N/A</v>
      </c>
      <c r="IL36" s="193" t="e">
        <f t="shared" si="273"/>
        <v>#N/A</v>
      </c>
      <c r="IM36" s="193" t="e">
        <f t="shared" si="286"/>
        <v>#N/A</v>
      </c>
      <c r="IN36" s="193" t="e">
        <f t="shared" si="286"/>
        <v>#N/A</v>
      </c>
      <c r="IO36" s="193" t="e">
        <f t="shared" si="286"/>
        <v>#N/A</v>
      </c>
      <c r="IP36" s="193" t="e">
        <f t="shared" si="286"/>
        <v>#N/A</v>
      </c>
      <c r="IQ36" s="193" t="e">
        <f t="shared" si="286"/>
        <v>#N/A</v>
      </c>
      <c r="IR36" s="193" t="e">
        <f t="shared" si="286"/>
        <v>#N/A</v>
      </c>
      <c r="IS36" s="193" t="e">
        <f t="shared" si="286"/>
        <v>#N/A</v>
      </c>
      <c r="IT36" s="193" t="e">
        <f t="shared" si="286"/>
        <v>#N/A</v>
      </c>
      <c r="IU36" s="193" t="e">
        <f t="shared" si="286"/>
        <v>#N/A</v>
      </c>
      <c r="IV36" s="193" t="e">
        <f t="shared" si="286"/>
        <v>#N/A</v>
      </c>
      <c r="IW36" s="193" t="e">
        <f t="shared" si="286"/>
        <v>#N/A</v>
      </c>
      <c r="IX36" s="193" t="e">
        <f t="shared" si="286"/>
        <v>#N/A</v>
      </c>
      <c r="IY36" s="193" t="e">
        <f t="shared" si="286"/>
        <v>#N/A</v>
      </c>
      <c r="IZ36" s="193" t="e">
        <f t="shared" si="286"/>
        <v>#N/A</v>
      </c>
      <c r="JA36" s="193" t="e">
        <f t="shared" si="286"/>
        <v>#N/A</v>
      </c>
      <c r="JB36" s="193" t="e">
        <f t="shared" si="281"/>
        <v>#N/A</v>
      </c>
      <c r="JC36" s="193" t="e">
        <f t="shared" si="281"/>
        <v>#N/A</v>
      </c>
      <c r="JD36" s="193" t="e">
        <f t="shared" si="281"/>
        <v>#N/A</v>
      </c>
      <c r="JE36" s="193" t="e">
        <f t="shared" si="281"/>
        <v>#N/A</v>
      </c>
      <c r="JF36" s="193" t="e">
        <f t="shared" si="281"/>
        <v>#N/A</v>
      </c>
      <c r="JG36" s="193" t="e">
        <f t="shared" si="281"/>
        <v>#N/A</v>
      </c>
      <c r="JH36" s="193" t="e">
        <f t="shared" si="281"/>
        <v>#N/A</v>
      </c>
      <c r="JI36" s="193" t="e">
        <f t="shared" si="281"/>
        <v>#N/A</v>
      </c>
      <c r="JJ36" s="193" t="e">
        <f t="shared" si="281"/>
        <v>#N/A</v>
      </c>
      <c r="JK36" s="193" t="e">
        <f t="shared" si="281"/>
        <v>#N/A</v>
      </c>
      <c r="JL36" s="193" t="e">
        <f t="shared" si="281"/>
        <v>#N/A</v>
      </c>
      <c r="JM36" s="193" t="e">
        <f t="shared" si="281"/>
        <v>#N/A</v>
      </c>
      <c r="JN36" s="193" t="e">
        <f t="shared" si="281"/>
        <v>#N/A</v>
      </c>
      <c r="JO36" s="193" t="e">
        <f t="shared" si="281"/>
        <v>#N/A</v>
      </c>
      <c r="JP36" s="193" t="e">
        <f t="shared" si="281"/>
        <v>#N/A</v>
      </c>
      <c r="JQ36" s="193" t="e">
        <f t="shared" si="277"/>
        <v>#N/A</v>
      </c>
      <c r="JR36" s="193" t="e">
        <f t="shared" si="277"/>
        <v>#N/A</v>
      </c>
      <c r="JS36" s="193" t="e">
        <f t="shared" si="277"/>
        <v>#N/A</v>
      </c>
      <c r="JT36" s="193" t="e">
        <f t="shared" si="277"/>
        <v>#N/A</v>
      </c>
      <c r="JU36" s="193" t="e">
        <f t="shared" si="277"/>
        <v>#N/A</v>
      </c>
      <c r="JV36" s="193" t="e">
        <f t="shared" si="277"/>
        <v>#N/A</v>
      </c>
      <c r="JW36" s="193" t="e">
        <f t="shared" si="277"/>
        <v>#N/A</v>
      </c>
      <c r="JX36" s="193" t="e">
        <f t="shared" si="277"/>
        <v>#N/A</v>
      </c>
      <c r="JY36" s="193" t="e">
        <f t="shared" si="277"/>
        <v>#N/A</v>
      </c>
      <c r="JZ36" s="193" t="e">
        <f t="shared" si="277"/>
        <v>#N/A</v>
      </c>
      <c r="KA36" s="193" t="e">
        <f t="shared" si="277"/>
        <v>#N/A</v>
      </c>
      <c r="KB36" s="193" t="e">
        <f t="shared" si="277"/>
        <v>#N/A</v>
      </c>
      <c r="KC36" s="193" t="e">
        <f t="shared" si="277"/>
        <v>#N/A</v>
      </c>
      <c r="KD36" s="193" t="e">
        <f t="shared" si="277"/>
        <v>#N/A</v>
      </c>
      <c r="KE36" s="193" t="e">
        <f t="shared" si="277"/>
        <v>#N/A</v>
      </c>
      <c r="KF36" s="193" t="e">
        <f t="shared" si="259"/>
        <v>#N/A</v>
      </c>
      <c r="KG36" s="193" t="e">
        <f t="shared" si="259"/>
        <v>#N/A</v>
      </c>
      <c r="KH36" s="193" t="e">
        <f t="shared" si="259"/>
        <v>#N/A</v>
      </c>
      <c r="KI36" s="193" t="e">
        <f t="shared" si="259"/>
        <v>#N/A</v>
      </c>
      <c r="KJ36" s="193" t="e">
        <f t="shared" si="259"/>
        <v>#N/A</v>
      </c>
      <c r="KK36" s="193" t="e">
        <f t="shared" si="259"/>
        <v>#N/A</v>
      </c>
      <c r="KL36" s="193" t="e">
        <f t="shared" si="259"/>
        <v>#N/A</v>
      </c>
      <c r="KM36" s="193" t="e">
        <f t="shared" si="259"/>
        <v>#N/A</v>
      </c>
      <c r="KN36" s="193" t="e">
        <f t="shared" si="259"/>
        <v>#N/A</v>
      </c>
      <c r="KO36" s="193" t="e">
        <f t="shared" si="259"/>
        <v>#N/A</v>
      </c>
      <c r="KP36" s="193" t="e">
        <f t="shared" si="259"/>
        <v>#N/A</v>
      </c>
      <c r="KQ36" s="193" t="e">
        <f t="shared" si="259"/>
        <v>#N/A</v>
      </c>
      <c r="KR36" s="193" t="e">
        <f t="shared" si="259"/>
        <v>#N/A</v>
      </c>
      <c r="KS36" s="193" t="e">
        <f t="shared" si="259"/>
        <v>#N/A</v>
      </c>
      <c r="KT36" s="193" t="e">
        <f t="shared" si="259"/>
        <v>#N/A</v>
      </c>
      <c r="KU36" s="193" t="e">
        <f t="shared" si="31"/>
        <v>#N/A</v>
      </c>
      <c r="KV36" s="193" t="e">
        <f t="shared" si="274"/>
        <v>#N/A</v>
      </c>
      <c r="KW36" s="193" t="e">
        <f t="shared" si="274"/>
        <v>#N/A</v>
      </c>
      <c r="KX36" s="193" t="e">
        <f t="shared" si="274"/>
        <v>#N/A</v>
      </c>
      <c r="KY36" s="193" t="e">
        <f t="shared" si="287"/>
        <v>#N/A</v>
      </c>
      <c r="KZ36" s="193" t="e">
        <f t="shared" si="287"/>
        <v>#N/A</v>
      </c>
      <c r="LA36" s="193" t="e">
        <f t="shared" si="287"/>
        <v>#N/A</v>
      </c>
      <c r="LB36" s="193" t="e">
        <f t="shared" si="287"/>
        <v>#N/A</v>
      </c>
      <c r="LC36" s="193" t="e">
        <f t="shared" si="287"/>
        <v>#N/A</v>
      </c>
      <c r="LD36" s="193" t="e">
        <f t="shared" si="287"/>
        <v>#N/A</v>
      </c>
      <c r="LE36" s="193" t="e">
        <f t="shared" si="287"/>
        <v>#N/A</v>
      </c>
      <c r="LF36" s="193" t="e">
        <f t="shared" si="287"/>
        <v>#N/A</v>
      </c>
      <c r="LG36" s="193" t="e">
        <f t="shared" si="287"/>
        <v>#N/A</v>
      </c>
      <c r="LH36" s="193" t="e">
        <f t="shared" si="287"/>
        <v>#N/A</v>
      </c>
      <c r="LI36" s="193" t="e">
        <f t="shared" si="287"/>
        <v>#N/A</v>
      </c>
      <c r="LJ36" s="193" t="e">
        <f t="shared" si="287"/>
        <v>#N/A</v>
      </c>
      <c r="LK36" s="193" t="e">
        <f t="shared" si="287"/>
        <v>#N/A</v>
      </c>
      <c r="LL36" s="193" t="e">
        <f t="shared" si="287"/>
        <v>#N/A</v>
      </c>
      <c r="LM36" s="193" t="e">
        <f t="shared" si="287"/>
        <v>#N/A</v>
      </c>
      <c r="LN36" s="193" t="e">
        <f t="shared" si="282"/>
        <v>#N/A</v>
      </c>
      <c r="LO36" s="193" t="e">
        <f t="shared" si="282"/>
        <v>#N/A</v>
      </c>
      <c r="LP36" s="193" t="e">
        <f t="shared" si="282"/>
        <v>#N/A</v>
      </c>
      <c r="LQ36" s="193" t="e">
        <f t="shared" si="282"/>
        <v>#N/A</v>
      </c>
      <c r="LR36" s="193" t="e">
        <f t="shared" si="282"/>
        <v>#N/A</v>
      </c>
      <c r="LS36" s="193" t="e">
        <f t="shared" si="282"/>
        <v>#N/A</v>
      </c>
      <c r="LT36" s="193" t="e">
        <f t="shared" si="282"/>
        <v>#N/A</v>
      </c>
      <c r="LU36" s="193" t="e">
        <f t="shared" si="282"/>
        <v>#N/A</v>
      </c>
      <c r="LV36" s="193" t="e">
        <f t="shared" si="282"/>
        <v>#N/A</v>
      </c>
      <c r="LW36" s="193" t="e">
        <f t="shared" si="282"/>
        <v>#N/A</v>
      </c>
      <c r="LX36" s="193" t="e">
        <f t="shared" si="282"/>
        <v>#N/A</v>
      </c>
      <c r="LY36" s="193" t="e">
        <f t="shared" si="282"/>
        <v>#N/A</v>
      </c>
      <c r="LZ36" s="193" t="e">
        <f t="shared" si="282"/>
        <v>#N/A</v>
      </c>
      <c r="MA36" s="193" t="e">
        <f t="shared" si="282"/>
        <v>#N/A</v>
      </c>
      <c r="MB36" s="193" t="e">
        <f t="shared" si="282"/>
        <v>#N/A</v>
      </c>
      <c r="MC36" s="193" t="e">
        <f t="shared" si="278"/>
        <v>#N/A</v>
      </c>
      <c r="MD36" s="193" t="e">
        <f t="shared" si="278"/>
        <v>#N/A</v>
      </c>
      <c r="ME36" s="193" t="e">
        <f t="shared" si="278"/>
        <v>#N/A</v>
      </c>
      <c r="MF36" s="193" t="e">
        <f t="shared" si="278"/>
        <v>#N/A</v>
      </c>
      <c r="MG36" s="193" t="e">
        <f t="shared" si="278"/>
        <v>#N/A</v>
      </c>
      <c r="MH36" s="193" t="e">
        <f t="shared" si="278"/>
        <v>#N/A</v>
      </c>
      <c r="MI36" s="193" t="e">
        <f t="shared" si="278"/>
        <v>#N/A</v>
      </c>
      <c r="MJ36" s="193" t="e">
        <f t="shared" si="278"/>
        <v>#N/A</v>
      </c>
      <c r="MK36" s="193" t="e">
        <f t="shared" si="278"/>
        <v>#N/A</v>
      </c>
      <c r="ML36" s="193" t="e">
        <f t="shared" si="278"/>
        <v>#N/A</v>
      </c>
      <c r="MM36" s="193" t="e">
        <f t="shared" si="278"/>
        <v>#N/A</v>
      </c>
      <c r="MN36" s="193" t="e">
        <f t="shared" si="278"/>
        <v>#N/A</v>
      </c>
      <c r="MO36" s="193" t="e">
        <f t="shared" si="278"/>
        <v>#N/A</v>
      </c>
      <c r="MP36" s="193" t="e">
        <f t="shared" si="278"/>
        <v>#N/A</v>
      </c>
      <c r="MQ36" s="193" t="e">
        <f t="shared" si="278"/>
        <v>#N/A</v>
      </c>
      <c r="MR36" s="193" t="e">
        <f t="shared" si="260"/>
        <v>#N/A</v>
      </c>
      <c r="MS36" s="193" t="e">
        <f t="shared" si="260"/>
        <v>#N/A</v>
      </c>
      <c r="MT36" s="193" t="e">
        <f t="shared" si="260"/>
        <v>#N/A</v>
      </c>
      <c r="MU36" s="193" t="e">
        <f t="shared" si="260"/>
        <v>#N/A</v>
      </c>
      <c r="MV36" s="193" t="e">
        <f t="shared" si="260"/>
        <v>#N/A</v>
      </c>
      <c r="MW36" s="193" t="e">
        <f t="shared" si="260"/>
        <v>#N/A</v>
      </c>
      <c r="MX36" s="193" t="e">
        <f t="shared" si="260"/>
        <v>#N/A</v>
      </c>
      <c r="MY36" s="193" t="e">
        <f t="shared" si="260"/>
        <v>#N/A</v>
      </c>
      <c r="MZ36" s="193" t="e">
        <f t="shared" si="260"/>
        <v>#N/A</v>
      </c>
      <c r="NA36" s="193" t="e">
        <f t="shared" si="260"/>
        <v>#N/A</v>
      </c>
      <c r="NB36" s="193" t="e">
        <f t="shared" si="260"/>
        <v>#N/A</v>
      </c>
      <c r="NC36" s="193" t="e">
        <f t="shared" si="260"/>
        <v>#N/A</v>
      </c>
      <c r="ND36" s="193" t="e">
        <f t="shared" si="260"/>
        <v>#N/A</v>
      </c>
      <c r="NE36" s="193" t="e">
        <f t="shared" si="260"/>
        <v>#N/A</v>
      </c>
      <c r="NF36" s="193" t="e">
        <f t="shared" si="260"/>
        <v>#N/A</v>
      </c>
      <c r="NG36" s="193" t="e">
        <f t="shared" si="32"/>
        <v>#N/A</v>
      </c>
      <c r="NH36" s="193" t="e">
        <f t="shared" si="275"/>
        <v>#N/A</v>
      </c>
      <c r="NI36" s="193" t="e">
        <f t="shared" si="275"/>
        <v>#N/A</v>
      </c>
      <c r="NJ36" s="193" t="e">
        <f t="shared" si="275"/>
        <v>#N/A</v>
      </c>
      <c r="NK36" s="193" t="e">
        <f t="shared" si="288"/>
        <v>#N/A</v>
      </c>
      <c r="NL36" s="193" t="e">
        <f t="shared" si="288"/>
        <v>#N/A</v>
      </c>
      <c r="NM36" s="193" t="e">
        <f t="shared" si="288"/>
        <v>#N/A</v>
      </c>
      <c r="NN36" s="193" t="e">
        <f t="shared" si="288"/>
        <v>#N/A</v>
      </c>
      <c r="NO36" s="193" t="e">
        <f t="shared" si="288"/>
        <v>#N/A</v>
      </c>
      <c r="NP36" s="193" t="e">
        <f t="shared" si="288"/>
        <v>#N/A</v>
      </c>
      <c r="NQ36" s="193" t="e">
        <f t="shared" si="288"/>
        <v>#N/A</v>
      </c>
      <c r="NR36" s="193" t="e">
        <f t="shared" si="288"/>
        <v>#N/A</v>
      </c>
      <c r="NS36" s="193" t="e">
        <f t="shared" si="288"/>
        <v>#N/A</v>
      </c>
      <c r="NT36" s="193" t="e">
        <f t="shared" si="288"/>
        <v>#N/A</v>
      </c>
      <c r="NU36" s="193" t="e">
        <f t="shared" si="288"/>
        <v>#N/A</v>
      </c>
      <c r="NV36" s="193" t="e">
        <f t="shared" si="288"/>
        <v>#N/A</v>
      </c>
      <c r="NW36" s="193" t="e">
        <f t="shared" si="288"/>
        <v>#N/A</v>
      </c>
      <c r="NX36" s="193" t="e">
        <f t="shared" si="288"/>
        <v>#N/A</v>
      </c>
      <c r="NY36" s="193" t="e">
        <f t="shared" si="288"/>
        <v>#N/A</v>
      </c>
      <c r="NZ36" s="193" t="e">
        <f t="shared" si="283"/>
        <v>#N/A</v>
      </c>
      <c r="OA36" s="193" t="e">
        <f t="shared" si="283"/>
        <v>#N/A</v>
      </c>
      <c r="OB36" s="193" t="e">
        <f t="shared" si="283"/>
        <v>#N/A</v>
      </c>
      <c r="OC36" s="193" t="e">
        <f t="shared" si="283"/>
        <v>#N/A</v>
      </c>
      <c r="OD36" s="193" t="e">
        <f t="shared" si="283"/>
        <v>#N/A</v>
      </c>
      <c r="OE36" s="193" t="e">
        <f t="shared" si="283"/>
        <v>#N/A</v>
      </c>
      <c r="OF36" s="193" t="e">
        <f t="shared" si="283"/>
        <v>#N/A</v>
      </c>
      <c r="OG36" s="193" t="e">
        <f t="shared" si="283"/>
        <v>#N/A</v>
      </c>
      <c r="OH36" s="193" t="e">
        <f t="shared" si="283"/>
        <v>#N/A</v>
      </c>
      <c r="OI36" s="193" t="e">
        <f t="shared" si="283"/>
        <v>#N/A</v>
      </c>
      <c r="OJ36" s="193" t="e">
        <f t="shared" si="283"/>
        <v>#N/A</v>
      </c>
      <c r="OK36" s="193" t="e">
        <f t="shared" si="283"/>
        <v>#N/A</v>
      </c>
      <c r="OL36" s="193" t="e">
        <f t="shared" si="283"/>
        <v>#N/A</v>
      </c>
      <c r="OM36" s="193" t="e">
        <f t="shared" si="283"/>
        <v>#N/A</v>
      </c>
      <c r="ON36" s="193" t="e">
        <f t="shared" si="283"/>
        <v>#N/A</v>
      </c>
      <c r="OO36" s="193" t="e">
        <f t="shared" si="279"/>
        <v>#N/A</v>
      </c>
      <c r="OP36" s="193" t="e">
        <f t="shared" si="279"/>
        <v>#N/A</v>
      </c>
      <c r="OQ36" s="193" t="e">
        <f t="shared" si="279"/>
        <v>#N/A</v>
      </c>
      <c r="OR36" s="193" t="e">
        <f t="shared" si="279"/>
        <v>#N/A</v>
      </c>
      <c r="OS36" s="193" t="e">
        <f t="shared" si="279"/>
        <v>#N/A</v>
      </c>
      <c r="OT36" s="193" t="e">
        <f t="shared" si="279"/>
        <v>#N/A</v>
      </c>
      <c r="OU36" s="193" t="e">
        <f t="shared" si="279"/>
        <v>#N/A</v>
      </c>
      <c r="OV36" s="193" t="e">
        <f t="shared" si="279"/>
        <v>#N/A</v>
      </c>
      <c r="OW36" s="193" t="e">
        <f t="shared" si="279"/>
        <v>#N/A</v>
      </c>
      <c r="OX36" s="193" t="e">
        <f t="shared" si="279"/>
        <v>#N/A</v>
      </c>
      <c r="OY36" s="193" t="e">
        <f t="shared" si="279"/>
        <v>#N/A</v>
      </c>
      <c r="OZ36" s="193" t="e">
        <f t="shared" si="279"/>
        <v>#N/A</v>
      </c>
      <c r="PA36" s="193" t="e">
        <f t="shared" si="279"/>
        <v>#N/A</v>
      </c>
      <c r="PB36" s="193" t="e">
        <f t="shared" si="279"/>
        <v>#N/A</v>
      </c>
      <c r="PC36" s="193" t="e">
        <f t="shared" si="279"/>
        <v>#N/A</v>
      </c>
      <c r="PD36" s="193" t="e">
        <f t="shared" si="261"/>
        <v>#N/A</v>
      </c>
      <c r="PE36" s="193" t="e">
        <f t="shared" si="261"/>
        <v>#N/A</v>
      </c>
      <c r="PF36" s="193" t="e">
        <f t="shared" si="261"/>
        <v>#N/A</v>
      </c>
      <c r="PG36" s="193" t="e">
        <f t="shared" si="261"/>
        <v>#N/A</v>
      </c>
      <c r="PH36" s="193" t="e">
        <f t="shared" si="261"/>
        <v>#N/A</v>
      </c>
      <c r="PI36" s="193" t="e">
        <f t="shared" si="261"/>
        <v>#N/A</v>
      </c>
      <c r="PJ36" s="193" t="e">
        <f t="shared" si="261"/>
        <v>#N/A</v>
      </c>
      <c r="PK36" s="193" t="e">
        <f t="shared" si="261"/>
        <v>#N/A</v>
      </c>
      <c r="PL36" s="193" t="e">
        <f t="shared" si="261"/>
        <v>#N/A</v>
      </c>
      <c r="PM36" s="193" t="e">
        <f t="shared" si="261"/>
        <v>#N/A</v>
      </c>
      <c r="PN36" s="193" t="e">
        <f t="shared" si="261"/>
        <v>#N/A</v>
      </c>
      <c r="PO36" s="193" t="e">
        <f t="shared" si="261"/>
        <v>#N/A</v>
      </c>
      <c r="PP36" s="193" t="e">
        <f t="shared" si="261"/>
        <v>#N/A</v>
      </c>
      <c r="PQ36" s="193" t="e">
        <f t="shared" si="261"/>
        <v>#N/A</v>
      </c>
      <c r="PR36" s="193" t="e">
        <f t="shared" si="261"/>
        <v>#N/A</v>
      </c>
      <c r="PS36" s="193" t="e">
        <f t="shared" si="33"/>
        <v>#N/A</v>
      </c>
      <c r="PT36" s="193" t="e">
        <f t="shared" ref="PT36:QA51" si="294">IF(ISNONTEXT($X36),IF($N36="R",_xlfn.BETA.DIST(IA36,$T36,$U36,FALSE,$G36,$I36),_xlfn.BETA.DIST(IA36,$U36,$T36,FALSE,$G36,$I36)),NA())</f>
        <v>#N/A</v>
      </c>
      <c r="PU36" s="193" t="e">
        <f t="shared" si="294"/>
        <v>#N/A</v>
      </c>
      <c r="PV36" s="193" t="e">
        <f t="shared" si="294"/>
        <v>#N/A</v>
      </c>
      <c r="PW36" s="193" t="e">
        <f t="shared" si="294"/>
        <v>#N/A</v>
      </c>
      <c r="PX36" s="193" t="e">
        <f t="shared" si="294"/>
        <v>#N/A</v>
      </c>
      <c r="PY36" s="193" t="e">
        <f t="shared" si="294"/>
        <v>#N/A</v>
      </c>
      <c r="PZ36" s="193" t="e">
        <f t="shared" si="294"/>
        <v>#N/A</v>
      </c>
      <c r="QA36" s="193" t="e">
        <f t="shared" si="294"/>
        <v>#N/A</v>
      </c>
    </row>
    <row r="37" spans="1:443" hidden="1" x14ac:dyDescent="0.45">
      <c r="A37" s="276"/>
      <c r="B37" s="277" t="str">
        <f>IF(OR($T37="",$U37=""),"",ROUND(_xlfn.BETA.INV(ABS(VLOOKUP($Z$1,VLookups!$A$30:$B$31,2,FALSE)-B$2),IF($N37="L",$U37,$T37),IF($N37="L",$T37,$U37),$G37,$I37),0))</f>
        <v/>
      </c>
      <c r="C37" s="287" t="str">
        <f t="shared" si="24"/>
        <v/>
      </c>
      <c r="D37" s="288" t="str">
        <f t="shared" si="25"/>
        <v/>
      </c>
      <c r="E37" s="134"/>
      <c r="F37" s="279"/>
      <c r="G37" s="280" t="str">
        <f t="shared" si="16"/>
        <v/>
      </c>
      <c r="H37" s="281"/>
      <c r="I37" s="280" t="str">
        <f t="shared" si="17"/>
        <v/>
      </c>
      <c r="J37" s="279"/>
      <c r="K37" s="135"/>
      <c r="L37" s="110" t="str">
        <f t="shared" si="18"/>
        <v/>
      </c>
      <c r="M37" s="21" t="str">
        <f t="shared" si="19"/>
        <v/>
      </c>
      <c r="N37" s="22" t="str">
        <f t="shared" si="20"/>
        <v/>
      </c>
      <c r="O37" s="23" t="str">
        <f>IF(M37="","",IF(OR($M37&lt;Skew!$B$3,$M37=Skew!$B$3),IF($M37&gt;Skew!$C$3,Skew!$A$3,IF($M37&gt;Skew!$C$4,Skew!$A$4,IF($M37&gt;Skew!$C$5,Skew!$A$5,IF($M37&gt;Skew!$C$6,Skew!$A$6,IF($M37&gt;Skew!$C$7,Skew!$A$7,IF($M37&gt;Skew!$C$8,Skew!$A$8,IF($M37&gt;Skew!$C$9,Skew!$A$9,IF($M37&gt;Skew!$C$10,Skew!$A$10,IF($M37&gt;Skew!$C$11,Skew!$A$11,IF($M37&gt;Skew!$C$12,Skew!$A$12,IF($M37&gt;Skew!$C$13,Skew!$A$13,IF($M37&gt;Skew!$C$14,Skew!$A$14,IF($M37&gt;Skew!$C$15,Skew!$A$15,IF($M37&gt;Skew!$C$16,Skew!$A$16,Skew!$A$17)
)))))))))))))))</f>
        <v/>
      </c>
      <c r="P37" s="22" t="str">
        <f>IF(M37="","",MATCH(O37,Skew!$A$3:$A$17,0))</f>
        <v/>
      </c>
      <c r="Q37" s="22" t="str">
        <f t="shared" si="0"/>
        <v/>
      </c>
      <c r="R37" s="24"/>
      <c r="S37" s="22" t="str">
        <f>IF(OR(M37="",R37=""),"",MATCH(R37,Confidence!$A$3:$A$12,0))</f>
        <v/>
      </c>
      <c r="T37" s="25" t="str">
        <f t="shared" si="1"/>
        <v/>
      </c>
      <c r="U37" s="25" t="str">
        <f t="shared" si="2"/>
        <v/>
      </c>
      <c r="V37" s="22"/>
      <c r="W37" s="102" t="str">
        <f t="shared" si="3"/>
        <v/>
      </c>
      <c r="X37" s="102" t="str">
        <f t="shared" si="4"/>
        <v/>
      </c>
      <c r="Y37" s="37" t="str">
        <f t="shared" si="5"/>
        <v/>
      </c>
      <c r="Z37" s="115"/>
      <c r="AA37" s="204" t="str">
        <f>IF(AND(G37&gt;0,H37&gt;0,I37&gt;0,T37&gt;0,U37&gt;0,Z37&gt;0,NOT(R37="")),ABS(VLOOKUP($Z$1,VLookups!$A$30:$B$31,2,FALSE)-_xlfn.BETA.DIST(Z37,IF(N37="L",U37,T37),IF(N37="L",T37,U37),TRUE,G37,I37)),"")</f>
        <v/>
      </c>
      <c r="AB37" s="112" t="str">
        <f>IF(OR($T37="",$U37=""),"",_xlfn.BETA.INV(ABS(VLOOKUP($Z$1,VLookups!$A$30:$B$31,2,FALSE)-AB$3),IF($N37="L",$U37,$T37),IF($N37="L",$T37,$U37),$G37,$I37))</f>
        <v/>
      </c>
      <c r="AC37" s="113" t="str">
        <f>IF(OR($T37="",$U37=""),"",_xlfn.BETA.INV(ABS(VLOOKUP($Z$1,VLookups!$A$30:$B$31,2,FALSE)-AC$3),IF($N37="L",$U37,$T37),IF($N37="L",$T37,$U37),$G37,$I37))</f>
        <v/>
      </c>
      <c r="AD37" s="112" t="str">
        <f>IF(OR($T37="",$U37=""),"",_xlfn.BETA.INV(ABS(VLOOKUP($Z$1,VLookups!$A$30:$B$31,2,FALSE)-AD$3),IF($N37="L",$U37,$T37),IF($N37="L",$T37,$U37),$G37,$I37))</f>
        <v/>
      </c>
      <c r="AE37" s="113" t="str">
        <f>IF(OR($T37="",$U37=""),"",_xlfn.BETA.INV(ABS(VLOOKUP($Z$1,VLookups!$A$30:$B$31,2,FALSE)-AE$3),IF($N37="L",$U37,$T37),IF($N37="L",$T37,$U37),$G37,$I37))</f>
        <v/>
      </c>
      <c r="AF37" s="112" t="str">
        <f>IF(OR($T37="",$U37=""),"",_xlfn.BETA.INV(ABS(VLOOKUP($Z$1,VLookups!$A$30:$B$31,2,FALSE)-AF$3),IF($N37="L",$U37,$T37),IF($N37="L",$T37,$U37),$G37,$I37))</f>
        <v/>
      </c>
      <c r="AG37" s="113" t="str">
        <f>IF(OR($T37="",$U37=""),"",_xlfn.BETA.INV(ABS(VLOOKUP($Z$1,VLookups!$A$30:$B$31,2,FALSE)-AG$3),IF($N37="L",$U37,$T37),IF($N37="L",$T37,$U37),$G37,$I37))</f>
        <v/>
      </c>
      <c r="AH37" s="112" t="str">
        <f>IF(OR($T37="",$U37=""),"",_xlfn.BETA.INV(ABS(VLOOKUP($Z$1,VLookups!$A$30:$B$31,2,FALSE)-AH$3),IF($N37="L",$U37,$T37),IF($N37="L",$T37,$U37),$G37,$I37))</f>
        <v/>
      </c>
      <c r="AI37" s="113" t="str">
        <f>IF(OR($T37="",$U37=""),"",_xlfn.BETA.INV(ABS(VLOOKUP($Z$1,VLookups!$A$30:$B$31,2,FALSE)-AI$3),IF($N37="L",$U37,$T37),IF($N37="L",$T37,$U37),$G37,$I37))</f>
        <v/>
      </c>
      <c r="AJ37" s="112" t="str">
        <f>IF(OR($T37="",$U37=""),"",_xlfn.BETA.INV(ABS(VLOOKUP($Z$1,VLookups!$A$30:$B$31,2,FALSE)-AJ$3),IF($N37="L",$U37,$T37),IF($N37="L",$T37,$U37),$G37,$I37))</f>
        <v/>
      </c>
      <c r="AK37" s="113" t="str">
        <f>IF(OR($T37="",$U37=""),"",_xlfn.BETA.INV(ABS(VLOOKUP($Z$1,VLookups!$A$30:$B$31,2,FALSE)-AK$3),IF($N37="L",$U37,$T37),IF($N37="L",$T37,$U37),$G37,$I37))</f>
        <v/>
      </c>
      <c r="AL37" s="112" t="str">
        <f>IF(OR($T37="",$U37=""),"",_xlfn.BETA.INV(ABS(VLOOKUP($Z$1,VLookups!$A$30:$B$31,2,FALSE)-AL$3),IF($N37="L",$U37,$T37),IF($N37="L",$T37,$U37),$G37,$I37))</f>
        <v/>
      </c>
      <c r="AM37" s="113" t="str">
        <f>IF(OR($T37="",$U37=""),"",_xlfn.BETA.INV(ABS(VLOOKUP($Z$1,VLookups!$A$30:$B$31,2,FALSE)-AM$3),IF($N37="L",$U37,$T37),IF($N37="L",$T37,$U37),$G37,$I37))</f>
        <v/>
      </c>
      <c r="AN37" s="15"/>
      <c r="AO37" s="194" t="str">
        <f t="shared" si="21"/>
        <v/>
      </c>
      <c r="AP37" s="192" t="str">
        <f t="shared" si="22"/>
        <v/>
      </c>
      <c r="AQ37" s="177" t="str">
        <f t="shared" ref="AQ37" si="295">IF(ISNONTEXT($AO37),AP37+$AO37,"")</f>
        <v/>
      </c>
      <c r="AR37" s="177" t="str">
        <f t="shared" si="35"/>
        <v/>
      </c>
      <c r="AS37" s="177" t="str">
        <f t="shared" si="36"/>
        <v/>
      </c>
      <c r="AT37" s="177" t="str">
        <f t="shared" si="37"/>
        <v/>
      </c>
      <c r="AU37" s="177" t="str">
        <f t="shared" si="38"/>
        <v/>
      </c>
      <c r="AV37" s="177" t="str">
        <f t="shared" si="39"/>
        <v/>
      </c>
      <c r="AW37" s="177" t="str">
        <f t="shared" si="40"/>
        <v/>
      </c>
      <c r="AX37" s="177" t="str">
        <f t="shared" si="41"/>
        <v/>
      </c>
      <c r="AY37" s="177" t="str">
        <f t="shared" si="42"/>
        <v/>
      </c>
      <c r="AZ37" s="177" t="str">
        <f t="shared" si="43"/>
        <v/>
      </c>
      <c r="BA37" s="177" t="str">
        <f t="shared" si="44"/>
        <v/>
      </c>
      <c r="BB37" s="177" t="str">
        <f t="shared" si="45"/>
        <v/>
      </c>
      <c r="BC37" s="177" t="str">
        <f t="shared" si="46"/>
        <v/>
      </c>
      <c r="BD37" s="177" t="str">
        <f t="shared" si="47"/>
        <v/>
      </c>
      <c r="BE37" s="177" t="str">
        <f t="shared" si="48"/>
        <v/>
      </c>
      <c r="BF37" s="177" t="str">
        <f t="shared" si="49"/>
        <v/>
      </c>
      <c r="BG37" s="177" t="str">
        <f t="shared" si="50"/>
        <v/>
      </c>
      <c r="BH37" s="177" t="str">
        <f t="shared" si="51"/>
        <v/>
      </c>
      <c r="BI37" s="177" t="str">
        <f t="shared" si="52"/>
        <v/>
      </c>
      <c r="BJ37" s="177" t="str">
        <f t="shared" si="53"/>
        <v/>
      </c>
      <c r="BK37" s="177" t="str">
        <f t="shared" si="54"/>
        <v/>
      </c>
      <c r="BL37" s="177" t="str">
        <f t="shared" si="55"/>
        <v/>
      </c>
      <c r="BM37" s="177" t="str">
        <f t="shared" si="56"/>
        <v/>
      </c>
      <c r="BN37" s="177" t="str">
        <f t="shared" si="57"/>
        <v/>
      </c>
      <c r="BO37" s="177" t="str">
        <f t="shared" si="58"/>
        <v/>
      </c>
      <c r="BP37" s="177" t="str">
        <f t="shared" si="59"/>
        <v/>
      </c>
      <c r="BQ37" s="177" t="str">
        <f t="shared" si="60"/>
        <v/>
      </c>
      <c r="BR37" s="177" t="str">
        <f t="shared" si="61"/>
        <v/>
      </c>
      <c r="BS37" s="177" t="str">
        <f t="shared" si="62"/>
        <v/>
      </c>
      <c r="BT37" s="177" t="str">
        <f t="shared" si="63"/>
        <v/>
      </c>
      <c r="BU37" s="177" t="str">
        <f t="shared" si="64"/>
        <v/>
      </c>
      <c r="BV37" s="177" t="str">
        <f t="shared" si="65"/>
        <v/>
      </c>
      <c r="BW37" s="177" t="str">
        <f t="shared" si="66"/>
        <v/>
      </c>
      <c r="BX37" s="177" t="str">
        <f t="shared" si="67"/>
        <v/>
      </c>
      <c r="BY37" s="177" t="str">
        <f t="shared" si="68"/>
        <v/>
      </c>
      <c r="BZ37" s="177" t="str">
        <f t="shared" si="69"/>
        <v/>
      </c>
      <c r="CA37" s="177" t="str">
        <f t="shared" si="70"/>
        <v/>
      </c>
      <c r="CB37" s="177" t="str">
        <f t="shared" si="71"/>
        <v/>
      </c>
      <c r="CC37" s="177" t="str">
        <f t="shared" si="72"/>
        <v/>
      </c>
      <c r="CD37" s="177" t="str">
        <f t="shared" si="73"/>
        <v/>
      </c>
      <c r="CE37" s="177" t="str">
        <f t="shared" si="74"/>
        <v/>
      </c>
      <c r="CF37" s="177" t="str">
        <f t="shared" si="75"/>
        <v/>
      </c>
      <c r="CG37" s="177" t="str">
        <f t="shared" si="76"/>
        <v/>
      </c>
      <c r="CH37" s="177" t="str">
        <f t="shared" si="77"/>
        <v/>
      </c>
      <c r="CI37" s="177" t="str">
        <f t="shared" si="78"/>
        <v/>
      </c>
      <c r="CJ37" s="177" t="str">
        <f t="shared" si="79"/>
        <v/>
      </c>
      <c r="CK37" s="177" t="str">
        <f t="shared" si="80"/>
        <v/>
      </c>
      <c r="CL37" s="177" t="str">
        <f t="shared" si="81"/>
        <v/>
      </c>
      <c r="CM37" s="177" t="str">
        <f t="shared" si="82"/>
        <v/>
      </c>
      <c r="CN37" s="177" t="str">
        <f t="shared" si="83"/>
        <v/>
      </c>
      <c r="CO37" s="177" t="str">
        <f t="shared" si="84"/>
        <v/>
      </c>
      <c r="CP37" s="177" t="str">
        <f t="shared" si="85"/>
        <v/>
      </c>
      <c r="CQ37" s="177" t="str">
        <f t="shared" si="86"/>
        <v/>
      </c>
      <c r="CR37" s="177" t="str">
        <f t="shared" si="87"/>
        <v/>
      </c>
      <c r="CS37" s="177" t="str">
        <f t="shared" si="88"/>
        <v/>
      </c>
      <c r="CT37" s="177" t="str">
        <f t="shared" si="89"/>
        <v/>
      </c>
      <c r="CU37" s="177" t="str">
        <f t="shared" si="90"/>
        <v/>
      </c>
      <c r="CV37" s="177" t="str">
        <f t="shared" si="91"/>
        <v/>
      </c>
      <c r="CW37" s="177" t="str">
        <f t="shared" si="92"/>
        <v/>
      </c>
      <c r="CX37" s="177" t="str">
        <f t="shared" si="93"/>
        <v/>
      </c>
      <c r="CY37" s="177" t="str">
        <f t="shared" si="94"/>
        <v/>
      </c>
      <c r="CZ37" s="177" t="str">
        <f t="shared" si="95"/>
        <v/>
      </c>
      <c r="DA37" s="177" t="str">
        <f t="shared" si="96"/>
        <v/>
      </c>
      <c r="DB37" s="177" t="str">
        <f t="shared" si="97"/>
        <v/>
      </c>
      <c r="DC37" s="177" t="str">
        <f t="shared" si="28"/>
        <v/>
      </c>
      <c r="DD37" s="177" t="str">
        <f t="shared" si="98"/>
        <v/>
      </c>
      <c r="DE37" s="177" t="str">
        <f t="shared" si="99"/>
        <v/>
      </c>
      <c r="DF37" s="177" t="str">
        <f t="shared" si="100"/>
        <v/>
      </c>
      <c r="DG37" s="177" t="str">
        <f t="shared" si="101"/>
        <v/>
      </c>
      <c r="DH37" s="177" t="str">
        <f t="shared" si="102"/>
        <v/>
      </c>
      <c r="DI37" s="177" t="str">
        <f t="shared" si="103"/>
        <v/>
      </c>
      <c r="DJ37" s="177" t="str">
        <f t="shared" si="104"/>
        <v/>
      </c>
      <c r="DK37" s="177" t="str">
        <f t="shared" si="105"/>
        <v/>
      </c>
      <c r="DL37" s="177" t="str">
        <f t="shared" si="106"/>
        <v/>
      </c>
      <c r="DM37" s="177" t="str">
        <f t="shared" si="107"/>
        <v/>
      </c>
      <c r="DN37" s="177" t="str">
        <f t="shared" si="108"/>
        <v/>
      </c>
      <c r="DO37" s="177" t="str">
        <f t="shared" si="109"/>
        <v/>
      </c>
      <c r="DP37" s="177" t="str">
        <f t="shared" si="110"/>
        <v/>
      </c>
      <c r="DQ37" s="177" t="str">
        <f t="shared" si="111"/>
        <v/>
      </c>
      <c r="DR37" s="177" t="str">
        <f t="shared" si="112"/>
        <v/>
      </c>
      <c r="DS37" s="177" t="str">
        <f t="shared" si="113"/>
        <v/>
      </c>
      <c r="DT37" s="177" t="str">
        <f t="shared" si="114"/>
        <v/>
      </c>
      <c r="DU37" s="177" t="str">
        <f t="shared" si="115"/>
        <v/>
      </c>
      <c r="DV37" s="177" t="str">
        <f t="shared" si="116"/>
        <v/>
      </c>
      <c r="DW37" s="177" t="str">
        <f t="shared" si="117"/>
        <v/>
      </c>
      <c r="DX37" s="177" t="str">
        <f t="shared" si="118"/>
        <v/>
      </c>
      <c r="DY37" s="177" t="str">
        <f t="shared" si="119"/>
        <v/>
      </c>
      <c r="DZ37" s="177" t="str">
        <f t="shared" si="120"/>
        <v/>
      </c>
      <c r="EA37" s="177" t="str">
        <f t="shared" si="121"/>
        <v/>
      </c>
      <c r="EB37" s="177" t="str">
        <f t="shared" si="122"/>
        <v/>
      </c>
      <c r="EC37" s="177" t="str">
        <f t="shared" si="123"/>
        <v/>
      </c>
      <c r="ED37" s="177" t="str">
        <f t="shared" si="124"/>
        <v/>
      </c>
      <c r="EE37" s="177" t="str">
        <f t="shared" si="125"/>
        <v/>
      </c>
      <c r="EF37" s="177" t="str">
        <f t="shared" si="126"/>
        <v/>
      </c>
      <c r="EG37" s="177" t="str">
        <f t="shared" si="127"/>
        <v/>
      </c>
      <c r="EH37" s="177" t="str">
        <f t="shared" si="128"/>
        <v/>
      </c>
      <c r="EI37" s="177" t="str">
        <f t="shared" si="129"/>
        <v/>
      </c>
      <c r="EJ37" s="177" t="str">
        <f t="shared" si="130"/>
        <v/>
      </c>
      <c r="EK37" s="177" t="str">
        <f t="shared" si="131"/>
        <v/>
      </c>
      <c r="EL37" s="177" t="str">
        <f t="shared" si="132"/>
        <v/>
      </c>
      <c r="EM37" s="177" t="str">
        <f t="shared" si="133"/>
        <v/>
      </c>
      <c r="EN37" s="177" t="str">
        <f t="shared" si="134"/>
        <v/>
      </c>
      <c r="EO37" s="177" t="str">
        <f t="shared" si="135"/>
        <v/>
      </c>
      <c r="EP37" s="177" t="str">
        <f t="shared" si="136"/>
        <v/>
      </c>
      <c r="EQ37" s="177" t="str">
        <f t="shared" si="137"/>
        <v/>
      </c>
      <c r="ER37" s="177" t="str">
        <f t="shared" si="138"/>
        <v/>
      </c>
      <c r="ES37" s="177" t="str">
        <f t="shared" si="139"/>
        <v/>
      </c>
      <c r="ET37" s="177" t="str">
        <f t="shared" si="140"/>
        <v/>
      </c>
      <c r="EU37" s="177" t="str">
        <f t="shared" si="141"/>
        <v/>
      </c>
      <c r="EV37" s="177" t="str">
        <f t="shared" si="142"/>
        <v/>
      </c>
      <c r="EW37" s="177" t="str">
        <f t="shared" si="143"/>
        <v/>
      </c>
      <c r="EX37" s="177" t="str">
        <f t="shared" si="144"/>
        <v/>
      </c>
      <c r="EY37" s="177" t="str">
        <f t="shared" si="145"/>
        <v/>
      </c>
      <c r="EZ37" s="177" t="str">
        <f t="shared" si="146"/>
        <v/>
      </c>
      <c r="FA37" s="177" t="str">
        <f t="shared" si="147"/>
        <v/>
      </c>
      <c r="FB37" s="177" t="str">
        <f t="shared" si="148"/>
        <v/>
      </c>
      <c r="FC37" s="177" t="str">
        <f t="shared" si="149"/>
        <v/>
      </c>
      <c r="FD37" s="177" t="str">
        <f t="shared" si="150"/>
        <v/>
      </c>
      <c r="FE37" s="177" t="str">
        <f t="shared" si="151"/>
        <v/>
      </c>
      <c r="FF37" s="177" t="str">
        <f t="shared" si="152"/>
        <v/>
      </c>
      <c r="FG37" s="177" t="str">
        <f t="shared" si="153"/>
        <v/>
      </c>
      <c r="FH37" s="177" t="str">
        <f t="shared" si="154"/>
        <v/>
      </c>
      <c r="FI37" s="177" t="str">
        <f t="shared" si="155"/>
        <v/>
      </c>
      <c r="FJ37" s="177" t="str">
        <f t="shared" si="156"/>
        <v/>
      </c>
      <c r="FK37" s="177" t="str">
        <f t="shared" si="157"/>
        <v/>
      </c>
      <c r="FL37" s="177" t="str">
        <f t="shared" si="158"/>
        <v/>
      </c>
      <c r="FM37" s="177" t="str">
        <f t="shared" si="159"/>
        <v/>
      </c>
      <c r="FN37" s="177" t="str">
        <f t="shared" si="160"/>
        <v/>
      </c>
      <c r="FO37" s="177" t="str">
        <f t="shared" si="29"/>
        <v/>
      </c>
      <c r="FP37" s="177" t="str">
        <f t="shared" si="161"/>
        <v/>
      </c>
      <c r="FQ37" s="177" t="str">
        <f t="shared" si="162"/>
        <v/>
      </c>
      <c r="FR37" s="177" t="str">
        <f t="shared" si="163"/>
        <v/>
      </c>
      <c r="FS37" s="177" t="str">
        <f t="shared" si="164"/>
        <v/>
      </c>
      <c r="FT37" s="177" t="str">
        <f t="shared" si="165"/>
        <v/>
      </c>
      <c r="FU37" s="177" t="str">
        <f t="shared" si="166"/>
        <v/>
      </c>
      <c r="FV37" s="177" t="str">
        <f t="shared" si="167"/>
        <v/>
      </c>
      <c r="FW37" s="177" t="str">
        <f t="shared" si="168"/>
        <v/>
      </c>
      <c r="FX37" s="177" t="str">
        <f t="shared" si="169"/>
        <v/>
      </c>
      <c r="FY37" s="177" t="str">
        <f t="shared" si="170"/>
        <v/>
      </c>
      <c r="FZ37" s="177" t="str">
        <f t="shared" si="171"/>
        <v/>
      </c>
      <c r="GA37" s="177" t="str">
        <f t="shared" si="172"/>
        <v/>
      </c>
      <c r="GB37" s="177" t="str">
        <f t="shared" si="173"/>
        <v/>
      </c>
      <c r="GC37" s="177" t="str">
        <f t="shared" si="174"/>
        <v/>
      </c>
      <c r="GD37" s="177" t="str">
        <f t="shared" si="175"/>
        <v/>
      </c>
      <c r="GE37" s="177" t="str">
        <f t="shared" si="176"/>
        <v/>
      </c>
      <c r="GF37" s="177" t="str">
        <f t="shared" si="177"/>
        <v/>
      </c>
      <c r="GG37" s="177" t="str">
        <f t="shared" si="178"/>
        <v/>
      </c>
      <c r="GH37" s="177" t="str">
        <f t="shared" si="179"/>
        <v/>
      </c>
      <c r="GI37" s="177" t="str">
        <f t="shared" si="180"/>
        <v/>
      </c>
      <c r="GJ37" s="177" t="str">
        <f t="shared" si="181"/>
        <v/>
      </c>
      <c r="GK37" s="177" t="str">
        <f t="shared" si="182"/>
        <v/>
      </c>
      <c r="GL37" s="177" t="str">
        <f t="shared" si="183"/>
        <v/>
      </c>
      <c r="GM37" s="177" t="str">
        <f t="shared" si="184"/>
        <v/>
      </c>
      <c r="GN37" s="177" t="str">
        <f t="shared" si="185"/>
        <v/>
      </c>
      <c r="GO37" s="177" t="str">
        <f t="shared" si="186"/>
        <v/>
      </c>
      <c r="GP37" s="177" t="str">
        <f t="shared" si="187"/>
        <v/>
      </c>
      <c r="GQ37" s="177" t="str">
        <f t="shared" si="188"/>
        <v/>
      </c>
      <c r="GR37" s="177" t="str">
        <f t="shared" si="189"/>
        <v/>
      </c>
      <c r="GS37" s="177" t="str">
        <f t="shared" si="190"/>
        <v/>
      </c>
      <c r="GT37" s="177" t="str">
        <f t="shared" si="191"/>
        <v/>
      </c>
      <c r="GU37" s="177" t="str">
        <f t="shared" si="192"/>
        <v/>
      </c>
      <c r="GV37" s="177" t="str">
        <f t="shared" si="193"/>
        <v/>
      </c>
      <c r="GW37" s="177" t="str">
        <f t="shared" si="194"/>
        <v/>
      </c>
      <c r="GX37" s="177" t="str">
        <f t="shared" si="195"/>
        <v/>
      </c>
      <c r="GY37" s="177" t="str">
        <f t="shared" si="196"/>
        <v/>
      </c>
      <c r="GZ37" s="177" t="str">
        <f t="shared" si="197"/>
        <v/>
      </c>
      <c r="HA37" s="177" t="str">
        <f t="shared" si="198"/>
        <v/>
      </c>
      <c r="HB37" s="177" t="str">
        <f t="shared" si="199"/>
        <v/>
      </c>
      <c r="HC37" s="177" t="str">
        <f t="shared" si="200"/>
        <v/>
      </c>
      <c r="HD37" s="177" t="str">
        <f t="shared" si="201"/>
        <v/>
      </c>
      <c r="HE37" s="177" t="str">
        <f t="shared" si="202"/>
        <v/>
      </c>
      <c r="HF37" s="177" t="str">
        <f t="shared" si="203"/>
        <v/>
      </c>
      <c r="HG37" s="177" t="str">
        <f t="shared" si="204"/>
        <v/>
      </c>
      <c r="HH37" s="177" t="str">
        <f t="shared" si="205"/>
        <v/>
      </c>
      <c r="HI37" s="177" t="str">
        <f t="shared" si="206"/>
        <v/>
      </c>
      <c r="HJ37" s="177" t="str">
        <f t="shared" si="207"/>
        <v/>
      </c>
      <c r="HK37" s="177" t="str">
        <f t="shared" si="208"/>
        <v/>
      </c>
      <c r="HL37" s="177" t="str">
        <f t="shared" si="209"/>
        <v/>
      </c>
      <c r="HM37" s="177" t="str">
        <f t="shared" si="210"/>
        <v/>
      </c>
      <c r="HN37" s="177" t="str">
        <f t="shared" si="211"/>
        <v/>
      </c>
      <c r="HO37" s="177" t="str">
        <f t="shared" si="212"/>
        <v/>
      </c>
      <c r="HP37" s="177" t="str">
        <f t="shared" si="213"/>
        <v/>
      </c>
      <c r="HQ37" s="177" t="str">
        <f t="shared" si="214"/>
        <v/>
      </c>
      <c r="HR37" s="177" t="str">
        <f t="shared" si="215"/>
        <v/>
      </c>
      <c r="HS37" s="177" t="str">
        <f t="shared" si="216"/>
        <v/>
      </c>
      <c r="HT37" s="177" t="str">
        <f t="shared" si="217"/>
        <v/>
      </c>
      <c r="HU37" s="177" t="str">
        <f t="shared" si="218"/>
        <v/>
      </c>
      <c r="HV37" s="177" t="str">
        <f t="shared" si="219"/>
        <v/>
      </c>
      <c r="HW37" s="177" t="str">
        <f t="shared" si="220"/>
        <v/>
      </c>
      <c r="HX37" s="177" t="str">
        <f t="shared" si="221"/>
        <v/>
      </c>
      <c r="HY37" s="177" t="str">
        <f t="shared" si="222"/>
        <v/>
      </c>
      <c r="HZ37" s="177" t="str">
        <f t="shared" si="223"/>
        <v/>
      </c>
      <c r="IA37" s="177" t="str">
        <f t="shared" si="30"/>
        <v/>
      </c>
      <c r="IB37" s="177" t="str">
        <f t="shared" si="251"/>
        <v/>
      </c>
      <c r="IC37" s="177" t="str">
        <f t="shared" si="252"/>
        <v/>
      </c>
      <c r="ID37" s="177" t="str">
        <f t="shared" si="253"/>
        <v/>
      </c>
      <c r="IE37" s="177" t="str">
        <f t="shared" si="254"/>
        <v/>
      </c>
      <c r="IF37" s="177" t="str">
        <f t="shared" si="255"/>
        <v/>
      </c>
      <c r="IG37" s="177" t="str">
        <f t="shared" si="256"/>
        <v/>
      </c>
      <c r="IH37" s="192" t="str">
        <f t="shared" si="292"/>
        <v/>
      </c>
      <c r="II37" s="193" t="e">
        <f t="shared" si="293"/>
        <v>#N/A</v>
      </c>
      <c r="IJ37" s="193" t="e">
        <f t="shared" si="273"/>
        <v>#N/A</v>
      </c>
      <c r="IK37" s="193" t="e">
        <f t="shared" si="273"/>
        <v>#N/A</v>
      </c>
      <c r="IL37" s="193" t="e">
        <f t="shared" si="273"/>
        <v>#N/A</v>
      </c>
      <c r="IM37" s="193" t="e">
        <f t="shared" si="286"/>
        <v>#N/A</v>
      </c>
      <c r="IN37" s="193" t="e">
        <f t="shared" si="286"/>
        <v>#N/A</v>
      </c>
      <c r="IO37" s="193" t="e">
        <f t="shared" si="286"/>
        <v>#N/A</v>
      </c>
      <c r="IP37" s="193" t="e">
        <f t="shared" si="286"/>
        <v>#N/A</v>
      </c>
      <c r="IQ37" s="193" t="e">
        <f t="shared" si="286"/>
        <v>#N/A</v>
      </c>
      <c r="IR37" s="193" t="e">
        <f t="shared" si="286"/>
        <v>#N/A</v>
      </c>
      <c r="IS37" s="193" t="e">
        <f t="shared" si="286"/>
        <v>#N/A</v>
      </c>
      <c r="IT37" s="193" t="e">
        <f t="shared" si="286"/>
        <v>#N/A</v>
      </c>
      <c r="IU37" s="193" t="e">
        <f t="shared" si="286"/>
        <v>#N/A</v>
      </c>
      <c r="IV37" s="193" t="e">
        <f t="shared" si="286"/>
        <v>#N/A</v>
      </c>
      <c r="IW37" s="193" t="e">
        <f t="shared" si="286"/>
        <v>#N/A</v>
      </c>
      <c r="IX37" s="193" t="e">
        <f t="shared" si="286"/>
        <v>#N/A</v>
      </c>
      <c r="IY37" s="193" t="e">
        <f t="shared" si="286"/>
        <v>#N/A</v>
      </c>
      <c r="IZ37" s="193" t="e">
        <f t="shared" si="286"/>
        <v>#N/A</v>
      </c>
      <c r="JA37" s="193" t="e">
        <f t="shared" si="286"/>
        <v>#N/A</v>
      </c>
      <c r="JB37" s="193" t="e">
        <f t="shared" si="281"/>
        <v>#N/A</v>
      </c>
      <c r="JC37" s="193" t="e">
        <f t="shared" si="281"/>
        <v>#N/A</v>
      </c>
      <c r="JD37" s="193" t="e">
        <f t="shared" si="281"/>
        <v>#N/A</v>
      </c>
      <c r="JE37" s="193" t="e">
        <f t="shared" si="281"/>
        <v>#N/A</v>
      </c>
      <c r="JF37" s="193" t="e">
        <f t="shared" si="281"/>
        <v>#N/A</v>
      </c>
      <c r="JG37" s="193" t="e">
        <f t="shared" si="281"/>
        <v>#N/A</v>
      </c>
      <c r="JH37" s="193" t="e">
        <f t="shared" si="281"/>
        <v>#N/A</v>
      </c>
      <c r="JI37" s="193" t="e">
        <f t="shared" si="281"/>
        <v>#N/A</v>
      </c>
      <c r="JJ37" s="193" t="e">
        <f t="shared" si="281"/>
        <v>#N/A</v>
      </c>
      <c r="JK37" s="193" t="e">
        <f t="shared" si="281"/>
        <v>#N/A</v>
      </c>
      <c r="JL37" s="193" t="e">
        <f t="shared" si="281"/>
        <v>#N/A</v>
      </c>
      <c r="JM37" s="193" t="e">
        <f t="shared" si="281"/>
        <v>#N/A</v>
      </c>
      <c r="JN37" s="193" t="e">
        <f t="shared" si="281"/>
        <v>#N/A</v>
      </c>
      <c r="JO37" s="193" t="e">
        <f t="shared" si="281"/>
        <v>#N/A</v>
      </c>
      <c r="JP37" s="193" t="e">
        <f t="shared" si="281"/>
        <v>#N/A</v>
      </c>
      <c r="JQ37" s="193" t="e">
        <f t="shared" si="277"/>
        <v>#N/A</v>
      </c>
      <c r="JR37" s="193" t="e">
        <f t="shared" si="277"/>
        <v>#N/A</v>
      </c>
      <c r="JS37" s="193" t="e">
        <f t="shared" si="277"/>
        <v>#N/A</v>
      </c>
      <c r="JT37" s="193" t="e">
        <f t="shared" si="277"/>
        <v>#N/A</v>
      </c>
      <c r="JU37" s="193" t="e">
        <f t="shared" si="277"/>
        <v>#N/A</v>
      </c>
      <c r="JV37" s="193" t="e">
        <f t="shared" si="277"/>
        <v>#N/A</v>
      </c>
      <c r="JW37" s="193" t="e">
        <f t="shared" si="277"/>
        <v>#N/A</v>
      </c>
      <c r="JX37" s="193" t="e">
        <f t="shared" si="277"/>
        <v>#N/A</v>
      </c>
      <c r="JY37" s="193" t="e">
        <f t="shared" si="277"/>
        <v>#N/A</v>
      </c>
      <c r="JZ37" s="193" t="e">
        <f t="shared" si="277"/>
        <v>#N/A</v>
      </c>
      <c r="KA37" s="193" t="e">
        <f t="shared" si="277"/>
        <v>#N/A</v>
      </c>
      <c r="KB37" s="193" t="e">
        <f t="shared" si="277"/>
        <v>#N/A</v>
      </c>
      <c r="KC37" s="193" t="e">
        <f t="shared" si="277"/>
        <v>#N/A</v>
      </c>
      <c r="KD37" s="193" t="e">
        <f t="shared" si="277"/>
        <v>#N/A</v>
      </c>
      <c r="KE37" s="193" t="e">
        <f t="shared" si="277"/>
        <v>#N/A</v>
      </c>
      <c r="KF37" s="193" t="e">
        <f t="shared" ref="KF37:KT52" si="296">IF(ISNONTEXT($X37),IF($N37="R",_xlfn.BETA.DIST(CM37,$T37,$U37,FALSE,$G37,$I37),_xlfn.BETA.DIST(CM37,$U37,$T37,FALSE,$G37,$I37)),NA())</f>
        <v>#N/A</v>
      </c>
      <c r="KG37" s="193" t="e">
        <f t="shared" si="296"/>
        <v>#N/A</v>
      </c>
      <c r="KH37" s="193" t="e">
        <f t="shared" si="296"/>
        <v>#N/A</v>
      </c>
      <c r="KI37" s="193" t="e">
        <f t="shared" si="296"/>
        <v>#N/A</v>
      </c>
      <c r="KJ37" s="193" t="e">
        <f t="shared" si="296"/>
        <v>#N/A</v>
      </c>
      <c r="KK37" s="193" t="e">
        <f t="shared" si="296"/>
        <v>#N/A</v>
      </c>
      <c r="KL37" s="193" t="e">
        <f t="shared" si="296"/>
        <v>#N/A</v>
      </c>
      <c r="KM37" s="193" t="e">
        <f t="shared" si="296"/>
        <v>#N/A</v>
      </c>
      <c r="KN37" s="193" t="e">
        <f t="shared" si="296"/>
        <v>#N/A</v>
      </c>
      <c r="KO37" s="193" t="e">
        <f t="shared" si="296"/>
        <v>#N/A</v>
      </c>
      <c r="KP37" s="193" t="e">
        <f t="shared" si="296"/>
        <v>#N/A</v>
      </c>
      <c r="KQ37" s="193" t="e">
        <f t="shared" si="296"/>
        <v>#N/A</v>
      </c>
      <c r="KR37" s="193" t="e">
        <f t="shared" si="296"/>
        <v>#N/A</v>
      </c>
      <c r="KS37" s="193" t="e">
        <f t="shared" si="296"/>
        <v>#N/A</v>
      </c>
      <c r="KT37" s="193" t="e">
        <f t="shared" si="296"/>
        <v>#N/A</v>
      </c>
      <c r="KU37" s="193" t="e">
        <f t="shared" si="31"/>
        <v>#N/A</v>
      </c>
      <c r="KV37" s="193" t="e">
        <f t="shared" si="274"/>
        <v>#N/A</v>
      </c>
      <c r="KW37" s="193" t="e">
        <f t="shared" si="274"/>
        <v>#N/A</v>
      </c>
      <c r="KX37" s="193" t="e">
        <f t="shared" si="274"/>
        <v>#N/A</v>
      </c>
      <c r="KY37" s="193" t="e">
        <f t="shared" si="287"/>
        <v>#N/A</v>
      </c>
      <c r="KZ37" s="193" t="e">
        <f t="shared" si="287"/>
        <v>#N/A</v>
      </c>
      <c r="LA37" s="193" t="e">
        <f t="shared" si="287"/>
        <v>#N/A</v>
      </c>
      <c r="LB37" s="193" t="e">
        <f t="shared" si="287"/>
        <v>#N/A</v>
      </c>
      <c r="LC37" s="193" t="e">
        <f t="shared" si="287"/>
        <v>#N/A</v>
      </c>
      <c r="LD37" s="193" t="e">
        <f t="shared" si="287"/>
        <v>#N/A</v>
      </c>
      <c r="LE37" s="193" t="e">
        <f t="shared" si="287"/>
        <v>#N/A</v>
      </c>
      <c r="LF37" s="193" t="e">
        <f t="shared" si="287"/>
        <v>#N/A</v>
      </c>
      <c r="LG37" s="193" t="e">
        <f t="shared" si="287"/>
        <v>#N/A</v>
      </c>
      <c r="LH37" s="193" t="e">
        <f t="shared" si="287"/>
        <v>#N/A</v>
      </c>
      <c r="LI37" s="193" t="e">
        <f t="shared" si="287"/>
        <v>#N/A</v>
      </c>
      <c r="LJ37" s="193" t="e">
        <f t="shared" si="287"/>
        <v>#N/A</v>
      </c>
      <c r="LK37" s="193" t="e">
        <f t="shared" si="287"/>
        <v>#N/A</v>
      </c>
      <c r="LL37" s="193" t="e">
        <f t="shared" si="287"/>
        <v>#N/A</v>
      </c>
      <c r="LM37" s="193" t="e">
        <f t="shared" si="287"/>
        <v>#N/A</v>
      </c>
      <c r="LN37" s="193" t="e">
        <f t="shared" si="282"/>
        <v>#N/A</v>
      </c>
      <c r="LO37" s="193" t="e">
        <f t="shared" si="282"/>
        <v>#N/A</v>
      </c>
      <c r="LP37" s="193" t="e">
        <f t="shared" si="282"/>
        <v>#N/A</v>
      </c>
      <c r="LQ37" s="193" t="e">
        <f t="shared" si="282"/>
        <v>#N/A</v>
      </c>
      <c r="LR37" s="193" t="e">
        <f t="shared" si="282"/>
        <v>#N/A</v>
      </c>
      <c r="LS37" s="193" t="e">
        <f t="shared" si="282"/>
        <v>#N/A</v>
      </c>
      <c r="LT37" s="193" t="e">
        <f t="shared" si="282"/>
        <v>#N/A</v>
      </c>
      <c r="LU37" s="193" t="e">
        <f t="shared" si="282"/>
        <v>#N/A</v>
      </c>
      <c r="LV37" s="193" t="e">
        <f t="shared" si="282"/>
        <v>#N/A</v>
      </c>
      <c r="LW37" s="193" t="e">
        <f t="shared" si="282"/>
        <v>#N/A</v>
      </c>
      <c r="LX37" s="193" t="e">
        <f t="shared" si="282"/>
        <v>#N/A</v>
      </c>
      <c r="LY37" s="193" t="e">
        <f t="shared" si="282"/>
        <v>#N/A</v>
      </c>
      <c r="LZ37" s="193" t="e">
        <f t="shared" si="282"/>
        <v>#N/A</v>
      </c>
      <c r="MA37" s="193" t="e">
        <f t="shared" si="282"/>
        <v>#N/A</v>
      </c>
      <c r="MB37" s="193" t="e">
        <f t="shared" si="282"/>
        <v>#N/A</v>
      </c>
      <c r="MC37" s="193" t="e">
        <f t="shared" si="278"/>
        <v>#N/A</v>
      </c>
      <c r="MD37" s="193" t="e">
        <f t="shared" si="278"/>
        <v>#N/A</v>
      </c>
      <c r="ME37" s="193" t="e">
        <f t="shared" si="278"/>
        <v>#N/A</v>
      </c>
      <c r="MF37" s="193" t="e">
        <f t="shared" si="278"/>
        <v>#N/A</v>
      </c>
      <c r="MG37" s="193" t="e">
        <f t="shared" si="278"/>
        <v>#N/A</v>
      </c>
      <c r="MH37" s="193" t="e">
        <f t="shared" si="278"/>
        <v>#N/A</v>
      </c>
      <c r="MI37" s="193" t="e">
        <f t="shared" si="278"/>
        <v>#N/A</v>
      </c>
      <c r="MJ37" s="193" t="e">
        <f t="shared" si="278"/>
        <v>#N/A</v>
      </c>
      <c r="MK37" s="193" t="e">
        <f t="shared" si="278"/>
        <v>#N/A</v>
      </c>
      <c r="ML37" s="193" t="e">
        <f t="shared" si="278"/>
        <v>#N/A</v>
      </c>
      <c r="MM37" s="193" t="e">
        <f t="shared" si="278"/>
        <v>#N/A</v>
      </c>
      <c r="MN37" s="193" t="e">
        <f t="shared" si="278"/>
        <v>#N/A</v>
      </c>
      <c r="MO37" s="193" t="e">
        <f t="shared" si="278"/>
        <v>#N/A</v>
      </c>
      <c r="MP37" s="193" t="e">
        <f t="shared" si="278"/>
        <v>#N/A</v>
      </c>
      <c r="MQ37" s="193" t="e">
        <f t="shared" si="278"/>
        <v>#N/A</v>
      </c>
      <c r="MR37" s="193" t="e">
        <f t="shared" ref="MR37:NF52" si="297">IF(ISNONTEXT($X37),IF($N37="R",_xlfn.BETA.DIST(EY37,$T37,$U37,FALSE,$G37,$I37),_xlfn.BETA.DIST(EY37,$U37,$T37,FALSE,$G37,$I37)),NA())</f>
        <v>#N/A</v>
      </c>
      <c r="MS37" s="193" t="e">
        <f t="shared" si="297"/>
        <v>#N/A</v>
      </c>
      <c r="MT37" s="193" t="e">
        <f t="shared" si="297"/>
        <v>#N/A</v>
      </c>
      <c r="MU37" s="193" t="e">
        <f t="shared" si="297"/>
        <v>#N/A</v>
      </c>
      <c r="MV37" s="193" t="e">
        <f t="shared" si="297"/>
        <v>#N/A</v>
      </c>
      <c r="MW37" s="193" t="e">
        <f t="shared" si="297"/>
        <v>#N/A</v>
      </c>
      <c r="MX37" s="193" t="e">
        <f t="shared" si="297"/>
        <v>#N/A</v>
      </c>
      <c r="MY37" s="193" t="e">
        <f t="shared" si="297"/>
        <v>#N/A</v>
      </c>
      <c r="MZ37" s="193" t="e">
        <f t="shared" si="297"/>
        <v>#N/A</v>
      </c>
      <c r="NA37" s="193" t="e">
        <f t="shared" si="297"/>
        <v>#N/A</v>
      </c>
      <c r="NB37" s="193" t="e">
        <f t="shared" si="297"/>
        <v>#N/A</v>
      </c>
      <c r="NC37" s="193" t="e">
        <f t="shared" si="297"/>
        <v>#N/A</v>
      </c>
      <c r="ND37" s="193" t="e">
        <f t="shared" si="297"/>
        <v>#N/A</v>
      </c>
      <c r="NE37" s="193" t="e">
        <f t="shared" si="297"/>
        <v>#N/A</v>
      </c>
      <c r="NF37" s="193" t="e">
        <f t="shared" si="297"/>
        <v>#N/A</v>
      </c>
      <c r="NG37" s="193" t="e">
        <f t="shared" si="32"/>
        <v>#N/A</v>
      </c>
      <c r="NH37" s="193" t="e">
        <f t="shared" si="275"/>
        <v>#N/A</v>
      </c>
      <c r="NI37" s="193" t="e">
        <f t="shared" si="275"/>
        <v>#N/A</v>
      </c>
      <c r="NJ37" s="193" t="e">
        <f t="shared" si="275"/>
        <v>#N/A</v>
      </c>
      <c r="NK37" s="193" t="e">
        <f t="shared" si="288"/>
        <v>#N/A</v>
      </c>
      <c r="NL37" s="193" t="e">
        <f t="shared" si="288"/>
        <v>#N/A</v>
      </c>
      <c r="NM37" s="193" t="e">
        <f t="shared" si="288"/>
        <v>#N/A</v>
      </c>
      <c r="NN37" s="193" t="e">
        <f t="shared" si="288"/>
        <v>#N/A</v>
      </c>
      <c r="NO37" s="193" t="e">
        <f t="shared" si="288"/>
        <v>#N/A</v>
      </c>
      <c r="NP37" s="193" t="e">
        <f t="shared" si="288"/>
        <v>#N/A</v>
      </c>
      <c r="NQ37" s="193" t="e">
        <f t="shared" si="288"/>
        <v>#N/A</v>
      </c>
      <c r="NR37" s="193" t="e">
        <f t="shared" si="288"/>
        <v>#N/A</v>
      </c>
      <c r="NS37" s="193" t="e">
        <f t="shared" si="288"/>
        <v>#N/A</v>
      </c>
      <c r="NT37" s="193" t="e">
        <f t="shared" si="288"/>
        <v>#N/A</v>
      </c>
      <c r="NU37" s="193" t="e">
        <f t="shared" si="288"/>
        <v>#N/A</v>
      </c>
      <c r="NV37" s="193" t="e">
        <f t="shared" si="288"/>
        <v>#N/A</v>
      </c>
      <c r="NW37" s="193" t="e">
        <f t="shared" si="288"/>
        <v>#N/A</v>
      </c>
      <c r="NX37" s="193" t="e">
        <f t="shared" si="288"/>
        <v>#N/A</v>
      </c>
      <c r="NY37" s="193" t="e">
        <f t="shared" si="288"/>
        <v>#N/A</v>
      </c>
      <c r="NZ37" s="193" t="e">
        <f t="shared" si="283"/>
        <v>#N/A</v>
      </c>
      <c r="OA37" s="193" t="e">
        <f t="shared" si="283"/>
        <v>#N/A</v>
      </c>
      <c r="OB37" s="193" t="e">
        <f t="shared" si="283"/>
        <v>#N/A</v>
      </c>
      <c r="OC37" s="193" t="e">
        <f t="shared" si="283"/>
        <v>#N/A</v>
      </c>
      <c r="OD37" s="193" t="e">
        <f t="shared" si="283"/>
        <v>#N/A</v>
      </c>
      <c r="OE37" s="193" t="e">
        <f t="shared" si="283"/>
        <v>#N/A</v>
      </c>
      <c r="OF37" s="193" t="e">
        <f t="shared" si="283"/>
        <v>#N/A</v>
      </c>
      <c r="OG37" s="193" t="e">
        <f t="shared" si="283"/>
        <v>#N/A</v>
      </c>
      <c r="OH37" s="193" t="e">
        <f t="shared" si="283"/>
        <v>#N/A</v>
      </c>
      <c r="OI37" s="193" t="e">
        <f t="shared" si="283"/>
        <v>#N/A</v>
      </c>
      <c r="OJ37" s="193" t="e">
        <f t="shared" si="283"/>
        <v>#N/A</v>
      </c>
      <c r="OK37" s="193" t="e">
        <f t="shared" si="283"/>
        <v>#N/A</v>
      </c>
      <c r="OL37" s="193" t="e">
        <f t="shared" si="283"/>
        <v>#N/A</v>
      </c>
      <c r="OM37" s="193" t="e">
        <f t="shared" si="283"/>
        <v>#N/A</v>
      </c>
      <c r="ON37" s="193" t="e">
        <f t="shared" si="283"/>
        <v>#N/A</v>
      </c>
      <c r="OO37" s="193" t="e">
        <f t="shared" si="279"/>
        <v>#N/A</v>
      </c>
      <c r="OP37" s="193" t="e">
        <f t="shared" si="279"/>
        <v>#N/A</v>
      </c>
      <c r="OQ37" s="193" t="e">
        <f t="shared" si="279"/>
        <v>#N/A</v>
      </c>
      <c r="OR37" s="193" t="e">
        <f t="shared" si="279"/>
        <v>#N/A</v>
      </c>
      <c r="OS37" s="193" t="e">
        <f t="shared" si="279"/>
        <v>#N/A</v>
      </c>
      <c r="OT37" s="193" t="e">
        <f t="shared" si="279"/>
        <v>#N/A</v>
      </c>
      <c r="OU37" s="193" t="e">
        <f t="shared" si="279"/>
        <v>#N/A</v>
      </c>
      <c r="OV37" s="193" t="e">
        <f t="shared" si="279"/>
        <v>#N/A</v>
      </c>
      <c r="OW37" s="193" t="e">
        <f t="shared" si="279"/>
        <v>#N/A</v>
      </c>
      <c r="OX37" s="193" t="e">
        <f t="shared" si="279"/>
        <v>#N/A</v>
      </c>
      <c r="OY37" s="193" t="e">
        <f t="shared" si="279"/>
        <v>#N/A</v>
      </c>
      <c r="OZ37" s="193" t="e">
        <f t="shared" si="279"/>
        <v>#N/A</v>
      </c>
      <c r="PA37" s="193" t="e">
        <f t="shared" si="279"/>
        <v>#N/A</v>
      </c>
      <c r="PB37" s="193" t="e">
        <f t="shared" si="279"/>
        <v>#N/A</v>
      </c>
      <c r="PC37" s="193" t="e">
        <f t="shared" si="279"/>
        <v>#N/A</v>
      </c>
      <c r="PD37" s="193" t="e">
        <f t="shared" ref="PD37:PR52" si="298">IF(ISNONTEXT($X37),IF($N37="R",_xlfn.BETA.DIST(HK37,$T37,$U37,FALSE,$G37,$I37),_xlfn.BETA.DIST(HK37,$U37,$T37,FALSE,$G37,$I37)),NA())</f>
        <v>#N/A</v>
      </c>
      <c r="PE37" s="193" t="e">
        <f t="shared" si="298"/>
        <v>#N/A</v>
      </c>
      <c r="PF37" s="193" t="e">
        <f t="shared" si="298"/>
        <v>#N/A</v>
      </c>
      <c r="PG37" s="193" t="e">
        <f t="shared" si="298"/>
        <v>#N/A</v>
      </c>
      <c r="PH37" s="193" t="e">
        <f t="shared" si="298"/>
        <v>#N/A</v>
      </c>
      <c r="PI37" s="193" t="e">
        <f t="shared" si="298"/>
        <v>#N/A</v>
      </c>
      <c r="PJ37" s="193" t="e">
        <f t="shared" si="298"/>
        <v>#N/A</v>
      </c>
      <c r="PK37" s="193" t="e">
        <f t="shared" si="298"/>
        <v>#N/A</v>
      </c>
      <c r="PL37" s="193" t="e">
        <f t="shared" si="298"/>
        <v>#N/A</v>
      </c>
      <c r="PM37" s="193" t="e">
        <f t="shared" si="298"/>
        <v>#N/A</v>
      </c>
      <c r="PN37" s="193" t="e">
        <f t="shared" si="298"/>
        <v>#N/A</v>
      </c>
      <c r="PO37" s="193" t="e">
        <f t="shared" si="298"/>
        <v>#N/A</v>
      </c>
      <c r="PP37" s="193" t="e">
        <f t="shared" si="298"/>
        <v>#N/A</v>
      </c>
      <c r="PQ37" s="193" t="e">
        <f t="shared" si="298"/>
        <v>#N/A</v>
      </c>
      <c r="PR37" s="193" t="e">
        <f t="shared" si="298"/>
        <v>#N/A</v>
      </c>
      <c r="PS37" s="193" t="e">
        <f t="shared" si="33"/>
        <v>#N/A</v>
      </c>
      <c r="PT37" s="193" t="e">
        <f t="shared" si="294"/>
        <v>#N/A</v>
      </c>
      <c r="PU37" s="193" t="e">
        <f t="shared" si="294"/>
        <v>#N/A</v>
      </c>
      <c r="PV37" s="193" t="e">
        <f t="shared" si="294"/>
        <v>#N/A</v>
      </c>
      <c r="PW37" s="193" t="e">
        <f t="shared" si="294"/>
        <v>#N/A</v>
      </c>
      <c r="PX37" s="193" t="e">
        <f t="shared" si="294"/>
        <v>#N/A</v>
      </c>
      <c r="PY37" s="193" t="e">
        <f t="shared" si="294"/>
        <v>#N/A</v>
      </c>
      <c r="PZ37" s="193" t="e">
        <f t="shared" si="294"/>
        <v>#N/A</v>
      </c>
      <c r="QA37" s="193" t="e">
        <f t="shared" si="294"/>
        <v>#N/A</v>
      </c>
    </row>
    <row r="38" spans="1:443" hidden="1" x14ac:dyDescent="0.45">
      <c r="A38" s="276"/>
      <c r="B38" s="277" t="str">
        <f>IF(OR($T38="",$U38=""),"",ROUND(_xlfn.BETA.INV(ABS(VLOOKUP($Z$1,VLookups!$A$30:$B$31,2,FALSE)-B$2),IF($N38="L",$U38,$T38),IF($N38="L",$T38,$U38),$G38,$I38),0))</f>
        <v/>
      </c>
      <c r="C38" s="287" t="str">
        <f t="shared" si="24"/>
        <v/>
      </c>
      <c r="D38" s="288" t="str">
        <f t="shared" si="25"/>
        <v/>
      </c>
      <c r="E38" s="134"/>
      <c r="F38" s="279"/>
      <c r="G38" s="280" t="str">
        <f t="shared" si="16"/>
        <v/>
      </c>
      <c r="H38" s="281"/>
      <c r="I38" s="280" t="str">
        <f t="shared" si="17"/>
        <v/>
      </c>
      <c r="J38" s="279"/>
      <c r="K38" s="135"/>
      <c r="L38" s="110" t="str">
        <f t="shared" si="18"/>
        <v/>
      </c>
      <c r="M38" s="21" t="str">
        <f t="shared" si="19"/>
        <v/>
      </c>
      <c r="N38" s="22" t="str">
        <f t="shared" si="20"/>
        <v/>
      </c>
      <c r="O38" s="23" t="str">
        <f>IF(M38="","",IF(OR($M38&lt;Skew!$B$3,$M38=Skew!$B$3),IF($M38&gt;Skew!$C$3,Skew!$A$3,IF($M38&gt;Skew!$C$4,Skew!$A$4,IF($M38&gt;Skew!$C$5,Skew!$A$5,IF($M38&gt;Skew!$C$6,Skew!$A$6,IF($M38&gt;Skew!$C$7,Skew!$A$7,IF($M38&gt;Skew!$C$8,Skew!$A$8,IF($M38&gt;Skew!$C$9,Skew!$A$9,IF($M38&gt;Skew!$C$10,Skew!$A$10,IF($M38&gt;Skew!$C$11,Skew!$A$11,IF($M38&gt;Skew!$C$12,Skew!$A$12,IF($M38&gt;Skew!$C$13,Skew!$A$13,IF($M38&gt;Skew!$C$14,Skew!$A$14,IF($M38&gt;Skew!$C$15,Skew!$A$15,IF($M38&gt;Skew!$C$16,Skew!$A$16,Skew!$A$17)
)))))))))))))))</f>
        <v/>
      </c>
      <c r="P38" s="22" t="str">
        <f>IF(M38="","",MATCH(O38,Skew!$A$3:$A$17,0))</f>
        <v/>
      </c>
      <c r="Q38" s="22" t="str">
        <f t="shared" si="0"/>
        <v/>
      </c>
      <c r="R38" s="24"/>
      <c r="S38" s="22" t="str">
        <f>IF(OR(M38="",R38=""),"",MATCH(R38,Confidence!$A$3:$A$12,0))</f>
        <v/>
      </c>
      <c r="T38" s="25" t="str">
        <f t="shared" si="1"/>
        <v/>
      </c>
      <c r="U38" s="25" t="str">
        <f t="shared" si="2"/>
        <v/>
      </c>
      <c r="V38" s="22"/>
      <c r="W38" s="102" t="str">
        <f t="shared" si="3"/>
        <v/>
      </c>
      <c r="X38" s="102" t="str">
        <f t="shared" si="4"/>
        <v/>
      </c>
      <c r="Y38" s="37" t="str">
        <f t="shared" si="5"/>
        <v/>
      </c>
      <c r="Z38" s="115"/>
      <c r="AA38" s="204" t="str">
        <f>IF(AND(G38&gt;0,H38&gt;0,I38&gt;0,T38&gt;0,U38&gt;0,Z38&gt;0,NOT(R38="")),ABS(VLOOKUP($Z$1,VLookups!$A$30:$B$31,2,FALSE)-_xlfn.BETA.DIST(Z38,IF(N38="L",U38,T38),IF(N38="L",T38,U38),TRUE,G38,I38)),"")</f>
        <v/>
      </c>
      <c r="AB38" s="112" t="str">
        <f>IF(OR($T38="",$U38=""),"",_xlfn.BETA.INV(ABS(VLOOKUP($Z$1,VLookups!$A$30:$B$31,2,FALSE)-AB$3),IF($N38="L",$U38,$T38),IF($N38="L",$T38,$U38),$G38,$I38))</f>
        <v/>
      </c>
      <c r="AC38" s="113" t="str">
        <f>IF(OR($T38="",$U38=""),"",_xlfn.BETA.INV(ABS(VLOOKUP($Z$1,VLookups!$A$30:$B$31,2,FALSE)-AC$3),IF($N38="L",$U38,$T38),IF($N38="L",$T38,$U38),$G38,$I38))</f>
        <v/>
      </c>
      <c r="AD38" s="112" t="str">
        <f>IF(OR($T38="",$U38=""),"",_xlfn.BETA.INV(ABS(VLOOKUP($Z$1,VLookups!$A$30:$B$31,2,FALSE)-AD$3),IF($N38="L",$U38,$T38),IF($N38="L",$T38,$U38),$G38,$I38))</f>
        <v/>
      </c>
      <c r="AE38" s="113" t="str">
        <f>IF(OR($T38="",$U38=""),"",_xlfn.BETA.INV(ABS(VLOOKUP($Z$1,VLookups!$A$30:$B$31,2,FALSE)-AE$3),IF($N38="L",$U38,$T38),IF($N38="L",$T38,$U38),$G38,$I38))</f>
        <v/>
      </c>
      <c r="AF38" s="112" t="str">
        <f>IF(OR($T38="",$U38=""),"",_xlfn.BETA.INV(ABS(VLOOKUP($Z$1,VLookups!$A$30:$B$31,2,FALSE)-AF$3),IF($N38="L",$U38,$T38),IF($N38="L",$T38,$U38),$G38,$I38))</f>
        <v/>
      </c>
      <c r="AG38" s="113" t="str">
        <f>IF(OR($T38="",$U38=""),"",_xlfn.BETA.INV(ABS(VLOOKUP($Z$1,VLookups!$A$30:$B$31,2,FALSE)-AG$3),IF($N38="L",$U38,$T38),IF($N38="L",$T38,$U38),$G38,$I38))</f>
        <v/>
      </c>
      <c r="AH38" s="112" t="str">
        <f>IF(OR($T38="",$U38=""),"",_xlfn.BETA.INV(ABS(VLOOKUP($Z$1,VLookups!$A$30:$B$31,2,FALSE)-AH$3),IF($N38="L",$U38,$T38),IF($N38="L",$T38,$U38),$G38,$I38))</f>
        <v/>
      </c>
      <c r="AI38" s="113" t="str">
        <f>IF(OR($T38="",$U38=""),"",_xlfn.BETA.INV(ABS(VLOOKUP($Z$1,VLookups!$A$30:$B$31,2,FALSE)-AI$3),IF($N38="L",$U38,$T38),IF($N38="L",$T38,$U38),$G38,$I38))</f>
        <v/>
      </c>
      <c r="AJ38" s="112" t="str">
        <f>IF(OR($T38="",$U38=""),"",_xlfn.BETA.INV(ABS(VLOOKUP($Z$1,VLookups!$A$30:$B$31,2,FALSE)-AJ$3),IF($N38="L",$U38,$T38),IF($N38="L",$T38,$U38),$G38,$I38))</f>
        <v/>
      </c>
      <c r="AK38" s="113" t="str">
        <f>IF(OR($T38="",$U38=""),"",_xlfn.BETA.INV(ABS(VLOOKUP($Z$1,VLookups!$A$30:$B$31,2,FALSE)-AK$3),IF($N38="L",$U38,$T38),IF($N38="L",$T38,$U38),$G38,$I38))</f>
        <v/>
      </c>
      <c r="AL38" s="112" t="str">
        <f>IF(OR($T38="",$U38=""),"",_xlfn.BETA.INV(ABS(VLOOKUP($Z$1,VLookups!$A$30:$B$31,2,FALSE)-AL$3),IF($N38="L",$U38,$T38),IF($N38="L",$T38,$U38),$G38,$I38))</f>
        <v/>
      </c>
      <c r="AM38" s="113" t="str">
        <f>IF(OR($T38="",$U38=""),"",_xlfn.BETA.INV(ABS(VLOOKUP($Z$1,VLookups!$A$30:$B$31,2,FALSE)-AM$3),IF($N38="L",$U38,$T38),IF($N38="L",$T38,$U38),$G38,$I38))</f>
        <v/>
      </c>
      <c r="AN38" s="15"/>
      <c r="AO38" s="194" t="str">
        <f t="shared" si="21"/>
        <v/>
      </c>
      <c r="AP38" s="192" t="str">
        <f t="shared" si="22"/>
        <v/>
      </c>
      <c r="AQ38" s="177" t="str">
        <f t="shared" ref="AQ38" si="299">IF(ISNONTEXT($AO38),AP38+$AO38,"")</f>
        <v/>
      </c>
      <c r="AR38" s="177" t="str">
        <f t="shared" si="35"/>
        <v/>
      </c>
      <c r="AS38" s="177" t="str">
        <f t="shared" si="36"/>
        <v/>
      </c>
      <c r="AT38" s="177" t="str">
        <f t="shared" si="37"/>
        <v/>
      </c>
      <c r="AU38" s="177" t="str">
        <f t="shared" si="38"/>
        <v/>
      </c>
      <c r="AV38" s="177" t="str">
        <f t="shared" si="39"/>
        <v/>
      </c>
      <c r="AW38" s="177" t="str">
        <f t="shared" si="40"/>
        <v/>
      </c>
      <c r="AX38" s="177" t="str">
        <f t="shared" si="41"/>
        <v/>
      </c>
      <c r="AY38" s="177" t="str">
        <f t="shared" si="42"/>
        <v/>
      </c>
      <c r="AZ38" s="177" t="str">
        <f t="shared" si="43"/>
        <v/>
      </c>
      <c r="BA38" s="177" t="str">
        <f t="shared" si="44"/>
        <v/>
      </c>
      <c r="BB38" s="177" t="str">
        <f t="shared" si="45"/>
        <v/>
      </c>
      <c r="BC38" s="177" t="str">
        <f t="shared" si="46"/>
        <v/>
      </c>
      <c r="BD38" s="177" t="str">
        <f t="shared" si="47"/>
        <v/>
      </c>
      <c r="BE38" s="177" t="str">
        <f t="shared" si="48"/>
        <v/>
      </c>
      <c r="BF38" s="177" t="str">
        <f t="shared" si="49"/>
        <v/>
      </c>
      <c r="BG38" s="177" t="str">
        <f t="shared" si="50"/>
        <v/>
      </c>
      <c r="BH38" s="177" t="str">
        <f t="shared" si="51"/>
        <v/>
      </c>
      <c r="BI38" s="177" t="str">
        <f t="shared" si="52"/>
        <v/>
      </c>
      <c r="BJ38" s="177" t="str">
        <f t="shared" si="53"/>
        <v/>
      </c>
      <c r="BK38" s="177" t="str">
        <f t="shared" si="54"/>
        <v/>
      </c>
      <c r="BL38" s="177" t="str">
        <f t="shared" si="55"/>
        <v/>
      </c>
      <c r="BM38" s="177" t="str">
        <f t="shared" si="56"/>
        <v/>
      </c>
      <c r="BN38" s="177" t="str">
        <f t="shared" si="57"/>
        <v/>
      </c>
      <c r="BO38" s="177" t="str">
        <f t="shared" si="58"/>
        <v/>
      </c>
      <c r="BP38" s="177" t="str">
        <f t="shared" si="59"/>
        <v/>
      </c>
      <c r="BQ38" s="177" t="str">
        <f t="shared" si="60"/>
        <v/>
      </c>
      <c r="BR38" s="177" t="str">
        <f t="shared" si="61"/>
        <v/>
      </c>
      <c r="BS38" s="177" t="str">
        <f t="shared" si="62"/>
        <v/>
      </c>
      <c r="BT38" s="177" t="str">
        <f t="shared" si="63"/>
        <v/>
      </c>
      <c r="BU38" s="177" t="str">
        <f t="shared" si="64"/>
        <v/>
      </c>
      <c r="BV38" s="177" t="str">
        <f t="shared" si="65"/>
        <v/>
      </c>
      <c r="BW38" s="177" t="str">
        <f t="shared" si="66"/>
        <v/>
      </c>
      <c r="BX38" s="177" t="str">
        <f t="shared" si="67"/>
        <v/>
      </c>
      <c r="BY38" s="177" t="str">
        <f t="shared" si="68"/>
        <v/>
      </c>
      <c r="BZ38" s="177" t="str">
        <f t="shared" si="69"/>
        <v/>
      </c>
      <c r="CA38" s="177" t="str">
        <f t="shared" si="70"/>
        <v/>
      </c>
      <c r="CB38" s="177" t="str">
        <f t="shared" si="71"/>
        <v/>
      </c>
      <c r="CC38" s="177" t="str">
        <f t="shared" si="72"/>
        <v/>
      </c>
      <c r="CD38" s="177" t="str">
        <f t="shared" si="73"/>
        <v/>
      </c>
      <c r="CE38" s="177" t="str">
        <f t="shared" si="74"/>
        <v/>
      </c>
      <c r="CF38" s="177" t="str">
        <f t="shared" si="75"/>
        <v/>
      </c>
      <c r="CG38" s="177" t="str">
        <f t="shared" si="76"/>
        <v/>
      </c>
      <c r="CH38" s="177" t="str">
        <f t="shared" si="77"/>
        <v/>
      </c>
      <c r="CI38" s="177" t="str">
        <f t="shared" si="78"/>
        <v/>
      </c>
      <c r="CJ38" s="177" t="str">
        <f t="shared" si="79"/>
        <v/>
      </c>
      <c r="CK38" s="177" t="str">
        <f t="shared" si="80"/>
        <v/>
      </c>
      <c r="CL38" s="177" t="str">
        <f t="shared" si="81"/>
        <v/>
      </c>
      <c r="CM38" s="177" t="str">
        <f t="shared" si="82"/>
        <v/>
      </c>
      <c r="CN38" s="177" t="str">
        <f t="shared" si="83"/>
        <v/>
      </c>
      <c r="CO38" s="177" t="str">
        <f t="shared" si="84"/>
        <v/>
      </c>
      <c r="CP38" s="177" t="str">
        <f t="shared" si="85"/>
        <v/>
      </c>
      <c r="CQ38" s="177" t="str">
        <f t="shared" si="86"/>
        <v/>
      </c>
      <c r="CR38" s="177" t="str">
        <f t="shared" si="87"/>
        <v/>
      </c>
      <c r="CS38" s="177" t="str">
        <f t="shared" si="88"/>
        <v/>
      </c>
      <c r="CT38" s="177" t="str">
        <f t="shared" si="89"/>
        <v/>
      </c>
      <c r="CU38" s="177" t="str">
        <f t="shared" si="90"/>
        <v/>
      </c>
      <c r="CV38" s="177" t="str">
        <f t="shared" si="91"/>
        <v/>
      </c>
      <c r="CW38" s="177" t="str">
        <f t="shared" si="92"/>
        <v/>
      </c>
      <c r="CX38" s="177" t="str">
        <f t="shared" si="93"/>
        <v/>
      </c>
      <c r="CY38" s="177" t="str">
        <f t="shared" si="94"/>
        <v/>
      </c>
      <c r="CZ38" s="177" t="str">
        <f t="shared" si="95"/>
        <v/>
      </c>
      <c r="DA38" s="177" t="str">
        <f t="shared" si="96"/>
        <v/>
      </c>
      <c r="DB38" s="177" t="str">
        <f t="shared" si="97"/>
        <v/>
      </c>
      <c r="DC38" s="177" t="str">
        <f t="shared" si="28"/>
        <v/>
      </c>
      <c r="DD38" s="177" t="str">
        <f t="shared" si="98"/>
        <v/>
      </c>
      <c r="DE38" s="177" t="str">
        <f t="shared" si="99"/>
        <v/>
      </c>
      <c r="DF38" s="177" t="str">
        <f t="shared" si="100"/>
        <v/>
      </c>
      <c r="DG38" s="177" t="str">
        <f t="shared" si="101"/>
        <v/>
      </c>
      <c r="DH38" s="177" t="str">
        <f t="shared" si="102"/>
        <v/>
      </c>
      <c r="DI38" s="177" t="str">
        <f t="shared" si="103"/>
        <v/>
      </c>
      <c r="DJ38" s="177" t="str">
        <f t="shared" si="104"/>
        <v/>
      </c>
      <c r="DK38" s="177" t="str">
        <f t="shared" si="105"/>
        <v/>
      </c>
      <c r="DL38" s="177" t="str">
        <f t="shared" si="106"/>
        <v/>
      </c>
      <c r="DM38" s="177" t="str">
        <f t="shared" si="107"/>
        <v/>
      </c>
      <c r="DN38" s="177" t="str">
        <f t="shared" si="108"/>
        <v/>
      </c>
      <c r="DO38" s="177" t="str">
        <f t="shared" si="109"/>
        <v/>
      </c>
      <c r="DP38" s="177" t="str">
        <f t="shared" si="110"/>
        <v/>
      </c>
      <c r="DQ38" s="177" t="str">
        <f t="shared" si="111"/>
        <v/>
      </c>
      <c r="DR38" s="177" t="str">
        <f t="shared" si="112"/>
        <v/>
      </c>
      <c r="DS38" s="177" t="str">
        <f t="shared" si="113"/>
        <v/>
      </c>
      <c r="DT38" s="177" t="str">
        <f t="shared" si="114"/>
        <v/>
      </c>
      <c r="DU38" s="177" t="str">
        <f t="shared" si="115"/>
        <v/>
      </c>
      <c r="DV38" s="177" t="str">
        <f t="shared" si="116"/>
        <v/>
      </c>
      <c r="DW38" s="177" t="str">
        <f t="shared" si="117"/>
        <v/>
      </c>
      <c r="DX38" s="177" t="str">
        <f t="shared" si="118"/>
        <v/>
      </c>
      <c r="DY38" s="177" t="str">
        <f t="shared" si="119"/>
        <v/>
      </c>
      <c r="DZ38" s="177" t="str">
        <f t="shared" si="120"/>
        <v/>
      </c>
      <c r="EA38" s="177" t="str">
        <f t="shared" si="121"/>
        <v/>
      </c>
      <c r="EB38" s="177" t="str">
        <f t="shared" si="122"/>
        <v/>
      </c>
      <c r="EC38" s="177" t="str">
        <f t="shared" si="123"/>
        <v/>
      </c>
      <c r="ED38" s="177" t="str">
        <f t="shared" si="124"/>
        <v/>
      </c>
      <c r="EE38" s="177" t="str">
        <f t="shared" si="125"/>
        <v/>
      </c>
      <c r="EF38" s="177" t="str">
        <f t="shared" si="126"/>
        <v/>
      </c>
      <c r="EG38" s="177" t="str">
        <f t="shared" si="127"/>
        <v/>
      </c>
      <c r="EH38" s="177" t="str">
        <f t="shared" si="128"/>
        <v/>
      </c>
      <c r="EI38" s="177" t="str">
        <f t="shared" si="129"/>
        <v/>
      </c>
      <c r="EJ38" s="177" t="str">
        <f t="shared" si="130"/>
        <v/>
      </c>
      <c r="EK38" s="177" t="str">
        <f t="shared" si="131"/>
        <v/>
      </c>
      <c r="EL38" s="177" t="str">
        <f t="shared" si="132"/>
        <v/>
      </c>
      <c r="EM38" s="177" t="str">
        <f t="shared" si="133"/>
        <v/>
      </c>
      <c r="EN38" s="177" t="str">
        <f t="shared" si="134"/>
        <v/>
      </c>
      <c r="EO38" s="177" t="str">
        <f t="shared" si="135"/>
        <v/>
      </c>
      <c r="EP38" s="177" t="str">
        <f t="shared" si="136"/>
        <v/>
      </c>
      <c r="EQ38" s="177" t="str">
        <f t="shared" si="137"/>
        <v/>
      </c>
      <c r="ER38" s="177" t="str">
        <f t="shared" si="138"/>
        <v/>
      </c>
      <c r="ES38" s="177" t="str">
        <f t="shared" si="139"/>
        <v/>
      </c>
      <c r="ET38" s="177" t="str">
        <f t="shared" si="140"/>
        <v/>
      </c>
      <c r="EU38" s="177" t="str">
        <f t="shared" si="141"/>
        <v/>
      </c>
      <c r="EV38" s="177" t="str">
        <f t="shared" si="142"/>
        <v/>
      </c>
      <c r="EW38" s="177" t="str">
        <f t="shared" si="143"/>
        <v/>
      </c>
      <c r="EX38" s="177" t="str">
        <f t="shared" si="144"/>
        <v/>
      </c>
      <c r="EY38" s="177" t="str">
        <f t="shared" si="145"/>
        <v/>
      </c>
      <c r="EZ38" s="177" t="str">
        <f t="shared" si="146"/>
        <v/>
      </c>
      <c r="FA38" s="177" t="str">
        <f t="shared" si="147"/>
        <v/>
      </c>
      <c r="FB38" s="177" t="str">
        <f t="shared" si="148"/>
        <v/>
      </c>
      <c r="FC38" s="177" t="str">
        <f t="shared" si="149"/>
        <v/>
      </c>
      <c r="FD38" s="177" t="str">
        <f t="shared" si="150"/>
        <v/>
      </c>
      <c r="FE38" s="177" t="str">
        <f t="shared" si="151"/>
        <v/>
      </c>
      <c r="FF38" s="177" t="str">
        <f t="shared" si="152"/>
        <v/>
      </c>
      <c r="FG38" s="177" t="str">
        <f t="shared" si="153"/>
        <v/>
      </c>
      <c r="FH38" s="177" t="str">
        <f t="shared" si="154"/>
        <v/>
      </c>
      <c r="FI38" s="177" t="str">
        <f t="shared" si="155"/>
        <v/>
      </c>
      <c r="FJ38" s="177" t="str">
        <f t="shared" si="156"/>
        <v/>
      </c>
      <c r="FK38" s="177" t="str">
        <f t="shared" si="157"/>
        <v/>
      </c>
      <c r="FL38" s="177" t="str">
        <f t="shared" si="158"/>
        <v/>
      </c>
      <c r="FM38" s="177" t="str">
        <f t="shared" si="159"/>
        <v/>
      </c>
      <c r="FN38" s="177" t="str">
        <f t="shared" si="160"/>
        <v/>
      </c>
      <c r="FO38" s="177" t="str">
        <f t="shared" si="29"/>
        <v/>
      </c>
      <c r="FP38" s="177" t="str">
        <f t="shared" si="161"/>
        <v/>
      </c>
      <c r="FQ38" s="177" t="str">
        <f t="shared" si="162"/>
        <v/>
      </c>
      <c r="FR38" s="177" t="str">
        <f t="shared" si="163"/>
        <v/>
      </c>
      <c r="FS38" s="177" t="str">
        <f t="shared" si="164"/>
        <v/>
      </c>
      <c r="FT38" s="177" t="str">
        <f t="shared" si="165"/>
        <v/>
      </c>
      <c r="FU38" s="177" t="str">
        <f t="shared" si="166"/>
        <v/>
      </c>
      <c r="FV38" s="177" t="str">
        <f t="shared" si="167"/>
        <v/>
      </c>
      <c r="FW38" s="177" t="str">
        <f t="shared" si="168"/>
        <v/>
      </c>
      <c r="FX38" s="177" t="str">
        <f t="shared" si="169"/>
        <v/>
      </c>
      <c r="FY38" s="177" t="str">
        <f t="shared" si="170"/>
        <v/>
      </c>
      <c r="FZ38" s="177" t="str">
        <f t="shared" si="171"/>
        <v/>
      </c>
      <c r="GA38" s="177" t="str">
        <f t="shared" si="172"/>
        <v/>
      </c>
      <c r="GB38" s="177" t="str">
        <f t="shared" si="173"/>
        <v/>
      </c>
      <c r="GC38" s="177" t="str">
        <f t="shared" si="174"/>
        <v/>
      </c>
      <c r="GD38" s="177" t="str">
        <f t="shared" si="175"/>
        <v/>
      </c>
      <c r="GE38" s="177" t="str">
        <f t="shared" si="176"/>
        <v/>
      </c>
      <c r="GF38" s="177" t="str">
        <f t="shared" si="177"/>
        <v/>
      </c>
      <c r="GG38" s="177" t="str">
        <f t="shared" si="178"/>
        <v/>
      </c>
      <c r="GH38" s="177" t="str">
        <f t="shared" si="179"/>
        <v/>
      </c>
      <c r="GI38" s="177" t="str">
        <f t="shared" si="180"/>
        <v/>
      </c>
      <c r="GJ38" s="177" t="str">
        <f t="shared" si="181"/>
        <v/>
      </c>
      <c r="GK38" s="177" t="str">
        <f t="shared" si="182"/>
        <v/>
      </c>
      <c r="GL38" s="177" t="str">
        <f t="shared" si="183"/>
        <v/>
      </c>
      <c r="GM38" s="177" t="str">
        <f t="shared" si="184"/>
        <v/>
      </c>
      <c r="GN38" s="177" t="str">
        <f t="shared" si="185"/>
        <v/>
      </c>
      <c r="GO38" s="177" t="str">
        <f t="shared" si="186"/>
        <v/>
      </c>
      <c r="GP38" s="177" t="str">
        <f t="shared" si="187"/>
        <v/>
      </c>
      <c r="GQ38" s="177" t="str">
        <f t="shared" si="188"/>
        <v/>
      </c>
      <c r="GR38" s="177" t="str">
        <f t="shared" si="189"/>
        <v/>
      </c>
      <c r="GS38" s="177" t="str">
        <f t="shared" si="190"/>
        <v/>
      </c>
      <c r="GT38" s="177" t="str">
        <f t="shared" si="191"/>
        <v/>
      </c>
      <c r="GU38" s="177" t="str">
        <f t="shared" si="192"/>
        <v/>
      </c>
      <c r="GV38" s="177" t="str">
        <f t="shared" si="193"/>
        <v/>
      </c>
      <c r="GW38" s="177" t="str">
        <f t="shared" si="194"/>
        <v/>
      </c>
      <c r="GX38" s="177" t="str">
        <f t="shared" si="195"/>
        <v/>
      </c>
      <c r="GY38" s="177" t="str">
        <f t="shared" si="196"/>
        <v/>
      </c>
      <c r="GZ38" s="177" t="str">
        <f t="shared" si="197"/>
        <v/>
      </c>
      <c r="HA38" s="177" t="str">
        <f t="shared" si="198"/>
        <v/>
      </c>
      <c r="HB38" s="177" t="str">
        <f t="shared" si="199"/>
        <v/>
      </c>
      <c r="HC38" s="177" t="str">
        <f t="shared" si="200"/>
        <v/>
      </c>
      <c r="HD38" s="177" t="str">
        <f t="shared" si="201"/>
        <v/>
      </c>
      <c r="HE38" s="177" t="str">
        <f t="shared" si="202"/>
        <v/>
      </c>
      <c r="HF38" s="177" t="str">
        <f t="shared" si="203"/>
        <v/>
      </c>
      <c r="HG38" s="177" t="str">
        <f t="shared" si="204"/>
        <v/>
      </c>
      <c r="HH38" s="177" t="str">
        <f t="shared" si="205"/>
        <v/>
      </c>
      <c r="HI38" s="177" t="str">
        <f t="shared" si="206"/>
        <v/>
      </c>
      <c r="HJ38" s="177" t="str">
        <f t="shared" si="207"/>
        <v/>
      </c>
      <c r="HK38" s="177" t="str">
        <f t="shared" si="208"/>
        <v/>
      </c>
      <c r="HL38" s="177" t="str">
        <f t="shared" si="209"/>
        <v/>
      </c>
      <c r="HM38" s="177" t="str">
        <f t="shared" si="210"/>
        <v/>
      </c>
      <c r="HN38" s="177" t="str">
        <f t="shared" si="211"/>
        <v/>
      </c>
      <c r="HO38" s="177" t="str">
        <f t="shared" si="212"/>
        <v/>
      </c>
      <c r="HP38" s="177" t="str">
        <f t="shared" si="213"/>
        <v/>
      </c>
      <c r="HQ38" s="177" t="str">
        <f t="shared" si="214"/>
        <v/>
      </c>
      <c r="HR38" s="177" t="str">
        <f t="shared" si="215"/>
        <v/>
      </c>
      <c r="HS38" s="177" t="str">
        <f t="shared" si="216"/>
        <v/>
      </c>
      <c r="HT38" s="177" t="str">
        <f t="shared" si="217"/>
        <v/>
      </c>
      <c r="HU38" s="177" t="str">
        <f t="shared" si="218"/>
        <v/>
      </c>
      <c r="HV38" s="177" t="str">
        <f t="shared" si="219"/>
        <v/>
      </c>
      <c r="HW38" s="177" t="str">
        <f t="shared" si="220"/>
        <v/>
      </c>
      <c r="HX38" s="177" t="str">
        <f t="shared" si="221"/>
        <v/>
      </c>
      <c r="HY38" s="177" t="str">
        <f t="shared" si="222"/>
        <v/>
      </c>
      <c r="HZ38" s="177" t="str">
        <f t="shared" si="223"/>
        <v/>
      </c>
      <c r="IA38" s="177" t="str">
        <f t="shared" si="30"/>
        <v/>
      </c>
      <c r="IB38" s="177" t="str">
        <f t="shared" si="251"/>
        <v/>
      </c>
      <c r="IC38" s="177" t="str">
        <f t="shared" si="252"/>
        <v/>
      </c>
      <c r="ID38" s="177" t="str">
        <f t="shared" si="253"/>
        <v/>
      </c>
      <c r="IE38" s="177" t="str">
        <f t="shared" si="254"/>
        <v/>
      </c>
      <c r="IF38" s="177" t="str">
        <f t="shared" si="255"/>
        <v/>
      </c>
      <c r="IG38" s="177" t="str">
        <f t="shared" si="256"/>
        <v/>
      </c>
      <c r="IH38" s="192" t="str">
        <f t="shared" si="292"/>
        <v/>
      </c>
      <c r="II38" s="193" t="e">
        <f t="shared" si="293"/>
        <v>#N/A</v>
      </c>
      <c r="IJ38" s="193" t="e">
        <f t="shared" si="273"/>
        <v>#N/A</v>
      </c>
      <c r="IK38" s="193" t="e">
        <f t="shared" si="273"/>
        <v>#N/A</v>
      </c>
      <c r="IL38" s="193" t="e">
        <f t="shared" si="273"/>
        <v>#N/A</v>
      </c>
      <c r="IM38" s="193" t="e">
        <f t="shared" si="286"/>
        <v>#N/A</v>
      </c>
      <c r="IN38" s="193" t="e">
        <f t="shared" si="286"/>
        <v>#N/A</v>
      </c>
      <c r="IO38" s="193" t="e">
        <f t="shared" si="286"/>
        <v>#N/A</v>
      </c>
      <c r="IP38" s="193" t="e">
        <f t="shared" si="286"/>
        <v>#N/A</v>
      </c>
      <c r="IQ38" s="193" t="e">
        <f t="shared" si="286"/>
        <v>#N/A</v>
      </c>
      <c r="IR38" s="193" t="e">
        <f t="shared" si="286"/>
        <v>#N/A</v>
      </c>
      <c r="IS38" s="193" t="e">
        <f t="shared" si="286"/>
        <v>#N/A</v>
      </c>
      <c r="IT38" s="193" t="e">
        <f t="shared" si="286"/>
        <v>#N/A</v>
      </c>
      <c r="IU38" s="193" t="e">
        <f t="shared" si="286"/>
        <v>#N/A</v>
      </c>
      <c r="IV38" s="193" t="e">
        <f t="shared" si="286"/>
        <v>#N/A</v>
      </c>
      <c r="IW38" s="193" t="e">
        <f t="shared" si="286"/>
        <v>#N/A</v>
      </c>
      <c r="IX38" s="193" t="e">
        <f t="shared" si="286"/>
        <v>#N/A</v>
      </c>
      <c r="IY38" s="193" t="e">
        <f t="shared" si="286"/>
        <v>#N/A</v>
      </c>
      <c r="IZ38" s="193" t="e">
        <f t="shared" si="286"/>
        <v>#N/A</v>
      </c>
      <c r="JA38" s="193" t="e">
        <f t="shared" si="286"/>
        <v>#N/A</v>
      </c>
      <c r="JB38" s="193" t="e">
        <f t="shared" si="281"/>
        <v>#N/A</v>
      </c>
      <c r="JC38" s="193" t="e">
        <f t="shared" si="281"/>
        <v>#N/A</v>
      </c>
      <c r="JD38" s="193" t="e">
        <f t="shared" si="281"/>
        <v>#N/A</v>
      </c>
      <c r="JE38" s="193" t="e">
        <f t="shared" si="281"/>
        <v>#N/A</v>
      </c>
      <c r="JF38" s="193" t="e">
        <f t="shared" si="281"/>
        <v>#N/A</v>
      </c>
      <c r="JG38" s="193" t="e">
        <f t="shared" si="281"/>
        <v>#N/A</v>
      </c>
      <c r="JH38" s="193" t="e">
        <f t="shared" si="281"/>
        <v>#N/A</v>
      </c>
      <c r="JI38" s="193" t="e">
        <f t="shared" si="281"/>
        <v>#N/A</v>
      </c>
      <c r="JJ38" s="193" t="e">
        <f t="shared" si="281"/>
        <v>#N/A</v>
      </c>
      <c r="JK38" s="193" t="e">
        <f t="shared" si="281"/>
        <v>#N/A</v>
      </c>
      <c r="JL38" s="193" t="e">
        <f t="shared" si="281"/>
        <v>#N/A</v>
      </c>
      <c r="JM38" s="193" t="e">
        <f t="shared" si="281"/>
        <v>#N/A</v>
      </c>
      <c r="JN38" s="193" t="e">
        <f t="shared" si="281"/>
        <v>#N/A</v>
      </c>
      <c r="JO38" s="193" t="e">
        <f t="shared" si="281"/>
        <v>#N/A</v>
      </c>
      <c r="JP38" s="193" t="e">
        <f t="shared" si="281"/>
        <v>#N/A</v>
      </c>
      <c r="JQ38" s="193" t="e">
        <f t="shared" si="277"/>
        <v>#N/A</v>
      </c>
      <c r="JR38" s="193" t="e">
        <f t="shared" si="277"/>
        <v>#N/A</v>
      </c>
      <c r="JS38" s="193" t="e">
        <f t="shared" si="277"/>
        <v>#N/A</v>
      </c>
      <c r="JT38" s="193" t="e">
        <f t="shared" si="277"/>
        <v>#N/A</v>
      </c>
      <c r="JU38" s="193" t="e">
        <f t="shared" si="277"/>
        <v>#N/A</v>
      </c>
      <c r="JV38" s="193" t="e">
        <f t="shared" si="277"/>
        <v>#N/A</v>
      </c>
      <c r="JW38" s="193" t="e">
        <f t="shared" si="277"/>
        <v>#N/A</v>
      </c>
      <c r="JX38" s="193" t="e">
        <f t="shared" si="277"/>
        <v>#N/A</v>
      </c>
      <c r="JY38" s="193" t="e">
        <f t="shared" si="277"/>
        <v>#N/A</v>
      </c>
      <c r="JZ38" s="193" t="e">
        <f t="shared" si="277"/>
        <v>#N/A</v>
      </c>
      <c r="KA38" s="193" t="e">
        <f t="shared" si="277"/>
        <v>#N/A</v>
      </c>
      <c r="KB38" s="193" t="e">
        <f t="shared" si="277"/>
        <v>#N/A</v>
      </c>
      <c r="KC38" s="193" t="e">
        <f t="shared" si="277"/>
        <v>#N/A</v>
      </c>
      <c r="KD38" s="193" t="e">
        <f t="shared" si="277"/>
        <v>#N/A</v>
      </c>
      <c r="KE38" s="193" t="e">
        <f t="shared" si="277"/>
        <v>#N/A</v>
      </c>
      <c r="KF38" s="193" t="e">
        <f t="shared" si="296"/>
        <v>#N/A</v>
      </c>
      <c r="KG38" s="193" t="e">
        <f t="shared" si="296"/>
        <v>#N/A</v>
      </c>
      <c r="KH38" s="193" t="e">
        <f t="shared" si="296"/>
        <v>#N/A</v>
      </c>
      <c r="KI38" s="193" t="e">
        <f t="shared" si="296"/>
        <v>#N/A</v>
      </c>
      <c r="KJ38" s="193" t="e">
        <f t="shared" si="296"/>
        <v>#N/A</v>
      </c>
      <c r="KK38" s="193" t="e">
        <f t="shared" si="296"/>
        <v>#N/A</v>
      </c>
      <c r="KL38" s="193" t="e">
        <f t="shared" si="296"/>
        <v>#N/A</v>
      </c>
      <c r="KM38" s="193" t="e">
        <f t="shared" si="296"/>
        <v>#N/A</v>
      </c>
      <c r="KN38" s="193" t="e">
        <f t="shared" si="296"/>
        <v>#N/A</v>
      </c>
      <c r="KO38" s="193" t="e">
        <f t="shared" si="296"/>
        <v>#N/A</v>
      </c>
      <c r="KP38" s="193" t="e">
        <f t="shared" si="296"/>
        <v>#N/A</v>
      </c>
      <c r="KQ38" s="193" t="e">
        <f t="shared" si="296"/>
        <v>#N/A</v>
      </c>
      <c r="KR38" s="193" t="e">
        <f t="shared" si="296"/>
        <v>#N/A</v>
      </c>
      <c r="KS38" s="193" t="e">
        <f t="shared" si="296"/>
        <v>#N/A</v>
      </c>
      <c r="KT38" s="193" t="e">
        <f t="shared" si="296"/>
        <v>#N/A</v>
      </c>
      <c r="KU38" s="193" t="e">
        <f t="shared" si="31"/>
        <v>#N/A</v>
      </c>
      <c r="KV38" s="193" t="e">
        <f t="shared" si="274"/>
        <v>#N/A</v>
      </c>
      <c r="KW38" s="193" t="e">
        <f t="shared" si="274"/>
        <v>#N/A</v>
      </c>
      <c r="KX38" s="193" t="e">
        <f t="shared" si="274"/>
        <v>#N/A</v>
      </c>
      <c r="KY38" s="193" t="e">
        <f t="shared" si="287"/>
        <v>#N/A</v>
      </c>
      <c r="KZ38" s="193" t="e">
        <f t="shared" si="287"/>
        <v>#N/A</v>
      </c>
      <c r="LA38" s="193" t="e">
        <f t="shared" si="287"/>
        <v>#N/A</v>
      </c>
      <c r="LB38" s="193" t="e">
        <f t="shared" si="287"/>
        <v>#N/A</v>
      </c>
      <c r="LC38" s="193" t="e">
        <f t="shared" si="287"/>
        <v>#N/A</v>
      </c>
      <c r="LD38" s="193" t="e">
        <f t="shared" si="287"/>
        <v>#N/A</v>
      </c>
      <c r="LE38" s="193" t="e">
        <f t="shared" si="287"/>
        <v>#N/A</v>
      </c>
      <c r="LF38" s="193" t="e">
        <f t="shared" si="287"/>
        <v>#N/A</v>
      </c>
      <c r="LG38" s="193" t="e">
        <f t="shared" si="287"/>
        <v>#N/A</v>
      </c>
      <c r="LH38" s="193" t="e">
        <f t="shared" si="287"/>
        <v>#N/A</v>
      </c>
      <c r="LI38" s="193" t="e">
        <f t="shared" si="287"/>
        <v>#N/A</v>
      </c>
      <c r="LJ38" s="193" t="e">
        <f t="shared" si="287"/>
        <v>#N/A</v>
      </c>
      <c r="LK38" s="193" t="e">
        <f t="shared" si="287"/>
        <v>#N/A</v>
      </c>
      <c r="LL38" s="193" t="e">
        <f t="shared" si="287"/>
        <v>#N/A</v>
      </c>
      <c r="LM38" s="193" t="e">
        <f t="shared" si="287"/>
        <v>#N/A</v>
      </c>
      <c r="LN38" s="193" t="e">
        <f t="shared" si="282"/>
        <v>#N/A</v>
      </c>
      <c r="LO38" s="193" t="e">
        <f t="shared" si="282"/>
        <v>#N/A</v>
      </c>
      <c r="LP38" s="193" t="e">
        <f t="shared" si="282"/>
        <v>#N/A</v>
      </c>
      <c r="LQ38" s="193" t="e">
        <f t="shared" si="282"/>
        <v>#N/A</v>
      </c>
      <c r="LR38" s="193" t="e">
        <f t="shared" si="282"/>
        <v>#N/A</v>
      </c>
      <c r="LS38" s="193" t="e">
        <f t="shared" si="282"/>
        <v>#N/A</v>
      </c>
      <c r="LT38" s="193" t="e">
        <f t="shared" si="282"/>
        <v>#N/A</v>
      </c>
      <c r="LU38" s="193" t="e">
        <f t="shared" si="282"/>
        <v>#N/A</v>
      </c>
      <c r="LV38" s="193" t="e">
        <f t="shared" si="282"/>
        <v>#N/A</v>
      </c>
      <c r="LW38" s="193" t="e">
        <f t="shared" si="282"/>
        <v>#N/A</v>
      </c>
      <c r="LX38" s="193" t="e">
        <f t="shared" si="282"/>
        <v>#N/A</v>
      </c>
      <c r="LY38" s="193" t="e">
        <f t="shared" si="282"/>
        <v>#N/A</v>
      </c>
      <c r="LZ38" s="193" t="e">
        <f t="shared" si="282"/>
        <v>#N/A</v>
      </c>
      <c r="MA38" s="193" t="e">
        <f t="shared" si="282"/>
        <v>#N/A</v>
      </c>
      <c r="MB38" s="193" t="e">
        <f t="shared" si="282"/>
        <v>#N/A</v>
      </c>
      <c r="MC38" s="193" t="e">
        <f t="shared" si="278"/>
        <v>#N/A</v>
      </c>
      <c r="MD38" s="193" t="e">
        <f t="shared" si="278"/>
        <v>#N/A</v>
      </c>
      <c r="ME38" s="193" t="e">
        <f t="shared" si="278"/>
        <v>#N/A</v>
      </c>
      <c r="MF38" s="193" t="e">
        <f t="shared" si="278"/>
        <v>#N/A</v>
      </c>
      <c r="MG38" s="193" t="e">
        <f t="shared" si="278"/>
        <v>#N/A</v>
      </c>
      <c r="MH38" s="193" t="e">
        <f t="shared" si="278"/>
        <v>#N/A</v>
      </c>
      <c r="MI38" s="193" t="e">
        <f t="shared" si="278"/>
        <v>#N/A</v>
      </c>
      <c r="MJ38" s="193" t="e">
        <f t="shared" si="278"/>
        <v>#N/A</v>
      </c>
      <c r="MK38" s="193" t="e">
        <f t="shared" si="278"/>
        <v>#N/A</v>
      </c>
      <c r="ML38" s="193" t="e">
        <f t="shared" si="278"/>
        <v>#N/A</v>
      </c>
      <c r="MM38" s="193" t="e">
        <f t="shared" si="278"/>
        <v>#N/A</v>
      </c>
      <c r="MN38" s="193" t="e">
        <f t="shared" si="278"/>
        <v>#N/A</v>
      </c>
      <c r="MO38" s="193" t="e">
        <f t="shared" si="278"/>
        <v>#N/A</v>
      </c>
      <c r="MP38" s="193" t="e">
        <f t="shared" si="278"/>
        <v>#N/A</v>
      </c>
      <c r="MQ38" s="193" t="e">
        <f t="shared" si="278"/>
        <v>#N/A</v>
      </c>
      <c r="MR38" s="193" t="e">
        <f t="shared" si="297"/>
        <v>#N/A</v>
      </c>
      <c r="MS38" s="193" t="e">
        <f t="shared" si="297"/>
        <v>#N/A</v>
      </c>
      <c r="MT38" s="193" t="e">
        <f t="shared" si="297"/>
        <v>#N/A</v>
      </c>
      <c r="MU38" s="193" t="e">
        <f t="shared" si="297"/>
        <v>#N/A</v>
      </c>
      <c r="MV38" s="193" t="e">
        <f t="shared" si="297"/>
        <v>#N/A</v>
      </c>
      <c r="MW38" s="193" t="e">
        <f t="shared" si="297"/>
        <v>#N/A</v>
      </c>
      <c r="MX38" s="193" t="e">
        <f t="shared" si="297"/>
        <v>#N/A</v>
      </c>
      <c r="MY38" s="193" t="e">
        <f t="shared" si="297"/>
        <v>#N/A</v>
      </c>
      <c r="MZ38" s="193" t="e">
        <f t="shared" si="297"/>
        <v>#N/A</v>
      </c>
      <c r="NA38" s="193" t="e">
        <f t="shared" si="297"/>
        <v>#N/A</v>
      </c>
      <c r="NB38" s="193" t="e">
        <f t="shared" si="297"/>
        <v>#N/A</v>
      </c>
      <c r="NC38" s="193" t="e">
        <f t="shared" si="297"/>
        <v>#N/A</v>
      </c>
      <c r="ND38" s="193" t="e">
        <f t="shared" si="297"/>
        <v>#N/A</v>
      </c>
      <c r="NE38" s="193" t="e">
        <f t="shared" si="297"/>
        <v>#N/A</v>
      </c>
      <c r="NF38" s="193" t="e">
        <f t="shared" si="297"/>
        <v>#N/A</v>
      </c>
      <c r="NG38" s="193" t="e">
        <f t="shared" si="32"/>
        <v>#N/A</v>
      </c>
      <c r="NH38" s="193" t="e">
        <f t="shared" si="275"/>
        <v>#N/A</v>
      </c>
      <c r="NI38" s="193" t="e">
        <f t="shared" si="275"/>
        <v>#N/A</v>
      </c>
      <c r="NJ38" s="193" t="e">
        <f t="shared" si="275"/>
        <v>#N/A</v>
      </c>
      <c r="NK38" s="193" t="e">
        <f t="shared" si="288"/>
        <v>#N/A</v>
      </c>
      <c r="NL38" s="193" t="e">
        <f t="shared" si="288"/>
        <v>#N/A</v>
      </c>
      <c r="NM38" s="193" t="e">
        <f t="shared" si="288"/>
        <v>#N/A</v>
      </c>
      <c r="NN38" s="193" t="e">
        <f t="shared" si="288"/>
        <v>#N/A</v>
      </c>
      <c r="NO38" s="193" t="e">
        <f t="shared" si="288"/>
        <v>#N/A</v>
      </c>
      <c r="NP38" s="193" t="e">
        <f t="shared" si="288"/>
        <v>#N/A</v>
      </c>
      <c r="NQ38" s="193" t="e">
        <f t="shared" si="288"/>
        <v>#N/A</v>
      </c>
      <c r="NR38" s="193" t="e">
        <f t="shared" si="288"/>
        <v>#N/A</v>
      </c>
      <c r="NS38" s="193" t="e">
        <f t="shared" si="288"/>
        <v>#N/A</v>
      </c>
      <c r="NT38" s="193" t="e">
        <f t="shared" si="288"/>
        <v>#N/A</v>
      </c>
      <c r="NU38" s="193" t="e">
        <f t="shared" si="288"/>
        <v>#N/A</v>
      </c>
      <c r="NV38" s="193" t="e">
        <f t="shared" si="288"/>
        <v>#N/A</v>
      </c>
      <c r="NW38" s="193" t="e">
        <f t="shared" si="288"/>
        <v>#N/A</v>
      </c>
      <c r="NX38" s="193" t="e">
        <f t="shared" si="288"/>
        <v>#N/A</v>
      </c>
      <c r="NY38" s="193" t="e">
        <f t="shared" si="288"/>
        <v>#N/A</v>
      </c>
      <c r="NZ38" s="193" t="e">
        <f t="shared" si="283"/>
        <v>#N/A</v>
      </c>
      <c r="OA38" s="193" t="e">
        <f t="shared" si="283"/>
        <v>#N/A</v>
      </c>
      <c r="OB38" s="193" t="e">
        <f t="shared" si="283"/>
        <v>#N/A</v>
      </c>
      <c r="OC38" s="193" t="e">
        <f t="shared" si="283"/>
        <v>#N/A</v>
      </c>
      <c r="OD38" s="193" t="e">
        <f t="shared" si="283"/>
        <v>#N/A</v>
      </c>
      <c r="OE38" s="193" t="e">
        <f t="shared" si="283"/>
        <v>#N/A</v>
      </c>
      <c r="OF38" s="193" t="e">
        <f t="shared" si="283"/>
        <v>#N/A</v>
      </c>
      <c r="OG38" s="193" t="e">
        <f t="shared" si="283"/>
        <v>#N/A</v>
      </c>
      <c r="OH38" s="193" t="e">
        <f t="shared" si="283"/>
        <v>#N/A</v>
      </c>
      <c r="OI38" s="193" t="e">
        <f t="shared" si="283"/>
        <v>#N/A</v>
      </c>
      <c r="OJ38" s="193" t="e">
        <f t="shared" si="283"/>
        <v>#N/A</v>
      </c>
      <c r="OK38" s="193" t="e">
        <f t="shared" si="283"/>
        <v>#N/A</v>
      </c>
      <c r="OL38" s="193" t="e">
        <f t="shared" si="283"/>
        <v>#N/A</v>
      </c>
      <c r="OM38" s="193" t="e">
        <f t="shared" si="283"/>
        <v>#N/A</v>
      </c>
      <c r="ON38" s="193" t="e">
        <f t="shared" si="283"/>
        <v>#N/A</v>
      </c>
      <c r="OO38" s="193" t="e">
        <f t="shared" si="279"/>
        <v>#N/A</v>
      </c>
      <c r="OP38" s="193" t="e">
        <f t="shared" si="279"/>
        <v>#N/A</v>
      </c>
      <c r="OQ38" s="193" t="e">
        <f t="shared" si="279"/>
        <v>#N/A</v>
      </c>
      <c r="OR38" s="193" t="e">
        <f t="shared" si="279"/>
        <v>#N/A</v>
      </c>
      <c r="OS38" s="193" t="e">
        <f t="shared" si="279"/>
        <v>#N/A</v>
      </c>
      <c r="OT38" s="193" t="e">
        <f t="shared" si="279"/>
        <v>#N/A</v>
      </c>
      <c r="OU38" s="193" t="e">
        <f t="shared" si="279"/>
        <v>#N/A</v>
      </c>
      <c r="OV38" s="193" t="e">
        <f t="shared" si="279"/>
        <v>#N/A</v>
      </c>
      <c r="OW38" s="193" t="e">
        <f t="shared" si="279"/>
        <v>#N/A</v>
      </c>
      <c r="OX38" s="193" t="e">
        <f t="shared" si="279"/>
        <v>#N/A</v>
      </c>
      <c r="OY38" s="193" t="e">
        <f t="shared" si="279"/>
        <v>#N/A</v>
      </c>
      <c r="OZ38" s="193" t="e">
        <f t="shared" si="279"/>
        <v>#N/A</v>
      </c>
      <c r="PA38" s="193" t="e">
        <f t="shared" si="279"/>
        <v>#N/A</v>
      </c>
      <c r="PB38" s="193" t="e">
        <f t="shared" si="279"/>
        <v>#N/A</v>
      </c>
      <c r="PC38" s="193" t="e">
        <f t="shared" si="279"/>
        <v>#N/A</v>
      </c>
      <c r="PD38" s="193" t="e">
        <f t="shared" si="298"/>
        <v>#N/A</v>
      </c>
      <c r="PE38" s="193" t="e">
        <f t="shared" si="298"/>
        <v>#N/A</v>
      </c>
      <c r="PF38" s="193" t="e">
        <f t="shared" si="298"/>
        <v>#N/A</v>
      </c>
      <c r="PG38" s="193" t="e">
        <f t="shared" si="298"/>
        <v>#N/A</v>
      </c>
      <c r="PH38" s="193" t="e">
        <f t="shared" si="298"/>
        <v>#N/A</v>
      </c>
      <c r="PI38" s="193" t="e">
        <f t="shared" si="298"/>
        <v>#N/A</v>
      </c>
      <c r="PJ38" s="193" t="e">
        <f t="shared" si="298"/>
        <v>#N/A</v>
      </c>
      <c r="PK38" s="193" t="e">
        <f t="shared" si="298"/>
        <v>#N/A</v>
      </c>
      <c r="PL38" s="193" t="e">
        <f t="shared" si="298"/>
        <v>#N/A</v>
      </c>
      <c r="PM38" s="193" t="e">
        <f t="shared" si="298"/>
        <v>#N/A</v>
      </c>
      <c r="PN38" s="193" t="e">
        <f t="shared" si="298"/>
        <v>#N/A</v>
      </c>
      <c r="PO38" s="193" t="e">
        <f t="shared" si="298"/>
        <v>#N/A</v>
      </c>
      <c r="PP38" s="193" t="e">
        <f t="shared" si="298"/>
        <v>#N/A</v>
      </c>
      <c r="PQ38" s="193" t="e">
        <f t="shared" si="298"/>
        <v>#N/A</v>
      </c>
      <c r="PR38" s="193" t="e">
        <f t="shared" si="298"/>
        <v>#N/A</v>
      </c>
      <c r="PS38" s="193" t="e">
        <f t="shared" si="33"/>
        <v>#N/A</v>
      </c>
      <c r="PT38" s="193" t="e">
        <f t="shared" si="294"/>
        <v>#N/A</v>
      </c>
      <c r="PU38" s="193" t="e">
        <f t="shared" si="294"/>
        <v>#N/A</v>
      </c>
      <c r="PV38" s="193" t="e">
        <f t="shared" si="294"/>
        <v>#N/A</v>
      </c>
      <c r="PW38" s="193" t="e">
        <f t="shared" si="294"/>
        <v>#N/A</v>
      </c>
      <c r="PX38" s="193" t="e">
        <f t="shared" si="294"/>
        <v>#N/A</v>
      </c>
      <c r="PY38" s="193" t="e">
        <f t="shared" si="294"/>
        <v>#N/A</v>
      </c>
      <c r="PZ38" s="193" t="e">
        <f t="shared" si="294"/>
        <v>#N/A</v>
      </c>
      <c r="QA38" s="193" t="e">
        <f t="shared" si="294"/>
        <v>#N/A</v>
      </c>
    </row>
    <row r="39" spans="1:443" hidden="1" x14ac:dyDescent="0.45">
      <c r="A39" s="276"/>
      <c r="B39" s="277" t="str">
        <f>IF(OR($T39="",$U39=""),"",ROUND(_xlfn.BETA.INV(ABS(VLOOKUP($Z$1,VLookups!$A$30:$B$31,2,FALSE)-B$2),IF($N39="L",$U39,$T39),IF($N39="L",$T39,$U39),$G39,$I39),0))</f>
        <v/>
      </c>
      <c r="C39" s="287" t="str">
        <f t="shared" si="24"/>
        <v/>
      </c>
      <c r="D39" s="288" t="str">
        <f t="shared" si="25"/>
        <v/>
      </c>
      <c r="E39" s="134"/>
      <c r="F39" s="279"/>
      <c r="G39" s="280" t="str">
        <f t="shared" si="16"/>
        <v/>
      </c>
      <c r="H39" s="281"/>
      <c r="I39" s="280" t="str">
        <f t="shared" si="17"/>
        <v/>
      </c>
      <c r="J39" s="279"/>
      <c r="K39" s="135"/>
      <c r="L39" s="110" t="str">
        <f t="shared" si="18"/>
        <v/>
      </c>
      <c r="M39" s="21" t="str">
        <f t="shared" si="19"/>
        <v/>
      </c>
      <c r="N39" s="22" t="str">
        <f t="shared" si="20"/>
        <v/>
      </c>
      <c r="O39" s="23" t="str">
        <f>IF(M39="","",IF(OR($M39&lt;Skew!$B$3,$M39=Skew!$B$3),IF($M39&gt;Skew!$C$3,Skew!$A$3,IF($M39&gt;Skew!$C$4,Skew!$A$4,IF($M39&gt;Skew!$C$5,Skew!$A$5,IF($M39&gt;Skew!$C$6,Skew!$A$6,IF($M39&gt;Skew!$C$7,Skew!$A$7,IF($M39&gt;Skew!$C$8,Skew!$A$8,IF($M39&gt;Skew!$C$9,Skew!$A$9,IF($M39&gt;Skew!$C$10,Skew!$A$10,IF($M39&gt;Skew!$C$11,Skew!$A$11,IF($M39&gt;Skew!$C$12,Skew!$A$12,IF($M39&gt;Skew!$C$13,Skew!$A$13,IF($M39&gt;Skew!$C$14,Skew!$A$14,IF($M39&gt;Skew!$C$15,Skew!$A$15,IF($M39&gt;Skew!$C$16,Skew!$A$16,Skew!$A$17)
)))))))))))))))</f>
        <v/>
      </c>
      <c r="P39" s="22" t="str">
        <f>IF(M39="","",MATCH(O39,Skew!$A$3:$A$17,0))</f>
        <v/>
      </c>
      <c r="Q39" s="22" t="str">
        <f t="shared" si="0"/>
        <v/>
      </c>
      <c r="R39" s="24"/>
      <c r="S39" s="22" t="str">
        <f>IF(OR(M39="",R39=""),"",MATCH(R39,Confidence!$A$3:$A$12,0))</f>
        <v/>
      </c>
      <c r="T39" s="25" t="str">
        <f t="shared" si="1"/>
        <v/>
      </c>
      <c r="U39" s="25" t="str">
        <f t="shared" si="2"/>
        <v/>
      </c>
      <c r="V39" s="22"/>
      <c r="W39" s="102" t="str">
        <f t="shared" si="3"/>
        <v/>
      </c>
      <c r="X39" s="102" t="str">
        <f t="shared" si="4"/>
        <v/>
      </c>
      <c r="Y39" s="37" t="str">
        <f t="shared" si="5"/>
        <v/>
      </c>
      <c r="Z39" s="115"/>
      <c r="AA39" s="204" t="str">
        <f>IF(AND(G39&gt;0,H39&gt;0,I39&gt;0,T39&gt;0,U39&gt;0,Z39&gt;0,NOT(R39="")),ABS(VLOOKUP($Z$1,VLookups!$A$30:$B$31,2,FALSE)-_xlfn.BETA.DIST(Z39,IF(N39="L",U39,T39),IF(N39="L",T39,U39),TRUE,G39,I39)),"")</f>
        <v/>
      </c>
      <c r="AB39" s="112" t="str">
        <f>IF(OR($T39="",$U39=""),"",_xlfn.BETA.INV(ABS(VLOOKUP($Z$1,VLookups!$A$30:$B$31,2,FALSE)-AB$3),IF($N39="L",$U39,$T39),IF($N39="L",$T39,$U39),$G39,$I39))</f>
        <v/>
      </c>
      <c r="AC39" s="113" t="str">
        <f>IF(OR($T39="",$U39=""),"",_xlfn.BETA.INV(ABS(VLOOKUP($Z$1,VLookups!$A$30:$B$31,2,FALSE)-AC$3),IF($N39="L",$U39,$T39),IF($N39="L",$T39,$U39),$G39,$I39))</f>
        <v/>
      </c>
      <c r="AD39" s="112" t="str">
        <f>IF(OR($T39="",$U39=""),"",_xlfn.BETA.INV(ABS(VLOOKUP($Z$1,VLookups!$A$30:$B$31,2,FALSE)-AD$3),IF($N39="L",$U39,$T39),IF($N39="L",$T39,$U39),$G39,$I39))</f>
        <v/>
      </c>
      <c r="AE39" s="113" t="str">
        <f>IF(OR($T39="",$U39=""),"",_xlfn.BETA.INV(ABS(VLOOKUP($Z$1,VLookups!$A$30:$B$31,2,FALSE)-AE$3),IF($N39="L",$U39,$T39),IF($N39="L",$T39,$U39),$G39,$I39))</f>
        <v/>
      </c>
      <c r="AF39" s="112" t="str">
        <f>IF(OR($T39="",$U39=""),"",_xlfn.BETA.INV(ABS(VLOOKUP($Z$1,VLookups!$A$30:$B$31,2,FALSE)-AF$3),IF($N39="L",$U39,$T39),IF($N39="L",$T39,$U39),$G39,$I39))</f>
        <v/>
      </c>
      <c r="AG39" s="113" t="str">
        <f>IF(OR($T39="",$U39=""),"",_xlfn.BETA.INV(ABS(VLOOKUP($Z$1,VLookups!$A$30:$B$31,2,FALSE)-AG$3),IF($N39="L",$U39,$T39),IF($N39="L",$T39,$U39),$G39,$I39))</f>
        <v/>
      </c>
      <c r="AH39" s="112" t="str">
        <f>IF(OR($T39="",$U39=""),"",_xlfn.BETA.INV(ABS(VLOOKUP($Z$1,VLookups!$A$30:$B$31,2,FALSE)-AH$3),IF($N39="L",$U39,$T39),IF($N39="L",$T39,$U39),$G39,$I39))</f>
        <v/>
      </c>
      <c r="AI39" s="113" t="str">
        <f>IF(OR($T39="",$U39=""),"",_xlfn.BETA.INV(ABS(VLOOKUP($Z$1,VLookups!$A$30:$B$31,2,FALSE)-AI$3),IF($N39="L",$U39,$T39),IF($N39="L",$T39,$U39),$G39,$I39))</f>
        <v/>
      </c>
      <c r="AJ39" s="112" t="str">
        <f>IF(OR($T39="",$U39=""),"",_xlfn.BETA.INV(ABS(VLOOKUP($Z$1,VLookups!$A$30:$B$31,2,FALSE)-AJ$3),IF($N39="L",$U39,$T39),IF($N39="L",$T39,$U39),$G39,$I39))</f>
        <v/>
      </c>
      <c r="AK39" s="113" t="str">
        <f>IF(OR($T39="",$U39=""),"",_xlfn.BETA.INV(ABS(VLOOKUP($Z$1,VLookups!$A$30:$B$31,2,FALSE)-AK$3),IF($N39="L",$U39,$T39),IF($N39="L",$T39,$U39),$G39,$I39))</f>
        <v/>
      </c>
      <c r="AL39" s="112" t="str">
        <f>IF(OR($T39="",$U39=""),"",_xlfn.BETA.INV(ABS(VLOOKUP($Z$1,VLookups!$A$30:$B$31,2,FALSE)-AL$3),IF($N39="L",$U39,$T39),IF($N39="L",$T39,$U39),$G39,$I39))</f>
        <v/>
      </c>
      <c r="AM39" s="113" t="str">
        <f>IF(OR($T39="",$U39=""),"",_xlfn.BETA.INV(ABS(VLOOKUP($Z$1,VLookups!$A$30:$B$31,2,FALSE)-AM$3),IF($N39="L",$U39,$T39),IF($N39="L",$T39,$U39),$G39,$I39))</f>
        <v/>
      </c>
      <c r="AN39" s="15"/>
      <c r="AO39" s="194" t="str">
        <f t="shared" si="21"/>
        <v/>
      </c>
      <c r="AP39" s="192" t="str">
        <f t="shared" si="22"/>
        <v/>
      </c>
      <c r="AQ39" s="177" t="str">
        <f t="shared" ref="AQ39" si="300">IF(ISNONTEXT($AO39),AP39+$AO39,"")</f>
        <v/>
      </c>
      <c r="AR39" s="177" t="str">
        <f t="shared" si="35"/>
        <v/>
      </c>
      <c r="AS39" s="177" t="str">
        <f t="shared" si="36"/>
        <v/>
      </c>
      <c r="AT39" s="177" t="str">
        <f t="shared" si="37"/>
        <v/>
      </c>
      <c r="AU39" s="177" t="str">
        <f t="shared" si="38"/>
        <v/>
      </c>
      <c r="AV39" s="177" t="str">
        <f t="shared" si="39"/>
        <v/>
      </c>
      <c r="AW39" s="177" t="str">
        <f t="shared" si="40"/>
        <v/>
      </c>
      <c r="AX39" s="177" t="str">
        <f t="shared" si="41"/>
        <v/>
      </c>
      <c r="AY39" s="177" t="str">
        <f t="shared" si="42"/>
        <v/>
      </c>
      <c r="AZ39" s="177" t="str">
        <f t="shared" si="43"/>
        <v/>
      </c>
      <c r="BA39" s="177" t="str">
        <f t="shared" si="44"/>
        <v/>
      </c>
      <c r="BB39" s="177" t="str">
        <f t="shared" si="45"/>
        <v/>
      </c>
      <c r="BC39" s="177" t="str">
        <f t="shared" si="46"/>
        <v/>
      </c>
      <c r="BD39" s="177" t="str">
        <f t="shared" si="47"/>
        <v/>
      </c>
      <c r="BE39" s="177" t="str">
        <f t="shared" si="48"/>
        <v/>
      </c>
      <c r="BF39" s="177" t="str">
        <f t="shared" si="49"/>
        <v/>
      </c>
      <c r="BG39" s="177" t="str">
        <f t="shared" si="50"/>
        <v/>
      </c>
      <c r="BH39" s="177" t="str">
        <f t="shared" si="51"/>
        <v/>
      </c>
      <c r="BI39" s="177" t="str">
        <f t="shared" si="52"/>
        <v/>
      </c>
      <c r="BJ39" s="177" t="str">
        <f t="shared" si="53"/>
        <v/>
      </c>
      <c r="BK39" s="177" t="str">
        <f t="shared" si="54"/>
        <v/>
      </c>
      <c r="BL39" s="177" t="str">
        <f t="shared" si="55"/>
        <v/>
      </c>
      <c r="BM39" s="177" t="str">
        <f t="shared" si="56"/>
        <v/>
      </c>
      <c r="BN39" s="177" t="str">
        <f t="shared" si="57"/>
        <v/>
      </c>
      <c r="BO39" s="177" t="str">
        <f t="shared" si="58"/>
        <v/>
      </c>
      <c r="BP39" s="177" t="str">
        <f t="shared" si="59"/>
        <v/>
      </c>
      <c r="BQ39" s="177" t="str">
        <f t="shared" si="60"/>
        <v/>
      </c>
      <c r="BR39" s="177" t="str">
        <f t="shared" si="61"/>
        <v/>
      </c>
      <c r="BS39" s="177" t="str">
        <f t="shared" si="62"/>
        <v/>
      </c>
      <c r="BT39" s="177" t="str">
        <f t="shared" si="63"/>
        <v/>
      </c>
      <c r="BU39" s="177" t="str">
        <f t="shared" si="64"/>
        <v/>
      </c>
      <c r="BV39" s="177" t="str">
        <f t="shared" si="65"/>
        <v/>
      </c>
      <c r="BW39" s="177" t="str">
        <f t="shared" si="66"/>
        <v/>
      </c>
      <c r="BX39" s="177" t="str">
        <f t="shared" si="67"/>
        <v/>
      </c>
      <c r="BY39" s="177" t="str">
        <f t="shared" si="68"/>
        <v/>
      </c>
      <c r="BZ39" s="177" t="str">
        <f t="shared" si="69"/>
        <v/>
      </c>
      <c r="CA39" s="177" t="str">
        <f t="shared" si="70"/>
        <v/>
      </c>
      <c r="CB39" s="177" t="str">
        <f t="shared" si="71"/>
        <v/>
      </c>
      <c r="CC39" s="177" t="str">
        <f t="shared" si="72"/>
        <v/>
      </c>
      <c r="CD39" s="177" t="str">
        <f t="shared" si="73"/>
        <v/>
      </c>
      <c r="CE39" s="177" t="str">
        <f t="shared" si="74"/>
        <v/>
      </c>
      <c r="CF39" s="177" t="str">
        <f t="shared" si="75"/>
        <v/>
      </c>
      <c r="CG39" s="177" t="str">
        <f t="shared" si="76"/>
        <v/>
      </c>
      <c r="CH39" s="177" t="str">
        <f t="shared" si="77"/>
        <v/>
      </c>
      <c r="CI39" s="177" t="str">
        <f t="shared" si="78"/>
        <v/>
      </c>
      <c r="CJ39" s="177" t="str">
        <f t="shared" si="79"/>
        <v/>
      </c>
      <c r="CK39" s="177" t="str">
        <f t="shared" si="80"/>
        <v/>
      </c>
      <c r="CL39" s="177" t="str">
        <f t="shared" si="81"/>
        <v/>
      </c>
      <c r="CM39" s="177" t="str">
        <f t="shared" si="82"/>
        <v/>
      </c>
      <c r="CN39" s="177" t="str">
        <f t="shared" si="83"/>
        <v/>
      </c>
      <c r="CO39" s="177" t="str">
        <f t="shared" si="84"/>
        <v/>
      </c>
      <c r="CP39" s="177" t="str">
        <f t="shared" si="85"/>
        <v/>
      </c>
      <c r="CQ39" s="177" t="str">
        <f t="shared" si="86"/>
        <v/>
      </c>
      <c r="CR39" s="177" t="str">
        <f t="shared" si="87"/>
        <v/>
      </c>
      <c r="CS39" s="177" t="str">
        <f t="shared" si="88"/>
        <v/>
      </c>
      <c r="CT39" s="177" t="str">
        <f t="shared" si="89"/>
        <v/>
      </c>
      <c r="CU39" s="177" t="str">
        <f t="shared" si="90"/>
        <v/>
      </c>
      <c r="CV39" s="177" t="str">
        <f t="shared" si="91"/>
        <v/>
      </c>
      <c r="CW39" s="177" t="str">
        <f t="shared" si="92"/>
        <v/>
      </c>
      <c r="CX39" s="177" t="str">
        <f t="shared" si="93"/>
        <v/>
      </c>
      <c r="CY39" s="177" t="str">
        <f t="shared" si="94"/>
        <v/>
      </c>
      <c r="CZ39" s="177" t="str">
        <f t="shared" si="95"/>
        <v/>
      </c>
      <c r="DA39" s="177" t="str">
        <f t="shared" si="96"/>
        <v/>
      </c>
      <c r="DB39" s="177" t="str">
        <f t="shared" si="97"/>
        <v/>
      </c>
      <c r="DC39" s="177" t="str">
        <f t="shared" si="28"/>
        <v/>
      </c>
      <c r="DD39" s="177" t="str">
        <f t="shared" si="98"/>
        <v/>
      </c>
      <c r="DE39" s="177" t="str">
        <f t="shared" si="99"/>
        <v/>
      </c>
      <c r="DF39" s="177" t="str">
        <f t="shared" si="100"/>
        <v/>
      </c>
      <c r="DG39" s="177" t="str">
        <f t="shared" si="101"/>
        <v/>
      </c>
      <c r="DH39" s="177" t="str">
        <f t="shared" si="102"/>
        <v/>
      </c>
      <c r="DI39" s="177" t="str">
        <f t="shared" si="103"/>
        <v/>
      </c>
      <c r="DJ39" s="177" t="str">
        <f t="shared" si="104"/>
        <v/>
      </c>
      <c r="DK39" s="177" t="str">
        <f t="shared" si="105"/>
        <v/>
      </c>
      <c r="DL39" s="177" t="str">
        <f t="shared" si="106"/>
        <v/>
      </c>
      <c r="DM39" s="177" t="str">
        <f t="shared" si="107"/>
        <v/>
      </c>
      <c r="DN39" s="177" t="str">
        <f t="shared" si="108"/>
        <v/>
      </c>
      <c r="DO39" s="177" t="str">
        <f t="shared" si="109"/>
        <v/>
      </c>
      <c r="DP39" s="177" t="str">
        <f t="shared" si="110"/>
        <v/>
      </c>
      <c r="DQ39" s="177" t="str">
        <f t="shared" si="111"/>
        <v/>
      </c>
      <c r="DR39" s="177" t="str">
        <f t="shared" si="112"/>
        <v/>
      </c>
      <c r="DS39" s="177" t="str">
        <f t="shared" si="113"/>
        <v/>
      </c>
      <c r="DT39" s="177" t="str">
        <f t="shared" si="114"/>
        <v/>
      </c>
      <c r="DU39" s="177" t="str">
        <f t="shared" si="115"/>
        <v/>
      </c>
      <c r="DV39" s="177" t="str">
        <f t="shared" si="116"/>
        <v/>
      </c>
      <c r="DW39" s="177" t="str">
        <f t="shared" si="117"/>
        <v/>
      </c>
      <c r="DX39" s="177" t="str">
        <f t="shared" si="118"/>
        <v/>
      </c>
      <c r="DY39" s="177" t="str">
        <f t="shared" si="119"/>
        <v/>
      </c>
      <c r="DZ39" s="177" t="str">
        <f t="shared" si="120"/>
        <v/>
      </c>
      <c r="EA39" s="177" t="str">
        <f t="shared" si="121"/>
        <v/>
      </c>
      <c r="EB39" s="177" t="str">
        <f t="shared" si="122"/>
        <v/>
      </c>
      <c r="EC39" s="177" t="str">
        <f t="shared" si="123"/>
        <v/>
      </c>
      <c r="ED39" s="177" t="str">
        <f t="shared" si="124"/>
        <v/>
      </c>
      <c r="EE39" s="177" t="str">
        <f t="shared" si="125"/>
        <v/>
      </c>
      <c r="EF39" s="177" t="str">
        <f t="shared" si="126"/>
        <v/>
      </c>
      <c r="EG39" s="177" t="str">
        <f t="shared" si="127"/>
        <v/>
      </c>
      <c r="EH39" s="177" t="str">
        <f t="shared" si="128"/>
        <v/>
      </c>
      <c r="EI39" s="177" t="str">
        <f t="shared" si="129"/>
        <v/>
      </c>
      <c r="EJ39" s="177" t="str">
        <f t="shared" si="130"/>
        <v/>
      </c>
      <c r="EK39" s="177" t="str">
        <f t="shared" si="131"/>
        <v/>
      </c>
      <c r="EL39" s="177" t="str">
        <f t="shared" si="132"/>
        <v/>
      </c>
      <c r="EM39" s="177" t="str">
        <f t="shared" si="133"/>
        <v/>
      </c>
      <c r="EN39" s="177" t="str">
        <f t="shared" si="134"/>
        <v/>
      </c>
      <c r="EO39" s="177" t="str">
        <f t="shared" si="135"/>
        <v/>
      </c>
      <c r="EP39" s="177" t="str">
        <f t="shared" si="136"/>
        <v/>
      </c>
      <c r="EQ39" s="177" t="str">
        <f t="shared" si="137"/>
        <v/>
      </c>
      <c r="ER39" s="177" t="str">
        <f t="shared" si="138"/>
        <v/>
      </c>
      <c r="ES39" s="177" t="str">
        <f t="shared" si="139"/>
        <v/>
      </c>
      <c r="ET39" s="177" t="str">
        <f t="shared" si="140"/>
        <v/>
      </c>
      <c r="EU39" s="177" t="str">
        <f t="shared" si="141"/>
        <v/>
      </c>
      <c r="EV39" s="177" t="str">
        <f t="shared" si="142"/>
        <v/>
      </c>
      <c r="EW39" s="177" t="str">
        <f t="shared" si="143"/>
        <v/>
      </c>
      <c r="EX39" s="177" t="str">
        <f t="shared" si="144"/>
        <v/>
      </c>
      <c r="EY39" s="177" t="str">
        <f t="shared" si="145"/>
        <v/>
      </c>
      <c r="EZ39" s="177" t="str">
        <f t="shared" si="146"/>
        <v/>
      </c>
      <c r="FA39" s="177" t="str">
        <f t="shared" si="147"/>
        <v/>
      </c>
      <c r="FB39" s="177" t="str">
        <f t="shared" si="148"/>
        <v/>
      </c>
      <c r="FC39" s="177" t="str">
        <f t="shared" si="149"/>
        <v/>
      </c>
      <c r="FD39" s="177" t="str">
        <f t="shared" si="150"/>
        <v/>
      </c>
      <c r="FE39" s="177" t="str">
        <f t="shared" si="151"/>
        <v/>
      </c>
      <c r="FF39" s="177" t="str">
        <f t="shared" si="152"/>
        <v/>
      </c>
      <c r="FG39" s="177" t="str">
        <f t="shared" si="153"/>
        <v/>
      </c>
      <c r="FH39" s="177" t="str">
        <f t="shared" si="154"/>
        <v/>
      </c>
      <c r="FI39" s="177" t="str">
        <f t="shared" si="155"/>
        <v/>
      </c>
      <c r="FJ39" s="177" t="str">
        <f t="shared" si="156"/>
        <v/>
      </c>
      <c r="FK39" s="177" t="str">
        <f t="shared" si="157"/>
        <v/>
      </c>
      <c r="FL39" s="177" t="str">
        <f t="shared" si="158"/>
        <v/>
      </c>
      <c r="FM39" s="177" t="str">
        <f t="shared" si="159"/>
        <v/>
      </c>
      <c r="FN39" s="177" t="str">
        <f t="shared" si="160"/>
        <v/>
      </c>
      <c r="FO39" s="177" t="str">
        <f t="shared" si="29"/>
        <v/>
      </c>
      <c r="FP39" s="177" t="str">
        <f t="shared" si="161"/>
        <v/>
      </c>
      <c r="FQ39" s="177" t="str">
        <f t="shared" si="162"/>
        <v/>
      </c>
      <c r="FR39" s="177" t="str">
        <f t="shared" si="163"/>
        <v/>
      </c>
      <c r="FS39" s="177" t="str">
        <f t="shared" si="164"/>
        <v/>
      </c>
      <c r="FT39" s="177" t="str">
        <f t="shared" si="165"/>
        <v/>
      </c>
      <c r="FU39" s="177" t="str">
        <f t="shared" si="166"/>
        <v/>
      </c>
      <c r="FV39" s="177" t="str">
        <f t="shared" si="167"/>
        <v/>
      </c>
      <c r="FW39" s="177" t="str">
        <f t="shared" si="168"/>
        <v/>
      </c>
      <c r="FX39" s="177" t="str">
        <f t="shared" si="169"/>
        <v/>
      </c>
      <c r="FY39" s="177" t="str">
        <f t="shared" si="170"/>
        <v/>
      </c>
      <c r="FZ39" s="177" t="str">
        <f t="shared" si="171"/>
        <v/>
      </c>
      <c r="GA39" s="177" t="str">
        <f t="shared" si="172"/>
        <v/>
      </c>
      <c r="GB39" s="177" t="str">
        <f t="shared" si="173"/>
        <v/>
      </c>
      <c r="GC39" s="177" t="str">
        <f t="shared" si="174"/>
        <v/>
      </c>
      <c r="GD39" s="177" t="str">
        <f t="shared" si="175"/>
        <v/>
      </c>
      <c r="GE39" s="177" t="str">
        <f t="shared" si="176"/>
        <v/>
      </c>
      <c r="GF39" s="177" t="str">
        <f t="shared" si="177"/>
        <v/>
      </c>
      <c r="GG39" s="177" t="str">
        <f t="shared" si="178"/>
        <v/>
      </c>
      <c r="GH39" s="177" t="str">
        <f t="shared" si="179"/>
        <v/>
      </c>
      <c r="GI39" s="177" t="str">
        <f t="shared" si="180"/>
        <v/>
      </c>
      <c r="GJ39" s="177" t="str">
        <f t="shared" si="181"/>
        <v/>
      </c>
      <c r="GK39" s="177" t="str">
        <f t="shared" si="182"/>
        <v/>
      </c>
      <c r="GL39" s="177" t="str">
        <f t="shared" si="183"/>
        <v/>
      </c>
      <c r="GM39" s="177" t="str">
        <f t="shared" si="184"/>
        <v/>
      </c>
      <c r="GN39" s="177" t="str">
        <f t="shared" si="185"/>
        <v/>
      </c>
      <c r="GO39" s="177" t="str">
        <f t="shared" si="186"/>
        <v/>
      </c>
      <c r="GP39" s="177" t="str">
        <f t="shared" si="187"/>
        <v/>
      </c>
      <c r="GQ39" s="177" t="str">
        <f t="shared" si="188"/>
        <v/>
      </c>
      <c r="GR39" s="177" t="str">
        <f t="shared" si="189"/>
        <v/>
      </c>
      <c r="GS39" s="177" t="str">
        <f t="shared" si="190"/>
        <v/>
      </c>
      <c r="GT39" s="177" t="str">
        <f t="shared" si="191"/>
        <v/>
      </c>
      <c r="GU39" s="177" t="str">
        <f t="shared" si="192"/>
        <v/>
      </c>
      <c r="GV39" s="177" t="str">
        <f t="shared" si="193"/>
        <v/>
      </c>
      <c r="GW39" s="177" t="str">
        <f t="shared" si="194"/>
        <v/>
      </c>
      <c r="GX39" s="177" t="str">
        <f t="shared" si="195"/>
        <v/>
      </c>
      <c r="GY39" s="177" t="str">
        <f t="shared" si="196"/>
        <v/>
      </c>
      <c r="GZ39" s="177" t="str">
        <f t="shared" si="197"/>
        <v/>
      </c>
      <c r="HA39" s="177" t="str">
        <f t="shared" si="198"/>
        <v/>
      </c>
      <c r="HB39" s="177" t="str">
        <f t="shared" si="199"/>
        <v/>
      </c>
      <c r="HC39" s="177" t="str">
        <f t="shared" si="200"/>
        <v/>
      </c>
      <c r="HD39" s="177" t="str">
        <f t="shared" si="201"/>
        <v/>
      </c>
      <c r="HE39" s="177" t="str">
        <f t="shared" si="202"/>
        <v/>
      </c>
      <c r="HF39" s="177" t="str">
        <f t="shared" si="203"/>
        <v/>
      </c>
      <c r="HG39" s="177" t="str">
        <f t="shared" si="204"/>
        <v/>
      </c>
      <c r="HH39" s="177" t="str">
        <f t="shared" si="205"/>
        <v/>
      </c>
      <c r="HI39" s="177" t="str">
        <f t="shared" si="206"/>
        <v/>
      </c>
      <c r="HJ39" s="177" t="str">
        <f t="shared" si="207"/>
        <v/>
      </c>
      <c r="HK39" s="177" t="str">
        <f t="shared" si="208"/>
        <v/>
      </c>
      <c r="HL39" s="177" t="str">
        <f t="shared" si="209"/>
        <v/>
      </c>
      <c r="HM39" s="177" t="str">
        <f t="shared" si="210"/>
        <v/>
      </c>
      <c r="HN39" s="177" t="str">
        <f t="shared" si="211"/>
        <v/>
      </c>
      <c r="HO39" s="177" t="str">
        <f t="shared" si="212"/>
        <v/>
      </c>
      <c r="HP39" s="177" t="str">
        <f t="shared" si="213"/>
        <v/>
      </c>
      <c r="HQ39" s="177" t="str">
        <f t="shared" si="214"/>
        <v/>
      </c>
      <c r="HR39" s="177" t="str">
        <f t="shared" si="215"/>
        <v/>
      </c>
      <c r="HS39" s="177" t="str">
        <f t="shared" si="216"/>
        <v/>
      </c>
      <c r="HT39" s="177" t="str">
        <f t="shared" si="217"/>
        <v/>
      </c>
      <c r="HU39" s="177" t="str">
        <f t="shared" si="218"/>
        <v/>
      </c>
      <c r="HV39" s="177" t="str">
        <f t="shared" si="219"/>
        <v/>
      </c>
      <c r="HW39" s="177" t="str">
        <f t="shared" si="220"/>
        <v/>
      </c>
      <c r="HX39" s="177" t="str">
        <f t="shared" si="221"/>
        <v/>
      </c>
      <c r="HY39" s="177" t="str">
        <f t="shared" si="222"/>
        <v/>
      </c>
      <c r="HZ39" s="177" t="str">
        <f t="shared" si="223"/>
        <v/>
      </c>
      <c r="IA39" s="177" t="str">
        <f t="shared" si="30"/>
        <v/>
      </c>
      <c r="IB39" s="177" t="str">
        <f t="shared" si="251"/>
        <v/>
      </c>
      <c r="IC39" s="177" t="str">
        <f t="shared" si="252"/>
        <v/>
      </c>
      <c r="ID39" s="177" t="str">
        <f t="shared" si="253"/>
        <v/>
      </c>
      <c r="IE39" s="177" t="str">
        <f t="shared" si="254"/>
        <v/>
      </c>
      <c r="IF39" s="177" t="str">
        <f t="shared" si="255"/>
        <v/>
      </c>
      <c r="IG39" s="177" t="str">
        <f t="shared" si="256"/>
        <v/>
      </c>
      <c r="IH39" s="192" t="str">
        <f t="shared" si="292"/>
        <v/>
      </c>
      <c r="II39" s="193" t="e">
        <f t="shared" si="293"/>
        <v>#N/A</v>
      </c>
      <c r="IJ39" s="193" t="e">
        <f t="shared" si="273"/>
        <v>#N/A</v>
      </c>
      <c r="IK39" s="193" t="e">
        <f t="shared" si="273"/>
        <v>#N/A</v>
      </c>
      <c r="IL39" s="193" t="e">
        <f t="shared" si="273"/>
        <v>#N/A</v>
      </c>
      <c r="IM39" s="193" t="e">
        <f t="shared" si="286"/>
        <v>#N/A</v>
      </c>
      <c r="IN39" s="193" t="e">
        <f t="shared" si="286"/>
        <v>#N/A</v>
      </c>
      <c r="IO39" s="193" t="e">
        <f t="shared" si="286"/>
        <v>#N/A</v>
      </c>
      <c r="IP39" s="193" t="e">
        <f t="shared" si="286"/>
        <v>#N/A</v>
      </c>
      <c r="IQ39" s="193" t="e">
        <f t="shared" si="286"/>
        <v>#N/A</v>
      </c>
      <c r="IR39" s="193" t="e">
        <f t="shared" si="286"/>
        <v>#N/A</v>
      </c>
      <c r="IS39" s="193" t="e">
        <f t="shared" si="286"/>
        <v>#N/A</v>
      </c>
      <c r="IT39" s="193" t="e">
        <f t="shared" si="286"/>
        <v>#N/A</v>
      </c>
      <c r="IU39" s="193" t="e">
        <f t="shared" si="286"/>
        <v>#N/A</v>
      </c>
      <c r="IV39" s="193" t="e">
        <f t="shared" si="286"/>
        <v>#N/A</v>
      </c>
      <c r="IW39" s="193" t="e">
        <f t="shared" si="286"/>
        <v>#N/A</v>
      </c>
      <c r="IX39" s="193" t="e">
        <f t="shared" si="286"/>
        <v>#N/A</v>
      </c>
      <c r="IY39" s="193" t="e">
        <f t="shared" si="286"/>
        <v>#N/A</v>
      </c>
      <c r="IZ39" s="193" t="e">
        <f t="shared" si="286"/>
        <v>#N/A</v>
      </c>
      <c r="JA39" s="193" t="e">
        <f t="shared" si="286"/>
        <v>#N/A</v>
      </c>
      <c r="JB39" s="193" t="e">
        <f t="shared" si="281"/>
        <v>#N/A</v>
      </c>
      <c r="JC39" s="193" t="e">
        <f t="shared" si="281"/>
        <v>#N/A</v>
      </c>
      <c r="JD39" s="193" t="e">
        <f t="shared" si="281"/>
        <v>#N/A</v>
      </c>
      <c r="JE39" s="193" t="e">
        <f t="shared" si="281"/>
        <v>#N/A</v>
      </c>
      <c r="JF39" s="193" t="e">
        <f t="shared" si="281"/>
        <v>#N/A</v>
      </c>
      <c r="JG39" s="193" t="e">
        <f t="shared" si="281"/>
        <v>#N/A</v>
      </c>
      <c r="JH39" s="193" t="e">
        <f t="shared" si="281"/>
        <v>#N/A</v>
      </c>
      <c r="JI39" s="193" t="e">
        <f t="shared" si="281"/>
        <v>#N/A</v>
      </c>
      <c r="JJ39" s="193" t="e">
        <f t="shared" si="281"/>
        <v>#N/A</v>
      </c>
      <c r="JK39" s="193" t="e">
        <f t="shared" si="281"/>
        <v>#N/A</v>
      </c>
      <c r="JL39" s="193" t="e">
        <f t="shared" si="281"/>
        <v>#N/A</v>
      </c>
      <c r="JM39" s="193" t="e">
        <f t="shared" si="281"/>
        <v>#N/A</v>
      </c>
      <c r="JN39" s="193" t="e">
        <f t="shared" si="281"/>
        <v>#N/A</v>
      </c>
      <c r="JO39" s="193" t="e">
        <f t="shared" si="281"/>
        <v>#N/A</v>
      </c>
      <c r="JP39" s="193" t="e">
        <f t="shared" si="281"/>
        <v>#N/A</v>
      </c>
      <c r="JQ39" s="193" t="e">
        <f t="shared" si="277"/>
        <v>#N/A</v>
      </c>
      <c r="JR39" s="193" t="e">
        <f t="shared" si="277"/>
        <v>#N/A</v>
      </c>
      <c r="JS39" s="193" t="e">
        <f t="shared" si="277"/>
        <v>#N/A</v>
      </c>
      <c r="JT39" s="193" t="e">
        <f t="shared" si="277"/>
        <v>#N/A</v>
      </c>
      <c r="JU39" s="193" t="e">
        <f t="shared" si="277"/>
        <v>#N/A</v>
      </c>
      <c r="JV39" s="193" t="e">
        <f t="shared" si="277"/>
        <v>#N/A</v>
      </c>
      <c r="JW39" s="193" t="e">
        <f t="shared" si="277"/>
        <v>#N/A</v>
      </c>
      <c r="JX39" s="193" t="e">
        <f t="shared" si="277"/>
        <v>#N/A</v>
      </c>
      <c r="JY39" s="193" t="e">
        <f t="shared" si="277"/>
        <v>#N/A</v>
      </c>
      <c r="JZ39" s="193" t="e">
        <f t="shared" si="277"/>
        <v>#N/A</v>
      </c>
      <c r="KA39" s="193" t="e">
        <f t="shared" si="277"/>
        <v>#N/A</v>
      </c>
      <c r="KB39" s="193" t="e">
        <f t="shared" si="277"/>
        <v>#N/A</v>
      </c>
      <c r="KC39" s="193" t="e">
        <f t="shared" si="277"/>
        <v>#N/A</v>
      </c>
      <c r="KD39" s="193" t="e">
        <f t="shared" si="277"/>
        <v>#N/A</v>
      </c>
      <c r="KE39" s="193" t="e">
        <f t="shared" si="277"/>
        <v>#N/A</v>
      </c>
      <c r="KF39" s="193" t="e">
        <f t="shared" si="296"/>
        <v>#N/A</v>
      </c>
      <c r="KG39" s="193" t="e">
        <f t="shared" si="296"/>
        <v>#N/A</v>
      </c>
      <c r="KH39" s="193" t="e">
        <f t="shared" si="296"/>
        <v>#N/A</v>
      </c>
      <c r="KI39" s="193" t="e">
        <f t="shared" si="296"/>
        <v>#N/A</v>
      </c>
      <c r="KJ39" s="193" t="e">
        <f t="shared" si="296"/>
        <v>#N/A</v>
      </c>
      <c r="KK39" s="193" t="e">
        <f t="shared" si="296"/>
        <v>#N/A</v>
      </c>
      <c r="KL39" s="193" t="e">
        <f t="shared" si="296"/>
        <v>#N/A</v>
      </c>
      <c r="KM39" s="193" t="e">
        <f t="shared" si="296"/>
        <v>#N/A</v>
      </c>
      <c r="KN39" s="193" t="e">
        <f t="shared" si="296"/>
        <v>#N/A</v>
      </c>
      <c r="KO39" s="193" t="e">
        <f t="shared" si="296"/>
        <v>#N/A</v>
      </c>
      <c r="KP39" s="193" t="e">
        <f t="shared" si="296"/>
        <v>#N/A</v>
      </c>
      <c r="KQ39" s="193" t="e">
        <f t="shared" si="296"/>
        <v>#N/A</v>
      </c>
      <c r="KR39" s="193" t="e">
        <f t="shared" si="296"/>
        <v>#N/A</v>
      </c>
      <c r="KS39" s="193" t="e">
        <f t="shared" si="296"/>
        <v>#N/A</v>
      </c>
      <c r="KT39" s="193" t="e">
        <f t="shared" si="296"/>
        <v>#N/A</v>
      </c>
      <c r="KU39" s="193" t="e">
        <f t="shared" si="31"/>
        <v>#N/A</v>
      </c>
      <c r="KV39" s="193" t="e">
        <f t="shared" si="274"/>
        <v>#N/A</v>
      </c>
      <c r="KW39" s="193" t="e">
        <f t="shared" si="274"/>
        <v>#N/A</v>
      </c>
      <c r="KX39" s="193" t="e">
        <f t="shared" si="274"/>
        <v>#N/A</v>
      </c>
      <c r="KY39" s="193" t="e">
        <f t="shared" si="287"/>
        <v>#N/A</v>
      </c>
      <c r="KZ39" s="193" t="e">
        <f t="shared" si="287"/>
        <v>#N/A</v>
      </c>
      <c r="LA39" s="193" t="e">
        <f t="shared" si="287"/>
        <v>#N/A</v>
      </c>
      <c r="LB39" s="193" t="e">
        <f t="shared" si="287"/>
        <v>#N/A</v>
      </c>
      <c r="LC39" s="193" t="e">
        <f t="shared" si="287"/>
        <v>#N/A</v>
      </c>
      <c r="LD39" s="193" t="e">
        <f t="shared" si="287"/>
        <v>#N/A</v>
      </c>
      <c r="LE39" s="193" t="e">
        <f t="shared" si="287"/>
        <v>#N/A</v>
      </c>
      <c r="LF39" s="193" t="e">
        <f t="shared" si="287"/>
        <v>#N/A</v>
      </c>
      <c r="LG39" s="193" t="e">
        <f t="shared" si="287"/>
        <v>#N/A</v>
      </c>
      <c r="LH39" s="193" t="e">
        <f t="shared" si="287"/>
        <v>#N/A</v>
      </c>
      <c r="LI39" s="193" t="e">
        <f t="shared" si="287"/>
        <v>#N/A</v>
      </c>
      <c r="LJ39" s="193" t="e">
        <f t="shared" si="287"/>
        <v>#N/A</v>
      </c>
      <c r="LK39" s="193" t="e">
        <f t="shared" si="287"/>
        <v>#N/A</v>
      </c>
      <c r="LL39" s="193" t="e">
        <f t="shared" si="287"/>
        <v>#N/A</v>
      </c>
      <c r="LM39" s="193" t="e">
        <f t="shared" si="287"/>
        <v>#N/A</v>
      </c>
      <c r="LN39" s="193" t="e">
        <f t="shared" si="282"/>
        <v>#N/A</v>
      </c>
      <c r="LO39" s="193" t="e">
        <f t="shared" si="282"/>
        <v>#N/A</v>
      </c>
      <c r="LP39" s="193" t="e">
        <f t="shared" si="282"/>
        <v>#N/A</v>
      </c>
      <c r="LQ39" s="193" t="e">
        <f t="shared" si="282"/>
        <v>#N/A</v>
      </c>
      <c r="LR39" s="193" t="e">
        <f t="shared" si="282"/>
        <v>#N/A</v>
      </c>
      <c r="LS39" s="193" t="e">
        <f t="shared" si="282"/>
        <v>#N/A</v>
      </c>
      <c r="LT39" s="193" t="e">
        <f t="shared" si="282"/>
        <v>#N/A</v>
      </c>
      <c r="LU39" s="193" t="e">
        <f t="shared" si="282"/>
        <v>#N/A</v>
      </c>
      <c r="LV39" s="193" t="e">
        <f t="shared" si="282"/>
        <v>#N/A</v>
      </c>
      <c r="LW39" s="193" t="e">
        <f t="shared" si="282"/>
        <v>#N/A</v>
      </c>
      <c r="LX39" s="193" t="e">
        <f t="shared" si="282"/>
        <v>#N/A</v>
      </c>
      <c r="LY39" s="193" t="e">
        <f t="shared" si="282"/>
        <v>#N/A</v>
      </c>
      <c r="LZ39" s="193" t="e">
        <f t="shared" si="282"/>
        <v>#N/A</v>
      </c>
      <c r="MA39" s="193" t="e">
        <f t="shared" si="282"/>
        <v>#N/A</v>
      </c>
      <c r="MB39" s="193" t="e">
        <f t="shared" si="282"/>
        <v>#N/A</v>
      </c>
      <c r="MC39" s="193" t="e">
        <f t="shared" si="278"/>
        <v>#N/A</v>
      </c>
      <c r="MD39" s="193" t="e">
        <f t="shared" si="278"/>
        <v>#N/A</v>
      </c>
      <c r="ME39" s="193" t="e">
        <f t="shared" si="278"/>
        <v>#N/A</v>
      </c>
      <c r="MF39" s="193" t="e">
        <f t="shared" si="278"/>
        <v>#N/A</v>
      </c>
      <c r="MG39" s="193" t="e">
        <f t="shared" si="278"/>
        <v>#N/A</v>
      </c>
      <c r="MH39" s="193" t="e">
        <f t="shared" si="278"/>
        <v>#N/A</v>
      </c>
      <c r="MI39" s="193" t="e">
        <f t="shared" si="278"/>
        <v>#N/A</v>
      </c>
      <c r="MJ39" s="193" t="e">
        <f t="shared" si="278"/>
        <v>#N/A</v>
      </c>
      <c r="MK39" s="193" t="e">
        <f t="shared" si="278"/>
        <v>#N/A</v>
      </c>
      <c r="ML39" s="193" t="e">
        <f t="shared" si="278"/>
        <v>#N/A</v>
      </c>
      <c r="MM39" s="193" t="e">
        <f t="shared" si="278"/>
        <v>#N/A</v>
      </c>
      <c r="MN39" s="193" t="e">
        <f t="shared" si="278"/>
        <v>#N/A</v>
      </c>
      <c r="MO39" s="193" t="e">
        <f t="shared" si="278"/>
        <v>#N/A</v>
      </c>
      <c r="MP39" s="193" t="e">
        <f t="shared" si="278"/>
        <v>#N/A</v>
      </c>
      <c r="MQ39" s="193" t="e">
        <f t="shared" si="278"/>
        <v>#N/A</v>
      </c>
      <c r="MR39" s="193" t="e">
        <f t="shared" si="297"/>
        <v>#N/A</v>
      </c>
      <c r="MS39" s="193" t="e">
        <f t="shared" si="297"/>
        <v>#N/A</v>
      </c>
      <c r="MT39" s="193" t="e">
        <f t="shared" si="297"/>
        <v>#N/A</v>
      </c>
      <c r="MU39" s="193" t="e">
        <f t="shared" si="297"/>
        <v>#N/A</v>
      </c>
      <c r="MV39" s="193" t="e">
        <f t="shared" si="297"/>
        <v>#N/A</v>
      </c>
      <c r="MW39" s="193" t="e">
        <f t="shared" si="297"/>
        <v>#N/A</v>
      </c>
      <c r="MX39" s="193" t="e">
        <f t="shared" si="297"/>
        <v>#N/A</v>
      </c>
      <c r="MY39" s="193" t="e">
        <f t="shared" si="297"/>
        <v>#N/A</v>
      </c>
      <c r="MZ39" s="193" t="e">
        <f t="shared" si="297"/>
        <v>#N/A</v>
      </c>
      <c r="NA39" s="193" t="e">
        <f t="shared" si="297"/>
        <v>#N/A</v>
      </c>
      <c r="NB39" s="193" t="e">
        <f t="shared" si="297"/>
        <v>#N/A</v>
      </c>
      <c r="NC39" s="193" t="e">
        <f t="shared" si="297"/>
        <v>#N/A</v>
      </c>
      <c r="ND39" s="193" t="e">
        <f t="shared" si="297"/>
        <v>#N/A</v>
      </c>
      <c r="NE39" s="193" t="e">
        <f t="shared" si="297"/>
        <v>#N/A</v>
      </c>
      <c r="NF39" s="193" t="e">
        <f t="shared" si="297"/>
        <v>#N/A</v>
      </c>
      <c r="NG39" s="193" t="e">
        <f t="shared" si="32"/>
        <v>#N/A</v>
      </c>
      <c r="NH39" s="193" t="e">
        <f t="shared" si="275"/>
        <v>#N/A</v>
      </c>
      <c r="NI39" s="193" t="e">
        <f t="shared" si="275"/>
        <v>#N/A</v>
      </c>
      <c r="NJ39" s="193" t="e">
        <f t="shared" si="275"/>
        <v>#N/A</v>
      </c>
      <c r="NK39" s="193" t="e">
        <f t="shared" si="288"/>
        <v>#N/A</v>
      </c>
      <c r="NL39" s="193" t="e">
        <f t="shared" si="288"/>
        <v>#N/A</v>
      </c>
      <c r="NM39" s="193" t="e">
        <f t="shared" si="288"/>
        <v>#N/A</v>
      </c>
      <c r="NN39" s="193" t="e">
        <f t="shared" si="288"/>
        <v>#N/A</v>
      </c>
      <c r="NO39" s="193" t="e">
        <f t="shared" si="288"/>
        <v>#N/A</v>
      </c>
      <c r="NP39" s="193" t="e">
        <f t="shared" si="288"/>
        <v>#N/A</v>
      </c>
      <c r="NQ39" s="193" t="e">
        <f t="shared" si="288"/>
        <v>#N/A</v>
      </c>
      <c r="NR39" s="193" t="e">
        <f t="shared" si="288"/>
        <v>#N/A</v>
      </c>
      <c r="NS39" s="193" t="e">
        <f t="shared" si="288"/>
        <v>#N/A</v>
      </c>
      <c r="NT39" s="193" t="e">
        <f t="shared" si="288"/>
        <v>#N/A</v>
      </c>
      <c r="NU39" s="193" t="e">
        <f t="shared" si="288"/>
        <v>#N/A</v>
      </c>
      <c r="NV39" s="193" t="e">
        <f t="shared" si="288"/>
        <v>#N/A</v>
      </c>
      <c r="NW39" s="193" t="e">
        <f t="shared" si="288"/>
        <v>#N/A</v>
      </c>
      <c r="NX39" s="193" t="e">
        <f t="shared" si="288"/>
        <v>#N/A</v>
      </c>
      <c r="NY39" s="193" t="e">
        <f t="shared" si="288"/>
        <v>#N/A</v>
      </c>
      <c r="NZ39" s="193" t="e">
        <f t="shared" si="283"/>
        <v>#N/A</v>
      </c>
      <c r="OA39" s="193" t="e">
        <f t="shared" si="283"/>
        <v>#N/A</v>
      </c>
      <c r="OB39" s="193" t="e">
        <f t="shared" si="283"/>
        <v>#N/A</v>
      </c>
      <c r="OC39" s="193" t="e">
        <f t="shared" si="283"/>
        <v>#N/A</v>
      </c>
      <c r="OD39" s="193" t="e">
        <f t="shared" si="283"/>
        <v>#N/A</v>
      </c>
      <c r="OE39" s="193" t="e">
        <f t="shared" si="283"/>
        <v>#N/A</v>
      </c>
      <c r="OF39" s="193" t="e">
        <f t="shared" si="283"/>
        <v>#N/A</v>
      </c>
      <c r="OG39" s="193" t="e">
        <f t="shared" si="283"/>
        <v>#N/A</v>
      </c>
      <c r="OH39" s="193" t="e">
        <f t="shared" si="283"/>
        <v>#N/A</v>
      </c>
      <c r="OI39" s="193" t="e">
        <f t="shared" si="283"/>
        <v>#N/A</v>
      </c>
      <c r="OJ39" s="193" t="e">
        <f t="shared" si="283"/>
        <v>#N/A</v>
      </c>
      <c r="OK39" s="193" t="e">
        <f t="shared" si="283"/>
        <v>#N/A</v>
      </c>
      <c r="OL39" s="193" t="e">
        <f t="shared" si="283"/>
        <v>#N/A</v>
      </c>
      <c r="OM39" s="193" t="e">
        <f t="shared" si="283"/>
        <v>#N/A</v>
      </c>
      <c r="ON39" s="193" t="e">
        <f t="shared" si="283"/>
        <v>#N/A</v>
      </c>
      <c r="OO39" s="193" t="e">
        <f t="shared" si="279"/>
        <v>#N/A</v>
      </c>
      <c r="OP39" s="193" t="e">
        <f t="shared" si="279"/>
        <v>#N/A</v>
      </c>
      <c r="OQ39" s="193" t="e">
        <f t="shared" si="279"/>
        <v>#N/A</v>
      </c>
      <c r="OR39" s="193" t="e">
        <f t="shared" si="279"/>
        <v>#N/A</v>
      </c>
      <c r="OS39" s="193" t="e">
        <f t="shared" si="279"/>
        <v>#N/A</v>
      </c>
      <c r="OT39" s="193" t="e">
        <f t="shared" si="279"/>
        <v>#N/A</v>
      </c>
      <c r="OU39" s="193" t="e">
        <f t="shared" si="279"/>
        <v>#N/A</v>
      </c>
      <c r="OV39" s="193" t="e">
        <f t="shared" si="279"/>
        <v>#N/A</v>
      </c>
      <c r="OW39" s="193" t="e">
        <f t="shared" si="279"/>
        <v>#N/A</v>
      </c>
      <c r="OX39" s="193" t="e">
        <f t="shared" si="279"/>
        <v>#N/A</v>
      </c>
      <c r="OY39" s="193" t="e">
        <f t="shared" si="279"/>
        <v>#N/A</v>
      </c>
      <c r="OZ39" s="193" t="e">
        <f t="shared" si="279"/>
        <v>#N/A</v>
      </c>
      <c r="PA39" s="193" t="e">
        <f t="shared" si="279"/>
        <v>#N/A</v>
      </c>
      <c r="PB39" s="193" t="e">
        <f t="shared" si="279"/>
        <v>#N/A</v>
      </c>
      <c r="PC39" s="193" t="e">
        <f t="shared" si="279"/>
        <v>#N/A</v>
      </c>
      <c r="PD39" s="193" t="e">
        <f t="shared" si="298"/>
        <v>#N/A</v>
      </c>
      <c r="PE39" s="193" t="e">
        <f t="shared" si="298"/>
        <v>#N/A</v>
      </c>
      <c r="PF39" s="193" t="e">
        <f t="shared" si="298"/>
        <v>#N/A</v>
      </c>
      <c r="PG39" s="193" t="e">
        <f t="shared" si="298"/>
        <v>#N/A</v>
      </c>
      <c r="PH39" s="193" t="e">
        <f t="shared" si="298"/>
        <v>#N/A</v>
      </c>
      <c r="PI39" s="193" t="e">
        <f t="shared" si="298"/>
        <v>#N/A</v>
      </c>
      <c r="PJ39" s="193" t="e">
        <f t="shared" si="298"/>
        <v>#N/A</v>
      </c>
      <c r="PK39" s="193" t="e">
        <f t="shared" si="298"/>
        <v>#N/A</v>
      </c>
      <c r="PL39" s="193" t="e">
        <f t="shared" si="298"/>
        <v>#N/A</v>
      </c>
      <c r="PM39" s="193" t="e">
        <f t="shared" si="298"/>
        <v>#N/A</v>
      </c>
      <c r="PN39" s="193" t="e">
        <f t="shared" si="298"/>
        <v>#N/A</v>
      </c>
      <c r="PO39" s="193" t="e">
        <f t="shared" si="298"/>
        <v>#N/A</v>
      </c>
      <c r="PP39" s="193" t="e">
        <f t="shared" si="298"/>
        <v>#N/A</v>
      </c>
      <c r="PQ39" s="193" t="e">
        <f t="shared" si="298"/>
        <v>#N/A</v>
      </c>
      <c r="PR39" s="193" t="e">
        <f t="shared" si="298"/>
        <v>#N/A</v>
      </c>
      <c r="PS39" s="193" t="e">
        <f t="shared" si="33"/>
        <v>#N/A</v>
      </c>
      <c r="PT39" s="193" t="e">
        <f t="shared" si="294"/>
        <v>#N/A</v>
      </c>
      <c r="PU39" s="193" t="e">
        <f t="shared" si="294"/>
        <v>#N/A</v>
      </c>
      <c r="PV39" s="193" t="e">
        <f t="shared" si="294"/>
        <v>#N/A</v>
      </c>
      <c r="PW39" s="193" t="e">
        <f t="shared" si="294"/>
        <v>#N/A</v>
      </c>
      <c r="PX39" s="193" t="e">
        <f t="shared" si="294"/>
        <v>#N/A</v>
      </c>
      <c r="PY39" s="193" t="e">
        <f t="shared" si="294"/>
        <v>#N/A</v>
      </c>
      <c r="PZ39" s="193" t="e">
        <f t="shared" si="294"/>
        <v>#N/A</v>
      </c>
      <c r="QA39" s="193" t="e">
        <f t="shared" si="294"/>
        <v>#N/A</v>
      </c>
    </row>
    <row r="40" spans="1:443" hidden="1" x14ac:dyDescent="0.45">
      <c r="A40" s="276"/>
      <c r="B40" s="277" t="str">
        <f>IF(OR($T40="",$U40=""),"",ROUND(_xlfn.BETA.INV(ABS(VLOOKUP($Z$1,VLookups!$A$30:$B$31,2,FALSE)-B$2),IF($N40="L",$U40,$T40),IF($N40="L",$T40,$U40),$G40,$I40),0))</f>
        <v/>
      </c>
      <c r="C40" s="287" t="str">
        <f t="shared" si="24"/>
        <v/>
      </c>
      <c r="D40" s="288" t="str">
        <f t="shared" si="25"/>
        <v/>
      </c>
      <c r="E40" s="134"/>
      <c r="F40" s="279"/>
      <c r="G40" s="280" t="str">
        <f t="shared" si="16"/>
        <v/>
      </c>
      <c r="H40" s="281"/>
      <c r="I40" s="280" t="str">
        <f t="shared" si="17"/>
        <v/>
      </c>
      <c r="J40" s="279"/>
      <c r="K40" s="135"/>
      <c r="L40" s="110" t="str">
        <f t="shared" si="18"/>
        <v/>
      </c>
      <c r="M40" s="21" t="str">
        <f t="shared" si="19"/>
        <v/>
      </c>
      <c r="N40" s="22" t="str">
        <f t="shared" si="20"/>
        <v/>
      </c>
      <c r="O40" s="23" t="str">
        <f>IF(M40="","",IF(OR($M40&lt;Skew!$B$3,$M40=Skew!$B$3),IF($M40&gt;Skew!$C$3,Skew!$A$3,IF($M40&gt;Skew!$C$4,Skew!$A$4,IF($M40&gt;Skew!$C$5,Skew!$A$5,IF($M40&gt;Skew!$C$6,Skew!$A$6,IF($M40&gt;Skew!$C$7,Skew!$A$7,IF($M40&gt;Skew!$C$8,Skew!$A$8,IF($M40&gt;Skew!$C$9,Skew!$A$9,IF($M40&gt;Skew!$C$10,Skew!$A$10,IF($M40&gt;Skew!$C$11,Skew!$A$11,IF($M40&gt;Skew!$C$12,Skew!$A$12,IF($M40&gt;Skew!$C$13,Skew!$A$13,IF($M40&gt;Skew!$C$14,Skew!$A$14,IF($M40&gt;Skew!$C$15,Skew!$A$15,IF($M40&gt;Skew!$C$16,Skew!$A$16,Skew!$A$17)
)))))))))))))))</f>
        <v/>
      </c>
      <c r="P40" s="22" t="str">
        <f>IF(M40="","",MATCH(O40,Skew!$A$3:$A$17,0))</f>
        <v/>
      </c>
      <c r="Q40" s="22" t="str">
        <f t="shared" si="0"/>
        <v/>
      </c>
      <c r="R40" s="24"/>
      <c r="S40" s="22" t="str">
        <f>IF(OR(M40="",R40=""),"",MATCH(R40,Confidence!$A$3:$A$12,0))</f>
        <v/>
      </c>
      <c r="T40" s="25" t="str">
        <f t="shared" si="1"/>
        <v/>
      </c>
      <c r="U40" s="25" t="str">
        <f t="shared" si="2"/>
        <v/>
      </c>
      <c r="V40" s="22"/>
      <c r="W40" s="102" t="str">
        <f t="shared" si="3"/>
        <v/>
      </c>
      <c r="X40" s="102" t="str">
        <f t="shared" si="4"/>
        <v/>
      </c>
      <c r="Y40" s="37" t="str">
        <f t="shared" si="5"/>
        <v/>
      </c>
      <c r="Z40" s="115"/>
      <c r="AA40" s="204" t="str">
        <f>IF(AND(G40&gt;0,H40&gt;0,I40&gt;0,T40&gt;0,U40&gt;0,Z40&gt;0,NOT(R40="")),ABS(VLOOKUP($Z$1,VLookups!$A$30:$B$31,2,FALSE)-_xlfn.BETA.DIST(Z40,IF(N40="L",U40,T40),IF(N40="L",T40,U40),TRUE,G40,I40)),"")</f>
        <v/>
      </c>
      <c r="AB40" s="112" t="str">
        <f>IF(OR($T40="",$U40=""),"",_xlfn.BETA.INV(ABS(VLOOKUP($Z$1,VLookups!$A$30:$B$31,2,FALSE)-AB$3),IF($N40="L",$U40,$T40),IF($N40="L",$T40,$U40),$G40,$I40))</f>
        <v/>
      </c>
      <c r="AC40" s="113" t="str">
        <f>IF(OR($T40="",$U40=""),"",_xlfn.BETA.INV(ABS(VLOOKUP($Z$1,VLookups!$A$30:$B$31,2,FALSE)-AC$3),IF($N40="L",$U40,$T40),IF($N40="L",$T40,$U40),$G40,$I40))</f>
        <v/>
      </c>
      <c r="AD40" s="112" t="str">
        <f>IF(OR($T40="",$U40=""),"",_xlfn.BETA.INV(ABS(VLOOKUP($Z$1,VLookups!$A$30:$B$31,2,FALSE)-AD$3),IF($N40="L",$U40,$T40),IF($N40="L",$T40,$U40),$G40,$I40))</f>
        <v/>
      </c>
      <c r="AE40" s="113" t="str">
        <f>IF(OR($T40="",$U40=""),"",_xlfn.BETA.INV(ABS(VLOOKUP($Z$1,VLookups!$A$30:$B$31,2,FALSE)-AE$3),IF($N40="L",$U40,$T40),IF($N40="L",$T40,$U40),$G40,$I40))</f>
        <v/>
      </c>
      <c r="AF40" s="112" t="str">
        <f>IF(OR($T40="",$U40=""),"",_xlfn.BETA.INV(ABS(VLOOKUP($Z$1,VLookups!$A$30:$B$31,2,FALSE)-AF$3),IF($N40="L",$U40,$T40),IF($N40="L",$T40,$U40),$G40,$I40))</f>
        <v/>
      </c>
      <c r="AG40" s="113" t="str">
        <f>IF(OR($T40="",$U40=""),"",_xlfn.BETA.INV(ABS(VLOOKUP($Z$1,VLookups!$A$30:$B$31,2,FALSE)-AG$3),IF($N40="L",$U40,$T40),IF($N40="L",$T40,$U40),$G40,$I40))</f>
        <v/>
      </c>
      <c r="AH40" s="112" t="str">
        <f>IF(OR($T40="",$U40=""),"",_xlfn.BETA.INV(ABS(VLOOKUP($Z$1,VLookups!$A$30:$B$31,2,FALSE)-AH$3),IF($N40="L",$U40,$T40),IF($N40="L",$T40,$U40),$G40,$I40))</f>
        <v/>
      </c>
      <c r="AI40" s="113" t="str">
        <f>IF(OR($T40="",$U40=""),"",_xlfn.BETA.INV(ABS(VLOOKUP($Z$1,VLookups!$A$30:$B$31,2,FALSE)-AI$3),IF($N40="L",$U40,$T40),IF($N40="L",$T40,$U40),$G40,$I40))</f>
        <v/>
      </c>
      <c r="AJ40" s="112" t="str">
        <f>IF(OR($T40="",$U40=""),"",_xlfn.BETA.INV(ABS(VLOOKUP($Z$1,VLookups!$A$30:$B$31,2,FALSE)-AJ$3),IF($N40="L",$U40,$T40),IF($N40="L",$T40,$U40),$G40,$I40))</f>
        <v/>
      </c>
      <c r="AK40" s="113" t="str">
        <f>IF(OR($T40="",$U40=""),"",_xlfn.BETA.INV(ABS(VLOOKUP($Z$1,VLookups!$A$30:$B$31,2,FALSE)-AK$3),IF($N40="L",$U40,$T40),IF($N40="L",$T40,$U40),$G40,$I40))</f>
        <v/>
      </c>
      <c r="AL40" s="112" t="str">
        <f>IF(OR($T40="",$U40=""),"",_xlfn.BETA.INV(ABS(VLOOKUP($Z$1,VLookups!$A$30:$B$31,2,FALSE)-AL$3),IF($N40="L",$U40,$T40),IF($N40="L",$T40,$U40),$G40,$I40))</f>
        <v/>
      </c>
      <c r="AM40" s="113" t="str">
        <f>IF(OR($T40="",$U40=""),"",_xlfn.BETA.INV(ABS(VLOOKUP($Z$1,VLookups!$A$30:$B$31,2,FALSE)-AM$3),IF($N40="L",$U40,$T40),IF($N40="L",$T40,$U40),$G40,$I40))</f>
        <v/>
      </c>
      <c r="AN40" s="15"/>
      <c r="AO40" s="194" t="str">
        <f t="shared" si="21"/>
        <v/>
      </c>
      <c r="AP40" s="192" t="str">
        <f t="shared" si="22"/>
        <v/>
      </c>
      <c r="AQ40" s="177" t="str">
        <f t="shared" ref="AQ40" si="301">IF(ISNONTEXT($AO40),AP40+$AO40,"")</f>
        <v/>
      </c>
      <c r="AR40" s="177" t="str">
        <f t="shared" si="35"/>
        <v/>
      </c>
      <c r="AS40" s="177" t="str">
        <f t="shared" si="36"/>
        <v/>
      </c>
      <c r="AT40" s="177" t="str">
        <f t="shared" si="37"/>
        <v/>
      </c>
      <c r="AU40" s="177" t="str">
        <f t="shared" si="38"/>
        <v/>
      </c>
      <c r="AV40" s="177" t="str">
        <f t="shared" si="39"/>
        <v/>
      </c>
      <c r="AW40" s="177" t="str">
        <f t="shared" si="40"/>
        <v/>
      </c>
      <c r="AX40" s="177" t="str">
        <f t="shared" si="41"/>
        <v/>
      </c>
      <c r="AY40" s="177" t="str">
        <f t="shared" si="42"/>
        <v/>
      </c>
      <c r="AZ40" s="177" t="str">
        <f t="shared" si="43"/>
        <v/>
      </c>
      <c r="BA40" s="177" t="str">
        <f t="shared" si="44"/>
        <v/>
      </c>
      <c r="BB40" s="177" t="str">
        <f t="shared" si="45"/>
        <v/>
      </c>
      <c r="BC40" s="177" t="str">
        <f t="shared" si="46"/>
        <v/>
      </c>
      <c r="BD40" s="177" t="str">
        <f t="shared" si="47"/>
        <v/>
      </c>
      <c r="BE40" s="177" t="str">
        <f t="shared" si="48"/>
        <v/>
      </c>
      <c r="BF40" s="177" t="str">
        <f t="shared" si="49"/>
        <v/>
      </c>
      <c r="BG40" s="177" t="str">
        <f t="shared" si="50"/>
        <v/>
      </c>
      <c r="BH40" s="177" t="str">
        <f t="shared" si="51"/>
        <v/>
      </c>
      <c r="BI40" s="177" t="str">
        <f t="shared" si="52"/>
        <v/>
      </c>
      <c r="BJ40" s="177" t="str">
        <f t="shared" si="53"/>
        <v/>
      </c>
      <c r="BK40" s="177" t="str">
        <f t="shared" si="54"/>
        <v/>
      </c>
      <c r="BL40" s="177" t="str">
        <f t="shared" si="55"/>
        <v/>
      </c>
      <c r="BM40" s="177" t="str">
        <f t="shared" si="56"/>
        <v/>
      </c>
      <c r="BN40" s="177" t="str">
        <f t="shared" si="57"/>
        <v/>
      </c>
      <c r="BO40" s="177" t="str">
        <f t="shared" si="58"/>
        <v/>
      </c>
      <c r="BP40" s="177" t="str">
        <f t="shared" si="59"/>
        <v/>
      </c>
      <c r="BQ40" s="177" t="str">
        <f t="shared" si="60"/>
        <v/>
      </c>
      <c r="BR40" s="177" t="str">
        <f t="shared" si="61"/>
        <v/>
      </c>
      <c r="BS40" s="177" t="str">
        <f t="shared" si="62"/>
        <v/>
      </c>
      <c r="BT40" s="177" t="str">
        <f t="shared" si="63"/>
        <v/>
      </c>
      <c r="BU40" s="177" t="str">
        <f t="shared" si="64"/>
        <v/>
      </c>
      <c r="BV40" s="177" t="str">
        <f t="shared" si="65"/>
        <v/>
      </c>
      <c r="BW40" s="177" t="str">
        <f t="shared" si="66"/>
        <v/>
      </c>
      <c r="BX40" s="177" t="str">
        <f t="shared" si="67"/>
        <v/>
      </c>
      <c r="BY40" s="177" t="str">
        <f t="shared" si="68"/>
        <v/>
      </c>
      <c r="BZ40" s="177" t="str">
        <f t="shared" si="69"/>
        <v/>
      </c>
      <c r="CA40" s="177" t="str">
        <f t="shared" si="70"/>
        <v/>
      </c>
      <c r="CB40" s="177" t="str">
        <f t="shared" si="71"/>
        <v/>
      </c>
      <c r="CC40" s="177" t="str">
        <f t="shared" si="72"/>
        <v/>
      </c>
      <c r="CD40" s="177" t="str">
        <f t="shared" si="73"/>
        <v/>
      </c>
      <c r="CE40" s="177" t="str">
        <f t="shared" si="74"/>
        <v/>
      </c>
      <c r="CF40" s="177" t="str">
        <f t="shared" si="75"/>
        <v/>
      </c>
      <c r="CG40" s="177" t="str">
        <f t="shared" si="76"/>
        <v/>
      </c>
      <c r="CH40" s="177" t="str">
        <f t="shared" si="77"/>
        <v/>
      </c>
      <c r="CI40" s="177" t="str">
        <f t="shared" si="78"/>
        <v/>
      </c>
      <c r="CJ40" s="177" t="str">
        <f t="shared" si="79"/>
        <v/>
      </c>
      <c r="CK40" s="177" t="str">
        <f t="shared" si="80"/>
        <v/>
      </c>
      <c r="CL40" s="177" t="str">
        <f t="shared" si="81"/>
        <v/>
      </c>
      <c r="CM40" s="177" t="str">
        <f t="shared" si="82"/>
        <v/>
      </c>
      <c r="CN40" s="177" t="str">
        <f t="shared" si="83"/>
        <v/>
      </c>
      <c r="CO40" s="177" t="str">
        <f t="shared" si="84"/>
        <v/>
      </c>
      <c r="CP40" s="177" t="str">
        <f t="shared" si="85"/>
        <v/>
      </c>
      <c r="CQ40" s="177" t="str">
        <f t="shared" si="86"/>
        <v/>
      </c>
      <c r="CR40" s="177" t="str">
        <f t="shared" si="87"/>
        <v/>
      </c>
      <c r="CS40" s="177" t="str">
        <f t="shared" si="88"/>
        <v/>
      </c>
      <c r="CT40" s="177" t="str">
        <f t="shared" si="89"/>
        <v/>
      </c>
      <c r="CU40" s="177" t="str">
        <f t="shared" si="90"/>
        <v/>
      </c>
      <c r="CV40" s="177" t="str">
        <f t="shared" si="91"/>
        <v/>
      </c>
      <c r="CW40" s="177" t="str">
        <f t="shared" si="92"/>
        <v/>
      </c>
      <c r="CX40" s="177" t="str">
        <f t="shared" si="93"/>
        <v/>
      </c>
      <c r="CY40" s="177" t="str">
        <f t="shared" si="94"/>
        <v/>
      </c>
      <c r="CZ40" s="177" t="str">
        <f t="shared" si="95"/>
        <v/>
      </c>
      <c r="DA40" s="177" t="str">
        <f t="shared" si="96"/>
        <v/>
      </c>
      <c r="DB40" s="177" t="str">
        <f t="shared" si="97"/>
        <v/>
      </c>
      <c r="DC40" s="177" t="str">
        <f t="shared" si="28"/>
        <v/>
      </c>
      <c r="DD40" s="177" t="str">
        <f t="shared" si="98"/>
        <v/>
      </c>
      <c r="DE40" s="177" t="str">
        <f t="shared" si="99"/>
        <v/>
      </c>
      <c r="DF40" s="177" t="str">
        <f t="shared" si="100"/>
        <v/>
      </c>
      <c r="DG40" s="177" t="str">
        <f t="shared" si="101"/>
        <v/>
      </c>
      <c r="DH40" s="177" t="str">
        <f t="shared" si="102"/>
        <v/>
      </c>
      <c r="DI40" s="177" t="str">
        <f t="shared" si="103"/>
        <v/>
      </c>
      <c r="DJ40" s="177" t="str">
        <f t="shared" si="104"/>
        <v/>
      </c>
      <c r="DK40" s="177" t="str">
        <f t="shared" si="105"/>
        <v/>
      </c>
      <c r="DL40" s="177" t="str">
        <f t="shared" si="106"/>
        <v/>
      </c>
      <c r="DM40" s="177" t="str">
        <f t="shared" si="107"/>
        <v/>
      </c>
      <c r="DN40" s="177" t="str">
        <f t="shared" si="108"/>
        <v/>
      </c>
      <c r="DO40" s="177" t="str">
        <f t="shared" si="109"/>
        <v/>
      </c>
      <c r="DP40" s="177" t="str">
        <f t="shared" si="110"/>
        <v/>
      </c>
      <c r="DQ40" s="177" t="str">
        <f t="shared" si="111"/>
        <v/>
      </c>
      <c r="DR40" s="177" t="str">
        <f t="shared" si="112"/>
        <v/>
      </c>
      <c r="DS40" s="177" t="str">
        <f t="shared" si="113"/>
        <v/>
      </c>
      <c r="DT40" s="177" t="str">
        <f t="shared" si="114"/>
        <v/>
      </c>
      <c r="DU40" s="177" t="str">
        <f t="shared" si="115"/>
        <v/>
      </c>
      <c r="DV40" s="177" t="str">
        <f t="shared" si="116"/>
        <v/>
      </c>
      <c r="DW40" s="177" t="str">
        <f t="shared" si="117"/>
        <v/>
      </c>
      <c r="DX40" s="177" t="str">
        <f t="shared" si="118"/>
        <v/>
      </c>
      <c r="DY40" s="177" t="str">
        <f t="shared" si="119"/>
        <v/>
      </c>
      <c r="DZ40" s="177" t="str">
        <f t="shared" si="120"/>
        <v/>
      </c>
      <c r="EA40" s="177" t="str">
        <f t="shared" si="121"/>
        <v/>
      </c>
      <c r="EB40" s="177" t="str">
        <f t="shared" si="122"/>
        <v/>
      </c>
      <c r="EC40" s="177" t="str">
        <f t="shared" si="123"/>
        <v/>
      </c>
      <c r="ED40" s="177" t="str">
        <f t="shared" si="124"/>
        <v/>
      </c>
      <c r="EE40" s="177" t="str">
        <f t="shared" si="125"/>
        <v/>
      </c>
      <c r="EF40" s="177" t="str">
        <f t="shared" si="126"/>
        <v/>
      </c>
      <c r="EG40" s="177" t="str">
        <f t="shared" si="127"/>
        <v/>
      </c>
      <c r="EH40" s="177" t="str">
        <f t="shared" si="128"/>
        <v/>
      </c>
      <c r="EI40" s="177" t="str">
        <f t="shared" si="129"/>
        <v/>
      </c>
      <c r="EJ40" s="177" t="str">
        <f t="shared" si="130"/>
        <v/>
      </c>
      <c r="EK40" s="177" t="str">
        <f t="shared" si="131"/>
        <v/>
      </c>
      <c r="EL40" s="177" t="str">
        <f t="shared" si="132"/>
        <v/>
      </c>
      <c r="EM40" s="177" t="str">
        <f t="shared" si="133"/>
        <v/>
      </c>
      <c r="EN40" s="177" t="str">
        <f t="shared" si="134"/>
        <v/>
      </c>
      <c r="EO40" s="177" t="str">
        <f t="shared" si="135"/>
        <v/>
      </c>
      <c r="EP40" s="177" t="str">
        <f t="shared" si="136"/>
        <v/>
      </c>
      <c r="EQ40" s="177" t="str">
        <f t="shared" si="137"/>
        <v/>
      </c>
      <c r="ER40" s="177" t="str">
        <f t="shared" si="138"/>
        <v/>
      </c>
      <c r="ES40" s="177" t="str">
        <f t="shared" si="139"/>
        <v/>
      </c>
      <c r="ET40" s="177" t="str">
        <f t="shared" si="140"/>
        <v/>
      </c>
      <c r="EU40" s="177" t="str">
        <f t="shared" si="141"/>
        <v/>
      </c>
      <c r="EV40" s="177" t="str">
        <f t="shared" si="142"/>
        <v/>
      </c>
      <c r="EW40" s="177" t="str">
        <f t="shared" si="143"/>
        <v/>
      </c>
      <c r="EX40" s="177" t="str">
        <f t="shared" si="144"/>
        <v/>
      </c>
      <c r="EY40" s="177" t="str">
        <f t="shared" si="145"/>
        <v/>
      </c>
      <c r="EZ40" s="177" t="str">
        <f t="shared" si="146"/>
        <v/>
      </c>
      <c r="FA40" s="177" t="str">
        <f t="shared" si="147"/>
        <v/>
      </c>
      <c r="FB40" s="177" t="str">
        <f t="shared" si="148"/>
        <v/>
      </c>
      <c r="FC40" s="177" t="str">
        <f t="shared" si="149"/>
        <v/>
      </c>
      <c r="FD40" s="177" t="str">
        <f t="shared" si="150"/>
        <v/>
      </c>
      <c r="FE40" s="177" t="str">
        <f t="shared" si="151"/>
        <v/>
      </c>
      <c r="FF40" s="177" t="str">
        <f t="shared" si="152"/>
        <v/>
      </c>
      <c r="FG40" s="177" t="str">
        <f t="shared" si="153"/>
        <v/>
      </c>
      <c r="FH40" s="177" t="str">
        <f t="shared" si="154"/>
        <v/>
      </c>
      <c r="FI40" s="177" t="str">
        <f t="shared" si="155"/>
        <v/>
      </c>
      <c r="FJ40" s="177" t="str">
        <f t="shared" si="156"/>
        <v/>
      </c>
      <c r="FK40" s="177" t="str">
        <f t="shared" si="157"/>
        <v/>
      </c>
      <c r="FL40" s="177" t="str">
        <f t="shared" si="158"/>
        <v/>
      </c>
      <c r="FM40" s="177" t="str">
        <f t="shared" si="159"/>
        <v/>
      </c>
      <c r="FN40" s="177" t="str">
        <f t="shared" si="160"/>
        <v/>
      </c>
      <c r="FO40" s="177" t="str">
        <f t="shared" si="29"/>
        <v/>
      </c>
      <c r="FP40" s="177" t="str">
        <f t="shared" si="161"/>
        <v/>
      </c>
      <c r="FQ40" s="177" t="str">
        <f t="shared" si="162"/>
        <v/>
      </c>
      <c r="FR40" s="177" t="str">
        <f t="shared" si="163"/>
        <v/>
      </c>
      <c r="FS40" s="177" t="str">
        <f t="shared" si="164"/>
        <v/>
      </c>
      <c r="FT40" s="177" t="str">
        <f t="shared" si="165"/>
        <v/>
      </c>
      <c r="FU40" s="177" t="str">
        <f t="shared" si="166"/>
        <v/>
      </c>
      <c r="FV40" s="177" t="str">
        <f t="shared" si="167"/>
        <v/>
      </c>
      <c r="FW40" s="177" t="str">
        <f t="shared" si="168"/>
        <v/>
      </c>
      <c r="FX40" s="177" t="str">
        <f t="shared" si="169"/>
        <v/>
      </c>
      <c r="FY40" s="177" t="str">
        <f t="shared" si="170"/>
        <v/>
      </c>
      <c r="FZ40" s="177" t="str">
        <f t="shared" si="171"/>
        <v/>
      </c>
      <c r="GA40" s="177" t="str">
        <f t="shared" si="172"/>
        <v/>
      </c>
      <c r="GB40" s="177" t="str">
        <f t="shared" si="173"/>
        <v/>
      </c>
      <c r="GC40" s="177" t="str">
        <f t="shared" si="174"/>
        <v/>
      </c>
      <c r="GD40" s="177" t="str">
        <f t="shared" si="175"/>
        <v/>
      </c>
      <c r="GE40" s="177" t="str">
        <f t="shared" si="176"/>
        <v/>
      </c>
      <c r="GF40" s="177" t="str">
        <f t="shared" si="177"/>
        <v/>
      </c>
      <c r="GG40" s="177" t="str">
        <f t="shared" si="178"/>
        <v/>
      </c>
      <c r="GH40" s="177" t="str">
        <f t="shared" si="179"/>
        <v/>
      </c>
      <c r="GI40" s="177" t="str">
        <f t="shared" si="180"/>
        <v/>
      </c>
      <c r="GJ40" s="177" t="str">
        <f t="shared" si="181"/>
        <v/>
      </c>
      <c r="GK40" s="177" t="str">
        <f t="shared" si="182"/>
        <v/>
      </c>
      <c r="GL40" s="177" t="str">
        <f t="shared" si="183"/>
        <v/>
      </c>
      <c r="GM40" s="177" t="str">
        <f t="shared" si="184"/>
        <v/>
      </c>
      <c r="GN40" s="177" t="str">
        <f t="shared" si="185"/>
        <v/>
      </c>
      <c r="GO40" s="177" t="str">
        <f t="shared" si="186"/>
        <v/>
      </c>
      <c r="GP40" s="177" t="str">
        <f t="shared" si="187"/>
        <v/>
      </c>
      <c r="GQ40" s="177" t="str">
        <f t="shared" si="188"/>
        <v/>
      </c>
      <c r="GR40" s="177" t="str">
        <f t="shared" si="189"/>
        <v/>
      </c>
      <c r="GS40" s="177" t="str">
        <f t="shared" si="190"/>
        <v/>
      </c>
      <c r="GT40" s="177" t="str">
        <f t="shared" si="191"/>
        <v/>
      </c>
      <c r="GU40" s="177" t="str">
        <f t="shared" si="192"/>
        <v/>
      </c>
      <c r="GV40" s="177" t="str">
        <f t="shared" si="193"/>
        <v/>
      </c>
      <c r="GW40" s="177" t="str">
        <f t="shared" si="194"/>
        <v/>
      </c>
      <c r="GX40" s="177" t="str">
        <f t="shared" si="195"/>
        <v/>
      </c>
      <c r="GY40" s="177" t="str">
        <f t="shared" si="196"/>
        <v/>
      </c>
      <c r="GZ40" s="177" t="str">
        <f t="shared" si="197"/>
        <v/>
      </c>
      <c r="HA40" s="177" t="str">
        <f t="shared" si="198"/>
        <v/>
      </c>
      <c r="HB40" s="177" t="str">
        <f t="shared" si="199"/>
        <v/>
      </c>
      <c r="HC40" s="177" t="str">
        <f t="shared" si="200"/>
        <v/>
      </c>
      <c r="HD40" s="177" t="str">
        <f t="shared" si="201"/>
        <v/>
      </c>
      <c r="HE40" s="177" t="str">
        <f t="shared" si="202"/>
        <v/>
      </c>
      <c r="HF40" s="177" t="str">
        <f t="shared" si="203"/>
        <v/>
      </c>
      <c r="HG40" s="177" t="str">
        <f t="shared" si="204"/>
        <v/>
      </c>
      <c r="HH40" s="177" t="str">
        <f t="shared" si="205"/>
        <v/>
      </c>
      <c r="HI40" s="177" t="str">
        <f t="shared" si="206"/>
        <v/>
      </c>
      <c r="HJ40" s="177" t="str">
        <f t="shared" si="207"/>
        <v/>
      </c>
      <c r="HK40" s="177" t="str">
        <f t="shared" si="208"/>
        <v/>
      </c>
      <c r="HL40" s="177" t="str">
        <f t="shared" si="209"/>
        <v/>
      </c>
      <c r="HM40" s="177" t="str">
        <f t="shared" si="210"/>
        <v/>
      </c>
      <c r="HN40" s="177" t="str">
        <f t="shared" si="211"/>
        <v/>
      </c>
      <c r="HO40" s="177" t="str">
        <f t="shared" si="212"/>
        <v/>
      </c>
      <c r="HP40" s="177" t="str">
        <f t="shared" si="213"/>
        <v/>
      </c>
      <c r="HQ40" s="177" t="str">
        <f t="shared" si="214"/>
        <v/>
      </c>
      <c r="HR40" s="177" t="str">
        <f t="shared" si="215"/>
        <v/>
      </c>
      <c r="HS40" s="177" t="str">
        <f t="shared" si="216"/>
        <v/>
      </c>
      <c r="HT40" s="177" t="str">
        <f t="shared" si="217"/>
        <v/>
      </c>
      <c r="HU40" s="177" t="str">
        <f t="shared" si="218"/>
        <v/>
      </c>
      <c r="HV40" s="177" t="str">
        <f t="shared" si="219"/>
        <v/>
      </c>
      <c r="HW40" s="177" t="str">
        <f t="shared" si="220"/>
        <v/>
      </c>
      <c r="HX40" s="177" t="str">
        <f t="shared" si="221"/>
        <v/>
      </c>
      <c r="HY40" s="177" t="str">
        <f t="shared" si="222"/>
        <v/>
      </c>
      <c r="HZ40" s="177" t="str">
        <f t="shared" si="223"/>
        <v/>
      </c>
      <c r="IA40" s="177" t="str">
        <f t="shared" si="30"/>
        <v/>
      </c>
      <c r="IB40" s="177" t="str">
        <f t="shared" si="251"/>
        <v/>
      </c>
      <c r="IC40" s="177" t="str">
        <f t="shared" si="252"/>
        <v/>
      </c>
      <c r="ID40" s="177" t="str">
        <f t="shared" si="253"/>
        <v/>
      </c>
      <c r="IE40" s="177" t="str">
        <f t="shared" si="254"/>
        <v/>
      </c>
      <c r="IF40" s="177" t="str">
        <f t="shared" si="255"/>
        <v/>
      </c>
      <c r="IG40" s="177" t="str">
        <f t="shared" si="256"/>
        <v/>
      </c>
      <c r="IH40" s="192" t="str">
        <f t="shared" si="292"/>
        <v/>
      </c>
      <c r="II40" s="193" t="e">
        <f t="shared" si="293"/>
        <v>#N/A</v>
      </c>
      <c r="IJ40" s="193" t="e">
        <f t="shared" si="273"/>
        <v>#N/A</v>
      </c>
      <c r="IK40" s="193" t="e">
        <f t="shared" si="273"/>
        <v>#N/A</v>
      </c>
      <c r="IL40" s="193" t="e">
        <f t="shared" si="273"/>
        <v>#N/A</v>
      </c>
      <c r="IM40" s="193" t="e">
        <f t="shared" si="286"/>
        <v>#N/A</v>
      </c>
      <c r="IN40" s="193" t="e">
        <f t="shared" si="286"/>
        <v>#N/A</v>
      </c>
      <c r="IO40" s="193" t="e">
        <f t="shared" si="286"/>
        <v>#N/A</v>
      </c>
      <c r="IP40" s="193" t="e">
        <f t="shared" si="286"/>
        <v>#N/A</v>
      </c>
      <c r="IQ40" s="193" t="e">
        <f t="shared" si="286"/>
        <v>#N/A</v>
      </c>
      <c r="IR40" s="193" t="e">
        <f t="shared" si="286"/>
        <v>#N/A</v>
      </c>
      <c r="IS40" s="193" t="e">
        <f t="shared" si="286"/>
        <v>#N/A</v>
      </c>
      <c r="IT40" s="193" t="e">
        <f t="shared" si="286"/>
        <v>#N/A</v>
      </c>
      <c r="IU40" s="193" t="e">
        <f t="shared" si="286"/>
        <v>#N/A</v>
      </c>
      <c r="IV40" s="193" t="e">
        <f t="shared" si="286"/>
        <v>#N/A</v>
      </c>
      <c r="IW40" s="193" t="e">
        <f t="shared" si="286"/>
        <v>#N/A</v>
      </c>
      <c r="IX40" s="193" t="e">
        <f t="shared" si="286"/>
        <v>#N/A</v>
      </c>
      <c r="IY40" s="193" t="e">
        <f t="shared" si="286"/>
        <v>#N/A</v>
      </c>
      <c r="IZ40" s="193" t="e">
        <f t="shared" si="286"/>
        <v>#N/A</v>
      </c>
      <c r="JA40" s="193" t="e">
        <f t="shared" si="286"/>
        <v>#N/A</v>
      </c>
      <c r="JB40" s="193" t="e">
        <f t="shared" si="281"/>
        <v>#N/A</v>
      </c>
      <c r="JC40" s="193" t="e">
        <f t="shared" si="281"/>
        <v>#N/A</v>
      </c>
      <c r="JD40" s="193" t="e">
        <f t="shared" si="281"/>
        <v>#N/A</v>
      </c>
      <c r="JE40" s="193" t="e">
        <f t="shared" si="281"/>
        <v>#N/A</v>
      </c>
      <c r="JF40" s="193" t="e">
        <f t="shared" si="281"/>
        <v>#N/A</v>
      </c>
      <c r="JG40" s="193" t="e">
        <f t="shared" si="281"/>
        <v>#N/A</v>
      </c>
      <c r="JH40" s="193" t="e">
        <f t="shared" si="281"/>
        <v>#N/A</v>
      </c>
      <c r="JI40" s="193" t="e">
        <f t="shared" si="281"/>
        <v>#N/A</v>
      </c>
      <c r="JJ40" s="193" t="e">
        <f t="shared" si="281"/>
        <v>#N/A</v>
      </c>
      <c r="JK40" s="193" t="e">
        <f t="shared" si="281"/>
        <v>#N/A</v>
      </c>
      <c r="JL40" s="193" t="e">
        <f t="shared" si="281"/>
        <v>#N/A</v>
      </c>
      <c r="JM40" s="193" t="e">
        <f t="shared" si="281"/>
        <v>#N/A</v>
      </c>
      <c r="JN40" s="193" t="e">
        <f t="shared" si="281"/>
        <v>#N/A</v>
      </c>
      <c r="JO40" s="193" t="e">
        <f t="shared" si="281"/>
        <v>#N/A</v>
      </c>
      <c r="JP40" s="193" t="e">
        <f t="shared" si="281"/>
        <v>#N/A</v>
      </c>
      <c r="JQ40" s="193" t="e">
        <f t="shared" si="277"/>
        <v>#N/A</v>
      </c>
      <c r="JR40" s="193" t="e">
        <f t="shared" si="277"/>
        <v>#N/A</v>
      </c>
      <c r="JS40" s="193" t="e">
        <f t="shared" si="277"/>
        <v>#N/A</v>
      </c>
      <c r="JT40" s="193" t="e">
        <f t="shared" si="277"/>
        <v>#N/A</v>
      </c>
      <c r="JU40" s="193" t="e">
        <f t="shared" si="277"/>
        <v>#N/A</v>
      </c>
      <c r="JV40" s="193" t="e">
        <f t="shared" si="277"/>
        <v>#N/A</v>
      </c>
      <c r="JW40" s="193" t="e">
        <f t="shared" si="277"/>
        <v>#N/A</v>
      </c>
      <c r="JX40" s="193" t="e">
        <f t="shared" si="277"/>
        <v>#N/A</v>
      </c>
      <c r="JY40" s="193" t="e">
        <f t="shared" si="277"/>
        <v>#N/A</v>
      </c>
      <c r="JZ40" s="193" t="e">
        <f t="shared" si="277"/>
        <v>#N/A</v>
      </c>
      <c r="KA40" s="193" t="e">
        <f t="shared" si="277"/>
        <v>#N/A</v>
      </c>
      <c r="KB40" s="193" t="e">
        <f t="shared" si="277"/>
        <v>#N/A</v>
      </c>
      <c r="KC40" s="193" t="e">
        <f t="shared" si="277"/>
        <v>#N/A</v>
      </c>
      <c r="KD40" s="193" t="e">
        <f t="shared" si="277"/>
        <v>#N/A</v>
      </c>
      <c r="KE40" s="193" t="e">
        <f t="shared" si="277"/>
        <v>#N/A</v>
      </c>
      <c r="KF40" s="193" t="e">
        <f t="shared" si="296"/>
        <v>#N/A</v>
      </c>
      <c r="KG40" s="193" t="e">
        <f t="shared" si="296"/>
        <v>#N/A</v>
      </c>
      <c r="KH40" s="193" t="e">
        <f t="shared" si="296"/>
        <v>#N/A</v>
      </c>
      <c r="KI40" s="193" t="e">
        <f t="shared" si="296"/>
        <v>#N/A</v>
      </c>
      <c r="KJ40" s="193" t="e">
        <f t="shared" si="296"/>
        <v>#N/A</v>
      </c>
      <c r="KK40" s="193" t="e">
        <f t="shared" si="296"/>
        <v>#N/A</v>
      </c>
      <c r="KL40" s="193" t="e">
        <f t="shared" si="296"/>
        <v>#N/A</v>
      </c>
      <c r="KM40" s="193" t="e">
        <f t="shared" si="296"/>
        <v>#N/A</v>
      </c>
      <c r="KN40" s="193" t="e">
        <f t="shared" si="296"/>
        <v>#N/A</v>
      </c>
      <c r="KO40" s="193" t="e">
        <f t="shared" si="296"/>
        <v>#N/A</v>
      </c>
      <c r="KP40" s="193" t="e">
        <f t="shared" si="296"/>
        <v>#N/A</v>
      </c>
      <c r="KQ40" s="193" t="e">
        <f t="shared" si="296"/>
        <v>#N/A</v>
      </c>
      <c r="KR40" s="193" t="e">
        <f t="shared" si="296"/>
        <v>#N/A</v>
      </c>
      <c r="KS40" s="193" t="e">
        <f t="shared" si="296"/>
        <v>#N/A</v>
      </c>
      <c r="KT40" s="193" t="e">
        <f t="shared" si="296"/>
        <v>#N/A</v>
      </c>
      <c r="KU40" s="193" t="e">
        <f t="shared" si="31"/>
        <v>#N/A</v>
      </c>
      <c r="KV40" s="193" t="e">
        <f t="shared" si="274"/>
        <v>#N/A</v>
      </c>
      <c r="KW40" s="193" t="e">
        <f t="shared" si="274"/>
        <v>#N/A</v>
      </c>
      <c r="KX40" s="193" t="e">
        <f t="shared" si="274"/>
        <v>#N/A</v>
      </c>
      <c r="KY40" s="193" t="e">
        <f t="shared" si="287"/>
        <v>#N/A</v>
      </c>
      <c r="KZ40" s="193" t="e">
        <f t="shared" si="287"/>
        <v>#N/A</v>
      </c>
      <c r="LA40" s="193" t="e">
        <f t="shared" si="287"/>
        <v>#N/A</v>
      </c>
      <c r="LB40" s="193" t="e">
        <f t="shared" si="287"/>
        <v>#N/A</v>
      </c>
      <c r="LC40" s="193" t="e">
        <f t="shared" si="287"/>
        <v>#N/A</v>
      </c>
      <c r="LD40" s="193" t="e">
        <f t="shared" si="287"/>
        <v>#N/A</v>
      </c>
      <c r="LE40" s="193" t="e">
        <f t="shared" si="287"/>
        <v>#N/A</v>
      </c>
      <c r="LF40" s="193" t="e">
        <f t="shared" si="287"/>
        <v>#N/A</v>
      </c>
      <c r="LG40" s="193" t="e">
        <f t="shared" si="287"/>
        <v>#N/A</v>
      </c>
      <c r="LH40" s="193" t="e">
        <f t="shared" si="287"/>
        <v>#N/A</v>
      </c>
      <c r="LI40" s="193" t="e">
        <f t="shared" si="287"/>
        <v>#N/A</v>
      </c>
      <c r="LJ40" s="193" t="e">
        <f t="shared" si="287"/>
        <v>#N/A</v>
      </c>
      <c r="LK40" s="193" t="e">
        <f t="shared" si="287"/>
        <v>#N/A</v>
      </c>
      <c r="LL40" s="193" t="e">
        <f t="shared" si="287"/>
        <v>#N/A</v>
      </c>
      <c r="LM40" s="193" t="e">
        <f t="shared" si="287"/>
        <v>#N/A</v>
      </c>
      <c r="LN40" s="193" t="e">
        <f t="shared" si="282"/>
        <v>#N/A</v>
      </c>
      <c r="LO40" s="193" t="e">
        <f t="shared" si="282"/>
        <v>#N/A</v>
      </c>
      <c r="LP40" s="193" t="e">
        <f t="shared" si="282"/>
        <v>#N/A</v>
      </c>
      <c r="LQ40" s="193" t="e">
        <f t="shared" si="282"/>
        <v>#N/A</v>
      </c>
      <c r="LR40" s="193" t="e">
        <f t="shared" si="282"/>
        <v>#N/A</v>
      </c>
      <c r="LS40" s="193" t="e">
        <f t="shared" si="282"/>
        <v>#N/A</v>
      </c>
      <c r="LT40" s="193" t="e">
        <f t="shared" si="282"/>
        <v>#N/A</v>
      </c>
      <c r="LU40" s="193" t="e">
        <f t="shared" si="282"/>
        <v>#N/A</v>
      </c>
      <c r="LV40" s="193" t="e">
        <f t="shared" si="282"/>
        <v>#N/A</v>
      </c>
      <c r="LW40" s="193" t="e">
        <f t="shared" si="282"/>
        <v>#N/A</v>
      </c>
      <c r="LX40" s="193" t="e">
        <f t="shared" si="282"/>
        <v>#N/A</v>
      </c>
      <c r="LY40" s="193" t="e">
        <f t="shared" si="282"/>
        <v>#N/A</v>
      </c>
      <c r="LZ40" s="193" t="e">
        <f t="shared" si="282"/>
        <v>#N/A</v>
      </c>
      <c r="MA40" s="193" t="e">
        <f t="shared" si="282"/>
        <v>#N/A</v>
      </c>
      <c r="MB40" s="193" t="e">
        <f t="shared" si="282"/>
        <v>#N/A</v>
      </c>
      <c r="MC40" s="193" t="e">
        <f t="shared" si="278"/>
        <v>#N/A</v>
      </c>
      <c r="MD40" s="193" t="e">
        <f t="shared" si="278"/>
        <v>#N/A</v>
      </c>
      <c r="ME40" s="193" t="e">
        <f t="shared" si="278"/>
        <v>#N/A</v>
      </c>
      <c r="MF40" s="193" t="e">
        <f t="shared" si="278"/>
        <v>#N/A</v>
      </c>
      <c r="MG40" s="193" t="e">
        <f t="shared" si="278"/>
        <v>#N/A</v>
      </c>
      <c r="MH40" s="193" t="e">
        <f t="shared" si="278"/>
        <v>#N/A</v>
      </c>
      <c r="MI40" s="193" t="e">
        <f t="shared" si="278"/>
        <v>#N/A</v>
      </c>
      <c r="MJ40" s="193" t="e">
        <f t="shared" si="278"/>
        <v>#N/A</v>
      </c>
      <c r="MK40" s="193" t="e">
        <f t="shared" si="278"/>
        <v>#N/A</v>
      </c>
      <c r="ML40" s="193" t="e">
        <f t="shared" si="278"/>
        <v>#N/A</v>
      </c>
      <c r="MM40" s="193" t="e">
        <f t="shared" si="278"/>
        <v>#N/A</v>
      </c>
      <c r="MN40" s="193" t="e">
        <f t="shared" si="278"/>
        <v>#N/A</v>
      </c>
      <c r="MO40" s="193" t="e">
        <f t="shared" si="278"/>
        <v>#N/A</v>
      </c>
      <c r="MP40" s="193" t="e">
        <f t="shared" si="278"/>
        <v>#N/A</v>
      </c>
      <c r="MQ40" s="193" t="e">
        <f t="shared" si="278"/>
        <v>#N/A</v>
      </c>
      <c r="MR40" s="193" t="e">
        <f t="shared" si="297"/>
        <v>#N/A</v>
      </c>
      <c r="MS40" s="193" t="e">
        <f t="shared" si="297"/>
        <v>#N/A</v>
      </c>
      <c r="MT40" s="193" t="e">
        <f t="shared" si="297"/>
        <v>#N/A</v>
      </c>
      <c r="MU40" s="193" t="e">
        <f t="shared" si="297"/>
        <v>#N/A</v>
      </c>
      <c r="MV40" s="193" t="e">
        <f t="shared" si="297"/>
        <v>#N/A</v>
      </c>
      <c r="MW40" s="193" t="e">
        <f t="shared" si="297"/>
        <v>#N/A</v>
      </c>
      <c r="MX40" s="193" t="e">
        <f t="shared" si="297"/>
        <v>#N/A</v>
      </c>
      <c r="MY40" s="193" t="e">
        <f t="shared" si="297"/>
        <v>#N/A</v>
      </c>
      <c r="MZ40" s="193" t="e">
        <f t="shared" si="297"/>
        <v>#N/A</v>
      </c>
      <c r="NA40" s="193" t="e">
        <f t="shared" si="297"/>
        <v>#N/A</v>
      </c>
      <c r="NB40" s="193" t="e">
        <f t="shared" si="297"/>
        <v>#N/A</v>
      </c>
      <c r="NC40" s="193" t="e">
        <f t="shared" si="297"/>
        <v>#N/A</v>
      </c>
      <c r="ND40" s="193" t="e">
        <f t="shared" si="297"/>
        <v>#N/A</v>
      </c>
      <c r="NE40" s="193" t="e">
        <f t="shared" si="297"/>
        <v>#N/A</v>
      </c>
      <c r="NF40" s="193" t="e">
        <f t="shared" si="297"/>
        <v>#N/A</v>
      </c>
      <c r="NG40" s="193" t="e">
        <f t="shared" si="32"/>
        <v>#N/A</v>
      </c>
      <c r="NH40" s="193" t="e">
        <f t="shared" si="275"/>
        <v>#N/A</v>
      </c>
      <c r="NI40" s="193" t="e">
        <f t="shared" si="275"/>
        <v>#N/A</v>
      </c>
      <c r="NJ40" s="193" t="e">
        <f t="shared" si="275"/>
        <v>#N/A</v>
      </c>
      <c r="NK40" s="193" t="e">
        <f t="shared" si="288"/>
        <v>#N/A</v>
      </c>
      <c r="NL40" s="193" t="e">
        <f t="shared" si="288"/>
        <v>#N/A</v>
      </c>
      <c r="NM40" s="193" t="e">
        <f t="shared" si="288"/>
        <v>#N/A</v>
      </c>
      <c r="NN40" s="193" t="e">
        <f t="shared" si="288"/>
        <v>#N/A</v>
      </c>
      <c r="NO40" s="193" t="e">
        <f t="shared" si="288"/>
        <v>#N/A</v>
      </c>
      <c r="NP40" s="193" t="e">
        <f t="shared" si="288"/>
        <v>#N/A</v>
      </c>
      <c r="NQ40" s="193" t="e">
        <f t="shared" si="288"/>
        <v>#N/A</v>
      </c>
      <c r="NR40" s="193" t="e">
        <f t="shared" si="288"/>
        <v>#N/A</v>
      </c>
      <c r="NS40" s="193" t="e">
        <f t="shared" si="288"/>
        <v>#N/A</v>
      </c>
      <c r="NT40" s="193" t="e">
        <f t="shared" si="288"/>
        <v>#N/A</v>
      </c>
      <c r="NU40" s="193" t="e">
        <f t="shared" si="288"/>
        <v>#N/A</v>
      </c>
      <c r="NV40" s="193" t="e">
        <f t="shared" si="288"/>
        <v>#N/A</v>
      </c>
      <c r="NW40" s="193" t="e">
        <f t="shared" si="288"/>
        <v>#N/A</v>
      </c>
      <c r="NX40" s="193" t="e">
        <f t="shared" si="288"/>
        <v>#N/A</v>
      </c>
      <c r="NY40" s="193" t="e">
        <f t="shared" si="288"/>
        <v>#N/A</v>
      </c>
      <c r="NZ40" s="193" t="e">
        <f t="shared" si="283"/>
        <v>#N/A</v>
      </c>
      <c r="OA40" s="193" t="e">
        <f t="shared" si="283"/>
        <v>#N/A</v>
      </c>
      <c r="OB40" s="193" t="e">
        <f t="shared" si="283"/>
        <v>#N/A</v>
      </c>
      <c r="OC40" s="193" t="e">
        <f t="shared" si="283"/>
        <v>#N/A</v>
      </c>
      <c r="OD40" s="193" t="e">
        <f t="shared" si="283"/>
        <v>#N/A</v>
      </c>
      <c r="OE40" s="193" t="e">
        <f t="shared" si="283"/>
        <v>#N/A</v>
      </c>
      <c r="OF40" s="193" t="e">
        <f t="shared" si="283"/>
        <v>#N/A</v>
      </c>
      <c r="OG40" s="193" t="e">
        <f t="shared" si="283"/>
        <v>#N/A</v>
      </c>
      <c r="OH40" s="193" t="e">
        <f t="shared" si="283"/>
        <v>#N/A</v>
      </c>
      <c r="OI40" s="193" t="e">
        <f t="shared" si="283"/>
        <v>#N/A</v>
      </c>
      <c r="OJ40" s="193" t="e">
        <f t="shared" si="283"/>
        <v>#N/A</v>
      </c>
      <c r="OK40" s="193" t="e">
        <f t="shared" si="283"/>
        <v>#N/A</v>
      </c>
      <c r="OL40" s="193" t="e">
        <f t="shared" si="283"/>
        <v>#N/A</v>
      </c>
      <c r="OM40" s="193" t="e">
        <f t="shared" si="283"/>
        <v>#N/A</v>
      </c>
      <c r="ON40" s="193" t="e">
        <f t="shared" si="283"/>
        <v>#N/A</v>
      </c>
      <c r="OO40" s="193" t="e">
        <f t="shared" si="279"/>
        <v>#N/A</v>
      </c>
      <c r="OP40" s="193" t="e">
        <f t="shared" si="279"/>
        <v>#N/A</v>
      </c>
      <c r="OQ40" s="193" t="e">
        <f t="shared" si="279"/>
        <v>#N/A</v>
      </c>
      <c r="OR40" s="193" t="e">
        <f t="shared" si="279"/>
        <v>#N/A</v>
      </c>
      <c r="OS40" s="193" t="e">
        <f t="shared" si="279"/>
        <v>#N/A</v>
      </c>
      <c r="OT40" s="193" t="e">
        <f t="shared" si="279"/>
        <v>#N/A</v>
      </c>
      <c r="OU40" s="193" t="e">
        <f t="shared" si="279"/>
        <v>#N/A</v>
      </c>
      <c r="OV40" s="193" t="e">
        <f t="shared" si="279"/>
        <v>#N/A</v>
      </c>
      <c r="OW40" s="193" t="e">
        <f t="shared" si="279"/>
        <v>#N/A</v>
      </c>
      <c r="OX40" s="193" t="e">
        <f t="shared" si="279"/>
        <v>#N/A</v>
      </c>
      <c r="OY40" s="193" t="e">
        <f t="shared" si="279"/>
        <v>#N/A</v>
      </c>
      <c r="OZ40" s="193" t="e">
        <f t="shared" si="279"/>
        <v>#N/A</v>
      </c>
      <c r="PA40" s="193" t="e">
        <f t="shared" si="279"/>
        <v>#N/A</v>
      </c>
      <c r="PB40" s="193" t="e">
        <f t="shared" si="279"/>
        <v>#N/A</v>
      </c>
      <c r="PC40" s="193" t="e">
        <f t="shared" si="279"/>
        <v>#N/A</v>
      </c>
      <c r="PD40" s="193" t="e">
        <f t="shared" si="298"/>
        <v>#N/A</v>
      </c>
      <c r="PE40" s="193" t="e">
        <f t="shared" si="298"/>
        <v>#N/A</v>
      </c>
      <c r="PF40" s="193" t="e">
        <f t="shared" si="298"/>
        <v>#N/A</v>
      </c>
      <c r="PG40" s="193" t="e">
        <f t="shared" si="298"/>
        <v>#N/A</v>
      </c>
      <c r="PH40" s="193" t="e">
        <f t="shared" si="298"/>
        <v>#N/A</v>
      </c>
      <c r="PI40" s="193" t="e">
        <f t="shared" si="298"/>
        <v>#N/A</v>
      </c>
      <c r="PJ40" s="193" t="e">
        <f t="shared" si="298"/>
        <v>#N/A</v>
      </c>
      <c r="PK40" s="193" t="e">
        <f t="shared" si="298"/>
        <v>#N/A</v>
      </c>
      <c r="PL40" s="193" t="e">
        <f t="shared" si="298"/>
        <v>#N/A</v>
      </c>
      <c r="PM40" s="193" t="e">
        <f t="shared" si="298"/>
        <v>#N/A</v>
      </c>
      <c r="PN40" s="193" t="e">
        <f t="shared" si="298"/>
        <v>#N/A</v>
      </c>
      <c r="PO40" s="193" t="e">
        <f t="shared" si="298"/>
        <v>#N/A</v>
      </c>
      <c r="PP40" s="193" t="e">
        <f t="shared" si="298"/>
        <v>#N/A</v>
      </c>
      <c r="PQ40" s="193" t="e">
        <f t="shared" si="298"/>
        <v>#N/A</v>
      </c>
      <c r="PR40" s="193" t="e">
        <f t="shared" si="298"/>
        <v>#N/A</v>
      </c>
      <c r="PS40" s="193" t="e">
        <f t="shared" si="33"/>
        <v>#N/A</v>
      </c>
      <c r="PT40" s="193" t="e">
        <f t="shared" si="294"/>
        <v>#N/A</v>
      </c>
      <c r="PU40" s="193" t="e">
        <f t="shared" si="294"/>
        <v>#N/A</v>
      </c>
      <c r="PV40" s="193" t="e">
        <f t="shared" si="294"/>
        <v>#N/A</v>
      </c>
      <c r="PW40" s="193" t="e">
        <f t="shared" si="294"/>
        <v>#N/A</v>
      </c>
      <c r="PX40" s="193" t="e">
        <f t="shared" si="294"/>
        <v>#N/A</v>
      </c>
      <c r="PY40" s="193" t="e">
        <f t="shared" si="294"/>
        <v>#N/A</v>
      </c>
      <c r="PZ40" s="193" t="e">
        <f t="shared" si="294"/>
        <v>#N/A</v>
      </c>
      <c r="QA40" s="193" t="e">
        <f t="shared" si="294"/>
        <v>#N/A</v>
      </c>
    </row>
    <row r="41" spans="1:443" hidden="1" x14ac:dyDescent="0.45">
      <c r="A41" s="276"/>
      <c r="B41" s="277" t="str">
        <f>IF(OR($T41="",$U41=""),"",ROUND(_xlfn.BETA.INV(ABS(VLOOKUP($Z$1,VLookups!$A$30:$B$31,2,FALSE)-B$2),IF($N41="L",$U41,$T41),IF($N41="L",$T41,$U41),$G41,$I41),0))</f>
        <v/>
      </c>
      <c r="C41" s="287" t="str">
        <f t="shared" si="24"/>
        <v/>
      </c>
      <c r="D41" s="288" t="str">
        <f t="shared" si="25"/>
        <v/>
      </c>
      <c r="E41" s="134"/>
      <c r="F41" s="279"/>
      <c r="G41" s="280" t="str">
        <f t="shared" si="16"/>
        <v/>
      </c>
      <c r="H41" s="281"/>
      <c r="I41" s="280" t="str">
        <f t="shared" si="17"/>
        <v/>
      </c>
      <c r="J41" s="279"/>
      <c r="K41" s="135"/>
      <c r="L41" s="110" t="str">
        <f t="shared" si="18"/>
        <v/>
      </c>
      <c r="M41" s="21" t="str">
        <f t="shared" si="19"/>
        <v/>
      </c>
      <c r="N41" s="22" t="str">
        <f t="shared" si="20"/>
        <v/>
      </c>
      <c r="O41" s="23" t="str">
        <f>IF(M41="","",IF(OR($M41&lt;Skew!$B$3,$M41=Skew!$B$3),IF($M41&gt;Skew!$C$3,Skew!$A$3,IF($M41&gt;Skew!$C$4,Skew!$A$4,IF($M41&gt;Skew!$C$5,Skew!$A$5,IF($M41&gt;Skew!$C$6,Skew!$A$6,IF($M41&gt;Skew!$C$7,Skew!$A$7,IF($M41&gt;Skew!$C$8,Skew!$A$8,IF($M41&gt;Skew!$C$9,Skew!$A$9,IF($M41&gt;Skew!$C$10,Skew!$A$10,IF($M41&gt;Skew!$C$11,Skew!$A$11,IF($M41&gt;Skew!$C$12,Skew!$A$12,IF($M41&gt;Skew!$C$13,Skew!$A$13,IF($M41&gt;Skew!$C$14,Skew!$A$14,IF($M41&gt;Skew!$C$15,Skew!$A$15,IF($M41&gt;Skew!$C$16,Skew!$A$16,Skew!$A$17)
)))))))))))))))</f>
        <v/>
      </c>
      <c r="P41" s="22" t="str">
        <f>IF(M41="","",MATCH(O41,Skew!$A$3:$A$17,0))</f>
        <v/>
      </c>
      <c r="Q41" s="22" t="str">
        <f t="shared" si="0"/>
        <v/>
      </c>
      <c r="R41" s="24"/>
      <c r="S41" s="22" t="str">
        <f>IF(OR(M41="",R41=""),"",MATCH(R41,Confidence!$A$3:$A$12,0))</f>
        <v/>
      </c>
      <c r="T41" s="25" t="str">
        <f t="shared" si="1"/>
        <v/>
      </c>
      <c r="U41" s="25" t="str">
        <f t="shared" si="2"/>
        <v/>
      </c>
      <c r="V41" s="22"/>
      <c r="W41" s="102" t="str">
        <f t="shared" si="3"/>
        <v/>
      </c>
      <c r="X41" s="102" t="str">
        <f t="shared" si="4"/>
        <v/>
      </c>
      <c r="Y41" s="37" t="str">
        <f t="shared" si="5"/>
        <v/>
      </c>
      <c r="Z41" s="115"/>
      <c r="AA41" s="204" t="str">
        <f>IF(AND(G41&gt;0,H41&gt;0,I41&gt;0,T41&gt;0,U41&gt;0,Z41&gt;0,NOT(R41="")),ABS(VLOOKUP($Z$1,VLookups!$A$30:$B$31,2,FALSE)-_xlfn.BETA.DIST(Z41,IF(N41="L",U41,T41),IF(N41="L",T41,U41),TRUE,G41,I41)),"")</f>
        <v/>
      </c>
      <c r="AB41" s="112" t="str">
        <f>IF(OR($T41="",$U41=""),"",_xlfn.BETA.INV(ABS(VLOOKUP($Z$1,VLookups!$A$30:$B$31,2,FALSE)-AB$3),IF($N41="L",$U41,$T41),IF($N41="L",$T41,$U41),$G41,$I41))</f>
        <v/>
      </c>
      <c r="AC41" s="113" t="str">
        <f>IF(OR($T41="",$U41=""),"",_xlfn.BETA.INV(ABS(VLOOKUP($Z$1,VLookups!$A$30:$B$31,2,FALSE)-AC$3),IF($N41="L",$U41,$T41),IF($N41="L",$T41,$U41),$G41,$I41))</f>
        <v/>
      </c>
      <c r="AD41" s="112" t="str">
        <f>IF(OR($T41="",$U41=""),"",_xlfn.BETA.INV(ABS(VLOOKUP($Z$1,VLookups!$A$30:$B$31,2,FALSE)-AD$3),IF($N41="L",$U41,$T41),IF($N41="L",$T41,$U41),$G41,$I41))</f>
        <v/>
      </c>
      <c r="AE41" s="113" t="str">
        <f>IF(OR($T41="",$U41=""),"",_xlfn.BETA.INV(ABS(VLOOKUP($Z$1,VLookups!$A$30:$B$31,2,FALSE)-AE$3),IF($N41="L",$U41,$T41),IF($N41="L",$T41,$U41),$G41,$I41))</f>
        <v/>
      </c>
      <c r="AF41" s="112" t="str">
        <f>IF(OR($T41="",$U41=""),"",_xlfn.BETA.INV(ABS(VLOOKUP($Z$1,VLookups!$A$30:$B$31,2,FALSE)-AF$3),IF($N41="L",$U41,$T41),IF($N41="L",$T41,$U41),$G41,$I41))</f>
        <v/>
      </c>
      <c r="AG41" s="113" t="str">
        <f>IF(OR($T41="",$U41=""),"",_xlfn.BETA.INV(ABS(VLOOKUP($Z$1,VLookups!$A$30:$B$31,2,FALSE)-AG$3),IF($N41="L",$U41,$T41),IF($N41="L",$T41,$U41),$G41,$I41))</f>
        <v/>
      </c>
      <c r="AH41" s="112" t="str">
        <f>IF(OR($T41="",$U41=""),"",_xlfn.BETA.INV(ABS(VLOOKUP($Z$1,VLookups!$A$30:$B$31,2,FALSE)-AH$3),IF($N41="L",$U41,$T41),IF($N41="L",$T41,$U41),$G41,$I41))</f>
        <v/>
      </c>
      <c r="AI41" s="113" t="str">
        <f>IF(OR($T41="",$U41=""),"",_xlfn.BETA.INV(ABS(VLOOKUP($Z$1,VLookups!$A$30:$B$31,2,FALSE)-AI$3),IF($N41="L",$U41,$T41),IF($N41="L",$T41,$U41),$G41,$I41))</f>
        <v/>
      </c>
      <c r="AJ41" s="112" t="str">
        <f>IF(OR($T41="",$U41=""),"",_xlfn.BETA.INV(ABS(VLOOKUP($Z$1,VLookups!$A$30:$B$31,2,FALSE)-AJ$3),IF($N41="L",$U41,$T41),IF($N41="L",$T41,$U41),$G41,$I41))</f>
        <v/>
      </c>
      <c r="AK41" s="113" t="str">
        <f>IF(OR($T41="",$U41=""),"",_xlfn.BETA.INV(ABS(VLOOKUP($Z$1,VLookups!$A$30:$B$31,2,FALSE)-AK$3),IF($N41="L",$U41,$T41),IF($N41="L",$T41,$U41),$G41,$I41))</f>
        <v/>
      </c>
      <c r="AL41" s="112" t="str">
        <f>IF(OR($T41="",$U41=""),"",_xlfn.BETA.INV(ABS(VLOOKUP($Z$1,VLookups!$A$30:$B$31,2,FALSE)-AL$3),IF($N41="L",$U41,$T41),IF($N41="L",$T41,$U41),$G41,$I41))</f>
        <v/>
      </c>
      <c r="AM41" s="113" t="str">
        <f>IF(OR($T41="",$U41=""),"",_xlfn.BETA.INV(ABS(VLOOKUP($Z$1,VLookups!$A$30:$B$31,2,FALSE)-AM$3),IF($N41="L",$U41,$T41),IF($N41="L",$T41,$U41),$G41,$I41))</f>
        <v/>
      </c>
      <c r="AN41" s="15"/>
      <c r="AO41" s="194" t="str">
        <f t="shared" si="21"/>
        <v/>
      </c>
      <c r="AP41" s="192" t="str">
        <f t="shared" si="22"/>
        <v/>
      </c>
      <c r="AQ41" s="177" t="str">
        <f t="shared" ref="AQ41" si="302">IF(ISNONTEXT($AO41),AP41+$AO41,"")</f>
        <v/>
      </c>
      <c r="AR41" s="177" t="str">
        <f t="shared" si="35"/>
        <v/>
      </c>
      <c r="AS41" s="177" t="str">
        <f t="shared" si="36"/>
        <v/>
      </c>
      <c r="AT41" s="177" t="str">
        <f t="shared" si="37"/>
        <v/>
      </c>
      <c r="AU41" s="177" t="str">
        <f t="shared" si="38"/>
        <v/>
      </c>
      <c r="AV41" s="177" t="str">
        <f t="shared" si="39"/>
        <v/>
      </c>
      <c r="AW41" s="177" t="str">
        <f t="shared" si="40"/>
        <v/>
      </c>
      <c r="AX41" s="177" t="str">
        <f t="shared" si="41"/>
        <v/>
      </c>
      <c r="AY41" s="177" t="str">
        <f t="shared" si="42"/>
        <v/>
      </c>
      <c r="AZ41" s="177" t="str">
        <f t="shared" si="43"/>
        <v/>
      </c>
      <c r="BA41" s="177" t="str">
        <f t="shared" si="44"/>
        <v/>
      </c>
      <c r="BB41" s="177" t="str">
        <f t="shared" si="45"/>
        <v/>
      </c>
      <c r="BC41" s="177" t="str">
        <f t="shared" si="46"/>
        <v/>
      </c>
      <c r="BD41" s="177" t="str">
        <f t="shared" si="47"/>
        <v/>
      </c>
      <c r="BE41" s="177" t="str">
        <f t="shared" si="48"/>
        <v/>
      </c>
      <c r="BF41" s="177" t="str">
        <f t="shared" si="49"/>
        <v/>
      </c>
      <c r="BG41" s="177" t="str">
        <f t="shared" si="50"/>
        <v/>
      </c>
      <c r="BH41" s="177" t="str">
        <f t="shared" si="51"/>
        <v/>
      </c>
      <c r="BI41" s="177" t="str">
        <f t="shared" si="52"/>
        <v/>
      </c>
      <c r="BJ41" s="177" t="str">
        <f t="shared" si="53"/>
        <v/>
      </c>
      <c r="BK41" s="177" t="str">
        <f t="shared" si="54"/>
        <v/>
      </c>
      <c r="BL41" s="177" t="str">
        <f t="shared" si="55"/>
        <v/>
      </c>
      <c r="BM41" s="177" t="str">
        <f t="shared" si="56"/>
        <v/>
      </c>
      <c r="BN41" s="177" t="str">
        <f t="shared" si="57"/>
        <v/>
      </c>
      <c r="BO41" s="177" t="str">
        <f t="shared" si="58"/>
        <v/>
      </c>
      <c r="BP41" s="177" t="str">
        <f t="shared" si="59"/>
        <v/>
      </c>
      <c r="BQ41" s="177" t="str">
        <f t="shared" si="60"/>
        <v/>
      </c>
      <c r="BR41" s="177" t="str">
        <f t="shared" si="61"/>
        <v/>
      </c>
      <c r="BS41" s="177" t="str">
        <f t="shared" si="62"/>
        <v/>
      </c>
      <c r="BT41" s="177" t="str">
        <f t="shared" si="63"/>
        <v/>
      </c>
      <c r="BU41" s="177" t="str">
        <f t="shared" si="64"/>
        <v/>
      </c>
      <c r="BV41" s="177" t="str">
        <f t="shared" si="65"/>
        <v/>
      </c>
      <c r="BW41" s="177" t="str">
        <f t="shared" si="66"/>
        <v/>
      </c>
      <c r="BX41" s="177" t="str">
        <f t="shared" si="67"/>
        <v/>
      </c>
      <c r="BY41" s="177" t="str">
        <f t="shared" si="68"/>
        <v/>
      </c>
      <c r="BZ41" s="177" t="str">
        <f t="shared" si="69"/>
        <v/>
      </c>
      <c r="CA41" s="177" t="str">
        <f t="shared" si="70"/>
        <v/>
      </c>
      <c r="CB41" s="177" t="str">
        <f t="shared" si="71"/>
        <v/>
      </c>
      <c r="CC41" s="177" t="str">
        <f t="shared" si="72"/>
        <v/>
      </c>
      <c r="CD41" s="177" t="str">
        <f t="shared" si="73"/>
        <v/>
      </c>
      <c r="CE41" s="177" t="str">
        <f t="shared" si="74"/>
        <v/>
      </c>
      <c r="CF41" s="177" t="str">
        <f t="shared" si="75"/>
        <v/>
      </c>
      <c r="CG41" s="177" t="str">
        <f t="shared" si="76"/>
        <v/>
      </c>
      <c r="CH41" s="177" t="str">
        <f t="shared" si="77"/>
        <v/>
      </c>
      <c r="CI41" s="177" t="str">
        <f t="shared" si="78"/>
        <v/>
      </c>
      <c r="CJ41" s="177" t="str">
        <f t="shared" si="79"/>
        <v/>
      </c>
      <c r="CK41" s="177" t="str">
        <f t="shared" si="80"/>
        <v/>
      </c>
      <c r="CL41" s="177" t="str">
        <f t="shared" si="81"/>
        <v/>
      </c>
      <c r="CM41" s="177" t="str">
        <f t="shared" si="82"/>
        <v/>
      </c>
      <c r="CN41" s="177" t="str">
        <f t="shared" si="83"/>
        <v/>
      </c>
      <c r="CO41" s="177" t="str">
        <f t="shared" si="84"/>
        <v/>
      </c>
      <c r="CP41" s="177" t="str">
        <f t="shared" si="85"/>
        <v/>
      </c>
      <c r="CQ41" s="177" t="str">
        <f t="shared" si="86"/>
        <v/>
      </c>
      <c r="CR41" s="177" t="str">
        <f t="shared" si="87"/>
        <v/>
      </c>
      <c r="CS41" s="177" t="str">
        <f t="shared" si="88"/>
        <v/>
      </c>
      <c r="CT41" s="177" t="str">
        <f t="shared" si="89"/>
        <v/>
      </c>
      <c r="CU41" s="177" t="str">
        <f t="shared" si="90"/>
        <v/>
      </c>
      <c r="CV41" s="177" t="str">
        <f t="shared" si="91"/>
        <v/>
      </c>
      <c r="CW41" s="177" t="str">
        <f t="shared" si="92"/>
        <v/>
      </c>
      <c r="CX41" s="177" t="str">
        <f t="shared" si="93"/>
        <v/>
      </c>
      <c r="CY41" s="177" t="str">
        <f t="shared" si="94"/>
        <v/>
      </c>
      <c r="CZ41" s="177" t="str">
        <f t="shared" si="95"/>
        <v/>
      </c>
      <c r="DA41" s="177" t="str">
        <f t="shared" si="96"/>
        <v/>
      </c>
      <c r="DB41" s="177" t="str">
        <f t="shared" si="97"/>
        <v/>
      </c>
      <c r="DC41" s="177" t="str">
        <f t="shared" si="28"/>
        <v/>
      </c>
      <c r="DD41" s="177" t="str">
        <f t="shared" si="98"/>
        <v/>
      </c>
      <c r="DE41" s="177" t="str">
        <f t="shared" si="99"/>
        <v/>
      </c>
      <c r="DF41" s="177" t="str">
        <f t="shared" si="100"/>
        <v/>
      </c>
      <c r="DG41" s="177" t="str">
        <f t="shared" si="101"/>
        <v/>
      </c>
      <c r="DH41" s="177" t="str">
        <f t="shared" si="102"/>
        <v/>
      </c>
      <c r="DI41" s="177" t="str">
        <f t="shared" si="103"/>
        <v/>
      </c>
      <c r="DJ41" s="177" t="str">
        <f t="shared" si="104"/>
        <v/>
      </c>
      <c r="DK41" s="177" t="str">
        <f t="shared" si="105"/>
        <v/>
      </c>
      <c r="DL41" s="177" t="str">
        <f t="shared" si="106"/>
        <v/>
      </c>
      <c r="DM41" s="177" t="str">
        <f t="shared" si="107"/>
        <v/>
      </c>
      <c r="DN41" s="177" t="str">
        <f t="shared" si="108"/>
        <v/>
      </c>
      <c r="DO41" s="177" t="str">
        <f t="shared" si="109"/>
        <v/>
      </c>
      <c r="DP41" s="177" t="str">
        <f t="shared" si="110"/>
        <v/>
      </c>
      <c r="DQ41" s="177" t="str">
        <f t="shared" si="111"/>
        <v/>
      </c>
      <c r="DR41" s="177" t="str">
        <f t="shared" si="112"/>
        <v/>
      </c>
      <c r="DS41" s="177" t="str">
        <f t="shared" si="113"/>
        <v/>
      </c>
      <c r="DT41" s="177" t="str">
        <f t="shared" si="114"/>
        <v/>
      </c>
      <c r="DU41" s="177" t="str">
        <f t="shared" si="115"/>
        <v/>
      </c>
      <c r="DV41" s="177" t="str">
        <f t="shared" si="116"/>
        <v/>
      </c>
      <c r="DW41" s="177" t="str">
        <f t="shared" si="117"/>
        <v/>
      </c>
      <c r="DX41" s="177" t="str">
        <f t="shared" si="118"/>
        <v/>
      </c>
      <c r="DY41" s="177" t="str">
        <f t="shared" si="119"/>
        <v/>
      </c>
      <c r="DZ41" s="177" t="str">
        <f t="shared" si="120"/>
        <v/>
      </c>
      <c r="EA41" s="177" t="str">
        <f t="shared" si="121"/>
        <v/>
      </c>
      <c r="EB41" s="177" t="str">
        <f t="shared" si="122"/>
        <v/>
      </c>
      <c r="EC41" s="177" t="str">
        <f t="shared" si="123"/>
        <v/>
      </c>
      <c r="ED41" s="177" t="str">
        <f t="shared" si="124"/>
        <v/>
      </c>
      <c r="EE41" s="177" t="str">
        <f t="shared" si="125"/>
        <v/>
      </c>
      <c r="EF41" s="177" t="str">
        <f t="shared" si="126"/>
        <v/>
      </c>
      <c r="EG41" s="177" t="str">
        <f t="shared" si="127"/>
        <v/>
      </c>
      <c r="EH41" s="177" t="str">
        <f t="shared" si="128"/>
        <v/>
      </c>
      <c r="EI41" s="177" t="str">
        <f t="shared" si="129"/>
        <v/>
      </c>
      <c r="EJ41" s="177" t="str">
        <f t="shared" si="130"/>
        <v/>
      </c>
      <c r="EK41" s="177" t="str">
        <f t="shared" si="131"/>
        <v/>
      </c>
      <c r="EL41" s="177" t="str">
        <f t="shared" si="132"/>
        <v/>
      </c>
      <c r="EM41" s="177" t="str">
        <f t="shared" si="133"/>
        <v/>
      </c>
      <c r="EN41" s="177" t="str">
        <f t="shared" si="134"/>
        <v/>
      </c>
      <c r="EO41" s="177" t="str">
        <f t="shared" si="135"/>
        <v/>
      </c>
      <c r="EP41" s="177" t="str">
        <f t="shared" si="136"/>
        <v/>
      </c>
      <c r="EQ41" s="177" t="str">
        <f t="shared" si="137"/>
        <v/>
      </c>
      <c r="ER41" s="177" t="str">
        <f t="shared" si="138"/>
        <v/>
      </c>
      <c r="ES41" s="177" t="str">
        <f t="shared" si="139"/>
        <v/>
      </c>
      <c r="ET41" s="177" t="str">
        <f t="shared" si="140"/>
        <v/>
      </c>
      <c r="EU41" s="177" t="str">
        <f t="shared" si="141"/>
        <v/>
      </c>
      <c r="EV41" s="177" t="str">
        <f t="shared" si="142"/>
        <v/>
      </c>
      <c r="EW41" s="177" t="str">
        <f t="shared" si="143"/>
        <v/>
      </c>
      <c r="EX41" s="177" t="str">
        <f t="shared" si="144"/>
        <v/>
      </c>
      <c r="EY41" s="177" t="str">
        <f t="shared" si="145"/>
        <v/>
      </c>
      <c r="EZ41" s="177" t="str">
        <f t="shared" si="146"/>
        <v/>
      </c>
      <c r="FA41" s="177" t="str">
        <f t="shared" si="147"/>
        <v/>
      </c>
      <c r="FB41" s="177" t="str">
        <f t="shared" si="148"/>
        <v/>
      </c>
      <c r="FC41" s="177" t="str">
        <f t="shared" si="149"/>
        <v/>
      </c>
      <c r="FD41" s="177" t="str">
        <f t="shared" si="150"/>
        <v/>
      </c>
      <c r="FE41" s="177" t="str">
        <f t="shared" si="151"/>
        <v/>
      </c>
      <c r="FF41" s="177" t="str">
        <f t="shared" si="152"/>
        <v/>
      </c>
      <c r="FG41" s="177" t="str">
        <f t="shared" si="153"/>
        <v/>
      </c>
      <c r="FH41" s="177" t="str">
        <f t="shared" si="154"/>
        <v/>
      </c>
      <c r="FI41" s="177" t="str">
        <f t="shared" si="155"/>
        <v/>
      </c>
      <c r="FJ41" s="177" t="str">
        <f t="shared" si="156"/>
        <v/>
      </c>
      <c r="FK41" s="177" t="str">
        <f t="shared" si="157"/>
        <v/>
      </c>
      <c r="FL41" s="177" t="str">
        <f t="shared" si="158"/>
        <v/>
      </c>
      <c r="FM41" s="177" t="str">
        <f t="shared" si="159"/>
        <v/>
      </c>
      <c r="FN41" s="177" t="str">
        <f t="shared" si="160"/>
        <v/>
      </c>
      <c r="FO41" s="177" t="str">
        <f t="shared" si="29"/>
        <v/>
      </c>
      <c r="FP41" s="177" t="str">
        <f t="shared" si="161"/>
        <v/>
      </c>
      <c r="FQ41" s="177" t="str">
        <f t="shared" si="162"/>
        <v/>
      </c>
      <c r="FR41" s="177" t="str">
        <f t="shared" si="163"/>
        <v/>
      </c>
      <c r="FS41" s="177" t="str">
        <f t="shared" si="164"/>
        <v/>
      </c>
      <c r="FT41" s="177" t="str">
        <f t="shared" si="165"/>
        <v/>
      </c>
      <c r="FU41" s="177" t="str">
        <f t="shared" si="166"/>
        <v/>
      </c>
      <c r="FV41" s="177" t="str">
        <f t="shared" si="167"/>
        <v/>
      </c>
      <c r="FW41" s="177" t="str">
        <f t="shared" si="168"/>
        <v/>
      </c>
      <c r="FX41" s="177" t="str">
        <f t="shared" si="169"/>
        <v/>
      </c>
      <c r="FY41" s="177" t="str">
        <f t="shared" si="170"/>
        <v/>
      </c>
      <c r="FZ41" s="177" t="str">
        <f t="shared" si="171"/>
        <v/>
      </c>
      <c r="GA41" s="177" t="str">
        <f t="shared" si="172"/>
        <v/>
      </c>
      <c r="GB41" s="177" t="str">
        <f t="shared" si="173"/>
        <v/>
      </c>
      <c r="GC41" s="177" t="str">
        <f t="shared" si="174"/>
        <v/>
      </c>
      <c r="GD41" s="177" t="str">
        <f t="shared" si="175"/>
        <v/>
      </c>
      <c r="GE41" s="177" t="str">
        <f t="shared" si="176"/>
        <v/>
      </c>
      <c r="GF41" s="177" t="str">
        <f t="shared" si="177"/>
        <v/>
      </c>
      <c r="GG41" s="177" t="str">
        <f t="shared" si="178"/>
        <v/>
      </c>
      <c r="GH41" s="177" t="str">
        <f t="shared" si="179"/>
        <v/>
      </c>
      <c r="GI41" s="177" t="str">
        <f t="shared" si="180"/>
        <v/>
      </c>
      <c r="GJ41" s="177" t="str">
        <f t="shared" si="181"/>
        <v/>
      </c>
      <c r="GK41" s="177" t="str">
        <f t="shared" si="182"/>
        <v/>
      </c>
      <c r="GL41" s="177" t="str">
        <f t="shared" si="183"/>
        <v/>
      </c>
      <c r="GM41" s="177" t="str">
        <f t="shared" si="184"/>
        <v/>
      </c>
      <c r="GN41" s="177" t="str">
        <f t="shared" si="185"/>
        <v/>
      </c>
      <c r="GO41" s="177" t="str">
        <f t="shared" si="186"/>
        <v/>
      </c>
      <c r="GP41" s="177" t="str">
        <f t="shared" si="187"/>
        <v/>
      </c>
      <c r="GQ41" s="177" t="str">
        <f t="shared" si="188"/>
        <v/>
      </c>
      <c r="GR41" s="177" t="str">
        <f t="shared" si="189"/>
        <v/>
      </c>
      <c r="GS41" s="177" t="str">
        <f t="shared" si="190"/>
        <v/>
      </c>
      <c r="GT41" s="177" t="str">
        <f t="shared" si="191"/>
        <v/>
      </c>
      <c r="GU41" s="177" t="str">
        <f t="shared" si="192"/>
        <v/>
      </c>
      <c r="GV41" s="177" t="str">
        <f t="shared" si="193"/>
        <v/>
      </c>
      <c r="GW41" s="177" t="str">
        <f t="shared" si="194"/>
        <v/>
      </c>
      <c r="GX41" s="177" t="str">
        <f t="shared" si="195"/>
        <v/>
      </c>
      <c r="GY41" s="177" t="str">
        <f t="shared" si="196"/>
        <v/>
      </c>
      <c r="GZ41" s="177" t="str">
        <f t="shared" si="197"/>
        <v/>
      </c>
      <c r="HA41" s="177" t="str">
        <f t="shared" si="198"/>
        <v/>
      </c>
      <c r="HB41" s="177" t="str">
        <f t="shared" si="199"/>
        <v/>
      </c>
      <c r="HC41" s="177" t="str">
        <f t="shared" si="200"/>
        <v/>
      </c>
      <c r="HD41" s="177" t="str">
        <f t="shared" si="201"/>
        <v/>
      </c>
      <c r="HE41" s="177" t="str">
        <f t="shared" si="202"/>
        <v/>
      </c>
      <c r="HF41" s="177" t="str">
        <f t="shared" si="203"/>
        <v/>
      </c>
      <c r="HG41" s="177" t="str">
        <f t="shared" si="204"/>
        <v/>
      </c>
      <c r="HH41" s="177" t="str">
        <f t="shared" si="205"/>
        <v/>
      </c>
      <c r="HI41" s="177" t="str">
        <f t="shared" si="206"/>
        <v/>
      </c>
      <c r="HJ41" s="177" t="str">
        <f t="shared" si="207"/>
        <v/>
      </c>
      <c r="HK41" s="177" t="str">
        <f t="shared" si="208"/>
        <v/>
      </c>
      <c r="HL41" s="177" t="str">
        <f t="shared" si="209"/>
        <v/>
      </c>
      <c r="HM41" s="177" t="str">
        <f t="shared" si="210"/>
        <v/>
      </c>
      <c r="HN41" s="177" t="str">
        <f t="shared" si="211"/>
        <v/>
      </c>
      <c r="HO41" s="177" t="str">
        <f t="shared" si="212"/>
        <v/>
      </c>
      <c r="HP41" s="177" t="str">
        <f t="shared" si="213"/>
        <v/>
      </c>
      <c r="HQ41" s="177" t="str">
        <f t="shared" si="214"/>
        <v/>
      </c>
      <c r="HR41" s="177" t="str">
        <f t="shared" si="215"/>
        <v/>
      </c>
      <c r="HS41" s="177" t="str">
        <f t="shared" si="216"/>
        <v/>
      </c>
      <c r="HT41" s="177" t="str">
        <f t="shared" si="217"/>
        <v/>
      </c>
      <c r="HU41" s="177" t="str">
        <f t="shared" si="218"/>
        <v/>
      </c>
      <c r="HV41" s="177" t="str">
        <f t="shared" si="219"/>
        <v/>
      </c>
      <c r="HW41" s="177" t="str">
        <f t="shared" si="220"/>
        <v/>
      </c>
      <c r="HX41" s="177" t="str">
        <f t="shared" si="221"/>
        <v/>
      </c>
      <c r="HY41" s="177" t="str">
        <f t="shared" si="222"/>
        <v/>
      </c>
      <c r="HZ41" s="177" t="str">
        <f t="shared" si="223"/>
        <v/>
      </c>
      <c r="IA41" s="177" t="str">
        <f t="shared" si="30"/>
        <v/>
      </c>
      <c r="IB41" s="177" t="str">
        <f t="shared" si="251"/>
        <v/>
      </c>
      <c r="IC41" s="177" t="str">
        <f t="shared" si="252"/>
        <v/>
      </c>
      <c r="ID41" s="177" t="str">
        <f t="shared" si="253"/>
        <v/>
      </c>
      <c r="IE41" s="177" t="str">
        <f t="shared" si="254"/>
        <v/>
      </c>
      <c r="IF41" s="177" t="str">
        <f t="shared" si="255"/>
        <v/>
      </c>
      <c r="IG41" s="177" t="str">
        <f t="shared" si="256"/>
        <v/>
      </c>
      <c r="IH41" s="192" t="str">
        <f t="shared" si="292"/>
        <v/>
      </c>
      <c r="II41" s="193" t="e">
        <f t="shared" si="293"/>
        <v>#N/A</v>
      </c>
      <c r="IJ41" s="193" t="e">
        <f t="shared" si="273"/>
        <v>#N/A</v>
      </c>
      <c r="IK41" s="193" t="e">
        <f t="shared" si="273"/>
        <v>#N/A</v>
      </c>
      <c r="IL41" s="193" t="e">
        <f t="shared" si="273"/>
        <v>#N/A</v>
      </c>
      <c r="IM41" s="193" t="e">
        <f t="shared" si="286"/>
        <v>#N/A</v>
      </c>
      <c r="IN41" s="193" t="e">
        <f t="shared" si="286"/>
        <v>#N/A</v>
      </c>
      <c r="IO41" s="193" t="e">
        <f t="shared" si="286"/>
        <v>#N/A</v>
      </c>
      <c r="IP41" s="193" t="e">
        <f t="shared" si="286"/>
        <v>#N/A</v>
      </c>
      <c r="IQ41" s="193" t="e">
        <f t="shared" si="286"/>
        <v>#N/A</v>
      </c>
      <c r="IR41" s="193" t="e">
        <f t="shared" si="286"/>
        <v>#N/A</v>
      </c>
      <c r="IS41" s="193" t="e">
        <f t="shared" si="286"/>
        <v>#N/A</v>
      </c>
      <c r="IT41" s="193" t="e">
        <f t="shared" si="286"/>
        <v>#N/A</v>
      </c>
      <c r="IU41" s="193" t="e">
        <f t="shared" si="286"/>
        <v>#N/A</v>
      </c>
      <c r="IV41" s="193" t="e">
        <f t="shared" si="286"/>
        <v>#N/A</v>
      </c>
      <c r="IW41" s="193" t="e">
        <f t="shared" si="286"/>
        <v>#N/A</v>
      </c>
      <c r="IX41" s="193" t="e">
        <f t="shared" si="286"/>
        <v>#N/A</v>
      </c>
      <c r="IY41" s="193" t="e">
        <f t="shared" si="286"/>
        <v>#N/A</v>
      </c>
      <c r="IZ41" s="193" t="e">
        <f t="shared" si="286"/>
        <v>#N/A</v>
      </c>
      <c r="JA41" s="193" t="e">
        <f t="shared" si="286"/>
        <v>#N/A</v>
      </c>
      <c r="JB41" s="193" t="e">
        <f t="shared" si="281"/>
        <v>#N/A</v>
      </c>
      <c r="JC41" s="193" t="e">
        <f t="shared" si="281"/>
        <v>#N/A</v>
      </c>
      <c r="JD41" s="193" t="e">
        <f t="shared" si="281"/>
        <v>#N/A</v>
      </c>
      <c r="JE41" s="193" t="e">
        <f t="shared" si="281"/>
        <v>#N/A</v>
      </c>
      <c r="JF41" s="193" t="e">
        <f t="shared" si="281"/>
        <v>#N/A</v>
      </c>
      <c r="JG41" s="193" t="e">
        <f t="shared" si="281"/>
        <v>#N/A</v>
      </c>
      <c r="JH41" s="193" t="e">
        <f t="shared" si="281"/>
        <v>#N/A</v>
      </c>
      <c r="JI41" s="193" t="e">
        <f t="shared" si="281"/>
        <v>#N/A</v>
      </c>
      <c r="JJ41" s="193" t="e">
        <f t="shared" si="281"/>
        <v>#N/A</v>
      </c>
      <c r="JK41" s="193" t="e">
        <f t="shared" si="281"/>
        <v>#N/A</v>
      </c>
      <c r="JL41" s="193" t="e">
        <f t="shared" si="281"/>
        <v>#N/A</v>
      </c>
      <c r="JM41" s="193" t="e">
        <f t="shared" si="281"/>
        <v>#N/A</v>
      </c>
      <c r="JN41" s="193" t="e">
        <f t="shared" si="281"/>
        <v>#N/A</v>
      </c>
      <c r="JO41" s="193" t="e">
        <f t="shared" si="281"/>
        <v>#N/A</v>
      </c>
      <c r="JP41" s="193" t="e">
        <f t="shared" si="281"/>
        <v>#N/A</v>
      </c>
      <c r="JQ41" s="193" t="e">
        <f t="shared" si="277"/>
        <v>#N/A</v>
      </c>
      <c r="JR41" s="193" t="e">
        <f t="shared" si="277"/>
        <v>#N/A</v>
      </c>
      <c r="JS41" s="193" t="e">
        <f t="shared" si="277"/>
        <v>#N/A</v>
      </c>
      <c r="JT41" s="193" t="e">
        <f t="shared" si="277"/>
        <v>#N/A</v>
      </c>
      <c r="JU41" s="193" t="e">
        <f t="shared" si="277"/>
        <v>#N/A</v>
      </c>
      <c r="JV41" s="193" t="e">
        <f t="shared" si="277"/>
        <v>#N/A</v>
      </c>
      <c r="JW41" s="193" t="e">
        <f t="shared" si="277"/>
        <v>#N/A</v>
      </c>
      <c r="JX41" s="193" t="e">
        <f t="shared" si="277"/>
        <v>#N/A</v>
      </c>
      <c r="JY41" s="193" t="e">
        <f t="shared" si="277"/>
        <v>#N/A</v>
      </c>
      <c r="JZ41" s="193" t="e">
        <f t="shared" si="277"/>
        <v>#N/A</v>
      </c>
      <c r="KA41" s="193" t="e">
        <f t="shared" si="277"/>
        <v>#N/A</v>
      </c>
      <c r="KB41" s="193" t="e">
        <f t="shared" si="277"/>
        <v>#N/A</v>
      </c>
      <c r="KC41" s="193" t="e">
        <f t="shared" si="277"/>
        <v>#N/A</v>
      </c>
      <c r="KD41" s="193" t="e">
        <f t="shared" si="277"/>
        <v>#N/A</v>
      </c>
      <c r="KE41" s="193" t="e">
        <f t="shared" si="277"/>
        <v>#N/A</v>
      </c>
      <c r="KF41" s="193" t="e">
        <f t="shared" si="296"/>
        <v>#N/A</v>
      </c>
      <c r="KG41" s="193" t="e">
        <f t="shared" si="296"/>
        <v>#N/A</v>
      </c>
      <c r="KH41" s="193" t="e">
        <f t="shared" si="296"/>
        <v>#N/A</v>
      </c>
      <c r="KI41" s="193" t="e">
        <f t="shared" si="296"/>
        <v>#N/A</v>
      </c>
      <c r="KJ41" s="193" t="e">
        <f t="shared" si="296"/>
        <v>#N/A</v>
      </c>
      <c r="KK41" s="193" t="e">
        <f t="shared" si="296"/>
        <v>#N/A</v>
      </c>
      <c r="KL41" s="193" t="e">
        <f t="shared" si="296"/>
        <v>#N/A</v>
      </c>
      <c r="KM41" s="193" t="e">
        <f t="shared" si="296"/>
        <v>#N/A</v>
      </c>
      <c r="KN41" s="193" t="e">
        <f t="shared" si="296"/>
        <v>#N/A</v>
      </c>
      <c r="KO41" s="193" t="e">
        <f t="shared" si="296"/>
        <v>#N/A</v>
      </c>
      <c r="KP41" s="193" t="e">
        <f t="shared" si="296"/>
        <v>#N/A</v>
      </c>
      <c r="KQ41" s="193" t="e">
        <f t="shared" si="296"/>
        <v>#N/A</v>
      </c>
      <c r="KR41" s="193" t="e">
        <f t="shared" si="296"/>
        <v>#N/A</v>
      </c>
      <c r="KS41" s="193" t="e">
        <f t="shared" si="296"/>
        <v>#N/A</v>
      </c>
      <c r="KT41" s="193" t="e">
        <f t="shared" si="296"/>
        <v>#N/A</v>
      </c>
      <c r="KU41" s="193" t="e">
        <f t="shared" si="31"/>
        <v>#N/A</v>
      </c>
      <c r="KV41" s="193" t="e">
        <f t="shared" si="274"/>
        <v>#N/A</v>
      </c>
      <c r="KW41" s="193" t="e">
        <f t="shared" si="274"/>
        <v>#N/A</v>
      </c>
      <c r="KX41" s="193" t="e">
        <f t="shared" si="274"/>
        <v>#N/A</v>
      </c>
      <c r="KY41" s="193" t="e">
        <f t="shared" si="287"/>
        <v>#N/A</v>
      </c>
      <c r="KZ41" s="193" t="e">
        <f t="shared" si="287"/>
        <v>#N/A</v>
      </c>
      <c r="LA41" s="193" t="e">
        <f t="shared" si="287"/>
        <v>#N/A</v>
      </c>
      <c r="LB41" s="193" t="e">
        <f t="shared" si="287"/>
        <v>#N/A</v>
      </c>
      <c r="LC41" s="193" t="e">
        <f t="shared" si="287"/>
        <v>#N/A</v>
      </c>
      <c r="LD41" s="193" t="e">
        <f t="shared" si="287"/>
        <v>#N/A</v>
      </c>
      <c r="LE41" s="193" t="e">
        <f t="shared" si="287"/>
        <v>#N/A</v>
      </c>
      <c r="LF41" s="193" t="e">
        <f t="shared" si="287"/>
        <v>#N/A</v>
      </c>
      <c r="LG41" s="193" t="e">
        <f t="shared" si="287"/>
        <v>#N/A</v>
      </c>
      <c r="LH41" s="193" t="e">
        <f t="shared" si="287"/>
        <v>#N/A</v>
      </c>
      <c r="LI41" s="193" t="e">
        <f t="shared" si="287"/>
        <v>#N/A</v>
      </c>
      <c r="LJ41" s="193" t="e">
        <f t="shared" si="287"/>
        <v>#N/A</v>
      </c>
      <c r="LK41" s="193" t="e">
        <f t="shared" si="287"/>
        <v>#N/A</v>
      </c>
      <c r="LL41" s="193" t="e">
        <f t="shared" si="287"/>
        <v>#N/A</v>
      </c>
      <c r="LM41" s="193" t="e">
        <f t="shared" si="287"/>
        <v>#N/A</v>
      </c>
      <c r="LN41" s="193" t="e">
        <f t="shared" si="282"/>
        <v>#N/A</v>
      </c>
      <c r="LO41" s="193" t="e">
        <f t="shared" si="282"/>
        <v>#N/A</v>
      </c>
      <c r="LP41" s="193" t="e">
        <f t="shared" si="282"/>
        <v>#N/A</v>
      </c>
      <c r="LQ41" s="193" t="e">
        <f t="shared" si="282"/>
        <v>#N/A</v>
      </c>
      <c r="LR41" s="193" t="e">
        <f t="shared" si="282"/>
        <v>#N/A</v>
      </c>
      <c r="LS41" s="193" t="e">
        <f t="shared" si="282"/>
        <v>#N/A</v>
      </c>
      <c r="LT41" s="193" t="e">
        <f t="shared" si="282"/>
        <v>#N/A</v>
      </c>
      <c r="LU41" s="193" t="e">
        <f t="shared" si="282"/>
        <v>#N/A</v>
      </c>
      <c r="LV41" s="193" t="e">
        <f t="shared" si="282"/>
        <v>#N/A</v>
      </c>
      <c r="LW41" s="193" t="e">
        <f t="shared" si="282"/>
        <v>#N/A</v>
      </c>
      <c r="LX41" s="193" t="e">
        <f t="shared" si="282"/>
        <v>#N/A</v>
      </c>
      <c r="LY41" s="193" t="e">
        <f t="shared" si="282"/>
        <v>#N/A</v>
      </c>
      <c r="LZ41" s="193" t="e">
        <f t="shared" si="282"/>
        <v>#N/A</v>
      </c>
      <c r="MA41" s="193" t="e">
        <f t="shared" si="282"/>
        <v>#N/A</v>
      </c>
      <c r="MB41" s="193" t="e">
        <f t="shared" si="282"/>
        <v>#N/A</v>
      </c>
      <c r="MC41" s="193" t="e">
        <f t="shared" si="278"/>
        <v>#N/A</v>
      </c>
      <c r="MD41" s="193" t="e">
        <f t="shared" si="278"/>
        <v>#N/A</v>
      </c>
      <c r="ME41" s="193" t="e">
        <f t="shared" si="278"/>
        <v>#N/A</v>
      </c>
      <c r="MF41" s="193" t="e">
        <f t="shared" si="278"/>
        <v>#N/A</v>
      </c>
      <c r="MG41" s="193" t="e">
        <f t="shared" si="278"/>
        <v>#N/A</v>
      </c>
      <c r="MH41" s="193" t="e">
        <f t="shared" si="278"/>
        <v>#N/A</v>
      </c>
      <c r="MI41" s="193" t="e">
        <f t="shared" si="278"/>
        <v>#N/A</v>
      </c>
      <c r="MJ41" s="193" t="e">
        <f t="shared" si="278"/>
        <v>#N/A</v>
      </c>
      <c r="MK41" s="193" t="e">
        <f t="shared" si="278"/>
        <v>#N/A</v>
      </c>
      <c r="ML41" s="193" t="e">
        <f t="shared" si="278"/>
        <v>#N/A</v>
      </c>
      <c r="MM41" s="193" t="e">
        <f t="shared" si="278"/>
        <v>#N/A</v>
      </c>
      <c r="MN41" s="193" t="e">
        <f t="shared" si="278"/>
        <v>#N/A</v>
      </c>
      <c r="MO41" s="193" t="e">
        <f t="shared" si="278"/>
        <v>#N/A</v>
      </c>
      <c r="MP41" s="193" t="e">
        <f t="shared" si="278"/>
        <v>#N/A</v>
      </c>
      <c r="MQ41" s="193" t="e">
        <f t="shared" si="278"/>
        <v>#N/A</v>
      </c>
      <c r="MR41" s="193" t="e">
        <f t="shared" si="297"/>
        <v>#N/A</v>
      </c>
      <c r="MS41" s="193" t="e">
        <f t="shared" si="297"/>
        <v>#N/A</v>
      </c>
      <c r="MT41" s="193" t="e">
        <f t="shared" si="297"/>
        <v>#N/A</v>
      </c>
      <c r="MU41" s="193" t="e">
        <f t="shared" si="297"/>
        <v>#N/A</v>
      </c>
      <c r="MV41" s="193" t="e">
        <f t="shared" si="297"/>
        <v>#N/A</v>
      </c>
      <c r="MW41" s="193" t="e">
        <f t="shared" si="297"/>
        <v>#N/A</v>
      </c>
      <c r="MX41" s="193" t="e">
        <f t="shared" si="297"/>
        <v>#N/A</v>
      </c>
      <c r="MY41" s="193" t="e">
        <f t="shared" si="297"/>
        <v>#N/A</v>
      </c>
      <c r="MZ41" s="193" t="e">
        <f t="shared" si="297"/>
        <v>#N/A</v>
      </c>
      <c r="NA41" s="193" t="e">
        <f t="shared" si="297"/>
        <v>#N/A</v>
      </c>
      <c r="NB41" s="193" t="e">
        <f t="shared" si="297"/>
        <v>#N/A</v>
      </c>
      <c r="NC41" s="193" t="e">
        <f t="shared" si="297"/>
        <v>#N/A</v>
      </c>
      <c r="ND41" s="193" t="e">
        <f t="shared" si="297"/>
        <v>#N/A</v>
      </c>
      <c r="NE41" s="193" t="e">
        <f t="shared" si="297"/>
        <v>#N/A</v>
      </c>
      <c r="NF41" s="193" t="e">
        <f t="shared" si="297"/>
        <v>#N/A</v>
      </c>
      <c r="NG41" s="193" t="e">
        <f t="shared" si="32"/>
        <v>#N/A</v>
      </c>
      <c r="NH41" s="193" t="e">
        <f t="shared" si="275"/>
        <v>#N/A</v>
      </c>
      <c r="NI41" s="193" t="e">
        <f t="shared" si="275"/>
        <v>#N/A</v>
      </c>
      <c r="NJ41" s="193" t="e">
        <f t="shared" si="275"/>
        <v>#N/A</v>
      </c>
      <c r="NK41" s="193" t="e">
        <f t="shared" si="288"/>
        <v>#N/A</v>
      </c>
      <c r="NL41" s="193" t="e">
        <f t="shared" si="288"/>
        <v>#N/A</v>
      </c>
      <c r="NM41" s="193" t="e">
        <f t="shared" si="288"/>
        <v>#N/A</v>
      </c>
      <c r="NN41" s="193" t="e">
        <f t="shared" si="288"/>
        <v>#N/A</v>
      </c>
      <c r="NO41" s="193" t="e">
        <f t="shared" si="288"/>
        <v>#N/A</v>
      </c>
      <c r="NP41" s="193" t="e">
        <f t="shared" si="288"/>
        <v>#N/A</v>
      </c>
      <c r="NQ41" s="193" t="e">
        <f t="shared" si="288"/>
        <v>#N/A</v>
      </c>
      <c r="NR41" s="193" t="e">
        <f t="shared" si="288"/>
        <v>#N/A</v>
      </c>
      <c r="NS41" s="193" t="e">
        <f t="shared" si="288"/>
        <v>#N/A</v>
      </c>
      <c r="NT41" s="193" t="e">
        <f t="shared" si="288"/>
        <v>#N/A</v>
      </c>
      <c r="NU41" s="193" t="e">
        <f t="shared" si="288"/>
        <v>#N/A</v>
      </c>
      <c r="NV41" s="193" t="e">
        <f t="shared" si="288"/>
        <v>#N/A</v>
      </c>
      <c r="NW41" s="193" t="e">
        <f t="shared" si="288"/>
        <v>#N/A</v>
      </c>
      <c r="NX41" s="193" t="e">
        <f t="shared" si="288"/>
        <v>#N/A</v>
      </c>
      <c r="NY41" s="193" t="e">
        <f t="shared" si="288"/>
        <v>#N/A</v>
      </c>
      <c r="NZ41" s="193" t="e">
        <f t="shared" si="283"/>
        <v>#N/A</v>
      </c>
      <c r="OA41" s="193" t="e">
        <f t="shared" si="283"/>
        <v>#N/A</v>
      </c>
      <c r="OB41" s="193" t="e">
        <f t="shared" si="283"/>
        <v>#N/A</v>
      </c>
      <c r="OC41" s="193" t="e">
        <f t="shared" si="283"/>
        <v>#N/A</v>
      </c>
      <c r="OD41" s="193" t="e">
        <f t="shared" si="283"/>
        <v>#N/A</v>
      </c>
      <c r="OE41" s="193" t="e">
        <f t="shared" si="283"/>
        <v>#N/A</v>
      </c>
      <c r="OF41" s="193" t="e">
        <f t="shared" si="283"/>
        <v>#N/A</v>
      </c>
      <c r="OG41" s="193" t="e">
        <f t="shared" si="283"/>
        <v>#N/A</v>
      </c>
      <c r="OH41" s="193" t="e">
        <f t="shared" si="283"/>
        <v>#N/A</v>
      </c>
      <c r="OI41" s="193" t="e">
        <f t="shared" si="283"/>
        <v>#N/A</v>
      </c>
      <c r="OJ41" s="193" t="e">
        <f t="shared" si="283"/>
        <v>#N/A</v>
      </c>
      <c r="OK41" s="193" t="e">
        <f t="shared" si="283"/>
        <v>#N/A</v>
      </c>
      <c r="OL41" s="193" t="e">
        <f t="shared" si="283"/>
        <v>#N/A</v>
      </c>
      <c r="OM41" s="193" t="e">
        <f t="shared" si="283"/>
        <v>#N/A</v>
      </c>
      <c r="ON41" s="193" t="e">
        <f t="shared" si="283"/>
        <v>#N/A</v>
      </c>
      <c r="OO41" s="193" t="e">
        <f t="shared" si="279"/>
        <v>#N/A</v>
      </c>
      <c r="OP41" s="193" t="e">
        <f t="shared" si="279"/>
        <v>#N/A</v>
      </c>
      <c r="OQ41" s="193" t="e">
        <f t="shared" si="279"/>
        <v>#N/A</v>
      </c>
      <c r="OR41" s="193" t="e">
        <f t="shared" si="279"/>
        <v>#N/A</v>
      </c>
      <c r="OS41" s="193" t="e">
        <f t="shared" si="279"/>
        <v>#N/A</v>
      </c>
      <c r="OT41" s="193" t="e">
        <f t="shared" si="279"/>
        <v>#N/A</v>
      </c>
      <c r="OU41" s="193" t="e">
        <f t="shared" si="279"/>
        <v>#N/A</v>
      </c>
      <c r="OV41" s="193" t="e">
        <f t="shared" si="279"/>
        <v>#N/A</v>
      </c>
      <c r="OW41" s="193" t="e">
        <f t="shared" si="279"/>
        <v>#N/A</v>
      </c>
      <c r="OX41" s="193" t="e">
        <f t="shared" si="279"/>
        <v>#N/A</v>
      </c>
      <c r="OY41" s="193" t="e">
        <f t="shared" si="279"/>
        <v>#N/A</v>
      </c>
      <c r="OZ41" s="193" t="e">
        <f t="shared" si="279"/>
        <v>#N/A</v>
      </c>
      <c r="PA41" s="193" t="e">
        <f t="shared" si="279"/>
        <v>#N/A</v>
      </c>
      <c r="PB41" s="193" t="e">
        <f t="shared" si="279"/>
        <v>#N/A</v>
      </c>
      <c r="PC41" s="193" t="e">
        <f t="shared" si="279"/>
        <v>#N/A</v>
      </c>
      <c r="PD41" s="193" t="e">
        <f t="shared" si="298"/>
        <v>#N/A</v>
      </c>
      <c r="PE41" s="193" t="e">
        <f t="shared" si="298"/>
        <v>#N/A</v>
      </c>
      <c r="PF41" s="193" t="e">
        <f t="shared" si="298"/>
        <v>#N/A</v>
      </c>
      <c r="PG41" s="193" t="e">
        <f t="shared" si="298"/>
        <v>#N/A</v>
      </c>
      <c r="PH41" s="193" t="e">
        <f t="shared" si="298"/>
        <v>#N/A</v>
      </c>
      <c r="PI41" s="193" t="e">
        <f t="shared" si="298"/>
        <v>#N/A</v>
      </c>
      <c r="PJ41" s="193" t="e">
        <f t="shared" si="298"/>
        <v>#N/A</v>
      </c>
      <c r="PK41" s="193" t="e">
        <f t="shared" si="298"/>
        <v>#N/A</v>
      </c>
      <c r="PL41" s="193" t="e">
        <f t="shared" si="298"/>
        <v>#N/A</v>
      </c>
      <c r="PM41" s="193" t="e">
        <f t="shared" si="298"/>
        <v>#N/A</v>
      </c>
      <c r="PN41" s="193" t="e">
        <f t="shared" si="298"/>
        <v>#N/A</v>
      </c>
      <c r="PO41" s="193" t="e">
        <f t="shared" si="298"/>
        <v>#N/A</v>
      </c>
      <c r="PP41" s="193" t="e">
        <f t="shared" si="298"/>
        <v>#N/A</v>
      </c>
      <c r="PQ41" s="193" t="e">
        <f t="shared" si="298"/>
        <v>#N/A</v>
      </c>
      <c r="PR41" s="193" t="e">
        <f t="shared" si="298"/>
        <v>#N/A</v>
      </c>
      <c r="PS41" s="193" t="e">
        <f t="shared" si="33"/>
        <v>#N/A</v>
      </c>
      <c r="PT41" s="193" t="e">
        <f t="shared" si="294"/>
        <v>#N/A</v>
      </c>
      <c r="PU41" s="193" t="e">
        <f t="shared" si="294"/>
        <v>#N/A</v>
      </c>
      <c r="PV41" s="193" t="e">
        <f t="shared" si="294"/>
        <v>#N/A</v>
      </c>
      <c r="PW41" s="193" t="e">
        <f t="shared" si="294"/>
        <v>#N/A</v>
      </c>
      <c r="PX41" s="193" t="e">
        <f t="shared" si="294"/>
        <v>#N/A</v>
      </c>
      <c r="PY41" s="193" t="e">
        <f t="shared" si="294"/>
        <v>#N/A</v>
      </c>
      <c r="PZ41" s="193" t="e">
        <f t="shared" si="294"/>
        <v>#N/A</v>
      </c>
      <c r="QA41" s="193" t="e">
        <f t="shared" si="294"/>
        <v>#N/A</v>
      </c>
    </row>
    <row r="42" spans="1:443" hidden="1" x14ac:dyDescent="0.45">
      <c r="A42" s="276"/>
      <c r="B42" s="277" t="str">
        <f>IF(OR($T42="",$U42=""),"",ROUND(_xlfn.BETA.INV(ABS(VLOOKUP($Z$1,VLookups!$A$30:$B$31,2,FALSE)-B$2),IF($N42="L",$U42,$T42),IF($N42="L",$T42,$U42),$G42,$I42),0))</f>
        <v/>
      </c>
      <c r="C42" s="287" t="str">
        <f t="shared" si="24"/>
        <v/>
      </c>
      <c r="D42" s="288" t="str">
        <f t="shared" si="25"/>
        <v/>
      </c>
      <c r="E42" s="134"/>
      <c r="F42" s="279"/>
      <c r="G42" s="280" t="str">
        <f t="shared" si="16"/>
        <v/>
      </c>
      <c r="H42" s="281"/>
      <c r="I42" s="280" t="str">
        <f t="shared" si="17"/>
        <v/>
      </c>
      <c r="J42" s="279"/>
      <c r="K42" s="135"/>
      <c r="L42" s="110" t="str">
        <f t="shared" si="18"/>
        <v/>
      </c>
      <c r="M42" s="21" t="str">
        <f t="shared" si="19"/>
        <v/>
      </c>
      <c r="N42" s="22" t="str">
        <f t="shared" si="20"/>
        <v/>
      </c>
      <c r="O42" s="23" t="str">
        <f>IF(M42="","",IF(OR($M42&lt;Skew!$B$3,$M42=Skew!$B$3),IF($M42&gt;Skew!$C$3,Skew!$A$3,IF($M42&gt;Skew!$C$4,Skew!$A$4,IF($M42&gt;Skew!$C$5,Skew!$A$5,IF($M42&gt;Skew!$C$6,Skew!$A$6,IF($M42&gt;Skew!$C$7,Skew!$A$7,IF($M42&gt;Skew!$C$8,Skew!$A$8,IF($M42&gt;Skew!$C$9,Skew!$A$9,IF($M42&gt;Skew!$C$10,Skew!$A$10,IF($M42&gt;Skew!$C$11,Skew!$A$11,IF($M42&gt;Skew!$C$12,Skew!$A$12,IF($M42&gt;Skew!$C$13,Skew!$A$13,IF($M42&gt;Skew!$C$14,Skew!$A$14,IF($M42&gt;Skew!$C$15,Skew!$A$15,IF($M42&gt;Skew!$C$16,Skew!$A$16,Skew!$A$17)
)))))))))))))))</f>
        <v/>
      </c>
      <c r="P42" s="22" t="str">
        <f>IF(M42="","",MATCH(O42,Skew!$A$3:$A$17,0))</f>
        <v/>
      </c>
      <c r="Q42" s="22" t="str">
        <f t="shared" si="0"/>
        <v/>
      </c>
      <c r="R42" s="24"/>
      <c r="S42" s="22" t="str">
        <f>IF(OR(M42="",R42=""),"",MATCH(R42,Confidence!$A$3:$A$12,0))</f>
        <v/>
      </c>
      <c r="T42" s="25" t="str">
        <f t="shared" si="1"/>
        <v/>
      </c>
      <c r="U42" s="25" t="str">
        <f t="shared" si="2"/>
        <v/>
      </c>
      <c r="V42" s="22"/>
      <c r="W42" s="102" t="str">
        <f t="shared" si="3"/>
        <v/>
      </c>
      <c r="X42" s="102" t="str">
        <f t="shared" si="4"/>
        <v/>
      </c>
      <c r="Y42" s="37" t="str">
        <f t="shared" si="5"/>
        <v/>
      </c>
      <c r="Z42" s="115"/>
      <c r="AA42" s="204" t="str">
        <f>IF(AND(G42&gt;0,H42&gt;0,I42&gt;0,T42&gt;0,U42&gt;0,Z42&gt;0,NOT(R42="")),ABS(VLOOKUP($Z$1,VLookups!$A$30:$B$31,2,FALSE)-_xlfn.BETA.DIST(Z42,IF(N42="L",U42,T42),IF(N42="L",T42,U42),TRUE,G42,I42)),"")</f>
        <v/>
      </c>
      <c r="AB42" s="112" t="str">
        <f>IF(OR($T42="",$U42=""),"",_xlfn.BETA.INV(ABS(VLOOKUP($Z$1,VLookups!$A$30:$B$31,2,FALSE)-AB$3),IF($N42="L",$U42,$T42),IF($N42="L",$T42,$U42),$G42,$I42))</f>
        <v/>
      </c>
      <c r="AC42" s="113" t="str">
        <f>IF(OR($T42="",$U42=""),"",_xlfn.BETA.INV(ABS(VLOOKUP($Z$1,VLookups!$A$30:$B$31,2,FALSE)-AC$3),IF($N42="L",$U42,$T42),IF($N42="L",$T42,$U42),$G42,$I42))</f>
        <v/>
      </c>
      <c r="AD42" s="112" t="str">
        <f>IF(OR($T42="",$U42=""),"",_xlfn.BETA.INV(ABS(VLOOKUP($Z$1,VLookups!$A$30:$B$31,2,FALSE)-AD$3),IF($N42="L",$U42,$T42),IF($N42="L",$T42,$U42),$G42,$I42))</f>
        <v/>
      </c>
      <c r="AE42" s="113" t="str">
        <f>IF(OR($T42="",$U42=""),"",_xlfn.BETA.INV(ABS(VLOOKUP($Z$1,VLookups!$A$30:$B$31,2,FALSE)-AE$3),IF($N42="L",$U42,$T42),IF($N42="L",$T42,$U42),$G42,$I42))</f>
        <v/>
      </c>
      <c r="AF42" s="112" t="str">
        <f>IF(OR($T42="",$U42=""),"",_xlfn.BETA.INV(ABS(VLOOKUP($Z$1,VLookups!$A$30:$B$31,2,FALSE)-AF$3),IF($N42="L",$U42,$T42),IF($N42="L",$T42,$U42),$G42,$I42))</f>
        <v/>
      </c>
      <c r="AG42" s="113" t="str">
        <f>IF(OR($T42="",$U42=""),"",_xlfn.BETA.INV(ABS(VLOOKUP($Z$1,VLookups!$A$30:$B$31,2,FALSE)-AG$3),IF($N42="L",$U42,$T42),IF($N42="L",$T42,$U42),$G42,$I42))</f>
        <v/>
      </c>
      <c r="AH42" s="112" t="str">
        <f>IF(OR($T42="",$U42=""),"",_xlfn.BETA.INV(ABS(VLOOKUP($Z$1,VLookups!$A$30:$B$31,2,FALSE)-AH$3),IF($N42="L",$U42,$T42),IF($N42="L",$T42,$U42),$G42,$I42))</f>
        <v/>
      </c>
      <c r="AI42" s="113" t="str">
        <f>IF(OR($T42="",$U42=""),"",_xlfn.BETA.INV(ABS(VLOOKUP($Z$1,VLookups!$A$30:$B$31,2,FALSE)-AI$3),IF($N42="L",$U42,$T42),IF($N42="L",$T42,$U42),$G42,$I42))</f>
        <v/>
      </c>
      <c r="AJ42" s="112" t="str">
        <f>IF(OR($T42="",$U42=""),"",_xlfn.BETA.INV(ABS(VLOOKUP($Z$1,VLookups!$A$30:$B$31,2,FALSE)-AJ$3),IF($N42="L",$U42,$T42),IF($N42="L",$T42,$U42),$G42,$I42))</f>
        <v/>
      </c>
      <c r="AK42" s="113" t="str">
        <f>IF(OR($T42="",$U42=""),"",_xlfn.BETA.INV(ABS(VLOOKUP($Z$1,VLookups!$A$30:$B$31,2,FALSE)-AK$3),IF($N42="L",$U42,$T42),IF($N42="L",$T42,$U42),$G42,$I42))</f>
        <v/>
      </c>
      <c r="AL42" s="112" t="str">
        <f>IF(OR($T42="",$U42=""),"",_xlfn.BETA.INV(ABS(VLOOKUP($Z$1,VLookups!$A$30:$B$31,2,FALSE)-AL$3),IF($N42="L",$U42,$T42),IF($N42="L",$T42,$U42),$G42,$I42))</f>
        <v/>
      </c>
      <c r="AM42" s="113" t="str">
        <f>IF(OR($T42="",$U42=""),"",_xlfn.BETA.INV(ABS(VLOOKUP($Z$1,VLookups!$A$30:$B$31,2,FALSE)-AM$3),IF($N42="L",$U42,$T42),IF($N42="L",$T42,$U42),$G42,$I42))</f>
        <v/>
      </c>
      <c r="AN42" s="15"/>
      <c r="AO42" s="194" t="str">
        <f t="shared" si="21"/>
        <v/>
      </c>
      <c r="AP42" s="192" t="str">
        <f t="shared" si="22"/>
        <v/>
      </c>
      <c r="AQ42" s="177" t="str">
        <f t="shared" ref="AQ42" si="303">IF(ISNONTEXT($AO42),AP42+$AO42,"")</f>
        <v/>
      </c>
      <c r="AR42" s="177" t="str">
        <f t="shared" si="35"/>
        <v/>
      </c>
      <c r="AS42" s="177" t="str">
        <f t="shared" si="36"/>
        <v/>
      </c>
      <c r="AT42" s="177" t="str">
        <f t="shared" si="37"/>
        <v/>
      </c>
      <c r="AU42" s="177" t="str">
        <f t="shared" si="38"/>
        <v/>
      </c>
      <c r="AV42" s="177" t="str">
        <f t="shared" si="39"/>
        <v/>
      </c>
      <c r="AW42" s="177" t="str">
        <f t="shared" si="40"/>
        <v/>
      </c>
      <c r="AX42" s="177" t="str">
        <f t="shared" si="41"/>
        <v/>
      </c>
      <c r="AY42" s="177" t="str">
        <f t="shared" si="42"/>
        <v/>
      </c>
      <c r="AZ42" s="177" t="str">
        <f t="shared" si="43"/>
        <v/>
      </c>
      <c r="BA42" s="177" t="str">
        <f t="shared" si="44"/>
        <v/>
      </c>
      <c r="BB42" s="177" t="str">
        <f t="shared" si="45"/>
        <v/>
      </c>
      <c r="BC42" s="177" t="str">
        <f t="shared" si="46"/>
        <v/>
      </c>
      <c r="BD42" s="177" t="str">
        <f t="shared" si="47"/>
        <v/>
      </c>
      <c r="BE42" s="177" t="str">
        <f t="shared" si="48"/>
        <v/>
      </c>
      <c r="BF42" s="177" t="str">
        <f t="shared" si="49"/>
        <v/>
      </c>
      <c r="BG42" s="177" t="str">
        <f t="shared" si="50"/>
        <v/>
      </c>
      <c r="BH42" s="177" t="str">
        <f t="shared" si="51"/>
        <v/>
      </c>
      <c r="BI42" s="177" t="str">
        <f t="shared" si="52"/>
        <v/>
      </c>
      <c r="BJ42" s="177" t="str">
        <f t="shared" si="53"/>
        <v/>
      </c>
      <c r="BK42" s="177" t="str">
        <f t="shared" si="54"/>
        <v/>
      </c>
      <c r="BL42" s="177" t="str">
        <f t="shared" si="55"/>
        <v/>
      </c>
      <c r="BM42" s="177" t="str">
        <f t="shared" si="56"/>
        <v/>
      </c>
      <c r="BN42" s="177" t="str">
        <f t="shared" si="57"/>
        <v/>
      </c>
      <c r="BO42" s="177" t="str">
        <f t="shared" si="58"/>
        <v/>
      </c>
      <c r="BP42" s="177" t="str">
        <f t="shared" si="59"/>
        <v/>
      </c>
      <c r="BQ42" s="177" t="str">
        <f t="shared" si="60"/>
        <v/>
      </c>
      <c r="BR42" s="177" t="str">
        <f t="shared" si="61"/>
        <v/>
      </c>
      <c r="BS42" s="177" t="str">
        <f t="shared" si="62"/>
        <v/>
      </c>
      <c r="BT42" s="177" t="str">
        <f t="shared" si="63"/>
        <v/>
      </c>
      <c r="BU42" s="177" t="str">
        <f t="shared" si="64"/>
        <v/>
      </c>
      <c r="BV42" s="177" t="str">
        <f t="shared" si="65"/>
        <v/>
      </c>
      <c r="BW42" s="177" t="str">
        <f t="shared" si="66"/>
        <v/>
      </c>
      <c r="BX42" s="177" t="str">
        <f t="shared" si="67"/>
        <v/>
      </c>
      <c r="BY42" s="177" t="str">
        <f t="shared" si="68"/>
        <v/>
      </c>
      <c r="BZ42" s="177" t="str">
        <f t="shared" si="69"/>
        <v/>
      </c>
      <c r="CA42" s="177" t="str">
        <f t="shared" si="70"/>
        <v/>
      </c>
      <c r="CB42" s="177" t="str">
        <f t="shared" si="71"/>
        <v/>
      </c>
      <c r="CC42" s="177" t="str">
        <f t="shared" si="72"/>
        <v/>
      </c>
      <c r="CD42" s="177" t="str">
        <f t="shared" si="73"/>
        <v/>
      </c>
      <c r="CE42" s="177" t="str">
        <f t="shared" si="74"/>
        <v/>
      </c>
      <c r="CF42" s="177" t="str">
        <f t="shared" si="75"/>
        <v/>
      </c>
      <c r="CG42" s="177" t="str">
        <f t="shared" si="76"/>
        <v/>
      </c>
      <c r="CH42" s="177" t="str">
        <f t="shared" si="77"/>
        <v/>
      </c>
      <c r="CI42" s="177" t="str">
        <f t="shared" si="78"/>
        <v/>
      </c>
      <c r="CJ42" s="177" t="str">
        <f t="shared" si="79"/>
        <v/>
      </c>
      <c r="CK42" s="177" t="str">
        <f t="shared" si="80"/>
        <v/>
      </c>
      <c r="CL42" s="177" t="str">
        <f t="shared" si="81"/>
        <v/>
      </c>
      <c r="CM42" s="177" t="str">
        <f t="shared" si="82"/>
        <v/>
      </c>
      <c r="CN42" s="177" t="str">
        <f t="shared" si="83"/>
        <v/>
      </c>
      <c r="CO42" s="177" t="str">
        <f t="shared" si="84"/>
        <v/>
      </c>
      <c r="CP42" s="177" t="str">
        <f t="shared" si="85"/>
        <v/>
      </c>
      <c r="CQ42" s="177" t="str">
        <f t="shared" si="86"/>
        <v/>
      </c>
      <c r="CR42" s="177" t="str">
        <f t="shared" si="87"/>
        <v/>
      </c>
      <c r="CS42" s="177" t="str">
        <f t="shared" si="88"/>
        <v/>
      </c>
      <c r="CT42" s="177" t="str">
        <f t="shared" si="89"/>
        <v/>
      </c>
      <c r="CU42" s="177" t="str">
        <f t="shared" si="90"/>
        <v/>
      </c>
      <c r="CV42" s="177" t="str">
        <f t="shared" si="91"/>
        <v/>
      </c>
      <c r="CW42" s="177" t="str">
        <f t="shared" si="92"/>
        <v/>
      </c>
      <c r="CX42" s="177" t="str">
        <f t="shared" si="93"/>
        <v/>
      </c>
      <c r="CY42" s="177" t="str">
        <f t="shared" si="94"/>
        <v/>
      </c>
      <c r="CZ42" s="177" t="str">
        <f t="shared" si="95"/>
        <v/>
      </c>
      <c r="DA42" s="177" t="str">
        <f t="shared" si="96"/>
        <v/>
      </c>
      <c r="DB42" s="177" t="str">
        <f t="shared" si="97"/>
        <v/>
      </c>
      <c r="DC42" s="177" t="str">
        <f t="shared" si="28"/>
        <v/>
      </c>
      <c r="DD42" s="177" t="str">
        <f t="shared" si="98"/>
        <v/>
      </c>
      <c r="DE42" s="177" t="str">
        <f t="shared" si="99"/>
        <v/>
      </c>
      <c r="DF42" s="177" t="str">
        <f t="shared" si="100"/>
        <v/>
      </c>
      <c r="DG42" s="177" t="str">
        <f t="shared" si="101"/>
        <v/>
      </c>
      <c r="DH42" s="177" t="str">
        <f t="shared" si="102"/>
        <v/>
      </c>
      <c r="DI42" s="177" t="str">
        <f t="shared" si="103"/>
        <v/>
      </c>
      <c r="DJ42" s="177" t="str">
        <f t="shared" si="104"/>
        <v/>
      </c>
      <c r="DK42" s="177" t="str">
        <f t="shared" si="105"/>
        <v/>
      </c>
      <c r="DL42" s="177" t="str">
        <f t="shared" si="106"/>
        <v/>
      </c>
      <c r="DM42" s="177" t="str">
        <f t="shared" si="107"/>
        <v/>
      </c>
      <c r="DN42" s="177" t="str">
        <f t="shared" si="108"/>
        <v/>
      </c>
      <c r="DO42" s="177" t="str">
        <f t="shared" si="109"/>
        <v/>
      </c>
      <c r="DP42" s="177" t="str">
        <f t="shared" si="110"/>
        <v/>
      </c>
      <c r="DQ42" s="177" t="str">
        <f t="shared" si="111"/>
        <v/>
      </c>
      <c r="DR42" s="177" t="str">
        <f t="shared" si="112"/>
        <v/>
      </c>
      <c r="DS42" s="177" t="str">
        <f t="shared" si="113"/>
        <v/>
      </c>
      <c r="DT42" s="177" t="str">
        <f t="shared" si="114"/>
        <v/>
      </c>
      <c r="DU42" s="177" t="str">
        <f t="shared" si="115"/>
        <v/>
      </c>
      <c r="DV42" s="177" t="str">
        <f t="shared" si="116"/>
        <v/>
      </c>
      <c r="DW42" s="177" t="str">
        <f t="shared" si="117"/>
        <v/>
      </c>
      <c r="DX42" s="177" t="str">
        <f t="shared" si="118"/>
        <v/>
      </c>
      <c r="DY42" s="177" t="str">
        <f t="shared" si="119"/>
        <v/>
      </c>
      <c r="DZ42" s="177" t="str">
        <f t="shared" si="120"/>
        <v/>
      </c>
      <c r="EA42" s="177" t="str">
        <f t="shared" si="121"/>
        <v/>
      </c>
      <c r="EB42" s="177" t="str">
        <f t="shared" si="122"/>
        <v/>
      </c>
      <c r="EC42" s="177" t="str">
        <f t="shared" si="123"/>
        <v/>
      </c>
      <c r="ED42" s="177" t="str">
        <f t="shared" si="124"/>
        <v/>
      </c>
      <c r="EE42" s="177" t="str">
        <f t="shared" si="125"/>
        <v/>
      </c>
      <c r="EF42" s="177" t="str">
        <f t="shared" si="126"/>
        <v/>
      </c>
      <c r="EG42" s="177" t="str">
        <f t="shared" si="127"/>
        <v/>
      </c>
      <c r="EH42" s="177" t="str">
        <f t="shared" si="128"/>
        <v/>
      </c>
      <c r="EI42" s="177" t="str">
        <f t="shared" si="129"/>
        <v/>
      </c>
      <c r="EJ42" s="177" t="str">
        <f t="shared" si="130"/>
        <v/>
      </c>
      <c r="EK42" s="177" t="str">
        <f t="shared" si="131"/>
        <v/>
      </c>
      <c r="EL42" s="177" t="str">
        <f t="shared" si="132"/>
        <v/>
      </c>
      <c r="EM42" s="177" t="str">
        <f t="shared" si="133"/>
        <v/>
      </c>
      <c r="EN42" s="177" t="str">
        <f t="shared" si="134"/>
        <v/>
      </c>
      <c r="EO42" s="177" t="str">
        <f t="shared" si="135"/>
        <v/>
      </c>
      <c r="EP42" s="177" t="str">
        <f t="shared" si="136"/>
        <v/>
      </c>
      <c r="EQ42" s="177" t="str">
        <f t="shared" si="137"/>
        <v/>
      </c>
      <c r="ER42" s="177" t="str">
        <f t="shared" si="138"/>
        <v/>
      </c>
      <c r="ES42" s="177" t="str">
        <f t="shared" si="139"/>
        <v/>
      </c>
      <c r="ET42" s="177" t="str">
        <f t="shared" si="140"/>
        <v/>
      </c>
      <c r="EU42" s="177" t="str">
        <f t="shared" si="141"/>
        <v/>
      </c>
      <c r="EV42" s="177" t="str">
        <f t="shared" si="142"/>
        <v/>
      </c>
      <c r="EW42" s="177" t="str">
        <f t="shared" si="143"/>
        <v/>
      </c>
      <c r="EX42" s="177" t="str">
        <f t="shared" si="144"/>
        <v/>
      </c>
      <c r="EY42" s="177" t="str">
        <f t="shared" si="145"/>
        <v/>
      </c>
      <c r="EZ42" s="177" t="str">
        <f t="shared" si="146"/>
        <v/>
      </c>
      <c r="FA42" s="177" t="str">
        <f t="shared" si="147"/>
        <v/>
      </c>
      <c r="FB42" s="177" t="str">
        <f t="shared" si="148"/>
        <v/>
      </c>
      <c r="FC42" s="177" t="str">
        <f t="shared" si="149"/>
        <v/>
      </c>
      <c r="FD42" s="177" t="str">
        <f t="shared" si="150"/>
        <v/>
      </c>
      <c r="FE42" s="177" t="str">
        <f t="shared" si="151"/>
        <v/>
      </c>
      <c r="FF42" s="177" t="str">
        <f t="shared" si="152"/>
        <v/>
      </c>
      <c r="FG42" s="177" t="str">
        <f t="shared" si="153"/>
        <v/>
      </c>
      <c r="FH42" s="177" t="str">
        <f t="shared" si="154"/>
        <v/>
      </c>
      <c r="FI42" s="177" t="str">
        <f t="shared" si="155"/>
        <v/>
      </c>
      <c r="FJ42" s="177" t="str">
        <f t="shared" si="156"/>
        <v/>
      </c>
      <c r="FK42" s="177" t="str">
        <f t="shared" si="157"/>
        <v/>
      </c>
      <c r="FL42" s="177" t="str">
        <f t="shared" si="158"/>
        <v/>
      </c>
      <c r="FM42" s="177" t="str">
        <f t="shared" si="159"/>
        <v/>
      </c>
      <c r="FN42" s="177" t="str">
        <f t="shared" si="160"/>
        <v/>
      </c>
      <c r="FO42" s="177" t="str">
        <f t="shared" si="29"/>
        <v/>
      </c>
      <c r="FP42" s="177" t="str">
        <f t="shared" si="161"/>
        <v/>
      </c>
      <c r="FQ42" s="177" t="str">
        <f t="shared" si="162"/>
        <v/>
      </c>
      <c r="FR42" s="177" t="str">
        <f t="shared" si="163"/>
        <v/>
      </c>
      <c r="FS42" s="177" t="str">
        <f t="shared" si="164"/>
        <v/>
      </c>
      <c r="FT42" s="177" t="str">
        <f t="shared" si="165"/>
        <v/>
      </c>
      <c r="FU42" s="177" t="str">
        <f t="shared" si="166"/>
        <v/>
      </c>
      <c r="FV42" s="177" t="str">
        <f t="shared" si="167"/>
        <v/>
      </c>
      <c r="FW42" s="177" t="str">
        <f t="shared" si="168"/>
        <v/>
      </c>
      <c r="FX42" s="177" t="str">
        <f t="shared" si="169"/>
        <v/>
      </c>
      <c r="FY42" s="177" t="str">
        <f t="shared" si="170"/>
        <v/>
      </c>
      <c r="FZ42" s="177" t="str">
        <f t="shared" si="171"/>
        <v/>
      </c>
      <c r="GA42" s="177" t="str">
        <f t="shared" si="172"/>
        <v/>
      </c>
      <c r="GB42" s="177" t="str">
        <f t="shared" si="173"/>
        <v/>
      </c>
      <c r="GC42" s="177" t="str">
        <f t="shared" si="174"/>
        <v/>
      </c>
      <c r="GD42" s="177" t="str">
        <f t="shared" si="175"/>
        <v/>
      </c>
      <c r="GE42" s="177" t="str">
        <f t="shared" si="176"/>
        <v/>
      </c>
      <c r="GF42" s="177" t="str">
        <f t="shared" si="177"/>
        <v/>
      </c>
      <c r="GG42" s="177" t="str">
        <f t="shared" si="178"/>
        <v/>
      </c>
      <c r="GH42" s="177" t="str">
        <f t="shared" si="179"/>
        <v/>
      </c>
      <c r="GI42" s="177" t="str">
        <f t="shared" si="180"/>
        <v/>
      </c>
      <c r="GJ42" s="177" t="str">
        <f t="shared" si="181"/>
        <v/>
      </c>
      <c r="GK42" s="177" t="str">
        <f t="shared" si="182"/>
        <v/>
      </c>
      <c r="GL42" s="177" t="str">
        <f t="shared" si="183"/>
        <v/>
      </c>
      <c r="GM42" s="177" t="str">
        <f t="shared" si="184"/>
        <v/>
      </c>
      <c r="GN42" s="177" t="str">
        <f t="shared" si="185"/>
        <v/>
      </c>
      <c r="GO42" s="177" t="str">
        <f t="shared" si="186"/>
        <v/>
      </c>
      <c r="GP42" s="177" t="str">
        <f t="shared" si="187"/>
        <v/>
      </c>
      <c r="GQ42" s="177" t="str">
        <f t="shared" si="188"/>
        <v/>
      </c>
      <c r="GR42" s="177" t="str">
        <f t="shared" si="189"/>
        <v/>
      </c>
      <c r="GS42" s="177" t="str">
        <f t="shared" si="190"/>
        <v/>
      </c>
      <c r="GT42" s="177" t="str">
        <f t="shared" si="191"/>
        <v/>
      </c>
      <c r="GU42" s="177" t="str">
        <f t="shared" si="192"/>
        <v/>
      </c>
      <c r="GV42" s="177" t="str">
        <f t="shared" si="193"/>
        <v/>
      </c>
      <c r="GW42" s="177" t="str">
        <f t="shared" si="194"/>
        <v/>
      </c>
      <c r="GX42" s="177" t="str">
        <f t="shared" si="195"/>
        <v/>
      </c>
      <c r="GY42" s="177" t="str">
        <f t="shared" si="196"/>
        <v/>
      </c>
      <c r="GZ42" s="177" t="str">
        <f t="shared" si="197"/>
        <v/>
      </c>
      <c r="HA42" s="177" t="str">
        <f t="shared" si="198"/>
        <v/>
      </c>
      <c r="HB42" s="177" t="str">
        <f t="shared" si="199"/>
        <v/>
      </c>
      <c r="HC42" s="177" t="str">
        <f t="shared" si="200"/>
        <v/>
      </c>
      <c r="HD42" s="177" t="str">
        <f t="shared" si="201"/>
        <v/>
      </c>
      <c r="HE42" s="177" t="str">
        <f t="shared" si="202"/>
        <v/>
      </c>
      <c r="HF42" s="177" t="str">
        <f t="shared" si="203"/>
        <v/>
      </c>
      <c r="HG42" s="177" t="str">
        <f t="shared" si="204"/>
        <v/>
      </c>
      <c r="HH42" s="177" t="str">
        <f t="shared" si="205"/>
        <v/>
      </c>
      <c r="HI42" s="177" t="str">
        <f t="shared" si="206"/>
        <v/>
      </c>
      <c r="HJ42" s="177" t="str">
        <f t="shared" si="207"/>
        <v/>
      </c>
      <c r="HK42" s="177" t="str">
        <f t="shared" si="208"/>
        <v/>
      </c>
      <c r="HL42" s="177" t="str">
        <f t="shared" si="209"/>
        <v/>
      </c>
      <c r="HM42" s="177" t="str">
        <f t="shared" si="210"/>
        <v/>
      </c>
      <c r="HN42" s="177" t="str">
        <f t="shared" si="211"/>
        <v/>
      </c>
      <c r="HO42" s="177" t="str">
        <f t="shared" si="212"/>
        <v/>
      </c>
      <c r="HP42" s="177" t="str">
        <f t="shared" si="213"/>
        <v/>
      </c>
      <c r="HQ42" s="177" t="str">
        <f t="shared" si="214"/>
        <v/>
      </c>
      <c r="HR42" s="177" t="str">
        <f t="shared" si="215"/>
        <v/>
      </c>
      <c r="HS42" s="177" t="str">
        <f t="shared" si="216"/>
        <v/>
      </c>
      <c r="HT42" s="177" t="str">
        <f t="shared" si="217"/>
        <v/>
      </c>
      <c r="HU42" s="177" t="str">
        <f t="shared" si="218"/>
        <v/>
      </c>
      <c r="HV42" s="177" t="str">
        <f t="shared" si="219"/>
        <v/>
      </c>
      <c r="HW42" s="177" t="str">
        <f t="shared" si="220"/>
        <v/>
      </c>
      <c r="HX42" s="177" t="str">
        <f t="shared" si="221"/>
        <v/>
      </c>
      <c r="HY42" s="177" t="str">
        <f t="shared" si="222"/>
        <v/>
      </c>
      <c r="HZ42" s="177" t="str">
        <f t="shared" si="223"/>
        <v/>
      </c>
      <c r="IA42" s="177" t="str">
        <f t="shared" si="30"/>
        <v/>
      </c>
      <c r="IB42" s="177" t="str">
        <f t="shared" si="251"/>
        <v/>
      </c>
      <c r="IC42" s="177" t="str">
        <f t="shared" si="252"/>
        <v/>
      </c>
      <c r="ID42" s="177" t="str">
        <f t="shared" si="253"/>
        <v/>
      </c>
      <c r="IE42" s="177" t="str">
        <f t="shared" si="254"/>
        <v/>
      </c>
      <c r="IF42" s="177" t="str">
        <f t="shared" si="255"/>
        <v/>
      </c>
      <c r="IG42" s="177" t="str">
        <f t="shared" si="256"/>
        <v/>
      </c>
      <c r="IH42" s="192" t="str">
        <f t="shared" si="292"/>
        <v/>
      </c>
      <c r="II42" s="193" t="e">
        <f t="shared" si="293"/>
        <v>#N/A</v>
      </c>
      <c r="IJ42" s="193" t="e">
        <f t="shared" si="273"/>
        <v>#N/A</v>
      </c>
      <c r="IK42" s="193" t="e">
        <f t="shared" si="273"/>
        <v>#N/A</v>
      </c>
      <c r="IL42" s="193" t="e">
        <f t="shared" si="273"/>
        <v>#N/A</v>
      </c>
      <c r="IM42" s="193" t="e">
        <f t="shared" si="286"/>
        <v>#N/A</v>
      </c>
      <c r="IN42" s="193" t="e">
        <f t="shared" si="286"/>
        <v>#N/A</v>
      </c>
      <c r="IO42" s="193" t="e">
        <f t="shared" si="286"/>
        <v>#N/A</v>
      </c>
      <c r="IP42" s="193" t="e">
        <f t="shared" si="286"/>
        <v>#N/A</v>
      </c>
      <c r="IQ42" s="193" t="e">
        <f t="shared" si="286"/>
        <v>#N/A</v>
      </c>
      <c r="IR42" s="193" t="e">
        <f t="shared" si="286"/>
        <v>#N/A</v>
      </c>
      <c r="IS42" s="193" t="e">
        <f t="shared" si="286"/>
        <v>#N/A</v>
      </c>
      <c r="IT42" s="193" t="e">
        <f t="shared" si="286"/>
        <v>#N/A</v>
      </c>
      <c r="IU42" s="193" t="e">
        <f t="shared" si="286"/>
        <v>#N/A</v>
      </c>
      <c r="IV42" s="193" t="e">
        <f t="shared" si="286"/>
        <v>#N/A</v>
      </c>
      <c r="IW42" s="193" t="e">
        <f t="shared" si="286"/>
        <v>#N/A</v>
      </c>
      <c r="IX42" s="193" t="e">
        <f t="shared" si="286"/>
        <v>#N/A</v>
      </c>
      <c r="IY42" s="193" t="e">
        <f t="shared" si="286"/>
        <v>#N/A</v>
      </c>
      <c r="IZ42" s="193" t="e">
        <f t="shared" si="286"/>
        <v>#N/A</v>
      </c>
      <c r="JA42" s="193" t="e">
        <f t="shared" si="286"/>
        <v>#N/A</v>
      </c>
      <c r="JB42" s="193" t="e">
        <f t="shared" si="281"/>
        <v>#N/A</v>
      </c>
      <c r="JC42" s="193" t="e">
        <f t="shared" si="281"/>
        <v>#N/A</v>
      </c>
      <c r="JD42" s="193" t="e">
        <f t="shared" si="281"/>
        <v>#N/A</v>
      </c>
      <c r="JE42" s="193" t="e">
        <f t="shared" si="281"/>
        <v>#N/A</v>
      </c>
      <c r="JF42" s="193" t="e">
        <f t="shared" si="281"/>
        <v>#N/A</v>
      </c>
      <c r="JG42" s="193" t="e">
        <f t="shared" si="281"/>
        <v>#N/A</v>
      </c>
      <c r="JH42" s="193" t="e">
        <f t="shared" si="281"/>
        <v>#N/A</v>
      </c>
      <c r="JI42" s="193" t="e">
        <f t="shared" si="281"/>
        <v>#N/A</v>
      </c>
      <c r="JJ42" s="193" t="e">
        <f t="shared" si="281"/>
        <v>#N/A</v>
      </c>
      <c r="JK42" s="193" t="e">
        <f t="shared" si="281"/>
        <v>#N/A</v>
      </c>
      <c r="JL42" s="193" t="e">
        <f t="shared" si="281"/>
        <v>#N/A</v>
      </c>
      <c r="JM42" s="193" t="e">
        <f t="shared" si="281"/>
        <v>#N/A</v>
      </c>
      <c r="JN42" s="193" t="e">
        <f t="shared" si="281"/>
        <v>#N/A</v>
      </c>
      <c r="JO42" s="193" t="e">
        <f t="shared" si="281"/>
        <v>#N/A</v>
      </c>
      <c r="JP42" s="193" t="e">
        <f t="shared" si="281"/>
        <v>#N/A</v>
      </c>
      <c r="JQ42" s="193" t="e">
        <f t="shared" si="277"/>
        <v>#N/A</v>
      </c>
      <c r="JR42" s="193" t="e">
        <f t="shared" si="277"/>
        <v>#N/A</v>
      </c>
      <c r="JS42" s="193" t="e">
        <f t="shared" si="277"/>
        <v>#N/A</v>
      </c>
      <c r="JT42" s="193" t="e">
        <f t="shared" si="277"/>
        <v>#N/A</v>
      </c>
      <c r="JU42" s="193" t="e">
        <f t="shared" si="277"/>
        <v>#N/A</v>
      </c>
      <c r="JV42" s="193" t="e">
        <f t="shared" si="277"/>
        <v>#N/A</v>
      </c>
      <c r="JW42" s="193" t="e">
        <f t="shared" si="277"/>
        <v>#N/A</v>
      </c>
      <c r="JX42" s="193" t="e">
        <f t="shared" si="277"/>
        <v>#N/A</v>
      </c>
      <c r="JY42" s="193" t="e">
        <f t="shared" si="277"/>
        <v>#N/A</v>
      </c>
      <c r="JZ42" s="193" t="e">
        <f t="shared" si="277"/>
        <v>#N/A</v>
      </c>
      <c r="KA42" s="193" t="e">
        <f t="shared" si="277"/>
        <v>#N/A</v>
      </c>
      <c r="KB42" s="193" t="e">
        <f t="shared" si="277"/>
        <v>#N/A</v>
      </c>
      <c r="KC42" s="193" t="e">
        <f t="shared" si="277"/>
        <v>#N/A</v>
      </c>
      <c r="KD42" s="193" t="e">
        <f t="shared" si="277"/>
        <v>#N/A</v>
      </c>
      <c r="KE42" s="193" t="e">
        <f t="shared" si="277"/>
        <v>#N/A</v>
      </c>
      <c r="KF42" s="193" t="e">
        <f t="shared" si="296"/>
        <v>#N/A</v>
      </c>
      <c r="KG42" s="193" t="e">
        <f t="shared" si="296"/>
        <v>#N/A</v>
      </c>
      <c r="KH42" s="193" t="e">
        <f t="shared" si="296"/>
        <v>#N/A</v>
      </c>
      <c r="KI42" s="193" t="e">
        <f t="shared" si="296"/>
        <v>#N/A</v>
      </c>
      <c r="KJ42" s="193" t="e">
        <f t="shared" si="296"/>
        <v>#N/A</v>
      </c>
      <c r="KK42" s="193" t="e">
        <f t="shared" si="296"/>
        <v>#N/A</v>
      </c>
      <c r="KL42" s="193" t="e">
        <f t="shared" si="296"/>
        <v>#N/A</v>
      </c>
      <c r="KM42" s="193" t="e">
        <f t="shared" si="296"/>
        <v>#N/A</v>
      </c>
      <c r="KN42" s="193" t="e">
        <f t="shared" si="296"/>
        <v>#N/A</v>
      </c>
      <c r="KO42" s="193" t="e">
        <f t="shared" si="296"/>
        <v>#N/A</v>
      </c>
      <c r="KP42" s="193" t="e">
        <f t="shared" si="296"/>
        <v>#N/A</v>
      </c>
      <c r="KQ42" s="193" t="e">
        <f t="shared" si="296"/>
        <v>#N/A</v>
      </c>
      <c r="KR42" s="193" t="e">
        <f t="shared" si="296"/>
        <v>#N/A</v>
      </c>
      <c r="KS42" s="193" t="e">
        <f t="shared" si="296"/>
        <v>#N/A</v>
      </c>
      <c r="KT42" s="193" t="e">
        <f t="shared" si="296"/>
        <v>#N/A</v>
      </c>
      <c r="KU42" s="193" t="e">
        <f t="shared" si="31"/>
        <v>#N/A</v>
      </c>
      <c r="KV42" s="193" t="e">
        <f t="shared" si="274"/>
        <v>#N/A</v>
      </c>
      <c r="KW42" s="193" t="e">
        <f t="shared" si="274"/>
        <v>#N/A</v>
      </c>
      <c r="KX42" s="193" t="e">
        <f t="shared" si="274"/>
        <v>#N/A</v>
      </c>
      <c r="KY42" s="193" t="e">
        <f t="shared" si="287"/>
        <v>#N/A</v>
      </c>
      <c r="KZ42" s="193" t="e">
        <f t="shared" si="287"/>
        <v>#N/A</v>
      </c>
      <c r="LA42" s="193" t="e">
        <f t="shared" si="287"/>
        <v>#N/A</v>
      </c>
      <c r="LB42" s="193" t="e">
        <f t="shared" si="287"/>
        <v>#N/A</v>
      </c>
      <c r="LC42" s="193" t="e">
        <f t="shared" si="287"/>
        <v>#N/A</v>
      </c>
      <c r="LD42" s="193" t="e">
        <f t="shared" si="287"/>
        <v>#N/A</v>
      </c>
      <c r="LE42" s="193" t="e">
        <f t="shared" si="287"/>
        <v>#N/A</v>
      </c>
      <c r="LF42" s="193" t="e">
        <f t="shared" si="287"/>
        <v>#N/A</v>
      </c>
      <c r="LG42" s="193" t="e">
        <f t="shared" si="287"/>
        <v>#N/A</v>
      </c>
      <c r="LH42" s="193" t="e">
        <f t="shared" si="287"/>
        <v>#N/A</v>
      </c>
      <c r="LI42" s="193" t="e">
        <f t="shared" si="287"/>
        <v>#N/A</v>
      </c>
      <c r="LJ42" s="193" t="e">
        <f t="shared" si="287"/>
        <v>#N/A</v>
      </c>
      <c r="LK42" s="193" t="e">
        <f t="shared" si="287"/>
        <v>#N/A</v>
      </c>
      <c r="LL42" s="193" t="e">
        <f t="shared" si="287"/>
        <v>#N/A</v>
      </c>
      <c r="LM42" s="193" t="e">
        <f t="shared" si="287"/>
        <v>#N/A</v>
      </c>
      <c r="LN42" s="193" t="e">
        <f t="shared" si="282"/>
        <v>#N/A</v>
      </c>
      <c r="LO42" s="193" t="e">
        <f t="shared" si="282"/>
        <v>#N/A</v>
      </c>
      <c r="LP42" s="193" t="e">
        <f t="shared" si="282"/>
        <v>#N/A</v>
      </c>
      <c r="LQ42" s="193" t="e">
        <f t="shared" si="282"/>
        <v>#N/A</v>
      </c>
      <c r="LR42" s="193" t="e">
        <f t="shared" si="282"/>
        <v>#N/A</v>
      </c>
      <c r="LS42" s="193" t="e">
        <f t="shared" si="282"/>
        <v>#N/A</v>
      </c>
      <c r="LT42" s="193" t="e">
        <f t="shared" si="282"/>
        <v>#N/A</v>
      </c>
      <c r="LU42" s="193" t="e">
        <f t="shared" si="282"/>
        <v>#N/A</v>
      </c>
      <c r="LV42" s="193" t="e">
        <f t="shared" si="282"/>
        <v>#N/A</v>
      </c>
      <c r="LW42" s="193" t="e">
        <f t="shared" si="282"/>
        <v>#N/A</v>
      </c>
      <c r="LX42" s="193" t="e">
        <f t="shared" si="282"/>
        <v>#N/A</v>
      </c>
      <c r="LY42" s="193" t="e">
        <f t="shared" si="282"/>
        <v>#N/A</v>
      </c>
      <c r="LZ42" s="193" t="e">
        <f t="shared" si="282"/>
        <v>#N/A</v>
      </c>
      <c r="MA42" s="193" t="e">
        <f t="shared" si="282"/>
        <v>#N/A</v>
      </c>
      <c r="MB42" s="193" t="e">
        <f t="shared" si="282"/>
        <v>#N/A</v>
      </c>
      <c r="MC42" s="193" t="e">
        <f t="shared" si="278"/>
        <v>#N/A</v>
      </c>
      <c r="MD42" s="193" t="e">
        <f t="shared" si="278"/>
        <v>#N/A</v>
      </c>
      <c r="ME42" s="193" t="e">
        <f t="shared" si="278"/>
        <v>#N/A</v>
      </c>
      <c r="MF42" s="193" t="e">
        <f t="shared" si="278"/>
        <v>#N/A</v>
      </c>
      <c r="MG42" s="193" t="e">
        <f t="shared" si="278"/>
        <v>#N/A</v>
      </c>
      <c r="MH42" s="193" t="e">
        <f t="shared" si="278"/>
        <v>#N/A</v>
      </c>
      <c r="MI42" s="193" t="e">
        <f t="shared" si="278"/>
        <v>#N/A</v>
      </c>
      <c r="MJ42" s="193" t="e">
        <f t="shared" si="278"/>
        <v>#N/A</v>
      </c>
      <c r="MK42" s="193" t="e">
        <f t="shared" si="278"/>
        <v>#N/A</v>
      </c>
      <c r="ML42" s="193" t="e">
        <f t="shared" si="278"/>
        <v>#N/A</v>
      </c>
      <c r="MM42" s="193" t="e">
        <f t="shared" si="278"/>
        <v>#N/A</v>
      </c>
      <c r="MN42" s="193" t="e">
        <f t="shared" si="278"/>
        <v>#N/A</v>
      </c>
      <c r="MO42" s="193" t="e">
        <f t="shared" si="278"/>
        <v>#N/A</v>
      </c>
      <c r="MP42" s="193" t="e">
        <f t="shared" si="278"/>
        <v>#N/A</v>
      </c>
      <c r="MQ42" s="193" t="e">
        <f t="shared" si="278"/>
        <v>#N/A</v>
      </c>
      <c r="MR42" s="193" t="e">
        <f t="shared" si="297"/>
        <v>#N/A</v>
      </c>
      <c r="MS42" s="193" t="e">
        <f t="shared" si="297"/>
        <v>#N/A</v>
      </c>
      <c r="MT42" s="193" t="e">
        <f t="shared" si="297"/>
        <v>#N/A</v>
      </c>
      <c r="MU42" s="193" t="e">
        <f t="shared" si="297"/>
        <v>#N/A</v>
      </c>
      <c r="MV42" s="193" t="e">
        <f t="shared" si="297"/>
        <v>#N/A</v>
      </c>
      <c r="MW42" s="193" t="e">
        <f t="shared" si="297"/>
        <v>#N/A</v>
      </c>
      <c r="MX42" s="193" t="e">
        <f t="shared" si="297"/>
        <v>#N/A</v>
      </c>
      <c r="MY42" s="193" t="e">
        <f t="shared" si="297"/>
        <v>#N/A</v>
      </c>
      <c r="MZ42" s="193" t="e">
        <f t="shared" si="297"/>
        <v>#N/A</v>
      </c>
      <c r="NA42" s="193" t="e">
        <f t="shared" si="297"/>
        <v>#N/A</v>
      </c>
      <c r="NB42" s="193" t="e">
        <f t="shared" si="297"/>
        <v>#N/A</v>
      </c>
      <c r="NC42" s="193" t="e">
        <f t="shared" si="297"/>
        <v>#N/A</v>
      </c>
      <c r="ND42" s="193" t="e">
        <f t="shared" si="297"/>
        <v>#N/A</v>
      </c>
      <c r="NE42" s="193" t="e">
        <f t="shared" si="297"/>
        <v>#N/A</v>
      </c>
      <c r="NF42" s="193" t="e">
        <f t="shared" si="297"/>
        <v>#N/A</v>
      </c>
      <c r="NG42" s="193" t="e">
        <f t="shared" si="32"/>
        <v>#N/A</v>
      </c>
      <c r="NH42" s="193" t="e">
        <f t="shared" si="275"/>
        <v>#N/A</v>
      </c>
      <c r="NI42" s="193" t="e">
        <f t="shared" si="275"/>
        <v>#N/A</v>
      </c>
      <c r="NJ42" s="193" t="e">
        <f t="shared" si="275"/>
        <v>#N/A</v>
      </c>
      <c r="NK42" s="193" t="e">
        <f t="shared" si="288"/>
        <v>#N/A</v>
      </c>
      <c r="NL42" s="193" t="e">
        <f t="shared" si="288"/>
        <v>#N/A</v>
      </c>
      <c r="NM42" s="193" t="e">
        <f t="shared" si="288"/>
        <v>#N/A</v>
      </c>
      <c r="NN42" s="193" t="e">
        <f t="shared" si="288"/>
        <v>#N/A</v>
      </c>
      <c r="NO42" s="193" t="e">
        <f t="shared" si="288"/>
        <v>#N/A</v>
      </c>
      <c r="NP42" s="193" t="e">
        <f t="shared" si="288"/>
        <v>#N/A</v>
      </c>
      <c r="NQ42" s="193" t="e">
        <f t="shared" si="288"/>
        <v>#N/A</v>
      </c>
      <c r="NR42" s="193" t="e">
        <f t="shared" si="288"/>
        <v>#N/A</v>
      </c>
      <c r="NS42" s="193" t="e">
        <f t="shared" si="288"/>
        <v>#N/A</v>
      </c>
      <c r="NT42" s="193" t="e">
        <f t="shared" si="288"/>
        <v>#N/A</v>
      </c>
      <c r="NU42" s="193" t="e">
        <f t="shared" si="288"/>
        <v>#N/A</v>
      </c>
      <c r="NV42" s="193" t="e">
        <f t="shared" si="288"/>
        <v>#N/A</v>
      </c>
      <c r="NW42" s="193" t="e">
        <f t="shared" si="288"/>
        <v>#N/A</v>
      </c>
      <c r="NX42" s="193" t="e">
        <f t="shared" si="288"/>
        <v>#N/A</v>
      </c>
      <c r="NY42" s="193" t="e">
        <f t="shared" si="288"/>
        <v>#N/A</v>
      </c>
      <c r="NZ42" s="193" t="e">
        <f t="shared" si="283"/>
        <v>#N/A</v>
      </c>
      <c r="OA42" s="193" t="e">
        <f t="shared" si="283"/>
        <v>#N/A</v>
      </c>
      <c r="OB42" s="193" t="e">
        <f t="shared" si="283"/>
        <v>#N/A</v>
      </c>
      <c r="OC42" s="193" t="e">
        <f t="shared" si="283"/>
        <v>#N/A</v>
      </c>
      <c r="OD42" s="193" t="e">
        <f t="shared" si="283"/>
        <v>#N/A</v>
      </c>
      <c r="OE42" s="193" t="e">
        <f t="shared" si="283"/>
        <v>#N/A</v>
      </c>
      <c r="OF42" s="193" t="e">
        <f t="shared" si="283"/>
        <v>#N/A</v>
      </c>
      <c r="OG42" s="193" t="e">
        <f t="shared" si="283"/>
        <v>#N/A</v>
      </c>
      <c r="OH42" s="193" t="e">
        <f t="shared" si="283"/>
        <v>#N/A</v>
      </c>
      <c r="OI42" s="193" t="e">
        <f t="shared" si="283"/>
        <v>#N/A</v>
      </c>
      <c r="OJ42" s="193" t="e">
        <f t="shared" si="283"/>
        <v>#N/A</v>
      </c>
      <c r="OK42" s="193" t="e">
        <f t="shared" si="283"/>
        <v>#N/A</v>
      </c>
      <c r="OL42" s="193" t="e">
        <f t="shared" si="283"/>
        <v>#N/A</v>
      </c>
      <c r="OM42" s="193" t="e">
        <f t="shared" si="283"/>
        <v>#N/A</v>
      </c>
      <c r="ON42" s="193" t="e">
        <f t="shared" si="283"/>
        <v>#N/A</v>
      </c>
      <c r="OO42" s="193" t="e">
        <f t="shared" si="279"/>
        <v>#N/A</v>
      </c>
      <c r="OP42" s="193" t="e">
        <f t="shared" si="279"/>
        <v>#N/A</v>
      </c>
      <c r="OQ42" s="193" t="e">
        <f t="shared" si="279"/>
        <v>#N/A</v>
      </c>
      <c r="OR42" s="193" t="e">
        <f t="shared" si="279"/>
        <v>#N/A</v>
      </c>
      <c r="OS42" s="193" t="e">
        <f t="shared" si="279"/>
        <v>#N/A</v>
      </c>
      <c r="OT42" s="193" t="e">
        <f t="shared" si="279"/>
        <v>#N/A</v>
      </c>
      <c r="OU42" s="193" t="e">
        <f t="shared" si="279"/>
        <v>#N/A</v>
      </c>
      <c r="OV42" s="193" t="e">
        <f t="shared" si="279"/>
        <v>#N/A</v>
      </c>
      <c r="OW42" s="193" t="e">
        <f t="shared" si="279"/>
        <v>#N/A</v>
      </c>
      <c r="OX42" s="193" t="e">
        <f t="shared" si="279"/>
        <v>#N/A</v>
      </c>
      <c r="OY42" s="193" t="e">
        <f t="shared" si="279"/>
        <v>#N/A</v>
      </c>
      <c r="OZ42" s="193" t="e">
        <f t="shared" si="279"/>
        <v>#N/A</v>
      </c>
      <c r="PA42" s="193" t="e">
        <f t="shared" si="279"/>
        <v>#N/A</v>
      </c>
      <c r="PB42" s="193" t="e">
        <f t="shared" si="279"/>
        <v>#N/A</v>
      </c>
      <c r="PC42" s="193" t="e">
        <f t="shared" si="279"/>
        <v>#N/A</v>
      </c>
      <c r="PD42" s="193" t="e">
        <f t="shared" si="298"/>
        <v>#N/A</v>
      </c>
      <c r="PE42" s="193" t="e">
        <f t="shared" si="298"/>
        <v>#N/A</v>
      </c>
      <c r="PF42" s="193" t="e">
        <f t="shared" si="298"/>
        <v>#N/A</v>
      </c>
      <c r="PG42" s="193" t="e">
        <f t="shared" si="298"/>
        <v>#N/A</v>
      </c>
      <c r="PH42" s="193" t="e">
        <f t="shared" si="298"/>
        <v>#N/A</v>
      </c>
      <c r="PI42" s="193" t="e">
        <f t="shared" si="298"/>
        <v>#N/A</v>
      </c>
      <c r="PJ42" s="193" t="e">
        <f t="shared" si="298"/>
        <v>#N/A</v>
      </c>
      <c r="PK42" s="193" t="e">
        <f t="shared" si="298"/>
        <v>#N/A</v>
      </c>
      <c r="PL42" s="193" t="e">
        <f t="shared" si="298"/>
        <v>#N/A</v>
      </c>
      <c r="PM42" s="193" t="e">
        <f t="shared" si="298"/>
        <v>#N/A</v>
      </c>
      <c r="PN42" s="193" t="e">
        <f t="shared" si="298"/>
        <v>#N/A</v>
      </c>
      <c r="PO42" s="193" t="e">
        <f t="shared" si="298"/>
        <v>#N/A</v>
      </c>
      <c r="PP42" s="193" t="e">
        <f t="shared" si="298"/>
        <v>#N/A</v>
      </c>
      <c r="PQ42" s="193" t="e">
        <f t="shared" si="298"/>
        <v>#N/A</v>
      </c>
      <c r="PR42" s="193" t="e">
        <f t="shared" si="298"/>
        <v>#N/A</v>
      </c>
      <c r="PS42" s="193" t="e">
        <f t="shared" si="33"/>
        <v>#N/A</v>
      </c>
      <c r="PT42" s="193" t="e">
        <f t="shared" si="294"/>
        <v>#N/A</v>
      </c>
      <c r="PU42" s="193" t="e">
        <f t="shared" si="294"/>
        <v>#N/A</v>
      </c>
      <c r="PV42" s="193" t="e">
        <f t="shared" si="294"/>
        <v>#N/A</v>
      </c>
      <c r="PW42" s="193" t="e">
        <f t="shared" si="294"/>
        <v>#N/A</v>
      </c>
      <c r="PX42" s="193" t="e">
        <f t="shared" si="294"/>
        <v>#N/A</v>
      </c>
      <c r="PY42" s="193" t="e">
        <f t="shared" si="294"/>
        <v>#N/A</v>
      </c>
      <c r="PZ42" s="193" t="e">
        <f t="shared" si="294"/>
        <v>#N/A</v>
      </c>
      <c r="QA42" s="193" t="e">
        <f t="shared" si="294"/>
        <v>#N/A</v>
      </c>
    </row>
    <row r="43" spans="1:443" hidden="1" x14ac:dyDescent="0.45">
      <c r="A43" s="276"/>
      <c r="B43" s="277" t="str">
        <f>IF(OR($T43="",$U43=""),"",ROUND(_xlfn.BETA.INV(ABS(VLOOKUP($Z$1,VLookups!$A$30:$B$31,2,FALSE)-B$2),IF($N43="L",$U43,$T43),IF($N43="L",$T43,$U43),$G43,$I43),0))</f>
        <v/>
      </c>
      <c r="C43" s="287" t="str">
        <f t="shared" si="24"/>
        <v/>
      </c>
      <c r="D43" s="288" t="str">
        <f t="shared" si="25"/>
        <v/>
      </c>
      <c r="E43" s="134"/>
      <c r="F43" s="279"/>
      <c r="G43" s="280" t="str">
        <f t="shared" si="16"/>
        <v/>
      </c>
      <c r="H43" s="281"/>
      <c r="I43" s="280" t="str">
        <f t="shared" si="17"/>
        <v/>
      </c>
      <c r="J43" s="279"/>
      <c r="K43" s="135"/>
      <c r="L43" s="110" t="str">
        <f t="shared" si="18"/>
        <v/>
      </c>
      <c r="M43" s="21" t="str">
        <f t="shared" si="19"/>
        <v/>
      </c>
      <c r="N43" s="22" t="str">
        <f t="shared" si="20"/>
        <v/>
      </c>
      <c r="O43" s="23" t="str">
        <f>IF(M43="","",IF(OR($M43&lt;Skew!$B$3,$M43=Skew!$B$3),IF($M43&gt;Skew!$C$3,Skew!$A$3,IF($M43&gt;Skew!$C$4,Skew!$A$4,IF($M43&gt;Skew!$C$5,Skew!$A$5,IF($M43&gt;Skew!$C$6,Skew!$A$6,IF($M43&gt;Skew!$C$7,Skew!$A$7,IF($M43&gt;Skew!$C$8,Skew!$A$8,IF($M43&gt;Skew!$C$9,Skew!$A$9,IF($M43&gt;Skew!$C$10,Skew!$A$10,IF($M43&gt;Skew!$C$11,Skew!$A$11,IF($M43&gt;Skew!$C$12,Skew!$A$12,IF($M43&gt;Skew!$C$13,Skew!$A$13,IF($M43&gt;Skew!$C$14,Skew!$A$14,IF($M43&gt;Skew!$C$15,Skew!$A$15,IF($M43&gt;Skew!$C$16,Skew!$A$16,Skew!$A$17)
)))))))))))))))</f>
        <v/>
      </c>
      <c r="P43" s="22" t="str">
        <f>IF(M43="","",MATCH(O43,Skew!$A$3:$A$17,0))</f>
        <v/>
      </c>
      <c r="Q43" s="22" t="str">
        <f t="shared" si="0"/>
        <v/>
      </c>
      <c r="R43" s="24"/>
      <c r="S43" s="22" t="str">
        <f>IF(OR(M43="",R43=""),"",MATCH(R43,Confidence!$A$3:$A$12,0))</f>
        <v/>
      </c>
      <c r="T43" s="25" t="str">
        <f t="shared" si="1"/>
        <v/>
      </c>
      <c r="U43" s="25" t="str">
        <f t="shared" si="2"/>
        <v/>
      </c>
      <c r="V43" s="22"/>
      <c r="W43" s="102" t="str">
        <f t="shared" si="3"/>
        <v/>
      </c>
      <c r="X43" s="102" t="str">
        <f t="shared" si="4"/>
        <v/>
      </c>
      <c r="Y43" s="37" t="str">
        <f t="shared" si="5"/>
        <v/>
      </c>
      <c r="Z43" s="115"/>
      <c r="AA43" s="204" t="str">
        <f>IF(AND(G43&gt;0,H43&gt;0,I43&gt;0,T43&gt;0,U43&gt;0,Z43&gt;0,NOT(R43="")),ABS(VLOOKUP($Z$1,VLookups!$A$30:$B$31,2,FALSE)-_xlfn.BETA.DIST(Z43,IF(N43="L",U43,T43),IF(N43="L",T43,U43),TRUE,G43,I43)),"")</f>
        <v/>
      </c>
      <c r="AB43" s="112" t="str">
        <f>IF(OR($T43="",$U43=""),"",_xlfn.BETA.INV(ABS(VLOOKUP($Z$1,VLookups!$A$30:$B$31,2,FALSE)-AB$3),IF($N43="L",$U43,$T43),IF($N43="L",$T43,$U43),$G43,$I43))</f>
        <v/>
      </c>
      <c r="AC43" s="113" t="str">
        <f>IF(OR($T43="",$U43=""),"",_xlfn.BETA.INV(ABS(VLOOKUP($Z$1,VLookups!$A$30:$B$31,2,FALSE)-AC$3),IF($N43="L",$U43,$T43),IF($N43="L",$T43,$U43),$G43,$I43))</f>
        <v/>
      </c>
      <c r="AD43" s="112" t="str">
        <f>IF(OR($T43="",$U43=""),"",_xlfn.BETA.INV(ABS(VLOOKUP($Z$1,VLookups!$A$30:$B$31,2,FALSE)-AD$3),IF($N43="L",$U43,$T43),IF($N43="L",$T43,$U43),$G43,$I43))</f>
        <v/>
      </c>
      <c r="AE43" s="113" t="str">
        <f>IF(OR($T43="",$U43=""),"",_xlfn.BETA.INV(ABS(VLOOKUP($Z$1,VLookups!$A$30:$B$31,2,FALSE)-AE$3),IF($N43="L",$U43,$T43),IF($N43="L",$T43,$U43),$G43,$I43))</f>
        <v/>
      </c>
      <c r="AF43" s="112" t="str">
        <f>IF(OR($T43="",$U43=""),"",_xlfn.BETA.INV(ABS(VLOOKUP($Z$1,VLookups!$A$30:$B$31,2,FALSE)-AF$3),IF($N43="L",$U43,$T43),IF($N43="L",$T43,$U43),$G43,$I43))</f>
        <v/>
      </c>
      <c r="AG43" s="113" t="str">
        <f>IF(OR($T43="",$U43=""),"",_xlfn.BETA.INV(ABS(VLOOKUP($Z$1,VLookups!$A$30:$B$31,2,FALSE)-AG$3),IF($N43="L",$U43,$T43),IF($N43="L",$T43,$U43),$G43,$I43))</f>
        <v/>
      </c>
      <c r="AH43" s="112" t="str">
        <f>IF(OR($T43="",$U43=""),"",_xlfn.BETA.INV(ABS(VLOOKUP($Z$1,VLookups!$A$30:$B$31,2,FALSE)-AH$3),IF($N43="L",$U43,$T43),IF($N43="L",$T43,$U43),$G43,$I43))</f>
        <v/>
      </c>
      <c r="AI43" s="113" t="str">
        <f>IF(OR($T43="",$U43=""),"",_xlfn.BETA.INV(ABS(VLOOKUP($Z$1,VLookups!$A$30:$B$31,2,FALSE)-AI$3),IF($N43="L",$U43,$T43),IF($N43="L",$T43,$U43),$G43,$I43))</f>
        <v/>
      </c>
      <c r="AJ43" s="112" t="str">
        <f>IF(OR($T43="",$U43=""),"",_xlfn.BETA.INV(ABS(VLOOKUP($Z$1,VLookups!$A$30:$B$31,2,FALSE)-AJ$3),IF($N43="L",$U43,$T43),IF($N43="L",$T43,$U43),$G43,$I43))</f>
        <v/>
      </c>
      <c r="AK43" s="113" t="str">
        <f>IF(OR($T43="",$U43=""),"",_xlfn.BETA.INV(ABS(VLOOKUP($Z$1,VLookups!$A$30:$B$31,2,FALSE)-AK$3),IF($N43="L",$U43,$T43),IF($N43="L",$T43,$U43),$G43,$I43))</f>
        <v/>
      </c>
      <c r="AL43" s="112" t="str">
        <f>IF(OR($T43="",$U43=""),"",_xlfn.BETA.INV(ABS(VLOOKUP($Z$1,VLookups!$A$30:$B$31,2,FALSE)-AL$3),IF($N43="L",$U43,$T43),IF($N43="L",$T43,$U43),$G43,$I43))</f>
        <v/>
      </c>
      <c r="AM43" s="113" t="str">
        <f>IF(OR($T43="",$U43=""),"",_xlfn.BETA.INV(ABS(VLOOKUP($Z$1,VLookups!$A$30:$B$31,2,FALSE)-AM$3),IF($N43="L",$U43,$T43),IF($N43="L",$T43,$U43),$G43,$I43))</f>
        <v/>
      </c>
      <c r="AN43" s="15"/>
      <c r="AO43" s="194" t="str">
        <f t="shared" si="21"/>
        <v/>
      </c>
      <c r="AP43" s="192" t="str">
        <f t="shared" si="22"/>
        <v/>
      </c>
      <c r="AQ43" s="177" t="str">
        <f t="shared" ref="AQ43" si="304">IF(ISNONTEXT($AO43),AP43+$AO43,"")</f>
        <v/>
      </c>
      <c r="AR43" s="177" t="str">
        <f t="shared" si="35"/>
        <v/>
      </c>
      <c r="AS43" s="177" t="str">
        <f t="shared" si="36"/>
        <v/>
      </c>
      <c r="AT43" s="177" t="str">
        <f t="shared" si="37"/>
        <v/>
      </c>
      <c r="AU43" s="177" t="str">
        <f t="shared" si="38"/>
        <v/>
      </c>
      <c r="AV43" s="177" t="str">
        <f t="shared" si="39"/>
        <v/>
      </c>
      <c r="AW43" s="177" t="str">
        <f t="shared" si="40"/>
        <v/>
      </c>
      <c r="AX43" s="177" t="str">
        <f t="shared" si="41"/>
        <v/>
      </c>
      <c r="AY43" s="177" t="str">
        <f t="shared" si="42"/>
        <v/>
      </c>
      <c r="AZ43" s="177" t="str">
        <f t="shared" si="43"/>
        <v/>
      </c>
      <c r="BA43" s="177" t="str">
        <f t="shared" si="44"/>
        <v/>
      </c>
      <c r="BB43" s="177" t="str">
        <f t="shared" si="45"/>
        <v/>
      </c>
      <c r="BC43" s="177" t="str">
        <f t="shared" si="46"/>
        <v/>
      </c>
      <c r="BD43" s="177" t="str">
        <f t="shared" si="47"/>
        <v/>
      </c>
      <c r="BE43" s="177" t="str">
        <f t="shared" si="48"/>
        <v/>
      </c>
      <c r="BF43" s="177" t="str">
        <f t="shared" si="49"/>
        <v/>
      </c>
      <c r="BG43" s="177" t="str">
        <f t="shared" si="50"/>
        <v/>
      </c>
      <c r="BH43" s="177" t="str">
        <f t="shared" si="51"/>
        <v/>
      </c>
      <c r="BI43" s="177" t="str">
        <f t="shared" si="52"/>
        <v/>
      </c>
      <c r="BJ43" s="177" t="str">
        <f t="shared" si="53"/>
        <v/>
      </c>
      <c r="BK43" s="177" t="str">
        <f t="shared" si="54"/>
        <v/>
      </c>
      <c r="BL43" s="177" t="str">
        <f t="shared" si="55"/>
        <v/>
      </c>
      <c r="BM43" s="177" t="str">
        <f t="shared" si="56"/>
        <v/>
      </c>
      <c r="BN43" s="177" t="str">
        <f t="shared" si="57"/>
        <v/>
      </c>
      <c r="BO43" s="177" t="str">
        <f t="shared" si="58"/>
        <v/>
      </c>
      <c r="BP43" s="177" t="str">
        <f t="shared" si="59"/>
        <v/>
      </c>
      <c r="BQ43" s="177" t="str">
        <f t="shared" si="60"/>
        <v/>
      </c>
      <c r="BR43" s="177" t="str">
        <f t="shared" si="61"/>
        <v/>
      </c>
      <c r="BS43" s="177" t="str">
        <f t="shared" si="62"/>
        <v/>
      </c>
      <c r="BT43" s="177" t="str">
        <f t="shared" si="63"/>
        <v/>
      </c>
      <c r="BU43" s="177" t="str">
        <f t="shared" si="64"/>
        <v/>
      </c>
      <c r="BV43" s="177" t="str">
        <f t="shared" si="65"/>
        <v/>
      </c>
      <c r="BW43" s="177" t="str">
        <f t="shared" si="66"/>
        <v/>
      </c>
      <c r="BX43" s="177" t="str">
        <f t="shared" si="67"/>
        <v/>
      </c>
      <c r="BY43" s="177" t="str">
        <f t="shared" si="68"/>
        <v/>
      </c>
      <c r="BZ43" s="177" t="str">
        <f t="shared" si="69"/>
        <v/>
      </c>
      <c r="CA43" s="177" t="str">
        <f t="shared" si="70"/>
        <v/>
      </c>
      <c r="CB43" s="177" t="str">
        <f t="shared" si="71"/>
        <v/>
      </c>
      <c r="CC43" s="177" t="str">
        <f t="shared" si="72"/>
        <v/>
      </c>
      <c r="CD43" s="177" t="str">
        <f t="shared" si="73"/>
        <v/>
      </c>
      <c r="CE43" s="177" t="str">
        <f t="shared" si="74"/>
        <v/>
      </c>
      <c r="CF43" s="177" t="str">
        <f t="shared" si="75"/>
        <v/>
      </c>
      <c r="CG43" s="177" t="str">
        <f t="shared" si="76"/>
        <v/>
      </c>
      <c r="CH43" s="177" t="str">
        <f t="shared" si="77"/>
        <v/>
      </c>
      <c r="CI43" s="177" t="str">
        <f t="shared" si="78"/>
        <v/>
      </c>
      <c r="CJ43" s="177" t="str">
        <f t="shared" si="79"/>
        <v/>
      </c>
      <c r="CK43" s="177" t="str">
        <f t="shared" si="80"/>
        <v/>
      </c>
      <c r="CL43" s="177" t="str">
        <f t="shared" si="81"/>
        <v/>
      </c>
      <c r="CM43" s="177" t="str">
        <f t="shared" si="82"/>
        <v/>
      </c>
      <c r="CN43" s="177" t="str">
        <f t="shared" si="83"/>
        <v/>
      </c>
      <c r="CO43" s="177" t="str">
        <f t="shared" si="84"/>
        <v/>
      </c>
      <c r="CP43" s="177" t="str">
        <f t="shared" si="85"/>
        <v/>
      </c>
      <c r="CQ43" s="177" t="str">
        <f t="shared" si="86"/>
        <v/>
      </c>
      <c r="CR43" s="177" t="str">
        <f t="shared" si="87"/>
        <v/>
      </c>
      <c r="CS43" s="177" t="str">
        <f t="shared" si="88"/>
        <v/>
      </c>
      <c r="CT43" s="177" t="str">
        <f t="shared" si="89"/>
        <v/>
      </c>
      <c r="CU43" s="177" t="str">
        <f t="shared" si="90"/>
        <v/>
      </c>
      <c r="CV43" s="177" t="str">
        <f t="shared" si="91"/>
        <v/>
      </c>
      <c r="CW43" s="177" t="str">
        <f t="shared" si="92"/>
        <v/>
      </c>
      <c r="CX43" s="177" t="str">
        <f t="shared" si="93"/>
        <v/>
      </c>
      <c r="CY43" s="177" t="str">
        <f t="shared" si="94"/>
        <v/>
      </c>
      <c r="CZ43" s="177" t="str">
        <f t="shared" si="95"/>
        <v/>
      </c>
      <c r="DA43" s="177" t="str">
        <f t="shared" si="96"/>
        <v/>
      </c>
      <c r="DB43" s="177" t="str">
        <f t="shared" si="97"/>
        <v/>
      </c>
      <c r="DC43" s="177" t="str">
        <f t="shared" si="28"/>
        <v/>
      </c>
      <c r="DD43" s="177" t="str">
        <f t="shared" si="98"/>
        <v/>
      </c>
      <c r="DE43" s="177" t="str">
        <f t="shared" si="99"/>
        <v/>
      </c>
      <c r="DF43" s="177" t="str">
        <f t="shared" si="100"/>
        <v/>
      </c>
      <c r="DG43" s="177" t="str">
        <f t="shared" si="101"/>
        <v/>
      </c>
      <c r="DH43" s="177" t="str">
        <f t="shared" si="102"/>
        <v/>
      </c>
      <c r="DI43" s="177" t="str">
        <f t="shared" si="103"/>
        <v/>
      </c>
      <c r="DJ43" s="177" t="str">
        <f t="shared" si="104"/>
        <v/>
      </c>
      <c r="DK43" s="177" t="str">
        <f t="shared" si="105"/>
        <v/>
      </c>
      <c r="DL43" s="177" t="str">
        <f t="shared" si="106"/>
        <v/>
      </c>
      <c r="DM43" s="177" t="str">
        <f t="shared" si="107"/>
        <v/>
      </c>
      <c r="DN43" s="177" t="str">
        <f t="shared" si="108"/>
        <v/>
      </c>
      <c r="DO43" s="177" t="str">
        <f t="shared" si="109"/>
        <v/>
      </c>
      <c r="DP43" s="177" t="str">
        <f t="shared" si="110"/>
        <v/>
      </c>
      <c r="DQ43" s="177" t="str">
        <f t="shared" si="111"/>
        <v/>
      </c>
      <c r="DR43" s="177" t="str">
        <f t="shared" si="112"/>
        <v/>
      </c>
      <c r="DS43" s="177" t="str">
        <f t="shared" si="113"/>
        <v/>
      </c>
      <c r="DT43" s="177" t="str">
        <f t="shared" si="114"/>
        <v/>
      </c>
      <c r="DU43" s="177" t="str">
        <f t="shared" si="115"/>
        <v/>
      </c>
      <c r="DV43" s="177" t="str">
        <f t="shared" si="116"/>
        <v/>
      </c>
      <c r="DW43" s="177" t="str">
        <f t="shared" si="117"/>
        <v/>
      </c>
      <c r="DX43" s="177" t="str">
        <f t="shared" si="118"/>
        <v/>
      </c>
      <c r="DY43" s="177" t="str">
        <f t="shared" si="119"/>
        <v/>
      </c>
      <c r="DZ43" s="177" t="str">
        <f t="shared" si="120"/>
        <v/>
      </c>
      <c r="EA43" s="177" t="str">
        <f t="shared" si="121"/>
        <v/>
      </c>
      <c r="EB43" s="177" t="str">
        <f t="shared" si="122"/>
        <v/>
      </c>
      <c r="EC43" s="177" t="str">
        <f t="shared" si="123"/>
        <v/>
      </c>
      <c r="ED43" s="177" t="str">
        <f t="shared" si="124"/>
        <v/>
      </c>
      <c r="EE43" s="177" t="str">
        <f t="shared" si="125"/>
        <v/>
      </c>
      <c r="EF43" s="177" t="str">
        <f t="shared" si="126"/>
        <v/>
      </c>
      <c r="EG43" s="177" t="str">
        <f t="shared" si="127"/>
        <v/>
      </c>
      <c r="EH43" s="177" t="str">
        <f t="shared" si="128"/>
        <v/>
      </c>
      <c r="EI43" s="177" t="str">
        <f t="shared" si="129"/>
        <v/>
      </c>
      <c r="EJ43" s="177" t="str">
        <f t="shared" si="130"/>
        <v/>
      </c>
      <c r="EK43" s="177" t="str">
        <f t="shared" si="131"/>
        <v/>
      </c>
      <c r="EL43" s="177" t="str">
        <f t="shared" si="132"/>
        <v/>
      </c>
      <c r="EM43" s="177" t="str">
        <f t="shared" si="133"/>
        <v/>
      </c>
      <c r="EN43" s="177" t="str">
        <f t="shared" si="134"/>
        <v/>
      </c>
      <c r="EO43" s="177" t="str">
        <f t="shared" si="135"/>
        <v/>
      </c>
      <c r="EP43" s="177" t="str">
        <f t="shared" si="136"/>
        <v/>
      </c>
      <c r="EQ43" s="177" t="str">
        <f t="shared" si="137"/>
        <v/>
      </c>
      <c r="ER43" s="177" t="str">
        <f t="shared" si="138"/>
        <v/>
      </c>
      <c r="ES43" s="177" t="str">
        <f t="shared" si="139"/>
        <v/>
      </c>
      <c r="ET43" s="177" t="str">
        <f t="shared" si="140"/>
        <v/>
      </c>
      <c r="EU43" s="177" t="str">
        <f t="shared" si="141"/>
        <v/>
      </c>
      <c r="EV43" s="177" t="str">
        <f t="shared" si="142"/>
        <v/>
      </c>
      <c r="EW43" s="177" t="str">
        <f t="shared" si="143"/>
        <v/>
      </c>
      <c r="EX43" s="177" t="str">
        <f t="shared" si="144"/>
        <v/>
      </c>
      <c r="EY43" s="177" t="str">
        <f t="shared" si="145"/>
        <v/>
      </c>
      <c r="EZ43" s="177" t="str">
        <f t="shared" si="146"/>
        <v/>
      </c>
      <c r="FA43" s="177" t="str">
        <f t="shared" si="147"/>
        <v/>
      </c>
      <c r="FB43" s="177" t="str">
        <f t="shared" si="148"/>
        <v/>
      </c>
      <c r="FC43" s="177" t="str">
        <f t="shared" si="149"/>
        <v/>
      </c>
      <c r="FD43" s="177" t="str">
        <f t="shared" si="150"/>
        <v/>
      </c>
      <c r="FE43" s="177" t="str">
        <f t="shared" si="151"/>
        <v/>
      </c>
      <c r="FF43" s="177" t="str">
        <f t="shared" si="152"/>
        <v/>
      </c>
      <c r="FG43" s="177" t="str">
        <f t="shared" si="153"/>
        <v/>
      </c>
      <c r="FH43" s="177" t="str">
        <f t="shared" si="154"/>
        <v/>
      </c>
      <c r="FI43" s="177" t="str">
        <f t="shared" si="155"/>
        <v/>
      </c>
      <c r="FJ43" s="177" t="str">
        <f t="shared" si="156"/>
        <v/>
      </c>
      <c r="FK43" s="177" t="str">
        <f t="shared" si="157"/>
        <v/>
      </c>
      <c r="FL43" s="177" t="str">
        <f t="shared" si="158"/>
        <v/>
      </c>
      <c r="FM43" s="177" t="str">
        <f t="shared" si="159"/>
        <v/>
      </c>
      <c r="FN43" s="177" t="str">
        <f t="shared" si="160"/>
        <v/>
      </c>
      <c r="FO43" s="177" t="str">
        <f t="shared" si="29"/>
        <v/>
      </c>
      <c r="FP43" s="177" t="str">
        <f t="shared" si="161"/>
        <v/>
      </c>
      <c r="FQ43" s="177" t="str">
        <f t="shared" si="162"/>
        <v/>
      </c>
      <c r="FR43" s="177" t="str">
        <f t="shared" si="163"/>
        <v/>
      </c>
      <c r="FS43" s="177" t="str">
        <f t="shared" si="164"/>
        <v/>
      </c>
      <c r="FT43" s="177" t="str">
        <f t="shared" si="165"/>
        <v/>
      </c>
      <c r="FU43" s="177" t="str">
        <f t="shared" si="166"/>
        <v/>
      </c>
      <c r="FV43" s="177" t="str">
        <f t="shared" si="167"/>
        <v/>
      </c>
      <c r="FW43" s="177" t="str">
        <f t="shared" si="168"/>
        <v/>
      </c>
      <c r="FX43" s="177" t="str">
        <f t="shared" si="169"/>
        <v/>
      </c>
      <c r="FY43" s="177" t="str">
        <f t="shared" si="170"/>
        <v/>
      </c>
      <c r="FZ43" s="177" t="str">
        <f t="shared" si="171"/>
        <v/>
      </c>
      <c r="GA43" s="177" t="str">
        <f t="shared" si="172"/>
        <v/>
      </c>
      <c r="GB43" s="177" t="str">
        <f t="shared" si="173"/>
        <v/>
      </c>
      <c r="GC43" s="177" t="str">
        <f t="shared" si="174"/>
        <v/>
      </c>
      <c r="GD43" s="177" t="str">
        <f t="shared" si="175"/>
        <v/>
      </c>
      <c r="GE43" s="177" t="str">
        <f t="shared" si="176"/>
        <v/>
      </c>
      <c r="GF43" s="177" t="str">
        <f t="shared" si="177"/>
        <v/>
      </c>
      <c r="GG43" s="177" t="str">
        <f t="shared" si="178"/>
        <v/>
      </c>
      <c r="GH43" s="177" t="str">
        <f t="shared" si="179"/>
        <v/>
      </c>
      <c r="GI43" s="177" t="str">
        <f t="shared" si="180"/>
        <v/>
      </c>
      <c r="GJ43" s="177" t="str">
        <f t="shared" si="181"/>
        <v/>
      </c>
      <c r="GK43" s="177" t="str">
        <f t="shared" si="182"/>
        <v/>
      </c>
      <c r="GL43" s="177" t="str">
        <f t="shared" si="183"/>
        <v/>
      </c>
      <c r="GM43" s="177" t="str">
        <f t="shared" si="184"/>
        <v/>
      </c>
      <c r="GN43" s="177" t="str">
        <f t="shared" si="185"/>
        <v/>
      </c>
      <c r="GO43" s="177" t="str">
        <f t="shared" si="186"/>
        <v/>
      </c>
      <c r="GP43" s="177" t="str">
        <f t="shared" si="187"/>
        <v/>
      </c>
      <c r="GQ43" s="177" t="str">
        <f t="shared" si="188"/>
        <v/>
      </c>
      <c r="GR43" s="177" t="str">
        <f t="shared" si="189"/>
        <v/>
      </c>
      <c r="GS43" s="177" t="str">
        <f t="shared" si="190"/>
        <v/>
      </c>
      <c r="GT43" s="177" t="str">
        <f t="shared" si="191"/>
        <v/>
      </c>
      <c r="GU43" s="177" t="str">
        <f t="shared" si="192"/>
        <v/>
      </c>
      <c r="GV43" s="177" t="str">
        <f t="shared" si="193"/>
        <v/>
      </c>
      <c r="GW43" s="177" t="str">
        <f t="shared" si="194"/>
        <v/>
      </c>
      <c r="GX43" s="177" t="str">
        <f t="shared" si="195"/>
        <v/>
      </c>
      <c r="GY43" s="177" t="str">
        <f t="shared" si="196"/>
        <v/>
      </c>
      <c r="GZ43" s="177" t="str">
        <f t="shared" si="197"/>
        <v/>
      </c>
      <c r="HA43" s="177" t="str">
        <f t="shared" si="198"/>
        <v/>
      </c>
      <c r="HB43" s="177" t="str">
        <f t="shared" si="199"/>
        <v/>
      </c>
      <c r="HC43" s="177" t="str">
        <f t="shared" si="200"/>
        <v/>
      </c>
      <c r="HD43" s="177" t="str">
        <f t="shared" si="201"/>
        <v/>
      </c>
      <c r="HE43" s="177" t="str">
        <f t="shared" si="202"/>
        <v/>
      </c>
      <c r="HF43" s="177" t="str">
        <f t="shared" si="203"/>
        <v/>
      </c>
      <c r="HG43" s="177" t="str">
        <f t="shared" si="204"/>
        <v/>
      </c>
      <c r="HH43" s="177" t="str">
        <f t="shared" si="205"/>
        <v/>
      </c>
      <c r="HI43" s="177" t="str">
        <f t="shared" si="206"/>
        <v/>
      </c>
      <c r="HJ43" s="177" t="str">
        <f t="shared" si="207"/>
        <v/>
      </c>
      <c r="HK43" s="177" t="str">
        <f t="shared" si="208"/>
        <v/>
      </c>
      <c r="HL43" s="177" t="str">
        <f t="shared" si="209"/>
        <v/>
      </c>
      <c r="HM43" s="177" t="str">
        <f t="shared" si="210"/>
        <v/>
      </c>
      <c r="HN43" s="177" t="str">
        <f t="shared" si="211"/>
        <v/>
      </c>
      <c r="HO43" s="177" t="str">
        <f t="shared" si="212"/>
        <v/>
      </c>
      <c r="HP43" s="177" t="str">
        <f t="shared" si="213"/>
        <v/>
      </c>
      <c r="HQ43" s="177" t="str">
        <f t="shared" si="214"/>
        <v/>
      </c>
      <c r="HR43" s="177" t="str">
        <f t="shared" si="215"/>
        <v/>
      </c>
      <c r="HS43" s="177" t="str">
        <f t="shared" si="216"/>
        <v/>
      </c>
      <c r="HT43" s="177" t="str">
        <f t="shared" si="217"/>
        <v/>
      </c>
      <c r="HU43" s="177" t="str">
        <f t="shared" si="218"/>
        <v/>
      </c>
      <c r="HV43" s="177" t="str">
        <f t="shared" si="219"/>
        <v/>
      </c>
      <c r="HW43" s="177" t="str">
        <f t="shared" si="220"/>
        <v/>
      </c>
      <c r="HX43" s="177" t="str">
        <f t="shared" si="221"/>
        <v/>
      </c>
      <c r="HY43" s="177" t="str">
        <f t="shared" si="222"/>
        <v/>
      </c>
      <c r="HZ43" s="177" t="str">
        <f t="shared" si="223"/>
        <v/>
      </c>
      <c r="IA43" s="177" t="str">
        <f t="shared" si="30"/>
        <v/>
      </c>
      <c r="IB43" s="177" t="str">
        <f t="shared" si="251"/>
        <v/>
      </c>
      <c r="IC43" s="177" t="str">
        <f t="shared" si="252"/>
        <v/>
      </c>
      <c r="ID43" s="177" t="str">
        <f t="shared" si="253"/>
        <v/>
      </c>
      <c r="IE43" s="177" t="str">
        <f t="shared" si="254"/>
        <v/>
      </c>
      <c r="IF43" s="177" t="str">
        <f t="shared" si="255"/>
        <v/>
      </c>
      <c r="IG43" s="177" t="str">
        <f t="shared" si="256"/>
        <v/>
      </c>
      <c r="IH43" s="192" t="str">
        <f t="shared" si="292"/>
        <v/>
      </c>
      <c r="II43" s="193" t="e">
        <f t="shared" si="293"/>
        <v>#N/A</v>
      </c>
      <c r="IJ43" s="193" t="e">
        <f t="shared" si="273"/>
        <v>#N/A</v>
      </c>
      <c r="IK43" s="193" t="e">
        <f t="shared" si="273"/>
        <v>#N/A</v>
      </c>
      <c r="IL43" s="193" t="e">
        <f t="shared" si="273"/>
        <v>#N/A</v>
      </c>
      <c r="IM43" s="193" t="e">
        <f t="shared" si="286"/>
        <v>#N/A</v>
      </c>
      <c r="IN43" s="193" t="e">
        <f t="shared" si="286"/>
        <v>#N/A</v>
      </c>
      <c r="IO43" s="193" t="e">
        <f t="shared" si="286"/>
        <v>#N/A</v>
      </c>
      <c r="IP43" s="193" t="e">
        <f t="shared" si="286"/>
        <v>#N/A</v>
      </c>
      <c r="IQ43" s="193" t="e">
        <f t="shared" si="286"/>
        <v>#N/A</v>
      </c>
      <c r="IR43" s="193" t="e">
        <f t="shared" si="286"/>
        <v>#N/A</v>
      </c>
      <c r="IS43" s="193" t="e">
        <f t="shared" si="286"/>
        <v>#N/A</v>
      </c>
      <c r="IT43" s="193" t="e">
        <f t="shared" si="286"/>
        <v>#N/A</v>
      </c>
      <c r="IU43" s="193" t="e">
        <f t="shared" si="286"/>
        <v>#N/A</v>
      </c>
      <c r="IV43" s="193" t="e">
        <f t="shared" si="286"/>
        <v>#N/A</v>
      </c>
      <c r="IW43" s="193" t="e">
        <f t="shared" si="286"/>
        <v>#N/A</v>
      </c>
      <c r="IX43" s="193" t="e">
        <f t="shared" si="286"/>
        <v>#N/A</v>
      </c>
      <c r="IY43" s="193" t="e">
        <f t="shared" si="286"/>
        <v>#N/A</v>
      </c>
      <c r="IZ43" s="193" t="e">
        <f t="shared" si="286"/>
        <v>#N/A</v>
      </c>
      <c r="JA43" s="193" t="e">
        <f t="shared" si="286"/>
        <v>#N/A</v>
      </c>
      <c r="JB43" s="193" t="e">
        <f t="shared" si="281"/>
        <v>#N/A</v>
      </c>
      <c r="JC43" s="193" t="e">
        <f t="shared" si="281"/>
        <v>#N/A</v>
      </c>
      <c r="JD43" s="193" t="e">
        <f t="shared" si="281"/>
        <v>#N/A</v>
      </c>
      <c r="JE43" s="193" t="e">
        <f t="shared" si="281"/>
        <v>#N/A</v>
      </c>
      <c r="JF43" s="193" t="e">
        <f t="shared" si="281"/>
        <v>#N/A</v>
      </c>
      <c r="JG43" s="193" t="e">
        <f t="shared" si="281"/>
        <v>#N/A</v>
      </c>
      <c r="JH43" s="193" t="e">
        <f t="shared" si="281"/>
        <v>#N/A</v>
      </c>
      <c r="JI43" s="193" t="e">
        <f t="shared" si="281"/>
        <v>#N/A</v>
      </c>
      <c r="JJ43" s="193" t="e">
        <f t="shared" si="281"/>
        <v>#N/A</v>
      </c>
      <c r="JK43" s="193" t="e">
        <f t="shared" si="281"/>
        <v>#N/A</v>
      </c>
      <c r="JL43" s="193" t="e">
        <f t="shared" si="281"/>
        <v>#N/A</v>
      </c>
      <c r="JM43" s="193" t="e">
        <f t="shared" si="281"/>
        <v>#N/A</v>
      </c>
      <c r="JN43" s="193" t="e">
        <f t="shared" si="281"/>
        <v>#N/A</v>
      </c>
      <c r="JO43" s="193" t="e">
        <f t="shared" si="281"/>
        <v>#N/A</v>
      </c>
      <c r="JP43" s="193" t="e">
        <f t="shared" si="281"/>
        <v>#N/A</v>
      </c>
      <c r="JQ43" s="193" t="e">
        <f t="shared" si="277"/>
        <v>#N/A</v>
      </c>
      <c r="JR43" s="193" t="e">
        <f t="shared" si="277"/>
        <v>#N/A</v>
      </c>
      <c r="JS43" s="193" t="e">
        <f t="shared" si="277"/>
        <v>#N/A</v>
      </c>
      <c r="JT43" s="193" t="e">
        <f t="shared" si="277"/>
        <v>#N/A</v>
      </c>
      <c r="JU43" s="193" t="e">
        <f t="shared" si="277"/>
        <v>#N/A</v>
      </c>
      <c r="JV43" s="193" t="e">
        <f t="shared" si="277"/>
        <v>#N/A</v>
      </c>
      <c r="JW43" s="193" t="e">
        <f t="shared" si="277"/>
        <v>#N/A</v>
      </c>
      <c r="JX43" s="193" t="e">
        <f t="shared" si="277"/>
        <v>#N/A</v>
      </c>
      <c r="JY43" s="193" t="e">
        <f t="shared" si="277"/>
        <v>#N/A</v>
      </c>
      <c r="JZ43" s="193" t="e">
        <f t="shared" si="277"/>
        <v>#N/A</v>
      </c>
      <c r="KA43" s="193" t="e">
        <f t="shared" si="277"/>
        <v>#N/A</v>
      </c>
      <c r="KB43" s="193" t="e">
        <f t="shared" si="277"/>
        <v>#N/A</v>
      </c>
      <c r="KC43" s="193" t="e">
        <f t="shared" si="277"/>
        <v>#N/A</v>
      </c>
      <c r="KD43" s="193" t="e">
        <f t="shared" si="277"/>
        <v>#N/A</v>
      </c>
      <c r="KE43" s="193" t="e">
        <f t="shared" si="277"/>
        <v>#N/A</v>
      </c>
      <c r="KF43" s="193" t="e">
        <f t="shared" si="296"/>
        <v>#N/A</v>
      </c>
      <c r="KG43" s="193" t="e">
        <f t="shared" si="296"/>
        <v>#N/A</v>
      </c>
      <c r="KH43" s="193" t="e">
        <f t="shared" si="296"/>
        <v>#N/A</v>
      </c>
      <c r="KI43" s="193" t="e">
        <f t="shared" si="296"/>
        <v>#N/A</v>
      </c>
      <c r="KJ43" s="193" t="e">
        <f t="shared" si="296"/>
        <v>#N/A</v>
      </c>
      <c r="KK43" s="193" t="e">
        <f t="shared" si="296"/>
        <v>#N/A</v>
      </c>
      <c r="KL43" s="193" t="e">
        <f t="shared" si="296"/>
        <v>#N/A</v>
      </c>
      <c r="KM43" s="193" t="e">
        <f t="shared" si="296"/>
        <v>#N/A</v>
      </c>
      <c r="KN43" s="193" t="e">
        <f t="shared" si="296"/>
        <v>#N/A</v>
      </c>
      <c r="KO43" s="193" t="e">
        <f t="shared" si="296"/>
        <v>#N/A</v>
      </c>
      <c r="KP43" s="193" t="e">
        <f t="shared" si="296"/>
        <v>#N/A</v>
      </c>
      <c r="KQ43" s="193" t="e">
        <f t="shared" si="296"/>
        <v>#N/A</v>
      </c>
      <c r="KR43" s="193" t="e">
        <f t="shared" si="296"/>
        <v>#N/A</v>
      </c>
      <c r="KS43" s="193" t="e">
        <f t="shared" si="296"/>
        <v>#N/A</v>
      </c>
      <c r="KT43" s="193" t="e">
        <f t="shared" si="296"/>
        <v>#N/A</v>
      </c>
      <c r="KU43" s="193" t="e">
        <f t="shared" si="31"/>
        <v>#N/A</v>
      </c>
      <c r="KV43" s="193" t="e">
        <f t="shared" si="274"/>
        <v>#N/A</v>
      </c>
      <c r="KW43" s="193" t="e">
        <f t="shared" si="274"/>
        <v>#N/A</v>
      </c>
      <c r="KX43" s="193" t="e">
        <f t="shared" si="274"/>
        <v>#N/A</v>
      </c>
      <c r="KY43" s="193" t="e">
        <f t="shared" si="287"/>
        <v>#N/A</v>
      </c>
      <c r="KZ43" s="193" t="e">
        <f t="shared" si="287"/>
        <v>#N/A</v>
      </c>
      <c r="LA43" s="193" t="e">
        <f t="shared" si="287"/>
        <v>#N/A</v>
      </c>
      <c r="LB43" s="193" t="e">
        <f t="shared" si="287"/>
        <v>#N/A</v>
      </c>
      <c r="LC43" s="193" t="e">
        <f t="shared" si="287"/>
        <v>#N/A</v>
      </c>
      <c r="LD43" s="193" t="e">
        <f t="shared" si="287"/>
        <v>#N/A</v>
      </c>
      <c r="LE43" s="193" t="e">
        <f t="shared" si="287"/>
        <v>#N/A</v>
      </c>
      <c r="LF43" s="193" t="e">
        <f t="shared" si="287"/>
        <v>#N/A</v>
      </c>
      <c r="LG43" s="193" t="e">
        <f t="shared" si="287"/>
        <v>#N/A</v>
      </c>
      <c r="LH43" s="193" t="e">
        <f t="shared" si="287"/>
        <v>#N/A</v>
      </c>
      <c r="LI43" s="193" t="e">
        <f t="shared" si="287"/>
        <v>#N/A</v>
      </c>
      <c r="LJ43" s="193" t="e">
        <f t="shared" si="287"/>
        <v>#N/A</v>
      </c>
      <c r="LK43" s="193" t="e">
        <f t="shared" si="287"/>
        <v>#N/A</v>
      </c>
      <c r="LL43" s="193" t="e">
        <f t="shared" si="287"/>
        <v>#N/A</v>
      </c>
      <c r="LM43" s="193" t="e">
        <f t="shared" si="287"/>
        <v>#N/A</v>
      </c>
      <c r="LN43" s="193" t="e">
        <f t="shared" si="282"/>
        <v>#N/A</v>
      </c>
      <c r="LO43" s="193" t="e">
        <f t="shared" si="282"/>
        <v>#N/A</v>
      </c>
      <c r="LP43" s="193" t="e">
        <f t="shared" si="282"/>
        <v>#N/A</v>
      </c>
      <c r="LQ43" s="193" t="e">
        <f t="shared" si="282"/>
        <v>#N/A</v>
      </c>
      <c r="LR43" s="193" t="e">
        <f t="shared" si="282"/>
        <v>#N/A</v>
      </c>
      <c r="LS43" s="193" t="e">
        <f t="shared" si="282"/>
        <v>#N/A</v>
      </c>
      <c r="LT43" s="193" t="e">
        <f t="shared" si="282"/>
        <v>#N/A</v>
      </c>
      <c r="LU43" s="193" t="e">
        <f t="shared" si="282"/>
        <v>#N/A</v>
      </c>
      <c r="LV43" s="193" t="e">
        <f t="shared" si="282"/>
        <v>#N/A</v>
      </c>
      <c r="LW43" s="193" t="e">
        <f t="shared" si="282"/>
        <v>#N/A</v>
      </c>
      <c r="LX43" s="193" t="e">
        <f t="shared" si="282"/>
        <v>#N/A</v>
      </c>
      <c r="LY43" s="193" t="e">
        <f t="shared" si="282"/>
        <v>#N/A</v>
      </c>
      <c r="LZ43" s="193" t="e">
        <f t="shared" si="282"/>
        <v>#N/A</v>
      </c>
      <c r="MA43" s="193" t="e">
        <f t="shared" si="282"/>
        <v>#N/A</v>
      </c>
      <c r="MB43" s="193" t="e">
        <f t="shared" si="282"/>
        <v>#N/A</v>
      </c>
      <c r="MC43" s="193" t="e">
        <f t="shared" si="278"/>
        <v>#N/A</v>
      </c>
      <c r="MD43" s="193" t="e">
        <f t="shared" si="278"/>
        <v>#N/A</v>
      </c>
      <c r="ME43" s="193" t="e">
        <f t="shared" si="278"/>
        <v>#N/A</v>
      </c>
      <c r="MF43" s="193" t="e">
        <f t="shared" si="278"/>
        <v>#N/A</v>
      </c>
      <c r="MG43" s="193" t="e">
        <f t="shared" si="278"/>
        <v>#N/A</v>
      </c>
      <c r="MH43" s="193" t="e">
        <f t="shared" si="278"/>
        <v>#N/A</v>
      </c>
      <c r="MI43" s="193" t="e">
        <f t="shared" si="278"/>
        <v>#N/A</v>
      </c>
      <c r="MJ43" s="193" t="e">
        <f t="shared" si="278"/>
        <v>#N/A</v>
      </c>
      <c r="MK43" s="193" t="e">
        <f t="shared" si="278"/>
        <v>#N/A</v>
      </c>
      <c r="ML43" s="193" t="e">
        <f t="shared" si="278"/>
        <v>#N/A</v>
      </c>
      <c r="MM43" s="193" t="e">
        <f t="shared" si="278"/>
        <v>#N/A</v>
      </c>
      <c r="MN43" s="193" t="e">
        <f t="shared" si="278"/>
        <v>#N/A</v>
      </c>
      <c r="MO43" s="193" t="e">
        <f t="shared" si="278"/>
        <v>#N/A</v>
      </c>
      <c r="MP43" s="193" t="e">
        <f t="shared" si="278"/>
        <v>#N/A</v>
      </c>
      <c r="MQ43" s="193" t="e">
        <f t="shared" si="278"/>
        <v>#N/A</v>
      </c>
      <c r="MR43" s="193" t="e">
        <f t="shared" si="297"/>
        <v>#N/A</v>
      </c>
      <c r="MS43" s="193" t="e">
        <f t="shared" si="297"/>
        <v>#N/A</v>
      </c>
      <c r="MT43" s="193" t="e">
        <f t="shared" si="297"/>
        <v>#N/A</v>
      </c>
      <c r="MU43" s="193" t="e">
        <f t="shared" si="297"/>
        <v>#N/A</v>
      </c>
      <c r="MV43" s="193" t="e">
        <f t="shared" si="297"/>
        <v>#N/A</v>
      </c>
      <c r="MW43" s="193" t="e">
        <f t="shared" si="297"/>
        <v>#N/A</v>
      </c>
      <c r="MX43" s="193" t="e">
        <f t="shared" si="297"/>
        <v>#N/A</v>
      </c>
      <c r="MY43" s="193" t="e">
        <f t="shared" si="297"/>
        <v>#N/A</v>
      </c>
      <c r="MZ43" s="193" t="e">
        <f t="shared" si="297"/>
        <v>#N/A</v>
      </c>
      <c r="NA43" s="193" t="e">
        <f t="shared" si="297"/>
        <v>#N/A</v>
      </c>
      <c r="NB43" s="193" t="e">
        <f t="shared" si="297"/>
        <v>#N/A</v>
      </c>
      <c r="NC43" s="193" t="e">
        <f t="shared" si="297"/>
        <v>#N/A</v>
      </c>
      <c r="ND43" s="193" t="e">
        <f t="shared" si="297"/>
        <v>#N/A</v>
      </c>
      <c r="NE43" s="193" t="e">
        <f t="shared" si="297"/>
        <v>#N/A</v>
      </c>
      <c r="NF43" s="193" t="e">
        <f t="shared" si="297"/>
        <v>#N/A</v>
      </c>
      <c r="NG43" s="193" t="e">
        <f t="shared" si="32"/>
        <v>#N/A</v>
      </c>
      <c r="NH43" s="193" t="e">
        <f t="shared" si="275"/>
        <v>#N/A</v>
      </c>
      <c r="NI43" s="193" t="e">
        <f t="shared" si="275"/>
        <v>#N/A</v>
      </c>
      <c r="NJ43" s="193" t="e">
        <f t="shared" si="275"/>
        <v>#N/A</v>
      </c>
      <c r="NK43" s="193" t="e">
        <f t="shared" si="288"/>
        <v>#N/A</v>
      </c>
      <c r="NL43" s="193" t="e">
        <f t="shared" si="288"/>
        <v>#N/A</v>
      </c>
      <c r="NM43" s="193" t="e">
        <f t="shared" si="288"/>
        <v>#N/A</v>
      </c>
      <c r="NN43" s="193" t="e">
        <f t="shared" si="288"/>
        <v>#N/A</v>
      </c>
      <c r="NO43" s="193" t="e">
        <f t="shared" si="288"/>
        <v>#N/A</v>
      </c>
      <c r="NP43" s="193" t="e">
        <f t="shared" si="288"/>
        <v>#N/A</v>
      </c>
      <c r="NQ43" s="193" t="e">
        <f t="shared" si="288"/>
        <v>#N/A</v>
      </c>
      <c r="NR43" s="193" t="e">
        <f t="shared" si="288"/>
        <v>#N/A</v>
      </c>
      <c r="NS43" s="193" t="e">
        <f t="shared" si="288"/>
        <v>#N/A</v>
      </c>
      <c r="NT43" s="193" t="e">
        <f t="shared" si="288"/>
        <v>#N/A</v>
      </c>
      <c r="NU43" s="193" t="e">
        <f t="shared" si="288"/>
        <v>#N/A</v>
      </c>
      <c r="NV43" s="193" t="e">
        <f t="shared" si="288"/>
        <v>#N/A</v>
      </c>
      <c r="NW43" s="193" t="e">
        <f t="shared" si="288"/>
        <v>#N/A</v>
      </c>
      <c r="NX43" s="193" t="e">
        <f t="shared" si="288"/>
        <v>#N/A</v>
      </c>
      <c r="NY43" s="193" t="e">
        <f t="shared" si="288"/>
        <v>#N/A</v>
      </c>
      <c r="NZ43" s="193" t="e">
        <f t="shared" si="283"/>
        <v>#N/A</v>
      </c>
      <c r="OA43" s="193" t="e">
        <f t="shared" si="283"/>
        <v>#N/A</v>
      </c>
      <c r="OB43" s="193" t="e">
        <f t="shared" si="283"/>
        <v>#N/A</v>
      </c>
      <c r="OC43" s="193" t="e">
        <f t="shared" si="283"/>
        <v>#N/A</v>
      </c>
      <c r="OD43" s="193" t="e">
        <f t="shared" si="283"/>
        <v>#N/A</v>
      </c>
      <c r="OE43" s="193" t="e">
        <f t="shared" si="283"/>
        <v>#N/A</v>
      </c>
      <c r="OF43" s="193" t="e">
        <f t="shared" si="283"/>
        <v>#N/A</v>
      </c>
      <c r="OG43" s="193" t="e">
        <f t="shared" si="283"/>
        <v>#N/A</v>
      </c>
      <c r="OH43" s="193" t="e">
        <f t="shared" si="283"/>
        <v>#N/A</v>
      </c>
      <c r="OI43" s="193" t="e">
        <f t="shared" si="283"/>
        <v>#N/A</v>
      </c>
      <c r="OJ43" s="193" t="e">
        <f t="shared" si="283"/>
        <v>#N/A</v>
      </c>
      <c r="OK43" s="193" t="e">
        <f t="shared" si="283"/>
        <v>#N/A</v>
      </c>
      <c r="OL43" s="193" t="e">
        <f t="shared" si="283"/>
        <v>#N/A</v>
      </c>
      <c r="OM43" s="193" t="e">
        <f t="shared" si="283"/>
        <v>#N/A</v>
      </c>
      <c r="ON43" s="193" t="e">
        <f t="shared" si="283"/>
        <v>#N/A</v>
      </c>
      <c r="OO43" s="193" t="e">
        <f t="shared" si="279"/>
        <v>#N/A</v>
      </c>
      <c r="OP43" s="193" t="e">
        <f t="shared" si="279"/>
        <v>#N/A</v>
      </c>
      <c r="OQ43" s="193" t="e">
        <f t="shared" si="279"/>
        <v>#N/A</v>
      </c>
      <c r="OR43" s="193" t="e">
        <f t="shared" si="279"/>
        <v>#N/A</v>
      </c>
      <c r="OS43" s="193" t="e">
        <f t="shared" si="279"/>
        <v>#N/A</v>
      </c>
      <c r="OT43" s="193" t="e">
        <f t="shared" si="279"/>
        <v>#N/A</v>
      </c>
      <c r="OU43" s="193" t="e">
        <f t="shared" si="279"/>
        <v>#N/A</v>
      </c>
      <c r="OV43" s="193" t="e">
        <f t="shared" si="279"/>
        <v>#N/A</v>
      </c>
      <c r="OW43" s="193" t="e">
        <f t="shared" si="279"/>
        <v>#N/A</v>
      </c>
      <c r="OX43" s="193" t="e">
        <f t="shared" si="279"/>
        <v>#N/A</v>
      </c>
      <c r="OY43" s="193" t="e">
        <f t="shared" si="279"/>
        <v>#N/A</v>
      </c>
      <c r="OZ43" s="193" t="e">
        <f t="shared" si="279"/>
        <v>#N/A</v>
      </c>
      <c r="PA43" s="193" t="e">
        <f t="shared" si="279"/>
        <v>#N/A</v>
      </c>
      <c r="PB43" s="193" t="e">
        <f t="shared" si="279"/>
        <v>#N/A</v>
      </c>
      <c r="PC43" s="193" t="e">
        <f t="shared" si="279"/>
        <v>#N/A</v>
      </c>
      <c r="PD43" s="193" t="e">
        <f t="shared" si="298"/>
        <v>#N/A</v>
      </c>
      <c r="PE43" s="193" t="e">
        <f t="shared" si="298"/>
        <v>#N/A</v>
      </c>
      <c r="PF43" s="193" t="e">
        <f t="shared" si="298"/>
        <v>#N/A</v>
      </c>
      <c r="PG43" s="193" t="e">
        <f t="shared" si="298"/>
        <v>#N/A</v>
      </c>
      <c r="PH43" s="193" t="e">
        <f t="shared" si="298"/>
        <v>#N/A</v>
      </c>
      <c r="PI43" s="193" t="e">
        <f t="shared" si="298"/>
        <v>#N/A</v>
      </c>
      <c r="PJ43" s="193" t="e">
        <f t="shared" si="298"/>
        <v>#N/A</v>
      </c>
      <c r="PK43" s="193" t="e">
        <f t="shared" si="298"/>
        <v>#N/A</v>
      </c>
      <c r="PL43" s="193" t="e">
        <f t="shared" si="298"/>
        <v>#N/A</v>
      </c>
      <c r="PM43" s="193" t="e">
        <f t="shared" si="298"/>
        <v>#N/A</v>
      </c>
      <c r="PN43" s="193" t="e">
        <f t="shared" si="298"/>
        <v>#N/A</v>
      </c>
      <c r="PO43" s="193" t="e">
        <f t="shared" si="298"/>
        <v>#N/A</v>
      </c>
      <c r="PP43" s="193" t="e">
        <f t="shared" si="298"/>
        <v>#N/A</v>
      </c>
      <c r="PQ43" s="193" t="e">
        <f t="shared" si="298"/>
        <v>#N/A</v>
      </c>
      <c r="PR43" s="193" t="e">
        <f t="shared" si="298"/>
        <v>#N/A</v>
      </c>
      <c r="PS43" s="193" t="e">
        <f t="shared" si="33"/>
        <v>#N/A</v>
      </c>
      <c r="PT43" s="193" t="e">
        <f t="shared" si="294"/>
        <v>#N/A</v>
      </c>
      <c r="PU43" s="193" t="e">
        <f t="shared" si="294"/>
        <v>#N/A</v>
      </c>
      <c r="PV43" s="193" t="e">
        <f t="shared" si="294"/>
        <v>#N/A</v>
      </c>
      <c r="PW43" s="193" t="e">
        <f t="shared" si="294"/>
        <v>#N/A</v>
      </c>
      <c r="PX43" s="193" t="e">
        <f t="shared" si="294"/>
        <v>#N/A</v>
      </c>
      <c r="PY43" s="193" t="e">
        <f t="shared" si="294"/>
        <v>#N/A</v>
      </c>
      <c r="PZ43" s="193" t="e">
        <f t="shared" si="294"/>
        <v>#N/A</v>
      </c>
      <c r="QA43" s="193" t="e">
        <f t="shared" si="294"/>
        <v>#N/A</v>
      </c>
    </row>
    <row r="44" spans="1:443" hidden="1" x14ac:dyDescent="0.45">
      <c r="A44" s="276"/>
      <c r="B44" s="277" t="str">
        <f>IF(OR($T44="",$U44=""),"",ROUND(_xlfn.BETA.INV(ABS(VLOOKUP($Z$1,VLookups!$A$30:$B$31,2,FALSE)-B$2),IF($N44="L",$U44,$T44),IF($N44="L",$T44,$U44),$G44,$I44),0))</f>
        <v/>
      </c>
      <c r="C44" s="287" t="str">
        <f t="shared" si="24"/>
        <v/>
      </c>
      <c r="D44" s="288" t="str">
        <f t="shared" si="25"/>
        <v/>
      </c>
      <c r="E44" s="134"/>
      <c r="F44" s="279"/>
      <c r="G44" s="280" t="str">
        <f t="shared" si="16"/>
        <v/>
      </c>
      <c r="H44" s="281"/>
      <c r="I44" s="280" t="str">
        <f t="shared" si="17"/>
        <v/>
      </c>
      <c r="J44" s="279"/>
      <c r="K44" s="135"/>
      <c r="L44" s="110" t="str">
        <f t="shared" si="18"/>
        <v/>
      </c>
      <c r="M44" s="21" t="str">
        <f t="shared" si="19"/>
        <v/>
      </c>
      <c r="N44" s="22" t="str">
        <f t="shared" si="20"/>
        <v/>
      </c>
      <c r="O44" s="23" t="str">
        <f>IF(M44="","",IF(OR($M44&lt;Skew!$B$3,$M44=Skew!$B$3),IF($M44&gt;Skew!$C$3,Skew!$A$3,IF($M44&gt;Skew!$C$4,Skew!$A$4,IF($M44&gt;Skew!$C$5,Skew!$A$5,IF($M44&gt;Skew!$C$6,Skew!$A$6,IF($M44&gt;Skew!$C$7,Skew!$A$7,IF($M44&gt;Skew!$C$8,Skew!$A$8,IF($M44&gt;Skew!$C$9,Skew!$A$9,IF($M44&gt;Skew!$C$10,Skew!$A$10,IF($M44&gt;Skew!$C$11,Skew!$A$11,IF($M44&gt;Skew!$C$12,Skew!$A$12,IF($M44&gt;Skew!$C$13,Skew!$A$13,IF($M44&gt;Skew!$C$14,Skew!$A$14,IF($M44&gt;Skew!$C$15,Skew!$A$15,IF($M44&gt;Skew!$C$16,Skew!$A$16,Skew!$A$17)
)))))))))))))))</f>
        <v/>
      </c>
      <c r="P44" s="22" t="str">
        <f>IF(M44="","",MATCH(O44,Skew!$A$3:$A$17,0))</f>
        <v/>
      </c>
      <c r="Q44" s="22" t="str">
        <f t="shared" si="0"/>
        <v/>
      </c>
      <c r="R44" s="24"/>
      <c r="S44" s="22" t="str">
        <f>IF(OR(M44="",R44=""),"",MATCH(R44,Confidence!$A$3:$A$12,0))</f>
        <v/>
      </c>
      <c r="T44" s="25" t="str">
        <f t="shared" si="1"/>
        <v/>
      </c>
      <c r="U44" s="25" t="str">
        <f t="shared" si="2"/>
        <v/>
      </c>
      <c r="V44" s="22"/>
      <c r="W44" s="102" t="str">
        <f t="shared" si="3"/>
        <v/>
      </c>
      <c r="X44" s="102" t="str">
        <f t="shared" si="4"/>
        <v/>
      </c>
      <c r="Y44" s="37" t="str">
        <f t="shared" si="5"/>
        <v/>
      </c>
      <c r="Z44" s="115"/>
      <c r="AA44" s="204" t="str">
        <f>IF(AND(G44&gt;0,H44&gt;0,I44&gt;0,T44&gt;0,U44&gt;0,Z44&gt;0,NOT(R44="")),ABS(VLOOKUP($Z$1,VLookups!$A$30:$B$31,2,FALSE)-_xlfn.BETA.DIST(Z44,IF(N44="L",U44,T44),IF(N44="L",T44,U44),TRUE,G44,I44)),"")</f>
        <v/>
      </c>
      <c r="AB44" s="112" t="str">
        <f>IF(OR($T44="",$U44=""),"",_xlfn.BETA.INV(ABS(VLOOKUP($Z$1,VLookups!$A$30:$B$31,2,FALSE)-AB$3),IF($N44="L",$U44,$T44),IF($N44="L",$T44,$U44),$G44,$I44))</f>
        <v/>
      </c>
      <c r="AC44" s="113" t="str">
        <f>IF(OR($T44="",$U44=""),"",_xlfn.BETA.INV(ABS(VLOOKUP($Z$1,VLookups!$A$30:$B$31,2,FALSE)-AC$3),IF($N44="L",$U44,$T44),IF($N44="L",$T44,$U44),$G44,$I44))</f>
        <v/>
      </c>
      <c r="AD44" s="112" t="str">
        <f>IF(OR($T44="",$U44=""),"",_xlfn.BETA.INV(ABS(VLOOKUP($Z$1,VLookups!$A$30:$B$31,2,FALSE)-AD$3),IF($N44="L",$U44,$T44),IF($N44="L",$T44,$U44),$G44,$I44))</f>
        <v/>
      </c>
      <c r="AE44" s="113" t="str">
        <f>IF(OR($T44="",$U44=""),"",_xlfn.BETA.INV(ABS(VLOOKUP($Z$1,VLookups!$A$30:$B$31,2,FALSE)-AE$3),IF($N44="L",$U44,$T44),IF($N44="L",$T44,$U44),$G44,$I44))</f>
        <v/>
      </c>
      <c r="AF44" s="112" t="str">
        <f>IF(OR($T44="",$U44=""),"",_xlfn.BETA.INV(ABS(VLOOKUP($Z$1,VLookups!$A$30:$B$31,2,FALSE)-AF$3),IF($N44="L",$U44,$T44),IF($N44="L",$T44,$U44),$G44,$I44))</f>
        <v/>
      </c>
      <c r="AG44" s="113" t="str">
        <f>IF(OR($T44="",$U44=""),"",_xlfn.BETA.INV(ABS(VLOOKUP($Z$1,VLookups!$A$30:$B$31,2,FALSE)-AG$3),IF($N44="L",$U44,$T44),IF($N44="L",$T44,$U44),$G44,$I44))</f>
        <v/>
      </c>
      <c r="AH44" s="112" t="str">
        <f>IF(OR($T44="",$U44=""),"",_xlfn.BETA.INV(ABS(VLOOKUP($Z$1,VLookups!$A$30:$B$31,2,FALSE)-AH$3),IF($N44="L",$U44,$T44),IF($N44="L",$T44,$U44),$G44,$I44))</f>
        <v/>
      </c>
      <c r="AI44" s="113" t="str">
        <f>IF(OR($T44="",$U44=""),"",_xlfn.BETA.INV(ABS(VLOOKUP($Z$1,VLookups!$A$30:$B$31,2,FALSE)-AI$3),IF($N44="L",$U44,$T44),IF($N44="L",$T44,$U44),$G44,$I44))</f>
        <v/>
      </c>
      <c r="AJ44" s="112" t="str">
        <f>IF(OR($T44="",$U44=""),"",_xlfn.BETA.INV(ABS(VLOOKUP($Z$1,VLookups!$A$30:$B$31,2,FALSE)-AJ$3),IF($N44="L",$U44,$T44),IF($N44="L",$T44,$U44),$G44,$I44))</f>
        <v/>
      </c>
      <c r="AK44" s="113" t="str">
        <f>IF(OR($T44="",$U44=""),"",_xlfn.BETA.INV(ABS(VLOOKUP($Z$1,VLookups!$A$30:$B$31,2,FALSE)-AK$3),IF($N44="L",$U44,$T44),IF($N44="L",$T44,$U44),$G44,$I44))</f>
        <v/>
      </c>
      <c r="AL44" s="112" t="str">
        <f>IF(OR($T44="",$U44=""),"",_xlfn.BETA.INV(ABS(VLOOKUP($Z$1,VLookups!$A$30:$B$31,2,FALSE)-AL$3),IF($N44="L",$U44,$T44),IF($N44="L",$T44,$U44),$G44,$I44))</f>
        <v/>
      </c>
      <c r="AM44" s="113" t="str">
        <f>IF(OR($T44="",$U44=""),"",_xlfn.BETA.INV(ABS(VLOOKUP($Z$1,VLookups!$A$30:$B$31,2,FALSE)-AM$3),IF($N44="L",$U44,$T44),IF($N44="L",$T44,$U44),$G44,$I44))</f>
        <v/>
      </c>
      <c r="AN44" s="15"/>
      <c r="AO44" s="194" t="str">
        <f t="shared" si="21"/>
        <v/>
      </c>
      <c r="AP44" s="192" t="str">
        <f t="shared" si="22"/>
        <v/>
      </c>
      <c r="AQ44" s="177" t="str">
        <f t="shared" ref="AQ44" si="305">IF(ISNONTEXT($AO44),AP44+$AO44,"")</f>
        <v/>
      </c>
      <c r="AR44" s="177" t="str">
        <f t="shared" si="35"/>
        <v/>
      </c>
      <c r="AS44" s="177" t="str">
        <f t="shared" si="36"/>
        <v/>
      </c>
      <c r="AT44" s="177" t="str">
        <f t="shared" si="37"/>
        <v/>
      </c>
      <c r="AU44" s="177" t="str">
        <f t="shared" si="38"/>
        <v/>
      </c>
      <c r="AV44" s="177" t="str">
        <f t="shared" si="39"/>
        <v/>
      </c>
      <c r="AW44" s="177" t="str">
        <f t="shared" si="40"/>
        <v/>
      </c>
      <c r="AX44" s="177" t="str">
        <f t="shared" si="41"/>
        <v/>
      </c>
      <c r="AY44" s="177" t="str">
        <f t="shared" si="42"/>
        <v/>
      </c>
      <c r="AZ44" s="177" t="str">
        <f t="shared" si="43"/>
        <v/>
      </c>
      <c r="BA44" s="177" t="str">
        <f t="shared" si="44"/>
        <v/>
      </c>
      <c r="BB44" s="177" t="str">
        <f t="shared" si="45"/>
        <v/>
      </c>
      <c r="BC44" s="177" t="str">
        <f t="shared" si="46"/>
        <v/>
      </c>
      <c r="BD44" s="177" t="str">
        <f t="shared" si="47"/>
        <v/>
      </c>
      <c r="BE44" s="177" t="str">
        <f t="shared" si="48"/>
        <v/>
      </c>
      <c r="BF44" s="177" t="str">
        <f t="shared" si="49"/>
        <v/>
      </c>
      <c r="BG44" s="177" t="str">
        <f t="shared" si="50"/>
        <v/>
      </c>
      <c r="BH44" s="177" t="str">
        <f t="shared" si="51"/>
        <v/>
      </c>
      <c r="BI44" s="177" t="str">
        <f t="shared" si="52"/>
        <v/>
      </c>
      <c r="BJ44" s="177" t="str">
        <f t="shared" si="53"/>
        <v/>
      </c>
      <c r="BK44" s="177" t="str">
        <f t="shared" si="54"/>
        <v/>
      </c>
      <c r="BL44" s="177" t="str">
        <f t="shared" si="55"/>
        <v/>
      </c>
      <c r="BM44" s="177" t="str">
        <f t="shared" si="56"/>
        <v/>
      </c>
      <c r="BN44" s="177" t="str">
        <f t="shared" si="57"/>
        <v/>
      </c>
      <c r="BO44" s="177" t="str">
        <f t="shared" si="58"/>
        <v/>
      </c>
      <c r="BP44" s="177" t="str">
        <f t="shared" si="59"/>
        <v/>
      </c>
      <c r="BQ44" s="177" t="str">
        <f t="shared" si="60"/>
        <v/>
      </c>
      <c r="BR44" s="177" t="str">
        <f t="shared" si="61"/>
        <v/>
      </c>
      <c r="BS44" s="177" t="str">
        <f t="shared" si="62"/>
        <v/>
      </c>
      <c r="BT44" s="177" t="str">
        <f t="shared" si="63"/>
        <v/>
      </c>
      <c r="BU44" s="177" t="str">
        <f t="shared" si="64"/>
        <v/>
      </c>
      <c r="BV44" s="177" t="str">
        <f t="shared" si="65"/>
        <v/>
      </c>
      <c r="BW44" s="177" t="str">
        <f t="shared" si="66"/>
        <v/>
      </c>
      <c r="BX44" s="177" t="str">
        <f t="shared" si="67"/>
        <v/>
      </c>
      <c r="BY44" s="177" t="str">
        <f t="shared" si="68"/>
        <v/>
      </c>
      <c r="BZ44" s="177" t="str">
        <f t="shared" si="69"/>
        <v/>
      </c>
      <c r="CA44" s="177" t="str">
        <f t="shared" si="70"/>
        <v/>
      </c>
      <c r="CB44" s="177" t="str">
        <f t="shared" si="71"/>
        <v/>
      </c>
      <c r="CC44" s="177" t="str">
        <f t="shared" si="72"/>
        <v/>
      </c>
      <c r="CD44" s="177" t="str">
        <f t="shared" si="73"/>
        <v/>
      </c>
      <c r="CE44" s="177" t="str">
        <f t="shared" si="74"/>
        <v/>
      </c>
      <c r="CF44" s="177" t="str">
        <f t="shared" si="75"/>
        <v/>
      </c>
      <c r="CG44" s="177" t="str">
        <f t="shared" si="76"/>
        <v/>
      </c>
      <c r="CH44" s="177" t="str">
        <f t="shared" si="77"/>
        <v/>
      </c>
      <c r="CI44" s="177" t="str">
        <f t="shared" si="78"/>
        <v/>
      </c>
      <c r="CJ44" s="177" t="str">
        <f t="shared" si="79"/>
        <v/>
      </c>
      <c r="CK44" s="177" t="str">
        <f t="shared" si="80"/>
        <v/>
      </c>
      <c r="CL44" s="177" t="str">
        <f t="shared" si="81"/>
        <v/>
      </c>
      <c r="CM44" s="177" t="str">
        <f t="shared" si="82"/>
        <v/>
      </c>
      <c r="CN44" s="177" t="str">
        <f t="shared" si="83"/>
        <v/>
      </c>
      <c r="CO44" s="177" t="str">
        <f t="shared" si="84"/>
        <v/>
      </c>
      <c r="CP44" s="177" t="str">
        <f t="shared" si="85"/>
        <v/>
      </c>
      <c r="CQ44" s="177" t="str">
        <f t="shared" si="86"/>
        <v/>
      </c>
      <c r="CR44" s="177" t="str">
        <f t="shared" si="87"/>
        <v/>
      </c>
      <c r="CS44" s="177" t="str">
        <f t="shared" si="88"/>
        <v/>
      </c>
      <c r="CT44" s="177" t="str">
        <f t="shared" si="89"/>
        <v/>
      </c>
      <c r="CU44" s="177" t="str">
        <f t="shared" si="90"/>
        <v/>
      </c>
      <c r="CV44" s="177" t="str">
        <f t="shared" si="91"/>
        <v/>
      </c>
      <c r="CW44" s="177" t="str">
        <f t="shared" si="92"/>
        <v/>
      </c>
      <c r="CX44" s="177" t="str">
        <f t="shared" si="93"/>
        <v/>
      </c>
      <c r="CY44" s="177" t="str">
        <f t="shared" si="94"/>
        <v/>
      </c>
      <c r="CZ44" s="177" t="str">
        <f t="shared" si="95"/>
        <v/>
      </c>
      <c r="DA44" s="177" t="str">
        <f t="shared" si="96"/>
        <v/>
      </c>
      <c r="DB44" s="177" t="str">
        <f t="shared" si="97"/>
        <v/>
      </c>
      <c r="DC44" s="177" t="str">
        <f t="shared" si="28"/>
        <v/>
      </c>
      <c r="DD44" s="177" t="str">
        <f t="shared" si="98"/>
        <v/>
      </c>
      <c r="DE44" s="177" t="str">
        <f t="shared" si="99"/>
        <v/>
      </c>
      <c r="DF44" s="177" t="str">
        <f t="shared" si="100"/>
        <v/>
      </c>
      <c r="DG44" s="177" t="str">
        <f t="shared" si="101"/>
        <v/>
      </c>
      <c r="DH44" s="177" t="str">
        <f t="shared" si="102"/>
        <v/>
      </c>
      <c r="DI44" s="177" t="str">
        <f t="shared" si="103"/>
        <v/>
      </c>
      <c r="DJ44" s="177" t="str">
        <f t="shared" si="104"/>
        <v/>
      </c>
      <c r="DK44" s="177" t="str">
        <f t="shared" si="105"/>
        <v/>
      </c>
      <c r="DL44" s="177" t="str">
        <f t="shared" si="106"/>
        <v/>
      </c>
      <c r="DM44" s="177" t="str">
        <f t="shared" si="107"/>
        <v/>
      </c>
      <c r="DN44" s="177" t="str">
        <f t="shared" si="108"/>
        <v/>
      </c>
      <c r="DO44" s="177" t="str">
        <f t="shared" si="109"/>
        <v/>
      </c>
      <c r="DP44" s="177" t="str">
        <f t="shared" si="110"/>
        <v/>
      </c>
      <c r="DQ44" s="177" t="str">
        <f t="shared" si="111"/>
        <v/>
      </c>
      <c r="DR44" s="177" t="str">
        <f t="shared" si="112"/>
        <v/>
      </c>
      <c r="DS44" s="177" t="str">
        <f t="shared" si="113"/>
        <v/>
      </c>
      <c r="DT44" s="177" t="str">
        <f t="shared" si="114"/>
        <v/>
      </c>
      <c r="DU44" s="177" t="str">
        <f t="shared" si="115"/>
        <v/>
      </c>
      <c r="DV44" s="177" t="str">
        <f t="shared" si="116"/>
        <v/>
      </c>
      <c r="DW44" s="177" t="str">
        <f t="shared" si="117"/>
        <v/>
      </c>
      <c r="DX44" s="177" t="str">
        <f t="shared" si="118"/>
        <v/>
      </c>
      <c r="DY44" s="177" t="str">
        <f t="shared" si="119"/>
        <v/>
      </c>
      <c r="DZ44" s="177" t="str">
        <f t="shared" si="120"/>
        <v/>
      </c>
      <c r="EA44" s="177" t="str">
        <f t="shared" si="121"/>
        <v/>
      </c>
      <c r="EB44" s="177" t="str">
        <f t="shared" si="122"/>
        <v/>
      </c>
      <c r="EC44" s="177" t="str">
        <f t="shared" si="123"/>
        <v/>
      </c>
      <c r="ED44" s="177" t="str">
        <f t="shared" si="124"/>
        <v/>
      </c>
      <c r="EE44" s="177" t="str">
        <f t="shared" si="125"/>
        <v/>
      </c>
      <c r="EF44" s="177" t="str">
        <f t="shared" si="126"/>
        <v/>
      </c>
      <c r="EG44" s="177" t="str">
        <f t="shared" si="127"/>
        <v/>
      </c>
      <c r="EH44" s="177" t="str">
        <f t="shared" si="128"/>
        <v/>
      </c>
      <c r="EI44" s="177" t="str">
        <f t="shared" si="129"/>
        <v/>
      </c>
      <c r="EJ44" s="177" t="str">
        <f t="shared" si="130"/>
        <v/>
      </c>
      <c r="EK44" s="177" t="str">
        <f t="shared" si="131"/>
        <v/>
      </c>
      <c r="EL44" s="177" t="str">
        <f t="shared" si="132"/>
        <v/>
      </c>
      <c r="EM44" s="177" t="str">
        <f t="shared" si="133"/>
        <v/>
      </c>
      <c r="EN44" s="177" t="str">
        <f t="shared" si="134"/>
        <v/>
      </c>
      <c r="EO44" s="177" t="str">
        <f t="shared" si="135"/>
        <v/>
      </c>
      <c r="EP44" s="177" t="str">
        <f t="shared" si="136"/>
        <v/>
      </c>
      <c r="EQ44" s="177" t="str">
        <f t="shared" si="137"/>
        <v/>
      </c>
      <c r="ER44" s="177" t="str">
        <f t="shared" si="138"/>
        <v/>
      </c>
      <c r="ES44" s="177" t="str">
        <f t="shared" si="139"/>
        <v/>
      </c>
      <c r="ET44" s="177" t="str">
        <f t="shared" si="140"/>
        <v/>
      </c>
      <c r="EU44" s="177" t="str">
        <f t="shared" si="141"/>
        <v/>
      </c>
      <c r="EV44" s="177" t="str">
        <f t="shared" si="142"/>
        <v/>
      </c>
      <c r="EW44" s="177" t="str">
        <f t="shared" si="143"/>
        <v/>
      </c>
      <c r="EX44" s="177" t="str">
        <f t="shared" si="144"/>
        <v/>
      </c>
      <c r="EY44" s="177" t="str">
        <f t="shared" si="145"/>
        <v/>
      </c>
      <c r="EZ44" s="177" t="str">
        <f t="shared" si="146"/>
        <v/>
      </c>
      <c r="FA44" s="177" t="str">
        <f t="shared" si="147"/>
        <v/>
      </c>
      <c r="FB44" s="177" t="str">
        <f t="shared" si="148"/>
        <v/>
      </c>
      <c r="FC44" s="177" t="str">
        <f t="shared" si="149"/>
        <v/>
      </c>
      <c r="FD44" s="177" t="str">
        <f t="shared" si="150"/>
        <v/>
      </c>
      <c r="FE44" s="177" t="str">
        <f t="shared" si="151"/>
        <v/>
      </c>
      <c r="FF44" s="177" t="str">
        <f t="shared" si="152"/>
        <v/>
      </c>
      <c r="FG44" s="177" t="str">
        <f t="shared" si="153"/>
        <v/>
      </c>
      <c r="FH44" s="177" t="str">
        <f t="shared" si="154"/>
        <v/>
      </c>
      <c r="FI44" s="177" t="str">
        <f t="shared" si="155"/>
        <v/>
      </c>
      <c r="FJ44" s="177" t="str">
        <f t="shared" si="156"/>
        <v/>
      </c>
      <c r="FK44" s="177" t="str">
        <f t="shared" si="157"/>
        <v/>
      </c>
      <c r="FL44" s="177" t="str">
        <f t="shared" si="158"/>
        <v/>
      </c>
      <c r="FM44" s="177" t="str">
        <f t="shared" si="159"/>
        <v/>
      </c>
      <c r="FN44" s="177" t="str">
        <f t="shared" si="160"/>
        <v/>
      </c>
      <c r="FO44" s="177" t="str">
        <f t="shared" si="29"/>
        <v/>
      </c>
      <c r="FP44" s="177" t="str">
        <f t="shared" si="161"/>
        <v/>
      </c>
      <c r="FQ44" s="177" t="str">
        <f t="shared" si="162"/>
        <v/>
      </c>
      <c r="FR44" s="177" t="str">
        <f t="shared" si="163"/>
        <v/>
      </c>
      <c r="FS44" s="177" t="str">
        <f t="shared" si="164"/>
        <v/>
      </c>
      <c r="FT44" s="177" t="str">
        <f t="shared" si="165"/>
        <v/>
      </c>
      <c r="FU44" s="177" t="str">
        <f t="shared" si="166"/>
        <v/>
      </c>
      <c r="FV44" s="177" t="str">
        <f t="shared" si="167"/>
        <v/>
      </c>
      <c r="FW44" s="177" t="str">
        <f t="shared" si="168"/>
        <v/>
      </c>
      <c r="FX44" s="177" t="str">
        <f t="shared" si="169"/>
        <v/>
      </c>
      <c r="FY44" s="177" t="str">
        <f t="shared" si="170"/>
        <v/>
      </c>
      <c r="FZ44" s="177" t="str">
        <f t="shared" si="171"/>
        <v/>
      </c>
      <c r="GA44" s="177" t="str">
        <f t="shared" si="172"/>
        <v/>
      </c>
      <c r="GB44" s="177" t="str">
        <f t="shared" si="173"/>
        <v/>
      </c>
      <c r="GC44" s="177" t="str">
        <f t="shared" si="174"/>
        <v/>
      </c>
      <c r="GD44" s="177" t="str">
        <f t="shared" si="175"/>
        <v/>
      </c>
      <c r="GE44" s="177" t="str">
        <f t="shared" si="176"/>
        <v/>
      </c>
      <c r="GF44" s="177" t="str">
        <f t="shared" si="177"/>
        <v/>
      </c>
      <c r="GG44" s="177" t="str">
        <f t="shared" si="178"/>
        <v/>
      </c>
      <c r="GH44" s="177" t="str">
        <f t="shared" si="179"/>
        <v/>
      </c>
      <c r="GI44" s="177" t="str">
        <f t="shared" si="180"/>
        <v/>
      </c>
      <c r="GJ44" s="177" t="str">
        <f t="shared" si="181"/>
        <v/>
      </c>
      <c r="GK44" s="177" t="str">
        <f t="shared" si="182"/>
        <v/>
      </c>
      <c r="GL44" s="177" t="str">
        <f t="shared" si="183"/>
        <v/>
      </c>
      <c r="GM44" s="177" t="str">
        <f t="shared" si="184"/>
        <v/>
      </c>
      <c r="GN44" s="177" t="str">
        <f t="shared" si="185"/>
        <v/>
      </c>
      <c r="GO44" s="177" t="str">
        <f t="shared" si="186"/>
        <v/>
      </c>
      <c r="GP44" s="177" t="str">
        <f t="shared" si="187"/>
        <v/>
      </c>
      <c r="GQ44" s="177" t="str">
        <f t="shared" si="188"/>
        <v/>
      </c>
      <c r="GR44" s="177" t="str">
        <f t="shared" si="189"/>
        <v/>
      </c>
      <c r="GS44" s="177" t="str">
        <f t="shared" si="190"/>
        <v/>
      </c>
      <c r="GT44" s="177" t="str">
        <f t="shared" si="191"/>
        <v/>
      </c>
      <c r="GU44" s="177" t="str">
        <f t="shared" si="192"/>
        <v/>
      </c>
      <c r="GV44" s="177" t="str">
        <f t="shared" si="193"/>
        <v/>
      </c>
      <c r="GW44" s="177" t="str">
        <f t="shared" si="194"/>
        <v/>
      </c>
      <c r="GX44" s="177" t="str">
        <f t="shared" si="195"/>
        <v/>
      </c>
      <c r="GY44" s="177" t="str">
        <f t="shared" si="196"/>
        <v/>
      </c>
      <c r="GZ44" s="177" t="str">
        <f t="shared" si="197"/>
        <v/>
      </c>
      <c r="HA44" s="177" t="str">
        <f t="shared" si="198"/>
        <v/>
      </c>
      <c r="HB44" s="177" t="str">
        <f t="shared" si="199"/>
        <v/>
      </c>
      <c r="HC44" s="177" t="str">
        <f t="shared" si="200"/>
        <v/>
      </c>
      <c r="HD44" s="177" t="str">
        <f t="shared" si="201"/>
        <v/>
      </c>
      <c r="HE44" s="177" t="str">
        <f t="shared" si="202"/>
        <v/>
      </c>
      <c r="HF44" s="177" t="str">
        <f t="shared" si="203"/>
        <v/>
      </c>
      <c r="HG44" s="177" t="str">
        <f t="shared" si="204"/>
        <v/>
      </c>
      <c r="HH44" s="177" t="str">
        <f t="shared" si="205"/>
        <v/>
      </c>
      <c r="HI44" s="177" t="str">
        <f t="shared" si="206"/>
        <v/>
      </c>
      <c r="HJ44" s="177" t="str">
        <f t="shared" si="207"/>
        <v/>
      </c>
      <c r="HK44" s="177" t="str">
        <f t="shared" si="208"/>
        <v/>
      </c>
      <c r="HL44" s="177" t="str">
        <f t="shared" si="209"/>
        <v/>
      </c>
      <c r="HM44" s="177" t="str">
        <f t="shared" si="210"/>
        <v/>
      </c>
      <c r="HN44" s="177" t="str">
        <f t="shared" si="211"/>
        <v/>
      </c>
      <c r="HO44" s="177" t="str">
        <f t="shared" si="212"/>
        <v/>
      </c>
      <c r="HP44" s="177" t="str">
        <f t="shared" si="213"/>
        <v/>
      </c>
      <c r="HQ44" s="177" t="str">
        <f t="shared" si="214"/>
        <v/>
      </c>
      <c r="HR44" s="177" t="str">
        <f t="shared" si="215"/>
        <v/>
      </c>
      <c r="HS44" s="177" t="str">
        <f t="shared" si="216"/>
        <v/>
      </c>
      <c r="HT44" s="177" t="str">
        <f t="shared" si="217"/>
        <v/>
      </c>
      <c r="HU44" s="177" t="str">
        <f t="shared" si="218"/>
        <v/>
      </c>
      <c r="HV44" s="177" t="str">
        <f t="shared" si="219"/>
        <v/>
      </c>
      <c r="HW44" s="177" t="str">
        <f t="shared" si="220"/>
        <v/>
      </c>
      <c r="HX44" s="177" t="str">
        <f t="shared" si="221"/>
        <v/>
      </c>
      <c r="HY44" s="177" t="str">
        <f t="shared" si="222"/>
        <v/>
      </c>
      <c r="HZ44" s="177" t="str">
        <f t="shared" si="223"/>
        <v/>
      </c>
      <c r="IA44" s="177" t="str">
        <f t="shared" si="30"/>
        <v/>
      </c>
      <c r="IB44" s="177" t="str">
        <f t="shared" si="251"/>
        <v/>
      </c>
      <c r="IC44" s="177" t="str">
        <f t="shared" si="252"/>
        <v/>
      </c>
      <c r="ID44" s="177" t="str">
        <f t="shared" si="253"/>
        <v/>
      </c>
      <c r="IE44" s="177" t="str">
        <f t="shared" si="254"/>
        <v/>
      </c>
      <c r="IF44" s="177" t="str">
        <f t="shared" si="255"/>
        <v/>
      </c>
      <c r="IG44" s="177" t="str">
        <f t="shared" si="256"/>
        <v/>
      </c>
      <c r="IH44" s="192" t="str">
        <f t="shared" si="292"/>
        <v/>
      </c>
      <c r="II44" s="193" t="e">
        <f t="shared" si="293"/>
        <v>#N/A</v>
      </c>
      <c r="IJ44" s="193" t="e">
        <f t="shared" si="273"/>
        <v>#N/A</v>
      </c>
      <c r="IK44" s="193" t="e">
        <f t="shared" si="273"/>
        <v>#N/A</v>
      </c>
      <c r="IL44" s="193" t="e">
        <f t="shared" si="273"/>
        <v>#N/A</v>
      </c>
      <c r="IM44" s="193" t="e">
        <f t="shared" si="286"/>
        <v>#N/A</v>
      </c>
      <c r="IN44" s="193" t="e">
        <f t="shared" si="286"/>
        <v>#N/A</v>
      </c>
      <c r="IO44" s="193" t="e">
        <f t="shared" si="286"/>
        <v>#N/A</v>
      </c>
      <c r="IP44" s="193" t="e">
        <f t="shared" si="286"/>
        <v>#N/A</v>
      </c>
      <c r="IQ44" s="193" t="e">
        <f t="shared" si="286"/>
        <v>#N/A</v>
      </c>
      <c r="IR44" s="193" t="e">
        <f t="shared" si="286"/>
        <v>#N/A</v>
      </c>
      <c r="IS44" s="193" t="e">
        <f t="shared" si="286"/>
        <v>#N/A</v>
      </c>
      <c r="IT44" s="193" t="e">
        <f t="shared" si="286"/>
        <v>#N/A</v>
      </c>
      <c r="IU44" s="193" t="e">
        <f t="shared" si="286"/>
        <v>#N/A</v>
      </c>
      <c r="IV44" s="193" t="e">
        <f t="shared" si="286"/>
        <v>#N/A</v>
      </c>
      <c r="IW44" s="193" t="e">
        <f t="shared" si="286"/>
        <v>#N/A</v>
      </c>
      <c r="IX44" s="193" t="e">
        <f t="shared" si="286"/>
        <v>#N/A</v>
      </c>
      <c r="IY44" s="193" t="e">
        <f t="shared" si="286"/>
        <v>#N/A</v>
      </c>
      <c r="IZ44" s="193" t="e">
        <f t="shared" si="286"/>
        <v>#N/A</v>
      </c>
      <c r="JA44" s="193" t="e">
        <f t="shared" si="286"/>
        <v>#N/A</v>
      </c>
      <c r="JB44" s="193" t="e">
        <f t="shared" si="281"/>
        <v>#N/A</v>
      </c>
      <c r="JC44" s="193" t="e">
        <f t="shared" si="281"/>
        <v>#N/A</v>
      </c>
      <c r="JD44" s="193" t="e">
        <f t="shared" si="281"/>
        <v>#N/A</v>
      </c>
      <c r="JE44" s="193" t="e">
        <f t="shared" si="281"/>
        <v>#N/A</v>
      </c>
      <c r="JF44" s="193" t="e">
        <f t="shared" si="281"/>
        <v>#N/A</v>
      </c>
      <c r="JG44" s="193" t="e">
        <f t="shared" si="281"/>
        <v>#N/A</v>
      </c>
      <c r="JH44" s="193" t="e">
        <f t="shared" si="281"/>
        <v>#N/A</v>
      </c>
      <c r="JI44" s="193" t="e">
        <f t="shared" si="281"/>
        <v>#N/A</v>
      </c>
      <c r="JJ44" s="193" t="e">
        <f t="shared" si="281"/>
        <v>#N/A</v>
      </c>
      <c r="JK44" s="193" t="e">
        <f t="shared" si="281"/>
        <v>#N/A</v>
      </c>
      <c r="JL44" s="193" t="e">
        <f t="shared" si="281"/>
        <v>#N/A</v>
      </c>
      <c r="JM44" s="193" t="e">
        <f t="shared" si="281"/>
        <v>#N/A</v>
      </c>
      <c r="JN44" s="193" t="e">
        <f t="shared" si="281"/>
        <v>#N/A</v>
      </c>
      <c r="JO44" s="193" t="e">
        <f t="shared" si="281"/>
        <v>#N/A</v>
      </c>
      <c r="JP44" s="193" t="e">
        <f t="shared" si="281"/>
        <v>#N/A</v>
      </c>
      <c r="JQ44" s="193" t="e">
        <f t="shared" si="277"/>
        <v>#N/A</v>
      </c>
      <c r="JR44" s="193" t="e">
        <f t="shared" si="277"/>
        <v>#N/A</v>
      </c>
      <c r="JS44" s="193" t="e">
        <f t="shared" si="277"/>
        <v>#N/A</v>
      </c>
      <c r="JT44" s="193" t="e">
        <f t="shared" si="277"/>
        <v>#N/A</v>
      </c>
      <c r="JU44" s="193" t="e">
        <f t="shared" si="277"/>
        <v>#N/A</v>
      </c>
      <c r="JV44" s="193" t="e">
        <f t="shared" si="277"/>
        <v>#N/A</v>
      </c>
      <c r="JW44" s="193" t="e">
        <f t="shared" si="277"/>
        <v>#N/A</v>
      </c>
      <c r="JX44" s="193" t="e">
        <f t="shared" si="277"/>
        <v>#N/A</v>
      </c>
      <c r="JY44" s="193" t="e">
        <f t="shared" si="277"/>
        <v>#N/A</v>
      </c>
      <c r="JZ44" s="193" t="e">
        <f t="shared" si="277"/>
        <v>#N/A</v>
      </c>
      <c r="KA44" s="193" t="e">
        <f t="shared" si="277"/>
        <v>#N/A</v>
      </c>
      <c r="KB44" s="193" t="e">
        <f t="shared" si="277"/>
        <v>#N/A</v>
      </c>
      <c r="KC44" s="193" t="e">
        <f t="shared" si="277"/>
        <v>#N/A</v>
      </c>
      <c r="KD44" s="193" t="e">
        <f t="shared" si="277"/>
        <v>#N/A</v>
      </c>
      <c r="KE44" s="193" t="e">
        <f t="shared" si="277"/>
        <v>#N/A</v>
      </c>
      <c r="KF44" s="193" t="e">
        <f t="shared" si="296"/>
        <v>#N/A</v>
      </c>
      <c r="KG44" s="193" t="e">
        <f t="shared" si="296"/>
        <v>#N/A</v>
      </c>
      <c r="KH44" s="193" t="e">
        <f t="shared" si="296"/>
        <v>#N/A</v>
      </c>
      <c r="KI44" s="193" t="e">
        <f t="shared" si="296"/>
        <v>#N/A</v>
      </c>
      <c r="KJ44" s="193" t="e">
        <f t="shared" si="296"/>
        <v>#N/A</v>
      </c>
      <c r="KK44" s="193" t="e">
        <f t="shared" si="296"/>
        <v>#N/A</v>
      </c>
      <c r="KL44" s="193" t="e">
        <f t="shared" si="296"/>
        <v>#N/A</v>
      </c>
      <c r="KM44" s="193" t="e">
        <f t="shared" si="296"/>
        <v>#N/A</v>
      </c>
      <c r="KN44" s="193" t="e">
        <f t="shared" si="296"/>
        <v>#N/A</v>
      </c>
      <c r="KO44" s="193" t="e">
        <f t="shared" si="296"/>
        <v>#N/A</v>
      </c>
      <c r="KP44" s="193" t="e">
        <f t="shared" si="296"/>
        <v>#N/A</v>
      </c>
      <c r="KQ44" s="193" t="e">
        <f t="shared" si="296"/>
        <v>#N/A</v>
      </c>
      <c r="KR44" s="193" t="e">
        <f t="shared" si="296"/>
        <v>#N/A</v>
      </c>
      <c r="KS44" s="193" t="e">
        <f t="shared" si="296"/>
        <v>#N/A</v>
      </c>
      <c r="KT44" s="193" t="e">
        <f t="shared" si="296"/>
        <v>#N/A</v>
      </c>
      <c r="KU44" s="193" t="e">
        <f t="shared" si="31"/>
        <v>#N/A</v>
      </c>
      <c r="KV44" s="193" t="e">
        <f t="shared" si="274"/>
        <v>#N/A</v>
      </c>
      <c r="KW44" s="193" t="e">
        <f t="shared" si="274"/>
        <v>#N/A</v>
      </c>
      <c r="KX44" s="193" t="e">
        <f t="shared" si="274"/>
        <v>#N/A</v>
      </c>
      <c r="KY44" s="193" t="e">
        <f t="shared" si="287"/>
        <v>#N/A</v>
      </c>
      <c r="KZ44" s="193" t="e">
        <f t="shared" si="287"/>
        <v>#N/A</v>
      </c>
      <c r="LA44" s="193" t="e">
        <f t="shared" si="287"/>
        <v>#N/A</v>
      </c>
      <c r="LB44" s="193" t="e">
        <f t="shared" si="287"/>
        <v>#N/A</v>
      </c>
      <c r="LC44" s="193" t="e">
        <f t="shared" si="287"/>
        <v>#N/A</v>
      </c>
      <c r="LD44" s="193" t="e">
        <f t="shared" si="287"/>
        <v>#N/A</v>
      </c>
      <c r="LE44" s="193" t="e">
        <f t="shared" si="287"/>
        <v>#N/A</v>
      </c>
      <c r="LF44" s="193" t="e">
        <f t="shared" si="287"/>
        <v>#N/A</v>
      </c>
      <c r="LG44" s="193" t="e">
        <f t="shared" si="287"/>
        <v>#N/A</v>
      </c>
      <c r="LH44" s="193" t="e">
        <f t="shared" si="287"/>
        <v>#N/A</v>
      </c>
      <c r="LI44" s="193" t="e">
        <f t="shared" si="287"/>
        <v>#N/A</v>
      </c>
      <c r="LJ44" s="193" t="e">
        <f t="shared" si="287"/>
        <v>#N/A</v>
      </c>
      <c r="LK44" s="193" t="e">
        <f t="shared" si="287"/>
        <v>#N/A</v>
      </c>
      <c r="LL44" s="193" t="e">
        <f t="shared" si="287"/>
        <v>#N/A</v>
      </c>
      <c r="LM44" s="193" t="e">
        <f t="shared" si="287"/>
        <v>#N/A</v>
      </c>
      <c r="LN44" s="193" t="e">
        <f t="shared" si="282"/>
        <v>#N/A</v>
      </c>
      <c r="LO44" s="193" t="e">
        <f t="shared" si="282"/>
        <v>#N/A</v>
      </c>
      <c r="LP44" s="193" t="e">
        <f t="shared" si="282"/>
        <v>#N/A</v>
      </c>
      <c r="LQ44" s="193" t="e">
        <f t="shared" si="282"/>
        <v>#N/A</v>
      </c>
      <c r="LR44" s="193" t="e">
        <f t="shared" si="282"/>
        <v>#N/A</v>
      </c>
      <c r="LS44" s="193" t="e">
        <f t="shared" si="282"/>
        <v>#N/A</v>
      </c>
      <c r="LT44" s="193" t="e">
        <f t="shared" si="282"/>
        <v>#N/A</v>
      </c>
      <c r="LU44" s="193" t="e">
        <f t="shared" si="282"/>
        <v>#N/A</v>
      </c>
      <c r="LV44" s="193" t="e">
        <f t="shared" si="282"/>
        <v>#N/A</v>
      </c>
      <c r="LW44" s="193" t="e">
        <f t="shared" si="282"/>
        <v>#N/A</v>
      </c>
      <c r="LX44" s="193" t="e">
        <f t="shared" si="282"/>
        <v>#N/A</v>
      </c>
      <c r="LY44" s="193" t="e">
        <f t="shared" si="282"/>
        <v>#N/A</v>
      </c>
      <c r="LZ44" s="193" t="e">
        <f t="shared" si="282"/>
        <v>#N/A</v>
      </c>
      <c r="MA44" s="193" t="e">
        <f t="shared" si="282"/>
        <v>#N/A</v>
      </c>
      <c r="MB44" s="193" t="e">
        <f t="shared" si="282"/>
        <v>#N/A</v>
      </c>
      <c r="MC44" s="193" t="e">
        <f t="shared" si="278"/>
        <v>#N/A</v>
      </c>
      <c r="MD44" s="193" t="e">
        <f t="shared" si="278"/>
        <v>#N/A</v>
      </c>
      <c r="ME44" s="193" t="e">
        <f t="shared" si="278"/>
        <v>#N/A</v>
      </c>
      <c r="MF44" s="193" t="e">
        <f t="shared" si="278"/>
        <v>#N/A</v>
      </c>
      <c r="MG44" s="193" t="e">
        <f t="shared" si="278"/>
        <v>#N/A</v>
      </c>
      <c r="MH44" s="193" t="e">
        <f t="shared" si="278"/>
        <v>#N/A</v>
      </c>
      <c r="MI44" s="193" t="e">
        <f t="shared" si="278"/>
        <v>#N/A</v>
      </c>
      <c r="MJ44" s="193" t="e">
        <f t="shared" si="278"/>
        <v>#N/A</v>
      </c>
      <c r="MK44" s="193" t="e">
        <f t="shared" si="278"/>
        <v>#N/A</v>
      </c>
      <c r="ML44" s="193" t="e">
        <f t="shared" si="278"/>
        <v>#N/A</v>
      </c>
      <c r="MM44" s="193" t="e">
        <f t="shared" si="278"/>
        <v>#N/A</v>
      </c>
      <c r="MN44" s="193" t="e">
        <f t="shared" si="278"/>
        <v>#N/A</v>
      </c>
      <c r="MO44" s="193" t="e">
        <f t="shared" si="278"/>
        <v>#N/A</v>
      </c>
      <c r="MP44" s="193" t="e">
        <f t="shared" si="278"/>
        <v>#N/A</v>
      </c>
      <c r="MQ44" s="193" t="e">
        <f t="shared" si="278"/>
        <v>#N/A</v>
      </c>
      <c r="MR44" s="193" t="e">
        <f t="shared" si="297"/>
        <v>#N/A</v>
      </c>
      <c r="MS44" s="193" t="e">
        <f t="shared" si="297"/>
        <v>#N/A</v>
      </c>
      <c r="MT44" s="193" t="e">
        <f t="shared" si="297"/>
        <v>#N/A</v>
      </c>
      <c r="MU44" s="193" t="e">
        <f t="shared" si="297"/>
        <v>#N/A</v>
      </c>
      <c r="MV44" s="193" t="e">
        <f t="shared" si="297"/>
        <v>#N/A</v>
      </c>
      <c r="MW44" s="193" t="e">
        <f t="shared" si="297"/>
        <v>#N/A</v>
      </c>
      <c r="MX44" s="193" t="e">
        <f t="shared" si="297"/>
        <v>#N/A</v>
      </c>
      <c r="MY44" s="193" t="e">
        <f t="shared" si="297"/>
        <v>#N/A</v>
      </c>
      <c r="MZ44" s="193" t="e">
        <f t="shared" si="297"/>
        <v>#N/A</v>
      </c>
      <c r="NA44" s="193" t="e">
        <f t="shared" si="297"/>
        <v>#N/A</v>
      </c>
      <c r="NB44" s="193" t="e">
        <f t="shared" si="297"/>
        <v>#N/A</v>
      </c>
      <c r="NC44" s="193" t="e">
        <f t="shared" si="297"/>
        <v>#N/A</v>
      </c>
      <c r="ND44" s="193" t="e">
        <f t="shared" si="297"/>
        <v>#N/A</v>
      </c>
      <c r="NE44" s="193" t="e">
        <f t="shared" si="297"/>
        <v>#N/A</v>
      </c>
      <c r="NF44" s="193" t="e">
        <f t="shared" si="297"/>
        <v>#N/A</v>
      </c>
      <c r="NG44" s="193" t="e">
        <f t="shared" si="32"/>
        <v>#N/A</v>
      </c>
      <c r="NH44" s="193" t="e">
        <f t="shared" si="275"/>
        <v>#N/A</v>
      </c>
      <c r="NI44" s="193" t="e">
        <f t="shared" si="275"/>
        <v>#N/A</v>
      </c>
      <c r="NJ44" s="193" t="e">
        <f t="shared" si="275"/>
        <v>#N/A</v>
      </c>
      <c r="NK44" s="193" t="e">
        <f t="shared" si="288"/>
        <v>#N/A</v>
      </c>
      <c r="NL44" s="193" t="e">
        <f t="shared" si="288"/>
        <v>#N/A</v>
      </c>
      <c r="NM44" s="193" t="e">
        <f t="shared" si="288"/>
        <v>#N/A</v>
      </c>
      <c r="NN44" s="193" t="e">
        <f t="shared" si="288"/>
        <v>#N/A</v>
      </c>
      <c r="NO44" s="193" t="e">
        <f t="shared" si="288"/>
        <v>#N/A</v>
      </c>
      <c r="NP44" s="193" t="e">
        <f t="shared" si="288"/>
        <v>#N/A</v>
      </c>
      <c r="NQ44" s="193" t="e">
        <f t="shared" si="288"/>
        <v>#N/A</v>
      </c>
      <c r="NR44" s="193" t="e">
        <f t="shared" si="288"/>
        <v>#N/A</v>
      </c>
      <c r="NS44" s="193" t="e">
        <f t="shared" si="288"/>
        <v>#N/A</v>
      </c>
      <c r="NT44" s="193" t="e">
        <f t="shared" si="288"/>
        <v>#N/A</v>
      </c>
      <c r="NU44" s="193" t="e">
        <f t="shared" si="288"/>
        <v>#N/A</v>
      </c>
      <c r="NV44" s="193" t="e">
        <f t="shared" si="288"/>
        <v>#N/A</v>
      </c>
      <c r="NW44" s="193" t="e">
        <f t="shared" si="288"/>
        <v>#N/A</v>
      </c>
      <c r="NX44" s="193" t="e">
        <f t="shared" si="288"/>
        <v>#N/A</v>
      </c>
      <c r="NY44" s="193" t="e">
        <f t="shared" si="288"/>
        <v>#N/A</v>
      </c>
      <c r="NZ44" s="193" t="e">
        <f t="shared" si="283"/>
        <v>#N/A</v>
      </c>
      <c r="OA44" s="193" t="e">
        <f t="shared" si="283"/>
        <v>#N/A</v>
      </c>
      <c r="OB44" s="193" t="e">
        <f t="shared" si="283"/>
        <v>#N/A</v>
      </c>
      <c r="OC44" s="193" t="e">
        <f t="shared" si="283"/>
        <v>#N/A</v>
      </c>
      <c r="OD44" s="193" t="e">
        <f t="shared" si="283"/>
        <v>#N/A</v>
      </c>
      <c r="OE44" s="193" t="e">
        <f t="shared" si="283"/>
        <v>#N/A</v>
      </c>
      <c r="OF44" s="193" t="e">
        <f t="shared" si="283"/>
        <v>#N/A</v>
      </c>
      <c r="OG44" s="193" t="e">
        <f t="shared" si="283"/>
        <v>#N/A</v>
      </c>
      <c r="OH44" s="193" t="e">
        <f t="shared" si="283"/>
        <v>#N/A</v>
      </c>
      <c r="OI44" s="193" t="e">
        <f t="shared" si="283"/>
        <v>#N/A</v>
      </c>
      <c r="OJ44" s="193" t="e">
        <f t="shared" si="283"/>
        <v>#N/A</v>
      </c>
      <c r="OK44" s="193" t="e">
        <f t="shared" si="283"/>
        <v>#N/A</v>
      </c>
      <c r="OL44" s="193" t="e">
        <f t="shared" si="283"/>
        <v>#N/A</v>
      </c>
      <c r="OM44" s="193" t="e">
        <f t="shared" si="283"/>
        <v>#N/A</v>
      </c>
      <c r="ON44" s="193" t="e">
        <f t="shared" si="283"/>
        <v>#N/A</v>
      </c>
      <c r="OO44" s="193" t="e">
        <f t="shared" si="279"/>
        <v>#N/A</v>
      </c>
      <c r="OP44" s="193" t="e">
        <f t="shared" si="279"/>
        <v>#N/A</v>
      </c>
      <c r="OQ44" s="193" t="e">
        <f t="shared" si="279"/>
        <v>#N/A</v>
      </c>
      <c r="OR44" s="193" t="e">
        <f t="shared" si="279"/>
        <v>#N/A</v>
      </c>
      <c r="OS44" s="193" t="e">
        <f t="shared" si="279"/>
        <v>#N/A</v>
      </c>
      <c r="OT44" s="193" t="e">
        <f t="shared" si="279"/>
        <v>#N/A</v>
      </c>
      <c r="OU44" s="193" t="e">
        <f t="shared" si="279"/>
        <v>#N/A</v>
      </c>
      <c r="OV44" s="193" t="e">
        <f t="shared" si="279"/>
        <v>#N/A</v>
      </c>
      <c r="OW44" s="193" t="e">
        <f t="shared" si="279"/>
        <v>#N/A</v>
      </c>
      <c r="OX44" s="193" t="e">
        <f t="shared" si="279"/>
        <v>#N/A</v>
      </c>
      <c r="OY44" s="193" t="e">
        <f t="shared" si="279"/>
        <v>#N/A</v>
      </c>
      <c r="OZ44" s="193" t="e">
        <f t="shared" si="279"/>
        <v>#N/A</v>
      </c>
      <c r="PA44" s="193" t="e">
        <f t="shared" si="279"/>
        <v>#N/A</v>
      </c>
      <c r="PB44" s="193" t="e">
        <f t="shared" si="279"/>
        <v>#N/A</v>
      </c>
      <c r="PC44" s="193" t="e">
        <f t="shared" si="279"/>
        <v>#N/A</v>
      </c>
      <c r="PD44" s="193" t="e">
        <f t="shared" si="298"/>
        <v>#N/A</v>
      </c>
      <c r="PE44" s="193" t="e">
        <f t="shared" si="298"/>
        <v>#N/A</v>
      </c>
      <c r="PF44" s="193" t="e">
        <f t="shared" si="298"/>
        <v>#N/A</v>
      </c>
      <c r="PG44" s="193" t="e">
        <f t="shared" si="298"/>
        <v>#N/A</v>
      </c>
      <c r="PH44" s="193" t="e">
        <f t="shared" si="298"/>
        <v>#N/A</v>
      </c>
      <c r="PI44" s="193" t="e">
        <f t="shared" si="298"/>
        <v>#N/A</v>
      </c>
      <c r="PJ44" s="193" t="e">
        <f t="shared" si="298"/>
        <v>#N/A</v>
      </c>
      <c r="PK44" s="193" t="e">
        <f t="shared" si="298"/>
        <v>#N/A</v>
      </c>
      <c r="PL44" s="193" t="e">
        <f t="shared" si="298"/>
        <v>#N/A</v>
      </c>
      <c r="PM44" s="193" t="e">
        <f t="shared" si="298"/>
        <v>#N/A</v>
      </c>
      <c r="PN44" s="193" t="e">
        <f t="shared" si="298"/>
        <v>#N/A</v>
      </c>
      <c r="PO44" s="193" t="e">
        <f t="shared" si="298"/>
        <v>#N/A</v>
      </c>
      <c r="PP44" s="193" t="e">
        <f t="shared" si="298"/>
        <v>#N/A</v>
      </c>
      <c r="PQ44" s="193" t="e">
        <f t="shared" si="298"/>
        <v>#N/A</v>
      </c>
      <c r="PR44" s="193" t="e">
        <f t="shared" si="298"/>
        <v>#N/A</v>
      </c>
      <c r="PS44" s="193" t="e">
        <f t="shared" si="33"/>
        <v>#N/A</v>
      </c>
      <c r="PT44" s="193" t="e">
        <f t="shared" si="294"/>
        <v>#N/A</v>
      </c>
      <c r="PU44" s="193" t="e">
        <f t="shared" si="294"/>
        <v>#N/A</v>
      </c>
      <c r="PV44" s="193" t="e">
        <f t="shared" si="294"/>
        <v>#N/A</v>
      </c>
      <c r="PW44" s="193" t="e">
        <f t="shared" si="294"/>
        <v>#N/A</v>
      </c>
      <c r="PX44" s="193" t="e">
        <f t="shared" si="294"/>
        <v>#N/A</v>
      </c>
      <c r="PY44" s="193" t="e">
        <f t="shared" si="294"/>
        <v>#N/A</v>
      </c>
      <c r="PZ44" s="193" t="e">
        <f t="shared" si="294"/>
        <v>#N/A</v>
      </c>
      <c r="QA44" s="193" t="e">
        <f t="shared" si="294"/>
        <v>#N/A</v>
      </c>
    </row>
    <row r="45" spans="1:443" hidden="1" x14ac:dyDescent="0.45">
      <c r="A45" s="276"/>
      <c r="B45" s="277" t="str">
        <f>IF(OR($T45="",$U45=""),"",ROUND(_xlfn.BETA.INV(ABS(VLOOKUP($Z$1,VLookups!$A$30:$B$31,2,FALSE)-B$2),IF($N45="L",$U45,$T45),IF($N45="L",$T45,$U45),$G45,$I45),0))</f>
        <v/>
      </c>
      <c r="C45" s="287" t="str">
        <f t="shared" si="24"/>
        <v/>
      </c>
      <c r="D45" s="288" t="str">
        <f t="shared" si="25"/>
        <v/>
      </c>
      <c r="E45" s="134"/>
      <c r="F45" s="279"/>
      <c r="G45" s="280" t="str">
        <f t="shared" si="16"/>
        <v/>
      </c>
      <c r="H45" s="281"/>
      <c r="I45" s="280" t="str">
        <f t="shared" si="17"/>
        <v/>
      </c>
      <c r="J45" s="279"/>
      <c r="K45" s="135"/>
      <c r="L45" s="110" t="str">
        <f t="shared" si="18"/>
        <v/>
      </c>
      <c r="M45" s="21" t="str">
        <f t="shared" si="19"/>
        <v/>
      </c>
      <c r="N45" s="22" t="str">
        <f t="shared" si="20"/>
        <v/>
      </c>
      <c r="O45" s="23" t="str">
        <f>IF(M45="","",IF(OR($M45&lt;Skew!$B$3,$M45=Skew!$B$3),IF($M45&gt;Skew!$C$3,Skew!$A$3,IF($M45&gt;Skew!$C$4,Skew!$A$4,IF($M45&gt;Skew!$C$5,Skew!$A$5,IF($M45&gt;Skew!$C$6,Skew!$A$6,IF($M45&gt;Skew!$C$7,Skew!$A$7,IF($M45&gt;Skew!$C$8,Skew!$A$8,IF($M45&gt;Skew!$C$9,Skew!$A$9,IF($M45&gt;Skew!$C$10,Skew!$A$10,IF($M45&gt;Skew!$C$11,Skew!$A$11,IF($M45&gt;Skew!$C$12,Skew!$A$12,IF($M45&gt;Skew!$C$13,Skew!$A$13,IF($M45&gt;Skew!$C$14,Skew!$A$14,IF($M45&gt;Skew!$C$15,Skew!$A$15,IF($M45&gt;Skew!$C$16,Skew!$A$16,Skew!$A$17)
)))))))))))))))</f>
        <v/>
      </c>
      <c r="P45" s="22" t="str">
        <f>IF(M45="","",MATCH(O45,Skew!$A$3:$A$17,0))</f>
        <v/>
      </c>
      <c r="Q45" s="22" t="str">
        <f t="shared" si="0"/>
        <v/>
      </c>
      <c r="R45" s="24"/>
      <c r="S45" s="22" t="str">
        <f>IF(OR(M45="",R45=""),"",MATCH(R45,Confidence!$A$3:$A$12,0))</f>
        <v/>
      </c>
      <c r="T45" s="25" t="str">
        <f t="shared" si="1"/>
        <v/>
      </c>
      <c r="U45" s="25" t="str">
        <f t="shared" si="2"/>
        <v/>
      </c>
      <c r="V45" s="22"/>
      <c r="W45" s="102" t="str">
        <f t="shared" si="3"/>
        <v/>
      </c>
      <c r="X45" s="102" t="str">
        <f t="shared" si="4"/>
        <v/>
      </c>
      <c r="Y45" s="37" t="str">
        <f t="shared" si="5"/>
        <v/>
      </c>
      <c r="Z45" s="115"/>
      <c r="AA45" s="204" t="str">
        <f>IF(AND(G45&gt;0,H45&gt;0,I45&gt;0,T45&gt;0,U45&gt;0,Z45&gt;0,NOT(R45="")),ABS(VLOOKUP($Z$1,VLookups!$A$30:$B$31,2,FALSE)-_xlfn.BETA.DIST(Z45,IF(N45="L",U45,T45),IF(N45="L",T45,U45),TRUE,G45,I45)),"")</f>
        <v/>
      </c>
      <c r="AB45" s="112" t="str">
        <f>IF(OR($T45="",$U45=""),"",_xlfn.BETA.INV(ABS(VLOOKUP($Z$1,VLookups!$A$30:$B$31,2,FALSE)-AB$3),IF($N45="L",$U45,$T45),IF($N45="L",$T45,$U45),$G45,$I45))</f>
        <v/>
      </c>
      <c r="AC45" s="113" t="str">
        <f>IF(OR($T45="",$U45=""),"",_xlfn.BETA.INV(ABS(VLOOKUP($Z$1,VLookups!$A$30:$B$31,2,FALSE)-AC$3),IF($N45="L",$U45,$T45),IF($N45="L",$T45,$U45),$G45,$I45))</f>
        <v/>
      </c>
      <c r="AD45" s="112" t="str">
        <f>IF(OR($T45="",$U45=""),"",_xlfn.BETA.INV(ABS(VLOOKUP($Z$1,VLookups!$A$30:$B$31,2,FALSE)-AD$3),IF($N45="L",$U45,$T45),IF($N45="L",$T45,$U45),$G45,$I45))</f>
        <v/>
      </c>
      <c r="AE45" s="113" t="str">
        <f>IF(OR($T45="",$U45=""),"",_xlfn.BETA.INV(ABS(VLOOKUP($Z$1,VLookups!$A$30:$B$31,2,FALSE)-AE$3),IF($N45="L",$U45,$T45),IF($N45="L",$T45,$U45),$G45,$I45))</f>
        <v/>
      </c>
      <c r="AF45" s="112" t="str">
        <f>IF(OR($T45="",$U45=""),"",_xlfn.BETA.INV(ABS(VLOOKUP($Z$1,VLookups!$A$30:$B$31,2,FALSE)-AF$3),IF($N45="L",$U45,$T45),IF($N45="L",$T45,$U45),$G45,$I45))</f>
        <v/>
      </c>
      <c r="AG45" s="113" t="str">
        <f>IF(OR($T45="",$U45=""),"",_xlfn.BETA.INV(ABS(VLOOKUP($Z$1,VLookups!$A$30:$B$31,2,FALSE)-AG$3),IF($N45="L",$U45,$T45),IF($N45="L",$T45,$U45),$G45,$I45))</f>
        <v/>
      </c>
      <c r="AH45" s="112" t="str">
        <f>IF(OR($T45="",$U45=""),"",_xlfn.BETA.INV(ABS(VLOOKUP($Z$1,VLookups!$A$30:$B$31,2,FALSE)-AH$3),IF($N45="L",$U45,$T45),IF($N45="L",$T45,$U45),$G45,$I45))</f>
        <v/>
      </c>
      <c r="AI45" s="113" t="str">
        <f>IF(OR($T45="",$U45=""),"",_xlfn.BETA.INV(ABS(VLOOKUP($Z$1,VLookups!$A$30:$B$31,2,FALSE)-AI$3),IF($N45="L",$U45,$T45),IF($N45="L",$T45,$U45),$G45,$I45))</f>
        <v/>
      </c>
      <c r="AJ45" s="112" t="str">
        <f>IF(OR($T45="",$U45=""),"",_xlfn.BETA.INV(ABS(VLOOKUP($Z$1,VLookups!$A$30:$B$31,2,FALSE)-AJ$3),IF($N45="L",$U45,$T45),IF($N45="L",$T45,$U45),$G45,$I45))</f>
        <v/>
      </c>
      <c r="AK45" s="113" t="str">
        <f>IF(OR($T45="",$U45=""),"",_xlfn.BETA.INV(ABS(VLOOKUP($Z$1,VLookups!$A$30:$B$31,2,FALSE)-AK$3),IF($N45="L",$U45,$T45),IF($N45="L",$T45,$U45),$G45,$I45))</f>
        <v/>
      </c>
      <c r="AL45" s="112" t="str">
        <f>IF(OR($T45="",$U45=""),"",_xlfn.BETA.INV(ABS(VLOOKUP($Z$1,VLookups!$A$30:$B$31,2,FALSE)-AL$3),IF($N45="L",$U45,$T45),IF($N45="L",$T45,$U45),$G45,$I45))</f>
        <v/>
      </c>
      <c r="AM45" s="113" t="str">
        <f>IF(OR($T45="",$U45=""),"",_xlfn.BETA.INV(ABS(VLOOKUP($Z$1,VLookups!$A$30:$B$31,2,FALSE)-AM$3),IF($N45="L",$U45,$T45),IF($N45="L",$T45,$U45),$G45,$I45))</f>
        <v/>
      </c>
      <c r="AN45" s="15"/>
      <c r="AO45" s="194" t="str">
        <f t="shared" si="21"/>
        <v/>
      </c>
      <c r="AP45" s="192" t="str">
        <f t="shared" si="22"/>
        <v/>
      </c>
      <c r="AQ45" s="177" t="str">
        <f t="shared" ref="AQ45" si="306">IF(ISNONTEXT($AO45),AP45+$AO45,"")</f>
        <v/>
      </c>
      <c r="AR45" s="177" t="str">
        <f t="shared" si="35"/>
        <v/>
      </c>
      <c r="AS45" s="177" t="str">
        <f t="shared" si="36"/>
        <v/>
      </c>
      <c r="AT45" s="177" t="str">
        <f t="shared" si="37"/>
        <v/>
      </c>
      <c r="AU45" s="177" t="str">
        <f t="shared" si="38"/>
        <v/>
      </c>
      <c r="AV45" s="177" t="str">
        <f t="shared" si="39"/>
        <v/>
      </c>
      <c r="AW45" s="177" t="str">
        <f t="shared" si="40"/>
        <v/>
      </c>
      <c r="AX45" s="177" t="str">
        <f t="shared" si="41"/>
        <v/>
      </c>
      <c r="AY45" s="177" t="str">
        <f t="shared" si="42"/>
        <v/>
      </c>
      <c r="AZ45" s="177" t="str">
        <f t="shared" si="43"/>
        <v/>
      </c>
      <c r="BA45" s="177" t="str">
        <f t="shared" si="44"/>
        <v/>
      </c>
      <c r="BB45" s="177" t="str">
        <f t="shared" si="45"/>
        <v/>
      </c>
      <c r="BC45" s="177" t="str">
        <f t="shared" si="46"/>
        <v/>
      </c>
      <c r="BD45" s="177" t="str">
        <f t="shared" si="47"/>
        <v/>
      </c>
      <c r="BE45" s="177" t="str">
        <f t="shared" si="48"/>
        <v/>
      </c>
      <c r="BF45" s="177" t="str">
        <f t="shared" si="49"/>
        <v/>
      </c>
      <c r="BG45" s="177" t="str">
        <f t="shared" si="50"/>
        <v/>
      </c>
      <c r="BH45" s="177" t="str">
        <f t="shared" si="51"/>
        <v/>
      </c>
      <c r="BI45" s="177" t="str">
        <f t="shared" si="52"/>
        <v/>
      </c>
      <c r="BJ45" s="177" t="str">
        <f t="shared" si="53"/>
        <v/>
      </c>
      <c r="BK45" s="177" t="str">
        <f t="shared" si="54"/>
        <v/>
      </c>
      <c r="BL45" s="177" t="str">
        <f t="shared" si="55"/>
        <v/>
      </c>
      <c r="BM45" s="177" t="str">
        <f t="shared" si="56"/>
        <v/>
      </c>
      <c r="BN45" s="177" t="str">
        <f t="shared" si="57"/>
        <v/>
      </c>
      <c r="BO45" s="177" t="str">
        <f t="shared" si="58"/>
        <v/>
      </c>
      <c r="BP45" s="177" t="str">
        <f t="shared" si="59"/>
        <v/>
      </c>
      <c r="BQ45" s="177" t="str">
        <f t="shared" si="60"/>
        <v/>
      </c>
      <c r="BR45" s="177" t="str">
        <f t="shared" si="61"/>
        <v/>
      </c>
      <c r="BS45" s="177" t="str">
        <f t="shared" si="62"/>
        <v/>
      </c>
      <c r="BT45" s="177" t="str">
        <f t="shared" si="63"/>
        <v/>
      </c>
      <c r="BU45" s="177" t="str">
        <f t="shared" si="64"/>
        <v/>
      </c>
      <c r="BV45" s="177" t="str">
        <f t="shared" si="65"/>
        <v/>
      </c>
      <c r="BW45" s="177" t="str">
        <f t="shared" si="66"/>
        <v/>
      </c>
      <c r="BX45" s="177" t="str">
        <f t="shared" si="67"/>
        <v/>
      </c>
      <c r="BY45" s="177" t="str">
        <f t="shared" si="68"/>
        <v/>
      </c>
      <c r="BZ45" s="177" t="str">
        <f t="shared" si="69"/>
        <v/>
      </c>
      <c r="CA45" s="177" t="str">
        <f t="shared" si="70"/>
        <v/>
      </c>
      <c r="CB45" s="177" t="str">
        <f t="shared" si="71"/>
        <v/>
      </c>
      <c r="CC45" s="177" t="str">
        <f t="shared" si="72"/>
        <v/>
      </c>
      <c r="CD45" s="177" t="str">
        <f t="shared" si="73"/>
        <v/>
      </c>
      <c r="CE45" s="177" t="str">
        <f t="shared" si="74"/>
        <v/>
      </c>
      <c r="CF45" s="177" t="str">
        <f t="shared" si="75"/>
        <v/>
      </c>
      <c r="CG45" s="177" t="str">
        <f t="shared" si="76"/>
        <v/>
      </c>
      <c r="CH45" s="177" t="str">
        <f t="shared" si="77"/>
        <v/>
      </c>
      <c r="CI45" s="177" t="str">
        <f t="shared" si="78"/>
        <v/>
      </c>
      <c r="CJ45" s="177" t="str">
        <f t="shared" si="79"/>
        <v/>
      </c>
      <c r="CK45" s="177" t="str">
        <f t="shared" si="80"/>
        <v/>
      </c>
      <c r="CL45" s="177" t="str">
        <f t="shared" si="81"/>
        <v/>
      </c>
      <c r="CM45" s="177" t="str">
        <f t="shared" si="82"/>
        <v/>
      </c>
      <c r="CN45" s="177" t="str">
        <f t="shared" si="83"/>
        <v/>
      </c>
      <c r="CO45" s="177" t="str">
        <f t="shared" si="84"/>
        <v/>
      </c>
      <c r="CP45" s="177" t="str">
        <f t="shared" si="85"/>
        <v/>
      </c>
      <c r="CQ45" s="177" t="str">
        <f t="shared" si="86"/>
        <v/>
      </c>
      <c r="CR45" s="177" t="str">
        <f t="shared" si="87"/>
        <v/>
      </c>
      <c r="CS45" s="177" t="str">
        <f t="shared" si="88"/>
        <v/>
      </c>
      <c r="CT45" s="177" t="str">
        <f t="shared" si="89"/>
        <v/>
      </c>
      <c r="CU45" s="177" t="str">
        <f t="shared" si="90"/>
        <v/>
      </c>
      <c r="CV45" s="177" t="str">
        <f t="shared" si="91"/>
        <v/>
      </c>
      <c r="CW45" s="177" t="str">
        <f t="shared" si="92"/>
        <v/>
      </c>
      <c r="CX45" s="177" t="str">
        <f t="shared" si="93"/>
        <v/>
      </c>
      <c r="CY45" s="177" t="str">
        <f t="shared" si="94"/>
        <v/>
      </c>
      <c r="CZ45" s="177" t="str">
        <f t="shared" si="95"/>
        <v/>
      </c>
      <c r="DA45" s="177" t="str">
        <f t="shared" si="96"/>
        <v/>
      </c>
      <c r="DB45" s="177" t="str">
        <f t="shared" si="97"/>
        <v/>
      </c>
      <c r="DC45" s="177" t="str">
        <f t="shared" si="28"/>
        <v/>
      </c>
      <c r="DD45" s="177" t="str">
        <f t="shared" si="98"/>
        <v/>
      </c>
      <c r="DE45" s="177" t="str">
        <f t="shared" si="99"/>
        <v/>
      </c>
      <c r="DF45" s="177" t="str">
        <f t="shared" si="100"/>
        <v/>
      </c>
      <c r="DG45" s="177" t="str">
        <f t="shared" si="101"/>
        <v/>
      </c>
      <c r="DH45" s="177" t="str">
        <f t="shared" si="102"/>
        <v/>
      </c>
      <c r="DI45" s="177" t="str">
        <f t="shared" si="103"/>
        <v/>
      </c>
      <c r="DJ45" s="177" t="str">
        <f t="shared" si="104"/>
        <v/>
      </c>
      <c r="DK45" s="177" t="str">
        <f t="shared" si="105"/>
        <v/>
      </c>
      <c r="DL45" s="177" t="str">
        <f t="shared" si="106"/>
        <v/>
      </c>
      <c r="DM45" s="177" t="str">
        <f t="shared" si="107"/>
        <v/>
      </c>
      <c r="DN45" s="177" t="str">
        <f t="shared" si="108"/>
        <v/>
      </c>
      <c r="DO45" s="177" t="str">
        <f t="shared" si="109"/>
        <v/>
      </c>
      <c r="DP45" s="177" t="str">
        <f t="shared" si="110"/>
        <v/>
      </c>
      <c r="DQ45" s="177" t="str">
        <f t="shared" si="111"/>
        <v/>
      </c>
      <c r="DR45" s="177" t="str">
        <f t="shared" si="112"/>
        <v/>
      </c>
      <c r="DS45" s="177" t="str">
        <f t="shared" si="113"/>
        <v/>
      </c>
      <c r="DT45" s="177" t="str">
        <f t="shared" si="114"/>
        <v/>
      </c>
      <c r="DU45" s="177" t="str">
        <f t="shared" si="115"/>
        <v/>
      </c>
      <c r="DV45" s="177" t="str">
        <f t="shared" si="116"/>
        <v/>
      </c>
      <c r="DW45" s="177" t="str">
        <f t="shared" si="117"/>
        <v/>
      </c>
      <c r="DX45" s="177" t="str">
        <f t="shared" si="118"/>
        <v/>
      </c>
      <c r="DY45" s="177" t="str">
        <f t="shared" si="119"/>
        <v/>
      </c>
      <c r="DZ45" s="177" t="str">
        <f t="shared" si="120"/>
        <v/>
      </c>
      <c r="EA45" s="177" t="str">
        <f t="shared" si="121"/>
        <v/>
      </c>
      <c r="EB45" s="177" t="str">
        <f t="shared" si="122"/>
        <v/>
      </c>
      <c r="EC45" s="177" t="str">
        <f t="shared" si="123"/>
        <v/>
      </c>
      <c r="ED45" s="177" t="str">
        <f t="shared" si="124"/>
        <v/>
      </c>
      <c r="EE45" s="177" t="str">
        <f t="shared" si="125"/>
        <v/>
      </c>
      <c r="EF45" s="177" t="str">
        <f t="shared" si="126"/>
        <v/>
      </c>
      <c r="EG45" s="177" t="str">
        <f t="shared" si="127"/>
        <v/>
      </c>
      <c r="EH45" s="177" t="str">
        <f t="shared" si="128"/>
        <v/>
      </c>
      <c r="EI45" s="177" t="str">
        <f t="shared" si="129"/>
        <v/>
      </c>
      <c r="EJ45" s="177" t="str">
        <f t="shared" si="130"/>
        <v/>
      </c>
      <c r="EK45" s="177" t="str">
        <f t="shared" si="131"/>
        <v/>
      </c>
      <c r="EL45" s="177" t="str">
        <f t="shared" si="132"/>
        <v/>
      </c>
      <c r="EM45" s="177" t="str">
        <f t="shared" si="133"/>
        <v/>
      </c>
      <c r="EN45" s="177" t="str">
        <f t="shared" si="134"/>
        <v/>
      </c>
      <c r="EO45" s="177" t="str">
        <f t="shared" si="135"/>
        <v/>
      </c>
      <c r="EP45" s="177" t="str">
        <f t="shared" si="136"/>
        <v/>
      </c>
      <c r="EQ45" s="177" t="str">
        <f t="shared" si="137"/>
        <v/>
      </c>
      <c r="ER45" s="177" t="str">
        <f t="shared" si="138"/>
        <v/>
      </c>
      <c r="ES45" s="177" t="str">
        <f t="shared" si="139"/>
        <v/>
      </c>
      <c r="ET45" s="177" t="str">
        <f t="shared" si="140"/>
        <v/>
      </c>
      <c r="EU45" s="177" t="str">
        <f t="shared" si="141"/>
        <v/>
      </c>
      <c r="EV45" s="177" t="str">
        <f t="shared" si="142"/>
        <v/>
      </c>
      <c r="EW45" s="177" t="str">
        <f t="shared" si="143"/>
        <v/>
      </c>
      <c r="EX45" s="177" t="str">
        <f t="shared" si="144"/>
        <v/>
      </c>
      <c r="EY45" s="177" t="str">
        <f t="shared" si="145"/>
        <v/>
      </c>
      <c r="EZ45" s="177" t="str">
        <f t="shared" si="146"/>
        <v/>
      </c>
      <c r="FA45" s="177" t="str">
        <f t="shared" si="147"/>
        <v/>
      </c>
      <c r="FB45" s="177" t="str">
        <f t="shared" si="148"/>
        <v/>
      </c>
      <c r="FC45" s="177" t="str">
        <f t="shared" si="149"/>
        <v/>
      </c>
      <c r="FD45" s="177" t="str">
        <f t="shared" si="150"/>
        <v/>
      </c>
      <c r="FE45" s="177" t="str">
        <f t="shared" si="151"/>
        <v/>
      </c>
      <c r="FF45" s="177" t="str">
        <f t="shared" si="152"/>
        <v/>
      </c>
      <c r="FG45" s="177" t="str">
        <f t="shared" si="153"/>
        <v/>
      </c>
      <c r="FH45" s="177" t="str">
        <f t="shared" si="154"/>
        <v/>
      </c>
      <c r="FI45" s="177" t="str">
        <f t="shared" si="155"/>
        <v/>
      </c>
      <c r="FJ45" s="177" t="str">
        <f t="shared" si="156"/>
        <v/>
      </c>
      <c r="FK45" s="177" t="str">
        <f t="shared" si="157"/>
        <v/>
      </c>
      <c r="FL45" s="177" t="str">
        <f t="shared" si="158"/>
        <v/>
      </c>
      <c r="FM45" s="177" t="str">
        <f t="shared" si="159"/>
        <v/>
      </c>
      <c r="FN45" s="177" t="str">
        <f t="shared" si="160"/>
        <v/>
      </c>
      <c r="FO45" s="177" t="str">
        <f t="shared" si="29"/>
        <v/>
      </c>
      <c r="FP45" s="177" t="str">
        <f t="shared" si="161"/>
        <v/>
      </c>
      <c r="FQ45" s="177" t="str">
        <f t="shared" si="162"/>
        <v/>
      </c>
      <c r="FR45" s="177" t="str">
        <f t="shared" si="163"/>
        <v/>
      </c>
      <c r="FS45" s="177" t="str">
        <f t="shared" si="164"/>
        <v/>
      </c>
      <c r="FT45" s="177" t="str">
        <f t="shared" si="165"/>
        <v/>
      </c>
      <c r="FU45" s="177" t="str">
        <f t="shared" si="166"/>
        <v/>
      </c>
      <c r="FV45" s="177" t="str">
        <f t="shared" si="167"/>
        <v/>
      </c>
      <c r="FW45" s="177" t="str">
        <f t="shared" si="168"/>
        <v/>
      </c>
      <c r="FX45" s="177" t="str">
        <f t="shared" si="169"/>
        <v/>
      </c>
      <c r="FY45" s="177" t="str">
        <f t="shared" si="170"/>
        <v/>
      </c>
      <c r="FZ45" s="177" t="str">
        <f t="shared" si="171"/>
        <v/>
      </c>
      <c r="GA45" s="177" t="str">
        <f t="shared" si="172"/>
        <v/>
      </c>
      <c r="GB45" s="177" t="str">
        <f t="shared" si="173"/>
        <v/>
      </c>
      <c r="GC45" s="177" t="str">
        <f t="shared" si="174"/>
        <v/>
      </c>
      <c r="GD45" s="177" t="str">
        <f t="shared" si="175"/>
        <v/>
      </c>
      <c r="GE45" s="177" t="str">
        <f t="shared" si="176"/>
        <v/>
      </c>
      <c r="GF45" s="177" t="str">
        <f t="shared" si="177"/>
        <v/>
      </c>
      <c r="GG45" s="177" t="str">
        <f t="shared" si="178"/>
        <v/>
      </c>
      <c r="GH45" s="177" t="str">
        <f t="shared" si="179"/>
        <v/>
      </c>
      <c r="GI45" s="177" t="str">
        <f t="shared" si="180"/>
        <v/>
      </c>
      <c r="GJ45" s="177" t="str">
        <f t="shared" si="181"/>
        <v/>
      </c>
      <c r="GK45" s="177" t="str">
        <f t="shared" si="182"/>
        <v/>
      </c>
      <c r="GL45" s="177" t="str">
        <f t="shared" si="183"/>
        <v/>
      </c>
      <c r="GM45" s="177" t="str">
        <f t="shared" si="184"/>
        <v/>
      </c>
      <c r="GN45" s="177" t="str">
        <f t="shared" si="185"/>
        <v/>
      </c>
      <c r="GO45" s="177" t="str">
        <f t="shared" si="186"/>
        <v/>
      </c>
      <c r="GP45" s="177" t="str">
        <f t="shared" si="187"/>
        <v/>
      </c>
      <c r="GQ45" s="177" t="str">
        <f t="shared" si="188"/>
        <v/>
      </c>
      <c r="GR45" s="177" t="str">
        <f t="shared" si="189"/>
        <v/>
      </c>
      <c r="GS45" s="177" t="str">
        <f t="shared" si="190"/>
        <v/>
      </c>
      <c r="GT45" s="177" t="str">
        <f t="shared" si="191"/>
        <v/>
      </c>
      <c r="GU45" s="177" t="str">
        <f t="shared" si="192"/>
        <v/>
      </c>
      <c r="GV45" s="177" t="str">
        <f t="shared" si="193"/>
        <v/>
      </c>
      <c r="GW45" s="177" t="str">
        <f t="shared" si="194"/>
        <v/>
      </c>
      <c r="GX45" s="177" t="str">
        <f t="shared" si="195"/>
        <v/>
      </c>
      <c r="GY45" s="177" t="str">
        <f t="shared" si="196"/>
        <v/>
      </c>
      <c r="GZ45" s="177" t="str">
        <f t="shared" si="197"/>
        <v/>
      </c>
      <c r="HA45" s="177" t="str">
        <f t="shared" si="198"/>
        <v/>
      </c>
      <c r="HB45" s="177" t="str">
        <f t="shared" si="199"/>
        <v/>
      </c>
      <c r="HC45" s="177" t="str">
        <f t="shared" si="200"/>
        <v/>
      </c>
      <c r="HD45" s="177" t="str">
        <f t="shared" si="201"/>
        <v/>
      </c>
      <c r="HE45" s="177" t="str">
        <f t="shared" si="202"/>
        <v/>
      </c>
      <c r="HF45" s="177" t="str">
        <f t="shared" si="203"/>
        <v/>
      </c>
      <c r="HG45" s="177" t="str">
        <f t="shared" si="204"/>
        <v/>
      </c>
      <c r="HH45" s="177" t="str">
        <f t="shared" si="205"/>
        <v/>
      </c>
      <c r="HI45" s="177" t="str">
        <f t="shared" si="206"/>
        <v/>
      </c>
      <c r="HJ45" s="177" t="str">
        <f t="shared" si="207"/>
        <v/>
      </c>
      <c r="HK45" s="177" t="str">
        <f t="shared" si="208"/>
        <v/>
      </c>
      <c r="HL45" s="177" t="str">
        <f t="shared" si="209"/>
        <v/>
      </c>
      <c r="HM45" s="177" t="str">
        <f t="shared" si="210"/>
        <v/>
      </c>
      <c r="HN45" s="177" t="str">
        <f t="shared" si="211"/>
        <v/>
      </c>
      <c r="HO45" s="177" t="str">
        <f t="shared" si="212"/>
        <v/>
      </c>
      <c r="HP45" s="177" t="str">
        <f t="shared" si="213"/>
        <v/>
      </c>
      <c r="HQ45" s="177" t="str">
        <f t="shared" si="214"/>
        <v/>
      </c>
      <c r="HR45" s="177" t="str">
        <f t="shared" si="215"/>
        <v/>
      </c>
      <c r="HS45" s="177" t="str">
        <f t="shared" si="216"/>
        <v/>
      </c>
      <c r="HT45" s="177" t="str">
        <f t="shared" si="217"/>
        <v/>
      </c>
      <c r="HU45" s="177" t="str">
        <f t="shared" si="218"/>
        <v/>
      </c>
      <c r="HV45" s="177" t="str">
        <f t="shared" si="219"/>
        <v/>
      </c>
      <c r="HW45" s="177" t="str">
        <f t="shared" si="220"/>
        <v/>
      </c>
      <c r="HX45" s="177" t="str">
        <f t="shared" si="221"/>
        <v/>
      </c>
      <c r="HY45" s="177" t="str">
        <f t="shared" si="222"/>
        <v/>
      </c>
      <c r="HZ45" s="177" t="str">
        <f t="shared" si="223"/>
        <v/>
      </c>
      <c r="IA45" s="177" t="str">
        <f t="shared" si="30"/>
        <v/>
      </c>
      <c r="IB45" s="177" t="str">
        <f t="shared" si="251"/>
        <v/>
      </c>
      <c r="IC45" s="177" t="str">
        <f t="shared" si="252"/>
        <v/>
      </c>
      <c r="ID45" s="177" t="str">
        <f t="shared" si="253"/>
        <v/>
      </c>
      <c r="IE45" s="177" t="str">
        <f t="shared" si="254"/>
        <v/>
      </c>
      <c r="IF45" s="177" t="str">
        <f t="shared" si="255"/>
        <v/>
      </c>
      <c r="IG45" s="177" t="str">
        <f t="shared" si="256"/>
        <v/>
      </c>
      <c r="IH45" s="192" t="str">
        <f t="shared" si="292"/>
        <v/>
      </c>
      <c r="II45" s="193" t="e">
        <f t="shared" si="293"/>
        <v>#N/A</v>
      </c>
      <c r="IJ45" s="193" t="e">
        <f t="shared" ref="IJ45:IL60" si="307">IF(ISNONTEXT($X45),IF($N45="R",_xlfn.BETA.DIST(AQ45,$T45,$U45,FALSE,$G45,$I45),_xlfn.BETA.DIST(AQ45,$U45,$T45,FALSE,$G45,$I45)),NA())</f>
        <v>#N/A</v>
      </c>
      <c r="IK45" s="193" t="e">
        <f t="shared" si="307"/>
        <v>#N/A</v>
      </c>
      <c r="IL45" s="193" t="e">
        <f t="shared" si="307"/>
        <v>#N/A</v>
      </c>
      <c r="IM45" s="193" t="e">
        <f t="shared" si="286"/>
        <v>#N/A</v>
      </c>
      <c r="IN45" s="193" t="e">
        <f t="shared" si="286"/>
        <v>#N/A</v>
      </c>
      <c r="IO45" s="193" t="e">
        <f t="shared" si="286"/>
        <v>#N/A</v>
      </c>
      <c r="IP45" s="193" t="e">
        <f t="shared" si="286"/>
        <v>#N/A</v>
      </c>
      <c r="IQ45" s="193" t="e">
        <f t="shared" si="286"/>
        <v>#N/A</v>
      </c>
      <c r="IR45" s="193" t="e">
        <f t="shared" si="286"/>
        <v>#N/A</v>
      </c>
      <c r="IS45" s="193" t="e">
        <f t="shared" si="286"/>
        <v>#N/A</v>
      </c>
      <c r="IT45" s="193" t="e">
        <f t="shared" si="286"/>
        <v>#N/A</v>
      </c>
      <c r="IU45" s="193" t="e">
        <f t="shared" si="286"/>
        <v>#N/A</v>
      </c>
      <c r="IV45" s="193" t="e">
        <f t="shared" si="286"/>
        <v>#N/A</v>
      </c>
      <c r="IW45" s="193" t="e">
        <f t="shared" si="286"/>
        <v>#N/A</v>
      </c>
      <c r="IX45" s="193" t="e">
        <f t="shared" si="286"/>
        <v>#N/A</v>
      </c>
      <c r="IY45" s="193" t="e">
        <f t="shared" si="286"/>
        <v>#N/A</v>
      </c>
      <c r="IZ45" s="193" t="e">
        <f t="shared" si="286"/>
        <v>#N/A</v>
      </c>
      <c r="JA45" s="193" t="e">
        <f t="shared" si="286"/>
        <v>#N/A</v>
      </c>
      <c r="JB45" s="193" t="e">
        <f t="shared" si="281"/>
        <v>#N/A</v>
      </c>
      <c r="JC45" s="193" t="e">
        <f t="shared" si="281"/>
        <v>#N/A</v>
      </c>
      <c r="JD45" s="193" t="e">
        <f t="shared" si="281"/>
        <v>#N/A</v>
      </c>
      <c r="JE45" s="193" t="e">
        <f t="shared" si="281"/>
        <v>#N/A</v>
      </c>
      <c r="JF45" s="193" t="e">
        <f t="shared" si="281"/>
        <v>#N/A</v>
      </c>
      <c r="JG45" s="193" t="e">
        <f t="shared" si="281"/>
        <v>#N/A</v>
      </c>
      <c r="JH45" s="193" t="e">
        <f t="shared" si="281"/>
        <v>#N/A</v>
      </c>
      <c r="JI45" s="193" t="e">
        <f t="shared" si="281"/>
        <v>#N/A</v>
      </c>
      <c r="JJ45" s="193" t="e">
        <f t="shared" si="281"/>
        <v>#N/A</v>
      </c>
      <c r="JK45" s="193" t="e">
        <f t="shared" si="281"/>
        <v>#N/A</v>
      </c>
      <c r="JL45" s="193" t="e">
        <f t="shared" si="281"/>
        <v>#N/A</v>
      </c>
      <c r="JM45" s="193" t="e">
        <f t="shared" si="281"/>
        <v>#N/A</v>
      </c>
      <c r="JN45" s="193" t="e">
        <f t="shared" si="281"/>
        <v>#N/A</v>
      </c>
      <c r="JO45" s="193" t="e">
        <f t="shared" si="281"/>
        <v>#N/A</v>
      </c>
      <c r="JP45" s="193" t="e">
        <f t="shared" si="281"/>
        <v>#N/A</v>
      </c>
      <c r="JQ45" s="193" t="e">
        <f t="shared" si="277"/>
        <v>#N/A</v>
      </c>
      <c r="JR45" s="193" t="e">
        <f t="shared" si="277"/>
        <v>#N/A</v>
      </c>
      <c r="JS45" s="193" t="e">
        <f t="shared" si="277"/>
        <v>#N/A</v>
      </c>
      <c r="JT45" s="193" t="e">
        <f t="shared" si="277"/>
        <v>#N/A</v>
      </c>
      <c r="JU45" s="193" t="e">
        <f t="shared" si="277"/>
        <v>#N/A</v>
      </c>
      <c r="JV45" s="193" t="e">
        <f t="shared" si="277"/>
        <v>#N/A</v>
      </c>
      <c r="JW45" s="193" t="e">
        <f t="shared" si="277"/>
        <v>#N/A</v>
      </c>
      <c r="JX45" s="193" t="e">
        <f t="shared" si="277"/>
        <v>#N/A</v>
      </c>
      <c r="JY45" s="193" t="e">
        <f t="shared" si="277"/>
        <v>#N/A</v>
      </c>
      <c r="JZ45" s="193" t="e">
        <f t="shared" si="277"/>
        <v>#N/A</v>
      </c>
      <c r="KA45" s="193" t="e">
        <f t="shared" si="277"/>
        <v>#N/A</v>
      </c>
      <c r="KB45" s="193" t="e">
        <f t="shared" si="277"/>
        <v>#N/A</v>
      </c>
      <c r="KC45" s="193" t="e">
        <f t="shared" si="277"/>
        <v>#N/A</v>
      </c>
      <c r="KD45" s="193" t="e">
        <f t="shared" si="277"/>
        <v>#N/A</v>
      </c>
      <c r="KE45" s="193" t="e">
        <f t="shared" si="277"/>
        <v>#N/A</v>
      </c>
      <c r="KF45" s="193" t="e">
        <f t="shared" si="296"/>
        <v>#N/A</v>
      </c>
      <c r="KG45" s="193" t="e">
        <f t="shared" si="296"/>
        <v>#N/A</v>
      </c>
      <c r="KH45" s="193" t="e">
        <f t="shared" si="296"/>
        <v>#N/A</v>
      </c>
      <c r="KI45" s="193" t="e">
        <f t="shared" si="296"/>
        <v>#N/A</v>
      </c>
      <c r="KJ45" s="193" t="e">
        <f t="shared" si="296"/>
        <v>#N/A</v>
      </c>
      <c r="KK45" s="193" t="e">
        <f t="shared" si="296"/>
        <v>#N/A</v>
      </c>
      <c r="KL45" s="193" t="e">
        <f t="shared" si="296"/>
        <v>#N/A</v>
      </c>
      <c r="KM45" s="193" t="e">
        <f t="shared" si="296"/>
        <v>#N/A</v>
      </c>
      <c r="KN45" s="193" t="e">
        <f t="shared" si="296"/>
        <v>#N/A</v>
      </c>
      <c r="KO45" s="193" t="e">
        <f t="shared" si="296"/>
        <v>#N/A</v>
      </c>
      <c r="KP45" s="193" t="e">
        <f t="shared" si="296"/>
        <v>#N/A</v>
      </c>
      <c r="KQ45" s="193" t="e">
        <f t="shared" si="296"/>
        <v>#N/A</v>
      </c>
      <c r="KR45" s="193" t="e">
        <f t="shared" si="296"/>
        <v>#N/A</v>
      </c>
      <c r="KS45" s="193" t="e">
        <f t="shared" si="296"/>
        <v>#N/A</v>
      </c>
      <c r="KT45" s="193" t="e">
        <f t="shared" si="296"/>
        <v>#N/A</v>
      </c>
      <c r="KU45" s="193" t="e">
        <f t="shared" si="31"/>
        <v>#N/A</v>
      </c>
      <c r="KV45" s="193" t="e">
        <f t="shared" ref="KV45:KX60" si="308">IF(ISNONTEXT($X45),IF($N45="R",_xlfn.BETA.DIST(DC45,$T45,$U45,FALSE,$G45,$I45),_xlfn.BETA.DIST(DC45,$U45,$T45,FALSE,$G45,$I45)),NA())</f>
        <v>#N/A</v>
      </c>
      <c r="KW45" s="193" t="e">
        <f t="shared" si="308"/>
        <v>#N/A</v>
      </c>
      <c r="KX45" s="193" t="e">
        <f t="shared" si="308"/>
        <v>#N/A</v>
      </c>
      <c r="KY45" s="193" t="e">
        <f t="shared" si="287"/>
        <v>#N/A</v>
      </c>
      <c r="KZ45" s="193" t="e">
        <f t="shared" si="287"/>
        <v>#N/A</v>
      </c>
      <c r="LA45" s="193" t="e">
        <f t="shared" si="287"/>
        <v>#N/A</v>
      </c>
      <c r="LB45" s="193" t="e">
        <f t="shared" si="287"/>
        <v>#N/A</v>
      </c>
      <c r="LC45" s="193" t="e">
        <f t="shared" si="287"/>
        <v>#N/A</v>
      </c>
      <c r="LD45" s="193" t="e">
        <f t="shared" si="287"/>
        <v>#N/A</v>
      </c>
      <c r="LE45" s="193" t="e">
        <f t="shared" si="287"/>
        <v>#N/A</v>
      </c>
      <c r="LF45" s="193" t="e">
        <f t="shared" si="287"/>
        <v>#N/A</v>
      </c>
      <c r="LG45" s="193" t="e">
        <f t="shared" si="287"/>
        <v>#N/A</v>
      </c>
      <c r="LH45" s="193" t="e">
        <f t="shared" si="287"/>
        <v>#N/A</v>
      </c>
      <c r="LI45" s="193" t="e">
        <f t="shared" si="287"/>
        <v>#N/A</v>
      </c>
      <c r="LJ45" s="193" t="e">
        <f t="shared" si="287"/>
        <v>#N/A</v>
      </c>
      <c r="LK45" s="193" t="e">
        <f t="shared" si="287"/>
        <v>#N/A</v>
      </c>
      <c r="LL45" s="193" t="e">
        <f t="shared" si="287"/>
        <v>#N/A</v>
      </c>
      <c r="LM45" s="193" t="e">
        <f t="shared" si="287"/>
        <v>#N/A</v>
      </c>
      <c r="LN45" s="193" t="e">
        <f t="shared" si="282"/>
        <v>#N/A</v>
      </c>
      <c r="LO45" s="193" t="e">
        <f t="shared" si="282"/>
        <v>#N/A</v>
      </c>
      <c r="LP45" s="193" t="e">
        <f t="shared" si="282"/>
        <v>#N/A</v>
      </c>
      <c r="LQ45" s="193" t="e">
        <f t="shared" si="282"/>
        <v>#N/A</v>
      </c>
      <c r="LR45" s="193" t="e">
        <f t="shared" si="282"/>
        <v>#N/A</v>
      </c>
      <c r="LS45" s="193" t="e">
        <f t="shared" si="282"/>
        <v>#N/A</v>
      </c>
      <c r="LT45" s="193" t="e">
        <f t="shared" si="282"/>
        <v>#N/A</v>
      </c>
      <c r="LU45" s="193" t="e">
        <f t="shared" si="282"/>
        <v>#N/A</v>
      </c>
      <c r="LV45" s="193" t="e">
        <f t="shared" si="282"/>
        <v>#N/A</v>
      </c>
      <c r="LW45" s="193" t="e">
        <f t="shared" si="282"/>
        <v>#N/A</v>
      </c>
      <c r="LX45" s="193" t="e">
        <f t="shared" si="282"/>
        <v>#N/A</v>
      </c>
      <c r="LY45" s="193" t="e">
        <f t="shared" si="282"/>
        <v>#N/A</v>
      </c>
      <c r="LZ45" s="193" t="e">
        <f t="shared" si="282"/>
        <v>#N/A</v>
      </c>
      <c r="MA45" s="193" t="e">
        <f t="shared" si="282"/>
        <v>#N/A</v>
      </c>
      <c r="MB45" s="193" t="e">
        <f t="shared" si="282"/>
        <v>#N/A</v>
      </c>
      <c r="MC45" s="193" t="e">
        <f t="shared" si="278"/>
        <v>#N/A</v>
      </c>
      <c r="MD45" s="193" t="e">
        <f t="shared" si="278"/>
        <v>#N/A</v>
      </c>
      <c r="ME45" s="193" t="e">
        <f t="shared" si="278"/>
        <v>#N/A</v>
      </c>
      <c r="MF45" s="193" t="e">
        <f t="shared" si="278"/>
        <v>#N/A</v>
      </c>
      <c r="MG45" s="193" t="e">
        <f t="shared" si="278"/>
        <v>#N/A</v>
      </c>
      <c r="MH45" s="193" t="e">
        <f t="shared" si="278"/>
        <v>#N/A</v>
      </c>
      <c r="MI45" s="193" t="e">
        <f t="shared" si="278"/>
        <v>#N/A</v>
      </c>
      <c r="MJ45" s="193" t="e">
        <f t="shared" si="278"/>
        <v>#N/A</v>
      </c>
      <c r="MK45" s="193" t="e">
        <f t="shared" si="278"/>
        <v>#N/A</v>
      </c>
      <c r="ML45" s="193" t="e">
        <f t="shared" si="278"/>
        <v>#N/A</v>
      </c>
      <c r="MM45" s="193" t="e">
        <f t="shared" si="278"/>
        <v>#N/A</v>
      </c>
      <c r="MN45" s="193" t="e">
        <f t="shared" si="278"/>
        <v>#N/A</v>
      </c>
      <c r="MO45" s="193" t="e">
        <f t="shared" si="278"/>
        <v>#N/A</v>
      </c>
      <c r="MP45" s="193" t="e">
        <f t="shared" si="278"/>
        <v>#N/A</v>
      </c>
      <c r="MQ45" s="193" t="e">
        <f t="shared" si="278"/>
        <v>#N/A</v>
      </c>
      <c r="MR45" s="193" t="e">
        <f t="shared" si="297"/>
        <v>#N/A</v>
      </c>
      <c r="MS45" s="193" t="e">
        <f t="shared" si="297"/>
        <v>#N/A</v>
      </c>
      <c r="MT45" s="193" t="e">
        <f t="shared" si="297"/>
        <v>#N/A</v>
      </c>
      <c r="MU45" s="193" t="e">
        <f t="shared" si="297"/>
        <v>#N/A</v>
      </c>
      <c r="MV45" s="193" t="e">
        <f t="shared" si="297"/>
        <v>#N/A</v>
      </c>
      <c r="MW45" s="193" t="e">
        <f t="shared" si="297"/>
        <v>#N/A</v>
      </c>
      <c r="MX45" s="193" t="e">
        <f t="shared" si="297"/>
        <v>#N/A</v>
      </c>
      <c r="MY45" s="193" t="e">
        <f t="shared" si="297"/>
        <v>#N/A</v>
      </c>
      <c r="MZ45" s="193" t="e">
        <f t="shared" si="297"/>
        <v>#N/A</v>
      </c>
      <c r="NA45" s="193" t="e">
        <f t="shared" si="297"/>
        <v>#N/A</v>
      </c>
      <c r="NB45" s="193" t="e">
        <f t="shared" si="297"/>
        <v>#N/A</v>
      </c>
      <c r="NC45" s="193" t="e">
        <f t="shared" si="297"/>
        <v>#N/A</v>
      </c>
      <c r="ND45" s="193" t="e">
        <f t="shared" si="297"/>
        <v>#N/A</v>
      </c>
      <c r="NE45" s="193" t="e">
        <f t="shared" si="297"/>
        <v>#N/A</v>
      </c>
      <c r="NF45" s="193" t="e">
        <f t="shared" si="297"/>
        <v>#N/A</v>
      </c>
      <c r="NG45" s="193" t="e">
        <f t="shared" si="32"/>
        <v>#N/A</v>
      </c>
      <c r="NH45" s="193" t="e">
        <f t="shared" ref="NH45:NJ60" si="309">IF(ISNONTEXT($X45),IF($N45="R",_xlfn.BETA.DIST(FO45,$T45,$U45,FALSE,$G45,$I45),_xlfn.BETA.DIST(FO45,$U45,$T45,FALSE,$G45,$I45)),NA())</f>
        <v>#N/A</v>
      </c>
      <c r="NI45" s="193" t="e">
        <f t="shared" si="309"/>
        <v>#N/A</v>
      </c>
      <c r="NJ45" s="193" t="e">
        <f t="shared" si="309"/>
        <v>#N/A</v>
      </c>
      <c r="NK45" s="193" t="e">
        <f t="shared" si="288"/>
        <v>#N/A</v>
      </c>
      <c r="NL45" s="193" t="e">
        <f t="shared" si="288"/>
        <v>#N/A</v>
      </c>
      <c r="NM45" s="193" t="e">
        <f t="shared" si="288"/>
        <v>#N/A</v>
      </c>
      <c r="NN45" s="193" t="e">
        <f t="shared" si="288"/>
        <v>#N/A</v>
      </c>
      <c r="NO45" s="193" t="e">
        <f t="shared" si="288"/>
        <v>#N/A</v>
      </c>
      <c r="NP45" s="193" t="e">
        <f t="shared" si="288"/>
        <v>#N/A</v>
      </c>
      <c r="NQ45" s="193" t="e">
        <f t="shared" si="288"/>
        <v>#N/A</v>
      </c>
      <c r="NR45" s="193" t="e">
        <f t="shared" si="288"/>
        <v>#N/A</v>
      </c>
      <c r="NS45" s="193" t="e">
        <f t="shared" si="288"/>
        <v>#N/A</v>
      </c>
      <c r="NT45" s="193" t="e">
        <f t="shared" si="288"/>
        <v>#N/A</v>
      </c>
      <c r="NU45" s="193" t="e">
        <f t="shared" si="288"/>
        <v>#N/A</v>
      </c>
      <c r="NV45" s="193" t="e">
        <f t="shared" si="288"/>
        <v>#N/A</v>
      </c>
      <c r="NW45" s="193" t="e">
        <f t="shared" si="288"/>
        <v>#N/A</v>
      </c>
      <c r="NX45" s="193" t="e">
        <f t="shared" si="288"/>
        <v>#N/A</v>
      </c>
      <c r="NY45" s="193" t="e">
        <f t="shared" si="288"/>
        <v>#N/A</v>
      </c>
      <c r="NZ45" s="193" t="e">
        <f t="shared" si="283"/>
        <v>#N/A</v>
      </c>
      <c r="OA45" s="193" t="e">
        <f t="shared" si="283"/>
        <v>#N/A</v>
      </c>
      <c r="OB45" s="193" t="e">
        <f t="shared" si="283"/>
        <v>#N/A</v>
      </c>
      <c r="OC45" s="193" t="e">
        <f t="shared" si="283"/>
        <v>#N/A</v>
      </c>
      <c r="OD45" s="193" t="e">
        <f t="shared" si="283"/>
        <v>#N/A</v>
      </c>
      <c r="OE45" s="193" t="e">
        <f t="shared" si="283"/>
        <v>#N/A</v>
      </c>
      <c r="OF45" s="193" t="e">
        <f t="shared" si="283"/>
        <v>#N/A</v>
      </c>
      <c r="OG45" s="193" t="e">
        <f t="shared" si="283"/>
        <v>#N/A</v>
      </c>
      <c r="OH45" s="193" t="e">
        <f t="shared" si="283"/>
        <v>#N/A</v>
      </c>
      <c r="OI45" s="193" t="e">
        <f t="shared" si="283"/>
        <v>#N/A</v>
      </c>
      <c r="OJ45" s="193" t="e">
        <f t="shared" si="283"/>
        <v>#N/A</v>
      </c>
      <c r="OK45" s="193" t="e">
        <f t="shared" si="283"/>
        <v>#N/A</v>
      </c>
      <c r="OL45" s="193" t="e">
        <f t="shared" si="283"/>
        <v>#N/A</v>
      </c>
      <c r="OM45" s="193" t="e">
        <f t="shared" si="283"/>
        <v>#N/A</v>
      </c>
      <c r="ON45" s="193" t="e">
        <f t="shared" si="283"/>
        <v>#N/A</v>
      </c>
      <c r="OO45" s="193" t="e">
        <f t="shared" si="279"/>
        <v>#N/A</v>
      </c>
      <c r="OP45" s="193" t="e">
        <f t="shared" si="279"/>
        <v>#N/A</v>
      </c>
      <c r="OQ45" s="193" t="e">
        <f t="shared" si="279"/>
        <v>#N/A</v>
      </c>
      <c r="OR45" s="193" t="e">
        <f t="shared" si="279"/>
        <v>#N/A</v>
      </c>
      <c r="OS45" s="193" t="e">
        <f t="shared" si="279"/>
        <v>#N/A</v>
      </c>
      <c r="OT45" s="193" t="e">
        <f t="shared" si="279"/>
        <v>#N/A</v>
      </c>
      <c r="OU45" s="193" t="e">
        <f t="shared" si="279"/>
        <v>#N/A</v>
      </c>
      <c r="OV45" s="193" t="e">
        <f t="shared" si="279"/>
        <v>#N/A</v>
      </c>
      <c r="OW45" s="193" t="e">
        <f t="shared" si="279"/>
        <v>#N/A</v>
      </c>
      <c r="OX45" s="193" t="e">
        <f t="shared" si="279"/>
        <v>#N/A</v>
      </c>
      <c r="OY45" s="193" t="e">
        <f t="shared" si="279"/>
        <v>#N/A</v>
      </c>
      <c r="OZ45" s="193" t="e">
        <f t="shared" si="279"/>
        <v>#N/A</v>
      </c>
      <c r="PA45" s="193" t="e">
        <f t="shared" si="279"/>
        <v>#N/A</v>
      </c>
      <c r="PB45" s="193" t="e">
        <f t="shared" si="279"/>
        <v>#N/A</v>
      </c>
      <c r="PC45" s="193" t="e">
        <f t="shared" si="279"/>
        <v>#N/A</v>
      </c>
      <c r="PD45" s="193" t="e">
        <f t="shared" si="298"/>
        <v>#N/A</v>
      </c>
      <c r="PE45" s="193" t="e">
        <f t="shared" si="298"/>
        <v>#N/A</v>
      </c>
      <c r="PF45" s="193" t="e">
        <f t="shared" si="298"/>
        <v>#N/A</v>
      </c>
      <c r="PG45" s="193" t="e">
        <f t="shared" si="298"/>
        <v>#N/A</v>
      </c>
      <c r="PH45" s="193" t="e">
        <f t="shared" si="298"/>
        <v>#N/A</v>
      </c>
      <c r="PI45" s="193" t="e">
        <f t="shared" si="298"/>
        <v>#N/A</v>
      </c>
      <c r="PJ45" s="193" t="e">
        <f t="shared" si="298"/>
        <v>#N/A</v>
      </c>
      <c r="PK45" s="193" t="e">
        <f t="shared" si="298"/>
        <v>#N/A</v>
      </c>
      <c r="PL45" s="193" t="e">
        <f t="shared" si="298"/>
        <v>#N/A</v>
      </c>
      <c r="PM45" s="193" t="e">
        <f t="shared" si="298"/>
        <v>#N/A</v>
      </c>
      <c r="PN45" s="193" t="e">
        <f t="shared" si="298"/>
        <v>#N/A</v>
      </c>
      <c r="PO45" s="193" t="e">
        <f t="shared" si="298"/>
        <v>#N/A</v>
      </c>
      <c r="PP45" s="193" t="e">
        <f t="shared" si="298"/>
        <v>#N/A</v>
      </c>
      <c r="PQ45" s="193" t="e">
        <f t="shared" si="298"/>
        <v>#N/A</v>
      </c>
      <c r="PR45" s="193" t="e">
        <f t="shared" si="298"/>
        <v>#N/A</v>
      </c>
      <c r="PS45" s="193" t="e">
        <f t="shared" si="33"/>
        <v>#N/A</v>
      </c>
      <c r="PT45" s="193" t="e">
        <f t="shared" si="294"/>
        <v>#N/A</v>
      </c>
      <c r="PU45" s="193" t="e">
        <f t="shared" si="294"/>
        <v>#N/A</v>
      </c>
      <c r="PV45" s="193" t="e">
        <f t="shared" si="294"/>
        <v>#N/A</v>
      </c>
      <c r="PW45" s="193" t="e">
        <f t="shared" si="294"/>
        <v>#N/A</v>
      </c>
      <c r="PX45" s="193" t="e">
        <f t="shared" si="294"/>
        <v>#N/A</v>
      </c>
      <c r="PY45" s="193" t="e">
        <f t="shared" si="294"/>
        <v>#N/A</v>
      </c>
      <c r="PZ45" s="193" t="e">
        <f t="shared" si="294"/>
        <v>#N/A</v>
      </c>
      <c r="QA45" s="193" t="e">
        <f t="shared" si="294"/>
        <v>#N/A</v>
      </c>
    </row>
    <row r="46" spans="1:443" hidden="1" x14ac:dyDescent="0.45">
      <c r="A46" s="276"/>
      <c r="B46" s="277" t="str">
        <f>IF(OR($T46="",$U46=""),"",ROUND(_xlfn.BETA.INV(ABS(VLOOKUP($Z$1,VLookups!$A$30:$B$31,2,FALSE)-B$2),IF($N46="L",$U46,$T46),IF($N46="L",$T46,$U46),$G46,$I46),0))</f>
        <v/>
      </c>
      <c r="C46" s="287" t="str">
        <f t="shared" si="24"/>
        <v/>
      </c>
      <c r="D46" s="288" t="str">
        <f t="shared" si="25"/>
        <v/>
      </c>
      <c r="E46" s="134"/>
      <c r="F46" s="279"/>
      <c r="G46" s="280" t="str">
        <f t="shared" si="16"/>
        <v/>
      </c>
      <c r="H46" s="281"/>
      <c r="I46" s="280" t="str">
        <f t="shared" si="17"/>
        <v/>
      </c>
      <c r="J46" s="279"/>
      <c r="K46" s="135"/>
      <c r="L46" s="110" t="str">
        <f t="shared" si="18"/>
        <v/>
      </c>
      <c r="M46" s="21" t="str">
        <f t="shared" si="19"/>
        <v/>
      </c>
      <c r="N46" s="22" t="str">
        <f t="shared" si="20"/>
        <v/>
      </c>
      <c r="O46" s="23" t="str">
        <f>IF(M46="","",IF(OR($M46&lt;Skew!$B$3,$M46=Skew!$B$3),IF($M46&gt;Skew!$C$3,Skew!$A$3,IF($M46&gt;Skew!$C$4,Skew!$A$4,IF($M46&gt;Skew!$C$5,Skew!$A$5,IF($M46&gt;Skew!$C$6,Skew!$A$6,IF($M46&gt;Skew!$C$7,Skew!$A$7,IF($M46&gt;Skew!$C$8,Skew!$A$8,IF($M46&gt;Skew!$C$9,Skew!$A$9,IF($M46&gt;Skew!$C$10,Skew!$A$10,IF($M46&gt;Skew!$C$11,Skew!$A$11,IF($M46&gt;Skew!$C$12,Skew!$A$12,IF($M46&gt;Skew!$C$13,Skew!$A$13,IF($M46&gt;Skew!$C$14,Skew!$A$14,IF($M46&gt;Skew!$C$15,Skew!$A$15,IF($M46&gt;Skew!$C$16,Skew!$A$16,Skew!$A$17)
)))))))))))))))</f>
        <v/>
      </c>
      <c r="P46" s="22" t="str">
        <f>IF(M46="","",MATCH(O46,Skew!$A$3:$A$17,0))</f>
        <v/>
      </c>
      <c r="Q46" s="22" t="str">
        <f t="shared" si="0"/>
        <v/>
      </c>
      <c r="R46" s="24"/>
      <c r="S46" s="22" t="str">
        <f>IF(OR(M46="",R46=""),"",MATCH(R46,Confidence!$A$3:$A$12,0))</f>
        <v/>
      </c>
      <c r="T46" s="25" t="str">
        <f t="shared" si="1"/>
        <v/>
      </c>
      <c r="U46" s="25" t="str">
        <f t="shared" si="2"/>
        <v/>
      </c>
      <c r="V46" s="22"/>
      <c r="W46" s="102" t="str">
        <f t="shared" si="3"/>
        <v/>
      </c>
      <c r="X46" s="102" t="str">
        <f t="shared" si="4"/>
        <v/>
      </c>
      <c r="Y46" s="37" t="str">
        <f t="shared" si="5"/>
        <v/>
      </c>
      <c r="Z46" s="115"/>
      <c r="AA46" s="204" t="str">
        <f>IF(AND(G46&gt;0,H46&gt;0,I46&gt;0,T46&gt;0,U46&gt;0,Z46&gt;0,NOT(R46="")),ABS(VLOOKUP($Z$1,VLookups!$A$30:$B$31,2,FALSE)-_xlfn.BETA.DIST(Z46,IF(N46="L",U46,T46),IF(N46="L",T46,U46),TRUE,G46,I46)),"")</f>
        <v/>
      </c>
      <c r="AB46" s="112" t="str">
        <f>IF(OR($T46="",$U46=""),"",_xlfn.BETA.INV(ABS(VLOOKUP($Z$1,VLookups!$A$30:$B$31,2,FALSE)-AB$3),IF($N46="L",$U46,$T46),IF($N46="L",$T46,$U46),$G46,$I46))</f>
        <v/>
      </c>
      <c r="AC46" s="113" t="str">
        <f>IF(OR($T46="",$U46=""),"",_xlfn.BETA.INV(ABS(VLOOKUP($Z$1,VLookups!$A$30:$B$31,2,FALSE)-AC$3),IF($N46="L",$U46,$T46),IF($N46="L",$T46,$U46),$G46,$I46))</f>
        <v/>
      </c>
      <c r="AD46" s="112" t="str">
        <f>IF(OR($T46="",$U46=""),"",_xlfn.BETA.INV(ABS(VLOOKUP($Z$1,VLookups!$A$30:$B$31,2,FALSE)-AD$3),IF($N46="L",$U46,$T46),IF($N46="L",$T46,$U46),$G46,$I46))</f>
        <v/>
      </c>
      <c r="AE46" s="113" t="str">
        <f>IF(OR($T46="",$U46=""),"",_xlfn.BETA.INV(ABS(VLOOKUP($Z$1,VLookups!$A$30:$B$31,2,FALSE)-AE$3),IF($N46="L",$U46,$T46),IF($N46="L",$T46,$U46),$G46,$I46))</f>
        <v/>
      </c>
      <c r="AF46" s="112" t="str">
        <f>IF(OR($T46="",$U46=""),"",_xlfn.BETA.INV(ABS(VLOOKUP($Z$1,VLookups!$A$30:$B$31,2,FALSE)-AF$3),IF($N46="L",$U46,$T46),IF($N46="L",$T46,$U46),$G46,$I46))</f>
        <v/>
      </c>
      <c r="AG46" s="113" t="str">
        <f>IF(OR($T46="",$U46=""),"",_xlfn.BETA.INV(ABS(VLOOKUP($Z$1,VLookups!$A$30:$B$31,2,FALSE)-AG$3),IF($N46="L",$U46,$T46),IF($N46="L",$T46,$U46),$G46,$I46))</f>
        <v/>
      </c>
      <c r="AH46" s="112" t="str">
        <f>IF(OR($T46="",$U46=""),"",_xlfn.BETA.INV(ABS(VLOOKUP($Z$1,VLookups!$A$30:$B$31,2,FALSE)-AH$3),IF($N46="L",$U46,$T46),IF($N46="L",$T46,$U46),$G46,$I46))</f>
        <v/>
      </c>
      <c r="AI46" s="113" t="str">
        <f>IF(OR($T46="",$U46=""),"",_xlfn.BETA.INV(ABS(VLOOKUP($Z$1,VLookups!$A$30:$B$31,2,FALSE)-AI$3),IF($N46="L",$U46,$T46),IF($N46="L",$T46,$U46),$G46,$I46))</f>
        <v/>
      </c>
      <c r="AJ46" s="112" t="str">
        <f>IF(OR($T46="",$U46=""),"",_xlfn.BETA.INV(ABS(VLOOKUP($Z$1,VLookups!$A$30:$B$31,2,FALSE)-AJ$3),IF($N46="L",$U46,$T46),IF($N46="L",$T46,$U46),$G46,$I46))</f>
        <v/>
      </c>
      <c r="AK46" s="113" t="str">
        <f>IF(OR($T46="",$U46=""),"",_xlfn.BETA.INV(ABS(VLOOKUP($Z$1,VLookups!$A$30:$B$31,2,FALSE)-AK$3),IF($N46="L",$U46,$T46),IF($N46="L",$T46,$U46),$G46,$I46))</f>
        <v/>
      </c>
      <c r="AL46" s="112" t="str">
        <f>IF(OR($T46="",$U46=""),"",_xlfn.BETA.INV(ABS(VLOOKUP($Z$1,VLookups!$A$30:$B$31,2,FALSE)-AL$3),IF($N46="L",$U46,$T46),IF($N46="L",$T46,$U46),$G46,$I46))</f>
        <v/>
      </c>
      <c r="AM46" s="113" t="str">
        <f>IF(OR($T46="",$U46=""),"",_xlfn.BETA.INV(ABS(VLOOKUP($Z$1,VLookups!$A$30:$B$31,2,FALSE)-AM$3),IF($N46="L",$U46,$T46),IF($N46="L",$T46,$U46),$G46,$I46))</f>
        <v/>
      </c>
      <c r="AN46" s="15"/>
      <c r="AO46" s="194" t="str">
        <f t="shared" si="21"/>
        <v/>
      </c>
      <c r="AP46" s="192" t="str">
        <f t="shared" si="22"/>
        <v/>
      </c>
      <c r="AQ46" s="177" t="str">
        <f t="shared" ref="AQ46" si="310">IF(ISNONTEXT($AO46),AP46+$AO46,"")</f>
        <v/>
      </c>
      <c r="AR46" s="177" t="str">
        <f t="shared" si="35"/>
        <v/>
      </c>
      <c r="AS46" s="177" t="str">
        <f t="shared" si="36"/>
        <v/>
      </c>
      <c r="AT46" s="177" t="str">
        <f t="shared" si="37"/>
        <v/>
      </c>
      <c r="AU46" s="177" t="str">
        <f t="shared" si="38"/>
        <v/>
      </c>
      <c r="AV46" s="177" t="str">
        <f t="shared" si="39"/>
        <v/>
      </c>
      <c r="AW46" s="177" t="str">
        <f t="shared" si="40"/>
        <v/>
      </c>
      <c r="AX46" s="177" t="str">
        <f t="shared" si="41"/>
        <v/>
      </c>
      <c r="AY46" s="177" t="str">
        <f t="shared" si="42"/>
        <v/>
      </c>
      <c r="AZ46" s="177" t="str">
        <f t="shared" si="43"/>
        <v/>
      </c>
      <c r="BA46" s="177" t="str">
        <f t="shared" si="44"/>
        <v/>
      </c>
      <c r="BB46" s="177" t="str">
        <f t="shared" si="45"/>
        <v/>
      </c>
      <c r="BC46" s="177" t="str">
        <f t="shared" si="46"/>
        <v/>
      </c>
      <c r="BD46" s="177" t="str">
        <f t="shared" si="47"/>
        <v/>
      </c>
      <c r="BE46" s="177" t="str">
        <f t="shared" si="48"/>
        <v/>
      </c>
      <c r="BF46" s="177" t="str">
        <f t="shared" si="49"/>
        <v/>
      </c>
      <c r="BG46" s="177" t="str">
        <f t="shared" si="50"/>
        <v/>
      </c>
      <c r="BH46" s="177" t="str">
        <f t="shared" si="51"/>
        <v/>
      </c>
      <c r="BI46" s="177" t="str">
        <f t="shared" si="52"/>
        <v/>
      </c>
      <c r="BJ46" s="177" t="str">
        <f t="shared" si="53"/>
        <v/>
      </c>
      <c r="BK46" s="177" t="str">
        <f t="shared" si="54"/>
        <v/>
      </c>
      <c r="BL46" s="177" t="str">
        <f t="shared" si="55"/>
        <v/>
      </c>
      <c r="BM46" s="177" t="str">
        <f t="shared" si="56"/>
        <v/>
      </c>
      <c r="BN46" s="177" t="str">
        <f t="shared" si="57"/>
        <v/>
      </c>
      <c r="BO46" s="177" t="str">
        <f t="shared" si="58"/>
        <v/>
      </c>
      <c r="BP46" s="177" t="str">
        <f t="shared" si="59"/>
        <v/>
      </c>
      <c r="BQ46" s="177" t="str">
        <f t="shared" si="60"/>
        <v/>
      </c>
      <c r="BR46" s="177" t="str">
        <f t="shared" si="61"/>
        <v/>
      </c>
      <c r="BS46" s="177" t="str">
        <f t="shared" si="62"/>
        <v/>
      </c>
      <c r="BT46" s="177" t="str">
        <f t="shared" si="63"/>
        <v/>
      </c>
      <c r="BU46" s="177" t="str">
        <f t="shared" si="64"/>
        <v/>
      </c>
      <c r="BV46" s="177" t="str">
        <f t="shared" si="65"/>
        <v/>
      </c>
      <c r="BW46" s="177" t="str">
        <f t="shared" si="66"/>
        <v/>
      </c>
      <c r="BX46" s="177" t="str">
        <f t="shared" si="67"/>
        <v/>
      </c>
      <c r="BY46" s="177" t="str">
        <f t="shared" si="68"/>
        <v/>
      </c>
      <c r="BZ46" s="177" t="str">
        <f t="shared" si="69"/>
        <v/>
      </c>
      <c r="CA46" s="177" t="str">
        <f t="shared" si="70"/>
        <v/>
      </c>
      <c r="CB46" s="177" t="str">
        <f t="shared" si="71"/>
        <v/>
      </c>
      <c r="CC46" s="177" t="str">
        <f t="shared" si="72"/>
        <v/>
      </c>
      <c r="CD46" s="177" t="str">
        <f t="shared" si="73"/>
        <v/>
      </c>
      <c r="CE46" s="177" t="str">
        <f t="shared" si="74"/>
        <v/>
      </c>
      <c r="CF46" s="177" t="str">
        <f t="shared" si="75"/>
        <v/>
      </c>
      <c r="CG46" s="177" t="str">
        <f t="shared" si="76"/>
        <v/>
      </c>
      <c r="CH46" s="177" t="str">
        <f t="shared" si="77"/>
        <v/>
      </c>
      <c r="CI46" s="177" t="str">
        <f t="shared" si="78"/>
        <v/>
      </c>
      <c r="CJ46" s="177" t="str">
        <f t="shared" si="79"/>
        <v/>
      </c>
      <c r="CK46" s="177" t="str">
        <f t="shared" si="80"/>
        <v/>
      </c>
      <c r="CL46" s="177" t="str">
        <f t="shared" si="81"/>
        <v/>
      </c>
      <c r="CM46" s="177" t="str">
        <f t="shared" si="82"/>
        <v/>
      </c>
      <c r="CN46" s="177" t="str">
        <f t="shared" si="83"/>
        <v/>
      </c>
      <c r="CO46" s="177" t="str">
        <f t="shared" si="84"/>
        <v/>
      </c>
      <c r="CP46" s="177" t="str">
        <f t="shared" si="85"/>
        <v/>
      </c>
      <c r="CQ46" s="177" t="str">
        <f t="shared" si="86"/>
        <v/>
      </c>
      <c r="CR46" s="177" t="str">
        <f t="shared" si="87"/>
        <v/>
      </c>
      <c r="CS46" s="177" t="str">
        <f t="shared" si="88"/>
        <v/>
      </c>
      <c r="CT46" s="177" t="str">
        <f t="shared" si="89"/>
        <v/>
      </c>
      <c r="CU46" s="177" t="str">
        <f t="shared" si="90"/>
        <v/>
      </c>
      <c r="CV46" s="177" t="str">
        <f t="shared" si="91"/>
        <v/>
      </c>
      <c r="CW46" s="177" t="str">
        <f t="shared" si="92"/>
        <v/>
      </c>
      <c r="CX46" s="177" t="str">
        <f t="shared" si="93"/>
        <v/>
      </c>
      <c r="CY46" s="177" t="str">
        <f t="shared" si="94"/>
        <v/>
      </c>
      <c r="CZ46" s="177" t="str">
        <f t="shared" si="95"/>
        <v/>
      </c>
      <c r="DA46" s="177" t="str">
        <f t="shared" si="96"/>
        <v/>
      </c>
      <c r="DB46" s="177" t="str">
        <f t="shared" si="97"/>
        <v/>
      </c>
      <c r="DC46" s="177" t="str">
        <f t="shared" si="28"/>
        <v/>
      </c>
      <c r="DD46" s="177" t="str">
        <f t="shared" si="98"/>
        <v/>
      </c>
      <c r="DE46" s="177" t="str">
        <f t="shared" si="99"/>
        <v/>
      </c>
      <c r="DF46" s="177" t="str">
        <f t="shared" si="100"/>
        <v/>
      </c>
      <c r="DG46" s="177" t="str">
        <f t="shared" si="101"/>
        <v/>
      </c>
      <c r="DH46" s="177" t="str">
        <f t="shared" si="102"/>
        <v/>
      </c>
      <c r="DI46" s="177" t="str">
        <f t="shared" si="103"/>
        <v/>
      </c>
      <c r="DJ46" s="177" t="str">
        <f t="shared" si="104"/>
        <v/>
      </c>
      <c r="DK46" s="177" t="str">
        <f t="shared" si="105"/>
        <v/>
      </c>
      <c r="DL46" s="177" t="str">
        <f t="shared" si="106"/>
        <v/>
      </c>
      <c r="DM46" s="177" t="str">
        <f t="shared" si="107"/>
        <v/>
      </c>
      <c r="DN46" s="177" t="str">
        <f t="shared" si="108"/>
        <v/>
      </c>
      <c r="DO46" s="177" t="str">
        <f t="shared" si="109"/>
        <v/>
      </c>
      <c r="DP46" s="177" t="str">
        <f t="shared" si="110"/>
        <v/>
      </c>
      <c r="DQ46" s="177" t="str">
        <f t="shared" si="111"/>
        <v/>
      </c>
      <c r="DR46" s="177" t="str">
        <f t="shared" si="112"/>
        <v/>
      </c>
      <c r="DS46" s="177" t="str">
        <f t="shared" si="113"/>
        <v/>
      </c>
      <c r="DT46" s="177" t="str">
        <f t="shared" si="114"/>
        <v/>
      </c>
      <c r="DU46" s="177" t="str">
        <f t="shared" si="115"/>
        <v/>
      </c>
      <c r="DV46" s="177" t="str">
        <f t="shared" si="116"/>
        <v/>
      </c>
      <c r="DW46" s="177" t="str">
        <f t="shared" si="117"/>
        <v/>
      </c>
      <c r="DX46" s="177" t="str">
        <f t="shared" si="118"/>
        <v/>
      </c>
      <c r="DY46" s="177" t="str">
        <f t="shared" si="119"/>
        <v/>
      </c>
      <c r="DZ46" s="177" t="str">
        <f t="shared" si="120"/>
        <v/>
      </c>
      <c r="EA46" s="177" t="str">
        <f t="shared" si="121"/>
        <v/>
      </c>
      <c r="EB46" s="177" t="str">
        <f t="shared" si="122"/>
        <v/>
      </c>
      <c r="EC46" s="177" t="str">
        <f t="shared" si="123"/>
        <v/>
      </c>
      <c r="ED46" s="177" t="str">
        <f t="shared" si="124"/>
        <v/>
      </c>
      <c r="EE46" s="177" t="str">
        <f t="shared" si="125"/>
        <v/>
      </c>
      <c r="EF46" s="177" t="str">
        <f t="shared" si="126"/>
        <v/>
      </c>
      <c r="EG46" s="177" t="str">
        <f t="shared" si="127"/>
        <v/>
      </c>
      <c r="EH46" s="177" t="str">
        <f t="shared" si="128"/>
        <v/>
      </c>
      <c r="EI46" s="177" t="str">
        <f t="shared" si="129"/>
        <v/>
      </c>
      <c r="EJ46" s="177" t="str">
        <f t="shared" si="130"/>
        <v/>
      </c>
      <c r="EK46" s="177" t="str">
        <f t="shared" si="131"/>
        <v/>
      </c>
      <c r="EL46" s="177" t="str">
        <f t="shared" si="132"/>
        <v/>
      </c>
      <c r="EM46" s="177" t="str">
        <f t="shared" si="133"/>
        <v/>
      </c>
      <c r="EN46" s="177" t="str">
        <f t="shared" si="134"/>
        <v/>
      </c>
      <c r="EO46" s="177" t="str">
        <f t="shared" si="135"/>
        <v/>
      </c>
      <c r="EP46" s="177" t="str">
        <f t="shared" si="136"/>
        <v/>
      </c>
      <c r="EQ46" s="177" t="str">
        <f t="shared" si="137"/>
        <v/>
      </c>
      <c r="ER46" s="177" t="str">
        <f t="shared" si="138"/>
        <v/>
      </c>
      <c r="ES46" s="177" t="str">
        <f t="shared" si="139"/>
        <v/>
      </c>
      <c r="ET46" s="177" t="str">
        <f t="shared" si="140"/>
        <v/>
      </c>
      <c r="EU46" s="177" t="str">
        <f t="shared" si="141"/>
        <v/>
      </c>
      <c r="EV46" s="177" t="str">
        <f t="shared" si="142"/>
        <v/>
      </c>
      <c r="EW46" s="177" t="str">
        <f t="shared" si="143"/>
        <v/>
      </c>
      <c r="EX46" s="177" t="str">
        <f t="shared" si="144"/>
        <v/>
      </c>
      <c r="EY46" s="177" t="str">
        <f t="shared" si="145"/>
        <v/>
      </c>
      <c r="EZ46" s="177" t="str">
        <f t="shared" si="146"/>
        <v/>
      </c>
      <c r="FA46" s="177" t="str">
        <f t="shared" si="147"/>
        <v/>
      </c>
      <c r="FB46" s="177" t="str">
        <f t="shared" si="148"/>
        <v/>
      </c>
      <c r="FC46" s="177" t="str">
        <f t="shared" si="149"/>
        <v/>
      </c>
      <c r="FD46" s="177" t="str">
        <f t="shared" si="150"/>
        <v/>
      </c>
      <c r="FE46" s="177" t="str">
        <f t="shared" si="151"/>
        <v/>
      </c>
      <c r="FF46" s="177" t="str">
        <f t="shared" si="152"/>
        <v/>
      </c>
      <c r="FG46" s="177" t="str">
        <f t="shared" si="153"/>
        <v/>
      </c>
      <c r="FH46" s="177" t="str">
        <f t="shared" si="154"/>
        <v/>
      </c>
      <c r="FI46" s="177" t="str">
        <f t="shared" si="155"/>
        <v/>
      </c>
      <c r="FJ46" s="177" t="str">
        <f t="shared" si="156"/>
        <v/>
      </c>
      <c r="FK46" s="177" t="str">
        <f t="shared" si="157"/>
        <v/>
      </c>
      <c r="FL46" s="177" t="str">
        <f t="shared" si="158"/>
        <v/>
      </c>
      <c r="FM46" s="177" t="str">
        <f t="shared" si="159"/>
        <v/>
      </c>
      <c r="FN46" s="177" t="str">
        <f t="shared" si="160"/>
        <v/>
      </c>
      <c r="FO46" s="177" t="str">
        <f t="shared" si="29"/>
        <v/>
      </c>
      <c r="FP46" s="177" t="str">
        <f t="shared" si="161"/>
        <v/>
      </c>
      <c r="FQ46" s="177" t="str">
        <f t="shared" si="162"/>
        <v/>
      </c>
      <c r="FR46" s="177" t="str">
        <f t="shared" si="163"/>
        <v/>
      </c>
      <c r="FS46" s="177" t="str">
        <f t="shared" si="164"/>
        <v/>
      </c>
      <c r="FT46" s="177" t="str">
        <f t="shared" si="165"/>
        <v/>
      </c>
      <c r="FU46" s="177" t="str">
        <f t="shared" si="166"/>
        <v/>
      </c>
      <c r="FV46" s="177" t="str">
        <f t="shared" si="167"/>
        <v/>
      </c>
      <c r="FW46" s="177" t="str">
        <f t="shared" si="168"/>
        <v/>
      </c>
      <c r="FX46" s="177" t="str">
        <f t="shared" si="169"/>
        <v/>
      </c>
      <c r="FY46" s="177" t="str">
        <f t="shared" si="170"/>
        <v/>
      </c>
      <c r="FZ46" s="177" t="str">
        <f t="shared" si="171"/>
        <v/>
      </c>
      <c r="GA46" s="177" t="str">
        <f t="shared" si="172"/>
        <v/>
      </c>
      <c r="GB46" s="177" t="str">
        <f t="shared" si="173"/>
        <v/>
      </c>
      <c r="GC46" s="177" t="str">
        <f t="shared" si="174"/>
        <v/>
      </c>
      <c r="GD46" s="177" t="str">
        <f t="shared" si="175"/>
        <v/>
      </c>
      <c r="GE46" s="177" t="str">
        <f t="shared" si="176"/>
        <v/>
      </c>
      <c r="GF46" s="177" t="str">
        <f t="shared" si="177"/>
        <v/>
      </c>
      <c r="GG46" s="177" t="str">
        <f t="shared" si="178"/>
        <v/>
      </c>
      <c r="GH46" s="177" t="str">
        <f t="shared" si="179"/>
        <v/>
      </c>
      <c r="GI46" s="177" t="str">
        <f t="shared" si="180"/>
        <v/>
      </c>
      <c r="GJ46" s="177" t="str">
        <f t="shared" si="181"/>
        <v/>
      </c>
      <c r="GK46" s="177" t="str">
        <f t="shared" si="182"/>
        <v/>
      </c>
      <c r="GL46" s="177" t="str">
        <f t="shared" si="183"/>
        <v/>
      </c>
      <c r="GM46" s="177" t="str">
        <f t="shared" si="184"/>
        <v/>
      </c>
      <c r="GN46" s="177" t="str">
        <f t="shared" si="185"/>
        <v/>
      </c>
      <c r="GO46" s="177" t="str">
        <f t="shared" si="186"/>
        <v/>
      </c>
      <c r="GP46" s="177" t="str">
        <f t="shared" si="187"/>
        <v/>
      </c>
      <c r="GQ46" s="177" t="str">
        <f t="shared" si="188"/>
        <v/>
      </c>
      <c r="GR46" s="177" t="str">
        <f t="shared" si="189"/>
        <v/>
      </c>
      <c r="GS46" s="177" t="str">
        <f t="shared" si="190"/>
        <v/>
      </c>
      <c r="GT46" s="177" t="str">
        <f t="shared" si="191"/>
        <v/>
      </c>
      <c r="GU46" s="177" t="str">
        <f t="shared" si="192"/>
        <v/>
      </c>
      <c r="GV46" s="177" t="str">
        <f t="shared" si="193"/>
        <v/>
      </c>
      <c r="GW46" s="177" t="str">
        <f t="shared" si="194"/>
        <v/>
      </c>
      <c r="GX46" s="177" t="str">
        <f t="shared" si="195"/>
        <v/>
      </c>
      <c r="GY46" s="177" t="str">
        <f t="shared" si="196"/>
        <v/>
      </c>
      <c r="GZ46" s="177" t="str">
        <f t="shared" si="197"/>
        <v/>
      </c>
      <c r="HA46" s="177" t="str">
        <f t="shared" si="198"/>
        <v/>
      </c>
      <c r="HB46" s="177" t="str">
        <f t="shared" si="199"/>
        <v/>
      </c>
      <c r="HC46" s="177" t="str">
        <f t="shared" si="200"/>
        <v/>
      </c>
      <c r="HD46" s="177" t="str">
        <f t="shared" si="201"/>
        <v/>
      </c>
      <c r="HE46" s="177" t="str">
        <f t="shared" si="202"/>
        <v/>
      </c>
      <c r="HF46" s="177" t="str">
        <f t="shared" si="203"/>
        <v/>
      </c>
      <c r="HG46" s="177" t="str">
        <f t="shared" si="204"/>
        <v/>
      </c>
      <c r="HH46" s="177" t="str">
        <f t="shared" si="205"/>
        <v/>
      </c>
      <c r="HI46" s="177" t="str">
        <f t="shared" si="206"/>
        <v/>
      </c>
      <c r="HJ46" s="177" t="str">
        <f t="shared" si="207"/>
        <v/>
      </c>
      <c r="HK46" s="177" t="str">
        <f t="shared" si="208"/>
        <v/>
      </c>
      <c r="HL46" s="177" t="str">
        <f t="shared" si="209"/>
        <v/>
      </c>
      <c r="HM46" s="177" t="str">
        <f t="shared" si="210"/>
        <v/>
      </c>
      <c r="HN46" s="177" t="str">
        <f t="shared" si="211"/>
        <v/>
      </c>
      <c r="HO46" s="177" t="str">
        <f t="shared" si="212"/>
        <v/>
      </c>
      <c r="HP46" s="177" t="str">
        <f t="shared" si="213"/>
        <v/>
      </c>
      <c r="HQ46" s="177" t="str">
        <f t="shared" si="214"/>
        <v/>
      </c>
      <c r="HR46" s="177" t="str">
        <f t="shared" si="215"/>
        <v/>
      </c>
      <c r="HS46" s="177" t="str">
        <f t="shared" si="216"/>
        <v/>
      </c>
      <c r="HT46" s="177" t="str">
        <f t="shared" si="217"/>
        <v/>
      </c>
      <c r="HU46" s="177" t="str">
        <f t="shared" si="218"/>
        <v/>
      </c>
      <c r="HV46" s="177" t="str">
        <f t="shared" si="219"/>
        <v/>
      </c>
      <c r="HW46" s="177" t="str">
        <f t="shared" si="220"/>
        <v/>
      </c>
      <c r="HX46" s="177" t="str">
        <f t="shared" si="221"/>
        <v/>
      </c>
      <c r="HY46" s="177" t="str">
        <f t="shared" si="222"/>
        <v/>
      </c>
      <c r="HZ46" s="177" t="str">
        <f t="shared" si="223"/>
        <v/>
      </c>
      <c r="IA46" s="177" t="str">
        <f t="shared" si="30"/>
        <v/>
      </c>
      <c r="IB46" s="177" t="str">
        <f t="shared" si="251"/>
        <v/>
      </c>
      <c r="IC46" s="177" t="str">
        <f t="shared" si="252"/>
        <v/>
      </c>
      <c r="ID46" s="177" t="str">
        <f t="shared" si="253"/>
        <v/>
      </c>
      <c r="IE46" s="177" t="str">
        <f t="shared" si="254"/>
        <v/>
      </c>
      <c r="IF46" s="177" t="str">
        <f t="shared" si="255"/>
        <v/>
      </c>
      <c r="IG46" s="177" t="str">
        <f t="shared" si="256"/>
        <v/>
      </c>
      <c r="IH46" s="192" t="str">
        <f t="shared" si="292"/>
        <v/>
      </c>
      <c r="II46" s="193" t="e">
        <f t="shared" si="293"/>
        <v>#N/A</v>
      </c>
      <c r="IJ46" s="193" t="e">
        <f t="shared" si="307"/>
        <v>#N/A</v>
      </c>
      <c r="IK46" s="193" t="e">
        <f t="shared" si="307"/>
        <v>#N/A</v>
      </c>
      <c r="IL46" s="193" t="e">
        <f t="shared" si="307"/>
        <v>#N/A</v>
      </c>
      <c r="IM46" s="193" t="e">
        <f t="shared" si="286"/>
        <v>#N/A</v>
      </c>
      <c r="IN46" s="193" t="e">
        <f t="shared" si="286"/>
        <v>#N/A</v>
      </c>
      <c r="IO46" s="193" t="e">
        <f t="shared" si="286"/>
        <v>#N/A</v>
      </c>
      <c r="IP46" s="193" t="e">
        <f t="shared" si="286"/>
        <v>#N/A</v>
      </c>
      <c r="IQ46" s="193" t="e">
        <f t="shared" si="286"/>
        <v>#N/A</v>
      </c>
      <c r="IR46" s="193" t="e">
        <f t="shared" si="286"/>
        <v>#N/A</v>
      </c>
      <c r="IS46" s="193" t="e">
        <f t="shared" si="286"/>
        <v>#N/A</v>
      </c>
      <c r="IT46" s="193" t="e">
        <f t="shared" si="286"/>
        <v>#N/A</v>
      </c>
      <c r="IU46" s="193" t="e">
        <f t="shared" si="286"/>
        <v>#N/A</v>
      </c>
      <c r="IV46" s="193" t="e">
        <f t="shared" si="286"/>
        <v>#N/A</v>
      </c>
      <c r="IW46" s="193" t="e">
        <f t="shared" si="286"/>
        <v>#N/A</v>
      </c>
      <c r="IX46" s="193" t="e">
        <f t="shared" si="286"/>
        <v>#N/A</v>
      </c>
      <c r="IY46" s="193" t="e">
        <f t="shared" si="286"/>
        <v>#N/A</v>
      </c>
      <c r="IZ46" s="193" t="e">
        <f t="shared" si="286"/>
        <v>#N/A</v>
      </c>
      <c r="JA46" s="193" t="e">
        <f t="shared" si="286"/>
        <v>#N/A</v>
      </c>
      <c r="JB46" s="193" t="e">
        <f t="shared" si="281"/>
        <v>#N/A</v>
      </c>
      <c r="JC46" s="193" t="e">
        <f t="shared" si="281"/>
        <v>#N/A</v>
      </c>
      <c r="JD46" s="193" t="e">
        <f t="shared" si="281"/>
        <v>#N/A</v>
      </c>
      <c r="JE46" s="193" t="e">
        <f t="shared" si="281"/>
        <v>#N/A</v>
      </c>
      <c r="JF46" s="193" t="e">
        <f t="shared" si="281"/>
        <v>#N/A</v>
      </c>
      <c r="JG46" s="193" t="e">
        <f t="shared" si="281"/>
        <v>#N/A</v>
      </c>
      <c r="JH46" s="193" t="e">
        <f t="shared" si="281"/>
        <v>#N/A</v>
      </c>
      <c r="JI46" s="193" t="e">
        <f t="shared" si="281"/>
        <v>#N/A</v>
      </c>
      <c r="JJ46" s="193" t="e">
        <f t="shared" si="281"/>
        <v>#N/A</v>
      </c>
      <c r="JK46" s="193" t="e">
        <f t="shared" si="281"/>
        <v>#N/A</v>
      </c>
      <c r="JL46" s="193" t="e">
        <f t="shared" si="281"/>
        <v>#N/A</v>
      </c>
      <c r="JM46" s="193" t="e">
        <f t="shared" si="281"/>
        <v>#N/A</v>
      </c>
      <c r="JN46" s="193" t="e">
        <f t="shared" si="281"/>
        <v>#N/A</v>
      </c>
      <c r="JO46" s="193" t="e">
        <f t="shared" si="281"/>
        <v>#N/A</v>
      </c>
      <c r="JP46" s="193" t="e">
        <f t="shared" si="281"/>
        <v>#N/A</v>
      </c>
      <c r="JQ46" s="193" t="e">
        <f t="shared" ref="JQ46:KE61" si="311">IF(ISNONTEXT($X46),IF($N46="R",_xlfn.BETA.DIST(BX46,$T46,$U46,FALSE,$G46,$I46),_xlfn.BETA.DIST(BX46,$U46,$T46,FALSE,$G46,$I46)),NA())</f>
        <v>#N/A</v>
      </c>
      <c r="JR46" s="193" t="e">
        <f t="shared" si="311"/>
        <v>#N/A</v>
      </c>
      <c r="JS46" s="193" t="e">
        <f t="shared" si="311"/>
        <v>#N/A</v>
      </c>
      <c r="JT46" s="193" t="e">
        <f t="shared" si="311"/>
        <v>#N/A</v>
      </c>
      <c r="JU46" s="193" t="e">
        <f t="shared" si="311"/>
        <v>#N/A</v>
      </c>
      <c r="JV46" s="193" t="e">
        <f t="shared" si="311"/>
        <v>#N/A</v>
      </c>
      <c r="JW46" s="193" t="e">
        <f t="shared" si="311"/>
        <v>#N/A</v>
      </c>
      <c r="JX46" s="193" t="e">
        <f t="shared" si="311"/>
        <v>#N/A</v>
      </c>
      <c r="JY46" s="193" t="e">
        <f t="shared" si="311"/>
        <v>#N/A</v>
      </c>
      <c r="JZ46" s="193" t="e">
        <f t="shared" si="311"/>
        <v>#N/A</v>
      </c>
      <c r="KA46" s="193" t="e">
        <f t="shared" si="311"/>
        <v>#N/A</v>
      </c>
      <c r="KB46" s="193" t="e">
        <f t="shared" si="311"/>
        <v>#N/A</v>
      </c>
      <c r="KC46" s="193" t="e">
        <f t="shared" si="311"/>
        <v>#N/A</v>
      </c>
      <c r="KD46" s="193" t="e">
        <f t="shared" si="311"/>
        <v>#N/A</v>
      </c>
      <c r="KE46" s="193" t="e">
        <f t="shared" si="311"/>
        <v>#N/A</v>
      </c>
      <c r="KF46" s="193" t="e">
        <f t="shared" si="296"/>
        <v>#N/A</v>
      </c>
      <c r="KG46" s="193" t="e">
        <f t="shared" si="296"/>
        <v>#N/A</v>
      </c>
      <c r="KH46" s="193" t="e">
        <f t="shared" si="296"/>
        <v>#N/A</v>
      </c>
      <c r="KI46" s="193" t="e">
        <f t="shared" si="296"/>
        <v>#N/A</v>
      </c>
      <c r="KJ46" s="193" t="e">
        <f t="shared" si="296"/>
        <v>#N/A</v>
      </c>
      <c r="KK46" s="193" t="e">
        <f t="shared" si="296"/>
        <v>#N/A</v>
      </c>
      <c r="KL46" s="193" t="e">
        <f t="shared" si="296"/>
        <v>#N/A</v>
      </c>
      <c r="KM46" s="193" t="e">
        <f t="shared" si="296"/>
        <v>#N/A</v>
      </c>
      <c r="KN46" s="193" t="e">
        <f t="shared" si="296"/>
        <v>#N/A</v>
      </c>
      <c r="KO46" s="193" t="e">
        <f t="shared" si="296"/>
        <v>#N/A</v>
      </c>
      <c r="KP46" s="193" t="e">
        <f t="shared" si="296"/>
        <v>#N/A</v>
      </c>
      <c r="KQ46" s="193" t="e">
        <f t="shared" si="296"/>
        <v>#N/A</v>
      </c>
      <c r="KR46" s="193" t="e">
        <f t="shared" si="296"/>
        <v>#N/A</v>
      </c>
      <c r="KS46" s="193" t="e">
        <f t="shared" si="296"/>
        <v>#N/A</v>
      </c>
      <c r="KT46" s="193" t="e">
        <f t="shared" si="296"/>
        <v>#N/A</v>
      </c>
      <c r="KU46" s="193" t="e">
        <f t="shared" si="31"/>
        <v>#N/A</v>
      </c>
      <c r="KV46" s="193" t="e">
        <f t="shared" si="308"/>
        <v>#N/A</v>
      </c>
      <c r="KW46" s="193" t="e">
        <f t="shared" si="308"/>
        <v>#N/A</v>
      </c>
      <c r="KX46" s="193" t="e">
        <f t="shared" si="308"/>
        <v>#N/A</v>
      </c>
      <c r="KY46" s="193" t="e">
        <f t="shared" si="287"/>
        <v>#N/A</v>
      </c>
      <c r="KZ46" s="193" t="e">
        <f t="shared" si="287"/>
        <v>#N/A</v>
      </c>
      <c r="LA46" s="193" t="e">
        <f t="shared" si="287"/>
        <v>#N/A</v>
      </c>
      <c r="LB46" s="193" t="e">
        <f t="shared" si="287"/>
        <v>#N/A</v>
      </c>
      <c r="LC46" s="193" t="e">
        <f t="shared" si="287"/>
        <v>#N/A</v>
      </c>
      <c r="LD46" s="193" t="e">
        <f t="shared" si="287"/>
        <v>#N/A</v>
      </c>
      <c r="LE46" s="193" t="e">
        <f t="shared" si="287"/>
        <v>#N/A</v>
      </c>
      <c r="LF46" s="193" t="e">
        <f t="shared" si="287"/>
        <v>#N/A</v>
      </c>
      <c r="LG46" s="193" t="e">
        <f t="shared" si="287"/>
        <v>#N/A</v>
      </c>
      <c r="LH46" s="193" t="e">
        <f t="shared" si="287"/>
        <v>#N/A</v>
      </c>
      <c r="LI46" s="193" t="e">
        <f t="shared" si="287"/>
        <v>#N/A</v>
      </c>
      <c r="LJ46" s="193" t="e">
        <f t="shared" si="287"/>
        <v>#N/A</v>
      </c>
      <c r="LK46" s="193" t="e">
        <f t="shared" si="287"/>
        <v>#N/A</v>
      </c>
      <c r="LL46" s="193" t="e">
        <f t="shared" si="287"/>
        <v>#N/A</v>
      </c>
      <c r="LM46" s="193" t="e">
        <f t="shared" si="287"/>
        <v>#N/A</v>
      </c>
      <c r="LN46" s="193" t="e">
        <f t="shared" si="282"/>
        <v>#N/A</v>
      </c>
      <c r="LO46" s="193" t="e">
        <f t="shared" si="282"/>
        <v>#N/A</v>
      </c>
      <c r="LP46" s="193" t="e">
        <f t="shared" si="282"/>
        <v>#N/A</v>
      </c>
      <c r="LQ46" s="193" t="e">
        <f t="shared" si="282"/>
        <v>#N/A</v>
      </c>
      <c r="LR46" s="193" t="e">
        <f t="shared" si="282"/>
        <v>#N/A</v>
      </c>
      <c r="LS46" s="193" t="e">
        <f t="shared" si="282"/>
        <v>#N/A</v>
      </c>
      <c r="LT46" s="193" t="e">
        <f t="shared" si="282"/>
        <v>#N/A</v>
      </c>
      <c r="LU46" s="193" t="e">
        <f t="shared" si="282"/>
        <v>#N/A</v>
      </c>
      <c r="LV46" s="193" t="e">
        <f t="shared" si="282"/>
        <v>#N/A</v>
      </c>
      <c r="LW46" s="193" t="e">
        <f t="shared" si="282"/>
        <v>#N/A</v>
      </c>
      <c r="LX46" s="193" t="e">
        <f t="shared" si="282"/>
        <v>#N/A</v>
      </c>
      <c r="LY46" s="193" t="e">
        <f t="shared" si="282"/>
        <v>#N/A</v>
      </c>
      <c r="LZ46" s="193" t="e">
        <f t="shared" si="282"/>
        <v>#N/A</v>
      </c>
      <c r="MA46" s="193" t="e">
        <f t="shared" si="282"/>
        <v>#N/A</v>
      </c>
      <c r="MB46" s="193" t="e">
        <f t="shared" si="282"/>
        <v>#N/A</v>
      </c>
      <c r="MC46" s="193" t="e">
        <f t="shared" ref="MC46:MQ61" si="312">IF(ISNONTEXT($X46),IF($N46="R",_xlfn.BETA.DIST(EJ46,$T46,$U46,FALSE,$G46,$I46),_xlfn.BETA.DIST(EJ46,$U46,$T46,FALSE,$G46,$I46)),NA())</f>
        <v>#N/A</v>
      </c>
      <c r="MD46" s="193" t="e">
        <f t="shared" si="312"/>
        <v>#N/A</v>
      </c>
      <c r="ME46" s="193" t="e">
        <f t="shared" si="312"/>
        <v>#N/A</v>
      </c>
      <c r="MF46" s="193" t="e">
        <f t="shared" si="312"/>
        <v>#N/A</v>
      </c>
      <c r="MG46" s="193" t="e">
        <f t="shared" si="312"/>
        <v>#N/A</v>
      </c>
      <c r="MH46" s="193" t="e">
        <f t="shared" si="312"/>
        <v>#N/A</v>
      </c>
      <c r="MI46" s="193" t="e">
        <f t="shared" si="312"/>
        <v>#N/A</v>
      </c>
      <c r="MJ46" s="193" t="e">
        <f t="shared" si="312"/>
        <v>#N/A</v>
      </c>
      <c r="MK46" s="193" t="e">
        <f t="shared" si="312"/>
        <v>#N/A</v>
      </c>
      <c r="ML46" s="193" t="e">
        <f t="shared" si="312"/>
        <v>#N/A</v>
      </c>
      <c r="MM46" s="193" t="e">
        <f t="shared" si="312"/>
        <v>#N/A</v>
      </c>
      <c r="MN46" s="193" t="e">
        <f t="shared" si="312"/>
        <v>#N/A</v>
      </c>
      <c r="MO46" s="193" t="e">
        <f t="shared" si="312"/>
        <v>#N/A</v>
      </c>
      <c r="MP46" s="193" t="e">
        <f t="shared" si="312"/>
        <v>#N/A</v>
      </c>
      <c r="MQ46" s="193" t="e">
        <f t="shared" si="312"/>
        <v>#N/A</v>
      </c>
      <c r="MR46" s="193" t="e">
        <f t="shared" si="297"/>
        <v>#N/A</v>
      </c>
      <c r="MS46" s="193" t="e">
        <f t="shared" si="297"/>
        <v>#N/A</v>
      </c>
      <c r="MT46" s="193" t="e">
        <f t="shared" si="297"/>
        <v>#N/A</v>
      </c>
      <c r="MU46" s="193" t="e">
        <f t="shared" si="297"/>
        <v>#N/A</v>
      </c>
      <c r="MV46" s="193" t="e">
        <f t="shared" si="297"/>
        <v>#N/A</v>
      </c>
      <c r="MW46" s="193" t="e">
        <f t="shared" si="297"/>
        <v>#N/A</v>
      </c>
      <c r="MX46" s="193" t="e">
        <f t="shared" si="297"/>
        <v>#N/A</v>
      </c>
      <c r="MY46" s="193" t="e">
        <f t="shared" si="297"/>
        <v>#N/A</v>
      </c>
      <c r="MZ46" s="193" t="e">
        <f t="shared" si="297"/>
        <v>#N/A</v>
      </c>
      <c r="NA46" s="193" t="e">
        <f t="shared" si="297"/>
        <v>#N/A</v>
      </c>
      <c r="NB46" s="193" t="e">
        <f t="shared" si="297"/>
        <v>#N/A</v>
      </c>
      <c r="NC46" s="193" t="e">
        <f t="shared" si="297"/>
        <v>#N/A</v>
      </c>
      <c r="ND46" s="193" t="e">
        <f t="shared" si="297"/>
        <v>#N/A</v>
      </c>
      <c r="NE46" s="193" t="e">
        <f t="shared" si="297"/>
        <v>#N/A</v>
      </c>
      <c r="NF46" s="193" t="e">
        <f t="shared" si="297"/>
        <v>#N/A</v>
      </c>
      <c r="NG46" s="193" t="e">
        <f t="shared" si="32"/>
        <v>#N/A</v>
      </c>
      <c r="NH46" s="193" t="e">
        <f t="shared" si="309"/>
        <v>#N/A</v>
      </c>
      <c r="NI46" s="193" t="e">
        <f t="shared" si="309"/>
        <v>#N/A</v>
      </c>
      <c r="NJ46" s="193" t="e">
        <f t="shared" si="309"/>
        <v>#N/A</v>
      </c>
      <c r="NK46" s="193" t="e">
        <f t="shared" si="288"/>
        <v>#N/A</v>
      </c>
      <c r="NL46" s="193" t="e">
        <f t="shared" si="288"/>
        <v>#N/A</v>
      </c>
      <c r="NM46" s="193" t="e">
        <f t="shared" si="288"/>
        <v>#N/A</v>
      </c>
      <c r="NN46" s="193" t="e">
        <f t="shared" si="288"/>
        <v>#N/A</v>
      </c>
      <c r="NO46" s="193" t="e">
        <f t="shared" si="288"/>
        <v>#N/A</v>
      </c>
      <c r="NP46" s="193" t="e">
        <f t="shared" si="288"/>
        <v>#N/A</v>
      </c>
      <c r="NQ46" s="193" t="e">
        <f t="shared" si="288"/>
        <v>#N/A</v>
      </c>
      <c r="NR46" s="193" t="e">
        <f t="shared" si="288"/>
        <v>#N/A</v>
      </c>
      <c r="NS46" s="193" t="e">
        <f t="shared" si="288"/>
        <v>#N/A</v>
      </c>
      <c r="NT46" s="193" t="e">
        <f t="shared" si="288"/>
        <v>#N/A</v>
      </c>
      <c r="NU46" s="193" t="e">
        <f t="shared" si="288"/>
        <v>#N/A</v>
      </c>
      <c r="NV46" s="193" t="e">
        <f t="shared" si="288"/>
        <v>#N/A</v>
      </c>
      <c r="NW46" s="193" t="e">
        <f t="shared" si="288"/>
        <v>#N/A</v>
      </c>
      <c r="NX46" s="193" t="e">
        <f t="shared" si="288"/>
        <v>#N/A</v>
      </c>
      <c r="NY46" s="193" t="e">
        <f t="shared" si="288"/>
        <v>#N/A</v>
      </c>
      <c r="NZ46" s="193" t="e">
        <f t="shared" si="283"/>
        <v>#N/A</v>
      </c>
      <c r="OA46" s="193" t="e">
        <f t="shared" si="283"/>
        <v>#N/A</v>
      </c>
      <c r="OB46" s="193" t="e">
        <f t="shared" si="283"/>
        <v>#N/A</v>
      </c>
      <c r="OC46" s="193" t="e">
        <f t="shared" si="283"/>
        <v>#N/A</v>
      </c>
      <c r="OD46" s="193" t="e">
        <f t="shared" si="283"/>
        <v>#N/A</v>
      </c>
      <c r="OE46" s="193" t="e">
        <f t="shared" si="283"/>
        <v>#N/A</v>
      </c>
      <c r="OF46" s="193" t="e">
        <f t="shared" si="283"/>
        <v>#N/A</v>
      </c>
      <c r="OG46" s="193" t="e">
        <f t="shared" si="283"/>
        <v>#N/A</v>
      </c>
      <c r="OH46" s="193" t="e">
        <f t="shared" si="283"/>
        <v>#N/A</v>
      </c>
      <c r="OI46" s="193" t="e">
        <f t="shared" si="283"/>
        <v>#N/A</v>
      </c>
      <c r="OJ46" s="193" t="e">
        <f t="shared" si="283"/>
        <v>#N/A</v>
      </c>
      <c r="OK46" s="193" t="e">
        <f t="shared" si="283"/>
        <v>#N/A</v>
      </c>
      <c r="OL46" s="193" t="e">
        <f t="shared" si="283"/>
        <v>#N/A</v>
      </c>
      <c r="OM46" s="193" t="e">
        <f t="shared" si="283"/>
        <v>#N/A</v>
      </c>
      <c r="ON46" s="193" t="e">
        <f t="shared" si="283"/>
        <v>#N/A</v>
      </c>
      <c r="OO46" s="193" t="e">
        <f t="shared" ref="OO46:PC61" si="313">IF(ISNONTEXT($X46),IF($N46="R",_xlfn.BETA.DIST(GV46,$T46,$U46,FALSE,$G46,$I46),_xlfn.BETA.DIST(GV46,$U46,$T46,FALSE,$G46,$I46)),NA())</f>
        <v>#N/A</v>
      </c>
      <c r="OP46" s="193" t="e">
        <f t="shared" si="313"/>
        <v>#N/A</v>
      </c>
      <c r="OQ46" s="193" t="e">
        <f t="shared" si="313"/>
        <v>#N/A</v>
      </c>
      <c r="OR46" s="193" t="e">
        <f t="shared" si="313"/>
        <v>#N/A</v>
      </c>
      <c r="OS46" s="193" t="e">
        <f t="shared" si="313"/>
        <v>#N/A</v>
      </c>
      <c r="OT46" s="193" t="e">
        <f t="shared" si="313"/>
        <v>#N/A</v>
      </c>
      <c r="OU46" s="193" t="e">
        <f t="shared" si="313"/>
        <v>#N/A</v>
      </c>
      <c r="OV46" s="193" t="e">
        <f t="shared" si="313"/>
        <v>#N/A</v>
      </c>
      <c r="OW46" s="193" t="e">
        <f t="shared" si="313"/>
        <v>#N/A</v>
      </c>
      <c r="OX46" s="193" t="e">
        <f t="shared" si="313"/>
        <v>#N/A</v>
      </c>
      <c r="OY46" s="193" t="e">
        <f t="shared" si="313"/>
        <v>#N/A</v>
      </c>
      <c r="OZ46" s="193" t="e">
        <f t="shared" si="313"/>
        <v>#N/A</v>
      </c>
      <c r="PA46" s="193" t="e">
        <f t="shared" si="313"/>
        <v>#N/A</v>
      </c>
      <c r="PB46" s="193" t="e">
        <f t="shared" si="313"/>
        <v>#N/A</v>
      </c>
      <c r="PC46" s="193" t="e">
        <f t="shared" si="313"/>
        <v>#N/A</v>
      </c>
      <c r="PD46" s="193" t="e">
        <f t="shared" si="298"/>
        <v>#N/A</v>
      </c>
      <c r="PE46" s="193" t="e">
        <f t="shared" si="298"/>
        <v>#N/A</v>
      </c>
      <c r="PF46" s="193" t="e">
        <f t="shared" si="298"/>
        <v>#N/A</v>
      </c>
      <c r="PG46" s="193" t="e">
        <f t="shared" si="298"/>
        <v>#N/A</v>
      </c>
      <c r="PH46" s="193" t="e">
        <f t="shared" si="298"/>
        <v>#N/A</v>
      </c>
      <c r="PI46" s="193" t="e">
        <f t="shared" si="298"/>
        <v>#N/A</v>
      </c>
      <c r="PJ46" s="193" t="e">
        <f t="shared" si="298"/>
        <v>#N/A</v>
      </c>
      <c r="PK46" s="193" t="e">
        <f t="shared" si="298"/>
        <v>#N/A</v>
      </c>
      <c r="PL46" s="193" t="e">
        <f t="shared" si="298"/>
        <v>#N/A</v>
      </c>
      <c r="PM46" s="193" t="e">
        <f t="shared" si="298"/>
        <v>#N/A</v>
      </c>
      <c r="PN46" s="193" t="e">
        <f t="shared" si="298"/>
        <v>#N/A</v>
      </c>
      <c r="PO46" s="193" t="e">
        <f t="shared" si="298"/>
        <v>#N/A</v>
      </c>
      <c r="PP46" s="193" t="e">
        <f t="shared" si="298"/>
        <v>#N/A</v>
      </c>
      <c r="PQ46" s="193" t="e">
        <f t="shared" si="298"/>
        <v>#N/A</v>
      </c>
      <c r="PR46" s="193" t="e">
        <f t="shared" si="298"/>
        <v>#N/A</v>
      </c>
      <c r="PS46" s="193" t="e">
        <f t="shared" si="33"/>
        <v>#N/A</v>
      </c>
      <c r="PT46" s="193" t="e">
        <f t="shared" si="294"/>
        <v>#N/A</v>
      </c>
      <c r="PU46" s="193" t="e">
        <f t="shared" si="294"/>
        <v>#N/A</v>
      </c>
      <c r="PV46" s="193" t="e">
        <f t="shared" si="294"/>
        <v>#N/A</v>
      </c>
      <c r="PW46" s="193" t="e">
        <f t="shared" si="294"/>
        <v>#N/A</v>
      </c>
      <c r="PX46" s="193" t="e">
        <f t="shared" si="294"/>
        <v>#N/A</v>
      </c>
      <c r="PY46" s="193" t="e">
        <f t="shared" si="294"/>
        <v>#N/A</v>
      </c>
      <c r="PZ46" s="193" t="e">
        <f t="shared" si="294"/>
        <v>#N/A</v>
      </c>
      <c r="QA46" s="193" t="e">
        <f t="shared" si="294"/>
        <v>#N/A</v>
      </c>
    </row>
    <row r="47" spans="1:443" hidden="1" x14ac:dyDescent="0.45">
      <c r="A47" s="276"/>
      <c r="B47" s="277" t="str">
        <f>IF(OR($T47="",$U47=""),"",ROUND(_xlfn.BETA.INV(ABS(VLOOKUP($Z$1,VLookups!$A$30:$B$31,2,FALSE)-B$2),IF($N47="L",$U47,$T47),IF($N47="L",$T47,$U47),$G47,$I47),0))</f>
        <v/>
      </c>
      <c r="C47" s="287" t="str">
        <f t="shared" si="24"/>
        <v/>
      </c>
      <c r="D47" s="288" t="str">
        <f t="shared" si="25"/>
        <v/>
      </c>
      <c r="E47" s="134"/>
      <c r="F47" s="279"/>
      <c r="G47" s="280" t="str">
        <f t="shared" si="16"/>
        <v/>
      </c>
      <c r="H47" s="281"/>
      <c r="I47" s="280" t="str">
        <f t="shared" si="17"/>
        <v/>
      </c>
      <c r="J47" s="279"/>
      <c r="K47" s="135"/>
      <c r="L47" s="110" t="str">
        <f t="shared" si="18"/>
        <v/>
      </c>
      <c r="M47" s="21" t="str">
        <f t="shared" si="19"/>
        <v/>
      </c>
      <c r="N47" s="22" t="str">
        <f t="shared" si="20"/>
        <v/>
      </c>
      <c r="O47" s="23" t="str">
        <f>IF(M47="","",IF(OR($M47&lt;Skew!$B$3,$M47=Skew!$B$3),IF($M47&gt;Skew!$C$3,Skew!$A$3,IF($M47&gt;Skew!$C$4,Skew!$A$4,IF($M47&gt;Skew!$C$5,Skew!$A$5,IF($M47&gt;Skew!$C$6,Skew!$A$6,IF($M47&gt;Skew!$C$7,Skew!$A$7,IF($M47&gt;Skew!$C$8,Skew!$A$8,IF($M47&gt;Skew!$C$9,Skew!$A$9,IF($M47&gt;Skew!$C$10,Skew!$A$10,IF($M47&gt;Skew!$C$11,Skew!$A$11,IF($M47&gt;Skew!$C$12,Skew!$A$12,IF($M47&gt;Skew!$C$13,Skew!$A$13,IF($M47&gt;Skew!$C$14,Skew!$A$14,IF($M47&gt;Skew!$C$15,Skew!$A$15,IF($M47&gt;Skew!$C$16,Skew!$A$16,Skew!$A$17)
)))))))))))))))</f>
        <v/>
      </c>
      <c r="P47" s="22" t="str">
        <f>IF(M47="","",MATCH(O47,Skew!$A$3:$A$17,0))</f>
        <v/>
      </c>
      <c r="Q47" s="22" t="str">
        <f t="shared" si="0"/>
        <v/>
      </c>
      <c r="R47" s="24"/>
      <c r="S47" s="22" t="str">
        <f>IF(OR(M47="",R47=""),"",MATCH(R47,Confidence!$A$3:$A$12,0))</f>
        <v/>
      </c>
      <c r="T47" s="25" t="str">
        <f t="shared" si="1"/>
        <v/>
      </c>
      <c r="U47" s="25" t="str">
        <f t="shared" si="2"/>
        <v/>
      </c>
      <c r="V47" s="22"/>
      <c r="W47" s="102" t="str">
        <f t="shared" si="3"/>
        <v/>
      </c>
      <c r="X47" s="102" t="str">
        <f t="shared" si="4"/>
        <v/>
      </c>
      <c r="Y47" s="37" t="str">
        <f t="shared" si="5"/>
        <v/>
      </c>
      <c r="Z47" s="115"/>
      <c r="AA47" s="204" t="str">
        <f>IF(AND(G47&gt;0,H47&gt;0,I47&gt;0,T47&gt;0,U47&gt;0,Z47&gt;0,NOT(R47="")),ABS(VLOOKUP($Z$1,VLookups!$A$30:$B$31,2,FALSE)-_xlfn.BETA.DIST(Z47,IF(N47="L",U47,T47),IF(N47="L",T47,U47),TRUE,G47,I47)),"")</f>
        <v/>
      </c>
      <c r="AB47" s="112" t="str">
        <f>IF(OR($T47="",$U47=""),"",_xlfn.BETA.INV(ABS(VLOOKUP($Z$1,VLookups!$A$30:$B$31,2,FALSE)-AB$3),IF($N47="L",$U47,$T47),IF($N47="L",$T47,$U47),$G47,$I47))</f>
        <v/>
      </c>
      <c r="AC47" s="113" t="str">
        <f>IF(OR($T47="",$U47=""),"",_xlfn.BETA.INV(ABS(VLOOKUP($Z$1,VLookups!$A$30:$B$31,2,FALSE)-AC$3),IF($N47="L",$U47,$T47),IF($N47="L",$T47,$U47),$G47,$I47))</f>
        <v/>
      </c>
      <c r="AD47" s="112" t="str">
        <f>IF(OR($T47="",$U47=""),"",_xlfn.BETA.INV(ABS(VLOOKUP($Z$1,VLookups!$A$30:$B$31,2,FALSE)-AD$3),IF($N47="L",$U47,$T47),IF($N47="L",$T47,$U47),$G47,$I47))</f>
        <v/>
      </c>
      <c r="AE47" s="113" t="str">
        <f>IF(OR($T47="",$U47=""),"",_xlfn.BETA.INV(ABS(VLOOKUP($Z$1,VLookups!$A$30:$B$31,2,FALSE)-AE$3),IF($N47="L",$U47,$T47),IF($N47="L",$T47,$U47),$G47,$I47))</f>
        <v/>
      </c>
      <c r="AF47" s="112" t="str">
        <f>IF(OR($T47="",$U47=""),"",_xlfn.BETA.INV(ABS(VLOOKUP($Z$1,VLookups!$A$30:$B$31,2,FALSE)-AF$3),IF($N47="L",$U47,$T47),IF($N47="L",$T47,$U47),$G47,$I47))</f>
        <v/>
      </c>
      <c r="AG47" s="113" t="str">
        <f>IF(OR($T47="",$U47=""),"",_xlfn.BETA.INV(ABS(VLOOKUP($Z$1,VLookups!$A$30:$B$31,2,FALSE)-AG$3),IF($N47="L",$U47,$T47),IF($N47="L",$T47,$U47),$G47,$I47))</f>
        <v/>
      </c>
      <c r="AH47" s="112" t="str">
        <f>IF(OR($T47="",$U47=""),"",_xlfn.BETA.INV(ABS(VLOOKUP($Z$1,VLookups!$A$30:$B$31,2,FALSE)-AH$3),IF($N47="L",$U47,$T47),IF($N47="L",$T47,$U47),$G47,$I47))</f>
        <v/>
      </c>
      <c r="AI47" s="113" t="str">
        <f>IF(OR($T47="",$U47=""),"",_xlfn.BETA.INV(ABS(VLOOKUP($Z$1,VLookups!$A$30:$B$31,2,FALSE)-AI$3),IF($N47="L",$U47,$T47),IF($N47="L",$T47,$U47),$G47,$I47))</f>
        <v/>
      </c>
      <c r="AJ47" s="112" t="str">
        <f>IF(OR($T47="",$U47=""),"",_xlfn.BETA.INV(ABS(VLOOKUP($Z$1,VLookups!$A$30:$B$31,2,FALSE)-AJ$3),IF($N47="L",$U47,$T47),IF($N47="L",$T47,$U47),$G47,$I47))</f>
        <v/>
      </c>
      <c r="AK47" s="113" t="str">
        <f>IF(OR($T47="",$U47=""),"",_xlfn.BETA.INV(ABS(VLOOKUP($Z$1,VLookups!$A$30:$B$31,2,FALSE)-AK$3),IF($N47="L",$U47,$T47),IF($N47="L",$T47,$U47),$G47,$I47))</f>
        <v/>
      </c>
      <c r="AL47" s="112" t="str">
        <f>IF(OR($T47="",$U47=""),"",_xlfn.BETA.INV(ABS(VLOOKUP($Z$1,VLookups!$A$30:$B$31,2,FALSE)-AL$3),IF($N47="L",$U47,$T47),IF($N47="L",$T47,$U47),$G47,$I47))</f>
        <v/>
      </c>
      <c r="AM47" s="113" t="str">
        <f>IF(OR($T47="",$U47=""),"",_xlfn.BETA.INV(ABS(VLOOKUP($Z$1,VLookups!$A$30:$B$31,2,FALSE)-AM$3),IF($N47="L",$U47,$T47),IF($N47="L",$T47,$U47),$G47,$I47))</f>
        <v/>
      </c>
      <c r="AN47" s="15"/>
      <c r="AO47" s="194" t="str">
        <f t="shared" si="21"/>
        <v/>
      </c>
      <c r="AP47" s="192" t="str">
        <f t="shared" si="22"/>
        <v/>
      </c>
      <c r="AQ47" s="177" t="str">
        <f t="shared" ref="AQ47" si="314">IF(ISNONTEXT($AO47),AP47+$AO47,"")</f>
        <v/>
      </c>
      <c r="AR47" s="177" t="str">
        <f t="shared" si="35"/>
        <v/>
      </c>
      <c r="AS47" s="177" t="str">
        <f t="shared" si="36"/>
        <v/>
      </c>
      <c r="AT47" s="177" t="str">
        <f t="shared" si="37"/>
        <v/>
      </c>
      <c r="AU47" s="177" t="str">
        <f t="shared" si="38"/>
        <v/>
      </c>
      <c r="AV47" s="177" t="str">
        <f t="shared" si="39"/>
        <v/>
      </c>
      <c r="AW47" s="177" t="str">
        <f t="shared" si="40"/>
        <v/>
      </c>
      <c r="AX47" s="177" t="str">
        <f t="shared" si="41"/>
        <v/>
      </c>
      <c r="AY47" s="177" t="str">
        <f t="shared" si="42"/>
        <v/>
      </c>
      <c r="AZ47" s="177" t="str">
        <f t="shared" si="43"/>
        <v/>
      </c>
      <c r="BA47" s="177" t="str">
        <f t="shared" si="44"/>
        <v/>
      </c>
      <c r="BB47" s="177" t="str">
        <f t="shared" si="45"/>
        <v/>
      </c>
      <c r="BC47" s="177" t="str">
        <f t="shared" si="46"/>
        <v/>
      </c>
      <c r="BD47" s="177" t="str">
        <f t="shared" si="47"/>
        <v/>
      </c>
      <c r="BE47" s="177" t="str">
        <f t="shared" si="48"/>
        <v/>
      </c>
      <c r="BF47" s="177" t="str">
        <f t="shared" si="49"/>
        <v/>
      </c>
      <c r="BG47" s="177" t="str">
        <f t="shared" si="50"/>
        <v/>
      </c>
      <c r="BH47" s="177" t="str">
        <f t="shared" si="51"/>
        <v/>
      </c>
      <c r="BI47" s="177" t="str">
        <f t="shared" si="52"/>
        <v/>
      </c>
      <c r="BJ47" s="177" t="str">
        <f t="shared" si="53"/>
        <v/>
      </c>
      <c r="BK47" s="177" t="str">
        <f t="shared" si="54"/>
        <v/>
      </c>
      <c r="BL47" s="177" t="str">
        <f t="shared" si="55"/>
        <v/>
      </c>
      <c r="BM47" s="177" t="str">
        <f t="shared" si="56"/>
        <v/>
      </c>
      <c r="BN47" s="177" t="str">
        <f t="shared" si="57"/>
        <v/>
      </c>
      <c r="BO47" s="177" t="str">
        <f t="shared" si="58"/>
        <v/>
      </c>
      <c r="BP47" s="177" t="str">
        <f t="shared" si="59"/>
        <v/>
      </c>
      <c r="BQ47" s="177" t="str">
        <f t="shared" si="60"/>
        <v/>
      </c>
      <c r="BR47" s="177" t="str">
        <f t="shared" si="61"/>
        <v/>
      </c>
      <c r="BS47" s="177" t="str">
        <f t="shared" si="62"/>
        <v/>
      </c>
      <c r="BT47" s="177" t="str">
        <f t="shared" si="63"/>
        <v/>
      </c>
      <c r="BU47" s="177" t="str">
        <f t="shared" si="64"/>
        <v/>
      </c>
      <c r="BV47" s="177" t="str">
        <f t="shared" si="65"/>
        <v/>
      </c>
      <c r="BW47" s="177" t="str">
        <f t="shared" si="66"/>
        <v/>
      </c>
      <c r="BX47" s="177" t="str">
        <f t="shared" si="67"/>
        <v/>
      </c>
      <c r="BY47" s="177" t="str">
        <f t="shared" si="68"/>
        <v/>
      </c>
      <c r="BZ47" s="177" t="str">
        <f t="shared" si="69"/>
        <v/>
      </c>
      <c r="CA47" s="177" t="str">
        <f t="shared" si="70"/>
        <v/>
      </c>
      <c r="CB47" s="177" t="str">
        <f t="shared" si="71"/>
        <v/>
      </c>
      <c r="CC47" s="177" t="str">
        <f t="shared" si="72"/>
        <v/>
      </c>
      <c r="CD47" s="177" t="str">
        <f t="shared" si="73"/>
        <v/>
      </c>
      <c r="CE47" s="177" t="str">
        <f t="shared" si="74"/>
        <v/>
      </c>
      <c r="CF47" s="177" t="str">
        <f t="shared" si="75"/>
        <v/>
      </c>
      <c r="CG47" s="177" t="str">
        <f t="shared" si="76"/>
        <v/>
      </c>
      <c r="CH47" s="177" t="str">
        <f t="shared" si="77"/>
        <v/>
      </c>
      <c r="CI47" s="177" t="str">
        <f t="shared" si="78"/>
        <v/>
      </c>
      <c r="CJ47" s="177" t="str">
        <f t="shared" si="79"/>
        <v/>
      </c>
      <c r="CK47" s="177" t="str">
        <f t="shared" si="80"/>
        <v/>
      </c>
      <c r="CL47" s="177" t="str">
        <f t="shared" si="81"/>
        <v/>
      </c>
      <c r="CM47" s="177" t="str">
        <f t="shared" si="82"/>
        <v/>
      </c>
      <c r="CN47" s="177" t="str">
        <f t="shared" si="83"/>
        <v/>
      </c>
      <c r="CO47" s="177" t="str">
        <f t="shared" si="84"/>
        <v/>
      </c>
      <c r="CP47" s="177" t="str">
        <f t="shared" si="85"/>
        <v/>
      </c>
      <c r="CQ47" s="177" t="str">
        <f t="shared" si="86"/>
        <v/>
      </c>
      <c r="CR47" s="177" t="str">
        <f t="shared" si="87"/>
        <v/>
      </c>
      <c r="CS47" s="177" t="str">
        <f t="shared" si="88"/>
        <v/>
      </c>
      <c r="CT47" s="177" t="str">
        <f t="shared" si="89"/>
        <v/>
      </c>
      <c r="CU47" s="177" t="str">
        <f t="shared" si="90"/>
        <v/>
      </c>
      <c r="CV47" s="177" t="str">
        <f t="shared" si="91"/>
        <v/>
      </c>
      <c r="CW47" s="177" t="str">
        <f t="shared" si="92"/>
        <v/>
      </c>
      <c r="CX47" s="177" t="str">
        <f t="shared" si="93"/>
        <v/>
      </c>
      <c r="CY47" s="177" t="str">
        <f t="shared" si="94"/>
        <v/>
      </c>
      <c r="CZ47" s="177" t="str">
        <f t="shared" si="95"/>
        <v/>
      </c>
      <c r="DA47" s="177" t="str">
        <f t="shared" si="96"/>
        <v/>
      </c>
      <c r="DB47" s="177" t="str">
        <f t="shared" si="97"/>
        <v/>
      </c>
      <c r="DC47" s="177" t="str">
        <f t="shared" si="28"/>
        <v/>
      </c>
      <c r="DD47" s="177" t="str">
        <f t="shared" si="98"/>
        <v/>
      </c>
      <c r="DE47" s="177" t="str">
        <f t="shared" si="99"/>
        <v/>
      </c>
      <c r="DF47" s="177" t="str">
        <f t="shared" si="100"/>
        <v/>
      </c>
      <c r="DG47" s="177" t="str">
        <f t="shared" si="101"/>
        <v/>
      </c>
      <c r="DH47" s="177" t="str">
        <f t="shared" si="102"/>
        <v/>
      </c>
      <c r="DI47" s="177" t="str">
        <f t="shared" si="103"/>
        <v/>
      </c>
      <c r="DJ47" s="177" t="str">
        <f t="shared" si="104"/>
        <v/>
      </c>
      <c r="DK47" s="177" t="str">
        <f t="shared" si="105"/>
        <v/>
      </c>
      <c r="DL47" s="177" t="str">
        <f t="shared" si="106"/>
        <v/>
      </c>
      <c r="DM47" s="177" t="str">
        <f t="shared" si="107"/>
        <v/>
      </c>
      <c r="DN47" s="177" t="str">
        <f t="shared" si="108"/>
        <v/>
      </c>
      <c r="DO47" s="177" t="str">
        <f t="shared" si="109"/>
        <v/>
      </c>
      <c r="DP47" s="177" t="str">
        <f t="shared" si="110"/>
        <v/>
      </c>
      <c r="DQ47" s="177" t="str">
        <f t="shared" si="111"/>
        <v/>
      </c>
      <c r="DR47" s="177" t="str">
        <f t="shared" si="112"/>
        <v/>
      </c>
      <c r="DS47" s="177" t="str">
        <f t="shared" si="113"/>
        <v/>
      </c>
      <c r="DT47" s="177" t="str">
        <f t="shared" si="114"/>
        <v/>
      </c>
      <c r="DU47" s="177" t="str">
        <f t="shared" si="115"/>
        <v/>
      </c>
      <c r="DV47" s="177" t="str">
        <f t="shared" si="116"/>
        <v/>
      </c>
      <c r="DW47" s="177" t="str">
        <f t="shared" si="117"/>
        <v/>
      </c>
      <c r="DX47" s="177" t="str">
        <f t="shared" si="118"/>
        <v/>
      </c>
      <c r="DY47" s="177" t="str">
        <f t="shared" si="119"/>
        <v/>
      </c>
      <c r="DZ47" s="177" t="str">
        <f t="shared" si="120"/>
        <v/>
      </c>
      <c r="EA47" s="177" t="str">
        <f t="shared" si="121"/>
        <v/>
      </c>
      <c r="EB47" s="177" t="str">
        <f t="shared" si="122"/>
        <v/>
      </c>
      <c r="EC47" s="177" t="str">
        <f t="shared" si="123"/>
        <v/>
      </c>
      <c r="ED47" s="177" t="str">
        <f t="shared" si="124"/>
        <v/>
      </c>
      <c r="EE47" s="177" t="str">
        <f t="shared" si="125"/>
        <v/>
      </c>
      <c r="EF47" s="177" t="str">
        <f t="shared" si="126"/>
        <v/>
      </c>
      <c r="EG47" s="177" t="str">
        <f t="shared" si="127"/>
        <v/>
      </c>
      <c r="EH47" s="177" t="str">
        <f t="shared" si="128"/>
        <v/>
      </c>
      <c r="EI47" s="177" t="str">
        <f t="shared" si="129"/>
        <v/>
      </c>
      <c r="EJ47" s="177" t="str">
        <f t="shared" si="130"/>
        <v/>
      </c>
      <c r="EK47" s="177" t="str">
        <f t="shared" si="131"/>
        <v/>
      </c>
      <c r="EL47" s="177" t="str">
        <f t="shared" si="132"/>
        <v/>
      </c>
      <c r="EM47" s="177" t="str">
        <f t="shared" si="133"/>
        <v/>
      </c>
      <c r="EN47" s="177" t="str">
        <f t="shared" si="134"/>
        <v/>
      </c>
      <c r="EO47" s="177" t="str">
        <f t="shared" si="135"/>
        <v/>
      </c>
      <c r="EP47" s="177" t="str">
        <f t="shared" si="136"/>
        <v/>
      </c>
      <c r="EQ47" s="177" t="str">
        <f t="shared" si="137"/>
        <v/>
      </c>
      <c r="ER47" s="177" t="str">
        <f t="shared" si="138"/>
        <v/>
      </c>
      <c r="ES47" s="177" t="str">
        <f t="shared" si="139"/>
        <v/>
      </c>
      <c r="ET47" s="177" t="str">
        <f t="shared" si="140"/>
        <v/>
      </c>
      <c r="EU47" s="177" t="str">
        <f t="shared" si="141"/>
        <v/>
      </c>
      <c r="EV47" s="177" t="str">
        <f t="shared" si="142"/>
        <v/>
      </c>
      <c r="EW47" s="177" t="str">
        <f t="shared" si="143"/>
        <v/>
      </c>
      <c r="EX47" s="177" t="str">
        <f t="shared" si="144"/>
        <v/>
      </c>
      <c r="EY47" s="177" t="str">
        <f t="shared" si="145"/>
        <v/>
      </c>
      <c r="EZ47" s="177" t="str">
        <f t="shared" si="146"/>
        <v/>
      </c>
      <c r="FA47" s="177" t="str">
        <f t="shared" si="147"/>
        <v/>
      </c>
      <c r="FB47" s="177" t="str">
        <f t="shared" si="148"/>
        <v/>
      </c>
      <c r="FC47" s="177" t="str">
        <f t="shared" si="149"/>
        <v/>
      </c>
      <c r="FD47" s="177" t="str">
        <f t="shared" si="150"/>
        <v/>
      </c>
      <c r="FE47" s="177" t="str">
        <f t="shared" si="151"/>
        <v/>
      </c>
      <c r="FF47" s="177" t="str">
        <f t="shared" si="152"/>
        <v/>
      </c>
      <c r="FG47" s="177" t="str">
        <f t="shared" si="153"/>
        <v/>
      </c>
      <c r="FH47" s="177" t="str">
        <f t="shared" si="154"/>
        <v/>
      </c>
      <c r="FI47" s="177" t="str">
        <f t="shared" si="155"/>
        <v/>
      </c>
      <c r="FJ47" s="177" t="str">
        <f t="shared" si="156"/>
        <v/>
      </c>
      <c r="FK47" s="177" t="str">
        <f t="shared" si="157"/>
        <v/>
      </c>
      <c r="FL47" s="177" t="str">
        <f t="shared" si="158"/>
        <v/>
      </c>
      <c r="FM47" s="177" t="str">
        <f t="shared" si="159"/>
        <v/>
      </c>
      <c r="FN47" s="177" t="str">
        <f t="shared" si="160"/>
        <v/>
      </c>
      <c r="FO47" s="177" t="str">
        <f t="shared" si="29"/>
        <v/>
      </c>
      <c r="FP47" s="177" t="str">
        <f t="shared" si="161"/>
        <v/>
      </c>
      <c r="FQ47" s="177" t="str">
        <f t="shared" si="162"/>
        <v/>
      </c>
      <c r="FR47" s="177" t="str">
        <f t="shared" si="163"/>
        <v/>
      </c>
      <c r="FS47" s="177" t="str">
        <f t="shared" si="164"/>
        <v/>
      </c>
      <c r="FT47" s="177" t="str">
        <f t="shared" si="165"/>
        <v/>
      </c>
      <c r="FU47" s="177" t="str">
        <f t="shared" si="166"/>
        <v/>
      </c>
      <c r="FV47" s="177" t="str">
        <f t="shared" si="167"/>
        <v/>
      </c>
      <c r="FW47" s="177" t="str">
        <f t="shared" si="168"/>
        <v/>
      </c>
      <c r="FX47" s="177" t="str">
        <f t="shared" si="169"/>
        <v/>
      </c>
      <c r="FY47" s="177" t="str">
        <f t="shared" si="170"/>
        <v/>
      </c>
      <c r="FZ47" s="177" t="str">
        <f t="shared" si="171"/>
        <v/>
      </c>
      <c r="GA47" s="177" t="str">
        <f t="shared" si="172"/>
        <v/>
      </c>
      <c r="GB47" s="177" t="str">
        <f t="shared" si="173"/>
        <v/>
      </c>
      <c r="GC47" s="177" t="str">
        <f t="shared" si="174"/>
        <v/>
      </c>
      <c r="GD47" s="177" t="str">
        <f t="shared" si="175"/>
        <v/>
      </c>
      <c r="GE47" s="177" t="str">
        <f t="shared" si="176"/>
        <v/>
      </c>
      <c r="GF47" s="177" t="str">
        <f t="shared" si="177"/>
        <v/>
      </c>
      <c r="GG47" s="177" t="str">
        <f t="shared" si="178"/>
        <v/>
      </c>
      <c r="GH47" s="177" t="str">
        <f t="shared" si="179"/>
        <v/>
      </c>
      <c r="GI47" s="177" t="str">
        <f t="shared" si="180"/>
        <v/>
      </c>
      <c r="GJ47" s="177" t="str">
        <f t="shared" si="181"/>
        <v/>
      </c>
      <c r="GK47" s="177" t="str">
        <f t="shared" si="182"/>
        <v/>
      </c>
      <c r="GL47" s="177" t="str">
        <f t="shared" si="183"/>
        <v/>
      </c>
      <c r="GM47" s="177" t="str">
        <f t="shared" si="184"/>
        <v/>
      </c>
      <c r="GN47" s="177" t="str">
        <f t="shared" si="185"/>
        <v/>
      </c>
      <c r="GO47" s="177" t="str">
        <f t="shared" si="186"/>
        <v/>
      </c>
      <c r="GP47" s="177" t="str">
        <f t="shared" si="187"/>
        <v/>
      </c>
      <c r="GQ47" s="177" t="str">
        <f t="shared" si="188"/>
        <v/>
      </c>
      <c r="GR47" s="177" t="str">
        <f t="shared" si="189"/>
        <v/>
      </c>
      <c r="GS47" s="177" t="str">
        <f t="shared" si="190"/>
        <v/>
      </c>
      <c r="GT47" s="177" t="str">
        <f t="shared" si="191"/>
        <v/>
      </c>
      <c r="GU47" s="177" t="str">
        <f t="shared" si="192"/>
        <v/>
      </c>
      <c r="GV47" s="177" t="str">
        <f t="shared" si="193"/>
        <v/>
      </c>
      <c r="GW47" s="177" t="str">
        <f t="shared" si="194"/>
        <v/>
      </c>
      <c r="GX47" s="177" t="str">
        <f t="shared" si="195"/>
        <v/>
      </c>
      <c r="GY47" s="177" t="str">
        <f t="shared" si="196"/>
        <v/>
      </c>
      <c r="GZ47" s="177" t="str">
        <f t="shared" si="197"/>
        <v/>
      </c>
      <c r="HA47" s="177" t="str">
        <f t="shared" si="198"/>
        <v/>
      </c>
      <c r="HB47" s="177" t="str">
        <f t="shared" si="199"/>
        <v/>
      </c>
      <c r="HC47" s="177" t="str">
        <f t="shared" si="200"/>
        <v/>
      </c>
      <c r="HD47" s="177" t="str">
        <f t="shared" si="201"/>
        <v/>
      </c>
      <c r="HE47" s="177" t="str">
        <f t="shared" si="202"/>
        <v/>
      </c>
      <c r="HF47" s="177" t="str">
        <f t="shared" si="203"/>
        <v/>
      </c>
      <c r="HG47" s="177" t="str">
        <f t="shared" si="204"/>
        <v/>
      </c>
      <c r="HH47" s="177" t="str">
        <f t="shared" si="205"/>
        <v/>
      </c>
      <c r="HI47" s="177" t="str">
        <f t="shared" si="206"/>
        <v/>
      </c>
      <c r="HJ47" s="177" t="str">
        <f t="shared" si="207"/>
        <v/>
      </c>
      <c r="HK47" s="177" t="str">
        <f t="shared" si="208"/>
        <v/>
      </c>
      <c r="HL47" s="177" t="str">
        <f t="shared" si="209"/>
        <v/>
      </c>
      <c r="HM47" s="177" t="str">
        <f t="shared" si="210"/>
        <v/>
      </c>
      <c r="HN47" s="177" t="str">
        <f t="shared" si="211"/>
        <v/>
      </c>
      <c r="HO47" s="177" t="str">
        <f t="shared" si="212"/>
        <v/>
      </c>
      <c r="HP47" s="177" t="str">
        <f t="shared" si="213"/>
        <v/>
      </c>
      <c r="HQ47" s="177" t="str">
        <f t="shared" si="214"/>
        <v/>
      </c>
      <c r="HR47" s="177" t="str">
        <f t="shared" si="215"/>
        <v/>
      </c>
      <c r="HS47" s="177" t="str">
        <f t="shared" si="216"/>
        <v/>
      </c>
      <c r="HT47" s="177" t="str">
        <f t="shared" si="217"/>
        <v/>
      </c>
      <c r="HU47" s="177" t="str">
        <f t="shared" si="218"/>
        <v/>
      </c>
      <c r="HV47" s="177" t="str">
        <f t="shared" si="219"/>
        <v/>
      </c>
      <c r="HW47" s="177" t="str">
        <f t="shared" si="220"/>
        <v/>
      </c>
      <c r="HX47" s="177" t="str">
        <f t="shared" si="221"/>
        <v/>
      </c>
      <c r="HY47" s="177" t="str">
        <f t="shared" si="222"/>
        <v/>
      </c>
      <c r="HZ47" s="177" t="str">
        <f t="shared" si="223"/>
        <v/>
      </c>
      <c r="IA47" s="177" t="str">
        <f t="shared" si="30"/>
        <v/>
      </c>
      <c r="IB47" s="177" t="str">
        <f t="shared" si="251"/>
        <v/>
      </c>
      <c r="IC47" s="177" t="str">
        <f t="shared" si="252"/>
        <v/>
      </c>
      <c r="ID47" s="177" t="str">
        <f t="shared" si="253"/>
        <v/>
      </c>
      <c r="IE47" s="177" t="str">
        <f t="shared" si="254"/>
        <v/>
      </c>
      <c r="IF47" s="177" t="str">
        <f t="shared" si="255"/>
        <v/>
      </c>
      <c r="IG47" s="177" t="str">
        <f t="shared" si="256"/>
        <v/>
      </c>
      <c r="IH47" s="192" t="str">
        <f t="shared" si="292"/>
        <v/>
      </c>
      <c r="II47" s="193" t="e">
        <f t="shared" si="293"/>
        <v>#N/A</v>
      </c>
      <c r="IJ47" s="193" t="e">
        <f t="shared" si="307"/>
        <v>#N/A</v>
      </c>
      <c r="IK47" s="193" t="e">
        <f t="shared" si="307"/>
        <v>#N/A</v>
      </c>
      <c r="IL47" s="193" t="e">
        <f t="shared" si="307"/>
        <v>#N/A</v>
      </c>
      <c r="IM47" s="193" t="e">
        <f t="shared" si="286"/>
        <v>#N/A</v>
      </c>
      <c r="IN47" s="193" t="e">
        <f t="shared" si="286"/>
        <v>#N/A</v>
      </c>
      <c r="IO47" s="193" t="e">
        <f t="shared" si="286"/>
        <v>#N/A</v>
      </c>
      <c r="IP47" s="193" t="e">
        <f t="shared" si="286"/>
        <v>#N/A</v>
      </c>
      <c r="IQ47" s="193" t="e">
        <f t="shared" si="286"/>
        <v>#N/A</v>
      </c>
      <c r="IR47" s="193" t="e">
        <f t="shared" si="286"/>
        <v>#N/A</v>
      </c>
      <c r="IS47" s="193" t="e">
        <f t="shared" si="286"/>
        <v>#N/A</v>
      </c>
      <c r="IT47" s="193" t="e">
        <f t="shared" si="286"/>
        <v>#N/A</v>
      </c>
      <c r="IU47" s="193" t="e">
        <f t="shared" si="286"/>
        <v>#N/A</v>
      </c>
      <c r="IV47" s="193" t="e">
        <f t="shared" si="286"/>
        <v>#N/A</v>
      </c>
      <c r="IW47" s="193" t="e">
        <f t="shared" si="286"/>
        <v>#N/A</v>
      </c>
      <c r="IX47" s="193" t="e">
        <f t="shared" si="286"/>
        <v>#N/A</v>
      </c>
      <c r="IY47" s="193" t="e">
        <f t="shared" si="286"/>
        <v>#N/A</v>
      </c>
      <c r="IZ47" s="193" t="e">
        <f t="shared" si="286"/>
        <v>#N/A</v>
      </c>
      <c r="JA47" s="193" t="e">
        <f t="shared" si="286"/>
        <v>#N/A</v>
      </c>
      <c r="JB47" s="193" t="e">
        <f t="shared" ref="JB47:JP62" si="315">IF(ISNONTEXT($X47),IF($N47="R",_xlfn.BETA.DIST(BI47,$T47,$U47,FALSE,$G47,$I47),_xlfn.BETA.DIST(BI47,$U47,$T47,FALSE,$G47,$I47)),NA())</f>
        <v>#N/A</v>
      </c>
      <c r="JC47" s="193" t="e">
        <f t="shared" si="315"/>
        <v>#N/A</v>
      </c>
      <c r="JD47" s="193" t="e">
        <f t="shared" si="315"/>
        <v>#N/A</v>
      </c>
      <c r="JE47" s="193" t="e">
        <f t="shared" si="315"/>
        <v>#N/A</v>
      </c>
      <c r="JF47" s="193" t="e">
        <f t="shared" si="315"/>
        <v>#N/A</v>
      </c>
      <c r="JG47" s="193" t="e">
        <f t="shared" si="315"/>
        <v>#N/A</v>
      </c>
      <c r="JH47" s="193" t="e">
        <f t="shared" si="315"/>
        <v>#N/A</v>
      </c>
      <c r="JI47" s="193" t="e">
        <f t="shared" si="315"/>
        <v>#N/A</v>
      </c>
      <c r="JJ47" s="193" t="e">
        <f t="shared" si="315"/>
        <v>#N/A</v>
      </c>
      <c r="JK47" s="193" t="e">
        <f t="shared" si="315"/>
        <v>#N/A</v>
      </c>
      <c r="JL47" s="193" t="e">
        <f t="shared" si="315"/>
        <v>#N/A</v>
      </c>
      <c r="JM47" s="193" t="e">
        <f t="shared" si="315"/>
        <v>#N/A</v>
      </c>
      <c r="JN47" s="193" t="e">
        <f t="shared" si="315"/>
        <v>#N/A</v>
      </c>
      <c r="JO47" s="193" t="e">
        <f t="shared" si="315"/>
        <v>#N/A</v>
      </c>
      <c r="JP47" s="193" t="e">
        <f t="shared" si="315"/>
        <v>#N/A</v>
      </c>
      <c r="JQ47" s="193" t="e">
        <f t="shared" si="311"/>
        <v>#N/A</v>
      </c>
      <c r="JR47" s="193" t="e">
        <f t="shared" si="311"/>
        <v>#N/A</v>
      </c>
      <c r="JS47" s="193" t="e">
        <f t="shared" si="311"/>
        <v>#N/A</v>
      </c>
      <c r="JT47" s="193" t="e">
        <f t="shared" si="311"/>
        <v>#N/A</v>
      </c>
      <c r="JU47" s="193" t="e">
        <f t="shared" si="311"/>
        <v>#N/A</v>
      </c>
      <c r="JV47" s="193" t="e">
        <f t="shared" si="311"/>
        <v>#N/A</v>
      </c>
      <c r="JW47" s="193" t="e">
        <f t="shared" si="311"/>
        <v>#N/A</v>
      </c>
      <c r="JX47" s="193" t="e">
        <f t="shared" si="311"/>
        <v>#N/A</v>
      </c>
      <c r="JY47" s="193" t="e">
        <f t="shared" si="311"/>
        <v>#N/A</v>
      </c>
      <c r="JZ47" s="193" t="e">
        <f t="shared" si="311"/>
        <v>#N/A</v>
      </c>
      <c r="KA47" s="193" t="e">
        <f t="shared" si="311"/>
        <v>#N/A</v>
      </c>
      <c r="KB47" s="193" t="e">
        <f t="shared" si="311"/>
        <v>#N/A</v>
      </c>
      <c r="KC47" s="193" t="e">
        <f t="shared" si="311"/>
        <v>#N/A</v>
      </c>
      <c r="KD47" s="193" t="e">
        <f t="shared" si="311"/>
        <v>#N/A</v>
      </c>
      <c r="KE47" s="193" t="e">
        <f t="shared" si="311"/>
        <v>#N/A</v>
      </c>
      <c r="KF47" s="193" t="e">
        <f t="shared" si="296"/>
        <v>#N/A</v>
      </c>
      <c r="KG47" s="193" t="e">
        <f t="shared" si="296"/>
        <v>#N/A</v>
      </c>
      <c r="KH47" s="193" t="e">
        <f t="shared" si="296"/>
        <v>#N/A</v>
      </c>
      <c r="KI47" s="193" t="e">
        <f t="shared" si="296"/>
        <v>#N/A</v>
      </c>
      <c r="KJ47" s="193" t="e">
        <f t="shared" si="296"/>
        <v>#N/A</v>
      </c>
      <c r="KK47" s="193" t="e">
        <f t="shared" si="296"/>
        <v>#N/A</v>
      </c>
      <c r="KL47" s="193" t="e">
        <f t="shared" si="296"/>
        <v>#N/A</v>
      </c>
      <c r="KM47" s="193" t="e">
        <f t="shared" si="296"/>
        <v>#N/A</v>
      </c>
      <c r="KN47" s="193" t="e">
        <f t="shared" si="296"/>
        <v>#N/A</v>
      </c>
      <c r="KO47" s="193" t="e">
        <f t="shared" si="296"/>
        <v>#N/A</v>
      </c>
      <c r="KP47" s="193" t="e">
        <f t="shared" si="296"/>
        <v>#N/A</v>
      </c>
      <c r="KQ47" s="193" t="e">
        <f t="shared" si="296"/>
        <v>#N/A</v>
      </c>
      <c r="KR47" s="193" t="e">
        <f t="shared" si="296"/>
        <v>#N/A</v>
      </c>
      <c r="KS47" s="193" t="e">
        <f t="shared" si="296"/>
        <v>#N/A</v>
      </c>
      <c r="KT47" s="193" t="e">
        <f t="shared" si="296"/>
        <v>#N/A</v>
      </c>
      <c r="KU47" s="193" t="e">
        <f t="shared" si="31"/>
        <v>#N/A</v>
      </c>
      <c r="KV47" s="193" t="e">
        <f t="shared" si="308"/>
        <v>#N/A</v>
      </c>
      <c r="KW47" s="193" t="e">
        <f t="shared" si="308"/>
        <v>#N/A</v>
      </c>
      <c r="KX47" s="193" t="e">
        <f t="shared" si="308"/>
        <v>#N/A</v>
      </c>
      <c r="KY47" s="193" t="e">
        <f t="shared" si="287"/>
        <v>#N/A</v>
      </c>
      <c r="KZ47" s="193" t="e">
        <f t="shared" si="287"/>
        <v>#N/A</v>
      </c>
      <c r="LA47" s="193" t="e">
        <f t="shared" si="287"/>
        <v>#N/A</v>
      </c>
      <c r="LB47" s="193" t="e">
        <f t="shared" si="287"/>
        <v>#N/A</v>
      </c>
      <c r="LC47" s="193" t="e">
        <f t="shared" si="287"/>
        <v>#N/A</v>
      </c>
      <c r="LD47" s="193" t="e">
        <f t="shared" si="287"/>
        <v>#N/A</v>
      </c>
      <c r="LE47" s="193" t="e">
        <f t="shared" si="287"/>
        <v>#N/A</v>
      </c>
      <c r="LF47" s="193" t="e">
        <f t="shared" si="287"/>
        <v>#N/A</v>
      </c>
      <c r="LG47" s="193" t="e">
        <f t="shared" si="287"/>
        <v>#N/A</v>
      </c>
      <c r="LH47" s="193" t="e">
        <f t="shared" si="287"/>
        <v>#N/A</v>
      </c>
      <c r="LI47" s="193" t="e">
        <f t="shared" si="287"/>
        <v>#N/A</v>
      </c>
      <c r="LJ47" s="193" t="e">
        <f t="shared" si="287"/>
        <v>#N/A</v>
      </c>
      <c r="LK47" s="193" t="e">
        <f t="shared" si="287"/>
        <v>#N/A</v>
      </c>
      <c r="LL47" s="193" t="e">
        <f t="shared" si="287"/>
        <v>#N/A</v>
      </c>
      <c r="LM47" s="193" t="e">
        <f t="shared" si="287"/>
        <v>#N/A</v>
      </c>
      <c r="LN47" s="193" t="e">
        <f t="shared" ref="LN47:MB62" si="316">IF(ISNONTEXT($X47),IF($N47="R",_xlfn.BETA.DIST(DU47,$T47,$U47,FALSE,$G47,$I47),_xlfn.BETA.DIST(DU47,$U47,$T47,FALSE,$G47,$I47)),NA())</f>
        <v>#N/A</v>
      </c>
      <c r="LO47" s="193" t="e">
        <f t="shared" si="316"/>
        <v>#N/A</v>
      </c>
      <c r="LP47" s="193" t="e">
        <f t="shared" si="316"/>
        <v>#N/A</v>
      </c>
      <c r="LQ47" s="193" t="e">
        <f t="shared" si="316"/>
        <v>#N/A</v>
      </c>
      <c r="LR47" s="193" t="e">
        <f t="shared" si="316"/>
        <v>#N/A</v>
      </c>
      <c r="LS47" s="193" t="e">
        <f t="shared" si="316"/>
        <v>#N/A</v>
      </c>
      <c r="LT47" s="193" t="e">
        <f t="shared" si="316"/>
        <v>#N/A</v>
      </c>
      <c r="LU47" s="193" t="e">
        <f t="shared" si="316"/>
        <v>#N/A</v>
      </c>
      <c r="LV47" s="193" t="e">
        <f t="shared" si="316"/>
        <v>#N/A</v>
      </c>
      <c r="LW47" s="193" t="e">
        <f t="shared" si="316"/>
        <v>#N/A</v>
      </c>
      <c r="LX47" s="193" t="e">
        <f t="shared" si="316"/>
        <v>#N/A</v>
      </c>
      <c r="LY47" s="193" t="e">
        <f t="shared" si="316"/>
        <v>#N/A</v>
      </c>
      <c r="LZ47" s="193" t="e">
        <f t="shared" si="316"/>
        <v>#N/A</v>
      </c>
      <c r="MA47" s="193" t="e">
        <f t="shared" si="316"/>
        <v>#N/A</v>
      </c>
      <c r="MB47" s="193" t="e">
        <f t="shared" si="316"/>
        <v>#N/A</v>
      </c>
      <c r="MC47" s="193" t="e">
        <f t="shared" si="312"/>
        <v>#N/A</v>
      </c>
      <c r="MD47" s="193" t="e">
        <f t="shared" si="312"/>
        <v>#N/A</v>
      </c>
      <c r="ME47" s="193" t="e">
        <f t="shared" si="312"/>
        <v>#N/A</v>
      </c>
      <c r="MF47" s="193" t="e">
        <f t="shared" si="312"/>
        <v>#N/A</v>
      </c>
      <c r="MG47" s="193" t="e">
        <f t="shared" si="312"/>
        <v>#N/A</v>
      </c>
      <c r="MH47" s="193" t="e">
        <f t="shared" si="312"/>
        <v>#N/A</v>
      </c>
      <c r="MI47" s="193" t="e">
        <f t="shared" si="312"/>
        <v>#N/A</v>
      </c>
      <c r="MJ47" s="193" t="e">
        <f t="shared" si="312"/>
        <v>#N/A</v>
      </c>
      <c r="MK47" s="193" t="e">
        <f t="shared" si="312"/>
        <v>#N/A</v>
      </c>
      <c r="ML47" s="193" t="e">
        <f t="shared" si="312"/>
        <v>#N/A</v>
      </c>
      <c r="MM47" s="193" t="e">
        <f t="shared" si="312"/>
        <v>#N/A</v>
      </c>
      <c r="MN47" s="193" t="e">
        <f t="shared" si="312"/>
        <v>#N/A</v>
      </c>
      <c r="MO47" s="193" t="e">
        <f t="shared" si="312"/>
        <v>#N/A</v>
      </c>
      <c r="MP47" s="193" t="e">
        <f t="shared" si="312"/>
        <v>#N/A</v>
      </c>
      <c r="MQ47" s="193" t="e">
        <f t="shared" si="312"/>
        <v>#N/A</v>
      </c>
      <c r="MR47" s="193" t="e">
        <f t="shared" si="297"/>
        <v>#N/A</v>
      </c>
      <c r="MS47" s="193" t="e">
        <f t="shared" si="297"/>
        <v>#N/A</v>
      </c>
      <c r="MT47" s="193" t="e">
        <f t="shared" si="297"/>
        <v>#N/A</v>
      </c>
      <c r="MU47" s="193" t="e">
        <f t="shared" si="297"/>
        <v>#N/A</v>
      </c>
      <c r="MV47" s="193" t="e">
        <f t="shared" si="297"/>
        <v>#N/A</v>
      </c>
      <c r="MW47" s="193" t="e">
        <f t="shared" si="297"/>
        <v>#N/A</v>
      </c>
      <c r="MX47" s="193" t="e">
        <f t="shared" si="297"/>
        <v>#N/A</v>
      </c>
      <c r="MY47" s="193" t="e">
        <f t="shared" si="297"/>
        <v>#N/A</v>
      </c>
      <c r="MZ47" s="193" t="e">
        <f t="shared" si="297"/>
        <v>#N/A</v>
      </c>
      <c r="NA47" s="193" t="e">
        <f t="shared" si="297"/>
        <v>#N/A</v>
      </c>
      <c r="NB47" s="193" t="e">
        <f t="shared" si="297"/>
        <v>#N/A</v>
      </c>
      <c r="NC47" s="193" t="e">
        <f t="shared" si="297"/>
        <v>#N/A</v>
      </c>
      <c r="ND47" s="193" t="e">
        <f t="shared" si="297"/>
        <v>#N/A</v>
      </c>
      <c r="NE47" s="193" t="e">
        <f t="shared" si="297"/>
        <v>#N/A</v>
      </c>
      <c r="NF47" s="193" t="e">
        <f t="shared" si="297"/>
        <v>#N/A</v>
      </c>
      <c r="NG47" s="193" t="e">
        <f t="shared" si="32"/>
        <v>#N/A</v>
      </c>
      <c r="NH47" s="193" t="e">
        <f t="shared" si="309"/>
        <v>#N/A</v>
      </c>
      <c r="NI47" s="193" t="e">
        <f t="shared" si="309"/>
        <v>#N/A</v>
      </c>
      <c r="NJ47" s="193" t="e">
        <f t="shared" si="309"/>
        <v>#N/A</v>
      </c>
      <c r="NK47" s="193" t="e">
        <f t="shared" si="288"/>
        <v>#N/A</v>
      </c>
      <c r="NL47" s="193" t="e">
        <f t="shared" si="288"/>
        <v>#N/A</v>
      </c>
      <c r="NM47" s="193" t="e">
        <f t="shared" si="288"/>
        <v>#N/A</v>
      </c>
      <c r="NN47" s="193" t="e">
        <f t="shared" si="288"/>
        <v>#N/A</v>
      </c>
      <c r="NO47" s="193" t="e">
        <f t="shared" si="288"/>
        <v>#N/A</v>
      </c>
      <c r="NP47" s="193" t="e">
        <f t="shared" si="288"/>
        <v>#N/A</v>
      </c>
      <c r="NQ47" s="193" t="e">
        <f t="shared" si="288"/>
        <v>#N/A</v>
      </c>
      <c r="NR47" s="193" t="e">
        <f t="shared" si="288"/>
        <v>#N/A</v>
      </c>
      <c r="NS47" s="193" t="e">
        <f t="shared" si="288"/>
        <v>#N/A</v>
      </c>
      <c r="NT47" s="193" t="e">
        <f t="shared" si="288"/>
        <v>#N/A</v>
      </c>
      <c r="NU47" s="193" t="e">
        <f t="shared" si="288"/>
        <v>#N/A</v>
      </c>
      <c r="NV47" s="193" t="e">
        <f t="shared" si="288"/>
        <v>#N/A</v>
      </c>
      <c r="NW47" s="193" t="e">
        <f t="shared" si="288"/>
        <v>#N/A</v>
      </c>
      <c r="NX47" s="193" t="e">
        <f t="shared" si="288"/>
        <v>#N/A</v>
      </c>
      <c r="NY47" s="193" t="e">
        <f t="shared" si="288"/>
        <v>#N/A</v>
      </c>
      <c r="NZ47" s="193" t="e">
        <f t="shared" ref="NZ47:ON62" si="317">IF(ISNONTEXT($X47),IF($N47="R",_xlfn.BETA.DIST(GG47,$T47,$U47,FALSE,$G47,$I47),_xlfn.BETA.DIST(GG47,$U47,$T47,FALSE,$G47,$I47)),NA())</f>
        <v>#N/A</v>
      </c>
      <c r="OA47" s="193" t="e">
        <f t="shared" si="317"/>
        <v>#N/A</v>
      </c>
      <c r="OB47" s="193" t="e">
        <f t="shared" si="317"/>
        <v>#N/A</v>
      </c>
      <c r="OC47" s="193" t="e">
        <f t="shared" si="317"/>
        <v>#N/A</v>
      </c>
      <c r="OD47" s="193" t="e">
        <f t="shared" si="317"/>
        <v>#N/A</v>
      </c>
      <c r="OE47" s="193" t="e">
        <f t="shared" si="317"/>
        <v>#N/A</v>
      </c>
      <c r="OF47" s="193" t="e">
        <f t="shared" si="317"/>
        <v>#N/A</v>
      </c>
      <c r="OG47" s="193" t="e">
        <f t="shared" si="317"/>
        <v>#N/A</v>
      </c>
      <c r="OH47" s="193" t="e">
        <f t="shared" si="317"/>
        <v>#N/A</v>
      </c>
      <c r="OI47" s="193" t="e">
        <f t="shared" si="317"/>
        <v>#N/A</v>
      </c>
      <c r="OJ47" s="193" t="e">
        <f t="shared" si="317"/>
        <v>#N/A</v>
      </c>
      <c r="OK47" s="193" t="e">
        <f t="shared" si="317"/>
        <v>#N/A</v>
      </c>
      <c r="OL47" s="193" t="e">
        <f t="shared" si="317"/>
        <v>#N/A</v>
      </c>
      <c r="OM47" s="193" t="e">
        <f t="shared" si="317"/>
        <v>#N/A</v>
      </c>
      <c r="ON47" s="193" t="e">
        <f t="shared" si="317"/>
        <v>#N/A</v>
      </c>
      <c r="OO47" s="193" t="e">
        <f t="shared" si="313"/>
        <v>#N/A</v>
      </c>
      <c r="OP47" s="193" t="e">
        <f t="shared" si="313"/>
        <v>#N/A</v>
      </c>
      <c r="OQ47" s="193" t="e">
        <f t="shared" si="313"/>
        <v>#N/A</v>
      </c>
      <c r="OR47" s="193" t="e">
        <f t="shared" si="313"/>
        <v>#N/A</v>
      </c>
      <c r="OS47" s="193" t="e">
        <f t="shared" si="313"/>
        <v>#N/A</v>
      </c>
      <c r="OT47" s="193" t="e">
        <f t="shared" si="313"/>
        <v>#N/A</v>
      </c>
      <c r="OU47" s="193" t="e">
        <f t="shared" si="313"/>
        <v>#N/A</v>
      </c>
      <c r="OV47" s="193" t="e">
        <f t="shared" si="313"/>
        <v>#N/A</v>
      </c>
      <c r="OW47" s="193" t="e">
        <f t="shared" si="313"/>
        <v>#N/A</v>
      </c>
      <c r="OX47" s="193" t="e">
        <f t="shared" si="313"/>
        <v>#N/A</v>
      </c>
      <c r="OY47" s="193" t="e">
        <f t="shared" si="313"/>
        <v>#N/A</v>
      </c>
      <c r="OZ47" s="193" t="e">
        <f t="shared" si="313"/>
        <v>#N/A</v>
      </c>
      <c r="PA47" s="193" t="e">
        <f t="shared" si="313"/>
        <v>#N/A</v>
      </c>
      <c r="PB47" s="193" t="e">
        <f t="shared" si="313"/>
        <v>#N/A</v>
      </c>
      <c r="PC47" s="193" t="e">
        <f t="shared" si="313"/>
        <v>#N/A</v>
      </c>
      <c r="PD47" s="193" t="e">
        <f t="shared" si="298"/>
        <v>#N/A</v>
      </c>
      <c r="PE47" s="193" t="e">
        <f t="shared" si="298"/>
        <v>#N/A</v>
      </c>
      <c r="PF47" s="193" t="e">
        <f t="shared" si="298"/>
        <v>#N/A</v>
      </c>
      <c r="PG47" s="193" t="e">
        <f t="shared" si="298"/>
        <v>#N/A</v>
      </c>
      <c r="PH47" s="193" t="e">
        <f t="shared" si="298"/>
        <v>#N/A</v>
      </c>
      <c r="PI47" s="193" t="e">
        <f t="shared" si="298"/>
        <v>#N/A</v>
      </c>
      <c r="PJ47" s="193" t="e">
        <f t="shared" si="298"/>
        <v>#N/A</v>
      </c>
      <c r="PK47" s="193" t="e">
        <f t="shared" si="298"/>
        <v>#N/A</v>
      </c>
      <c r="PL47" s="193" t="e">
        <f t="shared" si="298"/>
        <v>#N/A</v>
      </c>
      <c r="PM47" s="193" t="e">
        <f t="shared" si="298"/>
        <v>#N/A</v>
      </c>
      <c r="PN47" s="193" t="e">
        <f t="shared" si="298"/>
        <v>#N/A</v>
      </c>
      <c r="PO47" s="193" t="e">
        <f t="shared" si="298"/>
        <v>#N/A</v>
      </c>
      <c r="PP47" s="193" t="e">
        <f t="shared" si="298"/>
        <v>#N/A</v>
      </c>
      <c r="PQ47" s="193" t="e">
        <f t="shared" si="298"/>
        <v>#N/A</v>
      </c>
      <c r="PR47" s="193" t="e">
        <f t="shared" si="298"/>
        <v>#N/A</v>
      </c>
      <c r="PS47" s="193" t="e">
        <f t="shared" si="33"/>
        <v>#N/A</v>
      </c>
      <c r="PT47" s="193" t="e">
        <f t="shared" si="294"/>
        <v>#N/A</v>
      </c>
      <c r="PU47" s="193" t="e">
        <f t="shared" si="294"/>
        <v>#N/A</v>
      </c>
      <c r="PV47" s="193" t="e">
        <f t="shared" si="294"/>
        <v>#N/A</v>
      </c>
      <c r="PW47" s="193" t="e">
        <f t="shared" si="294"/>
        <v>#N/A</v>
      </c>
      <c r="PX47" s="193" t="e">
        <f t="shared" si="294"/>
        <v>#N/A</v>
      </c>
      <c r="PY47" s="193" t="e">
        <f t="shared" si="294"/>
        <v>#N/A</v>
      </c>
      <c r="PZ47" s="193" t="e">
        <f t="shared" si="294"/>
        <v>#N/A</v>
      </c>
      <c r="QA47" s="193" t="e">
        <f t="shared" si="294"/>
        <v>#N/A</v>
      </c>
    </row>
    <row r="48" spans="1:443" hidden="1" x14ac:dyDescent="0.45">
      <c r="A48" s="276"/>
      <c r="B48" s="277" t="str">
        <f>IF(OR($T48="",$U48=""),"",ROUND(_xlfn.BETA.INV(ABS(VLOOKUP($Z$1,VLookups!$A$30:$B$31,2,FALSE)-B$2),IF($N48="L",$U48,$T48),IF($N48="L",$T48,$U48),$G48,$I48),0))</f>
        <v/>
      </c>
      <c r="C48" s="287" t="str">
        <f t="shared" si="24"/>
        <v/>
      </c>
      <c r="D48" s="288" t="str">
        <f t="shared" si="25"/>
        <v/>
      </c>
      <c r="E48" s="134"/>
      <c r="F48" s="279"/>
      <c r="G48" s="280" t="str">
        <f t="shared" si="16"/>
        <v/>
      </c>
      <c r="H48" s="281"/>
      <c r="I48" s="280" t="str">
        <f t="shared" si="17"/>
        <v/>
      </c>
      <c r="J48" s="279"/>
      <c r="K48" s="135"/>
      <c r="L48" s="110" t="str">
        <f t="shared" si="18"/>
        <v/>
      </c>
      <c r="M48" s="21" t="str">
        <f t="shared" si="19"/>
        <v/>
      </c>
      <c r="N48" s="22" t="str">
        <f t="shared" si="20"/>
        <v/>
      </c>
      <c r="O48" s="23" t="str">
        <f>IF(M48="","",IF(OR($M48&lt;Skew!$B$3,$M48=Skew!$B$3),IF($M48&gt;Skew!$C$3,Skew!$A$3,IF($M48&gt;Skew!$C$4,Skew!$A$4,IF($M48&gt;Skew!$C$5,Skew!$A$5,IF($M48&gt;Skew!$C$6,Skew!$A$6,IF($M48&gt;Skew!$C$7,Skew!$A$7,IF($M48&gt;Skew!$C$8,Skew!$A$8,IF($M48&gt;Skew!$C$9,Skew!$A$9,IF($M48&gt;Skew!$C$10,Skew!$A$10,IF($M48&gt;Skew!$C$11,Skew!$A$11,IF($M48&gt;Skew!$C$12,Skew!$A$12,IF($M48&gt;Skew!$C$13,Skew!$A$13,IF($M48&gt;Skew!$C$14,Skew!$A$14,IF($M48&gt;Skew!$C$15,Skew!$A$15,IF($M48&gt;Skew!$C$16,Skew!$A$16,Skew!$A$17)
)))))))))))))))</f>
        <v/>
      </c>
      <c r="P48" s="22" t="str">
        <f>IF(M48="","",MATCH(O48,Skew!$A$3:$A$17,0))</f>
        <v/>
      </c>
      <c r="Q48" s="22" t="str">
        <f t="shared" si="0"/>
        <v/>
      </c>
      <c r="R48" s="24"/>
      <c r="S48" s="22" t="str">
        <f>IF(OR(M48="",R48=""),"",MATCH(R48,Confidence!$A$3:$A$12,0))</f>
        <v/>
      </c>
      <c r="T48" s="25" t="str">
        <f t="shared" si="1"/>
        <v/>
      </c>
      <c r="U48" s="25" t="str">
        <f t="shared" si="2"/>
        <v/>
      </c>
      <c r="V48" s="22"/>
      <c r="W48" s="102" t="str">
        <f t="shared" si="3"/>
        <v/>
      </c>
      <c r="X48" s="102" t="str">
        <f t="shared" si="4"/>
        <v/>
      </c>
      <c r="Y48" s="37" t="str">
        <f t="shared" si="5"/>
        <v/>
      </c>
      <c r="Z48" s="115"/>
      <c r="AA48" s="204" t="str">
        <f>IF(AND(G48&gt;0,H48&gt;0,I48&gt;0,T48&gt;0,U48&gt;0,Z48&gt;0,NOT(R48="")),ABS(VLOOKUP($Z$1,VLookups!$A$30:$B$31,2,FALSE)-_xlfn.BETA.DIST(Z48,IF(N48="L",U48,T48),IF(N48="L",T48,U48),TRUE,G48,I48)),"")</f>
        <v/>
      </c>
      <c r="AB48" s="112" t="str">
        <f>IF(OR($T48="",$U48=""),"",_xlfn.BETA.INV(ABS(VLOOKUP($Z$1,VLookups!$A$30:$B$31,2,FALSE)-AB$3),IF($N48="L",$U48,$T48),IF($N48="L",$T48,$U48),$G48,$I48))</f>
        <v/>
      </c>
      <c r="AC48" s="113" t="str">
        <f>IF(OR($T48="",$U48=""),"",_xlfn.BETA.INV(ABS(VLOOKUP($Z$1,VLookups!$A$30:$B$31,2,FALSE)-AC$3),IF($N48="L",$U48,$T48),IF($N48="L",$T48,$U48),$G48,$I48))</f>
        <v/>
      </c>
      <c r="AD48" s="112" t="str">
        <f>IF(OR($T48="",$U48=""),"",_xlfn.BETA.INV(ABS(VLOOKUP($Z$1,VLookups!$A$30:$B$31,2,FALSE)-AD$3),IF($N48="L",$U48,$T48),IF($N48="L",$T48,$U48),$G48,$I48))</f>
        <v/>
      </c>
      <c r="AE48" s="113" t="str">
        <f>IF(OR($T48="",$U48=""),"",_xlfn.BETA.INV(ABS(VLOOKUP($Z$1,VLookups!$A$30:$B$31,2,FALSE)-AE$3),IF($N48="L",$U48,$T48),IF($N48="L",$T48,$U48),$G48,$I48))</f>
        <v/>
      </c>
      <c r="AF48" s="112" t="str">
        <f>IF(OR($T48="",$U48=""),"",_xlfn.BETA.INV(ABS(VLOOKUP($Z$1,VLookups!$A$30:$B$31,2,FALSE)-AF$3),IF($N48="L",$U48,$T48),IF($N48="L",$T48,$U48),$G48,$I48))</f>
        <v/>
      </c>
      <c r="AG48" s="113" t="str">
        <f>IF(OR($T48="",$U48=""),"",_xlfn.BETA.INV(ABS(VLOOKUP($Z$1,VLookups!$A$30:$B$31,2,FALSE)-AG$3),IF($N48="L",$U48,$T48),IF($N48="L",$T48,$U48),$G48,$I48))</f>
        <v/>
      </c>
      <c r="AH48" s="112" t="str">
        <f>IF(OR($T48="",$U48=""),"",_xlfn.BETA.INV(ABS(VLOOKUP($Z$1,VLookups!$A$30:$B$31,2,FALSE)-AH$3),IF($N48="L",$U48,$T48),IF($N48="L",$T48,$U48),$G48,$I48))</f>
        <v/>
      </c>
      <c r="AI48" s="113" t="str">
        <f>IF(OR($T48="",$U48=""),"",_xlfn.BETA.INV(ABS(VLOOKUP($Z$1,VLookups!$A$30:$B$31,2,FALSE)-AI$3),IF($N48="L",$U48,$T48),IF($N48="L",$T48,$U48),$G48,$I48))</f>
        <v/>
      </c>
      <c r="AJ48" s="112" t="str">
        <f>IF(OR($T48="",$U48=""),"",_xlfn.BETA.INV(ABS(VLOOKUP($Z$1,VLookups!$A$30:$B$31,2,FALSE)-AJ$3),IF($N48="L",$U48,$T48),IF($N48="L",$T48,$U48),$G48,$I48))</f>
        <v/>
      </c>
      <c r="AK48" s="113" t="str">
        <f>IF(OR($T48="",$U48=""),"",_xlfn.BETA.INV(ABS(VLOOKUP($Z$1,VLookups!$A$30:$B$31,2,FALSE)-AK$3),IF($N48="L",$U48,$T48),IF($N48="L",$T48,$U48),$G48,$I48))</f>
        <v/>
      </c>
      <c r="AL48" s="112" t="str">
        <f>IF(OR($T48="",$U48=""),"",_xlfn.BETA.INV(ABS(VLOOKUP($Z$1,VLookups!$A$30:$B$31,2,FALSE)-AL$3),IF($N48="L",$U48,$T48),IF($N48="L",$T48,$U48),$G48,$I48))</f>
        <v/>
      </c>
      <c r="AM48" s="113" t="str">
        <f>IF(OR($T48="",$U48=""),"",_xlfn.BETA.INV(ABS(VLOOKUP($Z$1,VLookups!$A$30:$B$31,2,FALSE)-AM$3),IF($N48="L",$U48,$T48),IF($N48="L",$T48,$U48),$G48,$I48))</f>
        <v/>
      </c>
      <c r="AN48" s="15"/>
      <c r="AO48" s="194" t="str">
        <f t="shared" si="21"/>
        <v/>
      </c>
      <c r="AP48" s="192" t="str">
        <f t="shared" si="22"/>
        <v/>
      </c>
      <c r="AQ48" s="177" t="str">
        <f t="shared" ref="AQ48" si="318">IF(ISNONTEXT($AO48),AP48+$AO48,"")</f>
        <v/>
      </c>
      <c r="AR48" s="177" t="str">
        <f t="shared" si="35"/>
        <v/>
      </c>
      <c r="AS48" s="177" t="str">
        <f t="shared" si="36"/>
        <v/>
      </c>
      <c r="AT48" s="177" t="str">
        <f t="shared" si="37"/>
        <v/>
      </c>
      <c r="AU48" s="177" t="str">
        <f t="shared" si="38"/>
        <v/>
      </c>
      <c r="AV48" s="177" t="str">
        <f t="shared" si="39"/>
        <v/>
      </c>
      <c r="AW48" s="177" t="str">
        <f t="shared" si="40"/>
        <v/>
      </c>
      <c r="AX48" s="177" t="str">
        <f t="shared" si="41"/>
        <v/>
      </c>
      <c r="AY48" s="177" t="str">
        <f t="shared" si="42"/>
        <v/>
      </c>
      <c r="AZ48" s="177" t="str">
        <f t="shared" si="43"/>
        <v/>
      </c>
      <c r="BA48" s="177" t="str">
        <f t="shared" si="44"/>
        <v/>
      </c>
      <c r="BB48" s="177" t="str">
        <f t="shared" si="45"/>
        <v/>
      </c>
      <c r="BC48" s="177" t="str">
        <f t="shared" si="46"/>
        <v/>
      </c>
      <c r="BD48" s="177" t="str">
        <f t="shared" si="47"/>
        <v/>
      </c>
      <c r="BE48" s="177" t="str">
        <f t="shared" si="48"/>
        <v/>
      </c>
      <c r="BF48" s="177" t="str">
        <f t="shared" si="49"/>
        <v/>
      </c>
      <c r="BG48" s="177" t="str">
        <f t="shared" si="50"/>
        <v/>
      </c>
      <c r="BH48" s="177" t="str">
        <f t="shared" si="51"/>
        <v/>
      </c>
      <c r="BI48" s="177" t="str">
        <f t="shared" si="52"/>
        <v/>
      </c>
      <c r="BJ48" s="177" t="str">
        <f t="shared" si="53"/>
        <v/>
      </c>
      <c r="BK48" s="177" t="str">
        <f t="shared" si="54"/>
        <v/>
      </c>
      <c r="BL48" s="177" t="str">
        <f t="shared" si="55"/>
        <v/>
      </c>
      <c r="BM48" s="177" t="str">
        <f t="shared" si="56"/>
        <v/>
      </c>
      <c r="BN48" s="177" t="str">
        <f t="shared" si="57"/>
        <v/>
      </c>
      <c r="BO48" s="177" t="str">
        <f t="shared" si="58"/>
        <v/>
      </c>
      <c r="BP48" s="177" t="str">
        <f t="shared" si="59"/>
        <v/>
      </c>
      <c r="BQ48" s="177" t="str">
        <f t="shared" si="60"/>
        <v/>
      </c>
      <c r="BR48" s="177" t="str">
        <f t="shared" si="61"/>
        <v/>
      </c>
      <c r="BS48" s="177" t="str">
        <f t="shared" si="62"/>
        <v/>
      </c>
      <c r="BT48" s="177" t="str">
        <f t="shared" si="63"/>
        <v/>
      </c>
      <c r="BU48" s="177" t="str">
        <f t="shared" si="64"/>
        <v/>
      </c>
      <c r="BV48" s="177" t="str">
        <f t="shared" si="65"/>
        <v/>
      </c>
      <c r="BW48" s="177" t="str">
        <f t="shared" si="66"/>
        <v/>
      </c>
      <c r="BX48" s="177" t="str">
        <f t="shared" si="67"/>
        <v/>
      </c>
      <c r="BY48" s="177" t="str">
        <f t="shared" si="68"/>
        <v/>
      </c>
      <c r="BZ48" s="177" t="str">
        <f t="shared" si="69"/>
        <v/>
      </c>
      <c r="CA48" s="177" t="str">
        <f t="shared" si="70"/>
        <v/>
      </c>
      <c r="CB48" s="177" t="str">
        <f t="shared" si="71"/>
        <v/>
      </c>
      <c r="CC48" s="177" t="str">
        <f t="shared" si="72"/>
        <v/>
      </c>
      <c r="CD48" s="177" t="str">
        <f t="shared" si="73"/>
        <v/>
      </c>
      <c r="CE48" s="177" t="str">
        <f t="shared" si="74"/>
        <v/>
      </c>
      <c r="CF48" s="177" t="str">
        <f t="shared" si="75"/>
        <v/>
      </c>
      <c r="CG48" s="177" t="str">
        <f t="shared" si="76"/>
        <v/>
      </c>
      <c r="CH48" s="177" t="str">
        <f t="shared" si="77"/>
        <v/>
      </c>
      <c r="CI48" s="177" t="str">
        <f t="shared" si="78"/>
        <v/>
      </c>
      <c r="CJ48" s="177" t="str">
        <f t="shared" si="79"/>
        <v/>
      </c>
      <c r="CK48" s="177" t="str">
        <f t="shared" si="80"/>
        <v/>
      </c>
      <c r="CL48" s="177" t="str">
        <f t="shared" si="81"/>
        <v/>
      </c>
      <c r="CM48" s="177" t="str">
        <f t="shared" si="82"/>
        <v/>
      </c>
      <c r="CN48" s="177" t="str">
        <f t="shared" si="83"/>
        <v/>
      </c>
      <c r="CO48" s="177" t="str">
        <f t="shared" si="84"/>
        <v/>
      </c>
      <c r="CP48" s="177" t="str">
        <f t="shared" si="85"/>
        <v/>
      </c>
      <c r="CQ48" s="177" t="str">
        <f t="shared" si="86"/>
        <v/>
      </c>
      <c r="CR48" s="177" t="str">
        <f t="shared" si="87"/>
        <v/>
      </c>
      <c r="CS48" s="177" t="str">
        <f t="shared" si="88"/>
        <v/>
      </c>
      <c r="CT48" s="177" t="str">
        <f t="shared" si="89"/>
        <v/>
      </c>
      <c r="CU48" s="177" t="str">
        <f t="shared" si="90"/>
        <v/>
      </c>
      <c r="CV48" s="177" t="str">
        <f t="shared" si="91"/>
        <v/>
      </c>
      <c r="CW48" s="177" t="str">
        <f t="shared" si="92"/>
        <v/>
      </c>
      <c r="CX48" s="177" t="str">
        <f t="shared" si="93"/>
        <v/>
      </c>
      <c r="CY48" s="177" t="str">
        <f t="shared" si="94"/>
        <v/>
      </c>
      <c r="CZ48" s="177" t="str">
        <f t="shared" si="95"/>
        <v/>
      </c>
      <c r="DA48" s="177" t="str">
        <f t="shared" si="96"/>
        <v/>
      </c>
      <c r="DB48" s="177" t="str">
        <f t="shared" si="97"/>
        <v/>
      </c>
      <c r="DC48" s="177" t="str">
        <f t="shared" si="28"/>
        <v/>
      </c>
      <c r="DD48" s="177" t="str">
        <f t="shared" si="98"/>
        <v/>
      </c>
      <c r="DE48" s="177" t="str">
        <f t="shared" si="99"/>
        <v/>
      </c>
      <c r="DF48" s="177" t="str">
        <f t="shared" si="100"/>
        <v/>
      </c>
      <c r="DG48" s="177" t="str">
        <f t="shared" si="101"/>
        <v/>
      </c>
      <c r="DH48" s="177" t="str">
        <f t="shared" si="102"/>
        <v/>
      </c>
      <c r="DI48" s="177" t="str">
        <f t="shared" si="103"/>
        <v/>
      </c>
      <c r="DJ48" s="177" t="str">
        <f t="shared" si="104"/>
        <v/>
      </c>
      <c r="DK48" s="177" t="str">
        <f t="shared" si="105"/>
        <v/>
      </c>
      <c r="DL48" s="177" t="str">
        <f t="shared" si="106"/>
        <v/>
      </c>
      <c r="DM48" s="177" t="str">
        <f t="shared" si="107"/>
        <v/>
      </c>
      <c r="DN48" s="177" t="str">
        <f t="shared" si="108"/>
        <v/>
      </c>
      <c r="DO48" s="177" t="str">
        <f t="shared" si="109"/>
        <v/>
      </c>
      <c r="DP48" s="177" t="str">
        <f t="shared" si="110"/>
        <v/>
      </c>
      <c r="DQ48" s="177" t="str">
        <f t="shared" si="111"/>
        <v/>
      </c>
      <c r="DR48" s="177" t="str">
        <f t="shared" si="112"/>
        <v/>
      </c>
      <c r="DS48" s="177" t="str">
        <f t="shared" si="113"/>
        <v/>
      </c>
      <c r="DT48" s="177" t="str">
        <f t="shared" si="114"/>
        <v/>
      </c>
      <c r="DU48" s="177" t="str">
        <f t="shared" si="115"/>
        <v/>
      </c>
      <c r="DV48" s="177" t="str">
        <f t="shared" si="116"/>
        <v/>
      </c>
      <c r="DW48" s="177" t="str">
        <f t="shared" si="117"/>
        <v/>
      </c>
      <c r="DX48" s="177" t="str">
        <f t="shared" si="118"/>
        <v/>
      </c>
      <c r="DY48" s="177" t="str">
        <f t="shared" si="119"/>
        <v/>
      </c>
      <c r="DZ48" s="177" t="str">
        <f t="shared" si="120"/>
        <v/>
      </c>
      <c r="EA48" s="177" t="str">
        <f t="shared" si="121"/>
        <v/>
      </c>
      <c r="EB48" s="177" t="str">
        <f t="shared" si="122"/>
        <v/>
      </c>
      <c r="EC48" s="177" t="str">
        <f t="shared" si="123"/>
        <v/>
      </c>
      <c r="ED48" s="177" t="str">
        <f t="shared" si="124"/>
        <v/>
      </c>
      <c r="EE48" s="177" t="str">
        <f t="shared" si="125"/>
        <v/>
      </c>
      <c r="EF48" s="177" t="str">
        <f t="shared" si="126"/>
        <v/>
      </c>
      <c r="EG48" s="177" t="str">
        <f t="shared" si="127"/>
        <v/>
      </c>
      <c r="EH48" s="177" t="str">
        <f t="shared" si="128"/>
        <v/>
      </c>
      <c r="EI48" s="177" t="str">
        <f t="shared" si="129"/>
        <v/>
      </c>
      <c r="EJ48" s="177" t="str">
        <f t="shared" si="130"/>
        <v/>
      </c>
      <c r="EK48" s="177" t="str">
        <f t="shared" si="131"/>
        <v/>
      </c>
      <c r="EL48" s="177" t="str">
        <f t="shared" si="132"/>
        <v/>
      </c>
      <c r="EM48" s="177" t="str">
        <f t="shared" si="133"/>
        <v/>
      </c>
      <c r="EN48" s="177" t="str">
        <f t="shared" si="134"/>
        <v/>
      </c>
      <c r="EO48" s="177" t="str">
        <f t="shared" si="135"/>
        <v/>
      </c>
      <c r="EP48" s="177" t="str">
        <f t="shared" si="136"/>
        <v/>
      </c>
      <c r="EQ48" s="177" t="str">
        <f t="shared" si="137"/>
        <v/>
      </c>
      <c r="ER48" s="177" t="str">
        <f t="shared" si="138"/>
        <v/>
      </c>
      <c r="ES48" s="177" t="str">
        <f t="shared" si="139"/>
        <v/>
      </c>
      <c r="ET48" s="177" t="str">
        <f t="shared" si="140"/>
        <v/>
      </c>
      <c r="EU48" s="177" t="str">
        <f t="shared" si="141"/>
        <v/>
      </c>
      <c r="EV48" s="177" t="str">
        <f t="shared" si="142"/>
        <v/>
      </c>
      <c r="EW48" s="177" t="str">
        <f t="shared" si="143"/>
        <v/>
      </c>
      <c r="EX48" s="177" t="str">
        <f t="shared" si="144"/>
        <v/>
      </c>
      <c r="EY48" s="177" t="str">
        <f t="shared" si="145"/>
        <v/>
      </c>
      <c r="EZ48" s="177" t="str">
        <f t="shared" si="146"/>
        <v/>
      </c>
      <c r="FA48" s="177" t="str">
        <f t="shared" si="147"/>
        <v/>
      </c>
      <c r="FB48" s="177" t="str">
        <f t="shared" si="148"/>
        <v/>
      </c>
      <c r="FC48" s="177" t="str">
        <f t="shared" si="149"/>
        <v/>
      </c>
      <c r="FD48" s="177" t="str">
        <f t="shared" si="150"/>
        <v/>
      </c>
      <c r="FE48" s="177" t="str">
        <f t="shared" si="151"/>
        <v/>
      </c>
      <c r="FF48" s="177" t="str">
        <f t="shared" si="152"/>
        <v/>
      </c>
      <c r="FG48" s="177" t="str">
        <f t="shared" si="153"/>
        <v/>
      </c>
      <c r="FH48" s="177" t="str">
        <f t="shared" si="154"/>
        <v/>
      </c>
      <c r="FI48" s="177" t="str">
        <f t="shared" si="155"/>
        <v/>
      </c>
      <c r="FJ48" s="177" t="str">
        <f t="shared" si="156"/>
        <v/>
      </c>
      <c r="FK48" s="177" t="str">
        <f t="shared" si="157"/>
        <v/>
      </c>
      <c r="FL48" s="177" t="str">
        <f t="shared" si="158"/>
        <v/>
      </c>
      <c r="FM48" s="177" t="str">
        <f t="shared" si="159"/>
        <v/>
      </c>
      <c r="FN48" s="177" t="str">
        <f t="shared" si="160"/>
        <v/>
      </c>
      <c r="FO48" s="177" t="str">
        <f t="shared" si="29"/>
        <v/>
      </c>
      <c r="FP48" s="177" t="str">
        <f t="shared" si="161"/>
        <v/>
      </c>
      <c r="FQ48" s="177" t="str">
        <f t="shared" si="162"/>
        <v/>
      </c>
      <c r="FR48" s="177" t="str">
        <f t="shared" si="163"/>
        <v/>
      </c>
      <c r="FS48" s="177" t="str">
        <f t="shared" si="164"/>
        <v/>
      </c>
      <c r="FT48" s="177" t="str">
        <f t="shared" si="165"/>
        <v/>
      </c>
      <c r="FU48" s="177" t="str">
        <f t="shared" si="166"/>
        <v/>
      </c>
      <c r="FV48" s="177" t="str">
        <f t="shared" si="167"/>
        <v/>
      </c>
      <c r="FW48" s="177" t="str">
        <f t="shared" si="168"/>
        <v/>
      </c>
      <c r="FX48" s="177" t="str">
        <f t="shared" si="169"/>
        <v/>
      </c>
      <c r="FY48" s="177" t="str">
        <f t="shared" si="170"/>
        <v/>
      </c>
      <c r="FZ48" s="177" t="str">
        <f t="shared" si="171"/>
        <v/>
      </c>
      <c r="GA48" s="177" t="str">
        <f t="shared" si="172"/>
        <v/>
      </c>
      <c r="GB48" s="177" t="str">
        <f t="shared" si="173"/>
        <v/>
      </c>
      <c r="GC48" s="177" t="str">
        <f t="shared" si="174"/>
        <v/>
      </c>
      <c r="GD48" s="177" t="str">
        <f t="shared" si="175"/>
        <v/>
      </c>
      <c r="GE48" s="177" t="str">
        <f t="shared" si="176"/>
        <v/>
      </c>
      <c r="GF48" s="177" t="str">
        <f t="shared" si="177"/>
        <v/>
      </c>
      <c r="GG48" s="177" t="str">
        <f t="shared" si="178"/>
        <v/>
      </c>
      <c r="GH48" s="177" t="str">
        <f t="shared" si="179"/>
        <v/>
      </c>
      <c r="GI48" s="177" t="str">
        <f t="shared" si="180"/>
        <v/>
      </c>
      <c r="GJ48" s="177" t="str">
        <f t="shared" si="181"/>
        <v/>
      </c>
      <c r="GK48" s="177" t="str">
        <f t="shared" si="182"/>
        <v/>
      </c>
      <c r="GL48" s="177" t="str">
        <f t="shared" si="183"/>
        <v/>
      </c>
      <c r="GM48" s="177" t="str">
        <f t="shared" si="184"/>
        <v/>
      </c>
      <c r="GN48" s="177" t="str">
        <f t="shared" si="185"/>
        <v/>
      </c>
      <c r="GO48" s="177" t="str">
        <f t="shared" si="186"/>
        <v/>
      </c>
      <c r="GP48" s="177" t="str">
        <f t="shared" si="187"/>
        <v/>
      </c>
      <c r="GQ48" s="177" t="str">
        <f t="shared" si="188"/>
        <v/>
      </c>
      <c r="GR48" s="177" t="str">
        <f t="shared" si="189"/>
        <v/>
      </c>
      <c r="GS48" s="177" t="str">
        <f t="shared" si="190"/>
        <v/>
      </c>
      <c r="GT48" s="177" t="str">
        <f t="shared" si="191"/>
        <v/>
      </c>
      <c r="GU48" s="177" t="str">
        <f t="shared" si="192"/>
        <v/>
      </c>
      <c r="GV48" s="177" t="str">
        <f t="shared" si="193"/>
        <v/>
      </c>
      <c r="GW48" s="177" t="str">
        <f t="shared" si="194"/>
        <v/>
      </c>
      <c r="GX48" s="177" t="str">
        <f t="shared" si="195"/>
        <v/>
      </c>
      <c r="GY48" s="177" t="str">
        <f t="shared" si="196"/>
        <v/>
      </c>
      <c r="GZ48" s="177" t="str">
        <f t="shared" si="197"/>
        <v/>
      </c>
      <c r="HA48" s="177" t="str">
        <f t="shared" si="198"/>
        <v/>
      </c>
      <c r="HB48" s="177" t="str">
        <f t="shared" si="199"/>
        <v/>
      </c>
      <c r="HC48" s="177" t="str">
        <f t="shared" si="200"/>
        <v/>
      </c>
      <c r="HD48" s="177" t="str">
        <f t="shared" si="201"/>
        <v/>
      </c>
      <c r="HE48" s="177" t="str">
        <f t="shared" si="202"/>
        <v/>
      </c>
      <c r="HF48" s="177" t="str">
        <f t="shared" si="203"/>
        <v/>
      </c>
      <c r="HG48" s="177" t="str">
        <f t="shared" si="204"/>
        <v/>
      </c>
      <c r="HH48" s="177" t="str">
        <f t="shared" si="205"/>
        <v/>
      </c>
      <c r="HI48" s="177" t="str">
        <f t="shared" si="206"/>
        <v/>
      </c>
      <c r="HJ48" s="177" t="str">
        <f t="shared" si="207"/>
        <v/>
      </c>
      <c r="HK48" s="177" t="str">
        <f t="shared" si="208"/>
        <v/>
      </c>
      <c r="HL48" s="177" t="str">
        <f t="shared" si="209"/>
        <v/>
      </c>
      <c r="HM48" s="177" t="str">
        <f t="shared" si="210"/>
        <v/>
      </c>
      <c r="HN48" s="177" t="str">
        <f t="shared" si="211"/>
        <v/>
      </c>
      <c r="HO48" s="177" t="str">
        <f t="shared" si="212"/>
        <v/>
      </c>
      <c r="HP48" s="177" t="str">
        <f t="shared" si="213"/>
        <v/>
      </c>
      <c r="HQ48" s="177" t="str">
        <f t="shared" si="214"/>
        <v/>
      </c>
      <c r="HR48" s="177" t="str">
        <f t="shared" si="215"/>
        <v/>
      </c>
      <c r="HS48" s="177" t="str">
        <f t="shared" si="216"/>
        <v/>
      </c>
      <c r="HT48" s="177" t="str">
        <f t="shared" si="217"/>
        <v/>
      </c>
      <c r="HU48" s="177" t="str">
        <f t="shared" si="218"/>
        <v/>
      </c>
      <c r="HV48" s="177" t="str">
        <f t="shared" si="219"/>
        <v/>
      </c>
      <c r="HW48" s="177" t="str">
        <f t="shared" si="220"/>
        <v/>
      </c>
      <c r="HX48" s="177" t="str">
        <f t="shared" si="221"/>
        <v/>
      </c>
      <c r="HY48" s="177" t="str">
        <f t="shared" si="222"/>
        <v/>
      </c>
      <c r="HZ48" s="177" t="str">
        <f t="shared" si="223"/>
        <v/>
      </c>
      <c r="IA48" s="177" t="str">
        <f t="shared" si="30"/>
        <v/>
      </c>
      <c r="IB48" s="177" t="str">
        <f t="shared" si="251"/>
        <v/>
      </c>
      <c r="IC48" s="177" t="str">
        <f t="shared" si="252"/>
        <v/>
      </c>
      <c r="ID48" s="177" t="str">
        <f t="shared" si="253"/>
        <v/>
      </c>
      <c r="IE48" s="177" t="str">
        <f t="shared" si="254"/>
        <v/>
      </c>
      <c r="IF48" s="177" t="str">
        <f t="shared" si="255"/>
        <v/>
      </c>
      <c r="IG48" s="177" t="str">
        <f t="shared" si="256"/>
        <v/>
      </c>
      <c r="IH48" s="192" t="str">
        <f t="shared" si="292"/>
        <v/>
      </c>
      <c r="II48" s="193" t="e">
        <f t="shared" si="293"/>
        <v>#N/A</v>
      </c>
      <c r="IJ48" s="193" t="e">
        <f t="shared" si="307"/>
        <v>#N/A</v>
      </c>
      <c r="IK48" s="193" t="e">
        <f t="shared" si="307"/>
        <v>#N/A</v>
      </c>
      <c r="IL48" s="193" t="e">
        <f t="shared" si="307"/>
        <v>#N/A</v>
      </c>
      <c r="IM48" s="193" t="e">
        <f t="shared" si="286"/>
        <v>#N/A</v>
      </c>
      <c r="IN48" s="193" t="e">
        <f t="shared" si="286"/>
        <v>#N/A</v>
      </c>
      <c r="IO48" s="193" t="e">
        <f t="shared" si="286"/>
        <v>#N/A</v>
      </c>
      <c r="IP48" s="193" t="e">
        <f t="shared" si="286"/>
        <v>#N/A</v>
      </c>
      <c r="IQ48" s="193" t="e">
        <f t="shared" si="286"/>
        <v>#N/A</v>
      </c>
      <c r="IR48" s="193" t="e">
        <f t="shared" si="286"/>
        <v>#N/A</v>
      </c>
      <c r="IS48" s="193" t="e">
        <f t="shared" si="286"/>
        <v>#N/A</v>
      </c>
      <c r="IT48" s="193" t="e">
        <f t="shared" si="286"/>
        <v>#N/A</v>
      </c>
      <c r="IU48" s="193" t="e">
        <f t="shared" si="286"/>
        <v>#N/A</v>
      </c>
      <c r="IV48" s="193" t="e">
        <f t="shared" si="286"/>
        <v>#N/A</v>
      </c>
      <c r="IW48" s="193" t="e">
        <f t="shared" si="286"/>
        <v>#N/A</v>
      </c>
      <c r="IX48" s="193" t="e">
        <f t="shared" si="286"/>
        <v>#N/A</v>
      </c>
      <c r="IY48" s="193" t="e">
        <f t="shared" si="286"/>
        <v>#N/A</v>
      </c>
      <c r="IZ48" s="193" t="e">
        <f t="shared" si="286"/>
        <v>#N/A</v>
      </c>
      <c r="JA48" s="193" t="e">
        <f t="shared" si="286"/>
        <v>#N/A</v>
      </c>
      <c r="JB48" s="193" t="e">
        <f t="shared" si="315"/>
        <v>#N/A</v>
      </c>
      <c r="JC48" s="193" t="e">
        <f t="shared" si="315"/>
        <v>#N/A</v>
      </c>
      <c r="JD48" s="193" t="e">
        <f t="shared" si="315"/>
        <v>#N/A</v>
      </c>
      <c r="JE48" s="193" t="e">
        <f t="shared" si="315"/>
        <v>#N/A</v>
      </c>
      <c r="JF48" s="193" t="e">
        <f t="shared" si="315"/>
        <v>#N/A</v>
      </c>
      <c r="JG48" s="193" t="e">
        <f t="shared" si="315"/>
        <v>#N/A</v>
      </c>
      <c r="JH48" s="193" t="e">
        <f t="shared" si="315"/>
        <v>#N/A</v>
      </c>
      <c r="JI48" s="193" t="e">
        <f t="shared" si="315"/>
        <v>#N/A</v>
      </c>
      <c r="JJ48" s="193" t="e">
        <f t="shared" si="315"/>
        <v>#N/A</v>
      </c>
      <c r="JK48" s="193" t="e">
        <f t="shared" si="315"/>
        <v>#N/A</v>
      </c>
      <c r="JL48" s="193" t="e">
        <f t="shared" si="315"/>
        <v>#N/A</v>
      </c>
      <c r="JM48" s="193" t="e">
        <f t="shared" si="315"/>
        <v>#N/A</v>
      </c>
      <c r="JN48" s="193" t="e">
        <f t="shared" si="315"/>
        <v>#N/A</v>
      </c>
      <c r="JO48" s="193" t="e">
        <f t="shared" si="315"/>
        <v>#N/A</v>
      </c>
      <c r="JP48" s="193" t="e">
        <f t="shared" si="315"/>
        <v>#N/A</v>
      </c>
      <c r="JQ48" s="193" t="e">
        <f t="shared" si="311"/>
        <v>#N/A</v>
      </c>
      <c r="JR48" s="193" t="e">
        <f t="shared" si="311"/>
        <v>#N/A</v>
      </c>
      <c r="JS48" s="193" t="e">
        <f t="shared" si="311"/>
        <v>#N/A</v>
      </c>
      <c r="JT48" s="193" t="e">
        <f t="shared" si="311"/>
        <v>#N/A</v>
      </c>
      <c r="JU48" s="193" t="e">
        <f t="shared" si="311"/>
        <v>#N/A</v>
      </c>
      <c r="JV48" s="193" t="e">
        <f t="shared" si="311"/>
        <v>#N/A</v>
      </c>
      <c r="JW48" s="193" t="e">
        <f t="shared" si="311"/>
        <v>#N/A</v>
      </c>
      <c r="JX48" s="193" t="e">
        <f t="shared" si="311"/>
        <v>#N/A</v>
      </c>
      <c r="JY48" s="193" t="e">
        <f t="shared" si="311"/>
        <v>#N/A</v>
      </c>
      <c r="JZ48" s="193" t="e">
        <f t="shared" si="311"/>
        <v>#N/A</v>
      </c>
      <c r="KA48" s="193" t="e">
        <f t="shared" si="311"/>
        <v>#N/A</v>
      </c>
      <c r="KB48" s="193" t="e">
        <f t="shared" si="311"/>
        <v>#N/A</v>
      </c>
      <c r="KC48" s="193" t="e">
        <f t="shared" si="311"/>
        <v>#N/A</v>
      </c>
      <c r="KD48" s="193" t="e">
        <f t="shared" si="311"/>
        <v>#N/A</v>
      </c>
      <c r="KE48" s="193" t="e">
        <f t="shared" si="311"/>
        <v>#N/A</v>
      </c>
      <c r="KF48" s="193" t="e">
        <f t="shared" si="296"/>
        <v>#N/A</v>
      </c>
      <c r="KG48" s="193" t="e">
        <f t="shared" si="296"/>
        <v>#N/A</v>
      </c>
      <c r="KH48" s="193" t="e">
        <f t="shared" si="296"/>
        <v>#N/A</v>
      </c>
      <c r="KI48" s="193" t="e">
        <f t="shared" si="296"/>
        <v>#N/A</v>
      </c>
      <c r="KJ48" s="193" t="e">
        <f t="shared" si="296"/>
        <v>#N/A</v>
      </c>
      <c r="KK48" s="193" t="e">
        <f t="shared" si="296"/>
        <v>#N/A</v>
      </c>
      <c r="KL48" s="193" t="e">
        <f t="shared" si="296"/>
        <v>#N/A</v>
      </c>
      <c r="KM48" s="193" t="e">
        <f t="shared" si="296"/>
        <v>#N/A</v>
      </c>
      <c r="KN48" s="193" t="e">
        <f t="shared" si="296"/>
        <v>#N/A</v>
      </c>
      <c r="KO48" s="193" t="e">
        <f t="shared" si="296"/>
        <v>#N/A</v>
      </c>
      <c r="KP48" s="193" t="e">
        <f t="shared" si="296"/>
        <v>#N/A</v>
      </c>
      <c r="KQ48" s="193" t="e">
        <f t="shared" si="296"/>
        <v>#N/A</v>
      </c>
      <c r="KR48" s="193" t="e">
        <f t="shared" si="296"/>
        <v>#N/A</v>
      </c>
      <c r="KS48" s="193" t="e">
        <f t="shared" si="296"/>
        <v>#N/A</v>
      </c>
      <c r="KT48" s="193" t="e">
        <f t="shared" si="296"/>
        <v>#N/A</v>
      </c>
      <c r="KU48" s="193" t="e">
        <f t="shared" si="31"/>
        <v>#N/A</v>
      </c>
      <c r="KV48" s="193" t="e">
        <f t="shared" si="308"/>
        <v>#N/A</v>
      </c>
      <c r="KW48" s="193" t="e">
        <f t="shared" si="308"/>
        <v>#N/A</v>
      </c>
      <c r="KX48" s="193" t="e">
        <f t="shared" si="308"/>
        <v>#N/A</v>
      </c>
      <c r="KY48" s="193" t="e">
        <f t="shared" si="287"/>
        <v>#N/A</v>
      </c>
      <c r="KZ48" s="193" t="e">
        <f t="shared" si="287"/>
        <v>#N/A</v>
      </c>
      <c r="LA48" s="193" t="e">
        <f t="shared" si="287"/>
        <v>#N/A</v>
      </c>
      <c r="LB48" s="193" t="e">
        <f t="shared" si="287"/>
        <v>#N/A</v>
      </c>
      <c r="LC48" s="193" t="e">
        <f t="shared" si="287"/>
        <v>#N/A</v>
      </c>
      <c r="LD48" s="193" t="e">
        <f t="shared" si="287"/>
        <v>#N/A</v>
      </c>
      <c r="LE48" s="193" t="e">
        <f t="shared" si="287"/>
        <v>#N/A</v>
      </c>
      <c r="LF48" s="193" t="e">
        <f t="shared" si="287"/>
        <v>#N/A</v>
      </c>
      <c r="LG48" s="193" t="e">
        <f t="shared" si="287"/>
        <v>#N/A</v>
      </c>
      <c r="LH48" s="193" t="e">
        <f t="shared" si="287"/>
        <v>#N/A</v>
      </c>
      <c r="LI48" s="193" t="e">
        <f t="shared" si="287"/>
        <v>#N/A</v>
      </c>
      <c r="LJ48" s="193" t="e">
        <f t="shared" si="287"/>
        <v>#N/A</v>
      </c>
      <c r="LK48" s="193" t="e">
        <f t="shared" si="287"/>
        <v>#N/A</v>
      </c>
      <c r="LL48" s="193" t="e">
        <f t="shared" si="287"/>
        <v>#N/A</v>
      </c>
      <c r="LM48" s="193" t="e">
        <f t="shared" si="287"/>
        <v>#N/A</v>
      </c>
      <c r="LN48" s="193" t="e">
        <f t="shared" si="316"/>
        <v>#N/A</v>
      </c>
      <c r="LO48" s="193" t="e">
        <f t="shared" si="316"/>
        <v>#N/A</v>
      </c>
      <c r="LP48" s="193" t="e">
        <f t="shared" si="316"/>
        <v>#N/A</v>
      </c>
      <c r="LQ48" s="193" t="e">
        <f t="shared" si="316"/>
        <v>#N/A</v>
      </c>
      <c r="LR48" s="193" t="e">
        <f t="shared" si="316"/>
        <v>#N/A</v>
      </c>
      <c r="LS48" s="193" t="e">
        <f t="shared" si="316"/>
        <v>#N/A</v>
      </c>
      <c r="LT48" s="193" t="e">
        <f t="shared" si="316"/>
        <v>#N/A</v>
      </c>
      <c r="LU48" s="193" t="e">
        <f t="shared" si="316"/>
        <v>#N/A</v>
      </c>
      <c r="LV48" s="193" t="e">
        <f t="shared" si="316"/>
        <v>#N/A</v>
      </c>
      <c r="LW48" s="193" t="e">
        <f t="shared" si="316"/>
        <v>#N/A</v>
      </c>
      <c r="LX48" s="193" t="e">
        <f t="shared" si="316"/>
        <v>#N/A</v>
      </c>
      <c r="LY48" s="193" t="e">
        <f t="shared" si="316"/>
        <v>#N/A</v>
      </c>
      <c r="LZ48" s="193" t="e">
        <f t="shared" si="316"/>
        <v>#N/A</v>
      </c>
      <c r="MA48" s="193" t="e">
        <f t="shared" si="316"/>
        <v>#N/A</v>
      </c>
      <c r="MB48" s="193" t="e">
        <f t="shared" si="316"/>
        <v>#N/A</v>
      </c>
      <c r="MC48" s="193" t="e">
        <f t="shared" si="312"/>
        <v>#N/A</v>
      </c>
      <c r="MD48" s="193" t="e">
        <f t="shared" si="312"/>
        <v>#N/A</v>
      </c>
      <c r="ME48" s="193" t="e">
        <f t="shared" si="312"/>
        <v>#N/A</v>
      </c>
      <c r="MF48" s="193" t="e">
        <f t="shared" si="312"/>
        <v>#N/A</v>
      </c>
      <c r="MG48" s="193" t="e">
        <f t="shared" si="312"/>
        <v>#N/A</v>
      </c>
      <c r="MH48" s="193" t="e">
        <f t="shared" si="312"/>
        <v>#N/A</v>
      </c>
      <c r="MI48" s="193" t="e">
        <f t="shared" si="312"/>
        <v>#N/A</v>
      </c>
      <c r="MJ48" s="193" t="e">
        <f t="shared" si="312"/>
        <v>#N/A</v>
      </c>
      <c r="MK48" s="193" t="e">
        <f t="shared" si="312"/>
        <v>#N/A</v>
      </c>
      <c r="ML48" s="193" t="e">
        <f t="shared" si="312"/>
        <v>#N/A</v>
      </c>
      <c r="MM48" s="193" t="e">
        <f t="shared" si="312"/>
        <v>#N/A</v>
      </c>
      <c r="MN48" s="193" t="e">
        <f t="shared" si="312"/>
        <v>#N/A</v>
      </c>
      <c r="MO48" s="193" t="e">
        <f t="shared" si="312"/>
        <v>#N/A</v>
      </c>
      <c r="MP48" s="193" t="e">
        <f t="shared" si="312"/>
        <v>#N/A</v>
      </c>
      <c r="MQ48" s="193" t="e">
        <f t="shared" si="312"/>
        <v>#N/A</v>
      </c>
      <c r="MR48" s="193" t="e">
        <f t="shared" si="297"/>
        <v>#N/A</v>
      </c>
      <c r="MS48" s="193" t="e">
        <f t="shared" si="297"/>
        <v>#N/A</v>
      </c>
      <c r="MT48" s="193" t="e">
        <f t="shared" si="297"/>
        <v>#N/A</v>
      </c>
      <c r="MU48" s="193" t="e">
        <f t="shared" si="297"/>
        <v>#N/A</v>
      </c>
      <c r="MV48" s="193" t="e">
        <f t="shared" si="297"/>
        <v>#N/A</v>
      </c>
      <c r="MW48" s="193" t="e">
        <f t="shared" si="297"/>
        <v>#N/A</v>
      </c>
      <c r="MX48" s="193" t="e">
        <f t="shared" si="297"/>
        <v>#N/A</v>
      </c>
      <c r="MY48" s="193" t="e">
        <f t="shared" si="297"/>
        <v>#N/A</v>
      </c>
      <c r="MZ48" s="193" t="e">
        <f t="shared" si="297"/>
        <v>#N/A</v>
      </c>
      <c r="NA48" s="193" t="e">
        <f t="shared" si="297"/>
        <v>#N/A</v>
      </c>
      <c r="NB48" s="193" t="e">
        <f t="shared" si="297"/>
        <v>#N/A</v>
      </c>
      <c r="NC48" s="193" t="e">
        <f t="shared" si="297"/>
        <v>#N/A</v>
      </c>
      <c r="ND48" s="193" t="e">
        <f t="shared" si="297"/>
        <v>#N/A</v>
      </c>
      <c r="NE48" s="193" t="e">
        <f t="shared" si="297"/>
        <v>#N/A</v>
      </c>
      <c r="NF48" s="193" t="e">
        <f t="shared" si="297"/>
        <v>#N/A</v>
      </c>
      <c r="NG48" s="193" t="e">
        <f t="shared" si="32"/>
        <v>#N/A</v>
      </c>
      <c r="NH48" s="193" t="e">
        <f t="shared" si="309"/>
        <v>#N/A</v>
      </c>
      <c r="NI48" s="193" t="e">
        <f t="shared" si="309"/>
        <v>#N/A</v>
      </c>
      <c r="NJ48" s="193" t="e">
        <f t="shared" si="309"/>
        <v>#N/A</v>
      </c>
      <c r="NK48" s="193" t="e">
        <f t="shared" si="288"/>
        <v>#N/A</v>
      </c>
      <c r="NL48" s="193" t="e">
        <f t="shared" si="288"/>
        <v>#N/A</v>
      </c>
      <c r="NM48" s="193" t="e">
        <f t="shared" si="288"/>
        <v>#N/A</v>
      </c>
      <c r="NN48" s="193" t="e">
        <f t="shared" si="288"/>
        <v>#N/A</v>
      </c>
      <c r="NO48" s="193" t="e">
        <f t="shared" si="288"/>
        <v>#N/A</v>
      </c>
      <c r="NP48" s="193" t="e">
        <f t="shared" si="288"/>
        <v>#N/A</v>
      </c>
      <c r="NQ48" s="193" t="e">
        <f t="shared" si="288"/>
        <v>#N/A</v>
      </c>
      <c r="NR48" s="193" t="e">
        <f t="shared" si="288"/>
        <v>#N/A</v>
      </c>
      <c r="NS48" s="193" t="e">
        <f t="shared" si="288"/>
        <v>#N/A</v>
      </c>
      <c r="NT48" s="193" t="e">
        <f t="shared" si="288"/>
        <v>#N/A</v>
      </c>
      <c r="NU48" s="193" t="e">
        <f t="shared" si="288"/>
        <v>#N/A</v>
      </c>
      <c r="NV48" s="193" t="e">
        <f t="shared" si="288"/>
        <v>#N/A</v>
      </c>
      <c r="NW48" s="193" t="e">
        <f t="shared" si="288"/>
        <v>#N/A</v>
      </c>
      <c r="NX48" s="193" t="e">
        <f t="shared" si="288"/>
        <v>#N/A</v>
      </c>
      <c r="NY48" s="193" t="e">
        <f t="shared" si="288"/>
        <v>#N/A</v>
      </c>
      <c r="NZ48" s="193" t="e">
        <f t="shared" si="317"/>
        <v>#N/A</v>
      </c>
      <c r="OA48" s="193" t="e">
        <f t="shared" si="317"/>
        <v>#N/A</v>
      </c>
      <c r="OB48" s="193" t="e">
        <f t="shared" si="317"/>
        <v>#N/A</v>
      </c>
      <c r="OC48" s="193" t="e">
        <f t="shared" si="317"/>
        <v>#N/A</v>
      </c>
      <c r="OD48" s="193" t="e">
        <f t="shared" si="317"/>
        <v>#N/A</v>
      </c>
      <c r="OE48" s="193" t="e">
        <f t="shared" si="317"/>
        <v>#N/A</v>
      </c>
      <c r="OF48" s="193" t="e">
        <f t="shared" si="317"/>
        <v>#N/A</v>
      </c>
      <c r="OG48" s="193" t="e">
        <f t="shared" si="317"/>
        <v>#N/A</v>
      </c>
      <c r="OH48" s="193" t="e">
        <f t="shared" si="317"/>
        <v>#N/A</v>
      </c>
      <c r="OI48" s="193" t="e">
        <f t="shared" si="317"/>
        <v>#N/A</v>
      </c>
      <c r="OJ48" s="193" t="e">
        <f t="shared" si="317"/>
        <v>#N/A</v>
      </c>
      <c r="OK48" s="193" t="e">
        <f t="shared" si="317"/>
        <v>#N/A</v>
      </c>
      <c r="OL48" s="193" t="e">
        <f t="shared" si="317"/>
        <v>#N/A</v>
      </c>
      <c r="OM48" s="193" t="e">
        <f t="shared" si="317"/>
        <v>#N/A</v>
      </c>
      <c r="ON48" s="193" t="e">
        <f t="shared" si="317"/>
        <v>#N/A</v>
      </c>
      <c r="OO48" s="193" t="e">
        <f t="shared" si="313"/>
        <v>#N/A</v>
      </c>
      <c r="OP48" s="193" t="e">
        <f t="shared" si="313"/>
        <v>#N/A</v>
      </c>
      <c r="OQ48" s="193" t="e">
        <f t="shared" si="313"/>
        <v>#N/A</v>
      </c>
      <c r="OR48" s="193" t="e">
        <f t="shared" si="313"/>
        <v>#N/A</v>
      </c>
      <c r="OS48" s="193" t="e">
        <f t="shared" si="313"/>
        <v>#N/A</v>
      </c>
      <c r="OT48" s="193" t="e">
        <f t="shared" si="313"/>
        <v>#N/A</v>
      </c>
      <c r="OU48" s="193" t="e">
        <f t="shared" si="313"/>
        <v>#N/A</v>
      </c>
      <c r="OV48" s="193" t="e">
        <f t="shared" si="313"/>
        <v>#N/A</v>
      </c>
      <c r="OW48" s="193" t="e">
        <f t="shared" si="313"/>
        <v>#N/A</v>
      </c>
      <c r="OX48" s="193" t="e">
        <f t="shared" si="313"/>
        <v>#N/A</v>
      </c>
      <c r="OY48" s="193" t="e">
        <f t="shared" si="313"/>
        <v>#N/A</v>
      </c>
      <c r="OZ48" s="193" t="e">
        <f t="shared" si="313"/>
        <v>#N/A</v>
      </c>
      <c r="PA48" s="193" t="e">
        <f t="shared" si="313"/>
        <v>#N/A</v>
      </c>
      <c r="PB48" s="193" t="e">
        <f t="shared" si="313"/>
        <v>#N/A</v>
      </c>
      <c r="PC48" s="193" t="e">
        <f t="shared" si="313"/>
        <v>#N/A</v>
      </c>
      <c r="PD48" s="193" t="e">
        <f t="shared" si="298"/>
        <v>#N/A</v>
      </c>
      <c r="PE48" s="193" t="e">
        <f t="shared" si="298"/>
        <v>#N/A</v>
      </c>
      <c r="PF48" s="193" t="e">
        <f t="shared" si="298"/>
        <v>#N/A</v>
      </c>
      <c r="PG48" s="193" t="e">
        <f t="shared" si="298"/>
        <v>#N/A</v>
      </c>
      <c r="PH48" s="193" t="e">
        <f t="shared" si="298"/>
        <v>#N/A</v>
      </c>
      <c r="PI48" s="193" t="e">
        <f t="shared" si="298"/>
        <v>#N/A</v>
      </c>
      <c r="PJ48" s="193" t="e">
        <f t="shared" si="298"/>
        <v>#N/A</v>
      </c>
      <c r="PK48" s="193" t="e">
        <f t="shared" si="298"/>
        <v>#N/A</v>
      </c>
      <c r="PL48" s="193" t="e">
        <f t="shared" si="298"/>
        <v>#N/A</v>
      </c>
      <c r="PM48" s="193" t="e">
        <f t="shared" si="298"/>
        <v>#N/A</v>
      </c>
      <c r="PN48" s="193" t="e">
        <f t="shared" si="298"/>
        <v>#N/A</v>
      </c>
      <c r="PO48" s="193" t="e">
        <f t="shared" si="298"/>
        <v>#N/A</v>
      </c>
      <c r="PP48" s="193" t="e">
        <f t="shared" si="298"/>
        <v>#N/A</v>
      </c>
      <c r="PQ48" s="193" t="e">
        <f t="shared" si="298"/>
        <v>#N/A</v>
      </c>
      <c r="PR48" s="193" t="e">
        <f t="shared" si="298"/>
        <v>#N/A</v>
      </c>
      <c r="PS48" s="193" t="e">
        <f t="shared" si="33"/>
        <v>#N/A</v>
      </c>
      <c r="PT48" s="193" t="e">
        <f t="shared" si="294"/>
        <v>#N/A</v>
      </c>
      <c r="PU48" s="193" t="e">
        <f t="shared" si="294"/>
        <v>#N/A</v>
      </c>
      <c r="PV48" s="193" t="e">
        <f t="shared" si="294"/>
        <v>#N/A</v>
      </c>
      <c r="PW48" s="193" t="e">
        <f t="shared" si="294"/>
        <v>#N/A</v>
      </c>
      <c r="PX48" s="193" t="e">
        <f t="shared" si="294"/>
        <v>#N/A</v>
      </c>
      <c r="PY48" s="193" t="e">
        <f t="shared" si="294"/>
        <v>#N/A</v>
      </c>
      <c r="PZ48" s="193" t="e">
        <f t="shared" si="294"/>
        <v>#N/A</v>
      </c>
      <c r="QA48" s="193" t="e">
        <f t="shared" si="294"/>
        <v>#N/A</v>
      </c>
    </row>
    <row r="49" spans="1:443" hidden="1" x14ac:dyDescent="0.45">
      <c r="A49" s="276"/>
      <c r="B49" s="277" t="str">
        <f>IF(OR($T49="",$U49=""),"",ROUND(_xlfn.BETA.INV(ABS(VLOOKUP($Z$1,VLookups!$A$30:$B$31,2,FALSE)-B$2),IF($N49="L",$U49,$T49),IF($N49="L",$T49,$U49),$G49,$I49),0))</f>
        <v/>
      </c>
      <c r="C49" s="287" t="str">
        <f t="shared" si="24"/>
        <v/>
      </c>
      <c r="D49" s="288" t="str">
        <f t="shared" si="25"/>
        <v/>
      </c>
      <c r="E49" s="134"/>
      <c r="F49" s="279"/>
      <c r="G49" s="280" t="str">
        <f t="shared" si="16"/>
        <v/>
      </c>
      <c r="H49" s="281"/>
      <c r="I49" s="280" t="str">
        <f t="shared" si="17"/>
        <v/>
      </c>
      <c r="J49" s="279"/>
      <c r="K49" s="135"/>
      <c r="L49" s="110" t="str">
        <f t="shared" si="18"/>
        <v/>
      </c>
      <c r="M49" s="21" t="str">
        <f t="shared" si="19"/>
        <v/>
      </c>
      <c r="N49" s="22" t="str">
        <f t="shared" si="20"/>
        <v/>
      </c>
      <c r="O49" s="23" t="str">
        <f>IF(M49="","",IF(OR($M49&lt;Skew!$B$3,$M49=Skew!$B$3),IF($M49&gt;Skew!$C$3,Skew!$A$3,IF($M49&gt;Skew!$C$4,Skew!$A$4,IF($M49&gt;Skew!$C$5,Skew!$A$5,IF($M49&gt;Skew!$C$6,Skew!$A$6,IF($M49&gt;Skew!$C$7,Skew!$A$7,IF($M49&gt;Skew!$C$8,Skew!$A$8,IF($M49&gt;Skew!$C$9,Skew!$A$9,IF($M49&gt;Skew!$C$10,Skew!$A$10,IF($M49&gt;Skew!$C$11,Skew!$A$11,IF($M49&gt;Skew!$C$12,Skew!$A$12,IF($M49&gt;Skew!$C$13,Skew!$A$13,IF($M49&gt;Skew!$C$14,Skew!$A$14,IF($M49&gt;Skew!$C$15,Skew!$A$15,IF($M49&gt;Skew!$C$16,Skew!$A$16,Skew!$A$17)
)))))))))))))))</f>
        <v/>
      </c>
      <c r="P49" s="22" t="str">
        <f>IF(M49="","",MATCH(O49,Skew!$A$3:$A$17,0))</f>
        <v/>
      </c>
      <c r="Q49" s="22" t="str">
        <f t="shared" si="0"/>
        <v/>
      </c>
      <c r="R49" s="24"/>
      <c r="S49" s="22" t="str">
        <f>IF(OR(M49="",R49=""),"",MATCH(R49,Confidence!$A$3:$A$12,0))</f>
        <v/>
      </c>
      <c r="T49" s="25" t="str">
        <f t="shared" si="1"/>
        <v/>
      </c>
      <c r="U49" s="25" t="str">
        <f t="shared" si="2"/>
        <v/>
      </c>
      <c r="V49" s="22"/>
      <c r="W49" s="102" t="str">
        <f t="shared" si="3"/>
        <v/>
      </c>
      <c r="X49" s="102" t="str">
        <f t="shared" si="4"/>
        <v/>
      </c>
      <c r="Y49" s="37" t="str">
        <f t="shared" si="5"/>
        <v/>
      </c>
      <c r="Z49" s="115"/>
      <c r="AA49" s="204" t="str">
        <f>IF(AND(G49&gt;0,H49&gt;0,I49&gt;0,T49&gt;0,U49&gt;0,Z49&gt;0,NOT(R49="")),ABS(VLOOKUP($Z$1,VLookups!$A$30:$B$31,2,FALSE)-_xlfn.BETA.DIST(Z49,IF(N49="L",U49,T49),IF(N49="L",T49,U49),TRUE,G49,I49)),"")</f>
        <v/>
      </c>
      <c r="AB49" s="112" t="str">
        <f>IF(OR($T49="",$U49=""),"",_xlfn.BETA.INV(ABS(VLOOKUP($Z$1,VLookups!$A$30:$B$31,2,FALSE)-AB$3),IF($N49="L",$U49,$T49),IF($N49="L",$T49,$U49),$G49,$I49))</f>
        <v/>
      </c>
      <c r="AC49" s="113" t="str">
        <f>IF(OR($T49="",$U49=""),"",_xlfn.BETA.INV(ABS(VLOOKUP($Z$1,VLookups!$A$30:$B$31,2,FALSE)-AC$3),IF($N49="L",$U49,$T49),IF($N49="L",$T49,$U49),$G49,$I49))</f>
        <v/>
      </c>
      <c r="AD49" s="112" t="str">
        <f>IF(OR($T49="",$U49=""),"",_xlfn.BETA.INV(ABS(VLOOKUP($Z$1,VLookups!$A$30:$B$31,2,FALSE)-AD$3),IF($N49="L",$U49,$T49),IF($N49="L",$T49,$U49),$G49,$I49))</f>
        <v/>
      </c>
      <c r="AE49" s="113" t="str">
        <f>IF(OR($T49="",$U49=""),"",_xlfn.BETA.INV(ABS(VLOOKUP($Z$1,VLookups!$A$30:$B$31,2,FALSE)-AE$3),IF($N49="L",$U49,$T49),IF($N49="L",$T49,$U49),$G49,$I49))</f>
        <v/>
      </c>
      <c r="AF49" s="112" t="str">
        <f>IF(OR($T49="",$U49=""),"",_xlfn.BETA.INV(ABS(VLOOKUP($Z$1,VLookups!$A$30:$B$31,2,FALSE)-AF$3),IF($N49="L",$U49,$T49),IF($N49="L",$T49,$U49),$G49,$I49))</f>
        <v/>
      </c>
      <c r="AG49" s="113" t="str">
        <f>IF(OR($T49="",$U49=""),"",_xlfn.BETA.INV(ABS(VLOOKUP($Z$1,VLookups!$A$30:$B$31,2,FALSE)-AG$3),IF($N49="L",$U49,$T49),IF($N49="L",$T49,$U49),$G49,$I49))</f>
        <v/>
      </c>
      <c r="AH49" s="112" t="str">
        <f>IF(OR($T49="",$U49=""),"",_xlfn.BETA.INV(ABS(VLOOKUP($Z$1,VLookups!$A$30:$B$31,2,FALSE)-AH$3),IF($N49="L",$U49,$T49),IF($N49="L",$T49,$U49),$G49,$I49))</f>
        <v/>
      </c>
      <c r="AI49" s="113" t="str">
        <f>IF(OR($T49="",$U49=""),"",_xlfn.BETA.INV(ABS(VLOOKUP($Z$1,VLookups!$A$30:$B$31,2,FALSE)-AI$3),IF($N49="L",$U49,$T49),IF($N49="L",$T49,$U49),$G49,$I49))</f>
        <v/>
      </c>
      <c r="AJ49" s="112" t="str">
        <f>IF(OR($T49="",$U49=""),"",_xlfn.BETA.INV(ABS(VLOOKUP($Z$1,VLookups!$A$30:$B$31,2,FALSE)-AJ$3),IF($N49="L",$U49,$T49),IF($N49="L",$T49,$U49),$G49,$I49))</f>
        <v/>
      </c>
      <c r="AK49" s="113" t="str">
        <f>IF(OR($T49="",$U49=""),"",_xlfn.BETA.INV(ABS(VLOOKUP($Z$1,VLookups!$A$30:$B$31,2,FALSE)-AK$3),IF($N49="L",$U49,$T49),IF($N49="L",$T49,$U49),$G49,$I49))</f>
        <v/>
      </c>
      <c r="AL49" s="112" t="str">
        <f>IF(OR($T49="",$U49=""),"",_xlfn.BETA.INV(ABS(VLOOKUP($Z$1,VLookups!$A$30:$B$31,2,FALSE)-AL$3),IF($N49="L",$U49,$T49),IF($N49="L",$T49,$U49),$G49,$I49))</f>
        <v/>
      </c>
      <c r="AM49" s="113" t="str">
        <f>IF(OR($T49="",$U49=""),"",_xlfn.BETA.INV(ABS(VLOOKUP($Z$1,VLookups!$A$30:$B$31,2,FALSE)-AM$3),IF($N49="L",$U49,$T49),IF($N49="L",$T49,$U49),$G49,$I49))</f>
        <v/>
      </c>
      <c r="AN49" s="15"/>
      <c r="AO49" s="194" t="str">
        <f t="shared" si="21"/>
        <v/>
      </c>
      <c r="AP49" s="192" t="str">
        <f t="shared" si="22"/>
        <v/>
      </c>
      <c r="AQ49" s="177" t="str">
        <f t="shared" ref="AQ49" si="319">IF(ISNONTEXT($AO49),AP49+$AO49,"")</f>
        <v/>
      </c>
      <c r="AR49" s="177" t="str">
        <f t="shared" si="35"/>
        <v/>
      </c>
      <c r="AS49" s="177" t="str">
        <f t="shared" si="36"/>
        <v/>
      </c>
      <c r="AT49" s="177" t="str">
        <f t="shared" si="37"/>
        <v/>
      </c>
      <c r="AU49" s="177" t="str">
        <f t="shared" si="38"/>
        <v/>
      </c>
      <c r="AV49" s="177" t="str">
        <f t="shared" si="39"/>
        <v/>
      </c>
      <c r="AW49" s="177" t="str">
        <f t="shared" si="40"/>
        <v/>
      </c>
      <c r="AX49" s="177" t="str">
        <f t="shared" si="41"/>
        <v/>
      </c>
      <c r="AY49" s="177" t="str">
        <f t="shared" si="42"/>
        <v/>
      </c>
      <c r="AZ49" s="177" t="str">
        <f t="shared" si="43"/>
        <v/>
      </c>
      <c r="BA49" s="177" t="str">
        <f t="shared" si="44"/>
        <v/>
      </c>
      <c r="BB49" s="177" t="str">
        <f t="shared" si="45"/>
        <v/>
      </c>
      <c r="BC49" s="177" t="str">
        <f t="shared" si="46"/>
        <v/>
      </c>
      <c r="BD49" s="177" t="str">
        <f t="shared" si="47"/>
        <v/>
      </c>
      <c r="BE49" s="177" t="str">
        <f t="shared" si="48"/>
        <v/>
      </c>
      <c r="BF49" s="177" t="str">
        <f t="shared" si="49"/>
        <v/>
      </c>
      <c r="BG49" s="177" t="str">
        <f t="shared" si="50"/>
        <v/>
      </c>
      <c r="BH49" s="177" t="str">
        <f t="shared" si="51"/>
        <v/>
      </c>
      <c r="BI49" s="177" t="str">
        <f t="shared" si="52"/>
        <v/>
      </c>
      <c r="BJ49" s="177" t="str">
        <f t="shared" si="53"/>
        <v/>
      </c>
      <c r="BK49" s="177" t="str">
        <f t="shared" si="54"/>
        <v/>
      </c>
      <c r="BL49" s="177" t="str">
        <f t="shared" si="55"/>
        <v/>
      </c>
      <c r="BM49" s="177" t="str">
        <f t="shared" si="56"/>
        <v/>
      </c>
      <c r="BN49" s="177" t="str">
        <f t="shared" si="57"/>
        <v/>
      </c>
      <c r="BO49" s="177" t="str">
        <f t="shared" si="58"/>
        <v/>
      </c>
      <c r="BP49" s="177" t="str">
        <f t="shared" si="59"/>
        <v/>
      </c>
      <c r="BQ49" s="177" t="str">
        <f t="shared" si="60"/>
        <v/>
      </c>
      <c r="BR49" s="177" t="str">
        <f t="shared" si="61"/>
        <v/>
      </c>
      <c r="BS49" s="177" t="str">
        <f t="shared" si="62"/>
        <v/>
      </c>
      <c r="BT49" s="177" t="str">
        <f t="shared" si="63"/>
        <v/>
      </c>
      <c r="BU49" s="177" t="str">
        <f t="shared" si="64"/>
        <v/>
      </c>
      <c r="BV49" s="177" t="str">
        <f t="shared" si="65"/>
        <v/>
      </c>
      <c r="BW49" s="177" t="str">
        <f t="shared" si="66"/>
        <v/>
      </c>
      <c r="BX49" s="177" t="str">
        <f t="shared" si="67"/>
        <v/>
      </c>
      <c r="BY49" s="177" t="str">
        <f t="shared" si="68"/>
        <v/>
      </c>
      <c r="BZ49" s="177" t="str">
        <f t="shared" si="69"/>
        <v/>
      </c>
      <c r="CA49" s="177" t="str">
        <f t="shared" si="70"/>
        <v/>
      </c>
      <c r="CB49" s="177" t="str">
        <f t="shared" si="71"/>
        <v/>
      </c>
      <c r="CC49" s="177" t="str">
        <f t="shared" si="72"/>
        <v/>
      </c>
      <c r="CD49" s="177" t="str">
        <f t="shared" si="73"/>
        <v/>
      </c>
      <c r="CE49" s="177" t="str">
        <f t="shared" si="74"/>
        <v/>
      </c>
      <c r="CF49" s="177" t="str">
        <f t="shared" si="75"/>
        <v/>
      </c>
      <c r="CG49" s="177" t="str">
        <f t="shared" si="76"/>
        <v/>
      </c>
      <c r="CH49" s="177" t="str">
        <f t="shared" si="77"/>
        <v/>
      </c>
      <c r="CI49" s="177" t="str">
        <f t="shared" si="78"/>
        <v/>
      </c>
      <c r="CJ49" s="177" t="str">
        <f t="shared" si="79"/>
        <v/>
      </c>
      <c r="CK49" s="177" t="str">
        <f t="shared" si="80"/>
        <v/>
      </c>
      <c r="CL49" s="177" t="str">
        <f t="shared" si="81"/>
        <v/>
      </c>
      <c r="CM49" s="177" t="str">
        <f t="shared" si="82"/>
        <v/>
      </c>
      <c r="CN49" s="177" t="str">
        <f t="shared" si="83"/>
        <v/>
      </c>
      <c r="CO49" s="177" t="str">
        <f t="shared" si="84"/>
        <v/>
      </c>
      <c r="CP49" s="177" t="str">
        <f t="shared" si="85"/>
        <v/>
      </c>
      <c r="CQ49" s="177" t="str">
        <f t="shared" si="86"/>
        <v/>
      </c>
      <c r="CR49" s="177" t="str">
        <f t="shared" si="87"/>
        <v/>
      </c>
      <c r="CS49" s="177" t="str">
        <f t="shared" si="88"/>
        <v/>
      </c>
      <c r="CT49" s="177" t="str">
        <f t="shared" si="89"/>
        <v/>
      </c>
      <c r="CU49" s="177" t="str">
        <f t="shared" si="90"/>
        <v/>
      </c>
      <c r="CV49" s="177" t="str">
        <f t="shared" si="91"/>
        <v/>
      </c>
      <c r="CW49" s="177" t="str">
        <f t="shared" si="92"/>
        <v/>
      </c>
      <c r="CX49" s="177" t="str">
        <f t="shared" si="93"/>
        <v/>
      </c>
      <c r="CY49" s="177" t="str">
        <f t="shared" si="94"/>
        <v/>
      </c>
      <c r="CZ49" s="177" t="str">
        <f t="shared" si="95"/>
        <v/>
      </c>
      <c r="DA49" s="177" t="str">
        <f t="shared" si="96"/>
        <v/>
      </c>
      <c r="DB49" s="177" t="str">
        <f t="shared" si="97"/>
        <v/>
      </c>
      <c r="DC49" s="177" t="str">
        <f t="shared" si="28"/>
        <v/>
      </c>
      <c r="DD49" s="177" t="str">
        <f t="shared" si="98"/>
        <v/>
      </c>
      <c r="DE49" s="177" t="str">
        <f t="shared" si="99"/>
        <v/>
      </c>
      <c r="DF49" s="177" t="str">
        <f t="shared" si="100"/>
        <v/>
      </c>
      <c r="DG49" s="177" t="str">
        <f t="shared" si="101"/>
        <v/>
      </c>
      <c r="DH49" s="177" t="str">
        <f t="shared" si="102"/>
        <v/>
      </c>
      <c r="DI49" s="177" t="str">
        <f t="shared" si="103"/>
        <v/>
      </c>
      <c r="DJ49" s="177" t="str">
        <f t="shared" si="104"/>
        <v/>
      </c>
      <c r="DK49" s="177" t="str">
        <f t="shared" si="105"/>
        <v/>
      </c>
      <c r="DL49" s="177" t="str">
        <f t="shared" si="106"/>
        <v/>
      </c>
      <c r="DM49" s="177" t="str">
        <f t="shared" si="107"/>
        <v/>
      </c>
      <c r="DN49" s="177" t="str">
        <f t="shared" si="108"/>
        <v/>
      </c>
      <c r="DO49" s="177" t="str">
        <f t="shared" si="109"/>
        <v/>
      </c>
      <c r="DP49" s="177" t="str">
        <f t="shared" si="110"/>
        <v/>
      </c>
      <c r="DQ49" s="177" t="str">
        <f t="shared" si="111"/>
        <v/>
      </c>
      <c r="DR49" s="177" t="str">
        <f t="shared" si="112"/>
        <v/>
      </c>
      <c r="DS49" s="177" t="str">
        <f t="shared" si="113"/>
        <v/>
      </c>
      <c r="DT49" s="177" t="str">
        <f t="shared" si="114"/>
        <v/>
      </c>
      <c r="DU49" s="177" t="str">
        <f t="shared" si="115"/>
        <v/>
      </c>
      <c r="DV49" s="177" t="str">
        <f t="shared" si="116"/>
        <v/>
      </c>
      <c r="DW49" s="177" t="str">
        <f t="shared" si="117"/>
        <v/>
      </c>
      <c r="DX49" s="177" t="str">
        <f t="shared" si="118"/>
        <v/>
      </c>
      <c r="DY49" s="177" t="str">
        <f t="shared" si="119"/>
        <v/>
      </c>
      <c r="DZ49" s="177" t="str">
        <f t="shared" si="120"/>
        <v/>
      </c>
      <c r="EA49" s="177" t="str">
        <f t="shared" si="121"/>
        <v/>
      </c>
      <c r="EB49" s="177" t="str">
        <f t="shared" si="122"/>
        <v/>
      </c>
      <c r="EC49" s="177" t="str">
        <f t="shared" si="123"/>
        <v/>
      </c>
      <c r="ED49" s="177" t="str">
        <f t="shared" si="124"/>
        <v/>
      </c>
      <c r="EE49" s="177" t="str">
        <f t="shared" si="125"/>
        <v/>
      </c>
      <c r="EF49" s="177" t="str">
        <f t="shared" si="126"/>
        <v/>
      </c>
      <c r="EG49" s="177" t="str">
        <f t="shared" si="127"/>
        <v/>
      </c>
      <c r="EH49" s="177" t="str">
        <f t="shared" si="128"/>
        <v/>
      </c>
      <c r="EI49" s="177" t="str">
        <f t="shared" si="129"/>
        <v/>
      </c>
      <c r="EJ49" s="177" t="str">
        <f t="shared" si="130"/>
        <v/>
      </c>
      <c r="EK49" s="177" t="str">
        <f t="shared" si="131"/>
        <v/>
      </c>
      <c r="EL49" s="177" t="str">
        <f t="shared" si="132"/>
        <v/>
      </c>
      <c r="EM49" s="177" t="str">
        <f t="shared" si="133"/>
        <v/>
      </c>
      <c r="EN49" s="177" t="str">
        <f t="shared" si="134"/>
        <v/>
      </c>
      <c r="EO49" s="177" t="str">
        <f t="shared" si="135"/>
        <v/>
      </c>
      <c r="EP49" s="177" t="str">
        <f t="shared" si="136"/>
        <v/>
      </c>
      <c r="EQ49" s="177" t="str">
        <f t="shared" si="137"/>
        <v/>
      </c>
      <c r="ER49" s="177" t="str">
        <f t="shared" si="138"/>
        <v/>
      </c>
      <c r="ES49" s="177" t="str">
        <f t="shared" si="139"/>
        <v/>
      </c>
      <c r="ET49" s="177" t="str">
        <f t="shared" si="140"/>
        <v/>
      </c>
      <c r="EU49" s="177" t="str">
        <f t="shared" si="141"/>
        <v/>
      </c>
      <c r="EV49" s="177" t="str">
        <f t="shared" si="142"/>
        <v/>
      </c>
      <c r="EW49" s="177" t="str">
        <f t="shared" si="143"/>
        <v/>
      </c>
      <c r="EX49" s="177" t="str">
        <f t="shared" si="144"/>
        <v/>
      </c>
      <c r="EY49" s="177" t="str">
        <f t="shared" si="145"/>
        <v/>
      </c>
      <c r="EZ49" s="177" t="str">
        <f t="shared" si="146"/>
        <v/>
      </c>
      <c r="FA49" s="177" t="str">
        <f t="shared" si="147"/>
        <v/>
      </c>
      <c r="FB49" s="177" t="str">
        <f t="shared" si="148"/>
        <v/>
      </c>
      <c r="FC49" s="177" t="str">
        <f t="shared" si="149"/>
        <v/>
      </c>
      <c r="FD49" s="177" t="str">
        <f t="shared" si="150"/>
        <v/>
      </c>
      <c r="FE49" s="177" t="str">
        <f t="shared" si="151"/>
        <v/>
      </c>
      <c r="FF49" s="177" t="str">
        <f t="shared" si="152"/>
        <v/>
      </c>
      <c r="FG49" s="177" t="str">
        <f t="shared" si="153"/>
        <v/>
      </c>
      <c r="FH49" s="177" t="str">
        <f t="shared" si="154"/>
        <v/>
      </c>
      <c r="FI49" s="177" t="str">
        <f t="shared" si="155"/>
        <v/>
      </c>
      <c r="FJ49" s="177" t="str">
        <f t="shared" si="156"/>
        <v/>
      </c>
      <c r="FK49" s="177" t="str">
        <f t="shared" si="157"/>
        <v/>
      </c>
      <c r="FL49" s="177" t="str">
        <f t="shared" si="158"/>
        <v/>
      </c>
      <c r="FM49" s="177" t="str">
        <f t="shared" si="159"/>
        <v/>
      </c>
      <c r="FN49" s="177" t="str">
        <f t="shared" si="160"/>
        <v/>
      </c>
      <c r="FO49" s="177" t="str">
        <f t="shared" si="29"/>
        <v/>
      </c>
      <c r="FP49" s="177" t="str">
        <f t="shared" si="161"/>
        <v/>
      </c>
      <c r="FQ49" s="177" t="str">
        <f t="shared" si="162"/>
        <v/>
      </c>
      <c r="FR49" s="177" t="str">
        <f t="shared" si="163"/>
        <v/>
      </c>
      <c r="FS49" s="177" t="str">
        <f t="shared" si="164"/>
        <v/>
      </c>
      <c r="FT49" s="177" t="str">
        <f t="shared" si="165"/>
        <v/>
      </c>
      <c r="FU49" s="177" t="str">
        <f t="shared" si="166"/>
        <v/>
      </c>
      <c r="FV49" s="177" t="str">
        <f t="shared" si="167"/>
        <v/>
      </c>
      <c r="FW49" s="177" t="str">
        <f t="shared" si="168"/>
        <v/>
      </c>
      <c r="FX49" s="177" t="str">
        <f t="shared" si="169"/>
        <v/>
      </c>
      <c r="FY49" s="177" t="str">
        <f t="shared" si="170"/>
        <v/>
      </c>
      <c r="FZ49" s="177" t="str">
        <f t="shared" si="171"/>
        <v/>
      </c>
      <c r="GA49" s="177" t="str">
        <f t="shared" si="172"/>
        <v/>
      </c>
      <c r="GB49" s="177" t="str">
        <f t="shared" si="173"/>
        <v/>
      </c>
      <c r="GC49" s="177" t="str">
        <f t="shared" si="174"/>
        <v/>
      </c>
      <c r="GD49" s="177" t="str">
        <f t="shared" si="175"/>
        <v/>
      </c>
      <c r="GE49" s="177" t="str">
        <f t="shared" si="176"/>
        <v/>
      </c>
      <c r="GF49" s="177" t="str">
        <f t="shared" si="177"/>
        <v/>
      </c>
      <c r="GG49" s="177" t="str">
        <f t="shared" si="178"/>
        <v/>
      </c>
      <c r="GH49" s="177" t="str">
        <f t="shared" si="179"/>
        <v/>
      </c>
      <c r="GI49" s="177" t="str">
        <f t="shared" si="180"/>
        <v/>
      </c>
      <c r="GJ49" s="177" t="str">
        <f t="shared" si="181"/>
        <v/>
      </c>
      <c r="GK49" s="177" t="str">
        <f t="shared" si="182"/>
        <v/>
      </c>
      <c r="GL49" s="177" t="str">
        <f t="shared" si="183"/>
        <v/>
      </c>
      <c r="GM49" s="177" t="str">
        <f t="shared" si="184"/>
        <v/>
      </c>
      <c r="GN49" s="177" t="str">
        <f t="shared" si="185"/>
        <v/>
      </c>
      <c r="GO49" s="177" t="str">
        <f t="shared" si="186"/>
        <v/>
      </c>
      <c r="GP49" s="177" t="str">
        <f t="shared" si="187"/>
        <v/>
      </c>
      <c r="GQ49" s="177" t="str">
        <f t="shared" si="188"/>
        <v/>
      </c>
      <c r="GR49" s="177" t="str">
        <f t="shared" si="189"/>
        <v/>
      </c>
      <c r="GS49" s="177" t="str">
        <f t="shared" si="190"/>
        <v/>
      </c>
      <c r="GT49" s="177" t="str">
        <f t="shared" si="191"/>
        <v/>
      </c>
      <c r="GU49" s="177" t="str">
        <f t="shared" si="192"/>
        <v/>
      </c>
      <c r="GV49" s="177" t="str">
        <f t="shared" si="193"/>
        <v/>
      </c>
      <c r="GW49" s="177" t="str">
        <f t="shared" si="194"/>
        <v/>
      </c>
      <c r="GX49" s="177" t="str">
        <f t="shared" si="195"/>
        <v/>
      </c>
      <c r="GY49" s="177" t="str">
        <f t="shared" si="196"/>
        <v/>
      </c>
      <c r="GZ49" s="177" t="str">
        <f t="shared" si="197"/>
        <v/>
      </c>
      <c r="HA49" s="177" t="str">
        <f t="shared" si="198"/>
        <v/>
      </c>
      <c r="HB49" s="177" t="str">
        <f t="shared" si="199"/>
        <v/>
      </c>
      <c r="HC49" s="177" t="str">
        <f t="shared" si="200"/>
        <v/>
      </c>
      <c r="HD49" s="177" t="str">
        <f t="shared" si="201"/>
        <v/>
      </c>
      <c r="HE49" s="177" t="str">
        <f t="shared" si="202"/>
        <v/>
      </c>
      <c r="HF49" s="177" t="str">
        <f t="shared" si="203"/>
        <v/>
      </c>
      <c r="HG49" s="177" t="str">
        <f t="shared" si="204"/>
        <v/>
      </c>
      <c r="HH49" s="177" t="str">
        <f t="shared" si="205"/>
        <v/>
      </c>
      <c r="HI49" s="177" t="str">
        <f t="shared" si="206"/>
        <v/>
      </c>
      <c r="HJ49" s="177" t="str">
        <f t="shared" si="207"/>
        <v/>
      </c>
      <c r="HK49" s="177" t="str">
        <f t="shared" si="208"/>
        <v/>
      </c>
      <c r="HL49" s="177" t="str">
        <f t="shared" si="209"/>
        <v/>
      </c>
      <c r="HM49" s="177" t="str">
        <f t="shared" si="210"/>
        <v/>
      </c>
      <c r="HN49" s="177" t="str">
        <f t="shared" si="211"/>
        <v/>
      </c>
      <c r="HO49" s="177" t="str">
        <f t="shared" si="212"/>
        <v/>
      </c>
      <c r="HP49" s="177" t="str">
        <f t="shared" si="213"/>
        <v/>
      </c>
      <c r="HQ49" s="177" t="str">
        <f t="shared" si="214"/>
        <v/>
      </c>
      <c r="HR49" s="177" t="str">
        <f t="shared" si="215"/>
        <v/>
      </c>
      <c r="HS49" s="177" t="str">
        <f t="shared" si="216"/>
        <v/>
      </c>
      <c r="HT49" s="177" t="str">
        <f t="shared" si="217"/>
        <v/>
      </c>
      <c r="HU49" s="177" t="str">
        <f t="shared" si="218"/>
        <v/>
      </c>
      <c r="HV49" s="177" t="str">
        <f t="shared" si="219"/>
        <v/>
      </c>
      <c r="HW49" s="177" t="str">
        <f t="shared" si="220"/>
        <v/>
      </c>
      <c r="HX49" s="177" t="str">
        <f t="shared" si="221"/>
        <v/>
      </c>
      <c r="HY49" s="177" t="str">
        <f t="shared" si="222"/>
        <v/>
      </c>
      <c r="HZ49" s="177" t="str">
        <f t="shared" si="223"/>
        <v/>
      </c>
      <c r="IA49" s="177" t="str">
        <f t="shared" si="30"/>
        <v/>
      </c>
      <c r="IB49" s="177" t="str">
        <f t="shared" si="251"/>
        <v/>
      </c>
      <c r="IC49" s="177" t="str">
        <f t="shared" si="252"/>
        <v/>
      </c>
      <c r="ID49" s="177" t="str">
        <f t="shared" si="253"/>
        <v/>
      </c>
      <c r="IE49" s="177" t="str">
        <f t="shared" si="254"/>
        <v/>
      </c>
      <c r="IF49" s="177" t="str">
        <f t="shared" si="255"/>
        <v/>
      </c>
      <c r="IG49" s="177" t="str">
        <f t="shared" si="256"/>
        <v/>
      </c>
      <c r="IH49" s="192" t="str">
        <f t="shared" si="292"/>
        <v/>
      </c>
      <c r="II49" s="193" t="e">
        <f t="shared" si="293"/>
        <v>#N/A</v>
      </c>
      <c r="IJ49" s="193" t="e">
        <f t="shared" si="307"/>
        <v>#N/A</v>
      </c>
      <c r="IK49" s="193" t="e">
        <f t="shared" si="307"/>
        <v>#N/A</v>
      </c>
      <c r="IL49" s="193" t="e">
        <f t="shared" si="307"/>
        <v>#N/A</v>
      </c>
      <c r="IM49" s="193" t="e">
        <f t="shared" ref="IM49:JA64" si="320">IF(ISNONTEXT($X49),IF($N49="R",_xlfn.BETA.DIST(AT49,$T49,$U49,FALSE,$G49,$I49),_xlfn.BETA.DIST(AT49,$U49,$T49,FALSE,$G49,$I49)),NA())</f>
        <v>#N/A</v>
      </c>
      <c r="IN49" s="193" t="e">
        <f t="shared" si="320"/>
        <v>#N/A</v>
      </c>
      <c r="IO49" s="193" t="e">
        <f t="shared" si="320"/>
        <v>#N/A</v>
      </c>
      <c r="IP49" s="193" t="e">
        <f t="shared" si="320"/>
        <v>#N/A</v>
      </c>
      <c r="IQ49" s="193" t="e">
        <f t="shared" si="320"/>
        <v>#N/A</v>
      </c>
      <c r="IR49" s="193" t="e">
        <f t="shared" si="320"/>
        <v>#N/A</v>
      </c>
      <c r="IS49" s="193" t="e">
        <f t="shared" si="320"/>
        <v>#N/A</v>
      </c>
      <c r="IT49" s="193" t="e">
        <f t="shared" si="320"/>
        <v>#N/A</v>
      </c>
      <c r="IU49" s="193" t="e">
        <f t="shared" si="320"/>
        <v>#N/A</v>
      </c>
      <c r="IV49" s="193" t="e">
        <f t="shared" si="320"/>
        <v>#N/A</v>
      </c>
      <c r="IW49" s="193" t="e">
        <f t="shared" si="320"/>
        <v>#N/A</v>
      </c>
      <c r="IX49" s="193" t="e">
        <f t="shared" si="320"/>
        <v>#N/A</v>
      </c>
      <c r="IY49" s="193" t="e">
        <f t="shared" si="320"/>
        <v>#N/A</v>
      </c>
      <c r="IZ49" s="193" t="e">
        <f t="shared" si="320"/>
        <v>#N/A</v>
      </c>
      <c r="JA49" s="193" t="e">
        <f t="shared" si="320"/>
        <v>#N/A</v>
      </c>
      <c r="JB49" s="193" t="e">
        <f t="shared" si="315"/>
        <v>#N/A</v>
      </c>
      <c r="JC49" s="193" t="e">
        <f t="shared" si="315"/>
        <v>#N/A</v>
      </c>
      <c r="JD49" s="193" t="e">
        <f t="shared" si="315"/>
        <v>#N/A</v>
      </c>
      <c r="JE49" s="193" t="e">
        <f t="shared" si="315"/>
        <v>#N/A</v>
      </c>
      <c r="JF49" s="193" t="e">
        <f t="shared" si="315"/>
        <v>#N/A</v>
      </c>
      <c r="JG49" s="193" t="e">
        <f t="shared" si="315"/>
        <v>#N/A</v>
      </c>
      <c r="JH49" s="193" t="e">
        <f t="shared" si="315"/>
        <v>#N/A</v>
      </c>
      <c r="JI49" s="193" t="e">
        <f t="shared" si="315"/>
        <v>#N/A</v>
      </c>
      <c r="JJ49" s="193" t="e">
        <f t="shared" si="315"/>
        <v>#N/A</v>
      </c>
      <c r="JK49" s="193" t="e">
        <f t="shared" si="315"/>
        <v>#N/A</v>
      </c>
      <c r="JL49" s="193" t="e">
        <f t="shared" si="315"/>
        <v>#N/A</v>
      </c>
      <c r="JM49" s="193" t="e">
        <f t="shared" si="315"/>
        <v>#N/A</v>
      </c>
      <c r="JN49" s="193" t="e">
        <f t="shared" si="315"/>
        <v>#N/A</v>
      </c>
      <c r="JO49" s="193" t="e">
        <f t="shared" si="315"/>
        <v>#N/A</v>
      </c>
      <c r="JP49" s="193" t="e">
        <f t="shared" si="315"/>
        <v>#N/A</v>
      </c>
      <c r="JQ49" s="193" t="e">
        <f t="shared" si="311"/>
        <v>#N/A</v>
      </c>
      <c r="JR49" s="193" t="e">
        <f t="shared" si="311"/>
        <v>#N/A</v>
      </c>
      <c r="JS49" s="193" t="e">
        <f t="shared" si="311"/>
        <v>#N/A</v>
      </c>
      <c r="JT49" s="193" t="e">
        <f t="shared" si="311"/>
        <v>#N/A</v>
      </c>
      <c r="JU49" s="193" t="e">
        <f t="shared" si="311"/>
        <v>#N/A</v>
      </c>
      <c r="JV49" s="193" t="e">
        <f t="shared" si="311"/>
        <v>#N/A</v>
      </c>
      <c r="JW49" s="193" t="e">
        <f t="shared" si="311"/>
        <v>#N/A</v>
      </c>
      <c r="JX49" s="193" t="e">
        <f t="shared" si="311"/>
        <v>#N/A</v>
      </c>
      <c r="JY49" s="193" t="e">
        <f t="shared" si="311"/>
        <v>#N/A</v>
      </c>
      <c r="JZ49" s="193" t="e">
        <f t="shared" si="311"/>
        <v>#N/A</v>
      </c>
      <c r="KA49" s="193" t="e">
        <f t="shared" si="311"/>
        <v>#N/A</v>
      </c>
      <c r="KB49" s="193" t="e">
        <f t="shared" si="311"/>
        <v>#N/A</v>
      </c>
      <c r="KC49" s="193" t="e">
        <f t="shared" si="311"/>
        <v>#N/A</v>
      </c>
      <c r="KD49" s="193" t="e">
        <f t="shared" si="311"/>
        <v>#N/A</v>
      </c>
      <c r="KE49" s="193" t="e">
        <f t="shared" si="311"/>
        <v>#N/A</v>
      </c>
      <c r="KF49" s="193" t="e">
        <f t="shared" si="296"/>
        <v>#N/A</v>
      </c>
      <c r="KG49" s="193" t="e">
        <f t="shared" si="296"/>
        <v>#N/A</v>
      </c>
      <c r="KH49" s="193" t="e">
        <f t="shared" si="296"/>
        <v>#N/A</v>
      </c>
      <c r="KI49" s="193" t="e">
        <f t="shared" si="296"/>
        <v>#N/A</v>
      </c>
      <c r="KJ49" s="193" t="e">
        <f t="shared" si="296"/>
        <v>#N/A</v>
      </c>
      <c r="KK49" s="193" t="e">
        <f t="shared" si="296"/>
        <v>#N/A</v>
      </c>
      <c r="KL49" s="193" t="e">
        <f t="shared" si="296"/>
        <v>#N/A</v>
      </c>
      <c r="KM49" s="193" t="e">
        <f t="shared" si="296"/>
        <v>#N/A</v>
      </c>
      <c r="KN49" s="193" t="e">
        <f t="shared" si="296"/>
        <v>#N/A</v>
      </c>
      <c r="KO49" s="193" t="e">
        <f t="shared" si="296"/>
        <v>#N/A</v>
      </c>
      <c r="KP49" s="193" t="e">
        <f t="shared" si="296"/>
        <v>#N/A</v>
      </c>
      <c r="KQ49" s="193" t="e">
        <f t="shared" si="296"/>
        <v>#N/A</v>
      </c>
      <c r="KR49" s="193" t="e">
        <f t="shared" si="296"/>
        <v>#N/A</v>
      </c>
      <c r="KS49" s="193" t="e">
        <f t="shared" si="296"/>
        <v>#N/A</v>
      </c>
      <c r="KT49" s="193" t="e">
        <f t="shared" si="296"/>
        <v>#N/A</v>
      </c>
      <c r="KU49" s="193" t="e">
        <f t="shared" si="31"/>
        <v>#N/A</v>
      </c>
      <c r="KV49" s="193" t="e">
        <f t="shared" si="308"/>
        <v>#N/A</v>
      </c>
      <c r="KW49" s="193" t="e">
        <f t="shared" si="308"/>
        <v>#N/A</v>
      </c>
      <c r="KX49" s="193" t="e">
        <f t="shared" si="308"/>
        <v>#N/A</v>
      </c>
      <c r="KY49" s="193" t="e">
        <f t="shared" ref="KY49:LM64" si="321">IF(ISNONTEXT($X49),IF($N49="R",_xlfn.BETA.DIST(DF49,$T49,$U49,FALSE,$G49,$I49),_xlfn.BETA.DIST(DF49,$U49,$T49,FALSE,$G49,$I49)),NA())</f>
        <v>#N/A</v>
      </c>
      <c r="KZ49" s="193" t="e">
        <f t="shared" si="321"/>
        <v>#N/A</v>
      </c>
      <c r="LA49" s="193" t="e">
        <f t="shared" si="321"/>
        <v>#N/A</v>
      </c>
      <c r="LB49" s="193" t="e">
        <f t="shared" si="321"/>
        <v>#N/A</v>
      </c>
      <c r="LC49" s="193" t="e">
        <f t="shared" si="321"/>
        <v>#N/A</v>
      </c>
      <c r="LD49" s="193" t="e">
        <f t="shared" si="321"/>
        <v>#N/A</v>
      </c>
      <c r="LE49" s="193" t="e">
        <f t="shared" si="321"/>
        <v>#N/A</v>
      </c>
      <c r="LF49" s="193" t="e">
        <f t="shared" si="321"/>
        <v>#N/A</v>
      </c>
      <c r="LG49" s="193" t="e">
        <f t="shared" si="321"/>
        <v>#N/A</v>
      </c>
      <c r="LH49" s="193" t="e">
        <f t="shared" si="321"/>
        <v>#N/A</v>
      </c>
      <c r="LI49" s="193" t="e">
        <f t="shared" si="321"/>
        <v>#N/A</v>
      </c>
      <c r="LJ49" s="193" t="e">
        <f t="shared" si="321"/>
        <v>#N/A</v>
      </c>
      <c r="LK49" s="193" t="e">
        <f t="shared" si="321"/>
        <v>#N/A</v>
      </c>
      <c r="LL49" s="193" t="e">
        <f t="shared" si="321"/>
        <v>#N/A</v>
      </c>
      <c r="LM49" s="193" t="e">
        <f t="shared" si="321"/>
        <v>#N/A</v>
      </c>
      <c r="LN49" s="193" t="e">
        <f t="shared" si="316"/>
        <v>#N/A</v>
      </c>
      <c r="LO49" s="193" t="e">
        <f t="shared" si="316"/>
        <v>#N/A</v>
      </c>
      <c r="LP49" s="193" t="e">
        <f t="shared" si="316"/>
        <v>#N/A</v>
      </c>
      <c r="LQ49" s="193" t="e">
        <f t="shared" si="316"/>
        <v>#N/A</v>
      </c>
      <c r="LR49" s="193" t="e">
        <f t="shared" si="316"/>
        <v>#N/A</v>
      </c>
      <c r="LS49" s="193" t="e">
        <f t="shared" si="316"/>
        <v>#N/A</v>
      </c>
      <c r="LT49" s="193" t="e">
        <f t="shared" si="316"/>
        <v>#N/A</v>
      </c>
      <c r="LU49" s="193" t="e">
        <f t="shared" si="316"/>
        <v>#N/A</v>
      </c>
      <c r="LV49" s="193" t="e">
        <f t="shared" si="316"/>
        <v>#N/A</v>
      </c>
      <c r="LW49" s="193" t="e">
        <f t="shared" si="316"/>
        <v>#N/A</v>
      </c>
      <c r="LX49" s="193" t="e">
        <f t="shared" si="316"/>
        <v>#N/A</v>
      </c>
      <c r="LY49" s="193" t="e">
        <f t="shared" si="316"/>
        <v>#N/A</v>
      </c>
      <c r="LZ49" s="193" t="e">
        <f t="shared" si="316"/>
        <v>#N/A</v>
      </c>
      <c r="MA49" s="193" t="e">
        <f t="shared" si="316"/>
        <v>#N/A</v>
      </c>
      <c r="MB49" s="193" t="e">
        <f t="shared" si="316"/>
        <v>#N/A</v>
      </c>
      <c r="MC49" s="193" t="e">
        <f t="shared" si="312"/>
        <v>#N/A</v>
      </c>
      <c r="MD49" s="193" t="e">
        <f t="shared" si="312"/>
        <v>#N/A</v>
      </c>
      <c r="ME49" s="193" t="e">
        <f t="shared" si="312"/>
        <v>#N/A</v>
      </c>
      <c r="MF49" s="193" t="e">
        <f t="shared" si="312"/>
        <v>#N/A</v>
      </c>
      <c r="MG49" s="193" t="e">
        <f t="shared" si="312"/>
        <v>#N/A</v>
      </c>
      <c r="MH49" s="193" t="e">
        <f t="shared" si="312"/>
        <v>#N/A</v>
      </c>
      <c r="MI49" s="193" t="e">
        <f t="shared" si="312"/>
        <v>#N/A</v>
      </c>
      <c r="MJ49" s="193" t="e">
        <f t="shared" si="312"/>
        <v>#N/A</v>
      </c>
      <c r="MK49" s="193" t="e">
        <f t="shared" si="312"/>
        <v>#N/A</v>
      </c>
      <c r="ML49" s="193" t="e">
        <f t="shared" si="312"/>
        <v>#N/A</v>
      </c>
      <c r="MM49" s="193" t="e">
        <f t="shared" si="312"/>
        <v>#N/A</v>
      </c>
      <c r="MN49" s="193" t="e">
        <f t="shared" si="312"/>
        <v>#N/A</v>
      </c>
      <c r="MO49" s="193" t="e">
        <f t="shared" si="312"/>
        <v>#N/A</v>
      </c>
      <c r="MP49" s="193" t="e">
        <f t="shared" si="312"/>
        <v>#N/A</v>
      </c>
      <c r="MQ49" s="193" t="e">
        <f t="shared" si="312"/>
        <v>#N/A</v>
      </c>
      <c r="MR49" s="193" t="e">
        <f t="shared" si="297"/>
        <v>#N/A</v>
      </c>
      <c r="MS49" s="193" t="e">
        <f t="shared" si="297"/>
        <v>#N/A</v>
      </c>
      <c r="MT49" s="193" t="e">
        <f t="shared" si="297"/>
        <v>#N/A</v>
      </c>
      <c r="MU49" s="193" t="e">
        <f t="shared" si="297"/>
        <v>#N/A</v>
      </c>
      <c r="MV49" s="193" t="e">
        <f t="shared" si="297"/>
        <v>#N/A</v>
      </c>
      <c r="MW49" s="193" t="e">
        <f t="shared" si="297"/>
        <v>#N/A</v>
      </c>
      <c r="MX49" s="193" t="e">
        <f t="shared" si="297"/>
        <v>#N/A</v>
      </c>
      <c r="MY49" s="193" t="e">
        <f t="shared" si="297"/>
        <v>#N/A</v>
      </c>
      <c r="MZ49" s="193" t="e">
        <f t="shared" si="297"/>
        <v>#N/A</v>
      </c>
      <c r="NA49" s="193" t="e">
        <f t="shared" si="297"/>
        <v>#N/A</v>
      </c>
      <c r="NB49" s="193" t="e">
        <f t="shared" si="297"/>
        <v>#N/A</v>
      </c>
      <c r="NC49" s="193" t="e">
        <f t="shared" si="297"/>
        <v>#N/A</v>
      </c>
      <c r="ND49" s="193" t="e">
        <f t="shared" si="297"/>
        <v>#N/A</v>
      </c>
      <c r="NE49" s="193" t="e">
        <f t="shared" si="297"/>
        <v>#N/A</v>
      </c>
      <c r="NF49" s="193" t="e">
        <f t="shared" si="297"/>
        <v>#N/A</v>
      </c>
      <c r="NG49" s="193" t="e">
        <f t="shared" si="32"/>
        <v>#N/A</v>
      </c>
      <c r="NH49" s="193" t="e">
        <f t="shared" si="309"/>
        <v>#N/A</v>
      </c>
      <c r="NI49" s="193" t="e">
        <f t="shared" si="309"/>
        <v>#N/A</v>
      </c>
      <c r="NJ49" s="193" t="e">
        <f t="shared" si="309"/>
        <v>#N/A</v>
      </c>
      <c r="NK49" s="193" t="e">
        <f t="shared" ref="NK49:NY64" si="322">IF(ISNONTEXT($X49),IF($N49="R",_xlfn.BETA.DIST(FR49,$T49,$U49,FALSE,$G49,$I49),_xlfn.BETA.DIST(FR49,$U49,$T49,FALSE,$G49,$I49)),NA())</f>
        <v>#N/A</v>
      </c>
      <c r="NL49" s="193" t="e">
        <f t="shared" si="322"/>
        <v>#N/A</v>
      </c>
      <c r="NM49" s="193" t="e">
        <f t="shared" si="322"/>
        <v>#N/A</v>
      </c>
      <c r="NN49" s="193" t="e">
        <f t="shared" si="322"/>
        <v>#N/A</v>
      </c>
      <c r="NO49" s="193" t="e">
        <f t="shared" si="322"/>
        <v>#N/A</v>
      </c>
      <c r="NP49" s="193" t="e">
        <f t="shared" si="322"/>
        <v>#N/A</v>
      </c>
      <c r="NQ49" s="193" t="e">
        <f t="shared" si="322"/>
        <v>#N/A</v>
      </c>
      <c r="NR49" s="193" t="e">
        <f t="shared" si="322"/>
        <v>#N/A</v>
      </c>
      <c r="NS49" s="193" t="e">
        <f t="shared" si="322"/>
        <v>#N/A</v>
      </c>
      <c r="NT49" s="193" t="e">
        <f t="shared" si="322"/>
        <v>#N/A</v>
      </c>
      <c r="NU49" s="193" t="e">
        <f t="shared" si="322"/>
        <v>#N/A</v>
      </c>
      <c r="NV49" s="193" t="e">
        <f t="shared" si="322"/>
        <v>#N/A</v>
      </c>
      <c r="NW49" s="193" t="e">
        <f t="shared" si="322"/>
        <v>#N/A</v>
      </c>
      <c r="NX49" s="193" t="e">
        <f t="shared" si="322"/>
        <v>#N/A</v>
      </c>
      <c r="NY49" s="193" t="e">
        <f t="shared" si="322"/>
        <v>#N/A</v>
      </c>
      <c r="NZ49" s="193" t="e">
        <f t="shared" si="317"/>
        <v>#N/A</v>
      </c>
      <c r="OA49" s="193" t="e">
        <f t="shared" si="317"/>
        <v>#N/A</v>
      </c>
      <c r="OB49" s="193" t="e">
        <f t="shared" si="317"/>
        <v>#N/A</v>
      </c>
      <c r="OC49" s="193" t="e">
        <f t="shared" si="317"/>
        <v>#N/A</v>
      </c>
      <c r="OD49" s="193" t="e">
        <f t="shared" si="317"/>
        <v>#N/A</v>
      </c>
      <c r="OE49" s="193" t="e">
        <f t="shared" si="317"/>
        <v>#N/A</v>
      </c>
      <c r="OF49" s="193" t="e">
        <f t="shared" si="317"/>
        <v>#N/A</v>
      </c>
      <c r="OG49" s="193" t="e">
        <f t="shared" si="317"/>
        <v>#N/A</v>
      </c>
      <c r="OH49" s="193" t="e">
        <f t="shared" si="317"/>
        <v>#N/A</v>
      </c>
      <c r="OI49" s="193" t="e">
        <f t="shared" si="317"/>
        <v>#N/A</v>
      </c>
      <c r="OJ49" s="193" t="e">
        <f t="shared" si="317"/>
        <v>#N/A</v>
      </c>
      <c r="OK49" s="193" t="e">
        <f t="shared" si="317"/>
        <v>#N/A</v>
      </c>
      <c r="OL49" s="193" t="e">
        <f t="shared" si="317"/>
        <v>#N/A</v>
      </c>
      <c r="OM49" s="193" t="e">
        <f t="shared" si="317"/>
        <v>#N/A</v>
      </c>
      <c r="ON49" s="193" t="e">
        <f t="shared" si="317"/>
        <v>#N/A</v>
      </c>
      <c r="OO49" s="193" t="e">
        <f t="shared" si="313"/>
        <v>#N/A</v>
      </c>
      <c r="OP49" s="193" t="e">
        <f t="shared" si="313"/>
        <v>#N/A</v>
      </c>
      <c r="OQ49" s="193" t="e">
        <f t="shared" si="313"/>
        <v>#N/A</v>
      </c>
      <c r="OR49" s="193" t="e">
        <f t="shared" si="313"/>
        <v>#N/A</v>
      </c>
      <c r="OS49" s="193" t="e">
        <f t="shared" si="313"/>
        <v>#N/A</v>
      </c>
      <c r="OT49" s="193" t="e">
        <f t="shared" si="313"/>
        <v>#N/A</v>
      </c>
      <c r="OU49" s="193" t="e">
        <f t="shared" si="313"/>
        <v>#N/A</v>
      </c>
      <c r="OV49" s="193" t="e">
        <f t="shared" si="313"/>
        <v>#N/A</v>
      </c>
      <c r="OW49" s="193" t="e">
        <f t="shared" si="313"/>
        <v>#N/A</v>
      </c>
      <c r="OX49" s="193" t="e">
        <f t="shared" si="313"/>
        <v>#N/A</v>
      </c>
      <c r="OY49" s="193" t="e">
        <f t="shared" si="313"/>
        <v>#N/A</v>
      </c>
      <c r="OZ49" s="193" t="e">
        <f t="shared" si="313"/>
        <v>#N/A</v>
      </c>
      <c r="PA49" s="193" t="e">
        <f t="shared" si="313"/>
        <v>#N/A</v>
      </c>
      <c r="PB49" s="193" t="e">
        <f t="shared" si="313"/>
        <v>#N/A</v>
      </c>
      <c r="PC49" s="193" t="e">
        <f t="shared" si="313"/>
        <v>#N/A</v>
      </c>
      <c r="PD49" s="193" t="e">
        <f t="shared" si="298"/>
        <v>#N/A</v>
      </c>
      <c r="PE49" s="193" t="e">
        <f t="shared" si="298"/>
        <v>#N/A</v>
      </c>
      <c r="PF49" s="193" t="e">
        <f t="shared" si="298"/>
        <v>#N/A</v>
      </c>
      <c r="PG49" s="193" t="e">
        <f t="shared" si="298"/>
        <v>#N/A</v>
      </c>
      <c r="PH49" s="193" t="e">
        <f t="shared" si="298"/>
        <v>#N/A</v>
      </c>
      <c r="PI49" s="193" t="e">
        <f t="shared" si="298"/>
        <v>#N/A</v>
      </c>
      <c r="PJ49" s="193" t="e">
        <f t="shared" si="298"/>
        <v>#N/A</v>
      </c>
      <c r="PK49" s="193" t="e">
        <f t="shared" si="298"/>
        <v>#N/A</v>
      </c>
      <c r="PL49" s="193" t="e">
        <f t="shared" si="298"/>
        <v>#N/A</v>
      </c>
      <c r="PM49" s="193" t="e">
        <f t="shared" si="298"/>
        <v>#N/A</v>
      </c>
      <c r="PN49" s="193" t="e">
        <f t="shared" si="298"/>
        <v>#N/A</v>
      </c>
      <c r="PO49" s="193" t="e">
        <f t="shared" si="298"/>
        <v>#N/A</v>
      </c>
      <c r="PP49" s="193" t="e">
        <f t="shared" si="298"/>
        <v>#N/A</v>
      </c>
      <c r="PQ49" s="193" t="e">
        <f t="shared" si="298"/>
        <v>#N/A</v>
      </c>
      <c r="PR49" s="193" t="e">
        <f t="shared" si="298"/>
        <v>#N/A</v>
      </c>
      <c r="PS49" s="193" t="e">
        <f t="shared" si="33"/>
        <v>#N/A</v>
      </c>
      <c r="PT49" s="193" t="e">
        <f t="shared" si="294"/>
        <v>#N/A</v>
      </c>
      <c r="PU49" s="193" t="e">
        <f t="shared" si="294"/>
        <v>#N/A</v>
      </c>
      <c r="PV49" s="193" t="e">
        <f t="shared" si="294"/>
        <v>#N/A</v>
      </c>
      <c r="PW49" s="193" t="e">
        <f t="shared" si="294"/>
        <v>#N/A</v>
      </c>
      <c r="PX49" s="193" t="e">
        <f t="shared" si="294"/>
        <v>#N/A</v>
      </c>
      <c r="PY49" s="193" t="e">
        <f t="shared" si="294"/>
        <v>#N/A</v>
      </c>
      <c r="PZ49" s="193" t="e">
        <f t="shared" si="294"/>
        <v>#N/A</v>
      </c>
      <c r="QA49" s="193" t="e">
        <f t="shared" si="294"/>
        <v>#N/A</v>
      </c>
    </row>
    <row r="50" spans="1:443" hidden="1" x14ac:dyDescent="0.45">
      <c r="A50" s="276"/>
      <c r="B50" s="277" t="str">
        <f>IF(OR($T50="",$U50=""),"",ROUND(_xlfn.BETA.INV(ABS(VLOOKUP($Z$1,VLookups!$A$30:$B$31,2,FALSE)-B$2),IF($N50="L",$U50,$T50),IF($N50="L",$T50,$U50),$G50,$I50),0))</f>
        <v/>
      </c>
      <c r="C50" s="287" t="str">
        <f t="shared" si="24"/>
        <v/>
      </c>
      <c r="D50" s="288" t="str">
        <f t="shared" si="25"/>
        <v/>
      </c>
      <c r="E50" s="134"/>
      <c r="F50" s="279"/>
      <c r="G50" s="280" t="str">
        <f t="shared" si="16"/>
        <v/>
      </c>
      <c r="H50" s="281"/>
      <c r="I50" s="280" t="str">
        <f t="shared" si="17"/>
        <v/>
      </c>
      <c r="J50" s="279"/>
      <c r="K50" s="135"/>
      <c r="L50" s="110" t="str">
        <f t="shared" si="18"/>
        <v/>
      </c>
      <c r="M50" s="21" t="str">
        <f t="shared" si="19"/>
        <v/>
      </c>
      <c r="N50" s="22" t="str">
        <f t="shared" si="20"/>
        <v/>
      </c>
      <c r="O50" s="23" t="str">
        <f>IF(M50="","",IF(OR($M50&lt;Skew!$B$3,$M50=Skew!$B$3),IF($M50&gt;Skew!$C$3,Skew!$A$3,IF($M50&gt;Skew!$C$4,Skew!$A$4,IF($M50&gt;Skew!$C$5,Skew!$A$5,IF($M50&gt;Skew!$C$6,Skew!$A$6,IF($M50&gt;Skew!$C$7,Skew!$A$7,IF($M50&gt;Skew!$C$8,Skew!$A$8,IF($M50&gt;Skew!$C$9,Skew!$A$9,IF($M50&gt;Skew!$C$10,Skew!$A$10,IF($M50&gt;Skew!$C$11,Skew!$A$11,IF($M50&gt;Skew!$C$12,Skew!$A$12,IF($M50&gt;Skew!$C$13,Skew!$A$13,IF($M50&gt;Skew!$C$14,Skew!$A$14,IF($M50&gt;Skew!$C$15,Skew!$A$15,IF($M50&gt;Skew!$C$16,Skew!$A$16,Skew!$A$17)
)))))))))))))))</f>
        <v/>
      </c>
      <c r="P50" s="22" t="str">
        <f>IF(M50="","",MATCH(O50,Skew!$A$3:$A$17,0))</f>
        <v/>
      </c>
      <c r="Q50" s="22" t="str">
        <f t="shared" si="0"/>
        <v/>
      </c>
      <c r="R50" s="24"/>
      <c r="S50" s="22" t="str">
        <f>IF(OR(M50="",R50=""),"",MATCH(R50,Confidence!$A$3:$A$12,0))</f>
        <v/>
      </c>
      <c r="T50" s="25" t="str">
        <f t="shared" si="1"/>
        <v/>
      </c>
      <c r="U50" s="25" t="str">
        <f t="shared" si="2"/>
        <v/>
      </c>
      <c r="V50" s="22"/>
      <c r="W50" s="102" t="str">
        <f t="shared" si="3"/>
        <v/>
      </c>
      <c r="X50" s="102" t="str">
        <f t="shared" si="4"/>
        <v/>
      </c>
      <c r="Y50" s="37" t="str">
        <f t="shared" si="5"/>
        <v/>
      </c>
      <c r="Z50" s="115"/>
      <c r="AA50" s="204" t="str">
        <f>IF(AND(G50&gt;0,H50&gt;0,I50&gt;0,T50&gt;0,U50&gt;0,Z50&gt;0,NOT(R50="")),ABS(VLOOKUP($Z$1,VLookups!$A$30:$B$31,2,FALSE)-_xlfn.BETA.DIST(Z50,IF(N50="L",U50,T50),IF(N50="L",T50,U50),TRUE,G50,I50)),"")</f>
        <v/>
      </c>
      <c r="AB50" s="112" t="str">
        <f>IF(OR($T50="",$U50=""),"",_xlfn.BETA.INV(ABS(VLOOKUP($Z$1,VLookups!$A$30:$B$31,2,FALSE)-AB$3),IF($N50="L",$U50,$T50),IF($N50="L",$T50,$U50),$G50,$I50))</f>
        <v/>
      </c>
      <c r="AC50" s="113" t="str">
        <f>IF(OR($T50="",$U50=""),"",_xlfn.BETA.INV(ABS(VLOOKUP($Z$1,VLookups!$A$30:$B$31,2,FALSE)-AC$3),IF($N50="L",$U50,$T50),IF($N50="L",$T50,$U50),$G50,$I50))</f>
        <v/>
      </c>
      <c r="AD50" s="112" t="str">
        <f>IF(OR($T50="",$U50=""),"",_xlfn.BETA.INV(ABS(VLOOKUP($Z$1,VLookups!$A$30:$B$31,2,FALSE)-AD$3),IF($N50="L",$U50,$T50),IF($N50="L",$T50,$U50),$G50,$I50))</f>
        <v/>
      </c>
      <c r="AE50" s="113" t="str">
        <f>IF(OR($T50="",$U50=""),"",_xlfn.BETA.INV(ABS(VLOOKUP($Z$1,VLookups!$A$30:$B$31,2,FALSE)-AE$3),IF($N50="L",$U50,$T50),IF($N50="L",$T50,$U50),$G50,$I50))</f>
        <v/>
      </c>
      <c r="AF50" s="112" t="str">
        <f>IF(OR($T50="",$U50=""),"",_xlfn.BETA.INV(ABS(VLOOKUP($Z$1,VLookups!$A$30:$B$31,2,FALSE)-AF$3),IF($N50="L",$U50,$T50),IF($N50="L",$T50,$U50),$G50,$I50))</f>
        <v/>
      </c>
      <c r="AG50" s="113" t="str">
        <f>IF(OR($T50="",$U50=""),"",_xlfn.BETA.INV(ABS(VLOOKUP($Z$1,VLookups!$A$30:$B$31,2,FALSE)-AG$3),IF($N50="L",$U50,$T50),IF($N50="L",$T50,$U50),$G50,$I50))</f>
        <v/>
      </c>
      <c r="AH50" s="112" t="str">
        <f>IF(OR($T50="",$U50=""),"",_xlfn.BETA.INV(ABS(VLOOKUP($Z$1,VLookups!$A$30:$B$31,2,FALSE)-AH$3),IF($N50="L",$U50,$T50),IF($N50="L",$T50,$U50),$G50,$I50))</f>
        <v/>
      </c>
      <c r="AI50" s="113" t="str">
        <f>IF(OR($T50="",$U50=""),"",_xlfn.BETA.INV(ABS(VLOOKUP($Z$1,VLookups!$A$30:$B$31,2,FALSE)-AI$3),IF($N50="L",$U50,$T50),IF($N50="L",$T50,$U50),$G50,$I50))</f>
        <v/>
      </c>
      <c r="AJ50" s="112" t="str">
        <f>IF(OR($T50="",$U50=""),"",_xlfn.BETA.INV(ABS(VLOOKUP($Z$1,VLookups!$A$30:$B$31,2,FALSE)-AJ$3),IF($N50="L",$U50,$T50),IF($N50="L",$T50,$U50),$G50,$I50))</f>
        <v/>
      </c>
      <c r="AK50" s="113" t="str">
        <f>IF(OR($T50="",$U50=""),"",_xlfn.BETA.INV(ABS(VLOOKUP($Z$1,VLookups!$A$30:$B$31,2,FALSE)-AK$3),IF($N50="L",$U50,$T50),IF($N50="L",$T50,$U50),$G50,$I50))</f>
        <v/>
      </c>
      <c r="AL50" s="112" t="str">
        <f>IF(OR($T50="",$U50=""),"",_xlfn.BETA.INV(ABS(VLOOKUP($Z$1,VLookups!$A$30:$B$31,2,FALSE)-AL$3),IF($N50="L",$U50,$T50),IF($N50="L",$T50,$U50),$G50,$I50))</f>
        <v/>
      </c>
      <c r="AM50" s="113" t="str">
        <f>IF(OR($T50="",$U50=""),"",_xlfn.BETA.INV(ABS(VLOOKUP($Z$1,VLookups!$A$30:$B$31,2,FALSE)-AM$3),IF($N50="L",$U50,$T50),IF($N50="L",$T50,$U50),$G50,$I50))</f>
        <v/>
      </c>
      <c r="AN50" s="15"/>
      <c r="AO50" s="194" t="str">
        <f t="shared" si="21"/>
        <v/>
      </c>
      <c r="AP50" s="192" t="str">
        <f t="shared" si="22"/>
        <v/>
      </c>
      <c r="AQ50" s="177" t="str">
        <f t="shared" ref="AQ50" si="323">IF(ISNONTEXT($AO50),AP50+$AO50,"")</f>
        <v/>
      </c>
      <c r="AR50" s="177" t="str">
        <f t="shared" si="35"/>
        <v/>
      </c>
      <c r="AS50" s="177" t="str">
        <f t="shared" si="36"/>
        <v/>
      </c>
      <c r="AT50" s="177" t="str">
        <f t="shared" si="37"/>
        <v/>
      </c>
      <c r="AU50" s="177" t="str">
        <f t="shared" si="38"/>
        <v/>
      </c>
      <c r="AV50" s="177" t="str">
        <f t="shared" si="39"/>
        <v/>
      </c>
      <c r="AW50" s="177" t="str">
        <f t="shared" si="40"/>
        <v/>
      </c>
      <c r="AX50" s="177" t="str">
        <f t="shared" si="41"/>
        <v/>
      </c>
      <c r="AY50" s="177" t="str">
        <f t="shared" si="42"/>
        <v/>
      </c>
      <c r="AZ50" s="177" t="str">
        <f t="shared" si="43"/>
        <v/>
      </c>
      <c r="BA50" s="177" t="str">
        <f t="shared" si="44"/>
        <v/>
      </c>
      <c r="BB50" s="177" t="str">
        <f t="shared" si="45"/>
        <v/>
      </c>
      <c r="BC50" s="177" t="str">
        <f t="shared" si="46"/>
        <v/>
      </c>
      <c r="BD50" s="177" t="str">
        <f t="shared" si="47"/>
        <v/>
      </c>
      <c r="BE50" s="177" t="str">
        <f t="shared" si="48"/>
        <v/>
      </c>
      <c r="BF50" s="177" t="str">
        <f t="shared" si="49"/>
        <v/>
      </c>
      <c r="BG50" s="177" t="str">
        <f t="shared" si="50"/>
        <v/>
      </c>
      <c r="BH50" s="177" t="str">
        <f t="shared" si="51"/>
        <v/>
      </c>
      <c r="BI50" s="177" t="str">
        <f t="shared" si="52"/>
        <v/>
      </c>
      <c r="BJ50" s="177" t="str">
        <f t="shared" si="53"/>
        <v/>
      </c>
      <c r="BK50" s="177" t="str">
        <f t="shared" si="54"/>
        <v/>
      </c>
      <c r="BL50" s="177" t="str">
        <f t="shared" si="55"/>
        <v/>
      </c>
      <c r="BM50" s="177" t="str">
        <f t="shared" si="56"/>
        <v/>
      </c>
      <c r="BN50" s="177" t="str">
        <f t="shared" si="57"/>
        <v/>
      </c>
      <c r="BO50" s="177" t="str">
        <f t="shared" si="58"/>
        <v/>
      </c>
      <c r="BP50" s="177" t="str">
        <f t="shared" si="59"/>
        <v/>
      </c>
      <c r="BQ50" s="177" t="str">
        <f t="shared" si="60"/>
        <v/>
      </c>
      <c r="BR50" s="177" t="str">
        <f t="shared" si="61"/>
        <v/>
      </c>
      <c r="BS50" s="177" t="str">
        <f t="shared" si="62"/>
        <v/>
      </c>
      <c r="BT50" s="177" t="str">
        <f t="shared" si="63"/>
        <v/>
      </c>
      <c r="BU50" s="177" t="str">
        <f t="shared" si="64"/>
        <v/>
      </c>
      <c r="BV50" s="177" t="str">
        <f t="shared" si="65"/>
        <v/>
      </c>
      <c r="BW50" s="177" t="str">
        <f t="shared" si="66"/>
        <v/>
      </c>
      <c r="BX50" s="177" t="str">
        <f t="shared" si="67"/>
        <v/>
      </c>
      <c r="BY50" s="177" t="str">
        <f t="shared" si="68"/>
        <v/>
      </c>
      <c r="BZ50" s="177" t="str">
        <f t="shared" si="69"/>
        <v/>
      </c>
      <c r="CA50" s="177" t="str">
        <f t="shared" si="70"/>
        <v/>
      </c>
      <c r="CB50" s="177" t="str">
        <f t="shared" si="71"/>
        <v/>
      </c>
      <c r="CC50" s="177" t="str">
        <f t="shared" si="72"/>
        <v/>
      </c>
      <c r="CD50" s="177" t="str">
        <f t="shared" si="73"/>
        <v/>
      </c>
      <c r="CE50" s="177" t="str">
        <f t="shared" si="74"/>
        <v/>
      </c>
      <c r="CF50" s="177" t="str">
        <f t="shared" si="75"/>
        <v/>
      </c>
      <c r="CG50" s="177" t="str">
        <f t="shared" si="76"/>
        <v/>
      </c>
      <c r="CH50" s="177" t="str">
        <f t="shared" si="77"/>
        <v/>
      </c>
      <c r="CI50" s="177" t="str">
        <f t="shared" si="78"/>
        <v/>
      </c>
      <c r="CJ50" s="177" t="str">
        <f t="shared" si="79"/>
        <v/>
      </c>
      <c r="CK50" s="177" t="str">
        <f t="shared" si="80"/>
        <v/>
      </c>
      <c r="CL50" s="177" t="str">
        <f t="shared" si="81"/>
        <v/>
      </c>
      <c r="CM50" s="177" t="str">
        <f t="shared" si="82"/>
        <v/>
      </c>
      <c r="CN50" s="177" t="str">
        <f t="shared" si="83"/>
        <v/>
      </c>
      <c r="CO50" s="177" t="str">
        <f t="shared" si="84"/>
        <v/>
      </c>
      <c r="CP50" s="177" t="str">
        <f t="shared" si="85"/>
        <v/>
      </c>
      <c r="CQ50" s="177" t="str">
        <f t="shared" si="86"/>
        <v/>
      </c>
      <c r="CR50" s="177" t="str">
        <f t="shared" si="87"/>
        <v/>
      </c>
      <c r="CS50" s="177" t="str">
        <f t="shared" si="88"/>
        <v/>
      </c>
      <c r="CT50" s="177" t="str">
        <f t="shared" si="89"/>
        <v/>
      </c>
      <c r="CU50" s="177" t="str">
        <f t="shared" si="90"/>
        <v/>
      </c>
      <c r="CV50" s="177" t="str">
        <f t="shared" si="91"/>
        <v/>
      </c>
      <c r="CW50" s="177" t="str">
        <f t="shared" si="92"/>
        <v/>
      </c>
      <c r="CX50" s="177" t="str">
        <f t="shared" si="93"/>
        <v/>
      </c>
      <c r="CY50" s="177" t="str">
        <f t="shared" si="94"/>
        <v/>
      </c>
      <c r="CZ50" s="177" t="str">
        <f t="shared" si="95"/>
        <v/>
      </c>
      <c r="DA50" s="177" t="str">
        <f t="shared" si="96"/>
        <v/>
      </c>
      <c r="DB50" s="177" t="str">
        <f t="shared" si="97"/>
        <v/>
      </c>
      <c r="DC50" s="177" t="str">
        <f t="shared" si="28"/>
        <v/>
      </c>
      <c r="DD50" s="177" t="str">
        <f t="shared" si="98"/>
        <v/>
      </c>
      <c r="DE50" s="177" t="str">
        <f t="shared" si="99"/>
        <v/>
      </c>
      <c r="DF50" s="177" t="str">
        <f t="shared" si="100"/>
        <v/>
      </c>
      <c r="DG50" s="177" t="str">
        <f t="shared" si="101"/>
        <v/>
      </c>
      <c r="DH50" s="177" t="str">
        <f t="shared" si="102"/>
        <v/>
      </c>
      <c r="DI50" s="177" t="str">
        <f t="shared" si="103"/>
        <v/>
      </c>
      <c r="DJ50" s="177" t="str">
        <f t="shared" si="104"/>
        <v/>
      </c>
      <c r="DK50" s="177" t="str">
        <f t="shared" si="105"/>
        <v/>
      </c>
      <c r="DL50" s="177" t="str">
        <f t="shared" si="106"/>
        <v/>
      </c>
      <c r="DM50" s="177" t="str">
        <f t="shared" si="107"/>
        <v/>
      </c>
      <c r="DN50" s="177" t="str">
        <f t="shared" si="108"/>
        <v/>
      </c>
      <c r="DO50" s="177" t="str">
        <f t="shared" si="109"/>
        <v/>
      </c>
      <c r="DP50" s="177" t="str">
        <f t="shared" si="110"/>
        <v/>
      </c>
      <c r="DQ50" s="177" t="str">
        <f t="shared" si="111"/>
        <v/>
      </c>
      <c r="DR50" s="177" t="str">
        <f t="shared" si="112"/>
        <v/>
      </c>
      <c r="DS50" s="177" t="str">
        <f t="shared" si="113"/>
        <v/>
      </c>
      <c r="DT50" s="177" t="str">
        <f t="shared" si="114"/>
        <v/>
      </c>
      <c r="DU50" s="177" t="str">
        <f t="shared" si="115"/>
        <v/>
      </c>
      <c r="DV50" s="177" t="str">
        <f t="shared" si="116"/>
        <v/>
      </c>
      <c r="DW50" s="177" t="str">
        <f t="shared" si="117"/>
        <v/>
      </c>
      <c r="DX50" s="177" t="str">
        <f t="shared" si="118"/>
        <v/>
      </c>
      <c r="DY50" s="177" t="str">
        <f t="shared" si="119"/>
        <v/>
      </c>
      <c r="DZ50" s="177" t="str">
        <f t="shared" si="120"/>
        <v/>
      </c>
      <c r="EA50" s="177" t="str">
        <f t="shared" si="121"/>
        <v/>
      </c>
      <c r="EB50" s="177" t="str">
        <f t="shared" si="122"/>
        <v/>
      </c>
      <c r="EC50" s="177" t="str">
        <f t="shared" si="123"/>
        <v/>
      </c>
      <c r="ED50" s="177" t="str">
        <f t="shared" si="124"/>
        <v/>
      </c>
      <c r="EE50" s="177" t="str">
        <f t="shared" si="125"/>
        <v/>
      </c>
      <c r="EF50" s="177" t="str">
        <f t="shared" si="126"/>
        <v/>
      </c>
      <c r="EG50" s="177" t="str">
        <f t="shared" si="127"/>
        <v/>
      </c>
      <c r="EH50" s="177" t="str">
        <f t="shared" si="128"/>
        <v/>
      </c>
      <c r="EI50" s="177" t="str">
        <f t="shared" si="129"/>
        <v/>
      </c>
      <c r="EJ50" s="177" t="str">
        <f t="shared" si="130"/>
        <v/>
      </c>
      <c r="EK50" s="177" t="str">
        <f t="shared" si="131"/>
        <v/>
      </c>
      <c r="EL50" s="177" t="str">
        <f t="shared" si="132"/>
        <v/>
      </c>
      <c r="EM50" s="177" t="str">
        <f t="shared" si="133"/>
        <v/>
      </c>
      <c r="EN50" s="177" t="str">
        <f t="shared" si="134"/>
        <v/>
      </c>
      <c r="EO50" s="177" t="str">
        <f t="shared" si="135"/>
        <v/>
      </c>
      <c r="EP50" s="177" t="str">
        <f t="shared" si="136"/>
        <v/>
      </c>
      <c r="EQ50" s="177" t="str">
        <f t="shared" si="137"/>
        <v/>
      </c>
      <c r="ER50" s="177" t="str">
        <f t="shared" si="138"/>
        <v/>
      </c>
      <c r="ES50" s="177" t="str">
        <f t="shared" si="139"/>
        <v/>
      </c>
      <c r="ET50" s="177" t="str">
        <f t="shared" si="140"/>
        <v/>
      </c>
      <c r="EU50" s="177" t="str">
        <f t="shared" si="141"/>
        <v/>
      </c>
      <c r="EV50" s="177" t="str">
        <f t="shared" si="142"/>
        <v/>
      </c>
      <c r="EW50" s="177" t="str">
        <f t="shared" si="143"/>
        <v/>
      </c>
      <c r="EX50" s="177" t="str">
        <f t="shared" si="144"/>
        <v/>
      </c>
      <c r="EY50" s="177" t="str">
        <f t="shared" si="145"/>
        <v/>
      </c>
      <c r="EZ50" s="177" t="str">
        <f t="shared" si="146"/>
        <v/>
      </c>
      <c r="FA50" s="177" t="str">
        <f t="shared" si="147"/>
        <v/>
      </c>
      <c r="FB50" s="177" t="str">
        <f t="shared" si="148"/>
        <v/>
      </c>
      <c r="FC50" s="177" t="str">
        <f t="shared" si="149"/>
        <v/>
      </c>
      <c r="FD50" s="177" t="str">
        <f t="shared" si="150"/>
        <v/>
      </c>
      <c r="FE50" s="177" t="str">
        <f t="shared" si="151"/>
        <v/>
      </c>
      <c r="FF50" s="177" t="str">
        <f t="shared" si="152"/>
        <v/>
      </c>
      <c r="FG50" s="177" t="str">
        <f t="shared" si="153"/>
        <v/>
      </c>
      <c r="FH50" s="177" t="str">
        <f t="shared" si="154"/>
        <v/>
      </c>
      <c r="FI50" s="177" t="str">
        <f t="shared" si="155"/>
        <v/>
      </c>
      <c r="FJ50" s="177" t="str">
        <f t="shared" si="156"/>
        <v/>
      </c>
      <c r="FK50" s="177" t="str">
        <f t="shared" si="157"/>
        <v/>
      </c>
      <c r="FL50" s="177" t="str">
        <f t="shared" si="158"/>
        <v/>
      </c>
      <c r="FM50" s="177" t="str">
        <f t="shared" si="159"/>
        <v/>
      </c>
      <c r="FN50" s="177" t="str">
        <f t="shared" si="160"/>
        <v/>
      </c>
      <c r="FO50" s="177" t="str">
        <f t="shared" si="29"/>
        <v/>
      </c>
      <c r="FP50" s="177" t="str">
        <f t="shared" si="161"/>
        <v/>
      </c>
      <c r="FQ50" s="177" t="str">
        <f t="shared" si="162"/>
        <v/>
      </c>
      <c r="FR50" s="177" t="str">
        <f t="shared" si="163"/>
        <v/>
      </c>
      <c r="FS50" s="177" t="str">
        <f t="shared" si="164"/>
        <v/>
      </c>
      <c r="FT50" s="177" t="str">
        <f t="shared" si="165"/>
        <v/>
      </c>
      <c r="FU50" s="177" t="str">
        <f t="shared" si="166"/>
        <v/>
      </c>
      <c r="FV50" s="177" t="str">
        <f t="shared" si="167"/>
        <v/>
      </c>
      <c r="FW50" s="177" t="str">
        <f t="shared" si="168"/>
        <v/>
      </c>
      <c r="FX50" s="177" t="str">
        <f t="shared" si="169"/>
        <v/>
      </c>
      <c r="FY50" s="177" t="str">
        <f t="shared" si="170"/>
        <v/>
      </c>
      <c r="FZ50" s="177" t="str">
        <f t="shared" si="171"/>
        <v/>
      </c>
      <c r="GA50" s="177" t="str">
        <f t="shared" si="172"/>
        <v/>
      </c>
      <c r="GB50" s="177" t="str">
        <f t="shared" si="173"/>
        <v/>
      </c>
      <c r="GC50" s="177" t="str">
        <f t="shared" si="174"/>
        <v/>
      </c>
      <c r="GD50" s="177" t="str">
        <f t="shared" si="175"/>
        <v/>
      </c>
      <c r="GE50" s="177" t="str">
        <f t="shared" si="176"/>
        <v/>
      </c>
      <c r="GF50" s="177" t="str">
        <f t="shared" si="177"/>
        <v/>
      </c>
      <c r="GG50" s="177" t="str">
        <f t="shared" si="178"/>
        <v/>
      </c>
      <c r="GH50" s="177" t="str">
        <f t="shared" si="179"/>
        <v/>
      </c>
      <c r="GI50" s="177" t="str">
        <f t="shared" si="180"/>
        <v/>
      </c>
      <c r="GJ50" s="177" t="str">
        <f t="shared" si="181"/>
        <v/>
      </c>
      <c r="GK50" s="177" t="str">
        <f t="shared" si="182"/>
        <v/>
      </c>
      <c r="GL50" s="177" t="str">
        <f t="shared" si="183"/>
        <v/>
      </c>
      <c r="GM50" s="177" t="str">
        <f t="shared" si="184"/>
        <v/>
      </c>
      <c r="GN50" s="177" t="str">
        <f t="shared" si="185"/>
        <v/>
      </c>
      <c r="GO50" s="177" t="str">
        <f t="shared" si="186"/>
        <v/>
      </c>
      <c r="GP50" s="177" t="str">
        <f t="shared" si="187"/>
        <v/>
      </c>
      <c r="GQ50" s="177" t="str">
        <f t="shared" si="188"/>
        <v/>
      </c>
      <c r="GR50" s="177" t="str">
        <f t="shared" si="189"/>
        <v/>
      </c>
      <c r="GS50" s="177" t="str">
        <f t="shared" si="190"/>
        <v/>
      </c>
      <c r="GT50" s="177" t="str">
        <f t="shared" si="191"/>
        <v/>
      </c>
      <c r="GU50" s="177" t="str">
        <f t="shared" si="192"/>
        <v/>
      </c>
      <c r="GV50" s="177" t="str">
        <f t="shared" si="193"/>
        <v/>
      </c>
      <c r="GW50" s="177" t="str">
        <f t="shared" si="194"/>
        <v/>
      </c>
      <c r="GX50" s="177" t="str">
        <f t="shared" si="195"/>
        <v/>
      </c>
      <c r="GY50" s="177" t="str">
        <f t="shared" si="196"/>
        <v/>
      </c>
      <c r="GZ50" s="177" t="str">
        <f t="shared" si="197"/>
        <v/>
      </c>
      <c r="HA50" s="177" t="str">
        <f t="shared" si="198"/>
        <v/>
      </c>
      <c r="HB50" s="177" t="str">
        <f t="shared" si="199"/>
        <v/>
      </c>
      <c r="HC50" s="177" t="str">
        <f t="shared" si="200"/>
        <v/>
      </c>
      <c r="HD50" s="177" t="str">
        <f t="shared" si="201"/>
        <v/>
      </c>
      <c r="HE50" s="177" t="str">
        <f t="shared" si="202"/>
        <v/>
      </c>
      <c r="HF50" s="177" t="str">
        <f t="shared" si="203"/>
        <v/>
      </c>
      <c r="HG50" s="177" t="str">
        <f t="shared" si="204"/>
        <v/>
      </c>
      <c r="HH50" s="177" t="str">
        <f t="shared" si="205"/>
        <v/>
      </c>
      <c r="HI50" s="177" t="str">
        <f t="shared" si="206"/>
        <v/>
      </c>
      <c r="HJ50" s="177" t="str">
        <f t="shared" si="207"/>
        <v/>
      </c>
      <c r="HK50" s="177" t="str">
        <f t="shared" si="208"/>
        <v/>
      </c>
      <c r="HL50" s="177" t="str">
        <f t="shared" si="209"/>
        <v/>
      </c>
      <c r="HM50" s="177" t="str">
        <f t="shared" si="210"/>
        <v/>
      </c>
      <c r="HN50" s="177" t="str">
        <f t="shared" si="211"/>
        <v/>
      </c>
      <c r="HO50" s="177" t="str">
        <f t="shared" si="212"/>
        <v/>
      </c>
      <c r="HP50" s="177" t="str">
        <f t="shared" si="213"/>
        <v/>
      </c>
      <c r="HQ50" s="177" t="str">
        <f t="shared" si="214"/>
        <v/>
      </c>
      <c r="HR50" s="177" t="str">
        <f t="shared" si="215"/>
        <v/>
      </c>
      <c r="HS50" s="177" t="str">
        <f t="shared" si="216"/>
        <v/>
      </c>
      <c r="HT50" s="177" t="str">
        <f t="shared" si="217"/>
        <v/>
      </c>
      <c r="HU50" s="177" t="str">
        <f t="shared" si="218"/>
        <v/>
      </c>
      <c r="HV50" s="177" t="str">
        <f t="shared" si="219"/>
        <v/>
      </c>
      <c r="HW50" s="177" t="str">
        <f t="shared" si="220"/>
        <v/>
      </c>
      <c r="HX50" s="177" t="str">
        <f t="shared" si="221"/>
        <v/>
      </c>
      <c r="HY50" s="177" t="str">
        <f t="shared" si="222"/>
        <v/>
      </c>
      <c r="HZ50" s="177" t="str">
        <f t="shared" si="223"/>
        <v/>
      </c>
      <c r="IA50" s="177" t="str">
        <f t="shared" si="30"/>
        <v/>
      </c>
      <c r="IB50" s="177" t="str">
        <f t="shared" si="251"/>
        <v/>
      </c>
      <c r="IC50" s="177" t="str">
        <f t="shared" si="252"/>
        <v/>
      </c>
      <c r="ID50" s="177" t="str">
        <f t="shared" si="253"/>
        <v/>
      </c>
      <c r="IE50" s="177" t="str">
        <f t="shared" si="254"/>
        <v/>
      </c>
      <c r="IF50" s="177" t="str">
        <f t="shared" si="255"/>
        <v/>
      </c>
      <c r="IG50" s="177" t="str">
        <f t="shared" si="256"/>
        <v/>
      </c>
      <c r="IH50" s="192" t="str">
        <f t="shared" si="292"/>
        <v/>
      </c>
      <c r="II50" s="193" t="e">
        <f t="shared" si="293"/>
        <v>#N/A</v>
      </c>
      <c r="IJ50" s="193" t="e">
        <f t="shared" si="307"/>
        <v>#N/A</v>
      </c>
      <c r="IK50" s="193" t="e">
        <f t="shared" si="307"/>
        <v>#N/A</v>
      </c>
      <c r="IL50" s="193" t="e">
        <f t="shared" si="307"/>
        <v>#N/A</v>
      </c>
      <c r="IM50" s="193" t="e">
        <f t="shared" si="320"/>
        <v>#N/A</v>
      </c>
      <c r="IN50" s="193" t="e">
        <f t="shared" si="320"/>
        <v>#N/A</v>
      </c>
      <c r="IO50" s="193" t="e">
        <f t="shared" si="320"/>
        <v>#N/A</v>
      </c>
      <c r="IP50" s="193" t="e">
        <f t="shared" si="320"/>
        <v>#N/A</v>
      </c>
      <c r="IQ50" s="193" t="e">
        <f t="shared" si="320"/>
        <v>#N/A</v>
      </c>
      <c r="IR50" s="193" t="e">
        <f t="shared" si="320"/>
        <v>#N/A</v>
      </c>
      <c r="IS50" s="193" t="e">
        <f t="shared" si="320"/>
        <v>#N/A</v>
      </c>
      <c r="IT50" s="193" t="e">
        <f t="shared" si="320"/>
        <v>#N/A</v>
      </c>
      <c r="IU50" s="193" t="e">
        <f t="shared" si="320"/>
        <v>#N/A</v>
      </c>
      <c r="IV50" s="193" t="e">
        <f t="shared" si="320"/>
        <v>#N/A</v>
      </c>
      <c r="IW50" s="193" t="e">
        <f t="shared" si="320"/>
        <v>#N/A</v>
      </c>
      <c r="IX50" s="193" t="e">
        <f t="shared" si="320"/>
        <v>#N/A</v>
      </c>
      <c r="IY50" s="193" t="e">
        <f t="shared" si="320"/>
        <v>#N/A</v>
      </c>
      <c r="IZ50" s="193" t="e">
        <f t="shared" si="320"/>
        <v>#N/A</v>
      </c>
      <c r="JA50" s="193" t="e">
        <f t="shared" si="320"/>
        <v>#N/A</v>
      </c>
      <c r="JB50" s="193" t="e">
        <f t="shared" si="315"/>
        <v>#N/A</v>
      </c>
      <c r="JC50" s="193" t="e">
        <f t="shared" si="315"/>
        <v>#N/A</v>
      </c>
      <c r="JD50" s="193" t="e">
        <f t="shared" si="315"/>
        <v>#N/A</v>
      </c>
      <c r="JE50" s="193" t="e">
        <f t="shared" si="315"/>
        <v>#N/A</v>
      </c>
      <c r="JF50" s="193" t="e">
        <f t="shared" si="315"/>
        <v>#N/A</v>
      </c>
      <c r="JG50" s="193" t="e">
        <f t="shared" si="315"/>
        <v>#N/A</v>
      </c>
      <c r="JH50" s="193" t="e">
        <f t="shared" si="315"/>
        <v>#N/A</v>
      </c>
      <c r="JI50" s="193" t="e">
        <f t="shared" si="315"/>
        <v>#N/A</v>
      </c>
      <c r="JJ50" s="193" t="e">
        <f t="shared" si="315"/>
        <v>#N/A</v>
      </c>
      <c r="JK50" s="193" t="e">
        <f t="shared" si="315"/>
        <v>#N/A</v>
      </c>
      <c r="JL50" s="193" t="e">
        <f t="shared" si="315"/>
        <v>#N/A</v>
      </c>
      <c r="JM50" s="193" t="e">
        <f t="shared" si="315"/>
        <v>#N/A</v>
      </c>
      <c r="JN50" s="193" t="e">
        <f t="shared" si="315"/>
        <v>#N/A</v>
      </c>
      <c r="JO50" s="193" t="e">
        <f t="shared" si="315"/>
        <v>#N/A</v>
      </c>
      <c r="JP50" s="193" t="e">
        <f t="shared" si="315"/>
        <v>#N/A</v>
      </c>
      <c r="JQ50" s="193" t="e">
        <f t="shared" si="311"/>
        <v>#N/A</v>
      </c>
      <c r="JR50" s="193" t="e">
        <f t="shared" si="311"/>
        <v>#N/A</v>
      </c>
      <c r="JS50" s="193" t="e">
        <f t="shared" si="311"/>
        <v>#N/A</v>
      </c>
      <c r="JT50" s="193" t="e">
        <f t="shared" si="311"/>
        <v>#N/A</v>
      </c>
      <c r="JU50" s="193" t="e">
        <f t="shared" si="311"/>
        <v>#N/A</v>
      </c>
      <c r="JV50" s="193" t="e">
        <f t="shared" si="311"/>
        <v>#N/A</v>
      </c>
      <c r="JW50" s="193" t="e">
        <f t="shared" si="311"/>
        <v>#N/A</v>
      </c>
      <c r="JX50" s="193" t="e">
        <f t="shared" si="311"/>
        <v>#N/A</v>
      </c>
      <c r="JY50" s="193" t="e">
        <f t="shared" si="311"/>
        <v>#N/A</v>
      </c>
      <c r="JZ50" s="193" t="e">
        <f t="shared" si="311"/>
        <v>#N/A</v>
      </c>
      <c r="KA50" s="193" t="e">
        <f t="shared" si="311"/>
        <v>#N/A</v>
      </c>
      <c r="KB50" s="193" t="e">
        <f t="shared" si="311"/>
        <v>#N/A</v>
      </c>
      <c r="KC50" s="193" t="e">
        <f t="shared" si="311"/>
        <v>#N/A</v>
      </c>
      <c r="KD50" s="193" t="e">
        <f t="shared" si="311"/>
        <v>#N/A</v>
      </c>
      <c r="KE50" s="193" t="e">
        <f t="shared" si="311"/>
        <v>#N/A</v>
      </c>
      <c r="KF50" s="193" t="e">
        <f t="shared" si="296"/>
        <v>#N/A</v>
      </c>
      <c r="KG50" s="193" t="e">
        <f t="shared" si="296"/>
        <v>#N/A</v>
      </c>
      <c r="KH50" s="193" t="e">
        <f t="shared" si="296"/>
        <v>#N/A</v>
      </c>
      <c r="KI50" s="193" t="e">
        <f t="shared" si="296"/>
        <v>#N/A</v>
      </c>
      <c r="KJ50" s="193" t="e">
        <f t="shared" si="296"/>
        <v>#N/A</v>
      </c>
      <c r="KK50" s="193" t="e">
        <f t="shared" si="296"/>
        <v>#N/A</v>
      </c>
      <c r="KL50" s="193" t="e">
        <f t="shared" si="296"/>
        <v>#N/A</v>
      </c>
      <c r="KM50" s="193" t="e">
        <f t="shared" si="296"/>
        <v>#N/A</v>
      </c>
      <c r="KN50" s="193" t="e">
        <f t="shared" si="296"/>
        <v>#N/A</v>
      </c>
      <c r="KO50" s="193" t="e">
        <f t="shared" si="296"/>
        <v>#N/A</v>
      </c>
      <c r="KP50" s="193" t="e">
        <f t="shared" si="296"/>
        <v>#N/A</v>
      </c>
      <c r="KQ50" s="193" t="e">
        <f t="shared" si="296"/>
        <v>#N/A</v>
      </c>
      <c r="KR50" s="193" t="e">
        <f t="shared" si="296"/>
        <v>#N/A</v>
      </c>
      <c r="KS50" s="193" t="e">
        <f t="shared" si="296"/>
        <v>#N/A</v>
      </c>
      <c r="KT50" s="193" t="e">
        <f t="shared" si="296"/>
        <v>#N/A</v>
      </c>
      <c r="KU50" s="193" t="e">
        <f t="shared" si="31"/>
        <v>#N/A</v>
      </c>
      <c r="KV50" s="193" t="e">
        <f t="shared" si="308"/>
        <v>#N/A</v>
      </c>
      <c r="KW50" s="193" t="e">
        <f t="shared" si="308"/>
        <v>#N/A</v>
      </c>
      <c r="KX50" s="193" t="e">
        <f t="shared" si="308"/>
        <v>#N/A</v>
      </c>
      <c r="KY50" s="193" t="e">
        <f t="shared" si="321"/>
        <v>#N/A</v>
      </c>
      <c r="KZ50" s="193" t="e">
        <f t="shared" si="321"/>
        <v>#N/A</v>
      </c>
      <c r="LA50" s="193" t="e">
        <f t="shared" si="321"/>
        <v>#N/A</v>
      </c>
      <c r="LB50" s="193" t="e">
        <f t="shared" si="321"/>
        <v>#N/A</v>
      </c>
      <c r="LC50" s="193" t="e">
        <f t="shared" si="321"/>
        <v>#N/A</v>
      </c>
      <c r="LD50" s="193" t="e">
        <f t="shared" si="321"/>
        <v>#N/A</v>
      </c>
      <c r="LE50" s="193" t="e">
        <f t="shared" si="321"/>
        <v>#N/A</v>
      </c>
      <c r="LF50" s="193" t="e">
        <f t="shared" si="321"/>
        <v>#N/A</v>
      </c>
      <c r="LG50" s="193" t="e">
        <f t="shared" si="321"/>
        <v>#N/A</v>
      </c>
      <c r="LH50" s="193" t="e">
        <f t="shared" si="321"/>
        <v>#N/A</v>
      </c>
      <c r="LI50" s="193" t="e">
        <f t="shared" si="321"/>
        <v>#N/A</v>
      </c>
      <c r="LJ50" s="193" t="e">
        <f t="shared" si="321"/>
        <v>#N/A</v>
      </c>
      <c r="LK50" s="193" t="e">
        <f t="shared" si="321"/>
        <v>#N/A</v>
      </c>
      <c r="LL50" s="193" t="e">
        <f t="shared" si="321"/>
        <v>#N/A</v>
      </c>
      <c r="LM50" s="193" t="e">
        <f t="shared" si="321"/>
        <v>#N/A</v>
      </c>
      <c r="LN50" s="193" t="e">
        <f t="shared" si="316"/>
        <v>#N/A</v>
      </c>
      <c r="LO50" s="193" t="e">
        <f t="shared" si="316"/>
        <v>#N/A</v>
      </c>
      <c r="LP50" s="193" t="e">
        <f t="shared" si="316"/>
        <v>#N/A</v>
      </c>
      <c r="LQ50" s="193" t="e">
        <f t="shared" si="316"/>
        <v>#N/A</v>
      </c>
      <c r="LR50" s="193" t="e">
        <f t="shared" si="316"/>
        <v>#N/A</v>
      </c>
      <c r="LS50" s="193" t="e">
        <f t="shared" si="316"/>
        <v>#N/A</v>
      </c>
      <c r="LT50" s="193" t="e">
        <f t="shared" si="316"/>
        <v>#N/A</v>
      </c>
      <c r="LU50" s="193" t="e">
        <f t="shared" si="316"/>
        <v>#N/A</v>
      </c>
      <c r="LV50" s="193" t="e">
        <f t="shared" si="316"/>
        <v>#N/A</v>
      </c>
      <c r="LW50" s="193" t="e">
        <f t="shared" si="316"/>
        <v>#N/A</v>
      </c>
      <c r="LX50" s="193" t="e">
        <f t="shared" si="316"/>
        <v>#N/A</v>
      </c>
      <c r="LY50" s="193" t="e">
        <f t="shared" si="316"/>
        <v>#N/A</v>
      </c>
      <c r="LZ50" s="193" t="e">
        <f t="shared" si="316"/>
        <v>#N/A</v>
      </c>
      <c r="MA50" s="193" t="e">
        <f t="shared" si="316"/>
        <v>#N/A</v>
      </c>
      <c r="MB50" s="193" t="e">
        <f t="shared" si="316"/>
        <v>#N/A</v>
      </c>
      <c r="MC50" s="193" t="e">
        <f t="shared" si="312"/>
        <v>#N/A</v>
      </c>
      <c r="MD50" s="193" t="e">
        <f t="shared" si="312"/>
        <v>#N/A</v>
      </c>
      <c r="ME50" s="193" t="e">
        <f t="shared" si="312"/>
        <v>#N/A</v>
      </c>
      <c r="MF50" s="193" t="e">
        <f t="shared" si="312"/>
        <v>#N/A</v>
      </c>
      <c r="MG50" s="193" t="e">
        <f t="shared" si="312"/>
        <v>#N/A</v>
      </c>
      <c r="MH50" s="193" t="e">
        <f t="shared" si="312"/>
        <v>#N/A</v>
      </c>
      <c r="MI50" s="193" t="e">
        <f t="shared" si="312"/>
        <v>#N/A</v>
      </c>
      <c r="MJ50" s="193" t="e">
        <f t="shared" si="312"/>
        <v>#N/A</v>
      </c>
      <c r="MK50" s="193" t="e">
        <f t="shared" si="312"/>
        <v>#N/A</v>
      </c>
      <c r="ML50" s="193" t="e">
        <f t="shared" si="312"/>
        <v>#N/A</v>
      </c>
      <c r="MM50" s="193" t="e">
        <f t="shared" si="312"/>
        <v>#N/A</v>
      </c>
      <c r="MN50" s="193" t="e">
        <f t="shared" si="312"/>
        <v>#N/A</v>
      </c>
      <c r="MO50" s="193" t="e">
        <f t="shared" si="312"/>
        <v>#N/A</v>
      </c>
      <c r="MP50" s="193" t="e">
        <f t="shared" si="312"/>
        <v>#N/A</v>
      </c>
      <c r="MQ50" s="193" t="e">
        <f t="shared" si="312"/>
        <v>#N/A</v>
      </c>
      <c r="MR50" s="193" t="e">
        <f t="shared" si="297"/>
        <v>#N/A</v>
      </c>
      <c r="MS50" s="193" t="e">
        <f t="shared" si="297"/>
        <v>#N/A</v>
      </c>
      <c r="MT50" s="193" t="e">
        <f t="shared" si="297"/>
        <v>#N/A</v>
      </c>
      <c r="MU50" s="193" t="e">
        <f t="shared" si="297"/>
        <v>#N/A</v>
      </c>
      <c r="MV50" s="193" t="e">
        <f t="shared" si="297"/>
        <v>#N/A</v>
      </c>
      <c r="MW50" s="193" t="e">
        <f t="shared" si="297"/>
        <v>#N/A</v>
      </c>
      <c r="MX50" s="193" t="e">
        <f t="shared" si="297"/>
        <v>#N/A</v>
      </c>
      <c r="MY50" s="193" t="e">
        <f t="shared" si="297"/>
        <v>#N/A</v>
      </c>
      <c r="MZ50" s="193" t="e">
        <f t="shared" si="297"/>
        <v>#N/A</v>
      </c>
      <c r="NA50" s="193" t="e">
        <f t="shared" si="297"/>
        <v>#N/A</v>
      </c>
      <c r="NB50" s="193" t="e">
        <f t="shared" si="297"/>
        <v>#N/A</v>
      </c>
      <c r="NC50" s="193" t="e">
        <f t="shared" si="297"/>
        <v>#N/A</v>
      </c>
      <c r="ND50" s="193" t="e">
        <f t="shared" si="297"/>
        <v>#N/A</v>
      </c>
      <c r="NE50" s="193" t="e">
        <f t="shared" si="297"/>
        <v>#N/A</v>
      </c>
      <c r="NF50" s="193" t="e">
        <f t="shared" si="297"/>
        <v>#N/A</v>
      </c>
      <c r="NG50" s="193" t="e">
        <f t="shared" si="32"/>
        <v>#N/A</v>
      </c>
      <c r="NH50" s="193" t="e">
        <f t="shared" si="309"/>
        <v>#N/A</v>
      </c>
      <c r="NI50" s="193" t="e">
        <f t="shared" si="309"/>
        <v>#N/A</v>
      </c>
      <c r="NJ50" s="193" t="e">
        <f t="shared" si="309"/>
        <v>#N/A</v>
      </c>
      <c r="NK50" s="193" t="e">
        <f t="shared" si="322"/>
        <v>#N/A</v>
      </c>
      <c r="NL50" s="193" t="e">
        <f t="shared" si="322"/>
        <v>#N/A</v>
      </c>
      <c r="NM50" s="193" t="e">
        <f t="shared" si="322"/>
        <v>#N/A</v>
      </c>
      <c r="NN50" s="193" t="e">
        <f t="shared" si="322"/>
        <v>#N/A</v>
      </c>
      <c r="NO50" s="193" t="e">
        <f t="shared" si="322"/>
        <v>#N/A</v>
      </c>
      <c r="NP50" s="193" t="e">
        <f t="shared" si="322"/>
        <v>#N/A</v>
      </c>
      <c r="NQ50" s="193" t="e">
        <f t="shared" si="322"/>
        <v>#N/A</v>
      </c>
      <c r="NR50" s="193" t="e">
        <f t="shared" si="322"/>
        <v>#N/A</v>
      </c>
      <c r="NS50" s="193" t="e">
        <f t="shared" si="322"/>
        <v>#N/A</v>
      </c>
      <c r="NT50" s="193" t="e">
        <f t="shared" si="322"/>
        <v>#N/A</v>
      </c>
      <c r="NU50" s="193" t="e">
        <f t="shared" si="322"/>
        <v>#N/A</v>
      </c>
      <c r="NV50" s="193" t="e">
        <f t="shared" si="322"/>
        <v>#N/A</v>
      </c>
      <c r="NW50" s="193" t="e">
        <f t="shared" si="322"/>
        <v>#N/A</v>
      </c>
      <c r="NX50" s="193" t="e">
        <f t="shared" si="322"/>
        <v>#N/A</v>
      </c>
      <c r="NY50" s="193" t="e">
        <f t="shared" si="322"/>
        <v>#N/A</v>
      </c>
      <c r="NZ50" s="193" t="e">
        <f t="shared" si="317"/>
        <v>#N/A</v>
      </c>
      <c r="OA50" s="193" t="e">
        <f t="shared" si="317"/>
        <v>#N/A</v>
      </c>
      <c r="OB50" s="193" t="e">
        <f t="shared" si="317"/>
        <v>#N/A</v>
      </c>
      <c r="OC50" s="193" t="e">
        <f t="shared" si="317"/>
        <v>#N/A</v>
      </c>
      <c r="OD50" s="193" t="e">
        <f t="shared" si="317"/>
        <v>#N/A</v>
      </c>
      <c r="OE50" s="193" t="e">
        <f t="shared" si="317"/>
        <v>#N/A</v>
      </c>
      <c r="OF50" s="193" t="e">
        <f t="shared" si="317"/>
        <v>#N/A</v>
      </c>
      <c r="OG50" s="193" t="e">
        <f t="shared" si="317"/>
        <v>#N/A</v>
      </c>
      <c r="OH50" s="193" t="e">
        <f t="shared" si="317"/>
        <v>#N/A</v>
      </c>
      <c r="OI50" s="193" t="e">
        <f t="shared" si="317"/>
        <v>#N/A</v>
      </c>
      <c r="OJ50" s="193" t="e">
        <f t="shared" si="317"/>
        <v>#N/A</v>
      </c>
      <c r="OK50" s="193" t="e">
        <f t="shared" si="317"/>
        <v>#N/A</v>
      </c>
      <c r="OL50" s="193" t="e">
        <f t="shared" si="317"/>
        <v>#N/A</v>
      </c>
      <c r="OM50" s="193" t="e">
        <f t="shared" si="317"/>
        <v>#N/A</v>
      </c>
      <c r="ON50" s="193" t="e">
        <f t="shared" si="317"/>
        <v>#N/A</v>
      </c>
      <c r="OO50" s="193" t="e">
        <f t="shared" si="313"/>
        <v>#N/A</v>
      </c>
      <c r="OP50" s="193" t="e">
        <f t="shared" si="313"/>
        <v>#N/A</v>
      </c>
      <c r="OQ50" s="193" t="e">
        <f t="shared" si="313"/>
        <v>#N/A</v>
      </c>
      <c r="OR50" s="193" t="e">
        <f t="shared" si="313"/>
        <v>#N/A</v>
      </c>
      <c r="OS50" s="193" t="e">
        <f t="shared" si="313"/>
        <v>#N/A</v>
      </c>
      <c r="OT50" s="193" t="e">
        <f t="shared" si="313"/>
        <v>#N/A</v>
      </c>
      <c r="OU50" s="193" t="e">
        <f t="shared" si="313"/>
        <v>#N/A</v>
      </c>
      <c r="OV50" s="193" t="e">
        <f t="shared" si="313"/>
        <v>#N/A</v>
      </c>
      <c r="OW50" s="193" t="e">
        <f t="shared" si="313"/>
        <v>#N/A</v>
      </c>
      <c r="OX50" s="193" t="e">
        <f t="shared" si="313"/>
        <v>#N/A</v>
      </c>
      <c r="OY50" s="193" t="e">
        <f t="shared" si="313"/>
        <v>#N/A</v>
      </c>
      <c r="OZ50" s="193" t="e">
        <f t="shared" si="313"/>
        <v>#N/A</v>
      </c>
      <c r="PA50" s="193" t="e">
        <f t="shared" si="313"/>
        <v>#N/A</v>
      </c>
      <c r="PB50" s="193" t="e">
        <f t="shared" si="313"/>
        <v>#N/A</v>
      </c>
      <c r="PC50" s="193" t="e">
        <f t="shared" si="313"/>
        <v>#N/A</v>
      </c>
      <c r="PD50" s="193" t="e">
        <f t="shared" si="298"/>
        <v>#N/A</v>
      </c>
      <c r="PE50" s="193" t="e">
        <f t="shared" si="298"/>
        <v>#N/A</v>
      </c>
      <c r="PF50" s="193" t="e">
        <f t="shared" si="298"/>
        <v>#N/A</v>
      </c>
      <c r="PG50" s="193" t="e">
        <f t="shared" si="298"/>
        <v>#N/A</v>
      </c>
      <c r="PH50" s="193" t="e">
        <f t="shared" si="298"/>
        <v>#N/A</v>
      </c>
      <c r="PI50" s="193" t="e">
        <f t="shared" si="298"/>
        <v>#N/A</v>
      </c>
      <c r="PJ50" s="193" t="e">
        <f t="shared" si="298"/>
        <v>#N/A</v>
      </c>
      <c r="PK50" s="193" t="e">
        <f t="shared" si="298"/>
        <v>#N/A</v>
      </c>
      <c r="PL50" s="193" t="e">
        <f t="shared" si="298"/>
        <v>#N/A</v>
      </c>
      <c r="PM50" s="193" t="e">
        <f t="shared" si="298"/>
        <v>#N/A</v>
      </c>
      <c r="PN50" s="193" t="e">
        <f t="shared" si="298"/>
        <v>#N/A</v>
      </c>
      <c r="PO50" s="193" t="e">
        <f t="shared" si="298"/>
        <v>#N/A</v>
      </c>
      <c r="PP50" s="193" t="e">
        <f t="shared" si="298"/>
        <v>#N/A</v>
      </c>
      <c r="PQ50" s="193" t="e">
        <f t="shared" si="298"/>
        <v>#N/A</v>
      </c>
      <c r="PR50" s="193" t="e">
        <f t="shared" si="298"/>
        <v>#N/A</v>
      </c>
      <c r="PS50" s="193" t="e">
        <f t="shared" si="33"/>
        <v>#N/A</v>
      </c>
      <c r="PT50" s="193" t="e">
        <f t="shared" si="294"/>
        <v>#N/A</v>
      </c>
      <c r="PU50" s="193" t="e">
        <f t="shared" si="294"/>
        <v>#N/A</v>
      </c>
      <c r="PV50" s="193" t="e">
        <f t="shared" si="294"/>
        <v>#N/A</v>
      </c>
      <c r="PW50" s="193" t="e">
        <f t="shared" si="294"/>
        <v>#N/A</v>
      </c>
      <c r="PX50" s="193" t="e">
        <f t="shared" si="294"/>
        <v>#N/A</v>
      </c>
      <c r="PY50" s="193" t="e">
        <f t="shared" si="294"/>
        <v>#N/A</v>
      </c>
      <c r="PZ50" s="193" t="e">
        <f t="shared" si="294"/>
        <v>#N/A</v>
      </c>
      <c r="QA50" s="193" t="e">
        <f t="shared" si="294"/>
        <v>#N/A</v>
      </c>
    </row>
    <row r="51" spans="1:443" hidden="1" x14ac:dyDescent="0.45">
      <c r="A51" s="276"/>
      <c r="B51" s="277" t="str">
        <f>IF(OR($T51="",$U51=""),"",ROUND(_xlfn.BETA.INV(ABS(VLOOKUP($Z$1,VLookups!$A$30:$B$31,2,FALSE)-B$2),IF($N51="L",$U51,$T51),IF($N51="L",$T51,$U51),$G51,$I51),0))</f>
        <v/>
      </c>
      <c r="C51" s="287" t="str">
        <f t="shared" si="24"/>
        <v/>
      </c>
      <c r="D51" s="288" t="str">
        <f t="shared" si="25"/>
        <v/>
      </c>
      <c r="E51" s="134"/>
      <c r="F51" s="279"/>
      <c r="G51" s="280" t="str">
        <f t="shared" si="16"/>
        <v/>
      </c>
      <c r="H51" s="281"/>
      <c r="I51" s="280" t="str">
        <f t="shared" si="17"/>
        <v/>
      </c>
      <c r="J51" s="279"/>
      <c r="K51" s="135"/>
      <c r="L51" s="110" t="str">
        <f t="shared" si="18"/>
        <v/>
      </c>
      <c r="M51" s="21" t="str">
        <f t="shared" si="19"/>
        <v/>
      </c>
      <c r="N51" s="22" t="str">
        <f t="shared" si="20"/>
        <v/>
      </c>
      <c r="O51" s="23" t="str">
        <f>IF(M51="","",IF(OR($M51&lt;Skew!$B$3,$M51=Skew!$B$3),IF($M51&gt;Skew!$C$3,Skew!$A$3,IF($M51&gt;Skew!$C$4,Skew!$A$4,IF($M51&gt;Skew!$C$5,Skew!$A$5,IF($M51&gt;Skew!$C$6,Skew!$A$6,IF($M51&gt;Skew!$C$7,Skew!$A$7,IF($M51&gt;Skew!$C$8,Skew!$A$8,IF($M51&gt;Skew!$C$9,Skew!$A$9,IF($M51&gt;Skew!$C$10,Skew!$A$10,IF($M51&gt;Skew!$C$11,Skew!$A$11,IF($M51&gt;Skew!$C$12,Skew!$A$12,IF($M51&gt;Skew!$C$13,Skew!$A$13,IF($M51&gt;Skew!$C$14,Skew!$A$14,IF($M51&gt;Skew!$C$15,Skew!$A$15,IF($M51&gt;Skew!$C$16,Skew!$A$16,Skew!$A$17)
)))))))))))))))</f>
        <v/>
      </c>
      <c r="P51" s="22" t="str">
        <f>IF(M51="","",MATCH(O51,Skew!$A$3:$A$17,0))</f>
        <v/>
      </c>
      <c r="Q51" s="22" t="str">
        <f t="shared" si="0"/>
        <v/>
      </c>
      <c r="R51" s="24"/>
      <c r="S51" s="22" t="str">
        <f>IF(OR(M51="",R51=""),"",MATCH(R51,Confidence!$A$3:$A$12,0))</f>
        <v/>
      </c>
      <c r="T51" s="25" t="str">
        <f t="shared" si="1"/>
        <v/>
      </c>
      <c r="U51" s="25" t="str">
        <f t="shared" si="2"/>
        <v/>
      </c>
      <c r="V51" s="22"/>
      <c r="W51" s="102" t="str">
        <f t="shared" si="3"/>
        <v/>
      </c>
      <c r="X51" s="102" t="str">
        <f t="shared" si="4"/>
        <v/>
      </c>
      <c r="Y51" s="37" t="str">
        <f t="shared" si="5"/>
        <v/>
      </c>
      <c r="Z51" s="115"/>
      <c r="AA51" s="204" t="str">
        <f>IF(AND(G51&gt;0,H51&gt;0,I51&gt;0,T51&gt;0,U51&gt;0,Z51&gt;0,NOT(R51="")),ABS(VLOOKUP($Z$1,VLookups!$A$30:$B$31,2,FALSE)-_xlfn.BETA.DIST(Z51,IF(N51="L",U51,T51),IF(N51="L",T51,U51),TRUE,G51,I51)),"")</f>
        <v/>
      </c>
      <c r="AB51" s="112" t="str">
        <f>IF(OR($T51="",$U51=""),"",_xlfn.BETA.INV(ABS(VLOOKUP($Z$1,VLookups!$A$30:$B$31,2,FALSE)-AB$3),IF($N51="L",$U51,$T51),IF($N51="L",$T51,$U51),$G51,$I51))</f>
        <v/>
      </c>
      <c r="AC51" s="113" t="str">
        <f>IF(OR($T51="",$U51=""),"",_xlfn.BETA.INV(ABS(VLOOKUP($Z$1,VLookups!$A$30:$B$31,2,FALSE)-AC$3),IF($N51="L",$U51,$T51),IF($N51="L",$T51,$U51),$G51,$I51))</f>
        <v/>
      </c>
      <c r="AD51" s="112" t="str">
        <f>IF(OR($T51="",$U51=""),"",_xlfn.BETA.INV(ABS(VLOOKUP($Z$1,VLookups!$A$30:$B$31,2,FALSE)-AD$3),IF($N51="L",$U51,$T51),IF($N51="L",$T51,$U51),$G51,$I51))</f>
        <v/>
      </c>
      <c r="AE51" s="113" t="str">
        <f>IF(OR($T51="",$U51=""),"",_xlfn.BETA.INV(ABS(VLOOKUP($Z$1,VLookups!$A$30:$B$31,2,FALSE)-AE$3),IF($N51="L",$U51,$T51),IF($N51="L",$T51,$U51),$G51,$I51))</f>
        <v/>
      </c>
      <c r="AF51" s="112" t="str">
        <f>IF(OR($T51="",$U51=""),"",_xlfn.BETA.INV(ABS(VLOOKUP($Z$1,VLookups!$A$30:$B$31,2,FALSE)-AF$3),IF($N51="L",$U51,$T51),IF($N51="L",$T51,$U51),$G51,$I51))</f>
        <v/>
      </c>
      <c r="AG51" s="113" t="str">
        <f>IF(OR($T51="",$U51=""),"",_xlfn.BETA.INV(ABS(VLOOKUP($Z$1,VLookups!$A$30:$B$31,2,FALSE)-AG$3),IF($N51="L",$U51,$T51),IF($N51="L",$T51,$U51),$G51,$I51))</f>
        <v/>
      </c>
      <c r="AH51" s="112" t="str">
        <f>IF(OR($T51="",$U51=""),"",_xlfn.BETA.INV(ABS(VLOOKUP($Z$1,VLookups!$A$30:$B$31,2,FALSE)-AH$3),IF($N51="L",$U51,$T51),IF($N51="L",$T51,$U51),$G51,$I51))</f>
        <v/>
      </c>
      <c r="AI51" s="113" t="str">
        <f>IF(OR($T51="",$U51=""),"",_xlfn.BETA.INV(ABS(VLOOKUP($Z$1,VLookups!$A$30:$B$31,2,FALSE)-AI$3),IF($N51="L",$U51,$T51),IF($N51="L",$T51,$U51),$G51,$I51))</f>
        <v/>
      </c>
      <c r="AJ51" s="112" t="str">
        <f>IF(OR($T51="",$U51=""),"",_xlfn.BETA.INV(ABS(VLOOKUP($Z$1,VLookups!$A$30:$B$31,2,FALSE)-AJ$3),IF($N51="L",$U51,$T51),IF($N51="L",$T51,$U51),$G51,$I51))</f>
        <v/>
      </c>
      <c r="AK51" s="113" t="str">
        <f>IF(OR($T51="",$U51=""),"",_xlfn.BETA.INV(ABS(VLOOKUP($Z$1,VLookups!$A$30:$B$31,2,FALSE)-AK$3),IF($N51="L",$U51,$T51),IF($N51="L",$T51,$U51),$G51,$I51))</f>
        <v/>
      </c>
      <c r="AL51" s="112" t="str">
        <f>IF(OR($T51="",$U51=""),"",_xlfn.BETA.INV(ABS(VLOOKUP($Z$1,VLookups!$A$30:$B$31,2,FALSE)-AL$3),IF($N51="L",$U51,$T51),IF($N51="L",$T51,$U51),$G51,$I51))</f>
        <v/>
      </c>
      <c r="AM51" s="113" t="str">
        <f>IF(OR($T51="",$U51=""),"",_xlfn.BETA.INV(ABS(VLOOKUP($Z$1,VLookups!$A$30:$B$31,2,FALSE)-AM$3),IF($N51="L",$U51,$T51),IF($N51="L",$T51,$U51),$G51,$I51))</f>
        <v/>
      </c>
      <c r="AN51" s="15"/>
      <c r="AO51" s="194" t="str">
        <f t="shared" si="21"/>
        <v/>
      </c>
      <c r="AP51" s="192" t="str">
        <f t="shared" si="22"/>
        <v/>
      </c>
      <c r="AQ51" s="177" t="str">
        <f t="shared" ref="AQ51" si="324">IF(ISNONTEXT($AO51),AP51+$AO51,"")</f>
        <v/>
      </c>
      <c r="AR51" s="177" t="str">
        <f t="shared" si="35"/>
        <v/>
      </c>
      <c r="AS51" s="177" t="str">
        <f t="shared" si="36"/>
        <v/>
      </c>
      <c r="AT51" s="177" t="str">
        <f t="shared" si="37"/>
        <v/>
      </c>
      <c r="AU51" s="177" t="str">
        <f t="shared" si="38"/>
        <v/>
      </c>
      <c r="AV51" s="177" t="str">
        <f t="shared" si="39"/>
        <v/>
      </c>
      <c r="AW51" s="177" t="str">
        <f t="shared" si="40"/>
        <v/>
      </c>
      <c r="AX51" s="177" t="str">
        <f t="shared" si="41"/>
        <v/>
      </c>
      <c r="AY51" s="177" t="str">
        <f t="shared" si="42"/>
        <v/>
      </c>
      <c r="AZ51" s="177" t="str">
        <f t="shared" si="43"/>
        <v/>
      </c>
      <c r="BA51" s="177" t="str">
        <f t="shared" si="44"/>
        <v/>
      </c>
      <c r="BB51" s="177" t="str">
        <f t="shared" si="45"/>
        <v/>
      </c>
      <c r="BC51" s="177" t="str">
        <f t="shared" si="46"/>
        <v/>
      </c>
      <c r="BD51" s="177" t="str">
        <f t="shared" si="47"/>
        <v/>
      </c>
      <c r="BE51" s="177" t="str">
        <f t="shared" si="48"/>
        <v/>
      </c>
      <c r="BF51" s="177" t="str">
        <f t="shared" si="49"/>
        <v/>
      </c>
      <c r="BG51" s="177" t="str">
        <f t="shared" si="50"/>
        <v/>
      </c>
      <c r="BH51" s="177" t="str">
        <f t="shared" si="51"/>
        <v/>
      </c>
      <c r="BI51" s="177" t="str">
        <f t="shared" si="52"/>
        <v/>
      </c>
      <c r="BJ51" s="177" t="str">
        <f t="shared" si="53"/>
        <v/>
      </c>
      <c r="BK51" s="177" t="str">
        <f t="shared" si="54"/>
        <v/>
      </c>
      <c r="BL51" s="177" t="str">
        <f t="shared" si="55"/>
        <v/>
      </c>
      <c r="BM51" s="177" t="str">
        <f t="shared" si="56"/>
        <v/>
      </c>
      <c r="BN51" s="177" t="str">
        <f t="shared" si="57"/>
        <v/>
      </c>
      <c r="BO51" s="177" t="str">
        <f t="shared" si="58"/>
        <v/>
      </c>
      <c r="BP51" s="177" t="str">
        <f t="shared" si="59"/>
        <v/>
      </c>
      <c r="BQ51" s="177" t="str">
        <f t="shared" si="60"/>
        <v/>
      </c>
      <c r="BR51" s="177" t="str">
        <f t="shared" si="61"/>
        <v/>
      </c>
      <c r="BS51" s="177" t="str">
        <f t="shared" si="62"/>
        <v/>
      </c>
      <c r="BT51" s="177" t="str">
        <f t="shared" si="63"/>
        <v/>
      </c>
      <c r="BU51" s="177" t="str">
        <f t="shared" si="64"/>
        <v/>
      </c>
      <c r="BV51" s="177" t="str">
        <f t="shared" si="65"/>
        <v/>
      </c>
      <c r="BW51" s="177" t="str">
        <f t="shared" si="66"/>
        <v/>
      </c>
      <c r="BX51" s="177" t="str">
        <f t="shared" si="67"/>
        <v/>
      </c>
      <c r="BY51" s="177" t="str">
        <f t="shared" si="68"/>
        <v/>
      </c>
      <c r="BZ51" s="177" t="str">
        <f t="shared" si="69"/>
        <v/>
      </c>
      <c r="CA51" s="177" t="str">
        <f t="shared" si="70"/>
        <v/>
      </c>
      <c r="CB51" s="177" t="str">
        <f t="shared" si="71"/>
        <v/>
      </c>
      <c r="CC51" s="177" t="str">
        <f t="shared" si="72"/>
        <v/>
      </c>
      <c r="CD51" s="177" t="str">
        <f t="shared" si="73"/>
        <v/>
      </c>
      <c r="CE51" s="177" t="str">
        <f t="shared" si="74"/>
        <v/>
      </c>
      <c r="CF51" s="177" t="str">
        <f t="shared" si="75"/>
        <v/>
      </c>
      <c r="CG51" s="177" t="str">
        <f t="shared" si="76"/>
        <v/>
      </c>
      <c r="CH51" s="177" t="str">
        <f t="shared" si="77"/>
        <v/>
      </c>
      <c r="CI51" s="177" t="str">
        <f t="shared" si="78"/>
        <v/>
      </c>
      <c r="CJ51" s="177" t="str">
        <f t="shared" si="79"/>
        <v/>
      </c>
      <c r="CK51" s="177" t="str">
        <f t="shared" si="80"/>
        <v/>
      </c>
      <c r="CL51" s="177" t="str">
        <f t="shared" si="81"/>
        <v/>
      </c>
      <c r="CM51" s="177" t="str">
        <f t="shared" si="82"/>
        <v/>
      </c>
      <c r="CN51" s="177" t="str">
        <f t="shared" si="83"/>
        <v/>
      </c>
      <c r="CO51" s="177" t="str">
        <f t="shared" si="84"/>
        <v/>
      </c>
      <c r="CP51" s="177" t="str">
        <f t="shared" si="85"/>
        <v/>
      </c>
      <c r="CQ51" s="177" t="str">
        <f t="shared" si="86"/>
        <v/>
      </c>
      <c r="CR51" s="177" t="str">
        <f t="shared" si="87"/>
        <v/>
      </c>
      <c r="CS51" s="177" t="str">
        <f t="shared" si="88"/>
        <v/>
      </c>
      <c r="CT51" s="177" t="str">
        <f t="shared" si="89"/>
        <v/>
      </c>
      <c r="CU51" s="177" t="str">
        <f t="shared" si="90"/>
        <v/>
      </c>
      <c r="CV51" s="177" t="str">
        <f t="shared" si="91"/>
        <v/>
      </c>
      <c r="CW51" s="177" t="str">
        <f t="shared" si="92"/>
        <v/>
      </c>
      <c r="CX51" s="177" t="str">
        <f t="shared" si="93"/>
        <v/>
      </c>
      <c r="CY51" s="177" t="str">
        <f t="shared" si="94"/>
        <v/>
      </c>
      <c r="CZ51" s="177" t="str">
        <f t="shared" si="95"/>
        <v/>
      </c>
      <c r="DA51" s="177" t="str">
        <f t="shared" si="96"/>
        <v/>
      </c>
      <c r="DB51" s="177" t="str">
        <f t="shared" si="97"/>
        <v/>
      </c>
      <c r="DC51" s="177" t="str">
        <f t="shared" si="28"/>
        <v/>
      </c>
      <c r="DD51" s="177" t="str">
        <f t="shared" si="98"/>
        <v/>
      </c>
      <c r="DE51" s="177" t="str">
        <f t="shared" si="99"/>
        <v/>
      </c>
      <c r="DF51" s="177" t="str">
        <f t="shared" si="100"/>
        <v/>
      </c>
      <c r="DG51" s="177" t="str">
        <f t="shared" si="101"/>
        <v/>
      </c>
      <c r="DH51" s="177" t="str">
        <f t="shared" si="102"/>
        <v/>
      </c>
      <c r="DI51" s="177" t="str">
        <f t="shared" si="103"/>
        <v/>
      </c>
      <c r="DJ51" s="177" t="str">
        <f t="shared" si="104"/>
        <v/>
      </c>
      <c r="DK51" s="177" t="str">
        <f t="shared" si="105"/>
        <v/>
      </c>
      <c r="DL51" s="177" t="str">
        <f t="shared" si="106"/>
        <v/>
      </c>
      <c r="DM51" s="177" t="str">
        <f t="shared" si="107"/>
        <v/>
      </c>
      <c r="DN51" s="177" t="str">
        <f t="shared" si="108"/>
        <v/>
      </c>
      <c r="DO51" s="177" t="str">
        <f t="shared" si="109"/>
        <v/>
      </c>
      <c r="DP51" s="177" t="str">
        <f t="shared" si="110"/>
        <v/>
      </c>
      <c r="DQ51" s="177" t="str">
        <f t="shared" si="111"/>
        <v/>
      </c>
      <c r="DR51" s="177" t="str">
        <f t="shared" si="112"/>
        <v/>
      </c>
      <c r="DS51" s="177" t="str">
        <f t="shared" si="113"/>
        <v/>
      </c>
      <c r="DT51" s="177" t="str">
        <f t="shared" si="114"/>
        <v/>
      </c>
      <c r="DU51" s="177" t="str">
        <f t="shared" si="115"/>
        <v/>
      </c>
      <c r="DV51" s="177" t="str">
        <f t="shared" si="116"/>
        <v/>
      </c>
      <c r="DW51" s="177" t="str">
        <f t="shared" si="117"/>
        <v/>
      </c>
      <c r="DX51" s="177" t="str">
        <f t="shared" si="118"/>
        <v/>
      </c>
      <c r="DY51" s="177" t="str">
        <f t="shared" si="119"/>
        <v/>
      </c>
      <c r="DZ51" s="177" t="str">
        <f t="shared" si="120"/>
        <v/>
      </c>
      <c r="EA51" s="177" t="str">
        <f t="shared" si="121"/>
        <v/>
      </c>
      <c r="EB51" s="177" t="str">
        <f t="shared" si="122"/>
        <v/>
      </c>
      <c r="EC51" s="177" t="str">
        <f t="shared" si="123"/>
        <v/>
      </c>
      <c r="ED51" s="177" t="str">
        <f t="shared" si="124"/>
        <v/>
      </c>
      <c r="EE51" s="177" t="str">
        <f t="shared" si="125"/>
        <v/>
      </c>
      <c r="EF51" s="177" t="str">
        <f t="shared" si="126"/>
        <v/>
      </c>
      <c r="EG51" s="177" t="str">
        <f t="shared" si="127"/>
        <v/>
      </c>
      <c r="EH51" s="177" t="str">
        <f t="shared" si="128"/>
        <v/>
      </c>
      <c r="EI51" s="177" t="str">
        <f t="shared" si="129"/>
        <v/>
      </c>
      <c r="EJ51" s="177" t="str">
        <f t="shared" si="130"/>
        <v/>
      </c>
      <c r="EK51" s="177" t="str">
        <f t="shared" si="131"/>
        <v/>
      </c>
      <c r="EL51" s="177" t="str">
        <f t="shared" si="132"/>
        <v/>
      </c>
      <c r="EM51" s="177" t="str">
        <f t="shared" si="133"/>
        <v/>
      </c>
      <c r="EN51" s="177" t="str">
        <f t="shared" si="134"/>
        <v/>
      </c>
      <c r="EO51" s="177" t="str">
        <f t="shared" si="135"/>
        <v/>
      </c>
      <c r="EP51" s="177" t="str">
        <f t="shared" si="136"/>
        <v/>
      </c>
      <c r="EQ51" s="177" t="str">
        <f t="shared" si="137"/>
        <v/>
      </c>
      <c r="ER51" s="177" t="str">
        <f t="shared" si="138"/>
        <v/>
      </c>
      <c r="ES51" s="177" t="str">
        <f t="shared" si="139"/>
        <v/>
      </c>
      <c r="ET51" s="177" t="str">
        <f t="shared" si="140"/>
        <v/>
      </c>
      <c r="EU51" s="177" t="str">
        <f t="shared" si="141"/>
        <v/>
      </c>
      <c r="EV51" s="177" t="str">
        <f t="shared" si="142"/>
        <v/>
      </c>
      <c r="EW51" s="177" t="str">
        <f t="shared" si="143"/>
        <v/>
      </c>
      <c r="EX51" s="177" t="str">
        <f t="shared" si="144"/>
        <v/>
      </c>
      <c r="EY51" s="177" t="str">
        <f t="shared" si="145"/>
        <v/>
      </c>
      <c r="EZ51" s="177" t="str">
        <f t="shared" si="146"/>
        <v/>
      </c>
      <c r="FA51" s="177" t="str">
        <f t="shared" si="147"/>
        <v/>
      </c>
      <c r="FB51" s="177" t="str">
        <f t="shared" si="148"/>
        <v/>
      </c>
      <c r="FC51" s="177" t="str">
        <f t="shared" si="149"/>
        <v/>
      </c>
      <c r="FD51" s="177" t="str">
        <f t="shared" si="150"/>
        <v/>
      </c>
      <c r="FE51" s="177" t="str">
        <f t="shared" si="151"/>
        <v/>
      </c>
      <c r="FF51" s="177" t="str">
        <f t="shared" si="152"/>
        <v/>
      </c>
      <c r="FG51" s="177" t="str">
        <f t="shared" si="153"/>
        <v/>
      </c>
      <c r="FH51" s="177" t="str">
        <f t="shared" si="154"/>
        <v/>
      </c>
      <c r="FI51" s="177" t="str">
        <f t="shared" si="155"/>
        <v/>
      </c>
      <c r="FJ51" s="177" t="str">
        <f t="shared" si="156"/>
        <v/>
      </c>
      <c r="FK51" s="177" t="str">
        <f t="shared" si="157"/>
        <v/>
      </c>
      <c r="FL51" s="177" t="str">
        <f t="shared" si="158"/>
        <v/>
      </c>
      <c r="FM51" s="177" t="str">
        <f t="shared" si="159"/>
        <v/>
      </c>
      <c r="FN51" s="177" t="str">
        <f t="shared" si="160"/>
        <v/>
      </c>
      <c r="FO51" s="177" t="str">
        <f t="shared" si="29"/>
        <v/>
      </c>
      <c r="FP51" s="177" t="str">
        <f t="shared" si="161"/>
        <v/>
      </c>
      <c r="FQ51" s="177" t="str">
        <f t="shared" si="162"/>
        <v/>
      </c>
      <c r="FR51" s="177" t="str">
        <f t="shared" si="163"/>
        <v/>
      </c>
      <c r="FS51" s="177" t="str">
        <f t="shared" si="164"/>
        <v/>
      </c>
      <c r="FT51" s="177" t="str">
        <f t="shared" si="165"/>
        <v/>
      </c>
      <c r="FU51" s="177" t="str">
        <f t="shared" si="166"/>
        <v/>
      </c>
      <c r="FV51" s="177" t="str">
        <f t="shared" si="167"/>
        <v/>
      </c>
      <c r="FW51" s="177" t="str">
        <f t="shared" si="168"/>
        <v/>
      </c>
      <c r="FX51" s="177" t="str">
        <f t="shared" si="169"/>
        <v/>
      </c>
      <c r="FY51" s="177" t="str">
        <f t="shared" si="170"/>
        <v/>
      </c>
      <c r="FZ51" s="177" t="str">
        <f t="shared" si="171"/>
        <v/>
      </c>
      <c r="GA51" s="177" t="str">
        <f t="shared" si="172"/>
        <v/>
      </c>
      <c r="GB51" s="177" t="str">
        <f t="shared" si="173"/>
        <v/>
      </c>
      <c r="GC51" s="177" t="str">
        <f t="shared" si="174"/>
        <v/>
      </c>
      <c r="GD51" s="177" t="str">
        <f t="shared" si="175"/>
        <v/>
      </c>
      <c r="GE51" s="177" t="str">
        <f t="shared" si="176"/>
        <v/>
      </c>
      <c r="GF51" s="177" t="str">
        <f t="shared" si="177"/>
        <v/>
      </c>
      <c r="GG51" s="177" t="str">
        <f t="shared" si="178"/>
        <v/>
      </c>
      <c r="GH51" s="177" t="str">
        <f t="shared" si="179"/>
        <v/>
      </c>
      <c r="GI51" s="177" t="str">
        <f t="shared" si="180"/>
        <v/>
      </c>
      <c r="GJ51" s="177" t="str">
        <f t="shared" si="181"/>
        <v/>
      </c>
      <c r="GK51" s="177" t="str">
        <f t="shared" si="182"/>
        <v/>
      </c>
      <c r="GL51" s="177" t="str">
        <f t="shared" si="183"/>
        <v/>
      </c>
      <c r="GM51" s="177" t="str">
        <f t="shared" si="184"/>
        <v/>
      </c>
      <c r="GN51" s="177" t="str">
        <f t="shared" si="185"/>
        <v/>
      </c>
      <c r="GO51" s="177" t="str">
        <f t="shared" si="186"/>
        <v/>
      </c>
      <c r="GP51" s="177" t="str">
        <f t="shared" si="187"/>
        <v/>
      </c>
      <c r="GQ51" s="177" t="str">
        <f t="shared" si="188"/>
        <v/>
      </c>
      <c r="GR51" s="177" t="str">
        <f t="shared" si="189"/>
        <v/>
      </c>
      <c r="GS51" s="177" t="str">
        <f t="shared" si="190"/>
        <v/>
      </c>
      <c r="GT51" s="177" t="str">
        <f t="shared" si="191"/>
        <v/>
      </c>
      <c r="GU51" s="177" t="str">
        <f t="shared" si="192"/>
        <v/>
      </c>
      <c r="GV51" s="177" t="str">
        <f t="shared" si="193"/>
        <v/>
      </c>
      <c r="GW51" s="177" t="str">
        <f t="shared" si="194"/>
        <v/>
      </c>
      <c r="GX51" s="177" t="str">
        <f t="shared" si="195"/>
        <v/>
      </c>
      <c r="GY51" s="177" t="str">
        <f t="shared" si="196"/>
        <v/>
      </c>
      <c r="GZ51" s="177" t="str">
        <f t="shared" si="197"/>
        <v/>
      </c>
      <c r="HA51" s="177" t="str">
        <f t="shared" si="198"/>
        <v/>
      </c>
      <c r="HB51" s="177" t="str">
        <f t="shared" si="199"/>
        <v/>
      </c>
      <c r="HC51" s="177" t="str">
        <f t="shared" si="200"/>
        <v/>
      </c>
      <c r="HD51" s="177" t="str">
        <f t="shared" si="201"/>
        <v/>
      </c>
      <c r="HE51" s="177" t="str">
        <f t="shared" si="202"/>
        <v/>
      </c>
      <c r="HF51" s="177" t="str">
        <f t="shared" si="203"/>
        <v/>
      </c>
      <c r="HG51" s="177" t="str">
        <f t="shared" si="204"/>
        <v/>
      </c>
      <c r="HH51" s="177" t="str">
        <f t="shared" si="205"/>
        <v/>
      </c>
      <c r="HI51" s="177" t="str">
        <f t="shared" si="206"/>
        <v/>
      </c>
      <c r="HJ51" s="177" t="str">
        <f t="shared" si="207"/>
        <v/>
      </c>
      <c r="HK51" s="177" t="str">
        <f t="shared" si="208"/>
        <v/>
      </c>
      <c r="HL51" s="177" t="str">
        <f t="shared" si="209"/>
        <v/>
      </c>
      <c r="HM51" s="177" t="str">
        <f t="shared" si="210"/>
        <v/>
      </c>
      <c r="HN51" s="177" t="str">
        <f t="shared" si="211"/>
        <v/>
      </c>
      <c r="HO51" s="177" t="str">
        <f t="shared" si="212"/>
        <v/>
      </c>
      <c r="HP51" s="177" t="str">
        <f t="shared" si="213"/>
        <v/>
      </c>
      <c r="HQ51" s="177" t="str">
        <f t="shared" si="214"/>
        <v/>
      </c>
      <c r="HR51" s="177" t="str">
        <f t="shared" si="215"/>
        <v/>
      </c>
      <c r="HS51" s="177" t="str">
        <f t="shared" si="216"/>
        <v/>
      </c>
      <c r="HT51" s="177" t="str">
        <f t="shared" si="217"/>
        <v/>
      </c>
      <c r="HU51" s="177" t="str">
        <f t="shared" si="218"/>
        <v/>
      </c>
      <c r="HV51" s="177" t="str">
        <f t="shared" si="219"/>
        <v/>
      </c>
      <c r="HW51" s="177" t="str">
        <f t="shared" si="220"/>
        <v/>
      </c>
      <c r="HX51" s="177" t="str">
        <f t="shared" si="221"/>
        <v/>
      </c>
      <c r="HY51" s="177" t="str">
        <f t="shared" si="222"/>
        <v/>
      </c>
      <c r="HZ51" s="177" t="str">
        <f t="shared" si="223"/>
        <v/>
      </c>
      <c r="IA51" s="177" t="str">
        <f t="shared" si="30"/>
        <v/>
      </c>
      <c r="IB51" s="177" t="str">
        <f t="shared" si="251"/>
        <v/>
      </c>
      <c r="IC51" s="177" t="str">
        <f t="shared" si="252"/>
        <v/>
      </c>
      <c r="ID51" s="177" t="str">
        <f t="shared" si="253"/>
        <v/>
      </c>
      <c r="IE51" s="177" t="str">
        <f t="shared" si="254"/>
        <v/>
      </c>
      <c r="IF51" s="177" t="str">
        <f t="shared" si="255"/>
        <v/>
      </c>
      <c r="IG51" s="177" t="str">
        <f t="shared" si="256"/>
        <v/>
      </c>
      <c r="IH51" s="192" t="str">
        <f t="shared" si="292"/>
        <v/>
      </c>
      <c r="II51" s="193" t="e">
        <f t="shared" si="293"/>
        <v>#N/A</v>
      </c>
      <c r="IJ51" s="193" t="e">
        <f t="shared" si="307"/>
        <v>#N/A</v>
      </c>
      <c r="IK51" s="193" t="e">
        <f t="shared" si="307"/>
        <v>#N/A</v>
      </c>
      <c r="IL51" s="193" t="e">
        <f t="shared" si="307"/>
        <v>#N/A</v>
      </c>
      <c r="IM51" s="193" t="e">
        <f t="shared" si="320"/>
        <v>#N/A</v>
      </c>
      <c r="IN51" s="193" t="e">
        <f t="shared" si="320"/>
        <v>#N/A</v>
      </c>
      <c r="IO51" s="193" t="e">
        <f t="shared" si="320"/>
        <v>#N/A</v>
      </c>
      <c r="IP51" s="193" t="e">
        <f t="shared" si="320"/>
        <v>#N/A</v>
      </c>
      <c r="IQ51" s="193" t="e">
        <f t="shared" si="320"/>
        <v>#N/A</v>
      </c>
      <c r="IR51" s="193" t="e">
        <f t="shared" si="320"/>
        <v>#N/A</v>
      </c>
      <c r="IS51" s="193" t="e">
        <f t="shared" si="320"/>
        <v>#N/A</v>
      </c>
      <c r="IT51" s="193" t="e">
        <f t="shared" si="320"/>
        <v>#N/A</v>
      </c>
      <c r="IU51" s="193" t="e">
        <f t="shared" si="320"/>
        <v>#N/A</v>
      </c>
      <c r="IV51" s="193" t="e">
        <f t="shared" si="320"/>
        <v>#N/A</v>
      </c>
      <c r="IW51" s="193" t="e">
        <f t="shared" si="320"/>
        <v>#N/A</v>
      </c>
      <c r="IX51" s="193" t="e">
        <f t="shared" si="320"/>
        <v>#N/A</v>
      </c>
      <c r="IY51" s="193" t="e">
        <f t="shared" si="320"/>
        <v>#N/A</v>
      </c>
      <c r="IZ51" s="193" t="e">
        <f t="shared" si="320"/>
        <v>#N/A</v>
      </c>
      <c r="JA51" s="193" t="e">
        <f t="shared" si="320"/>
        <v>#N/A</v>
      </c>
      <c r="JB51" s="193" t="e">
        <f t="shared" si="315"/>
        <v>#N/A</v>
      </c>
      <c r="JC51" s="193" t="e">
        <f t="shared" si="315"/>
        <v>#N/A</v>
      </c>
      <c r="JD51" s="193" t="e">
        <f t="shared" si="315"/>
        <v>#N/A</v>
      </c>
      <c r="JE51" s="193" t="e">
        <f t="shared" si="315"/>
        <v>#N/A</v>
      </c>
      <c r="JF51" s="193" t="e">
        <f t="shared" si="315"/>
        <v>#N/A</v>
      </c>
      <c r="JG51" s="193" t="e">
        <f t="shared" si="315"/>
        <v>#N/A</v>
      </c>
      <c r="JH51" s="193" t="e">
        <f t="shared" si="315"/>
        <v>#N/A</v>
      </c>
      <c r="JI51" s="193" t="e">
        <f t="shared" si="315"/>
        <v>#N/A</v>
      </c>
      <c r="JJ51" s="193" t="e">
        <f t="shared" si="315"/>
        <v>#N/A</v>
      </c>
      <c r="JK51" s="193" t="e">
        <f t="shared" si="315"/>
        <v>#N/A</v>
      </c>
      <c r="JL51" s="193" t="e">
        <f t="shared" si="315"/>
        <v>#N/A</v>
      </c>
      <c r="JM51" s="193" t="e">
        <f t="shared" si="315"/>
        <v>#N/A</v>
      </c>
      <c r="JN51" s="193" t="e">
        <f t="shared" si="315"/>
        <v>#N/A</v>
      </c>
      <c r="JO51" s="193" t="e">
        <f t="shared" si="315"/>
        <v>#N/A</v>
      </c>
      <c r="JP51" s="193" t="e">
        <f t="shared" si="315"/>
        <v>#N/A</v>
      </c>
      <c r="JQ51" s="193" t="e">
        <f t="shared" si="311"/>
        <v>#N/A</v>
      </c>
      <c r="JR51" s="193" t="e">
        <f t="shared" si="311"/>
        <v>#N/A</v>
      </c>
      <c r="JS51" s="193" t="e">
        <f t="shared" si="311"/>
        <v>#N/A</v>
      </c>
      <c r="JT51" s="193" t="e">
        <f t="shared" si="311"/>
        <v>#N/A</v>
      </c>
      <c r="JU51" s="193" t="e">
        <f t="shared" si="311"/>
        <v>#N/A</v>
      </c>
      <c r="JV51" s="193" t="e">
        <f t="shared" si="311"/>
        <v>#N/A</v>
      </c>
      <c r="JW51" s="193" t="e">
        <f t="shared" si="311"/>
        <v>#N/A</v>
      </c>
      <c r="JX51" s="193" t="e">
        <f t="shared" si="311"/>
        <v>#N/A</v>
      </c>
      <c r="JY51" s="193" t="e">
        <f t="shared" si="311"/>
        <v>#N/A</v>
      </c>
      <c r="JZ51" s="193" t="e">
        <f t="shared" si="311"/>
        <v>#N/A</v>
      </c>
      <c r="KA51" s="193" t="e">
        <f t="shared" si="311"/>
        <v>#N/A</v>
      </c>
      <c r="KB51" s="193" t="e">
        <f t="shared" si="311"/>
        <v>#N/A</v>
      </c>
      <c r="KC51" s="193" t="e">
        <f t="shared" si="311"/>
        <v>#N/A</v>
      </c>
      <c r="KD51" s="193" t="e">
        <f t="shared" si="311"/>
        <v>#N/A</v>
      </c>
      <c r="KE51" s="193" t="e">
        <f t="shared" si="311"/>
        <v>#N/A</v>
      </c>
      <c r="KF51" s="193" t="e">
        <f t="shared" si="296"/>
        <v>#N/A</v>
      </c>
      <c r="KG51" s="193" t="e">
        <f t="shared" si="296"/>
        <v>#N/A</v>
      </c>
      <c r="KH51" s="193" t="e">
        <f t="shared" si="296"/>
        <v>#N/A</v>
      </c>
      <c r="KI51" s="193" t="e">
        <f t="shared" si="296"/>
        <v>#N/A</v>
      </c>
      <c r="KJ51" s="193" t="e">
        <f t="shared" si="296"/>
        <v>#N/A</v>
      </c>
      <c r="KK51" s="193" t="e">
        <f t="shared" si="296"/>
        <v>#N/A</v>
      </c>
      <c r="KL51" s="193" t="e">
        <f t="shared" si="296"/>
        <v>#N/A</v>
      </c>
      <c r="KM51" s="193" t="e">
        <f t="shared" si="296"/>
        <v>#N/A</v>
      </c>
      <c r="KN51" s="193" t="e">
        <f t="shared" si="296"/>
        <v>#N/A</v>
      </c>
      <c r="KO51" s="193" t="e">
        <f t="shared" si="296"/>
        <v>#N/A</v>
      </c>
      <c r="KP51" s="193" t="e">
        <f t="shared" si="296"/>
        <v>#N/A</v>
      </c>
      <c r="KQ51" s="193" t="e">
        <f t="shared" si="296"/>
        <v>#N/A</v>
      </c>
      <c r="KR51" s="193" t="e">
        <f t="shared" si="296"/>
        <v>#N/A</v>
      </c>
      <c r="KS51" s="193" t="e">
        <f t="shared" si="296"/>
        <v>#N/A</v>
      </c>
      <c r="KT51" s="193" t="e">
        <f t="shared" si="296"/>
        <v>#N/A</v>
      </c>
      <c r="KU51" s="193" t="e">
        <f t="shared" si="31"/>
        <v>#N/A</v>
      </c>
      <c r="KV51" s="193" t="e">
        <f t="shared" si="308"/>
        <v>#N/A</v>
      </c>
      <c r="KW51" s="193" t="e">
        <f t="shared" si="308"/>
        <v>#N/A</v>
      </c>
      <c r="KX51" s="193" t="e">
        <f t="shared" si="308"/>
        <v>#N/A</v>
      </c>
      <c r="KY51" s="193" t="e">
        <f t="shared" si="321"/>
        <v>#N/A</v>
      </c>
      <c r="KZ51" s="193" t="e">
        <f t="shared" si="321"/>
        <v>#N/A</v>
      </c>
      <c r="LA51" s="193" t="e">
        <f t="shared" si="321"/>
        <v>#N/A</v>
      </c>
      <c r="LB51" s="193" t="e">
        <f t="shared" si="321"/>
        <v>#N/A</v>
      </c>
      <c r="LC51" s="193" t="e">
        <f t="shared" si="321"/>
        <v>#N/A</v>
      </c>
      <c r="LD51" s="193" t="e">
        <f t="shared" si="321"/>
        <v>#N/A</v>
      </c>
      <c r="LE51" s="193" t="e">
        <f t="shared" si="321"/>
        <v>#N/A</v>
      </c>
      <c r="LF51" s="193" t="e">
        <f t="shared" si="321"/>
        <v>#N/A</v>
      </c>
      <c r="LG51" s="193" t="e">
        <f t="shared" si="321"/>
        <v>#N/A</v>
      </c>
      <c r="LH51" s="193" t="e">
        <f t="shared" si="321"/>
        <v>#N/A</v>
      </c>
      <c r="LI51" s="193" t="e">
        <f t="shared" si="321"/>
        <v>#N/A</v>
      </c>
      <c r="LJ51" s="193" t="e">
        <f t="shared" si="321"/>
        <v>#N/A</v>
      </c>
      <c r="LK51" s="193" t="e">
        <f t="shared" si="321"/>
        <v>#N/A</v>
      </c>
      <c r="LL51" s="193" t="e">
        <f t="shared" si="321"/>
        <v>#N/A</v>
      </c>
      <c r="LM51" s="193" t="e">
        <f t="shared" si="321"/>
        <v>#N/A</v>
      </c>
      <c r="LN51" s="193" t="e">
        <f t="shared" si="316"/>
        <v>#N/A</v>
      </c>
      <c r="LO51" s="193" t="e">
        <f t="shared" si="316"/>
        <v>#N/A</v>
      </c>
      <c r="LP51" s="193" t="e">
        <f t="shared" si="316"/>
        <v>#N/A</v>
      </c>
      <c r="LQ51" s="193" t="e">
        <f t="shared" si="316"/>
        <v>#N/A</v>
      </c>
      <c r="LR51" s="193" t="e">
        <f t="shared" si="316"/>
        <v>#N/A</v>
      </c>
      <c r="LS51" s="193" t="e">
        <f t="shared" si="316"/>
        <v>#N/A</v>
      </c>
      <c r="LT51" s="193" t="e">
        <f t="shared" si="316"/>
        <v>#N/A</v>
      </c>
      <c r="LU51" s="193" t="e">
        <f t="shared" si="316"/>
        <v>#N/A</v>
      </c>
      <c r="LV51" s="193" t="e">
        <f t="shared" si="316"/>
        <v>#N/A</v>
      </c>
      <c r="LW51" s="193" t="e">
        <f t="shared" si="316"/>
        <v>#N/A</v>
      </c>
      <c r="LX51" s="193" t="e">
        <f t="shared" si="316"/>
        <v>#N/A</v>
      </c>
      <c r="LY51" s="193" t="e">
        <f t="shared" si="316"/>
        <v>#N/A</v>
      </c>
      <c r="LZ51" s="193" t="e">
        <f t="shared" si="316"/>
        <v>#N/A</v>
      </c>
      <c r="MA51" s="193" t="e">
        <f t="shared" si="316"/>
        <v>#N/A</v>
      </c>
      <c r="MB51" s="193" t="e">
        <f t="shared" si="316"/>
        <v>#N/A</v>
      </c>
      <c r="MC51" s="193" t="e">
        <f t="shared" si="312"/>
        <v>#N/A</v>
      </c>
      <c r="MD51" s="193" t="e">
        <f t="shared" si="312"/>
        <v>#N/A</v>
      </c>
      <c r="ME51" s="193" t="e">
        <f t="shared" si="312"/>
        <v>#N/A</v>
      </c>
      <c r="MF51" s="193" t="e">
        <f t="shared" si="312"/>
        <v>#N/A</v>
      </c>
      <c r="MG51" s="193" t="e">
        <f t="shared" si="312"/>
        <v>#N/A</v>
      </c>
      <c r="MH51" s="193" t="e">
        <f t="shared" si="312"/>
        <v>#N/A</v>
      </c>
      <c r="MI51" s="193" t="e">
        <f t="shared" si="312"/>
        <v>#N/A</v>
      </c>
      <c r="MJ51" s="193" t="e">
        <f t="shared" si="312"/>
        <v>#N/A</v>
      </c>
      <c r="MK51" s="193" t="e">
        <f t="shared" si="312"/>
        <v>#N/A</v>
      </c>
      <c r="ML51" s="193" t="e">
        <f t="shared" si="312"/>
        <v>#N/A</v>
      </c>
      <c r="MM51" s="193" t="e">
        <f t="shared" si="312"/>
        <v>#N/A</v>
      </c>
      <c r="MN51" s="193" t="e">
        <f t="shared" si="312"/>
        <v>#N/A</v>
      </c>
      <c r="MO51" s="193" t="e">
        <f t="shared" si="312"/>
        <v>#N/A</v>
      </c>
      <c r="MP51" s="193" t="e">
        <f t="shared" si="312"/>
        <v>#N/A</v>
      </c>
      <c r="MQ51" s="193" t="e">
        <f t="shared" si="312"/>
        <v>#N/A</v>
      </c>
      <c r="MR51" s="193" t="e">
        <f t="shared" si="297"/>
        <v>#N/A</v>
      </c>
      <c r="MS51" s="193" t="e">
        <f t="shared" si="297"/>
        <v>#N/A</v>
      </c>
      <c r="MT51" s="193" t="e">
        <f t="shared" si="297"/>
        <v>#N/A</v>
      </c>
      <c r="MU51" s="193" t="e">
        <f t="shared" si="297"/>
        <v>#N/A</v>
      </c>
      <c r="MV51" s="193" t="e">
        <f t="shared" si="297"/>
        <v>#N/A</v>
      </c>
      <c r="MW51" s="193" t="e">
        <f t="shared" si="297"/>
        <v>#N/A</v>
      </c>
      <c r="MX51" s="193" t="e">
        <f t="shared" si="297"/>
        <v>#N/A</v>
      </c>
      <c r="MY51" s="193" t="e">
        <f t="shared" si="297"/>
        <v>#N/A</v>
      </c>
      <c r="MZ51" s="193" t="e">
        <f t="shared" si="297"/>
        <v>#N/A</v>
      </c>
      <c r="NA51" s="193" t="e">
        <f t="shared" si="297"/>
        <v>#N/A</v>
      </c>
      <c r="NB51" s="193" t="e">
        <f t="shared" si="297"/>
        <v>#N/A</v>
      </c>
      <c r="NC51" s="193" t="e">
        <f t="shared" si="297"/>
        <v>#N/A</v>
      </c>
      <c r="ND51" s="193" t="e">
        <f t="shared" si="297"/>
        <v>#N/A</v>
      </c>
      <c r="NE51" s="193" t="e">
        <f t="shared" si="297"/>
        <v>#N/A</v>
      </c>
      <c r="NF51" s="193" t="e">
        <f t="shared" si="297"/>
        <v>#N/A</v>
      </c>
      <c r="NG51" s="193" t="e">
        <f t="shared" si="32"/>
        <v>#N/A</v>
      </c>
      <c r="NH51" s="193" t="e">
        <f t="shared" si="309"/>
        <v>#N/A</v>
      </c>
      <c r="NI51" s="193" t="e">
        <f t="shared" si="309"/>
        <v>#N/A</v>
      </c>
      <c r="NJ51" s="193" t="e">
        <f t="shared" si="309"/>
        <v>#N/A</v>
      </c>
      <c r="NK51" s="193" t="e">
        <f t="shared" si="322"/>
        <v>#N/A</v>
      </c>
      <c r="NL51" s="193" t="e">
        <f t="shared" si="322"/>
        <v>#N/A</v>
      </c>
      <c r="NM51" s="193" t="e">
        <f t="shared" si="322"/>
        <v>#N/A</v>
      </c>
      <c r="NN51" s="193" t="e">
        <f t="shared" si="322"/>
        <v>#N/A</v>
      </c>
      <c r="NO51" s="193" t="e">
        <f t="shared" si="322"/>
        <v>#N/A</v>
      </c>
      <c r="NP51" s="193" t="e">
        <f t="shared" si="322"/>
        <v>#N/A</v>
      </c>
      <c r="NQ51" s="193" t="e">
        <f t="shared" si="322"/>
        <v>#N/A</v>
      </c>
      <c r="NR51" s="193" t="e">
        <f t="shared" si="322"/>
        <v>#N/A</v>
      </c>
      <c r="NS51" s="193" t="e">
        <f t="shared" si="322"/>
        <v>#N/A</v>
      </c>
      <c r="NT51" s="193" t="e">
        <f t="shared" si="322"/>
        <v>#N/A</v>
      </c>
      <c r="NU51" s="193" t="e">
        <f t="shared" si="322"/>
        <v>#N/A</v>
      </c>
      <c r="NV51" s="193" t="e">
        <f t="shared" si="322"/>
        <v>#N/A</v>
      </c>
      <c r="NW51" s="193" t="e">
        <f t="shared" si="322"/>
        <v>#N/A</v>
      </c>
      <c r="NX51" s="193" t="e">
        <f t="shared" si="322"/>
        <v>#N/A</v>
      </c>
      <c r="NY51" s="193" t="e">
        <f t="shared" si="322"/>
        <v>#N/A</v>
      </c>
      <c r="NZ51" s="193" t="e">
        <f t="shared" si="317"/>
        <v>#N/A</v>
      </c>
      <c r="OA51" s="193" t="e">
        <f t="shared" si="317"/>
        <v>#N/A</v>
      </c>
      <c r="OB51" s="193" t="e">
        <f t="shared" si="317"/>
        <v>#N/A</v>
      </c>
      <c r="OC51" s="193" t="e">
        <f t="shared" si="317"/>
        <v>#N/A</v>
      </c>
      <c r="OD51" s="193" t="e">
        <f t="shared" si="317"/>
        <v>#N/A</v>
      </c>
      <c r="OE51" s="193" t="e">
        <f t="shared" si="317"/>
        <v>#N/A</v>
      </c>
      <c r="OF51" s="193" t="e">
        <f t="shared" si="317"/>
        <v>#N/A</v>
      </c>
      <c r="OG51" s="193" t="e">
        <f t="shared" si="317"/>
        <v>#N/A</v>
      </c>
      <c r="OH51" s="193" t="e">
        <f t="shared" si="317"/>
        <v>#N/A</v>
      </c>
      <c r="OI51" s="193" t="e">
        <f t="shared" si="317"/>
        <v>#N/A</v>
      </c>
      <c r="OJ51" s="193" t="e">
        <f t="shared" si="317"/>
        <v>#N/A</v>
      </c>
      <c r="OK51" s="193" t="e">
        <f t="shared" si="317"/>
        <v>#N/A</v>
      </c>
      <c r="OL51" s="193" t="e">
        <f t="shared" si="317"/>
        <v>#N/A</v>
      </c>
      <c r="OM51" s="193" t="e">
        <f t="shared" si="317"/>
        <v>#N/A</v>
      </c>
      <c r="ON51" s="193" t="e">
        <f t="shared" si="317"/>
        <v>#N/A</v>
      </c>
      <c r="OO51" s="193" t="e">
        <f t="shared" si="313"/>
        <v>#N/A</v>
      </c>
      <c r="OP51" s="193" t="e">
        <f t="shared" si="313"/>
        <v>#N/A</v>
      </c>
      <c r="OQ51" s="193" t="e">
        <f t="shared" si="313"/>
        <v>#N/A</v>
      </c>
      <c r="OR51" s="193" t="e">
        <f t="shared" si="313"/>
        <v>#N/A</v>
      </c>
      <c r="OS51" s="193" t="e">
        <f t="shared" si="313"/>
        <v>#N/A</v>
      </c>
      <c r="OT51" s="193" t="e">
        <f t="shared" si="313"/>
        <v>#N/A</v>
      </c>
      <c r="OU51" s="193" t="e">
        <f t="shared" si="313"/>
        <v>#N/A</v>
      </c>
      <c r="OV51" s="193" t="e">
        <f t="shared" si="313"/>
        <v>#N/A</v>
      </c>
      <c r="OW51" s="193" t="e">
        <f t="shared" si="313"/>
        <v>#N/A</v>
      </c>
      <c r="OX51" s="193" t="e">
        <f t="shared" si="313"/>
        <v>#N/A</v>
      </c>
      <c r="OY51" s="193" t="e">
        <f t="shared" si="313"/>
        <v>#N/A</v>
      </c>
      <c r="OZ51" s="193" t="e">
        <f t="shared" si="313"/>
        <v>#N/A</v>
      </c>
      <c r="PA51" s="193" t="e">
        <f t="shared" si="313"/>
        <v>#N/A</v>
      </c>
      <c r="PB51" s="193" t="e">
        <f t="shared" si="313"/>
        <v>#N/A</v>
      </c>
      <c r="PC51" s="193" t="e">
        <f t="shared" si="313"/>
        <v>#N/A</v>
      </c>
      <c r="PD51" s="193" t="e">
        <f t="shared" si="298"/>
        <v>#N/A</v>
      </c>
      <c r="PE51" s="193" t="e">
        <f t="shared" si="298"/>
        <v>#N/A</v>
      </c>
      <c r="PF51" s="193" t="e">
        <f t="shared" si="298"/>
        <v>#N/A</v>
      </c>
      <c r="PG51" s="193" t="e">
        <f t="shared" si="298"/>
        <v>#N/A</v>
      </c>
      <c r="PH51" s="193" t="e">
        <f t="shared" si="298"/>
        <v>#N/A</v>
      </c>
      <c r="PI51" s="193" t="e">
        <f t="shared" si="298"/>
        <v>#N/A</v>
      </c>
      <c r="PJ51" s="193" t="e">
        <f t="shared" si="298"/>
        <v>#N/A</v>
      </c>
      <c r="PK51" s="193" t="e">
        <f t="shared" si="298"/>
        <v>#N/A</v>
      </c>
      <c r="PL51" s="193" t="e">
        <f t="shared" si="298"/>
        <v>#N/A</v>
      </c>
      <c r="PM51" s="193" t="e">
        <f t="shared" si="298"/>
        <v>#N/A</v>
      </c>
      <c r="PN51" s="193" t="e">
        <f t="shared" si="298"/>
        <v>#N/A</v>
      </c>
      <c r="PO51" s="193" t="e">
        <f t="shared" si="298"/>
        <v>#N/A</v>
      </c>
      <c r="PP51" s="193" t="e">
        <f t="shared" si="298"/>
        <v>#N/A</v>
      </c>
      <c r="PQ51" s="193" t="e">
        <f t="shared" si="298"/>
        <v>#N/A</v>
      </c>
      <c r="PR51" s="193" t="e">
        <f t="shared" si="298"/>
        <v>#N/A</v>
      </c>
      <c r="PS51" s="193" t="e">
        <f t="shared" si="33"/>
        <v>#N/A</v>
      </c>
      <c r="PT51" s="193" t="e">
        <f t="shared" si="294"/>
        <v>#N/A</v>
      </c>
      <c r="PU51" s="193" t="e">
        <f t="shared" si="294"/>
        <v>#N/A</v>
      </c>
      <c r="PV51" s="193" t="e">
        <f t="shared" si="294"/>
        <v>#N/A</v>
      </c>
      <c r="PW51" s="193" t="e">
        <f t="shared" si="294"/>
        <v>#N/A</v>
      </c>
      <c r="PX51" s="193" t="e">
        <f t="shared" si="294"/>
        <v>#N/A</v>
      </c>
      <c r="PY51" s="193" t="e">
        <f t="shared" si="294"/>
        <v>#N/A</v>
      </c>
      <c r="PZ51" s="193" t="e">
        <f t="shared" si="294"/>
        <v>#N/A</v>
      </c>
      <c r="QA51" s="193" t="e">
        <f t="shared" si="294"/>
        <v>#N/A</v>
      </c>
    </row>
    <row r="52" spans="1:443" hidden="1" x14ac:dyDescent="0.45">
      <c r="A52" s="276"/>
      <c r="B52" s="277" t="str">
        <f>IF(OR($T52="",$U52=""),"",ROUND(_xlfn.BETA.INV(ABS(VLOOKUP($Z$1,VLookups!$A$30:$B$31,2,FALSE)-B$2),IF($N52="L",$U52,$T52),IF($N52="L",$T52,$U52),$G52,$I52),0))</f>
        <v/>
      </c>
      <c r="C52" s="287" t="str">
        <f t="shared" si="24"/>
        <v/>
      </c>
      <c r="D52" s="288" t="str">
        <f t="shared" si="25"/>
        <v/>
      </c>
      <c r="E52" s="134"/>
      <c r="F52" s="279"/>
      <c r="G52" s="280" t="str">
        <f t="shared" si="16"/>
        <v/>
      </c>
      <c r="H52" s="281"/>
      <c r="I52" s="280" t="str">
        <f t="shared" si="17"/>
        <v/>
      </c>
      <c r="J52" s="279"/>
      <c r="K52" s="135"/>
      <c r="L52" s="110" t="str">
        <f t="shared" si="18"/>
        <v/>
      </c>
      <c r="M52" s="21" t="str">
        <f t="shared" si="19"/>
        <v/>
      </c>
      <c r="N52" s="22" t="str">
        <f t="shared" si="20"/>
        <v/>
      </c>
      <c r="O52" s="23" t="str">
        <f>IF(M52="","",IF(OR($M52&lt;Skew!$B$3,$M52=Skew!$B$3),IF($M52&gt;Skew!$C$3,Skew!$A$3,IF($M52&gt;Skew!$C$4,Skew!$A$4,IF($M52&gt;Skew!$C$5,Skew!$A$5,IF($M52&gt;Skew!$C$6,Skew!$A$6,IF($M52&gt;Skew!$C$7,Skew!$A$7,IF($M52&gt;Skew!$C$8,Skew!$A$8,IF($M52&gt;Skew!$C$9,Skew!$A$9,IF($M52&gt;Skew!$C$10,Skew!$A$10,IF($M52&gt;Skew!$C$11,Skew!$A$11,IF($M52&gt;Skew!$C$12,Skew!$A$12,IF($M52&gt;Skew!$C$13,Skew!$A$13,IF($M52&gt;Skew!$C$14,Skew!$A$14,IF($M52&gt;Skew!$C$15,Skew!$A$15,IF($M52&gt;Skew!$C$16,Skew!$A$16,Skew!$A$17)
)))))))))))))))</f>
        <v/>
      </c>
      <c r="P52" s="22" t="str">
        <f>IF(M52="","",MATCH(O52,Skew!$A$3:$A$17,0))</f>
        <v/>
      </c>
      <c r="Q52" s="22" t="str">
        <f t="shared" si="0"/>
        <v/>
      </c>
      <c r="R52" s="24"/>
      <c r="S52" s="22" t="str">
        <f>IF(OR(M52="",R52=""),"",MATCH(R52,Confidence!$A$3:$A$12,0))</f>
        <v/>
      </c>
      <c r="T52" s="25" t="str">
        <f t="shared" si="1"/>
        <v/>
      </c>
      <c r="U52" s="25" t="str">
        <f t="shared" si="2"/>
        <v/>
      </c>
      <c r="V52" s="22"/>
      <c r="W52" s="102" t="str">
        <f t="shared" si="3"/>
        <v/>
      </c>
      <c r="X52" s="102" t="str">
        <f t="shared" si="4"/>
        <v/>
      </c>
      <c r="Y52" s="37" t="str">
        <f t="shared" si="5"/>
        <v/>
      </c>
      <c r="Z52" s="115"/>
      <c r="AA52" s="204" t="str">
        <f>IF(AND(G52&gt;0,H52&gt;0,I52&gt;0,T52&gt;0,U52&gt;0,Z52&gt;0,NOT(R52="")),ABS(VLOOKUP($Z$1,VLookups!$A$30:$B$31,2,FALSE)-_xlfn.BETA.DIST(Z52,IF(N52="L",U52,T52),IF(N52="L",T52,U52),TRUE,G52,I52)),"")</f>
        <v/>
      </c>
      <c r="AB52" s="112" t="str">
        <f>IF(OR($T52="",$U52=""),"",_xlfn.BETA.INV(ABS(VLOOKUP($Z$1,VLookups!$A$30:$B$31,2,FALSE)-AB$3),IF($N52="L",$U52,$T52),IF($N52="L",$T52,$U52),$G52,$I52))</f>
        <v/>
      </c>
      <c r="AC52" s="113" t="str">
        <f>IF(OR($T52="",$U52=""),"",_xlfn.BETA.INV(ABS(VLOOKUP($Z$1,VLookups!$A$30:$B$31,2,FALSE)-AC$3),IF($N52="L",$U52,$T52),IF($N52="L",$T52,$U52),$G52,$I52))</f>
        <v/>
      </c>
      <c r="AD52" s="112" t="str">
        <f>IF(OR($T52="",$U52=""),"",_xlfn.BETA.INV(ABS(VLOOKUP($Z$1,VLookups!$A$30:$B$31,2,FALSE)-AD$3),IF($N52="L",$U52,$T52),IF($N52="L",$T52,$U52),$G52,$I52))</f>
        <v/>
      </c>
      <c r="AE52" s="113" t="str">
        <f>IF(OR($T52="",$U52=""),"",_xlfn.BETA.INV(ABS(VLOOKUP($Z$1,VLookups!$A$30:$B$31,2,FALSE)-AE$3),IF($N52="L",$U52,$T52),IF($N52="L",$T52,$U52),$G52,$I52))</f>
        <v/>
      </c>
      <c r="AF52" s="112" t="str">
        <f>IF(OR($T52="",$U52=""),"",_xlfn.BETA.INV(ABS(VLOOKUP($Z$1,VLookups!$A$30:$B$31,2,FALSE)-AF$3),IF($N52="L",$U52,$T52),IF($N52="L",$T52,$U52),$G52,$I52))</f>
        <v/>
      </c>
      <c r="AG52" s="113" t="str">
        <f>IF(OR($T52="",$U52=""),"",_xlfn.BETA.INV(ABS(VLOOKUP($Z$1,VLookups!$A$30:$B$31,2,FALSE)-AG$3),IF($N52="L",$U52,$T52),IF($N52="L",$T52,$U52),$G52,$I52))</f>
        <v/>
      </c>
      <c r="AH52" s="112" t="str">
        <f>IF(OR($T52="",$U52=""),"",_xlfn.BETA.INV(ABS(VLOOKUP($Z$1,VLookups!$A$30:$B$31,2,FALSE)-AH$3),IF($N52="L",$U52,$T52),IF($N52="L",$T52,$U52),$G52,$I52))</f>
        <v/>
      </c>
      <c r="AI52" s="113" t="str">
        <f>IF(OR($T52="",$U52=""),"",_xlfn.BETA.INV(ABS(VLOOKUP($Z$1,VLookups!$A$30:$B$31,2,FALSE)-AI$3),IF($N52="L",$U52,$T52),IF($N52="L",$T52,$U52),$G52,$I52))</f>
        <v/>
      </c>
      <c r="AJ52" s="112" t="str">
        <f>IF(OR($T52="",$U52=""),"",_xlfn.BETA.INV(ABS(VLOOKUP($Z$1,VLookups!$A$30:$B$31,2,FALSE)-AJ$3),IF($N52="L",$U52,$T52),IF($N52="L",$T52,$U52),$G52,$I52))</f>
        <v/>
      </c>
      <c r="AK52" s="113" t="str">
        <f>IF(OR($T52="",$U52=""),"",_xlfn.BETA.INV(ABS(VLOOKUP($Z$1,VLookups!$A$30:$B$31,2,FALSE)-AK$3),IF($N52="L",$U52,$T52),IF($N52="L",$T52,$U52),$G52,$I52))</f>
        <v/>
      </c>
      <c r="AL52" s="112" t="str">
        <f>IF(OR($T52="",$U52=""),"",_xlfn.BETA.INV(ABS(VLOOKUP($Z$1,VLookups!$A$30:$B$31,2,FALSE)-AL$3),IF($N52="L",$U52,$T52),IF($N52="L",$T52,$U52),$G52,$I52))</f>
        <v/>
      </c>
      <c r="AM52" s="113" t="str">
        <f>IF(OR($T52="",$U52=""),"",_xlfn.BETA.INV(ABS(VLOOKUP($Z$1,VLookups!$A$30:$B$31,2,FALSE)-AM$3),IF($N52="L",$U52,$T52),IF($N52="L",$T52,$U52),$G52,$I52))</f>
        <v/>
      </c>
      <c r="AN52" s="15"/>
      <c r="AO52" s="194" t="str">
        <f t="shared" si="21"/>
        <v/>
      </c>
      <c r="AP52" s="192" t="str">
        <f t="shared" si="22"/>
        <v/>
      </c>
      <c r="AQ52" s="177" t="str">
        <f t="shared" ref="AQ52" si="325">IF(ISNONTEXT($AO52),AP52+$AO52,"")</f>
        <v/>
      </c>
      <c r="AR52" s="177" t="str">
        <f t="shared" si="35"/>
        <v/>
      </c>
      <c r="AS52" s="177" t="str">
        <f t="shared" si="36"/>
        <v/>
      </c>
      <c r="AT52" s="177" t="str">
        <f t="shared" si="37"/>
        <v/>
      </c>
      <c r="AU52" s="177" t="str">
        <f t="shared" si="38"/>
        <v/>
      </c>
      <c r="AV52" s="177" t="str">
        <f t="shared" si="39"/>
        <v/>
      </c>
      <c r="AW52" s="177" t="str">
        <f t="shared" si="40"/>
        <v/>
      </c>
      <c r="AX52" s="177" t="str">
        <f t="shared" si="41"/>
        <v/>
      </c>
      <c r="AY52" s="177" t="str">
        <f t="shared" si="42"/>
        <v/>
      </c>
      <c r="AZ52" s="177" t="str">
        <f t="shared" si="43"/>
        <v/>
      </c>
      <c r="BA52" s="177" t="str">
        <f t="shared" si="44"/>
        <v/>
      </c>
      <c r="BB52" s="177" t="str">
        <f t="shared" si="45"/>
        <v/>
      </c>
      <c r="BC52" s="177" t="str">
        <f t="shared" si="46"/>
        <v/>
      </c>
      <c r="BD52" s="177" t="str">
        <f t="shared" si="47"/>
        <v/>
      </c>
      <c r="BE52" s="177" t="str">
        <f t="shared" si="48"/>
        <v/>
      </c>
      <c r="BF52" s="177" t="str">
        <f t="shared" si="49"/>
        <v/>
      </c>
      <c r="BG52" s="177" t="str">
        <f t="shared" si="50"/>
        <v/>
      </c>
      <c r="BH52" s="177" t="str">
        <f t="shared" si="51"/>
        <v/>
      </c>
      <c r="BI52" s="177" t="str">
        <f t="shared" si="52"/>
        <v/>
      </c>
      <c r="BJ52" s="177" t="str">
        <f t="shared" si="53"/>
        <v/>
      </c>
      <c r="BK52" s="177" t="str">
        <f t="shared" si="54"/>
        <v/>
      </c>
      <c r="BL52" s="177" t="str">
        <f t="shared" si="55"/>
        <v/>
      </c>
      <c r="BM52" s="177" t="str">
        <f t="shared" si="56"/>
        <v/>
      </c>
      <c r="BN52" s="177" t="str">
        <f t="shared" si="57"/>
        <v/>
      </c>
      <c r="BO52" s="177" t="str">
        <f t="shared" si="58"/>
        <v/>
      </c>
      <c r="BP52" s="177" t="str">
        <f t="shared" si="59"/>
        <v/>
      </c>
      <c r="BQ52" s="177" t="str">
        <f t="shared" si="60"/>
        <v/>
      </c>
      <c r="BR52" s="177" t="str">
        <f t="shared" si="61"/>
        <v/>
      </c>
      <c r="BS52" s="177" t="str">
        <f t="shared" si="62"/>
        <v/>
      </c>
      <c r="BT52" s="177" t="str">
        <f t="shared" si="63"/>
        <v/>
      </c>
      <c r="BU52" s="177" t="str">
        <f t="shared" si="64"/>
        <v/>
      </c>
      <c r="BV52" s="177" t="str">
        <f t="shared" si="65"/>
        <v/>
      </c>
      <c r="BW52" s="177" t="str">
        <f t="shared" si="66"/>
        <v/>
      </c>
      <c r="BX52" s="177" t="str">
        <f t="shared" si="67"/>
        <v/>
      </c>
      <c r="BY52" s="177" t="str">
        <f t="shared" si="68"/>
        <v/>
      </c>
      <c r="BZ52" s="177" t="str">
        <f t="shared" si="69"/>
        <v/>
      </c>
      <c r="CA52" s="177" t="str">
        <f t="shared" si="70"/>
        <v/>
      </c>
      <c r="CB52" s="177" t="str">
        <f t="shared" si="71"/>
        <v/>
      </c>
      <c r="CC52" s="177" t="str">
        <f t="shared" si="72"/>
        <v/>
      </c>
      <c r="CD52" s="177" t="str">
        <f t="shared" si="73"/>
        <v/>
      </c>
      <c r="CE52" s="177" t="str">
        <f t="shared" si="74"/>
        <v/>
      </c>
      <c r="CF52" s="177" t="str">
        <f t="shared" si="75"/>
        <v/>
      </c>
      <c r="CG52" s="177" t="str">
        <f t="shared" si="76"/>
        <v/>
      </c>
      <c r="CH52" s="177" t="str">
        <f t="shared" si="77"/>
        <v/>
      </c>
      <c r="CI52" s="177" t="str">
        <f t="shared" si="78"/>
        <v/>
      </c>
      <c r="CJ52" s="177" t="str">
        <f t="shared" si="79"/>
        <v/>
      </c>
      <c r="CK52" s="177" t="str">
        <f t="shared" si="80"/>
        <v/>
      </c>
      <c r="CL52" s="177" t="str">
        <f t="shared" si="81"/>
        <v/>
      </c>
      <c r="CM52" s="177" t="str">
        <f t="shared" si="82"/>
        <v/>
      </c>
      <c r="CN52" s="177" t="str">
        <f t="shared" si="83"/>
        <v/>
      </c>
      <c r="CO52" s="177" t="str">
        <f t="shared" si="84"/>
        <v/>
      </c>
      <c r="CP52" s="177" t="str">
        <f t="shared" si="85"/>
        <v/>
      </c>
      <c r="CQ52" s="177" t="str">
        <f t="shared" si="86"/>
        <v/>
      </c>
      <c r="CR52" s="177" t="str">
        <f t="shared" si="87"/>
        <v/>
      </c>
      <c r="CS52" s="177" t="str">
        <f t="shared" si="88"/>
        <v/>
      </c>
      <c r="CT52" s="177" t="str">
        <f t="shared" si="89"/>
        <v/>
      </c>
      <c r="CU52" s="177" t="str">
        <f t="shared" si="90"/>
        <v/>
      </c>
      <c r="CV52" s="177" t="str">
        <f t="shared" si="91"/>
        <v/>
      </c>
      <c r="CW52" s="177" t="str">
        <f t="shared" si="92"/>
        <v/>
      </c>
      <c r="CX52" s="177" t="str">
        <f t="shared" si="93"/>
        <v/>
      </c>
      <c r="CY52" s="177" t="str">
        <f t="shared" si="94"/>
        <v/>
      </c>
      <c r="CZ52" s="177" t="str">
        <f t="shared" si="95"/>
        <v/>
      </c>
      <c r="DA52" s="177" t="str">
        <f t="shared" si="96"/>
        <v/>
      </c>
      <c r="DB52" s="177" t="str">
        <f t="shared" si="97"/>
        <v/>
      </c>
      <c r="DC52" s="177" t="str">
        <f t="shared" si="28"/>
        <v/>
      </c>
      <c r="DD52" s="177" t="str">
        <f t="shared" si="98"/>
        <v/>
      </c>
      <c r="DE52" s="177" t="str">
        <f t="shared" si="99"/>
        <v/>
      </c>
      <c r="DF52" s="177" t="str">
        <f t="shared" si="100"/>
        <v/>
      </c>
      <c r="DG52" s="177" t="str">
        <f t="shared" si="101"/>
        <v/>
      </c>
      <c r="DH52" s="177" t="str">
        <f t="shared" si="102"/>
        <v/>
      </c>
      <c r="DI52" s="177" t="str">
        <f t="shared" si="103"/>
        <v/>
      </c>
      <c r="DJ52" s="177" t="str">
        <f t="shared" si="104"/>
        <v/>
      </c>
      <c r="DK52" s="177" t="str">
        <f t="shared" si="105"/>
        <v/>
      </c>
      <c r="DL52" s="177" t="str">
        <f t="shared" si="106"/>
        <v/>
      </c>
      <c r="DM52" s="177" t="str">
        <f t="shared" si="107"/>
        <v/>
      </c>
      <c r="DN52" s="177" t="str">
        <f t="shared" si="108"/>
        <v/>
      </c>
      <c r="DO52" s="177" t="str">
        <f t="shared" si="109"/>
        <v/>
      </c>
      <c r="DP52" s="177" t="str">
        <f t="shared" si="110"/>
        <v/>
      </c>
      <c r="DQ52" s="177" t="str">
        <f t="shared" si="111"/>
        <v/>
      </c>
      <c r="DR52" s="177" t="str">
        <f t="shared" si="112"/>
        <v/>
      </c>
      <c r="DS52" s="177" t="str">
        <f t="shared" si="113"/>
        <v/>
      </c>
      <c r="DT52" s="177" t="str">
        <f t="shared" si="114"/>
        <v/>
      </c>
      <c r="DU52" s="177" t="str">
        <f t="shared" si="115"/>
        <v/>
      </c>
      <c r="DV52" s="177" t="str">
        <f t="shared" si="116"/>
        <v/>
      </c>
      <c r="DW52" s="177" t="str">
        <f t="shared" si="117"/>
        <v/>
      </c>
      <c r="DX52" s="177" t="str">
        <f t="shared" si="118"/>
        <v/>
      </c>
      <c r="DY52" s="177" t="str">
        <f t="shared" si="119"/>
        <v/>
      </c>
      <c r="DZ52" s="177" t="str">
        <f t="shared" si="120"/>
        <v/>
      </c>
      <c r="EA52" s="177" t="str">
        <f t="shared" si="121"/>
        <v/>
      </c>
      <c r="EB52" s="177" t="str">
        <f t="shared" si="122"/>
        <v/>
      </c>
      <c r="EC52" s="177" t="str">
        <f t="shared" si="123"/>
        <v/>
      </c>
      <c r="ED52" s="177" t="str">
        <f t="shared" si="124"/>
        <v/>
      </c>
      <c r="EE52" s="177" t="str">
        <f t="shared" si="125"/>
        <v/>
      </c>
      <c r="EF52" s="177" t="str">
        <f t="shared" si="126"/>
        <v/>
      </c>
      <c r="EG52" s="177" t="str">
        <f t="shared" si="127"/>
        <v/>
      </c>
      <c r="EH52" s="177" t="str">
        <f t="shared" si="128"/>
        <v/>
      </c>
      <c r="EI52" s="177" t="str">
        <f t="shared" si="129"/>
        <v/>
      </c>
      <c r="EJ52" s="177" t="str">
        <f t="shared" si="130"/>
        <v/>
      </c>
      <c r="EK52" s="177" t="str">
        <f t="shared" si="131"/>
        <v/>
      </c>
      <c r="EL52" s="177" t="str">
        <f t="shared" si="132"/>
        <v/>
      </c>
      <c r="EM52" s="177" t="str">
        <f t="shared" si="133"/>
        <v/>
      </c>
      <c r="EN52" s="177" t="str">
        <f t="shared" si="134"/>
        <v/>
      </c>
      <c r="EO52" s="177" t="str">
        <f t="shared" si="135"/>
        <v/>
      </c>
      <c r="EP52" s="177" t="str">
        <f t="shared" si="136"/>
        <v/>
      </c>
      <c r="EQ52" s="177" t="str">
        <f t="shared" si="137"/>
        <v/>
      </c>
      <c r="ER52" s="177" t="str">
        <f t="shared" si="138"/>
        <v/>
      </c>
      <c r="ES52" s="177" t="str">
        <f t="shared" si="139"/>
        <v/>
      </c>
      <c r="ET52" s="177" t="str">
        <f t="shared" si="140"/>
        <v/>
      </c>
      <c r="EU52" s="177" t="str">
        <f t="shared" si="141"/>
        <v/>
      </c>
      <c r="EV52" s="177" t="str">
        <f t="shared" si="142"/>
        <v/>
      </c>
      <c r="EW52" s="177" t="str">
        <f t="shared" si="143"/>
        <v/>
      </c>
      <c r="EX52" s="177" t="str">
        <f t="shared" si="144"/>
        <v/>
      </c>
      <c r="EY52" s="177" t="str">
        <f t="shared" si="145"/>
        <v/>
      </c>
      <c r="EZ52" s="177" t="str">
        <f t="shared" si="146"/>
        <v/>
      </c>
      <c r="FA52" s="177" t="str">
        <f t="shared" si="147"/>
        <v/>
      </c>
      <c r="FB52" s="177" t="str">
        <f t="shared" si="148"/>
        <v/>
      </c>
      <c r="FC52" s="177" t="str">
        <f t="shared" si="149"/>
        <v/>
      </c>
      <c r="FD52" s="177" t="str">
        <f t="shared" si="150"/>
        <v/>
      </c>
      <c r="FE52" s="177" t="str">
        <f t="shared" si="151"/>
        <v/>
      </c>
      <c r="FF52" s="177" t="str">
        <f t="shared" si="152"/>
        <v/>
      </c>
      <c r="FG52" s="177" t="str">
        <f t="shared" si="153"/>
        <v/>
      </c>
      <c r="FH52" s="177" t="str">
        <f t="shared" si="154"/>
        <v/>
      </c>
      <c r="FI52" s="177" t="str">
        <f t="shared" si="155"/>
        <v/>
      </c>
      <c r="FJ52" s="177" t="str">
        <f t="shared" si="156"/>
        <v/>
      </c>
      <c r="FK52" s="177" t="str">
        <f t="shared" si="157"/>
        <v/>
      </c>
      <c r="FL52" s="177" t="str">
        <f t="shared" si="158"/>
        <v/>
      </c>
      <c r="FM52" s="177" t="str">
        <f t="shared" si="159"/>
        <v/>
      </c>
      <c r="FN52" s="177" t="str">
        <f t="shared" si="160"/>
        <v/>
      </c>
      <c r="FO52" s="177" t="str">
        <f t="shared" si="29"/>
        <v/>
      </c>
      <c r="FP52" s="177" t="str">
        <f t="shared" si="161"/>
        <v/>
      </c>
      <c r="FQ52" s="177" t="str">
        <f t="shared" si="162"/>
        <v/>
      </c>
      <c r="FR52" s="177" t="str">
        <f t="shared" si="163"/>
        <v/>
      </c>
      <c r="FS52" s="177" t="str">
        <f t="shared" si="164"/>
        <v/>
      </c>
      <c r="FT52" s="177" t="str">
        <f t="shared" si="165"/>
        <v/>
      </c>
      <c r="FU52" s="177" t="str">
        <f t="shared" si="166"/>
        <v/>
      </c>
      <c r="FV52" s="177" t="str">
        <f t="shared" si="167"/>
        <v/>
      </c>
      <c r="FW52" s="177" t="str">
        <f t="shared" si="168"/>
        <v/>
      </c>
      <c r="FX52" s="177" t="str">
        <f t="shared" si="169"/>
        <v/>
      </c>
      <c r="FY52" s="177" t="str">
        <f t="shared" si="170"/>
        <v/>
      </c>
      <c r="FZ52" s="177" t="str">
        <f t="shared" si="171"/>
        <v/>
      </c>
      <c r="GA52" s="177" t="str">
        <f t="shared" si="172"/>
        <v/>
      </c>
      <c r="GB52" s="177" t="str">
        <f t="shared" si="173"/>
        <v/>
      </c>
      <c r="GC52" s="177" t="str">
        <f t="shared" si="174"/>
        <v/>
      </c>
      <c r="GD52" s="177" t="str">
        <f t="shared" si="175"/>
        <v/>
      </c>
      <c r="GE52" s="177" t="str">
        <f t="shared" si="176"/>
        <v/>
      </c>
      <c r="GF52" s="177" t="str">
        <f t="shared" si="177"/>
        <v/>
      </c>
      <c r="GG52" s="177" t="str">
        <f t="shared" si="178"/>
        <v/>
      </c>
      <c r="GH52" s="177" t="str">
        <f t="shared" si="179"/>
        <v/>
      </c>
      <c r="GI52" s="177" t="str">
        <f t="shared" si="180"/>
        <v/>
      </c>
      <c r="GJ52" s="177" t="str">
        <f t="shared" si="181"/>
        <v/>
      </c>
      <c r="GK52" s="177" t="str">
        <f t="shared" si="182"/>
        <v/>
      </c>
      <c r="GL52" s="177" t="str">
        <f t="shared" si="183"/>
        <v/>
      </c>
      <c r="GM52" s="177" t="str">
        <f t="shared" si="184"/>
        <v/>
      </c>
      <c r="GN52" s="177" t="str">
        <f t="shared" si="185"/>
        <v/>
      </c>
      <c r="GO52" s="177" t="str">
        <f t="shared" si="186"/>
        <v/>
      </c>
      <c r="GP52" s="177" t="str">
        <f t="shared" si="187"/>
        <v/>
      </c>
      <c r="GQ52" s="177" t="str">
        <f t="shared" si="188"/>
        <v/>
      </c>
      <c r="GR52" s="177" t="str">
        <f t="shared" si="189"/>
        <v/>
      </c>
      <c r="GS52" s="177" t="str">
        <f t="shared" si="190"/>
        <v/>
      </c>
      <c r="GT52" s="177" t="str">
        <f t="shared" si="191"/>
        <v/>
      </c>
      <c r="GU52" s="177" t="str">
        <f t="shared" si="192"/>
        <v/>
      </c>
      <c r="GV52" s="177" t="str">
        <f t="shared" si="193"/>
        <v/>
      </c>
      <c r="GW52" s="177" t="str">
        <f t="shared" si="194"/>
        <v/>
      </c>
      <c r="GX52" s="177" t="str">
        <f t="shared" si="195"/>
        <v/>
      </c>
      <c r="GY52" s="177" t="str">
        <f t="shared" si="196"/>
        <v/>
      </c>
      <c r="GZ52" s="177" t="str">
        <f t="shared" si="197"/>
        <v/>
      </c>
      <c r="HA52" s="177" t="str">
        <f t="shared" si="198"/>
        <v/>
      </c>
      <c r="HB52" s="177" t="str">
        <f t="shared" si="199"/>
        <v/>
      </c>
      <c r="HC52" s="177" t="str">
        <f t="shared" si="200"/>
        <v/>
      </c>
      <c r="HD52" s="177" t="str">
        <f t="shared" si="201"/>
        <v/>
      </c>
      <c r="HE52" s="177" t="str">
        <f t="shared" si="202"/>
        <v/>
      </c>
      <c r="HF52" s="177" t="str">
        <f t="shared" si="203"/>
        <v/>
      </c>
      <c r="HG52" s="177" t="str">
        <f t="shared" si="204"/>
        <v/>
      </c>
      <c r="HH52" s="177" t="str">
        <f t="shared" si="205"/>
        <v/>
      </c>
      <c r="HI52" s="177" t="str">
        <f t="shared" si="206"/>
        <v/>
      </c>
      <c r="HJ52" s="177" t="str">
        <f t="shared" si="207"/>
        <v/>
      </c>
      <c r="HK52" s="177" t="str">
        <f t="shared" si="208"/>
        <v/>
      </c>
      <c r="HL52" s="177" t="str">
        <f t="shared" si="209"/>
        <v/>
      </c>
      <c r="HM52" s="177" t="str">
        <f t="shared" si="210"/>
        <v/>
      </c>
      <c r="HN52" s="177" t="str">
        <f t="shared" si="211"/>
        <v/>
      </c>
      <c r="HO52" s="177" t="str">
        <f t="shared" si="212"/>
        <v/>
      </c>
      <c r="HP52" s="177" t="str">
        <f t="shared" si="213"/>
        <v/>
      </c>
      <c r="HQ52" s="177" t="str">
        <f t="shared" si="214"/>
        <v/>
      </c>
      <c r="HR52" s="177" t="str">
        <f t="shared" si="215"/>
        <v/>
      </c>
      <c r="HS52" s="177" t="str">
        <f t="shared" si="216"/>
        <v/>
      </c>
      <c r="HT52" s="177" t="str">
        <f t="shared" si="217"/>
        <v/>
      </c>
      <c r="HU52" s="177" t="str">
        <f t="shared" si="218"/>
        <v/>
      </c>
      <c r="HV52" s="177" t="str">
        <f t="shared" si="219"/>
        <v/>
      </c>
      <c r="HW52" s="177" t="str">
        <f t="shared" si="220"/>
        <v/>
      </c>
      <c r="HX52" s="177" t="str">
        <f t="shared" si="221"/>
        <v/>
      </c>
      <c r="HY52" s="177" t="str">
        <f t="shared" si="222"/>
        <v/>
      </c>
      <c r="HZ52" s="177" t="str">
        <f t="shared" si="223"/>
        <v/>
      </c>
      <c r="IA52" s="177" t="str">
        <f t="shared" si="30"/>
        <v/>
      </c>
      <c r="IB52" s="177" t="str">
        <f t="shared" si="251"/>
        <v/>
      </c>
      <c r="IC52" s="177" t="str">
        <f t="shared" si="252"/>
        <v/>
      </c>
      <c r="ID52" s="177" t="str">
        <f t="shared" si="253"/>
        <v/>
      </c>
      <c r="IE52" s="177" t="str">
        <f t="shared" si="254"/>
        <v/>
      </c>
      <c r="IF52" s="177" t="str">
        <f t="shared" si="255"/>
        <v/>
      </c>
      <c r="IG52" s="177" t="str">
        <f t="shared" si="256"/>
        <v/>
      </c>
      <c r="IH52" s="192" t="str">
        <f t="shared" si="292"/>
        <v/>
      </c>
      <c r="II52" s="193" t="e">
        <f t="shared" si="293"/>
        <v>#N/A</v>
      </c>
      <c r="IJ52" s="193" t="e">
        <f t="shared" si="307"/>
        <v>#N/A</v>
      </c>
      <c r="IK52" s="193" t="e">
        <f t="shared" si="307"/>
        <v>#N/A</v>
      </c>
      <c r="IL52" s="193" t="e">
        <f t="shared" si="307"/>
        <v>#N/A</v>
      </c>
      <c r="IM52" s="193" t="e">
        <f t="shared" si="320"/>
        <v>#N/A</v>
      </c>
      <c r="IN52" s="193" t="e">
        <f t="shared" si="320"/>
        <v>#N/A</v>
      </c>
      <c r="IO52" s="193" t="e">
        <f t="shared" si="320"/>
        <v>#N/A</v>
      </c>
      <c r="IP52" s="193" t="e">
        <f t="shared" si="320"/>
        <v>#N/A</v>
      </c>
      <c r="IQ52" s="193" t="e">
        <f t="shared" si="320"/>
        <v>#N/A</v>
      </c>
      <c r="IR52" s="193" t="e">
        <f t="shared" si="320"/>
        <v>#N/A</v>
      </c>
      <c r="IS52" s="193" t="e">
        <f t="shared" si="320"/>
        <v>#N/A</v>
      </c>
      <c r="IT52" s="193" t="e">
        <f t="shared" si="320"/>
        <v>#N/A</v>
      </c>
      <c r="IU52" s="193" t="e">
        <f t="shared" si="320"/>
        <v>#N/A</v>
      </c>
      <c r="IV52" s="193" t="e">
        <f t="shared" si="320"/>
        <v>#N/A</v>
      </c>
      <c r="IW52" s="193" t="e">
        <f t="shared" si="320"/>
        <v>#N/A</v>
      </c>
      <c r="IX52" s="193" t="e">
        <f t="shared" si="320"/>
        <v>#N/A</v>
      </c>
      <c r="IY52" s="193" t="e">
        <f t="shared" si="320"/>
        <v>#N/A</v>
      </c>
      <c r="IZ52" s="193" t="e">
        <f t="shared" si="320"/>
        <v>#N/A</v>
      </c>
      <c r="JA52" s="193" t="e">
        <f t="shared" si="320"/>
        <v>#N/A</v>
      </c>
      <c r="JB52" s="193" t="e">
        <f t="shared" si="315"/>
        <v>#N/A</v>
      </c>
      <c r="JC52" s="193" t="e">
        <f t="shared" si="315"/>
        <v>#N/A</v>
      </c>
      <c r="JD52" s="193" t="e">
        <f t="shared" si="315"/>
        <v>#N/A</v>
      </c>
      <c r="JE52" s="193" t="e">
        <f t="shared" si="315"/>
        <v>#N/A</v>
      </c>
      <c r="JF52" s="193" t="e">
        <f t="shared" si="315"/>
        <v>#N/A</v>
      </c>
      <c r="JG52" s="193" t="e">
        <f t="shared" si="315"/>
        <v>#N/A</v>
      </c>
      <c r="JH52" s="193" t="e">
        <f t="shared" si="315"/>
        <v>#N/A</v>
      </c>
      <c r="JI52" s="193" t="e">
        <f t="shared" si="315"/>
        <v>#N/A</v>
      </c>
      <c r="JJ52" s="193" t="e">
        <f t="shared" si="315"/>
        <v>#N/A</v>
      </c>
      <c r="JK52" s="193" t="e">
        <f t="shared" si="315"/>
        <v>#N/A</v>
      </c>
      <c r="JL52" s="193" t="e">
        <f t="shared" si="315"/>
        <v>#N/A</v>
      </c>
      <c r="JM52" s="193" t="e">
        <f t="shared" si="315"/>
        <v>#N/A</v>
      </c>
      <c r="JN52" s="193" t="e">
        <f t="shared" si="315"/>
        <v>#N/A</v>
      </c>
      <c r="JO52" s="193" t="e">
        <f t="shared" si="315"/>
        <v>#N/A</v>
      </c>
      <c r="JP52" s="193" t="e">
        <f t="shared" si="315"/>
        <v>#N/A</v>
      </c>
      <c r="JQ52" s="193" t="e">
        <f t="shared" si="311"/>
        <v>#N/A</v>
      </c>
      <c r="JR52" s="193" t="e">
        <f t="shared" si="311"/>
        <v>#N/A</v>
      </c>
      <c r="JS52" s="193" t="e">
        <f t="shared" si="311"/>
        <v>#N/A</v>
      </c>
      <c r="JT52" s="193" t="e">
        <f t="shared" si="311"/>
        <v>#N/A</v>
      </c>
      <c r="JU52" s="193" t="e">
        <f t="shared" si="311"/>
        <v>#N/A</v>
      </c>
      <c r="JV52" s="193" t="e">
        <f t="shared" si="311"/>
        <v>#N/A</v>
      </c>
      <c r="JW52" s="193" t="e">
        <f t="shared" si="311"/>
        <v>#N/A</v>
      </c>
      <c r="JX52" s="193" t="e">
        <f t="shared" si="311"/>
        <v>#N/A</v>
      </c>
      <c r="JY52" s="193" t="e">
        <f t="shared" si="311"/>
        <v>#N/A</v>
      </c>
      <c r="JZ52" s="193" t="e">
        <f t="shared" si="311"/>
        <v>#N/A</v>
      </c>
      <c r="KA52" s="193" t="e">
        <f t="shared" si="311"/>
        <v>#N/A</v>
      </c>
      <c r="KB52" s="193" t="e">
        <f t="shared" si="311"/>
        <v>#N/A</v>
      </c>
      <c r="KC52" s="193" t="e">
        <f t="shared" si="311"/>
        <v>#N/A</v>
      </c>
      <c r="KD52" s="193" t="e">
        <f t="shared" si="311"/>
        <v>#N/A</v>
      </c>
      <c r="KE52" s="193" t="e">
        <f t="shared" si="311"/>
        <v>#N/A</v>
      </c>
      <c r="KF52" s="193" t="e">
        <f t="shared" si="296"/>
        <v>#N/A</v>
      </c>
      <c r="KG52" s="193" t="e">
        <f t="shared" si="296"/>
        <v>#N/A</v>
      </c>
      <c r="KH52" s="193" t="e">
        <f t="shared" si="296"/>
        <v>#N/A</v>
      </c>
      <c r="KI52" s="193" t="e">
        <f t="shared" si="296"/>
        <v>#N/A</v>
      </c>
      <c r="KJ52" s="193" t="e">
        <f t="shared" si="296"/>
        <v>#N/A</v>
      </c>
      <c r="KK52" s="193" t="e">
        <f t="shared" si="296"/>
        <v>#N/A</v>
      </c>
      <c r="KL52" s="193" t="e">
        <f t="shared" si="296"/>
        <v>#N/A</v>
      </c>
      <c r="KM52" s="193" t="e">
        <f t="shared" si="296"/>
        <v>#N/A</v>
      </c>
      <c r="KN52" s="193" t="e">
        <f t="shared" si="296"/>
        <v>#N/A</v>
      </c>
      <c r="KO52" s="193" t="e">
        <f t="shared" si="296"/>
        <v>#N/A</v>
      </c>
      <c r="KP52" s="193" t="e">
        <f t="shared" si="296"/>
        <v>#N/A</v>
      </c>
      <c r="KQ52" s="193" t="e">
        <f t="shared" si="296"/>
        <v>#N/A</v>
      </c>
      <c r="KR52" s="193" t="e">
        <f t="shared" si="296"/>
        <v>#N/A</v>
      </c>
      <c r="KS52" s="193" t="e">
        <f t="shared" si="296"/>
        <v>#N/A</v>
      </c>
      <c r="KT52" s="193" t="e">
        <f t="shared" si="296"/>
        <v>#N/A</v>
      </c>
      <c r="KU52" s="193" t="e">
        <f t="shared" si="31"/>
        <v>#N/A</v>
      </c>
      <c r="KV52" s="193" t="e">
        <f t="shared" si="308"/>
        <v>#N/A</v>
      </c>
      <c r="KW52" s="193" t="e">
        <f t="shared" si="308"/>
        <v>#N/A</v>
      </c>
      <c r="KX52" s="193" t="e">
        <f t="shared" si="308"/>
        <v>#N/A</v>
      </c>
      <c r="KY52" s="193" t="e">
        <f t="shared" si="321"/>
        <v>#N/A</v>
      </c>
      <c r="KZ52" s="193" t="e">
        <f t="shared" si="321"/>
        <v>#N/A</v>
      </c>
      <c r="LA52" s="193" t="e">
        <f t="shared" si="321"/>
        <v>#N/A</v>
      </c>
      <c r="LB52" s="193" t="e">
        <f t="shared" si="321"/>
        <v>#N/A</v>
      </c>
      <c r="LC52" s="193" t="e">
        <f t="shared" si="321"/>
        <v>#N/A</v>
      </c>
      <c r="LD52" s="193" t="e">
        <f t="shared" si="321"/>
        <v>#N/A</v>
      </c>
      <c r="LE52" s="193" t="e">
        <f t="shared" si="321"/>
        <v>#N/A</v>
      </c>
      <c r="LF52" s="193" t="e">
        <f t="shared" si="321"/>
        <v>#N/A</v>
      </c>
      <c r="LG52" s="193" t="e">
        <f t="shared" si="321"/>
        <v>#N/A</v>
      </c>
      <c r="LH52" s="193" t="e">
        <f t="shared" si="321"/>
        <v>#N/A</v>
      </c>
      <c r="LI52" s="193" t="e">
        <f t="shared" si="321"/>
        <v>#N/A</v>
      </c>
      <c r="LJ52" s="193" t="e">
        <f t="shared" si="321"/>
        <v>#N/A</v>
      </c>
      <c r="LK52" s="193" t="e">
        <f t="shared" si="321"/>
        <v>#N/A</v>
      </c>
      <c r="LL52" s="193" t="e">
        <f t="shared" si="321"/>
        <v>#N/A</v>
      </c>
      <c r="LM52" s="193" t="e">
        <f t="shared" si="321"/>
        <v>#N/A</v>
      </c>
      <c r="LN52" s="193" t="e">
        <f t="shared" si="316"/>
        <v>#N/A</v>
      </c>
      <c r="LO52" s="193" t="e">
        <f t="shared" si="316"/>
        <v>#N/A</v>
      </c>
      <c r="LP52" s="193" t="e">
        <f t="shared" si="316"/>
        <v>#N/A</v>
      </c>
      <c r="LQ52" s="193" t="e">
        <f t="shared" si="316"/>
        <v>#N/A</v>
      </c>
      <c r="LR52" s="193" t="e">
        <f t="shared" si="316"/>
        <v>#N/A</v>
      </c>
      <c r="LS52" s="193" t="e">
        <f t="shared" si="316"/>
        <v>#N/A</v>
      </c>
      <c r="LT52" s="193" t="e">
        <f t="shared" si="316"/>
        <v>#N/A</v>
      </c>
      <c r="LU52" s="193" t="e">
        <f t="shared" si="316"/>
        <v>#N/A</v>
      </c>
      <c r="LV52" s="193" t="e">
        <f t="shared" si="316"/>
        <v>#N/A</v>
      </c>
      <c r="LW52" s="193" t="e">
        <f t="shared" si="316"/>
        <v>#N/A</v>
      </c>
      <c r="LX52" s="193" t="e">
        <f t="shared" si="316"/>
        <v>#N/A</v>
      </c>
      <c r="LY52" s="193" t="e">
        <f t="shared" si="316"/>
        <v>#N/A</v>
      </c>
      <c r="LZ52" s="193" t="e">
        <f t="shared" si="316"/>
        <v>#N/A</v>
      </c>
      <c r="MA52" s="193" t="e">
        <f t="shared" si="316"/>
        <v>#N/A</v>
      </c>
      <c r="MB52" s="193" t="e">
        <f t="shared" si="316"/>
        <v>#N/A</v>
      </c>
      <c r="MC52" s="193" t="e">
        <f t="shared" si="312"/>
        <v>#N/A</v>
      </c>
      <c r="MD52" s="193" t="e">
        <f t="shared" si="312"/>
        <v>#N/A</v>
      </c>
      <c r="ME52" s="193" t="e">
        <f t="shared" si="312"/>
        <v>#N/A</v>
      </c>
      <c r="MF52" s="193" t="e">
        <f t="shared" si="312"/>
        <v>#N/A</v>
      </c>
      <c r="MG52" s="193" t="e">
        <f t="shared" si="312"/>
        <v>#N/A</v>
      </c>
      <c r="MH52" s="193" t="e">
        <f t="shared" si="312"/>
        <v>#N/A</v>
      </c>
      <c r="MI52" s="193" t="e">
        <f t="shared" si="312"/>
        <v>#N/A</v>
      </c>
      <c r="MJ52" s="193" t="e">
        <f t="shared" si="312"/>
        <v>#N/A</v>
      </c>
      <c r="MK52" s="193" t="e">
        <f t="shared" si="312"/>
        <v>#N/A</v>
      </c>
      <c r="ML52" s="193" t="e">
        <f t="shared" si="312"/>
        <v>#N/A</v>
      </c>
      <c r="MM52" s="193" t="e">
        <f t="shared" si="312"/>
        <v>#N/A</v>
      </c>
      <c r="MN52" s="193" t="e">
        <f t="shared" si="312"/>
        <v>#N/A</v>
      </c>
      <c r="MO52" s="193" t="e">
        <f t="shared" si="312"/>
        <v>#N/A</v>
      </c>
      <c r="MP52" s="193" t="e">
        <f t="shared" si="312"/>
        <v>#N/A</v>
      </c>
      <c r="MQ52" s="193" t="e">
        <f t="shared" si="312"/>
        <v>#N/A</v>
      </c>
      <c r="MR52" s="193" t="e">
        <f t="shared" si="297"/>
        <v>#N/A</v>
      </c>
      <c r="MS52" s="193" t="e">
        <f t="shared" si="297"/>
        <v>#N/A</v>
      </c>
      <c r="MT52" s="193" t="e">
        <f t="shared" si="297"/>
        <v>#N/A</v>
      </c>
      <c r="MU52" s="193" t="e">
        <f t="shared" si="297"/>
        <v>#N/A</v>
      </c>
      <c r="MV52" s="193" t="e">
        <f t="shared" si="297"/>
        <v>#N/A</v>
      </c>
      <c r="MW52" s="193" t="e">
        <f t="shared" si="297"/>
        <v>#N/A</v>
      </c>
      <c r="MX52" s="193" t="e">
        <f t="shared" si="297"/>
        <v>#N/A</v>
      </c>
      <c r="MY52" s="193" t="e">
        <f t="shared" si="297"/>
        <v>#N/A</v>
      </c>
      <c r="MZ52" s="193" t="e">
        <f t="shared" si="297"/>
        <v>#N/A</v>
      </c>
      <c r="NA52" s="193" t="e">
        <f t="shared" si="297"/>
        <v>#N/A</v>
      </c>
      <c r="NB52" s="193" t="e">
        <f t="shared" si="297"/>
        <v>#N/A</v>
      </c>
      <c r="NC52" s="193" t="e">
        <f t="shared" si="297"/>
        <v>#N/A</v>
      </c>
      <c r="ND52" s="193" t="e">
        <f t="shared" si="297"/>
        <v>#N/A</v>
      </c>
      <c r="NE52" s="193" t="e">
        <f t="shared" si="297"/>
        <v>#N/A</v>
      </c>
      <c r="NF52" s="193" t="e">
        <f t="shared" si="297"/>
        <v>#N/A</v>
      </c>
      <c r="NG52" s="193" t="e">
        <f t="shared" si="32"/>
        <v>#N/A</v>
      </c>
      <c r="NH52" s="193" t="e">
        <f t="shared" si="309"/>
        <v>#N/A</v>
      </c>
      <c r="NI52" s="193" t="e">
        <f t="shared" si="309"/>
        <v>#N/A</v>
      </c>
      <c r="NJ52" s="193" t="e">
        <f t="shared" si="309"/>
        <v>#N/A</v>
      </c>
      <c r="NK52" s="193" t="e">
        <f t="shared" si="322"/>
        <v>#N/A</v>
      </c>
      <c r="NL52" s="193" t="e">
        <f t="shared" si="322"/>
        <v>#N/A</v>
      </c>
      <c r="NM52" s="193" t="e">
        <f t="shared" si="322"/>
        <v>#N/A</v>
      </c>
      <c r="NN52" s="193" t="e">
        <f t="shared" si="322"/>
        <v>#N/A</v>
      </c>
      <c r="NO52" s="193" t="e">
        <f t="shared" si="322"/>
        <v>#N/A</v>
      </c>
      <c r="NP52" s="193" t="e">
        <f t="shared" si="322"/>
        <v>#N/A</v>
      </c>
      <c r="NQ52" s="193" t="e">
        <f t="shared" si="322"/>
        <v>#N/A</v>
      </c>
      <c r="NR52" s="193" t="e">
        <f t="shared" si="322"/>
        <v>#N/A</v>
      </c>
      <c r="NS52" s="193" t="e">
        <f t="shared" si="322"/>
        <v>#N/A</v>
      </c>
      <c r="NT52" s="193" t="e">
        <f t="shared" si="322"/>
        <v>#N/A</v>
      </c>
      <c r="NU52" s="193" t="e">
        <f t="shared" si="322"/>
        <v>#N/A</v>
      </c>
      <c r="NV52" s="193" t="e">
        <f t="shared" si="322"/>
        <v>#N/A</v>
      </c>
      <c r="NW52" s="193" t="e">
        <f t="shared" si="322"/>
        <v>#N/A</v>
      </c>
      <c r="NX52" s="193" t="e">
        <f t="shared" si="322"/>
        <v>#N/A</v>
      </c>
      <c r="NY52" s="193" t="e">
        <f t="shared" si="322"/>
        <v>#N/A</v>
      </c>
      <c r="NZ52" s="193" t="e">
        <f t="shared" si="317"/>
        <v>#N/A</v>
      </c>
      <c r="OA52" s="193" t="e">
        <f t="shared" si="317"/>
        <v>#N/A</v>
      </c>
      <c r="OB52" s="193" t="e">
        <f t="shared" si="317"/>
        <v>#N/A</v>
      </c>
      <c r="OC52" s="193" t="e">
        <f t="shared" si="317"/>
        <v>#N/A</v>
      </c>
      <c r="OD52" s="193" t="e">
        <f t="shared" si="317"/>
        <v>#N/A</v>
      </c>
      <c r="OE52" s="193" t="e">
        <f t="shared" si="317"/>
        <v>#N/A</v>
      </c>
      <c r="OF52" s="193" t="e">
        <f t="shared" si="317"/>
        <v>#N/A</v>
      </c>
      <c r="OG52" s="193" t="e">
        <f t="shared" si="317"/>
        <v>#N/A</v>
      </c>
      <c r="OH52" s="193" t="e">
        <f t="shared" si="317"/>
        <v>#N/A</v>
      </c>
      <c r="OI52" s="193" t="e">
        <f t="shared" si="317"/>
        <v>#N/A</v>
      </c>
      <c r="OJ52" s="193" t="e">
        <f t="shared" si="317"/>
        <v>#N/A</v>
      </c>
      <c r="OK52" s="193" t="e">
        <f t="shared" si="317"/>
        <v>#N/A</v>
      </c>
      <c r="OL52" s="193" t="e">
        <f t="shared" si="317"/>
        <v>#N/A</v>
      </c>
      <c r="OM52" s="193" t="e">
        <f t="shared" si="317"/>
        <v>#N/A</v>
      </c>
      <c r="ON52" s="193" t="e">
        <f t="shared" si="317"/>
        <v>#N/A</v>
      </c>
      <c r="OO52" s="193" t="e">
        <f t="shared" si="313"/>
        <v>#N/A</v>
      </c>
      <c r="OP52" s="193" t="e">
        <f t="shared" si="313"/>
        <v>#N/A</v>
      </c>
      <c r="OQ52" s="193" t="e">
        <f t="shared" si="313"/>
        <v>#N/A</v>
      </c>
      <c r="OR52" s="193" t="e">
        <f t="shared" si="313"/>
        <v>#N/A</v>
      </c>
      <c r="OS52" s="193" t="e">
        <f t="shared" si="313"/>
        <v>#N/A</v>
      </c>
      <c r="OT52" s="193" t="e">
        <f t="shared" si="313"/>
        <v>#N/A</v>
      </c>
      <c r="OU52" s="193" t="e">
        <f t="shared" si="313"/>
        <v>#N/A</v>
      </c>
      <c r="OV52" s="193" t="e">
        <f t="shared" si="313"/>
        <v>#N/A</v>
      </c>
      <c r="OW52" s="193" t="e">
        <f t="shared" si="313"/>
        <v>#N/A</v>
      </c>
      <c r="OX52" s="193" t="e">
        <f t="shared" si="313"/>
        <v>#N/A</v>
      </c>
      <c r="OY52" s="193" t="e">
        <f t="shared" si="313"/>
        <v>#N/A</v>
      </c>
      <c r="OZ52" s="193" t="e">
        <f t="shared" si="313"/>
        <v>#N/A</v>
      </c>
      <c r="PA52" s="193" t="e">
        <f t="shared" si="313"/>
        <v>#N/A</v>
      </c>
      <c r="PB52" s="193" t="e">
        <f t="shared" si="313"/>
        <v>#N/A</v>
      </c>
      <c r="PC52" s="193" t="e">
        <f t="shared" si="313"/>
        <v>#N/A</v>
      </c>
      <c r="PD52" s="193" t="e">
        <f t="shared" si="298"/>
        <v>#N/A</v>
      </c>
      <c r="PE52" s="193" t="e">
        <f t="shared" si="298"/>
        <v>#N/A</v>
      </c>
      <c r="PF52" s="193" t="e">
        <f t="shared" si="298"/>
        <v>#N/A</v>
      </c>
      <c r="PG52" s="193" t="e">
        <f t="shared" si="298"/>
        <v>#N/A</v>
      </c>
      <c r="PH52" s="193" t="e">
        <f t="shared" si="298"/>
        <v>#N/A</v>
      </c>
      <c r="PI52" s="193" t="e">
        <f t="shared" si="298"/>
        <v>#N/A</v>
      </c>
      <c r="PJ52" s="193" t="e">
        <f t="shared" si="298"/>
        <v>#N/A</v>
      </c>
      <c r="PK52" s="193" t="e">
        <f t="shared" si="298"/>
        <v>#N/A</v>
      </c>
      <c r="PL52" s="193" t="e">
        <f t="shared" si="298"/>
        <v>#N/A</v>
      </c>
      <c r="PM52" s="193" t="e">
        <f t="shared" si="298"/>
        <v>#N/A</v>
      </c>
      <c r="PN52" s="193" t="e">
        <f t="shared" si="298"/>
        <v>#N/A</v>
      </c>
      <c r="PO52" s="193" t="e">
        <f t="shared" si="298"/>
        <v>#N/A</v>
      </c>
      <c r="PP52" s="193" t="e">
        <f t="shared" si="298"/>
        <v>#N/A</v>
      </c>
      <c r="PQ52" s="193" t="e">
        <f t="shared" si="298"/>
        <v>#N/A</v>
      </c>
      <c r="PR52" s="193" t="e">
        <f t="shared" si="298"/>
        <v>#N/A</v>
      </c>
      <c r="PS52" s="193" t="e">
        <f t="shared" si="33"/>
        <v>#N/A</v>
      </c>
      <c r="PT52" s="193" t="e">
        <f t="shared" ref="PT52:QA67" si="326">IF(ISNONTEXT($X52),IF($N52="R",_xlfn.BETA.DIST(IA52,$T52,$U52,FALSE,$G52,$I52),_xlfn.BETA.DIST(IA52,$U52,$T52,FALSE,$G52,$I52)),NA())</f>
        <v>#N/A</v>
      </c>
      <c r="PU52" s="193" t="e">
        <f t="shared" si="326"/>
        <v>#N/A</v>
      </c>
      <c r="PV52" s="193" t="e">
        <f t="shared" si="326"/>
        <v>#N/A</v>
      </c>
      <c r="PW52" s="193" t="e">
        <f t="shared" si="326"/>
        <v>#N/A</v>
      </c>
      <c r="PX52" s="193" t="e">
        <f t="shared" si="326"/>
        <v>#N/A</v>
      </c>
      <c r="PY52" s="193" t="e">
        <f t="shared" si="326"/>
        <v>#N/A</v>
      </c>
      <c r="PZ52" s="193" t="e">
        <f t="shared" si="326"/>
        <v>#N/A</v>
      </c>
      <c r="QA52" s="193" t="e">
        <f t="shared" si="326"/>
        <v>#N/A</v>
      </c>
    </row>
    <row r="53" spans="1:443" hidden="1" x14ac:dyDescent="0.45">
      <c r="A53" s="276"/>
      <c r="B53" s="277" t="str">
        <f>IF(OR($T53="",$U53=""),"",ROUND(_xlfn.BETA.INV(ABS(VLOOKUP($Z$1,VLookups!$A$30:$B$31,2,FALSE)-B$2),IF($N53="L",$U53,$T53),IF($N53="L",$T53,$U53),$G53,$I53),0))</f>
        <v/>
      </c>
      <c r="C53" s="287" t="str">
        <f t="shared" si="24"/>
        <v/>
      </c>
      <c r="D53" s="288" t="str">
        <f t="shared" si="25"/>
        <v/>
      </c>
      <c r="E53" s="134"/>
      <c r="F53" s="279"/>
      <c r="G53" s="280" t="str">
        <f t="shared" si="16"/>
        <v/>
      </c>
      <c r="H53" s="281"/>
      <c r="I53" s="280" t="str">
        <f t="shared" si="17"/>
        <v/>
      </c>
      <c r="J53" s="279"/>
      <c r="K53" s="135"/>
      <c r="L53" s="110" t="str">
        <f t="shared" si="18"/>
        <v/>
      </c>
      <c r="M53" s="21" t="str">
        <f t="shared" si="19"/>
        <v/>
      </c>
      <c r="N53" s="22" t="str">
        <f t="shared" si="20"/>
        <v/>
      </c>
      <c r="O53" s="23" t="str">
        <f>IF(M53="","",IF(OR($M53&lt;Skew!$B$3,$M53=Skew!$B$3),IF($M53&gt;Skew!$C$3,Skew!$A$3,IF($M53&gt;Skew!$C$4,Skew!$A$4,IF($M53&gt;Skew!$C$5,Skew!$A$5,IF($M53&gt;Skew!$C$6,Skew!$A$6,IF($M53&gt;Skew!$C$7,Skew!$A$7,IF($M53&gt;Skew!$C$8,Skew!$A$8,IF($M53&gt;Skew!$C$9,Skew!$A$9,IF($M53&gt;Skew!$C$10,Skew!$A$10,IF($M53&gt;Skew!$C$11,Skew!$A$11,IF($M53&gt;Skew!$C$12,Skew!$A$12,IF($M53&gt;Skew!$C$13,Skew!$A$13,IF($M53&gt;Skew!$C$14,Skew!$A$14,IF($M53&gt;Skew!$C$15,Skew!$A$15,IF($M53&gt;Skew!$C$16,Skew!$A$16,Skew!$A$17)
)))))))))))))))</f>
        <v/>
      </c>
      <c r="P53" s="22" t="str">
        <f>IF(M53="","",MATCH(O53,Skew!$A$3:$A$17,0))</f>
        <v/>
      </c>
      <c r="Q53" s="22" t="str">
        <f t="shared" si="0"/>
        <v/>
      </c>
      <c r="R53" s="24"/>
      <c r="S53" s="22" t="str">
        <f>IF(OR(M53="",R53=""),"",MATCH(R53,Confidence!$A$3:$A$12,0))</f>
        <v/>
      </c>
      <c r="T53" s="25" t="str">
        <f t="shared" si="1"/>
        <v/>
      </c>
      <c r="U53" s="25" t="str">
        <f t="shared" si="2"/>
        <v/>
      </c>
      <c r="V53" s="22"/>
      <c r="W53" s="102" t="str">
        <f t="shared" si="3"/>
        <v/>
      </c>
      <c r="X53" s="102" t="str">
        <f t="shared" si="4"/>
        <v/>
      </c>
      <c r="Y53" s="37" t="str">
        <f t="shared" si="5"/>
        <v/>
      </c>
      <c r="Z53" s="115"/>
      <c r="AA53" s="204" t="str">
        <f>IF(AND(G53&gt;0,H53&gt;0,I53&gt;0,T53&gt;0,U53&gt;0,Z53&gt;0,NOT(R53="")),ABS(VLOOKUP($Z$1,VLookups!$A$30:$B$31,2,FALSE)-_xlfn.BETA.DIST(Z53,IF(N53="L",U53,T53),IF(N53="L",T53,U53),TRUE,G53,I53)),"")</f>
        <v/>
      </c>
      <c r="AB53" s="112" t="str">
        <f>IF(OR($T53="",$U53=""),"",_xlfn.BETA.INV(ABS(VLOOKUP($Z$1,VLookups!$A$30:$B$31,2,FALSE)-AB$3),IF($N53="L",$U53,$T53),IF($N53="L",$T53,$U53),$G53,$I53))</f>
        <v/>
      </c>
      <c r="AC53" s="113" t="str">
        <f>IF(OR($T53="",$U53=""),"",_xlfn.BETA.INV(ABS(VLOOKUP($Z$1,VLookups!$A$30:$B$31,2,FALSE)-AC$3),IF($N53="L",$U53,$T53),IF($N53="L",$T53,$U53),$G53,$I53))</f>
        <v/>
      </c>
      <c r="AD53" s="112" t="str">
        <f>IF(OR($T53="",$U53=""),"",_xlfn.BETA.INV(ABS(VLOOKUP($Z$1,VLookups!$A$30:$B$31,2,FALSE)-AD$3),IF($N53="L",$U53,$T53),IF($N53="L",$T53,$U53),$G53,$I53))</f>
        <v/>
      </c>
      <c r="AE53" s="113" t="str">
        <f>IF(OR($T53="",$U53=""),"",_xlfn.BETA.INV(ABS(VLOOKUP($Z$1,VLookups!$A$30:$B$31,2,FALSE)-AE$3),IF($N53="L",$U53,$T53),IF($N53="L",$T53,$U53),$G53,$I53))</f>
        <v/>
      </c>
      <c r="AF53" s="112" t="str">
        <f>IF(OR($T53="",$U53=""),"",_xlfn.BETA.INV(ABS(VLOOKUP($Z$1,VLookups!$A$30:$B$31,2,FALSE)-AF$3),IF($N53="L",$U53,$T53),IF($N53="L",$T53,$U53),$G53,$I53))</f>
        <v/>
      </c>
      <c r="AG53" s="113" t="str">
        <f>IF(OR($T53="",$U53=""),"",_xlfn.BETA.INV(ABS(VLOOKUP($Z$1,VLookups!$A$30:$B$31,2,FALSE)-AG$3),IF($N53="L",$U53,$T53),IF($N53="L",$T53,$U53),$G53,$I53))</f>
        <v/>
      </c>
      <c r="AH53" s="112" t="str">
        <f>IF(OR($T53="",$U53=""),"",_xlfn.BETA.INV(ABS(VLOOKUP($Z$1,VLookups!$A$30:$B$31,2,FALSE)-AH$3),IF($N53="L",$U53,$T53),IF($N53="L",$T53,$U53),$G53,$I53))</f>
        <v/>
      </c>
      <c r="AI53" s="113" t="str">
        <f>IF(OR($T53="",$U53=""),"",_xlfn.BETA.INV(ABS(VLOOKUP($Z$1,VLookups!$A$30:$B$31,2,FALSE)-AI$3),IF($N53="L",$U53,$T53),IF($N53="L",$T53,$U53),$G53,$I53))</f>
        <v/>
      </c>
      <c r="AJ53" s="112" t="str">
        <f>IF(OR($T53="",$U53=""),"",_xlfn.BETA.INV(ABS(VLOOKUP($Z$1,VLookups!$A$30:$B$31,2,FALSE)-AJ$3),IF($N53="L",$U53,$T53),IF($N53="L",$T53,$U53),$G53,$I53))</f>
        <v/>
      </c>
      <c r="AK53" s="113" t="str">
        <f>IF(OR($T53="",$U53=""),"",_xlfn.BETA.INV(ABS(VLOOKUP($Z$1,VLookups!$A$30:$B$31,2,FALSE)-AK$3),IF($N53="L",$U53,$T53),IF($N53="L",$T53,$U53),$G53,$I53))</f>
        <v/>
      </c>
      <c r="AL53" s="112" t="str">
        <f>IF(OR($T53="",$U53=""),"",_xlfn.BETA.INV(ABS(VLOOKUP($Z$1,VLookups!$A$30:$B$31,2,FALSE)-AL$3),IF($N53="L",$U53,$T53),IF($N53="L",$T53,$U53),$G53,$I53))</f>
        <v/>
      </c>
      <c r="AM53" s="113" t="str">
        <f>IF(OR($T53="",$U53=""),"",_xlfn.BETA.INV(ABS(VLOOKUP($Z$1,VLookups!$A$30:$B$31,2,FALSE)-AM$3),IF($N53="L",$U53,$T53),IF($N53="L",$T53,$U53),$G53,$I53))</f>
        <v/>
      </c>
      <c r="AN53" s="15"/>
      <c r="AO53" s="194" t="str">
        <f t="shared" si="21"/>
        <v/>
      </c>
      <c r="AP53" s="192" t="str">
        <f t="shared" si="22"/>
        <v/>
      </c>
      <c r="AQ53" s="177" t="str">
        <f t="shared" ref="AQ53" si="327">IF(ISNONTEXT($AO53),AP53+$AO53,"")</f>
        <v/>
      </c>
      <c r="AR53" s="177" t="str">
        <f t="shared" si="35"/>
        <v/>
      </c>
      <c r="AS53" s="177" t="str">
        <f t="shared" si="36"/>
        <v/>
      </c>
      <c r="AT53" s="177" t="str">
        <f t="shared" si="37"/>
        <v/>
      </c>
      <c r="AU53" s="177" t="str">
        <f t="shared" si="38"/>
        <v/>
      </c>
      <c r="AV53" s="177" t="str">
        <f t="shared" si="39"/>
        <v/>
      </c>
      <c r="AW53" s="177" t="str">
        <f t="shared" si="40"/>
        <v/>
      </c>
      <c r="AX53" s="177" t="str">
        <f t="shared" si="41"/>
        <v/>
      </c>
      <c r="AY53" s="177" t="str">
        <f t="shared" si="42"/>
        <v/>
      </c>
      <c r="AZ53" s="177" t="str">
        <f t="shared" si="43"/>
        <v/>
      </c>
      <c r="BA53" s="177" t="str">
        <f t="shared" si="44"/>
        <v/>
      </c>
      <c r="BB53" s="177" t="str">
        <f t="shared" si="45"/>
        <v/>
      </c>
      <c r="BC53" s="177" t="str">
        <f t="shared" si="46"/>
        <v/>
      </c>
      <c r="BD53" s="177" t="str">
        <f t="shared" si="47"/>
        <v/>
      </c>
      <c r="BE53" s="177" t="str">
        <f t="shared" si="48"/>
        <v/>
      </c>
      <c r="BF53" s="177" t="str">
        <f t="shared" si="49"/>
        <v/>
      </c>
      <c r="BG53" s="177" t="str">
        <f t="shared" si="50"/>
        <v/>
      </c>
      <c r="BH53" s="177" t="str">
        <f t="shared" si="51"/>
        <v/>
      </c>
      <c r="BI53" s="177" t="str">
        <f t="shared" si="52"/>
        <v/>
      </c>
      <c r="BJ53" s="177" t="str">
        <f t="shared" si="53"/>
        <v/>
      </c>
      <c r="BK53" s="177" t="str">
        <f t="shared" si="54"/>
        <v/>
      </c>
      <c r="BL53" s="177" t="str">
        <f t="shared" si="55"/>
        <v/>
      </c>
      <c r="BM53" s="177" t="str">
        <f t="shared" si="56"/>
        <v/>
      </c>
      <c r="BN53" s="177" t="str">
        <f t="shared" si="57"/>
        <v/>
      </c>
      <c r="BO53" s="177" t="str">
        <f t="shared" si="58"/>
        <v/>
      </c>
      <c r="BP53" s="177" t="str">
        <f t="shared" si="59"/>
        <v/>
      </c>
      <c r="BQ53" s="177" t="str">
        <f t="shared" si="60"/>
        <v/>
      </c>
      <c r="BR53" s="177" t="str">
        <f t="shared" si="61"/>
        <v/>
      </c>
      <c r="BS53" s="177" t="str">
        <f t="shared" si="62"/>
        <v/>
      </c>
      <c r="BT53" s="177" t="str">
        <f t="shared" si="63"/>
        <v/>
      </c>
      <c r="BU53" s="177" t="str">
        <f t="shared" si="64"/>
        <v/>
      </c>
      <c r="BV53" s="177" t="str">
        <f t="shared" si="65"/>
        <v/>
      </c>
      <c r="BW53" s="177" t="str">
        <f t="shared" si="66"/>
        <v/>
      </c>
      <c r="BX53" s="177" t="str">
        <f t="shared" si="67"/>
        <v/>
      </c>
      <c r="BY53" s="177" t="str">
        <f t="shared" si="68"/>
        <v/>
      </c>
      <c r="BZ53" s="177" t="str">
        <f t="shared" si="69"/>
        <v/>
      </c>
      <c r="CA53" s="177" t="str">
        <f t="shared" si="70"/>
        <v/>
      </c>
      <c r="CB53" s="177" t="str">
        <f t="shared" si="71"/>
        <v/>
      </c>
      <c r="CC53" s="177" t="str">
        <f t="shared" si="72"/>
        <v/>
      </c>
      <c r="CD53" s="177" t="str">
        <f t="shared" si="73"/>
        <v/>
      </c>
      <c r="CE53" s="177" t="str">
        <f t="shared" si="74"/>
        <v/>
      </c>
      <c r="CF53" s="177" t="str">
        <f t="shared" si="75"/>
        <v/>
      </c>
      <c r="CG53" s="177" t="str">
        <f t="shared" si="76"/>
        <v/>
      </c>
      <c r="CH53" s="177" t="str">
        <f t="shared" si="77"/>
        <v/>
      </c>
      <c r="CI53" s="177" t="str">
        <f t="shared" si="78"/>
        <v/>
      </c>
      <c r="CJ53" s="177" t="str">
        <f t="shared" si="79"/>
        <v/>
      </c>
      <c r="CK53" s="177" t="str">
        <f t="shared" si="80"/>
        <v/>
      </c>
      <c r="CL53" s="177" t="str">
        <f t="shared" si="81"/>
        <v/>
      </c>
      <c r="CM53" s="177" t="str">
        <f t="shared" si="82"/>
        <v/>
      </c>
      <c r="CN53" s="177" t="str">
        <f t="shared" si="83"/>
        <v/>
      </c>
      <c r="CO53" s="177" t="str">
        <f t="shared" si="84"/>
        <v/>
      </c>
      <c r="CP53" s="177" t="str">
        <f t="shared" si="85"/>
        <v/>
      </c>
      <c r="CQ53" s="177" t="str">
        <f t="shared" si="86"/>
        <v/>
      </c>
      <c r="CR53" s="177" t="str">
        <f t="shared" si="87"/>
        <v/>
      </c>
      <c r="CS53" s="177" t="str">
        <f t="shared" si="88"/>
        <v/>
      </c>
      <c r="CT53" s="177" t="str">
        <f t="shared" si="89"/>
        <v/>
      </c>
      <c r="CU53" s="177" t="str">
        <f t="shared" si="90"/>
        <v/>
      </c>
      <c r="CV53" s="177" t="str">
        <f t="shared" si="91"/>
        <v/>
      </c>
      <c r="CW53" s="177" t="str">
        <f t="shared" si="92"/>
        <v/>
      </c>
      <c r="CX53" s="177" t="str">
        <f t="shared" si="93"/>
        <v/>
      </c>
      <c r="CY53" s="177" t="str">
        <f t="shared" si="94"/>
        <v/>
      </c>
      <c r="CZ53" s="177" t="str">
        <f t="shared" si="95"/>
        <v/>
      </c>
      <c r="DA53" s="177" t="str">
        <f t="shared" si="96"/>
        <v/>
      </c>
      <c r="DB53" s="177" t="str">
        <f t="shared" si="97"/>
        <v/>
      </c>
      <c r="DC53" s="177" t="str">
        <f t="shared" si="28"/>
        <v/>
      </c>
      <c r="DD53" s="177" t="str">
        <f t="shared" si="98"/>
        <v/>
      </c>
      <c r="DE53" s="177" t="str">
        <f t="shared" si="99"/>
        <v/>
      </c>
      <c r="DF53" s="177" t="str">
        <f t="shared" si="100"/>
        <v/>
      </c>
      <c r="DG53" s="177" t="str">
        <f t="shared" si="101"/>
        <v/>
      </c>
      <c r="DH53" s="177" t="str">
        <f t="shared" si="102"/>
        <v/>
      </c>
      <c r="DI53" s="177" t="str">
        <f t="shared" si="103"/>
        <v/>
      </c>
      <c r="DJ53" s="177" t="str">
        <f t="shared" si="104"/>
        <v/>
      </c>
      <c r="DK53" s="177" t="str">
        <f t="shared" si="105"/>
        <v/>
      </c>
      <c r="DL53" s="177" t="str">
        <f t="shared" si="106"/>
        <v/>
      </c>
      <c r="DM53" s="177" t="str">
        <f t="shared" si="107"/>
        <v/>
      </c>
      <c r="DN53" s="177" t="str">
        <f t="shared" si="108"/>
        <v/>
      </c>
      <c r="DO53" s="177" t="str">
        <f t="shared" si="109"/>
        <v/>
      </c>
      <c r="DP53" s="177" t="str">
        <f t="shared" si="110"/>
        <v/>
      </c>
      <c r="DQ53" s="177" t="str">
        <f t="shared" si="111"/>
        <v/>
      </c>
      <c r="DR53" s="177" t="str">
        <f t="shared" si="112"/>
        <v/>
      </c>
      <c r="DS53" s="177" t="str">
        <f t="shared" si="113"/>
        <v/>
      </c>
      <c r="DT53" s="177" t="str">
        <f t="shared" si="114"/>
        <v/>
      </c>
      <c r="DU53" s="177" t="str">
        <f t="shared" si="115"/>
        <v/>
      </c>
      <c r="DV53" s="177" t="str">
        <f t="shared" si="116"/>
        <v/>
      </c>
      <c r="DW53" s="177" t="str">
        <f t="shared" si="117"/>
        <v/>
      </c>
      <c r="DX53" s="177" t="str">
        <f t="shared" si="118"/>
        <v/>
      </c>
      <c r="DY53" s="177" t="str">
        <f t="shared" si="119"/>
        <v/>
      </c>
      <c r="DZ53" s="177" t="str">
        <f t="shared" si="120"/>
        <v/>
      </c>
      <c r="EA53" s="177" t="str">
        <f t="shared" si="121"/>
        <v/>
      </c>
      <c r="EB53" s="177" t="str">
        <f t="shared" si="122"/>
        <v/>
      </c>
      <c r="EC53" s="177" t="str">
        <f t="shared" si="123"/>
        <v/>
      </c>
      <c r="ED53" s="177" t="str">
        <f t="shared" si="124"/>
        <v/>
      </c>
      <c r="EE53" s="177" t="str">
        <f t="shared" si="125"/>
        <v/>
      </c>
      <c r="EF53" s="177" t="str">
        <f t="shared" si="126"/>
        <v/>
      </c>
      <c r="EG53" s="177" t="str">
        <f t="shared" si="127"/>
        <v/>
      </c>
      <c r="EH53" s="177" t="str">
        <f t="shared" si="128"/>
        <v/>
      </c>
      <c r="EI53" s="177" t="str">
        <f t="shared" si="129"/>
        <v/>
      </c>
      <c r="EJ53" s="177" t="str">
        <f t="shared" si="130"/>
        <v/>
      </c>
      <c r="EK53" s="177" t="str">
        <f t="shared" si="131"/>
        <v/>
      </c>
      <c r="EL53" s="177" t="str">
        <f t="shared" si="132"/>
        <v/>
      </c>
      <c r="EM53" s="177" t="str">
        <f t="shared" si="133"/>
        <v/>
      </c>
      <c r="EN53" s="177" t="str">
        <f t="shared" si="134"/>
        <v/>
      </c>
      <c r="EO53" s="177" t="str">
        <f t="shared" si="135"/>
        <v/>
      </c>
      <c r="EP53" s="177" t="str">
        <f t="shared" si="136"/>
        <v/>
      </c>
      <c r="EQ53" s="177" t="str">
        <f t="shared" si="137"/>
        <v/>
      </c>
      <c r="ER53" s="177" t="str">
        <f t="shared" si="138"/>
        <v/>
      </c>
      <c r="ES53" s="177" t="str">
        <f t="shared" si="139"/>
        <v/>
      </c>
      <c r="ET53" s="177" t="str">
        <f t="shared" si="140"/>
        <v/>
      </c>
      <c r="EU53" s="177" t="str">
        <f t="shared" si="141"/>
        <v/>
      </c>
      <c r="EV53" s="177" t="str">
        <f t="shared" si="142"/>
        <v/>
      </c>
      <c r="EW53" s="177" t="str">
        <f t="shared" si="143"/>
        <v/>
      </c>
      <c r="EX53" s="177" t="str">
        <f t="shared" si="144"/>
        <v/>
      </c>
      <c r="EY53" s="177" t="str">
        <f t="shared" si="145"/>
        <v/>
      </c>
      <c r="EZ53" s="177" t="str">
        <f t="shared" si="146"/>
        <v/>
      </c>
      <c r="FA53" s="177" t="str">
        <f t="shared" si="147"/>
        <v/>
      </c>
      <c r="FB53" s="177" t="str">
        <f t="shared" si="148"/>
        <v/>
      </c>
      <c r="FC53" s="177" t="str">
        <f t="shared" si="149"/>
        <v/>
      </c>
      <c r="FD53" s="177" t="str">
        <f t="shared" si="150"/>
        <v/>
      </c>
      <c r="FE53" s="177" t="str">
        <f t="shared" si="151"/>
        <v/>
      </c>
      <c r="FF53" s="177" t="str">
        <f t="shared" si="152"/>
        <v/>
      </c>
      <c r="FG53" s="177" t="str">
        <f t="shared" si="153"/>
        <v/>
      </c>
      <c r="FH53" s="177" t="str">
        <f t="shared" si="154"/>
        <v/>
      </c>
      <c r="FI53" s="177" t="str">
        <f t="shared" si="155"/>
        <v/>
      </c>
      <c r="FJ53" s="177" t="str">
        <f t="shared" si="156"/>
        <v/>
      </c>
      <c r="FK53" s="177" t="str">
        <f t="shared" si="157"/>
        <v/>
      </c>
      <c r="FL53" s="177" t="str">
        <f t="shared" si="158"/>
        <v/>
      </c>
      <c r="FM53" s="177" t="str">
        <f t="shared" si="159"/>
        <v/>
      </c>
      <c r="FN53" s="177" t="str">
        <f t="shared" si="160"/>
        <v/>
      </c>
      <c r="FO53" s="177" t="str">
        <f t="shared" si="29"/>
        <v/>
      </c>
      <c r="FP53" s="177" t="str">
        <f t="shared" si="161"/>
        <v/>
      </c>
      <c r="FQ53" s="177" t="str">
        <f t="shared" si="162"/>
        <v/>
      </c>
      <c r="FR53" s="177" t="str">
        <f t="shared" si="163"/>
        <v/>
      </c>
      <c r="FS53" s="177" t="str">
        <f t="shared" si="164"/>
        <v/>
      </c>
      <c r="FT53" s="177" t="str">
        <f t="shared" si="165"/>
        <v/>
      </c>
      <c r="FU53" s="177" t="str">
        <f t="shared" si="166"/>
        <v/>
      </c>
      <c r="FV53" s="177" t="str">
        <f t="shared" si="167"/>
        <v/>
      </c>
      <c r="FW53" s="177" t="str">
        <f t="shared" si="168"/>
        <v/>
      </c>
      <c r="FX53" s="177" t="str">
        <f t="shared" si="169"/>
        <v/>
      </c>
      <c r="FY53" s="177" t="str">
        <f t="shared" si="170"/>
        <v/>
      </c>
      <c r="FZ53" s="177" t="str">
        <f t="shared" si="171"/>
        <v/>
      </c>
      <c r="GA53" s="177" t="str">
        <f t="shared" si="172"/>
        <v/>
      </c>
      <c r="GB53" s="177" t="str">
        <f t="shared" si="173"/>
        <v/>
      </c>
      <c r="GC53" s="177" t="str">
        <f t="shared" si="174"/>
        <v/>
      </c>
      <c r="GD53" s="177" t="str">
        <f t="shared" si="175"/>
        <v/>
      </c>
      <c r="GE53" s="177" t="str">
        <f t="shared" si="176"/>
        <v/>
      </c>
      <c r="GF53" s="177" t="str">
        <f t="shared" si="177"/>
        <v/>
      </c>
      <c r="GG53" s="177" t="str">
        <f t="shared" si="178"/>
        <v/>
      </c>
      <c r="GH53" s="177" t="str">
        <f t="shared" si="179"/>
        <v/>
      </c>
      <c r="GI53" s="177" t="str">
        <f t="shared" si="180"/>
        <v/>
      </c>
      <c r="GJ53" s="177" t="str">
        <f t="shared" si="181"/>
        <v/>
      </c>
      <c r="GK53" s="177" t="str">
        <f t="shared" si="182"/>
        <v/>
      </c>
      <c r="GL53" s="177" t="str">
        <f t="shared" si="183"/>
        <v/>
      </c>
      <c r="GM53" s="177" t="str">
        <f t="shared" si="184"/>
        <v/>
      </c>
      <c r="GN53" s="177" t="str">
        <f t="shared" si="185"/>
        <v/>
      </c>
      <c r="GO53" s="177" t="str">
        <f t="shared" si="186"/>
        <v/>
      </c>
      <c r="GP53" s="177" t="str">
        <f t="shared" si="187"/>
        <v/>
      </c>
      <c r="GQ53" s="177" t="str">
        <f t="shared" si="188"/>
        <v/>
      </c>
      <c r="GR53" s="177" t="str">
        <f t="shared" si="189"/>
        <v/>
      </c>
      <c r="GS53" s="177" t="str">
        <f t="shared" si="190"/>
        <v/>
      </c>
      <c r="GT53" s="177" t="str">
        <f t="shared" si="191"/>
        <v/>
      </c>
      <c r="GU53" s="177" t="str">
        <f t="shared" si="192"/>
        <v/>
      </c>
      <c r="GV53" s="177" t="str">
        <f t="shared" si="193"/>
        <v/>
      </c>
      <c r="GW53" s="177" t="str">
        <f t="shared" si="194"/>
        <v/>
      </c>
      <c r="GX53" s="177" t="str">
        <f t="shared" si="195"/>
        <v/>
      </c>
      <c r="GY53" s="177" t="str">
        <f t="shared" si="196"/>
        <v/>
      </c>
      <c r="GZ53" s="177" t="str">
        <f t="shared" si="197"/>
        <v/>
      </c>
      <c r="HA53" s="177" t="str">
        <f t="shared" si="198"/>
        <v/>
      </c>
      <c r="HB53" s="177" t="str">
        <f t="shared" si="199"/>
        <v/>
      </c>
      <c r="HC53" s="177" t="str">
        <f t="shared" si="200"/>
        <v/>
      </c>
      <c r="HD53" s="177" t="str">
        <f t="shared" si="201"/>
        <v/>
      </c>
      <c r="HE53" s="177" t="str">
        <f t="shared" si="202"/>
        <v/>
      </c>
      <c r="HF53" s="177" t="str">
        <f t="shared" si="203"/>
        <v/>
      </c>
      <c r="HG53" s="177" t="str">
        <f t="shared" si="204"/>
        <v/>
      </c>
      <c r="HH53" s="177" t="str">
        <f t="shared" si="205"/>
        <v/>
      </c>
      <c r="HI53" s="177" t="str">
        <f t="shared" si="206"/>
        <v/>
      </c>
      <c r="HJ53" s="177" t="str">
        <f t="shared" si="207"/>
        <v/>
      </c>
      <c r="HK53" s="177" t="str">
        <f t="shared" si="208"/>
        <v/>
      </c>
      <c r="HL53" s="177" t="str">
        <f t="shared" si="209"/>
        <v/>
      </c>
      <c r="HM53" s="177" t="str">
        <f t="shared" si="210"/>
        <v/>
      </c>
      <c r="HN53" s="177" t="str">
        <f t="shared" si="211"/>
        <v/>
      </c>
      <c r="HO53" s="177" t="str">
        <f t="shared" si="212"/>
        <v/>
      </c>
      <c r="HP53" s="177" t="str">
        <f t="shared" si="213"/>
        <v/>
      </c>
      <c r="HQ53" s="177" t="str">
        <f t="shared" si="214"/>
        <v/>
      </c>
      <c r="HR53" s="177" t="str">
        <f t="shared" si="215"/>
        <v/>
      </c>
      <c r="HS53" s="177" t="str">
        <f t="shared" si="216"/>
        <v/>
      </c>
      <c r="HT53" s="177" t="str">
        <f t="shared" si="217"/>
        <v/>
      </c>
      <c r="HU53" s="177" t="str">
        <f t="shared" si="218"/>
        <v/>
      </c>
      <c r="HV53" s="177" t="str">
        <f t="shared" si="219"/>
        <v/>
      </c>
      <c r="HW53" s="177" t="str">
        <f t="shared" si="220"/>
        <v/>
      </c>
      <c r="HX53" s="177" t="str">
        <f t="shared" si="221"/>
        <v/>
      </c>
      <c r="HY53" s="177" t="str">
        <f t="shared" si="222"/>
        <v/>
      </c>
      <c r="HZ53" s="177" t="str">
        <f t="shared" si="223"/>
        <v/>
      </c>
      <c r="IA53" s="177" t="str">
        <f t="shared" si="30"/>
        <v/>
      </c>
      <c r="IB53" s="177" t="str">
        <f t="shared" si="251"/>
        <v/>
      </c>
      <c r="IC53" s="177" t="str">
        <f t="shared" si="252"/>
        <v/>
      </c>
      <c r="ID53" s="177" t="str">
        <f t="shared" si="253"/>
        <v/>
      </c>
      <c r="IE53" s="177" t="str">
        <f t="shared" si="254"/>
        <v/>
      </c>
      <c r="IF53" s="177" t="str">
        <f t="shared" si="255"/>
        <v/>
      </c>
      <c r="IG53" s="177" t="str">
        <f t="shared" si="256"/>
        <v/>
      </c>
      <c r="IH53" s="192" t="str">
        <f t="shared" si="292"/>
        <v/>
      </c>
      <c r="II53" s="193" t="e">
        <f t="shared" si="293"/>
        <v>#N/A</v>
      </c>
      <c r="IJ53" s="193" t="e">
        <f t="shared" si="307"/>
        <v>#N/A</v>
      </c>
      <c r="IK53" s="193" t="e">
        <f t="shared" si="307"/>
        <v>#N/A</v>
      </c>
      <c r="IL53" s="193" t="e">
        <f t="shared" si="307"/>
        <v>#N/A</v>
      </c>
      <c r="IM53" s="193" t="e">
        <f t="shared" si="320"/>
        <v>#N/A</v>
      </c>
      <c r="IN53" s="193" t="e">
        <f t="shared" si="320"/>
        <v>#N/A</v>
      </c>
      <c r="IO53" s="193" t="e">
        <f t="shared" si="320"/>
        <v>#N/A</v>
      </c>
      <c r="IP53" s="193" t="e">
        <f t="shared" si="320"/>
        <v>#N/A</v>
      </c>
      <c r="IQ53" s="193" t="e">
        <f t="shared" si="320"/>
        <v>#N/A</v>
      </c>
      <c r="IR53" s="193" t="e">
        <f t="shared" si="320"/>
        <v>#N/A</v>
      </c>
      <c r="IS53" s="193" t="e">
        <f t="shared" si="320"/>
        <v>#N/A</v>
      </c>
      <c r="IT53" s="193" t="e">
        <f t="shared" si="320"/>
        <v>#N/A</v>
      </c>
      <c r="IU53" s="193" t="e">
        <f t="shared" si="320"/>
        <v>#N/A</v>
      </c>
      <c r="IV53" s="193" t="e">
        <f t="shared" si="320"/>
        <v>#N/A</v>
      </c>
      <c r="IW53" s="193" t="e">
        <f t="shared" si="320"/>
        <v>#N/A</v>
      </c>
      <c r="IX53" s="193" t="e">
        <f t="shared" si="320"/>
        <v>#N/A</v>
      </c>
      <c r="IY53" s="193" t="e">
        <f t="shared" si="320"/>
        <v>#N/A</v>
      </c>
      <c r="IZ53" s="193" t="e">
        <f t="shared" si="320"/>
        <v>#N/A</v>
      </c>
      <c r="JA53" s="193" t="e">
        <f t="shared" si="320"/>
        <v>#N/A</v>
      </c>
      <c r="JB53" s="193" t="e">
        <f t="shared" si="315"/>
        <v>#N/A</v>
      </c>
      <c r="JC53" s="193" t="e">
        <f t="shared" si="315"/>
        <v>#N/A</v>
      </c>
      <c r="JD53" s="193" t="e">
        <f t="shared" si="315"/>
        <v>#N/A</v>
      </c>
      <c r="JE53" s="193" t="e">
        <f t="shared" si="315"/>
        <v>#N/A</v>
      </c>
      <c r="JF53" s="193" t="e">
        <f t="shared" si="315"/>
        <v>#N/A</v>
      </c>
      <c r="JG53" s="193" t="e">
        <f t="shared" si="315"/>
        <v>#N/A</v>
      </c>
      <c r="JH53" s="193" t="e">
        <f t="shared" si="315"/>
        <v>#N/A</v>
      </c>
      <c r="JI53" s="193" t="e">
        <f t="shared" si="315"/>
        <v>#N/A</v>
      </c>
      <c r="JJ53" s="193" t="e">
        <f t="shared" si="315"/>
        <v>#N/A</v>
      </c>
      <c r="JK53" s="193" t="e">
        <f t="shared" si="315"/>
        <v>#N/A</v>
      </c>
      <c r="JL53" s="193" t="e">
        <f t="shared" si="315"/>
        <v>#N/A</v>
      </c>
      <c r="JM53" s="193" t="e">
        <f t="shared" si="315"/>
        <v>#N/A</v>
      </c>
      <c r="JN53" s="193" t="e">
        <f t="shared" si="315"/>
        <v>#N/A</v>
      </c>
      <c r="JO53" s="193" t="e">
        <f t="shared" si="315"/>
        <v>#N/A</v>
      </c>
      <c r="JP53" s="193" t="e">
        <f t="shared" si="315"/>
        <v>#N/A</v>
      </c>
      <c r="JQ53" s="193" t="e">
        <f t="shared" si="311"/>
        <v>#N/A</v>
      </c>
      <c r="JR53" s="193" t="e">
        <f t="shared" si="311"/>
        <v>#N/A</v>
      </c>
      <c r="JS53" s="193" t="e">
        <f t="shared" si="311"/>
        <v>#N/A</v>
      </c>
      <c r="JT53" s="193" t="e">
        <f t="shared" si="311"/>
        <v>#N/A</v>
      </c>
      <c r="JU53" s="193" t="e">
        <f t="shared" si="311"/>
        <v>#N/A</v>
      </c>
      <c r="JV53" s="193" t="e">
        <f t="shared" si="311"/>
        <v>#N/A</v>
      </c>
      <c r="JW53" s="193" t="e">
        <f t="shared" si="311"/>
        <v>#N/A</v>
      </c>
      <c r="JX53" s="193" t="e">
        <f t="shared" si="311"/>
        <v>#N/A</v>
      </c>
      <c r="JY53" s="193" t="e">
        <f t="shared" si="311"/>
        <v>#N/A</v>
      </c>
      <c r="JZ53" s="193" t="e">
        <f t="shared" si="311"/>
        <v>#N/A</v>
      </c>
      <c r="KA53" s="193" t="e">
        <f t="shared" si="311"/>
        <v>#N/A</v>
      </c>
      <c r="KB53" s="193" t="e">
        <f t="shared" si="311"/>
        <v>#N/A</v>
      </c>
      <c r="KC53" s="193" t="e">
        <f t="shared" si="311"/>
        <v>#N/A</v>
      </c>
      <c r="KD53" s="193" t="e">
        <f t="shared" si="311"/>
        <v>#N/A</v>
      </c>
      <c r="KE53" s="193" t="e">
        <f t="shared" si="311"/>
        <v>#N/A</v>
      </c>
      <c r="KF53" s="193" t="e">
        <f t="shared" ref="KF53:KT68" si="328">IF(ISNONTEXT($X53),IF($N53="R",_xlfn.BETA.DIST(CM53,$T53,$U53,FALSE,$G53,$I53),_xlfn.BETA.DIST(CM53,$U53,$T53,FALSE,$G53,$I53)),NA())</f>
        <v>#N/A</v>
      </c>
      <c r="KG53" s="193" t="e">
        <f t="shared" si="328"/>
        <v>#N/A</v>
      </c>
      <c r="KH53" s="193" t="e">
        <f t="shared" si="328"/>
        <v>#N/A</v>
      </c>
      <c r="KI53" s="193" t="e">
        <f t="shared" si="328"/>
        <v>#N/A</v>
      </c>
      <c r="KJ53" s="193" t="e">
        <f t="shared" si="328"/>
        <v>#N/A</v>
      </c>
      <c r="KK53" s="193" t="e">
        <f t="shared" si="328"/>
        <v>#N/A</v>
      </c>
      <c r="KL53" s="193" t="e">
        <f t="shared" si="328"/>
        <v>#N/A</v>
      </c>
      <c r="KM53" s="193" t="e">
        <f t="shared" si="328"/>
        <v>#N/A</v>
      </c>
      <c r="KN53" s="193" t="e">
        <f t="shared" si="328"/>
        <v>#N/A</v>
      </c>
      <c r="KO53" s="193" t="e">
        <f t="shared" si="328"/>
        <v>#N/A</v>
      </c>
      <c r="KP53" s="193" t="e">
        <f t="shared" si="328"/>
        <v>#N/A</v>
      </c>
      <c r="KQ53" s="193" t="e">
        <f t="shared" si="328"/>
        <v>#N/A</v>
      </c>
      <c r="KR53" s="193" t="e">
        <f t="shared" si="328"/>
        <v>#N/A</v>
      </c>
      <c r="KS53" s="193" t="e">
        <f t="shared" si="328"/>
        <v>#N/A</v>
      </c>
      <c r="KT53" s="193" t="e">
        <f t="shared" si="328"/>
        <v>#N/A</v>
      </c>
      <c r="KU53" s="193" t="e">
        <f t="shared" si="31"/>
        <v>#N/A</v>
      </c>
      <c r="KV53" s="193" t="e">
        <f t="shared" si="308"/>
        <v>#N/A</v>
      </c>
      <c r="KW53" s="193" t="e">
        <f t="shared" si="308"/>
        <v>#N/A</v>
      </c>
      <c r="KX53" s="193" t="e">
        <f t="shared" si="308"/>
        <v>#N/A</v>
      </c>
      <c r="KY53" s="193" t="e">
        <f t="shared" si="321"/>
        <v>#N/A</v>
      </c>
      <c r="KZ53" s="193" t="e">
        <f t="shared" si="321"/>
        <v>#N/A</v>
      </c>
      <c r="LA53" s="193" t="e">
        <f t="shared" si="321"/>
        <v>#N/A</v>
      </c>
      <c r="LB53" s="193" t="e">
        <f t="shared" si="321"/>
        <v>#N/A</v>
      </c>
      <c r="LC53" s="193" t="e">
        <f t="shared" si="321"/>
        <v>#N/A</v>
      </c>
      <c r="LD53" s="193" t="e">
        <f t="shared" si="321"/>
        <v>#N/A</v>
      </c>
      <c r="LE53" s="193" t="e">
        <f t="shared" si="321"/>
        <v>#N/A</v>
      </c>
      <c r="LF53" s="193" t="e">
        <f t="shared" si="321"/>
        <v>#N/A</v>
      </c>
      <c r="LG53" s="193" t="e">
        <f t="shared" si="321"/>
        <v>#N/A</v>
      </c>
      <c r="LH53" s="193" t="e">
        <f t="shared" si="321"/>
        <v>#N/A</v>
      </c>
      <c r="LI53" s="193" t="e">
        <f t="shared" si="321"/>
        <v>#N/A</v>
      </c>
      <c r="LJ53" s="193" t="e">
        <f t="shared" si="321"/>
        <v>#N/A</v>
      </c>
      <c r="LK53" s="193" t="e">
        <f t="shared" si="321"/>
        <v>#N/A</v>
      </c>
      <c r="LL53" s="193" t="e">
        <f t="shared" si="321"/>
        <v>#N/A</v>
      </c>
      <c r="LM53" s="193" t="e">
        <f t="shared" si="321"/>
        <v>#N/A</v>
      </c>
      <c r="LN53" s="193" t="e">
        <f t="shared" si="316"/>
        <v>#N/A</v>
      </c>
      <c r="LO53" s="193" t="e">
        <f t="shared" si="316"/>
        <v>#N/A</v>
      </c>
      <c r="LP53" s="193" t="e">
        <f t="shared" si="316"/>
        <v>#N/A</v>
      </c>
      <c r="LQ53" s="193" t="e">
        <f t="shared" si="316"/>
        <v>#N/A</v>
      </c>
      <c r="LR53" s="193" t="e">
        <f t="shared" si="316"/>
        <v>#N/A</v>
      </c>
      <c r="LS53" s="193" t="e">
        <f t="shared" si="316"/>
        <v>#N/A</v>
      </c>
      <c r="LT53" s="193" t="e">
        <f t="shared" si="316"/>
        <v>#N/A</v>
      </c>
      <c r="LU53" s="193" t="e">
        <f t="shared" si="316"/>
        <v>#N/A</v>
      </c>
      <c r="LV53" s="193" t="e">
        <f t="shared" si="316"/>
        <v>#N/A</v>
      </c>
      <c r="LW53" s="193" t="e">
        <f t="shared" si="316"/>
        <v>#N/A</v>
      </c>
      <c r="LX53" s="193" t="e">
        <f t="shared" si="316"/>
        <v>#N/A</v>
      </c>
      <c r="LY53" s="193" t="e">
        <f t="shared" si="316"/>
        <v>#N/A</v>
      </c>
      <c r="LZ53" s="193" t="e">
        <f t="shared" si="316"/>
        <v>#N/A</v>
      </c>
      <c r="MA53" s="193" t="e">
        <f t="shared" si="316"/>
        <v>#N/A</v>
      </c>
      <c r="MB53" s="193" t="e">
        <f t="shared" si="316"/>
        <v>#N/A</v>
      </c>
      <c r="MC53" s="193" t="e">
        <f t="shared" si="312"/>
        <v>#N/A</v>
      </c>
      <c r="MD53" s="193" t="e">
        <f t="shared" si="312"/>
        <v>#N/A</v>
      </c>
      <c r="ME53" s="193" t="e">
        <f t="shared" si="312"/>
        <v>#N/A</v>
      </c>
      <c r="MF53" s="193" t="e">
        <f t="shared" si="312"/>
        <v>#N/A</v>
      </c>
      <c r="MG53" s="193" t="e">
        <f t="shared" si="312"/>
        <v>#N/A</v>
      </c>
      <c r="MH53" s="193" t="e">
        <f t="shared" si="312"/>
        <v>#N/A</v>
      </c>
      <c r="MI53" s="193" t="e">
        <f t="shared" si="312"/>
        <v>#N/A</v>
      </c>
      <c r="MJ53" s="193" t="e">
        <f t="shared" si="312"/>
        <v>#N/A</v>
      </c>
      <c r="MK53" s="193" t="e">
        <f t="shared" si="312"/>
        <v>#N/A</v>
      </c>
      <c r="ML53" s="193" t="e">
        <f t="shared" si="312"/>
        <v>#N/A</v>
      </c>
      <c r="MM53" s="193" t="e">
        <f t="shared" si="312"/>
        <v>#N/A</v>
      </c>
      <c r="MN53" s="193" t="e">
        <f t="shared" si="312"/>
        <v>#N/A</v>
      </c>
      <c r="MO53" s="193" t="e">
        <f t="shared" si="312"/>
        <v>#N/A</v>
      </c>
      <c r="MP53" s="193" t="e">
        <f t="shared" si="312"/>
        <v>#N/A</v>
      </c>
      <c r="MQ53" s="193" t="e">
        <f t="shared" si="312"/>
        <v>#N/A</v>
      </c>
      <c r="MR53" s="193" t="e">
        <f t="shared" ref="MR53:NF68" si="329">IF(ISNONTEXT($X53),IF($N53="R",_xlfn.BETA.DIST(EY53,$T53,$U53,FALSE,$G53,$I53),_xlfn.BETA.DIST(EY53,$U53,$T53,FALSE,$G53,$I53)),NA())</f>
        <v>#N/A</v>
      </c>
      <c r="MS53" s="193" t="e">
        <f t="shared" si="329"/>
        <v>#N/A</v>
      </c>
      <c r="MT53" s="193" t="e">
        <f t="shared" si="329"/>
        <v>#N/A</v>
      </c>
      <c r="MU53" s="193" t="e">
        <f t="shared" si="329"/>
        <v>#N/A</v>
      </c>
      <c r="MV53" s="193" t="e">
        <f t="shared" si="329"/>
        <v>#N/A</v>
      </c>
      <c r="MW53" s="193" t="e">
        <f t="shared" si="329"/>
        <v>#N/A</v>
      </c>
      <c r="MX53" s="193" t="e">
        <f t="shared" si="329"/>
        <v>#N/A</v>
      </c>
      <c r="MY53" s="193" t="e">
        <f t="shared" si="329"/>
        <v>#N/A</v>
      </c>
      <c r="MZ53" s="193" t="e">
        <f t="shared" si="329"/>
        <v>#N/A</v>
      </c>
      <c r="NA53" s="193" t="e">
        <f t="shared" si="329"/>
        <v>#N/A</v>
      </c>
      <c r="NB53" s="193" t="e">
        <f t="shared" si="329"/>
        <v>#N/A</v>
      </c>
      <c r="NC53" s="193" t="e">
        <f t="shared" si="329"/>
        <v>#N/A</v>
      </c>
      <c r="ND53" s="193" t="e">
        <f t="shared" si="329"/>
        <v>#N/A</v>
      </c>
      <c r="NE53" s="193" t="e">
        <f t="shared" si="329"/>
        <v>#N/A</v>
      </c>
      <c r="NF53" s="193" t="e">
        <f t="shared" si="329"/>
        <v>#N/A</v>
      </c>
      <c r="NG53" s="193" t="e">
        <f t="shared" si="32"/>
        <v>#N/A</v>
      </c>
      <c r="NH53" s="193" t="e">
        <f t="shared" si="309"/>
        <v>#N/A</v>
      </c>
      <c r="NI53" s="193" t="e">
        <f t="shared" si="309"/>
        <v>#N/A</v>
      </c>
      <c r="NJ53" s="193" t="e">
        <f t="shared" si="309"/>
        <v>#N/A</v>
      </c>
      <c r="NK53" s="193" t="e">
        <f t="shared" si="322"/>
        <v>#N/A</v>
      </c>
      <c r="NL53" s="193" t="e">
        <f t="shared" si="322"/>
        <v>#N/A</v>
      </c>
      <c r="NM53" s="193" t="e">
        <f t="shared" si="322"/>
        <v>#N/A</v>
      </c>
      <c r="NN53" s="193" t="e">
        <f t="shared" si="322"/>
        <v>#N/A</v>
      </c>
      <c r="NO53" s="193" t="e">
        <f t="shared" si="322"/>
        <v>#N/A</v>
      </c>
      <c r="NP53" s="193" t="e">
        <f t="shared" si="322"/>
        <v>#N/A</v>
      </c>
      <c r="NQ53" s="193" t="e">
        <f t="shared" si="322"/>
        <v>#N/A</v>
      </c>
      <c r="NR53" s="193" t="e">
        <f t="shared" si="322"/>
        <v>#N/A</v>
      </c>
      <c r="NS53" s="193" t="e">
        <f t="shared" si="322"/>
        <v>#N/A</v>
      </c>
      <c r="NT53" s="193" t="e">
        <f t="shared" si="322"/>
        <v>#N/A</v>
      </c>
      <c r="NU53" s="193" t="e">
        <f t="shared" si="322"/>
        <v>#N/A</v>
      </c>
      <c r="NV53" s="193" t="e">
        <f t="shared" si="322"/>
        <v>#N/A</v>
      </c>
      <c r="NW53" s="193" t="e">
        <f t="shared" si="322"/>
        <v>#N/A</v>
      </c>
      <c r="NX53" s="193" t="e">
        <f t="shared" si="322"/>
        <v>#N/A</v>
      </c>
      <c r="NY53" s="193" t="e">
        <f t="shared" si="322"/>
        <v>#N/A</v>
      </c>
      <c r="NZ53" s="193" t="e">
        <f t="shared" si="317"/>
        <v>#N/A</v>
      </c>
      <c r="OA53" s="193" t="e">
        <f t="shared" si="317"/>
        <v>#N/A</v>
      </c>
      <c r="OB53" s="193" t="e">
        <f t="shared" si="317"/>
        <v>#N/A</v>
      </c>
      <c r="OC53" s="193" t="e">
        <f t="shared" si="317"/>
        <v>#N/A</v>
      </c>
      <c r="OD53" s="193" t="e">
        <f t="shared" si="317"/>
        <v>#N/A</v>
      </c>
      <c r="OE53" s="193" t="e">
        <f t="shared" si="317"/>
        <v>#N/A</v>
      </c>
      <c r="OF53" s="193" t="e">
        <f t="shared" si="317"/>
        <v>#N/A</v>
      </c>
      <c r="OG53" s="193" t="e">
        <f t="shared" si="317"/>
        <v>#N/A</v>
      </c>
      <c r="OH53" s="193" t="e">
        <f t="shared" si="317"/>
        <v>#N/A</v>
      </c>
      <c r="OI53" s="193" t="e">
        <f t="shared" si="317"/>
        <v>#N/A</v>
      </c>
      <c r="OJ53" s="193" t="e">
        <f t="shared" si="317"/>
        <v>#N/A</v>
      </c>
      <c r="OK53" s="193" t="e">
        <f t="shared" si="317"/>
        <v>#N/A</v>
      </c>
      <c r="OL53" s="193" t="e">
        <f t="shared" si="317"/>
        <v>#N/A</v>
      </c>
      <c r="OM53" s="193" t="e">
        <f t="shared" si="317"/>
        <v>#N/A</v>
      </c>
      <c r="ON53" s="193" t="e">
        <f t="shared" si="317"/>
        <v>#N/A</v>
      </c>
      <c r="OO53" s="193" t="e">
        <f t="shared" si="313"/>
        <v>#N/A</v>
      </c>
      <c r="OP53" s="193" t="e">
        <f t="shared" si="313"/>
        <v>#N/A</v>
      </c>
      <c r="OQ53" s="193" t="e">
        <f t="shared" si="313"/>
        <v>#N/A</v>
      </c>
      <c r="OR53" s="193" t="e">
        <f t="shared" si="313"/>
        <v>#N/A</v>
      </c>
      <c r="OS53" s="193" t="e">
        <f t="shared" si="313"/>
        <v>#N/A</v>
      </c>
      <c r="OT53" s="193" t="e">
        <f t="shared" si="313"/>
        <v>#N/A</v>
      </c>
      <c r="OU53" s="193" t="e">
        <f t="shared" si="313"/>
        <v>#N/A</v>
      </c>
      <c r="OV53" s="193" t="e">
        <f t="shared" si="313"/>
        <v>#N/A</v>
      </c>
      <c r="OW53" s="193" t="e">
        <f t="shared" si="313"/>
        <v>#N/A</v>
      </c>
      <c r="OX53" s="193" t="e">
        <f t="shared" si="313"/>
        <v>#N/A</v>
      </c>
      <c r="OY53" s="193" t="e">
        <f t="shared" si="313"/>
        <v>#N/A</v>
      </c>
      <c r="OZ53" s="193" t="e">
        <f t="shared" si="313"/>
        <v>#N/A</v>
      </c>
      <c r="PA53" s="193" t="e">
        <f t="shared" si="313"/>
        <v>#N/A</v>
      </c>
      <c r="PB53" s="193" t="e">
        <f t="shared" si="313"/>
        <v>#N/A</v>
      </c>
      <c r="PC53" s="193" t="e">
        <f t="shared" si="313"/>
        <v>#N/A</v>
      </c>
      <c r="PD53" s="193" t="e">
        <f t="shared" ref="PD53:PR68" si="330">IF(ISNONTEXT($X53),IF($N53="R",_xlfn.BETA.DIST(HK53,$T53,$U53,FALSE,$G53,$I53),_xlfn.BETA.DIST(HK53,$U53,$T53,FALSE,$G53,$I53)),NA())</f>
        <v>#N/A</v>
      </c>
      <c r="PE53" s="193" t="e">
        <f t="shared" si="330"/>
        <v>#N/A</v>
      </c>
      <c r="PF53" s="193" t="e">
        <f t="shared" si="330"/>
        <v>#N/A</v>
      </c>
      <c r="PG53" s="193" t="e">
        <f t="shared" si="330"/>
        <v>#N/A</v>
      </c>
      <c r="PH53" s="193" t="e">
        <f t="shared" si="330"/>
        <v>#N/A</v>
      </c>
      <c r="PI53" s="193" t="e">
        <f t="shared" si="330"/>
        <v>#N/A</v>
      </c>
      <c r="PJ53" s="193" t="e">
        <f t="shared" si="330"/>
        <v>#N/A</v>
      </c>
      <c r="PK53" s="193" t="e">
        <f t="shared" si="330"/>
        <v>#N/A</v>
      </c>
      <c r="PL53" s="193" t="e">
        <f t="shared" si="330"/>
        <v>#N/A</v>
      </c>
      <c r="PM53" s="193" t="e">
        <f t="shared" si="330"/>
        <v>#N/A</v>
      </c>
      <c r="PN53" s="193" t="e">
        <f t="shared" si="330"/>
        <v>#N/A</v>
      </c>
      <c r="PO53" s="193" t="e">
        <f t="shared" si="330"/>
        <v>#N/A</v>
      </c>
      <c r="PP53" s="193" t="e">
        <f t="shared" si="330"/>
        <v>#N/A</v>
      </c>
      <c r="PQ53" s="193" t="e">
        <f t="shared" si="330"/>
        <v>#N/A</v>
      </c>
      <c r="PR53" s="193" t="e">
        <f t="shared" si="330"/>
        <v>#N/A</v>
      </c>
      <c r="PS53" s="193" t="e">
        <f t="shared" si="33"/>
        <v>#N/A</v>
      </c>
      <c r="PT53" s="193" t="e">
        <f t="shared" si="326"/>
        <v>#N/A</v>
      </c>
      <c r="PU53" s="193" t="e">
        <f t="shared" si="326"/>
        <v>#N/A</v>
      </c>
      <c r="PV53" s="193" t="e">
        <f t="shared" si="326"/>
        <v>#N/A</v>
      </c>
      <c r="PW53" s="193" t="e">
        <f t="shared" si="326"/>
        <v>#N/A</v>
      </c>
      <c r="PX53" s="193" t="e">
        <f t="shared" si="326"/>
        <v>#N/A</v>
      </c>
      <c r="PY53" s="193" t="e">
        <f t="shared" si="326"/>
        <v>#N/A</v>
      </c>
      <c r="PZ53" s="193" t="e">
        <f t="shared" si="326"/>
        <v>#N/A</v>
      </c>
      <c r="QA53" s="193" t="e">
        <f t="shared" si="326"/>
        <v>#N/A</v>
      </c>
    </row>
    <row r="54" spans="1:443" hidden="1" x14ac:dyDescent="0.45">
      <c r="A54" s="276"/>
      <c r="B54" s="277" t="str">
        <f>IF(OR($T54="",$U54=""),"",ROUND(_xlfn.BETA.INV(ABS(VLOOKUP($Z$1,VLookups!$A$30:$B$31,2,FALSE)-B$2),IF($N54="L",$U54,$T54),IF($N54="L",$T54,$U54),$G54,$I54),0))</f>
        <v/>
      </c>
      <c r="C54" s="287" t="str">
        <f t="shared" si="24"/>
        <v/>
      </c>
      <c r="D54" s="288" t="str">
        <f t="shared" si="25"/>
        <v/>
      </c>
      <c r="E54" s="134"/>
      <c r="F54" s="279"/>
      <c r="G54" s="280" t="str">
        <f t="shared" si="16"/>
        <v/>
      </c>
      <c r="H54" s="281"/>
      <c r="I54" s="280" t="str">
        <f t="shared" si="17"/>
        <v/>
      </c>
      <c r="J54" s="279"/>
      <c r="K54" s="135"/>
      <c r="L54" s="110" t="str">
        <f t="shared" si="18"/>
        <v/>
      </c>
      <c r="M54" s="21" t="str">
        <f t="shared" si="19"/>
        <v/>
      </c>
      <c r="N54" s="22" t="str">
        <f t="shared" si="20"/>
        <v/>
      </c>
      <c r="O54" s="23" t="str">
        <f>IF(M54="","",IF(OR($M54&lt;Skew!$B$3,$M54=Skew!$B$3),IF($M54&gt;Skew!$C$3,Skew!$A$3,IF($M54&gt;Skew!$C$4,Skew!$A$4,IF($M54&gt;Skew!$C$5,Skew!$A$5,IF($M54&gt;Skew!$C$6,Skew!$A$6,IF($M54&gt;Skew!$C$7,Skew!$A$7,IF($M54&gt;Skew!$C$8,Skew!$A$8,IF($M54&gt;Skew!$C$9,Skew!$A$9,IF($M54&gt;Skew!$C$10,Skew!$A$10,IF($M54&gt;Skew!$C$11,Skew!$A$11,IF($M54&gt;Skew!$C$12,Skew!$A$12,IF($M54&gt;Skew!$C$13,Skew!$A$13,IF($M54&gt;Skew!$C$14,Skew!$A$14,IF($M54&gt;Skew!$C$15,Skew!$A$15,IF($M54&gt;Skew!$C$16,Skew!$A$16,Skew!$A$17)
)))))))))))))))</f>
        <v/>
      </c>
      <c r="P54" s="22" t="str">
        <f>IF(M54="","",MATCH(O54,Skew!$A$3:$A$17,0))</f>
        <v/>
      </c>
      <c r="Q54" s="22" t="str">
        <f t="shared" si="0"/>
        <v/>
      </c>
      <c r="R54" s="24"/>
      <c r="S54" s="22" t="str">
        <f>IF(OR(M54="",R54=""),"",MATCH(R54,Confidence!$A$3:$A$12,0))</f>
        <v/>
      </c>
      <c r="T54" s="25" t="str">
        <f t="shared" si="1"/>
        <v/>
      </c>
      <c r="U54" s="25" t="str">
        <f t="shared" si="2"/>
        <v/>
      </c>
      <c r="V54" s="22"/>
      <c r="W54" s="102" t="str">
        <f t="shared" si="3"/>
        <v/>
      </c>
      <c r="X54" s="102" t="str">
        <f t="shared" si="4"/>
        <v/>
      </c>
      <c r="Y54" s="37" t="str">
        <f t="shared" si="5"/>
        <v/>
      </c>
      <c r="Z54" s="115"/>
      <c r="AA54" s="204" t="str">
        <f>IF(AND(G54&gt;0,H54&gt;0,I54&gt;0,T54&gt;0,U54&gt;0,Z54&gt;0,NOT(R54="")),ABS(VLOOKUP($Z$1,VLookups!$A$30:$B$31,2,FALSE)-_xlfn.BETA.DIST(Z54,IF(N54="L",U54,T54),IF(N54="L",T54,U54),TRUE,G54,I54)),"")</f>
        <v/>
      </c>
      <c r="AB54" s="112" t="str">
        <f>IF(OR($T54="",$U54=""),"",_xlfn.BETA.INV(ABS(VLOOKUP($Z$1,VLookups!$A$30:$B$31,2,FALSE)-AB$3),IF($N54="L",$U54,$T54),IF($N54="L",$T54,$U54),$G54,$I54))</f>
        <v/>
      </c>
      <c r="AC54" s="113" t="str">
        <f>IF(OR($T54="",$U54=""),"",_xlfn.BETA.INV(ABS(VLOOKUP($Z$1,VLookups!$A$30:$B$31,2,FALSE)-AC$3),IF($N54="L",$U54,$T54),IF($N54="L",$T54,$U54),$G54,$I54))</f>
        <v/>
      </c>
      <c r="AD54" s="112" t="str">
        <f>IF(OR($T54="",$U54=""),"",_xlfn.BETA.INV(ABS(VLOOKUP($Z$1,VLookups!$A$30:$B$31,2,FALSE)-AD$3),IF($N54="L",$U54,$T54),IF($N54="L",$T54,$U54),$G54,$I54))</f>
        <v/>
      </c>
      <c r="AE54" s="113" t="str">
        <f>IF(OR($T54="",$U54=""),"",_xlfn.BETA.INV(ABS(VLOOKUP($Z$1,VLookups!$A$30:$B$31,2,FALSE)-AE$3),IF($N54="L",$U54,$T54),IF($N54="L",$T54,$U54),$G54,$I54))</f>
        <v/>
      </c>
      <c r="AF54" s="112" t="str">
        <f>IF(OR($T54="",$U54=""),"",_xlfn.BETA.INV(ABS(VLOOKUP($Z$1,VLookups!$A$30:$B$31,2,FALSE)-AF$3),IF($N54="L",$U54,$T54),IF($N54="L",$T54,$U54),$G54,$I54))</f>
        <v/>
      </c>
      <c r="AG54" s="113" t="str">
        <f>IF(OR($T54="",$U54=""),"",_xlfn.BETA.INV(ABS(VLOOKUP($Z$1,VLookups!$A$30:$B$31,2,FALSE)-AG$3),IF($N54="L",$U54,$T54),IF($N54="L",$T54,$U54),$G54,$I54))</f>
        <v/>
      </c>
      <c r="AH54" s="112" t="str">
        <f>IF(OR($T54="",$U54=""),"",_xlfn.BETA.INV(ABS(VLOOKUP($Z$1,VLookups!$A$30:$B$31,2,FALSE)-AH$3),IF($N54="L",$U54,$T54),IF($N54="L",$T54,$U54),$G54,$I54))</f>
        <v/>
      </c>
      <c r="AI54" s="113" t="str">
        <f>IF(OR($T54="",$U54=""),"",_xlfn.BETA.INV(ABS(VLOOKUP($Z$1,VLookups!$A$30:$B$31,2,FALSE)-AI$3),IF($N54="L",$U54,$T54),IF($N54="L",$T54,$U54),$G54,$I54))</f>
        <v/>
      </c>
      <c r="AJ54" s="112" t="str">
        <f>IF(OR($T54="",$U54=""),"",_xlfn.BETA.INV(ABS(VLOOKUP($Z$1,VLookups!$A$30:$B$31,2,FALSE)-AJ$3),IF($N54="L",$U54,$T54),IF($N54="L",$T54,$U54),$G54,$I54))</f>
        <v/>
      </c>
      <c r="AK54" s="113" t="str">
        <f>IF(OR($T54="",$U54=""),"",_xlfn.BETA.INV(ABS(VLOOKUP($Z$1,VLookups!$A$30:$B$31,2,FALSE)-AK$3),IF($N54="L",$U54,$T54),IF($N54="L",$T54,$U54),$G54,$I54))</f>
        <v/>
      </c>
      <c r="AL54" s="112" t="str">
        <f>IF(OR($T54="",$U54=""),"",_xlfn.BETA.INV(ABS(VLOOKUP($Z$1,VLookups!$A$30:$B$31,2,FALSE)-AL$3),IF($N54="L",$U54,$T54),IF($N54="L",$T54,$U54),$G54,$I54))</f>
        <v/>
      </c>
      <c r="AM54" s="113" t="str">
        <f>IF(OR($T54="",$U54=""),"",_xlfn.BETA.INV(ABS(VLOOKUP($Z$1,VLookups!$A$30:$B$31,2,FALSE)-AM$3),IF($N54="L",$U54,$T54),IF($N54="L",$T54,$U54),$G54,$I54))</f>
        <v/>
      </c>
      <c r="AN54" s="15"/>
      <c r="AO54" s="194" t="str">
        <f t="shared" si="21"/>
        <v/>
      </c>
      <c r="AP54" s="192" t="str">
        <f t="shared" si="22"/>
        <v/>
      </c>
      <c r="AQ54" s="177" t="str">
        <f t="shared" ref="AQ54" si="331">IF(ISNONTEXT($AO54),AP54+$AO54,"")</f>
        <v/>
      </c>
      <c r="AR54" s="177" t="str">
        <f t="shared" si="35"/>
        <v/>
      </c>
      <c r="AS54" s="177" t="str">
        <f t="shared" si="36"/>
        <v/>
      </c>
      <c r="AT54" s="177" t="str">
        <f t="shared" si="37"/>
        <v/>
      </c>
      <c r="AU54" s="177" t="str">
        <f t="shared" si="38"/>
        <v/>
      </c>
      <c r="AV54" s="177" t="str">
        <f t="shared" si="39"/>
        <v/>
      </c>
      <c r="AW54" s="177" t="str">
        <f t="shared" si="40"/>
        <v/>
      </c>
      <c r="AX54" s="177" t="str">
        <f t="shared" si="41"/>
        <v/>
      </c>
      <c r="AY54" s="177" t="str">
        <f t="shared" si="42"/>
        <v/>
      </c>
      <c r="AZ54" s="177" t="str">
        <f t="shared" si="43"/>
        <v/>
      </c>
      <c r="BA54" s="177" t="str">
        <f t="shared" si="44"/>
        <v/>
      </c>
      <c r="BB54" s="177" t="str">
        <f t="shared" si="45"/>
        <v/>
      </c>
      <c r="BC54" s="177" t="str">
        <f t="shared" si="46"/>
        <v/>
      </c>
      <c r="BD54" s="177" t="str">
        <f t="shared" si="47"/>
        <v/>
      </c>
      <c r="BE54" s="177" t="str">
        <f t="shared" si="48"/>
        <v/>
      </c>
      <c r="BF54" s="177" t="str">
        <f t="shared" si="49"/>
        <v/>
      </c>
      <c r="BG54" s="177" t="str">
        <f t="shared" si="50"/>
        <v/>
      </c>
      <c r="BH54" s="177" t="str">
        <f t="shared" si="51"/>
        <v/>
      </c>
      <c r="BI54" s="177" t="str">
        <f t="shared" si="52"/>
        <v/>
      </c>
      <c r="BJ54" s="177" t="str">
        <f t="shared" si="53"/>
        <v/>
      </c>
      <c r="BK54" s="177" t="str">
        <f t="shared" si="54"/>
        <v/>
      </c>
      <c r="BL54" s="177" t="str">
        <f t="shared" si="55"/>
        <v/>
      </c>
      <c r="BM54" s="177" t="str">
        <f t="shared" si="56"/>
        <v/>
      </c>
      <c r="BN54" s="177" t="str">
        <f t="shared" si="57"/>
        <v/>
      </c>
      <c r="BO54" s="177" t="str">
        <f t="shared" si="58"/>
        <v/>
      </c>
      <c r="BP54" s="177" t="str">
        <f t="shared" si="59"/>
        <v/>
      </c>
      <c r="BQ54" s="177" t="str">
        <f t="shared" si="60"/>
        <v/>
      </c>
      <c r="BR54" s="177" t="str">
        <f t="shared" si="61"/>
        <v/>
      </c>
      <c r="BS54" s="177" t="str">
        <f t="shared" si="62"/>
        <v/>
      </c>
      <c r="BT54" s="177" t="str">
        <f t="shared" si="63"/>
        <v/>
      </c>
      <c r="BU54" s="177" t="str">
        <f t="shared" si="64"/>
        <v/>
      </c>
      <c r="BV54" s="177" t="str">
        <f t="shared" si="65"/>
        <v/>
      </c>
      <c r="BW54" s="177" t="str">
        <f t="shared" si="66"/>
        <v/>
      </c>
      <c r="BX54" s="177" t="str">
        <f t="shared" si="67"/>
        <v/>
      </c>
      <c r="BY54" s="177" t="str">
        <f t="shared" si="68"/>
        <v/>
      </c>
      <c r="BZ54" s="177" t="str">
        <f t="shared" si="69"/>
        <v/>
      </c>
      <c r="CA54" s="177" t="str">
        <f t="shared" si="70"/>
        <v/>
      </c>
      <c r="CB54" s="177" t="str">
        <f t="shared" si="71"/>
        <v/>
      </c>
      <c r="CC54" s="177" t="str">
        <f t="shared" si="72"/>
        <v/>
      </c>
      <c r="CD54" s="177" t="str">
        <f t="shared" si="73"/>
        <v/>
      </c>
      <c r="CE54" s="177" t="str">
        <f t="shared" si="74"/>
        <v/>
      </c>
      <c r="CF54" s="177" t="str">
        <f t="shared" si="75"/>
        <v/>
      </c>
      <c r="CG54" s="177" t="str">
        <f t="shared" si="76"/>
        <v/>
      </c>
      <c r="CH54" s="177" t="str">
        <f t="shared" si="77"/>
        <v/>
      </c>
      <c r="CI54" s="177" t="str">
        <f t="shared" si="78"/>
        <v/>
      </c>
      <c r="CJ54" s="177" t="str">
        <f t="shared" si="79"/>
        <v/>
      </c>
      <c r="CK54" s="177" t="str">
        <f t="shared" si="80"/>
        <v/>
      </c>
      <c r="CL54" s="177" t="str">
        <f t="shared" si="81"/>
        <v/>
      </c>
      <c r="CM54" s="177" t="str">
        <f t="shared" si="82"/>
        <v/>
      </c>
      <c r="CN54" s="177" t="str">
        <f t="shared" si="83"/>
        <v/>
      </c>
      <c r="CO54" s="177" t="str">
        <f t="shared" si="84"/>
        <v/>
      </c>
      <c r="CP54" s="177" t="str">
        <f t="shared" si="85"/>
        <v/>
      </c>
      <c r="CQ54" s="177" t="str">
        <f t="shared" si="86"/>
        <v/>
      </c>
      <c r="CR54" s="177" t="str">
        <f t="shared" si="87"/>
        <v/>
      </c>
      <c r="CS54" s="177" t="str">
        <f t="shared" si="88"/>
        <v/>
      </c>
      <c r="CT54" s="177" t="str">
        <f t="shared" si="89"/>
        <v/>
      </c>
      <c r="CU54" s="177" t="str">
        <f t="shared" si="90"/>
        <v/>
      </c>
      <c r="CV54" s="177" t="str">
        <f t="shared" si="91"/>
        <v/>
      </c>
      <c r="CW54" s="177" t="str">
        <f t="shared" si="92"/>
        <v/>
      </c>
      <c r="CX54" s="177" t="str">
        <f t="shared" si="93"/>
        <v/>
      </c>
      <c r="CY54" s="177" t="str">
        <f t="shared" si="94"/>
        <v/>
      </c>
      <c r="CZ54" s="177" t="str">
        <f t="shared" si="95"/>
        <v/>
      </c>
      <c r="DA54" s="177" t="str">
        <f t="shared" si="96"/>
        <v/>
      </c>
      <c r="DB54" s="177" t="str">
        <f t="shared" si="97"/>
        <v/>
      </c>
      <c r="DC54" s="177" t="str">
        <f t="shared" si="28"/>
        <v/>
      </c>
      <c r="DD54" s="177" t="str">
        <f t="shared" si="98"/>
        <v/>
      </c>
      <c r="DE54" s="177" t="str">
        <f t="shared" si="99"/>
        <v/>
      </c>
      <c r="DF54" s="177" t="str">
        <f t="shared" si="100"/>
        <v/>
      </c>
      <c r="DG54" s="177" t="str">
        <f t="shared" si="101"/>
        <v/>
      </c>
      <c r="DH54" s="177" t="str">
        <f t="shared" si="102"/>
        <v/>
      </c>
      <c r="DI54" s="177" t="str">
        <f t="shared" si="103"/>
        <v/>
      </c>
      <c r="DJ54" s="177" t="str">
        <f t="shared" si="104"/>
        <v/>
      </c>
      <c r="DK54" s="177" t="str">
        <f t="shared" si="105"/>
        <v/>
      </c>
      <c r="DL54" s="177" t="str">
        <f t="shared" si="106"/>
        <v/>
      </c>
      <c r="DM54" s="177" t="str">
        <f t="shared" si="107"/>
        <v/>
      </c>
      <c r="DN54" s="177" t="str">
        <f t="shared" si="108"/>
        <v/>
      </c>
      <c r="DO54" s="177" t="str">
        <f t="shared" si="109"/>
        <v/>
      </c>
      <c r="DP54" s="177" t="str">
        <f t="shared" si="110"/>
        <v/>
      </c>
      <c r="DQ54" s="177" t="str">
        <f t="shared" si="111"/>
        <v/>
      </c>
      <c r="DR54" s="177" t="str">
        <f t="shared" si="112"/>
        <v/>
      </c>
      <c r="DS54" s="177" t="str">
        <f t="shared" si="113"/>
        <v/>
      </c>
      <c r="DT54" s="177" t="str">
        <f t="shared" si="114"/>
        <v/>
      </c>
      <c r="DU54" s="177" t="str">
        <f t="shared" si="115"/>
        <v/>
      </c>
      <c r="DV54" s="177" t="str">
        <f t="shared" si="116"/>
        <v/>
      </c>
      <c r="DW54" s="177" t="str">
        <f t="shared" si="117"/>
        <v/>
      </c>
      <c r="DX54" s="177" t="str">
        <f t="shared" si="118"/>
        <v/>
      </c>
      <c r="DY54" s="177" t="str">
        <f t="shared" si="119"/>
        <v/>
      </c>
      <c r="DZ54" s="177" t="str">
        <f t="shared" si="120"/>
        <v/>
      </c>
      <c r="EA54" s="177" t="str">
        <f t="shared" si="121"/>
        <v/>
      </c>
      <c r="EB54" s="177" t="str">
        <f t="shared" si="122"/>
        <v/>
      </c>
      <c r="EC54" s="177" t="str">
        <f t="shared" si="123"/>
        <v/>
      </c>
      <c r="ED54" s="177" t="str">
        <f t="shared" si="124"/>
        <v/>
      </c>
      <c r="EE54" s="177" t="str">
        <f t="shared" si="125"/>
        <v/>
      </c>
      <c r="EF54" s="177" t="str">
        <f t="shared" si="126"/>
        <v/>
      </c>
      <c r="EG54" s="177" t="str">
        <f t="shared" si="127"/>
        <v/>
      </c>
      <c r="EH54" s="177" t="str">
        <f t="shared" si="128"/>
        <v/>
      </c>
      <c r="EI54" s="177" t="str">
        <f t="shared" si="129"/>
        <v/>
      </c>
      <c r="EJ54" s="177" t="str">
        <f t="shared" si="130"/>
        <v/>
      </c>
      <c r="EK54" s="177" t="str">
        <f t="shared" si="131"/>
        <v/>
      </c>
      <c r="EL54" s="177" t="str">
        <f t="shared" si="132"/>
        <v/>
      </c>
      <c r="EM54" s="177" t="str">
        <f t="shared" si="133"/>
        <v/>
      </c>
      <c r="EN54" s="177" t="str">
        <f t="shared" si="134"/>
        <v/>
      </c>
      <c r="EO54" s="177" t="str">
        <f t="shared" si="135"/>
        <v/>
      </c>
      <c r="EP54" s="177" t="str">
        <f t="shared" si="136"/>
        <v/>
      </c>
      <c r="EQ54" s="177" t="str">
        <f t="shared" si="137"/>
        <v/>
      </c>
      <c r="ER54" s="177" t="str">
        <f t="shared" si="138"/>
        <v/>
      </c>
      <c r="ES54" s="177" t="str">
        <f t="shared" si="139"/>
        <v/>
      </c>
      <c r="ET54" s="177" t="str">
        <f t="shared" si="140"/>
        <v/>
      </c>
      <c r="EU54" s="177" t="str">
        <f t="shared" si="141"/>
        <v/>
      </c>
      <c r="EV54" s="177" t="str">
        <f t="shared" si="142"/>
        <v/>
      </c>
      <c r="EW54" s="177" t="str">
        <f t="shared" si="143"/>
        <v/>
      </c>
      <c r="EX54" s="177" t="str">
        <f t="shared" si="144"/>
        <v/>
      </c>
      <c r="EY54" s="177" t="str">
        <f t="shared" si="145"/>
        <v/>
      </c>
      <c r="EZ54" s="177" t="str">
        <f t="shared" si="146"/>
        <v/>
      </c>
      <c r="FA54" s="177" t="str">
        <f t="shared" si="147"/>
        <v/>
      </c>
      <c r="FB54" s="177" t="str">
        <f t="shared" si="148"/>
        <v/>
      </c>
      <c r="FC54" s="177" t="str">
        <f t="shared" si="149"/>
        <v/>
      </c>
      <c r="FD54" s="177" t="str">
        <f t="shared" si="150"/>
        <v/>
      </c>
      <c r="FE54" s="177" t="str">
        <f t="shared" si="151"/>
        <v/>
      </c>
      <c r="FF54" s="177" t="str">
        <f t="shared" si="152"/>
        <v/>
      </c>
      <c r="FG54" s="177" t="str">
        <f t="shared" si="153"/>
        <v/>
      </c>
      <c r="FH54" s="177" t="str">
        <f t="shared" si="154"/>
        <v/>
      </c>
      <c r="FI54" s="177" t="str">
        <f t="shared" si="155"/>
        <v/>
      </c>
      <c r="FJ54" s="177" t="str">
        <f t="shared" si="156"/>
        <v/>
      </c>
      <c r="FK54" s="177" t="str">
        <f t="shared" si="157"/>
        <v/>
      </c>
      <c r="FL54" s="177" t="str">
        <f t="shared" si="158"/>
        <v/>
      </c>
      <c r="FM54" s="177" t="str">
        <f t="shared" si="159"/>
        <v/>
      </c>
      <c r="FN54" s="177" t="str">
        <f t="shared" si="160"/>
        <v/>
      </c>
      <c r="FO54" s="177" t="str">
        <f t="shared" si="29"/>
        <v/>
      </c>
      <c r="FP54" s="177" t="str">
        <f t="shared" si="161"/>
        <v/>
      </c>
      <c r="FQ54" s="177" t="str">
        <f t="shared" si="162"/>
        <v/>
      </c>
      <c r="FR54" s="177" t="str">
        <f t="shared" si="163"/>
        <v/>
      </c>
      <c r="FS54" s="177" t="str">
        <f t="shared" si="164"/>
        <v/>
      </c>
      <c r="FT54" s="177" t="str">
        <f t="shared" si="165"/>
        <v/>
      </c>
      <c r="FU54" s="177" t="str">
        <f t="shared" si="166"/>
        <v/>
      </c>
      <c r="FV54" s="177" t="str">
        <f t="shared" si="167"/>
        <v/>
      </c>
      <c r="FW54" s="177" t="str">
        <f t="shared" si="168"/>
        <v/>
      </c>
      <c r="FX54" s="177" t="str">
        <f t="shared" si="169"/>
        <v/>
      </c>
      <c r="FY54" s="177" t="str">
        <f t="shared" si="170"/>
        <v/>
      </c>
      <c r="FZ54" s="177" t="str">
        <f t="shared" si="171"/>
        <v/>
      </c>
      <c r="GA54" s="177" t="str">
        <f t="shared" si="172"/>
        <v/>
      </c>
      <c r="GB54" s="177" t="str">
        <f t="shared" si="173"/>
        <v/>
      </c>
      <c r="GC54" s="177" t="str">
        <f t="shared" si="174"/>
        <v/>
      </c>
      <c r="GD54" s="177" t="str">
        <f t="shared" si="175"/>
        <v/>
      </c>
      <c r="GE54" s="177" t="str">
        <f t="shared" si="176"/>
        <v/>
      </c>
      <c r="GF54" s="177" t="str">
        <f t="shared" si="177"/>
        <v/>
      </c>
      <c r="GG54" s="177" t="str">
        <f t="shared" si="178"/>
        <v/>
      </c>
      <c r="GH54" s="177" t="str">
        <f t="shared" si="179"/>
        <v/>
      </c>
      <c r="GI54" s="177" t="str">
        <f t="shared" si="180"/>
        <v/>
      </c>
      <c r="GJ54" s="177" t="str">
        <f t="shared" si="181"/>
        <v/>
      </c>
      <c r="GK54" s="177" t="str">
        <f t="shared" si="182"/>
        <v/>
      </c>
      <c r="GL54" s="177" t="str">
        <f t="shared" si="183"/>
        <v/>
      </c>
      <c r="GM54" s="177" t="str">
        <f t="shared" si="184"/>
        <v/>
      </c>
      <c r="GN54" s="177" t="str">
        <f t="shared" si="185"/>
        <v/>
      </c>
      <c r="GO54" s="177" t="str">
        <f t="shared" si="186"/>
        <v/>
      </c>
      <c r="GP54" s="177" t="str">
        <f t="shared" si="187"/>
        <v/>
      </c>
      <c r="GQ54" s="177" t="str">
        <f t="shared" si="188"/>
        <v/>
      </c>
      <c r="GR54" s="177" t="str">
        <f t="shared" si="189"/>
        <v/>
      </c>
      <c r="GS54" s="177" t="str">
        <f t="shared" si="190"/>
        <v/>
      </c>
      <c r="GT54" s="177" t="str">
        <f t="shared" si="191"/>
        <v/>
      </c>
      <c r="GU54" s="177" t="str">
        <f t="shared" si="192"/>
        <v/>
      </c>
      <c r="GV54" s="177" t="str">
        <f t="shared" si="193"/>
        <v/>
      </c>
      <c r="GW54" s="177" t="str">
        <f t="shared" si="194"/>
        <v/>
      </c>
      <c r="GX54" s="177" t="str">
        <f t="shared" si="195"/>
        <v/>
      </c>
      <c r="GY54" s="177" t="str">
        <f t="shared" si="196"/>
        <v/>
      </c>
      <c r="GZ54" s="177" t="str">
        <f t="shared" si="197"/>
        <v/>
      </c>
      <c r="HA54" s="177" t="str">
        <f t="shared" si="198"/>
        <v/>
      </c>
      <c r="HB54" s="177" t="str">
        <f t="shared" si="199"/>
        <v/>
      </c>
      <c r="HC54" s="177" t="str">
        <f t="shared" si="200"/>
        <v/>
      </c>
      <c r="HD54" s="177" t="str">
        <f t="shared" si="201"/>
        <v/>
      </c>
      <c r="HE54" s="177" t="str">
        <f t="shared" si="202"/>
        <v/>
      </c>
      <c r="HF54" s="177" t="str">
        <f t="shared" si="203"/>
        <v/>
      </c>
      <c r="HG54" s="177" t="str">
        <f t="shared" si="204"/>
        <v/>
      </c>
      <c r="HH54" s="177" t="str">
        <f t="shared" si="205"/>
        <v/>
      </c>
      <c r="HI54" s="177" t="str">
        <f t="shared" si="206"/>
        <v/>
      </c>
      <c r="HJ54" s="177" t="str">
        <f t="shared" si="207"/>
        <v/>
      </c>
      <c r="HK54" s="177" t="str">
        <f t="shared" si="208"/>
        <v/>
      </c>
      <c r="HL54" s="177" t="str">
        <f t="shared" si="209"/>
        <v/>
      </c>
      <c r="HM54" s="177" t="str">
        <f t="shared" si="210"/>
        <v/>
      </c>
      <c r="HN54" s="177" t="str">
        <f t="shared" si="211"/>
        <v/>
      </c>
      <c r="HO54" s="177" t="str">
        <f t="shared" si="212"/>
        <v/>
      </c>
      <c r="HP54" s="177" t="str">
        <f t="shared" si="213"/>
        <v/>
      </c>
      <c r="HQ54" s="177" t="str">
        <f t="shared" si="214"/>
        <v/>
      </c>
      <c r="HR54" s="177" t="str">
        <f t="shared" si="215"/>
        <v/>
      </c>
      <c r="HS54" s="177" t="str">
        <f t="shared" si="216"/>
        <v/>
      </c>
      <c r="HT54" s="177" t="str">
        <f t="shared" si="217"/>
        <v/>
      </c>
      <c r="HU54" s="177" t="str">
        <f t="shared" si="218"/>
        <v/>
      </c>
      <c r="HV54" s="177" t="str">
        <f t="shared" si="219"/>
        <v/>
      </c>
      <c r="HW54" s="177" t="str">
        <f t="shared" si="220"/>
        <v/>
      </c>
      <c r="HX54" s="177" t="str">
        <f t="shared" si="221"/>
        <v/>
      </c>
      <c r="HY54" s="177" t="str">
        <f t="shared" si="222"/>
        <v/>
      </c>
      <c r="HZ54" s="177" t="str">
        <f t="shared" si="223"/>
        <v/>
      </c>
      <c r="IA54" s="177" t="str">
        <f t="shared" si="30"/>
        <v/>
      </c>
      <c r="IB54" s="177" t="str">
        <f t="shared" si="251"/>
        <v/>
      </c>
      <c r="IC54" s="177" t="str">
        <f t="shared" si="252"/>
        <v/>
      </c>
      <c r="ID54" s="177" t="str">
        <f t="shared" si="253"/>
        <v/>
      </c>
      <c r="IE54" s="177" t="str">
        <f t="shared" si="254"/>
        <v/>
      </c>
      <c r="IF54" s="177" t="str">
        <f t="shared" si="255"/>
        <v/>
      </c>
      <c r="IG54" s="177" t="str">
        <f t="shared" si="256"/>
        <v/>
      </c>
      <c r="IH54" s="192" t="str">
        <f t="shared" si="292"/>
        <v/>
      </c>
      <c r="II54" s="193" t="e">
        <f t="shared" si="293"/>
        <v>#N/A</v>
      </c>
      <c r="IJ54" s="193" t="e">
        <f t="shared" si="307"/>
        <v>#N/A</v>
      </c>
      <c r="IK54" s="193" t="e">
        <f t="shared" si="307"/>
        <v>#N/A</v>
      </c>
      <c r="IL54" s="193" t="e">
        <f t="shared" si="307"/>
        <v>#N/A</v>
      </c>
      <c r="IM54" s="193" t="e">
        <f t="shared" si="320"/>
        <v>#N/A</v>
      </c>
      <c r="IN54" s="193" t="e">
        <f t="shared" si="320"/>
        <v>#N/A</v>
      </c>
      <c r="IO54" s="193" t="e">
        <f t="shared" si="320"/>
        <v>#N/A</v>
      </c>
      <c r="IP54" s="193" t="e">
        <f t="shared" si="320"/>
        <v>#N/A</v>
      </c>
      <c r="IQ54" s="193" t="e">
        <f t="shared" si="320"/>
        <v>#N/A</v>
      </c>
      <c r="IR54" s="193" t="e">
        <f t="shared" si="320"/>
        <v>#N/A</v>
      </c>
      <c r="IS54" s="193" t="e">
        <f t="shared" si="320"/>
        <v>#N/A</v>
      </c>
      <c r="IT54" s="193" t="e">
        <f t="shared" si="320"/>
        <v>#N/A</v>
      </c>
      <c r="IU54" s="193" t="e">
        <f t="shared" si="320"/>
        <v>#N/A</v>
      </c>
      <c r="IV54" s="193" t="e">
        <f t="shared" si="320"/>
        <v>#N/A</v>
      </c>
      <c r="IW54" s="193" t="e">
        <f t="shared" si="320"/>
        <v>#N/A</v>
      </c>
      <c r="IX54" s="193" t="e">
        <f t="shared" si="320"/>
        <v>#N/A</v>
      </c>
      <c r="IY54" s="193" t="e">
        <f t="shared" si="320"/>
        <v>#N/A</v>
      </c>
      <c r="IZ54" s="193" t="e">
        <f t="shared" si="320"/>
        <v>#N/A</v>
      </c>
      <c r="JA54" s="193" t="e">
        <f t="shared" si="320"/>
        <v>#N/A</v>
      </c>
      <c r="JB54" s="193" t="e">
        <f t="shared" si="315"/>
        <v>#N/A</v>
      </c>
      <c r="JC54" s="193" t="e">
        <f t="shared" si="315"/>
        <v>#N/A</v>
      </c>
      <c r="JD54" s="193" t="e">
        <f t="shared" si="315"/>
        <v>#N/A</v>
      </c>
      <c r="JE54" s="193" t="e">
        <f t="shared" si="315"/>
        <v>#N/A</v>
      </c>
      <c r="JF54" s="193" t="e">
        <f t="shared" si="315"/>
        <v>#N/A</v>
      </c>
      <c r="JG54" s="193" t="e">
        <f t="shared" si="315"/>
        <v>#N/A</v>
      </c>
      <c r="JH54" s="193" t="e">
        <f t="shared" si="315"/>
        <v>#N/A</v>
      </c>
      <c r="JI54" s="193" t="e">
        <f t="shared" si="315"/>
        <v>#N/A</v>
      </c>
      <c r="JJ54" s="193" t="e">
        <f t="shared" si="315"/>
        <v>#N/A</v>
      </c>
      <c r="JK54" s="193" t="e">
        <f t="shared" si="315"/>
        <v>#N/A</v>
      </c>
      <c r="JL54" s="193" t="e">
        <f t="shared" si="315"/>
        <v>#N/A</v>
      </c>
      <c r="JM54" s="193" t="e">
        <f t="shared" si="315"/>
        <v>#N/A</v>
      </c>
      <c r="JN54" s="193" t="e">
        <f t="shared" si="315"/>
        <v>#N/A</v>
      </c>
      <c r="JO54" s="193" t="e">
        <f t="shared" si="315"/>
        <v>#N/A</v>
      </c>
      <c r="JP54" s="193" t="e">
        <f t="shared" si="315"/>
        <v>#N/A</v>
      </c>
      <c r="JQ54" s="193" t="e">
        <f t="shared" si="311"/>
        <v>#N/A</v>
      </c>
      <c r="JR54" s="193" t="e">
        <f t="shared" si="311"/>
        <v>#N/A</v>
      </c>
      <c r="JS54" s="193" t="e">
        <f t="shared" si="311"/>
        <v>#N/A</v>
      </c>
      <c r="JT54" s="193" t="e">
        <f t="shared" si="311"/>
        <v>#N/A</v>
      </c>
      <c r="JU54" s="193" t="e">
        <f t="shared" si="311"/>
        <v>#N/A</v>
      </c>
      <c r="JV54" s="193" t="e">
        <f t="shared" si="311"/>
        <v>#N/A</v>
      </c>
      <c r="JW54" s="193" t="e">
        <f t="shared" si="311"/>
        <v>#N/A</v>
      </c>
      <c r="JX54" s="193" t="e">
        <f t="shared" si="311"/>
        <v>#N/A</v>
      </c>
      <c r="JY54" s="193" t="e">
        <f t="shared" si="311"/>
        <v>#N/A</v>
      </c>
      <c r="JZ54" s="193" t="e">
        <f t="shared" si="311"/>
        <v>#N/A</v>
      </c>
      <c r="KA54" s="193" t="e">
        <f t="shared" si="311"/>
        <v>#N/A</v>
      </c>
      <c r="KB54" s="193" t="e">
        <f t="shared" si="311"/>
        <v>#N/A</v>
      </c>
      <c r="KC54" s="193" t="e">
        <f t="shared" si="311"/>
        <v>#N/A</v>
      </c>
      <c r="KD54" s="193" t="e">
        <f t="shared" si="311"/>
        <v>#N/A</v>
      </c>
      <c r="KE54" s="193" t="e">
        <f t="shared" si="311"/>
        <v>#N/A</v>
      </c>
      <c r="KF54" s="193" t="e">
        <f t="shared" si="328"/>
        <v>#N/A</v>
      </c>
      <c r="KG54" s="193" t="e">
        <f t="shared" si="328"/>
        <v>#N/A</v>
      </c>
      <c r="KH54" s="193" t="e">
        <f t="shared" si="328"/>
        <v>#N/A</v>
      </c>
      <c r="KI54" s="193" t="e">
        <f t="shared" si="328"/>
        <v>#N/A</v>
      </c>
      <c r="KJ54" s="193" t="e">
        <f t="shared" si="328"/>
        <v>#N/A</v>
      </c>
      <c r="KK54" s="193" t="e">
        <f t="shared" si="328"/>
        <v>#N/A</v>
      </c>
      <c r="KL54" s="193" t="e">
        <f t="shared" si="328"/>
        <v>#N/A</v>
      </c>
      <c r="KM54" s="193" t="e">
        <f t="shared" si="328"/>
        <v>#N/A</v>
      </c>
      <c r="KN54" s="193" t="e">
        <f t="shared" si="328"/>
        <v>#N/A</v>
      </c>
      <c r="KO54" s="193" t="e">
        <f t="shared" si="328"/>
        <v>#N/A</v>
      </c>
      <c r="KP54" s="193" t="e">
        <f t="shared" si="328"/>
        <v>#N/A</v>
      </c>
      <c r="KQ54" s="193" t="e">
        <f t="shared" si="328"/>
        <v>#N/A</v>
      </c>
      <c r="KR54" s="193" t="e">
        <f t="shared" si="328"/>
        <v>#N/A</v>
      </c>
      <c r="KS54" s="193" t="e">
        <f t="shared" si="328"/>
        <v>#N/A</v>
      </c>
      <c r="KT54" s="193" t="e">
        <f t="shared" si="328"/>
        <v>#N/A</v>
      </c>
      <c r="KU54" s="193" t="e">
        <f t="shared" si="31"/>
        <v>#N/A</v>
      </c>
      <c r="KV54" s="193" t="e">
        <f t="shared" si="308"/>
        <v>#N/A</v>
      </c>
      <c r="KW54" s="193" t="e">
        <f t="shared" si="308"/>
        <v>#N/A</v>
      </c>
      <c r="KX54" s="193" t="e">
        <f t="shared" si="308"/>
        <v>#N/A</v>
      </c>
      <c r="KY54" s="193" t="e">
        <f t="shared" si="321"/>
        <v>#N/A</v>
      </c>
      <c r="KZ54" s="193" t="e">
        <f t="shared" si="321"/>
        <v>#N/A</v>
      </c>
      <c r="LA54" s="193" t="e">
        <f t="shared" si="321"/>
        <v>#N/A</v>
      </c>
      <c r="LB54" s="193" t="e">
        <f t="shared" si="321"/>
        <v>#N/A</v>
      </c>
      <c r="LC54" s="193" t="e">
        <f t="shared" si="321"/>
        <v>#N/A</v>
      </c>
      <c r="LD54" s="193" t="e">
        <f t="shared" si="321"/>
        <v>#N/A</v>
      </c>
      <c r="LE54" s="193" t="e">
        <f t="shared" si="321"/>
        <v>#N/A</v>
      </c>
      <c r="LF54" s="193" t="e">
        <f t="shared" si="321"/>
        <v>#N/A</v>
      </c>
      <c r="LG54" s="193" t="e">
        <f t="shared" si="321"/>
        <v>#N/A</v>
      </c>
      <c r="LH54" s="193" t="e">
        <f t="shared" si="321"/>
        <v>#N/A</v>
      </c>
      <c r="LI54" s="193" t="e">
        <f t="shared" si="321"/>
        <v>#N/A</v>
      </c>
      <c r="LJ54" s="193" t="e">
        <f t="shared" si="321"/>
        <v>#N/A</v>
      </c>
      <c r="LK54" s="193" t="e">
        <f t="shared" si="321"/>
        <v>#N/A</v>
      </c>
      <c r="LL54" s="193" t="e">
        <f t="shared" si="321"/>
        <v>#N/A</v>
      </c>
      <c r="LM54" s="193" t="e">
        <f t="shared" si="321"/>
        <v>#N/A</v>
      </c>
      <c r="LN54" s="193" t="e">
        <f t="shared" si="316"/>
        <v>#N/A</v>
      </c>
      <c r="LO54" s="193" t="e">
        <f t="shared" si="316"/>
        <v>#N/A</v>
      </c>
      <c r="LP54" s="193" t="e">
        <f t="shared" si="316"/>
        <v>#N/A</v>
      </c>
      <c r="LQ54" s="193" t="e">
        <f t="shared" si="316"/>
        <v>#N/A</v>
      </c>
      <c r="LR54" s="193" t="e">
        <f t="shared" si="316"/>
        <v>#N/A</v>
      </c>
      <c r="LS54" s="193" t="e">
        <f t="shared" si="316"/>
        <v>#N/A</v>
      </c>
      <c r="LT54" s="193" t="e">
        <f t="shared" si="316"/>
        <v>#N/A</v>
      </c>
      <c r="LU54" s="193" t="e">
        <f t="shared" si="316"/>
        <v>#N/A</v>
      </c>
      <c r="LV54" s="193" t="e">
        <f t="shared" si="316"/>
        <v>#N/A</v>
      </c>
      <c r="LW54" s="193" t="e">
        <f t="shared" si="316"/>
        <v>#N/A</v>
      </c>
      <c r="LX54" s="193" t="e">
        <f t="shared" si="316"/>
        <v>#N/A</v>
      </c>
      <c r="LY54" s="193" t="e">
        <f t="shared" si="316"/>
        <v>#N/A</v>
      </c>
      <c r="LZ54" s="193" t="e">
        <f t="shared" si="316"/>
        <v>#N/A</v>
      </c>
      <c r="MA54" s="193" t="e">
        <f t="shared" si="316"/>
        <v>#N/A</v>
      </c>
      <c r="MB54" s="193" t="e">
        <f t="shared" si="316"/>
        <v>#N/A</v>
      </c>
      <c r="MC54" s="193" t="e">
        <f t="shared" si="312"/>
        <v>#N/A</v>
      </c>
      <c r="MD54" s="193" t="e">
        <f t="shared" si="312"/>
        <v>#N/A</v>
      </c>
      <c r="ME54" s="193" t="e">
        <f t="shared" si="312"/>
        <v>#N/A</v>
      </c>
      <c r="MF54" s="193" t="e">
        <f t="shared" si="312"/>
        <v>#N/A</v>
      </c>
      <c r="MG54" s="193" t="e">
        <f t="shared" si="312"/>
        <v>#N/A</v>
      </c>
      <c r="MH54" s="193" t="e">
        <f t="shared" si="312"/>
        <v>#N/A</v>
      </c>
      <c r="MI54" s="193" t="e">
        <f t="shared" si="312"/>
        <v>#N/A</v>
      </c>
      <c r="MJ54" s="193" t="e">
        <f t="shared" si="312"/>
        <v>#N/A</v>
      </c>
      <c r="MK54" s="193" t="e">
        <f t="shared" si="312"/>
        <v>#N/A</v>
      </c>
      <c r="ML54" s="193" t="e">
        <f t="shared" si="312"/>
        <v>#N/A</v>
      </c>
      <c r="MM54" s="193" t="e">
        <f t="shared" si="312"/>
        <v>#N/A</v>
      </c>
      <c r="MN54" s="193" t="e">
        <f t="shared" si="312"/>
        <v>#N/A</v>
      </c>
      <c r="MO54" s="193" t="e">
        <f t="shared" si="312"/>
        <v>#N/A</v>
      </c>
      <c r="MP54" s="193" t="e">
        <f t="shared" si="312"/>
        <v>#N/A</v>
      </c>
      <c r="MQ54" s="193" t="e">
        <f t="shared" si="312"/>
        <v>#N/A</v>
      </c>
      <c r="MR54" s="193" t="e">
        <f t="shared" si="329"/>
        <v>#N/A</v>
      </c>
      <c r="MS54" s="193" t="e">
        <f t="shared" si="329"/>
        <v>#N/A</v>
      </c>
      <c r="MT54" s="193" t="e">
        <f t="shared" si="329"/>
        <v>#N/A</v>
      </c>
      <c r="MU54" s="193" t="e">
        <f t="shared" si="329"/>
        <v>#N/A</v>
      </c>
      <c r="MV54" s="193" t="e">
        <f t="shared" si="329"/>
        <v>#N/A</v>
      </c>
      <c r="MW54" s="193" t="e">
        <f t="shared" si="329"/>
        <v>#N/A</v>
      </c>
      <c r="MX54" s="193" t="e">
        <f t="shared" si="329"/>
        <v>#N/A</v>
      </c>
      <c r="MY54" s="193" t="e">
        <f t="shared" si="329"/>
        <v>#N/A</v>
      </c>
      <c r="MZ54" s="193" t="e">
        <f t="shared" si="329"/>
        <v>#N/A</v>
      </c>
      <c r="NA54" s="193" t="e">
        <f t="shared" si="329"/>
        <v>#N/A</v>
      </c>
      <c r="NB54" s="193" t="e">
        <f t="shared" si="329"/>
        <v>#N/A</v>
      </c>
      <c r="NC54" s="193" t="e">
        <f t="shared" si="329"/>
        <v>#N/A</v>
      </c>
      <c r="ND54" s="193" t="e">
        <f t="shared" si="329"/>
        <v>#N/A</v>
      </c>
      <c r="NE54" s="193" t="e">
        <f t="shared" si="329"/>
        <v>#N/A</v>
      </c>
      <c r="NF54" s="193" t="e">
        <f t="shared" si="329"/>
        <v>#N/A</v>
      </c>
      <c r="NG54" s="193" t="e">
        <f t="shared" si="32"/>
        <v>#N/A</v>
      </c>
      <c r="NH54" s="193" t="e">
        <f t="shared" si="309"/>
        <v>#N/A</v>
      </c>
      <c r="NI54" s="193" t="e">
        <f t="shared" si="309"/>
        <v>#N/A</v>
      </c>
      <c r="NJ54" s="193" t="e">
        <f t="shared" si="309"/>
        <v>#N/A</v>
      </c>
      <c r="NK54" s="193" t="e">
        <f t="shared" si="322"/>
        <v>#N/A</v>
      </c>
      <c r="NL54" s="193" t="e">
        <f t="shared" si="322"/>
        <v>#N/A</v>
      </c>
      <c r="NM54" s="193" t="e">
        <f t="shared" si="322"/>
        <v>#N/A</v>
      </c>
      <c r="NN54" s="193" t="e">
        <f t="shared" si="322"/>
        <v>#N/A</v>
      </c>
      <c r="NO54" s="193" t="e">
        <f t="shared" si="322"/>
        <v>#N/A</v>
      </c>
      <c r="NP54" s="193" t="e">
        <f t="shared" si="322"/>
        <v>#N/A</v>
      </c>
      <c r="NQ54" s="193" t="e">
        <f t="shared" si="322"/>
        <v>#N/A</v>
      </c>
      <c r="NR54" s="193" t="e">
        <f t="shared" si="322"/>
        <v>#N/A</v>
      </c>
      <c r="NS54" s="193" t="e">
        <f t="shared" si="322"/>
        <v>#N/A</v>
      </c>
      <c r="NT54" s="193" t="e">
        <f t="shared" si="322"/>
        <v>#N/A</v>
      </c>
      <c r="NU54" s="193" t="e">
        <f t="shared" si="322"/>
        <v>#N/A</v>
      </c>
      <c r="NV54" s="193" t="e">
        <f t="shared" si="322"/>
        <v>#N/A</v>
      </c>
      <c r="NW54" s="193" t="e">
        <f t="shared" si="322"/>
        <v>#N/A</v>
      </c>
      <c r="NX54" s="193" t="e">
        <f t="shared" si="322"/>
        <v>#N/A</v>
      </c>
      <c r="NY54" s="193" t="e">
        <f t="shared" si="322"/>
        <v>#N/A</v>
      </c>
      <c r="NZ54" s="193" t="e">
        <f t="shared" si="317"/>
        <v>#N/A</v>
      </c>
      <c r="OA54" s="193" t="e">
        <f t="shared" si="317"/>
        <v>#N/A</v>
      </c>
      <c r="OB54" s="193" t="e">
        <f t="shared" si="317"/>
        <v>#N/A</v>
      </c>
      <c r="OC54" s="193" t="e">
        <f t="shared" si="317"/>
        <v>#N/A</v>
      </c>
      <c r="OD54" s="193" t="e">
        <f t="shared" si="317"/>
        <v>#N/A</v>
      </c>
      <c r="OE54" s="193" t="e">
        <f t="shared" si="317"/>
        <v>#N/A</v>
      </c>
      <c r="OF54" s="193" t="e">
        <f t="shared" si="317"/>
        <v>#N/A</v>
      </c>
      <c r="OG54" s="193" t="e">
        <f t="shared" si="317"/>
        <v>#N/A</v>
      </c>
      <c r="OH54" s="193" t="e">
        <f t="shared" si="317"/>
        <v>#N/A</v>
      </c>
      <c r="OI54" s="193" t="e">
        <f t="shared" si="317"/>
        <v>#N/A</v>
      </c>
      <c r="OJ54" s="193" t="e">
        <f t="shared" si="317"/>
        <v>#N/A</v>
      </c>
      <c r="OK54" s="193" t="e">
        <f t="shared" si="317"/>
        <v>#N/A</v>
      </c>
      <c r="OL54" s="193" t="e">
        <f t="shared" si="317"/>
        <v>#N/A</v>
      </c>
      <c r="OM54" s="193" t="e">
        <f t="shared" si="317"/>
        <v>#N/A</v>
      </c>
      <c r="ON54" s="193" t="e">
        <f t="shared" si="317"/>
        <v>#N/A</v>
      </c>
      <c r="OO54" s="193" t="e">
        <f t="shared" si="313"/>
        <v>#N/A</v>
      </c>
      <c r="OP54" s="193" t="e">
        <f t="shared" si="313"/>
        <v>#N/A</v>
      </c>
      <c r="OQ54" s="193" t="e">
        <f t="shared" si="313"/>
        <v>#N/A</v>
      </c>
      <c r="OR54" s="193" t="e">
        <f t="shared" si="313"/>
        <v>#N/A</v>
      </c>
      <c r="OS54" s="193" t="e">
        <f t="shared" si="313"/>
        <v>#N/A</v>
      </c>
      <c r="OT54" s="193" t="e">
        <f t="shared" si="313"/>
        <v>#N/A</v>
      </c>
      <c r="OU54" s="193" t="e">
        <f t="shared" si="313"/>
        <v>#N/A</v>
      </c>
      <c r="OV54" s="193" t="e">
        <f t="shared" si="313"/>
        <v>#N/A</v>
      </c>
      <c r="OW54" s="193" t="e">
        <f t="shared" si="313"/>
        <v>#N/A</v>
      </c>
      <c r="OX54" s="193" t="e">
        <f t="shared" si="313"/>
        <v>#N/A</v>
      </c>
      <c r="OY54" s="193" t="e">
        <f t="shared" si="313"/>
        <v>#N/A</v>
      </c>
      <c r="OZ54" s="193" t="e">
        <f t="shared" si="313"/>
        <v>#N/A</v>
      </c>
      <c r="PA54" s="193" t="e">
        <f t="shared" si="313"/>
        <v>#N/A</v>
      </c>
      <c r="PB54" s="193" t="e">
        <f t="shared" si="313"/>
        <v>#N/A</v>
      </c>
      <c r="PC54" s="193" t="e">
        <f t="shared" si="313"/>
        <v>#N/A</v>
      </c>
      <c r="PD54" s="193" t="e">
        <f t="shared" si="330"/>
        <v>#N/A</v>
      </c>
      <c r="PE54" s="193" t="e">
        <f t="shared" si="330"/>
        <v>#N/A</v>
      </c>
      <c r="PF54" s="193" t="e">
        <f t="shared" si="330"/>
        <v>#N/A</v>
      </c>
      <c r="PG54" s="193" t="e">
        <f t="shared" si="330"/>
        <v>#N/A</v>
      </c>
      <c r="PH54" s="193" t="e">
        <f t="shared" si="330"/>
        <v>#N/A</v>
      </c>
      <c r="PI54" s="193" t="e">
        <f t="shared" si="330"/>
        <v>#N/A</v>
      </c>
      <c r="PJ54" s="193" t="e">
        <f t="shared" si="330"/>
        <v>#N/A</v>
      </c>
      <c r="PK54" s="193" t="e">
        <f t="shared" si="330"/>
        <v>#N/A</v>
      </c>
      <c r="PL54" s="193" t="e">
        <f t="shared" si="330"/>
        <v>#N/A</v>
      </c>
      <c r="PM54" s="193" t="e">
        <f t="shared" si="330"/>
        <v>#N/A</v>
      </c>
      <c r="PN54" s="193" t="e">
        <f t="shared" si="330"/>
        <v>#N/A</v>
      </c>
      <c r="PO54" s="193" t="e">
        <f t="shared" si="330"/>
        <v>#N/A</v>
      </c>
      <c r="PP54" s="193" t="e">
        <f t="shared" si="330"/>
        <v>#N/A</v>
      </c>
      <c r="PQ54" s="193" t="e">
        <f t="shared" si="330"/>
        <v>#N/A</v>
      </c>
      <c r="PR54" s="193" t="e">
        <f t="shared" si="330"/>
        <v>#N/A</v>
      </c>
      <c r="PS54" s="193" t="e">
        <f t="shared" si="33"/>
        <v>#N/A</v>
      </c>
      <c r="PT54" s="193" t="e">
        <f t="shared" si="326"/>
        <v>#N/A</v>
      </c>
      <c r="PU54" s="193" t="e">
        <f t="shared" si="326"/>
        <v>#N/A</v>
      </c>
      <c r="PV54" s="193" t="e">
        <f t="shared" si="326"/>
        <v>#N/A</v>
      </c>
      <c r="PW54" s="193" t="e">
        <f t="shared" si="326"/>
        <v>#N/A</v>
      </c>
      <c r="PX54" s="193" t="e">
        <f t="shared" si="326"/>
        <v>#N/A</v>
      </c>
      <c r="PY54" s="193" t="e">
        <f t="shared" si="326"/>
        <v>#N/A</v>
      </c>
      <c r="PZ54" s="193" t="e">
        <f t="shared" si="326"/>
        <v>#N/A</v>
      </c>
      <c r="QA54" s="193" t="e">
        <f t="shared" si="326"/>
        <v>#N/A</v>
      </c>
    </row>
    <row r="55" spans="1:443" hidden="1" x14ac:dyDescent="0.45">
      <c r="A55" s="276"/>
      <c r="B55" s="277" t="str">
        <f>IF(OR($T55="",$U55=""),"",ROUND(_xlfn.BETA.INV(ABS(VLOOKUP($Z$1,VLookups!$A$30:$B$31,2,FALSE)-B$2),IF($N55="L",$U55,$T55),IF($N55="L",$T55,$U55),$G55,$I55),0))</f>
        <v/>
      </c>
      <c r="C55" s="287" t="str">
        <f t="shared" si="24"/>
        <v/>
      </c>
      <c r="D55" s="288" t="str">
        <f t="shared" si="25"/>
        <v/>
      </c>
      <c r="E55" s="134"/>
      <c r="F55" s="279"/>
      <c r="G55" s="280" t="str">
        <f t="shared" si="16"/>
        <v/>
      </c>
      <c r="H55" s="281"/>
      <c r="I55" s="280" t="str">
        <f t="shared" si="17"/>
        <v/>
      </c>
      <c r="J55" s="279"/>
      <c r="K55" s="135"/>
      <c r="L55" s="110" t="str">
        <f t="shared" si="18"/>
        <v/>
      </c>
      <c r="M55" s="21" t="str">
        <f t="shared" si="19"/>
        <v/>
      </c>
      <c r="N55" s="22" t="str">
        <f t="shared" si="20"/>
        <v/>
      </c>
      <c r="O55" s="23" t="str">
        <f>IF(M55="","",IF(OR($M55&lt;Skew!$B$3,$M55=Skew!$B$3),IF($M55&gt;Skew!$C$3,Skew!$A$3,IF($M55&gt;Skew!$C$4,Skew!$A$4,IF($M55&gt;Skew!$C$5,Skew!$A$5,IF($M55&gt;Skew!$C$6,Skew!$A$6,IF($M55&gt;Skew!$C$7,Skew!$A$7,IF($M55&gt;Skew!$C$8,Skew!$A$8,IF($M55&gt;Skew!$C$9,Skew!$A$9,IF($M55&gt;Skew!$C$10,Skew!$A$10,IF($M55&gt;Skew!$C$11,Skew!$A$11,IF($M55&gt;Skew!$C$12,Skew!$A$12,IF($M55&gt;Skew!$C$13,Skew!$A$13,IF($M55&gt;Skew!$C$14,Skew!$A$14,IF($M55&gt;Skew!$C$15,Skew!$A$15,IF($M55&gt;Skew!$C$16,Skew!$A$16,Skew!$A$17)
)))))))))))))))</f>
        <v/>
      </c>
      <c r="P55" s="22" t="str">
        <f>IF(M55="","",MATCH(O55,Skew!$A$3:$A$17,0))</f>
        <v/>
      </c>
      <c r="Q55" s="22" t="str">
        <f t="shared" si="0"/>
        <v/>
      </c>
      <c r="R55" s="24"/>
      <c r="S55" s="22" t="str">
        <f>IF(OR(M55="",R55=""),"",MATCH(R55,Confidence!$A$3:$A$12,0))</f>
        <v/>
      </c>
      <c r="T55" s="25" t="str">
        <f t="shared" si="1"/>
        <v/>
      </c>
      <c r="U55" s="25" t="str">
        <f t="shared" si="2"/>
        <v/>
      </c>
      <c r="V55" s="22"/>
      <c r="W55" s="102" t="str">
        <f t="shared" si="3"/>
        <v/>
      </c>
      <c r="X55" s="102" t="str">
        <f t="shared" si="4"/>
        <v/>
      </c>
      <c r="Y55" s="37" t="str">
        <f t="shared" si="5"/>
        <v/>
      </c>
      <c r="Z55" s="115"/>
      <c r="AA55" s="204" t="str">
        <f>IF(AND(G55&gt;0,H55&gt;0,I55&gt;0,T55&gt;0,U55&gt;0,Z55&gt;0,NOT(R55="")),ABS(VLOOKUP($Z$1,VLookups!$A$30:$B$31,2,FALSE)-_xlfn.BETA.DIST(Z55,IF(N55="L",U55,T55),IF(N55="L",T55,U55),TRUE,G55,I55)),"")</f>
        <v/>
      </c>
      <c r="AB55" s="112" t="str">
        <f>IF(OR($T55="",$U55=""),"",_xlfn.BETA.INV(ABS(VLOOKUP($Z$1,VLookups!$A$30:$B$31,2,FALSE)-AB$3),IF($N55="L",$U55,$T55),IF($N55="L",$T55,$U55),$G55,$I55))</f>
        <v/>
      </c>
      <c r="AC55" s="113" t="str">
        <f>IF(OR($T55="",$U55=""),"",_xlfn.BETA.INV(ABS(VLOOKUP($Z$1,VLookups!$A$30:$B$31,2,FALSE)-AC$3),IF($N55="L",$U55,$T55),IF($N55="L",$T55,$U55),$G55,$I55))</f>
        <v/>
      </c>
      <c r="AD55" s="112" t="str">
        <f>IF(OR($T55="",$U55=""),"",_xlfn.BETA.INV(ABS(VLOOKUP($Z$1,VLookups!$A$30:$B$31,2,FALSE)-AD$3),IF($N55="L",$U55,$T55),IF($N55="L",$T55,$U55),$G55,$I55))</f>
        <v/>
      </c>
      <c r="AE55" s="113" t="str">
        <f>IF(OR($T55="",$U55=""),"",_xlfn.BETA.INV(ABS(VLOOKUP($Z$1,VLookups!$A$30:$B$31,2,FALSE)-AE$3),IF($N55="L",$U55,$T55),IF($N55="L",$T55,$U55),$G55,$I55))</f>
        <v/>
      </c>
      <c r="AF55" s="112" t="str">
        <f>IF(OR($T55="",$U55=""),"",_xlfn.BETA.INV(ABS(VLOOKUP($Z$1,VLookups!$A$30:$B$31,2,FALSE)-AF$3),IF($N55="L",$U55,$T55),IF($N55="L",$T55,$U55),$G55,$I55))</f>
        <v/>
      </c>
      <c r="AG55" s="113" t="str">
        <f>IF(OR($T55="",$U55=""),"",_xlfn.BETA.INV(ABS(VLOOKUP($Z$1,VLookups!$A$30:$B$31,2,FALSE)-AG$3),IF($N55="L",$U55,$T55),IF($N55="L",$T55,$U55),$G55,$I55))</f>
        <v/>
      </c>
      <c r="AH55" s="112" t="str">
        <f>IF(OR($T55="",$U55=""),"",_xlfn.BETA.INV(ABS(VLOOKUP($Z$1,VLookups!$A$30:$B$31,2,FALSE)-AH$3),IF($N55="L",$U55,$T55),IF($N55="L",$T55,$U55),$G55,$I55))</f>
        <v/>
      </c>
      <c r="AI55" s="113" t="str">
        <f>IF(OR($T55="",$U55=""),"",_xlfn.BETA.INV(ABS(VLOOKUP($Z$1,VLookups!$A$30:$B$31,2,FALSE)-AI$3),IF($N55="L",$U55,$T55),IF($N55="L",$T55,$U55),$G55,$I55))</f>
        <v/>
      </c>
      <c r="AJ55" s="112" t="str">
        <f>IF(OR($T55="",$U55=""),"",_xlfn.BETA.INV(ABS(VLOOKUP($Z$1,VLookups!$A$30:$B$31,2,FALSE)-AJ$3),IF($N55="L",$U55,$T55),IF($N55="L",$T55,$U55),$G55,$I55))</f>
        <v/>
      </c>
      <c r="AK55" s="113" t="str">
        <f>IF(OR($T55="",$U55=""),"",_xlfn.BETA.INV(ABS(VLOOKUP($Z$1,VLookups!$A$30:$B$31,2,FALSE)-AK$3),IF($N55="L",$U55,$T55),IF($N55="L",$T55,$U55),$G55,$I55))</f>
        <v/>
      </c>
      <c r="AL55" s="112" t="str">
        <f>IF(OR($T55="",$U55=""),"",_xlfn.BETA.INV(ABS(VLOOKUP($Z$1,VLookups!$A$30:$B$31,2,FALSE)-AL$3),IF($N55="L",$U55,$T55),IF($N55="L",$T55,$U55),$G55,$I55))</f>
        <v/>
      </c>
      <c r="AM55" s="113" t="str">
        <f>IF(OR($T55="",$U55=""),"",_xlfn.BETA.INV(ABS(VLOOKUP($Z$1,VLookups!$A$30:$B$31,2,FALSE)-AM$3),IF($N55="L",$U55,$T55),IF($N55="L",$T55,$U55),$G55,$I55))</f>
        <v/>
      </c>
      <c r="AN55" s="15"/>
      <c r="AO55" s="194" t="str">
        <f t="shared" si="21"/>
        <v/>
      </c>
      <c r="AP55" s="192" t="str">
        <f t="shared" si="22"/>
        <v/>
      </c>
      <c r="AQ55" s="177" t="str">
        <f t="shared" ref="AQ55" si="332">IF(ISNONTEXT($AO55),AP55+$AO55,"")</f>
        <v/>
      </c>
      <c r="AR55" s="177" t="str">
        <f t="shared" si="35"/>
        <v/>
      </c>
      <c r="AS55" s="177" t="str">
        <f t="shared" si="36"/>
        <v/>
      </c>
      <c r="AT55" s="177" t="str">
        <f t="shared" si="37"/>
        <v/>
      </c>
      <c r="AU55" s="177" t="str">
        <f t="shared" si="38"/>
        <v/>
      </c>
      <c r="AV55" s="177" t="str">
        <f t="shared" si="39"/>
        <v/>
      </c>
      <c r="AW55" s="177" t="str">
        <f t="shared" si="40"/>
        <v/>
      </c>
      <c r="AX55" s="177" t="str">
        <f t="shared" si="41"/>
        <v/>
      </c>
      <c r="AY55" s="177" t="str">
        <f t="shared" si="42"/>
        <v/>
      </c>
      <c r="AZ55" s="177" t="str">
        <f t="shared" si="43"/>
        <v/>
      </c>
      <c r="BA55" s="177" t="str">
        <f t="shared" si="44"/>
        <v/>
      </c>
      <c r="BB55" s="177" t="str">
        <f t="shared" si="45"/>
        <v/>
      </c>
      <c r="BC55" s="177" t="str">
        <f t="shared" si="46"/>
        <v/>
      </c>
      <c r="BD55" s="177" t="str">
        <f t="shared" si="47"/>
        <v/>
      </c>
      <c r="BE55" s="177" t="str">
        <f t="shared" si="48"/>
        <v/>
      </c>
      <c r="BF55" s="177" t="str">
        <f t="shared" si="49"/>
        <v/>
      </c>
      <c r="BG55" s="177" t="str">
        <f t="shared" si="50"/>
        <v/>
      </c>
      <c r="BH55" s="177" t="str">
        <f t="shared" si="51"/>
        <v/>
      </c>
      <c r="BI55" s="177" t="str">
        <f t="shared" si="52"/>
        <v/>
      </c>
      <c r="BJ55" s="177" t="str">
        <f t="shared" si="53"/>
        <v/>
      </c>
      <c r="BK55" s="177" t="str">
        <f t="shared" si="54"/>
        <v/>
      </c>
      <c r="BL55" s="177" t="str">
        <f t="shared" si="55"/>
        <v/>
      </c>
      <c r="BM55" s="177" t="str">
        <f t="shared" si="56"/>
        <v/>
      </c>
      <c r="BN55" s="177" t="str">
        <f t="shared" si="57"/>
        <v/>
      </c>
      <c r="BO55" s="177" t="str">
        <f t="shared" si="58"/>
        <v/>
      </c>
      <c r="BP55" s="177" t="str">
        <f t="shared" si="59"/>
        <v/>
      </c>
      <c r="BQ55" s="177" t="str">
        <f t="shared" si="60"/>
        <v/>
      </c>
      <c r="BR55" s="177" t="str">
        <f t="shared" si="61"/>
        <v/>
      </c>
      <c r="BS55" s="177" t="str">
        <f t="shared" si="62"/>
        <v/>
      </c>
      <c r="BT55" s="177" t="str">
        <f t="shared" si="63"/>
        <v/>
      </c>
      <c r="BU55" s="177" t="str">
        <f t="shared" si="64"/>
        <v/>
      </c>
      <c r="BV55" s="177" t="str">
        <f t="shared" si="65"/>
        <v/>
      </c>
      <c r="BW55" s="177" t="str">
        <f t="shared" si="66"/>
        <v/>
      </c>
      <c r="BX55" s="177" t="str">
        <f t="shared" si="67"/>
        <v/>
      </c>
      <c r="BY55" s="177" t="str">
        <f t="shared" si="68"/>
        <v/>
      </c>
      <c r="BZ55" s="177" t="str">
        <f t="shared" si="69"/>
        <v/>
      </c>
      <c r="CA55" s="177" t="str">
        <f t="shared" si="70"/>
        <v/>
      </c>
      <c r="CB55" s="177" t="str">
        <f t="shared" si="71"/>
        <v/>
      </c>
      <c r="CC55" s="177" t="str">
        <f t="shared" si="72"/>
        <v/>
      </c>
      <c r="CD55" s="177" t="str">
        <f t="shared" si="73"/>
        <v/>
      </c>
      <c r="CE55" s="177" t="str">
        <f t="shared" si="74"/>
        <v/>
      </c>
      <c r="CF55" s="177" t="str">
        <f t="shared" si="75"/>
        <v/>
      </c>
      <c r="CG55" s="177" t="str">
        <f t="shared" si="76"/>
        <v/>
      </c>
      <c r="CH55" s="177" t="str">
        <f t="shared" si="77"/>
        <v/>
      </c>
      <c r="CI55" s="177" t="str">
        <f t="shared" si="78"/>
        <v/>
      </c>
      <c r="CJ55" s="177" t="str">
        <f t="shared" si="79"/>
        <v/>
      </c>
      <c r="CK55" s="177" t="str">
        <f t="shared" si="80"/>
        <v/>
      </c>
      <c r="CL55" s="177" t="str">
        <f t="shared" si="81"/>
        <v/>
      </c>
      <c r="CM55" s="177" t="str">
        <f t="shared" si="82"/>
        <v/>
      </c>
      <c r="CN55" s="177" t="str">
        <f t="shared" si="83"/>
        <v/>
      </c>
      <c r="CO55" s="177" t="str">
        <f t="shared" si="84"/>
        <v/>
      </c>
      <c r="CP55" s="177" t="str">
        <f t="shared" si="85"/>
        <v/>
      </c>
      <c r="CQ55" s="177" t="str">
        <f t="shared" si="86"/>
        <v/>
      </c>
      <c r="CR55" s="177" t="str">
        <f t="shared" si="87"/>
        <v/>
      </c>
      <c r="CS55" s="177" t="str">
        <f t="shared" si="88"/>
        <v/>
      </c>
      <c r="CT55" s="177" t="str">
        <f t="shared" si="89"/>
        <v/>
      </c>
      <c r="CU55" s="177" t="str">
        <f t="shared" si="90"/>
        <v/>
      </c>
      <c r="CV55" s="177" t="str">
        <f t="shared" si="91"/>
        <v/>
      </c>
      <c r="CW55" s="177" t="str">
        <f t="shared" si="92"/>
        <v/>
      </c>
      <c r="CX55" s="177" t="str">
        <f t="shared" si="93"/>
        <v/>
      </c>
      <c r="CY55" s="177" t="str">
        <f t="shared" si="94"/>
        <v/>
      </c>
      <c r="CZ55" s="177" t="str">
        <f t="shared" si="95"/>
        <v/>
      </c>
      <c r="DA55" s="177" t="str">
        <f t="shared" si="96"/>
        <v/>
      </c>
      <c r="DB55" s="177" t="str">
        <f t="shared" si="97"/>
        <v/>
      </c>
      <c r="DC55" s="177" t="str">
        <f t="shared" si="28"/>
        <v/>
      </c>
      <c r="DD55" s="177" t="str">
        <f t="shared" si="98"/>
        <v/>
      </c>
      <c r="DE55" s="177" t="str">
        <f t="shared" si="99"/>
        <v/>
      </c>
      <c r="DF55" s="177" t="str">
        <f t="shared" si="100"/>
        <v/>
      </c>
      <c r="DG55" s="177" t="str">
        <f t="shared" si="101"/>
        <v/>
      </c>
      <c r="DH55" s="177" t="str">
        <f t="shared" si="102"/>
        <v/>
      </c>
      <c r="DI55" s="177" t="str">
        <f t="shared" si="103"/>
        <v/>
      </c>
      <c r="DJ55" s="177" t="str">
        <f t="shared" si="104"/>
        <v/>
      </c>
      <c r="DK55" s="177" t="str">
        <f t="shared" si="105"/>
        <v/>
      </c>
      <c r="DL55" s="177" t="str">
        <f t="shared" si="106"/>
        <v/>
      </c>
      <c r="DM55" s="177" t="str">
        <f t="shared" si="107"/>
        <v/>
      </c>
      <c r="DN55" s="177" t="str">
        <f t="shared" si="108"/>
        <v/>
      </c>
      <c r="DO55" s="177" t="str">
        <f t="shared" si="109"/>
        <v/>
      </c>
      <c r="DP55" s="177" t="str">
        <f t="shared" si="110"/>
        <v/>
      </c>
      <c r="DQ55" s="177" t="str">
        <f t="shared" si="111"/>
        <v/>
      </c>
      <c r="DR55" s="177" t="str">
        <f t="shared" si="112"/>
        <v/>
      </c>
      <c r="DS55" s="177" t="str">
        <f t="shared" si="113"/>
        <v/>
      </c>
      <c r="DT55" s="177" t="str">
        <f t="shared" si="114"/>
        <v/>
      </c>
      <c r="DU55" s="177" t="str">
        <f t="shared" si="115"/>
        <v/>
      </c>
      <c r="DV55" s="177" t="str">
        <f t="shared" si="116"/>
        <v/>
      </c>
      <c r="DW55" s="177" t="str">
        <f t="shared" si="117"/>
        <v/>
      </c>
      <c r="DX55" s="177" t="str">
        <f t="shared" si="118"/>
        <v/>
      </c>
      <c r="DY55" s="177" t="str">
        <f t="shared" si="119"/>
        <v/>
      </c>
      <c r="DZ55" s="177" t="str">
        <f t="shared" si="120"/>
        <v/>
      </c>
      <c r="EA55" s="177" t="str">
        <f t="shared" si="121"/>
        <v/>
      </c>
      <c r="EB55" s="177" t="str">
        <f t="shared" si="122"/>
        <v/>
      </c>
      <c r="EC55" s="177" t="str">
        <f t="shared" si="123"/>
        <v/>
      </c>
      <c r="ED55" s="177" t="str">
        <f t="shared" si="124"/>
        <v/>
      </c>
      <c r="EE55" s="177" t="str">
        <f t="shared" si="125"/>
        <v/>
      </c>
      <c r="EF55" s="177" t="str">
        <f t="shared" si="126"/>
        <v/>
      </c>
      <c r="EG55" s="177" t="str">
        <f t="shared" si="127"/>
        <v/>
      </c>
      <c r="EH55" s="177" t="str">
        <f t="shared" si="128"/>
        <v/>
      </c>
      <c r="EI55" s="177" t="str">
        <f t="shared" si="129"/>
        <v/>
      </c>
      <c r="EJ55" s="177" t="str">
        <f t="shared" si="130"/>
        <v/>
      </c>
      <c r="EK55" s="177" t="str">
        <f t="shared" si="131"/>
        <v/>
      </c>
      <c r="EL55" s="177" t="str">
        <f t="shared" si="132"/>
        <v/>
      </c>
      <c r="EM55" s="177" t="str">
        <f t="shared" si="133"/>
        <v/>
      </c>
      <c r="EN55" s="177" t="str">
        <f t="shared" si="134"/>
        <v/>
      </c>
      <c r="EO55" s="177" t="str">
        <f t="shared" si="135"/>
        <v/>
      </c>
      <c r="EP55" s="177" t="str">
        <f t="shared" si="136"/>
        <v/>
      </c>
      <c r="EQ55" s="177" t="str">
        <f t="shared" si="137"/>
        <v/>
      </c>
      <c r="ER55" s="177" t="str">
        <f t="shared" si="138"/>
        <v/>
      </c>
      <c r="ES55" s="177" t="str">
        <f t="shared" si="139"/>
        <v/>
      </c>
      <c r="ET55" s="177" t="str">
        <f t="shared" si="140"/>
        <v/>
      </c>
      <c r="EU55" s="177" t="str">
        <f t="shared" si="141"/>
        <v/>
      </c>
      <c r="EV55" s="177" t="str">
        <f t="shared" si="142"/>
        <v/>
      </c>
      <c r="EW55" s="177" t="str">
        <f t="shared" si="143"/>
        <v/>
      </c>
      <c r="EX55" s="177" t="str">
        <f t="shared" si="144"/>
        <v/>
      </c>
      <c r="EY55" s="177" t="str">
        <f t="shared" si="145"/>
        <v/>
      </c>
      <c r="EZ55" s="177" t="str">
        <f t="shared" si="146"/>
        <v/>
      </c>
      <c r="FA55" s="177" t="str">
        <f t="shared" si="147"/>
        <v/>
      </c>
      <c r="FB55" s="177" t="str">
        <f t="shared" si="148"/>
        <v/>
      </c>
      <c r="FC55" s="177" t="str">
        <f t="shared" si="149"/>
        <v/>
      </c>
      <c r="FD55" s="177" t="str">
        <f t="shared" si="150"/>
        <v/>
      </c>
      <c r="FE55" s="177" t="str">
        <f t="shared" si="151"/>
        <v/>
      </c>
      <c r="FF55" s="177" t="str">
        <f t="shared" si="152"/>
        <v/>
      </c>
      <c r="FG55" s="177" t="str">
        <f t="shared" si="153"/>
        <v/>
      </c>
      <c r="FH55" s="177" t="str">
        <f t="shared" si="154"/>
        <v/>
      </c>
      <c r="FI55" s="177" t="str">
        <f t="shared" si="155"/>
        <v/>
      </c>
      <c r="FJ55" s="177" t="str">
        <f t="shared" si="156"/>
        <v/>
      </c>
      <c r="FK55" s="177" t="str">
        <f t="shared" si="157"/>
        <v/>
      </c>
      <c r="FL55" s="177" t="str">
        <f t="shared" si="158"/>
        <v/>
      </c>
      <c r="FM55" s="177" t="str">
        <f t="shared" si="159"/>
        <v/>
      </c>
      <c r="FN55" s="177" t="str">
        <f t="shared" si="160"/>
        <v/>
      </c>
      <c r="FO55" s="177" t="str">
        <f t="shared" si="29"/>
        <v/>
      </c>
      <c r="FP55" s="177" t="str">
        <f t="shared" si="161"/>
        <v/>
      </c>
      <c r="FQ55" s="177" t="str">
        <f t="shared" si="162"/>
        <v/>
      </c>
      <c r="FR55" s="177" t="str">
        <f t="shared" si="163"/>
        <v/>
      </c>
      <c r="FS55" s="177" t="str">
        <f t="shared" si="164"/>
        <v/>
      </c>
      <c r="FT55" s="177" t="str">
        <f t="shared" si="165"/>
        <v/>
      </c>
      <c r="FU55" s="177" t="str">
        <f t="shared" si="166"/>
        <v/>
      </c>
      <c r="FV55" s="177" t="str">
        <f t="shared" si="167"/>
        <v/>
      </c>
      <c r="FW55" s="177" t="str">
        <f t="shared" si="168"/>
        <v/>
      </c>
      <c r="FX55" s="177" t="str">
        <f t="shared" si="169"/>
        <v/>
      </c>
      <c r="FY55" s="177" t="str">
        <f t="shared" si="170"/>
        <v/>
      </c>
      <c r="FZ55" s="177" t="str">
        <f t="shared" si="171"/>
        <v/>
      </c>
      <c r="GA55" s="177" t="str">
        <f t="shared" si="172"/>
        <v/>
      </c>
      <c r="GB55" s="177" t="str">
        <f t="shared" si="173"/>
        <v/>
      </c>
      <c r="GC55" s="177" t="str">
        <f t="shared" si="174"/>
        <v/>
      </c>
      <c r="GD55" s="177" t="str">
        <f t="shared" si="175"/>
        <v/>
      </c>
      <c r="GE55" s="177" t="str">
        <f t="shared" si="176"/>
        <v/>
      </c>
      <c r="GF55" s="177" t="str">
        <f t="shared" si="177"/>
        <v/>
      </c>
      <c r="GG55" s="177" t="str">
        <f t="shared" si="178"/>
        <v/>
      </c>
      <c r="GH55" s="177" t="str">
        <f t="shared" si="179"/>
        <v/>
      </c>
      <c r="GI55" s="177" t="str">
        <f t="shared" si="180"/>
        <v/>
      </c>
      <c r="GJ55" s="177" t="str">
        <f t="shared" si="181"/>
        <v/>
      </c>
      <c r="GK55" s="177" t="str">
        <f t="shared" si="182"/>
        <v/>
      </c>
      <c r="GL55" s="177" t="str">
        <f t="shared" si="183"/>
        <v/>
      </c>
      <c r="GM55" s="177" t="str">
        <f t="shared" si="184"/>
        <v/>
      </c>
      <c r="GN55" s="177" t="str">
        <f t="shared" si="185"/>
        <v/>
      </c>
      <c r="GO55" s="177" t="str">
        <f t="shared" si="186"/>
        <v/>
      </c>
      <c r="GP55" s="177" t="str">
        <f t="shared" si="187"/>
        <v/>
      </c>
      <c r="GQ55" s="177" t="str">
        <f t="shared" si="188"/>
        <v/>
      </c>
      <c r="GR55" s="177" t="str">
        <f t="shared" si="189"/>
        <v/>
      </c>
      <c r="GS55" s="177" t="str">
        <f t="shared" si="190"/>
        <v/>
      </c>
      <c r="GT55" s="177" t="str">
        <f t="shared" si="191"/>
        <v/>
      </c>
      <c r="GU55" s="177" t="str">
        <f t="shared" si="192"/>
        <v/>
      </c>
      <c r="GV55" s="177" t="str">
        <f t="shared" si="193"/>
        <v/>
      </c>
      <c r="GW55" s="177" t="str">
        <f t="shared" si="194"/>
        <v/>
      </c>
      <c r="GX55" s="177" t="str">
        <f t="shared" si="195"/>
        <v/>
      </c>
      <c r="GY55" s="177" t="str">
        <f t="shared" si="196"/>
        <v/>
      </c>
      <c r="GZ55" s="177" t="str">
        <f t="shared" si="197"/>
        <v/>
      </c>
      <c r="HA55" s="177" t="str">
        <f t="shared" si="198"/>
        <v/>
      </c>
      <c r="HB55" s="177" t="str">
        <f t="shared" si="199"/>
        <v/>
      </c>
      <c r="HC55" s="177" t="str">
        <f t="shared" si="200"/>
        <v/>
      </c>
      <c r="HD55" s="177" t="str">
        <f t="shared" si="201"/>
        <v/>
      </c>
      <c r="HE55" s="177" t="str">
        <f t="shared" si="202"/>
        <v/>
      </c>
      <c r="HF55" s="177" t="str">
        <f t="shared" si="203"/>
        <v/>
      </c>
      <c r="HG55" s="177" t="str">
        <f t="shared" si="204"/>
        <v/>
      </c>
      <c r="HH55" s="177" t="str">
        <f t="shared" si="205"/>
        <v/>
      </c>
      <c r="HI55" s="177" t="str">
        <f t="shared" si="206"/>
        <v/>
      </c>
      <c r="HJ55" s="177" t="str">
        <f t="shared" si="207"/>
        <v/>
      </c>
      <c r="HK55" s="177" t="str">
        <f t="shared" si="208"/>
        <v/>
      </c>
      <c r="HL55" s="177" t="str">
        <f t="shared" si="209"/>
        <v/>
      </c>
      <c r="HM55" s="177" t="str">
        <f t="shared" si="210"/>
        <v/>
      </c>
      <c r="HN55" s="177" t="str">
        <f t="shared" si="211"/>
        <v/>
      </c>
      <c r="HO55" s="177" t="str">
        <f t="shared" si="212"/>
        <v/>
      </c>
      <c r="HP55" s="177" t="str">
        <f t="shared" si="213"/>
        <v/>
      </c>
      <c r="HQ55" s="177" t="str">
        <f t="shared" si="214"/>
        <v/>
      </c>
      <c r="HR55" s="177" t="str">
        <f t="shared" si="215"/>
        <v/>
      </c>
      <c r="HS55" s="177" t="str">
        <f t="shared" si="216"/>
        <v/>
      </c>
      <c r="HT55" s="177" t="str">
        <f t="shared" si="217"/>
        <v/>
      </c>
      <c r="HU55" s="177" t="str">
        <f t="shared" si="218"/>
        <v/>
      </c>
      <c r="HV55" s="177" t="str">
        <f t="shared" si="219"/>
        <v/>
      </c>
      <c r="HW55" s="177" t="str">
        <f t="shared" si="220"/>
        <v/>
      </c>
      <c r="HX55" s="177" t="str">
        <f t="shared" si="221"/>
        <v/>
      </c>
      <c r="HY55" s="177" t="str">
        <f t="shared" si="222"/>
        <v/>
      </c>
      <c r="HZ55" s="177" t="str">
        <f t="shared" si="223"/>
        <v/>
      </c>
      <c r="IA55" s="177" t="str">
        <f t="shared" si="30"/>
        <v/>
      </c>
      <c r="IB55" s="177" t="str">
        <f t="shared" si="251"/>
        <v/>
      </c>
      <c r="IC55" s="177" t="str">
        <f t="shared" si="252"/>
        <v/>
      </c>
      <c r="ID55" s="177" t="str">
        <f t="shared" si="253"/>
        <v/>
      </c>
      <c r="IE55" s="177" t="str">
        <f t="shared" si="254"/>
        <v/>
      </c>
      <c r="IF55" s="177" t="str">
        <f t="shared" si="255"/>
        <v/>
      </c>
      <c r="IG55" s="177" t="str">
        <f t="shared" si="256"/>
        <v/>
      </c>
      <c r="IH55" s="192" t="str">
        <f t="shared" si="292"/>
        <v/>
      </c>
      <c r="II55" s="193" t="e">
        <f t="shared" si="293"/>
        <v>#N/A</v>
      </c>
      <c r="IJ55" s="193" t="e">
        <f t="shared" si="307"/>
        <v>#N/A</v>
      </c>
      <c r="IK55" s="193" t="e">
        <f t="shared" si="307"/>
        <v>#N/A</v>
      </c>
      <c r="IL55" s="193" t="e">
        <f t="shared" si="307"/>
        <v>#N/A</v>
      </c>
      <c r="IM55" s="193" t="e">
        <f t="shared" si="320"/>
        <v>#N/A</v>
      </c>
      <c r="IN55" s="193" t="e">
        <f t="shared" si="320"/>
        <v>#N/A</v>
      </c>
      <c r="IO55" s="193" t="e">
        <f t="shared" si="320"/>
        <v>#N/A</v>
      </c>
      <c r="IP55" s="193" t="e">
        <f t="shared" si="320"/>
        <v>#N/A</v>
      </c>
      <c r="IQ55" s="193" t="e">
        <f t="shared" si="320"/>
        <v>#N/A</v>
      </c>
      <c r="IR55" s="193" t="e">
        <f t="shared" si="320"/>
        <v>#N/A</v>
      </c>
      <c r="IS55" s="193" t="e">
        <f t="shared" si="320"/>
        <v>#N/A</v>
      </c>
      <c r="IT55" s="193" t="e">
        <f t="shared" si="320"/>
        <v>#N/A</v>
      </c>
      <c r="IU55" s="193" t="e">
        <f t="shared" si="320"/>
        <v>#N/A</v>
      </c>
      <c r="IV55" s="193" t="e">
        <f t="shared" si="320"/>
        <v>#N/A</v>
      </c>
      <c r="IW55" s="193" t="e">
        <f t="shared" si="320"/>
        <v>#N/A</v>
      </c>
      <c r="IX55" s="193" t="e">
        <f t="shared" si="320"/>
        <v>#N/A</v>
      </c>
      <c r="IY55" s="193" t="e">
        <f t="shared" si="320"/>
        <v>#N/A</v>
      </c>
      <c r="IZ55" s="193" t="e">
        <f t="shared" si="320"/>
        <v>#N/A</v>
      </c>
      <c r="JA55" s="193" t="e">
        <f t="shared" si="320"/>
        <v>#N/A</v>
      </c>
      <c r="JB55" s="193" t="e">
        <f t="shared" si="315"/>
        <v>#N/A</v>
      </c>
      <c r="JC55" s="193" t="e">
        <f t="shared" si="315"/>
        <v>#N/A</v>
      </c>
      <c r="JD55" s="193" t="e">
        <f t="shared" si="315"/>
        <v>#N/A</v>
      </c>
      <c r="JE55" s="193" t="e">
        <f t="shared" si="315"/>
        <v>#N/A</v>
      </c>
      <c r="JF55" s="193" t="e">
        <f t="shared" si="315"/>
        <v>#N/A</v>
      </c>
      <c r="JG55" s="193" t="e">
        <f t="shared" si="315"/>
        <v>#N/A</v>
      </c>
      <c r="JH55" s="193" t="e">
        <f t="shared" si="315"/>
        <v>#N/A</v>
      </c>
      <c r="JI55" s="193" t="e">
        <f t="shared" si="315"/>
        <v>#N/A</v>
      </c>
      <c r="JJ55" s="193" t="e">
        <f t="shared" si="315"/>
        <v>#N/A</v>
      </c>
      <c r="JK55" s="193" t="e">
        <f t="shared" si="315"/>
        <v>#N/A</v>
      </c>
      <c r="JL55" s="193" t="e">
        <f t="shared" si="315"/>
        <v>#N/A</v>
      </c>
      <c r="JM55" s="193" t="e">
        <f t="shared" si="315"/>
        <v>#N/A</v>
      </c>
      <c r="JN55" s="193" t="e">
        <f t="shared" si="315"/>
        <v>#N/A</v>
      </c>
      <c r="JO55" s="193" t="e">
        <f t="shared" si="315"/>
        <v>#N/A</v>
      </c>
      <c r="JP55" s="193" t="e">
        <f t="shared" si="315"/>
        <v>#N/A</v>
      </c>
      <c r="JQ55" s="193" t="e">
        <f t="shared" si="311"/>
        <v>#N/A</v>
      </c>
      <c r="JR55" s="193" t="e">
        <f t="shared" si="311"/>
        <v>#N/A</v>
      </c>
      <c r="JS55" s="193" t="e">
        <f t="shared" si="311"/>
        <v>#N/A</v>
      </c>
      <c r="JT55" s="193" t="e">
        <f t="shared" si="311"/>
        <v>#N/A</v>
      </c>
      <c r="JU55" s="193" t="e">
        <f t="shared" si="311"/>
        <v>#N/A</v>
      </c>
      <c r="JV55" s="193" t="e">
        <f t="shared" si="311"/>
        <v>#N/A</v>
      </c>
      <c r="JW55" s="193" t="e">
        <f t="shared" si="311"/>
        <v>#N/A</v>
      </c>
      <c r="JX55" s="193" t="e">
        <f t="shared" si="311"/>
        <v>#N/A</v>
      </c>
      <c r="JY55" s="193" t="e">
        <f t="shared" si="311"/>
        <v>#N/A</v>
      </c>
      <c r="JZ55" s="193" t="e">
        <f t="shared" si="311"/>
        <v>#N/A</v>
      </c>
      <c r="KA55" s="193" t="e">
        <f t="shared" si="311"/>
        <v>#N/A</v>
      </c>
      <c r="KB55" s="193" t="e">
        <f t="shared" si="311"/>
        <v>#N/A</v>
      </c>
      <c r="KC55" s="193" t="e">
        <f t="shared" si="311"/>
        <v>#N/A</v>
      </c>
      <c r="KD55" s="193" t="e">
        <f t="shared" si="311"/>
        <v>#N/A</v>
      </c>
      <c r="KE55" s="193" t="e">
        <f t="shared" si="311"/>
        <v>#N/A</v>
      </c>
      <c r="KF55" s="193" t="e">
        <f t="shared" si="328"/>
        <v>#N/A</v>
      </c>
      <c r="KG55" s="193" t="e">
        <f t="shared" si="328"/>
        <v>#N/A</v>
      </c>
      <c r="KH55" s="193" t="e">
        <f t="shared" si="328"/>
        <v>#N/A</v>
      </c>
      <c r="KI55" s="193" t="e">
        <f t="shared" si="328"/>
        <v>#N/A</v>
      </c>
      <c r="KJ55" s="193" t="e">
        <f t="shared" si="328"/>
        <v>#N/A</v>
      </c>
      <c r="KK55" s="193" t="e">
        <f t="shared" si="328"/>
        <v>#N/A</v>
      </c>
      <c r="KL55" s="193" t="e">
        <f t="shared" si="328"/>
        <v>#N/A</v>
      </c>
      <c r="KM55" s="193" t="e">
        <f t="shared" si="328"/>
        <v>#N/A</v>
      </c>
      <c r="KN55" s="193" t="e">
        <f t="shared" si="328"/>
        <v>#N/A</v>
      </c>
      <c r="KO55" s="193" t="e">
        <f t="shared" si="328"/>
        <v>#N/A</v>
      </c>
      <c r="KP55" s="193" t="e">
        <f t="shared" si="328"/>
        <v>#N/A</v>
      </c>
      <c r="KQ55" s="193" t="e">
        <f t="shared" si="328"/>
        <v>#N/A</v>
      </c>
      <c r="KR55" s="193" t="e">
        <f t="shared" si="328"/>
        <v>#N/A</v>
      </c>
      <c r="KS55" s="193" t="e">
        <f t="shared" si="328"/>
        <v>#N/A</v>
      </c>
      <c r="KT55" s="193" t="e">
        <f t="shared" si="328"/>
        <v>#N/A</v>
      </c>
      <c r="KU55" s="193" t="e">
        <f t="shared" si="31"/>
        <v>#N/A</v>
      </c>
      <c r="KV55" s="193" t="e">
        <f t="shared" si="308"/>
        <v>#N/A</v>
      </c>
      <c r="KW55" s="193" t="e">
        <f t="shared" si="308"/>
        <v>#N/A</v>
      </c>
      <c r="KX55" s="193" t="e">
        <f t="shared" si="308"/>
        <v>#N/A</v>
      </c>
      <c r="KY55" s="193" t="e">
        <f t="shared" si="321"/>
        <v>#N/A</v>
      </c>
      <c r="KZ55" s="193" t="e">
        <f t="shared" si="321"/>
        <v>#N/A</v>
      </c>
      <c r="LA55" s="193" t="e">
        <f t="shared" si="321"/>
        <v>#N/A</v>
      </c>
      <c r="LB55" s="193" t="e">
        <f t="shared" si="321"/>
        <v>#N/A</v>
      </c>
      <c r="LC55" s="193" t="e">
        <f t="shared" si="321"/>
        <v>#N/A</v>
      </c>
      <c r="LD55" s="193" t="e">
        <f t="shared" si="321"/>
        <v>#N/A</v>
      </c>
      <c r="LE55" s="193" t="e">
        <f t="shared" si="321"/>
        <v>#N/A</v>
      </c>
      <c r="LF55" s="193" t="e">
        <f t="shared" si="321"/>
        <v>#N/A</v>
      </c>
      <c r="LG55" s="193" t="e">
        <f t="shared" si="321"/>
        <v>#N/A</v>
      </c>
      <c r="LH55" s="193" t="e">
        <f t="shared" si="321"/>
        <v>#N/A</v>
      </c>
      <c r="LI55" s="193" t="e">
        <f t="shared" si="321"/>
        <v>#N/A</v>
      </c>
      <c r="LJ55" s="193" t="e">
        <f t="shared" si="321"/>
        <v>#N/A</v>
      </c>
      <c r="LK55" s="193" t="e">
        <f t="shared" si="321"/>
        <v>#N/A</v>
      </c>
      <c r="LL55" s="193" t="e">
        <f t="shared" si="321"/>
        <v>#N/A</v>
      </c>
      <c r="LM55" s="193" t="e">
        <f t="shared" si="321"/>
        <v>#N/A</v>
      </c>
      <c r="LN55" s="193" t="e">
        <f t="shared" si="316"/>
        <v>#N/A</v>
      </c>
      <c r="LO55" s="193" t="e">
        <f t="shared" si="316"/>
        <v>#N/A</v>
      </c>
      <c r="LP55" s="193" t="e">
        <f t="shared" si="316"/>
        <v>#N/A</v>
      </c>
      <c r="LQ55" s="193" t="e">
        <f t="shared" si="316"/>
        <v>#N/A</v>
      </c>
      <c r="LR55" s="193" t="e">
        <f t="shared" si="316"/>
        <v>#N/A</v>
      </c>
      <c r="LS55" s="193" t="e">
        <f t="shared" si="316"/>
        <v>#N/A</v>
      </c>
      <c r="LT55" s="193" t="e">
        <f t="shared" si="316"/>
        <v>#N/A</v>
      </c>
      <c r="LU55" s="193" t="e">
        <f t="shared" si="316"/>
        <v>#N/A</v>
      </c>
      <c r="LV55" s="193" t="e">
        <f t="shared" si="316"/>
        <v>#N/A</v>
      </c>
      <c r="LW55" s="193" t="e">
        <f t="shared" si="316"/>
        <v>#N/A</v>
      </c>
      <c r="LX55" s="193" t="e">
        <f t="shared" si="316"/>
        <v>#N/A</v>
      </c>
      <c r="LY55" s="193" t="e">
        <f t="shared" si="316"/>
        <v>#N/A</v>
      </c>
      <c r="LZ55" s="193" t="e">
        <f t="shared" si="316"/>
        <v>#N/A</v>
      </c>
      <c r="MA55" s="193" t="e">
        <f t="shared" si="316"/>
        <v>#N/A</v>
      </c>
      <c r="MB55" s="193" t="e">
        <f t="shared" si="316"/>
        <v>#N/A</v>
      </c>
      <c r="MC55" s="193" t="e">
        <f t="shared" si="312"/>
        <v>#N/A</v>
      </c>
      <c r="MD55" s="193" t="e">
        <f t="shared" si="312"/>
        <v>#N/A</v>
      </c>
      <c r="ME55" s="193" t="e">
        <f t="shared" si="312"/>
        <v>#N/A</v>
      </c>
      <c r="MF55" s="193" t="e">
        <f t="shared" si="312"/>
        <v>#N/A</v>
      </c>
      <c r="MG55" s="193" t="e">
        <f t="shared" si="312"/>
        <v>#N/A</v>
      </c>
      <c r="MH55" s="193" t="e">
        <f t="shared" si="312"/>
        <v>#N/A</v>
      </c>
      <c r="MI55" s="193" t="e">
        <f t="shared" si="312"/>
        <v>#N/A</v>
      </c>
      <c r="MJ55" s="193" t="e">
        <f t="shared" si="312"/>
        <v>#N/A</v>
      </c>
      <c r="MK55" s="193" t="e">
        <f t="shared" si="312"/>
        <v>#N/A</v>
      </c>
      <c r="ML55" s="193" t="e">
        <f t="shared" si="312"/>
        <v>#N/A</v>
      </c>
      <c r="MM55" s="193" t="e">
        <f t="shared" si="312"/>
        <v>#N/A</v>
      </c>
      <c r="MN55" s="193" t="e">
        <f t="shared" si="312"/>
        <v>#N/A</v>
      </c>
      <c r="MO55" s="193" t="e">
        <f t="shared" si="312"/>
        <v>#N/A</v>
      </c>
      <c r="MP55" s="193" t="e">
        <f t="shared" si="312"/>
        <v>#N/A</v>
      </c>
      <c r="MQ55" s="193" t="e">
        <f t="shared" si="312"/>
        <v>#N/A</v>
      </c>
      <c r="MR55" s="193" t="e">
        <f t="shared" si="329"/>
        <v>#N/A</v>
      </c>
      <c r="MS55" s="193" t="e">
        <f t="shared" si="329"/>
        <v>#N/A</v>
      </c>
      <c r="MT55" s="193" t="e">
        <f t="shared" si="329"/>
        <v>#N/A</v>
      </c>
      <c r="MU55" s="193" t="e">
        <f t="shared" si="329"/>
        <v>#N/A</v>
      </c>
      <c r="MV55" s="193" t="e">
        <f t="shared" si="329"/>
        <v>#N/A</v>
      </c>
      <c r="MW55" s="193" t="e">
        <f t="shared" si="329"/>
        <v>#N/A</v>
      </c>
      <c r="MX55" s="193" t="e">
        <f t="shared" si="329"/>
        <v>#N/A</v>
      </c>
      <c r="MY55" s="193" t="e">
        <f t="shared" si="329"/>
        <v>#N/A</v>
      </c>
      <c r="MZ55" s="193" t="e">
        <f t="shared" si="329"/>
        <v>#N/A</v>
      </c>
      <c r="NA55" s="193" t="e">
        <f t="shared" si="329"/>
        <v>#N/A</v>
      </c>
      <c r="NB55" s="193" t="e">
        <f t="shared" si="329"/>
        <v>#N/A</v>
      </c>
      <c r="NC55" s="193" t="e">
        <f t="shared" si="329"/>
        <v>#N/A</v>
      </c>
      <c r="ND55" s="193" t="e">
        <f t="shared" si="329"/>
        <v>#N/A</v>
      </c>
      <c r="NE55" s="193" t="e">
        <f t="shared" si="329"/>
        <v>#N/A</v>
      </c>
      <c r="NF55" s="193" t="e">
        <f t="shared" si="329"/>
        <v>#N/A</v>
      </c>
      <c r="NG55" s="193" t="e">
        <f t="shared" si="32"/>
        <v>#N/A</v>
      </c>
      <c r="NH55" s="193" t="e">
        <f t="shared" si="309"/>
        <v>#N/A</v>
      </c>
      <c r="NI55" s="193" t="e">
        <f t="shared" si="309"/>
        <v>#N/A</v>
      </c>
      <c r="NJ55" s="193" t="e">
        <f t="shared" si="309"/>
        <v>#N/A</v>
      </c>
      <c r="NK55" s="193" t="e">
        <f t="shared" si="322"/>
        <v>#N/A</v>
      </c>
      <c r="NL55" s="193" t="e">
        <f t="shared" si="322"/>
        <v>#N/A</v>
      </c>
      <c r="NM55" s="193" t="e">
        <f t="shared" si="322"/>
        <v>#N/A</v>
      </c>
      <c r="NN55" s="193" t="e">
        <f t="shared" si="322"/>
        <v>#N/A</v>
      </c>
      <c r="NO55" s="193" t="e">
        <f t="shared" si="322"/>
        <v>#N/A</v>
      </c>
      <c r="NP55" s="193" t="e">
        <f t="shared" si="322"/>
        <v>#N/A</v>
      </c>
      <c r="NQ55" s="193" t="e">
        <f t="shared" si="322"/>
        <v>#N/A</v>
      </c>
      <c r="NR55" s="193" t="e">
        <f t="shared" si="322"/>
        <v>#N/A</v>
      </c>
      <c r="NS55" s="193" t="e">
        <f t="shared" si="322"/>
        <v>#N/A</v>
      </c>
      <c r="NT55" s="193" t="e">
        <f t="shared" si="322"/>
        <v>#N/A</v>
      </c>
      <c r="NU55" s="193" t="e">
        <f t="shared" si="322"/>
        <v>#N/A</v>
      </c>
      <c r="NV55" s="193" t="e">
        <f t="shared" si="322"/>
        <v>#N/A</v>
      </c>
      <c r="NW55" s="193" t="e">
        <f t="shared" si="322"/>
        <v>#N/A</v>
      </c>
      <c r="NX55" s="193" t="e">
        <f t="shared" si="322"/>
        <v>#N/A</v>
      </c>
      <c r="NY55" s="193" t="e">
        <f t="shared" si="322"/>
        <v>#N/A</v>
      </c>
      <c r="NZ55" s="193" t="e">
        <f t="shared" si="317"/>
        <v>#N/A</v>
      </c>
      <c r="OA55" s="193" t="e">
        <f t="shared" si="317"/>
        <v>#N/A</v>
      </c>
      <c r="OB55" s="193" t="e">
        <f t="shared" si="317"/>
        <v>#N/A</v>
      </c>
      <c r="OC55" s="193" t="e">
        <f t="shared" si="317"/>
        <v>#N/A</v>
      </c>
      <c r="OD55" s="193" t="e">
        <f t="shared" si="317"/>
        <v>#N/A</v>
      </c>
      <c r="OE55" s="193" t="e">
        <f t="shared" si="317"/>
        <v>#N/A</v>
      </c>
      <c r="OF55" s="193" t="e">
        <f t="shared" si="317"/>
        <v>#N/A</v>
      </c>
      <c r="OG55" s="193" t="e">
        <f t="shared" si="317"/>
        <v>#N/A</v>
      </c>
      <c r="OH55" s="193" t="e">
        <f t="shared" si="317"/>
        <v>#N/A</v>
      </c>
      <c r="OI55" s="193" t="e">
        <f t="shared" si="317"/>
        <v>#N/A</v>
      </c>
      <c r="OJ55" s="193" t="e">
        <f t="shared" si="317"/>
        <v>#N/A</v>
      </c>
      <c r="OK55" s="193" t="e">
        <f t="shared" si="317"/>
        <v>#N/A</v>
      </c>
      <c r="OL55" s="193" t="e">
        <f t="shared" si="317"/>
        <v>#N/A</v>
      </c>
      <c r="OM55" s="193" t="e">
        <f t="shared" si="317"/>
        <v>#N/A</v>
      </c>
      <c r="ON55" s="193" t="e">
        <f t="shared" si="317"/>
        <v>#N/A</v>
      </c>
      <c r="OO55" s="193" t="e">
        <f t="shared" si="313"/>
        <v>#N/A</v>
      </c>
      <c r="OP55" s="193" t="e">
        <f t="shared" si="313"/>
        <v>#N/A</v>
      </c>
      <c r="OQ55" s="193" t="e">
        <f t="shared" si="313"/>
        <v>#N/A</v>
      </c>
      <c r="OR55" s="193" t="e">
        <f t="shared" si="313"/>
        <v>#N/A</v>
      </c>
      <c r="OS55" s="193" t="e">
        <f t="shared" si="313"/>
        <v>#N/A</v>
      </c>
      <c r="OT55" s="193" t="e">
        <f t="shared" si="313"/>
        <v>#N/A</v>
      </c>
      <c r="OU55" s="193" t="e">
        <f t="shared" si="313"/>
        <v>#N/A</v>
      </c>
      <c r="OV55" s="193" t="e">
        <f t="shared" si="313"/>
        <v>#N/A</v>
      </c>
      <c r="OW55" s="193" t="e">
        <f t="shared" si="313"/>
        <v>#N/A</v>
      </c>
      <c r="OX55" s="193" t="e">
        <f t="shared" si="313"/>
        <v>#N/A</v>
      </c>
      <c r="OY55" s="193" t="e">
        <f t="shared" si="313"/>
        <v>#N/A</v>
      </c>
      <c r="OZ55" s="193" t="e">
        <f t="shared" si="313"/>
        <v>#N/A</v>
      </c>
      <c r="PA55" s="193" t="e">
        <f t="shared" si="313"/>
        <v>#N/A</v>
      </c>
      <c r="PB55" s="193" t="e">
        <f t="shared" si="313"/>
        <v>#N/A</v>
      </c>
      <c r="PC55" s="193" t="e">
        <f t="shared" si="313"/>
        <v>#N/A</v>
      </c>
      <c r="PD55" s="193" t="e">
        <f t="shared" si="330"/>
        <v>#N/A</v>
      </c>
      <c r="PE55" s="193" t="e">
        <f t="shared" si="330"/>
        <v>#N/A</v>
      </c>
      <c r="PF55" s="193" t="e">
        <f t="shared" si="330"/>
        <v>#N/A</v>
      </c>
      <c r="PG55" s="193" t="e">
        <f t="shared" si="330"/>
        <v>#N/A</v>
      </c>
      <c r="PH55" s="193" t="e">
        <f t="shared" si="330"/>
        <v>#N/A</v>
      </c>
      <c r="PI55" s="193" t="e">
        <f t="shared" si="330"/>
        <v>#N/A</v>
      </c>
      <c r="PJ55" s="193" t="e">
        <f t="shared" si="330"/>
        <v>#N/A</v>
      </c>
      <c r="PK55" s="193" t="e">
        <f t="shared" si="330"/>
        <v>#N/A</v>
      </c>
      <c r="PL55" s="193" t="e">
        <f t="shared" si="330"/>
        <v>#N/A</v>
      </c>
      <c r="PM55" s="193" t="e">
        <f t="shared" si="330"/>
        <v>#N/A</v>
      </c>
      <c r="PN55" s="193" t="e">
        <f t="shared" si="330"/>
        <v>#N/A</v>
      </c>
      <c r="PO55" s="193" t="e">
        <f t="shared" si="330"/>
        <v>#N/A</v>
      </c>
      <c r="PP55" s="193" t="e">
        <f t="shared" si="330"/>
        <v>#N/A</v>
      </c>
      <c r="PQ55" s="193" t="e">
        <f t="shared" si="330"/>
        <v>#N/A</v>
      </c>
      <c r="PR55" s="193" t="e">
        <f t="shared" si="330"/>
        <v>#N/A</v>
      </c>
      <c r="PS55" s="193" t="e">
        <f t="shared" si="33"/>
        <v>#N/A</v>
      </c>
      <c r="PT55" s="193" t="e">
        <f t="shared" si="326"/>
        <v>#N/A</v>
      </c>
      <c r="PU55" s="193" t="e">
        <f t="shared" si="326"/>
        <v>#N/A</v>
      </c>
      <c r="PV55" s="193" t="e">
        <f t="shared" si="326"/>
        <v>#N/A</v>
      </c>
      <c r="PW55" s="193" t="e">
        <f t="shared" si="326"/>
        <v>#N/A</v>
      </c>
      <c r="PX55" s="193" t="e">
        <f t="shared" si="326"/>
        <v>#N/A</v>
      </c>
      <c r="PY55" s="193" t="e">
        <f t="shared" si="326"/>
        <v>#N/A</v>
      </c>
      <c r="PZ55" s="193" t="e">
        <f t="shared" si="326"/>
        <v>#N/A</v>
      </c>
      <c r="QA55" s="193" t="e">
        <f t="shared" si="326"/>
        <v>#N/A</v>
      </c>
    </row>
    <row r="56" spans="1:443" hidden="1" x14ac:dyDescent="0.45">
      <c r="A56" s="276"/>
      <c r="B56" s="277" t="str">
        <f>IF(OR($T56="",$U56=""),"",ROUND(_xlfn.BETA.INV(ABS(VLOOKUP($Z$1,VLookups!$A$30:$B$31,2,FALSE)-B$2),IF($N56="L",$U56,$T56),IF($N56="L",$T56,$U56),$G56,$I56),0))</f>
        <v/>
      </c>
      <c r="C56" s="287" t="str">
        <f t="shared" si="24"/>
        <v/>
      </c>
      <c r="D56" s="288" t="str">
        <f t="shared" si="25"/>
        <v/>
      </c>
      <c r="E56" s="134"/>
      <c r="F56" s="279"/>
      <c r="G56" s="280" t="str">
        <f t="shared" si="16"/>
        <v/>
      </c>
      <c r="H56" s="281"/>
      <c r="I56" s="280" t="str">
        <f t="shared" si="17"/>
        <v/>
      </c>
      <c r="J56" s="279"/>
      <c r="K56" s="135"/>
      <c r="L56" s="110" t="str">
        <f t="shared" si="18"/>
        <v/>
      </c>
      <c r="M56" s="21" t="str">
        <f t="shared" si="19"/>
        <v/>
      </c>
      <c r="N56" s="22" t="str">
        <f t="shared" si="20"/>
        <v/>
      </c>
      <c r="O56" s="23" t="str">
        <f>IF(M56="","",IF(OR($M56&lt;Skew!$B$3,$M56=Skew!$B$3),IF($M56&gt;Skew!$C$3,Skew!$A$3,IF($M56&gt;Skew!$C$4,Skew!$A$4,IF($M56&gt;Skew!$C$5,Skew!$A$5,IF($M56&gt;Skew!$C$6,Skew!$A$6,IF($M56&gt;Skew!$C$7,Skew!$A$7,IF($M56&gt;Skew!$C$8,Skew!$A$8,IF($M56&gt;Skew!$C$9,Skew!$A$9,IF($M56&gt;Skew!$C$10,Skew!$A$10,IF($M56&gt;Skew!$C$11,Skew!$A$11,IF($M56&gt;Skew!$C$12,Skew!$A$12,IF($M56&gt;Skew!$C$13,Skew!$A$13,IF($M56&gt;Skew!$C$14,Skew!$A$14,IF($M56&gt;Skew!$C$15,Skew!$A$15,IF($M56&gt;Skew!$C$16,Skew!$A$16,Skew!$A$17)
)))))))))))))))</f>
        <v/>
      </c>
      <c r="P56" s="22" t="str">
        <f>IF(M56="","",MATCH(O56,Skew!$A$3:$A$17,0))</f>
        <v/>
      </c>
      <c r="Q56" s="22" t="str">
        <f t="shared" si="0"/>
        <v/>
      </c>
      <c r="R56" s="24"/>
      <c r="S56" s="22" t="str">
        <f>IF(OR(M56="",R56=""),"",MATCH(R56,Confidence!$A$3:$A$12,0))</f>
        <v/>
      </c>
      <c r="T56" s="25" t="str">
        <f t="shared" si="1"/>
        <v/>
      </c>
      <c r="U56" s="25" t="str">
        <f t="shared" si="2"/>
        <v/>
      </c>
      <c r="V56" s="22"/>
      <c r="W56" s="102" t="str">
        <f t="shared" si="3"/>
        <v/>
      </c>
      <c r="X56" s="102" t="str">
        <f t="shared" si="4"/>
        <v/>
      </c>
      <c r="Y56" s="37" t="str">
        <f t="shared" si="5"/>
        <v/>
      </c>
      <c r="Z56" s="115"/>
      <c r="AA56" s="204" t="str">
        <f>IF(AND(G56&gt;0,H56&gt;0,I56&gt;0,T56&gt;0,U56&gt;0,Z56&gt;0,NOT(R56="")),ABS(VLOOKUP($Z$1,VLookups!$A$30:$B$31,2,FALSE)-_xlfn.BETA.DIST(Z56,IF(N56="L",U56,T56),IF(N56="L",T56,U56),TRUE,G56,I56)),"")</f>
        <v/>
      </c>
      <c r="AB56" s="112" t="str">
        <f>IF(OR($T56="",$U56=""),"",_xlfn.BETA.INV(ABS(VLOOKUP($Z$1,VLookups!$A$30:$B$31,2,FALSE)-AB$3),IF($N56="L",$U56,$T56),IF($N56="L",$T56,$U56),$G56,$I56))</f>
        <v/>
      </c>
      <c r="AC56" s="113" t="str">
        <f>IF(OR($T56="",$U56=""),"",_xlfn.BETA.INV(ABS(VLOOKUP($Z$1,VLookups!$A$30:$B$31,2,FALSE)-AC$3),IF($N56="L",$U56,$T56),IF($N56="L",$T56,$U56),$G56,$I56))</f>
        <v/>
      </c>
      <c r="AD56" s="112" t="str">
        <f>IF(OR($T56="",$U56=""),"",_xlfn.BETA.INV(ABS(VLOOKUP($Z$1,VLookups!$A$30:$B$31,2,FALSE)-AD$3),IF($N56="L",$U56,$T56),IF($N56="L",$T56,$U56),$G56,$I56))</f>
        <v/>
      </c>
      <c r="AE56" s="113" t="str">
        <f>IF(OR($T56="",$U56=""),"",_xlfn.BETA.INV(ABS(VLOOKUP($Z$1,VLookups!$A$30:$B$31,2,FALSE)-AE$3),IF($N56="L",$U56,$T56),IF($N56="L",$T56,$U56),$G56,$I56))</f>
        <v/>
      </c>
      <c r="AF56" s="112" t="str">
        <f>IF(OR($T56="",$U56=""),"",_xlfn.BETA.INV(ABS(VLOOKUP($Z$1,VLookups!$A$30:$B$31,2,FALSE)-AF$3),IF($N56="L",$U56,$T56),IF($N56="L",$T56,$U56),$G56,$I56))</f>
        <v/>
      </c>
      <c r="AG56" s="113" t="str">
        <f>IF(OR($T56="",$U56=""),"",_xlfn.BETA.INV(ABS(VLOOKUP($Z$1,VLookups!$A$30:$B$31,2,FALSE)-AG$3),IF($N56="L",$U56,$T56),IF($N56="L",$T56,$U56),$G56,$I56))</f>
        <v/>
      </c>
      <c r="AH56" s="112" t="str">
        <f>IF(OR($T56="",$U56=""),"",_xlfn.BETA.INV(ABS(VLOOKUP($Z$1,VLookups!$A$30:$B$31,2,FALSE)-AH$3),IF($N56="L",$U56,$T56),IF($N56="L",$T56,$U56),$G56,$I56))</f>
        <v/>
      </c>
      <c r="AI56" s="113" t="str">
        <f>IF(OR($T56="",$U56=""),"",_xlfn.BETA.INV(ABS(VLOOKUP($Z$1,VLookups!$A$30:$B$31,2,FALSE)-AI$3),IF($N56="L",$U56,$T56),IF($N56="L",$T56,$U56),$G56,$I56))</f>
        <v/>
      </c>
      <c r="AJ56" s="112" t="str">
        <f>IF(OR($T56="",$U56=""),"",_xlfn.BETA.INV(ABS(VLOOKUP($Z$1,VLookups!$A$30:$B$31,2,FALSE)-AJ$3),IF($N56="L",$U56,$T56),IF($N56="L",$T56,$U56),$G56,$I56))</f>
        <v/>
      </c>
      <c r="AK56" s="113" t="str">
        <f>IF(OR($T56="",$U56=""),"",_xlfn.BETA.INV(ABS(VLOOKUP($Z$1,VLookups!$A$30:$B$31,2,FALSE)-AK$3),IF($N56="L",$U56,$T56),IF($N56="L",$T56,$U56),$G56,$I56))</f>
        <v/>
      </c>
      <c r="AL56" s="112" t="str">
        <f>IF(OR($T56="",$U56=""),"",_xlfn.BETA.INV(ABS(VLOOKUP($Z$1,VLookups!$A$30:$B$31,2,FALSE)-AL$3),IF($N56="L",$U56,$T56),IF($N56="L",$T56,$U56),$G56,$I56))</f>
        <v/>
      </c>
      <c r="AM56" s="113" t="str">
        <f>IF(OR($T56="",$U56=""),"",_xlfn.BETA.INV(ABS(VLOOKUP($Z$1,VLookups!$A$30:$B$31,2,FALSE)-AM$3),IF($N56="L",$U56,$T56),IF($N56="L",$T56,$U56),$G56,$I56))</f>
        <v/>
      </c>
      <c r="AN56" s="15"/>
      <c r="AO56" s="194" t="str">
        <f t="shared" si="21"/>
        <v/>
      </c>
      <c r="AP56" s="192" t="str">
        <f t="shared" si="22"/>
        <v/>
      </c>
      <c r="AQ56" s="177" t="str">
        <f t="shared" ref="AQ56" si="333">IF(ISNONTEXT($AO56),AP56+$AO56,"")</f>
        <v/>
      </c>
      <c r="AR56" s="177" t="str">
        <f t="shared" si="35"/>
        <v/>
      </c>
      <c r="AS56" s="177" t="str">
        <f t="shared" si="36"/>
        <v/>
      </c>
      <c r="AT56" s="177" t="str">
        <f t="shared" si="37"/>
        <v/>
      </c>
      <c r="AU56" s="177" t="str">
        <f t="shared" si="38"/>
        <v/>
      </c>
      <c r="AV56" s="177" t="str">
        <f t="shared" si="39"/>
        <v/>
      </c>
      <c r="AW56" s="177" t="str">
        <f t="shared" si="40"/>
        <v/>
      </c>
      <c r="AX56" s="177" t="str">
        <f t="shared" si="41"/>
        <v/>
      </c>
      <c r="AY56" s="177" t="str">
        <f t="shared" si="42"/>
        <v/>
      </c>
      <c r="AZ56" s="177" t="str">
        <f t="shared" si="43"/>
        <v/>
      </c>
      <c r="BA56" s="177" t="str">
        <f t="shared" si="44"/>
        <v/>
      </c>
      <c r="BB56" s="177" t="str">
        <f t="shared" si="45"/>
        <v/>
      </c>
      <c r="BC56" s="177" t="str">
        <f t="shared" si="46"/>
        <v/>
      </c>
      <c r="BD56" s="177" t="str">
        <f t="shared" si="47"/>
        <v/>
      </c>
      <c r="BE56" s="177" t="str">
        <f t="shared" si="48"/>
        <v/>
      </c>
      <c r="BF56" s="177" t="str">
        <f t="shared" si="49"/>
        <v/>
      </c>
      <c r="BG56" s="177" t="str">
        <f t="shared" si="50"/>
        <v/>
      </c>
      <c r="BH56" s="177" t="str">
        <f t="shared" si="51"/>
        <v/>
      </c>
      <c r="BI56" s="177" t="str">
        <f t="shared" si="52"/>
        <v/>
      </c>
      <c r="BJ56" s="177" t="str">
        <f t="shared" si="53"/>
        <v/>
      </c>
      <c r="BK56" s="177" t="str">
        <f t="shared" si="54"/>
        <v/>
      </c>
      <c r="BL56" s="177" t="str">
        <f t="shared" si="55"/>
        <v/>
      </c>
      <c r="BM56" s="177" t="str">
        <f t="shared" si="56"/>
        <v/>
      </c>
      <c r="BN56" s="177" t="str">
        <f t="shared" si="57"/>
        <v/>
      </c>
      <c r="BO56" s="177" t="str">
        <f t="shared" si="58"/>
        <v/>
      </c>
      <c r="BP56" s="177" t="str">
        <f t="shared" si="59"/>
        <v/>
      </c>
      <c r="BQ56" s="177" t="str">
        <f t="shared" si="60"/>
        <v/>
      </c>
      <c r="BR56" s="177" t="str">
        <f t="shared" si="61"/>
        <v/>
      </c>
      <c r="BS56" s="177" t="str">
        <f t="shared" si="62"/>
        <v/>
      </c>
      <c r="BT56" s="177" t="str">
        <f t="shared" si="63"/>
        <v/>
      </c>
      <c r="BU56" s="177" t="str">
        <f t="shared" si="64"/>
        <v/>
      </c>
      <c r="BV56" s="177" t="str">
        <f t="shared" si="65"/>
        <v/>
      </c>
      <c r="BW56" s="177" t="str">
        <f t="shared" si="66"/>
        <v/>
      </c>
      <c r="BX56" s="177" t="str">
        <f t="shared" si="67"/>
        <v/>
      </c>
      <c r="BY56" s="177" t="str">
        <f t="shared" si="68"/>
        <v/>
      </c>
      <c r="BZ56" s="177" t="str">
        <f t="shared" si="69"/>
        <v/>
      </c>
      <c r="CA56" s="177" t="str">
        <f t="shared" si="70"/>
        <v/>
      </c>
      <c r="CB56" s="177" t="str">
        <f t="shared" si="71"/>
        <v/>
      </c>
      <c r="CC56" s="177" t="str">
        <f t="shared" si="72"/>
        <v/>
      </c>
      <c r="CD56" s="177" t="str">
        <f t="shared" si="73"/>
        <v/>
      </c>
      <c r="CE56" s="177" t="str">
        <f t="shared" si="74"/>
        <v/>
      </c>
      <c r="CF56" s="177" t="str">
        <f t="shared" si="75"/>
        <v/>
      </c>
      <c r="CG56" s="177" t="str">
        <f t="shared" si="76"/>
        <v/>
      </c>
      <c r="CH56" s="177" t="str">
        <f t="shared" si="77"/>
        <v/>
      </c>
      <c r="CI56" s="177" t="str">
        <f t="shared" si="78"/>
        <v/>
      </c>
      <c r="CJ56" s="177" t="str">
        <f t="shared" si="79"/>
        <v/>
      </c>
      <c r="CK56" s="177" t="str">
        <f t="shared" si="80"/>
        <v/>
      </c>
      <c r="CL56" s="177" t="str">
        <f t="shared" si="81"/>
        <v/>
      </c>
      <c r="CM56" s="177" t="str">
        <f t="shared" si="82"/>
        <v/>
      </c>
      <c r="CN56" s="177" t="str">
        <f t="shared" si="83"/>
        <v/>
      </c>
      <c r="CO56" s="177" t="str">
        <f t="shared" si="84"/>
        <v/>
      </c>
      <c r="CP56" s="177" t="str">
        <f t="shared" si="85"/>
        <v/>
      </c>
      <c r="CQ56" s="177" t="str">
        <f t="shared" si="86"/>
        <v/>
      </c>
      <c r="CR56" s="177" t="str">
        <f t="shared" si="87"/>
        <v/>
      </c>
      <c r="CS56" s="177" t="str">
        <f t="shared" si="88"/>
        <v/>
      </c>
      <c r="CT56" s="177" t="str">
        <f t="shared" si="89"/>
        <v/>
      </c>
      <c r="CU56" s="177" t="str">
        <f t="shared" si="90"/>
        <v/>
      </c>
      <c r="CV56" s="177" t="str">
        <f t="shared" si="91"/>
        <v/>
      </c>
      <c r="CW56" s="177" t="str">
        <f t="shared" si="92"/>
        <v/>
      </c>
      <c r="CX56" s="177" t="str">
        <f t="shared" si="93"/>
        <v/>
      </c>
      <c r="CY56" s="177" t="str">
        <f t="shared" si="94"/>
        <v/>
      </c>
      <c r="CZ56" s="177" t="str">
        <f t="shared" si="95"/>
        <v/>
      </c>
      <c r="DA56" s="177" t="str">
        <f t="shared" si="96"/>
        <v/>
      </c>
      <c r="DB56" s="177" t="str">
        <f t="shared" si="97"/>
        <v/>
      </c>
      <c r="DC56" s="177" t="str">
        <f t="shared" si="28"/>
        <v/>
      </c>
      <c r="DD56" s="177" t="str">
        <f t="shared" si="98"/>
        <v/>
      </c>
      <c r="DE56" s="177" t="str">
        <f t="shared" si="99"/>
        <v/>
      </c>
      <c r="DF56" s="177" t="str">
        <f t="shared" si="100"/>
        <v/>
      </c>
      <c r="DG56" s="177" t="str">
        <f t="shared" si="101"/>
        <v/>
      </c>
      <c r="DH56" s="177" t="str">
        <f t="shared" si="102"/>
        <v/>
      </c>
      <c r="DI56" s="177" t="str">
        <f t="shared" si="103"/>
        <v/>
      </c>
      <c r="DJ56" s="177" t="str">
        <f t="shared" si="104"/>
        <v/>
      </c>
      <c r="DK56" s="177" t="str">
        <f t="shared" si="105"/>
        <v/>
      </c>
      <c r="DL56" s="177" t="str">
        <f t="shared" si="106"/>
        <v/>
      </c>
      <c r="DM56" s="177" t="str">
        <f t="shared" si="107"/>
        <v/>
      </c>
      <c r="DN56" s="177" t="str">
        <f t="shared" si="108"/>
        <v/>
      </c>
      <c r="DO56" s="177" t="str">
        <f t="shared" si="109"/>
        <v/>
      </c>
      <c r="DP56" s="177" t="str">
        <f t="shared" si="110"/>
        <v/>
      </c>
      <c r="DQ56" s="177" t="str">
        <f t="shared" si="111"/>
        <v/>
      </c>
      <c r="DR56" s="177" t="str">
        <f t="shared" si="112"/>
        <v/>
      </c>
      <c r="DS56" s="177" t="str">
        <f t="shared" si="113"/>
        <v/>
      </c>
      <c r="DT56" s="177" t="str">
        <f t="shared" si="114"/>
        <v/>
      </c>
      <c r="DU56" s="177" t="str">
        <f t="shared" si="115"/>
        <v/>
      </c>
      <c r="DV56" s="177" t="str">
        <f t="shared" si="116"/>
        <v/>
      </c>
      <c r="DW56" s="177" t="str">
        <f t="shared" si="117"/>
        <v/>
      </c>
      <c r="DX56" s="177" t="str">
        <f t="shared" si="118"/>
        <v/>
      </c>
      <c r="DY56" s="177" t="str">
        <f t="shared" si="119"/>
        <v/>
      </c>
      <c r="DZ56" s="177" t="str">
        <f t="shared" si="120"/>
        <v/>
      </c>
      <c r="EA56" s="177" t="str">
        <f t="shared" si="121"/>
        <v/>
      </c>
      <c r="EB56" s="177" t="str">
        <f t="shared" si="122"/>
        <v/>
      </c>
      <c r="EC56" s="177" t="str">
        <f t="shared" si="123"/>
        <v/>
      </c>
      <c r="ED56" s="177" t="str">
        <f t="shared" si="124"/>
        <v/>
      </c>
      <c r="EE56" s="177" t="str">
        <f t="shared" si="125"/>
        <v/>
      </c>
      <c r="EF56" s="177" t="str">
        <f t="shared" si="126"/>
        <v/>
      </c>
      <c r="EG56" s="177" t="str">
        <f t="shared" si="127"/>
        <v/>
      </c>
      <c r="EH56" s="177" t="str">
        <f t="shared" si="128"/>
        <v/>
      </c>
      <c r="EI56" s="177" t="str">
        <f t="shared" si="129"/>
        <v/>
      </c>
      <c r="EJ56" s="177" t="str">
        <f t="shared" si="130"/>
        <v/>
      </c>
      <c r="EK56" s="177" t="str">
        <f t="shared" si="131"/>
        <v/>
      </c>
      <c r="EL56" s="177" t="str">
        <f t="shared" si="132"/>
        <v/>
      </c>
      <c r="EM56" s="177" t="str">
        <f t="shared" si="133"/>
        <v/>
      </c>
      <c r="EN56" s="177" t="str">
        <f t="shared" si="134"/>
        <v/>
      </c>
      <c r="EO56" s="177" t="str">
        <f t="shared" si="135"/>
        <v/>
      </c>
      <c r="EP56" s="177" t="str">
        <f t="shared" si="136"/>
        <v/>
      </c>
      <c r="EQ56" s="177" t="str">
        <f t="shared" si="137"/>
        <v/>
      </c>
      <c r="ER56" s="177" t="str">
        <f t="shared" si="138"/>
        <v/>
      </c>
      <c r="ES56" s="177" t="str">
        <f t="shared" si="139"/>
        <v/>
      </c>
      <c r="ET56" s="177" t="str">
        <f t="shared" si="140"/>
        <v/>
      </c>
      <c r="EU56" s="177" t="str">
        <f t="shared" si="141"/>
        <v/>
      </c>
      <c r="EV56" s="177" t="str">
        <f t="shared" si="142"/>
        <v/>
      </c>
      <c r="EW56" s="177" t="str">
        <f t="shared" si="143"/>
        <v/>
      </c>
      <c r="EX56" s="177" t="str">
        <f t="shared" si="144"/>
        <v/>
      </c>
      <c r="EY56" s="177" t="str">
        <f t="shared" si="145"/>
        <v/>
      </c>
      <c r="EZ56" s="177" t="str">
        <f t="shared" si="146"/>
        <v/>
      </c>
      <c r="FA56" s="177" t="str">
        <f t="shared" si="147"/>
        <v/>
      </c>
      <c r="FB56" s="177" t="str">
        <f t="shared" si="148"/>
        <v/>
      </c>
      <c r="FC56" s="177" t="str">
        <f t="shared" si="149"/>
        <v/>
      </c>
      <c r="FD56" s="177" t="str">
        <f t="shared" si="150"/>
        <v/>
      </c>
      <c r="FE56" s="177" t="str">
        <f t="shared" si="151"/>
        <v/>
      </c>
      <c r="FF56" s="177" t="str">
        <f t="shared" si="152"/>
        <v/>
      </c>
      <c r="FG56" s="177" t="str">
        <f t="shared" si="153"/>
        <v/>
      </c>
      <c r="FH56" s="177" t="str">
        <f t="shared" si="154"/>
        <v/>
      </c>
      <c r="FI56" s="177" t="str">
        <f t="shared" si="155"/>
        <v/>
      </c>
      <c r="FJ56" s="177" t="str">
        <f t="shared" si="156"/>
        <v/>
      </c>
      <c r="FK56" s="177" t="str">
        <f t="shared" si="157"/>
        <v/>
      </c>
      <c r="FL56" s="177" t="str">
        <f t="shared" si="158"/>
        <v/>
      </c>
      <c r="FM56" s="177" t="str">
        <f t="shared" si="159"/>
        <v/>
      </c>
      <c r="FN56" s="177" t="str">
        <f t="shared" si="160"/>
        <v/>
      </c>
      <c r="FO56" s="177" t="str">
        <f t="shared" si="29"/>
        <v/>
      </c>
      <c r="FP56" s="177" t="str">
        <f t="shared" si="161"/>
        <v/>
      </c>
      <c r="FQ56" s="177" t="str">
        <f t="shared" si="162"/>
        <v/>
      </c>
      <c r="FR56" s="177" t="str">
        <f t="shared" si="163"/>
        <v/>
      </c>
      <c r="FS56" s="177" t="str">
        <f t="shared" si="164"/>
        <v/>
      </c>
      <c r="FT56" s="177" t="str">
        <f t="shared" si="165"/>
        <v/>
      </c>
      <c r="FU56" s="177" t="str">
        <f t="shared" si="166"/>
        <v/>
      </c>
      <c r="FV56" s="177" t="str">
        <f t="shared" si="167"/>
        <v/>
      </c>
      <c r="FW56" s="177" t="str">
        <f t="shared" si="168"/>
        <v/>
      </c>
      <c r="FX56" s="177" t="str">
        <f t="shared" si="169"/>
        <v/>
      </c>
      <c r="FY56" s="177" t="str">
        <f t="shared" si="170"/>
        <v/>
      </c>
      <c r="FZ56" s="177" t="str">
        <f t="shared" si="171"/>
        <v/>
      </c>
      <c r="GA56" s="177" t="str">
        <f t="shared" si="172"/>
        <v/>
      </c>
      <c r="GB56" s="177" t="str">
        <f t="shared" si="173"/>
        <v/>
      </c>
      <c r="GC56" s="177" t="str">
        <f t="shared" si="174"/>
        <v/>
      </c>
      <c r="GD56" s="177" t="str">
        <f t="shared" si="175"/>
        <v/>
      </c>
      <c r="GE56" s="177" t="str">
        <f t="shared" si="176"/>
        <v/>
      </c>
      <c r="GF56" s="177" t="str">
        <f t="shared" si="177"/>
        <v/>
      </c>
      <c r="GG56" s="177" t="str">
        <f t="shared" si="178"/>
        <v/>
      </c>
      <c r="GH56" s="177" t="str">
        <f t="shared" si="179"/>
        <v/>
      </c>
      <c r="GI56" s="177" t="str">
        <f t="shared" si="180"/>
        <v/>
      </c>
      <c r="GJ56" s="177" t="str">
        <f t="shared" si="181"/>
        <v/>
      </c>
      <c r="GK56" s="177" t="str">
        <f t="shared" si="182"/>
        <v/>
      </c>
      <c r="GL56" s="177" t="str">
        <f t="shared" si="183"/>
        <v/>
      </c>
      <c r="GM56" s="177" t="str">
        <f t="shared" si="184"/>
        <v/>
      </c>
      <c r="GN56" s="177" t="str">
        <f t="shared" si="185"/>
        <v/>
      </c>
      <c r="GO56" s="177" t="str">
        <f t="shared" si="186"/>
        <v/>
      </c>
      <c r="GP56" s="177" t="str">
        <f t="shared" si="187"/>
        <v/>
      </c>
      <c r="GQ56" s="177" t="str">
        <f t="shared" si="188"/>
        <v/>
      </c>
      <c r="GR56" s="177" t="str">
        <f t="shared" si="189"/>
        <v/>
      </c>
      <c r="GS56" s="177" t="str">
        <f t="shared" si="190"/>
        <v/>
      </c>
      <c r="GT56" s="177" t="str">
        <f t="shared" si="191"/>
        <v/>
      </c>
      <c r="GU56" s="177" t="str">
        <f t="shared" si="192"/>
        <v/>
      </c>
      <c r="GV56" s="177" t="str">
        <f t="shared" si="193"/>
        <v/>
      </c>
      <c r="GW56" s="177" t="str">
        <f t="shared" si="194"/>
        <v/>
      </c>
      <c r="GX56" s="177" t="str">
        <f t="shared" si="195"/>
        <v/>
      </c>
      <c r="GY56" s="177" t="str">
        <f t="shared" si="196"/>
        <v/>
      </c>
      <c r="GZ56" s="177" t="str">
        <f t="shared" si="197"/>
        <v/>
      </c>
      <c r="HA56" s="177" t="str">
        <f t="shared" si="198"/>
        <v/>
      </c>
      <c r="HB56" s="177" t="str">
        <f t="shared" si="199"/>
        <v/>
      </c>
      <c r="HC56" s="177" t="str">
        <f t="shared" si="200"/>
        <v/>
      </c>
      <c r="HD56" s="177" t="str">
        <f t="shared" si="201"/>
        <v/>
      </c>
      <c r="HE56" s="177" t="str">
        <f t="shared" si="202"/>
        <v/>
      </c>
      <c r="HF56" s="177" t="str">
        <f t="shared" si="203"/>
        <v/>
      </c>
      <c r="HG56" s="177" t="str">
        <f t="shared" si="204"/>
        <v/>
      </c>
      <c r="HH56" s="177" t="str">
        <f t="shared" si="205"/>
        <v/>
      </c>
      <c r="HI56" s="177" t="str">
        <f t="shared" si="206"/>
        <v/>
      </c>
      <c r="HJ56" s="177" t="str">
        <f t="shared" si="207"/>
        <v/>
      </c>
      <c r="HK56" s="177" t="str">
        <f t="shared" si="208"/>
        <v/>
      </c>
      <c r="HL56" s="177" t="str">
        <f t="shared" si="209"/>
        <v/>
      </c>
      <c r="HM56" s="177" t="str">
        <f t="shared" si="210"/>
        <v/>
      </c>
      <c r="HN56" s="177" t="str">
        <f t="shared" si="211"/>
        <v/>
      </c>
      <c r="HO56" s="177" t="str">
        <f t="shared" si="212"/>
        <v/>
      </c>
      <c r="HP56" s="177" t="str">
        <f t="shared" si="213"/>
        <v/>
      </c>
      <c r="HQ56" s="177" t="str">
        <f t="shared" si="214"/>
        <v/>
      </c>
      <c r="HR56" s="177" t="str">
        <f t="shared" si="215"/>
        <v/>
      </c>
      <c r="HS56" s="177" t="str">
        <f t="shared" si="216"/>
        <v/>
      </c>
      <c r="HT56" s="177" t="str">
        <f t="shared" si="217"/>
        <v/>
      </c>
      <c r="HU56" s="177" t="str">
        <f t="shared" si="218"/>
        <v/>
      </c>
      <c r="HV56" s="177" t="str">
        <f t="shared" si="219"/>
        <v/>
      </c>
      <c r="HW56" s="177" t="str">
        <f t="shared" si="220"/>
        <v/>
      </c>
      <c r="HX56" s="177" t="str">
        <f t="shared" si="221"/>
        <v/>
      </c>
      <c r="HY56" s="177" t="str">
        <f t="shared" si="222"/>
        <v/>
      </c>
      <c r="HZ56" s="177" t="str">
        <f t="shared" si="223"/>
        <v/>
      </c>
      <c r="IA56" s="177" t="str">
        <f t="shared" si="30"/>
        <v/>
      </c>
      <c r="IB56" s="177" t="str">
        <f t="shared" si="251"/>
        <v/>
      </c>
      <c r="IC56" s="177" t="str">
        <f t="shared" si="252"/>
        <v/>
      </c>
      <c r="ID56" s="177" t="str">
        <f t="shared" si="253"/>
        <v/>
      </c>
      <c r="IE56" s="177" t="str">
        <f t="shared" si="254"/>
        <v/>
      </c>
      <c r="IF56" s="177" t="str">
        <f t="shared" si="255"/>
        <v/>
      </c>
      <c r="IG56" s="177" t="str">
        <f t="shared" si="256"/>
        <v/>
      </c>
      <c r="IH56" s="192" t="str">
        <f t="shared" si="292"/>
        <v/>
      </c>
      <c r="II56" s="193" t="e">
        <f t="shared" si="293"/>
        <v>#N/A</v>
      </c>
      <c r="IJ56" s="193" t="e">
        <f t="shared" si="307"/>
        <v>#N/A</v>
      </c>
      <c r="IK56" s="193" t="e">
        <f t="shared" si="307"/>
        <v>#N/A</v>
      </c>
      <c r="IL56" s="193" t="e">
        <f t="shared" si="307"/>
        <v>#N/A</v>
      </c>
      <c r="IM56" s="193" t="e">
        <f t="shared" si="320"/>
        <v>#N/A</v>
      </c>
      <c r="IN56" s="193" t="e">
        <f t="shared" si="320"/>
        <v>#N/A</v>
      </c>
      <c r="IO56" s="193" t="e">
        <f t="shared" si="320"/>
        <v>#N/A</v>
      </c>
      <c r="IP56" s="193" t="e">
        <f t="shared" si="320"/>
        <v>#N/A</v>
      </c>
      <c r="IQ56" s="193" t="e">
        <f t="shared" si="320"/>
        <v>#N/A</v>
      </c>
      <c r="IR56" s="193" t="e">
        <f t="shared" si="320"/>
        <v>#N/A</v>
      </c>
      <c r="IS56" s="193" t="e">
        <f t="shared" si="320"/>
        <v>#N/A</v>
      </c>
      <c r="IT56" s="193" t="e">
        <f t="shared" si="320"/>
        <v>#N/A</v>
      </c>
      <c r="IU56" s="193" t="e">
        <f t="shared" si="320"/>
        <v>#N/A</v>
      </c>
      <c r="IV56" s="193" t="e">
        <f t="shared" si="320"/>
        <v>#N/A</v>
      </c>
      <c r="IW56" s="193" t="e">
        <f t="shared" si="320"/>
        <v>#N/A</v>
      </c>
      <c r="IX56" s="193" t="e">
        <f t="shared" si="320"/>
        <v>#N/A</v>
      </c>
      <c r="IY56" s="193" t="e">
        <f t="shared" si="320"/>
        <v>#N/A</v>
      </c>
      <c r="IZ56" s="193" t="e">
        <f t="shared" si="320"/>
        <v>#N/A</v>
      </c>
      <c r="JA56" s="193" t="e">
        <f t="shared" si="320"/>
        <v>#N/A</v>
      </c>
      <c r="JB56" s="193" t="e">
        <f t="shared" si="315"/>
        <v>#N/A</v>
      </c>
      <c r="JC56" s="193" t="e">
        <f t="shared" si="315"/>
        <v>#N/A</v>
      </c>
      <c r="JD56" s="193" t="e">
        <f t="shared" si="315"/>
        <v>#N/A</v>
      </c>
      <c r="JE56" s="193" t="e">
        <f t="shared" si="315"/>
        <v>#N/A</v>
      </c>
      <c r="JF56" s="193" t="e">
        <f t="shared" si="315"/>
        <v>#N/A</v>
      </c>
      <c r="JG56" s="193" t="e">
        <f t="shared" si="315"/>
        <v>#N/A</v>
      </c>
      <c r="JH56" s="193" t="e">
        <f t="shared" si="315"/>
        <v>#N/A</v>
      </c>
      <c r="JI56" s="193" t="e">
        <f t="shared" si="315"/>
        <v>#N/A</v>
      </c>
      <c r="JJ56" s="193" t="e">
        <f t="shared" si="315"/>
        <v>#N/A</v>
      </c>
      <c r="JK56" s="193" t="e">
        <f t="shared" si="315"/>
        <v>#N/A</v>
      </c>
      <c r="JL56" s="193" t="e">
        <f t="shared" si="315"/>
        <v>#N/A</v>
      </c>
      <c r="JM56" s="193" t="e">
        <f t="shared" si="315"/>
        <v>#N/A</v>
      </c>
      <c r="JN56" s="193" t="e">
        <f t="shared" si="315"/>
        <v>#N/A</v>
      </c>
      <c r="JO56" s="193" t="e">
        <f t="shared" si="315"/>
        <v>#N/A</v>
      </c>
      <c r="JP56" s="193" t="e">
        <f t="shared" si="315"/>
        <v>#N/A</v>
      </c>
      <c r="JQ56" s="193" t="e">
        <f t="shared" si="311"/>
        <v>#N/A</v>
      </c>
      <c r="JR56" s="193" t="e">
        <f t="shared" si="311"/>
        <v>#N/A</v>
      </c>
      <c r="JS56" s="193" t="e">
        <f t="shared" si="311"/>
        <v>#N/A</v>
      </c>
      <c r="JT56" s="193" t="e">
        <f t="shared" si="311"/>
        <v>#N/A</v>
      </c>
      <c r="JU56" s="193" t="e">
        <f t="shared" si="311"/>
        <v>#N/A</v>
      </c>
      <c r="JV56" s="193" t="e">
        <f t="shared" si="311"/>
        <v>#N/A</v>
      </c>
      <c r="JW56" s="193" t="e">
        <f t="shared" si="311"/>
        <v>#N/A</v>
      </c>
      <c r="JX56" s="193" t="e">
        <f t="shared" si="311"/>
        <v>#N/A</v>
      </c>
      <c r="JY56" s="193" t="e">
        <f t="shared" si="311"/>
        <v>#N/A</v>
      </c>
      <c r="JZ56" s="193" t="e">
        <f t="shared" si="311"/>
        <v>#N/A</v>
      </c>
      <c r="KA56" s="193" t="e">
        <f t="shared" si="311"/>
        <v>#N/A</v>
      </c>
      <c r="KB56" s="193" t="e">
        <f t="shared" si="311"/>
        <v>#N/A</v>
      </c>
      <c r="KC56" s="193" t="e">
        <f t="shared" si="311"/>
        <v>#N/A</v>
      </c>
      <c r="KD56" s="193" t="e">
        <f t="shared" si="311"/>
        <v>#N/A</v>
      </c>
      <c r="KE56" s="193" t="e">
        <f t="shared" si="311"/>
        <v>#N/A</v>
      </c>
      <c r="KF56" s="193" t="e">
        <f t="shared" si="328"/>
        <v>#N/A</v>
      </c>
      <c r="KG56" s="193" t="e">
        <f t="shared" si="328"/>
        <v>#N/A</v>
      </c>
      <c r="KH56" s="193" t="e">
        <f t="shared" si="328"/>
        <v>#N/A</v>
      </c>
      <c r="KI56" s="193" t="e">
        <f t="shared" si="328"/>
        <v>#N/A</v>
      </c>
      <c r="KJ56" s="193" t="e">
        <f t="shared" si="328"/>
        <v>#N/A</v>
      </c>
      <c r="KK56" s="193" t="e">
        <f t="shared" si="328"/>
        <v>#N/A</v>
      </c>
      <c r="KL56" s="193" t="e">
        <f t="shared" si="328"/>
        <v>#N/A</v>
      </c>
      <c r="KM56" s="193" t="e">
        <f t="shared" si="328"/>
        <v>#N/A</v>
      </c>
      <c r="KN56" s="193" t="e">
        <f t="shared" si="328"/>
        <v>#N/A</v>
      </c>
      <c r="KO56" s="193" t="e">
        <f t="shared" si="328"/>
        <v>#N/A</v>
      </c>
      <c r="KP56" s="193" t="e">
        <f t="shared" si="328"/>
        <v>#N/A</v>
      </c>
      <c r="KQ56" s="193" t="e">
        <f t="shared" si="328"/>
        <v>#N/A</v>
      </c>
      <c r="KR56" s="193" t="e">
        <f t="shared" si="328"/>
        <v>#N/A</v>
      </c>
      <c r="KS56" s="193" t="e">
        <f t="shared" si="328"/>
        <v>#N/A</v>
      </c>
      <c r="KT56" s="193" t="e">
        <f t="shared" si="328"/>
        <v>#N/A</v>
      </c>
      <c r="KU56" s="193" t="e">
        <f t="shared" si="31"/>
        <v>#N/A</v>
      </c>
      <c r="KV56" s="193" t="e">
        <f t="shared" si="308"/>
        <v>#N/A</v>
      </c>
      <c r="KW56" s="193" t="e">
        <f t="shared" si="308"/>
        <v>#N/A</v>
      </c>
      <c r="KX56" s="193" t="e">
        <f t="shared" si="308"/>
        <v>#N/A</v>
      </c>
      <c r="KY56" s="193" t="e">
        <f t="shared" si="321"/>
        <v>#N/A</v>
      </c>
      <c r="KZ56" s="193" t="e">
        <f t="shared" si="321"/>
        <v>#N/A</v>
      </c>
      <c r="LA56" s="193" t="e">
        <f t="shared" si="321"/>
        <v>#N/A</v>
      </c>
      <c r="LB56" s="193" t="e">
        <f t="shared" si="321"/>
        <v>#N/A</v>
      </c>
      <c r="LC56" s="193" t="e">
        <f t="shared" si="321"/>
        <v>#N/A</v>
      </c>
      <c r="LD56" s="193" t="e">
        <f t="shared" si="321"/>
        <v>#N/A</v>
      </c>
      <c r="LE56" s="193" t="e">
        <f t="shared" si="321"/>
        <v>#N/A</v>
      </c>
      <c r="LF56" s="193" t="e">
        <f t="shared" si="321"/>
        <v>#N/A</v>
      </c>
      <c r="LG56" s="193" t="e">
        <f t="shared" si="321"/>
        <v>#N/A</v>
      </c>
      <c r="LH56" s="193" t="e">
        <f t="shared" si="321"/>
        <v>#N/A</v>
      </c>
      <c r="LI56" s="193" t="e">
        <f t="shared" si="321"/>
        <v>#N/A</v>
      </c>
      <c r="LJ56" s="193" t="e">
        <f t="shared" si="321"/>
        <v>#N/A</v>
      </c>
      <c r="LK56" s="193" t="e">
        <f t="shared" si="321"/>
        <v>#N/A</v>
      </c>
      <c r="LL56" s="193" t="e">
        <f t="shared" si="321"/>
        <v>#N/A</v>
      </c>
      <c r="LM56" s="193" t="e">
        <f t="shared" si="321"/>
        <v>#N/A</v>
      </c>
      <c r="LN56" s="193" t="e">
        <f t="shared" si="316"/>
        <v>#N/A</v>
      </c>
      <c r="LO56" s="193" t="e">
        <f t="shared" si="316"/>
        <v>#N/A</v>
      </c>
      <c r="LP56" s="193" t="e">
        <f t="shared" si="316"/>
        <v>#N/A</v>
      </c>
      <c r="LQ56" s="193" t="e">
        <f t="shared" si="316"/>
        <v>#N/A</v>
      </c>
      <c r="LR56" s="193" t="e">
        <f t="shared" si="316"/>
        <v>#N/A</v>
      </c>
      <c r="LS56" s="193" t="e">
        <f t="shared" si="316"/>
        <v>#N/A</v>
      </c>
      <c r="LT56" s="193" t="e">
        <f t="shared" si="316"/>
        <v>#N/A</v>
      </c>
      <c r="LU56" s="193" t="e">
        <f t="shared" si="316"/>
        <v>#N/A</v>
      </c>
      <c r="LV56" s="193" t="e">
        <f t="shared" si="316"/>
        <v>#N/A</v>
      </c>
      <c r="LW56" s="193" t="e">
        <f t="shared" si="316"/>
        <v>#N/A</v>
      </c>
      <c r="LX56" s="193" t="e">
        <f t="shared" si="316"/>
        <v>#N/A</v>
      </c>
      <c r="LY56" s="193" t="e">
        <f t="shared" si="316"/>
        <v>#N/A</v>
      </c>
      <c r="LZ56" s="193" t="e">
        <f t="shared" si="316"/>
        <v>#N/A</v>
      </c>
      <c r="MA56" s="193" t="e">
        <f t="shared" si="316"/>
        <v>#N/A</v>
      </c>
      <c r="MB56" s="193" t="e">
        <f t="shared" si="316"/>
        <v>#N/A</v>
      </c>
      <c r="MC56" s="193" t="e">
        <f t="shared" si="312"/>
        <v>#N/A</v>
      </c>
      <c r="MD56" s="193" t="e">
        <f t="shared" si="312"/>
        <v>#N/A</v>
      </c>
      <c r="ME56" s="193" t="e">
        <f t="shared" si="312"/>
        <v>#N/A</v>
      </c>
      <c r="MF56" s="193" t="e">
        <f t="shared" si="312"/>
        <v>#N/A</v>
      </c>
      <c r="MG56" s="193" t="e">
        <f t="shared" si="312"/>
        <v>#N/A</v>
      </c>
      <c r="MH56" s="193" t="e">
        <f t="shared" si="312"/>
        <v>#N/A</v>
      </c>
      <c r="MI56" s="193" t="e">
        <f t="shared" si="312"/>
        <v>#N/A</v>
      </c>
      <c r="MJ56" s="193" t="e">
        <f t="shared" si="312"/>
        <v>#N/A</v>
      </c>
      <c r="MK56" s="193" t="e">
        <f t="shared" si="312"/>
        <v>#N/A</v>
      </c>
      <c r="ML56" s="193" t="e">
        <f t="shared" si="312"/>
        <v>#N/A</v>
      </c>
      <c r="MM56" s="193" t="e">
        <f t="shared" si="312"/>
        <v>#N/A</v>
      </c>
      <c r="MN56" s="193" t="e">
        <f t="shared" si="312"/>
        <v>#N/A</v>
      </c>
      <c r="MO56" s="193" t="e">
        <f t="shared" si="312"/>
        <v>#N/A</v>
      </c>
      <c r="MP56" s="193" t="e">
        <f t="shared" si="312"/>
        <v>#N/A</v>
      </c>
      <c r="MQ56" s="193" t="e">
        <f t="shared" si="312"/>
        <v>#N/A</v>
      </c>
      <c r="MR56" s="193" t="e">
        <f t="shared" si="329"/>
        <v>#N/A</v>
      </c>
      <c r="MS56" s="193" t="e">
        <f t="shared" si="329"/>
        <v>#N/A</v>
      </c>
      <c r="MT56" s="193" t="e">
        <f t="shared" si="329"/>
        <v>#N/A</v>
      </c>
      <c r="MU56" s="193" t="e">
        <f t="shared" si="329"/>
        <v>#N/A</v>
      </c>
      <c r="MV56" s="193" t="e">
        <f t="shared" si="329"/>
        <v>#N/A</v>
      </c>
      <c r="MW56" s="193" t="e">
        <f t="shared" si="329"/>
        <v>#N/A</v>
      </c>
      <c r="MX56" s="193" t="e">
        <f t="shared" si="329"/>
        <v>#N/A</v>
      </c>
      <c r="MY56" s="193" t="e">
        <f t="shared" si="329"/>
        <v>#N/A</v>
      </c>
      <c r="MZ56" s="193" t="e">
        <f t="shared" si="329"/>
        <v>#N/A</v>
      </c>
      <c r="NA56" s="193" t="e">
        <f t="shared" si="329"/>
        <v>#N/A</v>
      </c>
      <c r="NB56" s="193" t="e">
        <f t="shared" si="329"/>
        <v>#N/A</v>
      </c>
      <c r="NC56" s="193" t="e">
        <f t="shared" si="329"/>
        <v>#N/A</v>
      </c>
      <c r="ND56" s="193" t="e">
        <f t="shared" si="329"/>
        <v>#N/A</v>
      </c>
      <c r="NE56" s="193" t="e">
        <f t="shared" si="329"/>
        <v>#N/A</v>
      </c>
      <c r="NF56" s="193" t="e">
        <f t="shared" si="329"/>
        <v>#N/A</v>
      </c>
      <c r="NG56" s="193" t="e">
        <f t="shared" si="32"/>
        <v>#N/A</v>
      </c>
      <c r="NH56" s="193" t="e">
        <f t="shared" si="309"/>
        <v>#N/A</v>
      </c>
      <c r="NI56" s="193" t="e">
        <f t="shared" si="309"/>
        <v>#N/A</v>
      </c>
      <c r="NJ56" s="193" t="e">
        <f t="shared" si="309"/>
        <v>#N/A</v>
      </c>
      <c r="NK56" s="193" t="e">
        <f t="shared" si="322"/>
        <v>#N/A</v>
      </c>
      <c r="NL56" s="193" t="e">
        <f t="shared" si="322"/>
        <v>#N/A</v>
      </c>
      <c r="NM56" s="193" t="e">
        <f t="shared" si="322"/>
        <v>#N/A</v>
      </c>
      <c r="NN56" s="193" t="e">
        <f t="shared" si="322"/>
        <v>#N/A</v>
      </c>
      <c r="NO56" s="193" t="e">
        <f t="shared" si="322"/>
        <v>#N/A</v>
      </c>
      <c r="NP56" s="193" t="e">
        <f t="shared" si="322"/>
        <v>#N/A</v>
      </c>
      <c r="NQ56" s="193" t="e">
        <f t="shared" si="322"/>
        <v>#N/A</v>
      </c>
      <c r="NR56" s="193" t="e">
        <f t="shared" si="322"/>
        <v>#N/A</v>
      </c>
      <c r="NS56" s="193" t="e">
        <f t="shared" si="322"/>
        <v>#N/A</v>
      </c>
      <c r="NT56" s="193" t="e">
        <f t="shared" si="322"/>
        <v>#N/A</v>
      </c>
      <c r="NU56" s="193" t="e">
        <f t="shared" si="322"/>
        <v>#N/A</v>
      </c>
      <c r="NV56" s="193" t="e">
        <f t="shared" si="322"/>
        <v>#N/A</v>
      </c>
      <c r="NW56" s="193" t="e">
        <f t="shared" si="322"/>
        <v>#N/A</v>
      </c>
      <c r="NX56" s="193" t="e">
        <f t="shared" si="322"/>
        <v>#N/A</v>
      </c>
      <c r="NY56" s="193" t="e">
        <f t="shared" si="322"/>
        <v>#N/A</v>
      </c>
      <c r="NZ56" s="193" t="e">
        <f t="shared" si="317"/>
        <v>#N/A</v>
      </c>
      <c r="OA56" s="193" t="e">
        <f t="shared" si="317"/>
        <v>#N/A</v>
      </c>
      <c r="OB56" s="193" t="e">
        <f t="shared" si="317"/>
        <v>#N/A</v>
      </c>
      <c r="OC56" s="193" t="e">
        <f t="shared" si="317"/>
        <v>#N/A</v>
      </c>
      <c r="OD56" s="193" t="e">
        <f t="shared" si="317"/>
        <v>#N/A</v>
      </c>
      <c r="OE56" s="193" t="e">
        <f t="shared" si="317"/>
        <v>#N/A</v>
      </c>
      <c r="OF56" s="193" t="e">
        <f t="shared" si="317"/>
        <v>#N/A</v>
      </c>
      <c r="OG56" s="193" t="e">
        <f t="shared" si="317"/>
        <v>#N/A</v>
      </c>
      <c r="OH56" s="193" t="e">
        <f t="shared" si="317"/>
        <v>#N/A</v>
      </c>
      <c r="OI56" s="193" t="e">
        <f t="shared" si="317"/>
        <v>#N/A</v>
      </c>
      <c r="OJ56" s="193" t="e">
        <f t="shared" si="317"/>
        <v>#N/A</v>
      </c>
      <c r="OK56" s="193" t="e">
        <f t="shared" si="317"/>
        <v>#N/A</v>
      </c>
      <c r="OL56" s="193" t="e">
        <f t="shared" si="317"/>
        <v>#N/A</v>
      </c>
      <c r="OM56" s="193" t="e">
        <f t="shared" si="317"/>
        <v>#N/A</v>
      </c>
      <c r="ON56" s="193" t="e">
        <f t="shared" si="317"/>
        <v>#N/A</v>
      </c>
      <c r="OO56" s="193" t="e">
        <f t="shared" si="313"/>
        <v>#N/A</v>
      </c>
      <c r="OP56" s="193" t="e">
        <f t="shared" si="313"/>
        <v>#N/A</v>
      </c>
      <c r="OQ56" s="193" t="e">
        <f t="shared" si="313"/>
        <v>#N/A</v>
      </c>
      <c r="OR56" s="193" t="e">
        <f t="shared" si="313"/>
        <v>#N/A</v>
      </c>
      <c r="OS56" s="193" t="e">
        <f t="shared" si="313"/>
        <v>#N/A</v>
      </c>
      <c r="OT56" s="193" t="e">
        <f t="shared" si="313"/>
        <v>#N/A</v>
      </c>
      <c r="OU56" s="193" t="e">
        <f t="shared" si="313"/>
        <v>#N/A</v>
      </c>
      <c r="OV56" s="193" t="e">
        <f t="shared" si="313"/>
        <v>#N/A</v>
      </c>
      <c r="OW56" s="193" t="e">
        <f t="shared" si="313"/>
        <v>#N/A</v>
      </c>
      <c r="OX56" s="193" t="e">
        <f t="shared" si="313"/>
        <v>#N/A</v>
      </c>
      <c r="OY56" s="193" t="e">
        <f t="shared" si="313"/>
        <v>#N/A</v>
      </c>
      <c r="OZ56" s="193" t="e">
        <f t="shared" si="313"/>
        <v>#N/A</v>
      </c>
      <c r="PA56" s="193" t="e">
        <f t="shared" si="313"/>
        <v>#N/A</v>
      </c>
      <c r="PB56" s="193" t="e">
        <f t="shared" si="313"/>
        <v>#N/A</v>
      </c>
      <c r="PC56" s="193" t="e">
        <f t="shared" si="313"/>
        <v>#N/A</v>
      </c>
      <c r="PD56" s="193" t="e">
        <f t="shared" si="330"/>
        <v>#N/A</v>
      </c>
      <c r="PE56" s="193" t="e">
        <f t="shared" si="330"/>
        <v>#N/A</v>
      </c>
      <c r="PF56" s="193" t="e">
        <f t="shared" si="330"/>
        <v>#N/A</v>
      </c>
      <c r="PG56" s="193" t="e">
        <f t="shared" si="330"/>
        <v>#N/A</v>
      </c>
      <c r="PH56" s="193" t="e">
        <f t="shared" si="330"/>
        <v>#N/A</v>
      </c>
      <c r="PI56" s="193" t="e">
        <f t="shared" si="330"/>
        <v>#N/A</v>
      </c>
      <c r="PJ56" s="193" t="e">
        <f t="shared" si="330"/>
        <v>#N/A</v>
      </c>
      <c r="PK56" s="193" t="e">
        <f t="shared" si="330"/>
        <v>#N/A</v>
      </c>
      <c r="PL56" s="193" t="e">
        <f t="shared" si="330"/>
        <v>#N/A</v>
      </c>
      <c r="PM56" s="193" t="e">
        <f t="shared" si="330"/>
        <v>#N/A</v>
      </c>
      <c r="PN56" s="193" t="e">
        <f t="shared" si="330"/>
        <v>#N/A</v>
      </c>
      <c r="PO56" s="193" t="e">
        <f t="shared" si="330"/>
        <v>#N/A</v>
      </c>
      <c r="PP56" s="193" t="e">
        <f t="shared" si="330"/>
        <v>#N/A</v>
      </c>
      <c r="PQ56" s="193" t="e">
        <f t="shared" si="330"/>
        <v>#N/A</v>
      </c>
      <c r="PR56" s="193" t="e">
        <f t="shared" si="330"/>
        <v>#N/A</v>
      </c>
      <c r="PS56" s="193" t="e">
        <f t="shared" si="33"/>
        <v>#N/A</v>
      </c>
      <c r="PT56" s="193" t="e">
        <f t="shared" si="326"/>
        <v>#N/A</v>
      </c>
      <c r="PU56" s="193" t="e">
        <f t="shared" si="326"/>
        <v>#N/A</v>
      </c>
      <c r="PV56" s="193" t="e">
        <f t="shared" si="326"/>
        <v>#N/A</v>
      </c>
      <c r="PW56" s="193" t="e">
        <f t="shared" si="326"/>
        <v>#N/A</v>
      </c>
      <c r="PX56" s="193" t="e">
        <f t="shared" si="326"/>
        <v>#N/A</v>
      </c>
      <c r="PY56" s="193" t="e">
        <f t="shared" si="326"/>
        <v>#N/A</v>
      </c>
      <c r="PZ56" s="193" t="e">
        <f t="shared" si="326"/>
        <v>#N/A</v>
      </c>
      <c r="QA56" s="193" t="e">
        <f t="shared" si="326"/>
        <v>#N/A</v>
      </c>
    </row>
    <row r="57" spans="1:443" hidden="1" x14ac:dyDescent="0.45">
      <c r="A57" s="276"/>
      <c r="B57" s="277" t="str">
        <f>IF(OR($T57="",$U57=""),"",ROUND(_xlfn.BETA.INV(ABS(VLOOKUP($Z$1,VLookups!$A$30:$B$31,2,FALSE)-B$2),IF($N57="L",$U57,$T57),IF($N57="L",$T57,$U57),$G57,$I57),0))</f>
        <v/>
      </c>
      <c r="C57" s="287" t="str">
        <f t="shared" si="24"/>
        <v/>
      </c>
      <c r="D57" s="288" t="str">
        <f t="shared" si="25"/>
        <v/>
      </c>
      <c r="E57" s="134"/>
      <c r="F57" s="279"/>
      <c r="G57" s="280" t="str">
        <f t="shared" si="16"/>
        <v/>
      </c>
      <c r="H57" s="281"/>
      <c r="I57" s="280" t="str">
        <f t="shared" si="17"/>
        <v/>
      </c>
      <c r="J57" s="279"/>
      <c r="K57" s="135"/>
      <c r="L57" s="110" t="str">
        <f t="shared" si="18"/>
        <v/>
      </c>
      <c r="M57" s="21" t="str">
        <f t="shared" si="19"/>
        <v/>
      </c>
      <c r="N57" s="22" t="str">
        <f t="shared" si="20"/>
        <v/>
      </c>
      <c r="O57" s="23" t="str">
        <f>IF(M57="","",IF(OR($M57&lt;Skew!$B$3,$M57=Skew!$B$3),IF($M57&gt;Skew!$C$3,Skew!$A$3,IF($M57&gt;Skew!$C$4,Skew!$A$4,IF($M57&gt;Skew!$C$5,Skew!$A$5,IF($M57&gt;Skew!$C$6,Skew!$A$6,IF($M57&gt;Skew!$C$7,Skew!$A$7,IF($M57&gt;Skew!$C$8,Skew!$A$8,IF($M57&gt;Skew!$C$9,Skew!$A$9,IF($M57&gt;Skew!$C$10,Skew!$A$10,IF($M57&gt;Skew!$C$11,Skew!$A$11,IF($M57&gt;Skew!$C$12,Skew!$A$12,IF($M57&gt;Skew!$C$13,Skew!$A$13,IF($M57&gt;Skew!$C$14,Skew!$A$14,IF($M57&gt;Skew!$C$15,Skew!$A$15,IF($M57&gt;Skew!$C$16,Skew!$A$16,Skew!$A$17)
)))))))))))))))</f>
        <v/>
      </c>
      <c r="P57" s="22" t="str">
        <f>IF(M57="","",MATCH(O57,Skew!$A$3:$A$17,0))</f>
        <v/>
      </c>
      <c r="Q57" s="22" t="str">
        <f t="shared" si="0"/>
        <v/>
      </c>
      <c r="R57" s="24"/>
      <c r="S57" s="22" t="str">
        <f>IF(OR(M57="",R57=""),"",MATCH(R57,Confidence!$A$3:$A$12,0))</f>
        <v/>
      </c>
      <c r="T57" s="25" t="str">
        <f t="shared" si="1"/>
        <v/>
      </c>
      <c r="U57" s="25" t="str">
        <f t="shared" si="2"/>
        <v/>
      </c>
      <c r="V57" s="22"/>
      <c r="W57" s="102" t="str">
        <f t="shared" si="3"/>
        <v/>
      </c>
      <c r="X57" s="102" t="str">
        <f t="shared" si="4"/>
        <v/>
      </c>
      <c r="Y57" s="37" t="str">
        <f t="shared" si="5"/>
        <v/>
      </c>
      <c r="Z57" s="115"/>
      <c r="AA57" s="204" t="str">
        <f>IF(AND(G57&gt;0,H57&gt;0,I57&gt;0,T57&gt;0,U57&gt;0,Z57&gt;0,NOT(R57="")),ABS(VLOOKUP($Z$1,VLookups!$A$30:$B$31,2,FALSE)-_xlfn.BETA.DIST(Z57,IF(N57="L",U57,T57),IF(N57="L",T57,U57),TRUE,G57,I57)),"")</f>
        <v/>
      </c>
      <c r="AB57" s="112" t="str">
        <f>IF(OR($T57="",$U57=""),"",_xlfn.BETA.INV(ABS(VLOOKUP($Z$1,VLookups!$A$30:$B$31,2,FALSE)-AB$3),IF($N57="L",$U57,$T57),IF($N57="L",$T57,$U57),$G57,$I57))</f>
        <v/>
      </c>
      <c r="AC57" s="113" t="str">
        <f>IF(OR($T57="",$U57=""),"",_xlfn.BETA.INV(ABS(VLOOKUP($Z$1,VLookups!$A$30:$B$31,2,FALSE)-AC$3),IF($N57="L",$U57,$T57),IF($N57="L",$T57,$U57),$G57,$I57))</f>
        <v/>
      </c>
      <c r="AD57" s="112" t="str">
        <f>IF(OR($T57="",$U57=""),"",_xlfn.BETA.INV(ABS(VLOOKUP($Z$1,VLookups!$A$30:$B$31,2,FALSE)-AD$3),IF($N57="L",$U57,$T57),IF($N57="L",$T57,$U57),$G57,$I57))</f>
        <v/>
      </c>
      <c r="AE57" s="113" t="str">
        <f>IF(OR($T57="",$U57=""),"",_xlfn.BETA.INV(ABS(VLOOKUP($Z$1,VLookups!$A$30:$B$31,2,FALSE)-AE$3),IF($N57="L",$U57,$T57),IF($N57="L",$T57,$U57),$G57,$I57))</f>
        <v/>
      </c>
      <c r="AF57" s="112" t="str">
        <f>IF(OR($T57="",$U57=""),"",_xlfn.BETA.INV(ABS(VLOOKUP($Z$1,VLookups!$A$30:$B$31,2,FALSE)-AF$3),IF($N57="L",$U57,$T57),IF($N57="L",$T57,$U57),$G57,$I57))</f>
        <v/>
      </c>
      <c r="AG57" s="113" t="str">
        <f>IF(OR($T57="",$U57=""),"",_xlfn.BETA.INV(ABS(VLOOKUP($Z$1,VLookups!$A$30:$B$31,2,FALSE)-AG$3),IF($N57="L",$U57,$T57),IF($N57="L",$T57,$U57),$G57,$I57))</f>
        <v/>
      </c>
      <c r="AH57" s="112" t="str">
        <f>IF(OR($T57="",$U57=""),"",_xlfn.BETA.INV(ABS(VLOOKUP($Z$1,VLookups!$A$30:$B$31,2,FALSE)-AH$3),IF($N57="L",$U57,$T57),IF($N57="L",$T57,$U57),$G57,$I57))</f>
        <v/>
      </c>
      <c r="AI57" s="113" t="str">
        <f>IF(OR($T57="",$U57=""),"",_xlfn.BETA.INV(ABS(VLOOKUP($Z$1,VLookups!$A$30:$B$31,2,FALSE)-AI$3),IF($N57="L",$U57,$T57),IF($N57="L",$T57,$U57),$G57,$I57))</f>
        <v/>
      </c>
      <c r="AJ57" s="112" t="str">
        <f>IF(OR($T57="",$U57=""),"",_xlfn.BETA.INV(ABS(VLOOKUP($Z$1,VLookups!$A$30:$B$31,2,FALSE)-AJ$3),IF($N57="L",$U57,$T57),IF($N57="L",$T57,$U57),$G57,$I57))</f>
        <v/>
      </c>
      <c r="AK57" s="113" t="str">
        <f>IF(OR($T57="",$U57=""),"",_xlfn.BETA.INV(ABS(VLOOKUP($Z$1,VLookups!$A$30:$B$31,2,FALSE)-AK$3),IF($N57="L",$U57,$T57),IF($N57="L",$T57,$U57),$G57,$I57))</f>
        <v/>
      </c>
      <c r="AL57" s="112" t="str">
        <f>IF(OR($T57="",$U57=""),"",_xlfn.BETA.INV(ABS(VLOOKUP($Z$1,VLookups!$A$30:$B$31,2,FALSE)-AL$3),IF($N57="L",$U57,$T57),IF($N57="L",$T57,$U57),$G57,$I57))</f>
        <v/>
      </c>
      <c r="AM57" s="113" t="str">
        <f>IF(OR($T57="",$U57=""),"",_xlfn.BETA.INV(ABS(VLOOKUP($Z$1,VLookups!$A$30:$B$31,2,FALSE)-AM$3),IF($N57="L",$U57,$T57),IF($N57="L",$T57,$U57),$G57,$I57))</f>
        <v/>
      </c>
      <c r="AN57" s="15"/>
      <c r="AO57" s="194" t="str">
        <f t="shared" si="21"/>
        <v/>
      </c>
      <c r="AP57" s="192" t="str">
        <f t="shared" si="22"/>
        <v/>
      </c>
      <c r="AQ57" s="177" t="str">
        <f t="shared" ref="AQ57" si="334">IF(ISNONTEXT($AO57),AP57+$AO57,"")</f>
        <v/>
      </c>
      <c r="AR57" s="177" t="str">
        <f t="shared" si="35"/>
        <v/>
      </c>
      <c r="AS57" s="177" t="str">
        <f t="shared" si="36"/>
        <v/>
      </c>
      <c r="AT57" s="177" t="str">
        <f t="shared" si="37"/>
        <v/>
      </c>
      <c r="AU57" s="177" t="str">
        <f t="shared" si="38"/>
        <v/>
      </c>
      <c r="AV57" s="177" t="str">
        <f t="shared" si="39"/>
        <v/>
      </c>
      <c r="AW57" s="177" t="str">
        <f t="shared" si="40"/>
        <v/>
      </c>
      <c r="AX57" s="177" t="str">
        <f t="shared" si="41"/>
        <v/>
      </c>
      <c r="AY57" s="177" t="str">
        <f t="shared" si="42"/>
        <v/>
      </c>
      <c r="AZ57" s="177" t="str">
        <f t="shared" si="43"/>
        <v/>
      </c>
      <c r="BA57" s="177" t="str">
        <f t="shared" si="44"/>
        <v/>
      </c>
      <c r="BB57" s="177" t="str">
        <f t="shared" si="45"/>
        <v/>
      </c>
      <c r="BC57" s="177" t="str">
        <f t="shared" si="46"/>
        <v/>
      </c>
      <c r="BD57" s="177" t="str">
        <f t="shared" si="47"/>
        <v/>
      </c>
      <c r="BE57" s="177" t="str">
        <f t="shared" si="48"/>
        <v/>
      </c>
      <c r="BF57" s="177" t="str">
        <f t="shared" si="49"/>
        <v/>
      </c>
      <c r="BG57" s="177" t="str">
        <f t="shared" si="50"/>
        <v/>
      </c>
      <c r="BH57" s="177" t="str">
        <f t="shared" si="51"/>
        <v/>
      </c>
      <c r="BI57" s="177" t="str">
        <f t="shared" si="52"/>
        <v/>
      </c>
      <c r="BJ57" s="177" t="str">
        <f t="shared" si="53"/>
        <v/>
      </c>
      <c r="BK57" s="177" t="str">
        <f t="shared" si="54"/>
        <v/>
      </c>
      <c r="BL57" s="177" t="str">
        <f t="shared" si="55"/>
        <v/>
      </c>
      <c r="BM57" s="177" t="str">
        <f t="shared" si="56"/>
        <v/>
      </c>
      <c r="BN57" s="177" t="str">
        <f t="shared" si="57"/>
        <v/>
      </c>
      <c r="BO57" s="177" t="str">
        <f t="shared" si="58"/>
        <v/>
      </c>
      <c r="BP57" s="177" t="str">
        <f t="shared" si="59"/>
        <v/>
      </c>
      <c r="BQ57" s="177" t="str">
        <f t="shared" si="60"/>
        <v/>
      </c>
      <c r="BR57" s="177" t="str">
        <f t="shared" si="61"/>
        <v/>
      </c>
      <c r="BS57" s="177" t="str">
        <f t="shared" si="62"/>
        <v/>
      </c>
      <c r="BT57" s="177" t="str">
        <f t="shared" si="63"/>
        <v/>
      </c>
      <c r="BU57" s="177" t="str">
        <f t="shared" si="64"/>
        <v/>
      </c>
      <c r="BV57" s="177" t="str">
        <f t="shared" si="65"/>
        <v/>
      </c>
      <c r="BW57" s="177" t="str">
        <f t="shared" si="66"/>
        <v/>
      </c>
      <c r="BX57" s="177" t="str">
        <f t="shared" si="67"/>
        <v/>
      </c>
      <c r="BY57" s="177" t="str">
        <f t="shared" si="68"/>
        <v/>
      </c>
      <c r="BZ57" s="177" t="str">
        <f t="shared" si="69"/>
        <v/>
      </c>
      <c r="CA57" s="177" t="str">
        <f t="shared" si="70"/>
        <v/>
      </c>
      <c r="CB57" s="177" t="str">
        <f t="shared" si="71"/>
        <v/>
      </c>
      <c r="CC57" s="177" t="str">
        <f t="shared" si="72"/>
        <v/>
      </c>
      <c r="CD57" s="177" t="str">
        <f t="shared" si="73"/>
        <v/>
      </c>
      <c r="CE57" s="177" t="str">
        <f t="shared" si="74"/>
        <v/>
      </c>
      <c r="CF57" s="177" t="str">
        <f t="shared" si="75"/>
        <v/>
      </c>
      <c r="CG57" s="177" t="str">
        <f t="shared" si="76"/>
        <v/>
      </c>
      <c r="CH57" s="177" t="str">
        <f t="shared" si="77"/>
        <v/>
      </c>
      <c r="CI57" s="177" t="str">
        <f t="shared" si="78"/>
        <v/>
      </c>
      <c r="CJ57" s="177" t="str">
        <f t="shared" si="79"/>
        <v/>
      </c>
      <c r="CK57" s="177" t="str">
        <f t="shared" si="80"/>
        <v/>
      </c>
      <c r="CL57" s="177" t="str">
        <f t="shared" si="81"/>
        <v/>
      </c>
      <c r="CM57" s="177" t="str">
        <f t="shared" si="82"/>
        <v/>
      </c>
      <c r="CN57" s="177" t="str">
        <f t="shared" si="83"/>
        <v/>
      </c>
      <c r="CO57" s="177" t="str">
        <f t="shared" si="84"/>
        <v/>
      </c>
      <c r="CP57" s="177" t="str">
        <f t="shared" si="85"/>
        <v/>
      </c>
      <c r="CQ57" s="177" t="str">
        <f t="shared" si="86"/>
        <v/>
      </c>
      <c r="CR57" s="177" t="str">
        <f t="shared" si="87"/>
        <v/>
      </c>
      <c r="CS57" s="177" t="str">
        <f t="shared" si="88"/>
        <v/>
      </c>
      <c r="CT57" s="177" t="str">
        <f t="shared" si="89"/>
        <v/>
      </c>
      <c r="CU57" s="177" t="str">
        <f t="shared" si="90"/>
        <v/>
      </c>
      <c r="CV57" s="177" t="str">
        <f t="shared" si="91"/>
        <v/>
      </c>
      <c r="CW57" s="177" t="str">
        <f t="shared" si="92"/>
        <v/>
      </c>
      <c r="CX57" s="177" t="str">
        <f t="shared" si="93"/>
        <v/>
      </c>
      <c r="CY57" s="177" t="str">
        <f t="shared" si="94"/>
        <v/>
      </c>
      <c r="CZ57" s="177" t="str">
        <f t="shared" si="95"/>
        <v/>
      </c>
      <c r="DA57" s="177" t="str">
        <f t="shared" si="96"/>
        <v/>
      </c>
      <c r="DB57" s="177" t="str">
        <f t="shared" si="97"/>
        <v/>
      </c>
      <c r="DC57" s="177" t="str">
        <f t="shared" si="28"/>
        <v/>
      </c>
      <c r="DD57" s="177" t="str">
        <f t="shared" si="98"/>
        <v/>
      </c>
      <c r="DE57" s="177" t="str">
        <f t="shared" si="99"/>
        <v/>
      </c>
      <c r="DF57" s="177" t="str">
        <f t="shared" si="100"/>
        <v/>
      </c>
      <c r="DG57" s="177" t="str">
        <f t="shared" si="101"/>
        <v/>
      </c>
      <c r="DH57" s="177" t="str">
        <f t="shared" si="102"/>
        <v/>
      </c>
      <c r="DI57" s="177" t="str">
        <f t="shared" si="103"/>
        <v/>
      </c>
      <c r="DJ57" s="177" t="str">
        <f t="shared" si="104"/>
        <v/>
      </c>
      <c r="DK57" s="177" t="str">
        <f t="shared" si="105"/>
        <v/>
      </c>
      <c r="DL57" s="177" t="str">
        <f t="shared" si="106"/>
        <v/>
      </c>
      <c r="DM57" s="177" t="str">
        <f t="shared" si="107"/>
        <v/>
      </c>
      <c r="DN57" s="177" t="str">
        <f t="shared" si="108"/>
        <v/>
      </c>
      <c r="DO57" s="177" t="str">
        <f t="shared" si="109"/>
        <v/>
      </c>
      <c r="DP57" s="177" t="str">
        <f t="shared" si="110"/>
        <v/>
      </c>
      <c r="DQ57" s="177" t="str">
        <f t="shared" si="111"/>
        <v/>
      </c>
      <c r="DR57" s="177" t="str">
        <f t="shared" si="112"/>
        <v/>
      </c>
      <c r="DS57" s="177" t="str">
        <f t="shared" si="113"/>
        <v/>
      </c>
      <c r="DT57" s="177" t="str">
        <f t="shared" si="114"/>
        <v/>
      </c>
      <c r="DU57" s="177" t="str">
        <f t="shared" si="115"/>
        <v/>
      </c>
      <c r="DV57" s="177" t="str">
        <f t="shared" si="116"/>
        <v/>
      </c>
      <c r="DW57" s="177" t="str">
        <f t="shared" si="117"/>
        <v/>
      </c>
      <c r="DX57" s="177" t="str">
        <f t="shared" si="118"/>
        <v/>
      </c>
      <c r="DY57" s="177" t="str">
        <f t="shared" si="119"/>
        <v/>
      </c>
      <c r="DZ57" s="177" t="str">
        <f t="shared" si="120"/>
        <v/>
      </c>
      <c r="EA57" s="177" t="str">
        <f t="shared" si="121"/>
        <v/>
      </c>
      <c r="EB57" s="177" t="str">
        <f t="shared" si="122"/>
        <v/>
      </c>
      <c r="EC57" s="177" t="str">
        <f t="shared" si="123"/>
        <v/>
      </c>
      <c r="ED57" s="177" t="str">
        <f t="shared" si="124"/>
        <v/>
      </c>
      <c r="EE57" s="177" t="str">
        <f t="shared" si="125"/>
        <v/>
      </c>
      <c r="EF57" s="177" t="str">
        <f t="shared" si="126"/>
        <v/>
      </c>
      <c r="EG57" s="177" t="str">
        <f t="shared" si="127"/>
        <v/>
      </c>
      <c r="EH57" s="177" t="str">
        <f t="shared" si="128"/>
        <v/>
      </c>
      <c r="EI57" s="177" t="str">
        <f t="shared" si="129"/>
        <v/>
      </c>
      <c r="EJ57" s="177" t="str">
        <f t="shared" si="130"/>
        <v/>
      </c>
      <c r="EK57" s="177" t="str">
        <f t="shared" si="131"/>
        <v/>
      </c>
      <c r="EL57" s="177" t="str">
        <f t="shared" si="132"/>
        <v/>
      </c>
      <c r="EM57" s="177" t="str">
        <f t="shared" si="133"/>
        <v/>
      </c>
      <c r="EN57" s="177" t="str">
        <f t="shared" si="134"/>
        <v/>
      </c>
      <c r="EO57" s="177" t="str">
        <f t="shared" si="135"/>
        <v/>
      </c>
      <c r="EP57" s="177" t="str">
        <f t="shared" si="136"/>
        <v/>
      </c>
      <c r="EQ57" s="177" t="str">
        <f t="shared" si="137"/>
        <v/>
      </c>
      <c r="ER57" s="177" t="str">
        <f t="shared" si="138"/>
        <v/>
      </c>
      <c r="ES57" s="177" t="str">
        <f t="shared" si="139"/>
        <v/>
      </c>
      <c r="ET57" s="177" t="str">
        <f t="shared" si="140"/>
        <v/>
      </c>
      <c r="EU57" s="177" t="str">
        <f t="shared" si="141"/>
        <v/>
      </c>
      <c r="EV57" s="177" t="str">
        <f t="shared" si="142"/>
        <v/>
      </c>
      <c r="EW57" s="177" t="str">
        <f t="shared" si="143"/>
        <v/>
      </c>
      <c r="EX57" s="177" t="str">
        <f t="shared" si="144"/>
        <v/>
      </c>
      <c r="EY57" s="177" t="str">
        <f t="shared" si="145"/>
        <v/>
      </c>
      <c r="EZ57" s="177" t="str">
        <f t="shared" si="146"/>
        <v/>
      </c>
      <c r="FA57" s="177" t="str">
        <f t="shared" si="147"/>
        <v/>
      </c>
      <c r="FB57" s="177" t="str">
        <f t="shared" si="148"/>
        <v/>
      </c>
      <c r="FC57" s="177" t="str">
        <f t="shared" si="149"/>
        <v/>
      </c>
      <c r="FD57" s="177" t="str">
        <f t="shared" si="150"/>
        <v/>
      </c>
      <c r="FE57" s="177" t="str">
        <f t="shared" si="151"/>
        <v/>
      </c>
      <c r="FF57" s="177" t="str">
        <f t="shared" si="152"/>
        <v/>
      </c>
      <c r="FG57" s="177" t="str">
        <f t="shared" si="153"/>
        <v/>
      </c>
      <c r="FH57" s="177" t="str">
        <f t="shared" si="154"/>
        <v/>
      </c>
      <c r="FI57" s="177" t="str">
        <f t="shared" si="155"/>
        <v/>
      </c>
      <c r="FJ57" s="177" t="str">
        <f t="shared" si="156"/>
        <v/>
      </c>
      <c r="FK57" s="177" t="str">
        <f t="shared" si="157"/>
        <v/>
      </c>
      <c r="FL57" s="177" t="str">
        <f t="shared" si="158"/>
        <v/>
      </c>
      <c r="FM57" s="177" t="str">
        <f t="shared" si="159"/>
        <v/>
      </c>
      <c r="FN57" s="177" t="str">
        <f t="shared" si="160"/>
        <v/>
      </c>
      <c r="FO57" s="177" t="str">
        <f t="shared" si="29"/>
        <v/>
      </c>
      <c r="FP57" s="177" t="str">
        <f t="shared" si="161"/>
        <v/>
      </c>
      <c r="FQ57" s="177" t="str">
        <f t="shared" si="162"/>
        <v/>
      </c>
      <c r="FR57" s="177" t="str">
        <f t="shared" si="163"/>
        <v/>
      </c>
      <c r="FS57" s="177" t="str">
        <f t="shared" si="164"/>
        <v/>
      </c>
      <c r="FT57" s="177" t="str">
        <f t="shared" si="165"/>
        <v/>
      </c>
      <c r="FU57" s="177" t="str">
        <f t="shared" si="166"/>
        <v/>
      </c>
      <c r="FV57" s="177" t="str">
        <f t="shared" si="167"/>
        <v/>
      </c>
      <c r="FW57" s="177" t="str">
        <f t="shared" si="168"/>
        <v/>
      </c>
      <c r="FX57" s="177" t="str">
        <f t="shared" si="169"/>
        <v/>
      </c>
      <c r="FY57" s="177" t="str">
        <f t="shared" si="170"/>
        <v/>
      </c>
      <c r="FZ57" s="177" t="str">
        <f t="shared" si="171"/>
        <v/>
      </c>
      <c r="GA57" s="177" t="str">
        <f t="shared" si="172"/>
        <v/>
      </c>
      <c r="GB57" s="177" t="str">
        <f t="shared" si="173"/>
        <v/>
      </c>
      <c r="GC57" s="177" t="str">
        <f t="shared" si="174"/>
        <v/>
      </c>
      <c r="GD57" s="177" t="str">
        <f t="shared" si="175"/>
        <v/>
      </c>
      <c r="GE57" s="177" t="str">
        <f t="shared" si="176"/>
        <v/>
      </c>
      <c r="GF57" s="177" t="str">
        <f t="shared" si="177"/>
        <v/>
      </c>
      <c r="GG57" s="177" t="str">
        <f t="shared" si="178"/>
        <v/>
      </c>
      <c r="GH57" s="177" t="str">
        <f t="shared" si="179"/>
        <v/>
      </c>
      <c r="GI57" s="177" t="str">
        <f t="shared" si="180"/>
        <v/>
      </c>
      <c r="GJ57" s="177" t="str">
        <f t="shared" si="181"/>
        <v/>
      </c>
      <c r="GK57" s="177" t="str">
        <f t="shared" si="182"/>
        <v/>
      </c>
      <c r="GL57" s="177" t="str">
        <f t="shared" si="183"/>
        <v/>
      </c>
      <c r="GM57" s="177" t="str">
        <f t="shared" si="184"/>
        <v/>
      </c>
      <c r="GN57" s="177" t="str">
        <f t="shared" si="185"/>
        <v/>
      </c>
      <c r="GO57" s="177" t="str">
        <f t="shared" si="186"/>
        <v/>
      </c>
      <c r="GP57" s="177" t="str">
        <f t="shared" si="187"/>
        <v/>
      </c>
      <c r="GQ57" s="177" t="str">
        <f t="shared" si="188"/>
        <v/>
      </c>
      <c r="GR57" s="177" t="str">
        <f t="shared" si="189"/>
        <v/>
      </c>
      <c r="GS57" s="177" t="str">
        <f t="shared" si="190"/>
        <v/>
      </c>
      <c r="GT57" s="177" t="str">
        <f t="shared" si="191"/>
        <v/>
      </c>
      <c r="GU57" s="177" t="str">
        <f t="shared" si="192"/>
        <v/>
      </c>
      <c r="GV57" s="177" t="str">
        <f t="shared" si="193"/>
        <v/>
      </c>
      <c r="GW57" s="177" t="str">
        <f t="shared" si="194"/>
        <v/>
      </c>
      <c r="GX57" s="177" t="str">
        <f t="shared" si="195"/>
        <v/>
      </c>
      <c r="GY57" s="177" t="str">
        <f t="shared" si="196"/>
        <v/>
      </c>
      <c r="GZ57" s="177" t="str">
        <f t="shared" si="197"/>
        <v/>
      </c>
      <c r="HA57" s="177" t="str">
        <f t="shared" si="198"/>
        <v/>
      </c>
      <c r="HB57" s="177" t="str">
        <f t="shared" si="199"/>
        <v/>
      </c>
      <c r="HC57" s="177" t="str">
        <f t="shared" si="200"/>
        <v/>
      </c>
      <c r="HD57" s="177" t="str">
        <f t="shared" si="201"/>
        <v/>
      </c>
      <c r="HE57" s="177" t="str">
        <f t="shared" si="202"/>
        <v/>
      </c>
      <c r="HF57" s="177" t="str">
        <f t="shared" si="203"/>
        <v/>
      </c>
      <c r="HG57" s="177" t="str">
        <f t="shared" si="204"/>
        <v/>
      </c>
      <c r="HH57" s="177" t="str">
        <f t="shared" si="205"/>
        <v/>
      </c>
      <c r="HI57" s="177" t="str">
        <f t="shared" si="206"/>
        <v/>
      </c>
      <c r="HJ57" s="177" t="str">
        <f t="shared" si="207"/>
        <v/>
      </c>
      <c r="HK57" s="177" t="str">
        <f t="shared" si="208"/>
        <v/>
      </c>
      <c r="HL57" s="177" t="str">
        <f t="shared" si="209"/>
        <v/>
      </c>
      <c r="HM57" s="177" t="str">
        <f t="shared" si="210"/>
        <v/>
      </c>
      <c r="HN57" s="177" t="str">
        <f t="shared" si="211"/>
        <v/>
      </c>
      <c r="HO57" s="177" t="str">
        <f t="shared" si="212"/>
        <v/>
      </c>
      <c r="HP57" s="177" t="str">
        <f t="shared" si="213"/>
        <v/>
      </c>
      <c r="HQ57" s="177" t="str">
        <f t="shared" si="214"/>
        <v/>
      </c>
      <c r="HR57" s="177" t="str">
        <f t="shared" si="215"/>
        <v/>
      </c>
      <c r="HS57" s="177" t="str">
        <f t="shared" si="216"/>
        <v/>
      </c>
      <c r="HT57" s="177" t="str">
        <f t="shared" si="217"/>
        <v/>
      </c>
      <c r="HU57" s="177" t="str">
        <f t="shared" si="218"/>
        <v/>
      </c>
      <c r="HV57" s="177" t="str">
        <f t="shared" si="219"/>
        <v/>
      </c>
      <c r="HW57" s="177" t="str">
        <f t="shared" si="220"/>
        <v/>
      </c>
      <c r="HX57" s="177" t="str">
        <f t="shared" si="221"/>
        <v/>
      </c>
      <c r="HY57" s="177" t="str">
        <f t="shared" si="222"/>
        <v/>
      </c>
      <c r="HZ57" s="177" t="str">
        <f t="shared" si="223"/>
        <v/>
      </c>
      <c r="IA57" s="177" t="str">
        <f t="shared" si="30"/>
        <v/>
      </c>
      <c r="IB57" s="177" t="str">
        <f t="shared" si="251"/>
        <v/>
      </c>
      <c r="IC57" s="177" t="str">
        <f t="shared" si="252"/>
        <v/>
      </c>
      <c r="ID57" s="177" t="str">
        <f t="shared" si="253"/>
        <v/>
      </c>
      <c r="IE57" s="177" t="str">
        <f t="shared" si="254"/>
        <v/>
      </c>
      <c r="IF57" s="177" t="str">
        <f t="shared" si="255"/>
        <v/>
      </c>
      <c r="IG57" s="177" t="str">
        <f t="shared" si="256"/>
        <v/>
      </c>
      <c r="IH57" s="192" t="str">
        <f t="shared" si="292"/>
        <v/>
      </c>
      <c r="II57" s="193" t="e">
        <f t="shared" si="293"/>
        <v>#N/A</v>
      </c>
      <c r="IJ57" s="193" t="e">
        <f t="shared" si="307"/>
        <v>#N/A</v>
      </c>
      <c r="IK57" s="193" t="e">
        <f t="shared" si="307"/>
        <v>#N/A</v>
      </c>
      <c r="IL57" s="193" t="e">
        <f t="shared" si="307"/>
        <v>#N/A</v>
      </c>
      <c r="IM57" s="193" t="e">
        <f t="shared" si="320"/>
        <v>#N/A</v>
      </c>
      <c r="IN57" s="193" t="e">
        <f t="shared" si="320"/>
        <v>#N/A</v>
      </c>
      <c r="IO57" s="193" t="e">
        <f t="shared" si="320"/>
        <v>#N/A</v>
      </c>
      <c r="IP57" s="193" t="e">
        <f t="shared" si="320"/>
        <v>#N/A</v>
      </c>
      <c r="IQ57" s="193" t="e">
        <f t="shared" si="320"/>
        <v>#N/A</v>
      </c>
      <c r="IR57" s="193" t="e">
        <f t="shared" si="320"/>
        <v>#N/A</v>
      </c>
      <c r="IS57" s="193" t="e">
        <f t="shared" si="320"/>
        <v>#N/A</v>
      </c>
      <c r="IT57" s="193" t="e">
        <f t="shared" si="320"/>
        <v>#N/A</v>
      </c>
      <c r="IU57" s="193" t="e">
        <f t="shared" si="320"/>
        <v>#N/A</v>
      </c>
      <c r="IV57" s="193" t="e">
        <f t="shared" si="320"/>
        <v>#N/A</v>
      </c>
      <c r="IW57" s="193" t="e">
        <f t="shared" si="320"/>
        <v>#N/A</v>
      </c>
      <c r="IX57" s="193" t="e">
        <f t="shared" si="320"/>
        <v>#N/A</v>
      </c>
      <c r="IY57" s="193" t="e">
        <f t="shared" si="320"/>
        <v>#N/A</v>
      </c>
      <c r="IZ57" s="193" t="e">
        <f t="shared" si="320"/>
        <v>#N/A</v>
      </c>
      <c r="JA57" s="193" t="e">
        <f t="shared" si="320"/>
        <v>#N/A</v>
      </c>
      <c r="JB57" s="193" t="e">
        <f t="shared" si="315"/>
        <v>#N/A</v>
      </c>
      <c r="JC57" s="193" t="e">
        <f t="shared" si="315"/>
        <v>#N/A</v>
      </c>
      <c r="JD57" s="193" t="e">
        <f t="shared" si="315"/>
        <v>#N/A</v>
      </c>
      <c r="JE57" s="193" t="e">
        <f t="shared" si="315"/>
        <v>#N/A</v>
      </c>
      <c r="JF57" s="193" t="e">
        <f t="shared" si="315"/>
        <v>#N/A</v>
      </c>
      <c r="JG57" s="193" t="e">
        <f t="shared" si="315"/>
        <v>#N/A</v>
      </c>
      <c r="JH57" s="193" t="e">
        <f t="shared" si="315"/>
        <v>#N/A</v>
      </c>
      <c r="JI57" s="193" t="e">
        <f t="shared" si="315"/>
        <v>#N/A</v>
      </c>
      <c r="JJ57" s="193" t="e">
        <f t="shared" si="315"/>
        <v>#N/A</v>
      </c>
      <c r="JK57" s="193" t="e">
        <f t="shared" si="315"/>
        <v>#N/A</v>
      </c>
      <c r="JL57" s="193" t="e">
        <f t="shared" si="315"/>
        <v>#N/A</v>
      </c>
      <c r="JM57" s="193" t="e">
        <f t="shared" si="315"/>
        <v>#N/A</v>
      </c>
      <c r="JN57" s="193" t="e">
        <f t="shared" si="315"/>
        <v>#N/A</v>
      </c>
      <c r="JO57" s="193" t="e">
        <f t="shared" si="315"/>
        <v>#N/A</v>
      </c>
      <c r="JP57" s="193" t="e">
        <f t="shared" si="315"/>
        <v>#N/A</v>
      </c>
      <c r="JQ57" s="193" t="e">
        <f t="shared" si="311"/>
        <v>#N/A</v>
      </c>
      <c r="JR57" s="193" t="e">
        <f t="shared" si="311"/>
        <v>#N/A</v>
      </c>
      <c r="JS57" s="193" t="e">
        <f t="shared" si="311"/>
        <v>#N/A</v>
      </c>
      <c r="JT57" s="193" t="e">
        <f t="shared" si="311"/>
        <v>#N/A</v>
      </c>
      <c r="JU57" s="193" t="e">
        <f t="shared" si="311"/>
        <v>#N/A</v>
      </c>
      <c r="JV57" s="193" t="e">
        <f t="shared" si="311"/>
        <v>#N/A</v>
      </c>
      <c r="JW57" s="193" t="e">
        <f t="shared" si="311"/>
        <v>#N/A</v>
      </c>
      <c r="JX57" s="193" t="e">
        <f t="shared" si="311"/>
        <v>#N/A</v>
      </c>
      <c r="JY57" s="193" t="e">
        <f t="shared" si="311"/>
        <v>#N/A</v>
      </c>
      <c r="JZ57" s="193" t="e">
        <f t="shared" si="311"/>
        <v>#N/A</v>
      </c>
      <c r="KA57" s="193" t="e">
        <f t="shared" si="311"/>
        <v>#N/A</v>
      </c>
      <c r="KB57" s="193" t="e">
        <f t="shared" si="311"/>
        <v>#N/A</v>
      </c>
      <c r="KC57" s="193" t="e">
        <f t="shared" si="311"/>
        <v>#N/A</v>
      </c>
      <c r="KD57" s="193" t="e">
        <f t="shared" si="311"/>
        <v>#N/A</v>
      </c>
      <c r="KE57" s="193" t="e">
        <f t="shared" si="311"/>
        <v>#N/A</v>
      </c>
      <c r="KF57" s="193" t="e">
        <f t="shared" si="328"/>
        <v>#N/A</v>
      </c>
      <c r="KG57" s="193" t="e">
        <f t="shared" si="328"/>
        <v>#N/A</v>
      </c>
      <c r="KH57" s="193" t="e">
        <f t="shared" si="328"/>
        <v>#N/A</v>
      </c>
      <c r="KI57" s="193" t="e">
        <f t="shared" si="328"/>
        <v>#N/A</v>
      </c>
      <c r="KJ57" s="193" t="e">
        <f t="shared" si="328"/>
        <v>#N/A</v>
      </c>
      <c r="KK57" s="193" t="e">
        <f t="shared" si="328"/>
        <v>#N/A</v>
      </c>
      <c r="KL57" s="193" t="e">
        <f t="shared" si="328"/>
        <v>#N/A</v>
      </c>
      <c r="KM57" s="193" t="e">
        <f t="shared" si="328"/>
        <v>#N/A</v>
      </c>
      <c r="KN57" s="193" t="e">
        <f t="shared" si="328"/>
        <v>#N/A</v>
      </c>
      <c r="KO57" s="193" t="e">
        <f t="shared" si="328"/>
        <v>#N/A</v>
      </c>
      <c r="KP57" s="193" t="e">
        <f t="shared" si="328"/>
        <v>#N/A</v>
      </c>
      <c r="KQ57" s="193" t="e">
        <f t="shared" si="328"/>
        <v>#N/A</v>
      </c>
      <c r="KR57" s="193" t="e">
        <f t="shared" si="328"/>
        <v>#N/A</v>
      </c>
      <c r="KS57" s="193" t="e">
        <f t="shared" si="328"/>
        <v>#N/A</v>
      </c>
      <c r="KT57" s="193" t="e">
        <f t="shared" si="328"/>
        <v>#N/A</v>
      </c>
      <c r="KU57" s="193" t="e">
        <f t="shared" si="31"/>
        <v>#N/A</v>
      </c>
      <c r="KV57" s="193" t="e">
        <f t="shared" si="308"/>
        <v>#N/A</v>
      </c>
      <c r="KW57" s="193" t="e">
        <f t="shared" si="308"/>
        <v>#N/A</v>
      </c>
      <c r="KX57" s="193" t="e">
        <f t="shared" si="308"/>
        <v>#N/A</v>
      </c>
      <c r="KY57" s="193" t="e">
        <f t="shared" si="321"/>
        <v>#N/A</v>
      </c>
      <c r="KZ57" s="193" t="e">
        <f t="shared" si="321"/>
        <v>#N/A</v>
      </c>
      <c r="LA57" s="193" t="e">
        <f t="shared" si="321"/>
        <v>#N/A</v>
      </c>
      <c r="LB57" s="193" t="e">
        <f t="shared" si="321"/>
        <v>#N/A</v>
      </c>
      <c r="LC57" s="193" t="e">
        <f t="shared" si="321"/>
        <v>#N/A</v>
      </c>
      <c r="LD57" s="193" t="e">
        <f t="shared" si="321"/>
        <v>#N/A</v>
      </c>
      <c r="LE57" s="193" t="e">
        <f t="shared" si="321"/>
        <v>#N/A</v>
      </c>
      <c r="LF57" s="193" t="e">
        <f t="shared" si="321"/>
        <v>#N/A</v>
      </c>
      <c r="LG57" s="193" t="e">
        <f t="shared" si="321"/>
        <v>#N/A</v>
      </c>
      <c r="LH57" s="193" t="e">
        <f t="shared" si="321"/>
        <v>#N/A</v>
      </c>
      <c r="LI57" s="193" t="e">
        <f t="shared" si="321"/>
        <v>#N/A</v>
      </c>
      <c r="LJ57" s="193" t="e">
        <f t="shared" si="321"/>
        <v>#N/A</v>
      </c>
      <c r="LK57" s="193" t="e">
        <f t="shared" si="321"/>
        <v>#N/A</v>
      </c>
      <c r="LL57" s="193" t="e">
        <f t="shared" si="321"/>
        <v>#N/A</v>
      </c>
      <c r="LM57" s="193" t="e">
        <f t="shared" si="321"/>
        <v>#N/A</v>
      </c>
      <c r="LN57" s="193" t="e">
        <f t="shared" si="316"/>
        <v>#N/A</v>
      </c>
      <c r="LO57" s="193" t="e">
        <f t="shared" si="316"/>
        <v>#N/A</v>
      </c>
      <c r="LP57" s="193" t="e">
        <f t="shared" si="316"/>
        <v>#N/A</v>
      </c>
      <c r="LQ57" s="193" t="e">
        <f t="shared" si="316"/>
        <v>#N/A</v>
      </c>
      <c r="LR57" s="193" t="e">
        <f t="shared" si="316"/>
        <v>#N/A</v>
      </c>
      <c r="LS57" s="193" t="e">
        <f t="shared" si="316"/>
        <v>#N/A</v>
      </c>
      <c r="LT57" s="193" t="e">
        <f t="shared" si="316"/>
        <v>#N/A</v>
      </c>
      <c r="LU57" s="193" t="e">
        <f t="shared" si="316"/>
        <v>#N/A</v>
      </c>
      <c r="LV57" s="193" t="e">
        <f t="shared" si="316"/>
        <v>#N/A</v>
      </c>
      <c r="LW57" s="193" t="e">
        <f t="shared" si="316"/>
        <v>#N/A</v>
      </c>
      <c r="LX57" s="193" t="e">
        <f t="shared" si="316"/>
        <v>#N/A</v>
      </c>
      <c r="LY57" s="193" t="e">
        <f t="shared" si="316"/>
        <v>#N/A</v>
      </c>
      <c r="LZ57" s="193" t="e">
        <f t="shared" si="316"/>
        <v>#N/A</v>
      </c>
      <c r="MA57" s="193" t="e">
        <f t="shared" si="316"/>
        <v>#N/A</v>
      </c>
      <c r="MB57" s="193" t="e">
        <f t="shared" si="316"/>
        <v>#N/A</v>
      </c>
      <c r="MC57" s="193" t="e">
        <f t="shared" si="312"/>
        <v>#N/A</v>
      </c>
      <c r="MD57" s="193" t="e">
        <f t="shared" si="312"/>
        <v>#N/A</v>
      </c>
      <c r="ME57" s="193" t="e">
        <f t="shared" si="312"/>
        <v>#N/A</v>
      </c>
      <c r="MF57" s="193" t="e">
        <f t="shared" si="312"/>
        <v>#N/A</v>
      </c>
      <c r="MG57" s="193" t="e">
        <f t="shared" si="312"/>
        <v>#N/A</v>
      </c>
      <c r="MH57" s="193" t="e">
        <f t="shared" si="312"/>
        <v>#N/A</v>
      </c>
      <c r="MI57" s="193" t="e">
        <f t="shared" si="312"/>
        <v>#N/A</v>
      </c>
      <c r="MJ57" s="193" t="e">
        <f t="shared" si="312"/>
        <v>#N/A</v>
      </c>
      <c r="MK57" s="193" t="e">
        <f t="shared" si="312"/>
        <v>#N/A</v>
      </c>
      <c r="ML57" s="193" t="e">
        <f t="shared" si="312"/>
        <v>#N/A</v>
      </c>
      <c r="MM57" s="193" t="e">
        <f t="shared" si="312"/>
        <v>#N/A</v>
      </c>
      <c r="MN57" s="193" t="e">
        <f t="shared" si="312"/>
        <v>#N/A</v>
      </c>
      <c r="MO57" s="193" t="e">
        <f t="shared" si="312"/>
        <v>#N/A</v>
      </c>
      <c r="MP57" s="193" t="e">
        <f t="shared" si="312"/>
        <v>#N/A</v>
      </c>
      <c r="MQ57" s="193" t="e">
        <f t="shared" si="312"/>
        <v>#N/A</v>
      </c>
      <c r="MR57" s="193" t="e">
        <f t="shared" si="329"/>
        <v>#N/A</v>
      </c>
      <c r="MS57" s="193" t="e">
        <f t="shared" si="329"/>
        <v>#N/A</v>
      </c>
      <c r="MT57" s="193" t="e">
        <f t="shared" si="329"/>
        <v>#N/A</v>
      </c>
      <c r="MU57" s="193" t="e">
        <f t="shared" si="329"/>
        <v>#N/A</v>
      </c>
      <c r="MV57" s="193" t="e">
        <f t="shared" si="329"/>
        <v>#N/A</v>
      </c>
      <c r="MW57" s="193" t="e">
        <f t="shared" si="329"/>
        <v>#N/A</v>
      </c>
      <c r="MX57" s="193" t="e">
        <f t="shared" si="329"/>
        <v>#N/A</v>
      </c>
      <c r="MY57" s="193" t="e">
        <f t="shared" si="329"/>
        <v>#N/A</v>
      </c>
      <c r="MZ57" s="193" t="e">
        <f t="shared" si="329"/>
        <v>#N/A</v>
      </c>
      <c r="NA57" s="193" t="e">
        <f t="shared" si="329"/>
        <v>#N/A</v>
      </c>
      <c r="NB57" s="193" t="e">
        <f t="shared" si="329"/>
        <v>#N/A</v>
      </c>
      <c r="NC57" s="193" t="e">
        <f t="shared" si="329"/>
        <v>#N/A</v>
      </c>
      <c r="ND57" s="193" t="e">
        <f t="shared" si="329"/>
        <v>#N/A</v>
      </c>
      <c r="NE57" s="193" t="e">
        <f t="shared" si="329"/>
        <v>#N/A</v>
      </c>
      <c r="NF57" s="193" t="e">
        <f t="shared" si="329"/>
        <v>#N/A</v>
      </c>
      <c r="NG57" s="193" t="e">
        <f t="shared" si="32"/>
        <v>#N/A</v>
      </c>
      <c r="NH57" s="193" t="e">
        <f t="shared" si="309"/>
        <v>#N/A</v>
      </c>
      <c r="NI57" s="193" t="e">
        <f t="shared" si="309"/>
        <v>#N/A</v>
      </c>
      <c r="NJ57" s="193" t="e">
        <f t="shared" si="309"/>
        <v>#N/A</v>
      </c>
      <c r="NK57" s="193" t="e">
        <f t="shared" si="322"/>
        <v>#N/A</v>
      </c>
      <c r="NL57" s="193" t="e">
        <f t="shared" si="322"/>
        <v>#N/A</v>
      </c>
      <c r="NM57" s="193" t="e">
        <f t="shared" si="322"/>
        <v>#N/A</v>
      </c>
      <c r="NN57" s="193" t="e">
        <f t="shared" si="322"/>
        <v>#N/A</v>
      </c>
      <c r="NO57" s="193" t="e">
        <f t="shared" si="322"/>
        <v>#N/A</v>
      </c>
      <c r="NP57" s="193" t="e">
        <f t="shared" si="322"/>
        <v>#N/A</v>
      </c>
      <c r="NQ57" s="193" t="e">
        <f t="shared" si="322"/>
        <v>#N/A</v>
      </c>
      <c r="NR57" s="193" t="e">
        <f t="shared" si="322"/>
        <v>#N/A</v>
      </c>
      <c r="NS57" s="193" t="e">
        <f t="shared" si="322"/>
        <v>#N/A</v>
      </c>
      <c r="NT57" s="193" t="e">
        <f t="shared" si="322"/>
        <v>#N/A</v>
      </c>
      <c r="NU57" s="193" t="e">
        <f t="shared" si="322"/>
        <v>#N/A</v>
      </c>
      <c r="NV57" s="193" t="e">
        <f t="shared" si="322"/>
        <v>#N/A</v>
      </c>
      <c r="NW57" s="193" t="e">
        <f t="shared" si="322"/>
        <v>#N/A</v>
      </c>
      <c r="NX57" s="193" t="e">
        <f t="shared" si="322"/>
        <v>#N/A</v>
      </c>
      <c r="NY57" s="193" t="e">
        <f t="shared" si="322"/>
        <v>#N/A</v>
      </c>
      <c r="NZ57" s="193" t="e">
        <f t="shared" si="317"/>
        <v>#N/A</v>
      </c>
      <c r="OA57" s="193" t="e">
        <f t="shared" si="317"/>
        <v>#N/A</v>
      </c>
      <c r="OB57" s="193" t="e">
        <f t="shared" si="317"/>
        <v>#N/A</v>
      </c>
      <c r="OC57" s="193" t="e">
        <f t="shared" si="317"/>
        <v>#N/A</v>
      </c>
      <c r="OD57" s="193" t="e">
        <f t="shared" si="317"/>
        <v>#N/A</v>
      </c>
      <c r="OE57" s="193" t="e">
        <f t="shared" si="317"/>
        <v>#N/A</v>
      </c>
      <c r="OF57" s="193" t="e">
        <f t="shared" si="317"/>
        <v>#N/A</v>
      </c>
      <c r="OG57" s="193" t="e">
        <f t="shared" si="317"/>
        <v>#N/A</v>
      </c>
      <c r="OH57" s="193" t="e">
        <f t="shared" si="317"/>
        <v>#N/A</v>
      </c>
      <c r="OI57" s="193" t="e">
        <f t="shared" si="317"/>
        <v>#N/A</v>
      </c>
      <c r="OJ57" s="193" t="e">
        <f t="shared" si="317"/>
        <v>#N/A</v>
      </c>
      <c r="OK57" s="193" t="e">
        <f t="shared" si="317"/>
        <v>#N/A</v>
      </c>
      <c r="OL57" s="193" t="e">
        <f t="shared" si="317"/>
        <v>#N/A</v>
      </c>
      <c r="OM57" s="193" t="e">
        <f t="shared" si="317"/>
        <v>#N/A</v>
      </c>
      <c r="ON57" s="193" t="e">
        <f t="shared" si="317"/>
        <v>#N/A</v>
      </c>
      <c r="OO57" s="193" t="e">
        <f t="shared" si="313"/>
        <v>#N/A</v>
      </c>
      <c r="OP57" s="193" t="e">
        <f t="shared" si="313"/>
        <v>#N/A</v>
      </c>
      <c r="OQ57" s="193" t="e">
        <f t="shared" si="313"/>
        <v>#N/A</v>
      </c>
      <c r="OR57" s="193" t="e">
        <f t="shared" si="313"/>
        <v>#N/A</v>
      </c>
      <c r="OS57" s="193" t="e">
        <f t="shared" si="313"/>
        <v>#N/A</v>
      </c>
      <c r="OT57" s="193" t="e">
        <f t="shared" si="313"/>
        <v>#N/A</v>
      </c>
      <c r="OU57" s="193" t="e">
        <f t="shared" si="313"/>
        <v>#N/A</v>
      </c>
      <c r="OV57" s="193" t="e">
        <f t="shared" si="313"/>
        <v>#N/A</v>
      </c>
      <c r="OW57" s="193" t="e">
        <f t="shared" si="313"/>
        <v>#N/A</v>
      </c>
      <c r="OX57" s="193" t="e">
        <f t="shared" si="313"/>
        <v>#N/A</v>
      </c>
      <c r="OY57" s="193" t="e">
        <f t="shared" si="313"/>
        <v>#N/A</v>
      </c>
      <c r="OZ57" s="193" t="e">
        <f t="shared" si="313"/>
        <v>#N/A</v>
      </c>
      <c r="PA57" s="193" t="e">
        <f t="shared" si="313"/>
        <v>#N/A</v>
      </c>
      <c r="PB57" s="193" t="e">
        <f t="shared" si="313"/>
        <v>#N/A</v>
      </c>
      <c r="PC57" s="193" t="e">
        <f t="shared" si="313"/>
        <v>#N/A</v>
      </c>
      <c r="PD57" s="193" t="e">
        <f t="shared" si="330"/>
        <v>#N/A</v>
      </c>
      <c r="PE57" s="193" t="e">
        <f t="shared" si="330"/>
        <v>#N/A</v>
      </c>
      <c r="PF57" s="193" t="e">
        <f t="shared" si="330"/>
        <v>#N/A</v>
      </c>
      <c r="PG57" s="193" t="e">
        <f t="shared" si="330"/>
        <v>#N/A</v>
      </c>
      <c r="PH57" s="193" t="e">
        <f t="shared" si="330"/>
        <v>#N/A</v>
      </c>
      <c r="PI57" s="193" t="e">
        <f t="shared" si="330"/>
        <v>#N/A</v>
      </c>
      <c r="PJ57" s="193" t="e">
        <f t="shared" si="330"/>
        <v>#N/A</v>
      </c>
      <c r="PK57" s="193" t="e">
        <f t="shared" si="330"/>
        <v>#N/A</v>
      </c>
      <c r="PL57" s="193" t="e">
        <f t="shared" si="330"/>
        <v>#N/A</v>
      </c>
      <c r="PM57" s="193" t="e">
        <f t="shared" si="330"/>
        <v>#N/A</v>
      </c>
      <c r="PN57" s="193" t="e">
        <f t="shared" si="330"/>
        <v>#N/A</v>
      </c>
      <c r="PO57" s="193" t="e">
        <f t="shared" si="330"/>
        <v>#N/A</v>
      </c>
      <c r="PP57" s="193" t="e">
        <f t="shared" si="330"/>
        <v>#N/A</v>
      </c>
      <c r="PQ57" s="193" t="e">
        <f t="shared" si="330"/>
        <v>#N/A</v>
      </c>
      <c r="PR57" s="193" t="e">
        <f t="shared" si="330"/>
        <v>#N/A</v>
      </c>
      <c r="PS57" s="193" t="e">
        <f t="shared" si="33"/>
        <v>#N/A</v>
      </c>
      <c r="PT57" s="193" t="e">
        <f t="shared" si="326"/>
        <v>#N/A</v>
      </c>
      <c r="PU57" s="193" t="e">
        <f t="shared" si="326"/>
        <v>#N/A</v>
      </c>
      <c r="PV57" s="193" t="e">
        <f t="shared" si="326"/>
        <v>#N/A</v>
      </c>
      <c r="PW57" s="193" t="e">
        <f t="shared" si="326"/>
        <v>#N/A</v>
      </c>
      <c r="PX57" s="193" t="e">
        <f t="shared" si="326"/>
        <v>#N/A</v>
      </c>
      <c r="PY57" s="193" t="e">
        <f t="shared" si="326"/>
        <v>#N/A</v>
      </c>
      <c r="PZ57" s="193" t="e">
        <f t="shared" si="326"/>
        <v>#N/A</v>
      </c>
      <c r="QA57" s="193" t="e">
        <f t="shared" si="326"/>
        <v>#N/A</v>
      </c>
    </row>
    <row r="58" spans="1:443" hidden="1" x14ac:dyDescent="0.45">
      <c r="A58" s="276"/>
      <c r="B58" s="277" t="str">
        <f>IF(OR($T58="",$U58=""),"",ROUND(_xlfn.BETA.INV(ABS(VLOOKUP($Z$1,VLookups!$A$30:$B$31,2,FALSE)-B$2),IF($N58="L",$U58,$T58),IF($N58="L",$T58,$U58),$G58,$I58),0))</f>
        <v/>
      </c>
      <c r="C58" s="287" t="str">
        <f t="shared" si="24"/>
        <v/>
      </c>
      <c r="D58" s="288" t="str">
        <f t="shared" si="25"/>
        <v/>
      </c>
      <c r="E58" s="134"/>
      <c r="F58" s="279"/>
      <c r="G58" s="280" t="str">
        <f t="shared" si="16"/>
        <v/>
      </c>
      <c r="H58" s="281"/>
      <c r="I58" s="280" t="str">
        <f t="shared" si="17"/>
        <v/>
      </c>
      <c r="J58" s="279"/>
      <c r="K58" s="135"/>
      <c r="L58" s="110" t="str">
        <f t="shared" si="18"/>
        <v/>
      </c>
      <c r="M58" s="21" t="str">
        <f t="shared" si="19"/>
        <v/>
      </c>
      <c r="N58" s="22" t="str">
        <f t="shared" si="20"/>
        <v/>
      </c>
      <c r="O58" s="23" t="str">
        <f>IF(M58="","",IF(OR($M58&lt;Skew!$B$3,$M58=Skew!$B$3),IF($M58&gt;Skew!$C$3,Skew!$A$3,IF($M58&gt;Skew!$C$4,Skew!$A$4,IF($M58&gt;Skew!$C$5,Skew!$A$5,IF($M58&gt;Skew!$C$6,Skew!$A$6,IF($M58&gt;Skew!$C$7,Skew!$A$7,IF($M58&gt;Skew!$C$8,Skew!$A$8,IF($M58&gt;Skew!$C$9,Skew!$A$9,IF($M58&gt;Skew!$C$10,Skew!$A$10,IF($M58&gt;Skew!$C$11,Skew!$A$11,IF($M58&gt;Skew!$C$12,Skew!$A$12,IF($M58&gt;Skew!$C$13,Skew!$A$13,IF($M58&gt;Skew!$C$14,Skew!$A$14,IF($M58&gt;Skew!$C$15,Skew!$A$15,IF($M58&gt;Skew!$C$16,Skew!$A$16,Skew!$A$17)
)))))))))))))))</f>
        <v/>
      </c>
      <c r="P58" s="22" t="str">
        <f>IF(M58="","",MATCH(O58,Skew!$A$3:$A$17,0))</f>
        <v/>
      </c>
      <c r="Q58" s="22" t="str">
        <f t="shared" si="0"/>
        <v/>
      </c>
      <c r="R58" s="24"/>
      <c r="S58" s="22" t="str">
        <f>IF(OR(M58="",R58=""),"",MATCH(R58,Confidence!$A$3:$A$12,0))</f>
        <v/>
      </c>
      <c r="T58" s="25" t="str">
        <f t="shared" si="1"/>
        <v/>
      </c>
      <c r="U58" s="25" t="str">
        <f t="shared" si="2"/>
        <v/>
      </c>
      <c r="V58" s="22"/>
      <c r="W58" s="102" t="str">
        <f t="shared" si="3"/>
        <v/>
      </c>
      <c r="X58" s="102" t="str">
        <f t="shared" si="4"/>
        <v/>
      </c>
      <c r="Y58" s="37" t="str">
        <f t="shared" si="5"/>
        <v/>
      </c>
      <c r="Z58" s="115"/>
      <c r="AA58" s="204" t="str">
        <f>IF(AND(G58&gt;0,H58&gt;0,I58&gt;0,T58&gt;0,U58&gt;0,Z58&gt;0,NOT(R58="")),ABS(VLOOKUP($Z$1,VLookups!$A$30:$B$31,2,FALSE)-_xlfn.BETA.DIST(Z58,IF(N58="L",U58,T58),IF(N58="L",T58,U58),TRUE,G58,I58)),"")</f>
        <v/>
      </c>
      <c r="AB58" s="112" t="str">
        <f>IF(OR($T58="",$U58=""),"",_xlfn.BETA.INV(ABS(VLOOKUP($Z$1,VLookups!$A$30:$B$31,2,FALSE)-AB$3),IF($N58="L",$U58,$T58),IF($N58="L",$T58,$U58),$G58,$I58))</f>
        <v/>
      </c>
      <c r="AC58" s="113" t="str">
        <f>IF(OR($T58="",$U58=""),"",_xlfn.BETA.INV(ABS(VLOOKUP($Z$1,VLookups!$A$30:$B$31,2,FALSE)-AC$3),IF($N58="L",$U58,$T58),IF($N58="L",$T58,$U58),$G58,$I58))</f>
        <v/>
      </c>
      <c r="AD58" s="112" t="str">
        <f>IF(OR($T58="",$U58=""),"",_xlfn.BETA.INV(ABS(VLOOKUP($Z$1,VLookups!$A$30:$B$31,2,FALSE)-AD$3),IF($N58="L",$U58,$T58),IF($N58="L",$T58,$U58),$G58,$I58))</f>
        <v/>
      </c>
      <c r="AE58" s="113" t="str">
        <f>IF(OR($T58="",$U58=""),"",_xlfn.BETA.INV(ABS(VLOOKUP($Z$1,VLookups!$A$30:$B$31,2,FALSE)-AE$3),IF($N58="L",$U58,$T58),IF($N58="L",$T58,$U58),$G58,$I58))</f>
        <v/>
      </c>
      <c r="AF58" s="112" t="str">
        <f>IF(OR($T58="",$U58=""),"",_xlfn.BETA.INV(ABS(VLOOKUP($Z$1,VLookups!$A$30:$B$31,2,FALSE)-AF$3),IF($N58="L",$U58,$T58),IF($N58="L",$T58,$U58),$G58,$I58))</f>
        <v/>
      </c>
      <c r="AG58" s="113" t="str">
        <f>IF(OR($T58="",$U58=""),"",_xlfn.BETA.INV(ABS(VLOOKUP($Z$1,VLookups!$A$30:$B$31,2,FALSE)-AG$3),IF($N58="L",$U58,$T58),IF($N58="L",$T58,$U58),$G58,$I58))</f>
        <v/>
      </c>
      <c r="AH58" s="112" t="str">
        <f>IF(OR($T58="",$U58=""),"",_xlfn.BETA.INV(ABS(VLOOKUP($Z$1,VLookups!$A$30:$B$31,2,FALSE)-AH$3),IF($N58="L",$U58,$T58),IF($N58="L",$T58,$U58),$G58,$I58))</f>
        <v/>
      </c>
      <c r="AI58" s="113" t="str">
        <f>IF(OR($T58="",$U58=""),"",_xlfn.BETA.INV(ABS(VLOOKUP($Z$1,VLookups!$A$30:$B$31,2,FALSE)-AI$3),IF($N58="L",$U58,$T58),IF($N58="L",$T58,$U58),$G58,$I58))</f>
        <v/>
      </c>
      <c r="AJ58" s="112" t="str">
        <f>IF(OR($T58="",$U58=""),"",_xlfn.BETA.INV(ABS(VLOOKUP($Z$1,VLookups!$A$30:$B$31,2,FALSE)-AJ$3),IF($N58="L",$U58,$T58),IF($N58="L",$T58,$U58),$G58,$I58))</f>
        <v/>
      </c>
      <c r="AK58" s="113" t="str">
        <f>IF(OR($T58="",$U58=""),"",_xlfn.BETA.INV(ABS(VLOOKUP($Z$1,VLookups!$A$30:$B$31,2,FALSE)-AK$3),IF($N58="L",$U58,$T58),IF($N58="L",$T58,$U58),$G58,$I58))</f>
        <v/>
      </c>
      <c r="AL58" s="112" t="str">
        <f>IF(OR($T58="",$U58=""),"",_xlfn.BETA.INV(ABS(VLOOKUP($Z$1,VLookups!$A$30:$B$31,2,FALSE)-AL$3),IF($N58="L",$U58,$T58),IF($N58="L",$T58,$U58),$G58,$I58))</f>
        <v/>
      </c>
      <c r="AM58" s="113" t="str">
        <f>IF(OR($T58="",$U58=""),"",_xlfn.BETA.INV(ABS(VLOOKUP($Z$1,VLookups!$A$30:$B$31,2,FALSE)-AM$3),IF($N58="L",$U58,$T58),IF($N58="L",$T58,$U58),$G58,$I58))</f>
        <v/>
      </c>
      <c r="AN58" s="15"/>
      <c r="AO58" s="194" t="str">
        <f t="shared" si="21"/>
        <v/>
      </c>
      <c r="AP58" s="192" t="str">
        <f t="shared" si="22"/>
        <v/>
      </c>
      <c r="AQ58" s="177" t="str">
        <f t="shared" ref="AQ58" si="335">IF(ISNONTEXT($AO58),AP58+$AO58,"")</f>
        <v/>
      </c>
      <c r="AR58" s="177" t="str">
        <f t="shared" si="35"/>
        <v/>
      </c>
      <c r="AS58" s="177" t="str">
        <f t="shared" si="36"/>
        <v/>
      </c>
      <c r="AT58" s="177" t="str">
        <f t="shared" si="37"/>
        <v/>
      </c>
      <c r="AU58" s="177" t="str">
        <f t="shared" si="38"/>
        <v/>
      </c>
      <c r="AV58" s="177" t="str">
        <f t="shared" si="39"/>
        <v/>
      </c>
      <c r="AW58" s="177" t="str">
        <f t="shared" si="40"/>
        <v/>
      </c>
      <c r="AX58" s="177" t="str">
        <f t="shared" si="41"/>
        <v/>
      </c>
      <c r="AY58" s="177" t="str">
        <f t="shared" si="42"/>
        <v/>
      </c>
      <c r="AZ58" s="177" t="str">
        <f t="shared" si="43"/>
        <v/>
      </c>
      <c r="BA58" s="177" t="str">
        <f t="shared" si="44"/>
        <v/>
      </c>
      <c r="BB58" s="177" t="str">
        <f t="shared" si="45"/>
        <v/>
      </c>
      <c r="BC58" s="177" t="str">
        <f t="shared" si="46"/>
        <v/>
      </c>
      <c r="BD58" s="177" t="str">
        <f t="shared" si="47"/>
        <v/>
      </c>
      <c r="BE58" s="177" t="str">
        <f t="shared" si="48"/>
        <v/>
      </c>
      <c r="BF58" s="177" t="str">
        <f t="shared" si="49"/>
        <v/>
      </c>
      <c r="BG58" s="177" t="str">
        <f t="shared" si="50"/>
        <v/>
      </c>
      <c r="BH58" s="177" t="str">
        <f t="shared" si="51"/>
        <v/>
      </c>
      <c r="BI58" s="177" t="str">
        <f t="shared" si="52"/>
        <v/>
      </c>
      <c r="BJ58" s="177" t="str">
        <f t="shared" si="53"/>
        <v/>
      </c>
      <c r="BK58" s="177" t="str">
        <f t="shared" si="54"/>
        <v/>
      </c>
      <c r="BL58" s="177" t="str">
        <f t="shared" si="55"/>
        <v/>
      </c>
      <c r="BM58" s="177" t="str">
        <f t="shared" si="56"/>
        <v/>
      </c>
      <c r="BN58" s="177" t="str">
        <f t="shared" si="57"/>
        <v/>
      </c>
      <c r="BO58" s="177" t="str">
        <f t="shared" si="58"/>
        <v/>
      </c>
      <c r="BP58" s="177" t="str">
        <f t="shared" si="59"/>
        <v/>
      </c>
      <c r="BQ58" s="177" t="str">
        <f t="shared" si="60"/>
        <v/>
      </c>
      <c r="BR58" s="177" t="str">
        <f t="shared" si="61"/>
        <v/>
      </c>
      <c r="BS58" s="177" t="str">
        <f t="shared" si="62"/>
        <v/>
      </c>
      <c r="BT58" s="177" t="str">
        <f t="shared" si="63"/>
        <v/>
      </c>
      <c r="BU58" s="177" t="str">
        <f t="shared" si="64"/>
        <v/>
      </c>
      <c r="BV58" s="177" t="str">
        <f t="shared" si="65"/>
        <v/>
      </c>
      <c r="BW58" s="177" t="str">
        <f t="shared" si="66"/>
        <v/>
      </c>
      <c r="BX58" s="177" t="str">
        <f t="shared" si="67"/>
        <v/>
      </c>
      <c r="BY58" s="177" t="str">
        <f t="shared" si="68"/>
        <v/>
      </c>
      <c r="BZ58" s="177" t="str">
        <f t="shared" si="69"/>
        <v/>
      </c>
      <c r="CA58" s="177" t="str">
        <f t="shared" si="70"/>
        <v/>
      </c>
      <c r="CB58" s="177" t="str">
        <f t="shared" si="71"/>
        <v/>
      </c>
      <c r="CC58" s="177" t="str">
        <f t="shared" si="72"/>
        <v/>
      </c>
      <c r="CD58" s="177" t="str">
        <f t="shared" si="73"/>
        <v/>
      </c>
      <c r="CE58" s="177" t="str">
        <f t="shared" si="74"/>
        <v/>
      </c>
      <c r="CF58" s="177" t="str">
        <f t="shared" si="75"/>
        <v/>
      </c>
      <c r="CG58" s="177" t="str">
        <f t="shared" si="76"/>
        <v/>
      </c>
      <c r="CH58" s="177" t="str">
        <f t="shared" si="77"/>
        <v/>
      </c>
      <c r="CI58" s="177" t="str">
        <f t="shared" si="78"/>
        <v/>
      </c>
      <c r="CJ58" s="177" t="str">
        <f t="shared" si="79"/>
        <v/>
      </c>
      <c r="CK58" s="177" t="str">
        <f t="shared" si="80"/>
        <v/>
      </c>
      <c r="CL58" s="177" t="str">
        <f t="shared" si="81"/>
        <v/>
      </c>
      <c r="CM58" s="177" t="str">
        <f t="shared" si="82"/>
        <v/>
      </c>
      <c r="CN58" s="177" t="str">
        <f t="shared" si="83"/>
        <v/>
      </c>
      <c r="CO58" s="177" t="str">
        <f t="shared" si="84"/>
        <v/>
      </c>
      <c r="CP58" s="177" t="str">
        <f t="shared" si="85"/>
        <v/>
      </c>
      <c r="CQ58" s="177" t="str">
        <f t="shared" si="86"/>
        <v/>
      </c>
      <c r="CR58" s="177" t="str">
        <f t="shared" si="87"/>
        <v/>
      </c>
      <c r="CS58" s="177" t="str">
        <f t="shared" si="88"/>
        <v/>
      </c>
      <c r="CT58" s="177" t="str">
        <f t="shared" si="89"/>
        <v/>
      </c>
      <c r="CU58" s="177" t="str">
        <f t="shared" si="90"/>
        <v/>
      </c>
      <c r="CV58" s="177" t="str">
        <f t="shared" si="91"/>
        <v/>
      </c>
      <c r="CW58" s="177" t="str">
        <f t="shared" si="92"/>
        <v/>
      </c>
      <c r="CX58" s="177" t="str">
        <f t="shared" si="93"/>
        <v/>
      </c>
      <c r="CY58" s="177" t="str">
        <f t="shared" si="94"/>
        <v/>
      </c>
      <c r="CZ58" s="177" t="str">
        <f t="shared" si="95"/>
        <v/>
      </c>
      <c r="DA58" s="177" t="str">
        <f t="shared" si="96"/>
        <v/>
      </c>
      <c r="DB58" s="177" t="str">
        <f t="shared" si="97"/>
        <v/>
      </c>
      <c r="DC58" s="177" t="str">
        <f t="shared" si="28"/>
        <v/>
      </c>
      <c r="DD58" s="177" t="str">
        <f t="shared" si="98"/>
        <v/>
      </c>
      <c r="DE58" s="177" t="str">
        <f t="shared" si="99"/>
        <v/>
      </c>
      <c r="DF58" s="177" t="str">
        <f t="shared" si="100"/>
        <v/>
      </c>
      <c r="DG58" s="177" t="str">
        <f t="shared" si="101"/>
        <v/>
      </c>
      <c r="DH58" s="177" t="str">
        <f t="shared" si="102"/>
        <v/>
      </c>
      <c r="DI58" s="177" t="str">
        <f t="shared" si="103"/>
        <v/>
      </c>
      <c r="DJ58" s="177" t="str">
        <f t="shared" si="104"/>
        <v/>
      </c>
      <c r="DK58" s="177" t="str">
        <f t="shared" si="105"/>
        <v/>
      </c>
      <c r="DL58" s="177" t="str">
        <f t="shared" si="106"/>
        <v/>
      </c>
      <c r="DM58" s="177" t="str">
        <f t="shared" si="107"/>
        <v/>
      </c>
      <c r="DN58" s="177" t="str">
        <f t="shared" si="108"/>
        <v/>
      </c>
      <c r="DO58" s="177" t="str">
        <f t="shared" si="109"/>
        <v/>
      </c>
      <c r="DP58" s="177" t="str">
        <f t="shared" si="110"/>
        <v/>
      </c>
      <c r="DQ58" s="177" t="str">
        <f t="shared" si="111"/>
        <v/>
      </c>
      <c r="DR58" s="177" t="str">
        <f t="shared" si="112"/>
        <v/>
      </c>
      <c r="DS58" s="177" t="str">
        <f t="shared" si="113"/>
        <v/>
      </c>
      <c r="DT58" s="177" t="str">
        <f t="shared" si="114"/>
        <v/>
      </c>
      <c r="DU58" s="177" t="str">
        <f t="shared" si="115"/>
        <v/>
      </c>
      <c r="DV58" s="177" t="str">
        <f t="shared" si="116"/>
        <v/>
      </c>
      <c r="DW58" s="177" t="str">
        <f t="shared" si="117"/>
        <v/>
      </c>
      <c r="DX58" s="177" t="str">
        <f t="shared" si="118"/>
        <v/>
      </c>
      <c r="DY58" s="177" t="str">
        <f t="shared" si="119"/>
        <v/>
      </c>
      <c r="DZ58" s="177" t="str">
        <f t="shared" si="120"/>
        <v/>
      </c>
      <c r="EA58" s="177" t="str">
        <f t="shared" si="121"/>
        <v/>
      </c>
      <c r="EB58" s="177" t="str">
        <f t="shared" si="122"/>
        <v/>
      </c>
      <c r="EC58" s="177" t="str">
        <f t="shared" si="123"/>
        <v/>
      </c>
      <c r="ED58" s="177" t="str">
        <f t="shared" si="124"/>
        <v/>
      </c>
      <c r="EE58" s="177" t="str">
        <f t="shared" si="125"/>
        <v/>
      </c>
      <c r="EF58" s="177" t="str">
        <f t="shared" si="126"/>
        <v/>
      </c>
      <c r="EG58" s="177" t="str">
        <f t="shared" si="127"/>
        <v/>
      </c>
      <c r="EH58" s="177" t="str">
        <f t="shared" si="128"/>
        <v/>
      </c>
      <c r="EI58" s="177" t="str">
        <f t="shared" si="129"/>
        <v/>
      </c>
      <c r="EJ58" s="177" t="str">
        <f t="shared" si="130"/>
        <v/>
      </c>
      <c r="EK58" s="177" t="str">
        <f t="shared" si="131"/>
        <v/>
      </c>
      <c r="EL58" s="177" t="str">
        <f t="shared" si="132"/>
        <v/>
      </c>
      <c r="EM58" s="177" t="str">
        <f t="shared" si="133"/>
        <v/>
      </c>
      <c r="EN58" s="177" t="str">
        <f t="shared" si="134"/>
        <v/>
      </c>
      <c r="EO58" s="177" t="str">
        <f t="shared" si="135"/>
        <v/>
      </c>
      <c r="EP58" s="177" t="str">
        <f t="shared" si="136"/>
        <v/>
      </c>
      <c r="EQ58" s="177" t="str">
        <f t="shared" si="137"/>
        <v/>
      </c>
      <c r="ER58" s="177" t="str">
        <f t="shared" si="138"/>
        <v/>
      </c>
      <c r="ES58" s="177" t="str">
        <f t="shared" si="139"/>
        <v/>
      </c>
      <c r="ET58" s="177" t="str">
        <f t="shared" si="140"/>
        <v/>
      </c>
      <c r="EU58" s="177" t="str">
        <f t="shared" si="141"/>
        <v/>
      </c>
      <c r="EV58" s="177" t="str">
        <f t="shared" si="142"/>
        <v/>
      </c>
      <c r="EW58" s="177" t="str">
        <f t="shared" si="143"/>
        <v/>
      </c>
      <c r="EX58" s="177" t="str">
        <f t="shared" si="144"/>
        <v/>
      </c>
      <c r="EY58" s="177" t="str">
        <f t="shared" si="145"/>
        <v/>
      </c>
      <c r="EZ58" s="177" t="str">
        <f t="shared" si="146"/>
        <v/>
      </c>
      <c r="FA58" s="177" t="str">
        <f t="shared" si="147"/>
        <v/>
      </c>
      <c r="FB58" s="177" t="str">
        <f t="shared" si="148"/>
        <v/>
      </c>
      <c r="FC58" s="177" t="str">
        <f t="shared" si="149"/>
        <v/>
      </c>
      <c r="FD58" s="177" t="str">
        <f t="shared" si="150"/>
        <v/>
      </c>
      <c r="FE58" s="177" t="str">
        <f t="shared" si="151"/>
        <v/>
      </c>
      <c r="FF58" s="177" t="str">
        <f t="shared" si="152"/>
        <v/>
      </c>
      <c r="FG58" s="177" t="str">
        <f t="shared" si="153"/>
        <v/>
      </c>
      <c r="FH58" s="177" t="str">
        <f t="shared" si="154"/>
        <v/>
      </c>
      <c r="FI58" s="177" t="str">
        <f t="shared" si="155"/>
        <v/>
      </c>
      <c r="FJ58" s="177" t="str">
        <f t="shared" si="156"/>
        <v/>
      </c>
      <c r="FK58" s="177" t="str">
        <f t="shared" si="157"/>
        <v/>
      </c>
      <c r="FL58" s="177" t="str">
        <f t="shared" si="158"/>
        <v/>
      </c>
      <c r="FM58" s="177" t="str">
        <f t="shared" si="159"/>
        <v/>
      </c>
      <c r="FN58" s="177" t="str">
        <f t="shared" si="160"/>
        <v/>
      </c>
      <c r="FO58" s="177" t="str">
        <f t="shared" si="29"/>
        <v/>
      </c>
      <c r="FP58" s="177" t="str">
        <f t="shared" si="161"/>
        <v/>
      </c>
      <c r="FQ58" s="177" t="str">
        <f t="shared" si="162"/>
        <v/>
      </c>
      <c r="FR58" s="177" t="str">
        <f t="shared" si="163"/>
        <v/>
      </c>
      <c r="FS58" s="177" t="str">
        <f t="shared" si="164"/>
        <v/>
      </c>
      <c r="FT58" s="177" t="str">
        <f t="shared" si="165"/>
        <v/>
      </c>
      <c r="FU58" s="177" t="str">
        <f t="shared" si="166"/>
        <v/>
      </c>
      <c r="FV58" s="177" t="str">
        <f t="shared" si="167"/>
        <v/>
      </c>
      <c r="FW58" s="177" t="str">
        <f t="shared" si="168"/>
        <v/>
      </c>
      <c r="FX58" s="177" t="str">
        <f t="shared" si="169"/>
        <v/>
      </c>
      <c r="FY58" s="177" t="str">
        <f t="shared" si="170"/>
        <v/>
      </c>
      <c r="FZ58" s="177" t="str">
        <f t="shared" si="171"/>
        <v/>
      </c>
      <c r="GA58" s="177" t="str">
        <f t="shared" si="172"/>
        <v/>
      </c>
      <c r="GB58" s="177" t="str">
        <f t="shared" si="173"/>
        <v/>
      </c>
      <c r="GC58" s="177" t="str">
        <f t="shared" si="174"/>
        <v/>
      </c>
      <c r="GD58" s="177" t="str">
        <f t="shared" si="175"/>
        <v/>
      </c>
      <c r="GE58" s="177" t="str">
        <f t="shared" si="176"/>
        <v/>
      </c>
      <c r="GF58" s="177" t="str">
        <f t="shared" si="177"/>
        <v/>
      </c>
      <c r="GG58" s="177" t="str">
        <f t="shared" si="178"/>
        <v/>
      </c>
      <c r="GH58" s="177" t="str">
        <f t="shared" si="179"/>
        <v/>
      </c>
      <c r="GI58" s="177" t="str">
        <f t="shared" si="180"/>
        <v/>
      </c>
      <c r="GJ58" s="177" t="str">
        <f t="shared" si="181"/>
        <v/>
      </c>
      <c r="GK58" s="177" t="str">
        <f t="shared" si="182"/>
        <v/>
      </c>
      <c r="GL58" s="177" t="str">
        <f t="shared" si="183"/>
        <v/>
      </c>
      <c r="GM58" s="177" t="str">
        <f t="shared" si="184"/>
        <v/>
      </c>
      <c r="GN58" s="177" t="str">
        <f t="shared" si="185"/>
        <v/>
      </c>
      <c r="GO58" s="177" t="str">
        <f t="shared" si="186"/>
        <v/>
      </c>
      <c r="GP58" s="177" t="str">
        <f t="shared" si="187"/>
        <v/>
      </c>
      <c r="GQ58" s="177" t="str">
        <f t="shared" si="188"/>
        <v/>
      </c>
      <c r="GR58" s="177" t="str">
        <f t="shared" si="189"/>
        <v/>
      </c>
      <c r="GS58" s="177" t="str">
        <f t="shared" si="190"/>
        <v/>
      </c>
      <c r="GT58" s="177" t="str">
        <f t="shared" si="191"/>
        <v/>
      </c>
      <c r="GU58" s="177" t="str">
        <f t="shared" si="192"/>
        <v/>
      </c>
      <c r="GV58" s="177" t="str">
        <f t="shared" si="193"/>
        <v/>
      </c>
      <c r="GW58" s="177" t="str">
        <f t="shared" si="194"/>
        <v/>
      </c>
      <c r="GX58" s="177" t="str">
        <f t="shared" si="195"/>
        <v/>
      </c>
      <c r="GY58" s="177" t="str">
        <f t="shared" si="196"/>
        <v/>
      </c>
      <c r="GZ58" s="177" t="str">
        <f t="shared" si="197"/>
        <v/>
      </c>
      <c r="HA58" s="177" t="str">
        <f t="shared" si="198"/>
        <v/>
      </c>
      <c r="HB58" s="177" t="str">
        <f t="shared" si="199"/>
        <v/>
      </c>
      <c r="HC58" s="177" t="str">
        <f t="shared" si="200"/>
        <v/>
      </c>
      <c r="HD58" s="177" t="str">
        <f t="shared" si="201"/>
        <v/>
      </c>
      <c r="HE58" s="177" t="str">
        <f t="shared" si="202"/>
        <v/>
      </c>
      <c r="HF58" s="177" t="str">
        <f t="shared" si="203"/>
        <v/>
      </c>
      <c r="HG58" s="177" t="str">
        <f t="shared" si="204"/>
        <v/>
      </c>
      <c r="HH58" s="177" t="str">
        <f t="shared" si="205"/>
        <v/>
      </c>
      <c r="HI58" s="177" t="str">
        <f t="shared" si="206"/>
        <v/>
      </c>
      <c r="HJ58" s="177" t="str">
        <f t="shared" si="207"/>
        <v/>
      </c>
      <c r="HK58" s="177" t="str">
        <f t="shared" si="208"/>
        <v/>
      </c>
      <c r="HL58" s="177" t="str">
        <f t="shared" si="209"/>
        <v/>
      </c>
      <c r="HM58" s="177" t="str">
        <f t="shared" si="210"/>
        <v/>
      </c>
      <c r="HN58" s="177" t="str">
        <f t="shared" si="211"/>
        <v/>
      </c>
      <c r="HO58" s="177" t="str">
        <f t="shared" si="212"/>
        <v/>
      </c>
      <c r="HP58" s="177" t="str">
        <f t="shared" si="213"/>
        <v/>
      </c>
      <c r="HQ58" s="177" t="str">
        <f t="shared" si="214"/>
        <v/>
      </c>
      <c r="HR58" s="177" t="str">
        <f t="shared" si="215"/>
        <v/>
      </c>
      <c r="HS58" s="177" t="str">
        <f t="shared" si="216"/>
        <v/>
      </c>
      <c r="HT58" s="177" t="str">
        <f t="shared" si="217"/>
        <v/>
      </c>
      <c r="HU58" s="177" t="str">
        <f t="shared" si="218"/>
        <v/>
      </c>
      <c r="HV58" s="177" t="str">
        <f t="shared" si="219"/>
        <v/>
      </c>
      <c r="HW58" s="177" t="str">
        <f t="shared" si="220"/>
        <v/>
      </c>
      <c r="HX58" s="177" t="str">
        <f t="shared" si="221"/>
        <v/>
      </c>
      <c r="HY58" s="177" t="str">
        <f t="shared" si="222"/>
        <v/>
      </c>
      <c r="HZ58" s="177" t="str">
        <f t="shared" si="223"/>
        <v/>
      </c>
      <c r="IA58" s="177" t="str">
        <f t="shared" si="30"/>
        <v/>
      </c>
      <c r="IB58" s="177" t="str">
        <f t="shared" si="251"/>
        <v/>
      </c>
      <c r="IC58" s="177" t="str">
        <f t="shared" si="252"/>
        <v/>
      </c>
      <c r="ID58" s="177" t="str">
        <f t="shared" si="253"/>
        <v/>
      </c>
      <c r="IE58" s="177" t="str">
        <f t="shared" si="254"/>
        <v/>
      </c>
      <c r="IF58" s="177" t="str">
        <f t="shared" si="255"/>
        <v/>
      </c>
      <c r="IG58" s="177" t="str">
        <f t="shared" si="256"/>
        <v/>
      </c>
      <c r="IH58" s="192" t="str">
        <f t="shared" si="292"/>
        <v/>
      </c>
      <c r="II58" s="193" t="e">
        <f t="shared" si="293"/>
        <v>#N/A</v>
      </c>
      <c r="IJ58" s="193" t="e">
        <f t="shared" si="307"/>
        <v>#N/A</v>
      </c>
      <c r="IK58" s="193" t="e">
        <f t="shared" si="307"/>
        <v>#N/A</v>
      </c>
      <c r="IL58" s="193" t="e">
        <f t="shared" si="307"/>
        <v>#N/A</v>
      </c>
      <c r="IM58" s="193" t="e">
        <f t="shared" si="320"/>
        <v>#N/A</v>
      </c>
      <c r="IN58" s="193" t="e">
        <f t="shared" si="320"/>
        <v>#N/A</v>
      </c>
      <c r="IO58" s="193" t="e">
        <f t="shared" si="320"/>
        <v>#N/A</v>
      </c>
      <c r="IP58" s="193" t="e">
        <f t="shared" si="320"/>
        <v>#N/A</v>
      </c>
      <c r="IQ58" s="193" t="e">
        <f t="shared" si="320"/>
        <v>#N/A</v>
      </c>
      <c r="IR58" s="193" t="e">
        <f t="shared" si="320"/>
        <v>#N/A</v>
      </c>
      <c r="IS58" s="193" t="e">
        <f t="shared" si="320"/>
        <v>#N/A</v>
      </c>
      <c r="IT58" s="193" t="e">
        <f t="shared" si="320"/>
        <v>#N/A</v>
      </c>
      <c r="IU58" s="193" t="e">
        <f t="shared" si="320"/>
        <v>#N/A</v>
      </c>
      <c r="IV58" s="193" t="e">
        <f t="shared" si="320"/>
        <v>#N/A</v>
      </c>
      <c r="IW58" s="193" t="e">
        <f t="shared" si="320"/>
        <v>#N/A</v>
      </c>
      <c r="IX58" s="193" t="e">
        <f t="shared" si="320"/>
        <v>#N/A</v>
      </c>
      <c r="IY58" s="193" t="e">
        <f t="shared" si="320"/>
        <v>#N/A</v>
      </c>
      <c r="IZ58" s="193" t="e">
        <f t="shared" si="320"/>
        <v>#N/A</v>
      </c>
      <c r="JA58" s="193" t="e">
        <f t="shared" si="320"/>
        <v>#N/A</v>
      </c>
      <c r="JB58" s="193" t="e">
        <f t="shared" si="315"/>
        <v>#N/A</v>
      </c>
      <c r="JC58" s="193" t="e">
        <f t="shared" si="315"/>
        <v>#N/A</v>
      </c>
      <c r="JD58" s="193" t="e">
        <f t="shared" si="315"/>
        <v>#N/A</v>
      </c>
      <c r="JE58" s="193" t="e">
        <f t="shared" si="315"/>
        <v>#N/A</v>
      </c>
      <c r="JF58" s="193" t="e">
        <f t="shared" si="315"/>
        <v>#N/A</v>
      </c>
      <c r="JG58" s="193" t="e">
        <f t="shared" si="315"/>
        <v>#N/A</v>
      </c>
      <c r="JH58" s="193" t="e">
        <f t="shared" si="315"/>
        <v>#N/A</v>
      </c>
      <c r="JI58" s="193" t="e">
        <f t="shared" si="315"/>
        <v>#N/A</v>
      </c>
      <c r="JJ58" s="193" t="e">
        <f t="shared" si="315"/>
        <v>#N/A</v>
      </c>
      <c r="JK58" s="193" t="e">
        <f t="shared" si="315"/>
        <v>#N/A</v>
      </c>
      <c r="JL58" s="193" t="e">
        <f t="shared" si="315"/>
        <v>#N/A</v>
      </c>
      <c r="JM58" s="193" t="e">
        <f t="shared" si="315"/>
        <v>#N/A</v>
      </c>
      <c r="JN58" s="193" t="e">
        <f t="shared" si="315"/>
        <v>#N/A</v>
      </c>
      <c r="JO58" s="193" t="e">
        <f t="shared" si="315"/>
        <v>#N/A</v>
      </c>
      <c r="JP58" s="193" t="e">
        <f t="shared" si="315"/>
        <v>#N/A</v>
      </c>
      <c r="JQ58" s="193" t="e">
        <f t="shared" si="311"/>
        <v>#N/A</v>
      </c>
      <c r="JR58" s="193" t="e">
        <f t="shared" si="311"/>
        <v>#N/A</v>
      </c>
      <c r="JS58" s="193" t="e">
        <f t="shared" si="311"/>
        <v>#N/A</v>
      </c>
      <c r="JT58" s="193" t="e">
        <f t="shared" si="311"/>
        <v>#N/A</v>
      </c>
      <c r="JU58" s="193" t="e">
        <f t="shared" si="311"/>
        <v>#N/A</v>
      </c>
      <c r="JV58" s="193" t="e">
        <f t="shared" si="311"/>
        <v>#N/A</v>
      </c>
      <c r="JW58" s="193" t="e">
        <f t="shared" si="311"/>
        <v>#N/A</v>
      </c>
      <c r="JX58" s="193" t="e">
        <f t="shared" si="311"/>
        <v>#N/A</v>
      </c>
      <c r="JY58" s="193" t="e">
        <f t="shared" si="311"/>
        <v>#N/A</v>
      </c>
      <c r="JZ58" s="193" t="e">
        <f t="shared" si="311"/>
        <v>#N/A</v>
      </c>
      <c r="KA58" s="193" t="e">
        <f t="shared" si="311"/>
        <v>#N/A</v>
      </c>
      <c r="KB58" s="193" t="e">
        <f t="shared" si="311"/>
        <v>#N/A</v>
      </c>
      <c r="KC58" s="193" t="e">
        <f t="shared" si="311"/>
        <v>#N/A</v>
      </c>
      <c r="KD58" s="193" t="e">
        <f t="shared" si="311"/>
        <v>#N/A</v>
      </c>
      <c r="KE58" s="193" t="e">
        <f t="shared" si="311"/>
        <v>#N/A</v>
      </c>
      <c r="KF58" s="193" t="e">
        <f t="shared" si="328"/>
        <v>#N/A</v>
      </c>
      <c r="KG58" s="193" t="e">
        <f t="shared" si="328"/>
        <v>#N/A</v>
      </c>
      <c r="KH58" s="193" t="e">
        <f t="shared" si="328"/>
        <v>#N/A</v>
      </c>
      <c r="KI58" s="193" t="e">
        <f t="shared" si="328"/>
        <v>#N/A</v>
      </c>
      <c r="KJ58" s="193" t="e">
        <f t="shared" si="328"/>
        <v>#N/A</v>
      </c>
      <c r="KK58" s="193" t="e">
        <f t="shared" si="328"/>
        <v>#N/A</v>
      </c>
      <c r="KL58" s="193" t="e">
        <f t="shared" si="328"/>
        <v>#N/A</v>
      </c>
      <c r="KM58" s="193" t="e">
        <f t="shared" si="328"/>
        <v>#N/A</v>
      </c>
      <c r="KN58" s="193" t="e">
        <f t="shared" si="328"/>
        <v>#N/A</v>
      </c>
      <c r="KO58" s="193" t="e">
        <f t="shared" si="328"/>
        <v>#N/A</v>
      </c>
      <c r="KP58" s="193" t="e">
        <f t="shared" si="328"/>
        <v>#N/A</v>
      </c>
      <c r="KQ58" s="193" t="e">
        <f t="shared" si="328"/>
        <v>#N/A</v>
      </c>
      <c r="KR58" s="193" t="e">
        <f t="shared" si="328"/>
        <v>#N/A</v>
      </c>
      <c r="KS58" s="193" t="e">
        <f t="shared" si="328"/>
        <v>#N/A</v>
      </c>
      <c r="KT58" s="193" t="e">
        <f t="shared" si="328"/>
        <v>#N/A</v>
      </c>
      <c r="KU58" s="193" t="e">
        <f t="shared" si="31"/>
        <v>#N/A</v>
      </c>
      <c r="KV58" s="193" t="e">
        <f t="shared" si="308"/>
        <v>#N/A</v>
      </c>
      <c r="KW58" s="193" t="e">
        <f t="shared" si="308"/>
        <v>#N/A</v>
      </c>
      <c r="KX58" s="193" t="e">
        <f t="shared" si="308"/>
        <v>#N/A</v>
      </c>
      <c r="KY58" s="193" t="e">
        <f t="shared" si="321"/>
        <v>#N/A</v>
      </c>
      <c r="KZ58" s="193" t="e">
        <f t="shared" si="321"/>
        <v>#N/A</v>
      </c>
      <c r="LA58" s="193" t="e">
        <f t="shared" si="321"/>
        <v>#N/A</v>
      </c>
      <c r="LB58" s="193" t="e">
        <f t="shared" si="321"/>
        <v>#N/A</v>
      </c>
      <c r="LC58" s="193" t="e">
        <f t="shared" si="321"/>
        <v>#N/A</v>
      </c>
      <c r="LD58" s="193" t="e">
        <f t="shared" si="321"/>
        <v>#N/A</v>
      </c>
      <c r="LE58" s="193" t="e">
        <f t="shared" si="321"/>
        <v>#N/A</v>
      </c>
      <c r="LF58" s="193" t="e">
        <f t="shared" si="321"/>
        <v>#N/A</v>
      </c>
      <c r="LG58" s="193" t="e">
        <f t="shared" si="321"/>
        <v>#N/A</v>
      </c>
      <c r="LH58" s="193" t="e">
        <f t="shared" si="321"/>
        <v>#N/A</v>
      </c>
      <c r="LI58" s="193" t="e">
        <f t="shared" si="321"/>
        <v>#N/A</v>
      </c>
      <c r="LJ58" s="193" t="e">
        <f t="shared" si="321"/>
        <v>#N/A</v>
      </c>
      <c r="LK58" s="193" t="e">
        <f t="shared" si="321"/>
        <v>#N/A</v>
      </c>
      <c r="LL58" s="193" t="e">
        <f t="shared" si="321"/>
        <v>#N/A</v>
      </c>
      <c r="LM58" s="193" t="e">
        <f t="shared" si="321"/>
        <v>#N/A</v>
      </c>
      <c r="LN58" s="193" t="e">
        <f t="shared" si="316"/>
        <v>#N/A</v>
      </c>
      <c r="LO58" s="193" t="e">
        <f t="shared" si="316"/>
        <v>#N/A</v>
      </c>
      <c r="LP58" s="193" t="e">
        <f t="shared" si="316"/>
        <v>#N/A</v>
      </c>
      <c r="LQ58" s="193" t="e">
        <f t="shared" si="316"/>
        <v>#N/A</v>
      </c>
      <c r="LR58" s="193" t="e">
        <f t="shared" si="316"/>
        <v>#N/A</v>
      </c>
      <c r="LS58" s="193" t="e">
        <f t="shared" si="316"/>
        <v>#N/A</v>
      </c>
      <c r="LT58" s="193" t="e">
        <f t="shared" si="316"/>
        <v>#N/A</v>
      </c>
      <c r="LU58" s="193" t="e">
        <f t="shared" si="316"/>
        <v>#N/A</v>
      </c>
      <c r="LV58" s="193" t="e">
        <f t="shared" si="316"/>
        <v>#N/A</v>
      </c>
      <c r="LW58" s="193" t="e">
        <f t="shared" si="316"/>
        <v>#N/A</v>
      </c>
      <c r="LX58" s="193" t="e">
        <f t="shared" si="316"/>
        <v>#N/A</v>
      </c>
      <c r="LY58" s="193" t="e">
        <f t="shared" si="316"/>
        <v>#N/A</v>
      </c>
      <c r="LZ58" s="193" t="e">
        <f t="shared" si="316"/>
        <v>#N/A</v>
      </c>
      <c r="MA58" s="193" t="e">
        <f t="shared" si="316"/>
        <v>#N/A</v>
      </c>
      <c r="MB58" s="193" t="e">
        <f t="shared" si="316"/>
        <v>#N/A</v>
      </c>
      <c r="MC58" s="193" t="e">
        <f t="shared" si="312"/>
        <v>#N/A</v>
      </c>
      <c r="MD58" s="193" t="e">
        <f t="shared" si="312"/>
        <v>#N/A</v>
      </c>
      <c r="ME58" s="193" t="e">
        <f t="shared" si="312"/>
        <v>#N/A</v>
      </c>
      <c r="MF58" s="193" t="e">
        <f t="shared" si="312"/>
        <v>#N/A</v>
      </c>
      <c r="MG58" s="193" t="e">
        <f t="shared" si="312"/>
        <v>#N/A</v>
      </c>
      <c r="MH58" s="193" t="e">
        <f t="shared" si="312"/>
        <v>#N/A</v>
      </c>
      <c r="MI58" s="193" t="e">
        <f t="shared" si="312"/>
        <v>#N/A</v>
      </c>
      <c r="MJ58" s="193" t="e">
        <f t="shared" si="312"/>
        <v>#N/A</v>
      </c>
      <c r="MK58" s="193" t="e">
        <f t="shared" si="312"/>
        <v>#N/A</v>
      </c>
      <c r="ML58" s="193" t="e">
        <f t="shared" si="312"/>
        <v>#N/A</v>
      </c>
      <c r="MM58" s="193" t="e">
        <f t="shared" si="312"/>
        <v>#N/A</v>
      </c>
      <c r="MN58" s="193" t="e">
        <f t="shared" si="312"/>
        <v>#N/A</v>
      </c>
      <c r="MO58" s="193" t="e">
        <f t="shared" si="312"/>
        <v>#N/A</v>
      </c>
      <c r="MP58" s="193" t="e">
        <f t="shared" si="312"/>
        <v>#N/A</v>
      </c>
      <c r="MQ58" s="193" t="e">
        <f t="shared" si="312"/>
        <v>#N/A</v>
      </c>
      <c r="MR58" s="193" t="e">
        <f t="shared" si="329"/>
        <v>#N/A</v>
      </c>
      <c r="MS58" s="193" t="e">
        <f t="shared" si="329"/>
        <v>#N/A</v>
      </c>
      <c r="MT58" s="193" t="e">
        <f t="shared" si="329"/>
        <v>#N/A</v>
      </c>
      <c r="MU58" s="193" t="e">
        <f t="shared" si="329"/>
        <v>#N/A</v>
      </c>
      <c r="MV58" s="193" t="e">
        <f t="shared" si="329"/>
        <v>#N/A</v>
      </c>
      <c r="MW58" s="193" t="e">
        <f t="shared" si="329"/>
        <v>#N/A</v>
      </c>
      <c r="MX58" s="193" t="e">
        <f t="shared" si="329"/>
        <v>#N/A</v>
      </c>
      <c r="MY58" s="193" t="e">
        <f t="shared" si="329"/>
        <v>#N/A</v>
      </c>
      <c r="MZ58" s="193" t="e">
        <f t="shared" si="329"/>
        <v>#N/A</v>
      </c>
      <c r="NA58" s="193" t="e">
        <f t="shared" si="329"/>
        <v>#N/A</v>
      </c>
      <c r="NB58" s="193" t="e">
        <f t="shared" si="329"/>
        <v>#N/A</v>
      </c>
      <c r="NC58" s="193" t="e">
        <f t="shared" si="329"/>
        <v>#N/A</v>
      </c>
      <c r="ND58" s="193" t="e">
        <f t="shared" si="329"/>
        <v>#N/A</v>
      </c>
      <c r="NE58" s="193" t="e">
        <f t="shared" si="329"/>
        <v>#N/A</v>
      </c>
      <c r="NF58" s="193" t="e">
        <f t="shared" si="329"/>
        <v>#N/A</v>
      </c>
      <c r="NG58" s="193" t="e">
        <f t="shared" si="32"/>
        <v>#N/A</v>
      </c>
      <c r="NH58" s="193" t="e">
        <f t="shared" si="309"/>
        <v>#N/A</v>
      </c>
      <c r="NI58" s="193" t="e">
        <f t="shared" si="309"/>
        <v>#N/A</v>
      </c>
      <c r="NJ58" s="193" t="e">
        <f t="shared" si="309"/>
        <v>#N/A</v>
      </c>
      <c r="NK58" s="193" t="e">
        <f t="shared" si="322"/>
        <v>#N/A</v>
      </c>
      <c r="NL58" s="193" t="e">
        <f t="shared" si="322"/>
        <v>#N/A</v>
      </c>
      <c r="NM58" s="193" t="e">
        <f t="shared" si="322"/>
        <v>#N/A</v>
      </c>
      <c r="NN58" s="193" t="e">
        <f t="shared" si="322"/>
        <v>#N/A</v>
      </c>
      <c r="NO58" s="193" t="e">
        <f t="shared" si="322"/>
        <v>#N/A</v>
      </c>
      <c r="NP58" s="193" t="e">
        <f t="shared" si="322"/>
        <v>#N/A</v>
      </c>
      <c r="NQ58" s="193" t="e">
        <f t="shared" si="322"/>
        <v>#N/A</v>
      </c>
      <c r="NR58" s="193" t="e">
        <f t="shared" si="322"/>
        <v>#N/A</v>
      </c>
      <c r="NS58" s="193" t="e">
        <f t="shared" si="322"/>
        <v>#N/A</v>
      </c>
      <c r="NT58" s="193" t="e">
        <f t="shared" si="322"/>
        <v>#N/A</v>
      </c>
      <c r="NU58" s="193" t="e">
        <f t="shared" si="322"/>
        <v>#N/A</v>
      </c>
      <c r="NV58" s="193" t="e">
        <f t="shared" si="322"/>
        <v>#N/A</v>
      </c>
      <c r="NW58" s="193" t="e">
        <f t="shared" si="322"/>
        <v>#N/A</v>
      </c>
      <c r="NX58" s="193" t="e">
        <f t="shared" si="322"/>
        <v>#N/A</v>
      </c>
      <c r="NY58" s="193" t="e">
        <f t="shared" si="322"/>
        <v>#N/A</v>
      </c>
      <c r="NZ58" s="193" t="e">
        <f t="shared" si="317"/>
        <v>#N/A</v>
      </c>
      <c r="OA58" s="193" t="e">
        <f t="shared" si="317"/>
        <v>#N/A</v>
      </c>
      <c r="OB58" s="193" t="e">
        <f t="shared" si="317"/>
        <v>#N/A</v>
      </c>
      <c r="OC58" s="193" t="e">
        <f t="shared" si="317"/>
        <v>#N/A</v>
      </c>
      <c r="OD58" s="193" t="e">
        <f t="shared" si="317"/>
        <v>#N/A</v>
      </c>
      <c r="OE58" s="193" t="e">
        <f t="shared" si="317"/>
        <v>#N/A</v>
      </c>
      <c r="OF58" s="193" t="e">
        <f t="shared" si="317"/>
        <v>#N/A</v>
      </c>
      <c r="OG58" s="193" t="e">
        <f t="shared" si="317"/>
        <v>#N/A</v>
      </c>
      <c r="OH58" s="193" t="e">
        <f t="shared" si="317"/>
        <v>#N/A</v>
      </c>
      <c r="OI58" s="193" t="e">
        <f t="shared" si="317"/>
        <v>#N/A</v>
      </c>
      <c r="OJ58" s="193" t="e">
        <f t="shared" si="317"/>
        <v>#N/A</v>
      </c>
      <c r="OK58" s="193" t="e">
        <f t="shared" si="317"/>
        <v>#N/A</v>
      </c>
      <c r="OL58" s="193" t="e">
        <f t="shared" si="317"/>
        <v>#N/A</v>
      </c>
      <c r="OM58" s="193" t="e">
        <f t="shared" si="317"/>
        <v>#N/A</v>
      </c>
      <c r="ON58" s="193" t="e">
        <f t="shared" si="317"/>
        <v>#N/A</v>
      </c>
      <c r="OO58" s="193" t="e">
        <f t="shared" si="313"/>
        <v>#N/A</v>
      </c>
      <c r="OP58" s="193" t="e">
        <f t="shared" si="313"/>
        <v>#N/A</v>
      </c>
      <c r="OQ58" s="193" t="e">
        <f t="shared" si="313"/>
        <v>#N/A</v>
      </c>
      <c r="OR58" s="193" t="e">
        <f t="shared" si="313"/>
        <v>#N/A</v>
      </c>
      <c r="OS58" s="193" t="e">
        <f t="shared" si="313"/>
        <v>#N/A</v>
      </c>
      <c r="OT58" s="193" t="e">
        <f t="shared" si="313"/>
        <v>#N/A</v>
      </c>
      <c r="OU58" s="193" t="e">
        <f t="shared" si="313"/>
        <v>#N/A</v>
      </c>
      <c r="OV58" s="193" t="e">
        <f t="shared" si="313"/>
        <v>#N/A</v>
      </c>
      <c r="OW58" s="193" t="e">
        <f t="shared" si="313"/>
        <v>#N/A</v>
      </c>
      <c r="OX58" s="193" t="e">
        <f t="shared" si="313"/>
        <v>#N/A</v>
      </c>
      <c r="OY58" s="193" t="e">
        <f t="shared" si="313"/>
        <v>#N/A</v>
      </c>
      <c r="OZ58" s="193" t="e">
        <f t="shared" si="313"/>
        <v>#N/A</v>
      </c>
      <c r="PA58" s="193" t="e">
        <f t="shared" si="313"/>
        <v>#N/A</v>
      </c>
      <c r="PB58" s="193" t="e">
        <f t="shared" si="313"/>
        <v>#N/A</v>
      </c>
      <c r="PC58" s="193" t="e">
        <f t="shared" si="313"/>
        <v>#N/A</v>
      </c>
      <c r="PD58" s="193" t="e">
        <f t="shared" si="330"/>
        <v>#N/A</v>
      </c>
      <c r="PE58" s="193" t="e">
        <f t="shared" si="330"/>
        <v>#N/A</v>
      </c>
      <c r="PF58" s="193" t="e">
        <f t="shared" si="330"/>
        <v>#N/A</v>
      </c>
      <c r="PG58" s="193" t="e">
        <f t="shared" si="330"/>
        <v>#N/A</v>
      </c>
      <c r="PH58" s="193" t="e">
        <f t="shared" si="330"/>
        <v>#N/A</v>
      </c>
      <c r="PI58" s="193" t="e">
        <f t="shared" si="330"/>
        <v>#N/A</v>
      </c>
      <c r="PJ58" s="193" t="e">
        <f t="shared" si="330"/>
        <v>#N/A</v>
      </c>
      <c r="PK58" s="193" t="e">
        <f t="shared" si="330"/>
        <v>#N/A</v>
      </c>
      <c r="PL58" s="193" t="e">
        <f t="shared" si="330"/>
        <v>#N/A</v>
      </c>
      <c r="PM58" s="193" t="e">
        <f t="shared" si="330"/>
        <v>#N/A</v>
      </c>
      <c r="PN58" s="193" t="e">
        <f t="shared" si="330"/>
        <v>#N/A</v>
      </c>
      <c r="PO58" s="193" t="e">
        <f t="shared" si="330"/>
        <v>#N/A</v>
      </c>
      <c r="PP58" s="193" t="e">
        <f t="shared" si="330"/>
        <v>#N/A</v>
      </c>
      <c r="PQ58" s="193" t="e">
        <f t="shared" si="330"/>
        <v>#N/A</v>
      </c>
      <c r="PR58" s="193" t="e">
        <f t="shared" si="330"/>
        <v>#N/A</v>
      </c>
      <c r="PS58" s="193" t="e">
        <f t="shared" si="33"/>
        <v>#N/A</v>
      </c>
      <c r="PT58" s="193" t="e">
        <f t="shared" si="326"/>
        <v>#N/A</v>
      </c>
      <c r="PU58" s="193" t="e">
        <f t="shared" si="326"/>
        <v>#N/A</v>
      </c>
      <c r="PV58" s="193" t="e">
        <f t="shared" si="326"/>
        <v>#N/A</v>
      </c>
      <c r="PW58" s="193" t="e">
        <f t="shared" si="326"/>
        <v>#N/A</v>
      </c>
      <c r="PX58" s="193" t="e">
        <f t="shared" si="326"/>
        <v>#N/A</v>
      </c>
      <c r="PY58" s="193" t="e">
        <f t="shared" si="326"/>
        <v>#N/A</v>
      </c>
      <c r="PZ58" s="193" t="e">
        <f t="shared" si="326"/>
        <v>#N/A</v>
      </c>
      <c r="QA58" s="193" t="e">
        <f t="shared" si="326"/>
        <v>#N/A</v>
      </c>
    </row>
    <row r="59" spans="1:443" hidden="1" x14ac:dyDescent="0.45">
      <c r="A59" s="276"/>
      <c r="B59" s="277" t="str">
        <f>IF(OR($T59="",$U59=""),"",ROUND(_xlfn.BETA.INV(ABS(VLOOKUP($Z$1,VLookups!$A$30:$B$31,2,FALSE)-B$2),IF($N59="L",$U59,$T59),IF($N59="L",$T59,$U59),$G59,$I59),0))</f>
        <v/>
      </c>
      <c r="C59" s="287" t="str">
        <f t="shared" si="24"/>
        <v/>
      </c>
      <c r="D59" s="288" t="str">
        <f t="shared" si="25"/>
        <v/>
      </c>
      <c r="E59" s="134"/>
      <c r="F59" s="279"/>
      <c r="G59" s="280" t="str">
        <f t="shared" si="16"/>
        <v/>
      </c>
      <c r="H59" s="281"/>
      <c r="I59" s="280" t="str">
        <f t="shared" si="17"/>
        <v/>
      </c>
      <c r="J59" s="279"/>
      <c r="K59" s="135"/>
      <c r="L59" s="110" t="str">
        <f t="shared" si="18"/>
        <v/>
      </c>
      <c r="M59" s="21" t="str">
        <f t="shared" si="19"/>
        <v/>
      </c>
      <c r="N59" s="22" t="str">
        <f t="shared" si="20"/>
        <v/>
      </c>
      <c r="O59" s="23" t="str">
        <f>IF(M59="","",IF(OR($M59&lt;Skew!$B$3,$M59=Skew!$B$3),IF($M59&gt;Skew!$C$3,Skew!$A$3,IF($M59&gt;Skew!$C$4,Skew!$A$4,IF($M59&gt;Skew!$C$5,Skew!$A$5,IF($M59&gt;Skew!$C$6,Skew!$A$6,IF($M59&gt;Skew!$C$7,Skew!$A$7,IF($M59&gt;Skew!$C$8,Skew!$A$8,IF($M59&gt;Skew!$C$9,Skew!$A$9,IF($M59&gt;Skew!$C$10,Skew!$A$10,IF($M59&gt;Skew!$C$11,Skew!$A$11,IF($M59&gt;Skew!$C$12,Skew!$A$12,IF($M59&gt;Skew!$C$13,Skew!$A$13,IF($M59&gt;Skew!$C$14,Skew!$A$14,IF($M59&gt;Skew!$C$15,Skew!$A$15,IF($M59&gt;Skew!$C$16,Skew!$A$16,Skew!$A$17)
)))))))))))))))</f>
        <v/>
      </c>
      <c r="P59" s="22" t="str">
        <f>IF(M59="","",MATCH(O59,Skew!$A$3:$A$17,0))</f>
        <v/>
      </c>
      <c r="Q59" s="22" t="str">
        <f t="shared" si="0"/>
        <v/>
      </c>
      <c r="R59" s="24"/>
      <c r="S59" s="22" t="str">
        <f>IF(OR(M59="",R59=""),"",MATCH(R59,Confidence!$A$3:$A$12,0))</f>
        <v/>
      </c>
      <c r="T59" s="25" t="str">
        <f t="shared" si="1"/>
        <v/>
      </c>
      <c r="U59" s="25" t="str">
        <f t="shared" si="2"/>
        <v/>
      </c>
      <c r="V59" s="22"/>
      <c r="W59" s="102" t="str">
        <f t="shared" si="3"/>
        <v/>
      </c>
      <c r="X59" s="102" t="str">
        <f t="shared" si="4"/>
        <v/>
      </c>
      <c r="Y59" s="37" t="str">
        <f t="shared" si="5"/>
        <v/>
      </c>
      <c r="Z59" s="115"/>
      <c r="AA59" s="204" t="str">
        <f>IF(AND(G59&gt;0,H59&gt;0,I59&gt;0,T59&gt;0,U59&gt;0,Z59&gt;0,NOT(R59="")),ABS(VLOOKUP($Z$1,VLookups!$A$30:$B$31,2,FALSE)-_xlfn.BETA.DIST(Z59,IF(N59="L",U59,T59),IF(N59="L",T59,U59),TRUE,G59,I59)),"")</f>
        <v/>
      </c>
      <c r="AB59" s="112" t="str">
        <f>IF(OR($T59="",$U59=""),"",_xlfn.BETA.INV(ABS(VLOOKUP($Z$1,VLookups!$A$30:$B$31,2,FALSE)-AB$3),IF($N59="L",$U59,$T59),IF($N59="L",$T59,$U59),$G59,$I59))</f>
        <v/>
      </c>
      <c r="AC59" s="113" t="str">
        <f>IF(OR($T59="",$U59=""),"",_xlfn.BETA.INV(ABS(VLOOKUP($Z$1,VLookups!$A$30:$B$31,2,FALSE)-AC$3),IF($N59="L",$U59,$T59),IF($N59="L",$T59,$U59),$G59,$I59))</f>
        <v/>
      </c>
      <c r="AD59" s="112" t="str">
        <f>IF(OR($T59="",$U59=""),"",_xlfn.BETA.INV(ABS(VLOOKUP($Z$1,VLookups!$A$30:$B$31,2,FALSE)-AD$3),IF($N59="L",$U59,$T59),IF($N59="L",$T59,$U59),$G59,$I59))</f>
        <v/>
      </c>
      <c r="AE59" s="113" t="str">
        <f>IF(OR($T59="",$U59=""),"",_xlfn.BETA.INV(ABS(VLOOKUP($Z$1,VLookups!$A$30:$B$31,2,FALSE)-AE$3),IF($N59="L",$U59,$T59),IF($N59="L",$T59,$U59),$G59,$I59))</f>
        <v/>
      </c>
      <c r="AF59" s="112" t="str">
        <f>IF(OR($T59="",$U59=""),"",_xlfn.BETA.INV(ABS(VLOOKUP($Z$1,VLookups!$A$30:$B$31,2,FALSE)-AF$3),IF($N59="L",$U59,$T59),IF($N59="L",$T59,$U59),$G59,$I59))</f>
        <v/>
      </c>
      <c r="AG59" s="113" t="str">
        <f>IF(OR($T59="",$U59=""),"",_xlfn.BETA.INV(ABS(VLOOKUP($Z$1,VLookups!$A$30:$B$31,2,FALSE)-AG$3),IF($N59="L",$U59,$T59),IF($N59="L",$T59,$U59),$G59,$I59))</f>
        <v/>
      </c>
      <c r="AH59" s="112" t="str">
        <f>IF(OR($T59="",$U59=""),"",_xlfn.BETA.INV(ABS(VLOOKUP($Z$1,VLookups!$A$30:$B$31,2,FALSE)-AH$3),IF($N59="L",$U59,$T59),IF($N59="L",$T59,$U59),$G59,$I59))</f>
        <v/>
      </c>
      <c r="AI59" s="113" t="str">
        <f>IF(OR($T59="",$U59=""),"",_xlfn.BETA.INV(ABS(VLOOKUP($Z$1,VLookups!$A$30:$B$31,2,FALSE)-AI$3),IF($N59="L",$U59,$T59),IF($N59="L",$T59,$U59),$G59,$I59))</f>
        <v/>
      </c>
      <c r="AJ59" s="112" t="str">
        <f>IF(OR($T59="",$U59=""),"",_xlfn.BETA.INV(ABS(VLOOKUP($Z$1,VLookups!$A$30:$B$31,2,FALSE)-AJ$3),IF($N59="L",$U59,$T59),IF($N59="L",$T59,$U59),$G59,$I59))</f>
        <v/>
      </c>
      <c r="AK59" s="113" t="str">
        <f>IF(OR($T59="",$U59=""),"",_xlfn.BETA.INV(ABS(VLOOKUP($Z$1,VLookups!$A$30:$B$31,2,FALSE)-AK$3),IF($N59="L",$U59,$T59),IF($N59="L",$T59,$U59),$G59,$I59))</f>
        <v/>
      </c>
      <c r="AL59" s="112" t="str">
        <f>IF(OR($T59="",$U59=""),"",_xlfn.BETA.INV(ABS(VLOOKUP($Z$1,VLookups!$A$30:$B$31,2,FALSE)-AL$3),IF($N59="L",$U59,$T59),IF($N59="L",$T59,$U59),$G59,$I59))</f>
        <v/>
      </c>
      <c r="AM59" s="113" t="str">
        <f>IF(OR($T59="",$U59=""),"",_xlfn.BETA.INV(ABS(VLOOKUP($Z$1,VLookups!$A$30:$B$31,2,FALSE)-AM$3),IF($N59="L",$U59,$T59),IF($N59="L",$T59,$U59),$G59,$I59))</f>
        <v/>
      </c>
      <c r="AN59" s="15"/>
      <c r="AO59" s="194" t="str">
        <f t="shared" si="21"/>
        <v/>
      </c>
      <c r="AP59" s="192" t="str">
        <f t="shared" si="22"/>
        <v/>
      </c>
      <c r="AQ59" s="177" t="str">
        <f t="shared" ref="AQ59" si="336">IF(ISNONTEXT($AO59),AP59+$AO59,"")</f>
        <v/>
      </c>
      <c r="AR59" s="177" t="str">
        <f t="shared" si="35"/>
        <v/>
      </c>
      <c r="AS59" s="177" t="str">
        <f t="shared" si="36"/>
        <v/>
      </c>
      <c r="AT59" s="177" t="str">
        <f t="shared" si="37"/>
        <v/>
      </c>
      <c r="AU59" s="177" t="str">
        <f t="shared" si="38"/>
        <v/>
      </c>
      <c r="AV59" s="177" t="str">
        <f t="shared" si="39"/>
        <v/>
      </c>
      <c r="AW59" s="177" t="str">
        <f t="shared" si="40"/>
        <v/>
      </c>
      <c r="AX59" s="177" t="str">
        <f t="shared" si="41"/>
        <v/>
      </c>
      <c r="AY59" s="177" t="str">
        <f t="shared" si="42"/>
        <v/>
      </c>
      <c r="AZ59" s="177" t="str">
        <f t="shared" si="43"/>
        <v/>
      </c>
      <c r="BA59" s="177" t="str">
        <f t="shared" si="44"/>
        <v/>
      </c>
      <c r="BB59" s="177" t="str">
        <f t="shared" si="45"/>
        <v/>
      </c>
      <c r="BC59" s="177" t="str">
        <f t="shared" si="46"/>
        <v/>
      </c>
      <c r="BD59" s="177" t="str">
        <f t="shared" si="47"/>
        <v/>
      </c>
      <c r="BE59" s="177" t="str">
        <f t="shared" si="48"/>
        <v/>
      </c>
      <c r="BF59" s="177" t="str">
        <f t="shared" si="49"/>
        <v/>
      </c>
      <c r="BG59" s="177" t="str">
        <f t="shared" si="50"/>
        <v/>
      </c>
      <c r="BH59" s="177" t="str">
        <f t="shared" si="51"/>
        <v/>
      </c>
      <c r="BI59" s="177" t="str">
        <f t="shared" si="52"/>
        <v/>
      </c>
      <c r="BJ59" s="177" t="str">
        <f t="shared" si="53"/>
        <v/>
      </c>
      <c r="BK59" s="177" t="str">
        <f t="shared" si="54"/>
        <v/>
      </c>
      <c r="BL59" s="177" t="str">
        <f t="shared" si="55"/>
        <v/>
      </c>
      <c r="BM59" s="177" t="str">
        <f t="shared" si="56"/>
        <v/>
      </c>
      <c r="BN59" s="177" t="str">
        <f t="shared" si="57"/>
        <v/>
      </c>
      <c r="BO59" s="177" t="str">
        <f t="shared" si="58"/>
        <v/>
      </c>
      <c r="BP59" s="177" t="str">
        <f t="shared" si="59"/>
        <v/>
      </c>
      <c r="BQ59" s="177" t="str">
        <f t="shared" si="60"/>
        <v/>
      </c>
      <c r="BR59" s="177" t="str">
        <f t="shared" si="61"/>
        <v/>
      </c>
      <c r="BS59" s="177" t="str">
        <f t="shared" si="62"/>
        <v/>
      </c>
      <c r="BT59" s="177" t="str">
        <f t="shared" si="63"/>
        <v/>
      </c>
      <c r="BU59" s="177" t="str">
        <f t="shared" si="64"/>
        <v/>
      </c>
      <c r="BV59" s="177" t="str">
        <f t="shared" si="65"/>
        <v/>
      </c>
      <c r="BW59" s="177" t="str">
        <f t="shared" si="66"/>
        <v/>
      </c>
      <c r="BX59" s="177" t="str">
        <f t="shared" si="67"/>
        <v/>
      </c>
      <c r="BY59" s="177" t="str">
        <f t="shared" si="68"/>
        <v/>
      </c>
      <c r="BZ59" s="177" t="str">
        <f t="shared" si="69"/>
        <v/>
      </c>
      <c r="CA59" s="177" t="str">
        <f t="shared" si="70"/>
        <v/>
      </c>
      <c r="CB59" s="177" t="str">
        <f t="shared" si="71"/>
        <v/>
      </c>
      <c r="CC59" s="177" t="str">
        <f t="shared" si="72"/>
        <v/>
      </c>
      <c r="CD59" s="177" t="str">
        <f t="shared" si="73"/>
        <v/>
      </c>
      <c r="CE59" s="177" t="str">
        <f t="shared" si="74"/>
        <v/>
      </c>
      <c r="CF59" s="177" t="str">
        <f t="shared" si="75"/>
        <v/>
      </c>
      <c r="CG59" s="177" t="str">
        <f t="shared" si="76"/>
        <v/>
      </c>
      <c r="CH59" s="177" t="str">
        <f t="shared" si="77"/>
        <v/>
      </c>
      <c r="CI59" s="177" t="str">
        <f t="shared" si="78"/>
        <v/>
      </c>
      <c r="CJ59" s="177" t="str">
        <f t="shared" si="79"/>
        <v/>
      </c>
      <c r="CK59" s="177" t="str">
        <f t="shared" si="80"/>
        <v/>
      </c>
      <c r="CL59" s="177" t="str">
        <f t="shared" si="81"/>
        <v/>
      </c>
      <c r="CM59" s="177" t="str">
        <f t="shared" si="82"/>
        <v/>
      </c>
      <c r="CN59" s="177" t="str">
        <f t="shared" si="83"/>
        <v/>
      </c>
      <c r="CO59" s="177" t="str">
        <f t="shared" si="84"/>
        <v/>
      </c>
      <c r="CP59" s="177" t="str">
        <f t="shared" si="85"/>
        <v/>
      </c>
      <c r="CQ59" s="177" t="str">
        <f t="shared" si="86"/>
        <v/>
      </c>
      <c r="CR59" s="177" t="str">
        <f t="shared" si="87"/>
        <v/>
      </c>
      <c r="CS59" s="177" t="str">
        <f t="shared" si="88"/>
        <v/>
      </c>
      <c r="CT59" s="177" t="str">
        <f t="shared" si="89"/>
        <v/>
      </c>
      <c r="CU59" s="177" t="str">
        <f t="shared" si="90"/>
        <v/>
      </c>
      <c r="CV59" s="177" t="str">
        <f t="shared" si="91"/>
        <v/>
      </c>
      <c r="CW59" s="177" t="str">
        <f t="shared" si="92"/>
        <v/>
      </c>
      <c r="CX59" s="177" t="str">
        <f t="shared" si="93"/>
        <v/>
      </c>
      <c r="CY59" s="177" t="str">
        <f t="shared" si="94"/>
        <v/>
      </c>
      <c r="CZ59" s="177" t="str">
        <f t="shared" si="95"/>
        <v/>
      </c>
      <c r="DA59" s="177" t="str">
        <f t="shared" si="96"/>
        <v/>
      </c>
      <c r="DB59" s="177" t="str">
        <f t="shared" si="97"/>
        <v/>
      </c>
      <c r="DC59" s="177" t="str">
        <f t="shared" si="28"/>
        <v/>
      </c>
      <c r="DD59" s="177" t="str">
        <f t="shared" si="98"/>
        <v/>
      </c>
      <c r="DE59" s="177" t="str">
        <f t="shared" si="99"/>
        <v/>
      </c>
      <c r="DF59" s="177" t="str">
        <f t="shared" si="100"/>
        <v/>
      </c>
      <c r="DG59" s="177" t="str">
        <f t="shared" si="101"/>
        <v/>
      </c>
      <c r="DH59" s="177" t="str">
        <f t="shared" si="102"/>
        <v/>
      </c>
      <c r="DI59" s="177" t="str">
        <f t="shared" si="103"/>
        <v/>
      </c>
      <c r="DJ59" s="177" t="str">
        <f t="shared" si="104"/>
        <v/>
      </c>
      <c r="DK59" s="177" t="str">
        <f t="shared" si="105"/>
        <v/>
      </c>
      <c r="DL59" s="177" t="str">
        <f t="shared" si="106"/>
        <v/>
      </c>
      <c r="DM59" s="177" t="str">
        <f t="shared" si="107"/>
        <v/>
      </c>
      <c r="DN59" s="177" t="str">
        <f t="shared" si="108"/>
        <v/>
      </c>
      <c r="DO59" s="177" t="str">
        <f t="shared" si="109"/>
        <v/>
      </c>
      <c r="DP59" s="177" t="str">
        <f t="shared" si="110"/>
        <v/>
      </c>
      <c r="DQ59" s="177" t="str">
        <f t="shared" si="111"/>
        <v/>
      </c>
      <c r="DR59" s="177" t="str">
        <f t="shared" si="112"/>
        <v/>
      </c>
      <c r="DS59" s="177" t="str">
        <f t="shared" si="113"/>
        <v/>
      </c>
      <c r="DT59" s="177" t="str">
        <f t="shared" si="114"/>
        <v/>
      </c>
      <c r="DU59" s="177" t="str">
        <f t="shared" si="115"/>
        <v/>
      </c>
      <c r="DV59" s="177" t="str">
        <f t="shared" si="116"/>
        <v/>
      </c>
      <c r="DW59" s="177" t="str">
        <f t="shared" si="117"/>
        <v/>
      </c>
      <c r="DX59" s="177" t="str">
        <f t="shared" si="118"/>
        <v/>
      </c>
      <c r="DY59" s="177" t="str">
        <f t="shared" si="119"/>
        <v/>
      </c>
      <c r="DZ59" s="177" t="str">
        <f t="shared" si="120"/>
        <v/>
      </c>
      <c r="EA59" s="177" t="str">
        <f t="shared" si="121"/>
        <v/>
      </c>
      <c r="EB59" s="177" t="str">
        <f t="shared" si="122"/>
        <v/>
      </c>
      <c r="EC59" s="177" t="str">
        <f t="shared" si="123"/>
        <v/>
      </c>
      <c r="ED59" s="177" t="str">
        <f t="shared" si="124"/>
        <v/>
      </c>
      <c r="EE59" s="177" t="str">
        <f t="shared" si="125"/>
        <v/>
      </c>
      <c r="EF59" s="177" t="str">
        <f t="shared" si="126"/>
        <v/>
      </c>
      <c r="EG59" s="177" t="str">
        <f t="shared" si="127"/>
        <v/>
      </c>
      <c r="EH59" s="177" t="str">
        <f t="shared" si="128"/>
        <v/>
      </c>
      <c r="EI59" s="177" t="str">
        <f t="shared" si="129"/>
        <v/>
      </c>
      <c r="EJ59" s="177" t="str">
        <f t="shared" si="130"/>
        <v/>
      </c>
      <c r="EK59" s="177" t="str">
        <f t="shared" si="131"/>
        <v/>
      </c>
      <c r="EL59" s="177" t="str">
        <f t="shared" si="132"/>
        <v/>
      </c>
      <c r="EM59" s="177" t="str">
        <f t="shared" si="133"/>
        <v/>
      </c>
      <c r="EN59" s="177" t="str">
        <f t="shared" si="134"/>
        <v/>
      </c>
      <c r="EO59" s="177" t="str">
        <f t="shared" si="135"/>
        <v/>
      </c>
      <c r="EP59" s="177" t="str">
        <f t="shared" si="136"/>
        <v/>
      </c>
      <c r="EQ59" s="177" t="str">
        <f t="shared" si="137"/>
        <v/>
      </c>
      <c r="ER59" s="177" t="str">
        <f t="shared" si="138"/>
        <v/>
      </c>
      <c r="ES59" s="177" t="str">
        <f t="shared" si="139"/>
        <v/>
      </c>
      <c r="ET59" s="177" t="str">
        <f t="shared" si="140"/>
        <v/>
      </c>
      <c r="EU59" s="177" t="str">
        <f t="shared" si="141"/>
        <v/>
      </c>
      <c r="EV59" s="177" t="str">
        <f t="shared" si="142"/>
        <v/>
      </c>
      <c r="EW59" s="177" t="str">
        <f t="shared" si="143"/>
        <v/>
      </c>
      <c r="EX59" s="177" t="str">
        <f t="shared" si="144"/>
        <v/>
      </c>
      <c r="EY59" s="177" t="str">
        <f t="shared" si="145"/>
        <v/>
      </c>
      <c r="EZ59" s="177" t="str">
        <f t="shared" si="146"/>
        <v/>
      </c>
      <c r="FA59" s="177" t="str">
        <f t="shared" si="147"/>
        <v/>
      </c>
      <c r="FB59" s="177" t="str">
        <f t="shared" si="148"/>
        <v/>
      </c>
      <c r="FC59" s="177" t="str">
        <f t="shared" si="149"/>
        <v/>
      </c>
      <c r="FD59" s="177" t="str">
        <f t="shared" si="150"/>
        <v/>
      </c>
      <c r="FE59" s="177" t="str">
        <f t="shared" si="151"/>
        <v/>
      </c>
      <c r="FF59" s="177" t="str">
        <f t="shared" si="152"/>
        <v/>
      </c>
      <c r="FG59" s="177" t="str">
        <f t="shared" si="153"/>
        <v/>
      </c>
      <c r="FH59" s="177" t="str">
        <f t="shared" si="154"/>
        <v/>
      </c>
      <c r="FI59" s="177" t="str">
        <f t="shared" si="155"/>
        <v/>
      </c>
      <c r="FJ59" s="177" t="str">
        <f t="shared" si="156"/>
        <v/>
      </c>
      <c r="FK59" s="177" t="str">
        <f t="shared" si="157"/>
        <v/>
      </c>
      <c r="FL59" s="177" t="str">
        <f t="shared" si="158"/>
        <v/>
      </c>
      <c r="FM59" s="177" t="str">
        <f t="shared" si="159"/>
        <v/>
      </c>
      <c r="FN59" s="177" t="str">
        <f t="shared" si="160"/>
        <v/>
      </c>
      <c r="FO59" s="177" t="str">
        <f t="shared" si="29"/>
        <v/>
      </c>
      <c r="FP59" s="177" t="str">
        <f t="shared" si="161"/>
        <v/>
      </c>
      <c r="FQ59" s="177" t="str">
        <f t="shared" si="162"/>
        <v/>
      </c>
      <c r="FR59" s="177" t="str">
        <f t="shared" si="163"/>
        <v/>
      </c>
      <c r="FS59" s="177" t="str">
        <f t="shared" si="164"/>
        <v/>
      </c>
      <c r="FT59" s="177" t="str">
        <f t="shared" si="165"/>
        <v/>
      </c>
      <c r="FU59" s="177" t="str">
        <f t="shared" si="166"/>
        <v/>
      </c>
      <c r="FV59" s="177" t="str">
        <f t="shared" si="167"/>
        <v/>
      </c>
      <c r="FW59" s="177" t="str">
        <f t="shared" si="168"/>
        <v/>
      </c>
      <c r="FX59" s="177" t="str">
        <f t="shared" si="169"/>
        <v/>
      </c>
      <c r="FY59" s="177" t="str">
        <f t="shared" si="170"/>
        <v/>
      </c>
      <c r="FZ59" s="177" t="str">
        <f t="shared" si="171"/>
        <v/>
      </c>
      <c r="GA59" s="177" t="str">
        <f t="shared" si="172"/>
        <v/>
      </c>
      <c r="GB59" s="177" t="str">
        <f t="shared" si="173"/>
        <v/>
      </c>
      <c r="GC59" s="177" t="str">
        <f t="shared" si="174"/>
        <v/>
      </c>
      <c r="GD59" s="177" t="str">
        <f t="shared" si="175"/>
        <v/>
      </c>
      <c r="GE59" s="177" t="str">
        <f t="shared" si="176"/>
        <v/>
      </c>
      <c r="GF59" s="177" t="str">
        <f t="shared" si="177"/>
        <v/>
      </c>
      <c r="GG59" s="177" t="str">
        <f t="shared" si="178"/>
        <v/>
      </c>
      <c r="GH59" s="177" t="str">
        <f t="shared" si="179"/>
        <v/>
      </c>
      <c r="GI59" s="177" t="str">
        <f t="shared" si="180"/>
        <v/>
      </c>
      <c r="GJ59" s="177" t="str">
        <f t="shared" si="181"/>
        <v/>
      </c>
      <c r="GK59" s="177" t="str">
        <f t="shared" si="182"/>
        <v/>
      </c>
      <c r="GL59" s="177" t="str">
        <f t="shared" si="183"/>
        <v/>
      </c>
      <c r="GM59" s="177" t="str">
        <f t="shared" si="184"/>
        <v/>
      </c>
      <c r="GN59" s="177" t="str">
        <f t="shared" si="185"/>
        <v/>
      </c>
      <c r="GO59" s="177" t="str">
        <f t="shared" si="186"/>
        <v/>
      </c>
      <c r="GP59" s="177" t="str">
        <f t="shared" si="187"/>
        <v/>
      </c>
      <c r="GQ59" s="177" t="str">
        <f t="shared" si="188"/>
        <v/>
      </c>
      <c r="GR59" s="177" t="str">
        <f t="shared" si="189"/>
        <v/>
      </c>
      <c r="GS59" s="177" t="str">
        <f t="shared" si="190"/>
        <v/>
      </c>
      <c r="GT59" s="177" t="str">
        <f t="shared" si="191"/>
        <v/>
      </c>
      <c r="GU59" s="177" t="str">
        <f t="shared" si="192"/>
        <v/>
      </c>
      <c r="GV59" s="177" t="str">
        <f t="shared" si="193"/>
        <v/>
      </c>
      <c r="GW59" s="177" t="str">
        <f t="shared" si="194"/>
        <v/>
      </c>
      <c r="GX59" s="177" t="str">
        <f t="shared" si="195"/>
        <v/>
      </c>
      <c r="GY59" s="177" t="str">
        <f t="shared" si="196"/>
        <v/>
      </c>
      <c r="GZ59" s="177" t="str">
        <f t="shared" si="197"/>
        <v/>
      </c>
      <c r="HA59" s="177" t="str">
        <f t="shared" si="198"/>
        <v/>
      </c>
      <c r="HB59" s="177" t="str">
        <f t="shared" si="199"/>
        <v/>
      </c>
      <c r="HC59" s="177" t="str">
        <f t="shared" si="200"/>
        <v/>
      </c>
      <c r="HD59" s="177" t="str">
        <f t="shared" si="201"/>
        <v/>
      </c>
      <c r="HE59" s="177" t="str">
        <f t="shared" si="202"/>
        <v/>
      </c>
      <c r="HF59" s="177" t="str">
        <f t="shared" si="203"/>
        <v/>
      </c>
      <c r="HG59" s="177" t="str">
        <f t="shared" si="204"/>
        <v/>
      </c>
      <c r="HH59" s="177" t="str">
        <f t="shared" si="205"/>
        <v/>
      </c>
      <c r="HI59" s="177" t="str">
        <f t="shared" si="206"/>
        <v/>
      </c>
      <c r="HJ59" s="177" t="str">
        <f t="shared" si="207"/>
        <v/>
      </c>
      <c r="HK59" s="177" t="str">
        <f t="shared" si="208"/>
        <v/>
      </c>
      <c r="HL59" s="177" t="str">
        <f t="shared" si="209"/>
        <v/>
      </c>
      <c r="HM59" s="177" t="str">
        <f t="shared" si="210"/>
        <v/>
      </c>
      <c r="HN59" s="177" t="str">
        <f t="shared" si="211"/>
        <v/>
      </c>
      <c r="HO59" s="177" t="str">
        <f t="shared" si="212"/>
        <v/>
      </c>
      <c r="HP59" s="177" t="str">
        <f t="shared" si="213"/>
        <v/>
      </c>
      <c r="HQ59" s="177" t="str">
        <f t="shared" si="214"/>
        <v/>
      </c>
      <c r="HR59" s="177" t="str">
        <f t="shared" si="215"/>
        <v/>
      </c>
      <c r="HS59" s="177" t="str">
        <f t="shared" si="216"/>
        <v/>
      </c>
      <c r="HT59" s="177" t="str">
        <f t="shared" si="217"/>
        <v/>
      </c>
      <c r="HU59" s="177" t="str">
        <f t="shared" si="218"/>
        <v/>
      </c>
      <c r="HV59" s="177" t="str">
        <f t="shared" si="219"/>
        <v/>
      </c>
      <c r="HW59" s="177" t="str">
        <f t="shared" si="220"/>
        <v/>
      </c>
      <c r="HX59" s="177" t="str">
        <f t="shared" si="221"/>
        <v/>
      </c>
      <c r="HY59" s="177" t="str">
        <f t="shared" si="222"/>
        <v/>
      </c>
      <c r="HZ59" s="177" t="str">
        <f t="shared" si="223"/>
        <v/>
      </c>
      <c r="IA59" s="177" t="str">
        <f t="shared" si="30"/>
        <v/>
      </c>
      <c r="IB59" s="177" t="str">
        <f t="shared" si="251"/>
        <v/>
      </c>
      <c r="IC59" s="177" t="str">
        <f t="shared" si="252"/>
        <v/>
      </c>
      <c r="ID59" s="177" t="str">
        <f t="shared" si="253"/>
        <v/>
      </c>
      <c r="IE59" s="177" t="str">
        <f t="shared" si="254"/>
        <v/>
      </c>
      <c r="IF59" s="177" t="str">
        <f t="shared" si="255"/>
        <v/>
      </c>
      <c r="IG59" s="177" t="str">
        <f t="shared" si="256"/>
        <v/>
      </c>
      <c r="IH59" s="192" t="str">
        <f t="shared" si="292"/>
        <v/>
      </c>
      <c r="II59" s="193" t="e">
        <f t="shared" si="293"/>
        <v>#N/A</v>
      </c>
      <c r="IJ59" s="193" t="e">
        <f t="shared" si="307"/>
        <v>#N/A</v>
      </c>
      <c r="IK59" s="193" t="e">
        <f t="shared" si="307"/>
        <v>#N/A</v>
      </c>
      <c r="IL59" s="193" t="e">
        <f t="shared" si="307"/>
        <v>#N/A</v>
      </c>
      <c r="IM59" s="193" t="e">
        <f t="shared" si="320"/>
        <v>#N/A</v>
      </c>
      <c r="IN59" s="193" t="e">
        <f t="shared" si="320"/>
        <v>#N/A</v>
      </c>
      <c r="IO59" s="193" t="e">
        <f t="shared" si="320"/>
        <v>#N/A</v>
      </c>
      <c r="IP59" s="193" t="e">
        <f t="shared" si="320"/>
        <v>#N/A</v>
      </c>
      <c r="IQ59" s="193" t="e">
        <f t="shared" si="320"/>
        <v>#N/A</v>
      </c>
      <c r="IR59" s="193" t="e">
        <f t="shared" si="320"/>
        <v>#N/A</v>
      </c>
      <c r="IS59" s="193" t="e">
        <f t="shared" si="320"/>
        <v>#N/A</v>
      </c>
      <c r="IT59" s="193" t="e">
        <f t="shared" si="320"/>
        <v>#N/A</v>
      </c>
      <c r="IU59" s="193" t="e">
        <f t="shared" si="320"/>
        <v>#N/A</v>
      </c>
      <c r="IV59" s="193" t="e">
        <f t="shared" si="320"/>
        <v>#N/A</v>
      </c>
      <c r="IW59" s="193" t="e">
        <f t="shared" si="320"/>
        <v>#N/A</v>
      </c>
      <c r="IX59" s="193" t="e">
        <f t="shared" si="320"/>
        <v>#N/A</v>
      </c>
      <c r="IY59" s="193" t="e">
        <f t="shared" si="320"/>
        <v>#N/A</v>
      </c>
      <c r="IZ59" s="193" t="e">
        <f t="shared" si="320"/>
        <v>#N/A</v>
      </c>
      <c r="JA59" s="193" t="e">
        <f t="shared" si="320"/>
        <v>#N/A</v>
      </c>
      <c r="JB59" s="193" t="e">
        <f t="shared" si="315"/>
        <v>#N/A</v>
      </c>
      <c r="JC59" s="193" t="e">
        <f t="shared" si="315"/>
        <v>#N/A</v>
      </c>
      <c r="JD59" s="193" t="e">
        <f t="shared" si="315"/>
        <v>#N/A</v>
      </c>
      <c r="JE59" s="193" t="e">
        <f t="shared" si="315"/>
        <v>#N/A</v>
      </c>
      <c r="JF59" s="193" t="e">
        <f t="shared" si="315"/>
        <v>#N/A</v>
      </c>
      <c r="JG59" s="193" t="e">
        <f t="shared" si="315"/>
        <v>#N/A</v>
      </c>
      <c r="JH59" s="193" t="e">
        <f t="shared" si="315"/>
        <v>#N/A</v>
      </c>
      <c r="JI59" s="193" t="e">
        <f t="shared" si="315"/>
        <v>#N/A</v>
      </c>
      <c r="JJ59" s="193" t="e">
        <f t="shared" si="315"/>
        <v>#N/A</v>
      </c>
      <c r="JK59" s="193" t="e">
        <f t="shared" si="315"/>
        <v>#N/A</v>
      </c>
      <c r="JL59" s="193" t="e">
        <f t="shared" si="315"/>
        <v>#N/A</v>
      </c>
      <c r="JM59" s="193" t="e">
        <f t="shared" si="315"/>
        <v>#N/A</v>
      </c>
      <c r="JN59" s="193" t="e">
        <f t="shared" si="315"/>
        <v>#N/A</v>
      </c>
      <c r="JO59" s="193" t="e">
        <f t="shared" si="315"/>
        <v>#N/A</v>
      </c>
      <c r="JP59" s="193" t="e">
        <f t="shared" si="315"/>
        <v>#N/A</v>
      </c>
      <c r="JQ59" s="193" t="e">
        <f t="shared" si="311"/>
        <v>#N/A</v>
      </c>
      <c r="JR59" s="193" t="e">
        <f t="shared" si="311"/>
        <v>#N/A</v>
      </c>
      <c r="JS59" s="193" t="e">
        <f t="shared" si="311"/>
        <v>#N/A</v>
      </c>
      <c r="JT59" s="193" t="e">
        <f t="shared" si="311"/>
        <v>#N/A</v>
      </c>
      <c r="JU59" s="193" t="e">
        <f t="shared" si="311"/>
        <v>#N/A</v>
      </c>
      <c r="JV59" s="193" t="e">
        <f t="shared" si="311"/>
        <v>#N/A</v>
      </c>
      <c r="JW59" s="193" t="e">
        <f t="shared" si="311"/>
        <v>#N/A</v>
      </c>
      <c r="JX59" s="193" t="e">
        <f t="shared" si="311"/>
        <v>#N/A</v>
      </c>
      <c r="JY59" s="193" t="e">
        <f t="shared" si="311"/>
        <v>#N/A</v>
      </c>
      <c r="JZ59" s="193" t="e">
        <f t="shared" si="311"/>
        <v>#N/A</v>
      </c>
      <c r="KA59" s="193" t="e">
        <f t="shared" si="311"/>
        <v>#N/A</v>
      </c>
      <c r="KB59" s="193" t="e">
        <f t="shared" si="311"/>
        <v>#N/A</v>
      </c>
      <c r="KC59" s="193" t="e">
        <f t="shared" si="311"/>
        <v>#N/A</v>
      </c>
      <c r="KD59" s="193" t="e">
        <f t="shared" si="311"/>
        <v>#N/A</v>
      </c>
      <c r="KE59" s="193" t="e">
        <f t="shared" si="311"/>
        <v>#N/A</v>
      </c>
      <c r="KF59" s="193" t="e">
        <f t="shared" si="328"/>
        <v>#N/A</v>
      </c>
      <c r="KG59" s="193" t="e">
        <f t="shared" si="328"/>
        <v>#N/A</v>
      </c>
      <c r="KH59" s="193" t="e">
        <f t="shared" si="328"/>
        <v>#N/A</v>
      </c>
      <c r="KI59" s="193" t="e">
        <f t="shared" si="328"/>
        <v>#N/A</v>
      </c>
      <c r="KJ59" s="193" t="e">
        <f t="shared" si="328"/>
        <v>#N/A</v>
      </c>
      <c r="KK59" s="193" t="e">
        <f t="shared" si="328"/>
        <v>#N/A</v>
      </c>
      <c r="KL59" s="193" t="e">
        <f t="shared" si="328"/>
        <v>#N/A</v>
      </c>
      <c r="KM59" s="193" t="e">
        <f t="shared" si="328"/>
        <v>#N/A</v>
      </c>
      <c r="KN59" s="193" t="e">
        <f t="shared" si="328"/>
        <v>#N/A</v>
      </c>
      <c r="KO59" s="193" t="e">
        <f t="shared" si="328"/>
        <v>#N/A</v>
      </c>
      <c r="KP59" s="193" t="e">
        <f t="shared" si="328"/>
        <v>#N/A</v>
      </c>
      <c r="KQ59" s="193" t="e">
        <f t="shared" si="328"/>
        <v>#N/A</v>
      </c>
      <c r="KR59" s="193" t="e">
        <f t="shared" si="328"/>
        <v>#N/A</v>
      </c>
      <c r="KS59" s="193" t="e">
        <f t="shared" si="328"/>
        <v>#N/A</v>
      </c>
      <c r="KT59" s="193" t="e">
        <f t="shared" si="328"/>
        <v>#N/A</v>
      </c>
      <c r="KU59" s="193" t="e">
        <f t="shared" si="31"/>
        <v>#N/A</v>
      </c>
      <c r="KV59" s="193" t="e">
        <f t="shared" si="308"/>
        <v>#N/A</v>
      </c>
      <c r="KW59" s="193" t="e">
        <f t="shared" si="308"/>
        <v>#N/A</v>
      </c>
      <c r="KX59" s="193" t="e">
        <f t="shared" si="308"/>
        <v>#N/A</v>
      </c>
      <c r="KY59" s="193" t="e">
        <f t="shared" si="321"/>
        <v>#N/A</v>
      </c>
      <c r="KZ59" s="193" t="e">
        <f t="shared" si="321"/>
        <v>#N/A</v>
      </c>
      <c r="LA59" s="193" t="e">
        <f t="shared" si="321"/>
        <v>#N/A</v>
      </c>
      <c r="LB59" s="193" t="e">
        <f t="shared" si="321"/>
        <v>#N/A</v>
      </c>
      <c r="LC59" s="193" t="e">
        <f t="shared" si="321"/>
        <v>#N/A</v>
      </c>
      <c r="LD59" s="193" t="e">
        <f t="shared" si="321"/>
        <v>#N/A</v>
      </c>
      <c r="LE59" s="193" t="e">
        <f t="shared" si="321"/>
        <v>#N/A</v>
      </c>
      <c r="LF59" s="193" t="e">
        <f t="shared" si="321"/>
        <v>#N/A</v>
      </c>
      <c r="LG59" s="193" t="e">
        <f t="shared" si="321"/>
        <v>#N/A</v>
      </c>
      <c r="LH59" s="193" t="e">
        <f t="shared" si="321"/>
        <v>#N/A</v>
      </c>
      <c r="LI59" s="193" t="e">
        <f t="shared" si="321"/>
        <v>#N/A</v>
      </c>
      <c r="LJ59" s="193" t="e">
        <f t="shared" si="321"/>
        <v>#N/A</v>
      </c>
      <c r="LK59" s="193" t="e">
        <f t="shared" si="321"/>
        <v>#N/A</v>
      </c>
      <c r="LL59" s="193" t="e">
        <f t="shared" si="321"/>
        <v>#N/A</v>
      </c>
      <c r="LM59" s="193" t="e">
        <f t="shared" si="321"/>
        <v>#N/A</v>
      </c>
      <c r="LN59" s="193" t="e">
        <f t="shared" si="316"/>
        <v>#N/A</v>
      </c>
      <c r="LO59" s="193" t="e">
        <f t="shared" si="316"/>
        <v>#N/A</v>
      </c>
      <c r="LP59" s="193" t="e">
        <f t="shared" si="316"/>
        <v>#N/A</v>
      </c>
      <c r="LQ59" s="193" t="e">
        <f t="shared" si="316"/>
        <v>#N/A</v>
      </c>
      <c r="LR59" s="193" t="e">
        <f t="shared" si="316"/>
        <v>#N/A</v>
      </c>
      <c r="LS59" s="193" t="e">
        <f t="shared" si="316"/>
        <v>#N/A</v>
      </c>
      <c r="LT59" s="193" t="e">
        <f t="shared" si="316"/>
        <v>#N/A</v>
      </c>
      <c r="LU59" s="193" t="e">
        <f t="shared" si="316"/>
        <v>#N/A</v>
      </c>
      <c r="LV59" s="193" t="e">
        <f t="shared" si="316"/>
        <v>#N/A</v>
      </c>
      <c r="LW59" s="193" t="e">
        <f t="shared" si="316"/>
        <v>#N/A</v>
      </c>
      <c r="LX59" s="193" t="e">
        <f t="shared" si="316"/>
        <v>#N/A</v>
      </c>
      <c r="LY59" s="193" t="e">
        <f t="shared" si="316"/>
        <v>#N/A</v>
      </c>
      <c r="LZ59" s="193" t="e">
        <f t="shared" si="316"/>
        <v>#N/A</v>
      </c>
      <c r="MA59" s="193" t="e">
        <f t="shared" si="316"/>
        <v>#N/A</v>
      </c>
      <c r="MB59" s="193" t="e">
        <f t="shared" si="316"/>
        <v>#N/A</v>
      </c>
      <c r="MC59" s="193" t="e">
        <f t="shared" si="312"/>
        <v>#N/A</v>
      </c>
      <c r="MD59" s="193" t="e">
        <f t="shared" si="312"/>
        <v>#N/A</v>
      </c>
      <c r="ME59" s="193" t="e">
        <f t="shared" si="312"/>
        <v>#N/A</v>
      </c>
      <c r="MF59" s="193" t="e">
        <f t="shared" si="312"/>
        <v>#N/A</v>
      </c>
      <c r="MG59" s="193" t="e">
        <f t="shared" si="312"/>
        <v>#N/A</v>
      </c>
      <c r="MH59" s="193" t="e">
        <f t="shared" si="312"/>
        <v>#N/A</v>
      </c>
      <c r="MI59" s="193" t="e">
        <f t="shared" si="312"/>
        <v>#N/A</v>
      </c>
      <c r="MJ59" s="193" t="e">
        <f t="shared" si="312"/>
        <v>#N/A</v>
      </c>
      <c r="MK59" s="193" t="e">
        <f t="shared" si="312"/>
        <v>#N/A</v>
      </c>
      <c r="ML59" s="193" t="e">
        <f t="shared" si="312"/>
        <v>#N/A</v>
      </c>
      <c r="MM59" s="193" t="e">
        <f t="shared" si="312"/>
        <v>#N/A</v>
      </c>
      <c r="MN59" s="193" t="e">
        <f t="shared" si="312"/>
        <v>#N/A</v>
      </c>
      <c r="MO59" s="193" t="e">
        <f t="shared" si="312"/>
        <v>#N/A</v>
      </c>
      <c r="MP59" s="193" t="e">
        <f t="shared" si="312"/>
        <v>#N/A</v>
      </c>
      <c r="MQ59" s="193" t="e">
        <f t="shared" si="312"/>
        <v>#N/A</v>
      </c>
      <c r="MR59" s="193" t="e">
        <f t="shared" si="329"/>
        <v>#N/A</v>
      </c>
      <c r="MS59" s="193" t="e">
        <f t="shared" si="329"/>
        <v>#N/A</v>
      </c>
      <c r="MT59" s="193" t="e">
        <f t="shared" si="329"/>
        <v>#N/A</v>
      </c>
      <c r="MU59" s="193" t="e">
        <f t="shared" si="329"/>
        <v>#N/A</v>
      </c>
      <c r="MV59" s="193" t="e">
        <f t="shared" si="329"/>
        <v>#N/A</v>
      </c>
      <c r="MW59" s="193" t="e">
        <f t="shared" si="329"/>
        <v>#N/A</v>
      </c>
      <c r="MX59" s="193" t="e">
        <f t="shared" si="329"/>
        <v>#N/A</v>
      </c>
      <c r="MY59" s="193" t="e">
        <f t="shared" si="329"/>
        <v>#N/A</v>
      </c>
      <c r="MZ59" s="193" t="e">
        <f t="shared" si="329"/>
        <v>#N/A</v>
      </c>
      <c r="NA59" s="193" t="e">
        <f t="shared" si="329"/>
        <v>#N/A</v>
      </c>
      <c r="NB59" s="193" t="e">
        <f t="shared" si="329"/>
        <v>#N/A</v>
      </c>
      <c r="NC59" s="193" t="e">
        <f t="shared" si="329"/>
        <v>#N/A</v>
      </c>
      <c r="ND59" s="193" t="e">
        <f t="shared" si="329"/>
        <v>#N/A</v>
      </c>
      <c r="NE59" s="193" t="e">
        <f t="shared" si="329"/>
        <v>#N/A</v>
      </c>
      <c r="NF59" s="193" t="e">
        <f t="shared" si="329"/>
        <v>#N/A</v>
      </c>
      <c r="NG59" s="193" t="e">
        <f t="shared" si="32"/>
        <v>#N/A</v>
      </c>
      <c r="NH59" s="193" t="e">
        <f t="shared" si="309"/>
        <v>#N/A</v>
      </c>
      <c r="NI59" s="193" t="e">
        <f t="shared" si="309"/>
        <v>#N/A</v>
      </c>
      <c r="NJ59" s="193" t="e">
        <f t="shared" si="309"/>
        <v>#N/A</v>
      </c>
      <c r="NK59" s="193" t="e">
        <f t="shared" si="322"/>
        <v>#N/A</v>
      </c>
      <c r="NL59" s="193" t="e">
        <f t="shared" si="322"/>
        <v>#N/A</v>
      </c>
      <c r="NM59" s="193" t="e">
        <f t="shared" si="322"/>
        <v>#N/A</v>
      </c>
      <c r="NN59" s="193" t="e">
        <f t="shared" si="322"/>
        <v>#N/A</v>
      </c>
      <c r="NO59" s="193" t="e">
        <f t="shared" si="322"/>
        <v>#N/A</v>
      </c>
      <c r="NP59" s="193" t="e">
        <f t="shared" si="322"/>
        <v>#N/A</v>
      </c>
      <c r="NQ59" s="193" t="e">
        <f t="shared" si="322"/>
        <v>#N/A</v>
      </c>
      <c r="NR59" s="193" t="e">
        <f t="shared" si="322"/>
        <v>#N/A</v>
      </c>
      <c r="NS59" s="193" t="e">
        <f t="shared" si="322"/>
        <v>#N/A</v>
      </c>
      <c r="NT59" s="193" t="e">
        <f t="shared" si="322"/>
        <v>#N/A</v>
      </c>
      <c r="NU59" s="193" t="e">
        <f t="shared" si="322"/>
        <v>#N/A</v>
      </c>
      <c r="NV59" s="193" t="e">
        <f t="shared" si="322"/>
        <v>#N/A</v>
      </c>
      <c r="NW59" s="193" t="e">
        <f t="shared" si="322"/>
        <v>#N/A</v>
      </c>
      <c r="NX59" s="193" t="e">
        <f t="shared" si="322"/>
        <v>#N/A</v>
      </c>
      <c r="NY59" s="193" t="e">
        <f t="shared" si="322"/>
        <v>#N/A</v>
      </c>
      <c r="NZ59" s="193" t="e">
        <f t="shared" si="317"/>
        <v>#N/A</v>
      </c>
      <c r="OA59" s="193" t="e">
        <f t="shared" si="317"/>
        <v>#N/A</v>
      </c>
      <c r="OB59" s="193" t="e">
        <f t="shared" si="317"/>
        <v>#N/A</v>
      </c>
      <c r="OC59" s="193" t="e">
        <f t="shared" si="317"/>
        <v>#N/A</v>
      </c>
      <c r="OD59" s="193" t="e">
        <f t="shared" si="317"/>
        <v>#N/A</v>
      </c>
      <c r="OE59" s="193" t="e">
        <f t="shared" si="317"/>
        <v>#N/A</v>
      </c>
      <c r="OF59" s="193" t="e">
        <f t="shared" si="317"/>
        <v>#N/A</v>
      </c>
      <c r="OG59" s="193" t="e">
        <f t="shared" si="317"/>
        <v>#N/A</v>
      </c>
      <c r="OH59" s="193" t="e">
        <f t="shared" si="317"/>
        <v>#N/A</v>
      </c>
      <c r="OI59" s="193" t="e">
        <f t="shared" si="317"/>
        <v>#N/A</v>
      </c>
      <c r="OJ59" s="193" t="e">
        <f t="shared" si="317"/>
        <v>#N/A</v>
      </c>
      <c r="OK59" s="193" t="e">
        <f t="shared" si="317"/>
        <v>#N/A</v>
      </c>
      <c r="OL59" s="193" t="e">
        <f t="shared" si="317"/>
        <v>#N/A</v>
      </c>
      <c r="OM59" s="193" t="e">
        <f t="shared" si="317"/>
        <v>#N/A</v>
      </c>
      <c r="ON59" s="193" t="e">
        <f t="shared" si="317"/>
        <v>#N/A</v>
      </c>
      <c r="OO59" s="193" t="e">
        <f t="shared" si="313"/>
        <v>#N/A</v>
      </c>
      <c r="OP59" s="193" t="e">
        <f t="shared" si="313"/>
        <v>#N/A</v>
      </c>
      <c r="OQ59" s="193" t="e">
        <f t="shared" si="313"/>
        <v>#N/A</v>
      </c>
      <c r="OR59" s="193" t="e">
        <f t="shared" si="313"/>
        <v>#N/A</v>
      </c>
      <c r="OS59" s="193" t="e">
        <f t="shared" si="313"/>
        <v>#N/A</v>
      </c>
      <c r="OT59" s="193" t="e">
        <f t="shared" si="313"/>
        <v>#N/A</v>
      </c>
      <c r="OU59" s="193" t="e">
        <f t="shared" si="313"/>
        <v>#N/A</v>
      </c>
      <c r="OV59" s="193" t="e">
        <f t="shared" si="313"/>
        <v>#N/A</v>
      </c>
      <c r="OW59" s="193" t="e">
        <f t="shared" si="313"/>
        <v>#N/A</v>
      </c>
      <c r="OX59" s="193" t="e">
        <f t="shared" si="313"/>
        <v>#N/A</v>
      </c>
      <c r="OY59" s="193" t="e">
        <f t="shared" si="313"/>
        <v>#N/A</v>
      </c>
      <c r="OZ59" s="193" t="e">
        <f t="shared" si="313"/>
        <v>#N/A</v>
      </c>
      <c r="PA59" s="193" t="e">
        <f t="shared" si="313"/>
        <v>#N/A</v>
      </c>
      <c r="PB59" s="193" t="e">
        <f t="shared" si="313"/>
        <v>#N/A</v>
      </c>
      <c r="PC59" s="193" t="e">
        <f t="shared" si="313"/>
        <v>#N/A</v>
      </c>
      <c r="PD59" s="193" t="e">
        <f t="shared" si="330"/>
        <v>#N/A</v>
      </c>
      <c r="PE59" s="193" t="e">
        <f t="shared" si="330"/>
        <v>#N/A</v>
      </c>
      <c r="PF59" s="193" t="e">
        <f t="shared" si="330"/>
        <v>#N/A</v>
      </c>
      <c r="PG59" s="193" t="e">
        <f t="shared" si="330"/>
        <v>#N/A</v>
      </c>
      <c r="PH59" s="193" t="e">
        <f t="shared" si="330"/>
        <v>#N/A</v>
      </c>
      <c r="PI59" s="193" t="e">
        <f t="shared" si="330"/>
        <v>#N/A</v>
      </c>
      <c r="PJ59" s="193" t="e">
        <f t="shared" si="330"/>
        <v>#N/A</v>
      </c>
      <c r="PK59" s="193" t="e">
        <f t="shared" si="330"/>
        <v>#N/A</v>
      </c>
      <c r="PL59" s="193" t="e">
        <f t="shared" si="330"/>
        <v>#N/A</v>
      </c>
      <c r="PM59" s="193" t="e">
        <f t="shared" si="330"/>
        <v>#N/A</v>
      </c>
      <c r="PN59" s="193" t="e">
        <f t="shared" si="330"/>
        <v>#N/A</v>
      </c>
      <c r="PO59" s="193" t="e">
        <f t="shared" si="330"/>
        <v>#N/A</v>
      </c>
      <c r="PP59" s="193" t="e">
        <f t="shared" si="330"/>
        <v>#N/A</v>
      </c>
      <c r="PQ59" s="193" t="e">
        <f t="shared" si="330"/>
        <v>#N/A</v>
      </c>
      <c r="PR59" s="193" t="e">
        <f t="shared" si="330"/>
        <v>#N/A</v>
      </c>
      <c r="PS59" s="193" t="e">
        <f t="shared" si="33"/>
        <v>#N/A</v>
      </c>
      <c r="PT59" s="193" t="e">
        <f t="shared" si="326"/>
        <v>#N/A</v>
      </c>
      <c r="PU59" s="193" t="e">
        <f t="shared" si="326"/>
        <v>#N/A</v>
      </c>
      <c r="PV59" s="193" t="e">
        <f t="shared" si="326"/>
        <v>#N/A</v>
      </c>
      <c r="PW59" s="193" t="e">
        <f t="shared" si="326"/>
        <v>#N/A</v>
      </c>
      <c r="PX59" s="193" t="e">
        <f t="shared" si="326"/>
        <v>#N/A</v>
      </c>
      <c r="PY59" s="193" t="e">
        <f t="shared" si="326"/>
        <v>#N/A</v>
      </c>
      <c r="PZ59" s="193" t="e">
        <f t="shared" si="326"/>
        <v>#N/A</v>
      </c>
      <c r="QA59" s="193" t="e">
        <f t="shared" si="326"/>
        <v>#N/A</v>
      </c>
    </row>
    <row r="60" spans="1:443" hidden="1" x14ac:dyDescent="0.45">
      <c r="A60" s="276"/>
      <c r="B60" s="277" t="str">
        <f>IF(OR($T60="",$U60=""),"",ROUND(_xlfn.BETA.INV(ABS(VLOOKUP($Z$1,VLookups!$A$30:$B$31,2,FALSE)-B$2),IF($N60="L",$U60,$T60),IF($N60="L",$T60,$U60),$G60,$I60),0))</f>
        <v/>
      </c>
      <c r="C60" s="287" t="str">
        <f t="shared" si="24"/>
        <v/>
      </c>
      <c r="D60" s="288" t="str">
        <f t="shared" si="25"/>
        <v/>
      </c>
      <c r="E60" s="134"/>
      <c r="F60" s="279"/>
      <c r="G60" s="280" t="str">
        <f t="shared" si="16"/>
        <v/>
      </c>
      <c r="H60" s="281"/>
      <c r="I60" s="280" t="str">
        <f t="shared" si="17"/>
        <v/>
      </c>
      <c r="J60" s="279"/>
      <c r="K60" s="135"/>
      <c r="L60" s="110" t="str">
        <f t="shared" si="18"/>
        <v/>
      </c>
      <c r="M60" s="21" t="str">
        <f t="shared" si="19"/>
        <v/>
      </c>
      <c r="N60" s="22" t="str">
        <f t="shared" si="20"/>
        <v/>
      </c>
      <c r="O60" s="23" t="str">
        <f>IF(M60="","",IF(OR($M60&lt;Skew!$B$3,$M60=Skew!$B$3),IF($M60&gt;Skew!$C$3,Skew!$A$3,IF($M60&gt;Skew!$C$4,Skew!$A$4,IF($M60&gt;Skew!$C$5,Skew!$A$5,IF($M60&gt;Skew!$C$6,Skew!$A$6,IF($M60&gt;Skew!$C$7,Skew!$A$7,IF($M60&gt;Skew!$C$8,Skew!$A$8,IF($M60&gt;Skew!$C$9,Skew!$A$9,IF($M60&gt;Skew!$C$10,Skew!$A$10,IF($M60&gt;Skew!$C$11,Skew!$A$11,IF($M60&gt;Skew!$C$12,Skew!$A$12,IF($M60&gt;Skew!$C$13,Skew!$A$13,IF($M60&gt;Skew!$C$14,Skew!$A$14,IF($M60&gt;Skew!$C$15,Skew!$A$15,IF($M60&gt;Skew!$C$16,Skew!$A$16,Skew!$A$17)
)))))))))))))))</f>
        <v/>
      </c>
      <c r="P60" s="22" t="str">
        <f>IF(M60="","",MATCH(O60,Skew!$A$3:$A$17,0))</f>
        <v/>
      </c>
      <c r="Q60" s="22" t="str">
        <f t="shared" si="0"/>
        <v/>
      </c>
      <c r="R60" s="24"/>
      <c r="S60" s="22" t="str">
        <f>IF(OR(M60="",R60=""),"",MATCH(R60,Confidence!$A$3:$A$12,0))</f>
        <v/>
      </c>
      <c r="T60" s="25" t="str">
        <f t="shared" si="1"/>
        <v/>
      </c>
      <c r="U60" s="25" t="str">
        <f t="shared" si="2"/>
        <v/>
      </c>
      <c r="V60" s="22"/>
      <c r="W60" s="102" t="str">
        <f t="shared" si="3"/>
        <v/>
      </c>
      <c r="X60" s="102" t="str">
        <f t="shared" si="4"/>
        <v/>
      </c>
      <c r="Y60" s="37" t="str">
        <f t="shared" si="5"/>
        <v/>
      </c>
      <c r="Z60" s="115"/>
      <c r="AA60" s="204" t="str">
        <f>IF(AND(G60&gt;0,H60&gt;0,I60&gt;0,T60&gt;0,U60&gt;0,Z60&gt;0,NOT(R60="")),ABS(VLOOKUP($Z$1,VLookups!$A$30:$B$31,2,FALSE)-_xlfn.BETA.DIST(Z60,IF(N60="L",U60,T60),IF(N60="L",T60,U60),TRUE,G60,I60)),"")</f>
        <v/>
      </c>
      <c r="AB60" s="112" t="str">
        <f>IF(OR($T60="",$U60=""),"",_xlfn.BETA.INV(ABS(VLOOKUP($Z$1,VLookups!$A$30:$B$31,2,FALSE)-AB$3),IF($N60="L",$U60,$T60),IF($N60="L",$T60,$U60),$G60,$I60))</f>
        <v/>
      </c>
      <c r="AC60" s="113" t="str">
        <f>IF(OR($T60="",$U60=""),"",_xlfn.BETA.INV(ABS(VLOOKUP($Z$1,VLookups!$A$30:$B$31,2,FALSE)-AC$3),IF($N60="L",$U60,$T60),IF($N60="L",$T60,$U60),$G60,$I60))</f>
        <v/>
      </c>
      <c r="AD60" s="112" t="str">
        <f>IF(OR($T60="",$U60=""),"",_xlfn.BETA.INV(ABS(VLOOKUP($Z$1,VLookups!$A$30:$B$31,2,FALSE)-AD$3),IF($N60="L",$U60,$T60),IF($N60="L",$T60,$U60),$G60,$I60))</f>
        <v/>
      </c>
      <c r="AE60" s="113" t="str">
        <f>IF(OR($T60="",$U60=""),"",_xlfn.BETA.INV(ABS(VLOOKUP($Z$1,VLookups!$A$30:$B$31,2,FALSE)-AE$3),IF($N60="L",$U60,$T60),IF($N60="L",$T60,$U60),$G60,$I60))</f>
        <v/>
      </c>
      <c r="AF60" s="112" t="str">
        <f>IF(OR($T60="",$U60=""),"",_xlfn.BETA.INV(ABS(VLOOKUP($Z$1,VLookups!$A$30:$B$31,2,FALSE)-AF$3),IF($N60="L",$U60,$T60),IF($N60="L",$T60,$U60),$G60,$I60))</f>
        <v/>
      </c>
      <c r="AG60" s="113" t="str">
        <f>IF(OR($T60="",$U60=""),"",_xlfn.BETA.INV(ABS(VLOOKUP($Z$1,VLookups!$A$30:$B$31,2,FALSE)-AG$3),IF($N60="L",$U60,$T60),IF($N60="L",$T60,$U60),$G60,$I60))</f>
        <v/>
      </c>
      <c r="AH60" s="112" t="str">
        <f>IF(OR($T60="",$U60=""),"",_xlfn.BETA.INV(ABS(VLOOKUP($Z$1,VLookups!$A$30:$B$31,2,FALSE)-AH$3),IF($N60="L",$U60,$T60),IF($N60="L",$T60,$U60),$G60,$I60))</f>
        <v/>
      </c>
      <c r="AI60" s="113" t="str">
        <f>IF(OR($T60="",$U60=""),"",_xlfn.BETA.INV(ABS(VLOOKUP($Z$1,VLookups!$A$30:$B$31,2,FALSE)-AI$3),IF($N60="L",$U60,$T60),IF($N60="L",$T60,$U60),$G60,$I60))</f>
        <v/>
      </c>
      <c r="AJ60" s="112" t="str">
        <f>IF(OR($T60="",$U60=""),"",_xlfn.BETA.INV(ABS(VLOOKUP($Z$1,VLookups!$A$30:$B$31,2,FALSE)-AJ$3),IF($N60="L",$U60,$T60),IF($N60="L",$T60,$U60),$G60,$I60))</f>
        <v/>
      </c>
      <c r="AK60" s="113" t="str">
        <f>IF(OR($T60="",$U60=""),"",_xlfn.BETA.INV(ABS(VLOOKUP($Z$1,VLookups!$A$30:$B$31,2,FALSE)-AK$3),IF($N60="L",$U60,$T60),IF($N60="L",$T60,$U60),$G60,$I60))</f>
        <v/>
      </c>
      <c r="AL60" s="112" t="str">
        <f>IF(OR($T60="",$U60=""),"",_xlfn.BETA.INV(ABS(VLOOKUP($Z$1,VLookups!$A$30:$B$31,2,FALSE)-AL$3),IF($N60="L",$U60,$T60),IF($N60="L",$T60,$U60),$G60,$I60))</f>
        <v/>
      </c>
      <c r="AM60" s="113" t="str">
        <f>IF(OR($T60="",$U60=""),"",_xlfn.BETA.INV(ABS(VLOOKUP($Z$1,VLookups!$A$30:$B$31,2,FALSE)-AM$3),IF($N60="L",$U60,$T60),IF($N60="L",$T60,$U60),$G60,$I60))</f>
        <v/>
      </c>
      <c r="AN60" s="15"/>
      <c r="AO60" s="194" t="str">
        <f t="shared" si="21"/>
        <v/>
      </c>
      <c r="AP60" s="192" t="str">
        <f t="shared" si="22"/>
        <v/>
      </c>
      <c r="AQ60" s="177" t="str">
        <f t="shared" ref="AQ60" si="337">IF(ISNONTEXT($AO60),AP60+$AO60,"")</f>
        <v/>
      </c>
      <c r="AR60" s="177" t="str">
        <f t="shared" si="35"/>
        <v/>
      </c>
      <c r="AS60" s="177" t="str">
        <f t="shared" si="36"/>
        <v/>
      </c>
      <c r="AT60" s="177" t="str">
        <f t="shared" si="37"/>
        <v/>
      </c>
      <c r="AU60" s="177" t="str">
        <f t="shared" si="38"/>
        <v/>
      </c>
      <c r="AV60" s="177" t="str">
        <f t="shared" si="39"/>
        <v/>
      </c>
      <c r="AW60" s="177" t="str">
        <f t="shared" si="40"/>
        <v/>
      </c>
      <c r="AX60" s="177" t="str">
        <f t="shared" si="41"/>
        <v/>
      </c>
      <c r="AY60" s="177" t="str">
        <f t="shared" si="42"/>
        <v/>
      </c>
      <c r="AZ60" s="177" t="str">
        <f t="shared" si="43"/>
        <v/>
      </c>
      <c r="BA60" s="177" t="str">
        <f t="shared" si="44"/>
        <v/>
      </c>
      <c r="BB60" s="177" t="str">
        <f t="shared" si="45"/>
        <v/>
      </c>
      <c r="BC60" s="177" t="str">
        <f t="shared" si="46"/>
        <v/>
      </c>
      <c r="BD60" s="177" t="str">
        <f t="shared" si="47"/>
        <v/>
      </c>
      <c r="BE60" s="177" t="str">
        <f t="shared" si="48"/>
        <v/>
      </c>
      <c r="BF60" s="177" t="str">
        <f t="shared" si="49"/>
        <v/>
      </c>
      <c r="BG60" s="177" t="str">
        <f t="shared" si="50"/>
        <v/>
      </c>
      <c r="BH60" s="177" t="str">
        <f t="shared" si="51"/>
        <v/>
      </c>
      <c r="BI60" s="177" t="str">
        <f t="shared" si="52"/>
        <v/>
      </c>
      <c r="BJ60" s="177" t="str">
        <f t="shared" si="53"/>
        <v/>
      </c>
      <c r="BK60" s="177" t="str">
        <f t="shared" si="54"/>
        <v/>
      </c>
      <c r="BL60" s="177" t="str">
        <f t="shared" si="55"/>
        <v/>
      </c>
      <c r="BM60" s="177" t="str">
        <f t="shared" si="56"/>
        <v/>
      </c>
      <c r="BN60" s="177" t="str">
        <f t="shared" si="57"/>
        <v/>
      </c>
      <c r="BO60" s="177" t="str">
        <f t="shared" si="58"/>
        <v/>
      </c>
      <c r="BP60" s="177" t="str">
        <f t="shared" si="59"/>
        <v/>
      </c>
      <c r="BQ60" s="177" t="str">
        <f t="shared" si="60"/>
        <v/>
      </c>
      <c r="BR60" s="177" t="str">
        <f t="shared" si="61"/>
        <v/>
      </c>
      <c r="BS60" s="177" t="str">
        <f t="shared" si="62"/>
        <v/>
      </c>
      <c r="BT60" s="177" t="str">
        <f t="shared" si="63"/>
        <v/>
      </c>
      <c r="BU60" s="177" t="str">
        <f t="shared" si="64"/>
        <v/>
      </c>
      <c r="BV60" s="177" t="str">
        <f t="shared" si="65"/>
        <v/>
      </c>
      <c r="BW60" s="177" t="str">
        <f t="shared" si="66"/>
        <v/>
      </c>
      <c r="BX60" s="177" t="str">
        <f t="shared" si="67"/>
        <v/>
      </c>
      <c r="BY60" s="177" t="str">
        <f t="shared" si="68"/>
        <v/>
      </c>
      <c r="BZ60" s="177" t="str">
        <f t="shared" si="69"/>
        <v/>
      </c>
      <c r="CA60" s="177" t="str">
        <f t="shared" si="70"/>
        <v/>
      </c>
      <c r="CB60" s="177" t="str">
        <f t="shared" si="71"/>
        <v/>
      </c>
      <c r="CC60" s="177" t="str">
        <f t="shared" si="72"/>
        <v/>
      </c>
      <c r="CD60" s="177" t="str">
        <f t="shared" si="73"/>
        <v/>
      </c>
      <c r="CE60" s="177" t="str">
        <f t="shared" si="74"/>
        <v/>
      </c>
      <c r="CF60" s="177" t="str">
        <f t="shared" si="75"/>
        <v/>
      </c>
      <c r="CG60" s="177" t="str">
        <f t="shared" si="76"/>
        <v/>
      </c>
      <c r="CH60" s="177" t="str">
        <f t="shared" si="77"/>
        <v/>
      </c>
      <c r="CI60" s="177" t="str">
        <f t="shared" si="78"/>
        <v/>
      </c>
      <c r="CJ60" s="177" t="str">
        <f t="shared" si="79"/>
        <v/>
      </c>
      <c r="CK60" s="177" t="str">
        <f t="shared" si="80"/>
        <v/>
      </c>
      <c r="CL60" s="177" t="str">
        <f t="shared" si="81"/>
        <v/>
      </c>
      <c r="CM60" s="177" t="str">
        <f t="shared" si="82"/>
        <v/>
      </c>
      <c r="CN60" s="177" t="str">
        <f t="shared" si="83"/>
        <v/>
      </c>
      <c r="CO60" s="177" t="str">
        <f t="shared" si="84"/>
        <v/>
      </c>
      <c r="CP60" s="177" t="str">
        <f t="shared" si="85"/>
        <v/>
      </c>
      <c r="CQ60" s="177" t="str">
        <f t="shared" si="86"/>
        <v/>
      </c>
      <c r="CR60" s="177" t="str">
        <f t="shared" si="87"/>
        <v/>
      </c>
      <c r="CS60" s="177" t="str">
        <f t="shared" si="88"/>
        <v/>
      </c>
      <c r="CT60" s="177" t="str">
        <f t="shared" si="89"/>
        <v/>
      </c>
      <c r="CU60" s="177" t="str">
        <f t="shared" si="90"/>
        <v/>
      </c>
      <c r="CV60" s="177" t="str">
        <f t="shared" si="91"/>
        <v/>
      </c>
      <c r="CW60" s="177" t="str">
        <f t="shared" si="92"/>
        <v/>
      </c>
      <c r="CX60" s="177" t="str">
        <f t="shared" si="93"/>
        <v/>
      </c>
      <c r="CY60" s="177" t="str">
        <f t="shared" si="94"/>
        <v/>
      </c>
      <c r="CZ60" s="177" t="str">
        <f t="shared" si="95"/>
        <v/>
      </c>
      <c r="DA60" s="177" t="str">
        <f t="shared" si="96"/>
        <v/>
      </c>
      <c r="DB60" s="177" t="str">
        <f t="shared" si="97"/>
        <v/>
      </c>
      <c r="DC60" s="177" t="str">
        <f t="shared" si="28"/>
        <v/>
      </c>
      <c r="DD60" s="177" t="str">
        <f t="shared" si="98"/>
        <v/>
      </c>
      <c r="DE60" s="177" t="str">
        <f t="shared" si="99"/>
        <v/>
      </c>
      <c r="DF60" s="177" t="str">
        <f t="shared" si="100"/>
        <v/>
      </c>
      <c r="DG60" s="177" t="str">
        <f t="shared" si="101"/>
        <v/>
      </c>
      <c r="DH60" s="177" t="str">
        <f t="shared" si="102"/>
        <v/>
      </c>
      <c r="DI60" s="177" t="str">
        <f t="shared" si="103"/>
        <v/>
      </c>
      <c r="DJ60" s="177" t="str">
        <f t="shared" si="104"/>
        <v/>
      </c>
      <c r="DK60" s="177" t="str">
        <f t="shared" si="105"/>
        <v/>
      </c>
      <c r="DL60" s="177" t="str">
        <f t="shared" si="106"/>
        <v/>
      </c>
      <c r="DM60" s="177" t="str">
        <f t="shared" si="107"/>
        <v/>
      </c>
      <c r="DN60" s="177" t="str">
        <f t="shared" si="108"/>
        <v/>
      </c>
      <c r="DO60" s="177" t="str">
        <f t="shared" si="109"/>
        <v/>
      </c>
      <c r="DP60" s="177" t="str">
        <f t="shared" si="110"/>
        <v/>
      </c>
      <c r="DQ60" s="177" t="str">
        <f t="shared" si="111"/>
        <v/>
      </c>
      <c r="DR60" s="177" t="str">
        <f t="shared" si="112"/>
        <v/>
      </c>
      <c r="DS60" s="177" t="str">
        <f t="shared" si="113"/>
        <v/>
      </c>
      <c r="DT60" s="177" t="str">
        <f t="shared" si="114"/>
        <v/>
      </c>
      <c r="DU60" s="177" t="str">
        <f t="shared" si="115"/>
        <v/>
      </c>
      <c r="DV60" s="177" t="str">
        <f t="shared" si="116"/>
        <v/>
      </c>
      <c r="DW60" s="177" t="str">
        <f t="shared" si="117"/>
        <v/>
      </c>
      <c r="DX60" s="177" t="str">
        <f t="shared" si="118"/>
        <v/>
      </c>
      <c r="DY60" s="177" t="str">
        <f t="shared" si="119"/>
        <v/>
      </c>
      <c r="DZ60" s="177" t="str">
        <f t="shared" si="120"/>
        <v/>
      </c>
      <c r="EA60" s="177" t="str">
        <f t="shared" si="121"/>
        <v/>
      </c>
      <c r="EB60" s="177" t="str">
        <f t="shared" si="122"/>
        <v/>
      </c>
      <c r="EC60" s="177" t="str">
        <f t="shared" si="123"/>
        <v/>
      </c>
      <c r="ED60" s="177" t="str">
        <f t="shared" si="124"/>
        <v/>
      </c>
      <c r="EE60" s="177" t="str">
        <f t="shared" si="125"/>
        <v/>
      </c>
      <c r="EF60" s="177" t="str">
        <f t="shared" si="126"/>
        <v/>
      </c>
      <c r="EG60" s="177" t="str">
        <f t="shared" si="127"/>
        <v/>
      </c>
      <c r="EH60" s="177" t="str">
        <f t="shared" si="128"/>
        <v/>
      </c>
      <c r="EI60" s="177" t="str">
        <f t="shared" si="129"/>
        <v/>
      </c>
      <c r="EJ60" s="177" t="str">
        <f t="shared" si="130"/>
        <v/>
      </c>
      <c r="EK60" s="177" t="str">
        <f t="shared" si="131"/>
        <v/>
      </c>
      <c r="EL60" s="177" t="str">
        <f t="shared" si="132"/>
        <v/>
      </c>
      <c r="EM60" s="177" t="str">
        <f t="shared" si="133"/>
        <v/>
      </c>
      <c r="EN60" s="177" t="str">
        <f t="shared" si="134"/>
        <v/>
      </c>
      <c r="EO60" s="177" t="str">
        <f t="shared" si="135"/>
        <v/>
      </c>
      <c r="EP60" s="177" t="str">
        <f t="shared" si="136"/>
        <v/>
      </c>
      <c r="EQ60" s="177" t="str">
        <f t="shared" si="137"/>
        <v/>
      </c>
      <c r="ER60" s="177" t="str">
        <f t="shared" si="138"/>
        <v/>
      </c>
      <c r="ES60" s="177" t="str">
        <f t="shared" si="139"/>
        <v/>
      </c>
      <c r="ET60" s="177" t="str">
        <f t="shared" si="140"/>
        <v/>
      </c>
      <c r="EU60" s="177" t="str">
        <f t="shared" si="141"/>
        <v/>
      </c>
      <c r="EV60" s="177" t="str">
        <f t="shared" si="142"/>
        <v/>
      </c>
      <c r="EW60" s="177" t="str">
        <f t="shared" si="143"/>
        <v/>
      </c>
      <c r="EX60" s="177" t="str">
        <f t="shared" si="144"/>
        <v/>
      </c>
      <c r="EY60" s="177" t="str">
        <f t="shared" si="145"/>
        <v/>
      </c>
      <c r="EZ60" s="177" t="str">
        <f t="shared" si="146"/>
        <v/>
      </c>
      <c r="FA60" s="177" t="str">
        <f t="shared" si="147"/>
        <v/>
      </c>
      <c r="FB60" s="177" t="str">
        <f t="shared" si="148"/>
        <v/>
      </c>
      <c r="FC60" s="177" t="str">
        <f t="shared" si="149"/>
        <v/>
      </c>
      <c r="FD60" s="177" t="str">
        <f t="shared" si="150"/>
        <v/>
      </c>
      <c r="FE60" s="177" t="str">
        <f t="shared" si="151"/>
        <v/>
      </c>
      <c r="FF60" s="177" t="str">
        <f t="shared" si="152"/>
        <v/>
      </c>
      <c r="FG60" s="177" t="str">
        <f t="shared" si="153"/>
        <v/>
      </c>
      <c r="FH60" s="177" t="str">
        <f t="shared" si="154"/>
        <v/>
      </c>
      <c r="FI60" s="177" t="str">
        <f t="shared" si="155"/>
        <v/>
      </c>
      <c r="FJ60" s="177" t="str">
        <f t="shared" si="156"/>
        <v/>
      </c>
      <c r="FK60" s="177" t="str">
        <f t="shared" si="157"/>
        <v/>
      </c>
      <c r="FL60" s="177" t="str">
        <f t="shared" si="158"/>
        <v/>
      </c>
      <c r="FM60" s="177" t="str">
        <f t="shared" si="159"/>
        <v/>
      </c>
      <c r="FN60" s="177" t="str">
        <f t="shared" si="160"/>
        <v/>
      </c>
      <c r="FO60" s="177" t="str">
        <f t="shared" si="29"/>
        <v/>
      </c>
      <c r="FP60" s="177" t="str">
        <f t="shared" si="161"/>
        <v/>
      </c>
      <c r="FQ60" s="177" t="str">
        <f t="shared" si="162"/>
        <v/>
      </c>
      <c r="FR60" s="177" t="str">
        <f t="shared" si="163"/>
        <v/>
      </c>
      <c r="FS60" s="177" t="str">
        <f t="shared" si="164"/>
        <v/>
      </c>
      <c r="FT60" s="177" t="str">
        <f t="shared" si="165"/>
        <v/>
      </c>
      <c r="FU60" s="177" t="str">
        <f t="shared" si="166"/>
        <v/>
      </c>
      <c r="FV60" s="177" t="str">
        <f t="shared" si="167"/>
        <v/>
      </c>
      <c r="FW60" s="177" t="str">
        <f t="shared" si="168"/>
        <v/>
      </c>
      <c r="FX60" s="177" t="str">
        <f t="shared" si="169"/>
        <v/>
      </c>
      <c r="FY60" s="177" t="str">
        <f t="shared" si="170"/>
        <v/>
      </c>
      <c r="FZ60" s="177" t="str">
        <f t="shared" si="171"/>
        <v/>
      </c>
      <c r="GA60" s="177" t="str">
        <f t="shared" si="172"/>
        <v/>
      </c>
      <c r="GB60" s="177" t="str">
        <f t="shared" si="173"/>
        <v/>
      </c>
      <c r="GC60" s="177" t="str">
        <f t="shared" si="174"/>
        <v/>
      </c>
      <c r="GD60" s="177" t="str">
        <f t="shared" si="175"/>
        <v/>
      </c>
      <c r="GE60" s="177" t="str">
        <f t="shared" si="176"/>
        <v/>
      </c>
      <c r="GF60" s="177" t="str">
        <f t="shared" si="177"/>
        <v/>
      </c>
      <c r="GG60" s="177" t="str">
        <f t="shared" si="178"/>
        <v/>
      </c>
      <c r="GH60" s="177" t="str">
        <f t="shared" si="179"/>
        <v/>
      </c>
      <c r="GI60" s="177" t="str">
        <f t="shared" si="180"/>
        <v/>
      </c>
      <c r="GJ60" s="177" t="str">
        <f t="shared" si="181"/>
        <v/>
      </c>
      <c r="GK60" s="177" t="str">
        <f t="shared" si="182"/>
        <v/>
      </c>
      <c r="GL60" s="177" t="str">
        <f t="shared" si="183"/>
        <v/>
      </c>
      <c r="GM60" s="177" t="str">
        <f t="shared" si="184"/>
        <v/>
      </c>
      <c r="GN60" s="177" t="str">
        <f t="shared" si="185"/>
        <v/>
      </c>
      <c r="GO60" s="177" t="str">
        <f t="shared" si="186"/>
        <v/>
      </c>
      <c r="GP60" s="177" t="str">
        <f t="shared" si="187"/>
        <v/>
      </c>
      <c r="GQ60" s="177" t="str">
        <f t="shared" si="188"/>
        <v/>
      </c>
      <c r="GR60" s="177" t="str">
        <f t="shared" si="189"/>
        <v/>
      </c>
      <c r="GS60" s="177" t="str">
        <f t="shared" si="190"/>
        <v/>
      </c>
      <c r="GT60" s="177" t="str">
        <f t="shared" si="191"/>
        <v/>
      </c>
      <c r="GU60" s="177" t="str">
        <f t="shared" si="192"/>
        <v/>
      </c>
      <c r="GV60" s="177" t="str">
        <f t="shared" si="193"/>
        <v/>
      </c>
      <c r="GW60" s="177" t="str">
        <f t="shared" si="194"/>
        <v/>
      </c>
      <c r="GX60" s="177" t="str">
        <f t="shared" si="195"/>
        <v/>
      </c>
      <c r="GY60" s="177" t="str">
        <f t="shared" si="196"/>
        <v/>
      </c>
      <c r="GZ60" s="177" t="str">
        <f t="shared" si="197"/>
        <v/>
      </c>
      <c r="HA60" s="177" t="str">
        <f t="shared" si="198"/>
        <v/>
      </c>
      <c r="HB60" s="177" t="str">
        <f t="shared" si="199"/>
        <v/>
      </c>
      <c r="HC60" s="177" t="str">
        <f t="shared" si="200"/>
        <v/>
      </c>
      <c r="HD60" s="177" t="str">
        <f t="shared" si="201"/>
        <v/>
      </c>
      <c r="HE60" s="177" t="str">
        <f t="shared" si="202"/>
        <v/>
      </c>
      <c r="HF60" s="177" t="str">
        <f t="shared" si="203"/>
        <v/>
      </c>
      <c r="HG60" s="177" t="str">
        <f t="shared" si="204"/>
        <v/>
      </c>
      <c r="HH60" s="177" t="str">
        <f t="shared" si="205"/>
        <v/>
      </c>
      <c r="HI60" s="177" t="str">
        <f t="shared" si="206"/>
        <v/>
      </c>
      <c r="HJ60" s="177" t="str">
        <f t="shared" si="207"/>
        <v/>
      </c>
      <c r="HK60" s="177" t="str">
        <f t="shared" si="208"/>
        <v/>
      </c>
      <c r="HL60" s="177" t="str">
        <f t="shared" si="209"/>
        <v/>
      </c>
      <c r="HM60" s="177" t="str">
        <f t="shared" si="210"/>
        <v/>
      </c>
      <c r="HN60" s="177" t="str">
        <f t="shared" si="211"/>
        <v/>
      </c>
      <c r="HO60" s="177" t="str">
        <f t="shared" si="212"/>
        <v/>
      </c>
      <c r="HP60" s="177" t="str">
        <f t="shared" si="213"/>
        <v/>
      </c>
      <c r="HQ60" s="177" t="str">
        <f t="shared" si="214"/>
        <v/>
      </c>
      <c r="HR60" s="177" t="str">
        <f t="shared" si="215"/>
        <v/>
      </c>
      <c r="HS60" s="177" t="str">
        <f t="shared" si="216"/>
        <v/>
      </c>
      <c r="HT60" s="177" t="str">
        <f t="shared" si="217"/>
        <v/>
      </c>
      <c r="HU60" s="177" t="str">
        <f t="shared" si="218"/>
        <v/>
      </c>
      <c r="HV60" s="177" t="str">
        <f t="shared" si="219"/>
        <v/>
      </c>
      <c r="HW60" s="177" t="str">
        <f t="shared" si="220"/>
        <v/>
      </c>
      <c r="HX60" s="177" t="str">
        <f t="shared" si="221"/>
        <v/>
      </c>
      <c r="HY60" s="177" t="str">
        <f t="shared" si="222"/>
        <v/>
      </c>
      <c r="HZ60" s="177" t="str">
        <f t="shared" si="223"/>
        <v/>
      </c>
      <c r="IA60" s="177" t="str">
        <f t="shared" si="30"/>
        <v/>
      </c>
      <c r="IB60" s="177" t="str">
        <f t="shared" si="251"/>
        <v/>
      </c>
      <c r="IC60" s="177" t="str">
        <f t="shared" si="252"/>
        <v/>
      </c>
      <c r="ID60" s="177" t="str">
        <f t="shared" si="253"/>
        <v/>
      </c>
      <c r="IE60" s="177" t="str">
        <f t="shared" si="254"/>
        <v/>
      </c>
      <c r="IF60" s="177" t="str">
        <f t="shared" si="255"/>
        <v/>
      </c>
      <c r="IG60" s="177" t="str">
        <f t="shared" si="256"/>
        <v/>
      </c>
      <c r="IH60" s="192" t="str">
        <f t="shared" si="292"/>
        <v/>
      </c>
      <c r="II60" s="193" t="e">
        <f t="shared" si="293"/>
        <v>#N/A</v>
      </c>
      <c r="IJ60" s="193" t="e">
        <f t="shared" si="307"/>
        <v>#N/A</v>
      </c>
      <c r="IK60" s="193" t="e">
        <f t="shared" si="307"/>
        <v>#N/A</v>
      </c>
      <c r="IL60" s="193" t="e">
        <f t="shared" si="307"/>
        <v>#N/A</v>
      </c>
      <c r="IM60" s="193" t="e">
        <f t="shared" si="320"/>
        <v>#N/A</v>
      </c>
      <c r="IN60" s="193" t="e">
        <f t="shared" si="320"/>
        <v>#N/A</v>
      </c>
      <c r="IO60" s="193" t="e">
        <f t="shared" si="320"/>
        <v>#N/A</v>
      </c>
      <c r="IP60" s="193" t="e">
        <f t="shared" si="320"/>
        <v>#N/A</v>
      </c>
      <c r="IQ60" s="193" t="e">
        <f t="shared" si="320"/>
        <v>#N/A</v>
      </c>
      <c r="IR60" s="193" t="e">
        <f t="shared" si="320"/>
        <v>#N/A</v>
      </c>
      <c r="IS60" s="193" t="e">
        <f t="shared" si="320"/>
        <v>#N/A</v>
      </c>
      <c r="IT60" s="193" t="e">
        <f t="shared" si="320"/>
        <v>#N/A</v>
      </c>
      <c r="IU60" s="193" t="e">
        <f t="shared" si="320"/>
        <v>#N/A</v>
      </c>
      <c r="IV60" s="193" t="e">
        <f t="shared" si="320"/>
        <v>#N/A</v>
      </c>
      <c r="IW60" s="193" t="e">
        <f t="shared" si="320"/>
        <v>#N/A</v>
      </c>
      <c r="IX60" s="193" t="e">
        <f t="shared" si="320"/>
        <v>#N/A</v>
      </c>
      <c r="IY60" s="193" t="e">
        <f t="shared" si="320"/>
        <v>#N/A</v>
      </c>
      <c r="IZ60" s="193" t="e">
        <f t="shared" si="320"/>
        <v>#N/A</v>
      </c>
      <c r="JA60" s="193" t="e">
        <f t="shared" si="320"/>
        <v>#N/A</v>
      </c>
      <c r="JB60" s="193" t="e">
        <f t="shared" si="315"/>
        <v>#N/A</v>
      </c>
      <c r="JC60" s="193" t="e">
        <f t="shared" si="315"/>
        <v>#N/A</v>
      </c>
      <c r="JD60" s="193" t="e">
        <f t="shared" si="315"/>
        <v>#N/A</v>
      </c>
      <c r="JE60" s="193" t="e">
        <f t="shared" si="315"/>
        <v>#N/A</v>
      </c>
      <c r="JF60" s="193" t="e">
        <f t="shared" si="315"/>
        <v>#N/A</v>
      </c>
      <c r="JG60" s="193" t="e">
        <f t="shared" si="315"/>
        <v>#N/A</v>
      </c>
      <c r="JH60" s="193" t="e">
        <f t="shared" si="315"/>
        <v>#N/A</v>
      </c>
      <c r="JI60" s="193" t="e">
        <f t="shared" si="315"/>
        <v>#N/A</v>
      </c>
      <c r="JJ60" s="193" t="e">
        <f t="shared" si="315"/>
        <v>#N/A</v>
      </c>
      <c r="JK60" s="193" t="e">
        <f t="shared" si="315"/>
        <v>#N/A</v>
      </c>
      <c r="JL60" s="193" t="e">
        <f t="shared" si="315"/>
        <v>#N/A</v>
      </c>
      <c r="JM60" s="193" t="e">
        <f t="shared" si="315"/>
        <v>#N/A</v>
      </c>
      <c r="JN60" s="193" t="e">
        <f t="shared" si="315"/>
        <v>#N/A</v>
      </c>
      <c r="JO60" s="193" t="e">
        <f t="shared" si="315"/>
        <v>#N/A</v>
      </c>
      <c r="JP60" s="193" t="e">
        <f t="shared" si="315"/>
        <v>#N/A</v>
      </c>
      <c r="JQ60" s="193" t="e">
        <f t="shared" si="311"/>
        <v>#N/A</v>
      </c>
      <c r="JR60" s="193" t="e">
        <f t="shared" si="311"/>
        <v>#N/A</v>
      </c>
      <c r="JS60" s="193" t="e">
        <f t="shared" si="311"/>
        <v>#N/A</v>
      </c>
      <c r="JT60" s="193" t="e">
        <f t="shared" si="311"/>
        <v>#N/A</v>
      </c>
      <c r="JU60" s="193" t="e">
        <f t="shared" si="311"/>
        <v>#N/A</v>
      </c>
      <c r="JV60" s="193" t="e">
        <f t="shared" si="311"/>
        <v>#N/A</v>
      </c>
      <c r="JW60" s="193" t="e">
        <f t="shared" si="311"/>
        <v>#N/A</v>
      </c>
      <c r="JX60" s="193" t="e">
        <f t="shared" si="311"/>
        <v>#N/A</v>
      </c>
      <c r="JY60" s="193" t="e">
        <f t="shared" si="311"/>
        <v>#N/A</v>
      </c>
      <c r="JZ60" s="193" t="e">
        <f t="shared" si="311"/>
        <v>#N/A</v>
      </c>
      <c r="KA60" s="193" t="e">
        <f t="shared" si="311"/>
        <v>#N/A</v>
      </c>
      <c r="KB60" s="193" t="e">
        <f t="shared" si="311"/>
        <v>#N/A</v>
      </c>
      <c r="KC60" s="193" t="e">
        <f t="shared" si="311"/>
        <v>#N/A</v>
      </c>
      <c r="KD60" s="193" t="e">
        <f t="shared" si="311"/>
        <v>#N/A</v>
      </c>
      <c r="KE60" s="193" t="e">
        <f t="shared" si="311"/>
        <v>#N/A</v>
      </c>
      <c r="KF60" s="193" t="e">
        <f t="shared" si="328"/>
        <v>#N/A</v>
      </c>
      <c r="KG60" s="193" t="e">
        <f t="shared" si="328"/>
        <v>#N/A</v>
      </c>
      <c r="KH60" s="193" t="e">
        <f t="shared" si="328"/>
        <v>#N/A</v>
      </c>
      <c r="KI60" s="193" t="e">
        <f t="shared" si="328"/>
        <v>#N/A</v>
      </c>
      <c r="KJ60" s="193" t="e">
        <f t="shared" si="328"/>
        <v>#N/A</v>
      </c>
      <c r="KK60" s="193" t="e">
        <f t="shared" si="328"/>
        <v>#N/A</v>
      </c>
      <c r="KL60" s="193" t="e">
        <f t="shared" si="328"/>
        <v>#N/A</v>
      </c>
      <c r="KM60" s="193" t="e">
        <f t="shared" si="328"/>
        <v>#N/A</v>
      </c>
      <c r="KN60" s="193" t="e">
        <f t="shared" si="328"/>
        <v>#N/A</v>
      </c>
      <c r="KO60" s="193" t="e">
        <f t="shared" si="328"/>
        <v>#N/A</v>
      </c>
      <c r="KP60" s="193" t="e">
        <f t="shared" si="328"/>
        <v>#N/A</v>
      </c>
      <c r="KQ60" s="193" t="e">
        <f t="shared" si="328"/>
        <v>#N/A</v>
      </c>
      <c r="KR60" s="193" t="e">
        <f t="shared" si="328"/>
        <v>#N/A</v>
      </c>
      <c r="KS60" s="193" t="e">
        <f t="shared" si="328"/>
        <v>#N/A</v>
      </c>
      <c r="KT60" s="193" t="e">
        <f t="shared" si="328"/>
        <v>#N/A</v>
      </c>
      <c r="KU60" s="193" t="e">
        <f t="shared" si="31"/>
        <v>#N/A</v>
      </c>
      <c r="KV60" s="193" t="e">
        <f t="shared" si="308"/>
        <v>#N/A</v>
      </c>
      <c r="KW60" s="193" t="e">
        <f t="shared" si="308"/>
        <v>#N/A</v>
      </c>
      <c r="KX60" s="193" t="e">
        <f t="shared" si="308"/>
        <v>#N/A</v>
      </c>
      <c r="KY60" s="193" t="e">
        <f t="shared" si="321"/>
        <v>#N/A</v>
      </c>
      <c r="KZ60" s="193" t="e">
        <f t="shared" si="321"/>
        <v>#N/A</v>
      </c>
      <c r="LA60" s="193" t="e">
        <f t="shared" si="321"/>
        <v>#N/A</v>
      </c>
      <c r="LB60" s="193" t="e">
        <f t="shared" si="321"/>
        <v>#N/A</v>
      </c>
      <c r="LC60" s="193" t="e">
        <f t="shared" si="321"/>
        <v>#N/A</v>
      </c>
      <c r="LD60" s="193" t="e">
        <f t="shared" si="321"/>
        <v>#N/A</v>
      </c>
      <c r="LE60" s="193" t="e">
        <f t="shared" si="321"/>
        <v>#N/A</v>
      </c>
      <c r="LF60" s="193" t="e">
        <f t="shared" si="321"/>
        <v>#N/A</v>
      </c>
      <c r="LG60" s="193" t="e">
        <f t="shared" si="321"/>
        <v>#N/A</v>
      </c>
      <c r="LH60" s="193" t="e">
        <f t="shared" si="321"/>
        <v>#N/A</v>
      </c>
      <c r="LI60" s="193" t="e">
        <f t="shared" si="321"/>
        <v>#N/A</v>
      </c>
      <c r="LJ60" s="193" t="e">
        <f t="shared" si="321"/>
        <v>#N/A</v>
      </c>
      <c r="LK60" s="193" t="e">
        <f t="shared" si="321"/>
        <v>#N/A</v>
      </c>
      <c r="LL60" s="193" t="e">
        <f t="shared" si="321"/>
        <v>#N/A</v>
      </c>
      <c r="LM60" s="193" t="e">
        <f t="shared" si="321"/>
        <v>#N/A</v>
      </c>
      <c r="LN60" s="193" t="e">
        <f t="shared" si="316"/>
        <v>#N/A</v>
      </c>
      <c r="LO60" s="193" t="e">
        <f t="shared" si="316"/>
        <v>#N/A</v>
      </c>
      <c r="LP60" s="193" t="e">
        <f t="shared" si="316"/>
        <v>#N/A</v>
      </c>
      <c r="LQ60" s="193" t="e">
        <f t="shared" si="316"/>
        <v>#N/A</v>
      </c>
      <c r="LR60" s="193" t="e">
        <f t="shared" si="316"/>
        <v>#N/A</v>
      </c>
      <c r="LS60" s="193" t="e">
        <f t="shared" si="316"/>
        <v>#N/A</v>
      </c>
      <c r="LT60" s="193" t="e">
        <f t="shared" si="316"/>
        <v>#N/A</v>
      </c>
      <c r="LU60" s="193" t="e">
        <f t="shared" si="316"/>
        <v>#N/A</v>
      </c>
      <c r="LV60" s="193" t="e">
        <f t="shared" si="316"/>
        <v>#N/A</v>
      </c>
      <c r="LW60" s="193" t="e">
        <f t="shared" si="316"/>
        <v>#N/A</v>
      </c>
      <c r="LX60" s="193" t="e">
        <f t="shared" si="316"/>
        <v>#N/A</v>
      </c>
      <c r="LY60" s="193" t="e">
        <f t="shared" si="316"/>
        <v>#N/A</v>
      </c>
      <c r="LZ60" s="193" t="e">
        <f t="shared" si="316"/>
        <v>#N/A</v>
      </c>
      <c r="MA60" s="193" t="e">
        <f t="shared" si="316"/>
        <v>#N/A</v>
      </c>
      <c r="MB60" s="193" t="e">
        <f t="shared" si="316"/>
        <v>#N/A</v>
      </c>
      <c r="MC60" s="193" t="e">
        <f t="shared" si="312"/>
        <v>#N/A</v>
      </c>
      <c r="MD60" s="193" t="e">
        <f t="shared" si="312"/>
        <v>#N/A</v>
      </c>
      <c r="ME60" s="193" t="e">
        <f t="shared" si="312"/>
        <v>#N/A</v>
      </c>
      <c r="MF60" s="193" t="e">
        <f t="shared" si="312"/>
        <v>#N/A</v>
      </c>
      <c r="MG60" s="193" t="e">
        <f t="shared" si="312"/>
        <v>#N/A</v>
      </c>
      <c r="MH60" s="193" t="e">
        <f t="shared" si="312"/>
        <v>#N/A</v>
      </c>
      <c r="MI60" s="193" t="e">
        <f t="shared" si="312"/>
        <v>#N/A</v>
      </c>
      <c r="MJ60" s="193" t="e">
        <f t="shared" si="312"/>
        <v>#N/A</v>
      </c>
      <c r="MK60" s="193" t="e">
        <f t="shared" si="312"/>
        <v>#N/A</v>
      </c>
      <c r="ML60" s="193" t="e">
        <f t="shared" si="312"/>
        <v>#N/A</v>
      </c>
      <c r="MM60" s="193" t="e">
        <f t="shared" si="312"/>
        <v>#N/A</v>
      </c>
      <c r="MN60" s="193" t="e">
        <f t="shared" si="312"/>
        <v>#N/A</v>
      </c>
      <c r="MO60" s="193" t="e">
        <f t="shared" si="312"/>
        <v>#N/A</v>
      </c>
      <c r="MP60" s="193" t="e">
        <f t="shared" si="312"/>
        <v>#N/A</v>
      </c>
      <c r="MQ60" s="193" t="e">
        <f t="shared" si="312"/>
        <v>#N/A</v>
      </c>
      <c r="MR60" s="193" t="e">
        <f t="shared" si="329"/>
        <v>#N/A</v>
      </c>
      <c r="MS60" s="193" t="e">
        <f t="shared" si="329"/>
        <v>#N/A</v>
      </c>
      <c r="MT60" s="193" t="e">
        <f t="shared" si="329"/>
        <v>#N/A</v>
      </c>
      <c r="MU60" s="193" t="e">
        <f t="shared" si="329"/>
        <v>#N/A</v>
      </c>
      <c r="MV60" s="193" t="e">
        <f t="shared" si="329"/>
        <v>#N/A</v>
      </c>
      <c r="MW60" s="193" t="e">
        <f t="shared" si="329"/>
        <v>#N/A</v>
      </c>
      <c r="MX60" s="193" t="e">
        <f t="shared" si="329"/>
        <v>#N/A</v>
      </c>
      <c r="MY60" s="193" t="e">
        <f t="shared" si="329"/>
        <v>#N/A</v>
      </c>
      <c r="MZ60" s="193" t="e">
        <f t="shared" si="329"/>
        <v>#N/A</v>
      </c>
      <c r="NA60" s="193" t="e">
        <f t="shared" si="329"/>
        <v>#N/A</v>
      </c>
      <c r="NB60" s="193" t="e">
        <f t="shared" si="329"/>
        <v>#N/A</v>
      </c>
      <c r="NC60" s="193" t="e">
        <f t="shared" si="329"/>
        <v>#N/A</v>
      </c>
      <c r="ND60" s="193" t="e">
        <f t="shared" si="329"/>
        <v>#N/A</v>
      </c>
      <c r="NE60" s="193" t="e">
        <f t="shared" si="329"/>
        <v>#N/A</v>
      </c>
      <c r="NF60" s="193" t="e">
        <f t="shared" si="329"/>
        <v>#N/A</v>
      </c>
      <c r="NG60" s="193" t="e">
        <f t="shared" si="32"/>
        <v>#N/A</v>
      </c>
      <c r="NH60" s="193" t="e">
        <f t="shared" si="309"/>
        <v>#N/A</v>
      </c>
      <c r="NI60" s="193" t="e">
        <f t="shared" si="309"/>
        <v>#N/A</v>
      </c>
      <c r="NJ60" s="193" t="e">
        <f t="shared" si="309"/>
        <v>#N/A</v>
      </c>
      <c r="NK60" s="193" t="e">
        <f t="shared" si="322"/>
        <v>#N/A</v>
      </c>
      <c r="NL60" s="193" t="e">
        <f t="shared" si="322"/>
        <v>#N/A</v>
      </c>
      <c r="NM60" s="193" t="e">
        <f t="shared" si="322"/>
        <v>#N/A</v>
      </c>
      <c r="NN60" s="193" t="e">
        <f t="shared" si="322"/>
        <v>#N/A</v>
      </c>
      <c r="NO60" s="193" t="e">
        <f t="shared" si="322"/>
        <v>#N/A</v>
      </c>
      <c r="NP60" s="193" t="e">
        <f t="shared" si="322"/>
        <v>#N/A</v>
      </c>
      <c r="NQ60" s="193" t="e">
        <f t="shared" si="322"/>
        <v>#N/A</v>
      </c>
      <c r="NR60" s="193" t="e">
        <f t="shared" si="322"/>
        <v>#N/A</v>
      </c>
      <c r="NS60" s="193" t="e">
        <f t="shared" si="322"/>
        <v>#N/A</v>
      </c>
      <c r="NT60" s="193" t="e">
        <f t="shared" si="322"/>
        <v>#N/A</v>
      </c>
      <c r="NU60" s="193" t="e">
        <f t="shared" si="322"/>
        <v>#N/A</v>
      </c>
      <c r="NV60" s="193" t="e">
        <f t="shared" si="322"/>
        <v>#N/A</v>
      </c>
      <c r="NW60" s="193" t="e">
        <f t="shared" si="322"/>
        <v>#N/A</v>
      </c>
      <c r="NX60" s="193" t="e">
        <f t="shared" si="322"/>
        <v>#N/A</v>
      </c>
      <c r="NY60" s="193" t="e">
        <f t="shared" si="322"/>
        <v>#N/A</v>
      </c>
      <c r="NZ60" s="193" t="e">
        <f t="shared" si="317"/>
        <v>#N/A</v>
      </c>
      <c r="OA60" s="193" t="e">
        <f t="shared" si="317"/>
        <v>#N/A</v>
      </c>
      <c r="OB60" s="193" t="e">
        <f t="shared" si="317"/>
        <v>#N/A</v>
      </c>
      <c r="OC60" s="193" t="e">
        <f t="shared" si="317"/>
        <v>#N/A</v>
      </c>
      <c r="OD60" s="193" t="e">
        <f t="shared" si="317"/>
        <v>#N/A</v>
      </c>
      <c r="OE60" s="193" t="e">
        <f t="shared" si="317"/>
        <v>#N/A</v>
      </c>
      <c r="OF60" s="193" t="e">
        <f t="shared" si="317"/>
        <v>#N/A</v>
      </c>
      <c r="OG60" s="193" t="e">
        <f t="shared" si="317"/>
        <v>#N/A</v>
      </c>
      <c r="OH60" s="193" t="e">
        <f t="shared" si="317"/>
        <v>#N/A</v>
      </c>
      <c r="OI60" s="193" t="e">
        <f t="shared" si="317"/>
        <v>#N/A</v>
      </c>
      <c r="OJ60" s="193" t="e">
        <f t="shared" si="317"/>
        <v>#N/A</v>
      </c>
      <c r="OK60" s="193" t="e">
        <f t="shared" si="317"/>
        <v>#N/A</v>
      </c>
      <c r="OL60" s="193" t="e">
        <f t="shared" si="317"/>
        <v>#N/A</v>
      </c>
      <c r="OM60" s="193" t="e">
        <f t="shared" si="317"/>
        <v>#N/A</v>
      </c>
      <c r="ON60" s="193" t="e">
        <f t="shared" si="317"/>
        <v>#N/A</v>
      </c>
      <c r="OO60" s="193" t="e">
        <f t="shared" si="313"/>
        <v>#N/A</v>
      </c>
      <c r="OP60" s="193" t="e">
        <f t="shared" si="313"/>
        <v>#N/A</v>
      </c>
      <c r="OQ60" s="193" t="e">
        <f t="shared" si="313"/>
        <v>#N/A</v>
      </c>
      <c r="OR60" s="193" t="e">
        <f t="shared" si="313"/>
        <v>#N/A</v>
      </c>
      <c r="OS60" s="193" t="e">
        <f t="shared" si="313"/>
        <v>#N/A</v>
      </c>
      <c r="OT60" s="193" t="e">
        <f t="shared" si="313"/>
        <v>#N/A</v>
      </c>
      <c r="OU60" s="193" t="e">
        <f t="shared" si="313"/>
        <v>#N/A</v>
      </c>
      <c r="OV60" s="193" t="e">
        <f t="shared" si="313"/>
        <v>#N/A</v>
      </c>
      <c r="OW60" s="193" t="e">
        <f t="shared" si="313"/>
        <v>#N/A</v>
      </c>
      <c r="OX60" s="193" t="e">
        <f t="shared" si="313"/>
        <v>#N/A</v>
      </c>
      <c r="OY60" s="193" t="e">
        <f t="shared" si="313"/>
        <v>#N/A</v>
      </c>
      <c r="OZ60" s="193" t="e">
        <f t="shared" si="313"/>
        <v>#N/A</v>
      </c>
      <c r="PA60" s="193" t="e">
        <f t="shared" si="313"/>
        <v>#N/A</v>
      </c>
      <c r="PB60" s="193" t="e">
        <f t="shared" si="313"/>
        <v>#N/A</v>
      </c>
      <c r="PC60" s="193" t="e">
        <f t="shared" si="313"/>
        <v>#N/A</v>
      </c>
      <c r="PD60" s="193" t="e">
        <f t="shared" si="330"/>
        <v>#N/A</v>
      </c>
      <c r="PE60" s="193" t="e">
        <f t="shared" si="330"/>
        <v>#N/A</v>
      </c>
      <c r="PF60" s="193" t="e">
        <f t="shared" si="330"/>
        <v>#N/A</v>
      </c>
      <c r="PG60" s="193" t="e">
        <f t="shared" si="330"/>
        <v>#N/A</v>
      </c>
      <c r="PH60" s="193" t="e">
        <f t="shared" si="330"/>
        <v>#N/A</v>
      </c>
      <c r="PI60" s="193" t="e">
        <f t="shared" si="330"/>
        <v>#N/A</v>
      </c>
      <c r="PJ60" s="193" t="e">
        <f t="shared" si="330"/>
        <v>#N/A</v>
      </c>
      <c r="PK60" s="193" t="e">
        <f t="shared" si="330"/>
        <v>#N/A</v>
      </c>
      <c r="PL60" s="193" t="e">
        <f t="shared" si="330"/>
        <v>#N/A</v>
      </c>
      <c r="PM60" s="193" t="e">
        <f t="shared" si="330"/>
        <v>#N/A</v>
      </c>
      <c r="PN60" s="193" t="e">
        <f t="shared" si="330"/>
        <v>#N/A</v>
      </c>
      <c r="PO60" s="193" t="e">
        <f t="shared" si="330"/>
        <v>#N/A</v>
      </c>
      <c r="PP60" s="193" t="e">
        <f t="shared" si="330"/>
        <v>#N/A</v>
      </c>
      <c r="PQ60" s="193" t="e">
        <f t="shared" si="330"/>
        <v>#N/A</v>
      </c>
      <c r="PR60" s="193" t="e">
        <f t="shared" si="330"/>
        <v>#N/A</v>
      </c>
      <c r="PS60" s="193" t="e">
        <f t="shared" si="33"/>
        <v>#N/A</v>
      </c>
      <c r="PT60" s="193" t="e">
        <f t="shared" si="326"/>
        <v>#N/A</v>
      </c>
      <c r="PU60" s="193" t="e">
        <f t="shared" si="326"/>
        <v>#N/A</v>
      </c>
      <c r="PV60" s="193" t="e">
        <f t="shared" si="326"/>
        <v>#N/A</v>
      </c>
      <c r="PW60" s="193" t="e">
        <f t="shared" si="326"/>
        <v>#N/A</v>
      </c>
      <c r="PX60" s="193" t="e">
        <f t="shared" si="326"/>
        <v>#N/A</v>
      </c>
      <c r="PY60" s="193" t="e">
        <f t="shared" si="326"/>
        <v>#N/A</v>
      </c>
      <c r="PZ60" s="193" t="e">
        <f t="shared" si="326"/>
        <v>#N/A</v>
      </c>
      <c r="QA60" s="193" t="e">
        <f t="shared" si="326"/>
        <v>#N/A</v>
      </c>
    </row>
    <row r="61" spans="1:443" hidden="1" x14ac:dyDescent="0.45">
      <c r="A61" s="276"/>
      <c r="B61" s="277" t="str">
        <f>IF(OR($T61="",$U61=""),"",ROUND(_xlfn.BETA.INV(ABS(VLOOKUP($Z$1,VLookups!$A$30:$B$31,2,FALSE)-B$2),IF($N61="L",$U61,$T61),IF($N61="L",$T61,$U61),$G61,$I61),0))</f>
        <v/>
      </c>
      <c r="C61" s="287" t="str">
        <f t="shared" si="24"/>
        <v/>
      </c>
      <c r="D61" s="288" t="str">
        <f t="shared" si="25"/>
        <v/>
      </c>
      <c r="E61" s="134"/>
      <c r="F61" s="279"/>
      <c r="G61" s="280" t="str">
        <f t="shared" si="16"/>
        <v/>
      </c>
      <c r="H61" s="281"/>
      <c r="I61" s="280" t="str">
        <f t="shared" si="17"/>
        <v/>
      </c>
      <c r="J61" s="279"/>
      <c r="K61" s="135"/>
      <c r="L61" s="110" t="str">
        <f t="shared" si="18"/>
        <v/>
      </c>
      <c r="M61" s="21" t="str">
        <f t="shared" si="19"/>
        <v/>
      </c>
      <c r="N61" s="22" t="str">
        <f t="shared" si="20"/>
        <v/>
      </c>
      <c r="O61" s="23" t="str">
        <f>IF(M61="","",IF(OR($M61&lt;Skew!$B$3,$M61=Skew!$B$3),IF($M61&gt;Skew!$C$3,Skew!$A$3,IF($M61&gt;Skew!$C$4,Skew!$A$4,IF($M61&gt;Skew!$C$5,Skew!$A$5,IF($M61&gt;Skew!$C$6,Skew!$A$6,IF($M61&gt;Skew!$C$7,Skew!$A$7,IF($M61&gt;Skew!$C$8,Skew!$A$8,IF($M61&gt;Skew!$C$9,Skew!$A$9,IF($M61&gt;Skew!$C$10,Skew!$A$10,IF($M61&gt;Skew!$C$11,Skew!$A$11,IF($M61&gt;Skew!$C$12,Skew!$A$12,IF($M61&gt;Skew!$C$13,Skew!$A$13,IF($M61&gt;Skew!$C$14,Skew!$A$14,IF($M61&gt;Skew!$C$15,Skew!$A$15,IF($M61&gt;Skew!$C$16,Skew!$A$16,Skew!$A$17)
)))))))))))))))</f>
        <v/>
      </c>
      <c r="P61" s="22" t="str">
        <f>IF(M61="","",MATCH(O61,Skew!$A$3:$A$17,0))</f>
        <v/>
      </c>
      <c r="Q61" s="22" t="str">
        <f t="shared" si="0"/>
        <v/>
      </c>
      <c r="R61" s="24"/>
      <c r="S61" s="22" t="str">
        <f>IF(OR(M61="",R61=""),"",MATCH(R61,Confidence!$A$3:$A$12,0))</f>
        <v/>
      </c>
      <c r="T61" s="25" t="str">
        <f t="shared" si="1"/>
        <v/>
      </c>
      <c r="U61" s="25" t="str">
        <f t="shared" si="2"/>
        <v/>
      </c>
      <c r="V61" s="22"/>
      <c r="W61" s="102" t="str">
        <f t="shared" si="3"/>
        <v/>
      </c>
      <c r="X61" s="102" t="str">
        <f t="shared" si="4"/>
        <v/>
      </c>
      <c r="Y61" s="37" t="str">
        <f t="shared" si="5"/>
        <v/>
      </c>
      <c r="Z61" s="115"/>
      <c r="AA61" s="204" t="str">
        <f>IF(AND(G61&gt;0,H61&gt;0,I61&gt;0,T61&gt;0,U61&gt;0,Z61&gt;0,NOT(R61="")),ABS(VLOOKUP($Z$1,VLookups!$A$30:$B$31,2,FALSE)-_xlfn.BETA.DIST(Z61,IF(N61="L",U61,T61),IF(N61="L",T61,U61),TRUE,G61,I61)),"")</f>
        <v/>
      </c>
      <c r="AB61" s="112" t="str">
        <f>IF(OR($T61="",$U61=""),"",_xlfn.BETA.INV(ABS(VLOOKUP($Z$1,VLookups!$A$30:$B$31,2,FALSE)-AB$3),IF($N61="L",$U61,$T61),IF($N61="L",$T61,$U61),$G61,$I61))</f>
        <v/>
      </c>
      <c r="AC61" s="113" t="str">
        <f>IF(OR($T61="",$U61=""),"",_xlfn.BETA.INV(ABS(VLOOKUP($Z$1,VLookups!$A$30:$B$31,2,FALSE)-AC$3),IF($N61="L",$U61,$T61),IF($N61="L",$T61,$U61),$G61,$I61))</f>
        <v/>
      </c>
      <c r="AD61" s="112" t="str">
        <f>IF(OR($T61="",$U61=""),"",_xlfn.BETA.INV(ABS(VLOOKUP($Z$1,VLookups!$A$30:$B$31,2,FALSE)-AD$3),IF($N61="L",$U61,$T61),IF($N61="L",$T61,$U61),$G61,$I61))</f>
        <v/>
      </c>
      <c r="AE61" s="113" t="str">
        <f>IF(OR($T61="",$U61=""),"",_xlfn.BETA.INV(ABS(VLOOKUP($Z$1,VLookups!$A$30:$B$31,2,FALSE)-AE$3),IF($N61="L",$U61,$T61),IF($N61="L",$T61,$U61),$G61,$I61))</f>
        <v/>
      </c>
      <c r="AF61" s="112" t="str">
        <f>IF(OR($T61="",$U61=""),"",_xlfn.BETA.INV(ABS(VLOOKUP($Z$1,VLookups!$A$30:$B$31,2,FALSE)-AF$3),IF($N61="L",$U61,$T61),IF($N61="L",$T61,$U61),$G61,$I61))</f>
        <v/>
      </c>
      <c r="AG61" s="113" t="str">
        <f>IF(OR($T61="",$U61=""),"",_xlfn.BETA.INV(ABS(VLOOKUP($Z$1,VLookups!$A$30:$B$31,2,FALSE)-AG$3),IF($N61="L",$U61,$T61),IF($N61="L",$T61,$U61),$G61,$I61))</f>
        <v/>
      </c>
      <c r="AH61" s="112" t="str">
        <f>IF(OR($T61="",$U61=""),"",_xlfn.BETA.INV(ABS(VLOOKUP($Z$1,VLookups!$A$30:$B$31,2,FALSE)-AH$3),IF($N61="L",$U61,$T61),IF($N61="L",$T61,$U61),$G61,$I61))</f>
        <v/>
      </c>
      <c r="AI61" s="113" t="str">
        <f>IF(OR($T61="",$U61=""),"",_xlfn.BETA.INV(ABS(VLOOKUP($Z$1,VLookups!$A$30:$B$31,2,FALSE)-AI$3),IF($N61="L",$U61,$T61),IF($N61="L",$T61,$U61),$G61,$I61))</f>
        <v/>
      </c>
      <c r="AJ61" s="112" t="str">
        <f>IF(OR($T61="",$U61=""),"",_xlfn.BETA.INV(ABS(VLOOKUP($Z$1,VLookups!$A$30:$B$31,2,FALSE)-AJ$3),IF($N61="L",$U61,$T61),IF($N61="L",$T61,$U61),$G61,$I61))</f>
        <v/>
      </c>
      <c r="AK61" s="113" t="str">
        <f>IF(OR($T61="",$U61=""),"",_xlfn.BETA.INV(ABS(VLOOKUP($Z$1,VLookups!$A$30:$B$31,2,FALSE)-AK$3),IF($N61="L",$U61,$T61),IF($N61="L",$T61,$U61),$G61,$I61))</f>
        <v/>
      </c>
      <c r="AL61" s="112" t="str">
        <f>IF(OR($T61="",$U61=""),"",_xlfn.BETA.INV(ABS(VLOOKUP($Z$1,VLookups!$A$30:$B$31,2,FALSE)-AL$3),IF($N61="L",$U61,$T61),IF($N61="L",$T61,$U61),$G61,$I61))</f>
        <v/>
      </c>
      <c r="AM61" s="113" t="str">
        <f>IF(OR($T61="",$U61=""),"",_xlfn.BETA.INV(ABS(VLOOKUP($Z$1,VLookups!$A$30:$B$31,2,FALSE)-AM$3),IF($N61="L",$U61,$T61),IF($N61="L",$T61,$U61),$G61,$I61))</f>
        <v/>
      </c>
      <c r="AN61" s="15"/>
      <c r="AO61" s="194" t="str">
        <f t="shared" si="21"/>
        <v/>
      </c>
      <c r="AP61" s="192" t="str">
        <f t="shared" si="22"/>
        <v/>
      </c>
      <c r="AQ61" s="177" t="str">
        <f t="shared" ref="AQ61" si="338">IF(ISNONTEXT($AO61),AP61+$AO61,"")</f>
        <v/>
      </c>
      <c r="AR61" s="177" t="str">
        <f t="shared" si="35"/>
        <v/>
      </c>
      <c r="AS61" s="177" t="str">
        <f t="shared" si="36"/>
        <v/>
      </c>
      <c r="AT61" s="177" t="str">
        <f t="shared" si="37"/>
        <v/>
      </c>
      <c r="AU61" s="177" t="str">
        <f t="shared" si="38"/>
        <v/>
      </c>
      <c r="AV61" s="177" t="str">
        <f t="shared" si="39"/>
        <v/>
      </c>
      <c r="AW61" s="177" t="str">
        <f t="shared" si="40"/>
        <v/>
      </c>
      <c r="AX61" s="177" t="str">
        <f t="shared" si="41"/>
        <v/>
      </c>
      <c r="AY61" s="177" t="str">
        <f t="shared" si="42"/>
        <v/>
      </c>
      <c r="AZ61" s="177" t="str">
        <f t="shared" si="43"/>
        <v/>
      </c>
      <c r="BA61" s="177" t="str">
        <f t="shared" si="44"/>
        <v/>
      </c>
      <c r="BB61" s="177" t="str">
        <f t="shared" si="45"/>
        <v/>
      </c>
      <c r="BC61" s="177" t="str">
        <f t="shared" si="46"/>
        <v/>
      </c>
      <c r="BD61" s="177" t="str">
        <f t="shared" si="47"/>
        <v/>
      </c>
      <c r="BE61" s="177" t="str">
        <f t="shared" si="48"/>
        <v/>
      </c>
      <c r="BF61" s="177" t="str">
        <f t="shared" si="49"/>
        <v/>
      </c>
      <c r="BG61" s="177" t="str">
        <f t="shared" si="50"/>
        <v/>
      </c>
      <c r="BH61" s="177" t="str">
        <f t="shared" si="51"/>
        <v/>
      </c>
      <c r="BI61" s="177" t="str">
        <f t="shared" si="52"/>
        <v/>
      </c>
      <c r="BJ61" s="177" t="str">
        <f t="shared" si="53"/>
        <v/>
      </c>
      <c r="BK61" s="177" t="str">
        <f t="shared" si="54"/>
        <v/>
      </c>
      <c r="BL61" s="177" t="str">
        <f t="shared" si="55"/>
        <v/>
      </c>
      <c r="BM61" s="177" t="str">
        <f t="shared" si="56"/>
        <v/>
      </c>
      <c r="BN61" s="177" t="str">
        <f t="shared" si="57"/>
        <v/>
      </c>
      <c r="BO61" s="177" t="str">
        <f t="shared" si="58"/>
        <v/>
      </c>
      <c r="BP61" s="177" t="str">
        <f t="shared" si="59"/>
        <v/>
      </c>
      <c r="BQ61" s="177" t="str">
        <f t="shared" si="60"/>
        <v/>
      </c>
      <c r="BR61" s="177" t="str">
        <f t="shared" si="61"/>
        <v/>
      </c>
      <c r="BS61" s="177" t="str">
        <f t="shared" si="62"/>
        <v/>
      </c>
      <c r="BT61" s="177" t="str">
        <f t="shared" si="63"/>
        <v/>
      </c>
      <c r="BU61" s="177" t="str">
        <f t="shared" si="64"/>
        <v/>
      </c>
      <c r="BV61" s="177" t="str">
        <f t="shared" si="65"/>
        <v/>
      </c>
      <c r="BW61" s="177" t="str">
        <f t="shared" si="66"/>
        <v/>
      </c>
      <c r="BX61" s="177" t="str">
        <f t="shared" si="67"/>
        <v/>
      </c>
      <c r="BY61" s="177" t="str">
        <f t="shared" si="68"/>
        <v/>
      </c>
      <c r="BZ61" s="177" t="str">
        <f t="shared" si="69"/>
        <v/>
      </c>
      <c r="CA61" s="177" t="str">
        <f t="shared" si="70"/>
        <v/>
      </c>
      <c r="CB61" s="177" t="str">
        <f t="shared" si="71"/>
        <v/>
      </c>
      <c r="CC61" s="177" t="str">
        <f t="shared" si="72"/>
        <v/>
      </c>
      <c r="CD61" s="177" t="str">
        <f t="shared" si="73"/>
        <v/>
      </c>
      <c r="CE61" s="177" t="str">
        <f t="shared" si="74"/>
        <v/>
      </c>
      <c r="CF61" s="177" t="str">
        <f t="shared" si="75"/>
        <v/>
      </c>
      <c r="CG61" s="177" t="str">
        <f t="shared" si="76"/>
        <v/>
      </c>
      <c r="CH61" s="177" t="str">
        <f t="shared" si="77"/>
        <v/>
      </c>
      <c r="CI61" s="177" t="str">
        <f t="shared" si="78"/>
        <v/>
      </c>
      <c r="CJ61" s="177" t="str">
        <f t="shared" si="79"/>
        <v/>
      </c>
      <c r="CK61" s="177" t="str">
        <f t="shared" si="80"/>
        <v/>
      </c>
      <c r="CL61" s="177" t="str">
        <f t="shared" si="81"/>
        <v/>
      </c>
      <c r="CM61" s="177" t="str">
        <f t="shared" si="82"/>
        <v/>
      </c>
      <c r="CN61" s="177" t="str">
        <f t="shared" si="83"/>
        <v/>
      </c>
      <c r="CO61" s="177" t="str">
        <f t="shared" si="84"/>
        <v/>
      </c>
      <c r="CP61" s="177" t="str">
        <f t="shared" si="85"/>
        <v/>
      </c>
      <c r="CQ61" s="177" t="str">
        <f t="shared" si="86"/>
        <v/>
      </c>
      <c r="CR61" s="177" t="str">
        <f t="shared" si="87"/>
        <v/>
      </c>
      <c r="CS61" s="177" t="str">
        <f t="shared" si="88"/>
        <v/>
      </c>
      <c r="CT61" s="177" t="str">
        <f t="shared" si="89"/>
        <v/>
      </c>
      <c r="CU61" s="177" t="str">
        <f t="shared" si="90"/>
        <v/>
      </c>
      <c r="CV61" s="177" t="str">
        <f t="shared" si="91"/>
        <v/>
      </c>
      <c r="CW61" s="177" t="str">
        <f t="shared" si="92"/>
        <v/>
      </c>
      <c r="CX61" s="177" t="str">
        <f t="shared" si="93"/>
        <v/>
      </c>
      <c r="CY61" s="177" t="str">
        <f t="shared" si="94"/>
        <v/>
      </c>
      <c r="CZ61" s="177" t="str">
        <f t="shared" si="95"/>
        <v/>
      </c>
      <c r="DA61" s="177" t="str">
        <f t="shared" si="96"/>
        <v/>
      </c>
      <c r="DB61" s="177" t="str">
        <f t="shared" si="97"/>
        <v/>
      </c>
      <c r="DC61" s="177" t="str">
        <f t="shared" si="28"/>
        <v/>
      </c>
      <c r="DD61" s="177" t="str">
        <f t="shared" si="98"/>
        <v/>
      </c>
      <c r="DE61" s="177" t="str">
        <f t="shared" si="99"/>
        <v/>
      </c>
      <c r="DF61" s="177" t="str">
        <f t="shared" si="100"/>
        <v/>
      </c>
      <c r="DG61" s="177" t="str">
        <f t="shared" si="101"/>
        <v/>
      </c>
      <c r="DH61" s="177" t="str">
        <f t="shared" si="102"/>
        <v/>
      </c>
      <c r="DI61" s="177" t="str">
        <f t="shared" si="103"/>
        <v/>
      </c>
      <c r="DJ61" s="177" t="str">
        <f t="shared" si="104"/>
        <v/>
      </c>
      <c r="DK61" s="177" t="str">
        <f t="shared" si="105"/>
        <v/>
      </c>
      <c r="DL61" s="177" t="str">
        <f t="shared" si="106"/>
        <v/>
      </c>
      <c r="DM61" s="177" t="str">
        <f t="shared" si="107"/>
        <v/>
      </c>
      <c r="DN61" s="177" t="str">
        <f t="shared" si="108"/>
        <v/>
      </c>
      <c r="DO61" s="177" t="str">
        <f t="shared" si="109"/>
        <v/>
      </c>
      <c r="DP61" s="177" t="str">
        <f t="shared" si="110"/>
        <v/>
      </c>
      <c r="DQ61" s="177" t="str">
        <f t="shared" si="111"/>
        <v/>
      </c>
      <c r="DR61" s="177" t="str">
        <f t="shared" si="112"/>
        <v/>
      </c>
      <c r="DS61" s="177" t="str">
        <f t="shared" si="113"/>
        <v/>
      </c>
      <c r="DT61" s="177" t="str">
        <f t="shared" si="114"/>
        <v/>
      </c>
      <c r="DU61" s="177" t="str">
        <f t="shared" si="115"/>
        <v/>
      </c>
      <c r="DV61" s="177" t="str">
        <f t="shared" si="116"/>
        <v/>
      </c>
      <c r="DW61" s="177" t="str">
        <f t="shared" si="117"/>
        <v/>
      </c>
      <c r="DX61" s="177" t="str">
        <f t="shared" si="118"/>
        <v/>
      </c>
      <c r="DY61" s="177" t="str">
        <f t="shared" si="119"/>
        <v/>
      </c>
      <c r="DZ61" s="177" t="str">
        <f t="shared" si="120"/>
        <v/>
      </c>
      <c r="EA61" s="177" t="str">
        <f t="shared" si="121"/>
        <v/>
      </c>
      <c r="EB61" s="177" t="str">
        <f t="shared" si="122"/>
        <v/>
      </c>
      <c r="EC61" s="177" t="str">
        <f t="shared" si="123"/>
        <v/>
      </c>
      <c r="ED61" s="177" t="str">
        <f t="shared" si="124"/>
        <v/>
      </c>
      <c r="EE61" s="177" t="str">
        <f t="shared" si="125"/>
        <v/>
      </c>
      <c r="EF61" s="177" t="str">
        <f t="shared" si="126"/>
        <v/>
      </c>
      <c r="EG61" s="177" t="str">
        <f t="shared" si="127"/>
        <v/>
      </c>
      <c r="EH61" s="177" t="str">
        <f t="shared" si="128"/>
        <v/>
      </c>
      <c r="EI61" s="177" t="str">
        <f t="shared" si="129"/>
        <v/>
      </c>
      <c r="EJ61" s="177" t="str">
        <f t="shared" si="130"/>
        <v/>
      </c>
      <c r="EK61" s="177" t="str">
        <f t="shared" si="131"/>
        <v/>
      </c>
      <c r="EL61" s="177" t="str">
        <f t="shared" si="132"/>
        <v/>
      </c>
      <c r="EM61" s="177" t="str">
        <f t="shared" si="133"/>
        <v/>
      </c>
      <c r="EN61" s="177" t="str">
        <f t="shared" si="134"/>
        <v/>
      </c>
      <c r="EO61" s="177" t="str">
        <f t="shared" si="135"/>
        <v/>
      </c>
      <c r="EP61" s="177" t="str">
        <f t="shared" si="136"/>
        <v/>
      </c>
      <c r="EQ61" s="177" t="str">
        <f t="shared" si="137"/>
        <v/>
      </c>
      <c r="ER61" s="177" t="str">
        <f t="shared" si="138"/>
        <v/>
      </c>
      <c r="ES61" s="177" t="str">
        <f t="shared" si="139"/>
        <v/>
      </c>
      <c r="ET61" s="177" t="str">
        <f t="shared" si="140"/>
        <v/>
      </c>
      <c r="EU61" s="177" t="str">
        <f t="shared" si="141"/>
        <v/>
      </c>
      <c r="EV61" s="177" t="str">
        <f t="shared" si="142"/>
        <v/>
      </c>
      <c r="EW61" s="177" t="str">
        <f t="shared" si="143"/>
        <v/>
      </c>
      <c r="EX61" s="177" t="str">
        <f t="shared" si="144"/>
        <v/>
      </c>
      <c r="EY61" s="177" t="str">
        <f t="shared" si="145"/>
        <v/>
      </c>
      <c r="EZ61" s="177" t="str">
        <f t="shared" si="146"/>
        <v/>
      </c>
      <c r="FA61" s="177" t="str">
        <f t="shared" si="147"/>
        <v/>
      </c>
      <c r="FB61" s="177" t="str">
        <f t="shared" si="148"/>
        <v/>
      </c>
      <c r="FC61" s="177" t="str">
        <f t="shared" si="149"/>
        <v/>
      </c>
      <c r="FD61" s="177" t="str">
        <f t="shared" si="150"/>
        <v/>
      </c>
      <c r="FE61" s="177" t="str">
        <f t="shared" si="151"/>
        <v/>
      </c>
      <c r="FF61" s="177" t="str">
        <f t="shared" si="152"/>
        <v/>
      </c>
      <c r="FG61" s="177" t="str">
        <f t="shared" si="153"/>
        <v/>
      </c>
      <c r="FH61" s="177" t="str">
        <f t="shared" si="154"/>
        <v/>
      </c>
      <c r="FI61" s="177" t="str">
        <f t="shared" si="155"/>
        <v/>
      </c>
      <c r="FJ61" s="177" t="str">
        <f t="shared" si="156"/>
        <v/>
      </c>
      <c r="FK61" s="177" t="str">
        <f t="shared" si="157"/>
        <v/>
      </c>
      <c r="FL61" s="177" t="str">
        <f t="shared" si="158"/>
        <v/>
      </c>
      <c r="FM61" s="177" t="str">
        <f t="shared" si="159"/>
        <v/>
      </c>
      <c r="FN61" s="177" t="str">
        <f t="shared" si="160"/>
        <v/>
      </c>
      <c r="FO61" s="177" t="str">
        <f t="shared" si="29"/>
        <v/>
      </c>
      <c r="FP61" s="177" t="str">
        <f t="shared" si="161"/>
        <v/>
      </c>
      <c r="FQ61" s="177" t="str">
        <f t="shared" si="162"/>
        <v/>
      </c>
      <c r="FR61" s="177" t="str">
        <f t="shared" si="163"/>
        <v/>
      </c>
      <c r="FS61" s="177" t="str">
        <f t="shared" si="164"/>
        <v/>
      </c>
      <c r="FT61" s="177" t="str">
        <f t="shared" si="165"/>
        <v/>
      </c>
      <c r="FU61" s="177" t="str">
        <f t="shared" si="166"/>
        <v/>
      </c>
      <c r="FV61" s="177" t="str">
        <f t="shared" si="167"/>
        <v/>
      </c>
      <c r="FW61" s="177" t="str">
        <f t="shared" si="168"/>
        <v/>
      </c>
      <c r="FX61" s="177" t="str">
        <f t="shared" si="169"/>
        <v/>
      </c>
      <c r="FY61" s="177" t="str">
        <f t="shared" si="170"/>
        <v/>
      </c>
      <c r="FZ61" s="177" t="str">
        <f t="shared" si="171"/>
        <v/>
      </c>
      <c r="GA61" s="177" t="str">
        <f t="shared" si="172"/>
        <v/>
      </c>
      <c r="GB61" s="177" t="str">
        <f t="shared" si="173"/>
        <v/>
      </c>
      <c r="GC61" s="177" t="str">
        <f t="shared" si="174"/>
        <v/>
      </c>
      <c r="GD61" s="177" t="str">
        <f t="shared" si="175"/>
        <v/>
      </c>
      <c r="GE61" s="177" t="str">
        <f t="shared" si="176"/>
        <v/>
      </c>
      <c r="GF61" s="177" t="str">
        <f t="shared" si="177"/>
        <v/>
      </c>
      <c r="GG61" s="177" t="str">
        <f t="shared" si="178"/>
        <v/>
      </c>
      <c r="GH61" s="177" t="str">
        <f t="shared" si="179"/>
        <v/>
      </c>
      <c r="GI61" s="177" t="str">
        <f t="shared" si="180"/>
        <v/>
      </c>
      <c r="GJ61" s="177" t="str">
        <f t="shared" si="181"/>
        <v/>
      </c>
      <c r="GK61" s="177" t="str">
        <f t="shared" si="182"/>
        <v/>
      </c>
      <c r="GL61" s="177" t="str">
        <f t="shared" si="183"/>
        <v/>
      </c>
      <c r="GM61" s="177" t="str">
        <f t="shared" si="184"/>
        <v/>
      </c>
      <c r="GN61" s="177" t="str">
        <f t="shared" si="185"/>
        <v/>
      </c>
      <c r="GO61" s="177" t="str">
        <f t="shared" si="186"/>
        <v/>
      </c>
      <c r="GP61" s="177" t="str">
        <f t="shared" si="187"/>
        <v/>
      </c>
      <c r="GQ61" s="177" t="str">
        <f t="shared" si="188"/>
        <v/>
      </c>
      <c r="GR61" s="177" t="str">
        <f t="shared" si="189"/>
        <v/>
      </c>
      <c r="GS61" s="177" t="str">
        <f t="shared" si="190"/>
        <v/>
      </c>
      <c r="GT61" s="177" t="str">
        <f t="shared" si="191"/>
        <v/>
      </c>
      <c r="GU61" s="177" t="str">
        <f t="shared" si="192"/>
        <v/>
      </c>
      <c r="GV61" s="177" t="str">
        <f t="shared" si="193"/>
        <v/>
      </c>
      <c r="GW61" s="177" t="str">
        <f t="shared" si="194"/>
        <v/>
      </c>
      <c r="GX61" s="177" t="str">
        <f t="shared" si="195"/>
        <v/>
      </c>
      <c r="GY61" s="177" t="str">
        <f t="shared" si="196"/>
        <v/>
      </c>
      <c r="GZ61" s="177" t="str">
        <f t="shared" si="197"/>
        <v/>
      </c>
      <c r="HA61" s="177" t="str">
        <f t="shared" si="198"/>
        <v/>
      </c>
      <c r="HB61" s="177" t="str">
        <f t="shared" si="199"/>
        <v/>
      </c>
      <c r="HC61" s="177" t="str">
        <f t="shared" si="200"/>
        <v/>
      </c>
      <c r="HD61" s="177" t="str">
        <f t="shared" si="201"/>
        <v/>
      </c>
      <c r="HE61" s="177" t="str">
        <f t="shared" si="202"/>
        <v/>
      </c>
      <c r="HF61" s="177" t="str">
        <f t="shared" si="203"/>
        <v/>
      </c>
      <c r="HG61" s="177" t="str">
        <f t="shared" si="204"/>
        <v/>
      </c>
      <c r="HH61" s="177" t="str">
        <f t="shared" si="205"/>
        <v/>
      </c>
      <c r="HI61" s="177" t="str">
        <f t="shared" si="206"/>
        <v/>
      </c>
      <c r="HJ61" s="177" t="str">
        <f t="shared" si="207"/>
        <v/>
      </c>
      <c r="HK61" s="177" t="str">
        <f t="shared" si="208"/>
        <v/>
      </c>
      <c r="HL61" s="177" t="str">
        <f t="shared" si="209"/>
        <v/>
      </c>
      <c r="HM61" s="177" t="str">
        <f t="shared" si="210"/>
        <v/>
      </c>
      <c r="HN61" s="177" t="str">
        <f t="shared" si="211"/>
        <v/>
      </c>
      <c r="HO61" s="177" t="str">
        <f t="shared" si="212"/>
        <v/>
      </c>
      <c r="HP61" s="177" t="str">
        <f t="shared" si="213"/>
        <v/>
      </c>
      <c r="HQ61" s="177" t="str">
        <f t="shared" si="214"/>
        <v/>
      </c>
      <c r="HR61" s="177" t="str">
        <f t="shared" si="215"/>
        <v/>
      </c>
      <c r="HS61" s="177" t="str">
        <f t="shared" si="216"/>
        <v/>
      </c>
      <c r="HT61" s="177" t="str">
        <f t="shared" si="217"/>
        <v/>
      </c>
      <c r="HU61" s="177" t="str">
        <f t="shared" si="218"/>
        <v/>
      </c>
      <c r="HV61" s="177" t="str">
        <f t="shared" si="219"/>
        <v/>
      </c>
      <c r="HW61" s="177" t="str">
        <f t="shared" si="220"/>
        <v/>
      </c>
      <c r="HX61" s="177" t="str">
        <f t="shared" si="221"/>
        <v/>
      </c>
      <c r="HY61" s="177" t="str">
        <f t="shared" si="222"/>
        <v/>
      </c>
      <c r="HZ61" s="177" t="str">
        <f t="shared" si="223"/>
        <v/>
      </c>
      <c r="IA61" s="177" t="str">
        <f t="shared" si="30"/>
        <v/>
      </c>
      <c r="IB61" s="177" t="str">
        <f t="shared" si="251"/>
        <v/>
      </c>
      <c r="IC61" s="177" t="str">
        <f t="shared" si="252"/>
        <v/>
      </c>
      <c r="ID61" s="177" t="str">
        <f t="shared" si="253"/>
        <v/>
      </c>
      <c r="IE61" s="177" t="str">
        <f t="shared" si="254"/>
        <v/>
      </c>
      <c r="IF61" s="177" t="str">
        <f t="shared" si="255"/>
        <v/>
      </c>
      <c r="IG61" s="177" t="str">
        <f t="shared" si="256"/>
        <v/>
      </c>
      <c r="IH61" s="192" t="str">
        <f t="shared" si="292"/>
        <v/>
      </c>
      <c r="II61" s="193" t="e">
        <f t="shared" si="293"/>
        <v>#N/A</v>
      </c>
      <c r="IJ61" s="193" t="e">
        <f t="shared" ref="IJ61:IL76" si="339">IF(ISNONTEXT($X61),IF($N61="R",_xlfn.BETA.DIST(AQ61,$T61,$U61,FALSE,$G61,$I61),_xlfn.BETA.DIST(AQ61,$U61,$T61,FALSE,$G61,$I61)),NA())</f>
        <v>#N/A</v>
      </c>
      <c r="IK61" s="193" t="e">
        <f t="shared" si="339"/>
        <v>#N/A</v>
      </c>
      <c r="IL61" s="193" t="e">
        <f t="shared" si="339"/>
        <v>#N/A</v>
      </c>
      <c r="IM61" s="193" t="e">
        <f t="shared" si="320"/>
        <v>#N/A</v>
      </c>
      <c r="IN61" s="193" t="e">
        <f t="shared" si="320"/>
        <v>#N/A</v>
      </c>
      <c r="IO61" s="193" t="e">
        <f t="shared" si="320"/>
        <v>#N/A</v>
      </c>
      <c r="IP61" s="193" t="e">
        <f t="shared" si="320"/>
        <v>#N/A</v>
      </c>
      <c r="IQ61" s="193" t="e">
        <f t="shared" si="320"/>
        <v>#N/A</v>
      </c>
      <c r="IR61" s="193" t="e">
        <f t="shared" si="320"/>
        <v>#N/A</v>
      </c>
      <c r="IS61" s="193" t="e">
        <f t="shared" si="320"/>
        <v>#N/A</v>
      </c>
      <c r="IT61" s="193" t="e">
        <f t="shared" si="320"/>
        <v>#N/A</v>
      </c>
      <c r="IU61" s="193" t="e">
        <f t="shared" si="320"/>
        <v>#N/A</v>
      </c>
      <c r="IV61" s="193" t="e">
        <f t="shared" si="320"/>
        <v>#N/A</v>
      </c>
      <c r="IW61" s="193" t="e">
        <f t="shared" si="320"/>
        <v>#N/A</v>
      </c>
      <c r="IX61" s="193" t="e">
        <f t="shared" si="320"/>
        <v>#N/A</v>
      </c>
      <c r="IY61" s="193" t="e">
        <f t="shared" si="320"/>
        <v>#N/A</v>
      </c>
      <c r="IZ61" s="193" t="e">
        <f t="shared" si="320"/>
        <v>#N/A</v>
      </c>
      <c r="JA61" s="193" t="e">
        <f t="shared" si="320"/>
        <v>#N/A</v>
      </c>
      <c r="JB61" s="193" t="e">
        <f t="shared" si="315"/>
        <v>#N/A</v>
      </c>
      <c r="JC61" s="193" t="e">
        <f t="shared" si="315"/>
        <v>#N/A</v>
      </c>
      <c r="JD61" s="193" t="e">
        <f t="shared" si="315"/>
        <v>#N/A</v>
      </c>
      <c r="JE61" s="193" t="e">
        <f t="shared" si="315"/>
        <v>#N/A</v>
      </c>
      <c r="JF61" s="193" t="e">
        <f t="shared" si="315"/>
        <v>#N/A</v>
      </c>
      <c r="JG61" s="193" t="e">
        <f t="shared" si="315"/>
        <v>#N/A</v>
      </c>
      <c r="JH61" s="193" t="e">
        <f t="shared" si="315"/>
        <v>#N/A</v>
      </c>
      <c r="JI61" s="193" t="e">
        <f t="shared" si="315"/>
        <v>#N/A</v>
      </c>
      <c r="JJ61" s="193" t="e">
        <f t="shared" si="315"/>
        <v>#N/A</v>
      </c>
      <c r="JK61" s="193" t="e">
        <f t="shared" si="315"/>
        <v>#N/A</v>
      </c>
      <c r="JL61" s="193" t="e">
        <f t="shared" si="315"/>
        <v>#N/A</v>
      </c>
      <c r="JM61" s="193" t="e">
        <f t="shared" si="315"/>
        <v>#N/A</v>
      </c>
      <c r="JN61" s="193" t="e">
        <f t="shared" si="315"/>
        <v>#N/A</v>
      </c>
      <c r="JO61" s="193" t="e">
        <f t="shared" si="315"/>
        <v>#N/A</v>
      </c>
      <c r="JP61" s="193" t="e">
        <f t="shared" si="315"/>
        <v>#N/A</v>
      </c>
      <c r="JQ61" s="193" t="e">
        <f t="shared" si="311"/>
        <v>#N/A</v>
      </c>
      <c r="JR61" s="193" t="e">
        <f t="shared" si="311"/>
        <v>#N/A</v>
      </c>
      <c r="JS61" s="193" t="e">
        <f t="shared" si="311"/>
        <v>#N/A</v>
      </c>
      <c r="JT61" s="193" t="e">
        <f t="shared" si="311"/>
        <v>#N/A</v>
      </c>
      <c r="JU61" s="193" t="e">
        <f t="shared" si="311"/>
        <v>#N/A</v>
      </c>
      <c r="JV61" s="193" t="e">
        <f t="shared" si="311"/>
        <v>#N/A</v>
      </c>
      <c r="JW61" s="193" t="e">
        <f t="shared" si="311"/>
        <v>#N/A</v>
      </c>
      <c r="JX61" s="193" t="e">
        <f t="shared" si="311"/>
        <v>#N/A</v>
      </c>
      <c r="JY61" s="193" t="e">
        <f t="shared" si="311"/>
        <v>#N/A</v>
      </c>
      <c r="JZ61" s="193" t="e">
        <f t="shared" si="311"/>
        <v>#N/A</v>
      </c>
      <c r="KA61" s="193" t="e">
        <f t="shared" si="311"/>
        <v>#N/A</v>
      </c>
      <c r="KB61" s="193" t="e">
        <f t="shared" si="311"/>
        <v>#N/A</v>
      </c>
      <c r="KC61" s="193" t="e">
        <f t="shared" si="311"/>
        <v>#N/A</v>
      </c>
      <c r="KD61" s="193" t="e">
        <f t="shared" si="311"/>
        <v>#N/A</v>
      </c>
      <c r="KE61" s="193" t="e">
        <f t="shared" si="311"/>
        <v>#N/A</v>
      </c>
      <c r="KF61" s="193" t="e">
        <f t="shared" si="328"/>
        <v>#N/A</v>
      </c>
      <c r="KG61" s="193" t="e">
        <f t="shared" si="328"/>
        <v>#N/A</v>
      </c>
      <c r="KH61" s="193" t="e">
        <f t="shared" si="328"/>
        <v>#N/A</v>
      </c>
      <c r="KI61" s="193" t="e">
        <f t="shared" si="328"/>
        <v>#N/A</v>
      </c>
      <c r="KJ61" s="193" t="e">
        <f t="shared" si="328"/>
        <v>#N/A</v>
      </c>
      <c r="KK61" s="193" t="e">
        <f t="shared" si="328"/>
        <v>#N/A</v>
      </c>
      <c r="KL61" s="193" t="e">
        <f t="shared" si="328"/>
        <v>#N/A</v>
      </c>
      <c r="KM61" s="193" t="e">
        <f t="shared" si="328"/>
        <v>#N/A</v>
      </c>
      <c r="KN61" s="193" t="e">
        <f t="shared" si="328"/>
        <v>#N/A</v>
      </c>
      <c r="KO61" s="193" t="e">
        <f t="shared" si="328"/>
        <v>#N/A</v>
      </c>
      <c r="KP61" s="193" t="e">
        <f t="shared" si="328"/>
        <v>#N/A</v>
      </c>
      <c r="KQ61" s="193" t="e">
        <f t="shared" si="328"/>
        <v>#N/A</v>
      </c>
      <c r="KR61" s="193" t="e">
        <f t="shared" si="328"/>
        <v>#N/A</v>
      </c>
      <c r="KS61" s="193" t="e">
        <f t="shared" si="328"/>
        <v>#N/A</v>
      </c>
      <c r="KT61" s="193" t="e">
        <f t="shared" si="328"/>
        <v>#N/A</v>
      </c>
      <c r="KU61" s="193" t="e">
        <f t="shared" si="31"/>
        <v>#N/A</v>
      </c>
      <c r="KV61" s="193" t="e">
        <f t="shared" ref="KV61:KX76" si="340">IF(ISNONTEXT($X61),IF($N61="R",_xlfn.BETA.DIST(DC61,$T61,$U61,FALSE,$G61,$I61),_xlfn.BETA.DIST(DC61,$U61,$T61,FALSE,$G61,$I61)),NA())</f>
        <v>#N/A</v>
      </c>
      <c r="KW61" s="193" t="e">
        <f t="shared" si="340"/>
        <v>#N/A</v>
      </c>
      <c r="KX61" s="193" t="e">
        <f t="shared" si="340"/>
        <v>#N/A</v>
      </c>
      <c r="KY61" s="193" t="e">
        <f t="shared" si="321"/>
        <v>#N/A</v>
      </c>
      <c r="KZ61" s="193" t="e">
        <f t="shared" si="321"/>
        <v>#N/A</v>
      </c>
      <c r="LA61" s="193" t="e">
        <f t="shared" si="321"/>
        <v>#N/A</v>
      </c>
      <c r="LB61" s="193" t="e">
        <f t="shared" si="321"/>
        <v>#N/A</v>
      </c>
      <c r="LC61" s="193" t="e">
        <f t="shared" si="321"/>
        <v>#N/A</v>
      </c>
      <c r="LD61" s="193" t="e">
        <f t="shared" si="321"/>
        <v>#N/A</v>
      </c>
      <c r="LE61" s="193" t="e">
        <f t="shared" si="321"/>
        <v>#N/A</v>
      </c>
      <c r="LF61" s="193" t="e">
        <f t="shared" si="321"/>
        <v>#N/A</v>
      </c>
      <c r="LG61" s="193" t="e">
        <f t="shared" si="321"/>
        <v>#N/A</v>
      </c>
      <c r="LH61" s="193" t="e">
        <f t="shared" si="321"/>
        <v>#N/A</v>
      </c>
      <c r="LI61" s="193" t="e">
        <f t="shared" si="321"/>
        <v>#N/A</v>
      </c>
      <c r="LJ61" s="193" t="e">
        <f t="shared" si="321"/>
        <v>#N/A</v>
      </c>
      <c r="LK61" s="193" t="e">
        <f t="shared" si="321"/>
        <v>#N/A</v>
      </c>
      <c r="LL61" s="193" t="e">
        <f t="shared" si="321"/>
        <v>#N/A</v>
      </c>
      <c r="LM61" s="193" t="e">
        <f t="shared" si="321"/>
        <v>#N/A</v>
      </c>
      <c r="LN61" s="193" t="e">
        <f t="shared" si="316"/>
        <v>#N/A</v>
      </c>
      <c r="LO61" s="193" t="e">
        <f t="shared" si="316"/>
        <v>#N/A</v>
      </c>
      <c r="LP61" s="193" t="e">
        <f t="shared" si="316"/>
        <v>#N/A</v>
      </c>
      <c r="LQ61" s="193" t="e">
        <f t="shared" si="316"/>
        <v>#N/A</v>
      </c>
      <c r="LR61" s="193" t="e">
        <f t="shared" si="316"/>
        <v>#N/A</v>
      </c>
      <c r="LS61" s="193" t="e">
        <f t="shared" si="316"/>
        <v>#N/A</v>
      </c>
      <c r="LT61" s="193" t="e">
        <f t="shared" si="316"/>
        <v>#N/A</v>
      </c>
      <c r="LU61" s="193" t="e">
        <f t="shared" si="316"/>
        <v>#N/A</v>
      </c>
      <c r="LV61" s="193" t="e">
        <f t="shared" si="316"/>
        <v>#N/A</v>
      </c>
      <c r="LW61" s="193" t="e">
        <f t="shared" si="316"/>
        <v>#N/A</v>
      </c>
      <c r="LX61" s="193" t="e">
        <f t="shared" si="316"/>
        <v>#N/A</v>
      </c>
      <c r="LY61" s="193" t="e">
        <f t="shared" si="316"/>
        <v>#N/A</v>
      </c>
      <c r="LZ61" s="193" t="e">
        <f t="shared" si="316"/>
        <v>#N/A</v>
      </c>
      <c r="MA61" s="193" t="e">
        <f t="shared" si="316"/>
        <v>#N/A</v>
      </c>
      <c r="MB61" s="193" t="e">
        <f t="shared" si="316"/>
        <v>#N/A</v>
      </c>
      <c r="MC61" s="193" t="e">
        <f t="shared" si="312"/>
        <v>#N/A</v>
      </c>
      <c r="MD61" s="193" t="e">
        <f t="shared" si="312"/>
        <v>#N/A</v>
      </c>
      <c r="ME61" s="193" t="e">
        <f t="shared" si="312"/>
        <v>#N/A</v>
      </c>
      <c r="MF61" s="193" t="e">
        <f t="shared" si="312"/>
        <v>#N/A</v>
      </c>
      <c r="MG61" s="193" t="e">
        <f t="shared" si="312"/>
        <v>#N/A</v>
      </c>
      <c r="MH61" s="193" t="e">
        <f t="shared" si="312"/>
        <v>#N/A</v>
      </c>
      <c r="MI61" s="193" t="e">
        <f t="shared" si="312"/>
        <v>#N/A</v>
      </c>
      <c r="MJ61" s="193" t="e">
        <f t="shared" si="312"/>
        <v>#N/A</v>
      </c>
      <c r="MK61" s="193" t="e">
        <f t="shared" si="312"/>
        <v>#N/A</v>
      </c>
      <c r="ML61" s="193" t="e">
        <f t="shared" si="312"/>
        <v>#N/A</v>
      </c>
      <c r="MM61" s="193" t="e">
        <f t="shared" si="312"/>
        <v>#N/A</v>
      </c>
      <c r="MN61" s="193" t="e">
        <f t="shared" si="312"/>
        <v>#N/A</v>
      </c>
      <c r="MO61" s="193" t="e">
        <f t="shared" si="312"/>
        <v>#N/A</v>
      </c>
      <c r="MP61" s="193" t="e">
        <f t="shared" si="312"/>
        <v>#N/A</v>
      </c>
      <c r="MQ61" s="193" t="e">
        <f t="shared" si="312"/>
        <v>#N/A</v>
      </c>
      <c r="MR61" s="193" t="e">
        <f t="shared" si="329"/>
        <v>#N/A</v>
      </c>
      <c r="MS61" s="193" t="e">
        <f t="shared" si="329"/>
        <v>#N/A</v>
      </c>
      <c r="MT61" s="193" t="e">
        <f t="shared" si="329"/>
        <v>#N/A</v>
      </c>
      <c r="MU61" s="193" t="e">
        <f t="shared" si="329"/>
        <v>#N/A</v>
      </c>
      <c r="MV61" s="193" t="e">
        <f t="shared" si="329"/>
        <v>#N/A</v>
      </c>
      <c r="MW61" s="193" t="e">
        <f t="shared" si="329"/>
        <v>#N/A</v>
      </c>
      <c r="MX61" s="193" t="e">
        <f t="shared" si="329"/>
        <v>#N/A</v>
      </c>
      <c r="MY61" s="193" t="e">
        <f t="shared" si="329"/>
        <v>#N/A</v>
      </c>
      <c r="MZ61" s="193" t="e">
        <f t="shared" si="329"/>
        <v>#N/A</v>
      </c>
      <c r="NA61" s="193" t="e">
        <f t="shared" si="329"/>
        <v>#N/A</v>
      </c>
      <c r="NB61" s="193" t="e">
        <f t="shared" si="329"/>
        <v>#N/A</v>
      </c>
      <c r="NC61" s="193" t="e">
        <f t="shared" si="329"/>
        <v>#N/A</v>
      </c>
      <c r="ND61" s="193" t="e">
        <f t="shared" si="329"/>
        <v>#N/A</v>
      </c>
      <c r="NE61" s="193" t="e">
        <f t="shared" si="329"/>
        <v>#N/A</v>
      </c>
      <c r="NF61" s="193" t="e">
        <f t="shared" si="329"/>
        <v>#N/A</v>
      </c>
      <c r="NG61" s="193" t="e">
        <f t="shared" si="32"/>
        <v>#N/A</v>
      </c>
      <c r="NH61" s="193" t="e">
        <f t="shared" ref="NH61:NJ76" si="341">IF(ISNONTEXT($X61),IF($N61="R",_xlfn.BETA.DIST(FO61,$T61,$U61,FALSE,$G61,$I61),_xlfn.BETA.DIST(FO61,$U61,$T61,FALSE,$G61,$I61)),NA())</f>
        <v>#N/A</v>
      </c>
      <c r="NI61" s="193" t="e">
        <f t="shared" si="341"/>
        <v>#N/A</v>
      </c>
      <c r="NJ61" s="193" t="e">
        <f t="shared" si="341"/>
        <v>#N/A</v>
      </c>
      <c r="NK61" s="193" t="e">
        <f t="shared" si="322"/>
        <v>#N/A</v>
      </c>
      <c r="NL61" s="193" t="e">
        <f t="shared" si="322"/>
        <v>#N/A</v>
      </c>
      <c r="NM61" s="193" t="e">
        <f t="shared" si="322"/>
        <v>#N/A</v>
      </c>
      <c r="NN61" s="193" t="e">
        <f t="shared" si="322"/>
        <v>#N/A</v>
      </c>
      <c r="NO61" s="193" t="e">
        <f t="shared" si="322"/>
        <v>#N/A</v>
      </c>
      <c r="NP61" s="193" t="e">
        <f t="shared" si="322"/>
        <v>#N/A</v>
      </c>
      <c r="NQ61" s="193" t="e">
        <f t="shared" si="322"/>
        <v>#N/A</v>
      </c>
      <c r="NR61" s="193" t="e">
        <f t="shared" si="322"/>
        <v>#N/A</v>
      </c>
      <c r="NS61" s="193" t="e">
        <f t="shared" si="322"/>
        <v>#N/A</v>
      </c>
      <c r="NT61" s="193" t="e">
        <f t="shared" si="322"/>
        <v>#N/A</v>
      </c>
      <c r="NU61" s="193" t="e">
        <f t="shared" si="322"/>
        <v>#N/A</v>
      </c>
      <c r="NV61" s="193" t="e">
        <f t="shared" si="322"/>
        <v>#N/A</v>
      </c>
      <c r="NW61" s="193" t="e">
        <f t="shared" si="322"/>
        <v>#N/A</v>
      </c>
      <c r="NX61" s="193" t="e">
        <f t="shared" si="322"/>
        <v>#N/A</v>
      </c>
      <c r="NY61" s="193" t="e">
        <f t="shared" si="322"/>
        <v>#N/A</v>
      </c>
      <c r="NZ61" s="193" t="e">
        <f t="shared" si="317"/>
        <v>#N/A</v>
      </c>
      <c r="OA61" s="193" t="e">
        <f t="shared" si="317"/>
        <v>#N/A</v>
      </c>
      <c r="OB61" s="193" t="e">
        <f t="shared" si="317"/>
        <v>#N/A</v>
      </c>
      <c r="OC61" s="193" t="e">
        <f t="shared" si="317"/>
        <v>#N/A</v>
      </c>
      <c r="OD61" s="193" t="e">
        <f t="shared" si="317"/>
        <v>#N/A</v>
      </c>
      <c r="OE61" s="193" t="e">
        <f t="shared" si="317"/>
        <v>#N/A</v>
      </c>
      <c r="OF61" s="193" t="e">
        <f t="shared" si="317"/>
        <v>#N/A</v>
      </c>
      <c r="OG61" s="193" t="e">
        <f t="shared" si="317"/>
        <v>#N/A</v>
      </c>
      <c r="OH61" s="193" t="e">
        <f t="shared" si="317"/>
        <v>#N/A</v>
      </c>
      <c r="OI61" s="193" t="e">
        <f t="shared" si="317"/>
        <v>#N/A</v>
      </c>
      <c r="OJ61" s="193" t="e">
        <f t="shared" si="317"/>
        <v>#N/A</v>
      </c>
      <c r="OK61" s="193" t="e">
        <f t="shared" si="317"/>
        <v>#N/A</v>
      </c>
      <c r="OL61" s="193" t="e">
        <f t="shared" si="317"/>
        <v>#N/A</v>
      </c>
      <c r="OM61" s="193" t="e">
        <f t="shared" si="317"/>
        <v>#N/A</v>
      </c>
      <c r="ON61" s="193" t="e">
        <f t="shared" si="317"/>
        <v>#N/A</v>
      </c>
      <c r="OO61" s="193" t="e">
        <f t="shared" si="313"/>
        <v>#N/A</v>
      </c>
      <c r="OP61" s="193" t="e">
        <f t="shared" si="313"/>
        <v>#N/A</v>
      </c>
      <c r="OQ61" s="193" t="e">
        <f t="shared" si="313"/>
        <v>#N/A</v>
      </c>
      <c r="OR61" s="193" t="e">
        <f t="shared" si="313"/>
        <v>#N/A</v>
      </c>
      <c r="OS61" s="193" t="e">
        <f t="shared" si="313"/>
        <v>#N/A</v>
      </c>
      <c r="OT61" s="193" t="e">
        <f t="shared" si="313"/>
        <v>#N/A</v>
      </c>
      <c r="OU61" s="193" t="e">
        <f t="shared" si="313"/>
        <v>#N/A</v>
      </c>
      <c r="OV61" s="193" t="e">
        <f t="shared" si="313"/>
        <v>#N/A</v>
      </c>
      <c r="OW61" s="193" t="e">
        <f t="shared" si="313"/>
        <v>#N/A</v>
      </c>
      <c r="OX61" s="193" t="e">
        <f t="shared" si="313"/>
        <v>#N/A</v>
      </c>
      <c r="OY61" s="193" t="e">
        <f t="shared" si="313"/>
        <v>#N/A</v>
      </c>
      <c r="OZ61" s="193" t="e">
        <f t="shared" si="313"/>
        <v>#N/A</v>
      </c>
      <c r="PA61" s="193" t="e">
        <f t="shared" si="313"/>
        <v>#N/A</v>
      </c>
      <c r="PB61" s="193" t="e">
        <f t="shared" si="313"/>
        <v>#N/A</v>
      </c>
      <c r="PC61" s="193" t="e">
        <f t="shared" si="313"/>
        <v>#N/A</v>
      </c>
      <c r="PD61" s="193" t="e">
        <f t="shared" si="330"/>
        <v>#N/A</v>
      </c>
      <c r="PE61" s="193" t="e">
        <f t="shared" si="330"/>
        <v>#N/A</v>
      </c>
      <c r="PF61" s="193" t="e">
        <f t="shared" si="330"/>
        <v>#N/A</v>
      </c>
      <c r="PG61" s="193" t="e">
        <f t="shared" si="330"/>
        <v>#N/A</v>
      </c>
      <c r="PH61" s="193" t="e">
        <f t="shared" si="330"/>
        <v>#N/A</v>
      </c>
      <c r="PI61" s="193" t="e">
        <f t="shared" si="330"/>
        <v>#N/A</v>
      </c>
      <c r="PJ61" s="193" t="e">
        <f t="shared" si="330"/>
        <v>#N/A</v>
      </c>
      <c r="PK61" s="193" t="e">
        <f t="shared" si="330"/>
        <v>#N/A</v>
      </c>
      <c r="PL61" s="193" t="e">
        <f t="shared" si="330"/>
        <v>#N/A</v>
      </c>
      <c r="PM61" s="193" t="e">
        <f t="shared" si="330"/>
        <v>#N/A</v>
      </c>
      <c r="PN61" s="193" t="e">
        <f t="shared" si="330"/>
        <v>#N/A</v>
      </c>
      <c r="PO61" s="193" t="e">
        <f t="shared" si="330"/>
        <v>#N/A</v>
      </c>
      <c r="PP61" s="193" t="e">
        <f t="shared" si="330"/>
        <v>#N/A</v>
      </c>
      <c r="PQ61" s="193" t="e">
        <f t="shared" si="330"/>
        <v>#N/A</v>
      </c>
      <c r="PR61" s="193" t="e">
        <f t="shared" si="330"/>
        <v>#N/A</v>
      </c>
      <c r="PS61" s="193" t="e">
        <f t="shared" si="33"/>
        <v>#N/A</v>
      </c>
      <c r="PT61" s="193" t="e">
        <f t="shared" si="326"/>
        <v>#N/A</v>
      </c>
      <c r="PU61" s="193" t="e">
        <f t="shared" si="326"/>
        <v>#N/A</v>
      </c>
      <c r="PV61" s="193" t="e">
        <f t="shared" si="326"/>
        <v>#N/A</v>
      </c>
      <c r="PW61" s="193" t="e">
        <f t="shared" si="326"/>
        <v>#N/A</v>
      </c>
      <c r="PX61" s="193" t="e">
        <f t="shared" si="326"/>
        <v>#N/A</v>
      </c>
      <c r="PY61" s="193" t="e">
        <f t="shared" si="326"/>
        <v>#N/A</v>
      </c>
      <c r="PZ61" s="193" t="e">
        <f t="shared" si="326"/>
        <v>#N/A</v>
      </c>
      <c r="QA61" s="193" t="e">
        <f t="shared" si="326"/>
        <v>#N/A</v>
      </c>
    </row>
    <row r="62" spans="1:443" hidden="1" x14ac:dyDescent="0.45">
      <c r="A62" s="276"/>
      <c r="B62" s="277" t="str">
        <f>IF(OR($T62="",$U62=""),"",ROUND(_xlfn.BETA.INV(ABS(VLOOKUP($Z$1,VLookups!$A$30:$B$31,2,FALSE)-B$2),IF($N62="L",$U62,$T62),IF($N62="L",$T62,$U62),$G62,$I62),0))</f>
        <v/>
      </c>
      <c r="C62" s="287" t="str">
        <f t="shared" si="24"/>
        <v/>
      </c>
      <c r="D62" s="288" t="str">
        <f t="shared" si="25"/>
        <v/>
      </c>
      <c r="E62" s="134"/>
      <c r="F62" s="279"/>
      <c r="G62" s="280" t="str">
        <f t="shared" si="16"/>
        <v/>
      </c>
      <c r="H62" s="281"/>
      <c r="I62" s="280" t="str">
        <f t="shared" si="17"/>
        <v/>
      </c>
      <c r="J62" s="279"/>
      <c r="K62" s="135"/>
      <c r="L62" s="110" t="str">
        <f t="shared" si="18"/>
        <v/>
      </c>
      <c r="M62" s="21" t="str">
        <f t="shared" si="19"/>
        <v/>
      </c>
      <c r="N62" s="22" t="str">
        <f t="shared" si="20"/>
        <v/>
      </c>
      <c r="O62" s="23" t="str">
        <f>IF(M62="","",IF(OR($M62&lt;Skew!$B$3,$M62=Skew!$B$3),IF($M62&gt;Skew!$C$3,Skew!$A$3,IF($M62&gt;Skew!$C$4,Skew!$A$4,IF($M62&gt;Skew!$C$5,Skew!$A$5,IF($M62&gt;Skew!$C$6,Skew!$A$6,IF($M62&gt;Skew!$C$7,Skew!$A$7,IF($M62&gt;Skew!$C$8,Skew!$A$8,IF($M62&gt;Skew!$C$9,Skew!$A$9,IF($M62&gt;Skew!$C$10,Skew!$A$10,IF($M62&gt;Skew!$C$11,Skew!$A$11,IF($M62&gt;Skew!$C$12,Skew!$A$12,IF($M62&gt;Skew!$C$13,Skew!$A$13,IF($M62&gt;Skew!$C$14,Skew!$A$14,IF($M62&gt;Skew!$C$15,Skew!$A$15,IF($M62&gt;Skew!$C$16,Skew!$A$16,Skew!$A$17)
)))))))))))))))</f>
        <v/>
      </c>
      <c r="P62" s="22" t="str">
        <f>IF(M62="","",MATCH(O62,Skew!$A$3:$A$17,0))</f>
        <v/>
      </c>
      <c r="Q62" s="22" t="str">
        <f t="shared" si="0"/>
        <v/>
      </c>
      <c r="R62" s="24"/>
      <c r="S62" s="22" t="str">
        <f>IF(OR(M62="",R62=""),"",MATCH(R62,Confidence!$A$3:$A$12,0))</f>
        <v/>
      </c>
      <c r="T62" s="25" t="str">
        <f t="shared" si="1"/>
        <v/>
      </c>
      <c r="U62" s="25" t="str">
        <f t="shared" si="2"/>
        <v/>
      </c>
      <c r="V62" s="22"/>
      <c r="W62" s="102" t="str">
        <f t="shared" si="3"/>
        <v/>
      </c>
      <c r="X62" s="102" t="str">
        <f t="shared" si="4"/>
        <v/>
      </c>
      <c r="Y62" s="37" t="str">
        <f t="shared" si="5"/>
        <v/>
      </c>
      <c r="Z62" s="115"/>
      <c r="AA62" s="204" t="str">
        <f>IF(AND(G62&gt;0,H62&gt;0,I62&gt;0,T62&gt;0,U62&gt;0,Z62&gt;0,NOT(R62="")),ABS(VLOOKUP($Z$1,VLookups!$A$30:$B$31,2,FALSE)-_xlfn.BETA.DIST(Z62,IF(N62="L",U62,T62),IF(N62="L",T62,U62),TRUE,G62,I62)),"")</f>
        <v/>
      </c>
      <c r="AB62" s="112" t="str">
        <f>IF(OR($T62="",$U62=""),"",_xlfn.BETA.INV(ABS(VLOOKUP($Z$1,VLookups!$A$30:$B$31,2,FALSE)-AB$3),IF($N62="L",$U62,$T62),IF($N62="L",$T62,$U62),$G62,$I62))</f>
        <v/>
      </c>
      <c r="AC62" s="113" t="str">
        <f>IF(OR($T62="",$U62=""),"",_xlfn.BETA.INV(ABS(VLOOKUP($Z$1,VLookups!$A$30:$B$31,2,FALSE)-AC$3),IF($N62="L",$U62,$T62),IF($N62="L",$T62,$U62),$G62,$I62))</f>
        <v/>
      </c>
      <c r="AD62" s="112" t="str">
        <f>IF(OR($T62="",$U62=""),"",_xlfn.BETA.INV(ABS(VLOOKUP($Z$1,VLookups!$A$30:$B$31,2,FALSE)-AD$3),IF($N62="L",$U62,$T62),IF($N62="L",$T62,$U62),$G62,$I62))</f>
        <v/>
      </c>
      <c r="AE62" s="113" t="str">
        <f>IF(OR($T62="",$U62=""),"",_xlfn.BETA.INV(ABS(VLOOKUP($Z$1,VLookups!$A$30:$B$31,2,FALSE)-AE$3),IF($N62="L",$U62,$T62),IF($N62="L",$T62,$U62),$G62,$I62))</f>
        <v/>
      </c>
      <c r="AF62" s="112" t="str">
        <f>IF(OR($T62="",$U62=""),"",_xlfn.BETA.INV(ABS(VLOOKUP($Z$1,VLookups!$A$30:$B$31,2,FALSE)-AF$3),IF($N62="L",$U62,$T62),IF($N62="L",$T62,$U62),$G62,$I62))</f>
        <v/>
      </c>
      <c r="AG62" s="113" t="str">
        <f>IF(OR($T62="",$U62=""),"",_xlfn.BETA.INV(ABS(VLOOKUP($Z$1,VLookups!$A$30:$B$31,2,FALSE)-AG$3),IF($N62="L",$U62,$T62),IF($N62="L",$T62,$U62),$G62,$I62))</f>
        <v/>
      </c>
      <c r="AH62" s="112" t="str">
        <f>IF(OR($T62="",$U62=""),"",_xlfn.BETA.INV(ABS(VLOOKUP($Z$1,VLookups!$A$30:$B$31,2,FALSE)-AH$3),IF($N62="L",$U62,$T62),IF($N62="L",$T62,$U62),$G62,$I62))</f>
        <v/>
      </c>
      <c r="AI62" s="113" t="str">
        <f>IF(OR($T62="",$U62=""),"",_xlfn.BETA.INV(ABS(VLOOKUP($Z$1,VLookups!$A$30:$B$31,2,FALSE)-AI$3),IF($N62="L",$U62,$T62),IF($N62="L",$T62,$U62),$G62,$I62))</f>
        <v/>
      </c>
      <c r="AJ62" s="112" t="str">
        <f>IF(OR($T62="",$U62=""),"",_xlfn.BETA.INV(ABS(VLOOKUP($Z$1,VLookups!$A$30:$B$31,2,FALSE)-AJ$3),IF($N62="L",$U62,$T62),IF($N62="L",$T62,$U62),$G62,$I62))</f>
        <v/>
      </c>
      <c r="AK62" s="113" t="str">
        <f>IF(OR($T62="",$U62=""),"",_xlfn.BETA.INV(ABS(VLOOKUP($Z$1,VLookups!$A$30:$B$31,2,FALSE)-AK$3),IF($N62="L",$U62,$T62),IF($N62="L",$T62,$U62),$G62,$I62))</f>
        <v/>
      </c>
      <c r="AL62" s="112" t="str">
        <f>IF(OR($T62="",$U62=""),"",_xlfn.BETA.INV(ABS(VLOOKUP($Z$1,VLookups!$A$30:$B$31,2,FALSE)-AL$3),IF($N62="L",$U62,$T62),IF($N62="L",$T62,$U62),$G62,$I62))</f>
        <v/>
      </c>
      <c r="AM62" s="113" t="str">
        <f>IF(OR($T62="",$U62=""),"",_xlfn.BETA.INV(ABS(VLOOKUP($Z$1,VLookups!$A$30:$B$31,2,FALSE)-AM$3),IF($N62="L",$U62,$T62),IF($N62="L",$T62,$U62),$G62,$I62))</f>
        <v/>
      </c>
      <c r="AN62" s="15"/>
      <c r="AO62" s="194" t="str">
        <f t="shared" si="21"/>
        <v/>
      </c>
      <c r="AP62" s="192" t="str">
        <f t="shared" si="22"/>
        <v/>
      </c>
      <c r="AQ62" s="177" t="str">
        <f t="shared" ref="AQ62" si="342">IF(ISNONTEXT($AO62),AP62+$AO62,"")</f>
        <v/>
      </c>
      <c r="AR62" s="177" t="str">
        <f t="shared" si="35"/>
        <v/>
      </c>
      <c r="AS62" s="177" t="str">
        <f t="shared" si="36"/>
        <v/>
      </c>
      <c r="AT62" s="177" t="str">
        <f t="shared" si="37"/>
        <v/>
      </c>
      <c r="AU62" s="177" t="str">
        <f t="shared" si="38"/>
        <v/>
      </c>
      <c r="AV62" s="177" t="str">
        <f t="shared" si="39"/>
        <v/>
      </c>
      <c r="AW62" s="177" t="str">
        <f t="shared" si="40"/>
        <v/>
      </c>
      <c r="AX62" s="177" t="str">
        <f t="shared" si="41"/>
        <v/>
      </c>
      <c r="AY62" s="177" t="str">
        <f t="shared" si="42"/>
        <v/>
      </c>
      <c r="AZ62" s="177" t="str">
        <f t="shared" si="43"/>
        <v/>
      </c>
      <c r="BA62" s="177" t="str">
        <f t="shared" si="44"/>
        <v/>
      </c>
      <c r="BB62" s="177" t="str">
        <f t="shared" si="45"/>
        <v/>
      </c>
      <c r="BC62" s="177" t="str">
        <f t="shared" si="46"/>
        <v/>
      </c>
      <c r="BD62" s="177" t="str">
        <f t="shared" si="47"/>
        <v/>
      </c>
      <c r="BE62" s="177" t="str">
        <f t="shared" si="48"/>
        <v/>
      </c>
      <c r="BF62" s="177" t="str">
        <f t="shared" si="49"/>
        <v/>
      </c>
      <c r="BG62" s="177" t="str">
        <f t="shared" si="50"/>
        <v/>
      </c>
      <c r="BH62" s="177" t="str">
        <f t="shared" si="51"/>
        <v/>
      </c>
      <c r="BI62" s="177" t="str">
        <f t="shared" si="52"/>
        <v/>
      </c>
      <c r="BJ62" s="177" t="str">
        <f t="shared" si="53"/>
        <v/>
      </c>
      <c r="BK62" s="177" t="str">
        <f t="shared" si="54"/>
        <v/>
      </c>
      <c r="BL62" s="177" t="str">
        <f t="shared" si="55"/>
        <v/>
      </c>
      <c r="BM62" s="177" t="str">
        <f t="shared" si="56"/>
        <v/>
      </c>
      <c r="BN62" s="177" t="str">
        <f t="shared" si="57"/>
        <v/>
      </c>
      <c r="BO62" s="177" t="str">
        <f t="shared" si="58"/>
        <v/>
      </c>
      <c r="BP62" s="177" t="str">
        <f t="shared" si="59"/>
        <v/>
      </c>
      <c r="BQ62" s="177" t="str">
        <f t="shared" si="60"/>
        <v/>
      </c>
      <c r="BR62" s="177" t="str">
        <f t="shared" si="61"/>
        <v/>
      </c>
      <c r="BS62" s="177" t="str">
        <f t="shared" si="62"/>
        <v/>
      </c>
      <c r="BT62" s="177" t="str">
        <f t="shared" si="63"/>
        <v/>
      </c>
      <c r="BU62" s="177" t="str">
        <f t="shared" si="64"/>
        <v/>
      </c>
      <c r="BV62" s="177" t="str">
        <f t="shared" si="65"/>
        <v/>
      </c>
      <c r="BW62" s="177" t="str">
        <f t="shared" si="66"/>
        <v/>
      </c>
      <c r="BX62" s="177" t="str">
        <f t="shared" si="67"/>
        <v/>
      </c>
      <c r="BY62" s="177" t="str">
        <f t="shared" si="68"/>
        <v/>
      </c>
      <c r="BZ62" s="177" t="str">
        <f t="shared" si="69"/>
        <v/>
      </c>
      <c r="CA62" s="177" t="str">
        <f t="shared" si="70"/>
        <v/>
      </c>
      <c r="CB62" s="177" t="str">
        <f t="shared" si="71"/>
        <v/>
      </c>
      <c r="CC62" s="177" t="str">
        <f t="shared" si="72"/>
        <v/>
      </c>
      <c r="CD62" s="177" t="str">
        <f t="shared" si="73"/>
        <v/>
      </c>
      <c r="CE62" s="177" t="str">
        <f t="shared" si="74"/>
        <v/>
      </c>
      <c r="CF62" s="177" t="str">
        <f t="shared" si="75"/>
        <v/>
      </c>
      <c r="CG62" s="177" t="str">
        <f t="shared" si="76"/>
        <v/>
      </c>
      <c r="CH62" s="177" t="str">
        <f t="shared" si="77"/>
        <v/>
      </c>
      <c r="CI62" s="177" t="str">
        <f t="shared" si="78"/>
        <v/>
      </c>
      <c r="CJ62" s="177" t="str">
        <f t="shared" si="79"/>
        <v/>
      </c>
      <c r="CK62" s="177" t="str">
        <f t="shared" si="80"/>
        <v/>
      </c>
      <c r="CL62" s="177" t="str">
        <f t="shared" si="81"/>
        <v/>
      </c>
      <c r="CM62" s="177" t="str">
        <f t="shared" si="82"/>
        <v/>
      </c>
      <c r="CN62" s="177" t="str">
        <f t="shared" si="83"/>
        <v/>
      </c>
      <c r="CO62" s="177" t="str">
        <f t="shared" si="84"/>
        <v/>
      </c>
      <c r="CP62" s="177" t="str">
        <f t="shared" si="85"/>
        <v/>
      </c>
      <c r="CQ62" s="177" t="str">
        <f t="shared" si="86"/>
        <v/>
      </c>
      <c r="CR62" s="177" t="str">
        <f t="shared" si="87"/>
        <v/>
      </c>
      <c r="CS62" s="177" t="str">
        <f t="shared" si="88"/>
        <v/>
      </c>
      <c r="CT62" s="177" t="str">
        <f t="shared" si="89"/>
        <v/>
      </c>
      <c r="CU62" s="177" t="str">
        <f t="shared" si="90"/>
        <v/>
      </c>
      <c r="CV62" s="177" t="str">
        <f t="shared" si="91"/>
        <v/>
      </c>
      <c r="CW62" s="177" t="str">
        <f t="shared" si="92"/>
        <v/>
      </c>
      <c r="CX62" s="177" t="str">
        <f t="shared" si="93"/>
        <v/>
      </c>
      <c r="CY62" s="177" t="str">
        <f t="shared" si="94"/>
        <v/>
      </c>
      <c r="CZ62" s="177" t="str">
        <f t="shared" si="95"/>
        <v/>
      </c>
      <c r="DA62" s="177" t="str">
        <f t="shared" si="96"/>
        <v/>
      </c>
      <c r="DB62" s="177" t="str">
        <f t="shared" si="97"/>
        <v/>
      </c>
      <c r="DC62" s="177" t="str">
        <f t="shared" si="28"/>
        <v/>
      </c>
      <c r="DD62" s="177" t="str">
        <f t="shared" si="98"/>
        <v/>
      </c>
      <c r="DE62" s="177" t="str">
        <f t="shared" si="99"/>
        <v/>
      </c>
      <c r="DF62" s="177" t="str">
        <f t="shared" si="100"/>
        <v/>
      </c>
      <c r="DG62" s="177" t="str">
        <f t="shared" si="101"/>
        <v/>
      </c>
      <c r="DH62" s="177" t="str">
        <f t="shared" si="102"/>
        <v/>
      </c>
      <c r="DI62" s="177" t="str">
        <f t="shared" si="103"/>
        <v/>
      </c>
      <c r="DJ62" s="177" t="str">
        <f t="shared" si="104"/>
        <v/>
      </c>
      <c r="DK62" s="177" t="str">
        <f t="shared" si="105"/>
        <v/>
      </c>
      <c r="DL62" s="177" t="str">
        <f t="shared" si="106"/>
        <v/>
      </c>
      <c r="DM62" s="177" t="str">
        <f t="shared" si="107"/>
        <v/>
      </c>
      <c r="DN62" s="177" t="str">
        <f t="shared" si="108"/>
        <v/>
      </c>
      <c r="DO62" s="177" t="str">
        <f t="shared" si="109"/>
        <v/>
      </c>
      <c r="DP62" s="177" t="str">
        <f t="shared" si="110"/>
        <v/>
      </c>
      <c r="DQ62" s="177" t="str">
        <f t="shared" si="111"/>
        <v/>
      </c>
      <c r="DR62" s="177" t="str">
        <f t="shared" si="112"/>
        <v/>
      </c>
      <c r="DS62" s="177" t="str">
        <f t="shared" si="113"/>
        <v/>
      </c>
      <c r="DT62" s="177" t="str">
        <f t="shared" si="114"/>
        <v/>
      </c>
      <c r="DU62" s="177" t="str">
        <f t="shared" si="115"/>
        <v/>
      </c>
      <c r="DV62" s="177" t="str">
        <f t="shared" si="116"/>
        <v/>
      </c>
      <c r="DW62" s="177" t="str">
        <f t="shared" si="117"/>
        <v/>
      </c>
      <c r="DX62" s="177" t="str">
        <f t="shared" si="118"/>
        <v/>
      </c>
      <c r="DY62" s="177" t="str">
        <f t="shared" si="119"/>
        <v/>
      </c>
      <c r="DZ62" s="177" t="str">
        <f t="shared" si="120"/>
        <v/>
      </c>
      <c r="EA62" s="177" t="str">
        <f t="shared" si="121"/>
        <v/>
      </c>
      <c r="EB62" s="177" t="str">
        <f t="shared" si="122"/>
        <v/>
      </c>
      <c r="EC62" s="177" t="str">
        <f t="shared" si="123"/>
        <v/>
      </c>
      <c r="ED62" s="177" t="str">
        <f t="shared" si="124"/>
        <v/>
      </c>
      <c r="EE62" s="177" t="str">
        <f t="shared" si="125"/>
        <v/>
      </c>
      <c r="EF62" s="177" t="str">
        <f t="shared" si="126"/>
        <v/>
      </c>
      <c r="EG62" s="177" t="str">
        <f t="shared" si="127"/>
        <v/>
      </c>
      <c r="EH62" s="177" t="str">
        <f t="shared" si="128"/>
        <v/>
      </c>
      <c r="EI62" s="177" t="str">
        <f t="shared" si="129"/>
        <v/>
      </c>
      <c r="EJ62" s="177" t="str">
        <f t="shared" si="130"/>
        <v/>
      </c>
      <c r="EK62" s="177" t="str">
        <f t="shared" si="131"/>
        <v/>
      </c>
      <c r="EL62" s="177" t="str">
        <f t="shared" si="132"/>
        <v/>
      </c>
      <c r="EM62" s="177" t="str">
        <f t="shared" si="133"/>
        <v/>
      </c>
      <c r="EN62" s="177" t="str">
        <f t="shared" si="134"/>
        <v/>
      </c>
      <c r="EO62" s="177" t="str">
        <f t="shared" si="135"/>
        <v/>
      </c>
      <c r="EP62" s="177" t="str">
        <f t="shared" si="136"/>
        <v/>
      </c>
      <c r="EQ62" s="177" t="str">
        <f t="shared" si="137"/>
        <v/>
      </c>
      <c r="ER62" s="177" t="str">
        <f t="shared" si="138"/>
        <v/>
      </c>
      <c r="ES62" s="177" t="str">
        <f t="shared" si="139"/>
        <v/>
      </c>
      <c r="ET62" s="177" t="str">
        <f t="shared" si="140"/>
        <v/>
      </c>
      <c r="EU62" s="177" t="str">
        <f t="shared" si="141"/>
        <v/>
      </c>
      <c r="EV62" s="177" t="str">
        <f t="shared" si="142"/>
        <v/>
      </c>
      <c r="EW62" s="177" t="str">
        <f t="shared" si="143"/>
        <v/>
      </c>
      <c r="EX62" s="177" t="str">
        <f t="shared" si="144"/>
        <v/>
      </c>
      <c r="EY62" s="177" t="str">
        <f t="shared" si="145"/>
        <v/>
      </c>
      <c r="EZ62" s="177" t="str">
        <f t="shared" si="146"/>
        <v/>
      </c>
      <c r="FA62" s="177" t="str">
        <f t="shared" si="147"/>
        <v/>
      </c>
      <c r="FB62" s="177" t="str">
        <f t="shared" si="148"/>
        <v/>
      </c>
      <c r="FC62" s="177" t="str">
        <f t="shared" si="149"/>
        <v/>
      </c>
      <c r="FD62" s="177" t="str">
        <f t="shared" si="150"/>
        <v/>
      </c>
      <c r="FE62" s="177" t="str">
        <f t="shared" si="151"/>
        <v/>
      </c>
      <c r="FF62" s="177" t="str">
        <f t="shared" si="152"/>
        <v/>
      </c>
      <c r="FG62" s="177" t="str">
        <f t="shared" si="153"/>
        <v/>
      </c>
      <c r="FH62" s="177" t="str">
        <f t="shared" si="154"/>
        <v/>
      </c>
      <c r="FI62" s="177" t="str">
        <f t="shared" si="155"/>
        <v/>
      </c>
      <c r="FJ62" s="177" t="str">
        <f t="shared" si="156"/>
        <v/>
      </c>
      <c r="FK62" s="177" t="str">
        <f t="shared" si="157"/>
        <v/>
      </c>
      <c r="FL62" s="177" t="str">
        <f t="shared" si="158"/>
        <v/>
      </c>
      <c r="FM62" s="177" t="str">
        <f t="shared" si="159"/>
        <v/>
      </c>
      <c r="FN62" s="177" t="str">
        <f t="shared" si="160"/>
        <v/>
      </c>
      <c r="FO62" s="177" t="str">
        <f t="shared" si="29"/>
        <v/>
      </c>
      <c r="FP62" s="177" t="str">
        <f t="shared" si="161"/>
        <v/>
      </c>
      <c r="FQ62" s="177" t="str">
        <f t="shared" si="162"/>
        <v/>
      </c>
      <c r="FR62" s="177" t="str">
        <f t="shared" si="163"/>
        <v/>
      </c>
      <c r="FS62" s="177" t="str">
        <f t="shared" si="164"/>
        <v/>
      </c>
      <c r="FT62" s="177" t="str">
        <f t="shared" si="165"/>
        <v/>
      </c>
      <c r="FU62" s="177" t="str">
        <f t="shared" si="166"/>
        <v/>
      </c>
      <c r="FV62" s="177" t="str">
        <f t="shared" si="167"/>
        <v/>
      </c>
      <c r="FW62" s="177" t="str">
        <f t="shared" si="168"/>
        <v/>
      </c>
      <c r="FX62" s="177" t="str">
        <f t="shared" si="169"/>
        <v/>
      </c>
      <c r="FY62" s="177" t="str">
        <f t="shared" si="170"/>
        <v/>
      </c>
      <c r="FZ62" s="177" t="str">
        <f t="shared" si="171"/>
        <v/>
      </c>
      <c r="GA62" s="177" t="str">
        <f t="shared" si="172"/>
        <v/>
      </c>
      <c r="GB62" s="177" t="str">
        <f t="shared" si="173"/>
        <v/>
      </c>
      <c r="GC62" s="177" t="str">
        <f t="shared" si="174"/>
        <v/>
      </c>
      <c r="GD62" s="177" t="str">
        <f t="shared" si="175"/>
        <v/>
      </c>
      <c r="GE62" s="177" t="str">
        <f t="shared" si="176"/>
        <v/>
      </c>
      <c r="GF62" s="177" t="str">
        <f t="shared" si="177"/>
        <v/>
      </c>
      <c r="GG62" s="177" t="str">
        <f t="shared" si="178"/>
        <v/>
      </c>
      <c r="GH62" s="177" t="str">
        <f t="shared" si="179"/>
        <v/>
      </c>
      <c r="GI62" s="177" t="str">
        <f t="shared" si="180"/>
        <v/>
      </c>
      <c r="GJ62" s="177" t="str">
        <f t="shared" si="181"/>
        <v/>
      </c>
      <c r="GK62" s="177" t="str">
        <f t="shared" si="182"/>
        <v/>
      </c>
      <c r="GL62" s="177" t="str">
        <f t="shared" si="183"/>
        <v/>
      </c>
      <c r="GM62" s="177" t="str">
        <f t="shared" si="184"/>
        <v/>
      </c>
      <c r="GN62" s="177" t="str">
        <f t="shared" si="185"/>
        <v/>
      </c>
      <c r="GO62" s="177" t="str">
        <f t="shared" si="186"/>
        <v/>
      </c>
      <c r="GP62" s="177" t="str">
        <f t="shared" si="187"/>
        <v/>
      </c>
      <c r="GQ62" s="177" t="str">
        <f t="shared" si="188"/>
        <v/>
      </c>
      <c r="GR62" s="177" t="str">
        <f t="shared" si="189"/>
        <v/>
      </c>
      <c r="GS62" s="177" t="str">
        <f t="shared" si="190"/>
        <v/>
      </c>
      <c r="GT62" s="177" t="str">
        <f t="shared" si="191"/>
        <v/>
      </c>
      <c r="GU62" s="177" t="str">
        <f t="shared" si="192"/>
        <v/>
      </c>
      <c r="GV62" s="177" t="str">
        <f t="shared" si="193"/>
        <v/>
      </c>
      <c r="GW62" s="177" t="str">
        <f t="shared" si="194"/>
        <v/>
      </c>
      <c r="GX62" s="177" t="str">
        <f t="shared" si="195"/>
        <v/>
      </c>
      <c r="GY62" s="177" t="str">
        <f t="shared" si="196"/>
        <v/>
      </c>
      <c r="GZ62" s="177" t="str">
        <f t="shared" si="197"/>
        <v/>
      </c>
      <c r="HA62" s="177" t="str">
        <f t="shared" si="198"/>
        <v/>
      </c>
      <c r="HB62" s="177" t="str">
        <f t="shared" si="199"/>
        <v/>
      </c>
      <c r="HC62" s="177" t="str">
        <f t="shared" si="200"/>
        <v/>
      </c>
      <c r="HD62" s="177" t="str">
        <f t="shared" si="201"/>
        <v/>
      </c>
      <c r="HE62" s="177" t="str">
        <f t="shared" si="202"/>
        <v/>
      </c>
      <c r="HF62" s="177" t="str">
        <f t="shared" si="203"/>
        <v/>
      </c>
      <c r="HG62" s="177" t="str">
        <f t="shared" si="204"/>
        <v/>
      </c>
      <c r="HH62" s="177" t="str">
        <f t="shared" si="205"/>
        <v/>
      </c>
      <c r="HI62" s="177" t="str">
        <f t="shared" si="206"/>
        <v/>
      </c>
      <c r="HJ62" s="177" t="str">
        <f t="shared" si="207"/>
        <v/>
      </c>
      <c r="HK62" s="177" t="str">
        <f t="shared" si="208"/>
        <v/>
      </c>
      <c r="HL62" s="177" t="str">
        <f t="shared" si="209"/>
        <v/>
      </c>
      <c r="HM62" s="177" t="str">
        <f t="shared" si="210"/>
        <v/>
      </c>
      <c r="HN62" s="177" t="str">
        <f t="shared" si="211"/>
        <v/>
      </c>
      <c r="HO62" s="177" t="str">
        <f t="shared" si="212"/>
        <v/>
      </c>
      <c r="HP62" s="177" t="str">
        <f t="shared" si="213"/>
        <v/>
      </c>
      <c r="HQ62" s="177" t="str">
        <f t="shared" si="214"/>
        <v/>
      </c>
      <c r="HR62" s="177" t="str">
        <f t="shared" si="215"/>
        <v/>
      </c>
      <c r="HS62" s="177" t="str">
        <f t="shared" si="216"/>
        <v/>
      </c>
      <c r="HT62" s="177" t="str">
        <f t="shared" si="217"/>
        <v/>
      </c>
      <c r="HU62" s="177" t="str">
        <f t="shared" si="218"/>
        <v/>
      </c>
      <c r="HV62" s="177" t="str">
        <f t="shared" si="219"/>
        <v/>
      </c>
      <c r="HW62" s="177" t="str">
        <f t="shared" si="220"/>
        <v/>
      </c>
      <c r="HX62" s="177" t="str">
        <f t="shared" si="221"/>
        <v/>
      </c>
      <c r="HY62" s="177" t="str">
        <f t="shared" si="222"/>
        <v/>
      </c>
      <c r="HZ62" s="177" t="str">
        <f t="shared" si="223"/>
        <v/>
      </c>
      <c r="IA62" s="177" t="str">
        <f t="shared" si="30"/>
        <v/>
      </c>
      <c r="IB62" s="177" t="str">
        <f t="shared" si="251"/>
        <v/>
      </c>
      <c r="IC62" s="177" t="str">
        <f t="shared" si="252"/>
        <v/>
      </c>
      <c r="ID62" s="177" t="str">
        <f t="shared" si="253"/>
        <v/>
      </c>
      <c r="IE62" s="177" t="str">
        <f t="shared" si="254"/>
        <v/>
      </c>
      <c r="IF62" s="177" t="str">
        <f t="shared" si="255"/>
        <v/>
      </c>
      <c r="IG62" s="177" t="str">
        <f t="shared" si="256"/>
        <v/>
      </c>
      <c r="IH62" s="192" t="str">
        <f t="shared" si="292"/>
        <v/>
      </c>
      <c r="II62" s="193" t="e">
        <f t="shared" si="293"/>
        <v>#N/A</v>
      </c>
      <c r="IJ62" s="193" t="e">
        <f t="shared" si="339"/>
        <v>#N/A</v>
      </c>
      <c r="IK62" s="193" t="e">
        <f t="shared" si="339"/>
        <v>#N/A</v>
      </c>
      <c r="IL62" s="193" t="e">
        <f t="shared" si="339"/>
        <v>#N/A</v>
      </c>
      <c r="IM62" s="193" t="e">
        <f t="shared" si="320"/>
        <v>#N/A</v>
      </c>
      <c r="IN62" s="193" t="e">
        <f t="shared" si="320"/>
        <v>#N/A</v>
      </c>
      <c r="IO62" s="193" t="e">
        <f t="shared" si="320"/>
        <v>#N/A</v>
      </c>
      <c r="IP62" s="193" t="e">
        <f t="shared" si="320"/>
        <v>#N/A</v>
      </c>
      <c r="IQ62" s="193" t="e">
        <f t="shared" si="320"/>
        <v>#N/A</v>
      </c>
      <c r="IR62" s="193" t="e">
        <f t="shared" si="320"/>
        <v>#N/A</v>
      </c>
      <c r="IS62" s="193" t="e">
        <f t="shared" si="320"/>
        <v>#N/A</v>
      </c>
      <c r="IT62" s="193" t="e">
        <f t="shared" si="320"/>
        <v>#N/A</v>
      </c>
      <c r="IU62" s="193" t="e">
        <f t="shared" si="320"/>
        <v>#N/A</v>
      </c>
      <c r="IV62" s="193" t="e">
        <f t="shared" si="320"/>
        <v>#N/A</v>
      </c>
      <c r="IW62" s="193" t="e">
        <f t="shared" si="320"/>
        <v>#N/A</v>
      </c>
      <c r="IX62" s="193" t="e">
        <f t="shared" si="320"/>
        <v>#N/A</v>
      </c>
      <c r="IY62" s="193" t="e">
        <f t="shared" si="320"/>
        <v>#N/A</v>
      </c>
      <c r="IZ62" s="193" t="e">
        <f t="shared" si="320"/>
        <v>#N/A</v>
      </c>
      <c r="JA62" s="193" t="e">
        <f t="shared" si="320"/>
        <v>#N/A</v>
      </c>
      <c r="JB62" s="193" t="e">
        <f t="shared" si="315"/>
        <v>#N/A</v>
      </c>
      <c r="JC62" s="193" t="e">
        <f t="shared" si="315"/>
        <v>#N/A</v>
      </c>
      <c r="JD62" s="193" t="e">
        <f t="shared" si="315"/>
        <v>#N/A</v>
      </c>
      <c r="JE62" s="193" t="e">
        <f t="shared" si="315"/>
        <v>#N/A</v>
      </c>
      <c r="JF62" s="193" t="e">
        <f t="shared" si="315"/>
        <v>#N/A</v>
      </c>
      <c r="JG62" s="193" t="e">
        <f t="shared" si="315"/>
        <v>#N/A</v>
      </c>
      <c r="JH62" s="193" t="e">
        <f t="shared" si="315"/>
        <v>#N/A</v>
      </c>
      <c r="JI62" s="193" t="e">
        <f t="shared" si="315"/>
        <v>#N/A</v>
      </c>
      <c r="JJ62" s="193" t="e">
        <f t="shared" si="315"/>
        <v>#N/A</v>
      </c>
      <c r="JK62" s="193" t="e">
        <f t="shared" si="315"/>
        <v>#N/A</v>
      </c>
      <c r="JL62" s="193" t="e">
        <f t="shared" si="315"/>
        <v>#N/A</v>
      </c>
      <c r="JM62" s="193" t="e">
        <f t="shared" si="315"/>
        <v>#N/A</v>
      </c>
      <c r="JN62" s="193" t="e">
        <f t="shared" si="315"/>
        <v>#N/A</v>
      </c>
      <c r="JO62" s="193" t="e">
        <f t="shared" si="315"/>
        <v>#N/A</v>
      </c>
      <c r="JP62" s="193" t="e">
        <f t="shared" si="315"/>
        <v>#N/A</v>
      </c>
      <c r="JQ62" s="193" t="e">
        <f t="shared" ref="JQ62:KE77" si="343">IF(ISNONTEXT($X62),IF($N62="R",_xlfn.BETA.DIST(BX62,$T62,$U62,FALSE,$G62,$I62),_xlfn.BETA.DIST(BX62,$U62,$T62,FALSE,$G62,$I62)),NA())</f>
        <v>#N/A</v>
      </c>
      <c r="JR62" s="193" t="e">
        <f t="shared" si="343"/>
        <v>#N/A</v>
      </c>
      <c r="JS62" s="193" t="e">
        <f t="shared" si="343"/>
        <v>#N/A</v>
      </c>
      <c r="JT62" s="193" t="e">
        <f t="shared" si="343"/>
        <v>#N/A</v>
      </c>
      <c r="JU62" s="193" t="e">
        <f t="shared" si="343"/>
        <v>#N/A</v>
      </c>
      <c r="JV62" s="193" t="e">
        <f t="shared" si="343"/>
        <v>#N/A</v>
      </c>
      <c r="JW62" s="193" t="e">
        <f t="shared" si="343"/>
        <v>#N/A</v>
      </c>
      <c r="JX62" s="193" t="e">
        <f t="shared" si="343"/>
        <v>#N/A</v>
      </c>
      <c r="JY62" s="193" t="e">
        <f t="shared" si="343"/>
        <v>#N/A</v>
      </c>
      <c r="JZ62" s="193" t="e">
        <f t="shared" si="343"/>
        <v>#N/A</v>
      </c>
      <c r="KA62" s="193" t="e">
        <f t="shared" si="343"/>
        <v>#N/A</v>
      </c>
      <c r="KB62" s="193" t="e">
        <f t="shared" si="343"/>
        <v>#N/A</v>
      </c>
      <c r="KC62" s="193" t="e">
        <f t="shared" si="343"/>
        <v>#N/A</v>
      </c>
      <c r="KD62" s="193" t="e">
        <f t="shared" si="343"/>
        <v>#N/A</v>
      </c>
      <c r="KE62" s="193" t="e">
        <f t="shared" si="343"/>
        <v>#N/A</v>
      </c>
      <c r="KF62" s="193" t="e">
        <f t="shared" si="328"/>
        <v>#N/A</v>
      </c>
      <c r="KG62" s="193" t="e">
        <f t="shared" si="328"/>
        <v>#N/A</v>
      </c>
      <c r="KH62" s="193" t="e">
        <f t="shared" si="328"/>
        <v>#N/A</v>
      </c>
      <c r="KI62" s="193" t="e">
        <f t="shared" si="328"/>
        <v>#N/A</v>
      </c>
      <c r="KJ62" s="193" t="e">
        <f t="shared" si="328"/>
        <v>#N/A</v>
      </c>
      <c r="KK62" s="193" t="e">
        <f t="shared" si="328"/>
        <v>#N/A</v>
      </c>
      <c r="KL62" s="193" t="e">
        <f t="shared" si="328"/>
        <v>#N/A</v>
      </c>
      <c r="KM62" s="193" t="e">
        <f t="shared" si="328"/>
        <v>#N/A</v>
      </c>
      <c r="KN62" s="193" t="e">
        <f t="shared" si="328"/>
        <v>#N/A</v>
      </c>
      <c r="KO62" s="193" t="e">
        <f t="shared" si="328"/>
        <v>#N/A</v>
      </c>
      <c r="KP62" s="193" t="e">
        <f t="shared" si="328"/>
        <v>#N/A</v>
      </c>
      <c r="KQ62" s="193" t="e">
        <f t="shared" si="328"/>
        <v>#N/A</v>
      </c>
      <c r="KR62" s="193" t="e">
        <f t="shared" si="328"/>
        <v>#N/A</v>
      </c>
      <c r="KS62" s="193" t="e">
        <f t="shared" si="328"/>
        <v>#N/A</v>
      </c>
      <c r="KT62" s="193" t="e">
        <f t="shared" si="328"/>
        <v>#N/A</v>
      </c>
      <c r="KU62" s="193" t="e">
        <f t="shared" si="31"/>
        <v>#N/A</v>
      </c>
      <c r="KV62" s="193" t="e">
        <f t="shared" si="340"/>
        <v>#N/A</v>
      </c>
      <c r="KW62" s="193" t="e">
        <f t="shared" si="340"/>
        <v>#N/A</v>
      </c>
      <c r="KX62" s="193" t="e">
        <f t="shared" si="340"/>
        <v>#N/A</v>
      </c>
      <c r="KY62" s="193" t="e">
        <f t="shared" si="321"/>
        <v>#N/A</v>
      </c>
      <c r="KZ62" s="193" t="e">
        <f t="shared" si="321"/>
        <v>#N/A</v>
      </c>
      <c r="LA62" s="193" t="e">
        <f t="shared" si="321"/>
        <v>#N/A</v>
      </c>
      <c r="LB62" s="193" t="e">
        <f t="shared" si="321"/>
        <v>#N/A</v>
      </c>
      <c r="LC62" s="193" t="e">
        <f t="shared" si="321"/>
        <v>#N/A</v>
      </c>
      <c r="LD62" s="193" t="e">
        <f t="shared" si="321"/>
        <v>#N/A</v>
      </c>
      <c r="LE62" s="193" t="e">
        <f t="shared" si="321"/>
        <v>#N/A</v>
      </c>
      <c r="LF62" s="193" t="e">
        <f t="shared" si="321"/>
        <v>#N/A</v>
      </c>
      <c r="LG62" s="193" t="e">
        <f t="shared" si="321"/>
        <v>#N/A</v>
      </c>
      <c r="LH62" s="193" t="e">
        <f t="shared" si="321"/>
        <v>#N/A</v>
      </c>
      <c r="LI62" s="193" t="e">
        <f t="shared" si="321"/>
        <v>#N/A</v>
      </c>
      <c r="LJ62" s="193" t="e">
        <f t="shared" si="321"/>
        <v>#N/A</v>
      </c>
      <c r="LK62" s="193" t="e">
        <f t="shared" si="321"/>
        <v>#N/A</v>
      </c>
      <c r="LL62" s="193" t="e">
        <f t="shared" si="321"/>
        <v>#N/A</v>
      </c>
      <c r="LM62" s="193" t="e">
        <f t="shared" si="321"/>
        <v>#N/A</v>
      </c>
      <c r="LN62" s="193" t="e">
        <f t="shared" si="316"/>
        <v>#N/A</v>
      </c>
      <c r="LO62" s="193" t="e">
        <f t="shared" si="316"/>
        <v>#N/A</v>
      </c>
      <c r="LP62" s="193" t="e">
        <f t="shared" si="316"/>
        <v>#N/A</v>
      </c>
      <c r="LQ62" s="193" t="e">
        <f t="shared" si="316"/>
        <v>#N/A</v>
      </c>
      <c r="LR62" s="193" t="e">
        <f t="shared" si="316"/>
        <v>#N/A</v>
      </c>
      <c r="LS62" s="193" t="e">
        <f t="shared" si="316"/>
        <v>#N/A</v>
      </c>
      <c r="LT62" s="193" t="e">
        <f t="shared" si="316"/>
        <v>#N/A</v>
      </c>
      <c r="LU62" s="193" t="e">
        <f t="shared" si="316"/>
        <v>#N/A</v>
      </c>
      <c r="LV62" s="193" t="e">
        <f t="shared" si="316"/>
        <v>#N/A</v>
      </c>
      <c r="LW62" s="193" t="e">
        <f t="shared" si="316"/>
        <v>#N/A</v>
      </c>
      <c r="LX62" s="193" t="e">
        <f t="shared" si="316"/>
        <v>#N/A</v>
      </c>
      <c r="LY62" s="193" t="e">
        <f t="shared" si="316"/>
        <v>#N/A</v>
      </c>
      <c r="LZ62" s="193" t="e">
        <f t="shared" si="316"/>
        <v>#N/A</v>
      </c>
      <c r="MA62" s="193" t="e">
        <f t="shared" si="316"/>
        <v>#N/A</v>
      </c>
      <c r="MB62" s="193" t="e">
        <f t="shared" si="316"/>
        <v>#N/A</v>
      </c>
      <c r="MC62" s="193" t="e">
        <f t="shared" ref="MC62:MQ77" si="344">IF(ISNONTEXT($X62),IF($N62="R",_xlfn.BETA.DIST(EJ62,$T62,$U62,FALSE,$G62,$I62),_xlfn.BETA.DIST(EJ62,$U62,$T62,FALSE,$G62,$I62)),NA())</f>
        <v>#N/A</v>
      </c>
      <c r="MD62" s="193" t="e">
        <f t="shared" si="344"/>
        <v>#N/A</v>
      </c>
      <c r="ME62" s="193" t="e">
        <f t="shared" si="344"/>
        <v>#N/A</v>
      </c>
      <c r="MF62" s="193" t="e">
        <f t="shared" si="344"/>
        <v>#N/A</v>
      </c>
      <c r="MG62" s="193" t="e">
        <f t="shared" si="344"/>
        <v>#N/A</v>
      </c>
      <c r="MH62" s="193" t="e">
        <f t="shared" si="344"/>
        <v>#N/A</v>
      </c>
      <c r="MI62" s="193" t="e">
        <f t="shared" si="344"/>
        <v>#N/A</v>
      </c>
      <c r="MJ62" s="193" t="e">
        <f t="shared" si="344"/>
        <v>#N/A</v>
      </c>
      <c r="MK62" s="193" t="e">
        <f t="shared" si="344"/>
        <v>#N/A</v>
      </c>
      <c r="ML62" s="193" t="e">
        <f t="shared" si="344"/>
        <v>#N/A</v>
      </c>
      <c r="MM62" s="193" t="e">
        <f t="shared" si="344"/>
        <v>#N/A</v>
      </c>
      <c r="MN62" s="193" t="e">
        <f t="shared" si="344"/>
        <v>#N/A</v>
      </c>
      <c r="MO62" s="193" t="e">
        <f t="shared" si="344"/>
        <v>#N/A</v>
      </c>
      <c r="MP62" s="193" t="e">
        <f t="shared" si="344"/>
        <v>#N/A</v>
      </c>
      <c r="MQ62" s="193" t="e">
        <f t="shared" si="344"/>
        <v>#N/A</v>
      </c>
      <c r="MR62" s="193" t="e">
        <f t="shared" si="329"/>
        <v>#N/A</v>
      </c>
      <c r="MS62" s="193" t="e">
        <f t="shared" si="329"/>
        <v>#N/A</v>
      </c>
      <c r="MT62" s="193" t="e">
        <f t="shared" si="329"/>
        <v>#N/A</v>
      </c>
      <c r="MU62" s="193" t="e">
        <f t="shared" si="329"/>
        <v>#N/A</v>
      </c>
      <c r="MV62" s="193" t="e">
        <f t="shared" si="329"/>
        <v>#N/A</v>
      </c>
      <c r="MW62" s="193" t="e">
        <f t="shared" si="329"/>
        <v>#N/A</v>
      </c>
      <c r="MX62" s="193" t="e">
        <f t="shared" si="329"/>
        <v>#N/A</v>
      </c>
      <c r="MY62" s="193" t="e">
        <f t="shared" si="329"/>
        <v>#N/A</v>
      </c>
      <c r="MZ62" s="193" t="e">
        <f t="shared" si="329"/>
        <v>#N/A</v>
      </c>
      <c r="NA62" s="193" t="e">
        <f t="shared" si="329"/>
        <v>#N/A</v>
      </c>
      <c r="NB62" s="193" t="e">
        <f t="shared" si="329"/>
        <v>#N/A</v>
      </c>
      <c r="NC62" s="193" t="e">
        <f t="shared" si="329"/>
        <v>#N/A</v>
      </c>
      <c r="ND62" s="193" t="e">
        <f t="shared" si="329"/>
        <v>#N/A</v>
      </c>
      <c r="NE62" s="193" t="e">
        <f t="shared" si="329"/>
        <v>#N/A</v>
      </c>
      <c r="NF62" s="193" t="e">
        <f t="shared" si="329"/>
        <v>#N/A</v>
      </c>
      <c r="NG62" s="193" t="e">
        <f t="shared" si="32"/>
        <v>#N/A</v>
      </c>
      <c r="NH62" s="193" t="e">
        <f t="shared" si="341"/>
        <v>#N/A</v>
      </c>
      <c r="NI62" s="193" t="e">
        <f t="shared" si="341"/>
        <v>#N/A</v>
      </c>
      <c r="NJ62" s="193" t="e">
        <f t="shared" si="341"/>
        <v>#N/A</v>
      </c>
      <c r="NK62" s="193" t="e">
        <f t="shared" si="322"/>
        <v>#N/A</v>
      </c>
      <c r="NL62" s="193" t="e">
        <f t="shared" si="322"/>
        <v>#N/A</v>
      </c>
      <c r="NM62" s="193" t="e">
        <f t="shared" si="322"/>
        <v>#N/A</v>
      </c>
      <c r="NN62" s="193" t="e">
        <f t="shared" si="322"/>
        <v>#N/A</v>
      </c>
      <c r="NO62" s="193" t="e">
        <f t="shared" si="322"/>
        <v>#N/A</v>
      </c>
      <c r="NP62" s="193" t="e">
        <f t="shared" si="322"/>
        <v>#N/A</v>
      </c>
      <c r="NQ62" s="193" t="e">
        <f t="shared" si="322"/>
        <v>#N/A</v>
      </c>
      <c r="NR62" s="193" t="e">
        <f t="shared" si="322"/>
        <v>#N/A</v>
      </c>
      <c r="NS62" s="193" t="e">
        <f t="shared" si="322"/>
        <v>#N/A</v>
      </c>
      <c r="NT62" s="193" t="e">
        <f t="shared" si="322"/>
        <v>#N/A</v>
      </c>
      <c r="NU62" s="193" t="e">
        <f t="shared" si="322"/>
        <v>#N/A</v>
      </c>
      <c r="NV62" s="193" t="e">
        <f t="shared" si="322"/>
        <v>#N/A</v>
      </c>
      <c r="NW62" s="193" t="e">
        <f t="shared" si="322"/>
        <v>#N/A</v>
      </c>
      <c r="NX62" s="193" t="e">
        <f t="shared" si="322"/>
        <v>#N/A</v>
      </c>
      <c r="NY62" s="193" t="e">
        <f t="shared" si="322"/>
        <v>#N/A</v>
      </c>
      <c r="NZ62" s="193" t="e">
        <f t="shared" si="317"/>
        <v>#N/A</v>
      </c>
      <c r="OA62" s="193" t="e">
        <f t="shared" si="317"/>
        <v>#N/A</v>
      </c>
      <c r="OB62" s="193" t="e">
        <f t="shared" si="317"/>
        <v>#N/A</v>
      </c>
      <c r="OC62" s="193" t="e">
        <f t="shared" si="317"/>
        <v>#N/A</v>
      </c>
      <c r="OD62" s="193" t="e">
        <f t="shared" si="317"/>
        <v>#N/A</v>
      </c>
      <c r="OE62" s="193" t="e">
        <f t="shared" si="317"/>
        <v>#N/A</v>
      </c>
      <c r="OF62" s="193" t="e">
        <f t="shared" si="317"/>
        <v>#N/A</v>
      </c>
      <c r="OG62" s="193" t="e">
        <f t="shared" si="317"/>
        <v>#N/A</v>
      </c>
      <c r="OH62" s="193" t="e">
        <f t="shared" si="317"/>
        <v>#N/A</v>
      </c>
      <c r="OI62" s="193" t="e">
        <f t="shared" si="317"/>
        <v>#N/A</v>
      </c>
      <c r="OJ62" s="193" t="e">
        <f t="shared" si="317"/>
        <v>#N/A</v>
      </c>
      <c r="OK62" s="193" t="e">
        <f t="shared" si="317"/>
        <v>#N/A</v>
      </c>
      <c r="OL62" s="193" t="e">
        <f t="shared" si="317"/>
        <v>#N/A</v>
      </c>
      <c r="OM62" s="193" t="e">
        <f t="shared" si="317"/>
        <v>#N/A</v>
      </c>
      <c r="ON62" s="193" t="e">
        <f t="shared" si="317"/>
        <v>#N/A</v>
      </c>
      <c r="OO62" s="193" t="e">
        <f t="shared" ref="OO62:PC77" si="345">IF(ISNONTEXT($X62),IF($N62="R",_xlfn.BETA.DIST(GV62,$T62,$U62,FALSE,$G62,$I62),_xlfn.BETA.DIST(GV62,$U62,$T62,FALSE,$G62,$I62)),NA())</f>
        <v>#N/A</v>
      </c>
      <c r="OP62" s="193" t="e">
        <f t="shared" si="345"/>
        <v>#N/A</v>
      </c>
      <c r="OQ62" s="193" t="e">
        <f t="shared" si="345"/>
        <v>#N/A</v>
      </c>
      <c r="OR62" s="193" t="e">
        <f t="shared" si="345"/>
        <v>#N/A</v>
      </c>
      <c r="OS62" s="193" t="e">
        <f t="shared" si="345"/>
        <v>#N/A</v>
      </c>
      <c r="OT62" s="193" t="e">
        <f t="shared" si="345"/>
        <v>#N/A</v>
      </c>
      <c r="OU62" s="193" t="e">
        <f t="shared" si="345"/>
        <v>#N/A</v>
      </c>
      <c r="OV62" s="193" t="e">
        <f t="shared" si="345"/>
        <v>#N/A</v>
      </c>
      <c r="OW62" s="193" t="e">
        <f t="shared" si="345"/>
        <v>#N/A</v>
      </c>
      <c r="OX62" s="193" t="e">
        <f t="shared" si="345"/>
        <v>#N/A</v>
      </c>
      <c r="OY62" s="193" t="e">
        <f t="shared" si="345"/>
        <v>#N/A</v>
      </c>
      <c r="OZ62" s="193" t="e">
        <f t="shared" si="345"/>
        <v>#N/A</v>
      </c>
      <c r="PA62" s="193" t="e">
        <f t="shared" si="345"/>
        <v>#N/A</v>
      </c>
      <c r="PB62" s="193" t="e">
        <f t="shared" si="345"/>
        <v>#N/A</v>
      </c>
      <c r="PC62" s="193" t="e">
        <f t="shared" si="345"/>
        <v>#N/A</v>
      </c>
      <c r="PD62" s="193" t="e">
        <f t="shared" si="330"/>
        <v>#N/A</v>
      </c>
      <c r="PE62" s="193" t="e">
        <f t="shared" si="330"/>
        <v>#N/A</v>
      </c>
      <c r="PF62" s="193" t="e">
        <f t="shared" si="330"/>
        <v>#N/A</v>
      </c>
      <c r="PG62" s="193" t="e">
        <f t="shared" si="330"/>
        <v>#N/A</v>
      </c>
      <c r="PH62" s="193" t="e">
        <f t="shared" si="330"/>
        <v>#N/A</v>
      </c>
      <c r="PI62" s="193" t="e">
        <f t="shared" si="330"/>
        <v>#N/A</v>
      </c>
      <c r="PJ62" s="193" t="e">
        <f t="shared" si="330"/>
        <v>#N/A</v>
      </c>
      <c r="PK62" s="193" t="e">
        <f t="shared" si="330"/>
        <v>#N/A</v>
      </c>
      <c r="PL62" s="193" t="e">
        <f t="shared" si="330"/>
        <v>#N/A</v>
      </c>
      <c r="PM62" s="193" t="e">
        <f t="shared" si="330"/>
        <v>#N/A</v>
      </c>
      <c r="PN62" s="193" t="e">
        <f t="shared" si="330"/>
        <v>#N/A</v>
      </c>
      <c r="PO62" s="193" t="e">
        <f t="shared" si="330"/>
        <v>#N/A</v>
      </c>
      <c r="PP62" s="193" t="e">
        <f t="shared" si="330"/>
        <v>#N/A</v>
      </c>
      <c r="PQ62" s="193" t="e">
        <f t="shared" si="330"/>
        <v>#N/A</v>
      </c>
      <c r="PR62" s="193" t="e">
        <f t="shared" si="330"/>
        <v>#N/A</v>
      </c>
      <c r="PS62" s="193" t="e">
        <f t="shared" si="33"/>
        <v>#N/A</v>
      </c>
      <c r="PT62" s="193" t="e">
        <f t="shared" si="326"/>
        <v>#N/A</v>
      </c>
      <c r="PU62" s="193" t="e">
        <f t="shared" si="326"/>
        <v>#N/A</v>
      </c>
      <c r="PV62" s="193" t="e">
        <f t="shared" si="326"/>
        <v>#N/A</v>
      </c>
      <c r="PW62" s="193" t="e">
        <f t="shared" si="326"/>
        <v>#N/A</v>
      </c>
      <c r="PX62" s="193" t="e">
        <f t="shared" si="326"/>
        <v>#N/A</v>
      </c>
      <c r="PY62" s="193" t="e">
        <f t="shared" si="326"/>
        <v>#N/A</v>
      </c>
      <c r="PZ62" s="193" t="e">
        <f t="shared" si="326"/>
        <v>#N/A</v>
      </c>
      <c r="QA62" s="193" t="e">
        <f t="shared" si="326"/>
        <v>#N/A</v>
      </c>
    </row>
    <row r="63" spans="1:443" hidden="1" x14ac:dyDescent="0.45">
      <c r="A63" s="276"/>
      <c r="B63" s="277" t="str">
        <f>IF(OR($T63="",$U63=""),"",ROUND(_xlfn.BETA.INV(ABS(VLOOKUP($Z$1,VLookups!$A$30:$B$31,2,FALSE)-B$2),IF($N63="L",$U63,$T63),IF($N63="L",$T63,$U63),$G63,$I63),0))</f>
        <v/>
      </c>
      <c r="C63" s="287" t="str">
        <f t="shared" si="24"/>
        <v/>
      </c>
      <c r="D63" s="288" t="str">
        <f t="shared" si="25"/>
        <v/>
      </c>
      <c r="E63" s="134"/>
      <c r="F63" s="279"/>
      <c r="G63" s="280" t="str">
        <f t="shared" si="16"/>
        <v/>
      </c>
      <c r="H63" s="281"/>
      <c r="I63" s="280" t="str">
        <f t="shared" si="17"/>
        <v/>
      </c>
      <c r="J63" s="279"/>
      <c r="K63" s="135"/>
      <c r="L63" s="110" t="str">
        <f t="shared" si="18"/>
        <v/>
      </c>
      <c r="M63" s="21" t="str">
        <f t="shared" si="19"/>
        <v/>
      </c>
      <c r="N63" s="22" t="str">
        <f t="shared" si="20"/>
        <v/>
      </c>
      <c r="O63" s="23" t="str">
        <f>IF(M63="","",IF(OR($M63&lt;Skew!$B$3,$M63=Skew!$B$3),IF($M63&gt;Skew!$C$3,Skew!$A$3,IF($M63&gt;Skew!$C$4,Skew!$A$4,IF($M63&gt;Skew!$C$5,Skew!$A$5,IF($M63&gt;Skew!$C$6,Skew!$A$6,IF($M63&gt;Skew!$C$7,Skew!$A$7,IF($M63&gt;Skew!$C$8,Skew!$A$8,IF($M63&gt;Skew!$C$9,Skew!$A$9,IF($M63&gt;Skew!$C$10,Skew!$A$10,IF($M63&gt;Skew!$C$11,Skew!$A$11,IF($M63&gt;Skew!$C$12,Skew!$A$12,IF($M63&gt;Skew!$C$13,Skew!$A$13,IF($M63&gt;Skew!$C$14,Skew!$A$14,IF($M63&gt;Skew!$C$15,Skew!$A$15,IF($M63&gt;Skew!$C$16,Skew!$A$16,Skew!$A$17)
)))))))))))))))</f>
        <v/>
      </c>
      <c r="P63" s="22" t="str">
        <f>IF(M63="","",MATCH(O63,Skew!$A$3:$A$17,0))</f>
        <v/>
      </c>
      <c r="Q63" s="22" t="str">
        <f t="shared" si="0"/>
        <v/>
      </c>
      <c r="R63" s="24"/>
      <c r="S63" s="22" t="str">
        <f>IF(OR(M63="",R63=""),"",MATCH(R63,Confidence!$A$3:$A$12,0))</f>
        <v/>
      </c>
      <c r="T63" s="25" t="str">
        <f t="shared" si="1"/>
        <v/>
      </c>
      <c r="U63" s="25" t="str">
        <f t="shared" si="2"/>
        <v/>
      </c>
      <c r="V63" s="22"/>
      <c r="W63" s="102" t="str">
        <f t="shared" si="3"/>
        <v/>
      </c>
      <c r="X63" s="102" t="str">
        <f t="shared" si="4"/>
        <v/>
      </c>
      <c r="Y63" s="37" t="str">
        <f t="shared" si="5"/>
        <v/>
      </c>
      <c r="Z63" s="115"/>
      <c r="AA63" s="204" t="str">
        <f>IF(AND(G63&gt;0,H63&gt;0,I63&gt;0,T63&gt;0,U63&gt;0,Z63&gt;0,NOT(R63="")),ABS(VLOOKUP($Z$1,VLookups!$A$30:$B$31,2,FALSE)-_xlfn.BETA.DIST(Z63,IF(N63="L",U63,T63),IF(N63="L",T63,U63),TRUE,G63,I63)),"")</f>
        <v/>
      </c>
      <c r="AB63" s="112" t="str">
        <f>IF(OR($T63="",$U63=""),"",_xlfn.BETA.INV(ABS(VLOOKUP($Z$1,VLookups!$A$30:$B$31,2,FALSE)-AB$3),IF($N63="L",$U63,$T63),IF($N63="L",$T63,$U63),$G63,$I63))</f>
        <v/>
      </c>
      <c r="AC63" s="113" t="str">
        <f>IF(OR($T63="",$U63=""),"",_xlfn.BETA.INV(ABS(VLOOKUP($Z$1,VLookups!$A$30:$B$31,2,FALSE)-AC$3),IF($N63="L",$U63,$T63),IF($N63="L",$T63,$U63),$G63,$I63))</f>
        <v/>
      </c>
      <c r="AD63" s="112" t="str">
        <f>IF(OR($T63="",$U63=""),"",_xlfn.BETA.INV(ABS(VLOOKUP($Z$1,VLookups!$A$30:$B$31,2,FALSE)-AD$3),IF($N63="L",$U63,$T63),IF($N63="L",$T63,$U63),$G63,$I63))</f>
        <v/>
      </c>
      <c r="AE63" s="113" t="str">
        <f>IF(OR($T63="",$U63=""),"",_xlfn.BETA.INV(ABS(VLOOKUP($Z$1,VLookups!$A$30:$B$31,2,FALSE)-AE$3),IF($N63="L",$U63,$T63),IF($N63="L",$T63,$U63),$G63,$I63))</f>
        <v/>
      </c>
      <c r="AF63" s="112" t="str">
        <f>IF(OR($T63="",$U63=""),"",_xlfn.BETA.INV(ABS(VLOOKUP($Z$1,VLookups!$A$30:$B$31,2,FALSE)-AF$3),IF($N63="L",$U63,$T63),IF($N63="L",$T63,$U63),$G63,$I63))</f>
        <v/>
      </c>
      <c r="AG63" s="113" t="str">
        <f>IF(OR($T63="",$U63=""),"",_xlfn.BETA.INV(ABS(VLOOKUP($Z$1,VLookups!$A$30:$B$31,2,FALSE)-AG$3),IF($N63="L",$U63,$T63),IF($N63="L",$T63,$U63),$G63,$I63))</f>
        <v/>
      </c>
      <c r="AH63" s="112" t="str">
        <f>IF(OR($T63="",$U63=""),"",_xlfn.BETA.INV(ABS(VLOOKUP($Z$1,VLookups!$A$30:$B$31,2,FALSE)-AH$3),IF($N63="L",$U63,$T63),IF($N63="L",$T63,$U63),$G63,$I63))</f>
        <v/>
      </c>
      <c r="AI63" s="113" t="str">
        <f>IF(OR($T63="",$U63=""),"",_xlfn.BETA.INV(ABS(VLOOKUP($Z$1,VLookups!$A$30:$B$31,2,FALSE)-AI$3),IF($N63="L",$U63,$T63),IF($N63="L",$T63,$U63),$G63,$I63))</f>
        <v/>
      </c>
      <c r="AJ63" s="112" t="str">
        <f>IF(OR($T63="",$U63=""),"",_xlfn.BETA.INV(ABS(VLOOKUP($Z$1,VLookups!$A$30:$B$31,2,FALSE)-AJ$3),IF($N63="L",$U63,$T63),IF($N63="L",$T63,$U63),$G63,$I63))</f>
        <v/>
      </c>
      <c r="AK63" s="113" t="str">
        <f>IF(OR($T63="",$U63=""),"",_xlfn.BETA.INV(ABS(VLOOKUP($Z$1,VLookups!$A$30:$B$31,2,FALSE)-AK$3),IF($N63="L",$U63,$T63),IF($N63="L",$T63,$U63),$G63,$I63))</f>
        <v/>
      </c>
      <c r="AL63" s="112" t="str">
        <f>IF(OR($T63="",$U63=""),"",_xlfn.BETA.INV(ABS(VLOOKUP($Z$1,VLookups!$A$30:$B$31,2,FALSE)-AL$3),IF($N63="L",$U63,$T63),IF($N63="L",$T63,$U63),$G63,$I63))</f>
        <v/>
      </c>
      <c r="AM63" s="113" t="str">
        <f>IF(OR($T63="",$U63=""),"",_xlfn.BETA.INV(ABS(VLOOKUP($Z$1,VLookups!$A$30:$B$31,2,FALSE)-AM$3),IF($N63="L",$U63,$T63),IF($N63="L",$T63,$U63),$G63,$I63))</f>
        <v/>
      </c>
      <c r="AN63" s="15"/>
      <c r="AO63" s="194" t="str">
        <f t="shared" si="21"/>
        <v/>
      </c>
      <c r="AP63" s="192" t="str">
        <f t="shared" si="22"/>
        <v/>
      </c>
      <c r="AQ63" s="177" t="str">
        <f t="shared" ref="AQ63" si="346">IF(ISNONTEXT($AO63),AP63+$AO63,"")</f>
        <v/>
      </c>
      <c r="AR63" s="177" t="str">
        <f t="shared" si="35"/>
        <v/>
      </c>
      <c r="AS63" s="177" t="str">
        <f t="shared" si="36"/>
        <v/>
      </c>
      <c r="AT63" s="177" t="str">
        <f t="shared" si="37"/>
        <v/>
      </c>
      <c r="AU63" s="177" t="str">
        <f t="shared" si="38"/>
        <v/>
      </c>
      <c r="AV63" s="177" t="str">
        <f t="shared" si="39"/>
        <v/>
      </c>
      <c r="AW63" s="177" t="str">
        <f t="shared" si="40"/>
        <v/>
      </c>
      <c r="AX63" s="177" t="str">
        <f t="shared" si="41"/>
        <v/>
      </c>
      <c r="AY63" s="177" t="str">
        <f t="shared" si="42"/>
        <v/>
      </c>
      <c r="AZ63" s="177" t="str">
        <f t="shared" si="43"/>
        <v/>
      </c>
      <c r="BA63" s="177" t="str">
        <f t="shared" si="44"/>
        <v/>
      </c>
      <c r="BB63" s="177" t="str">
        <f t="shared" si="45"/>
        <v/>
      </c>
      <c r="BC63" s="177" t="str">
        <f t="shared" si="46"/>
        <v/>
      </c>
      <c r="BD63" s="177" t="str">
        <f t="shared" si="47"/>
        <v/>
      </c>
      <c r="BE63" s="177" t="str">
        <f t="shared" si="48"/>
        <v/>
      </c>
      <c r="BF63" s="177" t="str">
        <f t="shared" si="49"/>
        <v/>
      </c>
      <c r="BG63" s="177" t="str">
        <f t="shared" si="50"/>
        <v/>
      </c>
      <c r="BH63" s="177" t="str">
        <f t="shared" si="51"/>
        <v/>
      </c>
      <c r="BI63" s="177" t="str">
        <f t="shared" si="52"/>
        <v/>
      </c>
      <c r="BJ63" s="177" t="str">
        <f t="shared" si="53"/>
        <v/>
      </c>
      <c r="BK63" s="177" t="str">
        <f t="shared" si="54"/>
        <v/>
      </c>
      <c r="BL63" s="177" t="str">
        <f t="shared" si="55"/>
        <v/>
      </c>
      <c r="BM63" s="177" t="str">
        <f t="shared" si="56"/>
        <v/>
      </c>
      <c r="BN63" s="177" t="str">
        <f t="shared" si="57"/>
        <v/>
      </c>
      <c r="BO63" s="177" t="str">
        <f t="shared" si="58"/>
        <v/>
      </c>
      <c r="BP63" s="177" t="str">
        <f t="shared" si="59"/>
        <v/>
      </c>
      <c r="BQ63" s="177" t="str">
        <f t="shared" si="60"/>
        <v/>
      </c>
      <c r="BR63" s="177" t="str">
        <f t="shared" si="61"/>
        <v/>
      </c>
      <c r="BS63" s="177" t="str">
        <f t="shared" si="62"/>
        <v/>
      </c>
      <c r="BT63" s="177" t="str">
        <f t="shared" si="63"/>
        <v/>
      </c>
      <c r="BU63" s="177" t="str">
        <f t="shared" si="64"/>
        <v/>
      </c>
      <c r="BV63" s="177" t="str">
        <f t="shared" si="65"/>
        <v/>
      </c>
      <c r="BW63" s="177" t="str">
        <f t="shared" si="66"/>
        <v/>
      </c>
      <c r="BX63" s="177" t="str">
        <f t="shared" si="67"/>
        <v/>
      </c>
      <c r="BY63" s="177" t="str">
        <f t="shared" si="68"/>
        <v/>
      </c>
      <c r="BZ63" s="177" t="str">
        <f t="shared" si="69"/>
        <v/>
      </c>
      <c r="CA63" s="177" t="str">
        <f t="shared" si="70"/>
        <v/>
      </c>
      <c r="CB63" s="177" t="str">
        <f t="shared" si="71"/>
        <v/>
      </c>
      <c r="CC63" s="177" t="str">
        <f t="shared" si="72"/>
        <v/>
      </c>
      <c r="CD63" s="177" t="str">
        <f t="shared" si="73"/>
        <v/>
      </c>
      <c r="CE63" s="177" t="str">
        <f t="shared" si="74"/>
        <v/>
      </c>
      <c r="CF63" s="177" t="str">
        <f t="shared" si="75"/>
        <v/>
      </c>
      <c r="CG63" s="177" t="str">
        <f t="shared" si="76"/>
        <v/>
      </c>
      <c r="CH63" s="177" t="str">
        <f t="shared" si="77"/>
        <v/>
      </c>
      <c r="CI63" s="177" t="str">
        <f t="shared" si="78"/>
        <v/>
      </c>
      <c r="CJ63" s="177" t="str">
        <f t="shared" si="79"/>
        <v/>
      </c>
      <c r="CK63" s="177" t="str">
        <f t="shared" si="80"/>
        <v/>
      </c>
      <c r="CL63" s="177" t="str">
        <f t="shared" si="81"/>
        <v/>
      </c>
      <c r="CM63" s="177" t="str">
        <f t="shared" si="82"/>
        <v/>
      </c>
      <c r="CN63" s="177" t="str">
        <f t="shared" si="83"/>
        <v/>
      </c>
      <c r="CO63" s="177" t="str">
        <f t="shared" si="84"/>
        <v/>
      </c>
      <c r="CP63" s="177" t="str">
        <f t="shared" si="85"/>
        <v/>
      </c>
      <c r="CQ63" s="177" t="str">
        <f t="shared" si="86"/>
        <v/>
      </c>
      <c r="CR63" s="177" t="str">
        <f t="shared" si="87"/>
        <v/>
      </c>
      <c r="CS63" s="177" t="str">
        <f t="shared" si="88"/>
        <v/>
      </c>
      <c r="CT63" s="177" t="str">
        <f t="shared" si="89"/>
        <v/>
      </c>
      <c r="CU63" s="177" t="str">
        <f t="shared" si="90"/>
        <v/>
      </c>
      <c r="CV63" s="177" t="str">
        <f t="shared" si="91"/>
        <v/>
      </c>
      <c r="CW63" s="177" t="str">
        <f t="shared" si="92"/>
        <v/>
      </c>
      <c r="CX63" s="177" t="str">
        <f t="shared" si="93"/>
        <v/>
      </c>
      <c r="CY63" s="177" t="str">
        <f t="shared" si="94"/>
        <v/>
      </c>
      <c r="CZ63" s="177" t="str">
        <f t="shared" si="95"/>
        <v/>
      </c>
      <c r="DA63" s="177" t="str">
        <f t="shared" si="96"/>
        <v/>
      </c>
      <c r="DB63" s="177" t="str">
        <f t="shared" si="97"/>
        <v/>
      </c>
      <c r="DC63" s="177" t="str">
        <f t="shared" si="28"/>
        <v/>
      </c>
      <c r="DD63" s="177" t="str">
        <f t="shared" si="98"/>
        <v/>
      </c>
      <c r="DE63" s="177" t="str">
        <f t="shared" si="99"/>
        <v/>
      </c>
      <c r="DF63" s="177" t="str">
        <f t="shared" si="100"/>
        <v/>
      </c>
      <c r="DG63" s="177" t="str">
        <f t="shared" si="101"/>
        <v/>
      </c>
      <c r="DH63" s="177" t="str">
        <f t="shared" si="102"/>
        <v/>
      </c>
      <c r="DI63" s="177" t="str">
        <f t="shared" si="103"/>
        <v/>
      </c>
      <c r="DJ63" s="177" t="str">
        <f t="shared" si="104"/>
        <v/>
      </c>
      <c r="DK63" s="177" t="str">
        <f t="shared" si="105"/>
        <v/>
      </c>
      <c r="DL63" s="177" t="str">
        <f t="shared" si="106"/>
        <v/>
      </c>
      <c r="DM63" s="177" t="str">
        <f t="shared" si="107"/>
        <v/>
      </c>
      <c r="DN63" s="177" t="str">
        <f t="shared" si="108"/>
        <v/>
      </c>
      <c r="DO63" s="177" t="str">
        <f t="shared" si="109"/>
        <v/>
      </c>
      <c r="DP63" s="177" t="str">
        <f t="shared" si="110"/>
        <v/>
      </c>
      <c r="DQ63" s="177" t="str">
        <f t="shared" si="111"/>
        <v/>
      </c>
      <c r="DR63" s="177" t="str">
        <f t="shared" si="112"/>
        <v/>
      </c>
      <c r="DS63" s="177" t="str">
        <f t="shared" si="113"/>
        <v/>
      </c>
      <c r="DT63" s="177" t="str">
        <f t="shared" si="114"/>
        <v/>
      </c>
      <c r="DU63" s="177" t="str">
        <f t="shared" si="115"/>
        <v/>
      </c>
      <c r="DV63" s="177" t="str">
        <f t="shared" si="116"/>
        <v/>
      </c>
      <c r="DW63" s="177" t="str">
        <f t="shared" si="117"/>
        <v/>
      </c>
      <c r="DX63" s="177" t="str">
        <f t="shared" si="118"/>
        <v/>
      </c>
      <c r="DY63" s="177" t="str">
        <f t="shared" si="119"/>
        <v/>
      </c>
      <c r="DZ63" s="177" t="str">
        <f t="shared" si="120"/>
        <v/>
      </c>
      <c r="EA63" s="177" t="str">
        <f t="shared" si="121"/>
        <v/>
      </c>
      <c r="EB63" s="177" t="str">
        <f t="shared" si="122"/>
        <v/>
      </c>
      <c r="EC63" s="177" t="str">
        <f t="shared" si="123"/>
        <v/>
      </c>
      <c r="ED63" s="177" t="str">
        <f t="shared" si="124"/>
        <v/>
      </c>
      <c r="EE63" s="177" t="str">
        <f t="shared" si="125"/>
        <v/>
      </c>
      <c r="EF63" s="177" t="str">
        <f t="shared" si="126"/>
        <v/>
      </c>
      <c r="EG63" s="177" t="str">
        <f t="shared" si="127"/>
        <v/>
      </c>
      <c r="EH63" s="177" t="str">
        <f t="shared" si="128"/>
        <v/>
      </c>
      <c r="EI63" s="177" t="str">
        <f t="shared" si="129"/>
        <v/>
      </c>
      <c r="EJ63" s="177" t="str">
        <f t="shared" si="130"/>
        <v/>
      </c>
      <c r="EK63" s="177" t="str">
        <f t="shared" si="131"/>
        <v/>
      </c>
      <c r="EL63" s="177" t="str">
        <f t="shared" si="132"/>
        <v/>
      </c>
      <c r="EM63" s="177" t="str">
        <f t="shared" si="133"/>
        <v/>
      </c>
      <c r="EN63" s="177" t="str">
        <f t="shared" si="134"/>
        <v/>
      </c>
      <c r="EO63" s="177" t="str">
        <f t="shared" si="135"/>
        <v/>
      </c>
      <c r="EP63" s="177" t="str">
        <f t="shared" si="136"/>
        <v/>
      </c>
      <c r="EQ63" s="177" t="str">
        <f t="shared" si="137"/>
        <v/>
      </c>
      <c r="ER63" s="177" t="str">
        <f t="shared" si="138"/>
        <v/>
      </c>
      <c r="ES63" s="177" t="str">
        <f t="shared" si="139"/>
        <v/>
      </c>
      <c r="ET63" s="177" t="str">
        <f t="shared" si="140"/>
        <v/>
      </c>
      <c r="EU63" s="177" t="str">
        <f t="shared" si="141"/>
        <v/>
      </c>
      <c r="EV63" s="177" t="str">
        <f t="shared" si="142"/>
        <v/>
      </c>
      <c r="EW63" s="177" t="str">
        <f t="shared" si="143"/>
        <v/>
      </c>
      <c r="EX63" s="177" t="str">
        <f t="shared" si="144"/>
        <v/>
      </c>
      <c r="EY63" s="177" t="str">
        <f t="shared" si="145"/>
        <v/>
      </c>
      <c r="EZ63" s="177" t="str">
        <f t="shared" si="146"/>
        <v/>
      </c>
      <c r="FA63" s="177" t="str">
        <f t="shared" si="147"/>
        <v/>
      </c>
      <c r="FB63" s="177" t="str">
        <f t="shared" si="148"/>
        <v/>
      </c>
      <c r="FC63" s="177" t="str">
        <f t="shared" si="149"/>
        <v/>
      </c>
      <c r="FD63" s="177" t="str">
        <f t="shared" si="150"/>
        <v/>
      </c>
      <c r="FE63" s="177" t="str">
        <f t="shared" si="151"/>
        <v/>
      </c>
      <c r="FF63" s="177" t="str">
        <f t="shared" si="152"/>
        <v/>
      </c>
      <c r="FG63" s="177" t="str">
        <f t="shared" si="153"/>
        <v/>
      </c>
      <c r="FH63" s="177" t="str">
        <f t="shared" si="154"/>
        <v/>
      </c>
      <c r="FI63" s="177" t="str">
        <f t="shared" si="155"/>
        <v/>
      </c>
      <c r="FJ63" s="177" t="str">
        <f t="shared" si="156"/>
        <v/>
      </c>
      <c r="FK63" s="177" t="str">
        <f t="shared" si="157"/>
        <v/>
      </c>
      <c r="FL63" s="177" t="str">
        <f t="shared" si="158"/>
        <v/>
      </c>
      <c r="FM63" s="177" t="str">
        <f t="shared" si="159"/>
        <v/>
      </c>
      <c r="FN63" s="177" t="str">
        <f t="shared" si="160"/>
        <v/>
      </c>
      <c r="FO63" s="177" t="str">
        <f t="shared" si="29"/>
        <v/>
      </c>
      <c r="FP63" s="177" t="str">
        <f t="shared" si="161"/>
        <v/>
      </c>
      <c r="FQ63" s="177" t="str">
        <f t="shared" si="162"/>
        <v/>
      </c>
      <c r="FR63" s="177" t="str">
        <f t="shared" si="163"/>
        <v/>
      </c>
      <c r="FS63" s="177" t="str">
        <f t="shared" si="164"/>
        <v/>
      </c>
      <c r="FT63" s="177" t="str">
        <f t="shared" si="165"/>
        <v/>
      </c>
      <c r="FU63" s="177" t="str">
        <f t="shared" si="166"/>
        <v/>
      </c>
      <c r="FV63" s="177" t="str">
        <f t="shared" si="167"/>
        <v/>
      </c>
      <c r="FW63" s="177" t="str">
        <f t="shared" si="168"/>
        <v/>
      </c>
      <c r="FX63" s="177" t="str">
        <f t="shared" si="169"/>
        <v/>
      </c>
      <c r="FY63" s="177" t="str">
        <f t="shared" si="170"/>
        <v/>
      </c>
      <c r="FZ63" s="177" t="str">
        <f t="shared" si="171"/>
        <v/>
      </c>
      <c r="GA63" s="177" t="str">
        <f t="shared" si="172"/>
        <v/>
      </c>
      <c r="GB63" s="177" t="str">
        <f t="shared" si="173"/>
        <v/>
      </c>
      <c r="GC63" s="177" t="str">
        <f t="shared" si="174"/>
        <v/>
      </c>
      <c r="GD63" s="177" t="str">
        <f t="shared" si="175"/>
        <v/>
      </c>
      <c r="GE63" s="177" t="str">
        <f t="shared" si="176"/>
        <v/>
      </c>
      <c r="GF63" s="177" t="str">
        <f t="shared" si="177"/>
        <v/>
      </c>
      <c r="GG63" s="177" t="str">
        <f t="shared" si="178"/>
        <v/>
      </c>
      <c r="GH63" s="177" t="str">
        <f t="shared" si="179"/>
        <v/>
      </c>
      <c r="GI63" s="177" t="str">
        <f t="shared" si="180"/>
        <v/>
      </c>
      <c r="GJ63" s="177" t="str">
        <f t="shared" si="181"/>
        <v/>
      </c>
      <c r="GK63" s="177" t="str">
        <f t="shared" si="182"/>
        <v/>
      </c>
      <c r="GL63" s="177" t="str">
        <f t="shared" si="183"/>
        <v/>
      </c>
      <c r="GM63" s="177" t="str">
        <f t="shared" si="184"/>
        <v/>
      </c>
      <c r="GN63" s="177" t="str">
        <f t="shared" si="185"/>
        <v/>
      </c>
      <c r="GO63" s="177" t="str">
        <f t="shared" si="186"/>
        <v/>
      </c>
      <c r="GP63" s="177" t="str">
        <f t="shared" si="187"/>
        <v/>
      </c>
      <c r="GQ63" s="177" t="str">
        <f t="shared" si="188"/>
        <v/>
      </c>
      <c r="GR63" s="177" t="str">
        <f t="shared" si="189"/>
        <v/>
      </c>
      <c r="GS63" s="177" t="str">
        <f t="shared" si="190"/>
        <v/>
      </c>
      <c r="GT63" s="177" t="str">
        <f t="shared" si="191"/>
        <v/>
      </c>
      <c r="GU63" s="177" t="str">
        <f t="shared" si="192"/>
        <v/>
      </c>
      <c r="GV63" s="177" t="str">
        <f t="shared" si="193"/>
        <v/>
      </c>
      <c r="GW63" s="177" t="str">
        <f t="shared" si="194"/>
        <v/>
      </c>
      <c r="GX63" s="177" t="str">
        <f t="shared" si="195"/>
        <v/>
      </c>
      <c r="GY63" s="177" t="str">
        <f t="shared" si="196"/>
        <v/>
      </c>
      <c r="GZ63" s="177" t="str">
        <f t="shared" si="197"/>
        <v/>
      </c>
      <c r="HA63" s="177" t="str">
        <f t="shared" si="198"/>
        <v/>
      </c>
      <c r="HB63" s="177" t="str">
        <f t="shared" si="199"/>
        <v/>
      </c>
      <c r="HC63" s="177" t="str">
        <f t="shared" si="200"/>
        <v/>
      </c>
      <c r="HD63" s="177" t="str">
        <f t="shared" si="201"/>
        <v/>
      </c>
      <c r="HE63" s="177" t="str">
        <f t="shared" si="202"/>
        <v/>
      </c>
      <c r="HF63" s="177" t="str">
        <f t="shared" si="203"/>
        <v/>
      </c>
      <c r="HG63" s="177" t="str">
        <f t="shared" si="204"/>
        <v/>
      </c>
      <c r="HH63" s="177" t="str">
        <f t="shared" si="205"/>
        <v/>
      </c>
      <c r="HI63" s="177" t="str">
        <f t="shared" si="206"/>
        <v/>
      </c>
      <c r="HJ63" s="177" t="str">
        <f t="shared" si="207"/>
        <v/>
      </c>
      <c r="HK63" s="177" t="str">
        <f t="shared" si="208"/>
        <v/>
      </c>
      <c r="HL63" s="177" t="str">
        <f t="shared" si="209"/>
        <v/>
      </c>
      <c r="HM63" s="177" t="str">
        <f t="shared" si="210"/>
        <v/>
      </c>
      <c r="HN63" s="177" t="str">
        <f t="shared" si="211"/>
        <v/>
      </c>
      <c r="HO63" s="177" t="str">
        <f t="shared" si="212"/>
        <v/>
      </c>
      <c r="HP63" s="177" t="str">
        <f t="shared" si="213"/>
        <v/>
      </c>
      <c r="HQ63" s="177" t="str">
        <f t="shared" si="214"/>
        <v/>
      </c>
      <c r="HR63" s="177" t="str">
        <f t="shared" si="215"/>
        <v/>
      </c>
      <c r="HS63" s="177" t="str">
        <f t="shared" si="216"/>
        <v/>
      </c>
      <c r="HT63" s="177" t="str">
        <f t="shared" si="217"/>
        <v/>
      </c>
      <c r="HU63" s="177" t="str">
        <f t="shared" si="218"/>
        <v/>
      </c>
      <c r="HV63" s="177" t="str">
        <f t="shared" si="219"/>
        <v/>
      </c>
      <c r="HW63" s="177" t="str">
        <f t="shared" si="220"/>
        <v/>
      </c>
      <c r="HX63" s="177" t="str">
        <f t="shared" si="221"/>
        <v/>
      </c>
      <c r="HY63" s="177" t="str">
        <f t="shared" si="222"/>
        <v/>
      </c>
      <c r="HZ63" s="177" t="str">
        <f t="shared" si="223"/>
        <v/>
      </c>
      <c r="IA63" s="177" t="str">
        <f t="shared" si="30"/>
        <v/>
      </c>
      <c r="IB63" s="177" t="str">
        <f t="shared" si="251"/>
        <v/>
      </c>
      <c r="IC63" s="177" t="str">
        <f t="shared" si="252"/>
        <v/>
      </c>
      <c r="ID63" s="177" t="str">
        <f t="shared" si="253"/>
        <v/>
      </c>
      <c r="IE63" s="177" t="str">
        <f t="shared" si="254"/>
        <v/>
      </c>
      <c r="IF63" s="177" t="str">
        <f t="shared" si="255"/>
        <v/>
      </c>
      <c r="IG63" s="177" t="str">
        <f t="shared" si="256"/>
        <v/>
      </c>
      <c r="IH63" s="192" t="str">
        <f t="shared" si="292"/>
        <v/>
      </c>
      <c r="II63" s="193" t="e">
        <f t="shared" si="293"/>
        <v>#N/A</v>
      </c>
      <c r="IJ63" s="193" t="e">
        <f t="shared" si="339"/>
        <v>#N/A</v>
      </c>
      <c r="IK63" s="193" t="e">
        <f t="shared" si="339"/>
        <v>#N/A</v>
      </c>
      <c r="IL63" s="193" t="e">
        <f t="shared" si="339"/>
        <v>#N/A</v>
      </c>
      <c r="IM63" s="193" t="e">
        <f t="shared" si="320"/>
        <v>#N/A</v>
      </c>
      <c r="IN63" s="193" t="e">
        <f t="shared" si="320"/>
        <v>#N/A</v>
      </c>
      <c r="IO63" s="193" t="e">
        <f t="shared" si="320"/>
        <v>#N/A</v>
      </c>
      <c r="IP63" s="193" t="e">
        <f t="shared" si="320"/>
        <v>#N/A</v>
      </c>
      <c r="IQ63" s="193" t="e">
        <f t="shared" si="320"/>
        <v>#N/A</v>
      </c>
      <c r="IR63" s="193" t="e">
        <f t="shared" si="320"/>
        <v>#N/A</v>
      </c>
      <c r="IS63" s="193" t="e">
        <f t="shared" si="320"/>
        <v>#N/A</v>
      </c>
      <c r="IT63" s="193" t="e">
        <f t="shared" si="320"/>
        <v>#N/A</v>
      </c>
      <c r="IU63" s="193" t="e">
        <f t="shared" si="320"/>
        <v>#N/A</v>
      </c>
      <c r="IV63" s="193" t="e">
        <f t="shared" si="320"/>
        <v>#N/A</v>
      </c>
      <c r="IW63" s="193" t="e">
        <f t="shared" si="320"/>
        <v>#N/A</v>
      </c>
      <c r="IX63" s="193" t="e">
        <f t="shared" si="320"/>
        <v>#N/A</v>
      </c>
      <c r="IY63" s="193" t="e">
        <f t="shared" si="320"/>
        <v>#N/A</v>
      </c>
      <c r="IZ63" s="193" t="e">
        <f t="shared" si="320"/>
        <v>#N/A</v>
      </c>
      <c r="JA63" s="193" t="e">
        <f t="shared" si="320"/>
        <v>#N/A</v>
      </c>
      <c r="JB63" s="193" t="e">
        <f t="shared" ref="JB63:JP78" si="347">IF(ISNONTEXT($X63),IF($N63="R",_xlfn.BETA.DIST(BI63,$T63,$U63,FALSE,$G63,$I63),_xlfn.BETA.DIST(BI63,$U63,$T63,FALSE,$G63,$I63)),NA())</f>
        <v>#N/A</v>
      </c>
      <c r="JC63" s="193" t="e">
        <f t="shared" si="347"/>
        <v>#N/A</v>
      </c>
      <c r="JD63" s="193" t="e">
        <f t="shared" si="347"/>
        <v>#N/A</v>
      </c>
      <c r="JE63" s="193" t="e">
        <f t="shared" si="347"/>
        <v>#N/A</v>
      </c>
      <c r="JF63" s="193" t="e">
        <f t="shared" si="347"/>
        <v>#N/A</v>
      </c>
      <c r="JG63" s="193" t="e">
        <f t="shared" si="347"/>
        <v>#N/A</v>
      </c>
      <c r="JH63" s="193" t="e">
        <f t="shared" si="347"/>
        <v>#N/A</v>
      </c>
      <c r="JI63" s="193" t="e">
        <f t="shared" si="347"/>
        <v>#N/A</v>
      </c>
      <c r="JJ63" s="193" t="e">
        <f t="shared" si="347"/>
        <v>#N/A</v>
      </c>
      <c r="JK63" s="193" t="e">
        <f t="shared" si="347"/>
        <v>#N/A</v>
      </c>
      <c r="JL63" s="193" t="e">
        <f t="shared" si="347"/>
        <v>#N/A</v>
      </c>
      <c r="JM63" s="193" t="e">
        <f t="shared" si="347"/>
        <v>#N/A</v>
      </c>
      <c r="JN63" s="193" t="e">
        <f t="shared" si="347"/>
        <v>#N/A</v>
      </c>
      <c r="JO63" s="193" t="e">
        <f t="shared" si="347"/>
        <v>#N/A</v>
      </c>
      <c r="JP63" s="193" t="e">
        <f t="shared" si="347"/>
        <v>#N/A</v>
      </c>
      <c r="JQ63" s="193" t="e">
        <f t="shared" si="343"/>
        <v>#N/A</v>
      </c>
      <c r="JR63" s="193" t="e">
        <f t="shared" si="343"/>
        <v>#N/A</v>
      </c>
      <c r="JS63" s="193" t="e">
        <f t="shared" si="343"/>
        <v>#N/A</v>
      </c>
      <c r="JT63" s="193" t="e">
        <f t="shared" si="343"/>
        <v>#N/A</v>
      </c>
      <c r="JU63" s="193" t="e">
        <f t="shared" si="343"/>
        <v>#N/A</v>
      </c>
      <c r="JV63" s="193" t="e">
        <f t="shared" si="343"/>
        <v>#N/A</v>
      </c>
      <c r="JW63" s="193" t="e">
        <f t="shared" si="343"/>
        <v>#N/A</v>
      </c>
      <c r="JX63" s="193" t="e">
        <f t="shared" si="343"/>
        <v>#N/A</v>
      </c>
      <c r="JY63" s="193" t="e">
        <f t="shared" si="343"/>
        <v>#N/A</v>
      </c>
      <c r="JZ63" s="193" t="e">
        <f t="shared" si="343"/>
        <v>#N/A</v>
      </c>
      <c r="KA63" s="193" t="e">
        <f t="shared" si="343"/>
        <v>#N/A</v>
      </c>
      <c r="KB63" s="193" t="e">
        <f t="shared" si="343"/>
        <v>#N/A</v>
      </c>
      <c r="KC63" s="193" t="e">
        <f t="shared" si="343"/>
        <v>#N/A</v>
      </c>
      <c r="KD63" s="193" t="e">
        <f t="shared" si="343"/>
        <v>#N/A</v>
      </c>
      <c r="KE63" s="193" t="e">
        <f t="shared" si="343"/>
        <v>#N/A</v>
      </c>
      <c r="KF63" s="193" t="e">
        <f t="shared" si="328"/>
        <v>#N/A</v>
      </c>
      <c r="KG63" s="193" t="e">
        <f t="shared" si="328"/>
        <v>#N/A</v>
      </c>
      <c r="KH63" s="193" t="e">
        <f t="shared" si="328"/>
        <v>#N/A</v>
      </c>
      <c r="KI63" s="193" t="e">
        <f t="shared" si="328"/>
        <v>#N/A</v>
      </c>
      <c r="KJ63" s="193" t="e">
        <f t="shared" si="328"/>
        <v>#N/A</v>
      </c>
      <c r="KK63" s="193" t="e">
        <f t="shared" si="328"/>
        <v>#N/A</v>
      </c>
      <c r="KL63" s="193" t="e">
        <f t="shared" si="328"/>
        <v>#N/A</v>
      </c>
      <c r="KM63" s="193" t="e">
        <f t="shared" si="328"/>
        <v>#N/A</v>
      </c>
      <c r="KN63" s="193" t="e">
        <f t="shared" si="328"/>
        <v>#N/A</v>
      </c>
      <c r="KO63" s="193" t="e">
        <f t="shared" si="328"/>
        <v>#N/A</v>
      </c>
      <c r="KP63" s="193" t="e">
        <f t="shared" si="328"/>
        <v>#N/A</v>
      </c>
      <c r="KQ63" s="193" t="e">
        <f t="shared" si="328"/>
        <v>#N/A</v>
      </c>
      <c r="KR63" s="193" t="e">
        <f t="shared" si="328"/>
        <v>#N/A</v>
      </c>
      <c r="KS63" s="193" t="e">
        <f t="shared" si="328"/>
        <v>#N/A</v>
      </c>
      <c r="KT63" s="193" t="e">
        <f t="shared" si="328"/>
        <v>#N/A</v>
      </c>
      <c r="KU63" s="193" t="e">
        <f t="shared" si="31"/>
        <v>#N/A</v>
      </c>
      <c r="KV63" s="193" t="e">
        <f t="shared" si="340"/>
        <v>#N/A</v>
      </c>
      <c r="KW63" s="193" t="e">
        <f t="shared" si="340"/>
        <v>#N/A</v>
      </c>
      <c r="KX63" s="193" t="e">
        <f t="shared" si="340"/>
        <v>#N/A</v>
      </c>
      <c r="KY63" s="193" t="e">
        <f t="shared" si="321"/>
        <v>#N/A</v>
      </c>
      <c r="KZ63" s="193" t="e">
        <f t="shared" si="321"/>
        <v>#N/A</v>
      </c>
      <c r="LA63" s="193" t="e">
        <f t="shared" si="321"/>
        <v>#N/A</v>
      </c>
      <c r="LB63" s="193" t="e">
        <f t="shared" si="321"/>
        <v>#N/A</v>
      </c>
      <c r="LC63" s="193" t="e">
        <f t="shared" si="321"/>
        <v>#N/A</v>
      </c>
      <c r="LD63" s="193" t="e">
        <f t="shared" si="321"/>
        <v>#N/A</v>
      </c>
      <c r="LE63" s="193" t="e">
        <f t="shared" si="321"/>
        <v>#N/A</v>
      </c>
      <c r="LF63" s="193" t="e">
        <f t="shared" si="321"/>
        <v>#N/A</v>
      </c>
      <c r="LG63" s="193" t="e">
        <f t="shared" si="321"/>
        <v>#N/A</v>
      </c>
      <c r="LH63" s="193" t="e">
        <f t="shared" si="321"/>
        <v>#N/A</v>
      </c>
      <c r="LI63" s="193" t="e">
        <f t="shared" si="321"/>
        <v>#N/A</v>
      </c>
      <c r="LJ63" s="193" t="e">
        <f t="shared" si="321"/>
        <v>#N/A</v>
      </c>
      <c r="LK63" s="193" t="e">
        <f t="shared" si="321"/>
        <v>#N/A</v>
      </c>
      <c r="LL63" s="193" t="e">
        <f t="shared" si="321"/>
        <v>#N/A</v>
      </c>
      <c r="LM63" s="193" t="e">
        <f t="shared" si="321"/>
        <v>#N/A</v>
      </c>
      <c r="LN63" s="193" t="e">
        <f t="shared" ref="LN63:MB78" si="348">IF(ISNONTEXT($X63),IF($N63="R",_xlfn.BETA.DIST(DU63,$T63,$U63,FALSE,$G63,$I63),_xlfn.BETA.DIST(DU63,$U63,$T63,FALSE,$G63,$I63)),NA())</f>
        <v>#N/A</v>
      </c>
      <c r="LO63" s="193" t="e">
        <f t="shared" si="348"/>
        <v>#N/A</v>
      </c>
      <c r="LP63" s="193" t="e">
        <f t="shared" si="348"/>
        <v>#N/A</v>
      </c>
      <c r="LQ63" s="193" t="e">
        <f t="shared" si="348"/>
        <v>#N/A</v>
      </c>
      <c r="LR63" s="193" t="e">
        <f t="shared" si="348"/>
        <v>#N/A</v>
      </c>
      <c r="LS63" s="193" t="e">
        <f t="shared" si="348"/>
        <v>#N/A</v>
      </c>
      <c r="LT63" s="193" t="e">
        <f t="shared" si="348"/>
        <v>#N/A</v>
      </c>
      <c r="LU63" s="193" t="e">
        <f t="shared" si="348"/>
        <v>#N/A</v>
      </c>
      <c r="LV63" s="193" t="e">
        <f t="shared" si="348"/>
        <v>#N/A</v>
      </c>
      <c r="LW63" s="193" t="e">
        <f t="shared" si="348"/>
        <v>#N/A</v>
      </c>
      <c r="LX63" s="193" t="e">
        <f t="shared" si="348"/>
        <v>#N/A</v>
      </c>
      <c r="LY63" s="193" t="e">
        <f t="shared" si="348"/>
        <v>#N/A</v>
      </c>
      <c r="LZ63" s="193" t="e">
        <f t="shared" si="348"/>
        <v>#N/A</v>
      </c>
      <c r="MA63" s="193" t="e">
        <f t="shared" si="348"/>
        <v>#N/A</v>
      </c>
      <c r="MB63" s="193" t="e">
        <f t="shared" si="348"/>
        <v>#N/A</v>
      </c>
      <c r="MC63" s="193" t="e">
        <f t="shared" si="344"/>
        <v>#N/A</v>
      </c>
      <c r="MD63" s="193" t="e">
        <f t="shared" si="344"/>
        <v>#N/A</v>
      </c>
      <c r="ME63" s="193" t="e">
        <f t="shared" si="344"/>
        <v>#N/A</v>
      </c>
      <c r="MF63" s="193" t="e">
        <f t="shared" si="344"/>
        <v>#N/A</v>
      </c>
      <c r="MG63" s="193" t="e">
        <f t="shared" si="344"/>
        <v>#N/A</v>
      </c>
      <c r="MH63" s="193" t="e">
        <f t="shared" si="344"/>
        <v>#N/A</v>
      </c>
      <c r="MI63" s="193" t="e">
        <f t="shared" si="344"/>
        <v>#N/A</v>
      </c>
      <c r="MJ63" s="193" t="e">
        <f t="shared" si="344"/>
        <v>#N/A</v>
      </c>
      <c r="MK63" s="193" t="e">
        <f t="shared" si="344"/>
        <v>#N/A</v>
      </c>
      <c r="ML63" s="193" t="e">
        <f t="shared" si="344"/>
        <v>#N/A</v>
      </c>
      <c r="MM63" s="193" t="e">
        <f t="shared" si="344"/>
        <v>#N/A</v>
      </c>
      <c r="MN63" s="193" t="e">
        <f t="shared" si="344"/>
        <v>#N/A</v>
      </c>
      <c r="MO63" s="193" t="e">
        <f t="shared" si="344"/>
        <v>#N/A</v>
      </c>
      <c r="MP63" s="193" t="e">
        <f t="shared" si="344"/>
        <v>#N/A</v>
      </c>
      <c r="MQ63" s="193" t="e">
        <f t="shared" si="344"/>
        <v>#N/A</v>
      </c>
      <c r="MR63" s="193" t="e">
        <f t="shared" si="329"/>
        <v>#N/A</v>
      </c>
      <c r="MS63" s="193" t="e">
        <f t="shared" si="329"/>
        <v>#N/A</v>
      </c>
      <c r="MT63" s="193" t="e">
        <f t="shared" si="329"/>
        <v>#N/A</v>
      </c>
      <c r="MU63" s="193" t="e">
        <f t="shared" si="329"/>
        <v>#N/A</v>
      </c>
      <c r="MV63" s="193" t="e">
        <f t="shared" si="329"/>
        <v>#N/A</v>
      </c>
      <c r="MW63" s="193" t="e">
        <f t="shared" si="329"/>
        <v>#N/A</v>
      </c>
      <c r="MX63" s="193" t="e">
        <f t="shared" si="329"/>
        <v>#N/A</v>
      </c>
      <c r="MY63" s="193" t="e">
        <f t="shared" si="329"/>
        <v>#N/A</v>
      </c>
      <c r="MZ63" s="193" t="e">
        <f t="shared" si="329"/>
        <v>#N/A</v>
      </c>
      <c r="NA63" s="193" t="e">
        <f t="shared" si="329"/>
        <v>#N/A</v>
      </c>
      <c r="NB63" s="193" t="e">
        <f t="shared" si="329"/>
        <v>#N/A</v>
      </c>
      <c r="NC63" s="193" t="e">
        <f t="shared" si="329"/>
        <v>#N/A</v>
      </c>
      <c r="ND63" s="193" t="e">
        <f t="shared" si="329"/>
        <v>#N/A</v>
      </c>
      <c r="NE63" s="193" t="e">
        <f t="shared" si="329"/>
        <v>#N/A</v>
      </c>
      <c r="NF63" s="193" t="e">
        <f t="shared" si="329"/>
        <v>#N/A</v>
      </c>
      <c r="NG63" s="193" t="e">
        <f t="shared" si="32"/>
        <v>#N/A</v>
      </c>
      <c r="NH63" s="193" t="e">
        <f t="shared" si="341"/>
        <v>#N/A</v>
      </c>
      <c r="NI63" s="193" t="e">
        <f t="shared" si="341"/>
        <v>#N/A</v>
      </c>
      <c r="NJ63" s="193" t="e">
        <f t="shared" si="341"/>
        <v>#N/A</v>
      </c>
      <c r="NK63" s="193" t="e">
        <f t="shared" si="322"/>
        <v>#N/A</v>
      </c>
      <c r="NL63" s="193" t="e">
        <f t="shared" si="322"/>
        <v>#N/A</v>
      </c>
      <c r="NM63" s="193" t="e">
        <f t="shared" si="322"/>
        <v>#N/A</v>
      </c>
      <c r="NN63" s="193" t="e">
        <f t="shared" si="322"/>
        <v>#N/A</v>
      </c>
      <c r="NO63" s="193" t="e">
        <f t="shared" si="322"/>
        <v>#N/A</v>
      </c>
      <c r="NP63" s="193" t="e">
        <f t="shared" si="322"/>
        <v>#N/A</v>
      </c>
      <c r="NQ63" s="193" t="e">
        <f t="shared" si="322"/>
        <v>#N/A</v>
      </c>
      <c r="NR63" s="193" t="e">
        <f t="shared" si="322"/>
        <v>#N/A</v>
      </c>
      <c r="NS63" s="193" t="e">
        <f t="shared" si="322"/>
        <v>#N/A</v>
      </c>
      <c r="NT63" s="193" t="e">
        <f t="shared" si="322"/>
        <v>#N/A</v>
      </c>
      <c r="NU63" s="193" t="e">
        <f t="shared" si="322"/>
        <v>#N/A</v>
      </c>
      <c r="NV63" s="193" t="e">
        <f t="shared" si="322"/>
        <v>#N/A</v>
      </c>
      <c r="NW63" s="193" t="e">
        <f t="shared" si="322"/>
        <v>#N/A</v>
      </c>
      <c r="NX63" s="193" t="e">
        <f t="shared" si="322"/>
        <v>#N/A</v>
      </c>
      <c r="NY63" s="193" t="e">
        <f t="shared" si="322"/>
        <v>#N/A</v>
      </c>
      <c r="NZ63" s="193" t="e">
        <f t="shared" ref="NZ63:ON78" si="349">IF(ISNONTEXT($X63),IF($N63="R",_xlfn.BETA.DIST(GG63,$T63,$U63,FALSE,$G63,$I63),_xlfn.BETA.DIST(GG63,$U63,$T63,FALSE,$G63,$I63)),NA())</f>
        <v>#N/A</v>
      </c>
      <c r="OA63" s="193" t="e">
        <f t="shared" si="349"/>
        <v>#N/A</v>
      </c>
      <c r="OB63" s="193" t="e">
        <f t="shared" si="349"/>
        <v>#N/A</v>
      </c>
      <c r="OC63" s="193" t="e">
        <f t="shared" si="349"/>
        <v>#N/A</v>
      </c>
      <c r="OD63" s="193" t="e">
        <f t="shared" si="349"/>
        <v>#N/A</v>
      </c>
      <c r="OE63" s="193" t="e">
        <f t="shared" si="349"/>
        <v>#N/A</v>
      </c>
      <c r="OF63" s="193" t="e">
        <f t="shared" si="349"/>
        <v>#N/A</v>
      </c>
      <c r="OG63" s="193" t="e">
        <f t="shared" si="349"/>
        <v>#N/A</v>
      </c>
      <c r="OH63" s="193" t="e">
        <f t="shared" si="349"/>
        <v>#N/A</v>
      </c>
      <c r="OI63" s="193" t="e">
        <f t="shared" si="349"/>
        <v>#N/A</v>
      </c>
      <c r="OJ63" s="193" t="e">
        <f t="shared" si="349"/>
        <v>#N/A</v>
      </c>
      <c r="OK63" s="193" t="e">
        <f t="shared" si="349"/>
        <v>#N/A</v>
      </c>
      <c r="OL63" s="193" t="e">
        <f t="shared" si="349"/>
        <v>#N/A</v>
      </c>
      <c r="OM63" s="193" t="e">
        <f t="shared" si="349"/>
        <v>#N/A</v>
      </c>
      <c r="ON63" s="193" t="e">
        <f t="shared" si="349"/>
        <v>#N/A</v>
      </c>
      <c r="OO63" s="193" t="e">
        <f t="shared" si="345"/>
        <v>#N/A</v>
      </c>
      <c r="OP63" s="193" t="e">
        <f t="shared" si="345"/>
        <v>#N/A</v>
      </c>
      <c r="OQ63" s="193" t="e">
        <f t="shared" si="345"/>
        <v>#N/A</v>
      </c>
      <c r="OR63" s="193" t="e">
        <f t="shared" si="345"/>
        <v>#N/A</v>
      </c>
      <c r="OS63" s="193" t="e">
        <f t="shared" si="345"/>
        <v>#N/A</v>
      </c>
      <c r="OT63" s="193" t="e">
        <f t="shared" si="345"/>
        <v>#N/A</v>
      </c>
      <c r="OU63" s="193" t="e">
        <f t="shared" si="345"/>
        <v>#N/A</v>
      </c>
      <c r="OV63" s="193" t="e">
        <f t="shared" si="345"/>
        <v>#N/A</v>
      </c>
      <c r="OW63" s="193" t="e">
        <f t="shared" si="345"/>
        <v>#N/A</v>
      </c>
      <c r="OX63" s="193" t="e">
        <f t="shared" si="345"/>
        <v>#N/A</v>
      </c>
      <c r="OY63" s="193" t="e">
        <f t="shared" si="345"/>
        <v>#N/A</v>
      </c>
      <c r="OZ63" s="193" t="e">
        <f t="shared" si="345"/>
        <v>#N/A</v>
      </c>
      <c r="PA63" s="193" t="e">
        <f t="shared" si="345"/>
        <v>#N/A</v>
      </c>
      <c r="PB63" s="193" t="e">
        <f t="shared" si="345"/>
        <v>#N/A</v>
      </c>
      <c r="PC63" s="193" t="e">
        <f t="shared" si="345"/>
        <v>#N/A</v>
      </c>
      <c r="PD63" s="193" t="e">
        <f t="shared" si="330"/>
        <v>#N/A</v>
      </c>
      <c r="PE63" s="193" t="e">
        <f t="shared" si="330"/>
        <v>#N/A</v>
      </c>
      <c r="PF63" s="193" t="e">
        <f t="shared" si="330"/>
        <v>#N/A</v>
      </c>
      <c r="PG63" s="193" t="e">
        <f t="shared" si="330"/>
        <v>#N/A</v>
      </c>
      <c r="PH63" s="193" t="e">
        <f t="shared" si="330"/>
        <v>#N/A</v>
      </c>
      <c r="PI63" s="193" t="e">
        <f t="shared" si="330"/>
        <v>#N/A</v>
      </c>
      <c r="PJ63" s="193" t="e">
        <f t="shared" si="330"/>
        <v>#N/A</v>
      </c>
      <c r="PK63" s="193" t="e">
        <f t="shared" si="330"/>
        <v>#N/A</v>
      </c>
      <c r="PL63" s="193" t="e">
        <f t="shared" si="330"/>
        <v>#N/A</v>
      </c>
      <c r="PM63" s="193" t="e">
        <f t="shared" si="330"/>
        <v>#N/A</v>
      </c>
      <c r="PN63" s="193" t="e">
        <f t="shared" si="330"/>
        <v>#N/A</v>
      </c>
      <c r="PO63" s="193" t="e">
        <f t="shared" si="330"/>
        <v>#N/A</v>
      </c>
      <c r="PP63" s="193" t="e">
        <f t="shared" si="330"/>
        <v>#N/A</v>
      </c>
      <c r="PQ63" s="193" t="e">
        <f t="shared" si="330"/>
        <v>#N/A</v>
      </c>
      <c r="PR63" s="193" t="e">
        <f t="shared" si="330"/>
        <v>#N/A</v>
      </c>
      <c r="PS63" s="193" t="e">
        <f t="shared" si="33"/>
        <v>#N/A</v>
      </c>
      <c r="PT63" s="193" t="e">
        <f t="shared" si="326"/>
        <v>#N/A</v>
      </c>
      <c r="PU63" s="193" t="e">
        <f t="shared" si="326"/>
        <v>#N/A</v>
      </c>
      <c r="PV63" s="193" t="e">
        <f t="shared" si="326"/>
        <v>#N/A</v>
      </c>
      <c r="PW63" s="193" t="e">
        <f t="shared" si="326"/>
        <v>#N/A</v>
      </c>
      <c r="PX63" s="193" t="e">
        <f t="shared" si="326"/>
        <v>#N/A</v>
      </c>
      <c r="PY63" s="193" t="e">
        <f t="shared" si="326"/>
        <v>#N/A</v>
      </c>
      <c r="PZ63" s="193" t="e">
        <f t="shared" si="326"/>
        <v>#N/A</v>
      </c>
      <c r="QA63" s="193" t="e">
        <f t="shared" si="326"/>
        <v>#N/A</v>
      </c>
    </row>
    <row r="64" spans="1:443" hidden="1" x14ac:dyDescent="0.45">
      <c r="A64" s="276"/>
      <c r="B64" s="277" t="str">
        <f>IF(OR($T64="",$U64=""),"",ROUND(_xlfn.BETA.INV(ABS(VLOOKUP($Z$1,VLookups!$A$30:$B$31,2,FALSE)-B$2),IF($N64="L",$U64,$T64),IF($N64="L",$T64,$U64),$G64,$I64),0))</f>
        <v/>
      </c>
      <c r="C64" s="287" t="str">
        <f t="shared" si="24"/>
        <v/>
      </c>
      <c r="D64" s="288" t="str">
        <f t="shared" si="25"/>
        <v/>
      </c>
      <c r="E64" s="134"/>
      <c r="F64" s="279"/>
      <c r="G64" s="280" t="str">
        <f t="shared" si="16"/>
        <v/>
      </c>
      <c r="H64" s="281"/>
      <c r="I64" s="280" t="str">
        <f t="shared" si="17"/>
        <v/>
      </c>
      <c r="J64" s="279"/>
      <c r="K64" s="135"/>
      <c r="L64" s="110" t="str">
        <f t="shared" si="18"/>
        <v/>
      </c>
      <c r="M64" s="21" t="str">
        <f t="shared" si="19"/>
        <v/>
      </c>
      <c r="N64" s="22" t="str">
        <f t="shared" si="20"/>
        <v/>
      </c>
      <c r="O64" s="23" t="str">
        <f>IF(M64="","",IF(OR($M64&lt;Skew!$B$3,$M64=Skew!$B$3),IF($M64&gt;Skew!$C$3,Skew!$A$3,IF($M64&gt;Skew!$C$4,Skew!$A$4,IF($M64&gt;Skew!$C$5,Skew!$A$5,IF($M64&gt;Skew!$C$6,Skew!$A$6,IF($M64&gt;Skew!$C$7,Skew!$A$7,IF($M64&gt;Skew!$C$8,Skew!$A$8,IF($M64&gt;Skew!$C$9,Skew!$A$9,IF($M64&gt;Skew!$C$10,Skew!$A$10,IF($M64&gt;Skew!$C$11,Skew!$A$11,IF($M64&gt;Skew!$C$12,Skew!$A$12,IF($M64&gt;Skew!$C$13,Skew!$A$13,IF($M64&gt;Skew!$C$14,Skew!$A$14,IF($M64&gt;Skew!$C$15,Skew!$A$15,IF($M64&gt;Skew!$C$16,Skew!$A$16,Skew!$A$17)
)))))))))))))))</f>
        <v/>
      </c>
      <c r="P64" s="22" t="str">
        <f>IF(M64="","",MATCH(O64,Skew!$A$3:$A$17,0))</f>
        <v/>
      </c>
      <c r="Q64" s="22" t="str">
        <f t="shared" si="0"/>
        <v/>
      </c>
      <c r="R64" s="24"/>
      <c r="S64" s="22" t="str">
        <f>IF(OR(M64="",R64=""),"",MATCH(R64,Confidence!$A$3:$A$12,0))</f>
        <v/>
      </c>
      <c r="T64" s="25" t="str">
        <f t="shared" si="1"/>
        <v/>
      </c>
      <c r="U64" s="25" t="str">
        <f t="shared" si="2"/>
        <v/>
      </c>
      <c r="V64" s="22"/>
      <c r="W64" s="102" t="str">
        <f t="shared" si="3"/>
        <v/>
      </c>
      <c r="X64" s="102" t="str">
        <f t="shared" si="4"/>
        <v/>
      </c>
      <c r="Y64" s="37" t="str">
        <f t="shared" si="5"/>
        <v/>
      </c>
      <c r="Z64" s="115"/>
      <c r="AA64" s="204" t="str">
        <f>IF(AND(G64&gt;0,H64&gt;0,I64&gt;0,T64&gt;0,U64&gt;0,Z64&gt;0,NOT(R64="")),ABS(VLOOKUP($Z$1,VLookups!$A$30:$B$31,2,FALSE)-_xlfn.BETA.DIST(Z64,IF(N64="L",U64,T64),IF(N64="L",T64,U64),TRUE,G64,I64)),"")</f>
        <v/>
      </c>
      <c r="AB64" s="112" t="str">
        <f>IF(OR($T64="",$U64=""),"",_xlfn.BETA.INV(ABS(VLOOKUP($Z$1,VLookups!$A$30:$B$31,2,FALSE)-AB$3),IF($N64="L",$U64,$T64),IF($N64="L",$T64,$U64),$G64,$I64))</f>
        <v/>
      </c>
      <c r="AC64" s="113" t="str">
        <f>IF(OR($T64="",$U64=""),"",_xlfn.BETA.INV(ABS(VLOOKUP($Z$1,VLookups!$A$30:$B$31,2,FALSE)-AC$3),IF($N64="L",$U64,$T64),IF($N64="L",$T64,$U64),$G64,$I64))</f>
        <v/>
      </c>
      <c r="AD64" s="112" t="str">
        <f>IF(OR($T64="",$U64=""),"",_xlfn.BETA.INV(ABS(VLOOKUP($Z$1,VLookups!$A$30:$B$31,2,FALSE)-AD$3),IF($N64="L",$U64,$T64),IF($N64="L",$T64,$U64),$G64,$I64))</f>
        <v/>
      </c>
      <c r="AE64" s="113" t="str">
        <f>IF(OR($T64="",$U64=""),"",_xlfn.BETA.INV(ABS(VLOOKUP($Z$1,VLookups!$A$30:$B$31,2,FALSE)-AE$3),IF($N64="L",$U64,$T64),IF($N64="L",$T64,$U64),$G64,$I64))</f>
        <v/>
      </c>
      <c r="AF64" s="112" t="str">
        <f>IF(OR($T64="",$U64=""),"",_xlfn.BETA.INV(ABS(VLOOKUP($Z$1,VLookups!$A$30:$B$31,2,FALSE)-AF$3),IF($N64="L",$U64,$T64),IF($N64="L",$T64,$U64),$G64,$I64))</f>
        <v/>
      </c>
      <c r="AG64" s="113" t="str">
        <f>IF(OR($T64="",$U64=""),"",_xlfn.BETA.INV(ABS(VLOOKUP($Z$1,VLookups!$A$30:$B$31,2,FALSE)-AG$3),IF($N64="L",$U64,$T64),IF($N64="L",$T64,$U64),$G64,$I64))</f>
        <v/>
      </c>
      <c r="AH64" s="112" t="str">
        <f>IF(OR($T64="",$U64=""),"",_xlfn.BETA.INV(ABS(VLOOKUP($Z$1,VLookups!$A$30:$B$31,2,FALSE)-AH$3),IF($N64="L",$U64,$T64),IF($N64="L",$T64,$U64),$G64,$I64))</f>
        <v/>
      </c>
      <c r="AI64" s="113" t="str">
        <f>IF(OR($T64="",$U64=""),"",_xlfn.BETA.INV(ABS(VLOOKUP($Z$1,VLookups!$A$30:$B$31,2,FALSE)-AI$3),IF($N64="L",$U64,$T64),IF($N64="L",$T64,$U64),$G64,$I64))</f>
        <v/>
      </c>
      <c r="AJ64" s="112" t="str">
        <f>IF(OR($T64="",$U64=""),"",_xlfn.BETA.INV(ABS(VLOOKUP($Z$1,VLookups!$A$30:$B$31,2,FALSE)-AJ$3),IF($N64="L",$U64,$T64),IF($N64="L",$T64,$U64),$G64,$I64))</f>
        <v/>
      </c>
      <c r="AK64" s="113" t="str">
        <f>IF(OR($T64="",$U64=""),"",_xlfn.BETA.INV(ABS(VLOOKUP($Z$1,VLookups!$A$30:$B$31,2,FALSE)-AK$3),IF($N64="L",$U64,$T64),IF($N64="L",$T64,$U64),$G64,$I64))</f>
        <v/>
      </c>
      <c r="AL64" s="112" t="str">
        <f>IF(OR($T64="",$U64=""),"",_xlfn.BETA.INV(ABS(VLOOKUP($Z$1,VLookups!$A$30:$B$31,2,FALSE)-AL$3),IF($N64="L",$U64,$T64),IF($N64="L",$T64,$U64),$G64,$I64))</f>
        <v/>
      </c>
      <c r="AM64" s="113" t="str">
        <f>IF(OR($T64="",$U64=""),"",_xlfn.BETA.INV(ABS(VLOOKUP($Z$1,VLookups!$A$30:$B$31,2,FALSE)-AM$3),IF($N64="L",$U64,$T64),IF($N64="L",$T64,$U64),$G64,$I64))</f>
        <v/>
      </c>
      <c r="AN64" s="15"/>
      <c r="AO64" s="194" t="str">
        <f t="shared" si="21"/>
        <v/>
      </c>
      <c r="AP64" s="192" t="str">
        <f t="shared" si="22"/>
        <v/>
      </c>
      <c r="AQ64" s="177" t="str">
        <f t="shared" ref="AQ64" si="350">IF(ISNONTEXT($AO64),AP64+$AO64,"")</f>
        <v/>
      </c>
      <c r="AR64" s="177" t="str">
        <f t="shared" si="35"/>
        <v/>
      </c>
      <c r="AS64" s="177" t="str">
        <f t="shared" si="36"/>
        <v/>
      </c>
      <c r="AT64" s="177" t="str">
        <f t="shared" si="37"/>
        <v/>
      </c>
      <c r="AU64" s="177" t="str">
        <f t="shared" si="38"/>
        <v/>
      </c>
      <c r="AV64" s="177" t="str">
        <f t="shared" si="39"/>
        <v/>
      </c>
      <c r="AW64" s="177" t="str">
        <f t="shared" si="40"/>
        <v/>
      </c>
      <c r="AX64" s="177" t="str">
        <f t="shared" si="41"/>
        <v/>
      </c>
      <c r="AY64" s="177" t="str">
        <f t="shared" si="42"/>
        <v/>
      </c>
      <c r="AZ64" s="177" t="str">
        <f t="shared" si="43"/>
        <v/>
      </c>
      <c r="BA64" s="177" t="str">
        <f t="shared" si="44"/>
        <v/>
      </c>
      <c r="BB64" s="177" t="str">
        <f t="shared" si="45"/>
        <v/>
      </c>
      <c r="BC64" s="177" t="str">
        <f t="shared" si="46"/>
        <v/>
      </c>
      <c r="BD64" s="177" t="str">
        <f t="shared" si="47"/>
        <v/>
      </c>
      <c r="BE64" s="177" t="str">
        <f t="shared" si="48"/>
        <v/>
      </c>
      <c r="BF64" s="177" t="str">
        <f t="shared" si="49"/>
        <v/>
      </c>
      <c r="BG64" s="177" t="str">
        <f t="shared" si="50"/>
        <v/>
      </c>
      <c r="BH64" s="177" t="str">
        <f t="shared" si="51"/>
        <v/>
      </c>
      <c r="BI64" s="177" t="str">
        <f t="shared" si="52"/>
        <v/>
      </c>
      <c r="BJ64" s="177" t="str">
        <f t="shared" si="53"/>
        <v/>
      </c>
      <c r="BK64" s="177" t="str">
        <f t="shared" si="54"/>
        <v/>
      </c>
      <c r="BL64" s="177" t="str">
        <f t="shared" si="55"/>
        <v/>
      </c>
      <c r="BM64" s="177" t="str">
        <f t="shared" si="56"/>
        <v/>
      </c>
      <c r="BN64" s="177" t="str">
        <f t="shared" si="57"/>
        <v/>
      </c>
      <c r="BO64" s="177" t="str">
        <f t="shared" si="58"/>
        <v/>
      </c>
      <c r="BP64" s="177" t="str">
        <f t="shared" si="59"/>
        <v/>
      </c>
      <c r="BQ64" s="177" t="str">
        <f t="shared" si="60"/>
        <v/>
      </c>
      <c r="BR64" s="177" t="str">
        <f t="shared" si="61"/>
        <v/>
      </c>
      <c r="BS64" s="177" t="str">
        <f t="shared" si="62"/>
        <v/>
      </c>
      <c r="BT64" s="177" t="str">
        <f t="shared" si="63"/>
        <v/>
      </c>
      <c r="BU64" s="177" t="str">
        <f t="shared" si="64"/>
        <v/>
      </c>
      <c r="BV64" s="177" t="str">
        <f t="shared" si="65"/>
        <v/>
      </c>
      <c r="BW64" s="177" t="str">
        <f t="shared" si="66"/>
        <v/>
      </c>
      <c r="BX64" s="177" t="str">
        <f t="shared" si="67"/>
        <v/>
      </c>
      <c r="BY64" s="177" t="str">
        <f t="shared" si="68"/>
        <v/>
      </c>
      <c r="BZ64" s="177" t="str">
        <f t="shared" si="69"/>
        <v/>
      </c>
      <c r="CA64" s="177" t="str">
        <f t="shared" si="70"/>
        <v/>
      </c>
      <c r="CB64" s="177" t="str">
        <f t="shared" si="71"/>
        <v/>
      </c>
      <c r="CC64" s="177" t="str">
        <f t="shared" si="72"/>
        <v/>
      </c>
      <c r="CD64" s="177" t="str">
        <f t="shared" si="73"/>
        <v/>
      </c>
      <c r="CE64" s="177" t="str">
        <f t="shared" si="74"/>
        <v/>
      </c>
      <c r="CF64" s="177" t="str">
        <f t="shared" si="75"/>
        <v/>
      </c>
      <c r="CG64" s="177" t="str">
        <f t="shared" si="76"/>
        <v/>
      </c>
      <c r="CH64" s="177" t="str">
        <f t="shared" si="77"/>
        <v/>
      </c>
      <c r="CI64" s="177" t="str">
        <f t="shared" si="78"/>
        <v/>
      </c>
      <c r="CJ64" s="177" t="str">
        <f t="shared" si="79"/>
        <v/>
      </c>
      <c r="CK64" s="177" t="str">
        <f t="shared" si="80"/>
        <v/>
      </c>
      <c r="CL64" s="177" t="str">
        <f t="shared" si="81"/>
        <v/>
      </c>
      <c r="CM64" s="177" t="str">
        <f t="shared" si="82"/>
        <v/>
      </c>
      <c r="CN64" s="177" t="str">
        <f t="shared" si="83"/>
        <v/>
      </c>
      <c r="CO64" s="177" t="str">
        <f t="shared" si="84"/>
        <v/>
      </c>
      <c r="CP64" s="177" t="str">
        <f t="shared" si="85"/>
        <v/>
      </c>
      <c r="CQ64" s="177" t="str">
        <f t="shared" si="86"/>
        <v/>
      </c>
      <c r="CR64" s="177" t="str">
        <f t="shared" si="87"/>
        <v/>
      </c>
      <c r="CS64" s="177" t="str">
        <f t="shared" si="88"/>
        <v/>
      </c>
      <c r="CT64" s="177" t="str">
        <f t="shared" si="89"/>
        <v/>
      </c>
      <c r="CU64" s="177" t="str">
        <f t="shared" si="90"/>
        <v/>
      </c>
      <c r="CV64" s="177" t="str">
        <f t="shared" si="91"/>
        <v/>
      </c>
      <c r="CW64" s="177" t="str">
        <f t="shared" si="92"/>
        <v/>
      </c>
      <c r="CX64" s="177" t="str">
        <f t="shared" si="93"/>
        <v/>
      </c>
      <c r="CY64" s="177" t="str">
        <f t="shared" si="94"/>
        <v/>
      </c>
      <c r="CZ64" s="177" t="str">
        <f t="shared" si="95"/>
        <v/>
      </c>
      <c r="DA64" s="177" t="str">
        <f t="shared" si="96"/>
        <v/>
      </c>
      <c r="DB64" s="177" t="str">
        <f t="shared" si="97"/>
        <v/>
      </c>
      <c r="DC64" s="177" t="str">
        <f t="shared" si="28"/>
        <v/>
      </c>
      <c r="DD64" s="177" t="str">
        <f t="shared" si="98"/>
        <v/>
      </c>
      <c r="DE64" s="177" t="str">
        <f t="shared" si="99"/>
        <v/>
      </c>
      <c r="DF64" s="177" t="str">
        <f t="shared" si="100"/>
        <v/>
      </c>
      <c r="DG64" s="177" t="str">
        <f t="shared" si="101"/>
        <v/>
      </c>
      <c r="DH64" s="177" t="str">
        <f t="shared" si="102"/>
        <v/>
      </c>
      <c r="DI64" s="177" t="str">
        <f t="shared" si="103"/>
        <v/>
      </c>
      <c r="DJ64" s="177" t="str">
        <f t="shared" si="104"/>
        <v/>
      </c>
      <c r="DK64" s="177" t="str">
        <f t="shared" si="105"/>
        <v/>
      </c>
      <c r="DL64" s="177" t="str">
        <f t="shared" si="106"/>
        <v/>
      </c>
      <c r="DM64" s="177" t="str">
        <f t="shared" si="107"/>
        <v/>
      </c>
      <c r="DN64" s="177" t="str">
        <f t="shared" si="108"/>
        <v/>
      </c>
      <c r="DO64" s="177" t="str">
        <f t="shared" si="109"/>
        <v/>
      </c>
      <c r="DP64" s="177" t="str">
        <f t="shared" si="110"/>
        <v/>
      </c>
      <c r="DQ64" s="177" t="str">
        <f t="shared" si="111"/>
        <v/>
      </c>
      <c r="DR64" s="177" t="str">
        <f t="shared" si="112"/>
        <v/>
      </c>
      <c r="DS64" s="177" t="str">
        <f t="shared" si="113"/>
        <v/>
      </c>
      <c r="DT64" s="177" t="str">
        <f t="shared" si="114"/>
        <v/>
      </c>
      <c r="DU64" s="177" t="str">
        <f t="shared" si="115"/>
        <v/>
      </c>
      <c r="DV64" s="177" t="str">
        <f t="shared" si="116"/>
        <v/>
      </c>
      <c r="DW64" s="177" t="str">
        <f t="shared" si="117"/>
        <v/>
      </c>
      <c r="DX64" s="177" t="str">
        <f t="shared" si="118"/>
        <v/>
      </c>
      <c r="DY64" s="177" t="str">
        <f t="shared" si="119"/>
        <v/>
      </c>
      <c r="DZ64" s="177" t="str">
        <f t="shared" si="120"/>
        <v/>
      </c>
      <c r="EA64" s="177" t="str">
        <f t="shared" si="121"/>
        <v/>
      </c>
      <c r="EB64" s="177" t="str">
        <f t="shared" si="122"/>
        <v/>
      </c>
      <c r="EC64" s="177" t="str">
        <f t="shared" si="123"/>
        <v/>
      </c>
      <c r="ED64" s="177" t="str">
        <f t="shared" si="124"/>
        <v/>
      </c>
      <c r="EE64" s="177" t="str">
        <f t="shared" si="125"/>
        <v/>
      </c>
      <c r="EF64" s="177" t="str">
        <f t="shared" si="126"/>
        <v/>
      </c>
      <c r="EG64" s="177" t="str">
        <f t="shared" si="127"/>
        <v/>
      </c>
      <c r="EH64" s="177" t="str">
        <f t="shared" si="128"/>
        <v/>
      </c>
      <c r="EI64" s="177" t="str">
        <f t="shared" si="129"/>
        <v/>
      </c>
      <c r="EJ64" s="177" t="str">
        <f t="shared" si="130"/>
        <v/>
      </c>
      <c r="EK64" s="177" t="str">
        <f t="shared" si="131"/>
        <v/>
      </c>
      <c r="EL64" s="177" t="str">
        <f t="shared" si="132"/>
        <v/>
      </c>
      <c r="EM64" s="177" t="str">
        <f t="shared" si="133"/>
        <v/>
      </c>
      <c r="EN64" s="177" t="str">
        <f t="shared" si="134"/>
        <v/>
      </c>
      <c r="EO64" s="177" t="str">
        <f t="shared" si="135"/>
        <v/>
      </c>
      <c r="EP64" s="177" t="str">
        <f t="shared" si="136"/>
        <v/>
      </c>
      <c r="EQ64" s="177" t="str">
        <f t="shared" si="137"/>
        <v/>
      </c>
      <c r="ER64" s="177" t="str">
        <f t="shared" si="138"/>
        <v/>
      </c>
      <c r="ES64" s="177" t="str">
        <f t="shared" si="139"/>
        <v/>
      </c>
      <c r="ET64" s="177" t="str">
        <f t="shared" si="140"/>
        <v/>
      </c>
      <c r="EU64" s="177" t="str">
        <f t="shared" si="141"/>
        <v/>
      </c>
      <c r="EV64" s="177" t="str">
        <f t="shared" si="142"/>
        <v/>
      </c>
      <c r="EW64" s="177" t="str">
        <f t="shared" si="143"/>
        <v/>
      </c>
      <c r="EX64" s="177" t="str">
        <f t="shared" si="144"/>
        <v/>
      </c>
      <c r="EY64" s="177" t="str">
        <f t="shared" si="145"/>
        <v/>
      </c>
      <c r="EZ64" s="177" t="str">
        <f t="shared" si="146"/>
        <v/>
      </c>
      <c r="FA64" s="177" t="str">
        <f t="shared" si="147"/>
        <v/>
      </c>
      <c r="FB64" s="177" t="str">
        <f t="shared" si="148"/>
        <v/>
      </c>
      <c r="FC64" s="177" t="str">
        <f t="shared" si="149"/>
        <v/>
      </c>
      <c r="FD64" s="177" t="str">
        <f t="shared" si="150"/>
        <v/>
      </c>
      <c r="FE64" s="177" t="str">
        <f t="shared" si="151"/>
        <v/>
      </c>
      <c r="FF64" s="177" t="str">
        <f t="shared" si="152"/>
        <v/>
      </c>
      <c r="FG64" s="177" t="str">
        <f t="shared" si="153"/>
        <v/>
      </c>
      <c r="FH64" s="177" t="str">
        <f t="shared" si="154"/>
        <v/>
      </c>
      <c r="FI64" s="177" t="str">
        <f t="shared" si="155"/>
        <v/>
      </c>
      <c r="FJ64" s="177" t="str">
        <f t="shared" si="156"/>
        <v/>
      </c>
      <c r="FK64" s="177" t="str">
        <f t="shared" si="157"/>
        <v/>
      </c>
      <c r="FL64" s="177" t="str">
        <f t="shared" si="158"/>
        <v/>
      </c>
      <c r="FM64" s="177" t="str">
        <f t="shared" si="159"/>
        <v/>
      </c>
      <c r="FN64" s="177" t="str">
        <f t="shared" si="160"/>
        <v/>
      </c>
      <c r="FO64" s="177" t="str">
        <f t="shared" si="29"/>
        <v/>
      </c>
      <c r="FP64" s="177" t="str">
        <f t="shared" si="161"/>
        <v/>
      </c>
      <c r="FQ64" s="177" t="str">
        <f t="shared" si="162"/>
        <v/>
      </c>
      <c r="FR64" s="177" t="str">
        <f t="shared" si="163"/>
        <v/>
      </c>
      <c r="FS64" s="177" t="str">
        <f t="shared" si="164"/>
        <v/>
      </c>
      <c r="FT64" s="177" t="str">
        <f t="shared" si="165"/>
        <v/>
      </c>
      <c r="FU64" s="177" t="str">
        <f t="shared" si="166"/>
        <v/>
      </c>
      <c r="FV64" s="177" t="str">
        <f t="shared" si="167"/>
        <v/>
      </c>
      <c r="FW64" s="177" t="str">
        <f t="shared" si="168"/>
        <v/>
      </c>
      <c r="FX64" s="177" t="str">
        <f t="shared" si="169"/>
        <v/>
      </c>
      <c r="FY64" s="177" t="str">
        <f t="shared" si="170"/>
        <v/>
      </c>
      <c r="FZ64" s="177" t="str">
        <f t="shared" si="171"/>
        <v/>
      </c>
      <c r="GA64" s="177" t="str">
        <f t="shared" si="172"/>
        <v/>
      </c>
      <c r="GB64" s="177" t="str">
        <f t="shared" si="173"/>
        <v/>
      </c>
      <c r="GC64" s="177" t="str">
        <f t="shared" si="174"/>
        <v/>
      </c>
      <c r="GD64" s="177" t="str">
        <f t="shared" si="175"/>
        <v/>
      </c>
      <c r="GE64" s="177" t="str">
        <f t="shared" si="176"/>
        <v/>
      </c>
      <c r="GF64" s="177" t="str">
        <f t="shared" si="177"/>
        <v/>
      </c>
      <c r="GG64" s="177" t="str">
        <f t="shared" si="178"/>
        <v/>
      </c>
      <c r="GH64" s="177" t="str">
        <f t="shared" si="179"/>
        <v/>
      </c>
      <c r="GI64" s="177" t="str">
        <f t="shared" si="180"/>
        <v/>
      </c>
      <c r="GJ64" s="177" t="str">
        <f t="shared" si="181"/>
        <v/>
      </c>
      <c r="GK64" s="177" t="str">
        <f t="shared" si="182"/>
        <v/>
      </c>
      <c r="GL64" s="177" t="str">
        <f t="shared" si="183"/>
        <v/>
      </c>
      <c r="GM64" s="177" t="str">
        <f t="shared" si="184"/>
        <v/>
      </c>
      <c r="GN64" s="177" t="str">
        <f t="shared" si="185"/>
        <v/>
      </c>
      <c r="GO64" s="177" t="str">
        <f t="shared" si="186"/>
        <v/>
      </c>
      <c r="GP64" s="177" t="str">
        <f t="shared" si="187"/>
        <v/>
      </c>
      <c r="GQ64" s="177" t="str">
        <f t="shared" si="188"/>
        <v/>
      </c>
      <c r="GR64" s="177" t="str">
        <f t="shared" si="189"/>
        <v/>
      </c>
      <c r="GS64" s="177" t="str">
        <f t="shared" si="190"/>
        <v/>
      </c>
      <c r="GT64" s="177" t="str">
        <f t="shared" si="191"/>
        <v/>
      </c>
      <c r="GU64" s="177" t="str">
        <f t="shared" si="192"/>
        <v/>
      </c>
      <c r="GV64" s="177" t="str">
        <f t="shared" si="193"/>
        <v/>
      </c>
      <c r="GW64" s="177" t="str">
        <f t="shared" si="194"/>
        <v/>
      </c>
      <c r="GX64" s="177" t="str">
        <f t="shared" si="195"/>
        <v/>
      </c>
      <c r="GY64" s="177" t="str">
        <f t="shared" si="196"/>
        <v/>
      </c>
      <c r="GZ64" s="177" t="str">
        <f t="shared" si="197"/>
        <v/>
      </c>
      <c r="HA64" s="177" t="str">
        <f t="shared" si="198"/>
        <v/>
      </c>
      <c r="HB64" s="177" t="str">
        <f t="shared" si="199"/>
        <v/>
      </c>
      <c r="HC64" s="177" t="str">
        <f t="shared" si="200"/>
        <v/>
      </c>
      <c r="HD64" s="177" t="str">
        <f t="shared" si="201"/>
        <v/>
      </c>
      <c r="HE64" s="177" t="str">
        <f t="shared" si="202"/>
        <v/>
      </c>
      <c r="HF64" s="177" t="str">
        <f t="shared" si="203"/>
        <v/>
      </c>
      <c r="HG64" s="177" t="str">
        <f t="shared" si="204"/>
        <v/>
      </c>
      <c r="HH64" s="177" t="str">
        <f t="shared" si="205"/>
        <v/>
      </c>
      <c r="HI64" s="177" t="str">
        <f t="shared" si="206"/>
        <v/>
      </c>
      <c r="HJ64" s="177" t="str">
        <f t="shared" si="207"/>
        <v/>
      </c>
      <c r="HK64" s="177" t="str">
        <f t="shared" si="208"/>
        <v/>
      </c>
      <c r="HL64" s="177" t="str">
        <f t="shared" si="209"/>
        <v/>
      </c>
      <c r="HM64" s="177" t="str">
        <f t="shared" si="210"/>
        <v/>
      </c>
      <c r="HN64" s="177" t="str">
        <f t="shared" si="211"/>
        <v/>
      </c>
      <c r="HO64" s="177" t="str">
        <f t="shared" si="212"/>
        <v/>
      </c>
      <c r="HP64" s="177" t="str">
        <f t="shared" si="213"/>
        <v/>
      </c>
      <c r="HQ64" s="177" t="str">
        <f t="shared" si="214"/>
        <v/>
      </c>
      <c r="HR64" s="177" t="str">
        <f t="shared" si="215"/>
        <v/>
      </c>
      <c r="HS64" s="177" t="str">
        <f t="shared" si="216"/>
        <v/>
      </c>
      <c r="HT64" s="177" t="str">
        <f t="shared" si="217"/>
        <v/>
      </c>
      <c r="HU64" s="177" t="str">
        <f t="shared" si="218"/>
        <v/>
      </c>
      <c r="HV64" s="177" t="str">
        <f t="shared" si="219"/>
        <v/>
      </c>
      <c r="HW64" s="177" t="str">
        <f t="shared" si="220"/>
        <v/>
      </c>
      <c r="HX64" s="177" t="str">
        <f t="shared" si="221"/>
        <v/>
      </c>
      <c r="HY64" s="177" t="str">
        <f t="shared" si="222"/>
        <v/>
      </c>
      <c r="HZ64" s="177" t="str">
        <f t="shared" si="223"/>
        <v/>
      </c>
      <c r="IA64" s="177" t="str">
        <f t="shared" si="30"/>
        <v/>
      </c>
      <c r="IB64" s="177" t="str">
        <f t="shared" si="251"/>
        <v/>
      </c>
      <c r="IC64" s="177" t="str">
        <f t="shared" si="252"/>
        <v/>
      </c>
      <c r="ID64" s="177" t="str">
        <f t="shared" si="253"/>
        <v/>
      </c>
      <c r="IE64" s="177" t="str">
        <f t="shared" si="254"/>
        <v/>
      </c>
      <c r="IF64" s="177" t="str">
        <f t="shared" si="255"/>
        <v/>
      </c>
      <c r="IG64" s="177" t="str">
        <f t="shared" si="256"/>
        <v/>
      </c>
      <c r="IH64" s="192" t="str">
        <f t="shared" si="292"/>
        <v/>
      </c>
      <c r="II64" s="193" t="e">
        <f t="shared" si="293"/>
        <v>#N/A</v>
      </c>
      <c r="IJ64" s="193" t="e">
        <f t="shared" si="339"/>
        <v>#N/A</v>
      </c>
      <c r="IK64" s="193" t="e">
        <f t="shared" si="339"/>
        <v>#N/A</v>
      </c>
      <c r="IL64" s="193" t="e">
        <f t="shared" si="339"/>
        <v>#N/A</v>
      </c>
      <c r="IM64" s="193" t="e">
        <f t="shared" si="320"/>
        <v>#N/A</v>
      </c>
      <c r="IN64" s="193" t="e">
        <f t="shared" si="320"/>
        <v>#N/A</v>
      </c>
      <c r="IO64" s="193" t="e">
        <f t="shared" si="320"/>
        <v>#N/A</v>
      </c>
      <c r="IP64" s="193" t="e">
        <f t="shared" si="320"/>
        <v>#N/A</v>
      </c>
      <c r="IQ64" s="193" t="e">
        <f t="shared" si="320"/>
        <v>#N/A</v>
      </c>
      <c r="IR64" s="193" t="e">
        <f t="shared" si="320"/>
        <v>#N/A</v>
      </c>
      <c r="IS64" s="193" t="e">
        <f t="shared" si="320"/>
        <v>#N/A</v>
      </c>
      <c r="IT64" s="193" t="e">
        <f t="shared" si="320"/>
        <v>#N/A</v>
      </c>
      <c r="IU64" s="193" t="e">
        <f t="shared" si="320"/>
        <v>#N/A</v>
      </c>
      <c r="IV64" s="193" t="e">
        <f t="shared" si="320"/>
        <v>#N/A</v>
      </c>
      <c r="IW64" s="193" t="e">
        <f t="shared" si="320"/>
        <v>#N/A</v>
      </c>
      <c r="IX64" s="193" t="e">
        <f t="shared" si="320"/>
        <v>#N/A</v>
      </c>
      <c r="IY64" s="193" t="e">
        <f t="shared" si="320"/>
        <v>#N/A</v>
      </c>
      <c r="IZ64" s="193" t="e">
        <f t="shared" si="320"/>
        <v>#N/A</v>
      </c>
      <c r="JA64" s="193" t="e">
        <f t="shared" si="320"/>
        <v>#N/A</v>
      </c>
      <c r="JB64" s="193" t="e">
        <f t="shared" si="347"/>
        <v>#N/A</v>
      </c>
      <c r="JC64" s="193" t="e">
        <f t="shared" si="347"/>
        <v>#N/A</v>
      </c>
      <c r="JD64" s="193" t="e">
        <f t="shared" si="347"/>
        <v>#N/A</v>
      </c>
      <c r="JE64" s="193" t="e">
        <f t="shared" si="347"/>
        <v>#N/A</v>
      </c>
      <c r="JF64" s="193" t="e">
        <f t="shared" si="347"/>
        <v>#N/A</v>
      </c>
      <c r="JG64" s="193" t="e">
        <f t="shared" si="347"/>
        <v>#N/A</v>
      </c>
      <c r="JH64" s="193" t="e">
        <f t="shared" si="347"/>
        <v>#N/A</v>
      </c>
      <c r="JI64" s="193" t="e">
        <f t="shared" si="347"/>
        <v>#N/A</v>
      </c>
      <c r="JJ64" s="193" t="e">
        <f t="shared" si="347"/>
        <v>#N/A</v>
      </c>
      <c r="JK64" s="193" t="e">
        <f t="shared" si="347"/>
        <v>#N/A</v>
      </c>
      <c r="JL64" s="193" t="e">
        <f t="shared" si="347"/>
        <v>#N/A</v>
      </c>
      <c r="JM64" s="193" t="e">
        <f t="shared" si="347"/>
        <v>#N/A</v>
      </c>
      <c r="JN64" s="193" t="e">
        <f t="shared" si="347"/>
        <v>#N/A</v>
      </c>
      <c r="JO64" s="193" t="e">
        <f t="shared" si="347"/>
        <v>#N/A</v>
      </c>
      <c r="JP64" s="193" t="e">
        <f t="shared" si="347"/>
        <v>#N/A</v>
      </c>
      <c r="JQ64" s="193" t="e">
        <f t="shared" si="343"/>
        <v>#N/A</v>
      </c>
      <c r="JR64" s="193" t="e">
        <f t="shared" si="343"/>
        <v>#N/A</v>
      </c>
      <c r="JS64" s="193" t="e">
        <f t="shared" si="343"/>
        <v>#N/A</v>
      </c>
      <c r="JT64" s="193" t="e">
        <f t="shared" si="343"/>
        <v>#N/A</v>
      </c>
      <c r="JU64" s="193" t="e">
        <f t="shared" si="343"/>
        <v>#N/A</v>
      </c>
      <c r="JV64" s="193" t="e">
        <f t="shared" si="343"/>
        <v>#N/A</v>
      </c>
      <c r="JW64" s="193" t="e">
        <f t="shared" si="343"/>
        <v>#N/A</v>
      </c>
      <c r="JX64" s="193" t="e">
        <f t="shared" si="343"/>
        <v>#N/A</v>
      </c>
      <c r="JY64" s="193" t="e">
        <f t="shared" si="343"/>
        <v>#N/A</v>
      </c>
      <c r="JZ64" s="193" t="e">
        <f t="shared" si="343"/>
        <v>#N/A</v>
      </c>
      <c r="KA64" s="193" t="e">
        <f t="shared" si="343"/>
        <v>#N/A</v>
      </c>
      <c r="KB64" s="193" t="e">
        <f t="shared" si="343"/>
        <v>#N/A</v>
      </c>
      <c r="KC64" s="193" t="e">
        <f t="shared" si="343"/>
        <v>#N/A</v>
      </c>
      <c r="KD64" s="193" t="e">
        <f t="shared" si="343"/>
        <v>#N/A</v>
      </c>
      <c r="KE64" s="193" t="e">
        <f t="shared" si="343"/>
        <v>#N/A</v>
      </c>
      <c r="KF64" s="193" t="e">
        <f t="shared" si="328"/>
        <v>#N/A</v>
      </c>
      <c r="KG64" s="193" t="e">
        <f t="shared" si="328"/>
        <v>#N/A</v>
      </c>
      <c r="KH64" s="193" t="e">
        <f t="shared" si="328"/>
        <v>#N/A</v>
      </c>
      <c r="KI64" s="193" t="e">
        <f t="shared" si="328"/>
        <v>#N/A</v>
      </c>
      <c r="KJ64" s="193" t="e">
        <f t="shared" si="328"/>
        <v>#N/A</v>
      </c>
      <c r="KK64" s="193" t="e">
        <f t="shared" si="328"/>
        <v>#N/A</v>
      </c>
      <c r="KL64" s="193" t="e">
        <f t="shared" si="328"/>
        <v>#N/A</v>
      </c>
      <c r="KM64" s="193" t="e">
        <f t="shared" si="328"/>
        <v>#N/A</v>
      </c>
      <c r="KN64" s="193" t="e">
        <f t="shared" si="328"/>
        <v>#N/A</v>
      </c>
      <c r="KO64" s="193" t="e">
        <f t="shared" si="328"/>
        <v>#N/A</v>
      </c>
      <c r="KP64" s="193" t="e">
        <f t="shared" si="328"/>
        <v>#N/A</v>
      </c>
      <c r="KQ64" s="193" t="e">
        <f t="shared" si="328"/>
        <v>#N/A</v>
      </c>
      <c r="KR64" s="193" t="e">
        <f t="shared" si="328"/>
        <v>#N/A</v>
      </c>
      <c r="KS64" s="193" t="e">
        <f t="shared" si="328"/>
        <v>#N/A</v>
      </c>
      <c r="KT64" s="193" t="e">
        <f t="shared" si="328"/>
        <v>#N/A</v>
      </c>
      <c r="KU64" s="193" t="e">
        <f t="shared" si="31"/>
        <v>#N/A</v>
      </c>
      <c r="KV64" s="193" t="e">
        <f t="shared" si="340"/>
        <v>#N/A</v>
      </c>
      <c r="KW64" s="193" t="e">
        <f t="shared" si="340"/>
        <v>#N/A</v>
      </c>
      <c r="KX64" s="193" t="e">
        <f t="shared" si="340"/>
        <v>#N/A</v>
      </c>
      <c r="KY64" s="193" t="e">
        <f t="shared" si="321"/>
        <v>#N/A</v>
      </c>
      <c r="KZ64" s="193" t="e">
        <f t="shared" si="321"/>
        <v>#N/A</v>
      </c>
      <c r="LA64" s="193" t="e">
        <f t="shared" si="321"/>
        <v>#N/A</v>
      </c>
      <c r="LB64" s="193" t="e">
        <f t="shared" si="321"/>
        <v>#N/A</v>
      </c>
      <c r="LC64" s="193" t="e">
        <f t="shared" si="321"/>
        <v>#N/A</v>
      </c>
      <c r="LD64" s="193" t="e">
        <f t="shared" si="321"/>
        <v>#N/A</v>
      </c>
      <c r="LE64" s="193" t="e">
        <f t="shared" si="321"/>
        <v>#N/A</v>
      </c>
      <c r="LF64" s="193" t="e">
        <f t="shared" si="321"/>
        <v>#N/A</v>
      </c>
      <c r="LG64" s="193" t="e">
        <f t="shared" si="321"/>
        <v>#N/A</v>
      </c>
      <c r="LH64" s="193" t="e">
        <f t="shared" si="321"/>
        <v>#N/A</v>
      </c>
      <c r="LI64" s="193" t="e">
        <f t="shared" si="321"/>
        <v>#N/A</v>
      </c>
      <c r="LJ64" s="193" t="e">
        <f t="shared" si="321"/>
        <v>#N/A</v>
      </c>
      <c r="LK64" s="193" t="e">
        <f t="shared" si="321"/>
        <v>#N/A</v>
      </c>
      <c r="LL64" s="193" t="e">
        <f t="shared" si="321"/>
        <v>#N/A</v>
      </c>
      <c r="LM64" s="193" t="e">
        <f t="shared" si="321"/>
        <v>#N/A</v>
      </c>
      <c r="LN64" s="193" t="e">
        <f t="shared" si="348"/>
        <v>#N/A</v>
      </c>
      <c r="LO64" s="193" t="e">
        <f t="shared" si="348"/>
        <v>#N/A</v>
      </c>
      <c r="LP64" s="193" t="e">
        <f t="shared" si="348"/>
        <v>#N/A</v>
      </c>
      <c r="LQ64" s="193" t="e">
        <f t="shared" si="348"/>
        <v>#N/A</v>
      </c>
      <c r="LR64" s="193" t="e">
        <f t="shared" si="348"/>
        <v>#N/A</v>
      </c>
      <c r="LS64" s="193" t="e">
        <f t="shared" si="348"/>
        <v>#N/A</v>
      </c>
      <c r="LT64" s="193" t="e">
        <f t="shared" si="348"/>
        <v>#N/A</v>
      </c>
      <c r="LU64" s="193" t="e">
        <f t="shared" si="348"/>
        <v>#N/A</v>
      </c>
      <c r="LV64" s="193" t="e">
        <f t="shared" si="348"/>
        <v>#N/A</v>
      </c>
      <c r="LW64" s="193" t="e">
        <f t="shared" si="348"/>
        <v>#N/A</v>
      </c>
      <c r="LX64" s="193" t="e">
        <f t="shared" si="348"/>
        <v>#N/A</v>
      </c>
      <c r="LY64" s="193" t="e">
        <f t="shared" si="348"/>
        <v>#N/A</v>
      </c>
      <c r="LZ64" s="193" t="e">
        <f t="shared" si="348"/>
        <v>#N/A</v>
      </c>
      <c r="MA64" s="193" t="e">
        <f t="shared" si="348"/>
        <v>#N/A</v>
      </c>
      <c r="MB64" s="193" t="e">
        <f t="shared" si="348"/>
        <v>#N/A</v>
      </c>
      <c r="MC64" s="193" t="e">
        <f t="shared" si="344"/>
        <v>#N/A</v>
      </c>
      <c r="MD64" s="193" t="e">
        <f t="shared" si="344"/>
        <v>#N/A</v>
      </c>
      <c r="ME64" s="193" t="e">
        <f t="shared" si="344"/>
        <v>#N/A</v>
      </c>
      <c r="MF64" s="193" t="e">
        <f t="shared" si="344"/>
        <v>#N/A</v>
      </c>
      <c r="MG64" s="193" t="e">
        <f t="shared" si="344"/>
        <v>#N/A</v>
      </c>
      <c r="MH64" s="193" t="e">
        <f t="shared" si="344"/>
        <v>#N/A</v>
      </c>
      <c r="MI64" s="193" t="e">
        <f t="shared" si="344"/>
        <v>#N/A</v>
      </c>
      <c r="MJ64" s="193" t="e">
        <f t="shared" si="344"/>
        <v>#N/A</v>
      </c>
      <c r="MK64" s="193" t="e">
        <f t="shared" si="344"/>
        <v>#N/A</v>
      </c>
      <c r="ML64" s="193" t="e">
        <f t="shared" si="344"/>
        <v>#N/A</v>
      </c>
      <c r="MM64" s="193" t="e">
        <f t="shared" si="344"/>
        <v>#N/A</v>
      </c>
      <c r="MN64" s="193" t="e">
        <f t="shared" si="344"/>
        <v>#N/A</v>
      </c>
      <c r="MO64" s="193" t="e">
        <f t="shared" si="344"/>
        <v>#N/A</v>
      </c>
      <c r="MP64" s="193" t="e">
        <f t="shared" si="344"/>
        <v>#N/A</v>
      </c>
      <c r="MQ64" s="193" t="e">
        <f t="shared" si="344"/>
        <v>#N/A</v>
      </c>
      <c r="MR64" s="193" t="e">
        <f t="shared" si="329"/>
        <v>#N/A</v>
      </c>
      <c r="MS64" s="193" t="e">
        <f t="shared" si="329"/>
        <v>#N/A</v>
      </c>
      <c r="MT64" s="193" t="e">
        <f t="shared" si="329"/>
        <v>#N/A</v>
      </c>
      <c r="MU64" s="193" t="e">
        <f t="shared" si="329"/>
        <v>#N/A</v>
      </c>
      <c r="MV64" s="193" t="e">
        <f t="shared" si="329"/>
        <v>#N/A</v>
      </c>
      <c r="MW64" s="193" t="e">
        <f t="shared" si="329"/>
        <v>#N/A</v>
      </c>
      <c r="MX64" s="193" t="e">
        <f t="shared" si="329"/>
        <v>#N/A</v>
      </c>
      <c r="MY64" s="193" t="e">
        <f t="shared" si="329"/>
        <v>#N/A</v>
      </c>
      <c r="MZ64" s="193" t="e">
        <f t="shared" si="329"/>
        <v>#N/A</v>
      </c>
      <c r="NA64" s="193" t="e">
        <f t="shared" si="329"/>
        <v>#N/A</v>
      </c>
      <c r="NB64" s="193" t="e">
        <f t="shared" si="329"/>
        <v>#N/A</v>
      </c>
      <c r="NC64" s="193" t="e">
        <f t="shared" si="329"/>
        <v>#N/A</v>
      </c>
      <c r="ND64" s="193" t="e">
        <f t="shared" si="329"/>
        <v>#N/A</v>
      </c>
      <c r="NE64" s="193" t="e">
        <f t="shared" si="329"/>
        <v>#N/A</v>
      </c>
      <c r="NF64" s="193" t="e">
        <f t="shared" si="329"/>
        <v>#N/A</v>
      </c>
      <c r="NG64" s="193" t="e">
        <f t="shared" si="32"/>
        <v>#N/A</v>
      </c>
      <c r="NH64" s="193" t="e">
        <f t="shared" si="341"/>
        <v>#N/A</v>
      </c>
      <c r="NI64" s="193" t="e">
        <f t="shared" si="341"/>
        <v>#N/A</v>
      </c>
      <c r="NJ64" s="193" t="e">
        <f t="shared" si="341"/>
        <v>#N/A</v>
      </c>
      <c r="NK64" s="193" t="e">
        <f t="shared" si="322"/>
        <v>#N/A</v>
      </c>
      <c r="NL64" s="193" t="e">
        <f t="shared" si="322"/>
        <v>#N/A</v>
      </c>
      <c r="NM64" s="193" t="e">
        <f t="shared" si="322"/>
        <v>#N/A</v>
      </c>
      <c r="NN64" s="193" t="e">
        <f t="shared" si="322"/>
        <v>#N/A</v>
      </c>
      <c r="NO64" s="193" t="e">
        <f t="shared" si="322"/>
        <v>#N/A</v>
      </c>
      <c r="NP64" s="193" t="e">
        <f t="shared" si="322"/>
        <v>#N/A</v>
      </c>
      <c r="NQ64" s="193" t="e">
        <f t="shared" si="322"/>
        <v>#N/A</v>
      </c>
      <c r="NR64" s="193" t="e">
        <f t="shared" si="322"/>
        <v>#N/A</v>
      </c>
      <c r="NS64" s="193" t="e">
        <f t="shared" si="322"/>
        <v>#N/A</v>
      </c>
      <c r="NT64" s="193" t="e">
        <f t="shared" si="322"/>
        <v>#N/A</v>
      </c>
      <c r="NU64" s="193" t="e">
        <f t="shared" si="322"/>
        <v>#N/A</v>
      </c>
      <c r="NV64" s="193" t="e">
        <f t="shared" si="322"/>
        <v>#N/A</v>
      </c>
      <c r="NW64" s="193" t="e">
        <f t="shared" si="322"/>
        <v>#N/A</v>
      </c>
      <c r="NX64" s="193" t="e">
        <f t="shared" si="322"/>
        <v>#N/A</v>
      </c>
      <c r="NY64" s="193" t="e">
        <f t="shared" si="322"/>
        <v>#N/A</v>
      </c>
      <c r="NZ64" s="193" t="e">
        <f t="shared" si="349"/>
        <v>#N/A</v>
      </c>
      <c r="OA64" s="193" t="e">
        <f t="shared" si="349"/>
        <v>#N/A</v>
      </c>
      <c r="OB64" s="193" t="e">
        <f t="shared" si="349"/>
        <v>#N/A</v>
      </c>
      <c r="OC64" s="193" t="e">
        <f t="shared" si="349"/>
        <v>#N/A</v>
      </c>
      <c r="OD64" s="193" t="e">
        <f t="shared" si="349"/>
        <v>#N/A</v>
      </c>
      <c r="OE64" s="193" t="e">
        <f t="shared" si="349"/>
        <v>#N/A</v>
      </c>
      <c r="OF64" s="193" t="e">
        <f t="shared" si="349"/>
        <v>#N/A</v>
      </c>
      <c r="OG64" s="193" t="e">
        <f t="shared" si="349"/>
        <v>#N/A</v>
      </c>
      <c r="OH64" s="193" t="e">
        <f t="shared" si="349"/>
        <v>#N/A</v>
      </c>
      <c r="OI64" s="193" t="e">
        <f t="shared" si="349"/>
        <v>#N/A</v>
      </c>
      <c r="OJ64" s="193" t="e">
        <f t="shared" si="349"/>
        <v>#N/A</v>
      </c>
      <c r="OK64" s="193" t="e">
        <f t="shared" si="349"/>
        <v>#N/A</v>
      </c>
      <c r="OL64" s="193" t="e">
        <f t="shared" si="349"/>
        <v>#N/A</v>
      </c>
      <c r="OM64" s="193" t="e">
        <f t="shared" si="349"/>
        <v>#N/A</v>
      </c>
      <c r="ON64" s="193" t="e">
        <f t="shared" si="349"/>
        <v>#N/A</v>
      </c>
      <c r="OO64" s="193" t="e">
        <f t="shared" si="345"/>
        <v>#N/A</v>
      </c>
      <c r="OP64" s="193" t="e">
        <f t="shared" si="345"/>
        <v>#N/A</v>
      </c>
      <c r="OQ64" s="193" t="e">
        <f t="shared" si="345"/>
        <v>#N/A</v>
      </c>
      <c r="OR64" s="193" t="e">
        <f t="shared" si="345"/>
        <v>#N/A</v>
      </c>
      <c r="OS64" s="193" t="e">
        <f t="shared" si="345"/>
        <v>#N/A</v>
      </c>
      <c r="OT64" s="193" t="e">
        <f t="shared" si="345"/>
        <v>#N/A</v>
      </c>
      <c r="OU64" s="193" t="e">
        <f t="shared" si="345"/>
        <v>#N/A</v>
      </c>
      <c r="OV64" s="193" t="e">
        <f t="shared" si="345"/>
        <v>#N/A</v>
      </c>
      <c r="OW64" s="193" t="e">
        <f t="shared" si="345"/>
        <v>#N/A</v>
      </c>
      <c r="OX64" s="193" t="e">
        <f t="shared" si="345"/>
        <v>#N/A</v>
      </c>
      <c r="OY64" s="193" t="e">
        <f t="shared" si="345"/>
        <v>#N/A</v>
      </c>
      <c r="OZ64" s="193" t="e">
        <f t="shared" si="345"/>
        <v>#N/A</v>
      </c>
      <c r="PA64" s="193" t="e">
        <f t="shared" si="345"/>
        <v>#N/A</v>
      </c>
      <c r="PB64" s="193" t="e">
        <f t="shared" si="345"/>
        <v>#N/A</v>
      </c>
      <c r="PC64" s="193" t="e">
        <f t="shared" si="345"/>
        <v>#N/A</v>
      </c>
      <c r="PD64" s="193" t="e">
        <f t="shared" si="330"/>
        <v>#N/A</v>
      </c>
      <c r="PE64" s="193" t="e">
        <f t="shared" si="330"/>
        <v>#N/A</v>
      </c>
      <c r="PF64" s="193" t="e">
        <f t="shared" si="330"/>
        <v>#N/A</v>
      </c>
      <c r="PG64" s="193" t="e">
        <f t="shared" si="330"/>
        <v>#N/A</v>
      </c>
      <c r="PH64" s="193" t="e">
        <f t="shared" si="330"/>
        <v>#N/A</v>
      </c>
      <c r="PI64" s="193" t="e">
        <f t="shared" si="330"/>
        <v>#N/A</v>
      </c>
      <c r="PJ64" s="193" t="e">
        <f t="shared" si="330"/>
        <v>#N/A</v>
      </c>
      <c r="PK64" s="193" t="e">
        <f t="shared" si="330"/>
        <v>#N/A</v>
      </c>
      <c r="PL64" s="193" t="e">
        <f t="shared" si="330"/>
        <v>#N/A</v>
      </c>
      <c r="PM64" s="193" t="e">
        <f t="shared" si="330"/>
        <v>#N/A</v>
      </c>
      <c r="PN64" s="193" t="e">
        <f t="shared" si="330"/>
        <v>#N/A</v>
      </c>
      <c r="PO64" s="193" t="e">
        <f t="shared" si="330"/>
        <v>#N/A</v>
      </c>
      <c r="PP64" s="193" t="e">
        <f t="shared" si="330"/>
        <v>#N/A</v>
      </c>
      <c r="PQ64" s="193" t="e">
        <f t="shared" si="330"/>
        <v>#N/A</v>
      </c>
      <c r="PR64" s="193" t="e">
        <f t="shared" si="330"/>
        <v>#N/A</v>
      </c>
      <c r="PS64" s="193" t="e">
        <f t="shared" si="33"/>
        <v>#N/A</v>
      </c>
      <c r="PT64" s="193" t="e">
        <f t="shared" si="326"/>
        <v>#N/A</v>
      </c>
      <c r="PU64" s="193" t="e">
        <f t="shared" si="326"/>
        <v>#N/A</v>
      </c>
      <c r="PV64" s="193" t="e">
        <f t="shared" si="326"/>
        <v>#N/A</v>
      </c>
      <c r="PW64" s="193" t="e">
        <f t="shared" si="326"/>
        <v>#N/A</v>
      </c>
      <c r="PX64" s="193" t="e">
        <f t="shared" si="326"/>
        <v>#N/A</v>
      </c>
      <c r="PY64" s="193" t="e">
        <f t="shared" si="326"/>
        <v>#N/A</v>
      </c>
      <c r="PZ64" s="193" t="e">
        <f t="shared" si="326"/>
        <v>#N/A</v>
      </c>
      <c r="QA64" s="193" t="e">
        <f t="shared" si="326"/>
        <v>#N/A</v>
      </c>
    </row>
    <row r="65" spans="1:443" hidden="1" x14ac:dyDescent="0.45">
      <c r="A65" s="276"/>
      <c r="B65" s="277" t="str">
        <f>IF(OR($T65="",$U65=""),"",ROUND(_xlfn.BETA.INV(ABS(VLOOKUP($Z$1,VLookups!$A$30:$B$31,2,FALSE)-B$2),IF($N65="L",$U65,$T65),IF($N65="L",$T65,$U65),$G65,$I65),0))</f>
        <v/>
      </c>
      <c r="C65" s="287" t="str">
        <f t="shared" si="24"/>
        <v/>
      </c>
      <c r="D65" s="288" t="str">
        <f t="shared" si="25"/>
        <v/>
      </c>
      <c r="E65" s="134"/>
      <c r="F65" s="279"/>
      <c r="G65" s="280" t="str">
        <f t="shared" si="16"/>
        <v/>
      </c>
      <c r="H65" s="281"/>
      <c r="I65" s="280" t="str">
        <f t="shared" si="17"/>
        <v/>
      </c>
      <c r="J65" s="279"/>
      <c r="K65" s="135"/>
      <c r="L65" s="110" t="str">
        <f t="shared" si="18"/>
        <v/>
      </c>
      <c r="M65" s="21" t="str">
        <f t="shared" si="19"/>
        <v/>
      </c>
      <c r="N65" s="22" t="str">
        <f t="shared" si="20"/>
        <v/>
      </c>
      <c r="O65" s="23" t="str">
        <f>IF(M65="","",IF(OR($M65&lt;Skew!$B$3,$M65=Skew!$B$3),IF($M65&gt;Skew!$C$3,Skew!$A$3,IF($M65&gt;Skew!$C$4,Skew!$A$4,IF($M65&gt;Skew!$C$5,Skew!$A$5,IF($M65&gt;Skew!$C$6,Skew!$A$6,IF($M65&gt;Skew!$C$7,Skew!$A$7,IF($M65&gt;Skew!$C$8,Skew!$A$8,IF($M65&gt;Skew!$C$9,Skew!$A$9,IF($M65&gt;Skew!$C$10,Skew!$A$10,IF($M65&gt;Skew!$C$11,Skew!$A$11,IF($M65&gt;Skew!$C$12,Skew!$A$12,IF($M65&gt;Skew!$C$13,Skew!$A$13,IF($M65&gt;Skew!$C$14,Skew!$A$14,IF($M65&gt;Skew!$C$15,Skew!$A$15,IF($M65&gt;Skew!$C$16,Skew!$A$16,Skew!$A$17)
)))))))))))))))</f>
        <v/>
      </c>
      <c r="P65" s="22" t="str">
        <f>IF(M65="","",MATCH(O65,Skew!$A$3:$A$17,0))</f>
        <v/>
      </c>
      <c r="Q65" s="22" t="str">
        <f t="shared" si="0"/>
        <v/>
      </c>
      <c r="R65" s="24"/>
      <c r="S65" s="22" t="str">
        <f>IF(OR(M65="",R65=""),"",MATCH(R65,Confidence!$A$3:$A$12,0))</f>
        <v/>
      </c>
      <c r="T65" s="25" t="str">
        <f t="shared" si="1"/>
        <v/>
      </c>
      <c r="U65" s="25" t="str">
        <f t="shared" si="2"/>
        <v/>
      </c>
      <c r="V65" s="22"/>
      <c r="W65" s="102" t="str">
        <f t="shared" si="3"/>
        <v/>
      </c>
      <c r="X65" s="102" t="str">
        <f t="shared" si="4"/>
        <v/>
      </c>
      <c r="Y65" s="37" t="str">
        <f t="shared" si="5"/>
        <v/>
      </c>
      <c r="Z65" s="115"/>
      <c r="AA65" s="204" t="str">
        <f>IF(AND(G65&gt;0,H65&gt;0,I65&gt;0,T65&gt;0,U65&gt;0,Z65&gt;0,NOT(R65="")),ABS(VLOOKUP($Z$1,VLookups!$A$30:$B$31,2,FALSE)-_xlfn.BETA.DIST(Z65,IF(N65="L",U65,T65),IF(N65="L",T65,U65),TRUE,G65,I65)),"")</f>
        <v/>
      </c>
      <c r="AB65" s="112" t="str">
        <f>IF(OR($T65="",$U65=""),"",_xlfn.BETA.INV(ABS(VLOOKUP($Z$1,VLookups!$A$30:$B$31,2,FALSE)-AB$3),IF($N65="L",$U65,$T65),IF($N65="L",$T65,$U65),$G65,$I65))</f>
        <v/>
      </c>
      <c r="AC65" s="113" t="str">
        <f>IF(OR($T65="",$U65=""),"",_xlfn.BETA.INV(ABS(VLOOKUP($Z$1,VLookups!$A$30:$B$31,2,FALSE)-AC$3),IF($N65="L",$U65,$T65),IF($N65="L",$T65,$U65),$G65,$I65))</f>
        <v/>
      </c>
      <c r="AD65" s="112" t="str">
        <f>IF(OR($T65="",$U65=""),"",_xlfn.BETA.INV(ABS(VLOOKUP($Z$1,VLookups!$A$30:$B$31,2,FALSE)-AD$3),IF($N65="L",$U65,$T65),IF($N65="L",$T65,$U65),$G65,$I65))</f>
        <v/>
      </c>
      <c r="AE65" s="113" t="str">
        <f>IF(OR($T65="",$U65=""),"",_xlfn.BETA.INV(ABS(VLOOKUP($Z$1,VLookups!$A$30:$B$31,2,FALSE)-AE$3),IF($N65="L",$U65,$T65),IF($N65="L",$T65,$U65),$G65,$I65))</f>
        <v/>
      </c>
      <c r="AF65" s="112" t="str">
        <f>IF(OR($T65="",$U65=""),"",_xlfn.BETA.INV(ABS(VLOOKUP($Z$1,VLookups!$A$30:$B$31,2,FALSE)-AF$3),IF($N65="L",$U65,$T65),IF($N65="L",$T65,$U65),$G65,$I65))</f>
        <v/>
      </c>
      <c r="AG65" s="113" t="str">
        <f>IF(OR($T65="",$U65=""),"",_xlfn.BETA.INV(ABS(VLOOKUP($Z$1,VLookups!$A$30:$B$31,2,FALSE)-AG$3),IF($N65="L",$U65,$T65),IF($N65="L",$T65,$U65),$G65,$I65))</f>
        <v/>
      </c>
      <c r="AH65" s="112" t="str">
        <f>IF(OR($T65="",$U65=""),"",_xlfn.BETA.INV(ABS(VLOOKUP($Z$1,VLookups!$A$30:$B$31,2,FALSE)-AH$3),IF($N65="L",$U65,$T65),IF($N65="L",$T65,$U65),$G65,$I65))</f>
        <v/>
      </c>
      <c r="AI65" s="113" t="str">
        <f>IF(OR($T65="",$U65=""),"",_xlfn.BETA.INV(ABS(VLOOKUP($Z$1,VLookups!$A$30:$B$31,2,FALSE)-AI$3),IF($N65="L",$U65,$T65),IF($N65="L",$T65,$U65),$G65,$I65))</f>
        <v/>
      </c>
      <c r="AJ65" s="112" t="str">
        <f>IF(OR($T65="",$U65=""),"",_xlfn.BETA.INV(ABS(VLOOKUP($Z$1,VLookups!$A$30:$B$31,2,FALSE)-AJ$3),IF($N65="L",$U65,$T65),IF($N65="L",$T65,$U65),$G65,$I65))</f>
        <v/>
      </c>
      <c r="AK65" s="113" t="str">
        <f>IF(OR($T65="",$U65=""),"",_xlfn.BETA.INV(ABS(VLOOKUP($Z$1,VLookups!$A$30:$B$31,2,FALSE)-AK$3),IF($N65="L",$U65,$T65),IF($N65="L",$T65,$U65),$G65,$I65))</f>
        <v/>
      </c>
      <c r="AL65" s="112" t="str">
        <f>IF(OR($T65="",$U65=""),"",_xlfn.BETA.INV(ABS(VLOOKUP($Z$1,VLookups!$A$30:$B$31,2,FALSE)-AL$3),IF($N65="L",$U65,$T65),IF($N65="L",$T65,$U65),$G65,$I65))</f>
        <v/>
      </c>
      <c r="AM65" s="113" t="str">
        <f>IF(OR($T65="",$U65=""),"",_xlfn.BETA.INV(ABS(VLOOKUP($Z$1,VLookups!$A$30:$B$31,2,FALSE)-AM$3),IF($N65="L",$U65,$T65),IF($N65="L",$T65,$U65),$G65,$I65))</f>
        <v/>
      </c>
      <c r="AN65" s="15"/>
      <c r="AO65" s="194" t="str">
        <f t="shared" si="21"/>
        <v/>
      </c>
      <c r="AP65" s="192" t="str">
        <f t="shared" si="22"/>
        <v/>
      </c>
      <c r="AQ65" s="177" t="str">
        <f t="shared" ref="AQ65" si="351">IF(ISNONTEXT($AO65),AP65+$AO65,"")</f>
        <v/>
      </c>
      <c r="AR65" s="177" t="str">
        <f t="shared" si="35"/>
        <v/>
      </c>
      <c r="AS65" s="177" t="str">
        <f t="shared" si="36"/>
        <v/>
      </c>
      <c r="AT65" s="177" t="str">
        <f t="shared" si="37"/>
        <v/>
      </c>
      <c r="AU65" s="177" t="str">
        <f t="shared" si="38"/>
        <v/>
      </c>
      <c r="AV65" s="177" t="str">
        <f t="shared" si="39"/>
        <v/>
      </c>
      <c r="AW65" s="177" t="str">
        <f t="shared" si="40"/>
        <v/>
      </c>
      <c r="AX65" s="177" t="str">
        <f t="shared" si="41"/>
        <v/>
      </c>
      <c r="AY65" s="177" t="str">
        <f t="shared" si="42"/>
        <v/>
      </c>
      <c r="AZ65" s="177" t="str">
        <f t="shared" si="43"/>
        <v/>
      </c>
      <c r="BA65" s="177" t="str">
        <f t="shared" si="44"/>
        <v/>
      </c>
      <c r="BB65" s="177" t="str">
        <f t="shared" si="45"/>
        <v/>
      </c>
      <c r="BC65" s="177" t="str">
        <f t="shared" si="46"/>
        <v/>
      </c>
      <c r="BD65" s="177" t="str">
        <f t="shared" si="47"/>
        <v/>
      </c>
      <c r="BE65" s="177" t="str">
        <f t="shared" si="48"/>
        <v/>
      </c>
      <c r="BF65" s="177" t="str">
        <f t="shared" si="49"/>
        <v/>
      </c>
      <c r="BG65" s="177" t="str">
        <f t="shared" si="50"/>
        <v/>
      </c>
      <c r="BH65" s="177" t="str">
        <f t="shared" si="51"/>
        <v/>
      </c>
      <c r="BI65" s="177" t="str">
        <f t="shared" si="52"/>
        <v/>
      </c>
      <c r="BJ65" s="177" t="str">
        <f t="shared" si="53"/>
        <v/>
      </c>
      <c r="BK65" s="177" t="str">
        <f t="shared" si="54"/>
        <v/>
      </c>
      <c r="BL65" s="177" t="str">
        <f t="shared" si="55"/>
        <v/>
      </c>
      <c r="BM65" s="177" t="str">
        <f t="shared" si="56"/>
        <v/>
      </c>
      <c r="BN65" s="177" t="str">
        <f t="shared" si="57"/>
        <v/>
      </c>
      <c r="BO65" s="177" t="str">
        <f t="shared" si="58"/>
        <v/>
      </c>
      <c r="BP65" s="177" t="str">
        <f t="shared" si="59"/>
        <v/>
      </c>
      <c r="BQ65" s="177" t="str">
        <f t="shared" si="60"/>
        <v/>
      </c>
      <c r="BR65" s="177" t="str">
        <f t="shared" si="61"/>
        <v/>
      </c>
      <c r="BS65" s="177" t="str">
        <f t="shared" si="62"/>
        <v/>
      </c>
      <c r="BT65" s="177" t="str">
        <f t="shared" si="63"/>
        <v/>
      </c>
      <c r="BU65" s="177" t="str">
        <f t="shared" si="64"/>
        <v/>
      </c>
      <c r="BV65" s="177" t="str">
        <f t="shared" si="65"/>
        <v/>
      </c>
      <c r="BW65" s="177" t="str">
        <f t="shared" si="66"/>
        <v/>
      </c>
      <c r="BX65" s="177" t="str">
        <f t="shared" si="67"/>
        <v/>
      </c>
      <c r="BY65" s="177" t="str">
        <f t="shared" si="68"/>
        <v/>
      </c>
      <c r="BZ65" s="177" t="str">
        <f t="shared" si="69"/>
        <v/>
      </c>
      <c r="CA65" s="177" t="str">
        <f t="shared" si="70"/>
        <v/>
      </c>
      <c r="CB65" s="177" t="str">
        <f t="shared" si="71"/>
        <v/>
      </c>
      <c r="CC65" s="177" t="str">
        <f t="shared" si="72"/>
        <v/>
      </c>
      <c r="CD65" s="177" t="str">
        <f t="shared" si="73"/>
        <v/>
      </c>
      <c r="CE65" s="177" t="str">
        <f t="shared" si="74"/>
        <v/>
      </c>
      <c r="CF65" s="177" t="str">
        <f t="shared" si="75"/>
        <v/>
      </c>
      <c r="CG65" s="177" t="str">
        <f t="shared" si="76"/>
        <v/>
      </c>
      <c r="CH65" s="177" t="str">
        <f t="shared" si="77"/>
        <v/>
      </c>
      <c r="CI65" s="177" t="str">
        <f t="shared" si="78"/>
        <v/>
      </c>
      <c r="CJ65" s="177" t="str">
        <f t="shared" si="79"/>
        <v/>
      </c>
      <c r="CK65" s="177" t="str">
        <f t="shared" si="80"/>
        <v/>
      </c>
      <c r="CL65" s="177" t="str">
        <f t="shared" si="81"/>
        <v/>
      </c>
      <c r="CM65" s="177" t="str">
        <f t="shared" si="82"/>
        <v/>
      </c>
      <c r="CN65" s="177" t="str">
        <f t="shared" si="83"/>
        <v/>
      </c>
      <c r="CO65" s="177" t="str">
        <f t="shared" si="84"/>
        <v/>
      </c>
      <c r="CP65" s="177" t="str">
        <f t="shared" si="85"/>
        <v/>
      </c>
      <c r="CQ65" s="177" t="str">
        <f t="shared" si="86"/>
        <v/>
      </c>
      <c r="CR65" s="177" t="str">
        <f t="shared" si="87"/>
        <v/>
      </c>
      <c r="CS65" s="177" t="str">
        <f t="shared" si="88"/>
        <v/>
      </c>
      <c r="CT65" s="177" t="str">
        <f t="shared" si="89"/>
        <v/>
      </c>
      <c r="CU65" s="177" t="str">
        <f t="shared" si="90"/>
        <v/>
      </c>
      <c r="CV65" s="177" t="str">
        <f t="shared" si="91"/>
        <v/>
      </c>
      <c r="CW65" s="177" t="str">
        <f t="shared" si="92"/>
        <v/>
      </c>
      <c r="CX65" s="177" t="str">
        <f t="shared" si="93"/>
        <v/>
      </c>
      <c r="CY65" s="177" t="str">
        <f t="shared" si="94"/>
        <v/>
      </c>
      <c r="CZ65" s="177" t="str">
        <f t="shared" si="95"/>
        <v/>
      </c>
      <c r="DA65" s="177" t="str">
        <f t="shared" si="96"/>
        <v/>
      </c>
      <c r="DB65" s="177" t="str">
        <f t="shared" si="97"/>
        <v/>
      </c>
      <c r="DC65" s="177" t="str">
        <f t="shared" si="28"/>
        <v/>
      </c>
      <c r="DD65" s="177" t="str">
        <f t="shared" si="98"/>
        <v/>
      </c>
      <c r="DE65" s="177" t="str">
        <f t="shared" si="99"/>
        <v/>
      </c>
      <c r="DF65" s="177" t="str">
        <f t="shared" si="100"/>
        <v/>
      </c>
      <c r="DG65" s="177" t="str">
        <f t="shared" si="101"/>
        <v/>
      </c>
      <c r="DH65" s="177" t="str">
        <f t="shared" si="102"/>
        <v/>
      </c>
      <c r="DI65" s="177" t="str">
        <f t="shared" si="103"/>
        <v/>
      </c>
      <c r="DJ65" s="177" t="str">
        <f t="shared" si="104"/>
        <v/>
      </c>
      <c r="DK65" s="177" t="str">
        <f t="shared" si="105"/>
        <v/>
      </c>
      <c r="DL65" s="177" t="str">
        <f t="shared" si="106"/>
        <v/>
      </c>
      <c r="DM65" s="177" t="str">
        <f t="shared" si="107"/>
        <v/>
      </c>
      <c r="DN65" s="177" t="str">
        <f t="shared" si="108"/>
        <v/>
      </c>
      <c r="DO65" s="177" t="str">
        <f t="shared" si="109"/>
        <v/>
      </c>
      <c r="DP65" s="177" t="str">
        <f t="shared" si="110"/>
        <v/>
      </c>
      <c r="DQ65" s="177" t="str">
        <f t="shared" si="111"/>
        <v/>
      </c>
      <c r="DR65" s="177" t="str">
        <f t="shared" si="112"/>
        <v/>
      </c>
      <c r="DS65" s="177" t="str">
        <f t="shared" si="113"/>
        <v/>
      </c>
      <c r="DT65" s="177" t="str">
        <f t="shared" si="114"/>
        <v/>
      </c>
      <c r="DU65" s="177" t="str">
        <f t="shared" si="115"/>
        <v/>
      </c>
      <c r="DV65" s="177" t="str">
        <f t="shared" si="116"/>
        <v/>
      </c>
      <c r="DW65" s="177" t="str">
        <f t="shared" si="117"/>
        <v/>
      </c>
      <c r="DX65" s="177" t="str">
        <f t="shared" si="118"/>
        <v/>
      </c>
      <c r="DY65" s="177" t="str">
        <f t="shared" si="119"/>
        <v/>
      </c>
      <c r="DZ65" s="177" t="str">
        <f t="shared" si="120"/>
        <v/>
      </c>
      <c r="EA65" s="177" t="str">
        <f t="shared" si="121"/>
        <v/>
      </c>
      <c r="EB65" s="177" t="str">
        <f t="shared" si="122"/>
        <v/>
      </c>
      <c r="EC65" s="177" t="str">
        <f t="shared" si="123"/>
        <v/>
      </c>
      <c r="ED65" s="177" t="str">
        <f t="shared" si="124"/>
        <v/>
      </c>
      <c r="EE65" s="177" t="str">
        <f t="shared" si="125"/>
        <v/>
      </c>
      <c r="EF65" s="177" t="str">
        <f t="shared" si="126"/>
        <v/>
      </c>
      <c r="EG65" s="177" t="str">
        <f t="shared" si="127"/>
        <v/>
      </c>
      <c r="EH65" s="177" t="str">
        <f t="shared" si="128"/>
        <v/>
      </c>
      <c r="EI65" s="177" t="str">
        <f t="shared" si="129"/>
        <v/>
      </c>
      <c r="EJ65" s="177" t="str">
        <f t="shared" si="130"/>
        <v/>
      </c>
      <c r="EK65" s="177" t="str">
        <f t="shared" si="131"/>
        <v/>
      </c>
      <c r="EL65" s="177" t="str">
        <f t="shared" si="132"/>
        <v/>
      </c>
      <c r="EM65" s="177" t="str">
        <f t="shared" si="133"/>
        <v/>
      </c>
      <c r="EN65" s="177" t="str">
        <f t="shared" si="134"/>
        <v/>
      </c>
      <c r="EO65" s="177" t="str">
        <f t="shared" si="135"/>
        <v/>
      </c>
      <c r="EP65" s="177" t="str">
        <f t="shared" si="136"/>
        <v/>
      </c>
      <c r="EQ65" s="177" t="str">
        <f t="shared" si="137"/>
        <v/>
      </c>
      <c r="ER65" s="177" t="str">
        <f t="shared" si="138"/>
        <v/>
      </c>
      <c r="ES65" s="177" t="str">
        <f t="shared" si="139"/>
        <v/>
      </c>
      <c r="ET65" s="177" t="str">
        <f t="shared" si="140"/>
        <v/>
      </c>
      <c r="EU65" s="177" t="str">
        <f t="shared" si="141"/>
        <v/>
      </c>
      <c r="EV65" s="177" t="str">
        <f t="shared" si="142"/>
        <v/>
      </c>
      <c r="EW65" s="177" t="str">
        <f t="shared" si="143"/>
        <v/>
      </c>
      <c r="EX65" s="177" t="str">
        <f t="shared" si="144"/>
        <v/>
      </c>
      <c r="EY65" s="177" t="str">
        <f t="shared" si="145"/>
        <v/>
      </c>
      <c r="EZ65" s="177" t="str">
        <f t="shared" si="146"/>
        <v/>
      </c>
      <c r="FA65" s="177" t="str">
        <f t="shared" si="147"/>
        <v/>
      </c>
      <c r="FB65" s="177" t="str">
        <f t="shared" si="148"/>
        <v/>
      </c>
      <c r="FC65" s="177" t="str">
        <f t="shared" si="149"/>
        <v/>
      </c>
      <c r="FD65" s="177" t="str">
        <f t="shared" si="150"/>
        <v/>
      </c>
      <c r="FE65" s="177" t="str">
        <f t="shared" si="151"/>
        <v/>
      </c>
      <c r="FF65" s="177" t="str">
        <f t="shared" si="152"/>
        <v/>
      </c>
      <c r="FG65" s="177" t="str">
        <f t="shared" si="153"/>
        <v/>
      </c>
      <c r="FH65" s="177" t="str">
        <f t="shared" si="154"/>
        <v/>
      </c>
      <c r="FI65" s="177" t="str">
        <f t="shared" si="155"/>
        <v/>
      </c>
      <c r="FJ65" s="177" t="str">
        <f t="shared" si="156"/>
        <v/>
      </c>
      <c r="FK65" s="177" t="str">
        <f t="shared" si="157"/>
        <v/>
      </c>
      <c r="FL65" s="177" t="str">
        <f t="shared" si="158"/>
        <v/>
      </c>
      <c r="FM65" s="177" t="str">
        <f t="shared" si="159"/>
        <v/>
      </c>
      <c r="FN65" s="177" t="str">
        <f t="shared" si="160"/>
        <v/>
      </c>
      <c r="FO65" s="177" t="str">
        <f t="shared" si="29"/>
        <v/>
      </c>
      <c r="FP65" s="177" t="str">
        <f t="shared" si="161"/>
        <v/>
      </c>
      <c r="FQ65" s="177" t="str">
        <f t="shared" si="162"/>
        <v/>
      </c>
      <c r="FR65" s="177" t="str">
        <f t="shared" si="163"/>
        <v/>
      </c>
      <c r="FS65" s="177" t="str">
        <f t="shared" si="164"/>
        <v/>
      </c>
      <c r="FT65" s="177" t="str">
        <f t="shared" si="165"/>
        <v/>
      </c>
      <c r="FU65" s="177" t="str">
        <f t="shared" si="166"/>
        <v/>
      </c>
      <c r="FV65" s="177" t="str">
        <f t="shared" si="167"/>
        <v/>
      </c>
      <c r="FW65" s="177" t="str">
        <f t="shared" si="168"/>
        <v/>
      </c>
      <c r="FX65" s="177" t="str">
        <f t="shared" si="169"/>
        <v/>
      </c>
      <c r="FY65" s="177" t="str">
        <f t="shared" si="170"/>
        <v/>
      </c>
      <c r="FZ65" s="177" t="str">
        <f t="shared" si="171"/>
        <v/>
      </c>
      <c r="GA65" s="177" t="str">
        <f t="shared" si="172"/>
        <v/>
      </c>
      <c r="GB65" s="177" t="str">
        <f t="shared" si="173"/>
        <v/>
      </c>
      <c r="GC65" s="177" t="str">
        <f t="shared" si="174"/>
        <v/>
      </c>
      <c r="GD65" s="177" t="str">
        <f t="shared" si="175"/>
        <v/>
      </c>
      <c r="GE65" s="177" t="str">
        <f t="shared" si="176"/>
        <v/>
      </c>
      <c r="GF65" s="177" t="str">
        <f t="shared" si="177"/>
        <v/>
      </c>
      <c r="GG65" s="177" t="str">
        <f t="shared" si="178"/>
        <v/>
      </c>
      <c r="GH65" s="177" t="str">
        <f t="shared" si="179"/>
        <v/>
      </c>
      <c r="GI65" s="177" t="str">
        <f t="shared" si="180"/>
        <v/>
      </c>
      <c r="GJ65" s="177" t="str">
        <f t="shared" si="181"/>
        <v/>
      </c>
      <c r="GK65" s="177" t="str">
        <f t="shared" si="182"/>
        <v/>
      </c>
      <c r="GL65" s="177" t="str">
        <f t="shared" si="183"/>
        <v/>
      </c>
      <c r="GM65" s="177" t="str">
        <f t="shared" si="184"/>
        <v/>
      </c>
      <c r="GN65" s="177" t="str">
        <f t="shared" si="185"/>
        <v/>
      </c>
      <c r="GO65" s="177" t="str">
        <f t="shared" si="186"/>
        <v/>
      </c>
      <c r="GP65" s="177" t="str">
        <f t="shared" si="187"/>
        <v/>
      </c>
      <c r="GQ65" s="177" t="str">
        <f t="shared" si="188"/>
        <v/>
      </c>
      <c r="GR65" s="177" t="str">
        <f t="shared" si="189"/>
        <v/>
      </c>
      <c r="GS65" s="177" t="str">
        <f t="shared" si="190"/>
        <v/>
      </c>
      <c r="GT65" s="177" t="str">
        <f t="shared" si="191"/>
        <v/>
      </c>
      <c r="GU65" s="177" t="str">
        <f t="shared" si="192"/>
        <v/>
      </c>
      <c r="GV65" s="177" t="str">
        <f t="shared" si="193"/>
        <v/>
      </c>
      <c r="GW65" s="177" t="str">
        <f t="shared" si="194"/>
        <v/>
      </c>
      <c r="GX65" s="177" t="str">
        <f t="shared" si="195"/>
        <v/>
      </c>
      <c r="GY65" s="177" t="str">
        <f t="shared" si="196"/>
        <v/>
      </c>
      <c r="GZ65" s="177" t="str">
        <f t="shared" si="197"/>
        <v/>
      </c>
      <c r="HA65" s="177" t="str">
        <f t="shared" si="198"/>
        <v/>
      </c>
      <c r="HB65" s="177" t="str">
        <f t="shared" si="199"/>
        <v/>
      </c>
      <c r="HC65" s="177" t="str">
        <f t="shared" si="200"/>
        <v/>
      </c>
      <c r="HD65" s="177" t="str">
        <f t="shared" si="201"/>
        <v/>
      </c>
      <c r="HE65" s="177" t="str">
        <f t="shared" si="202"/>
        <v/>
      </c>
      <c r="HF65" s="177" t="str">
        <f t="shared" si="203"/>
        <v/>
      </c>
      <c r="HG65" s="177" t="str">
        <f t="shared" si="204"/>
        <v/>
      </c>
      <c r="HH65" s="177" t="str">
        <f t="shared" si="205"/>
        <v/>
      </c>
      <c r="HI65" s="177" t="str">
        <f t="shared" si="206"/>
        <v/>
      </c>
      <c r="HJ65" s="177" t="str">
        <f t="shared" si="207"/>
        <v/>
      </c>
      <c r="HK65" s="177" t="str">
        <f t="shared" si="208"/>
        <v/>
      </c>
      <c r="HL65" s="177" t="str">
        <f t="shared" si="209"/>
        <v/>
      </c>
      <c r="HM65" s="177" t="str">
        <f t="shared" si="210"/>
        <v/>
      </c>
      <c r="HN65" s="177" t="str">
        <f t="shared" si="211"/>
        <v/>
      </c>
      <c r="HO65" s="177" t="str">
        <f t="shared" si="212"/>
        <v/>
      </c>
      <c r="HP65" s="177" t="str">
        <f t="shared" si="213"/>
        <v/>
      </c>
      <c r="HQ65" s="177" t="str">
        <f t="shared" si="214"/>
        <v/>
      </c>
      <c r="HR65" s="177" t="str">
        <f t="shared" si="215"/>
        <v/>
      </c>
      <c r="HS65" s="177" t="str">
        <f t="shared" si="216"/>
        <v/>
      </c>
      <c r="HT65" s="177" t="str">
        <f t="shared" si="217"/>
        <v/>
      </c>
      <c r="HU65" s="177" t="str">
        <f t="shared" si="218"/>
        <v/>
      </c>
      <c r="HV65" s="177" t="str">
        <f t="shared" si="219"/>
        <v/>
      </c>
      <c r="HW65" s="177" t="str">
        <f t="shared" si="220"/>
        <v/>
      </c>
      <c r="HX65" s="177" t="str">
        <f t="shared" si="221"/>
        <v/>
      </c>
      <c r="HY65" s="177" t="str">
        <f t="shared" si="222"/>
        <v/>
      </c>
      <c r="HZ65" s="177" t="str">
        <f t="shared" si="223"/>
        <v/>
      </c>
      <c r="IA65" s="177" t="str">
        <f t="shared" si="30"/>
        <v/>
      </c>
      <c r="IB65" s="177" t="str">
        <f t="shared" si="251"/>
        <v/>
      </c>
      <c r="IC65" s="177" t="str">
        <f t="shared" si="252"/>
        <v/>
      </c>
      <c r="ID65" s="177" t="str">
        <f t="shared" si="253"/>
        <v/>
      </c>
      <c r="IE65" s="177" t="str">
        <f t="shared" si="254"/>
        <v/>
      </c>
      <c r="IF65" s="177" t="str">
        <f t="shared" si="255"/>
        <v/>
      </c>
      <c r="IG65" s="177" t="str">
        <f t="shared" si="256"/>
        <v/>
      </c>
      <c r="IH65" s="192" t="str">
        <f t="shared" si="292"/>
        <v/>
      </c>
      <c r="II65" s="193" t="e">
        <f t="shared" si="293"/>
        <v>#N/A</v>
      </c>
      <c r="IJ65" s="193" t="e">
        <f t="shared" si="339"/>
        <v>#N/A</v>
      </c>
      <c r="IK65" s="193" t="e">
        <f t="shared" si="339"/>
        <v>#N/A</v>
      </c>
      <c r="IL65" s="193" t="e">
        <f t="shared" si="339"/>
        <v>#N/A</v>
      </c>
      <c r="IM65" s="193" t="e">
        <f t="shared" ref="IM65:JA80" si="352">IF(ISNONTEXT($X65),IF($N65="R",_xlfn.BETA.DIST(AT65,$T65,$U65,FALSE,$G65,$I65),_xlfn.BETA.DIST(AT65,$U65,$T65,FALSE,$G65,$I65)),NA())</f>
        <v>#N/A</v>
      </c>
      <c r="IN65" s="193" t="e">
        <f t="shared" si="352"/>
        <v>#N/A</v>
      </c>
      <c r="IO65" s="193" t="e">
        <f t="shared" si="352"/>
        <v>#N/A</v>
      </c>
      <c r="IP65" s="193" t="e">
        <f t="shared" si="352"/>
        <v>#N/A</v>
      </c>
      <c r="IQ65" s="193" t="e">
        <f t="shared" si="352"/>
        <v>#N/A</v>
      </c>
      <c r="IR65" s="193" t="e">
        <f t="shared" si="352"/>
        <v>#N/A</v>
      </c>
      <c r="IS65" s="193" t="e">
        <f t="shared" si="352"/>
        <v>#N/A</v>
      </c>
      <c r="IT65" s="193" t="e">
        <f t="shared" si="352"/>
        <v>#N/A</v>
      </c>
      <c r="IU65" s="193" t="e">
        <f t="shared" si="352"/>
        <v>#N/A</v>
      </c>
      <c r="IV65" s="193" t="e">
        <f t="shared" si="352"/>
        <v>#N/A</v>
      </c>
      <c r="IW65" s="193" t="e">
        <f t="shared" si="352"/>
        <v>#N/A</v>
      </c>
      <c r="IX65" s="193" t="e">
        <f t="shared" si="352"/>
        <v>#N/A</v>
      </c>
      <c r="IY65" s="193" t="e">
        <f t="shared" si="352"/>
        <v>#N/A</v>
      </c>
      <c r="IZ65" s="193" t="e">
        <f t="shared" si="352"/>
        <v>#N/A</v>
      </c>
      <c r="JA65" s="193" t="e">
        <f t="shared" si="352"/>
        <v>#N/A</v>
      </c>
      <c r="JB65" s="193" t="e">
        <f t="shared" si="347"/>
        <v>#N/A</v>
      </c>
      <c r="JC65" s="193" t="e">
        <f t="shared" si="347"/>
        <v>#N/A</v>
      </c>
      <c r="JD65" s="193" t="e">
        <f t="shared" si="347"/>
        <v>#N/A</v>
      </c>
      <c r="JE65" s="193" t="e">
        <f t="shared" si="347"/>
        <v>#N/A</v>
      </c>
      <c r="JF65" s="193" t="e">
        <f t="shared" si="347"/>
        <v>#N/A</v>
      </c>
      <c r="JG65" s="193" t="e">
        <f t="shared" si="347"/>
        <v>#N/A</v>
      </c>
      <c r="JH65" s="193" t="e">
        <f t="shared" si="347"/>
        <v>#N/A</v>
      </c>
      <c r="JI65" s="193" t="e">
        <f t="shared" si="347"/>
        <v>#N/A</v>
      </c>
      <c r="JJ65" s="193" t="e">
        <f t="shared" si="347"/>
        <v>#N/A</v>
      </c>
      <c r="JK65" s="193" t="e">
        <f t="shared" si="347"/>
        <v>#N/A</v>
      </c>
      <c r="JL65" s="193" t="e">
        <f t="shared" si="347"/>
        <v>#N/A</v>
      </c>
      <c r="JM65" s="193" t="e">
        <f t="shared" si="347"/>
        <v>#N/A</v>
      </c>
      <c r="JN65" s="193" t="e">
        <f t="shared" si="347"/>
        <v>#N/A</v>
      </c>
      <c r="JO65" s="193" t="e">
        <f t="shared" si="347"/>
        <v>#N/A</v>
      </c>
      <c r="JP65" s="193" t="e">
        <f t="shared" si="347"/>
        <v>#N/A</v>
      </c>
      <c r="JQ65" s="193" t="e">
        <f t="shared" si="343"/>
        <v>#N/A</v>
      </c>
      <c r="JR65" s="193" t="e">
        <f t="shared" si="343"/>
        <v>#N/A</v>
      </c>
      <c r="JS65" s="193" t="e">
        <f t="shared" si="343"/>
        <v>#N/A</v>
      </c>
      <c r="JT65" s="193" t="e">
        <f t="shared" si="343"/>
        <v>#N/A</v>
      </c>
      <c r="JU65" s="193" t="e">
        <f t="shared" si="343"/>
        <v>#N/A</v>
      </c>
      <c r="JV65" s="193" t="e">
        <f t="shared" si="343"/>
        <v>#N/A</v>
      </c>
      <c r="JW65" s="193" t="e">
        <f t="shared" si="343"/>
        <v>#N/A</v>
      </c>
      <c r="JX65" s="193" t="e">
        <f t="shared" si="343"/>
        <v>#N/A</v>
      </c>
      <c r="JY65" s="193" t="e">
        <f t="shared" si="343"/>
        <v>#N/A</v>
      </c>
      <c r="JZ65" s="193" t="e">
        <f t="shared" si="343"/>
        <v>#N/A</v>
      </c>
      <c r="KA65" s="193" t="e">
        <f t="shared" si="343"/>
        <v>#N/A</v>
      </c>
      <c r="KB65" s="193" t="e">
        <f t="shared" si="343"/>
        <v>#N/A</v>
      </c>
      <c r="KC65" s="193" t="e">
        <f t="shared" si="343"/>
        <v>#N/A</v>
      </c>
      <c r="KD65" s="193" t="e">
        <f t="shared" si="343"/>
        <v>#N/A</v>
      </c>
      <c r="KE65" s="193" t="e">
        <f t="shared" si="343"/>
        <v>#N/A</v>
      </c>
      <c r="KF65" s="193" t="e">
        <f t="shared" si="328"/>
        <v>#N/A</v>
      </c>
      <c r="KG65" s="193" t="e">
        <f t="shared" si="328"/>
        <v>#N/A</v>
      </c>
      <c r="KH65" s="193" t="e">
        <f t="shared" si="328"/>
        <v>#N/A</v>
      </c>
      <c r="KI65" s="193" t="e">
        <f t="shared" si="328"/>
        <v>#N/A</v>
      </c>
      <c r="KJ65" s="193" t="e">
        <f t="shared" si="328"/>
        <v>#N/A</v>
      </c>
      <c r="KK65" s="193" t="e">
        <f t="shared" si="328"/>
        <v>#N/A</v>
      </c>
      <c r="KL65" s="193" t="e">
        <f t="shared" si="328"/>
        <v>#N/A</v>
      </c>
      <c r="KM65" s="193" t="e">
        <f t="shared" si="328"/>
        <v>#N/A</v>
      </c>
      <c r="KN65" s="193" t="e">
        <f t="shared" si="328"/>
        <v>#N/A</v>
      </c>
      <c r="KO65" s="193" t="e">
        <f t="shared" si="328"/>
        <v>#N/A</v>
      </c>
      <c r="KP65" s="193" t="e">
        <f t="shared" si="328"/>
        <v>#N/A</v>
      </c>
      <c r="KQ65" s="193" t="e">
        <f t="shared" si="328"/>
        <v>#N/A</v>
      </c>
      <c r="KR65" s="193" t="e">
        <f t="shared" si="328"/>
        <v>#N/A</v>
      </c>
      <c r="KS65" s="193" t="e">
        <f t="shared" si="328"/>
        <v>#N/A</v>
      </c>
      <c r="KT65" s="193" t="e">
        <f t="shared" si="328"/>
        <v>#N/A</v>
      </c>
      <c r="KU65" s="193" t="e">
        <f t="shared" si="31"/>
        <v>#N/A</v>
      </c>
      <c r="KV65" s="193" t="e">
        <f t="shared" si="340"/>
        <v>#N/A</v>
      </c>
      <c r="KW65" s="193" t="e">
        <f t="shared" si="340"/>
        <v>#N/A</v>
      </c>
      <c r="KX65" s="193" t="e">
        <f t="shared" si="340"/>
        <v>#N/A</v>
      </c>
      <c r="KY65" s="193" t="e">
        <f t="shared" ref="KY65:LM80" si="353">IF(ISNONTEXT($X65),IF($N65="R",_xlfn.BETA.DIST(DF65,$T65,$U65,FALSE,$G65,$I65),_xlfn.BETA.DIST(DF65,$U65,$T65,FALSE,$G65,$I65)),NA())</f>
        <v>#N/A</v>
      </c>
      <c r="KZ65" s="193" t="e">
        <f t="shared" si="353"/>
        <v>#N/A</v>
      </c>
      <c r="LA65" s="193" t="e">
        <f t="shared" si="353"/>
        <v>#N/A</v>
      </c>
      <c r="LB65" s="193" t="e">
        <f t="shared" si="353"/>
        <v>#N/A</v>
      </c>
      <c r="LC65" s="193" t="e">
        <f t="shared" si="353"/>
        <v>#N/A</v>
      </c>
      <c r="LD65" s="193" t="e">
        <f t="shared" si="353"/>
        <v>#N/A</v>
      </c>
      <c r="LE65" s="193" t="e">
        <f t="shared" si="353"/>
        <v>#N/A</v>
      </c>
      <c r="LF65" s="193" t="e">
        <f t="shared" si="353"/>
        <v>#N/A</v>
      </c>
      <c r="LG65" s="193" t="e">
        <f t="shared" si="353"/>
        <v>#N/A</v>
      </c>
      <c r="LH65" s="193" t="e">
        <f t="shared" si="353"/>
        <v>#N/A</v>
      </c>
      <c r="LI65" s="193" t="e">
        <f t="shared" si="353"/>
        <v>#N/A</v>
      </c>
      <c r="LJ65" s="193" t="e">
        <f t="shared" si="353"/>
        <v>#N/A</v>
      </c>
      <c r="LK65" s="193" t="e">
        <f t="shared" si="353"/>
        <v>#N/A</v>
      </c>
      <c r="LL65" s="193" t="e">
        <f t="shared" si="353"/>
        <v>#N/A</v>
      </c>
      <c r="LM65" s="193" t="e">
        <f t="shared" si="353"/>
        <v>#N/A</v>
      </c>
      <c r="LN65" s="193" t="e">
        <f t="shared" si="348"/>
        <v>#N/A</v>
      </c>
      <c r="LO65" s="193" t="e">
        <f t="shared" si="348"/>
        <v>#N/A</v>
      </c>
      <c r="LP65" s="193" t="e">
        <f t="shared" si="348"/>
        <v>#N/A</v>
      </c>
      <c r="LQ65" s="193" t="e">
        <f t="shared" si="348"/>
        <v>#N/A</v>
      </c>
      <c r="LR65" s="193" t="e">
        <f t="shared" si="348"/>
        <v>#N/A</v>
      </c>
      <c r="LS65" s="193" t="e">
        <f t="shared" si="348"/>
        <v>#N/A</v>
      </c>
      <c r="LT65" s="193" t="e">
        <f t="shared" si="348"/>
        <v>#N/A</v>
      </c>
      <c r="LU65" s="193" t="e">
        <f t="shared" si="348"/>
        <v>#N/A</v>
      </c>
      <c r="LV65" s="193" t="e">
        <f t="shared" si="348"/>
        <v>#N/A</v>
      </c>
      <c r="LW65" s="193" t="e">
        <f t="shared" si="348"/>
        <v>#N/A</v>
      </c>
      <c r="LX65" s="193" t="e">
        <f t="shared" si="348"/>
        <v>#N/A</v>
      </c>
      <c r="LY65" s="193" t="e">
        <f t="shared" si="348"/>
        <v>#N/A</v>
      </c>
      <c r="LZ65" s="193" t="e">
        <f t="shared" si="348"/>
        <v>#N/A</v>
      </c>
      <c r="MA65" s="193" t="e">
        <f t="shared" si="348"/>
        <v>#N/A</v>
      </c>
      <c r="MB65" s="193" t="e">
        <f t="shared" si="348"/>
        <v>#N/A</v>
      </c>
      <c r="MC65" s="193" t="e">
        <f t="shared" si="344"/>
        <v>#N/A</v>
      </c>
      <c r="MD65" s="193" t="e">
        <f t="shared" si="344"/>
        <v>#N/A</v>
      </c>
      <c r="ME65" s="193" t="e">
        <f t="shared" si="344"/>
        <v>#N/A</v>
      </c>
      <c r="MF65" s="193" t="e">
        <f t="shared" si="344"/>
        <v>#N/A</v>
      </c>
      <c r="MG65" s="193" t="e">
        <f t="shared" si="344"/>
        <v>#N/A</v>
      </c>
      <c r="MH65" s="193" t="e">
        <f t="shared" si="344"/>
        <v>#N/A</v>
      </c>
      <c r="MI65" s="193" t="e">
        <f t="shared" si="344"/>
        <v>#N/A</v>
      </c>
      <c r="MJ65" s="193" t="e">
        <f t="shared" si="344"/>
        <v>#N/A</v>
      </c>
      <c r="MK65" s="193" t="e">
        <f t="shared" si="344"/>
        <v>#N/A</v>
      </c>
      <c r="ML65" s="193" t="e">
        <f t="shared" si="344"/>
        <v>#N/A</v>
      </c>
      <c r="MM65" s="193" t="e">
        <f t="shared" si="344"/>
        <v>#N/A</v>
      </c>
      <c r="MN65" s="193" t="e">
        <f t="shared" si="344"/>
        <v>#N/A</v>
      </c>
      <c r="MO65" s="193" t="e">
        <f t="shared" si="344"/>
        <v>#N/A</v>
      </c>
      <c r="MP65" s="193" t="e">
        <f t="shared" si="344"/>
        <v>#N/A</v>
      </c>
      <c r="MQ65" s="193" t="e">
        <f t="shared" si="344"/>
        <v>#N/A</v>
      </c>
      <c r="MR65" s="193" t="e">
        <f t="shared" si="329"/>
        <v>#N/A</v>
      </c>
      <c r="MS65" s="193" t="e">
        <f t="shared" si="329"/>
        <v>#N/A</v>
      </c>
      <c r="MT65" s="193" t="e">
        <f t="shared" si="329"/>
        <v>#N/A</v>
      </c>
      <c r="MU65" s="193" t="e">
        <f t="shared" si="329"/>
        <v>#N/A</v>
      </c>
      <c r="MV65" s="193" t="e">
        <f t="shared" si="329"/>
        <v>#N/A</v>
      </c>
      <c r="MW65" s="193" t="e">
        <f t="shared" si="329"/>
        <v>#N/A</v>
      </c>
      <c r="MX65" s="193" t="e">
        <f t="shared" si="329"/>
        <v>#N/A</v>
      </c>
      <c r="MY65" s="193" t="e">
        <f t="shared" si="329"/>
        <v>#N/A</v>
      </c>
      <c r="MZ65" s="193" t="e">
        <f t="shared" si="329"/>
        <v>#N/A</v>
      </c>
      <c r="NA65" s="193" t="e">
        <f t="shared" si="329"/>
        <v>#N/A</v>
      </c>
      <c r="NB65" s="193" t="e">
        <f t="shared" si="329"/>
        <v>#N/A</v>
      </c>
      <c r="NC65" s="193" t="e">
        <f t="shared" si="329"/>
        <v>#N/A</v>
      </c>
      <c r="ND65" s="193" t="e">
        <f t="shared" si="329"/>
        <v>#N/A</v>
      </c>
      <c r="NE65" s="193" t="e">
        <f t="shared" si="329"/>
        <v>#N/A</v>
      </c>
      <c r="NF65" s="193" t="e">
        <f t="shared" si="329"/>
        <v>#N/A</v>
      </c>
      <c r="NG65" s="193" t="e">
        <f t="shared" si="32"/>
        <v>#N/A</v>
      </c>
      <c r="NH65" s="193" t="e">
        <f t="shared" si="341"/>
        <v>#N/A</v>
      </c>
      <c r="NI65" s="193" t="e">
        <f t="shared" si="341"/>
        <v>#N/A</v>
      </c>
      <c r="NJ65" s="193" t="e">
        <f t="shared" si="341"/>
        <v>#N/A</v>
      </c>
      <c r="NK65" s="193" t="e">
        <f t="shared" ref="NK65:NY80" si="354">IF(ISNONTEXT($X65),IF($N65="R",_xlfn.BETA.DIST(FR65,$T65,$U65,FALSE,$G65,$I65),_xlfn.BETA.DIST(FR65,$U65,$T65,FALSE,$G65,$I65)),NA())</f>
        <v>#N/A</v>
      </c>
      <c r="NL65" s="193" t="e">
        <f t="shared" si="354"/>
        <v>#N/A</v>
      </c>
      <c r="NM65" s="193" t="e">
        <f t="shared" si="354"/>
        <v>#N/A</v>
      </c>
      <c r="NN65" s="193" t="e">
        <f t="shared" si="354"/>
        <v>#N/A</v>
      </c>
      <c r="NO65" s="193" t="e">
        <f t="shared" si="354"/>
        <v>#N/A</v>
      </c>
      <c r="NP65" s="193" t="e">
        <f t="shared" si="354"/>
        <v>#N/A</v>
      </c>
      <c r="NQ65" s="193" t="e">
        <f t="shared" si="354"/>
        <v>#N/A</v>
      </c>
      <c r="NR65" s="193" t="e">
        <f t="shared" si="354"/>
        <v>#N/A</v>
      </c>
      <c r="NS65" s="193" t="e">
        <f t="shared" si="354"/>
        <v>#N/A</v>
      </c>
      <c r="NT65" s="193" t="e">
        <f t="shared" si="354"/>
        <v>#N/A</v>
      </c>
      <c r="NU65" s="193" t="e">
        <f t="shared" si="354"/>
        <v>#N/A</v>
      </c>
      <c r="NV65" s="193" t="e">
        <f t="shared" si="354"/>
        <v>#N/A</v>
      </c>
      <c r="NW65" s="193" t="e">
        <f t="shared" si="354"/>
        <v>#N/A</v>
      </c>
      <c r="NX65" s="193" t="e">
        <f t="shared" si="354"/>
        <v>#N/A</v>
      </c>
      <c r="NY65" s="193" t="e">
        <f t="shared" si="354"/>
        <v>#N/A</v>
      </c>
      <c r="NZ65" s="193" t="e">
        <f t="shared" si="349"/>
        <v>#N/A</v>
      </c>
      <c r="OA65" s="193" t="e">
        <f t="shared" si="349"/>
        <v>#N/A</v>
      </c>
      <c r="OB65" s="193" t="e">
        <f t="shared" si="349"/>
        <v>#N/A</v>
      </c>
      <c r="OC65" s="193" t="e">
        <f t="shared" si="349"/>
        <v>#N/A</v>
      </c>
      <c r="OD65" s="193" t="e">
        <f t="shared" si="349"/>
        <v>#N/A</v>
      </c>
      <c r="OE65" s="193" t="e">
        <f t="shared" si="349"/>
        <v>#N/A</v>
      </c>
      <c r="OF65" s="193" t="e">
        <f t="shared" si="349"/>
        <v>#N/A</v>
      </c>
      <c r="OG65" s="193" t="e">
        <f t="shared" si="349"/>
        <v>#N/A</v>
      </c>
      <c r="OH65" s="193" t="e">
        <f t="shared" si="349"/>
        <v>#N/A</v>
      </c>
      <c r="OI65" s="193" t="e">
        <f t="shared" si="349"/>
        <v>#N/A</v>
      </c>
      <c r="OJ65" s="193" t="e">
        <f t="shared" si="349"/>
        <v>#N/A</v>
      </c>
      <c r="OK65" s="193" t="e">
        <f t="shared" si="349"/>
        <v>#N/A</v>
      </c>
      <c r="OL65" s="193" t="e">
        <f t="shared" si="349"/>
        <v>#N/A</v>
      </c>
      <c r="OM65" s="193" t="e">
        <f t="shared" si="349"/>
        <v>#N/A</v>
      </c>
      <c r="ON65" s="193" t="e">
        <f t="shared" si="349"/>
        <v>#N/A</v>
      </c>
      <c r="OO65" s="193" t="e">
        <f t="shared" si="345"/>
        <v>#N/A</v>
      </c>
      <c r="OP65" s="193" t="e">
        <f t="shared" si="345"/>
        <v>#N/A</v>
      </c>
      <c r="OQ65" s="193" t="e">
        <f t="shared" si="345"/>
        <v>#N/A</v>
      </c>
      <c r="OR65" s="193" t="e">
        <f t="shared" si="345"/>
        <v>#N/A</v>
      </c>
      <c r="OS65" s="193" t="e">
        <f t="shared" si="345"/>
        <v>#N/A</v>
      </c>
      <c r="OT65" s="193" t="e">
        <f t="shared" si="345"/>
        <v>#N/A</v>
      </c>
      <c r="OU65" s="193" t="e">
        <f t="shared" si="345"/>
        <v>#N/A</v>
      </c>
      <c r="OV65" s="193" t="e">
        <f t="shared" si="345"/>
        <v>#N/A</v>
      </c>
      <c r="OW65" s="193" t="e">
        <f t="shared" si="345"/>
        <v>#N/A</v>
      </c>
      <c r="OX65" s="193" t="e">
        <f t="shared" si="345"/>
        <v>#N/A</v>
      </c>
      <c r="OY65" s="193" t="e">
        <f t="shared" si="345"/>
        <v>#N/A</v>
      </c>
      <c r="OZ65" s="193" t="e">
        <f t="shared" si="345"/>
        <v>#N/A</v>
      </c>
      <c r="PA65" s="193" t="e">
        <f t="shared" si="345"/>
        <v>#N/A</v>
      </c>
      <c r="PB65" s="193" t="e">
        <f t="shared" si="345"/>
        <v>#N/A</v>
      </c>
      <c r="PC65" s="193" t="e">
        <f t="shared" si="345"/>
        <v>#N/A</v>
      </c>
      <c r="PD65" s="193" t="e">
        <f t="shared" si="330"/>
        <v>#N/A</v>
      </c>
      <c r="PE65" s="193" t="e">
        <f t="shared" si="330"/>
        <v>#N/A</v>
      </c>
      <c r="PF65" s="193" t="e">
        <f t="shared" si="330"/>
        <v>#N/A</v>
      </c>
      <c r="PG65" s="193" t="e">
        <f t="shared" si="330"/>
        <v>#N/A</v>
      </c>
      <c r="PH65" s="193" t="e">
        <f t="shared" si="330"/>
        <v>#N/A</v>
      </c>
      <c r="PI65" s="193" t="e">
        <f t="shared" si="330"/>
        <v>#N/A</v>
      </c>
      <c r="PJ65" s="193" t="e">
        <f t="shared" si="330"/>
        <v>#N/A</v>
      </c>
      <c r="PK65" s="193" t="e">
        <f t="shared" si="330"/>
        <v>#N/A</v>
      </c>
      <c r="PL65" s="193" t="e">
        <f t="shared" si="330"/>
        <v>#N/A</v>
      </c>
      <c r="PM65" s="193" t="e">
        <f t="shared" si="330"/>
        <v>#N/A</v>
      </c>
      <c r="PN65" s="193" t="e">
        <f t="shared" si="330"/>
        <v>#N/A</v>
      </c>
      <c r="PO65" s="193" t="e">
        <f t="shared" si="330"/>
        <v>#N/A</v>
      </c>
      <c r="PP65" s="193" t="e">
        <f t="shared" si="330"/>
        <v>#N/A</v>
      </c>
      <c r="PQ65" s="193" t="e">
        <f t="shared" si="330"/>
        <v>#N/A</v>
      </c>
      <c r="PR65" s="193" t="e">
        <f t="shared" si="330"/>
        <v>#N/A</v>
      </c>
      <c r="PS65" s="193" t="e">
        <f t="shared" si="33"/>
        <v>#N/A</v>
      </c>
      <c r="PT65" s="193" t="e">
        <f t="shared" si="326"/>
        <v>#N/A</v>
      </c>
      <c r="PU65" s="193" t="e">
        <f t="shared" si="326"/>
        <v>#N/A</v>
      </c>
      <c r="PV65" s="193" t="e">
        <f t="shared" si="326"/>
        <v>#N/A</v>
      </c>
      <c r="PW65" s="193" t="e">
        <f t="shared" si="326"/>
        <v>#N/A</v>
      </c>
      <c r="PX65" s="193" t="e">
        <f t="shared" si="326"/>
        <v>#N/A</v>
      </c>
      <c r="PY65" s="193" t="e">
        <f t="shared" si="326"/>
        <v>#N/A</v>
      </c>
      <c r="PZ65" s="193" t="e">
        <f t="shared" si="326"/>
        <v>#N/A</v>
      </c>
      <c r="QA65" s="193" t="e">
        <f t="shared" si="326"/>
        <v>#N/A</v>
      </c>
    </row>
    <row r="66" spans="1:443" hidden="1" x14ac:dyDescent="0.45">
      <c r="A66" s="276"/>
      <c r="B66" s="277" t="str">
        <f>IF(OR($T66="",$U66=""),"",ROUND(_xlfn.BETA.INV(ABS(VLOOKUP($Z$1,VLookups!$A$30:$B$31,2,FALSE)-B$2),IF($N66="L",$U66,$T66),IF($N66="L",$T66,$U66),$G66,$I66),0))</f>
        <v/>
      </c>
      <c r="C66" s="287" t="str">
        <f t="shared" si="24"/>
        <v/>
      </c>
      <c r="D66" s="288" t="str">
        <f t="shared" si="25"/>
        <v/>
      </c>
      <c r="E66" s="134"/>
      <c r="F66" s="279"/>
      <c r="G66" s="280" t="str">
        <f t="shared" si="16"/>
        <v/>
      </c>
      <c r="H66" s="281"/>
      <c r="I66" s="280" t="str">
        <f t="shared" si="17"/>
        <v/>
      </c>
      <c r="J66" s="279"/>
      <c r="K66" s="135"/>
      <c r="L66" s="110" t="str">
        <f t="shared" si="18"/>
        <v/>
      </c>
      <c r="M66" s="21" t="str">
        <f t="shared" si="19"/>
        <v/>
      </c>
      <c r="N66" s="22" t="str">
        <f t="shared" si="20"/>
        <v/>
      </c>
      <c r="O66" s="23" t="str">
        <f>IF(M66="","",IF(OR($M66&lt;Skew!$B$3,$M66=Skew!$B$3),IF($M66&gt;Skew!$C$3,Skew!$A$3,IF($M66&gt;Skew!$C$4,Skew!$A$4,IF($M66&gt;Skew!$C$5,Skew!$A$5,IF($M66&gt;Skew!$C$6,Skew!$A$6,IF($M66&gt;Skew!$C$7,Skew!$A$7,IF($M66&gt;Skew!$C$8,Skew!$A$8,IF($M66&gt;Skew!$C$9,Skew!$A$9,IF($M66&gt;Skew!$C$10,Skew!$A$10,IF($M66&gt;Skew!$C$11,Skew!$A$11,IF($M66&gt;Skew!$C$12,Skew!$A$12,IF($M66&gt;Skew!$C$13,Skew!$A$13,IF($M66&gt;Skew!$C$14,Skew!$A$14,IF($M66&gt;Skew!$C$15,Skew!$A$15,IF($M66&gt;Skew!$C$16,Skew!$A$16,Skew!$A$17)
)))))))))))))))</f>
        <v/>
      </c>
      <c r="P66" s="22" t="str">
        <f>IF(M66="","",MATCH(O66,Skew!$A$3:$A$17,0))</f>
        <v/>
      </c>
      <c r="Q66" s="22" t="str">
        <f t="shared" si="0"/>
        <v/>
      </c>
      <c r="R66" s="24"/>
      <c r="S66" s="22" t="str">
        <f>IF(OR(M66="",R66=""),"",MATCH(R66,Confidence!$A$3:$A$12,0))</f>
        <v/>
      </c>
      <c r="T66" s="25" t="str">
        <f t="shared" si="1"/>
        <v/>
      </c>
      <c r="U66" s="25" t="str">
        <f t="shared" si="2"/>
        <v/>
      </c>
      <c r="V66" s="22"/>
      <c r="W66" s="102" t="str">
        <f t="shared" si="3"/>
        <v/>
      </c>
      <c r="X66" s="102" t="str">
        <f t="shared" si="4"/>
        <v/>
      </c>
      <c r="Y66" s="37" t="str">
        <f t="shared" si="5"/>
        <v/>
      </c>
      <c r="Z66" s="115"/>
      <c r="AA66" s="204" t="str">
        <f>IF(AND(G66&gt;0,H66&gt;0,I66&gt;0,T66&gt;0,U66&gt;0,Z66&gt;0,NOT(R66="")),ABS(VLOOKUP($Z$1,VLookups!$A$30:$B$31,2,FALSE)-_xlfn.BETA.DIST(Z66,IF(N66="L",U66,T66),IF(N66="L",T66,U66),TRUE,G66,I66)),"")</f>
        <v/>
      </c>
      <c r="AB66" s="112" t="str">
        <f>IF(OR($T66="",$U66=""),"",_xlfn.BETA.INV(ABS(VLOOKUP($Z$1,VLookups!$A$30:$B$31,2,FALSE)-AB$3),IF($N66="L",$U66,$T66),IF($N66="L",$T66,$U66),$G66,$I66))</f>
        <v/>
      </c>
      <c r="AC66" s="113" t="str">
        <f>IF(OR($T66="",$U66=""),"",_xlfn.BETA.INV(ABS(VLOOKUP($Z$1,VLookups!$A$30:$B$31,2,FALSE)-AC$3),IF($N66="L",$U66,$T66),IF($N66="L",$T66,$U66),$G66,$I66))</f>
        <v/>
      </c>
      <c r="AD66" s="112" t="str">
        <f>IF(OR($T66="",$U66=""),"",_xlfn.BETA.INV(ABS(VLOOKUP($Z$1,VLookups!$A$30:$B$31,2,FALSE)-AD$3),IF($N66="L",$U66,$T66),IF($N66="L",$T66,$U66),$G66,$I66))</f>
        <v/>
      </c>
      <c r="AE66" s="113" t="str">
        <f>IF(OR($T66="",$U66=""),"",_xlfn.BETA.INV(ABS(VLOOKUP($Z$1,VLookups!$A$30:$B$31,2,FALSE)-AE$3),IF($N66="L",$U66,$T66),IF($N66="L",$T66,$U66),$G66,$I66))</f>
        <v/>
      </c>
      <c r="AF66" s="112" t="str">
        <f>IF(OR($T66="",$U66=""),"",_xlfn.BETA.INV(ABS(VLOOKUP($Z$1,VLookups!$A$30:$B$31,2,FALSE)-AF$3),IF($N66="L",$U66,$T66),IF($N66="L",$T66,$U66),$G66,$I66))</f>
        <v/>
      </c>
      <c r="AG66" s="113" t="str">
        <f>IF(OR($T66="",$U66=""),"",_xlfn.BETA.INV(ABS(VLOOKUP($Z$1,VLookups!$A$30:$B$31,2,FALSE)-AG$3),IF($N66="L",$U66,$T66),IF($N66="L",$T66,$U66),$G66,$I66))</f>
        <v/>
      </c>
      <c r="AH66" s="112" t="str">
        <f>IF(OR($T66="",$U66=""),"",_xlfn.BETA.INV(ABS(VLOOKUP($Z$1,VLookups!$A$30:$B$31,2,FALSE)-AH$3),IF($N66="L",$U66,$T66),IF($N66="L",$T66,$U66),$G66,$I66))</f>
        <v/>
      </c>
      <c r="AI66" s="113" t="str">
        <f>IF(OR($T66="",$U66=""),"",_xlfn.BETA.INV(ABS(VLOOKUP($Z$1,VLookups!$A$30:$B$31,2,FALSE)-AI$3),IF($N66="L",$U66,$T66),IF($N66="L",$T66,$U66),$G66,$I66))</f>
        <v/>
      </c>
      <c r="AJ66" s="112" t="str">
        <f>IF(OR($T66="",$U66=""),"",_xlfn.BETA.INV(ABS(VLOOKUP($Z$1,VLookups!$A$30:$B$31,2,FALSE)-AJ$3),IF($N66="L",$U66,$T66),IF($N66="L",$T66,$U66),$G66,$I66))</f>
        <v/>
      </c>
      <c r="AK66" s="113" t="str">
        <f>IF(OR($T66="",$U66=""),"",_xlfn.BETA.INV(ABS(VLOOKUP($Z$1,VLookups!$A$30:$B$31,2,FALSE)-AK$3),IF($N66="L",$U66,$T66),IF($N66="L",$T66,$U66),$G66,$I66))</f>
        <v/>
      </c>
      <c r="AL66" s="112" t="str">
        <f>IF(OR($T66="",$U66=""),"",_xlfn.BETA.INV(ABS(VLOOKUP($Z$1,VLookups!$A$30:$B$31,2,FALSE)-AL$3),IF($N66="L",$U66,$T66),IF($N66="L",$T66,$U66),$G66,$I66))</f>
        <v/>
      </c>
      <c r="AM66" s="113" t="str">
        <f>IF(OR($T66="",$U66=""),"",_xlfn.BETA.INV(ABS(VLOOKUP($Z$1,VLookups!$A$30:$B$31,2,FALSE)-AM$3),IF($N66="L",$U66,$T66),IF($N66="L",$T66,$U66),$G66,$I66))</f>
        <v/>
      </c>
      <c r="AN66" s="15"/>
      <c r="AO66" s="194" t="str">
        <f t="shared" si="21"/>
        <v/>
      </c>
      <c r="AP66" s="192" t="str">
        <f t="shared" si="22"/>
        <v/>
      </c>
      <c r="AQ66" s="177" t="str">
        <f t="shared" ref="AQ66" si="355">IF(ISNONTEXT($AO66),AP66+$AO66,"")</f>
        <v/>
      </c>
      <c r="AR66" s="177" t="str">
        <f t="shared" si="35"/>
        <v/>
      </c>
      <c r="AS66" s="177" t="str">
        <f t="shared" si="36"/>
        <v/>
      </c>
      <c r="AT66" s="177" t="str">
        <f t="shared" si="37"/>
        <v/>
      </c>
      <c r="AU66" s="177" t="str">
        <f t="shared" si="38"/>
        <v/>
      </c>
      <c r="AV66" s="177" t="str">
        <f t="shared" si="39"/>
        <v/>
      </c>
      <c r="AW66" s="177" t="str">
        <f t="shared" si="40"/>
        <v/>
      </c>
      <c r="AX66" s="177" t="str">
        <f t="shared" si="41"/>
        <v/>
      </c>
      <c r="AY66" s="177" t="str">
        <f t="shared" si="42"/>
        <v/>
      </c>
      <c r="AZ66" s="177" t="str">
        <f t="shared" si="43"/>
        <v/>
      </c>
      <c r="BA66" s="177" t="str">
        <f t="shared" si="44"/>
        <v/>
      </c>
      <c r="BB66" s="177" t="str">
        <f t="shared" si="45"/>
        <v/>
      </c>
      <c r="BC66" s="177" t="str">
        <f t="shared" si="46"/>
        <v/>
      </c>
      <c r="BD66" s="177" t="str">
        <f t="shared" si="47"/>
        <v/>
      </c>
      <c r="BE66" s="177" t="str">
        <f t="shared" si="48"/>
        <v/>
      </c>
      <c r="BF66" s="177" t="str">
        <f t="shared" si="49"/>
        <v/>
      </c>
      <c r="BG66" s="177" t="str">
        <f t="shared" si="50"/>
        <v/>
      </c>
      <c r="BH66" s="177" t="str">
        <f t="shared" si="51"/>
        <v/>
      </c>
      <c r="BI66" s="177" t="str">
        <f t="shared" si="52"/>
        <v/>
      </c>
      <c r="BJ66" s="177" t="str">
        <f t="shared" si="53"/>
        <v/>
      </c>
      <c r="BK66" s="177" t="str">
        <f t="shared" si="54"/>
        <v/>
      </c>
      <c r="BL66" s="177" t="str">
        <f t="shared" si="55"/>
        <v/>
      </c>
      <c r="BM66" s="177" t="str">
        <f t="shared" si="56"/>
        <v/>
      </c>
      <c r="BN66" s="177" t="str">
        <f t="shared" si="57"/>
        <v/>
      </c>
      <c r="BO66" s="177" t="str">
        <f t="shared" si="58"/>
        <v/>
      </c>
      <c r="BP66" s="177" t="str">
        <f t="shared" si="59"/>
        <v/>
      </c>
      <c r="BQ66" s="177" t="str">
        <f t="shared" si="60"/>
        <v/>
      </c>
      <c r="BR66" s="177" t="str">
        <f t="shared" si="61"/>
        <v/>
      </c>
      <c r="BS66" s="177" t="str">
        <f t="shared" si="62"/>
        <v/>
      </c>
      <c r="BT66" s="177" t="str">
        <f t="shared" si="63"/>
        <v/>
      </c>
      <c r="BU66" s="177" t="str">
        <f t="shared" si="64"/>
        <v/>
      </c>
      <c r="BV66" s="177" t="str">
        <f t="shared" si="65"/>
        <v/>
      </c>
      <c r="BW66" s="177" t="str">
        <f t="shared" si="66"/>
        <v/>
      </c>
      <c r="BX66" s="177" t="str">
        <f t="shared" si="67"/>
        <v/>
      </c>
      <c r="BY66" s="177" t="str">
        <f t="shared" si="68"/>
        <v/>
      </c>
      <c r="BZ66" s="177" t="str">
        <f t="shared" si="69"/>
        <v/>
      </c>
      <c r="CA66" s="177" t="str">
        <f t="shared" si="70"/>
        <v/>
      </c>
      <c r="CB66" s="177" t="str">
        <f t="shared" si="71"/>
        <v/>
      </c>
      <c r="CC66" s="177" t="str">
        <f t="shared" si="72"/>
        <v/>
      </c>
      <c r="CD66" s="177" t="str">
        <f t="shared" si="73"/>
        <v/>
      </c>
      <c r="CE66" s="177" t="str">
        <f t="shared" si="74"/>
        <v/>
      </c>
      <c r="CF66" s="177" t="str">
        <f t="shared" si="75"/>
        <v/>
      </c>
      <c r="CG66" s="177" t="str">
        <f t="shared" si="76"/>
        <v/>
      </c>
      <c r="CH66" s="177" t="str">
        <f t="shared" si="77"/>
        <v/>
      </c>
      <c r="CI66" s="177" t="str">
        <f t="shared" si="78"/>
        <v/>
      </c>
      <c r="CJ66" s="177" t="str">
        <f t="shared" si="79"/>
        <v/>
      </c>
      <c r="CK66" s="177" t="str">
        <f t="shared" si="80"/>
        <v/>
      </c>
      <c r="CL66" s="177" t="str">
        <f t="shared" si="81"/>
        <v/>
      </c>
      <c r="CM66" s="177" t="str">
        <f t="shared" si="82"/>
        <v/>
      </c>
      <c r="CN66" s="177" t="str">
        <f t="shared" si="83"/>
        <v/>
      </c>
      <c r="CO66" s="177" t="str">
        <f t="shared" si="84"/>
        <v/>
      </c>
      <c r="CP66" s="177" t="str">
        <f t="shared" si="85"/>
        <v/>
      </c>
      <c r="CQ66" s="177" t="str">
        <f t="shared" si="86"/>
        <v/>
      </c>
      <c r="CR66" s="177" t="str">
        <f t="shared" si="87"/>
        <v/>
      </c>
      <c r="CS66" s="177" t="str">
        <f t="shared" si="88"/>
        <v/>
      </c>
      <c r="CT66" s="177" t="str">
        <f t="shared" si="89"/>
        <v/>
      </c>
      <c r="CU66" s="177" t="str">
        <f t="shared" si="90"/>
        <v/>
      </c>
      <c r="CV66" s="177" t="str">
        <f t="shared" si="91"/>
        <v/>
      </c>
      <c r="CW66" s="177" t="str">
        <f t="shared" si="92"/>
        <v/>
      </c>
      <c r="CX66" s="177" t="str">
        <f t="shared" si="93"/>
        <v/>
      </c>
      <c r="CY66" s="177" t="str">
        <f t="shared" si="94"/>
        <v/>
      </c>
      <c r="CZ66" s="177" t="str">
        <f t="shared" si="95"/>
        <v/>
      </c>
      <c r="DA66" s="177" t="str">
        <f t="shared" si="96"/>
        <v/>
      </c>
      <c r="DB66" s="177" t="str">
        <f t="shared" si="97"/>
        <v/>
      </c>
      <c r="DC66" s="177" t="str">
        <f t="shared" si="28"/>
        <v/>
      </c>
      <c r="DD66" s="177" t="str">
        <f t="shared" si="98"/>
        <v/>
      </c>
      <c r="DE66" s="177" t="str">
        <f t="shared" si="99"/>
        <v/>
      </c>
      <c r="DF66" s="177" t="str">
        <f t="shared" si="100"/>
        <v/>
      </c>
      <c r="DG66" s="177" t="str">
        <f t="shared" si="101"/>
        <v/>
      </c>
      <c r="DH66" s="177" t="str">
        <f t="shared" si="102"/>
        <v/>
      </c>
      <c r="DI66" s="177" t="str">
        <f t="shared" si="103"/>
        <v/>
      </c>
      <c r="DJ66" s="177" t="str">
        <f t="shared" si="104"/>
        <v/>
      </c>
      <c r="DK66" s="177" t="str">
        <f t="shared" si="105"/>
        <v/>
      </c>
      <c r="DL66" s="177" t="str">
        <f t="shared" si="106"/>
        <v/>
      </c>
      <c r="DM66" s="177" t="str">
        <f t="shared" si="107"/>
        <v/>
      </c>
      <c r="DN66" s="177" t="str">
        <f t="shared" si="108"/>
        <v/>
      </c>
      <c r="DO66" s="177" t="str">
        <f t="shared" si="109"/>
        <v/>
      </c>
      <c r="DP66" s="177" t="str">
        <f t="shared" si="110"/>
        <v/>
      </c>
      <c r="DQ66" s="177" t="str">
        <f t="shared" si="111"/>
        <v/>
      </c>
      <c r="DR66" s="177" t="str">
        <f t="shared" si="112"/>
        <v/>
      </c>
      <c r="DS66" s="177" t="str">
        <f t="shared" si="113"/>
        <v/>
      </c>
      <c r="DT66" s="177" t="str">
        <f t="shared" si="114"/>
        <v/>
      </c>
      <c r="DU66" s="177" t="str">
        <f t="shared" si="115"/>
        <v/>
      </c>
      <c r="DV66" s="177" t="str">
        <f t="shared" si="116"/>
        <v/>
      </c>
      <c r="DW66" s="177" t="str">
        <f t="shared" si="117"/>
        <v/>
      </c>
      <c r="DX66" s="177" t="str">
        <f t="shared" si="118"/>
        <v/>
      </c>
      <c r="DY66" s="177" t="str">
        <f t="shared" si="119"/>
        <v/>
      </c>
      <c r="DZ66" s="177" t="str">
        <f t="shared" si="120"/>
        <v/>
      </c>
      <c r="EA66" s="177" t="str">
        <f t="shared" si="121"/>
        <v/>
      </c>
      <c r="EB66" s="177" t="str">
        <f t="shared" si="122"/>
        <v/>
      </c>
      <c r="EC66" s="177" t="str">
        <f t="shared" si="123"/>
        <v/>
      </c>
      <c r="ED66" s="177" t="str">
        <f t="shared" si="124"/>
        <v/>
      </c>
      <c r="EE66" s="177" t="str">
        <f t="shared" si="125"/>
        <v/>
      </c>
      <c r="EF66" s="177" t="str">
        <f t="shared" si="126"/>
        <v/>
      </c>
      <c r="EG66" s="177" t="str">
        <f t="shared" si="127"/>
        <v/>
      </c>
      <c r="EH66" s="177" t="str">
        <f t="shared" si="128"/>
        <v/>
      </c>
      <c r="EI66" s="177" t="str">
        <f t="shared" si="129"/>
        <v/>
      </c>
      <c r="EJ66" s="177" t="str">
        <f t="shared" si="130"/>
        <v/>
      </c>
      <c r="EK66" s="177" t="str">
        <f t="shared" si="131"/>
        <v/>
      </c>
      <c r="EL66" s="177" t="str">
        <f t="shared" si="132"/>
        <v/>
      </c>
      <c r="EM66" s="177" t="str">
        <f t="shared" si="133"/>
        <v/>
      </c>
      <c r="EN66" s="177" t="str">
        <f t="shared" si="134"/>
        <v/>
      </c>
      <c r="EO66" s="177" t="str">
        <f t="shared" si="135"/>
        <v/>
      </c>
      <c r="EP66" s="177" t="str">
        <f t="shared" si="136"/>
        <v/>
      </c>
      <c r="EQ66" s="177" t="str">
        <f t="shared" si="137"/>
        <v/>
      </c>
      <c r="ER66" s="177" t="str">
        <f t="shared" si="138"/>
        <v/>
      </c>
      <c r="ES66" s="177" t="str">
        <f t="shared" si="139"/>
        <v/>
      </c>
      <c r="ET66" s="177" t="str">
        <f t="shared" si="140"/>
        <v/>
      </c>
      <c r="EU66" s="177" t="str">
        <f t="shared" si="141"/>
        <v/>
      </c>
      <c r="EV66" s="177" t="str">
        <f t="shared" si="142"/>
        <v/>
      </c>
      <c r="EW66" s="177" t="str">
        <f t="shared" si="143"/>
        <v/>
      </c>
      <c r="EX66" s="177" t="str">
        <f t="shared" si="144"/>
        <v/>
      </c>
      <c r="EY66" s="177" t="str">
        <f t="shared" si="145"/>
        <v/>
      </c>
      <c r="EZ66" s="177" t="str">
        <f t="shared" si="146"/>
        <v/>
      </c>
      <c r="FA66" s="177" t="str">
        <f t="shared" si="147"/>
        <v/>
      </c>
      <c r="FB66" s="177" t="str">
        <f t="shared" si="148"/>
        <v/>
      </c>
      <c r="FC66" s="177" t="str">
        <f t="shared" si="149"/>
        <v/>
      </c>
      <c r="FD66" s="177" t="str">
        <f t="shared" si="150"/>
        <v/>
      </c>
      <c r="FE66" s="177" t="str">
        <f t="shared" si="151"/>
        <v/>
      </c>
      <c r="FF66" s="177" t="str">
        <f t="shared" si="152"/>
        <v/>
      </c>
      <c r="FG66" s="177" t="str">
        <f t="shared" si="153"/>
        <v/>
      </c>
      <c r="FH66" s="177" t="str">
        <f t="shared" si="154"/>
        <v/>
      </c>
      <c r="FI66" s="177" t="str">
        <f t="shared" si="155"/>
        <v/>
      </c>
      <c r="FJ66" s="177" t="str">
        <f t="shared" si="156"/>
        <v/>
      </c>
      <c r="FK66" s="177" t="str">
        <f t="shared" si="157"/>
        <v/>
      </c>
      <c r="FL66" s="177" t="str">
        <f t="shared" si="158"/>
        <v/>
      </c>
      <c r="FM66" s="177" t="str">
        <f t="shared" si="159"/>
        <v/>
      </c>
      <c r="FN66" s="177" t="str">
        <f t="shared" si="160"/>
        <v/>
      </c>
      <c r="FO66" s="177" t="str">
        <f t="shared" si="29"/>
        <v/>
      </c>
      <c r="FP66" s="177" t="str">
        <f t="shared" si="161"/>
        <v/>
      </c>
      <c r="FQ66" s="177" t="str">
        <f t="shared" si="162"/>
        <v/>
      </c>
      <c r="FR66" s="177" t="str">
        <f t="shared" si="163"/>
        <v/>
      </c>
      <c r="FS66" s="177" t="str">
        <f t="shared" si="164"/>
        <v/>
      </c>
      <c r="FT66" s="177" t="str">
        <f t="shared" si="165"/>
        <v/>
      </c>
      <c r="FU66" s="177" t="str">
        <f t="shared" si="166"/>
        <v/>
      </c>
      <c r="FV66" s="177" t="str">
        <f t="shared" si="167"/>
        <v/>
      </c>
      <c r="FW66" s="177" t="str">
        <f t="shared" si="168"/>
        <v/>
      </c>
      <c r="FX66" s="177" t="str">
        <f t="shared" si="169"/>
        <v/>
      </c>
      <c r="FY66" s="177" t="str">
        <f t="shared" si="170"/>
        <v/>
      </c>
      <c r="FZ66" s="177" t="str">
        <f t="shared" si="171"/>
        <v/>
      </c>
      <c r="GA66" s="177" t="str">
        <f t="shared" si="172"/>
        <v/>
      </c>
      <c r="GB66" s="177" t="str">
        <f t="shared" si="173"/>
        <v/>
      </c>
      <c r="GC66" s="177" t="str">
        <f t="shared" si="174"/>
        <v/>
      </c>
      <c r="GD66" s="177" t="str">
        <f t="shared" si="175"/>
        <v/>
      </c>
      <c r="GE66" s="177" t="str">
        <f t="shared" si="176"/>
        <v/>
      </c>
      <c r="GF66" s="177" t="str">
        <f t="shared" si="177"/>
        <v/>
      </c>
      <c r="GG66" s="177" t="str">
        <f t="shared" si="178"/>
        <v/>
      </c>
      <c r="GH66" s="177" t="str">
        <f t="shared" si="179"/>
        <v/>
      </c>
      <c r="GI66" s="177" t="str">
        <f t="shared" si="180"/>
        <v/>
      </c>
      <c r="GJ66" s="177" t="str">
        <f t="shared" si="181"/>
        <v/>
      </c>
      <c r="GK66" s="177" t="str">
        <f t="shared" si="182"/>
        <v/>
      </c>
      <c r="GL66" s="177" t="str">
        <f t="shared" si="183"/>
        <v/>
      </c>
      <c r="GM66" s="177" t="str">
        <f t="shared" si="184"/>
        <v/>
      </c>
      <c r="GN66" s="177" t="str">
        <f t="shared" si="185"/>
        <v/>
      </c>
      <c r="GO66" s="177" t="str">
        <f t="shared" si="186"/>
        <v/>
      </c>
      <c r="GP66" s="177" t="str">
        <f t="shared" si="187"/>
        <v/>
      </c>
      <c r="GQ66" s="177" t="str">
        <f t="shared" si="188"/>
        <v/>
      </c>
      <c r="GR66" s="177" t="str">
        <f t="shared" si="189"/>
        <v/>
      </c>
      <c r="GS66" s="177" t="str">
        <f t="shared" si="190"/>
        <v/>
      </c>
      <c r="GT66" s="177" t="str">
        <f t="shared" si="191"/>
        <v/>
      </c>
      <c r="GU66" s="177" t="str">
        <f t="shared" si="192"/>
        <v/>
      </c>
      <c r="GV66" s="177" t="str">
        <f t="shared" si="193"/>
        <v/>
      </c>
      <c r="GW66" s="177" t="str">
        <f t="shared" si="194"/>
        <v/>
      </c>
      <c r="GX66" s="177" t="str">
        <f t="shared" si="195"/>
        <v/>
      </c>
      <c r="GY66" s="177" t="str">
        <f t="shared" si="196"/>
        <v/>
      </c>
      <c r="GZ66" s="177" t="str">
        <f t="shared" si="197"/>
        <v/>
      </c>
      <c r="HA66" s="177" t="str">
        <f t="shared" si="198"/>
        <v/>
      </c>
      <c r="HB66" s="177" t="str">
        <f t="shared" si="199"/>
        <v/>
      </c>
      <c r="HC66" s="177" t="str">
        <f t="shared" si="200"/>
        <v/>
      </c>
      <c r="HD66" s="177" t="str">
        <f t="shared" si="201"/>
        <v/>
      </c>
      <c r="HE66" s="177" t="str">
        <f t="shared" si="202"/>
        <v/>
      </c>
      <c r="HF66" s="177" t="str">
        <f t="shared" si="203"/>
        <v/>
      </c>
      <c r="HG66" s="177" t="str">
        <f t="shared" si="204"/>
        <v/>
      </c>
      <c r="HH66" s="177" t="str">
        <f t="shared" si="205"/>
        <v/>
      </c>
      <c r="HI66" s="177" t="str">
        <f t="shared" si="206"/>
        <v/>
      </c>
      <c r="HJ66" s="177" t="str">
        <f t="shared" si="207"/>
        <v/>
      </c>
      <c r="HK66" s="177" t="str">
        <f t="shared" si="208"/>
        <v/>
      </c>
      <c r="HL66" s="177" t="str">
        <f t="shared" si="209"/>
        <v/>
      </c>
      <c r="HM66" s="177" t="str">
        <f t="shared" si="210"/>
        <v/>
      </c>
      <c r="HN66" s="177" t="str">
        <f t="shared" si="211"/>
        <v/>
      </c>
      <c r="HO66" s="177" t="str">
        <f t="shared" si="212"/>
        <v/>
      </c>
      <c r="HP66" s="177" t="str">
        <f t="shared" si="213"/>
        <v/>
      </c>
      <c r="HQ66" s="177" t="str">
        <f t="shared" si="214"/>
        <v/>
      </c>
      <c r="HR66" s="177" t="str">
        <f t="shared" si="215"/>
        <v/>
      </c>
      <c r="HS66" s="177" t="str">
        <f t="shared" si="216"/>
        <v/>
      </c>
      <c r="HT66" s="177" t="str">
        <f t="shared" si="217"/>
        <v/>
      </c>
      <c r="HU66" s="177" t="str">
        <f t="shared" si="218"/>
        <v/>
      </c>
      <c r="HV66" s="177" t="str">
        <f t="shared" si="219"/>
        <v/>
      </c>
      <c r="HW66" s="177" t="str">
        <f t="shared" si="220"/>
        <v/>
      </c>
      <c r="HX66" s="177" t="str">
        <f t="shared" si="221"/>
        <v/>
      </c>
      <c r="HY66" s="177" t="str">
        <f t="shared" si="222"/>
        <v/>
      </c>
      <c r="HZ66" s="177" t="str">
        <f t="shared" si="223"/>
        <v/>
      </c>
      <c r="IA66" s="177" t="str">
        <f t="shared" si="30"/>
        <v/>
      </c>
      <c r="IB66" s="177" t="str">
        <f t="shared" si="251"/>
        <v/>
      </c>
      <c r="IC66" s="177" t="str">
        <f t="shared" si="252"/>
        <v/>
      </c>
      <c r="ID66" s="177" t="str">
        <f t="shared" si="253"/>
        <v/>
      </c>
      <c r="IE66" s="177" t="str">
        <f t="shared" si="254"/>
        <v/>
      </c>
      <c r="IF66" s="177" t="str">
        <f t="shared" si="255"/>
        <v/>
      </c>
      <c r="IG66" s="177" t="str">
        <f t="shared" si="256"/>
        <v/>
      </c>
      <c r="IH66" s="192" t="str">
        <f t="shared" si="292"/>
        <v/>
      </c>
      <c r="II66" s="193" t="e">
        <f t="shared" si="293"/>
        <v>#N/A</v>
      </c>
      <c r="IJ66" s="193" t="e">
        <f t="shared" si="339"/>
        <v>#N/A</v>
      </c>
      <c r="IK66" s="193" t="e">
        <f t="shared" si="339"/>
        <v>#N/A</v>
      </c>
      <c r="IL66" s="193" t="e">
        <f t="shared" si="339"/>
        <v>#N/A</v>
      </c>
      <c r="IM66" s="193" t="e">
        <f t="shared" si="352"/>
        <v>#N/A</v>
      </c>
      <c r="IN66" s="193" t="e">
        <f t="shared" si="352"/>
        <v>#N/A</v>
      </c>
      <c r="IO66" s="193" t="e">
        <f t="shared" si="352"/>
        <v>#N/A</v>
      </c>
      <c r="IP66" s="193" t="e">
        <f t="shared" si="352"/>
        <v>#N/A</v>
      </c>
      <c r="IQ66" s="193" t="e">
        <f t="shared" si="352"/>
        <v>#N/A</v>
      </c>
      <c r="IR66" s="193" t="e">
        <f t="shared" si="352"/>
        <v>#N/A</v>
      </c>
      <c r="IS66" s="193" t="e">
        <f t="shared" si="352"/>
        <v>#N/A</v>
      </c>
      <c r="IT66" s="193" t="e">
        <f t="shared" si="352"/>
        <v>#N/A</v>
      </c>
      <c r="IU66" s="193" t="e">
        <f t="shared" si="352"/>
        <v>#N/A</v>
      </c>
      <c r="IV66" s="193" t="e">
        <f t="shared" si="352"/>
        <v>#N/A</v>
      </c>
      <c r="IW66" s="193" t="e">
        <f t="shared" si="352"/>
        <v>#N/A</v>
      </c>
      <c r="IX66" s="193" t="e">
        <f t="shared" si="352"/>
        <v>#N/A</v>
      </c>
      <c r="IY66" s="193" t="e">
        <f t="shared" si="352"/>
        <v>#N/A</v>
      </c>
      <c r="IZ66" s="193" t="e">
        <f t="shared" si="352"/>
        <v>#N/A</v>
      </c>
      <c r="JA66" s="193" t="e">
        <f t="shared" si="352"/>
        <v>#N/A</v>
      </c>
      <c r="JB66" s="193" t="e">
        <f t="shared" si="347"/>
        <v>#N/A</v>
      </c>
      <c r="JC66" s="193" t="e">
        <f t="shared" si="347"/>
        <v>#N/A</v>
      </c>
      <c r="JD66" s="193" t="e">
        <f t="shared" si="347"/>
        <v>#N/A</v>
      </c>
      <c r="JE66" s="193" t="e">
        <f t="shared" si="347"/>
        <v>#N/A</v>
      </c>
      <c r="JF66" s="193" t="e">
        <f t="shared" si="347"/>
        <v>#N/A</v>
      </c>
      <c r="JG66" s="193" t="e">
        <f t="shared" si="347"/>
        <v>#N/A</v>
      </c>
      <c r="JH66" s="193" t="e">
        <f t="shared" si="347"/>
        <v>#N/A</v>
      </c>
      <c r="JI66" s="193" t="e">
        <f t="shared" si="347"/>
        <v>#N/A</v>
      </c>
      <c r="JJ66" s="193" t="e">
        <f t="shared" si="347"/>
        <v>#N/A</v>
      </c>
      <c r="JK66" s="193" t="e">
        <f t="shared" si="347"/>
        <v>#N/A</v>
      </c>
      <c r="JL66" s="193" t="e">
        <f t="shared" si="347"/>
        <v>#N/A</v>
      </c>
      <c r="JM66" s="193" t="e">
        <f t="shared" si="347"/>
        <v>#N/A</v>
      </c>
      <c r="JN66" s="193" t="e">
        <f t="shared" si="347"/>
        <v>#N/A</v>
      </c>
      <c r="JO66" s="193" t="e">
        <f t="shared" si="347"/>
        <v>#N/A</v>
      </c>
      <c r="JP66" s="193" t="e">
        <f t="shared" si="347"/>
        <v>#N/A</v>
      </c>
      <c r="JQ66" s="193" t="e">
        <f t="shared" si="343"/>
        <v>#N/A</v>
      </c>
      <c r="JR66" s="193" t="e">
        <f t="shared" si="343"/>
        <v>#N/A</v>
      </c>
      <c r="JS66" s="193" t="e">
        <f t="shared" si="343"/>
        <v>#N/A</v>
      </c>
      <c r="JT66" s="193" t="e">
        <f t="shared" si="343"/>
        <v>#N/A</v>
      </c>
      <c r="JU66" s="193" t="e">
        <f t="shared" si="343"/>
        <v>#N/A</v>
      </c>
      <c r="JV66" s="193" t="e">
        <f t="shared" si="343"/>
        <v>#N/A</v>
      </c>
      <c r="JW66" s="193" t="e">
        <f t="shared" si="343"/>
        <v>#N/A</v>
      </c>
      <c r="JX66" s="193" t="e">
        <f t="shared" si="343"/>
        <v>#N/A</v>
      </c>
      <c r="JY66" s="193" t="e">
        <f t="shared" si="343"/>
        <v>#N/A</v>
      </c>
      <c r="JZ66" s="193" t="e">
        <f t="shared" si="343"/>
        <v>#N/A</v>
      </c>
      <c r="KA66" s="193" t="e">
        <f t="shared" si="343"/>
        <v>#N/A</v>
      </c>
      <c r="KB66" s="193" t="e">
        <f t="shared" si="343"/>
        <v>#N/A</v>
      </c>
      <c r="KC66" s="193" t="e">
        <f t="shared" si="343"/>
        <v>#N/A</v>
      </c>
      <c r="KD66" s="193" t="e">
        <f t="shared" si="343"/>
        <v>#N/A</v>
      </c>
      <c r="KE66" s="193" t="e">
        <f t="shared" si="343"/>
        <v>#N/A</v>
      </c>
      <c r="KF66" s="193" t="e">
        <f t="shared" si="328"/>
        <v>#N/A</v>
      </c>
      <c r="KG66" s="193" t="e">
        <f t="shared" si="328"/>
        <v>#N/A</v>
      </c>
      <c r="KH66" s="193" t="e">
        <f t="shared" si="328"/>
        <v>#N/A</v>
      </c>
      <c r="KI66" s="193" t="e">
        <f t="shared" si="328"/>
        <v>#N/A</v>
      </c>
      <c r="KJ66" s="193" t="e">
        <f t="shared" si="328"/>
        <v>#N/A</v>
      </c>
      <c r="KK66" s="193" t="e">
        <f t="shared" si="328"/>
        <v>#N/A</v>
      </c>
      <c r="KL66" s="193" t="e">
        <f t="shared" si="328"/>
        <v>#N/A</v>
      </c>
      <c r="KM66" s="193" t="e">
        <f t="shared" si="328"/>
        <v>#N/A</v>
      </c>
      <c r="KN66" s="193" t="e">
        <f t="shared" si="328"/>
        <v>#N/A</v>
      </c>
      <c r="KO66" s="193" t="e">
        <f t="shared" si="328"/>
        <v>#N/A</v>
      </c>
      <c r="KP66" s="193" t="e">
        <f t="shared" si="328"/>
        <v>#N/A</v>
      </c>
      <c r="KQ66" s="193" t="e">
        <f t="shared" si="328"/>
        <v>#N/A</v>
      </c>
      <c r="KR66" s="193" t="e">
        <f t="shared" si="328"/>
        <v>#N/A</v>
      </c>
      <c r="KS66" s="193" t="e">
        <f t="shared" si="328"/>
        <v>#N/A</v>
      </c>
      <c r="KT66" s="193" t="e">
        <f t="shared" si="328"/>
        <v>#N/A</v>
      </c>
      <c r="KU66" s="193" t="e">
        <f t="shared" si="31"/>
        <v>#N/A</v>
      </c>
      <c r="KV66" s="193" t="e">
        <f t="shared" si="340"/>
        <v>#N/A</v>
      </c>
      <c r="KW66" s="193" t="e">
        <f t="shared" si="340"/>
        <v>#N/A</v>
      </c>
      <c r="KX66" s="193" t="e">
        <f t="shared" si="340"/>
        <v>#N/A</v>
      </c>
      <c r="KY66" s="193" t="e">
        <f t="shared" si="353"/>
        <v>#N/A</v>
      </c>
      <c r="KZ66" s="193" t="e">
        <f t="shared" si="353"/>
        <v>#N/A</v>
      </c>
      <c r="LA66" s="193" t="e">
        <f t="shared" si="353"/>
        <v>#N/A</v>
      </c>
      <c r="LB66" s="193" t="e">
        <f t="shared" si="353"/>
        <v>#N/A</v>
      </c>
      <c r="LC66" s="193" t="e">
        <f t="shared" si="353"/>
        <v>#N/A</v>
      </c>
      <c r="LD66" s="193" t="e">
        <f t="shared" si="353"/>
        <v>#N/A</v>
      </c>
      <c r="LE66" s="193" t="e">
        <f t="shared" si="353"/>
        <v>#N/A</v>
      </c>
      <c r="LF66" s="193" t="e">
        <f t="shared" si="353"/>
        <v>#N/A</v>
      </c>
      <c r="LG66" s="193" t="e">
        <f t="shared" si="353"/>
        <v>#N/A</v>
      </c>
      <c r="LH66" s="193" t="e">
        <f t="shared" si="353"/>
        <v>#N/A</v>
      </c>
      <c r="LI66" s="193" t="e">
        <f t="shared" si="353"/>
        <v>#N/A</v>
      </c>
      <c r="LJ66" s="193" t="e">
        <f t="shared" si="353"/>
        <v>#N/A</v>
      </c>
      <c r="LK66" s="193" t="e">
        <f t="shared" si="353"/>
        <v>#N/A</v>
      </c>
      <c r="LL66" s="193" t="e">
        <f t="shared" si="353"/>
        <v>#N/A</v>
      </c>
      <c r="LM66" s="193" t="e">
        <f t="shared" si="353"/>
        <v>#N/A</v>
      </c>
      <c r="LN66" s="193" t="e">
        <f t="shared" si="348"/>
        <v>#N/A</v>
      </c>
      <c r="LO66" s="193" t="e">
        <f t="shared" si="348"/>
        <v>#N/A</v>
      </c>
      <c r="LP66" s="193" t="e">
        <f t="shared" si="348"/>
        <v>#N/A</v>
      </c>
      <c r="LQ66" s="193" t="e">
        <f t="shared" si="348"/>
        <v>#N/A</v>
      </c>
      <c r="LR66" s="193" t="e">
        <f t="shared" si="348"/>
        <v>#N/A</v>
      </c>
      <c r="LS66" s="193" t="e">
        <f t="shared" si="348"/>
        <v>#N/A</v>
      </c>
      <c r="LT66" s="193" t="e">
        <f t="shared" si="348"/>
        <v>#N/A</v>
      </c>
      <c r="LU66" s="193" t="e">
        <f t="shared" si="348"/>
        <v>#N/A</v>
      </c>
      <c r="LV66" s="193" t="e">
        <f t="shared" si="348"/>
        <v>#N/A</v>
      </c>
      <c r="LW66" s="193" t="e">
        <f t="shared" si="348"/>
        <v>#N/A</v>
      </c>
      <c r="LX66" s="193" t="e">
        <f t="shared" si="348"/>
        <v>#N/A</v>
      </c>
      <c r="LY66" s="193" t="e">
        <f t="shared" si="348"/>
        <v>#N/A</v>
      </c>
      <c r="LZ66" s="193" t="e">
        <f t="shared" si="348"/>
        <v>#N/A</v>
      </c>
      <c r="MA66" s="193" t="e">
        <f t="shared" si="348"/>
        <v>#N/A</v>
      </c>
      <c r="MB66" s="193" t="e">
        <f t="shared" si="348"/>
        <v>#N/A</v>
      </c>
      <c r="MC66" s="193" t="e">
        <f t="shared" si="344"/>
        <v>#N/A</v>
      </c>
      <c r="MD66" s="193" t="e">
        <f t="shared" si="344"/>
        <v>#N/A</v>
      </c>
      <c r="ME66" s="193" t="e">
        <f t="shared" si="344"/>
        <v>#N/A</v>
      </c>
      <c r="MF66" s="193" t="e">
        <f t="shared" si="344"/>
        <v>#N/A</v>
      </c>
      <c r="MG66" s="193" t="e">
        <f t="shared" si="344"/>
        <v>#N/A</v>
      </c>
      <c r="MH66" s="193" t="e">
        <f t="shared" si="344"/>
        <v>#N/A</v>
      </c>
      <c r="MI66" s="193" t="e">
        <f t="shared" si="344"/>
        <v>#N/A</v>
      </c>
      <c r="MJ66" s="193" t="e">
        <f t="shared" si="344"/>
        <v>#N/A</v>
      </c>
      <c r="MK66" s="193" t="e">
        <f t="shared" si="344"/>
        <v>#N/A</v>
      </c>
      <c r="ML66" s="193" t="e">
        <f t="shared" si="344"/>
        <v>#N/A</v>
      </c>
      <c r="MM66" s="193" t="e">
        <f t="shared" si="344"/>
        <v>#N/A</v>
      </c>
      <c r="MN66" s="193" t="e">
        <f t="shared" si="344"/>
        <v>#N/A</v>
      </c>
      <c r="MO66" s="193" t="e">
        <f t="shared" si="344"/>
        <v>#N/A</v>
      </c>
      <c r="MP66" s="193" t="e">
        <f t="shared" si="344"/>
        <v>#N/A</v>
      </c>
      <c r="MQ66" s="193" t="e">
        <f t="shared" si="344"/>
        <v>#N/A</v>
      </c>
      <c r="MR66" s="193" t="e">
        <f t="shared" si="329"/>
        <v>#N/A</v>
      </c>
      <c r="MS66" s="193" t="e">
        <f t="shared" si="329"/>
        <v>#N/A</v>
      </c>
      <c r="MT66" s="193" t="e">
        <f t="shared" si="329"/>
        <v>#N/A</v>
      </c>
      <c r="MU66" s="193" t="e">
        <f t="shared" si="329"/>
        <v>#N/A</v>
      </c>
      <c r="MV66" s="193" t="e">
        <f t="shared" si="329"/>
        <v>#N/A</v>
      </c>
      <c r="MW66" s="193" t="e">
        <f t="shared" si="329"/>
        <v>#N/A</v>
      </c>
      <c r="MX66" s="193" t="e">
        <f t="shared" si="329"/>
        <v>#N/A</v>
      </c>
      <c r="MY66" s="193" t="e">
        <f t="shared" si="329"/>
        <v>#N/A</v>
      </c>
      <c r="MZ66" s="193" t="e">
        <f t="shared" si="329"/>
        <v>#N/A</v>
      </c>
      <c r="NA66" s="193" t="e">
        <f t="shared" si="329"/>
        <v>#N/A</v>
      </c>
      <c r="NB66" s="193" t="e">
        <f t="shared" si="329"/>
        <v>#N/A</v>
      </c>
      <c r="NC66" s="193" t="e">
        <f t="shared" si="329"/>
        <v>#N/A</v>
      </c>
      <c r="ND66" s="193" t="e">
        <f t="shared" si="329"/>
        <v>#N/A</v>
      </c>
      <c r="NE66" s="193" t="e">
        <f t="shared" si="329"/>
        <v>#N/A</v>
      </c>
      <c r="NF66" s="193" t="e">
        <f t="shared" si="329"/>
        <v>#N/A</v>
      </c>
      <c r="NG66" s="193" t="e">
        <f t="shared" si="32"/>
        <v>#N/A</v>
      </c>
      <c r="NH66" s="193" t="e">
        <f t="shared" si="341"/>
        <v>#N/A</v>
      </c>
      <c r="NI66" s="193" t="e">
        <f t="shared" si="341"/>
        <v>#N/A</v>
      </c>
      <c r="NJ66" s="193" t="e">
        <f t="shared" si="341"/>
        <v>#N/A</v>
      </c>
      <c r="NK66" s="193" t="e">
        <f t="shared" si="354"/>
        <v>#N/A</v>
      </c>
      <c r="NL66" s="193" t="e">
        <f t="shared" si="354"/>
        <v>#N/A</v>
      </c>
      <c r="NM66" s="193" t="e">
        <f t="shared" si="354"/>
        <v>#N/A</v>
      </c>
      <c r="NN66" s="193" t="e">
        <f t="shared" si="354"/>
        <v>#N/A</v>
      </c>
      <c r="NO66" s="193" t="e">
        <f t="shared" si="354"/>
        <v>#N/A</v>
      </c>
      <c r="NP66" s="193" t="e">
        <f t="shared" si="354"/>
        <v>#N/A</v>
      </c>
      <c r="NQ66" s="193" t="e">
        <f t="shared" si="354"/>
        <v>#N/A</v>
      </c>
      <c r="NR66" s="193" t="e">
        <f t="shared" si="354"/>
        <v>#N/A</v>
      </c>
      <c r="NS66" s="193" t="e">
        <f t="shared" si="354"/>
        <v>#N/A</v>
      </c>
      <c r="NT66" s="193" t="e">
        <f t="shared" si="354"/>
        <v>#N/A</v>
      </c>
      <c r="NU66" s="193" t="e">
        <f t="shared" si="354"/>
        <v>#N/A</v>
      </c>
      <c r="NV66" s="193" t="e">
        <f t="shared" si="354"/>
        <v>#N/A</v>
      </c>
      <c r="NW66" s="193" t="e">
        <f t="shared" si="354"/>
        <v>#N/A</v>
      </c>
      <c r="NX66" s="193" t="e">
        <f t="shared" si="354"/>
        <v>#N/A</v>
      </c>
      <c r="NY66" s="193" t="e">
        <f t="shared" si="354"/>
        <v>#N/A</v>
      </c>
      <c r="NZ66" s="193" t="e">
        <f t="shared" si="349"/>
        <v>#N/A</v>
      </c>
      <c r="OA66" s="193" t="e">
        <f t="shared" si="349"/>
        <v>#N/A</v>
      </c>
      <c r="OB66" s="193" t="e">
        <f t="shared" si="349"/>
        <v>#N/A</v>
      </c>
      <c r="OC66" s="193" t="e">
        <f t="shared" si="349"/>
        <v>#N/A</v>
      </c>
      <c r="OD66" s="193" t="e">
        <f t="shared" si="349"/>
        <v>#N/A</v>
      </c>
      <c r="OE66" s="193" t="e">
        <f t="shared" si="349"/>
        <v>#N/A</v>
      </c>
      <c r="OF66" s="193" t="e">
        <f t="shared" si="349"/>
        <v>#N/A</v>
      </c>
      <c r="OG66" s="193" t="e">
        <f t="shared" si="349"/>
        <v>#N/A</v>
      </c>
      <c r="OH66" s="193" t="e">
        <f t="shared" si="349"/>
        <v>#N/A</v>
      </c>
      <c r="OI66" s="193" t="e">
        <f t="shared" si="349"/>
        <v>#N/A</v>
      </c>
      <c r="OJ66" s="193" t="e">
        <f t="shared" si="349"/>
        <v>#N/A</v>
      </c>
      <c r="OK66" s="193" t="e">
        <f t="shared" si="349"/>
        <v>#N/A</v>
      </c>
      <c r="OL66" s="193" t="e">
        <f t="shared" si="349"/>
        <v>#N/A</v>
      </c>
      <c r="OM66" s="193" t="e">
        <f t="shared" si="349"/>
        <v>#N/A</v>
      </c>
      <c r="ON66" s="193" t="e">
        <f t="shared" si="349"/>
        <v>#N/A</v>
      </c>
      <c r="OO66" s="193" t="e">
        <f t="shared" si="345"/>
        <v>#N/A</v>
      </c>
      <c r="OP66" s="193" t="e">
        <f t="shared" si="345"/>
        <v>#N/A</v>
      </c>
      <c r="OQ66" s="193" t="e">
        <f t="shared" si="345"/>
        <v>#N/A</v>
      </c>
      <c r="OR66" s="193" t="e">
        <f t="shared" si="345"/>
        <v>#N/A</v>
      </c>
      <c r="OS66" s="193" t="e">
        <f t="shared" si="345"/>
        <v>#N/A</v>
      </c>
      <c r="OT66" s="193" t="e">
        <f t="shared" si="345"/>
        <v>#N/A</v>
      </c>
      <c r="OU66" s="193" t="e">
        <f t="shared" si="345"/>
        <v>#N/A</v>
      </c>
      <c r="OV66" s="193" t="e">
        <f t="shared" si="345"/>
        <v>#N/A</v>
      </c>
      <c r="OW66" s="193" t="e">
        <f t="shared" si="345"/>
        <v>#N/A</v>
      </c>
      <c r="OX66" s="193" t="e">
        <f t="shared" si="345"/>
        <v>#N/A</v>
      </c>
      <c r="OY66" s="193" t="e">
        <f t="shared" si="345"/>
        <v>#N/A</v>
      </c>
      <c r="OZ66" s="193" t="e">
        <f t="shared" si="345"/>
        <v>#N/A</v>
      </c>
      <c r="PA66" s="193" t="e">
        <f t="shared" si="345"/>
        <v>#N/A</v>
      </c>
      <c r="PB66" s="193" t="e">
        <f t="shared" si="345"/>
        <v>#N/A</v>
      </c>
      <c r="PC66" s="193" t="e">
        <f t="shared" si="345"/>
        <v>#N/A</v>
      </c>
      <c r="PD66" s="193" t="e">
        <f t="shared" si="330"/>
        <v>#N/A</v>
      </c>
      <c r="PE66" s="193" t="e">
        <f t="shared" si="330"/>
        <v>#N/A</v>
      </c>
      <c r="PF66" s="193" t="e">
        <f t="shared" si="330"/>
        <v>#N/A</v>
      </c>
      <c r="PG66" s="193" t="e">
        <f t="shared" si="330"/>
        <v>#N/A</v>
      </c>
      <c r="PH66" s="193" t="e">
        <f t="shared" si="330"/>
        <v>#N/A</v>
      </c>
      <c r="PI66" s="193" t="e">
        <f t="shared" si="330"/>
        <v>#N/A</v>
      </c>
      <c r="PJ66" s="193" t="e">
        <f t="shared" si="330"/>
        <v>#N/A</v>
      </c>
      <c r="PK66" s="193" t="e">
        <f t="shared" si="330"/>
        <v>#N/A</v>
      </c>
      <c r="PL66" s="193" t="e">
        <f t="shared" si="330"/>
        <v>#N/A</v>
      </c>
      <c r="PM66" s="193" t="e">
        <f t="shared" si="330"/>
        <v>#N/A</v>
      </c>
      <c r="PN66" s="193" t="e">
        <f t="shared" si="330"/>
        <v>#N/A</v>
      </c>
      <c r="PO66" s="193" t="e">
        <f t="shared" si="330"/>
        <v>#N/A</v>
      </c>
      <c r="PP66" s="193" t="e">
        <f t="shared" si="330"/>
        <v>#N/A</v>
      </c>
      <c r="PQ66" s="193" t="e">
        <f t="shared" si="330"/>
        <v>#N/A</v>
      </c>
      <c r="PR66" s="193" t="e">
        <f t="shared" si="330"/>
        <v>#N/A</v>
      </c>
      <c r="PS66" s="193" t="e">
        <f t="shared" si="33"/>
        <v>#N/A</v>
      </c>
      <c r="PT66" s="193" t="e">
        <f t="shared" si="326"/>
        <v>#N/A</v>
      </c>
      <c r="PU66" s="193" t="e">
        <f t="shared" si="326"/>
        <v>#N/A</v>
      </c>
      <c r="PV66" s="193" t="e">
        <f t="shared" si="326"/>
        <v>#N/A</v>
      </c>
      <c r="PW66" s="193" t="e">
        <f t="shared" si="326"/>
        <v>#N/A</v>
      </c>
      <c r="PX66" s="193" t="e">
        <f t="shared" si="326"/>
        <v>#N/A</v>
      </c>
      <c r="PY66" s="193" t="e">
        <f t="shared" si="326"/>
        <v>#N/A</v>
      </c>
      <c r="PZ66" s="193" t="e">
        <f t="shared" si="326"/>
        <v>#N/A</v>
      </c>
      <c r="QA66" s="193" t="e">
        <f t="shared" si="326"/>
        <v>#N/A</v>
      </c>
    </row>
    <row r="67" spans="1:443" hidden="1" x14ac:dyDescent="0.45">
      <c r="A67" s="276"/>
      <c r="B67" s="277" t="str">
        <f>IF(OR($T67="",$U67=""),"",ROUND(_xlfn.BETA.INV(ABS(VLOOKUP($Z$1,VLookups!$A$30:$B$31,2,FALSE)-B$2),IF($N67="L",$U67,$T67),IF($N67="L",$T67,$U67),$G67,$I67),0))</f>
        <v/>
      </c>
      <c r="C67" s="287" t="str">
        <f t="shared" si="24"/>
        <v/>
      </c>
      <c r="D67" s="288" t="str">
        <f t="shared" si="25"/>
        <v/>
      </c>
      <c r="E67" s="134"/>
      <c r="F67" s="279"/>
      <c r="G67" s="280" t="str">
        <f t="shared" si="16"/>
        <v/>
      </c>
      <c r="H67" s="281"/>
      <c r="I67" s="280" t="str">
        <f t="shared" si="17"/>
        <v/>
      </c>
      <c r="J67" s="279"/>
      <c r="K67" s="135"/>
      <c r="L67" s="110" t="str">
        <f t="shared" si="18"/>
        <v/>
      </c>
      <c r="M67" s="21" t="str">
        <f t="shared" si="19"/>
        <v/>
      </c>
      <c r="N67" s="22" t="str">
        <f t="shared" si="20"/>
        <v/>
      </c>
      <c r="O67" s="23" t="str">
        <f>IF(M67="","",IF(OR($M67&lt;Skew!$B$3,$M67=Skew!$B$3),IF($M67&gt;Skew!$C$3,Skew!$A$3,IF($M67&gt;Skew!$C$4,Skew!$A$4,IF($M67&gt;Skew!$C$5,Skew!$A$5,IF($M67&gt;Skew!$C$6,Skew!$A$6,IF($M67&gt;Skew!$C$7,Skew!$A$7,IF($M67&gt;Skew!$C$8,Skew!$A$8,IF($M67&gt;Skew!$C$9,Skew!$A$9,IF($M67&gt;Skew!$C$10,Skew!$A$10,IF($M67&gt;Skew!$C$11,Skew!$A$11,IF($M67&gt;Skew!$C$12,Skew!$A$12,IF($M67&gt;Skew!$C$13,Skew!$A$13,IF($M67&gt;Skew!$C$14,Skew!$A$14,IF($M67&gt;Skew!$C$15,Skew!$A$15,IF($M67&gt;Skew!$C$16,Skew!$A$16,Skew!$A$17)
)))))))))))))))</f>
        <v/>
      </c>
      <c r="P67" s="22" t="str">
        <f>IF(M67="","",MATCH(O67,Skew!$A$3:$A$17,0))</f>
        <v/>
      </c>
      <c r="Q67" s="22" t="str">
        <f t="shared" si="0"/>
        <v/>
      </c>
      <c r="R67" s="24"/>
      <c r="S67" s="22" t="str">
        <f>IF(OR(M67="",R67=""),"",MATCH(R67,Confidence!$A$3:$A$12,0))</f>
        <v/>
      </c>
      <c r="T67" s="25" t="str">
        <f t="shared" si="1"/>
        <v/>
      </c>
      <c r="U67" s="25" t="str">
        <f t="shared" si="2"/>
        <v/>
      </c>
      <c r="V67" s="22"/>
      <c r="W67" s="102" t="str">
        <f t="shared" si="3"/>
        <v/>
      </c>
      <c r="X67" s="102" t="str">
        <f t="shared" si="4"/>
        <v/>
      </c>
      <c r="Y67" s="37" t="str">
        <f t="shared" si="5"/>
        <v/>
      </c>
      <c r="Z67" s="115"/>
      <c r="AA67" s="204" t="str">
        <f>IF(AND(G67&gt;0,H67&gt;0,I67&gt;0,T67&gt;0,U67&gt;0,Z67&gt;0,NOT(R67="")),ABS(VLOOKUP($Z$1,VLookups!$A$30:$B$31,2,FALSE)-_xlfn.BETA.DIST(Z67,IF(N67="L",U67,T67),IF(N67="L",T67,U67),TRUE,G67,I67)),"")</f>
        <v/>
      </c>
      <c r="AB67" s="112" t="str">
        <f>IF(OR($T67="",$U67=""),"",_xlfn.BETA.INV(ABS(VLOOKUP($Z$1,VLookups!$A$30:$B$31,2,FALSE)-AB$3),IF($N67="L",$U67,$T67),IF($N67="L",$T67,$U67),$G67,$I67))</f>
        <v/>
      </c>
      <c r="AC67" s="113" t="str">
        <f>IF(OR($T67="",$U67=""),"",_xlfn.BETA.INV(ABS(VLOOKUP($Z$1,VLookups!$A$30:$B$31,2,FALSE)-AC$3),IF($N67="L",$U67,$T67),IF($N67="L",$T67,$U67),$G67,$I67))</f>
        <v/>
      </c>
      <c r="AD67" s="112" t="str">
        <f>IF(OR($T67="",$U67=""),"",_xlfn.BETA.INV(ABS(VLOOKUP($Z$1,VLookups!$A$30:$B$31,2,FALSE)-AD$3),IF($N67="L",$U67,$T67),IF($N67="L",$T67,$U67),$G67,$I67))</f>
        <v/>
      </c>
      <c r="AE67" s="113" t="str">
        <f>IF(OR($T67="",$U67=""),"",_xlfn.BETA.INV(ABS(VLOOKUP($Z$1,VLookups!$A$30:$B$31,2,FALSE)-AE$3),IF($N67="L",$U67,$T67),IF($N67="L",$T67,$U67),$G67,$I67))</f>
        <v/>
      </c>
      <c r="AF67" s="112" t="str">
        <f>IF(OR($T67="",$U67=""),"",_xlfn.BETA.INV(ABS(VLOOKUP($Z$1,VLookups!$A$30:$B$31,2,FALSE)-AF$3),IF($N67="L",$U67,$T67),IF($N67="L",$T67,$U67),$G67,$I67))</f>
        <v/>
      </c>
      <c r="AG67" s="113" t="str">
        <f>IF(OR($T67="",$U67=""),"",_xlfn.BETA.INV(ABS(VLOOKUP($Z$1,VLookups!$A$30:$B$31,2,FALSE)-AG$3),IF($N67="L",$U67,$T67),IF($N67="L",$T67,$U67),$G67,$I67))</f>
        <v/>
      </c>
      <c r="AH67" s="112" t="str">
        <f>IF(OR($T67="",$U67=""),"",_xlfn.BETA.INV(ABS(VLOOKUP($Z$1,VLookups!$A$30:$B$31,2,FALSE)-AH$3),IF($N67="L",$U67,$T67),IF($N67="L",$T67,$U67),$G67,$I67))</f>
        <v/>
      </c>
      <c r="AI67" s="113" t="str">
        <f>IF(OR($T67="",$U67=""),"",_xlfn.BETA.INV(ABS(VLOOKUP($Z$1,VLookups!$A$30:$B$31,2,FALSE)-AI$3),IF($N67="L",$U67,$T67),IF($N67="L",$T67,$U67),$G67,$I67))</f>
        <v/>
      </c>
      <c r="AJ67" s="112" t="str">
        <f>IF(OR($T67="",$U67=""),"",_xlfn.BETA.INV(ABS(VLOOKUP($Z$1,VLookups!$A$30:$B$31,2,FALSE)-AJ$3),IF($N67="L",$U67,$T67),IF($N67="L",$T67,$U67),$G67,$I67))</f>
        <v/>
      </c>
      <c r="AK67" s="113" t="str">
        <f>IF(OR($T67="",$U67=""),"",_xlfn.BETA.INV(ABS(VLOOKUP($Z$1,VLookups!$A$30:$B$31,2,FALSE)-AK$3),IF($N67="L",$U67,$T67),IF($N67="L",$T67,$U67),$G67,$I67))</f>
        <v/>
      </c>
      <c r="AL67" s="112" t="str">
        <f>IF(OR($T67="",$U67=""),"",_xlfn.BETA.INV(ABS(VLOOKUP($Z$1,VLookups!$A$30:$B$31,2,FALSE)-AL$3),IF($N67="L",$U67,$T67),IF($N67="L",$T67,$U67),$G67,$I67))</f>
        <v/>
      </c>
      <c r="AM67" s="113" t="str">
        <f>IF(OR($T67="",$U67=""),"",_xlfn.BETA.INV(ABS(VLOOKUP($Z$1,VLookups!$A$30:$B$31,2,FALSE)-AM$3),IF($N67="L",$U67,$T67),IF($N67="L",$T67,$U67),$G67,$I67))</f>
        <v/>
      </c>
      <c r="AN67" s="15"/>
      <c r="AO67" s="194" t="str">
        <f t="shared" si="21"/>
        <v/>
      </c>
      <c r="AP67" s="192" t="str">
        <f t="shared" si="22"/>
        <v/>
      </c>
      <c r="AQ67" s="177" t="str">
        <f t="shared" ref="AQ67" si="356">IF(ISNONTEXT($AO67),AP67+$AO67,"")</f>
        <v/>
      </c>
      <c r="AR67" s="177" t="str">
        <f t="shared" si="35"/>
        <v/>
      </c>
      <c r="AS67" s="177" t="str">
        <f t="shared" si="36"/>
        <v/>
      </c>
      <c r="AT67" s="177" t="str">
        <f t="shared" si="37"/>
        <v/>
      </c>
      <c r="AU67" s="177" t="str">
        <f t="shared" si="38"/>
        <v/>
      </c>
      <c r="AV67" s="177" t="str">
        <f t="shared" si="39"/>
        <v/>
      </c>
      <c r="AW67" s="177" t="str">
        <f t="shared" si="40"/>
        <v/>
      </c>
      <c r="AX67" s="177" t="str">
        <f t="shared" si="41"/>
        <v/>
      </c>
      <c r="AY67" s="177" t="str">
        <f t="shared" si="42"/>
        <v/>
      </c>
      <c r="AZ67" s="177" t="str">
        <f t="shared" si="43"/>
        <v/>
      </c>
      <c r="BA67" s="177" t="str">
        <f t="shared" si="44"/>
        <v/>
      </c>
      <c r="BB67" s="177" t="str">
        <f t="shared" si="45"/>
        <v/>
      </c>
      <c r="BC67" s="177" t="str">
        <f t="shared" si="46"/>
        <v/>
      </c>
      <c r="BD67" s="177" t="str">
        <f t="shared" si="47"/>
        <v/>
      </c>
      <c r="BE67" s="177" t="str">
        <f t="shared" si="48"/>
        <v/>
      </c>
      <c r="BF67" s="177" t="str">
        <f t="shared" si="49"/>
        <v/>
      </c>
      <c r="BG67" s="177" t="str">
        <f t="shared" si="50"/>
        <v/>
      </c>
      <c r="BH67" s="177" t="str">
        <f t="shared" si="51"/>
        <v/>
      </c>
      <c r="BI67" s="177" t="str">
        <f t="shared" si="52"/>
        <v/>
      </c>
      <c r="BJ67" s="177" t="str">
        <f t="shared" si="53"/>
        <v/>
      </c>
      <c r="BK67" s="177" t="str">
        <f t="shared" si="54"/>
        <v/>
      </c>
      <c r="BL67" s="177" t="str">
        <f t="shared" si="55"/>
        <v/>
      </c>
      <c r="BM67" s="177" t="str">
        <f t="shared" si="56"/>
        <v/>
      </c>
      <c r="BN67" s="177" t="str">
        <f t="shared" si="57"/>
        <v/>
      </c>
      <c r="BO67" s="177" t="str">
        <f t="shared" si="58"/>
        <v/>
      </c>
      <c r="BP67" s="177" t="str">
        <f t="shared" si="59"/>
        <v/>
      </c>
      <c r="BQ67" s="177" t="str">
        <f t="shared" si="60"/>
        <v/>
      </c>
      <c r="BR67" s="177" t="str">
        <f t="shared" si="61"/>
        <v/>
      </c>
      <c r="BS67" s="177" t="str">
        <f t="shared" si="62"/>
        <v/>
      </c>
      <c r="BT67" s="177" t="str">
        <f t="shared" si="63"/>
        <v/>
      </c>
      <c r="BU67" s="177" t="str">
        <f t="shared" si="64"/>
        <v/>
      </c>
      <c r="BV67" s="177" t="str">
        <f t="shared" si="65"/>
        <v/>
      </c>
      <c r="BW67" s="177" t="str">
        <f t="shared" si="66"/>
        <v/>
      </c>
      <c r="BX67" s="177" t="str">
        <f t="shared" si="67"/>
        <v/>
      </c>
      <c r="BY67" s="177" t="str">
        <f t="shared" si="68"/>
        <v/>
      </c>
      <c r="BZ67" s="177" t="str">
        <f t="shared" si="69"/>
        <v/>
      </c>
      <c r="CA67" s="177" t="str">
        <f t="shared" si="70"/>
        <v/>
      </c>
      <c r="CB67" s="177" t="str">
        <f t="shared" si="71"/>
        <v/>
      </c>
      <c r="CC67" s="177" t="str">
        <f t="shared" si="72"/>
        <v/>
      </c>
      <c r="CD67" s="177" t="str">
        <f t="shared" si="73"/>
        <v/>
      </c>
      <c r="CE67" s="177" t="str">
        <f t="shared" si="74"/>
        <v/>
      </c>
      <c r="CF67" s="177" t="str">
        <f t="shared" si="75"/>
        <v/>
      </c>
      <c r="CG67" s="177" t="str">
        <f t="shared" si="76"/>
        <v/>
      </c>
      <c r="CH67" s="177" t="str">
        <f t="shared" si="77"/>
        <v/>
      </c>
      <c r="CI67" s="177" t="str">
        <f t="shared" si="78"/>
        <v/>
      </c>
      <c r="CJ67" s="177" t="str">
        <f t="shared" si="79"/>
        <v/>
      </c>
      <c r="CK67" s="177" t="str">
        <f t="shared" si="80"/>
        <v/>
      </c>
      <c r="CL67" s="177" t="str">
        <f t="shared" si="81"/>
        <v/>
      </c>
      <c r="CM67" s="177" t="str">
        <f t="shared" si="82"/>
        <v/>
      </c>
      <c r="CN67" s="177" t="str">
        <f t="shared" si="83"/>
        <v/>
      </c>
      <c r="CO67" s="177" t="str">
        <f t="shared" si="84"/>
        <v/>
      </c>
      <c r="CP67" s="177" t="str">
        <f t="shared" si="85"/>
        <v/>
      </c>
      <c r="CQ67" s="177" t="str">
        <f t="shared" si="86"/>
        <v/>
      </c>
      <c r="CR67" s="177" t="str">
        <f t="shared" si="87"/>
        <v/>
      </c>
      <c r="CS67" s="177" t="str">
        <f t="shared" si="88"/>
        <v/>
      </c>
      <c r="CT67" s="177" t="str">
        <f t="shared" si="89"/>
        <v/>
      </c>
      <c r="CU67" s="177" t="str">
        <f t="shared" si="90"/>
        <v/>
      </c>
      <c r="CV67" s="177" t="str">
        <f t="shared" si="91"/>
        <v/>
      </c>
      <c r="CW67" s="177" t="str">
        <f t="shared" si="92"/>
        <v/>
      </c>
      <c r="CX67" s="177" t="str">
        <f t="shared" si="93"/>
        <v/>
      </c>
      <c r="CY67" s="177" t="str">
        <f t="shared" si="94"/>
        <v/>
      </c>
      <c r="CZ67" s="177" t="str">
        <f t="shared" si="95"/>
        <v/>
      </c>
      <c r="DA67" s="177" t="str">
        <f t="shared" si="96"/>
        <v/>
      </c>
      <c r="DB67" s="177" t="str">
        <f t="shared" si="97"/>
        <v/>
      </c>
      <c r="DC67" s="177" t="str">
        <f t="shared" si="28"/>
        <v/>
      </c>
      <c r="DD67" s="177" t="str">
        <f t="shared" si="98"/>
        <v/>
      </c>
      <c r="DE67" s="177" t="str">
        <f t="shared" si="99"/>
        <v/>
      </c>
      <c r="DF67" s="177" t="str">
        <f t="shared" si="100"/>
        <v/>
      </c>
      <c r="DG67" s="177" t="str">
        <f t="shared" si="101"/>
        <v/>
      </c>
      <c r="DH67" s="177" t="str">
        <f t="shared" si="102"/>
        <v/>
      </c>
      <c r="DI67" s="177" t="str">
        <f t="shared" si="103"/>
        <v/>
      </c>
      <c r="DJ67" s="177" t="str">
        <f t="shared" si="104"/>
        <v/>
      </c>
      <c r="DK67" s="177" t="str">
        <f t="shared" si="105"/>
        <v/>
      </c>
      <c r="DL67" s="177" t="str">
        <f t="shared" si="106"/>
        <v/>
      </c>
      <c r="DM67" s="177" t="str">
        <f t="shared" si="107"/>
        <v/>
      </c>
      <c r="DN67" s="177" t="str">
        <f t="shared" si="108"/>
        <v/>
      </c>
      <c r="DO67" s="177" t="str">
        <f t="shared" si="109"/>
        <v/>
      </c>
      <c r="DP67" s="177" t="str">
        <f t="shared" si="110"/>
        <v/>
      </c>
      <c r="DQ67" s="177" t="str">
        <f t="shared" si="111"/>
        <v/>
      </c>
      <c r="DR67" s="177" t="str">
        <f t="shared" si="112"/>
        <v/>
      </c>
      <c r="DS67" s="177" t="str">
        <f t="shared" si="113"/>
        <v/>
      </c>
      <c r="DT67" s="177" t="str">
        <f t="shared" si="114"/>
        <v/>
      </c>
      <c r="DU67" s="177" t="str">
        <f t="shared" si="115"/>
        <v/>
      </c>
      <c r="DV67" s="177" t="str">
        <f t="shared" si="116"/>
        <v/>
      </c>
      <c r="DW67" s="177" t="str">
        <f t="shared" si="117"/>
        <v/>
      </c>
      <c r="DX67" s="177" t="str">
        <f t="shared" si="118"/>
        <v/>
      </c>
      <c r="DY67" s="177" t="str">
        <f t="shared" si="119"/>
        <v/>
      </c>
      <c r="DZ67" s="177" t="str">
        <f t="shared" si="120"/>
        <v/>
      </c>
      <c r="EA67" s="177" t="str">
        <f t="shared" si="121"/>
        <v/>
      </c>
      <c r="EB67" s="177" t="str">
        <f t="shared" si="122"/>
        <v/>
      </c>
      <c r="EC67" s="177" t="str">
        <f t="shared" si="123"/>
        <v/>
      </c>
      <c r="ED67" s="177" t="str">
        <f t="shared" si="124"/>
        <v/>
      </c>
      <c r="EE67" s="177" t="str">
        <f t="shared" si="125"/>
        <v/>
      </c>
      <c r="EF67" s="177" t="str">
        <f t="shared" si="126"/>
        <v/>
      </c>
      <c r="EG67" s="177" t="str">
        <f t="shared" si="127"/>
        <v/>
      </c>
      <c r="EH67" s="177" t="str">
        <f t="shared" si="128"/>
        <v/>
      </c>
      <c r="EI67" s="177" t="str">
        <f t="shared" si="129"/>
        <v/>
      </c>
      <c r="EJ67" s="177" t="str">
        <f t="shared" si="130"/>
        <v/>
      </c>
      <c r="EK67" s="177" t="str">
        <f t="shared" si="131"/>
        <v/>
      </c>
      <c r="EL67" s="177" t="str">
        <f t="shared" si="132"/>
        <v/>
      </c>
      <c r="EM67" s="177" t="str">
        <f t="shared" si="133"/>
        <v/>
      </c>
      <c r="EN67" s="177" t="str">
        <f t="shared" si="134"/>
        <v/>
      </c>
      <c r="EO67" s="177" t="str">
        <f t="shared" si="135"/>
        <v/>
      </c>
      <c r="EP67" s="177" t="str">
        <f t="shared" si="136"/>
        <v/>
      </c>
      <c r="EQ67" s="177" t="str">
        <f t="shared" si="137"/>
        <v/>
      </c>
      <c r="ER67" s="177" t="str">
        <f t="shared" si="138"/>
        <v/>
      </c>
      <c r="ES67" s="177" t="str">
        <f t="shared" si="139"/>
        <v/>
      </c>
      <c r="ET67" s="177" t="str">
        <f t="shared" si="140"/>
        <v/>
      </c>
      <c r="EU67" s="177" t="str">
        <f t="shared" si="141"/>
        <v/>
      </c>
      <c r="EV67" s="177" t="str">
        <f t="shared" si="142"/>
        <v/>
      </c>
      <c r="EW67" s="177" t="str">
        <f t="shared" si="143"/>
        <v/>
      </c>
      <c r="EX67" s="177" t="str">
        <f t="shared" si="144"/>
        <v/>
      </c>
      <c r="EY67" s="177" t="str">
        <f t="shared" si="145"/>
        <v/>
      </c>
      <c r="EZ67" s="177" t="str">
        <f t="shared" si="146"/>
        <v/>
      </c>
      <c r="FA67" s="177" t="str">
        <f t="shared" si="147"/>
        <v/>
      </c>
      <c r="FB67" s="177" t="str">
        <f t="shared" si="148"/>
        <v/>
      </c>
      <c r="FC67" s="177" t="str">
        <f t="shared" si="149"/>
        <v/>
      </c>
      <c r="FD67" s="177" t="str">
        <f t="shared" si="150"/>
        <v/>
      </c>
      <c r="FE67" s="177" t="str">
        <f t="shared" si="151"/>
        <v/>
      </c>
      <c r="FF67" s="177" t="str">
        <f t="shared" si="152"/>
        <v/>
      </c>
      <c r="FG67" s="177" t="str">
        <f t="shared" si="153"/>
        <v/>
      </c>
      <c r="FH67" s="177" t="str">
        <f t="shared" si="154"/>
        <v/>
      </c>
      <c r="FI67" s="177" t="str">
        <f t="shared" si="155"/>
        <v/>
      </c>
      <c r="FJ67" s="177" t="str">
        <f t="shared" si="156"/>
        <v/>
      </c>
      <c r="FK67" s="177" t="str">
        <f t="shared" si="157"/>
        <v/>
      </c>
      <c r="FL67" s="177" t="str">
        <f t="shared" si="158"/>
        <v/>
      </c>
      <c r="FM67" s="177" t="str">
        <f t="shared" si="159"/>
        <v/>
      </c>
      <c r="FN67" s="177" t="str">
        <f t="shared" si="160"/>
        <v/>
      </c>
      <c r="FO67" s="177" t="str">
        <f t="shared" si="29"/>
        <v/>
      </c>
      <c r="FP67" s="177" t="str">
        <f t="shared" si="161"/>
        <v/>
      </c>
      <c r="FQ67" s="177" t="str">
        <f t="shared" si="162"/>
        <v/>
      </c>
      <c r="FR67" s="177" t="str">
        <f t="shared" si="163"/>
        <v/>
      </c>
      <c r="FS67" s="177" t="str">
        <f t="shared" si="164"/>
        <v/>
      </c>
      <c r="FT67" s="177" t="str">
        <f t="shared" si="165"/>
        <v/>
      </c>
      <c r="FU67" s="177" t="str">
        <f t="shared" si="166"/>
        <v/>
      </c>
      <c r="FV67" s="177" t="str">
        <f t="shared" si="167"/>
        <v/>
      </c>
      <c r="FW67" s="177" t="str">
        <f t="shared" si="168"/>
        <v/>
      </c>
      <c r="FX67" s="177" t="str">
        <f t="shared" si="169"/>
        <v/>
      </c>
      <c r="FY67" s="177" t="str">
        <f t="shared" si="170"/>
        <v/>
      </c>
      <c r="FZ67" s="177" t="str">
        <f t="shared" si="171"/>
        <v/>
      </c>
      <c r="GA67" s="177" t="str">
        <f t="shared" si="172"/>
        <v/>
      </c>
      <c r="GB67" s="177" t="str">
        <f t="shared" si="173"/>
        <v/>
      </c>
      <c r="GC67" s="177" t="str">
        <f t="shared" si="174"/>
        <v/>
      </c>
      <c r="GD67" s="177" t="str">
        <f t="shared" si="175"/>
        <v/>
      </c>
      <c r="GE67" s="177" t="str">
        <f t="shared" si="176"/>
        <v/>
      </c>
      <c r="GF67" s="177" t="str">
        <f t="shared" si="177"/>
        <v/>
      </c>
      <c r="GG67" s="177" t="str">
        <f t="shared" si="178"/>
        <v/>
      </c>
      <c r="GH67" s="177" t="str">
        <f t="shared" si="179"/>
        <v/>
      </c>
      <c r="GI67" s="177" t="str">
        <f t="shared" si="180"/>
        <v/>
      </c>
      <c r="GJ67" s="177" t="str">
        <f t="shared" si="181"/>
        <v/>
      </c>
      <c r="GK67" s="177" t="str">
        <f t="shared" si="182"/>
        <v/>
      </c>
      <c r="GL67" s="177" t="str">
        <f t="shared" si="183"/>
        <v/>
      </c>
      <c r="GM67" s="177" t="str">
        <f t="shared" si="184"/>
        <v/>
      </c>
      <c r="GN67" s="177" t="str">
        <f t="shared" si="185"/>
        <v/>
      </c>
      <c r="GO67" s="177" t="str">
        <f t="shared" si="186"/>
        <v/>
      </c>
      <c r="GP67" s="177" t="str">
        <f t="shared" si="187"/>
        <v/>
      </c>
      <c r="GQ67" s="177" t="str">
        <f t="shared" si="188"/>
        <v/>
      </c>
      <c r="GR67" s="177" t="str">
        <f t="shared" si="189"/>
        <v/>
      </c>
      <c r="GS67" s="177" t="str">
        <f t="shared" si="190"/>
        <v/>
      </c>
      <c r="GT67" s="177" t="str">
        <f t="shared" si="191"/>
        <v/>
      </c>
      <c r="GU67" s="177" t="str">
        <f t="shared" si="192"/>
        <v/>
      </c>
      <c r="GV67" s="177" t="str">
        <f t="shared" si="193"/>
        <v/>
      </c>
      <c r="GW67" s="177" t="str">
        <f t="shared" si="194"/>
        <v/>
      </c>
      <c r="GX67" s="177" t="str">
        <f t="shared" si="195"/>
        <v/>
      </c>
      <c r="GY67" s="177" t="str">
        <f t="shared" si="196"/>
        <v/>
      </c>
      <c r="GZ67" s="177" t="str">
        <f t="shared" si="197"/>
        <v/>
      </c>
      <c r="HA67" s="177" t="str">
        <f t="shared" si="198"/>
        <v/>
      </c>
      <c r="HB67" s="177" t="str">
        <f t="shared" si="199"/>
        <v/>
      </c>
      <c r="HC67" s="177" t="str">
        <f t="shared" si="200"/>
        <v/>
      </c>
      <c r="HD67" s="177" t="str">
        <f t="shared" si="201"/>
        <v/>
      </c>
      <c r="HE67" s="177" t="str">
        <f t="shared" si="202"/>
        <v/>
      </c>
      <c r="HF67" s="177" t="str">
        <f t="shared" si="203"/>
        <v/>
      </c>
      <c r="HG67" s="177" t="str">
        <f t="shared" si="204"/>
        <v/>
      </c>
      <c r="HH67" s="177" t="str">
        <f t="shared" si="205"/>
        <v/>
      </c>
      <c r="HI67" s="177" t="str">
        <f t="shared" si="206"/>
        <v/>
      </c>
      <c r="HJ67" s="177" t="str">
        <f t="shared" si="207"/>
        <v/>
      </c>
      <c r="HK67" s="177" t="str">
        <f t="shared" si="208"/>
        <v/>
      </c>
      <c r="HL67" s="177" t="str">
        <f t="shared" si="209"/>
        <v/>
      </c>
      <c r="HM67" s="177" t="str">
        <f t="shared" si="210"/>
        <v/>
      </c>
      <c r="HN67" s="177" t="str">
        <f t="shared" si="211"/>
        <v/>
      </c>
      <c r="HO67" s="177" t="str">
        <f t="shared" si="212"/>
        <v/>
      </c>
      <c r="HP67" s="177" t="str">
        <f t="shared" si="213"/>
        <v/>
      </c>
      <c r="HQ67" s="177" t="str">
        <f t="shared" si="214"/>
        <v/>
      </c>
      <c r="HR67" s="177" t="str">
        <f t="shared" si="215"/>
        <v/>
      </c>
      <c r="HS67" s="177" t="str">
        <f t="shared" si="216"/>
        <v/>
      </c>
      <c r="HT67" s="177" t="str">
        <f t="shared" si="217"/>
        <v/>
      </c>
      <c r="HU67" s="177" t="str">
        <f t="shared" si="218"/>
        <v/>
      </c>
      <c r="HV67" s="177" t="str">
        <f t="shared" si="219"/>
        <v/>
      </c>
      <c r="HW67" s="177" t="str">
        <f t="shared" si="220"/>
        <v/>
      </c>
      <c r="HX67" s="177" t="str">
        <f t="shared" si="221"/>
        <v/>
      </c>
      <c r="HY67" s="177" t="str">
        <f t="shared" si="222"/>
        <v/>
      </c>
      <c r="HZ67" s="177" t="str">
        <f t="shared" si="223"/>
        <v/>
      </c>
      <c r="IA67" s="177" t="str">
        <f t="shared" si="30"/>
        <v/>
      </c>
      <c r="IB67" s="177" t="str">
        <f t="shared" si="251"/>
        <v/>
      </c>
      <c r="IC67" s="177" t="str">
        <f t="shared" si="252"/>
        <v/>
      </c>
      <c r="ID67" s="177" t="str">
        <f t="shared" si="253"/>
        <v/>
      </c>
      <c r="IE67" s="177" t="str">
        <f t="shared" si="254"/>
        <v/>
      </c>
      <c r="IF67" s="177" t="str">
        <f t="shared" si="255"/>
        <v/>
      </c>
      <c r="IG67" s="177" t="str">
        <f t="shared" si="256"/>
        <v/>
      </c>
      <c r="IH67" s="192" t="str">
        <f t="shared" si="292"/>
        <v/>
      </c>
      <c r="II67" s="193" t="e">
        <f t="shared" si="293"/>
        <v>#N/A</v>
      </c>
      <c r="IJ67" s="193" t="e">
        <f t="shared" si="339"/>
        <v>#N/A</v>
      </c>
      <c r="IK67" s="193" t="e">
        <f t="shared" si="339"/>
        <v>#N/A</v>
      </c>
      <c r="IL67" s="193" t="e">
        <f t="shared" si="339"/>
        <v>#N/A</v>
      </c>
      <c r="IM67" s="193" t="e">
        <f t="shared" si="352"/>
        <v>#N/A</v>
      </c>
      <c r="IN67" s="193" t="e">
        <f t="shared" si="352"/>
        <v>#N/A</v>
      </c>
      <c r="IO67" s="193" t="e">
        <f t="shared" si="352"/>
        <v>#N/A</v>
      </c>
      <c r="IP67" s="193" t="e">
        <f t="shared" si="352"/>
        <v>#N/A</v>
      </c>
      <c r="IQ67" s="193" t="e">
        <f t="shared" si="352"/>
        <v>#N/A</v>
      </c>
      <c r="IR67" s="193" t="e">
        <f t="shared" si="352"/>
        <v>#N/A</v>
      </c>
      <c r="IS67" s="193" t="e">
        <f t="shared" si="352"/>
        <v>#N/A</v>
      </c>
      <c r="IT67" s="193" t="e">
        <f t="shared" si="352"/>
        <v>#N/A</v>
      </c>
      <c r="IU67" s="193" t="e">
        <f t="shared" si="352"/>
        <v>#N/A</v>
      </c>
      <c r="IV67" s="193" t="e">
        <f t="shared" si="352"/>
        <v>#N/A</v>
      </c>
      <c r="IW67" s="193" t="e">
        <f t="shared" si="352"/>
        <v>#N/A</v>
      </c>
      <c r="IX67" s="193" t="e">
        <f t="shared" si="352"/>
        <v>#N/A</v>
      </c>
      <c r="IY67" s="193" t="e">
        <f t="shared" si="352"/>
        <v>#N/A</v>
      </c>
      <c r="IZ67" s="193" t="e">
        <f t="shared" si="352"/>
        <v>#N/A</v>
      </c>
      <c r="JA67" s="193" t="e">
        <f t="shared" si="352"/>
        <v>#N/A</v>
      </c>
      <c r="JB67" s="193" t="e">
        <f t="shared" si="347"/>
        <v>#N/A</v>
      </c>
      <c r="JC67" s="193" t="e">
        <f t="shared" si="347"/>
        <v>#N/A</v>
      </c>
      <c r="JD67" s="193" t="e">
        <f t="shared" si="347"/>
        <v>#N/A</v>
      </c>
      <c r="JE67" s="193" t="e">
        <f t="shared" si="347"/>
        <v>#N/A</v>
      </c>
      <c r="JF67" s="193" t="e">
        <f t="shared" si="347"/>
        <v>#N/A</v>
      </c>
      <c r="JG67" s="193" t="e">
        <f t="shared" si="347"/>
        <v>#N/A</v>
      </c>
      <c r="JH67" s="193" t="e">
        <f t="shared" si="347"/>
        <v>#N/A</v>
      </c>
      <c r="JI67" s="193" t="e">
        <f t="shared" si="347"/>
        <v>#N/A</v>
      </c>
      <c r="JJ67" s="193" t="e">
        <f t="shared" si="347"/>
        <v>#N/A</v>
      </c>
      <c r="JK67" s="193" t="e">
        <f t="shared" si="347"/>
        <v>#N/A</v>
      </c>
      <c r="JL67" s="193" t="e">
        <f t="shared" si="347"/>
        <v>#N/A</v>
      </c>
      <c r="JM67" s="193" t="e">
        <f t="shared" si="347"/>
        <v>#N/A</v>
      </c>
      <c r="JN67" s="193" t="e">
        <f t="shared" si="347"/>
        <v>#N/A</v>
      </c>
      <c r="JO67" s="193" t="e">
        <f t="shared" si="347"/>
        <v>#N/A</v>
      </c>
      <c r="JP67" s="193" t="e">
        <f t="shared" si="347"/>
        <v>#N/A</v>
      </c>
      <c r="JQ67" s="193" t="e">
        <f t="shared" si="343"/>
        <v>#N/A</v>
      </c>
      <c r="JR67" s="193" t="e">
        <f t="shared" si="343"/>
        <v>#N/A</v>
      </c>
      <c r="JS67" s="193" t="e">
        <f t="shared" si="343"/>
        <v>#N/A</v>
      </c>
      <c r="JT67" s="193" t="e">
        <f t="shared" si="343"/>
        <v>#N/A</v>
      </c>
      <c r="JU67" s="193" t="e">
        <f t="shared" si="343"/>
        <v>#N/A</v>
      </c>
      <c r="JV67" s="193" t="e">
        <f t="shared" si="343"/>
        <v>#N/A</v>
      </c>
      <c r="JW67" s="193" t="e">
        <f t="shared" si="343"/>
        <v>#N/A</v>
      </c>
      <c r="JX67" s="193" t="e">
        <f t="shared" si="343"/>
        <v>#N/A</v>
      </c>
      <c r="JY67" s="193" t="e">
        <f t="shared" si="343"/>
        <v>#N/A</v>
      </c>
      <c r="JZ67" s="193" t="e">
        <f t="shared" si="343"/>
        <v>#N/A</v>
      </c>
      <c r="KA67" s="193" t="e">
        <f t="shared" si="343"/>
        <v>#N/A</v>
      </c>
      <c r="KB67" s="193" t="e">
        <f t="shared" si="343"/>
        <v>#N/A</v>
      </c>
      <c r="KC67" s="193" t="e">
        <f t="shared" si="343"/>
        <v>#N/A</v>
      </c>
      <c r="KD67" s="193" t="e">
        <f t="shared" si="343"/>
        <v>#N/A</v>
      </c>
      <c r="KE67" s="193" t="e">
        <f t="shared" si="343"/>
        <v>#N/A</v>
      </c>
      <c r="KF67" s="193" t="e">
        <f t="shared" si="328"/>
        <v>#N/A</v>
      </c>
      <c r="KG67" s="193" t="e">
        <f t="shared" si="328"/>
        <v>#N/A</v>
      </c>
      <c r="KH67" s="193" t="e">
        <f t="shared" si="328"/>
        <v>#N/A</v>
      </c>
      <c r="KI67" s="193" t="e">
        <f t="shared" si="328"/>
        <v>#N/A</v>
      </c>
      <c r="KJ67" s="193" t="e">
        <f t="shared" si="328"/>
        <v>#N/A</v>
      </c>
      <c r="KK67" s="193" t="e">
        <f t="shared" si="328"/>
        <v>#N/A</v>
      </c>
      <c r="KL67" s="193" t="e">
        <f t="shared" si="328"/>
        <v>#N/A</v>
      </c>
      <c r="KM67" s="193" t="e">
        <f t="shared" si="328"/>
        <v>#N/A</v>
      </c>
      <c r="KN67" s="193" t="e">
        <f t="shared" si="328"/>
        <v>#N/A</v>
      </c>
      <c r="KO67" s="193" t="e">
        <f t="shared" si="328"/>
        <v>#N/A</v>
      </c>
      <c r="KP67" s="193" t="e">
        <f t="shared" si="328"/>
        <v>#N/A</v>
      </c>
      <c r="KQ67" s="193" t="e">
        <f t="shared" si="328"/>
        <v>#N/A</v>
      </c>
      <c r="KR67" s="193" t="e">
        <f t="shared" si="328"/>
        <v>#N/A</v>
      </c>
      <c r="KS67" s="193" t="e">
        <f t="shared" si="328"/>
        <v>#N/A</v>
      </c>
      <c r="KT67" s="193" t="e">
        <f t="shared" si="328"/>
        <v>#N/A</v>
      </c>
      <c r="KU67" s="193" t="e">
        <f t="shared" si="31"/>
        <v>#N/A</v>
      </c>
      <c r="KV67" s="193" t="e">
        <f t="shared" si="340"/>
        <v>#N/A</v>
      </c>
      <c r="KW67" s="193" t="e">
        <f t="shared" si="340"/>
        <v>#N/A</v>
      </c>
      <c r="KX67" s="193" t="e">
        <f t="shared" si="340"/>
        <v>#N/A</v>
      </c>
      <c r="KY67" s="193" t="e">
        <f t="shared" si="353"/>
        <v>#N/A</v>
      </c>
      <c r="KZ67" s="193" t="e">
        <f t="shared" si="353"/>
        <v>#N/A</v>
      </c>
      <c r="LA67" s="193" t="e">
        <f t="shared" si="353"/>
        <v>#N/A</v>
      </c>
      <c r="LB67" s="193" t="e">
        <f t="shared" si="353"/>
        <v>#N/A</v>
      </c>
      <c r="LC67" s="193" t="e">
        <f t="shared" si="353"/>
        <v>#N/A</v>
      </c>
      <c r="LD67" s="193" t="e">
        <f t="shared" si="353"/>
        <v>#N/A</v>
      </c>
      <c r="LE67" s="193" t="e">
        <f t="shared" si="353"/>
        <v>#N/A</v>
      </c>
      <c r="LF67" s="193" t="e">
        <f t="shared" si="353"/>
        <v>#N/A</v>
      </c>
      <c r="LG67" s="193" t="e">
        <f t="shared" si="353"/>
        <v>#N/A</v>
      </c>
      <c r="LH67" s="193" t="e">
        <f t="shared" si="353"/>
        <v>#N/A</v>
      </c>
      <c r="LI67" s="193" t="e">
        <f t="shared" si="353"/>
        <v>#N/A</v>
      </c>
      <c r="LJ67" s="193" t="e">
        <f t="shared" si="353"/>
        <v>#N/A</v>
      </c>
      <c r="LK67" s="193" t="e">
        <f t="shared" si="353"/>
        <v>#N/A</v>
      </c>
      <c r="LL67" s="193" t="e">
        <f t="shared" si="353"/>
        <v>#N/A</v>
      </c>
      <c r="LM67" s="193" t="e">
        <f t="shared" si="353"/>
        <v>#N/A</v>
      </c>
      <c r="LN67" s="193" t="e">
        <f t="shared" si="348"/>
        <v>#N/A</v>
      </c>
      <c r="LO67" s="193" t="e">
        <f t="shared" si="348"/>
        <v>#N/A</v>
      </c>
      <c r="LP67" s="193" t="e">
        <f t="shared" si="348"/>
        <v>#N/A</v>
      </c>
      <c r="LQ67" s="193" t="e">
        <f t="shared" si="348"/>
        <v>#N/A</v>
      </c>
      <c r="LR67" s="193" t="e">
        <f t="shared" si="348"/>
        <v>#N/A</v>
      </c>
      <c r="LS67" s="193" t="e">
        <f t="shared" si="348"/>
        <v>#N/A</v>
      </c>
      <c r="LT67" s="193" t="e">
        <f t="shared" si="348"/>
        <v>#N/A</v>
      </c>
      <c r="LU67" s="193" t="e">
        <f t="shared" si="348"/>
        <v>#N/A</v>
      </c>
      <c r="LV67" s="193" t="e">
        <f t="shared" si="348"/>
        <v>#N/A</v>
      </c>
      <c r="LW67" s="193" t="e">
        <f t="shared" si="348"/>
        <v>#N/A</v>
      </c>
      <c r="LX67" s="193" t="e">
        <f t="shared" si="348"/>
        <v>#N/A</v>
      </c>
      <c r="LY67" s="193" t="e">
        <f t="shared" si="348"/>
        <v>#N/A</v>
      </c>
      <c r="LZ67" s="193" t="e">
        <f t="shared" si="348"/>
        <v>#N/A</v>
      </c>
      <c r="MA67" s="193" t="e">
        <f t="shared" si="348"/>
        <v>#N/A</v>
      </c>
      <c r="MB67" s="193" t="e">
        <f t="shared" si="348"/>
        <v>#N/A</v>
      </c>
      <c r="MC67" s="193" t="e">
        <f t="shared" si="344"/>
        <v>#N/A</v>
      </c>
      <c r="MD67" s="193" t="e">
        <f t="shared" si="344"/>
        <v>#N/A</v>
      </c>
      <c r="ME67" s="193" t="e">
        <f t="shared" si="344"/>
        <v>#N/A</v>
      </c>
      <c r="MF67" s="193" t="e">
        <f t="shared" si="344"/>
        <v>#N/A</v>
      </c>
      <c r="MG67" s="193" t="e">
        <f t="shared" si="344"/>
        <v>#N/A</v>
      </c>
      <c r="MH67" s="193" t="e">
        <f t="shared" si="344"/>
        <v>#N/A</v>
      </c>
      <c r="MI67" s="193" t="e">
        <f t="shared" si="344"/>
        <v>#N/A</v>
      </c>
      <c r="MJ67" s="193" t="e">
        <f t="shared" si="344"/>
        <v>#N/A</v>
      </c>
      <c r="MK67" s="193" t="e">
        <f t="shared" si="344"/>
        <v>#N/A</v>
      </c>
      <c r="ML67" s="193" t="e">
        <f t="shared" si="344"/>
        <v>#N/A</v>
      </c>
      <c r="MM67" s="193" t="e">
        <f t="shared" si="344"/>
        <v>#N/A</v>
      </c>
      <c r="MN67" s="193" t="e">
        <f t="shared" si="344"/>
        <v>#N/A</v>
      </c>
      <c r="MO67" s="193" t="e">
        <f t="shared" si="344"/>
        <v>#N/A</v>
      </c>
      <c r="MP67" s="193" t="e">
        <f t="shared" si="344"/>
        <v>#N/A</v>
      </c>
      <c r="MQ67" s="193" t="e">
        <f t="shared" si="344"/>
        <v>#N/A</v>
      </c>
      <c r="MR67" s="193" t="e">
        <f t="shared" si="329"/>
        <v>#N/A</v>
      </c>
      <c r="MS67" s="193" t="e">
        <f t="shared" si="329"/>
        <v>#N/A</v>
      </c>
      <c r="MT67" s="193" t="e">
        <f t="shared" si="329"/>
        <v>#N/A</v>
      </c>
      <c r="MU67" s="193" t="e">
        <f t="shared" si="329"/>
        <v>#N/A</v>
      </c>
      <c r="MV67" s="193" t="e">
        <f t="shared" si="329"/>
        <v>#N/A</v>
      </c>
      <c r="MW67" s="193" t="e">
        <f t="shared" si="329"/>
        <v>#N/A</v>
      </c>
      <c r="MX67" s="193" t="e">
        <f t="shared" si="329"/>
        <v>#N/A</v>
      </c>
      <c r="MY67" s="193" t="e">
        <f t="shared" si="329"/>
        <v>#N/A</v>
      </c>
      <c r="MZ67" s="193" t="e">
        <f t="shared" si="329"/>
        <v>#N/A</v>
      </c>
      <c r="NA67" s="193" t="e">
        <f t="shared" si="329"/>
        <v>#N/A</v>
      </c>
      <c r="NB67" s="193" t="e">
        <f t="shared" si="329"/>
        <v>#N/A</v>
      </c>
      <c r="NC67" s="193" t="e">
        <f t="shared" si="329"/>
        <v>#N/A</v>
      </c>
      <c r="ND67" s="193" t="e">
        <f t="shared" si="329"/>
        <v>#N/A</v>
      </c>
      <c r="NE67" s="193" t="e">
        <f t="shared" si="329"/>
        <v>#N/A</v>
      </c>
      <c r="NF67" s="193" t="e">
        <f t="shared" si="329"/>
        <v>#N/A</v>
      </c>
      <c r="NG67" s="193" t="e">
        <f t="shared" si="32"/>
        <v>#N/A</v>
      </c>
      <c r="NH67" s="193" t="e">
        <f t="shared" si="341"/>
        <v>#N/A</v>
      </c>
      <c r="NI67" s="193" t="e">
        <f t="shared" si="341"/>
        <v>#N/A</v>
      </c>
      <c r="NJ67" s="193" t="e">
        <f t="shared" si="341"/>
        <v>#N/A</v>
      </c>
      <c r="NK67" s="193" t="e">
        <f t="shared" si="354"/>
        <v>#N/A</v>
      </c>
      <c r="NL67" s="193" t="e">
        <f t="shared" si="354"/>
        <v>#N/A</v>
      </c>
      <c r="NM67" s="193" t="e">
        <f t="shared" si="354"/>
        <v>#N/A</v>
      </c>
      <c r="NN67" s="193" t="e">
        <f t="shared" si="354"/>
        <v>#N/A</v>
      </c>
      <c r="NO67" s="193" t="e">
        <f t="shared" si="354"/>
        <v>#N/A</v>
      </c>
      <c r="NP67" s="193" t="e">
        <f t="shared" si="354"/>
        <v>#N/A</v>
      </c>
      <c r="NQ67" s="193" t="e">
        <f t="shared" si="354"/>
        <v>#N/A</v>
      </c>
      <c r="NR67" s="193" t="e">
        <f t="shared" si="354"/>
        <v>#N/A</v>
      </c>
      <c r="NS67" s="193" t="e">
        <f t="shared" si="354"/>
        <v>#N/A</v>
      </c>
      <c r="NT67" s="193" t="e">
        <f t="shared" si="354"/>
        <v>#N/A</v>
      </c>
      <c r="NU67" s="193" t="e">
        <f t="shared" si="354"/>
        <v>#N/A</v>
      </c>
      <c r="NV67" s="193" t="e">
        <f t="shared" si="354"/>
        <v>#N/A</v>
      </c>
      <c r="NW67" s="193" t="e">
        <f t="shared" si="354"/>
        <v>#N/A</v>
      </c>
      <c r="NX67" s="193" t="e">
        <f t="shared" si="354"/>
        <v>#N/A</v>
      </c>
      <c r="NY67" s="193" t="e">
        <f t="shared" si="354"/>
        <v>#N/A</v>
      </c>
      <c r="NZ67" s="193" t="e">
        <f t="shared" si="349"/>
        <v>#N/A</v>
      </c>
      <c r="OA67" s="193" t="e">
        <f t="shared" si="349"/>
        <v>#N/A</v>
      </c>
      <c r="OB67" s="193" t="e">
        <f t="shared" si="349"/>
        <v>#N/A</v>
      </c>
      <c r="OC67" s="193" t="e">
        <f t="shared" si="349"/>
        <v>#N/A</v>
      </c>
      <c r="OD67" s="193" t="e">
        <f t="shared" si="349"/>
        <v>#N/A</v>
      </c>
      <c r="OE67" s="193" t="e">
        <f t="shared" si="349"/>
        <v>#N/A</v>
      </c>
      <c r="OF67" s="193" t="e">
        <f t="shared" si="349"/>
        <v>#N/A</v>
      </c>
      <c r="OG67" s="193" t="e">
        <f t="shared" si="349"/>
        <v>#N/A</v>
      </c>
      <c r="OH67" s="193" t="e">
        <f t="shared" si="349"/>
        <v>#N/A</v>
      </c>
      <c r="OI67" s="193" t="e">
        <f t="shared" si="349"/>
        <v>#N/A</v>
      </c>
      <c r="OJ67" s="193" t="e">
        <f t="shared" si="349"/>
        <v>#N/A</v>
      </c>
      <c r="OK67" s="193" t="e">
        <f t="shared" si="349"/>
        <v>#N/A</v>
      </c>
      <c r="OL67" s="193" t="e">
        <f t="shared" si="349"/>
        <v>#N/A</v>
      </c>
      <c r="OM67" s="193" t="e">
        <f t="shared" si="349"/>
        <v>#N/A</v>
      </c>
      <c r="ON67" s="193" t="e">
        <f t="shared" si="349"/>
        <v>#N/A</v>
      </c>
      <c r="OO67" s="193" t="e">
        <f t="shared" si="345"/>
        <v>#N/A</v>
      </c>
      <c r="OP67" s="193" t="e">
        <f t="shared" si="345"/>
        <v>#N/A</v>
      </c>
      <c r="OQ67" s="193" t="e">
        <f t="shared" si="345"/>
        <v>#N/A</v>
      </c>
      <c r="OR67" s="193" t="e">
        <f t="shared" si="345"/>
        <v>#N/A</v>
      </c>
      <c r="OS67" s="193" t="e">
        <f t="shared" si="345"/>
        <v>#N/A</v>
      </c>
      <c r="OT67" s="193" t="e">
        <f t="shared" si="345"/>
        <v>#N/A</v>
      </c>
      <c r="OU67" s="193" t="e">
        <f t="shared" si="345"/>
        <v>#N/A</v>
      </c>
      <c r="OV67" s="193" t="e">
        <f t="shared" si="345"/>
        <v>#N/A</v>
      </c>
      <c r="OW67" s="193" t="e">
        <f t="shared" si="345"/>
        <v>#N/A</v>
      </c>
      <c r="OX67" s="193" t="e">
        <f t="shared" si="345"/>
        <v>#N/A</v>
      </c>
      <c r="OY67" s="193" t="e">
        <f t="shared" si="345"/>
        <v>#N/A</v>
      </c>
      <c r="OZ67" s="193" t="e">
        <f t="shared" si="345"/>
        <v>#N/A</v>
      </c>
      <c r="PA67" s="193" t="e">
        <f t="shared" si="345"/>
        <v>#N/A</v>
      </c>
      <c r="PB67" s="193" t="e">
        <f t="shared" si="345"/>
        <v>#N/A</v>
      </c>
      <c r="PC67" s="193" t="e">
        <f t="shared" si="345"/>
        <v>#N/A</v>
      </c>
      <c r="PD67" s="193" t="e">
        <f t="shared" si="330"/>
        <v>#N/A</v>
      </c>
      <c r="PE67" s="193" t="e">
        <f t="shared" si="330"/>
        <v>#N/A</v>
      </c>
      <c r="PF67" s="193" t="e">
        <f t="shared" si="330"/>
        <v>#N/A</v>
      </c>
      <c r="PG67" s="193" t="e">
        <f t="shared" si="330"/>
        <v>#N/A</v>
      </c>
      <c r="PH67" s="193" t="e">
        <f t="shared" si="330"/>
        <v>#N/A</v>
      </c>
      <c r="PI67" s="193" t="e">
        <f t="shared" si="330"/>
        <v>#N/A</v>
      </c>
      <c r="PJ67" s="193" t="e">
        <f t="shared" si="330"/>
        <v>#N/A</v>
      </c>
      <c r="PK67" s="193" t="e">
        <f t="shared" si="330"/>
        <v>#N/A</v>
      </c>
      <c r="PL67" s="193" t="e">
        <f t="shared" si="330"/>
        <v>#N/A</v>
      </c>
      <c r="PM67" s="193" t="e">
        <f t="shared" si="330"/>
        <v>#N/A</v>
      </c>
      <c r="PN67" s="193" t="e">
        <f t="shared" si="330"/>
        <v>#N/A</v>
      </c>
      <c r="PO67" s="193" t="e">
        <f t="shared" si="330"/>
        <v>#N/A</v>
      </c>
      <c r="PP67" s="193" t="e">
        <f t="shared" si="330"/>
        <v>#N/A</v>
      </c>
      <c r="PQ67" s="193" t="e">
        <f t="shared" si="330"/>
        <v>#N/A</v>
      </c>
      <c r="PR67" s="193" t="e">
        <f t="shared" si="330"/>
        <v>#N/A</v>
      </c>
      <c r="PS67" s="193" t="e">
        <f t="shared" si="33"/>
        <v>#N/A</v>
      </c>
      <c r="PT67" s="193" t="e">
        <f t="shared" si="326"/>
        <v>#N/A</v>
      </c>
      <c r="PU67" s="193" t="e">
        <f t="shared" si="326"/>
        <v>#N/A</v>
      </c>
      <c r="PV67" s="193" t="e">
        <f t="shared" si="326"/>
        <v>#N/A</v>
      </c>
      <c r="PW67" s="193" t="e">
        <f t="shared" si="326"/>
        <v>#N/A</v>
      </c>
      <c r="PX67" s="193" t="e">
        <f t="shared" si="326"/>
        <v>#N/A</v>
      </c>
      <c r="PY67" s="193" t="e">
        <f t="shared" si="326"/>
        <v>#N/A</v>
      </c>
      <c r="PZ67" s="193" t="e">
        <f t="shared" si="326"/>
        <v>#N/A</v>
      </c>
      <c r="QA67" s="193" t="e">
        <f t="shared" si="326"/>
        <v>#N/A</v>
      </c>
    </row>
    <row r="68" spans="1:443" hidden="1" x14ac:dyDescent="0.45">
      <c r="A68" s="276"/>
      <c r="B68" s="277" t="str">
        <f>IF(OR($T68="",$U68=""),"",ROUND(_xlfn.BETA.INV(ABS(VLOOKUP($Z$1,VLookups!$A$30:$B$31,2,FALSE)-B$2),IF($N68="L",$U68,$T68),IF($N68="L",$T68,$U68),$G68,$I68),0))</f>
        <v/>
      </c>
      <c r="C68" s="287" t="str">
        <f t="shared" si="24"/>
        <v/>
      </c>
      <c r="D68" s="288" t="str">
        <f t="shared" si="25"/>
        <v/>
      </c>
      <c r="E68" s="134"/>
      <c r="F68" s="279"/>
      <c r="G68" s="280" t="str">
        <f t="shared" si="16"/>
        <v/>
      </c>
      <c r="H68" s="281"/>
      <c r="I68" s="280" t="str">
        <f t="shared" si="17"/>
        <v/>
      </c>
      <c r="J68" s="279"/>
      <c r="K68" s="135"/>
      <c r="L68" s="110" t="str">
        <f t="shared" si="18"/>
        <v/>
      </c>
      <c r="M68" s="21" t="str">
        <f t="shared" si="19"/>
        <v/>
      </c>
      <c r="N68" s="22" t="str">
        <f t="shared" si="20"/>
        <v/>
      </c>
      <c r="O68" s="23" t="str">
        <f>IF(M68="","",IF(OR($M68&lt;Skew!$B$3,$M68=Skew!$B$3),IF($M68&gt;Skew!$C$3,Skew!$A$3,IF($M68&gt;Skew!$C$4,Skew!$A$4,IF($M68&gt;Skew!$C$5,Skew!$A$5,IF($M68&gt;Skew!$C$6,Skew!$A$6,IF($M68&gt;Skew!$C$7,Skew!$A$7,IF($M68&gt;Skew!$C$8,Skew!$A$8,IF($M68&gt;Skew!$C$9,Skew!$A$9,IF($M68&gt;Skew!$C$10,Skew!$A$10,IF($M68&gt;Skew!$C$11,Skew!$A$11,IF($M68&gt;Skew!$C$12,Skew!$A$12,IF($M68&gt;Skew!$C$13,Skew!$A$13,IF($M68&gt;Skew!$C$14,Skew!$A$14,IF($M68&gt;Skew!$C$15,Skew!$A$15,IF($M68&gt;Skew!$C$16,Skew!$A$16,Skew!$A$17)
)))))))))))))))</f>
        <v/>
      </c>
      <c r="P68" s="22" t="str">
        <f>IF(M68="","",MATCH(O68,Skew!$A$3:$A$17,0))</f>
        <v/>
      </c>
      <c r="Q68" s="22" t="str">
        <f t="shared" ref="Q68:Q103" si="357">IF(AND(G68&gt;0,H68&gt;0,I68&gt;0),G68+((I68-G68)/2),"")</f>
        <v/>
      </c>
      <c r="R68" s="24"/>
      <c r="S68" s="22" t="str">
        <f>IF(OR(M68="",R68=""),"",MATCH(R68,Confidence!$A$3:$A$12,0))</f>
        <v/>
      </c>
      <c r="T68" s="25" t="str">
        <f t="shared" ref="T68:T103" si="358">IF(OR(M68="",R68=""),"",INDEX(Alpha_Chart,P68,S68))</f>
        <v/>
      </c>
      <c r="U68" s="25" t="str">
        <f t="shared" ref="U68:U103" si="359">IF(OR(M68="",R68=""),"",INDEX(Beta_Chart,P68,S68))</f>
        <v/>
      </c>
      <c r="V68" s="22"/>
      <c r="W68" s="102" t="str">
        <f t="shared" ref="W68:W103" si="360">IF(OR(M68="",R68=""),"",IF(N68="R",((I68-G68)*(INDEX(Mean_Ratios,P68,S68)))+G68,((I68-G68)*(1-INDEX(Mean_Ratios,P68,S68)))+G68))</f>
        <v/>
      </c>
      <c r="X68" s="102" t="str">
        <f t="shared" ref="X68:X103" si="361">IF(OR(M68="",R68=""),"",(I68-G68)*INDEX(Standard_Deviation_Ratios,P68,S68))</f>
        <v/>
      </c>
      <c r="Y68" s="37" t="str">
        <f t="shared" ref="Y68:Y103" si="362">IF(OR(M68="",R68=""),"",X68^2)</f>
        <v/>
      </c>
      <c r="Z68" s="115"/>
      <c r="AA68" s="204" t="str">
        <f>IF(AND(G68&gt;0,H68&gt;0,I68&gt;0,T68&gt;0,U68&gt;0,Z68&gt;0,NOT(R68="")),ABS(VLOOKUP($Z$1,VLookups!$A$30:$B$31,2,FALSE)-_xlfn.BETA.DIST(Z68,IF(N68="L",U68,T68),IF(N68="L",T68,U68),TRUE,G68,I68)),"")</f>
        <v/>
      </c>
      <c r="AB68" s="112" t="str">
        <f>IF(OR($T68="",$U68=""),"",_xlfn.BETA.INV(ABS(VLOOKUP($Z$1,VLookups!$A$30:$B$31,2,FALSE)-AB$3),IF($N68="L",$U68,$T68),IF($N68="L",$T68,$U68),$G68,$I68))</f>
        <v/>
      </c>
      <c r="AC68" s="113" t="str">
        <f>IF(OR($T68="",$U68=""),"",_xlfn.BETA.INV(ABS(VLOOKUP($Z$1,VLookups!$A$30:$B$31,2,FALSE)-AC$3),IF($N68="L",$U68,$T68),IF($N68="L",$T68,$U68),$G68,$I68))</f>
        <v/>
      </c>
      <c r="AD68" s="112" t="str">
        <f>IF(OR($T68="",$U68=""),"",_xlfn.BETA.INV(ABS(VLOOKUP($Z$1,VLookups!$A$30:$B$31,2,FALSE)-AD$3),IF($N68="L",$U68,$T68),IF($N68="L",$T68,$U68),$G68,$I68))</f>
        <v/>
      </c>
      <c r="AE68" s="113" t="str">
        <f>IF(OR($T68="",$U68=""),"",_xlfn.BETA.INV(ABS(VLOOKUP($Z$1,VLookups!$A$30:$B$31,2,FALSE)-AE$3),IF($N68="L",$U68,$T68),IF($N68="L",$T68,$U68),$G68,$I68))</f>
        <v/>
      </c>
      <c r="AF68" s="112" t="str">
        <f>IF(OR($T68="",$U68=""),"",_xlfn.BETA.INV(ABS(VLOOKUP($Z$1,VLookups!$A$30:$B$31,2,FALSE)-AF$3),IF($N68="L",$U68,$T68),IF($N68="L",$T68,$U68),$G68,$I68))</f>
        <v/>
      </c>
      <c r="AG68" s="113" t="str">
        <f>IF(OR($T68="",$U68=""),"",_xlfn.BETA.INV(ABS(VLOOKUP($Z$1,VLookups!$A$30:$B$31,2,FALSE)-AG$3),IF($N68="L",$U68,$T68),IF($N68="L",$T68,$U68),$G68,$I68))</f>
        <v/>
      </c>
      <c r="AH68" s="112" t="str">
        <f>IF(OR($T68="",$U68=""),"",_xlfn.BETA.INV(ABS(VLOOKUP($Z$1,VLookups!$A$30:$B$31,2,FALSE)-AH$3),IF($N68="L",$U68,$T68),IF($N68="L",$T68,$U68),$G68,$I68))</f>
        <v/>
      </c>
      <c r="AI68" s="113" t="str">
        <f>IF(OR($T68="",$U68=""),"",_xlfn.BETA.INV(ABS(VLOOKUP($Z$1,VLookups!$A$30:$B$31,2,FALSE)-AI$3),IF($N68="L",$U68,$T68),IF($N68="L",$T68,$U68),$G68,$I68))</f>
        <v/>
      </c>
      <c r="AJ68" s="112" t="str">
        <f>IF(OR($T68="",$U68=""),"",_xlfn.BETA.INV(ABS(VLOOKUP($Z$1,VLookups!$A$30:$B$31,2,FALSE)-AJ$3),IF($N68="L",$U68,$T68),IF($N68="L",$T68,$U68),$G68,$I68))</f>
        <v/>
      </c>
      <c r="AK68" s="113" t="str">
        <f>IF(OR($T68="",$U68=""),"",_xlfn.BETA.INV(ABS(VLOOKUP($Z$1,VLookups!$A$30:$B$31,2,FALSE)-AK$3),IF($N68="L",$U68,$T68),IF($N68="L",$T68,$U68),$G68,$I68))</f>
        <v/>
      </c>
      <c r="AL68" s="112" t="str">
        <f>IF(OR($T68="",$U68=""),"",_xlfn.BETA.INV(ABS(VLOOKUP($Z$1,VLookups!$A$30:$B$31,2,FALSE)-AL$3),IF($N68="L",$U68,$T68),IF($N68="L",$T68,$U68),$G68,$I68))</f>
        <v/>
      </c>
      <c r="AM68" s="113" t="str">
        <f>IF(OR($T68="",$U68=""),"",_xlfn.BETA.INV(ABS(VLOOKUP($Z$1,VLookups!$A$30:$B$31,2,FALSE)-AM$3),IF($N68="L",$U68,$T68),IF($N68="L",$T68,$U68),$G68,$I68))</f>
        <v/>
      </c>
      <c r="AN68" s="15"/>
      <c r="AO68" s="194" t="str">
        <f t="shared" si="21"/>
        <v/>
      </c>
      <c r="AP68" s="192" t="str">
        <f t="shared" si="22"/>
        <v/>
      </c>
      <c r="AQ68" s="177" t="str">
        <f t="shared" ref="AQ68" si="363">IF(ISNONTEXT($AO68),AP68+$AO68,"")</f>
        <v/>
      </c>
      <c r="AR68" s="177" t="str">
        <f t="shared" si="35"/>
        <v/>
      </c>
      <c r="AS68" s="177" t="str">
        <f t="shared" si="36"/>
        <v/>
      </c>
      <c r="AT68" s="177" t="str">
        <f t="shared" si="37"/>
        <v/>
      </c>
      <c r="AU68" s="177" t="str">
        <f t="shared" si="38"/>
        <v/>
      </c>
      <c r="AV68" s="177" t="str">
        <f t="shared" si="39"/>
        <v/>
      </c>
      <c r="AW68" s="177" t="str">
        <f t="shared" si="40"/>
        <v/>
      </c>
      <c r="AX68" s="177" t="str">
        <f t="shared" si="41"/>
        <v/>
      </c>
      <c r="AY68" s="177" t="str">
        <f t="shared" si="42"/>
        <v/>
      </c>
      <c r="AZ68" s="177" t="str">
        <f t="shared" si="43"/>
        <v/>
      </c>
      <c r="BA68" s="177" t="str">
        <f t="shared" si="44"/>
        <v/>
      </c>
      <c r="BB68" s="177" t="str">
        <f t="shared" si="45"/>
        <v/>
      </c>
      <c r="BC68" s="177" t="str">
        <f t="shared" si="46"/>
        <v/>
      </c>
      <c r="BD68" s="177" t="str">
        <f t="shared" si="47"/>
        <v/>
      </c>
      <c r="BE68" s="177" t="str">
        <f t="shared" si="48"/>
        <v/>
      </c>
      <c r="BF68" s="177" t="str">
        <f t="shared" si="49"/>
        <v/>
      </c>
      <c r="BG68" s="177" t="str">
        <f t="shared" si="50"/>
        <v/>
      </c>
      <c r="BH68" s="177" t="str">
        <f t="shared" si="51"/>
        <v/>
      </c>
      <c r="BI68" s="177" t="str">
        <f t="shared" si="52"/>
        <v/>
      </c>
      <c r="BJ68" s="177" t="str">
        <f t="shared" si="53"/>
        <v/>
      </c>
      <c r="BK68" s="177" t="str">
        <f t="shared" si="54"/>
        <v/>
      </c>
      <c r="BL68" s="177" t="str">
        <f t="shared" si="55"/>
        <v/>
      </c>
      <c r="BM68" s="177" t="str">
        <f t="shared" si="56"/>
        <v/>
      </c>
      <c r="BN68" s="177" t="str">
        <f t="shared" si="57"/>
        <v/>
      </c>
      <c r="BO68" s="177" t="str">
        <f t="shared" si="58"/>
        <v/>
      </c>
      <c r="BP68" s="177" t="str">
        <f t="shared" si="59"/>
        <v/>
      </c>
      <c r="BQ68" s="177" t="str">
        <f t="shared" si="60"/>
        <v/>
      </c>
      <c r="BR68" s="177" t="str">
        <f t="shared" si="61"/>
        <v/>
      </c>
      <c r="BS68" s="177" t="str">
        <f t="shared" si="62"/>
        <v/>
      </c>
      <c r="BT68" s="177" t="str">
        <f t="shared" si="63"/>
        <v/>
      </c>
      <c r="BU68" s="177" t="str">
        <f t="shared" si="64"/>
        <v/>
      </c>
      <c r="BV68" s="177" t="str">
        <f t="shared" si="65"/>
        <v/>
      </c>
      <c r="BW68" s="177" t="str">
        <f t="shared" si="66"/>
        <v/>
      </c>
      <c r="BX68" s="177" t="str">
        <f t="shared" si="67"/>
        <v/>
      </c>
      <c r="BY68" s="177" t="str">
        <f t="shared" si="68"/>
        <v/>
      </c>
      <c r="BZ68" s="177" t="str">
        <f t="shared" si="69"/>
        <v/>
      </c>
      <c r="CA68" s="177" t="str">
        <f t="shared" si="70"/>
        <v/>
      </c>
      <c r="CB68" s="177" t="str">
        <f t="shared" si="71"/>
        <v/>
      </c>
      <c r="CC68" s="177" t="str">
        <f t="shared" si="72"/>
        <v/>
      </c>
      <c r="CD68" s="177" t="str">
        <f t="shared" si="73"/>
        <v/>
      </c>
      <c r="CE68" s="177" t="str">
        <f t="shared" si="74"/>
        <v/>
      </c>
      <c r="CF68" s="177" t="str">
        <f t="shared" si="75"/>
        <v/>
      </c>
      <c r="CG68" s="177" t="str">
        <f t="shared" si="76"/>
        <v/>
      </c>
      <c r="CH68" s="177" t="str">
        <f t="shared" si="77"/>
        <v/>
      </c>
      <c r="CI68" s="177" t="str">
        <f t="shared" si="78"/>
        <v/>
      </c>
      <c r="CJ68" s="177" t="str">
        <f t="shared" si="79"/>
        <v/>
      </c>
      <c r="CK68" s="177" t="str">
        <f t="shared" si="80"/>
        <v/>
      </c>
      <c r="CL68" s="177" t="str">
        <f t="shared" si="81"/>
        <v/>
      </c>
      <c r="CM68" s="177" t="str">
        <f t="shared" si="82"/>
        <v/>
      </c>
      <c r="CN68" s="177" t="str">
        <f t="shared" si="83"/>
        <v/>
      </c>
      <c r="CO68" s="177" t="str">
        <f t="shared" si="84"/>
        <v/>
      </c>
      <c r="CP68" s="177" t="str">
        <f t="shared" si="85"/>
        <v/>
      </c>
      <c r="CQ68" s="177" t="str">
        <f t="shared" si="86"/>
        <v/>
      </c>
      <c r="CR68" s="177" t="str">
        <f t="shared" si="87"/>
        <v/>
      </c>
      <c r="CS68" s="177" t="str">
        <f t="shared" si="88"/>
        <v/>
      </c>
      <c r="CT68" s="177" t="str">
        <f t="shared" si="89"/>
        <v/>
      </c>
      <c r="CU68" s="177" t="str">
        <f t="shared" si="90"/>
        <v/>
      </c>
      <c r="CV68" s="177" t="str">
        <f t="shared" si="91"/>
        <v/>
      </c>
      <c r="CW68" s="177" t="str">
        <f t="shared" si="92"/>
        <v/>
      </c>
      <c r="CX68" s="177" t="str">
        <f t="shared" si="93"/>
        <v/>
      </c>
      <c r="CY68" s="177" t="str">
        <f t="shared" si="94"/>
        <v/>
      </c>
      <c r="CZ68" s="177" t="str">
        <f t="shared" si="95"/>
        <v/>
      </c>
      <c r="DA68" s="177" t="str">
        <f t="shared" si="96"/>
        <v/>
      </c>
      <c r="DB68" s="177" t="str">
        <f t="shared" si="97"/>
        <v/>
      </c>
      <c r="DC68" s="177" t="str">
        <f t="shared" si="28"/>
        <v/>
      </c>
      <c r="DD68" s="177" t="str">
        <f t="shared" si="98"/>
        <v/>
      </c>
      <c r="DE68" s="177" t="str">
        <f t="shared" si="99"/>
        <v/>
      </c>
      <c r="DF68" s="177" t="str">
        <f t="shared" si="100"/>
        <v/>
      </c>
      <c r="DG68" s="177" t="str">
        <f t="shared" si="101"/>
        <v/>
      </c>
      <c r="DH68" s="177" t="str">
        <f t="shared" si="102"/>
        <v/>
      </c>
      <c r="DI68" s="177" t="str">
        <f t="shared" si="103"/>
        <v/>
      </c>
      <c r="DJ68" s="177" t="str">
        <f t="shared" si="104"/>
        <v/>
      </c>
      <c r="DK68" s="177" t="str">
        <f t="shared" si="105"/>
        <v/>
      </c>
      <c r="DL68" s="177" t="str">
        <f t="shared" si="106"/>
        <v/>
      </c>
      <c r="DM68" s="177" t="str">
        <f t="shared" si="107"/>
        <v/>
      </c>
      <c r="DN68" s="177" t="str">
        <f t="shared" si="108"/>
        <v/>
      </c>
      <c r="DO68" s="177" t="str">
        <f t="shared" si="109"/>
        <v/>
      </c>
      <c r="DP68" s="177" t="str">
        <f t="shared" si="110"/>
        <v/>
      </c>
      <c r="DQ68" s="177" t="str">
        <f t="shared" si="111"/>
        <v/>
      </c>
      <c r="DR68" s="177" t="str">
        <f t="shared" si="112"/>
        <v/>
      </c>
      <c r="DS68" s="177" t="str">
        <f t="shared" si="113"/>
        <v/>
      </c>
      <c r="DT68" s="177" t="str">
        <f t="shared" si="114"/>
        <v/>
      </c>
      <c r="DU68" s="177" t="str">
        <f t="shared" si="115"/>
        <v/>
      </c>
      <c r="DV68" s="177" t="str">
        <f t="shared" si="116"/>
        <v/>
      </c>
      <c r="DW68" s="177" t="str">
        <f t="shared" si="117"/>
        <v/>
      </c>
      <c r="DX68" s="177" t="str">
        <f t="shared" si="118"/>
        <v/>
      </c>
      <c r="DY68" s="177" t="str">
        <f t="shared" si="119"/>
        <v/>
      </c>
      <c r="DZ68" s="177" t="str">
        <f t="shared" si="120"/>
        <v/>
      </c>
      <c r="EA68" s="177" t="str">
        <f t="shared" si="121"/>
        <v/>
      </c>
      <c r="EB68" s="177" t="str">
        <f t="shared" si="122"/>
        <v/>
      </c>
      <c r="EC68" s="177" t="str">
        <f t="shared" si="123"/>
        <v/>
      </c>
      <c r="ED68" s="177" t="str">
        <f t="shared" si="124"/>
        <v/>
      </c>
      <c r="EE68" s="177" t="str">
        <f t="shared" si="125"/>
        <v/>
      </c>
      <c r="EF68" s="177" t="str">
        <f t="shared" si="126"/>
        <v/>
      </c>
      <c r="EG68" s="177" t="str">
        <f t="shared" si="127"/>
        <v/>
      </c>
      <c r="EH68" s="177" t="str">
        <f t="shared" si="128"/>
        <v/>
      </c>
      <c r="EI68" s="177" t="str">
        <f t="shared" si="129"/>
        <v/>
      </c>
      <c r="EJ68" s="177" t="str">
        <f t="shared" si="130"/>
        <v/>
      </c>
      <c r="EK68" s="177" t="str">
        <f t="shared" si="131"/>
        <v/>
      </c>
      <c r="EL68" s="177" t="str">
        <f t="shared" si="132"/>
        <v/>
      </c>
      <c r="EM68" s="177" t="str">
        <f t="shared" si="133"/>
        <v/>
      </c>
      <c r="EN68" s="177" t="str">
        <f t="shared" si="134"/>
        <v/>
      </c>
      <c r="EO68" s="177" t="str">
        <f t="shared" si="135"/>
        <v/>
      </c>
      <c r="EP68" s="177" t="str">
        <f t="shared" si="136"/>
        <v/>
      </c>
      <c r="EQ68" s="177" t="str">
        <f t="shared" si="137"/>
        <v/>
      </c>
      <c r="ER68" s="177" t="str">
        <f t="shared" si="138"/>
        <v/>
      </c>
      <c r="ES68" s="177" t="str">
        <f t="shared" si="139"/>
        <v/>
      </c>
      <c r="ET68" s="177" t="str">
        <f t="shared" si="140"/>
        <v/>
      </c>
      <c r="EU68" s="177" t="str">
        <f t="shared" si="141"/>
        <v/>
      </c>
      <c r="EV68" s="177" t="str">
        <f t="shared" si="142"/>
        <v/>
      </c>
      <c r="EW68" s="177" t="str">
        <f t="shared" si="143"/>
        <v/>
      </c>
      <c r="EX68" s="177" t="str">
        <f t="shared" si="144"/>
        <v/>
      </c>
      <c r="EY68" s="177" t="str">
        <f t="shared" si="145"/>
        <v/>
      </c>
      <c r="EZ68" s="177" t="str">
        <f t="shared" si="146"/>
        <v/>
      </c>
      <c r="FA68" s="177" t="str">
        <f t="shared" si="147"/>
        <v/>
      </c>
      <c r="FB68" s="177" t="str">
        <f t="shared" si="148"/>
        <v/>
      </c>
      <c r="FC68" s="177" t="str">
        <f t="shared" si="149"/>
        <v/>
      </c>
      <c r="FD68" s="177" t="str">
        <f t="shared" si="150"/>
        <v/>
      </c>
      <c r="FE68" s="177" t="str">
        <f t="shared" si="151"/>
        <v/>
      </c>
      <c r="FF68" s="177" t="str">
        <f t="shared" si="152"/>
        <v/>
      </c>
      <c r="FG68" s="177" t="str">
        <f t="shared" si="153"/>
        <v/>
      </c>
      <c r="FH68" s="177" t="str">
        <f t="shared" si="154"/>
        <v/>
      </c>
      <c r="FI68" s="177" t="str">
        <f t="shared" si="155"/>
        <v/>
      </c>
      <c r="FJ68" s="177" t="str">
        <f t="shared" si="156"/>
        <v/>
      </c>
      <c r="FK68" s="177" t="str">
        <f t="shared" si="157"/>
        <v/>
      </c>
      <c r="FL68" s="177" t="str">
        <f t="shared" si="158"/>
        <v/>
      </c>
      <c r="FM68" s="177" t="str">
        <f t="shared" si="159"/>
        <v/>
      </c>
      <c r="FN68" s="177" t="str">
        <f t="shared" si="160"/>
        <v/>
      </c>
      <c r="FO68" s="177" t="str">
        <f t="shared" si="29"/>
        <v/>
      </c>
      <c r="FP68" s="177" t="str">
        <f t="shared" si="161"/>
        <v/>
      </c>
      <c r="FQ68" s="177" t="str">
        <f t="shared" si="162"/>
        <v/>
      </c>
      <c r="FR68" s="177" t="str">
        <f t="shared" si="163"/>
        <v/>
      </c>
      <c r="FS68" s="177" t="str">
        <f t="shared" si="164"/>
        <v/>
      </c>
      <c r="FT68" s="177" t="str">
        <f t="shared" si="165"/>
        <v/>
      </c>
      <c r="FU68" s="177" t="str">
        <f t="shared" si="166"/>
        <v/>
      </c>
      <c r="FV68" s="177" t="str">
        <f t="shared" si="167"/>
        <v/>
      </c>
      <c r="FW68" s="177" t="str">
        <f t="shared" si="168"/>
        <v/>
      </c>
      <c r="FX68" s="177" t="str">
        <f t="shared" si="169"/>
        <v/>
      </c>
      <c r="FY68" s="177" t="str">
        <f t="shared" si="170"/>
        <v/>
      </c>
      <c r="FZ68" s="177" t="str">
        <f t="shared" si="171"/>
        <v/>
      </c>
      <c r="GA68" s="177" t="str">
        <f t="shared" si="172"/>
        <v/>
      </c>
      <c r="GB68" s="177" t="str">
        <f t="shared" si="173"/>
        <v/>
      </c>
      <c r="GC68" s="177" t="str">
        <f t="shared" si="174"/>
        <v/>
      </c>
      <c r="GD68" s="177" t="str">
        <f t="shared" si="175"/>
        <v/>
      </c>
      <c r="GE68" s="177" t="str">
        <f t="shared" si="176"/>
        <v/>
      </c>
      <c r="GF68" s="177" t="str">
        <f t="shared" si="177"/>
        <v/>
      </c>
      <c r="GG68" s="177" t="str">
        <f t="shared" si="178"/>
        <v/>
      </c>
      <c r="GH68" s="177" t="str">
        <f t="shared" si="179"/>
        <v/>
      </c>
      <c r="GI68" s="177" t="str">
        <f t="shared" si="180"/>
        <v/>
      </c>
      <c r="GJ68" s="177" t="str">
        <f t="shared" si="181"/>
        <v/>
      </c>
      <c r="GK68" s="177" t="str">
        <f t="shared" si="182"/>
        <v/>
      </c>
      <c r="GL68" s="177" t="str">
        <f t="shared" si="183"/>
        <v/>
      </c>
      <c r="GM68" s="177" t="str">
        <f t="shared" si="184"/>
        <v/>
      </c>
      <c r="GN68" s="177" t="str">
        <f t="shared" si="185"/>
        <v/>
      </c>
      <c r="GO68" s="177" t="str">
        <f t="shared" si="186"/>
        <v/>
      </c>
      <c r="GP68" s="177" t="str">
        <f t="shared" si="187"/>
        <v/>
      </c>
      <c r="GQ68" s="177" t="str">
        <f t="shared" si="188"/>
        <v/>
      </c>
      <c r="GR68" s="177" t="str">
        <f t="shared" si="189"/>
        <v/>
      </c>
      <c r="GS68" s="177" t="str">
        <f t="shared" si="190"/>
        <v/>
      </c>
      <c r="GT68" s="177" t="str">
        <f t="shared" si="191"/>
        <v/>
      </c>
      <c r="GU68" s="177" t="str">
        <f t="shared" si="192"/>
        <v/>
      </c>
      <c r="GV68" s="177" t="str">
        <f t="shared" si="193"/>
        <v/>
      </c>
      <c r="GW68" s="177" t="str">
        <f t="shared" si="194"/>
        <v/>
      </c>
      <c r="GX68" s="177" t="str">
        <f t="shared" si="195"/>
        <v/>
      </c>
      <c r="GY68" s="177" t="str">
        <f t="shared" si="196"/>
        <v/>
      </c>
      <c r="GZ68" s="177" t="str">
        <f t="shared" si="197"/>
        <v/>
      </c>
      <c r="HA68" s="177" t="str">
        <f t="shared" si="198"/>
        <v/>
      </c>
      <c r="HB68" s="177" t="str">
        <f t="shared" si="199"/>
        <v/>
      </c>
      <c r="HC68" s="177" t="str">
        <f t="shared" si="200"/>
        <v/>
      </c>
      <c r="HD68" s="177" t="str">
        <f t="shared" si="201"/>
        <v/>
      </c>
      <c r="HE68" s="177" t="str">
        <f t="shared" si="202"/>
        <v/>
      </c>
      <c r="HF68" s="177" t="str">
        <f t="shared" si="203"/>
        <v/>
      </c>
      <c r="HG68" s="177" t="str">
        <f t="shared" si="204"/>
        <v/>
      </c>
      <c r="HH68" s="177" t="str">
        <f t="shared" si="205"/>
        <v/>
      </c>
      <c r="HI68" s="177" t="str">
        <f t="shared" si="206"/>
        <v/>
      </c>
      <c r="HJ68" s="177" t="str">
        <f t="shared" si="207"/>
        <v/>
      </c>
      <c r="HK68" s="177" t="str">
        <f t="shared" si="208"/>
        <v/>
      </c>
      <c r="HL68" s="177" t="str">
        <f t="shared" si="209"/>
        <v/>
      </c>
      <c r="HM68" s="177" t="str">
        <f t="shared" si="210"/>
        <v/>
      </c>
      <c r="HN68" s="177" t="str">
        <f t="shared" si="211"/>
        <v/>
      </c>
      <c r="HO68" s="177" t="str">
        <f t="shared" si="212"/>
        <v/>
      </c>
      <c r="HP68" s="177" t="str">
        <f t="shared" si="213"/>
        <v/>
      </c>
      <c r="HQ68" s="177" t="str">
        <f t="shared" si="214"/>
        <v/>
      </c>
      <c r="HR68" s="177" t="str">
        <f t="shared" si="215"/>
        <v/>
      </c>
      <c r="HS68" s="177" t="str">
        <f t="shared" si="216"/>
        <v/>
      </c>
      <c r="HT68" s="177" t="str">
        <f t="shared" si="217"/>
        <v/>
      </c>
      <c r="HU68" s="177" t="str">
        <f t="shared" si="218"/>
        <v/>
      </c>
      <c r="HV68" s="177" t="str">
        <f t="shared" si="219"/>
        <v/>
      </c>
      <c r="HW68" s="177" t="str">
        <f t="shared" si="220"/>
        <v/>
      </c>
      <c r="HX68" s="177" t="str">
        <f t="shared" si="221"/>
        <v/>
      </c>
      <c r="HY68" s="177" t="str">
        <f t="shared" si="222"/>
        <v/>
      </c>
      <c r="HZ68" s="177" t="str">
        <f t="shared" si="223"/>
        <v/>
      </c>
      <c r="IA68" s="177" t="str">
        <f t="shared" si="30"/>
        <v/>
      </c>
      <c r="IB68" s="177" t="str">
        <f t="shared" si="251"/>
        <v/>
      </c>
      <c r="IC68" s="177" t="str">
        <f t="shared" si="252"/>
        <v/>
      </c>
      <c r="ID68" s="177" t="str">
        <f t="shared" si="253"/>
        <v/>
      </c>
      <c r="IE68" s="177" t="str">
        <f t="shared" si="254"/>
        <v/>
      </c>
      <c r="IF68" s="177" t="str">
        <f t="shared" si="255"/>
        <v/>
      </c>
      <c r="IG68" s="177" t="str">
        <f t="shared" si="256"/>
        <v/>
      </c>
      <c r="IH68" s="192" t="str">
        <f t="shared" ref="IH68:IH103" si="364">IF(ISNONTEXT($AO68),I68-0.001,"")</f>
        <v/>
      </c>
      <c r="II68" s="193" t="e">
        <f t="shared" ref="II68:II103" si="365">IF(ISNONTEXT($X68),IF($N68="R",_xlfn.BETA.DIST(AP68,$T68,$U68,FALSE,$G68,$I68),_xlfn.BETA.DIST(AP68,$U68,$T68,FALSE,$G68,$I68)),NA())</f>
        <v>#N/A</v>
      </c>
      <c r="IJ68" s="193" t="e">
        <f t="shared" si="339"/>
        <v>#N/A</v>
      </c>
      <c r="IK68" s="193" t="e">
        <f t="shared" si="339"/>
        <v>#N/A</v>
      </c>
      <c r="IL68" s="193" t="e">
        <f t="shared" si="339"/>
        <v>#N/A</v>
      </c>
      <c r="IM68" s="193" t="e">
        <f t="shared" si="352"/>
        <v>#N/A</v>
      </c>
      <c r="IN68" s="193" t="e">
        <f t="shared" si="352"/>
        <v>#N/A</v>
      </c>
      <c r="IO68" s="193" t="e">
        <f t="shared" si="352"/>
        <v>#N/A</v>
      </c>
      <c r="IP68" s="193" t="e">
        <f t="shared" si="352"/>
        <v>#N/A</v>
      </c>
      <c r="IQ68" s="193" t="e">
        <f t="shared" si="352"/>
        <v>#N/A</v>
      </c>
      <c r="IR68" s="193" t="e">
        <f t="shared" si="352"/>
        <v>#N/A</v>
      </c>
      <c r="IS68" s="193" t="e">
        <f t="shared" si="352"/>
        <v>#N/A</v>
      </c>
      <c r="IT68" s="193" t="e">
        <f t="shared" si="352"/>
        <v>#N/A</v>
      </c>
      <c r="IU68" s="193" t="e">
        <f t="shared" si="352"/>
        <v>#N/A</v>
      </c>
      <c r="IV68" s="193" t="e">
        <f t="shared" si="352"/>
        <v>#N/A</v>
      </c>
      <c r="IW68" s="193" t="e">
        <f t="shared" si="352"/>
        <v>#N/A</v>
      </c>
      <c r="IX68" s="193" t="e">
        <f t="shared" si="352"/>
        <v>#N/A</v>
      </c>
      <c r="IY68" s="193" t="e">
        <f t="shared" si="352"/>
        <v>#N/A</v>
      </c>
      <c r="IZ68" s="193" t="e">
        <f t="shared" si="352"/>
        <v>#N/A</v>
      </c>
      <c r="JA68" s="193" t="e">
        <f t="shared" si="352"/>
        <v>#N/A</v>
      </c>
      <c r="JB68" s="193" t="e">
        <f t="shared" si="347"/>
        <v>#N/A</v>
      </c>
      <c r="JC68" s="193" t="e">
        <f t="shared" si="347"/>
        <v>#N/A</v>
      </c>
      <c r="JD68" s="193" t="e">
        <f t="shared" si="347"/>
        <v>#N/A</v>
      </c>
      <c r="JE68" s="193" t="e">
        <f t="shared" si="347"/>
        <v>#N/A</v>
      </c>
      <c r="JF68" s="193" t="e">
        <f t="shared" si="347"/>
        <v>#N/A</v>
      </c>
      <c r="JG68" s="193" t="e">
        <f t="shared" si="347"/>
        <v>#N/A</v>
      </c>
      <c r="JH68" s="193" t="e">
        <f t="shared" si="347"/>
        <v>#N/A</v>
      </c>
      <c r="JI68" s="193" t="e">
        <f t="shared" si="347"/>
        <v>#N/A</v>
      </c>
      <c r="JJ68" s="193" t="e">
        <f t="shared" si="347"/>
        <v>#N/A</v>
      </c>
      <c r="JK68" s="193" t="e">
        <f t="shared" si="347"/>
        <v>#N/A</v>
      </c>
      <c r="JL68" s="193" t="e">
        <f t="shared" si="347"/>
        <v>#N/A</v>
      </c>
      <c r="JM68" s="193" t="e">
        <f t="shared" si="347"/>
        <v>#N/A</v>
      </c>
      <c r="JN68" s="193" t="e">
        <f t="shared" si="347"/>
        <v>#N/A</v>
      </c>
      <c r="JO68" s="193" t="e">
        <f t="shared" si="347"/>
        <v>#N/A</v>
      </c>
      <c r="JP68" s="193" t="e">
        <f t="shared" si="347"/>
        <v>#N/A</v>
      </c>
      <c r="JQ68" s="193" t="e">
        <f t="shared" si="343"/>
        <v>#N/A</v>
      </c>
      <c r="JR68" s="193" t="e">
        <f t="shared" si="343"/>
        <v>#N/A</v>
      </c>
      <c r="JS68" s="193" t="e">
        <f t="shared" si="343"/>
        <v>#N/A</v>
      </c>
      <c r="JT68" s="193" t="e">
        <f t="shared" si="343"/>
        <v>#N/A</v>
      </c>
      <c r="JU68" s="193" t="e">
        <f t="shared" si="343"/>
        <v>#N/A</v>
      </c>
      <c r="JV68" s="193" t="e">
        <f t="shared" si="343"/>
        <v>#N/A</v>
      </c>
      <c r="JW68" s="193" t="e">
        <f t="shared" si="343"/>
        <v>#N/A</v>
      </c>
      <c r="JX68" s="193" t="e">
        <f t="shared" si="343"/>
        <v>#N/A</v>
      </c>
      <c r="JY68" s="193" t="e">
        <f t="shared" si="343"/>
        <v>#N/A</v>
      </c>
      <c r="JZ68" s="193" t="e">
        <f t="shared" si="343"/>
        <v>#N/A</v>
      </c>
      <c r="KA68" s="193" t="e">
        <f t="shared" si="343"/>
        <v>#N/A</v>
      </c>
      <c r="KB68" s="193" t="e">
        <f t="shared" si="343"/>
        <v>#N/A</v>
      </c>
      <c r="KC68" s="193" t="e">
        <f t="shared" si="343"/>
        <v>#N/A</v>
      </c>
      <c r="KD68" s="193" t="e">
        <f t="shared" si="343"/>
        <v>#N/A</v>
      </c>
      <c r="KE68" s="193" t="e">
        <f t="shared" si="343"/>
        <v>#N/A</v>
      </c>
      <c r="KF68" s="193" t="e">
        <f t="shared" si="328"/>
        <v>#N/A</v>
      </c>
      <c r="KG68" s="193" t="e">
        <f t="shared" si="328"/>
        <v>#N/A</v>
      </c>
      <c r="KH68" s="193" t="e">
        <f t="shared" si="328"/>
        <v>#N/A</v>
      </c>
      <c r="KI68" s="193" t="e">
        <f t="shared" si="328"/>
        <v>#N/A</v>
      </c>
      <c r="KJ68" s="193" t="e">
        <f t="shared" si="328"/>
        <v>#N/A</v>
      </c>
      <c r="KK68" s="193" t="e">
        <f t="shared" si="328"/>
        <v>#N/A</v>
      </c>
      <c r="KL68" s="193" t="e">
        <f t="shared" si="328"/>
        <v>#N/A</v>
      </c>
      <c r="KM68" s="193" t="e">
        <f t="shared" si="328"/>
        <v>#N/A</v>
      </c>
      <c r="KN68" s="193" t="e">
        <f t="shared" si="328"/>
        <v>#N/A</v>
      </c>
      <c r="KO68" s="193" t="e">
        <f t="shared" si="328"/>
        <v>#N/A</v>
      </c>
      <c r="KP68" s="193" t="e">
        <f t="shared" si="328"/>
        <v>#N/A</v>
      </c>
      <c r="KQ68" s="193" t="e">
        <f t="shared" si="328"/>
        <v>#N/A</v>
      </c>
      <c r="KR68" s="193" t="e">
        <f t="shared" si="328"/>
        <v>#N/A</v>
      </c>
      <c r="KS68" s="193" t="e">
        <f t="shared" si="328"/>
        <v>#N/A</v>
      </c>
      <c r="KT68" s="193" t="e">
        <f t="shared" si="328"/>
        <v>#N/A</v>
      </c>
      <c r="KU68" s="193" t="e">
        <f t="shared" si="31"/>
        <v>#N/A</v>
      </c>
      <c r="KV68" s="193" t="e">
        <f t="shared" si="340"/>
        <v>#N/A</v>
      </c>
      <c r="KW68" s="193" t="e">
        <f t="shared" si="340"/>
        <v>#N/A</v>
      </c>
      <c r="KX68" s="193" t="e">
        <f t="shared" si="340"/>
        <v>#N/A</v>
      </c>
      <c r="KY68" s="193" t="e">
        <f t="shared" si="353"/>
        <v>#N/A</v>
      </c>
      <c r="KZ68" s="193" t="e">
        <f t="shared" si="353"/>
        <v>#N/A</v>
      </c>
      <c r="LA68" s="193" t="e">
        <f t="shared" si="353"/>
        <v>#N/A</v>
      </c>
      <c r="LB68" s="193" t="e">
        <f t="shared" si="353"/>
        <v>#N/A</v>
      </c>
      <c r="LC68" s="193" t="e">
        <f t="shared" si="353"/>
        <v>#N/A</v>
      </c>
      <c r="LD68" s="193" t="e">
        <f t="shared" si="353"/>
        <v>#N/A</v>
      </c>
      <c r="LE68" s="193" t="e">
        <f t="shared" si="353"/>
        <v>#N/A</v>
      </c>
      <c r="LF68" s="193" t="e">
        <f t="shared" si="353"/>
        <v>#N/A</v>
      </c>
      <c r="LG68" s="193" t="e">
        <f t="shared" si="353"/>
        <v>#N/A</v>
      </c>
      <c r="LH68" s="193" t="e">
        <f t="shared" si="353"/>
        <v>#N/A</v>
      </c>
      <c r="LI68" s="193" t="e">
        <f t="shared" si="353"/>
        <v>#N/A</v>
      </c>
      <c r="LJ68" s="193" t="e">
        <f t="shared" si="353"/>
        <v>#N/A</v>
      </c>
      <c r="LK68" s="193" t="e">
        <f t="shared" si="353"/>
        <v>#N/A</v>
      </c>
      <c r="LL68" s="193" t="e">
        <f t="shared" si="353"/>
        <v>#N/A</v>
      </c>
      <c r="LM68" s="193" t="e">
        <f t="shared" si="353"/>
        <v>#N/A</v>
      </c>
      <c r="LN68" s="193" t="e">
        <f t="shared" si="348"/>
        <v>#N/A</v>
      </c>
      <c r="LO68" s="193" t="e">
        <f t="shared" si="348"/>
        <v>#N/A</v>
      </c>
      <c r="LP68" s="193" t="e">
        <f t="shared" si="348"/>
        <v>#N/A</v>
      </c>
      <c r="LQ68" s="193" t="e">
        <f t="shared" si="348"/>
        <v>#N/A</v>
      </c>
      <c r="LR68" s="193" t="e">
        <f t="shared" si="348"/>
        <v>#N/A</v>
      </c>
      <c r="LS68" s="193" t="e">
        <f t="shared" si="348"/>
        <v>#N/A</v>
      </c>
      <c r="LT68" s="193" t="e">
        <f t="shared" si="348"/>
        <v>#N/A</v>
      </c>
      <c r="LU68" s="193" t="e">
        <f t="shared" si="348"/>
        <v>#N/A</v>
      </c>
      <c r="LV68" s="193" t="e">
        <f t="shared" si="348"/>
        <v>#N/A</v>
      </c>
      <c r="LW68" s="193" t="e">
        <f t="shared" si="348"/>
        <v>#N/A</v>
      </c>
      <c r="LX68" s="193" t="e">
        <f t="shared" si="348"/>
        <v>#N/A</v>
      </c>
      <c r="LY68" s="193" t="e">
        <f t="shared" si="348"/>
        <v>#N/A</v>
      </c>
      <c r="LZ68" s="193" t="e">
        <f t="shared" si="348"/>
        <v>#N/A</v>
      </c>
      <c r="MA68" s="193" t="e">
        <f t="shared" si="348"/>
        <v>#N/A</v>
      </c>
      <c r="MB68" s="193" t="e">
        <f t="shared" si="348"/>
        <v>#N/A</v>
      </c>
      <c r="MC68" s="193" t="e">
        <f t="shared" si="344"/>
        <v>#N/A</v>
      </c>
      <c r="MD68" s="193" t="e">
        <f t="shared" si="344"/>
        <v>#N/A</v>
      </c>
      <c r="ME68" s="193" t="e">
        <f t="shared" si="344"/>
        <v>#N/A</v>
      </c>
      <c r="MF68" s="193" t="e">
        <f t="shared" si="344"/>
        <v>#N/A</v>
      </c>
      <c r="MG68" s="193" t="e">
        <f t="shared" si="344"/>
        <v>#N/A</v>
      </c>
      <c r="MH68" s="193" t="e">
        <f t="shared" si="344"/>
        <v>#N/A</v>
      </c>
      <c r="MI68" s="193" t="e">
        <f t="shared" si="344"/>
        <v>#N/A</v>
      </c>
      <c r="MJ68" s="193" t="e">
        <f t="shared" si="344"/>
        <v>#N/A</v>
      </c>
      <c r="MK68" s="193" t="e">
        <f t="shared" si="344"/>
        <v>#N/A</v>
      </c>
      <c r="ML68" s="193" t="e">
        <f t="shared" si="344"/>
        <v>#N/A</v>
      </c>
      <c r="MM68" s="193" t="e">
        <f t="shared" si="344"/>
        <v>#N/A</v>
      </c>
      <c r="MN68" s="193" t="e">
        <f t="shared" si="344"/>
        <v>#N/A</v>
      </c>
      <c r="MO68" s="193" t="e">
        <f t="shared" si="344"/>
        <v>#N/A</v>
      </c>
      <c r="MP68" s="193" t="e">
        <f t="shared" si="344"/>
        <v>#N/A</v>
      </c>
      <c r="MQ68" s="193" t="e">
        <f t="shared" si="344"/>
        <v>#N/A</v>
      </c>
      <c r="MR68" s="193" t="e">
        <f t="shared" si="329"/>
        <v>#N/A</v>
      </c>
      <c r="MS68" s="193" t="e">
        <f t="shared" si="329"/>
        <v>#N/A</v>
      </c>
      <c r="MT68" s="193" t="e">
        <f t="shared" si="329"/>
        <v>#N/A</v>
      </c>
      <c r="MU68" s="193" t="e">
        <f t="shared" si="329"/>
        <v>#N/A</v>
      </c>
      <c r="MV68" s="193" t="e">
        <f t="shared" si="329"/>
        <v>#N/A</v>
      </c>
      <c r="MW68" s="193" t="e">
        <f t="shared" si="329"/>
        <v>#N/A</v>
      </c>
      <c r="MX68" s="193" t="e">
        <f t="shared" si="329"/>
        <v>#N/A</v>
      </c>
      <c r="MY68" s="193" t="e">
        <f t="shared" si="329"/>
        <v>#N/A</v>
      </c>
      <c r="MZ68" s="193" t="e">
        <f t="shared" si="329"/>
        <v>#N/A</v>
      </c>
      <c r="NA68" s="193" t="e">
        <f t="shared" si="329"/>
        <v>#N/A</v>
      </c>
      <c r="NB68" s="193" t="e">
        <f t="shared" si="329"/>
        <v>#N/A</v>
      </c>
      <c r="NC68" s="193" t="e">
        <f t="shared" si="329"/>
        <v>#N/A</v>
      </c>
      <c r="ND68" s="193" t="e">
        <f t="shared" si="329"/>
        <v>#N/A</v>
      </c>
      <c r="NE68" s="193" t="e">
        <f t="shared" si="329"/>
        <v>#N/A</v>
      </c>
      <c r="NF68" s="193" t="e">
        <f t="shared" si="329"/>
        <v>#N/A</v>
      </c>
      <c r="NG68" s="193" t="e">
        <f t="shared" si="32"/>
        <v>#N/A</v>
      </c>
      <c r="NH68" s="193" t="e">
        <f t="shared" si="341"/>
        <v>#N/A</v>
      </c>
      <c r="NI68" s="193" t="e">
        <f t="shared" si="341"/>
        <v>#N/A</v>
      </c>
      <c r="NJ68" s="193" t="e">
        <f t="shared" si="341"/>
        <v>#N/A</v>
      </c>
      <c r="NK68" s="193" t="e">
        <f t="shared" si="354"/>
        <v>#N/A</v>
      </c>
      <c r="NL68" s="193" t="e">
        <f t="shared" si="354"/>
        <v>#N/A</v>
      </c>
      <c r="NM68" s="193" t="e">
        <f t="shared" si="354"/>
        <v>#N/A</v>
      </c>
      <c r="NN68" s="193" t="e">
        <f t="shared" si="354"/>
        <v>#N/A</v>
      </c>
      <c r="NO68" s="193" t="e">
        <f t="shared" si="354"/>
        <v>#N/A</v>
      </c>
      <c r="NP68" s="193" t="e">
        <f t="shared" si="354"/>
        <v>#N/A</v>
      </c>
      <c r="NQ68" s="193" t="e">
        <f t="shared" si="354"/>
        <v>#N/A</v>
      </c>
      <c r="NR68" s="193" t="e">
        <f t="shared" si="354"/>
        <v>#N/A</v>
      </c>
      <c r="NS68" s="193" t="e">
        <f t="shared" si="354"/>
        <v>#N/A</v>
      </c>
      <c r="NT68" s="193" t="e">
        <f t="shared" si="354"/>
        <v>#N/A</v>
      </c>
      <c r="NU68" s="193" t="e">
        <f t="shared" si="354"/>
        <v>#N/A</v>
      </c>
      <c r="NV68" s="193" t="e">
        <f t="shared" si="354"/>
        <v>#N/A</v>
      </c>
      <c r="NW68" s="193" t="e">
        <f t="shared" si="354"/>
        <v>#N/A</v>
      </c>
      <c r="NX68" s="193" t="e">
        <f t="shared" si="354"/>
        <v>#N/A</v>
      </c>
      <c r="NY68" s="193" t="e">
        <f t="shared" si="354"/>
        <v>#N/A</v>
      </c>
      <c r="NZ68" s="193" t="e">
        <f t="shared" si="349"/>
        <v>#N/A</v>
      </c>
      <c r="OA68" s="193" t="e">
        <f t="shared" si="349"/>
        <v>#N/A</v>
      </c>
      <c r="OB68" s="193" t="e">
        <f t="shared" si="349"/>
        <v>#N/A</v>
      </c>
      <c r="OC68" s="193" t="e">
        <f t="shared" si="349"/>
        <v>#N/A</v>
      </c>
      <c r="OD68" s="193" t="e">
        <f t="shared" si="349"/>
        <v>#N/A</v>
      </c>
      <c r="OE68" s="193" t="e">
        <f t="shared" si="349"/>
        <v>#N/A</v>
      </c>
      <c r="OF68" s="193" t="e">
        <f t="shared" si="349"/>
        <v>#N/A</v>
      </c>
      <c r="OG68" s="193" t="e">
        <f t="shared" si="349"/>
        <v>#N/A</v>
      </c>
      <c r="OH68" s="193" t="e">
        <f t="shared" si="349"/>
        <v>#N/A</v>
      </c>
      <c r="OI68" s="193" t="e">
        <f t="shared" si="349"/>
        <v>#N/A</v>
      </c>
      <c r="OJ68" s="193" t="e">
        <f t="shared" si="349"/>
        <v>#N/A</v>
      </c>
      <c r="OK68" s="193" t="e">
        <f t="shared" si="349"/>
        <v>#N/A</v>
      </c>
      <c r="OL68" s="193" t="e">
        <f t="shared" si="349"/>
        <v>#N/A</v>
      </c>
      <c r="OM68" s="193" t="e">
        <f t="shared" si="349"/>
        <v>#N/A</v>
      </c>
      <c r="ON68" s="193" t="e">
        <f t="shared" si="349"/>
        <v>#N/A</v>
      </c>
      <c r="OO68" s="193" t="e">
        <f t="shared" si="345"/>
        <v>#N/A</v>
      </c>
      <c r="OP68" s="193" t="e">
        <f t="shared" si="345"/>
        <v>#N/A</v>
      </c>
      <c r="OQ68" s="193" t="e">
        <f t="shared" si="345"/>
        <v>#N/A</v>
      </c>
      <c r="OR68" s="193" t="e">
        <f t="shared" si="345"/>
        <v>#N/A</v>
      </c>
      <c r="OS68" s="193" t="e">
        <f t="shared" si="345"/>
        <v>#N/A</v>
      </c>
      <c r="OT68" s="193" t="e">
        <f t="shared" si="345"/>
        <v>#N/A</v>
      </c>
      <c r="OU68" s="193" t="e">
        <f t="shared" si="345"/>
        <v>#N/A</v>
      </c>
      <c r="OV68" s="193" t="e">
        <f t="shared" si="345"/>
        <v>#N/A</v>
      </c>
      <c r="OW68" s="193" t="e">
        <f t="shared" si="345"/>
        <v>#N/A</v>
      </c>
      <c r="OX68" s="193" t="e">
        <f t="shared" si="345"/>
        <v>#N/A</v>
      </c>
      <c r="OY68" s="193" t="e">
        <f t="shared" si="345"/>
        <v>#N/A</v>
      </c>
      <c r="OZ68" s="193" t="e">
        <f t="shared" si="345"/>
        <v>#N/A</v>
      </c>
      <c r="PA68" s="193" t="e">
        <f t="shared" si="345"/>
        <v>#N/A</v>
      </c>
      <c r="PB68" s="193" t="e">
        <f t="shared" si="345"/>
        <v>#N/A</v>
      </c>
      <c r="PC68" s="193" t="e">
        <f t="shared" si="345"/>
        <v>#N/A</v>
      </c>
      <c r="PD68" s="193" t="e">
        <f t="shared" si="330"/>
        <v>#N/A</v>
      </c>
      <c r="PE68" s="193" t="e">
        <f t="shared" si="330"/>
        <v>#N/A</v>
      </c>
      <c r="PF68" s="193" t="e">
        <f t="shared" si="330"/>
        <v>#N/A</v>
      </c>
      <c r="PG68" s="193" t="e">
        <f t="shared" si="330"/>
        <v>#N/A</v>
      </c>
      <c r="PH68" s="193" t="e">
        <f t="shared" si="330"/>
        <v>#N/A</v>
      </c>
      <c r="PI68" s="193" t="e">
        <f t="shared" si="330"/>
        <v>#N/A</v>
      </c>
      <c r="PJ68" s="193" t="e">
        <f t="shared" si="330"/>
        <v>#N/A</v>
      </c>
      <c r="PK68" s="193" t="e">
        <f t="shared" si="330"/>
        <v>#N/A</v>
      </c>
      <c r="PL68" s="193" t="e">
        <f t="shared" si="330"/>
        <v>#N/A</v>
      </c>
      <c r="PM68" s="193" t="e">
        <f t="shared" si="330"/>
        <v>#N/A</v>
      </c>
      <c r="PN68" s="193" t="e">
        <f t="shared" si="330"/>
        <v>#N/A</v>
      </c>
      <c r="PO68" s="193" t="e">
        <f t="shared" si="330"/>
        <v>#N/A</v>
      </c>
      <c r="PP68" s="193" t="e">
        <f t="shared" si="330"/>
        <v>#N/A</v>
      </c>
      <c r="PQ68" s="193" t="e">
        <f t="shared" si="330"/>
        <v>#N/A</v>
      </c>
      <c r="PR68" s="193" t="e">
        <f t="shared" si="330"/>
        <v>#N/A</v>
      </c>
      <c r="PS68" s="193" t="e">
        <f t="shared" si="33"/>
        <v>#N/A</v>
      </c>
      <c r="PT68" s="193" t="e">
        <f t="shared" ref="PT68:QA83" si="366">IF(ISNONTEXT($X68),IF($N68="R",_xlfn.BETA.DIST(IA68,$T68,$U68,FALSE,$G68,$I68),_xlfn.BETA.DIST(IA68,$U68,$T68,FALSE,$G68,$I68)),NA())</f>
        <v>#N/A</v>
      </c>
      <c r="PU68" s="193" t="e">
        <f t="shared" si="366"/>
        <v>#N/A</v>
      </c>
      <c r="PV68" s="193" t="e">
        <f t="shared" si="366"/>
        <v>#N/A</v>
      </c>
      <c r="PW68" s="193" t="e">
        <f t="shared" si="366"/>
        <v>#N/A</v>
      </c>
      <c r="PX68" s="193" t="e">
        <f t="shared" si="366"/>
        <v>#N/A</v>
      </c>
      <c r="PY68" s="193" t="e">
        <f t="shared" si="366"/>
        <v>#N/A</v>
      </c>
      <c r="PZ68" s="193" t="e">
        <f t="shared" si="366"/>
        <v>#N/A</v>
      </c>
      <c r="QA68" s="193" t="e">
        <f t="shared" si="366"/>
        <v>#N/A</v>
      </c>
    </row>
    <row r="69" spans="1:443" hidden="1" x14ac:dyDescent="0.45">
      <c r="A69" s="276"/>
      <c r="B69" s="277" t="str">
        <f>IF(OR($T69="",$U69=""),"",ROUND(_xlfn.BETA.INV(ABS(VLOOKUP($Z$1,VLookups!$A$30:$B$31,2,FALSE)-B$2),IF($N69="L",$U69,$T69),IF($N69="L",$T69,$U69),$G69,$I69),0))</f>
        <v/>
      </c>
      <c r="C69" s="287" t="str">
        <f t="shared" si="24"/>
        <v/>
      </c>
      <c r="D69" s="288" t="str">
        <f t="shared" si="25"/>
        <v/>
      </c>
      <c r="E69" s="134"/>
      <c r="F69" s="279"/>
      <c r="G69" s="280" t="str">
        <f t="shared" ref="G69:G103" si="367">IF(ISBLANK(H69),"",IF(NOT(ISBLANK(F69)),F69,IF(NOT(ISBLANK(E69)),H69*(1+E69),H69*(1+$G$2))))</f>
        <v/>
      </c>
      <c r="H69" s="281"/>
      <c r="I69" s="280" t="str">
        <f t="shared" ref="I69:I103" si="368">IF(ISBLANK(H69),"",IF(NOT(ISBLANK(J69)),J69,IF(NOT(ISBLANK(K69)),H69*(1+K69),H69*(1+$I$2))))</f>
        <v/>
      </c>
      <c r="J69" s="279"/>
      <c r="K69" s="135"/>
      <c r="L69" s="110" t="str">
        <f t="shared" ref="L69:L103" si="369">IF(OR(ISBLANK(H69),ISBLANK(I69),ISBLANK(G69)),"",IF(OR(G69=0,H69=0,I69=0),-1,IF(AND(G69&gt;0,H69&gt;0,I69&gt;0),IF(OR(H69&gt;G69,H69=G69),IF(OR(I69&gt;H69,I69=H69),1,-1),-1))))</f>
        <v/>
      </c>
      <c r="M69" s="21" t="str">
        <f t="shared" ref="M69:M103" si="370">IF(AND(G69&gt;0,H69&gt;0,I69&gt;0),MIN(((H69-G69)/(I69-G69))*100,((I69-H69)/(I69-G69))*100),"")</f>
        <v/>
      </c>
      <c r="N69" s="22" t="str">
        <f t="shared" ref="N69:N103" si="371">IF(AND(G69&gt;0,H69&gt;0,I69&gt;0),IF((H69-G69)&gt;(I69-H69),"L",IF((H69-G69)=(I69-H69),"EQ","R")),"")</f>
        <v/>
      </c>
      <c r="O69" s="23" t="str">
        <f>IF(M69="","",IF(OR($M69&lt;Skew!$B$3,$M69=Skew!$B$3),IF($M69&gt;Skew!$C$3,Skew!$A$3,IF($M69&gt;Skew!$C$4,Skew!$A$4,IF($M69&gt;Skew!$C$5,Skew!$A$5,IF($M69&gt;Skew!$C$6,Skew!$A$6,IF($M69&gt;Skew!$C$7,Skew!$A$7,IF($M69&gt;Skew!$C$8,Skew!$A$8,IF($M69&gt;Skew!$C$9,Skew!$A$9,IF($M69&gt;Skew!$C$10,Skew!$A$10,IF($M69&gt;Skew!$C$11,Skew!$A$11,IF($M69&gt;Skew!$C$12,Skew!$A$12,IF($M69&gt;Skew!$C$13,Skew!$A$13,IF($M69&gt;Skew!$C$14,Skew!$A$14,IF($M69&gt;Skew!$C$15,Skew!$A$15,IF($M69&gt;Skew!$C$16,Skew!$A$16,Skew!$A$17)
)))))))))))))))</f>
        <v/>
      </c>
      <c r="P69" s="22" t="str">
        <f>IF(M69="","",MATCH(O69,Skew!$A$3:$A$17,0))</f>
        <v/>
      </c>
      <c r="Q69" s="22" t="str">
        <f t="shared" si="357"/>
        <v/>
      </c>
      <c r="R69" s="24"/>
      <c r="S69" s="22" t="str">
        <f>IF(OR(M69="",R69=""),"",MATCH(R69,Confidence!$A$3:$A$12,0))</f>
        <v/>
      </c>
      <c r="T69" s="25" t="str">
        <f t="shared" si="358"/>
        <v/>
      </c>
      <c r="U69" s="25" t="str">
        <f t="shared" si="359"/>
        <v/>
      </c>
      <c r="V69" s="22"/>
      <c r="W69" s="102" t="str">
        <f t="shared" si="360"/>
        <v/>
      </c>
      <c r="X69" s="102" t="str">
        <f t="shared" si="361"/>
        <v/>
      </c>
      <c r="Y69" s="37" t="str">
        <f t="shared" si="362"/>
        <v/>
      </c>
      <c r="Z69" s="115"/>
      <c r="AA69" s="204" t="str">
        <f>IF(AND(G69&gt;0,H69&gt;0,I69&gt;0,T69&gt;0,U69&gt;0,Z69&gt;0,NOT(R69="")),ABS(VLOOKUP($Z$1,VLookups!$A$30:$B$31,2,FALSE)-_xlfn.BETA.DIST(Z69,IF(N69="L",U69,T69),IF(N69="L",T69,U69),TRUE,G69,I69)),"")</f>
        <v/>
      </c>
      <c r="AB69" s="112" t="str">
        <f>IF(OR($T69="",$U69=""),"",_xlfn.BETA.INV(ABS(VLOOKUP($Z$1,VLookups!$A$30:$B$31,2,FALSE)-AB$3),IF($N69="L",$U69,$T69),IF($N69="L",$T69,$U69),$G69,$I69))</f>
        <v/>
      </c>
      <c r="AC69" s="113" t="str">
        <f>IF(OR($T69="",$U69=""),"",_xlfn.BETA.INV(ABS(VLOOKUP($Z$1,VLookups!$A$30:$B$31,2,FALSE)-AC$3),IF($N69="L",$U69,$T69),IF($N69="L",$T69,$U69),$G69,$I69))</f>
        <v/>
      </c>
      <c r="AD69" s="112" t="str">
        <f>IF(OR($T69="",$U69=""),"",_xlfn.BETA.INV(ABS(VLOOKUP($Z$1,VLookups!$A$30:$B$31,2,FALSE)-AD$3),IF($N69="L",$U69,$T69),IF($N69="L",$T69,$U69),$G69,$I69))</f>
        <v/>
      </c>
      <c r="AE69" s="113" t="str">
        <f>IF(OR($T69="",$U69=""),"",_xlfn.BETA.INV(ABS(VLOOKUP($Z$1,VLookups!$A$30:$B$31,2,FALSE)-AE$3),IF($N69="L",$U69,$T69),IF($N69="L",$T69,$U69),$G69,$I69))</f>
        <v/>
      </c>
      <c r="AF69" s="112" t="str">
        <f>IF(OR($T69="",$U69=""),"",_xlfn.BETA.INV(ABS(VLOOKUP($Z$1,VLookups!$A$30:$B$31,2,FALSE)-AF$3),IF($N69="L",$U69,$T69),IF($N69="L",$T69,$U69),$G69,$I69))</f>
        <v/>
      </c>
      <c r="AG69" s="113" t="str">
        <f>IF(OR($T69="",$U69=""),"",_xlfn.BETA.INV(ABS(VLOOKUP($Z$1,VLookups!$A$30:$B$31,2,FALSE)-AG$3),IF($N69="L",$U69,$T69),IF($N69="L",$T69,$U69),$G69,$I69))</f>
        <v/>
      </c>
      <c r="AH69" s="112" t="str">
        <f>IF(OR($T69="",$U69=""),"",_xlfn.BETA.INV(ABS(VLOOKUP($Z$1,VLookups!$A$30:$B$31,2,FALSE)-AH$3),IF($N69="L",$U69,$T69),IF($N69="L",$T69,$U69),$G69,$I69))</f>
        <v/>
      </c>
      <c r="AI69" s="113" t="str">
        <f>IF(OR($T69="",$U69=""),"",_xlfn.BETA.INV(ABS(VLOOKUP($Z$1,VLookups!$A$30:$B$31,2,FALSE)-AI$3),IF($N69="L",$U69,$T69),IF($N69="L",$T69,$U69),$G69,$I69))</f>
        <v/>
      </c>
      <c r="AJ69" s="112" t="str">
        <f>IF(OR($T69="",$U69=""),"",_xlfn.BETA.INV(ABS(VLOOKUP($Z$1,VLookups!$A$30:$B$31,2,FALSE)-AJ$3),IF($N69="L",$U69,$T69),IF($N69="L",$T69,$U69),$G69,$I69))</f>
        <v/>
      </c>
      <c r="AK69" s="113" t="str">
        <f>IF(OR($T69="",$U69=""),"",_xlfn.BETA.INV(ABS(VLOOKUP($Z$1,VLookups!$A$30:$B$31,2,FALSE)-AK$3),IF($N69="L",$U69,$T69),IF($N69="L",$T69,$U69),$G69,$I69))</f>
        <v/>
      </c>
      <c r="AL69" s="112" t="str">
        <f>IF(OR($T69="",$U69=""),"",_xlfn.BETA.INV(ABS(VLOOKUP($Z$1,VLookups!$A$30:$B$31,2,FALSE)-AL$3),IF($N69="L",$U69,$T69),IF($N69="L",$T69,$U69),$G69,$I69))</f>
        <v/>
      </c>
      <c r="AM69" s="113" t="str">
        <f>IF(OR($T69="",$U69=""),"",_xlfn.BETA.INV(ABS(VLOOKUP($Z$1,VLookups!$A$30:$B$31,2,FALSE)-AM$3),IF($N69="L",$U69,$T69),IF($N69="L",$T69,$U69),$G69,$I69))</f>
        <v/>
      </c>
      <c r="AN69" s="15"/>
      <c r="AO69" s="194" t="str">
        <f t="shared" ref="AO69:AO103" si="372">IF(AND(G69&gt;0,H69&gt;0,I69&gt;0),ABS(I69-G69)/200,"")</f>
        <v/>
      </c>
      <c r="AP69" s="192" t="str">
        <f t="shared" ref="AP69:AP103" si="373">IF(ISNONTEXT($AO69),G69,"")</f>
        <v/>
      </c>
      <c r="AQ69" s="177" t="str">
        <f t="shared" ref="AQ69" si="374">IF(ISNONTEXT($AO69),AP69+$AO69,"")</f>
        <v/>
      </c>
      <c r="AR69" s="177" t="str">
        <f t="shared" si="35"/>
        <v/>
      </c>
      <c r="AS69" s="177" t="str">
        <f t="shared" si="36"/>
        <v/>
      </c>
      <c r="AT69" s="177" t="str">
        <f t="shared" si="37"/>
        <v/>
      </c>
      <c r="AU69" s="177" t="str">
        <f t="shared" si="38"/>
        <v/>
      </c>
      <c r="AV69" s="177" t="str">
        <f t="shared" si="39"/>
        <v/>
      </c>
      <c r="AW69" s="177" t="str">
        <f t="shared" si="40"/>
        <v/>
      </c>
      <c r="AX69" s="177" t="str">
        <f t="shared" si="41"/>
        <v/>
      </c>
      <c r="AY69" s="177" t="str">
        <f t="shared" si="42"/>
        <v/>
      </c>
      <c r="AZ69" s="177" t="str">
        <f t="shared" si="43"/>
        <v/>
      </c>
      <c r="BA69" s="177" t="str">
        <f t="shared" si="44"/>
        <v/>
      </c>
      <c r="BB69" s="177" t="str">
        <f t="shared" si="45"/>
        <v/>
      </c>
      <c r="BC69" s="177" t="str">
        <f t="shared" si="46"/>
        <v/>
      </c>
      <c r="BD69" s="177" t="str">
        <f t="shared" si="47"/>
        <v/>
      </c>
      <c r="BE69" s="177" t="str">
        <f t="shared" si="48"/>
        <v/>
      </c>
      <c r="BF69" s="177" t="str">
        <f t="shared" si="49"/>
        <v/>
      </c>
      <c r="BG69" s="177" t="str">
        <f t="shared" si="50"/>
        <v/>
      </c>
      <c r="BH69" s="177" t="str">
        <f t="shared" si="51"/>
        <v/>
      </c>
      <c r="BI69" s="177" t="str">
        <f t="shared" si="52"/>
        <v/>
      </c>
      <c r="BJ69" s="177" t="str">
        <f t="shared" si="53"/>
        <v/>
      </c>
      <c r="BK69" s="177" t="str">
        <f t="shared" si="54"/>
        <v/>
      </c>
      <c r="BL69" s="177" t="str">
        <f t="shared" si="55"/>
        <v/>
      </c>
      <c r="BM69" s="177" t="str">
        <f t="shared" si="56"/>
        <v/>
      </c>
      <c r="BN69" s="177" t="str">
        <f t="shared" si="57"/>
        <v/>
      </c>
      <c r="BO69" s="177" t="str">
        <f t="shared" si="58"/>
        <v/>
      </c>
      <c r="BP69" s="177" t="str">
        <f t="shared" si="59"/>
        <v/>
      </c>
      <c r="BQ69" s="177" t="str">
        <f t="shared" si="60"/>
        <v/>
      </c>
      <c r="BR69" s="177" t="str">
        <f t="shared" si="61"/>
        <v/>
      </c>
      <c r="BS69" s="177" t="str">
        <f t="shared" si="62"/>
        <v/>
      </c>
      <c r="BT69" s="177" t="str">
        <f t="shared" si="63"/>
        <v/>
      </c>
      <c r="BU69" s="177" t="str">
        <f t="shared" si="64"/>
        <v/>
      </c>
      <c r="BV69" s="177" t="str">
        <f t="shared" si="65"/>
        <v/>
      </c>
      <c r="BW69" s="177" t="str">
        <f t="shared" si="66"/>
        <v/>
      </c>
      <c r="BX69" s="177" t="str">
        <f t="shared" si="67"/>
        <v/>
      </c>
      <c r="BY69" s="177" t="str">
        <f t="shared" si="68"/>
        <v/>
      </c>
      <c r="BZ69" s="177" t="str">
        <f t="shared" si="69"/>
        <v/>
      </c>
      <c r="CA69" s="177" t="str">
        <f t="shared" si="70"/>
        <v/>
      </c>
      <c r="CB69" s="177" t="str">
        <f t="shared" si="71"/>
        <v/>
      </c>
      <c r="CC69" s="177" t="str">
        <f t="shared" si="72"/>
        <v/>
      </c>
      <c r="CD69" s="177" t="str">
        <f t="shared" si="73"/>
        <v/>
      </c>
      <c r="CE69" s="177" t="str">
        <f t="shared" si="74"/>
        <v/>
      </c>
      <c r="CF69" s="177" t="str">
        <f t="shared" si="75"/>
        <v/>
      </c>
      <c r="CG69" s="177" t="str">
        <f t="shared" si="76"/>
        <v/>
      </c>
      <c r="CH69" s="177" t="str">
        <f t="shared" si="77"/>
        <v/>
      </c>
      <c r="CI69" s="177" t="str">
        <f t="shared" si="78"/>
        <v/>
      </c>
      <c r="CJ69" s="177" t="str">
        <f t="shared" si="79"/>
        <v/>
      </c>
      <c r="CK69" s="177" t="str">
        <f t="shared" si="80"/>
        <v/>
      </c>
      <c r="CL69" s="177" t="str">
        <f t="shared" si="81"/>
        <v/>
      </c>
      <c r="CM69" s="177" t="str">
        <f t="shared" si="82"/>
        <v/>
      </c>
      <c r="CN69" s="177" t="str">
        <f t="shared" si="83"/>
        <v/>
      </c>
      <c r="CO69" s="177" t="str">
        <f t="shared" si="84"/>
        <v/>
      </c>
      <c r="CP69" s="177" t="str">
        <f t="shared" si="85"/>
        <v/>
      </c>
      <c r="CQ69" s="177" t="str">
        <f t="shared" si="86"/>
        <v/>
      </c>
      <c r="CR69" s="177" t="str">
        <f t="shared" si="87"/>
        <v/>
      </c>
      <c r="CS69" s="177" t="str">
        <f t="shared" si="88"/>
        <v/>
      </c>
      <c r="CT69" s="177" t="str">
        <f t="shared" si="89"/>
        <v/>
      </c>
      <c r="CU69" s="177" t="str">
        <f t="shared" si="90"/>
        <v/>
      </c>
      <c r="CV69" s="177" t="str">
        <f t="shared" si="91"/>
        <v/>
      </c>
      <c r="CW69" s="177" t="str">
        <f t="shared" si="92"/>
        <v/>
      </c>
      <c r="CX69" s="177" t="str">
        <f t="shared" si="93"/>
        <v/>
      </c>
      <c r="CY69" s="177" t="str">
        <f t="shared" si="94"/>
        <v/>
      </c>
      <c r="CZ69" s="177" t="str">
        <f t="shared" si="95"/>
        <v/>
      </c>
      <c r="DA69" s="177" t="str">
        <f t="shared" si="96"/>
        <v/>
      </c>
      <c r="DB69" s="177" t="str">
        <f t="shared" si="97"/>
        <v/>
      </c>
      <c r="DC69" s="177" t="str">
        <f t="shared" si="28"/>
        <v/>
      </c>
      <c r="DD69" s="177" t="str">
        <f t="shared" si="98"/>
        <v/>
      </c>
      <c r="DE69" s="177" t="str">
        <f t="shared" si="99"/>
        <v/>
      </c>
      <c r="DF69" s="177" t="str">
        <f t="shared" si="100"/>
        <v/>
      </c>
      <c r="DG69" s="177" t="str">
        <f t="shared" si="101"/>
        <v/>
      </c>
      <c r="DH69" s="177" t="str">
        <f t="shared" si="102"/>
        <v/>
      </c>
      <c r="DI69" s="177" t="str">
        <f t="shared" si="103"/>
        <v/>
      </c>
      <c r="DJ69" s="177" t="str">
        <f t="shared" si="104"/>
        <v/>
      </c>
      <c r="DK69" s="177" t="str">
        <f t="shared" si="105"/>
        <v/>
      </c>
      <c r="DL69" s="177" t="str">
        <f t="shared" si="106"/>
        <v/>
      </c>
      <c r="DM69" s="177" t="str">
        <f t="shared" si="107"/>
        <v/>
      </c>
      <c r="DN69" s="177" t="str">
        <f t="shared" si="108"/>
        <v/>
      </c>
      <c r="DO69" s="177" t="str">
        <f t="shared" si="109"/>
        <v/>
      </c>
      <c r="DP69" s="177" t="str">
        <f t="shared" si="110"/>
        <v/>
      </c>
      <c r="DQ69" s="177" t="str">
        <f t="shared" si="111"/>
        <v/>
      </c>
      <c r="DR69" s="177" t="str">
        <f t="shared" si="112"/>
        <v/>
      </c>
      <c r="DS69" s="177" t="str">
        <f t="shared" si="113"/>
        <v/>
      </c>
      <c r="DT69" s="177" t="str">
        <f t="shared" si="114"/>
        <v/>
      </c>
      <c r="DU69" s="177" t="str">
        <f t="shared" si="115"/>
        <v/>
      </c>
      <c r="DV69" s="177" t="str">
        <f t="shared" si="116"/>
        <v/>
      </c>
      <c r="DW69" s="177" t="str">
        <f t="shared" si="117"/>
        <v/>
      </c>
      <c r="DX69" s="177" t="str">
        <f t="shared" si="118"/>
        <v/>
      </c>
      <c r="DY69" s="177" t="str">
        <f t="shared" si="119"/>
        <v/>
      </c>
      <c r="DZ69" s="177" t="str">
        <f t="shared" si="120"/>
        <v/>
      </c>
      <c r="EA69" s="177" t="str">
        <f t="shared" si="121"/>
        <v/>
      </c>
      <c r="EB69" s="177" t="str">
        <f t="shared" si="122"/>
        <v/>
      </c>
      <c r="EC69" s="177" t="str">
        <f t="shared" si="123"/>
        <v/>
      </c>
      <c r="ED69" s="177" t="str">
        <f t="shared" si="124"/>
        <v/>
      </c>
      <c r="EE69" s="177" t="str">
        <f t="shared" si="125"/>
        <v/>
      </c>
      <c r="EF69" s="177" t="str">
        <f t="shared" si="126"/>
        <v/>
      </c>
      <c r="EG69" s="177" t="str">
        <f t="shared" si="127"/>
        <v/>
      </c>
      <c r="EH69" s="177" t="str">
        <f t="shared" si="128"/>
        <v/>
      </c>
      <c r="EI69" s="177" t="str">
        <f t="shared" si="129"/>
        <v/>
      </c>
      <c r="EJ69" s="177" t="str">
        <f t="shared" si="130"/>
        <v/>
      </c>
      <c r="EK69" s="177" t="str">
        <f t="shared" si="131"/>
        <v/>
      </c>
      <c r="EL69" s="177" t="str">
        <f t="shared" si="132"/>
        <v/>
      </c>
      <c r="EM69" s="177" t="str">
        <f t="shared" si="133"/>
        <v/>
      </c>
      <c r="EN69" s="177" t="str">
        <f t="shared" si="134"/>
        <v/>
      </c>
      <c r="EO69" s="177" t="str">
        <f t="shared" si="135"/>
        <v/>
      </c>
      <c r="EP69" s="177" t="str">
        <f t="shared" si="136"/>
        <v/>
      </c>
      <c r="EQ69" s="177" t="str">
        <f t="shared" si="137"/>
        <v/>
      </c>
      <c r="ER69" s="177" t="str">
        <f t="shared" si="138"/>
        <v/>
      </c>
      <c r="ES69" s="177" t="str">
        <f t="shared" si="139"/>
        <v/>
      </c>
      <c r="ET69" s="177" t="str">
        <f t="shared" si="140"/>
        <v/>
      </c>
      <c r="EU69" s="177" t="str">
        <f t="shared" si="141"/>
        <v/>
      </c>
      <c r="EV69" s="177" t="str">
        <f t="shared" si="142"/>
        <v/>
      </c>
      <c r="EW69" s="177" t="str">
        <f t="shared" si="143"/>
        <v/>
      </c>
      <c r="EX69" s="177" t="str">
        <f t="shared" si="144"/>
        <v/>
      </c>
      <c r="EY69" s="177" t="str">
        <f t="shared" si="145"/>
        <v/>
      </c>
      <c r="EZ69" s="177" t="str">
        <f t="shared" si="146"/>
        <v/>
      </c>
      <c r="FA69" s="177" t="str">
        <f t="shared" si="147"/>
        <v/>
      </c>
      <c r="FB69" s="177" t="str">
        <f t="shared" si="148"/>
        <v/>
      </c>
      <c r="FC69" s="177" t="str">
        <f t="shared" si="149"/>
        <v/>
      </c>
      <c r="FD69" s="177" t="str">
        <f t="shared" si="150"/>
        <v/>
      </c>
      <c r="FE69" s="177" t="str">
        <f t="shared" si="151"/>
        <v/>
      </c>
      <c r="FF69" s="177" t="str">
        <f t="shared" si="152"/>
        <v/>
      </c>
      <c r="FG69" s="177" t="str">
        <f t="shared" si="153"/>
        <v/>
      </c>
      <c r="FH69" s="177" t="str">
        <f t="shared" si="154"/>
        <v/>
      </c>
      <c r="FI69" s="177" t="str">
        <f t="shared" si="155"/>
        <v/>
      </c>
      <c r="FJ69" s="177" t="str">
        <f t="shared" si="156"/>
        <v/>
      </c>
      <c r="FK69" s="177" t="str">
        <f t="shared" si="157"/>
        <v/>
      </c>
      <c r="FL69" s="177" t="str">
        <f t="shared" si="158"/>
        <v/>
      </c>
      <c r="FM69" s="177" t="str">
        <f t="shared" si="159"/>
        <v/>
      </c>
      <c r="FN69" s="177" t="str">
        <f t="shared" si="160"/>
        <v/>
      </c>
      <c r="FO69" s="177" t="str">
        <f t="shared" si="29"/>
        <v/>
      </c>
      <c r="FP69" s="177" t="str">
        <f t="shared" si="161"/>
        <v/>
      </c>
      <c r="FQ69" s="177" t="str">
        <f t="shared" si="162"/>
        <v/>
      </c>
      <c r="FR69" s="177" t="str">
        <f t="shared" si="163"/>
        <v/>
      </c>
      <c r="FS69" s="177" t="str">
        <f t="shared" si="164"/>
        <v/>
      </c>
      <c r="FT69" s="177" t="str">
        <f t="shared" si="165"/>
        <v/>
      </c>
      <c r="FU69" s="177" t="str">
        <f t="shared" si="166"/>
        <v/>
      </c>
      <c r="FV69" s="177" t="str">
        <f t="shared" si="167"/>
        <v/>
      </c>
      <c r="FW69" s="177" t="str">
        <f t="shared" si="168"/>
        <v/>
      </c>
      <c r="FX69" s="177" t="str">
        <f t="shared" si="169"/>
        <v/>
      </c>
      <c r="FY69" s="177" t="str">
        <f t="shared" si="170"/>
        <v/>
      </c>
      <c r="FZ69" s="177" t="str">
        <f t="shared" si="171"/>
        <v/>
      </c>
      <c r="GA69" s="177" t="str">
        <f t="shared" si="172"/>
        <v/>
      </c>
      <c r="GB69" s="177" t="str">
        <f t="shared" si="173"/>
        <v/>
      </c>
      <c r="GC69" s="177" t="str">
        <f t="shared" si="174"/>
        <v/>
      </c>
      <c r="GD69" s="177" t="str">
        <f t="shared" si="175"/>
        <v/>
      </c>
      <c r="GE69" s="177" t="str">
        <f t="shared" si="176"/>
        <v/>
      </c>
      <c r="GF69" s="177" t="str">
        <f t="shared" si="177"/>
        <v/>
      </c>
      <c r="GG69" s="177" t="str">
        <f t="shared" si="178"/>
        <v/>
      </c>
      <c r="GH69" s="177" t="str">
        <f t="shared" si="179"/>
        <v/>
      </c>
      <c r="GI69" s="177" t="str">
        <f t="shared" si="180"/>
        <v/>
      </c>
      <c r="GJ69" s="177" t="str">
        <f t="shared" si="181"/>
        <v/>
      </c>
      <c r="GK69" s="177" t="str">
        <f t="shared" si="182"/>
        <v/>
      </c>
      <c r="GL69" s="177" t="str">
        <f t="shared" si="183"/>
        <v/>
      </c>
      <c r="GM69" s="177" t="str">
        <f t="shared" si="184"/>
        <v/>
      </c>
      <c r="GN69" s="177" t="str">
        <f t="shared" si="185"/>
        <v/>
      </c>
      <c r="GO69" s="177" t="str">
        <f t="shared" si="186"/>
        <v/>
      </c>
      <c r="GP69" s="177" t="str">
        <f t="shared" si="187"/>
        <v/>
      </c>
      <c r="GQ69" s="177" t="str">
        <f t="shared" si="188"/>
        <v/>
      </c>
      <c r="GR69" s="177" t="str">
        <f t="shared" si="189"/>
        <v/>
      </c>
      <c r="GS69" s="177" t="str">
        <f t="shared" si="190"/>
        <v/>
      </c>
      <c r="GT69" s="177" t="str">
        <f t="shared" si="191"/>
        <v/>
      </c>
      <c r="GU69" s="177" t="str">
        <f t="shared" si="192"/>
        <v/>
      </c>
      <c r="GV69" s="177" t="str">
        <f t="shared" si="193"/>
        <v/>
      </c>
      <c r="GW69" s="177" t="str">
        <f t="shared" si="194"/>
        <v/>
      </c>
      <c r="GX69" s="177" t="str">
        <f t="shared" si="195"/>
        <v/>
      </c>
      <c r="GY69" s="177" t="str">
        <f t="shared" si="196"/>
        <v/>
      </c>
      <c r="GZ69" s="177" t="str">
        <f t="shared" si="197"/>
        <v/>
      </c>
      <c r="HA69" s="177" t="str">
        <f t="shared" si="198"/>
        <v/>
      </c>
      <c r="HB69" s="177" t="str">
        <f t="shared" si="199"/>
        <v/>
      </c>
      <c r="HC69" s="177" t="str">
        <f t="shared" si="200"/>
        <v/>
      </c>
      <c r="HD69" s="177" t="str">
        <f t="shared" si="201"/>
        <v/>
      </c>
      <c r="HE69" s="177" t="str">
        <f t="shared" si="202"/>
        <v/>
      </c>
      <c r="HF69" s="177" t="str">
        <f t="shared" si="203"/>
        <v/>
      </c>
      <c r="HG69" s="177" t="str">
        <f t="shared" si="204"/>
        <v/>
      </c>
      <c r="HH69" s="177" t="str">
        <f t="shared" si="205"/>
        <v/>
      </c>
      <c r="HI69" s="177" t="str">
        <f t="shared" si="206"/>
        <v/>
      </c>
      <c r="HJ69" s="177" t="str">
        <f t="shared" si="207"/>
        <v/>
      </c>
      <c r="HK69" s="177" t="str">
        <f t="shared" si="208"/>
        <v/>
      </c>
      <c r="HL69" s="177" t="str">
        <f t="shared" si="209"/>
        <v/>
      </c>
      <c r="HM69" s="177" t="str">
        <f t="shared" si="210"/>
        <v/>
      </c>
      <c r="HN69" s="177" t="str">
        <f t="shared" si="211"/>
        <v/>
      </c>
      <c r="HO69" s="177" t="str">
        <f t="shared" si="212"/>
        <v/>
      </c>
      <c r="HP69" s="177" t="str">
        <f t="shared" si="213"/>
        <v/>
      </c>
      <c r="HQ69" s="177" t="str">
        <f t="shared" si="214"/>
        <v/>
      </c>
      <c r="HR69" s="177" t="str">
        <f t="shared" si="215"/>
        <v/>
      </c>
      <c r="HS69" s="177" t="str">
        <f t="shared" si="216"/>
        <v/>
      </c>
      <c r="HT69" s="177" t="str">
        <f t="shared" si="217"/>
        <v/>
      </c>
      <c r="HU69" s="177" t="str">
        <f t="shared" si="218"/>
        <v/>
      </c>
      <c r="HV69" s="177" t="str">
        <f t="shared" si="219"/>
        <v/>
      </c>
      <c r="HW69" s="177" t="str">
        <f t="shared" si="220"/>
        <v/>
      </c>
      <c r="HX69" s="177" t="str">
        <f t="shared" si="221"/>
        <v/>
      </c>
      <c r="HY69" s="177" t="str">
        <f t="shared" si="222"/>
        <v/>
      </c>
      <c r="HZ69" s="177" t="str">
        <f t="shared" si="223"/>
        <v/>
      </c>
      <c r="IA69" s="177" t="str">
        <f t="shared" si="30"/>
        <v/>
      </c>
      <c r="IB69" s="177" t="str">
        <f t="shared" si="251"/>
        <v/>
      </c>
      <c r="IC69" s="177" t="str">
        <f t="shared" si="252"/>
        <v/>
      </c>
      <c r="ID69" s="177" t="str">
        <f t="shared" si="253"/>
        <v/>
      </c>
      <c r="IE69" s="177" t="str">
        <f t="shared" si="254"/>
        <v/>
      </c>
      <c r="IF69" s="177" t="str">
        <f t="shared" si="255"/>
        <v/>
      </c>
      <c r="IG69" s="177" t="str">
        <f t="shared" si="256"/>
        <v/>
      </c>
      <c r="IH69" s="192" t="str">
        <f t="shared" si="364"/>
        <v/>
      </c>
      <c r="II69" s="193" t="e">
        <f t="shared" si="365"/>
        <v>#N/A</v>
      </c>
      <c r="IJ69" s="193" t="e">
        <f t="shared" si="339"/>
        <v>#N/A</v>
      </c>
      <c r="IK69" s="193" t="e">
        <f t="shared" si="339"/>
        <v>#N/A</v>
      </c>
      <c r="IL69" s="193" t="e">
        <f t="shared" si="339"/>
        <v>#N/A</v>
      </c>
      <c r="IM69" s="193" t="e">
        <f t="shared" si="352"/>
        <v>#N/A</v>
      </c>
      <c r="IN69" s="193" t="e">
        <f t="shared" si="352"/>
        <v>#N/A</v>
      </c>
      <c r="IO69" s="193" t="e">
        <f t="shared" si="352"/>
        <v>#N/A</v>
      </c>
      <c r="IP69" s="193" t="e">
        <f t="shared" si="352"/>
        <v>#N/A</v>
      </c>
      <c r="IQ69" s="193" t="e">
        <f t="shared" si="352"/>
        <v>#N/A</v>
      </c>
      <c r="IR69" s="193" t="e">
        <f t="shared" si="352"/>
        <v>#N/A</v>
      </c>
      <c r="IS69" s="193" t="e">
        <f t="shared" si="352"/>
        <v>#N/A</v>
      </c>
      <c r="IT69" s="193" t="e">
        <f t="shared" si="352"/>
        <v>#N/A</v>
      </c>
      <c r="IU69" s="193" t="e">
        <f t="shared" si="352"/>
        <v>#N/A</v>
      </c>
      <c r="IV69" s="193" t="e">
        <f t="shared" si="352"/>
        <v>#N/A</v>
      </c>
      <c r="IW69" s="193" t="e">
        <f t="shared" si="352"/>
        <v>#N/A</v>
      </c>
      <c r="IX69" s="193" t="e">
        <f t="shared" si="352"/>
        <v>#N/A</v>
      </c>
      <c r="IY69" s="193" t="e">
        <f t="shared" si="352"/>
        <v>#N/A</v>
      </c>
      <c r="IZ69" s="193" t="e">
        <f t="shared" si="352"/>
        <v>#N/A</v>
      </c>
      <c r="JA69" s="193" t="e">
        <f t="shared" si="352"/>
        <v>#N/A</v>
      </c>
      <c r="JB69" s="193" t="e">
        <f t="shared" si="347"/>
        <v>#N/A</v>
      </c>
      <c r="JC69" s="193" t="e">
        <f t="shared" si="347"/>
        <v>#N/A</v>
      </c>
      <c r="JD69" s="193" t="e">
        <f t="shared" si="347"/>
        <v>#N/A</v>
      </c>
      <c r="JE69" s="193" t="e">
        <f t="shared" si="347"/>
        <v>#N/A</v>
      </c>
      <c r="JF69" s="193" t="e">
        <f t="shared" si="347"/>
        <v>#N/A</v>
      </c>
      <c r="JG69" s="193" t="e">
        <f t="shared" si="347"/>
        <v>#N/A</v>
      </c>
      <c r="JH69" s="193" t="e">
        <f t="shared" si="347"/>
        <v>#N/A</v>
      </c>
      <c r="JI69" s="193" t="e">
        <f t="shared" si="347"/>
        <v>#N/A</v>
      </c>
      <c r="JJ69" s="193" t="e">
        <f t="shared" si="347"/>
        <v>#N/A</v>
      </c>
      <c r="JK69" s="193" t="e">
        <f t="shared" si="347"/>
        <v>#N/A</v>
      </c>
      <c r="JL69" s="193" t="e">
        <f t="shared" si="347"/>
        <v>#N/A</v>
      </c>
      <c r="JM69" s="193" t="e">
        <f t="shared" si="347"/>
        <v>#N/A</v>
      </c>
      <c r="JN69" s="193" t="e">
        <f t="shared" si="347"/>
        <v>#N/A</v>
      </c>
      <c r="JO69" s="193" t="e">
        <f t="shared" si="347"/>
        <v>#N/A</v>
      </c>
      <c r="JP69" s="193" t="e">
        <f t="shared" si="347"/>
        <v>#N/A</v>
      </c>
      <c r="JQ69" s="193" t="e">
        <f t="shared" si="343"/>
        <v>#N/A</v>
      </c>
      <c r="JR69" s="193" t="e">
        <f t="shared" si="343"/>
        <v>#N/A</v>
      </c>
      <c r="JS69" s="193" t="e">
        <f t="shared" si="343"/>
        <v>#N/A</v>
      </c>
      <c r="JT69" s="193" t="e">
        <f t="shared" si="343"/>
        <v>#N/A</v>
      </c>
      <c r="JU69" s="193" t="e">
        <f t="shared" si="343"/>
        <v>#N/A</v>
      </c>
      <c r="JV69" s="193" t="e">
        <f t="shared" si="343"/>
        <v>#N/A</v>
      </c>
      <c r="JW69" s="193" t="e">
        <f t="shared" si="343"/>
        <v>#N/A</v>
      </c>
      <c r="JX69" s="193" t="e">
        <f t="shared" si="343"/>
        <v>#N/A</v>
      </c>
      <c r="JY69" s="193" t="e">
        <f t="shared" si="343"/>
        <v>#N/A</v>
      </c>
      <c r="JZ69" s="193" t="e">
        <f t="shared" si="343"/>
        <v>#N/A</v>
      </c>
      <c r="KA69" s="193" t="e">
        <f t="shared" si="343"/>
        <v>#N/A</v>
      </c>
      <c r="KB69" s="193" t="e">
        <f t="shared" si="343"/>
        <v>#N/A</v>
      </c>
      <c r="KC69" s="193" t="e">
        <f t="shared" si="343"/>
        <v>#N/A</v>
      </c>
      <c r="KD69" s="193" t="e">
        <f t="shared" si="343"/>
        <v>#N/A</v>
      </c>
      <c r="KE69" s="193" t="e">
        <f t="shared" si="343"/>
        <v>#N/A</v>
      </c>
      <c r="KF69" s="193" t="e">
        <f t="shared" ref="KF69:KT84" si="375">IF(ISNONTEXT($X69),IF($N69="R",_xlfn.BETA.DIST(CM69,$T69,$U69,FALSE,$G69,$I69),_xlfn.BETA.DIST(CM69,$U69,$T69,FALSE,$G69,$I69)),NA())</f>
        <v>#N/A</v>
      </c>
      <c r="KG69" s="193" t="e">
        <f t="shared" si="375"/>
        <v>#N/A</v>
      </c>
      <c r="KH69" s="193" t="e">
        <f t="shared" si="375"/>
        <v>#N/A</v>
      </c>
      <c r="KI69" s="193" t="e">
        <f t="shared" si="375"/>
        <v>#N/A</v>
      </c>
      <c r="KJ69" s="193" t="e">
        <f t="shared" si="375"/>
        <v>#N/A</v>
      </c>
      <c r="KK69" s="193" t="e">
        <f t="shared" si="375"/>
        <v>#N/A</v>
      </c>
      <c r="KL69" s="193" t="e">
        <f t="shared" si="375"/>
        <v>#N/A</v>
      </c>
      <c r="KM69" s="193" t="e">
        <f t="shared" si="375"/>
        <v>#N/A</v>
      </c>
      <c r="KN69" s="193" t="e">
        <f t="shared" si="375"/>
        <v>#N/A</v>
      </c>
      <c r="KO69" s="193" t="e">
        <f t="shared" si="375"/>
        <v>#N/A</v>
      </c>
      <c r="KP69" s="193" t="e">
        <f t="shared" si="375"/>
        <v>#N/A</v>
      </c>
      <c r="KQ69" s="193" t="e">
        <f t="shared" si="375"/>
        <v>#N/A</v>
      </c>
      <c r="KR69" s="193" t="e">
        <f t="shared" si="375"/>
        <v>#N/A</v>
      </c>
      <c r="KS69" s="193" t="e">
        <f t="shared" si="375"/>
        <v>#N/A</v>
      </c>
      <c r="KT69" s="193" t="e">
        <f t="shared" si="375"/>
        <v>#N/A</v>
      </c>
      <c r="KU69" s="193" t="e">
        <f t="shared" si="31"/>
        <v>#N/A</v>
      </c>
      <c r="KV69" s="193" t="e">
        <f t="shared" si="340"/>
        <v>#N/A</v>
      </c>
      <c r="KW69" s="193" t="e">
        <f t="shared" si="340"/>
        <v>#N/A</v>
      </c>
      <c r="KX69" s="193" t="e">
        <f t="shared" si="340"/>
        <v>#N/A</v>
      </c>
      <c r="KY69" s="193" t="e">
        <f t="shared" si="353"/>
        <v>#N/A</v>
      </c>
      <c r="KZ69" s="193" t="e">
        <f t="shared" si="353"/>
        <v>#N/A</v>
      </c>
      <c r="LA69" s="193" t="e">
        <f t="shared" si="353"/>
        <v>#N/A</v>
      </c>
      <c r="LB69" s="193" t="e">
        <f t="shared" si="353"/>
        <v>#N/A</v>
      </c>
      <c r="LC69" s="193" t="e">
        <f t="shared" si="353"/>
        <v>#N/A</v>
      </c>
      <c r="LD69" s="193" t="e">
        <f t="shared" si="353"/>
        <v>#N/A</v>
      </c>
      <c r="LE69" s="193" t="e">
        <f t="shared" si="353"/>
        <v>#N/A</v>
      </c>
      <c r="LF69" s="193" t="e">
        <f t="shared" si="353"/>
        <v>#N/A</v>
      </c>
      <c r="LG69" s="193" t="e">
        <f t="shared" si="353"/>
        <v>#N/A</v>
      </c>
      <c r="LH69" s="193" t="e">
        <f t="shared" si="353"/>
        <v>#N/A</v>
      </c>
      <c r="LI69" s="193" t="e">
        <f t="shared" si="353"/>
        <v>#N/A</v>
      </c>
      <c r="LJ69" s="193" t="e">
        <f t="shared" si="353"/>
        <v>#N/A</v>
      </c>
      <c r="LK69" s="193" t="e">
        <f t="shared" si="353"/>
        <v>#N/A</v>
      </c>
      <c r="LL69" s="193" t="e">
        <f t="shared" si="353"/>
        <v>#N/A</v>
      </c>
      <c r="LM69" s="193" t="e">
        <f t="shared" si="353"/>
        <v>#N/A</v>
      </c>
      <c r="LN69" s="193" t="e">
        <f t="shared" si="348"/>
        <v>#N/A</v>
      </c>
      <c r="LO69" s="193" t="e">
        <f t="shared" si="348"/>
        <v>#N/A</v>
      </c>
      <c r="LP69" s="193" t="e">
        <f t="shared" si="348"/>
        <v>#N/A</v>
      </c>
      <c r="LQ69" s="193" t="e">
        <f t="shared" si="348"/>
        <v>#N/A</v>
      </c>
      <c r="LR69" s="193" t="e">
        <f t="shared" si="348"/>
        <v>#N/A</v>
      </c>
      <c r="LS69" s="193" t="e">
        <f t="shared" si="348"/>
        <v>#N/A</v>
      </c>
      <c r="LT69" s="193" t="e">
        <f t="shared" si="348"/>
        <v>#N/A</v>
      </c>
      <c r="LU69" s="193" t="e">
        <f t="shared" si="348"/>
        <v>#N/A</v>
      </c>
      <c r="LV69" s="193" t="e">
        <f t="shared" si="348"/>
        <v>#N/A</v>
      </c>
      <c r="LW69" s="193" t="e">
        <f t="shared" si="348"/>
        <v>#N/A</v>
      </c>
      <c r="LX69" s="193" t="e">
        <f t="shared" si="348"/>
        <v>#N/A</v>
      </c>
      <c r="LY69" s="193" t="e">
        <f t="shared" si="348"/>
        <v>#N/A</v>
      </c>
      <c r="LZ69" s="193" t="e">
        <f t="shared" si="348"/>
        <v>#N/A</v>
      </c>
      <c r="MA69" s="193" t="e">
        <f t="shared" si="348"/>
        <v>#N/A</v>
      </c>
      <c r="MB69" s="193" t="e">
        <f t="shared" si="348"/>
        <v>#N/A</v>
      </c>
      <c r="MC69" s="193" t="e">
        <f t="shared" si="344"/>
        <v>#N/A</v>
      </c>
      <c r="MD69" s="193" t="e">
        <f t="shared" si="344"/>
        <v>#N/A</v>
      </c>
      <c r="ME69" s="193" t="e">
        <f t="shared" si="344"/>
        <v>#N/A</v>
      </c>
      <c r="MF69" s="193" t="e">
        <f t="shared" si="344"/>
        <v>#N/A</v>
      </c>
      <c r="MG69" s="193" t="e">
        <f t="shared" si="344"/>
        <v>#N/A</v>
      </c>
      <c r="MH69" s="193" t="e">
        <f t="shared" si="344"/>
        <v>#N/A</v>
      </c>
      <c r="MI69" s="193" t="e">
        <f t="shared" si="344"/>
        <v>#N/A</v>
      </c>
      <c r="MJ69" s="193" t="e">
        <f t="shared" si="344"/>
        <v>#N/A</v>
      </c>
      <c r="MK69" s="193" t="e">
        <f t="shared" si="344"/>
        <v>#N/A</v>
      </c>
      <c r="ML69" s="193" t="e">
        <f t="shared" si="344"/>
        <v>#N/A</v>
      </c>
      <c r="MM69" s="193" t="e">
        <f t="shared" si="344"/>
        <v>#N/A</v>
      </c>
      <c r="MN69" s="193" t="e">
        <f t="shared" si="344"/>
        <v>#N/A</v>
      </c>
      <c r="MO69" s="193" t="e">
        <f t="shared" si="344"/>
        <v>#N/A</v>
      </c>
      <c r="MP69" s="193" t="e">
        <f t="shared" si="344"/>
        <v>#N/A</v>
      </c>
      <c r="MQ69" s="193" t="e">
        <f t="shared" si="344"/>
        <v>#N/A</v>
      </c>
      <c r="MR69" s="193" t="e">
        <f t="shared" ref="MR69:NF84" si="376">IF(ISNONTEXT($X69),IF($N69="R",_xlfn.BETA.DIST(EY69,$T69,$U69,FALSE,$G69,$I69),_xlfn.BETA.DIST(EY69,$U69,$T69,FALSE,$G69,$I69)),NA())</f>
        <v>#N/A</v>
      </c>
      <c r="MS69" s="193" t="e">
        <f t="shared" si="376"/>
        <v>#N/A</v>
      </c>
      <c r="MT69" s="193" t="e">
        <f t="shared" si="376"/>
        <v>#N/A</v>
      </c>
      <c r="MU69" s="193" t="e">
        <f t="shared" si="376"/>
        <v>#N/A</v>
      </c>
      <c r="MV69" s="193" t="e">
        <f t="shared" si="376"/>
        <v>#N/A</v>
      </c>
      <c r="MW69" s="193" t="e">
        <f t="shared" si="376"/>
        <v>#N/A</v>
      </c>
      <c r="MX69" s="193" t="e">
        <f t="shared" si="376"/>
        <v>#N/A</v>
      </c>
      <c r="MY69" s="193" t="e">
        <f t="shared" si="376"/>
        <v>#N/A</v>
      </c>
      <c r="MZ69" s="193" t="e">
        <f t="shared" si="376"/>
        <v>#N/A</v>
      </c>
      <c r="NA69" s="193" t="e">
        <f t="shared" si="376"/>
        <v>#N/A</v>
      </c>
      <c r="NB69" s="193" t="e">
        <f t="shared" si="376"/>
        <v>#N/A</v>
      </c>
      <c r="NC69" s="193" t="e">
        <f t="shared" si="376"/>
        <v>#N/A</v>
      </c>
      <c r="ND69" s="193" t="e">
        <f t="shared" si="376"/>
        <v>#N/A</v>
      </c>
      <c r="NE69" s="193" t="e">
        <f t="shared" si="376"/>
        <v>#N/A</v>
      </c>
      <c r="NF69" s="193" t="e">
        <f t="shared" si="376"/>
        <v>#N/A</v>
      </c>
      <c r="NG69" s="193" t="e">
        <f t="shared" si="32"/>
        <v>#N/A</v>
      </c>
      <c r="NH69" s="193" t="e">
        <f t="shared" si="341"/>
        <v>#N/A</v>
      </c>
      <c r="NI69" s="193" t="e">
        <f t="shared" si="341"/>
        <v>#N/A</v>
      </c>
      <c r="NJ69" s="193" t="e">
        <f t="shared" si="341"/>
        <v>#N/A</v>
      </c>
      <c r="NK69" s="193" t="e">
        <f t="shared" si="354"/>
        <v>#N/A</v>
      </c>
      <c r="NL69" s="193" t="e">
        <f t="shared" si="354"/>
        <v>#N/A</v>
      </c>
      <c r="NM69" s="193" t="e">
        <f t="shared" si="354"/>
        <v>#N/A</v>
      </c>
      <c r="NN69" s="193" t="e">
        <f t="shared" si="354"/>
        <v>#N/A</v>
      </c>
      <c r="NO69" s="193" t="e">
        <f t="shared" si="354"/>
        <v>#N/A</v>
      </c>
      <c r="NP69" s="193" t="e">
        <f t="shared" si="354"/>
        <v>#N/A</v>
      </c>
      <c r="NQ69" s="193" t="e">
        <f t="shared" si="354"/>
        <v>#N/A</v>
      </c>
      <c r="NR69" s="193" t="e">
        <f t="shared" si="354"/>
        <v>#N/A</v>
      </c>
      <c r="NS69" s="193" t="e">
        <f t="shared" si="354"/>
        <v>#N/A</v>
      </c>
      <c r="NT69" s="193" t="e">
        <f t="shared" si="354"/>
        <v>#N/A</v>
      </c>
      <c r="NU69" s="193" t="e">
        <f t="shared" si="354"/>
        <v>#N/A</v>
      </c>
      <c r="NV69" s="193" t="e">
        <f t="shared" si="354"/>
        <v>#N/A</v>
      </c>
      <c r="NW69" s="193" t="e">
        <f t="shared" si="354"/>
        <v>#N/A</v>
      </c>
      <c r="NX69" s="193" t="e">
        <f t="shared" si="354"/>
        <v>#N/A</v>
      </c>
      <c r="NY69" s="193" t="e">
        <f t="shared" si="354"/>
        <v>#N/A</v>
      </c>
      <c r="NZ69" s="193" t="e">
        <f t="shared" si="349"/>
        <v>#N/A</v>
      </c>
      <c r="OA69" s="193" t="e">
        <f t="shared" si="349"/>
        <v>#N/A</v>
      </c>
      <c r="OB69" s="193" t="e">
        <f t="shared" si="349"/>
        <v>#N/A</v>
      </c>
      <c r="OC69" s="193" t="e">
        <f t="shared" si="349"/>
        <v>#N/A</v>
      </c>
      <c r="OD69" s="193" t="e">
        <f t="shared" si="349"/>
        <v>#N/A</v>
      </c>
      <c r="OE69" s="193" t="e">
        <f t="shared" si="349"/>
        <v>#N/A</v>
      </c>
      <c r="OF69" s="193" t="e">
        <f t="shared" si="349"/>
        <v>#N/A</v>
      </c>
      <c r="OG69" s="193" t="e">
        <f t="shared" si="349"/>
        <v>#N/A</v>
      </c>
      <c r="OH69" s="193" t="e">
        <f t="shared" si="349"/>
        <v>#N/A</v>
      </c>
      <c r="OI69" s="193" t="e">
        <f t="shared" si="349"/>
        <v>#N/A</v>
      </c>
      <c r="OJ69" s="193" t="e">
        <f t="shared" si="349"/>
        <v>#N/A</v>
      </c>
      <c r="OK69" s="193" t="e">
        <f t="shared" si="349"/>
        <v>#N/A</v>
      </c>
      <c r="OL69" s="193" t="e">
        <f t="shared" si="349"/>
        <v>#N/A</v>
      </c>
      <c r="OM69" s="193" t="e">
        <f t="shared" si="349"/>
        <v>#N/A</v>
      </c>
      <c r="ON69" s="193" t="e">
        <f t="shared" si="349"/>
        <v>#N/A</v>
      </c>
      <c r="OO69" s="193" t="e">
        <f t="shared" si="345"/>
        <v>#N/A</v>
      </c>
      <c r="OP69" s="193" t="e">
        <f t="shared" si="345"/>
        <v>#N/A</v>
      </c>
      <c r="OQ69" s="193" t="e">
        <f t="shared" si="345"/>
        <v>#N/A</v>
      </c>
      <c r="OR69" s="193" t="e">
        <f t="shared" si="345"/>
        <v>#N/A</v>
      </c>
      <c r="OS69" s="193" t="e">
        <f t="shared" si="345"/>
        <v>#N/A</v>
      </c>
      <c r="OT69" s="193" t="e">
        <f t="shared" si="345"/>
        <v>#N/A</v>
      </c>
      <c r="OU69" s="193" t="e">
        <f t="shared" si="345"/>
        <v>#N/A</v>
      </c>
      <c r="OV69" s="193" t="e">
        <f t="shared" si="345"/>
        <v>#N/A</v>
      </c>
      <c r="OW69" s="193" t="e">
        <f t="shared" si="345"/>
        <v>#N/A</v>
      </c>
      <c r="OX69" s="193" t="e">
        <f t="shared" si="345"/>
        <v>#N/A</v>
      </c>
      <c r="OY69" s="193" t="e">
        <f t="shared" si="345"/>
        <v>#N/A</v>
      </c>
      <c r="OZ69" s="193" t="e">
        <f t="shared" si="345"/>
        <v>#N/A</v>
      </c>
      <c r="PA69" s="193" t="e">
        <f t="shared" si="345"/>
        <v>#N/A</v>
      </c>
      <c r="PB69" s="193" t="e">
        <f t="shared" si="345"/>
        <v>#N/A</v>
      </c>
      <c r="PC69" s="193" t="e">
        <f t="shared" si="345"/>
        <v>#N/A</v>
      </c>
      <c r="PD69" s="193" t="e">
        <f t="shared" ref="PD69:PR84" si="377">IF(ISNONTEXT($X69),IF($N69="R",_xlfn.BETA.DIST(HK69,$T69,$U69,FALSE,$G69,$I69),_xlfn.BETA.DIST(HK69,$U69,$T69,FALSE,$G69,$I69)),NA())</f>
        <v>#N/A</v>
      </c>
      <c r="PE69" s="193" t="e">
        <f t="shared" si="377"/>
        <v>#N/A</v>
      </c>
      <c r="PF69" s="193" t="e">
        <f t="shared" si="377"/>
        <v>#N/A</v>
      </c>
      <c r="PG69" s="193" t="e">
        <f t="shared" si="377"/>
        <v>#N/A</v>
      </c>
      <c r="PH69" s="193" t="e">
        <f t="shared" si="377"/>
        <v>#N/A</v>
      </c>
      <c r="PI69" s="193" t="e">
        <f t="shared" si="377"/>
        <v>#N/A</v>
      </c>
      <c r="PJ69" s="193" t="e">
        <f t="shared" si="377"/>
        <v>#N/A</v>
      </c>
      <c r="PK69" s="193" t="e">
        <f t="shared" si="377"/>
        <v>#N/A</v>
      </c>
      <c r="PL69" s="193" t="e">
        <f t="shared" si="377"/>
        <v>#N/A</v>
      </c>
      <c r="PM69" s="193" t="e">
        <f t="shared" si="377"/>
        <v>#N/A</v>
      </c>
      <c r="PN69" s="193" t="e">
        <f t="shared" si="377"/>
        <v>#N/A</v>
      </c>
      <c r="PO69" s="193" t="e">
        <f t="shared" si="377"/>
        <v>#N/A</v>
      </c>
      <c r="PP69" s="193" t="e">
        <f t="shared" si="377"/>
        <v>#N/A</v>
      </c>
      <c r="PQ69" s="193" t="e">
        <f t="shared" si="377"/>
        <v>#N/A</v>
      </c>
      <c r="PR69" s="193" t="e">
        <f t="shared" si="377"/>
        <v>#N/A</v>
      </c>
      <c r="PS69" s="193" t="e">
        <f t="shared" si="33"/>
        <v>#N/A</v>
      </c>
      <c r="PT69" s="193" t="e">
        <f t="shared" si="366"/>
        <v>#N/A</v>
      </c>
      <c r="PU69" s="193" t="e">
        <f t="shared" si="366"/>
        <v>#N/A</v>
      </c>
      <c r="PV69" s="193" t="e">
        <f t="shared" si="366"/>
        <v>#N/A</v>
      </c>
      <c r="PW69" s="193" t="e">
        <f t="shared" si="366"/>
        <v>#N/A</v>
      </c>
      <c r="PX69" s="193" t="e">
        <f t="shared" si="366"/>
        <v>#N/A</v>
      </c>
      <c r="PY69" s="193" t="e">
        <f t="shared" si="366"/>
        <v>#N/A</v>
      </c>
      <c r="PZ69" s="193" t="e">
        <f t="shared" si="366"/>
        <v>#N/A</v>
      </c>
      <c r="QA69" s="193" t="e">
        <f t="shared" si="366"/>
        <v>#N/A</v>
      </c>
    </row>
    <row r="70" spans="1:443" hidden="1" x14ac:dyDescent="0.45">
      <c r="A70" s="276"/>
      <c r="B70" s="277" t="str">
        <f>IF(OR($T70="",$U70=""),"",ROUND(_xlfn.BETA.INV(ABS(VLOOKUP($Z$1,VLookups!$A$30:$B$31,2,FALSE)-B$2),IF($N70="L",$U70,$T70),IF($N70="L",$T70,$U70),$G70,$I70),0))</f>
        <v/>
      </c>
      <c r="C70" s="287" t="str">
        <f t="shared" ref="C70:C103" si="378">IF(OR(D69="",B70=""),"",WORKDAY(C69,B69,$B$109:$B$150))</f>
        <v/>
      </c>
      <c r="D70" s="288" t="str">
        <f t="shared" ref="D70:D103" si="379">IFERROR(IF(B70="","",WORKDAY(C70,B70-1,$B$109:$B$150)),"")</f>
        <v/>
      </c>
      <c r="E70" s="134"/>
      <c r="F70" s="279"/>
      <c r="G70" s="280" t="str">
        <f t="shared" si="367"/>
        <v/>
      </c>
      <c r="H70" s="281"/>
      <c r="I70" s="280" t="str">
        <f t="shared" si="368"/>
        <v/>
      </c>
      <c r="J70" s="279"/>
      <c r="K70" s="135"/>
      <c r="L70" s="110" t="str">
        <f t="shared" si="369"/>
        <v/>
      </c>
      <c r="M70" s="21" t="str">
        <f t="shared" si="370"/>
        <v/>
      </c>
      <c r="N70" s="22" t="str">
        <f t="shared" si="371"/>
        <v/>
      </c>
      <c r="O70" s="23" t="str">
        <f>IF(M70="","",IF(OR($M70&lt;Skew!$B$3,$M70=Skew!$B$3),IF($M70&gt;Skew!$C$3,Skew!$A$3,IF($M70&gt;Skew!$C$4,Skew!$A$4,IF($M70&gt;Skew!$C$5,Skew!$A$5,IF($M70&gt;Skew!$C$6,Skew!$A$6,IF($M70&gt;Skew!$C$7,Skew!$A$7,IF($M70&gt;Skew!$C$8,Skew!$A$8,IF($M70&gt;Skew!$C$9,Skew!$A$9,IF($M70&gt;Skew!$C$10,Skew!$A$10,IF($M70&gt;Skew!$C$11,Skew!$A$11,IF($M70&gt;Skew!$C$12,Skew!$A$12,IF($M70&gt;Skew!$C$13,Skew!$A$13,IF($M70&gt;Skew!$C$14,Skew!$A$14,IF($M70&gt;Skew!$C$15,Skew!$A$15,IF($M70&gt;Skew!$C$16,Skew!$A$16,Skew!$A$17)
)))))))))))))))</f>
        <v/>
      </c>
      <c r="P70" s="22" t="str">
        <f>IF(M70="","",MATCH(O70,Skew!$A$3:$A$17,0))</f>
        <v/>
      </c>
      <c r="Q70" s="22" t="str">
        <f t="shared" si="357"/>
        <v/>
      </c>
      <c r="R70" s="24"/>
      <c r="S70" s="22" t="str">
        <f>IF(OR(M70="",R70=""),"",MATCH(R70,Confidence!$A$3:$A$12,0))</f>
        <v/>
      </c>
      <c r="T70" s="25" t="str">
        <f t="shared" si="358"/>
        <v/>
      </c>
      <c r="U70" s="25" t="str">
        <f t="shared" si="359"/>
        <v/>
      </c>
      <c r="V70" s="22"/>
      <c r="W70" s="102" t="str">
        <f t="shared" si="360"/>
        <v/>
      </c>
      <c r="X70" s="102" t="str">
        <f t="shared" si="361"/>
        <v/>
      </c>
      <c r="Y70" s="37" t="str">
        <f t="shared" si="362"/>
        <v/>
      </c>
      <c r="Z70" s="115"/>
      <c r="AA70" s="204" t="str">
        <f>IF(AND(G70&gt;0,H70&gt;0,I70&gt;0,T70&gt;0,U70&gt;0,Z70&gt;0,NOT(R70="")),ABS(VLOOKUP($Z$1,VLookups!$A$30:$B$31,2,FALSE)-_xlfn.BETA.DIST(Z70,IF(N70="L",U70,T70),IF(N70="L",T70,U70),TRUE,G70,I70)),"")</f>
        <v/>
      </c>
      <c r="AB70" s="112" t="str">
        <f>IF(OR($T70="",$U70=""),"",_xlfn.BETA.INV(ABS(VLOOKUP($Z$1,VLookups!$A$30:$B$31,2,FALSE)-AB$3),IF($N70="L",$U70,$T70),IF($N70="L",$T70,$U70),$G70,$I70))</f>
        <v/>
      </c>
      <c r="AC70" s="113" t="str">
        <f>IF(OR($T70="",$U70=""),"",_xlfn.BETA.INV(ABS(VLOOKUP($Z$1,VLookups!$A$30:$B$31,2,FALSE)-AC$3),IF($N70="L",$U70,$T70),IF($N70="L",$T70,$U70),$G70,$I70))</f>
        <v/>
      </c>
      <c r="AD70" s="112" t="str">
        <f>IF(OR($T70="",$U70=""),"",_xlfn.BETA.INV(ABS(VLOOKUP($Z$1,VLookups!$A$30:$B$31,2,FALSE)-AD$3),IF($N70="L",$U70,$T70),IF($N70="L",$T70,$U70),$G70,$I70))</f>
        <v/>
      </c>
      <c r="AE70" s="113" t="str">
        <f>IF(OR($T70="",$U70=""),"",_xlfn.BETA.INV(ABS(VLOOKUP($Z$1,VLookups!$A$30:$B$31,2,FALSE)-AE$3),IF($N70="L",$U70,$T70),IF($N70="L",$T70,$U70),$G70,$I70))</f>
        <v/>
      </c>
      <c r="AF70" s="112" t="str">
        <f>IF(OR($T70="",$U70=""),"",_xlfn.BETA.INV(ABS(VLOOKUP($Z$1,VLookups!$A$30:$B$31,2,FALSE)-AF$3),IF($N70="L",$U70,$T70),IF($N70="L",$T70,$U70),$G70,$I70))</f>
        <v/>
      </c>
      <c r="AG70" s="113" t="str">
        <f>IF(OR($T70="",$U70=""),"",_xlfn.BETA.INV(ABS(VLOOKUP($Z$1,VLookups!$A$30:$B$31,2,FALSE)-AG$3),IF($N70="L",$U70,$T70),IF($N70="L",$T70,$U70),$G70,$I70))</f>
        <v/>
      </c>
      <c r="AH70" s="112" t="str">
        <f>IF(OR($T70="",$U70=""),"",_xlfn.BETA.INV(ABS(VLOOKUP($Z$1,VLookups!$A$30:$B$31,2,FALSE)-AH$3),IF($N70="L",$U70,$T70),IF($N70="L",$T70,$U70),$G70,$I70))</f>
        <v/>
      </c>
      <c r="AI70" s="113" t="str">
        <f>IF(OR($T70="",$U70=""),"",_xlfn.BETA.INV(ABS(VLOOKUP($Z$1,VLookups!$A$30:$B$31,2,FALSE)-AI$3),IF($N70="L",$U70,$T70),IF($N70="L",$T70,$U70),$G70,$I70))</f>
        <v/>
      </c>
      <c r="AJ70" s="112" t="str">
        <f>IF(OR($T70="",$U70=""),"",_xlfn.BETA.INV(ABS(VLOOKUP($Z$1,VLookups!$A$30:$B$31,2,FALSE)-AJ$3),IF($N70="L",$U70,$T70),IF($N70="L",$T70,$U70),$G70,$I70))</f>
        <v/>
      </c>
      <c r="AK70" s="113" t="str">
        <f>IF(OR($T70="",$U70=""),"",_xlfn.BETA.INV(ABS(VLOOKUP($Z$1,VLookups!$A$30:$B$31,2,FALSE)-AK$3),IF($N70="L",$U70,$T70),IF($N70="L",$T70,$U70),$G70,$I70))</f>
        <v/>
      </c>
      <c r="AL70" s="112" t="str">
        <f>IF(OR($T70="",$U70=""),"",_xlfn.BETA.INV(ABS(VLOOKUP($Z$1,VLookups!$A$30:$B$31,2,FALSE)-AL$3),IF($N70="L",$U70,$T70),IF($N70="L",$T70,$U70),$G70,$I70))</f>
        <v/>
      </c>
      <c r="AM70" s="113" t="str">
        <f>IF(OR($T70="",$U70=""),"",_xlfn.BETA.INV(ABS(VLOOKUP($Z$1,VLookups!$A$30:$B$31,2,FALSE)-AM$3),IF($N70="L",$U70,$T70),IF($N70="L",$T70,$U70),$G70,$I70))</f>
        <v/>
      </c>
      <c r="AN70" s="15"/>
      <c r="AO70" s="194" t="str">
        <f t="shared" si="372"/>
        <v/>
      </c>
      <c r="AP70" s="192" t="str">
        <f t="shared" si="373"/>
        <v/>
      </c>
      <c r="AQ70" s="177" t="str">
        <f t="shared" ref="AQ70" si="380">IF(ISNONTEXT($AO70),AP70+$AO70,"")</f>
        <v/>
      </c>
      <c r="AR70" s="177" t="str">
        <f t="shared" si="35"/>
        <v/>
      </c>
      <c r="AS70" s="177" t="str">
        <f t="shared" si="36"/>
        <v/>
      </c>
      <c r="AT70" s="177" t="str">
        <f t="shared" si="37"/>
        <v/>
      </c>
      <c r="AU70" s="177" t="str">
        <f t="shared" si="38"/>
        <v/>
      </c>
      <c r="AV70" s="177" t="str">
        <f t="shared" si="39"/>
        <v/>
      </c>
      <c r="AW70" s="177" t="str">
        <f t="shared" si="40"/>
        <v/>
      </c>
      <c r="AX70" s="177" t="str">
        <f t="shared" si="41"/>
        <v/>
      </c>
      <c r="AY70" s="177" t="str">
        <f t="shared" si="42"/>
        <v/>
      </c>
      <c r="AZ70" s="177" t="str">
        <f t="shared" si="43"/>
        <v/>
      </c>
      <c r="BA70" s="177" t="str">
        <f t="shared" si="44"/>
        <v/>
      </c>
      <c r="BB70" s="177" t="str">
        <f t="shared" si="45"/>
        <v/>
      </c>
      <c r="BC70" s="177" t="str">
        <f t="shared" si="46"/>
        <v/>
      </c>
      <c r="BD70" s="177" t="str">
        <f t="shared" si="47"/>
        <v/>
      </c>
      <c r="BE70" s="177" t="str">
        <f t="shared" si="48"/>
        <v/>
      </c>
      <c r="BF70" s="177" t="str">
        <f t="shared" si="49"/>
        <v/>
      </c>
      <c r="BG70" s="177" t="str">
        <f t="shared" si="50"/>
        <v/>
      </c>
      <c r="BH70" s="177" t="str">
        <f t="shared" si="51"/>
        <v/>
      </c>
      <c r="BI70" s="177" t="str">
        <f t="shared" si="52"/>
        <v/>
      </c>
      <c r="BJ70" s="177" t="str">
        <f t="shared" si="53"/>
        <v/>
      </c>
      <c r="BK70" s="177" t="str">
        <f t="shared" si="54"/>
        <v/>
      </c>
      <c r="BL70" s="177" t="str">
        <f t="shared" si="55"/>
        <v/>
      </c>
      <c r="BM70" s="177" t="str">
        <f t="shared" si="56"/>
        <v/>
      </c>
      <c r="BN70" s="177" t="str">
        <f t="shared" si="57"/>
        <v/>
      </c>
      <c r="BO70" s="177" t="str">
        <f t="shared" si="58"/>
        <v/>
      </c>
      <c r="BP70" s="177" t="str">
        <f t="shared" si="59"/>
        <v/>
      </c>
      <c r="BQ70" s="177" t="str">
        <f t="shared" si="60"/>
        <v/>
      </c>
      <c r="BR70" s="177" t="str">
        <f t="shared" si="61"/>
        <v/>
      </c>
      <c r="BS70" s="177" t="str">
        <f t="shared" si="62"/>
        <v/>
      </c>
      <c r="BT70" s="177" t="str">
        <f t="shared" si="63"/>
        <v/>
      </c>
      <c r="BU70" s="177" t="str">
        <f t="shared" si="64"/>
        <v/>
      </c>
      <c r="BV70" s="177" t="str">
        <f t="shared" si="65"/>
        <v/>
      </c>
      <c r="BW70" s="177" t="str">
        <f t="shared" si="66"/>
        <v/>
      </c>
      <c r="BX70" s="177" t="str">
        <f t="shared" si="67"/>
        <v/>
      </c>
      <c r="BY70" s="177" t="str">
        <f t="shared" si="68"/>
        <v/>
      </c>
      <c r="BZ70" s="177" t="str">
        <f t="shared" si="69"/>
        <v/>
      </c>
      <c r="CA70" s="177" t="str">
        <f t="shared" si="70"/>
        <v/>
      </c>
      <c r="CB70" s="177" t="str">
        <f t="shared" si="71"/>
        <v/>
      </c>
      <c r="CC70" s="177" t="str">
        <f t="shared" si="72"/>
        <v/>
      </c>
      <c r="CD70" s="177" t="str">
        <f t="shared" si="73"/>
        <v/>
      </c>
      <c r="CE70" s="177" t="str">
        <f t="shared" si="74"/>
        <v/>
      </c>
      <c r="CF70" s="177" t="str">
        <f t="shared" si="75"/>
        <v/>
      </c>
      <c r="CG70" s="177" t="str">
        <f t="shared" si="76"/>
        <v/>
      </c>
      <c r="CH70" s="177" t="str">
        <f t="shared" si="77"/>
        <v/>
      </c>
      <c r="CI70" s="177" t="str">
        <f t="shared" si="78"/>
        <v/>
      </c>
      <c r="CJ70" s="177" t="str">
        <f t="shared" si="79"/>
        <v/>
      </c>
      <c r="CK70" s="177" t="str">
        <f t="shared" si="80"/>
        <v/>
      </c>
      <c r="CL70" s="177" t="str">
        <f t="shared" si="81"/>
        <v/>
      </c>
      <c r="CM70" s="177" t="str">
        <f t="shared" si="82"/>
        <v/>
      </c>
      <c r="CN70" s="177" t="str">
        <f t="shared" si="83"/>
        <v/>
      </c>
      <c r="CO70" s="177" t="str">
        <f t="shared" si="84"/>
        <v/>
      </c>
      <c r="CP70" s="177" t="str">
        <f t="shared" si="85"/>
        <v/>
      </c>
      <c r="CQ70" s="177" t="str">
        <f t="shared" si="86"/>
        <v/>
      </c>
      <c r="CR70" s="177" t="str">
        <f t="shared" si="87"/>
        <v/>
      </c>
      <c r="CS70" s="177" t="str">
        <f t="shared" si="88"/>
        <v/>
      </c>
      <c r="CT70" s="177" t="str">
        <f t="shared" si="89"/>
        <v/>
      </c>
      <c r="CU70" s="177" t="str">
        <f t="shared" si="90"/>
        <v/>
      </c>
      <c r="CV70" s="177" t="str">
        <f t="shared" si="91"/>
        <v/>
      </c>
      <c r="CW70" s="177" t="str">
        <f t="shared" si="92"/>
        <v/>
      </c>
      <c r="CX70" s="177" t="str">
        <f t="shared" si="93"/>
        <v/>
      </c>
      <c r="CY70" s="177" t="str">
        <f t="shared" si="94"/>
        <v/>
      </c>
      <c r="CZ70" s="177" t="str">
        <f t="shared" si="95"/>
        <v/>
      </c>
      <c r="DA70" s="177" t="str">
        <f t="shared" si="96"/>
        <v/>
      </c>
      <c r="DB70" s="177" t="str">
        <f t="shared" si="97"/>
        <v/>
      </c>
      <c r="DC70" s="177" t="str">
        <f t="shared" si="28"/>
        <v/>
      </c>
      <c r="DD70" s="177" t="str">
        <f t="shared" si="98"/>
        <v/>
      </c>
      <c r="DE70" s="177" t="str">
        <f t="shared" si="99"/>
        <v/>
      </c>
      <c r="DF70" s="177" t="str">
        <f t="shared" si="100"/>
        <v/>
      </c>
      <c r="DG70" s="177" t="str">
        <f t="shared" si="101"/>
        <v/>
      </c>
      <c r="DH70" s="177" t="str">
        <f t="shared" si="102"/>
        <v/>
      </c>
      <c r="DI70" s="177" t="str">
        <f t="shared" si="103"/>
        <v/>
      </c>
      <c r="DJ70" s="177" t="str">
        <f t="shared" si="104"/>
        <v/>
      </c>
      <c r="DK70" s="177" t="str">
        <f t="shared" si="105"/>
        <v/>
      </c>
      <c r="DL70" s="177" t="str">
        <f t="shared" si="106"/>
        <v/>
      </c>
      <c r="DM70" s="177" t="str">
        <f t="shared" si="107"/>
        <v/>
      </c>
      <c r="DN70" s="177" t="str">
        <f t="shared" si="108"/>
        <v/>
      </c>
      <c r="DO70" s="177" t="str">
        <f t="shared" si="109"/>
        <v/>
      </c>
      <c r="DP70" s="177" t="str">
        <f t="shared" si="110"/>
        <v/>
      </c>
      <c r="DQ70" s="177" t="str">
        <f t="shared" si="111"/>
        <v/>
      </c>
      <c r="DR70" s="177" t="str">
        <f t="shared" si="112"/>
        <v/>
      </c>
      <c r="DS70" s="177" t="str">
        <f t="shared" si="113"/>
        <v/>
      </c>
      <c r="DT70" s="177" t="str">
        <f t="shared" si="114"/>
        <v/>
      </c>
      <c r="DU70" s="177" t="str">
        <f t="shared" si="115"/>
        <v/>
      </c>
      <c r="DV70" s="177" t="str">
        <f t="shared" si="116"/>
        <v/>
      </c>
      <c r="DW70" s="177" t="str">
        <f t="shared" si="117"/>
        <v/>
      </c>
      <c r="DX70" s="177" t="str">
        <f t="shared" si="118"/>
        <v/>
      </c>
      <c r="DY70" s="177" t="str">
        <f t="shared" si="119"/>
        <v/>
      </c>
      <c r="DZ70" s="177" t="str">
        <f t="shared" si="120"/>
        <v/>
      </c>
      <c r="EA70" s="177" t="str">
        <f t="shared" si="121"/>
        <v/>
      </c>
      <c r="EB70" s="177" t="str">
        <f t="shared" si="122"/>
        <v/>
      </c>
      <c r="EC70" s="177" t="str">
        <f t="shared" si="123"/>
        <v/>
      </c>
      <c r="ED70" s="177" t="str">
        <f t="shared" si="124"/>
        <v/>
      </c>
      <c r="EE70" s="177" t="str">
        <f t="shared" si="125"/>
        <v/>
      </c>
      <c r="EF70" s="177" t="str">
        <f t="shared" si="126"/>
        <v/>
      </c>
      <c r="EG70" s="177" t="str">
        <f t="shared" si="127"/>
        <v/>
      </c>
      <c r="EH70" s="177" t="str">
        <f t="shared" si="128"/>
        <v/>
      </c>
      <c r="EI70" s="177" t="str">
        <f t="shared" si="129"/>
        <v/>
      </c>
      <c r="EJ70" s="177" t="str">
        <f t="shared" si="130"/>
        <v/>
      </c>
      <c r="EK70" s="177" t="str">
        <f t="shared" si="131"/>
        <v/>
      </c>
      <c r="EL70" s="177" t="str">
        <f t="shared" si="132"/>
        <v/>
      </c>
      <c r="EM70" s="177" t="str">
        <f t="shared" si="133"/>
        <v/>
      </c>
      <c r="EN70" s="177" t="str">
        <f t="shared" si="134"/>
        <v/>
      </c>
      <c r="EO70" s="177" t="str">
        <f t="shared" si="135"/>
        <v/>
      </c>
      <c r="EP70" s="177" t="str">
        <f t="shared" si="136"/>
        <v/>
      </c>
      <c r="EQ70" s="177" t="str">
        <f t="shared" si="137"/>
        <v/>
      </c>
      <c r="ER70" s="177" t="str">
        <f t="shared" si="138"/>
        <v/>
      </c>
      <c r="ES70" s="177" t="str">
        <f t="shared" si="139"/>
        <v/>
      </c>
      <c r="ET70" s="177" t="str">
        <f t="shared" si="140"/>
        <v/>
      </c>
      <c r="EU70" s="177" t="str">
        <f t="shared" si="141"/>
        <v/>
      </c>
      <c r="EV70" s="177" t="str">
        <f t="shared" si="142"/>
        <v/>
      </c>
      <c r="EW70" s="177" t="str">
        <f t="shared" si="143"/>
        <v/>
      </c>
      <c r="EX70" s="177" t="str">
        <f t="shared" si="144"/>
        <v/>
      </c>
      <c r="EY70" s="177" t="str">
        <f t="shared" si="145"/>
        <v/>
      </c>
      <c r="EZ70" s="177" t="str">
        <f t="shared" si="146"/>
        <v/>
      </c>
      <c r="FA70" s="177" t="str">
        <f t="shared" si="147"/>
        <v/>
      </c>
      <c r="FB70" s="177" t="str">
        <f t="shared" si="148"/>
        <v/>
      </c>
      <c r="FC70" s="177" t="str">
        <f t="shared" si="149"/>
        <v/>
      </c>
      <c r="FD70" s="177" t="str">
        <f t="shared" si="150"/>
        <v/>
      </c>
      <c r="FE70" s="177" t="str">
        <f t="shared" si="151"/>
        <v/>
      </c>
      <c r="FF70" s="177" t="str">
        <f t="shared" si="152"/>
        <v/>
      </c>
      <c r="FG70" s="177" t="str">
        <f t="shared" si="153"/>
        <v/>
      </c>
      <c r="FH70" s="177" t="str">
        <f t="shared" si="154"/>
        <v/>
      </c>
      <c r="FI70" s="177" t="str">
        <f t="shared" si="155"/>
        <v/>
      </c>
      <c r="FJ70" s="177" t="str">
        <f t="shared" si="156"/>
        <v/>
      </c>
      <c r="FK70" s="177" t="str">
        <f t="shared" si="157"/>
        <v/>
      </c>
      <c r="FL70" s="177" t="str">
        <f t="shared" si="158"/>
        <v/>
      </c>
      <c r="FM70" s="177" t="str">
        <f t="shared" si="159"/>
        <v/>
      </c>
      <c r="FN70" s="177" t="str">
        <f t="shared" si="160"/>
        <v/>
      </c>
      <c r="FO70" s="177" t="str">
        <f t="shared" si="29"/>
        <v/>
      </c>
      <c r="FP70" s="177" t="str">
        <f t="shared" si="161"/>
        <v/>
      </c>
      <c r="FQ70" s="177" t="str">
        <f t="shared" si="162"/>
        <v/>
      </c>
      <c r="FR70" s="177" t="str">
        <f t="shared" si="163"/>
        <v/>
      </c>
      <c r="FS70" s="177" t="str">
        <f t="shared" si="164"/>
        <v/>
      </c>
      <c r="FT70" s="177" t="str">
        <f t="shared" si="165"/>
        <v/>
      </c>
      <c r="FU70" s="177" t="str">
        <f t="shared" si="166"/>
        <v/>
      </c>
      <c r="FV70" s="177" t="str">
        <f t="shared" si="167"/>
        <v/>
      </c>
      <c r="FW70" s="177" t="str">
        <f t="shared" si="168"/>
        <v/>
      </c>
      <c r="FX70" s="177" t="str">
        <f t="shared" si="169"/>
        <v/>
      </c>
      <c r="FY70" s="177" t="str">
        <f t="shared" si="170"/>
        <v/>
      </c>
      <c r="FZ70" s="177" t="str">
        <f t="shared" si="171"/>
        <v/>
      </c>
      <c r="GA70" s="177" t="str">
        <f t="shared" si="172"/>
        <v/>
      </c>
      <c r="GB70" s="177" t="str">
        <f t="shared" si="173"/>
        <v/>
      </c>
      <c r="GC70" s="177" t="str">
        <f t="shared" si="174"/>
        <v/>
      </c>
      <c r="GD70" s="177" t="str">
        <f t="shared" si="175"/>
        <v/>
      </c>
      <c r="GE70" s="177" t="str">
        <f t="shared" si="176"/>
        <v/>
      </c>
      <c r="GF70" s="177" t="str">
        <f t="shared" si="177"/>
        <v/>
      </c>
      <c r="GG70" s="177" t="str">
        <f t="shared" si="178"/>
        <v/>
      </c>
      <c r="GH70" s="177" t="str">
        <f t="shared" si="179"/>
        <v/>
      </c>
      <c r="GI70" s="177" t="str">
        <f t="shared" si="180"/>
        <v/>
      </c>
      <c r="GJ70" s="177" t="str">
        <f t="shared" si="181"/>
        <v/>
      </c>
      <c r="GK70" s="177" t="str">
        <f t="shared" si="182"/>
        <v/>
      </c>
      <c r="GL70" s="177" t="str">
        <f t="shared" si="183"/>
        <v/>
      </c>
      <c r="GM70" s="177" t="str">
        <f t="shared" si="184"/>
        <v/>
      </c>
      <c r="GN70" s="177" t="str">
        <f t="shared" si="185"/>
        <v/>
      </c>
      <c r="GO70" s="177" t="str">
        <f t="shared" si="186"/>
        <v/>
      </c>
      <c r="GP70" s="177" t="str">
        <f t="shared" si="187"/>
        <v/>
      </c>
      <c r="GQ70" s="177" t="str">
        <f t="shared" si="188"/>
        <v/>
      </c>
      <c r="GR70" s="177" t="str">
        <f t="shared" si="189"/>
        <v/>
      </c>
      <c r="GS70" s="177" t="str">
        <f t="shared" si="190"/>
        <v/>
      </c>
      <c r="GT70" s="177" t="str">
        <f t="shared" si="191"/>
        <v/>
      </c>
      <c r="GU70" s="177" t="str">
        <f t="shared" si="192"/>
        <v/>
      </c>
      <c r="GV70" s="177" t="str">
        <f t="shared" si="193"/>
        <v/>
      </c>
      <c r="GW70" s="177" t="str">
        <f t="shared" si="194"/>
        <v/>
      </c>
      <c r="GX70" s="177" t="str">
        <f t="shared" si="195"/>
        <v/>
      </c>
      <c r="GY70" s="177" t="str">
        <f t="shared" si="196"/>
        <v/>
      </c>
      <c r="GZ70" s="177" t="str">
        <f t="shared" si="197"/>
        <v/>
      </c>
      <c r="HA70" s="177" t="str">
        <f t="shared" si="198"/>
        <v/>
      </c>
      <c r="HB70" s="177" t="str">
        <f t="shared" si="199"/>
        <v/>
      </c>
      <c r="HC70" s="177" t="str">
        <f t="shared" si="200"/>
        <v/>
      </c>
      <c r="HD70" s="177" t="str">
        <f t="shared" si="201"/>
        <v/>
      </c>
      <c r="HE70" s="177" t="str">
        <f t="shared" si="202"/>
        <v/>
      </c>
      <c r="HF70" s="177" t="str">
        <f t="shared" si="203"/>
        <v/>
      </c>
      <c r="HG70" s="177" t="str">
        <f t="shared" si="204"/>
        <v/>
      </c>
      <c r="HH70" s="177" t="str">
        <f t="shared" si="205"/>
        <v/>
      </c>
      <c r="HI70" s="177" t="str">
        <f t="shared" si="206"/>
        <v/>
      </c>
      <c r="HJ70" s="177" t="str">
        <f t="shared" si="207"/>
        <v/>
      </c>
      <c r="HK70" s="177" t="str">
        <f t="shared" si="208"/>
        <v/>
      </c>
      <c r="HL70" s="177" t="str">
        <f t="shared" si="209"/>
        <v/>
      </c>
      <c r="HM70" s="177" t="str">
        <f t="shared" si="210"/>
        <v/>
      </c>
      <c r="HN70" s="177" t="str">
        <f t="shared" si="211"/>
        <v/>
      </c>
      <c r="HO70" s="177" t="str">
        <f t="shared" si="212"/>
        <v/>
      </c>
      <c r="HP70" s="177" t="str">
        <f t="shared" si="213"/>
        <v/>
      </c>
      <c r="HQ70" s="177" t="str">
        <f t="shared" si="214"/>
        <v/>
      </c>
      <c r="HR70" s="177" t="str">
        <f t="shared" si="215"/>
        <v/>
      </c>
      <c r="HS70" s="177" t="str">
        <f t="shared" si="216"/>
        <v/>
      </c>
      <c r="HT70" s="177" t="str">
        <f t="shared" si="217"/>
        <v/>
      </c>
      <c r="HU70" s="177" t="str">
        <f t="shared" si="218"/>
        <v/>
      </c>
      <c r="HV70" s="177" t="str">
        <f t="shared" si="219"/>
        <v/>
      </c>
      <c r="HW70" s="177" t="str">
        <f t="shared" si="220"/>
        <v/>
      </c>
      <c r="HX70" s="177" t="str">
        <f t="shared" si="221"/>
        <v/>
      </c>
      <c r="HY70" s="177" t="str">
        <f t="shared" si="222"/>
        <v/>
      </c>
      <c r="HZ70" s="177" t="str">
        <f t="shared" si="223"/>
        <v/>
      </c>
      <c r="IA70" s="177" t="str">
        <f t="shared" si="30"/>
        <v/>
      </c>
      <c r="IB70" s="177" t="str">
        <f t="shared" si="251"/>
        <v/>
      </c>
      <c r="IC70" s="177" t="str">
        <f t="shared" si="252"/>
        <v/>
      </c>
      <c r="ID70" s="177" t="str">
        <f t="shared" si="253"/>
        <v/>
      </c>
      <c r="IE70" s="177" t="str">
        <f t="shared" si="254"/>
        <v/>
      </c>
      <c r="IF70" s="177" t="str">
        <f t="shared" si="255"/>
        <v/>
      </c>
      <c r="IG70" s="177" t="str">
        <f t="shared" si="256"/>
        <v/>
      </c>
      <c r="IH70" s="192" t="str">
        <f t="shared" si="364"/>
        <v/>
      </c>
      <c r="II70" s="193" t="e">
        <f t="shared" si="365"/>
        <v>#N/A</v>
      </c>
      <c r="IJ70" s="193" t="e">
        <f t="shared" si="339"/>
        <v>#N/A</v>
      </c>
      <c r="IK70" s="193" t="e">
        <f t="shared" si="339"/>
        <v>#N/A</v>
      </c>
      <c r="IL70" s="193" t="e">
        <f t="shared" si="339"/>
        <v>#N/A</v>
      </c>
      <c r="IM70" s="193" t="e">
        <f t="shared" si="352"/>
        <v>#N/A</v>
      </c>
      <c r="IN70" s="193" t="e">
        <f t="shared" si="352"/>
        <v>#N/A</v>
      </c>
      <c r="IO70" s="193" t="e">
        <f t="shared" si="352"/>
        <v>#N/A</v>
      </c>
      <c r="IP70" s="193" t="e">
        <f t="shared" si="352"/>
        <v>#N/A</v>
      </c>
      <c r="IQ70" s="193" t="e">
        <f t="shared" si="352"/>
        <v>#N/A</v>
      </c>
      <c r="IR70" s="193" t="e">
        <f t="shared" si="352"/>
        <v>#N/A</v>
      </c>
      <c r="IS70" s="193" t="e">
        <f t="shared" si="352"/>
        <v>#N/A</v>
      </c>
      <c r="IT70" s="193" t="e">
        <f t="shared" si="352"/>
        <v>#N/A</v>
      </c>
      <c r="IU70" s="193" t="e">
        <f t="shared" si="352"/>
        <v>#N/A</v>
      </c>
      <c r="IV70" s="193" t="e">
        <f t="shared" si="352"/>
        <v>#N/A</v>
      </c>
      <c r="IW70" s="193" t="e">
        <f t="shared" si="352"/>
        <v>#N/A</v>
      </c>
      <c r="IX70" s="193" t="e">
        <f t="shared" si="352"/>
        <v>#N/A</v>
      </c>
      <c r="IY70" s="193" t="e">
        <f t="shared" si="352"/>
        <v>#N/A</v>
      </c>
      <c r="IZ70" s="193" t="e">
        <f t="shared" si="352"/>
        <v>#N/A</v>
      </c>
      <c r="JA70" s="193" t="e">
        <f t="shared" si="352"/>
        <v>#N/A</v>
      </c>
      <c r="JB70" s="193" t="e">
        <f t="shared" si="347"/>
        <v>#N/A</v>
      </c>
      <c r="JC70" s="193" t="e">
        <f t="shared" si="347"/>
        <v>#N/A</v>
      </c>
      <c r="JD70" s="193" t="e">
        <f t="shared" si="347"/>
        <v>#N/A</v>
      </c>
      <c r="JE70" s="193" t="e">
        <f t="shared" si="347"/>
        <v>#N/A</v>
      </c>
      <c r="JF70" s="193" t="e">
        <f t="shared" si="347"/>
        <v>#N/A</v>
      </c>
      <c r="JG70" s="193" t="e">
        <f t="shared" si="347"/>
        <v>#N/A</v>
      </c>
      <c r="JH70" s="193" t="e">
        <f t="shared" si="347"/>
        <v>#N/A</v>
      </c>
      <c r="JI70" s="193" t="e">
        <f t="shared" si="347"/>
        <v>#N/A</v>
      </c>
      <c r="JJ70" s="193" t="e">
        <f t="shared" si="347"/>
        <v>#N/A</v>
      </c>
      <c r="JK70" s="193" t="e">
        <f t="shared" si="347"/>
        <v>#N/A</v>
      </c>
      <c r="JL70" s="193" t="e">
        <f t="shared" si="347"/>
        <v>#N/A</v>
      </c>
      <c r="JM70" s="193" t="e">
        <f t="shared" si="347"/>
        <v>#N/A</v>
      </c>
      <c r="JN70" s="193" t="e">
        <f t="shared" si="347"/>
        <v>#N/A</v>
      </c>
      <c r="JO70" s="193" t="e">
        <f t="shared" si="347"/>
        <v>#N/A</v>
      </c>
      <c r="JP70" s="193" t="e">
        <f t="shared" si="347"/>
        <v>#N/A</v>
      </c>
      <c r="JQ70" s="193" t="e">
        <f t="shared" si="343"/>
        <v>#N/A</v>
      </c>
      <c r="JR70" s="193" t="e">
        <f t="shared" si="343"/>
        <v>#N/A</v>
      </c>
      <c r="JS70" s="193" t="e">
        <f t="shared" si="343"/>
        <v>#N/A</v>
      </c>
      <c r="JT70" s="193" t="e">
        <f t="shared" si="343"/>
        <v>#N/A</v>
      </c>
      <c r="JU70" s="193" t="e">
        <f t="shared" si="343"/>
        <v>#N/A</v>
      </c>
      <c r="JV70" s="193" t="e">
        <f t="shared" si="343"/>
        <v>#N/A</v>
      </c>
      <c r="JW70" s="193" t="e">
        <f t="shared" si="343"/>
        <v>#N/A</v>
      </c>
      <c r="JX70" s="193" t="e">
        <f t="shared" si="343"/>
        <v>#N/A</v>
      </c>
      <c r="JY70" s="193" t="e">
        <f t="shared" si="343"/>
        <v>#N/A</v>
      </c>
      <c r="JZ70" s="193" t="e">
        <f t="shared" si="343"/>
        <v>#N/A</v>
      </c>
      <c r="KA70" s="193" t="e">
        <f t="shared" si="343"/>
        <v>#N/A</v>
      </c>
      <c r="KB70" s="193" t="e">
        <f t="shared" si="343"/>
        <v>#N/A</v>
      </c>
      <c r="KC70" s="193" t="e">
        <f t="shared" si="343"/>
        <v>#N/A</v>
      </c>
      <c r="KD70" s="193" t="e">
        <f t="shared" si="343"/>
        <v>#N/A</v>
      </c>
      <c r="KE70" s="193" t="e">
        <f t="shared" si="343"/>
        <v>#N/A</v>
      </c>
      <c r="KF70" s="193" t="e">
        <f t="shared" si="375"/>
        <v>#N/A</v>
      </c>
      <c r="KG70" s="193" t="e">
        <f t="shared" si="375"/>
        <v>#N/A</v>
      </c>
      <c r="KH70" s="193" t="e">
        <f t="shared" si="375"/>
        <v>#N/A</v>
      </c>
      <c r="KI70" s="193" t="e">
        <f t="shared" si="375"/>
        <v>#N/A</v>
      </c>
      <c r="KJ70" s="193" t="e">
        <f t="shared" si="375"/>
        <v>#N/A</v>
      </c>
      <c r="KK70" s="193" t="e">
        <f t="shared" si="375"/>
        <v>#N/A</v>
      </c>
      <c r="KL70" s="193" t="e">
        <f t="shared" si="375"/>
        <v>#N/A</v>
      </c>
      <c r="KM70" s="193" t="e">
        <f t="shared" si="375"/>
        <v>#N/A</v>
      </c>
      <c r="KN70" s="193" t="e">
        <f t="shared" si="375"/>
        <v>#N/A</v>
      </c>
      <c r="KO70" s="193" t="e">
        <f t="shared" si="375"/>
        <v>#N/A</v>
      </c>
      <c r="KP70" s="193" t="e">
        <f t="shared" si="375"/>
        <v>#N/A</v>
      </c>
      <c r="KQ70" s="193" t="e">
        <f t="shared" si="375"/>
        <v>#N/A</v>
      </c>
      <c r="KR70" s="193" t="e">
        <f t="shared" si="375"/>
        <v>#N/A</v>
      </c>
      <c r="KS70" s="193" t="e">
        <f t="shared" si="375"/>
        <v>#N/A</v>
      </c>
      <c r="KT70" s="193" t="e">
        <f t="shared" si="375"/>
        <v>#N/A</v>
      </c>
      <c r="KU70" s="193" t="e">
        <f t="shared" si="31"/>
        <v>#N/A</v>
      </c>
      <c r="KV70" s="193" t="e">
        <f t="shared" si="340"/>
        <v>#N/A</v>
      </c>
      <c r="KW70" s="193" t="e">
        <f t="shared" si="340"/>
        <v>#N/A</v>
      </c>
      <c r="KX70" s="193" t="e">
        <f t="shared" si="340"/>
        <v>#N/A</v>
      </c>
      <c r="KY70" s="193" t="e">
        <f t="shared" si="353"/>
        <v>#N/A</v>
      </c>
      <c r="KZ70" s="193" t="e">
        <f t="shared" si="353"/>
        <v>#N/A</v>
      </c>
      <c r="LA70" s="193" t="e">
        <f t="shared" si="353"/>
        <v>#N/A</v>
      </c>
      <c r="LB70" s="193" t="e">
        <f t="shared" si="353"/>
        <v>#N/A</v>
      </c>
      <c r="LC70" s="193" t="e">
        <f t="shared" si="353"/>
        <v>#N/A</v>
      </c>
      <c r="LD70" s="193" t="e">
        <f t="shared" si="353"/>
        <v>#N/A</v>
      </c>
      <c r="LE70" s="193" t="e">
        <f t="shared" si="353"/>
        <v>#N/A</v>
      </c>
      <c r="LF70" s="193" t="e">
        <f t="shared" si="353"/>
        <v>#N/A</v>
      </c>
      <c r="LG70" s="193" t="e">
        <f t="shared" si="353"/>
        <v>#N/A</v>
      </c>
      <c r="LH70" s="193" t="e">
        <f t="shared" si="353"/>
        <v>#N/A</v>
      </c>
      <c r="LI70" s="193" t="e">
        <f t="shared" si="353"/>
        <v>#N/A</v>
      </c>
      <c r="LJ70" s="193" t="e">
        <f t="shared" si="353"/>
        <v>#N/A</v>
      </c>
      <c r="LK70" s="193" t="e">
        <f t="shared" si="353"/>
        <v>#N/A</v>
      </c>
      <c r="LL70" s="193" t="e">
        <f t="shared" si="353"/>
        <v>#N/A</v>
      </c>
      <c r="LM70" s="193" t="e">
        <f t="shared" si="353"/>
        <v>#N/A</v>
      </c>
      <c r="LN70" s="193" t="e">
        <f t="shared" si="348"/>
        <v>#N/A</v>
      </c>
      <c r="LO70" s="193" t="e">
        <f t="shared" si="348"/>
        <v>#N/A</v>
      </c>
      <c r="LP70" s="193" t="e">
        <f t="shared" si="348"/>
        <v>#N/A</v>
      </c>
      <c r="LQ70" s="193" t="e">
        <f t="shared" si="348"/>
        <v>#N/A</v>
      </c>
      <c r="LR70" s="193" t="e">
        <f t="shared" si="348"/>
        <v>#N/A</v>
      </c>
      <c r="LS70" s="193" t="e">
        <f t="shared" si="348"/>
        <v>#N/A</v>
      </c>
      <c r="LT70" s="193" t="e">
        <f t="shared" si="348"/>
        <v>#N/A</v>
      </c>
      <c r="LU70" s="193" t="e">
        <f t="shared" si="348"/>
        <v>#N/A</v>
      </c>
      <c r="LV70" s="193" t="e">
        <f t="shared" si="348"/>
        <v>#N/A</v>
      </c>
      <c r="LW70" s="193" t="e">
        <f t="shared" si="348"/>
        <v>#N/A</v>
      </c>
      <c r="LX70" s="193" t="e">
        <f t="shared" si="348"/>
        <v>#N/A</v>
      </c>
      <c r="LY70" s="193" t="e">
        <f t="shared" si="348"/>
        <v>#N/A</v>
      </c>
      <c r="LZ70" s="193" t="e">
        <f t="shared" si="348"/>
        <v>#N/A</v>
      </c>
      <c r="MA70" s="193" t="e">
        <f t="shared" si="348"/>
        <v>#N/A</v>
      </c>
      <c r="MB70" s="193" t="e">
        <f t="shared" si="348"/>
        <v>#N/A</v>
      </c>
      <c r="MC70" s="193" t="e">
        <f t="shared" si="344"/>
        <v>#N/A</v>
      </c>
      <c r="MD70" s="193" t="e">
        <f t="shared" si="344"/>
        <v>#N/A</v>
      </c>
      <c r="ME70" s="193" t="e">
        <f t="shared" si="344"/>
        <v>#N/A</v>
      </c>
      <c r="MF70" s="193" t="e">
        <f t="shared" si="344"/>
        <v>#N/A</v>
      </c>
      <c r="MG70" s="193" t="e">
        <f t="shared" si="344"/>
        <v>#N/A</v>
      </c>
      <c r="MH70" s="193" t="e">
        <f t="shared" si="344"/>
        <v>#N/A</v>
      </c>
      <c r="MI70" s="193" t="e">
        <f t="shared" si="344"/>
        <v>#N/A</v>
      </c>
      <c r="MJ70" s="193" t="e">
        <f t="shared" si="344"/>
        <v>#N/A</v>
      </c>
      <c r="MK70" s="193" t="e">
        <f t="shared" si="344"/>
        <v>#N/A</v>
      </c>
      <c r="ML70" s="193" t="e">
        <f t="shared" si="344"/>
        <v>#N/A</v>
      </c>
      <c r="MM70" s="193" t="e">
        <f t="shared" si="344"/>
        <v>#N/A</v>
      </c>
      <c r="MN70" s="193" t="e">
        <f t="shared" si="344"/>
        <v>#N/A</v>
      </c>
      <c r="MO70" s="193" t="e">
        <f t="shared" si="344"/>
        <v>#N/A</v>
      </c>
      <c r="MP70" s="193" t="e">
        <f t="shared" si="344"/>
        <v>#N/A</v>
      </c>
      <c r="MQ70" s="193" t="e">
        <f t="shared" si="344"/>
        <v>#N/A</v>
      </c>
      <c r="MR70" s="193" t="e">
        <f t="shared" si="376"/>
        <v>#N/A</v>
      </c>
      <c r="MS70" s="193" t="e">
        <f t="shared" si="376"/>
        <v>#N/A</v>
      </c>
      <c r="MT70" s="193" t="e">
        <f t="shared" si="376"/>
        <v>#N/A</v>
      </c>
      <c r="MU70" s="193" t="e">
        <f t="shared" si="376"/>
        <v>#N/A</v>
      </c>
      <c r="MV70" s="193" t="e">
        <f t="shared" si="376"/>
        <v>#N/A</v>
      </c>
      <c r="MW70" s="193" t="e">
        <f t="shared" si="376"/>
        <v>#N/A</v>
      </c>
      <c r="MX70" s="193" t="e">
        <f t="shared" si="376"/>
        <v>#N/A</v>
      </c>
      <c r="MY70" s="193" t="e">
        <f t="shared" si="376"/>
        <v>#N/A</v>
      </c>
      <c r="MZ70" s="193" t="e">
        <f t="shared" si="376"/>
        <v>#N/A</v>
      </c>
      <c r="NA70" s="193" t="e">
        <f t="shared" si="376"/>
        <v>#N/A</v>
      </c>
      <c r="NB70" s="193" t="e">
        <f t="shared" si="376"/>
        <v>#N/A</v>
      </c>
      <c r="NC70" s="193" t="e">
        <f t="shared" si="376"/>
        <v>#N/A</v>
      </c>
      <c r="ND70" s="193" t="e">
        <f t="shared" si="376"/>
        <v>#N/A</v>
      </c>
      <c r="NE70" s="193" t="e">
        <f t="shared" si="376"/>
        <v>#N/A</v>
      </c>
      <c r="NF70" s="193" t="e">
        <f t="shared" si="376"/>
        <v>#N/A</v>
      </c>
      <c r="NG70" s="193" t="e">
        <f t="shared" si="32"/>
        <v>#N/A</v>
      </c>
      <c r="NH70" s="193" t="e">
        <f t="shared" si="341"/>
        <v>#N/A</v>
      </c>
      <c r="NI70" s="193" t="e">
        <f t="shared" si="341"/>
        <v>#N/A</v>
      </c>
      <c r="NJ70" s="193" t="e">
        <f t="shared" si="341"/>
        <v>#N/A</v>
      </c>
      <c r="NK70" s="193" t="e">
        <f t="shared" si="354"/>
        <v>#N/A</v>
      </c>
      <c r="NL70" s="193" t="e">
        <f t="shared" si="354"/>
        <v>#N/A</v>
      </c>
      <c r="NM70" s="193" t="e">
        <f t="shared" si="354"/>
        <v>#N/A</v>
      </c>
      <c r="NN70" s="193" t="e">
        <f t="shared" si="354"/>
        <v>#N/A</v>
      </c>
      <c r="NO70" s="193" t="e">
        <f t="shared" si="354"/>
        <v>#N/A</v>
      </c>
      <c r="NP70" s="193" t="e">
        <f t="shared" si="354"/>
        <v>#N/A</v>
      </c>
      <c r="NQ70" s="193" t="e">
        <f t="shared" si="354"/>
        <v>#N/A</v>
      </c>
      <c r="NR70" s="193" t="e">
        <f t="shared" si="354"/>
        <v>#N/A</v>
      </c>
      <c r="NS70" s="193" t="e">
        <f t="shared" si="354"/>
        <v>#N/A</v>
      </c>
      <c r="NT70" s="193" t="e">
        <f t="shared" si="354"/>
        <v>#N/A</v>
      </c>
      <c r="NU70" s="193" t="e">
        <f t="shared" si="354"/>
        <v>#N/A</v>
      </c>
      <c r="NV70" s="193" t="e">
        <f t="shared" si="354"/>
        <v>#N/A</v>
      </c>
      <c r="NW70" s="193" t="e">
        <f t="shared" si="354"/>
        <v>#N/A</v>
      </c>
      <c r="NX70" s="193" t="e">
        <f t="shared" si="354"/>
        <v>#N/A</v>
      </c>
      <c r="NY70" s="193" t="e">
        <f t="shared" si="354"/>
        <v>#N/A</v>
      </c>
      <c r="NZ70" s="193" t="e">
        <f t="shared" si="349"/>
        <v>#N/A</v>
      </c>
      <c r="OA70" s="193" t="e">
        <f t="shared" si="349"/>
        <v>#N/A</v>
      </c>
      <c r="OB70" s="193" t="e">
        <f t="shared" si="349"/>
        <v>#N/A</v>
      </c>
      <c r="OC70" s="193" t="e">
        <f t="shared" si="349"/>
        <v>#N/A</v>
      </c>
      <c r="OD70" s="193" t="e">
        <f t="shared" si="349"/>
        <v>#N/A</v>
      </c>
      <c r="OE70" s="193" t="e">
        <f t="shared" si="349"/>
        <v>#N/A</v>
      </c>
      <c r="OF70" s="193" t="e">
        <f t="shared" si="349"/>
        <v>#N/A</v>
      </c>
      <c r="OG70" s="193" t="e">
        <f t="shared" si="349"/>
        <v>#N/A</v>
      </c>
      <c r="OH70" s="193" t="e">
        <f t="shared" si="349"/>
        <v>#N/A</v>
      </c>
      <c r="OI70" s="193" t="e">
        <f t="shared" si="349"/>
        <v>#N/A</v>
      </c>
      <c r="OJ70" s="193" t="e">
        <f t="shared" si="349"/>
        <v>#N/A</v>
      </c>
      <c r="OK70" s="193" t="e">
        <f t="shared" si="349"/>
        <v>#N/A</v>
      </c>
      <c r="OL70" s="193" t="e">
        <f t="shared" si="349"/>
        <v>#N/A</v>
      </c>
      <c r="OM70" s="193" t="e">
        <f t="shared" si="349"/>
        <v>#N/A</v>
      </c>
      <c r="ON70" s="193" t="e">
        <f t="shared" si="349"/>
        <v>#N/A</v>
      </c>
      <c r="OO70" s="193" t="e">
        <f t="shared" si="345"/>
        <v>#N/A</v>
      </c>
      <c r="OP70" s="193" t="e">
        <f t="shared" si="345"/>
        <v>#N/A</v>
      </c>
      <c r="OQ70" s="193" t="e">
        <f t="shared" si="345"/>
        <v>#N/A</v>
      </c>
      <c r="OR70" s="193" t="e">
        <f t="shared" si="345"/>
        <v>#N/A</v>
      </c>
      <c r="OS70" s="193" t="e">
        <f t="shared" si="345"/>
        <v>#N/A</v>
      </c>
      <c r="OT70" s="193" t="e">
        <f t="shared" si="345"/>
        <v>#N/A</v>
      </c>
      <c r="OU70" s="193" t="e">
        <f t="shared" si="345"/>
        <v>#N/A</v>
      </c>
      <c r="OV70" s="193" t="e">
        <f t="shared" si="345"/>
        <v>#N/A</v>
      </c>
      <c r="OW70" s="193" t="e">
        <f t="shared" si="345"/>
        <v>#N/A</v>
      </c>
      <c r="OX70" s="193" t="e">
        <f t="shared" si="345"/>
        <v>#N/A</v>
      </c>
      <c r="OY70" s="193" t="e">
        <f t="shared" si="345"/>
        <v>#N/A</v>
      </c>
      <c r="OZ70" s="193" t="e">
        <f t="shared" si="345"/>
        <v>#N/A</v>
      </c>
      <c r="PA70" s="193" t="e">
        <f t="shared" si="345"/>
        <v>#N/A</v>
      </c>
      <c r="PB70" s="193" t="e">
        <f t="shared" si="345"/>
        <v>#N/A</v>
      </c>
      <c r="PC70" s="193" t="e">
        <f t="shared" si="345"/>
        <v>#N/A</v>
      </c>
      <c r="PD70" s="193" t="e">
        <f t="shared" si="377"/>
        <v>#N/A</v>
      </c>
      <c r="PE70" s="193" t="e">
        <f t="shared" si="377"/>
        <v>#N/A</v>
      </c>
      <c r="PF70" s="193" t="e">
        <f t="shared" si="377"/>
        <v>#N/A</v>
      </c>
      <c r="PG70" s="193" t="e">
        <f t="shared" si="377"/>
        <v>#N/A</v>
      </c>
      <c r="PH70" s="193" t="e">
        <f t="shared" si="377"/>
        <v>#N/A</v>
      </c>
      <c r="PI70" s="193" t="e">
        <f t="shared" si="377"/>
        <v>#N/A</v>
      </c>
      <c r="PJ70" s="193" t="e">
        <f t="shared" si="377"/>
        <v>#N/A</v>
      </c>
      <c r="PK70" s="193" t="e">
        <f t="shared" si="377"/>
        <v>#N/A</v>
      </c>
      <c r="PL70" s="193" t="e">
        <f t="shared" si="377"/>
        <v>#N/A</v>
      </c>
      <c r="PM70" s="193" t="e">
        <f t="shared" si="377"/>
        <v>#N/A</v>
      </c>
      <c r="PN70" s="193" t="e">
        <f t="shared" si="377"/>
        <v>#N/A</v>
      </c>
      <c r="PO70" s="193" t="e">
        <f t="shared" si="377"/>
        <v>#N/A</v>
      </c>
      <c r="PP70" s="193" t="e">
        <f t="shared" si="377"/>
        <v>#N/A</v>
      </c>
      <c r="PQ70" s="193" t="e">
        <f t="shared" si="377"/>
        <v>#N/A</v>
      </c>
      <c r="PR70" s="193" t="e">
        <f t="shared" si="377"/>
        <v>#N/A</v>
      </c>
      <c r="PS70" s="193" t="e">
        <f t="shared" si="33"/>
        <v>#N/A</v>
      </c>
      <c r="PT70" s="193" t="e">
        <f t="shared" si="366"/>
        <v>#N/A</v>
      </c>
      <c r="PU70" s="193" t="e">
        <f t="shared" si="366"/>
        <v>#N/A</v>
      </c>
      <c r="PV70" s="193" t="e">
        <f t="shared" si="366"/>
        <v>#N/A</v>
      </c>
      <c r="PW70" s="193" t="e">
        <f t="shared" si="366"/>
        <v>#N/A</v>
      </c>
      <c r="PX70" s="193" t="e">
        <f t="shared" si="366"/>
        <v>#N/A</v>
      </c>
      <c r="PY70" s="193" t="e">
        <f t="shared" si="366"/>
        <v>#N/A</v>
      </c>
      <c r="PZ70" s="193" t="e">
        <f t="shared" si="366"/>
        <v>#N/A</v>
      </c>
      <c r="QA70" s="193" t="e">
        <f t="shared" si="366"/>
        <v>#N/A</v>
      </c>
    </row>
    <row r="71" spans="1:443" hidden="1" x14ac:dyDescent="0.45">
      <c r="A71" s="276"/>
      <c r="B71" s="277" t="str">
        <f>IF(OR($T71="",$U71=""),"",ROUND(_xlfn.BETA.INV(ABS(VLOOKUP($Z$1,VLookups!$A$30:$B$31,2,FALSE)-B$2),IF($N71="L",$U71,$T71),IF($N71="L",$T71,$U71),$G71,$I71),0))</f>
        <v/>
      </c>
      <c r="C71" s="287" t="str">
        <f t="shared" si="378"/>
        <v/>
      </c>
      <c r="D71" s="288" t="str">
        <f t="shared" si="379"/>
        <v/>
      </c>
      <c r="E71" s="134"/>
      <c r="F71" s="279"/>
      <c r="G71" s="280" t="str">
        <f t="shared" si="367"/>
        <v/>
      </c>
      <c r="H71" s="281"/>
      <c r="I71" s="280" t="str">
        <f t="shared" si="368"/>
        <v/>
      </c>
      <c r="J71" s="279"/>
      <c r="K71" s="135"/>
      <c r="L71" s="110" t="str">
        <f t="shared" si="369"/>
        <v/>
      </c>
      <c r="M71" s="21" t="str">
        <f t="shared" si="370"/>
        <v/>
      </c>
      <c r="N71" s="22" t="str">
        <f t="shared" si="371"/>
        <v/>
      </c>
      <c r="O71" s="23" t="str">
        <f>IF(M71="","",IF(OR($M71&lt;Skew!$B$3,$M71=Skew!$B$3),IF($M71&gt;Skew!$C$3,Skew!$A$3,IF($M71&gt;Skew!$C$4,Skew!$A$4,IF($M71&gt;Skew!$C$5,Skew!$A$5,IF($M71&gt;Skew!$C$6,Skew!$A$6,IF($M71&gt;Skew!$C$7,Skew!$A$7,IF($M71&gt;Skew!$C$8,Skew!$A$8,IF($M71&gt;Skew!$C$9,Skew!$A$9,IF($M71&gt;Skew!$C$10,Skew!$A$10,IF($M71&gt;Skew!$C$11,Skew!$A$11,IF($M71&gt;Skew!$C$12,Skew!$A$12,IF($M71&gt;Skew!$C$13,Skew!$A$13,IF($M71&gt;Skew!$C$14,Skew!$A$14,IF($M71&gt;Skew!$C$15,Skew!$A$15,IF($M71&gt;Skew!$C$16,Skew!$A$16,Skew!$A$17)
)))))))))))))))</f>
        <v/>
      </c>
      <c r="P71" s="22" t="str">
        <f>IF(M71="","",MATCH(O71,Skew!$A$3:$A$17,0))</f>
        <v/>
      </c>
      <c r="Q71" s="22" t="str">
        <f t="shared" si="357"/>
        <v/>
      </c>
      <c r="R71" s="24"/>
      <c r="S71" s="22" t="str">
        <f>IF(OR(M71="",R71=""),"",MATCH(R71,Confidence!$A$3:$A$12,0))</f>
        <v/>
      </c>
      <c r="T71" s="25" t="str">
        <f t="shared" si="358"/>
        <v/>
      </c>
      <c r="U71" s="25" t="str">
        <f t="shared" si="359"/>
        <v/>
      </c>
      <c r="V71" s="22"/>
      <c r="W71" s="102" t="str">
        <f t="shared" si="360"/>
        <v/>
      </c>
      <c r="X71" s="102" t="str">
        <f t="shared" si="361"/>
        <v/>
      </c>
      <c r="Y71" s="37" t="str">
        <f t="shared" si="362"/>
        <v/>
      </c>
      <c r="Z71" s="115"/>
      <c r="AA71" s="204" t="str">
        <f>IF(AND(G71&gt;0,H71&gt;0,I71&gt;0,T71&gt;0,U71&gt;0,Z71&gt;0,NOT(R71="")),ABS(VLOOKUP($Z$1,VLookups!$A$30:$B$31,2,FALSE)-_xlfn.BETA.DIST(Z71,IF(N71="L",U71,T71),IF(N71="L",T71,U71),TRUE,G71,I71)),"")</f>
        <v/>
      </c>
      <c r="AB71" s="112" t="str">
        <f>IF(OR($T71="",$U71=""),"",_xlfn.BETA.INV(ABS(VLOOKUP($Z$1,VLookups!$A$30:$B$31,2,FALSE)-AB$3),IF($N71="L",$U71,$T71),IF($N71="L",$T71,$U71),$G71,$I71))</f>
        <v/>
      </c>
      <c r="AC71" s="113" t="str">
        <f>IF(OR($T71="",$U71=""),"",_xlfn.BETA.INV(ABS(VLOOKUP($Z$1,VLookups!$A$30:$B$31,2,FALSE)-AC$3),IF($N71="L",$U71,$T71),IF($N71="L",$T71,$U71),$G71,$I71))</f>
        <v/>
      </c>
      <c r="AD71" s="112" t="str">
        <f>IF(OR($T71="",$U71=""),"",_xlfn.BETA.INV(ABS(VLOOKUP($Z$1,VLookups!$A$30:$B$31,2,FALSE)-AD$3),IF($N71="L",$U71,$T71),IF($N71="L",$T71,$U71),$G71,$I71))</f>
        <v/>
      </c>
      <c r="AE71" s="113" t="str">
        <f>IF(OR($T71="",$U71=""),"",_xlfn.BETA.INV(ABS(VLOOKUP($Z$1,VLookups!$A$30:$B$31,2,FALSE)-AE$3),IF($N71="L",$U71,$T71),IF($N71="L",$T71,$U71),$G71,$I71))</f>
        <v/>
      </c>
      <c r="AF71" s="112" t="str">
        <f>IF(OR($T71="",$U71=""),"",_xlfn.BETA.INV(ABS(VLOOKUP($Z$1,VLookups!$A$30:$B$31,2,FALSE)-AF$3),IF($N71="L",$U71,$T71),IF($N71="L",$T71,$U71),$G71,$I71))</f>
        <v/>
      </c>
      <c r="AG71" s="113" t="str">
        <f>IF(OR($T71="",$U71=""),"",_xlfn.BETA.INV(ABS(VLOOKUP($Z$1,VLookups!$A$30:$B$31,2,FALSE)-AG$3),IF($N71="L",$U71,$T71),IF($N71="L",$T71,$U71),$G71,$I71))</f>
        <v/>
      </c>
      <c r="AH71" s="112" t="str">
        <f>IF(OR($T71="",$U71=""),"",_xlfn.BETA.INV(ABS(VLOOKUP($Z$1,VLookups!$A$30:$B$31,2,FALSE)-AH$3),IF($N71="L",$U71,$T71),IF($N71="L",$T71,$U71),$G71,$I71))</f>
        <v/>
      </c>
      <c r="AI71" s="113" t="str">
        <f>IF(OR($T71="",$U71=""),"",_xlfn.BETA.INV(ABS(VLOOKUP($Z$1,VLookups!$A$30:$B$31,2,FALSE)-AI$3),IF($N71="L",$U71,$T71),IF($N71="L",$T71,$U71),$G71,$I71))</f>
        <v/>
      </c>
      <c r="AJ71" s="112" t="str">
        <f>IF(OR($T71="",$U71=""),"",_xlfn.BETA.INV(ABS(VLOOKUP($Z$1,VLookups!$A$30:$B$31,2,FALSE)-AJ$3),IF($N71="L",$U71,$T71),IF($N71="L",$T71,$U71),$G71,$I71))</f>
        <v/>
      </c>
      <c r="AK71" s="113" t="str">
        <f>IF(OR($T71="",$U71=""),"",_xlfn.BETA.INV(ABS(VLOOKUP($Z$1,VLookups!$A$30:$B$31,2,FALSE)-AK$3),IF($N71="L",$U71,$T71),IF($N71="L",$T71,$U71),$G71,$I71))</f>
        <v/>
      </c>
      <c r="AL71" s="112" t="str">
        <f>IF(OR($T71="",$U71=""),"",_xlfn.BETA.INV(ABS(VLOOKUP($Z$1,VLookups!$A$30:$B$31,2,FALSE)-AL$3),IF($N71="L",$U71,$T71),IF($N71="L",$T71,$U71),$G71,$I71))</f>
        <v/>
      </c>
      <c r="AM71" s="113" t="str">
        <f>IF(OR($T71="",$U71=""),"",_xlfn.BETA.INV(ABS(VLOOKUP($Z$1,VLookups!$A$30:$B$31,2,FALSE)-AM$3),IF($N71="L",$U71,$T71),IF($N71="L",$T71,$U71),$G71,$I71))</f>
        <v/>
      </c>
      <c r="AN71" s="15"/>
      <c r="AO71" s="194" t="str">
        <f t="shared" si="372"/>
        <v/>
      </c>
      <c r="AP71" s="192" t="str">
        <f t="shared" si="373"/>
        <v/>
      </c>
      <c r="AQ71" s="177" t="str">
        <f t="shared" ref="AQ71" si="381">IF(ISNONTEXT($AO71),AP71+$AO71,"")</f>
        <v/>
      </c>
      <c r="AR71" s="177" t="str">
        <f t="shared" si="35"/>
        <v/>
      </c>
      <c r="AS71" s="177" t="str">
        <f t="shared" si="36"/>
        <v/>
      </c>
      <c r="AT71" s="177" t="str">
        <f t="shared" si="37"/>
        <v/>
      </c>
      <c r="AU71" s="177" t="str">
        <f t="shared" si="38"/>
        <v/>
      </c>
      <c r="AV71" s="177" t="str">
        <f t="shared" si="39"/>
        <v/>
      </c>
      <c r="AW71" s="177" t="str">
        <f t="shared" si="40"/>
        <v/>
      </c>
      <c r="AX71" s="177" t="str">
        <f t="shared" si="41"/>
        <v/>
      </c>
      <c r="AY71" s="177" t="str">
        <f t="shared" si="42"/>
        <v/>
      </c>
      <c r="AZ71" s="177" t="str">
        <f t="shared" si="43"/>
        <v/>
      </c>
      <c r="BA71" s="177" t="str">
        <f t="shared" si="44"/>
        <v/>
      </c>
      <c r="BB71" s="177" t="str">
        <f t="shared" si="45"/>
        <v/>
      </c>
      <c r="BC71" s="177" t="str">
        <f t="shared" si="46"/>
        <v/>
      </c>
      <c r="BD71" s="177" t="str">
        <f t="shared" si="47"/>
        <v/>
      </c>
      <c r="BE71" s="177" t="str">
        <f t="shared" si="48"/>
        <v/>
      </c>
      <c r="BF71" s="177" t="str">
        <f t="shared" si="49"/>
        <v/>
      </c>
      <c r="BG71" s="177" t="str">
        <f t="shared" si="50"/>
        <v/>
      </c>
      <c r="BH71" s="177" t="str">
        <f t="shared" si="51"/>
        <v/>
      </c>
      <c r="BI71" s="177" t="str">
        <f t="shared" si="52"/>
        <v/>
      </c>
      <c r="BJ71" s="177" t="str">
        <f t="shared" si="53"/>
        <v/>
      </c>
      <c r="BK71" s="177" t="str">
        <f t="shared" si="54"/>
        <v/>
      </c>
      <c r="BL71" s="177" t="str">
        <f t="shared" si="55"/>
        <v/>
      </c>
      <c r="BM71" s="177" t="str">
        <f t="shared" si="56"/>
        <v/>
      </c>
      <c r="BN71" s="177" t="str">
        <f t="shared" si="57"/>
        <v/>
      </c>
      <c r="BO71" s="177" t="str">
        <f t="shared" si="58"/>
        <v/>
      </c>
      <c r="BP71" s="177" t="str">
        <f t="shared" si="59"/>
        <v/>
      </c>
      <c r="BQ71" s="177" t="str">
        <f t="shared" si="60"/>
        <v/>
      </c>
      <c r="BR71" s="177" t="str">
        <f t="shared" si="61"/>
        <v/>
      </c>
      <c r="BS71" s="177" t="str">
        <f t="shared" si="62"/>
        <v/>
      </c>
      <c r="BT71" s="177" t="str">
        <f t="shared" si="63"/>
        <v/>
      </c>
      <c r="BU71" s="177" t="str">
        <f t="shared" si="64"/>
        <v/>
      </c>
      <c r="BV71" s="177" t="str">
        <f t="shared" si="65"/>
        <v/>
      </c>
      <c r="BW71" s="177" t="str">
        <f t="shared" si="66"/>
        <v/>
      </c>
      <c r="BX71" s="177" t="str">
        <f t="shared" si="67"/>
        <v/>
      </c>
      <c r="BY71" s="177" t="str">
        <f t="shared" si="68"/>
        <v/>
      </c>
      <c r="BZ71" s="177" t="str">
        <f t="shared" si="69"/>
        <v/>
      </c>
      <c r="CA71" s="177" t="str">
        <f t="shared" si="70"/>
        <v/>
      </c>
      <c r="CB71" s="177" t="str">
        <f t="shared" si="71"/>
        <v/>
      </c>
      <c r="CC71" s="177" t="str">
        <f t="shared" si="72"/>
        <v/>
      </c>
      <c r="CD71" s="177" t="str">
        <f t="shared" si="73"/>
        <v/>
      </c>
      <c r="CE71" s="177" t="str">
        <f t="shared" si="74"/>
        <v/>
      </c>
      <c r="CF71" s="177" t="str">
        <f t="shared" si="75"/>
        <v/>
      </c>
      <c r="CG71" s="177" t="str">
        <f t="shared" si="76"/>
        <v/>
      </c>
      <c r="CH71" s="177" t="str">
        <f t="shared" si="77"/>
        <v/>
      </c>
      <c r="CI71" s="177" t="str">
        <f t="shared" si="78"/>
        <v/>
      </c>
      <c r="CJ71" s="177" t="str">
        <f t="shared" si="79"/>
        <v/>
      </c>
      <c r="CK71" s="177" t="str">
        <f t="shared" si="80"/>
        <v/>
      </c>
      <c r="CL71" s="177" t="str">
        <f t="shared" si="81"/>
        <v/>
      </c>
      <c r="CM71" s="177" t="str">
        <f t="shared" si="82"/>
        <v/>
      </c>
      <c r="CN71" s="177" t="str">
        <f t="shared" si="83"/>
        <v/>
      </c>
      <c r="CO71" s="177" t="str">
        <f t="shared" si="84"/>
        <v/>
      </c>
      <c r="CP71" s="177" t="str">
        <f t="shared" si="85"/>
        <v/>
      </c>
      <c r="CQ71" s="177" t="str">
        <f t="shared" si="86"/>
        <v/>
      </c>
      <c r="CR71" s="177" t="str">
        <f t="shared" si="87"/>
        <v/>
      </c>
      <c r="CS71" s="177" t="str">
        <f t="shared" si="88"/>
        <v/>
      </c>
      <c r="CT71" s="177" t="str">
        <f t="shared" si="89"/>
        <v/>
      </c>
      <c r="CU71" s="177" t="str">
        <f t="shared" si="90"/>
        <v/>
      </c>
      <c r="CV71" s="177" t="str">
        <f t="shared" si="91"/>
        <v/>
      </c>
      <c r="CW71" s="177" t="str">
        <f t="shared" si="92"/>
        <v/>
      </c>
      <c r="CX71" s="177" t="str">
        <f t="shared" si="93"/>
        <v/>
      </c>
      <c r="CY71" s="177" t="str">
        <f t="shared" si="94"/>
        <v/>
      </c>
      <c r="CZ71" s="177" t="str">
        <f t="shared" si="95"/>
        <v/>
      </c>
      <c r="DA71" s="177" t="str">
        <f t="shared" si="96"/>
        <v/>
      </c>
      <c r="DB71" s="177" t="str">
        <f t="shared" si="97"/>
        <v/>
      </c>
      <c r="DC71" s="177" t="str">
        <f t="shared" ref="DC71:DC103" si="382">IF(ISNONTEXT($AO71),DB71+$AO71,"")</f>
        <v/>
      </c>
      <c r="DD71" s="177" t="str">
        <f t="shared" si="98"/>
        <v/>
      </c>
      <c r="DE71" s="177" t="str">
        <f t="shared" si="99"/>
        <v/>
      </c>
      <c r="DF71" s="177" t="str">
        <f t="shared" si="100"/>
        <v/>
      </c>
      <c r="DG71" s="177" t="str">
        <f t="shared" si="101"/>
        <v/>
      </c>
      <c r="DH71" s="177" t="str">
        <f t="shared" si="102"/>
        <v/>
      </c>
      <c r="DI71" s="177" t="str">
        <f t="shared" si="103"/>
        <v/>
      </c>
      <c r="DJ71" s="177" t="str">
        <f t="shared" si="104"/>
        <v/>
      </c>
      <c r="DK71" s="177" t="str">
        <f t="shared" si="105"/>
        <v/>
      </c>
      <c r="DL71" s="177" t="str">
        <f t="shared" si="106"/>
        <v/>
      </c>
      <c r="DM71" s="177" t="str">
        <f t="shared" si="107"/>
        <v/>
      </c>
      <c r="DN71" s="177" t="str">
        <f t="shared" si="108"/>
        <v/>
      </c>
      <c r="DO71" s="177" t="str">
        <f t="shared" si="109"/>
        <v/>
      </c>
      <c r="DP71" s="177" t="str">
        <f t="shared" si="110"/>
        <v/>
      </c>
      <c r="DQ71" s="177" t="str">
        <f t="shared" si="111"/>
        <v/>
      </c>
      <c r="DR71" s="177" t="str">
        <f t="shared" si="112"/>
        <v/>
      </c>
      <c r="DS71" s="177" t="str">
        <f t="shared" si="113"/>
        <v/>
      </c>
      <c r="DT71" s="177" t="str">
        <f t="shared" si="114"/>
        <v/>
      </c>
      <c r="DU71" s="177" t="str">
        <f t="shared" si="115"/>
        <v/>
      </c>
      <c r="DV71" s="177" t="str">
        <f t="shared" si="116"/>
        <v/>
      </c>
      <c r="DW71" s="177" t="str">
        <f t="shared" si="117"/>
        <v/>
      </c>
      <c r="DX71" s="177" t="str">
        <f t="shared" si="118"/>
        <v/>
      </c>
      <c r="DY71" s="177" t="str">
        <f t="shared" si="119"/>
        <v/>
      </c>
      <c r="DZ71" s="177" t="str">
        <f t="shared" si="120"/>
        <v/>
      </c>
      <c r="EA71" s="177" t="str">
        <f t="shared" si="121"/>
        <v/>
      </c>
      <c r="EB71" s="177" t="str">
        <f t="shared" si="122"/>
        <v/>
      </c>
      <c r="EC71" s="177" t="str">
        <f t="shared" si="123"/>
        <v/>
      </c>
      <c r="ED71" s="177" t="str">
        <f t="shared" si="124"/>
        <v/>
      </c>
      <c r="EE71" s="177" t="str">
        <f t="shared" si="125"/>
        <v/>
      </c>
      <c r="EF71" s="177" t="str">
        <f t="shared" si="126"/>
        <v/>
      </c>
      <c r="EG71" s="177" t="str">
        <f t="shared" si="127"/>
        <v/>
      </c>
      <c r="EH71" s="177" t="str">
        <f t="shared" si="128"/>
        <v/>
      </c>
      <c r="EI71" s="177" t="str">
        <f t="shared" si="129"/>
        <v/>
      </c>
      <c r="EJ71" s="177" t="str">
        <f t="shared" si="130"/>
        <v/>
      </c>
      <c r="EK71" s="177" t="str">
        <f t="shared" si="131"/>
        <v/>
      </c>
      <c r="EL71" s="177" t="str">
        <f t="shared" si="132"/>
        <v/>
      </c>
      <c r="EM71" s="177" t="str">
        <f t="shared" si="133"/>
        <v/>
      </c>
      <c r="EN71" s="177" t="str">
        <f t="shared" si="134"/>
        <v/>
      </c>
      <c r="EO71" s="177" t="str">
        <f t="shared" si="135"/>
        <v/>
      </c>
      <c r="EP71" s="177" t="str">
        <f t="shared" si="136"/>
        <v/>
      </c>
      <c r="EQ71" s="177" t="str">
        <f t="shared" si="137"/>
        <v/>
      </c>
      <c r="ER71" s="177" t="str">
        <f t="shared" si="138"/>
        <v/>
      </c>
      <c r="ES71" s="177" t="str">
        <f t="shared" si="139"/>
        <v/>
      </c>
      <c r="ET71" s="177" t="str">
        <f t="shared" si="140"/>
        <v/>
      </c>
      <c r="EU71" s="177" t="str">
        <f t="shared" si="141"/>
        <v/>
      </c>
      <c r="EV71" s="177" t="str">
        <f t="shared" si="142"/>
        <v/>
      </c>
      <c r="EW71" s="177" t="str">
        <f t="shared" si="143"/>
        <v/>
      </c>
      <c r="EX71" s="177" t="str">
        <f t="shared" si="144"/>
        <v/>
      </c>
      <c r="EY71" s="177" t="str">
        <f t="shared" si="145"/>
        <v/>
      </c>
      <c r="EZ71" s="177" t="str">
        <f t="shared" si="146"/>
        <v/>
      </c>
      <c r="FA71" s="177" t="str">
        <f t="shared" si="147"/>
        <v/>
      </c>
      <c r="FB71" s="177" t="str">
        <f t="shared" si="148"/>
        <v/>
      </c>
      <c r="FC71" s="177" t="str">
        <f t="shared" si="149"/>
        <v/>
      </c>
      <c r="FD71" s="177" t="str">
        <f t="shared" si="150"/>
        <v/>
      </c>
      <c r="FE71" s="177" t="str">
        <f t="shared" si="151"/>
        <v/>
      </c>
      <c r="FF71" s="177" t="str">
        <f t="shared" si="152"/>
        <v/>
      </c>
      <c r="FG71" s="177" t="str">
        <f t="shared" si="153"/>
        <v/>
      </c>
      <c r="FH71" s="177" t="str">
        <f t="shared" si="154"/>
        <v/>
      </c>
      <c r="FI71" s="177" t="str">
        <f t="shared" si="155"/>
        <v/>
      </c>
      <c r="FJ71" s="177" t="str">
        <f t="shared" si="156"/>
        <v/>
      </c>
      <c r="FK71" s="177" t="str">
        <f t="shared" si="157"/>
        <v/>
      </c>
      <c r="FL71" s="177" t="str">
        <f t="shared" si="158"/>
        <v/>
      </c>
      <c r="FM71" s="177" t="str">
        <f t="shared" si="159"/>
        <v/>
      </c>
      <c r="FN71" s="177" t="str">
        <f t="shared" si="160"/>
        <v/>
      </c>
      <c r="FO71" s="177" t="str">
        <f t="shared" ref="FO71:FO103" si="383">IF(ISNONTEXT($AO71),FN71+$AO71,"")</f>
        <v/>
      </c>
      <c r="FP71" s="177" t="str">
        <f t="shared" si="161"/>
        <v/>
      </c>
      <c r="FQ71" s="177" t="str">
        <f t="shared" si="162"/>
        <v/>
      </c>
      <c r="FR71" s="177" t="str">
        <f t="shared" si="163"/>
        <v/>
      </c>
      <c r="FS71" s="177" t="str">
        <f t="shared" si="164"/>
        <v/>
      </c>
      <c r="FT71" s="177" t="str">
        <f t="shared" si="165"/>
        <v/>
      </c>
      <c r="FU71" s="177" t="str">
        <f t="shared" si="166"/>
        <v/>
      </c>
      <c r="FV71" s="177" t="str">
        <f t="shared" si="167"/>
        <v/>
      </c>
      <c r="FW71" s="177" t="str">
        <f t="shared" si="168"/>
        <v/>
      </c>
      <c r="FX71" s="177" t="str">
        <f t="shared" si="169"/>
        <v/>
      </c>
      <c r="FY71" s="177" t="str">
        <f t="shared" si="170"/>
        <v/>
      </c>
      <c r="FZ71" s="177" t="str">
        <f t="shared" si="171"/>
        <v/>
      </c>
      <c r="GA71" s="177" t="str">
        <f t="shared" si="172"/>
        <v/>
      </c>
      <c r="GB71" s="177" t="str">
        <f t="shared" si="173"/>
        <v/>
      </c>
      <c r="GC71" s="177" t="str">
        <f t="shared" si="174"/>
        <v/>
      </c>
      <c r="GD71" s="177" t="str">
        <f t="shared" si="175"/>
        <v/>
      </c>
      <c r="GE71" s="177" t="str">
        <f t="shared" si="176"/>
        <v/>
      </c>
      <c r="GF71" s="177" t="str">
        <f t="shared" si="177"/>
        <v/>
      </c>
      <c r="GG71" s="177" t="str">
        <f t="shared" si="178"/>
        <v/>
      </c>
      <c r="GH71" s="177" t="str">
        <f t="shared" si="179"/>
        <v/>
      </c>
      <c r="GI71" s="177" t="str">
        <f t="shared" si="180"/>
        <v/>
      </c>
      <c r="GJ71" s="177" t="str">
        <f t="shared" si="181"/>
        <v/>
      </c>
      <c r="GK71" s="177" t="str">
        <f t="shared" si="182"/>
        <v/>
      </c>
      <c r="GL71" s="177" t="str">
        <f t="shared" si="183"/>
        <v/>
      </c>
      <c r="GM71" s="177" t="str">
        <f t="shared" si="184"/>
        <v/>
      </c>
      <c r="GN71" s="177" t="str">
        <f t="shared" si="185"/>
        <v/>
      </c>
      <c r="GO71" s="177" t="str">
        <f t="shared" si="186"/>
        <v/>
      </c>
      <c r="GP71" s="177" t="str">
        <f t="shared" si="187"/>
        <v/>
      </c>
      <c r="GQ71" s="177" t="str">
        <f t="shared" si="188"/>
        <v/>
      </c>
      <c r="GR71" s="177" t="str">
        <f t="shared" si="189"/>
        <v/>
      </c>
      <c r="GS71" s="177" t="str">
        <f t="shared" si="190"/>
        <v/>
      </c>
      <c r="GT71" s="177" t="str">
        <f t="shared" si="191"/>
        <v/>
      </c>
      <c r="GU71" s="177" t="str">
        <f t="shared" si="192"/>
        <v/>
      </c>
      <c r="GV71" s="177" t="str">
        <f t="shared" si="193"/>
        <v/>
      </c>
      <c r="GW71" s="177" t="str">
        <f t="shared" si="194"/>
        <v/>
      </c>
      <c r="GX71" s="177" t="str">
        <f t="shared" si="195"/>
        <v/>
      </c>
      <c r="GY71" s="177" t="str">
        <f t="shared" si="196"/>
        <v/>
      </c>
      <c r="GZ71" s="177" t="str">
        <f t="shared" si="197"/>
        <v/>
      </c>
      <c r="HA71" s="177" t="str">
        <f t="shared" si="198"/>
        <v/>
      </c>
      <c r="HB71" s="177" t="str">
        <f t="shared" si="199"/>
        <v/>
      </c>
      <c r="HC71" s="177" t="str">
        <f t="shared" si="200"/>
        <v/>
      </c>
      <c r="HD71" s="177" t="str">
        <f t="shared" si="201"/>
        <v/>
      </c>
      <c r="HE71" s="177" t="str">
        <f t="shared" si="202"/>
        <v/>
      </c>
      <c r="HF71" s="177" t="str">
        <f t="shared" si="203"/>
        <v/>
      </c>
      <c r="HG71" s="177" t="str">
        <f t="shared" si="204"/>
        <v/>
      </c>
      <c r="HH71" s="177" t="str">
        <f t="shared" si="205"/>
        <v/>
      </c>
      <c r="HI71" s="177" t="str">
        <f t="shared" si="206"/>
        <v/>
      </c>
      <c r="HJ71" s="177" t="str">
        <f t="shared" si="207"/>
        <v/>
      </c>
      <c r="HK71" s="177" t="str">
        <f t="shared" si="208"/>
        <v/>
      </c>
      <c r="HL71" s="177" t="str">
        <f t="shared" si="209"/>
        <v/>
      </c>
      <c r="HM71" s="177" t="str">
        <f t="shared" si="210"/>
        <v/>
      </c>
      <c r="HN71" s="177" t="str">
        <f t="shared" si="211"/>
        <v/>
      </c>
      <c r="HO71" s="177" t="str">
        <f t="shared" si="212"/>
        <v/>
      </c>
      <c r="HP71" s="177" t="str">
        <f t="shared" si="213"/>
        <v/>
      </c>
      <c r="HQ71" s="177" t="str">
        <f t="shared" si="214"/>
        <v/>
      </c>
      <c r="HR71" s="177" t="str">
        <f t="shared" si="215"/>
        <v/>
      </c>
      <c r="HS71" s="177" t="str">
        <f t="shared" si="216"/>
        <v/>
      </c>
      <c r="HT71" s="177" t="str">
        <f t="shared" si="217"/>
        <v/>
      </c>
      <c r="HU71" s="177" t="str">
        <f t="shared" si="218"/>
        <v/>
      </c>
      <c r="HV71" s="177" t="str">
        <f t="shared" si="219"/>
        <v/>
      </c>
      <c r="HW71" s="177" t="str">
        <f t="shared" si="220"/>
        <v/>
      </c>
      <c r="HX71" s="177" t="str">
        <f t="shared" si="221"/>
        <v/>
      </c>
      <c r="HY71" s="177" t="str">
        <f t="shared" si="222"/>
        <v/>
      </c>
      <c r="HZ71" s="177" t="str">
        <f t="shared" si="223"/>
        <v/>
      </c>
      <c r="IA71" s="177" t="str">
        <f t="shared" ref="IA71:IA103" si="384">IF(ISNONTEXT($AO71),HZ71+$AO71,"")</f>
        <v/>
      </c>
      <c r="IB71" s="177" t="str">
        <f t="shared" si="251"/>
        <v/>
      </c>
      <c r="IC71" s="177" t="str">
        <f t="shared" si="252"/>
        <v/>
      </c>
      <c r="ID71" s="177" t="str">
        <f t="shared" si="253"/>
        <v/>
      </c>
      <c r="IE71" s="177" t="str">
        <f t="shared" si="254"/>
        <v/>
      </c>
      <c r="IF71" s="177" t="str">
        <f t="shared" si="255"/>
        <v/>
      </c>
      <c r="IG71" s="177" t="str">
        <f t="shared" si="256"/>
        <v/>
      </c>
      <c r="IH71" s="192" t="str">
        <f t="shared" si="364"/>
        <v/>
      </c>
      <c r="II71" s="193" t="e">
        <f t="shared" si="365"/>
        <v>#N/A</v>
      </c>
      <c r="IJ71" s="193" t="e">
        <f t="shared" si="339"/>
        <v>#N/A</v>
      </c>
      <c r="IK71" s="193" t="e">
        <f t="shared" si="339"/>
        <v>#N/A</v>
      </c>
      <c r="IL71" s="193" t="e">
        <f t="shared" si="339"/>
        <v>#N/A</v>
      </c>
      <c r="IM71" s="193" t="e">
        <f t="shared" si="352"/>
        <v>#N/A</v>
      </c>
      <c r="IN71" s="193" t="e">
        <f t="shared" si="352"/>
        <v>#N/A</v>
      </c>
      <c r="IO71" s="193" t="e">
        <f t="shared" si="352"/>
        <v>#N/A</v>
      </c>
      <c r="IP71" s="193" t="e">
        <f t="shared" si="352"/>
        <v>#N/A</v>
      </c>
      <c r="IQ71" s="193" t="e">
        <f t="shared" si="352"/>
        <v>#N/A</v>
      </c>
      <c r="IR71" s="193" t="e">
        <f t="shared" si="352"/>
        <v>#N/A</v>
      </c>
      <c r="IS71" s="193" t="e">
        <f t="shared" si="352"/>
        <v>#N/A</v>
      </c>
      <c r="IT71" s="193" t="e">
        <f t="shared" si="352"/>
        <v>#N/A</v>
      </c>
      <c r="IU71" s="193" t="e">
        <f t="shared" si="352"/>
        <v>#N/A</v>
      </c>
      <c r="IV71" s="193" t="e">
        <f t="shared" si="352"/>
        <v>#N/A</v>
      </c>
      <c r="IW71" s="193" t="e">
        <f t="shared" si="352"/>
        <v>#N/A</v>
      </c>
      <c r="IX71" s="193" t="e">
        <f t="shared" si="352"/>
        <v>#N/A</v>
      </c>
      <c r="IY71" s="193" t="e">
        <f t="shared" si="352"/>
        <v>#N/A</v>
      </c>
      <c r="IZ71" s="193" t="e">
        <f t="shared" si="352"/>
        <v>#N/A</v>
      </c>
      <c r="JA71" s="193" t="e">
        <f t="shared" si="352"/>
        <v>#N/A</v>
      </c>
      <c r="JB71" s="193" t="e">
        <f t="shared" si="347"/>
        <v>#N/A</v>
      </c>
      <c r="JC71" s="193" t="e">
        <f t="shared" si="347"/>
        <v>#N/A</v>
      </c>
      <c r="JD71" s="193" t="e">
        <f t="shared" si="347"/>
        <v>#N/A</v>
      </c>
      <c r="JE71" s="193" t="e">
        <f t="shared" si="347"/>
        <v>#N/A</v>
      </c>
      <c r="JF71" s="193" t="e">
        <f t="shared" si="347"/>
        <v>#N/A</v>
      </c>
      <c r="JG71" s="193" t="e">
        <f t="shared" si="347"/>
        <v>#N/A</v>
      </c>
      <c r="JH71" s="193" t="e">
        <f t="shared" si="347"/>
        <v>#N/A</v>
      </c>
      <c r="JI71" s="193" t="e">
        <f t="shared" si="347"/>
        <v>#N/A</v>
      </c>
      <c r="JJ71" s="193" t="e">
        <f t="shared" si="347"/>
        <v>#N/A</v>
      </c>
      <c r="JK71" s="193" t="e">
        <f t="shared" si="347"/>
        <v>#N/A</v>
      </c>
      <c r="JL71" s="193" t="e">
        <f t="shared" si="347"/>
        <v>#N/A</v>
      </c>
      <c r="JM71" s="193" t="e">
        <f t="shared" si="347"/>
        <v>#N/A</v>
      </c>
      <c r="JN71" s="193" t="e">
        <f t="shared" si="347"/>
        <v>#N/A</v>
      </c>
      <c r="JO71" s="193" t="e">
        <f t="shared" si="347"/>
        <v>#N/A</v>
      </c>
      <c r="JP71" s="193" t="e">
        <f t="shared" si="347"/>
        <v>#N/A</v>
      </c>
      <c r="JQ71" s="193" t="e">
        <f t="shared" si="343"/>
        <v>#N/A</v>
      </c>
      <c r="JR71" s="193" t="e">
        <f t="shared" si="343"/>
        <v>#N/A</v>
      </c>
      <c r="JS71" s="193" t="e">
        <f t="shared" si="343"/>
        <v>#N/A</v>
      </c>
      <c r="JT71" s="193" t="e">
        <f t="shared" si="343"/>
        <v>#N/A</v>
      </c>
      <c r="JU71" s="193" t="e">
        <f t="shared" si="343"/>
        <v>#N/A</v>
      </c>
      <c r="JV71" s="193" t="e">
        <f t="shared" si="343"/>
        <v>#N/A</v>
      </c>
      <c r="JW71" s="193" t="e">
        <f t="shared" si="343"/>
        <v>#N/A</v>
      </c>
      <c r="JX71" s="193" t="e">
        <f t="shared" si="343"/>
        <v>#N/A</v>
      </c>
      <c r="JY71" s="193" t="e">
        <f t="shared" si="343"/>
        <v>#N/A</v>
      </c>
      <c r="JZ71" s="193" t="e">
        <f t="shared" si="343"/>
        <v>#N/A</v>
      </c>
      <c r="KA71" s="193" t="e">
        <f t="shared" si="343"/>
        <v>#N/A</v>
      </c>
      <c r="KB71" s="193" t="e">
        <f t="shared" si="343"/>
        <v>#N/A</v>
      </c>
      <c r="KC71" s="193" t="e">
        <f t="shared" si="343"/>
        <v>#N/A</v>
      </c>
      <c r="KD71" s="193" t="e">
        <f t="shared" si="343"/>
        <v>#N/A</v>
      </c>
      <c r="KE71" s="193" t="e">
        <f t="shared" si="343"/>
        <v>#N/A</v>
      </c>
      <c r="KF71" s="193" t="e">
        <f t="shared" si="375"/>
        <v>#N/A</v>
      </c>
      <c r="KG71" s="193" t="e">
        <f t="shared" si="375"/>
        <v>#N/A</v>
      </c>
      <c r="KH71" s="193" t="e">
        <f t="shared" si="375"/>
        <v>#N/A</v>
      </c>
      <c r="KI71" s="193" t="e">
        <f t="shared" si="375"/>
        <v>#N/A</v>
      </c>
      <c r="KJ71" s="193" t="e">
        <f t="shared" si="375"/>
        <v>#N/A</v>
      </c>
      <c r="KK71" s="193" t="e">
        <f t="shared" si="375"/>
        <v>#N/A</v>
      </c>
      <c r="KL71" s="193" t="e">
        <f t="shared" si="375"/>
        <v>#N/A</v>
      </c>
      <c r="KM71" s="193" t="e">
        <f t="shared" si="375"/>
        <v>#N/A</v>
      </c>
      <c r="KN71" s="193" t="e">
        <f t="shared" si="375"/>
        <v>#N/A</v>
      </c>
      <c r="KO71" s="193" t="e">
        <f t="shared" si="375"/>
        <v>#N/A</v>
      </c>
      <c r="KP71" s="193" t="e">
        <f t="shared" si="375"/>
        <v>#N/A</v>
      </c>
      <c r="KQ71" s="193" t="e">
        <f t="shared" si="375"/>
        <v>#N/A</v>
      </c>
      <c r="KR71" s="193" t="e">
        <f t="shared" si="375"/>
        <v>#N/A</v>
      </c>
      <c r="KS71" s="193" t="e">
        <f t="shared" si="375"/>
        <v>#N/A</v>
      </c>
      <c r="KT71" s="193" t="e">
        <f t="shared" si="375"/>
        <v>#N/A</v>
      </c>
      <c r="KU71" s="193" t="e">
        <f t="shared" ref="KU71:KU103" si="385">IF(ISNONTEXT($X71),IF($N71="R",_xlfn.BETA.DIST(DB71,$T71,$U71,FALSE,$G71,$I71),_xlfn.BETA.DIST(DB71,$U71,$T71,FALSE,$G71,$I71)),NA())</f>
        <v>#N/A</v>
      </c>
      <c r="KV71" s="193" t="e">
        <f t="shared" si="340"/>
        <v>#N/A</v>
      </c>
      <c r="KW71" s="193" t="e">
        <f t="shared" si="340"/>
        <v>#N/A</v>
      </c>
      <c r="KX71" s="193" t="e">
        <f t="shared" si="340"/>
        <v>#N/A</v>
      </c>
      <c r="KY71" s="193" t="e">
        <f t="shared" si="353"/>
        <v>#N/A</v>
      </c>
      <c r="KZ71" s="193" t="e">
        <f t="shared" si="353"/>
        <v>#N/A</v>
      </c>
      <c r="LA71" s="193" t="e">
        <f t="shared" si="353"/>
        <v>#N/A</v>
      </c>
      <c r="LB71" s="193" t="e">
        <f t="shared" si="353"/>
        <v>#N/A</v>
      </c>
      <c r="LC71" s="193" t="e">
        <f t="shared" si="353"/>
        <v>#N/A</v>
      </c>
      <c r="LD71" s="193" t="e">
        <f t="shared" si="353"/>
        <v>#N/A</v>
      </c>
      <c r="LE71" s="193" t="e">
        <f t="shared" si="353"/>
        <v>#N/A</v>
      </c>
      <c r="LF71" s="193" t="e">
        <f t="shared" si="353"/>
        <v>#N/A</v>
      </c>
      <c r="LG71" s="193" t="e">
        <f t="shared" si="353"/>
        <v>#N/A</v>
      </c>
      <c r="LH71" s="193" t="e">
        <f t="shared" si="353"/>
        <v>#N/A</v>
      </c>
      <c r="LI71" s="193" t="e">
        <f t="shared" si="353"/>
        <v>#N/A</v>
      </c>
      <c r="LJ71" s="193" t="e">
        <f t="shared" si="353"/>
        <v>#N/A</v>
      </c>
      <c r="LK71" s="193" t="e">
        <f t="shared" si="353"/>
        <v>#N/A</v>
      </c>
      <c r="LL71" s="193" t="e">
        <f t="shared" si="353"/>
        <v>#N/A</v>
      </c>
      <c r="LM71" s="193" t="e">
        <f t="shared" si="353"/>
        <v>#N/A</v>
      </c>
      <c r="LN71" s="193" t="e">
        <f t="shared" si="348"/>
        <v>#N/A</v>
      </c>
      <c r="LO71" s="193" t="e">
        <f t="shared" si="348"/>
        <v>#N/A</v>
      </c>
      <c r="LP71" s="193" t="e">
        <f t="shared" si="348"/>
        <v>#N/A</v>
      </c>
      <c r="LQ71" s="193" t="e">
        <f t="shared" si="348"/>
        <v>#N/A</v>
      </c>
      <c r="LR71" s="193" t="e">
        <f t="shared" si="348"/>
        <v>#N/A</v>
      </c>
      <c r="LS71" s="193" t="e">
        <f t="shared" si="348"/>
        <v>#N/A</v>
      </c>
      <c r="LT71" s="193" t="e">
        <f t="shared" si="348"/>
        <v>#N/A</v>
      </c>
      <c r="LU71" s="193" t="e">
        <f t="shared" si="348"/>
        <v>#N/A</v>
      </c>
      <c r="LV71" s="193" t="e">
        <f t="shared" si="348"/>
        <v>#N/A</v>
      </c>
      <c r="LW71" s="193" t="e">
        <f t="shared" si="348"/>
        <v>#N/A</v>
      </c>
      <c r="LX71" s="193" t="e">
        <f t="shared" si="348"/>
        <v>#N/A</v>
      </c>
      <c r="LY71" s="193" t="e">
        <f t="shared" si="348"/>
        <v>#N/A</v>
      </c>
      <c r="LZ71" s="193" t="e">
        <f t="shared" si="348"/>
        <v>#N/A</v>
      </c>
      <c r="MA71" s="193" t="e">
        <f t="shared" si="348"/>
        <v>#N/A</v>
      </c>
      <c r="MB71" s="193" t="e">
        <f t="shared" si="348"/>
        <v>#N/A</v>
      </c>
      <c r="MC71" s="193" t="e">
        <f t="shared" si="344"/>
        <v>#N/A</v>
      </c>
      <c r="MD71" s="193" t="e">
        <f t="shared" si="344"/>
        <v>#N/A</v>
      </c>
      <c r="ME71" s="193" t="e">
        <f t="shared" si="344"/>
        <v>#N/A</v>
      </c>
      <c r="MF71" s="193" t="e">
        <f t="shared" si="344"/>
        <v>#N/A</v>
      </c>
      <c r="MG71" s="193" t="e">
        <f t="shared" si="344"/>
        <v>#N/A</v>
      </c>
      <c r="MH71" s="193" t="e">
        <f t="shared" si="344"/>
        <v>#N/A</v>
      </c>
      <c r="MI71" s="193" t="e">
        <f t="shared" si="344"/>
        <v>#N/A</v>
      </c>
      <c r="MJ71" s="193" t="e">
        <f t="shared" si="344"/>
        <v>#N/A</v>
      </c>
      <c r="MK71" s="193" t="e">
        <f t="shared" si="344"/>
        <v>#N/A</v>
      </c>
      <c r="ML71" s="193" t="e">
        <f t="shared" si="344"/>
        <v>#N/A</v>
      </c>
      <c r="MM71" s="193" t="e">
        <f t="shared" si="344"/>
        <v>#N/A</v>
      </c>
      <c r="MN71" s="193" t="e">
        <f t="shared" si="344"/>
        <v>#N/A</v>
      </c>
      <c r="MO71" s="193" t="e">
        <f t="shared" si="344"/>
        <v>#N/A</v>
      </c>
      <c r="MP71" s="193" t="e">
        <f t="shared" si="344"/>
        <v>#N/A</v>
      </c>
      <c r="MQ71" s="193" t="e">
        <f t="shared" si="344"/>
        <v>#N/A</v>
      </c>
      <c r="MR71" s="193" t="e">
        <f t="shared" si="376"/>
        <v>#N/A</v>
      </c>
      <c r="MS71" s="193" t="e">
        <f t="shared" si="376"/>
        <v>#N/A</v>
      </c>
      <c r="MT71" s="193" t="e">
        <f t="shared" si="376"/>
        <v>#N/A</v>
      </c>
      <c r="MU71" s="193" t="e">
        <f t="shared" si="376"/>
        <v>#N/A</v>
      </c>
      <c r="MV71" s="193" t="e">
        <f t="shared" si="376"/>
        <v>#N/A</v>
      </c>
      <c r="MW71" s="193" t="e">
        <f t="shared" si="376"/>
        <v>#N/A</v>
      </c>
      <c r="MX71" s="193" t="e">
        <f t="shared" si="376"/>
        <v>#N/A</v>
      </c>
      <c r="MY71" s="193" t="e">
        <f t="shared" si="376"/>
        <v>#N/A</v>
      </c>
      <c r="MZ71" s="193" t="e">
        <f t="shared" si="376"/>
        <v>#N/A</v>
      </c>
      <c r="NA71" s="193" t="e">
        <f t="shared" si="376"/>
        <v>#N/A</v>
      </c>
      <c r="NB71" s="193" t="e">
        <f t="shared" si="376"/>
        <v>#N/A</v>
      </c>
      <c r="NC71" s="193" t="e">
        <f t="shared" si="376"/>
        <v>#N/A</v>
      </c>
      <c r="ND71" s="193" t="e">
        <f t="shared" si="376"/>
        <v>#N/A</v>
      </c>
      <c r="NE71" s="193" t="e">
        <f t="shared" si="376"/>
        <v>#N/A</v>
      </c>
      <c r="NF71" s="193" t="e">
        <f t="shared" si="376"/>
        <v>#N/A</v>
      </c>
      <c r="NG71" s="193" t="e">
        <f t="shared" ref="NG71:NG103" si="386">IF(ISNONTEXT($X71),IF($N71="R",_xlfn.BETA.DIST(FN71,$T71,$U71,FALSE,$G71,$I71),_xlfn.BETA.DIST(FN71,$U71,$T71,FALSE,$G71,$I71)),NA())</f>
        <v>#N/A</v>
      </c>
      <c r="NH71" s="193" t="e">
        <f t="shared" si="341"/>
        <v>#N/A</v>
      </c>
      <c r="NI71" s="193" t="e">
        <f t="shared" si="341"/>
        <v>#N/A</v>
      </c>
      <c r="NJ71" s="193" t="e">
        <f t="shared" si="341"/>
        <v>#N/A</v>
      </c>
      <c r="NK71" s="193" t="e">
        <f t="shared" si="354"/>
        <v>#N/A</v>
      </c>
      <c r="NL71" s="193" t="e">
        <f t="shared" si="354"/>
        <v>#N/A</v>
      </c>
      <c r="NM71" s="193" t="e">
        <f t="shared" si="354"/>
        <v>#N/A</v>
      </c>
      <c r="NN71" s="193" t="e">
        <f t="shared" si="354"/>
        <v>#N/A</v>
      </c>
      <c r="NO71" s="193" t="e">
        <f t="shared" si="354"/>
        <v>#N/A</v>
      </c>
      <c r="NP71" s="193" t="e">
        <f t="shared" si="354"/>
        <v>#N/A</v>
      </c>
      <c r="NQ71" s="193" t="e">
        <f t="shared" si="354"/>
        <v>#N/A</v>
      </c>
      <c r="NR71" s="193" t="e">
        <f t="shared" si="354"/>
        <v>#N/A</v>
      </c>
      <c r="NS71" s="193" t="e">
        <f t="shared" si="354"/>
        <v>#N/A</v>
      </c>
      <c r="NT71" s="193" t="e">
        <f t="shared" si="354"/>
        <v>#N/A</v>
      </c>
      <c r="NU71" s="193" t="e">
        <f t="shared" si="354"/>
        <v>#N/A</v>
      </c>
      <c r="NV71" s="193" t="e">
        <f t="shared" si="354"/>
        <v>#N/A</v>
      </c>
      <c r="NW71" s="193" t="e">
        <f t="shared" si="354"/>
        <v>#N/A</v>
      </c>
      <c r="NX71" s="193" t="e">
        <f t="shared" si="354"/>
        <v>#N/A</v>
      </c>
      <c r="NY71" s="193" t="e">
        <f t="shared" si="354"/>
        <v>#N/A</v>
      </c>
      <c r="NZ71" s="193" t="e">
        <f t="shared" si="349"/>
        <v>#N/A</v>
      </c>
      <c r="OA71" s="193" t="e">
        <f t="shared" si="349"/>
        <v>#N/A</v>
      </c>
      <c r="OB71" s="193" t="e">
        <f t="shared" si="349"/>
        <v>#N/A</v>
      </c>
      <c r="OC71" s="193" t="e">
        <f t="shared" si="349"/>
        <v>#N/A</v>
      </c>
      <c r="OD71" s="193" t="e">
        <f t="shared" si="349"/>
        <v>#N/A</v>
      </c>
      <c r="OE71" s="193" t="e">
        <f t="shared" si="349"/>
        <v>#N/A</v>
      </c>
      <c r="OF71" s="193" t="e">
        <f t="shared" si="349"/>
        <v>#N/A</v>
      </c>
      <c r="OG71" s="193" t="e">
        <f t="shared" si="349"/>
        <v>#N/A</v>
      </c>
      <c r="OH71" s="193" t="e">
        <f t="shared" si="349"/>
        <v>#N/A</v>
      </c>
      <c r="OI71" s="193" t="e">
        <f t="shared" si="349"/>
        <v>#N/A</v>
      </c>
      <c r="OJ71" s="193" t="e">
        <f t="shared" si="349"/>
        <v>#N/A</v>
      </c>
      <c r="OK71" s="193" t="e">
        <f t="shared" si="349"/>
        <v>#N/A</v>
      </c>
      <c r="OL71" s="193" t="e">
        <f t="shared" si="349"/>
        <v>#N/A</v>
      </c>
      <c r="OM71" s="193" t="e">
        <f t="shared" si="349"/>
        <v>#N/A</v>
      </c>
      <c r="ON71" s="193" t="e">
        <f t="shared" si="349"/>
        <v>#N/A</v>
      </c>
      <c r="OO71" s="193" t="e">
        <f t="shared" si="345"/>
        <v>#N/A</v>
      </c>
      <c r="OP71" s="193" t="e">
        <f t="shared" si="345"/>
        <v>#N/A</v>
      </c>
      <c r="OQ71" s="193" t="e">
        <f t="shared" si="345"/>
        <v>#N/A</v>
      </c>
      <c r="OR71" s="193" t="e">
        <f t="shared" si="345"/>
        <v>#N/A</v>
      </c>
      <c r="OS71" s="193" t="e">
        <f t="shared" si="345"/>
        <v>#N/A</v>
      </c>
      <c r="OT71" s="193" t="e">
        <f t="shared" si="345"/>
        <v>#N/A</v>
      </c>
      <c r="OU71" s="193" t="e">
        <f t="shared" si="345"/>
        <v>#N/A</v>
      </c>
      <c r="OV71" s="193" t="e">
        <f t="shared" si="345"/>
        <v>#N/A</v>
      </c>
      <c r="OW71" s="193" t="e">
        <f t="shared" si="345"/>
        <v>#N/A</v>
      </c>
      <c r="OX71" s="193" t="e">
        <f t="shared" si="345"/>
        <v>#N/A</v>
      </c>
      <c r="OY71" s="193" t="e">
        <f t="shared" si="345"/>
        <v>#N/A</v>
      </c>
      <c r="OZ71" s="193" t="e">
        <f t="shared" si="345"/>
        <v>#N/A</v>
      </c>
      <c r="PA71" s="193" t="e">
        <f t="shared" si="345"/>
        <v>#N/A</v>
      </c>
      <c r="PB71" s="193" t="e">
        <f t="shared" si="345"/>
        <v>#N/A</v>
      </c>
      <c r="PC71" s="193" t="e">
        <f t="shared" si="345"/>
        <v>#N/A</v>
      </c>
      <c r="PD71" s="193" t="e">
        <f t="shared" si="377"/>
        <v>#N/A</v>
      </c>
      <c r="PE71" s="193" t="e">
        <f t="shared" si="377"/>
        <v>#N/A</v>
      </c>
      <c r="PF71" s="193" t="e">
        <f t="shared" si="377"/>
        <v>#N/A</v>
      </c>
      <c r="PG71" s="193" t="e">
        <f t="shared" si="377"/>
        <v>#N/A</v>
      </c>
      <c r="PH71" s="193" t="e">
        <f t="shared" si="377"/>
        <v>#N/A</v>
      </c>
      <c r="PI71" s="193" t="e">
        <f t="shared" si="377"/>
        <v>#N/A</v>
      </c>
      <c r="PJ71" s="193" t="e">
        <f t="shared" si="377"/>
        <v>#N/A</v>
      </c>
      <c r="PK71" s="193" t="e">
        <f t="shared" si="377"/>
        <v>#N/A</v>
      </c>
      <c r="PL71" s="193" t="e">
        <f t="shared" si="377"/>
        <v>#N/A</v>
      </c>
      <c r="PM71" s="193" t="e">
        <f t="shared" si="377"/>
        <v>#N/A</v>
      </c>
      <c r="PN71" s="193" t="e">
        <f t="shared" si="377"/>
        <v>#N/A</v>
      </c>
      <c r="PO71" s="193" t="e">
        <f t="shared" si="377"/>
        <v>#N/A</v>
      </c>
      <c r="PP71" s="193" t="e">
        <f t="shared" si="377"/>
        <v>#N/A</v>
      </c>
      <c r="PQ71" s="193" t="e">
        <f t="shared" si="377"/>
        <v>#N/A</v>
      </c>
      <c r="PR71" s="193" t="e">
        <f t="shared" si="377"/>
        <v>#N/A</v>
      </c>
      <c r="PS71" s="193" t="e">
        <f t="shared" ref="PS71:PS103" si="387">IF(ISNONTEXT($X71),IF($N71="R",_xlfn.BETA.DIST(HZ71,$T71,$U71,FALSE,$G71,$I71),_xlfn.BETA.DIST(HZ71,$U71,$T71,FALSE,$G71,$I71)),NA())</f>
        <v>#N/A</v>
      </c>
      <c r="PT71" s="193" t="e">
        <f t="shared" si="366"/>
        <v>#N/A</v>
      </c>
      <c r="PU71" s="193" t="e">
        <f t="shared" si="366"/>
        <v>#N/A</v>
      </c>
      <c r="PV71" s="193" t="e">
        <f t="shared" si="366"/>
        <v>#N/A</v>
      </c>
      <c r="PW71" s="193" t="e">
        <f t="shared" si="366"/>
        <v>#N/A</v>
      </c>
      <c r="PX71" s="193" t="e">
        <f t="shared" si="366"/>
        <v>#N/A</v>
      </c>
      <c r="PY71" s="193" t="e">
        <f t="shared" si="366"/>
        <v>#N/A</v>
      </c>
      <c r="PZ71" s="193" t="e">
        <f t="shared" si="366"/>
        <v>#N/A</v>
      </c>
      <c r="QA71" s="193" t="e">
        <f t="shared" si="366"/>
        <v>#N/A</v>
      </c>
    </row>
    <row r="72" spans="1:443" hidden="1" x14ac:dyDescent="0.45">
      <c r="A72" s="276"/>
      <c r="B72" s="277" t="str">
        <f>IF(OR($T72="",$U72=""),"",ROUND(_xlfn.BETA.INV(ABS(VLOOKUP($Z$1,VLookups!$A$30:$B$31,2,FALSE)-B$2),IF($N72="L",$U72,$T72),IF($N72="L",$T72,$U72),$G72,$I72),0))</f>
        <v/>
      </c>
      <c r="C72" s="287" t="str">
        <f t="shared" si="378"/>
        <v/>
      </c>
      <c r="D72" s="288" t="str">
        <f t="shared" si="379"/>
        <v/>
      </c>
      <c r="E72" s="134"/>
      <c r="F72" s="279"/>
      <c r="G72" s="280" t="str">
        <f t="shared" si="367"/>
        <v/>
      </c>
      <c r="H72" s="281"/>
      <c r="I72" s="280" t="str">
        <f t="shared" si="368"/>
        <v/>
      </c>
      <c r="J72" s="279"/>
      <c r="K72" s="135"/>
      <c r="L72" s="110" t="str">
        <f t="shared" si="369"/>
        <v/>
      </c>
      <c r="M72" s="21" t="str">
        <f t="shared" si="370"/>
        <v/>
      </c>
      <c r="N72" s="22" t="str">
        <f t="shared" si="371"/>
        <v/>
      </c>
      <c r="O72" s="23" t="str">
        <f>IF(M72="","",IF(OR($M72&lt;Skew!$B$3,$M72=Skew!$B$3),IF($M72&gt;Skew!$C$3,Skew!$A$3,IF($M72&gt;Skew!$C$4,Skew!$A$4,IF($M72&gt;Skew!$C$5,Skew!$A$5,IF($M72&gt;Skew!$C$6,Skew!$A$6,IF($M72&gt;Skew!$C$7,Skew!$A$7,IF($M72&gt;Skew!$C$8,Skew!$A$8,IF($M72&gt;Skew!$C$9,Skew!$A$9,IF($M72&gt;Skew!$C$10,Skew!$A$10,IF($M72&gt;Skew!$C$11,Skew!$A$11,IF($M72&gt;Skew!$C$12,Skew!$A$12,IF($M72&gt;Skew!$C$13,Skew!$A$13,IF($M72&gt;Skew!$C$14,Skew!$A$14,IF($M72&gt;Skew!$C$15,Skew!$A$15,IF($M72&gt;Skew!$C$16,Skew!$A$16,Skew!$A$17)
)))))))))))))))</f>
        <v/>
      </c>
      <c r="P72" s="22" t="str">
        <f>IF(M72="","",MATCH(O72,Skew!$A$3:$A$17,0))</f>
        <v/>
      </c>
      <c r="Q72" s="22" t="str">
        <f t="shared" si="357"/>
        <v/>
      </c>
      <c r="R72" s="24"/>
      <c r="S72" s="22" t="str">
        <f>IF(OR(M72="",R72=""),"",MATCH(R72,Confidence!$A$3:$A$12,0))</f>
        <v/>
      </c>
      <c r="T72" s="25" t="str">
        <f t="shared" si="358"/>
        <v/>
      </c>
      <c r="U72" s="25" t="str">
        <f t="shared" si="359"/>
        <v/>
      </c>
      <c r="V72" s="22"/>
      <c r="W72" s="102" t="str">
        <f t="shared" si="360"/>
        <v/>
      </c>
      <c r="X72" s="102" t="str">
        <f t="shared" si="361"/>
        <v/>
      </c>
      <c r="Y72" s="37" t="str">
        <f t="shared" si="362"/>
        <v/>
      </c>
      <c r="Z72" s="115"/>
      <c r="AA72" s="204" t="str">
        <f>IF(AND(G72&gt;0,H72&gt;0,I72&gt;0,T72&gt;0,U72&gt;0,Z72&gt;0,NOT(R72="")),ABS(VLOOKUP($Z$1,VLookups!$A$30:$B$31,2,FALSE)-_xlfn.BETA.DIST(Z72,IF(N72="L",U72,T72),IF(N72="L",T72,U72),TRUE,G72,I72)),"")</f>
        <v/>
      </c>
      <c r="AB72" s="112" t="str">
        <f>IF(OR($T72="",$U72=""),"",_xlfn.BETA.INV(ABS(VLOOKUP($Z$1,VLookups!$A$30:$B$31,2,FALSE)-AB$3),IF($N72="L",$U72,$T72),IF($N72="L",$T72,$U72),$G72,$I72))</f>
        <v/>
      </c>
      <c r="AC72" s="113" t="str">
        <f>IF(OR($T72="",$U72=""),"",_xlfn.BETA.INV(ABS(VLOOKUP($Z$1,VLookups!$A$30:$B$31,2,FALSE)-AC$3),IF($N72="L",$U72,$T72),IF($N72="L",$T72,$U72),$G72,$I72))</f>
        <v/>
      </c>
      <c r="AD72" s="112" t="str">
        <f>IF(OR($T72="",$U72=""),"",_xlfn.BETA.INV(ABS(VLOOKUP($Z$1,VLookups!$A$30:$B$31,2,FALSE)-AD$3),IF($N72="L",$U72,$T72),IF($N72="L",$T72,$U72),$G72,$I72))</f>
        <v/>
      </c>
      <c r="AE72" s="113" t="str">
        <f>IF(OR($T72="",$U72=""),"",_xlfn.BETA.INV(ABS(VLOOKUP($Z$1,VLookups!$A$30:$B$31,2,FALSE)-AE$3),IF($N72="L",$U72,$T72),IF($N72="L",$T72,$U72),$G72,$I72))</f>
        <v/>
      </c>
      <c r="AF72" s="112" t="str">
        <f>IF(OR($T72="",$U72=""),"",_xlfn.BETA.INV(ABS(VLOOKUP($Z$1,VLookups!$A$30:$B$31,2,FALSE)-AF$3),IF($N72="L",$U72,$T72),IF($N72="L",$T72,$U72),$G72,$I72))</f>
        <v/>
      </c>
      <c r="AG72" s="113" t="str">
        <f>IF(OR($T72="",$U72=""),"",_xlfn.BETA.INV(ABS(VLOOKUP($Z$1,VLookups!$A$30:$B$31,2,FALSE)-AG$3),IF($N72="L",$U72,$T72),IF($N72="L",$T72,$U72),$G72,$I72))</f>
        <v/>
      </c>
      <c r="AH72" s="112" t="str">
        <f>IF(OR($T72="",$U72=""),"",_xlfn.BETA.INV(ABS(VLOOKUP($Z$1,VLookups!$A$30:$B$31,2,FALSE)-AH$3),IF($N72="L",$U72,$T72),IF($N72="L",$T72,$U72),$G72,$I72))</f>
        <v/>
      </c>
      <c r="AI72" s="113" t="str">
        <f>IF(OR($T72="",$U72=""),"",_xlfn.BETA.INV(ABS(VLOOKUP($Z$1,VLookups!$A$30:$B$31,2,FALSE)-AI$3),IF($N72="L",$U72,$T72),IF($N72="L",$T72,$U72),$G72,$I72))</f>
        <v/>
      </c>
      <c r="AJ72" s="112" t="str">
        <f>IF(OR($T72="",$U72=""),"",_xlfn.BETA.INV(ABS(VLOOKUP($Z$1,VLookups!$A$30:$B$31,2,FALSE)-AJ$3),IF($N72="L",$U72,$T72),IF($N72="L",$T72,$U72),$G72,$I72))</f>
        <v/>
      </c>
      <c r="AK72" s="113" t="str">
        <f>IF(OR($T72="",$U72=""),"",_xlfn.BETA.INV(ABS(VLOOKUP($Z$1,VLookups!$A$30:$B$31,2,FALSE)-AK$3),IF($N72="L",$U72,$T72),IF($N72="L",$T72,$U72),$G72,$I72))</f>
        <v/>
      </c>
      <c r="AL72" s="112" t="str">
        <f>IF(OR($T72="",$U72=""),"",_xlfn.BETA.INV(ABS(VLOOKUP($Z$1,VLookups!$A$30:$B$31,2,FALSE)-AL$3),IF($N72="L",$U72,$T72),IF($N72="L",$T72,$U72),$G72,$I72))</f>
        <v/>
      </c>
      <c r="AM72" s="113" t="str">
        <f>IF(OR($T72="",$U72=""),"",_xlfn.BETA.INV(ABS(VLOOKUP($Z$1,VLookups!$A$30:$B$31,2,FALSE)-AM$3),IF($N72="L",$U72,$T72),IF($N72="L",$T72,$U72),$G72,$I72))</f>
        <v/>
      </c>
      <c r="AN72" s="15"/>
      <c r="AO72" s="194" t="str">
        <f t="shared" si="372"/>
        <v/>
      </c>
      <c r="AP72" s="192" t="str">
        <f t="shared" si="373"/>
        <v/>
      </c>
      <c r="AQ72" s="177" t="str">
        <f t="shared" ref="AQ72" si="388">IF(ISNONTEXT($AO72),AP72+$AO72,"")</f>
        <v/>
      </c>
      <c r="AR72" s="177" t="str">
        <f t="shared" ref="AR72:AR103" si="389">IF(ISNONTEXT($AO72),AQ72+$AO72,"")</f>
        <v/>
      </c>
      <c r="AS72" s="177" t="str">
        <f t="shared" ref="AS72:AS103" si="390">IF(ISNONTEXT($AO72),AR72+$AO72,"")</f>
        <v/>
      </c>
      <c r="AT72" s="177" t="str">
        <f t="shared" ref="AT72:AT103" si="391">IF(ISNONTEXT($AO72),AS72+$AO72,"")</f>
        <v/>
      </c>
      <c r="AU72" s="177" t="str">
        <f t="shared" ref="AU72:AU103" si="392">IF(ISNONTEXT($AO72),AT72+$AO72,"")</f>
        <v/>
      </c>
      <c r="AV72" s="177" t="str">
        <f t="shared" ref="AV72:AV103" si="393">IF(ISNONTEXT($AO72),AU72+$AO72,"")</f>
        <v/>
      </c>
      <c r="AW72" s="177" t="str">
        <f t="shared" ref="AW72:AW103" si="394">IF(ISNONTEXT($AO72),AV72+$AO72,"")</f>
        <v/>
      </c>
      <c r="AX72" s="177" t="str">
        <f t="shared" ref="AX72:AX103" si="395">IF(ISNONTEXT($AO72),AW72+$AO72,"")</f>
        <v/>
      </c>
      <c r="AY72" s="177" t="str">
        <f t="shared" ref="AY72:AY103" si="396">IF(ISNONTEXT($AO72),AX72+$AO72,"")</f>
        <v/>
      </c>
      <c r="AZ72" s="177" t="str">
        <f t="shared" ref="AZ72:AZ103" si="397">IF(ISNONTEXT($AO72),AY72+$AO72,"")</f>
        <v/>
      </c>
      <c r="BA72" s="177" t="str">
        <f t="shared" ref="BA72:BA103" si="398">IF(ISNONTEXT($AO72),AZ72+$AO72,"")</f>
        <v/>
      </c>
      <c r="BB72" s="177" t="str">
        <f t="shared" ref="BB72:BB103" si="399">IF(ISNONTEXT($AO72),BA72+$AO72,"")</f>
        <v/>
      </c>
      <c r="BC72" s="177" t="str">
        <f t="shared" ref="BC72:BC103" si="400">IF(ISNONTEXT($AO72),BB72+$AO72,"")</f>
        <v/>
      </c>
      <c r="BD72" s="177" t="str">
        <f t="shared" ref="BD72:BD103" si="401">IF(ISNONTEXT($AO72),BC72+$AO72,"")</f>
        <v/>
      </c>
      <c r="BE72" s="177" t="str">
        <f t="shared" ref="BE72:BE103" si="402">IF(ISNONTEXT($AO72),BD72+$AO72,"")</f>
        <v/>
      </c>
      <c r="BF72" s="177" t="str">
        <f t="shared" ref="BF72:BF103" si="403">IF(ISNONTEXT($AO72),BE72+$AO72,"")</f>
        <v/>
      </c>
      <c r="BG72" s="177" t="str">
        <f t="shared" ref="BG72:BG103" si="404">IF(ISNONTEXT($AO72),BF72+$AO72,"")</f>
        <v/>
      </c>
      <c r="BH72" s="177" t="str">
        <f t="shared" ref="BH72:BH103" si="405">IF(ISNONTEXT($AO72),BG72+$AO72,"")</f>
        <v/>
      </c>
      <c r="BI72" s="177" t="str">
        <f t="shared" ref="BI72:BI103" si="406">IF(ISNONTEXT($AO72),BH72+$AO72,"")</f>
        <v/>
      </c>
      <c r="BJ72" s="177" t="str">
        <f t="shared" ref="BJ72:BJ103" si="407">IF(ISNONTEXT($AO72),BI72+$AO72,"")</f>
        <v/>
      </c>
      <c r="BK72" s="177" t="str">
        <f t="shared" ref="BK72:BK103" si="408">IF(ISNONTEXT($AO72),BJ72+$AO72,"")</f>
        <v/>
      </c>
      <c r="BL72" s="177" t="str">
        <f t="shared" ref="BL72:BL103" si="409">IF(ISNONTEXT($AO72),BK72+$AO72,"")</f>
        <v/>
      </c>
      <c r="BM72" s="177" t="str">
        <f t="shared" ref="BM72:BM103" si="410">IF(ISNONTEXT($AO72),BL72+$AO72,"")</f>
        <v/>
      </c>
      <c r="BN72" s="177" t="str">
        <f t="shared" ref="BN72:BN103" si="411">IF(ISNONTEXT($AO72),BM72+$AO72,"")</f>
        <v/>
      </c>
      <c r="BO72" s="177" t="str">
        <f t="shared" ref="BO72:BO103" si="412">IF(ISNONTEXT($AO72),BN72+$AO72,"")</f>
        <v/>
      </c>
      <c r="BP72" s="177" t="str">
        <f t="shared" ref="BP72:BP103" si="413">IF(ISNONTEXT($AO72),BO72+$AO72,"")</f>
        <v/>
      </c>
      <c r="BQ72" s="177" t="str">
        <f t="shared" ref="BQ72:BQ103" si="414">IF(ISNONTEXT($AO72),BP72+$AO72,"")</f>
        <v/>
      </c>
      <c r="BR72" s="177" t="str">
        <f t="shared" ref="BR72:BR103" si="415">IF(ISNONTEXT($AO72),BQ72+$AO72,"")</f>
        <v/>
      </c>
      <c r="BS72" s="177" t="str">
        <f t="shared" ref="BS72:BS103" si="416">IF(ISNONTEXT($AO72),BR72+$AO72,"")</f>
        <v/>
      </c>
      <c r="BT72" s="177" t="str">
        <f t="shared" ref="BT72:BT103" si="417">IF(ISNONTEXT($AO72),BS72+$AO72,"")</f>
        <v/>
      </c>
      <c r="BU72" s="177" t="str">
        <f t="shared" ref="BU72:BU103" si="418">IF(ISNONTEXT($AO72),BT72+$AO72,"")</f>
        <v/>
      </c>
      <c r="BV72" s="177" t="str">
        <f t="shared" ref="BV72:BV103" si="419">IF(ISNONTEXT($AO72),BU72+$AO72,"")</f>
        <v/>
      </c>
      <c r="BW72" s="177" t="str">
        <f t="shared" ref="BW72:BW103" si="420">IF(ISNONTEXT($AO72),BV72+$AO72,"")</f>
        <v/>
      </c>
      <c r="BX72" s="177" t="str">
        <f t="shared" ref="BX72:BX103" si="421">IF(ISNONTEXT($AO72),BW72+$AO72,"")</f>
        <v/>
      </c>
      <c r="BY72" s="177" t="str">
        <f t="shared" ref="BY72:BY103" si="422">IF(ISNONTEXT($AO72),BX72+$AO72,"")</f>
        <v/>
      </c>
      <c r="BZ72" s="177" t="str">
        <f t="shared" ref="BZ72:BZ103" si="423">IF(ISNONTEXT($AO72),BY72+$AO72,"")</f>
        <v/>
      </c>
      <c r="CA72" s="177" t="str">
        <f t="shared" ref="CA72:CA103" si="424">IF(ISNONTEXT($AO72),BZ72+$AO72,"")</f>
        <v/>
      </c>
      <c r="CB72" s="177" t="str">
        <f t="shared" ref="CB72:CB103" si="425">IF(ISNONTEXT($AO72),CA72+$AO72,"")</f>
        <v/>
      </c>
      <c r="CC72" s="177" t="str">
        <f t="shared" ref="CC72:CC103" si="426">IF(ISNONTEXT($AO72),CB72+$AO72,"")</f>
        <v/>
      </c>
      <c r="CD72" s="177" t="str">
        <f t="shared" ref="CD72:CD103" si="427">IF(ISNONTEXT($AO72),CC72+$AO72,"")</f>
        <v/>
      </c>
      <c r="CE72" s="177" t="str">
        <f t="shared" ref="CE72:CE103" si="428">IF(ISNONTEXT($AO72),CD72+$AO72,"")</f>
        <v/>
      </c>
      <c r="CF72" s="177" t="str">
        <f t="shared" ref="CF72:CF103" si="429">IF(ISNONTEXT($AO72),CE72+$AO72,"")</f>
        <v/>
      </c>
      <c r="CG72" s="177" t="str">
        <f t="shared" ref="CG72:CG103" si="430">IF(ISNONTEXT($AO72),CF72+$AO72,"")</f>
        <v/>
      </c>
      <c r="CH72" s="177" t="str">
        <f t="shared" ref="CH72:CH103" si="431">IF(ISNONTEXT($AO72),CG72+$AO72,"")</f>
        <v/>
      </c>
      <c r="CI72" s="177" t="str">
        <f t="shared" ref="CI72:CI103" si="432">IF(ISNONTEXT($AO72),CH72+$AO72,"")</f>
        <v/>
      </c>
      <c r="CJ72" s="177" t="str">
        <f t="shared" ref="CJ72:CJ103" si="433">IF(ISNONTEXT($AO72),CI72+$AO72,"")</f>
        <v/>
      </c>
      <c r="CK72" s="177" t="str">
        <f t="shared" ref="CK72:CK103" si="434">IF(ISNONTEXT($AO72),CJ72+$AO72,"")</f>
        <v/>
      </c>
      <c r="CL72" s="177" t="str">
        <f t="shared" ref="CL72:CL103" si="435">IF(ISNONTEXT($AO72),CK72+$AO72,"")</f>
        <v/>
      </c>
      <c r="CM72" s="177" t="str">
        <f t="shared" ref="CM72:CM103" si="436">IF(ISNONTEXT($AO72),CL72+$AO72,"")</f>
        <v/>
      </c>
      <c r="CN72" s="177" t="str">
        <f t="shared" ref="CN72:CN103" si="437">IF(ISNONTEXT($AO72),CM72+$AO72,"")</f>
        <v/>
      </c>
      <c r="CO72" s="177" t="str">
        <f t="shared" ref="CO72:CO103" si="438">IF(ISNONTEXT($AO72),CN72+$AO72,"")</f>
        <v/>
      </c>
      <c r="CP72" s="177" t="str">
        <f t="shared" ref="CP72:CP103" si="439">IF(ISNONTEXT($AO72),CO72+$AO72,"")</f>
        <v/>
      </c>
      <c r="CQ72" s="177" t="str">
        <f t="shared" ref="CQ72:CQ103" si="440">IF(ISNONTEXT($AO72),CP72+$AO72,"")</f>
        <v/>
      </c>
      <c r="CR72" s="177" t="str">
        <f t="shared" ref="CR72:CR103" si="441">IF(ISNONTEXT($AO72),CQ72+$AO72,"")</f>
        <v/>
      </c>
      <c r="CS72" s="177" t="str">
        <f t="shared" ref="CS72:CS103" si="442">IF(ISNONTEXT($AO72),CR72+$AO72,"")</f>
        <v/>
      </c>
      <c r="CT72" s="177" t="str">
        <f t="shared" ref="CT72:CT103" si="443">IF(ISNONTEXT($AO72),CS72+$AO72,"")</f>
        <v/>
      </c>
      <c r="CU72" s="177" t="str">
        <f t="shared" ref="CU72:CU103" si="444">IF(ISNONTEXT($AO72),CT72+$AO72,"")</f>
        <v/>
      </c>
      <c r="CV72" s="177" t="str">
        <f t="shared" ref="CV72:CV103" si="445">IF(ISNONTEXT($AO72),CU72+$AO72,"")</f>
        <v/>
      </c>
      <c r="CW72" s="177" t="str">
        <f t="shared" ref="CW72:CW103" si="446">IF(ISNONTEXT($AO72),CV72+$AO72,"")</f>
        <v/>
      </c>
      <c r="CX72" s="177" t="str">
        <f t="shared" ref="CX72:CX103" si="447">IF(ISNONTEXT($AO72),CW72+$AO72,"")</f>
        <v/>
      </c>
      <c r="CY72" s="177" t="str">
        <f t="shared" ref="CY72:CY103" si="448">IF(ISNONTEXT($AO72),CX72+$AO72,"")</f>
        <v/>
      </c>
      <c r="CZ72" s="177" t="str">
        <f t="shared" ref="CZ72:CZ103" si="449">IF(ISNONTEXT($AO72),CY72+$AO72,"")</f>
        <v/>
      </c>
      <c r="DA72" s="177" t="str">
        <f t="shared" ref="DA72:DA103" si="450">IF(ISNONTEXT($AO72),CZ72+$AO72,"")</f>
        <v/>
      </c>
      <c r="DB72" s="177" t="str">
        <f t="shared" ref="DB72:DB103" si="451">IF(ISNONTEXT($AO72),DA72+$AO72,"")</f>
        <v/>
      </c>
      <c r="DC72" s="177" t="str">
        <f t="shared" si="382"/>
        <v/>
      </c>
      <c r="DD72" s="177" t="str">
        <f t="shared" ref="DD72:DD103" si="452">IF(ISNONTEXT($AO72),DC72+$AO72,"")</f>
        <v/>
      </c>
      <c r="DE72" s="177" t="str">
        <f t="shared" ref="DE72:DE103" si="453">IF(ISNONTEXT($AO72),DD72+$AO72,"")</f>
        <v/>
      </c>
      <c r="DF72" s="177" t="str">
        <f t="shared" ref="DF72:DF103" si="454">IF(ISNONTEXT($AO72),DE72+$AO72,"")</f>
        <v/>
      </c>
      <c r="DG72" s="177" t="str">
        <f t="shared" ref="DG72:DG103" si="455">IF(ISNONTEXT($AO72),DF72+$AO72,"")</f>
        <v/>
      </c>
      <c r="DH72" s="177" t="str">
        <f t="shared" ref="DH72:DH103" si="456">IF(ISNONTEXT($AO72),DG72+$AO72,"")</f>
        <v/>
      </c>
      <c r="DI72" s="177" t="str">
        <f t="shared" ref="DI72:DI103" si="457">IF(ISNONTEXT($AO72),DH72+$AO72,"")</f>
        <v/>
      </c>
      <c r="DJ72" s="177" t="str">
        <f t="shared" ref="DJ72:DJ103" si="458">IF(ISNONTEXT($AO72),DI72+$AO72,"")</f>
        <v/>
      </c>
      <c r="DK72" s="177" t="str">
        <f t="shared" ref="DK72:DK103" si="459">IF(ISNONTEXT($AO72),DJ72+$AO72,"")</f>
        <v/>
      </c>
      <c r="DL72" s="177" t="str">
        <f t="shared" ref="DL72:DL103" si="460">IF(ISNONTEXT($AO72),DK72+$AO72,"")</f>
        <v/>
      </c>
      <c r="DM72" s="177" t="str">
        <f t="shared" ref="DM72:DM103" si="461">IF(ISNONTEXT($AO72),DL72+$AO72,"")</f>
        <v/>
      </c>
      <c r="DN72" s="177" t="str">
        <f t="shared" ref="DN72:DN103" si="462">IF(ISNONTEXT($AO72),DM72+$AO72,"")</f>
        <v/>
      </c>
      <c r="DO72" s="177" t="str">
        <f t="shared" ref="DO72:DO103" si="463">IF(ISNONTEXT($AO72),DN72+$AO72,"")</f>
        <v/>
      </c>
      <c r="DP72" s="177" t="str">
        <f t="shared" ref="DP72:DP103" si="464">IF(ISNONTEXT($AO72),DO72+$AO72,"")</f>
        <v/>
      </c>
      <c r="DQ72" s="177" t="str">
        <f t="shared" ref="DQ72:DQ103" si="465">IF(ISNONTEXT($AO72),DP72+$AO72,"")</f>
        <v/>
      </c>
      <c r="DR72" s="177" t="str">
        <f t="shared" ref="DR72:DR103" si="466">IF(ISNONTEXT($AO72),DQ72+$AO72,"")</f>
        <v/>
      </c>
      <c r="DS72" s="177" t="str">
        <f t="shared" ref="DS72:DS103" si="467">IF(ISNONTEXT($AO72),DR72+$AO72,"")</f>
        <v/>
      </c>
      <c r="DT72" s="177" t="str">
        <f t="shared" ref="DT72:DT103" si="468">IF(ISNONTEXT($AO72),DS72+$AO72,"")</f>
        <v/>
      </c>
      <c r="DU72" s="177" t="str">
        <f t="shared" ref="DU72:DU103" si="469">IF(ISNONTEXT($AO72),DT72+$AO72,"")</f>
        <v/>
      </c>
      <c r="DV72" s="177" t="str">
        <f t="shared" ref="DV72:DV103" si="470">IF(ISNONTEXT($AO72),DU72+$AO72,"")</f>
        <v/>
      </c>
      <c r="DW72" s="177" t="str">
        <f t="shared" ref="DW72:DW103" si="471">IF(ISNONTEXT($AO72),DV72+$AO72,"")</f>
        <v/>
      </c>
      <c r="DX72" s="177" t="str">
        <f t="shared" ref="DX72:DX103" si="472">IF(ISNONTEXT($AO72),DW72+$AO72,"")</f>
        <v/>
      </c>
      <c r="DY72" s="177" t="str">
        <f t="shared" ref="DY72:DY103" si="473">IF(ISNONTEXT($AO72),DX72+$AO72,"")</f>
        <v/>
      </c>
      <c r="DZ72" s="177" t="str">
        <f t="shared" ref="DZ72:DZ103" si="474">IF(ISNONTEXT($AO72),DY72+$AO72,"")</f>
        <v/>
      </c>
      <c r="EA72" s="177" t="str">
        <f t="shared" ref="EA72:EA103" si="475">IF(ISNONTEXT($AO72),DZ72+$AO72,"")</f>
        <v/>
      </c>
      <c r="EB72" s="177" t="str">
        <f t="shared" ref="EB72:EB103" si="476">IF(ISNONTEXT($AO72),EA72+$AO72,"")</f>
        <v/>
      </c>
      <c r="EC72" s="177" t="str">
        <f t="shared" ref="EC72:EC103" si="477">IF(ISNONTEXT($AO72),EB72+$AO72,"")</f>
        <v/>
      </c>
      <c r="ED72" s="177" t="str">
        <f t="shared" ref="ED72:ED103" si="478">IF(ISNONTEXT($AO72),EC72+$AO72,"")</f>
        <v/>
      </c>
      <c r="EE72" s="177" t="str">
        <f t="shared" ref="EE72:EE103" si="479">IF(ISNONTEXT($AO72),ED72+$AO72,"")</f>
        <v/>
      </c>
      <c r="EF72" s="177" t="str">
        <f t="shared" ref="EF72:EF103" si="480">IF(ISNONTEXT($AO72),EE72+$AO72,"")</f>
        <v/>
      </c>
      <c r="EG72" s="177" t="str">
        <f t="shared" ref="EG72:EG103" si="481">IF(ISNONTEXT($AO72),EF72+$AO72,"")</f>
        <v/>
      </c>
      <c r="EH72" s="177" t="str">
        <f t="shared" ref="EH72:EH103" si="482">IF(ISNONTEXT($AO72),EG72+$AO72,"")</f>
        <v/>
      </c>
      <c r="EI72" s="177" t="str">
        <f t="shared" ref="EI72:EI103" si="483">IF(ISNONTEXT($AO72),EH72+$AO72,"")</f>
        <v/>
      </c>
      <c r="EJ72" s="177" t="str">
        <f t="shared" ref="EJ72:EJ103" si="484">IF(ISNONTEXT($AO72),EI72+$AO72,"")</f>
        <v/>
      </c>
      <c r="EK72" s="177" t="str">
        <f t="shared" ref="EK72:EK103" si="485">IF(ISNONTEXT($AO72),EJ72+$AO72,"")</f>
        <v/>
      </c>
      <c r="EL72" s="177" t="str">
        <f t="shared" ref="EL72:EL103" si="486">IF(ISNONTEXT($AO72),EK72+$AO72,"")</f>
        <v/>
      </c>
      <c r="EM72" s="177" t="str">
        <f t="shared" ref="EM72:EM103" si="487">IF(ISNONTEXT($AO72),EL72+$AO72,"")</f>
        <v/>
      </c>
      <c r="EN72" s="177" t="str">
        <f t="shared" ref="EN72:EN103" si="488">IF(ISNONTEXT($AO72),EM72+$AO72,"")</f>
        <v/>
      </c>
      <c r="EO72" s="177" t="str">
        <f t="shared" ref="EO72:EO103" si="489">IF(ISNONTEXT($AO72),EN72+$AO72,"")</f>
        <v/>
      </c>
      <c r="EP72" s="177" t="str">
        <f t="shared" ref="EP72:EP103" si="490">IF(ISNONTEXT($AO72),EO72+$AO72,"")</f>
        <v/>
      </c>
      <c r="EQ72" s="177" t="str">
        <f t="shared" ref="EQ72:EQ103" si="491">IF(ISNONTEXT($AO72),EP72+$AO72,"")</f>
        <v/>
      </c>
      <c r="ER72" s="177" t="str">
        <f t="shared" ref="ER72:ER103" si="492">IF(ISNONTEXT($AO72),EQ72+$AO72,"")</f>
        <v/>
      </c>
      <c r="ES72" s="177" t="str">
        <f t="shared" ref="ES72:ES103" si="493">IF(ISNONTEXT($AO72),ER72+$AO72,"")</f>
        <v/>
      </c>
      <c r="ET72" s="177" t="str">
        <f t="shared" ref="ET72:ET103" si="494">IF(ISNONTEXT($AO72),ES72+$AO72,"")</f>
        <v/>
      </c>
      <c r="EU72" s="177" t="str">
        <f t="shared" ref="EU72:EU103" si="495">IF(ISNONTEXT($AO72),ET72+$AO72,"")</f>
        <v/>
      </c>
      <c r="EV72" s="177" t="str">
        <f t="shared" ref="EV72:EV103" si="496">IF(ISNONTEXT($AO72),EU72+$AO72,"")</f>
        <v/>
      </c>
      <c r="EW72" s="177" t="str">
        <f t="shared" ref="EW72:EW103" si="497">IF(ISNONTEXT($AO72),EV72+$AO72,"")</f>
        <v/>
      </c>
      <c r="EX72" s="177" t="str">
        <f t="shared" ref="EX72:EX103" si="498">IF(ISNONTEXT($AO72),EW72+$AO72,"")</f>
        <v/>
      </c>
      <c r="EY72" s="177" t="str">
        <f t="shared" ref="EY72:EY103" si="499">IF(ISNONTEXT($AO72),EX72+$AO72,"")</f>
        <v/>
      </c>
      <c r="EZ72" s="177" t="str">
        <f t="shared" ref="EZ72:EZ103" si="500">IF(ISNONTEXT($AO72),EY72+$AO72,"")</f>
        <v/>
      </c>
      <c r="FA72" s="177" t="str">
        <f t="shared" ref="FA72:FA103" si="501">IF(ISNONTEXT($AO72),EZ72+$AO72,"")</f>
        <v/>
      </c>
      <c r="FB72" s="177" t="str">
        <f t="shared" ref="FB72:FB103" si="502">IF(ISNONTEXT($AO72),FA72+$AO72,"")</f>
        <v/>
      </c>
      <c r="FC72" s="177" t="str">
        <f t="shared" ref="FC72:FC103" si="503">IF(ISNONTEXT($AO72),FB72+$AO72,"")</f>
        <v/>
      </c>
      <c r="FD72" s="177" t="str">
        <f t="shared" ref="FD72:FD103" si="504">IF(ISNONTEXT($AO72),FC72+$AO72,"")</f>
        <v/>
      </c>
      <c r="FE72" s="177" t="str">
        <f t="shared" ref="FE72:FE103" si="505">IF(ISNONTEXT($AO72),FD72+$AO72,"")</f>
        <v/>
      </c>
      <c r="FF72" s="177" t="str">
        <f t="shared" ref="FF72:FF103" si="506">IF(ISNONTEXT($AO72),FE72+$AO72,"")</f>
        <v/>
      </c>
      <c r="FG72" s="177" t="str">
        <f t="shared" ref="FG72:FG103" si="507">IF(ISNONTEXT($AO72),FF72+$AO72,"")</f>
        <v/>
      </c>
      <c r="FH72" s="177" t="str">
        <f t="shared" ref="FH72:FH103" si="508">IF(ISNONTEXT($AO72),FG72+$AO72,"")</f>
        <v/>
      </c>
      <c r="FI72" s="177" t="str">
        <f t="shared" ref="FI72:FI103" si="509">IF(ISNONTEXT($AO72),FH72+$AO72,"")</f>
        <v/>
      </c>
      <c r="FJ72" s="177" t="str">
        <f t="shared" ref="FJ72:FJ103" si="510">IF(ISNONTEXT($AO72),FI72+$AO72,"")</f>
        <v/>
      </c>
      <c r="FK72" s="177" t="str">
        <f t="shared" ref="FK72:FK103" si="511">IF(ISNONTEXT($AO72),FJ72+$AO72,"")</f>
        <v/>
      </c>
      <c r="FL72" s="177" t="str">
        <f t="shared" ref="FL72:FL103" si="512">IF(ISNONTEXT($AO72),FK72+$AO72,"")</f>
        <v/>
      </c>
      <c r="FM72" s="177" t="str">
        <f t="shared" ref="FM72:FM103" si="513">IF(ISNONTEXT($AO72),FL72+$AO72,"")</f>
        <v/>
      </c>
      <c r="FN72" s="177" t="str">
        <f t="shared" ref="FN72:FN103" si="514">IF(ISNONTEXT($AO72),FM72+$AO72,"")</f>
        <v/>
      </c>
      <c r="FO72" s="177" t="str">
        <f t="shared" si="383"/>
        <v/>
      </c>
      <c r="FP72" s="177" t="str">
        <f t="shared" ref="FP72:FP103" si="515">IF(ISNONTEXT($AO72),FO72+$AO72,"")</f>
        <v/>
      </c>
      <c r="FQ72" s="177" t="str">
        <f t="shared" ref="FQ72:FQ103" si="516">IF(ISNONTEXT($AO72),FP72+$AO72,"")</f>
        <v/>
      </c>
      <c r="FR72" s="177" t="str">
        <f t="shared" ref="FR72:FR103" si="517">IF(ISNONTEXT($AO72),FQ72+$AO72,"")</f>
        <v/>
      </c>
      <c r="FS72" s="177" t="str">
        <f t="shared" ref="FS72:FS103" si="518">IF(ISNONTEXT($AO72),FR72+$AO72,"")</f>
        <v/>
      </c>
      <c r="FT72" s="177" t="str">
        <f t="shared" ref="FT72:FT103" si="519">IF(ISNONTEXT($AO72),FS72+$AO72,"")</f>
        <v/>
      </c>
      <c r="FU72" s="177" t="str">
        <f t="shared" ref="FU72:FU103" si="520">IF(ISNONTEXT($AO72),FT72+$AO72,"")</f>
        <v/>
      </c>
      <c r="FV72" s="177" t="str">
        <f t="shared" ref="FV72:FV103" si="521">IF(ISNONTEXT($AO72),FU72+$AO72,"")</f>
        <v/>
      </c>
      <c r="FW72" s="177" t="str">
        <f t="shared" ref="FW72:FW103" si="522">IF(ISNONTEXT($AO72),FV72+$AO72,"")</f>
        <v/>
      </c>
      <c r="FX72" s="177" t="str">
        <f t="shared" ref="FX72:FX103" si="523">IF(ISNONTEXT($AO72),FW72+$AO72,"")</f>
        <v/>
      </c>
      <c r="FY72" s="177" t="str">
        <f t="shared" ref="FY72:FY103" si="524">IF(ISNONTEXT($AO72),FX72+$AO72,"")</f>
        <v/>
      </c>
      <c r="FZ72" s="177" t="str">
        <f t="shared" ref="FZ72:FZ103" si="525">IF(ISNONTEXT($AO72),FY72+$AO72,"")</f>
        <v/>
      </c>
      <c r="GA72" s="177" t="str">
        <f t="shared" ref="GA72:GA103" si="526">IF(ISNONTEXT($AO72),FZ72+$AO72,"")</f>
        <v/>
      </c>
      <c r="GB72" s="177" t="str">
        <f t="shared" ref="GB72:GB103" si="527">IF(ISNONTEXT($AO72),GA72+$AO72,"")</f>
        <v/>
      </c>
      <c r="GC72" s="177" t="str">
        <f t="shared" ref="GC72:GC103" si="528">IF(ISNONTEXT($AO72),GB72+$AO72,"")</f>
        <v/>
      </c>
      <c r="GD72" s="177" t="str">
        <f t="shared" ref="GD72:GD103" si="529">IF(ISNONTEXT($AO72),GC72+$AO72,"")</f>
        <v/>
      </c>
      <c r="GE72" s="177" t="str">
        <f t="shared" ref="GE72:GE103" si="530">IF(ISNONTEXT($AO72),GD72+$AO72,"")</f>
        <v/>
      </c>
      <c r="GF72" s="177" t="str">
        <f t="shared" ref="GF72:GF103" si="531">IF(ISNONTEXT($AO72),GE72+$AO72,"")</f>
        <v/>
      </c>
      <c r="GG72" s="177" t="str">
        <f t="shared" ref="GG72:GG103" si="532">IF(ISNONTEXT($AO72),GF72+$AO72,"")</f>
        <v/>
      </c>
      <c r="GH72" s="177" t="str">
        <f t="shared" ref="GH72:GH103" si="533">IF(ISNONTEXT($AO72),GG72+$AO72,"")</f>
        <v/>
      </c>
      <c r="GI72" s="177" t="str">
        <f t="shared" ref="GI72:GI103" si="534">IF(ISNONTEXT($AO72),GH72+$AO72,"")</f>
        <v/>
      </c>
      <c r="GJ72" s="177" t="str">
        <f t="shared" ref="GJ72:GJ103" si="535">IF(ISNONTEXT($AO72),GI72+$AO72,"")</f>
        <v/>
      </c>
      <c r="GK72" s="177" t="str">
        <f t="shared" ref="GK72:GK103" si="536">IF(ISNONTEXT($AO72),GJ72+$AO72,"")</f>
        <v/>
      </c>
      <c r="GL72" s="177" t="str">
        <f t="shared" ref="GL72:GL103" si="537">IF(ISNONTEXT($AO72),GK72+$AO72,"")</f>
        <v/>
      </c>
      <c r="GM72" s="177" t="str">
        <f t="shared" ref="GM72:GM103" si="538">IF(ISNONTEXT($AO72),GL72+$AO72,"")</f>
        <v/>
      </c>
      <c r="GN72" s="177" t="str">
        <f t="shared" ref="GN72:GN103" si="539">IF(ISNONTEXT($AO72),GM72+$AO72,"")</f>
        <v/>
      </c>
      <c r="GO72" s="177" t="str">
        <f t="shared" ref="GO72:GO103" si="540">IF(ISNONTEXT($AO72),GN72+$AO72,"")</f>
        <v/>
      </c>
      <c r="GP72" s="177" t="str">
        <f t="shared" ref="GP72:GP103" si="541">IF(ISNONTEXT($AO72),GO72+$AO72,"")</f>
        <v/>
      </c>
      <c r="GQ72" s="177" t="str">
        <f t="shared" ref="GQ72:GQ103" si="542">IF(ISNONTEXT($AO72),GP72+$AO72,"")</f>
        <v/>
      </c>
      <c r="GR72" s="177" t="str">
        <f t="shared" ref="GR72:GR103" si="543">IF(ISNONTEXT($AO72),GQ72+$AO72,"")</f>
        <v/>
      </c>
      <c r="GS72" s="177" t="str">
        <f t="shared" ref="GS72:GS103" si="544">IF(ISNONTEXT($AO72),GR72+$AO72,"")</f>
        <v/>
      </c>
      <c r="GT72" s="177" t="str">
        <f t="shared" ref="GT72:GT103" si="545">IF(ISNONTEXT($AO72),GS72+$AO72,"")</f>
        <v/>
      </c>
      <c r="GU72" s="177" t="str">
        <f t="shared" ref="GU72:GU103" si="546">IF(ISNONTEXT($AO72),GT72+$AO72,"")</f>
        <v/>
      </c>
      <c r="GV72" s="177" t="str">
        <f t="shared" ref="GV72:GV103" si="547">IF(ISNONTEXT($AO72),GU72+$AO72,"")</f>
        <v/>
      </c>
      <c r="GW72" s="177" t="str">
        <f t="shared" ref="GW72:GW103" si="548">IF(ISNONTEXT($AO72),GV72+$AO72,"")</f>
        <v/>
      </c>
      <c r="GX72" s="177" t="str">
        <f t="shared" ref="GX72:GX103" si="549">IF(ISNONTEXT($AO72),GW72+$AO72,"")</f>
        <v/>
      </c>
      <c r="GY72" s="177" t="str">
        <f t="shared" ref="GY72:GY103" si="550">IF(ISNONTEXT($AO72),GX72+$AO72,"")</f>
        <v/>
      </c>
      <c r="GZ72" s="177" t="str">
        <f t="shared" ref="GZ72:GZ103" si="551">IF(ISNONTEXT($AO72),GY72+$AO72,"")</f>
        <v/>
      </c>
      <c r="HA72" s="177" t="str">
        <f t="shared" ref="HA72:HA103" si="552">IF(ISNONTEXT($AO72),GZ72+$AO72,"")</f>
        <v/>
      </c>
      <c r="HB72" s="177" t="str">
        <f t="shared" ref="HB72:HB103" si="553">IF(ISNONTEXT($AO72),HA72+$AO72,"")</f>
        <v/>
      </c>
      <c r="HC72" s="177" t="str">
        <f t="shared" ref="HC72:HC103" si="554">IF(ISNONTEXT($AO72),HB72+$AO72,"")</f>
        <v/>
      </c>
      <c r="HD72" s="177" t="str">
        <f t="shared" ref="HD72:HD103" si="555">IF(ISNONTEXT($AO72),HC72+$AO72,"")</f>
        <v/>
      </c>
      <c r="HE72" s="177" t="str">
        <f t="shared" ref="HE72:HE103" si="556">IF(ISNONTEXT($AO72),HD72+$AO72,"")</f>
        <v/>
      </c>
      <c r="HF72" s="177" t="str">
        <f t="shared" ref="HF72:HF103" si="557">IF(ISNONTEXT($AO72),HE72+$AO72,"")</f>
        <v/>
      </c>
      <c r="HG72" s="177" t="str">
        <f t="shared" ref="HG72:HG103" si="558">IF(ISNONTEXT($AO72),HF72+$AO72,"")</f>
        <v/>
      </c>
      <c r="HH72" s="177" t="str">
        <f t="shared" ref="HH72:HH103" si="559">IF(ISNONTEXT($AO72),HG72+$AO72,"")</f>
        <v/>
      </c>
      <c r="HI72" s="177" t="str">
        <f t="shared" ref="HI72:HI103" si="560">IF(ISNONTEXT($AO72),HH72+$AO72,"")</f>
        <v/>
      </c>
      <c r="HJ72" s="177" t="str">
        <f t="shared" ref="HJ72:HJ103" si="561">IF(ISNONTEXT($AO72),HI72+$AO72,"")</f>
        <v/>
      </c>
      <c r="HK72" s="177" t="str">
        <f t="shared" ref="HK72:HK103" si="562">IF(ISNONTEXT($AO72),HJ72+$AO72,"")</f>
        <v/>
      </c>
      <c r="HL72" s="177" t="str">
        <f t="shared" ref="HL72:HL103" si="563">IF(ISNONTEXT($AO72),HK72+$AO72,"")</f>
        <v/>
      </c>
      <c r="HM72" s="177" t="str">
        <f t="shared" ref="HM72:HM103" si="564">IF(ISNONTEXT($AO72),HL72+$AO72,"")</f>
        <v/>
      </c>
      <c r="HN72" s="177" t="str">
        <f t="shared" ref="HN72:HN103" si="565">IF(ISNONTEXT($AO72),HM72+$AO72,"")</f>
        <v/>
      </c>
      <c r="HO72" s="177" t="str">
        <f t="shared" ref="HO72:HO103" si="566">IF(ISNONTEXT($AO72),HN72+$AO72,"")</f>
        <v/>
      </c>
      <c r="HP72" s="177" t="str">
        <f t="shared" ref="HP72:HP103" si="567">IF(ISNONTEXT($AO72),HO72+$AO72,"")</f>
        <v/>
      </c>
      <c r="HQ72" s="177" t="str">
        <f t="shared" ref="HQ72:HQ103" si="568">IF(ISNONTEXT($AO72),HP72+$AO72,"")</f>
        <v/>
      </c>
      <c r="HR72" s="177" t="str">
        <f t="shared" ref="HR72:HR103" si="569">IF(ISNONTEXT($AO72),HQ72+$AO72,"")</f>
        <v/>
      </c>
      <c r="HS72" s="177" t="str">
        <f t="shared" ref="HS72:HS103" si="570">IF(ISNONTEXT($AO72),HR72+$AO72,"")</f>
        <v/>
      </c>
      <c r="HT72" s="177" t="str">
        <f t="shared" ref="HT72:HT103" si="571">IF(ISNONTEXT($AO72),HS72+$AO72,"")</f>
        <v/>
      </c>
      <c r="HU72" s="177" t="str">
        <f t="shared" ref="HU72:HU103" si="572">IF(ISNONTEXT($AO72),HT72+$AO72,"")</f>
        <v/>
      </c>
      <c r="HV72" s="177" t="str">
        <f t="shared" ref="HV72:HV103" si="573">IF(ISNONTEXT($AO72),HU72+$AO72,"")</f>
        <v/>
      </c>
      <c r="HW72" s="177" t="str">
        <f t="shared" ref="HW72:HW103" si="574">IF(ISNONTEXT($AO72),HV72+$AO72,"")</f>
        <v/>
      </c>
      <c r="HX72" s="177" t="str">
        <f t="shared" ref="HX72:HX103" si="575">IF(ISNONTEXT($AO72),HW72+$AO72,"")</f>
        <v/>
      </c>
      <c r="HY72" s="177" t="str">
        <f t="shared" ref="HY72:HY103" si="576">IF(ISNONTEXT($AO72),HX72+$AO72,"")</f>
        <v/>
      </c>
      <c r="HZ72" s="177" t="str">
        <f t="shared" ref="HZ72:HZ103" si="577">IF(ISNONTEXT($AO72),HY72+$AO72,"")</f>
        <v/>
      </c>
      <c r="IA72" s="177" t="str">
        <f t="shared" si="384"/>
        <v/>
      </c>
      <c r="IB72" s="177" t="str">
        <f t="shared" si="251"/>
        <v/>
      </c>
      <c r="IC72" s="177" t="str">
        <f t="shared" si="252"/>
        <v/>
      </c>
      <c r="ID72" s="177" t="str">
        <f t="shared" si="253"/>
        <v/>
      </c>
      <c r="IE72" s="177" t="str">
        <f t="shared" si="254"/>
        <v/>
      </c>
      <c r="IF72" s="177" t="str">
        <f t="shared" si="255"/>
        <v/>
      </c>
      <c r="IG72" s="177" t="str">
        <f t="shared" si="256"/>
        <v/>
      </c>
      <c r="IH72" s="192" t="str">
        <f t="shared" si="364"/>
        <v/>
      </c>
      <c r="II72" s="193" t="e">
        <f t="shared" si="365"/>
        <v>#N/A</v>
      </c>
      <c r="IJ72" s="193" t="e">
        <f t="shared" si="339"/>
        <v>#N/A</v>
      </c>
      <c r="IK72" s="193" t="e">
        <f t="shared" si="339"/>
        <v>#N/A</v>
      </c>
      <c r="IL72" s="193" t="e">
        <f t="shared" si="339"/>
        <v>#N/A</v>
      </c>
      <c r="IM72" s="193" t="e">
        <f t="shared" si="352"/>
        <v>#N/A</v>
      </c>
      <c r="IN72" s="193" t="e">
        <f t="shared" si="352"/>
        <v>#N/A</v>
      </c>
      <c r="IO72" s="193" t="e">
        <f t="shared" si="352"/>
        <v>#N/A</v>
      </c>
      <c r="IP72" s="193" t="e">
        <f t="shared" si="352"/>
        <v>#N/A</v>
      </c>
      <c r="IQ72" s="193" t="e">
        <f t="shared" si="352"/>
        <v>#N/A</v>
      </c>
      <c r="IR72" s="193" t="e">
        <f t="shared" si="352"/>
        <v>#N/A</v>
      </c>
      <c r="IS72" s="193" t="e">
        <f t="shared" si="352"/>
        <v>#N/A</v>
      </c>
      <c r="IT72" s="193" t="e">
        <f t="shared" si="352"/>
        <v>#N/A</v>
      </c>
      <c r="IU72" s="193" t="e">
        <f t="shared" si="352"/>
        <v>#N/A</v>
      </c>
      <c r="IV72" s="193" t="e">
        <f t="shared" si="352"/>
        <v>#N/A</v>
      </c>
      <c r="IW72" s="193" t="e">
        <f t="shared" si="352"/>
        <v>#N/A</v>
      </c>
      <c r="IX72" s="193" t="e">
        <f t="shared" si="352"/>
        <v>#N/A</v>
      </c>
      <c r="IY72" s="193" t="e">
        <f t="shared" si="352"/>
        <v>#N/A</v>
      </c>
      <c r="IZ72" s="193" t="e">
        <f t="shared" si="352"/>
        <v>#N/A</v>
      </c>
      <c r="JA72" s="193" t="e">
        <f t="shared" si="352"/>
        <v>#N/A</v>
      </c>
      <c r="JB72" s="193" t="e">
        <f t="shared" si="347"/>
        <v>#N/A</v>
      </c>
      <c r="JC72" s="193" t="e">
        <f t="shared" si="347"/>
        <v>#N/A</v>
      </c>
      <c r="JD72" s="193" t="e">
        <f t="shared" si="347"/>
        <v>#N/A</v>
      </c>
      <c r="JE72" s="193" t="e">
        <f t="shared" si="347"/>
        <v>#N/A</v>
      </c>
      <c r="JF72" s="193" t="e">
        <f t="shared" si="347"/>
        <v>#N/A</v>
      </c>
      <c r="JG72" s="193" t="e">
        <f t="shared" si="347"/>
        <v>#N/A</v>
      </c>
      <c r="JH72" s="193" t="e">
        <f t="shared" si="347"/>
        <v>#N/A</v>
      </c>
      <c r="JI72" s="193" t="e">
        <f t="shared" si="347"/>
        <v>#N/A</v>
      </c>
      <c r="JJ72" s="193" t="e">
        <f t="shared" si="347"/>
        <v>#N/A</v>
      </c>
      <c r="JK72" s="193" t="e">
        <f t="shared" si="347"/>
        <v>#N/A</v>
      </c>
      <c r="JL72" s="193" t="e">
        <f t="shared" si="347"/>
        <v>#N/A</v>
      </c>
      <c r="JM72" s="193" t="e">
        <f t="shared" si="347"/>
        <v>#N/A</v>
      </c>
      <c r="JN72" s="193" t="e">
        <f t="shared" si="347"/>
        <v>#N/A</v>
      </c>
      <c r="JO72" s="193" t="e">
        <f t="shared" si="347"/>
        <v>#N/A</v>
      </c>
      <c r="JP72" s="193" t="e">
        <f t="shared" si="347"/>
        <v>#N/A</v>
      </c>
      <c r="JQ72" s="193" t="e">
        <f t="shared" si="343"/>
        <v>#N/A</v>
      </c>
      <c r="JR72" s="193" t="e">
        <f t="shared" si="343"/>
        <v>#N/A</v>
      </c>
      <c r="JS72" s="193" t="e">
        <f t="shared" si="343"/>
        <v>#N/A</v>
      </c>
      <c r="JT72" s="193" t="e">
        <f t="shared" si="343"/>
        <v>#N/A</v>
      </c>
      <c r="JU72" s="193" t="e">
        <f t="shared" si="343"/>
        <v>#N/A</v>
      </c>
      <c r="JV72" s="193" t="e">
        <f t="shared" si="343"/>
        <v>#N/A</v>
      </c>
      <c r="JW72" s="193" t="e">
        <f t="shared" si="343"/>
        <v>#N/A</v>
      </c>
      <c r="JX72" s="193" t="e">
        <f t="shared" si="343"/>
        <v>#N/A</v>
      </c>
      <c r="JY72" s="193" t="e">
        <f t="shared" si="343"/>
        <v>#N/A</v>
      </c>
      <c r="JZ72" s="193" t="e">
        <f t="shared" si="343"/>
        <v>#N/A</v>
      </c>
      <c r="KA72" s="193" t="e">
        <f t="shared" si="343"/>
        <v>#N/A</v>
      </c>
      <c r="KB72" s="193" t="e">
        <f t="shared" si="343"/>
        <v>#N/A</v>
      </c>
      <c r="KC72" s="193" t="e">
        <f t="shared" si="343"/>
        <v>#N/A</v>
      </c>
      <c r="KD72" s="193" t="e">
        <f t="shared" si="343"/>
        <v>#N/A</v>
      </c>
      <c r="KE72" s="193" t="e">
        <f t="shared" si="343"/>
        <v>#N/A</v>
      </c>
      <c r="KF72" s="193" t="e">
        <f t="shared" si="375"/>
        <v>#N/A</v>
      </c>
      <c r="KG72" s="193" t="e">
        <f t="shared" si="375"/>
        <v>#N/A</v>
      </c>
      <c r="KH72" s="193" t="e">
        <f t="shared" si="375"/>
        <v>#N/A</v>
      </c>
      <c r="KI72" s="193" t="e">
        <f t="shared" si="375"/>
        <v>#N/A</v>
      </c>
      <c r="KJ72" s="193" t="e">
        <f t="shared" si="375"/>
        <v>#N/A</v>
      </c>
      <c r="KK72" s="193" t="e">
        <f t="shared" si="375"/>
        <v>#N/A</v>
      </c>
      <c r="KL72" s="193" t="e">
        <f t="shared" si="375"/>
        <v>#N/A</v>
      </c>
      <c r="KM72" s="193" t="e">
        <f t="shared" si="375"/>
        <v>#N/A</v>
      </c>
      <c r="KN72" s="193" t="e">
        <f t="shared" si="375"/>
        <v>#N/A</v>
      </c>
      <c r="KO72" s="193" t="e">
        <f t="shared" si="375"/>
        <v>#N/A</v>
      </c>
      <c r="KP72" s="193" t="e">
        <f t="shared" si="375"/>
        <v>#N/A</v>
      </c>
      <c r="KQ72" s="193" t="e">
        <f t="shared" si="375"/>
        <v>#N/A</v>
      </c>
      <c r="KR72" s="193" t="e">
        <f t="shared" si="375"/>
        <v>#N/A</v>
      </c>
      <c r="KS72" s="193" t="e">
        <f t="shared" si="375"/>
        <v>#N/A</v>
      </c>
      <c r="KT72" s="193" t="e">
        <f t="shared" si="375"/>
        <v>#N/A</v>
      </c>
      <c r="KU72" s="193" t="e">
        <f t="shared" si="385"/>
        <v>#N/A</v>
      </c>
      <c r="KV72" s="193" t="e">
        <f t="shared" si="340"/>
        <v>#N/A</v>
      </c>
      <c r="KW72" s="193" t="e">
        <f t="shared" si="340"/>
        <v>#N/A</v>
      </c>
      <c r="KX72" s="193" t="e">
        <f t="shared" si="340"/>
        <v>#N/A</v>
      </c>
      <c r="KY72" s="193" t="e">
        <f t="shared" si="353"/>
        <v>#N/A</v>
      </c>
      <c r="KZ72" s="193" t="e">
        <f t="shared" si="353"/>
        <v>#N/A</v>
      </c>
      <c r="LA72" s="193" t="e">
        <f t="shared" si="353"/>
        <v>#N/A</v>
      </c>
      <c r="LB72" s="193" t="e">
        <f t="shared" si="353"/>
        <v>#N/A</v>
      </c>
      <c r="LC72" s="193" t="e">
        <f t="shared" si="353"/>
        <v>#N/A</v>
      </c>
      <c r="LD72" s="193" t="e">
        <f t="shared" si="353"/>
        <v>#N/A</v>
      </c>
      <c r="LE72" s="193" t="e">
        <f t="shared" si="353"/>
        <v>#N/A</v>
      </c>
      <c r="LF72" s="193" t="e">
        <f t="shared" si="353"/>
        <v>#N/A</v>
      </c>
      <c r="LG72" s="193" t="e">
        <f t="shared" si="353"/>
        <v>#N/A</v>
      </c>
      <c r="LH72" s="193" t="e">
        <f t="shared" si="353"/>
        <v>#N/A</v>
      </c>
      <c r="LI72" s="193" t="e">
        <f t="shared" si="353"/>
        <v>#N/A</v>
      </c>
      <c r="LJ72" s="193" t="e">
        <f t="shared" si="353"/>
        <v>#N/A</v>
      </c>
      <c r="LK72" s="193" t="e">
        <f t="shared" si="353"/>
        <v>#N/A</v>
      </c>
      <c r="LL72" s="193" t="e">
        <f t="shared" si="353"/>
        <v>#N/A</v>
      </c>
      <c r="LM72" s="193" t="e">
        <f t="shared" si="353"/>
        <v>#N/A</v>
      </c>
      <c r="LN72" s="193" t="e">
        <f t="shared" si="348"/>
        <v>#N/A</v>
      </c>
      <c r="LO72" s="193" t="e">
        <f t="shared" si="348"/>
        <v>#N/A</v>
      </c>
      <c r="LP72" s="193" t="e">
        <f t="shared" si="348"/>
        <v>#N/A</v>
      </c>
      <c r="LQ72" s="193" t="e">
        <f t="shared" si="348"/>
        <v>#N/A</v>
      </c>
      <c r="LR72" s="193" t="e">
        <f t="shared" si="348"/>
        <v>#N/A</v>
      </c>
      <c r="LS72" s="193" t="e">
        <f t="shared" si="348"/>
        <v>#N/A</v>
      </c>
      <c r="LT72" s="193" t="e">
        <f t="shared" si="348"/>
        <v>#N/A</v>
      </c>
      <c r="LU72" s="193" t="e">
        <f t="shared" si="348"/>
        <v>#N/A</v>
      </c>
      <c r="LV72" s="193" t="e">
        <f t="shared" si="348"/>
        <v>#N/A</v>
      </c>
      <c r="LW72" s="193" t="e">
        <f t="shared" si="348"/>
        <v>#N/A</v>
      </c>
      <c r="LX72" s="193" t="e">
        <f t="shared" si="348"/>
        <v>#N/A</v>
      </c>
      <c r="LY72" s="193" t="e">
        <f t="shared" si="348"/>
        <v>#N/A</v>
      </c>
      <c r="LZ72" s="193" t="e">
        <f t="shared" si="348"/>
        <v>#N/A</v>
      </c>
      <c r="MA72" s="193" t="e">
        <f t="shared" si="348"/>
        <v>#N/A</v>
      </c>
      <c r="MB72" s="193" t="e">
        <f t="shared" si="348"/>
        <v>#N/A</v>
      </c>
      <c r="MC72" s="193" t="e">
        <f t="shared" si="344"/>
        <v>#N/A</v>
      </c>
      <c r="MD72" s="193" t="e">
        <f t="shared" si="344"/>
        <v>#N/A</v>
      </c>
      <c r="ME72" s="193" t="e">
        <f t="shared" si="344"/>
        <v>#N/A</v>
      </c>
      <c r="MF72" s="193" t="e">
        <f t="shared" si="344"/>
        <v>#N/A</v>
      </c>
      <c r="MG72" s="193" t="e">
        <f t="shared" si="344"/>
        <v>#N/A</v>
      </c>
      <c r="MH72" s="193" t="e">
        <f t="shared" si="344"/>
        <v>#N/A</v>
      </c>
      <c r="MI72" s="193" t="e">
        <f t="shared" si="344"/>
        <v>#N/A</v>
      </c>
      <c r="MJ72" s="193" t="e">
        <f t="shared" si="344"/>
        <v>#N/A</v>
      </c>
      <c r="MK72" s="193" t="e">
        <f t="shared" si="344"/>
        <v>#N/A</v>
      </c>
      <c r="ML72" s="193" t="e">
        <f t="shared" si="344"/>
        <v>#N/A</v>
      </c>
      <c r="MM72" s="193" t="e">
        <f t="shared" si="344"/>
        <v>#N/A</v>
      </c>
      <c r="MN72" s="193" t="e">
        <f t="shared" si="344"/>
        <v>#N/A</v>
      </c>
      <c r="MO72" s="193" t="e">
        <f t="shared" si="344"/>
        <v>#N/A</v>
      </c>
      <c r="MP72" s="193" t="e">
        <f t="shared" si="344"/>
        <v>#N/A</v>
      </c>
      <c r="MQ72" s="193" t="e">
        <f t="shared" si="344"/>
        <v>#N/A</v>
      </c>
      <c r="MR72" s="193" t="e">
        <f t="shared" si="376"/>
        <v>#N/A</v>
      </c>
      <c r="MS72" s="193" t="e">
        <f t="shared" si="376"/>
        <v>#N/A</v>
      </c>
      <c r="MT72" s="193" t="e">
        <f t="shared" si="376"/>
        <v>#N/A</v>
      </c>
      <c r="MU72" s="193" t="e">
        <f t="shared" si="376"/>
        <v>#N/A</v>
      </c>
      <c r="MV72" s="193" t="e">
        <f t="shared" si="376"/>
        <v>#N/A</v>
      </c>
      <c r="MW72" s="193" t="e">
        <f t="shared" si="376"/>
        <v>#N/A</v>
      </c>
      <c r="MX72" s="193" t="e">
        <f t="shared" si="376"/>
        <v>#N/A</v>
      </c>
      <c r="MY72" s="193" t="e">
        <f t="shared" si="376"/>
        <v>#N/A</v>
      </c>
      <c r="MZ72" s="193" t="e">
        <f t="shared" si="376"/>
        <v>#N/A</v>
      </c>
      <c r="NA72" s="193" t="e">
        <f t="shared" si="376"/>
        <v>#N/A</v>
      </c>
      <c r="NB72" s="193" t="e">
        <f t="shared" si="376"/>
        <v>#N/A</v>
      </c>
      <c r="NC72" s="193" t="e">
        <f t="shared" si="376"/>
        <v>#N/A</v>
      </c>
      <c r="ND72" s="193" t="e">
        <f t="shared" si="376"/>
        <v>#N/A</v>
      </c>
      <c r="NE72" s="193" t="e">
        <f t="shared" si="376"/>
        <v>#N/A</v>
      </c>
      <c r="NF72" s="193" t="e">
        <f t="shared" si="376"/>
        <v>#N/A</v>
      </c>
      <c r="NG72" s="193" t="e">
        <f t="shared" si="386"/>
        <v>#N/A</v>
      </c>
      <c r="NH72" s="193" t="e">
        <f t="shared" si="341"/>
        <v>#N/A</v>
      </c>
      <c r="NI72" s="193" t="e">
        <f t="shared" si="341"/>
        <v>#N/A</v>
      </c>
      <c r="NJ72" s="193" t="e">
        <f t="shared" si="341"/>
        <v>#N/A</v>
      </c>
      <c r="NK72" s="193" t="e">
        <f t="shared" si="354"/>
        <v>#N/A</v>
      </c>
      <c r="NL72" s="193" t="e">
        <f t="shared" si="354"/>
        <v>#N/A</v>
      </c>
      <c r="NM72" s="193" t="e">
        <f t="shared" si="354"/>
        <v>#N/A</v>
      </c>
      <c r="NN72" s="193" t="e">
        <f t="shared" si="354"/>
        <v>#N/A</v>
      </c>
      <c r="NO72" s="193" t="e">
        <f t="shared" si="354"/>
        <v>#N/A</v>
      </c>
      <c r="NP72" s="193" t="e">
        <f t="shared" si="354"/>
        <v>#N/A</v>
      </c>
      <c r="NQ72" s="193" t="e">
        <f t="shared" si="354"/>
        <v>#N/A</v>
      </c>
      <c r="NR72" s="193" t="e">
        <f t="shared" si="354"/>
        <v>#N/A</v>
      </c>
      <c r="NS72" s="193" t="e">
        <f t="shared" si="354"/>
        <v>#N/A</v>
      </c>
      <c r="NT72" s="193" t="e">
        <f t="shared" si="354"/>
        <v>#N/A</v>
      </c>
      <c r="NU72" s="193" t="e">
        <f t="shared" si="354"/>
        <v>#N/A</v>
      </c>
      <c r="NV72" s="193" t="e">
        <f t="shared" si="354"/>
        <v>#N/A</v>
      </c>
      <c r="NW72" s="193" t="e">
        <f t="shared" si="354"/>
        <v>#N/A</v>
      </c>
      <c r="NX72" s="193" t="e">
        <f t="shared" si="354"/>
        <v>#N/A</v>
      </c>
      <c r="NY72" s="193" t="e">
        <f t="shared" si="354"/>
        <v>#N/A</v>
      </c>
      <c r="NZ72" s="193" t="e">
        <f t="shared" si="349"/>
        <v>#N/A</v>
      </c>
      <c r="OA72" s="193" t="e">
        <f t="shared" si="349"/>
        <v>#N/A</v>
      </c>
      <c r="OB72" s="193" t="e">
        <f t="shared" si="349"/>
        <v>#N/A</v>
      </c>
      <c r="OC72" s="193" t="e">
        <f t="shared" si="349"/>
        <v>#N/A</v>
      </c>
      <c r="OD72" s="193" t="e">
        <f t="shared" si="349"/>
        <v>#N/A</v>
      </c>
      <c r="OE72" s="193" t="e">
        <f t="shared" si="349"/>
        <v>#N/A</v>
      </c>
      <c r="OF72" s="193" t="e">
        <f t="shared" si="349"/>
        <v>#N/A</v>
      </c>
      <c r="OG72" s="193" t="e">
        <f t="shared" si="349"/>
        <v>#N/A</v>
      </c>
      <c r="OH72" s="193" t="e">
        <f t="shared" si="349"/>
        <v>#N/A</v>
      </c>
      <c r="OI72" s="193" t="e">
        <f t="shared" si="349"/>
        <v>#N/A</v>
      </c>
      <c r="OJ72" s="193" t="e">
        <f t="shared" si="349"/>
        <v>#N/A</v>
      </c>
      <c r="OK72" s="193" t="e">
        <f t="shared" si="349"/>
        <v>#N/A</v>
      </c>
      <c r="OL72" s="193" t="e">
        <f t="shared" si="349"/>
        <v>#N/A</v>
      </c>
      <c r="OM72" s="193" t="e">
        <f t="shared" si="349"/>
        <v>#N/A</v>
      </c>
      <c r="ON72" s="193" t="e">
        <f t="shared" si="349"/>
        <v>#N/A</v>
      </c>
      <c r="OO72" s="193" t="e">
        <f t="shared" si="345"/>
        <v>#N/A</v>
      </c>
      <c r="OP72" s="193" t="e">
        <f t="shared" si="345"/>
        <v>#N/A</v>
      </c>
      <c r="OQ72" s="193" t="e">
        <f t="shared" si="345"/>
        <v>#N/A</v>
      </c>
      <c r="OR72" s="193" t="e">
        <f t="shared" si="345"/>
        <v>#N/A</v>
      </c>
      <c r="OS72" s="193" t="e">
        <f t="shared" si="345"/>
        <v>#N/A</v>
      </c>
      <c r="OT72" s="193" t="e">
        <f t="shared" si="345"/>
        <v>#N/A</v>
      </c>
      <c r="OU72" s="193" t="e">
        <f t="shared" si="345"/>
        <v>#N/A</v>
      </c>
      <c r="OV72" s="193" t="e">
        <f t="shared" si="345"/>
        <v>#N/A</v>
      </c>
      <c r="OW72" s="193" t="e">
        <f t="shared" si="345"/>
        <v>#N/A</v>
      </c>
      <c r="OX72" s="193" t="e">
        <f t="shared" si="345"/>
        <v>#N/A</v>
      </c>
      <c r="OY72" s="193" t="e">
        <f t="shared" si="345"/>
        <v>#N/A</v>
      </c>
      <c r="OZ72" s="193" t="e">
        <f t="shared" si="345"/>
        <v>#N/A</v>
      </c>
      <c r="PA72" s="193" t="e">
        <f t="shared" si="345"/>
        <v>#N/A</v>
      </c>
      <c r="PB72" s="193" t="e">
        <f t="shared" si="345"/>
        <v>#N/A</v>
      </c>
      <c r="PC72" s="193" t="e">
        <f t="shared" si="345"/>
        <v>#N/A</v>
      </c>
      <c r="PD72" s="193" t="e">
        <f t="shared" si="377"/>
        <v>#N/A</v>
      </c>
      <c r="PE72" s="193" t="e">
        <f t="shared" si="377"/>
        <v>#N/A</v>
      </c>
      <c r="PF72" s="193" t="e">
        <f t="shared" si="377"/>
        <v>#N/A</v>
      </c>
      <c r="PG72" s="193" t="e">
        <f t="shared" si="377"/>
        <v>#N/A</v>
      </c>
      <c r="PH72" s="193" t="e">
        <f t="shared" si="377"/>
        <v>#N/A</v>
      </c>
      <c r="PI72" s="193" t="e">
        <f t="shared" si="377"/>
        <v>#N/A</v>
      </c>
      <c r="PJ72" s="193" t="e">
        <f t="shared" si="377"/>
        <v>#N/A</v>
      </c>
      <c r="PK72" s="193" t="e">
        <f t="shared" si="377"/>
        <v>#N/A</v>
      </c>
      <c r="PL72" s="193" t="e">
        <f t="shared" si="377"/>
        <v>#N/A</v>
      </c>
      <c r="PM72" s="193" t="e">
        <f t="shared" si="377"/>
        <v>#N/A</v>
      </c>
      <c r="PN72" s="193" t="e">
        <f t="shared" si="377"/>
        <v>#N/A</v>
      </c>
      <c r="PO72" s="193" t="e">
        <f t="shared" si="377"/>
        <v>#N/A</v>
      </c>
      <c r="PP72" s="193" t="e">
        <f t="shared" si="377"/>
        <v>#N/A</v>
      </c>
      <c r="PQ72" s="193" t="e">
        <f t="shared" si="377"/>
        <v>#N/A</v>
      </c>
      <c r="PR72" s="193" t="e">
        <f t="shared" si="377"/>
        <v>#N/A</v>
      </c>
      <c r="PS72" s="193" t="e">
        <f t="shared" si="387"/>
        <v>#N/A</v>
      </c>
      <c r="PT72" s="193" t="e">
        <f t="shared" si="366"/>
        <v>#N/A</v>
      </c>
      <c r="PU72" s="193" t="e">
        <f t="shared" si="366"/>
        <v>#N/A</v>
      </c>
      <c r="PV72" s="193" t="e">
        <f t="shared" si="366"/>
        <v>#N/A</v>
      </c>
      <c r="PW72" s="193" t="e">
        <f t="shared" si="366"/>
        <v>#N/A</v>
      </c>
      <c r="PX72" s="193" t="e">
        <f t="shared" si="366"/>
        <v>#N/A</v>
      </c>
      <c r="PY72" s="193" t="e">
        <f t="shared" si="366"/>
        <v>#N/A</v>
      </c>
      <c r="PZ72" s="193" t="e">
        <f t="shared" si="366"/>
        <v>#N/A</v>
      </c>
      <c r="QA72" s="193" t="e">
        <f t="shared" si="366"/>
        <v>#N/A</v>
      </c>
    </row>
    <row r="73" spans="1:443" hidden="1" x14ac:dyDescent="0.45">
      <c r="A73" s="276"/>
      <c r="B73" s="277" t="str">
        <f>IF(OR($T73="",$U73=""),"",ROUND(_xlfn.BETA.INV(ABS(VLOOKUP($Z$1,VLookups!$A$30:$B$31,2,FALSE)-B$2),IF($N73="L",$U73,$T73),IF($N73="L",$T73,$U73),$G73,$I73),0))</f>
        <v/>
      </c>
      <c r="C73" s="287" t="str">
        <f t="shared" si="378"/>
        <v/>
      </c>
      <c r="D73" s="288" t="str">
        <f t="shared" si="379"/>
        <v/>
      </c>
      <c r="E73" s="134"/>
      <c r="F73" s="279"/>
      <c r="G73" s="280" t="str">
        <f t="shared" si="367"/>
        <v/>
      </c>
      <c r="H73" s="281"/>
      <c r="I73" s="280" t="str">
        <f t="shared" si="368"/>
        <v/>
      </c>
      <c r="J73" s="279"/>
      <c r="K73" s="135"/>
      <c r="L73" s="110" t="str">
        <f t="shared" si="369"/>
        <v/>
      </c>
      <c r="M73" s="21" t="str">
        <f t="shared" si="370"/>
        <v/>
      </c>
      <c r="N73" s="22" t="str">
        <f t="shared" si="371"/>
        <v/>
      </c>
      <c r="O73" s="23" t="str">
        <f>IF(M73="","",IF(OR($M73&lt;Skew!$B$3,$M73=Skew!$B$3),IF($M73&gt;Skew!$C$3,Skew!$A$3,IF($M73&gt;Skew!$C$4,Skew!$A$4,IF($M73&gt;Skew!$C$5,Skew!$A$5,IF($M73&gt;Skew!$C$6,Skew!$A$6,IF($M73&gt;Skew!$C$7,Skew!$A$7,IF($M73&gt;Skew!$C$8,Skew!$A$8,IF($M73&gt;Skew!$C$9,Skew!$A$9,IF($M73&gt;Skew!$C$10,Skew!$A$10,IF($M73&gt;Skew!$C$11,Skew!$A$11,IF($M73&gt;Skew!$C$12,Skew!$A$12,IF($M73&gt;Skew!$C$13,Skew!$A$13,IF($M73&gt;Skew!$C$14,Skew!$A$14,IF($M73&gt;Skew!$C$15,Skew!$A$15,IF($M73&gt;Skew!$C$16,Skew!$A$16,Skew!$A$17)
)))))))))))))))</f>
        <v/>
      </c>
      <c r="P73" s="22" t="str">
        <f>IF(M73="","",MATCH(O73,Skew!$A$3:$A$17,0))</f>
        <v/>
      </c>
      <c r="Q73" s="22" t="str">
        <f t="shared" si="357"/>
        <v/>
      </c>
      <c r="R73" s="24"/>
      <c r="S73" s="22" t="str">
        <f>IF(OR(M73="",R73=""),"",MATCH(R73,Confidence!$A$3:$A$12,0))</f>
        <v/>
      </c>
      <c r="T73" s="25" t="str">
        <f t="shared" si="358"/>
        <v/>
      </c>
      <c r="U73" s="25" t="str">
        <f t="shared" si="359"/>
        <v/>
      </c>
      <c r="V73" s="22"/>
      <c r="W73" s="102" t="str">
        <f t="shared" si="360"/>
        <v/>
      </c>
      <c r="X73" s="102" t="str">
        <f t="shared" si="361"/>
        <v/>
      </c>
      <c r="Y73" s="37" t="str">
        <f t="shared" si="362"/>
        <v/>
      </c>
      <c r="Z73" s="115"/>
      <c r="AA73" s="204" t="str">
        <f>IF(AND(G73&gt;0,H73&gt;0,I73&gt;0,T73&gt;0,U73&gt;0,Z73&gt;0,NOT(R73="")),ABS(VLOOKUP($Z$1,VLookups!$A$30:$B$31,2,FALSE)-_xlfn.BETA.DIST(Z73,IF(N73="L",U73,T73),IF(N73="L",T73,U73),TRUE,G73,I73)),"")</f>
        <v/>
      </c>
      <c r="AB73" s="112" t="str">
        <f>IF(OR($T73="",$U73=""),"",_xlfn.BETA.INV(ABS(VLOOKUP($Z$1,VLookups!$A$30:$B$31,2,FALSE)-AB$3),IF($N73="L",$U73,$T73),IF($N73="L",$T73,$U73),$G73,$I73))</f>
        <v/>
      </c>
      <c r="AC73" s="113" t="str">
        <f>IF(OR($T73="",$U73=""),"",_xlfn.BETA.INV(ABS(VLOOKUP($Z$1,VLookups!$A$30:$B$31,2,FALSE)-AC$3),IF($N73="L",$U73,$T73),IF($N73="L",$T73,$U73),$G73,$I73))</f>
        <v/>
      </c>
      <c r="AD73" s="112" t="str">
        <f>IF(OR($T73="",$U73=""),"",_xlfn.BETA.INV(ABS(VLOOKUP($Z$1,VLookups!$A$30:$B$31,2,FALSE)-AD$3),IF($N73="L",$U73,$T73),IF($N73="L",$T73,$U73),$G73,$I73))</f>
        <v/>
      </c>
      <c r="AE73" s="113" t="str">
        <f>IF(OR($T73="",$U73=""),"",_xlfn.BETA.INV(ABS(VLOOKUP($Z$1,VLookups!$A$30:$B$31,2,FALSE)-AE$3),IF($N73="L",$U73,$T73),IF($N73="L",$T73,$U73),$G73,$I73))</f>
        <v/>
      </c>
      <c r="AF73" s="112" t="str">
        <f>IF(OR($T73="",$U73=""),"",_xlfn.BETA.INV(ABS(VLOOKUP($Z$1,VLookups!$A$30:$B$31,2,FALSE)-AF$3),IF($N73="L",$U73,$T73),IF($N73="L",$T73,$U73),$G73,$I73))</f>
        <v/>
      </c>
      <c r="AG73" s="113" t="str">
        <f>IF(OR($T73="",$U73=""),"",_xlfn.BETA.INV(ABS(VLOOKUP($Z$1,VLookups!$A$30:$B$31,2,FALSE)-AG$3),IF($N73="L",$U73,$T73),IF($N73="L",$T73,$U73),$G73,$I73))</f>
        <v/>
      </c>
      <c r="AH73" s="112" t="str">
        <f>IF(OR($T73="",$U73=""),"",_xlfn.BETA.INV(ABS(VLOOKUP($Z$1,VLookups!$A$30:$B$31,2,FALSE)-AH$3),IF($N73="L",$U73,$T73),IF($N73="L",$T73,$U73),$G73,$I73))</f>
        <v/>
      </c>
      <c r="AI73" s="113" t="str">
        <f>IF(OR($T73="",$U73=""),"",_xlfn.BETA.INV(ABS(VLOOKUP($Z$1,VLookups!$A$30:$B$31,2,FALSE)-AI$3),IF($N73="L",$U73,$T73),IF($N73="L",$T73,$U73),$G73,$I73))</f>
        <v/>
      </c>
      <c r="AJ73" s="112" t="str">
        <f>IF(OR($T73="",$U73=""),"",_xlfn.BETA.INV(ABS(VLOOKUP($Z$1,VLookups!$A$30:$B$31,2,FALSE)-AJ$3),IF($N73="L",$U73,$T73),IF($N73="L",$T73,$U73),$G73,$I73))</f>
        <v/>
      </c>
      <c r="AK73" s="113" t="str">
        <f>IF(OR($T73="",$U73=""),"",_xlfn.BETA.INV(ABS(VLOOKUP($Z$1,VLookups!$A$30:$B$31,2,FALSE)-AK$3),IF($N73="L",$U73,$T73),IF($N73="L",$T73,$U73),$G73,$I73))</f>
        <v/>
      </c>
      <c r="AL73" s="112" t="str">
        <f>IF(OR($T73="",$U73=""),"",_xlfn.BETA.INV(ABS(VLOOKUP($Z$1,VLookups!$A$30:$B$31,2,FALSE)-AL$3),IF($N73="L",$U73,$T73),IF($N73="L",$T73,$U73),$G73,$I73))</f>
        <v/>
      </c>
      <c r="AM73" s="113" t="str">
        <f>IF(OR($T73="",$U73=""),"",_xlfn.BETA.INV(ABS(VLOOKUP($Z$1,VLookups!$A$30:$B$31,2,FALSE)-AM$3),IF($N73="L",$U73,$T73),IF($N73="L",$T73,$U73),$G73,$I73))</f>
        <v/>
      </c>
      <c r="AN73" s="15"/>
      <c r="AO73" s="194" t="str">
        <f t="shared" si="372"/>
        <v/>
      </c>
      <c r="AP73" s="192" t="str">
        <f t="shared" si="373"/>
        <v/>
      </c>
      <c r="AQ73" s="177" t="str">
        <f t="shared" ref="AQ73" si="578">IF(ISNONTEXT($AO73),AP73+$AO73,"")</f>
        <v/>
      </c>
      <c r="AR73" s="177" t="str">
        <f t="shared" si="389"/>
        <v/>
      </c>
      <c r="AS73" s="177" t="str">
        <f t="shared" si="390"/>
        <v/>
      </c>
      <c r="AT73" s="177" t="str">
        <f t="shared" si="391"/>
        <v/>
      </c>
      <c r="AU73" s="177" t="str">
        <f t="shared" si="392"/>
        <v/>
      </c>
      <c r="AV73" s="177" t="str">
        <f t="shared" si="393"/>
        <v/>
      </c>
      <c r="AW73" s="177" t="str">
        <f t="shared" si="394"/>
        <v/>
      </c>
      <c r="AX73" s="177" t="str">
        <f t="shared" si="395"/>
        <v/>
      </c>
      <c r="AY73" s="177" t="str">
        <f t="shared" si="396"/>
        <v/>
      </c>
      <c r="AZ73" s="177" t="str">
        <f t="shared" si="397"/>
        <v/>
      </c>
      <c r="BA73" s="177" t="str">
        <f t="shared" si="398"/>
        <v/>
      </c>
      <c r="BB73" s="177" t="str">
        <f t="shared" si="399"/>
        <v/>
      </c>
      <c r="BC73" s="177" t="str">
        <f t="shared" si="400"/>
        <v/>
      </c>
      <c r="BD73" s="177" t="str">
        <f t="shared" si="401"/>
        <v/>
      </c>
      <c r="BE73" s="177" t="str">
        <f t="shared" si="402"/>
        <v/>
      </c>
      <c r="BF73" s="177" t="str">
        <f t="shared" si="403"/>
        <v/>
      </c>
      <c r="BG73" s="177" t="str">
        <f t="shared" si="404"/>
        <v/>
      </c>
      <c r="BH73" s="177" t="str">
        <f t="shared" si="405"/>
        <v/>
      </c>
      <c r="BI73" s="177" t="str">
        <f t="shared" si="406"/>
        <v/>
      </c>
      <c r="BJ73" s="177" t="str">
        <f t="shared" si="407"/>
        <v/>
      </c>
      <c r="BK73" s="177" t="str">
        <f t="shared" si="408"/>
        <v/>
      </c>
      <c r="BL73" s="177" t="str">
        <f t="shared" si="409"/>
        <v/>
      </c>
      <c r="BM73" s="177" t="str">
        <f t="shared" si="410"/>
        <v/>
      </c>
      <c r="BN73" s="177" t="str">
        <f t="shared" si="411"/>
        <v/>
      </c>
      <c r="BO73" s="177" t="str">
        <f t="shared" si="412"/>
        <v/>
      </c>
      <c r="BP73" s="177" t="str">
        <f t="shared" si="413"/>
        <v/>
      </c>
      <c r="BQ73" s="177" t="str">
        <f t="shared" si="414"/>
        <v/>
      </c>
      <c r="BR73" s="177" t="str">
        <f t="shared" si="415"/>
        <v/>
      </c>
      <c r="BS73" s="177" t="str">
        <f t="shared" si="416"/>
        <v/>
      </c>
      <c r="BT73" s="177" t="str">
        <f t="shared" si="417"/>
        <v/>
      </c>
      <c r="BU73" s="177" t="str">
        <f t="shared" si="418"/>
        <v/>
      </c>
      <c r="BV73" s="177" t="str">
        <f t="shared" si="419"/>
        <v/>
      </c>
      <c r="BW73" s="177" t="str">
        <f t="shared" si="420"/>
        <v/>
      </c>
      <c r="BX73" s="177" t="str">
        <f t="shared" si="421"/>
        <v/>
      </c>
      <c r="BY73" s="177" t="str">
        <f t="shared" si="422"/>
        <v/>
      </c>
      <c r="BZ73" s="177" t="str">
        <f t="shared" si="423"/>
        <v/>
      </c>
      <c r="CA73" s="177" t="str">
        <f t="shared" si="424"/>
        <v/>
      </c>
      <c r="CB73" s="177" t="str">
        <f t="shared" si="425"/>
        <v/>
      </c>
      <c r="CC73" s="177" t="str">
        <f t="shared" si="426"/>
        <v/>
      </c>
      <c r="CD73" s="177" t="str">
        <f t="shared" si="427"/>
        <v/>
      </c>
      <c r="CE73" s="177" t="str">
        <f t="shared" si="428"/>
        <v/>
      </c>
      <c r="CF73" s="177" t="str">
        <f t="shared" si="429"/>
        <v/>
      </c>
      <c r="CG73" s="177" t="str">
        <f t="shared" si="430"/>
        <v/>
      </c>
      <c r="CH73" s="177" t="str">
        <f t="shared" si="431"/>
        <v/>
      </c>
      <c r="CI73" s="177" t="str">
        <f t="shared" si="432"/>
        <v/>
      </c>
      <c r="CJ73" s="177" t="str">
        <f t="shared" si="433"/>
        <v/>
      </c>
      <c r="CK73" s="177" t="str">
        <f t="shared" si="434"/>
        <v/>
      </c>
      <c r="CL73" s="177" t="str">
        <f t="shared" si="435"/>
        <v/>
      </c>
      <c r="CM73" s="177" t="str">
        <f t="shared" si="436"/>
        <v/>
      </c>
      <c r="CN73" s="177" t="str">
        <f t="shared" si="437"/>
        <v/>
      </c>
      <c r="CO73" s="177" t="str">
        <f t="shared" si="438"/>
        <v/>
      </c>
      <c r="CP73" s="177" t="str">
        <f t="shared" si="439"/>
        <v/>
      </c>
      <c r="CQ73" s="177" t="str">
        <f t="shared" si="440"/>
        <v/>
      </c>
      <c r="CR73" s="177" t="str">
        <f t="shared" si="441"/>
        <v/>
      </c>
      <c r="CS73" s="177" t="str">
        <f t="shared" si="442"/>
        <v/>
      </c>
      <c r="CT73" s="177" t="str">
        <f t="shared" si="443"/>
        <v/>
      </c>
      <c r="CU73" s="177" t="str">
        <f t="shared" si="444"/>
        <v/>
      </c>
      <c r="CV73" s="177" t="str">
        <f t="shared" si="445"/>
        <v/>
      </c>
      <c r="CW73" s="177" t="str">
        <f t="shared" si="446"/>
        <v/>
      </c>
      <c r="CX73" s="177" t="str">
        <f t="shared" si="447"/>
        <v/>
      </c>
      <c r="CY73" s="177" t="str">
        <f t="shared" si="448"/>
        <v/>
      </c>
      <c r="CZ73" s="177" t="str">
        <f t="shared" si="449"/>
        <v/>
      </c>
      <c r="DA73" s="177" t="str">
        <f t="shared" si="450"/>
        <v/>
      </c>
      <c r="DB73" s="177" t="str">
        <f t="shared" si="451"/>
        <v/>
      </c>
      <c r="DC73" s="177" t="str">
        <f t="shared" si="382"/>
        <v/>
      </c>
      <c r="DD73" s="177" t="str">
        <f t="shared" si="452"/>
        <v/>
      </c>
      <c r="DE73" s="177" t="str">
        <f t="shared" si="453"/>
        <v/>
      </c>
      <c r="DF73" s="177" t="str">
        <f t="shared" si="454"/>
        <v/>
      </c>
      <c r="DG73" s="177" t="str">
        <f t="shared" si="455"/>
        <v/>
      </c>
      <c r="DH73" s="177" t="str">
        <f t="shared" si="456"/>
        <v/>
      </c>
      <c r="DI73" s="177" t="str">
        <f t="shared" si="457"/>
        <v/>
      </c>
      <c r="DJ73" s="177" t="str">
        <f t="shared" si="458"/>
        <v/>
      </c>
      <c r="DK73" s="177" t="str">
        <f t="shared" si="459"/>
        <v/>
      </c>
      <c r="DL73" s="177" t="str">
        <f t="shared" si="460"/>
        <v/>
      </c>
      <c r="DM73" s="177" t="str">
        <f t="shared" si="461"/>
        <v/>
      </c>
      <c r="DN73" s="177" t="str">
        <f t="shared" si="462"/>
        <v/>
      </c>
      <c r="DO73" s="177" t="str">
        <f t="shared" si="463"/>
        <v/>
      </c>
      <c r="DP73" s="177" t="str">
        <f t="shared" si="464"/>
        <v/>
      </c>
      <c r="DQ73" s="177" t="str">
        <f t="shared" si="465"/>
        <v/>
      </c>
      <c r="DR73" s="177" t="str">
        <f t="shared" si="466"/>
        <v/>
      </c>
      <c r="DS73" s="177" t="str">
        <f t="shared" si="467"/>
        <v/>
      </c>
      <c r="DT73" s="177" t="str">
        <f t="shared" si="468"/>
        <v/>
      </c>
      <c r="DU73" s="177" t="str">
        <f t="shared" si="469"/>
        <v/>
      </c>
      <c r="DV73" s="177" t="str">
        <f t="shared" si="470"/>
        <v/>
      </c>
      <c r="DW73" s="177" t="str">
        <f t="shared" si="471"/>
        <v/>
      </c>
      <c r="DX73" s="177" t="str">
        <f t="shared" si="472"/>
        <v/>
      </c>
      <c r="DY73" s="177" t="str">
        <f t="shared" si="473"/>
        <v/>
      </c>
      <c r="DZ73" s="177" t="str">
        <f t="shared" si="474"/>
        <v/>
      </c>
      <c r="EA73" s="177" t="str">
        <f t="shared" si="475"/>
        <v/>
      </c>
      <c r="EB73" s="177" t="str">
        <f t="shared" si="476"/>
        <v/>
      </c>
      <c r="EC73" s="177" t="str">
        <f t="shared" si="477"/>
        <v/>
      </c>
      <c r="ED73" s="177" t="str">
        <f t="shared" si="478"/>
        <v/>
      </c>
      <c r="EE73" s="177" t="str">
        <f t="shared" si="479"/>
        <v/>
      </c>
      <c r="EF73" s="177" t="str">
        <f t="shared" si="480"/>
        <v/>
      </c>
      <c r="EG73" s="177" t="str">
        <f t="shared" si="481"/>
        <v/>
      </c>
      <c r="EH73" s="177" t="str">
        <f t="shared" si="482"/>
        <v/>
      </c>
      <c r="EI73" s="177" t="str">
        <f t="shared" si="483"/>
        <v/>
      </c>
      <c r="EJ73" s="177" t="str">
        <f t="shared" si="484"/>
        <v/>
      </c>
      <c r="EK73" s="177" t="str">
        <f t="shared" si="485"/>
        <v/>
      </c>
      <c r="EL73" s="177" t="str">
        <f t="shared" si="486"/>
        <v/>
      </c>
      <c r="EM73" s="177" t="str">
        <f t="shared" si="487"/>
        <v/>
      </c>
      <c r="EN73" s="177" t="str">
        <f t="shared" si="488"/>
        <v/>
      </c>
      <c r="EO73" s="177" t="str">
        <f t="shared" si="489"/>
        <v/>
      </c>
      <c r="EP73" s="177" t="str">
        <f t="shared" si="490"/>
        <v/>
      </c>
      <c r="EQ73" s="177" t="str">
        <f t="shared" si="491"/>
        <v/>
      </c>
      <c r="ER73" s="177" t="str">
        <f t="shared" si="492"/>
        <v/>
      </c>
      <c r="ES73" s="177" t="str">
        <f t="shared" si="493"/>
        <v/>
      </c>
      <c r="ET73" s="177" t="str">
        <f t="shared" si="494"/>
        <v/>
      </c>
      <c r="EU73" s="177" t="str">
        <f t="shared" si="495"/>
        <v/>
      </c>
      <c r="EV73" s="177" t="str">
        <f t="shared" si="496"/>
        <v/>
      </c>
      <c r="EW73" s="177" t="str">
        <f t="shared" si="497"/>
        <v/>
      </c>
      <c r="EX73" s="177" t="str">
        <f t="shared" si="498"/>
        <v/>
      </c>
      <c r="EY73" s="177" t="str">
        <f t="shared" si="499"/>
        <v/>
      </c>
      <c r="EZ73" s="177" t="str">
        <f t="shared" si="500"/>
        <v/>
      </c>
      <c r="FA73" s="177" t="str">
        <f t="shared" si="501"/>
        <v/>
      </c>
      <c r="FB73" s="177" t="str">
        <f t="shared" si="502"/>
        <v/>
      </c>
      <c r="FC73" s="177" t="str">
        <f t="shared" si="503"/>
        <v/>
      </c>
      <c r="FD73" s="177" t="str">
        <f t="shared" si="504"/>
        <v/>
      </c>
      <c r="FE73" s="177" t="str">
        <f t="shared" si="505"/>
        <v/>
      </c>
      <c r="FF73" s="177" t="str">
        <f t="shared" si="506"/>
        <v/>
      </c>
      <c r="FG73" s="177" t="str">
        <f t="shared" si="507"/>
        <v/>
      </c>
      <c r="FH73" s="177" t="str">
        <f t="shared" si="508"/>
        <v/>
      </c>
      <c r="FI73" s="177" t="str">
        <f t="shared" si="509"/>
        <v/>
      </c>
      <c r="FJ73" s="177" t="str">
        <f t="shared" si="510"/>
        <v/>
      </c>
      <c r="FK73" s="177" t="str">
        <f t="shared" si="511"/>
        <v/>
      </c>
      <c r="FL73" s="177" t="str">
        <f t="shared" si="512"/>
        <v/>
      </c>
      <c r="FM73" s="177" t="str">
        <f t="shared" si="513"/>
        <v/>
      </c>
      <c r="FN73" s="177" t="str">
        <f t="shared" si="514"/>
        <v/>
      </c>
      <c r="FO73" s="177" t="str">
        <f t="shared" si="383"/>
        <v/>
      </c>
      <c r="FP73" s="177" t="str">
        <f t="shared" si="515"/>
        <v/>
      </c>
      <c r="FQ73" s="177" t="str">
        <f t="shared" si="516"/>
        <v/>
      </c>
      <c r="FR73" s="177" t="str">
        <f t="shared" si="517"/>
        <v/>
      </c>
      <c r="FS73" s="177" t="str">
        <f t="shared" si="518"/>
        <v/>
      </c>
      <c r="FT73" s="177" t="str">
        <f t="shared" si="519"/>
        <v/>
      </c>
      <c r="FU73" s="177" t="str">
        <f t="shared" si="520"/>
        <v/>
      </c>
      <c r="FV73" s="177" t="str">
        <f t="shared" si="521"/>
        <v/>
      </c>
      <c r="FW73" s="177" t="str">
        <f t="shared" si="522"/>
        <v/>
      </c>
      <c r="FX73" s="177" t="str">
        <f t="shared" si="523"/>
        <v/>
      </c>
      <c r="FY73" s="177" t="str">
        <f t="shared" si="524"/>
        <v/>
      </c>
      <c r="FZ73" s="177" t="str">
        <f t="shared" si="525"/>
        <v/>
      </c>
      <c r="GA73" s="177" t="str">
        <f t="shared" si="526"/>
        <v/>
      </c>
      <c r="GB73" s="177" t="str">
        <f t="shared" si="527"/>
        <v/>
      </c>
      <c r="GC73" s="177" t="str">
        <f t="shared" si="528"/>
        <v/>
      </c>
      <c r="GD73" s="177" t="str">
        <f t="shared" si="529"/>
        <v/>
      </c>
      <c r="GE73" s="177" t="str">
        <f t="shared" si="530"/>
        <v/>
      </c>
      <c r="GF73" s="177" t="str">
        <f t="shared" si="531"/>
        <v/>
      </c>
      <c r="GG73" s="177" t="str">
        <f t="shared" si="532"/>
        <v/>
      </c>
      <c r="GH73" s="177" t="str">
        <f t="shared" si="533"/>
        <v/>
      </c>
      <c r="GI73" s="177" t="str">
        <f t="shared" si="534"/>
        <v/>
      </c>
      <c r="GJ73" s="177" t="str">
        <f t="shared" si="535"/>
        <v/>
      </c>
      <c r="GK73" s="177" t="str">
        <f t="shared" si="536"/>
        <v/>
      </c>
      <c r="GL73" s="177" t="str">
        <f t="shared" si="537"/>
        <v/>
      </c>
      <c r="GM73" s="177" t="str">
        <f t="shared" si="538"/>
        <v/>
      </c>
      <c r="GN73" s="177" t="str">
        <f t="shared" si="539"/>
        <v/>
      </c>
      <c r="GO73" s="177" t="str">
        <f t="shared" si="540"/>
        <v/>
      </c>
      <c r="GP73" s="177" t="str">
        <f t="shared" si="541"/>
        <v/>
      </c>
      <c r="GQ73" s="177" t="str">
        <f t="shared" si="542"/>
        <v/>
      </c>
      <c r="GR73" s="177" t="str">
        <f t="shared" si="543"/>
        <v/>
      </c>
      <c r="GS73" s="177" t="str">
        <f t="shared" si="544"/>
        <v/>
      </c>
      <c r="GT73" s="177" t="str">
        <f t="shared" si="545"/>
        <v/>
      </c>
      <c r="GU73" s="177" t="str">
        <f t="shared" si="546"/>
        <v/>
      </c>
      <c r="GV73" s="177" t="str">
        <f t="shared" si="547"/>
        <v/>
      </c>
      <c r="GW73" s="177" t="str">
        <f t="shared" si="548"/>
        <v/>
      </c>
      <c r="GX73" s="177" t="str">
        <f t="shared" si="549"/>
        <v/>
      </c>
      <c r="GY73" s="177" t="str">
        <f t="shared" si="550"/>
        <v/>
      </c>
      <c r="GZ73" s="177" t="str">
        <f t="shared" si="551"/>
        <v/>
      </c>
      <c r="HA73" s="177" t="str">
        <f t="shared" si="552"/>
        <v/>
      </c>
      <c r="HB73" s="177" t="str">
        <f t="shared" si="553"/>
        <v/>
      </c>
      <c r="HC73" s="177" t="str">
        <f t="shared" si="554"/>
        <v/>
      </c>
      <c r="HD73" s="177" t="str">
        <f t="shared" si="555"/>
        <v/>
      </c>
      <c r="HE73" s="177" t="str">
        <f t="shared" si="556"/>
        <v/>
      </c>
      <c r="HF73" s="177" t="str">
        <f t="shared" si="557"/>
        <v/>
      </c>
      <c r="HG73" s="177" t="str">
        <f t="shared" si="558"/>
        <v/>
      </c>
      <c r="HH73" s="177" t="str">
        <f t="shared" si="559"/>
        <v/>
      </c>
      <c r="HI73" s="177" t="str">
        <f t="shared" si="560"/>
        <v/>
      </c>
      <c r="HJ73" s="177" t="str">
        <f t="shared" si="561"/>
        <v/>
      </c>
      <c r="HK73" s="177" t="str">
        <f t="shared" si="562"/>
        <v/>
      </c>
      <c r="HL73" s="177" t="str">
        <f t="shared" si="563"/>
        <v/>
      </c>
      <c r="HM73" s="177" t="str">
        <f t="shared" si="564"/>
        <v/>
      </c>
      <c r="HN73" s="177" t="str">
        <f t="shared" si="565"/>
        <v/>
      </c>
      <c r="HO73" s="177" t="str">
        <f t="shared" si="566"/>
        <v/>
      </c>
      <c r="HP73" s="177" t="str">
        <f t="shared" si="567"/>
        <v/>
      </c>
      <c r="HQ73" s="177" t="str">
        <f t="shared" si="568"/>
        <v/>
      </c>
      <c r="HR73" s="177" t="str">
        <f t="shared" si="569"/>
        <v/>
      </c>
      <c r="HS73" s="177" t="str">
        <f t="shared" si="570"/>
        <v/>
      </c>
      <c r="HT73" s="177" t="str">
        <f t="shared" si="571"/>
        <v/>
      </c>
      <c r="HU73" s="177" t="str">
        <f t="shared" si="572"/>
        <v/>
      </c>
      <c r="HV73" s="177" t="str">
        <f t="shared" si="573"/>
        <v/>
      </c>
      <c r="HW73" s="177" t="str">
        <f t="shared" si="574"/>
        <v/>
      </c>
      <c r="HX73" s="177" t="str">
        <f t="shared" si="575"/>
        <v/>
      </c>
      <c r="HY73" s="177" t="str">
        <f t="shared" si="576"/>
        <v/>
      </c>
      <c r="HZ73" s="177" t="str">
        <f t="shared" si="577"/>
        <v/>
      </c>
      <c r="IA73" s="177" t="str">
        <f t="shared" si="384"/>
        <v/>
      </c>
      <c r="IB73" s="177" t="str">
        <f t="shared" si="251"/>
        <v/>
      </c>
      <c r="IC73" s="177" t="str">
        <f t="shared" si="252"/>
        <v/>
      </c>
      <c r="ID73" s="177" t="str">
        <f t="shared" si="253"/>
        <v/>
      </c>
      <c r="IE73" s="177" t="str">
        <f t="shared" si="254"/>
        <v/>
      </c>
      <c r="IF73" s="177" t="str">
        <f t="shared" si="255"/>
        <v/>
      </c>
      <c r="IG73" s="177" t="str">
        <f t="shared" si="256"/>
        <v/>
      </c>
      <c r="IH73" s="192" t="str">
        <f t="shared" si="364"/>
        <v/>
      </c>
      <c r="II73" s="193" t="e">
        <f t="shared" si="365"/>
        <v>#N/A</v>
      </c>
      <c r="IJ73" s="193" t="e">
        <f t="shared" si="339"/>
        <v>#N/A</v>
      </c>
      <c r="IK73" s="193" t="e">
        <f t="shared" si="339"/>
        <v>#N/A</v>
      </c>
      <c r="IL73" s="193" t="e">
        <f t="shared" si="339"/>
        <v>#N/A</v>
      </c>
      <c r="IM73" s="193" t="e">
        <f t="shared" si="352"/>
        <v>#N/A</v>
      </c>
      <c r="IN73" s="193" t="e">
        <f t="shared" si="352"/>
        <v>#N/A</v>
      </c>
      <c r="IO73" s="193" t="e">
        <f t="shared" si="352"/>
        <v>#N/A</v>
      </c>
      <c r="IP73" s="193" t="e">
        <f t="shared" si="352"/>
        <v>#N/A</v>
      </c>
      <c r="IQ73" s="193" t="e">
        <f t="shared" si="352"/>
        <v>#N/A</v>
      </c>
      <c r="IR73" s="193" t="e">
        <f t="shared" si="352"/>
        <v>#N/A</v>
      </c>
      <c r="IS73" s="193" t="e">
        <f t="shared" si="352"/>
        <v>#N/A</v>
      </c>
      <c r="IT73" s="193" t="e">
        <f t="shared" si="352"/>
        <v>#N/A</v>
      </c>
      <c r="IU73" s="193" t="e">
        <f t="shared" si="352"/>
        <v>#N/A</v>
      </c>
      <c r="IV73" s="193" t="e">
        <f t="shared" si="352"/>
        <v>#N/A</v>
      </c>
      <c r="IW73" s="193" t="e">
        <f t="shared" si="352"/>
        <v>#N/A</v>
      </c>
      <c r="IX73" s="193" t="e">
        <f t="shared" si="352"/>
        <v>#N/A</v>
      </c>
      <c r="IY73" s="193" t="e">
        <f t="shared" si="352"/>
        <v>#N/A</v>
      </c>
      <c r="IZ73" s="193" t="e">
        <f t="shared" si="352"/>
        <v>#N/A</v>
      </c>
      <c r="JA73" s="193" t="e">
        <f t="shared" si="352"/>
        <v>#N/A</v>
      </c>
      <c r="JB73" s="193" t="e">
        <f t="shared" si="347"/>
        <v>#N/A</v>
      </c>
      <c r="JC73" s="193" t="e">
        <f t="shared" si="347"/>
        <v>#N/A</v>
      </c>
      <c r="JD73" s="193" t="e">
        <f t="shared" si="347"/>
        <v>#N/A</v>
      </c>
      <c r="JE73" s="193" t="e">
        <f t="shared" si="347"/>
        <v>#N/A</v>
      </c>
      <c r="JF73" s="193" t="e">
        <f t="shared" si="347"/>
        <v>#N/A</v>
      </c>
      <c r="JG73" s="193" t="e">
        <f t="shared" si="347"/>
        <v>#N/A</v>
      </c>
      <c r="JH73" s="193" t="e">
        <f t="shared" si="347"/>
        <v>#N/A</v>
      </c>
      <c r="JI73" s="193" t="e">
        <f t="shared" si="347"/>
        <v>#N/A</v>
      </c>
      <c r="JJ73" s="193" t="e">
        <f t="shared" si="347"/>
        <v>#N/A</v>
      </c>
      <c r="JK73" s="193" t="e">
        <f t="shared" si="347"/>
        <v>#N/A</v>
      </c>
      <c r="JL73" s="193" t="e">
        <f t="shared" si="347"/>
        <v>#N/A</v>
      </c>
      <c r="JM73" s="193" t="e">
        <f t="shared" si="347"/>
        <v>#N/A</v>
      </c>
      <c r="JN73" s="193" t="e">
        <f t="shared" si="347"/>
        <v>#N/A</v>
      </c>
      <c r="JO73" s="193" t="e">
        <f t="shared" si="347"/>
        <v>#N/A</v>
      </c>
      <c r="JP73" s="193" t="e">
        <f t="shared" si="347"/>
        <v>#N/A</v>
      </c>
      <c r="JQ73" s="193" t="e">
        <f t="shared" si="343"/>
        <v>#N/A</v>
      </c>
      <c r="JR73" s="193" t="e">
        <f t="shared" si="343"/>
        <v>#N/A</v>
      </c>
      <c r="JS73" s="193" t="e">
        <f t="shared" si="343"/>
        <v>#N/A</v>
      </c>
      <c r="JT73" s="193" t="e">
        <f t="shared" si="343"/>
        <v>#N/A</v>
      </c>
      <c r="JU73" s="193" t="e">
        <f t="shared" si="343"/>
        <v>#N/A</v>
      </c>
      <c r="JV73" s="193" t="e">
        <f t="shared" si="343"/>
        <v>#N/A</v>
      </c>
      <c r="JW73" s="193" t="e">
        <f t="shared" si="343"/>
        <v>#N/A</v>
      </c>
      <c r="JX73" s="193" t="e">
        <f t="shared" si="343"/>
        <v>#N/A</v>
      </c>
      <c r="JY73" s="193" t="e">
        <f t="shared" si="343"/>
        <v>#N/A</v>
      </c>
      <c r="JZ73" s="193" t="e">
        <f t="shared" si="343"/>
        <v>#N/A</v>
      </c>
      <c r="KA73" s="193" t="e">
        <f t="shared" si="343"/>
        <v>#N/A</v>
      </c>
      <c r="KB73" s="193" t="e">
        <f t="shared" si="343"/>
        <v>#N/A</v>
      </c>
      <c r="KC73" s="193" t="e">
        <f t="shared" si="343"/>
        <v>#N/A</v>
      </c>
      <c r="KD73" s="193" t="e">
        <f t="shared" si="343"/>
        <v>#N/A</v>
      </c>
      <c r="KE73" s="193" t="e">
        <f t="shared" si="343"/>
        <v>#N/A</v>
      </c>
      <c r="KF73" s="193" t="e">
        <f t="shared" si="375"/>
        <v>#N/A</v>
      </c>
      <c r="KG73" s="193" t="e">
        <f t="shared" si="375"/>
        <v>#N/A</v>
      </c>
      <c r="KH73" s="193" t="e">
        <f t="shared" si="375"/>
        <v>#N/A</v>
      </c>
      <c r="KI73" s="193" t="e">
        <f t="shared" si="375"/>
        <v>#N/A</v>
      </c>
      <c r="KJ73" s="193" t="e">
        <f t="shared" si="375"/>
        <v>#N/A</v>
      </c>
      <c r="KK73" s="193" t="e">
        <f t="shared" si="375"/>
        <v>#N/A</v>
      </c>
      <c r="KL73" s="193" t="e">
        <f t="shared" si="375"/>
        <v>#N/A</v>
      </c>
      <c r="KM73" s="193" t="e">
        <f t="shared" si="375"/>
        <v>#N/A</v>
      </c>
      <c r="KN73" s="193" t="e">
        <f t="shared" si="375"/>
        <v>#N/A</v>
      </c>
      <c r="KO73" s="193" t="e">
        <f t="shared" si="375"/>
        <v>#N/A</v>
      </c>
      <c r="KP73" s="193" t="e">
        <f t="shared" si="375"/>
        <v>#N/A</v>
      </c>
      <c r="KQ73" s="193" t="e">
        <f t="shared" si="375"/>
        <v>#N/A</v>
      </c>
      <c r="KR73" s="193" t="e">
        <f t="shared" si="375"/>
        <v>#N/A</v>
      </c>
      <c r="KS73" s="193" t="e">
        <f t="shared" si="375"/>
        <v>#N/A</v>
      </c>
      <c r="KT73" s="193" t="e">
        <f t="shared" si="375"/>
        <v>#N/A</v>
      </c>
      <c r="KU73" s="193" t="e">
        <f t="shared" si="385"/>
        <v>#N/A</v>
      </c>
      <c r="KV73" s="193" t="e">
        <f t="shared" si="340"/>
        <v>#N/A</v>
      </c>
      <c r="KW73" s="193" t="e">
        <f t="shared" si="340"/>
        <v>#N/A</v>
      </c>
      <c r="KX73" s="193" t="e">
        <f t="shared" si="340"/>
        <v>#N/A</v>
      </c>
      <c r="KY73" s="193" t="e">
        <f t="shared" si="353"/>
        <v>#N/A</v>
      </c>
      <c r="KZ73" s="193" t="e">
        <f t="shared" si="353"/>
        <v>#N/A</v>
      </c>
      <c r="LA73" s="193" t="e">
        <f t="shared" si="353"/>
        <v>#N/A</v>
      </c>
      <c r="LB73" s="193" t="e">
        <f t="shared" si="353"/>
        <v>#N/A</v>
      </c>
      <c r="LC73" s="193" t="e">
        <f t="shared" si="353"/>
        <v>#N/A</v>
      </c>
      <c r="LD73" s="193" t="e">
        <f t="shared" si="353"/>
        <v>#N/A</v>
      </c>
      <c r="LE73" s="193" t="e">
        <f t="shared" si="353"/>
        <v>#N/A</v>
      </c>
      <c r="LF73" s="193" t="e">
        <f t="shared" si="353"/>
        <v>#N/A</v>
      </c>
      <c r="LG73" s="193" t="e">
        <f t="shared" si="353"/>
        <v>#N/A</v>
      </c>
      <c r="LH73" s="193" t="e">
        <f t="shared" si="353"/>
        <v>#N/A</v>
      </c>
      <c r="LI73" s="193" t="e">
        <f t="shared" si="353"/>
        <v>#N/A</v>
      </c>
      <c r="LJ73" s="193" t="e">
        <f t="shared" si="353"/>
        <v>#N/A</v>
      </c>
      <c r="LK73" s="193" t="e">
        <f t="shared" si="353"/>
        <v>#N/A</v>
      </c>
      <c r="LL73" s="193" t="e">
        <f t="shared" si="353"/>
        <v>#N/A</v>
      </c>
      <c r="LM73" s="193" t="e">
        <f t="shared" si="353"/>
        <v>#N/A</v>
      </c>
      <c r="LN73" s="193" t="e">
        <f t="shared" si="348"/>
        <v>#N/A</v>
      </c>
      <c r="LO73" s="193" t="e">
        <f t="shared" si="348"/>
        <v>#N/A</v>
      </c>
      <c r="LP73" s="193" t="e">
        <f t="shared" si="348"/>
        <v>#N/A</v>
      </c>
      <c r="LQ73" s="193" t="e">
        <f t="shared" si="348"/>
        <v>#N/A</v>
      </c>
      <c r="LR73" s="193" t="e">
        <f t="shared" si="348"/>
        <v>#N/A</v>
      </c>
      <c r="LS73" s="193" t="e">
        <f t="shared" si="348"/>
        <v>#N/A</v>
      </c>
      <c r="LT73" s="193" t="e">
        <f t="shared" si="348"/>
        <v>#N/A</v>
      </c>
      <c r="LU73" s="193" t="e">
        <f t="shared" si="348"/>
        <v>#N/A</v>
      </c>
      <c r="LV73" s="193" t="e">
        <f t="shared" si="348"/>
        <v>#N/A</v>
      </c>
      <c r="LW73" s="193" t="e">
        <f t="shared" si="348"/>
        <v>#N/A</v>
      </c>
      <c r="LX73" s="193" t="e">
        <f t="shared" si="348"/>
        <v>#N/A</v>
      </c>
      <c r="LY73" s="193" t="e">
        <f t="shared" si="348"/>
        <v>#N/A</v>
      </c>
      <c r="LZ73" s="193" t="e">
        <f t="shared" si="348"/>
        <v>#N/A</v>
      </c>
      <c r="MA73" s="193" t="e">
        <f t="shared" si="348"/>
        <v>#N/A</v>
      </c>
      <c r="MB73" s="193" t="e">
        <f t="shared" si="348"/>
        <v>#N/A</v>
      </c>
      <c r="MC73" s="193" t="e">
        <f t="shared" si="344"/>
        <v>#N/A</v>
      </c>
      <c r="MD73" s="193" t="e">
        <f t="shared" si="344"/>
        <v>#N/A</v>
      </c>
      <c r="ME73" s="193" t="e">
        <f t="shared" si="344"/>
        <v>#N/A</v>
      </c>
      <c r="MF73" s="193" t="e">
        <f t="shared" si="344"/>
        <v>#N/A</v>
      </c>
      <c r="MG73" s="193" t="e">
        <f t="shared" si="344"/>
        <v>#N/A</v>
      </c>
      <c r="MH73" s="193" t="e">
        <f t="shared" si="344"/>
        <v>#N/A</v>
      </c>
      <c r="MI73" s="193" t="e">
        <f t="shared" si="344"/>
        <v>#N/A</v>
      </c>
      <c r="MJ73" s="193" t="e">
        <f t="shared" si="344"/>
        <v>#N/A</v>
      </c>
      <c r="MK73" s="193" t="e">
        <f t="shared" si="344"/>
        <v>#N/A</v>
      </c>
      <c r="ML73" s="193" t="e">
        <f t="shared" si="344"/>
        <v>#N/A</v>
      </c>
      <c r="MM73" s="193" t="e">
        <f t="shared" si="344"/>
        <v>#N/A</v>
      </c>
      <c r="MN73" s="193" t="e">
        <f t="shared" si="344"/>
        <v>#N/A</v>
      </c>
      <c r="MO73" s="193" t="e">
        <f t="shared" si="344"/>
        <v>#N/A</v>
      </c>
      <c r="MP73" s="193" t="e">
        <f t="shared" si="344"/>
        <v>#N/A</v>
      </c>
      <c r="MQ73" s="193" t="e">
        <f t="shared" si="344"/>
        <v>#N/A</v>
      </c>
      <c r="MR73" s="193" t="e">
        <f t="shared" si="376"/>
        <v>#N/A</v>
      </c>
      <c r="MS73" s="193" t="e">
        <f t="shared" si="376"/>
        <v>#N/A</v>
      </c>
      <c r="MT73" s="193" t="e">
        <f t="shared" si="376"/>
        <v>#N/A</v>
      </c>
      <c r="MU73" s="193" t="e">
        <f t="shared" si="376"/>
        <v>#N/A</v>
      </c>
      <c r="MV73" s="193" t="e">
        <f t="shared" si="376"/>
        <v>#N/A</v>
      </c>
      <c r="MW73" s="193" t="e">
        <f t="shared" si="376"/>
        <v>#N/A</v>
      </c>
      <c r="MX73" s="193" t="e">
        <f t="shared" si="376"/>
        <v>#N/A</v>
      </c>
      <c r="MY73" s="193" t="e">
        <f t="shared" si="376"/>
        <v>#N/A</v>
      </c>
      <c r="MZ73" s="193" t="e">
        <f t="shared" si="376"/>
        <v>#N/A</v>
      </c>
      <c r="NA73" s="193" t="e">
        <f t="shared" si="376"/>
        <v>#N/A</v>
      </c>
      <c r="NB73" s="193" t="e">
        <f t="shared" si="376"/>
        <v>#N/A</v>
      </c>
      <c r="NC73" s="193" t="e">
        <f t="shared" si="376"/>
        <v>#N/A</v>
      </c>
      <c r="ND73" s="193" t="e">
        <f t="shared" si="376"/>
        <v>#N/A</v>
      </c>
      <c r="NE73" s="193" t="e">
        <f t="shared" si="376"/>
        <v>#N/A</v>
      </c>
      <c r="NF73" s="193" t="e">
        <f t="shared" si="376"/>
        <v>#N/A</v>
      </c>
      <c r="NG73" s="193" t="e">
        <f t="shared" si="386"/>
        <v>#N/A</v>
      </c>
      <c r="NH73" s="193" t="e">
        <f t="shared" si="341"/>
        <v>#N/A</v>
      </c>
      <c r="NI73" s="193" t="e">
        <f t="shared" si="341"/>
        <v>#N/A</v>
      </c>
      <c r="NJ73" s="193" t="e">
        <f t="shared" si="341"/>
        <v>#N/A</v>
      </c>
      <c r="NK73" s="193" t="e">
        <f t="shared" si="354"/>
        <v>#N/A</v>
      </c>
      <c r="NL73" s="193" t="e">
        <f t="shared" si="354"/>
        <v>#N/A</v>
      </c>
      <c r="NM73" s="193" t="e">
        <f t="shared" si="354"/>
        <v>#N/A</v>
      </c>
      <c r="NN73" s="193" t="e">
        <f t="shared" si="354"/>
        <v>#N/A</v>
      </c>
      <c r="NO73" s="193" t="e">
        <f t="shared" si="354"/>
        <v>#N/A</v>
      </c>
      <c r="NP73" s="193" t="e">
        <f t="shared" si="354"/>
        <v>#N/A</v>
      </c>
      <c r="NQ73" s="193" t="e">
        <f t="shared" si="354"/>
        <v>#N/A</v>
      </c>
      <c r="NR73" s="193" t="e">
        <f t="shared" si="354"/>
        <v>#N/A</v>
      </c>
      <c r="NS73" s="193" t="e">
        <f t="shared" si="354"/>
        <v>#N/A</v>
      </c>
      <c r="NT73" s="193" t="e">
        <f t="shared" si="354"/>
        <v>#N/A</v>
      </c>
      <c r="NU73" s="193" t="e">
        <f t="shared" si="354"/>
        <v>#N/A</v>
      </c>
      <c r="NV73" s="193" t="e">
        <f t="shared" si="354"/>
        <v>#N/A</v>
      </c>
      <c r="NW73" s="193" t="e">
        <f t="shared" si="354"/>
        <v>#N/A</v>
      </c>
      <c r="NX73" s="193" t="e">
        <f t="shared" si="354"/>
        <v>#N/A</v>
      </c>
      <c r="NY73" s="193" t="e">
        <f t="shared" si="354"/>
        <v>#N/A</v>
      </c>
      <c r="NZ73" s="193" t="e">
        <f t="shared" si="349"/>
        <v>#N/A</v>
      </c>
      <c r="OA73" s="193" t="e">
        <f t="shared" si="349"/>
        <v>#N/A</v>
      </c>
      <c r="OB73" s="193" t="e">
        <f t="shared" si="349"/>
        <v>#N/A</v>
      </c>
      <c r="OC73" s="193" t="e">
        <f t="shared" si="349"/>
        <v>#N/A</v>
      </c>
      <c r="OD73" s="193" t="e">
        <f t="shared" si="349"/>
        <v>#N/A</v>
      </c>
      <c r="OE73" s="193" t="e">
        <f t="shared" si="349"/>
        <v>#N/A</v>
      </c>
      <c r="OF73" s="193" t="e">
        <f t="shared" si="349"/>
        <v>#N/A</v>
      </c>
      <c r="OG73" s="193" t="e">
        <f t="shared" si="349"/>
        <v>#N/A</v>
      </c>
      <c r="OH73" s="193" t="e">
        <f t="shared" si="349"/>
        <v>#N/A</v>
      </c>
      <c r="OI73" s="193" t="e">
        <f t="shared" si="349"/>
        <v>#N/A</v>
      </c>
      <c r="OJ73" s="193" t="e">
        <f t="shared" si="349"/>
        <v>#N/A</v>
      </c>
      <c r="OK73" s="193" t="e">
        <f t="shared" si="349"/>
        <v>#N/A</v>
      </c>
      <c r="OL73" s="193" t="e">
        <f t="shared" si="349"/>
        <v>#N/A</v>
      </c>
      <c r="OM73" s="193" t="e">
        <f t="shared" si="349"/>
        <v>#N/A</v>
      </c>
      <c r="ON73" s="193" t="e">
        <f t="shared" si="349"/>
        <v>#N/A</v>
      </c>
      <c r="OO73" s="193" t="e">
        <f t="shared" si="345"/>
        <v>#N/A</v>
      </c>
      <c r="OP73" s="193" t="e">
        <f t="shared" si="345"/>
        <v>#N/A</v>
      </c>
      <c r="OQ73" s="193" t="e">
        <f t="shared" si="345"/>
        <v>#N/A</v>
      </c>
      <c r="OR73" s="193" t="e">
        <f t="shared" si="345"/>
        <v>#N/A</v>
      </c>
      <c r="OS73" s="193" t="e">
        <f t="shared" si="345"/>
        <v>#N/A</v>
      </c>
      <c r="OT73" s="193" t="e">
        <f t="shared" si="345"/>
        <v>#N/A</v>
      </c>
      <c r="OU73" s="193" t="e">
        <f t="shared" si="345"/>
        <v>#N/A</v>
      </c>
      <c r="OV73" s="193" t="e">
        <f t="shared" si="345"/>
        <v>#N/A</v>
      </c>
      <c r="OW73" s="193" t="e">
        <f t="shared" si="345"/>
        <v>#N/A</v>
      </c>
      <c r="OX73" s="193" t="e">
        <f t="shared" si="345"/>
        <v>#N/A</v>
      </c>
      <c r="OY73" s="193" t="e">
        <f t="shared" si="345"/>
        <v>#N/A</v>
      </c>
      <c r="OZ73" s="193" t="e">
        <f t="shared" si="345"/>
        <v>#N/A</v>
      </c>
      <c r="PA73" s="193" t="e">
        <f t="shared" si="345"/>
        <v>#N/A</v>
      </c>
      <c r="PB73" s="193" t="e">
        <f t="shared" si="345"/>
        <v>#N/A</v>
      </c>
      <c r="PC73" s="193" t="e">
        <f t="shared" si="345"/>
        <v>#N/A</v>
      </c>
      <c r="PD73" s="193" t="e">
        <f t="shared" si="377"/>
        <v>#N/A</v>
      </c>
      <c r="PE73" s="193" t="e">
        <f t="shared" si="377"/>
        <v>#N/A</v>
      </c>
      <c r="PF73" s="193" t="e">
        <f t="shared" si="377"/>
        <v>#N/A</v>
      </c>
      <c r="PG73" s="193" t="e">
        <f t="shared" si="377"/>
        <v>#N/A</v>
      </c>
      <c r="PH73" s="193" t="e">
        <f t="shared" si="377"/>
        <v>#N/A</v>
      </c>
      <c r="PI73" s="193" t="e">
        <f t="shared" si="377"/>
        <v>#N/A</v>
      </c>
      <c r="PJ73" s="193" t="e">
        <f t="shared" si="377"/>
        <v>#N/A</v>
      </c>
      <c r="PK73" s="193" t="e">
        <f t="shared" si="377"/>
        <v>#N/A</v>
      </c>
      <c r="PL73" s="193" t="e">
        <f t="shared" si="377"/>
        <v>#N/A</v>
      </c>
      <c r="PM73" s="193" t="e">
        <f t="shared" si="377"/>
        <v>#N/A</v>
      </c>
      <c r="PN73" s="193" t="e">
        <f t="shared" si="377"/>
        <v>#N/A</v>
      </c>
      <c r="PO73" s="193" t="e">
        <f t="shared" si="377"/>
        <v>#N/A</v>
      </c>
      <c r="PP73" s="193" t="e">
        <f t="shared" si="377"/>
        <v>#N/A</v>
      </c>
      <c r="PQ73" s="193" t="e">
        <f t="shared" si="377"/>
        <v>#N/A</v>
      </c>
      <c r="PR73" s="193" t="e">
        <f t="shared" si="377"/>
        <v>#N/A</v>
      </c>
      <c r="PS73" s="193" t="e">
        <f t="shared" si="387"/>
        <v>#N/A</v>
      </c>
      <c r="PT73" s="193" t="e">
        <f t="shared" si="366"/>
        <v>#N/A</v>
      </c>
      <c r="PU73" s="193" t="e">
        <f t="shared" si="366"/>
        <v>#N/A</v>
      </c>
      <c r="PV73" s="193" t="e">
        <f t="shared" si="366"/>
        <v>#N/A</v>
      </c>
      <c r="PW73" s="193" t="e">
        <f t="shared" si="366"/>
        <v>#N/A</v>
      </c>
      <c r="PX73" s="193" t="e">
        <f t="shared" si="366"/>
        <v>#N/A</v>
      </c>
      <c r="PY73" s="193" t="e">
        <f t="shared" si="366"/>
        <v>#N/A</v>
      </c>
      <c r="PZ73" s="193" t="e">
        <f t="shared" si="366"/>
        <v>#N/A</v>
      </c>
      <c r="QA73" s="193" t="e">
        <f t="shared" si="366"/>
        <v>#N/A</v>
      </c>
    </row>
    <row r="74" spans="1:443" hidden="1" x14ac:dyDescent="0.45">
      <c r="A74" s="276"/>
      <c r="B74" s="277" t="str">
        <f>IF(OR($T74="",$U74=""),"",ROUND(_xlfn.BETA.INV(ABS(VLOOKUP($Z$1,VLookups!$A$30:$B$31,2,FALSE)-B$2),IF($N74="L",$U74,$T74),IF($N74="L",$T74,$U74),$G74,$I74),0))</f>
        <v/>
      </c>
      <c r="C74" s="287" t="str">
        <f t="shared" si="378"/>
        <v/>
      </c>
      <c r="D74" s="288" t="str">
        <f t="shared" si="379"/>
        <v/>
      </c>
      <c r="E74" s="134"/>
      <c r="F74" s="279"/>
      <c r="G74" s="280" t="str">
        <f t="shared" si="367"/>
        <v/>
      </c>
      <c r="H74" s="281"/>
      <c r="I74" s="280" t="str">
        <f t="shared" si="368"/>
        <v/>
      </c>
      <c r="J74" s="279"/>
      <c r="K74" s="135"/>
      <c r="L74" s="110" t="str">
        <f t="shared" si="369"/>
        <v/>
      </c>
      <c r="M74" s="21" t="str">
        <f t="shared" si="370"/>
        <v/>
      </c>
      <c r="N74" s="22" t="str">
        <f t="shared" si="371"/>
        <v/>
      </c>
      <c r="O74" s="23" t="str">
        <f>IF(M74="","",IF(OR($M74&lt;Skew!$B$3,$M74=Skew!$B$3),IF($M74&gt;Skew!$C$3,Skew!$A$3,IF($M74&gt;Skew!$C$4,Skew!$A$4,IF($M74&gt;Skew!$C$5,Skew!$A$5,IF($M74&gt;Skew!$C$6,Skew!$A$6,IF($M74&gt;Skew!$C$7,Skew!$A$7,IF($M74&gt;Skew!$C$8,Skew!$A$8,IF($M74&gt;Skew!$C$9,Skew!$A$9,IF($M74&gt;Skew!$C$10,Skew!$A$10,IF($M74&gt;Skew!$C$11,Skew!$A$11,IF($M74&gt;Skew!$C$12,Skew!$A$12,IF($M74&gt;Skew!$C$13,Skew!$A$13,IF($M74&gt;Skew!$C$14,Skew!$A$14,IF($M74&gt;Skew!$C$15,Skew!$A$15,IF($M74&gt;Skew!$C$16,Skew!$A$16,Skew!$A$17)
)))))))))))))))</f>
        <v/>
      </c>
      <c r="P74" s="22" t="str">
        <f>IF(M74="","",MATCH(O74,Skew!$A$3:$A$17,0))</f>
        <v/>
      </c>
      <c r="Q74" s="22" t="str">
        <f t="shared" si="357"/>
        <v/>
      </c>
      <c r="R74" s="24"/>
      <c r="S74" s="22" t="str">
        <f>IF(OR(M74="",R74=""),"",MATCH(R74,Confidence!$A$3:$A$12,0))</f>
        <v/>
      </c>
      <c r="T74" s="25" t="str">
        <f t="shared" si="358"/>
        <v/>
      </c>
      <c r="U74" s="25" t="str">
        <f t="shared" si="359"/>
        <v/>
      </c>
      <c r="V74" s="22"/>
      <c r="W74" s="102" t="str">
        <f t="shared" si="360"/>
        <v/>
      </c>
      <c r="X74" s="102" t="str">
        <f t="shared" si="361"/>
        <v/>
      </c>
      <c r="Y74" s="37" t="str">
        <f t="shared" si="362"/>
        <v/>
      </c>
      <c r="Z74" s="115"/>
      <c r="AA74" s="204" t="str">
        <f>IF(AND(G74&gt;0,H74&gt;0,I74&gt;0,T74&gt;0,U74&gt;0,Z74&gt;0,NOT(R74="")),ABS(VLOOKUP($Z$1,VLookups!$A$30:$B$31,2,FALSE)-_xlfn.BETA.DIST(Z74,IF(N74="L",U74,T74),IF(N74="L",T74,U74),TRUE,G74,I74)),"")</f>
        <v/>
      </c>
      <c r="AB74" s="112" t="str">
        <f>IF(OR($T74="",$U74=""),"",_xlfn.BETA.INV(ABS(VLOOKUP($Z$1,VLookups!$A$30:$B$31,2,FALSE)-AB$3),IF($N74="L",$U74,$T74),IF($N74="L",$T74,$U74),$G74,$I74))</f>
        <v/>
      </c>
      <c r="AC74" s="113" t="str">
        <f>IF(OR($T74="",$U74=""),"",_xlfn.BETA.INV(ABS(VLOOKUP($Z$1,VLookups!$A$30:$B$31,2,FALSE)-AC$3),IF($N74="L",$U74,$T74),IF($N74="L",$T74,$U74),$G74,$I74))</f>
        <v/>
      </c>
      <c r="AD74" s="112" t="str">
        <f>IF(OR($T74="",$U74=""),"",_xlfn.BETA.INV(ABS(VLOOKUP($Z$1,VLookups!$A$30:$B$31,2,FALSE)-AD$3),IF($N74="L",$U74,$T74),IF($N74="L",$T74,$U74),$G74,$I74))</f>
        <v/>
      </c>
      <c r="AE74" s="113" t="str">
        <f>IF(OR($T74="",$U74=""),"",_xlfn.BETA.INV(ABS(VLOOKUP($Z$1,VLookups!$A$30:$B$31,2,FALSE)-AE$3),IF($N74="L",$U74,$T74),IF($N74="L",$T74,$U74),$G74,$I74))</f>
        <v/>
      </c>
      <c r="AF74" s="112" t="str">
        <f>IF(OR($T74="",$U74=""),"",_xlfn.BETA.INV(ABS(VLOOKUP($Z$1,VLookups!$A$30:$B$31,2,FALSE)-AF$3),IF($N74="L",$U74,$T74),IF($N74="L",$T74,$U74),$G74,$I74))</f>
        <v/>
      </c>
      <c r="AG74" s="113" t="str">
        <f>IF(OR($T74="",$U74=""),"",_xlfn.BETA.INV(ABS(VLOOKUP($Z$1,VLookups!$A$30:$B$31,2,FALSE)-AG$3),IF($N74="L",$U74,$T74),IF($N74="L",$T74,$U74),$G74,$I74))</f>
        <v/>
      </c>
      <c r="AH74" s="112" t="str">
        <f>IF(OR($T74="",$U74=""),"",_xlfn.BETA.INV(ABS(VLOOKUP($Z$1,VLookups!$A$30:$B$31,2,FALSE)-AH$3),IF($N74="L",$U74,$T74),IF($N74="L",$T74,$U74),$G74,$I74))</f>
        <v/>
      </c>
      <c r="AI74" s="113" t="str">
        <f>IF(OR($T74="",$U74=""),"",_xlfn.BETA.INV(ABS(VLOOKUP($Z$1,VLookups!$A$30:$B$31,2,FALSE)-AI$3),IF($N74="L",$U74,$T74),IF($N74="L",$T74,$U74),$G74,$I74))</f>
        <v/>
      </c>
      <c r="AJ74" s="112" t="str">
        <f>IF(OR($T74="",$U74=""),"",_xlfn.BETA.INV(ABS(VLOOKUP($Z$1,VLookups!$A$30:$B$31,2,FALSE)-AJ$3),IF($N74="L",$U74,$T74),IF($N74="L",$T74,$U74),$G74,$I74))</f>
        <v/>
      </c>
      <c r="AK74" s="113" t="str">
        <f>IF(OR($T74="",$U74=""),"",_xlfn.BETA.INV(ABS(VLOOKUP($Z$1,VLookups!$A$30:$B$31,2,FALSE)-AK$3),IF($N74="L",$U74,$T74),IF($N74="L",$T74,$U74),$G74,$I74))</f>
        <v/>
      </c>
      <c r="AL74" s="112" t="str">
        <f>IF(OR($T74="",$U74=""),"",_xlfn.BETA.INV(ABS(VLOOKUP($Z$1,VLookups!$A$30:$B$31,2,FALSE)-AL$3),IF($N74="L",$U74,$T74),IF($N74="L",$T74,$U74),$G74,$I74))</f>
        <v/>
      </c>
      <c r="AM74" s="113" t="str">
        <f>IF(OR($T74="",$U74=""),"",_xlfn.BETA.INV(ABS(VLOOKUP($Z$1,VLookups!$A$30:$B$31,2,FALSE)-AM$3),IF($N74="L",$U74,$T74),IF($N74="L",$T74,$U74),$G74,$I74))</f>
        <v/>
      </c>
      <c r="AN74" s="15"/>
      <c r="AO74" s="194" t="str">
        <f t="shared" si="372"/>
        <v/>
      </c>
      <c r="AP74" s="192" t="str">
        <f t="shared" si="373"/>
        <v/>
      </c>
      <c r="AQ74" s="177" t="str">
        <f t="shared" ref="AQ74" si="579">IF(ISNONTEXT($AO74),AP74+$AO74,"")</f>
        <v/>
      </c>
      <c r="AR74" s="177" t="str">
        <f t="shared" si="389"/>
        <v/>
      </c>
      <c r="AS74" s="177" t="str">
        <f t="shared" si="390"/>
        <v/>
      </c>
      <c r="AT74" s="177" t="str">
        <f t="shared" si="391"/>
        <v/>
      </c>
      <c r="AU74" s="177" t="str">
        <f t="shared" si="392"/>
        <v/>
      </c>
      <c r="AV74" s="177" t="str">
        <f t="shared" si="393"/>
        <v/>
      </c>
      <c r="AW74" s="177" t="str">
        <f t="shared" si="394"/>
        <v/>
      </c>
      <c r="AX74" s="177" t="str">
        <f t="shared" si="395"/>
        <v/>
      </c>
      <c r="AY74" s="177" t="str">
        <f t="shared" si="396"/>
        <v/>
      </c>
      <c r="AZ74" s="177" t="str">
        <f t="shared" si="397"/>
        <v/>
      </c>
      <c r="BA74" s="177" t="str">
        <f t="shared" si="398"/>
        <v/>
      </c>
      <c r="BB74" s="177" t="str">
        <f t="shared" si="399"/>
        <v/>
      </c>
      <c r="BC74" s="177" t="str">
        <f t="shared" si="400"/>
        <v/>
      </c>
      <c r="BD74" s="177" t="str">
        <f t="shared" si="401"/>
        <v/>
      </c>
      <c r="BE74" s="177" t="str">
        <f t="shared" si="402"/>
        <v/>
      </c>
      <c r="BF74" s="177" t="str">
        <f t="shared" si="403"/>
        <v/>
      </c>
      <c r="BG74" s="177" t="str">
        <f t="shared" si="404"/>
        <v/>
      </c>
      <c r="BH74" s="177" t="str">
        <f t="shared" si="405"/>
        <v/>
      </c>
      <c r="BI74" s="177" t="str">
        <f t="shared" si="406"/>
        <v/>
      </c>
      <c r="BJ74" s="177" t="str">
        <f t="shared" si="407"/>
        <v/>
      </c>
      <c r="BK74" s="177" t="str">
        <f t="shared" si="408"/>
        <v/>
      </c>
      <c r="BL74" s="177" t="str">
        <f t="shared" si="409"/>
        <v/>
      </c>
      <c r="BM74" s="177" t="str">
        <f t="shared" si="410"/>
        <v/>
      </c>
      <c r="BN74" s="177" t="str">
        <f t="shared" si="411"/>
        <v/>
      </c>
      <c r="BO74" s="177" t="str">
        <f t="shared" si="412"/>
        <v/>
      </c>
      <c r="BP74" s="177" t="str">
        <f t="shared" si="413"/>
        <v/>
      </c>
      <c r="BQ74" s="177" t="str">
        <f t="shared" si="414"/>
        <v/>
      </c>
      <c r="BR74" s="177" t="str">
        <f t="shared" si="415"/>
        <v/>
      </c>
      <c r="BS74" s="177" t="str">
        <f t="shared" si="416"/>
        <v/>
      </c>
      <c r="BT74" s="177" t="str">
        <f t="shared" si="417"/>
        <v/>
      </c>
      <c r="BU74" s="177" t="str">
        <f t="shared" si="418"/>
        <v/>
      </c>
      <c r="BV74" s="177" t="str">
        <f t="shared" si="419"/>
        <v/>
      </c>
      <c r="BW74" s="177" t="str">
        <f t="shared" si="420"/>
        <v/>
      </c>
      <c r="BX74" s="177" t="str">
        <f t="shared" si="421"/>
        <v/>
      </c>
      <c r="BY74" s="177" t="str">
        <f t="shared" si="422"/>
        <v/>
      </c>
      <c r="BZ74" s="177" t="str">
        <f t="shared" si="423"/>
        <v/>
      </c>
      <c r="CA74" s="177" t="str">
        <f t="shared" si="424"/>
        <v/>
      </c>
      <c r="CB74" s="177" t="str">
        <f t="shared" si="425"/>
        <v/>
      </c>
      <c r="CC74" s="177" t="str">
        <f t="shared" si="426"/>
        <v/>
      </c>
      <c r="CD74" s="177" t="str">
        <f t="shared" si="427"/>
        <v/>
      </c>
      <c r="CE74" s="177" t="str">
        <f t="shared" si="428"/>
        <v/>
      </c>
      <c r="CF74" s="177" t="str">
        <f t="shared" si="429"/>
        <v/>
      </c>
      <c r="CG74" s="177" t="str">
        <f t="shared" si="430"/>
        <v/>
      </c>
      <c r="CH74" s="177" t="str">
        <f t="shared" si="431"/>
        <v/>
      </c>
      <c r="CI74" s="177" t="str">
        <f t="shared" si="432"/>
        <v/>
      </c>
      <c r="CJ74" s="177" t="str">
        <f t="shared" si="433"/>
        <v/>
      </c>
      <c r="CK74" s="177" t="str">
        <f t="shared" si="434"/>
        <v/>
      </c>
      <c r="CL74" s="177" t="str">
        <f t="shared" si="435"/>
        <v/>
      </c>
      <c r="CM74" s="177" t="str">
        <f t="shared" si="436"/>
        <v/>
      </c>
      <c r="CN74" s="177" t="str">
        <f t="shared" si="437"/>
        <v/>
      </c>
      <c r="CO74" s="177" t="str">
        <f t="shared" si="438"/>
        <v/>
      </c>
      <c r="CP74" s="177" t="str">
        <f t="shared" si="439"/>
        <v/>
      </c>
      <c r="CQ74" s="177" t="str">
        <f t="shared" si="440"/>
        <v/>
      </c>
      <c r="CR74" s="177" t="str">
        <f t="shared" si="441"/>
        <v/>
      </c>
      <c r="CS74" s="177" t="str">
        <f t="shared" si="442"/>
        <v/>
      </c>
      <c r="CT74" s="177" t="str">
        <f t="shared" si="443"/>
        <v/>
      </c>
      <c r="CU74" s="177" t="str">
        <f t="shared" si="444"/>
        <v/>
      </c>
      <c r="CV74" s="177" t="str">
        <f t="shared" si="445"/>
        <v/>
      </c>
      <c r="CW74" s="177" t="str">
        <f t="shared" si="446"/>
        <v/>
      </c>
      <c r="CX74" s="177" t="str">
        <f t="shared" si="447"/>
        <v/>
      </c>
      <c r="CY74" s="177" t="str">
        <f t="shared" si="448"/>
        <v/>
      </c>
      <c r="CZ74" s="177" t="str">
        <f t="shared" si="449"/>
        <v/>
      </c>
      <c r="DA74" s="177" t="str">
        <f t="shared" si="450"/>
        <v/>
      </c>
      <c r="DB74" s="177" t="str">
        <f t="shared" si="451"/>
        <v/>
      </c>
      <c r="DC74" s="177" t="str">
        <f t="shared" si="382"/>
        <v/>
      </c>
      <c r="DD74" s="177" t="str">
        <f t="shared" si="452"/>
        <v/>
      </c>
      <c r="DE74" s="177" t="str">
        <f t="shared" si="453"/>
        <v/>
      </c>
      <c r="DF74" s="177" t="str">
        <f t="shared" si="454"/>
        <v/>
      </c>
      <c r="DG74" s="177" t="str">
        <f t="shared" si="455"/>
        <v/>
      </c>
      <c r="DH74" s="177" t="str">
        <f t="shared" si="456"/>
        <v/>
      </c>
      <c r="DI74" s="177" t="str">
        <f t="shared" si="457"/>
        <v/>
      </c>
      <c r="DJ74" s="177" t="str">
        <f t="shared" si="458"/>
        <v/>
      </c>
      <c r="DK74" s="177" t="str">
        <f t="shared" si="459"/>
        <v/>
      </c>
      <c r="DL74" s="177" t="str">
        <f t="shared" si="460"/>
        <v/>
      </c>
      <c r="DM74" s="177" t="str">
        <f t="shared" si="461"/>
        <v/>
      </c>
      <c r="DN74" s="177" t="str">
        <f t="shared" si="462"/>
        <v/>
      </c>
      <c r="DO74" s="177" t="str">
        <f t="shared" si="463"/>
        <v/>
      </c>
      <c r="DP74" s="177" t="str">
        <f t="shared" si="464"/>
        <v/>
      </c>
      <c r="DQ74" s="177" t="str">
        <f t="shared" si="465"/>
        <v/>
      </c>
      <c r="DR74" s="177" t="str">
        <f t="shared" si="466"/>
        <v/>
      </c>
      <c r="DS74" s="177" t="str">
        <f t="shared" si="467"/>
        <v/>
      </c>
      <c r="DT74" s="177" t="str">
        <f t="shared" si="468"/>
        <v/>
      </c>
      <c r="DU74" s="177" t="str">
        <f t="shared" si="469"/>
        <v/>
      </c>
      <c r="DV74" s="177" t="str">
        <f t="shared" si="470"/>
        <v/>
      </c>
      <c r="DW74" s="177" t="str">
        <f t="shared" si="471"/>
        <v/>
      </c>
      <c r="DX74" s="177" t="str">
        <f t="shared" si="472"/>
        <v/>
      </c>
      <c r="DY74" s="177" t="str">
        <f t="shared" si="473"/>
        <v/>
      </c>
      <c r="DZ74" s="177" t="str">
        <f t="shared" si="474"/>
        <v/>
      </c>
      <c r="EA74" s="177" t="str">
        <f t="shared" si="475"/>
        <v/>
      </c>
      <c r="EB74" s="177" t="str">
        <f t="shared" si="476"/>
        <v/>
      </c>
      <c r="EC74" s="177" t="str">
        <f t="shared" si="477"/>
        <v/>
      </c>
      <c r="ED74" s="177" t="str">
        <f t="shared" si="478"/>
        <v/>
      </c>
      <c r="EE74" s="177" t="str">
        <f t="shared" si="479"/>
        <v/>
      </c>
      <c r="EF74" s="177" t="str">
        <f t="shared" si="480"/>
        <v/>
      </c>
      <c r="EG74" s="177" t="str">
        <f t="shared" si="481"/>
        <v/>
      </c>
      <c r="EH74" s="177" t="str">
        <f t="shared" si="482"/>
        <v/>
      </c>
      <c r="EI74" s="177" t="str">
        <f t="shared" si="483"/>
        <v/>
      </c>
      <c r="EJ74" s="177" t="str">
        <f t="shared" si="484"/>
        <v/>
      </c>
      <c r="EK74" s="177" t="str">
        <f t="shared" si="485"/>
        <v/>
      </c>
      <c r="EL74" s="177" t="str">
        <f t="shared" si="486"/>
        <v/>
      </c>
      <c r="EM74" s="177" t="str">
        <f t="shared" si="487"/>
        <v/>
      </c>
      <c r="EN74" s="177" t="str">
        <f t="shared" si="488"/>
        <v/>
      </c>
      <c r="EO74" s="177" t="str">
        <f t="shared" si="489"/>
        <v/>
      </c>
      <c r="EP74" s="177" t="str">
        <f t="shared" si="490"/>
        <v/>
      </c>
      <c r="EQ74" s="177" t="str">
        <f t="shared" si="491"/>
        <v/>
      </c>
      <c r="ER74" s="177" t="str">
        <f t="shared" si="492"/>
        <v/>
      </c>
      <c r="ES74" s="177" t="str">
        <f t="shared" si="493"/>
        <v/>
      </c>
      <c r="ET74" s="177" t="str">
        <f t="shared" si="494"/>
        <v/>
      </c>
      <c r="EU74" s="177" t="str">
        <f t="shared" si="495"/>
        <v/>
      </c>
      <c r="EV74" s="177" t="str">
        <f t="shared" si="496"/>
        <v/>
      </c>
      <c r="EW74" s="177" t="str">
        <f t="shared" si="497"/>
        <v/>
      </c>
      <c r="EX74" s="177" t="str">
        <f t="shared" si="498"/>
        <v/>
      </c>
      <c r="EY74" s="177" t="str">
        <f t="shared" si="499"/>
        <v/>
      </c>
      <c r="EZ74" s="177" t="str">
        <f t="shared" si="500"/>
        <v/>
      </c>
      <c r="FA74" s="177" t="str">
        <f t="shared" si="501"/>
        <v/>
      </c>
      <c r="FB74" s="177" t="str">
        <f t="shared" si="502"/>
        <v/>
      </c>
      <c r="FC74" s="177" t="str">
        <f t="shared" si="503"/>
        <v/>
      </c>
      <c r="FD74" s="177" t="str">
        <f t="shared" si="504"/>
        <v/>
      </c>
      <c r="FE74" s="177" t="str">
        <f t="shared" si="505"/>
        <v/>
      </c>
      <c r="FF74" s="177" t="str">
        <f t="shared" si="506"/>
        <v/>
      </c>
      <c r="FG74" s="177" t="str">
        <f t="shared" si="507"/>
        <v/>
      </c>
      <c r="FH74" s="177" t="str">
        <f t="shared" si="508"/>
        <v/>
      </c>
      <c r="FI74" s="177" t="str">
        <f t="shared" si="509"/>
        <v/>
      </c>
      <c r="FJ74" s="177" t="str">
        <f t="shared" si="510"/>
        <v/>
      </c>
      <c r="FK74" s="177" t="str">
        <f t="shared" si="511"/>
        <v/>
      </c>
      <c r="FL74" s="177" t="str">
        <f t="shared" si="512"/>
        <v/>
      </c>
      <c r="FM74" s="177" t="str">
        <f t="shared" si="513"/>
        <v/>
      </c>
      <c r="FN74" s="177" t="str">
        <f t="shared" si="514"/>
        <v/>
      </c>
      <c r="FO74" s="177" t="str">
        <f t="shared" si="383"/>
        <v/>
      </c>
      <c r="FP74" s="177" t="str">
        <f t="shared" si="515"/>
        <v/>
      </c>
      <c r="FQ74" s="177" t="str">
        <f t="shared" si="516"/>
        <v/>
      </c>
      <c r="FR74" s="177" t="str">
        <f t="shared" si="517"/>
        <v/>
      </c>
      <c r="FS74" s="177" t="str">
        <f t="shared" si="518"/>
        <v/>
      </c>
      <c r="FT74" s="177" t="str">
        <f t="shared" si="519"/>
        <v/>
      </c>
      <c r="FU74" s="177" t="str">
        <f t="shared" si="520"/>
        <v/>
      </c>
      <c r="FV74" s="177" t="str">
        <f t="shared" si="521"/>
        <v/>
      </c>
      <c r="FW74" s="177" t="str">
        <f t="shared" si="522"/>
        <v/>
      </c>
      <c r="FX74" s="177" t="str">
        <f t="shared" si="523"/>
        <v/>
      </c>
      <c r="FY74" s="177" t="str">
        <f t="shared" si="524"/>
        <v/>
      </c>
      <c r="FZ74" s="177" t="str">
        <f t="shared" si="525"/>
        <v/>
      </c>
      <c r="GA74" s="177" t="str">
        <f t="shared" si="526"/>
        <v/>
      </c>
      <c r="GB74" s="177" t="str">
        <f t="shared" si="527"/>
        <v/>
      </c>
      <c r="GC74" s="177" t="str">
        <f t="shared" si="528"/>
        <v/>
      </c>
      <c r="GD74" s="177" t="str">
        <f t="shared" si="529"/>
        <v/>
      </c>
      <c r="GE74" s="177" t="str">
        <f t="shared" si="530"/>
        <v/>
      </c>
      <c r="GF74" s="177" t="str">
        <f t="shared" si="531"/>
        <v/>
      </c>
      <c r="GG74" s="177" t="str">
        <f t="shared" si="532"/>
        <v/>
      </c>
      <c r="GH74" s="177" t="str">
        <f t="shared" si="533"/>
        <v/>
      </c>
      <c r="GI74" s="177" t="str">
        <f t="shared" si="534"/>
        <v/>
      </c>
      <c r="GJ74" s="177" t="str">
        <f t="shared" si="535"/>
        <v/>
      </c>
      <c r="GK74" s="177" t="str">
        <f t="shared" si="536"/>
        <v/>
      </c>
      <c r="GL74" s="177" t="str">
        <f t="shared" si="537"/>
        <v/>
      </c>
      <c r="GM74" s="177" t="str">
        <f t="shared" si="538"/>
        <v/>
      </c>
      <c r="GN74" s="177" t="str">
        <f t="shared" si="539"/>
        <v/>
      </c>
      <c r="GO74" s="177" t="str">
        <f t="shared" si="540"/>
        <v/>
      </c>
      <c r="GP74" s="177" t="str">
        <f t="shared" si="541"/>
        <v/>
      </c>
      <c r="GQ74" s="177" t="str">
        <f t="shared" si="542"/>
        <v/>
      </c>
      <c r="GR74" s="177" t="str">
        <f t="shared" si="543"/>
        <v/>
      </c>
      <c r="GS74" s="177" t="str">
        <f t="shared" si="544"/>
        <v/>
      </c>
      <c r="GT74" s="177" t="str">
        <f t="shared" si="545"/>
        <v/>
      </c>
      <c r="GU74" s="177" t="str">
        <f t="shared" si="546"/>
        <v/>
      </c>
      <c r="GV74" s="177" t="str">
        <f t="shared" si="547"/>
        <v/>
      </c>
      <c r="GW74" s="177" t="str">
        <f t="shared" si="548"/>
        <v/>
      </c>
      <c r="GX74" s="177" t="str">
        <f t="shared" si="549"/>
        <v/>
      </c>
      <c r="GY74" s="177" t="str">
        <f t="shared" si="550"/>
        <v/>
      </c>
      <c r="GZ74" s="177" t="str">
        <f t="shared" si="551"/>
        <v/>
      </c>
      <c r="HA74" s="177" t="str">
        <f t="shared" si="552"/>
        <v/>
      </c>
      <c r="HB74" s="177" t="str">
        <f t="shared" si="553"/>
        <v/>
      </c>
      <c r="HC74" s="177" t="str">
        <f t="shared" si="554"/>
        <v/>
      </c>
      <c r="HD74" s="177" t="str">
        <f t="shared" si="555"/>
        <v/>
      </c>
      <c r="HE74" s="177" t="str">
        <f t="shared" si="556"/>
        <v/>
      </c>
      <c r="HF74" s="177" t="str">
        <f t="shared" si="557"/>
        <v/>
      </c>
      <c r="HG74" s="177" t="str">
        <f t="shared" si="558"/>
        <v/>
      </c>
      <c r="HH74" s="177" t="str">
        <f t="shared" si="559"/>
        <v/>
      </c>
      <c r="HI74" s="177" t="str">
        <f t="shared" si="560"/>
        <v/>
      </c>
      <c r="HJ74" s="177" t="str">
        <f t="shared" si="561"/>
        <v/>
      </c>
      <c r="HK74" s="177" t="str">
        <f t="shared" si="562"/>
        <v/>
      </c>
      <c r="HL74" s="177" t="str">
        <f t="shared" si="563"/>
        <v/>
      </c>
      <c r="HM74" s="177" t="str">
        <f t="shared" si="564"/>
        <v/>
      </c>
      <c r="HN74" s="177" t="str">
        <f t="shared" si="565"/>
        <v/>
      </c>
      <c r="HO74" s="177" t="str">
        <f t="shared" si="566"/>
        <v/>
      </c>
      <c r="HP74" s="177" t="str">
        <f t="shared" si="567"/>
        <v/>
      </c>
      <c r="HQ74" s="177" t="str">
        <f t="shared" si="568"/>
        <v/>
      </c>
      <c r="HR74" s="177" t="str">
        <f t="shared" si="569"/>
        <v/>
      </c>
      <c r="HS74" s="177" t="str">
        <f t="shared" si="570"/>
        <v/>
      </c>
      <c r="HT74" s="177" t="str">
        <f t="shared" si="571"/>
        <v/>
      </c>
      <c r="HU74" s="177" t="str">
        <f t="shared" si="572"/>
        <v/>
      </c>
      <c r="HV74" s="177" t="str">
        <f t="shared" si="573"/>
        <v/>
      </c>
      <c r="HW74" s="177" t="str">
        <f t="shared" si="574"/>
        <v/>
      </c>
      <c r="HX74" s="177" t="str">
        <f t="shared" si="575"/>
        <v/>
      </c>
      <c r="HY74" s="177" t="str">
        <f t="shared" si="576"/>
        <v/>
      </c>
      <c r="HZ74" s="177" t="str">
        <f t="shared" si="577"/>
        <v/>
      </c>
      <c r="IA74" s="177" t="str">
        <f t="shared" si="384"/>
        <v/>
      </c>
      <c r="IB74" s="177" t="str">
        <f t="shared" si="251"/>
        <v/>
      </c>
      <c r="IC74" s="177" t="str">
        <f t="shared" si="252"/>
        <v/>
      </c>
      <c r="ID74" s="177" t="str">
        <f t="shared" si="253"/>
        <v/>
      </c>
      <c r="IE74" s="177" t="str">
        <f t="shared" si="254"/>
        <v/>
      </c>
      <c r="IF74" s="177" t="str">
        <f t="shared" si="255"/>
        <v/>
      </c>
      <c r="IG74" s="177" t="str">
        <f t="shared" si="256"/>
        <v/>
      </c>
      <c r="IH74" s="192" t="str">
        <f t="shared" si="364"/>
        <v/>
      </c>
      <c r="II74" s="193" t="e">
        <f t="shared" si="365"/>
        <v>#N/A</v>
      </c>
      <c r="IJ74" s="193" t="e">
        <f t="shared" si="339"/>
        <v>#N/A</v>
      </c>
      <c r="IK74" s="193" t="e">
        <f t="shared" si="339"/>
        <v>#N/A</v>
      </c>
      <c r="IL74" s="193" t="e">
        <f t="shared" si="339"/>
        <v>#N/A</v>
      </c>
      <c r="IM74" s="193" t="e">
        <f t="shared" si="352"/>
        <v>#N/A</v>
      </c>
      <c r="IN74" s="193" t="e">
        <f t="shared" si="352"/>
        <v>#N/A</v>
      </c>
      <c r="IO74" s="193" t="e">
        <f t="shared" si="352"/>
        <v>#N/A</v>
      </c>
      <c r="IP74" s="193" t="e">
        <f t="shared" si="352"/>
        <v>#N/A</v>
      </c>
      <c r="IQ74" s="193" t="e">
        <f t="shared" si="352"/>
        <v>#N/A</v>
      </c>
      <c r="IR74" s="193" t="e">
        <f t="shared" si="352"/>
        <v>#N/A</v>
      </c>
      <c r="IS74" s="193" t="e">
        <f t="shared" si="352"/>
        <v>#N/A</v>
      </c>
      <c r="IT74" s="193" t="e">
        <f t="shared" si="352"/>
        <v>#N/A</v>
      </c>
      <c r="IU74" s="193" t="e">
        <f t="shared" si="352"/>
        <v>#N/A</v>
      </c>
      <c r="IV74" s="193" t="e">
        <f t="shared" si="352"/>
        <v>#N/A</v>
      </c>
      <c r="IW74" s="193" t="e">
        <f t="shared" si="352"/>
        <v>#N/A</v>
      </c>
      <c r="IX74" s="193" t="e">
        <f t="shared" si="352"/>
        <v>#N/A</v>
      </c>
      <c r="IY74" s="193" t="e">
        <f t="shared" si="352"/>
        <v>#N/A</v>
      </c>
      <c r="IZ74" s="193" t="e">
        <f t="shared" si="352"/>
        <v>#N/A</v>
      </c>
      <c r="JA74" s="193" t="e">
        <f t="shared" si="352"/>
        <v>#N/A</v>
      </c>
      <c r="JB74" s="193" t="e">
        <f t="shared" si="347"/>
        <v>#N/A</v>
      </c>
      <c r="JC74" s="193" t="e">
        <f t="shared" si="347"/>
        <v>#N/A</v>
      </c>
      <c r="JD74" s="193" t="e">
        <f t="shared" si="347"/>
        <v>#N/A</v>
      </c>
      <c r="JE74" s="193" t="e">
        <f t="shared" si="347"/>
        <v>#N/A</v>
      </c>
      <c r="JF74" s="193" t="e">
        <f t="shared" si="347"/>
        <v>#N/A</v>
      </c>
      <c r="JG74" s="193" t="e">
        <f t="shared" si="347"/>
        <v>#N/A</v>
      </c>
      <c r="JH74" s="193" t="e">
        <f t="shared" si="347"/>
        <v>#N/A</v>
      </c>
      <c r="JI74" s="193" t="e">
        <f t="shared" si="347"/>
        <v>#N/A</v>
      </c>
      <c r="JJ74" s="193" t="e">
        <f t="shared" si="347"/>
        <v>#N/A</v>
      </c>
      <c r="JK74" s="193" t="e">
        <f t="shared" si="347"/>
        <v>#N/A</v>
      </c>
      <c r="JL74" s="193" t="e">
        <f t="shared" si="347"/>
        <v>#N/A</v>
      </c>
      <c r="JM74" s="193" t="e">
        <f t="shared" si="347"/>
        <v>#N/A</v>
      </c>
      <c r="JN74" s="193" t="e">
        <f t="shared" si="347"/>
        <v>#N/A</v>
      </c>
      <c r="JO74" s="193" t="e">
        <f t="shared" si="347"/>
        <v>#N/A</v>
      </c>
      <c r="JP74" s="193" t="e">
        <f t="shared" si="347"/>
        <v>#N/A</v>
      </c>
      <c r="JQ74" s="193" t="e">
        <f t="shared" si="343"/>
        <v>#N/A</v>
      </c>
      <c r="JR74" s="193" t="e">
        <f t="shared" si="343"/>
        <v>#N/A</v>
      </c>
      <c r="JS74" s="193" t="e">
        <f t="shared" si="343"/>
        <v>#N/A</v>
      </c>
      <c r="JT74" s="193" t="e">
        <f t="shared" si="343"/>
        <v>#N/A</v>
      </c>
      <c r="JU74" s="193" t="e">
        <f t="shared" si="343"/>
        <v>#N/A</v>
      </c>
      <c r="JV74" s="193" t="e">
        <f t="shared" si="343"/>
        <v>#N/A</v>
      </c>
      <c r="JW74" s="193" t="e">
        <f t="shared" si="343"/>
        <v>#N/A</v>
      </c>
      <c r="JX74" s="193" t="e">
        <f t="shared" si="343"/>
        <v>#N/A</v>
      </c>
      <c r="JY74" s="193" t="e">
        <f t="shared" si="343"/>
        <v>#N/A</v>
      </c>
      <c r="JZ74" s="193" t="e">
        <f t="shared" si="343"/>
        <v>#N/A</v>
      </c>
      <c r="KA74" s="193" t="e">
        <f t="shared" si="343"/>
        <v>#N/A</v>
      </c>
      <c r="KB74" s="193" t="e">
        <f t="shared" si="343"/>
        <v>#N/A</v>
      </c>
      <c r="KC74" s="193" t="e">
        <f t="shared" si="343"/>
        <v>#N/A</v>
      </c>
      <c r="KD74" s="193" t="e">
        <f t="shared" si="343"/>
        <v>#N/A</v>
      </c>
      <c r="KE74" s="193" t="e">
        <f t="shared" si="343"/>
        <v>#N/A</v>
      </c>
      <c r="KF74" s="193" t="e">
        <f t="shared" si="375"/>
        <v>#N/A</v>
      </c>
      <c r="KG74" s="193" t="e">
        <f t="shared" si="375"/>
        <v>#N/A</v>
      </c>
      <c r="KH74" s="193" t="e">
        <f t="shared" si="375"/>
        <v>#N/A</v>
      </c>
      <c r="KI74" s="193" t="e">
        <f t="shared" si="375"/>
        <v>#N/A</v>
      </c>
      <c r="KJ74" s="193" t="e">
        <f t="shared" si="375"/>
        <v>#N/A</v>
      </c>
      <c r="KK74" s="193" t="e">
        <f t="shared" si="375"/>
        <v>#N/A</v>
      </c>
      <c r="KL74" s="193" t="e">
        <f t="shared" si="375"/>
        <v>#N/A</v>
      </c>
      <c r="KM74" s="193" t="e">
        <f t="shared" si="375"/>
        <v>#N/A</v>
      </c>
      <c r="KN74" s="193" t="e">
        <f t="shared" si="375"/>
        <v>#N/A</v>
      </c>
      <c r="KO74" s="193" t="e">
        <f t="shared" si="375"/>
        <v>#N/A</v>
      </c>
      <c r="KP74" s="193" t="e">
        <f t="shared" si="375"/>
        <v>#N/A</v>
      </c>
      <c r="KQ74" s="193" t="e">
        <f t="shared" si="375"/>
        <v>#N/A</v>
      </c>
      <c r="KR74" s="193" t="e">
        <f t="shared" si="375"/>
        <v>#N/A</v>
      </c>
      <c r="KS74" s="193" t="e">
        <f t="shared" si="375"/>
        <v>#N/A</v>
      </c>
      <c r="KT74" s="193" t="e">
        <f t="shared" si="375"/>
        <v>#N/A</v>
      </c>
      <c r="KU74" s="193" t="e">
        <f t="shared" si="385"/>
        <v>#N/A</v>
      </c>
      <c r="KV74" s="193" t="e">
        <f t="shared" si="340"/>
        <v>#N/A</v>
      </c>
      <c r="KW74" s="193" t="e">
        <f t="shared" si="340"/>
        <v>#N/A</v>
      </c>
      <c r="KX74" s="193" t="e">
        <f t="shared" si="340"/>
        <v>#N/A</v>
      </c>
      <c r="KY74" s="193" t="e">
        <f t="shared" si="353"/>
        <v>#N/A</v>
      </c>
      <c r="KZ74" s="193" t="e">
        <f t="shared" si="353"/>
        <v>#N/A</v>
      </c>
      <c r="LA74" s="193" t="e">
        <f t="shared" si="353"/>
        <v>#N/A</v>
      </c>
      <c r="LB74" s="193" t="e">
        <f t="shared" si="353"/>
        <v>#N/A</v>
      </c>
      <c r="LC74" s="193" t="e">
        <f t="shared" si="353"/>
        <v>#N/A</v>
      </c>
      <c r="LD74" s="193" t="e">
        <f t="shared" si="353"/>
        <v>#N/A</v>
      </c>
      <c r="LE74" s="193" t="e">
        <f t="shared" si="353"/>
        <v>#N/A</v>
      </c>
      <c r="LF74" s="193" t="e">
        <f t="shared" si="353"/>
        <v>#N/A</v>
      </c>
      <c r="LG74" s="193" t="e">
        <f t="shared" si="353"/>
        <v>#N/A</v>
      </c>
      <c r="LH74" s="193" t="e">
        <f t="shared" si="353"/>
        <v>#N/A</v>
      </c>
      <c r="LI74" s="193" t="e">
        <f t="shared" si="353"/>
        <v>#N/A</v>
      </c>
      <c r="LJ74" s="193" t="e">
        <f t="shared" si="353"/>
        <v>#N/A</v>
      </c>
      <c r="LK74" s="193" t="e">
        <f t="shared" si="353"/>
        <v>#N/A</v>
      </c>
      <c r="LL74" s="193" t="e">
        <f t="shared" si="353"/>
        <v>#N/A</v>
      </c>
      <c r="LM74" s="193" t="e">
        <f t="shared" si="353"/>
        <v>#N/A</v>
      </c>
      <c r="LN74" s="193" t="e">
        <f t="shared" si="348"/>
        <v>#N/A</v>
      </c>
      <c r="LO74" s="193" t="e">
        <f t="shared" si="348"/>
        <v>#N/A</v>
      </c>
      <c r="LP74" s="193" t="e">
        <f t="shared" si="348"/>
        <v>#N/A</v>
      </c>
      <c r="LQ74" s="193" t="e">
        <f t="shared" si="348"/>
        <v>#N/A</v>
      </c>
      <c r="LR74" s="193" t="e">
        <f t="shared" si="348"/>
        <v>#N/A</v>
      </c>
      <c r="LS74" s="193" t="e">
        <f t="shared" si="348"/>
        <v>#N/A</v>
      </c>
      <c r="LT74" s="193" t="e">
        <f t="shared" si="348"/>
        <v>#N/A</v>
      </c>
      <c r="LU74" s="193" t="e">
        <f t="shared" si="348"/>
        <v>#N/A</v>
      </c>
      <c r="LV74" s="193" t="e">
        <f t="shared" si="348"/>
        <v>#N/A</v>
      </c>
      <c r="LW74" s="193" t="e">
        <f t="shared" si="348"/>
        <v>#N/A</v>
      </c>
      <c r="LX74" s="193" t="e">
        <f t="shared" si="348"/>
        <v>#N/A</v>
      </c>
      <c r="LY74" s="193" t="e">
        <f t="shared" si="348"/>
        <v>#N/A</v>
      </c>
      <c r="LZ74" s="193" t="e">
        <f t="shared" si="348"/>
        <v>#N/A</v>
      </c>
      <c r="MA74" s="193" t="e">
        <f t="shared" si="348"/>
        <v>#N/A</v>
      </c>
      <c r="MB74" s="193" t="e">
        <f t="shared" si="348"/>
        <v>#N/A</v>
      </c>
      <c r="MC74" s="193" t="e">
        <f t="shared" si="344"/>
        <v>#N/A</v>
      </c>
      <c r="MD74" s="193" t="e">
        <f t="shared" si="344"/>
        <v>#N/A</v>
      </c>
      <c r="ME74" s="193" t="e">
        <f t="shared" si="344"/>
        <v>#N/A</v>
      </c>
      <c r="MF74" s="193" t="e">
        <f t="shared" si="344"/>
        <v>#N/A</v>
      </c>
      <c r="MG74" s="193" t="e">
        <f t="shared" si="344"/>
        <v>#N/A</v>
      </c>
      <c r="MH74" s="193" t="e">
        <f t="shared" si="344"/>
        <v>#N/A</v>
      </c>
      <c r="MI74" s="193" t="e">
        <f t="shared" si="344"/>
        <v>#N/A</v>
      </c>
      <c r="MJ74" s="193" t="e">
        <f t="shared" si="344"/>
        <v>#N/A</v>
      </c>
      <c r="MK74" s="193" t="e">
        <f t="shared" si="344"/>
        <v>#N/A</v>
      </c>
      <c r="ML74" s="193" t="e">
        <f t="shared" si="344"/>
        <v>#N/A</v>
      </c>
      <c r="MM74" s="193" t="e">
        <f t="shared" si="344"/>
        <v>#N/A</v>
      </c>
      <c r="MN74" s="193" t="e">
        <f t="shared" si="344"/>
        <v>#N/A</v>
      </c>
      <c r="MO74" s="193" t="e">
        <f t="shared" si="344"/>
        <v>#N/A</v>
      </c>
      <c r="MP74" s="193" t="e">
        <f t="shared" si="344"/>
        <v>#N/A</v>
      </c>
      <c r="MQ74" s="193" t="e">
        <f t="shared" si="344"/>
        <v>#N/A</v>
      </c>
      <c r="MR74" s="193" t="e">
        <f t="shared" si="376"/>
        <v>#N/A</v>
      </c>
      <c r="MS74" s="193" t="e">
        <f t="shared" si="376"/>
        <v>#N/A</v>
      </c>
      <c r="MT74" s="193" t="e">
        <f t="shared" si="376"/>
        <v>#N/A</v>
      </c>
      <c r="MU74" s="193" t="e">
        <f t="shared" si="376"/>
        <v>#N/A</v>
      </c>
      <c r="MV74" s="193" t="e">
        <f t="shared" si="376"/>
        <v>#N/A</v>
      </c>
      <c r="MW74" s="193" t="e">
        <f t="shared" si="376"/>
        <v>#N/A</v>
      </c>
      <c r="MX74" s="193" t="e">
        <f t="shared" si="376"/>
        <v>#N/A</v>
      </c>
      <c r="MY74" s="193" t="e">
        <f t="shared" si="376"/>
        <v>#N/A</v>
      </c>
      <c r="MZ74" s="193" t="e">
        <f t="shared" si="376"/>
        <v>#N/A</v>
      </c>
      <c r="NA74" s="193" t="e">
        <f t="shared" si="376"/>
        <v>#N/A</v>
      </c>
      <c r="NB74" s="193" t="e">
        <f t="shared" si="376"/>
        <v>#N/A</v>
      </c>
      <c r="NC74" s="193" t="e">
        <f t="shared" si="376"/>
        <v>#N/A</v>
      </c>
      <c r="ND74" s="193" t="e">
        <f t="shared" si="376"/>
        <v>#N/A</v>
      </c>
      <c r="NE74" s="193" t="e">
        <f t="shared" si="376"/>
        <v>#N/A</v>
      </c>
      <c r="NF74" s="193" t="e">
        <f t="shared" si="376"/>
        <v>#N/A</v>
      </c>
      <c r="NG74" s="193" t="e">
        <f t="shared" si="386"/>
        <v>#N/A</v>
      </c>
      <c r="NH74" s="193" t="e">
        <f t="shared" si="341"/>
        <v>#N/A</v>
      </c>
      <c r="NI74" s="193" t="e">
        <f t="shared" si="341"/>
        <v>#N/A</v>
      </c>
      <c r="NJ74" s="193" t="e">
        <f t="shared" si="341"/>
        <v>#N/A</v>
      </c>
      <c r="NK74" s="193" t="e">
        <f t="shared" si="354"/>
        <v>#N/A</v>
      </c>
      <c r="NL74" s="193" t="e">
        <f t="shared" si="354"/>
        <v>#N/A</v>
      </c>
      <c r="NM74" s="193" t="e">
        <f t="shared" si="354"/>
        <v>#N/A</v>
      </c>
      <c r="NN74" s="193" t="e">
        <f t="shared" si="354"/>
        <v>#N/A</v>
      </c>
      <c r="NO74" s="193" t="e">
        <f t="shared" si="354"/>
        <v>#N/A</v>
      </c>
      <c r="NP74" s="193" t="e">
        <f t="shared" si="354"/>
        <v>#N/A</v>
      </c>
      <c r="NQ74" s="193" t="e">
        <f t="shared" si="354"/>
        <v>#N/A</v>
      </c>
      <c r="NR74" s="193" t="e">
        <f t="shared" si="354"/>
        <v>#N/A</v>
      </c>
      <c r="NS74" s="193" t="e">
        <f t="shared" si="354"/>
        <v>#N/A</v>
      </c>
      <c r="NT74" s="193" t="e">
        <f t="shared" si="354"/>
        <v>#N/A</v>
      </c>
      <c r="NU74" s="193" t="e">
        <f t="shared" si="354"/>
        <v>#N/A</v>
      </c>
      <c r="NV74" s="193" t="e">
        <f t="shared" si="354"/>
        <v>#N/A</v>
      </c>
      <c r="NW74" s="193" t="e">
        <f t="shared" si="354"/>
        <v>#N/A</v>
      </c>
      <c r="NX74" s="193" t="e">
        <f t="shared" si="354"/>
        <v>#N/A</v>
      </c>
      <c r="NY74" s="193" t="e">
        <f t="shared" si="354"/>
        <v>#N/A</v>
      </c>
      <c r="NZ74" s="193" t="e">
        <f t="shared" si="349"/>
        <v>#N/A</v>
      </c>
      <c r="OA74" s="193" t="e">
        <f t="shared" si="349"/>
        <v>#N/A</v>
      </c>
      <c r="OB74" s="193" t="e">
        <f t="shared" si="349"/>
        <v>#N/A</v>
      </c>
      <c r="OC74" s="193" t="e">
        <f t="shared" si="349"/>
        <v>#N/A</v>
      </c>
      <c r="OD74" s="193" t="e">
        <f t="shared" si="349"/>
        <v>#N/A</v>
      </c>
      <c r="OE74" s="193" t="e">
        <f t="shared" si="349"/>
        <v>#N/A</v>
      </c>
      <c r="OF74" s="193" t="e">
        <f t="shared" si="349"/>
        <v>#N/A</v>
      </c>
      <c r="OG74" s="193" t="e">
        <f t="shared" si="349"/>
        <v>#N/A</v>
      </c>
      <c r="OH74" s="193" t="e">
        <f t="shared" si="349"/>
        <v>#N/A</v>
      </c>
      <c r="OI74" s="193" t="e">
        <f t="shared" si="349"/>
        <v>#N/A</v>
      </c>
      <c r="OJ74" s="193" t="e">
        <f t="shared" si="349"/>
        <v>#N/A</v>
      </c>
      <c r="OK74" s="193" t="e">
        <f t="shared" si="349"/>
        <v>#N/A</v>
      </c>
      <c r="OL74" s="193" t="e">
        <f t="shared" si="349"/>
        <v>#N/A</v>
      </c>
      <c r="OM74" s="193" t="e">
        <f t="shared" si="349"/>
        <v>#N/A</v>
      </c>
      <c r="ON74" s="193" t="e">
        <f t="shared" si="349"/>
        <v>#N/A</v>
      </c>
      <c r="OO74" s="193" t="e">
        <f t="shared" si="345"/>
        <v>#N/A</v>
      </c>
      <c r="OP74" s="193" t="e">
        <f t="shared" si="345"/>
        <v>#N/A</v>
      </c>
      <c r="OQ74" s="193" t="e">
        <f t="shared" si="345"/>
        <v>#N/A</v>
      </c>
      <c r="OR74" s="193" t="e">
        <f t="shared" si="345"/>
        <v>#N/A</v>
      </c>
      <c r="OS74" s="193" t="e">
        <f t="shared" si="345"/>
        <v>#N/A</v>
      </c>
      <c r="OT74" s="193" t="e">
        <f t="shared" si="345"/>
        <v>#N/A</v>
      </c>
      <c r="OU74" s="193" t="e">
        <f t="shared" si="345"/>
        <v>#N/A</v>
      </c>
      <c r="OV74" s="193" t="e">
        <f t="shared" si="345"/>
        <v>#N/A</v>
      </c>
      <c r="OW74" s="193" t="e">
        <f t="shared" si="345"/>
        <v>#N/A</v>
      </c>
      <c r="OX74" s="193" t="e">
        <f t="shared" si="345"/>
        <v>#N/A</v>
      </c>
      <c r="OY74" s="193" t="e">
        <f t="shared" si="345"/>
        <v>#N/A</v>
      </c>
      <c r="OZ74" s="193" t="e">
        <f t="shared" si="345"/>
        <v>#N/A</v>
      </c>
      <c r="PA74" s="193" t="e">
        <f t="shared" si="345"/>
        <v>#N/A</v>
      </c>
      <c r="PB74" s="193" t="e">
        <f t="shared" si="345"/>
        <v>#N/A</v>
      </c>
      <c r="PC74" s="193" t="e">
        <f t="shared" si="345"/>
        <v>#N/A</v>
      </c>
      <c r="PD74" s="193" t="e">
        <f t="shared" si="377"/>
        <v>#N/A</v>
      </c>
      <c r="PE74" s="193" t="e">
        <f t="shared" si="377"/>
        <v>#N/A</v>
      </c>
      <c r="PF74" s="193" t="e">
        <f t="shared" si="377"/>
        <v>#N/A</v>
      </c>
      <c r="PG74" s="193" t="e">
        <f t="shared" si="377"/>
        <v>#N/A</v>
      </c>
      <c r="PH74" s="193" t="e">
        <f t="shared" si="377"/>
        <v>#N/A</v>
      </c>
      <c r="PI74" s="193" t="e">
        <f t="shared" si="377"/>
        <v>#N/A</v>
      </c>
      <c r="PJ74" s="193" t="e">
        <f t="shared" si="377"/>
        <v>#N/A</v>
      </c>
      <c r="PK74" s="193" t="e">
        <f t="shared" si="377"/>
        <v>#N/A</v>
      </c>
      <c r="PL74" s="193" t="e">
        <f t="shared" si="377"/>
        <v>#N/A</v>
      </c>
      <c r="PM74" s="193" t="e">
        <f t="shared" si="377"/>
        <v>#N/A</v>
      </c>
      <c r="PN74" s="193" t="e">
        <f t="shared" si="377"/>
        <v>#N/A</v>
      </c>
      <c r="PO74" s="193" t="e">
        <f t="shared" si="377"/>
        <v>#N/A</v>
      </c>
      <c r="PP74" s="193" t="e">
        <f t="shared" si="377"/>
        <v>#N/A</v>
      </c>
      <c r="PQ74" s="193" t="e">
        <f t="shared" si="377"/>
        <v>#N/A</v>
      </c>
      <c r="PR74" s="193" t="e">
        <f t="shared" si="377"/>
        <v>#N/A</v>
      </c>
      <c r="PS74" s="193" t="e">
        <f t="shared" si="387"/>
        <v>#N/A</v>
      </c>
      <c r="PT74" s="193" t="e">
        <f t="shared" si="366"/>
        <v>#N/A</v>
      </c>
      <c r="PU74" s="193" t="e">
        <f t="shared" si="366"/>
        <v>#N/A</v>
      </c>
      <c r="PV74" s="193" t="e">
        <f t="shared" si="366"/>
        <v>#N/A</v>
      </c>
      <c r="PW74" s="193" t="e">
        <f t="shared" si="366"/>
        <v>#N/A</v>
      </c>
      <c r="PX74" s="193" t="e">
        <f t="shared" si="366"/>
        <v>#N/A</v>
      </c>
      <c r="PY74" s="193" t="e">
        <f t="shared" si="366"/>
        <v>#N/A</v>
      </c>
      <c r="PZ74" s="193" t="e">
        <f t="shared" si="366"/>
        <v>#N/A</v>
      </c>
      <c r="QA74" s="193" t="e">
        <f t="shared" si="366"/>
        <v>#N/A</v>
      </c>
    </row>
    <row r="75" spans="1:443" hidden="1" x14ac:dyDescent="0.45">
      <c r="A75" s="276"/>
      <c r="B75" s="277" t="str">
        <f>IF(OR($T75="",$U75=""),"",ROUND(_xlfn.BETA.INV(ABS(VLOOKUP($Z$1,VLookups!$A$30:$B$31,2,FALSE)-B$2),IF($N75="L",$U75,$T75),IF($N75="L",$T75,$U75),$G75,$I75),0))</f>
        <v/>
      </c>
      <c r="C75" s="287" t="str">
        <f t="shared" si="378"/>
        <v/>
      </c>
      <c r="D75" s="288" t="str">
        <f t="shared" si="379"/>
        <v/>
      </c>
      <c r="E75" s="134"/>
      <c r="F75" s="279"/>
      <c r="G75" s="280" t="str">
        <f t="shared" si="367"/>
        <v/>
      </c>
      <c r="H75" s="281"/>
      <c r="I75" s="280" t="str">
        <f t="shared" si="368"/>
        <v/>
      </c>
      <c r="J75" s="279"/>
      <c r="K75" s="135"/>
      <c r="L75" s="110" t="str">
        <f t="shared" si="369"/>
        <v/>
      </c>
      <c r="M75" s="21" t="str">
        <f t="shared" si="370"/>
        <v/>
      </c>
      <c r="N75" s="22" t="str">
        <f t="shared" si="371"/>
        <v/>
      </c>
      <c r="O75" s="23" t="str">
        <f>IF(M75="","",IF(OR($M75&lt;Skew!$B$3,$M75=Skew!$B$3),IF($M75&gt;Skew!$C$3,Skew!$A$3,IF($M75&gt;Skew!$C$4,Skew!$A$4,IF($M75&gt;Skew!$C$5,Skew!$A$5,IF($M75&gt;Skew!$C$6,Skew!$A$6,IF($M75&gt;Skew!$C$7,Skew!$A$7,IF($M75&gt;Skew!$C$8,Skew!$A$8,IF($M75&gt;Skew!$C$9,Skew!$A$9,IF($M75&gt;Skew!$C$10,Skew!$A$10,IF($M75&gt;Skew!$C$11,Skew!$A$11,IF($M75&gt;Skew!$C$12,Skew!$A$12,IF($M75&gt;Skew!$C$13,Skew!$A$13,IF($M75&gt;Skew!$C$14,Skew!$A$14,IF($M75&gt;Skew!$C$15,Skew!$A$15,IF($M75&gt;Skew!$C$16,Skew!$A$16,Skew!$A$17)
)))))))))))))))</f>
        <v/>
      </c>
      <c r="P75" s="22" t="str">
        <f>IF(M75="","",MATCH(O75,Skew!$A$3:$A$17,0))</f>
        <v/>
      </c>
      <c r="Q75" s="22" t="str">
        <f t="shared" si="357"/>
        <v/>
      </c>
      <c r="R75" s="24"/>
      <c r="S75" s="22" t="str">
        <f>IF(OR(M75="",R75=""),"",MATCH(R75,Confidence!$A$3:$A$12,0))</f>
        <v/>
      </c>
      <c r="T75" s="25" t="str">
        <f t="shared" si="358"/>
        <v/>
      </c>
      <c r="U75" s="25" t="str">
        <f t="shared" si="359"/>
        <v/>
      </c>
      <c r="V75" s="22"/>
      <c r="W75" s="102" t="str">
        <f t="shared" si="360"/>
        <v/>
      </c>
      <c r="X75" s="102" t="str">
        <f t="shared" si="361"/>
        <v/>
      </c>
      <c r="Y75" s="37" t="str">
        <f t="shared" si="362"/>
        <v/>
      </c>
      <c r="Z75" s="115"/>
      <c r="AA75" s="204" t="str">
        <f>IF(AND(G75&gt;0,H75&gt;0,I75&gt;0,T75&gt;0,U75&gt;0,Z75&gt;0,NOT(R75="")),ABS(VLOOKUP($Z$1,VLookups!$A$30:$B$31,2,FALSE)-_xlfn.BETA.DIST(Z75,IF(N75="L",U75,T75),IF(N75="L",T75,U75),TRUE,G75,I75)),"")</f>
        <v/>
      </c>
      <c r="AB75" s="112" t="str">
        <f>IF(OR($T75="",$U75=""),"",_xlfn.BETA.INV(ABS(VLOOKUP($Z$1,VLookups!$A$30:$B$31,2,FALSE)-AB$3),IF($N75="L",$U75,$T75),IF($N75="L",$T75,$U75),$G75,$I75))</f>
        <v/>
      </c>
      <c r="AC75" s="113" t="str">
        <f>IF(OR($T75="",$U75=""),"",_xlfn.BETA.INV(ABS(VLOOKUP($Z$1,VLookups!$A$30:$B$31,2,FALSE)-AC$3),IF($N75="L",$U75,$T75),IF($N75="L",$T75,$U75),$G75,$I75))</f>
        <v/>
      </c>
      <c r="AD75" s="112" t="str">
        <f>IF(OR($T75="",$U75=""),"",_xlfn.BETA.INV(ABS(VLOOKUP($Z$1,VLookups!$A$30:$B$31,2,FALSE)-AD$3),IF($N75="L",$U75,$T75),IF($N75="L",$T75,$U75),$G75,$I75))</f>
        <v/>
      </c>
      <c r="AE75" s="113" t="str">
        <f>IF(OR($T75="",$U75=""),"",_xlfn.BETA.INV(ABS(VLOOKUP($Z$1,VLookups!$A$30:$B$31,2,FALSE)-AE$3),IF($N75="L",$U75,$T75),IF($N75="L",$T75,$U75),$G75,$I75))</f>
        <v/>
      </c>
      <c r="AF75" s="112" t="str">
        <f>IF(OR($T75="",$U75=""),"",_xlfn.BETA.INV(ABS(VLOOKUP($Z$1,VLookups!$A$30:$B$31,2,FALSE)-AF$3),IF($N75="L",$U75,$T75),IF($N75="L",$T75,$U75),$G75,$I75))</f>
        <v/>
      </c>
      <c r="AG75" s="113" t="str">
        <f>IF(OR($T75="",$U75=""),"",_xlfn.BETA.INV(ABS(VLOOKUP($Z$1,VLookups!$A$30:$B$31,2,FALSE)-AG$3),IF($N75="L",$U75,$T75),IF($N75="L",$T75,$U75),$G75,$I75))</f>
        <v/>
      </c>
      <c r="AH75" s="112" t="str">
        <f>IF(OR($T75="",$U75=""),"",_xlfn.BETA.INV(ABS(VLOOKUP($Z$1,VLookups!$A$30:$B$31,2,FALSE)-AH$3),IF($N75="L",$U75,$T75),IF($N75="L",$T75,$U75),$G75,$I75))</f>
        <v/>
      </c>
      <c r="AI75" s="113" t="str">
        <f>IF(OR($T75="",$U75=""),"",_xlfn.BETA.INV(ABS(VLOOKUP($Z$1,VLookups!$A$30:$B$31,2,FALSE)-AI$3),IF($N75="L",$U75,$T75),IF($N75="L",$T75,$U75),$G75,$I75))</f>
        <v/>
      </c>
      <c r="AJ75" s="112" t="str">
        <f>IF(OR($T75="",$U75=""),"",_xlfn.BETA.INV(ABS(VLOOKUP($Z$1,VLookups!$A$30:$B$31,2,FALSE)-AJ$3),IF($N75="L",$U75,$T75),IF($N75="L",$T75,$U75),$G75,$I75))</f>
        <v/>
      </c>
      <c r="AK75" s="113" t="str">
        <f>IF(OR($T75="",$U75=""),"",_xlfn.BETA.INV(ABS(VLOOKUP($Z$1,VLookups!$A$30:$B$31,2,FALSE)-AK$3),IF($N75="L",$U75,$T75),IF($N75="L",$T75,$U75),$G75,$I75))</f>
        <v/>
      </c>
      <c r="AL75" s="112" t="str">
        <f>IF(OR($T75="",$U75=""),"",_xlfn.BETA.INV(ABS(VLOOKUP($Z$1,VLookups!$A$30:$B$31,2,FALSE)-AL$3),IF($N75="L",$U75,$T75),IF($N75="L",$T75,$U75),$G75,$I75))</f>
        <v/>
      </c>
      <c r="AM75" s="113" t="str">
        <f>IF(OR($T75="",$U75=""),"",_xlfn.BETA.INV(ABS(VLOOKUP($Z$1,VLookups!$A$30:$B$31,2,FALSE)-AM$3),IF($N75="L",$U75,$T75),IF($N75="L",$T75,$U75),$G75,$I75))</f>
        <v/>
      </c>
      <c r="AN75" s="15"/>
      <c r="AO75" s="194" t="str">
        <f t="shared" si="372"/>
        <v/>
      </c>
      <c r="AP75" s="192" t="str">
        <f t="shared" si="373"/>
        <v/>
      </c>
      <c r="AQ75" s="177" t="str">
        <f t="shared" ref="AQ75" si="580">IF(ISNONTEXT($AO75),AP75+$AO75,"")</f>
        <v/>
      </c>
      <c r="AR75" s="177" t="str">
        <f t="shared" si="389"/>
        <v/>
      </c>
      <c r="AS75" s="177" t="str">
        <f t="shared" si="390"/>
        <v/>
      </c>
      <c r="AT75" s="177" t="str">
        <f t="shared" si="391"/>
        <v/>
      </c>
      <c r="AU75" s="177" t="str">
        <f t="shared" si="392"/>
        <v/>
      </c>
      <c r="AV75" s="177" t="str">
        <f t="shared" si="393"/>
        <v/>
      </c>
      <c r="AW75" s="177" t="str">
        <f t="shared" si="394"/>
        <v/>
      </c>
      <c r="AX75" s="177" t="str">
        <f t="shared" si="395"/>
        <v/>
      </c>
      <c r="AY75" s="177" t="str">
        <f t="shared" si="396"/>
        <v/>
      </c>
      <c r="AZ75" s="177" t="str">
        <f t="shared" si="397"/>
        <v/>
      </c>
      <c r="BA75" s="177" t="str">
        <f t="shared" si="398"/>
        <v/>
      </c>
      <c r="BB75" s="177" t="str">
        <f t="shared" si="399"/>
        <v/>
      </c>
      <c r="BC75" s="177" t="str">
        <f t="shared" si="400"/>
        <v/>
      </c>
      <c r="BD75" s="177" t="str">
        <f t="shared" si="401"/>
        <v/>
      </c>
      <c r="BE75" s="177" t="str">
        <f t="shared" si="402"/>
        <v/>
      </c>
      <c r="BF75" s="177" t="str">
        <f t="shared" si="403"/>
        <v/>
      </c>
      <c r="BG75" s="177" t="str">
        <f t="shared" si="404"/>
        <v/>
      </c>
      <c r="BH75" s="177" t="str">
        <f t="shared" si="405"/>
        <v/>
      </c>
      <c r="BI75" s="177" t="str">
        <f t="shared" si="406"/>
        <v/>
      </c>
      <c r="BJ75" s="177" t="str">
        <f t="shared" si="407"/>
        <v/>
      </c>
      <c r="BK75" s="177" t="str">
        <f t="shared" si="408"/>
        <v/>
      </c>
      <c r="BL75" s="177" t="str">
        <f t="shared" si="409"/>
        <v/>
      </c>
      <c r="BM75" s="177" t="str">
        <f t="shared" si="410"/>
        <v/>
      </c>
      <c r="BN75" s="177" t="str">
        <f t="shared" si="411"/>
        <v/>
      </c>
      <c r="BO75" s="177" t="str">
        <f t="shared" si="412"/>
        <v/>
      </c>
      <c r="BP75" s="177" t="str">
        <f t="shared" si="413"/>
        <v/>
      </c>
      <c r="BQ75" s="177" t="str">
        <f t="shared" si="414"/>
        <v/>
      </c>
      <c r="BR75" s="177" t="str">
        <f t="shared" si="415"/>
        <v/>
      </c>
      <c r="BS75" s="177" t="str">
        <f t="shared" si="416"/>
        <v/>
      </c>
      <c r="BT75" s="177" t="str">
        <f t="shared" si="417"/>
        <v/>
      </c>
      <c r="BU75" s="177" t="str">
        <f t="shared" si="418"/>
        <v/>
      </c>
      <c r="BV75" s="177" t="str">
        <f t="shared" si="419"/>
        <v/>
      </c>
      <c r="BW75" s="177" t="str">
        <f t="shared" si="420"/>
        <v/>
      </c>
      <c r="BX75" s="177" t="str">
        <f t="shared" si="421"/>
        <v/>
      </c>
      <c r="BY75" s="177" t="str">
        <f t="shared" si="422"/>
        <v/>
      </c>
      <c r="BZ75" s="177" t="str">
        <f t="shared" si="423"/>
        <v/>
      </c>
      <c r="CA75" s="177" t="str">
        <f t="shared" si="424"/>
        <v/>
      </c>
      <c r="CB75" s="177" t="str">
        <f t="shared" si="425"/>
        <v/>
      </c>
      <c r="CC75" s="177" t="str">
        <f t="shared" si="426"/>
        <v/>
      </c>
      <c r="CD75" s="177" t="str">
        <f t="shared" si="427"/>
        <v/>
      </c>
      <c r="CE75" s="177" t="str">
        <f t="shared" si="428"/>
        <v/>
      </c>
      <c r="CF75" s="177" t="str">
        <f t="shared" si="429"/>
        <v/>
      </c>
      <c r="CG75" s="177" t="str">
        <f t="shared" si="430"/>
        <v/>
      </c>
      <c r="CH75" s="177" t="str">
        <f t="shared" si="431"/>
        <v/>
      </c>
      <c r="CI75" s="177" t="str">
        <f t="shared" si="432"/>
        <v/>
      </c>
      <c r="CJ75" s="177" t="str">
        <f t="shared" si="433"/>
        <v/>
      </c>
      <c r="CK75" s="177" t="str">
        <f t="shared" si="434"/>
        <v/>
      </c>
      <c r="CL75" s="177" t="str">
        <f t="shared" si="435"/>
        <v/>
      </c>
      <c r="CM75" s="177" t="str">
        <f t="shared" si="436"/>
        <v/>
      </c>
      <c r="CN75" s="177" t="str">
        <f t="shared" si="437"/>
        <v/>
      </c>
      <c r="CO75" s="177" t="str">
        <f t="shared" si="438"/>
        <v/>
      </c>
      <c r="CP75" s="177" t="str">
        <f t="shared" si="439"/>
        <v/>
      </c>
      <c r="CQ75" s="177" t="str">
        <f t="shared" si="440"/>
        <v/>
      </c>
      <c r="CR75" s="177" t="str">
        <f t="shared" si="441"/>
        <v/>
      </c>
      <c r="CS75" s="177" t="str">
        <f t="shared" si="442"/>
        <v/>
      </c>
      <c r="CT75" s="177" t="str">
        <f t="shared" si="443"/>
        <v/>
      </c>
      <c r="CU75" s="177" t="str">
        <f t="shared" si="444"/>
        <v/>
      </c>
      <c r="CV75" s="177" t="str">
        <f t="shared" si="445"/>
        <v/>
      </c>
      <c r="CW75" s="177" t="str">
        <f t="shared" si="446"/>
        <v/>
      </c>
      <c r="CX75" s="177" t="str">
        <f t="shared" si="447"/>
        <v/>
      </c>
      <c r="CY75" s="177" t="str">
        <f t="shared" si="448"/>
        <v/>
      </c>
      <c r="CZ75" s="177" t="str">
        <f t="shared" si="449"/>
        <v/>
      </c>
      <c r="DA75" s="177" t="str">
        <f t="shared" si="450"/>
        <v/>
      </c>
      <c r="DB75" s="177" t="str">
        <f t="shared" si="451"/>
        <v/>
      </c>
      <c r="DC75" s="177" t="str">
        <f t="shared" si="382"/>
        <v/>
      </c>
      <c r="DD75" s="177" t="str">
        <f t="shared" si="452"/>
        <v/>
      </c>
      <c r="DE75" s="177" t="str">
        <f t="shared" si="453"/>
        <v/>
      </c>
      <c r="DF75" s="177" t="str">
        <f t="shared" si="454"/>
        <v/>
      </c>
      <c r="DG75" s="177" t="str">
        <f t="shared" si="455"/>
        <v/>
      </c>
      <c r="DH75" s="177" t="str">
        <f t="shared" si="456"/>
        <v/>
      </c>
      <c r="DI75" s="177" t="str">
        <f t="shared" si="457"/>
        <v/>
      </c>
      <c r="DJ75" s="177" t="str">
        <f t="shared" si="458"/>
        <v/>
      </c>
      <c r="DK75" s="177" t="str">
        <f t="shared" si="459"/>
        <v/>
      </c>
      <c r="DL75" s="177" t="str">
        <f t="shared" si="460"/>
        <v/>
      </c>
      <c r="DM75" s="177" t="str">
        <f t="shared" si="461"/>
        <v/>
      </c>
      <c r="DN75" s="177" t="str">
        <f t="shared" si="462"/>
        <v/>
      </c>
      <c r="DO75" s="177" t="str">
        <f t="shared" si="463"/>
        <v/>
      </c>
      <c r="DP75" s="177" t="str">
        <f t="shared" si="464"/>
        <v/>
      </c>
      <c r="DQ75" s="177" t="str">
        <f t="shared" si="465"/>
        <v/>
      </c>
      <c r="DR75" s="177" t="str">
        <f t="shared" si="466"/>
        <v/>
      </c>
      <c r="DS75" s="177" t="str">
        <f t="shared" si="467"/>
        <v/>
      </c>
      <c r="DT75" s="177" t="str">
        <f t="shared" si="468"/>
        <v/>
      </c>
      <c r="DU75" s="177" t="str">
        <f t="shared" si="469"/>
        <v/>
      </c>
      <c r="DV75" s="177" t="str">
        <f t="shared" si="470"/>
        <v/>
      </c>
      <c r="DW75" s="177" t="str">
        <f t="shared" si="471"/>
        <v/>
      </c>
      <c r="DX75" s="177" t="str">
        <f t="shared" si="472"/>
        <v/>
      </c>
      <c r="DY75" s="177" t="str">
        <f t="shared" si="473"/>
        <v/>
      </c>
      <c r="DZ75" s="177" t="str">
        <f t="shared" si="474"/>
        <v/>
      </c>
      <c r="EA75" s="177" t="str">
        <f t="shared" si="475"/>
        <v/>
      </c>
      <c r="EB75" s="177" t="str">
        <f t="shared" si="476"/>
        <v/>
      </c>
      <c r="EC75" s="177" t="str">
        <f t="shared" si="477"/>
        <v/>
      </c>
      <c r="ED75" s="177" t="str">
        <f t="shared" si="478"/>
        <v/>
      </c>
      <c r="EE75" s="177" t="str">
        <f t="shared" si="479"/>
        <v/>
      </c>
      <c r="EF75" s="177" t="str">
        <f t="shared" si="480"/>
        <v/>
      </c>
      <c r="EG75" s="177" t="str">
        <f t="shared" si="481"/>
        <v/>
      </c>
      <c r="EH75" s="177" t="str">
        <f t="shared" si="482"/>
        <v/>
      </c>
      <c r="EI75" s="177" t="str">
        <f t="shared" si="483"/>
        <v/>
      </c>
      <c r="EJ75" s="177" t="str">
        <f t="shared" si="484"/>
        <v/>
      </c>
      <c r="EK75" s="177" t="str">
        <f t="shared" si="485"/>
        <v/>
      </c>
      <c r="EL75" s="177" t="str">
        <f t="shared" si="486"/>
        <v/>
      </c>
      <c r="EM75" s="177" t="str">
        <f t="shared" si="487"/>
        <v/>
      </c>
      <c r="EN75" s="177" t="str">
        <f t="shared" si="488"/>
        <v/>
      </c>
      <c r="EO75" s="177" t="str">
        <f t="shared" si="489"/>
        <v/>
      </c>
      <c r="EP75" s="177" t="str">
        <f t="shared" si="490"/>
        <v/>
      </c>
      <c r="EQ75" s="177" t="str">
        <f t="shared" si="491"/>
        <v/>
      </c>
      <c r="ER75" s="177" t="str">
        <f t="shared" si="492"/>
        <v/>
      </c>
      <c r="ES75" s="177" t="str">
        <f t="shared" si="493"/>
        <v/>
      </c>
      <c r="ET75" s="177" t="str">
        <f t="shared" si="494"/>
        <v/>
      </c>
      <c r="EU75" s="177" t="str">
        <f t="shared" si="495"/>
        <v/>
      </c>
      <c r="EV75" s="177" t="str">
        <f t="shared" si="496"/>
        <v/>
      </c>
      <c r="EW75" s="177" t="str">
        <f t="shared" si="497"/>
        <v/>
      </c>
      <c r="EX75" s="177" t="str">
        <f t="shared" si="498"/>
        <v/>
      </c>
      <c r="EY75" s="177" t="str">
        <f t="shared" si="499"/>
        <v/>
      </c>
      <c r="EZ75" s="177" t="str">
        <f t="shared" si="500"/>
        <v/>
      </c>
      <c r="FA75" s="177" t="str">
        <f t="shared" si="501"/>
        <v/>
      </c>
      <c r="FB75" s="177" t="str">
        <f t="shared" si="502"/>
        <v/>
      </c>
      <c r="FC75" s="177" t="str">
        <f t="shared" si="503"/>
        <v/>
      </c>
      <c r="FD75" s="177" t="str">
        <f t="shared" si="504"/>
        <v/>
      </c>
      <c r="FE75" s="177" t="str">
        <f t="shared" si="505"/>
        <v/>
      </c>
      <c r="FF75" s="177" t="str">
        <f t="shared" si="506"/>
        <v/>
      </c>
      <c r="FG75" s="177" t="str">
        <f t="shared" si="507"/>
        <v/>
      </c>
      <c r="FH75" s="177" t="str">
        <f t="shared" si="508"/>
        <v/>
      </c>
      <c r="FI75" s="177" t="str">
        <f t="shared" si="509"/>
        <v/>
      </c>
      <c r="FJ75" s="177" t="str">
        <f t="shared" si="510"/>
        <v/>
      </c>
      <c r="FK75" s="177" t="str">
        <f t="shared" si="511"/>
        <v/>
      </c>
      <c r="FL75" s="177" t="str">
        <f t="shared" si="512"/>
        <v/>
      </c>
      <c r="FM75" s="177" t="str">
        <f t="shared" si="513"/>
        <v/>
      </c>
      <c r="FN75" s="177" t="str">
        <f t="shared" si="514"/>
        <v/>
      </c>
      <c r="FO75" s="177" t="str">
        <f t="shared" si="383"/>
        <v/>
      </c>
      <c r="FP75" s="177" t="str">
        <f t="shared" si="515"/>
        <v/>
      </c>
      <c r="FQ75" s="177" t="str">
        <f t="shared" si="516"/>
        <v/>
      </c>
      <c r="FR75" s="177" t="str">
        <f t="shared" si="517"/>
        <v/>
      </c>
      <c r="FS75" s="177" t="str">
        <f t="shared" si="518"/>
        <v/>
      </c>
      <c r="FT75" s="177" t="str">
        <f t="shared" si="519"/>
        <v/>
      </c>
      <c r="FU75" s="177" t="str">
        <f t="shared" si="520"/>
        <v/>
      </c>
      <c r="FV75" s="177" t="str">
        <f t="shared" si="521"/>
        <v/>
      </c>
      <c r="FW75" s="177" t="str">
        <f t="shared" si="522"/>
        <v/>
      </c>
      <c r="FX75" s="177" t="str">
        <f t="shared" si="523"/>
        <v/>
      </c>
      <c r="FY75" s="177" t="str">
        <f t="shared" si="524"/>
        <v/>
      </c>
      <c r="FZ75" s="177" t="str">
        <f t="shared" si="525"/>
        <v/>
      </c>
      <c r="GA75" s="177" t="str">
        <f t="shared" si="526"/>
        <v/>
      </c>
      <c r="GB75" s="177" t="str">
        <f t="shared" si="527"/>
        <v/>
      </c>
      <c r="GC75" s="177" t="str">
        <f t="shared" si="528"/>
        <v/>
      </c>
      <c r="GD75" s="177" t="str">
        <f t="shared" si="529"/>
        <v/>
      </c>
      <c r="GE75" s="177" t="str">
        <f t="shared" si="530"/>
        <v/>
      </c>
      <c r="GF75" s="177" t="str">
        <f t="shared" si="531"/>
        <v/>
      </c>
      <c r="GG75" s="177" t="str">
        <f t="shared" si="532"/>
        <v/>
      </c>
      <c r="GH75" s="177" t="str">
        <f t="shared" si="533"/>
        <v/>
      </c>
      <c r="GI75" s="177" t="str">
        <f t="shared" si="534"/>
        <v/>
      </c>
      <c r="GJ75" s="177" t="str">
        <f t="shared" si="535"/>
        <v/>
      </c>
      <c r="GK75" s="177" t="str">
        <f t="shared" si="536"/>
        <v/>
      </c>
      <c r="GL75" s="177" t="str">
        <f t="shared" si="537"/>
        <v/>
      </c>
      <c r="GM75" s="177" t="str">
        <f t="shared" si="538"/>
        <v/>
      </c>
      <c r="GN75" s="177" t="str">
        <f t="shared" si="539"/>
        <v/>
      </c>
      <c r="GO75" s="177" t="str">
        <f t="shared" si="540"/>
        <v/>
      </c>
      <c r="GP75" s="177" t="str">
        <f t="shared" si="541"/>
        <v/>
      </c>
      <c r="GQ75" s="177" t="str">
        <f t="shared" si="542"/>
        <v/>
      </c>
      <c r="GR75" s="177" t="str">
        <f t="shared" si="543"/>
        <v/>
      </c>
      <c r="GS75" s="177" t="str">
        <f t="shared" si="544"/>
        <v/>
      </c>
      <c r="GT75" s="177" t="str">
        <f t="shared" si="545"/>
        <v/>
      </c>
      <c r="GU75" s="177" t="str">
        <f t="shared" si="546"/>
        <v/>
      </c>
      <c r="GV75" s="177" t="str">
        <f t="shared" si="547"/>
        <v/>
      </c>
      <c r="GW75" s="177" t="str">
        <f t="shared" si="548"/>
        <v/>
      </c>
      <c r="GX75" s="177" t="str">
        <f t="shared" si="549"/>
        <v/>
      </c>
      <c r="GY75" s="177" t="str">
        <f t="shared" si="550"/>
        <v/>
      </c>
      <c r="GZ75" s="177" t="str">
        <f t="shared" si="551"/>
        <v/>
      </c>
      <c r="HA75" s="177" t="str">
        <f t="shared" si="552"/>
        <v/>
      </c>
      <c r="HB75" s="177" t="str">
        <f t="shared" si="553"/>
        <v/>
      </c>
      <c r="HC75" s="177" t="str">
        <f t="shared" si="554"/>
        <v/>
      </c>
      <c r="HD75" s="177" t="str">
        <f t="shared" si="555"/>
        <v/>
      </c>
      <c r="HE75" s="177" t="str">
        <f t="shared" si="556"/>
        <v/>
      </c>
      <c r="HF75" s="177" t="str">
        <f t="shared" si="557"/>
        <v/>
      </c>
      <c r="HG75" s="177" t="str">
        <f t="shared" si="558"/>
        <v/>
      </c>
      <c r="HH75" s="177" t="str">
        <f t="shared" si="559"/>
        <v/>
      </c>
      <c r="HI75" s="177" t="str">
        <f t="shared" si="560"/>
        <v/>
      </c>
      <c r="HJ75" s="177" t="str">
        <f t="shared" si="561"/>
        <v/>
      </c>
      <c r="HK75" s="177" t="str">
        <f t="shared" si="562"/>
        <v/>
      </c>
      <c r="HL75" s="177" t="str">
        <f t="shared" si="563"/>
        <v/>
      </c>
      <c r="HM75" s="177" t="str">
        <f t="shared" si="564"/>
        <v/>
      </c>
      <c r="HN75" s="177" t="str">
        <f t="shared" si="565"/>
        <v/>
      </c>
      <c r="HO75" s="177" t="str">
        <f t="shared" si="566"/>
        <v/>
      </c>
      <c r="HP75" s="177" t="str">
        <f t="shared" si="567"/>
        <v/>
      </c>
      <c r="HQ75" s="177" t="str">
        <f t="shared" si="568"/>
        <v/>
      </c>
      <c r="HR75" s="177" t="str">
        <f t="shared" si="569"/>
        <v/>
      </c>
      <c r="HS75" s="177" t="str">
        <f t="shared" si="570"/>
        <v/>
      </c>
      <c r="HT75" s="177" t="str">
        <f t="shared" si="571"/>
        <v/>
      </c>
      <c r="HU75" s="177" t="str">
        <f t="shared" si="572"/>
        <v/>
      </c>
      <c r="HV75" s="177" t="str">
        <f t="shared" si="573"/>
        <v/>
      </c>
      <c r="HW75" s="177" t="str">
        <f t="shared" si="574"/>
        <v/>
      </c>
      <c r="HX75" s="177" t="str">
        <f t="shared" si="575"/>
        <v/>
      </c>
      <c r="HY75" s="177" t="str">
        <f t="shared" si="576"/>
        <v/>
      </c>
      <c r="HZ75" s="177" t="str">
        <f t="shared" si="577"/>
        <v/>
      </c>
      <c r="IA75" s="177" t="str">
        <f t="shared" si="384"/>
        <v/>
      </c>
      <c r="IB75" s="177" t="str">
        <f t="shared" si="251"/>
        <v/>
      </c>
      <c r="IC75" s="177" t="str">
        <f t="shared" si="252"/>
        <v/>
      </c>
      <c r="ID75" s="177" t="str">
        <f t="shared" si="253"/>
        <v/>
      </c>
      <c r="IE75" s="177" t="str">
        <f t="shared" si="254"/>
        <v/>
      </c>
      <c r="IF75" s="177" t="str">
        <f t="shared" si="255"/>
        <v/>
      </c>
      <c r="IG75" s="177" t="str">
        <f t="shared" si="256"/>
        <v/>
      </c>
      <c r="IH75" s="192" t="str">
        <f t="shared" si="364"/>
        <v/>
      </c>
      <c r="II75" s="193" t="e">
        <f t="shared" si="365"/>
        <v>#N/A</v>
      </c>
      <c r="IJ75" s="193" t="e">
        <f t="shared" si="339"/>
        <v>#N/A</v>
      </c>
      <c r="IK75" s="193" t="e">
        <f t="shared" si="339"/>
        <v>#N/A</v>
      </c>
      <c r="IL75" s="193" t="e">
        <f t="shared" si="339"/>
        <v>#N/A</v>
      </c>
      <c r="IM75" s="193" t="e">
        <f t="shared" si="352"/>
        <v>#N/A</v>
      </c>
      <c r="IN75" s="193" t="e">
        <f t="shared" si="352"/>
        <v>#N/A</v>
      </c>
      <c r="IO75" s="193" t="e">
        <f t="shared" si="352"/>
        <v>#N/A</v>
      </c>
      <c r="IP75" s="193" t="e">
        <f t="shared" si="352"/>
        <v>#N/A</v>
      </c>
      <c r="IQ75" s="193" t="e">
        <f t="shared" si="352"/>
        <v>#N/A</v>
      </c>
      <c r="IR75" s="193" t="e">
        <f t="shared" si="352"/>
        <v>#N/A</v>
      </c>
      <c r="IS75" s="193" t="e">
        <f t="shared" si="352"/>
        <v>#N/A</v>
      </c>
      <c r="IT75" s="193" t="e">
        <f t="shared" si="352"/>
        <v>#N/A</v>
      </c>
      <c r="IU75" s="193" t="e">
        <f t="shared" si="352"/>
        <v>#N/A</v>
      </c>
      <c r="IV75" s="193" t="e">
        <f t="shared" si="352"/>
        <v>#N/A</v>
      </c>
      <c r="IW75" s="193" t="e">
        <f t="shared" si="352"/>
        <v>#N/A</v>
      </c>
      <c r="IX75" s="193" t="e">
        <f t="shared" si="352"/>
        <v>#N/A</v>
      </c>
      <c r="IY75" s="193" t="e">
        <f t="shared" si="352"/>
        <v>#N/A</v>
      </c>
      <c r="IZ75" s="193" t="e">
        <f t="shared" si="352"/>
        <v>#N/A</v>
      </c>
      <c r="JA75" s="193" t="e">
        <f t="shared" si="352"/>
        <v>#N/A</v>
      </c>
      <c r="JB75" s="193" t="e">
        <f t="shared" si="347"/>
        <v>#N/A</v>
      </c>
      <c r="JC75" s="193" t="e">
        <f t="shared" si="347"/>
        <v>#N/A</v>
      </c>
      <c r="JD75" s="193" t="e">
        <f t="shared" si="347"/>
        <v>#N/A</v>
      </c>
      <c r="JE75" s="193" t="e">
        <f t="shared" si="347"/>
        <v>#N/A</v>
      </c>
      <c r="JF75" s="193" t="e">
        <f t="shared" si="347"/>
        <v>#N/A</v>
      </c>
      <c r="JG75" s="193" t="e">
        <f t="shared" si="347"/>
        <v>#N/A</v>
      </c>
      <c r="JH75" s="193" t="e">
        <f t="shared" si="347"/>
        <v>#N/A</v>
      </c>
      <c r="JI75" s="193" t="e">
        <f t="shared" si="347"/>
        <v>#N/A</v>
      </c>
      <c r="JJ75" s="193" t="e">
        <f t="shared" si="347"/>
        <v>#N/A</v>
      </c>
      <c r="JK75" s="193" t="e">
        <f t="shared" si="347"/>
        <v>#N/A</v>
      </c>
      <c r="JL75" s="193" t="e">
        <f t="shared" si="347"/>
        <v>#N/A</v>
      </c>
      <c r="JM75" s="193" t="e">
        <f t="shared" si="347"/>
        <v>#N/A</v>
      </c>
      <c r="JN75" s="193" t="e">
        <f t="shared" si="347"/>
        <v>#N/A</v>
      </c>
      <c r="JO75" s="193" t="e">
        <f t="shared" si="347"/>
        <v>#N/A</v>
      </c>
      <c r="JP75" s="193" t="e">
        <f t="shared" si="347"/>
        <v>#N/A</v>
      </c>
      <c r="JQ75" s="193" t="e">
        <f t="shared" si="343"/>
        <v>#N/A</v>
      </c>
      <c r="JR75" s="193" t="e">
        <f t="shared" si="343"/>
        <v>#N/A</v>
      </c>
      <c r="JS75" s="193" t="e">
        <f t="shared" si="343"/>
        <v>#N/A</v>
      </c>
      <c r="JT75" s="193" t="e">
        <f t="shared" si="343"/>
        <v>#N/A</v>
      </c>
      <c r="JU75" s="193" t="e">
        <f t="shared" si="343"/>
        <v>#N/A</v>
      </c>
      <c r="JV75" s="193" t="e">
        <f t="shared" si="343"/>
        <v>#N/A</v>
      </c>
      <c r="JW75" s="193" t="e">
        <f t="shared" si="343"/>
        <v>#N/A</v>
      </c>
      <c r="JX75" s="193" t="e">
        <f t="shared" si="343"/>
        <v>#N/A</v>
      </c>
      <c r="JY75" s="193" t="e">
        <f t="shared" si="343"/>
        <v>#N/A</v>
      </c>
      <c r="JZ75" s="193" t="e">
        <f t="shared" si="343"/>
        <v>#N/A</v>
      </c>
      <c r="KA75" s="193" t="e">
        <f t="shared" si="343"/>
        <v>#N/A</v>
      </c>
      <c r="KB75" s="193" t="e">
        <f t="shared" si="343"/>
        <v>#N/A</v>
      </c>
      <c r="KC75" s="193" t="e">
        <f t="shared" si="343"/>
        <v>#N/A</v>
      </c>
      <c r="KD75" s="193" t="e">
        <f t="shared" si="343"/>
        <v>#N/A</v>
      </c>
      <c r="KE75" s="193" t="e">
        <f t="shared" si="343"/>
        <v>#N/A</v>
      </c>
      <c r="KF75" s="193" t="e">
        <f t="shared" si="375"/>
        <v>#N/A</v>
      </c>
      <c r="KG75" s="193" t="e">
        <f t="shared" si="375"/>
        <v>#N/A</v>
      </c>
      <c r="KH75" s="193" t="e">
        <f t="shared" si="375"/>
        <v>#N/A</v>
      </c>
      <c r="KI75" s="193" t="e">
        <f t="shared" si="375"/>
        <v>#N/A</v>
      </c>
      <c r="KJ75" s="193" t="e">
        <f t="shared" si="375"/>
        <v>#N/A</v>
      </c>
      <c r="KK75" s="193" t="e">
        <f t="shared" si="375"/>
        <v>#N/A</v>
      </c>
      <c r="KL75" s="193" t="e">
        <f t="shared" si="375"/>
        <v>#N/A</v>
      </c>
      <c r="KM75" s="193" t="e">
        <f t="shared" si="375"/>
        <v>#N/A</v>
      </c>
      <c r="KN75" s="193" t="e">
        <f t="shared" si="375"/>
        <v>#N/A</v>
      </c>
      <c r="KO75" s="193" t="e">
        <f t="shared" si="375"/>
        <v>#N/A</v>
      </c>
      <c r="KP75" s="193" t="e">
        <f t="shared" si="375"/>
        <v>#N/A</v>
      </c>
      <c r="KQ75" s="193" t="e">
        <f t="shared" si="375"/>
        <v>#N/A</v>
      </c>
      <c r="KR75" s="193" t="e">
        <f t="shared" si="375"/>
        <v>#N/A</v>
      </c>
      <c r="KS75" s="193" t="e">
        <f t="shared" si="375"/>
        <v>#N/A</v>
      </c>
      <c r="KT75" s="193" t="e">
        <f t="shared" si="375"/>
        <v>#N/A</v>
      </c>
      <c r="KU75" s="193" t="e">
        <f t="shared" si="385"/>
        <v>#N/A</v>
      </c>
      <c r="KV75" s="193" t="e">
        <f t="shared" si="340"/>
        <v>#N/A</v>
      </c>
      <c r="KW75" s="193" t="e">
        <f t="shared" si="340"/>
        <v>#N/A</v>
      </c>
      <c r="KX75" s="193" t="e">
        <f t="shared" si="340"/>
        <v>#N/A</v>
      </c>
      <c r="KY75" s="193" t="e">
        <f t="shared" si="353"/>
        <v>#N/A</v>
      </c>
      <c r="KZ75" s="193" t="e">
        <f t="shared" si="353"/>
        <v>#N/A</v>
      </c>
      <c r="LA75" s="193" t="e">
        <f t="shared" si="353"/>
        <v>#N/A</v>
      </c>
      <c r="LB75" s="193" t="e">
        <f t="shared" si="353"/>
        <v>#N/A</v>
      </c>
      <c r="LC75" s="193" t="e">
        <f t="shared" si="353"/>
        <v>#N/A</v>
      </c>
      <c r="LD75" s="193" t="e">
        <f t="shared" si="353"/>
        <v>#N/A</v>
      </c>
      <c r="LE75" s="193" t="e">
        <f t="shared" si="353"/>
        <v>#N/A</v>
      </c>
      <c r="LF75" s="193" t="e">
        <f t="shared" si="353"/>
        <v>#N/A</v>
      </c>
      <c r="LG75" s="193" t="e">
        <f t="shared" si="353"/>
        <v>#N/A</v>
      </c>
      <c r="LH75" s="193" t="e">
        <f t="shared" si="353"/>
        <v>#N/A</v>
      </c>
      <c r="LI75" s="193" t="e">
        <f t="shared" si="353"/>
        <v>#N/A</v>
      </c>
      <c r="LJ75" s="193" t="e">
        <f t="shared" si="353"/>
        <v>#N/A</v>
      </c>
      <c r="LK75" s="193" t="e">
        <f t="shared" si="353"/>
        <v>#N/A</v>
      </c>
      <c r="LL75" s="193" t="e">
        <f t="shared" si="353"/>
        <v>#N/A</v>
      </c>
      <c r="LM75" s="193" t="e">
        <f t="shared" si="353"/>
        <v>#N/A</v>
      </c>
      <c r="LN75" s="193" t="e">
        <f t="shared" si="348"/>
        <v>#N/A</v>
      </c>
      <c r="LO75" s="193" t="e">
        <f t="shared" si="348"/>
        <v>#N/A</v>
      </c>
      <c r="LP75" s="193" t="e">
        <f t="shared" si="348"/>
        <v>#N/A</v>
      </c>
      <c r="LQ75" s="193" t="e">
        <f t="shared" si="348"/>
        <v>#N/A</v>
      </c>
      <c r="LR75" s="193" t="e">
        <f t="shared" si="348"/>
        <v>#N/A</v>
      </c>
      <c r="LS75" s="193" t="e">
        <f t="shared" si="348"/>
        <v>#N/A</v>
      </c>
      <c r="LT75" s="193" t="e">
        <f t="shared" si="348"/>
        <v>#N/A</v>
      </c>
      <c r="LU75" s="193" t="e">
        <f t="shared" si="348"/>
        <v>#N/A</v>
      </c>
      <c r="LV75" s="193" t="e">
        <f t="shared" si="348"/>
        <v>#N/A</v>
      </c>
      <c r="LW75" s="193" t="e">
        <f t="shared" si="348"/>
        <v>#N/A</v>
      </c>
      <c r="LX75" s="193" t="e">
        <f t="shared" si="348"/>
        <v>#N/A</v>
      </c>
      <c r="LY75" s="193" t="e">
        <f t="shared" si="348"/>
        <v>#N/A</v>
      </c>
      <c r="LZ75" s="193" t="e">
        <f t="shared" si="348"/>
        <v>#N/A</v>
      </c>
      <c r="MA75" s="193" t="e">
        <f t="shared" si="348"/>
        <v>#N/A</v>
      </c>
      <c r="MB75" s="193" t="e">
        <f t="shared" si="348"/>
        <v>#N/A</v>
      </c>
      <c r="MC75" s="193" t="e">
        <f t="shared" si="344"/>
        <v>#N/A</v>
      </c>
      <c r="MD75" s="193" t="e">
        <f t="shared" si="344"/>
        <v>#N/A</v>
      </c>
      <c r="ME75" s="193" t="e">
        <f t="shared" si="344"/>
        <v>#N/A</v>
      </c>
      <c r="MF75" s="193" t="e">
        <f t="shared" si="344"/>
        <v>#N/A</v>
      </c>
      <c r="MG75" s="193" t="e">
        <f t="shared" si="344"/>
        <v>#N/A</v>
      </c>
      <c r="MH75" s="193" t="e">
        <f t="shared" si="344"/>
        <v>#N/A</v>
      </c>
      <c r="MI75" s="193" t="e">
        <f t="shared" si="344"/>
        <v>#N/A</v>
      </c>
      <c r="MJ75" s="193" t="e">
        <f t="shared" si="344"/>
        <v>#N/A</v>
      </c>
      <c r="MK75" s="193" t="e">
        <f t="shared" si="344"/>
        <v>#N/A</v>
      </c>
      <c r="ML75" s="193" t="e">
        <f t="shared" si="344"/>
        <v>#N/A</v>
      </c>
      <c r="MM75" s="193" t="e">
        <f t="shared" si="344"/>
        <v>#N/A</v>
      </c>
      <c r="MN75" s="193" t="e">
        <f t="shared" si="344"/>
        <v>#N/A</v>
      </c>
      <c r="MO75" s="193" t="e">
        <f t="shared" si="344"/>
        <v>#N/A</v>
      </c>
      <c r="MP75" s="193" t="e">
        <f t="shared" si="344"/>
        <v>#N/A</v>
      </c>
      <c r="MQ75" s="193" t="e">
        <f t="shared" si="344"/>
        <v>#N/A</v>
      </c>
      <c r="MR75" s="193" t="e">
        <f t="shared" si="376"/>
        <v>#N/A</v>
      </c>
      <c r="MS75" s="193" t="e">
        <f t="shared" si="376"/>
        <v>#N/A</v>
      </c>
      <c r="MT75" s="193" t="e">
        <f t="shared" si="376"/>
        <v>#N/A</v>
      </c>
      <c r="MU75" s="193" t="e">
        <f t="shared" si="376"/>
        <v>#N/A</v>
      </c>
      <c r="MV75" s="193" t="e">
        <f t="shared" si="376"/>
        <v>#N/A</v>
      </c>
      <c r="MW75" s="193" t="e">
        <f t="shared" si="376"/>
        <v>#N/A</v>
      </c>
      <c r="MX75" s="193" t="e">
        <f t="shared" si="376"/>
        <v>#N/A</v>
      </c>
      <c r="MY75" s="193" t="e">
        <f t="shared" si="376"/>
        <v>#N/A</v>
      </c>
      <c r="MZ75" s="193" t="e">
        <f t="shared" si="376"/>
        <v>#N/A</v>
      </c>
      <c r="NA75" s="193" t="e">
        <f t="shared" si="376"/>
        <v>#N/A</v>
      </c>
      <c r="NB75" s="193" t="e">
        <f t="shared" si="376"/>
        <v>#N/A</v>
      </c>
      <c r="NC75" s="193" t="e">
        <f t="shared" si="376"/>
        <v>#N/A</v>
      </c>
      <c r="ND75" s="193" t="e">
        <f t="shared" si="376"/>
        <v>#N/A</v>
      </c>
      <c r="NE75" s="193" t="e">
        <f t="shared" si="376"/>
        <v>#N/A</v>
      </c>
      <c r="NF75" s="193" t="e">
        <f t="shared" si="376"/>
        <v>#N/A</v>
      </c>
      <c r="NG75" s="193" t="e">
        <f t="shared" si="386"/>
        <v>#N/A</v>
      </c>
      <c r="NH75" s="193" t="e">
        <f t="shared" si="341"/>
        <v>#N/A</v>
      </c>
      <c r="NI75" s="193" t="e">
        <f t="shared" si="341"/>
        <v>#N/A</v>
      </c>
      <c r="NJ75" s="193" t="e">
        <f t="shared" si="341"/>
        <v>#N/A</v>
      </c>
      <c r="NK75" s="193" t="e">
        <f t="shared" si="354"/>
        <v>#N/A</v>
      </c>
      <c r="NL75" s="193" t="e">
        <f t="shared" si="354"/>
        <v>#N/A</v>
      </c>
      <c r="NM75" s="193" t="e">
        <f t="shared" si="354"/>
        <v>#N/A</v>
      </c>
      <c r="NN75" s="193" t="e">
        <f t="shared" si="354"/>
        <v>#N/A</v>
      </c>
      <c r="NO75" s="193" t="e">
        <f t="shared" si="354"/>
        <v>#N/A</v>
      </c>
      <c r="NP75" s="193" t="e">
        <f t="shared" si="354"/>
        <v>#N/A</v>
      </c>
      <c r="NQ75" s="193" t="e">
        <f t="shared" si="354"/>
        <v>#N/A</v>
      </c>
      <c r="NR75" s="193" t="e">
        <f t="shared" si="354"/>
        <v>#N/A</v>
      </c>
      <c r="NS75" s="193" t="e">
        <f t="shared" si="354"/>
        <v>#N/A</v>
      </c>
      <c r="NT75" s="193" t="e">
        <f t="shared" si="354"/>
        <v>#N/A</v>
      </c>
      <c r="NU75" s="193" t="e">
        <f t="shared" si="354"/>
        <v>#N/A</v>
      </c>
      <c r="NV75" s="193" t="e">
        <f t="shared" si="354"/>
        <v>#N/A</v>
      </c>
      <c r="NW75" s="193" t="e">
        <f t="shared" si="354"/>
        <v>#N/A</v>
      </c>
      <c r="NX75" s="193" t="e">
        <f t="shared" si="354"/>
        <v>#N/A</v>
      </c>
      <c r="NY75" s="193" t="e">
        <f t="shared" si="354"/>
        <v>#N/A</v>
      </c>
      <c r="NZ75" s="193" t="e">
        <f t="shared" si="349"/>
        <v>#N/A</v>
      </c>
      <c r="OA75" s="193" t="e">
        <f t="shared" si="349"/>
        <v>#N/A</v>
      </c>
      <c r="OB75" s="193" t="e">
        <f t="shared" si="349"/>
        <v>#N/A</v>
      </c>
      <c r="OC75" s="193" t="e">
        <f t="shared" si="349"/>
        <v>#N/A</v>
      </c>
      <c r="OD75" s="193" t="e">
        <f t="shared" si="349"/>
        <v>#N/A</v>
      </c>
      <c r="OE75" s="193" t="e">
        <f t="shared" si="349"/>
        <v>#N/A</v>
      </c>
      <c r="OF75" s="193" t="e">
        <f t="shared" si="349"/>
        <v>#N/A</v>
      </c>
      <c r="OG75" s="193" t="e">
        <f t="shared" si="349"/>
        <v>#N/A</v>
      </c>
      <c r="OH75" s="193" t="e">
        <f t="shared" si="349"/>
        <v>#N/A</v>
      </c>
      <c r="OI75" s="193" t="e">
        <f t="shared" si="349"/>
        <v>#N/A</v>
      </c>
      <c r="OJ75" s="193" t="e">
        <f t="shared" si="349"/>
        <v>#N/A</v>
      </c>
      <c r="OK75" s="193" t="e">
        <f t="shared" si="349"/>
        <v>#N/A</v>
      </c>
      <c r="OL75" s="193" t="e">
        <f t="shared" si="349"/>
        <v>#N/A</v>
      </c>
      <c r="OM75" s="193" t="e">
        <f t="shared" si="349"/>
        <v>#N/A</v>
      </c>
      <c r="ON75" s="193" t="e">
        <f t="shared" si="349"/>
        <v>#N/A</v>
      </c>
      <c r="OO75" s="193" t="e">
        <f t="shared" si="345"/>
        <v>#N/A</v>
      </c>
      <c r="OP75" s="193" t="e">
        <f t="shared" si="345"/>
        <v>#N/A</v>
      </c>
      <c r="OQ75" s="193" t="e">
        <f t="shared" si="345"/>
        <v>#N/A</v>
      </c>
      <c r="OR75" s="193" t="e">
        <f t="shared" si="345"/>
        <v>#N/A</v>
      </c>
      <c r="OS75" s="193" t="e">
        <f t="shared" si="345"/>
        <v>#N/A</v>
      </c>
      <c r="OT75" s="193" t="e">
        <f t="shared" si="345"/>
        <v>#N/A</v>
      </c>
      <c r="OU75" s="193" t="e">
        <f t="shared" si="345"/>
        <v>#N/A</v>
      </c>
      <c r="OV75" s="193" t="e">
        <f t="shared" si="345"/>
        <v>#N/A</v>
      </c>
      <c r="OW75" s="193" t="e">
        <f t="shared" si="345"/>
        <v>#N/A</v>
      </c>
      <c r="OX75" s="193" t="e">
        <f t="shared" si="345"/>
        <v>#N/A</v>
      </c>
      <c r="OY75" s="193" t="e">
        <f t="shared" si="345"/>
        <v>#N/A</v>
      </c>
      <c r="OZ75" s="193" t="e">
        <f t="shared" si="345"/>
        <v>#N/A</v>
      </c>
      <c r="PA75" s="193" t="e">
        <f t="shared" si="345"/>
        <v>#N/A</v>
      </c>
      <c r="PB75" s="193" t="e">
        <f t="shared" si="345"/>
        <v>#N/A</v>
      </c>
      <c r="PC75" s="193" t="e">
        <f t="shared" si="345"/>
        <v>#N/A</v>
      </c>
      <c r="PD75" s="193" t="e">
        <f t="shared" si="377"/>
        <v>#N/A</v>
      </c>
      <c r="PE75" s="193" t="e">
        <f t="shared" si="377"/>
        <v>#N/A</v>
      </c>
      <c r="PF75" s="193" t="e">
        <f t="shared" si="377"/>
        <v>#N/A</v>
      </c>
      <c r="PG75" s="193" t="e">
        <f t="shared" si="377"/>
        <v>#N/A</v>
      </c>
      <c r="PH75" s="193" t="e">
        <f t="shared" si="377"/>
        <v>#N/A</v>
      </c>
      <c r="PI75" s="193" t="e">
        <f t="shared" si="377"/>
        <v>#N/A</v>
      </c>
      <c r="PJ75" s="193" t="e">
        <f t="shared" si="377"/>
        <v>#N/A</v>
      </c>
      <c r="PK75" s="193" t="e">
        <f t="shared" si="377"/>
        <v>#N/A</v>
      </c>
      <c r="PL75" s="193" t="e">
        <f t="shared" si="377"/>
        <v>#N/A</v>
      </c>
      <c r="PM75" s="193" t="e">
        <f t="shared" si="377"/>
        <v>#N/A</v>
      </c>
      <c r="PN75" s="193" t="e">
        <f t="shared" si="377"/>
        <v>#N/A</v>
      </c>
      <c r="PO75" s="193" t="e">
        <f t="shared" si="377"/>
        <v>#N/A</v>
      </c>
      <c r="PP75" s="193" t="e">
        <f t="shared" si="377"/>
        <v>#N/A</v>
      </c>
      <c r="PQ75" s="193" t="e">
        <f t="shared" si="377"/>
        <v>#N/A</v>
      </c>
      <c r="PR75" s="193" t="e">
        <f t="shared" si="377"/>
        <v>#N/A</v>
      </c>
      <c r="PS75" s="193" t="e">
        <f t="shared" si="387"/>
        <v>#N/A</v>
      </c>
      <c r="PT75" s="193" t="e">
        <f t="shared" si="366"/>
        <v>#N/A</v>
      </c>
      <c r="PU75" s="193" t="e">
        <f t="shared" si="366"/>
        <v>#N/A</v>
      </c>
      <c r="PV75" s="193" t="e">
        <f t="shared" si="366"/>
        <v>#N/A</v>
      </c>
      <c r="PW75" s="193" t="e">
        <f t="shared" si="366"/>
        <v>#N/A</v>
      </c>
      <c r="PX75" s="193" t="e">
        <f t="shared" si="366"/>
        <v>#N/A</v>
      </c>
      <c r="PY75" s="193" t="e">
        <f t="shared" si="366"/>
        <v>#N/A</v>
      </c>
      <c r="PZ75" s="193" t="e">
        <f t="shared" si="366"/>
        <v>#N/A</v>
      </c>
      <c r="QA75" s="193" t="e">
        <f t="shared" si="366"/>
        <v>#N/A</v>
      </c>
    </row>
    <row r="76" spans="1:443" hidden="1" x14ac:dyDescent="0.45">
      <c r="A76" s="276"/>
      <c r="B76" s="277" t="str">
        <f>IF(OR($T76="",$U76=""),"",ROUND(_xlfn.BETA.INV(ABS(VLOOKUP($Z$1,VLookups!$A$30:$B$31,2,FALSE)-B$2),IF($N76="L",$U76,$T76),IF($N76="L",$T76,$U76),$G76,$I76),0))</f>
        <v/>
      </c>
      <c r="C76" s="287" t="str">
        <f t="shared" si="378"/>
        <v/>
      </c>
      <c r="D76" s="288" t="str">
        <f t="shared" si="379"/>
        <v/>
      </c>
      <c r="E76" s="134"/>
      <c r="F76" s="279"/>
      <c r="G76" s="280" t="str">
        <f t="shared" si="367"/>
        <v/>
      </c>
      <c r="H76" s="281"/>
      <c r="I76" s="280" t="str">
        <f t="shared" si="368"/>
        <v/>
      </c>
      <c r="J76" s="279"/>
      <c r="K76" s="135"/>
      <c r="L76" s="110" t="str">
        <f t="shared" si="369"/>
        <v/>
      </c>
      <c r="M76" s="21" t="str">
        <f t="shared" si="370"/>
        <v/>
      </c>
      <c r="N76" s="22" t="str">
        <f t="shared" si="371"/>
        <v/>
      </c>
      <c r="O76" s="23" t="str">
        <f>IF(M76="","",IF(OR($M76&lt;Skew!$B$3,$M76=Skew!$B$3),IF($M76&gt;Skew!$C$3,Skew!$A$3,IF($M76&gt;Skew!$C$4,Skew!$A$4,IF($M76&gt;Skew!$C$5,Skew!$A$5,IF($M76&gt;Skew!$C$6,Skew!$A$6,IF($M76&gt;Skew!$C$7,Skew!$A$7,IF($M76&gt;Skew!$C$8,Skew!$A$8,IF($M76&gt;Skew!$C$9,Skew!$A$9,IF($M76&gt;Skew!$C$10,Skew!$A$10,IF($M76&gt;Skew!$C$11,Skew!$A$11,IF($M76&gt;Skew!$C$12,Skew!$A$12,IF($M76&gt;Skew!$C$13,Skew!$A$13,IF($M76&gt;Skew!$C$14,Skew!$A$14,IF($M76&gt;Skew!$C$15,Skew!$A$15,IF($M76&gt;Skew!$C$16,Skew!$A$16,Skew!$A$17)
)))))))))))))))</f>
        <v/>
      </c>
      <c r="P76" s="22" t="str">
        <f>IF(M76="","",MATCH(O76,Skew!$A$3:$A$17,0))</f>
        <v/>
      </c>
      <c r="Q76" s="22" t="str">
        <f t="shared" si="357"/>
        <v/>
      </c>
      <c r="R76" s="24"/>
      <c r="S76" s="22" t="str">
        <f>IF(OR(M76="",R76=""),"",MATCH(R76,Confidence!$A$3:$A$12,0))</f>
        <v/>
      </c>
      <c r="T76" s="25" t="str">
        <f t="shared" si="358"/>
        <v/>
      </c>
      <c r="U76" s="25" t="str">
        <f t="shared" si="359"/>
        <v/>
      </c>
      <c r="V76" s="22"/>
      <c r="W76" s="102" t="str">
        <f t="shared" si="360"/>
        <v/>
      </c>
      <c r="X76" s="102" t="str">
        <f t="shared" si="361"/>
        <v/>
      </c>
      <c r="Y76" s="37" t="str">
        <f t="shared" si="362"/>
        <v/>
      </c>
      <c r="Z76" s="115"/>
      <c r="AA76" s="204" t="str">
        <f>IF(AND(G76&gt;0,H76&gt;0,I76&gt;0,T76&gt;0,U76&gt;0,Z76&gt;0,NOT(R76="")),ABS(VLOOKUP($Z$1,VLookups!$A$30:$B$31,2,FALSE)-_xlfn.BETA.DIST(Z76,IF(N76="L",U76,T76),IF(N76="L",T76,U76),TRUE,G76,I76)),"")</f>
        <v/>
      </c>
      <c r="AB76" s="112" t="str">
        <f>IF(OR($T76="",$U76=""),"",_xlfn.BETA.INV(ABS(VLOOKUP($Z$1,VLookups!$A$30:$B$31,2,FALSE)-AB$3),IF($N76="L",$U76,$T76),IF($N76="L",$T76,$U76),$G76,$I76))</f>
        <v/>
      </c>
      <c r="AC76" s="113" t="str">
        <f>IF(OR($T76="",$U76=""),"",_xlfn.BETA.INV(ABS(VLOOKUP($Z$1,VLookups!$A$30:$B$31,2,FALSE)-AC$3),IF($N76="L",$U76,$T76),IF($N76="L",$T76,$U76),$G76,$I76))</f>
        <v/>
      </c>
      <c r="AD76" s="112" t="str">
        <f>IF(OR($T76="",$U76=""),"",_xlfn.BETA.INV(ABS(VLOOKUP($Z$1,VLookups!$A$30:$B$31,2,FALSE)-AD$3),IF($N76="L",$U76,$T76),IF($N76="L",$T76,$U76),$G76,$I76))</f>
        <v/>
      </c>
      <c r="AE76" s="113" t="str">
        <f>IF(OR($T76="",$U76=""),"",_xlfn.BETA.INV(ABS(VLOOKUP($Z$1,VLookups!$A$30:$B$31,2,FALSE)-AE$3),IF($N76="L",$U76,$T76),IF($N76="L",$T76,$U76),$G76,$I76))</f>
        <v/>
      </c>
      <c r="AF76" s="112" t="str">
        <f>IF(OR($T76="",$U76=""),"",_xlfn.BETA.INV(ABS(VLOOKUP($Z$1,VLookups!$A$30:$B$31,2,FALSE)-AF$3),IF($N76="L",$U76,$T76),IF($N76="L",$T76,$U76),$G76,$I76))</f>
        <v/>
      </c>
      <c r="AG76" s="113" t="str">
        <f>IF(OR($T76="",$U76=""),"",_xlfn.BETA.INV(ABS(VLOOKUP($Z$1,VLookups!$A$30:$B$31,2,FALSE)-AG$3),IF($N76="L",$U76,$T76),IF($N76="L",$T76,$U76),$G76,$I76))</f>
        <v/>
      </c>
      <c r="AH76" s="112" t="str">
        <f>IF(OR($T76="",$U76=""),"",_xlfn.BETA.INV(ABS(VLOOKUP($Z$1,VLookups!$A$30:$B$31,2,FALSE)-AH$3),IF($N76="L",$U76,$T76),IF($N76="L",$T76,$U76),$G76,$I76))</f>
        <v/>
      </c>
      <c r="AI76" s="113" t="str">
        <f>IF(OR($T76="",$U76=""),"",_xlfn.BETA.INV(ABS(VLOOKUP($Z$1,VLookups!$A$30:$B$31,2,FALSE)-AI$3),IF($N76="L",$U76,$T76),IF($N76="L",$T76,$U76),$G76,$I76))</f>
        <v/>
      </c>
      <c r="AJ76" s="112" t="str">
        <f>IF(OR($T76="",$U76=""),"",_xlfn.BETA.INV(ABS(VLOOKUP($Z$1,VLookups!$A$30:$B$31,2,FALSE)-AJ$3),IF($N76="L",$U76,$T76),IF($N76="L",$T76,$U76),$G76,$I76))</f>
        <v/>
      </c>
      <c r="AK76" s="113" t="str">
        <f>IF(OR($T76="",$U76=""),"",_xlfn.BETA.INV(ABS(VLOOKUP($Z$1,VLookups!$A$30:$B$31,2,FALSE)-AK$3),IF($N76="L",$U76,$T76),IF($N76="L",$T76,$U76),$G76,$I76))</f>
        <v/>
      </c>
      <c r="AL76" s="112" t="str">
        <f>IF(OR($T76="",$U76=""),"",_xlfn.BETA.INV(ABS(VLOOKUP($Z$1,VLookups!$A$30:$B$31,2,FALSE)-AL$3),IF($N76="L",$U76,$T76),IF($N76="L",$T76,$U76),$G76,$I76))</f>
        <v/>
      </c>
      <c r="AM76" s="113" t="str">
        <f>IF(OR($T76="",$U76=""),"",_xlfn.BETA.INV(ABS(VLOOKUP($Z$1,VLookups!$A$30:$B$31,2,FALSE)-AM$3),IF($N76="L",$U76,$T76),IF($N76="L",$T76,$U76),$G76,$I76))</f>
        <v/>
      </c>
      <c r="AN76" s="15"/>
      <c r="AO76" s="194" t="str">
        <f t="shared" si="372"/>
        <v/>
      </c>
      <c r="AP76" s="192" t="str">
        <f t="shared" si="373"/>
        <v/>
      </c>
      <c r="AQ76" s="177" t="str">
        <f t="shared" ref="AQ76" si="581">IF(ISNONTEXT($AO76),AP76+$AO76,"")</f>
        <v/>
      </c>
      <c r="AR76" s="177" t="str">
        <f t="shared" si="389"/>
        <v/>
      </c>
      <c r="AS76" s="177" t="str">
        <f t="shared" si="390"/>
        <v/>
      </c>
      <c r="AT76" s="177" t="str">
        <f t="shared" si="391"/>
        <v/>
      </c>
      <c r="AU76" s="177" t="str">
        <f t="shared" si="392"/>
        <v/>
      </c>
      <c r="AV76" s="177" t="str">
        <f t="shared" si="393"/>
        <v/>
      </c>
      <c r="AW76" s="177" t="str">
        <f t="shared" si="394"/>
        <v/>
      </c>
      <c r="AX76" s="177" t="str">
        <f t="shared" si="395"/>
        <v/>
      </c>
      <c r="AY76" s="177" t="str">
        <f t="shared" si="396"/>
        <v/>
      </c>
      <c r="AZ76" s="177" t="str">
        <f t="shared" si="397"/>
        <v/>
      </c>
      <c r="BA76" s="177" t="str">
        <f t="shared" si="398"/>
        <v/>
      </c>
      <c r="BB76" s="177" t="str">
        <f t="shared" si="399"/>
        <v/>
      </c>
      <c r="BC76" s="177" t="str">
        <f t="shared" si="400"/>
        <v/>
      </c>
      <c r="BD76" s="177" t="str">
        <f t="shared" si="401"/>
        <v/>
      </c>
      <c r="BE76" s="177" t="str">
        <f t="shared" si="402"/>
        <v/>
      </c>
      <c r="BF76" s="177" t="str">
        <f t="shared" si="403"/>
        <v/>
      </c>
      <c r="BG76" s="177" t="str">
        <f t="shared" si="404"/>
        <v/>
      </c>
      <c r="BH76" s="177" t="str">
        <f t="shared" si="405"/>
        <v/>
      </c>
      <c r="BI76" s="177" t="str">
        <f t="shared" si="406"/>
        <v/>
      </c>
      <c r="BJ76" s="177" t="str">
        <f t="shared" si="407"/>
        <v/>
      </c>
      <c r="BK76" s="177" t="str">
        <f t="shared" si="408"/>
        <v/>
      </c>
      <c r="BL76" s="177" t="str">
        <f t="shared" si="409"/>
        <v/>
      </c>
      <c r="BM76" s="177" t="str">
        <f t="shared" si="410"/>
        <v/>
      </c>
      <c r="BN76" s="177" t="str">
        <f t="shared" si="411"/>
        <v/>
      </c>
      <c r="BO76" s="177" t="str">
        <f t="shared" si="412"/>
        <v/>
      </c>
      <c r="BP76" s="177" t="str">
        <f t="shared" si="413"/>
        <v/>
      </c>
      <c r="BQ76" s="177" t="str">
        <f t="shared" si="414"/>
        <v/>
      </c>
      <c r="BR76" s="177" t="str">
        <f t="shared" si="415"/>
        <v/>
      </c>
      <c r="BS76" s="177" t="str">
        <f t="shared" si="416"/>
        <v/>
      </c>
      <c r="BT76" s="177" t="str">
        <f t="shared" si="417"/>
        <v/>
      </c>
      <c r="BU76" s="177" t="str">
        <f t="shared" si="418"/>
        <v/>
      </c>
      <c r="BV76" s="177" t="str">
        <f t="shared" si="419"/>
        <v/>
      </c>
      <c r="BW76" s="177" t="str">
        <f t="shared" si="420"/>
        <v/>
      </c>
      <c r="BX76" s="177" t="str">
        <f t="shared" si="421"/>
        <v/>
      </c>
      <c r="BY76" s="177" t="str">
        <f t="shared" si="422"/>
        <v/>
      </c>
      <c r="BZ76" s="177" t="str">
        <f t="shared" si="423"/>
        <v/>
      </c>
      <c r="CA76" s="177" t="str">
        <f t="shared" si="424"/>
        <v/>
      </c>
      <c r="CB76" s="177" t="str">
        <f t="shared" si="425"/>
        <v/>
      </c>
      <c r="CC76" s="177" t="str">
        <f t="shared" si="426"/>
        <v/>
      </c>
      <c r="CD76" s="177" t="str">
        <f t="shared" si="427"/>
        <v/>
      </c>
      <c r="CE76" s="177" t="str">
        <f t="shared" si="428"/>
        <v/>
      </c>
      <c r="CF76" s="177" t="str">
        <f t="shared" si="429"/>
        <v/>
      </c>
      <c r="CG76" s="177" t="str">
        <f t="shared" si="430"/>
        <v/>
      </c>
      <c r="CH76" s="177" t="str">
        <f t="shared" si="431"/>
        <v/>
      </c>
      <c r="CI76" s="177" t="str">
        <f t="shared" si="432"/>
        <v/>
      </c>
      <c r="CJ76" s="177" t="str">
        <f t="shared" si="433"/>
        <v/>
      </c>
      <c r="CK76" s="177" t="str">
        <f t="shared" si="434"/>
        <v/>
      </c>
      <c r="CL76" s="177" t="str">
        <f t="shared" si="435"/>
        <v/>
      </c>
      <c r="CM76" s="177" t="str">
        <f t="shared" si="436"/>
        <v/>
      </c>
      <c r="CN76" s="177" t="str">
        <f t="shared" si="437"/>
        <v/>
      </c>
      <c r="CO76" s="177" t="str">
        <f t="shared" si="438"/>
        <v/>
      </c>
      <c r="CP76" s="177" t="str">
        <f t="shared" si="439"/>
        <v/>
      </c>
      <c r="CQ76" s="177" t="str">
        <f t="shared" si="440"/>
        <v/>
      </c>
      <c r="CR76" s="177" t="str">
        <f t="shared" si="441"/>
        <v/>
      </c>
      <c r="CS76" s="177" t="str">
        <f t="shared" si="442"/>
        <v/>
      </c>
      <c r="CT76" s="177" t="str">
        <f t="shared" si="443"/>
        <v/>
      </c>
      <c r="CU76" s="177" t="str">
        <f t="shared" si="444"/>
        <v/>
      </c>
      <c r="CV76" s="177" t="str">
        <f t="shared" si="445"/>
        <v/>
      </c>
      <c r="CW76" s="177" t="str">
        <f t="shared" si="446"/>
        <v/>
      </c>
      <c r="CX76" s="177" t="str">
        <f t="shared" si="447"/>
        <v/>
      </c>
      <c r="CY76" s="177" t="str">
        <f t="shared" si="448"/>
        <v/>
      </c>
      <c r="CZ76" s="177" t="str">
        <f t="shared" si="449"/>
        <v/>
      </c>
      <c r="DA76" s="177" t="str">
        <f t="shared" si="450"/>
        <v/>
      </c>
      <c r="DB76" s="177" t="str">
        <f t="shared" si="451"/>
        <v/>
      </c>
      <c r="DC76" s="177" t="str">
        <f t="shared" si="382"/>
        <v/>
      </c>
      <c r="DD76" s="177" t="str">
        <f t="shared" si="452"/>
        <v/>
      </c>
      <c r="DE76" s="177" t="str">
        <f t="shared" si="453"/>
        <v/>
      </c>
      <c r="DF76" s="177" t="str">
        <f t="shared" si="454"/>
        <v/>
      </c>
      <c r="DG76" s="177" t="str">
        <f t="shared" si="455"/>
        <v/>
      </c>
      <c r="DH76" s="177" t="str">
        <f t="shared" si="456"/>
        <v/>
      </c>
      <c r="DI76" s="177" t="str">
        <f t="shared" si="457"/>
        <v/>
      </c>
      <c r="DJ76" s="177" t="str">
        <f t="shared" si="458"/>
        <v/>
      </c>
      <c r="DK76" s="177" t="str">
        <f t="shared" si="459"/>
        <v/>
      </c>
      <c r="DL76" s="177" t="str">
        <f t="shared" si="460"/>
        <v/>
      </c>
      <c r="DM76" s="177" t="str">
        <f t="shared" si="461"/>
        <v/>
      </c>
      <c r="DN76" s="177" t="str">
        <f t="shared" si="462"/>
        <v/>
      </c>
      <c r="DO76" s="177" t="str">
        <f t="shared" si="463"/>
        <v/>
      </c>
      <c r="DP76" s="177" t="str">
        <f t="shared" si="464"/>
        <v/>
      </c>
      <c r="DQ76" s="177" t="str">
        <f t="shared" si="465"/>
        <v/>
      </c>
      <c r="DR76" s="177" t="str">
        <f t="shared" si="466"/>
        <v/>
      </c>
      <c r="DS76" s="177" t="str">
        <f t="shared" si="467"/>
        <v/>
      </c>
      <c r="DT76" s="177" t="str">
        <f t="shared" si="468"/>
        <v/>
      </c>
      <c r="DU76" s="177" t="str">
        <f t="shared" si="469"/>
        <v/>
      </c>
      <c r="DV76" s="177" t="str">
        <f t="shared" si="470"/>
        <v/>
      </c>
      <c r="DW76" s="177" t="str">
        <f t="shared" si="471"/>
        <v/>
      </c>
      <c r="DX76" s="177" t="str">
        <f t="shared" si="472"/>
        <v/>
      </c>
      <c r="DY76" s="177" t="str">
        <f t="shared" si="473"/>
        <v/>
      </c>
      <c r="DZ76" s="177" t="str">
        <f t="shared" si="474"/>
        <v/>
      </c>
      <c r="EA76" s="177" t="str">
        <f t="shared" si="475"/>
        <v/>
      </c>
      <c r="EB76" s="177" t="str">
        <f t="shared" si="476"/>
        <v/>
      </c>
      <c r="EC76" s="177" t="str">
        <f t="shared" si="477"/>
        <v/>
      </c>
      <c r="ED76" s="177" t="str">
        <f t="shared" si="478"/>
        <v/>
      </c>
      <c r="EE76" s="177" t="str">
        <f t="shared" si="479"/>
        <v/>
      </c>
      <c r="EF76" s="177" t="str">
        <f t="shared" si="480"/>
        <v/>
      </c>
      <c r="EG76" s="177" t="str">
        <f t="shared" si="481"/>
        <v/>
      </c>
      <c r="EH76" s="177" t="str">
        <f t="shared" si="482"/>
        <v/>
      </c>
      <c r="EI76" s="177" t="str">
        <f t="shared" si="483"/>
        <v/>
      </c>
      <c r="EJ76" s="177" t="str">
        <f t="shared" si="484"/>
        <v/>
      </c>
      <c r="EK76" s="177" t="str">
        <f t="shared" si="485"/>
        <v/>
      </c>
      <c r="EL76" s="177" t="str">
        <f t="shared" si="486"/>
        <v/>
      </c>
      <c r="EM76" s="177" t="str">
        <f t="shared" si="487"/>
        <v/>
      </c>
      <c r="EN76" s="177" t="str">
        <f t="shared" si="488"/>
        <v/>
      </c>
      <c r="EO76" s="177" t="str">
        <f t="shared" si="489"/>
        <v/>
      </c>
      <c r="EP76" s="177" t="str">
        <f t="shared" si="490"/>
        <v/>
      </c>
      <c r="EQ76" s="177" t="str">
        <f t="shared" si="491"/>
        <v/>
      </c>
      <c r="ER76" s="177" t="str">
        <f t="shared" si="492"/>
        <v/>
      </c>
      <c r="ES76" s="177" t="str">
        <f t="shared" si="493"/>
        <v/>
      </c>
      <c r="ET76" s="177" t="str">
        <f t="shared" si="494"/>
        <v/>
      </c>
      <c r="EU76" s="177" t="str">
        <f t="shared" si="495"/>
        <v/>
      </c>
      <c r="EV76" s="177" t="str">
        <f t="shared" si="496"/>
        <v/>
      </c>
      <c r="EW76" s="177" t="str">
        <f t="shared" si="497"/>
        <v/>
      </c>
      <c r="EX76" s="177" t="str">
        <f t="shared" si="498"/>
        <v/>
      </c>
      <c r="EY76" s="177" t="str">
        <f t="shared" si="499"/>
        <v/>
      </c>
      <c r="EZ76" s="177" t="str">
        <f t="shared" si="500"/>
        <v/>
      </c>
      <c r="FA76" s="177" t="str">
        <f t="shared" si="501"/>
        <v/>
      </c>
      <c r="FB76" s="177" t="str">
        <f t="shared" si="502"/>
        <v/>
      </c>
      <c r="FC76" s="177" t="str">
        <f t="shared" si="503"/>
        <v/>
      </c>
      <c r="FD76" s="177" t="str">
        <f t="shared" si="504"/>
        <v/>
      </c>
      <c r="FE76" s="177" t="str">
        <f t="shared" si="505"/>
        <v/>
      </c>
      <c r="FF76" s="177" t="str">
        <f t="shared" si="506"/>
        <v/>
      </c>
      <c r="FG76" s="177" t="str">
        <f t="shared" si="507"/>
        <v/>
      </c>
      <c r="FH76" s="177" t="str">
        <f t="shared" si="508"/>
        <v/>
      </c>
      <c r="FI76" s="177" t="str">
        <f t="shared" si="509"/>
        <v/>
      </c>
      <c r="FJ76" s="177" t="str">
        <f t="shared" si="510"/>
        <v/>
      </c>
      <c r="FK76" s="177" t="str">
        <f t="shared" si="511"/>
        <v/>
      </c>
      <c r="FL76" s="177" t="str">
        <f t="shared" si="512"/>
        <v/>
      </c>
      <c r="FM76" s="177" t="str">
        <f t="shared" si="513"/>
        <v/>
      </c>
      <c r="FN76" s="177" t="str">
        <f t="shared" si="514"/>
        <v/>
      </c>
      <c r="FO76" s="177" t="str">
        <f t="shared" si="383"/>
        <v/>
      </c>
      <c r="FP76" s="177" t="str">
        <f t="shared" si="515"/>
        <v/>
      </c>
      <c r="FQ76" s="177" t="str">
        <f t="shared" si="516"/>
        <v/>
      </c>
      <c r="FR76" s="177" t="str">
        <f t="shared" si="517"/>
        <v/>
      </c>
      <c r="FS76" s="177" t="str">
        <f t="shared" si="518"/>
        <v/>
      </c>
      <c r="FT76" s="177" t="str">
        <f t="shared" si="519"/>
        <v/>
      </c>
      <c r="FU76" s="177" t="str">
        <f t="shared" si="520"/>
        <v/>
      </c>
      <c r="FV76" s="177" t="str">
        <f t="shared" si="521"/>
        <v/>
      </c>
      <c r="FW76" s="177" t="str">
        <f t="shared" si="522"/>
        <v/>
      </c>
      <c r="FX76" s="177" t="str">
        <f t="shared" si="523"/>
        <v/>
      </c>
      <c r="FY76" s="177" t="str">
        <f t="shared" si="524"/>
        <v/>
      </c>
      <c r="FZ76" s="177" t="str">
        <f t="shared" si="525"/>
        <v/>
      </c>
      <c r="GA76" s="177" t="str">
        <f t="shared" si="526"/>
        <v/>
      </c>
      <c r="GB76" s="177" t="str">
        <f t="shared" si="527"/>
        <v/>
      </c>
      <c r="GC76" s="177" t="str">
        <f t="shared" si="528"/>
        <v/>
      </c>
      <c r="GD76" s="177" t="str">
        <f t="shared" si="529"/>
        <v/>
      </c>
      <c r="GE76" s="177" t="str">
        <f t="shared" si="530"/>
        <v/>
      </c>
      <c r="GF76" s="177" t="str">
        <f t="shared" si="531"/>
        <v/>
      </c>
      <c r="GG76" s="177" t="str">
        <f t="shared" si="532"/>
        <v/>
      </c>
      <c r="GH76" s="177" t="str">
        <f t="shared" si="533"/>
        <v/>
      </c>
      <c r="GI76" s="177" t="str">
        <f t="shared" si="534"/>
        <v/>
      </c>
      <c r="GJ76" s="177" t="str">
        <f t="shared" si="535"/>
        <v/>
      </c>
      <c r="GK76" s="177" t="str">
        <f t="shared" si="536"/>
        <v/>
      </c>
      <c r="GL76" s="177" t="str">
        <f t="shared" si="537"/>
        <v/>
      </c>
      <c r="GM76" s="177" t="str">
        <f t="shared" si="538"/>
        <v/>
      </c>
      <c r="GN76" s="177" t="str">
        <f t="shared" si="539"/>
        <v/>
      </c>
      <c r="GO76" s="177" t="str">
        <f t="shared" si="540"/>
        <v/>
      </c>
      <c r="GP76" s="177" t="str">
        <f t="shared" si="541"/>
        <v/>
      </c>
      <c r="GQ76" s="177" t="str">
        <f t="shared" si="542"/>
        <v/>
      </c>
      <c r="GR76" s="177" t="str">
        <f t="shared" si="543"/>
        <v/>
      </c>
      <c r="GS76" s="177" t="str">
        <f t="shared" si="544"/>
        <v/>
      </c>
      <c r="GT76" s="177" t="str">
        <f t="shared" si="545"/>
        <v/>
      </c>
      <c r="GU76" s="177" t="str">
        <f t="shared" si="546"/>
        <v/>
      </c>
      <c r="GV76" s="177" t="str">
        <f t="shared" si="547"/>
        <v/>
      </c>
      <c r="GW76" s="177" t="str">
        <f t="shared" si="548"/>
        <v/>
      </c>
      <c r="GX76" s="177" t="str">
        <f t="shared" si="549"/>
        <v/>
      </c>
      <c r="GY76" s="177" t="str">
        <f t="shared" si="550"/>
        <v/>
      </c>
      <c r="GZ76" s="177" t="str">
        <f t="shared" si="551"/>
        <v/>
      </c>
      <c r="HA76" s="177" t="str">
        <f t="shared" si="552"/>
        <v/>
      </c>
      <c r="HB76" s="177" t="str">
        <f t="shared" si="553"/>
        <v/>
      </c>
      <c r="HC76" s="177" t="str">
        <f t="shared" si="554"/>
        <v/>
      </c>
      <c r="HD76" s="177" t="str">
        <f t="shared" si="555"/>
        <v/>
      </c>
      <c r="HE76" s="177" t="str">
        <f t="shared" si="556"/>
        <v/>
      </c>
      <c r="HF76" s="177" t="str">
        <f t="shared" si="557"/>
        <v/>
      </c>
      <c r="HG76" s="177" t="str">
        <f t="shared" si="558"/>
        <v/>
      </c>
      <c r="HH76" s="177" t="str">
        <f t="shared" si="559"/>
        <v/>
      </c>
      <c r="HI76" s="177" t="str">
        <f t="shared" si="560"/>
        <v/>
      </c>
      <c r="HJ76" s="177" t="str">
        <f t="shared" si="561"/>
        <v/>
      </c>
      <c r="HK76" s="177" t="str">
        <f t="shared" si="562"/>
        <v/>
      </c>
      <c r="HL76" s="177" t="str">
        <f t="shared" si="563"/>
        <v/>
      </c>
      <c r="HM76" s="177" t="str">
        <f t="shared" si="564"/>
        <v/>
      </c>
      <c r="HN76" s="177" t="str">
        <f t="shared" si="565"/>
        <v/>
      </c>
      <c r="HO76" s="177" t="str">
        <f t="shared" si="566"/>
        <v/>
      </c>
      <c r="HP76" s="177" t="str">
        <f t="shared" si="567"/>
        <v/>
      </c>
      <c r="HQ76" s="177" t="str">
        <f t="shared" si="568"/>
        <v/>
      </c>
      <c r="HR76" s="177" t="str">
        <f t="shared" si="569"/>
        <v/>
      </c>
      <c r="HS76" s="177" t="str">
        <f t="shared" si="570"/>
        <v/>
      </c>
      <c r="HT76" s="177" t="str">
        <f t="shared" si="571"/>
        <v/>
      </c>
      <c r="HU76" s="177" t="str">
        <f t="shared" si="572"/>
        <v/>
      </c>
      <c r="HV76" s="177" t="str">
        <f t="shared" si="573"/>
        <v/>
      </c>
      <c r="HW76" s="177" t="str">
        <f t="shared" si="574"/>
        <v/>
      </c>
      <c r="HX76" s="177" t="str">
        <f t="shared" si="575"/>
        <v/>
      </c>
      <c r="HY76" s="177" t="str">
        <f t="shared" si="576"/>
        <v/>
      </c>
      <c r="HZ76" s="177" t="str">
        <f t="shared" si="577"/>
        <v/>
      </c>
      <c r="IA76" s="177" t="str">
        <f t="shared" si="384"/>
        <v/>
      </c>
      <c r="IB76" s="177" t="str">
        <f t="shared" si="251"/>
        <v/>
      </c>
      <c r="IC76" s="177" t="str">
        <f t="shared" si="252"/>
        <v/>
      </c>
      <c r="ID76" s="177" t="str">
        <f t="shared" si="253"/>
        <v/>
      </c>
      <c r="IE76" s="177" t="str">
        <f t="shared" si="254"/>
        <v/>
      </c>
      <c r="IF76" s="177" t="str">
        <f t="shared" si="255"/>
        <v/>
      </c>
      <c r="IG76" s="177" t="str">
        <f t="shared" si="256"/>
        <v/>
      </c>
      <c r="IH76" s="192" t="str">
        <f t="shared" si="364"/>
        <v/>
      </c>
      <c r="II76" s="193" t="e">
        <f t="shared" si="365"/>
        <v>#N/A</v>
      </c>
      <c r="IJ76" s="193" t="e">
        <f t="shared" si="339"/>
        <v>#N/A</v>
      </c>
      <c r="IK76" s="193" t="e">
        <f t="shared" si="339"/>
        <v>#N/A</v>
      </c>
      <c r="IL76" s="193" t="e">
        <f t="shared" si="339"/>
        <v>#N/A</v>
      </c>
      <c r="IM76" s="193" t="e">
        <f t="shared" si="352"/>
        <v>#N/A</v>
      </c>
      <c r="IN76" s="193" t="e">
        <f t="shared" si="352"/>
        <v>#N/A</v>
      </c>
      <c r="IO76" s="193" t="e">
        <f t="shared" si="352"/>
        <v>#N/A</v>
      </c>
      <c r="IP76" s="193" t="e">
        <f t="shared" si="352"/>
        <v>#N/A</v>
      </c>
      <c r="IQ76" s="193" t="e">
        <f t="shared" si="352"/>
        <v>#N/A</v>
      </c>
      <c r="IR76" s="193" t="e">
        <f t="shared" si="352"/>
        <v>#N/A</v>
      </c>
      <c r="IS76" s="193" t="e">
        <f t="shared" si="352"/>
        <v>#N/A</v>
      </c>
      <c r="IT76" s="193" t="e">
        <f t="shared" si="352"/>
        <v>#N/A</v>
      </c>
      <c r="IU76" s="193" t="e">
        <f t="shared" si="352"/>
        <v>#N/A</v>
      </c>
      <c r="IV76" s="193" t="e">
        <f t="shared" si="352"/>
        <v>#N/A</v>
      </c>
      <c r="IW76" s="193" t="e">
        <f t="shared" si="352"/>
        <v>#N/A</v>
      </c>
      <c r="IX76" s="193" t="e">
        <f t="shared" si="352"/>
        <v>#N/A</v>
      </c>
      <c r="IY76" s="193" t="e">
        <f t="shared" si="352"/>
        <v>#N/A</v>
      </c>
      <c r="IZ76" s="193" t="e">
        <f t="shared" si="352"/>
        <v>#N/A</v>
      </c>
      <c r="JA76" s="193" t="e">
        <f t="shared" si="352"/>
        <v>#N/A</v>
      </c>
      <c r="JB76" s="193" t="e">
        <f t="shared" si="347"/>
        <v>#N/A</v>
      </c>
      <c r="JC76" s="193" t="e">
        <f t="shared" si="347"/>
        <v>#N/A</v>
      </c>
      <c r="JD76" s="193" t="e">
        <f t="shared" si="347"/>
        <v>#N/A</v>
      </c>
      <c r="JE76" s="193" t="e">
        <f t="shared" si="347"/>
        <v>#N/A</v>
      </c>
      <c r="JF76" s="193" t="e">
        <f t="shared" si="347"/>
        <v>#N/A</v>
      </c>
      <c r="JG76" s="193" t="e">
        <f t="shared" si="347"/>
        <v>#N/A</v>
      </c>
      <c r="JH76" s="193" t="e">
        <f t="shared" si="347"/>
        <v>#N/A</v>
      </c>
      <c r="JI76" s="193" t="e">
        <f t="shared" si="347"/>
        <v>#N/A</v>
      </c>
      <c r="JJ76" s="193" t="e">
        <f t="shared" si="347"/>
        <v>#N/A</v>
      </c>
      <c r="JK76" s="193" t="e">
        <f t="shared" si="347"/>
        <v>#N/A</v>
      </c>
      <c r="JL76" s="193" t="e">
        <f t="shared" si="347"/>
        <v>#N/A</v>
      </c>
      <c r="JM76" s="193" t="e">
        <f t="shared" si="347"/>
        <v>#N/A</v>
      </c>
      <c r="JN76" s="193" t="e">
        <f t="shared" si="347"/>
        <v>#N/A</v>
      </c>
      <c r="JO76" s="193" t="e">
        <f t="shared" si="347"/>
        <v>#N/A</v>
      </c>
      <c r="JP76" s="193" t="e">
        <f t="shared" si="347"/>
        <v>#N/A</v>
      </c>
      <c r="JQ76" s="193" t="e">
        <f t="shared" si="343"/>
        <v>#N/A</v>
      </c>
      <c r="JR76" s="193" t="e">
        <f t="shared" si="343"/>
        <v>#N/A</v>
      </c>
      <c r="JS76" s="193" t="e">
        <f t="shared" si="343"/>
        <v>#N/A</v>
      </c>
      <c r="JT76" s="193" t="e">
        <f t="shared" si="343"/>
        <v>#N/A</v>
      </c>
      <c r="JU76" s="193" t="e">
        <f t="shared" si="343"/>
        <v>#N/A</v>
      </c>
      <c r="JV76" s="193" t="e">
        <f t="shared" si="343"/>
        <v>#N/A</v>
      </c>
      <c r="JW76" s="193" t="e">
        <f t="shared" si="343"/>
        <v>#N/A</v>
      </c>
      <c r="JX76" s="193" t="e">
        <f t="shared" si="343"/>
        <v>#N/A</v>
      </c>
      <c r="JY76" s="193" t="e">
        <f t="shared" si="343"/>
        <v>#N/A</v>
      </c>
      <c r="JZ76" s="193" t="e">
        <f t="shared" si="343"/>
        <v>#N/A</v>
      </c>
      <c r="KA76" s="193" t="e">
        <f t="shared" si="343"/>
        <v>#N/A</v>
      </c>
      <c r="KB76" s="193" t="e">
        <f t="shared" si="343"/>
        <v>#N/A</v>
      </c>
      <c r="KC76" s="193" t="e">
        <f t="shared" si="343"/>
        <v>#N/A</v>
      </c>
      <c r="KD76" s="193" t="e">
        <f t="shared" si="343"/>
        <v>#N/A</v>
      </c>
      <c r="KE76" s="193" t="e">
        <f t="shared" si="343"/>
        <v>#N/A</v>
      </c>
      <c r="KF76" s="193" t="e">
        <f t="shared" si="375"/>
        <v>#N/A</v>
      </c>
      <c r="KG76" s="193" t="e">
        <f t="shared" si="375"/>
        <v>#N/A</v>
      </c>
      <c r="KH76" s="193" t="e">
        <f t="shared" si="375"/>
        <v>#N/A</v>
      </c>
      <c r="KI76" s="193" t="e">
        <f t="shared" si="375"/>
        <v>#N/A</v>
      </c>
      <c r="KJ76" s="193" t="e">
        <f t="shared" si="375"/>
        <v>#N/A</v>
      </c>
      <c r="KK76" s="193" t="e">
        <f t="shared" si="375"/>
        <v>#N/A</v>
      </c>
      <c r="KL76" s="193" t="e">
        <f t="shared" si="375"/>
        <v>#N/A</v>
      </c>
      <c r="KM76" s="193" t="e">
        <f t="shared" si="375"/>
        <v>#N/A</v>
      </c>
      <c r="KN76" s="193" t="e">
        <f t="shared" si="375"/>
        <v>#N/A</v>
      </c>
      <c r="KO76" s="193" t="e">
        <f t="shared" si="375"/>
        <v>#N/A</v>
      </c>
      <c r="KP76" s="193" t="e">
        <f t="shared" si="375"/>
        <v>#N/A</v>
      </c>
      <c r="KQ76" s="193" t="e">
        <f t="shared" si="375"/>
        <v>#N/A</v>
      </c>
      <c r="KR76" s="193" t="e">
        <f t="shared" si="375"/>
        <v>#N/A</v>
      </c>
      <c r="KS76" s="193" t="e">
        <f t="shared" si="375"/>
        <v>#N/A</v>
      </c>
      <c r="KT76" s="193" t="e">
        <f t="shared" si="375"/>
        <v>#N/A</v>
      </c>
      <c r="KU76" s="193" t="e">
        <f t="shared" si="385"/>
        <v>#N/A</v>
      </c>
      <c r="KV76" s="193" t="e">
        <f t="shared" si="340"/>
        <v>#N/A</v>
      </c>
      <c r="KW76" s="193" t="e">
        <f t="shared" si="340"/>
        <v>#N/A</v>
      </c>
      <c r="KX76" s="193" t="e">
        <f t="shared" si="340"/>
        <v>#N/A</v>
      </c>
      <c r="KY76" s="193" t="e">
        <f t="shared" si="353"/>
        <v>#N/A</v>
      </c>
      <c r="KZ76" s="193" t="e">
        <f t="shared" si="353"/>
        <v>#N/A</v>
      </c>
      <c r="LA76" s="193" t="e">
        <f t="shared" si="353"/>
        <v>#N/A</v>
      </c>
      <c r="LB76" s="193" t="e">
        <f t="shared" si="353"/>
        <v>#N/A</v>
      </c>
      <c r="LC76" s="193" t="e">
        <f t="shared" si="353"/>
        <v>#N/A</v>
      </c>
      <c r="LD76" s="193" t="e">
        <f t="shared" si="353"/>
        <v>#N/A</v>
      </c>
      <c r="LE76" s="193" t="e">
        <f t="shared" si="353"/>
        <v>#N/A</v>
      </c>
      <c r="LF76" s="193" t="e">
        <f t="shared" si="353"/>
        <v>#N/A</v>
      </c>
      <c r="LG76" s="193" t="e">
        <f t="shared" si="353"/>
        <v>#N/A</v>
      </c>
      <c r="LH76" s="193" t="e">
        <f t="shared" si="353"/>
        <v>#N/A</v>
      </c>
      <c r="LI76" s="193" t="e">
        <f t="shared" si="353"/>
        <v>#N/A</v>
      </c>
      <c r="LJ76" s="193" t="e">
        <f t="shared" si="353"/>
        <v>#N/A</v>
      </c>
      <c r="LK76" s="193" t="e">
        <f t="shared" si="353"/>
        <v>#N/A</v>
      </c>
      <c r="LL76" s="193" t="e">
        <f t="shared" si="353"/>
        <v>#N/A</v>
      </c>
      <c r="LM76" s="193" t="e">
        <f t="shared" si="353"/>
        <v>#N/A</v>
      </c>
      <c r="LN76" s="193" t="e">
        <f t="shared" si="348"/>
        <v>#N/A</v>
      </c>
      <c r="LO76" s="193" t="e">
        <f t="shared" si="348"/>
        <v>#N/A</v>
      </c>
      <c r="LP76" s="193" t="e">
        <f t="shared" si="348"/>
        <v>#N/A</v>
      </c>
      <c r="LQ76" s="193" t="e">
        <f t="shared" si="348"/>
        <v>#N/A</v>
      </c>
      <c r="LR76" s="193" t="e">
        <f t="shared" si="348"/>
        <v>#N/A</v>
      </c>
      <c r="LS76" s="193" t="e">
        <f t="shared" si="348"/>
        <v>#N/A</v>
      </c>
      <c r="LT76" s="193" t="e">
        <f t="shared" si="348"/>
        <v>#N/A</v>
      </c>
      <c r="LU76" s="193" t="e">
        <f t="shared" si="348"/>
        <v>#N/A</v>
      </c>
      <c r="LV76" s="193" t="e">
        <f t="shared" si="348"/>
        <v>#N/A</v>
      </c>
      <c r="LW76" s="193" t="e">
        <f t="shared" si="348"/>
        <v>#N/A</v>
      </c>
      <c r="LX76" s="193" t="e">
        <f t="shared" si="348"/>
        <v>#N/A</v>
      </c>
      <c r="LY76" s="193" t="e">
        <f t="shared" si="348"/>
        <v>#N/A</v>
      </c>
      <c r="LZ76" s="193" t="e">
        <f t="shared" si="348"/>
        <v>#N/A</v>
      </c>
      <c r="MA76" s="193" t="e">
        <f t="shared" si="348"/>
        <v>#N/A</v>
      </c>
      <c r="MB76" s="193" t="e">
        <f t="shared" si="348"/>
        <v>#N/A</v>
      </c>
      <c r="MC76" s="193" t="e">
        <f t="shared" si="344"/>
        <v>#N/A</v>
      </c>
      <c r="MD76" s="193" t="e">
        <f t="shared" si="344"/>
        <v>#N/A</v>
      </c>
      <c r="ME76" s="193" t="e">
        <f t="shared" si="344"/>
        <v>#N/A</v>
      </c>
      <c r="MF76" s="193" t="e">
        <f t="shared" si="344"/>
        <v>#N/A</v>
      </c>
      <c r="MG76" s="193" t="e">
        <f t="shared" si="344"/>
        <v>#N/A</v>
      </c>
      <c r="MH76" s="193" t="e">
        <f t="shared" si="344"/>
        <v>#N/A</v>
      </c>
      <c r="MI76" s="193" t="e">
        <f t="shared" si="344"/>
        <v>#N/A</v>
      </c>
      <c r="MJ76" s="193" t="e">
        <f t="shared" si="344"/>
        <v>#N/A</v>
      </c>
      <c r="MK76" s="193" t="e">
        <f t="shared" si="344"/>
        <v>#N/A</v>
      </c>
      <c r="ML76" s="193" t="e">
        <f t="shared" si="344"/>
        <v>#N/A</v>
      </c>
      <c r="MM76" s="193" t="e">
        <f t="shared" si="344"/>
        <v>#N/A</v>
      </c>
      <c r="MN76" s="193" t="e">
        <f t="shared" si="344"/>
        <v>#N/A</v>
      </c>
      <c r="MO76" s="193" t="e">
        <f t="shared" si="344"/>
        <v>#N/A</v>
      </c>
      <c r="MP76" s="193" t="e">
        <f t="shared" si="344"/>
        <v>#N/A</v>
      </c>
      <c r="MQ76" s="193" t="e">
        <f t="shared" si="344"/>
        <v>#N/A</v>
      </c>
      <c r="MR76" s="193" t="e">
        <f t="shared" si="376"/>
        <v>#N/A</v>
      </c>
      <c r="MS76" s="193" t="e">
        <f t="shared" si="376"/>
        <v>#N/A</v>
      </c>
      <c r="MT76" s="193" t="e">
        <f t="shared" si="376"/>
        <v>#N/A</v>
      </c>
      <c r="MU76" s="193" t="e">
        <f t="shared" si="376"/>
        <v>#N/A</v>
      </c>
      <c r="MV76" s="193" t="e">
        <f t="shared" si="376"/>
        <v>#N/A</v>
      </c>
      <c r="MW76" s="193" t="e">
        <f t="shared" si="376"/>
        <v>#N/A</v>
      </c>
      <c r="MX76" s="193" t="e">
        <f t="shared" si="376"/>
        <v>#N/A</v>
      </c>
      <c r="MY76" s="193" t="e">
        <f t="shared" si="376"/>
        <v>#N/A</v>
      </c>
      <c r="MZ76" s="193" t="e">
        <f t="shared" si="376"/>
        <v>#N/A</v>
      </c>
      <c r="NA76" s="193" t="e">
        <f t="shared" si="376"/>
        <v>#N/A</v>
      </c>
      <c r="NB76" s="193" t="e">
        <f t="shared" si="376"/>
        <v>#N/A</v>
      </c>
      <c r="NC76" s="193" t="e">
        <f t="shared" si="376"/>
        <v>#N/A</v>
      </c>
      <c r="ND76" s="193" t="e">
        <f t="shared" si="376"/>
        <v>#N/A</v>
      </c>
      <c r="NE76" s="193" t="e">
        <f t="shared" si="376"/>
        <v>#N/A</v>
      </c>
      <c r="NF76" s="193" t="e">
        <f t="shared" si="376"/>
        <v>#N/A</v>
      </c>
      <c r="NG76" s="193" t="e">
        <f t="shared" si="386"/>
        <v>#N/A</v>
      </c>
      <c r="NH76" s="193" t="e">
        <f t="shared" si="341"/>
        <v>#N/A</v>
      </c>
      <c r="NI76" s="193" t="e">
        <f t="shared" si="341"/>
        <v>#N/A</v>
      </c>
      <c r="NJ76" s="193" t="e">
        <f t="shared" si="341"/>
        <v>#N/A</v>
      </c>
      <c r="NK76" s="193" t="e">
        <f t="shared" si="354"/>
        <v>#N/A</v>
      </c>
      <c r="NL76" s="193" t="e">
        <f t="shared" si="354"/>
        <v>#N/A</v>
      </c>
      <c r="NM76" s="193" t="e">
        <f t="shared" si="354"/>
        <v>#N/A</v>
      </c>
      <c r="NN76" s="193" t="e">
        <f t="shared" si="354"/>
        <v>#N/A</v>
      </c>
      <c r="NO76" s="193" t="e">
        <f t="shared" si="354"/>
        <v>#N/A</v>
      </c>
      <c r="NP76" s="193" t="e">
        <f t="shared" si="354"/>
        <v>#N/A</v>
      </c>
      <c r="NQ76" s="193" t="e">
        <f t="shared" si="354"/>
        <v>#N/A</v>
      </c>
      <c r="NR76" s="193" t="e">
        <f t="shared" si="354"/>
        <v>#N/A</v>
      </c>
      <c r="NS76" s="193" t="e">
        <f t="shared" si="354"/>
        <v>#N/A</v>
      </c>
      <c r="NT76" s="193" t="e">
        <f t="shared" si="354"/>
        <v>#N/A</v>
      </c>
      <c r="NU76" s="193" t="e">
        <f t="shared" si="354"/>
        <v>#N/A</v>
      </c>
      <c r="NV76" s="193" t="e">
        <f t="shared" si="354"/>
        <v>#N/A</v>
      </c>
      <c r="NW76" s="193" t="e">
        <f t="shared" si="354"/>
        <v>#N/A</v>
      </c>
      <c r="NX76" s="193" t="e">
        <f t="shared" si="354"/>
        <v>#N/A</v>
      </c>
      <c r="NY76" s="193" t="e">
        <f t="shared" si="354"/>
        <v>#N/A</v>
      </c>
      <c r="NZ76" s="193" t="e">
        <f t="shared" si="349"/>
        <v>#N/A</v>
      </c>
      <c r="OA76" s="193" t="e">
        <f t="shared" si="349"/>
        <v>#N/A</v>
      </c>
      <c r="OB76" s="193" t="e">
        <f t="shared" si="349"/>
        <v>#N/A</v>
      </c>
      <c r="OC76" s="193" t="e">
        <f t="shared" si="349"/>
        <v>#N/A</v>
      </c>
      <c r="OD76" s="193" t="e">
        <f t="shared" si="349"/>
        <v>#N/A</v>
      </c>
      <c r="OE76" s="193" t="e">
        <f t="shared" si="349"/>
        <v>#N/A</v>
      </c>
      <c r="OF76" s="193" t="e">
        <f t="shared" si="349"/>
        <v>#N/A</v>
      </c>
      <c r="OG76" s="193" t="e">
        <f t="shared" si="349"/>
        <v>#N/A</v>
      </c>
      <c r="OH76" s="193" t="e">
        <f t="shared" si="349"/>
        <v>#N/A</v>
      </c>
      <c r="OI76" s="193" t="e">
        <f t="shared" si="349"/>
        <v>#N/A</v>
      </c>
      <c r="OJ76" s="193" t="e">
        <f t="shared" si="349"/>
        <v>#N/A</v>
      </c>
      <c r="OK76" s="193" t="e">
        <f t="shared" si="349"/>
        <v>#N/A</v>
      </c>
      <c r="OL76" s="193" t="e">
        <f t="shared" si="349"/>
        <v>#N/A</v>
      </c>
      <c r="OM76" s="193" t="e">
        <f t="shared" si="349"/>
        <v>#N/A</v>
      </c>
      <c r="ON76" s="193" t="e">
        <f t="shared" si="349"/>
        <v>#N/A</v>
      </c>
      <c r="OO76" s="193" t="e">
        <f t="shared" si="345"/>
        <v>#N/A</v>
      </c>
      <c r="OP76" s="193" t="e">
        <f t="shared" si="345"/>
        <v>#N/A</v>
      </c>
      <c r="OQ76" s="193" t="e">
        <f t="shared" si="345"/>
        <v>#N/A</v>
      </c>
      <c r="OR76" s="193" t="e">
        <f t="shared" si="345"/>
        <v>#N/A</v>
      </c>
      <c r="OS76" s="193" t="e">
        <f t="shared" si="345"/>
        <v>#N/A</v>
      </c>
      <c r="OT76" s="193" t="e">
        <f t="shared" si="345"/>
        <v>#N/A</v>
      </c>
      <c r="OU76" s="193" t="e">
        <f t="shared" si="345"/>
        <v>#N/A</v>
      </c>
      <c r="OV76" s="193" t="e">
        <f t="shared" si="345"/>
        <v>#N/A</v>
      </c>
      <c r="OW76" s="193" t="e">
        <f t="shared" si="345"/>
        <v>#N/A</v>
      </c>
      <c r="OX76" s="193" t="e">
        <f t="shared" si="345"/>
        <v>#N/A</v>
      </c>
      <c r="OY76" s="193" t="e">
        <f t="shared" si="345"/>
        <v>#N/A</v>
      </c>
      <c r="OZ76" s="193" t="e">
        <f t="shared" si="345"/>
        <v>#N/A</v>
      </c>
      <c r="PA76" s="193" t="e">
        <f t="shared" si="345"/>
        <v>#N/A</v>
      </c>
      <c r="PB76" s="193" t="e">
        <f t="shared" si="345"/>
        <v>#N/A</v>
      </c>
      <c r="PC76" s="193" t="e">
        <f t="shared" si="345"/>
        <v>#N/A</v>
      </c>
      <c r="PD76" s="193" t="e">
        <f t="shared" si="377"/>
        <v>#N/A</v>
      </c>
      <c r="PE76" s="193" t="e">
        <f t="shared" si="377"/>
        <v>#N/A</v>
      </c>
      <c r="PF76" s="193" t="e">
        <f t="shared" si="377"/>
        <v>#N/A</v>
      </c>
      <c r="PG76" s="193" t="e">
        <f t="shared" si="377"/>
        <v>#N/A</v>
      </c>
      <c r="PH76" s="193" t="e">
        <f t="shared" si="377"/>
        <v>#N/A</v>
      </c>
      <c r="PI76" s="193" t="e">
        <f t="shared" si="377"/>
        <v>#N/A</v>
      </c>
      <c r="PJ76" s="193" t="e">
        <f t="shared" si="377"/>
        <v>#N/A</v>
      </c>
      <c r="PK76" s="193" t="e">
        <f t="shared" si="377"/>
        <v>#N/A</v>
      </c>
      <c r="PL76" s="193" t="e">
        <f t="shared" si="377"/>
        <v>#N/A</v>
      </c>
      <c r="PM76" s="193" t="e">
        <f t="shared" si="377"/>
        <v>#N/A</v>
      </c>
      <c r="PN76" s="193" t="e">
        <f t="shared" si="377"/>
        <v>#N/A</v>
      </c>
      <c r="PO76" s="193" t="e">
        <f t="shared" si="377"/>
        <v>#N/A</v>
      </c>
      <c r="PP76" s="193" t="e">
        <f t="shared" si="377"/>
        <v>#N/A</v>
      </c>
      <c r="PQ76" s="193" t="e">
        <f t="shared" si="377"/>
        <v>#N/A</v>
      </c>
      <c r="PR76" s="193" t="e">
        <f t="shared" si="377"/>
        <v>#N/A</v>
      </c>
      <c r="PS76" s="193" t="e">
        <f t="shared" si="387"/>
        <v>#N/A</v>
      </c>
      <c r="PT76" s="193" t="e">
        <f t="shared" si="366"/>
        <v>#N/A</v>
      </c>
      <c r="PU76" s="193" t="e">
        <f t="shared" si="366"/>
        <v>#N/A</v>
      </c>
      <c r="PV76" s="193" t="e">
        <f t="shared" si="366"/>
        <v>#N/A</v>
      </c>
      <c r="PW76" s="193" t="e">
        <f t="shared" si="366"/>
        <v>#N/A</v>
      </c>
      <c r="PX76" s="193" t="e">
        <f t="shared" si="366"/>
        <v>#N/A</v>
      </c>
      <c r="PY76" s="193" t="e">
        <f t="shared" si="366"/>
        <v>#N/A</v>
      </c>
      <c r="PZ76" s="193" t="e">
        <f t="shared" si="366"/>
        <v>#N/A</v>
      </c>
      <c r="QA76" s="193" t="e">
        <f t="shared" si="366"/>
        <v>#N/A</v>
      </c>
    </row>
    <row r="77" spans="1:443" hidden="1" x14ac:dyDescent="0.45">
      <c r="A77" s="276"/>
      <c r="B77" s="277" t="str">
        <f>IF(OR($T77="",$U77=""),"",ROUND(_xlfn.BETA.INV(ABS(VLOOKUP($Z$1,VLookups!$A$30:$B$31,2,FALSE)-B$2),IF($N77="L",$U77,$T77),IF($N77="L",$T77,$U77),$G77,$I77),0))</f>
        <v/>
      </c>
      <c r="C77" s="287" t="str">
        <f t="shared" si="378"/>
        <v/>
      </c>
      <c r="D77" s="288" t="str">
        <f t="shared" si="379"/>
        <v/>
      </c>
      <c r="E77" s="134"/>
      <c r="F77" s="279"/>
      <c r="G77" s="280" t="str">
        <f t="shared" si="367"/>
        <v/>
      </c>
      <c r="H77" s="281"/>
      <c r="I77" s="280" t="str">
        <f t="shared" si="368"/>
        <v/>
      </c>
      <c r="J77" s="279"/>
      <c r="K77" s="135"/>
      <c r="L77" s="110" t="str">
        <f t="shared" si="369"/>
        <v/>
      </c>
      <c r="M77" s="21" t="str">
        <f t="shared" si="370"/>
        <v/>
      </c>
      <c r="N77" s="22" t="str">
        <f t="shared" si="371"/>
        <v/>
      </c>
      <c r="O77" s="23" t="str">
        <f>IF(M77="","",IF(OR($M77&lt;Skew!$B$3,$M77=Skew!$B$3),IF($M77&gt;Skew!$C$3,Skew!$A$3,IF($M77&gt;Skew!$C$4,Skew!$A$4,IF($M77&gt;Skew!$C$5,Skew!$A$5,IF($M77&gt;Skew!$C$6,Skew!$A$6,IF($M77&gt;Skew!$C$7,Skew!$A$7,IF($M77&gt;Skew!$C$8,Skew!$A$8,IF($M77&gt;Skew!$C$9,Skew!$A$9,IF($M77&gt;Skew!$C$10,Skew!$A$10,IF($M77&gt;Skew!$C$11,Skew!$A$11,IF($M77&gt;Skew!$C$12,Skew!$A$12,IF($M77&gt;Skew!$C$13,Skew!$A$13,IF($M77&gt;Skew!$C$14,Skew!$A$14,IF($M77&gt;Skew!$C$15,Skew!$A$15,IF($M77&gt;Skew!$C$16,Skew!$A$16,Skew!$A$17)
)))))))))))))))</f>
        <v/>
      </c>
      <c r="P77" s="22" t="str">
        <f>IF(M77="","",MATCH(O77,Skew!$A$3:$A$17,0))</f>
        <v/>
      </c>
      <c r="Q77" s="22" t="str">
        <f t="shared" si="357"/>
        <v/>
      </c>
      <c r="R77" s="24"/>
      <c r="S77" s="22" t="str">
        <f>IF(OR(M77="",R77=""),"",MATCH(R77,Confidence!$A$3:$A$12,0))</f>
        <v/>
      </c>
      <c r="T77" s="25" t="str">
        <f t="shared" si="358"/>
        <v/>
      </c>
      <c r="U77" s="25" t="str">
        <f t="shared" si="359"/>
        <v/>
      </c>
      <c r="V77" s="22"/>
      <c r="W77" s="102" t="str">
        <f t="shared" si="360"/>
        <v/>
      </c>
      <c r="X77" s="102" t="str">
        <f t="shared" si="361"/>
        <v/>
      </c>
      <c r="Y77" s="37" t="str">
        <f t="shared" si="362"/>
        <v/>
      </c>
      <c r="Z77" s="115"/>
      <c r="AA77" s="204" t="str">
        <f>IF(AND(G77&gt;0,H77&gt;0,I77&gt;0,T77&gt;0,U77&gt;0,Z77&gt;0,NOT(R77="")),ABS(VLOOKUP($Z$1,VLookups!$A$30:$B$31,2,FALSE)-_xlfn.BETA.DIST(Z77,IF(N77="L",U77,T77),IF(N77="L",T77,U77),TRUE,G77,I77)),"")</f>
        <v/>
      </c>
      <c r="AB77" s="112" t="str">
        <f>IF(OR($T77="",$U77=""),"",_xlfn.BETA.INV(ABS(VLOOKUP($Z$1,VLookups!$A$30:$B$31,2,FALSE)-AB$3),IF($N77="L",$U77,$T77),IF($N77="L",$T77,$U77),$G77,$I77))</f>
        <v/>
      </c>
      <c r="AC77" s="113" t="str">
        <f>IF(OR($T77="",$U77=""),"",_xlfn.BETA.INV(ABS(VLOOKUP($Z$1,VLookups!$A$30:$B$31,2,FALSE)-AC$3),IF($N77="L",$U77,$T77),IF($N77="L",$T77,$U77),$G77,$I77))</f>
        <v/>
      </c>
      <c r="AD77" s="112" t="str">
        <f>IF(OR($T77="",$U77=""),"",_xlfn.BETA.INV(ABS(VLOOKUP($Z$1,VLookups!$A$30:$B$31,2,FALSE)-AD$3),IF($N77="L",$U77,$T77),IF($N77="L",$T77,$U77),$G77,$I77))</f>
        <v/>
      </c>
      <c r="AE77" s="113" t="str">
        <f>IF(OR($T77="",$U77=""),"",_xlfn.BETA.INV(ABS(VLOOKUP($Z$1,VLookups!$A$30:$B$31,2,FALSE)-AE$3),IF($N77="L",$U77,$T77),IF($N77="L",$T77,$U77),$G77,$I77))</f>
        <v/>
      </c>
      <c r="AF77" s="112" t="str">
        <f>IF(OR($T77="",$U77=""),"",_xlfn.BETA.INV(ABS(VLOOKUP($Z$1,VLookups!$A$30:$B$31,2,FALSE)-AF$3),IF($N77="L",$U77,$T77),IF($N77="L",$T77,$U77),$G77,$I77))</f>
        <v/>
      </c>
      <c r="AG77" s="113" t="str">
        <f>IF(OR($T77="",$U77=""),"",_xlfn.BETA.INV(ABS(VLOOKUP($Z$1,VLookups!$A$30:$B$31,2,FALSE)-AG$3),IF($N77="L",$U77,$T77),IF($N77="L",$T77,$U77),$G77,$I77))</f>
        <v/>
      </c>
      <c r="AH77" s="112" t="str">
        <f>IF(OR($T77="",$U77=""),"",_xlfn.BETA.INV(ABS(VLOOKUP($Z$1,VLookups!$A$30:$B$31,2,FALSE)-AH$3),IF($N77="L",$U77,$T77),IF($N77="L",$T77,$U77),$G77,$I77))</f>
        <v/>
      </c>
      <c r="AI77" s="113" t="str">
        <f>IF(OR($T77="",$U77=""),"",_xlfn.BETA.INV(ABS(VLOOKUP($Z$1,VLookups!$A$30:$B$31,2,FALSE)-AI$3),IF($N77="L",$U77,$T77),IF($N77="L",$T77,$U77),$G77,$I77))</f>
        <v/>
      </c>
      <c r="AJ77" s="112" t="str">
        <f>IF(OR($T77="",$U77=""),"",_xlfn.BETA.INV(ABS(VLOOKUP($Z$1,VLookups!$A$30:$B$31,2,FALSE)-AJ$3),IF($N77="L",$U77,$T77),IF($N77="L",$T77,$U77),$G77,$I77))</f>
        <v/>
      </c>
      <c r="AK77" s="113" t="str">
        <f>IF(OR($T77="",$U77=""),"",_xlfn.BETA.INV(ABS(VLOOKUP($Z$1,VLookups!$A$30:$B$31,2,FALSE)-AK$3),IF($N77="L",$U77,$T77),IF($N77="L",$T77,$U77),$G77,$I77))</f>
        <v/>
      </c>
      <c r="AL77" s="112" t="str">
        <f>IF(OR($T77="",$U77=""),"",_xlfn.BETA.INV(ABS(VLOOKUP($Z$1,VLookups!$A$30:$B$31,2,FALSE)-AL$3),IF($N77="L",$U77,$T77),IF($N77="L",$T77,$U77),$G77,$I77))</f>
        <v/>
      </c>
      <c r="AM77" s="113" t="str">
        <f>IF(OR($T77="",$U77=""),"",_xlfn.BETA.INV(ABS(VLOOKUP($Z$1,VLookups!$A$30:$B$31,2,FALSE)-AM$3),IF($N77="L",$U77,$T77),IF($N77="L",$T77,$U77),$G77,$I77))</f>
        <v/>
      </c>
      <c r="AN77" s="15"/>
      <c r="AO77" s="194" t="str">
        <f t="shared" si="372"/>
        <v/>
      </c>
      <c r="AP77" s="192" t="str">
        <f t="shared" si="373"/>
        <v/>
      </c>
      <c r="AQ77" s="177" t="str">
        <f t="shared" ref="AQ77" si="582">IF(ISNONTEXT($AO77),AP77+$AO77,"")</f>
        <v/>
      </c>
      <c r="AR77" s="177" t="str">
        <f t="shared" si="389"/>
        <v/>
      </c>
      <c r="AS77" s="177" t="str">
        <f t="shared" si="390"/>
        <v/>
      </c>
      <c r="AT77" s="177" t="str">
        <f t="shared" si="391"/>
        <v/>
      </c>
      <c r="AU77" s="177" t="str">
        <f t="shared" si="392"/>
        <v/>
      </c>
      <c r="AV77" s="177" t="str">
        <f t="shared" si="393"/>
        <v/>
      </c>
      <c r="AW77" s="177" t="str">
        <f t="shared" si="394"/>
        <v/>
      </c>
      <c r="AX77" s="177" t="str">
        <f t="shared" si="395"/>
        <v/>
      </c>
      <c r="AY77" s="177" t="str">
        <f t="shared" si="396"/>
        <v/>
      </c>
      <c r="AZ77" s="177" t="str">
        <f t="shared" si="397"/>
        <v/>
      </c>
      <c r="BA77" s="177" t="str">
        <f t="shared" si="398"/>
        <v/>
      </c>
      <c r="BB77" s="177" t="str">
        <f t="shared" si="399"/>
        <v/>
      </c>
      <c r="BC77" s="177" t="str">
        <f t="shared" si="400"/>
        <v/>
      </c>
      <c r="BD77" s="177" t="str">
        <f t="shared" si="401"/>
        <v/>
      </c>
      <c r="BE77" s="177" t="str">
        <f t="shared" si="402"/>
        <v/>
      </c>
      <c r="BF77" s="177" t="str">
        <f t="shared" si="403"/>
        <v/>
      </c>
      <c r="BG77" s="177" t="str">
        <f t="shared" si="404"/>
        <v/>
      </c>
      <c r="BH77" s="177" t="str">
        <f t="shared" si="405"/>
        <v/>
      </c>
      <c r="BI77" s="177" t="str">
        <f t="shared" si="406"/>
        <v/>
      </c>
      <c r="BJ77" s="177" t="str">
        <f t="shared" si="407"/>
        <v/>
      </c>
      <c r="BK77" s="177" t="str">
        <f t="shared" si="408"/>
        <v/>
      </c>
      <c r="BL77" s="177" t="str">
        <f t="shared" si="409"/>
        <v/>
      </c>
      <c r="BM77" s="177" t="str">
        <f t="shared" si="410"/>
        <v/>
      </c>
      <c r="BN77" s="177" t="str">
        <f t="shared" si="411"/>
        <v/>
      </c>
      <c r="BO77" s="177" t="str">
        <f t="shared" si="412"/>
        <v/>
      </c>
      <c r="BP77" s="177" t="str">
        <f t="shared" si="413"/>
        <v/>
      </c>
      <c r="BQ77" s="177" t="str">
        <f t="shared" si="414"/>
        <v/>
      </c>
      <c r="BR77" s="177" t="str">
        <f t="shared" si="415"/>
        <v/>
      </c>
      <c r="BS77" s="177" t="str">
        <f t="shared" si="416"/>
        <v/>
      </c>
      <c r="BT77" s="177" t="str">
        <f t="shared" si="417"/>
        <v/>
      </c>
      <c r="BU77" s="177" t="str">
        <f t="shared" si="418"/>
        <v/>
      </c>
      <c r="BV77" s="177" t="str">
        <f t="shared" si="419"/>
        <v/>
      </c>
      <c r="BW77" s="177" t="str">
        <f t="shared" si="420"/>
        <v/>
      </c>
      <c r="BX77" s="177" t="str">
        <f t="shared" si="421"/>
        <v/>
      </c>
      <c r="BY77" s="177" t="str">
        <f t="shared" si="422"/>
        <v/>
      </c>
      <c r="BZ77" s="177" t="str">
        <f t="shared" si="423"/>
        <v/>
      </c>
      <c r="CA77" s="177" t="str">
        <f t="shared" si="424"/>
        <v/>
      </c>
      <c r="CB77" s="177" t="str">
        <f t="shared" si="425"/>
        <v/>
      </c>
      <c r="CC77" s="177" t="str">
        <f t="shared" si="426"/>
        <v/>
      </c>
      <c r="CD77" s="177" t="str">
        <f t="shared" si="427"/>
        <v/>
      </c>
      <c r="CE77" s="177" t="str">
        <f t="shared" si="428"/>
        <v/>
      </c>
      <c r="CF77" s="177" t="str">
        <f t="shared" si="429"/>
        <v/>
      </c>
      <c r="CG77" s="177" t="str">
        <f t="shared" si="430"/>
        <v/>
      </c>
      <c r="CH77" s="177" t="str">
        <f t="shared" si="431"/>
        <v/>
      </c>
      <c r="CI77" s="177" t="str">
        <f t="shared" si="432"/>
        <v/>
      </c>
      <c r="CJ77" s="177" t="str">
        <f t="shared" si="433"/>
        <v/>
      </c>
      <c r="CK77" s="177" t="str">
        <f t="shared" si="434"/>
        <v/>
      </c>
      <c r="CL77" s="177" t="str">
        <f t="shared" si="435"/>
        <v/>
      </c>
      <c r="CM77" s="177" t="str">
        <f t="shared" si="436"/>
        <v/>
      </c>
      <c r="CN77" s="177" t="str">
        <f t="shared" si="437"/>
        <v/>
      </c>
      <c r="CO77" s="177" t="str">
        <f t="shared" si="438"/>
        <v/>
      </c>
      <c r="CP77" s="177" t="str">
        <f t="shared" si="439"/>
        <v/>
      </c>
      <c r="CQ77" s="177" t="str">
        <f t="shared" si="440"/>
        <v/>
      </c>
      <c r="CR77" s="177" t="str">
        <f t="shared" si="441"/>
        <v/>
      </c>
      <c r="CS77" s="177" t="str">
        <f t="shared" si="442"/>
        <v/>
      </c>
      <c r="CT77" s="177" t="str">
        <f t="shared" si="443"/>
        <v/>
      </c>
      <c r="CU77" s="177" t="str">
        <f t="shared" si="444"/>
        <v/>
      </c>
      <c r="CV77" s="177" t="str">
        <f t="shared" si="445"/>
        <v/>
      </c>
      <c r="CW77" s="177" t="str">
        <f t="shared" si="446"/>
        <v/>
      </c>
      <c r="CX77" s="177" t="str">
        <f t="shared" si="447"/>
        <v/>
      </c>
      <c r="CY77" s="177" t="str">
        <f t="shared" si="448"/>
        <v/>
      </c>
      <c r="CZ77" s="177" t="str">
        <f t="shared" si="449"/>
        <v/>
      </c>
      <c r="DA77" s="177" t="str">
        <f t="shared" si="450"/>
        <v/>
      </c>
      <c r="DB77" s="177" t="str">
        <f t="shared" si="451"/>
        <v/>
      </c>
      <c r="DC77" s="177" t="str">
        <f t="shared" si="382"/>
        <v/>
      </c>
      <c r="DD77" s="177" t="str">
        <f t="shared" si="452"/>
        <v/>
      </c>
      <c r="DE77" s="177" t="str">
        <f t="shared" si="453"/>
        <v/>
      </c>
      <c r="DF77" s="177" t="str">
        <f t="shared" si="454"/>
        <v/>
      </c>
      <c r="DG77" s="177" t="str">
        <f t="shared" si="455"/>
        <v/>
      </c>
      <c r="DH77" s="177" t="str">
        <f t="shared" si="456"/>
        <v/>
      </c>
      <c r="DI77" s="177" t="str">
        <f t="shared" si="457"/>
        <v/>
      </c>
      <c r="DJ77" s="177" t="str">
        <f t="shared" si="458"/>
        <v/>
      </c>
      <c r="DK77" s="177" t="str">
        <f t="shared" si="459"/>
        <v/>
      </c>
      <c r="DL77" s="177" t="str">
        <f t="shared" si="460"/>
        <v/>
      </c>
      <c r="DM77" s="177" t="str">
        <f t="shared" si="461"/>
        <v/>
      </c>
      <c r="DN77" s="177" t="str">
        <f t="shared" si="462"/>
        <v/>
      </c>
      <c r="DO77" s="177" t="str">
        <f t="shared" si="463"/>
        <v/>
      </c>
      <c r="DP77" s="177" t="str">
        <f t="shared" si="464"/>
        <v/>
      </c>
      <c r="DQ77" s="177" t="str">
        <f t="shared" si="465"/>
        <v/>
      </c>
      <c r="DR77" s="177" t="str">
        <f t="shared" si="466"/>
        <v/>
      </c>
      <c r="DS77" s="177" t="str">
        <f t="shared" si="467"/>
        <v/>
      </c>
      <c r="DT77" s="177" t="str">
        <f t="shared" si="468"/>
        <v/>
      </c>
      <c r="DU77" s="177" t="str">
        <f t="shared" si="469"/>
        <v/>
      </c>
      <c r="DV77" s="177" t="str">
        <f t="shared" si="470"/>
        <v/>
      </c>
      <c r="DW77" s="177" t="str">
        <f t="shared" si="471"/>
        <v/>
      </c>
      <c r="DX77" s="177" t="str">
        <f t="shared" si="472"/>
        <v/>
      </c>
      <c r="DY77" s="177" t="str">
        <f t="shared" si="473"/>
        <v/>
      </c>
      <c r="DZ77" s="177" t="str">
        <f t="shared" si="474"/>
        <v/>
      </c>
      <c r="EA77" s="177" t="str">
        <f t="shared" si="475"/>
        <v/>
      </c>
      <c r="EB77" s="177" t="str">
        <f t="shared" si="476"/>
        <v/>
      </c>
      <c r="EC77" s="177" t="str">
        <f t="shared" si="477"/>
        <v/>
      </c>
      <c r="ED77" s="177" t="str">
        <f t="shared" si="478"/>
        <v/>
      </c>
      <c r="EE77" s="177" t="str">
        <f t="shared" si="479"/>
        <v/>
      </c>
      <c r="EF77" s="177" t="str">
        <f t="shared" si="480"/>
        <v/>
      </c>
      <c r="EG77" s="177" t="str">
        <f t="shared" si="481"/>
        <v/>
      </c>
      <c r="EH77" s="177" t="str">
        <f t="shared" si="482"/>
        <v/>
      </c>
      <c r="EI77" s="177" t="str">
        <f t="shared" si="483"/>
        <v/>
      </c>
      <c r="EJ77" s="177" t="str">
        <f t="shared" si="484"/>
        <v/>
      </c>
      <c r="EK77" s="177" t="str">
        <f t="shared" si="485"/>
        <v/>
      </c>
      <c r="EL77" s="177" t="str">
        <f t="shared" si="486"/>
        <v/>
      </c>
      <c r="EM77" s="177" t="str">
        <f t="shared" si="487"/>
        <v/>
      </c>
      <c r="EN77" s="177" t="str">
        <f t="shared" si="488"/>
        <v/>
      </c>
      <c r="EO77" s="177" t="str">
        <f t="shared" si="489"/>
        <v/>
      </c>
      <c r="EP77" s="177" t="str">
        <f t="shared" si="490"/>
        <v/>
      </c>
      <c r="EQ77" s="177" t="str">
        <f t="shared" si="491"/>
        <v/>
      </c>
      <c r="ER77" s="177" t="str">
        <f t="shared" si="492"/>
        <v/>
      </c>
      <c r="ES77" s="177" t="str">
        <f t="shared" si="493"/>
        <v/>
      </c>
      <c r="ET77" s="177" t="str">
        <f t="shared" si="494"/>
        <v/>
      </c>
      <c r="EU77" s="177" t="str">
        <f t="shared" si="495"/>
        <v/>
      </c>
      <c r="EV77" s="177" t="str">
        <f t="shared" si="496"/>
        <v/>
      </c>
      <c r="EW77" s="177" t="str">
        <f t="shared" si="497"/>
        <v/>
      </c>
      <c r="EX77" s="177" t="str">
        <f t="shared" si="498"/>
        <v/>
      </c>
      <c r="EY77" s="177" t="str">
        <f t="shared" si="499"/>
        <v/>
      </c>
      <c r="EZ77" s="177" t="str">
        <f t="shared" si="500"/>
        <v/>
      </c>
      <c r="FA77" s="177" t="str">
        <f t="shared" si="501"/>
        <v/>
      </c>
      <c r="FB77" s="177" t="str">
        <f t="shared" si="502"/>
        <v/>
      </c>
      <c r="FC77" s="177" t="str">
        <f t="shared" si="503"/>
        <v/>
      </c>
      <c r="FD77" s="177" t="str">
        <f t="shared" si="504"/>
        <v/>
      </c>
      <c r="FE77" s="177" t="str">
        <f t="shared" si="505"/>
        <v/>
      </c>
      <c r="FF77" s="177" t="str">
        <f t="shared" si="506"/>
        <v/>
      </c>
      <c r="FG77" s="177" t="str">
        <f t="shared" si="507"/>
        <v/>
      </c>
      <c r="FH77" s="177" t="str">
        <f t="shared" si="508"/>
        <v/>
      </c>
      <c r="FI77" s="177" t="str">
        <f t="shared" si="509"/>
        <v/>
      </c>
      <c r="FJ77" s="177" t="str">
        <f t="shared" si="510"/>
        <v/>
      </c>
      <c r="FK77" s="177" t="str">
        <f t="shared" si="511"/>
        <v/>
      </c>
      <c r="FL77" s="177" t="str">
        <f t="shared" si="512"/>
        <v/>
      </c>
      <c r="FM77" s="177" t="str">
        <f t="shared" si="513"/>
        <v/>
      </c>
      <c r="FN77" s="177" t="str">
        <f t="shared" si="514"/>
        <v/>
      </c>
      <c r="FO77" s="177" t="str">
        <f t="shared" si="383"/>
        <v/>
      </c>
      <c r="FP77" s="177" t="str">
        <f t="shared" si="515"/>
        <v/>
      </c>
      <c r="FQ77" s="177" t="str">
        <f t="shared" si="516"/>
        <v/>
      </c>
      <c r="FR77" s="177" t="str">
        <f t="shared" si="517"/>
        <v/>
      </c>
      <c r="FS77" s="177" t="str">
        <f t="shared" si="518"/>
        <v/>
      </c>
      <c r="FT77" s="177" t="str">
        <f t="shared" si="519"/>
        <v/>
      </c>
      <c r="FU77" s="177" t="str">
        <f t="shared" si="520"/>
        <v/>
      </c>
      <c r="FV77" s="177" t="str">
        <f t="shared" si="521"/>
        <v/>
      </c>
      <c r="FW77" s="177" t="str">
        <f t="shared" si="522"/>
        <v/>
      </c>
      <c r="FX77" s="177" t="str">
        <f t="shared" si="523"/>
        <v/>
      </c>
      <c r="FY77" s="177" t="str">
        <f t="shared" si="524"/>
        <v/>
      </c>
      <c r="FZ77" s="177" t="str">
        <f t="shared" si="525"/>
        <v/>
      </c>
      <c r="GA77" s="177" t="str">
        <f t="shared" si="526"/>
        <v/>
      </c>
      <c r="GB77" s="177" t="str">
        <f t="shared" si="527"/>
        <v/>
      </c>
      <c r="GC77" s="177" t="str">
        <f t="shared" si="528"/>
        <v/>
      </c>
      <c r="GD77" s="177" t="str">
        <f t="shared" si="529"/>
        <v/>
      </c>
      <c r="GE77" s="177" t="str">
        <f t="shared" si="530"/>
        <v/>
      </c>
      <c r="GF77" s="177" t="str">
        <f t="shared" si="531"/>
        <v/>
      </c>
      <c r="GG77" s="177" t="str">
        <f t="shared" si="532"/>
        <v/>
      </c>
      <c r="GH77" s="177" t="str">
        <f t="shared" si="533"/>
        <v/>
      </c>
      <c r="GI77" s="177" t="str">
        <f t="shared" si="534"/>
        <v/>
      </c>
      <c r="GJ77" s="177" t="str">
        <f t="shared" si="535"/>
        <v/>
      </c>
      <c r="GK77" s="177" t="str">
        <f t="shared" si="536"/>
        <v/>
      </c>
      <c r="GL77" s="177" t="str">
        <f t="shared" si="537"/>
        <v/>
      </c>
      <c r="GM77" s="177" t="str">
        <f t="shared" si="538"/>
        <v/>
      </c>
      <c r="GN77" s="177" t="str">
        <f t="shared" si="539"/>
        <v/>
      </c>
      <c r="GO77" s="177" t="str">
        <f t="shared" si="540"/>
        <v/>
      </c>
      <c r="GP77" s="177" t="str">
        <f t="shared" si="541"/>
        <v/>
      </c>
      <c r="GQ77" s="177" t="str">
        <f t="shared" si="542"/>
        <v/>
      </c>
      <c r="GR77" s="177" t="str">
        <f t="shared" si="543"/>
        <v/>
      </c>
      <c r="GS77" s="177" t="str">
        <f t="shared" si="544"/>
        <v/>
      </c>
      <c r="GT77" s="177" t="str">
        <f t="shared" si="545"/>
        <v/>
      </c>
      <c r="GU77" s="177" t="str">
        <f t="shared" si="546"/>
        <v/>
      </c>
      <c r="GV77" s="177" t="str">
        <f t="shared" si="547"/>
        <v/>
      </c>
      <c r="GW77" s="177" t="str">
        <f t="shared" si="548"/>
        <v/>
      </c>
      <c r="GX77" s="177" t="str">
        <f t="shared" si="549"/>
        <v/>
      </c>
      <c r="GY77" s="177" t="str">
        <f t="shared" si="550"/>
        <v/>
      </c>
      <c r="GZ77" s="177" t="str">
        <f t="shared" si="551"/>
        <v/>
      </c>
      <c r="HA77" s="177" t="str">
        <f t="shared" si="552"/>
        <v/>
      </c>
      <c r="HB77" s="177" t="str">
        <f t="shared" si="553"/>
        <v/>
      </c>
      <c r="HC77" s="177" t="str">
        <f t="shared" si="554"/>
        <v/>
      </c>
      <c r="HD77" s="177" t="str">
        <f t="shared" si="555"/>
        <v/>
      </c>
      <c r="HE77" s="177" t="str">
        <f t="shared" si="556"/>
        <v/>
      </c>
      <c r="HF77" s="177" t="str">
        <f t="shared" si="557"/>
        <v/>
      </c>
      <c r="HG77" s="177" t="str">
        <f t="shared" si="558"/>
        <v/>
      </c>
      <c r="HH77" s="177" t="str">
        <f t="shared" si="559"/>
        <v/>
      </c>
      <c r="HI77" s="177" t="str">
        <f t="shared" si="560"/>
        <v/>
      </c>
      <c r="HJ77" s="177" t="str">
        <f t="shared" si="561"/>
        <v/>
      </c>
      <c r="HK77" s="177" t="str">
        <f t="shared" si="562"/>
        <v/>
      </c>
      <c r="HL77" s="177" t="str">
        <f t="shared" si="563"/>
        <v/>
      </c>
      <c r="HM77" s="177" t="str">
        <f t="shared" si="564"/>
        <v/>
      </c>
      <c r="HN77" s="177" t="str">
        <f t="shared" si="565"/>
        <v/>
      </c>
      <c r="HO77" s="177" t="str">
        <f t="shared" si="566"/>
        <v/>
      </c>
      <c r="HP77" s="177" t="str">
        <f t="shared" si="567"/>
        <v/>
      </c>
      <c r="HQ77" s="177" t="str">
        <f t="shared" si="568"/>
        <v/>
      </c>
      <c r="HR77" s="177" t="str">
        <f t="shared" si="569"/>
        <v/>
      </c>
      <c r="HS77" s="177" t="str">
        <f t="shared" si="570"/>
        <v/>
      </c>
      <c r="HT77" s="177" t="str">
        <f t="shared" si="571"/>
        <v/>
      </c>
      <c r="HU77" s="177" t="str">
        <f t="shared" si="572"/>
        <v/>
      </c>
      <c r="HV77" s="177" t="str">
        <f t="shared" si="573"/>
        <v/>
      </c>
      <c r="HW77" s="177" t="str">
        <f t="shared" si="574"/>
        <v/>
      </c>
      <c r="HX77" s="177" t="str">
        <f t="shared" si="575"/>
        <v/>
      </c>
      <c r="HY77" s="177" t="str">
        <f t="shared" si="576"/>
        <v/>
      </c>
      <c r="HZ77" s="177" t="str">
        <f t="shared" si="577"/>
        <v/>
      </c>
      <c r="IA77" s="177" t="str">
        <f t="shared" si="384"/>
        <v/>
      </c>
      <c r="IB77" s="177" t="str">
        <f t="shared" si="251"/>
        <v/>
      </c>
      <c r="IC77" s="177" t="str">
        <f t="shared" si="252"/>
        <v/>
      </c>
      <c r="ID77" s="177" t="str">
        <f t="shared" si="253"/>
        <v/>
      </c>
      <c r="IE77" s="177" t="str">
        <f t="shared" si="254"/>
        <v/>
      </c>
      <c r="IF77" s="177" t="str">
        <f t="shared" si="255"/>
        <v/>
      </c>
      <c r="IG77" s="177" t="str">
        <f t="shared" si="256"/>
        <v/>
      </c>
      <c r="IH77" s="192" t="str">
        <f t="shared" si="364"/>
        <v/>
      </c>
      <c r="II77" s="193" t="e">
        <f t="shared" si="365"/>
        <v>#N/A</v>
      </c>
      <c r="IJ77" s="193" t="e">
        <f t="shared" ref="IJ77:IL92" si="583">IF(ISNONTEXT($X77),IF($N77="R",_xlfn.BETA.DIST(AQ77,$T77,$U77,FALSE,$G77,$I77),_xlfn.BETA.DIST(AQ77,$U77,$T77,FALSE,$G77,$I77)),NA())</f>
        <v>#N/A</v>
      </c>
      <c r="IK77" s="193" t="e">
        <f t="shared" si="583"/>
        <v>#N/A</v>
      </c>
      <c r="IL77" s="193" t="e">
        <f t="shared" si="583"/>
        <v>#N/A</v>
      </c>
      <c r="IM77" s="193" t="e">
        <f t="shared" si="352"/>
        <v>#N/A</v>
      </c>
      <c r="IN77" s="193" t="e">
        <f t="shared" si="352"/>
        <v>#N/A</v>
      </c>
      <c r="IO77" s="193" t="e">
        <f t="shared" si="352"/>
        <v>#N/A</v>
      </c>
      <c r="IP77" s="193" t="e">
        <f t="shared" si="352"/>
        <v>#N/A</v>
      </c>
      <c r="IQ77" s="193" t="e">
        <f t="shared" si="352"/>
        <v>#N/A</v>
      </c>
      <c r="IR77" s="193" t="e">
        <f t="shared" si="352"/>
        <v>#N/A</v>
      </c>
      <c r="IS77" s="193" t="e">
        <f t="shared" si="352"/>
        <v>#N/A</v>
      </c>
      <c r="IT77" s="193" t="e">
        <f t="shared" si="352"/>
        <v>#N/A</v>
      </c>
      <c r="IU77" s="193" t="e">
        <f t="shared" si="352"/>
        <v>#N/A</v>
      </c>
      <c r="IV77" s="193" t="e">
        <f t="shared" si="352"/>
        <v>#N/A</v>
      </c>
      <c r="IW77" s="193" t="e">
        <f t="shared" si="352"/>
        <v>#N/A</v>
      </c>
      <c r="IX77" s="193" t="e">
        <f t="shared" si="352"/>
        <v>#N/A</v>
      </c>
      <c r="IY77" s="193" t="e">
        <f t="shared" si="352"/>
        <v>#N/A</v>
      </c>
      <c r="IZ77" s="193" t="e">
        <f t="shared" si="352"/>
        <v>#N/A</v>
      </c>
      <c r="JA77" s="193" t="e">
        <f t="shared" si="352"/>
        <v>#N/A</v>
      </c>
      <c r="JB77" s="193" t="e">
        <f t="shared" si="347"/>
        <v>#N/A</v>
      </c>
      <c r="JC77" s="193" t="e">
        <f t="shared" si="347"/>
        <v>#N/A</v>
      </c>
      <c r="JD77" s="193" t="e">
        <f t="shared" si="347"/>
        <v>#N/A</v>
      </c>
      <c r="JE77" s="193" t="e">
        <f t="shared" si="347"/>
        <v>#N/A</v>
      </c>
      <c r="JF77" s="193" t="e">
        <f t="shared" si="347"/>
        <v>#N/A</v>
      </c>
      <c r="JG77" s="193" t="e">
        <f t="shared" si="347"/>
        <v>#N/A</v>
      </c>
      <c r="JH77" s="193" t="e">
        <f t="shared" si="347"/>
        <v>#N/A</v>
      </c>
      <c r="JI77" s="193" t="e">
        <f t="shared" si="347"/>
        <v>#N/A</v>
      </c>
      <c r="JJ77" s="193" t="e">
        <f t="shared" si="347"/>
        <v>#N/A</v>
      </c>
      <c r="JK77" s="193" t="e">
        <f t="shared" si="347"/>
        <v>#N/A</v>
      </c>
      <c r="JL77" s="193" t="e">
        <f t="shared" si="347"/>
        <v>#N/A</v>
      </c>
      <c r="JM77" s="193" t="e">
        <f t="shared" si="347"/>
        <v>#N/A</v>
      </c>
      <c r="JN77" s="193" t="e">
        <f t="shared" si="347"/>
        <v>#N/A</v>
      </c>
      <c r="JO77" s="193" t="e">
        <f t="shared" si="347"/>
        <v>#N/A</v>
      </c>
      <c r="JP77" s="193" t="e">
        <f t="shared" si="347"/>
        <v>#N/A</v>
      </c>
      <c r="JQ77" s="193" t="e">
        <f t="shared" si="343"/>
        <v>#N/A</v>
      </c>
      <c r="JR77" s="193" t="e">
        <f t="shared" si="343"/>
        <v>#N/A</v>
      </c>
      <c r="JS77" s="193" t="e">
        <f t="shared" si="343"/>
        <v>#N/A</v>
      </c>
      <c r="JT77" s="193" t="e">
        <f t="shared" si="343"/>
        <v>#N/A</v>
      </c>
      <c r="JU77" s="193" t="e">
        <f t="shared" si="343"/>
        <v>#N/A</v>
      </c>
      <c r="JV77" s="193" t="e">
        <f t="shared" si="343"/>
        <v>#N/A</v>
      </c>
      <c r="JW77" s="193" t="e">
        <f t="shared" si="343"/>
        <v>#N/A</v>
      </c>
      <c r="JX77" s="193" t="e">
        <f t="shared" si="343"/>
        <v>#N/A</v>
      </c>
      <c r="JY77" s="193" t="e">
        <f t="shared" si="343"/>
        <v>#N/A</v>
      </c>
      <c r="JZ77" s="193" t="e">
        <f t="shared" si="343"/>
        <v>#N/A</v>
      </c>
      <c r="KA77" s="193" t="e">
        <f t="shared" si="343"/>
        <v>#N/A</v>
      </c>
      <c r="KB77" s="193" t="e">
        <f t="shared" si="343"/>
        <v>#N/A</v>
      </c>
      <c r="KC77" s="193" t="e">
        <f t="shared" si="343"/>
        <v>#N/A</v>
      </c>
      <c r="KD77" s="193" t="e">
        <f t="shared" si="343"/>
        <v>#N/A</v>
      </c>
      <c r="KE77" s="193" t="e">
        <f t="shared" si="343"/>
        <v>#N/A</v>
      </c>
      <c r="KF77" s="193" t="e">
        <f t="shared" si="375"/>
        <v>#N/A</v>
      </c>
      <c r="KG77" s="193" t="e">
        <f t="shared" si="375"/>
        <v>#N/A</v>
      </c>
      <c r="KH77" s="193" t="e">
        <f t="shared" si="375"/>
        <v>#N/A</v>
      </c>
      <c r="KI77" s="193" t="e">
        <f t="shared" si="375"/>
        <v>#N/A</v>
      </c>
      <c r="KJ77" s="193" t="e">
        <f t="shared" si="375"/>
        <v>#N/A</v>
      </c>
      <c r="KK77" s="193" t="e">
        <f t="shared" si="375"/>
        <v>#N/A</v>
      </c>
      <c r="KL77" s="193" t="e">
        <f t="shared" si="375"/>
        <v>#N/A</v>
      </c>
      <c r="KM77" s="193" t="e">
        <f t="shared" si="375"/>
        <v>#N/A</v>
      </c>
      <c r="KN77" s="193" t="e">
        <f t="shared" si="375"/>
        <v>#N/A</v>
      </c>
      <c r="KO77" s="193" t="e">
        <f t="shared" si="375"/>
        <v>#N/A</v>
      </c>
      <c r="KP77" s="193" t="e">
        <f t="shared" si="375"/>
        <v>#N/A</v>
      </c>
      <c r="KQ77" s="193" t="e">
        <f t="shared" si="375"/>
        <v>#N/A</v>
      </c>
      <c r="KR77" s="193" t="e">
        <f t="shared" si="375"/>
        <v>#N/A</v>
      </c>
      <c r="KS77" s="193" t="e">
        <f t="shared" si="375"/>
        <v>#N/A</v>
      </c>
      <c r="KT77" s="193" t="e">
        <f t="shared" si="375"/>
        <v>#N/A</v>
      </c>
      <c r="KU77" s="193" t="e">
        <f t="shared" si="385"/>
        <v>#N/A</v>
      </c>
      <c r="KV77" s="193" t="e">
        <f t="shared" ref="KV77:KX92" si="584">IF(ISNONTEXT($X77),IF($N77="R",_xlfn.BETA.DIST(DC77,$T77,$U77,FALSE,$G77,$I77),_xlfn.BETA.DIST(DC77,$U77,$T77,FALSE,$G77,$I77)),NA())</f>
        <v>#N/A</v>
      </c>
      <c r="KW77" s="193" t="e">
        <f t="shared" si="584"/>
        <v>#N/A</v>
      </c>
      <c r="KX77" s="193" t="e">
        <f t="shared" si="584"/>
        <v>#N/A</v>
      </c>
      <c r="KY77" s="193" t="e">
        <f t="shared" si="353"/>
        <v>#N/A</v>
      </c>
      <c r="KZ77" s="193" t="e">
        <f t="shared" si="353"/>
        <v>#N/A</v>
      </c>
      <c r="LA77" s="193" t="e">
        <f t="shared" si="353"/>
        <v>#N/A</v>
      </c>
      <c r="LB77" s="193" t="e">
        <f t="shared" si="353"/>
        <v>#N/A</v>
      </c>
      <c r="LC77" s="193" t="e">
        <f t="shared" si="353"/>
        <v>#N/A</v>
      </c>
      <c r="LD77" s="193" t="e">
        <f t="shared" si="353"/>
        <v>#N/A</v>
      </c>
      <c r="LE77" s="193" t="e">
        <f t="shared" si="353"/>
        <v>#N/A</v>
      </c>
      <c r="LF77" s="193" t="e">
        <f t="shared" si="353"/>
        <v>#N/A</v>
      </c>
      <c r="LG77" s="193" t="e">
        <f t="shared" si="353"/>
        <v>#N/A</v>
      </c>
      <c r="LH77" s="193" t="e">
        <f t="shared" si="353"/>
        <v>#N/A</v>
      </c>
      <c r="LI77" s="193" t="e">
        <f t="shared" si="353"/>
        <v>#N/A</v>
      </c>
      <c r="LJ77" s="193" t="e">
        <f t="shared" si="353"/>
        <v>#N/A</v>
      </c>
      <c r="LK77" s="193" t="e">
        <f t="shared" si="353"/>
        <v>#N/A</v>
      </c>
      <c r="LL77" s="193" t="e">
        <f t="shared" si="353"/>
        <v>#N/A</v>
      </c>
      <c r="LM77" s="193" t="e">
        <f t="shared" si="353"/>
        <v>#N/A</v>
      </c>
      <c r="LN77" s="193" t="e">
        <f t="shared" si="348"/>
        <v>#N/A</v>
      </c>
      <c r="LO77" s="193" t="e">
        <f t="shared" si="348"/>
        <v>#N/A</v>
      </c>
      <c r="LP77" s="193" t="e">
        <f t="shared" si="348"/>
        <v>#N/A</v>
      </c>
      <c r="LQ77" s="193" t="e">
        <f t="shared" si="348"/>
        <v>#N/A</v>
      </c>
      <c r="LR77" s="193" t="e">
        <f t="shared" si="348"/>
        <v>#N/A</v>
      </c>
      <c r="LS77" s="193" t="e">
        <f t="shared" si="348"/>
        <v>#N/A</v>
      </c>
      <c r="LT77" s="193" t="e">
        <f t="shared" si="348"/>
        <v>#N/A</v>
      </c>
      <c r="LU77" s="193" t="e">
        <f t="shared" si="348"/>
        <v>#N/A</v>
      </c>
      <c r="LV77" s="193" t="e">
        <f t="shared" si="348"/>
        <v>#N/A</v>
      </c>
      <c r="LW77" s="193" t="e">
        <f t="shared" si="348"/>
        <v>#N/A</v>
      </c>
      <c r="LX77" s="193" t="e">
        <f t="shared" si="348"/>
        <v>#N/A</v>
      </c>
      <c r="LY77" s="193" t="e">
        <f t="shared" si="348"/>
        <v>#N/A</v>
      </c>
      <c r="LZ77" s="193" t="e">
        <f t="shared" si="348"/>
        <v>#N/A</v>
      </c>
      <c r="MA77" s="193" t="e">
        <f t="shared" si="348"/>
        <v>#N/A</v>
      </c>
      <c r="MB77" s="193" t="e">
        <f t="shared" si="348"/>
        <v>#N/A</v>
      </c>
      <c r="MC77" s="193" t="e">
        <f t="shared" si="344"/>
        <v>#N/A</v>
      </c>
      <c r="MD77" s="193" t="e">
        <f t="shared" si="344"/>
        <v>#N/A</v>
      </c>
      <c r="ME77" s="193" t="e">
        <f t="shared" si="344"/>
        <v>#N/A</v>
      </c>
      <c r="MF77" s="193" t="e">
        <f t="shared" si="344"/>
        <v>#N/A</v>
      </c>
      <c r="MG77" s="193" t="e">
        <f t="shared" si="344"/>
        <v>#N/A</v>
      </c>
      <c r="MH77" s="193" t="e">
        <f t="shared" si="344"/>
        <v>#N/A</v>
      </c>
      <c r="MI77" s="193" t="e">
        <f t="shared" si="344"/>
        <v>#N/A</v>
      </c>
      <c r="MJ77" s="193" t="e">
        <f t="shared" si="344"/>
        <v>#N/A</v>
      </c>
      <c r="MK77" s="193" t="e">
        <f t="shared" si="344"/>
        <v>#N/A</v>
      </c>
      <c r="ML77" s="193" t="e">
        <f t="shared" si="344"/>
        <v>#N/A</v>
      </c>
      <c r="MM77" s="193" t="e">
        <f t="shared" si="344"/>
        <v>#N/A</v>
      </c>
      <c r="MN77" s="193" t="e">
        <f t="shared" si="344"/>
        <v>#N/A</v>
      </c>
      <c r="MO77" s="193" t="e">
        <f t="shared" si="344"/>
        <v>#N/A</v>
      </c>
      <c r="MP77" s="193" t="e">
        <f t="shared" si="344"/>
        <v>#N/A</v>
      </c>
      <c r="MQ77" s="193" t="e">
        <f t="shared" si="344"/>
        <v>#N/A</v>
      </c>
      <c r="MR77" s="193" t="e">
        <f t="shared" si="376"/>
        <v>#N/A</v>
      </c>
      <c r="MS77" s="193" t="e">
        <f t="shared" si="376"/>
        <v>#N/A</v>
      </c>
      <c r="MT77" s="193" t="e">
        <f t="shared" si="376"/>
        <v>#N/A</v>
      </c>
      <c r="MU77" s="193" t="e">
        <f t="shared" si="376"/>
        <v>#N/A</v>
      </c>
      <c r="MV77" s="193" t="e">
        <f t="shared" si="376"/>
        <v>#N/A</v>
      </c>
      <c r="MW77" s="193" t="e">
        <f t="shared" si="376"/>
        <v>#N/A</v>
      </c>
      <c r="MX77" s="193" t="e">
        <f t="shared" si="376"/>
        <v>#N/A</v>
      </c>
      <c r="MY77" s="193" t="e">
        <f t="shared" si="376"/>
        <v>#N/A</v>
      </c>
      <c r="MZ77" s="193" t="e">
        <f t="shared" si="376"/>
        <v>#N/A</v>
      </c>
      <c r="NA77" s="193" t="e">
        <f t="shared" si="376"/>
        <v>#N/A</v>
      </c>
      <c r="NB77" s="193" t="e">
        <f t="shared" si="376"/>
        <v>#N/A</v>
      </c>
      <c r="NC77" s="193" t="e">
        <f t="shared" si="376"/>
        <v>#N/A</v>
      </c>
      <c r="ND77" s="193" t="e">
        <f t="shared" si="376"/>
        <v>#N/A</v>
      </c>
      <c r="NE77" s="193" t="e">
        <f t="shared" si="376"/>
        <v>#N/A</v>
      </c>
      <c r="NF77" s="193" t="e">
        <f t="shared" si="376"/>
        <v>#N/A</v>
      </c>
      <c r="NG77" s="193" t="e">
        <f t="shared" si="386"/>
        <v>#N/A</v>
      </c>
      <c r="NH77" s="193" t="e">
        <f t="shared" ref="NH77:NJ92" si="585">IF(ISNONTEXT($X77),IF($N77="R",_xlfn.BETA.DIST(FO77,$T77,$U77,FALSE,$G77,$I77),_xlfn.BETA.DIST(FO77,$U77,$T77,FALSE,$G77,$I77)),NA())</f>
        <v>#N/A</v>
      </c>
      <c r="NI77" s="193" t="e">
        <f t="shared" si="585"/>
        <v>#N/A</v>
      </c>
      <c r="NJ77" s="193" t="e">
        <f t="shared" si="585"/>
        <v>#N/A</v>
      </c>
      <c r="NK77" s="193" t="e">
        <f t="shared" si="354"/>
        <v>#N/A</v>
      </c>
      <c r="NL77" s="193" t="e">
        <f t="shared" si="354"/>
        <v>#N/A</v>
      </c>
      <c r="NM77" s="193" t="e">
        <f t="shared" si="354"/>
        <v>#N/A</v>
      </c>
      <c r="NN77" s="193" t="e">
        <f t="shared" si="354"/>
        <v>#N/A</v>
      </c>
      <c r="NO77" s="193" t="e">
        <f t="shared" si="354"/>
        <v>#N/A</v>
      </c>
      <c r="NP77" s="193" t="e">
        <f t="shared" si="354"/>
        <v>#N/A</v>
      </c>
      <c r="NQ77" s="193" t="e">
        <f t="shared" si="354"/>
        <v>#N/A</v>
      </c>
      <c r="NR77" s="193" t="e">
        <f t="shared" si="354"/>
        <v>#N/A</v>
      </c>
      <c r="NS77" s="193" t="e">
        <f t="shared" si="354"/>
        <v>#N/A</v>
      </c>
      <c r="NT77" s="193" t="e">
        <f t="shared" si="354"/>
        <v>#N/A</v>
      </c>
      <c r="NU77" s="193" t="e">
        <f t="shared" si="354"/>
        <v>#N/A</v>
      </c>
      <c r="NV77" s="193" t="e">
        <f t="shared" si="354"/>
        <v>#N/A</v>
      </c>
      <c r="NW77" s="193" t="e">
        <f t="shared" si="354"/>
        <v>#N/A</v>
      </c>
      <c r="NX77" s="193" t="e">
        <f t="shared" si="354"/>
        <v>#N/A</v>
      </c>
      <c r="NY77" s="193" t="e">
        <f t="shared" si="354"/>
        <v>#N/A</v>
      </c>
      <c r="NZ77" s="193" t="e">
        <f t="shared" si="349"/>
        <v>#N/A</v>
      </c>
      <c r="OA77" s="193" t="e">
        <f t="shared" si="349"/>
        <v>#N/A</v>
      </c>
      <c r="OB77" s="193" t="e">
        <f t="shared" si="349"/>
        <v>#N/A</v>
      </c>
      <c r="OC77" s="193" t="e">
        <f t="shared" si="349"/>
        <v>#N/A</v>
      </c>
      <c r="OD77" s="193" t="e">
        <f t="shared" si="349"/>
        <v>#N/A</v>
      </c>
      <c r="OE77" s="193" t="e">
        <f t="shared" si="349"/>
        <v>#N/A</v>
      </c>
      <c r="OF77" s="193" t="e">
        <f t="shared" si="349"/>
        <v>#N/A</v>
      </c>
      <c r="OG77" s="193" t="e">
        <f t="shared" si="349"/>
        <v>#N/A</v>
      </c>
      <c r="OH77" s="193" t="e">
        <f t="shared" si="349"/>
        <v>#N/A</v>
      </c>
      <c r="OI77" s="193" t="e">
        <f t="shared" si="349"/>
        <v>#N/A</v>
      </c>
      <c r="OJ77" s="193" t="e">
        <f t="shared" si="349"/>
        <v>#N/A</v>
      </c>
      <c r="OK77" s="193" t="e">
        <f t="shared" si="349"/>
        <v>#N/A</v>
      </c>
      <c r="OL77" s="193" t="e">
        <f t="shared" si="349"/>
        <v>#N/A</v>
      </c>
      <c r="OM77" s="193" t="e">
        <f t="shared" si="349"/>
        <v>#N/A</v>
      </c>
      <c r="ON77" s="193" t="e">
        <f t="shared" si="349"/>
        <v>#N/A</v>
      </c>
      <c r="OO77" s="193" t="e">
        <f t="shared" si="345"/>
        <v>#N/A</v>
      </c>
      <c r="OP77" s="193" t="e">
        <f t="shared" si="345"/>
        <v>#N/A</v>
      </c>
      <c r="OQ77" s="193" t="e">
        <f t="shared" si="345"/>
        <v>#N/A</v>
      </c>
      <c r="OR77" s="193" t="e">
        <f t="shared" si="345"/>
        <v>#N/A</v>
      </c>
      <c r="OS77" s="193" t="e">
        <f t="shared" si="345"/>
        <v>#N/A</v>
      </c>
      <c r="OT77" s="193" t="e">
        <f t="shared" si="345"/>
        <v>#N/A</v>
      </c>
      <c r="OU77" s="193" t="e">
        <f t="shared" si="345"/>
        <v>#N/A</v>
      </c>
      <c r="OV77" s="193" t="e">
        <f t="shared" si="345"/>
        <v>#N/A</v>
      </c>
      <c r="OW77" s="193" t="e">
        <f t="shared" si="345"/>
        <v>#N/A</v>
      </c>
      <c r="OX77" s="193" t="e">
        <f t="shared" si="345"/>
        <v>#N/A</v>
      </c>
      <c r="OY77" s="193" t="e">
        <f t="shared" si="345"/>
        <v>#N/A</v>
      </c>
      <c r="OZ77" s="193" t="e">
        <f t="shared" si="345"/>
        <v>#N/A</v>
      </c>
      <c r="PA77" s="193" t="e">
        <f t="shared" si="345"/>
        <v>#N/A</v>
      </c>
      <c r="PB77" s="193" t="e">
        <f t="shared" si="345"/>
        <v>#N/A</v>
      </c>
      <c r="PC77" s="193" t="e">
        <f t="shared" si="345"/>
        <v>#N/A</v>
      </c>
      <c r="PD77" s="193" t="e">
        <f t="shared" si="377"/>
        <v>#N/A</v>
      </c>
      <c r="PE77" s="193" t="e">
        <f t="shared" si="377"/>
        <v>#N/A</v>
      </c>
      <c r="PF77" s="193" t="e">
        <f t="shared" si="377"/>
        <v>#N/A</v>
      </c>
      <c r="PG77" s="193" t="e">
        <f t="shared" si="377"/>
        <v>#N/A</v>
      </c>
      <c r="PH77" s="193" t="e">
        <f t="shared" si="377"/>
        <v>#N/A</v>
      </c>
      <c r="PI77" s="193" t="e">
        <f t="shared" si="377"/>
        <v>#N/A</v>
      </c>
      <c r="PJ77" s="193" t="e">
        <f t="shared" si="377"/>
        <v>#N/A</v>
      </c>
      <c r="PK77" s="193" t="e">
        <f t="shared" si="377"/>
        <v>#N/A</v>
      </c>
      <c r="PL77" s="193" t="e">
        <f t="shared" si="377"/>
        <v>#N/A</v>
      </c>
      <c r="PM77" s="193" t="e">
        <f t="shared" si="377"/>
        <v>#N/A</v>
      </c>
      <c r="PN77" s="193" t="e">
        <f t="shared" si="377"/>
        <v>#N/A</v>
      </c>
      <c r="PO77" s="193" t="e">
        <f t="shared" si="377"/>
        <v>#N/A</v>
      </c>
      <c r="PP77" s="193" t="e">
        <f t="shared" si="377"/>
        <v>#N/A</v>
      </c>
      <c r="PQ77" s="193" t="e">
        <f t="shared" si="377"/>
        <v>#N/A</v>
      </c>
      <c r="PR77" s="193" t="e">
        <f t="shared" si="377"/>
        <v>#N/A</v>
      </c>
      <c r="PS77" s="193" t="e">
        <f t="shared" si="387"/>
        <v>#N/A</v>
      </c>
      <c r="PT77" s="193" t="e">
        <f t="shared" si="366"/>
        <v>#N/A</v>
      </c>
      <c r="PU77" s="193" t="e">
        <f t="shared" si="366"/>
        <v>#N/A</v>
      </c>
      <c r="PV77" s="193" t="e">
        <f t="shared" si="366"/>
        <v>#N/A</v>
      </c>
      <c r="PW77" s="193" t="e">
        <f t="shared" si="366"/>
        <v>#N/A</v>
      </c>
      <c r="PX77" s="193" t="e">
        <f t="shared" si="366"/>
        <v>#N/A</v>
      </c>
      <c r="PY77" s="193" t="e">
        <f t="shared" si="366"/>
        <v>#N/A</v>
      </c>
      <c r="PZ77" s="193" t="e">
        <f t="shared" si="366"/>
        <v>#N/A</v>
      </c>
      <c r="QA77" s="193" t="e">
        <f t="shared" si="366"/>
        <v>#N/A</v>
      </c>
    </row>
    <row r="78" spans="1:443" hidden="1" x14ac:dyDescent="0.45">
      <c r="A78" s="276"/>
      <c r="B78" s="277" t="str">
        <f>IF(OR($T78="",$U78=""),"",ROUND(_xlfn.BETA.INV(ABS(VLOOKUP($Z$1,VLookups!$A$30:$B$31,2,FALSE)-B$2),IF($N78="L",$U78,$T78),IF($N78="L",$T78,$U78),$G78,$I78),0))</f>
        <v/>
      </c>
      <c r="C78" s="287" t="str">
        <f t="shared" si="378"/>
        <v/>
      </c>
      <c r="D78" s="288" t="str">
        <f t="shared" si="379"/>
        <v/>
      </c>
      <c r="E78" s="134"/>
      <c r="F78" s="279"/>
      <c r="G78" s="280" t="str">
        <f t="shared" si="367"/>
        <v/>
      </c>
      <c r="H78" s="281"/>
      <c r="I78" s="280" t="str">
        <f t="shared" si="368"/>
        <v/>
      </c>
      <c r="J78" s="279"/>
      <c r="K78" s="135"/>
      <c r="L78" s="110" t="str">
        <f t="shared" si="369"/>
        <v/>
      </c>
      <c r="M78" s="21" t="str">
        <f t="shared" si="370"/>
        <v/>
      </c>
      <c r="N78" s="22" t="str">
        <f t="shared" si="371"/>
        <v/>
      </c>
      <c r="O78" s="23" t="str">
        <f>IF(M78="","",IF(OR($M78&lt;Skew!$B$3,$M78=Skew!$B$3),IF($M78&gt;Skew!$C$3,Skew!$A$3,IF($M78&gt;Skew!$C$4,Skew!$A$4,IF($M78&gt;Skew!$C$5,Skew!$A$5,IF($M78&gt;Skew!$C$6,Skew!$A$6,IF($M78&gt;Skew!$C$7,Skew!$A$7,IF($M78&gt;Skew!$C$8,Skew!$A$8,IF($M78&gt;Skew!$C$9,Skew!$A$9,IF($M78&gt;Skew!$C$10,Skew!$A$10,IF($M78&gt;Skew!$C$11,Skew!$A$11,IF($M78&gt;Skew!$C$12,Skew!$A$12,IF($M78&gt;Skew!$C$13,Skew!$A$13,IF($M78&gt;Skew!$C$14,Skew!$A$14,IF($M78&gt;Skew!$C$15,Skew!$A$15,IF($M78&gt;Skew!$C$16,Skew!$A$16,Skew!$A$17)
)))))))))))))))</f>
        <v/>
      </c>
      <c r="P78" s="22" t="str">
        <f>IF(M78="","",MATCH(O78,Skew!$A$3:$A$17,0))</f>
        <v/>
      </c>
      <c r="Q78" s="22" t="str">
        <f t="shared" si="357"/>
        <v/>
      </c>
      <c r="R78" s="24"/>
      <c r="S78" s="22" t="str">
        <f>IF(OR(M78="",R78=""),"",MATCH(R78,Confidence!$A$3:$A$12,0))</f>
        <v/>
      </c>
      <c r="T78" s="25" t="str">
        <f t="shared" si="358"/>
        <v/>
      </c>
      <c r="U78" s="25" t="str">
        <f t="shared" si="359"/>
        <v/>
      </c>
      <c r="V78" s="22"/>
      <c r="W78" s="102" t="str">
        <f t="shared" si="360"/>
        <v/>
      </c>
      <c r="X78" s="102" t="str">
        <f t="shared" si="361"/>
        <v/>
      </c>
      <c r="Y78" s="37" t="str">
        <f t="shared" si="362"/>
        <v/>
      </c>
      <c r="Z78" s="115"/>
      <c r="AA78" s="204" t="str">
        <f>IF(AND(G78&gt;0,H78&gt;0,I78&gt;0,T78&gt;0,U78&gt;0,Z78&gt;0,NOT(R78="")),ABS(VLOOKUP($Z$1,VLookups!$A$30:$B$31,2,FALSE)-_xlfn.BETA.DIST(Z78,IF(N78="L",U78,T78),IF(N78="L",T78,U78),TRUE,G78,I78)),"")</f>
        <v/>
      </c>
      <c r="AB78" s="112" t="str">
        <f>IF(OR($T78="",$U78=""),"",_xlfn.BETA.INV(ABS(VLOOKUP($Z$1,VLookups!$A$30:$B$31,2,FALSE)-AB$3),IF($N78="L",$U78,$T78),IF($N78="L",$T78,$U78),$G78,$I78))</f>
        <v/>
      </c>
      <c r="AC78" s="113" t="str">
        <f>IF(OR($T78="",$U78=""),"",_xlfn.BETA.INV(ABS(VLOOKUP($Z$1,VLookups!$A$30:$B$31,2,FALSE)-AC$3),IF($N78="L",$U78,$T78),IF($N78="L",$T78,$U78),$G78,$I78))</f>
        <v/>
      </c>
      <c r="AD78" s="112" t="str">
        <f>IF(OR($T78="",$U78=""),"",_xlfn.BETA.INV(ABS(VLOOKUP($Z$1,VLookups!$A$30:$B$31,2,FALSE)-AD$3),IF($N78="L",$U78,$T78),IF($N78="L",$T78,$U78),$G78,$I78))</f>
        <v/>
      </c>
      <c r="AE78" s="113" t="str">
        <f>IF(OR($T78="",$U78=""),"",_xlfn.BETA.INV(ABS(VLOOKUP($Z$1,VLookups!$A$30:$B$31,2,FALSE)-AE$3),IF($N78="L",$U78,$T78),IF($N78="L",$T78,$U78),$G78,$I78))</f>
        <v/>
      </c>
      <c r="AF78" s="112" t="str">
        <f>IF(OR($T78="",$U78=""),"",_xlfn.BETA.INV(ABS(VLOOKUP($Z$1,VLookups!$A$30:$B$31,2,FALSE)-AF$3),IF($N78="L",$U78,$T78),IF($N78="L",$T78,$U78),$G78,$I78))</f>
        <v/>
      </c>
      <c r="AG78" s="113" t="str">
        <f>IF(OR($T78="",$U78=""),"",_xlfn.BETA.INV(ABS(VLOOKUP($Z$1,VLookups!$A$30:$B$31,2,FALSE)-AG$3),IF($N78="L",$U78,$T78),IF($N78="L",$T78,$U78),$G78,$I78))</f>
        <v/>
      </c>
      <c r="AH78" s="112" t="str">
        <f>IF(OR($T78="",$U78=""),"",_xlfn.BETA.INV(ABS(VLOOKUP($Z$1,VLookups!$A$30:$B$31,2,FALSE)-AH$3),IF($N78="L",$U78,$T78),IF($N78="L",$T78,$U78),$G78,$I78))</f>
        <v/>
      </c>
      <c r="AI78" s="113" t="str">
        <f>IF(OR($T78="",$U78=""),"",_xlfn.BETA.INV(ABS(VLOOKUP($Z$1,VLookups!$A$30:$B$31,2,FALSE)-AI$3),IF($N78="L",$U78,$T78),IF($N78="L",$T78,$U78),$G78,$I78))</f>
        <v/>
      </c>
      <c r="AJ78" s="112" t="str">
        <f>IF(OR($T78="",$U78=""),"",_xlfn.BETA.INV(ABS(VLOOKUP($Z$1,VLookups!$A$30:$B$31,2,FALSE)-AJ$3),IF($N78="L",$U78,$T78),IF($N78="L",$T78,$U78),$G78,$I78))</f>
        <v/>
      </c>
      <c r="AK78" s="113" t="str">
        <f>IF(OR($T78="",$U78=""),"",_xlfn.BETA.INV(ABS(VLOOKUP($Z$1,VLookups!$A$30:$B$31,2,FALSE)-AK$3),IF($N78="L",$U78,$T78),IF($N78="L",$T78,$U78),$G78,$I78))</f>
        <v/>
      </c>
      <c r="AL78" s="112" t="str">
        <f>IF(OR($T78="",$U78=""),"",_xlfn.BETA.INV(ABS(VLOOKUP($Z$1,VLookups!$A$30:$B$31,2,FALSE)-AL$3),IF($N78="L",$U78,$T78),IF($N78="L",$T78,$U78),$G78,$I78))</f>
        <v/>
      </c>
      <c r="AM78" s="113" t="str">
        <f>IF(OR($T78="",$U78=""),"",_xlfn.BETA.INV(ABS(VLOOKUP($Z$1,VLookups!$A$30:$B$31,2,FALSE)-AM$3),IF($N78="L",$U78,$T78),IF($N78="L",$T78,$U78),$G78,$I78))</f>
        <v/>
      </c>
      <c r="AN78" s="15"/>
      <c r="AO78" s="194" t="str">
        <f t="shared" si="372"/>
        <v/>
      </c>
      <c r="AP78" s="192" t="str">
        <f t="shared" si="373"/>
        <v/>
      </c>
      <c r="AQ78" s="177" t="str">
        <f t="shared" ref="AQ78" si="586">IF(ISNONTEXT($AO78),AP78+$AO78,"")</f>
        <v/>
      </c>
      <c r="AR78" s="177" t="str">
        <f t="shared" si="389"/>
        <v/>
      </c>
      <c r="AS78" s="177" t="str">
        <f t="shared" si="390"/>
        <v/>
      </c>
      <c r="AT78" s="177" t="str">
        <f t="shared" si="391"/>
        <v/>
      </c>
      <c r="AU78" s="177" t="str">
        <f t="shared" si="392"/>
        <v/>
      </c>
      <c r="AV78" s="177" t="str">
        <f t="shared" si="393"/>
        <v/>
      </c>
      <c r="AW78" s="177" t="str">
        <f t="shared" si="394"/>
        <v/>
      </c>
      <c r="AX78" s="177" t="str">
        <f t="shared" si="395"/>
        <v/>
      </c>
      <c r="AY78" s="177" t="str">
        <f t="shared" si="396"/>
        <v/>
      </c>
      <c r="AZ78" s="177" t="str">
        <f t="shared" si="397"/>
        <v/>
      </c>
      <c r="BA78" s="177" t="str">
        <f t="shared" si="398"/>
        <v/>
      </c>
      <c r="BB78" s="177" t="str">
        <f t="shared" si="399"/>
        <v/>
      </c>
      <c r="BC78" s="177" t="str">
        <f t="shared" si="400"/>
        <v/>
      </c>
      <c r="BD78" s="177" t="str">
        <f t="shared" si="401"/>
        <v/>
      </c>
      <c r="BE78" s="177" t="str">
        <f t="shared" si="402"/>
        <v/>
      </c>
      <c r="BF78" s="177" t="str">
        <f t="shared" si="403"/>
        <v/>
      </c>
      <c r="BG78" s="177" t="str">
        <f t="shared" si="404"/>
        <v/>
      </c>
      <c r="BH78" s="177" t="str">
        <f t="shared" si="405"/>
        <v/>
      </c>
      <c r="BI78" s="177" t="str">
        <f t="shared" si="406"/>
        <v/>
      </c>
      <c r="BJ78" s="177" t="str">
        <f t="shared" si="407"/>
        <v/>
      </c>
      <c r="BK78" s="177" t="str">
        <f t="shared" si="408"/>
        <v/>
      </c>
      <c r="BL78" s="177" t="str">
        <f t="shared" si="409"/>
        <v/>
      </c>
      <c r="BM78" s="177" t="str">
        <f t="shared" si="410"/>
        <v/>
      </c>
      <c r="BN78" s="177" t="str">
        <f t="shared" si="411"/>
        <v/>
      </c>
      <c r="BO78" s="177" t="str">
        <f t="shared" si="412"/>
        <v/>
      </c>
      <c r="BP78" s="177" t="str">
        <f t="shared" si="413"/>
        <v/>
      </c>
      <c r="BQ78" s="177" t="str">
        <f t="shared" si="414"/>
        <v/>
      </c>
      <c r="BR78" s="177" t="str">
        <f t="shared" si="415"/>
        <v/>
      </c>
      <c r="BS78" s="177" t="str">
        <f t="shared" si="416"/>
        <v/>
      </c>
      <c r="BT78" s="177" t="str">
        <f t="shared" si="417"/>
        <v/>
      </c>
      <c r="BU78" s="177" t="str">
        <f t="shared" si="418"/>
        <v/>
      </c>
      <c r="BV78" s="177" t="str">
        <f t="shared" si="419"/>
        <v/>
      </c>
      <c r="BW78" s="177" t="str">
        <f t="shared" si="420"/>
        <v/>
      </c>
      <c r="BX78" s="177" t="str">
        <f t="shared" si="421"/>
        <v/>
      </c>
      <c r="BY78" s="177" t="str">
        <f t="shared" si="422"/>
        <v/>
      </c>
      <c r="BZ78" s="177" t="str">
        <f t="shared" si="423"/>
        <v/>
      </c>
      <c r="CA78" s="177" t="str">
        <f t="shared" si="424"/>
        <v/>
      </c>
      <c r="CB78" s="177" t="str">
        <f t="shared" si="425"/>
        <v/>
      </c>
      <c r="CC78" s="177" t="str">
        <f t="shared" si="426"/>
        <v/>
      </c>
      <c r="CD78" s="177" t="str">
        <f t="shared" si="427"/>
        <v/>
      </c>
      <c r="CE78" s="177" t="str">
        <f t="shared" si="428"/>
        <v/>
      </c>
      <c r="CF78" s="177" t="str">
        <f t="shared" si="429"/>
        <v/>
      </c>
      <c r="CG78" s="177" t="str">
        <f t="shared" si="430"/>
        <v/>
      </c>
      <c r="CH78" s="177" t="str">
        <f t="shared" si="431"/>
        <v/>
      </c>
      <c r="CI78" s="177" t="str">
        <f t="shared" si="432"/>
        <v/>
      </c>
      <c r="CJ78" s="177" t="str">
        <f t="shared" si="433"/>
        <v/>
      </c>
      <c r="CK78" s="177" t="str">
        <f t="shared" si="434"/>
        <v/>
      </c>
      <c r="CL78" s="177" t="str">
        <f t="shared" si="435"/>
        <v/>
      </c>
      <c r="CM78" s="177" t="str">
        <f t="shared" si="436"/>
        <v/>
      </c>
      <c r="CN78" s="177" t="str">
        <f t="shared" si="437"/>
        <v/>
      </c>
      <c r="CO78" s="177" t="str">
        <f t="shared" si="438"/>
        <v/>
      </c>
      <c r="CP78" s="177" t="str">
        <f t="shared" si="439"/>
        <v/>
      </c>
      <c r="CQ78" s="177" t="str">
        <f t="shared" si="440"/>
        <v/>
      </c>
      <c r="CR78" s="177" t="str">
        <f t="shared" si="441"/>
        <v/>
      </c>
      <c r="CS78" s="177" t="str">
        <f t="shared" si="442"/>
        <v/>
      </c>
      <c r="CT78" s="177" t="str">
        <f t="shared" si="443"/>
        <v/>
      </c>
      <c r="CU78" s="177" t="str">
        <f t="shared" si="444"/>
        <v/>
      </c>
      <c r="CV78" s="177" t="str">
        <f t="shared" si="445"/>
        <v/>
      </c>
      <c r="CW78" s="177" t="str">
        <f t="shared" si="446"/>
        <v/>
      </c>
      <c r="CX78" s="177" t="str">
        <f t="shared" si="447"/>
        <v/>
      </c>
      <c r="CY78" s="177" t="str">
        <f t="shared" si="448"/>
        <v/>
      </c>
      <c r="CZ78" s="177" t="str">
        <f t="shared" si="449"/>
        <v/>
      </c>
      <c r="DA78" s="177" t="str">
        <f t="shared" si="450"/>
        <v/>
      </c>
      <c r="DB78" s="177" t="str">
        <f t="shared" si="451"/>
        <v/>
      </c>
      <c r="DC78" s="177" t="str">
        <f t="shared" si="382"/>
        <v/>
      </c>
      <c r="DD78" s="177" t="str">
        <f t="shared" si="452"/>
        <v/>
      </c>
      <c r="DE78" s="177" t="str">
        <f t="shared" si="453"/>
        <v/>
      </c>
      <c r="DF78" s="177" t="str">
        <f t="shared" si="454"/>
        <v/>
      </c>
      <c r="DG78" s="177" t="str">
        <f t="shared" si="455"/>
        <v/>
      </c>
      <c r="DH78" s="177" t="str">
        <f t="shared" si="456"/>
        <v/>
      </c>
      <c r="DI78" s="177" t="str">
        <f t="shared" si="457"/>
        <v/>
      </c>
      <c r="DJ78" s="177" t="str">
        <f t="shared" si="458"/>
        <v/>
      </c>
      <c r="DK78" s="177" t="str">
        <f t="shared" si="459"/>
        <v/>
      </c>
      <c r="DL78" s="177" t="str">
        <f t="shared" si="460"/>
        <v/>
      </c>
      <c r="DM78" s="177" t="str">
        <f t="shared" si="461"/>
        <v/>
      </c>
      <c r="DN78" s="177" t="str">
        <f t="shared" si="462"/>
        <v/>
      </c>
      <c r="DO78" s="177" t="str">
        <f t="shared" si="463"/>
        <v/>
      </c>
      <c r="DP78" s="177" t="str">
        <f t="shared" si="464"/>
        <v/>
      </c>
      <c r="DQ78" s="177" t="str">
        <f t="shared" si="465"/>
        <v/>
      </c>
      <c r="DR78" s="177" t="str">
        <f t="shared" si="466"/>
        <v/>
      </c>
      <c r="DS78" s="177" t="str">
        <f t="shared" si="467"/>
        <v/>
      </c>
      <c r="DT78" s="177" t="str">
        <f t="shared" si="468"/>
        <v/>
      </c>
      <c r="DU78" s="177" t="str">
        <f t="shared" si="469"/>
        <v/>
      </c>
      <c r="DV78" s="177" t="str">
        <f t="shared" si="470"/>
        <v/>
      </c>
      <c r="DW78" s="177" t="str">
        <f t="shared" si="471"/>
        <v/>
      </c>
      <c r="DX78" s="177" t="str">
        <f t="shared" si="472"/>
        <v/>
      </c>
      <c r="DY78" s="177" t="str">
        <f t="shared" si="473"/>
        <v/>
      </c>
      <c r="DZ78" s="177" t="str">
        <f t="shared" si="474"/>
        <v/>
      </c>
      <c r="EA78" s="177" t="str">
        <f t="shared" si="475"/>
        <v/>
      </c>
      <c r="EB78" s="177" t="str">
        <f t="shared" si="476"/>
        <v/>
      </c>
      <c r="EC78" s="177" t="str">
        <f t="shared" si="477"/>
        <v/>
      </c>
      <c r="ED78" s="177" t="str">
        <f t="shared" si="478"/>
        <v/>
      </c>
      <c r="EE78" s="177" t="str">
        <f t="shared" si="479"/>
        <v/>
      </c>
      <c r="EF78" s="177" t="str">
        <f t="shared" si="480"/>
        <v/>
      </c>
      <c r="EG78" s="177" t="str">
        <f t="shared" si="481"/>
        <v/>
      </c>
      <c r="EH78" s="177" t="str">
        <f t="shared" si="482"/>
        <v/>
      </c>
      <c r="EI78" s="177" t="str">
        <f t="shared" si="483"/>
        <v/>
      </c>
      <c r="EJ78" s="177" t="str">
        <f t="shared" si="484"/>
        <v/>
      </c>
      <c r="EK78" s="177" t="str">
        <f t="shared" si="485"/>
        <v/>
      </c>
      <c r="EL78" s="177" t="str">
        <f t="shared" si="486"/>
        <v/>
      </c>
      <c r="EM78" s="177" t="str">
        <f t="shared" si="487"/>
        <v/>
      </c>
      <c r="EN78" s="177" t="str">
        <f t="shared" si="488"/>
        <v/>
      </c>
      <c r="EO78" s="177" t="str">
        <f t="shared" si="489"/>
        <v/>
      </c>
      <c r="EP78" s="177" t="str">
        <f t="shared" si="490"/>
        <v/>
      </c>
      <c r="EQ78" s="177" t="str">
        <f t="shared" si="491"/>
        <v/>
      </c>
      <c r="ER78" s="177" t="str">
        <f t="shared" si="492"/>
        <v/>
      </c>
      <c r="ES78" s="177" t="str">
        <f t="shared" si="493"/>
        <v/>
      </c>
      <c r="ET78" s="177" t="str">
        <f t="shared" si="494"/>
        <v/>
      </c>
      <c r="EU78" s="177" t="str">
        <f t="shared" si="495"/>
        <v/>
      </c>
      <c r="EV78" s="177" t="str">
        <f t="shared" si="496"/>
        <v/>
      </c>
      <c r="EW78" s="177" t="str">
        <f t="shared" si="497"/>
        <v/>
      </c>
      <c r="EX78" s="177" t="str">
        <f t="shared" si="498"/>
        <v/>
      </c>
      <c r="EY78" s="177" t="str">
        <f t="shared" si="499"/>
        <v/>
      </c>
      <c r="EZ78" s="177" t="str">
        <f t="shared" si="500"/>
        <v/>
      </c>
      <c r="FA78" s="177" t="str">
        <f t="shared" si="501"/>
        <v/>
      </c>
      <c r="FB78" s="177" t="str">
        <f t="shared" si="502"/>
        <v/>
      </c>
      <c r="FC78" s="177" t="str">
        <f t="shared" si="503"/>
        <v/>
      </c>
      <c r="FD78" s="177" t="str">
        <f t="shared" si="504"/>
        <v/>
      </c>
      <c r="FE78" s="177" t="str">
        <f t="shared" si="505"/>
        <v/>
      </c>
      <c r="FF78" s="177" t="str">
        <f t="shared" si="506"/>
        <v/>
      </c>
      <c r="FG78" s="177" t="str">
        <f t="shared" si="507"/>
        <v/>
      </c>
      <c r="FH78" s="177" t="str">
        <f t="shared" si="508"/>
        <v/>
      </c>
      <c r="FI78" s="177" t="str">
        <f t="shared" si="509"/>
        <v/>
      </c>
      <c r="FJ78" s="177" t="str">
        <f t="shared" si="510"/>
        <v/>
      </c>
      <c r="FK78" s="177" t="str">
        <f t="shared" si="511"/>
        <v/>
      </c>
      <c r="FL78" s="177" t="str">
        <f t="shared" si="512"/>
        <v/>
      </c>
      <c r="FM78" s="177" t="str">
        <f t="shared" si="513"/>
        <v/>
      </c>
      <c r="FN78" s="177" t="str">
        <f t="shared" si="514"/>
        <v/>
      </c>
      <c r="FO78" s="177" t="str">
        <f t="shared" si="383"/>
        <v/>
      </c>
      <c r="FP78" s="177" t="str">
        <f t="shared" si="515"/>
        <v/>
      </c>
      <c r="FQ78" s="177" t="str">
        <f t="shared" si="516"/>
        <v/>
      </c>
      <c r="FR78" s="177" t="str">
        <f t="shared" si="517"/>
        <v/>
      </c>
      <c r="FS78" s="177" t="str">
        <f t="shared" si="518"/>
        <v/>
      </c>
      <c r="FT78" s="177" t="str">
        <f t="shared" si="519"/>
        <v/>
      </c>
      <c r="FU78" s="177" t="str">
        <f t="shared" si="520"/>
        <v/>
      </c>
      <c r="FV78" s="177" t="str">
        <f t="shared" si="521"/>
        <v/>
      </c>
      <c r="FW78" s="177" t="str">
        <f t="shared" si="522"/>
        <v/>
      </c>
      <c r="FX78" s="177" t="str">
        <f t="shared" si="523"/>
        <v/>
      </c>
      <c r="FY78" s="177" t="str">
        <f t="shared" si="524"/>
        <v/>
      </c>
      <c r="FZ78" s="177" t="str">
        <f t="shared" si="525"/>
        <v/>
      </c>
      <c r="GA78" s="177" t="str">
        <f t="shared" si="526"/>
        <v/>
      </c>
      <c r="GB78" s="177" t="str">
        <f t="shared" si="527"/>
        <v/>
      </c>
      <c r="GC78" s="177" t="str">
        <f t="shared" si="528"/>
        <v/>
      </c>
      <c r="GD78" s="177" t="str">
        <f t="shared" si="529"/>
        <v/>
      </c>
      <c r="GE78" s="177" t="str">
        <f t="shared" si="530"/>
        <v/>
      </c>
      <c r="GF78" s="177" t="str">
        <f t="shared" si="531"/>
        <v/>
      </c>
      <c r="GG78" s="177" t="str">
        <f t="shared" si="532"/>
        <v/>
      </c>
      <c r="GH78" s="177" t="str">
        <f t="shared" si="533"/>
        <v/>
      </c>
      <c r="GI78" s="177" t="str">
        <f t="shared" si="534"/>
        <v/>
      </c>
      <c r="GJ78" s="177" t="str">
        <f t="shared" si="535"/>
        <v/>
      </c>
      <c r="GK78" s="177" t="str">
        <f t="shared" si="536"/>
        <v/>
      </c>
      <c r="GL78" s="177" t="str">
        <f t="shared" si="537"/>
        <v/>
      </c>
      <c r="GM78" s="177" t="str">
        <f t="shared" si="538"/>
        <v/>
      </c>
      <c r="GN78" s="177" t="str">
        <f t="shared" si="539"/>
        <v/>
      </c>
      <c r="GO78" s="177" t="str">
        <f t="shared" si="540"/>
        <v/>
      </c>
      <c r="GP78" s="177" t="str">
        <f t="shared" si="541"/>
        <v/>
      </c>
      <c r="GQ78" s="177" t="str">
        <f t="shared" si="542"/>
        <v/>
      </c>
      <c r="GR78" s="177" t="str">
        <f t="shared" si="543"/>
        <v/>
      </c>
      <c r="GS78" s="177" t="str">
        <f t="shared" si="544"/>
        <v/>
      </c>
      <c r="GT78" s="177" t="str">
        <f t="shared" si="545"/>
        <v/>
      </c>
      <c r="GU78" s="177" t="str">
        <f t="shared" si="546"/>
        <v/>
      </c>
      <c r="GV78" s="177" t="str">
        <f t="shared" si="547"/>
        <v/>
      </c>
      <c r="GW78" s="177" t="str">
        <f t="shared" si="548"/>
        <v/>
      </c>
      <c r="GX78" s="177" t="str">
        <f t="shared" si="549"/>
        <v/>
      </c>
      <c r="GY78" s="177" t="str">
        <f t="shared" si="550"/>
        <v/>
      </c>
      <c r="GZ78" s="177" t="str">
        <f t="shared" si="551"/>
        <v/>
      </c>
      <c r="HA78" s="177" t="str">
        <f t="shared" si="552"/>
        <v/>
      </c>
      <c r="HB78" s="177" t="str">
        <f t="shared" si="553"/>
        <v/>
      </c>
      <c r="HC78" s="177" t="str">
        <f t="shared" si="554"/>
        <v/>
      </c>
      <c r="HD78" s="177" t="str">
        <f t="shared" si="555"/>
        <v/>
      </c>
      <c r="HE78" s="177" t="str">
        <f t="shared" si="556"/>
        <v/>
      </c>
      <c r="HF78" s="177" t="str">
        <f t="shared" si="557"/>
        <v/>
      </c>
      <c r="HG78" s="177" t="str">
        <f t="shared" si="558"/>
        <v/>
      </c>
      <c r="HH78" s="177" t="str">
        <f t="shared" si="559"/>
        <v/>
      </c>
      <c r="HI78" s="177" t="str">
        <f t="shared" si="560"/>
        <v/>
      </c>
      <c r="HJ78" s="177" t="str">
        <f t="shared" si="561"/>
        <v/>
      </c>
      <c r="HK78" s="177" t="str">
        <f t="shared" si="562"/>
        <v/>
      </c>
      <c r="HL78" s="177" t="str">
        <f t="shared" si="563"/>
        <v/>
      </c>
      <c r="HM78" s="177" t="str">
        <f t="shared" si="564"/>
        <v/>
      </c>
      <c r="HN78" s="177" t="str">
        <f t="shared" si="565"/>
        <v/>
      </c>
      <c r="HO78" s="177" t="str">
        <f t="shared" si="566"/>
        <v/>
      </c>
      <c r="HP78" s="177" t="str">
        <f t="shared" si="567"/>
        <v/>
      </c>
      <c r="HQ78" s="177" t="str">
        <f t="shared" si="568"/>
        <v/>
      </c>
      <c r="HR78" s="177" t="str">
        <f t="shared" si="569"/>
        <v/>
      </c>
      <c r="HS78" s="177" t="str">
        <f t="shared" si="570"/>
        <v/>
      </c>
      <c r="HT78" s="177" t="str">
        <f t="shared" si="571"/>
        <v/>
      </c>
      <c r="HU78" s="177" t="str">
        <f t="shared" si="572"/>
        <v/>
      </c>
      <c r="HV78" s="177" t="str">
        <f t="shared" si="573"/>
        <v/>
      </c>
      <c r="HW78" s="177" t="str">
        <f t="shared" si="574"/>
        <v/>
      </c>
      <c r="HX78" s="177" t="str">
        <f t="shared" si="575"/>
        <v/>
      </c>
      <c r="HY78" s="177" t="str">
        <f t="shared" si="576"/>
        <v/>
      </c>
      <c r="HZ78" s="177" t="str">
        <f t="shared" si="577"/>
        <v/>
      </c>
      <c r="IA78" s="177" t="str">
        <f t="shared" si="384"/>
        <v/>
      </c>
      <c r="IB78" s="177" t="str">
        <f t="shared" si="251"/>
        <v/>
      </c>
      <c r="IC78" s="177" t="str">
        <f t="shared" si="252"/>
        <v/>
      </c>
      <c r="ID78" s="177" t="str">
        <f t="shared" si="253"/>
        <v/>
      </c>
      <c r="IE78" s="177" t="str">
        <f t="shared" si="254"/>
        <v/>
      </c>
      <c r="IF78" s="177" t="str">
        <f t="shared" si="255"/>
        <v/>
      </c>
      <c r="IG78" s="177" t="str">
        <f t="shared" si="256"/>
        <v/>
      </c>
      <c r="IH78" s="192" t="str">
        <f t="shared" si="364"/>
        <v/>
      </c>
      <c r="II78" s="193" t="e">
        <f t="shared" si="365"/>
        <v>#N/A</v>
      </c>
      <c r="IJ78" s="193" t="e">
        <f t="shared" si="583"/>
        <v>#N/A</v>
      </c>
      <c r="IK78" s="193" t="e">
        <f t="shared" si="583"/>
        <v>#N/A</v>
      </c>
      <c r="IL78" s="193" t="e">
        <f t="shared" si="583"/>
        <v>#N/A</v>
      </c>
      <c r="IM78" s="193" t="e">
        <f t="shared" si="352"/>
        <v>#N/A</v>
      </c>
      <c r="IN78" s="193" t="e">
        <f t="shared" si="352"/>
        <v>#N/A</v>
      </c>
      <c r="IO78" s="193" t="e">
        <f t="shared" si="352"/>
        <v>#N/A</v>
      </c>
      <c r="IP78" s="193" t="e">
        <f t="shared" si="352"/>
        <v>#N/A</v>
      </c>
      <c r="IQ78" s="193" t="e">
        <f t="shared" si="352"/>
        <v>#N/A</v>
      </c>
      <c r="IR78" s="193" t="e">
        <f t="shared" si="352"/>
        <v>#N/A</v>
      </c>
      <c r="IS78" s="193" t="e">
        <f t="shared" si="352"/>
        <v>#N/A</v>
      </c>
      <c r="IT78" s="193" t="e">
        <f t="shared" si="352"/>
        <v>#N/A</v>
      </c>
      <c r="IU78" s="193" t="e">
        <f t="shared" si="352"/>
        <v>#N/A</v>
      </c>
      <c r="IV78" s="193" t="e">
        <f t="shared" si="352"/>
        <v>#N/A</v>
      </c>
      <c r="IW78" s="193" t="e">
        <f t="shared" si="352"/>
        <v>#N/A</v>
      </c>
      <c r="IX78" s="193" t="e">
        <f t="shared" si="352"/>
        <v>#N/A</v>
      </c>
      <c r="IY78" s="193" t="e">
        <f t="shared" si="352"/>
        <v>#N/A</v>
      </c>
      <c r="IZ78" s="193" t="e">
        <f t="shared" si="352"/>
        <v>#N/A</v>
      </c>
      <c r="JA78" s="193" t="e">
        <f t="shared" si="352"/>
        <v>#N/A</v>
      </c>
      <c r="JB78" s="193" t="e">
        <f t="shared" si="347"/>
        <v>#N/A</v>
      </c>
      <c r="JC78" s="193" t="e">
        <f t="shared" si="347"/>
        <v>#N/A</v>
      </c>
      <c r="JD78" s="193" t="e">
        <f t="shared" si="347"/>
        <v>#N/A</v>
      </c>
      <c r="JE78" s="193" t="e">
        <f t="shared" si="347"/>
        <v>#N/A</v>
      </c>
      <c r="JF78" s="193" t="e">
        <f t="shared" si="347"/>
        <v>#N/A</v>
      </c>
      <c r="JG78" s="193" t="e">
        <f t="shared" si="347"/>
        <v>#N/A</v>
      </c>
      <c r="JH78" s="193" t="e">
        <f t="shared" si="347"/>
        <v>#N/A</v>
      </c>
      <c r="JI78" s="193" t="e">
        <f t="shared" si="347"/>
        <v>#N/A</v>
      </c>
      <c r="JJ78" s="193" t="e">
        <f t="shared" si="347"/>
        <v>#N/A</v>
      </c>
      <c r="JK78" s="193" t="e">
        <f t="shared" si="347"/>
        <v>#N/A</v>
      </c>
      <c r="JL78" s="193" t="e">
        <f t="shared" si="347"/>
        <v>#N/A</v>
      </c>
      <c r="JM78" s="193" t="e">
        <f t="shared" si="347"/>
        <v>#N/A</v>
      </c>
      <c r="JN78" s="193" t="e">
        <f t="shared" si="347"/>
        <v>#N/A</v>
      </c>
      <c r="JO78" s="193" t="e">
        <f t="shared" si="347"/>
        <v>#N/A</v>
      </c>
      <c r="JP78" s="193" t="e">
        <f t="shared" si="347"/>
        <v>#N/A</v>
      </c>
      <c r="JQ78" s="193" t="e">
        <f t="shared" ref="JQ78:KE93" si="587">IF(ISNONTEXT($X78),IF($N78="R",_xlfn.BETA.DIST(BX78,$T78,$U78,FALSE,$G78,$I78),_xlfn.BETA.DIST(BX78,$U78,$T78,FALSE,$G78,$I78)),NA())</f>
        <v>#N/A</v>
      </c>
      <c r="JR78" s="193" t="e">
        <f t="shared" si="587"/>
        <v>#N/A</v>
      </c>
      <c r="JS78" s="193" t="e">
        <f t="shared" si="587"/>
        <v>#N/A</v>
      </c>
      <c r="JT78" s="193" t="e">
        <f t="shared" si="587"/>
        <v>#N/A</v>
      </c>
      <c r="JU78" s="193" t="e">
        <f t="shared" si="587"/>
        <v>#N/A</v>
      </c>
      <c r="JV78" s="193" t="e">
        <f t="shared" si="587"/>
        <v>#N/A</v>
      </c>
      <c r="JW78" s="193" t="e">
        <f t="shared" si="587"/>
        <v>#N/A</v>
      </c>
      <c r="JX78" s="193" t="e">
        <f t="shared" si="587"/>
        <v>#N/A</v>
      </c>
      <c r="JY78" s="193" t="e">
        <f t="shared" si="587"/>
        <v>#N/A</v>
      </c>
      <c r="JZ78" s="193" t="e">
        <f t="shared" si="587"/>
        <v>#N/A</v>
      </c>
      <c r="KA78" s="193" t="e">
        <f t="shared" si="587"/>
        <v>#N/A</v>
      </c>
      <c r="KB78" s="193" t="e">
        <f t="shared" si="587"/>
        <v>#N/A</v>
      </c>
      <c r="KC78" s="193" t="e">
        <f t="shared" si="587"/>
        <v>#N/A</v>
      </c>
      <c r="KD78" s="193" t="e">
        <f t="shared" si="587"/>
        <v>#N/A</v>
      </c>
      <c r="KE78" s="193" t="e">
        <f t="shared" si="587"/>
        <v>#N/A</v>
      </c>
      <c r="KF78" s="193" t="e">
        <f t="shared" si="375"/>
        <v>#N/A</v>
      </c>
      <c r="KG78" s="193" t="e">
        <f t="shared" si="375"/>
        <v>#N/A</v>
      </c>
      <c r="KH78" s="193" t="e">
        <f t="shared" si="375"/>
        <v>#N/A</v>
      </c>
      <c r="KI78" s="193" t="e">
        <f t="shared" si="375"/>
        <v>#N/A</v>
      </c>
      <c r="KJ78" s="193" t="e">
        <f t="shared" si="375"/>
        <v>#N/A</v>
      </c>
      <c r="KK78" s="193" t="e">
        <f t="shared" si="375"/>
        <v>#N/A</v>
      </c>
      <c r="KL78" s="193" t="e">
        <f t="shared" si="375"/>
        <v>#N/A</v>
      </c>
      <c r="KM78" s="193" t="e">
        <f t="shared" si="375"/>
        <v>#N/A</v>
      </c>
      <c r="KN78" s="193" t="e">
        <f t="shared" si="375"/>
        <v>#N/A</v>
      </c>
      <c r="KO78" s="193" t="e">
        <f t="shared" si="375"/>
        <v>#N/A</v>
      </c>
      <c r="KP78" s="193" t="e">
        <f t="shared" si="375"/>
        <v>#N/A</v>
      </c>
      <c r="KQ78" s="193" t="e">
        <f t="shared" si="375"/>
        <v>#N/A</v>
      </c>
      <c r="KR78" s="193" t="e">
        <f t="shared" si="375"/>
        <v>#N/A</v>
      </c>
      <c r="KS78" s="193" t="e">
        <f t="shared" si="375"/>
        <v>#N/A</v>
      </c>
      <c r="KT78" s="193" t="e">
        <f t="shared" si="375"/>
        <v>#N/A</v>
      </c>
      <c r="KU78" s="193" t="e">
        <f t="shared" si="385"/>
        <v>#N/A</v>
      </c>
      <c r="KV78" s="193" t="e">
        <f t="shared" si="584"/>
        <v>#N/A</v>
      </c>
      <c r="KW78" s="193" t="e">
        <f t="shared" si="584"/>
        <v>#N/A</v>
      </c>
      <c r="KX78" s="193" t="e">
        <f t="shared" si="584"/>
        <v>#N/A</v>
      </c>
      <c r="KY78" s="193" t="e">
        <f t="shared" si="353"/>
        <v>#N/A</v>
      </c>
      <c r="KZ78" s="193" t="e">
        <f t="shared" si="353"/>
        <v>#N/A</v>
      </c>
      <c r="LA78" s="193" t="e">
        <f t="shared" si="353"/>
        <v>#N/A</v>
      </c>
      <c r="LB78" s="193" t="e">
        <f t="shared" si="353"/>
        <v>#N/A</v>
      </c>
      <c r="LC78" s="193" t="e">
        <f t="shared" si="353"/>
        <v>#N/A</v>
      </c>
      <c r="LD78" s="193" t="e">
        <f t="shared" si="353"/>
        <v>#N/A</v>
      </c>
      <c r="LE78" s="193" t="e">
        <f t="shared" si="353"/>
        <v>#N/A</v>
      </c>
      <c r="LF78" s="193" t="e">
        <f t="shared" si="353"/>
        <v>#N/A</v>
      </c>
      <c r="LG78" s="193" t="e">
        <f t="shared" si="353"/>
        <v>#N/A</v>
      </c>
      <c r="LH78" s="193" t="e">
        <f t="shared" si="353"/>
        <v>#N/A</v>
      </c>
      <c r="LI78" s="193" t="e">
        <f t="shared" si="353"/>
        <v>#N/A</v>
      </c>
      <c r="LJ78" s="193" t="e">
        <f t="shared" si="353"/>
        <v>#N/A</v>
      </c>
      <c r="LK78" s="193" t="e">
        <f t="shared" si="353"/>
        <v>#N/A</v>
      </c>
      <c r="LL78" s="193" t="e">
        <f t="shared" si="353"/>
        <v>#N/A</v>
      </c>
      <c r="LM78" s="193" t="e">
        <f t="shared" si="353"/>
        <v>#N/A</v>
      </c>
      <c r="LN78" s="193" t="e">
        <f t="shared" si="348"/>
        <v>#N/A</v>
      </c>
      <c r="LO78" s="193" t="e">
        <f t="shared" si="348"/>
        <v>#N/A</v>
      </c>
      <c r="LP78" s="193" t="e">
        <f t="shared" si="348"/>
        <v>#N/A</v>
      </c>
      <c r="LQ78" s="193" t="e">
        <f t="shared" si="348"/>
        <v>#N/A</v>
      </c>
      <c r="LR78" s="193" t="e">
        <f t="shared" si="348"/>
        <v>#N/A</v>
      </c>
      <c r="LS78" s="193" t="e">
        <f t="shared" si="348"/>
        <v>#N/A</v>
      </c>
      <c r="LT78" s="193" t="e">
        <f t="shared" si="348"/>
        <v>#N/A</v>
      </c>
      <c r="LU78" s="193" t="e">
        <f t="shared" si="348"/>
        <v>#N/A</v>
      </c>
      <c r="LV78" s="193" t="e">
        <f t="shared" si="348"/>
        <v>#N/A</v>
      </c>
      <c r="LW78" s="193" t="e">
        <f t="shared" si="348"/>
        <v>#N/A</v>
      </c>
      <c r="LX78" s="193" t="e">
        <f t="shared" si="348"/>
        <v>#N/A</v>
      </c>
      <c r="LY78" s="193" t="e">
        <f t="shared" si="348"/>
        <v>#N/A</v>
      </c>
      <c r="LZ78" s="193" t="e">
        <f t="shared" si="348"/>
        <v>#N/A</v>
      </c>
      <c r="MA78" s="193" t="e">
        <f t="shared" si="348"/>
        <v>#N/A</v>
      </c>
      <c r="MB78" s="193" t="e">
        <f t="shared" si="348"/>
        <v>#N/A</v>
      </c>
      <c r="MC78" s="193" t="e">
        <f t="shared" ref="MC78:MQ93" si="588">IF(ISNONTEXT($X78),IF($N78="R",_xlfn.BETA.DIST(EJ78,$T78,$U78,FALSE,$G78,$I78),_xlfn.BETA.DIST(EJ78,$U78,$T78,FALSE,$G78,$I78)),NA())</f>
        <v>#N/A</v>
      </c>
      <c r="MD78" s="193" t="e">
        <f t="shared" si="588"/>
        <v>#N/A</v>
      </c>
      <c r="ME78" s="193" t="e">
        <f t="shared" si="588"/>
        <v>#N/A</v>
      </c>
      <c r="MF78" s="193" t="e">
        <f t="shared" si="588"/>
        <v>#N/A</v>
      </c>
      <c r="MG78" s="193" t="e">
        <f t="shared" si="588"/>
        <v>#N/A</v>
      </c>
      <c r="MH78" s="193" t="e">
        <f t="shared" si="588"/>
        <v>#N/A</v>
      </c>
      <c r="MI78" s="193" t="e">
        <f t="shared" si="588"/>
        <v>#N/A</v>
      </c>
      <c r="MJ78" s="193" t="e">
        <f t="shared" si="588"/>
        <v>#N/A</v>
      </c>
      <c r="MK78" s="193" t="e">
        <f t="shared" si="588"/>
        <v>#N/A</v>
      </c>
      <c r="ML78" s="193" t="e">
        <f t="shared" si="588"/>
        <v>#N/A</v>
      </c>
      <c r="MM78" s="193" t="e">
        <f t="shared" si="588"/>
        <v>#N/A</v>
      </c>
      <c r="MN78" s="193" t="e">
        <f t="shared" si="588"/>
        <v>#N/A</v>
      </c>
      <c r="MO78" s="193" t="e">
        <f t="shared" si="588"/>
        <v>#N/A</v>
      </c>
      <c r="MP78" s="193" t="e">
        <f t="shared" si="588"/>
        <v>#N/A</v>
      </c>
      <c r="MQ78" s="193" t="e">
        <f t="shared" si="588"/>
        <v>#N/A</v>
      </c>
      <c r="MR78" s="193" t="e">
        <f t="shared" si="376"/>
        <v>#N/A</v>
      </c>
      <c r="MS78" s="193" t="e">
        <f t="shared" si="376"/>
        <v>#N/A</v>
      </c>
      <c r="MT78" s="193" t="e">
        <f t="shared" si="376"/>
        <v>#N/A</v>
      </c>
      <c r="MU78" s="193" t="e">
        <f t="shared" si="376"/>
        <v>#N/A</v>
      </c>
      <c r="MV78" s="193" t="e">
        <f t="shared" si="376"/>
        <v>#N/A</v>
      </c>
      <c r="MW78" s="193" t="e">
        <f t="shared" si="376"/>
        <v>#N/A</v>
      </c>
      <c r="MX78" s="193" t="e">
        <f t="shared" si="376"/>
        <v>#N/A</v>
      </c>
      <c r="MY78" s="193" t="e">
        <f t="shared" si="376"/>
        <v>#N/A</v>
      </c>
      <c r="MZ78" s="193" t="e">
        <f t="shared" si="376"/>
        <v>#N/A</v>
      </c>
      <c r="NA78" s="193" t="e">
        <f t="shared" si="376"/>
        <v>#N/A</v>
      </c>
      <c r="NB78" s="193" t="e">
        <f t="shared" si="376"/>
        <v>#N/A</v>
      </c>
      <c r="NC78" s="193" t="e">
        <f t="shared" si="376"/>
        <v>#N/A</v>
      </c>
      <c r="ND78" s="193" t="e">
        <f t="shared" si="376"/>
        <v>#N/A</v>
      </c>
      <c r="NE78" s="193" t="e">
        <f t="shared" si="376"/>
        <v>#N/A</v>
      </c>
      <c r="NF78" s="193" t="e">
        <f t="shared" si="376"/>
        <v>#N/A</v>
      </c>
      <c r="NG78" s="193" t="e">
        <f t="shared" si="386"/>
        <v>#N/A</v>
      </c>
      <c r="NH78" s="193" t="e">
        <f t="shared" si="585"/>
        <v>#N/A</v>
      </c>
      <c r="NI78" s="193" t="e">
        <f t="shared" si="585"/>
        <v>#N/A</v>
      </c>
      <c r="NJ78" s="193" t="e">
        <f t="shared" si="585"/>
        <v>#N/A</v>
      </c>
      <c r="NK78" s="193" t="e">
        <f t="shared" si="354"/>
        <v>#N/A</v>
      </c>
      <c r="NL78" s="193" t="e">
        <f t="shared" si="354"/>
        <v>#N/A</v>
      </c>
      <c r="NM78" s="193" t="e">
        <f t="shared" si="354"/>
        <v>#N/A</v>
      </c>
      <c r="NN78" s="193" t="e">
        <f t="shared" si="354"/>
        <v>#N/A</v>
      </c>
      <c r="NO78" s="193" t="e">
        <f t="shared" si="354"/>
        <v>#N/A</v>
      </c>
      <c r="NP78" s="193" t="e">
        <f t="shared" si="354"/>
        <v>#N/A</v>
      </c>
      <c r="NQ78" s="193" t="e">
        <f t="shared" si="354"/>
        <v>#N/A</v>
      </c>
      <c r="NR78" s="193" t="e">
        <f t="shared" si="354"/>
        <v>#N/A</v>
      </c>
      <c r="NS78" s="193" t="e">
        <f t="shared" si="354"/>
        <v>#N/A</v>
      </c>
      <c r="NT78" s="193" t="e">
        <f t="shared" si="354"/>
        <v>#N/A</v>
      </c>
      <c r="NU78" s="193" t="e">
        <f t="shared" si="354"/>
        <v>#N/A</v>
      </c>
      <c r="NV78" s="193" t="e">
        <f t="shared" si="354"/>
        <v>#N/A</v>
      </c>
      <c r="NW78" s="193" t="e">
        <f t="shared" si="354"/>
        <v>#N/A</v>
      </c>
      <c r="NX78" s="193" t="e">
        <f t="shared" si="354"/>
        <v>#N/A</v>
      </c>
      <c r="NY78" s="193" t="e">
        <f t="shared" si="354"/>
        <v>#N/A</v>
      </c>
      <c r="NZ78" s="193" t="e">
        <f t="shared" si="349"/>
        <v>#N/A</v>
      </c>
      <c r="OA78" s="193" t="e">
        <f t="shared" si="349"/>
        <v>#N/A</v>
      </c>
      <c r="OB78" s="193" t="e">
        <f t="shared" si="349"/>
        <v>#N/A</v>
      </c>
      <c r="OC78" s="193" t="e">
        <f t="shared" si="349"/>
        <v>#N/A</v>
      </c>
      <c r="OD78" s="193" t="e">
        <f t="shared" si="349"/>
        <v>#N/A</v>
      </c>
      <c r="OE78" s="193" t="e">
        <f t="shared" si="349"/>
        <v>#N/A</v>
      </c>
      <c r="OF78" s="193" t="e">
        <f t="shared" si="349"/>
        <v>#N/A</v>
      </c>
      <c r="OG78" s="193" t="e">
        <f t="shared" si="349"/>
        <v>#N/A</v>
      </c>
      <c r="OH78" s="193" t="e">
        <f t="shared" si="349"/>
        <v>#N/A</v>
      </c>
      <c r="OI78" s="193" t="e">
        <f t="shared" si="349"/>
        <v>#N/A</v>
      </c>
      <c r="OJ78" s="193" t="e">
        <f t="shared" si="349"/>
        <v>#N/A</v>
      </c>
      <c r="OK78" s="193" t="e">
        <f t="shared" si="349"/>
        <v>#N/A</v>
      </c>
      <c r="OL78" s="193" t="e">
        <f t="shared" si="349"/>
        <v>#N/A</v>
      </c>
      <c r="OM78" s="193" t="e">
        <f t="shared" si="349"/>
        <v>#N/A</v>
      </c>
      <c r="ON78" s="193" t="e">
        <f t="shared" si="349"/>
        <v>#N/A</v>
      </c>
      <c r="OO78" s="193" t="e">
        <f t="shared" ref="OO78:PC93" si="589">IF(ISNONTEXT($X78),IF($N78="R",_xlfn.BETA.DIST(GV78,$T78,$U78,FALSE,$G78,$I78),_xlfn.BETA.DIST(GV78,$U78,$T78,FALSE,$G78,$I78)),NA())</f>
        <v>#N/A</v>
      </c>
      <c r="OP78" s="193" t="e">
        <f t="shared" si="589"/>
        <v>#N/A</v>
      </c>
      <c r="OQ78" s="193" t="e">
        <f t="shared" si="589"/>
        <v>#N/A</v>
      </c>
      <c r="OR78" s="193" t="e">
        <f t="shared" si="589"/>
        <v>#N/A</v>
      </c>
      <c r="OS78" s="193" t="e">
        <f t="shared" si="589"/>
        <v>#N/A</v>
      </c>
      <c r="OT78" s="193" t="e">
        <f t="shared" si="589"/>
        <v>#N/A</v>
      </c>
      <c r="OU78" s="193" t="e">
        <f t="shared" si="589"/>
        <v>#N/A</v>
      </c>
      <c r="OV78" s="193" t="e">
        <f t="shared" si="589"/>
        <v>#N/A</v>
      </c>
      <c r="OW78" s="193" t="e">
        <f t="shared" si="589"/>
        <v>#N/A</v>
      </c>
      <c r="OX78" s="193" t="e">
        <f t="shared" si="589"/>
        <v>#N/A</v>
      </c>
      <c r="OY78" s="193" t="e">
        <f t="shared" si="589"/>
        <v>#N/A</v>
      </c>
      <c r="OZ78" s="193" t="e">
        <f t="shared" si="589"/>
        <v>#N/A</v>
      </c>
      <c r="PA78" s="193" t="e">
        <f t="shared" si="589"/>
        <v>#N/A</v>
      </c>
      <c r="PB78" s="193" t="e">
        <f t="shared" si="589"/>
        <v>#N/A</v>
      </c>
      <c r="PC78" s="193" t="e">
        <f t="shared" si="589"/>
        <v>#N/A</v>
      </c>
      <c r="PD78" s="193" t="e">
        <f t="shared" si="377"/>
        <v>#N/A</v>
      </c>
      <c r="PE78" s="193" t="e">
        <f t="shared" si="377"/>
        <v>#N/A</v>
      </c>
      <c r="PF78" s="193" t="e">
        <f t="shared" si="377"/>
        <v>#N/A</v>
      </c>
      <c r="PG78" s="193" t="e">
        <f t="shared" si="377"/>
        <v>#N/A</v>
      </c>
      <c r="PH78" s="193" t="e">
        <f t="shared" si="377"/>
        <v>#N/A</v>
      </c>
      <c r="PI78" s="193" t="e">
        <f t="shared" si="377"/>
        <v>#N/A</v>
      </c>
      <c r="PJ78" s="193" t="e">
        <f t="shared" si="377"/>
        <v>#N/A</v>
      </c>
      <c r="PK78" s="193" t="e">
        <f t="shared" si="377"/>
        <v>#N/A</v>
      </c>
      <c r="PL78" s="193" t="e">
        <f t="shared" si="377"/>
        <v>#N/A</v>
      </c>
      <c r="PM78" s="193" t="e">
        <f t="shared" si="377"/>
        <v>#N/A</v>
      </c>
      <c r="PN78" s="193" t="e">
        <f t="shared" si="377"/>
        <v>#N/A</v>
      </c>
      <c r="PO78" s="193" t="e">
        <f t="shared" si="377"/>
        <v>#N/A</v>
      </c>
      <c r="PP78" s="193" t="e">
        <f t="shared" si="377"/>
        <v>#N/A</v>
      </c>
      <c r="PQ78" s="193" t="e">
        <f t="shared" si="377"/>
        <v>#N/A</v>
      </c>
      <c r="PR78" s="193" t="e">
        <f t="shared" si="377"/>
        <v>#N/A</v>
      </c>
      <c r="PS78" s="193" t="e">
        <f t="shared" si="387"/>
        <v>#N/A</v>
      </c>
      <c r="PT78" s="193" t="e">
        <f t="shared" si="366"/>
        <v>#N/A</v>
      </c>
      <c r="PU78" s="193" t="e">
        <f t="shared" si="366"/>
        <v>#N/A</v>
      </c>
      <c r="PV78" s="193" t="e">
        <f t="shared" si="366"/>
        <v>#N/A</v>
      </c>
      <c r="PW78" s="193" t="e">
        <f t="shared" si="366"/>
        <v>#N/A</v>
      </c>
      <c r="PX78" s="193" t="e">
        <f t="shared" si="366"/>
        <v>#N/A</v>
      </c>
      <c r="PY78" s="193" t="e">
        <f t="shared" si="366"/>
        <v>#N/A</v>
      </c>
      <c r="PZ78" s="193" t="e">
        <f t="shared" si="366"/>
        <v>#N/A</v>
      </c>
      <c r="QA78" s="193" t="e">
        <f t="shared" si="366"/>
        <v>#N/A</v>
      </c>
    </row>
    <row r="79" spans="1:443" hidden="1" x14ac:dyDescent="0.45">
      <c r="A79" s="276"/>
      <c r="B79" s="277" t="str">
        <f>IF(OR($T79="",$U79=""),"",ROUND(_xlfn.BETA.INV(ABS(VLOOKUP($Z$1,VLookups!$A$30:$B$31,2,FALSE)-B$2),IF($N79="L",$U79,$T79),IF($N79="L",$T79,$U79),$G79,$I79),0))</f>
        <v/>
      </c>
      <c r="C79" s="287" t="str">
        <f t="shared" si="378"/>
        <v/>
      </c>
      <c r="D79" s="288" t="str">
        <f t="shared" si="379"/>
        <v/>
      </c>
      <c r="E79" s="134"/>
      <c r="F79" s="279"/>
      <c r="G79" s="280" t="str">
        <f t="shared" si="367"/>
        <v/>
      </c>
      <c r="H79" s="281"/>
      <c r="I79" s="280" t="str">
        <f t="shared" si="368"/>
        <v/>
      </c>
      <c r="J79" s="279"/>
      <c r="K79" s="135"/>
      <c r="L79" s="110" t="str">
        <f t="shared" si="369"/>
        <v/>
      </c>
      <c r="M79" s="21" t="str">
        <f t="shared" si="370"/>
        <v/>
      </c>
      <c r="N79" s="22" t="str">
        <f t="shared" si="371"/>
        <v/>
      </c>
      <c r="O79" s="23" t="str">
        <f>IF(M79="","",IF(OR($M79&lt;Skew!$B$3,$M79=Skew!$B$3),IF($M79&gt;Skew!$C$3,Skew!$A$3,IF($M79&gt;Skew!$C$4,Skew!$A$4,IF($M79&gt;Skew!$C$5,Skew!$A$5,IF($M79&gt;Skew!$C$6,Skew!$A$6,IF($M79&gt;Skew!$C$7,Skew!$A$7,IF($M79&gt;Skew!$C$8,Skew!$A$8,IF($M79&gt;Skew!$C$9,Skew!$A$9,IF($M79&gt;Skew!$C$10,Skew!$A$10,IF($M79&gt;Skew!$C$11,Skew!$A$11,IF($M79&gt;Skew!$C$12,Skew!$A$12,IF($M79&gt;Skew!$C$13,Skew!$A$13,IF($M79&gt;Skew!$C$14,Skew!$A$14,IF($M79&gt;Skew!$C$15,Skew!$A$15,IF($M79&gt;Skew!$C$16,Skew!$A$16,Skew!$A$17)
)))))))))))))))</f>
        <v/>
      </c>
      <c r="P79" s="22" t="str">
        <f>IF(M79="","",MATCH(O79,Skew!$A$3:$A$17,0))</f>
        <v/>
      </c>
      <c r="Q79" s="22" t="str">
        <f t="shared" si="357"/>
        <v/>
      </c>
      <c r="R79" s="24"/>
      <c r="S79" s="22" t="str">
        <f>IF(OR(M79="",R79=""),"",MATCH(R79,Confidence!$A$3:$A$12,0))</f>
        <v/>
      </c>
      <c r="T79" s="25" t="str">
        <f t="shared" si="358"/>
        <v/>
      </c>
      <c r="U79" s="25" t="str">
        <f t="shared" si="359"/>
        <v/>
      </c>
      <c r="V79" s="22"/>
      <c r="W79" s="102" t="str">
        <f t="shared" si="360"/>
        <v/>
      </c>
      <c r="X79" s="102" t="str">
        <f t="shared" si="361"/>
        <v/>
      </c>
      <c r="Y79" s="37" t="str">
        <f t="shared" si="362"/>
        <v/>
      </c>
      <c r="Z79" s="115"/>
      <c r="AA79" s="204" t="str">
        <f>IF(AND(G79&gt;0,H79&gt;0,I79&gt;0,T79&gt;0,U79&gt;0,Z79&gt;0,NOT(R79="")),ABS(VLOOKUP($Z$1,VLookups!$A$30:$B$31,2,FALSE)-_xlfn.BETA.DIST(Z79,IF(N79="L",U79,T79),IF(N79="L",T79,U79),TRUE,G79,I79)),"")</f>
        <v/>
      </c>
      <c r="AB79" s="112" t="str">
        <f>IF(OR($T79="",$U79=""),"",_xlfn.BETA.INV(ABS(VLOOKUP($Z$1,VLookups!$A$30:$B$31,2,FALSE)-AB$3),IF($N79="L",$U79,$T79),IF($N79="L",$T79,$U79),$G79,$I79))</f>
        <v/>
      </c>
      <c r="AC79" s="113" t="str">
        <f>IF(OR($T79="",$U79=""),"",_xlfn.BETA.INV(ABS(VLOOKUP($Z$1,VLookups!$A$30:$B$31,2,FALSE)-AC$3),IF($N79="L",$U79,$T79),IF($N79="L",$T79,$U79),$G79,$I79))</f>
        <v/>
      </c>
      <c r="AD79" s="112" t="str">
        <f>IF(OR($T79="",$U79=""),"",_xlfn.BETA.INV(ABS(VLOOKUP($Z$1,VLookups!$A$30:$B$31,2,FALSE)-AD$3),IF($N79="L",$U79,$T79),IF($N79="L",$T79,$U79),$G79,$I79))</f>
        <v/>
      </c>
      <c r="AE79" s="113" t="str">
        <f>IF(OR($T79="",$U79=""),"",_xlfn.BETA.INV(ABS(VLOOKUP($Z$1,VLookups!$A$30:$B$31,2,FALSE)-AE$3),IF($N79="L",$U79,$T79),IF($N79="L",$T79,$U79),$G79,$I79))</f>
        <v/>
      </c>
      <c r="AF79" s="112" t="str">
        <f>IF(OR($T79="",$U79=""),"",_xlfn.BETA.INV(ABS(VLOOKUP($Z$1,VLookups!$A$30:$B$31,2,FALSE)-AF$3),IF($N79="L",$U79,$T79),IF($N79="L",$T79,$U79),$G79,$I79))</f>
        <v/>
      </c>
      <c r="AG79" s="113" t="str">
        <f>IF(OR($T79="",$U79=""),"",_xlfn.BETA.INV(ABS(VLOOKUP($Z$1,VLookups!$A$30:$B$31,2,FALSE)-AG$3),IF($N79="L",$U79,$T79),IF($N79="L",$T79,$U79),$G79,$I79))</f>
        <v/>
      </c>
      <c r="AH79" s="112" t="str">
        <f>IF(OR($T79="",$U79=""),"",_xlfn.BETA.INV(ABS(VLOOKUP($Z$1,VLookups!$A$30:$B$31,2,FALSE)-AH$3),IF($N79="L",$U79,$T79),IF($N79="L",$T79,$U79),$G79,$I79))</f>
        <v/>
      </c>
      <c r="AI79" s="113" t="str">
        <f>IF(OR($T79="",$U79=""),"",_xlfn.BETA.INV(ABS(VLOOKUP($Z$1,VLookups!$A$30:$B$31,2,FALSE)-AI$3),IF($N79="L",$U79,$T79),IF($N79="L",$T79,$U79),$G79,$I79))</f>
        <v/>
      </c>
      <c r="AJ79" s="112" t="str">
        <f>IF(OR($T79="",$U79=""),"",_xlfn.BETA.INV(ABS(VLOOKUP($Z$1,VLookups!$A$30:$B$31,2,FALSE)-AJ$3),IF($N79="L",$U79,$T79),IF($N79="L",$T79,$U79),$G79,$I79))</f>
        <v/>
      </c>
      <c r="AK79" s="113" t="str">
        <f>IF(OR($T79="",$U79=""),"",_xlfn.BETA.INV(ABS(VLOOKUP($Z$1,VLookups!$A$30:$B$31,2,FALSE)-AK$3),IF($N79="L",$U79,$T79),IF($N79="L",$T79,$U79),$G79,$I79))</f>
        <v/>
      </c>
      <c r="AL79" s="112" t="str">
        <f>IF(OR($T79="",$U79=""),"",_xlfn.BETA.INV(ABS(VLOOKUP($Z$1,VLookups!$A$30:$B$31,2,FALSE)-AL$3),IF($N79="L",$U79,$T79),IF($N79="L",$T79,$U79),$G79,$I79))</f>
        <v/>
      </c>
      <c r="AM79" s="113" t="str">
        <f>IF(OR($T79="",$U79=""),"",_xlfn.BETA.INV(ABS(VLOOKUP($Z$1,VLookups!$A$30:$B$31,2,FALSE)-AM$3),IF($N79="L",$U79,$T79),IF($N79="L",$T79,$U79),$G79,$I79))</f>
        <v/>
      </c>
      <c r="AN79" s="15"/>
      <c r="AO79" s="194" t="str">
        <f t="shared" si="372"/>
        <v/>
      </c>
      <c r="AP79" s="192" t="str">
        <f t="shared" si="373"/>
        <v/>
      </c>
      <c r="AQ79" s="177" t="str">
        <f t="shared" ref="AQ79" si="590">IF(ISNONTEXT($AO79),AP79+$AO79,"")</f>
        <v/>
      </c>
      <c r="AR79" s="177" t="str">
        <f t="shared" si="389"/>
        <v/>
      </c>
      <c r="AS79" s="177" t="str">
        <f t="shared" si="390"/>
        <v/>
      </c>
      <c r="AT79" s="177" t="str">
        <f t="shared" si="391"/>
        <v/>
      </c>
      <c r="AU79" s="177" t="str">
        <f t="shared" si="392"/>
        <v/>
      </c>
      <c r="AV79" s="177" t="str">
        <f t="shared" si="393"/>
        <v/>
      </c>
      <c r="AW79" s="177" t="str">
        <f t="shared" si="394"/>
        <v/>
      </c>
      <c r="AX79" s="177" t="str">
        <f t="shared" si="395"/>
        <v/>
      </c>
      <c r="AY79" s="177" t="str">
        <f t="shared" si="396"/>
        <v/>
      </c>
      <c r="AZ79" s="177" t="str">
        <f t="shared" si="397"/>
        <v/>
      </c>
      <c r="BA79" s="177" t="str">
        <f t="shared" si="398"/>
        <v/>
      </c>
      <c r="BB79" s="177" t="str">
        <f t="shared" si="399"/>
        <v/>
      </c>
      <c r="BC79" s="177" t="str">
        <f t="shared" si="400"/>
        <v/>
      </c>
      <c r="BD79" s="177" t="str">
        <f t="shared" si="401"/>
        <v/>
      </c>
      <c r="BE79" s="177" t="str">
        <f t="shared" si="402"/>
        <v/>
      </c>
      <c r="BF79" s="177" t="str">
        <f t="shared" si="403"/>
        <v/>
      </c>
      <c r="BG79" s="177" t="str">
        <f t="shared" si="404"/>
        <v/>
      </c>
      <c r="BH79" s="177" t="str">
        <f t="shared" si="405"/>
        <v/>
      </c>
      <c r="BI79" s="177" t="str">
        <f t="shared" si="406"/>
        <v/>
      </c>
      <c r="BJ79" s="177" t="str">
        <f t="shared" si="407"/>
        <v/>
      </c>
      <c r="BK79" s="177" t="str">
        <f t="shared" si="408"/>
        <v/>
      </c>
      <c r="BL79" s="177" t="str">
        <f t="shared" si="409"/>
        <v/>
      </c>
      <c r="BM79" s="177" t="str">
        <f t="shared" si="410"/>
        <v/>
      </c>
      <c r="BN79" s="177" t="str">
        <f t="shared" si="411"/>
        <v/>
      </c>
      <c r="BO79" s="177" t="str">
        <f t="shared" si="412"/>
        <v/>
      </c>
      <c r="BP79" s="177" t="str">
        <f t="shared" si="413"/>
        <v/>
      </c>
      <c r="BQ79" s="177" t="str">
        <f t="shared" si="414"/>
        <v/>
      </c>
      <c r="BR79" s="177" t="str">
        <f t="shared" si="415"/>
        <v/>
      </c>
      <c r="BS79" s="177" t="str">
        <f t="shared" si="416"/>
        <v/>
      </c>
      <c r="BT79" s="177" t="str">
        <f t="shared" si="417"/>
        <v/>
      </c>
      <c r="BU79" s="177" t="str">
        <f t="shared" si="418"/>
        <v/>
      </c>
      <c r="BV79" s="177" t="str">
        <f t="shared" si="419"/>
        <v/>
      </c>
      <c r="BW79" s="177" t="str">
        <f t="shared" si="420"/>
        <v/>
      </c>
      <c r="BX79" s="177" t="str">
        <f t="shared" si="421"/>
        <v/>
      </c>
      <c r="BY79" s="177" t="str">
        <f t="shared" si="422"/>
        <v/>
      </c>
      <c r="BZ79" s="177" t="str">
        <f t="shared" si="423"/>
        <v/>
      </c>
      <c r="CA79" s="177" t="str">
        <f t="shared" si="424"/>
        <v/>
      </c>
      <c r="CB79" s="177" t="str">
        <f t="shared" si="425"/>
        <v/>
      </c>
      <c r="CC79" s="177" t="str">
        <f t="shared" si="426"/>
        <v/>
      </c>
      <c r="CD79" s="177" t="str">
        <f t="shared" si="427"/>
        <v/>
      </c>
      <c r="CE79" s="177" t="str">
        <f t="shared" si="428"/>
        <v/>
      </c>
      <c r="CF79" s="177" t="str">
        <f t="shared" si="429"/>
        <v/>
      </c>
      <c r="CG79" s="177" t="str">
        <f t="shared" si="430"/>
        <v/>
      </c>
      <c r="CH79" s="177" t="str">
        <f t="shared" si="431"/>
        <v/>
      </c>
      <c r="CI79" s="177" t="str">
        <f t="shared" si="432"/>
        <v/>
      </c>
      <c r="CJ79" s="177" t="str">
        <f t="shared" si="433"/>
        <v/>
      </c>
      <c r="CK79" s="177" t="str">
        <f t="shared" si="434"/>
        <v/>
      </c>
      <c r="CL79" s="177" t="str">
        <f t="shared" si="435"/>
        <v/>
      </c>
      <c r="CM79" s="177" t="str">
        <f t="shared" si="436"/>
        <v/>
      </c>
      <c r="CN79" s="177" t="str">
        <f t="shared" si="437"/>
        <v/>
      </c>
      <c r="CO79" s="177" t="str">
        <f t="shared" si="438"/>
        <v/>
      </c>
      <c r="CP79" s="177" t="str">
        <f t="shared" si="439"/>
        <v/>
      </c>
      <c r="CQ79" s="177" t="str">
        <f t="shared" si="440"/>
        <v/>
      </c>
      <c r="CR79" s="177" t="str">
        <f t="shared" si="441"/>
        <v/>
      </c>
      <c r="CS79" s="177" t="str">
        <f t="shared" si="442"/>
        <v/>
      </c>
      <c r="CT79" s="177" t="str">
        <f t="shared" si="443"/>
        <v/>
      </c>
      <c r="CU79" s="177" t="str">
        <f t="shared" si="444"/>
        <v/>
      </c>
      <c r="CV79" s="177" t="str">
        <f t="shared" si="445"/>
        <v/>
      </c>
      <c r="CW79" s="177" t="str">
        <f t="shared" si="446"/>
        <v/>
      </c>
      <c r="CX79" s="177" t="str">
        <f t="shared" si="447"/>
        <v/>
      </c>
      <c r="CY79" s="177" t="str">
        <f t="shared" si="448"/>
        <v/>
      </c>
      <c r="CZ79" s="177" t="str">
        <f t="shared" si="449"/>
        <v/>
      </c>
      <c r="DA79" s="177" t="str">
        <f t="shared" si="450"/>
        <v/>
      </c>
      <c r="DB79" s="177" t="str">
        <f t="shared" si="451"/>
        <v/>
      </c>
      <c r="DC79" s="177" t="str">
        <f t="shared" si="382"/>
        <v/>
      </c>
      <c r="DD79" s="177" t="str">
        <f t="shared" si="452"/>
        <v/>
      </c>
      <c r="DE79" s="177" t="str">
        <f t="shared" si="453"/>
        <v/>
      </c>
      <c r="DF79" s="177" t="str">
        <f t="shared" si="454"/>
        <v/>
      </c>
      <c r="DG79" s="177" t="str">
        <f t="shared" si="455"/>
        <v/>
      </c>
      <c r="DH79" s="177" t="str">
        <f t="shared" si="456"/>
        <v/>
      </c>
      <c r="DI79" s="177" t="str">
        <f t="shared" si="457"/>
        <v/>
      </c>
      <c r="DJ79" s="177" t="str">
        <f t="shared" si="458"/>
        <v/>
      </c>
      <c r="DK79" s="177" t="str">
        <f t="shared" si="459"/>
        <v/>
      </c>
      <c r="DL79" s="177" t="str">
        <f t="shared" si="460"/>
        <v/>
      </c>
      <c r="DM79" s="177" t="str">
        <f t="shared" si="461"/>
        <v/>
      </c>
      <c r="DN79" s="177" t="str">
        <f t="shared" si="462"/>
        <v/>
      </c>
      <c r="DO79" s="177" t="str">
        <f t="shared" si="463"/>
        <v/>
      </c>
      <c r="DP79" s="177" t="str">
        <f t="shared" si="464"/>
        <v/>
      </c>
      <c r="DQ79" s="177" t="str">
        <f t="shared" si="465"/>
        <v/>
      </c>
      <c r="DR79" s="177" t="str">
        <f t="shared" si="466"/>
        <v/>
      </c>
      <c r="DS79" s="177" t="str">
        <f t="shared" si="467"/>
        <v/>
      </c>
      <c r="DT79" s="177" t="str">
        <f t="shared" si="468"/>
        <v/>
      </c>
      <c r="DU79" s="177" t="str">
        <f t="shared" si="469"/>
        <v/>
      </c>
      <c r="DV79" s="177" t="str">
        <f t="shared" si="470"/>
        <v/>
      </c>
      <c r="DW79" s="177" t="str">
        <f t="shared" si="471"/>
        <v/>
      </c>
      <c r="DX79" s="177" t="str">
        <f t="shared" si="472"/>
        <v/>
      </c>
      <c r="DY79" s="177" t="str">
        <f t="shared" si="473"/>
        <v/>
      </c>
      <c r="DZ79" s="177" t="str">
        <f t="shared" si="474"/>
        <v/>
      </c>
      <c r="EA79" s="177" t="str">
        <f t="shared" si="475"/>
        <v/>
      </c>
      <c r="EB79" s="177" t="str">
        <f t="shared" si="476"/>
        <v/>
      </c>
      <c r="EC79" s="177" t="str">
        <f t="shared" si="477"/>
        <v/>
      </c>
      <c r="ED79" s="177" t="str">
        <f t="shared" si="478"/>
        <v/>
      </c>
      <c r="EE79" s="177" t="str">
        <f t="shared" si="479"/>
        <v/>
      </c>
      <c r="EF79" s="177" t="str">
        <f t="shared" si="480"/>
        <v/>
      </c>
      <c r="EG79" s="177" t="str">
        <f t="shared" si="481"/>
        <v/>
      </c>
      <c r="EH79" s="177" t="str">
        <f t="shared" si="482"/>
        <v/>
      </c>
      <c r="EI79" s="177" t="str">
        <f t="shared" si="483"/>
        <v/>
      </c>
      <c r="EJ79" s="177" t="str">
        <f t="shared" si="484"/>
        <v/>
      </c>
      <c r="EK79" s="177" t="str">
        <f t="shared" si="485"/>
        <v/>
      </c>
      <c r="EL79" s="177" t="str">
        <f t="shared" si="486"/>
        <v/>
      </c>
      <c r="EM79" s="177" t="str">
        <f t="shared" si="487"/>
        <v/>
      </c>
      <c r="EN79" s="177" t="str">
        <f t="shared" si="488"/>
        <v/>
      </c>
      <c r="EO79" s="177" t="str">
        <f t="shared" si="489"/>
        <v/>
      </c>
      <c r="EP79" s="177" t="str">
        <f t="shared" si="490"/>
        <v/>
      </c>
      <c r="EQ79" s="177" t="str">
        <f t="shared" si="491"/>
        <v/>
      </c>
      <c r="ER79" s="177" t="str">
        <f t="shared" si="492"/>
        <v/>
      </c>
      <c r="ES79" s="177" t="str">
        <f t="shared" si="493"/>
        <v/>
      </c>
      <c r="ET79" s="177" t="str">
        <f t="shared" si="494"/>
        <v/>
      </c>
      <c r="EU79" s="177" t="str">
        <f t="shared" si="495"/>
        <v/>
      </c>
      <c r="EV79" s="177" t="str">
        <f t="shared" si="496"/>
        <v/>
      </c>
      <c r="EW79" s="177" t="str">
        <f t="shared" si="497"/>
        <v/>
      </c>
      <c r="EX79" s="177" t="str">
        <f t="shared" si="498"/>
        <v/>
      </c>
      <c r="EY79" s="177" t="str">
        <f t="shared" si="499"/>
        <v/>
      </c>
      <c r="EZ79" s="177" t="str">
        <f t="shared" si="500"/>
        <v/>
      </c>
      <c r="FA79" s="177" t="str">
        <f t="shared" si="501"/>
        <v/>
      </c>
      <c r="FB79" s="177" t="str">
        <f t="shared" si="502"/>
        <v/>
      </c>
      <c r="FC79" s="177" t="str">
        <f t="shared" si="503"/>
        <v/>
      </c>
      <c r="FD79" s="177" t="str">
        <f t="shared" si="504"/>
        <v/>
      </c>
      <c r="FE79" s="177" t="str">
        <f t="shared" si="505"/>
        <v/>
      </c>
      <c r="FF79" s="177" t="str">
        <f t="shared" si="506"/>
        <v/>
      </c>
      <c r="FG79" s="177" t="str">
        <f t="shared" si="507"/>
        <v/>
      </c>
      <c r="FH79" s="177" t="str">
        <f t="shared" si="508"/>
        <v/>
      </c>
      <c r="FI79" s="177" t="str">
        <f t="shared" si="509"/>
        <v/>
      </c>
      <c r="FJ79" s="177" t="str">
        <f t="shared" si="510"/>
        <v/>
      </c>
      <c r="FK79" s="177" t="str">
        <f t="shared" si="511"/>
        <v/>
      </c>
      <c r="FL79" s="177" t="str">
        <f t="shared" si="512"/>
        <v/>
      </c>
      <c r="FM79" s="177" t="str">
        <f t="shared" si="513"/>
        <v/>
      </c>
      <c r="FN79" s="177" t="str">
        <f t="shared" si="514"/>
        <v/>
      </c>
      <c r="FO79" s="177" t="str">
        <f t="shared" si="383"/>
        <v/>
      </c>
      <c r="FP79" s="177" t="str">
        <f t="shared" si="515"/>
        <v/>
      </c>
      <c r="FQ79" s="177" t="str">
        <f t="shared" si="516"/>
        <v/>
      </c>
      <c r="FR79" s="177" t="str">
        <f t="shared" si="517"/>
        <v/>
      </c>
      <c r="FS79" s="177" t="str">
        <f t="shared" si="518"/>
        <v/>
      </c>
      <c r="FT79" s="177" t="str">
        <f t="shared" si="519"/>
        <v/>
      </c>
      <c r="FU79" s="177" t="str">
        <f t="shared" si="520"/>
        <v/>
      </c>
      <c r="FV79" s="177" t="str">
        <f t="shared" si="521"/>
        <v/>
      </c>
      <c r="FW79" s="177" t="str">
        <f t="shared" si="522"/>
        <v/>
      </c>
      <c r="FX79" s="177" t="str">
        <f t="shared" si="523"/>
        <v/>
      </c>
      <c r="FY79" s="177" t="str">
        <f t="shared" si="524"/>
        <v/>
      </c>
      <c r="FZ79" s="177" t="str">
        <f t="shared" si="525"/>
        <v/>
      </c>
      <c r="GA79" s="177" t="str">
        <f t="shared" si="526"/>
        <v/>
      </c>
      <c r="GB79" s="177" t="str">
        <f t="shared" si="527"/>
        <v/>
      </c>
      <c r="GC79" s="177" t="str">
        <f t="shared" si="528"/>
        <v/>
      </c>
      <c r="GD79" s="177" t="str">
        <f t="shared" si="529"/>
        <v/>
      </c>
      <c r="GE79" s="177" t="str">
        <f t="shared" si="530"/>
        <v/>
      </c>
      <c r="GF79" s="177" t="str">
        <f t="shared" si="531"/>
        <v/>
      </c>
      <c r="GG79" s="177" t="str">
        <f t="shared" si="532"/>
        <v/>
      </c>
      <c r="GH79" s="177" t="str">
        <f t="shared" si="533"/>
        <v/>
      </c>
      <c r="GI79" s="177" t="str">
        <f t="shared" si="534"/>
        <v/>
      </c>
      <c r="GJ79" s="177" t="str">
        <f t="shared" si="535"/>
        <v/>
      </c>
      <c r="GK79" s="177" t="str">
        <f t="shared" si="536"/>
        <v/>
      </c>
      <c r="GL79" s="177" t="str">
        <f t="shared" si="537"/>
        <v/>
      </c>
      <c r="GM79" s="177" t="str">
        <f t="shared" si="538"/>
        <v/>
      </c>
      <c r="GN79" s="177" t="str">
        <f t="shared" si="539"/>
        <v/>
      </c>
      <c r="GO79" s="177" t="str">
        <f t="shared" si="540"/>
        <v/>
      </c>
      <c r="GP79" s="177" t="str">
        <f t="shared" si="541"/>
        <v/>
      </c>
      <c r="GQ79" s="177" t="str">
        <f t="shared" si="542"/>
        <v/>
      </c>
      <c r="GR79" s="177" t="str">
        <f t="shared" si="543"/>
        <v/>
      </c>
      <c r="GS79" s="177" t="str">
        <f t="shared" si="544"/>
        <v/>
      </c>
      <c r="GT79" s="177" t="str">
        <f t="shared" si="545"/>
        <v/>
      </c>
      <c r="GU79" s="177" t="str">
        <f t="shared" si="546"/>
        <v/>
      </c>
      <c r="GV79" s="177" t="str">
        <f t="shared" si="547"/>
        <v/>
      </c>
      <c r="GW79" s="177" t="str">
        <f t="shared" si="548"/>
        <v/>
      </c>
      <c r="GX79" s="177" t="str">
        <f t="shared" si="549"/>
        <v/>
      </c>
      <c r="GY79" s="177" t="str">
        <f t="shared" si="550"/>
        <v/>
      </c>
      <c r="GZ79" s="177" t="str">
        <f t="shared" si="551"/>
        <v/>
      </c>
      <c r="HA79" s="177" t="str">
        <f t="shared" si="552"/>
        <v/>
      </c>
      <c r="HB79" s="177" t="str">
        <f t="shared" si="553"/>
        <v/>
      </c>
      <c r="HC79" s="177" t="str">
        <f t="shared" si="554"/>
        <v/>
      </c>
      <c r="HD79" s="177" t="str">
        <f t="shared" si="555"/>
        <v/>
      </c>
      <c r="HE79" s="177" t="str">
        <f t="shared" si="556"/>
        <v/>
      </c>
      <c r="HF79" s="177" t="str">
        <f t="shared" si="557"/>
        <v/>
      </c>
      <c r="HG79" s="177" t="str">
        <f t="shared" si="558"/>
        <v/>
      </c>
      <c r="HH79" s="177" t="str">
        <f t="shared" si="559"/>
        <v/>
      </c>
      <c r="HI79" s="177" t="str">
        <f t="shared" si="560"/>
        <v/>
      </c>
      <c r="HJ79" s="177" t="str">
        <f t="shared" si="561"/>
        <v/>
      </c>
      <c r="HK79" s="177" t="str">
        <f t="shared" si="562"/>
        <v/>
      </c>
      <c r="HL79" s="177" t="str">
        <f t="shared" si="563"/>
        <v/>
      </c>
      <c r="HM79" s="177" t="str">
        <f t="shared" si="564"/>
        <v/>
      </c>
      <c r="HN79" s="177" t="str">
        <f t="shared" si="565"/>
        <v/>
      </c>
      <c r="HO79" s="177" t="str">
        <f t="shared" si="566"/>
        <v/>
      </c>
      <c r="HP79" s="177" t="str">
        <f t="shared" si="567"/>
        <v/>
      </c>
      <c r="HQ79" s="177" t="str">
        <f t="shared" si="568"/>
        <v/>
      </c>
      <c r="HR79" s="177" t="str">
        <f t="shared" si="569"/>
        <v/>
      </c>
      <c r="HS79" s="177" t="str">
        <f t="shared" si="570"/>
        <v/>
      </c>
      <c r="HT79" s="177" t="str">
        <f t="shared" si="571"/>
        <v/>
      </c>
      <c r="HU79" s="177" t="str">
        <f t="shared" si="572"/>
        <v/>
      </c>
      <c r="HV79" s="177" t="str">
        <f t="shared" si="573"/>
        <v/>
      </c>
      <c r="HW79" s="177" t="str">
        <f t="shared" si="574"/>
        <v/>
      </c>
      <c r="HX79" s="177" t="str">
        <f t="shared" si="575"/>
        <v/>
      </c>
      <c r="HY79" s="177" t="str">
        <f t="shared" si="576"/>
        <v/>
      </c>
      <c r="HZ79" s="177" t="str">
        <f t="shared" si="577"/>
        <v/>
      </c>
      <c r="IA79" s="177" t="str">
        <f t="shared" si="384"/>
        <v/>
      </c>
      <c r="IB79" s="177" t="str">
        <f t="shared" si="251"/>
        <v/>
      </c>
      <c r="IC79" s="177" t="str">
        <f t="shared" si="252"/>
        <v/>
      </c>
      <c r="ID79" s="177" t="str">
        <f t="shared" si="253"/>
        <v/>
      </c>
      <c r="IE79" s="177" t="str">
        <f t="shared" si="254"/>
        <v/>
      </c>
      <c r="IF79" s="177" t="str">
        <f t="shared" si="255"/>
        <v/>
      </c>
      <c r="IG79" s="177" t="str">
        <f t="shared" si="256"/>
        <v/>
      </c>
      <c r="IH79" s="192" t="str">
        <f t="shared" si="364"/>
        <v/>
      </c>
      <c r="II79" s="193" t="e">
        <f t="shared" si="365"/>
        <v>#N/A</v>
      </c>
      <c r="IJ79" s="193" t="e">
        <f t="shared" si="583"/>
        <v>#N/A</v>
      </c>
      <c r="IK79" s="193" t="e">
        <f t="shared" si="583"/>
        <v>#N/A</v>
      </c>
      <c r="IL79" s="193" t="e">
        <f t="shared" si="583"/>
        <v>#N/A</v>
      </c>
      <c r="IM79" s="193" t="e">
        <f t="shared" si="352"/>
        <v>#N/A</v>
      </c>
      <c r="IN79" s="193" t="e">
        <f t="shared" si="352"/>
        <v>#N/A</v>
      </c>
      <c r="IO79" s="193" t="e">
        <f t="shared" si="352"/>
        <v>#N/A</v>
      </c>
      <c r="IP79" s="193" t="e">
        <f t="shared" si="352"/>
        <v>#N/A</v>
      </c>
      <c r="IQ79" s="193" t="e">
        <f t="shared" si="352"/>
        <v>#N/A</v>
      </c>
      <c r="IR79" s="193" t="e">
        <f t="shared" si="352"/>
        <v>#N/A</v>
      </c>
      <c r="IS79" s="193" t="e">
        <f t="shared" si="352"/>
        <v>#N/A</v>
      </c>
      <c r="IT79" s="193" t="e">
        <f t="shared" si="352"/>
        <v>#N/A</v>
      </c>
      <c r="IU79" s="193" t="e">
        <f t="shared" si="352"/>
        <v>#N/A</v>
      </c>
      <c r="IV79" s="193" t="e">
        <f t="shared" si="352"/>
        <v>#N/A</v>
      </c>
      <c r="IW79" s="193" t="e">
        <f t="shared" si="352"/>
        <v>#N/A</v>
      </c>
      <c r="IX79" s="193" t="e">
        <f t="shared" si="352"/>
        <v>#N/A</v>
      </c>
      <c r="IY79" s="193" t="e">
        <f t="shared" si="352"/>
        <v>#N/A</v>
      </c>
      <c r="IZ79" s="193" t="e">
        <f t="shared" si="352"/>
        <v>#N/A</v>
      </c>
      <c r="JA79" s="193" t="e">
        <f t="shared" si="352"/>
        <v>#N/A</v>
      </c>
      <c r="JB79" s="193" t="e">
        <f t="shared" ref="JB79:JP94" si="591">IF(ISNONTEXT($X79),IF($N79="R",_xlfn.BETA.DIST(BI79,$T79,$U79,FALSE,$G79,$I79),_xlfn.BETA.DIST(BI79,$U79,$T79,FALSE,$G79,$I79)),NA())</f>
        <v>#N/A</v>
      </c>
      <c r="JC79" s="193" t="e">
        <f t="shared" si="591"/>
        <v>#N/A</v>
      </c>
      <c r="JD79" s="193" t="e">
        <f t="shared" si="591"/>
        <v>#N/A</v>
      </c>
      <c r="JE79" s="193" t="e">
        <f t="shared" si="591"/>
        <v>#N/A</v>
      </c>
      <c r="JF79" s="193" t="e">
        <f t="shared" si="591"/>
        <v>#N/A</v>
      </c>
      <c r="JG79" s="193" t="e">
        <f t="shared" si="591"/>
        <v>#N/A</v>
      </c>
      <c r="JH79" s="193" t="e">
        <f t="shared" si="591"/>
        <v>#N/A</v>
      </c>
      <c r="JI79" s="193" t="e">
        <f t="shared" si="591"/>
        <v>#N/A</v>
      </c>
      <c r="JJ79" s="193" t="e">
        <f t="shared" si="591"/>
        <v>#N/A</v>
      </c>
      <c r="JK79" s="193" t="e">
        <f t="shared" si="591"/>
        <v>#N/A</v>
      </c>
      <c r="JL79" s="193" t="e">
        <f t="shared" si="591"/>
        <v>#N/A</v>
      </c>
      <c r="JM79" s="193" t="e">
        <f t="shared" si="591"/>
        <v>#N/A</v>
      </c>
      <c r="JN79" s="193" t="e">
        <f t="shared" si="591"/>
        <v>#N/A</v>
      </c>
      <c r="JO79" s="193" t="e">
        <f t="shared" si="591"/>
        <v>#N/A</v>
      </c>
      <c r="JP79" s="193" t="e">
        <f t="shared" si="591"/>
        <v>#N/A</v>
      </c>
      <c r="JQ79" s="193" t="e">
        <f t="shared" si="587"/>
        <v>#N/A</v>
      </c>
      <c r="JR79" s="193" t="e">
        <f t="shared" si="587"/>
        <v>#N/A</v>
      </c>
      <c r="JS79" s="193" t="e">
        <f t="shared" si="587"/>
        <v>#N/A</v>
      </c>
      <c r="JT79" s="193" t="e">
        <f t="shared" si="587"/>
        <v>#N/A</v>
      </c>
      <c r="JU79" s="193" t="e">
        <f t="shared" si="587"/>
        <v>#N/A</v>
      </c>
      <c r="JV79" s="193" t="e">
        <f t="shared" si="587"/>
        <v>#N/A</v>
      </c>
      <c r="JW79" s="193" t="e">
        <f t="shared" si="587"/>
        <v>#N/A</v>
      </c>
      <c r="JX79" s="193" t="e">
        <f t="shared" si="587"/>
        <v>#N/A</v>
      </c>
      <c r="JY79" s="193" t="e">
        <f t="shared" si="587"/>
        <v>#N/A</v>
      </c>
      <c r="JZ79" s="193" t="e">
        <f t="shared" si="587"/>
        <v>#N/A</v>
      </c>
      <c r="KA79" s="193" t="e">
        <f t="shared" si="587"/>
        <v>#N/A</v>
      </c>
      <c r="KB79" s="193" t="e">
        <f t="shared" si="587"/>
        <v>#N/A</v>
      </c>
      <c r="KC79" s="193" t="e">
        <f t="shared" si="587"/>
        <v>#N/A</v>
      </c>
      <c r="KD79" s="193" t="e">
        <f t="shared" si="587"/>
        <v>#N/A</v>
      </c>
      <c r="KE79" s="193" t="e">
        <f t="shared" si="587"/>
        <v>#N/A</v>
      </c>
      <c r="KF79" s="193" t="e">
        <f t="shared" si="375"/>
        <v>#N/A</v>
      </c>
      <c r="KG79" s="193" t="e">
        <f t="shared" si="375"/>
        <v>#N/A</v>
      </c>
      <c r="KH79" s="193" t="e">
        <f t="shared" si="375"/>
        <v>#N/A</v>
      </c>
      <c r="KI79" s="193" t="e">
        <f t="shared" si="375"/>
        <v>#N/A</v>
      </c>
      <c r="KJ79" s="193" t="e">
        <f t="shared" si="375"/>
        <v>#N/A</v>
      </c>
      <c r="KK79" s="193" t="e">
        <f t="shared" si="375"/>
        <v>#N/A</v>
      </c>
      <c r="KL79" s="193" t="e">
        <f t="shared" si="375"/>
        <v>#N/A</v>
      </c>
      <c r="KM79" s="193" t="e">
        <f t="shared" si="375"/>
        <v>#N/A</v>
      </c>
      <c r="KN79" s="193" t="e">
        <f t="shared" si="375"/>
        <v>#N/A</v>
      </c>
      <c r="KO79" s="193" t="e">
        <f t="shared" si="375"/>
        <v>#N/A</v>
      </c>
      <c r="KP79" s="193" t="e">
        <f t="shared" si="375"/>
        <v>#N/A</v>
      </c>
      <c r="KQ79" s="193" t="e">
        <f t="shared" si="375"/>
        <v>#N/A</v>
      </c>
      <c r="KR79" s="193" t="e">
        <f t="shared" si="375"/>
        <v>#N/A</v>
      </c>
      <c r="KS79" s="193" t="e">
        <f t="shared" si="375"/>
        <v>#N/A</v>
      </c>
      <c r="KT79" s="193" t="e">
        <f t="shared" si="375"/>
        <v>#N/A</v>
      </c>
      <c r="KU79" s="193" t="e">
        <f t="shared" si="385"/>
        <v>#N/A</v>
      </c>
      <c r="KV79" s="193" t="e">
        <f t="shared" si="584"/>
        <v>#N/A</v>
      </c>
      <c r="KW79" s="193" t="e">
        <f t="shared" si="584"/>
        <v>#N/A</v>
      </c>
      <c r="KX79" s="193" t="e">
        <f t="shared" si="584"/>
        <v>#N/A</v>
      </c>
      <c r="KY79" s="193" t="e">
        <f t="shared" si="353"/>
        <v>#N/A</v>
      </c>
      <c r="KZ79" s="193" t="e">
        <f t="shared" si="353"/>
        <v>#N/A</v>
      </c>
      <c r="LA79" s="193" t="e">
        <f t="shared" si="353"/>
        <v>#N/A</v>
      </c>
      <c r="LB79" s="193" t="e">
        <f t="shared" si="353"/>
        <v>#N/A</v>
      </c>
      <c r="LC79" s="193" t="e">
        <f t="shared" si="353"/>
        <v>#N/A</v>
      </c>
      <c r="LD79" s="193" t="e">
        <f t="shared" si="353"/>
        <v>#N/A</v>
      </c>
      <c r="LE79" s="193" t="e">
        <f t="shared" si="353"/>
        <v>#N/A</v>
      </c>
      <c r="LF79" s="193" t="e">
        <f t="shared" si="353"/>
        <v>#N/A</v>
      </c>
      <c r="LG79" s="193" t="e">
        <f t="shared" si="353"/>
        <v>#N/A</v>
      </c>
      <c r="LH79" s="193" t="e">
        <f t="shared" si="353"/>
        <v>#N/A</v>
      </c>
      <c r="LI79" s="193" t="e">
        <f t="shared" si="353"/>
        <v>#N/A</v>
      </c>
      <c r="LJ79" s="193" t="e">
        <f t="shared" si="353"/>
        <v>#N/A</v>
      </c>
      <c r="LK79" s="193" t="e">
        <f t="shared" si="353"/>
        <v>#N/A</v>
      </c>
      <c r="LL79" s="193" t="e">
        <f t="shared" si="353"/>
        <v>#N/A</v>
      </c>
      <c r="LM79" s="193" t="e">
        <f t="shared" si="353"/>
        <v>#N/A</v>
      </c>
      <c r="LN79" s="193" t="e">
        <f t="shared" ref="LN79:MB94" si="592">IF(ISNONTEXT($X79),IF($N79="R",_xlfn.BETA.DIST(DU79,$T79,$U79,FALSE,$G79,$I79),_xlfn.BETA.DIST(DU79,$U79,$T79,FALSE,$G79,$I79)),NA())</f>
        <v>#N/A</v>
      </c>
      <c r="LO79" s="193" t="e">
        <f t="shared" si="592"/>
        <v>#N/A</v>
      </c>
      <c r="LP79" s="193" t="e">
        <f t="shared" si="592"/>
        <v>#N/A</v>
      </c>
      <c r="LQ79" s="193" t="e">
        <f t="shared" si="592"/>
        <v>#N/A</v>
      </c>
      <c r="LR79" s="193" t="e">
        <f t="shared" si="592"/>
        <v>#N/A</v>
      </c>
      <c r="LS79" s="193" t="e">
        <f t="shared" si="592"/>
        <v>#N/A</v>
      </c>
      <c r="LT79" s="193" t="e">
        <f t="shared" si="592"/>
        <v>#N/A</v>
      </c>
      <c r="LU79" s="193" t="e">
        <f t="shared" si="592"/>
        <v>#N/A</v>
      </c>
      <c r="LV79" s="193" t="e">
        <f t="shared" si="592"/>
        <v>#N/A</v>
      </c>
      <c r="LW79" s="193" t="e">
        <f t="shared" si="592"/>
        <v>#N/A</v>
      </c>
      <c r="LX79" s="193" t="e">
        <f t="shared" si="592"/>
        <v>#N/A</v>
      </c>
      <c r="LY79" s="193" t="e">
        <f t="shared" si="592"/>
        <v>#N/A</v>
      </c>
      <c r="LZ79" s="193" t="e">
        <f t="shared" si="592"/>
        <v>#N/A</v>
      </c>
      <c r="MA79" s="193" t="e">
        <f t="shared" si="592"/>
        <v>#N/A</v>
      </c>
      <c r="MB79" s="193" t="e">
        <f t="shared" si="592"/>
        <v>#N/A</v>
      </c>
      <c r="MC79" s="193" t="e">
        <f t="shared" si="588"/>
        <v>#N/A</v>
      </c>
      <c r="MD79" s="193" t="e">
        <f t="shared" si="588"/>
        <v>#N/A</v>
      </c>
      <c r="ME79" s="193" t="e">
        <f t="shared" si="588"/>
        <v>#N/A</v>
      </c>
      <c r="MF79" s="193" t="e">
        <f t="shared" si="588"/>
        <v>#N/A</v>
      </c>
      <c r="MG79" s="193" t="e">
        <f t="shared" si="588"/>
        <v>#N/A</v>
      </c>
      <c r="MH79" s="193" t="e">
        <f t="shared" si="588"/>
        <v>#N/A</v>
      </c>
      <c r="MI79" s="193" t="e">
        <f t="shared" si="588"/>
        <v>#N/A</v>
      </c>
      <c r="MJ79" s="193" t="e">
        <f t="shared" si="588"/>
        <v>#N/A</v>
      </c>
      <c r="MK79" s="193" t="e">
        <f t="shared" si="588"/>
        <v>#N/A</v>
      </c>
      <c r="ML79" s="193" t="e">
        <f t="shared" si="588"/>
        <v>#N/A</v>
      </c>
      <c r="MM79" s="193" t="e">
        <f t="shared" si="588"/>
        <v>#N/A</v>
      </c>
      <c r="MN79" s="193" t="e">
        <f t="shared" si="588"/>
        <v>#N/A</v>
      </c>
      <c r="MO79" s="193" t="e">
        <f t="shared" si="588"/>
        <v>#N/A</v>
      </c>
      <c r="MP79" s="193" t="e">
        <f t="shared" si="588"/>
        <v>#N/A</v>
      </c>
      <c r="MQ79" s="193" t="e">
        <f t="shared" si="588"/>
        <v>#N/A</v>
      </c>
      <c r="MR79" s="193" t="e">
        <f t="shared" si="376"/>
        <v>#N/A</v>
      </c>
      <c r="MS79" s="193" t="e">
        <f t="shared" si="376"/>
        <v>#N/A</v>
      </c>
      <c r="MT79" s="193" t="e">
        <f t="shared" si="376"/>
        <v>#N/A</v>
      </c>
      <c r="MU79" s="193" t="e">
        <f t="shared" si="376"/>
        <v>#N/A</v>
      </c>
      <c r="MV79" s="193" t="e">
        <f t="shared" si="376"/>
        <v>#N/A</v>
      </c>
      <c r="MW79" s="193" t="e">
        <f t="shared" si="376"/>
        <v>#N/A</v>
      </c>
      <c r="MX79" s="193" t="e">
        <f t="shared" si="376"/>
        <v>#N/A</v>
      </c>
      <c r="MY79" s="193" t="e">
        <f t="shared" si="376"/>
        <v>#N/A</v>
      </c>
      <c r="MZ79" s="193" t="e">
        <f t="shared" si="376"/>
        <v>#N/A</v>
      </c>
      <c r="NA79" s="193" t="e">
        <f t="shared" si="376"/>
        <v>#N/A</v>
      </c>
      <c r="NB79" s="193" t="e">
        <f t="shared" si="376"/>
        <v>#N/A</v>
      </c>
      <c r="NC79" s="193" t="e">
        <f t="shared" si="376"/>
        <v>#N/A</v>
      </c>
      <c r="ND79" s="193" t="e">
        <f t="shared" si="376"/>
        <v>#N/A</v>
      </c>
      <c r="NE79" s="193" t="e">
        <f t="shared" si="376"/>
        <v>#N/A</v>
      </c>
      <c r="NF79" s="193" t="e">
        <f t="shared" si="376"/>
        <v>#N/A</v>
      </c>
      <c r="NG79" s="193" t="e">
        <f t="shared" si="386"/>
        <v>#N/A</v>
      </c>
      <c r="NH79" s="193" t="e">
        <f t="shared" si="585"/>
        <v>#N/A</v>
      </c>
      <c r="NI79" s="193" t="e">
        <f t="shared" si="585"/>
        <v>#N/A</v>
      </c>
      <c r="NJ79" s="193" t="e">
        <f t="shared" si="585"/>
        <v>#N/A</v>
      </c>
      <c r="NK79" s="193" t="e">
        <f t="shared" si="354"/>
        <v>#N/A</v>
      </c>
      <c r="NL79" s="193" t="e">
        <f t="shared" si="354"/>
        <v>#N/A</v>
      </c>
      <c r="NM79" s="193" t="e">
        <f t="shared" si="354"/>
        <v>#N/A</v>
      </c>
      <c r="NN79" s="193" t="e">
        <f t="shared" si="354"/>
        <v>#N/A</v>
      </c>
      <c r="NO79" s="193" t="e">
        <f t="shared" si="354"/>
        <v>#N/A</v>
      </c>
      <c r="NP79" s="193" t="e">
        <f t="shared" si="354"/>
        <v>#N/A</v>
      </c>
      <c r="NQ79" s="193" t="e">
        <f t="shared" si="354"/>
        <v>#N/A</v>
      </c>
      <c r="NR79" s="193" t="e">
        <f t="shared" si="354"/>
        <v>#N/A</v>
      </c>
      <c r="NS79" s="193" t="e">
        <f t="shared" si="354"/>
        <v>#N/A</v>
      </c>
      <c r="NT79" s="193" t="e">
        <f t="shared" si="354"/>
        <v>#N/A</v>
      </c>
      <c r="NU79" s="193" t="e">
        <f t="shared" si="354"/>
        <v>#N/A</v>
      </c>
      <c r="NV79" s="193" t="e">
        <f t="shared" si="354"/>
        <v>#N/A</v>
      </c>
      <c r="NW79" s="193" t="e">
        <f t="shared" si="354"/>
        <v>#N/A</v>
      </c>
      <c r="NX79" s="193" t="e">
        <f t="shared" si="354"/>
        <v>#N/A</v>
      </c>
      <c r="NY79" s="193" t="e">
        <f t="shared" si="354"/>
        <v>#N/A</v>
      </c>
      <c r="NZ79" s="193" t="e">
        <f t="shared" ref="NZ79:ON94" si="593">IF(ISNONTEXT($X79),IF($N79="R",_xlfn.BETA.DIST(GG79,$T79,$U79,FALSE,$G79,$I79),_xlfn.BETA.DIST(GG79,$U79,$T79,FALSE,$G79,$I79)),NA())</f>
        <v>#N/A</v>
      </c>
      <c r="OA79" s="193" t="e">
        <f t="shared" si="593"/>
        <v>#N/A</v>
      </c>
      <c r="OB79" s="193" t="e">
        <f t="shared" si="593"/>
        <v>#N/A</v>
      </c>
      <c r="OC79" s="193" t="e">
        <f t="shared" si="593"/>
        <v>#N/A</v>
      </c>
      <c r="OD79" s="193" t="e">
        <f t="shared" si="593"/>
        <v>#N/A</v>
      </c>
      <c r="OE79" s="193" t="e">
        <f t="shared" si="593"/>
        <v>#N/A</v>
      </c>
      <c r="OF79" s="193" t="e">
        <f t="shared" si="593"/>
        <v>#N/A</v>
      </c>
      <c r="OG79" s="193" t="e">
        <f t="shared" si="593"/>
        <v>#N/A</v>
      </c>
      <c r="OH79" s="193" t="e">
        <f t="shared" si="593"/>
        <v>#N/A</v>
      </c>
      <c r="OI79" s="193" t="e">
        <f t="shared" si="593"/>
        <v>#N/A</v>
      </c>
      <c r="OJ79" s="193" t="e">
        <f t="shared" si="593"/>
        <v>#N/A</v>
      </c>
      <c r="OK79" s="193" t="e">
        <f t="shared" si="593"/>
        <v>#N/A</v>
      </c>
      <c r="OL79" s="193" t="e">
        <f t="shared" si="593"/>
        <v>#N/A</v>
      </c>
      <c r="OM79" s="193" t="e">
        <f t="shared" si="593"/>
        <v>#N/A</v>
      </c>
      <c r="ON79" s="193" t="e">
        <f t="shared" si="593"/>
        <v>#N/A</v>
      </c>
      <c r="OO79" s="193" t="e">
        <f t="shared" si="589"/>
        <v>#N/A</v>
      </c>
      <c r="OP79" s="193" t="e">
        <f t="shared" si="589"/>
        <v>#N/A</v>
      </c>
      <c r="OQ79" s="193" t="e">
        <f t="shared" si="589"/>
        <v>#N/A</v>
      </c>
      <c r="OR79" s="193" t="e">
        <f t="shared" si="589"/>
        <v>#N/A</v>
      </c>
      <c r="OS79" s="193" t="e">
        <f t="shared" si="589"/>
        <v>#N/A</v>
      </c>
      <c r="OT79" s="193" t="e">
        <f t="shared" si="589"/>
        <v>#N/A</v>
      </c>
      <c r="OU79" s="193" t="e">
        <f t="shared" si="589"/>
        <v>#N/A</v>
      </c>
      <c r="OV79" s="193" t="e">
        <f t="shared" si="589"/>
        <v>#N/A</v>
      </c>
      <c r="OW79" s="193" t="e">
        <f t="shared" si="589"/>
        <v>#N/A</v>
      </c>
      <c r="OX79" s="193" t="e">
        <f t="shared" si="589"/>
        <v>#N/A</v>
      </c>
      <c r="OY79" s="193" t="e">
        <f t="shared" si="589"/>
        <v>#N/A</v>
      </c>
      <c r="OZ79" s="193" t="e">
        <f t="shared" si="589"/>
        <v>#N/A</v>
      </c>
      <c r="PA79" s="193" t="e">
        <f t="shared" si="589"/>
        <v>#N/A</v>
      </c>
      <c r="PB79" s="193" t="e">
        <f t="shared" si="589"/>
        <v>#N/A</v>
      </c>
      <c r="PC79" s="193" t="e">
        <f t="shared" si="589"/>
        <v>#N/A</v>
      </c>
      <c r="PD79" s="193" t="e">
        <f t="shared" si="377"/>
        <v>#N/A</v>
      </c>
      <c r="PE79" s="193" t="e">
        <f t="shared" si="377"/>
        <v>#N/A</v>
      </c>
      <c r="PF79" s="193" t="e">
        <f t="shared" si="377"/>
        <v>#N/A</v>
      </c>
      <c r="PG79" s="193" t="e">
        <f t="shared" si="377"/>
        <v>#N/A</v>
      </c>
      <c r="PH79" s="193" t="e">
        <f t="shared" si="377"/>
        <v>#N/A</v>
      </c>
      <c r="PI79" s="193" t="e">
        <f t="shared" si="377"/>
        <v>#N/A</v>
      </c>
      <c r="PJ79" s="193" t="e">
        <f t="shared" si="377"/>
        <v>#N/A</v>
      </c>
      <c r="PK79" s="193" t="e">
        <f t="shared" si="377"/>
        <v>#N/A</v>
      </c>
      <c r="PL79" s="193" t="e">
        <f t="shared" si="377"/>
        <v>#N/A</v>
      </c>
      <c r="PM79" s="193" t="e">
        <f t="shared" si="377"/>
        <v>#N/A</v>
      </c>
      <c r="PN79" s="193" t="e">
        <f t="shared" si="377"/>
        <v>#N/A</v>
      </c>
      <c r="PO79" s="193" t="e">
        <f t="shared" si="377"/>
        <v>#N/A</v>
      </c>
      <c r="PP79" s="193" t="e">
        <f t="shared" si="377"/>
        <v>#N/A</v>
      </c>
      <c r="PQ79" s="193" t="e">
        <f t="shared" si="377"/>
        <v>#N/A</v>
      </c>
      <c r="PR79" s="193" t="e">
        <f t="shared" si="377"/>
        <v>#N/A</v>
      </c>
      <c r="PS79" s="193" t="e">
        <f t="shared" si="387"/>
        <v>#N/A</v>
      </c>
      <c r="PT79" s="193" t="e">
        <f t="shared" si="366"/>
        <v>#N/A</v>
      </c>
      <c r="PU79" s="193" t="e">
        <f t="shared" si="366"/>
        <v>#N/A</v>
      </c>
      <c r="PV79" s="193" t="e">
        <f t="shared" si="366"/>
        <v>#N/A</v>
      </c>
      <c r="PW79" s="193" t="e">
        <f t="shared" si="366"/>
        <v>#N/A</v>
      </c>
      <c r="PX79" s="193" t="e">
        <f t="shared" si="366"/>
        <v>#N/A</v>
      </c>
      <c r="PY79" s="193" t="e">
        <f t="shared" si="366"/>
        <v>#N/A</v>
      </c>
      <c r="PZ79" s="193" t="e">
        <f t="shared" si="366"/>
        <v>#N/A</v>
      </c>
      <c r="QA79" s="193" t="e">
        <f t="shared" si="366"/>
        <v>#N/A</v>
      </c>
    </row>
    <row r="80" spans="1:443" hidden="1" x14ac:dyDescent="0.45">
      <c r="A80" s="276"/>
      <c r="B80" s="277" t="str">
        <f>IF(OR($T80="",$U80=""),"",ROUND(_xlfn.BETA.INV(ABS(VLOOKUP($Z$1,VLookups!$A$30:$B$31,2,FALSE)-B$2),IF($N80="L",$U80,$T80),IF($N80="L",$T80,$U80),$G80,$I80),0))</f>
        <v/>
      </c>
      <c r="C80" s="287" t="str">
        <f t="shared" si="378"/>
        <v/>
      </c>
      <c r="D80" s="288" t="str">
        <f t="shared" si="379"/>
        <v/>
      </c>
      <c r="E80" s="134"/>
      <c r="F80" s="279"/>
      <c r="G80" s="280" t="str">
        <f t="shared" si="367"/>
        <v/>
      </c>
      <c r="H80" s="281"/>
      <c r="I80" s="280" t="str">
        <f t="shared" si="368"/>
        <v/>
      </c>
      <c r="J80" s="279"/>
      <c r="K80" s="135"/>
      <c r="L80" s="110" t="str">
        <f t="shared" si="369"/>
        <v/>
      </c>
      <c r="M80" s="21" t="str">
        <f t="shared" si="370"/>
        <v/>
      </c>
      <c r="N80" s="22" t="str">
        <f t="shared" si="371"/>
        <v/>
      </c>
      <c r="O80" s="23" t="str">
        <f>IF(M80="","",IF(OR($M80&lt;Skew!$B$3,$M80=Skew!$B$3),IF($M80&gt;Skew!$C$3,Skew!$A$3,IF($M80&gt;Skew!$C$4,Skew!$A$4,IF($M80&gt;Skew!$C$5,Skew!$A$5,IF($M80&gt;Skew!$C$6,Skew!$A$6,IF($M80&gt;Skew!$C$7,Skew!$A$7,IF($M80&gt;Skew!$C$8,Skew!$A$8,IF($M80&gt;Skew!$C$9,Skew!$A$9,IF($M80&gt;Skew!$C$10,Skew!$A$10,IF($M80&gt;Skew!$C$11,Skew!$A$11,IF($M80&gt;Skew!$C$12,Skew!$A$12,IF($M80&gt;Skew!$C$13,Skew!$A$13,IF($M80&gt;Skew!$C$14,Skew!$A$14,IF($M80&gt;Skew!$C$15,Skew!$A$15,IF($M80&gt;Skew!$C$16,Skew!$A$16,Skew!$A$17)
)))))))))))))))</f>
        <v/>
      </c>
      <c r="P80" s="22" t="str">
        <f>IF(M80="","",MATCH(O80,Skew!$A$3:$A$17,0))</f>
        <v/>
      </c>
      <c r="Q80" s="22" t="str">
        <f t="shared" si="357"/>
        <v/>
      </c>
      <c r="R80" s="24"/>
      <c r="S80" s="22" t="str">
        <f>IF(OR(M80="",R80=""),"",MATCH(R80,Confidence!$A$3:$A$12,0))</f>
        <v/>
      </c>
      <c r="T80" s="25" t="str">
        <f t="shared" si="358"/>
        <v/>
      </c>
      <c r="U80" s="25" t="str">
        <f t="shared" si="359"/>
        <v/>
      </c>
      <c r="V80" s="22"/>
      <c r="W80" s="102" t="str">
        <f t="shared" si="360"/>
        <v/>
      </c>
      <c r="X80" s="102" t="str">
        <f t="shared" si="361"/>
        <v/>
      </c>
      <c r="Y80" s="37" t="str">
        <f t="shared" si="362"/>
        <v/>
      </c>
      <c r="Z80" s="115"/>
      <c r="AA80" s="204" t="str">
        <f>IF(AND(G80&gt;0,H80&gt;0,I80&gt;0,T80&gt;0,U80&gt;0,Z80&gt;0,NOT(R80="")),ABS(VLOOKUP($Z$1,VLookups!$A$30:$B$31,2,FALSE)-_xlfn.BETA.DIST(Z80,IF(N80="L",U80,T80),IF(N80="L",T80,U80),TRUE,G80,I80)),"")</f>
        <v/>
      </c>
      <c r="AB80" s="112" t="str">
        <f>IF(OR($T80="",$U80=""),"",_xlfn.BETA.INV(ABS(VLOOKUP($Z$1,VLookups!$A$30:$B$31,2,FALSE)-AB$3),IF($N80="L",$U80,$T80),IF($N80="L",$T80,$U80),$G80,$I80))</f>
        <v/>
      </c>
      <c r="AC80" s="113" t="str">
        <f>IF(OR($T80="",$U80=""),"",_xlfn.BETA.INV(ABS(VLOOKUP($Z$1,VLookups!$A$30:$B$31,2,FALSE)-AC$3),IF($N80="L",$U80,$T80),IF($N80="L",$T80,$U80),$G80,$I80))</f>
        <v/>
      </c>
      <c r="AD80" s="112" t="str">
        <f>IF(OR($T80="",$U80=""),"",_xlfn.BETA.INV(ABS(VLOOKUP($Z$1,VLookups!$A$30:$B$31,2,FALSE)-AD$3),IF($N80="L",$U80,$T80),IF($N80="L",$T80,$U80),$G80,$I80))</f>
        <v/>
      </c>
      <c r="AE80" s="113" t="str">
        <f>IF(OR($T80="",$U80=""),"",_xlfn.BETA.INV(ABS(VLOOKUP($Z$1,VLookups!$A$30:$B$31,2,FALSE)-AE$3),IF($N80="L",$U80,$T80),IF($N80="L",$T80,$U80),$G80,$I80))</f>
        <v/>
      </c>
      <c r="AF80" s="112" t="str">
        <f>IF(OR($T80="",$U80=""),"",_xlfn.BETA.INV(ABS(VLOOKUP($Z$1,VLookups!$A$30:$B$31,2,FALSE)-AF$3),IF($N80="L",$U80,$T80),IF($N80="L",$T80,$U80),$G80,$I80))</f>
        <v/>
      </c>
      <c r="AG80" s="113" t="str">
        <f>IF(OR($T80="",$U80=""),"",_xlfn.BETA.INV(ABS(VLOOKUP($Z$1,VLookups!$A$30:$B$31,2,FALSE)-AG$3),IF($N80="L",$U80,$T80),IF($N80="L",$T80,$U80),$G80,$I80))</f>
        <v/>
      </c>
      <c r="AH80" s="112" t="str">
        <f>IF(OR($T80="",$U80=""),"",_xlfn.BETA.INV(ABS(VLOOKUP($Z$1,VLookups!$A$30:$B$31,2,FALSE)-AH$3),IF($N80="L",$U80,$T80),IF($N80="L",$T80,$U80),$G80,$I80))</f>
        <v/>
      </c>
      <c r="AI80" s="113" t="str">
        <f>IF(OR($T80="",$U80=""),"",_xlfn.BETA.INV(ABS(VLOOKUP($Z$1,VLookups!$A$30:$B$31,2,FALSE)-AI$3),IF($N80="L",$U80,$T80),IF($N80="L",$T80,$U80),$G80,$I80))</f>
        <v/>
      </c>
      <c r="AJ80" s="112" t="str">
        <f>IF(OR($T80="",$U80=""),"",_xlfn.BETA.INV(ABS(VLOOKUP($Z$1,VLookups!$A$30:$B$31,2,FALSE)-AJ$3),IF($N80="L",$U80,$T80),IF($N80="L",$T80,$U80),$G80,$I80))</f>
        <v/>
      </c>
      <c r="AK80" s="113" t="str">
        <f>IF(OR($T80="",$U80=""),"",_xlfn.BETA.INV(ABS(VLOOKUP($Z$1,VLookups!$A$30:$B$31,2,FALSE)-AK$3),IF($N80="L",$U80,$T80),IF($N80="L",$T80,$U80),$G80,$I80))</f>
        <v/>
      </c>
      <c r="AL80" s="112" t="str">
        <f>IF(OR($T80="",$U80=""),"",_xlfn.BETA.INV(ABS(VLOOKUP($Z$1,VLookups!$A$30:$B$31,2,FALSE)-AL$3),IF($N80="L",$U80,$T80),IF($N80="L",$T80,$U80),$G80,$I80))</f>
        <v/>
      </c>
      <c r="AM80" s="113" t="str">
        <f>IF(OR($T80="",$U80=""),"",_xlfn.BETA.INV(ABS(VLOOKUP($Z$1,VLookups!$A$30:$B$31,2,FALSE)-AM$3),IF($N80="L",$U80,$T80),IF($N80="L",$T80,$U80),$G80,$I80))</f>
        <v/>
      </c>
      <c r="AN80" s="15"/>
      <c r="AO80" s="194" t="str">
        <f t="shared" si="372"/>
        <v/>
      </c>
      <c r="AP80" s="192" t="str">
        <f t="shared" si="373"/>
        <v/>
      </c>
      <c r="AQ80" s="177" t="str">
        <f t="shared" ref="AQ80" si="594">IF(ISNONTEXT($AO80),AP80+$AO80,"")</f>
        <v/>
      </c>
      <c r="AR80" s="177" t="str">
        <f t="shared" si="389"/>
        <v/>
      </c>
      <c r="AS80" s="177" t="str">
        <f t="shared" si="390"/>
        <v/>
      </c>
      <c r="AT80" s="177" t="str">
        <f t="shared" si="391"/>
        <v/>
      </c>
      <c r="AU80" s="177" t="str">
        <f t="shared" si="392"/>
        <v/>
      </c>
      <c r="AV80" s="177" t="str">
        <f t="shared" si="393"/>
        <v/>
      </c>
      <c r="AW80" s="177" t="str">
        <f t="shared" si="394"/>
        <v/>
      </c>
      <c r="AX80" s="177" t="str">
        <f t="shared" si="395"/>
        <v/>
      </c>
      <c r="AY80" s="177" t="str">
        <f t="shared" si="396"/>
        <v/>
      </c>
      <c r="AZ80" s="177" t="str">
        <f t="shared" si="397"/>
        <v/>
      </c>
      <c r="BA80" s="177" t="str">
        <f t="shared" si="398"/>
        <v/>
      </c>
      <c r="BB80" s="177" t="str">
        <f t="shared" si="399"/>
        <v/>
      </c>
      <c r="BC80" s="177" t="str">
        <f t="shared" si="400"/>
        <v/>
      </c>
      <c r="BD80" s="177" t="str">
        <f t="shared" si="401"/>
        <v/>
      </c>
      <c r="BE80" s="177" t="str">
        <f t="shared" si="402"/>
        <v/>
      </c>
      <c r="BF80" s="177" t="str">
        <f t="shared" si="403"/>
        <v/>
      </c>
      <c r="BG80" s="177" t="str">
        <f t="shared" si="404"/>
        <v/>
      </c>
      <c r="BH80" s="177" t="str">
        <f t="shared" si="405"/>
        <v/>
      </c>
      <c r="BI80" s="177" t="str">
        <f t="shared" si="406"/>
        <v/>
      </c>
      <c r="BJ80" s="177" t="str">
        <f t="shared" si="407"/>
        <v/>
      </c>
      <c r="BK80" s="177" t="str">
        <f t="shared" si="408"/>
        <v/>
      </c>
      <c r="BL80" s="177" t="str">
        <f t="shared" si="409"/>
        <v/>
      </c>
      <c r="BM80" s="177" t="str">
        <f t="shared" si="410"/>
        <v/>
      </c>
      <c r="BN80" s="177" t="str">
        <f t="shared" si="411"/>
        <v/>
      </c>
      <c r="BO80" s="177" t="str">
        <f t="shared" si="412"/>
        <v/>
      </c>
      <c r="BP80" s="177" t="str">
        <f t="shared" si="413"/>
        <v/>
      </c>
      <c r="BQ80" s="177" t="str">
        <f t="shared" si="414"/>
        <v/>
      </c>
      <c r="BR80" s="177" t="str">
        <f t="shared" si="415"/>
        <v/>
      </c>
      <c r="BS80" s="177" t="str">
        <f t="shared" si="416"/>
        <v/>
      </c>
      <c r="BT80" s="177" t="str">
        <f t="shared" si="417"/>
        <v/>
      </c>
      <c r="BU80" s="177" t="str">
        <f t="shared" si="418"/>
        <v/>
      </c>
      <c r="BV80" s="177" t="str">
        <f t="shared" si="419"/>
        <v/>
      </c>
      <c r="BW80" s="177" t="str">
        <f t="shared" si="420"/>
        <v/>
      </c>
      <c r="BX80" s="177" t="str">
        <f t="shared" si="421"/>
        <v/>
      </c>
      <c r="BY80" s="177" t="str">
        <f t="shared" si="422"/>
        <v/>
      </c>
      <c r="BZ80" s="177" t="str">
        <f t="shared" si="423"/>
        <v/>
      </c>
      <c r="CA80" s="177" t="str">
        <f t="shared" si="424"/>
        <v/>
      </c>
      <c r="CB80" s="177" t="str">
        <f t="shared" si="425"/>
        <v/>
      </c>
      <c r="CC80" s="177" t="str">
        <f t="shared" si="426"/>
        <v/>
      </c>
      <c r="CD80" s="177" t="str">
        <f t="shared" si="427"/>
        <v/>
      </c>
      <c r="CE80" s="177" t="str">
        <f t="shared" si="428"/>
        <v/>
      </c>
      <c r="CF80" s="177" t="str">
        <f t="shared" si="429"/>
        <v/>
      </c>
      <c r="CG80" s="177" t="str">
        <f t="shared" si="430"/>
        <v/>
      </c>
      <c r="CH80" s="177" t="str">
        <f t="shared" si="431"/>
        <v/>
      </c>
      <c r="CI80" s="177" t="str">
        <f t="shared" si="432"/>
        <v/>
      </c>
      <c r="CJ80" s="177" t="str">
        <f t="shared" si="433"/>
        <v/>
      </c>
      <c r="CK80" s="177" t="str">
        <f t="shared" si="434"/>
        <v/>
      </c>
      <c r="CL80" s="177" t="str">
        <f t="shared" si="435"/>
        <v/>
      </c>
      <c r="CM80" s="177" t="str">
        <f t="shared" si="436"/>
        <v/>
      </c>
      <c r="CN80" s="177" t="str">
        <f t="shared" si="437"/>
        <v/>
      </c>
      <c r="CO80" s="177" t="str">
        <f t="shared" si="438"/>
        <v/>
      </c>
      <c r="CP80" s="177" t="str">
        <f t="shared" si="439"/>
        <v/>
      </c>
      <c r="CQ80" s="177" t="str">
        <f t="shared" si="440"/>
        <v/>
      </c>
      <c r="CR80" s="177" t="str">
        <f t="shared" si="441"/>
        <v/>
      </c>
      <c r="CS80" s="177" t="str">
        <f t="shared" si="442"/>
        <v/>
      </c>
      <c r="CT80" s="177" t="str">
        <f t="shared" si="443"/>
        <v/>
      </c>
      <c r="CU80" s="177" t="str">
        <f t="shared" si="444"/>
        <v/>
      </c>
      <c r="CV80" s="177" t="str">
        <f t="shared" si="445"/>
        <v/>
      </c>
      <c r="CW80" s="177" t="str">
        <f t="shared" si="446"/>
        <v/>
      </c>
      <c r="CX80" s="177" t="str">
        <f t="shared" si="447"/>
        <v/>
      </c>
      <c r="CY80" s="177" t="str">
        <f t="shared" si="448"/>
        <v/>
      </c>
      <c r="CZ80" s="177" t="str">
        <f t="shared" si="449"/>
        <v/>
      </c>
      <c r="DA80" s="177" t="str">
        <f t="shared" si="450"/>
        <v/>
      </c>
      <c r="DB80" s="177" t="str">
        <f t="shared" si="451"/>
        <v/>
      </c>
      <c r="DC80" s="177" t="str">
        <f t="shared" si="382"/>
        <v/>
      </c>
      <c r="DD80" s="177" t="str">
        <f t="shared" si="452"/>
        <v/>
      </c>
      <c r="DE80" s="177" t="str">
        <f t="shared" si="453"/>
        <v/>
      </c>
      <c r="DF80" s="177" t="str">
        <f t="shared" si="454"/>
        <v/>
      </c>
      <c r="DG80" s="177" t="str">
        <f t="shared" si="455"/>
        <v/>
      </c>
      <c r="DH80" s="177" t="str">
        <f t="shared" si="456"/>
        <v/>
      </c>
      <c r="DI80" s="177" t="str">
        <f t="shared" si="457"/>
        <v/>
      </c>
      <c r="DJ80" s="177" t="str">
        <f t="shared" si="458"/>
        <v/>
      </c>
      <c r="DK80" s="177" t="str">
        <f t="shared" si="459"/>
        <v/>
      </c>
      <c r="DL80" s="177" t="str">
        <f t="shared" si="460"/>
        <v/>
      </c>
      <c r="DM80" s="177" t="str">
        <f t="shared" si="461"/>
        <v/>
      </c>
      <c r="DN80" s="177" t="str">
        <f t="shared" si="462"/>
        <v/>
      </c>
      <c r="DO80" s="177" t="str">
        <f t="shared" si="463"/>
        <v/>
      </c>
      <c r="DP80" s="177" t="str">
        <f t="shared" si="464"/>
        <v/>
      </c>
      <c r="DQ80" s="177" t="str">
        <f t="shared" si="465"/>
        <v/>
      </c>
      <c r="DR80" s="177" t="str">
        <f t="shared" si="466"/>
        <v/>
      </c>
      <c r="DS80" s="177" t="str">
        <f t="shared" si="467"/>
        <v/>
      </c>
      <c r="DT80" s="177" t="str">
        <f t="shared" si="468"/>
        <v/>
      </c>
      <c r="DU80" s="177" t="str">
        <f t="shared" si="469"/>
        <v/>
      </c>
      <c r="DV80" s="177" t="str">
        <f t="shared" si="470"/>
        <v/>
      </c>
      <c r="DW80" s="177" t="str">
        <f t="shared" si="471"/>
        <v/>
      </c>
      <c r="DX80" s="177" t="str">
        <f t="shared" si="472"/>
        <v/>
      </c>
      <c r="DY80" s="177" t="str">
        <f t="shared" si="473"/>
        <v/>
      </c>
      <c r="DZ80" s="177" t="str">
        <f t="shared" si="474"/>
        <v/>
      </c>
      <c r="EA80" s="177" t="str">
        <f t="shared" si="475"/>
        <v/>
      </c>
      <c r="EB80" s="177" t="str">
        <f t="shared" si="476"/>
        <v/>
      </c>
      <c r="EC80" s="177" t="str">
        <f t="shared" si="477"/>
        <v/>
      </c>
      <c r="ED80" s="177" t="str">
        <f t="shared" si="478"/>
        <v/>
      </c>
      <c r="EE80" s="177" t="str">
        <f t="shared" si="479"/>
        <v/>
      </c>
      <c r="EF80" s="177" t="str">
        <f t="shared" si="480"/>
        <v/>
      </c>
      <c r="EG80" s="177" t="str">
        <f t="shared" si="481"/>
        <v/>
      </c>
      <c r="EH80" s="177" t="str">
        <f t="shared" si="482"/>
        <v/>
      </c>
      <c r="EI80" s="177" t="str">
        <f t="shared" si="483"/>
        <v/>
      </c>
      <c r="EJ80" s="177" t="str">
        <f t="shared" si="484"/>
        <v/>
      </c>
      <c r="EK80" s="177" t="str">
        <f t="shared" si="485"/>
        <v/>
      </c>
      <c r="EL80" s="177" t="str">
        <f t="shared" si="486"/>
        <v/>
      </c>
      <c r="EM80" s="177" t="str">
        <f t="shared" si="487"/>
        <v/>
      </c>
      <c r="EN80" s="177" t="str">
        <f t="shared" si="488"/>
        <v/>
      </c>
      <c r="EO80" s="177" t="str">
        <f t="shared" si="489"/>
        <v/>
      </c>
      <c r="EP80" s="177" t="str">
        <f t="shared" si="490"/>
        <v/>
      </c>
      <c r="EQ80" s="177" t="str">
        <f t="shared" si="491"/>
        <v/>
      </c>
      <c r="ER80" s="177" t="str">
        <f t="shared" si="492"/>
        <v/>
      </c>
      <c r="ES80" s="177" t="str">
        <f t="shared" si="493"/>
        <v/>
      </c>
      <c r="ET80" s="177" t="str">
        <f t="shared" si="494"/>
        <v/>
      </c>
      <c r="EU80" s="177" t="str">
        <f t="shared" si="495"/>
        <v/>
      </c>
      <c r="EV80" s="177" t="str">
        <f t="shared" si="496"/>
        <v/>
      </c>
      <c r="EW80" s="177" t="str">
        <f t="shared" si="497"/>
        <v/>
      </c>
      <c r="EX80" s="177" t="str">
        <f t="shared" si="498"/>
        <v/>
      </c>
      <c r="EY80" s="177" t="str">
        <f t="shared" si="499"/>
        <v/>
      </c>
      <c r="EZ80" s="177" t="str">
        <f t="shared" si="500"/>
        <v/>
      </c>
      <c r="FA80" s="177" t="str">
        <f t="shared" si="501"/>
        <v/>
      </c>
      <c r="FB80" s="177" t="str">
        <f t="shared" si="502"/>
        <v/>
      </c>
      <c r="FC80" s="177" t="str">
        <f t="shared" si="503"/>
        <v/>
      </c>
      <c r="FD80" s="177" t="str">
        <f t="shared" si="504"/>
        <v/>
      </c>
      <c r="FE80" s="177" t="str">
        <f t="shared" si="505"/>
        <v/>
      </c>
      <c r="FF80" s="177" t="str">
        <f t="shared" si="506"/>
        <v/>
      </c>
      <c r="FG80" s="177" t="str">
        <f t="shared" si="507"/>
        <v/>
      </c>
      <c r="FH80" s="177" t="str">
        <f t="shared" si="508"/>
        <v/>
      </c>
      <c r="FI80" s="177" t="str">
        <f t="shared" si="509"/>
        <v/>
      </c>
      <c r="FJ80" s="177" t="str">
        <f t="shared" si="510"/>
        <v/>
      </c>
      <c r="FK80" s="177" t="str">
        <f t="shared" si="511"/>
        <v/>
      </c>
      <c r="FL80" s="177" t="str">
        <f t="shared" si="512"/>
        <v/>
      </c>
      <c r="FM80" s="177" t="str">
        <f t="shared" si="513"/>
        <v/>
      </c>
      <c r="FN80" s="177" t="str">
        <f t="shared" si="514"/>
        <v/>
      </c>
      <c r="FO80" s="177" t="str">
        <f t="shared" si="383"/>
        <v/>
      </c>
      <c r="FP80" s="177" t="str">
        <f t="shared" si="515"/>
        <v/>
      </c>
      <c r="FQ80" s="177" t="str">
        <f t="shared" si="516"/>
        <v/>
      </c>
      <c r="FR80" s="177" t="str">
        <f t="shared" si="517"/>
        <v/>
      </c>
      <c r="FS80" s="177" t="str">
        <f t="shared" si="518"/>
        <v/>
      </c>
      <c r="FT80" s="177" t="str">
        <f t="shared" si="519"/>
        <v/>
      </c>
      <c r="FU80" s="177" t="str">
        <f t="shared" si="520"/>
        <v/>
      </c>
      <c r="FV80" s="177" t="str">
        <f t="shared" si="521"/>
        <v/>
      </c>
      <c r="FW80" s="177" t="str">
        <f t="shared" si="522"/>
        <v/>
      </c>
      <c r="FX80" s="177" t="str">
        <f t="shared" si="523"/>
        <v/>
      </c>
      <c r="FY80" s="177" t="str">
        <f t="shared" si="524"/>
        <v/>
      </c>
      <c r="FZ80" s="177" t="str">
        <f t="shared" si="525"/>
        <v/>
      </c>
      <c r="GA80" s="177" t="str">
        <f t="shared" si="526"/>
        <v/>
      </c>
      <c r="GB80" s="177" t="str">
        <f t="shared" si="527"/>
        <v/>
      </c>
      <c r="GC80" s="177" t="str">
        <f t="shared" si="528"/>
        <v/>
      </c>
      <c r="GD80" s="177" t="str">
        <f t="shared" si="529"/>
        <v/>
      </c>
      <c r="GE80" s="177" t="str">
        <f t="shared" si="530"/>
        <v/>
      </c>
      <c r="GF80" s="177" t="str">
        <f t="shared" si="531"/>
        <v/>
      </c>
      <c r="GG80" s="177" t="str">
        <f t="shared" si="532"/>
        <v/>
      </c>
      <c r="GH80" s="177" t="str">
        <f t="shared" si="533"/>
        <v/>
      </c>
      <c r="GI80" s="177" t="str">
        <f t="shared" si="534"/>
        <v/>
      </c>
      <c r="GJ80" s="177" t="str">
        <f t="shared" si="535"/>
        <v/>
      </c>
      <c r="GK80" s="177" t="str">
        <f t="shared" si="536"/>
        <v/>
      </c>
      <c r="GL80" s="177" t="str">
        <f t="shared" si="537"/>
        <v/>
      </c>
      <c r="GM80" s="177" t="str">
        <f t="shared" si="538"/>
        <v/>
      </c>
      <c r="GN80" s="177" t="str">
        <f t="shared" si="539"/>
        <v/>
      </c>
      <c r="GO80" s="177" t="str">
        <f t="shared" si="540"/>
        <v/>
      </c>
      <c r="GP80" s="177" t="str">
        <f t="shared" si="541"/>
        <v/>
      </c>
      <c r="GQ80" s="177" t="str">
        <f t="shared" si="542"/>
        <v/>
      </c>
      <c r="GR80" s="177" t="str">
        <f t="shared" si="543"/>
        <v/>
      </c>
      <c r="GS80" s="177" t="str">
        <f t="shared" si="544"/>
        <v/>
      </c>
      <c r="GT80" s="177" t="str">
        <f t="shared" si="545"/>
        <v/>
      </c>
      <c r="GU80" s="177" t="str">
        <f t="shared" si="546"/>
        <v/>
      </c>
      <c r="GV80" s="177" t="str">
        <f t="shared" si="547"/>
        <v/>
      </c>
      <c r="GW80" s="177" t="str">
        <f t="shared" si="548"/>
        <v/>
      </c>
      <c r="GX80" s="177" t="str">
        <f t="shared" si="549"/>
        <v/>
      </c>
      <c r="GY80" s="177" t="str">
        <f t="shared" si="550"/>
        <v/>
      </c>
      <c r="GZ80" s="177" t="str">
        <f t="shared" si="551"/>
        <v/>
      </c>
      <c r="HA80" s="177" t="str">
        <f t="shared" si="552"/>
        <v/>
      </c>
      <c r="HB80" s="177" t="str">
        <f t="shared" si="553"/>
        <v/>
      </c>
      <c r="HC80" s="177" t="str">
        <f t="shared" si="554"/>
        <v/>
      </c>
      <c r="HD80" s="177" t="str">
        <f t="shared" si="555"/>
        <v/>
      </c>
      <c r="HE80" s="177" t="str">
        <f t="shared" si="556"/>
        <v/>
      </c>
      <c r="HF80" s="177" t="str">
        <f t="shared" si="557"/>
        <v/>
      </c>
      <c r="HG80" s="177" t="str">
        <f t="shared" si="558"/>
        <v/>
      </c>
      <c r="HH80" s="177" t="str">
        <f t="shared" si="559"/>
        <v/>
      </c>
      <c r="HI80" s="177" t="str">
        <f t="shared" si="560"/>
        <v/>
      </c>
      <c r="HJ80" s="177" t="str">
        <f t="shared" si="561"/>
        <v/>
      </c>
      <c r="HK80" s="177" t="str">
        <f t="shared" si="562"/>
        <v/>
      </c>
      <c r="HL80" s="177" t="str">
        <f t="shared" si="563"/>
        <v/>
      </c>
      <c r="HM80" s="177" t="str">
        <f t="shared" si="564"/>
        <v/>
      </c>
      <c r="HN80" s="177" t="str">
        <f t="shared" si="565"/>
        <v/>
      </c>
      <c r="HO80" s="177" t="str">
        <f t="shared" si="566"/>
        <v/>
      </c>
      <c r="HP80" s="177" t="str">
        <f t="shared" si="567"/>
        <v/>
      </c>
      <c r="HQ80" s="177" t="str">
        <f t="shared" si="568"/>
        <v/>
      </c>
      <c r="HR80" s="177" t="str">
        <f t="shared" si="569"/>
        <v/>
      </c>
      <c r="HS80" s="177" t="str">
        <f t="shared" si="570"/>
        <v/>
      </c>
      <c r="HT80" s="177" t="str">
        <f t="shared" si="571"/>
        <v/>
      </c>
      <c r="HU80" s="177" t="str">
        <f t="shared" si="572"/>
        <v/>
      </c>
      <c r="HV80" s="177" t="str">
        <f t="shared" si="573"/>
        <v/>
      </c>
      <c r="HW80" s="177" t="str">
        <f t="shared" si="574"/>
        <v/>
      </c>
      <c r="HX80" s="177" t="str">
        <f t="shared" si="575"/>
        <v/>
      </c>
      <c r="HY80" s="177" t="str">
        <f t="shared" si="576"/>
        <v/>
      </c>
      <c r="HZ80" s="177" t="str">
        <f t="shared" si="577"/>
        <v/>
      </c>
      <c r="IA80" s="177" t="str">
        <f t="shared" si="384"/>
        <v/>
      </c>
      <c r="IB80" s="177" t="str">
        <f t="shared" si="251"/>
        <v/>
      </c>
      <c r="IC80" s="177" t="str">
        <f t="shared" si="252"/>
        <v/>
      </c>
      <c r="ID80" s="177" t="str">
        <f t="shared" si="253"/>
        <v/>
      </c>
      <c r="IE80" s="177" t="str">
        <f t="shared" si="254"/>
        <v/>
      </c>
      <c r="IF80" s="177" t="str">
        <f t="shared" si="255"/>
        <v/>
      </c>
      <c r="IG80" s="177" t="str">
        <f t="shared" si="256"/>
        <v/>
      </c>
      <c r="IH80" s="192" t="str">
        <f t="shared" si="364"/>
        <v/>
      </c>
      <c r="II80" s="193" t="e">
        <f t="shared" si="365"/>
        <v>#N/A</v>
      </c>
      <c r="IJ80" s="193" t="e">
        <f t="shared" si="583"/>
        <v>#N/A</v>
      </c>
      <c r="IK80" s="193" t="e">
        <f t="shared" si="583"/>
        <v>#N/A</v>
      </c>
      <c r="IL80" s="193" t="e">
        <f t="shared" si="583"/>
        <v>#N/A</v>
      </c>
      <c r="IM80" s="193" t="e">
        <f t="shared" si="352"/>
        <v>#N/A</v>
      </c>
      <c r="IN80" s="193" t="e">
        <f t="shared" si="352"/>
        <v>#N/A</v>
      </c>
      <c r="IO80" s="193" t="e">
        <f t="shared" si="352"/>
        <v>#N/A</v>
      </c>
      <c r="IP80" s="193" t="e">
        <f t="shared" si="352"/>
        <v>#N/A</v>
      </c>
      <c r="IQ80" s="193" t="e">
        <f t="shared" si="352"/>
        <v>#N/A</v>
      </c>
      <c r="IR80" s="193" t="e">
        <f t="shared" si="352"/>
        <v>#N/A</v>
      </c>
      <c r="IS80" s="193" t="e">
        <f t="shared" si="352"/>
        <v>#N/A</v>
      </c>
      <c r="IT80" s="193" t="e">
        <f t="shared" si="352"/>
        <v>#N/A</v>
      </c>
      <c r="IU80" s="193" t="e">
        <f t="shared" si="352"/>
        <v>#N/A</v>
      </c>
      <c r="IV80" s="193" t="e">
        <f t="shared" si="352"/>
        <v>#N/A</v>
      </c>
      <c r="IW80" s="193" t="e">
        <f t="shared" si="352"/>
        <v>#N/A</v>
      </c>
      <c r="IX80" s="193" t="e">
        <f t="shared" si="352"/>
        <v>#N/A</v>
      </c>
      <c r="IY80" s="193" t="e">
        <f t="shared" si="352"/>
        <v>#N/A</v>
      </c>
      <c r="IZ80" s="193" t="e">
        <f t="shared" si="352"/>
        <v>#N/A</v>
      </c>
      <c r="JA80" s="193" t="e">
        <f t="shared" si="352"/>
        <v>#N/A</v>
      </c>
      <c r="JB80" s="193" t="e">
        <f t="shared" si="591"/>
        <v>#N/A</v>
      </c>
      <c r="JC80" s="193" t="e">
        <f t="shared" si="591"/>
        <v>#N/A</v>
      </c>
      <c r="JD80" s="193" t="e">
        <f t="shared" si="591"/>
        <v>#N/A</v>
      </c>
      <c r="JE80" s="193" t="e">
        <f t="shared" si="591"/>
        <v>#N/A</v>
      </c>
      <c r="JF80" s="193" t="e">
        <f t="shared" si="591"/>
        <v>#N/A</v>
      </c>
      <c r="JG80" s="193" t="e">
        <f t="shared" si="591"/>
        <v>#N/A</v>
      </c>
      <c r="JH80" s="193" t="e">
        <f t="shared" si="591"/>
        <v>#N/A</v>
      </c>
      <c r="JI80" s="193" t="e">
        <f t="shared" si="591"/>
        <v>#N/A</v>
      </c>
      <c r="JJ80" s="193" t="e">
        <f t="shared" si="591"/>
        <v>#N/A</v>
      </c>
      <c r="JK80" s="193" t="e">
        <f t="shared" si="591"/>
        <v>#N/A</v>
      </c>
      <c r="JL80" s="193" t="e">
        <f t="shared" si="591"/>
        <v>#N/A</v>
      </c>
      <c r="JM80" s="193" t="e">
        <f t="shared" si="591"/>
        <v>#N/A</v>
      </c>
      <c r="JN80" s="193" t="e">
        <f t="shared" si="591"/>
        <v>#N/A</v>
      </c>
      <c r="JO80" s="193" t="e">
        <f t="shared" si="591"/>
        <v>#N/A</v>
      </c>
      <c r="JP80" s="193" t="e">
        <f t="shared" si="591"/>
        <v>#N/A</v>
      </c>
      <c r="JQ80" s="193" t="e">
        <f t="shared" si="587"/>
        <v>#N/A</v>
      </c>
      <c r="JR80" s="193" t="e">
        <f t="shared" si="587"/>
        <v>#N/A</v>
      </c>
      <c r="JS80" s="193" t="e">
        <f t="shared" si="587"/>
        <v>#N/A</v>
      </c>
      <c r="JT80" s="193" t="e">
        <f t="shared" si="587"/>
        <v>#N/A</v>
      </c>
      <c r="JU80" s="193" t="e">
        <f t="shared" si="587"/>
        <v>#N/A</v>
      </c>
      <c r="JV80" s="193" t="e">
        <f t="shared" si="587"/>
        <v>#N/A</v>
      </c>
      <c r="JW80" s="193" t="e">
        <f t="shared" si="587"/>
        <v>#N/A</v>
      </c>
      <c r="JX80" s="193" t="e">
        <f t="shared" si="587"/>
        <v>#N/A</v>
      </c>
      <c r="JY80" s="193" t="e">
        <f t="shared" si="587"/>
        <v>#N/A</v>
      </c>
      <c r="JZ80" s="193" t="e">
        <f t="shared" si="587"/>
        <v>#N/A</v>
      </c>
      <c r="KA80" s="193" t="e">
        <f t="shared" si="587"/>
        <v>#N/A</v>
      </c>
      <c r="KB80" s="193" t="e">
        <f t="shared" si="587"/>
        <v>#N/A</v>
      </c>
      <c r="KC80" s="193" t="e">
        <f t="shared" si="587"/>
        <v>#N/A</v>
      </c>
      <c r="KD80" s="193" t="e">
        <f t="shared" si="587"/>
        <v>#N/A</v>
      </c>
      <c r="KE80" s="193" t="e">
        <f t="shared" si="587"/>
        <v>#N/A</v>
      </c>
      <c r="KF80" s="193" t="e">
        <f t="shared" si="375"/>
        <v>#N/A</v>
      </c>
      <c r="KG80" s="193" t="e">
        <f t="shared" si="375"/>
        <v>#N/A</v>
      </c>
      <c r="KH80" s="193" t="e">
        <f t="shared" si="375"/>
        <v>#N/A</v>
      </c>
      <c r="KI80" s="193" t="e">
        <f t="shared" si="375"/>
        <v>#N/A</v>
      </c>
      <c r="KJ80" s="193" t="e">
        <f t="shared" si="375"/>
        <v>#N/A</v>
      </c>
      <c r="KK80" s="193" t="e">
        <f t="shared" si="375"/>
        <v>#N/A</v>
      </c>
      <c r="KL80" s="193" t="e">
        <f t="shared" si="375"/>
        <v>#N/A</v>
      </c>
      <c r="KM80" s="193" t="e">
        <f t="shared" si="375"/>
        <v>#N/A</v>
      </c>
      <c r="KN80" s="193" t="e">
        <f t="shared" si="375"/>
        <v>#N/A</v>
      </c>
      <c r="KO80" s="193" t="e">
        <f t="shared" si="375"/>
        <v>#N/A</v>
      </c>
      <c r="KP80" s="193" t="e">
        <f t="shared" si="375"/>
        <v>#N/A</v>
      </c>
      <c r="KQ80" s="193" t="e">
        <f t="shared" si="375"/>
        <v>#N/A</v>
      </c>
      <c r="KR80" s="193" t="e">
        <f t="shared" si="375"/>
        <v>#N/A</v>
      </c>
      <c r="KS80" s="193" t="e">
        <f t="shared" si="375"/>
        <v>#N/A</v>
      </c>
      <c r="KT80" s="193" t="e">
        <f t="shared" si="375"/>
        <v>#N/A</v>
      </c>
      <c r="KU80" s="193" t="e">
        <f t="shared" si="385"/>
        <v>#N/A</v>
      </c>
      <c r="KV80" s="193" t="e">
        <f t="shared" si="584"/>
        <v>#N/A</v>
      </c>
      <c r="KW80" s="193" t="e">
        <f t="shared" si="584"/>
        <v>#N/A</v>
      </c>
      <c r="KX80" s="193" t="e">
        <f t="shared" si="584"/>
        <v>#N/A</v>
      </c>
      <c r="KY80" s="193" t="e">
        <f t="shared" si="353"/>
        <v>#N/A</v>
      </c>
      <c r="KZ80" s="193" t="e">
        <f t="shared" si="353"/>
        <v>#N/A</v>
      </c>
      <c r="LA80" s="193" t="e">
        <f t="shared" si="353"/>
        <v>#N/A</v>
      </c>
      <c r="LB80" s="193" t="e">
        <f t="shared" si="353"/>
        <v>#N/A</v>
      </c>
      <c r="LC80" s="193" t="e">
        <f t="shared" si="353"/>
        <v>#N/A</v>
      </c>
      <c r="LD80" s="193" t="e">
        <f t="shared" si="353"/>
        <v>#N/A</v>
      </c>
      <c r="LE80" s="193" t="e">
        <f t="shared" si="353"/>
        <v>#N/A</v>
      </c>
      <c r="LF80" s="193" t="e">
        <f t="shared" si="353"/>
        <v>#N/A</v>
      </c>
      <c r="LG80" s="193" t="e">
        <f t="shared" si="353"/>
        <v>#N/A</v>
      </c>
      <c r="LH80" s="193" t="e">
        <f t="shared" si="353"/>
        <v>#N/A</v>
      </c>
      <c r="LI80" s="193" t="e">
        <f t="shared" si="353"/>
        <v>#N/A</v>
      </c>
      <c r="LJ80" s="193" t="e">
        <f t="shared" si="353"/>
        <v>#N/A</v>
      </c>
      <c r="LK80" s="193" t="e">
        <f t="shared" si="353"/>
        <v>#N/A</v>
      </c>
      <c r="LL80" s="193" t="e">
        <f t="shared" si="353"/>
        <v>#N/A</v>
      </c>
      <c r="LM80" s="193" t="e">
        <f t="shared" si="353"/>
        <v>#N/A</v>
      </c>
      <c r="LN80" s="193" t="e">
        <f t="shared" si="592"/>
        <v>#N/A</v>
      </c>
      <c r="LO80" s="193" t="e">
        <f t="shared" si="592"/>
        <v>#N/A</v>
      </c>
      <c r="LP80" s="193" t="e">
        <f t="shared" si="592"/>
        <v>#N/A</v>
      </c>
      <c r="LQ80" s="193" t="e">
        <f t="shared" si="592"/>
        <v>#N/A</v>
      </c>
      <c r="LR80" s="193" t="e">
        <f t="shared" si="592"/>
        <v>#N/A</v>
      </c>
      <c r="LS80" s="193" t="e">
        <f t="shared" si="592"/>
        <v>#N/A</v>
      </c>
      <c r="LT80" s="193" t="e">
        <f t="shared" si="592"/>
        <v>#N/A</v>
      </c>
      <c r="LU80" s="193" t="e">
        <f t="shared" si="592"/>
        <v>#N/A</v>
      </c>
      <c r="LV80" s="193" t="e">
        <f t="shared" si="592"/>
        <v>#N/A</v>
      </c>
      <c r="LW80" s="193" t="e">
        <f t="shared" si="592"/>
        <v>#N/A</v>
      </c>
      <c r="LX80" s="193" t="e">
        <f t="shared" si="592"/>
        <v>#N/A</v>
      </c>
      <c r="LY80" s="193" t="e">
        <f t="shared" si="592"/>
        <v>#N/A</v>
      </c>
      <c r="LZ80" s="193" t="e">
        <f t="shared" si="592"/>
        <v>#N/A</v>
      </c>
      <c r="MA80" s="193" t="e">
        <f t="shared" si="592"/>
        <v>#N/A</v>
      </c>
      <c r="MB80" s="193" t="e">
        <f t="shared" si="592"/>
        <v>#N/A</v>
      </c>
      <c r="MC80" s="193" t="e">
        <f t="shared" si="588"/>
        <v>#N/A</v>
      </c>
      <c r="MD80" s="193" t="e">
        <f t="shared" si="588"/>
        <v>#N/A</v>
      </c>
      <c r="ME80" s="193" t="e">
        <f t="shared" si="588"/>
        <v>#N/A</v>
      </c>
      <c r="MF80" s="193" t="e">
        <f t="shared" si="588"/>
        <v>#N/A</v>
      </c>
      <c r="MG80" s="193" t="e">
        <f t="shared" si="588"/>
        <v>#N/A</v>
      </c>
      <c r="MH80" s="193" t="e">
        <f t="shared" si="588"/>
        <v>#N/A</v>
      </c>
      <c r="MI80" s="193" t="e">
        <f t="shared" si="588"/>
        <v>#N/A</v>
      </c>
      <c r="MJ80" s="193" t="e">
        <f t="shared" si="588"/>
        <v>#N/A</v>
      </c>
      <c r="MK80" s="193" t="e">
        <f t="shared" si="588"/>
        <v>#N/A</v>
      </c>
      <c r="ML80" s="193" t="e">
        <f t="shared" si="588"/>
        <v>#N/A</v>
      </c>
      <c r="MM80" s="193" t="e">
        <f t="shared" si="588"/>
        <v>#N/A</v>
      </c>
      <c r="MN80" s="193" t="e">
        <f t="shared" si="588"/>
        <v>#N/A</v>
      </c>
      <c r="MO80" s="193" t="e">
        <f t="shared" si="588"/>
        <v>#N/A</v>
      </c>
      <c r="MP80" s="193" t="e">
        <f t="shared" si="588"/>
        <v>#N/A</v>
      </c>
      <c r="MQ80" s="193" t="e">
        <f t="shared" si="588"/>
        <v>#N/A</v>
      </c>
      <c r="MR80" s="193" t="e">
        <f t="shared" si="376"/>
        <v>#N/A</v>
      </c>
      <c r="MS80" s="193" t="e">
        <f t="shared" si="376"/>
        <v>#N/A</v>
      </c>
      <c r="MT80" s="193" t="e">
        <f t="shared" si="376"/>
        <v>#N/A</v>
      </c>
      <c r="MU80" s="193" t="e">
        <f t="shared" si="376"/>
        <v>#N/A</v>
      </c>
      <c r="MV80" s="193" t="e">
        <f t="shared" si="376"/>
        <v>#N/A</v>
      </c>
      <c r="MW80" s="193" t="e">
        <f t="shared" si="376"/>
        <v>#N/A</v>
      </c>
      <c r="MX80" s="193" t="e">
        <f t="shared" si="376"/>
        <v>#N/A</v>
      </c>
      <c r="MY80" s="193" t="e">
        <f t="shared" si="376"/>
        <v>#N/A</v>
      </c>
      <c r="MZ80" s="193" t="e">
        <f t="shared" si="376"/>
        <v>#N/A</v>
      </c>
      <c r="NA80" s="193" t="e">
        <f t="shared" si="376"/>
        <v>#N/A</v>
      </c>
      <c r="NB80" s="193" t="e">
        <f t="shared" si="376"/>
        <v>#N/A</v>
      </c>
      <c r="NC80" s="193" t="e">
        <f t="shared" si="376"/>
        <v>#N/A</v>
      </c>
      <c r="ND80" s="193" t="e">
        <f t="shared" si="376"/>
        <v>#N/A</v>
      </c>
      <c r="NE80" s="193" t="e">
        <f t="shared" si="376"/>
        <v>#N/A</v>
      </c>
      <c r="NF80" s="193" t="e">
        <f t="shared" si="376"/>
        <v>#N/A</v>
      </c>
      <c r="NG80" s="193" t="e">
        <f t="shared" si="386"/>
        <v>#N/A</v>
      </c>
      <c r="NH80" s="193" t="e">
        <f t="shared" si="585"/>
        <v>#N/A</v>
      </c>
      <c r="NI80" s="193" t="e">
        <f t="shared" si="585"/>
        <v>#N/A</v>
      </c>
      <c r="NJ80" s="193" t="e">
        <f t="shared" si="585"/>
        <v>#N/A</v>
      </c>
      <c r="NK80" s="193" t="e">
        <f t="shared" si="354"/>
        <v>#N/A</v>
      </c>
      <c r="NL80" s="193" t="e">
        <f t="shared" si="354"/>
        <v>#N/A</v>
      </c>
      <c r="NM80" s="193" t="e">
        <f t="shared" si="354"/>
        <v>#N/A</v>
      </c>
      <c r="NN80" s="193" t="e">
        <f t="shared" si="354"/>
        <v>#N/A</v>
      </c>
      <c r="NO80" s="193" t="e">
        <f t="shared" si="354"/>
        <v>#N/A</v>
      </c>
      <c r="NP80" s="193" t="e">
        <f t="shared" si="354"/>
        <v>#N/A</v>
      </c>
      <c r="NQ80" s="193" t="e">
        <f t="shared" si="354"/>
        <v>#N/A</v>
      </c>
      <c r="NR80" s="193" t="e">
        <f t="shared" si="354"/>
        <v>#N/A</v>
      </c>
      <c r="NS80" s="193" t="e">
        <f t="shared" si="354"/>
        <v>#N/A</v>
      </c>
      <c r="NT80" s="193" t="e">
        <f t="shared" si="354"/>
        <v>#N/A</v>
      </c>
      <c r="NU80" s="193" t="e">
        <f t="shared" si="354"/>
        <v>#N/A</v>
      </c>
      <c r="NV80" s="193" t="e">
        <f t="shared" si="354"/>
        <v>#N/A</v>
      </c>
      <c r="NW80" s="193" t="e">
        <f t="shared" si="354"/>
        <v>#N/A</v>
      </c>
      <c r="NX80" s="193" t="e">
        <f t="shared" si="354"/>
        <v>#N/A</v>
      </c>
      <c r="NY80" s="193" t="e">
        <f t="shared" si="354"/>
        <v>#N/A</v>
      </c>
      <c r="NZ80" s="193" t="e">
        <f t="shared" si="593"/>
        <v>#N/A</v>
      </c>
      <c r="OA80" s="193" t="e">
        <f t="shared" si="593"/>
        <v>#N/A</v>
      </c>
      <c r="OB80" s="193" t="e">
        <f t="shared" si="593"/>
        <v>#N/A</v>
      </c>
      <c r="OC80" s="193" t="e">
        <f t="shared" si="593"/>
        <v>#N/A</v>
      </c>
      <c r="OD80" s="193" t="e">
        <f t="shared" si="593"/>
        <v>#N/A</v>
      </c>
      <c r="OE80" s="193" t="e">
        <f t="shared" si="593"/>
        <v>#N/A</v>
      </c>
      <c r="OF80" s="193" t="e">
        <f t="shared" si="593"/>
        <v>#N/A</v>
      </c>
      <c r="OG80" s="193" t="e">
        <f t="shared" si="593"/>
        <v>#N/A</v>
      </c>
      <c r="OH80" s="193" t="e">
        <f t="shared" si="593"/>
        <v>#N/A</v>
      </c>
      <c r="OI80" s="193" t="e">
        <f t="shared" si="593"/>
        <v>#N/A</v>
      </c>
      <c r="OJ80" s="193" t="e">
        <f t="shared" si="593"/>
        <v>#N/A</v>
      </c>
      <c r="OK80" s="193" t="e">
        <f t="shared" si="593"/>
        <v>#N/A</v>
      </c>
      <c r="OL80" s="193" t="e">
        <f t="shared" si="593"/>
        <v>#N/A</v>
      </c>
      <c r="OM80" s="193" t="e">
        <f t="shared" si="593"/>
        <v>#N/A</v>
      </c>
      <c r="ON80" s="193" t="e">
        <f t="shared" si="593"/>
        <v>#N/A</v>
      </c>
      <c r="OO80" s="193" t="e">
        <f t="shared" si="589"/>
        <v>#N/A</v>
      </c>
      <c r="OP80" s="193" t="e">
        <f t="shared" si="589"/>
        <v>#N/A</v>
      </c>
      <c r="OQ80" s="193" t="e">
        <f t="shared" si="589"/>
        <v>#N/A</v>
      </c>
      <c r="OR80" s="193" t="e">
        <f t="shared" si="589"/>
        <v>#N/A</v>
      </c>
      <c r="OS80" s="193" t="e">
        <f t="shared" si="589"/>
        <v>#N/A</v>
      </c>
      <c r="OT80" s="193" t="e">
        <f t="shared" si="589"/>
        <v>#N/A</v>
      </c>
      <c r="OU80" s="193" t="e">
        <f t="shared" si="589"/>
        <v>#N/A</v>
      </c>
      <c r="OV80" s="193" t="e">
        <f t="shared" si="589"/>
        <v>#N/A</v>
      </c>
      <c r="OW80" s="193" t="e">
        <f t="shared" si="589"/>
        <v>#N/A</v>
      </c>
      <c r="OX80" s="193" t="e">
        <f t="shared" si="589"/>
        <v>#N/A</v>
      </c>
      <c r="OY80" s="193" t="e">
        <f t="shared" si="589"/>
        <v>#N/A</v>
      </c>
      <c r="OZ80" s="193" t="e">
        <f t="shared" si="589"/>
        <v>#N/A</v>
      </c>
      <c r="PA80" s="193" t="e">
        <f t="shared" si="589"/>
        <v>#N/A</v>
      </c>
      <c r="PB80" s="193" t="e">
        <f t="shared" si="589"/>
        <v>#N/A</v>
      </c>
      <c r="PC80" s="193" t="e">
        <f t="shared" si="589"/>
        <v>#N/A</v>
      </c>
      <c r="PD80" s="193" t="e">
        <f t="shared" si="377"/>
        <v>#N/A</v>
      </c>
      <c r="PE80" s="193" t="e">
        <f t="shared" si="377"/>
        <v>#N/A</v>
      </c>
      <c r="PF80" s="193" t="e">
        <f t="shared" si="377"/>
        <v>#N/A</v>
      </c>
      <c r="PG80" s="193" t="e">
        <f t="shared" si="377"/>
        <v>#N/A</v>
      </c>
      <c r="PH80" s="193" t="e">
        <f t="shared" si="377"/>
        <v>#N/A</v>
      </c>
      <c r="PI80" s="193" t="e">
        <f t="shared" si="377"/>
        <v>#N/A</v>
      </c>
      <c r="PJ80" s="193" t="e">
        <f t="shared" si="377"/>
        <v>#N/A</v>
      </c>
      <c r="PK80" s="193" t="e">
        <f t="shared" si="377"/>
        <v>#N/A</v>
      </c>
      <c r="PL80" s="193" t="e">
        <f t="shared" si="377"/>
        <v>#N/A</v>
      </c>
      <c r="PM80" s="193" t="e">
        <f t="shared" si="377"/>
        <v>#N/A</v>
      </c>
      <c r="PN80" s="193" t="e">
        <f t="shared" si="377"/>
        <v>#N/A</v>
      </c>
      <c r="PO80" s="193" t="e">
        <f t="shared" si="377"/>
        <v>#N/A</v>
      </c>
      <c r="PP80" s="193" t="e">
        <f t="shared" si="377"/>
        <v>#N/A</v>
      </c>
      <c r="PQ80" s="193" t="e">
        <f t="shared" si="377"/>
        <v>#N/A</v>
      </c>
      <c r="PR80" s="193" t="e">
        <f t="shared" si="377"/>
        <v>#N/A</v>
      </c>
      <c r="PS80" s="193" t="e">
        <f t="shared" si="387"/>
        <v>#N/A</v>
      </c>
      <c r="PT80" s="193" t="e">
        <f t="shared" si="366"/>
        <v>#N/A</v>
      </c>
      <c r="PU80" s="193" t="e">
        <f t="shared" si="366"/>
        <v>#N/A</v>
      </c>
      <c r="PV80" s="193" t="e">
        <f t="shared" si="366"/>
        <v>#N/A</v>
      </c>
      <c r="PW80" s="193" t="e">
        <f t="shared" si="366"/>
        <v>#N/A</v>
      </c>
      <c r="PX80" s="193" t="e">
        <f t="shared" si="366"/>
        <v>#N/A</v>
      </c>
      <c r="PY80" s="193" t="e">
        <f t="shared" si="366"/>
        <v>#N/A</v>
      </c>
      <c r="PZ80" s="193" t="e">
        <f t="shared" si="366"/>
        <v>#N/A</v>
      </c>
      <c r="QA80" s="193" t="e">
        <f t="shared" si="366"/>
        <v>#N/A</v>
      </c>
    </row>
    <row r="81" spans="1:443" hidden="1" x14ac:dyDescent="0.45">
      <c r="A81" s="276"/>
      <c r="B81" s="277" t="str">
        <f>IF(OR($T81="",$U81=""),"",ROUND(_xlfn.BETA.INV(ABS(VLOOKUP($Z$1,VLookups!$A$30:$B$31,2,FALSE)-B$2),IF($N81="L",$U81,$T81),IF($N81="L",$T81,$U81),$G81,$I81),0))</f>
        <v/>
      </c>
      <c r="C81" s="287" t="str">
        <f t="shared" si="378"/>
        <v/>
      </c>
      <c r="D81" s="288" t="str">
        <f t="shared" si="379"/>
        <v/>
      </c>
      <c r="E81" s="134"/>
      <c r="F81" s="279"/>
      <c r="G81" s="280" t="str">
        <f t="shared" si="367"/>
        <v/>
      </c>
      <c r="H81" s="281"/>
      <c r="I81" s="280" t="str">
        <f t="shared" si="368"/>
        <v/>
      </c>
      <c r="J81" s="279"/>
      <c r="K81" s="135"/>
      <c r="L81" s="110" t="str">
        <f t="shared" si="369"/>
        <v/>
      </c>
      <c r="M81" s="21" t="str">
        <f t="shared" si="370"/>
        <v/>
      </c>
      <c r="N81" s="22" t="str">
        <f t="shared" si="371"/>
        <v/>
      </c>
      <c r="O81" s="23" t="str">
        <f>IF(M81="","",IF(OR($M81&lt;Skew!$B$3,$M81=Skew!$B$3),IF($M81&gt;Skew!$C$3,Skew!$A$3,IF($M81&gt;Skew!$C$4,Skew!$A$4,IF($M81&gt;Skew!$C$5,Skew!$A$5,IF($M81&gt;Skew!$C$6,Skew!$A$6,IF($M81&gt;Skew!$C$7,Skew!$A$7,IF($M81&gt;Skew!$C$8,Skew!$A$8,IF($M81&gt;Skew!$C$9,Skew!$A$9,IF($M81&gt;Skew!$C$10,Skew!$A$10,IF($M81&gt;Skew!$C$11,Skew!$A$11,IF($M81&gt;Skew!$C$12,Skew!$A$12,IF($M81&gt;Skew!$C$13,Skew!$A$13,IF($M81&gt;Skew!$C$14,Skew!$A$14,IF($M81&gt;Skew!$C$15,Skew!$A$15,IF($M81&gt;Skew!$C$16,Skew!$A$16,Skew!$A$17)
)))))))))))))))</f>
        <v/>
      </c>
      <c r="P81" s="22" t="str">
        <f>IF(M81="","",MATCH(O81,Skew!$A$3:$A$17,0))</f>
        <v/>
      </c>
      <c r="Q81" s="22" t="str">
        <f t="shared" si="357"/>
        <v/>
      </c>
      <c r="R81" s="24"/>
      <c r="S81" s="22" t="str">
        <f>IF(OR(M81="",R81=""),"",MATCH(R81,Confidence!$A$3:$A$12,0))</f>
        <v/>
      </c>
      <c r="T81" s="25" t="str">
        <f t="shared" si="358"/>
        <v/>
      </c>
      <c r="U81" s="25" t="str">
        <f t="shared" si="359"/>
        <v/>
      </c>
      <c r="V81" s="22"/>
      <c r="W81" s="102" t="str">
        <f t="shared" si="360"/>
        <v/>
      </c>
      <c r="X81" s="102" t="str">
        <f t="shared" si="361"/>
        <v/>
      </c>
      <c r="Y81" s="37" t="str">
        <f t="shared" si="362"/>
        <v/>
      </c>
      <c r="Z81" s="115"/>
      <c r="AA81" s="204" t="str">
        <f>IF(AND(G81&gt;0,H81&gt;0,I81&gt;0,T81&gt;0,U81&gt;0,Z81&gt;0,NOT(R81="")),ABS(VLOOKUP($Z$1,VLookups!$A$30:$B$31,2,FALSE)-_xlfn.BETA.DIST(Z81,IF(N81="L",U81,T81),IF(N81="L",T81,U81),TRUE,G81,I81)),"")</f>
        <v/>
      </c>
      <c r="AB81" s="112" t="str">
        <f>IF(OR($T81="",$U81=""),"",_xlfn.BETA.INV(ABS(VLOOKUP($Z$1,VLookups!$A$30:$B$31,2,FALSE)-AB$3),IF($N81="L",$U81,$T81),IF($N81="L",$T81,$U81),$G81,$I81))</f>
        <v/>
      </c>
      <c r="AC81" s="113" t="str">
        <f>IF(OR($T81="",$U81=""),"",_xlfn.BETA.INV(ABS(VLOOKUP($Z$1,VLookups!$A$30:$B$31,2,FALSE)-AC$3),IF($N81="L",$U81,$T81),IF($N81="L",$T81,$U81),$G81,$I81))</f>
        <v/>
      </c>
      <c r="AD81" s="112" t="str">
        <f>IF(OR($T81="",$U81=""),"",_xlfn.BETA.INV(ABS(VLOOKUP($Z$1,VLookups!$A$30:$B$31,2,FALSE)-AD$3),IF($N81="L",$U81,$T81),IF($N81="L",$T81,$U81),$G81,$I81))</f>
        <v/>
      </c>
      <c r="AE81" s="113" t="str">
        <f>IF(OR($T81="",$U81=""),"",_xlfn.BETA.INV(ABS(VLOOKUP($Z$1,VLookups!$A$30:$B$31,2,FALSE)-AE$3),IF($N81="L",$U81,$T81),IF($N81="L",$T81,$U81),$G81,$I81))</f>
        <v/>
      </c>
      <c r="AF81" s="112" t="str">
        <f>IF(OR($T81="",$U81=""),"",_xlfn.BETA.INV(ABS(VLOOKUP($Z$1,VLookups!$A$30:$B$31,2,FALSE)-AF$3),IF($N81="L",$U81,$T81),IF($N81="L",$T81,$U81),$G81,$I81))</f>
        <v/>
      </c>
      <c r="AG81" s="113" t="str">
        <f>IF(OR($T81="",$U81=""),"",_xlfn.BETA.INV(ABS(VLOOKUP($Z$1,VLookups!$A$30:$B$31,2,FALSE)-AG$3),IF($N81="L",$U81,$T81),IF($N81="L",$T81,$U81),$G81,$I81))</f>
        <v/>
      </c>
      <c r="AH81" s="112" t="str">
        <f>IF(OR($T81="",$U81=""),"",_xlfn.BETA.INV(ABS(VLOOKUP($Z$1,VLookups!$A$30:$B$31,2,FALSE)-AH$3),IF($N81="L",$U81,$T81),IF($N81="L",$T81,$U81),$G81,$I81))</f>
        <v/>
      </c>
      <c r="AI81" s="113" t="str">
        <f>IF(OR($T81="",$U81=""),"",_xlfn.BETA.INV(ABS(VLOOKUP($Z$1,VLookups!$A$30:$B$31,2,FALSE)-AI$3),IF($N81="L",$U81,$T81),IF($N81="L",$T81,$U81),$G81,$I81))</f>
        <v/>
      </c>
      <c r="AJ81" s="112" t="str">
        <f>IF(OR($T81="",$U81=""),"",_xlfn.BETA.INV(ABS(VLOOKUP($Z$1,VLookups!$A$30:$B$31,2,FALSE)-AJ$3),IF($N81="L",$U81,$T81),IF($N81="L",$T81,$U81),$G81,$I81))</f>
        <v/>
      </c>
      <c r="AK81" s="113" t="str">
        <f>IF(OR($T81="",$U81=""),"",_xlfn.BETA.INV(ABS(VLOOKUP($Z$1,VLookups!$A$30:$B$31,2,FALSE)-AK$3),IF($N81="L",$U81,$T81),IF($N81="L",$T81,$U81),$G81,$I81))</f>
        <v/>
      </c>
      <c r="AL81" s="112" t="str">
        <f>IF(OR($T81="",$U81=""),"",_xlfn.BETA.INV(ABS(VLOOKUP($Z$1,VLookups!$A$30:$B$31,2,FALSE)-AL$3),IF($N81="L",$U81,$T81),IF($N81="L",$T81,$U81),$G81,$I81))</f>
        <v/>
      </c>
      <c r="AM81" s="113" t="str">
        <f>IF(OR($T81="",$U81=""),"",_xlfn.BETA.INV(ABS(VLOOKUP($Z$1,VLookups!$A$30:$B$31,2,FALSE)-AM$3),IF($N81="L",$U81,$T81),IF($N81="L",$T81,$U81),$G81,$I81))</f>
        <v/>
      </c>
      <c r="AN81" s="15"/>
      <c r="AO81" s="194" t="str">
        <f t="shared" si="372"/>
        <v/>
      </c>
      <c r="AP81" s="192" t="str">
        <f t="shared" si="373"/>
        <v/>
      </c>
      <c r="AQ81" s="177" t="str">
        <f t="shared" ref="AQ81" si="595">IF(ISNONTEXT($AO81),AP81+$AO81,"")</f>
        <v/>
      </c>
      <c r="AR81" s="177" t="str">
        <f t="shared" si="389"/>
        <v/>
      </c>
      <c r="AS81" s="177" t="str">
        <f t="shared" si="390"/>
        <v/>
      </c>
      <c r="AT81" s="177" t="str">
        <f t="shared" si="391"/>
        <v/>
      </c>
      <c r="AU81" s="177" t="str">
        <f t="shared" si="392"/>
        <v/>
      </c>
      <c r="AV81" s="177" t="str">
        <f t="shared" si="393"/>
        <v/>
      </c>
      <c r="AW81" s="177" t="str">
        <f t="shared" si="394"/>
        <v/>
      </c>
      <c r="AX81" s="177" t="str">
        <f t="shared" si="395"/>
        <v/>
      </c>
      <c r="AY81" s="177" t="str">
        <f t="shared" si="396"/>
        <v/>
      </c>
      <c r="AZ81" s="177" t="str">
        <f t="shared" si="397"/>
        <v/>
      </c>
      <c r="BA81" s="177" t="str">
        <f t="shared" si="398"/>
        <v/>
      </c>
      <c r="BB81" s="177" t="str">
        <f t="shared" si="399"/>
        <v/>
      </c>
      <c r="BC81" s="177" t="str">
        <f t="shared" si="400"/>
        <v/>
      </c>
      <c r="BD81" s="177" t="str">
        <f t="shared" si="401"/>
        <v/>
      </c>
      <c r="BE81" s="177" t="str">
        <f t="shared" si="402"/>
        <v/>
      </c>
      <c r="BF81" s="177" t="str">
        <f t="shared" si="403"/>
        <v/>
      </c>
      <c r="BG81" s="177" t="str">
        <f t="shared" si="404"/>
        <v/>
      </c>
      <c r="BH81" s="177" t="str">
        <f t="shared" si="405"/>
        <v/>
      </c>
      <c r="BI81" s="177" t="str">
        <f t="shared" si="406"/>
        <v/>
      </c>
      <c r="BJ81" s="177" t="str">
        <f t="shared" si="407"/>
        <v/>
      </c>
      <c r="BK81" s="177" t="str">
        <f t="shared" si="408"/>
        <v/>
      </c>
      <c r="BL81" s="177" t="str">
        <f t="shared" si="409"/>
        <v/>
      </c>
      <c r="BM81" s="177" t="str">
        <f t="shared" si="410"/>
        <v/>
      </c>
      <c r="BN81" s="177" t="str">
        <f t="shared" si="411"/>
        <v/>
      </c>
      <c r="BO81" s="177" t="str">
        <f t="shared" si="412"/>
        <v/>
      </c>
      <c r="BP81" s="177" t="str">
        <f t="shared" si="413"/>
        <v/>
      </c>
      <c r="BQ81" s="177" t="str">
        <f t="shared" si="414"/>
        <v/>
      </c>
      <c r="BR81" s="177" t="str">
        <f t="shared" si="415"/>
        <v/>
      </c>
      <c r="BS81" s="177" t="str">
        <f t="shared" si="416"/>
        <v/>
      </c>
      <c r="BT81" s="177" t="str">
        <f t="shared" si="417"/>
        <v/>
      </c>
      <c r="BU81" s="177" t="str">
        <f t="shared" si="418"/>
        <v/>
      </c>
      <c r="BV81" s="177" t="str">
        <f t="shared" si="419"/>
        <v/>
      </c>
      <c r="BW81" s="177" t="str">
        <f t="shared" si="420"/>
        <v/>
      </c>
      <c r="BX81" s="177" t="str">
        <f t="shared" si="421"/>
        <v/>
      </c>
      <c r="BY81" s="177" t="str">
        <f t="shared" si="422"/>
        <v/>
      </c>
      <c r="BZ81" s="177" t="str">
        <f t="shared" si="423"/>
        <v/>
      </c>
      <c r="CA81" s="177" t="str">
        <f t="shared" si="424"/>
        <v/>
      </c>
      <c r="CB81" s="177" t="str">
        <f t="shared" si="425"/>
        <v/>
      </c>
      <c r="CC81" s="177" t="str">
        <f t="shared" si="426"/>
        <v/>
      </c>
      <c r="CD81" s="177" t="str">
        <f t="shared" si="427"/>
        <v/>
      </c>
      <c r="CE81" s="177" t="str">
        <f t="shared" si="428"/>
        <v/>
      </c>
      <c r="CF81" s="177" t="str">
        <f t="shared" si="429"/>
        <v/>
      </c>
      <c r="CG81" s="177" t="str">
        <f t="shared" si="430"/>
        <v/>
      </c>
      <c r="CH81" s="177" t="str">
        <f t="shared" si="431"/>
        <v/>
      </c>
      <c r="CI81" s="177" t="str">
        <f t="shared" si="432"/>
        <v/>
      </c>
      <c r="CJ81" s="177" t="str">
        <f t="shared" si="433"/>
        <v/>
      </c>
      <c r="CK81" s="177" t="str">
        <f t="shared" si="434"/>
        <v/>
      </c>
      <c r="CL81" s="177" t="str">
        <f t="shared" si="435"/>
        <v/>
      </c>
      <c r="CM81" s="177" t="str">
        <f t="shared" si="436"/>
        <v/>
      </c>
      <c r="CN81" s="177" t="str">
        <f t="shared" si="437"/>
        <v/>
      </c>
      <c r="CO81" s="177" t="str">
        <f t="shared" si="438"/>
        <v/>
      </c>
      <c r="CP81" s="177" t="str">
        <f t="shared" si="439"/>
        <v/>
      </c>
      <c r="CQ81" s="177" t="str">
        <f t="shared" si="440"/>
        <v/>
      </c>
      <c r="CR81" s="177" t="str">
        <f t="shared" si="441"/>
        <v/>
      </c>
      <c r="CS81" s="177" t="str">
        <f t="shared" si="442"/>
        <v/>
      </c>
      <c r="CT81" s="177" t="str">
        <f t="shared" si="443"/>
        <v/>
      </c>
      <c r="CU81" s="177" t="str">
        <f t="shared" si="444"/>
        <v/>
      </c>
      <c r="CV81" s="177" t="str">
        <f t="shared" si="445"/>
        <v/>
      </c>
      <c r="CW81" s="177" t="str">
        <f t="shared" si="446"/>
        <v/>
      </c>
      <c r="CX81" s="177" t="str">
        <f t="shared" si="447"/>
        <v/>
      </c>
      <c r="CY81" s="177" t="str">
        <f t="shared" si="448"/>
        <v/>
      </c>
      <c r="CZ81" s="177" t="str">
        <f t="shared" si="449"/>
        <v/>
      </c>
      <c r="DA81" s="177" t="str">
        <f t="shared" si="450"/>
        <v/>
      </c>
      <c r="DB81" s="177" t="str">
        <f t="shared" si="451"/>
        <v/>
      </c>
      <c r="DC81" s="177" t="str">
        <f t="shared" si="382"/>
        <v/>
      </c>
      <c r="DD81" s="177" t="str">
        <f t="shared" si="452"/>
        <v/>
      </c>
      <c r="DE81" s="177" t="str">
        <f t="shared" si="453"/>
        <v/>
      </c>
      <c r="DF81" s="177" t="str">
        <f t="shared" si="454"/>
        <v/>
      </c>
      <c r="DG81" s="177" t="str">
        <f t="shared" si="455"/>
        <v/>
      </c>
      <c r="DH81" s="177" t="str">
        <f t="shared" si="456"/>
        <v/>
      </c>
      <c r="DI81" s="177" t="str">
        <f t="shared" si="457"/>
        <v/>
      </c>
      <c r="DJ81" s="177" t="str">
        <f t="shared" si="458"/>
        <v/>
      </c>
      <c r="DK81" s="177" t="str">
        <f t="shared" si="459"/>
        <v/>
      </c>
      <c r="DL81" s="177" t="str">
        <f t="shared" si="460"/>
        <v/>
      </c>
      <c r="DM81" s="177" t="str">
        <f t="shared" si="461"/>
        <v/>
      </c>
      <c r="DN81" s="177" t="str">
        <f t="shared" si="462"/>
        <v/>
      </c>
      <c r="DO81" s="177" t="str">
        <f t="shared" si="463"/>
        <v/>
      </c>
      <c r="DP81" s="177" t="str">
        <f t="shared" si="464"/>
        <v/>
      </c>
      <c r="DQ81" s="177" t="str">
        <f t="shared" si="465"/>
        <v/>
      </c>
      <c r="DR81" s="177" t="str">
        <f t="shared" si="466"/>
        <v/>
      </c>
      <c r="DS81" s="177" t="str">
        <f t="shared" si="467"/>
        <v/>
      </c>
      <c r="DT81" s="177" t="str">
        <f t="shared" si="468"/>
        <v/>
      </c>
      <c r="DU81" s="177" t="str">
        <f t="shared" si="469"/>
        <v/>
      </c>
      <c r="DV81" s="177" t="str">
        <f t="shared" si="470"/>
        <v/>
      </c>
      <c r="DW81" s="177" t="str">
        <f t="shared" si="471"/>
        <v/>
      </c>
      <c r="DX81" s="177" t="str">
        <f t="shared" si="472"/>
        <v/>
      </c>
      <c r="DY81" s="177" t="str">
        <f t="shared" si="473"/>
        <v/>
      </c>
      <c r="DZ81" s="177" t="str">
        <f t="shared" si="474"/>
        <v/>
      </c>
      <c r="EA81" s="177" t="str">
        <f t="shared" si="475"/>
        <v/>
      </c>
      <c r="EB81" s="177" t="str">
        <f t="shared" si="476"/>
        <v/>
      </c>
      <c r="EC81" s="177" t="str">
        <f t="shared" si="477"/>
        <v/>
      </c>
      <c r="ED81" s="177" t="str">
        <f t="shared" si="478"/>
        <v/>
      </c>
      <c r="EE81" s="177" t="str">
        <f t="shared" si="479"/>
        <v/>
      </c>
      <c r="EF81" s="177" t="str">
        <f t="shared" si="480"/>
        <v/>
      </c>
      <c r="EG81" s="177" t="str">
        <f t="shared" si="481"/>
        <v/>
      </c>
      <c r="EH81" s="177" t="str">
        <f t="shared" si="482"/>
        <v/>
      </c>
      <c r="EI81" s="177" t="str">
        <f t="shared" si="483"/>
        <v/>
      </c>
      <c r="EJ81" s="177" t="str">
        <f t="shared" si="484"/>
        <v/>
      </c>
      <c r="EK81" s="177" t="str">
        <f t="shared" si="485"/>
        <v/>
      </c>
      <c r="EL81" s="177" t="str">
        <f t="shared" si="486"/>
        <v/>
      </c>
      <c r="EM81" s="177" t="str">
        <f t="shared" si="487"/>
        <v/>
      </c>
      <c r="EN81" s="177" t="str">
        <f t="shared" si="488"/>
        <v/>
      </c>
      <c r="EO81" s="177" t="str">
        <f t="shared" si="489"/>
        <v/>
      </c>
      <c r="EP81" s="177" t="str">
        <f t="shared" si="490"/>
        <v/>
      </c>
      <c r="EQ81" s="177" t="str">
        <f t="shared" si="491"/>
        <v/>
      </c>
      <c r="ER81" s="177" t="str">
        <f t="shared" si="492"/>
        <v/>
      </c>
      <c r="ES81" s="177" t="str">
        <f t="shared" si="493"/>
        <v/>
      </c>
      <c r="ET81" s="177" t="str">
        <f t="shared" si="494"/>
        <v/>
      </c>
      <c r="EU81" s="177" t="str">
        <f t="shared" si="495"/>
        <v/>
      </c>
      <c r="EV81" s="177" t="str">
        <f t="shared" si="496"/>
        <v/>
      </c>
      <c r="EW81" s="177" t="str">
        <f t="shared" si="497"/>
        <v/>
      </c>
      <c r="EX81" s="177" t="str">
        <f t="shared" si="498"/>
        <v/>
      </c>
      <c r="EY81" s="177" t="str">
        <f t="shared" si="499"/>
        <v/>
      </c>
      <c r="EZ81" s="177" t="str">
        <f t="shared" si="500"/>
        <v/>
      </c>
      <c r="FA81" s="177" t="str">
        <f t="shared" si="501"/>
        <v/>
      </c>
      <c r="FB81" s="177" t="str">
        <f t="shared" si="502"/>
        <v/>
      </c>
      <c r="FC81" s="177" t="str">
        <f t="shared" si="503"/>
        <v/>
      </c>
      <c r="FD81" s="177" t="str">
        <f t="shared" si="504"/>
        <v/>
      </c>
      <c r="FE81" s="177" t="str">
        <f t="shared" si="505"/>
        <v/>
      </c>
      <c r="FF81" s="177" t="str">
        <f t="shared" si="506"/>
        <v/>
      </c>
      <c r="FG81" s="177" t="str">
        <f t="shared" si="507"/>
        <v/>
      </c>
      <c r="FH81" s="177" t="str">
        <f t="shared" si="508"/>
        <v/>
      </c>
      <c r="FI81" s="177" t="str">
        <f t="shared" si="509"/>
        <v/>
      </c>
      <c r="FJ81" s="177" t="str">
        <f t="shared" si="510"/>
        <v/>
      </c>
      <c r="FK81" s="177" t="str">
        <f t="shared" si="511"/>
        <v/>
      </c>
      <c r="FL81" s="177" t="str">
        <f t="shared" si="512"/>
        <v/>
      </c>
      <c r="FM81" s="177" t="str">
        <f t="shared" si="513"/>
        <v/>
      </c>
      <c r="FN81" s="177" t="str">
        <f t="shared" si="514"/>
        <v/>
      </c>
      <c r="FO81" s="177" t="str">
        <f t="shared" si="383"/>
        <v/>
      </c>
      <c r="FP81" s="177" t="str">
        <f t="shared" si="515"/>
        <v/>
      </c>
      <c r="FQ81" s="177" t="str">
        <f t="shared" si="516"/>
        <v/>
      </c>
      <c r="FR81" s="177" t="str">
        <f t="shared" si="517"/>
        <v/>
      </c>
      <c r="FS81" s="177" t="str">
        <f t="shared" si="518"/>
        <v/>
      </c>
      <c r="FT81" s="177" t="str">
        <f t="shared" si="519"/>
        <v/>
      </c>
      <c r="FU81" s="177" t="str">
        <f t="shared" si="520"/>
        <v/>
      </c>
      <c r="FV81" s="177" t="str">
        <f t="shared" si="521"/>
        <v/>
      </c>
      <c r="FW81" s="177" t="str">
        <f t="shared" si="522"/>
        <v/>
      </c>
      <c r="FX81" s="177" t="str">
        <f t="shared" si="523"/>
        <v/>
      </c>
      <c r="FY81" s="177" t="str">
        <f t="shared" si="524"/>
        <v/>
      </c>
      <c r="FZ81" s="177" t="str">
        <f t="shared" si="525"/>
        <v/>
      </c>
      <c r="GA81" s="177" t="str">
        <f t="shared" si="526"/>
        <v/>
      </c>
      <c r="GB81" s="177" t="str">
        <f t="shared" si="527"/>
        <v/>
      </c>
      <c r="GC81" s="177" t="str">
        <f t="shared" si="528"/>
        <v/>
      </c>
      <c r="GD81" s="177" t="str">
        <f t="shared" si="529"/>
        <v/>
      </c>
      <c r="GE81" s="177" t="str">
        <f t="shared" si="530"/>
        <v/>
      </c>
      <c r="GF81" s="177" t="str">
        <f t="shared" si="531"/>
        <v/>
      </c>
      <c r="GG81" s="177" t="str">
        <f t="shared" si="532"/>
        <v/>
      </c>
      <c r="GH81" s="177" t="str">
        <f t="shared" si="533"/>
        <v/>
      </c>
      <c r="GI81" s="177" t="str">
        <f t="shared" si="534"/>
        <v/>
      </c>
      <c r="GJ81" s="177" t="str">
        <f t="shared" si="535"/>
        <v/>
      </c>
      <c r="GK81" s="177" t="str">
        <f t="shared" si="536"/>
        <v/>
      </c>
      <c r="GL81" s="177" t="str">
        <f t="shared" si="537"/>
        <v/>
      </c>
      <c r="GM81" s="177" t="str">
        <f t="shared" si="538"/>
        <v/>
      </c>
      <c r="GN81" s="177" t="str">
        <f t="shared" si="539"/>
        <v/>
      </c>
      <c r="GO81" s="177" t="str">
        <f t="shared" si="540"/>
        <v/>
      </c>
      <c r="GP81" s="177" t="str">
        <f t="shared" si="541"/>
        <v/>
      </c>
      <c r="GQ81" s="177" t="str">
        <f t="shared" si="542"/>
        <v/>
      </c>
      <c r="GR81" s="177" t="str">
        <f t="shared" si="543"/>
        <v/>
      </c>
      <c r="GS81" s="177" t="str">
        <f t="shared" si="544"/>
        <v/>
      </c>
      <c r="GT81" s="177" t="str">
        <f t="shared" si="545"/>
        <v/>
      </c>
      <c r="GU81" s="177" t="str">
        <f t="shared" si="546"/>
        <v/>
      </c>
      <c r="GV81" s="177" t="str">
        <f t="shared" si="547"/>
        <v/>
      </c>
      <c r="GW81" s="177" t="str">
        <f t="shared" si="548"/>
        <v/>
      </c>
      <c r="GX81" s="177" t="str">
        <f t="shared" si="549"/>
        <v/>
      </c>
      <c r="GY81" s="177" t="str">
        <f t="shared" si="550"/>
        <v/>
      </c>
      <c r="GZ81" s="177" t="str">
        <f t="shared" si="551"/>
        <v/>
      </c>
      <c r="HA81" s="177" t="str">
        <f t="shared" si="552"/>
        <v/>
      </c>
      <c r="HB81" s="177" t="str">
        <f t="shared" si="553"/>
        <v/>
      </c>
      <c r="HC81" s="177" t="str">
        <f t="shared" si="554"/>
        <v/>
      </c>
      <c r="HD81" s="177" t="str">
        <f t="shared" si="555"/>
        <v/>
      </c>
      <c r="HE81" s="177" t="str">
        <f t="shared" si="556"/>
        <v/>
      </c>
      <c r="HF81" s="177" t="str">
        <f t="shared" si="557"/>
        <v/>
      </c>
      <c r="HG81" s="177" t="str">
        <f t="shared" si="558"/>
        <v/>
      </c>
      <c r="HH81" s="177" t="str">
        <f t="shared" si="559"/>
        <v/>
      </c>
      <c r="HI81" s="177" t="str">
        <f t="shared" si="560"/>
        <v/>
      </c>
      <c r="HJ81" s="177" t="str">
        <f t="shared" si="561"/>
        <v/>
      </c>
      <c r="HK81" s="177" t="str">
        <f t="shared" si="562"/>
        <v/>
      </c>
      <c r="HL81" s="177" t="str">
        <f t="shared" si="563"/>
        <v/>
      </c>
      <c r="HM81" s="177" t="str">
        <f t="shared" si="564"/>
        <v/>
      </c>
      <c r="HN81" s="177" t="str">
        <f t="shared" si="565"/>
        <v/>
      </c>
      <c r="HO81" s="177" t="str">
        <f t="shared" si="566"/>
        <v/>
      </c>
      <c r="HP81" s="177" t="str">
        <f t="shared" si="567"/>
        <v/>
      </c>
      <c r="HQ81" s="177" t="str">
        <f t="shared" si="568"/>
        <v/>
      </c>
      <c r="HR81" s="177" t="str">
        <f t="shared" si="569"/>
        <v/>
      </c>
      <c r="HS81" s="177" t="str">
        <f t="shared" si="570"/>
        <v/>
      </c>
      <c r="HT81" s="177" t="str">
        <f t="shared" si="571"/>
        <v/>
      </c>
      <c r="HU81" s="177" t="str">
        <f t="shared" si="572"/>
        <v/>
      </c>
      <c r="HV81" s="177" t="str">
        <f t="shared" si="573"/>
        <v/>
      </c>
      <c r="HW81" s="177" t="str">
        <f t="shared" si="574"/>
        <v/>
      </c>
      <c r="HX81" s="177" t="str">
        <f t="shared" si="575"/>
        <v/>
      </c>
      <c r="HY81" s="177" t="str">
        <f t="shared" si="576"/>
        <v/>
      </c>
      <c r="HZ81" s="177" t="str">
        <f t="shared" si="577"/>
        <v/>
      </c>
      <c r="IA81" s="177" t="str">
        <f t="shared" si="384"/>
        <v/>
      </c>
      <c r="IB81" s="177" t="str">
        <f t="shared" si="251"/>
        <v/>
      </c>
      <c r="IC81" s="177" t="str">
        <f t="shared" si="252"/>
        <v/>
      </c>
      <c r="ID81" s="177" t="str">
        <f t="shared" si="253"/>
        <v/>
      </c>
      <c r="IE81" s="177" t="str">
        <f t="shared" si="254"/>
        <v/>
      </c>
      <c r="IF81" s="177" t="str">
        <f t="shared" si="255"/>
        <v/>
      </c>
      <c r="IG81" s="177" t="str">
        <f t="shared" si="256"/>
        <v/>
      </c>
      <c r="IH81" s="192" t="str">
        <f t="shared" si="364"/>
        <v/>
      </c>
      <c r="II81" s="193" t="e">
        <f t="shared" si="365"/>
        <v>#N/A</v>
      </c>
      <c r="IJ81" s="193" t="e">
        <f t="shared" si="583"/>
        <v>#N/A</v>
      </c>
      <c r="IK81" s="193" t="e">
        <f t="shared" si="583"/>
        <v>#N/A</v>
      </c>
      <c r="IL81" s="193" t="e">
        <f t="shared" si="583"/>
        <v>#N/A</v>
      </c>
      <c r="IM81" s="193" t="e">
        <f t="shared" ref="IM81:JA96" si="596">IF(ISNONTEXT($X81),IF($N81="R",_xlfn.BETA.DIST(AT81,$T81,$U81,FALSE,$G81,$I81),_xlfn.BETA.DIST(AT81,$U81,$T81,FALSE,$G81,$I81)),NA())</f>
        <v>#N/A</v>
      </c>
      <c r="IN81" s="193" t="e">
        <f t="shared" si="596"/>
        <v>#N/A</v>
      </c>
      <c r="IO81" s="193" t="e">
        <f t="shared" si="596"/>
        <v>#N/A</v>
      </c>
      <c r="IP81" s="193" t="e">
        <f t="shared" si="596"/>
        <v>#N/A</v>
      </c>
      <c r="IQ81" s="193" t="e">
        <f t="shared" si="596"/>
        <v>#N/A</v>
      </c>
      <c r="IR81" s="193" t="e">
        <f t="shared" si="596"/>
        <v>#N/A</v>
      </c>
      <c r="IS81" s="193" t="e">
        <f t="shared" si="596"/>
        <v>#N/A</v>
      </c>
      <c r="IT81" s="193" t="e">
        <f t="shared" si="596"/>
        <v>#N/A</v>
      </c>
      <c r="IU81" s="193" t="e">
        <f t="shared" si="596"/>
        <v>#N/A</v>
      </c>
      <c r="IV81" s="193" t="e">
        <f t="shared" si="596"/>
        <v>#N/A</v>
      </c>
      <c r="IW81" s="193" t="e">
        <f t="shared" si="596"/>
        <v>#N/A</v>
      </c>
      <c r="IX81" s="193" t="e">
        <f t="shared" si="596"/>
        <v>#N/A</v>
      </c>
      <c r="IY81" s="193" t="e">
        <f t="shared" si="596"/>
        <v>#N/A</v>
      </c>
      <c r="IZ81" s="193" t="e">
        <f t="shared" si="596"/>
        <v>#N/A</v>
      </c>
      <c r="JA81" s="193" t="e">
        <f t="shared" si="596"/>
        <v>#N/A</v>
      </c>
      <c r="JB81" s="193" t="e">
        <f t="shared" si="591"/>
        <v>#N/A</v>
      </c>
      <c r="JC81" s="193" t="e">
        <f t="shared" si="591"/>
        <v>#N/A</v>
      </c>
      <c r="JD81" s="193" t="e">
        <f t="shared" si="591"/>
        <v>#N/A</v>
      </c>
      <c r="JE81" s="193" t="e">
        <f t="shared" si="591"/>
        <v>#N/A</v>
      </c>
      <c r="JF81" s="193" t="e">
        <f t="shared" si="591"/>
        <v>#N/A</v>
      </c>
      <c r="JG81" s="193" t="e">
        <f t="shared" si="591"/>
        <v>#N/A</v>
      </c>
      <c r="JH81" s="193" t="e">
        <f t="shared" si="591"/>
        <v>#N/A</v>
      </c>
      <c r="JI81" s="193" t="e">
        <f t="shared" si="591"/>
        <v>#N/A</v>
      </c>
      <c r="JJ81" s="193" t="e">
        <f t="shared" si="591"/>
        <v>#N/A</v>
      </c>
      <c r="JK81" s="193" t="e">
        <f t="shared" si="591"/>
        <v>#N/A</v>
      </c>
      <c r="JL81" s="193" t="e">
        <f t="shared" si="591"/>
        <v>#N/A</v>
      </c>
      <c r="JM81" s="193" t="e">
        <f t="shared" si="591"/>
        <v>#N/A</v>
      </c>
      <c r="JN81" s="193" t="e">
        <f t="shared" si="591"/>
        <v>#N/A</v>
      </c>
      <c r="JO81" s="193" t="e">
        <f t="shared" si="591"/>
        <v>#N/A</v>
      </c>
      <c r="JP81" s="193" t="e">
        <f t="shared" si="591"/>
        <v>#N/A</v>
      </c>
      <c r="JQ81" s="193" t="e">
        <f t="shared" si="587"/>
        <v>#N/A</v>
      </c>
      <c r="JR81" s="193" t="e">
        <f t="shared" si="587"/>
        <v>#N/A</v>
      </c>
      <c r="JS81" s="193" t="e">
        <f t="shared" si="587"/>
        <v>#N/A</v>
      </c>
      <c r="JT81" s="193" t="e">
        <f t="shared" si="587"/>
        <v>#N/A</v>
      </c>
      <c r="JU81" s="193" t="e">
        <f t="shared" si="587"/>
        <v>#N/A</v>
      </c>
      <c r="JV81" s="193" t="e">
        <f t="shared" si="587"/>
        <v>#N/A</v>
      </c>
      <c r="JW81" s="193" t="e">
        <f t="shared" si="587"/>
        <v>#N/A</v>
      </c>
      <c r="JX81" s="193" t="e">
        <f t="shared" si="587"/>
        <v>#N/A</v>
      </c>
      <c r="JY81" s="193" t="e">
        <f t="shared" si="587"/>
        <v>#N/A</v>
      </c>
      <c r="JZ81" s="193" t="e">
        <f t="shared" si="587"/>
        <v>#N/A</v>
      </c>
      <c r="KA81" s="193" t="e">
        <f t="shared" si="587"/>
        <v>#N/A</v>
      </c>
      <c r="KB81" s="193" t="e">
        <f t="shared" si="587"/>
        <v>#N/A</v>
      </c>
      <c r="KC81" s="193" t="e">
        <f t="shared" si="587"/>
        <v>#N/A</v>
      </c>
      <c r="KD81" s="193" t="e">
        <f t="shared" si="587"/>
        <v>#N/A</v>
      </c>
      <c r="KE81" s="193" t="e">
        <f t="shared" si="587"/>
        <v>#N/A</v>
      </c>
      <c r="KF81" s="193" t="e">
        <f t="shared" si="375"/>
        <v>#N/A</v>
      </c>
      <c r="KG81" s="193" t="e">
        <f t="shared" si="375"/>
        <v>#N/A</v>
      </c>
      <c r="KH81" s="193" t="e">
        <f t="shared" si="375"/>
        <v>#N/A</v>
      </c>
      <c r="KI81" s="193" t="e">
        <f t="shared" si="375"/>
        <v>#N/A</v>
      </c>
      <c r="KJ81" s="193" t="e">
        <f t="shared" si="375"/>
        <v>#N/A</v>
      </c>
      <c r="KK81" s="193" t="e">
        <f t="shared" si="375"/>
        <v>#N/A</v>
      </c>
      <c r="KL81" s="193" t="e">
        <f t="shared" si="375"/>
        <v>#N/A</v>
      </c>
      <c r="KM81" s="193" t="e">
        <f t="shared" si="375"/>
        <v>#N/A</v>
      </c>
      <c r="KN81" s="193" t="e">
        <f t="shared" si="375"/>
        <v>#N/A</v>
      </c>
      <c r="KO81" s="193" t="e">
        <f t="shared" si="375"/>
        <v>#N/A</v>
      </c>
      <c r="KP81" s="193" t="e">
        <f t="shared" si="375"/>
        <v>#N/A</v>
      </c>
      <c r="KQ81" s="193" t="e">
        <f t="shared" si="375"/>
        <v>#N/A</v>
      </c>
      <c r="KR81" s="193" t="e">
        <f t="shared" si="375"/>
        <v>#N/A</v>
      </c>
      <c r="KS81" s="193" t="e">
        <f t="shared" si="375"/>
        <v>#N/A</v>
      </c>
      <c r="KT81" s="193" t="e">
        <f t="shared" si="375"/>
        <v>#N/A</v>
      </c>
      <c r="KU81" s="193" t="e">
        <f t="shared" si="385"/>
        <v>#N/A</v>
      </c>
      <c r="KV81" s="193" t="e">
        <f t="shared" si="584"/>
        <v>#N/A</v>
      </c>
      <c r="KW81" s="193" t="e">
        <f t="shared" si="584"/>
        <v>#N/A</v>
      </c>
      <c r="KX81" s="193" t="e">
        <f t="shared" si="584"/>
        <v>#N/A</v>
      </c>
      <c r="KY81" s="193" t="e">
        <f t="shared" ref="KY81:LM96" si="597">IF(ISNONTEXT($X81),IF($N81="R",_xlfn.BETA.DIST(DF81,$T81,$U81,FALSE,$G81,$I81),_xlfn.BETA.DIST(DF81,$U81,$T81,FALSE,$G81,$I81)),NA())</f>
        <v>#N/A</v>
      </c>
      <c r="KZ81" s="193" t="e">
        <f t="shared" si="597"/>
        <v>#N/A</v>
      </c>
      <c r="LA81" s="193" t="e">
        <f t="shared" si="597"/>
        <v>#N/A</v>
      </c>
      <c r="LB81" s="193" t="e">
        <f t="shared" si="597"/>
        <v>#N/A</v>
      </c>
      <c r="LC81" s="193" t="e">
        <f t="shared" si="597"/>
        <v>#N/A</v>
      </c>
      <c r="LD81" s="193" t="e">
        <f t="shared" si="597"/>
        <v>#N/A</v>
      </c>
      <c r="LE81" s="193" t="e">
        <f t="shared" si="597"/>
        <v>#N/A</v>
      </c>
      <c r="LF81" s="193" t="e">
        <f t="shared" si="597"/>
        <v>#N/A</v>
      </c>
      <c r="LG81" s="193" t="e">
        <f t="shared" si="597"/>
        <v>#N/A</v>
      </c>
      <c r="LH81" s="193" t="e">
        <f t="shared" si="597"/>
        <v>#N/A</v>
      </c>
      <c r="LI81" s="193" t="e">
        <f t="shared" si="597"/>
        <v>#N/A</v>
      </c>
      <c r="LJ81" s="193" t="e">
        <f t="shared" si="597"/>
        <v>#N/A</v>
      </c>
      <c r="LK81" s="193" t="e">
        <f t="shared" si="597"/>
        <v>#N/A</v>
      </c>
      <c r="LL81" s="193" t="e">
        <f t="shared" si="597"/>
        <v>#N/A</v>
      </c>
      <c r="LM81" s="193" t="e">
        <f t="shared" si="597"/>
        <v>#N/A</v>
      </c>
      <c r="LN81" s="193" t="e">
        <f t="shared" si="592"/>
        <v>#N/A</v>
      </c>
      <c r="LO81" s="193" t="e">
        <f t="shared" si="592"/>
        <v>#N/A</v>
      </c>
      <c r="LP81" s="193" t="e">
        <f t="shared" si="592"/>
        <v>#N/A</v>
      </c>
      <c r="LQ81" s="193" t="e">
        <f t="shared" si="592"/>
        <v>#N/A</v>
      </c>
      <c r="LR81" s="193" t="e">
        <f t="shared" si="592"/>
        <v>#N/A</v>
      </c>
      <c r="LS81" s="193" t="e">
        <f t="shared" si="592"/>
        <v>#N/A</v>
      </c>
      <c r="LT81" s="193" t="e">
        <f t="shared" si="592"/>
        <v>#N/A</v>
      </c>
      <c r="LU81" s="193" t="e">
        <f t="shared" si="592"/>
        <v>#N/A</v>
      </c>
      <c r="LV81" s="193" t="e">
        <f t="shared" si="592"/>
        <v>#N/A</v>
      </c>
      <c r="LW81" s="193" t="e">
        <f t="shared" si="592"/>
        <v>#N/A</v>
      </c>
      <c r="LX81" s="193" t="e">
        <f t="shared" si="592"/>
        <v>#N/A</v>
      </c>
      <c r="LY81" s="193" t="e">
        <f t="shared" si="592"/>
        <v>#N/A</v>
      </c>
      <c r="LZ81" s="193" t="e">
        <f t="shared" si="592"/>
        <v>#N/A</v>
      </c>
      <c r="MA81" s="193" t="e">
        <f t="shared" si="592"/>
        <v>#N/A</v>
      </c>
      <c r="MB81" s="193" t="e">
        <f t="shared" si="592"/>
        <v>#N/A</v>
      </c>
      <c r="MC81" s="193" t="e">
        <f t="shared" si="588"/>
        <v>#N/A</v>
      </c>
      <c r="MD81" s="193" t="e">
        <f t="shared" si="588"/>
        <v>#N/A</v>
      </c>
      <c r="ME81" s="193" t="e">
        <f t="shared" si="588"/>
        <v>#N/A</v>
      </c>
      <c r="MF81" s="193" t="e">
        <f t="shared" si="588"/>
        <v>#N/A</v>
      </c>
      <c r="MG81" s="193" t="e">
        <f t="shared" si="588"/>
        <v>#N/A</v>
      </c>
      <c r="MH81" s="193" t="e">
        <f t="shared" si="588"/>
        <v>#N/A</v>
      </c>
      <c r="MI81" s="193" t="e">
        <f t="shared" si="588"/>
        <v>#N/A</v>
      </c>
      <c r="MJ81" s="193" t="e">
        <f t="shared" si="588"/>
        <v>#N/A</v>
      </c>
      <c r="MK81" s="193" t="e">
        <f t="shared" si="588"/>
        <v>#N/A</v>
      </c>
      <c r="ML81" s="193" t="e">
        <f t="shared" si="588"/>
        <v>#N/A</v>
      </c>
      <c r="MM81" s="193" t="e">
        <f t="shared" si="588"/>
        <v>#N/A</v>
      </c>
      <c r="MN81" s="193" t="e">
        <f t="shared" si="588"/>
        <v>#N/A</v>
      </c>
      <c r="MO81" s="193" t="e">
        <f t="shared" si="588"/>
        <v>#N/A</v>
      </c>
      <c r="MP81" s="193" t="e">
        <f t="shared" si="588"/>
        <v>#N/A</v>
      </c>
      <c r="MQ81" s="193" t="e">
        <f t="shared" si="588"/>
        <v>#N/A</v>
      </c>
      <c r="MR81" s="193" t="e">
        <f t="shared" si="376"/>
        <v>#N/A</v>
      </c>
      <c r="MS81" s="193" t="e">
        <f t="shared" si="376"/>
        <v>#N/A</v>
      </c>
      <c r="MT81" s="193" t="e">
        <f t="shared" si="376"/>
        <v>#N/A</v>
      </c>
      <c r="MU81" s="193" t="e">
        <f t="shared" si="376"/>
        <v>#N/A</v>
      </c>
      <c r="MV81" s="193" t="e">
        <f t="shared" si="376"/>
        <v>#N/A</v>
      </c>
      <c r="MW81" s="193" t="e">
        <f t="shared" si="376"/>
        <v>#N/A</v>
      </c>
      <c r="MX81" s="193" t="e">
        <f t="shared" si="376"/>
        <v>#N/A</v>
      </c>
      <c r="MY81" s="193" t="e">
        <f t="shared" si="376"/>
        <v>#N/A</v>
      </c>
      <c r="MZ81" s="193" t="e">
        <f t="shared" si="376"/>
        <v>#N/A</v>
      </c>
      <c r="NA81" s="193" t="e">
        <f t="shared" si="376"/>
        <v>#N/A</v>
      </c>
      <c r="NB81" s="193" t="e">
        <f t="shared" si="376"/>
        <v>#N/A</v>
      </c>
      <c r="NC81" s="193" t="e">
        <f t="shared" si="376"/>
        <v>#N/A</v>
      </c>
      <c r="ND81" s="193" t="e">
        <f t="shared" si="376"/>
        <v>#N/A</v>
      </c>
      <c r="NE81" s="193" t="e">
        <f t="shared" si="376"/>
        <v>#N/A</v>
      </c>
      <c r="NF81" s="193" t="e">
        <f t="shared" si="376"/>
        <v>#N/A</v>
      </c>
      <c r="NG81" s="193" t="e">
        <f t="shared" si="386"/>
        <v>#N/A</v>
      </c>
      <c r="NH81" s="193" t="e">
        <f t="shared" si="585"/>
        <v>#N/A</v>
      </c>
      <c r="NI81" s="193" t="e">
        <f t="shared" si="585"/>
        <v>#N/A</v>
      </c>
      <c r="NJ81" s="193" t="e">
        <f t="shared" si="585"/>
        <v>#N/A</v>
      </c>
      <c r="NK81" s="193" t="e">
        <f t="shared" ref="NK81:NY96" si="598">IF(ISNONTEXT($X81),IF($N81="R",_xlfn.BETA.DIST(FR81,$T81,$U81,FALSE,$G81,$I81),_xlfn.BETA.DIST(FR81,$U81,$T81,FALSE,$G81,$I81)),NA())</f>
        <v>#N/A</v>
      </c>
      <c r="NL81" s="193" t="e">
        <f t="shared" si="598"/>
        <v>#N/A</v>
      </c>
      <c r="NM81" s="193" t="e">
        <f t="shared" si="598"/>
        <v>#N/A</v>
      </c>
      <c r="NN81" s="193" t="e">
        <f t="shared" si="598"/>
        <v>#N/A</v>
      </c>
      <c r="NO81" s="193" t="e">
        <f t="shared" si="598"/>
        <v>#N/A</v>
      </c>
      <c r="NP81" s="193" t="e">
        <f t="shared" si="598"/>
        <v>#N/A</v>
      </c>
      <c r="NQ81" s="193" t="e">
        <f t="shared" si="598"/>
        <v>#N/A</v>
      </c>
      <c r="NR81" s="193" t="e">
        <f t="shared" si="598"/>
        <v>#N/A</v>
      </c>
      <c r="NS81" s="193" t="e">
        <f t="shared" si="598"/>
        <v>#N/A</v>
      </c>
      <c r="NT81" s="193" t="e">
        <f t="shared" si="598"/>
        <v>#N/A</v>
      </c>
      <c r="NU81" s="193" t="e">
        <f t="shared" si="598"/>
        <v>#N/A</v>
      </c>
      <c r="NV81" s="193" t="e">
        <f t="shared" si="598"/>
        <v>#N/A</v>
      </c>
      <c r="NW81" s="193" t="e">
        <f t="shared" si="598"/>
        <v>#N/A</v>
      </c>
      <c r="NX81" s="193" t="e">
        <f t="shared" si="598"/>
        <v>#N/A</v>
      </c>
      <c r="NY81" s="193" t="e">
        <f t="shared" si="598"/>
        <v>#N/A</v>
      </c>
      <c r="NZ81" s="193" t="e">
        <f t="shared" si="593"/>
        <v>#N/A</v>
      </c>
      <c r="OA81" s="193" t="e">
        <f t="shared" si="593"/>
        <v>#N/A</v>
      </c>
      <c r="OB81" s="193" t="e">
        <f t="shared" si="593"/>
        <v>#N/A</v>
      </c>
      <c r="OC81" s="193" t="e">
        <f t="shared" si="593"/>
        <v>#N/A</v>
      </c>
      <c r="OD81" s="193" t="e">
        <f t="shared" si="593"/>
        <v>#N/A</v>
      </c>
      <c r="OE81" s="193" t="e">
        <f t="shared" si="593"/>
        <v>#N/A</v>
      </c>
      <c r="OF81" s="193" t="e">
        <f t="shared" si="593"/>
        <v>#N/A</v>
      </c>
      <c r="OG81" s="193" t="e">
        <f t="shared" si="593"/>
        <v>#N/A</v>
      </c>
      <c r="OH81" s="193" t="e">
        <f t="shared" si="593"/>
        <v>#N/A</v>
      </c>
      <c r="OI81" s="193" t="e">
        <f t="shared" si="593"/>
        <v>#N/A</v>
      </c>
      <c r="OJ81" s="193" t="e">
        <f t="shared" si="593"/>
        <v>#N/A</v>
      </c>
      <c r="OK81" s="193" t="e">
        <f t="shared" si="593"/>
        <v>#N/A</v>
      </c>
      <c r="OL81" s="193" t="e">
        <f t="shared" si="593"/>
        <v>#N/A</v>
      </c>
      <c r="OM81" s="193" t="e">
        <f t="shared" si="593"/>
        <v>#N/A</v>
      </c>
      <c r="ON81" s="193" t="e">
        <f t="shared" si="593"/>
        <v>#N/A</v>
      </c>
      <c r="OO81" s="193" t="e">
        <f t="shared" si="589"/>
        <v>#N/A</v>
      </c>
      <c r="OP81" s="193" t="e">
        <f t="shared" si="589"/>
        <v>#N/A</v>
      </c>
      <c r="OQ81" s="193" t="e">
        <f t="shared" si="589"/>
        <v>#N/A</v>
      </c>
      <c r="OR81" s="193" t="e">
        <f t="shared" si="589"/>
        <v>#N/A</v>
      </c>
      <c r="OS81" s="193" t="e">
        <f t="shared" si="589"/>
        <v>#N/A</v>
      </c>
      <c r="OT81" s="193" t="e">
        <f t="shared" si="589"/>
        <v>#N/A</v>
      </c>
      <c r="OU81" s="193" t="e">
        <f t="shared" si="589"/>
        <v>#N/A</v>
      </c>
      <c r="OV81" s="193" t="e">
        <f t="shared" si="589"/>
        <v>#N/A</v>
      </c>
      <c r="OW81" s="193" t="e">
        <f t="shared" si="589"/>
        <v>#N/A</v>
      </c>
      <c r="OX81" s="193" t="e">
        <f t="shared" si="589"/>
        <v>#N/A</v>
      </c>
      <c r="OY81" s="193" t="e">
        <f t="shared" si="589"/>
        <v>#N/A</v>
      </c>
      <c r="OZ81" s="193" t="e">
        <f t="shared" si="589"/>
        <v>#N/A</v>
      </c>
      <c r="PA81" s="193" t="e">
        <f t="shared" si="589"/>
        <v>#N/A</v>
      </c>
      <c r="PB81" s="193" t="e">
        <f t="shared" si="589"/>
        <v>#N/A</v>
      </c>
      <c r="PC81" s="193" t="e">
        <f t="shared" si="589"/>
        <v>#N/A</v>
      </c>
      <c r="PD81" s="193" t="e">
        <f t="shared" si="377"/>
        <v>#N/A</v>
      </c>
      <c r="PE81" s="193" t="e">
        <f t="shared" si="377"/>
        <v>#N/A</v>
      </c>
      <c r="PF81" s="193" t="e">
        <f t="shared" si="377"/>
        <v>#N/A</v>
      </c>
      <c r="PG81" s="193" t="e">
        <f t="shared" si="377"/>
        <v>#N/A</v>
      </c>
      <c r="PH81" s="193" t="e">
        <f t="shared" si="377"/>
        <v>#N/A</v>
      </c>
      <c r="PI81" s="193" t="e">
        <f t="shared" si="377"/>
        <v>#N/A</v>
      </c>
      <c r="PJ81" s="193" t="e">
        <f t="shared" si="377"/>
        <v>#N/A</v>
      </c>
      <c r="PK81" s="193" t="e">
        <f t="shared" si="377"/>
        <v>#N/A</v>
      </c>
      <c r="PL81" s="193" t="e">
        <f t="shared" si="377"/>
        <v>#N/A</v>
      </c>
      <c r="PM81" s="193" t="e">
        <f t="shared" si="377"/>
        <v>#N/A</v>
      </c>
      <c r="PN81" s="193" t="e">
        <f t="shared" si="377"/>
        <v>#N/A</v>
      </c>
      <c r="PO81" s="193" t="e">
        <f t="shared" si="377"/>
        <v>#N/A</v>
      </c>
      <c r="PP81" s="193" t="e">
        <f t="shared" si="377"/>
        <v>#N/A</v>
      </c>
      <c r="PQ81" s="193" t="e">
        <f t="shared" si="377"/>
        <v>#N/A</v>
      </c>
      <c r="PR81" s="193" t="e">
        <f t="shared" si="377"/>
        <v>#N/A</v>
      </c>
      <c r="PS81" s="193" t="e">
        <f t="shared" si="387"/>
        <v>#N/A</v>
      </c>
      <c r="PT81" s="193" t="e">
        <f t="shared" si="366"/>
        <v>#N/A</v>
      </c>
      <c r="PU81" s="193" t="e">
        <f t="shared" si="366"/>
        <v>#N/A</v>
      </c>
      <c r="PV81" s="193" t="e">
        <f t="shared" si="366"/>
        <v>#N/A</v>
      </c>
      <c r="PW81" s="193" t="e">
        <f t="shared" si="366"/>
        <v>#N/A</v>
      </c>
      <c r="PX81" s="193" t="e">
        <f t="shared" si="366"/>
        <v>#N/A</v>
      </c>
      <c r="PY81" s="193" t="e">
        <f t="shared" si="366"/>
        <v>#N/A</v>
      </c>
      <c r="PZ81" s="193" t="e">
        <f t="shared" si="366"/>
        <v>#N/A</v>
      </c>
      <c r="QA81" s="193" t="e">
        <f t="shared" si="366"/>
        <v>#N/A</v>
      </c>
    </row>
    <row r="82" spans="1:443" hidden="1" x14ac:dyDescent="0.45">
      <c r="A82" s="276"/>
      <c r="B82" s="277" t="str">
        <f>IF(OR($T82="",$U82=""),"",ROUND(_xlfn.BETA.INV(ABS(VLOOKUP($Z$1,VLookups!$A$30:$B$31,2,FALSE)-B$2),IF($N82="L",$U82,$T82),IF($N82="L",$T82,$U82),$G82,$I82),0))</f>
        <v/>
      </c>
      <c r="C82" s="287" t="str">
        <f t="shared" si="378"/>
        <v/>
      </c>
      <c r="D82" s="288" t="str">
        <f t="shared" si="379"/>
        <v/>
      </c>
      <c r="E82" s="134"/>
      <c r="F82" s="279"/>
      <c r="G82" s="280" t="str">
        <f t="shared" si="367"/>
        <v/>
      </c>
      <c r="H82" s="281"/>
      <c r="I82" s="280" t="str">
        <f t="shared" si="368"/>
        <v/>
      </c>
      <c r="J82" s="279"/>
      <c r="K82" s="135"/>
      <c r="L82" s="110" t="str">
        <f t="shared" si="369"/>
        <v/>
      </c>
      <c r="M82" s="21" t="str">
        <f t="shared" si="370"/>
        <v/>
      </c>
      <c r="N82" s="22" t="str">
        <f t="shared" si="371"/>
        <v/>
      </c>
      <c r="O82" s="23" t="str">
        <f>IF(M82="","",IF(OR($M82&lt;Skew!$B$3,$M82=Skew!$B$3),IF($M82&gt;Skew!$C$3,Skew!$A$3,IF($M82&gt;Skew!$C$4,Skew!$A$4,IF($M82&gt;Skew!$C$5,Skew!$A$5,IF($M82&gt;Skew!$C$6,Skew!$A$6,IF($M82&gt;Skew!$C$7,Skew!$A$7,IF($M82&gt;Skew!$C$8,Skew!$A$8,IF($M82&gt;Skew!$C$9,Skew!$A$9,IF($M82&gt;Skew!$C$10,Skew!$A$10,IF($M82&gt;Skew!$C$11,Skew!$A$11,IF($M82&gt;Skew!$C$12,Skew!$A$12,IF($M82&gt;Skew!$C$13,Skew!$A$13,IF($M82&gt;Skew!$C$14,Skew!$A$14,IF($M82&gt;Skew!$C$15,Skew!$A$15,IF($M82&gt;Skew!$C$16,Skew!$A$16,Skew!$A$17)
)))))))))))))))</f>
        <v/>
      </c>
      <c r="P82" s="22" t="str">
        <f>IF(M82="","",MATCH(O82,Skew!$A$3:$A$17,0))</f>
        <v/>
      </c>
      <c r="Q82" s="22" t="str">
        <f t="shared" si="357"/>
        <v/>
      </c>
      <c r="R82" s="24"/>
      <c r="S82" s="22" t="str">
        <f>IF(OR(M82="",R82=""),"",MATCH(R82,Confidence!$A$3:$A$12,0))</f>
        <v/>
      </c>
      <c r="T82" s="25" t="str">
        <f t="shared" si="358"/>
        <v/>
      </c>
      <c r="U82" s="25" t="str">
        <f t="shared" si="359"/>
        <v/>
      </c>
      <c r="V82" s="22"/>
      <c r="W82" s="102" t="str">
        <f t="shared" si="360"/>
        <v/>
      </c>
      <c r="X82" s="102" t="str">
        <f t="shared" si="361"/>
        <v/>
      </c>
      <c r="Y82" s="37" t="str">
        <f t="shared" si="362"/>
        <v/>
      </c>
      <c r="Z82" s="115"/>
      <c r="AA82" s="204" t="str">
        <f>IF(AND(G82&gt;0,H82&gt;0,I82&gt;0,T82&gt;0,U82&gt;0,Z82&gt;0,NOT(R82="")),ABS(VLOOKUP($Z$1,VLookups!$A$30:$B$31,2,FALSE)-_xlfn.BETA.DIST(Z82,IF(N82="L",U82,T82),IF(N82="L",T82,U82),TRUE,G82,I82)),"")</f>
        <v/>
      </c>
      <c r="AB82" s="112" t="str">
        <f>IF(OR($T82="",$U82=""),"",_xlfn.BETA.INV(ABS(VLOOKUP($Z$1,VLookups!$A$30:$B$31,2,FALSE)-AB$3),IF($N82="L",$U82,$T82),IF($N82="L",$T82,$U82),$G82,$I82))</f>
        <v/>
      </c>
      <c r="AC82" s="113" t="str">
        <f>IF(OR($T82="",$U82=""),"",_xlfn.BETA.INV(ABS(VLOOKUP($Z$1,VLookups!$A$30:$B$31,2,FALSE)-AC$3),IF($N82="L",$U82,$T82),IF($N82="L",$T82,$U82),$G82,$I82))</f>
        <v/>
      </c>
      <c r="AD82" s="112" t="str">
        <f>IF(OR($T82="",$U82=""),"",_xlfn.BETA.INV(ABS(VLOOKUP($Z$1,VLookups!$A$30:$B$31,2,FALSE)-AD$3),IF($N82="L",$U82,$T82),IF($N82="L",$T82,$U82),$G82,$I82))</f>
        <v/>
      </c>
      <c r="AE82" s="113" t="str">
        <f>IF(OR($T82="",$U82=""),"",_xlfn.BETA.INV(ABS(VLOOKUP($Z$1,VLookups!$A$30:$B$31,2,FALSE)-AE$3),IF($N82="L",$U82,$T82),IF($N82="L",$T82,$U82),$G82,$I82))</f>
        <v/>
      </c>
      <c r="AF82" s="112" t="str">
        <f>IF(OR($T82="",$U82=""),"",_xlfn.BETA.INV(ABS(VLOOKUP($Z$1,VLookups!$A$30:$B$31,2,FALSE)-AF$3),IF($N82="L",$U82,$T82),IF($N82="L",$T82,$U82),$G82,$I82))</f>
        <v/>
      </c>
      <c r="AG82" s="113" t="str">
        <f>IF(OR($T82="",$U82=""),"",_xlfn.BETA.INV(ABS(VLOOKUP($Z$1,VLookups!$A$30:$B$31,2,FALSE)-AG$3),IF($N82="L",$U82,$T82),IF($N82="L",$T82,$U82),$G82,$I82))</f>
        <v/>
      </c>
      <c r="AH82" s="112" t="str">
        <f>IF(OR($T82="",$U82=""),"",_xlfn.BETA.INV(ABS(VLOOKUP($Z$1,VLookups!$A$30:$B$31,2,FALSE)-AH$3),IF($N82="L",$U82,$T82),IF($N82="L",$T82,$U82),$G82,$I82))</f>
        <v/>
      </c>
      <c r="AI82" s="113" t="str">
        <f>IF(OR($T82="",$U82=""),"",_xlfn.BETA.INV(ABS(VLOOKUP($Z$1,VLookups!$A$30:$B$31,2,FALSE)-AI$3),IF($N82="L",$U82,$T82),IF($N82="L",$T82,$U82),$G82,$I82))</f>
        <v/>
      </c>
      <c r="AJ82" s="112" t="str">
        <f>IF(OR($T82="",$U82=""),"",_xlfn.BETA.INV(ABS(VLOOKUP($Z$1,VLookups!$A$30:$B$31,2,FALSE)-AJ$3),IF($N82="L",$U82,$T82),IF($N82="L",$T82,$U82),$G82,$I82))</f>
        <v/>
      </c>
      <c r="AK82" s="113" t="str">
        <f>IF(OR($T82="",$U82=""),"",_xlfn.BETA.INV(ABS(VLOOKUP($Z$1,VLookups!$A$30:$B$31,2,FALSE)-AK$3),IF($N82="L",$U82,$T82),IF($N82="L",$T82,$U82),$G82,$I82))</f>
        <v/>
      </c>
      <c r="AL82" s="112" t="str">
        <f>IF(OR($T82="",$U82=""),"",_xlfn.BETA.INV(ABS(VLOOKUP($Z$1,VLookups!$A$30:$B$31,2,FALSE)-AL$3),IF($N82="L",$U82,$T82),IF($N82="L",$T82,$U82),$G82,$I82))</f>
        <v/>
      </c>
      <c r="AM82" s="113" t="str">
        <f>IF(OR($T82="",$U82=""),"",_xlfn.BETA.INV(ABS(VLOOKUP($Z$1,VLookups!$A$30:$B$31,2,FALSE)-AM$3),IF($N82="L",$U82,$T82),IF($N82="L",$T82,$U82),$G82,$I82))</f>
        <v/>
      </c>
      <c r="AN82" s="15"/>
      <c r="AO82" s="194" t="str">
        <f t="shared" si="372"/>
        <v/>
      </c>
      <c r="AP82" s="192" t="str">
        <f t="shared" si="373"/>
        <v/>
      </c>
      <c r="AQ82" s="177" t="str">
        <f t="shared" ref="AQ82" si="599">IF(ISNONTEXT($AO82),AP82+$AO82,"")</f>
        <v/>
      </c>
      <c r="AR82" s="177" t="str">
        <f t="shared" si="389"/>
        <v/>
      </c>
      <c r="AS82" s="177" t="str">
        <f t="shared" si="390"/>
        <v/>
      </c>
      <c r="AT82" s="177" t="str">
        <f t="shared" si="391"/>
        <v/>
      </c>
      <c r="AU82" s="177" t="str">
        <f t="shared" si="392"/>
        <v/>
      </c>
      <c r="AV82" s="177" t="str">
        <f t="shared" si="393"/>
        <v/>
      </c>
      <c r="AW82" s="177" t="str">
        <f t="shared" si="394"/>
        <v/>
      </c>
      <c r="AX82" s="177" t="str">
        <f t="shared" si="395"/>
        <v/>
      </c>
      <c r="AY82" s="177" t="str">
        <f t="shared" si="396"/>
        <v/>
      </c>
      <c r="AZ82" s="177" t="str">
        <f t="shared" si="397"/>
        <v/>
      </c>
      <c r="BA82" s="177" t="str">
        <f t="shared" si="398"/>
        <v/>
      </c>
      <c r="BB82" s="177" t="str">
        <f t="shared" si="399"/>
        <v/>
      </c>
      <c r="BC82" s="177" t="str">
        <f t="shared" si="400"/>
        <v/>
      </c>
      <c r="BD82" s="177" t="str">
        <f t="shared" si="401"/>
        <v/>
      </c>
      <c r="BE82" s="177" t="str">
        <f t="shared" si="402"/>
        <v/>
      </c>
      <c r="BF82" s="177" t="str">
        <f t="shared" si="403"/>
        <v/>
      </c>
      <c r="BG82" s="177" t="str">
        <f t="shared" si="404"/>
        <v/>
      </c>
      <c r="BH82" s="177" t="str">
        <f t="shared" si="405"/>
        <v/>
      </c>
      <c r="BI82" s="177" t="str">
        <f t="shared" si="406"/>
        <v/>
      </c>
      <c r="BJ82" s="177" t="str">
        <f t="shared" si="407"/>
        <v/>
      </c>
      <c r="BK82" s="177" t="str">
        <f t="shared" si="408"/>
        <v/>
      </c>
      <c r="BL82" s="177" t="str">
        <f t="shared" si="409"/>
        <v/>
      </c>
      <c r="BM82" s="177" t="str">
        <f t="shared" si="410"/>
        <v/>
      </c>
      <c r="BN82" s="177" t="str">
        <f t="shared" si="411"/>
        <v/>
      </c>
      <c r="BO82" s="177" t="str">
        <f t="shared" si="412"/>
        <v/>
      </c>
      <c r="BP82" s="177" t="str">
        <f t="shared" si="413"/>
        <v/>
      </c>
      <c r="BQ82" s="177" t="str">
        <f t="shared" si="414"/>
        <v/>
      </c>
      <c r="BR82" s="177" t="str">
        <f t="shared" si="415"/>
        <v/>
      </c>
      <c r="BS82" s="177" t="str">
        <f t="shared" si="416"/>
        <v/>
      </c>
      <c r="BT82" s="177" t="str">
        <f t="shared" si="417"/>
        <v/>
      </c>
      <c r="BU82" s="177" t="str">
        <f t="shared" si="418"/>
        <v/>
      </c>
      <c r="BV82" s="177" t="str">
        <f t="shared" si="419"/>
        <v/>
      </c>
      <c r="BW82" s="177" t="str">
        <f t="shared" si="420"/>
        <v/>
      </c>
      <c r="BX82" s="177" t="str">
        <f t="shared" si="421"/>
        <v/>
      </c>
      <c r="BY82" s="177" t="str">
        <f t="shared" si="422"/>
        <v/>
      </c>
      <c r="BZ82" s="177" t="str">
        <f t="shared" si="423"/>
        <v/>
      </c>
      <c r="CA82" s="177" t="str">
        <f t="shared" si="424"/>
        <v/>
      </c>
      <c r="CB82" s="177" t="str">
        <f t="shared" si="425"/>
        <v/>
      </c>
      <c r="CC82" s="177" t="str">
        <f t="shared" si="426"/>
        <v/>
      </c>
      <c r="CD82" s="177" t="str">
        <f t="shared" si="427"/>
        <v/>
      </c>
      <c r="CE82" s="177" t="str">
        <f t="shared" si="428"/>
        <v/>
      </c>
      <c r="CF82" s="177" t="str">
        <f t="shared" si="429"/>
        <v/>
      </c>
      <c r="CG82" s="177" t="str">
        <f t="shared" si="430"/>
        <v/>
      </c>
      <c r="CH82" s="177" t="str">
        <f t="shared" si="431"/>
        <v/>
      </c>
      <c r="CI82" s="177" t="str">
        <f t="shared" si="432"/>
        <v/>
      </c>
      <c r="CJ82" s="177" t="str">
        <f t="shared" si="433"/>
        <v/>
      </c>
      <c r="CK82" s="177" t="str">
        <f t="shared" si="434"/>
        <v/>
      </c>
      <c r="CL82" s="177" t="str">
        <f t="shared" si="435"/>
        <v/>
      </c>
      <c r="CM82" s="177" t="str">
        <f t="shared" si="436"/>
        <v/>
      </c>
      <c r="CN82" s="177" t="str">
        <f t="shared" si="437"/>
        <v/>
      </c>
      <c r="CO82" s="177" t="str">
        <f t="shared" si="438"/>
        <v/>
      </c>
      <c r="CP82" s="177" t="str">
        <f t="shared" si="439"/>
        <v/>
      </c>
      <c r="CQ82" s="177" t="str">
        <f t="shared" si="440"/>
        <v/>
      </c>
      <c r="CR82" s="177" t="str">
        <f t="shared" si="441"/>
        <v/>
      </c>
      <c r="CS82" s="177" t="str">
        <f t="shared" si="442"/>
        <v/>
      </c>
      <c r="CT82" s="177" t="str">
        <f t="shared" si="443"/>
        <v/>
      </c>
      <c r="CU82" s="177" t="str">
        <f t="shared" si="444"/>
        <v/>
      </c>
      <c r="CV82" s="177" t="str">
        <f t="shared" si="445"/>
        <v/>
      </c>
      <c r="CW82" s="177" t="str">
        <f t="shared" si="446"/>
        <v/>
      </c>
      <c r="CX82" s="177" t="str">
        <f t="shared" si="447"/>
        <v/>
      </c>
      <c r="CY82" s="177" t="str">
        <f t="shared" si="448"/>
        <v/>
      </c>
      <c r="CZ82" s="177" t="str">
        <f t="shared" si="449"/>
        <v/>
      </c>
      <c r="DA82" s="177" t="str">
        <f t="shared" si="450"/>
        <v/>
      </c>
      <c r="DB82" s="177" t="str">
        <f t="shared" si="451"/>
        <v/>
      </c>
      <c r="DC82" s="177" t="str">
        <f t="shared" si="382"/>
        <v/>
      </c>
      <c r="DD82" s="177" t="str">
        <f t="shared" si="452"/>
        <v/>
      </c>
      <c r="DE82" s="177" t="str">
        <f t="shared" si="453"/>
        <v/>
      </c>
      <c r="DF82" s="177" t="str">
        <f t="shared" si="454"/>
        <v/>
      </c>
      <c r="DG82" s="177" t="str">
        <f t="shared" si="455"/>
        <v/>
      </c>
      <c r="DH82" s="177" t="str">
        <f t="shared" si="456"/>
        <v/>
      </c>
      <c r="DI82" s="177" t="str">
        <f t="shared" si="457"/>
        <v/>
      </c>
      <c r="DJ82" s="177" t="str">
        <f t="shared" si="458"/>
        <v/>
      </c>
      <c r="DK82" s="177" t="str">
        <f t="shared" si="459"/>
        <v/>
      </c>
      <c r="DL82" s="177" t="str">
        <f t="shared" si="460"/>
        <v/>
      </c>
      <c r="DM82" s="177" t="str">
        <f t="shared" si="461"/>
        <v/>
      </c>
      <c r="DN82" s="177" t="str">
        <f t="shared" si="462"/>
        <v/>
      </c>
      <c r="DO82" s="177" t="str">
        <f t="shared" si="463"/>
        <v/>
      </c>
      <c r="DP82" s="177" t="str">
        <f t="shared" si="464"/>
        <v/>
      </c>
      <c r="DQ82" s="177" t="str">
        <f t="shared" si="465"/>
        <v/>
      </c>
      <c r="DR82" s="177" t="str">
        <f t="shared" si="466"/>
        <v/>
      </c>
      <c r="DS82" s="177" t="str">
        <f t="shared" si="467"/>
        <v/>
      </c>
      <c r="DT82" s="177" t="str">
        <f t="shared" si="468"/>
        <v/>
      </c>
      <c r="DU82" s="177" t="str">
        <f t="shared" si="469"/>
        <v/>
      </c>
      <c r="DV82" s="177" t="str">
        <f t="shared" si="470"/>
        <v/>
      </c>
      <c r="DW82" s="177" t="str">
        <f t="shared" si="471"/>
        <v/>
      </c>
      <c r="DX82" s="177" t="str">
        <f t="shared" si="472"/>
        <v/>
      </c>
      <c r="DY82" s="177" t="str">
        <f t="shared" si="473"/>
        <v/>
      </c>
      <c r="DZ82" s="177" t="str">
        <f t="shared" si="474"/>
        <v/>
      </c>
      <c r="EA82" s="177" t="str">
        <f t="shared" si="475"/>
        <v/>
      </c>
      <c r="EB82" s="177" t="str">
        <f t="shared" si="476"/>
        <v/>
      </c>
      <c r="EC82" s="177" t="str">
        <f t="shared" si="477"/>
        <v/>
      </c>
      <c r="ED82" s="177" t="str">
        <f t="shared" si="478"/>
        <v/>
      </c>
      <c r="EE82" s="177" t="str">
        <f t="shared" si="479"/>
        <v/>
      </c>
      <c r="EF82" s="177" t="str">
        <f t="shared" si="480"/>
        <v/>
      </c>
      <c r="EG82" s="177" t="str">
        <f t="shared" si="481"/>
        <v/>
      </c>
      <c r="EH82" s="177" t="str">
        <f t="shared" si="482"/>
        <v/>
      </c>
      <c r="EI82" s="177" t="str">
        <f t="shared" si="483"/>
        <v/>
      </c>
      <c r="EJ82" s="177" t="str">
        <f t="shared" si="484"/>
        <v/>
      </c>
      <c r="EK82" s="177" t="str">
        <f t="shared" si="485"/>
        <v/>
      </c>
      <c r="EL82" s="177" t="str">
        <f t="shared" si="486"/>
        <v/>
      </c>
      <c r="EM82" s="177" t="str">
        <f t="shared" si="487"/>
        <v/>
      </c>
      <c r="EN82" s="177" t="str">
        <f t="shared" si="488"/>
        <v/>
      </c>
      <c r="EO82" s="177" t="str">
        <f t="shared" si="489"/>
        <v/>
      </c>
      <c r="EP82" s="177" t="str">
        <f t="shared" si="490"/>
        <v/>
      </c>
      <c r="EQ82" s="177" t="str">
        <f t="shared" si="491"/>
        <v/>
      </c>
      <c r="ER82" s="177" t="str">
        <f t="shared" si="492"/>
        <v/>
      </c>
      <c r="ES82" s="177" t="str">
        <f t="shared" si="493"/>
        <v/>
      </c>
      <c r="ET82" s="177" t="str">
        <f t="shared" si="494"/>
        <v/>
      </c>
      <c r="EU82" s="177" t="str">
        <f t="shared" si="495"/>
        <v/>
      </c>
      <c r="EV82" s="177" t="str">
        <f t="shared" si="496"/>
        <v/>
      </c>
      <c r="EW82" s="177" t="str">
        <f t="shared" si="497"/>
        <v/>
      </c>
      <c r="EX82" s="177" t="str">
        <f t="shared" si="498"/>
        <v/>
      </c>
      <c r="EY82" s="177" t="str">
        <f t="shared" si="499"/>
        <v/>
      </c>
      <c r="EZ82" s="177" t="str">
        <f t="shared" si="500"/>
        <v/>
      </c>
      <c r="FA82" s="177" t="str">
        <f t="shared" si="501"/>
        <v/>
      </c>
      <c r="FB82" s="177" t="str">
        <f t="shared" si="502"/>
        <v/>
      </c>
      <c r="FC82" s="177" t="str">
        <f t="shared" si="503"/>
        <v/>
      </c>
      <c r="FD82" s="177" t="str">
        <f t="shared" si="504"/>
        <v/>
      </c>
      <c r="FE82" s="177" t="str">
        <f t="shared" si="505"/>
        <v/>
      </c>
      <c r="FF82" s="177" t="str">
        <f t="shared" si="506"/>
        <v/>
      </c>
      <c r="FG82" s="177" t="str">
        <f t="shared" si="507"/>
        <v/>
      </c>
      <c r="FH82" s="177" t="str">
        <f t="shared" si="508"/>
        <v/>
      </c>
      <c r="FI82" s="177" t="str">
        <f t="shared" si="509"/>
        <v/>
      </c>
      <c r="FJ82" s="177" t="str">
        <f t="shared" si="510"/>
        <v/>
      </c>
      <c r="FK82" s="177" t="str">
        <f t="shared" si="511"/>
        <v/>
      </c>
      <c r="FL82" s="177" t="str">
        <f t="shared" si="512"/>
        <v/>
      </c>
      <c r="FM82" s="177" t="str">
        <f t="shared" si="513"/>
        <v/>
      </c>
      <c r="FN82" s="177" t="str">
        <f t="shared" si="514"/>
        <v/>
      </c>
      <c r="FO82" s="177" t="str">
        <f t="shared" si="383"/>
        <v/>
      </c>
      <c r="FP82" s="177" t="str">
        <f t="shared" si="515"/>
        <v/>
      </c>
      <c r="FQ82" s="177" t="str">
        <f t="shared" si="516"/>
        <v/>
      </c>
      <c r="FR82" s="177" t="str">
        <f t="shared" si="517"/>
        <v/>
      </c>
      <c r="FS82" s="177" t="str">
        <f t="shared" si="518"/>
        <v/>
      </c>
      <c r="FT82" s="177" t="str">
        <f t="shared" si="519"/>
        <v/>
      </c>
      <c r="FU82" s="177" t="str">
        <f t="shared" si="520"/>
        <v/>
      </c>
      <c r="FV82" s="177" t="str">
        <f t="shared" si="521"/>
        <v/>
      </c>
      <c r="FW82" s="177" t="str">
        <f t="shared" si="522"/>
        <v/>
      </c>
      <c r="FX82" s="177" t="str">
        <f t="shared" si="523"/>
        <v/>
      </c>
      <c r="FY82" s="177" t="str">
        <f t="shared" si="524"/>
        <v/>
      </c>
      <c r="FZ82" s="177" t="str">
        <f t="shared" si="525"/>
        <v/>
      </c>
      <c r="GA82" s="177" t="str">
        <f t="shared" si="526"/>
        <v/>
      </c>
      <c r="GB82" s="177" t="str">
        <f t="shared" si="527"/>
        <v/>
      </c>
      <c r="GC82" s="177" t="str">
        <f t="shared" si="528"/>
        <v/>
      </c>
      <c r="GD82" s="177" t="str">
        <f t="shared" si="529"/>
        <v/>
      </c>
      <c r="GE82" s="177" t="str">
        <f t="shared" si="530"/>
        <v/>
      </c>
      <c r="GF82" s="177" t="str">
        <f t="shared" si="531"/>
        <v/>
      </c>
      <c r="GG82" s="177" t="str">
        <f t="shared" si="532"/>
        <v/>
      </c>
      <c r="GH82" s="177" t="str">
        <f t="shared" si="533"/>
        <v/>
      </c>
      <c r="GI82" s="177" t="str">
        <f t="shared" si="534"/>
        <v/>
      </c>
      <c r="GJ82" s="177" t="str">
        <f t="shared" si="535"/>
        <v/>
      </c>
      <c r="GK82" s="177" t="str">
        <f t="shared" si="536"/>
        <v/>
      </c>
      <c r="GL82" s="177" t="str">
        <f t="shared" si="537"/>
        <v/>
      </c>
      <c r="GM82" s="177" t="str">
        <f t="shared" si="538"/>
        <v/>
      </c>
      <c r="GN82" s="177" t="str">
        <f t="shared" si="539"/>
        <v/>
      </c>
      <c r="GO82" s="177" t="str">
        <f t="shared" si="540"/>
        <v/>
      </c>
      <c r="GP82" s="177" t="str">
        <f t="shared" si="541"/>
        <v/>
      </c>
      <c r="GQ82" s="177" t="str">
        <f t="shared" si="542"/>
        <v/>
      </c>
      <c r="GR82" s="177" t="str">
        <f t="shared" si="543"/>
        <v/>
      </c>
      <c r="GS82" s="177" t="str">
        <f t="shared" si="544"/>
        <v/>
      </c>
      <c r="GT82" s="177" t="str">
        <f t="shared" si="545"/>
        <v/>
      </c>
      <c r="GU82" s="177" t="str">
        <f t="shared" si="546"/>
        <v/>
      </c>
      <c r="GV82" s="177" t="str">
        <f t="shared" si="547"/>
        <v/>
      </c>
      <c r="GW82" s="177" t="str">
        <f t="shared" si="548"/>
        <v/>
      </c>
      <c r="GX82" s="177" t="str">
        <f t="shared" si="549"/>
        <v/>
      </c>
      <c r="GY82" s="177" t="str">
        <f t="shared" si="550"/>
        <v/>
      </c>
      <c r="GZ82" s="177" t="str">
        <f t="shared" si="551"/>
        <v/>
      </c>
      <c r="HA82" s="177" t="str">
        <f t="shared" si="552"/>
        <v/>
      </c>
      <c r="HB82" s="177" t="str">
        <f t="shared" si="553"/>
        <v/>
      </c>
      <c r="HC82" s="177" t="str">
        <f t="shared" si="554"/>
        <v/>
      </c>
      <c r="HD82" s="177" t="str">
        <f t="shared" si="555"/>
        <v/>
      </c>
      <c r="HE82" s="177" t="str">
        <f t="shared" si="556"/>
        <v/>
      </c>
      <c r="HF82" s="177" t="str">
        <f t="shared" si="557"/>
        <v/>
      </c>
      <c r="HG82" s="177" t="str">
        <f t="shared" si="558"/>
        <v/>
      </c>
      <c r="HH82" s="177" t="str">
        <f t="shared" si="559"/>
        <v/>
      </c>
      <c r="HI82" s="177" t="str">
        <f t="shared" si="560"/>
        <v/>
      </c>
      <c r="HJ82" s="177" t="str">
        <f t="shared" si="561"/>
        <v/>
      </c>
      <c r="HK82" s="177" t="str">
        <f t="shared" si="562"/>
        <v/>
      </c>
      <c r="HL82" s="177" t="str">
        <f t="shared" si="563"/>
        <v/>
      </c>
      <c r="HM82" s="177" t="str">
        <f t="shared" si="564"/>
        <v/>
      </c>
      <c r="HN82" s="177" t="str">
        <f t="shared" si="565"/>
        <v/>
      </c>
      <c r="HO82" s="177" t="str">
        <f t="shared" si="566"/>
        <v/>
      </c>
      <c r="HP82" s="177" t="str">
        <f t="shared" si="567"/>
        <v/>
      </c>
      <c r="HQ82" s="177" t="str">
        <f t="shared" si="568"/>
        <v/>
      </c>
      <c r="HR82" s="177" t="str">
        <f t="shared" si="569"/>
        <v/>
      </c>
      <c r="HS82" s="177" t="str">
        <f t="shared" si="570"/>
        <v/>
      </c>
      <c r="HT82" s="177" t="str">
        <f t="shared" si="571"/>
        <v/>
      </c>
      <c r="HU82" s="177" t="str">
        <f t="shared" si="572"/>
        <v/>
      </c>
      <c r="HV82" s="177" t="str">
        <f t="shared" si="573"/>
        <v/>
      </c>
      <c r="HW82" s="177" t="str">
        <f t="shared" si="574"/>
        <v/>
      </c>
      <c r="HX82" s="177" t="str">
        <f t="shared" si="575"/>
        <v/>
      </c>
      <c r="HY82" s="177" t="str">
        <f t="shared" si="576"/>
        <v/>
      </c>
      <c r="HZ82" s="177" t="str">
        <f t="shared" si="577"/>
        <v/>
      </c>
      <c r="IA82" s="177" t="str">
        <f t="shared" si="384"/>
        <v/>
      </c>
      <c r="IB82" s="177" t="str">
        <f t="shared" si="251"/>
        <v/>
      </c>
      <c r="IC82" s="177" t="str">
        <f t="shared" si="252"/>
        <v/>
      </c>
      <c r="ID82" s="177" t="str">
        <f t="shared" si="253"/>
        <v/>
      </c>
      <c r="IE82" s="177" t="str">
        <f t="shared" si="254"/>
        <v/>
      </c>
      <c r="IF82" s="177" t="str">
        <f t="shared" si="255"/>
        <v/>
      </c>
      <c r="IG82" s="177" t="str">
        <f t="shared" si="256"/>
        <v/>
      </c>
      <c r="IH82" s="192" t="str">
        <f t="shared" si="364"/>
        <v/>
      </c>
      <c r="II82" s="193" t="e">
        <f t="shared" si="365"/>
        <v>#N/A</v>
      </c>
      <c r="IJ82" s="193" t="e">
        <f t="shared" si="583"/>
        <v>#N/A</v>
      </c>
      <c r="IK82" s="193" t="e">
        <f t="shared" si="583"/>
        <v>#N/A</v>
      </c>
      <c r="IL82" s="193" t="e">
        <f t="shared" si="583"/>
        <v>#N/A</v>
      </c>
      <c r="IM82" s="193" t="e">
        <f t="shared" si="596"/>
        <v>#N/A</v>
      </c>
      <c r="IN82" s="193" t="e">
        <f t="shared" si="596"/>
        <v>#N/A</v>
      </c>
      <c r="IO82" s="193" t="e">
        <f t="shared" si="596"/>
        <v>#N/A</v>
      </c>
      <c r="IP82" s="193" t="e">
        <f t="shared" si="596"/>
        <v>#N/A</v>
      </c>
      <c r="IQ82" s="193" t="e">
        <f t="shared" si="596"/>
        <v>#N/A</v>
      </c>
      <c r="IR82" s="193" t="e">
        <f t="shared" si="596"/>
        <v>#N/A</v>
      </c>
      <c r="IS82" s="193" t="e">
        <f t="shared" si="596"/>
        <v>#N/A</v>
      </c>
      <c r="IT82" s="193" t="e">
        <f t="shared" si="596"/>
        <v>#N/A</v>
      </c>
      <c r="IU82" s="193" t="e">
        <f t="shared" si="596"/>
        <v>#N/A</v>
      </c>
      <c r="IV82" s="193" t="e">
        <f t="shared" si="596"/>
        <v>#N/A</v>
      </c>
      <c r="IW82" s="193" t="e">
        <f t="shared" si="596"/>
        <v>#N/A</v>
      </c>
      <c r="IX82" s="193" t="e">
        <f t="shared" si="596"/>
        <v>#N/A</v>
      </c>
      <c r="IY82" s="193" t="e">
        <f t="shared" si="596"/>
        <v>#N/A</v>
      </c>
      <c r="IZ82" s="193" t="e">
        <f t="shared" si="596"/>
        <v>#N/A</v>
      </c>
      <c r="JA82" s="193" t="e">
        <f t="shared" si="596"/>
        <v>#N/A</v>
      </c>
      <c r="JB82" s="193" t="e">
        <f t="shared" si="591"/>
        <v>#N/A</v>
      </c>
      <c r="JC82" s="193" t="e">
        <f t="shared" si="591"/>
        <v>#N/A</v>
      </c>
      <c r="JD82" s="193" t="e">
        <f t="shared" si="591"/>
        <v>#N/A</v>
      </c>
      <c r="JE82" s="193" t="e">
        <f t="shared" si="591"/>
        <v>#N/A</v>
      </c>
      <c r="JF82" s="193" t="e">
        <f t="shared" si="591"/>
        <v>#N/A</v>
      </c>
      <c r="JG82" s="193" t="e">
        <f t="shared" si="591"/>
        <v>#N/A</v>
      </c>
      <c r="JH82" s="193" t="e">
        <f t="shared" si="591"/>
        <v>#N/A</v>
      </c>
      <c r="JI82" s="193" t="e">
        <f t="shared" si="591"/>
        <v>#N/A</v>
      </c>
      <c r="JJ82" s="193" t="e">
        <f t="shared" si="591"/>
        <v>#N/A</v>
      </c>
      <c r="JK82" s="193" t="e">
        <f t="shared" si="591"/>
        <v>#N/A</v>
      </c>
      <c r="JL82" s="193" t="e">
        <f t="shared" si="591"/>
        <v>#N/A</v>
      </c>
      <c r="JM82" s="193" t="e">
        <f t="shared" si="591"/>
        <v>#N/A</v>
      </c>
      <c r="JN82" s="193" t="e">
        <f t="shared" si="591"/>
        <v>#N/A</v>
      </c>
      <c r="JO82" s="193" t="e">
        <f t="shared" si="591"/>
        <v>#N/A</v>
      </c>
      <c r="JP82" s="193" t="e">
        <f t="shared" si="591"/>
        <v>#N/A</v>
      </c>
      <c r="JQ82" s="193" t="e">
        <f t="shared" si="587"/>
        <v>#N/A</v>
      </c>
      <c r="JR82" s="193" t="e">
        <f t="shared" si="587"/>
        <v>#N/A</v>
      </c>
      <c r="JS82" s="193" t="e">
        <f t="shared" si="587"/>
        <v>#N/A</v>
      </c>
      <c r="JT82" s="193" t="e">
        <f t="shared" si="587"/>
        <v>#N/A</v>
      </c>
      <c r="JU82" s="193" t="e">
        <f t="shared" si="587"/>
        <v>#N/A</v>
      </c>
      <c r="JV82" s="193" t="e">
        <f t="shared" si="587"/>
        <v>#N/A</v>
      </c>
      <c r="JW82" s="193" t="e">
        <f t="shared" si="587"/>
        <v>#N/A</v>
      </c>
      <c r="JX82" s="193" t="e">
        <f t="shared" si="587"/>
        <v>#N/A</v>
      </c>
      <c r="JY82" s="193" t="e">
        <f t="shared" si="587"/>
        <v>#N/A</v>
      </c>
      <c r="JZ82" s="193" t="e">
        <f t="shared" si="587"/>
        <v>#N/A</v>
      </c>
      <c r="KA82" s="193" t="e">
        <f t="shared" si="587"/>
        <v>#N/A</v>
      </c>
      <c r="KB82" s="193" t="e">
        <f t="shared" si="587"/>
        <v>#N/A</v>
      </c>
      <c r="KC82" s="193" t="e">
        <f t="shared" si="587"/>
        <v>#N/A</v>
      </c>
      <c r="KD82" s="193" t="e">
        <f t="shared" si="587"/>
        <v>#N/A</v>
      </c>
      <c r="KE82" s="193" t="e">
        <f t="shared" si="587"/>
        <v>#N/A</v>
      </c>
      <c r="KF82" s="193" t="e">
        <f t="shared" si="375"/>
        <v>#N/A</v>
      </c>
      <c r="KG82" s="193" t="e">
        <f t="shared" si="375"/>
        <v>#N/A</v>
      </c>
      <c r="KH82" s="193" t="e">
        <f t="shared" si="375"/>
        <v>#N/A</v>
      </c>
      <c r="KI82" s="193" t="e">
        <f t="shared" si="375"/>
        <v>#N/A</v>
      </c>
      <c r="KJ82" s="193" t="e">
        <f t="shared" si="375"/>
        <v>#N/A</v>
      </c>
      <c r="KK82" s="193" t="e">
        <f t="shared" si="375"/>
        <v>#N/A</v>
      </c>
      <c r="KL82" s="193" t="e">
        <f t="shared" si="375"/>
        <v>#N/A</v>
      </c>
      <c r="KM82" s="193" t="e">
        <f t="shared" si="375"/>
        <v>#N/A</v>
      </c>
      <c r="KN82" s="193" t="e">
        <f t="shared" si="375"/>
        <v>#N/A</v>
      </c>
      <c r="KO82" s="193" t="e">
        <f t="shared" si="375"/>
        <v>#N/A</v>
      </c>
      <c r="KP82" s="193" t="e">
        <f t="shared" si="375"/>
        <v>#N/A</v>
      </c>
      <c r="KQ82" s="193" t="e">
        <f t="shared" si="375"/>
        <v>#N/A</v>
      </c>
      <c r="KR82" s="193" t="e">
        <f t="shared" si="375"/>
        <v>#N/A</v>
      </c>
      <c r="KS82" s="193" t="e">
        <f t="shared" si="375"/>
        <v>#N/A</v>
      </c>
      <c r="KT82" s="193" t="e">
        <f t="shared" si="375"/>
        <v>#N/A</v>
      </c>
      <c r="KU82" s="193" t="e">
        <f t="shared" si="385"/>
        <v>#N/A</v>
      </c>
      <c r="KV82" s="193" t="e">
        <f t="shared" si="584"/>
        <v>#N/A</v>
      </c>
      <c r="KW82" s="193" t="e">
        <f t="shared" si="584"/>
        <v>#N/A</v>
      </c>
      <c r="KX82" s="193" t="e">
        <f t="shared" si="584"/>
        <v>#N/A</v>
      </c>
      <c r="KY82" s="193" t="e">
        <f t="shared" si="597"/>
        <v>#N/A</v>
      </c>
      <c r="KZ82" s="193" t="e">
        <f t="shared" si="597"/>
        <v>#N/A</v>
      </c>
      <c r="LA82" s="193" t="e">
        <f t="shared" si="597"/>
        <v>#N/A</v>
      </c>
      <c r="LB82" s="193" t="e">
        <f t="shared" si="597"/>
        <v>#N/A</v>
      </c>
      <c r="LC82" s="193" t="e">
        <f t="shared" si="597"/>
        <v>#N/A</v>
      </c>
      <c r="LD82" s="193" t="e">
        <f t="shared" si="597"/>
        <v>#N/A</v>
      </c>
      <c r="LE82" s="193" t="e">
        <f t="shared" si="597"/>
        <v>#N/A</v>
      </c>
      <c r="LF82" s="193" t="e">
        <f t="shared" si="597"/>
        <v>#N/A</v>
      </c>
      <c r="LG82" s="193" t="e">
        <f t="shared" si="597"/>
        <v>#N/A</v>
      </c>
      <c r="LH82" s="193" t="e">
        <f t="shared" si="597"/>
        <v>#N/A</v>
      </c>
      <c r="LI82" s="193" t="e">
        <f t="shared" si="597"/>
        <v>#N/A</v>
      </c>
      <c r="LJ82" s="193" t="e">
        <f t="shared" si="597"/>
        <v>#N/A</v>
      </c>
      <c r="LK82" s="193" t="e">
        <f t="shared" si="597"/>
        <v>#N/A</v>
      </c>
      <c r="LL82" s="193" t="e">
        <f t="shared" si="597"/>
        <v>#N/A</v>
      </c>
      <c r="LM82" s="193" t="e">
        <f t="shared" si="597"/>
        <v>#N/A</v>
      </c>
      <c r="LN82" s="193" t="e">
        <f t="shared" si="592"/>
        <v>#N/A</v>
      </c>
      <c r="LO82" s="193" t="e">
        <f t="shared" si="592"/>
        <v>#N/A</v>
      </c>
      <c r="LP82" s="193" t="e">
        <f t="shared" si="592"/>
        <v>#N/A</v>
      </c>
      <c r="LQ82" s="193" t="e">
        <f t="shared" si="592"/>
        <v>#N/A</v>
      </c>
      <c r="LR82" s="193" t="e">
        <f t="shared" si="592"/>
        <v>#N/A</v>
      </c>
      <c r="LS82" s="193" t="e">
        <f t="shared" si="592"/>
        <v>#N/A</v>
      </c>
      <c r="LT82" s="193" t="e">
        <f t="shared" si="592"/>
        <v>#N/A</v>
      </c>
      <c r="LU82" s="193" t="e">
        <f t="shared" si="592"/>
        <v>#N/A</v>
      </c>
      <c r="LV82" s="193" t="e">
        <f t="shared" si="592"/>
        <v>#N/A</v>
      </c>
      <c r="LW82" s="193" t="e">
        <f t="shared" si="592"/>
        <v>#N/A</v>
      </c>
      <c r="LX82" s="193" t="e">
        <f t="shared" si="592"/>
        <v>#N/A</v>
      </c>
      <c r="LY82" s="193" t="e">
        <f t="shared" si="592"/>
        <v>#N/A</v>
      </c>
      <c r="LZ82" s="193" t="e">
        <f t="shared" si="592"/>
        <v>#N/A</v>
      </c>
      <c r="MA82" s="193" t="e">
        <f t="shared" si="592"/>
        <v>#N/A</v>
      </c>
      <c r="MB82" s="193" t="e">
        <f t="shared" si="592"/>
        <v>#N/A</v>
      </c>
      <c r="MC82" s="193" t="e">
        <f t="shared" si="588"/>
        <v>#N/A</v>
      </c>
      <c r="MD82" s="193" t="e">
        <f t="shared" si="588"/>
        <v>#N/A</v>
      </c>
      <c r="ME82" s="193" t="e">
        <f t="shared" si="588"/>
        <v>#N/A</v>
      </c>
      <c r="MF82" s="193" t="e">
        <f t="shared" si="588"/>
        <v>#N/A</v>
      </c>
      <c r="MG82" s="193" t="e">
        <f t="shared" si="588"/>
        <v>#N/A</v>
      </c>
      <c r="MH82" s="193" t="e">
        <f t="shared" si="588"/>
        <v>#N/A</v>
      </c>
      <c r="MI82" s="193" t="e">
        <f t="shared" si="588"/>
        <v>#N/A</v>
      </c>
      <c r="MJ82" s="193" t="e">
        <f t="shared" si="588"/>
        <v>#N/A</v>
      </c>
      <c r="MK82" s="193" t="e">
        <f t="shared" si="588"/>
        <v>#N/A</v>
      </c>
      <c r="ML82" s="193" t="e">
        <f t="shared" si="588"/>
        <v>#N/A</v>
      </c>
      <c r="MM82" s="193" t="e">
        <f t="shared" si="588"/>
        <v>#N/A</v>
      </c>
      <c r="MN82" s="193" t="e">
        <f t="shared" si="588"/>
        <v>#N/A</v>
      </c>
      <c r="MO82" s="193" t="e">
        <f t="shared" si="588"/>
        <v>#N/A</v>
      </c>
      <c r="MP82" s="193" t="e">
        <f t="shared" si="588"/>
        <v>#N/A</v>
      </c>
      <c r="MQ82" s="193" t="e">
        <f t="shared" si="588"/>
        <v>#N/A</v>
      </c>
      <c r="MR82" s="193" t="e">
        <f t="shared" si="376"/>
        <v>#N/A</v>
      </c>
      <c r="MS82" s="193" t="e">
        <f t="shared" si="376"/>
        <v>#N/A</v>
      </c>
      <c r="MT82" s="193" t="e">
        <f t="shared" si="376"/>
        <v>#N/A</v>
      </c>
      <c r="MU82" s="193" t="e">
        <f t="shared" si="376"/>
        <v>#N/A</v>
      </c>
      <c r="MV82" s="193" t="e">
        <f t="shared" si="376"/>
        <v>#N/A</v>
      </c>
      <c r="MW82" s="193" t="e">
        <f t="shared" si="376"/>
        <v>#N/A</v>
      </c>
      <c r="MX82" s="193" t="e">
        <f t="shared" si="376"/>
        <v>#N/A</v>
      </c>
      <c r="MY82" s="193" t="e">
        <f t="shared" si="376"/>
        <v>#N/A</v>
      </c>
      <c r="MZ82" s="193" t="e">
        <f t="shared" si="376"/>
        <v>#N/A</v>
      </c>
      <c r="NA82" s="193" t="e">
        <f t="shared" si="376"/>
        <v>#N/A</v>
      </c>
      <c r="NB82" s="193" t="e">
        <f t="shared" si="376"/>
        <v>#N/A</v>
      </c>
      <c r="NC82" s="193" t="e">
        <f t="shared" si="376"/>
        <v>#N/A</v>
      </c>
      <c r="ND82" s="193" t="e">
        <f t="shared" si="376"/>
        <v>#N/A</v>
      </c>
      <c r="NE82" s="193" t="e">
        <f t="shared" si="376"/>
        <v>#N/A</v>
      </c>
      <c r="NF82" s="193" t="e">
        <f t="shared" si="376"/>
        <v>#N/A</v>
      </c>
      <c r="NG82" s="193" t="e">
        <f t="shared" si="386"/>
        <v>#N/A</v>
      </c>
      <c r="NH82" s="193" t="e">
        <f t="shared" si="585"/>
        <v>#N/A</v>
      </c>
      <c r="NI82" s="193" t="e">
        <f t="shared" si="585"/>
        <v>#N/A</v>
      </c>
      <c r="NJ82" s="193" t="e">
        <f t="shared" si="585"/>
        <v>#N/A</v>
      </c>
      <c r="NK82" s="193" t="e">
        <f t="shared" si="598"/>
        <v>#N/A</v>
      </c>
      <c r="NL82" s="193" t="e">
        <f t="shared" si="598"/>
        <v>#N/A</v>
      </c>
      <c r="NM82" s="193" t="e">
        <f t="shared" si="598"/>
        <v>#N/A</v>
      </c>
      <c r="NN82" s="193" t="e">
        <f t="shared" si="598"/>
        <v>#N/A</v>
      </c>
      <c r="NO82" s="193" t="e">
        <f t="shared" si="598"/>
        <v>#N/A</v>
      </c>
      <c r="NP82" s="193" t="e">
        <f t="shared" si="598"/>
        <v>#N/A</v>
      </c>
      <c r="NQ82" s="193" t="e">
        <f t="shared" si="598"/>
        <v>#N/A</v>
      </c>
      <c r="NR82" s="193" t="e">
        <f t="shared" si="598"/>
        <v>#N/A</v>
      </c>
      <c r="NS82" s="193" t="e">
        <f t="shared" si="598"/>
        <v>#N/A</v>
      </c>
      <c r="NT82" s="193" t="e">
        <f t="shared" si="598"/>
        <v>#N/A</v>
      </c>
      <c r="NU82" s="193" t="e">
        <f t="shared" si="598"/>
        <v>#N/A</v>
      </c>
      <c r="NV82" s="193" t="e">
        <f t="shared" si="598"/>
        <v>#N/A</v>
      </c>
      <c r="NW82" s="193" t="e">
        <f t="shared" si="598"/>
        <v>#N/A</v>
      </c>
      <c r="NX82" s="193" t="e">
        <f t="shared" si="598"/>
        <v>#N/A</v>
      </c>
      <c r="NY82" s="193" t="e">
        <f t="shared" si="598"/>
        <v>#N/A</v>
      </c>
      <c r="NZ82" s="193" t="e">
        <f t="shared" si="593"/>
        <v>#N/A</v>
      </c>
      <c r="OA82" s="193" t="e">
        <f t="shared" si="593"/>
        <v>#N/A</v>
      </c>
      <c r="OB82" s="193" t="e">
        <f t="shared" si="593"/>
        <v>#N/A</v>
      </c>
      <c r="OC82" s="193" t="e">
        <f t="shared" si="593"/>
        <v>#N/A</v>
      </c>
      <c r="OD82" s="193" t="e">
        <f t="shared" si="593"/>
        <v>#N/A</v>
      </c>
      <c r="OE82" s="193" t="e">
        <f t="shared" si="593"/>
        <v>#N/A</v>
      </c>
      <c r="OF82" s="193" t="e">
        <f t="shared" si="593"/>
        <v>#N/A</v>
      </c>
      <c r="OG82" s="193" t="e">
        <f t="shared" si="593"/>
        <v>#N/A</v>
      </c>
      <c r="OH82" s="193" t="e">
        <f t="shared" si="593"/>
        <v>#N/A</v>
      </c>
      <c r="OI82" s="193" t="e">
        <f t="shared" si="593"/>
        <v>#N/A</v>
      </c>
      <c r="OJ82" s="193" t="e">
        <f t="shared" si="593"/>
        <v>#N/A</v>
      </c>
      <c r="OK82" s="193" t="e">
        <f t="shared" si="593"/>
        <v>#N/A</v>
      </c>
      <c r="OL82" s="193" t="e">
        <f t="shared" si="593"/>
        <v>#N/A</v>
      </c>
      <c r="OM82" s="193" t="e">
        <f t="shared" si="593"/>
        <v>#N/A</v>
      </c>
      <c r="ON82" s="193" t="e">
        <f t="shared" si="593"/>
        <v>#N/A</v>
      </c>
      <c r="OO82" s="193" t="e">
        <f t="shared" si="589"/>
        <v>#N/A</v>
      </c>
      <c r="OP82" s="193" t="e">
        <f t="shared" si="589"/>
        <v>#N/A</v>
      </c>
      <c r="OQ82" s="193" t="e">
        <f t="shared" si="589"/>
        <v>#N/A</v>
      </c>
      <c r="OR82" s="193" t="e">
        <f t="shared" si="589"/>
        <v>#N/A</v>
      </c>
      <c r="OS82" s="193" t="e">
        <f t="shared" si="589"/>
        <v>#N/A</v>
      </c>
      <c r="OT82" s="193" t="e">
        <f t="shared" si="589"/>
        <v>#N/A</v>
      </c>
      <c r="OU82" s="193" t="e">
        <f t="shared" si="589"/>
        <v>#N/A</v>
      </c>
      <c r="OV82" s="193" t="e">
        <f t="shared" si="589"/>
        <v>#N/A</v>
      </c>
      <c r="OW82" s="193" t="e">
        <f t="shared" si="589"/>
        <v>#N/A</v>
      </c>
      <c r="OX82" s="193" t="e">
        <f t="shared" si="589"/>
        <v>#N/A</v>
      </c>
      <c r="OY82" s="193" t="e">
        <f t="shared" si="589"/>
        <v>#N/A</v>
      </c>
      <c r="OZ82" s="193" t="e">
        <f t="shared" si="589"/>
        <v>#N/A</v>
      </c>
      <c r="PA82" s="193" t="e">
        <f t="shared" si="589"/>
        <v>#N/A</v>
      </c>
      <c r="PB82" s="193" t="e">
        <f t="shared" si="589"/>
        <v>#N/A</v>
      </c>
      <c r="PC82" s="193" t="e">
        <f t="shared" si="589"/>
        <v>#N/A</v>
      </c>
      <c r="PD82" s="193" t="e">
        <f t="shared" si="377"/>
        <v>#N/A</v>
      </c>
      <c r="PE82" s="193" t="e">
        <f t="shared" si="377"/>
        <v>#N/A</v>
      </c>
      <c r="PF82" s="193" t="e">
        <f t="shared" si="377"/>
        <v>#N/A</v>
      </c>
      <c r="PG82" s="193" t="e">
        <f t="shared" si="377"/>
        <v>#N/A</v>
      </c>
      <c r="PH82" s="193" t="e">
        <f t="shared" si="377"/>
        <v>#N/A</v>
      </c>
      <c r="PI82" s="193" t="e">
        <f t="shared" si="377"/>
        <v>#N/A</v>
      </c>
      <c r="PJ82" s="193" t="e">
        <f t="shared" si="377"/>
        <v>#N/A</v>
      </c>
      <c r="PK82" s="193" t="e">
        <f t="shared" si="377"/>
        <v>#N/A</v>
      </c>
      <c r="PL82" s="193" t="e">
        <f t="shared" si="377"/>
        <v>#N/A</v>
      </c>
      <c r="PM82" s="193" t="e">
        <f t="shared" si="377"/>
        <v>#N/A</v>
      </c>
      <c r="PN82" s="193" t="e">
        <f t="shared" si="377"/>
        <v>#N/A</v>
      </c>
      <c r="PO82" s="193" t="e">
        <f t="shared" si="377"/>
        <v>#N/A</v>
      </c>
      <c r="PP82" s="193" t="e">
        <f t="shared" si="377"/>
        <v>#N/A</v>
      </c>
      <c r="PQ82" s="193" t="e">
        <f t="shared" si="377"/>
        <v>#N/A</v>
      </c>
      <c r="PR82" s="193" t="e">
        <f t="shared" si="377"/>
        <v>#N/A</v>
      </c>
      <c r="PS82" s="193" t="e">
        <f t="shared" si="387"/>
        <v>#N/A</v>
      </c>
      <c r="PT82" s="193" t="e">
        <f t="shared" si="366"/>
        <v>#N/A</v>
      </c>
      <c r="PU82" s="193" t="e">
        <f t="shared" si="366"/>
        <v>#N/A</v>
      </c>
      <c r="PV82" s="193" t="e">
        <f t="shared" si="366"/>
        <v>#N/A</v>
      </c>
      <c r="PW82" s="193" t="e">
        <f t="shared" si="366"/>
        <v>#N/A</v>
      </c>
      <c r="PX82" s="193" t="e">
        <f t="shared" si="366"/>
        <v>#N/A</v>
      </c>
      <c r="PY82" s="193" t="e">
        <f t="shared" si="366"/>
        <v>#N/A</v>
      </c>
      <c r="PZ82" s="193" t="e">
        <f t="shared" si="366"/>
        <v>#N/A</v>
      </c>
      <c r="QA82" s="193" t="e">
        <f t="shared" si="366"/>
        <v>#N/A</v>
      </c>
    </row>
    <row r="83" spans="1:443" hidden="1" x14ac:dyDescent="0.45">
      <c r="A83" s="276"/>
      <c r="B83" s="277" t="str">
        <f>IF(OR($T83="",$U83=""),"",ROUND(_xlfn.BETA.INV(ABS(VLOOKUP($Z$1,VLookups!$A$30:$B$31,2,FALSE)-B$2),IF($N83="L",$U83,$T83),IF($N83="L",$T83,$U83),$G83,$I83),0))</f>
        <v/>
      </c>
      <c r="C83" s="287" t="str">
        <f t="shared" si="378"/>
        <v/>
      </c>
      <c r="D83" s="288" t="str">
        <f t="shared" si="379"/>
        <v/>
      </c>
      <c r="E83" s="134"/>
      <c r="F83" s="279"/>
      <c r="G83" s="280" t="str">
        <f t="shared" si="367"/>
        <v/>
      </c>
      <c r="H83" s="281"/>
      <c r="I83" s="280" t="str">
        <f t="shared" si="368"/>
        <v/>
      </c>
      <c r="J83" s="279"/>
      <c r="K83" s="135"/>
      <c r="L83" s="110" t="str">
        <f t="shared" si="369"/>
        <v/>
      </c>
      <c r="M83" s="21" t="str">
        <f t="shared" si="370"/>
        <v/>
      </c>
      <c r="N83" s="22" t="str">
        <f t="shared" si="371"/>
        <v/>
      </c>
      <c r="O83" s="23" t="str">
        <f>IF(M83="","",IF(OR($M83&lt;Skew!$B$3,$M83=Skew!$B$3),IF($M83&gt;Skew!$C$3,Skew!$A$3,IF($M83&gt;Skew!$C$4,Skew!$A$4,IF($M83&gt;Skew!$C$5,Skew!$A$5,IF($M83&gt;Skew!$C$6,Skew!$A$6,IF($M83&gt;Skew!$C$7,Skew!$A$7,IF($M83&gt;Skew!$C$8,Skew!$A$8,IF($M83&gt;Skew!$C$9,Skew!$A$9,IF($M83&gt;Skew!$C$10,Skew!$A$10,IF($M83&gt;Skew!$C$11,Skew!$A$11,IF($M83&gt;Skew!$C$12,Skew!$A$12,IF($M83&gt;Skew!$C$13,Skew!$A$13,IF($M83&gt;Skew!$C$14,Skew!$A$14,IF($M83&gt;Skew!$C$15,Skew!$A$15,IF($M83&gt;Skew!$C$16,Skew!$A$16,Skew!$A$17)
)))))))))))))))</f>
        <v/>
      </c>
      <c r="P83" s="22" t="str">
        <f>IF(M83="","",MATCH(O83,Skew!$A$3:$A$17,0))</f>
        <v/>
      </c>
      <c r="Q83" s="22" t="str">
        <f t="shared" si="357"/>
        <v/>
      </c>
      <c r="R83" s="24"/>
      <c r="S83" s="22" t="str">
        <f>IF(OR(M83="",R83=""),"",MATCH(R83,Confidence!$A$3:$A$12,0))</f>
        <v/>
      </c>
      <c r="T83" s="25" t="str">
        <f t="shared" si="358"/>
        <v/>
      </c>
      <c r="U83" s="25" t="str">
        <f t="shared" si="359"/>
        <v/>
      </c>
      <c r="V83" s="22"/>
      <c r="W83" s="102" t="str">
        <f t="shared" si="360"/>
        <v/>
      </c>
      <c r="X83" s="102" t="str">
        <f t="shared" si="361"/>
        <v/>
      </c>
      <c r="Y83" s="37" t="str">
        <f t="shared" si="362"/>
        <v/>
      </c>
      <c r="Z83" s="115"/>
      <c r="AA83" s="204" t="str">
        <f>IF(AND(G83&gt;0,H83&gt;0,I83&gt;0,T83&gt;0,U83&gt;0,Z83&gt;0,NOT(R83="")),ABS(VLOOKUP($Z$1,VLookups!$A$30:$B$31,2,FALSE)-_xlfn.BETA.DIST(Z83,IF(N83="L",U83,T83),IF(N83="L",T83,U83),TRUE,G83,I83)),"")</f>
        <v/>
      </c>
      <c r="AB83" s="112" t="str">
        <f>IF(OR($T83="",$U83=""),"",_xlfn.BETA.INV(ABS(VLOOKUP($Z$1,VLookups!$A$30:$B$31,2,FALSE)-AB$3),IF($N83="L",$U83,$T83),IF($N83="L",$T83,$U83),$G83,$I83))</f>
        <v/>
      </c>
      <c r="AC83" s="113" t="str">
        <f>IF(OR($T83="",$U83=""),"",_xlfn.BETA.INV(ABS(VLOOKUP($Z$1,VLookups!$A$30:$B$31,2,FALSE)-AC$3),IF($N83="L",$U83,$T83),IF($N83="L",$T83,$U83),$G83,$I83))</f>
        <v/>
      </c>
      <c r="AD83" s="112" t="str">
        <f>IF(OR($T83="",$U83=""),"",_xlfn.BETA.INV(ABS(VLOOKUP($Z$1,VLookups!$A$30:$B$31,2,FALSE)-AD$3),IF($N83="L",$U83,$T83),IF($N83="L",$T83,$U83),$G83,$I83))</f>
        <v/>
      </c>
      <c r="AE83" s="113" t="str">
        <f>IF(OR($T83="",$U83=""),"",_xlfn.BETA.INV(ABS(VLOOKUP($Z$1,VLookups!$A$30:$B$31,2,FALSE)-AE$3),IF($N83="L",$U83,$T83),IF($N83="L",$T83,$U83),$G83,$I83))</f>
        <v/>
      </c>
      <c r="AF83" s="112" t="str">
        <f>IF(OR($T83="",$U83=""),"",_xlfn.BETA.INV(ABS(VLOOKUP($Z$1,VLookups!$A$30:$B$31,2,FALSE)-AF$3),IF($N83="L",$U83,$T83),IF($N83="L",$T83,$U83),$G83,$I83))</f>
        <v/>
      </c>
      <c r="AG83" s="113" t="str">
        <f>IF(OR($T83="",$U83=""),"",_xlfn.BETA.INV(ABS(VLOOKUP($Z$1,VLookups!$A$30:$B$31,2,FALSE)-AG$3),IF($N83="L",$U83,$T83),IF($N83="L",$T83,$U83),$G83,$I83))</f>
        <v/>
      </c>
      <c r="AH83" s="112" t="str">
        <f>IF(OR($T83="",$U83=""),"",_xlfn.BETA.INV(ABS(VLOOKUP($Z$1,VLookups!$A$30:$B$31,2,FALSE)-AH$3),IF($N83="L",$U83,$T83),IF($N83="L",$T83,$U83),$G83,$I83))</f>
        <v/>
      </c>
      <c r="AI83" s="113" t="str">
        <f>IF(OR($T83="",$U83=""),"",_xlfn.BETA.INV(ABS(VLOOKUP($Z$1,VLookups!$A$30:$B$31,2,FALSE)-AI$3),IF($N83="L",$U83,$T83),IF($N83="L",$T83,$U83),$G83,$I83))</f>
        <v/>
      </c>
      <c r="AJ83" s="112" t="str">
        <f>IF(OR($T83="",$U83=""),"",_xlfn.BETA.INV(ABS(VLOOKUP($Z$1,VLookups!$A$30:$B$31,2,FALSE)-AJ$3),IF($N83="L",$U83,$T83),IF($N83="L",$T83,$U83),$G83,$I83))</f>
        <v/>
      </c>
      <c r="AK83" s="113" t="str">
        <f>IF(OR($T83="",$U83=""),"",_xlfn.BETA.INV(ABS(VLOOKUP($Z$1,VLookups!$A$30:$B$31,2,FALSE)-AK$3),IF($N83="L",$U83,$T83),IF($N83="L",$T83,$U83),$G83,$I83))</f>
        <v/>
      </c>
      <c r="AL83" s="112" t="str">
        <f>IF(OR($T83="",$U83=""),"",_xlfn.BETA.INV(ABS(VLOOKUP($Z$1,VLookups!$A$30:$B$31,2,FALSE)-AL$3),IF($N83="L",$U83,$T83),IF($N83="L",$T83,$U83),$G83,$I83))</f>
        <v/>
      </c>
      <c r="AM83" s="113" t="str">
        <f>IF(OR($T83="",$U83=""),"",_xlfn.BETA.INV(ABS(VLOOKUP($Z$1,VLookups!$A$30:$B$31,2,FALSE)-AM$3),IF($N83="L",$U83,$T83),IF($N83="L",$T83,$U83),$G83,$I83))</f>
        <v/>
      </c>
      <c r="AN83" s="15"/>
      <c r="AO83" s="194" t="str">
        <f t="shared" si="372"/>
        <v/>
      </c>
      <c r="AP83" s="192" t="str">
        <f t="shared" si="373"/>
        <v/>
      </c>
      <c r="AQ83" s="177" t="str">
        <f t="shared" ref="AQ83" si="600">IF(ISNONTEXT($AO83),AP83+$AO83,"")</f>
        <v/>
      </c>
      <c r="AR83" s="177" t="str">
        <f t="shared" si="389"/>
        <v/>
      </c>
      <c r="AS83" s="177" t="str">
        <f t="shared" si="390"/>
        <v/>
      </c>
      <c r="AT83" s="177" t="str">
        <f t="shared" si="391"/>
        <v/>
      </c>
      <c r="AU83" s="177" t="str">
        <f t="shared" si="392"/>
        <v/>
      </c>
      <c r="AV83" s="177" t="str">
        <f t="shared" si="393"/>
        <v/>
      </c>
      <c r="AW83" s="177" t="str">
        <f t="shared" si="394"/>
        <v/>
      </c>
      <c r="AX83" s="177" t="str">
        <f t="shared" si="395"/>
        <v/>
      </c>
      <c r="AY83" s="177" t="str">
        <f t="shared" si="396"/>
        <v/>
      </c>
      <c r="AZ83" s="177" t="str">
        <f t="shared" si="397"/>
        <v/>
      </c>
      <c r="BA83" s="177" t="str">
        <f t="shared" si="398"/>
        <v/>
      </c>
      <c r="BB83" s="177" t="str">
        <f t="shared" si="399"/>
        <v/>
      </c>
      <c r="BC83" s="177" t="str">
        <f t="shared" si="400"/>
        <v/>
      </c>
      <c r="BD83" s="177" t="str">
        <f t="shared" si="401"/>
        <v/>
      </c>
      <c r="BE83" s="177" t="str">
        <f t="shared" si="402"/>
        <v/>
      </c>
      <c r="BF83" s="177" t="str">
        <f t="shared" si="403"/>
        <v/>
      </c>
      <c r="BG83" s="177" t="str">
        <f t="shared" si="404"/>
        <v/>
      </c>
      <c r="BH83" s="177" t="str">
        <f t="shared" si="405"/>
        <v/>
      </c>
      <c r="BI83" s="177" t="str">
        <f t="shared" si="406"/>
        <v/>
      </c>
      <c r="BJ83" s="177" t="str">
        <f t="shared" si="407"/>
        <v/>
      </c>
      <c r="BK83" s="177" t="str">
        <f t="shared" si="408"/>
        <v/>
      </c>
      <c r="BL83" s="177" t="str">
        <f t="shared" si="409"/>
        <v/>
      </c>
      <c r="BM83" s="177" t="str">
        <f t="shared" si="410"/>
        <v/>
      </c>
      <c r="BN83" s="177" t="str">
        <f t="shared" si="411"/>
        <v/>
      </c>
      <c r="BO83" s="177" t="str">
        <f t="shared" si="412"/>
        <v/>
      </c>
      <c r="BP83" s="177" t="str">
        <f t="shared" si="413"/>
        <v/>
      </c>
      <c r="BQ83" s="177" t="str">
        <f t="shared" si="414"/>
        <v/>
      </c>
      <c r="BR83" s="177" t="str">
        <f t="shared" si="415"/>
        <v/>
      </c>
      <c r="BS83" s="177" t="str">
        <f t="shared" si="416"/>
        <v/>
      </c>
      <c r="BT83" s="177" t="str">
        <f t="shared" si="417"/>
        <v/>
      </c>
      <c r="BU83" s="177" t="str">
        <f t="shared" si="418"/>
        <v/>
      </c>
      <c r="BV83" s="177" t="str">
        <f t="shared" si="419"/>
        <v/>
      </c>
      <c r="BW83" s="177" t="str">
        <f t="shared" si="420"/>
        <v/>
      </c>
      <c r="BX83" s="177" t="str">
        <f t="shared" si="421"/>
        <v/>
      </c>
      <c r="BY83" s="177" t="str">
        <f t="shared" si="422"/>
        <v/>
      </c>
      <c r="BZ83" s="177" t="str">
        <f t="shared" si="423"/>
        <v/>
      </c>
      <c r="CA83" s="177" t="str">
        <f t="shared" si="424"/>
        <v/>
      </c>
      <c r="CB83" s="177" t="str">
        <f t="shared" si="425"/>
        <v/>
      </c>
      <c r="CC83" s="177" t="str">
        <f t="shared" si="426"/>
        <v/>
      </c>
      <c r="CD83" s="177" t="str">
        <f t="shared" si="427"/>
        <v/>
      </c>
      <c r="CE83" s="177" t="str">
        <f t="shared" si="428"/>
        <v/>
      </c>
      <c r="CF83" s="177" t="str">
        <f t="shared" si="429"/>
        <v/>
      </c>
      <c r="CG83" s="177" t="str">
        <f t="shared" si="430"/>
        <v/>
      </c>
      <c r="CH83" s="177" t="str">
        <f t="shared" si="431"/>
        <v/>
      </c>
      <c r="CI83" s="177" t="str">
        <f t="shared" si="432"/>
        <v/>
      </c>
      <c r="CJ83" s="177" t="str">
        <f t="shared" si="433"/>
        <v/>
      </c>
      <c r="CK83" s="177" t="str">
        <f t="shared" si="434"/>
        <v/>
      </c>
      <c r="CL83" s="177" t="str">
        <f t="shared" si="435"/>
        <v/>
      </c>
      <c r="CM83" s="177" t="str">
        <f t="shared" si="436"/>
        <v/>
      </c>
      <c r="CN83" s="177" t="str">
        <f t="shared" si="437"/>
        <v/>
      </c>
      <c r="CO83" s="177" t="str">
        <f t="shared" si="438"/>
        <v/>
      </c>
      <c r="CP83" s="177" t="str">
        <f t="shared" si="439"/>
        <v/>
      </c>
      <c r="CQ83" s="177" t="str">
        <f t="shared" si="440"/>
        <v/>
      </c>
      <c r="CR83" s="177" t="str">
        <f t="shared" si="441"/>
        <v/>
      </c>
      <c r="CS83" s="177" t="str">
        <f t="shared" si="442"/>
        <v/>
      </c>
      <c r="CT83" s="177" t="str">
        <f t="shared" si="443"/>
        <v/>
      </c>
      <c r="CU83" s="177" t="str">
        <f t="shared" si="444"/>
        <v/>
      </c>
      <c r="CV83" s="177" t="str">
        <f t="shared" si="445"/>
        <v/>
      </c>
      <c r="CW83" s="177" t="str">
        <f t="shared" si="446"/>
        <v/>
      </c>
      <c r="CX83" s="177" t="str">
        <f t="shared" si="447"/>
        <v/>
      </c>
      <c r="CY83" s="177" t="str">
        <f t="shared" si="448"/>
        <v/>
      </c>
      <c r="CZ83" s="177" t="str">
        <f t="shared" si="449"/>
        <v/>
      </c>
      <c r="DA83" s="177" t="str">
        <f t="shared" si="450"/>
        <v/>
      </c>
      <c r="DB83" s="177" t="str">
        <f t="shared" si="451"/>
        <v/>
      </c>
      <c r="DC83" s="177" t="str">
        <f t="shared" si="382"/>
        <v/>
      </c>
      <c r="DD83" s="177" t="str">
        <f t="shared" si="452"/>
        <v/>
      </c>
      <c r="DE83" s="177" t="str">
        <f t="shared" si="453"/>
        <v/>
      </c>
      <c r="DF83" s="177" t="str">
        <f t="shared" si="454"/>
        <v/>
      </c>
      <c r="DG83" s="177" t="str">
        <f t="shared" si="455"/>
        <v/>
      </c>
      <c r="DH83" s="177" t="str">
        <f t="shared" si="456"/>
        <v/>
      </c>
      <c r="DI83" s="177" t="str">
        <f t="shared" si="457"/>
        <v/>
      </c>
      <c r="DJ83" s="177" t="str">
        <f t="shared" si="458"/>
        <v/>
      </c>
      <c r="DK83" s="177" t="str">
        <f t="shared" si="459"/>
        <v/>
      </c>
      <c r="DL83" s="177" t="str">
        <f t="shared" si="460"/>
        <v/>
      </c>
      <c r="DM83" s="177" t="str">
        <f t="shared" si="461"/>
        <v/>
      </c>
      <c r="DN83" s="177" t="str">
        <f t="shared" si="462"/>
        <v/>
      </c>
      <c r="DO83" s="177" t="str">
        <f t="shared" si="463"/>
        <v/>
      </c>
      <c r="DP83" s="177" t="str">
        <f t="shared" si="464"/>
        <v/>
      </c>
      <c r="DQ83" s="177" t="str">
        <f t="shared" si="465"/>
        <v/>
      </c>
      <c r="DR83" s="177" t="str">
        <f t="shared" si="466"/>
        <v/>
      </c>
      <c r="DS83" s="177" t="str">
        <f t="shared" si="467"/>
        <v/>
      </c>
      <c r="DT83" s="177" t="str">
        <f t="shared" si="468"/>
        <v/>
      </c>
      <c r="DU83" s="177" t="str">
        <f t="shared" si="469"/>
        <v/>
      </c>
      <c r="DV83" s="177" t="str">
        <f t="shared" si="470"/>
        <v/>
      </c>
      <c r="DW83" s="177" t="str">
        <f t="shared" si="471"/>
        <v/>
      </c>
      <c r="DX83" s="177" t="str">
        <f t="shared" si="472"/>
        <v/>
      </c>
      <c r="DY83" s="177" t="str">
        <f t="shared" si="473"/>
        <v/>
      </c>
      <c r="DZ83" s="177" t="str">
        <f t="shared" si="474"/>
        <v/>
      </c>
      <c r="EA83" s="177" t="str">
        <f t="shared" si="475"/>
        <v/>
      </c>
      <c r="EB83" s="177" t="str">
        <f t="shared" si="476"/>
        <v/>
      </c>
      <c r="EC83" s="177" t="str">
        <f t="shared" si="477"/>
        <v/>
      </c>
      <c r="ED83" s="177" t="str">
        <f t="shared" si="478"/>
        <v/>
      </c>
      <c r="EE83" s="177" t="str">
        <f t="shared" si="479"/>
        <v/>
      </c>
      <c r="EF83" s="177" t="str">
        <f t="shared" si="480"/>
        <v/>
      </c>
      <c r="EG83" s="177" t="str">
        <f t="shared" si="481"/>
        <v/>
      </c>
      <c r="EH83" s="177" t="str">
        <f t="shared" si="482"/>
        <v/>
      </c>
      <c r="EI83" s="177" t="str">
        <f t="shared" si="483"/>
        <v/>
      </c>
      <c r="EJ83" s="177" t="str">
        <f t="shared" si="484"/>
        <v/>
      </c>
      <c r="EK83" s="177" t="str">
        <f t="shared" si="485"/>
        <v/>
      </c>
      <c r="EL83" s="177" t="str">
        <f t="shared" si="486"/>
        <v/>
      </c>
      <c r="EM83" s="177" t="str">
        <f t="shared" si="487"/>
        <v/>
      </c>
      <c r="EN83" s="177" t="str">
        <f t="shared" si="488"/>
        <v/>
      </c>
      <c r="EO83" s="177" t="str">
        <f t="shared" si="489"/>
        <v/>
      </c>
      <c r="EP83" s="177" t="str">
        <f t="shared" si="490"/>
        <v/>
      </c>
      <c r="EQ83" s="177" t="str">
        <f t="shared" si="491"/>
        <v/>
      </c>
      <c r="ER83" s="177" t="str">
        <f t="shared" si="492"/>
        <v/>
      </c>
      <c r="ES83" s="177" t="str">
        <f t="shared" si="493"/>
        <v/>
      </c>
      <c r="ET83" s="177" t="str">
        <f t="shared" si="494"/>
        <v/>
      </c>
      <c r="EU83" s="177" t="str">
        <f t="shared" si="495"/>
        <v/>
      </c>
      <c r="EV83" s="177" t="str">
        <f t="shared" si="496"/>
        <v/>
      </c>
      <c r="EW83" s="177" t="str">
        <f t="shared" si="497"/>
        <v/>
      </c>
      <c r="EX83" s="177" t="str">
        <f t="shared" si="498"/>
        <v/>
      </c>
      <c r="EY83" s="177" t="str">
        <f t="shared" si="499"/>
        <v/>
      </c>
      <c r="EZ83" s="177" t="str">
        <f t="shared" si="500"/>
        <v/>
      </c>
      <c r="FA83" s="177" t="str">
        <f t="shared" si="501"/>
        <v/>
      </c>
      <c r="FB83" s="177" t="str">
        <f t="shared" si="502"/>
        <v/>
      </c>
      <c r="FC83" s="177" t="str">
        <f t="shared" si="503"/>
        <v/>
      </c>
      <c r="FD83" s="177" t="str">
        <f t="shared" si="504"/>
        <v/>
      </c>
      <c r="FE83" s="177" t="str">
        <f t="shared" si="505"/>
        <v/>
      </c>
      <c r="FF83" s="177" t="str">
        <f t="shared" si="506"/>
        <v/>
      </c>
      <c r="FG83" s="177" t="str">
        <f t="shared" si="507"/>
        <v/>
      </c>
      <c r="FH83" s="177" t="str">
        <f t="shared" si="508"/>
        <v/>
      </c>
      <c r="FI83" s="177" t="str">
        <f t="shared" si="509"/>
        <v/>
      </c>
      <c r="FJ83" s="177" t="str">
        <f t="shared" si="510"/>
        <v/>
      </c>
      <c r="FK83" s="177" t="str">
        <f t="shared" si="511"/>
        <v/>
      </c>
      <c r="FL83" s="177" t="str">
        <f t="shared" si="512"/>
        <v/>
      </c>
      <c r="FM83" s="177" t="str">
        <f t="shared" si="513"/>
        <v/>
      </c>
      <c r="FN83" s="177" t="str">
        <f t="shared" si="514"/>
        <v/>
      </c>
      <c r="FO83" s="177" t="str">
        <f t="shared" si="383"/>
        <v/>
      </c>
      <c r="FP83" s="177" t="str">
        <f t="shared" si="515"/>
        <v/>
      </c>
      <c r="FQ83" s="177" t="str">
        <f t="shared" si="516"/>
        <v/>
      </c>
      <c r="FR83" s="177" t="str">
        <f t="shared" si="517"/>
        <v/>
      </c>
      <c r="FS83" s="177" t="str">
        <f t="shared" si="518"/>
        <v/>
      </c>
      <c r="FT83" s="177" t="str">
        <f t="shared" si="519"/>
        <v/>
      </c>
      <c r="FU83" s="177" t="str">
        <f t="shared" si="520"/>
        <v/>
      </c>
      <c r="FV83" s="177" t="str">
        <f t="shared" si="521"/>
        <v/>
      </c>
      <c r="FW83" s="177" t="str">
        <f t="shared" si="522"/>
        <v/>
      </c>
      <c r="FX83" s="177" t="str">
        <f t="shared" si="523"/>
        <v/>
      </c>
      <c r="FY83" s="177" t="str">
        <f t="shared" si="524"/>
        <v/>
      </c>
      <c r="FZ83" s="177" t="str">
        <f t="shared" si="525"/>
        <v/>
      </c>
      <c r="GA83" s="177" t="str">
        <f t="shared" si="526"/>
        <v/>
      </c>
      <c r="GB83" s="177" t="str">
        <f t="shared" si="527"/>
        <v/>
      </c>
      <c r="GC83" s="177" t="str">
        <f t="shared" si="528"/>
        <v/>
      </c>
      <c r="GD83" s="177" t="str">
        <f t="shared" si="529"/>
        <v/>
      </c>
      <c r="GE83" s="177" t="str">
        <f t="shared" si="530"/>
        <v/>
      </c>
      <c r="GF83" s="177" t="str">
        <f t="shared" si="531"/>
        <v/>
      </c>
      <c r="GG83" s="177" t="str">
        <f t="shared" si="532"/>
        <v/>
      </c>
      <c r="GH83" s="177" t="str">
        <f t="shared" si="533"/>
        <v/>
      </c>
      <c r="GI83" s="177" t="str">
        <f t="shared" si="534"/>
        <v/>
      </c>
      <c r="GJ83" s="177" t="str">
        <f t="shared" si="535"/>
        <v/>
      </c>
      <c r="GK83" s="177" t="str">
        <f t="shared" si="536"/>
        <v/>
      </c>
      <c r="GL83" s="177" t="str">
        <f t="shared" si="537"/>
        <v/>
      </c>
      <c r="GM83" s="177" t="str">
        <f t="shared" si="538"/>
        <v/>
      </c>
      <c r="GN83" s="177" t="str">
        <f t="shared" si="539"/>
        <v/>
      </c>
      <c r="GO83" s="177" t="str">
        <f t="shared" si="540"/>
        <v/>
      </c>
      <c r="GP83" s="177" t="str">
        <f t="shared" si="541"/>
        <v/>
      </c>
      <c r="GQ83" s="177" t="str">
        <f t="shared" si="542"/>
        <v/>
      </c>
      <c r="GR83" s="177" t="str">
        <f t="shared" si="543"/>
        <v/>
      </c>
      <c r="GS83" s="177" t="str">
        <f t="shared" si="544"/>
        <v/>
      </c>
      <c r="GT83" s="177" t="str">
        <f t="shared" si="545"/>
        <v/>
      </c>
      <c r="GU83" s="177" t="str">
        <f t="shared" si="546"/>
        <v/>
      </c>
      <c r="GV83" s="177" t="str">
        <f t="shared" si="547"/>
        <v/>
      </c>
      <c r="GW83" s="177" t="str">
        <f t="shared" si="548"/>
        <v/>
      </c>
      <c r="GX83" s="177" t="str">
        <f t="shared" si="549"/>
        <v/>
      </c>
      <c r="GY83" s="177" t="str">
        <f t="shared" si="550"/>
        <v/>
      </c>
      <c r="GZ83" s="177" t="str">
        <f t="shared" si="551"/>
        <v/>
      </c>
      <c r="HA83" s="177" t="str">
        <f t="shared" si="552"/>
        <v/>
      </c>
      <c r="HB83" s="177" t="str">
        <f t="shared" si="553"/>
        <v/>
      </c>
      <c r="HC83" s="177" t="str">
        <f t="shared" si="554"/>
        <v/>
      </c>
      <c r="HD83" s="177" t="str">
        <f t="shared" si="555"/>
        <v/>
      </c>
      <c r="HE83" s="177" t="str">
        <f t="shared" si="556"/>
        <v/>
      </c>
      <c r="HF83" s="177" t="str">
        <f t="shared" si="557"/>
        <v/>
      </c>
      <c r="HG83" s="177" t="str">
        <f t="shared" si="558"/>
        <v/>
      </c>
      <c r="HH83" s="177" t="str">
        <f t="shared" si="559"/>
        <v/>
      </c>
      <c r="HI83" s="177" t="str">
        <f t="shared" si="560"/>
        <v/>
      </c>
      <c r="HJ83" s="177" t="str">
        <f t="shared" si="561"/>
        <v/>
      </c>
      <c r="HK83" s="177" t="str">
        <f t="shared" si="562"/>
        <v/>
      </c>
      <c r="HL83" s="177" t="str">
        <f t="shared" si="563"/>
        <v/>
      </c>
      <c r="HM83" s="177" t="str">
        <f t="shared" si="564"/>
        <v/>
      </c>
      <c r="HN83" s="177" t="str">
        <f t="shared" si="565"/>
        <v/>
      </c>
      <c r="HO83" s="177" t="str">
        <f t="shared" si="566"/>
        <v/>
      </c>
      <c r="HP83" s="177" t="str">
        <f t="shared" si="567"/>
        <v/>
      </c>
      <c r="HQ83" s="177" t="str">
        <f t="shared" si="568"/>
        <v/>
      </c>
      <c r="HR83" s="177" t="str">
        <f t="shared" si="569"/>
        <v/>
      </c>
      <c r="HS83" s="177" t="str">
        <f t="shared" si="570"/>
        <v/>
      </c>
      <c r="HT83" s="177" t="str">
        <f t="shared" si="571"/>
        <v/>
      </c>
      <c r="HU83" s="177" t="str">
        <f t="shared" si="572"/>
        <v/>
      </c>
      <c r="HV83" s="177" t="str">
        <f t="shared" si="573"/>
        <v/>
      </c>
      <c r="HW83" s="177" t="str">
        <f t="shared" si="574"/>
        <v/>
      </c>
      <c r="HX83" s="177" t="str">
        <f t="shared" si="575"/>
        <v/>
      </c>
      <c r="HY83" s="177" t="str">
        <f t="shared" si="576"/>
        <v/>
      </c>
      <c r="HZ83" s="177" t="str">
        <f t="shared" si="577"/>
        <v/>
      </c>
      <c r="IA83" s="177" t="str">
        <f t="shared" si="384"/>
        <v/>
      </c>
      <c r="IB83" s="177" t="str">
        <f t="shared" si="251"/>
        <v/>
      </c>
      <c r="IC83" s="177" t="str">
        <f t="shared" si="252"/>
        <v/>
      </c>
      <c r="ID83" s="177" t="str">
        <f t="shared" si="253"/>
        <v/>
      </c>
      <c r="IE83" s="177" t="str">
        <f t="shared" si="254"/>
        <v/>
      </c>
      <c r="IF83" s="177" t="str">
        <f t="shared" si="255"/>
        <v/>
      </c>
      <c r="IG83" s="177" t="str">
        <f t="shared" si="256"/>
        <v/>
      </c>
      <c r="IH83" s="192" t="str">
        <f t="shared" si="364"/>
        <v/>
      </c>
      <c r="II83" s="193" t="e">
        <f t="shared" si="365"/>
        <v>#N/A</v>
      </c>
      <c r="IJ83" s="193" t="e">
        <f t="shared" si="583"/>
        <v>#N/A</v>
      </c>
      <c r="IK83" s="193" t="e">
        <f t="shared" si="583"/>
        <v>#N/A</v>
      </c>
      <c r="IL83" s="193" t="e">
        <f t="shared" si="583"/>
        <v>#N/A</v>
      </c>
      <c r="IM83" s="193" t="e">
        <f t="shared" si="596"/>
        <v>#N/A</v>
      </c>
      <c r="IN83" s="193" t="e">
        <f t="shared" si="596"/>
        <v>#N/A</v>
      </c>
      <c r="IO83" s="193" t="e">
        <f t="shared" si="596"/>
        <v>#N/A</v>
      </c>
      <c r="IP83" s="193" t="e">
        <f t="shared" si="596"/>
        <v>#N/A</v>
      </c>
      <c r="IQ83" s="193" t="e">
        <f t="shared" si="596"/>
        <v>#N/A</v>
      </c>
      <c r="IR83" s="193" t="e">
        <f t="shared" si="596"/>
        <v>#N/A</v>
      </c>
      <c r="IS83" s="193" t="e">
        <f t="shared" si="596"/>
        <v>#N/A</v>
      </c>
      <c r="IT83" s="193" t="e">
        <f t="shared" si="596"/>
        <v>#N/A</v>
      </c>
      <c r="IU83" s="193" t="e">
        <f t="shared" si="596"/>
        <v>#N/A</v>
      </c>
      <c r="IV83" s="193" t="e">
        <f t="shared" si="596"/>
        <v>#N/A</v>
      </c>
      <c r="IW83" s="193" t="e">
        <f t="shared" si="596"/>
        <v>#N/A</v>
      </c>
      <c r="IX83" s="193" t="e">
        <f t="shared" si="596"/>
        <v>#N/A</v>
      </c>
      <c r="IY83" s="193" t="e">
        <f t="shared" si="596"/>
        <v>#N/A</v>
      </c>
      <c r="IZ83" s="193" t="e">
        <f t="shared" si="596"/>
        <v>#N/A</v>
      </c>
      <c r="JA83" s="193" t="e">
        <f t="shared" si="596"/>
        <v>#N/A</v>
      </c>
      <c r="JB83" s="193" t="e">
        <f t="shared" si="591"/>
        <v>#N/A</v>
      </c>
      <c r="JC83" s="193" t="e">
        <f t="shared" si="591"/>
        <v>#N/A</v>
      </c>
      <c r="JD83" s="193" t="e">
        <f t="shared" si="591"/>
        <v>#N/A</v>
      </c>
      <c r="JE83" s="193" t="e">
        <f t="shared" si="591"/>
        <v>#N/A</v>
      </c>
      <c r="JF83" s="193" t="e">
        <f t="shared" si="591"/>
        <v>#N/A</v>
      </c>
      <c r="JG83" s="193" t="e">
        <f t="shared" si="591"/>
        <v>#N/A</v>
      </c>
      <c r="JH83" s="193" t="e">
        <f t="shared" si="591"/>
        <v>#N/A</v>
      </c>
      <c r="JI83" s="193" t="e">
        <f t="shared" si="591"/>
        <v>#N/A</v>
      </c>
      <c r="JJ83" s="193" t="e">
        <f t="shared" si="591"/>
        <v>#N/A</v>
      </c>
      <c r="JK83" s="193" t="e">
        <f t="shared" si="591"/>
        <v>#N/A</v>
      </c>
      <c r="JL83" s="193" t="e">
        <f t="shared" si="591"/>
        <v>#N/A</v>
      </c>
      <c r="JM83" s="193" t="e">
        <f t="shared" si="591"/>
        <v>#N/A</v>
      </c>
      <c r="JN83" s="193" t="e">
        <f t="shared" si="591"/>
        <v>#N/A</v>
      </c>
      <c r="JO83" s="193" t="e">
        <f t="shared" si="591"/>
        <v>#N/A</v>
      </c>
      <c r="JP83" s="193" t="e">
        <f t="shared" si="591"/>
        <v>#N/A</v>
      </c>
      <c r="JQ83" s="193" t="e">
        <f t="shared" si="587"/>
        <v>#N/A</v>
      </c>
      <c r="JR83" s="193" t="e">
        <f t="shared" si="587"/>
        <v>#N/A</v>
      </c>
      <c r="JS83" s="193" t="e">
        <f t="shared" si="587"/>
        <v>#N/A</v>
      </c>
      <c r="JT83" s="193" t="e">
        <f t="shared" si="587"/>
        <v>#N/A</v>
      </c>
      <c r="JU83" s="193" t="e">
        <f t="shared" si="587"/>
        <v>#N/A</v>
      </c>
      <c r="JV83" s="193" t="e">
        <f t="shared" si="587"/>
        <v>#N/A</v>
      </c>
      <c r="JW83" s="193" t="e">
        <f t="shared" si="587"/>
        <v>#N/A</v>
      </c>
      <c r="JX83" s="193" t="e">
        <f t="shared" si="587"/>
        <v>#N/A</v>
      </c>
      <c r="JY83" s="193" t="e">
        <f t="shared" si="587"/>
        <v>#N/A</v>
      </c>
      <c r="JZ83" s="193" t="e">
        <f t="shared" si="587"/>
        <v>#N/A</v>
      </c>
      <c r="KA83" s="193" t="e">
        <f t="shared" si="587"/>
        <v>#N/A</v>
      </c>
      <c r="KB83" s="193" t="e">
        <f t="shared" si="587"/>
        <v>#N/A</v>
      </c>
      <c r="KC83" s="193" t="e">
        <f t="shared" si="587"/>
        <v>#N/A</v>
      </c>
      <c r="KD83" s="193" t="e">
        <f t="shared" si="587"/>
        <v>#N/A</v>
      </c>
      <c r="KE83" s="193" t="e">
        <f t="shared" si="587"/>
        <v>#N/A</v>
      </c>
      <c r="KF83" s="193" t="e">
        <f t="shared" si="375"/>
        <v>#N/A</v>
      </c>
      <c r="KG83" s="193" t="e">
        <f t="shared" si="375"/>
        <v>#N/A</v>
      </c>
      <c r="KH83" s="193" t="e">
        <f t="shared" si="375"/>
        <v>#N/A</v>
      </c>
      <c r="KI83" s="193" t="e">
        <f t="shared" si="375"/>
        <v>#N/A</v>
      </c>
      <c r="KJ83" s="193" t="e">
        <f t="shared" si="375"/>
        <v>#N/A</v>
      </c>
      <c r="KK83" s="193" t="e">
        <f t="shared" si="375"/>
        <v>#N/A</v>
      </c>
      <c r="KL83" s="193" t="e">
        <f t="shared" si="375"/>
        <v>#N/A</v>
      </c>
      <c r="KM83" s="193" t="e">
        <f t="shared" si="375"/>
        <v>#N/A</v>
      </c>
      <c r="KN83" s="193" t="e">
        <f t="shared" si="375"/>
        <v>#N/A</v>
      </c>
      <c r="KO83" s="193" t="e">
        <f t="shared" si="375"/>
        <v>#N/A</v>
      </c>
      <c r="KP83" s="193" t="e">
        <f t="shared" si="375"/>
        <v>#N/A</v>
      </c>
      <c r="KQ83" s="193" t="e">
        <f t="shared" si="375"/>
        <v>#N/A</v>
      </c>
      <c r="KR83" s="193" t="e">
        <f t="shared" si="375"/>
        <v>#N/A</v>
      </c>
      <c r="KS83" s="193" t="e">
        <f t="shared" si="375"/>
        <v>#N/A</v>
      </c>
      <c r="KT83" s="193" t="e">
        <f t="shared" si="375"/>
        <v>#N/A</v>
      </c>
      <c r="KU83" s="193" t="e">
        <f t="shared" si="385"/>
        <v>#N/A</v>
      </c>
      <c r="KV83" s="193" t="e">
        <f t="shared" si="584"/>
        <v>#N/A</v>
      </c>
      <c r="KW83" s="193" t="e">
        <f t="shared" si="584"/>
        <v>#N/A</v>
      </c>
      <c r="KX83" s="193" t="e">
        <f t="shared" si="584"/>
        <v>#N/A</v>
      </c>
      <c r="KY83" s="193" t="e">
        <f t="shared" si="597"/>
        <v>#N/A</v>
      </c>
      <c r="KZ83" s="193" t="e">
        <f t="shared" si="597"/>
        <v>#N/A</v>
      </c>
      <c r="LA83" s="193" t="e">
        <f t="shared" si="597"/>
        <v>#N/A</v>
      </c>
      <c r="LB83" s="193" t="e">
        <f t="shared" si="597"/>
        <v>#N/A</v>
      </c>
      <c r="LC83" s="193" t="e">
        <f t="shared" si="597"/>
        <v>#N/A</v>
      </c>
      <c r="LD83" s="193" t="e">
        <f t="shared" si="597"/>
        <v>#N/A</v>
      </c>
      <c r="LE83" s="193" t="e">
        <f t="shared" si="597"/>
        <v>#N/A</v>
      </c>
      <c r="LF83" s="193" t="e">
        <f t="shared" si="597"/>
        <v>#N/A</v>
      </c>
      <c r="LG83" s="193" t="e">
        <f t="shared" si="597"/>
        <v>#N/A</v>
      </c>
      <c r="LH83" s="193" t="e">
        <f t="shared" si="597"/>
        <v>#N/A</v>
      </c>
      <c r="LI83" s="193" t="e">
        <f t="shared" si="597"/>
        <v>#N/A</v>
      </c>
      <c r="LJ83" s="193" t="e">
        <f t="shared" si="597"/>
        <v>#N/A</v>
      </c>
      <c r="LK83" s="193" t="e">
        <f t="shared" si="597"/>
        <v>#N/A</v>
      </c>
      <c r="LL83" s="193" t="e">
        <f t="shared" si="597"/>
        <v>#N/A</v>
      </c>
      <c r="LM83" s="193" t="e">
        <f t="shared" si="597"/>
        <v>#N/A</v>
      </c>
      <c r="LN83" s="193" t="e">
        <f t="shared" si="592"/>
        <v>#N/A</v>
      </c>
      <c r="LO83" s="193" t="e">
        <f t="shared" si="592"/>
        <v>#N/A</v>
      </c>
      <c r="LP83" s="193" t="e">
        <f t="shared" si="592"/>
        <v>#N/A</v>
      </c>
      <c r="LQ83" s="193" t="e">
        <f t="shared" si="592"/>
        <v>#N/A</v>
      </c>
      <c r="LR83" s="193" t="e">
        <f t="shared" si="592"/>
        <v>#N/A</v>
      </c>
      <c r="LS83" s="193" t="e">
        <f t="shared" si="592"/>
        <v>#N/A</v>
      </c>
      <c r="LT83" s="193" t="e">
        <f t="shared" si="592"/>
        <v>#N/A</v>
      </c>
      <c r="LU83" s="193" t="e">
        <f t="shared" si="592"/>
        <v>#N/A</v>
      </c>
      <c r="LV83" s="193" t="e">
        <f t="shared" si="592"/>
        <v>#N/A</v>
      </c>
      <c r="LW83" s="193" t="e">
        <f t="shared" si="592"/>
        <v>#N/A</v>
      </c>
      <c r="LX83" s="193" t="e">
        <f t="shared" si="592"/>
        <v>#N/A</v>
      </c>
      <c r="LY83" s="193" t="e">
        <f t="shared" si="592"/>
        <v>#N/A</v>
      </c>
      <c r="LZ83" s="193" t="e">
        <f t="shared" si="592"/>
        <v>#N/A</v>
      </c>
      <c r="MA83" s="193" t="e">
        <f t="shared" si="592"/>
        <v>#N/A</v>
      </c>
      <c r="MB83" s="193" t="e">
        <f t="shared" si="592"/>
        <v>#N/A</v>
      </c>
      <c r="MC83" s="193" t="e">
        <f t="shared" si="588"/>
        <v>#N/A</v>
      </c>
      <c r="MD83" s="193" t="e">
        <f t="shared" si="588"/>
        <v>#N/A</v>
      </c>
      <c r="ME83" s="193" t="e">
        <f t="shared" si="588"/>
        <v>#N/A</v>
      </c>
      <c r="MF83" s="193" t="e">
        <f t="shared" si="588"/>
        <v>#N/A</v>
      </c>
      <c r="MG83" s="193" t="e">
        <f t="shared" si="588"/>
        <v>#N/A</v>
      </c>
      <c r="MH83" s="193" t="e">
        <f t="shared" si="588"/>
        <v>#N/A</v>
      </c>
      <c r="MI83" s="193" t="e">
        <f t="shared" si="588"/>
        <v>#N/A</v>
      </c>
      <c r="MJ83" s="193" t="e">
        <f t="shared" si="588"/>
        <v>#N/A</v>
      </c>
      <c r="MK83" s="193" t="e">
        <f t="shared" si="588"/>
        <v>#N/A</v>
      </c>
      <c r="ML83" s="193" t="e">
        <f t="shared" si="588"/>
        <v>#N/A</v>
      </c>
      <c r="MM83" s="193" t="e">
        <f t="shared" si="588"/>
        <v>#N/A</v>
      </c>
      <c r="MN83" s="193" t="e">
        <f t="shared" si="588"/>
        <v>#N/A</v>
      </c>
      <c r="MO83" s="193" t="e">
        <f t="shared" si="588"/>
        <v>#N/A</v>
      </c>
      <c r="MP83" s="193" t="e">
        <f t="shared" si="588"/>
        <v>#N/A</v>
      </c>
      <c r="MQ83" s="193" t="e">
        <f t="shared" si="588"/>
        <v>#N/A</v>
      </c>
      <c r="MR83" s="193" t="e">
        <f t="shared" si="376"/>
        <v>#N/A</v>
      </c>
      <c r="MS83" s="193" t="e">
        <f t="shared" si="376"/>
        <v>#N/A</v>
      </c>
      <c r="MT83" s="193" t="e">
        <f t="shared" si="376"/>
        <v>#N/A</v>
      </c>
      <c r="MU83" s="193" t="e">
        <f t="shared" si="376"/>
        <v>#N/A</v>
      </c>
      <c r="MV83" s="193" t="e">
        <f t="shared" si="376"/>
        <v>#N/A</v>
      </c>
      <c r="MW83" s="193" t="e">
        <f t="shared" si="376"/>
        <v>#N/A</v>
      </c>
      <c r="MX83" s="193" t="e">
        <f t="shared" si="376"/>
        <v>#N/A</v>
      </c>
      <c r="MY83" s="193" t="e">
        <f t="shared" si="376"/>
        <v>#N/A</v>
      </c>
      <c r="MZ83" s="193" t="e">
        <f t="shared" si="376"/>
        <v>#N/A</v>
      </c>
      <c r="NA83" s="193" t="e">
        <f t="shared" si="376"/>
        <v>#N/A</v>
      </c>
      <c r="NB83" s="193" t="e">
        <f t="shared" si="376"/>
        <v>#N/A</v>
      </c>
      <c r="NC83" s="193" t="e">
        <f t="shared" si="376"/>
        <v>#N/A</v>
      </c>
      <c r="ND83" s="193" t="e">
        <f t="shared" si="376"/>
        <v>#N/A</v>
      </c>
      <c r="NE83" s="193" t="e">
        <f t="shared" si="376"/>
        <v>#N/A</v>
      </c>
      <c r="NF83" s="193" t="e">
        <f t="shared" si="376"/>
        <v>#N/A</v>
      </c>
      <c r="NG83" s="193" t="e">
        <f t="shared" si="386"/>
        <v>#N/A</v>
      </c>
      <c r="NH83" s="193" t="e">
        <f t="shared" si="585"/>
        <v>#N/A</v>
      </c>
      <c r="NI83" s="193" t="e">
        <f t="shared" si="585"/>
        <v>#N/A</v>
      </c>
      <c r="NJ83" s="193" t="e">
        <f t="shared" si="585"/>
        <v>#N/A</v>
      </c>
      <c r="NK83" s="193" t="e">
        <f t="shared" si="598"/>
        <v>#N/A</v>
      </c>
      <c r="NL83" s="193" t="e">
        <f t="shared" si="598"/>
        <v>#N/A</v>
      </c>
      <c r="NM83" s="193" t="e">
        <f t="shared" si="598"/>
        <v>#N/A</v>
      </c>
      <c r="NN83" s="193" t="e">
        <f t="shared" si="598"/>
        <v>#N/A</v>
      </c>
      <c r="NO83" s="193" t="e">
        <f t="shared" si="598"/>
        <v>#N/A</v>
      </c>
      <c r="NP83" s="193" t="e">
        <f t="shared" si="598"/>
        <v>#N/A</v>
      </c>
      <c r="NQ83" s="193" t="e">
        <f t="shared" si="598"/>
        <v>#N/A</v>
      </c>
      <c r="NR83" s="193" t="e">
        <f t="shared" si="598"/>
        <v>#N/A</v>
      </c>
      <c r="NS83" s="193" t="e">
        <f t="shared" si="598"/>
        <v>#N/A</v>
      </c>
      <c r="NT83" s="193" t="e">
        <f t="shared" si="598"/>
        <v>#N/A</v>
      </c>
      <c r="NU83" s="193" t="e">
        <f t="shared" si="598"/>
        <v>#N/A</v>
      </c>
      <c r="NV83" s="193" t="e">
        <f t="shared" si="598"/>
        <v>#N/A</v>
      </c>
      <c r="NW83" s="193" t="e">
        <f t="shared" si="598"/>
        <v>#N/A</v>
      </c>
      <c r="NX83" s="193" t="e">
        <f t="shared" si="598"/>
        <v>#N/A</v>
      </c>
      <c r="NY83" s="193" t="e">
        <f t="shared" si="598"/>
        <v>#N/A</v>
      </c>
      <c r="NZ83" s="193" t="e">
        <f t="shared" si="593"/>
        <v>#N/A</v>
      </c>
      <c r="OA83" s="193" t="e">
        <f t="shared" si="593"/>
        <v>#N/A</v>
      </c>
      <c r="OB83" s="193" t="e">
        <f t="shared" si="593"/>
        <v>#N/A</v>
      </c>
      <c r="OC83" s="193" t="e">
        <f t="shared" si="593"/>
        <v>#N/A</v>
      </c>
      <c r="OD83" s="193" t="e">
        <f t="shared" si="593"/>
        <v>#N/A</v>
      </c>
      <c r="OE83" s="193" t="e">
        <f t="shared" si="593"/>
        <v>#N/A</v>
      </c>
      <c r="OF83" s="193" t="e">
        <f t="shared" si="593"/>
        <v>#N/A</v>
      </c>
      <c r="OG83" s="193" t="e">
        <f t="shared" si="593"/>
        <v>#N/A</v>
      </c>
      <c r="OH83" s="193" t="e">
        <f t="shared" si="593"/>
        <v>#N/A</v>
      </c>
      <c r="OI83" s="193" t="e">
        <f t="shared" si="593"/>
        <v>#N/A</v>
      </c>
      <c r="OJ83" s="193" t="e">
        <f t="shared" si="593"/>
        <v>#N/A</v>
      </c>
      <c r="OK83" s="193" t="e">
        <f t="shared" si="593"/>
        <v>#N/A</v>
      </c>
      <c r="OL83" s="193" t="e">
        <f t="shared" si="593"/>
        <v>#N/A</v>
      </c>
      <c r="OM83" s="193" t="e">
        <f t="shared" si="593"/>
        <v>#N/A</v>
      </c>
      <c r="ON83" s="193" t="e">
        <f t="shared" si="593"/>
        <v>#N/A</v>
      </c>
      <c r="OO83" s="193" t="e">
        <f t="shared" si="589"/>
        <v>#N/A</v>
      </c>
      <c r="OP83" s="193" t="e">
        <f t="shared" si="589"/>
        <v>#N/A</v>
      </c>
      <c r="OQ83" s="193" t="e">
        <f t="shared" si="589"/>
        <v>#N/A</v>
      </c>
      <c r="OR83" s="193" t="e">
        <f t="shared" si="589"/>
        <v>#N/A</v>
      </c>
      <c r="OS83" s="193" t="e">
        <f t="shared" si="589"/>
        <v>#N/A</v>
      </c>
      <c r="OT83" s="193" t="e">
        <f t="shared" si="589"/>
        <v>#N/A</v>
      </c>
      <c r="OU83" s="193" t="e">
        <f t="shared" si="589"/>
        <v>#N/A</v>
      </c>
      <c r="OV83" s="193" t="e">
        <f t="shared" si="589"/>
        <v>#N/A</v>
      </c>
      <c r="OW83" s="193" t="e">
        <f t="shared" si="589"/>
        <v>#N/A</v>
      </c>
      <c r="OX83" s="193" t="e">
        <f t="shared" si="589"/>
        <v>#N/A</v>
      </c>
      <c r="OY83" s="193" t="e">
        <f t="shared" si="589"/>
        <v>#N/A</v>
      </c>
      <c r="OZ83" s="193" t="e">
        <f t="shared" si="589"/>
        <v>#N/A</v>
      </c>
      <c r="PA83" s="193" t="e">
        <f t="shared" si="589"/>
        <v>#N/A</v>
      </c>
      <c r="PB83" s="193" t="e">
        <f t="shared" si="589"/>
        <v>#N/A</v>
      </c>
      <c r="PC83" s="193" t="e">
        <f t="shared" si="589"/>
        <v>#N/A</v>
      </c>
      <c r="PD83" s="193" t="e">
        <f t="shared" si="377"/>
        <v>#N/A</v>
      </c>
      <c r="PE83" s="193" t="e">
        <f t="shared" si="377"/>
        <v>#N/A</v>
      </c>
      <c r="PF83" s="193" t="e">
        <f t="shared" si="377"/>
        <v>#N/A</v>
      </c>
      <c r="PG83" s="193" t="e">
        <f t="shared" si="377"/>
        <v>#N/A</v>
      </c>
      <c r="PH83" s="193" t="e">
        <f t="shared" si="377"/>
        <v>#N/A</v>
      </c>
      <c r="PI83" s="193" t="e">
        <f t="shared" si="377"/>
        <v>#N/A</v>
      </c>
      <c r="PJ83" s="193" t="e">
        <f t="shared" si="377"/>
        <v>#N/A</v>
      </c>
      <c r="PK83" s="193" t="e">
        <f t="shared" si="377"/>
        <v>#N/A</v>
      </c>
      <c r="PL83" s="193" t="e">
        <f t="shared" si="377"/>
        <v>#N/A</v>
      </c>
      <c r="PM83" s="193" t="e">
        <f t="shared" si="377"/>
        <v>#N/A</v>
      </c>
      <c r="PN83" s="193" t="e">
        <f t="shared" si="377"/>
        <v>#N/A</v>
      </c>
      <c r="PO83" s="193" t="e">
        <f t="shared" si="377"/>
        <v>#N/A</v>
      </c>
      <c r="PP83" s="193" t="e">
        <f t="shared" si="377"/>
        <v>#N/A</v>
      </c>
      <c r="PQ83" s="193" t="e">
        <f t="shared" si="377"/>
        <v>#N/A</v>
      </c>
      <c r="PR83" s="193" t="e">
        <f t="shared" si="377"/>
        <v>#N/A</v>
      </c>
      <c r="PS83" s="193" t="e">
        <f t="shared" si="387"/>
        <v>#N/A</v>
      </c>
      <c r="PT83" s="193" t="e">
        <f t="shared" si="366"/>
        <v>#N/A</v>
      </c>
      <c r="PU83" s="193" t="e">
        <f t="shared" si="366"/>
        <v>#N/A</v>
      </c>
      <c r="PV83" s="193" t="e">
        <f t="shared" si="366"/>
        <v>#N/A</v>
      </c>
      <c r="PW83" s="193" t="e">
        <f t="shared" si="366"/>
        <v>#N/A</v>
      </c>
      <c r="PX83" s="193" t="e">
        <f t="shared" si="366"/>
        <v>#N/A</v>
      </c>
      <c r="PY83" s="193" t="e">
        <f t="shared" si="366"/>
        <v>#N/A</v>
      </c>
      <c r="PZ83" s="193" t="e">
        <f t="shared" si="366"/>
        <v>#N/A</v>
      </c>
      <c r="QA83" s="193" t="e">
        <f t="shared" si="366"/>
        <v>#N/A</v>
      </c>
    </row>
    <row r="84" spans="1:443" hidden="1" x14ac:dyDescent="0.45">
      <c r="A84" s="276"/>
      <c r="B84" s="277" t="str">
        <f>IF(OR($T84="",$U84=""),"",ROUND(_xlfn.BETA.INV(ABS(VLOOKUP($Z$1,VLookups!$A$30:$B$31,2,FALSE)-B$2),IF($N84="L",$U84,$T84),IF($N84="L",$T84,$U84),$G84,$I84),0))</f>
        <v/>
      </c>
      <c r="C84" s="287" t="str">
        <f t="shared" si="378"/>
        <v/>
      </c>
      <c r="D84" s="288" t="str">
        <f t="shared" si="379"/>
        <v/>
      </c>
      <c r="E84" s="134"/>
      <c r="F84" s="279"/>
      <c r="G84" s="280" t="str">
        <f t="shared" si="367"/>
        <v/>
      </c>
      <c r="H84" s="281"/>
      <c r="I84" s="280" t="str">
        <f t="shared" si="368"/>
        <v/>
      </c>
      <c r="J84" s="279"/>
      <c r="K84" s="135"/>
      <c r="L84" s="110" t="str">
        <f t="shared" si="369"/>
        <v/>
      </c>
      <c r="M84" s="21" t="str">
        <f t="shared" si="370"/>
        <v/>
      </c>
      <c r="N84" s="22" t="str">
        <f t="shared" si="371"/>
        <v/>
      </c>
      <c r="O84" s="23" t="str">
        <f>IF(M84="","",IF(OR($M84&lt;Skew!$B$3,$M84=Skew!$B$3),IF($M84&gt;Skew!$C$3,Skew!$A$3,IF($M84&gt;Skew!$C$4,Skew!$A$4,IF($M84&gt;Skew!$C$5,Skew!$A$5,IF($M84&gt;Skew!$C$6,Skew!$A$6,IF($M84&gt;Skew!$C$7,Skew!$A$7,IF($M84&gt;Skew!$C$8,Skew!$A$8,IF($M84&gt;Skew!$C$9,Skew!$A$9,IF($M84&gt;Skew!$C$10,Skew!$A$10,IF($M84&gt;Skew!$C$11,Skew!$A$11,IF($M84&gt;Skew!$C$12,Skew!$A$12,IF($M84&gt;Skew!$C$13,Skew!$A$13,IF($M84&gt;Skew!$C$14,Skew!$A$14,IF($M84&gt;Skew!$C$15,Skew!$A$15,IF($M84&gt;Skew!$C$16,Skew!$A$16,Skew!$A$17)
)))))))))))))))</f>
        <v/>
      </c>
      <c r="P84" s="22" t="str">
        <f>IF(M84="","",MATCH(O84,Skew!$A$3:$A$17,0))</f>
        <v/>
      </c>
      <c r="Q84" s="22" t="str">
        <f t="shared" si="357"/>
        <v/>
      </c>
      <c r="R84" s="24"/>
      <c r="S84" s="22" t="str">
        <f>IF(OR(M84="",R84=""),"",MATCH(R84,Confidence!$A$3:$A$12,0))</f>
        <v/>
      </c>
      <c r="T84" s="25" t="str">
        <f t="shared" si="358"/>
        <v/>
      </c>
      <c r="U84" s="25" t="str">
        <f t="shared" si="359"/>
        <v/>
      </c>
      <c r="V84" s="22"/>
      <c r="W84" s="102" t="str">
        <f t="shared" si="360"/>
        <v/>
      </c>
      <c r="X84" s="102" t="str">
        <f t="shared" si="361"/>
        <v/>
      </c>
      <c r="Y84" s="37" t="str">
        <f t="shared" si="362"/>
        <v/>
      </c>
      <c r="Z84" s="115"/>
      <c r="AA84" s="204" t="str">
        <f>IF(AND(G84&gt;0,H84&gt;0,I84&gt;0,T84&gt;0,U84&gt;0,Z84&gt;0,NOT(R84="")),ABS(VLOOKUP($Z$1,VLookups!$A$30:$B$31,2,FALSE)-_xlfn.BETA.DIST(Z84,IF(N84="L",U84,T84),IF(N84="L",T84,U84),TRUE,G84,I84)),"")</f>
        <v/>
      </c>
      <c r="AB84" s="112" t="str">
        <f>IF(OR($T84="",$U84=""),"",_xlfn.BETA.INV(ABS(VLOOKUP($Z$1,VLookups!$A$30:$B$31,2,FALSE)-AB$3),IF($N84="L",$U84,$T84),IF($N84="L",$T84,$U84),$G84,$I84))</f>
        <v/>
      </c>
      <c r="AC84" s="113" t="str">
        <f>IF(OR($T84="",$U84=""),"",_xlfn.BETA.INV(ABS(VLOOKUP($Z$1,VLookups!$A$30:$B$31,2,FALSE)-AC$3),IF($N84="L",$U84,$T84),IF($N84="L",$T84,$U84),$G84,$I84))</f>
        <v/>
      </c>
      <c r="AD84" s="112" t="str">
        <f>IF(OR($T84="",$U84=""),"",_xlfn.BETA.INV(ABS(VLOOKUP($Z$1,VLookups!$A$30:$B$31,2,FALSE)-AD$3),IF($N84="L",$U84,$T84),IF($N84="L",$T84,$U84),$G84,$I84))</f>
        <v/>
      </c>
      <c r="AE84" s="113" t="str">
        <f>IF(OR($T84="",$U84=""),"",_xlfn.BETA.INV(ABS(VLOOKUP($Z$1,VLookups!$A$30:$B$31,2,FALSE)-AE$3),IF($N84="L",$U84,$T84),IF($N84="L",$T84,$U84),$G84,$I84))</f>
        <v/>
      </c>
      <c r="AF84" s="112" t="str">
        <f>IF(OR($T84="",$U84=""),"",_xlfn.BETA.INV(ABS(VLOOKUP($Z$1,VLookups!$A$30:$B$31,2,FALSE)-AF$3),IF($N84="L",$U84,$T84),IF($N84="L",$T84,$U84),$G84,$I84))</f>
        <v/>
      </c>
      <c r="AG84" s="113" t="str">
        <f>IF(OR($T84="",$U84=""),"",_xlfn.BETA.INV(ABS(VLOOKUP($Z$1,VLookups!$A$30:$B$31,2,FALSE)-AG$3),IF($N84="L",$U84,$T84),IF($N84="L",$T84,$U84),$G84,$I84))</f>
        <v/>
      </c>
      <c r="AH84" s="112" t="str">
        <f>IF(OR($T84="",$U84=""),"",_xlfn.BETA.INV(ABS(VLOOKUP($Z$1,VLookups!$A$30:$B$31,2,FALSE)-AH$3),IF($N84="L",$U84,$T84),IF($N84="L",$T84,$U84),$G84,$I84))</f>
        <v/>
      </c>
      <c r="AI84" s="113" t="str">
        <f>IF(OR($T84="",$U84=""),"",_xlfn.BETA.INV(ABS(VLOOKUP($Z$1,VLookups!$A$30:$B$31,2,FALSE)-AI$3),IF($N84="L",$U84,$T84),IF($N84="L",$T84,$U84),$G84,$I84))</f>
        <v/>
      </c>
      <c r="AJ84" s="112" t="str">
        <f>IF(OR($T84="",$U84=""),"",_xlfn.BETA.INV(ABS(VLOOKUP($Z$1,VLookups!$A$30:$B$31,2,FALSE)-AJ$3),IF($N84="L",$U84,$T84),IF($N84="L",$T84,$U84),$G84,$I84))</f>
        <v/>
      </c>
      <c r="AK84" s="113" t="str">
        <f>IF(OR($T84="",$U84=""),"",_xlfn.BETA.INV(ABS(VLOOKUP($Z$1,VLookups!$A$30:$B$31,2,FALSE)-AK$3),IF($N84="L",$U84,$T84),IF($N84="L",$T84,$U84),$G84,$I84))</f>
        <v/>
      </c>
      <c r="AL84" s="112" t="str">
        <f>IF(OR($T84="",$U84=""),"",_xlfn.BETA.INV(ABS(VLOOKUP($Z$1,VLookups!$A$30:$B$31,2,FALSE)-AL$3),IF($N84="L",$U84,$T84),IF($N84="L",$T84,$U84),$G84,$I84))</f>
        <v/>
      </c>
      <c r="AM84" s="113" t="str">
        <f>IF(OR($T84="",$U84=""),"",_xlfn.BETA.INV(ABS(VLOOKUP($Z$1,VLookups!$A$30:$B$31,2,FALSE)-AM$3),IF($N84="L",$U84,$T84),IF($N84="L",$T84,$U84),$G84,$I84))</f>
        <v/>
      </c>
      <c r="AN84" s="15"/>
      <c r="AO84" s="194" t="str">
        <f t="shared" si="372"/>
        <v/>
      </c>
      <c r="AP84" s="192" t="str">
        <f t="shared" si="373"/>
        <v/>
      </c>
      <c r="AQ84" s="177" t="str">
        <f t="shared" ref="AQ84" si="601">IF(ISNONTEXT($AO84),AP84+$AO84,"")</f>
        <v/>
      </c>
      <c r="AR84" s="177" t="str">
        <f t="shared" si="389"/>
        <v/>
      </c>
      <c r="AS84" s="177" t="str">
        <f t="shared" si="390"/>
        <v/>
      </c>
      <c r="AT84" s="177" t="str">
        <f t="shared" si="391"/>
        <v/>
      </c>
      <c r="AU84" s="177" t="str">
        <f t="shared" si="392"/>
        <v/>
      </c>
      <c r="AV84" s="177" t="str">
        <f t="shared" si="393"/>
        <v/>
      </c>
      <c r="AW84" s="177" t="str">
        <f t="shared" si="394"/>
        <v/>
      </c>
      <c r="AX84" s="177" t="str">
        <f t="shared" si="395"/>
        <v/>
      </c>
      <c r="AY84" s="177" t="str">
        <f t="shared" si="396"/>
        <v/>
      </c>
      <c r="AZ84" s="177" t="str">
        <f t="shared" si="397"/>
        <v/>
      </c>
      <c r="BA84" s="177" t="str">
        <f t="shared" si="398"/>
        <v/>
      </c>
      <c r="BB84" s="177" t="str">
        <f t="shared" si="399"/>
        <v/>
      </c>
      <c r="BC84" s="177" t="str">
        <f t="shared" si="400"/>
        <v/>
      </c>
      <c r="BD84" s="177" t="str">
        <f t="shared" si="401"/>
        <v/>
      </c>
      <c r="BE84" s="177" t="str">
        <f t="shared" si="402"/>
        <v/>
      </c>
      <c r="BF84" s="177" t="str">
        <f t="shared" si="403"/>
        <v/>
      </c>
      <c r="BG84" s="177" t="str">
        <f t="shared" si="404"/>
        <v/>
      </c>
      <c r="BH84" s="177" t="str">
        <f t="shared" si="405"/>
        <v/>
      </c>
      <c r="BI84" s="177" t="str">
        <f t="shared" si="406"/>
        <v/>
      </c>
      <c r="BJ84" s="177" t="str">
        <f t="shared" si="407"/>
        <v/>
      </c>
      <c r="BK84" s="177" t="str">
        <f t="shared" si="408"/>
        <v/>
      </c>
      <c r="BL84" s="177" t="str">
        <f t="shared" si="409"/>
        <v/>
      </c>
      <c r="BM84" s="177" t="str">
        <f t="shared" si="410"/>
        <v/>
      </c>
      <c r="BN84" s="177" t="str">
        <f t="shared" si="411"/>
        <v/>
      </c>
      <c r="BO84" s="177" t="str">
        <f t="shared" si="412"/>
        <v/>
      </c>
      <c r="BP84" s="177" t="str">
        <f t="shared" si="413"/>
        <v/>
      </c>
      <c r="BQ84" s="177" t="str">
        <f t="shared" si="414"/>
        <v/>
      </c>
      <c r="BR84" s="177" t="str">
        <f t="shared" si="415"/>
        <v/>
      </c>
      <c r="BS84" s="177" t="str">
        <f t="shared" si="416"/>
        <v/>
      </c>
      <c r="BT84" s="177" t="str">
        <f t="shared" si="417"/>
        <v/>
      </c>
      <c r="BU84" s="177" t="str">
        <f t="shared" si="418"/>
        <v/>
      </c>
      <c r="BV84" s="177" t="str">
        <f t="shared" si="419"/>
        <v/>
      </c>
      <c r="BW84" s="177" t="str">
        <f t="shared" si="420"/>
        <v/>
      </c>
      <c r="BX84" s="177" t="str">
        <f t="shared" si="421"/>
        <v/>
      </c>
      <c r="BY84" s="177" t="str">
        <f t="shared" si="422"/>
        <v/>
      </c>
      <c r="BZ84" s="177" t="str">
        <f t="shared" si="423"/>
        <v/>
      </c>
      <c r="CA84" s="177" t="str">
        <f t="shared" si="424"/>
        <v/>
      </c>
      <c r="CB84" s="177" t="str">
        <f t="shared" si="425"/>
        <v/>
      </c>
      <c r="CC84" s="177" t="str">
        <f t="shared" si="426"/>
        <v/>
      </c>
      <c r="CD84" s="177" t="str">
        <f t="shared" si="427"/>
        <v/>
      </c>
      <c r="CE84" s="177" t="str">
        <f t="shared" si="428"/>
        <v/>
      </c>
      <c r="CF84" s="177" t="str">
        <f t="shared" si="429"/>
        <v/>
      </c>
      <c r="CG84" s="177" t="str">
        <f t="shared" si="430"/>
        <v/>
      </c>
      <c r="CH84" s="177" t="str">
        <f t="shared" si="431"/>
        <v/>
      </c>
      <c r="CI84" s="177" t="str">
        <f t="shared" si="432"/>
        <v/>
      </c>
      <c r="CJ84" s="177" t="str">
        <f t="shared" si="433"/>
        <v/>
      </c>
      <c r="CK84" s="177" t="str">
        <f t="shared" si="434"/>
        <v/>
      </c>
      <c r="CL84" s="177" t="str">
        <f t="shared" si="435"/>
        <v/>
      </c>
      <c r="CM84" s="177" t="str">
        <f t="shared" si="436"/>
        <v/>
      </c>
      <c r="CN84" s="177" t="str">
        <f t="shared" si="437"/>
        <v/>
      </c>
      <c r="CO84" s="177" t="str">
        <f t="shared" si="438"/>
        <v/>
      </c>
      <c r="CP84" s="177" t="str">
        <f t="shared" si="439"/>
        <v/>
      </c>
      <c r="CQ84" s="177" t="str">
        <f t="shared" si="440"/>
        <v/>
      </c>
      <c r="CR84" s="177" t="str">
        <f t="shared" si="441"/>
        <v/>
      </c>
      <c r="CS84" s="177" t="str">
        <f t="shared" si="442"/>
        <v/>
      </c>
      <c r="CT84" s="177" t="str">
        <f t="shared" si="443"/>
        <v/>
      </c>
      <c r="CU84" s="177" t="str">
        <f t="shared" si="444"/>
        <v/>
      </c>
      <c r="CV84" s="177" t="str">
        <f t="shared" si="445"/>
        <v/>
      </c>
      <c r="CW84" s="177" t="str">
        <f t="shared" si="446"/>
        <v/>
      </c>
      <c r="CX84" s="177" t="str">
        <f t="shared" si="447"/>
        <v/>
      </c>
      <c r="CY84" s="177" t="str">
        <f t="shared" si="448"/>
        <v/>
      </c>
      <c r="CZ84" s="177" t="str">
        <f t="shared" si="449"/>
        <v/>
      </c>
      <c r="DA84" s="177" t="str">
        <f t="shared" si="450"/>
        <v/>
      </c>
      <c r="DB84" s="177" t="str">
        <f t="shared" si="451"/>
        <v/>
      </c>
      <c r="DC84" s="177" t="str">
        <f t="shared" si="382"/>
        <v/>
      </c>
      <c r="DD84" s="177" t="str">
        <f t="shared" si="452"/>
        <v/>
      </c>
      <c r="DE84" s="177" t="str">
        <f t="shared" si="453"/>
        <v/>
      </c>
      <c r="DF84" s="177" t="str">
        <f t="shared" si="454"/>
        <v/>
      </c>
      <c r="DG84" s="177" t="str">
        <f t="shared" si="455"/>
        <v/>
      </c>
      <c r="DH84" s="177" t="str">
        <f t="shared" si="456"/>
        <v/>
      </c>
      <c r="DI84" s="177" t="str">
        <f t="shared" si="457"/>
        <v/>
      </c>
      <c r="DJ84" s="177" t="str">
        <f t="shared" si="458"/>
        <v/>
      </c>
      <c r="DK84" s="177" t="str">
        <f t="shared" si="459"/>
        <v/>
      </c>
      <c r="DL84" s="177" t="str">
        <f t="shared" si="460"/>
        <v/>
      </c>
      <c r="DM84" s="177" t="str">
        <f t="shared" si="461"/>
        <v/>
      </c>
      <c r="DN84" s="177" t="str">
        <f t="shared" si="462"/>
        <v/>
      </c>
      <c r="DO84" s="177" t="str">
        <f t="shared" si="463"/>
        <v/>
      </c>
      <c r="DP84" s="177" t="str">
        <f t="shared" si="464"/>
        <v/>
      </c>
      <c r="DQ84" s="177" t="str">
        <f t="shared" si="465"/>
        <v/>
      </c>
      <c r="DR84" s="177" t="str">
        <f t="shared" si="466"/>
        <v/>
      </c>
      <c r="DS84" s="177" t="str">
        <f t="shared" si="467"/>
        <v/>
      </c>
      <c r="DT84" s="177" t="str">
        <f t="shared" si="468"/>
        <v/>
      </c>
      <c r="DU84" s="177" t="str">
        <f t="shared" si="469"/>
        <v/>
      </c>
      <c r="DV84" s="177" t="str">
        <f t="shared" si="470"/>
        <v/>
      </c>
      <c r="DW84" s="177" t="str">
        <f t="shared" si="471"/>
        <v/>
      </c>
      <c r="DX84" s="177" t="str">
        <f t="shared" si="472"/>
        <v/>
      </c>
      <c r="DY84" s="177" t="str">
        <f t="shared" si="473"/>
        <v/>
      </c>
      <c r="DZ84" s="177" t="str">
        <f t="shared" si="474"/>
        <v/>
      </c>
      <c r="EA84" s="177" t="str">
        <f t="shared" si="475"/>
        <v/>
      </c>
      <c r="EB84" s="177" t="str">
        <f t="shared" si="476"/>
        <v/>
      </c>
      <c r="EC84" s="177" t="str">
        <f t="shared" si="477"/>
        <v/>
      </c>
      <c r="ED84" s="177" t="str">
        <f t="shared" si="478"/>
        <v/>
      </c>
      <c r="EE84" s="177" t="str">
        <f t="shared" si="479"/>
        <v/>
      </c>
      <c r="EF84" s="177" t="str">
        <f t="shared" si="480"/>
        <v/>
      </c>
      <c r="EG84" s="177" t="str">
        <f t="shared" si="481"/>
        <v/>
      </c>
      <c r="EH84" s="177" t="str">
        <f t="shared" si="482"/>
        <v/>
      </c>
      <c r="EI84" s="177" t="str">
        <f t="shared" si="483"/>
        <v/>
      </c>
      <c r="EJ84" s="177" t="str">
        <f t="shared" si="484"/>
        <v/>
      </c>
      <c r="EK84" s="177" t="str">
        <f t="shared" si="485"/>
        <v/>
      </c>
      <c r="EL84" s="177" t="str">
        <f t="shared" si="486"/>
        <v/>
      </c>
      <c r="EM84" s="177" t="str">
        <f t="shared" si="487"/>
        <v/>
      </c>
      <c r="EN84" s="177" t="str">
        <f t="shared" si="488"/>
        <v/>
      </c>
      <c r="EO84" s="177" t="str">
        <f t="shared" si="489"/>
        <v/>
      </c>
      <c r="EP84" s="177" t="str">
        <f t="shared" si="490"/>
        <v/>
      </c>
      <c r="EQ84" s="177" t="str">
        <f t="shared" si="491"/>
        <v/>
      </c>
      <c r="ER84" s="177" t="str">
        <f t="shared" si="492"/>
        <v/>
      </c>
      <c r="ES84" s="177" t="str">
        <f t="shared" si="493"/>
        <v/>
      </c>
      <c r="ET84" s="177" t="str">
        <f t="shared" si="494"/>
        <v/>
      </c>
      <c r="EU84" s="177" t="str">
        <f t="shared" si="495"/>
        <v/>
      </c>
      <c r="EV84" s="177" t="str">
        <f t="shared" si="496"/>
        <v/>
      </c>
      <c r="EW84" s="177" t="str">
        <f t="shared" si="497"/>
        <v/>
      </c>
      <c r="EX84" s="177" t="str">
        <f t="shared" si="498"/>
        <v/>
      </c>
      <c r="EY84" s="177" t="str">
        <f t="shared" si="499"/>
        <v/>
      </c>
      <c r="EZ84" s="177" t="str">
        <f t="shared" si="500"/>
        <v/>
      </c>
      <c r="FA84" s="177" t="str">
        <f t="shared" si="501"/>
        <v/>
      </c>
      <c r="FB84" s="177" t="str">
        <f t="shared" si="502"/>
        <v/>
      </c>
      <c r="FC84" s="177" t="str">
        <f t="shared" si="503"/>
        <v/>
      </c>
      <c r="FD84" s="177" t="str">
        <f t="shared" si="504"/>
        <v/>
      </c>
      <c r="FE84" s="177" t="str">
        <f t="shared" si="505"/>
        <v/>
      </c>
      <c r="FF84" s="177" t="str">
        <f t="shared" si="506"/>
        <v/>
      </c>
      <c r="FG84" s="177" t="str">
        <f t="shared" si="507"/>
        <v/>
      </c>
      <c r="FH84" s="177" t="str">
        <f t="shared" si="508"/>
        <v/>
      </c>
      <c r="FI84" s="177" t="str">
        <f t="shared" si="509"/>
        <v/>
      </c>
      <c r="FJ84" s="177" t="str">
        <f t="shared" si="510"/>
        <v/>
      </c>
      <c r="FK84" s="177" t="str">
        <f t="shared" si="511"/>
        <v/>
      </c>
      <c r="FL84" s="177" t="str">
        <f t="shared" si="512"/>
        <v/>
      </c>
      <c r="FM84" s="177" t="str">
        <f t="shared" si="513"/>
        <v/>
      </c>
      <c r="FN84" s="177" t="str">
        <f t="shared" si="514"/>
        <v/>
      </c>
      <c r="FO84" s="177" t="str">
        <f t="shared" si="383"/>
        <v/>
      </c>
      <c r="FP84" s="177" t="str">
        <f t="shared" si="515"/>
        <v/>
      </c>
      <c r="FQ84" s="177" t="str">
        <f t="shared" si="516"/>
        <v/>
      </c>
      <c r="FR84" s="177" t="str">
        <f t="shared" si="517"/>
        <v/>
      </c>
      <c r="FS84" s="177" t="str">
        <f t="shared" si="518"/>
        <v/>
      </c>
      <c r="FT84" s="177" t="str">
        <f t="shared" si="519"/>
        <v/>
      </c>
      <c r="FU84" s="177" t="str">
        <f t="shared" si="520"/>
        <v/>
      </c>
      <c r="FV84" s="177" t="str">
        <f t="shared" si="521"/>
        <v/>
      </c>
      <c r="FW84" s="177" t="str">
        <f t="shared" si="522"/>
        <v/>
      </c>
      <c r="FX84" s="177" t="str">
        <f t="shared" si="523"/>
        <v/>
      </c>
      <c r="FY84" s="177" t="str">
        <f t="shared" si="524"/>
        <v/>
      </c>
      <c r="FZ84" s="177" t="str">
        <f t="shared" si="525"/>
        <v/>
      </c>
      <c r="GA84" s="177" t="str">
        <f t="shared" si="526"/>
        <v/>
      </c>
      <c r="GB84" s="177" t="str">
        <f t="shared" si="527"/>
        <v/>
      </c>
      <c r="GC84" s="177" t="str">
        <f t="shared" si="528"/>
        <v/>
      </c>
      <c r="GD84" s="177" t="str">
        <f t="shared" si="529"/>
        <v/>
      </c>
      <c r="GE84" s="177" t="str">
        <f t="shared" si="530"/>
        <v/>
      </c>
      <c r="GF84" s="177" t="str">
        <f t="shared" si="531"/>
        <v/>
      </c>
      <c r="GG84" s="177" t="str">
        <f t="shared" si="532"/>
        <v/>
      </c>
      <c r="GH84" s="177" t="str">
        <f t="shared" si="533"/>
        <v/>
      </c>
      <c r="GI84" s="177" t="str">
        <f t="shared" si="534"/>
        <v/>
      </c>
      <c r="GJ84" s="177" t="str">
        <f t="shared" si="535"/>
        <v/>
      </c>
      <c r="GK84" s="177" t="str">
        <f t="shared" si="536"/>
        <v/>
      </c>
      <c r="GL84" s="177" t="str">
        <f t="shared" si="537"/>
        <v/>
      </c>
      <c r="GM84" s="177" t="str">
        <f t="shared" si="538"/>
        <v/>
      </c>
      <c r="GN84" s="177" t="str">
        <f t="shared" si="539"/>
        <v/>
      </c>
      <c r="GO84" s="177" t="str">
        <f t="shared" si="540"/>
        <v/>
      </c>
      <c r="GP84" s="177" t="str">
        <f t="shared" si="541"/>
        <v/>
      </c>
      <c r="GQ84" s="177" t="str">
        <f t="shared" si="542"/>
        <v/>
      </c>
      <c r="GR84" s="177" t="str">
        <f t="shared" si="543"/>
        <v/>
      </c>
      <c r="GS84" s="177" t="str">
        <f t="shared" si="544"/>
        <v/>
      </c>
      <c r="GT84" s="177" t="str">
        <f t="shared" si="545"/>
        <v/>
      </c>
      <c r="GU84" s="177" t="str">
        <f t="shared" si="546"/>
        <v/>
      </c>
      <c r="GV84" s="177" t="str">
        <f t="shared" si="547"/>
        <v/>
      </c>
      <c r="GW84" s="177" t="str">
        <f t="shared" si="548"/>
        <v/>
      </c>
      <c r="GX84" s="177" t="str">
        <f t="shared" si="549"/>
        <v/>
      </c>
      <c r="GY84" s="177" t="str">
        <f t="shared" si="550"/>
        <v/>
      </c>
      <c r="GZ84" s="177" t="str">
        <f t="shared" si="551"/>
        <v/>
      </c>
      <c r="HA84" s="177" t="str">
        <f t="shared" si="552"/>
        <v/>
      </c>
      <c r="HB84" s="177" t="str">
        <f t="shared" si="553"/>
        <v/>
      </c>
      <c r="HC84" s="177" t="str">
        <f t="shared" si="554"/>
        <v/>
      </c>
      <c r="HD84" s="177" t="str">
        <f t="shared" si="555"/>
        <v/>
      </c>
      <c r="HE84" s="177" t="str">
        <f t="shared" si="556"/>
        <v/>
      </c>
      <c r="HF84" s="177" t="str">
        <f t="shared" si="557"/>
        <v/>
      </c>
      <c r="HG84" s="177" t="str">
        <f t="shared" si="558"/>
        <v/>
      </c>
      <c r="HH84" s="177" t="str">
        <f t="shared" si="559"/>
        <v/>
      </c>
      <c r="HI84" s="177" t="str">
        <f t="shared" si="560"/>
        <v/>
      </c>
      <c r="HJ84" s="177" t="str">
        <f t="shared" si="561"/>
        <v/>
      </c>
      <c r="HK84" s="177" t="str">
        <f t="shared" si="562"/>
        <v/>
      </c>
      <c r="HL84" s="177" t="str">
        <f t="shared" si="563"/>
        <v/>
      </c>
      <c r="HM84" s="177" t="str">
        <f t="shared" si="564"/>
        <v/>
      </c>
      <c r="HN84" s="177" t="str">
        <f t="shared" si="565"/>
        <v/>
      </c>
      <c r="HO84" s="177" t="str">
        <f t="shared" si="566"/>
        <v/>
      </c>
      <c r="HP84" s="177" t="str">
        <f t="shared" si="567"/>
        <v/>
      </c>
      <c r="HQ84" s="177" t="str">
        <f t="shared" si="568"/>
        <v/>
      </c>
      <c r="HR84" s="177" t="str">
        <f t="shared" si="569"/>
        <v/>
      </c>
      <c r="HS84" s="177" t="str">
        <f t="shared" si="570"/>
        <v/>
      </c>
      <c r="HT84" s="177" t="str">
        <f t="shared" si="571"/>
        <v/>
      </c>
      <c r="HU84" s="177" t="str">
        <f t="shared" si="572"/>
        <v/>
      </c>
      <c r="HV84" s="177" t="str">
        <f t="shared" si="573"/>
        <v/>
      </c>
      <c r="HW84" s="177" t="str">
        <f t="shared" si="574"/>
        <v/>
      </c>
      <c r="HX84" s="177" t="str">
        <f t="shared" si="575"/>
        <v/>
      </c>
      <c r="HY84" s="177" t="str">
        <f t="shared" si="576"/>
        <v/>
      </c>
      <c r="HZ84" s="177" t="str">
        <f t="shared" si="577"/>
        <v/>
      </c>
      <c r="IA84" s="177" t="str">
        <f t="shared" si="384"/>
        <v/>
      </c>
      <c r="IB84" s="177" t="str">
        <f t="shared" ref="IB84:IB103" si="602">IF(ISNONTEXT($AO84),IA84+$AO84,"")</f>
        <v/>
      </c>
      <c r="IC84" s="177" t="str">
        <f t="shared" ref="IC84:IC103" si="603">IF(ISNONTEXT($AO84),IB84+$AO84,"")</f>
        <v/>
      </c>
      <c r="ID84" s="177" t="str">
        <f t="shared" ref="ID84:ID103" si="604">IF(ISNONTEXT($AO84),IC84+$AO84,"")</f>
        <v/>
      </c>
      <c r="IE84" s="177" t="str">
        <f t="shared" ref="IE84:IE103" si="605">IF(ISNONTEXT($AO84),ID84+$AO84,"")</f>
        <v/>
      </c>
      <c r="IF84" s="177" t="str">
        <f t="shared" ref="IF84:IF103" si="606">IF(ISNONTEXT($AO84),IE84+$AO84,"")</f>
        <v/>
      </c>
      <c r="IG84" s="177" t="str">
        <f t="shared" ref="IG84:IG103" si="607">IF(ISNONTEXT($AO84),IF84+$AO84,"")</f>
        <v/>
      </c>
      <c r="IH84" s="192" t="str">
        <f t="shared" si="364"/>
        <v/>
      </c>
      <c r="II84" s="193" t="e">
        <f t="shared" si="365"/>
        <v>#N/A</v>
      </c>
      <c r="IJ84" s="193" t="e">
        <f t="shared" si="583"/>
        <v>#N/A</v>
      </c>
      <c r="IK84" s="193" t="e">
        <f t="shared" si="583"/>
        <v>#N/A</v>
      </c>
      <c r="IL84" s="193" t="e">
        <f t="shared" si="583"/>
        <v>#N/A</v>
      </c>
      <c r="IM84" s="193" t="e">
        <f t="shared" si="596"/>
        <v>#N/A</v>
      </c>
      <c r="IN84" s="193" t="e">
        <f t="shared" si="596"/>
        <v>#N/A</v>
      </c>
      <c r="IO84" s="193" t="e">
        <f t="shared" si="596"/>
        <v>#N/A</v>
      </c>
      <c r="IP84" s="193" t="e">
        <f t="shared" si="596"/>
        <v>#N/A</v>
      </c>
      <c r="IQ84" s="193" t="e">
        <f t="shared" si="596"/>
        <v>#N/A</v>
      </c>
      <c r="IR84" s="193" t="e">
        <f t="shared" si="596"/>
        <v>#N/A</v>
      </c>
      <c r="IS84" s="193" t="e">
        <f t="shared" si="596"/>
        <v>#N/A</v>
      </c>
      <c r="IT84" s="193" t="e">
        <f t="shared" si="596"/>
        <v>#N/A</v>
      </c>
      <c r="IU84" s="193" t="e">
        <f t="shared" si="596"/>
        <v>#N/A</v>
      </c>
      <c r="IV84" s="193" t="e">
        <f t="shared" si="596"/>
        <v>#N/A</v>
      </c>
      <c r="IW84" s="193" t="e">
        <f t="shared" si="596"/>
        <v>#N/A</v>
      </c>
      <c r="IX84" s="193" t="e">
        <f t="shared" si="596"/>
        <v>#N/A</v>
      </c>
      <c r="IY84" s="193" t="e">
        <f t="shared" si="596"/>
        <v>#N/A</v>
      </c>
      <c r="IZ84" s="193" t="e">
        <f t="shared" si="596"/>
        <v>#N/A</v>
      </c>
      <c r="JA84" s="193" t="e">
        <f t="shared" si="596"/>
        <v>#N/A</v>
      </c>
      <c r="JB84" s="193" t="e">
        <f t="shared" si="591"/>
        <v>#N/A</v>
      </c>
      <c r="JC84" s="193" t="e">
        <f t="shared" si="591"/>
        <v>#N/A</v>
      </c>
      <c r="JD84" s="193" t="e">
        <f t="shared" si="591"/>
        <v>#N/A</v>
      </c>
      <c r="JE84" s="193" t="e">
        <f t="shared" si="591"/>
        <v>#N/A</v>
      </c>
      <c r="JF84" s="193" t="e">
        <f t="shared" si="591"/>
        <v>#N/A</v>
      </c>
      <c r="JG84" s="193" t="e">
        <f t="shared" si="591"/>
        <v>#N/A</v>
      </c>
      <c r="JH84" s="193" t="e">
        <f t="shared" si="591"/>
        <v>#N/A</v>
      </c>
      <c r="JI84" s="193" t="e">
        <f t="shared" si="591"/>
        <v>#N/A</v>
      </c>
      <c r="JJ84" s="193" t="e">
        <f t="shared" si="591"/>
        <v>#N/A</v>
      </c>
      <c r="JK84" s="193" t="e">
        <f t="shared" si="591"/>
        <v>#N/A</v>
      </c>
      <c r="JL84" s="193" t="e">
        <f t="shared" si="591"/>
        <v>#N/A</v>
      </c>
      <c r="JM84" s="193" t="e">
        <f t="shared" si="591"/>
        <v>#N/A</v>
      </c>
      <c r="JN84" s="193" t="e">
        <f t="shared" si="591"/>
        <v>#N/A</v>
      </c>
      <c r="JO84" s="193" t="e">
        <f t="shared" si="591"/>
        <v>#N/A</v>
      </c>
      <c r="JP84" s="193" t="e">
        <f t="shared" si="591"/>
        <v>#N/A</v>
      </c>
      <c r="JQ84" s="193" t="e">
        <f t="shared" si="587"/>
        <v>#N/A</v>
      </c>
      <c r="JR84" s="193" t="e">
        <f t="shared" si="587"/>
        <v>#N/A</v>
      </c>
      <c r="JS84" s="193" t="e">
        <f t="shared" si="587"/>
        <v>#N/A</v>
      </c>
      <c r="JT84" s="193" t="e">
        <f t="shared" si="587"/>
        <v>#N/A</v>
      </c>
      <c r="JU84" s="193" t="e">
        <f t="shared" si="587"/>
        <v>#N/A</v>
      </c>
      <c r="JV84" s="193" t="e">
        <f t="shared" si="587"/>
        <v>#N/A</v>
      </c>
      <c r="JW84" s="193" t="e">
        <f t="shared" si="587"/>
        <v>#N/A</v>
      </c>
      <c r="JX84" s="193" t="e">
        <f t="shared" si="587"/>
        <v>#N/A</v>
      </c>
      <c r="JY84" s="193" t="e">
        <f t="shared" si="587"/>
        <v>#N/A</v>
      </c>
      <c r="JZ84" s="193" t="e">
        <f t="shared" si="587"/>
        <v>#N/A</v>
      </c>
      <c r="KA84" s="193" t="e">
        <f t="shared" si="587"/>
        <v>#N/A</v>
      </c>
      <c r="KB84" s="193" t="e">
        <f t="shared" si="587"/>
        <v>#N/A</v>
      </c>
      <c r="KC84" s="193" t="e">
        <f t="shared" si="587"/>
        <v>#N/A</v>
      </c>
      <c r="KD84" s="193" t="e">
        <f t="shared" si="587"/>
        <v>#N/A</v>
      </c>
      <c r="KE84" s="193" t="e">
        <f t="shared" si="587"/>
        <v>#N/A</v>
      </c>
      <c r="KF84" s="193" t="e">
        <f t="shared" si="375"/>
        <v>#N/A</v>
      </c>
      <c r="KG84" s="193" t="e">
        <f t="shared" si="375"/>
        <v>#N/A</v>
      </c>
      <c r="KH84" s="193" t="e">
        <f t="shared" si="375"/>
        <v>#N/A</v>
      </c>
      <c r="KI84" s="193" t="e">
        <f t="shared" si="375"/>
        <v>#N/A</v>
      </c>
      <c r="KJ84" s="193" t="e">
        <f t="shared" si="375"/>
        <v>#N/A</v>
      </c>
      <c r="KK84" s="193" t="e">
        <f t="shared" si="375"/>
        <v>#N/A</v>
      </c>
      <c r="KL84" s="193" t="e">
        <f t="shared" si="375"/>
        <v>#N/A</v>
      </c>
      <c r="KM84" s="193" t="e">
        <f t="shared" si="375"/>
        <v>#N/A</v>
      </c>
      <c r="KN84" s="193" t="e">
        <f t="shared" si="375"/>
        <v>#N/A</v>
      </c>
      <c r="KO84" s="193" t="e">
        <f t="shared" si="375"/>
        <v>#N/A</v>
      </c>
      <c r="KP84" s="193" t="e">
        <f t="shared" si="375"/>
        <v>#N/A</v>
      </c>
      <c r="KQ84" s="193" t="e">
        <f t="shared" si="375"/>
        <v>#N/A</v>
      </c>
      <c r="KR84" s="193" t="e">
        <f t="shared" si="375"/>
        <v>#N/A</v>
      </c>
      <c r="KS84" s="193" t="e">
        <f t="shared" si="375"/>
        <v>#N/A</v>
      </c>
      <c r="KT84" s="193" t="e">
        <f t="shared" si="375"/>
        <v>#N/A</v>
      </c>
      <c r="KU84" s="193" t="e">
        <f t="shared" si="385"/>
        <v>#N/A</v>
      </c>
      <c r="KV84" s="193" t="e">
        <f t="shared" si="584"/>
        <v>#N/A</v>
      </c>
      <c r="KW84" s="193" t="e">
        <f t="shared" si="584"/>
        <v>#N/A</v>
      </c>
      <c r="KX84" s="193" t="e">
        <f t="shared" si="584"/>
        <v>#N/A</v>
      </c>
      <c r="KY84" s="193" t="e">
        <f t="shared" si="597"/>
        <v>#N/A</v>
      </c>
      <c r="KZ84" s="193" t="e">
        <f t="shared" si="597"/>
        <v>#N/A</v>
      </c>
      <c r="LA84" s="193" t="e">
        <f t="shared" si="597"/>
        <v>#N/A</v>
      </c>
      <c r="LB84" s="193" t="e">
        <f t="shared" si="597"/>
        <v>#N/A</v>
      </c>
      <c r="LC84" s="193" t="e">
        <f t="shared" si="597"/>
        <v>#N/A</v>
      </c>
      <c r="LD84" s="193" t="e">
        <f t="shared" si="597"/>
        <v>#N/A</v>
      </c>
      <c r="LE84" s="193" t="e">
        <f t="shared" si="597"/>
        <v>#N/A</v>
      </c>
      <c r="LF84" s="193" t="e">
        <f t="shared" si="597"/>
        <v>#N/A</v>
      </c>
      <c r="LG84" s="193" t="e">
        <f t="shared" si="597"/>
        <v>#N/A</v>
      </c>
      <c r="LH84" s="193" t="e">
        <f t="shared" si="597"/>
        <v>#N/A</v>
      </c>
      <c r="LI84" s="193" t="e">
        <f t="shared" si="597"/>
        <v>#N/A</v>
      </c>
      <c r="LJ84" s="193" t="e">
        <f t="shared" si="597"/>
        <v>#N/A</v>
      </c>
      <c r="LK84" s="193" t="e">
        <f t="shared" si="597"/>
        <v>#N/A</v>
      </c>
      <c r="LL84" s="193" t="e">
        <f t="shared" si="597"/>
        <v>#N/A</v>
      </c>
      <c r="LM84" s="193" t="e">
        <f t="shared" si="597"/>
        <v>#N/A</v>
      </c>
      <c r="LN84" s="193" t="e">
        <f t="shared" si="592"/>
        <v>#N/A</v>
      </c>
      <c r="LO84" s="193" t="e">
        <f t="shared" si="592"/>
        <v>#N/A</v>
      </c>
      <c r="LP84" s="193" t="e">
        <f t="shared" si="592"/>
        <v>#N/A</v>
      </c>
      <c r="LQ84" s="193" t="e">
        <f t="shared" si="592"/>
        <v>#N/A</v>
      </c>
      <c r="LR84" s="193" t="e">
        <f t="shared" si="592"/>
        <v>#N/A</v>
      </c>
      <c r="LS84" s="193" t="e">
        <f t="shared" si="592"/>
        <v>#N/A</v>
      </c>
      <c r="LT84" s="193" t="e">
        <f t="shared" si="592"/>
        <v>#N/A</v>
      </c>
      <c r="LU84" s="193" t="e">
        <f t="shared" si="592"/>
        <v>#N/A</v>
      </c>
      <c r="LV84" s="193" t="e">
        <f t="shared" si="592"/>
        <v>#N/A</v>
      </c>
      <c r="LW84" s="193" t="e">
        <f t="shared" si="592"/>
        <v>#N/A</v>
      </c>
      <c r="LX84" s="193" t="e">
        <f t="shared" si="592"/>
        <v>#N/A</v>
      </c>
      <c r="LY84" s="193" t="e">
        <f t="shared" si="592"/>
        <v>#N/A</v>
      </c>
      <c r="LZ84" s="193" t="e">
        <f t="shared" si="592"/>
        <v>#N/A</v>
      </c>
      <c r="MA84" s="193" t="e">
        <f t="shared" si="592"/>
        <v>#N/A</v>
      </c>
      <c r="MB84" s="193" t="e">
        <f t="shared" si="592"/>
        <v>#N/A</v>
      </c>
      <c r="MC84" s="193" t="e">
        <f t="shared" si="588"/>
        <v>#N/A</v>
      </c>
      <c r="MD84" s="193" t="e">
        <f t="shared" si="588"/>
        <v>#N/A</v>
      </c>
      <c r="ME84" s="193" t="e">
        <f t="shared" si="588"/>
        <v>#N/A</v>
      </c>
      <c r="MF84" s="193" t="e">
        <f t="shared" si="588"/>
        <v>#N/A</v>
      </c>
      <c r="MG84" s="193" t="e">
        <f t="shared" si="588"/>
        <v>#N/A</v>
      </c>
      <c r="MH84" s="193" t="e">
        <f t="shared" si="588"/>
        <v>#N/A</v>
      </c>
      <c r="MI84" s="193" t="e">
        <f t="shared" si="588"/>
        <v>#N/A</v>
      </c>
      <c r="MJ84" s="193" t="e">
        <f t="shared" si="588"/>
        <v>#N/A</v>
      </c>
      <c r="MK84" s="193" t="e">
        <f t="shared" si="588"/>
        <v>#N/A</v>
      </c>
      <c r="ML84" s="193" t="e">
        <f t="shared" si="588"/>
        <v>#N/A</v>
      </c>
      <c r="MM84" s="193" t="e">
        <f t="shared" si="588"/>
        <v>#N/A</v>
      </c>
      <c r="MN84" s="193" t="e">
        <f t="shared" si="588"/>
        <v>#N/A</v>
      </c>
      <c r="MO84" s="193" t="e">
        <f t="shared" si="588"/>
        <v>#N/A</v>
      </c>
      <c r="MP84" s="193" t="e">
        <f t="shared" si="588"/>
        <v>#N/A</v>
      </c>
      <c r="MQ84" s="193" t="e">
        <f t="shared" si="588"/>
        <v>#N/A</v>
      </c>
      <c r="MR84" s="193" t="e">
        <f t="shared" si="376"/>
        <v>#N/A</v>
      </c>
      <c r="MS84" s="193" t="e">
        <f t="shared" si="376"/>
        <v>#N/A</v>
      </c>
      <c r="MT84" s="193" t="e">
        <f t="shared" si="376"/>
        <v>#N/A</v>
      </c>
      <c r="MU84" s="193" t="e">
        <f t="shared" si="376"/>
        <v>#N/A</v>
      </c>
      <c r="MV84" s="193" t="e">
        <f t="shared" si="376"/>
        <v>#N/A</v>
      </c>
      <c r="MW84" s="193" t="e">
        <f t="shared" si="376"/>
        <v>#N/A</v>
      </c>
      <c r="MX84" s="193" t="e">
        <f t="shared" si="376"/>
        <v>#N/A</v>
      </c>
      <c r="MY84" s="193" t="e">
        <f t="shared" si="376"/>
        <v>#N/A</v>
      </c>
      <c r="MZ84" s="193" t="e">
        <f t="shared" si="376"/>
        <v>#N/A</v>
      </c>
      <c r="NA84" s="193" t="e">
        <f t="shared" si="376"/>
        <v>#N/A</v>
      </c>
      <c r="NB84" s="193" t="e">
        <f t="shared" si="376"/>
        <v>#N/A</v>
      </c>
      <c r="NC84" s="193" t="e">
        <f t="shared" si="376"/>
        <v>#N/A</v>
      </c>
      <c r="ND84" s="193" t="e">
        <f t="shared" si="376"/>
        <v>#N/A</v>
      </c>
      <c r="NE84" s="193" t="e">
        <f t="shared" si="376"/>
        <v>#N/A</v>
      </c>
      <c r="NF84" s="193" t="e">
        <f t="shared" si="376"/>
        <v>#N/A</v>
      </c>
      <c r="NG84" s="193" t="e">
        <f t="shared" si="386"/>
        <v>#N/A</v>
      </c>
      <c r="NH84" s="193" t="e">
        <f t="shared" si="585"/>
        <v>#N/A</v>
      </c>
      <c r="NI84" s="193" t="e">
        <f t="shared" si="585"/>
        <v>#N/A</v>
      </c>
      <c r="NJ84" s="193" t="e">
        <f t="shared" si="585"/>
        <v>#N/A</v>
      </c>
      <c r="NK84" s="193" t="e">
        <f t="shared" si="598"/>
        <v>#N/A</v>
      </c>
      <c r="NL84" s="193" t="e">
        <f t="shared" si="598"/>
        <v>#N/A</v>
      </c>
      <c r="NM84" s="193" t="e">
        <f t="shared" si="598"/>
        <v>#N/A</v>
      </c>
      <c r="NN84" s="193" t="e">
        <f t="shared" si="598"/>
        <v>#N/A</v>
      </c>
      <c r="NO84" s="193" t="e">
        <f t="shared" si="598"/>
        <v>#N/A</v>
      </c>
      <c r="NP84" s="193" t="e">
        <f t="shared" si="598"/>
        <v>#N/A</v>
      </c>
      <c r="NQ84" s="193" t="e">
        <f t="shared" si="598"/>
        <v>#N/A</v>
      </c>
      <c r="NR84" s="193" t="e">
        <f t="shared" si="598"/>
        <v>#N/A</v>
      </c>
      <c r="NS84" s="193" t="e">
        <f t="shared" si="598"/>
        <v>#N/A</v>
      </c>
      <c r="NT84" s="193" t="e">
        <f t="shared" si="598"/>
        <v>#N/A</v>
      </c>
      <c r="NU84" s="193" t="e">
        <f t="shared" si="598"/>
        <v>#N/A</v>
      </c>
      <c r="NV84" s="193" t="e">
        <f t="shared" si="598"/>
        <v>#N/A</v>
      </c>
      <c r="NW84" s="193" t="e">
        <f t="shared" si="598"/>
        <v>#N/A</v>
      </c>
      <c r="NX84" s="193" t="e">
        <f t="shared" si="598"/>
        <v>#N/A</v>
      </c>
      <c r="NY84" s="193" t="e">
        <f t="shared" si="598"/>
        <v>#N/A</v>
      </c>
      <c r="NZ84" s="193" t="e">
        <f t="shared" si="593"/>
        <v>#N/A</v>
      </c>
      <c r="OA84" s="193" t="e">
        <f t="shared" si="593"/>
        <v>#N/A</v>
      </c>
      <c r="OB84" s="193" t="e">
        <f t="shared" si="593"/>
        <v>#N/A</v>
      </c>
      <c r="OC84" s="193" t="e">
        <f t="shared" si="593"/>
        <v>#N/A</v>
      </c>
      <c r="OD84" s="193" t="e">
        <f t="shared" si="593"/>
        <v>#N/A</v>
      </c>
      <c r="OE84" s="193" t="e">
        <f t="shared" si="593"/>
        <v>#N/A</v>
      </c>
      <c r="OF84" s="193" t="e">
        <f t="shared" si="593"/>
        <v>#N/A</v>
      </c>
      <c r="OG84" s="193" t="e">
        <f t="shared" si="593"/>
        <v>#N/A</v>
      </c>
      <c r="OH84" s="193" t="e">
        <f t="shared" si="593"/>
        <v>#N/A</v>
      </c>
      <c r="OI84" s="193" t="e">
        <f t="shared" si="593"/>
        <v>#N/A</v>
      </c>
      <c r="OJ84" s="193" t="e">
        <f t="shared" si="593"/>
        <v>#N/A</v>
      </c>
      <c r="OK84" s="193" t="e">
        <f t="shared" si="593"/>
        <v>#N/A</v>
      </c>
      <c r="OL84" s="193" t="e">
        <f t="shared" si="593"/>
        <v>#N/A</v>
      </c>
      <c r="OM84" s="193" t="e">
        <f t="shared" si="593"/>
        <v>#N/A</v>
      </c>
      <c r="ON84" s="193" t="e">
        <f t="shared" si="593"/>
        <v>#N/A</v>
      </c>
      <c r="OO84" s="193" t="e">
        <f t="shared" si="589"/>
        <v>#N/A</v>
      </c>
      <c r="OP84" s="193" t="e">
        <f t="shared" si="589"/>
        <v>#N/A</v>
      </c>
      <c r="OQ84" s="193" t="e">
        <f t="shared" si="589"/>
        <v>#N/A</v>
      </c>
      <c r="OR84" s="193" t="e">
        <f t="shared" si="589"/>
        <v>#N/A</v>
      </c>
      <c r="OS84" s="193" t="e">
        <f t="shared" si="589"/>
        <v>#N/A</v>
      </c>
      <c r="OT84" s="193" t="e">
        <f t="shared" si="589"/>
        <v>#N/A</v>
      </c>
      <c r="OU84" s="193" t="e">
        <f t="shared" si="589"/>
        <v>#N/A</v>
      </c>
      <c r="OV84" s="193" t="e">
        <f t="shared" si="589"/>
        <v>#N/A</v>
      </c>
      <c r="OW84" s="193" t="e">
        <f t="shared" si="589"/>
        <v>#N/A</v>
      </c>
      <c r="OX84" s="193" t="e">
        <f t="shared" si="589"/>
        <v>#N/A</v>
      </c>
      <c r="OY84" s="193" t="e">
        <f t="shared" si="589"/>
        <v>#N/A</v>
      </c>
      <c r="OZ84" s="193" t="e">
        <f t="shared" si="589"/>
        <v>#N/A</v>
      </c>
      <c r="PA84" s="193" t="e">
        <f t="shared" si="589"/>
        <v>#N/A</v>
      </c>
      <c r="PB84" s="193" t="e">
        <f t="shared" si="589"/>
        <v>#N/A</v>
      </c>
      <c r="PC84" s="193" t="e">
        <f t="shared" si="589"/>
        <v>#N/A</v>
      </c>
      <c r="PD84" s="193" t="e">
        <f t="shared" si="377"/>
        <v>#N/A</v>
      </c>
      <c r="PE84" s="193" t="e">
        <f t="shared" si="377"/>
        <v>#N/A</v>
      </c>
      <c r="PF84" s="193" t="e">
        <f t="shared" si="377"/>
        <v>#N/A</v>
      </c>
      <c r="PG84" s="193" t="e">
        <f t="shared" si="377"/>
        <v>#N/A</v>
      </c>
      <c r="PH84" s="193" t="e">
        <f t="shared" si="377"/>
        <v>#N/A</v>
      </c>
      <c r="PI84" s="193" t="e">
        <f t="shared" si="377"/>
        <v>#N/A</v>
      </c>
      <c r="PJ84" s="193" t="e">
        <f t="shared" si="377"/>
        <v>#N/A</v>
      </c>
      <c r="PK84" s="193" t="e">
        <f t="shared" si="377"/>
        <v>#N/A</v>
      </c>
      <c r="PL84" s="193" t="e">
        <f t="shared" si="377"/>
        <v>#N/A</v>
      </c>
      <c r="PM84" s="193" t="e">
        <f t="shared" si="377"/>
        <v>#N/A</v>
      </c>
      <c r="PN84" s="193" t="e">
        <f t="shared" si="377"/>
        <v>#N/A</v>
      </c>
      <c r="PO84" s="193" t="e">
        <f t="shared" si="377"/>
        <v>#N/A</v>
      </c>
      <c r="PP84" s="193" t="e">
        <f t="shared" si="377"/>
        <v>#N/A</v>
      </c>
      <c r="PQ84" s="193" t="e">
        <f t="shared" si="377"/>
        <v>#N/A</v>
      </c>
      <c r="PR84" s="193" t="e">
        <f t="shared" si="377"/>
        <v>#N/A</v>
      </c>
      <c r="PS84" s="193" t="e">
        <f t="shared" si="387"/>
        <v>#N/A</v>
      </c>
      <c r="PT84" s="193" t="e">
        <f t="shared" ref="PT84:QA99" si="608">IF(ISNONTEXT($X84),IF($N84="R",_xlfn.BETA.DIST(IA84,$T84,$U84,FALSE,$G84,$I84),_xlfn.BETA.DIST(IA84,$U84,$T84,FALSE,$G84,$I84)),NA())</f>
        <v>#N/A</v>
      </c>
      <c r="PU84" s="193" t="e">
        <f t="shared" si="608"/>
        <v>#N/A</v>
      </c>
      <c r="PV84" s="193" t="e">
        <f t="shared" si="608"/>
        <v>#N/A</v>
      </c>
      <c r="PW84" s="193" t="e">
        <f t="shared" si="608"/>
        <v>#N/A</v>
      </c>
      <c r="PX84" s="193" t="e">
        <f t="shared" si="608"/>
        <v>#N/A</v>
      </c>
      <c r="PY84" s="193" t="e">
        <f t="shared" si="608"/>
        <v>#N/A</v>
      </c>
      <c r="PZ84" s="193" t="e">
        <f t="shared" si="608"/>
        <v>#N/A</v>
      </c>
      <c r="QA84" s="193" t="e">
        <f t="shared" si="608"/>
        <v>#N/A</v>
      </c>
    </row>
    <row r="85" spans="1:443" hidden="1" x14ac:dyDescent="0.45">
      <c r="A85" s="276"/>
      <c r="B85" s="277" t="str">
        <f>IF(OR($T85="",$U85=""),"",ROUND(_xlfn.BETA.INV(ABS(VLOOKUP($Z$1,VLookups!$A$30:$B$31,2,FALSE)-B$2),IF($N85="L",$U85,$T85),IF($N85="L",$T85,$U85),$G85,$I85),0))</f>
        <v/>
      </c>
      <c r="C85" s="287" t="str">
        <f t="shared" si="378"/>
        <v/>
      </c>
      <c r="D85" s="288" t="str">
        <f t="shared" si="379"/>
        <v/>
      </c>
      <c r="E85" s="134"/>
      <c r="F85" s="279"/>
      <c r="G85" s="280" t="str">
        <f t="shared" si="367"/>
        <v/>
      </c>
      <c r="H85" s="281"/>
      <c r="I85" s="280" t="str">
        <f t="shared" si="368"/>
        <v/>
      </c>
      <c r="J85" s="279"/>
      <c r="K85" s="135"/>
      <c r="L85" s="110" t="str">
        <f t="shared" si="369"/>
        <v/>
      </c>
      <c r="M85" s="21" t="str">
        <f t="shared" si="370"/>
        <v/>
      </c>
      <c r="N85" s="22" t="str">
        <f t="shared" si="371"/>
        <v/>
      </c>
      <c r="O85" s="23" t="str">
        <f>IF(M85="","",IF(OR($M85&lt;Skew!$B$3,$M85=Skew!$B$3),IF($M85&gt;Skew!$C$3,Skew!$A$3,IF($M85&gt;Skew!$C$4,Skew!$A$4,IF($M85&gt;Skew!$C$5,Skew!$A$5,IF($M85&gt;Skew!$C$6,Skew!$A$6,IF($M85&gt;Skew!$C$7,Skew!$A$7,IF($M85&gt;Skew!$C$8,Skew!$A$8,IF($M85&gt;Skew!$C$9,Skew!$A$9,IF($M85&gt;Skew!$C$10,Skew!$A$10,IF($M85&gt;Skew!$C$11,Skew!$A$11,IF($M85&gt;Skew!$C$12,Skew!$A$12,IF($M85&gt;Skew!$C$13,Skew!$A$13,IF($M85&gt;Skew!$C$14,Skew!$A$14,IF($M85&gt;Skew!$C$15,Skew!$A$15,IF($M85&gt;Skew!$C$16,Skew!$A$16,Skew!$A$17)
)))))))))))))))</f>
        <v/>
      </c>
      <c r="P85" s="22" t="str">
        <f>IF(M85="","",MATCH(O85,Skew!$A$3:$A$17,0))</f>
        <v/>
      </c>
      <c r="Q85" s="22" t="str">
        <f t="shared" si="357"/>
        <v/>
      </c>
      <c r="R85" s="24"/>
      <c r="S85" s="22" t="str">
        <f>IF(OR(M85="",R85=""),"",MATCH(R85,Confidence!$A$3:$A$12,0))</f>
        <v/>
      </c>
      <c r="T85" s="25" t="str">
        <f t="shared" si="358"/>
        <v/>
      </c>
      <c r="U85" s="25" t="str">
        <f t="shared" si="359"/>
        <v/>
      </c>
      <c r="V85" s="22"/>
      <c r="W85" s="102" t="str">
        <f t="shared" si="360"/>
        <v/>
      </c>
      <c r="X85" s="102" t="str">
        <f t="shared" si="361"/>
        <v/>
      </c>
      <c r="Y85" s="37" t="str">
        <f t="shared" si="362"/>
        <v/>
      </c>
      <c r="Z85" s="115"/>
      <c r="AA85" s="204" t="str">
        <f>IF(AND(G85&gt;0,H85&gt;0,I85&gt;0,T85&gt;0,U85&gt;0,Z85&gt;0,NOT(R85="")),ABS(VLOOKUP($Z$1,VLookups!$A$30:$B$31,2,FALSE)-_xlfn.BETA.DIST(Z85,IF(N85="L",U85,T85),IF(N85="L",T85,U85),TRUE,G85,I85)),"")</f>
        <v/>
      </c>
      <c r="AB85" s="112" t="str">
        <f>IF(OR($T85="",$U85=""),"",_xlfn.BETA.INV(ABS(VLOOKUP($Z$1,VLookups!$A$30:$B$31,2,FALSE)-AB$3),IF($N85="L",$U85,$T85),IF($N85="L",$T85,$U85),$G85,$I85))</f>
        <v/>
      </c>
      <c r="AC85" s="113" t="str">
        <f>IF(OR($T85="",$U85=""),"",_xlfn.BETA.INV(ABS(VLOOKUP($Z$1,VLookups!$A$30:$B$31,2,FALSE)-AC$3),IF($N85="L",$U85,$T85),IF($N85="L",$T85,$U85),$G85,$I85))</f>
        <v/>
      </c>
      <c r="AD85" s="112" t="str">
        <f>IF(OR($T85="",$U85=""),"",_xlfn.BETA.INV(ABS(VLOOKUP($Z$1,VLookups!$A$30:$B$31,2,FALSE)-AD$3),IF($N85="L",$U85,$T85),IF($N85="L",$T85,$U85),$G85,$I85))</f>
        <v/>
      </c>
      <c r="AE85" s="113" t="str">
        <f>IF(OR($T85="",$U85=""),"",_xlfn.BETA.INV(ABS(VLOOKUP($Z$1,VLookups!$A$30:$B$31,2,FALSE)-AE$3),IF($N85="L",$U85,$T85),IF($N85="L",$T85,$U85),$G85,$I85))</f>
        <v/>
      </c>
      <c r="AF85" s="112" t="str">
        <f>IF(OR($T85="",$U85=""),"",_xlfn.BETA.INV(ABS(VLOOKUP($Z$1,VLookups!$A$30:$B$31,2,FALSE)-AF$3),IF($N85="L",$U85,$T85),IF($N85="L",$T85,$U85),$G85,$I85))</f>
        <v/>
      </c>
      <c r="AG85" s="113" t="str">
        <f>IF(OR($T85="",$U85=""),"",_xlfn.BETA.INV(ABS(VLOOKUP($Z$1,VLookups!$A$30:$B$31,2,FALSE)-AG$3),IF($N85="L",$U85,$T85),IF($N85="L",$T85,$U85),$G85,$I85))</f>
        <v/>
      </c>
      <c r="AH85" s="112" t="str">
        <f>IF(OR($T85="",$U85=""),"",_xlfn.BETA.INV(ABS(VLOOKUP($Z$1,VLookups!$A$30:$B$31,2,FALSE)-AH$3),IF($N85="L",$U85,$T85),IF($N85="L",$T85,$U85),$G85,$I85))</f>
        <v/>
      </c>
      <c r="AI85" s="113" t="str">
        <f>IF(OR($T85="",$U85=""),"",_xlfn.BETA.INV(ABS(VLOOKUP($Z$1,VLookups!$A$30:$B$31,2,FALSE)-AI$3),IF($N85="L",$U85,$T85),IF($N85="L",$T85,$U85),$G85,$I85))</f>
        <v/>
      </c>
      <c r="AJ85" s="112" t="str">
        <f>IF(OR($T85="",$U85=""),"",_xlfn.BETA.INV(ABS(VLOOKUP($Z$1,VLookups!$A$30:$B$31,2,FALSE)-AJ$3),IF($N85="L",$U85,$T85),IF($N85="L",$T85,$U85),$G85,$I85))</f>
        <v/>
      </c>
      <c r="AK85" s="113" t="str">
        <f>IF(OR($T85="",$U85=""),"",_xlfn.BETA.INV(ABS(VLOOKUP($Z$1,VLookups!$A$30:$B$31,2,FALSE)-AK$3),IF($N85="L",$U85,$T85),IF($N85="L",$T85,$U85),$G85,$I85))</f>
        <v/>
      </c>
      <c r="AL85" s="112" t="str">
        <f>IF(OR($T85="",$U85=""),"",_xlfn.BETA.INV(ABS(VLOOKUP($Z$1,VLookups!$A$30:$B$31,2,FALSE)-AL$3),IF($N85="L",$U85,$T85),IF($N85="L",$T85,$U85),$G85,$I85))</f>
        <v/>
      </c>
      <c r="AM85" s="113" t="str">
        <f>IF(OR($T85="",$U85=""),"",_xlfn.BETA.INV(ABS(VLOOKUP($Z$1,VLookups!$A$30:$B$31,2,FALSE)-AM$3),IF($N85="L",$U85,$T85),IF($N85="L",$T85,$U85),$G85,$I85))</f>
        <v/>
      </c>
      <c r="AN85" s="15"/>
      <c r="AO85" s="194" t="str">
        <f t="shared" si="372"/>
        <v/>
      </c>
      <c r="AP85" s="192" t="str">
        <f t="shared" si="373"/>
        <v/>
      </c>
      <c r="AQ85" s="177" t="str">
        <f t="shared" ref="AQ85" si="609">IF(ISNONTEXT($AO85),AP85+$AO85,"")</f>
        <v/>
      </c>
      <c r="AR85" s="177" t="str">
        <f t="shared" si="389"/>
        <v/>
      </c>
      <c r="AS85" s="177" t="str">
        <f t="shared" si="390"/>
        <v/>
      </c>
      <c r="AT85" s="177" t="str">
        <f t="shared" si="391"/>
        <v/>
      </c>
      <c r="AU85" s="177" t="str">
        <f t="shared" si="392"/>
        <v/>
      </c>
      <c r="AV85" s="177" t="str">
        <f t="shared" si="393"/>
        <v/>
      </c>
      <c r="AW85" s="177" t="str">
        <f t="shared" si="394"/>
        <v/>
      </c>
      <c r="AX85" s="177" t="str">
        <f t="shared" si="395"/>
        <v/>
      </c>
      <c r="AY85" s="177" t="str">
        <f t="shared" si="396"/>
        <v/>
      </c>
      <c r="AZ85" s="177" t="str">
        <f t="shared" si="397"/>
        <v/>
      </c>
      <c r="BA85" s="177" t="str">
        <f t="shared" si="398"/>
        <v/>
      </c>
      <c r="BB85" s="177" t="str">
        <f t="shared" si="399"/>
        <v/>
      </c>
      <c r="BC85" s="177" t="str">
        <f t="shared" si="400"/>
        <v/>
      </c>
      <c r="BD85" s="177" t="str">
        <f t="shared" si="401"/>
        <v/>
      </c>
      <c r="BE85" s="177" t="str">
        <f t="shared" si="402"/>
        <v/>
      </c>
      <c r="BF85" s="177" t="str">
        <f t="shared" si="403"/>
        <v/>
      </c>
      <c r="BG85" s="177" t="str">
        <f t="shared" si="404"/>
        <v/>
      </c>
      <c r="BH85" s="177" t="str">
        <f t="shared" si="405"/>
        <v/>
      </c>
      <c r="BI85" s="177" t="str">
        <f t="shared" si="406"/>
        <v/>
      </c>
      <c r="BJ85" s="177" t="str">
        <f t="shared" si="407"/>
        <v/>
      </c>
      <c r="BK85" s="177" t="str">
        <f t="shared" si="408"/>
        <v/>
      </c>
      <c r="BL85" s="177" t="str">
        <f t="shared" si="409"/>
        <v/>
      </c>
      <c r="BM85" s="177" t="str">
        <f t="shared" si="410"/>
        <v/>
      </c>
      <c r="BN85" s="177" t="str">
        <f t="shared" si="411"/>
        <v/>
      </c>
      <c r="BO85" s="177" t="str">
        <f t="shared" si="412"/>
        <v/>
      </c>
      <c r="BP85" s="177" t="str">
        <f t="shared" si="413"/>
        <v/>
      </c>
      <c r="BQ85" s="177" t="str">
        <f t="shared" si="414"/>
        <v/>
      </c>
      <c r="BR85" s="177" t="str">
        <f t="shared" si="415"/>
        <v/>
      </c>
      <c r="BS85" s="177" t="str">
        <f t="shared" si="416"/>
        <v/>
      </c>
      <c r="BT85" s="177" t="str">
        <f t="shared" si="417"/>
        <v/>
      </c>
      <c r="BU85" s="177" t="str">
        <f t="shared" si="418"/>
        <v/>
      </c>
      <c r="BV85" s="177" t="str">
        <f t="shared" si="419"/>
        <v/>
      </c>
      <c r="BW85" s="177" t="str">
        <f t="shared" si="420"/>
        <v/>
      </c>
      <c r="BX85" s="177" t="str">
        <f t="shared" si="421"/>
        <v/>
      </c>
      <c r="BY85" s="177" t="str">
        <f t="shared" si="422"/>
        <v/>
      </c>
      <c r="BZ85" s="177" t="str">
        <f t="shared" si="423"/>
        <v/>
      </c>
      <c r="CA85" s="177" t="str">
        <f t="shared" si="424"/>
        <v/>
      </c>
      <c r="CB85" s="177" t="str">
        <f t="shared" si="425"/>
        <v/>
      </c>
      <c r="CC85" s="177" t="str">
        <f t="shared" si="426"/>
        <v/>
      </c>
      <c r="CD85" s="177" t="str">
        <f t="shared" si="427"/>
        <v/>
      </c>
      <c r="CE85" s="177" t="str">
        <f t="shared" si="428"/>
        <v/>
      </c>
      <c r="CF85" s="177" t="str">
        <f t="shared" si="429"/>
        <v/>
      </c>
      <c r="CG85" s="177" t="str">
        <f t="shared" si="430"/>
        <v/>
      </c>
      <c r="CH85" s="177" t="str">
        <f t="shared" si="431"/>
        <v/>
      </c>
      <c r="CI85" s="177" t="str">
        <f t="shared" si="432"/>
        <v/>
      </c>
      <c r="CJ85" s="177" t="str">
        <f t="shared" si="433"/>
        <v/>
      </c>
      <c r="CK85" s="177" t="str">
        <f t="shared" si="434"/>
        <v/>
      </c>
      <c r="CL85" s="177" t="str">
        <f t="shared" si="435"/>
        <v/>
      </c>
      <c r="CM85" s="177" t="str">
        <f t="shared" si="436"/>
        <v/>
      </c>
      <c r="CN85" s="177" t="str">
        <f t="shared" si="437"/>
        <v/>
      </c>
      <c r="CO85" s="177" t="str">
        <f t="shared" si="438"/>
        <v/>
      </c>
      <c r="CP85" s="177" t="str">
        <f t="shared" si="439"/>
        <v/>
      </c>
      <c r="CQ85" s="177" t="str">
        <f t="shared" si="440"/>
        <v/>
      </c>
      <c r="CR85" s="177" t="str">
        <f t="shared" si="441"/>
        <v/>
      </c>
      <c r="CS85" s="177" t="str">
        <f t="shared" si="442"/>
        <v/>
      </c>
      <c r="CT85" s="177" t="str">
        <f t="shared" si="443"/>
        <v/>
      </c>
      <c r="CU85" s="177" t="str">
        <f t="shared" si="444"/>
        <v/>
      </c>
      <c r="CV85" s="177" t="str">
        <f t="shared" si="445"/>
        <v/>
      </c>
      <c r="CW85" s="177" t="str">
        <f t="shared" si="446"/>
        <v/>
      </c>
      <c r="CX85" s="177" t="str">
        <f t="shared" si="447"/>
        <v/>
      </c>
      <c r="CY85" s="177" t="str">
        <f t="shared" si="448"/>
        <v/>
      </c>
      <c r="CZ85" s="177" t="str">
        <f t="shared" si="449"/>
        <v/>
      </c>
      <c r="DA85" s="177" t="str">
        <f t="shared" si="450"/>
        <v/>
      </c>
      <c r="DB85" s="177" t="str">
        <f t="shared" si="451"/>
        <v/>
      </c>
      <c r="DC85" s="177" t="str">
        <f t="shared" si="382"/>
        <v/>
      </c>
      <c r="DD85" s="177" t="str">
        <f t="shared" si="452"/>
        <v/>
      </c>
      <c r="DE85" s="177" t="str">
        <f t="shared" si="453"/>
        <v/>
      </c>
      <c r="DF85" s="177" t="str">
        <f t="shared" si="454"/>
        <v/>
      </c>
      <c r="DG85" s="177" t="str">
        <f t="shared" si="455"/>
        <v/>
      </c>
      <c r="DH85" s="177" t="str">
        <f t="shared" si="456"/>
        <v/>
      </c>
      <c r="DI85" s="177" t="str">
        <f t="shared" si="457"/>
        <v/>
      </c>
      <c r="DJ85" s="177" t="str">
        <f t="shared" si="458"/>
        <v/>
      </c>
      <c r="DK85" s="177" t="str">
        <f t="shared" si="459"/>
        <v/>
      </c>
      <c r="DL85" s="177" t="str">
        <f t="shared" si="460"/>
        <v/>
      </c>
      <c r="DM85" s="177" t="str">
        <f t="shared" si="461"/>
        <v/>
      </c>
      <c r="DN85" s="177" t="str">
        <f t="shared" si="462"/>
        <v/>
      </c>
      <c r="DO85" s="177" t="str">
        <f t="shared" si="463"/>
        <v/>
      </c>
      <c r="DP85" s="177" t="str">
        <f t="shared" si="464"/>
        <v/>
      </c>
      <c r="DQ85" s="177" t="str">
        <f t="shared" si="465"/>
        <v/>
      </c>
      <c r="DR85" s="177" t="str">
        <f t="shared" si="466"/>
        <v/>
      </c>
      <c r="DS85" s="177" t="str">
        <f t="shared" si="467"/>
        <v/>
      </c>
      <c r="DT85" s="177" t="str">
        <f t="shared" si="468"/>
        <v/>
      </c>
      <c r="DU85" s="177" t="str">
        <f t="shared" si="469"/>
        <v/>
      </c>
      <c r="DV85" s="177" t="str">
        <f t="shared" si="470"/>
        <v/>
      </c>
      <c r="DW85" s="177" t="str">
        <f t="shared" si="471"/>
        <v/>
      </c>
      <c r="DX85" s="177" t="str">
        <f t="shared" si="472"/>
        <v/>
      </c>
      <c r="DY85" s="177" t="str">
        <f t="shared" si="473"/>
        <v/>
      </c>
      <c r="DZ85" s="177" t="str">
        <f t="shared" si="474"/>
        <v/>
      </c>
      <c r="EA85" s="177" t="str">
        <f t="shared" si="475"/>
        <v/>
      </c>
      <c r="EB85" s="177" t="str">
        <f t="shared" si="476"/>
        <v/>
      </c>
      <c r="EC85" s="177" t="str">
        <f t="shared" si="477"/>
        <v/>
      </c>
      <c r="ED85" s="177" t="str">
        <f t="shared" si="478"/>
        <v/>
      </c>
      <c r="EE85" s="177" t="str">
        <f t="shared" si="479"/>
        <v/>
      </c>
      <c r="EF85" s="177" t="str">
        <f t="shared" si="480"/>
        <v/>
      </c>
      <c r="EG85" s="177" t="str">
        <f t="shared" si="481"/>
        <v/>
      </c>
      <c r="EH85" s="177" t="str">
        <f t="shared" si="482"/>
        <v/>
      </c>
      <c r="EI85" s="177" t="str">
        <f t="shared" si="483"/>
        <v/>
      </c>
      <c r="EJ85" s="177" t="str">
        <f t="shared" si="484"/>
        <v/>
      </c>
      <c r="EK85" s="177" t="str">
        <f t="shared" si="485"/>
        <v/>
      </c>
      <c r="EL85" s="177" t="str">
        <f t="shared" si="486"/>
        <v/>
      </c>
      <c r="EM85" s="177" t="str">
        <f t="shared" si="487"/>
        <v/>
      </c>
      <c r="EN85" s="177" t="str">
        <f t="shared" si="488"/>
        <v/>
      </c>
      <c r="EO85" s="177" t="str">
        <f t="shared" si="489"/>
        <v/>
      </c>
      <c r="EP85" s="177" t="str">
        <f t="shared" si="490"/>
        <v/>
      </c>
      <c r="EQ85" s="177" t="str">
        <f t="shared" si="491"/>
        <v/>
      </c>
      <c r="ER85" s="177" t="str">
        <f t="shared" si="492"/>
        <v/>
      </c>
      <c r="ES85" s="177" t="str">
        <f t="shared" si="493"/>
        <v/>
      </c>
      <c r="ET85" s="177" t="str">
        <f t="shared" si="494"/>
        <v/>
      </c>
      <c r="EU85" s="177" t="str">
        <f t="shared" si="495"/>
        <v/>
      </c>
      <c r="EV85" s="177" t="str">
        <f t="shared" si="496"/>
        <v/>
      </c>
      <c r="EW85" s="177" t="str">
        <f t="shared" si="497"/>
        <v/>
      </c>
      <c r="EX85" s="177" t="str">
        <f t="shared" si="498"/>
        <v/>
      </c>
      <c r="EY85" s="177" t="str">
        <f t="shared" si="499"/>
        <v/>
      </c>
      <c r="EZ85" s="177" t="str">
        <f t="shared" si="500"/>
        <v/>
      </c>
      <c r="FA85" s="177" t="str">
        <f t="shared" si="501"/>
        <v/>
      </c>
      <c r="FB85" s="177" t="str">
        <f t="shared" si="502"/>
        <v/>
      </c>
      <c r="FC85" s="177" t="str">
        <f t="shared" si="503"/>
        <v/>
      </c>
      <c r="FD85" s="177" t="str">
        <f t="shared" si="504"/>
        <v/>
      </c>
      <c r="FE85" s="177" t="str">
        <f t="shared" si="505"/>
        <v/>
      </c>
      <c r="FF85" s="177" t="str">
        <f t="shared" si="506"/>
        <v/>
      </c>
      <c r="FG85" s="177" t="str">
        <f t="shared" si="507"/>
        <v/>
      </c>
      <c r="FH85" s="177" t="str">
        <f t="shared" si="508"/>
        <v/>
      </c>
      <c r="FI85" s="177" t="str">
        <f t="shared" si="509"/>
        <v/>
      </c>
      <c r="FJ85" s="177" t="str">
        <f t="shared" si="510"/>
        <v/>
      </c>
      <c r="FK85" s="177" t="str">
        <f t="shared" si="511"/>
        <v/>
      </c>
      <c r="FL85" s="177" t="str">
        <f t="shared" si="512"/>
        <v/>
      </c>
      <c r="FM85" s="177" t="str">
        <f t="shared" si="513"/>
        <v/>
      </c>
      <c r="FN85" s="177" t="str">
        <f t="shared" si="514"/>
        <v/>
      </c>
      <c r="FO85" s="177" t="str">
        <f t="shared" si="383"/>
        <v/>
      </c>
      <c r="FP85" s="177" t="str">
        <f t="shared" si="515"/>
        <v/>
      </c>
      <c r="FQ85" s="177" t="str">
        <f t="shared" si="516"/>
        <v/>
      </c>
      <c r="FR85" s="177" t="str">
        <f t="shared" si="517"/>
        <v/>
      </c>
      <c r="FS85" s="177" t="str">
        <f t="shared" si="518"/>
        <v/>
      </c>
      <c r="FT85" s="177" t="str">
        <f t="shared" si="519"/>
        <v/>
      </c>
      <c r="FU85" s="177" t="str">
        <f t="shared" si="520"/>
        <v/>
      </c>
      <c r="FV85" s="177" t="str">
        <f t="shared" si="521"/>
        <v/>
      </c>
      <c r="FW85" s="177" t="str">
        <f t="shared" si="522"/>
        <v/>
      </c>
      <c r="FX85" s="177" t="str">
        <f t="shared" si="523"/>
        <v/>
      </c>
      <c r="FY85" s="177" t="str">
        <f t="shared" si="524"/>
        <v/>
      </c>
      <c r="FZ85" s="177" t="str">
        <f t="shared" si="525"/>
        <v/>
      </c>
      <c r="GA85" s="177" t="str">
        <f t="shared" si="526"/>
        <v/>
      </c>
      <c r="GB85" s="177" t="str">
        <f t="shared" si="527"/>
        <v/>
      </c>
      <c r="GC85" s="177" t="str">
        <f t="shared" si="528"/>
        <v/>
      </c>
      <c r="GD85" s="177" t="str">
        <f t="shared" si="529"/>
        <v/>
      </c>
      <c r="GE85" s="177" t="str">
        <f t="shared" si="530"/>
        <v/>
      </c>
      <c r="GF85" s="177" t="str">
        <f t="shared" si="531"/>
        <v/>
      </c>
      <c r="GG85" s="177" t="str">
        <f t="shared" si="532"/>
        <v/>
      </c>
      <c r="GH85" s="177" t="str">
        <f t="shared" si="533"/>
        <v/>
      </c>
      <c r="GI85" s="177" t="str">
        <f t="shared" si="534"/>
        <v/>
      </c>
      <c r="GJ85" s="177" t="str">
        <f t="shared" si="535"/>
        <v/>
      </c>
      <c r="GK85" s="177" t="str">
        <f t="shared" si="536"/>
        <v/>
      </c>
      <c r="GL85" s="177" t="str">
        <f t="shared" si="537"/>
        <v/>
      </c>
      <c r="GM85" s="177" t="str">
        <f t="shared" si="538"/>
        <v/>
      </c>
      <c r="GN85" s="177" t="str">
        <f t="shared" si="539"/>
        <v/>
      </c>
      <c r="GO85" s="177" t="str">
        <f t="shared" si="540"/>
        <v/>
      </c>
      <c r="GP85" s="177" t="str">
        <f t="shared" si="541"/>
        <v/>
      </c>
      <c r="GQ85" s="177" t="str">
        <f t="shared" si="542"/>
        <v/>
      </c>
      <c r="GR85" s="177" t="str">
        <f t="shared" si="543"/>
        <v/>
      </c>
      <c r="GS85" s="177" t="str">
        <f t="shared" si="544"/>
        <v/>
      </c>
      <c r="GT85" s="177" t="str">
        <f t="shared" si="545"/>
        <v/>
      </c>
      <c r="GU85" s="177" t="str">
        <f t="shared" si="546"/>
        <v/>
      </c>
      <c r="GV85" s="177" t="str">
        <f t="shared" si="547"/>
        <v/>
      </c>
      <c r="GW85" s="177" t="str">
        <f t="shared" si="548"/>
        <v/>
      </c>
      <c r="GX85" s="177" t="str">
        <f t="shared" si="549"/>
        <v/>
      </c>
      <c r="GY85" s="177" t="str">
        <f t="shared" si="550"/>
        <v/>
      </c>
      <c r="GZ85" s="177" t="str">
        <f t="shared" si="551"/>
        <v/>
      </c>
      <c r="HA85" s="177" t="str">
        <f t="shared" si="552"/>
        <v/>
      </c>
      <c r="HB85" s="177" t="str">
        <f t="shared" si="553"/>
        <v/>
      </c>
      <c r="HC85" s="177" t="str">
        <f t="shared" si="554"/>
        <v/>
      </c>
      <c r="HD85" s="177" t="str">
        <f t="shared" si="555"/>
        <v/>
      </c>
      <c r="HE85" s="177" t="str">
        <f t="shared" si="556"/>
        <v/>
      </c>
      <c r="HF85" s="177" t="str">
        <f t="shared" si="557"/>
        <v/>
      </c>
      <c r="HG85" s="177" t="str">
        <f t="shared" si="558"/>
        <v/>
      </c>
      <c r="HH85" s="177" t="str">
        <f t="shared" si="559"/>
        <v/>
      </c>
      <c r="HI85" s="177" t="str">
        <f t="shared" si="560"/>
        <v/>
      </c>
      <c r="HJ85" s="177" t="str">
        <f t="shared" si="561"/>
        <v/>
      </c>
      <c r="HK85" s="177" t="str">
        <f t="shared" si="562"/>
        <v/>
      </c>
      <c r="HL85" s="177" t="str">
        <f t="shared" si="563"/>
        <v/>
      </c>
      <c r="HM85" s="177" t="str">
        <f t="shared" si="564"/>
        <v/>
      </c>
      <c r="HN85" s="177" t="str">
        <f t="shared" si="565"/>
        <v/>
      </c>
      <c r="HO85" s="177" t="str">
        <f t="shared" si="566"/>
        <v/>
      </c>
      <c r="HP85" s="177" t="str">
        <f t="shared" si="567"/>
        <v/>
      </c>
      <c r="HQ85" s="177" t="str">
        <f t="shared" si="568"/>
        <v/>
      </c>
      <c r="HR85" s="177" t="str">
        <f t="shared" si="569"/>
        <v/>
      </c>
      <c r="HS85" s="177" t="str">
        <f t="shared" si="570"/>
        <v/>
      </c>
      <c r="HT85" s="177" t="str">
        <f t="shared" si="571"/>
        <v/>
      </c>
      <c r="HU85" s="177" t="str">
        <f t="shared" si="572"/>
        <v/>
      </c>
      <c r="HV85" s="177" t="str">
        <f t="shared" si="573"/>
        <v/>
      </c>
      <c r="HW85" s="177" t="str">
        <f t="shared" si="574"/>
        <v/>
      </c>
      <c r="HX85" s="177" t="str">
        <f t="shared" si="575"/>
        <v/>
      </c>
      <c r="HY85" s="177" t="str">
        <f t="shared" si="576"/>
        <v/>
      </c>
      <c r="HZ85" s="177" t="str">
        <f t="shared" si="577"/>
        <v/>
      </c>
      <c r="IA85" s="177" t="str">
        <f t="shared" si="384"/>
        <v/>
      </c>
      <c r="IB85" s="177" t="str">
        <f t="shared" si="602"/>
        <v/>
      </c>
      <c r="IC85" s="177" t="str">
        <f t="shared" si="603"/>
        <v/>
      </c>
      <c r="ID85" s="177" t="str">
        <f t="shared" si="604"/>
        <v/>
      </c>
      <c r="IE85" s="177" t="str">
        <f t="shared" si="605"/>
        <v/>
      </c>
      <c r="IF85" s="177" t="str">
        <f t="shared" si="606"/>
        <v/>
      </c>
      <c r="IG85" s="177" t="str">
        <f t="shared" si="607"/>
        <v/>
      </c>
      <c r="IH85" s="192" t="str">
        <f t="shared" si="364"/>
        <v/>
      </c>
      <c r="II85" s="193" t="e">
        <f t="shared" si="365"/>
        <v>#N/A</v>
      </c>
      <c r="IJ85" s="193" t="e">
        <f t="shared" si="583"/>
        <v>#N/A</v>
      </c>
      <c r="IK85" s="193" t="e">
        <f t="shared" si="583"/>
        <v>#N/A</v>
      </c>
      <c r="IL85" s="193" t="e">
        <f t="shared" si="583"/>
        <v>#N/A</v>
      </c>
      <c r="IM85" s="193" t="e">
        <f t="shared" si="596"/>
        <v>#N/A</v>
      </c>
      <c r="IN85" s="193" t="e">
        <f t="shared" si="596"/>
        <v>#N/A</v>
      </c>
      <c r="IO85" s="193" t="e">
        <f t="shared" si="596"/>
        <v>#N/A</v>
      </c>
      <c r="IP85" s="193" t="e">
        <f t="shared" si="596"/>
        <v>#N/A</v>
      </c>
      <c r="IQ85" s="193" t="e">
        <f t="shared" si="596"/>
        <v>#N/A</v>
      </c>
      <c r="IR85" s="193" t="e">
        <f t="shared" si="596"/>
        <v>#N/A</v>
      </c>
      <c r="IS85" s="193" t="e">
        <f t="shared" si="596"/>
        <v>#N/A</v>
      </c>
      <c r="IT85" s="193" t="e">
        <f t="shared" si="596"/>
        <v>#N/A</v>
      </c>
      <c r="IU85" s="193" t="e">
        <f t="shared" si="596"/>
        <v>#N/A</v>
      </c>
      <c r="IV85" s="193" t="e">
        <f t="shared" si="596"/>
        <v>#N/A</v>
      </c>
      <c r="IW85" s="193" t="e">
        <f t="shared" si="596"/>
        <v>#N/A</v>
      </c>
      <c r="IX85" s="193" t="e">
        <f t="shared" si="596"/>
        <v>#N/A</v>
      </c>
      <c r="IY85" s="193" t="e">
        <f t="shared" si="596"/>
        <v>#N/A</v>
      </c>
      <c r="IZ85" s="193" t="e">
        <f t="shared" si="596"/>
        <v>#N/A</v>
      </c>
      <c r="JA85" s="193" t="e">
        <f t="shared" si="596"/>
        <v>#N/A</v>
      </c>
      <c r="JB85" s="193" t="e">
        <f t="shared" si="591"/>
        <v>#N/A</v>
      </c>
      <c r="JC85" s="193" t="e">
        <f t="shared" si="591"/>
        <v>#N/A</v>
      </c>
      <c r="JD85" s="193" t="e">
        <f t="shared" si="591"/>
        <v>#N/A</v>
      </c>
      <c r="JE85" s="193" t="e">
        <f t="shared" si="591"/>
        <v>#N/A</v>
      </c>
      <c r="JF85" s="193" t="e">
        <f t="shared" si="591"/>
        <v>#N/A</v>
      </c>
      <c r="JG85" s="193" t="e">
        <f t="shared" si="591"/>
        <v>#N/A</v>
      </c>
      <c r="JH85" s="193" t="e">
        <f t="shared" si="591"/>
        <v>#N/A</v>
      </c>
      <c r="JI85" s="193" t="e">
        <f t="shared" si="591"/>
        <v>#N/A</v>
      </c>
      <c r="JJ85" s="193" t="e">
        <f t="shared" si="591"/>
        <v>#N/A</v>
      </c>
      <c r="JK85" s="193" t="e">
        <f t="shared" si="591"/>
        <v>#N/A</v>
      </c>
      <c r="JL85" s="193" t="e">
        <f t="shared" si="591"/>
        <v>#N/A</v>
      </c>
      <c r="JM85" s="193" t="e">
        <f t="shared" si="591"/>
        <v>#N/A</v>
      </c>
      <c r="JN85" s="193" t="e">
        <f t="shared" si="591"/>
        <v>#N/A</v>
      </c>
      <c r="JO85" s="193" t="e">
        <f t="shared" si="591"/>
        <v>#N/A</v>
      </c>
      <c r="JP85" s="193" t="e">
        <f t="shared" si="591"/>
        <v>#N/A</v>
      </c>
      <c r="JQ85" s="193" t="e">
        <f t="shared" si="587"/>
        <v>#N/A</v>
      </c>
      <c r="JR85" s="193" t="e">
        <f t="shared" si="587"/>
        <v>#N/A</v>
      </c>
      <c r="JS85" s="193" t="e">
        <f t="shared" si="587"/>
        <v>#N/A</v>
      </c>
      <c r="JT85" s="193" t="e">
        <f t="shared" si="587"/>
        <v>#N/A</v>
      </c>
      <c r="JU85" s="193" t="e">
        <f t="shared" si="587"/>
        <v>#N/A</v>
      </c>
      <c r="JV85" s="193" t="e">
        <f t="shared" si="587"/>
        <v>#N/A</v>
      </c>
      <c r="JW85" s="193" t="e">
        <f t="shared" si="587"/>
        <v>#N/A</v>
      </c>
      <c r="JX85" s="193" t="e">
        <f t="shared" si="587"/>
        <v>#N/A</v>
      </c>
      <c r="JY85" s="193" t="e">
        <f t="shared" si="587"/>
        <v>#N/A</v>
      </c>
      <c r="JZ85" s="193" t="e">
        <f t="shared" si="587"/>
        <v>#N/A</v>
      </c>
      <c r="KA85" s="193" t="e">
        <f t="shared" si="587"/>
        <v>#N/A</v>
      </c>
      <c r="KB85" s="193" t="e">
        <f t="shared" si="587"/>
        <v>#N/A</v>
      </c>
      <c r="KC85" s="193" t="e">
        <f t="shared" si="587"/>
        <v>#N/A</v>
      </c>
      <c r="KD85" s="193" t="e">
        <f t="shared" si="587"/>
        <v>#N/A</v>
      </c>
      <c r="KE85" s="193" t="e">
        <f t="shared" si="587"/>
        <v>#N/A</v>
      </c>
      <c r="KF85" s="193" t="e">
        <f t="shared" ref="KF85:KT100" si="610">IF(ISNONTEXT($X85),IF($N85="R",_xlfn.BETA.DIST(CM85,$T85,$U85,FALSE,$G85,$I85),_xlfn.BETA.DIST(CM85,$U85,$T85,FALSE,$G85,$I85)),NA())</f>
        <v>#N/A</v>
      </c>
      <c r="KG85" s="193" t="e">
        <f t="shared" si="610"/>
        <v>#N/A</v>
      </c>
      <c r="KH85" s="193" t="e">
        <f t="shared" si="610"/>
        <v>#N/A</v>
      </c>
      <c r="KI85" s="193" t="e">
        <f t="shared" si="610"/>
        <v>#N/A</v>
      </c>
      <c r="KJ85" s="193" t="e">
        <f t="shared" si="610"/>
        <v>#N/A</v>
      </c>
      <c r="KK85" s="193" t="e">
        <f t="shared" si="610"/>
        <v>#N/A</v>
      </c>
      <c r="KL85" s="193" t="e">
        <f t="shared" si="610"/>
        <v>#N/A</v>
      </c>
      <c r="KM85" s="193" t="e">
        <f t="shared" si="610"/>
        <v>#N/A</v>
      </c>
      <c r="KN85" s="193" t="e">
        <f t="shared" si="610"/>
        <v>#N/A</v>
      </c>
      <c r="KO85" s="193" t="e">
        <f t="shared" si="610"/>
        <v>#N/A</v>
      </c>
      <c r="KP85" s="193" t="e">
        <f t="shared" si="610"/>
        <v>#N/A</v>
      </c>
      <c r="KQ85" s="193" t="e">
        <f t="shared" si="610"/>
        <v>#N/A</v>
      </c>
      <c r="KR85" s="193" t="e">
        <f t="shared" si="610"/>
        <v>#N/A</v>
      </c>
      <c r="KS85" s="193" t="e">
        <f t="shared" si="610"/>
        <v>#N/A</v>
      </c>
      <c r="KT85" s="193" t="e">
        <f t="shared" si="610"/>
        <v>#N/A</v>
      </c>
      <c r="KU85" s="193" t="e">
        <f t="shared" si="385"/>
        <v>#N/A</v>
      </c>
      <c r="KV85" s="193" t="e">
        <f t="shared" si="584"/>
        <v>#N/A</v>
      </c>
      <c r="KW85" s="193" t="e">
        <f t="shared" si="584"/>
        <v>#N/A</v>
      </c>
      <c r="KX85" s="193" t="e">
        <f t="shared" si="584"/>
        <v>#N/A</v>
      </c>
      <c r="KY85" s="193" t="e">
        <f t="shared" si="597"/>
        <v>#N/A</v>
      </c>
      <c r="KZ85" s="193" t="e">
        <f t="shared" si="597"/>
        <v>#N/A</v>
      </c>
      <c r="LA85" s="193" t="e">
        <f t="shared" si="597"/>
        <v>#N/A</v>
      </c>
      <c r="LB85" s="193" t="e">
        <f t="shared" si="597"/>
        <v>#N/A</v>
      </c>
      <c r="LC85" s="193" t="e">
        <f t="shared" si="597"/>
        <v>#N/A</v>
      </c>
      <c r="LD85" s="193" t="e">
        <f t="shared" si="597"/>
        <v>#N/A</v>
      </c>
      <c r="LE85" s="193" t="e">
        <f t="shared" si="597"/>
        <v>#N/A</v>
      </c>
      <c r="LF85" s="193" t="e">
        <f t="shared" si="597"/>
        <v>#N/A</v>
      </c>
      <c r="LG85" s="193" t="e">
        <f t="shared" si="597"/>
        <v>#N/A</v>
      </c>
      <c r="LH85" s="193" t="e">
        <f t="shared" si="597"/>
        <v>#N/A</v>
      </c>
      <c r="LI85" s="193" t="e">
        <f t="shared" si="597"/>
        <v>#N/A</v>
      </c>
      <c r="LJ85" s="193" t="e">
        <f t="shared" si="597"/>
        <v>#N/A</v>
      </c>
      <c r="LK85" s="193" t="e">
        <f t="shared" si="597"/>
        <v>#N/A</v>
      </c>
      <c r="LL85" s="193" t="e">
        <f t="shared" si="597"/>
        <v>#N/A</v>
      </c>
      <c r="LM85" s="193" t="e">
        <f t="shared" si="597"/>
        <v>#N/A</v>
      </c>
      <c r="LN85" s="193" t="e">
        <f t="shared" si="592"/>
        <v>#N/A</v>
      </c>
      <c r="LO85" s="193" t="e">
        <f t="shared" si="592"/>
        <v>#N/A</v>
      </c>
      <c r="LP85" s="193" t="e">
        <f t="shared" si="592"/>
        <v>#N/A</v>
      </c>
      <c r="LQ85" s="193" t="e">
        <f t="shared" si="592"/>
        <v>#N/A</v>
      </c>
      <c r="LR85" s="193" t="e">
        <f t="shared" si="592"/>
        <v>#N/A</v>
      </c>
      <c r="LS85" s="193" t="e">
        <f t="shared" si="592"/>
        <v>#N/A</v>
      </c>
      <c r="LT85" s="193" t="e">
        <f t="shared" si="592"/>
        <v>#N/A</v>
      </c>
      <c r="LU85" s="193" t="e">
        <f t="shared" si="592"/>
        <v>#N/A</v>
      </c>
      <c r="LV85" s="193" t="e">
        <f t="shared" si="592"/>
        <v>#N/A</v>
      </c>
      <c r="LW85" s="193" t="e">
        <f t="shared" si="592"/>
        <v>#N/A</v>
      </c>
      <c r="LX85" s="193" t="e">
        <f t="shared" si="592"/>
        <v>#N/A</v>
      </c>
      <c r="LY85" s="193" t="e">
        <f t="shared" si="592"/>
        <v>#N/A</v>
      </c>
      <c r="LZ85" s="193" t="e">
        <f t="shared" si="592"/>
        <v>#N/A</v>
      </c>
      <c r="MA85" s="193" t="e">
        <f t="shared" si="592"/>
        <v>#N/A</v>
      </c>
      <c r="MB85" s="193" t="e">
        <f t="shared" si="592"/>
        <v>#N/A</v>
      </c>
      <c r="MC85" s="193" t="e">
        <f t="shared" si="588"/>
        <v>#N/A</v>
      </c>
      <c r="MD85" s="193" t="e">
        <f t="shared" si="588"/>
        <v>#N/A</v>
      </c>
      <c r="ME85" s="193" t="e">
        <f t="shared" si="588"/>
        <v>#N/A</v>
      </c>
      <c r="MF85" s="193" t="e">
        <f t="shared" si="588"/>
        <v>#N/A</v>
      </c>
      <c r="MG85" s="193" t="e">
        <f t="shared" si="588"/>
        <v>#N/A</v>
      </c>
      <c r="MH85" s="193" t="e">
        <f t="shared" si="588"/>
        <v>#N/A</v>
      </c>
      <c r="MI85" s="193" t="e">
        <f t="shared" si="588"/>
        <v>#N/A</v>
      </c>
      <c r="MJ85" s="193" t="e">
        <f t="shared" si="588"/>
        <v>#N/A</v>
      </c>
      <c r="MK85" s="193" t="e">
        <f t="shared" si="588"/>
        <v>#N/A</v>
      </c>
      <c r="ML85" s="193" t="e">
        <f t="shared" si="588"/>
        <v>#N/A</v>
      </c>
      <c r="MM85" s="193" t="e">
        <f t="shared" si="588"/>
        <v>#N/A</v>
      </c>
      <c r="MN85" s="193" t="e">
        <f t="shared" si="588"/>
        <v>#N/A</v>
      </c>
      <c r="MO85" s="193" t="e">
        <f t="shared" si="588"/>
        <v>#N/A</v>
      </c>
      <c r="MP85" s="193" t="e">
        <f t="shared" si="588"/>
        <v>#N/A</v>
      </c>
      <c r="MQ85" s="193" t="e">
        <f t="shared" si="588"/>
        <v>#N/A</v>
      </c>
      <c r="MR85" s="193" t="e">
        <f t="shared" ref="MR85:NF100" si="611">IF(ISNONTEXT($X85),IF($N85="R",_xlfn.BETA.DIST(EY85,$T85,$U85,FALSE,$G85,$I85),_xlfn.BETA.DIST(EY85,$U85,$T85,FALSE,$G85,$I85)),NA())</f>
        <v>#N/A</v>
      </c>
      <c r="MS85" s="193" t="e">
        <f t="shared" si="611"/>
        <v>#N/A</v>
      </c>
      <c r="MT85" s="193" t="e">
        <f t="shared" si="611"/>
        <v>#N/A</v>
      </c>
      <c r="MU85" s="193" t="e">
        <f t="shared" si="611"/>
        <v>#N/A</v>
      </c>
      <c r="MV85" s="193" t="e">
        <f t="shared" si="611"/>
        <v>#N/A</v>
      </c>
      <c r="MW85" s="193" t="e">
        <f t="shared" si="611"/>
        <v>#N/A</v>
      </c>
      <c r="MX85" s="193" t="e">
        <f t="shared" si="611"/>
        <v>#N/A</v>
      </c>
      <c r="MY85" s="193" t="e">
        <f t="shared" si="611"/>
        <v>#N/A</v>
      </c>
      <c r="MZ85" s="193" t="e">
        <f t="shared" si="611"/>
        <v>#N/A</v>
      </c>
      <c r="NA85" s="193" t="e">
        <f t="shared" si="611"/>
        <v>#N/A</v>
      </c>
      <c r="NB85" s="193" t="e">
        <f t="shared" si="611"/>
        <v>#N/A</v>
      </c>
      <c r="NC85" s="193" t="e">
        <f t="shared" si="611"/>
        <v>#N/A</v>
      </c>
      <c r="ND85" s="193" t="e">
        <f t="shared" si="611"/>
        <v>#N/A</v>
      </c>
      <c r="NE85" s="193" t="e">
        <f t="shared" si="611"/>
        <v>#N/A</v>
      </c>
      <c r="NF85" s="193" t="e">
        <f t="shared" si="611"/>
        <v>#N/A</v>
      </c>
      <c r="NG85" s="193" t="e">
        <f t="shared" si="386"/>
        <v>#N/A</v>
      </c>
      <c r="NH85" s="193" t="e">
        <f t="shared" si="585"/>
        <v>#N/A</v>
      </c>
      <c r="NI85" s="193" t="e">
        <f t="shared" si="585"/>
        <v>#N/A</v>
      </c>
      <c r="NJ85" s="193" t="e">
        <f t="shared" si="585"/>
        <v>#N/A</v>
      </c>
      <c r="NK85" s="193" t="e">
        <f t="shared" si="598"/>
        <v>#N/A</v>
      </c>
      <c r="NL85" s="193" t="e">
        <f t="shared" si="598"/>
        <v>#N/A</v>
      </c>
      <c r="NM85" s="193" t="e">
        <f t="shared" si="598"/>
        <v>#N/A</v>
      </c>
      <c r="NN85" s="193" t="e">
        <f t="shared" si="598"/>
        <v>#N/A</v>
      </c>
      <c r="NO85" s="193" t="e">
        <f t="shared" si="598"/>
        <v>#N/A</v>
      </c>
      <c r="NP85" s="193" t="e">
        <f t="shared" si="598"/>
        <v>#N/A</v>
      </c>
      <c r="NQ85" s="193" t="e">
        <f t="shared" si="598"/>
        <v>#N/A</v>
      </c>
      <c r="NR85" s="193" t="e">
        <f t="shared" si="598"/>
        <v>#N/A</v>
      </c>
      <c r="NS85" s="193" t="e">
        <f t="shared" si="598"/>
        <v>#N/A</v>
      </c>
      <c r="NT85" s="193" t="e">
        <f t="shared" si="598"/>
        <v>#N/A</v>
      </c>
      <c r="NU85" s="193" t="e">
        <f t="shared" si="598"/>
        <v>#N/A</v>
      </c>
      <c r="NV85" s="193" t="e">
        <f t="shared" si="598"/>
        <v>#N/A</v>
      </c>
      <c r="NW85" s="193" t="e">
        <f t="shared" si="598"/>
        <v>#N/A</v>
      </c>
      <c r="NX85" s="193" t="e">
        <f t="shared" si="598"/>
        <v>#N/A</v>
      </c>
      <c r="NY85" s="193" t="e">
        <f t="shared" si="598"/>
        <v>#N/A</v>
      </c>
      <c r="NZ85" s="193" t="e">
        <f t="shared" si="593"/>
        <v>#N/A</v>
      </c>
      <c r="OA85" s="193" t="e">
        <f t="shared" si="593"/>
        <v>#N/A</v>
      </c>
      <c r="OB85" s="193" t="e">
        <f t="shared" si="593"/>
        <v>#N/A</v>
      </c>
      <c r="OC85" s="193" t="e">
        <f t="shared" si="593"/>
        <v>#N/A</v>
      </c>
      <c r="OD85" s="193" t="e">
        <f t="shared" si="593"/>
        <v>#N/A</v>
      </c>
      <c r="OE85" s="193" t="e">
        <f t="shared" si="593"/>
        <v>#N/A</v>
      </c>
      <c r="OF85" s="193" t="e">
        <f t="shared" si="593"/>
        <v>#N/A</v>
      </c>
      <c r="OG85" s="193" t="e">
        <f t="shared" si="593"/>
        <v>#N/A</v>
      </c>
      <c r="OH85" s="193" t="e">
        <f t="shared" si="593"/>
        <v>#N/A</v>
      </c>
      <c r="OI85" s="193" t="e">
        <f t="shared" si="593"/>
        <v>#N/A</v>
      </c>
      <c r="OJ85" s="193" t="e">
        <f t="shared" si="593"/>
        <v>#N/A</v>
      </c>
      <c r="OK85" s="193" t="e">
        <f t="shared" si="593"/>
        <v>#N/A</v>
      </c>
      <c r="OL85" s="193" t="e">
        <f t="shared" si="593"/>
        <v>#N/A</v>
      </c>
      <c r="OM85" s="193" t="e">
        <f t="shared" si="593"/>
        <v>#N/A</v>
      </c>
      <c r="ON85" s="193" t="e">
        <f t="shared" si="593"/>
        <v>#N/A</v>
      </c>
      <c r="OO85" s="193" t="e">
        <f t="shared" si="589"/>
        <v>#N/A</v>
      </c>
      <c r="OP85" s="193" t="e">
        <f t="shared" si="589"/>
        <v>#N/A</v>
      </c>
      <c r="OQ85" s="193" t="e">
        <f t="shared" si="589"/>
        <v>#N/A</v>
      </c>
      <c r="OR85" s="193" t="e">
        <f t="shared" si="589"/>
        <v>#N/A</v>
      </c>
      <c r="OS85" s="193" t="e">
        <f t="shared" si="589"/>
        <v>#N/A</v>
      </c>
      <c r="OT85" s="193" t="e">
        <f t="shared" si="589"/>
        <v>#N/A</v>
      </c>
      <c r="OU85" s="193" t="e">
        <f t="shared" si="589"/>
        <v>#N/A</v>
      </c>
      <c r="OV85" s="193" t="e">
        <f t="shared" si="589"/>
        <v>#N/A</v>
      </c>
      <c r="OW85" s="193" t="e">
        <f t="shared" si="589"/>
        <v>#N/A</v>
      </c>
      <c r="OX85" s="193" t="e">
        <f t="shared" si="589"/>
        <v>#N/A</v>
      </c>
      <c r="OY85" s="193" t="e">
        <f t="shared" si="589"/>
        <v>#N/A</v>
      </c>
      <c r="OZ85" s="193" t="e">
        <f t="shared" si="589"/>
        <v>#N/A</v>
      </c>
      <c r="PA85" s="193" t="e">
        <f t="shared" si="589"/>
        <v>#N/A</v>
      </c>
      <c r="PB85" s="193" t="e">
        <f t="shared" si="589"/>
        <v>#N/A</v>
      </c>
      <c r="PC85" s="193" t="e">
        <f t="shared" si="589"/>
        <v>#N/A</v>
      </c>
      <c r="PD85" s="193" t="e">
        <f t="shared" ref="PD85:PR100" si="612">IF(ISNONTEXT($X85),IF($N85="R",_xlfn.BETA.DIST(HK85,$T85,$U85,FALSE,$G85,$I85),_xlfn.BETA.DIST(HK85,$U85,$T85,FALSE,$G85,$I85)),NA())</f>
        <v>#N/A</v>
      </c>
      <c r="PE85" s="193" t="e">
        <f t="shared" si="612"/>
        <v>#N/A</v>
      </c>
      <c r="PF85" s="193" t="e">
        <f t="shared" si="612"/>
        <v>#N/A</v>
      </c>
      <c r="PG85" s="193" t="e">
        <f t="shared" si="612"/>
        <v>#N/A</v>
      </c>
      <c r="PH85" s="193" t="e">
        <f t="shared" si="612"/>
        <v>#N/A</v>
      </c>
      <c r="PI85" s="193" t="e">
        <f t="shared" si="612"/>
        <v>#N/A</v>
      </c>
      <c r="PJ85" s="193" t="e">
        <f t="shared" si="612"/>
        <v>#N/A</v>
      </c>
      <c r="PK85" s="193" t="e">
        <f t="shared" si="612"/>
        <v>#N/A</v>
      </c>
      <c r="PL85" s="193" t="e">
        <f t="shared" si="612"/>
        <v>#N/A</v>
      </c>
      <c r="PM85" s="193" t="e">
        <f t="shared" si="612"/>
        <v>#N/A</v>
      </c>
      <c r="PN85" s="193" t="e">
        <f t="shared" si="612"/>
        <v>#N/A</v>
      </c>
      <c r="PO85" s="193" t="e">
        <f t="shared" si="612"/>
        <v>#N/A</v>
      </c>
      <c r="PP85" s="193" t="e">
        <f t="shared" si="612"/>
        <v>#N/A</v>
      </c>
      <c r="PQ85" s="193" t="e">
        <f t="shared" si="612"/>
        <v>#N/A</v>
      </c>
      <c r="PR85" s="193" t="e">
        <f t="shared" si="612"/>
        <v>#N/A</v>
      </c>
      <c r="PS85" s="193" t="e">
        <f t="shared" si="387"/>
        <v>#N/A</v>
      </c>
      <c r="PT85" s="193" t="e">
        <f t="shared" si="608"/>
        <v>#N/A</v>
      </c>
      <c r="PU85" s="193" t="e">
        <f t="shared" si="608"/>
        <v>#N/A</v>
      </c>
      <c r="PV85" s="193" t="e">
        <f t="shared" si="608"/>
        <v>#N/A</v>
      </c>
      <c r="PW85" s="193" t="e">
        <f t="shared" si="608"/>
        <v>#N/A</v>
      </c>
      <c r="PX85" s="193" t="e">
        <f t="shared" si="608"/>
        <v>#N/A</v>
      </c>
      <c r="PY85" s="193" t="e">
        <f t="shared" si="608"/>
        <v>#N/A</v>
      </c>
      <c r="PZ85" s="193" t="e">
        <f t="shared" si="608"/>
        <v>#N/A</v>
      </c>
      <c r="QA85" s="193" t="e">
        <f t="shared" si="608"/>
        <v>#N/A</v>
      </c>
    </row>
    <row r="86" spans="1:443" hidden="1" x14ac:dyDescent="0.45">
      <c r="A86" s="276"/>
      <c r="B86" s="277" t="str">
        <f>IF(OR($T86="",$U86=""),"",ROUND(_xlfn.BETA.INV(ABS(VLOOKUP($Z$1,VLookups!$A$30:$B$31,2,FALSE)-B$2),IF($N86="L",$U86,$T86),IF($N86="L",$T86,$U86),$G86,$I86),0))</f>
        <v/>
      </c>
      <c r="C86" s="287" t="str">
        <f t="shared" si="378"/>
        <v/>
      </c>
      <c r="D86" s="288" t="str">
        <f t="shared" si="379"/>
        <v/>
      </c>
      <c r="E86" s="134"/>
      <c r="F86" s="279"/>
      <c r="G86" s="280" t="str">
        <f t="shared" si="367"/>
        <v/>
      </c>
      <c r="H86" s="281"/>
      <c r="I86" s="280" t="str">
        <f t="shared" si="368"/>
        <v/>
      </c>
      <c r="J86" s="279"/>
      <c r="K86" s="135"/>
      <c r="L86" s="110" t="str">
        <f t="shared" si="369"/>
        <v/>
      </c>
      <c r="M86" s="21" t="str">
        <f t="shared" si="370"/>
        <v/>
      </c>
      <c r="N86" s="22" t="str">
        <f t="shared" si="371"/>
        <v/>
      </c>
      <c r="O86" s="23" t="str">
        <f>IF(M86="","",IF(OR($M86&lt;Skew!$B$3,$M86=Skew!$B$3),IF($M86&gt;Skew!$C$3,Skew!$A$3,IF($M86&gt;Skew!$C$4,Skew!$A$4,IF($M86&gt;Skew!$C$5,Skew!$A$5,IF($M86&gt;Skew!$C$6,Skew!$A$6,IF($M86&gt;Skew!$C$7,Skew!$A$7,IF($M86&gt;Skew!$C$8,Skew!$A$8,IF($M86&gt;Skew!$C$9,Skew!$A$9,IF($M86&gt;Skew!$C$10,Skew!$A$10,IF($M86&gt;Skew!$C$11,Skew!$A$11,IF($M86&gt;Skew!$C$12,Skew!$A$12,IF($M86&gt;Skew!$C$13,Skew!$A$13,IF($M86&gt;Skew!$C$14,Skew!$A$14,IF($M86&gt;Skew!$C$15,Skew!$A$15,IF($M86&gt;Skew!$C$16,Skew!$A$16,Skew!$A$17)
)))))))))))))))</f>
        <v/>
      </c>
      <c r="P86" s="22" t="str">
        <f>IF(M86="","",MATCH(O86,Skew!$A$3:$A$17,0))</f>
        <v/>
      </c>
      <c r="Q86" s="22" t="str">
        <f t="shared" si="357"/>
        <v/>
      </c>
      <c r="R86" s="24"/>
      <c r="S86" s="22" t="str">
        <f>IF(OR(M86="",R86=""),"",MATCH(R86,Confidence!$A$3:$A$12,0))</f>
        <v/>
      </c>
      <c r="T86" s="25" t="str">
        <f t="shared" si="358"/>
        <v/>
      </c>
      <c r="U86" s="25" t="str">
        <f t="shared" si="359"/>
        <v/>
      </c>
      <c r="V86" s="22"/>
      <c r="W86" s="102" t="str">
        <f t="shared" si="360"/>
        <v/>
      </c>
      <c r="X86" s="102" t="str">
        <f t="shared" si="361"/>
        <v/>
      </c>
      <c r="Y86" s="37" t="str">
        <f t="shared" si="362"/>
        <v/>
      </c>
      <c r="Z86" s="115"/>
      <c r="AA86" s="204" t="str">
        <f>IF(AND(G86&gt;0,H86&gt;0,I86&gt;0,T86&gt;0,U86&gt;0,Z86&gt;0,NOT(R86="")),ABS(VLOOKUP($Z$1,VLookups!$A$30:$B$31,2,FALSE)-_xlfn.BETA.DIST(Z86,IF(N86="L",U86,T86),IF(N86="L",T86,U86),TRUE,G86,I86)),"")</f>
        <v/>
      </c>
      <c r="AB86" s="112" t="str">
        <f>IF(OR($T86="",$U86=""),"",_xlfn.BETA.INV(ABS(VLOOKUP($Z$1,VLookups!$A$30:$B$31,2,FALSE)-AB$3),IF($N86="L",$U86,$T86),IF($N86="L",$T86,$U86),$G86,$I86))</f>
        <v/>
      </c>
      <c r="AC86" s="113" t="str">
        <f>IF(OR($T86="",$U86=""),"",_xlfn.BETA.INV(ABS(VLOOKUP($Z$1,VLookups!$A$30:$B$31,2,FALSE)-AC$3),IF($N86="L",$U86,$T86),IF($N86="L",$T86,$U86),$G86,$I86))</f>
        <v/>
      </c>
      <c r="AD86" s="112" t="str">
        <f>IF(OR($T86="",$U86=""),"",_xlfn.BETA.INV(ABS(VLOOKUP($Z$1,VLookups!$A$30:$B$31,2,FALSE)-AD$3),IF($N86="L",$U86,$T86),IF($N86="L",$T86,$U86),$G86,$I86))</f>
        <v/>
      </c>
      <c r="AE86" s="113" t="str">
        <f>IF(OR($T86="",$U86=""),"",_xlfn.BETA.INV(ABS(VLOOKUP($Z$1,VLookups!$A$30:$B$31,2,FALSE)-AE$3),IF($N86="L",$U86,$T86),IF($N86="L",$T86,$U86),$G86,$I86))</f>
        <v/>
      </c>
      <c r="AF86" s="112" t="str">
        <f>IF(OR($T86="",$U86=""),"",_xlfn.BETA.INV(ABS(VLOOKUP($Z$1,VLookups!$A$30:$B$31,2,FALSE)-AF$3),IF($N86="L",$U86,$T86),IF($N86="L",$T86,$U86),$G86,$I86))</f>
        <v/>
      </c>
      <c r="AG86" s="113" t="str">
        <f>IF(OR($T86="",$U86=""),"",_xlfn.BETA.INV(ABS(VLOOKUP($Z$1,VLookups!$A$30:$B$31,2,FALSE)-AG$3),IF($N86="L",$U86,$T86),IF($N86="L",$T86,$U86),$G86,$I86))</f>
        <v/>
      </c>
      <c r="AH86" s="112" t="str">
        <f>IF(OR($T86="",$U86=""),"",_xlfn.BETA.INV(ABS(VLOOKUP($Z$1,VLookups!$A$30:$B$31,2,FALSE)-AH$3),IF($N86="L",$U86,$T86),IF($N86="L",$T86,$U86),$G86,$I86))</f>
        <v/>
      </c>
      <c r="AI86" s="113" t="str">
        <f>IF(OR($T86="",$U86=""),"",_xlfn.BETA.INV(ABS(VLOOKUP($Z$1,VLookups!$A$30:$B$31,2,FALSE)-AI$3),IF($N86="L",$U86,$T86),IF($N86="L",$T86,$U86),$G86,$I86))</f>
        <v/>
      </c>
      <c r="AJ86" s="112" t="str">
        <f>IF(OR($T86="",$U86=""),"",_xlfn.BETA.INV(ABS(VLOOKUP($Z$1,VLookups!$A$30:$B$31,2,FALSE)-AJ$3),IF($N86="L",$U86,$T86),IF($N86="L",$T86,$U86),$G86,$I86))</f>
        <v/>
      </c>
      <c r="AK86" s="113" t="str">
        <f>IF(OR($T86="",$U86=""),"",_xlfn.BETA.INV(ABS(VLOOKUP($Z$1,VLookups!$A$30:$B$31,2,FALSE)-AK$3),IF($N86="L",$U86,$T86),IF($N86="L",$T86,$U86),$G86,$I86))</f>
        <v/>
      </c>
      <c r="AL86" s="112" t="str">
        <f>IF(OR($T86="",$U86=""),"",_xlfn.BETA.INV(ABS(VLOOKUP($Z$1,VLookups!$A$30:$B$31,2,FALSE)-AL$3),IF($N86="L",$U86,$T86),IF($N86="L",$T86,$U86),$G86,$I86))</f>
        <v/>
      </c>
      <c r="AM86" s="113" t="str">
        <f>IF(OR($T86="",$U86=""),"",_xlfn.BETA.INV(ABS(VLOOKUP($Z$1,VLookups!$A$30:$B$31,2,FALSE)-AM$3),IF($N86="L",$U86,$T86),IF($N86="L",$T86,$U86),$G86,$I86))</f>
        <v/>
      </c>
      <c r="AN86" s="15"/>
      <c r="AO86" s="194" t="str">
        <f t="shared" si="372"/>
        <v/>
      </c>
      <c r="AP86" s="192" t="str">
        <f t="shared" si="373"/>
        <v/>
      </c>
      <c r="AQ86" s="177" t="str">
        <f t="shared" ref="AQ86" si="613">IF(ISNONTEXT($AO86),AP86+$AO86,"")</f>
        <v/>
      </c>
      <c r="AR86" s="177" t="str">
        <f t="shared" si="389"/>
        <v/>
      </c>
      <c r="AS86" s="177" t="str">
        <f t="shared" si="390"/>
        <v/>
      </c>
      <c r="AT86" s="177" t="str">
        <f t="shared" si="391"/>
        <v/>
      </c>
      <c r="AU86" s="177" t="str">
        <f t="shared" si="392"/>
        <v/>
      </c>
      <c r="AV86" s="177" t="str">
        <f t="shared" si="393"/>
        <v/>
      </c>
      <c r="AW86" s="177" t="str">
        <f t="shared" si="394"/>
        <v/>
      </c>
      <c r="AX86" s="177" t="str">
        <f t="shared" si="395"/>
        <v/>
      </c>
      <c r="AY86" s="177" t="str">
        <f t="shared" si="396"/>
        <v/>
      </c>
      <c r="AZ86" s="177" t="str">
        <f t="shared" si="397"/>
        <v/>
      </c>
      <c r="BA86" s="177" t="str">
        <f t="shared" si="398"/>
        <v/>
      </c>
      <c r="BB86" s="177" t="str">
        <f t="shared" si="399"/>
        <v/>
      </c>
      <c r="BC86" s="177" t="str">
        <f t="shared" si="400"/>
        <v/>
      </c>
      <c r="BD86" s="177" t="str">
        <f t="shared" si="401"/>
        <v/>
      </c>
      <c r="BE86" s="177" t="str">
        <f t="shared" si="402"/>
        <v/>
      </c>
      <c r="BF86" s="177" t="str">
        <f t="shared" si="403"/>
        <v/>
      </c>
      <c r="BG86" s="177" t="str">
        <f t="shared" si="404"/>
        <v/>
      </c>
      <c r="BH86" s="177" t="str">
        <f t="shared" si="405"/>
        <v/>
      </c>
      <c r="BI86" s="177" t="str">
        <f t="shared" si="406"/>
        <v/>
      </c>
      <c r="BJ86" s="177" t="str">
        <f t="shared" si="407"/>
        <v/>
      </c>
      <c r="BK86" s="177" t="str">
        <f t="shared" si="408"/>
        <v/>
      </c>
      <c r="BL86" s="177" t="str">
        <f t="shared" si="409"/>
        <v/>
      </c>
      <c r="BM86" s="177" t="str">
        <f t="shared" si="410"/>
        <v/>
      </c>
      <c r="BN86" s="177" t="str">
        <f t="shared" si="411"/>
        <v/>
      </c>
      <c r="BO86" s="177" t="str">
        <f t="shared" si="412"/>
        <v/>
      </c>
      <c r="BP86" s="177" t="str">
        <f t="shared" si="413"/>
        <v/>
      </c>
      <c r="BQ86" s="177" t="str">
        <f t="shared" si="414"/>
        <v/>
      </c>
      <c r="BR86" s="177" t="str">
        <f t="shared" si="415"/>
        <v/>
      </c>
      <c r="BS86" s="177" t="str">
        <f t="shared" si="416"/>
        <v/>
      </c>
      <c r="BT86" s="177" t="str">
        <f t="shared" si="417"/>
        <v/>
      </c>
      <c r="BU86" s="177" t="str">
        <f t="shared" si="418"/>
        <v/>
      </c>
      <c r="BV86" s="177" t="str">
        <f t="shared" si="419"/>
        <v/>
      </c>
      <c r="BW86" s="177" t="str">
        <f t="shared" si="420"/>
        <v/>
      </c>
      <c r="BX86" s="177" t="str">
        <f t="shared" si="421"/>
        <v/>
      </c>
      <c r="BY86" s="177" t="str">
        <f t="shared" si="422"/>
        <v/>
      </c>
      <c r="BZ86" s="177" t="str">
        <f t="shared" si="423"/>
        <v/>
      </c>
      <c r="CA86" s="177" t="str">
        <f t="shared" si="424"/>
        <v/>
      </c>
      <c r="CB86" s="177" t="str">
        <f t="shared" si="425"/>
        <v/>
      </c>
      <c r="CC86" s="177" t="str">
        <f t="shared" si="426"/>
        <v/>
      </c>
      <c r="CD86" s="177" t="str">
        <f t="shared" si="427"/>
        <v/>
      </c>
      <c r="CE86" s="177" t="str">
        <f t="shared" si="428"/>
        <v/>
      </c>
      <c r="CF86" s="177" t="str">
        <f t="shared" si="429"/>
        <v/>
      </c>
      <c r="CG86" s="177" t="str">
        <f t="shared" si="430"/>
        <v/>
      </c>
      <c r="CH86" s="177" t="str">
        <f t="shared" si="431"/>
        <v/>
      </c>
      <c r="CI86" s="177" t="str">
        <f t="shared" si="432"/>
        <v/>
      </c>
      <c r="CJ86" s="177" t="str">
        <f t="shared" si="433"/>
        <v/>
      </c>
      <c r="CK86" s="177" t="str">
        <f t="shared" si="434"/>
        <v/>
      </c>
      <c r="CL86" s="177" t="str">
        <f t="shared" si="435"/>
        <v/>
      </c>
      <c r="CM86" s="177" t="str">
        <f t="shared" si="436"/>
        <v/>
      </c>
      <c r="CN86" s="177" t="str">
        <f t="shared" si="437"/>
        <v/>
      </c>
      <c r="CO86" s="177" t="str">
        <f t="shared" si="438"/>
        <v/>
      </c>
      <c r="CP86" s="177" t="str">
        <f t="shared" si="439"/>
        <v/>
      </c>
      <c r="CQ86" s="177" t="str">
        <f t="shared" si="440"/>
        <v/>
      </c>
      <c r="CR86" s="177" t="str">
        <f t="shared" si="441"/>
        <v/>
      </c>
      <c r="CS86" s="177" t="str">
        <f t="shared" si="442"/>
        <v/>
      </c>
      <c r="CT86" s="177" t="str">
        <f t="shared" si="443"/>
        <v/>
      </c>
      <c r="CU86" s="177" t="str">
        <f t="shared" si="444"/>
        <v/>
      </c>
      <c r="CV86" s="177" t="str">
        <f t="shared" si="445"/>
        <v/>
      </c>
      <c r="CW86" s="177" t="str">
        <f t="shared" si="446"/>
        <v/>
      </c>
      <c r="CX86" s="177" t="str">
        <f t="shared" si="447"/>
        <v/>
      </c>
      <c r="CY86" s="177" t="str">
        <f t="shared" si="448"/>
        <v/>
      </c>
      <c r="CZ86" s="177" t="str">
        <f t="shared" si="449"/>
        <v/>
      </c>
      <c r="DA86" s="177" t="str">
        <f t="shared" si="450"/>
        <v/>
      </c>
      <c r="DB86" s="177" t="str">
        <f t="shared" si="451"/>
        <v/>
      </c>
      <c r="DC86" s="177" t="str">
        <f t="shared" si="382"/>
        <v/>
      </c>
      <c r="DD86" s="177" t="str">
        <f t="shared" si="452"/>
        <v/>
      </c>
      <c r="DE86" s="177" t="str">
        <f t="shared" si="453"/>
        <v/>
      </c>
      <c r="DF86" s="177" t="str">
        <f t="shared" si="454"/>
        <v/>
      </c>
      <c r="DG86" s="177" t="str">
        <f t="shared" si="455"/>
        <v/>
      </c>
      <c r="DH86" s="177" t="str">
        <f t="shared" si="456"/>
        <v/>
      </c>
      <c r="DI86" s="177" t="str">
        <f t="shared" si="457"/>
        <v/>
      </c>
      <c r="DJ86" s="177" t="str">
        <f t="shared" si="458"/>
        <v/>
      </c>
      <c r="DK86" s="177" t="str">
        <f t="shared" si="459"/>
        <v/>
      </c>
      <c r="DL86" s="177" t="str">
        <f t="shared" si="460"/>
        <v/>
      </c>
      <c r="DM86" s="177" t="str">
        <f t="shared" si="461"/>
        <v/>
      </c>
      <c r="DN86" s="177" t="str">
        <f t="shared" si="462"/>
        <v/>
      </c>
      <c r="DO86" s="177" t="str">
        <f t="shared" si="463"/>
        <v/>
      </c>
      <c r="DP86" s="177" t="str">
        <f t="shared" si="464"/>
        <v/>
      </c>
      <c r="DQ86" s="177" t="str">
        <f t="shared" si="465"/>
        <v/>
      </c>
      <c r="DR86" s="177" t="str">
        <f t="shared" si="466"/>
        <v/>
      </c>
      <c r="DS86" s="177" t="str">
        <f t="shared" si="467"/>
        <v/>
      </c>
      <c r="DT86" s="177" t="str">
        <f t="shared" si="468"/>
        <v/>
      </c>
      <c r="DU86" s="177" t="str">
        <f t="shared" si="469"/>
        <v/>
      </c>
      <c r="DV86" s="177" t="str">
        <f t="shared" si="470"/>
        <v/>
      </c>
      <c r="DW86" s="177" t="str">
        <f t="shared" si="471"/>
        <v/>
      </c>
      <c r="DX86" s="177" t="str">
        <f t="shared" si="472"/>
        <v/>
      </c>
      <c r="DY86" s="177" t="str">
        <f t="shared" si="473"/>
        <v/>
      </c>
      <c r="DZ86" s="177" t="str">
        <f t="shared" si="474"/>
        <v/>
      </c>
      <c r="EA86" s="177" t="str">
        <f t="shared" si="475"/>
        <v/>
      </c>
      <c r="EB86" s="177" t="str">
        <f t="shared" si="476"/>
        <v/>
      </c>
      <c r="EC86" s="177" t="str">
        <f t="shared" si="477"/>
        <v/>
      </c>
      <c r="ED86" s="177" t="str">
        <f t="shared" si="478"/>
        <v/>
      </c>
      <c r="EE86" s="177" t="str">
        <f t="shared" si="479"/>
        <v/>
      </c>
      <c r="EF86" s="177" t="str">
        <f t="shared" si="480"/>
        <v/>
      </c>
      <c r="EG86" s="177" t="str">
        <f t="shared" si="481"/>
        <v/>
      </c>
      <c r="EH86" s="177" t="str">
        <f t="shared" si="482"/>
        <v/>
      </c>
      <c r="EI86" s="177" t="str">
        <f t="shared" si="483"/>
        <v/>
      </c>
      <c r="EJ86" s="177" t="str">
        <f t="shared" si="484"/>
        <v/>
      </c>
      <c r="EK86" s="177" t="str">
        <f t="shared" si="485"/>
        <v/>
      </c>
      <c r="EL86" s="177" t="str">
        <f t="shared" si="486"/>
        <v/>
      </c>
      <c r="EM86" s="177" t="str">
        <f t="shared" si="487"/>
        <v/>
      </c>
      <c r="EN86" s="177" t="str">
        <f t="shared" si="488"/>
        <v/>
      </c>
      <c r="EO86" s="177" t="str">
        <f t="shared" si="489"/>
        <v/>
      </c>
      <c r="EP86" s="177" t="str">
        <f t="shared" si="490"/>
        <v/>
      </c>
      <c r="EQ86" s="177" t="str">
        <f t="shared" si="491"/>
        <v/>
      </c>
      <c r="ER86" s="177" t="str">
        <f t="shared" si="492"/>
        <v/>
      </c>
      <c r="ES86" s="177" t="str">
        <f t="shared" si="493"/>
        <v/>
      </c>
      <c r="ET86" s="177" t="str">
        <f t="shared" si="494"/>
        <v/>
      </c>
      <c r="EU86" s="177" t="str">
        <f t="shared" si="495"/>
        <v/>
      </c>
      <c r="EV86" s="177" t="str">
        <f t="shared" si="496"/>
        <v/>
      </c>
      <c r="EW86" s="177" t="str">
        <f t="shared" si="497"/>
        <v/>
      </c>
      <c r="EX86" s="177" t="str">
        <f t="shared" si="498"/>
        <v/>
      </c>
      <c r="EY86" s="177" t="str">
        <f t="shared" si="499"/>
        <v/>
      </c>
      <c r="EZ86" s="177" t="str">
        <f t="shared" si="500"/>
        <v/>
      </c>
      <c r="FA86" s="177" t="str">
        <f t="shared" si="501"/>
        <v/>
      </c>
      <c r="FB86" s="177" t="str">
        <f t="shared" si="502"/>
        <v/>
      </c>
      <c r="FC86" s="177" t="str">
        <f t="shared" si="503"/>
        <v/>
      </c>
      <c r="FD86" s="177" t="str">
        <f t="shared" si="504"/>
        <v/>
      </c>
      <c r="FE86" s="177" t="str">
        <f t="shared" si="505"/>
        <v/>
      </c>
      <c r="FF86" s="177" t="str">
        <f t="shared" si="506"/>
        <v/>
      </c>
      <c r="FG86" s="177" t="str">
        <f t="shared" si="507"/>
        <v/>
      </c>
      <c r="FH86" s="177" t="str">
        <f t="shared" si="508"/>
        <v/>
      </c>
      <c r="FI86" s="177" t="str">
        <f t="shared" si="509"/>
        <v/>
      </c>
      <c r="FJ86" s="177" t="str">
        <f t="shared" si="510"/>
        <v/>
      </c>
      <c r="FK86" s="177" t="str">
        <f t="shared" si="511"/>
        <v/>
      </c>
      <c r="FL86" s="177" t="str">
        <f t="shared" si="512"/>
        <v/>
      </c>
      <c r="FM86" s="177" t="str">
        <f t="shared" si="513"/>
        <v/>
      </c>
      <c r="FN86" s="177" t="str">
        <f t="shared" si="514"/>
        <v/>
      </c>
      <c r="FO86" s="177" t="str">
        <f t="shared" si="383"/>
        <v/>
      </c>
      <c r="FP86" s="177" t="str">
        <f t="shared" si="515"/>
        <v/>
      </c>
      <c r="FQ86" s="177" t="str">
        <f t="shared" si="516"/>
        <v/>
      </c>
      <c r="FR86" s="177" t="str">
        <f t="shared" si="517"/>
        <v/>
      </c>
      <c r="FS86" s="177" t="str">
        <f t="shared" si="518"/>
        <v/>
      </c>
      <c r="FT86" s="177" t="str">
        <f t="shared" si="519"/>
        <v/>
      </c>
      <c r="FU86" s="177" t="str">
        <f t="shared" si="520"/>
        <v/>
      </c>
      <c r="FV86" s="177" t="str">
        <f t="shared" si="521"/>
        <v/>
      </c>
      <c r="FW86" s="177" t="str">
        <f t="shared" si="522"/>
        <v/>
      </c>
      <c r="FX86" s="177" t="str">
        <f t="shared" si="523"/>
        <v/>
      </c>
      <c r="FY86" s="177" t="str">
        <f t="shared" si="524"/>
        <v/>
      </c>
      <c r="FZ86" s="177" t="str">
        <f t="shared" si="525"/>
        <v/>
      </c>
      <c r="GA86" s="177" t="str">
        <f t="shared" si="526"/>
        <v/>
      </c>
      <c r="GB86" s="177" t="str">
        <f t="shared" si="527"/>
        <v/>
      </c>
      <c r="GC86" s="177" t="str">
        <f t="shared" si="528"/>
        <v/>
      </c>
      <c r="GD86" s="177" t="str">
        <f t="shared" si="529"/>
        <v/>
      </c>
      <c r="GE86" s="177" t="str">
        <f t="shared" si="530"/>
        <v/>
      </c>
      <c r="GF86" s="177" t="str">
        <f t="shared" si="531"/>
        <v/>
      </c>
      <c r="GG86" s="177" t="str">
        <f t="shared" si="532"/>
        <v/>
      </c>
      <c r="GH86" s="177" t="str">
        <f t="shared" si="533"/>
        <v/>
      </c>
      <c r="GI86" s="177" t="str">
        <f t="shared" si="534"/>
        <v/>
      </c>
      <c r="GJ86" s="177" t="str">
        <f t="shared" si="535"/>
        <v/>
      </c>
      <c r="GK86" s="177" t="str">
        <f t="shared" si="536"/>
        <v/>
      </c>
      <c r="GL86" s="177" t="str">
        <f t="shared" si="537"/>
        <v/>
      </c>
      <c r="GM86" s="177" t="str">
        <f t="shared" si="538"/>
        <v/>
      </c>
      <c r="GN86" s="177" t="str">
        <f t="shared" si="539"/>
        <v/>
      </c>
      <c r="GO86" s="177" t="str">
        <f t="shared" si="540"/>
        <v/>
      </c>
      <c r="GP86" s="177" t="str">
        <f t="shared" si="541"/>
        <v/>
      </c>
      <c r="GQ86" s="177" t="str">
        <f t="shared" si="542"/>
        <v/>
      </c>
      <c r="GR86" s="177" t="str">
        <f t="shared" si="543"/>
        <v/>
      </c>
      <c r="GS86" s="177" t="str">
        <f t="shared" si="544"/>
        <v/>
      </c>
      <c r="GT86" s="177" t="str">
        <f t="shared" si="545"/>
        <v/>
      </c>
      <c r="GU86" s="177" t="str">
        <f t="shared" si="546"/>
        <v/>
      </c>
      <c r="GV86" s="177" t="str">
        <f t="shared" si="547"/>
        <v/>
      </c>
      <c r="GW86" s="177" t="str">
        <f t="shared" si="548"/>
        <v/>
      </c>
      <c r="GX86" s="177" t="str">
        <f t="shared" si="549"/>
        <v/>
      </c>
      <c r="GY86" s="177" t="str">
        <f t="shared" si="550"/>
        <v/>
      </c>
      <c r="GZ86" s="177" t="str">
        <f t="shared" si="551"/>
        <v/>
      </c>
      <c r="HA86" s="177" t="str">
        <f t="shared" si="552"/>
        <v/>
      </c>
      <c r="HB86" s="177" t="str">
        <f t="shared" si="553"/>
        <v/>
      </c>
      <c r="HC86" s="177" t="str">
        <f t="shared" si="554"/>
        <v/>
      </c>
      <c r="HD86" s="177" t="str">
        <f t="shared" si="555"/>
        <v/>
      </c>
      <c r="HE86" s="177" t="str">
        <f t="shared" si="556"/>
        <v/>
      </c>
      <c r="HF86" s="177" t="str">
        <f t="shared" si="557"/>
        <v/>
      </c>
      <c r="HG86" s="177" t="str">
        <f t="shared" si="558"/>
        <v/>
      </c>
      <c r="HH86" s="177" t="str">
        <f t="shared" si="559"/>
        <v/>
      </c>
      <c r="HI86" s="177" t="str">
        <f t="shared" si="560"/>
        <v/>
      </c>
      <c r="HJ86" s="177" t="str">
        <f t="shared" si="561"/>
        <v/>
      </c>
      <c r="HK86" s="177" t="str">
        <f t="shared" si="562"/>
        <v/>
      </c>
      <c r="HL86" s="177" t="str">
        <f t="shared" si="563"/>
        <v/>
      </c>
      <c r="HM86" s="177" t="str">
        <f t="shared" si="564"/>
        <v/>
      </c>
      <c r="HN86" s="177" t="str">
        <f t="shared" si="565"/>
        <v/>
      </c>
      <c r="HO86" s="177" t="str">
        <f t="shared" si="566"/>
        <v/>
      </c>
      <c r="HP86" s="177" t="str">
        <f t="shared" si="567"/>
        <v/>
      </c>
      <c r="HQ86" s="177" t="str">
        <f t="shared" si="568"/>
        <v/>
      </c>
      <c r="HR86" s="177" t="str">
        <f t="shared" si="569"/>
        <v/>
      </c>
      <c r="HS86" s="177" t="str">
        <f t="shared" si="570"/>
        <v/>
      </c>
      <c r="HT86" s="177" t="str">
        <f t="shared" si="571"/>
        <v/>
      </c>
      <c r="HU86" s="177" t="str">
        <f t="shared" si="572"/>
        <v/>
      </c>
      <c r="HV86" s="177" t="str">
        <f t="shared" si="573"/>
        <v/>
      </c>
      <c r="HW86" s="177" t="str">
        <f t="shared" si="574"/>
        <v/>
      </c>
      <c r="HX86" s="177" t="str">
        <f t="shared" si="575"/>
        <v/>
      </c>
      <c r="HY86" s="177" t="str">
        <f t="shared" si="576"/>
        <v/>
      </c>
      <c r="HZ86" s="177" t="str">
        <f t="shared" si="577"/>
        <v/>
      </c>
      <c r="IA86" s="177" t="str">
        <f t="shared" si="384"/>
        <v/>
      </c>
      <c r="IB86" s="177" t="str">
        <f t="shared" si="602"/>
        <v/>
      </c>
      <c r="IC86" s="177" t="str">
        <f t="shared" si="603"/>
        <v/>
      </c>
      <c r="ID86" s="177" t="str">
        <f t="shared" si="604"/>
        <v/>
      </c>
      <c r="IE86" s="177" t="str">
        <f t="shared" si="605"/>
        <v/>
      </c>
      <c r="IF86" s="177" t="str">
        <f t="shared" si="606"/>
        <v/>
      </c>
      <c r="IG86" s="177" t="str">
        <f t="shared" si="607"/>
        <v/>
      </c>
      <c r="IH86" s="192" t="str">
        <f t="shared" si="364"/>
        <v/>
      </c>
      <c r="II86" s="193" t="e">
        <f t="shared" si="365"/>
        <v>#N/A</v>
      </c>
      <c r="IJ86" s="193" t="e">
        <f t="shared" si="583"/>
        <v>#N/A</v>
      </c>
      <c r="IK86" s="193" t="e">
        <f t="shared" si="583"/>
        <v>#N/A</v>
      </c>
      <c r="IL86" s="193" t="e">
        <f t="shared" si="583"/>
        <v>#N/A</v>
      </c>
      <c r="IM86" s="193" t="e">
        <f t="shared" si="596"/>
        <v>#N/A</v>
      </c>
      <c r="IN86" s="193" t="e">
        <f t="shared" si="596"/>
        <v>#N/A</v>
      </c>
      <c r="IO86" s="193" t="e">
        <f t="shared" si="596"/>
        <v>#N/A</v>
      </c>
      <c r="IP86" s="193" t="e">
        <f t="shared" si="596"/>
        <v>#N/A</v>
      </c>
      <c r="IQ86" s="193" t="e">
        <f t="shared" si="596"/>
        <v>#N/A</v>
      </c>
      <c r="IR86" s="193" t="e">
        <f t="shared" si="596"/>
        <v>#N/A</v>
      </c>
      <c r="IS86" s="193" t="e">
        <f t="shared" si="596"/>
        <v>#N/A</v>
      </c>
      <c r="IT86" s="193" t="e">
        <f t="shared" si="596"/>
        <v>#N/A</v>
      </c>
      <c r="IU86" s="193" t="e">
        <f t="shared" si="596"/>
        <v>#N/A</v>
      </c>
      <c r="IV86" s="193" t="e">
        <f t="shared" si="596"/>
        <v>#N/A</v>
      </c>
      <c r="IW86" s="193" t="e">
        <f t="shared" si="596"/>
        <v>#N/A</v>
      </c>
      <c r="IX86" s="193" t="e">
        <f t="shared" si="596"/>
        <v>#N/A</v>
      </c>
      <c r="IY86" s="193" t="e">
        <f t="shared" si="596"/>
        <v>#N/A</v>
      </c>
      <c r="IZ86" s="193" t="e">
        <f t="shared" si="596"/>
        <v>#N/A</v>
      </c>
      <c r="JA86" s="193" t="e">
        <f t="shared" si="596"/>
        <v>#N/A</v>
      </c>
      <c r="JB86" s="193" t="e">
        <f t="shared" si="591"/>
        <v>#N/A</v>
      </c>
      <c r="JC86" s="193" t="e">
        <f t="shared" si="591"/>
        <v>#N/A</v>
      </c>
      <c r="JD86" s="193" t="e">
        <f t="shared" si="591"/>
        <v>#N/A</v>
      </c>
      <c r="JE86" s="193" t="e">
        <f t="shared" si="591"/>
        <v>#N/A</v>
      </c>
      <c r="JF86" s="193" t="e">
        <f t="shared" si="591"/>
        <v>#N/A</v>
      </c>
      <c r="JG86" s="193" t="e">
        <f t="shared" si="591"/>
        <v>#N/A</v>
      </c>
      <c r="JH86" s="193" t="e">
        <f t="shared" si="591"/>
        <v>#N/A</v>
      </c>
      <c r="JI86" s="193" t="e">
        <f t="shared" si="591"/>
        <v>#N/A</v>
      </c>
      <c r="JJ86" s="193" t="e">
        <f t="shared" si="591"/>
        <v>#N/A</v>
      </c>
      <c r="JK86" s="193" t="e">
        <f t="shared" si="591"/>
        <v>#N/A</v>
      </c>
      <c r="JL86" s="193" t="e">
        <f t="shared" si="591"/>
        <v>#N/A</v>
      </c>
      <c r="JM86" s="193" t="e">
        <f t="shared" si="591"/>
        <v>#N/A</v>
      </c>
      <c r="JN86" s="193" t="e">
        <f t="shared" si="591"/>
        <v>#N/A</v>
      </c>
      <c r="JO86" s="193" t="e">
        <f t="shared" si="591"/>
        <v>#N/A</v>
      </c>
      <c r="JP86" s="193" t="e">
        <f t="shared" si="591"/>
        <v>#N/A</v>
      </c>
      <c r="JQ86" s="193" t="e">
        <f t="shared" si="587"/>
        <v>#N/A</v>
      </c>
      <c r="JR86" s="193" t="e">
        <f t="shared" si="587"/>
        <v>#N/A</v>
      </c>
      <c r="JS86" s="193" t="e">
        <f t="shared" si="587"/>
        <v>#N/A</v>
      </c>
      <c r="JT86" s="193" t="e">
        <f t="shared" si="587"/>
        <v>#N/A</v>
      </c>
      <c r="JU86" s="193" t="e">
        <f t="shared" si="587"/>
        <v>#N/A</v>
      </c>
      <c r="JV86" s="193" t="e">
        <f t="shared" si="587"/>
        <v>#N/A</v>
      </c>
      <c r="JW86" s="193" t="e">
        <f t="shared" si="587"/>
        <v>#N/A</v>
      </c>
      <c r="JX86" s="193" t="e">
        <f t="shared" si="587"/>
        <v>#N/A</v>
      </c>
      <c r="JY86" s="193" t="e">
        <f t="shared" si="587"/>
        <v>#N/A</v>
      </c>
      <c r="JZ86" s="193" t="e">
        <f t="shared" si="587"/>
        <v>#N/A</v>
      </c>
      <c r="KA86" s="193" t="e">
        <f t="shared" si="587"/>
        <v>#N/A</v>
      </c>
      <c r="KB86" s="193" t="e">
        <f t="shared" si="587"/>
        <v>#N/A</v>
      </c>
      <c r="KC86" s="193" t="e">
        <f t="shared" si="587"/>
        <v>#N/A</v>
      </c>
      <c r="KD86" s="193" t="e">
        <f t="shared" si="587"/>
        <v>#N/A</v>
      </c>
      <c r="KE86" s="193" t="e">
        <f t="shared" si="587"/>
        <v>#N/A</v>
      </c>
      <c r="KF86" s="193" t="e">
        <f t="shared" si="610"/>
        <v>#N/A</v>
      </c>
      <c r="KG86" s="193" t="e">
        <f t="shared" si="610"/>
        <v>#N/A</v>
      </c>
      <c r="KH86" s="193" t="e">
        <f t="shared" si="610"/>
        <v>#N/A</v>
      </c>
      <c r="KI86" s="193" t="e">
        <f t="shared" si="610"/>
        <v>#N/A</v>
      </c>
      <c r="KJ86" s="193" t="e">
        <f t="shared" si="610"/>
        <v>#N/A</v>
      </c>
      <c r="KK86" s="193" t="e">
        <f t="shared" si="610"/>
        <v>#N/A</v>
      </c>
      <c r="KL86" s="193" t="e">
        <f t="shared" si="610"/>
        <v>#N/A</v>
      </c>
      <c r="KM86" s="193" t="e">
        <f t="shared" si="610"/>
        <v>#N/A</v>
      </c>
      <c r="KN86" s="193" t="e">
        <f t="shared" si="610"/>
        <v>#N/A</v>
      </c>
      <c r="KO86" s="193" t="e">
        <f t="shared" si="610"/>
        <v>#N/A</v>
      </c>
      <c r="KP86" s="193" t="e">
        <f t="shared" si="610"/>
        <v>#N/A</v>
      </c>
      <c r="KQ86" s="193" t="e">
        <f t="shared" si="610"/>
        <v>#N/A</v>
      </c>
      <c r="KR86" s="193" t="e">
        <f t="shared" si="610"/>
        <v>#N/A</v>
      </c>
      <c r="KS86" s="193" t="e">
        <f t="shared" si="610"/>
        <v>#N/A</v>
      </c>
      <c r="KT86" s="193" t="e">
        <f t="shared" si="610"/>
        <v>#N/A</v>
      </c>
      <c r="KU86" s="193" t="e">
        <f t="shared" si="385"/>
        <v>#N/A</v>
      </c>
      <c r="KV86" s="193" t="e">
        <f t="shared" si="584"/>
        <v>#N/A</v>
      </c>
      <c r="KW86" s="193" t="e">
        <f t="shared" si="584"/>
        <v>#N/A</v>
      </c>
      <c r="KX86" s="193" t="e">
        <f t="shared" si="584"/>
        <v>#N/A</v>
      </c>
      <c r="KY86" s="193" t="e">
        <f t="shared" si="597"/>
        <v>#N/A</v>
      </c>
      <c r="KZ86" s="193" t="e">
        <f t="shared" si="597"/>
        <v>#N/A</v>
      </c>
      <c r="LA86" s="193" t="e">
        <f t="shared" si="597"/>
        <v>#N/A</v>
      </c>
      <c r="LB86" s="193" t="e">
        <f t="shared" si="597"/>
        <v>#N/A</v>
      </c>
      <c r="LC86" s="193" t="e">
        <f t="shared" si="597"/>
        <v>#N/A</v>
      </c>
      <c r="LD86" s="193" t="e">
        <f t="shared" si="597"/>
        <v>#N/A</v>
      </c>
      <c r="LE86" s="193" t="e">
        <f t="shared" si="597"/>
        <v>#N/A</v>
      </c>
      <c r="LF86" s="193" t="e">
        <f t="shared" si="597"/>
        <v>#N/A</v>
      </c>
      <c r="LG86" s="193" t="e">
        <f t="shared" si="597"/>
        <v>#N/A</v>
      </c>
      <c r="LH86" s="193" t="e">
        <f t="shared" si="597"/>
        <v>#N/A</v>
      </c>
      <c r="LI86" s="193" t="e">
        <f t="shared" si="597"/>
        <v>#N/A</v>
      </c>
      <c r="LJ86" s="193" t="e">
        <f t="shared" si="597"/>
        <v>#N/A</v>
      </c>
      <c r="LK86" s="193" t="e">
        <f t="shared" si="597"/>
        <v>#N/A</v>
      </c>
      <c r="LL86" s="193" t="e">
        <f t="shared" si="597"/>
        <v>#N/A</v>
      </c>
      <c r="LM86" s="193" t="e">
        <f t="shared" si="597"/>
        <v>#N/A</v>
      </c>
      <c r="LN86" s="193" t="e">
        <f t="shared" si="592"/>
        <v>#N/A</v>
      </c>
      <c r="LO86" s="193" t="e">
        <f t="shared" si="592"/>
        <v>#N/A</v>
      </c>
      <c r="LP86" s="193" t="e">
        <f t="shared" si="592"/>
        <v>#N/A</v>
      </c>
      <c r="LQ86" s="193" t="e">
        <f t="shared" si="592"/>
        <v>#N/A</v>
      </c>
      <c r="LR86" s="193" t="e">
        <f t="shared" si="592"/>
        <v>#N/A</v>
      </c>
      <c r="LS86" s="193" t="e">
        <f t="shared" si="592"/>
        <v>#N/A</v>
      </c>
      <c r="LT86" s="193" t="e">
        <f t="shared" si="592"/>
        <v>#N/A</v>
      </c>
      <c r="LU86" s="193" t="e">
        <f t="shared" si="592"/>
        <v>#N/A</v>
      </c>
      <c r="LV86" s="193" t="e">
        <f t="shared" si="592"/>
        <v>#N/A</v>
      </c>
      <c r="LW86" s="193" t="e">
        <f t="shared" si="592"/>
        <v>#N/A</v>
      </c>
      <c r="LX86" s="193" t="e">
        <f t="shared" si="592"/>
        <v>#N/A</v>
      </c>
      <c r="LY86" s="193" t="e">
        <f t="shared" si="592"/>
        <v>#N/A</v>
      </c>
      <c r="LZ86" s="193" t="e">
        <f t="shared" si="592"/>
        <v>#N/A</v>
      </c>
      <c r="MA86" s="193" t="e">
        <f t="shared" si="592"/>
        <v>#N/A</v>
      </c>
      <c r="MB86" s="193" t="e">
        <f t="shared" si="592"/>
        <v>#N/A</v>
      </c>
      <c r="MC86" s="193" t="e">
        <f t="shared" si="588"/>
        <v>#N/A</v>
      </c>
      <c r="MD86" s="193" t="e">
        <f t="shared" si="588"/>
        <v>#N/A</v>
      </c>
      <c r="ME86" s="193" t="e">
        <f t="shared" si="588"/>
        <v>#N/A</v>
      </c>
      <c r="MF86" s="193" t="e">
        <f t="shared" si="588"/>
        <v>#N/A</v>
      </c>
      <c r="MG86" s="193" t="e">
        <f t="shared" si="588"/>
        <v>#N/A</v>
      </c>
      <c r="MH86" s="193" t="e">
        <f t="shared" si="588"/>
        <v>#N/A</v>
      </c>
      <c r="MI86" s="193" t="e">
        <f t="shared" si="588"/>
        <v>#N/A</v>
      </c>
      <c r="MJ86" s="193" t="e">
        <f t="shared" si="588"/>
        <v>#N/A</v>
      </c>
      <c r="MK86" s="193" t="e">
        <f t="shared" si="588"/>
        <v>#N/A</v>
      </c>
      <c r="ML86" s="193" t="e">
        <f t="shared" si="588"/>
        <v>#N/A</v>
      </c>
      <c r="MM86" s="193" t="e">
        <f t="shared" si="588"/>
        <v>#N/A</v>
      </c>
      <c r="MN86" s="193" t="e">
        <f t="shared" si="588"/>
        <v>#N/A</v>
      </c>
      <c r="MO86" s="193" t="e">
        <f t="shared" si="588"/>
        <v>#N/A</v>
      </c>
      <c r="MP86" s="193" t="e">
        <f t="shared" si="588"/>
        <v>#N/A</v>
      </c>
      <c r="MQ86" s="193" t="e">
        <f t="shared" si="588"/>
        <v>#N/A</v>
      </c>
      <c r="MR86" s="193" t="e">
        <f t="shared" si="611"/>
        <v>#N/A</v>
      </c>
      <c r="MS86" s="193" t="e">
        <f t="shared" si="611"/>
        <v>#N/A</v>
      </c>
      <c r="MT86" s="193" t="e">
        <f t="shared" si="611"/>
        <v>#N/A</v>
      </c>
      <c r="MU86" s="193" t="e">
        <f t="shared" si="611"/>
        <v>#N/A</v>
      </c>
      <c r="MV86" s="193" t="e">
        <f t="shared" si="611"/>
        <v>#N/A</v>
      </c>
      <c r="MW86" s="193" t="e">
        <f t="shared" si="611"/>
        <v>#N/A</v>
      </c>
      <c r="MX86" s="193" t="e">
        <f t="shared" si="611"/>
        <v>#N/A</v>
      </c>
      <c r="MY86" s="193" t="e">
        <f t="shared" si="611"/>
        <v>#N/A</v>
      </c>
      <c r="MZ86" s="193" t="e">
        <f t="shared" si="611"/>
        <v>#N/A</v>
      </c>
      <c r="NA86" s="193" t="e">
        <f t="shared" si="611"/>
        <v>#N/A</v>
      </c>
      <c r="NB86" s="193" t="e">
        <f t="shared" si="611"/>
        <v>#N/A</v>
      </c>
      <c r="NC86" s="193" t="e">
        <f t="shared" si="611"/>
        <v>#N/A</v>
      </c>
      <c r="ND86" s="193" t="e">
        <f t="shared" si="611"/>
        <v>#N/A</v>
      </c>
      <c r="NE86" s="193" t="e">
        <f t="shared" si="611"/>
        <v>#N/A</v>
      </c>
      <c r="NF86" s="193" t="e">
        <f t="shared" si="611"/>
        <v>#N/A</v>
      </c>
      <c r="NG86" s="193" t="e">
        <f t="shared" si="386"/>
        <v>#N/A</v>
      </c>
      <c r="NH86" s="193" t="e">
        <f t="shared" si="585"/>
        <v>#N/A</v>
      </c>
      <c r="NI86" s="193" t="e">
        <f t="shared" si="585"/>
        <v>#N/A</v>
      </c>
      <c r="NJ86" s="193" t="e">
        <f t="shared" si="585"/>
        <v>#N/A</v>
      </c>
      <c r="NK86" s="193" t="e">
        <f t="shared" si="598"/>
        <v>#N/A</v>
      </c>
      <c r="NL86" s="193" t="e">
        <f t="shared" si="598"/>
        <v>#N/A</v>
      </c>
      <c r="NM86" s="193" t="e">
        <f t="shared" si="598"/>
        <v>#N/A</v>
      </c>
      <c r="NN86" s="193" t="e">
        <f t="shared" si="598"/>
        <v>#N/A</v>
      </c>
      <c r="NO86" s="193" t="e">
        <f t="shared" si="598"/>
        <v>#N/A</v>
      </c>
      <c r="NP86" s="193" t="e">
        <f t="shared" si="598"/>
        <v>#N/A</v>
      </c>
      <c r="NQ86" s="193" t="e">
        <f t="shared" si="598"/>
        <v>#N/A</v>
      </c>
      <c r="NR86" s="193" t="e">
        <f t="shared" si="598"/>
        <v>#N/A</v>
      </c>
      <c r="NS86" s="193" t="e">
        <f t="shared" si="598"/>
        <v>#N/A</v>
      </c>
      <c r="NT86" s="193" t="e">
        <f t="shared" si="598"/>
        <v>#N/A</v>
      </c>
      <c r="NU86" s="193" t="e">
        <f t="shared" si="598"/>
        <v>#N/A</v>
      </c>
      <c r="NV86" s="193" t="e">
        <f t="shared" si="598"/>
        <v>#N/A</v>
      </c>
      <c r="NW86" s="193" t="e">
        <f t="shared" si="598"/>
        <v>#N/A</v>
      </c>
      <c r="NX86" s="193" t="e">
        <f t="shared" si="598"/>
        <v>#N/A</v>
      </c>
      <c r="NY86" s="193" t="e">
        <f t="shared" si="598"/>
        <v>#N/A</v>
      </c>
      <c r="NZ86" s="193" t="e">
        <f t="shared" si="593"/>
        <v>#N/A</v>
      </c>
      <c r="OA86" s="193" t="e">
        <f t="shared" si="593"/>
        <v>#N/A</v>
      </c>
      <c r="OB86" s="193" t="e">
        <f t="shared" si="593"/>
        <v>#N/A</v>
      </c>
      <c r="OC86" s="193" t="e">
        <f t="shared" si="593"/>
        <v>#N/A</v>
      </c>
      <c r="OD86" s="193" t="e">
        <f t="shared" si="593"/>
        <v>#N/A</v>
      </c>
      <c r="OE86" s="193" t="e">
        <f t="shared" si="593"/>
        <v>#N/A</v>
      </c>
      <c r="OF86" s="193" t="e">
        <f t="shared" si="593"/>
        <v>#N/A</v>
      </c>
      <c r="OG86" s="193" t="e">
        <f t="shared" si="593"/>
        <v>#N/A</v>
      </c>
      <c r="OH86" s="193" t="e">
        <f t="shared" si="593"/>
        <v>#N/A</v>
      </c>
      <c r="OI86" s="193" t="e">
        <f t="shared" si="593"/>
        <v>#N/A</v>
      </c>
      <c r="OJ86" s="193" t="e">
        <f t="shared" si="593"/>
        <v>#N/A</v>
      </c>
      <c r="OK86" s="193" t="e">
        <f t="shared" si="593"/>
        <v>#N/A</v>
      </c>
      <c r="OL86" s="193" t="e">
        <f t="shared" si="593"/>
        <v>#N/A</v>
      </c>
      <c r="OM86" s="193" t="e">
        <f t="shared" si="593"/>
        <v>#N/A</v>
      </c>
      <c r="ON86" s="193" t="e">
        <f t="shared" si="593"/>
        <v>#N/A</v>
      </c>
      <c r="OO86" s="193" t="e">
        <f t="shared" si="589"/>
        <v>#N/A</v>
      </c>
      <c r="OP86" s="193" t="e">
        <f t="shared" si="589"/>
        <v>#N/A</v>
      </c>
      <c r="OQ86" s="193" t="e">
        <f t="shared" si="589"/>
        <v>#N/A</v>
      </c>
      <c r="OR86" s="193" t="e">
        <f t="shared" si="589"/>
        <v>#N/A</v>
      </c>
      <c r="OS86" s="193" t="e">
        <f t="shared" si="589"/>
        <v>#N/A</v>
      </c>
      <c r="OT86" s="193" t="e">
        <f t="shared" si="589"/>
        <v>#N/A</v>
      </c>
      <c r="OU86" s="193" t="e">
        <f t="shared" si="589"/>
        <v>#N/A</v>
      </c>
      <c r="OV86" s="193" t="e">
        <f t="shared" si="589"/>
        <v>#N/A</v>
      </c>
      <c r="OW86" s="193" t="e">
        <f t="shared" si="589"/>
        <v>#N/A</v>
      </c>
      <c r="OX86" s="193" t="e">
        <f t="shared" si="589"/>
        <v>#N/A</v>
      </c>
      <c r="OY86" s="193" t="e">
        <f t="shared" si="589"/>
        <v>#N/A</v>
      </c>
      <c r="OZ86" s="193" t="e">
        <f t="shared" si="589"/>
        <v>#N/A</v>
      </c>
      <c r="PA86" s="193" t="e">
        <f t="shared" si="589"/>
        <v>#N/A</v>
      </c>
      <c r="PB86" s="193" t="e">
        <f t="shared" si="589"/>
        <v>#N/A</v>
      </c>
      <c r="PC86" s="193" t="e">
        <f t="shared" si="589"/>
        <v>#N/A</v>
      </c>
      <c r="PD86" s="193" t="e">
        <f t="shared" si="612"/>
        <v>#N/A</v>
      </c>
      <c r="PE86" s="193" t="e">
        <f t="shared" si="612"/>
        <v>#N/A</v>
      </c>
      <c r="PF86" s="193" t="e">
        <f t="shared" si="612"/>
        <v>#N/A</v>
      </c>
      <c r="PG86" s="193" t="e">
        <f t="shared" si="612"/>
        <v>#N/A</v>
      </c>
      <c r="PH86" s="193" t="e">
        <f t="shared" si="612"/>
        <v>#N/A</v>
      </c>
      <c r="PI86" s="193" t="e">
        <f t="shared" si="612"/>
        <v>#N/A</v>
      </c>
      <c r="PJ86" s="193" t="e">
        <f t="shared" si="612"/>
        <v>#N/A</v>
      </c>
      <c r="PK86" s="193" t="e">
        <f t="shared" si="612"/>
        <v>#N/A</v>
      </c>
      <c r="PL86" s="193" t="e">
        <f t="shared" si="612"/>
        <v>#N/A</v>
      </c>
      <c r="PM86" s="193" t="e">
        <f t="shared" si="612"/>
        <v>#N/A</v>
      </c>
      <c r="PN86" s="193" t="e">
        <f t="shared" si="612"/>
        <v>#N/A</v>
      </c>
      <c r="PO86" s="193" t="e">
        <f t="shared" si="612"/>
        <v>#N/A</v>
      </c>
      <c r="PP86" s="193" t="e">
        <f t="shared" si="612"/>
        <v>#N/A</v>
      </c>
      <c r="PQ86" s="193" t="e">
        <f t="shared" si="612"/>
        <v>#N/A</v>
      </c>
      <c r="PR86" s="193" t="e">
        <f t="shared" si="612"/>
        <v>#N/A</v>
      </c>
      <c r="PS86" s="193" t="e">
        <f t="shared" si="387"/>
        <v>#N/A</v>
      </c>
      <c r="PT86" s="193" t="e">
        <f t="shared" si="608"/>
        <v>#N/A</v>
      </c>
      <c r="PU86" s="193" t="e">
        <f t="shared" si="608"/>
        <v>#N/A</v>
      </c>
      <c r="PV86" s="193" t="e">
        <f t="shared" si="608"/>
        <v>#N/A</v>
      </c>
      <c r="PW86" s="193" t="e">
        <f t="shared" si="608"/>
        <v>#N/A</v>
      </c>
      <c r="PX86" s="193" t="e">
        <f t="shared" si="608"/>
        <v>#N/A</v>
      </c>
      <c r="PY86" s="193" t="e">
        <f t="shared" si="608"/>
        <v>#N/A</v>
      </c>
      <c r="PZ86" s="193" t="e">
        <f t="shared" si="608"/>
        <v>#N/A</v>
      </c>
      <c r="QA86" s="193" t="e">
        <f t="shared" si="608"/>
        <v>#N/A</v>
      </c>
    </row>
    <row r="87" spans="1:443" hidden="1" x14ac:dyDescent="0.45">
      <c r="A87" s="276"/>
      <c r="B87" s="277" t="str">
        <f>IF(OR($T87="",$U87=""),"",ROUND(_xlfn.BETA.INV(ABS(VLOOKUP($Z$1,VLookups!$A$30:$B$31,2,FALSE)-B$2),IF($N87="L",$U87,$T87),IF($N87="L",$T87,$U87),$G87,$I87),0))</f>
        <v/>
      </c>
      <c r="C87" s="287" t="str">
        <f t="shared" si="378"/>
        <v/>
      </c>
      <c r="D87" s="288" t="str">
        <f t="shared" si="379"/>
        <v/>
      </c>
      <c r="E87" s="134"/>
      <c r="F87" s="279"/>
      <c r="G87" s="280" t="str">
        <f t="shared" si="367"/>
        <v/>
      </c>
      <c r="H87" s="281"/>
      <c r="I87" s="280" t="str">
        <f t="shared" si="368"/>
        <v/>
      </c>
      <c r="J87" s="279"/>
      <c r="K87" s="135"/>
      <c r="L87" s="110" t="str">
        <f t="shared" si="369"/>
        <v/>
      </c>
      <c r="M87" s="21" t="str">
        <f t="shared" si="370"/>
        <v/>
      </c>
      <c r="N87" s="22" t="str">
        <f t="shared" si="371"/>
        <v/>
      </c>
      <c r="O87" s="23" t="str">
        <f>IF(M87="","",IF(OR($M87&lt;Skew!$B$3,$M87=Skew!$B$3),IF($M87&gt;Skew!$C$3,Skew!$A$3,IF($M87&gt;Skew!$C$4,Skew!$A$4,IF($M87&gt;Skew!$C$5,Skew!$A$5,IF($M87&gt;Skew!$C$6,Skew!$A$6,IF($M87&gt;Skew!$C$7,Skew!$A$7,IF($M87&gt;Skew!$C$8,Skew!$A$8,IF($M87&gt;Skew!$C$9,Skew!$A$9,IF($M87&gt;Skew!$C$10,Skew!$A$10,IF($M87&gt;Skew!$C$11,Skew!$A$11,IF($M87&gt;Skew!$C$12,Skew!$A$12,IF($M87&gt;Skew!$C$13,Skew!$A$13,IF($M87&gt;Skew!$C$14,Skew!$A$14,IF($M87&gt;Skew!$C$15,Skew!$A$15,IF($M87&gt;Skew!$C$16,Skew!$A$16,Skew!$A$17)
)))))))))))))))</f>
        <v/>
      </c>
      <c r="P87" s="22" t="str">
        <f>IF(M87="","",MATCH(O87,Skew!$A$3:$A$17,0))</f>
        <v/>
      </c>
      <c r="Q87" s="22" t="str">
        <f t="shared" si="357"/>
        <v/>
      </c>
      <c r="R87" s="24"/>
      <c r="S87" s="22" t="str">
        <f>IF(OR(M87="",R87=""),"",MATCH(R87,Confidence!$A$3:$A$12,0))</f>
        <v/>
      </c>
      <c r="T87" s="25" t="str">
        <f t="shared" si="358"/>
        <v/>
      </c>
      <c r="U87" s="25" t="str">
        <f t="shared" si="359"/>
        <v/>
      </c>
      <c r="V87" s="22"/>
      <c r="W87" s="102" t="str">
        <f t="shared" si="360"/>
        <v/>
      </c>
      <c r="X87" s="102" t="str">
        <f t="shared" si="361"/>
        <v/>
      </c>
      <c r="Y87" s="37" t="str">
        <f t="shared" si="362"/>
        <v/>
      </c>
      <c r="Z87" s="115"/>
      <c r="AA87" s="204" t="str">
        <f>IF(AND(G87&gt;0,H87&gt;0,I87&gt;0,T87&gt;0,U87&gt;0,Z87&gt;0,NOT(R87="")),ABS(VLOOKUP($Z$1,VLookups!$A$30:$B$31,2,FALSE)-_xlfn.BETA.DIST(Z87,IF(N87="L",U87,T87),IF(N87="L",T87,U87),TRUE,G87,I87)),"")</f>
        <v/>
      </c>
      <c r="AB87" s="112" t="str">
        <f>IF(OR($T87="",$U87=""),"",_xlfn.BETA.INV(ABS(VLOOKUP($Z$1,VLookups!$A$30:$B$31,2,FALSE)-AB$3),IF($N87="L",$U87,$T87),IF($N87="L",$T87,$U87),$G87,$I87))</f>
        <v/>
      </c>
      <c r="AC87" s="113" t="str">
        <f>IF(OR($T87="",$U87=""),"",_xlfn.BETA.INV(ABS(VLOOKUP($Z$1,VLookups!$A$30:$B$31,2,FALSE)-AC$3),IF($N87="L",$U87,$T87),IF($N87="L",$T87,$U87),$G87,$I87))</f>
        <v/>
      </c>
      <c r="AD87" s="112" t="str">
        <f>IF(OR($T87="",$U87=""),"",_xlfn.BETA.INV(ABS(VLOOKUP($Z$1,VLookups!$A$30:$B$31,2,FALSE)-AD$3),IF($N87="L",$U87,$T87),IF($N87="L",$T87,$U87),$G87,$I87))</f>
        <v/>
      </c>
      <c r="AE87" s="113" t="str">
        <f>IF(OR($T87="",$U87=""),"",_xlfn.BETA.INV(ABS(VLOOKUP($Z$1,VLookups!$A$30:$B$31,2,FALSE)-AE$3),IF($N87="L",$U87,$T87),IF($N87="L",$T87,$U87),$G87,$I87))</f>
        <v/>
      </c>
      <c r="AF87" s="112" t="str">
        <f>IF(OR($T87="",$U87=""),"",_xlfn.BETA.INV(ABS(VLOOKUP($Z$1,VLookups!$A$30:$B$31,2,FALSE)-AF$3),IF($N87="L",$U87,$T87),IF($N87="L",$T87,$U87),$G87,$I87))</f>
        <v/>
      </c>
      <c r="AG87" s="113" t="str">
        <f>IF(OR($T87="",$U87=""),"",_xlfn.BETA.INV(ABS(VLOOKUP($Z$1,VLookups!$A$30:$B$31,2,FALSE)-AG$3),IF($N87="L",$U87,$T87),IF($N87="L",$T87,$U87),$G87,$I87))</f>
        <v/>
      </c>
      <c r="AH87" s="112" t="str">
        <f>IF(OR($T87="",$U87=""),"",_xlfn.BETA.INV(ABS(VLOOKUP($Z$1,VLookups!$A$30:$B$31,2,FALSE)-AH$3),IF($N87="L",$U87,$T87),IF($N87="L",$T87,$U87),$G87,$I87))</f>
        <v/>
      </c>
      <c r="AI87" s="113" t="str">
        <f>IF(OR($T87="",$U87=""),"",_xlfn.BETA.INV(ABS(VLOOKUP($Z$1,VLookups!$A$30:$B$31,2,FALSE)-AI$3),IF($N87="L",$U87,$T87),IF($N87="L",$T87,$U87),$G87,$I87))</f>
        <v/>
      </c>
      <c r="AJ87" s="112" t="str">
        <f>IF(OR($T87="",$U87=""),"",_xlfn.BETA.INV(ABS(VLOOKUP($Z$1,VLookups!$A$30:$B$31,2,FALSE)-AJ$3),IF($N87="L",$U87,$T87),IF($N87="L",$T87,$U87),$G87,$I87))</f>
        <v/>
      </c>
      <c r="AK87" s="113" t="str">
        <f>IF(OR($T87="",$U87=""),"",_xlfn.BETA.INV(ABS(VLOOKUP($Z$1,VLookups!$A$30:$B$31,2,FALSE)-AK$3),IF($N87="L",$U87,$T87),IF($N87="L",$T87,$U87),$G87,$I87))</f>
        <v/>
      </c>
      <c r="AL87" s="112" t="str">
        <f>IF(OR($T87="",$U87=""),"",_xlfn.BETA.INV(ABS(VLOOKUP($Z$1,VLookups!$A$30:$B$31,2,FALSE)-AL$3),IF($N87="L",$U87,$T87),IF($N87="L",$T87,$U87),$G87,$I87))</f>
        <v/>
      </c>
      <c r="AM87" s="113" t="str">
        <f>IF(OR($T87="",$U87=""),"",_xlfn.BETA.INV(ABS(VLOOKUP($Z$1,VLookups!$A$30:$B$31,2,FALSE)-AM$3),IF($N87="L",$U87,$T87),IF($N87="L",$T87,$U87),$G87,$I87))</f>
        <v/>
      </c>
      <c r="AN87" s="15"/>
      <c r="AO87" s="194" t="str">
        <f t="shared" si="372"/>
        <v/>
      </c>
      <c r="AP87" s="192" t="str">
        <f t="shared" si="373"/>
        <v/>
      </c>
      <c r="AQ87" s="177" t="str">
        <f t="shared" ref="AQ87" si="614">IF(ISNONTEXT($AO87),AP87+$AO87,"")</f>
        <v/>
      </c>
      <c r="AR87" s="177" t="str">
        <f t="shared" si="389"/>
        <v/>
      </c>
      <c r="AS87" s="177" t="str">
        <f t="shared" si="390"/>
        <v/>
      </c>
      <c r="AT87" s="177" t="str">
        <f t="shared" si="391"/>
        <v/>
      </c>
      <c r="AU87" s="177" t="str">
        <f t="shared" si="392"/>
        <v/>
      </c>
      <c r="AV87" s="177" t="str">
        <f t="shared" si="393"/>
        <v/>
      </c>
      <c r="AW87" s="177" t="str">
        <f t="shared" si="394"/>
        <v/>
      </c>
      <c r="AX87" s="177" t="str">
        <f t="shared" si="395"/>
        <v/>
      </c>
      <c r="AY87" s="177" t="str">
        <f t="shared" si="396"/>
        <v/>
      </c>
      <c r="AZ87" s="177" t="str">
        <f t="shared" si="397"/>
        <v/>
      </c>
      <c r="BA87" s="177" t="str">
        <f t="shared" si="398"/>
        <v/>
      </c>
      <c r="BB87" s="177" t="str">
        <f t="shared" si="399"/>
        <v/>
      </c>
      <c r="BC87" s="177" t="str">
        <f t="shared" si="400"/>
        <v/>
      </c>
      <c r="BD87" s="177" t="str">
        <f t="shared" si="401"/>
        <v/>
      </c>
      <c r="BE87" s="177" t="str">
        <f t="shared" si="402"/>
        <v/>
      </c>
      <c r="BF87" s="177" t="str">
        <f t="shared" si="403"/>
        <v/>
      </c>
      <c r="BG87" s="177" t="str">
        <f t="shared" si="404"/>
        <v/>
      </c>
      <c r="BH87" s="177" t="str">
        <f t="shared" si="405"/>
        <v/>
      </c>
      <c r="BI87" s="177" t="str">
        <f t="shared" si="406"/>
        <v/>
      </c>
      <c r="BJ87" s="177" t="str">
        <f t="shared" si="407"/>
        <v/>
      </c>
      <c r="BK87" s="177" t="str">
        <f t="shared" si="408"/>
        <v/>
      </c>
      <c r="BL87" s="177" t="str">
        <f t="shared" si="409"/>
        <v/>
      </c>
      <c r="BM87" s="177" t="str">
        <f t="shared" si="410"/>
        <v/>
      </c>
      <c r="BN87" s="177" t="str">
        <f t="shared" si="411"/>
        <v/>
      </c>
      <c r="BO87" s="177" t="str">
        <f t="shared" si="412"/>
        <v/>
      </c>
      <c r="BP87" s="177" t="str">
        <f t="shared" si="413"/>
        <v/>
      </c>
      <c r="BQ87" s="177" t="str">
        <f t="shared" si="414"/>
        <v/>
      </c>
      <c r="BR87" s="177" t="str">
        <f t="shared" si="415"/>
        <v/>
      </c>
      <c r="BS87" s="177" t="str">
        <f t="shared" si="416"/>
        <v/>
      </c>
      <c r="BT87" s="177" t="str">
        <f t="shared" si="417"/>
        <v/>
      </c>
      <c r="BU87" s="177" t="str">
        <f t="shared" si="418"/>
        <v/>
      </c>
      <c r="BV87" s="177" t="str">
        <f t="shared" si="419"/>
        <v/>
      </c>
      <c r="BW87" s="177" t="str">
        <f t="shared" si="420"/>
        <v/>
      </c>
      <c r="BX87" s="177" t="str">
        <f t="shared" si="421"/>
        <v/>
      </c>
      <c r="BY87" s="177" t="str">
        <f t="shared" si="422"/>
        <v/>
      </c>
      <c r="BZ87" s="177" t="str">
        <f t="shared" si="423"/>
        <v/>
      </c>
      <c r="CA87" s="177" t="str">
        <f t="shared" si="424"/>
        <v/>
      </c>
      <c r="CB87" s="177" t="str">
        <f t="shared" si="425"/>
        <v/>
      </c>
      <c r="CC87" s="177" t="str">
        <f t="shared" si="426"/>
        <v/>
      </c>
      <c r="CD87" s="177" t="str">
        <f t="shared" si="427"/>
        <v/>
      </c>
      <c r="CE87" s="177" t="str">
        <f t="shared" si="428"/>
        <v/>
      </c>
      <c r="CF87" s="177" t="str">
        <f t="shared" si="429"/>
        <v/>
      </c>
      <c r="CG87" s="177" t="str">
        <f t="shared" si="430"/>
        <v/>
      </c>
      <c r="CH87" s="177" t="str">
        <f t="shared" si="431"/>
        <v/>
      </c>
      <c r="CI87" s="177" t="str">
        <f t="shared" si="432"/>
        <v/>
      </c>
      <c r="CJ87" s="177" t="str">
        <f t="shared" si="433"/>
        <v/>
      </c>
      <c r="CK87" s="177" t="str">
        <f t="shared" si="434"/>
        <v/>
      </c>
      <c r="CL87" s="177" t="str">
        <f t="shared" si="435"/>
        <v/>
      </c>
      <c r="CM87" s="177" t="str">
        <f t="shared" si="436"/>
        <v/>
      </c>
      <c r="CN87" s="177" t="str">
        <f t="shared" si="437"/>
        <v/>
      </c>
      <c r="CO87" s="177" t="str">
        <f t="shared" si="438"/>
        <v/>
      </c>
      <c r="CP87" s="177" t="str">
        <f t="shared" si="439"/>
        <v/>
      </c>
      <c r="CQ87" s="177" t="str">
        <f t="shared" si="440"/>
        <v/>
      </c>
      <c r="CR87" s="177" t="str">
        <f t="shared" si="441"/>
        <v/>
      </c>
      <c r="CS87" s="177" t="str">
        <f t="shared" si="442"/>
        <v/>
      </c>
      <c r="CT87" s="177" t="str">
        <f t="shared" si="443"/>
        <v/>
      </c>
      <c r="CU87" s="177" t="str">
        <f t="shared" si="444"/>
        <v/>
      </c>
      <c r="CV87" s="177" t="str">
        <f t="shared" si="445"/>
        <v/>
      </c>
      <c r="CW87" s="177" t="str">
        <f t="shared" si="446"/>
        <v/>
      </c>
      <c r="CX87" s="177" t="str">
        <f t="shared" si="447"/>
        <v/>
      </c>
      <c r="CY87" s="177" t="str">
        <f t="shared" si="448"/>
        <v/>
      </c>
      <c r="CZ87" s="177" t="str">
        <f t="shared" si="449"/>
        <v/>
      </c>
      <c r="DA87" s="177" t="str">
        <f t="shared" si="450"/>
        <v/>
      </c>
      <c r="DB87" s="177" t="str">
        <f t="shared" si="451"/>
        <v/>
      </c>
      <c r="DC87" s="177" t="str">
        <f t="shared" si="382"/>
        <v/>
      </c>
      <c r="DD87" s="177" t="str">
        <f t="shared" si="452"/>
        <v/>
      </c>
      <c r="DE87" s="177" t="str">
        <f t="shared" si="453"/>
        <v/>
      </c>
      <c r="DF87" s="177" t="str">
        <f t="shared" si="454"/>
        <v/>
      </c>
      <c r="DG87" s="177" t="str">
        <f t="shared" si="455"/>
        <v/>
      </c>
      <c r="DH87" s="177" t="str">
        <f t="shared" si="456"/>
        <v/>
      </c>
      <c r="DI87" s="177" t="str">
        <f t="shared" si="457"/>
        <v/>
      </c>
      <c r="DJ87" s="177" t="str">
        <f t="shared" si="458"/>
        <v/>
      </c>
      <c r="DK87" s="177" t="str">
        <f t="shared" si="459"/>
        <v/>
      </c>
      <c r="DL87" s="177" t="str">
        <f t="shared" si="460"/>
        <v/>
      </c>
      <c r="DM87" s="177" t="str">
        <f t="shared" si="461"/>
        <v/>
      </c>
      <c r="DN87" s="177" t="str">
        <f t="shared" si="462"/>
        <v/>
      </c>
      <c r="DO87" s="177" t="str">
        <f t="shared" si="463"/>
        <v/>
      </c>
      <c r="DP87" s="177" t="str">
        <f t="shared" si="464"/>
        <v/>
      </c>
      <c r="DQ87" s="177" t="str">
        <f t="shared" si="465"/>
        <v/>
      </c>
      <c r="DR87" s="177" t="str">
        <f t="shared" si="466"/>
        <v/>
      </c>
      <c r="DS87" s="177" t="str">
        <f t="shared" si="467"/>
        <v/>
      </c>
      <c r="DT87" s="177" t="str">
        <f t="shared" si="468"/>
        <v/>
      </c>
      <c r="DU87" s="177" t="str">
        <f t="shared" si="469"/>
        <v/>
      </c>
      <c r="DV87" s="177" t="str">
        <f t="shared" si="470"/>
        <v/>
      </c>
      <c r="DW87" s="177" t="str">
        <f t="shared" si="471"/>
        <v/>
      </c>
      <c r="DX87" s="177" t="str">
        <f t="shared" si="472"/>
        <v/>
      </c>
      <c r="DY87" s="177" t="str">
        <f t="shared" si="473"/>
        <v/>
      </c>
      <c r="DZ87" s="177" t="str">
        <f t="shared" si="474"/>
        <v/>
      </c>
      <c r="EA87" s="177" t="str">
        <f t="shared" si="475"/>
        <v/>
      </c>
      <c r="EB87" s="177" t="str">
        <f t="shared" si="476"/>
        <v/>
      </c>
      <c r="EC87" s="177" t="str">
        <f t="shared" si="477"/>
        <v/>
      </c>
      <c r="ED87" s="177" t="str">
        <f t="shared" si="478"/>
        <v/>
      </c>
      <c r="EE87" s="177" t="str">
        <f t="shared" si="479"/>
        <v/>
      </c>
      <c r="EF87" s="177" t="str">
        <f t="shared" si="480"/>
        <v/>
      </c>
      <c r="EG87" s="177" t="str">
        <f t="shared" si="481"/>
        <v/>
      </c>
      <c r="EH87" s="177" t="str">
        <f t="shared" si="482"/>
        <v/>
      </c>
      <c r="EI87" s="177" t="str">
        <f t="shared" si="483"/>
        <v/>
      </c>
      <c r="EJ87" s="177" t="str">
        <f t="shared" si="484"/>
        <v/>
      </c>
      <c r="EK87" s="177" t="str">
        <f t="shared" si="485"/>
        <v/>
      </c>
      <c r="EL87" s="177" t="str">
        <f t="shared" si="486"/>
        <v/>
      </c>
      <c r="EM87" s="177" t="str">
        <f t="shared" si="487"/>
        <v/>
      </c>
      <c r="EN87" s="177" t="str">
        <f t="shared" si="488"/>
        <v/>
      </c>
      <c r="EO87" s="177" t="str">
        <f t="shared" si="489"/>
        <v/>
      </c>
      <c r="EP87" s="177" t="str">
        <f t="shared" si="490"/>
        <v/>
      </c>
      <c r="EQ87" s="177" t="str">
        <f t="shared" si="491"/>
        <v/>
      </c>
      <c r="ER87" s="177" t="str">
        <f t="shared" si="492"/>
        <v/>
      </c>
      <c r="ES87" s="177" t="str">
        <f t="shared" si="493"/>
        <v/>
      </c>
      <c r="ET87" s="177" t="str">
        <f t="shared" si="494"/>
        <v/>
      </c>
      <c r="EU87" s="177" t="str">
        <f t="shared" si="495"/>
        <v/>
      </c>
      <c r="EV87" s="177" t="str">
        <f t="shared" si="496"/>
        <v/>
      </c>
      <c r="EW87" s="177" t="str">
        <f t="shared" si="497"/>
        <v/>
      </c>
      <c r="EX87" s="177" t="str">
        <f t="shared" si="498"/>
        <v/>
      </c>
      <c r="EY87" s="177" t="str">
        <f t="shared" si="499"/>
        <v/>
      </c>
      <c r="EZ87" s="177" t="str">
        <f t="shared" si="500"/>
        <v/>
      </c>
      <c r="FA87" s="177" t="str">
        <f t="shared" si="501"/>
        <v/>
      </c>
      <c r="FB87" s="177" t="str">
        <f t="shared" si="502"/>
        <v/>
      </c>
      <c r="FC87" s="177" t="str">
        <f t="shared" si="503"/>
        <v/>
      </c>
      <c r="FD87" s="177" t="str">
        <f t="shared" si="504"/>
        <v/>
      </c>
      <c r="FE87" s="177" t="str">
        <f t="shared" si="505"/>
        <v/>
      </c>
      <c r="FF87" s="177" t="str">
        <f t="shared" si="506"/>
        <v/>
      </c>
      <c r="FG87" s="177" t="str">
        <f t="shared" si="507"/>
        <v/>
      </c>
      <c r="FH87" s="177" t="str">
        <f t="shared" si="508"/>
        <v/>
      </c>
      <c r="FI87" s="177" t="str">
        <f t="shared" si="509"/>
        <v/>
      </c>
      <c r="FJ87" s="177" t="str">
        <f t="shared" si="510"/>
        <v/>
      </c>
      <c r="FK87" s="177" t="str">
        <f t="shared" si="511"/>
        <v/>
      </c>
      <c r="FL87" s="177" t="str">
        <f t="shared" si="512"/>
        <v/>
      </c>
      <c r="FM87" s="177" t="str">
        <f t="shared" si="513"/>
        <v/>
      </c>
      <c r="FN87" s="177" t="str">
        <f t="shared" si="514"/>
        <v/>
      </c>
      <c r="FO87" s="177" t="str">
        <f t="shared" si="383"/>
        <v/>
      </c>
      <c r="FP87" s="177" t="str">
        <f t="shared" si="515"/>
        <v/>
      </c>
      <c r="FQ87" s="177" t="str">
        <f t="shared" si="516"/>
        <v/>
      </c>
      <c r="FR87" s="177" t="str">
        <f t="shared" si="517"/>
        <v/>
      </c>
      <c r="FS87" s="177" t="str">
        <f t="shared" si="518"/>
        <v/>
      </c>
      <c r="FT87" s="177" t="str">
        <f t="shared" si="519"/>
        <v/>
      </c>
      <c r="FU87" s="177" t="str">
        <f t="shared" si="520"/>
        <v/>
      </c>
      <c r="FV87" s="177" t="str">
        <f t="shared" si="521"/>
        <v/>
      </c>
      <c r="FW87" s="177" t="str">
        <f t="shared" si="522"/>
        <v/>
      </c>
      <c r="FX87" s="177" t="str">
        <f t="shared" si="523"/>
        <v/>
      </c>
      <c r="FY87" s="177" t="str">
        <f t="shared" si="524"/>
        <v/>
      </c>
      <c r="FZ87" s="177" t="str">
        <f t="shared" si="525"/>
        <v/>
      </c>
      <c r="GA87" s="177" t="str">
        <f t="shared" si="526"/>
        <v/>
      </c>
      <c r="GB87" s="177" t="str">
        <f t="shared" si="527"/>
        <v/>
      </c>
      <c r="GC87" s="177" t="str">
        <f t="shared" si="528"/>
        <v/>
      </c>
      <c r="GD87" s="177" t="str">
        <f t="shared" si="529"/>
        <v/>
      </c>
      <c r="GE87" s="177" t="str">
        <f t="shared" si="530"/>
        <v/>
      </c>
      <c r="GF87" s="177" t="str">
        <f t="shared" si="531"/>
        <v/>
      </c>
      <c r="GG87" s="177" t="str">
        <f t="shared" si="532"/>
        <v/>
      </c>
      <c r="GH87" s="177" t="str">
        <f t="shared" si="533"/>
        <v/>
      </c>
      <c r="GI87" s="177" t="str">
        <f t="shared" si="534"/>
        <v/>
      </c>
      <c r="GJ87" s="177" t="str">
        <f t="shared" si="535"/>
        <v/>
      </c>
      <c r="GK87" s="177" t="str">
        <f t="shared" si="536"/>
        <v/>
      </c>
      <c r="GL87" s="177" t="str">
        <f t="shared" si="537"/>
        <v/>
      </c>
      <c r="GM87" s="177" t="str">
        <f t="shared" si="538"/>
        <v/>
      </c>
      <c r="GN87" s="177" t="str">
        <f t="shared" si="539"/>
        <v/>
      </c>
      <c r="GO87" s="177" t="str">
        <f t="shared" si="540"/>
        <v/>
      </c>
      <c r="GP87" s="177" t="str">
        <f t="shared" si="541"/>
        <v/>
      </c>
      <c r="GQ87" s="177" t="str">
        <f t="shared" si="542"/>
        <v/>
      </c>
      <c r="GR87" s="177" t="str">
        <f t="shared" si="543"/>
        <v/>
      </c>
      <c r="GS87" s="177" t="str">
        <f t="shared" si="544"/>
        <v/>
      </c>
      <c r="GT87" s="177" t="str">
        <f t="shared" si="545"/>
        <v/>
      </c>
      <c r="GU87" s="177" t="str">
        <f t="shared" si="546"/>
        <v/>
      </c>
      <c r="GV87" s="177" t="str">
        <f t="shared" si="547"/>
        <v/>
      </c>
      <c r="GW87" s="177" t="str">
        <f t="shared" si="548"/>
        <v/>
      </c>
      <c r="GX87" s="177" t="str">
        <f t="shared" si="549"/>
        <v/>
      </c>
      <c r="GY87" s="177" t="str">
        <f t="shared" si="550"/>
        <v/>
      </c>
      <c r="GZ87" s="177" t="str">
        <f t="shared" si="551"/>
        <v/>
      </c>
      <c r="HA87" s="177" t="str">
        <f t="shared" si="552"/>
        <v/>
      </c>
      <c r="HB87" s="177" t="str">
        <f t="shared" si="553"/>
        <v/>
      </c>
      <c r="HC87" s="177" t="str">
        <f t="shared" si="554"/>
        <v/>
      </c>
      <c r="HD87" s="177" t="str">
        <f t="shared" si="555"/>
        <v/>
      </c>
      <c r="HE87" s="177" t="str">
        <f t="shared" si="556"/>
        <v/>
      </c>
      <c r="HF87" s="177" t="str">
        <f t="shared" si="557"/>
        <v/>
      </c>
      <c r="HG87" s="177" t="str">
        <f t="shared" si="558"/>
        <v/>
      </c>
      <c r="HH87" s="177" t="str">
        <f t="shared" si="559"/>
        <v/>
      </c>
      <c r="HI87" s="177" t="str">
        <f t="shared" si="560"/>
        <v/>
      </c>
      <c r="HJ87" s="177" t="str">
        <f t="shared" si="561"/>
        <v/>
      </c>
      <c r="HK87" s="177" t="str">
        <f t="shared" si="562"/>
        <v/>
      </c>
      <c r="HL87" s="177" t="str">
        <f t="shared" si="563"/>
        <v/>
      </c>
      <c r="HM87" s="177" t="str">
        <f t="shared" si="564"/>
        <v/>
      </c>
      <c r="HN87" s="177" t="str">
        <f t="shared" si="565"/>
        <v/>
      </c>
      <c r="HO87" s="177" t="str">
        <f t="shared" si="566"/>
        <v/>
      </c>
      <c r="HP87" s="177" t="str">
        <f t="shared" si="567"/>
        <v/>
      </c>
      <c r="HQ87" s="177" t="str">
        <f t="shared" si="568"/>
        <v/>
      </c>
      <c r="HR87" s="177" t="str">
        <f t="shared" si="569"/>
        <v/>
      </c>
      <c r="HS87" s="177" t="str">
        <f t="shared" si="570"/>
        <v/>
      </c>
      <c r="HT87" s="177" t="str">
        <f t="shared" si="571"/>
        <v/>
      </c>
      <c r="HU87" s="177" t="str">
        <f t="shared" si="572"/>
        <v/>
      </c>
      <c r="HV87" s="177" t="str">
        <f t="shared" si="573"/>
        <v/>
      </c>
      <c r="HW87" s="177" t="str">
        <f t="shared" si="574"/>
        <v/>
      </c>
      <c r="HX87" s="177" t="str">
        <f t="shared" si="575"/>
        <v/>
      </c>
      <c r="HY87" s="177" t="str">
        <f t="shared" si="576"/>
        <v/>
      </c>
      <c r="HZ87" s="177" t="str">
        <f t="shared" si="577"/>
        <v/>
      </c>
      <c r="IA87" s="177" t="str">
        <f t="shared" si="384"/>
        <v/>
      </c>
      <c r="IB87" s="177" t="str">
        <f t="shared" si="602"/>
        <v/>
      </c>
      <c r="IC87" s="177" t="str">
        <f t="shared" si="603"/>
        <v/>
      </c>
      <c r="ID87" s="177" t="str">
        <f t="shared" si="604"/>
        <v/>
      </c>
      <c r="IE87" s="177" t="str">
        <f t="shared" si="605"/>
        <v/>
      </c>
      <c r="IF87" s="177" t="str">
        <f t="shared" si="606"/>
        <v/>
      </c>
      <c r="IG87" s="177" t="str">
        <f t="shared" si="607"/>
        <v/>
      </c>
      <c r="IH87" s="192" t="str">
        <f t="shared" si="364"/>
        <v/>
      </c>
      <c r="II87" s="193" t="e">
        <f t="shared" si="365"/>
        <v>#N/A</v>
      </c>
      <c r="IJ87" s="193" t="e">
        <f t="shared" si="583"/>
        <v>#N/A</v>
      </c>
      <c r="IK87" s="193" t="e">
        <f t="shared" si="583"/>
        <v>#N/A</v>
      </c>
      <c r="IL87" s="193" t="e">
        <f t="shared" si="583"/>
        <v>#N/A</v>
      </c>
      <c r="IM87" s="193" t="e">
        <f t="shared" si="596"/>
        <v>#N/A</v>
      </c>
      <c r="IN87" s="193" t="e">
        <f t="shared" si="596"/>
        <v>#N/A</v>
      </c>
      <c r="IO87" s="193" t="e">
        <f t="shared" si="596"/>
        <v>#N/A</v>
      </c>
      <c r="IP87" s="193" t="e">
        <f t="shared" si="596"/>
        <v>#N/A</v>
      </c>
      <c r="IQ87" s="193" t="e">
        <f t="shared" si="596"/>
        <v>#N/A</v>
      </c>
      <c r="IR87" s="193" t="e">
        <f t="shared" si="596"/>
        <v>#N/A</v>
      </c>
      <c r="IS87" s="193" t="e">
        <f t="shared" si="596"/>
        <v>#N/A</v>
      </c>
      <c r="IT87" s="193" t="e">
        <f t="shared" si="596"/>
        <v>#N/A</v>
      </c>
      <c r="IU87" s="193" t="e">
        <f t="shared" si="596"/>
        <v>#N/A</v>
      </c>
      <c r="IV87" s="193" t="e">
        <f t="shared" si="596"/>
        <v>#N/A</v>
      </c>
      <c r="IW87" s="193" t="e">
        <f t="shared" si="596"/>
        <v>#N/A</v>
      </c>
      <c r="IX87" s="193" t="e">
        <f t="shared" si="596"/>
        <v>#N/A</v>
      </c>
      <c r="IY87" s="193" t="e">
        <f t="shared" si="596"/>
        <v>#N/A</v>
      </c>
      <c r="IZ87" s="193" t="e">
        <f t="shared" si="596"/>
        <v>#N/A</v>
      </c>
      <c r="JA87" s="193" t="e">
        <f t="shared" si="596"/>
        <v>#N/A</v>
      </c>
      <c r="JB87" s="193" t="e">
        <f t="shared" si="591"/>
        <v>#N/A</v>
      </c>
      <c r="JC87" s="193" t="e">
        <f t="shared" si="591"/>
        <v>#N/A</v>
      </c>
      <c r="JD87" s="193" t="e">
        <f t="shared" si="591"/>
        <v>#N/A</v>
      </c>
      <c r="JE87" s="193" t="e">
        <f t="shared" si="591"/>
        <v>#N/A</v>
      </c>
      <c r="JF87" s="193" t="e">
        <f t="shared" si="591"/>
        <v>#N/A</v>
      </c>
      <c r="JG87" s="193" t="e">
        <f t="shared" si="591"/>
        <v>#N/A</v>
      </c>
      <c r="JH87" s="193" t="e">
        <f t="shared" si="591"/>
        <v>#N/A</v>
      </c>
      <c r="JI87" s="193" t="e">
        <f t="shared" si="591"/>
        <v>#N/A</v>
      </c>
      <c r="JJ87" s="193" t="e">
        <f t="shared" si="591"/>
        <v>#N/A</v>
      </c>
      <c r="JK87" s="193" t="e">
        <f t="shared" si="591"/>
        <v>#N/A</v>
      </c>
      <c r="JL87" s="193" t="e">
        <f t="shared" si="591"/>
        <v>#N/A</v>
      </c>
      <c r="JM87" s="193" t="e">
        <f t="shared" si="591"/>
        <v>#N/A</v>
      </c>
      <c r="JN87" s="193" t="e">
        <f t="shared" si="591"/>
        <v>#N/A</v>
      </c>
      <c r="JO87" s="193" t="e">
        <f t="shared" si="591"/>
        <v>#N/A</v>
      </c>
      <c r="JP87" s="193" t="e">
        <f t="shared" si="591"/>
        <v>#N/A</v>
      </c>
      <c r="JQ87" s="193" t="e">
        <f t="shared" si="587"/>
        <v>#N/A</v>
      </c>
      <c r="JR87" s="193" t="e">
        <f t="shared" si="587"/>
        <v>#N/A</v>
      </c>
      <c r="JS87" s="193" t="e">
        <f t="shared" si="587"/>
        <v>#N/A</v>
      </c>
      <c r="JT87" s="193" t="e">
        <f t="shared" si="587"/>
        <v>#N/A</v>
      </c>
      <c r="JU87" s="193" t="e">
        <f t="shared" si="587"/>
        <v>#N/A</v>
      </c>
      <c r="JV87" s="193" t="e">
        <f t="shared" si="587"/>
        <v>#N/A</v>
      </c>
      <c r="JW87" s="193" t="e">
        <f t="shared" si="587"/>
        <v>#N/A</v>
      </c>
      <c r="JX87" s="193" t="e">
        <f t="shared" si="587"/>
        <v>#N/A</v>
      </c>
      <c r="JY87" s="193" t="e">
        <f t="shared" si="587"/>
        <v>#N/A</v>
      </c>
      <c r="JZ87" s="193" t="e">
        <f t="shared" si="587"/>
        <v>#N/A</v>
      </c>
      <c r="KA87" s="193" t="e">
        <f t="shared" si="587"/>
        <v>#N/A</v>
      </c>
      <c r="KB87" s="193" t="e">
        <f t="shared" si="587"/>
        <v>#N/A</v>
      </c>
      <c r="KC87" s="193" t="e">
        <f t="shared" si="587"/>
        <v>#N/A</v>
      </c>
      <c r="KD87" s="193" t="e">
        <f t="shared" si="587"/>
        <v>#N/A</v>
      </c>
      <c r="KE87" s="193" t="e">
        <f t="shared" si="587"/>
        <v>#N/A</v>
      </c>
      <c r="KF87" s="193" t="e">
        <f t="shared" si="610"/>
        <v>#N/A</v>
      </c>
      <c r="KG87" s="193" t="e">
        <f t="shared" si="610"/>
        <v>#N/A</v>
      </c>
      <c r="KH87" s="193" t="e">
        <f t="shared" si="610"/>
        <v>#N/A</v>
      </c>
      <c r="KI87" s="193" t="e">
        <f t="shared" si="610"/>
        <v>#N/A</v>
      </c>
      <c r="KJ87" s="193" t="e">
        <f t="shared" si="610"/>
        <v>#N/A</v>
      </c>
      <c r="KK87" s="193" t="e">
        <f t="shared" si="610"/>
        <v>#N/A</v>
      </c>
      <c r="KL87" s="193" t="e">
        <f t="shared" si="610"/>
        <v>#N/A</v>
      </c>
      <c r="KM87" s="193" t="e">
        <f t="shared" si="610"/>
        <v>#N/A</v>
      </c>
      <c r="KN87" s="193" t="e">
        <f t="shared" si="610"/>
        <v>#N/A</v>
      </c>
      <c r="KO87" s="193" t="e">
        <f t="shared" si="610"/>
        <v>#N/A</v>
      </c>
      <c r="KP87" s="193" t="e">
        <f t="shared" si="610"/>
        <v>#N/A</v>
      </c>
      <c r="KQ87" s="193" t="e">
        <f t="shared" si="610"/>
        <v>#N/A</v>
      </c>
      <c r="KR87" s="193" t="e">
        <f t="shared" si="610"/>
        <v>#N/A</v>
      </c>
      <c r="KS87" s="193" t="e">
        <f t="shared" si="610"/>
        <v>#N/A</v>
      </c>
      <c r="KT87" s="193" t="e">
        <f t="shared" si="610"/>
        <v>#N/A</v>
      </c>
      <c r="KU87" s="193" t="e">
        <f t="shared" si="385"/>
        <v>#N/A</v>
      </c>
      <c r="KV87" s="193" t="e">
        <f t="shared" si="584"/>
        <v>#N/A</v>
      </c>
      <c r="KW87" s="193" t="e">
        <f t="shared" si="584"/>
        <v>#N/A</v>
      </c>
      <c r="KX87" s="193" t="e">
        <f t="shared" si="584"/>
        <v>#N/A</v>
      </c>
      <c r="KY87" s="193" t="e">
        <f t="shared" si="597"/>
        <v>#N/A</v>
      </c>
      <c r="KZ87" s="193" t="e">
        <f t="shared" si="597"/>
        <v>#N/A</v>
      </c>
      <c r="LA87" s="193" t="e">
        <f t="shared" si="597"/>
        <v>#N/A</v>
      </c>
      <c r="LB87" s="193" t="e">
        <f t="shared" si="597"/>
        <v>#N/A</v>
      </c>
      <c r="LC87" s="193" t="e">
        <f t="shared" si="597"/>
        <v>#N/A</v>
      </c>
      <c r="LD87" s="193" t="e">
        <f t="shared" si="597"/>
        <v>#N/A</v>
      </c>
      <c r="LE87" s="193" t="e">
        <f t="shared" si="597"/>
        <v>#N/A</v>
      </c>
      <c r="LF87" s="193" t="e">
        <f t="shared" si="597"/>
        <v>#N/A</v>
      </c>
      <c r="LG87" s="193" t="e">
        <f t="shared" si="597"/>
        <v>#N/A</v>
      </c>
      <c r="LH87" s="193" t="e">
        <f t="shared" si="597"/>
        <v>#N/A</v>
      </c>
      <c r="LI87" s="193" t="e">
        <f t="shared" si="597"/>
        <v>#N/A</v>
      </c>
      <c r="LJ87" s="193" t="e">
        <f t="shared" si="597"/>
        <v>#N/A</v>
      </c>
      <c r="LK87" s="193" t="e">
        <f t="shared" si="597"/>
        <v>#N/A</v>
      </c>
      <c r="LL87" s="193" t="e">
        <f t="shared" si="597"/>
        <v>#N/A</v>
      </c>
      <c r="LM87" s="193" t="e">
        <f t="shared" si="597"/>
        <v>#N/A</v>
      </c>
      <c r="LN87" s="193" t="e">
        <f t="shared" si="592"/>
        <v>#N/A</v>
      </c>
      <c r="LO87" s="193" t="e">
        <f t="shared" si="592"/>
        <v>#N/A</v>
      </c>
      <c r="LP87" s="193" t="e">
        <f t="shared" si="592"/>
        <v>#N/A</v>
      </c>
      <c r="LQ87" s="193" t="e">
        <f t="shared" si="592"/>
        <v>#N/A</v>
      </c>
      <c r="LR87" s="193" t="e">
        <f t="shared" si="592"/>
        <v>#N/A</v>
      </c>
      <c r="LS87" s="193" t="e">
        <f t="shared" si="592"/>
        <v>#N/A</v>
      </c>
      <c r="LT87" s="193" t="e">
        <f t="shared" si="592"/>
        <v>#N/A</v>
      </c>
      <c r="LU87" s="193" t="e">
        <f t="shared" si="592"/>
        <v>#N/A</v>
      </c>
      <c r="LV87" s="193" t="e">
        <f t="shared" si="592"/>
        <v>#N/A</v>
      </c>
      <c r="LW87" s="193" t="e">
        <f t="shared" si="592"/>
        <v>#N/A</v>
      </c>
      <c r="LX87" s="193" t="e">
        <f t="shared" si="592"/>
        <v>#N/A</v>
      </c>
      <c r="LY87" s="193" t="e">
        <f t="shared" si="592"/>
        <v>#N/A</v>
      </c>
      <c r="LZ87" s="193" t="e">
        <f t="shared" si="592"/>
        <v>#N/A</v>
      </c>
      <c r="MA87" s="193" t="e">
        <f t="shared" si="592"/>
        <v>#N/A</v>
      </c>
      <c r="MB87" s="193" t="e">
        <f t="shared" si="592"/>
        <v>#N/A</v>
      </c>
      <c r="MC87" s="193" t="e">
        <f t="shared" si="588"/>
        <v>#N/A</v>
      </c>
      <c r="MD87" s="193" t="e">
        <f t="shared" si="588"/>
        <v>#N/A</v>
      </c>
      <c r="ME87" s="193" t="e">
        <f t="shared" si="588"/>
        <v>#N/A</v>
      </c>
      <c r="MF87" s="193" t="e">
        <f t="shared" si="588"/>
        <v>#N/A</v>
      </c>
      <c r="MG87" s="193" t="e">
        <f t="shared" si="588"/>
        <v>#N/A</v>
      </c>
      <c r="MH87" s="193" t="e">
        <f t="shared" si="588"/>
        <v>#N/A</v>
      </c>
      <c r="MI87" s="193" t="e">
        <f t="shared" si="588"/>
        <v>#N/A</v>
      </c>
      <c r="MJ87" s="193" t="e">
        <f t="shared" si="588"/>
        <v>#N/A</v>
      </c>
      <c r="MK87" s="193" t="e">
        <f t="shared" si="588"/>
        <v>#N/A</v>
      </c>
      <c r="ML87" s="193" t="e">
        <f t="shared" si="588"/>
        <v>#N/A</v>
      </c>
      <c r="MM87" s="193" t="e">
        <f t="shared" si="588"/>
        <v>#N/A</v>
      </c>
      <c r="MN87" s="193" t="e">
        <f t="shared" si="588"/>
        <v>#N/A</v>
      </c>
      <c r="MO87" s="193" t="e">
        <f t="shared" si="588"/>
        <v>#N/A</v>
      </c>
      <c r="MP87" s="193" t="e">
        <f t="shared" si="588"/>
        <v>#N/A</v>
      </c>
      <c r="MQ87" s="193" t="e">
        <f t="shared" si="588"/>
        <v>#N/A</v>
      </c>
      <c r="MR87" s="193" t="e">
        <f t="shared" si="611"/>
        <v>#N/A</v>
      </c>
      <c r="MS87" s="193" t="e">
        <f t="shared" si="611"/>
        <v>#N/A</v>
      </c>
      <c r="MT87" s="193" t="e">
        <f t="shared" si="611"/>
        <v>#N/A</v>
      </c>
      <c r="MU87" s="193" t="e">
        <f t="shared" si="611"/>
        <v>#N/A</v>
      </c>
      <c r="MV87" s="193" t="e">
        <f t="shared" si="611"/>
        <v>#N/A</v>
      </c>
      <c r="MW87" s="193" t="e">
        <f t="shared" si="611"/>
        <v>#N/A</v>
      </c>
      <c r="MX87" s="193" t="e">
        <f t="shared" si="611"/>
        <v>#N/A</v>
      </c>
      <c r="MY87" s="193" t="e">
        <f t="shared" si="611"/>
        <v>#N/A</v>
      </c>
      <c r="MZ87" s="193" t="e">
        <f t="shared" si="611"/>
        <v>#N/A</v>
      </c>
      <c r="NA87" s="193" t="e">
        <f t="shared" si="611"/>
        <v>#N/A</v>
      </c>
      <c r="NB87" s="193" t="e">
        <f t="shared" si="611"/>
        <v>#N/A</v>
      </c>
      <c r="NC87" s="193" t="e">
        <f t="shared" si="611"/>
        <v>#N/A</v>
      </c>
      <c r="ND87" s="193" t="e">
        <f t="shared" si="611"/>
        <v>#N/A</v>
      </c>
      <c r="NE87" s="193" t="e">
        <f t="shared" si="611"/>
        <v>#N/A</v>
      </c>
      <c r="NF87" s="193" t="e">
        <f t="shared" si="611"/>
        <v>#N/A</v>
      </c>
      <c r="NG87" s="193" t="e">
        <f t="shared" si="386"/>
        <v>#N/A</v>
      </c>
      <c r="NH87" s="193" t="e">
        <f t="shared" si="585"/>
        <v>#N/A</v>
      </c>
      <c r="NI87" s="193" t="e">
        <f t="shared" si="585"/>
        <v>#N/A</v>
      </c>
      <c r="NJ87" s="193" t="e">
        <f t="shared" si="585"/>
        <v>#N/A</v>
      </c>
      <c r="NK87" s="193" t="e">
        <f t="shared" si="598"/>
        <v>#N/A</v>
      </c>
      <c r="NL87" s="193" t="e">
        <f t="shared" si="598"/>
        <v>#N/A</v>
      </c>
      <c r="NM87" s="193" t="e">
        <f t="shared" si="598"/>
        <v>#N/A</v>
      </c>
      <c r="NN87" s="193" t="e">
        <f t="shared" si="598"/>
        <v>#N/A</v>
      </c>
      <c r="NO87" s="193" t="e">
        <f t="shared" si="598"/>
        <v>#N/A</v>
      </c>
      <c r="NP87" s="193" t="e">
        <f t="shared" si="598"/>
        <v>#N/A</v>
      </c>
      <c r="NQ87" s="193" t="e">
        <f t="shared" si="598"/>
        <v>#N/A</v>
      </c>
      <c r="NR87" s="193" t="e">
        <f t="shared" si="598"/>
        <v>#N/A</v>
      </c>
      <c r="NS87" s="193" t="e">
        <f t="shared" si="598"/>
        <v>#N/A</v>
      </c>
      <c r="NT87" s="193" t="e">
        <f t="shared" si="598"/>
        <v>#N/A</v>
      </c>
      <c r="NU87" s="193" t="e">
        <f t="shared" si="598"/>
        <v>#N/A</v>
      </c>
      <c r="NV87" s="193" t="e">
        <f t="shared" si="598"/>
        <v>#N/A</v>
      </c>
      <c r="NW87" s="193" t="e">
        <f t="shared" si="598"/>
        <v>#N/A</v>
      </c>
      <c r="NX87" s="193" t="e">
        <f t="shared" si="598"/>
        <v>#N/A</v>
      </c>
      <c r="NY87" s="193" t="e">
        <f t="shared" si="598"/>
        <v>#N/A</v>
      </c>
      <c r="NZ87" s="193" t="e">
        <f t="shared" si="593"/>
        <v>#N/A</v>
      </c>
      <c r="OA87" s="193" t="e">
        <f t="shared" si="593"/>
        <v>#N/A</v>
      </c>
      <c r="OB87" s="193" t="e">
        <f t="shared" si="593"/>
        <v>#N/A</v>
      </c>
      <c r="OC87" s="193" t="e">
        <f t="shared" si="593"/>
        <v>#N/A</v>
      </c>
      <c r="OD87" s="193" t="e">
        <f t="shared" si="593"/>
        <v>#N/A</v>
      </c>
      <c r="OE87" s="193" t="e">
        <f t="shared" si="593"/>
        <v>#N/A</v>
      </c>
      <c r="OF87" s="193" t="e">
        <f t="shared" si="593"/>
        <v>#N/A</v>
      </c>
      <c r="OG87" s="193" t="e">
        <f t="shared" si="593"/>
        <v>#N/A</v>
      </c>
      <c r="OH87" s="193" t="e">
        <f t="shared" si="593"/>
        <v>#N/A</v>
      </c>
      <c r="OI87" s="193" t="e">
        <f t="shared" si="593"/>
        <v>#N/A</v>
      </c>
      <c r="OJ87" s="193" t="e">
        <f t="shared" si="593"/>
        <v>#N/A</v>
      </c>
      <c r="OK87" s="193" t="e">
        <f t="shared" si="593"/>
        <v>#N/A</v>
      </c>
      <c r="OL87" s="193" t="e">
        <f t="shared" si="593"/>
        <v>#N/A</v>
      </c>
      <c r="OM87" s="193" t="e">
        <f t="shared" si="593"/>
        <v>#N/A</v>
      </c>
      <c r="ON87" s="193" t="e">
        <f t="shared" si="593"/>
        <v>#N/A</v>
      </c>
      <c r="OO87" s="193" t="e">
        <f t="shared" si="589"/>
        <v>#N/A</v>
      </c>
      <c r="OP87" s="193" t="e">
        <f t="shared" si="589"/>
        <v>#N/A</v>
      </c>
      <c r="OQ87" s="193" t="e">
        <f t="shared" si="589"/>
        <v>#N/A</v>
      </c>
      <c r="OR87" s="193" t="e">
        <f t="shared" si="589"/>
        <v>#N/A</v>
      </c>
      <c r="OS87" s="193" t="e">
        <f t="shared" si="589"/>
        <v>#N/A</v>
      </c>
      <c r="OT87" s="193" t="e">
        <f t="shared" si="589"/>
        <v>#N/A</v>
      </c>
      <c r="OU87" s="193" t="e">
        <f t="shared" si="589"/>
        <v>#N/A</v>
      </c>
      <c r="OV87" s="193" t="e">
        <f t="shared" si="589"/>
        <v>#N/A</v>
      </c>
      <c r="OW87" s="193" t="e">
        <f t="shared" si="589"/>
        <v>#N/A</v>
      </c>
      <c r="OX87" s="193" t="e">
        <f t="shared" si="589"/>
        <v>#N/A</v>
      </c>
      <c r="OY87" s="193" t="e">
        <f t="shared" si="589"/>
        <v>#N/A</v>
      </c>
      <c r="OZ87" s="193" t="e">
        <f t="shared" si="589"/>
        <v>#N/A</v>
      </c>
      <c r="PA87" s="193" t="e">
        <f t="shared" si="589"/>
        <v>#N/A</v>
      </c>
      <c r="PB87" s="193" t="e">
        <f t="shared" si="589"/>
        <v>#N/A</v>
      </c>
      <c r="PC87" s="193" t="e">
        <f t="shared" si="589"/>
        <v>#N/A</v>
      </c>
      <c r="PD87" s="193" t="e">
        <f t="shared" si="612"/>
        <v>#N/A</v>
      </c>
      <c r="PE87" s="193" t="e">
        <f t="shared" si="612"/>
        <v>#N/A</v>
      </c>
      <c r="PF87" s="193" t="e">
        <f t="shared" si="612"/>
        <v>#N/A</v>
      </c>
      <c r="PG87" s="193" t="e">
        <f t="shared" si="612"/>
        <v>#N/A</v>
      </c>
      <c r="PH87" s="193" t="e">
        <f t="shared" si="612"/>
        <v>#N/A</v>
      </c>
      <c r="PI87" s="193" t="e">
        <f t="shared" si="612"/>
        <v>#N/A</v>
      </c>
      <c r="PJ87" s="193" t="e">
        <f t="shared" si="612"/>
        <v>#N/A</v>
      </c>
      <c r="PK87" s="193" t="e">
        <f t="shared" si="612"/>
        <v>#N/A</v>
      </c>
      <c r="PL87" s="193" t="e">
        <f t="shared" si="612"/>
        <v>#N/A</v>
      </c>
      <c r="PM87" s="193" t="e">
        <f t="shared" si="612"/>
        <v>#N/A</v>
      </c>
      <c r="PN87" s="193" t="e">
        <f t="shared" si="612"/>
        <v>#N/A</v>
      </c>
      <c r="PO87" s="193" t="e">
        <f t="shared" si="612"/>
        <v>#N/A</v>
      </c>
      <c r="PP87" s="193" t="e">
        <f t="shared" si="612"/>
        <v>#N/A</v>
      </c>
      <c r="PQ87" s="193" t="e">
        <f t="shared" si="612"/>
        <v>#N/A</v>
      </c>
      <c r="PR87" s="193" t="e">
        <f t="shared" si="612"/>
        <v>#N/A</v>
      </c>
      <c r="PS87" s="193" t="e">
        <f t="shared" si="387"/>
        <v>#N/A</v>
      </c>
      <c r="PT87" s="193" t="e">
        <f t="shared" si="608"/>
        <v>#N/A</v>
      </c>
      <c r="PU87" s="193" t="e">
        <f t="shared" si="608"/>
        <v>#N/A</v>
      </c>
      <c r="PV87" s="193" t="e">
        <f t="shared" si="608"/>
        <v>#N/A</v>
      </c>
      <c r="PW87" s="193" t="e">
        <f t="shared" si="608"/>
        <v>#N/A</v>
      </c>
      <c r="PX87" s="193" t="e">
        <f t="shared" si="608"/>
        <v>#N/A</v>
      </c>
      <c r="PY87" s="193" t="e">
        <f t="shared" si="608"/>
        <v>#N/A</v>
      </c>
      <c r="PZ87" s="193" t="e">
        <f t="shared" si="608"/>
        <v>#N/A</v>
      </c>
      <c r="QA87" s="193" t="e">
        <f t="shared" si="608"/>
        <v>#N/A</v>
      </c>
    </row>
    <row r="88" spans="1:443" hidden="1" x14ac:dyDescent="0.45">
      <c r="A88" s="276"/>
      <c r="B88" s="277" t="str">
        <f>IF(OR($T88="",$U88=""),"",ROUND(_xlfn.BETA.INV(ABS(VLOOKUP($Z$1,VLookups!$A$30:$B$31,2,FALSE)-B$2),IF($N88="L",$U88,$T88),IF($N88="L",$T88,$U88),$G88,$I88),0))</f>
        <v/>
      </c>
      <c r="C88" s="287" t="str">
        <f t="shared" si="378"/>
        <v/>
      </c>
      <c r="D88" s="288" t="str">
        <f t="shared" si="379"/>
        <v/>
      </c>
      <c r="E88" s="134"/>
      <c r="F88" s="279"/>
      <c r="G88" s="280" t="str">
        <f t="shared" si="367"/>
        <v/>
      </c>
      <c r="H88" s="281"/>
      <c r="I88" s="280" t="str">
        <f t="shared" si="368"/>
        <v/>
      </c>
      <c r="J88" s="279"/>
      <c r="K88" s="135"/>
      <c r="L88" s="110" t="str">
        <f t="shared" si="369"/>
        <v/>
      </c>
      <c r="M88" s="21" t="str">
        <f t="shared" si="370"/>
        <v/>
      </c>
      <c r="N88" s="22" t="str">
        <f t="shared" si="371"/>
        <v/>
      </c>
      <c r="O88" s="23" t="str">
        <f>IF(M88="","",IF(OR($M88&lt;Skew!$B$3,$M88=Skew!$B$3),IF($M88&gt;Skew!$C$3,Skew!$A$3,IF($M88&gt;Skew!$C$4,Skew!$A$4,IF($M88&gt;Skew!$C$5,Skew!$A$5,IF($M88&gt;Skew!$C$6,Skew!$A$6,IF($M88&gt;Skew!$C$7,Skew!$A$7,IF($M88&gt;Skew!$C$8,Skew!$A$8,IF($M88&gt;Skew!$C$9,Skew!$A$9,IF($M88&gt;Skew!$C$10,Skew!$A$10,IF($M88&gt;Skew!$C$11,Skew!$A$11,IF($M88&gt;Skew!$C$12,Skew!$A$12,IF($M88&gt;Skew!$C$13,Skew!$A$13,IF($M88&gt;Skew!$C$14,Skew!$A$14,IF($M88&gt;Skew!$C$15,Skew!$A$15,IF($M88&gt;Skew!$C$16,Skew!$A$16,Skew!$A$17)
)))))))))))))))</f>
        <v/>
      </c>
      <c r="P88" s="22" t="str">
        <f>IF(M88="","",MATCH(O88,Skew!$A$3:$A$17,0))</f>
        <v/>
      </c>
      <c r="Q88" s="22" t="str">
        <f t="shared" si="357"/>
        <v/>
      </c>
      <c r="R88" s="24"/>
      <c r="S88" s="22" t="str">
        <f>IF(OR(M88="",R88=""),"",MATCH(R88,Confidence!$A$3:$A$12,0))</f>
        <v/>
      </c>
      <c r="T88" s="25" t="str">
        <f t="shared" si="358"/>
        <v/>
      </c>
      <c r="U88" s="25" t="str">
        <f t="shared" si="359"/>
        <v/>
      </c>
      <c r="V88" s="22"/>
      <c r="W88" s="102" t="str">
        <f t="shared" si="360"/>
        <v/>
      </c>
      <c r="X88" s="102" t="str">
        <f t="shared" si="361"/>
        <v/>
      </c>
      <c r="Y88" s="37" t="str">
        <f t="shared" si="362"/>
        <v/>
      </c>
      <c r="Z88" s="115"/>
      <c r="AA88" s="204" t="str">
        <f>IF(AND(G88&gt;0,H88&gt;0,I88&gt;0,T88&gt;0,U88&gt;0,Z88&gt;0,NOT(R88="")),ABS(VLOOKUP($Z$1,VLookups!$A$30:$B$31,2,FALSE)-_xlfn.BETA.DIST(Z88,IF(N88="L",U88,T88),IF(N88="L",T88,U88),TRUE,G88,I88)),"")</f>
        <v/>
      </c>
      <c r="AB88" s="112" t="str">
        <f>IF(OR($T88="",$U88=""),"",_xlfn.BETA.INV(ABS(VLOOKUP($Z$1,VLookups!$A$30:$B$31,2,FALSE)-AB$3),IF($N88="L",$U88,$T88),IF($N88="L",$T88,$U88),$G88,$I88))</f>
        <v/>
      </c>
      <c r="AC88" s="113" t="str">
        <f>IF(OR($T88="",$U88=""),"",_xlfn.BETA.INV(ABS(VLOOKUP($Z$1,VLookups!$A$30:$B$31,2,FALSE)-AC$3),IF($N88="L",$U88,$T88),IF($N88="L",$T88,$U88),$G88,$I88))</f>
        <v/>
      </c>
      <c r="AD88" s="112" t="str">
        <f>IF(OR($T88="",$U88=""),"",_xlfn.BETA.INV(ABS(VLOOKUP($Z$1,VLookups!$A$30:$B$31,2,FALSE)-AD$3),IF($N88="L",$U88,$T88),IF($N88="L",$T88,$U88),$G88,$I88))</f>
        <v/>
      </c>
      <c r="AE88" s="113" t="str">
        <f>IF(OR($T88="",$U88=""),"",_xlfn.BETA.INV(ABS(VLOOKUP($Z$1,VLookups!$A$30:$B$31,2,FALSE)-AE$3),IF($N88="L",$U88,$T88),IF($N88="L",$T88,$U88),$G88,$I88))</f>
        <v/>
      </c>
      <c r="AF88" s="112" t="str">
        <f>IF(OR($T88="",$U88=""),"",_xlfn.BETA.INV(ABS(VLOOKUP($Z$1,VLookups!$A$30:$B$31,2,FALSE)-AF$3),IF($N88="L",$U88,$T88),IF($N88="L",$T88,$U88),$G88,$I88))</f>
        <v/>
      </c>
      <c r="AG88" s="113" t="str">
        <f>IF(OR($T88="",$U88=""),"",_xlfn.BETA.INV(ABS(VLOOKUP($Z$1,VLookups!$A$30:$B$31,2,FALSE)-AG$3),IF($N88="L",$U88,$T88),IF($N88="L",$T88,$U88),$G88,$I88))</f>
        <v/>
      </c>
      <c r="AH88" s="112" t="str">
        <f>IF(OR($T88="",$U88=""),"",_xlfn.BETA.INV(ABS(VLOOKUP($Z$1,VLookups!$A$30:$B$31,2,FALSE)-AH$3),IF($N88="L",$U88,$T88),IF($N88="L",$T88,$U88),$G88,$I88))</f>
        <v/>
      </c>
      <c r="AI88" s="113" t="str">
        <f>IF(OR($T88="",$U88=""),"",_xlfn.BETA.INV(ABS(VLOOKUP($Z$1,VLookups!$A$30:$B$31,2,FALSE)-AI$3),IF($N88="L",$U88,$T88),IF($N88="L",$T88,$U88),$G88,$I88))</f>
        <v/>
      </c>
      <c r="AJ88" s="112" t="str">
        <f>IF(OR($T88="",$U88=""),"",_xlfn.BETA.INV(ABS(VLOOKUP($Z$1,VLookups!$A$30:$B$31,2,FALSE)-AJ$3),IF($N88="L",$U88,$T88),IF($N88="L",$T88,$U88),$G88,$I88))</f>
        <v/>
      </c>
      <c r="AK88" s="113" t="str">
        <f>IF(OR($T88="",$U88=""),"",_xlfn.BETA.INV(ABS(VLOOKUP($Z$1,VLookups!$A$30:$B$31,2,FALSE)-AK$3),IF($N88="L",$U88,$T88),IF($N88="L",$T88,$U88),$G88,$I88))</f>
        <v/>
      </c>
      <c r="AL88" s="112" t="str">
        <f>IF(OR($T88="",$U88=""),"",_xlfn.BETA.INV(ABS(VLOOKUP($Z$1,VLookups!$A$30:$B$31,2,FALSE)-AL$3),IF($N88="L",$U88,$T88),IF($N88="L",$T88,$U88),$G88,$I88))</f>
        <v/>
      </c>
      <c r="AM88" s="113" t="str">
        <f>IF(OR($T88="",$U88=""),"",_xlfn.BETA.INV(ABS(VLOOKUP($Z$1,VLookups!$A$30:$B$31,2,FALSE)-AM$3),IF($N88="L",$U88,$T88),IF($N88="L",$T88,$U88),$G88,$I88))</f>
        <v/>
      </c>
      <c r="AN88" s="15"/>
      <c r="AO88" s="194" t="str">
        <f t="shared" si="372"/>
        <v/>
      </c>
      <c r="AP88" s="192" t="str">
        <f t="shared" si="373"/>
        <v/>
      </c>
      <c r="AQ88" s="177" t="str">
        <f t="shared" ref="AQ88" si="615">IF(ISNONTEXT($AO88),AP88+$AO88,"")</f>
        <v/>
      </c>
      <c r="AR88" s="177" t="str">
        <f t="shared" si="389"/>
        <v/>
      </c>
      <c r="AS88" s="177" t="str">
        <f t="shared" si="390"/>
        <v/>
      </c>
      <c r="AT88" s="177" t="str">
        <f t="shared" si="391"/>
        <v/>
      </c>
      <c r="AU88" s="177" t="str">
        <f t="shared" si="392"/>
        <v/>
      </c>
      <c r="AV88" s="177" t="str">
        <f t="shared" si="393"/>
        <v/>
      </c>
      <c r="AW88" s="177" t="str">
        <f t="shared" si="394"/>
        <v/>
      </c>
      <c r="AX88" s="177" t="str">
        <f t="shared" si="395"/>
        <v/>
      </c>
      <c r="AY88" s="177" t="str">
        <f t="shared" si="396"/>
        <v/>
      </c>
      <c r="AZ88" s="177" t="str">
        <f t="shared" si="397"/>
        <v/>
      </c>
      <c r="BA88" s="177" t="str">
        <f t="shared" si="398"/>
        <v/>
      </c>
      <c r="BB88" s="177" t="str">
        <f t="shared" si="399"/>
        <v/>
      </c>
      <c r="BC88" s="177" t="str">
        <f t="shared" si="400"/>
        <v/>
      </c>
      <c r="BD88" s="177" t="str">
        <f t="shared" si="401"/>
        <v/>
      </c>
      <c r="BE88" s="177" t="str">
        <f t="shared" si="402"/>
        <v/>
      </c>
      <c r="BF88" s="177" t="str">
        <f t="shared" si="403"/>
        <v/>
      </c>
      <c r="BG88" s="177" t="str">
        <f t="shared" si="404"/>
        <v/>
      </c>
      <c r="BH88" s="177" t="str">
        <f t="shared" si="405"/>
        <v/>
      </c>
      <c r="BI88" s="177" t="str">
        <f t="shared" si="406"/>
        <v/>
      </c>
      <c r="BJ88" s="177" t="str">
        <f t="shared" si="407"/>
        <v/>
      </c>
      <c r="BK88" s="177" t="str">
        <f t="shared" si="408"/>
        <v/>
      </c>
      <c r="BL88" s="177" t="str">
        <f t="shared" si="409"/>
        <v/>
      </c>
      <c r="BM88" s="177" t="str">
        <f t="shared" si="410"/>
        <v/>
      </c>
      <c r="BN88" s="177" t="str">
        <f t="shared" si="411"/>
        <v/>
      </c>
      <c r="BO88" s="177" t="str">
        <f t="shared" si="412"/>
        <v/>
      </c>
      <c r="BP88" s="177" t="str">
        <f t="shared" si="413"/>
        <v/>
      </c>
      <c r="BQ88" s="177" t="str">
        <f t="shared" si="414"/>
        <v/>
      </c>
      <c r="BR88" s="177" t="str">
        <f t="shared" si="415"/>
        <v/>
      </c>
      <c r="BS88" s="177" t="str">
        <f t="shared" si="416"/>
        <v/>
      </c>
      <c r="BT88" s="177" t="str">
        <f t="shared" si="417"/>
        <v/>
      </c>
      <c r="BU88" s="177" t="str">
        <f t="shared" si="418"/>
        <v/>
      </c>
      <c r="BV88" s="177" t="str">
        <f t="shared" si="419"/>
        <v/>
      </c>
      <c r="BW88" s="177" t="str">
        <f t="shared" si="420"/>
        <v/>
      </c>
      <c r="BX88" s="177" t="str">
        <f t="shared" si="421"/>
        <v/>
      </c>
      <c r="BY88" s="177" t="str">
        <f t="shared" si="422"/>
        <v/>
      </c>
      <c r="BZ88" s="177" t="str">
        <f t="shared" si="423"/>
        <v/>
      </c>
      <c r="CA88" s="177" t="str">
        <f t="shared" si="424"/>
        <v/>
      </c>
      <c r="CB88" s="177" t="str">
        <f t="shared" si="425"/>
        <v/>
      </c>
      <c r="CC88" s="177" t="str">
        <f t="shared" si="426"/>
        <v/>
      </c>
      <c r="CD88" s="177" t="str">
        <f t="shared" si="427"/>
        <v/>
      </c>
      <c r="CE88" s="177" t="str">
        <f t="shared" si="428"/>
        <v/>
      </c>
      <c r="CF88" s="177" t="str">
        <f t="shared" si="429"/>
        <v/>
      </c>
      <c r="CG88" s="177" t="str">
        <f t="shared" si="430"/>
        <v/>
      </c>
      <c r="CH88" s="177" t="str">
        <f t="shared" si="431"/>
        <v/>
      </c>
      <c r="CI88" s="177" t="str">
        <f t="shared" si="432"/>
        <v/>
      </c>
      <c r="CJ88" s="177" t="str">
        <f t="shared" si="433"/>
        <v/>
      </c>
      <c r="CK88" s="177" t="str">
        <f t="shared" si="434"/>
        <v/>
      </c>
      <c r="CL88" s="177" t="str">
        <f t="shared" si="435"/>
        <v/>
      </c>
      <c r="CM88" s="177" t="str">
        <f t="shared" si="436"/>
        <v/>
      </c>
      <c r="CN88" s="177" t="str">
        <f t="shared" si="437"/>
        <v/>
      </c>
      <c r="CO88" s="177" t="str">
        <f t="shared" si="438"/>
        <v/>
      </c>
      <c r="CP88" s="177" t="str">
        <f t="shared" si="439"/>
        <v/>
      </c>
      <c r="CQ88" s="177" t="str">
        <f t="shared" si="440"/>
        <v/>
      </c>
      <c r="CR88" s="177" t="str">
        <f t="shared" si="441"/>
        <v/>
      </c>
      <c r="CS88" s="177" t="str">
        <f t="shared" si="442"/>
        <v/>
      </c>
      <c r="CT88" s="177" t="str">
        <f t="shared" si="443"/>
        <v/>
      </c>
      <c r="CU88" s="177" t="str">
        <f t="shared" si="444"/>
        <v/>
      </c>
      <c r="CV88" s="177" t="str">
        <f t="shared" si="445"/>
        <v/>
      </c>
      <c r="CW88" s="177" t="str">
        <f t="shared" si="446"/>
        <v/>
      </c>
      <c r="CX88" s="177" t="str">
        <f t="shared" si="447"/>
        <v/>
      </c>
      <c r="CY88" s="177" t="str">
        <f t="shared" si="448"/>
        <v/>
      </c>
      <c r="CZ88" s="177" t="str">
        <f t="shared" si="449"/>
        <v/>
      </c>
      <c r="DA88" s="177" t="str">
        <f t="shared" si="450"/>
        <v/>
      </c>
      <c r="DB88" s="177" t="str">
        <f t="shared" si="451"/>
        <v/>
      </c>
      <c r="DC88" s="177" t="str">
        <f t="shared" si="382"/>
        <v/>
      </c>
      <c r="DD88" s="177" t="str">
        <f t="shared" si="452"/>
        <v/>
      </c>
      <c r="DE88" s="177" t="str">
        <f t="shared" si="453"/>
        <v/>
      </c>
      <c r="DF88" s="177" t="str">
        <f t="shared" si="454"/>
        <v/>
      </c>
      <c r="DG88" s="177" t="str">
        <f t="shared" si="455"/>
        <v/>
      </c>
      <c r="DH88" s="177" t="str">
        <f t="shared" si="456"/>
        <v/>
      </c>
      <c r="DI88" s="177" t="str">
        <f t="shared" si="457"/>
        <v/>
      </c>
      <c r="DJ88" s="177" t="str">
        <f t="shared" si="458"/>
        <v/>
      </c>
      <c r="DK88" s="177" t="str">
        <f t="shared" si="459"/>
        <v/>
      </c>
      <c r="DL88" s="177" t="str">
        <f t="shared" si="460"/>
        <v/>
      </c>
      <c r="DM88" s="177" t="str">
        <f t="shared" si="461"/>
        <v/>
      </c>
      <c r="DN88" s="177" t="str">
        <f t="shared" si="462"/>
        <v/>
      </c>
      <c r="DO88" s="177" t="str">
        <f t="shared" si="463"/>
        <v/>
      </c>
      <c r="DP88" s="177" t="str">
        <f t="shared" si="464"/>
        <v/>
      </c>
      <c r="DQ88" s="177" t="str">
        <f t="shared" si="465"/>
        <v/>
      </c>
      <c r="DR88" s="177" t="str">
        <f t="shared" si="466"/>
        <v/>
      </c>
      <c r="DS88" s="177" t="str">
        <f t="shared" si="467"/>
        <v/>
      </c>
      <c r="DT88" s="177" t="str">
        <f t="shared" si="468"/>
        <v/>
      </c>
      <c r="DU88" s="177" t="str">
        <f t="shared" si="469"/>
        <v/>
      </c>
      <c r="DV88" s="177" t="str">
        <f t="shared" si="470"/>
        <v/>
      </c>
      <c r="DW88" s="177" t="str">
        <f t="shared" si="471"/>
        <v/>
      </c>
      <c r="DX88" s="177" t="str">
        <f t="shared" si="472"/>
        <v/>
      </c>
      <c r="DY88" s="177" t="str">
        <f t="shared" si="473"/>
        <v/>
      </c>
      <c r="DZ88" s="177" t="str">
        <f t="shared" si="474"/>
        <v/>
      </c>
      <c r="EA88" s="177" t="str">
        <f t="shared" si="475"/>
        <v/>
      </c>
      <c r="EB88" s="177" t="str">
        <f t="shared" si="476"/>
        <v/>
      </c>
      <c r="EC88" s="177" t="str">
        <f t="shared" si="477"/>
        <v/>
      </c>
      <c r="ED88" s="177" t="str">
        <f t="shared" si="478"/>
        <v/>
      </c>
      <c r="EE88" s="177" t="str">
        <f t="shared" si="479"/>
        <v/>
      </c>
      <c r="EF88" s="177" t="str">
        <f t="shared" si="480"/>
        <v/>
      </c>
      <c r="EG88" s="177" t="str">
        <f t="shared" si="481"/>
        <v/>
      </c>
      <c r="EH88" s="177" t="str">
        <f t="shared" si="482"/>
        <v/>
      </c>
      <c r="EI88" s="177" t="str">
        <f t="shared" si="483"/>
        <v/>
      </c>
      <c r="EJ88" s="177" t="str">
        <f t="shared" si="484"/>
        <v/>
      </c>
      <c r="EK88" s="177" t="str">
        <f t="shared" si="485"/>
        <v/>
      </c>
      <c r="EL88" s="177" t="str">
        <f t="shared" si="486"/>
        <v/>
      </c>
      <c r="EM88" s="177" t="str">
        <f t="shared" si="487"/>
        <v/>
      </c>
      <c r="EN88" s="177" t="str">
        <f t="shared" si="488"/>
        <v/>
      </c>
      <c r="EO88" s="177" t="str">
        <f t="shared" si="489"/>
        <v/>
      </c>
      <c r="EP88" s="177" t="str">
        <f t="shared" si="490"/>
        <v/>
      </c>
      <c r="EQ88" s="177" t="str">
        <f t="shared" si="491"/>
        <v/>
      </c>
      <c r="ER88" s="177" t="str">
        <f t="shared" si="492"/>
        <v/>
      </c>
      <c r="ES88" s="177" t="str">
        <f t="shared" si="493"/>
        <v/>
      </c>
      <c r="ET88" s="177" t="str">
        <f t="shared" si="494"/>
        <v/>
      </c>
      <c r="EU88" s="177" t="str">
        <f t="shared" si="495"/>
        <v/>
      </c>
      <c r="EV88" s="177" t="str">
        <f t="shared" si="496"/>
        <v/>
      </c>
      <c r="EW88" s="177" t="str">
        <f t="shared" si="497"/>
        <v/>
      </c>
      <c r="EX88" s="177" t="str">
        <f t="shared" si="498"/>
        <v/>
      </c>
      <c r="EY88" s="177" t="str">
        <f t="shared" si="499"/>
        <v/>
      </c>
      <c r="EZ88" s="177" t="str">
        <f t="shared" si="500"/>
        <v/>
      </c>
      <c r="FA88" s="177" t="str">
        <f t="shared" si="501"/>
        <v/>
      </c>
      <c r="FB88" s="177" t="str">
        <f t="shared" si="502"/>
        <v/>
      </c>
      <c r="FC88" s="177" t="str">
        <f t="shared" si="503"/>
        <v/>
      </c>
      <c r="FD88" s="177" t="str">
        <f t="shared" si="504"/>
        <v/>
      </c>
      <c r="FE88" s="177" t="str">
        <f t="shared" si="505"/>
        <v/>
      </c>
      <c r="FF88" s="177" t="str">
        <f t="shared" si="506"/>
        <v/>
      </c>
      <c r="FG88" s="177" t="str">
        <f t="shared" si="507"/>
        <v/>
      </c>
      <c r="FH88" s="177" t="str">
        <f t="shared" si="508"/>
        <v/>
      </c>
      <c r="FI88" s="177" t="str">
        <f t="shared" si="509"/>
        <v/>
      </c>
      <c r="FJ88" s="177" t="str">
        <f t="shared" si="510"/>
        <v/>
      </c>
      <c r="FK88" s="177" t="str">
        <f t="shared" si="511"/>
        <v/>
      </c>
      <c r="FL88" s="177" t="str">
        <f t="shared" si="512"/>
        <v/>
      </c>
      <c r="FM88" s="177" t="str">
        <f t="shared" si="513"/>
        <v/>
      </c>
      <c r="FN88" s="177" t="str">
        <f t="shared" si="514"/>
        <v/>
      </c>
      <c r="FO88" s="177" t="str">
        <f t="shared" si="383"/>
        <v/>
      </c>
      <c r="FP88" s="177" t="str">
        <f t="shared" si="515"/>
        <v/>
      </c>
      <c r="FQ88" s="177" t="str">
        <f t="shared" si="516"/>
        <v/>
      </c>
      <c r="FR88" s="177" t="str">
        <f t="shared" si="517"/>
        <v/>
      </c>
      <c r="FS88" s="177" t="str">
        <f t="shared" si="518"/>
        <v/>
      </c>
      <c r="FT88" s="177" t="str">
        <f t="shared" si="519"/>
        <v/>
      </c>
      <c r="FU88" s="177" t="str">
        <f t="shared" si="520"/>
        <v/>
      </c>
      <c r="FV88" s="177" t="str">
        <f t="shared" si="521"/>
        <v/>
      </c>
      <c r="FW88" s="177" t="str">
        <f t="shared" si="522"/>
        <v/>
      </c>
      <c r="FX88" s="177" t="str">
        <f t="shared" si="523"/>
        <v/>
      </c>
      <c r="FY88" s="177" t="str">
        <f t="shared" si="524"/>
        <v/>
      </c>
      <c r="FZ88" s="177" t="str">
        <f t="shared" si="525"/>
        <v/>
      </c>
      <c r="GA88" s="177" t="str">
        <f t="shared" si="526"/>
        <v/>
      </c>
      <c r="GB88" s="177" t="str">
        <f t="shared" si="527"/>
        <v/>
      </c>
      <c r="GC88" s="177" t="str">
        <f t="shared" si="528"/>
        <v/>
      </c>
      <c r="GD88" s="177" t="str">
        <f t="shared" si="529"/>
        <v/>
      </c>
      <c r="GE88" s="177" t="str">
        <f t="shared" si="530"/>
        <v/>
      </c>
      <c r="GF88" s="177" t="str">
        <f t="shared" si="531"/>
        <v/>
      </c>
      <c r="GG88" s="177" t="str">
        <f t="shared" si="532"/>
        <v/>
      </c>
      <c r="GH88" s="177" t="str">
        <f t="shared" si="533"/>
        <v/>
      </c>
      <c r="GI88" s="177" t="str">
        <f t="shared" si="534"/>
        <v/>
      </c>
      <c r="GJ88" s="177" t="str">
        <f t="shared" si="535"/>
        <v/>
      </c>
      <c r="GK88" s="177" t="str">
        <f t="shared" si="536"/>
        <v/>
      </c>
      <c r="GL88" s="177" t="str">
        <f t="shared" si="537"/>
        <v/>
      </c>
      <c r="GM88" s="177" t="str">
        <f t="shared" si="538"/>
        <v/>
      </c>
      <c r="GN88" s="177" t="str">
        <f t="shared" si="539"/>
        <v/>
      </c>
      <c r="GO88" s="177" t="str">
        <f t="shared" si="540"/>
        <v/>
      </c>
      <c r="GP88" s="177" t="str">
        <f t="shared" si="541"/>
        <v/>
      </c>
      <c r="GQ88" s="177" t="str">
        <f t="shared" si="542"/>
        <v/>
      </c>
      <c r="GR88" s="177" t="str">
        <f t="shared" si="543"/>
        <v/>
      </c>
      <c r="GS88" s="177" t="str">
        <f t="shared" si="544"/>
        <v/>
      </c>
      <c r="GT88" s="177" t="str">
        <f t="shared" si="545"/>
        <v/>
      </c>
      <c r="GU88" s="177" t="str">
        <f t="shared" si="546"/>
        <v/>
      </c>
      <c r="GV88" s="177" t="str">
        <f t="shared" si="547"/>
        <v/>
      </c>
      <c r="GW88" s="177" t="str">
        <f t="shared" si="548"/>
        <v/>
      </c>
      <c r="GX88" s="177" t="str">
        <f t="shared" si="549"/>
        <v/>
      </c>
      <c r="GY88" s="177" t="str">
        <f t="shared" si="550"/>
        <v/>
      </c>
      <c r="GZ88" s="177" t="str">
        <f t="shared" si="551"/>
        <v/>
      </c>
      <c r="HA88" s="177" t="str">
        <f t="shared" si="552"/>
        <v/>
      </c>
      <c r="HB88" s="177" t="str">
        <f t="shared" si="553"/>
        <v/>
      </c>
      <c r="HC88" s="177" t="str">
        <f t="shared" si="554"/>
        <v/>
      </c>
      <c r="HD88" s="177" t="str">
        <f t="shared" si="555"/>
        <v/>
      </c>
      <c r="HE88" s="177" t="str">
        <f t="shared" si="556"/>
        <v/>
      </c>
      <c r="HF88" s="177" t="str">
        <f t="shared" si="557"/>
        <v/>
      </c>
      <c r="HG88" s="177" t="str">
        <f t="shared" si="558"/>
        <v/>
      </c>
      <c r="HH88" s="177" t="str">
        <f t="shared" si="559"/>
        <v/>
      </c>
      <c r="HI88" s="177" t="str">
        <f t="shared" si="560"/>
        <v/>
      </c>
      <c r="HJ88" s="177" t="str">
        <f t="shared" si="561"/>
        <v/>
      </c>
      <c r="HK88" s="177" t="str">
        <f t="shared" si="562"/>
        <v/>
      </c>
      <c r="HL88" s="177" t="str">
        <f t="shared" si="563"/>
        <v/>
      </c>
      <c r="HM88" s="177" t="str">
        <f t="shared" si="564"/>
        <v/>
      </c>
      <c r="HN88" s="177" t="str">
        <f t="shared" si="565"/>
        <v/>
      </c>
      <c r="HO88" s="177" t="str">
        <f t="shared" si="566"/>
        <v/>
      </c>
      <c r="HP88" s="177" t="str">
        <f t="shared" si="567"/>
        <v/>
      </c>
      <c r="HQ88" s="177" t="str">
        <f t="shared" si="568"/>
        <v/>
      </c>
      <c r="HR88" s="177" t="str">
        <f t="shared" si="569"/>
        <v/>
      </c>
      <c r="HS88" s="177" t="str">
        <f t="shared" si="570"/>
        <v/>
      </c>
      <c r="HT88" s="177" t="str">
        <f t="shared" si="571"/>
        <v/>
      </c>
      <c r="HU88" s="177" t="str">
        <f t="shared" si="572"/>
        <v/>
      </c>
      <c r="HV88" s="177" t="str">
        <f t="shared" si="573"/>
        <v/>
      </c>
      <c r="HW88" s="177" t="str">
        <f t="shared" si="574"/>
        <v/>
      </c>
      <c r="HX88" s="177" t="str">
        <f t="shared" si="575"/>
        <v/>
      </c>
      <c r="HY88" s="177" t="str">
        <f t="shared" si="576"/>
        <v/>
      </c>
      <c r="HZ88" s="177" t="str">
        <f t="shared" si="577"/>
        <v/>
      </c>
      <c r="IA88" s="177" t="str">
        <f t="shared" si="384"/>
        <v/>
      </c>
      <c r="IB88" s="177" t="str">
        <f t="shared" si="602"/>
        <v/>
      </c>
      <c r="IC88" s="177" t="str">
        <f t="shared" si="603"/>
        <v/>
      </c>
      <c r="ID88" s="177" t="str">
        <f t="shared" si="604"/>
        <v/>
      </c>
      <c r="IE88" s="177" t="str">
        <f t="shared" si="605"/>
        <v/>
      </c>
      <c r="IF88" s="177" t="str">
        <f t="shared" si="606"/>
        <v/>
      </c>
      <c r="IG88" s="177" t="str">
        <f t="shared" si="607"/>
        <v/>
      </c>
      <c r="IH88" s="192" t="str">
        <f t="shared" si="364"/>
        <v/>
      </c>
      <c r="II88" s="193" t="e">
        <f t="shared" si="365"/>
        <v>#N/A</v>
      </c>
      <c r="IJ88" s="193" t="e">
        <f t="shared" si="583"/>
        <v>#N/A</v>
      </c>
      <c r="IK88" s="193" t="e">
        <f t="shared" si="583"/>
        <v>#N/A</v>
      </c>
      <c r="IL88" s="193" t="e">
        <f t="shared" si="583"/>
        <v>#N/A</v>
      </c>
      <c r="IM88" s="193" t="e">
        <f t="shared" si="596"/>
        <v>#N/A</v>
      </c>
      <c r="IN88" s="193" t="e">
        <f t="shared" si="596"/>
        <v>#N/A</v>
      </c>
      <c r="IO88" s="193" t="e">
        <f t="shared" si="596"/>
        <v>#N/A</v>
      </c>
      <c r="IP88" s="193" t="e">
        <f t="shared" si="596"/>
        <v>#N/A</v>
      </c>
      <c r="IQ88" s="193" t="e">
        <f t="shared" si="596"/>
        <v>#N/A</v>
      </c>
      <c r="IR88" s="193" t="e">
        <f t="shared" si="596"/>
        <v>#N/A</v>
      </c>
      <c r="IS88" s="193" t="e">
        <f t="shared" si="596"/>
        <v>#N/A</v>
      </c>
      <c r="IT88" s="193" t="e">
        <f t="shared" si="596"/>
        <v>#N/A</v>
      </c>
      <c r="IU88" s="193" t="e">
        <f t="shared" si="596"/>
        <v>#N/A</v>
      </c>
      <c r="IV88" s="193" t="e">
        <f t="shared" si="596"/>
        <v>#N/A</v>
      </c>
      <c r="IW88" s="193" t="e">
        <f t="shared" si="596"/>
        <v>#N/A</v>
      </c>
      <c r="IX88" s="193" t="e">
        <f t="shared" si="596"/>
        <v>#N/A</v>
      </c>
      <c r="IY88" s="193" t="e">
        <f t="shared" si="596"/>
        <v>#N/A</v>
      </c>
      <c r="IZ88" s="193" t="e">
        <f t="shared" si="596"/>
        <v>#N/A</v>
      </c>
      <c r="JA88" s="193" t="e">
        <f t="shared" si="596"/>
        <v>#N/A</v>
      </c>
      <c r="JB88" s="193" t="e">
        <f t="shared" si="591"/>
        <v>#N/A</v>
      </c>
      <c r="JC88" s="193" t="e">
        <f t="shared" si="591"/>
        <v>#N/A</v>
      </c>
      <c r="JD88" s="193" t="e">
        <f t="shared" si="591"/>
        <v>#N/A</v>
      </c>
      <c r="JE88" s="193" t="e">
        <f t="shared" si="591"/>
        <v>#N/A</v>
      </c>
      <c r="JF88" s="193" t="e">
        <f t="shared" si="591"/>
        <v>#N/A</v>
      </c>
      <c r="JG88" s="193" t="e">
        <f t="shared" si="591"/>
        <v>#N/A</v>
      </c>
      <c r="JH88" s="193" t="e">
        <f t="shared" si="591"/>
        <v>#N/A</v>
      </c>
      <c r="JI88" s="193" t="e">
        <f t="shared" si="591"/>
        <v>#N/A</v>
      </c>
      <c r="JJ88" s="193" t="e">
        <f t="shared" si="591"/>
        <v>#N/A</v>
      </c>
      <c r="JK88" s="193" t="e">
        <f t="shared" si="591"/>
        <v>#N/A</v>
      </c>
      <c r="JL88" s="193" t="e">
        <f t="shared" si="591"/>
        <v>#N/A</v>
      </c>
      <c r="JM88" s="193" t="e">
        <f t="shared" si="591"/>
        <v>#N/A</v>
      </c>
      <c r="JN88" s="193" t="e">
        <f t="shared" si="591"/>
        <v>#N/A</v>
      </c>
      <c r="JO88" s="193" t="e">
        <f t="shared" si="591"/>
        <v>#N/A</v>
      </c>
      <c r="JP88" s="193" t="e">
        <f t="shared" si="591"/>
        <v>#N/A</v>
      </c>
      <c r="JQ88" s="193" t="e">
        <f t="shared" si="587"/>
        <v>#N/A</v>
      </c>
      <c r="JR88" s="193" t="e">
        <f t="shared" si="587"/>
        <v>#N/A</v>
      </c>
      <c r="JS88" s="193" t="e">
        <f t="shared" si="587"/>
        <v>#N/A</v>
      </c>
      <c r="JT88" s="193" t="e">
        <f t="shared" si="587"/>
        <v>#N/A</v>
      </c>
      <c r="JU88" s="193" t="e">
        <f t="shared" si="587"/>
        <v>#N/A</v>
      </c>
      <c r="JV88" s="193" t="e">
        <f t="shared" si="587"/>
        <v>#N/A</v>
      </c>
      <c r="JW88" s="193" t="e">
        <f t="shared" si="587"/>
        <v>#N/A</v>
      </c>
      <c r="JX88" s="193" t="e">
        <f t="shared" si="587"/>
        <v>#N/A</v>
      </c>
      <c r="JY88" s="193" t="e">
        <f t="shared" si="587"/>
        <v>#N/A</v>
      </c>
      <c r="JZ88" s="193" t="e">
        <f t="shared" si="587"/>
        <v>#N/A</v>
      </c>
      <c r="KA88" s="193" t="e">
        <f t="shared" si="587"/>
        <v>#N/A</v>
      </c>
      <c r="KB88" s="193" t="e">
        <f t="shared" si="587"/>
        <v>#N/A</v>
      </c>
      <c r="KC88" s="193" t="e">
        <f t="shared" si="587"/>
        <v>#N/A</v>
      </c>
      <c r="KD88" s="193" t="e">
        <f t="shared" si="587"/>
        <v>#N/A</v>
      </c>
      <c r="KE88" s="193" t="e">
        <f t="shared" si="587"/>
        <v>#N/A</v>
      </c>
      <c r="KF88" s="193" t="e">
        <f t="shared" si="610"/>
        <v>#N/A</v>
      </c>
      <c r="KG88" s="193" t="e">
        <f t="shared" si="610"/>
        <v>#N/A</v>
      </c>
      <c r="KH88" s="193" t="e">
        <f t="shared" si="610"/>
        <v>#N/A</v>
      </c>
      <c r="KI88" s="193" t="e">
        <f t="shared" si="610"/>
        <v>#N/A</v>
      </c>
      <c r="KJ88" s="193" t="e">
        <f t="shared" si="610"/>
        <v>#N/A</v>
      </c>
      <c r="KK88" s="193" t="e">
        <f t="shared" si="610"/>
        <v>#N/A</v>
      </c>
      <c r="KL88" s="193" t="e">
        <f t="shared" si="610"/>
        <v>#N/A</v>
      </c>
      <c r="KM88" s="193" t="e">
        <f t="shared" si="610"/>
        <v>#N/A</v>
      </c>
      <c r="KN88" s="193" t="e">
        <f t="shared" si="610"/>
        <v>#N/A</v>
      </c>
      <c r="KO88" s="193" t="e">
        <f t="shared" si="610"/>
        <v>#N/A</v>
      </c>
      <c r="KP88" s="193" t="e">
        <f t="shared" si="610"/>
        <v>#N/A</v>
      </c>
      <c r="KQ88" s="193" t="e">
        <f t="shared" si="610"/>
        <v>#N/A</v>
      </c>
      <c r="KR88" s="193" t="e">
        <f t="shared" si="610"/>
        <v>#N/A</v>
      </c>
      <c r="KS88" s="193" t="e">
        <f t="shared" si="610"/>
        <v>#N/A</v>
      </c>
      <c r="KT88" s="193" t="e">
        <f t="shared" si="610"/>
        <v>#N/A</v>
      </c>
      <c r="KU88" s="193" t="e">
        <f t="shared" si="385"/>
        <v>#N/A</v>
      </c>
      <c r="KV88" s="193" t="e">
        <f t="shared" si="584"/>
        <v>#N/A</v>
      </c>
      <c r="KW88" s="193" t="e">
        <f t="shared" si="584"/>
        <v>#N/A</v>
      </c>
      <c r="KX88" s="193" t="e">
        <f t="shared" si="584"/>
        <v>#N/A</v>
      </c>
      <c r="KY88" s="193" t="e">
        <f t="shared" si="597"/>
        <v>#N/A</v>
      </c>
      <c r="KZ88" s="193" t="e">
        <f t="shared" si="597"/>
        <v>#N/A</v>
      </c>
      <c r="LA88" s="193" t="e">
        <f t="shared" si="597"/>
        <v>#N/A</v>
      </c>
      <c r="LB88" s="193" t="e">
        <f t="shared" si="597"/>
        <v>#N/A</v>
      </c>
      <c r="LC88" s="193" t="e">
        <f t="shared" si="597"/>
        <v>#N/A</v>
      </c>
      <c r="LD88" s="193" t="e">
        <f t="shared" si="597"/>
        <v>#N/A</v>
      </c>
      <c r="LE88" s="193" t="e">
        <f t="shared" si="597"/>
        <v>#N/A</v>
      </c>
      <c r="LF88" s="193" t="e">
        <f t="shared" si="597"/>
        <v>#N/A</v>
      </c>
      <c r="LG88" s="193" t="e">
        <f t="shared" si="597"/>
        <v>#N/A</v>
      </c>
      <c r="LH88" s="193" t="e">
        <f t="shared" si="597"/>
        <v>#N/A</v>
      </c>
      <c r="LI88" s="193" t="e">
        <f t="shared" si="597"/>
        <v>#N/A</v>
      </c>
      <c r="LJ88" s="193" t="e">
        <f t="shared" si="597"/>
        <v>#N/A</v>
      </c>
      <c r="LK88" s="193" t="e">
        <f t="shared" si="597"/>
        <v>#N/A</v>
      </c>
      <c r="LL88" s="193" t="e">
        <f t="shared" si="597"/>
        <v>#N/A</v>
      </c>
      <c r="LM88" s="193" t="e">
        <f t="shared" si="597"/>
        <v>#N/A</v>
      </c>
      <c r="LN88" s="193" t="e">
        <f t="shared" si="592"/>
        <v>#N/A</v>
      </c>
      <c r="LO88" s="193" t="e">
        <f t="shared" si="592"/>
        <v>#N/A</v>
      </c>
      <c r="LP88" s="193" t="e">
        <f t="shared" si="592"/>
        <v>#N/A</v>
      </c>
      <c r="LQ88" s="193" t="e">
        <f t="shared" si="592"/>
        <v>#N/A</v>
      </c>
      <c r="LR88" s="193" t="e">
        <f t="shared" si="592"/>
        <v>#N/A</v>
      </c>
      <c r="LS88" s="193" t="e">
        <f t="shared" si="592"/>
        <v>#N/A</v>
      </c>
      <c r="LT88" s="193" t="e">
        <f t="shared" si="592"/>
        <v>#N/A</v>
      </c>
      <c r="LU88" s="193" t="e">
        <f t="shared" si="592"/>
        <v>#N/A</v>
      </c>
      <c r="LV88" s="193" t="e">
        <f t="shared" si="592"/>
        <v>#N/A</v>
      </c>
      <c r="LW88" s="193" t="e">
        <f t="shared" si="592"/>
        <v>#N/A</v>
      </c>
      <c r="LX88" s="193" t="e">
        <f t="shared" si="592"/>
        <v>#N/A</v>
      </c>
      <c r="LY88" s="193" t="e">
        <f t="shared" si="592"/>
        <v>#N/A</v>
      </c>
      <c r="LZ88" s="193" t="e">
        <f t="shared" si="592"/>
        <v>#N/A</v>
      </c>
      <c r="MA88" s="193" t="e">
        <f t="shared" si="592"/>
        <v>#N/A</v>
      </c>
      <c r="MB88" s="193" t="e">
        <f t="shared" si="592"/>
        <v>#N/A</v>
      </c>
      <c r="MC88" s="193" t="e">
        <f t="shared" si="588"/>
        <v>#N/A</v>
      </c>
      <c r="MD88" s="193" t="e">
        <f t="shared" si="588"/>
        <v>#N/A</v>
      </c>
      <c r="ME88" s="193" t="e">
        <f t="shared" si="588"/>
        <v>#N/A</v>
      </c>
      <c r="MF88" s="193" t="e">
        <f t="shared" si="588"/>
        <v>#N/A</v>
      </c>
      <c r="MG88" s="193" t="e">
        <f t="shared" si="588"/>
        <v>#N/A</v>
      </c>
      <c r="MH88" s="193" t="e">
        <f t="shared" si="588"/>
        <v>#N/A</v>
      </c>
      <c r="MI88" s="193" t="e">
        <f t="shared" si="588"/>
        <v>#N/A</v>
      </c>
      <c r="MJ88" s="193" t="e">
        <f t="shared" si="588"/>
        <v>#N/A</v>
      </c>
      <c r="MK88" s="193" t="e">
        <f t="shared" si="588"/>
        <v>#N/A</v>
      </c>
      <c r="ML88" s="193" t="e">
        <f t="shared" si="588"/>
        <v>#N/A</v>
      </c>
      <c r="MM88" s="193" t="e">
        <f t="shared" si="588"/>
        <v>#N/A</v>
      </c>
      <c r="MN88" s="193" t="e">
        <f t="shared" si="588"/>
        <v>#N/A</v>
      </c>
      <c r="MO88" s="193" t="e">
        <f t="shared" si="588"/>
        <v>#N/A</v>
      </c>
      <c r="MP88" s="193" t="e">
        <f t="shared" si="588"/>
        <v>#N/A</v>
      </c>
      <c r="MQ88" s="193" t="e">
        <f t="shared" si="588"/>
        <v>#N/A</v>
      </c>
      <c r="MR88" s="193" t="e">
        <f t="shared" si="611"/>
        <v>#N/A</v>
      </c>
      <c r="MS88" s="193" t="e">
        <f t="shared" si="611"/>
        <v>#N/A</v>
      </c>
      <c r="MT88" s="193" t="e">
        <f t="shared" si="611"/>
        <v>#N/A</v>
      </c>
      <c r="MU88" s="193" t="e">
        <f t="shared" si="611"/>
        <v>#N/A</v>
      </c>
      <c r="MV88" s="193" t="e">
        <f t="shared" si="611"/>
        <v>#N/A</v>
      </c>
      <c r="MW88" s="193" t="e">
        <f t="shared" si="611"/>
        <v>#N/A</v>
      </c>
      <c r="MX88" s="193" t="e">
        <f t="shared" si="611"/>
        <v>#N/A</v>
      </c>
      <c r="MY88" s="193" t="e">
        <f t="shared" si="611"/>
        <v>#N/A</v>
      </c>
      <c r="MZ88" s="193" t="e">
        <f t="shared" si="611"/>
        <v>#N/A</v>
      </c>
      <c r="NA88" s="193" t="e">
        <f t="shared" si="611"/>
        <v>#N/A</v>
      </c>
      <c r="NB88" s="193" t="e">
        <f t="shared" si="611"/>
        <v>#N/A</v>
      </c>
      <c r="NC88" s="193" t="e">
        <f t="shared" si="611"/>
        <v>#N/A</v>
      </c>
      <c r="ND88" s="193" t="e">
        <f t="shared" si="611"/>
        <v>#N/A</v>
      </c>
      <c r="NE88" s="193" t="e">
        <f t="shared" si="611"/>
        <v>#N/A</v>
      </c>
      <c r="NF88" s="193" t="e">
        <f t="shared" si="611"/>
        <v>#N/A</v>
      </c>
      <c r="NG88" s="193" t="e">
        <f t="shared" si="386"/>
        <v>#N/A</v>
      </c>
      <c r="NH88" s="193" t="e">
        <f t="shared" si="585"/>
        <v>#N/A</v>
      </c>
      <c r="NI88" s="193" t="e">
        <f t="shared" si="585"/>
        <v>#N/A</v>
      </c>
      <c r="NJ88" s="193" t="e">
        <f t="shared" si="585"/>
        <v>#N/A</v>
      </c>
      <c r="NK88" s="193" t="e">
        <f t="shared" si="598"/>
        <v>#N/A</v>
      </c>
      <c r="NL88" s="193" t="e">
        <f t="shared" si="598"/>
        <v>#N/A</v>
      </c>
      <c r="NM88" s="193" t="e">
        <f t="shared" si="598"/>
        <v>#N/A</v>
      </c>
      <c r="NN88" s="193" t="e">
        <f t="shared" si="598"/>
        <v>#N/A</v>
      </c>
      <c r="NO88" s="193" t="e">
        <f t="shared" si="598"/>
        <v>#N/A</v>
      </c>
      <c r="NP88" s="193" t="e">
        <f t="shared" si="598"/>
        <v>#N/A</v>
      </c>
      <c r="NQ88" s="193" t="e">
        <f t="shared" si="598"/>
        <v>#N/A</v>
      </c>
      <c r="NR88" s="193" t="e">
        <f t="shared" si="598"/>
        <v>#N/A</v>
      </c>
      <c r="NS88" s="193" t="e">
        <f t="shared" si="598"/>
        <v>#N/A</v>
      </c>
      <c r="NT88" s="193" t="e">
        <f t="shared" si="598"/>
        <v>#N/A</v>
      </c>
      <c r="NU88" s="193" t="e">
        <f t="shared" si="598"/>
        <v>#N/A</v>
      </c>
      <c r="NV88" s="193" t="e">
        <f t="shared" si="598"/>
        <v>#N/A</v>
      </c>
      <c r="NW88" s="193" t="e">
        <f t="shared" si="598"/>
        <v>#N/A</v>
      </c>
      <c r="NX88" s="193" t="e">
        <f t="shared" si="598"/>
        <v>#N/A</v>
      </c>
      <c r="NY88" s="193" t="e">
        <f t="shared" si="598"/>
        <v>#N/A</v>
      </c>
      <c r="NZ88" s="193" t="e">
        <f t="shared" si="593"/>
        <v>#N/A</v>
      </c>
      <c r="OA88" s="193" t="e">
        <f t="shared" si="593"/>
        <v>#N/A</v>
      </c>
      <c r="OB88" s="193" t="e">
        <f t="shared" si="593"/>
        <v>#N/A</v>
      </c>
      <c r="OC88" s="193" t="e">
        <f t="shared" si="593"/>
        <v>#N/A</v>
      </c>
      <c r="OD88" s="193" t="e">
        <f t="shared" si="593"/>
        <v>#N/A</v>
      </c>
      <c r="OE88" s="193" t="e">
        <f t="shared" si="593"/>
        <v>#N/A</v>
      </c>
      <c r="OF88" s="193" t="e">
        <f t="shared" si="593"/>
        <v>#N/A</v>
      </c>
      <c r="OG88" s="193" t="e">
        <f t="shared" si="593"/>
        <v>#N/A</v>
      </c>
      <c r="OH88" s="193" t="e">
        <f t="shared" si="593"/>
        <v>#N/A</v>
      </c>
      <c r="OI88" s="193" t="e">
        <f t="shared" si="593"/>
        <v>#N/A</v>
      </c>
      <c r="OJ88" s="193" t="e">
        <f t="shared" si="593"/>
        <v>#N/A</v>
      </c>
      <c r="OK88" s="193" t="e">
        <f t="shared" si="593"/>
        <v>#N/A</v>
      </c>
      <c r="OL88" s="193" t="e">
        <f t="shared" si="593"/>
        <v>#N/A</v>
      </c>
      <c r="OM88" s="193" t="e">
        <f t="shared" si="593"/>
        <v>#N/A</v>
      </c>
      <c r="ON88" s="193" t="e">
        <f t="shared" si="593"/>
        <v>#N/A</v>
      </c>
      <c r="OO88" s="193" t="e">
        <f t="shared" si="589"/>
        <v>#N/A</v>
      </c>
      <c r="OP88" s="193" t="e">
        <f t="shared" si="589"/>
        <v>#N/A</v>
      </c>
      <c r="OQ88" s="193" t="e">
        <f t="shared" si="589"/>
        <v>#N/A</v>
      </c>
      <c r="OR88" s="193" t="e">
        <f t="shared" si="589"/>
        <v>#N/A</v>
      </c>
      <c r="OS88" s="193" t="e">
        <f t="shared" si="589"/>
        <v>#N/A</v>
      </c>
      <c r="OT88" s="193" t="e">
        <f t="shared" si="589"/>
        <v>#N/A</v>
      </c>
      <c r="OU88" s="193" t="e">
        <f t="shared" si="589"/>
        <v>#N/A</v>
      </c>
      <c r="OV88" s="193" t="e">
        <f t="shared" si="589"/>
        <v>#N/A</v>
      </c>
      <c r="OW88" s="193" t="e">
        <f t="shared" si="589"/>
        <v>#N/A</v>
      </c>
      <c r="OX88" s="193" t="e">
        <f t="shared" si="589"/>
        <v>#N/A</v>
      </c>
      <c r="OY88" s="193" t="e">
        <f t="shared" si="589"/>
        <v>#N/A</v>
      </c>
      <c r="OZ88" s="193" t="e">
        <f t="shared" si="589"/>
        <v>#N/A</v>
      </c>
      <c r="PA88" s="193" t="e">
        <f t="shared" si="589"/>
        <v>#N/A</v>
      </c>
      <c r="PB88" s="193" t="e">
        <f t="shared" si="589"/>
        <v>#N/A</v>
      </c>
      <c r="PC88" s="193" t="e">
        <f t="shared" si="589"/>
        <v>#N/A</v>
      </c>
      <c r="PD88" s="193" t="e">
        <f t="shared" si="612"/>
        <v>#N/A</v>
      </c>
      <c r="PE88" s="193" t="e">
        <f t="shared" si="612"/>
        <v>#N/A</v>
      </c>
      <c r="PF88" s="193" t="e">
        <f t="shared" si="612"/>
        <v>#N/A</v>
      </c>
      <c r="PG88" s="193" t="e">
        <f t="shared" si="612"/>
        <v>#N/A</v>
      </c>
      <c r="PH88" s="193" t="e">
        <f t="shared" si="612"/>
        <v>#N/A</v>
      </c>
      <c r="PI88" s="193" t="e">
        <f t="shared" si="612"/>
        <v>#N/A</v>
      </c>
      <c r="PJ88" s="193" t="e">
        <f t="shared" si="612"/>
        <v>#N/A</v>
      </c>
      <c r="PK88" s="193" t="e">
        <f t="shared" si="612"/>
        <v>#N/A</v>
      </c>
      <c r="PL88" s="193" t="e">
        <f t="shared" si="612"/>
        <v>#N/A</v>
      </c>
      <c r="PM88" s="193" t="e">
        <f t="shared" si="612"/>
        <v>#N/A</v>
      </c>
      <c r="PN88" s="193" t="e">
        <f t="shared" si="612"/>
        <v>#N/A</v>
      </c>
      <c r="PO88" s="193" t="e">
        <f t="shared" si="612"/>
        <v>#N/A</v>
      </c>
      <c r="PP88" s="193" t="e">
        <f t="shared" si="612"/>
        <v>#N/A</v>
      </c>
      <c r="PQ88" s="193" t="e">
        <f t="shared" si="612"/>
        <v>#N/A</v>
      </c>
      <c r="PR88" s="193" t="e">
        <f t="shared" si="612"/>
        <v>#N/A</v>
      </c>
      <c r="PS88" s="193" t="e">
        <f t="shared" si="387"/>
        <v>#N/A</v>
      </c>
      <c r="PT88" s="193" t="e">
        <f t="shared" si="608"/>
        <v>#N/A</v>
      </c>
      <c r="PU88" s="193" t="e">
        <f t="shared" si="608"/>
        <v>#N/A</v>
      </c>
      <c r="PV88" s="193" t="e">
        <f t="shared" si="608"/>
        <v>#N/A</v>
      </c>
      <c r="PW88" s="193" t="e">
        <f t="shared" si="608"/>
        <v>#N/A</v>
      </c>
      <c r="PX88" s="193" t="e">
        <f t="shared" si="608"/>
        <v>#N/A</v>
      </c>
      <c r="PY88" s="193" t="e">
        <f t="shared" si="608"/>
        <v>#N/A</v>
      </c>
      <c r="PZ88" s="193" t="e">
        <f t="shared" si="608"/>
        <v>#N/A</v>
      </c>
      <c r="QA88" s="193" t="e">
        <f t="shared" si="608"/>
        <v>#N/A</v>
      </c>
    </row>
    <row r="89" spans="1:443" hidden="1" x14ac:dyDescent="0.45">
      <c r="A89" s="276"/>
      <c r="B89" s="277" t="str">
        <f>IF(OR($T89="",$U89=""),"",ROUND(_xlfn.BETA.INV(ABS(VLOOKUP($Z$1,VLookups!$A$30:$B$31,2,FALSE)-B$2),IF($N89="L",$U89,$T89),IF($N89="L",$T89,$U89),$G89,$I89),0))</f>
        <v/>
      </c>
      <c r="C89" s="287" t="str">
        <f t="shared" si="378"/>
        <v/>
      </c>
      <c r="D89" s="288" t="str">
        <f t="shared" si="379"/>
        <v/>
      </c>
      <c r="E89" s="134"/>
      <c r="F89" s="279"/>
      <c r="G89" s="280" t="str">
        <f t="shared" si="367"/>
        <v/>
      </c>
      <c r="H89" s="281"/>
      <c r="I89" s="280" t="str">
        <f t="shared" si="368"/>
        <v/>
      </c>
      <c r="J89" s="279"/>
      <c r="K89" s="135"/>
      <c r="L89" s="110" t="str">
        <f t="shared" si="369"/>
        <v/>
      </c>
      <c r="M89" s="21" t="str">
        <f t="shared" si="370"/>
        <v/>
      </c>
      <c r="N89" s="22" t="str">
        <f t="shared" si="371"/>
        <v/>
      </c>
      <c r="O89" s="23" t="str">
        <f>IF(M89="","",IF(OR($M89&lt;Skew!$B$3,$M89=Skew!$B$3),IF($M89&gt;Skew!$C$3,Skew!$A$3,IF($M89&gt;Skew!$C$4,Skew!$A$4,IF($M89&gt;Skew!$C$5,Skew!$A$5,IF($M89&gt;Skew!$C$6,Skew!$A$6,IF($M89&gt;Skew!$C$7,Skew!$A$7,IF($M89&gt;Skew!$C$8,Skew!$A$8,IF($M89&gt;Skew!$C$9,Skew!$A$9,IF($M89&gt;Skew!$C$10,Skew!$A$10,IF($M89&gt;Skew!$C$11,Skew!$A$11,IF($M89&gt;Skew!$C$12,Skew!$A$12,IF($M89&gt;Skew!$C$13,Skew!$A$13,IF($M89&gt;Skew!$C$14,Skew!$A$14,IF($M89&gt;Skew!$C$15,Skew!$A$15,IF($M89&gt;Skew!$C$16,Skew!$A$16,Skew!$A$17)
)))))))))))))))</f>
        <v/>
      </c>
      <c r="P89" s="22" t="str">
        <f>IF(M89="","",MATCH(O89,Skew!$A$3:$A$17,0))</f>
        <v/>
      </c>
      <c r="Q89" s="22" t="str">
        <f t="shared" si="357"/>
        <v/>
      </c>
      <c r="R89" s="24"/>
      <c r="S89" s="22" t="str">
        <f>IF(OR(M89="",R89=""),"",MATCH(R89,Confidence!$A$3:$A$12,0))</f>
        <v/>
      </c>
      <c r="T89" s="25" t="str">
        <f t="shared" si="358"/>
        <v/>
      </c>
      <c r="U89" s="25" t="str">
        <f t="shared" si="359"/>
        <v/>
      </c>
      <c r="V89" s="22"/>
      <c r="W89" s="102" t="str">
        <f t="shared" si="360"/>
        <v/>
      </c>
      <c r="X89" s="102" t="str">
        <f t="shared" si="361"/>
        <v/>
      </c>
      <c r="Y89" s="37" t="str">
        <f t="shared" si="362"/>
        <v/>
      </c>
      <c r="Z89" s="115"/>
      <c r="AA89" s="204" t="str">
        <f>IF(AND(G89&gt;0,H89&gt;0,I89&gt;0,T89&gt;0,U89&gt;0,Z89&gt;0,NOT(R89="")),ABS(VLOOKUP($Z$1,VLookups!$A$30:$B$31,2,FALSE)-_xlfn.BETA.DIST(Z89,IF(N89="L",U89,T89),IF(N89="L",T89,U89),TRUE,G89,I89)),"")</f>
        <v/>
      </c>
      <c r="AB89" s="112" t="str">
        <f>IF(OR($T89="",$U89=""),"",_xlfn.BETA.INV(ABS(VLOOKUP($Z$1,VLookups!$A$30:$B$31,2,FALSE)-AB$3),IF($N89="L",$U89,$T89),IF($N89="L",$T89,$U89),$G89,$I89))</f>
        <v/>
      </c>
      <c r="AC89" s="113" t="str">
        <f>IF(OR($T89="",$U89=""),"",_xlfn.BETA.INV(ABS(VLOOKUP($Z$1,VLookups!$A$30:$B$31,2,FALSE)-AC$3),IF($N89="L",$U89,$T89),IF($N89="L",$T89,$U89),$G89,$I89))</f>
        <v/>
      </c>
      <c r="AD89" s="112" t="str">
        <f>IF(OR($T89="",$U89=""),"",_xlfn.BETA.INV(ABS(VLOOKUP($Z$1,VLookups!$A$30:$B$31,2,FALSE)-AD$3),IF($N89="L",$U89,$T89),IF($N89="L",$T89,$U89),$G89,$I89))</f>
        <v/>
      </c>
      <c r="AE89" s="113" t="str">
        <f>IF(OR($T89="",$U89=""),"",_xlfn.BETA.INV(ABS(VLOOKUP($Z$1,VLookups!$A$30:$B$31,2,FALSE)-AE$3),IF($N89="L",$U89,$T89),IF($N89="L",$T89,$U89),$G89,$I89))</f>
        <v/>
      </c>
      <c r="AF89" s="112" t="str">
        <f>IF(OR($T89="",$U89=""),"",_xlfn.BETA.INV(ABS(VLOOKUP($Z$1,VLookups!$A$30:$B$31,2,FALSE)-AF$3),IF($N89="L",$U89,$T89),IF($N89="L",$T89,$U89),$G89,$I89))</f>
        <v/>
      </c>
      <c r="AG89" s="113" t="str">
        <f>IF(OR($T89="",$U89=""),"",_xlfn.BETA.INV(ABS(VLOOKUP($Z$1,VLookups!$A$30:$B$31,2,FALSE)-AG$3),IF($N89="L",$U89,$T89),IF($N89="L",$T89,$U89),$G89,$I89))</f>
        <v/>
      </c>
      <c r="AH89" s="112" t="str">
        <f>IF(OR($T89="",$U89=""),"",_xlfn.BETA.INV(ABS(VLOOKUP($Z$1,VLookups!$A$30:$B$31,2,FALSE)-AH$3),IF($N89="L",$U89,$T89),IF($N89="L",$T89,$U89),$G89,$I89))</f>
        <v/>
      </c>
      <c r="AI89" s="113" t="str">
        <f>IF(OR($T89="",$U89=""),"",_xlfn.BETA.INV(ABS(VLOOKUP($Z$1,VLookups!$A$30:$B$31,2,FALSE)-AI$3),IF($N89="L",$U89,$T89),IF($N89="L",$T89,$U89),$G89,$I89))</f>
        <v/>
      </c>
      <c r="AJ89" s="112" t="str">
        <f>IF(OR($T89="",$U89=""),"",_xlfn.BETA.INV(ABS(VLOOKUP($Z$1,VLookups!$A$30:$B$31,2,FALSE)-AJ$3),IF($N89="L",$U89,$T89),IF($N89="L",$T89,$U89),$G89,$I89))</f>
        <v/>
      </c>
      <c r="AK89" s="113" t="str">
        <f>IF(OR($T89="",$U89=""),"",_xlfn.BETA.INV(ABS(VLOOKUP($Z$1,VLookups!$A$30:$B$31,2,FALSE)-AK$3),IF($N89="L",$U89,$T89),IF($N89="L",$T89,$U89),$G89,$I89))</f>
        <v/>
      </c>
      <c r="AL89" s="112" t="str">
        <f>IF(OR($T89="",$U89=""),"",_xlfn.BETA.INV(ABS(VLOOKUP($Z$1,VLookups!$A$30:$B$31,2,FALSE)-AL$3),IF($N89="L",$U89,$T89),IF($N89="L",$T89,$U89),$G89,$I89))</f>
        <v/>
      </c>
      <c r="AM89" s="113" t="str">
        <f>IF(OR($T89="",$U89=""),"",_xlfn.BETA.INV(ABS(VLOOKUP($Z$1,VLookups!$A$30:$B$31,2,FALSE)-AM$3),IF($N89="L",$U89,$T89),IF($N89="L",$T89,$U89),$G89,$I89))</f>
        <v/>
      </c>
      <c r="AN89" s="15"/>
      <c r="AO89" s="194" t="str">
        <f t="shared" si="372"/>
        <v/>
      </c>
      <c r="AP89" s="192" t="str">
        <f t="shared" si="373"/>
        <v/>
      </c>
      <c r="AQ89" s="177" t="str">
        <f t="shared" ref="AQ89" si="616">IF(ISNONTEXT($AO89),AP89+$AO89,"")</f>
        <v/>
      </c>
      <c r="AR89" s="177" t="str">
        <f t="shared" si="389"/>
        <v/>
      </c>
      <c r="AS89" s="177" t="str">
        <f t="shared" si="390"/>
        <v/>
      </c>
      <c r="AT89" s="177" t="str">
        <f t="shared" si="391"/>
        <v/>
      </c>
      <c r="AU89" s="177" t="str">
        <f t="shared" si="392"/>
        <v/>
      </c>
      <c r="AV89" s="177" t="str">
        <f t="shared" si="393"/>
        <v/>
      </c>
      <c r="AW89" s="177" t="str">
        <f t="shared" si="394"/>
        <v/>
      </c>
      <c r="AX89" s="177" t="str">
        <f t="shared" si="395"/>
        <v/>
      </c>
      <c r="AY89" s="177" t="str">
        <f t="shared" si="396"/>
        <v/>
      </c>
      <c r="AZ89" s="177" t="str">
        <f t="shared" si="397"/>
        <v/>
      </c>
      <c r="BA89" s="177" t="str">
        <f t="shared" si="398"/>
        <v/>
      </c>
      <c r="BB89" s="177" t="str">
        <f t="shared" si="399"/>
        <v/>
      </c>
      <c r="BC89" s="177" t="str">
        <f t="shared" si="400"/>
        <v/>
      </c>
      <c r="BD89" s="177" t="str">
        <f t="shared" si="401"/>
        <v/>
      </c>
      <c r="BE89" s="177" t="str">
        <f t="shared" si="402"/>
        <v/>
      </c>
      <c r="BF89" s="177" t="str">
        <f t="shared" si="403"/>
        <v/>
      </c>
      <c r="BG89" s="177" t="str">
        <f t="shared" si="404"/>
        <v/>
      </c>
      <c r="BH89" s="177" t="str">
        <f t="shared" si="405"/>
        <v/>
      </c>
      <c r="BI89" s="177" t="str">
        <f t="shared" si="406"/>
        <v/>
      </c>
      <c r="BJ89" s="177" t="str">
        <f t="shared" si="407"/>
        <v/>
      </c>
      <c r="BK89" s="177" t="str">
        <f t="shared" si="408"/>
        <v/>
      </c>
      <c r="BL89" s="177" t="str">
        <f t="shared" si="409"/>
        <v/>
      </c>
      <c r="BM89" s="177" t="str">
        <f t="shared" si="410"/>
        <v/>
      </c>
      <c r="BN89" s="177" t="str">
        <f t="shared" si="411"/>
        <v/>
      </c>
      <c r="BO89" s="177" t="str">
        <f t="shared" si="412"/>
        <v/>
      </c>
      <c r="BP89" s="177" t="str">
        <f t="shared" si="413"/>
        <v/>
      </c>
      <c r="BQ89" s="177" t="str">
        <f t="shared" si="414"/>
        <v/>
      </c>
      <c r="BR89" s="177" t="str">
        <f t="shared" si="415"/>
        <v/>
      </c>
      <c r="BS89" s="177" t="str">
        <f t="shared" si="416"/>
        <v/>
      </c>
      <c r="BT89" s="177" t="str">
        <f t="shared" si="417"/>
        <v/>
      </c>
      <c r="BU89" s="177" t="str">
        <f t="shared" si="418"/>
        <v/>
      </c>
      <c r="BV89" s="177" t="str">
        <f t="shared" si="419"/>
        <v/>
      </c>
      <c r="BW89" s="177" t="str">
        <f t="shared" si="420"/>
        <v/>
      </c>
      <c r="BX89" s="177" t="str">
        <f t="shared" si="421"/>
        <v/>
      </c>
      <c r="BY89" s="177" t="str">
        <f t="shared" si="422"/>
        <v/>
      </c>
      <c r="BZ89" s="177" t="str">
        <f t="shared" si="423"/>
        <v/>
      </c>
      <c r="CA89" s="177" t="str">
        <f t="shared" si="424"/>
        <v/>
      </c>
      <c r="CB89" s="177" t="str">
        <f t="shared" si="425"/>
        <v/>
      </c>
      <c r="CC89" s="177" t="str">
        <f t="shared" si="426"/>
        <v/>
      </c>
      <c r="CD89" s="177" t="str">
        <f t="shared" si="427"/>
        <v/>
      </c>
      <c r="CE89" s="177" t="str">
        <f t="shared" si="428"/>
        <v/>
      </c>
      <c r="CF89" s="177" t="str">
        <f t="shared" si="429"/>
        <v/>
      </c>
      <c r="CG89" s="177" t="str">
        <f t="shared" si="430"/>
        <v/>
      </c>
      <c r="CH89" s="177" t="str">
        <f t="shared" si="431"/>
        <v/>
      </c>
      <c r="CI89" s="177" t="str">
        <f t="shared" si="432"/>
        <v/>
      </c>
      <c r="CJ89" s="177" t="str">
        <f t="shared" si="433"/>
        <v/>
      </c>
      <c r="CK89" s="177" t="str">
        <f t="shared" si="434"/>
        <v/>
      </c>
      <c r="CL89" s="177" t="str">
        <f t="shared" si="435"/>
        <v/>
      </c>
      <c r="CM89" s="177" t="str">
        <f t="shared" si="436"/>
        <v/>
      </c>
      <c r="CN89" s="177" t="str">
        <f t="shared" si="437"/>
        <v/>
      </c>
      <c r="CO89" s="177" t="str">
        <f t="shared" si="438"/>
        <v/>
      </c>
      <c r="CP89" s="177" t="str">
        <f t="shared" si="439"/>
        <v/>
      </c>
      <c r="CQ89" s="177" t="str">
        <f t="shared" si="440"/>
        <v/>
      </c>
      <c r="CR89" s="177" t="str">
        <f t="shared" si="441"/>
        <v/>
      </c>
      <c r="CS89" s="177" t="str">
        <f t="shared" si="442"/>
        <v/>
      </c>
      <c r="CT89" s="177" t="str">
        <f t="shared" si="443"/>
        <v/>
      </c>
      <c r="CU89" s="177" t="str">
        <f t="shared" si="444"/>
        <v/>
      </c>
      <c r="CV89" s="177" t="str">
        <f t="shared" si="445"/>
        <v/>
      </c>
      <c r="CW89" s="177" t="str">
        <f t="shared" si="446"/>
        <v/>
      </c>
      <c r="CX89" s="177" t="str">
        <f t="shared" si="447"/>
        <v/>
      </c>
      <c r="CY89" s="177" t="str">
        <f t="shared" si="448"/>
        <v/>
      </c>
      <c r="CZ89" s="177" t="str">
        <f t="shared" si="449"/>
        <v/>
      </c>
      <c r="DA89" s="177" t="str">
        <f t="shared" si="450"/>
        <v/>
      </c>
      <c r="DB89" s="177" t="str">
        <f t="shared" si="451"/>
        <v/>
      </c>
      <c r="DC89" s="177" t="str">
        <f t="shared" si="382"/>
        <v/>
      </c>
      <c r="DD89" s="177" t="str">
        <f t="shared" si="452"/>
        <v/>
      </c>
      <c r="DE89" s="177" t="str">
        <f t="shared" si="453"/>
        <v/>
      </c>
      <c r="DF89" s="177" t="str">
        <f t="shared" si="454"/>
        <v/>
      </c>
      <c r="DG89" s="177" t="str">
        <f t="shared" si="455"/>
        <v/>
      </c>
      <c r="DH89" s="177" t="str">
        <f t="shared" si="456"/>
        <v/>
      </c>
      <c r="DI89" s="177" t="str">
        <f t="shared" si="457"/>
        <v/>
      </c>
      <c r="DJ89" s="177" t="str">
        <f t="shared" si="458"/>
        <v/>
      </c>
      <c r="DK89" s="177" t="str">
        <f t="shared" si="459"/>
        <v/>
      </c>
      <c r="DL89" s="177" t="str">
        <f t="shared" si="460"/>
        <v/>
      </c>
      <c r="DM89" s="177" t="str">
        <f t="shared" si="461"/>
        <v/>
      </c>
      <c r="DN89" s="177" t="str">
        <f t="shared" si="462"/>
        <v/>
      </c>
      <c r="DO89" s="177" t="str">
        <f t="shared" si="463"/>
        <v/>
      </c>
      <c r="DP89" s="177" t="str">
        <f t="shared" si="464"/>
        <v/>
      </c>
      <c r="DQ89" s="177" t="str">
        <f t="shared" si="465"/>
        <v/>
      </c>
      <c r="DR89" s="177" t="str">
        <f t="shared" si="466"/>
        <v/>
      </c>
      <c r="DS89" s="177" t="str">
        <f t="shared" si="467"/>
        <v/>
      </c>
      <c r="DT89" s="177" t="str">
        <f t="shared" si="468"/>
        <v/>
      </c>
      <c r="DU89" s="177" t="str">
        <f t="shared" si="469"/>
        <v/>
      </c>
      <c r="DV89" s="177" t="str">
        <f t="shared" si="470"/>
        <v/>
      </c>
      <c r="DW89" s="177" t="str">
        <f t="shared" si="471"/>
        <v/>
      </c>
      <c r="DX89" s="177" t="str">
        <f t="shared" si="472"/>
        <v/>
      </c>
      <c r="DY89" s="177" t="str">
        <f t="shared" si="473"/>
        <v/>
      </c>
      <c r="DZ89" s="177" t="str">
        <f t="shared" si="474"/>
        <v/>
      </c>
      <c r="EA89" s="177" t="str">
        <f t="shared" si="475"/>
        <v/>
      </c>
      <c r="EB89" s="177" t="str">
        <f t="shared" si="476"/>
        <v/>
      </c>
      <c r="EC89" s="177" t="str">
        <f t="shared" si="477"/>
        <v/>
      </c>
      <c r="ED89" s="177" t="str">
        <f t="shared" si="478"/>
        <v/>
      </c>
      <c r="EE89" s="177" t="str">
        <f t="shared" si="479"/>
        <v/>
      </c>
      <c r="EF89" s="177" t="str">
        <f t="shared" si="480"/>
        <v/>
      </c>
      <c r="EG89" s="177" t="str">
        <f t="shared" si="481"/>
        <v/>
      </c>
      <c r="EH89" s="177" t="str">
        <f t="shared" si="482"/>
        <v/>
      </c>
      <c r="EI89" s="177" t="str">
        <f t="shared" si="483"/>
        <v/>
      </c>
      <c r="EJ89" s="177" t="str">
        <f t="shared" si="484"/>
        <v/>
      </c>
      <c r="EK89" s="177" t="str">
        <f t="shared" si="485"/>
        <v/>
      </c>
      <c r="EL89" s="177" t="str">
        <f t="shared" si="486"/>
        <v/>
      </c>
      <c r="EM89" s="177" t="str">
        <f t="shared" si="487"/>
        <v/>
      </c>
      <c r="EN89" s="177" t="str">
        <f t="shared" si="488"/>
        <v/>
      </c>
      <c r="EO89" s="177" t="str">
        <f t="shared" si="489"/>
        <v/>
      </c>
      <c r="EP89" s="177" t="str">
        <f t="shared" si="490"/>
        <v/>
      </c>
      <c r="EQ89" s="177" t="str">
        <f t="shared" si="491"/>
        <v/>
      </c>
      <c r="ER89" s="177" t="str">
        <f t="shared" si="492"/>
        <v/>
      </c>
      <c r="ES89" s="177" t="str">
        <f t="shared" si="493"/>
        <v/>
      </c>
      <c r="ET89" s="177" t="str">
        <f t="shared" si="494"/>
        <v/>
      </c>
      <c r="EU89" s="177" t="str">
        <f t="shared" si="495"/>
        <v/>
      </c>
      <c r="EV89" s="177" t="str">
        <f t="shared" si="496"/>
        <v/>
      </c>
      <c r="EW89" s="177" t="str">
        <f t="shared" si="497"/>
        <v/>
      </c>
      <c r="EX89" s="177" t="str">
        <f t="shared" si="498"/>
        <v/>
      </c>
      <c r="EY89" s="177" t="str">
        <f t="shared" si="499"/>
        <v/>
      </c>
      <c r="EZ89" s="177" t="str">
        <f t="shared" si="500"/>
        <v/>
      </c>
      <c r="FA89" s="177" t="str">
        <f t="shared" si="501"/>
        <v/>
      </c>
      <c r="FB89" s="177" t="str">
        <f t="shared" si="502"/>
        <v/>
      </c>
      <c r="FC89" s="177" t="str">
        <f t="shared" si="503"/>
        <v/>
      </c>
      <c r="FD89" s="177" t="str">
        <f t="shared" si="504"/>
        <v/>
      </c>
      <c r="FE89" s="177" t="str">
        <f t="shared" si="505"/>
        <v/>
      </c>
      <c r="FF89" s="177" t="str">
        <f t="shared" si="506"/>
        <v/>
      </c>
      <c r="FG89" s="177" t="str">
        <f t="shared" si="507"/>
        <v/>
      </c>
      <c r="FH89" s="177" t="str">
        <f t="shared" si="508"/>
        <v/>
      </c>
      <c r="FI89" s="177" t="str">
        <f t="shared" si="509"/>
        <v/>
      </c>
      <c r="FJ89" s="177" t="str">
        <f t="shared" si="510"/>
        <v/>
      </c>
      <c r="FK89" s="177" t="str">
        <f t="shared" si="511"/>
        <v/>
      </c>
      <c r="FL89" s="177" t="str">
        <f t="shared" si="512"/>
        <v/>
      </c>
      <c r="FM89" s="177" t="str">
        <f t="shared" si="513"/>
        <v/>
      </c>
      <c r="FN89" s="177" t="str">
        <f t="shared" si="514"/>
        <v/>
      </c>
      <c r="FO89" s="177" t="str">
        <f t="shared" si="383"/>
        <v/>
      </c>
      <c r="FP89" s="177" t="str">
        <f t="shared" si="515"/>
        <v/>
      </c>
      <c r="FQ89" s="177" t="str">
        <f t="shared" si="516"/>
        <v/>
      </c>
      <c r="FR89" s="177" t="str">
        <f t="shared" si="517"/>
        <v/>
      </c>
      <c r="FS89" s="177" t="str">
        <f t="shared" si="518"/>
        <v/>
      </c>
      <c r="FT89" s="177" t="str">
        <f t="shared" si="519"/>
        <v/>
      </c>
      <c r="FU89" s="177" t="str">
        <f t="shared" si="520"/>
        <v/>
      </c>
      <c r="FV89" s="177" t="str">
        <f t="shared" si="521"/>
        <v/>
      </c>
      <c r="FW89" s="177" t="str">
        <f t="shared" si="522"/>
        <v/>
      </c>
      <c r="FX89" s="177" t="str">
        <f t="shared" si="523"/>
        <v/>
      </c>
      <c r="FY89" s="177" t="str">
        <f t="shared" si="524"/>
        <v/>
      </c>
      <c r="FZ89" s="177" t="str">
        <f t="shared" si="525"/>
        <v/>
      </c>
      <c r="GA89" s="177" t="str">
        <f t="shared" si="526"/>
        <v/>
      </c>
      <c r="GB89" s="177" t="str">
        <f t="shared" si="527"/>
        <v/>
      </c>
      <c r="GC89" s="177" t="str">
        <f t="shared" si="528"/>
        <v/>
      </c>
      <c r="GD89" s="177" t="str">
        <f t="shared" si="529"/>
        <v/>
      </c>
      <c r="GE89" s="177" t="str">
        <f t="shared" si="530"/>
        <v/>
      </c>
      <c r="GF89" s="177" t="str">
        <f t="shared" si="531"/>
        <v/>
      </c>
      <c r="GG89" s="177" t="str">
        <f t="shared" si="532"/>
        <v/>
      </c>
      <c r="GH89" s="177" t="str">
        <f t="shared" si="533"/>
        <v/>
      </c>
      <c r="GI89" s="177" t="str">
        <f t="shared" si="534"/>
        <v/>
      </c>
      <c r="GJ89" s="177" t="str">
        <f t="shared" si="535"/>
        <v/>
      </c>
      <c r="GK89" s="177" t="str">
        <f t="shared" si="536"/>
        <v/>
      </c>
      <c r="GL89" s="177" t="str">
        <f t="shared" si="537"/>
        <v/>
      </c>
      <c r="GM89" s="177" t="str">
        <f t="shared" si="538"/>
        <v/>
      </c>
      <c r="GN89" s="177" t="str">
        <f t="shared" si="539"/>
        <v/>
      </c>
      <c r="GO89" s="177" t="str">
        <f t="shared" si="540"/>
        <v/>
      </c>
      <c r="GP89" s="177" t="str">
        <f t="shared" si="541"/>
        <v/>
      </c>
      <c r="GQ89" s="177" t="str">
        <f t="shared" si="542"/>
        <v/>
      </c>
      <c r="GR89" s="177" t="str">
        <f t="shared" si="543"/>
        <v/>
      </c>
      <c r="GS89" s="177" t="str">
        <f t="shared" si="544"/>
        <v/>
      </c>
      <c r="GT89" s="177" t="str">
        <f t="shared" si="545"/>
        <v/>
      </c>
      <c r="GU89" s="177" t="str">
        <f t="shared" si="546"/>
        <v/>
      </c>
      <c r="GV89" s="177" t="str">
        <f t="shared" si="547"/>
        <v/>
      </c>
      <c r="GW89" s="177" t="str">
        <f t="shared" si="548"/>
        <v/>
      </c>
      <c r="GX89" s="177" t="str">
        <f t="shared" si="549"/>
        <v/>
      </c>
      <c r="GY89" s="177" t="str">
        <f t="shared" si="550"/>
        <v/>
      </c>
      <c r="GZ89" s="177" t="str">
        <f t="shared" si="551"/>
        <v/>
      </c>
      <c r="HA89" s="177" t="str">
        <f t="shared" si="552"/>
        <v/>
      </c>
      <c r="HB89" s="177" t="str">
        <f t="shared" si="553"/>
        <v/>
      </c>
      <c r="HC89" s="177" t="str">
        <f t="shared" si="554"/>
        <v/>
      </c>
      <c r="HD89" s="177" t="str">
        <f t="shared" si="555"/>
        <v/>
      </c>
      <c r="HE89" s="177" t="str">
        <f t="shared" si="556"/>
        <v/>
      </c>
      <c r="HF89" s="177" t="str">
        <f t="shared" si="557"/>
        <v/>
      </c>
      <c r="HG89" s="177" t="str">
        <f t="shared" si="558"/>
        <v/>
      </c>
      <c r="HH89" s="177" t="str">
        <f t="shared" si="559"/>
        <v/>
      </c>
      <c r="HI89" s="177" t="str">
        <f t="shared" si="560"/>
        <v/>
      </c>
      <c r="HJ89" s="177" t="str">
        <f t="shared" si="561"/>
        <v/>
      </c>
      <c r="HK89" s="177" t="str">
        <f t="shared" si="562"/>
        <v/>
      </c>
      <c r="HL89" s="177" t="str">
        <f t="shared" si="563"/>
        <v/>
      </c>
      <c r="HM89" s="177" t="str">
        <f t="shared" si="564"/>
        <v/>
      </c>
      <c r="HN89" s="177" t="str">
        <f t="shared" si="565"/>
        <v/>
      </c>
      <c r="HO89" s="177" t="str">
        <f t="shared" si="566"/>
        <v/>
      </c>
      <c r="HP89" s="177" t="str">
        <f t="shared" si="567"/>
        <v/>
      </c>
      <c r="HQ89" s="177" t="str">
        <f t="shared" si="568"/>
        <v/>
      </c>
      <c r="HR89" s="177" t="str">
        <f t="shared" si="569"/>
        <v/>
      </c>
      <c r="HS89" s="177" t="str">
        <f t="shared" si="570"/>
        <v/>
      </c>
      <c r="HT89" s="177" t="str">
        <f t="shared" si="571"/>
        <v/>
      </c>
      <c r="HU89" s="177" t="str">
        <f t="shared" si="572"/>
        <v/>
      </c>
      <c r="HV89" s="177" t="str">
        <f t="shared" si="573"/>
        <v/>
      </c>
      <c r="HW89" s="177" t="str">
        <f t="shared" si="574"/>
        <v/>
      </c>
      <c r="HX89" s="177" t="str">
        <f t="shared" si="575"/>
        <v/>
      </c>
      <c r="HY89" s="177" t="str">
        <f t="shared" si="576"/>
        <v/>
      </c>
      <c r="HZ89" s="177" t="str">
        <f t="shared" si="577"/>
        <v/>
      </c>
      <c r="IA89" s="177" t="str">
        <f t="shared" si="384"/>
        <v/>
      </c>
      <c r="IB89" s="177" t="str">
        <f t="shared" si="602"/>
        <v/>
      </c>
      <c r="IC89" s="177" t="str">
        <f t="shared" si="603"/>
        <v/>
      </c>
      <c r="ID89" s="177" t="str">
        <f t="shared" si="604"/>
        <v/>
      </c>
      <c r="IE89" s="177" t="str">
        <f t="shared" si="605"/>
        <v/>
      </c>
      <c r="IF89" s="177" t="str">
        <f t="shared" si="606"/>
        <v/>
      </c>
      <c r="IG89" s="177" t="str">
        <f t="shared" si="607"/>
        <v/>
      </c>
      <c r="IH89" s="192" t="str">
        <f t="shared" si="364"/>
        <v/>
      </c>
      <c r="II89" s="193" t="e">
        <f t="shared" si="365"/>
        <v>#N/A</v>
      </c>
      <c r="IJ89" s="193" t="e">
        <f t="shared" si="583"/>
        <v>#N/A</v>
      </c>
      <c r="IK89" s="193" t="e">
        <f t="shared" si="583"/>
        <v>#N/A</v>
      </c>
      <c r="IL89" s="193" t="e">
        <f t="shared" si="583"/>
        <v>#N/A</v>
      </c>
      <c r="IM89" s="193" t="e">
        <f t="shared" si="596"/>
        <v>#N/A</v>
      </c>
      <c r="IN89" s="193" t="e">
        <f t="shared" si="596"/>
        <v>#N/A</v>
      </c>
      <c r="IO89" s="193" t="e">
        <f t="shared" si="596"/>
        <v>#N/A</v>
      </c>
      <c r="IP89" s="193" t="e">
        <f t="shared" si="596"/>
        <v>#N/A</v>
      </c>
      <c r="IQ89" s="193" t="e">
        <f t="shared" si="596"/>
        <v>#N/A</v>
      </c>
      <c r="IR89" s="193" t="e">
        <f t="shared" si="596"/>
        <v>#N/A</v>
      </c>
      <c r="IS89" s="193" t="e">
        <f t="shared" si="596"/>
        <v>#N/A</v>
      </c>
      <c r="IT89" s="193" t="e">
        <f t="shared" si="596"/>
        <v>#N/A</v>
      </c>
      <c r="IU89" s="193" t="e">
        <f t="shared" si="596"/>
        <v>#N/A</v>
      </c>
      <c r="IV89" s="193" t="e">
        <f t="shared" si="596"/>
        <v>#N/A</v>
      </c>
      <c r="IW89" s="193" t="e">
        <f t="shared" si="596"/>
        <v>#N/A</v>
      </c>
      <c r="IX89" s="193" t="e">
        <f t="shared" si="596"/>
        <v>#N/A</v>
      </c>
      <c r="IY89" s="193" t="e">
        <f t="shared" si="596"/>
        <v>#N/A</v>
      </c>
      <c r="IZ89" s="193" t="e">
        <f t="shared" si="596"/>
        <v>#N/A</v>
      </c>
      <c r="JA89" s="193" t="e">
        <f t="shared" si="596"/>
        <v>#N/A</v>
      </c>
      <c r="JB89" s="193" t="e">
        <f t="shared" si="591"/>
        <v>#N/A</v>
      </c>
      <c r="JC89" s="193" t="e">
        <f t="shared" si="591"/>
        <v>#N/A</v>
      </c>
      <c r="JD89" s="193" t="e">
        <f t="shared" si="591"/>
        <v>#N/A</v>
      </c>
      <c r="JE89" s="193" t="e">
        <f t="shared" si="591"/>
        <v>#N/A</v>
      </c>
      <c r="JF89" s="193" t="e">
        <f t="shared" si="591"/>
        <v>#N/A</v>
      </c>
      <c r="JG89" s="193" t="e">
        <f t="shared" si="591"/>
        <v>#N/A</v>
      </c>
      <c r="JH89" s="193" t="e">
        <f t="shared" si="591"/>
        <v>#N/A</v>
      </c>
      <c r="JI89" s="193" t="e">
        <f t="shared" si="591"/>
        <v>#N/A</v>
      </c>
      <c r="JJ89" s="193" t="e">
        <f t="shared" si="591"/>
        <v>#N/A</v>
      </c>
      <c r="JK89" s="193" t="e">
        <f t="shared" si="591"/>
        <v>#N/A</v>
      </c>
      <c r="JL89" s="193" t="e">
        <f t="shared" si="591"/>
        <v>#N/A</v>
      </c>
      <c r="JM89" s="193" t="e">
        <f t="shared" si="591"/>
        <v>#N/A</v>
      </c>
      <c r="JN89" s="193" t="e">
        <f t="shared" si="591"/>
        <v>#N/A</v>
      </c>
      <c r="JO89" s="193" t="e">
        <f t="shared" si="591"/>
        <v>#N/A</v>
      </c>
      <c r="JP89" s="193" t="e">
        <f t="shared" si="591"/>
        <v>#N/A</v>
      </c>
      <c r="JQ89" s="193" t="e">
        <f t="shared" si="587"/>
        <v>#N/A</v>
      </c>
      <c r="JR89" s="193" t="e">
        <f t="shared" si="587"/>
        <v>#N/A</v>
      </c>
      <c r="JS89" s="193" t="e">
        <f t="shared" si="587"/>
        <v>#N/A</v>
      </c>
      <c r="JT89" s="193" t="e">
        <f t="shared" si="587"/>
        <v>#N/A</v>
      </c>
      <c r="JU89" s="193" t="e">
        <f t="shared" si="587"/>
        <v>#N/A</v>
      </c>
      <c r="JV89" s="193" t="e">
        <f t="shared" si="587"/>
        <v>#N/A</v>
      </c>
      <c r="JW89" s="193" t="e">
        <f t="shared" si="587"/>
        <v>#N/A</v>
      </c>
      <c r="JX89" s="193" t="e">
        <f t="shared" si="587"/>
        <v>#N/A</v>
      </c>
      <c r="JY89" s="193" t="e">
        <f t="shared" si="587"/>
        <v>#N/A</v>
      </c>
      <c r="JZ89" s="193" t="e">
        <f t="shared" si="587"/>
        <v>#N/A</v>
      </c>
      <c r="KA89" s="193" t="e">
        <f t="shared" si="587"/>
        <v>#N/A</v>
      </c>
      <c r="KB89" s="193" t="e">
        <f t="shared" si="587"/>
        <v>#N/A</v>
      </c>
      <c r="KC89" s="193" t="e">
        <f t="shared" si="587"/>
        <v>#N/A</v>
      </c>
      <c r="KD89" s="193" t="e">
        <f t="shared" si="587"/>
        <v>#N/A</v>
      </c>
      <c r="KE89" s="193" t="e">
        <f t="shared" si="587"/>
        <v>#N/A</v>
      </c>
      <c r="KF89" s="193" t="e">
        <f t="shared" si="610"/>
        <v>#N/A</v>
      </c>
      <c r="KG89" s="193" t="e">
        <f t="shared" si="610"/>
        <v>#N/A</v>
      </c>
      <c r="KH89" s="193" t="e">
        <f t="shared" si="610"/>
        <v>#N/A</v>
      </c>
      <c r="KI89" s="193" t="e">
        <f t="shared" si="610"/>
        <v>#N/A</v>
      </c>
      <c r="KJ89" s="193" t="e">
        <f t="shared" si="610"/>
        <v>#N/A</v>
      </c>
      <c r="KK89" s="193" t="e">
        <f t="shared" si="610"/>
        <v>#N/A</v>
      </c>
      <c r="KL89" s="193" t="e">
        <f t="shared" si="610"/>
        <v>#N/A</v>
      </c>
      <c r="KM89" s="193" t="e">
        <f t="shared" si="610"/>
        <v>#N/A</v>
      </c>
      <c r="KN89" s="193" t="e">
        <f t="shared" si="610"/>
        <v>#N/A</v>
      </c>
      <c r="KO89" s="193" t="e">
        <f t="shared" si="610"/>
        <v>#N/A</v>
      </c>
      <c r="KP89" s="193" t="e">
        <f t="shared" si="610"/>
        <v>#N/A</v>
      </c>
      <c r="KQ89" s="193" t="e">
        <f t="shared" si="610"/>
        <v>#N/A</v>
      </c>
      <c r="KR89" s="193" t="e">
        <f t="shared" si="610"/>
        <v>#N/A</v>
      </c>
      <c r="KS89" s="193" t="e">
        <f t="shared" si="610"/>
        <v>#N/A</v>
      </c>
      <c r="KT89" s="193" t="e">
        <f t="shared" si="610"/>
        <v>#N/A</v>
      </c>
      <c r="KU89" s="193" t="e">
        <f t="shared" si="385"/>
        <v>#N/A</v>
      </c>
      <c r="KV89" s="193" t="e">
        <f t="shared" si="584"/>
        <v>#N/A</v>
      </c>
      <c r="KW89" s="193" t="e">
        <f t="shared" si="584"/>
        <v>#N/A</v>
      </c>
      <c r="KX89" s="193" t="e">
        <f t="shared" si="584"/>
        <v>#N/A</v>
      </c>
      <c r="KY89" s="193" t="e">
        <f t="shared" si="597"/>
        <v>#N/A</v>
      </c>
      <c r="KZ89" s="193" t="e">
        <f t="shared" si="597"/>
        <v>#N/A</v>
      </c>
      <c r="LA89" s="193" t="e">
        <f t="shared" si="597"/>
        <v>#N/A</v>
      </c>
      <c r="LB89" s="193" t="e">
        <f t="shared" si="597"/>
        <v>#N/A</v>
      </c>
      <c r="LC89" s="193" t="e">
        <f t="shared" si="597"/>
        <v>#N/A</v>
      </c>
      <c r="LD89" s="193" t="e">
        <f t="shared" si="597"/>
        <v>#N/A</v>
      </c>
      <c r="LE89" s="193" t="e">
        <f t="shared" si="597"/>
        <v>#N/A</v>
      </c>
      <c r="LF89" s="193" t="e">
        <f t="shared" si="597"/>
        <v>#N/A</v>
      </c>
      <c r="LG89" s="193" t="e">
        <f t="shared" si="597"/>
        <v>#N/A</v>
      </c>
      <c r="LH89" s="193" t="e">
        <f t="shared" si="597"/>
        <v>#N/A</v>
      </c>
      <c r="LI89" s="193" t="e">
        <f t="shared" si="597"/>
        <v>#N/A</v>
      </c>
      <c r="LJ89" s="193" t="e">
        <f t="shared" si="597"/>
        <v>#N/A</v>
      </c>
      <c r="LK89" s="193" t="e">
        <f t="shared" si="597"/>
        <v>#N/A</v>
      </c>
      <c r="LL89" s="193" t="e">
        <f t="shared" si="597"/>
        <v>#N/A</v>
      </c>
      <c r="LM89" s="193" t="e">
        <f t="shared" si="597"/>
        <v>#N/A</v>
      </c>
      <c r="LN89" s="193" t="e">
        <f t="shared" si="592"/>
        <v>#N/A</v>
      </c>
      <c r="LO89" s="193" t="e">
        <f t="shared" si="592"/>
        <v>#N/A</v>
      </c>
      <c r="LP89" s="193" t="e">
        <f t="shared" si="592"/>
        <v>#N/A</v>
      </c>
      <c r="LQ89" s="193" t="e">
        <f t="shared" si="592"/>
        <v>#N/A</v>
      </c>
      <c r="LR89" s="193" t="e">
        <f t="shared" si="592"/>
        <v>#N/A</v>
      </c>
      <c r="LS89" s="193" t="e">
        <f t="shared" si="592"/>
        <v>#N/A</v>
      </c>
      <c r="LT89" s="193" t="e">
        <f t="shared" si="592"/>
        <v>#N/A</v>
      </c>
      <c r="LU89" s="193" t="e">
        <f t="shared" si="592"/>
        <v>#N/A</v>
      </c>
      <c r="LV89" s="193" t="e">
        <f t="shared" si="592"/>
        <v>#N/A</v>
      </c>
      <c r="LW89" s="193" t="e">
        <f t="shared" si="592"/>
        <v>#N/A</v>
      </c>
      <c r="LX89" s="193" t="e">
        <f t="shared" si="592"/>
        <v>#N/A</v>
      </c>
      <c r="LY89" s="193" t="e">
        <f t="shared" si="592"/>
        <v>#N/A</v>
      </c>
      <c r="LZ89" s="193" t="e">
        <f t="shared" si="592"/>
        <v>#N/A</v>
      </c>
      <c r="MA89" s="193" t="e">
        <f t="shared" si="592"/>
        <v>#N/A</v>
      </c>
      <c r="MB89" s="193" t="e">
        <f t="shared" si="592"/>
        <v>#N/A</v>
      </c>
      <c r="MC89" s="193" t="e">
        <f t="shared" si="588"/>
        <v>#N/A</v>
      </c>
      <c r="MD89" s="193" t="e">
        <f t="shared" si="588"/>
        <v>#N/A</v>
      </c>
      <c r="ME89" s="193" t="e">
        <f t="shared" si="588"/>
        <v>#N/A</v>
      </c>
      <c r="MF89" s="193" t="e">
        <f t="shared" si="588"/>
        <v>#N/A</v>
      </c>
      <c r="MG89" s="193" t="e">
        <f t="shared" si="588"/>
        <v>#N/A</v>
      </c>
      <c r="MH89" s="193" t="e">
        <f t="shared" si="588"/>
        <v>#N/A</v>
      </c>
      <c r="MI89" s="193" t="e">
        <f t="shared" si="588"/>
        <v>#N/A</v>
      </c>
      <c r="MJ89" s="193" t="e">
        <f t="shared" si="588"/>
        <v>#N/A</v>
      </c>
      <c r="MK89" s="193" t="e">
        <f t="shared" si="588"/>
        <v>#N/A</v>
      </c>
      <c r="ML89" s="193" t="e">
        <f t="shared" si="588"/>
        <v>#N/A</v>
      </c>
      <c r="MM89" s="193" t="e">
        <f t="shared" si="588"/>
        <v>#N/A</v>
      </c>
      <c r="MN89" s="193" t="e">
        <f t="shared" si="588"/>
        <v>#N/A</v>
      </c>
      <c r="MO89" s="193" t="e">
        <f t="shared" si="588"/>
        <v>#N/A</v>
      </c>
      <c r="MP89" s="193" t="e">
        <f t="shared" si="588"/>
        <v>#N/A</v>
      </c>
      <c r="MQ89" s="193" t="e">
        <f t="shared" si="588"/>
        <v>#N/A</v>
      </c>
      <c r="MR89" s="193" t="e">
        <f t="shared" si="611"/>
        <v>#N/A</v>
      </c>
      <c r="MS89" s="193" t="e">
        <f t="shared" si="611"/>
        <v>#N/A</v>
      </c>
      <c r="MT89" s="193" t="e">
        <f t="shared" si="611"/>
        <v>#N/A</v>
      </c>
      <c r="MU89" s="193" t="e">
        <f t="shared" si="611"/>
        <v>#N/A</v>
      </c>
      <c r="MV89" s="193" t="e">
        <f t="shared" si="611"/>
        <v>#N/A</v>
      </c>
      <c r="MW89" s="193" t="e">
        <f t="shared" si="611"/>
        <v>#N/A</v>
      </c>
      <c r="MX89" s="193" t="e">
        <f t="shared" si="611"/>
        <v>#N/A</v>
      </c>
      <c r="MY89" s="193" t="e">
        <f t="shared" si="611"/>
        <v>#N/A</v>
      </c>
      <c r="MZ89" s="193" t="e">
        <f t="shared" si="611"/>
        <v>#N/A</v>
      </c>
      <c r="NA89" s="193" t="e">
        <f t="shared" si="611"/>
        <v>#N/A</v>
      </c>
      <c r="NB89" s="193" t="e">
        <f t="shared" si="611"/>
        <v>#N/A</v>
      </c>
      <c r="NC89" s="193" t="e">
        <f t="shared" si="611"/>
        <v>#N/A</v>
      </c>
      <c r="ND89" s="193" t="e">
        <f t="shared" si="611"/>
        <v>#N/A</v>
      </c>
      <c r="NE89" s="193" t="e">
        <f t="shared" si="611"/>
        <v>#N/A</v>
      </c>
      <c r="NF89" s="193" t="e">
        <f t="shared" si="611"/>
        <v>#N/A</v>
      </c>
      <c r="NG89" s="193" t="e">
        <f t="shared" si="386"/>
        <v>#N/A</v>
      </c>
      <c r="NH89" s="193" t="e">
        <f t="shared" si="585"/>
        <v>#N/A</v>
      </c>
      <c r="NI89" s="193" t="e">
        <f t="shared" si="585"/>
        <v>#N/A</v>
      </c>
      <c r="NJ89" s="193" t="e">
        <f t="shared" si="585"/>
        <v>#N/A</v>
      </c>
      <c r="NK89" s="193" t="e">
        <f t="shared" si="598"/>
        <v>#N/A</v>
      </c>
      <c r="NL89" s="193" t="e">
        <f t="shared" si="598"/>
        <v>#N/A</v>
      </c>
      <c r="NM89" s="193" t="e">
        <f t="shared" si="598"/>
        <v>#N/A</v>
      </c>
      <c r="NN89" s="193" t="e">
        <f t="shared" si="598"/>
        <v>#N/A</v>
      </c>
      <c r="NO89" s="193" t="e">
        <f t="shared" si="598"/>
        <v>#N/A</v>
      </c>
      <c r="NP89" s="193" t="e">
        <f t="shared" si="598"/>
        <v>#N/A</v>
      </c>
      <c r="NQ89" s="193" t="e">
        <f t="shared" si="598"/>
        <v>#N/A</v>
      </c>
      <c r="NR89" s="193" t="e">
        <f t="shared" si="598"/>
        <v>#N/A</v>
      </c>
      <c r="NS89" s="193" t="e">
        <f t="shared" si="598"/>
        <v>#N/A</v>
      </c>
      <c r="NT89" s="193" t="e">
        <f t="shared" si="598"/>
        <v>#N/A</v>
      </c>
      <c r="NU89" s="193" t="e">
        <f t="shared" si="598"/>
        <v>#N/A</v>
      </c>
      <c r="NV89" s="193" t="e">
        <f t="shared" si="598"/>
        <v>#N/A</v>
      </c>
      <c r="NW89" s="193" t="e">
        <f t="shared" si="598"/>
        <v>#N/A</v>
      </c>
      <c r="NX89" s="193" t="e">
        <f t="shared" si="598"/>
        <v>#N/A</v>
      </c>
      <c r="NY89" s="193" t="e">
        <f t="shared" si="598"/>
        <v>#N/A</v>
      </c>
      <c r="NZ89" s="193" t="e">
        <f t="shared" si="593"/>
        <v>#N/A</v>
      </c>
      <c r="OA89" s="193" t="e">
        <f t="shared" si="593"/>
        <v>#N/A</v>
      </c>
      <c r="OB89" s="193" t="e">
        <f t="shared" si="593"/>
        <v>#N/A</v>
      </c>
      <c r="OC89" s="193" t="e">
        <f t="shared" si="593"/>
        <v>#N/A</v>
      </c>
      <c r="OD89" s="193" t="e">
        <f t="shared" si="593"/>
        <v>#N/A</v>
      </c>
      <c r="OE89" s="193" t="e">
        <f t="shared" si="593"/>
        <v>#N/A</v>
      </c>
      <c r="OF89" s="193" t="e">
        <f t="shared" si="593"/>
        <v>#N/A</v>
      </c>
      <c r="OG89" s="193" t="e">
        <f t="shared" si="593"/>
        <v>#N/A</v>
      </c>
      <c r="OH89" s="193" t="e">
        <f t="shared" si="593"/>
        <v>#N/A</v>
      </c>
      <c r="OI89" s="193" t="e">
        <f t="shared" si="593"/>
        <v>#N/A</v>
      </c>
      <c r="OJ89" s="193" t="e">
        <f t="shared" si="593"/>
        <v>#N/A</v>
      </c>
      <c r="OK89" s="193" t="e">
        <f t="shared" si="593"/>
        <v>#N/A</v>
      </c>
      <c r="OL89" s="193" t="e">
        <f t="shared" si="593"/>
        <v>#N/A</v>
      </c>
      <c r="OM89" s="193" t="e">
        <f t="shared" si="593"/>
        <v>#N/A</v>
      </c>
      <c r="ON89" s="193" t="e">
        <f t="shared" si="593"/>
        <v>#N/A</v>
      </c>
      <c r="OO89" s="193" t="e">
        <f t="shared" si="589"/>
        <v>#N/A</v>
      </c>
      <c r="OP89" s="193" t="e">
        <f t="shared" si="589"/>
        <v>#N/A</v>
      </c>
      <c r="OQ89" s="193" t="e">
        <f t="shared" si="589"/>
        <v>#N/A</v>
      </c>
      <c r="OR89" s="193" t="e">
        <f t="shared" si="589"/>
        <v>#N/A</v>
      </c>
      <c r="OS89" s="193" t="e">
        <f t="shared" si="589"/>
        <v>#N/A</v>
      </c>
      <c r="OT89" s="193" t="e">
        <f t="shared" si="589"/>
        <v>#N/A</v>
      </c>
      <c r="OU89" s="193" t="e">
        <f t="shared" si="589"/>
        <v>#N/A</v>
      </c>
      <c r="OV89" s="193" t="e">
        <f t="shared" si="589"/>
        <v>#N/A</v>
      </c>
      <c r="OW89" s="193" t="e">
        <f t="shared" si="589"/>
        <v>#N/A</v>
      </c>
      <c r="OX89" s="193" t="e">
        <f t="shared" si="589"/>
        <v>#N/A</v>
      </c>
      <c r="OY89" s="193" t="e">
        <f t="shared" si="589"/>
        <v>#N/A</v>
      </c>
      <c r="OZ89" s="193" t="e">
        <f t="shared" si="589"/>
        <v>#N/A</v>
      </c>
      <c r="PA89" s="193" t="e">
        <f t="shared" si="589"/>
        <v>#N/A</v>
      </c>
      <c r="PB89" s="193" t="e">
        <f t="shared" si="589"/>
        <v>#N/A</v>
      </c>
      <c r="PC89" s="193" t="e">
        <f t="shared" si="589"/>
        <v>#N/A</v>
      </c>
      <c r="PD89" s="193" t="e">
        <f t="shared" si="612"/>
        <v>#N/A</v>
      </c>
      <c r="PE89" s="193" t="e">
        <f t="shared" si="612"/>
        <v>#N/A</v>
      </c>
      <c r="PF89" s="193" t="e">
        <f t="shared" si="612"/>
        <v>#N/A</v>
      </c>
      <c r="PG89" s="193" t="e">
        <f t="shared" si="612"/>
        <v>#N/A</v>
      </c>
      <c r="PH89" s="193" t="e">
        <f t="shared" si="612"/>
        <v>#N/A</v>
      </c>
      <c r="PI89" s="193" t="e">
        <f t="shared" si="612"/>
        <v>#N/A</v>
      </c>
      <c r="PJ89" s="193" t="e">
        <f t="shared" si="612"/>
        <v>#N/A</v>
      </c>
      <c r="PK89" s="193" t="e">
        <f t="shared" si="612"/>
        <v>#N/A</v>
      </c>
      <c r="PL89" s="193" t="e">
        <f t="shared" si="612"/>
        <v>#N/A</v>
      </c>
      <c r="PM89" s="193" t="e">
        <f t="shared" si="612"/>
        <v>#N/A</v>
      </c>
      <c r="PN89" s="193" t="e">
        <f t="shared" si="612"/>
        <v>#N/A</v>
      </c>
      <c r="PO89" s="193" t="e">
        <f t="shared" si="612"/>
        <v>#N/A</v>
      </c>
      <c r="PP89" s="193" t="e">
        <f t="shared" si="612"/>
        <v>#N/A</v>
      </c>
      <c r="PQ89" s="193" t="e">
        <f t="shared" si="612"/>
        <v>#N/A</v>
      </c>
      <c r="PR89" s="193" t="e">
        <f t="shared" si="612"/>
        <v>#N/A</v>
      </c>
      <c r="PS89" s="193" t="e">
        <f t="shared" si="387"/>
        <v>#N/A</v>
      </c>
      <c r="PT89" s="193" t="e">
        <f t="shared" si="608"/>
        <v>#N/A</v>
      </c>
      <c r="PU89" s="193" t="e">
        <f t="shared" si="608"/>
        <v>#N/A</v>
      </c>
      <c r="PV89" s="193" t="e">
        <f t="shared" si="608"/>
        <v>#N/A</v>
      </c>
      <c r="PW89" s="193" t="e">
        <f t="shared" si="608"/>
        <v>#N/A</v>
      </c>
      <c r="PX89" s="193" t="e">
        <f t="shared" si="608"/>
        <v>#N/A</v>
      </c>
      <c r="PY89" s="193" t="e">
        <f t="shared" si="608"/>
        <v>#N/A</v>
      </c>
      <c r="PZ89" s="193" t="e">
        <f t="shared" si="608"/>
        <v>#N/A</v>
      </c>
      <c r="QA89" s="193" t="e">
        <f t="shared" si="608"/>
        <v>#N/A</v>
      </c>
    </row>
    <row r="90" spans="1:443" hidden="1" x14ac:dyDescent="0.45">
      <c r="A90" s="276"/>
      <c r="B90" s="277" t="str">
        <f>IF(OR($T90="",$U90=""),"",ROUND(_xlfn.BETA.INV(ABS(VLOOKUP($Z$1,VLookups!$A$30:$B$31,2,FALSE)-B$2),IF($N90="L",$U90,$T90),IF($N90="L",$T90,$U90),$G90,$I90),0))</f>
        <v/>
      </c>
      <c r="C90" s="287" t="str">
        <f t="shared" si="378"/>
        <v/>
      </c>
      <c r="D90" s="288" t="str">
        <f t="shared" si="379"/>
        <v/>
      </c>
      <c r="E90" s="134"/>
      <c r="F90" s="279"/>
      <c r="G90" s="280" t="str">
        <f t="shared" si="367"/>
        <v/>
      </c>
      <c r="H90" s="281"/>
      <c r="I90" s="280" t="str">
        <f t="shared" si="368"/>
        <v/>
      </c>
      <c r="J90" s="279"/>
      <c r="K90" s="135"/>
      <c r="L90" s="110" t="str">
        <f t="shared" si="369"/>
        <v/>
      </c>
      <c r="M90" s="21" t="str">
        <f t="shared" si="370"/>
        <v/>
      </c>
      <c r="N90" s="22" t="str">
        <f t="shared" si="371"/>
        <v/>
      </c>
      <c r="O90" s="23" t="str">
        <f>IF(M90="","",IF(OR($M90&lt;Skew!$B$3,$M90=Skew!$B$3),IF($M90&gt;Skew!$C$3,Skew!$A$3,IF($M90&gt;Skew!$C$4,Skew!$A$4,IF($M90&gt;Skew!$C$5,Skew!$A$5,IF($M90&gt;Skew!$C$6,Skew!$A$6,IF($M90&gt;Skew!$C$7,Skew!$A$7,IF($M90&gt;Skew!$C$8,Skew!$A$8,IF($M90&gt;Skew!$C$9,Skew!$A$9,IF($M90&gt;Skew!$C$10,Skew!$A$10,IF($M90&gt;Skew!$C$11,Skew!$A$11,IF($M90&gt;Skew!$C$12,Skew!$A$12,IF($M90&gt;Skew!$C$13,Skew!$A$13,IF($M90&gt;Skew!$C$14,Skew!$A$14,IF($M90&gt;Skew!$C$15,Skew!$A$15,IF($M90&gt;Skew!$C$16,Skew!$A$16,Skew!$A$17)
)))))))))))))))</f>
        <v/>
      </c>
      <c r="P90" s="22" t="str">
        <f>IF(M90="","",MATCH(O90,Skew!$A$3:$A$17,0))</f>
        <v/>
      </c>
      <c r="Q90" s="22" t="str">
        <f t="shared" si="357"/>
        <v/>
      </c>
      <c r="R90" s="24"/>
      <c r="S90" s="22" t="str">
        <f>IF(OR(M90="",R90=""),"",MATCH(R90,Confidence!$A$3:$A$12,0))</f>
        <v/>
      </c>
      <c r="T90" s="25" t="str">
        <f t="shared" si="358"/>
        <v/>
      </c>
      <c r="U90" s="25" t="str">
        <f t="shared" si="359"/>
        <v/>
      </c>
      <c r="V90" s="22"/>
      <c r="W90" s="102" t="str">
        <f t="shared" si="360"/>
        <v/>
      </c>
      <c r="X90" s="102" t="str">
        <f t="shared" si="361"/>
        <v/>
      </c>
      <c r="Y90" s="37" t="str">
        <f t="shared" si="362"/>
        <v/>
      </c>
      <c r="Z90" s="115"/>
      <c r="AA90" s="204" t="str">
        <f>IF(AND(G90&gt;0,H90&gt;0,I90&gt;0,T90&gt;0,U90&gt;0,Z90&gt;0,NOT(R90="")),ABS(VLOOKUP($Z$1,VLookups!$A$30:$B$31,2,FALSE)-_xlfn.BETA.DIST(Z90,IF(N90="L",U90,T90),IF(N90="L",T90,U90),TRUE,G90,I90)),"")</f>
        <v/>
      </c>
      <c r="AB90" s="112" t="str">
        <f>IF(OR($T90="",$U90=""),"",_xlfn.BETA.INV(ABS(VLOOKUP($Z$1,VLookups!$A$30:$B$31,2,FALSE)-AB$3),IF($N90="L",$U90,$T90),IF($N90="L",$T90,$U90),$G90,$I90))</f>
        <v/>
      </c>
      <c r="AC90" s="113" t="str">
        <f>IF(OR($T90="",$U90=""),"",_xlfn.BETA.INV(ABS(VLOOKUP($Z$1,VLookups!$A$30:$B$31,2,FALSE)-AC$3),IF($N90="L",$U90,$T90),IF($N90="L",$T90,$U90),$G90,$I90))</f>
        <v/>
      </c>
      <c r="AD90" s="112" t="str">
        <f>IF(OR($T90="",$U90=""),"",_xlfn.BETA.INV(ABS(VLOOKUP($Z$1,VLookups!$A$30:$B$31,2,FALSE)-AD$3),IF($N90="L",$U90,$T90),IF($N90="L",$T90,$U90),$G90,$I90))</f>
        <v/>
      </c>
      <c r="AE90" s="113" t="str">
        <f>IF(OR($T90="",$U90=""),"",_xlfn.BETA.INV(ABS(VLOOKUP($Z$1,VLookups!$A$30:$B$31,2,FALSE)-AE$3),IF($N90="L",$U90,$T90),IF($N90="L",$T90,$U90),$G90,$I90))</f>
        <v/>
      </c>
      <c r="AF90" s="112" t="str">
        <f>IF(OR($T90="",$U90=""),"",_xlfn.BETA.INV(ABS(VLOOKUP($Z$1,VLookups!$A$30:$B$31,2,FALSE)-AF$3),IF($N90="L",$U90,$T90),IF($N90="L",$T90,$U90),$G90,$I90))</f>
        <v/>
      </c>
      <c r="AG90" s="113" t="str">
        <f>IF(OR($T90="",$U90=""),"",_xlfn.BETA.INV(ABS(VLOOKUP($Z$1,VLookups!$A$30:$B$31,2,FALSE)-AG$3),IF($N90="L",$U90,$T90),IF($N90="L",$T90,$U90),$G90,$I90))</f>
        <v/>
      </c>
      <c r="AH90" s="112" t="str">
        <f>IF(OR($T90="",$U90=""),"",_xlfn.BETA.INV(ABS(VLOOKUP($Z$1,VLookups!$A$30:$B$31,2,FALSE)-AH$3),IF($N90="L",$U90,$T90),IF($N90="L",$T90,$U90),$G90,$I90))</f>
        <v/>
      </c>
      <c r="AI90" s="113" t="str">
        <f>IF(OR($T90="",$U90=""),"",_xlfn.BETA.INV(ABS(VLOOKUP($Z$1,VLookups!$A$30:$B$31,2,FALSE)-AI$3),IF($N90="L",$U90,$T90),IF($N90="L",$T90,$U90),$G90,$I90))</f>
        <v/>
      </c>
      <c r="AJ90" s="112" t="str">
        <f>IF(OR($T90="",$U90=""),"",_xlfn.BETA.INV(ABS(VLOOKUP($Z$1,VLookups!$A$30:$B$31,2,FALSE)-AJ$3),IF($N90="L",$U90,$T90),IF($N90="L",$T90,$U90),$G90,$I90))</f>
        <v/>
      </c>
      <c r="AK90" s="113" t="str">
        <f>IF(OR($T90="",$U90=""),"",_xlfn.BETA.INV(ABS(VLOOKUP($Z$1,VLookups!$A$30:$B$31,2,FALSE)-AK$3),IF($N90="L",$U90,$T90),IF($N90="L",$T90,$U90),$G90,$I90))</f>
        <v/>
      </c>
      <c r="AL90" s="112" t="str">
        <f>IF(OR($T90="",$U90=""),"",_xlfn.BETA.INV(ABS(VLOOKUP($Z$1,VLookups!$A$30:$B$31,2,FALSE)-AL$3),IF($N90="L",$U90,$T90),IF($N90="L",$T90,$U90),$G90,$I90))</f>
        <v/>
      </c>
      <c r="AM90" s="113" t="str">
        <f>IF(OR($T90="",$U90=""),"",_xlfn.BETA.INV(ABS(VLOOKUP($Z$1,VLookups!$A$30:$B$31,2,FALSE)-AM$3),IF($N90="L",$U90,$T90),IF($N90="L",$T90,$U90),$G90,$I90))</f>
        <v/>
      </c>
      <c r="AN90" s="15"/>
      <c r="AO90" s="194" t="str">
        <f t="shared" si="372"/>
        <v/>
      </c>
      <c r="AP90" s="192" t="str">
        <f t="shared" si="373"/>
        <v/>
      </c>
      <c r="AQ90" s="177" t="str">
        <f t="shared" ref="AQ90" si="617">IF(ISNONTEXT($AO90),AP90+$AO90,"")</f>
        <v/>
      </c>
      <c r="AR90" s="177" t="str">
        <f t="shared" si="389"/>
        <v/>
      </c>
      <c r="AS90" s="177" t="str">
        <f t="shared" si="390"/>
        <v/>
      </c>
      <c r="AT90" s="177" t="str">
        <f t="shared" si="391"/>
        <v/>
      </c>
      <c r="AU90" s="177" t="str">
        <f t="shared" si="392"/>
        <v/>
      </c>
      <c r="AV90" s="177" t="str">
        <f t="shared" si="393"/>
        <v/>
      </c>
      <c r="AW90" s="177" t="str">
        <f t="shared" si="394"/>
        <v/>
      </c>
      <c r="AX90" s="177" t="str">
        <f t="shared" si="395"/>
        <v/>
      </c>
      <c r="AY90" s="177" t="str">
        <f t="shared" si="396"/>
        <v/>
      </c>
      <c r="AZ90" s="177" t="str">
        <f t="shared" si="397"/>
        <v/>
      </c>
      <c r="BA90" s="177" t="str">
        <f t="shared" si="398"/>
        <v/>
      </c>
      <c r="BB90" s="177" t="str">
        <f t="shared" si="399"/>
        <v/>
      </c>
      <c r="BC90" s="177" t="str">
        <f t="shared" si="400"/>
        <v/>
      </c>
      <c r="BD90" s="177" t="str">
        <f t="shared" si="401"/>
        <v/>
      </c>
      <c r="BE90" s="177" t="str">
        <f t="shared" si="402"/>
        <v/>
      </c>
      <c r="BF90" s="177" t="str">
        <f t="shared" si="403"/>
        <v/>
      </c>
      <c r="BG90" s="177" t="str">
        <f t="shared" si="404"/>
        <v/>
      </c>
      <c r="BH90" s="177" t="str">
        <f t="shared" si="405"/>
        <v/>
      </c>
      <c r="BI90" s="177" t="str">
        <f t="shared" si="406"/>
        <v/>
      </c>
      <c r="BJ90" s="177" t="str">
        <f t="shared" si="407"/>
        <v/>
      </c>
      <c r="BK90" s="177" t="str">
        <f t="shared" si="408"/>
        <v/>
      </c>
      <c r="BL90" s="177" t="str">
        <f t="shared" si="409"/>
        <v/>
      </c>
      <c r="BM90" s="177" t="str">
        <f t="shared" si="410"/>
        <v/>
      </c>
      <c r="BN90" s="177" t="str">
        <f t="shared" si="411"/>
        <v/>
      </c>
      <c r="BO90" s="177" t="str">
        <f t="shared" si="412"/>
        <v/>
      </c>
      <c r="BP90" s="177" t="str">
        <f t="shared" si="413"/>
        <v/>
      </c>
      <c r="BQ90" s="177" t="str">
        <f t="shared" si="414"/>
        <v/>
      </c>
      <c r="BR90" s="177" t="str">
        <f t="shared" si="415"/>
        <v/>
      </c>
      <c r="BS90" s="177" t="str">
        <f t="shared" si="416"/>
        <v/>
      </c>
      <c r="BT90" s="177" t="str">
        <f t="shared" si="417"/>
        <v/>
      </c>
      <c r="BU90" s="177" t="str">
        <f t="shared" si="418"/>
        <v/>
      </c>
      <c r="BV90" s="177" t="str">
        <f t="shared" si="419"/>
        <v/>
      </c>
      <c r="BW90" s="177" t="str">
        <f t="shared" si="420"/>
        <v/>
      </c>
      <c r="BX90" s="177" t="str">
        <f t="shared" si="421"/>
        <v/>
      </c>
      <c r="BY90" s="177" t="str">
        <f t="shared" si="422"/>
        <v/>
      </c>
      <c r="BZ90" s="177" t="str">
        <f t="shared" si="423"/>
        <v/>
      </c>
      <c r="CA90" s="177" t="str">
        <f t="shared" si="424"/>
        <v/>
      </c>
      <c r="CB90" s="177" t="str">
        <f t="shared" si="425"/>
        <v/>
      </c>
      <c r="CC90" s="177" t="str">
        <f t="shared" si="426"/>
        <v/>
      </c>
      <c r="CD90" s="177" t="str">
        <f t="shared" si="427"/>
        <v/>
      </c>
      <c r="CE90" s="177" t="str">
        <f t="shared" si="428"/>
        <v/>
      </c>
      <c r="CF90" s="177" t="str">
        <f t="shared" si="429"/>
        <v/>
      </c>
      <c r="CG90" s="177" t="str">
        <f t="shared" si="430"/>
        <v/>
      </c>
      <c r="CH90" s="177" t="str">
        <f t="shared" si="431"/>
        <v/>
      </c>
      <c r="CI90" s="177" t="str">
        <f t="shared" si="432"/>
        <v/>
      </c>
      <c r="CJ90" s="177" t="str">
        <f t="shared" si="433"/>
        <v/>
      </c>
      <c r="CK90" s="177" t="str">
        <f t="shared" si="434"/>
        <v/>
      </c>
      <c r="CL90" s="177" t="str">
        <f t="shared" si="435"/>
        <v/>
      </c>
      <c r="CM90" s="177" t="str">
        <f t="shared" si="436"/>
        <v/>
      </c>
      <c r="CN90" s="177" t="str">
        <f t="shared" si="437"/>
        <v/>
      </c>
      <c r="CO90" s="177" t="str">
        <f t="shared" si="438"/>
        <v/>
      </c>
      <c r="CP90" s="177" t="str">
        <f t="shared" si="439"/>
        <v/>
      </c>
      <c r="CQ90" s="177" t="str">
        <f t="shared" si="440"/>
        <v/>
      </c>
      <c r="CR90" s="177" t="str">
        <f t="shared" si="441"/>
        <v/>
      </c>
      <c r="CS90" s="177" t="str">
        <f t="shared" si="442"/>
        <v/>
      </c>
      <c r="CT90" s="177" t="str">
        <f t="shared" si="443"/>
        <v/>
      </c>
      <c r="CU90" s="177" t="str">
        <f t="shared" si="444"/>
        <v/>
      </c>
      <c r="CV90" s="177" t="str">
        <f t="shared" si="445"/>
        <v/>
      </c>
      <c r="CW90" s="177" t="str">
        <f t="shared" si="446"/>
        <v/>
      </c>
      <c r="CX90" s="177" t="str">
        <f t="shared" si="447"/>
        <v/>
      </c>
      <c r="CY90" s="177" t="str">
        <f t="shared" si="448"/>
        <v/>
      </c>
      <c r="CZ90" s="177" t="str">
        <f t="shared" si="449"/>
        <v/>
      </c>
      <c r="DA90" s="177" t="str">
        <f t="shared" si="450"/>
        <v/>
      </c>
      <c r="DB90" s="177" t="str">
        <f t="shared" si="451"/>
        <v/>
      </c>
      <c r="DC90" s="177" t="str">
        <f t="shared" si="382"/>
        <v/>
      </c>
      <c r="DD90" s="177" t="str">
        <f t="shared" si="452"/>
        <v/>
      </c>
      <c r="DE90" s="177" t="str">
        <f t="shared" si="453"/>
        <v/>
      </c>
      <c r="DF90" s="177" t="str">
        <f t="shared" si="454"/>
        <v/>
      </c>
      <c r="DG90" s="177" t="str">
        <f t="shared" si="455"/>
        <v/>
      </c>
      <c r="DH90" s="177" t="str">
        <f t="shared" si="456"/>
        <v/>
      </c>
      <c r="DI90" s="177" t="str">
        <f t="shared" si="457"/>
        <v/>
      </c>
      <c r="DJ90" s="177" t="str">
        <f t="shared" si="458"/>
        <v/>
      </c>
      <c r="DK90" s="177" t="str">
        <f t="shared" si="459"/>
        <v/>
      </c>
      <c r="DL90" s="177" t="str">
        <f t="shared" si="460"/>
        <v/>
      </c>
      <c r="DM90" s="177" t="str">
        <f t="shared" si="461"/>
        <v/>
      </c>
      <c r="DN90" s="177" t="str">
        <f t="shared" si="462"/>
        <v/>
      </c>
      <c r="DO90" s="177" t="str">
        <f t="shared" si="463"/>
        <v/>
      </c>
      <c r="DP90" s="177" t="str">
        <f t="shared" si="464"/>
        <v/>
      </c>
      <c r="DQ90" s="177" t="str">
        <f t="shared" si="465"/>
        <v/>
      </c>
      <c r="DR90" s="177" t="str">
        <f t="shared" si="466"/>
        <v/>
      </c>
      <c r="DS90" s="177" t="str">
        <f t="shared" si="467"/>
        <v/>
      </c>
      <c r="DT90" s="177" t="str">
        <f t="shared" si="468"/>
        <v/>
      </c>
      <c r="DU90" s="177" t="str">
        <f t="shared" si="469"/>
        <v/>
      </c>
      <c r="DV90" s="177" t="str">
        <f t="shared" si="470"/>
        <v/>
      </c>
      <c r="DW90" s="177" t="str">
        <f t="shared" si="471"/>
        <v/>
      </c>
      <c r="DX90" s="177" t="str">
        <f t="shared" si="472"/>
        <v/>
      </c>
      <c r="DY90" s="177" t="str">
        <f t="shared" si="473"/>
        <v/>
      </c>
      <c r="DZ90" s="177" t="str">
        <f t="shared" si="474"/>
        <v/>
      </c>
      <c r="EA90" s="177" t="str">
        <f t="shared" si="475"/>
        <v/>
      </c>
      <c r="EB90" s="177" t="str">
        <f t="shared" si="476"/>
        <v/>
      </c>
      <c r="EC90" s="177" t="str">
        <f t="shared" si="477"/>
        <v/>
      </c>
      <c r="ED90" s="177" t="str">
        <f t="shared" si="478"/>
        <v/>
      </c>
      <c r="EE90" s="177" t="str">
        <f t="shared" si="479"/>
        <v/>
      </c>
      <c r="EF90" s="177" t="str">
        <f t="shared" si="480"/>
        <v/>
      </c>
      <c r="EG90" s="177" t="str">
        <f t="shared" si="481"/>
        <v/>
      </c>
      <c r="EH90" s="177" t="str">
        <f t="shared" si="482"/>
        <v/>
      </c>
      <c r="EI90" s="177" t="str">
        <f t="shared" si="483"/>
        <v/>
      </c>
      <c r="EJ90" s="177" t="str">
        <f t="shared" si="484"/>
        <v/>
      </c>
      <c r="EK90" s="177" t="str">
        <f t="shared" si="485"/>
        <v/>
      </c>
      <c r="EL90" s="177" t="str">
        <f t="shared" si="486"/>
        <v/>
      </c>
      <c r="EM90" s="177" t="str">
        <f t="shared" si="487"/>
        <v/>
      </c>
      <c r="EN90" s="177" t="str">
        <f t="shared" si="488"/>
        <v/>
      </c>
      <c r="EO90" s="177" t="str">
        <f t="shared" si="489"/>
        <v/>
      </c>
      <c r="EP90" s="177" t="str">
        <f t="shared" si="490"/>
        <v/>
      </c>
      <c r="EQ90" s="177" t="str">
        <f t="shared" si="491"/>
        <v/>
      </c>
      <c r="ER90" s="177" t="str">
        <f t="shared" si="492"/>
        <v/>
      </c>
      <c r="ES90" s="177" t="str">
        <f t="shared" si="493"/>
        <v/>
      </c>
      <c r="ET90" s="177" t="str">
        <f t="shared" si="494"/>
        <v/>
      </c>
      <c r="EU90" s="177" t="str">
        <f t="shared" si="495"/>
        <v/>
      </c>
      <c r="EV90" s="177" t="str">
        <f t="shared" si="496"/>
        <v/>
      </c>
      <c r="EW90" s="177" t="str">
        <f t="shared" si="497"/>
        <v/>
      </c>
      <c r="EX90" s="177" t="str">
        <f t="shared" si="498"/>
        <v/>
      </c>
      <c r="EY90" s="177" t="str">
        <f t="shared" si="499"/>
        <v/>
      </c>
      <c r="EZ90" s="177" t="str">
        <f t="shared" si="500"/>
        <v/>
      </c>
      <c r="FA90" s="177" t="str">
        <f t="shared" si="501"/>
        <v/>
      </c>
      <c r="FB90" s="177" t="str">
        <f t="shared" si="502"/>
        <v/>
      </c>
      <c r="FC90" s="177" t="str">
        <f t="shared" si="503"/>
        <v/>
      </c>
      <c r="FD90" s="177" t="str">
        <f t="shared" si="504"/>
        <v/>
      </c>
      <c r="FE90" s="177" t="str">
        <f t="shared" si="505"/>
        <v/>
      </c>
      <c r="FF90" s="177" t="str">
        <f t="shared" si="506"/>
        <v/>
      </c>
      <c r="FG90" s="177" t="str">
        <f t="shared" si="507"/>
        <v/>
      </c>
      <c r="FH90" s="177" t="str">
        <f t="shared" si="508"/>
        <v/>
      </c>
      <c r="FI90" s="177" t="str">
        <f t="shared" si="509"/>
        <v/>
      </c>
      <c r="FJ90" s="177" t="str">
        <f t="shared" si="510"/>
        <v/>
      </c>
      <c r="FK90" s="177" t="str">
        <f t="shared" si="511"/>
        <v/>
      </c>
      <c r="FL90" s="177" t="str">
        <f t="shared" si="512"/>
        <v/>
      </c>
      <c r="FM90" s="177" t="str">
        <f t="shared" si="513"/>
        <v/>
      </c>
      <c r="FN90" s="177" t="str">
        <f t="shared" si="514"/>
        <v/>
      </c>
      <c r="FO90" s="177" t="str">
        <f t="shared" si="383"/>
        <v/>
      </c>
      <c r="FP90" s="177" t="str">
        <f t="shared" si="515"/>
        <v/>
      </c>
      <c r="FQ90" s="177" t="str">
        <f t="shared" si="516"/>
        <v/>
      </c>
      <c r="FR90" s="177" t="str">
        <f t="shared" si="517"/>
        <v/>
      </c>
      <c r="FS90" s="177" t="str">
        <f t="shared" si="518"/>
        <v/>
      </c>
      <c r="FT90" s="177" t="str">
        <f t="shared" si="519"/>
        <v/>
      </c>
      <c r="FU90" s="177" t="str">
        <f t="shared" si="520"/>
        <v/>
      </c>
      <c r="FV90" s="177" t="str">
        <f t="shared" si="521"/>
        <v/>
      </c>
      <c r="FW90" s="177" t="str">
        <f t="shared" si="522"/>
        <v/>
      </c>
      <c r="FX90" s="177" t="str">
        <f t="shared" si="523"/>
        <v/>
      </c>
      <c r="FY90" s="177" t="str">
        <f t="shared" si="524"/>
        <v/>
      </c>
      <c r="FZ90" s="177" t="str">
        <f t="shared" si="525"/>
        <v/>
      </c>
      <c r="GA90" s="177" t="str">
        <f t="shared" si="526"/>
        <v/>
      </c>
      <c r="GB90" s="177" t="str">
        <f t="shared" si="527"/>
        <v/>
      </c>
      <c r="GC90" s="177" t="str">
        <f t="shared" si="528"/>
        <v/>
      </c>
      <c r="GD90" s="177" t="str">
        <f t="shared" si="529"/>
        <v/>
      </c>
      <c r="GE90" s="177" t="str">
        <f t="shared" si="530"/>
        <v/>
      </c>
      <c r="GF90" s="177" t="str">
        <f t="shared" si="531"/>
        <v/>
      </c>
      <c r="GG90" s="177" t="str">
        <f t="shared" si="532"/>
        <v/>
      </c>
      <c r="GH90" s="177" t="str">
        <f t="shared" si="533"/>
        <v/>
      </c>
      <c r="GI90" s="177" t="str">
        <f t="shared" si="534"/>
        <v/>
      </c>
      <c r="GJ90" s="177" t="str">
        <f t="shared" si="535"/>
        <v/>
      </c>
      <c r="GK90" s="177" t="str">
        <f t="shared" si="536"/>
        <v/>
      </c>
      <c r="GL90" s="177" t="str">
        <f t="shared" si="537"/>
        <v/>
      </c>
      <c r="GM90" s="177" t="str">
        <f t="shared" si="538"/>
        <v/>
      </c>
      <c r="GN90" s="177" t="str">
        <f t="shared" si="539"/>
        <v/>
      </c>
      <c r="GO90" s="177" t="str">
        <f t="shared" si="540"/>
        <v/>
      </c>
      <c r="GP90" s="177" t="str">
        <f t="shared" si="541"/>
        <v/>
      </c>
      <c r="GQ90" s="177" t="str">
        <f t="shared" si="542"/>
        <v/>
      </c>
      <c r="GR90" s="177" t="str">
        <f t="shared" si="543"/>
        <v/>
      </c>
      <c r="GS90" s="177" t="str">
        <f t="shared" si="544"/>
        <v/>
      </c>
      <c r="GT90" s="177" t="str">
        <f t="shared" si="545"/>
        <v/>
      </c>
      <c r="GU90" s="177" t="str">
        <f t="shared" si="546"/>
        <v/>
      </c>
      <c r="GV90" s="177" t="str">
        <f t="shared" si="547"/>
        <v/>
      </c>
      <c r="GW90" s="177" t="str">
        <f t="shared" si="548"/>
        <v/>
      </c>
      <c r="GX90" s="177" t="str">
        <f t="shared" si="549"/>
        <v/>
      </c>
      <c r="GY90" s="177" t="str">
        <f t="shared" si="550"/>
        <v/>
      </c>
      <c r="GZ90" s="177" t="str">
        <f t="shared" si="551"/>
        <v/>
      </c>
      <c r="HA90" s="177" t="str">
        <f t="shared" si="552"/>
        <v/>
      </c>
      <c r="HB90" s="177" t="str">
        <f t="shared" si="553"/>
        <v/>
      </c>
      <c r="HC90" s="177" t="str">
        <f t="shared" si="554"/>
        <v/>
      </c>
      <c r="HD90" s="177" t="str">
        <f t="shared" si="555"/>
        <v/>
      </c>
      <c r="HE90" s="177" t="str">
        <f t="shared" si="556"/>
        <v/>
      </c>
      <c r="HF90" s="177" t="str">
        <f t="shared" si="557"/>
        <v/>
      </c>
      <c r="HG90" s="177" t="str">
        <f t="shared" si="558"/>
        <v/>
      </c>
      <c r="HH90" s="177" t="str">
        <f t="shared" si="559"/>
        <v/>
      </c>
      <c r="HI90" s="177" t="str">
        <f t="shared" si="560"/>
        <v/>
      </c>
      <c r="HJ90" s="177" t="str">
        <f t="shared" si="561"/>
        <v/>
      </c>
      <c r="HK90" s="177" t="str">
        <f t="shared" si="562"/>
        <v/>
      </c>
      <c r="HL90" s="177" t="str">
        <f t="shared" si="563"/>
        <v/>
      </c>
      <c r="HM90" s="177" t="str">
        <f t="shared" si="564"/>
        <v/>
      </c>
      <c r="HN90" s="177" t="str">
        <f t="shared" si="565"/>
        <v/>
      </c>
      <c r="HO90" s="177" t="str">
        <f t="shared" si="566"/>
        <v/>
      </c>
      <c r="HP90" s="177" t="str">
        <f t="shared" si="567"/>
        <v/>
      </c>
      <c r="HQ90" s="177" t="str">
        <f t="shared" si="568"/>
        <v/>
      </c>
      <c r="HR90" s="177" t="str">
        <f t="shared" si="569"/>
        <v/>
      </c>
      <c r="HS90" s="177" t="str">
        <f t="shared" si="570"/>
        <v/>
      </c>
      <c r="HT90" s="177" t="str">
        <f t="shared" si="571"/>
        <v/>
      </c>
      <c r="HU90" s="177" t="str">
        <f t="shared" si="572"/>
        <v/>
      </c>
      <c r="HV90" s="177" t="str">
        <f t="shared" si="573"/>
        <v/>
      </c>
      <c r="HW90" s="177" t="str">
        <f t="shared" si="574"/>
        <v/>
      </c>
      <c r="HX90" s="177" t="str">
        <f t="shared" si="575"/>
        <v/>
      </c>
      <c r="HY90" s="177" t="str">
        <f t="shared" si="576"/>
        <v/>
      </c>
      <c r="HZ90" s="177" t="str">
        <f t="shared" si="577"/>
        <v/>
      </c>
      <c r="IA90" s="177" t="str">
        <f t="shared" si="384"/>
        <v/>
      </c>
      <c r="IB90" s="177" t="str">
        <f t="shared" si="602"/>
        <v/>
      </c>
      <c r="IC90" s="177" t="str">
        <f t="shared" si="603"/>
        <v/>
      </c>
      <c r="ID90" s="177" t="str">
        <f t="shared" si="604"/>
        <v/>
      </c>
      <c r="IE90" s="177" t="str">
        <f t="shared" si="605"/>
        <v/>
      </c>
      <c r="IF90" s="177" t="str">
        <f t="shared" si="606"/>
        <v/>
      </c>
      <c r="IG90" s="177" t="str">
        <f t="shared" si="607"/>
        <v/>
      </c>
      <c r="IH90" s="192" t="str">
        <f t="shared" si="364"/>
        <v/>
      </c>
      <c r="II90" s="193" t="e">
        <f t="shared" si="365"/>
        <v>#N/A</v>
      </c>
      <c r="IJ90" s="193" t="e">
        <f t="shared" si="583"/>
        <v>#N/A</v>
      </c>
      <c r="IK90" s="193" t="e">
        <f t="shared" si="583"/>
        <v>#N/A</v>
      </c>
      <c r="IL90" s="193" t="e">
        <f t="shared" si="583"/>
        <v>#N/A</v>
      </c>
      <c r="IM90" s="193" t="e">
        <f t="shared" si="596"/>
        <v>#N/A</v>
      </c>
      <c r="IN90" s="193" t="e">
        <f t="shared" si="596"/>
        <v>#N/A</v>
      </c>
      <c r="IO90" s="193" t="e">
        <f t="shared" si="596"/>
        <v>#N/A</v>
      </c>
      <c r="IP90" s="193" t="e">
        <f t="shared" si="596"/>
        <v>#N/A</v>
      </c>
      <c r="IQ90" s="193" t="e">
        <f t="shared" si="596"/>
        <v>#N/A</v>
      </c>
      <c r="IR90" s="193" t="e">
        <f t="shared" si="596"/>
        <v>#N/A</v>
      </c>
      <c r="IS90" s="193" t="e">
        <f t="shared" si="596"/>
        <v>#N/A</v>
      </c>
      <c r="IT90" s="193" t="e">
        <f t="shared" si="596"/>
        <v>#N/A</v>
      </c>
      <c r="IU90" s="193" t="e">
        <f t="shared" si="596"/>
        <v>#N/A</v>
      </c>
      <c r="IV90" s="193" t="e">
        <f t="shared" si="596"/>
        <v>#N/A</v>
      </c>
      <c r="IW90" s="193" t="e">
        <f t="shared" si="596"/>
        <v>#N/A</v>
      </c>
      <c r="IX90" s="193" t="e">
        <f t="shared" si="596"/>
        <v>#N/A</v>
      </c>
      <c r="IY90" s="193" t="e">
        <f t="shared" si="596"/>
        <v>#N/A</v>
      </c>
      <c r="IZ90" s="193" t="e">
        <f t="shared" si="596"/>
        <v>#N/A</v>
      </c>
      <c r="JA90" s="193" t="e">
        <f t="shared" si="596"/>
        <v>#N/A</v>
      </c>
      <c r="JB90" s="193" t="e">
        <f t="shared" si="591"/>
        <v>#N/A</v>
      </c>
      <c r="JC90" s="193" t="e">
        <f t="shared" si="591"/>
        <v>#N/A</v>
      </c>
      <c r="JD90" s="193" t="e">
        <f t="shared" si="591"/>
        <v>#N/A</v>
      </c>
      <c r="JE90" s="193" t="e">
        <f t="shared" si="591"/>
        <v>#N/A</v>
      </c>
      <c r="JF90" s="193" t="e">
        <f t="shared" si="591"/>
        <v>#N/A</v>
      </c>
      <c r="JG90" s="193" t="e">
        <f t="shared" si="591"/>
        <v>#N/A</v>
      </c>
      <c r="JH90" s="193" t="e">
        <f t="shared" si="591"/>
        <v>#N/A</v>
      </c>
      <c r="JI90" s="193" t="e">
        <f t="shared" si="591"/>
        <v>#N/A</v>
      </c>
      <c r="JJ90" s="193" t="e">
        <f t="shared" si="591"/>
        <v>#N/A</v>
      </c>
      <c r="JK90" s="193" t="e">
        <f t="shared" si="591"/>
        <v>#N/A</v>
      </c>
      <c r="JL90" s="193" t="e">
        <f t="shared" si="591"/>
        <v>#N/A</v>
      </c>
      <c r="JM90" s="193" t="e">
        <f t="shared" si="591"/>
        <v>#N/A</v>
      </c>
      <c r="JN90" s="193" t="e">
        <f t="shared" si="591"/>
        <v>#N/A</v>
      </c>
      <c r="JO90" s="193" t="e">
        <f t="shared" si="591"/>
        <v>#N/A</v>
      </c>
      <c r="JP90" s="193" t="e">
        <f t="shared" si="591"/>
        <v>#N/A</v>
      </c>
      <c r="JQ90" s="193" t="e">
        <f t="shared" si="587"/>
        <v>#N/A</v>
      </c>
      <c r="JR90" s="193" t="e">
        <f t="shared" si="587"/>
        <v>#N/A</v>
      </c>
      <c r="JS90" s="193" t="e">
        <f t="shared" si="587"/>
        <v>#N/A</v>
      </c>
      <c r="JT90" s="193" t="e">
        <f t="shared" si="587"/>
        <v>#N/A</v>
      </c>
      <c r="JU90" s="193" t="e">
        <f t="shared" si="587"/>
        <v>#N/A</v>
      </c>
      <c r="JV90" s="193" t="e">
        <f t="shared" si="587"/>
        <v>#N/A</v>
      </c>
      <c r="JW90" s="193" t="e">
        <f t="shared" si="587"/>
        <v>#N/A</v>
      </c>
      <c r="JX90" s="193" t="e">
        <f t="shared" si="587"/>
        <v>#N/A</v>
      </c>
      <c r="JY90" s="193" t="e">
        <f t="shared" si="587"/>
        <v>#N/A</v>
      </c>
      <c r="JZ90" s="193" t="e">
        <f t="shared" si="587"/>
        <v>#N/A</v>
      </c>
      <c r="KA90" s="193" t="e">
        <f t="shared" si="587"/>
        <v>#N/A</v>
      </c>
      <c r="KB90" s="193" t="e">
        <f t="shared" si="587"/>
        <v>#N/A</v>
      </c>
      <c r="KC90" s="193" t="e">
        <f t="shared" si="587"/>
        <v>#N/A</v>
      </c>
      <c r="KD90" s="193" t="e">
        <f t="shared" si="587"/>
        <v>#N/A</v>
      </c>
      <c r="KE90" s="193" t="e">
        <f t="shared" si="587"/>
        <v>#N/A</v>
      </c>
      <c r="KF90" s="193" t="e">
        <f t="shared" si="610"/>
        <v>#N/A</v>
      </c>
      <c r="KG90" s="193" t="e">
        <f t="shared" si="610"/>
        <v>#N/A</v>
      </c>
      <c r="KH90" s="193" t="e">
        <f t="shared" si="610"/>
        <v>#N/A</v>
      </c>
      <c r="KI90" s="193" t="e">
        <f t="shared" si="610"/>
        <v>#N/A</v>
      </c>
      <c r="KJ90" s="193" t="e">
        <f t="shared" si="610"/>
        <v>#N/A</v>
      </c>
      <c r="KK90" s="193" t="e">
        <f t="shared" si="610"/>
        <v>#N/A</v>
      </c>
      <c r="KL90" s="193" t="e">
        <f t="shared" si="610"/>
        <v>#N/A</v>
      </c>
      <c r="KM90" s="193" t="e">
        <f t="shared" si="610"/>
        <v>#N/A</v>
      </c>
      <c r="KN90" s="193" t="e">
        <f t="shared" si="610"/>
        <v>#N/A</v>
      </c>
      <c r="KO90" s="193" t="e">
        <f t="shared" si="610"/>
        <v>#N/A</v>
      </c>
      <c r="KP90" s="193" t="e">
        <f t="shared" si="610"/>
        <v>#N/A</v>
      </c>
      <c r="KQ90" s="193" t="e">
        <f t="shared" si="610"/>
        <v>#N/A</v>
      </c>
      <c r="KR90" s="193" t="e">
        <f t="shared" si="610"/>
        <v>#N/A</v>
      </c>
      <c r="KS90" s="193" t="e">
        <f t="shared" si="610"/>
        <v>#N/A</v>
      </c>
      <c r="KT90" s="193" t="e">
        <f t="shared" si="610"/>
        <v>#N/A</v>
      </c>
      <c r="KU90" s="193" t="e">
        <f t="shared" si="385"/>
        <v>#N/A</v>
      </c>
      <c r="KV90" s="193" t="e">
        <f t="shared" si="584"/>
        <v>#N/A</v>
      </c>
      <c r="KW90" s="193" t="e">
        <f t="shared" si="584"/>
        <v>#N/A</v>
      </c>
      <c r="KX90" s="193" t="e">
        <f t="shared" si="584"/>
        <v>#N/A</v>
      </c>
      <c r="KY90" s="193" t="e">
        <f t="shared" si="597"/>
        <v>#N/A</v>
      </c>
      <c r="KZ90" s="193" t="e">
        <f t="shared" si="597"/>
        <v>#N/A</v>
      </c>
      <c r="LA90" s="193" t="e">
        <f t="shared" si="597"/>
        <v>#N/A</v>
      </c>
      <c r="LB90" s="193" t="e">
        <f t="shared" si="597"/>
        <v>#N/A</v>
      </c>
      <c r="LC90" s="193" t="e">
        <f t="shared" si="597"/>
        <v>#N/A</v>
      </c>
      <c r="LD90" s="193" t="e">
        <f t="shared" si="597"/>
        <v>#N/A</v>
      </c>
      <c r="LE90" s="193" t="e">
        <f t="shared" si="597"/>
        <v>#N/A</v>
      </c>
      <c r="LF90" s="193" t="e">
        <f t="shared" si="597"/>
        <v>#N/A</v>
      </c>
      <c r="LG90" s="193" t="e">
        <f t="shared" si="597"/>
        <v>#N/A</v>
      </c>
      <c r="LH90" s="193" t="e">
        <f t="shared" si="597"/>
        <v>#N/A</v>
      </c>
      <c r="LI90" s="193" t="e">
        <f t="shared" si="597"/>
        <v>#N/A</v>
      </c>
      <c r="LJ90" s="193" t="e">
        <f t="shared" si="597"/>
        <v>#N/A</v>
      </c>
      <c r="LK90" s="193" t="e">
        <f t="shared" si="597"/>
        <v>#N/A</v>
      </c>
      <c r="LL90" s="193" t="e">
        <f t="shared" si="597"/>
        <v>#N/A</v>
      </c>
      <c r="LM90" s="193" t="e">
        <f t="shared" si="597"/>
        <v>#N/A</v>
      </c>
      <c r="LN90" s="193" t="e">
        <f t="shared" si="592"/>
        <v>#N/A</v>
      </c>
      <c r="LO90" s="193" t="e">
        <f t="shared" si="592"/>
        <v>#N/A</v>
      </c>
      <c r="LP90" s="193" t="e">
        <f t="shared" si="592"/>
        <v>#N/A</v>
      </c>
      <c r="LQ90" s="193" t="e">
        <f t="shared" si="592"/>
        <v>#N/A</v>
      </c>
      <c r="LR90" s="193" t="e">
        <f t="shared" si="592"/>
        <v>#N/A</v>
      </c>
      <c r="LS90" s="193" t="e">
        <f t="shared" si="592"/>
        <v>#N/A</v>
      </c>
      <c r="LT90" s="193" t="e">
        <f t="shared" si="592"/>
        <v>#N/A</v>
      </c>
      <c r="LU90" s="193" t="e">
        <f t="shared" si="592"/>
        <v>#N/A</v>
      </c>
      <c r="LV90" s="193" t="e">
        <f t="shared" si="592"/>
        <v>#N/A</v>
      </c>
      <c r="LW90" s="193" t="e">
        <f t="shared" si="592"/>
        <v>#N/A</v>
      </c>
      <c r="LX90" s="193" t="e">
        <f t="shared" si="592"/>
        <v>#N/A</v>
      </c>
      <c r="LY90" s="193" t="e">
        <f t="shared" si="592"/>
        <v>#N/A</v>
      </c>
      <c r="LZ90" s="193" t="e">
        <f t="shared" si="592"/>
        <v>#N/A</v>
      </c>
      <c r="MA90" s="193" t="e">
        <f t="shared" si="592"/>
        <v>#N/A</v>
      </c>
      <c r="MB90" s="193" t="e">
        <f t="shared" si="592"/>
        <v>#N/A</v>
      </c>
      <c r="MC90" s="193" t="e">
        <f t="shared" si="588"/>
        <v>#N/A</v>
      </c>
      <c r="MD90" s="193" t="e">
        <f t="shared" si="588"/>
        <v>#N/A</v>
      </c>
      <c r="ME90" s="193" t="e">
        <f t="shared" si="588"/>
        <v>#N/A</v>
      </c>
      <c r="MF90" s="193" t="e">
        <f t="shared" si="588"/>
        <v>#N/A</v>
      </c>
      <c r="MG90" s="193" t="e">
        <f t="shared" si="588"/>
        <v>#N/A</v>
      </c>
      <c r="MH90" s="193" t="e">
        <f t="shared" si="588"/>
        <v>#N/A</v>
      </c>
      <c r="MI90" s="193" t="e">
        <f t="shared" si="588"/>
        <v>#N/A</v>
      </c>
      <c r="MJ90" s="193" t="e">
        <f t="shared" si="588"/>
        <v>#N/A</v>
      </c>
      <c r="MK90" s="193" t="e">
        <f t="shared" si="588"/>
        <v>#N/A</v>
      </c>
      <c r="ML90" s="193" t="e">
        <f t="shared" si="588"/>
        <v>#N/A</v>
      </c>
      <c r="MM90" s="193" t="e">
        <f t="shared" si="588"/>
        <v>#N/A</v>
      </c>
      <c r="MN90" s="193" t="e">
        <f t="shared" si="588"/>
        <v>#N/A</v>
      </c>
      <c r="MO90" s="193" t="e">
        <f t="shared" si="588"/>
        <v>#N/A</v>
      </c>
      <c r="MP90" s="193" t="e">
        <f t="shared" si="588"/>
        <v>#N/A</v>
      </c>
      <c r="MQ90" s="193" t="e">
        <f t="shared" si="588"/>
        <v>#N/A</v>
      </c>
      <c r="MR90" s="193" t="e">
        <f t="shared" si="611"/>
        <v>#N/A</v>
      </c>
      <c r="MS90" s="193" t="e">
        <f t="shared" si="611"/>
        <v>#N/A</v>
      </c>
      <c r="MT90" s="193" t="e">
        <f t="shared" si="611"/>
        <v>#N/A</v>
      </c>
      <c r="MU90" s="193" t="e">
        <f t="shared" si="611"/>
        <v>#N/A</v>
      </c>
      <c r="MV90" s="193" t="e">
        <f t="shared" si="611"/>
        <v>#N/A</v>
      </c>
      <c r="MW90" s="193" t="e">
        <f t="shared" si="611"/>
        <v>#N/A</v>
      </c>
      <c r="MX90" s="193" t="e">
        <f t="shared" si="611"/>
        <v>#N/A</v>
      </c>
      <c r="MY90" s="193" t="e">
        <f t="shared" si="611"/>
        <v>#N/A</v>
      </c>
      <c r="MZ90" s="193" t="e">
        <f t="shared" si="611"/>
        <v>#N/A</v>
      </c>
      <c r="NA90" s="193" t="e">
        <f t="shared" si="611"/>
        <v>#N/A</v>
      </c>
      <c r="NB90" s="193" t="e">
        <f t="shared" si="611"/>
        <v>#N/A</v>
      </c>
      <c r="NC90" s="193" t="e">
        <f t="shared" si="611"/>
        <v>#N/A</v>
      </c>
      <c r="ND90" s="193" t="e">
        <f t="shared" si="611"/>
        <v>#N/A</v>
      </c>
      <c r="NE90" s="193" t="e">
        <f t="shared" si="611"/>
        <v>#N/A</v>
      </c>
      <c r="NF90" s="193" t="e">
        <f t="shared" si="611"/>
        <v>#N/A</v>
      </c>
      <c r="NG90" s="193" t="e">
        <f t="shared" si="386"/>
        <v>#N/A</v>
      </c>
      <c r="NH90" s="193" t="e">
        <f t="shared" si="585"/>
        <v>#N/A</v>
      </c>
      <c r="NI90" s="193" t="e">
        <f t="shared" si="585"/>
        <v>#N/A</v>
      </c>
      <c r="NJ90" s="193" t="e">
        <f t="shared" si="585"/>
        <v>#N/A</v>
      </c>
      <c r="NK90" s="193" t="e">
        <f t="shared" si="598"/>
        <v>#N/A</v>
      </c>
      <c r="NL90" s="193" t="e">
        <f t="shared" si="598"/>
        <v>#N/A</v>
      </c>
      <c r="NM90" s="193" t="e">
        <f t="shared" si="598"/>
        <v>#N/A</v>
      </c>
      <c r="NN90" s="193" t="e">
        <f t="shared" si="598"/>
        <v>#N/A</v>
      </c>
      <c r="NO90" s="193" t="e">
        <f t="shared" si="598"/>
        <v>#N/A</v>
      </c>
      <c r="NP90" s="193" t="e">
        <f t="shared" si="598"/>
        <v>#N/A</v>
      </c>
      <c r="NQ90" s="193" t="e">
        <f t="shared" si="598"/>
        <v>#N/A</v>
      </c>
      <c r="NR90" s="193" t="e">
        <f t="shared" si="598"/>
        <v>#N/A</v>
      </c>
      <c r="NS90" s="193" t="e">
        <f t="shared" si="598"/>
        <v>#N/A</v>
      </c>
      <c r="NT90" s="193" t="e">
        <f t="shared" si="598"/>
        <v>#N/A</v>
      </c>
      <c r="NU90" s="193" t="e">
        <f t="shared" si="598"/>
        <v>#N/A</v>
      </c>
      <c r="NV90" s="193" t="e">
        <f t="shared" si="598"/>
        <v>#N/A</v>
      </c>
      <c r="NW90" s="193" t="e">
        <f t="shared" si="598"/>
        <v>#N/A</v>
      </c>
      <c r="NX90" s="193" t="e">
        <f t="shared" si="598"/>
        <v>#N/A</v>
      </c>
      <c r="NY90" s="193" t="e">
        <f t="shared" si="598"/>
        <v>#N/A</v>
      </c>
      <c r="NZ90" s="193" t="e">
        <f t="shared" si="593"/>
        <v>#N/A</v>
      </c>
      <c r="OA90" s="193" t="e">
        <f t="shared" si="593"/>
        <v>#N/A</v>
      </c>
      <c r="OB90" s="193" t="e">
        <f t="shared" si="593"/>
        <v>#N/A</v>
      </c>
      <c r="OC90" s="193" t="e">
        <f t="shared" si="593"/>
        <v>#N/A</v>
      </c>
      <c r="OD90" s="193" t="e">
        <f t="shared" si="593"/>
        <v>#N/A</v>
      </c>
      <c r="OE90" s="193" t="e">
        <f t="shared" si="593"/>
        <v>#N/A</v>
      </c>
      <c r="OF90" s="193" t="e">
        <f t="shared" si="593"/>
        <v>#N/A</v>
      </c>
      <c r="OG90" s="193" t="e">
        <f t="shared" si="593"/>
        <v>#N/A</v>
      </c>
      <c r="OH90" s="193" t="e">
        <f t="shared" si="593"/>
        <v>#N/A</v>
      </c>
      <c r="OI90" s="193" t="e">
        <f t="shared" si="593"/>
        <v>#N/A</v>
      </c>
      <c r="OJ90" s="193" t="e">
        <f t="shared" si="593"/>
        <v>#N/A</v>
      </c>
      <c r="OK90" s="193" t="e">
        <f t="shared" si="593"/>
        <v>#N/A</v>
      </c>
      <c r="OL90" s="193" t="e">
        <f t="shared" si="593"/>
        <v>#N/A</v>
      </c>
      <c r="OM90" s="193" t="e">
        <f t="shared" si="593"/>
        <v>#N/A</v>
      </c>
      <c r="ON90" s="193" t="e">
        <f t="shared" si="593"/>
        <v>#N/A</v>
      </c>
      <c r="OO90" s="193" t="e">
        <f t="shared" si="589"/>
        <v>#N/A</v>
      </c>
      <c r="OP90" s="193" t="e">
        <f t="shared" si="589"/>
        <v>#N/A</v>
      </c>
      <c r="OQ90" s="193" t="e">
        <f t="shared" si="589"/>
        <v>#N/A</v>
      </c>
      <c r="OR90" s="193" t="e">
        <f t="shared" si="589"/>
        <v>#N/A</v>
      </c>
      <c r="OS90" s="193" t="e">
        <f t="shared" si="589"/>
        <v>#N/A</v>
      </c>
      <c r="OT90" s="193" t="e">
        <f t="shared" si="589"/>
        <v>#N/A</v>
      </c>
      <c r="OU90" s="193" t="e">
        <f t="shared" si="589"/>
        <v>#N/A</v>
      </c>
      <c r="OV90" s="193" t="e">
        <f t="shared" si="589"/>
        <v>#N/A</v>
      </c>
      <c r="OW90" s="193" t="e">
        <f t="shared" si="589"/>
        <v>#N/A</v>
      </c>
      <c r="OX90" s="193" t="e">
        <f t="shared" si="589"/>
        <v>#N/A</v>
      </c>
      <c r="OY90" s="193" t="e">
        <f t="shared" si="589"/>
        <v>#N/A</v>
      </c>
      <c r="OZ90" s="193" t="e">
        <f t="shared" si="589"/>
        <v>#N/A</v>
      </c>
      <c r="PA90" s="193" t="e">
        <f t="shared" si="589"/>
        <v>#N/A</v>
      </c>
      <c r="PB90" s="193" t="e">
        <f t="shared" si="589"/>
        <v>#N/A</v>
      </c>
      <c r="PC90" s="193" t="e">
        <f t="shared" si="589"/>
        <v>#N/A</v>
      </c>
      <c r="PD90" s="193" t="e">
        <f t="shared" si="612"/>
        <v>#N/A</v>
      </c>
      <c r="PE90" s="193" t="e">
        <f t="shared" si="612"/>
        <v>#N/A</v>
      </c>
      <c r="PF90" s="193" t="e">
        <f t="shared" si="612"/>
        <v>#N/A</v>
      </c>
      <c r="PG90" s="193" t="e">
        <f t="shared" si="612"/>
        <v>#N/A</v>
      </c>
      <c r="PH90" s="193" t="e">
        <f t="shared" si="612"/>
        <v>#N/A</v>
      </c>
      <c r="PI90" s="193" t="e">
        <f t="shared" si="612"/>
        <v>#N/A</v>
      </c>
      <c r="PJ90" s="193" t="e">
        <f t="shared" si="612"/>
        <v>#N/A</v>
      </c>
      <c r="PK90" s="193" t="e">
        <f t="shared" si="612"/>
        <v>#N/A</v>
      </c>
      <c r="PL90" s="193" t="e">
        <f t="shared" si="612"/>
        <v>#N/A</v>
      </c>
      <c r="PM90" s="193" t="e">
        <f t="shared" si="612"/>
        <v>#N/A</v>
      </c>
      <c r="PN90" s="193" t="e">
        <f t="shared" si="612"/>
        <v>#N/A</v>
      </c>
      <c r="PO90" s="193" t="e">
        <f t="shared" si="612"/>
        <v>#N/A</v>
      </c>
      <c r="PP90" s="193" t="e">
        <f t="shared" si="612"/>
        <v>#N/A</v>
      </c>
      <c r="PQ90" s="193" t="e">
        <f t="shared" si="612"/>
        <v>#N/A</v>
      </c>
      <c r="PR90" s="193" t="e">
        <f t="shared" si="612"/>
        <v>#N/A</v>
      </c>
      <c r="PS90" s="193" t="e">
        <f t="shared" si="387"/>
        <v>#N/A</v>
      </c>
      <c r="PT90" s="193" t="e">
        <f t="shared" si="608"/>
        <v>#N/A</v>
      </c>
      <c r="PU90" s="193" t="e">
        <f t="shared" si="608"/>
        <v>#N/A</v>
      </c>
      <c r="PV90" s="193" t="e">
        <f t="shared" si="608"/>
        <v>#N/A</v>
      </c>
      <c r="PW90" s="193" t="e">
        <f t="shared" si="608"/>
        <v>#N/A</v>
      </c>
      <c r="PX90" s="193" t="e">
        <f t="shared" si="608"/>
        <v>#N/A</v>
      </c>
      <c r="PY90" s="193" t="e">
        <f t="shared" si="608"/>
        <v>#N/A</v>
      </c>
      <c r="PZ90" s="193" t="e">
        <f t="shared" si="608"/>
        <v>#N/A</v>
      </c>
      <c r="QA90" s="193" t="e">
        <f t="shared" si="608"/>
        <v>#N/A</v>
      </c>
    </row>
    <row r="91" spans="1:443" hidden="1" x14ac:dyDescent="0.45">
      <c r="A91" s="276"/>
      <c r="B91" s="277" t="str">
        <f>IF(OR($T91="",$U91=""),"",ROUND(_xlfn.BETA.INV(ABS(VLOOKUP($Z$1,VLookups!$A$30:$B$31,2,FALSE)-B$2),IF($N91="L",$U91,$T91),IF($N91="L",$T91,$U91),$G91,$I91),0))</f>
        <v/>
      </c>
      <c r="C91" s="287" t="str">
        <f t="shared" si="378"/>
        <v/>
      </c>
      <c r="D91" s="288" t="str">
        <f t="shared" si="379"/>
        <v/>
      </c>
      <c r="E91" s="134"/>
      <c r="F91" s="279"/>
      <c r="G91" s="280" t="str">
        <f t="shared" si="367"/>
        <v/>
      </c>
      <c r="H91" s="281"/>
      <c r="I91" s="280" t="str">
        <f t="shared" si="368"/>
        <v/>
      </c>
      <c r="J91" s="279"/>
      <c r="K91" s="135"/>
      <c r="L91" s="110" t="str">
        <f t="shared" si="369"/>
        <v/>
      </c>
      <c r="M91" s="21" t="str">
        <f t="shared" si="370"/>
        <v/>
      </c>
      <c r="N91" s="22" t="str">
        <f t="shared" si="371"/>
        <v/>
      </c>
      <c r="O91" s="23" t="str">
        <f>IF(M91="","",IF(OR($M91&lt;Skew!$B$3,$M91=Skew!$B$3),IF($M91&gt;Skew!$C$3,Skew!$A$3,IF($M91&gt;Skew!$C$4,Skew!$A$4,IF($M91&gt;Skew!$C$5,Skew!$A$5,IF($M91&gt;Skew!$C$6,Skew!$A$6,IF($M91&gt;Skew!$C$7,Skew!$A$7,IF($M91&gt;Skew!$C$8,Skew!$A$8,IF($M91&gt;Skew!$C$9,Skew!$A$9,IF($M91&gt;Skew!$C$10,Skew!$A$10,IF($M91&gt;Skew!$C$11,Skew!$A$11,IF($M91&gt;Skew!$C$12,Skew!$A$12,IF($M91&gt;Skew!$C$13,Skew!$A$13,IF($M91&gt;Skew!$C$14,Skew!$A$14,IF($M91&gt;Skew!$C$15,Skew!$A$15,IF($M91&gt;Skew!$C$16,Skew!$A$16,Skew!$A$17)
)))))))))))))))</f>
        <v/>
      </c>
      <c r="P91" s="22" t="str">
        <f>IF(M91="","",MATCH(O91,Skew!$A$3:$A$17,0))</f>
        <v/>
      </c>
      <c r="Q91" s="22" t="str">
        <f t="shared" si="357"/>
        <v/>
      </c>
      <c r="R91" s="24"/>
      <c r="S91" s="22" t="str">
        <f>IF(OR(M91="",R91=""),"",MATCH(R91,Confidence!$A$3:$A$12,0))</f>
        <v/>
      </c>
      <c r="T91" s="25" t="str">
        <f t="shared" si="358"/>
        <v/>
      </c>
      <c r="U91" s="25" t="str">
        <f t="shared" si="359"/>
        <v/>
      </c>
      <c r="V91" s="22"/>
      <c r="W91" s="102" t="str">
        <f t="shared" si="360"/>
        <v/>
      </c>
      <c r="X91" s="102" t="str">
        <f t="shared" si="361"/>
        <v/>
      </c>
      <c r="Y91" s="37" t="str">
        <f t="shared" si="362"/>
        <v/>
      </c>
      <c r="Z91" s="115"/>
      <c r="AA91" s="204" t="str">
        <f>IF(AND(G91&gt;0,H91&gt;0,I91&gt;0,T91&gt;0,U91&gt;0,Z91&gt;0,NOT(R91="")),ABS(VLOOKUP($Z$1,VLookups!$A$30:$B$31,2,FALSE)-_xlfn.BETA.DIST(Z91,IF(N91="L",U91,T91),IF(N91="L",T91,U91),TRUE,G91,I91)),"")</f>
        <v/>
      </c>
      <c r="AB91" s="112" t="str">
        <f>IF(OR($T91="",$U91=""),"",_xlfn.BETA.INV(ABS(VLOOKUP($Z$1,VLookups!$A$30:$B$31,2,FALSE)-AB$3),IF($N91="L",$U91,$T91),IF($N91="L",$T91,$U91),$G91,$I91))</f>
        <v/>
      </c>
      <c r="AC91" s="113" t="str">
        <f>IF(OR($T91="",$U91=""),"",_xlfn.BETA.INV(ABS(VLOOKUP($Z$1,VLookups!$A$30:$B$31,2,FALSE)-AC$3),IF($N91="L",$U91,$T91),IF($N91="L",$T91,$U91),$G91,$I91))</f>
        <v/>
      </c>
      <c r="AD91" s="112" t="str">
        <f>IF(OR($T91="",$U91=""),"",_xlfn.BETA.INV(ABS(VLOOKUP($Z$1,VLookups!$A$30:$B$31,2,FALSE)-AD$3),IF($N91="L",$U91,$T91),IF($N91="L",$T91,$U91),$G91,$I91))</f>
        <v/>
      </c>
      <c r="AE91" s="113" t="str">
        <f>IF(OR($T91="",$U91=""),"",_xlfn.BETA.INV(ABS(VLOOKUP($Z$1,VLookups!$A$30:$B$31,2,FALSE)-AE$3),IF($N91="L",$U91,$T91),IF($N91="L",$T91,$U91),$G91,$I91))</f>
        <v/>
      </c>
      <c r="AF91" s="112" t="str">
        <f>IF(OR($T91="",$U91=""),"",_xlfn.BETA.INV(ABS(VLOOKUP($Z$1,VLookups!$A$30:$B$31,2,FALSE)-AF$3),IF($N91="L",$U91,$T91),IF($N91="L",$T91,$U91),$G91,$I91))</f>
        <v/>
      </c>
      <c r="AG91" s="113" t="str">
        <f>IF(OR($T91="",$U91=""),"",_xlfn.BETA.INV(ABS(VLOOKUP($Z$1,VLookups!$A$30:$B$31,2,FALSE)-AG$3),IF($N91="L",$U91,$T91),IF($N91="L",$T91,$U91),$G91,$I91))</f>
        <v/>
      </c>
      <c r="AH91" s="112" t="str">
        <f>IF(OR($T91="",$U91=""),"",_xlfn.BETA.INV(ABS(VLOOKUP($Z$1,VLookups!$A$30:$B$31,2,FALSE)-AH$3),IF($N91="L",$U91,$T91),IF($N91="L",$T91,$U91),$G91,$I91))</f>
        <v/>
      </c>
      <c r="AI91" s="113" t="str">
        <f>IF(OR($T91="",$U91=""),"",_xlfn.BETA.INV(ABS(VLOOKUP($Z$1,VLookups!$A$30:$B$31,2,FALSE)-AI$3),IF($N91="L",$U91,$T91),IF($N91="L",$T91,$U91),$G91,$I91))</f>
        <v/>
      </c>
      <c r="AJ91" s="112" t="str">
        <f>IF(OR($T91="",$U91=""),"",_xlfn.BETA.INV(ABS(VLOOKUP($Z$1,VLookups!$A$30:$B$31,2,FALSE)-AJ$3),IF($N91="L",$U91,$T91),IF($N91="L",$T91,$U91),$G91,$I91))</f>
        <v/>
      </c>
      <c r="AK91" s="113" t="str">
        <f>IF(OR($T91="",$U91=""),"",_xlfn.BETA.INV(ABS(VLOOKUP($Z$1,VLookups!$A$30:$B$31,2,FALSE)-AK$3),IF($N91="L",$U91,$T91),IF($N91="L",$T91,$U91),$G91,$I91))</f>
        <v/>
      </c>
      <c r="AL91" s="112" t="str">
        <f>IF(OR($T91="",$U91=""),"",_xlfn.BETA.INV(ABS(VLOOKUP($Z$1,VLookups!$A$30:$B$31,2,FALSE)-AL$3),IF($N91="L",$U91,$T91),IF($N91="L",$T91,$U91),$G91,$I91))</f>
        <v/>
      </c>
      <c r="AM91" s="113" t="str">
        <f>IF(OR($T91="",$U91=""),"",_xlfn.BETA.INV(ABS(VLOOKUP($Z$1,VLookups!$A$30:$B$31,2,FALSE)-AM$3),IF($N91="L",$U91,$T91),IF($N91="L",$T91,$U91),$G91,$I91))</f>
        <v/>
      </c>
      <c r="AN91" s="15"/>
      <c r="AO91" s="194" t="str">
        <f t="shared" si="372"/>
        <v/>
      </c>
      <c r="AP91" s="192" t="str">
        <f t="shared" si="373"/>
        <v/>
      </c>
      <c r="AQ91" s="177" t="str">
        <f t="shared" ref="AQ91" si="618">IF(ISNONTEXT($AO91),AP91+$AO91,"")</f>
        <v/>
      </c>
      <c r="AR91" s="177" t="str">
        <f t="shared" si="389"/>
        <v/>
      </c>
      <c r="AS91" s="177" t="str">
        <f t="shared" si="390"/>
        <v/>
      </c>
      <c r="AT91" s="177" t="str">
        <f t="shared" si="391"/>
        <v/>
      </c>
      <c r="AU91" s="177" t="str">
        <f t="shared" si="392"/>
        <v/>
      </c>
      <c r="AV91" s="177" t="str">
        <f t="shared" si="393"/>
        <v/>
      </c>
      <c r="AW91" s="177" t="str">
        <f t="shared" si="394"/>
        <v/>
      </c>
      <c r="AX91" s="177" t="str">
        <f t="shared" si="395"/>
        <v/>
      </c>
      <c r="AY91" s="177" t="str">
        <f t="shared" si="396"/>
        <v/>
      </c>
      <c r="AZ91" s="177" t="str">
        <f t="shared" si="397"/>
        <v/>
      </c>
      <c r="BA91" s="177" t="str">
        <f t="shared" si="398"/>
        <v/>
      </c>
      <c r="BB91" s="177" t="str">
        <f t="shared" si="399"/>
        <v/>
      </c>
      <c r="BC91" s="177" t="str">
        <f t="shared" si="400"/>
        <v/>
      </c>
      <c r="BD91" s="177" t="str">
        <f t="shared" si="401"/>
        <v/>
      </c>
      <c r="BE91" s="177" t="str">
        <f t="shared" si="402"/>
        <v/>
      </c>
      <c r="BF91" s="177" t="str">
        <f t="shared" si="403"/>
        <v/>
      </c>
      <c r="BG91" s="177" t="str">
        <f t="shared" si="404"/>
        <v/>
      </c>
      <c r="BH91" s="177" t="str">
        <f t="shared" si="405"/>
        <v/>
      </c>
      <c r="BI91" s="177" t="str">
        <f t="shared" si="406"/>
        <v/>
      </c>
      <c r="BJ91" s="177" t="str">
        <f t="shared" si="407"/>
        <v/>
      </c>
      <c r="BK91" s="177" t="str">
        <f t="shared" si="408"/>
        <v/>
      </c>
      <c r="BL91" s="177" t="str">
        <f t="shared" si="409"/>
        <v/>
      </c>
      <c r="BM91" s="177" t="str">
        <f t="shared" si="410"/>
        <v/>
      </c>
      <c r="BN91" s="177" t="str">
        <f t="shared" si="411"/>
        <v/>
      </c>
      <c r="BO91" s="177" t="str">
        <f t="shared" si="412"/>
        <v/>
      </c>
      <c r="BP91" s="177" t="str">
        <f t="shared" si="413"/>
        <v/>
      </c>
      <c r="BQ91" s="177" t="str">
        <f t="shared" si="414"/>
        <v/>
      </c>
      <c r="BR91" s="177" t="str">
        <f t="shared" si="415"/>
        <v/>
      </c>
      <c r="BS91" s="177" t="str">
        <f t="shared" si="416"/>
        <v/>
      </c>
      <c r="BT91" s="177" t="str">
        <f t="shared" si="417"/>
        <v/>
      </c>
      <c r="BU91" s="177" t="str">
        <f t="shared" si="418"/>
        <v/>
      </c>
      <c r="BV91" s="177" t="str">
        <f t="shared" si="419"/>
        <v/>
      </c>
      <c r="BW91" s="177" t="str">
        <f t="shared" si="420"/>
        <v/>
      </c>
      <c r="BX91" s="177" t="str">
        <f t="shared" si="421"/>
        <v/>
      </c>
      <c r="BY91" s="177" t="str">
        <f t="shared" si="422"/>
        <v/>
      </c>
      <c r="BZ91" s="177" t="str">
        <f t="shared" si="423"/>
        <v/>
      </c>
      <c r="CA91" s="177" t="str">
        <f t="shared" si="424"/>
        <v/>
      </c>
      <c r="CB91" s="177" t="str">
        <f t="shared" si="425"/>
        <v/>
      </c>
      <c r="CC91" s="177" t="str">
        <f t="shared" si="426"/>
        <v/>
      </c>
      <c r="CD91" s="177" t="str">
        <f t="shared" si="427"/>
        <v/>
      </c>
      <c r="CE91" s="177" t="str">
        <f t="shared" si="428"/>
        <v/>
      </c>
      <c r="CF91" s="177" t="str">
        <f t="shared" si="429"/>
        <v/>
      </c>
      <c r="CG91" s="177" t="str">
        <f t="shared" si="430"/>
        <v/>
      </c>
      <c r="CH91" s="177" t="str">
        <f t="shared" si="431"/>
        <v/>
      </c>
      <c r="CI91" s="177" t="str">
        <f t="shared" si="432"/>
        <v/>
      </c>
      <c r="CJ91" s="177" t="str">
        <f t="shared" si="433"/>
        <v/>
      </c>
      <c r="CK91" s="177" t="str">
        <f t="shared" si="434"/>
        <v/>
      </c>
      <c r="CL91" s="177" t="str">
        <f t="shared" si="435"/>
        <v/>
      </c>
      <c r="CM91" s="177" t="str">
        <f t="shared" si="436"/>
        <v/>
      </c>
      <c r="CN91" s="177" t="str">
        <f t="shared" si="437"/>
        <v/>
      </c>
      <c r="CO91" s="177" t="str">
        <f t="shared" si="438"/>
        <v/>
      </c>
      <c r="CP91" s="177" t="str">
        <f t="shared" si="439"/>
        <v/>
      </c>
      <c r="CQ91" s="177" t="str">
        <f t="shared" si="440"/>
        <v/>
      </c>
      <c r="CR91" s="177" t="str">
        <f t="shared" si="441"/>
        <v/>
      </c>
      <c r="CS91" s="177" t="str">
        <f t="shared" si="442"/>
        <v/>
      </c>
      <c r="CT91" s="177" t="str">
        <f t="shared" si="443"/>
        <v/>
      </c>
      <c r="CU91" s="177" t="str">
        <f t="shared" si="444"/>
        <v/>
      </c>
      <c r="CV91" s="177" t="str">
        <f t="shared" si="445"/>
        <v/>
      </c>
      <c r="CW91" s="177" t="str">
        <f t="shared" si="446"/>
        <v/>
      </c>
      <c r="CX91" s="177" t="str">
        <f t="shared" si="447"/>
        <v/>
      </c>
      <c r="CY91" s="177" t="str">
        <f t="shared" si="448"/>
        <v/>
      </c>
      <c r="CZ91" s="177" t="str">
        <f t="shared" si="449"/>
        <v/>
      </c>
      <c r="DA91" s="177" t="str">
        <f t="shared" si="450"/>
        <v/>
      </c>
      <c r="DB91" s="177" t="str">
        <f t="shared" si="451"/>
        <v/>
      </c>
      <c r="DC91" s="177" t="str">
        <f t="shared" si="382"/>
        <v/>
      </c>
      <c r="DD91" s="177" t="str">
        <f t="shared" si="452"/>
        <v/>
      </c>
      <c r="DE91" s="177" t="str">
        <f t="shared" si="453"/>
        <v/>
      </c>
      <c r="DF91" s="177" t="str">
        <f t="shared" si="454"/>
        <v/>
      </c>
      <c r="DG91" s="177" t="str">
        <f t="shared" si="455"/>
        <v/>
      </c>
      <c r="DH91" s="177" t="str">
        <f t="shared" si="456"/>
        <v/>
      </c>
      <c r="DI91" s="177" t="str">
        <f t="shared" si="457"/>
        <v/>
      </c>
      <c r="DJ91" s="177" t="str">
        <f t="shared" si="458"/>
        <v/>
      </c>
      <c r="DK91" s="177" t="str">
        <f t="shared" si="459"/>
        <v/>
      </c>
      <c r="DL91" s="177" t="str">
        <f t="shared" si="460"/>
        <v/>
      </c>
      <c r="DM91" s="177" t="str">
        <f t="shared" si="461"/>
        <v/>
      </c>
      <c r="DN91" s="177" t="str">
        <f t="shared" si="462"/>
        <v/>
      </c>
      <c r="DO91" s="177" t="str">
        <f t="shared" si="463"/>
        <v/>
      </c>
      <c r="DP91" s="177" t="str">
        <f t="shared" si="464"/>
        <v/>
      </c>
      <c r="DQ91" s="177" t="str">
        <f t="shared" si="465"/>
        <v/>
      </c>
      <c r="DR91" s="177" t="str">
        <f t="shared" si="466"/>
        <v/>
      </c>
      <c r="DS91" s="177" t="str">
        <f t="shared" si="467"/>
        <v/>
      </c>
      <c r="DT91" s="177" t="str">
        <f t="shared" si="468"/>
        <v/>
      </c>
      <c r="DU91" s="177" t="str">
        <f t="shared" si="469"/>
        <v/>
      </c>
      <c r="DV91" s="177" t="str">
        <f t="shared" si="470"/>
        <v/>
      </c>
      <c r="DW91" s="177" t="str">
        <f t="shared" si="471"/>
        <v/>
      </c>
      <c r="DX91" s="177" t="str">
        <f t="shared" si="472"/>
        <v/>
      </c>
      <c r="DY91" s="177" t="str">
        <f t="shared" si="473"/>
        <v/>
      </c>
      <c r="DZ91" s="177" t="str">
        <f t="shared" si="474"/>
        <v/>
      </c>
      <c r="EA91" s="177" t="str">
        <f t="shared" si="475"/>
        <v/>
      </c>
      <c r="EB91" s="177" t="str">
        <f t="shared" si="476"/>
        <v/>
      </c>
      <c r="EC91" s="177" t="str">
        <f t="shared" si="477"/>
        <v/>
      </c>
      <c r="ED91" s="177" t="str">
        <f t="shared" si="478"/>
        <v/>
      </c>
      <c r="EE91" s="177" t="str">
        <f t="shared" si="479"/>
        <v/>
      </c>
      <c r="EF91" s="177" t="str">
        <f t="shared" si="480"/>
        <v/>
      </c>
      <c r="EG91" s="177" t="str">
        <f t="shared" si="481"/>
        <v/>
      </c>
      <c r="EH91" s="177" t="str">
        <f t="shared" si="482"/>
        <v/>
      </c>
      <c r="EI91" s="177" t="str">
        <f t="shared" si="483"/>
        <v/>
      </c>
      <c r="EJ91" s="177" t="str">
        <f t="shared" si="484"/>
        <v/>
      </c>
      <c r="EK91" s="177" t="str">
        <f t="shared" si="485"/>
        <v/>
      </c>
      <c r="EL91" s="177" t="str">
        <f t="shared" si="486"/>
        <v/>
      </c>
      <c r="EM91" s="177" t="str">
        <f t="shared" si="487"/>
        <v/>
      </c>
      <c r="EN91" s="177" t="str">
        <f t="shared" si="488"/>
        <v/>
      </c>
      <c r="EO91" s="177" t="str">
        <f t="shared" si="489"/>
        <v/>
      </c>
      <c r="EP91" s="177" t="str">
        <f t="shared" si="490"/>
        <v/>
      </c>
      <c r="EQ91" s="177" t="str">
        <f t="shared" si="491"/>
        <v/>
      </c>
      <c r="ER91" s="177" t="str">
        <f t="shared" si="492"/>
        <v/>
      </c>
      <c r="ES91" s="177" t="str">
        <f t="shared" si="493"/>
        <v/>
      </c>
      <c r="ET91" s="177" t="str">
        <f t="shared" si="494"/>
        <v/>
      </c>
      <c r="EU91" s="177" t="str">
        <f t="shared" si="495"/>
        <v/>
      </c>
      <c r="EV91" s="177" t="str">
        <f t="shared" si="496"/>
        <v/>
      </c>
      <c r="EW91" s="177" t="str">
        <f t="shared" si="497"/>
        <v/>
      </c>
      <c r="EX91" s="177" t="str">
        <f t="shared" si="498"/>
        <v/>
      </c>
      <c r="EY91" s="177" t="str">
        <f t="shared" si="499"/>
        <v/>
      </c>
      <c r="EZ91" s="177" t="str">
        <f t="shared" si="500"/>
        <v/>
      </c>
      <c r="FA91" s="177" t="str">
        <f t="shared" si="501"/>
        <v/>
      </c>
      <c r="FB91" s="177" t="str">
        <f t="shared" si="502"/>
        <v/>
      </c>
      <c r="FC91" s="177" t="str">
        <f t="shared" si="503"/>
        <v/>
      </c>
      <c r="FD91" s="177" t="str">
        <f t="shared" si="504"/>
        <v/>
      </c>
      <c r="FE91" s="177" t="str">
        <f t="shared" si="505"/>
        <v/>
      </c>
      <c r="FF91" s="177" t="str">
        <f t="shared" si="506"/>
        <v/>
      </c>
      <c r="FG91" s="177" t="str">
        <f t="shared" si="507"/>
        <v/>
      </c>
      <c r="FH91" s="177" t="str">
        <f t="shared" si="508"/>
        <v/>
      </c>
      <c r="FI91" s="177" t="str">
        <f t="shared" si="509"/>
        <v/>
      </c>
      <c r="FJ91" s="177" t="str">
        <f t="shared" si="510"/>
        <v/>
      </c>
      <c r="FK91" s="177" t="str">
        <f t="shared" si="511"/>
        <v/>
      </c>
      <c r="FL91" s="177" t="str">
        <f t="shared" si="512"/>
        <v/>
      </c>
      <c r="FM91" s="177" t="str">
        <f t="shared" si="513"/>
        <v/>
      </c>
      <c r="FN91" s="177" t="str">
        <f t="shared" si="514"/>
        <v/>
      </c>
      <c r="FO91" s="177" t="str">
        <f t="shared" si="383"/>
        <v/>
      </c>
      <c r="FP91" s="177" t="str">
        <f t="shared" si="515"/>
        <v/>
      </c>
      <c r="FQ91" s="177" t="str">
        <f t="shared" si="516"/>
        <v/>
      </c>
      <c r="FR91" s="177" t="str">
        <f t="shared" si="517"/>
        <v/>
      </c>
      <c r="FS91" s="177" t="str">
        <f t="shared" si="518"/>
        <v/>
      </c>
      <c r="FT91" s="177" t="str">
        <f t="shared" si="519"/>
        <v/>
      </c>
      <c r="FU91" s="177" t="str">
        <f t="shared" si="520"/>
        <v/>
      </c>
      <c r="FV91" s="177" t="str">
        <f t="shared" si="521"/>
        <v/>
      </c>
      <c r="FW91" s="177" t="str">
        <f t="shared" si="522"/>
        <v/>
      </c>
      <c r="FX91" s="177" t="str">
        <f t="shared" si="523"/>
        <v/>
      </c>
      <c r="FY91" s="177" t="str">
        <f t="shared" si="524"/>
        <v/>
      </c>
      <c r="FZ91" s="177" t="str">
        <f t="shared" si="525"/>
        <v/>
      </c>
      <c r="GA91" s="177" t="str">
        <f t="shared" si="526"/>
        <v/>
      </c>
      <c r="GB91" s="177" t="str">
        <f t="shared" si="527"/>
        <v/>
      </c>
      <c r="GC91" s="177" t="str">
        <f t="shared" si="528"/>
        <v/>
      </c>
      <c r="GD91" s="177" t="str">
        <f t="shared" si="529"/>
        <v/>
      </c>
      <c r="GE91" s="177" t="str">
        <f t="shared" si="530"/>
        <v/>
      </c>
      <c r="GF91" s="177" t="str">
        <f t="shared" si="531"/>
        <v/>
      </c>
      <c r="GG91" s="177" t="str">
        <f t="shared" si="532"/>
        <v/>
      </c>
      <c r="GH91" s="177" t="str">
        <f t="shared" si="533"/>
        <v/>
      </c>
      <c r="GI91" s="177" t="str">
        <f t="shared" si="534"/>
        <v/>
      </c>
      <c r="GJ91" s="177" t="str">
        <f t="shared" si="535"/>
        <v/>
      </c>
      <c r="GK91" s="177" t="str">
        <f t="shared" si="536"/>
        <v/>
      </c>
      <c r="GL91" s="177" t="str">
        <f t="shared" si="537"/>
        <v/>
      </c>
      <c r="GM91" s="177" t="str">
        <f t="shared" si="538"/>
        <v/>
      </c>
      <c r="GN91" s="177" t="str">
        <f t="shared" si="539"/>
        <v/>
      </c>
      <c r="GO91" s="177" t="str">
        <f t="shared" si="540"/>
        <v/>
      </c>
      <c r="GP91" s="177" t="str">
        <f t="shared" si="541"/>
        <v/>
      </c>
      <c r="GQ91" s="177" t="str">
        <f t="shared" si="542"/>
        <v/>
      </c>
      <c r="GR91" s="177" t="str">
        <f t="shared" si="543"/>
        <v/>
      </c>
      <c r="GS91" s="177" t="str">
        <f t="shared" si="544"/>
        <v/>
      </c>
      <c r="GT91" s="177" t="str">
        <f t="shared" si="545"/>
        <v/>
      </c>
      <c r="GU91" s="177" t="str">
        <f t="shared" si="546"/>
        <v/>
      </c>
      <c r="GV91" s="177" t="str">
        <f t="shared" si="547"/>
        <v/>
      </c>
      <c r="GW91" s="177" t="str">
        <f t="shared" si="548"/>
        <v/>
      </c>
      <c r="GX91" s="177" t="str">
        <f t="shared" si="549"/>
        <v/>
      </c>
      <c r="GY91" s="177" t="str">
        <f t="shared" si="550"/>
        <v/>
      </c>
      <c r="GZ91" s="177" t="str">
        <f t="shared" si="551"/>
        <v/>
      </c>
      <c r="HA91" s="177" t="str">
        <f t="shared" si="552"/>
        <v/>
      </c>
      <c r="HB91" s="177" t="str">
        <f t="shared" si="553"/>
        <v/>
      </c>
      <c r="HC91" s="177" t="str">
        <f t="shared" si="554"/>
        <v/>
      </c>
      <c r="HD91" s="177" t="str">
        <f t="shared" si="555"/>
        <v/>
      </c>
      <c r="HE91" s="177" t="str">
        <f t="shared" si="556"/>
        <v/>
      </c>
      <c r="HF91" s="177" t="str">
        <f t="shared" si="557"/>
        <v/>
      </c>
      <c r="HG91" s="177" t="str">
        <f t="shared" si="558"/>
        <v/>
      </c>
      <c r="HH91" s="177" t="str">
        <f t="shared" si="559"/>
        <v/>
      </c>
      <c r="HI91" s="177" t="str">
        <f t="shared" si="560"/>
        <v/>
      </c>
      <c r="HJ91" s="177" t="str">
        <f t="shared" si="561"/>
        <v/>
      </c>
      <c r="HK91" s="177" t="str">
        <f t="shared" si="562"/>
        <v/>
      </c>
      <c r="HL91" s="177" t="str">
        <f t="shared" si="563"/>
        <v/>
      </c>
      <c r="HM91" s="177" t="str">
        <f t="shared" si="564"/>
        <v/>
      </c>
      <c r="HN91" s="177" t="str">
        <f t="shared" si="565"/>
        <v/>
      </c>
      <c r="HO91" s="177" t="str">
        <f t="shared" si="566"/>
        <v/>
      </c>
      <c r="HP91" s="177" t="str">
        <f t="shared" si="567"/>
        <v/>
      </c>
      <c r="HQ91" s="177" t="str">
        <f t="shared" si="568"/>
        <v/>
      </c>
      <c r="HR91" s="177" t="str">
        <f t="shared" si="569"/>
        <v/>
      </c>
      <c r="HS91" s="177" t="str">
        <f t="shared" si="570"/>
        <v/>
      </c>
      <c r="HT91" s="177" t="str">
        <f t="shared" si="571"/>
        <v/>
      </c>
      <c r="HU91" s="177" t="str">
        <f t="shared" si="572"/>
        <v/>
      </c>
      <c r="HV91" s="177" t="str">
        <f t="shared" si="573"/>
        <v/>
      </c>
      <c r="HW91" s="177" t="str">
        <f t="shared" si="574"/>
        <v/>
      </c>
      <c r="HX91" s="177" t="str">
        <f t="shared" si="575"/>
        <v/>
      </c>
      <c r="HY91" s="177" t="str">
        <f t="shared" si="576"/>
        <v/>
      </c>
      <c r="HZ91" s="177" t="str">
        <f t="shared" si="577"/>
        <v/>
      </c>
      <c r="IA91" s="177" t="str">
        <f t="shared" si="384"/>
        <v/>
      </c>
      <c r="IB91" s="177" t="str">
        <f t="shared" si="602"/>
        <v/>
      </c>
      <c r="IC91" s="177" t="str">
        <f t="shared" si="603"/>
        <v/>
      </c>
      <c r="ID91" s="177" t="str">
        <f t="shared" si="604"/>
        <v/>
      </c>
      <c r="IE91" s="177" t="str">
        <f t="shared" si="605"/>
        <v/>
      </c>
      <c r="IF91" s="177" t="str">
        <f t="shared" si="606"/>
        <v/>
      </c>
      <c r="IG91" s="177" t="str">
        <f t="shared" si="607"/>
        <v/>
      </c>
      <c r="IH91" s="192" t="str">
        <f t="shared" si="364"/>
        <v/>
      </c>
      <c r="II91" s="193" t="e">
        <f t="shared" si="365"/>
        <v>#N/A</v>
      </c>
      <c r="IJ91" s="193" t="e">
        <f t="shared" si="583"/>
        <v>#N/A</v>
      </c>
      <c r="IK91" s="193" t="e">
        <f t="shared" si="583"/>
        <v>#N/A</v>
      </c>
      <c r="IL91" s="193" t="e">
        <f t="shared" si="583"/>
        <v>#N/A</v>
      </c>
      <c r="IM91" s="193" t="e">
        <f t="shared" si="596"/>
        <v>#N/A</v>
      </c>
      <c r="IN91" s="193" t="e">
        <f t="shared" si="596"/>
        <v>#N/A</v>
      </c>
      <c r="IO91" s="193" t="e">
        <f t="shared" si="596"/>
        <v>#N/A</v>
      </c>
      <c r="IP91" s="193" t="e">
        <f t="shared" si="596"/>
        <v>#N/A</v>
      </c>
      <c r="IQ91" s="193" t="e">
        <f t="shared" si="596"/>
        <v>#N/A</v>
      </c>
      <c r="IR91" s="193" t="e">
        <f t="shared" si="596"/>
        <v>#N/A</v>
      </c>
      <c r="IS91" s="193" t="e">
        <f t="shared" si="596"/>
        <v>#N/A</v>
      </c>
      <c r="IT91" s="193" t="e">
        <f t="shared" si="596"/>
        <v>#N/A</v>
      </c>
      <c r="IU91" s="193" t="e">
        <f t="shared" si="596"/>
        <v>#N/A</v>
      </c>
      <c r="IV91" s="193" t="e">
        <f t="shared" si="596"/>
        <v>#N/A</v>
      </c>
      <c r="IW91" s="193" t="e">
        <f t="shared" si="596"/>
        <v>#N/A</v>
      </c>
      <c r="IX91" s="193" t="e">
        <f t="shared" si="596"/>
        <v>#N/A</v>
      </c>
      <c r="IY91" s="193" t="e">
        <f t="shared" si="596"/>
        <v>#N/A</v>
      </c>
      <c r="IZ91" s="193" t="e">
        <f t="shared" si="596"/>
        <v>#N/A</v>
      </c>
      <c r="JA91" s="193" t="e">
        <f t="shared" si="596"/>
        <v>#N/A</v>
      </c>
      <c r="JB91" s="193" t="e">
        <f t="shared" si="591"/>
        <v>#N/A</v>
      </c>
      <c r="JC91" s="193" t="e">
        <f t="shared" si="591"/>
        <v>#N/A</v>
      </c>
      <c r="JD91" s="193" t="e">
        <f t="shared" si="591"/>
        <v>#N/A</v>
      </c>
      <c r="JE91" s="193" t="e">
        <f t="shared" si="591"/>
        <v>#N/A</v>
      </c>
      <c r="JF91" s="193" t="e">
        <f t="shared" si="591"/>
        <v>#N/A</v>
      </c>
      <c r="JG91" s="193" t="e">
        <f t="shared" si="591"/>
        <v>#N/A</v>
      </c>
      <c r="JH91" s="193" t="e">
        <f t="shared" si="591"/>
        <v>#N/A</v>
      </c>
      <c r="JI91" s="193" t="e">
        <f t="shared" si="591"/>
        <v>#N/A</v>
      </c>
      <c r="JJ91" s="193" t="e">
        <f t="shared" si="591"/>
        <v>#N/A</v>
      </c>
      <c r="JK91" s="193" t="e">
        <f t="shared" si="591"/>
        <v>#N/A</v>
      </c>
      <c r="JL91" s="193" t="e">
        <f t="shared" si="591"/>
        <v>#N/A</v>
      </c>
      <c r="JM91" s="193" t="e">
        <f t="shared" si="591"/>
        <v>#N/A</v>
      </c>
      <c r="JN91" s="193" t="e">
        <f t="shared" si="591"/>
        <v>#N/A</v>
      </c>
      <c r="JO91" s="193" t="e">
        <f t="shared" si="591"/>
        <v>#N/A</v>
      </c>
      <c r="JP91" s="193" t="e">
        <f t="shared" si="591"/>
        <v>#N/A</v>
      </c>
      <c r="JQ91" s="193" t="e">
        <f t="shared" si="587"/>
        <v>#N/A</v>
      </c>
      <c r="JR91" s="193" t="e">
        <f t="shared" si="587"/>
        <v>#N/A</v>
      </c>
      <c r="JS91" s="193" t="e">
        <f t="shared" si="587"/>
        <v>#N/A</v>
      </c>
      <c r="JT91" s="193" t="e">
        <f t="shared" si="587"/>
        <v>#N/A</v>
      </c>
      <c r="JU91" s="193" t="e">
        <f t="shared" si="587"/>
        <v>#N/A</v>
      </c>
      <c r="JV91" s="193" t="e">
        <f t="shared" si="587"/>
        <v>#N/A</v>
      </c>
      <c r="JW91" s="193" t="e">
        <f t="shared" si="587"/>
        <v>#N/A</v>
      </c>
      <c r="JX91" s="193" t="e">
        <f t="shared" si="587"/>
        <v>#N/A</v>
      </c>
      <c r="JY91" s="193" t="e">
        <f t="shared" si="587"/>
        <v>#N/A</v>
      </c>
      <c r="JZ91" s="193" t="e">
        <f t="shared" si="587"/>
        <v>#N/A</v>
      </c>
      <c r="KA91" s="193" t="e">
        <f t="shared" si="587"/>
        <v>#N/A</v>
      </c>
      <c r="KB91" s="193" t="e">
        <f t="shared" si="587"/>
        <v>#N/A</v>
      </c>
      <c r="KC91" s="193" t="e">
        <f t="shared" si="587"/>
        <v>#N/A</v>
      </c>
      <c r="KD91" s="193" t="e">
        <f t="shared" si="587"/>
        <v>#N/A</v>
      </c>
      <c r="KE91" s="193" t="e">
        <f t="shared" si="587"/>
        <v>#N/A</v>
      </c>
      <c r="KF91" s="193" t="e">
        <f t="shared" si="610"/>
        <v>#N/A</v>
      </c>
      <c r="KG91" s="193" t="e">
        <f t="shared" si="610"/>
        <v>#N/A</v>
      </c>
      <c r="KH91" s="193" t="e">
        <f t="shared" si="610"/>
        <v>#N/A</v>
      </c>
      <c r="KI91" s="193" t="e">
        <f t="shared" si="610"/>
        <v>#N/A</v>
      </c>
      <c r="KJ91" s="193" t="e">
        <f t="shared" si="610"/>
        <v>#N/A</v>
      </c>
      <c r="KK91" s="193" t="e">
        <f t="shared" si="610"/>
        <v>#N/A</v>
      </c>
      <c r="KL91" s="193" t="e">
        <f t="shared" si="610"/>
        <v>#N/A</v>
      </c>
      <c r="KM91" s="193" t="e">
        <f t="shared" si="610"/>
        <v>#N/A</v>
      </c>
      <c r="KN91" s="193" t="e">
        <f t="shared" si="610"/>
        <v>#N/A</v>
      </c>
      <c r="KO91" s="193" t="e">
        <f t="shared" si="610"/>
        <v>#N/A</v>
      </c>
      <c r="KP91" s="193" t="e">
        <f t="shared" si="610"/>
        <v>#N/A</v>
      </c>
      <c r="KQ91" s="193" t="e">
        <f t="shared" si="610"/>
        <v>#N/A</v>
      </c>
      <c r="KR91" s="193" t="e">
        <f t="shared" si="610"/>
        <v>#N/A</v>
      </c>
      <c r="KS91" s="193" t="e">
        <f t="shared" si="610"/>
        <v>#N/A</v>
      </c>
      <c r="KT91" s="193" t="e">
        <f t="shared" si="610"/>
        <v>#N/A</v>
      </c>
      <c r="KU91" s="193" t="e">
        <f t="shared" si="385"/>
        <v>#N/A</v>
      </c>
      <c r="KV91" s="193" t="e">
        <f t="shared" si="584"/>
        <v>#N/A</v>
      </c>
      <c r="KW91" s="193" t="e">
        <f t="shared" si="584"/>
        <v>#N/A</v>
      </c>
      <c r="KX91" s="193" t="e">
        <f t="shared" si="584"/>
        <v>#N/A</v>
      </c>
      <c r="KY91" s="193" t="e">
        <f t="shared" si="597"/>
        <v>#N/A</v>
      </c>
      <c r="KZ91" s="193" t="e">
        <f t="shared" si="597"/>
        <v>#N/A</v>
      </c>
      <c r="LA91" s="193" t="e">
        <f t="shared" si="597"/>
        <v>#N/A</v>
      </c>
      <c r="LB91" s="193" t="e">
        <f t="shared" si="597"/>
        <v>#N/A</v>
      </c>
      <c r="LC91" s="193" t="e">
        <f t="shared" si="597"/>
        <v>#N/A</v>
      </c>
      <c r="LD91" s="193" t="e">
        <f t="shared" si="597"/>
        <v>#N/A</v>
      </c>
      <c r="LE91" s="193" t="e">
        <f t="shared" si="597"/>
        <v>#N/A</v>
      </c>
      <c r="LF91" s="193" t="e">
        <f t="shared" si="597"/>
        <v>#N/A</v>
      </c>
      <c r="LG91" s="193" t="e">
        <f t="shared" si="597"/>
        <v>#N/A</v>
      </c>
      <c r="LH91" s="193" t="e">
        <f t="shared" si="597"/>
        <v>#N/A</v>
      </c>
      <c r="LI91" s="193" t="e">
        <f t="shared" si="597"/>
        <v>#N/A</v>
      </c>
      <c r="LJ91" s="193" t="e">
        <f t="shared" si="597"/>
        <v>#N/A</v>
      </c>
      <c r="LK91" s="193" t="e">
        <f t="shared" si="597"/>
        <v>#N/A</v>
      </c>
      <c r="LL91" s="193" t="e">
        <f t="shared" si="597"/>
        <v>#N/A</v>
      </c>
      <c r="LM91" s="193" t="e">
        <f t="shared" si="597"/>
        <v>#N/A</v>
      </c>
      <c r="LN91" s="193" t="e">
        <f t="shared" si="592"/>
        <v>#N/A</v>
      </c>
      <c r="LO91" s="193" t="e">
        <f t="shared" si="592"/>
        <v>#N/A</v>
      </c>
      <c r="LP91" s="193" t="e">
        <f t="shared" si="592"/>
        <v>#N/A</v>
      </c>
      <c r="LQ91" s="193" t="e">
        <f t="shared" si="592"/>
        <v>#N/A</v>
      </c>
      <c r="LR91" s="193" t="e">
        <f t="shared" si="592"/>
        <v>#N/A</v>
      </c>
      <c r="LS91" s="193" t="e">
        <f t="shared" si="592"/>
        <v>#N/A</v>
      </c>
      <c r="LT91" s="193" t="e">
        <f t="shared" si="592"/>
        <v>#N/A</v>
      </c>
      <c r="LU91" s="193" t="e">
        <f t="shared" si="592"/>
        <v>#N/A</v>
      </c>
      <c r="LV91" s="193" t="e">
        <f t="shared" si="592"/>
        <v>#N/A</v>
      </c>
      <c r="LW91" s="193" t="e">
        <f t="shared" si="592"/>
        <v>#N/A</v>
      </c>
      <c r="LX91" s="193" t="e">
        <f t="shared" si="592"/>
        <v>#N/A</v>
      </c>
      <c r="LY91" s="193" t="e">
        <f t="shared" si="592"/>
        <v>#N/A</v>
      </c>
      <c r="LZ91" s="193" t="e">
        <f t="shared" si="592"/>
        <v>#N/A</v>
      </c>
      <c r="MA91" s="193" t="e">
        <f t="shared" si="592"/>
        <v>#N/A</v>
      </c>
      <c r="MB91" s="193" t="e">
        <f t="shared" si="592"/>
        <v>#N/A</v>
      </c>
      <c r="MC91" s="193" t="e">
        <f t="shared" si="588"/>
        <v>#N/A</v>
      </c>
      <c r="MD91" s="193" t="e">
        <f t="shared" si="588"/>
        <v>#N/A</v>
      </c>
      <c r="ME91" s="193" t="e">
        <f t="shared" si="588"/>
        <v>#N/A</v>
      </c>
      <c r="MF91" s="193" t="e">
        <f t="shared" si="588"/>
        <v>#N/A</v>
      </c>
      <c r="MG91" s="193" t="e">
        <f t="shared" si="588"/>
        <v>#N/A</v>
      </c>
      <c r="MH91" s="193" t="e">
        <f t="shared" si="588"/>
        <v>#N/A</v>
      </c>
      <c r="MI91" s="193" t="e">
        <f t="shared" si="588"/>
        <v>#N/A</v>
      </c>
      <c r="MJ91" s="193" t="e">
        <f t="shared" si="588"/>
        <v>#N/A</v>
      </c>
      <c r="MK91" s="193" t="e">
        <f t="shared" si="588"/>
        <v>#N/A</v>
      </c>
      <c r="ML91" s="193" t="e">
        <f t="shared" si="588"/>
        <v>#N/A</v>
      </c>
      <c r="MM91" s="193" t="e">
        <f t="shared" si="588"/>
        <v>#N/A</v>
      </c>
      <c r="MN91" s="193" t="e">
        <f t="shared" si="588"/>
        <v>#N/A</v>
      </c>
      <c r="MO91" s="193" t="e">
        <f t="shared" si="588"/>
        <v>#N/A</v>
      </c>
      <c r="MP91" s="193" t="e">
        <f t="shared" si="588"/>
        <v>#N/A</v>
      </c>
      <c r="MQ91" s="193" t="e">
        <f t="shared" si="588"/>
        <v>#N/A</v>
      </c>
      <c r="MR91" s="193" t="e">
        <f t="shared" si="611"/>
        <v>#N/A</v>
      </c>
      <c r="MS91" s="193" t="e">
        <f t="shared" si="611"/>
        <v>#N/A</v>
      </c>
      <c r="MT91" s="193" t="e">
        <f t="shared" si="611"/>
        <v>#N/A</v>
      </c>
      <c r="MU91" s="193" t="e">
        <f t="shared" si="611"/>
        <v>#N/A</v>
      </c>
      <c r="MV91" s="193" t="e">
        <f t="shared" si="611"/>
        <v>#N/A</v>
      </c>
      <c r="MW91" s="193" t="e">
        <f t="shared" si="611"/>
        <v>#N/A</v>
      </c>
      <c r="MX91" s="193" t="e">
        <f t="shared" si="611"/>
        <v>#N/A</v>
      </c>
      <c r="MY91" s="193" t="e">
        <f t="shared" si="611"/>
        <v>#N/A</v>
      </c>
      <c r="MZ91" s="193" t="e">
        <f t="shared" si="611"/>
        <v>#N/A</v>
      </c>
      <c r="NA91" s="193" t="e">
        <f t="shared" si="611"/>
        <v>#N/A</v>
      </c>
      <c r="NB91" s="193" t="e">
        <f t="shared" si="611"/>
        <v>#N/A</v>
      </c>
      <c r="NC91" s="193" t="e">
        <f t="shared" si="611"/>
        <v>#N/A</v>
      </c>
      <c r="ND91" s="193" t="e">
        <f t="shared" si="611"/>
        <v>#N/A</v>
      </c>
      <c r="NE91" s="193" t="e">
        <f t="shared" si="611"/>
        <v>#N/A</v>
      </c>
      <c r="NF91" s="193" t="e">
        <f t="shared" si="611"/>
        <v>#N/A</v>
      </c>
      <c r="NG91" s="193" t="e">
        <f t="shared" si="386"/>
        <v>#N/A</v>
      </c>
      <c r="NH91" s="193" t="e">
        <f t="shared" si="585"/>
        <v>#N/A</v>
      </c>
      <c r="NI91" s="193" t="e">
        <f t="shared" si="585"/>
        <v>#N/A</v>
      </c>
      <c r="NJ91" s="193" t="e">
        <f t="shared" si="585"/>
        <v>#N/A</v>
      </c>
      <c r="NK91" s="193" t="e">
        <f t="shared" si="598"/>
        <v>#N/A</v>
      </c>
      <c r="NL91" s="193" t="e">
        <f t="shared" si="598"/>
        <v>#N/A</v>
      </c>
      <c r="NM91" s="193" t="e">
        <f t="shared" si="598"/>
        <v>#N/A</v>
      </c>
      <c r="NN91" s="193" t="e">
        <f t="shared" si="598"/>
        <v>#N/A</v>
      </c>
      <c r="NO91" s="193" t="e">
        <f t="shared" si="598"/>
        <v>#N/A</v>
      </c>
      <c r="NP91" s="193" t="e">
        <f t="shared" si="598"/>
        <v>#N/A</v>
      </c>
      <c r="NQ91" s="193" t="e">
        <f t="shared" si="598"/>
        <v>#N/A</v>
      </c>
      <c r="NR91" s="193" t="e">
        <f t="shared" si="598"/>
        <v>#N/A</v>
      </c>
      <c r="NS91" s="193" t="e">
        <f t="shared" si="598"/>
        <v>#N/A</v>
      </c>
      <c r="NT91" s="193" t="e">
        <f t="shared" si="598"/>
        <v>#N/A</v>
      </c>
      <c r="NU91" s="193" t="e">
        <f t="shared" si="598"/>
        <v>#N/A</v>
      </c>
      <c r="NV91" s="193" t="e">
        <f t="shared" si="598"/>
        <v>#N/A</v>
      </c>
      <c r="NW91" s="193" t="e">
        <f t="shared" si="598"/>
        <v>#N/A</v>
      </c>
      <c r="NX91" s="193" t="e">
        <f t="shared" si="598"/>
        <v>#N/A</v>
      </c>
      <c r="NY91" s="193" t="e">
        <f t="shared" si="598"/>
        <v>#N/A</v>
      </c>
      <c r="NZ91" s="193" t="e">
        <f t="shared" si="593"/>
        <v>#N/A</v>
      </c>
      <c r="OA91" s="193" t="e">
        <f t="shared" si="593"/>
        <v>#N/A</v>
      </c>
      <c r="OB91" s="193" t="e">
        <f t="shared" si="593"/>
        <v>#N/A</v>
      </c>
      <c r="OC91" s="193" t="e">
        <f t="shared" si="593"/>
        <v>#N/A</v>
      </c>
      <c r="OD91" s="193" t="e">
        <f t="shared" si="593"/>
        <v>#N/A</v>
      </c>
      <c r="OE91" s="193" t="e">
        <f t="shared" si="593"/>
        <v>#N/A</v>
      </c>
      <c r="OF91" s="193" t="e">
        <f t="shared" si="593"/>
        <v>#N/A</v>
      </c>
      <c r="OG91" s="193" t="e">
        <f t="shared" si="593"/>
        <v>#N/A</v>
      </c>
      <c r="OH91" s="193" t="e">
        <f t="shared" si="593"/>
        <v>#N/A</v>
      </c>
      <c r="OI91" s="193" t="e">
        <f t="shared" si="593"/>
        <v>#N/A</v>
      </c>
      <c r="OJ91" s="193" t="e">
        <f t="shared" si="593"/>
        <v>#N/A</v>
      </c>
      <c r="OK91" s="193" t="e">
        <f t="shared" si="593"/>
        <v>#N/A</v>
      </c>
      <c r="OL91" s="193" t="e">
        <f t="shared" si="593"/>
        <v>#N/A</v>
      </c>
      <c r="OM91" s="193" t="e">
        <f t="shared" si="593"/>
        <v>#N/A</v>
      </c>
      <c r="ON91" s="193" t="e">
        <f t="shared" si="593"/>
        <v>#N/A</v>
      </c>
      <c r="OO91" s="193" t="e">
        <f t="shared" si="589"/>
        <v>#N/A</v>
      </c>
      <c r="OP91" s="193" t="e">
        <f t="shared" si="589"/>
        <v>#N/A</v>
      </c>
      <c r="OQ91" s="193" t="e">
        <f t="shared" si="589"/>
        <v>#N/A</v>
      </c>
      <c r="OR91" s="193" t="e">
        <f t="shared" si="589"/>
        <v>#N/A</v>
      </c>
      <c r="OS91" s="193" t="e">
        <f t="shared" si="589"/>
        <v>#N/A</v>
      </c>
      <c r="OT91" s="193" t="e">
        <f t="shared" si="589"/>
        <v>#N/A</v>
      </c>
      <c r="OU91" s="193" t="e">
        <f t="shared" si="589"/>
        <v>#N/A</v>
      </c>
      <c r="OV91" s="193" t="e">
        <f t="shared" si="589"/>
        <v>#N/A</v>
      </c>
      <c r="OW91" s="193" t="e">
        <f t="shared" si="589"/>
        <v>#N/A</v>
      </c>
      <c r="OX91" s="193" t="e">
        <f t="shared" si="589"/>
        <v>#N/A</v>
      </c>
      <c r="OY91" s="193" t="e">
        <f t="shared" si="589"/>
        <v>#N/A</v>
      </c>
      <c r="OZ91" s="193" t="e">
        <f t="shared" si="589"/>
        <v>#N/A</v>
      </c>
      <c r="PA91" s="193" t="e">
        <f t="shared" si="589"/>
        <v>#N/A</v>
      </c>
      <c r="PB91" s="193" t="e">
        <f t="shared" si="589"/>
        <v>#N/A</v>
      </c>
      <c r="PC91" s="193" t="e">
        <f t="shared" si="589"/>
        <v>#N/A</v>
      </c>
      <c r="PD91" s="193" t="e">
        <f t="shared" si="612"/>
        <v>#N/A</v>
      </c>
      <c r="PE91" s="193" t="e">
        <f t="shared" si="612"/>
        <v>#N/A</v>
      </c>
      <c r="PF91" s="193" t="e">
        <f t="shared" si="612"/>
        <v>#N/A</v>
      </c>
      <c r="PG91" s="193" t="e">
        <f t="shared" si="612"/>
        <v>#N/A</v>
      </c>
      <c r="PH91" s="193" t="e">
        <f t="shared" si="612"/>
        <v>#N/A</v>
      </c>
      <c r="PI91" s="193" t="e">
        <f t="shared" si="612"/>
        <v>#N/A</v>
      </c>
      <c r="PJ91" s="193" t="e">
        <f t="shared" si="612"/>
        <v>#N/A</v>
      </c>
      <c r="PK91" s="193" t="e">
        <f t="shared" si="612"/>
        <v>#N/A</v>
      </c>
      <c r="PL91" s="193" t="e">
        <f t="shared" si="612"/>
        <v>#N/A</v>
      </c>
      <c r="PM91" s="193" t="e">
        <f t="shared" si="612"/>
        <v>#N/A</v>
      </c>
      <c r="PN91" s="193" t="e">
        <f t="shared" si="612"/>
        <v>#N/A</v>
      </c>
      <c r="PO91" s="193" t="e">
        <f t="shared" si="612"/>
        <v>#N/A</v>
      </c>
      <c r="PP91" s="193" t="e">
        <f t="shared" si="612"/>
        <v>#N/A</v>
      </c>
      <c r="PQ91" s="193" t="e">
        <f t="shared" si="612"/>
        <v>#N/A</v>
      </c>
      <c r="PR91" s="193" t="e">
        <f t="shared" si="612"/>
        <v>#N/A</v>
      </c>
      <c r="PS91" s="193" t="e">
        <f t="shared" si="387"/>
        <v>#N/A</v>
      </c>
      <c r="PT91" s="193" t="e">
        <f t="shared" si="608"/>
        <v>#N/A</v>
      </c>
      <c r="PU91" s="193" t="e">
        <f t="shared" si="608"/>
        <v>#N/A</v>
      </c>
      <c r="PV91" s="193" t="e">
        <f t="shared" si="608"/>
        <v>#N/A</v>
      </c>
      <c r="PW91" s="193" t="e">
        <f t="shared" si="608"/>
        <v>#N/A</v>
      </c>
      <c r="PX91" s="193" t="e">
        <f t="shared" si="608"/>
        <v>#N/A</v>
      </c>
      <c r="PY91" s="193" t="e">
        <f t="shared" si="608"/>
        <v>#N/A</v>
      </c>
      <c r="PZ91" s="193" t="e">
        <f t="shared" si="608"/>
        <v>#N/A</v>
      </c>
      <c r="QA91" s="193" t="e">
        <f t="shared" si="608"/>
        <v>#N/A</v>
      </c>
    </row>
    <row r="92" spans="1:443" hidden="1" x14ac:dyDescent="0.45">
      <c r="A92" s="276"/>
      <c r="B92" s="277" t="str">
        <f>IF(OR($T92="",$U92=""),"",ROUND(_xlfn.BETA.INV(ABS(VLOOKUP($Z$1,VLookups!$A$30:$B$31,2,FALSE)-B$2),IF($N92="L",$U92,$T92),IF($N92="L",$T92,$U92),$G92,$I92),0))</f>
        <v/>
      </c>
      <c r="C92" s="287" t="str">
        <f t="shared" si="378"/>
        <v/>
      </c>
      <c r="D92" s="288" t="str">
        <f t="shared" si="379"/>
        <v/>
      </c>
      <c r="E92" s="134"/>
      <c r="F92" s="279"/>
      <c r="G92" s="280" t="str">
        <f t="shared" si="367"/>
        <v/>
      </c>
      <c r="H92" s="281"/>
      <c r="I92" s="280" t="str">
        <f t="shared" si="368"/>
        <v/>
      </c>
      <c r="J92" s="279"/>
      <c r="K92" s="135"/>
      <c r="L92" s="110" t="str">
        <f t="shared" si="369"/>
        <v/>
      </c>
      <c r="M92" s="21" t="str">
        <f t="shared" si="370"/>
        <v/>
      </c>
      <c r="N92" s="22" t="str">
        <f t="shared" si="371"/>
        <v/>
      </c>
      <c r="O92" s="23" t="str">
        <f>IF(M92="","",IF(OR($M92&lt;Skew!$B$3,$M92=Skew!$B$3),IF($M92&gt;Skew!$C$3,Skew!$A$3,IF($M92&gt;Skew!$C$4,Skew!$A$4,IF($M92&gt;Skew!$C$5,Skew!$A$5,IF($M92&gt;Skew!$C$6,Skew!$A$6,IF($M92&gt;Skew!$C$7,Skew!$A$7,IF($M92&gt;Skew!$C$8,Skew!$A$8,IF($M92&gt;Skew!$C$9,Skew!$A$9,IF($M92&gt;Skew!$C$10,Skew!$A$10,IF($M92&gt;Skew!$C$11,Skew!$A$11,IF($M92&gt;Skew!$C$12,Skew!$A$12,IF($M92&gt;Skew!$C$13,Skew!$A$13,IF($M92&gt;Skew!$C$14,Skew!$A$14,IF($M92&gt;Skew!$C$15,Skew!$A$15,IF($M92&gt;Skew!$C$16,Skew!$A$16,Skew!$A$17)
)))))))))))))))</f>
        <v/>
      </c>
      <c r="P92" s="22" t="str">
        <f>IF(M92="","",MATCH(O92,Skew!$A$3:$A$17,0))</f>
        <v/>
      </c>
      <c r="Q92" s="22" t="str">
        <f t="shared" si="357"/>
        <v/>
      </c>
      <c r="R92" s="24"/>
      <c r="S92" s="22" t="str">
        <f>IF(OR(M92="",R92=""),"",MATCH(R92,Confidence!$A$3:$A$12,0))</f>
        <v/>
      </c>
      <c r="T92" s="25" t="str">
        <f t="shared" si="358"/>
        <v/>
      </c>
      <c r="U92" s="25" t="str">
        <f t="shared" si="359"/>
        <v/>
      </c>
      <c r="V92" s="22"/>
      <c r="W92" s="102" t="str">
        <f t="shared" si="360"/>
        <v/>
      </c>
      <c r="X92" s="102" t="str">
        <f t="shared" si="361"/>
        <v/>
      </c>
      <c r="Y92" s="37" t="str">
        <f t="shared" si="362"/>
        <v/>
      </c>
      <c r="Z92" s="115"/>
      <c r="AA92" s="204" t="str">
        <f>IF(AND(G92&gt;0,H92&gt;0,I92&gt;0,T92&gt;0,U92&gt;0,Z92&gt;0,NOT(R92="")),ABS(VLOOKUP($Z$1,VLookups!$A$30:$B$31,2,FALSE)-_xlfn.BETA.DIST(Z92,IF(N92="L",U92,T92),IF(N92="L",T92,U92),TRUE,G92,I92)),"")</f>
        <v/>
      </c>
      <c r="AB92" s="112" t="str">
        <f>IF(OR($T92="",$U92=""),"",_xlfn.BETA.INV(ABS(VLOOKUP($Z$1,VLookups!$A$30:$B$31,2,FALSE)-AB$3),IF($N92="L",$U92,$T92),IF($N92="L",$T92,$U92),$G92,$I92))</f>
        <v/>
      </c>
      <c r="AC92" s="113" t="str">
        <f>IF(OR($T92="",$U92=""),"",_xlfn.BETA.INV(ABS(VLOOKUP($Z$1,VLookups!$A$30:$B$31,2,FALSE)-AC$3),IF($N92="L",$U92,$T92),IF($N92="L",$T92,$U92),$G92,$I92))</f>
        <v/>
      </c>
      <c r="AD92" s="112" t="str">
        <f>IF(OR($T92="",$U92=""),"",_xlfn.BETA.INV(ABS(VLOOKUP($Z$1,VLookups!$A$30:$B$31,2,FALSE)-AD$3),IF($N92="L",$U92,$T92),IF($N92="L",$T92,$U92),$G92,$I92))</f>
        <v/>
      </c>
      <c r="AE92" s="113" t="str">
        <f>IF(OR($T92="",$U92=""),"",_xlfn.BETA.INV(ABS(VLOOKUP($Z$1,VLookups!$A$30:$B$31,2,FALSE)-AE$3),IF($N92="L",$U92,$T92),IF($N92="L",$T92,$U92),$G92,$I92))</f>
        <v/>
      </c>
      <c r="AF92" s="112" t="str">
        <f>IF(OR($T92="",$U92=""),"",_xlfn.BETA.INV(ABS(VLOOKUP($Z$1,VLookups!$A$30:$B$31,2,FALSE)-AF$3),IF($N92="L",$U92,$T92),IF($N92="L",$T92,$U92),$G92,$I92))</f>
        <v/>
      </c>
      <c r="AG92" s="113" t="str">
        <f>IF(OR($T92="",$U92=""),"",_xlfn.BETA.INV(ABS(VLOOKUP($Z$1,VLookups!$A$30:$B$31,2,FALSE)-AG$3),IF($N92="L",$U92,$T92),IF($N92="L",$T92,$U92),$G92,$I92))</f>
        <v/>
      </c>
      <c r="AH92" s="112" t="str">
        <f>IF(OR($T92="",$U92=""),"",_xlfn.BETA.INV(ABS(VLOOKUP($Z$1,VLookups!$A$30:$B$31,2,FALSE)-AH$3),IF($N92="L",$U92,$T92),IF($N92="L",$T92,$U92),$G92,$I92))</f>
        <v/>
      </c>
      <c r="AI92" s="113" t="str">
        <f>IF(OR($T92="",$U92=""),"",_xlfn.BETA.INV(ABS(VLOOKUP($Z$1,VLookups!$A$30:$B$31,2,FALSE)-AI$3),IF($N92="L",$U92,$T92),IF($N92="L",$T92,$U92),$G92,$I92))</f>
        <v/>
      </c>
      <c r="AJ92" s="112" t="str">
        <f>IF(OR($T92="",$U92=""),"",_xlfn.BETA.INV(ABS(VLOOKUP($Z$1,VLookups!$A$30:$B$31,2,FALSE)-AJ$3),IF($N92="L",$U92,$T92),IF($N92="L",$T92,$U92),$G92,$I92))</f>
        <v/>
      </c>
      <c r="AK92" s="113" t="str">
        <f>IF(OR($T92="",$U92=""),"",_xlfn.BETA.INV(ABS(VLOOKUP($Z$1,VLookups!$A$30:$B$31,2,FALSE)-AK$3),IF($N92="L",$U92,$T92),IF($N92="L",$T92,$U92),$G92,$I92))</f>
        <v/>
      </c>
      <c r="AL92" s="112" t="str">
        <f>IF(OR($T92="",$U92=""),"",_xlfn.BETA.INV(ABS(VLOOKUP($Z$1,VLookups!$A$30:$B$31,2,FALSE)-AL$3),IF($N92="L",$U92,$T92),IF($N92="L",$T92,$U92),$G92,$I92))</f>
        <v/>
      </c>
      <c r="AM92" s="113" t="str">
        <f>IF(OR($T92="",$U92=""),"",_xlfn.BETA.INV(ABS(VLOOKUP($Z$1,VLookups!$A$30:$B$31,2,FALSE)-AM$3),IF($N92="L",$U92,$T92),IF($N92="L",$T92,$U92),$G92,$I92))</f>
        <v/>
      </c>
      <c r="AN92" s="15"/>
      <c r="AO92" s="194" t="str">
        <f t="shared" si="372"/>
        <v/>
      </c>
      <c r="AP92" s="192" t="str">
        <f t="shared" si="373"/>
        <v/>
      </c>
      <c r="AQ92" s="177" t="str">
        <f t="shared" ref="AQ92" si="619">IF(ISNONTEXT($AO92),AP92+$AO92,"")</f>
        <v/>
      </c>
      <c r="AR92" s="177" t="str">
        <f t="shared" si="389"/>
        <v/>
      </c>
      <c r="AS92" s="177" t="str">
        <f t="shared" si="390"/>
        <v/>
      </c>
      <c r="AT92" s="177" t="str">
        <f t="shared" si="391"/>
        <v/>
      </c>
      <c r="AU92" s="177" t="str">
        <f t="shared" si="392"/>
        <v/>
      </c>
      <c r="AV92" s="177" t="str">
        <f t="shared" si="393"/>
        <v/>
      </c>
      <c r="AW92" s="177" t="str">
        <f t="shared" si="394"/>
        <v/>
      </c>
      <c r="AX92" s="177" t="str">
        <f t="shared" si="395"/>
        <v/>
      </c>
      <c r="AY92" s="177" t="str">
        <f t="shared" si="396"/>
        <v/>
      </c>
      <c r="AZ92" s="177" t="str">
        <f t="shared" si="397"/>
        <v/>
      </c>
      <c r="BA92" s="177" t="str">
        <f t="shared" si="398"/>
        <v/>
      </c>
      <c r="BB92" s="177" t="str">
        <f t="shared" si="399"/>
        <v/>
      </c>
      <c r="BC92" s="177" t="str">
        <f t="shared" si="400"/>
        <v/>
      </c>
      <c r="BD92" s="177" t="str">
        <f t="shared" si="401"/>
        <v/>
      </c>
      <c r="BE92" s="177" t="str">
        <f t="shared" si="402"/>
        <v/>
      </c>
      <c r="BF92" s="177" t="str">
        <f t="shared" si="403"/>
        <v/>
      </c>
      <c r="BG92" s="177" t="str">
        <f t="shared" si="404"/>
        <v/>
      </c>
      <c r="BH92" s="177" t="str">
        <f t="shared" si="405"/>
        <v/>
      </c>
      <c r="BI92" s="177" t="str">
        <f t="shared" si="406"/>
        <v/>
      </c>
      <c r="BJ92" s="177" t="str">
        <f t="shared" si="407"/>
        <v/>
      </c>
      <c r="BK92" s="177" t="str">
        <f t="shared" si="408"/>
        <v/>
      </c>
      <c r="BL92" s="177" t="str">
        <f t="shared" si="409"/>
        <v/>
      </c>
      <c r="BM92" s="177" t="str">
        <f t="shared" si="410"/>
        <v/>
      </c>
      <c r="BN92" s="177" t="str">
        <f t="shared" si="411"/>
        <v/>
      </c>
      <c r="BO92" s="177" t="str">
        <f t="shared" si="412"/>
        <v/>
      </c>
      <c r="BP92" s="177" t="str">
        <f t="shared" si="413"/>
        <v/>
      </c>
      <c r="BQ92" s="177" t="str">
        <f t="shared" si="414"/>
        <v/>
      </c>
      <c r="BR92" s="177" t="str">
        <f t="shared" si="415"/>
        <v/>
      </c>
      <c r="BS92" s="177" t="str">
        <f t="shared" si="416"/>
        <v/>
      </c>
      <c r="BT92" s="177" t="str">
        <f t="shared" si="417"/>
        <v/>
      </c>
      <c r="BU92" s="177" t="str">
        <f t="shared" si="418"/>
        <v/>
      </c>
      <c r="BV92" s="177" t="str">
        <f t="shared" si="419"/>
        <v/>
      </c>
      <c r="BW92" s="177" t="str">
        <f t="shared" si="420"/>
        <v/>
      </c>
      <c r="BX92" s="177" t="str">
        <f t="shared" si="421"/>
        <v/>
      </c>
      <c r="BY92" s="177" t="str">
        <f t="shared" si="422"/>
        <v/>
      </c>
      <c r="BZ92" s="177" t="str">
        <f t="shared" si="423"/>
        <v/>
      </c>
      <c r="CA92" s="177" t="str">
        <f t="shared" si="424"/>
        <v/>
      </c>
      <c r="CB92" s="177" t="str">
        <f t="shared" si="425"/>
        <v/>
      </c>
      <c r="CC92" s="177" t="str">
        <f t="shared" si="426"/>
        <v/>
      </c>
      <c r="CD92" s="177" t="str">
        <f t="shared" si="427"/>
        <v/>
      </c>
      <c r="CE92" s="177" t="str">
        <f t="shared" si="428"/>
        <v/>
      </c>
      <c r="CF92" s="177" t="str">
        <f t="shared" si="429"/>
        <v/>
      </c>
      <c r="CG92" s="177" t="str">
        <f t="shared" si="430"/>
        <v/>
      </c>
      <c r="CH92" s="177" t="str">
        <f t="shared" si="431"/>
        <v/>
      </c>
      <c r="CI92" s="177" t="str">
        <f t="shared" si="432"/>
        <v/>
      </c>
      <c r="CJ92" s="177" t="str">
        <f t="shared" si="433"/>
        <v/>
      </c>
      <c r="CK92" s="177" t="str">
        <f t="shared" si="434"/>
        <v/>
      </c>
      <c r="CL92" s="177" t="str">
        <f t="shared" si="435"/>
        <v/>
      </c>
      <c r="CM92" s="177" t="str">
        <f t="shared" si="436"/>
        <v/>
      </c>
      <c r="CN92" s="177" t="str">
        <f t="shared" si="437"/>
        <v/>
      </c>
      <c r="CO92" s="177" t="str">
        <f t="shared" si="438"/>
        <v/>
      </c>
      <c r="CP92" s="177" t="str">
        <f t="shared" si="439"/>
        <v/>
      </c>
      <c r="CQ92" s="177" t="str">
        <f t="shared" si="440"/>
        <v/>
      </c>
      <c r="CR92" s="177" t="str">
        <f t="shared" si="441"/>
        <v/>
      </c>
      <c r="CS92" s="177" t="str">
        <f t="shared" si="442"/>
        <v/>
      </c>
      <c r="CT92" s="177" t="str">
        <f t="shared" si="443"/>
        <v/>
      </c>
      <c r="CU92" s="177" t="str">
        <f t="shared" si="444"/>
        <v/>
      </c>
      <c r="CV92" s="177" t="str">
        <f t="shared" si="445"/>
        <v/>
      </c>
      <c r="CW92" s="177" t="str">
        <f t="shared" si="446"/>
        <v/>
      </c>
      <c r="CX92" s="177" t="str">
        <f t="shared" si="447"/>
        <v/>
      </c>
      <c r="CY92" s="177" t="str">
        <f t="shared" si="448"/>
        <v/>
      </c>
      <c r="CZ92" s="177" t="str">
        <f t="shared" si="449"/>
        <v/>
      </c>
      <c r="DA92" s="177" t="str">
        <f t="shared" si="450"/>
        <v/>
      </c>
      <c r="DB92" s="177" t="str">
        <f t="shared" si="451"/>
        <v/>
      </c>
      <c r="DC92" s="177" t="str">
        <f t="shared" si="382"/>
        <v/>
      </c>
      <c r="DD92" s="177" t="str">
        <f t="shared" si="452"/>
        <v/>
      </c>
      <c r="DE92" s="177" t="str">
        <f t="shared" si="453"/>
        <v/>
      </c>
      <c r="DF92" s="177" t="str">
        <f t="shared" si="454"/>
        <v/>
      </c>
      <c r="DG92" s="177" t="str">
        <f t="shared" si="455"/>
        <v/>
      </c>
      <c r="DH92" s="177" t="str">
        <f t="shared" si="456"/>
        <v/>
      </c>
      <c r="DI92" s="177" t="str">
        <f t="shared" si="457"/>
        <v/>
      </c>
      <c r="DJ92" s="177" t="str">
        <f t="shared" si="458"/>
        <v/>
      </c>
      <c r="DK92" s="177" t="str">
        <f t="shared" si="459"/>
        <v/>
      </c>
      <c r="DL92" s="177" t="str">
        <f t="shared" si="460"/>
        <v/>
      </c>
      <c r="DM92" s="177" t="str">
        <f t="shared" si="461"/>
        <v/>
      </c>
      <c r="DN92" s="177" t="str">
        <f t="shared" si="462"/>
        <v/>
      </c>
      <c r="DO92" s="177" t="str">
        <f t="shared" si="463"/>
        <v/>
      </c>
      <c r="DP92" s="177" t="str">
        <f t="shared" si="464"/>
        <v/>
      </c>
      <c r="DQ92" s="177" t="str">
        <f t="shared" si="465"/>
        <v/>
      </c>
      <c r="DR92" s="177" t="str">
        <f t="shared" si="466"/>
        <v/>
      </c>
      <c r="DS92" s="177" t="str">
        <f t="shared" si="467"/>
        <v/>
      </c>
      <c r="DT92" s="177" t="str">
        <f t="shared" si="468"/>
        <v/>
      </c>
      <c r="DU92" s="177" t="str">
        <f t="shared" si="469"/>
        <v/>
      </c>
      <c r="DV92" s="177" t="str">
        <f t="shared" si="470"/>
        <v/>
      </c>
      <c r="DW92" s="177" t="str">
        <f t="shared" si="471"/>
        <v/>
      </c>
      <c r="DX92" s="177" t="str">
        <f t="shared" si="472"/>
        <v/>
      </c>
      <c r="DY92" s="177" t="str">
        <f t="shared" si="473"/>
        <v/>
      </c>
      <c r="DZ92" s="177" t="str">
        <f t="shared" si="474"/>
        <v/>
      </c>
      <c r="EA92" s="177" t="str">
        <f t="shared" si="475"/>
        <v/>
      </c>
      <c r="EB92" s="177" t="str">
        <f t="shared" si="476"/>
        <v/>
      </c>
      <c r="EC92" s="177" t="str">
        <f t="shared" si="477"/>
        <v/>
      </c>
      <c r="ED92" s="177" t="str">
        <f t="shared" si="478"/>
        <v/>
      </c>
      <c r="EE92" s="177" t="str">
        <f t="shared" si="479"/>
        <v/>
      </c>
      <c r="EF92" s="177" t="str">
        <f t="shared" si="480"/>
        <v/>
      </c>
      <c r="EG92" s="177" t="str">
        <f t="shared" si="481"/>
        <v/>
      </c>
      <c r="EH92" s="177" t="str">
        <f t="shared" si="482"/>
        <v/>
      </c>
      <c r="EI92" s="177" t="str">
        <f t="shared" si="483"/>
        <v/>
      </c>
      <c r="EJ92" s="177" t="str">
        <f t="shared" si="484"/>
        <v/>
      </c>
      <c r="EK92" s="177" t="str">
        <f t="shared" si="485"/>
        <v/>
      </c>
      <c r="EL92" s="177" t="str">
        <f t="shared" si="486"/>
        <v/>
      </c>
      <c r="EM92" s="177" t="str">
        <f t="shared" si="487"/>
        <v/>
      </c>
      <c r="EN92" s="177" t="str">
        <f t="shared" si="488"/>
        <v/>
      </c>
      <c r="EO92" s="177" t="str">
        <f t="shared" si="489"/>
        <v/>
      </c>
      <c r="EP92" s="177" t="str">
        <f t="shared" si="490"/>
        <v/>
      </c>
      <c r="EQ92" s="177" t="str">
        <f t="shared" si="491"/>
        <v/>
      </c>
      <c r="ER92" s="177" t="str">
        <f t="shared" si="492"/>
        <v/>
      </c>
      <c r="ES92" s="177" t="str">
        <f t="shared" si="493"/>
        <v/>
      </c>
      <c r="ET92" s="177" t="str">
        <f t="shared" si="494"/>
        <v/>
      </c>
      <c r="EU92" s="177" t="str">
        <f t="shared" si="495"/>
        <v/>
      </c>
      <c r="EV92" s="177" t="str">
        <f t="shared" si="496"/>
        <v/>
      </c>
      <c r="EW92" s="177" t="str">
        <f t="shared" si="497"/>
        <v/>
      </c>
      <c r="EX92" s="177" t="str">
        <f t="shared" si="498"/>
        <v/>
      </c>
      <c r="EY92" s="177" t="str">
        <f t="shared" si="499"/>
        <v/>
      </c>
      <c r="EZ92" s="177" t="str">
        <f t="shared" si="500"/>
        <v/>
      </c>
      <c r="FA92" s="177" t="str">
        <f t="shared" si="501"/>
        <v/>
      </c>
      <c r="FB92" s="177" t="str">
        <f t="shared" si="502"/>
        <v/>
      </c>
      <c r="FC92" s="177" t="str">
        <f t="shared" si="503"/>
        <v/>
      </c>
      <c r="FD92" s="177" t="str">
        <f t="shared" si="504"/>
        <v/>
      </c>
      <c r="FE92" s="177" t="str">
        <f t="shared" si="505"/>
        <v/>
      </c>
      <c r="FF92" s="177" t="str">
        <f t="shared" si="506"/>
        <v/>
      </c>
      <c r="FG92" s="177" t="str">
        <f t="shared" si="507"/>
        <v/>
      </c>
      <c r="FH92" s="177" t="str">
        <f t="shared" si="508"/>
        <v/>
      </c>
      <c r="FI92" s="177" t="str">
        <f t="shared" si="509"/>
        <v/>
      </c>
      <c r="FJ92" s="177" t="str">
        <f t="shared" si="510"/>
        <v/>
      </c>
      <c r="FK92" s="177" t="str">
        <f t="shared" si="511"/>
        <v/>
      </c>
      <c r="FL92" s="177" t="str">
        <f t="shared" si="512"/>
        <v/>
      </c>
      <c r="FM92" s="177" t="str">
        <f t="shared" si="513"/>
        <v/>
      </c>
      <c r="FN92" s="177" t="str">
        <f t="shared" si="514"/>
        <v/>
      </c>
      <c r="FO92" s="177" t="str">
        <f t="shared" si="383"/>
        <v/>
      </c>
      <c r="FP92" s="177" t="str">
        <f t="shared" si="515"/>
        <v/>
      </c>
      <c r="FQ92" s="177" t="str">
        <f t="shared" si="516"/>
        <v/>
      </c>
      <c r="FR92" s="177" t="str">
        <f t="shared" si="517"/>
        <v/>
      </c>
      <c r="FS92" s="177" t="str">
        <f t="shared" si="518"/>
        <v/>
      </c>
      <c r="FT92" s="177" t="str">
        <f t="shared" si="519"/>
        <v/>
      </c>
      <c r="FU92" s="177" t="str">
        <f t="shared" si="520"/>
        <v/>
      </c>
      <c r="FV92" s="177" t="str">
        <f t="shared" si="521"/>
        <v/>
      </c>
      <c r="FW92" s="177" t="str">
        <f t="shared" si="522"/>
        <v/>
      </c>
      <c r="FX92" s="177" t="str">
        <f t="shared" si="523"/>
        <v/>
      </c>
      <c r="FY92" s="177" t="str">
        <f t="shared" si="524"/>
        <v/>
      </c>
      <c r="FZ92" s="177" t="str">
        <f t="shared" si="525"/>
        <v/>
      </c>
      <c r="GA92" s="177" t="str">
        <f t="shared" si="526"/>
        <v/>
      </c>
      <c r="GB92" s="177" t="str">
        <f t="shared" si="527"/>
        <v/>
      </c>
      <c r="GC92" s="177" t="str">
        <f t="shared" si="528"/>
        <v/>
      </c>
      <c r="GD92" s="177" t="str">
        <f t="shared" si="529"/>
        <v/>
      </c>
      <c r="GE92" s="177" t="str">
        <f t="shared" si="530"/>
        <v/>
      </c>
      <c r="GF92" s="177" t="str">
        <f t="shared" si="531"/>
        <v/>
      </c>
      <c r="GG92" s="177" t="str">
        <f t="shared" si="532"/>
        <v/>
      </c>
      <c r="GH92" s="177" t="str">
        <f t="shared" si="533"/>
        <v/>
      </c>
      <c r="GI92" s="177" t="str">
        <f t="shared" si="534"/>
        <v/>
      </c>
      <c r="GJ92" s="177" t="str">
        <f t="shared" si="535"/>
        <v/>
      </c>
      <c r="GK92" s="177" t="str">
        <f t="shared" si="536"/>
        <v/>
      </c>
      <c r="GL92" s="177" t="str">
        <f t="shared" si="537"/>
        <v/>
      </c>
      <c r="GM92" s="177" t="str">
        <f t="shared" si="538"/>
        <v/>
      </c>
      <c r="GN92" s="177" t="str">
        <f t="shared" si="539"/>
        <v/>
      </c>
      <c r="GO92" s="177" t="str">
        <f t="shared" si="540"/>
        <v/>
      </c>
      <c r="GP92" s="177" t="str">
        <f t="shared" si="541"/>
        <v/>
      </c>
      <c r="GQ92" s="177" t="str">
        <f t="shared" si="542"/>
        <v/>
      </c>
      <c r="GR92" s="177" t="str">
        <f t="shared" si="543"/>
        <v/>
      </c>
      <c r="GS92" s="177" t="str">
        <f t="shared" si="544"/>
        <v/>
      </c>
      <c r="GT92" s="177" t="str">
        <f t="shared" si="545"/>
        <v/>
      </c>
      <c r="GU92" s="177" t="str">
        <f t="shared" si="546"/>
        <v/>
      </c>
      <c r="GV92" s="177" t="str">
        <f t="shared" si="547"/>
        <v/>
      </c>
      <c r="GW92" s="177" t="str">
        <f t="shared" si="548"/>
        <v/>
      </c>
      <c r="GX92" s="177" t="str">
        <f t="shared" si="549"/>
        <v/>
      </c>
      <c r="GY92" s="177" t="str">
        <f t="shared" si="550"/>
        <v/>
      </c>
      <c r="GZ92" s="177" t="str">
        <f t="shared" si="551"/>
        <v/>
      </c>
      <c r="HA92" s="177" t="str">
        <f t="shared" si="552"/>
        <v/>
      </c>
      <c r="HB92" s="177" t="str">
        <f t="shared" si="553"/>
        <v/>
      </c>
      <c r="HC92" s="177" t="str">
        <f t="shared" si="554"/>
        <v/>
      </c>
      <c r="HD92" s="177" t="str">
        <f t="shared" si="555"/>
        <v/>
      </c>
      <c r="HE92" s="177" t="str">
        <f t="shared" si="556"/>
        <v/>
      </c>
      <c r="HF92" s="177" t="str">
        <f t="shared" si="557"/>
        <v/>
      </c>
      <c r="HG92" s="177" t="str">
        <f t="shared" si="558"/>
        <v/>
      </c>
      <c r="HH92" s="177" t="str">
        <f t="shared" si="559"/>
        <v/>
      </c>
      <c r="HI92" s="177" t="str">
        <f t="shared" si="560"/>
        <v/>
      </c>
      <c r="HJ92" s="177" t="str">
        <f t="shared" si="561"/>
        <v/>
      </c>
      <c r="HK92" s="177" t="str">
        <f t="shared" si="562"/>
        <v/>
      </c>
      <c r="HL92" s="177" t="str">
        <f t="shared" si="563"/>
        <v/>
      </c>
      <c r="HM92" s="177" t="str">
        <f t="shared" si="564"/>
        <v/>
      </c>
      <c r="HN92" s="177" t="str">
        <f t="shared" si="565"/>
        <v/>
      </c>
      <c r="HO92" s="177" t="str">
        <f t="shared" si="566"/>
        <v/>
      </c>
      <c r="HP92" s="177" t="str">
        <f t="shared" si="567"/>
        <v/>
      </c>
      <c r="HQ92" s="177" t="str">
        <f t="shared" si="568"/>
        <v/>
      </c>
      <c r="HR92" s="177" t="str">
        <f t="shared" si="569"/>
        <v/>
      </c>
      <c r="HS92" s="177" t="str">
        <f t="shared" si="570"/>
        <v/>
      </c>
      <c r="HT92" s="177" t="str">
        <f t="shared" si="571"/>
        <v/>
      </c>
      <c r="HU92" s="177" t="str">
        <f t="shared" si="572"/>
        <v/>
      </c>
      <c r="HV92" s="177" t="str">
        <f t="shared" si="573"/>
        <v/>
      </c>
      <c r="HW92" s="177" t="str">
        <f t="shared" si="574"/>
        <v/>
      </c>
      <c r="HX92" s="177" t="str">
        <f t="shared" si="575"/>
        <v/>
      </c>
      <c r="HY92" s="177" t="str">
        <f t="shared" si="576"/>
        <v/>
      </c>
      <c r="HZ92" s="177" t="str">
        <f t="shared" si="577"/>
        <v/>
      </c>
      <c r="IA92" s="177" t="str">
        <f t="shared" si="384"/>
        <v/>
      </c>
      <c r="IB92" s="177" t="str">
        <f t="shared" si="602"/>
        <v/>
      </c>
      <c r="IC92" s="177" t="str">
        <f t="shared" si="603"/>
        <v/>
      </c>
      <c r="ID92" s="177" t="str">
        <f t="shared" si="604"/>
        <v/>
      </c>
      <c r="IE92" s="177" t="str">
        <f t="shared" si="605"/>
        <v/>
      </c>
      <c r="IF92" s="177" t="str">
        <f t="shared" si="606"/>
        <v/>
      </c>
      <c r="IG92" s="177" t="str">
        <f t="shared" si="607"/>
        <v/>
      </c>
      <c r="IH92" s="192" t="str">
        <f t="shared" si="364"/>
        <v/>
      </c>
      <c r="II92" s="193" t="e">
        <f t="shared" si="365"/>
        <v>#N/A</v>
      </c>
      <c r="IJ92" s="193" t="e">
        <f t="shared" si="583"/>
        <v>#N/A</v>
      </c>
      <c r="IK92" s="193" t="e">
        <f t="shared" si="583"/>
        <v>#N/A</v>
      </c>
      <c r="IL92" s="193" t="e">
        <f t="shared" si="583"/>
        <v>#N/A</v>
      </c>
      <c r="IM92" s="193" t="e">
        <f t="shared" si="596"/>
        <v>#N/A</v>
      </c>
      <c r="IN92" s="193" t="e">
        <f t="shared" si="596"/>
        <v>#N/A</v>
      </c>
      <c r="IO92" s="193" t="e">
        <f t="shared" si="596"/>
        <v>#N/A</v>
      </c>
      <c r="IP92" s="193" t="e">
        <f t="shared" si="596"/>
        <v>#N/A</v>
      </c>
      <c r="IQ92" s="193" t="e">
        <f t="shared" si="596"/>
        <v>#N/A</v>
      </c>
      <c r="IR92" s="193" t="e">
        <f t="shared" si="596"/>
        <v>#N/A</v>
      </c>
      <c r="IS92" s="193" t="e">
        <f t="shared" si="596"/>
        <v>#N/A</v>
      </c>
      <c r="IT92" s="193" t="e">
        <f t="shared" si="596"/>
        <v>#N/A</v>
      </c>
      <c r="IU92" s="193" t="e">
        <f t="shared" si="596"/>
        <v>#N/A</v>
      </c>
      <c r="IV92" s="193" t="e">
        <f t="shared" si="596"/>
        <v>#N/A</v>
      </c>
      <c r="IW92" s="193" t="e">
        <f t="shared" si="596"/>
        <v>#N/A</v>
      </c>
      <c r="IX92" s="193" t="e">
        <f t="shared" si="596"/>
        <v>#N/A</v>
      </c>
      <c r="IY92" s="193" t="e">
        <f t="shared" si="596"/>
        <v>#N/A</v>
      </c>
      <c r="IZ92" s="193" t="e">
        <f t="shared" si="596"/>
        <v>#N/A</v>
      </c>
      <c r="JA92" s="193" t="e">
        <f t="shared" si="596"/>
        <v>#N/A</v>
      </c>
      <c r="JB92" s="193" t="e">
        <f t="shared" si="591"/>
        <v>#N/A</v>
      </c>
      <c r="JC92" s="193" t="e">
        <f t="shared" si="591"/>
        <v>#N/A</v>
      </c>
      <c r="JD92" s="193" t="e">
        <f t="shared" si="591"/>
        <v>#N/A</v>
      </c>
      <c r="JE92" s="193" t="e">
        <f t="shared" si="591"/>
        <v>#N/A</v>
      </c>
      <c r="JF92" s="193" t="e">
        <f t="shared" si="591"/>
        <v>#N/A</v>
      </c>
      <c r="JG92" s="193" t="e">
        <f t="shared" si="591"/>
        <v>#N/A</v>
      </c>
      <c r="JH92" s="193" t="e">
        <f t="shared" si="591"/>
        <v>#N/A</v>
      </c>
      <c r="JI92" s="193" t="e">
        <f t="shared" si="591"/>
        <v>#N/A</v>
      </c>
      <c r="JJ92" s="193" t="e">
        <f t="shared" si="591"/>
        <v>#N/A</v>
      </c>
      <c r="JK92" s="193" t="e">
        <f t="shared" si="591"/>
        <v>#N/A</v>
      </c>
      <c r="JL92" s="193" t="e">
        <f t="shared" si="591"/>
        <v>#N/A</v>
      </c>
      <c r="JM92" s="193" t="e">
        <f t="shared" si="591"/>
        <v>#N/A</v>
      </c>
      <c r="JN92" s="193" t="e">
        <f t="shared" si="591"/>
        <v>#N/A</v>
      </c>
      <c r="JO92" s="193" t="e">
        <f t="shared" si="591"/>
        <v>#N/A</v>
      </c>
      <c r="JP92" s="193" t="e">
        <f t="shared" si="591"/>
        <v>#N/A</v>
      </c>
      <c r="JQ92" s="193" t="e">
        <f t="shared" si="587"/>
        <v>#N/A</v>
      </c>
      <c r="JR92" s="193" t="e">
        <f t="shared" si="587"/>
        <v>#N/A</v>
      </c>
      <c r="JS92" s="193" t="e">
        <f t="shared" si="587"/>
        <v>#N/A</v>
      </c>
      <c r="JT92" s="193" t="e">
        <f t="shared" si="587"/>
        <v>#N/A</v>
      </c>
      <c r="JU92" s="193" t="e">
        <f t="shared" si="587"/>
        <v>#N/A</v>
      </c>
      <c r="JV92" s="193" t="e">
        <f t="shared" si="587"/>
        <v>#N/A</v>
      </c>
      <c r="JW92" s="193" t="e">
        <f t="shared" si="587"/>
        <v>#N/A</v>
      </c>
      <c r="JX92" s="193" t="e">
        <f t="shared" si="587"/>
        <v>#N/A</v>
      </c>
      <c r="JY92" s="193" t="e">
        <f t="shared" si="587"/>
        <v>#N/A</v>
      </c>
      <c r="JZ92" s="193" t="e">
        <f t="shared" si="587"/>
        <v>#N/A</v>
      </c>
      <c r="KA92" s="193" t="e">
        <f t="shared" si="587"/>
        <v>#N/A</v>
      </c>
      <c r="KB92" s="193" t="e">
        <f t="shared" si="587"/>
        <v>#N/A</v>
      </c>
      <c r="KC92" s="193" t="e">
        <f t="shared" si="587"/>
        <v>#N/A</v>
      </c>
      <c r="KD92" s="193" t="e">
        <f t="shared" si="587"/>
        <v>#N/A</v>
      </c>
      <c r="KE92" s="193" t="e">
        <f t="shared" si="587"/>
        <v>#N/A</v>
      </c>
      <c r="KF92" s="193" t="e">
        <f t="shared" si="610"/>
        <v>#N/A</v>
      </c>
      <c r="KG92" s="193" t="e">
        <f t="shared" si="610"/>
        <v>#N/A</v>
      </c>
      <c r="KH92" s="193" t="e">
        <f t="shared" si="610"/>
        <v>#N/A</v>
      </c>
      <c r="KI92" s="193" t="e">
        <f t="shared" si="610"/>
        <v>#N/A</v>
      </c>
      <c r="KJ92" s="193" t="e">
        <f t="shared" si="610"/>
        <v>#N/A</v>
      </c>
      <c r="KK92" s="193" t="e">
        <f t="shared" si="610"/>
        <v>#N/A</v>
      </c>
      <c r="KL92" s="193" t="e">
        <f t="shared" si="610"/>
        <v>#N/A</v>
      </c>
      <c r="KM92" s="193" t="e">
        <f t="shared" si="610"/>
        <v>#N/A</v>
      </c>
      <c r="KN92" s="193" t="e">
        <f t="shared" si="610"/>
        <v>#N/A</v>
      </c>
      <c r="KO92" s="193" t="e">
        <f t="shared" si="610"/>
        <v>#N/A</v>
      </c>
      <c r="KP92" s="193" t="e">
        <f t="shared" si="610"/>
        <v>#N/A</v>
      </c>
      <c r="KQ92" s="193" t="e">
        <f t="shared" si="610"/>
        <v>#N/A</v>
      </c>
      <c r="KR92" s="193" t="e">
        <f t="shared" si="610"/>
        <v>#N/A</v>
      </c>
      <c r="KS92" s="193" t="e">
        <f t="shared" si="610"/>
        <v>#N/A</v>
      </c>
      <c r="KT92" s="193" t="e">
        <f t="shared" si="610"/>
        <v>#N/A</v>
      </c>
      <c r="KU92" s="193" t="e">
        <f t="shared" si="385"/>
        <v>#N/A</v>
      </c>
      <c r="KV92" s="193" t="e">
        <f t="shared" si="584"/>
        <v>#N/A</v>
      </c>
      <c r="KW92" s="193" t="e">
        <f t="shared" si="584"/>
        <v>#N/A</v>
      </c>
      <c r="KX92" s="193" t="e">
        <f t="shared" si="584"/>
        <v>#N/A</v>
      </c>
      <c r="KY92" s="193" t="e">
        <f t="shared" si="597"/>
        <v>#N/A</v>
      </c>
      <c r="KZ92" s="193" t="e">
        <f t="shared" si="597"/>
        <v>#N/A</v>
      </c>
      <c r="LA92" s="193" t="e">
        <f t="shared" si="597"/>
        <v>#N/A</v>
      </c>
      <c r="LB92" s="193" t="e">
        <f t="shared" si="597"/>
        <v>#N/A</v>
      </c>
      <c r="LC92" s="193" t="e">
        <f t="shared" si="597"/>
        <v>#N/A</v>
      </c>
      <c r="LD92" s="193" t="e">
        <f t="shared" si="597"/>
        <v>#N/A</v>
      </c>
      <c r="LE92" s="193" t="e">
        <f t="shared" si="597"/>
        <v>#N/A</v>
      </c>
      <c r="LF92" s="193" t="e">
        <f t="shared" si="597"/>
        <v>#N/A</v>
      </c>
      <c r="LG92" s="193" t="e">
        <f t="shared" si="597"/>
        <v>#N/A</v>
      </c>
      <c r="LH92" s="193" t="e">
        <f t="shared" si="597"/>
        <v>#N/A</v>
      </c>
      <c r="LI92" s="193" t="e">
        <f t="shared" si="597"/>
        <v>#N/A</v>
      </c>
      <c r="LJ92" s="193" t="e">
        <f t="shared" si="597"/>
        <v>#N/A</v>
      </c>
      <c r="LK92" s="193" t="e">
        <f t="shared" si="597"/>
        <v>#N/A</v>
      </c>
      <c r="LL92" s="193" t="e">
        <f t="shared" si="597"/>
        <v>#N/A</v>
      </c>
      <c r="LM92" s="193" t="e">
        <f t="shared" si="597"/>
        <v>#N/A</v>
      </c>
      <c r="LN92" s="193" t="e">
        <f t="shared" si="592"/>
        <v>#N/A</v>
      </c>
      <c r="LO92" s="193" t="e">
        <f t="shared" si="592"/>
        <v>#N/A</v>
      </c>
      <c r="LP92" s="193" t="e">
        <f t="shared" si="592"/>
        <v>#N/A</v>
      </c>
      <c r="LQ92" s="193" t="e">
        <f t="shared" si="592"/>
        <v>#N/A</v>
      </c>
      <c r="LR92" s="193" t="e">
        <f t="shared" si="592"/>
        <v>#N/A</v>
      </c>
      <c r="LS92" s="193" t="e">
        <f t="shared" si="592"/>
        <v>#N/A</v>
      </c>
      <c r="LT92" s="193" t="e">
        <f t="shared" si="592"/>
        <v>#N/A</v>
      </c>
      <c r="LU92" s="193" t="e">
        <f t="shared" si="592"/>
        <v>#N/A</v>
      </c>
      <c r="LV92" s="193" t="e">
        <f t="shared" si="592"/>
        <v>#N/A</v>
      </c>
      <c r="LW92" s="193" t="e">
        <f t="shared" si="592"/>
        <v>#N/A</v>
      </c>
      <c r="LX92" s="193" t="e">
        <f t="shared" si="592"/>
        <v>#N/A</v>
      </c>
      <c r="LY92" s="193" t="e">
        <f t="shared" si="592"/>
        <v>#N/A</v>
      </c>
      <c r="LZ92" s="193" t="e">
        <f t="shared" si="592"/>
        <v>#N/A</v>
      </c>
      <c r="MA92" s="193" t="e">
        <f t="shared" si="592"/>
        <v>#N/A</v>
      </c>
      <c r="MB92" s="193" t="e">
        <f t="shared" si="592"/>
        <v>#N/A</v>
      </c>
      <c r="MC92" s="193" t="e">
        <f t="shared" si="588"/>
        <v>#N/A</v>
      </c>
      <c r="MD92" s="193" t="e">
        <f t="shared" si="588"/>
        <v>#N/A</v>
      </c>
      <c r="ME92" s="193" t="e">
        <f t="shared" si="588"/>
        <v>#N/A</v>
      </c>
      <c r="MF92" s="193" t="e">
        <f t="shared" si="588"/>
        <v>#N/A</v>
      </c>
      <c r="MG92" s="193" t="e">
        <f t="shared" si="588"/>
        <v>#N/A</v>
      </c>
      <c r="MH92" s="193" t="e">
        <f t="shared" si="588"/>
        <v>#N/A</v>
      </c>
      <c r="MI92" s="193" t="e">
        <f t="shared" si="588"/>
        <v>#N/A</v>
      </c>
      <c r="MJ92" s="193" t="e">
        <f t="shared" si="588"/>
        <v>#N/A</v>
      </c>
      <c r="MK92" s="193" t="e">
        <f t="shared" si="588"/>
        <v>#N/A</v>
      </c>
      <c r="ML92" s="193" t="e">
        <f t="shared" si="588"/>
        <v>#N/A</v>
      </c>
      <c r="MM92" s="193" t="e">
        <f t="shared" si="588"/>
        <v>#N/A</v>
      </c>
      <c r="MN92" s="193" t="e">
        <f t="shared" si="588"/>
        <v>#N/A</v>
      </c>
      <c r="MO92" s="193" t="e">
        <f t="shared" si="588"/>
        <v>#N/A</v>
      </c>
      <c r="MP92" s="193" t="e">
        <f t="shared" si="588"/>
        <v>#N/A</v>
      </c>
      <c r="MQ92" s="193" t="e">
        <f t="shared" si="588"/>
        <v>#N/A</v>
      </c>
      <c r="MR92" s="193" t="e">
        <f t="shared" si="611"/>
        <v>#N/A</v>
      </c>
      <c r="MS92" s="193" t="e">
        <f t="shared" si="611"/>
        <v>#N/A</v>
      </c>
      <c r="MT92" s="193" t="e">
        <f t="shared" si="611"/>
        <v>#N/A</v>
      </c>
      <c r="MU92" s="193" t="e">
        <f t="shared" si="611"/>
        <v>#N/A</v>
      </c>
      <c r="MV92" s="193" t="e">
        <f t="shared" si="611"/>
        <v>#N/A</v>
      </c>
      <c r="MW92" s="193" t="e">
        <f t="shared" si="611"/>
        <v>#N/A</v>
      </c>
      <c r="MX92" s="193" t="e">
        <f t="shared" si="611"/>
        <v>#N/A</v>
      </c>
      <c r="MY92" s="193" t="e">
        <f t="shared" si="611"/>
        <v>#N/A</v>
      </c>
      <c r="MZ92" s="193" t="e">
        <f t="shared" si="611"/>
        <v>#N/A</v>
      </c>
      <c r="NA92" s="193" t="e">
        <f t="shared" si="611"/>
        <v>#N/A</v>
      </c>
      <c r="NB92" s="193" t="e">
        <f t="shared" si="611"/>
        <v>#N/A</v>
      </c>
      <c r="NC92" s="193" t="e">
        <f t="shared" si="611"/>
        <v>#N/A</v>
      </c>
      <c r="ND92" s="193" t="e">
        <f t="shared" si="611"/>
        <v>#N/A</v>
      </c>
      <c r="NE92" s="193" t="e">
        <f t="shared" si="611"/>
        <v>#N/A</v>
      </c>
      <c r="NF92" s="193" t="e">
        <f t="shared" si="611"/>
        <v>#N/A</v>
      </c>
      <c r="NG92" s="193" t="e">
        <f t="shared" si="386"/>
        <v>#N/A</v>
      </c>
      <c r="NH92" s="193" t="e">
        <f t="shared" si="585"/>
        <v>#N/A</v>
      </c>
      <c r="NI92" s="193" t="e">
        <f t="shared" si="585"/>
        <v>#N/A</v>
      </c>
      <c r="NJ92" s="193" t="e">
        <f t="shared" si="585"/>
        <v>#N/A</v>
      </c>
      <c r="NK92" s="193" t="e">
        <f t="shared" si="598"/>
        <v>#N/A</v>
      </c>
      <c r="NL92" s="193" t="e">
        <f t="shared" si="598"/>
        <v>#N/A</v>
      </c>
      <c r="NM92" s="193" t="e">
        <f t="shared" si="598"/>
        <v>#N/A</v>
      </c>
      <c r="NN92" s="193" t="e">
        <f t="shared" si="598"/>
        <v>#N/A</v>
      </c>
      <c r="NO92" s="193" t="e">
        <f t="shared" si="598"/>
        <v>#N/A</v>
      </c>
      <c r="NP92" s="193" t="e">
        <f t="shared" si="598"/>
        <v>#N/A</v>
      </c>
      <c r="NQ92" s="193" t="e">
        <f t="shared" si="598"/>
        <v>#N/A</v>
      </c>
      <c r="NR92" s="193" t="e">
        <f t="shared" si="598"/>
        <v>#N/A</v>
      </c>
      <c r="NS92" s="193" t="e">
        <f t="shared" si="598"/>
        <v>#N/A</v>
      </c>
      <c r="NT92" s="193" t="e">
        <f t="shared" si="598"/>
        <v>#N/A</v>
      </c>
      <c r="NU92" s="193" t="e">
        <f t="shared" si="598"/>
        <v>#N/A</v>
      </c>
      <c r="NV92" s="193" t="e">
        <f t="shared" si="598"/>
        <v>#N/A</v>
      </c>
      <c r="NW92" s="193" t="e">
        <f t="shared" si="598"/>
        <v>#N/A</v>
      </c>
      <c r="NX92" s="193" t="e">
        <f t="shared" si="598"/>
        <v>#N/A</v>
      </c>
      <c r="NY92" s="193" t="e">
        <f t="shared" si="598"/>
        <v>#N/A</v>
      </c>
      <c r="NZ92" s="193" t="e">
        <f t="shared" si="593"/>
        <v>#N/A</v>
      </c>
      <c r="OA92" s="193" t="e">
        <f t="shared" si="593"/>
        <v>#N/A</v>
      </c>
      <c r="OB92" s="193" t="e">
        <f t="shared" si="593"/>
        <v>#N/A</v>
      </c>
      <c r="OC92" s="193" t="e">
        <f t="shared" si="593"/>
        <v>#N/A</v>
      </c>
      <c r="OD92" s="193" t="e">
        <f t="shared" si="593"/>
        <v>#N/A</v>
      </c>
      <c r="OE92" s="193" t="e">
        <f t="shared" si="593"/>
        <v>#N/A</v>
      </c>
      <c r="OF92" s="193" t="e">
        <f t="shared" si="593"/>
        <v>#N/A</v>
      </c>
      <c r="OG92" s="193" t="e">
        <f t="shared" si="593"/>
        <v>#N/A</v>
      </c>
      <c r="OH92" s="193" t="e">
        <f t="shared" si="593"/>
        <v>#N/A</v>
      </c>
      <c r="OI92" s="193" t="e">
        <f t="shared" si="593"/>
        <v>#N/A</v>
      </c>
      <c r="OJ92" s="193" t="e">
        <f t="shared" si="593"/>
        <v>#N/A</v>
      </c>
      <c r="OK92" s="193" t="e">
        <f t="shared" si="593"/>
        <v>#N/A</v>
      </c>
      <c r="OL92" s="193" t="e">
        <f t="shared" si="593"/>
        <v>#N/A</v>
      </c>
      <c r="OM92" s="193" t="e">
        <f t="shared" si="593"/>
        <v>#N/A</v>
      </c>
      <c r="ON92" s="193" t="e">
        <f t="shared" si="593"/>
        <v>#N/A</v>
      </c>
      <c r="OO92" s="193" t="e">
        <f t="shared" si="589"/>
        <v>#N/A</v>
      </c>
      <c r="OP92" s="193" t="e">
        <f t="shared" si="589"/>
        <v>#N/A</v>
      </c>
      <c r="OQ92" s="193" t="e">
        <f t="shared" si="589"/>
        <v>#N/A</v>
      </c>
      <c r="OR92" s="193" t="e">
        <f t="shared" si="589"/>
        <v>#N/A</v>
      </c>
      <c r="OS92" s="193" t="e">
        <f t="shared" si="589"/>
        <v>#N/A</v>
      </c>
      <c r="OT92" s="193" t="e">
        <f t="shared" si="589"/>
        <v>#N/A</v>
      </c>
      <c r="OU92" s="193" t="e">
        <f t="shared" si="589"/>
        <v>#N/A</v>
      </c>
      <c r="OV92" s="193" t="e">
        <f t="shared" si="589"/>
        <v>#N/A</v>
      </c>
      <c r="OW92" s="193" t="e">
        <f t="shared" si="589"/>
        <v>#N/A</v>
      </c>
      <c r="OX92" s="193" t="e">
        <f t="shared" si="589"/>
        <v>#N/A</v>
      </c>
      <c r="OY92" s="193" t="e">
        <f t="shared" si="589"/>
        <v>#N/A</v>
      </c>
      <c r="OZ92" s="193" t="e">
        <f t="shared" si="589"/>
        <v>#N/A</v>
      </c>
      <c r="PA92" s="193" t="e">
        <f t="shared" si="589"/>
        <v>#N/A</v>
      </c>
      <c r="PB92" s="193" t="e">
        <f t="shared" si="589"/>
        <v>#N/A</v>
      </c>
      <c r="PC92" s="193" t="e">
        <f t="shared" si="589"/>
        <v>#N/A</v>
      </c>
      <c r="PD92" s="193" t="e">
        <f t="shared" si="612"/>
        <v>#N/A</v>
      </c>
      <c r="PE92" s="193" t="e">
        <f t="shared" si="612"/>
        <v>#N/A</v>
      </c>
      <c r="PF92" s="193" t="e">
        <f t="shared" si="612"/>
        <v>#N/A</v>
      </c>
      <c r="PG92" s="193" t="e">
        <f t="shared" si="612"/>
        <v>#N/A</v>
      </c>
      <c r="PH92" s="193" t="e">
        <f t="shared" si="612"/>
        <v>#N/A</v>
      </c>
      <c r="PI92" s="193" t="e">
        <f t="shared" si="612"/>
        <v>#N/A</v>
      </c>
      <c r="PJ92" s="193" t="e">
        <f t="shared" si="612"/>
        <v>#N/A</v>
      </c>
      <c r="PK92" s="193" t="e">
        <f t="shared" si="612"/>
        <v>#N/A</v>
      </c>
      <c r="PL92" s="193" t="e">
        <f t="shared" si="612"/>
        <v>#N/A</v>
      </c>
      <c r="PM92" s="193" t="e">
        <f t="shared" si="612"/>
        <v>#N/A</v>
      </c>
      <c r="PN92" s="193" t="e">
        <f t="shared" si="612"/>
        <v>#N/A</v>
      </c>
      <c r="PO92" s="193" t="e">
        <f t="shared" si="612"/>
        <v>#N/A</v>
      </c>
      <c r="PP92" s="193" t="e">
        <f t="shared" si="612"/>
        <v>#N/A</v>
      </c>
      <c r="PQ92" s="193" t="e">
        <f t="shared" si="612"/>
        <v>#N/A</v>
      </c>
      <c r="PR92" s="193" t="e">
        <f t="shared" si="612"/>
        <v>#N/A</v>
      </c>
      <c r="PS92" s="193" t="e">
        <f t="shared" si="387"/>
        <v>#N/A</v>
      </c>
      <c r="PT92" s="193" t="e">
        <f t="shared" si="608"/>
        <v>#N/A</v>
      </c>
      <c r="PU92" s="193" t="e">
        <f t="shared" si="608"/>
        <v>#N/A</v>
      </c>
      <c r="PV92" s="193" t="e">
        <f t="shared" si="608"/>
        <v>#N/A</v>
      </c>
      <c r="PW92" s="193" t="e">
        <f t="shared" si="608"/>
        <v>#N/A</v>
      </c>
      <c r="PX92" s="193" t="e">
        <f t="shared" si="608"/>
        <v>#N/A</v>
      </c>
      <c r="PY92" s="193" t="e">
        <f t="shared" si="608"/>
        <v>#N/A</v>
      </c>
      <c r="PZ92" s="193" t="e">
        <f t="shared" si="608"/>
        <v>#N/A</v>
      </c>
      <c r="QA92" s="193" t="e">
        <f t="shared" si="608"/>
        <v>#N/A</v>
      </c>
    </row>
    <row r="93" spans="1:443" hidden="1" x14ac:dyDescent="0.45">
      <c r="A93" s="276"/>
      <c r="B93" s="277" t="str">
        <f>IF(OR($T93="",$U93=""),"",ROUND(_xlfn.BETA.INV(ABS(VLOOKUP($Z$1,VLookups!$A$30:$B$31,2,FALSE)-B$2),IF($N93="L",$U93,$T93),IF($N93="L",$T93,$U93),$G93,$I93),0))</f>
        <v/>
      </c>
      <c r="C93" s="287" t="str">
        <f t="shared" si="378"/>
        <v/>
      </c>
      <c r="D93" s="288" t="str">
        <f t="shared" si="379"/>
        <v/>
      </c>
      <c r="E93" s="134"/>
      <c r="F93" s="279"/>
      <c r="G93" s="280" t="str">
        <f t="shared" si="367"/>
        <v/>
      </c>
      <c r="H93" s="281"/>
      <c r="I93" s="280" t="str">
        <f t="shared" si="368"/>
        <v/>
      </c>
      <c r="J93" s="279"/>
      <c r="K93" s="135"/>
      <c r="L93" s="110" t="str">
        <f t="shared" si="369"/>
        <v/>
      </c>
      <c r="M93" s="21" t="str">
        <f t="shared" si="370"/>
        <v/>
      </c>
      <c r="N93" s="22" t="str">
        <f t="shared" si="371"/>
        <v/>
      </c>
      <c r="O93" s="23" t="str">
        <f>IF(M93="","",IF(OR($M93&lt;Skew!$B$3,$M93=Skew!$B$3),IF($M93&gt;Skew!$C$3,Skew!$A$3,IF($M93&gt;Skew!$C$4,Skew!$A$4,IF($M93&gt;Skew!$C$5,Skew!$A$5,IF($M93&gt;Skew!$C$6,Skew!$A$6,IF($M93&gt;Skew!$C$7,Skew!$A$7,IF($M93&gt;Skew!$C$8,Skew!$A$8,IF($M93&gt;Skew!$C$9,Skew!$A$9,IF($M93&gt;Skew!$C$10,Skew!$A$10,IF($M93&gt;Skew!$C$11,Skew!$A$11,IF($M93&gt;Skew!$C$12,Skew!$A$12,IF($M93&gt;Skew!$C$13,Skew!$A$13,IF($M93&gt;Skew!$C$14,Skew!$A$14,IF($M93&gt;Skew!$C$15,Skew!$A$15,IF($M93&gt;Skew!$C$16,Skew!$A$16,Skew!$A$17)
)))))))))))))))</f>
        <v/>
      </c>
      <c r="P93" s="22" t="str">
        <f>IF(M93="","",MATCH(O93,Skew!$A$3:$A$17,0))</f>
        <v/>
      </c>
      <c r="Q93" s="22" t="str">
        <f t="shared" si="357"/>
        <v/>
      </c>
      <c r="R93" s="24"/>
      <c r="S93" s="22" t="str">
        <f>IF(OR(M93="",R93=""),"",MATCH(R93,Confidence!$A$3:$A$12,0))</f>
        <v/>
      </c>
      <c r="T93" s="25" t="str">
        <f t="shared" si="358"/>
        <v/>
      </c>
      <c r="U93" s="25" t="str">
        <f t="shared" si="359"/>
        <v/>
      </c>
      <c r="V93" s="22"/>
      <c r="W93" s="102" t="str">
        <f t="shared" si="360"/>
        <v/>
      </c>
      <c r="X93" s="102" t="str">
        <f t="shared" si="361"/>
        <v/>
      </c>
      <c r="Y93" s="37" t="str">
        <f t="shared" si="362"/>
        <v/>
      </c>
      <c r="Z93" s="115"/>
      <c r="AA93" s="204" t="str">
        <f>IF(AND(G93&gt;0,H93&gt;0,I93&gt;0,T93&gt;0,U93&gt;0,Z93&gt;0,NOT(R93="")),ABS(VLOOKUP($Z$1,VLookups!$A$30:$B$31,2,FALSE)-_xlfn.BETA.DIST(Z93,IF(N93="L",U93,T93),IF(N93="L",T93,U93),TRUE,G93,I93)),"")</f>
        <v/>
      </c>
      <c r="AB93" s="112" t="str">
        <f>IF(OR($T93="",$U93=""),"",_xlfn.BETA.INV(ABS(VLOOKUP($Z$1,VLookups!$A$30:$B$31,2,FALSE)-AB$3),IF($N93="L",$U93,$T93),IF($N93="L",$T93,$U93),$G93,$I93))</f>
        <v/>
      </c>
      <c r="AC93" s="113" t="str">
        <f>IF(OR($T93="",$U93=""),"",_xlfn.BETA.INV(ABS(VLOOKUP($Z$1,VLookups!$A$30:$B$31,2,FALSE)-AC$3),IF($N93="L",$U93,$T93),IF($N93="L",$T93,$U93),$G93,$I93))</f>
        <v/>
      </c>
      <c r="AD93" s="112" t="str">
        <f>IF(OR($T93="",$U93=""),"",_xlfn.BETA.INV(ABS(VLOOKUP($Z$1,VLookups!$A$30:$B$31,2,FALSE)-AD$3),IF($N93="L",$U93,$T93),IF($N93="L",$T93,$U93),$G93,$I93))</f>
        <v/>
      </c>
      <c r="AE93" s="113" t="str">
        <f>IF(OR($T93="",$U93=""),"",_xlfn.BETA.INV(ABS(VLOOKUP($Z$1,VLookups!$A$30:$B$31,2,FALSE)-AE$3),IF($N93="L",$U93,$T93),IF($N93="L",$T93,$U93),$G93,$I93))</f>
        <v/>
      </c>
      <c r="AF93" s="112" t="str">
        <f>IF(OR($T93="",$U93=""),"",_xlfn.BETA.INV(ABS(VLOOKUP($Z$1,VLookups!$A$30:$B$31,2,FALSE)-AF$3),IF($N93="L",$U93,$T93),IF($N93="L",$T93,$U93),$G93,$I93))</f>
        <v/>
      </c>
      <c r="AG93" s="113" t="str">
        <f>IF(OR($T93="",$U93=""),"",_xlfn.BETA.INV(ABS(VLOOKUP($Z$1,VLookups!$A$30:$B$31,2,FALSE)-AG$3),IF($N93="L",$U93,$T93),IF($N93="L",$T93,$U93),$G93,$I93))</f>
        <v/>
      </c>
      <c r="AH93" s="112" t="str">
        <f>IF(OR($T93="",$U93=""),"",_xlfn.BETA.INV(ABS(VLOOKUP($Z$1,VLookups!$A$30:$B$31,2,FALSE)-AH$3),IF($N93="L",$U93,$T93),IF($N93="L",$T93,$U93),$G93,$I93))</f>
        <v/>
      </c>
      <c r="AI93" s="113" t="str">
        <f>IF(OR($T93="",$U93=""),"",_xlfn.BETA.INV(ABS(VLOOKUP($Z$1,VLookups!$A$30:$B$31,2,FALSE)-AI$3),IF($N93="L",$U93,$T93),IF($N93="L",$T93,$U93),$G93,$I93))</f>
        <v/>
      </c>
      <c r="AJ93" s="112" t="str">
        <f>IF(OR($T93="",$U93=""),"",_xlfn.BETA.INV(ABS(VLOOKUP($Z$1,VLookups!$A$30:$B$31,2,FALSE)-AJ$3),IF($N93="L",$U93,$T93),IF($N93="L",$T93,$U93),$G93,$I93))</f>
        <v/>
      </c>
      <c r="AK93" s="113" t="str">
        <f>IF(OR($T93="",$U93=""),"",_xlfn.BETA.INV(ABS(VLOOKUP($Z$1,VLookups!$A$30:$B$31,2,FALSE)-AK$3),IF($N93="L",$U93,$T93),IF($N93="L",$T93,$U93),$G93,$I93))</f>
        <v/>
      </c>
      <c r="AL93" s="112" t="str">
        <f>IF(OR($T93="",$U93=""),"",_xlfn.BETA.INV(ABS(VLOOKUP($Z$1,VLookups!$A$30:$B$31,2,FALSE)-AL$3),IF($N93="L",$U93,$T93),IF($N93="L",$T93,$U93),$G93,$I93))</f>
        <v/>
      </c>
      <c r="AM93" s="113" t="str">
        <f>IF(OR($T93="",$U93=""),"",_xlfn.BETA.INV(ABS(VLOOKUP($Z$1,VLookups!$A$30:$B$31,2,FALSE)-AM$3),IF($N93="L",$U93,$T93),IF($N93="L",$T93,$U93),$G93,$I93))</f>
        <v/>
      </c>
      <c r="AN93" s="15"/>
      <c r="AO93" s="194" t="str">
        <f t="shared" si="372"/>
        <v/>
      </c>
      <c r="AP93" s="192" t="str">
        <f t="shared" si="373"/>
        <v/>
      </c>
      <c r="AQ93" s="177" t="str">
        <f t="shared" ref="AQ93" si="620">IF(ISNONTEXT($AO93),AP93+$AO93,"")</f>
        <v/>
      </c>
      <c r="AR93" s="177" t="str">
        <f t="shared" si="389"/>
        <v/>
      </c>
      <c r="AS93" s="177" t="str">
        <f t="shared" si="390"/>
        <v/>
      </c>
      <c r="AT93" s="177" t="str">
        <f t="shared" si="391"/>
        <v/>
      </c>
      <c r="AU93" s="177" t="str">
        <f t="shared" si="392"/>
        <v/>
      </c>
      <c r="AV93" s="177" t="str">
        <f t="shared" si="393"/>
        <v/>
      </c>
      <c r="AW93" s="177" t="str">
        <f t="shared" si="394"/>
        <v/>
      </c>
      <c r="AX93" s="177" t="str">
        <f t="shared" si="395"/>
        <v/>
      </c>
      <c r="AY93" s="177" t="str">
        <f t="shared" si="396"/>
        <v/>
      </c>
      <c r="AZ93" s="177" t="str">
        <f t="shared" si="397"/>
        <v/>
      </c>
      <c r="BA93" s="177" t="str">
        <f t="shared" si="398"/>
        <v/>
      </c>
      <c r="BB93" s="177" t="str">
        <f t="shared" si="399"/>
        <v/>
      </c>
      <c r="BC93" s="177" t="str">
        <f t="shared" si="400"/>
        <v/>
      </c>
      <c r="BD93" s="177" t="str">
        <f t="shared" si="401"/>
        <v/>
      </c>
      <c r="BE93" s="177" t="str">
        <f t="shared" si="402"/>
        <v/>
      </c>
      <c r="BF93" s="177" t="str">
        <f t="shared" si="403"/>
        <v/>
      </c>
      <c r="BG93" s="177" t="str">
        <f t="shared" si="404"/>
        <v/>
      </c>
      <c r="BH93" s="177" t="str">
        <f t="shared" si="405"/>
        <v/>
      </c>
      <c r="BI93" s="177" t="str">
        <f t="shared" si="406"/>
        <v/>
      </c>
      <c r="BJ93" s="177" t="str">
        <f t="shared" si="407"/>
        <v/>
      </c>
      <c r="BK93" s="177" t="str">
        <f t="shared" si="408"/>
        <v/>
      </c>
      <c r="BL93" s="177" t="str">
        <f t="shared" si="409"/>
        <v/>
      </c>
      <c r="BM93" s="177" t="str">
        <f t="shared" si="410"/>
        <v/>
      </c>
      <c r="BN93" s="177" t="str">
        <f t="shared" si="411"/>
        <v/>
      </c>
      <c r="BO93" s="177" t="str">
        <f t="shared" si="412"/>
        <v/>
      </c>
      <c r="BP93" s="177" t="str">
        <f t="shared" si="413"/>
        <v/>
      </c>
      <c r="BQ93" s="177" t="str">
        <f t="shared" si="414"/>
        <v/>
      </c>
      <c r="BR93" s="177" t="str">
        <f t="shared" si="415"/>
        <v/>
      </c>
      <c r="BS93" s="177" t="str">
        <f t="shared" si="416"/>
        <v/>
      </c>
      <c r="BT93" s="177" t="str">
        <f t="shared" si="417"/>
        <v/>
      </c>
      <c r="BU93" s="177" t="str">
        <f t="shared" si="418"/>
        <v/>
      </c>
      <c r="BV93" s="177" t="str">
        <f t="shared" si="419"/>
        <v/>
      </c>
      <c r="BW93" s="177" t="str">
        <f t="shared" si="420"/>
        <v/>
      </c>
      <c r="BX93" s="177" t="str">
        <f t="shared" si="421"/>
        <v/>
      </c>
      <c r="BY93" s="177" t="str">
        <f t="shared" si="422"/>
        <v/>
      </c>
      <c r="BZ93" s="177" t="str">
        <f t="shared" si="423"/>
        <v/>
      </c>
      <c r="CA93" s="177" t="str">
        <f t="shared" si="424"/>
        <v/>
      </c>
      <c r="CB93" s="177" t="str">
        <f t="shared" si="425"/>
        <v/>
      </c>
      <c r="CC93" s="177" t="str">
        <f t="shared" si="426"/>
        <v/>
      </c>
      <c r="CD93" s="177" t="str">
        <f t="shared" si="427"/>
        <v/>
      </c>
      <c r="CE93" s="177" t="str">
        <f t="shared" si="428"/>
        <v/>
      </c>
      <c r="CF93" s="177" t="str">
        <f t="shared" si="429"/>
        <v/>
      </c>
      <c r="CG93" s="177" t="str">
        <f t="shared" si="430"/>
        <v/>
      </c>
      <c r="CH93" s="177" t="str">
        <f t="shared" si="431"/>
        <v/>
      </c>
      <c r="CI93" s="177" t="str">
        <f t="shared" si="432"/>
        <v/>
      </c>
      <c r="CJ93" s="177" t="str">
        <f t="shared" si="433"/>
        <v/>
      </c>
      <c r="CK93" s="177" t="str">
        <f t="shared" si="434"/>
        <v/>
      </c>
      <c r="CL93" s="177" t="str">
        <f t="shared" si="435"/>
        <v/>
      </c>
      <c r="CM93" s="177" t="str">
        <f t="shared" si="436"/>
        <v/>
      </c>
      <c r="CN93" s="177" t="str">
        <f t="shared" si="437"/>
        <v/>
      </c>
      <c r="CO93" s="177" t="str">
        <f t="shared" si="438"/>
        <v/>
      </c>
      <c r="CP93" s="177" t="str">
        <f t="shared" si="439"/>
        <v/>
      </c>
      <c r="CQ93" s="177" t="str">
        <f t="shared" si="440"/>
        <v/>
      </c>
      <c r="CR93" s="177" t="str">
        <f t="shared" si="441"/>
        <v/>
      </c>
      <c r="CS93" s="177" t="str">
        <f t="shared" si="442"/>
        <v/>
      </c>
      <c r="CT93" s="177" t="str">
        <f t="shared" si="443"/>
        <v/>
      </c>
      <c r="CU93" s="177" t="str">
        <f t="shared" si="444"/>
        <v/>
      </c>
      <c r="CV93" s="177" t="str">
        <f t="shared" si="445"/>
        <v/>
      </c>
      <c r="CW93" s="177" t="str">
        <f t="shared" si="446"/>
        <v/>
      </c>
      <c r="CX93" s="177" t="str">
        <f t="shared" si="447"/>
        <v/>
      </c>
      <c r="CY93" s="177" t="str">
        <f t="shared" si="448"/>
        <v/>
      </c>
      <c r="CZ93" s="177" t="str">
        <f t="shared" si="449"/>
        <v/>
      </c>
      <c r="DA93" s="177" t="str">
        <f t="shared" si="450"/>
        <v/>
      </c>
      <c r="DB93" s="177" t="str">
        <f t="shared" si="451"/>
        <v/>
      </c>
      <c r="DC93" s="177" t="str">
        <f t="shared" si="382"/>
        <v/>
      </c>
      <c r="DD93" s="177" t="str">
        <f t="shared" si="452"/>
        <v/>
      </c>
      <c r="DE93" s="177" t="str">
        <f t="shared" si="453"/>
        <v/>
      </c>
      <c r="DF93" s="177" t="str">
        <f t="shared" si="454"/>
        <v/>
      </c>
      <c r="DG93" s="177" t="str">
        <f t="shared" si="455"/>
        <v/>
      </c>
      <c r="DH93" s="177" t="str">
        <f t="shared" si="456"/>
        <v/>
      </c>
      <c r="DI93" s="177" t="str">
        <f t="shared" si="457"/>
        <v/>
      </c>
      <c r="DJ93" s="177" t="str">
        <f t="shared" si="458"/>
        <v/>
      </c>
      <c r="DK93" s="177" t="str">
        <f t="shared" si="459"/>
        <v/>
      </c>
      <c r="DL93" s="177" t="str">
        <f t="shared" si="460"/>
        <v/>
      </c>
      <c r="DM93" s="177" t="str">
        <f t="shared" si="461"/>
        <v/>
      </c>
      <c r="DN93" s="177" t="str">
        <f t="shared" si="462"/>
        <v/>
      </c>
      <c r="DO93" s="177" t="str">
        <f t="shared" si="463"/>
        <v/>
      </c>
      <c r="DP93" s="177" t="str">
        <f t="shared" si="464"/>
        <v/>
      </c>
      <c r="DQ93" s="177" t="str">
        <f t="shared" si="465"/>
        <v/>
      </c>
      <c r="DR93" s="177" t="str">
        <f t="shared" si="466"/>
        <v/>
      </c>
      <c r="DS93" s="177" t="str">
        <f t="shared" si="467"/>
        <v/>
      </c>
      <c r="DT93" s="177" t="str">
        <f t="shared" si="468"/>
        <v/>
      </c>
      <c r="DU93" s="177" t="str">
        <f t="shared" si="469"/>
        <v/>
      </c>
      <c r="DV93" s="177" t="str">
        <f t="shared" si="470"/>
        <v/>
      </c>
      <c r="DW93" s="177" t="str">
        <f t="shared" si="471"/>
        <v/>
      </c>
      <c r="DX93" s="177" t="str">
        <f t="shared" si="472"/>
        <v/>
      </c>
      <c r="DY93" s="177" t="str">
        <f t="shared" si="473"/>
        <v/>
      </c>
      <c r="DZ93" s="177" t="str">
        <f t="shared" si="474"/>
        <v/>
      </c>
      <c r="EA93" s="177" t="str">
        <f t="shared" si="475"/>
        <v/>
      </c>
      <c r="EB93" s="177" t="str">
        <f t="shared" si="476"/>
        <v/>
      </c>
      <c r="EC93" s="177" t="str">
        <f t="shared" si="477"/>
        <v/>
      </c>
      <c r="ED93" s="177" t="str">
        <f t="shared" si="478"/>
        <v/>
      </c>
      <c r="EE93" s="177" t="str">
        <f t="shared" si="479"/>
        <v/>
      </c>
      <c r="EF93" s="177" t="str">
        <f t="shared" si="480"/>
        <v/>
      </c>
      <c r="EG93" s="177" t="str">
        <f t="shared" si="481"/>
        <v/>
      </c>
      <c r="EH93" s="177" t="str">
        <f t="shared" si="482"/>
        <v/>
      </c>
      <c r="EI93" s="177" t="str">
        <f t="shared" si="483"/>
        <v/>
      </c>
      <c r="EJ93" s="177" t="str">
        <f t="shared" si="484"/>
        <v/>
      </c>
      <c r="EK93" s="177" t="str">
        <f t="shared" si="485"/>
        <v/>
      </c>
      <c r="EL93" s="177" t="str">
        <f t="shared" si="486"/>
        <v/>
      </c>
      <c r="EM93" s="177" t="str">
        <f t="shared" si="487"/>
        <v/>
      </c>
      <c r="EN93" s="177" t="str">
        <f t="shared" si="488"/>
        <v/>
      </c>
      <c r="EO93" s="177" t="str">
        <f t="shared" si="489"/>
        <v/>
      </c>
      <c r="EP93" s="177" t="str">
        <f t="shared" si="490"/>
        <v/>
      </c>
      <c r="EQ93" s="177" t="str">
        <f t="shared" si="491"/>
        <v/>
      </c>
      <c r="ER93" s="177" t="str">
        <f t="shared" si="492"/>
        <v/>
      </c>
      <c r="ES93" s="177" t="str">
        <f t="shared" si="493"/>
        <v/>
      </c>
      <c r="ET93" s="177" t="str">
        <f t="shared" si="494"/>
        <v/>
      </c>
      <c r="EU93" s="177" t="str">
        <f t="shared" si="495"/>
        <v/>
      </c>
      <c r="EV93" s="177" t="str">
        <f t="shared" si="496"/>
        <v/>
      </c>
      <c r="EW93" s="177" t="str">
        <f t="shared" si="497"/>
        <v/>
      </c>
      <c r="EX93" s="177" t="str">
        <f t="shared" si="498"/>
        <v/>
      </c>
      <c r="EY93" s="177" t="str">
        <f t="shared" si="499"/>
        <v/>
      </c>
      <c r="EZ93" s="177" t="str">
        <f t="shared" si="500"/>
        <v/>
      </c>
      <c r="FA93" s="177" t="str">
        <f t="shared" si="501"/>
        <v/>
      </c>
      <c r="FB93" s="177" t="str">
        <f t="shared" si="502"/>
        <v/>
      </c>
      <c r="FC93" s="177" t="str">
        <f t="shared" si="503"/>
        <v/>
      </c>
      <c r="FD93" s="177" t="str">
        <f t="shared" si="504"/>
        <v/>
      </c>
      <c r="FE93" s="177" t="str">
        <f t="shared" si="505"/>
        <v/>
      </c>
      <c r="FF93" s="177" t="str">
        <f t="shared" si="506"/>
        <v/>
      </c>
      <c r="FG93" s="177" t="str">
        <f t="shared" si="507"/>
        <v/>
      </c>
      <c r="FH93" s="177" t="str">
        <f t="shared" si="508"/>
        <v/>
      </c>
      <c r="FI93" s="177" t="str">
        <f t="shared" si="509"/>
        <v/>
      </c>
      <c r="FJ93" s="177" t="str">
        <f t="shared" si="510"/>
        <v/>
      </c>
      <c r="FK93" s="177" t="str">
        <f t="shared" si="511"/>
        <v/>
      </c>
      <c r="FL93" s="177" t="str">
        <f t="shared" si="512"/>
        <v/>
      </c>
      <c r="FM93" s="177" t="str">
        <f t="shared" si="513"/>
        <v/>
      </c>
      <c r="FN93" s="177" t="str">
        <f t="shared" si="514"/>
        <v/>
      </c>
      <c r="FO93" s="177" t="str">
        <f t="shared" si="383"/>
        <v/>
      </c>
      <c r="FP93" s="177" t="str">
        <f t="shared" si="515"/>
        <v/>
      </c>
      <c r="FQ93" s="177" t="str">
        <f t="shared" si="516"/>
        <v/>
      </c>
      <c r="FR93" s="177" t="str">
        <f t="shared" si="517"/>
        <v/>
      </c>
      <c r="FS93" s="177" t="str">
        <f t="shared" si="518"/>
        <v/>
      </c>
      <c r="FT93" s="177" t="str">
        <f t="shared" si="519"/>
        <v/>
      </c>
      <c r="FU93" s="177" t="str">
        <f t="shared" si="520"/>
        <v/>
      </c>
      <c r="FV93" s="177" t="str">
        <f t="shared" si="521"/>
        <v/>
      </c>
      <c r="FW93" s="177" t="str">
        <f t="shared" si="522"/>
        <v/>
      </c>
      <c r="FX93" s="177" t="str">
        <f t="shared" si="523"/>
        <v/>
      </c>
      <c r="FY93" s="177" t="str">
        <f t="shared" si="524"/>
        <v/>
      </c>
      <c r="FZ93" s="177" t="str">
        <f t="shared" si="525"/>
        <v/>
      </c>
      <c r="GA93" s="177" t="str">
        <f t="shared" si="526"/>
        <v/>
      </c>
      <c r="GB93" s="177" t="str">
        <f t="shared" si="527"/>
        <v/>
      </c>
      <c r="GC93" s="177" t="str">
        <f t="shared" si="528"/>
        <v/>
      </c>
      <c r="GD93" s="177" t="str">
        <f t="shared" si="529"/>
        <v/>
      </c>
      <c r="GE93" s="177" t="str">
        <f t="shared" si="530"/>
        <v/>
      </c>
      <c r="GF93" s="177" t="str">
        <f t="shared" si="531"/>
        <v/>
      </c>
      <c r="GG93" s="177" t="str">
        <f t="shared" si="532"/>
        <v/>
      </c>
      <c r="GH93" s="177" t="str">
        <f t="shared" si="533"/>
        <v/>
      </c>
      <c r="GI93" s="177" t="str">
        <f t="shared" si="534"/>
        <v/>
      </c>
      <c r="GJ93" s="177" t="str">
        <f t="shared" si="535"/>
        <v/>
      </c>
      <c r="GK93" s="177" t="str">
        <f t="shared" si="536"/>
        <v/>
      </c>
      <c r="GL93" s="177" t="str">
        <f t="shared" si="537"/>
        <v/>
      </c>
      <c r="GM93" s="177" t="str">
        <f t="shared" si="538"/>
        <v/>
      </c>
      <c r="GN93" s="177" t="str">
        <f t="shared" si="539"/>
        <v/>
      </c>
      <c r="GO93" s="177" t="str">
        <f t="shared" si="540"/>
        <v/>
      </c>
      <c r="GP93" s="177" t="str">
        <f t="shared" si="541"/>
        <v/>
      </c>
      <c r="GQ93" s="177" t="str">
        <f t="shared" si="542"/>
        <v/>
      </c>
      <c r="GR93" s="177" t="str">
        <f t="shared" si="543"/>
        <v/>
      </c>
      <c r="GS93" s="177" t="str">
        <f t="shared" si="544"/>
        <v/>
      </c>
      <c r="GT93" s="177" t="str">
        <f t="shared" si="545"/>
        <v/>
      </c>
      <c r="GU93" s="177" t="str">
        <f t="shared" si="546"/>
        <v/>
      </c>
      <c r="GV93" s="177" t="str">
        <f t="shared" si="547"/>
        <v/>
      </c>
      <c r="GW93" s="177" t="str">
        <f t="shared" si="548"/>
        <v/>
      </c>
      <c r="GX93" s="177" t="str">
        <f t="shared" si="549"/>
        <v/>
      </c>
      <c r="GY93" s="177" t="str">
        <f t="shared" si="550"/>
        <v/>
      </c>
      <c r="GZ93" s="177" t="str">
        <f t="shared" si="551"/>
        <v/>
      </c>
      <c r="HA93" s="177" t="str">
        <f t="shared" si="552"/>
        <v/>
      </c>
      <c r="HB93" s="177" t="str">
        <f t="shared" si="553"/>
        <v/>
      </c>
      <c r="HC93" s="177" t="str">
        <f t="shared" si="554"/>
        <v/>
      </c>
      <c r="HD93" s="177" t="str">
        <f t="shared" si="555"/>
        <v/>
      </c>
      <c r="HE93" s="177" t="str">
        <f t="shared" si="556"/>
        <v/>
      </c>
      <c r="HF93" s="177" t="str">
        <f t="shared" si="557"/>
        <v/>
      </c>
      <c r="HG93" s="177" t="str">
        <f t="shared" si="558"/>
        <v/>
      </c>
      <c r="HH93" s="177" t="str">
        <f t="shared" si="559"/>
        <v/>
      </c>
      <c r="HI93" s="177" t="str">
        <f t="shared" si="560"/>
        <v/>
      </c>
      <c r="HJ93" s="177" t="str">
        <f t="shared" si="561"/>
        <v/>
      </c>
      <c r="HK93" s="177" t="str">
        <f t="shared" si="562"/>
        <v/>
      </c>
      <c r="HL93" s="177" t="str">
        <f t="shared" si="563"/>
        <v/>
      </c>
      <c r="HM93" s="177" t="str">
        <f t="shared" si="564"/>
        <v/>
      </c>
      <c r="HN93" s="177" t="str">
        <f t="shared" si="565"/>
        <v/>
      </c>
      <c r="HO93" s="177" t="str">
        <f t="shared" si="566"/>
        <v/>
      </c>
      <c r="HP93" s="177" t="str">
        <f t="shared" si="567"/>
        <v/>
      </c>
      <c r="HQ93" s="177" t="str">
        <f t="shared" si="568"/>
        <v/>
      </c>
      <c r="HR93" s="177" t="str">
        <f t="shared" si="569"/>
        <v/>
      </c>
      <c r="HS93" s="177" t="str">
        <f t="shared" si="570"/>
        <v/>
      </c>
      <c r="HT93" s="177" t="str">
        <f t="shared" si="571"/>
        <v/>
      </c>
      <c r="HU93" s="177" t="str">
        <f t="shared" si="572"/>
        <v/>
      </c>
      <c r="HV93" s="177" t="str">
        <f t="shared" si="573"/>
        <v/>
      </c>
      <c r="HW93" s="177" t="str">
        <f t="shared" si="574"/>
        <v/>
      </c>
      <c r="HX93" s="177" t="str">
        <f t="shared" si="575"/>
        <v/>
      </c>
      <c r="HY93" s="177" t="str">
        <f t="shared" si="576"/>
        <v/>
      </c>
      <c r="HZ93" s="177" t="str">
        <f t="shared" si="577"/>
        <v/>
      </c>
      <c r="IA93" s="177" t="str">
        <f t="shared" si="384"/>
        <v/>
      </c>
      <c r="IB93" s="177" t="str">
        <f t="shared" si="602"/>
        <v/>
      </c>
      <c r="IC93" s="177" t="str">
        <f t="shared" si="603"/>
        <v/>
      </c>
      <c r="ID93" s="177" t="str">
        <f t="shared" si="604"/>
        <v/>
      </c>
      <c r="IE93" s="177" t="str">
        <f t="shared" si="605"/>
        <v/>
      </c>
      <c r="IF93" s="177" t="str">
        <f t="shared" si="606"/>
        <v/>
      </c>
      <c r="IG93" s="177" t="str">
        <f t="shared" si="607"/>
        <v/>
      </c>
      <c r="IH93" s="192" t="str">
        <f t="shared" si="364"/>
        <v/>
      </c>
      <c r="II93" s="193" t="e">
        <f t="shared" si="365"/>
        <v>#N/A</v>
      </c>
      <c r="IJ93" s="193" t="e">
        <f t="shared" ref="IJ93:IL103" si="621">IF(ISNONTEXT($X93),IF($N93="R",_xlfn.BETA.DIST(AQ93,$T93,$U93,FALSE,$G93,$I93),_xlfn.BETA.DIST(AQ93,$U93,$T93,FALSE,$G93,$I93)),NA())</f>
        <v>#N/A</v>
      </c>
      <c r="IK93" s="193" t="e">
        <f t="shared" si="621"/>
        <v>#N/A</v>
      </c>
      <c r="IL93" s="193" t="e">
        <f t="shared" si="621"/>
        <v>#N/A</v>
      </c>
      <c r="IM93" s="193" t="e">
        <f t="shared" si="596"/>
        <v>#N/A</v>
      </c>
      <c r="IN93" s="193" t="e">
        <f t="shared" si="596"/>
        <v>#N/A</v>
      </c>
      <c r="IO93" s="193" t="e">
        <f t="shared" si="596"/>
        <v>#N/A</v>
      </c>
      <c r="IP93" s="193" t="e">
        <f t="shared" si="596"/>
        <v>#N/A</v>
      </c>
      <c r="IQ93" s="193" t="e">
        <f t="shared" si="596"/>
        <v>#N/A</v>
      </c>
      <c r="IR93" s="193" t="e">
        <f t="shared" si="596"/>
        <v>#N/A</v>
      </c>
      <c r="IS93" s="193" t="e">
        <f t="shared" si="596"/>
        <v>#N/A</v>
      </c>
      <c r="IT93" s="193" t="e">
        <f t="shared" si="596"/>
        <v>#N/A</v>
      </c>
      <c r="IU93" s="193" t="e">
        <f t="shared" si="596"/>
        <v>#N/A</v>
      </c>
      <c r="IV93" s="193" t="e">
        <f t="shared" si="596"/>
        <v>#N/A</v>
      </c>
      <c r="IW93" s="193" t="e">
        <f t="shared" si="596"/>
        <v>#N/A</v>
      </c>
      <c r="IX93" s="193" t="e">
        <f t="shared" si="596"/>
        <v>#N/A</v>
      </c>
      <c r="IY93" s="193" t="e">
        <f t="shared" si="596"/>
        <v>#N/A</v>
      </c>
      <c r="IZ93" s="193" t="e">
        <f t="shared" si="596"/>
        <v>#N/A</v>
      </c>
      <c r="JA93" s="193" t="e">
        <f t="shared" si="596"/>
        <v>#N/A</v>
      </c>
      <c r="JB93" s="193" t="e">
        <f t="shared" si="591"/>
        <v>#N/A</v>
      </c>
      <c r="JC93" s="193" t="e">
        <f t="shared" si="591"/>
        <v>#N/A</v>
      </c>
      <c r="JD93" s="193" t="e">
        <f t="shared" si="591"/>
        <v>#N/A</v>
      </c>
      <c r="JE93" s="193" t="e">
        <f t="shared" si="591"/>
        <v>#N/A</v>
      </c>
      <c r="JF93" s="193" t="e">
        <f t="shared" si="591"/>
        <v>#N/A</v>
      </c>
      <c r="JG93" s="193" t="e">
        <f t="shared" si="591"/>
        <v>#N/A</v>
      </c>
      <c r="JH93" s="193" t="e">
        <f t="shared" si="591"/>
        <v>#N/A</v>
      </c>
      <c r="JI93" s="193" t="e">
        <f t="shared" si="591"/>
        <v>#N/A</v>
      </c>
      <c r="JJ93" s="193" t="e">
        <f t="shared" si="591"/>
        <v>#N/A</v>
      </c>
      <c r="JK93" s="193" t="e">
        <f t="shared" si="591"/>
        <v>#N/A</v>
      </c>
      <c r="JL93" s="193" t="e">
        <f t="shared" si="591"/>
        <v>#N/A</v>
      </c>
      <c r="JM93" s="193" t="e">
        <f t="shared" si="591"/>
        <v>#N/A</v>
      </c>
      <c r="JN93" s="193" t="e">
        <f t="shared" si="591"/>
        <v>#N/A</v>
      </c>
      <c r="JO93" s="193" t="e">
        <f t="shared" si="591"/>
        <v>#N/A</v>
      </c>
      <c r="JP93" s="193" t="e">
        <f t="shared" si="591"/>
        <v>#N/A</v>
      </c>
      <c r="JQ93" s="193" t="e">
        <f t="shared" si="587"/>
        <v>#N/A</v>
      </c>
      <c r="JR93" s="193" t="e">
        <f t="shared" si="587"/>
        <v>#N/A</v>
      </c>
      <c r="JS93" s="193" t="e">
        <f t="shared" si="587"/>
        <v>#N/A</v>
      </c>
      <c r="JT93" s="193" t="e">
        <f t="shared" si="587"/>
        <v>#N/A</v>
      </c>
      <c r="JU93" s="193" t="e">
        <f t="shared" si="587"/>
        <v>#N/A</v>
      </c>
      <c r="JV93" s="193" t="e">
        <f t="shared" si="587"/>
        <v>#N/A</v>
      </c>
      <c r="JW93" s="193" t="e">
        <f t="shared" si="587"/>
        <v>#N/A</v>
      </c>
      <c r="JX93" s="193" t="e">
        <f t="shared" si="587"/>
        <v>#N/A</v>
      </c>
      <c r="JY93" s="193" t="e">
        <f t="shared" si="587"/>
        <v>#N/A</v>
      </c>
      <c r="JZ93" s="193" t="e">
        <f t="shared" si="587"/>
        <v>#N/A</v>
      </c>
      <c r="KA93" s="193" t="e">
        <f t="shared" si="587"/>
        <v>#N/A</v>
      </c>
      <c r="KB93" s="193" t="e">
        <f t="shared" si="587"/>
        <v>#N/A</v>
      </c>
      <c r="KC93" s="193" t="e">
        <f t="shared" si="587"/>
        <v>#N/A</v>
      </c>
      <c r="KD93" s="193" t="e">
        <f t="shared" si="587"/>
        <v>#N/A</v>
      </c>
      <c r="KE93" s="193" t="e">
        <f t="shared" si="587"/>
        <v>#N/A</v>
      </c>
      <c r="KF93" s="193" t="e">
        <f t="shared" si="610"/>
        <v>#N/A</v>
      </c>
      <c r="KG93" s="193" t="e">
        <f t="shared" si="610"/>
        <v>#N/A</v>
      </c>
      <c r="KH93" s="193" t="e">
        <f t="shared" si="610"/>
        <v>#N/A</v>
      </c>
      <c r="KI93" s="193" t="e">
        <f t="shared" si="610"/>
        <v>#N/A</v>
      </c>
      <c r="KJ93" s="193" t="e">
        <f t="shared" si="610"/>
        <v>#N/A</v>
      </c>
      <c r="KK93" s="193" t="e">
        <f t="shared" si="610"/>
        <v>#N/A</v>
      </c>
      <c r="KL93" s="193" t="e">
        <f t="shared" si="610"/>
        <v>#N/A</v>
      </c>
      <c r="KM93" s="193" t="e">
        <f t="shared" si="610"/>
        <v>#N/A</v>
      </c>
      <c r="KN93" s="193" t="e">
        <f t="shared" si="610"/>
        <v>#N/A</v>
      </c>
      <c r="KO93" s="193" t="e">
        <f t="shared" si="610"/>
        <v>#N/A</v>
      </c>
      <c r="KP93" s="193" t="e">
        <f t="shared" si="610"/>
        <v>#N/A</v>
      </c>
      <c r="KQ93" s="193" t="e">
        <f t="shared" si="610"/>
        <v>#N/A</v>
      </c>
      <c r="KR93" s="193" t="e">
        <f t="shared" si="610"/>
        <v>#N/A</v>
      </c>
      <c r="KS93" s="193" t="e">
        <f t="shared" si="610"/>
        <v>#N/A</v>
      </c>
      <c r="KT93" s="193" t="e">
        <f t="shared" si="610"/>
        <v>#N/A</v>
      </c>
      <c r="KU93" s="193" t="e">
        <f t="shared" si="385"/>
        <v>#N/A</v>
      </c>
      <c r="KV93" s="193" t="e">
        <f t="shared" ref="KV93:KX103" si="622">IF(ISNONTEXT($X93),IF($N93="R",_xlfn.BETA.DIST(DC93,$T93,$U93,FALSE,$G93,$I93),_xlfn.BETA.DIST(DC93,$U93,$T93,FALSE,$G93,$I93)),NA())</f>
        <v>#N/A</v>
      </c>
      <c r="KW93" s="193" t="e">
        <f t="shared" si="622"/>
        <v>#N/A</v>
      </c>
      <c r="KX93" s="193" t="e">
        <f t="shared" si="622"/>
        <v>#N/A</v>
      </c>
      <c r="KY93" s="193" t="e">
        <f t="shared" si="597"/>
        <v>#N/A</v>
      </c>
      <c r="KZ93" s="193" t="e">
        <f t="shared" si="597"/>
        <v>#N/A</v>
      </c>
      <c r="LA93" s="193" t="e">
        <f t="shared" si="597"/>
        <v>#N/A</v>
      </c>
      <c r="LB93" s="193" t="e">
        <f t="shared" si="597"/>
        <v>#N/A</v>
      </c>
      <c r="LC93" s="193" t="e">
        <f t="shared" si="597"/>
        <v>#N/A</v>
      </c>
      <c r="LD93" s="193" t="e">
        <f t="shared" si="597"/>
        <v>#N/A</v>
      </c>
      <c r="LE93" s="193" t="e">
        <f t="shared" si="597"/>
        <v>#N/A</v>
      </c>
      <c r="LF93" s="193" t="e">
        <f t="shared" si="597"/>
        <v>#N/A</v>
      </c>
      <c r="LG93" s="193" t="e">
        <f t="shared" si="597"/>
        <v>#N/A</v>
      </c>
      <c r="LH93" s="193" t="e">
        <f t="shared" si="597"/>
        <v>#N/A</v>
      </c>
      <c r="LI93" s="193" t="e">
        <f t="shared" si="597"/>
        <v>#N/A</v>
      </c>
      <c r="LJ93" s="193" t="e">
        <f t="shared" si="597"/>
        <v>#N/A</v>
      </c>
      <c r="LK93" s="193" t="e">
        <f t="shared" si="597"/>
        <v>#N/A</v>
      </c>
      <c r="LL93" s="193" t="e">
        <f t="shared" si="597"/>
        <v>#N/A</v>
      </c>
      <c r="LM93" s="193" t="e">
        <f t="shared" si="597"/>
        <v>#N/A</v>
      </c>
      <c r="LN93" s="193" t="e">
        <f t="shared" si="592"/>
        <v>#N/A</v>
      </c>
      <c r="LO93" s="193" t="e">
        <f t="shared" si="592"/>
        <v>#N/A</v>
      </c>
      <c r="LP93" s="193" t="e">
        <f t="shared" si="592"/>
        <v>#N/A</v>
      </c>
      <c r="LQ93" s="193" t="e">
        <f t="shared" si="592"/>
        <v>#N/A</v>
      </c>
      <c r="LR93" s="193" t="e">
        <f t="shared" si="592"/>
        <v>#N/A</v>
      </c>
      <c r="LS93" s="193" t="e">
        <f t="shared" si="592"/>
        <v>#N/A</v>
      </c>
      <c r="LT93" s="193" t="e">
        <f t="shared" si="592"/>
        <v>#N/A</v>
      </c>
      <c r="LU93" s="193" t="e">
        <f t="shared" si="592"/>
        <v>#N/A</v>
      </c>
      <c r="LV93" s="193" t="e">
        <f t="shared" si="592"/>
        <v>#N/A</v>
      </c>
      <c r="LW93" s="193" t="e">
        <f t="shared" si="592"/>
        <v>#N/A</v>
      </c>
      <c r="LX93" s="193" t="e">
        <f t="shared" si="592"/>
        <v>#N/A</v>
      </c>
      <c r="LY93" s="193" t="e">
        <f t="shared" si="592"/>
        <v>#N/A</v>
      </c>
      <c r="LZ93" s="193" t="e">
        <f t="shared" si="592"/>
        <v>#N/A</v>
      </c>
      <c r="MA93" s="193" t="e">
        <f t="shared" si="592"/>
        <v>#N/A</v>
      </c>
      <c r="MB93" s="193" t="e">
        <f t="shared" si="592"/>
        <v>#N/A</v>
      </c>
      <c r="MC93" s="193" t="e">
        <f t="shared" si="588"/>
        <v>#N/A</v>
      </c>
      <c r="MD93" s="193" t="e">
        <f t="shared" si="588"/>
        <v>#N/A</v>
      </c>
      <c r="ME93" s="193" t="e">
        <f t="shared" si="588"/>
        <v>#N/A</v>
      </c>
      <c r="MF93" s="193" t="e">
        <f t="shared" si="588"/>
        <v>#N/A</v>
      </c>
      <c r="MG93" s="193" t="e">
        <f t="shared" si="588"/>
        <v>#N/A</v>
      </c>
      <c r="MH93" s="193" t="e">
        <f t="shared" si="588"/>
        <v>#N/A</v>
      </c>
      <c r="MI93" s="193" t="e">
        <f t="shared" si="588"/>
        <v>#N/A</v>
      </c>
      <c r="MJ93" s="193" t="e">
        <f t="shared" si="588"/>
        <v>#N/A</v>
      </c>
      <c r="MK93" s="193" t="e">
        <f t="shared" si="588"/>
        <v>#N/A</v>
      </c>
      <c r="ML93" s="193" t="e">
        <f t="shared" si="588"/>
        <v>#N/A</v>
      </c>
      <c r="MM93" s="193" t="e">
        <f t="shared" si="588"/>
        <v>#N/A</v>
      </c>
      <c r="MN93" s="193" t="e">
        <f t="shared" si="588"/>
        <v>#N/A</v>
      </c>
      <c r="MO93" s="193" t="e">
        <f t="shared" si="588"/>
        <v>#N/A</v>
      </c>
      <c r="MP93" s="193" t="e">
        <f t="shared" si="588"/>
        <v>#N/A</v>
      </c>
      <c r="MQ93" s="193" t="e">
        <f t="shared" si="588"/>
        <v>#N/A</v>
      </c>
      <c r="MR93" s="193" t="e">
        <f t="shared" si="611"/>
        <v>#N/A</v>
      </c>
      <c r="MS93" s="193" t="e">
        <f t="shared" si="611"/>
        <v>#N/A</v>
      </c>
      <c r="MT93" s="193" t="e">
        <f t="shared" si="611"/>
        <v>#N/A</v>
      </c>
      <c r="MU93" s="193" t="e">
        <f t="shared" si="611"/>
        <v>#N/A</v>
      </c>
      <c r="MV93" s="193" t="e">
        <f t="shared" si="611"/>
        <v>#N/A</v>
      </c>
      <c r="MW93" s="193" t="e">
        <f t="shared" si="611"/>
        <v>#N/A</v>
      </c>
      <c r="MX93" s="193" t="e">
        <f t="shared" si="611"/>
        <v>#N/A</v>
      </c>
      <c r="MY93" s="193" t="e">
        <f t="shared" si="611"/>
        <v>#N/A</v>
      </c>
      <c r="MZ93" s="193" t="e">
        <f t="shared" si="611"/>
        <v>#N/A</v>
      </c>
      <c r="NA93" s="193" t="e">
        <f t="shared" si="611"/>
        <v>#N/A</v>
      </c>
      <c r="NB93" s="193" t="e">
        <f t="shared" si="611"/>
        <v>#N/A</v>
      </c>
      <c r="NC93" s="193" t="e">
        <f t="shared" si="611"/>
        <v>#N/A</v>
      </c>
      <c r="ND93" s="193" t="e">
        <f t="shared" si="611"/>
        <v>#N/A</v>
      </c>
      <c r="NE93" s="193" t="e">
        <f t="shared" si="611"/>
        <v>#N/A</v>
      </c>
      <c r="NF93" s="193" t="e">
        <f t="shared" si="611"/>
        <v>#N/A</v>
      </c>
      <c r="NG93" s="193" t="e">
        <f t="shared" si="386"/>
        <v>#N/A</v>
      </c>
      <c r="NH93" s="193" t="e">
        <f t="shared" ref="NH93:NJ103" si="623">IF(ISNONTEXT($X93),IF($N93="R",_xlfn.BETA.DIST(FO93,$T93,$U93,FALSE,$G93,$I93),_xlfn.BETA.DIST(FO93,$U93,$T93,FALSE,$G93,$I93)),NA())</f>
        <v>#N/A</v>
      </c>
      <c r="NI93" s="193" t="e">
        <f t="shared" si="623"/>
        <v>#N/A</v>
      </c>
      <c r="NJ93" s="193" t="e">
        <f t="shared" si="623"/>
        <v>#N/A</v>
      </c>
      <c r="NK93" s="193" t="e">
        <f t="shared" si="598"/>
        <v>#N/A</v>
      </c>
      <c r="NL93" s="193" t="e">
        <f t="shared" si="598"/>
        <v>#N/A</v>
      </c>
      <c r="NM93" s="193" t="e">
        <f t="shared" si="598"/>
        <v>#N/A</v>
      </c>
      <c r="NN93" s="193" t="e">
        <f t="shared" si="598"/>
        <v>#N/A</v>
      </c>
      <c r="NO93" s="193" t="e">
        <f t="shared" si="598"/>
        <v>#N/A</v>
      </c>
      <c r="NP93" s="193" t="e">
        <f t="shared" si="598"/>
        <v>#N/A</v>
      </c>
      <c r="NQ93" s="193" t="e">
        <f t="shared" si="598"/>
        <v>#N/A</v>
      </c>
      <c r="NR93" s="193" t="e">
        <f t="shared" si="598"/>
        <v>#N/A</v>
      </c>
      <c r="NS93" s="193" t="e">
        <f t="shared" si="598"/>
        <v>#N/A</v>
      </c>
      <c r="NT93" s="193" t="e">
        <f t="shared" si="598"/>
        <v>#N/A</v>
      </c>
      <c r="NU93" s="193" t="e">
        <f t="shared" si="598"/>
        <v>#N/A</v>
      </c>
      <c r="NV93" s="193" t="e">
        <f t="shared" si="598"/>
        <v>#N/A</v>
      </c>
      <c r="NW93" s="193" t="e">
        <f t="shared" si="598"/>
        <v>#N/A</v>
      </c>
      <c r="NX93" s="193" t="e">
        <f t="shared" si="598"/>
        <v>#N/A</v>
      </c>
      <c r="NY93" s="193" t="e">
        <f t="shared" si="598"/>
        <v>#N/A</v>
      </c>
      <c r="NZ93" s="193" t="e">
        <f t="shared" si="593"/>
        <v>#N/A</v>
      </c>
      <c r="OA93" s="193" t="e">
        <f t="shared" si="593"/>
        <v>#N/A</v>
      </c>
      <c r="OB93" s="193" t="e">
        <f t="shared" si="593"/>
        <v>#N/A</v>
      </c>
      <c r="OC93" s="193" t="e">
        <f t="shared" si="593"/>
        <v>#N/A</v>
      </c>
      <c r="OD93" s="193" t="e">
        <f t="shared" si="593"/>
        <v>#N/A</v>
      </c>
      <c r="OE93" s="193" t="e">
        <f t="shared" si="593"/>
        <v>#N/A</v>
      </c>
      <c r="OF93" s="193" t="e">
        <f t="shared" si="593"/>
        <v>#N/A</v>
      </c>
      <c r="OG93" s="193" t="e">
        <f t="shared" si="593"/>
        <v>#N/A</v>
      </c>
      <c r="OH93" s="193" t="e">
        <f t="shared" si="593"/>
        <v>#N/A</v>
      </c>
      <c r="OI93" s="193" t="e">
        <f t="shared" si="593"/>
        <v>#N/A</v>
      </c>
      <c r="OJ93" s="193" t="e">
        <f t="shared" si="593"/>
        <v>#N/A</v>
      </c>
      <c r="OK93" s="193" t="e">
        <f t="shared" si="593"/>
        <v>#N/A</v>
      </c>
      <c r="OL93" s="193" t="e">
        <f t="shared" si="593"/>
        <v>#N/A</v>
      </c>
      <c r="OM93" s="193" t="e">
        <f t="shared" si="593"/>
        <v>#N/A</v>
      </c>
      <c r="ON93" s="193" t="e">
        <f t="shared" si="593"/>
        <v>#N/A</v>
      </c>
      <c r="OO93" s="193" t="e">
        <f t="shared" si="589"/>
        <v>#N/A</v>
      </c>
      <c r="OP93" s="193" t="e">
        <f t="shared" si="589"/>
        <v>#N/A</v>
      </c>
      <c r="OQ93" s="193" t="e">
        <f t="shared" si="589"/>
        <v>#N/A</v>
      </c>
      <c r="OR93" s="193" t="e">
        <f t="shared" si="589"/>
        <v>#N/A</v>
      </c>
      <c r="OS93" s="193" t="e">
        <f t="shared" si="589"/>
        <v>#N/A</v>
      </c>
      <c r="OT93" s="193" t="e">
        <f t="shared" si="589"/>
        <v>#N/A</v>
      </c>
      <c r="OU93" s="193" t="e">
        <f t="shared" si="589"/>
        <v>#N/A</v>
      </c>
      <c r="OV93" s="193" t="e">
        <f t="shared" si="589"/>
        <v>#N/A</v>
      </c>
      <c r="OW93" s="193" t="e">
        <f t="shared" si="589"/>
        <v>#N/A</v>
      </c>
      <c r="OX93" s="193" t="e">
        <f t="shared" si="589"/>
        <v>#N/A</v>
      </c>
      <c r="OY93" s="193" t="e">
        <f t="shared" si="589"/>
        <v>#N/A</v>
      </c>
      <c r="OZ93" s="193" t="e">
        <f t="shared" si="589"/>
        <v>#N/A</v>
      </c>
      <c r="PA93" s="193" t="e">
        <f t="shared" si="589"/>
        <v>#N/A</v>
      </c>
      <c r="PB93" s="193" t="e">
        <f t="shared" si="589"/>
        <v>#N/A</v>
      </c>
      <c r="PC93" s="193" t="e">
        <f t="shared" si="589"/>
        <v>#N/A</v>
      </c>
      <c r="PD93" s="193" t="e">
        <f t="shared" si="612"/>
        <v>#N/A</v>
      </c>
      <c r="PE93" s="193" t="e">
        <f t="shared" si="612"/>
        <v>#N/A</v>
      </c>
      <c r="PF93" s="193" t="e">
        <f t="shared" si="612"/>
        <v>#N/A</v>
      </c>
      <c r="PG93" s="193" t="e">
        <f t="shared" si="612"/>
        <v>#N/A</v>
      </c>
      <c r="PH93" s="193" t="e">
        <f t="shared" si="612"/>
        <v>#N/A</v>
      </c>
      <c r="PI93" s="193" t="e">
        <f t="shared" si="612"/>
        <v>#N/A</v>
      </c>
      <c r="PJ93" s="193" t="e">
        <f t="shared" si="612"/>
        <v>#N/A</v>
      </c>
      <c r="PK93" s="193" t="e">
        <f t="shared" si="612"/>
        <v>#N/A</v>
      </c>
      <c r="PL93" s="193" t="e">
        <f t="shared" si="612"/>
        <v>#N/A</v>
      </c>
      <c r="PM93" s="193" t="e">
        <f t="shared" si="612"/>
        <v>#N/A</v>
      </c>
      <c r="PN93" s="193" t="e">
        <f t="shared" si="612"/>
        <v>#N/A</v>
      </c>
      <c r="PO93" s="193" t="e">
        <f t="shared" si="612"/>
        <v>#N/A</v>
      </c>
      <c r="PP93" s="193" t="e">
        <f t="shared" si="612"/>
        <v>#N/A</v>
      </c>
      <c r="PQ93" s="193" t="e">
        <f t="shared" si="612"/>
        <v>#N/A</v>
      </c>
      <c r="PR93" s="193" t="e">
        <f t="shared" si="612"/>
        <v>#N/A</v>
      </c>
      <c r="PS93" s="193" t="e">
        <f t="shared" si="387"/>
        <v>#N/A</v>
      </c>
      <c r="PT93" s="193" t="e">
        <f t="shared" si="608"/>
        <v>#N/A</v>
      </c>
      <c r="PU93" s="193" t="e">
        <f t="shared" si="608"/>
        <v>#N/A</v>
      </c>
      <c r="PV93" s="193" t="e">
        <f t="shared" si="608"/>
        <v>#N/A</v>
      </c>
      <c r="PW93" s="193" t="e">
        <f t="shared" si="608"/>
        <v>#N/A</v>
      </c>
      <c r="PX93" s="193" t="e">
        <f t="shared" si="608"/>
        <v>#N/A</v>
      </c>
      <c r="PY93" s="193" t="e">
        <f t="shared" si="608"/>
        <v>#N/A</v>
      </c>
      <c r="PZ93" s="193" t="e">
        <f t="shared" si="608"/>
        <v>#N/A</v>
      </c>
      <c r="QA93" s="193" t="e">
        <f t="shared" si="608"/>
        <v>#N/A</v>
      </c>
    </row>
    <row r="94" spans="1:443" hidden="1" x14ac:dyDescent="0.45">
      <c r="A94" s="276"/>
      <c r="B94" s="277" t="str">
        <f>IF(OR($T94="",$U94=""),"",ROUND(_xlfn.BETA.INV(ABS(VLOOKUP($Z$1,VLookups!$A$30:$B$31,2,FALSE)-B$2),IF($N94="L",$U94,$T94),IF($N94="L",$T94,$U94),$G94,$I94),0))</f>
        <v/>
      </c>
      <c r="C94" s="287" t="str">
        <f t="shared" si="378"/>
        <v/>
      </c>
      <c r="D94" s="288" t="str">
        <f t="shared" si="379"/>
        <v/>
      </c>
      <c r="E94" s="134"/>
      <c r="F94" s="279"/>
      <c r="G94" s="280" t="str">
        <f t="shared" si="367"/>
        <v/>
      </c>
      <c r="H94" s="281"/>
      <c r="I94" s="280" t="str">
        <f t="shared" si="368"/>
        <v/>
      </c>
      <c r="J94" s="279"/>
      <c r="K94" s="135"/>
      <c r="L94" s="110" t="str">
        <f t="shared" si="369"/>
        <v/>
      </c>
      <c r="M94" s="21" t="str">
        <f t="shared" si="370"/>
        <v/>
      </c>
      <c r="N94" s="22" t="str">
        <f t="shared" si="371"/>
        <v/>
      </c>
      <c r="O94" s="23" t="str">
        <f>IF(M94="","",IF(OR($M94&lt;Skew!$B$3,$M94=Skew!$B$3),IF($M94&gt;Skew!$C$3,Skew!$A$3,IF($M94&gt;Skew!$C$4,Skew!$A$4,IF($M94&gt;Skew!$C$5,Skew!$A$5,IF($M94&gt;Skew!$C$6,Skew!$A$6,IF($M94&gt;Skew!$C$7,Skew!$A$7,IF($M94&gt;Skew!$C$8,Skew!$A$8,IF($M94&gt;Skew!$C$9,Skew!$A$9,IF($M94&gt;Skew!$C$10,Skew!$A$10,IF($M94&gt;Skew!$C$11,Skew!$A$11,IF($M94&gt;Skew!$C$12,Skew!$A$12,IF($M94&gt;Skew!$C$13,Skew!$A$13,IF($M94&gt;Skew!$C$14,Skew!$A$14,IF($M94&gt;Skew!$C$15,Skew!$A$15,IF($M94&gt;Skew!$C$16,Skew!$A$16,Skew!$A$17)
)))))))))))))))</f>
        <v/>
      </c>
      <c r="P94" s="22" t="str">
        <f>IF(M94="","",MATCH(O94,Skew!$A$3:$A$17,0))</f>
        <v/>
      </c>
      <c r="Q94" s="22" t="str">
        <f t="shared" si="357"/>
        <v/>
      </c>
      <c r="R94" s="24"/>
      <c r="S94" s="22" t="str">
        <f>IF(OR(M94="",R94=""),"",MATCH(R94,Confidence!$A$3:$A$12,0))</f>
        <v/>
      </c>
      <c r="T94" s="25" t="str">
        <f t="shared" si="358"/>
        <v/>
      </c>
      <c r="U94" s="25" t="str">
        <f t="shared" si="359"/>
        <v/>
      </c>
      <c r="V94" s="22"/>
      <c r="W94" s="102" t="str">
        <f t="shared" si="360"/>
        <v/>
      </c>
      <c r="X94" s="102" t="str">
        <f t="shared" si="361"/>
        <v/>
      </c>
      <c r="Y94" s="37" t="str">
        <f t="shared" si="362"/>
        <v/>
      </c>
      <c r="Z94" s="115"/>
      <c r="AA94" s="204" t="str">
        <f>IF(AND(G94&gt;0,H94&gt;0,I94&gt;0,T94&gt;0,U94&gt;0,Z94&gt;0,NOT(R94="")),ABS(VLOOKUP($Z$1,VLookups!$A$30:$B$31,2,FALSE)-_xlfn.BETA.DIST(Z94,IF(N94="L",U94,T94),IF(N94="L",T94,U94),TRUE,G94,I94)),"")</f>
        <v/>
      </c>
      <c r="AB94" s="112" t="str">
        <f>IF(OR($T94="",$U94=""),"",_xlfn.BETA.INV(ABS(VLOOKUP($Z$1,VLookups!$A$30:$B$31,2,FALSE)-AB$3),IF($N94="L",$U94,$T94),IF($N94="L",$T94,$U94),$G94,$I94))</f>
        <v/>
      </c>
      <c r="AC94" s="113" t="str">
        <f>IF(OR($T94="",$U94=""),"",_xlfn.BETA.INV(ABS(VLOOKUP($Z$1,VLookups!$A$30:$B$31,2,FALSE)-AC$3),IF($N94="L",$U94,$T94),IF($N94="L",$T94,$U94),$G94,$I94))</f>
        <v/>
      </c>
      <c r="AD94" s="112" t="str">
        <f>IF(OR($T94="",$U94=""),"",_xlfn.BETA.INV(ABS(VLOOKUP($Z$1,VLookups!$A$30:$B$31,2,FALSE)-AD$3),IF($N94="L",$U94,$T94),IF($N94="L",$T94,$U94),$G94,$I94))</f>
        <v/>
      </c>
      <c r="AE94" s="113" t="str">
        <f>IF(OR($T94="",$U94=""),"",_xlfn.BETA.INV(ABS(VLOOKUP($Z$1,VLookups!$A$30:$B$31,2,FALSE)-AE$3),IF($N94="L",$U94,$T94),IF($N94="L",$T94,$U94),$G94,$I94))</f>
        <v/>
      </c>
      <c r="AF94" s="112" t="str">
        <f>IF(OR($T94="",$U94=""),"",_xlfn.BETA.INV(ABS(VLOOKUP($Z$1,VLookups!$A$30:$B$31,2,FALSE)-AF$3),IF($N94="L",$U94,$T94),IF($N94="L",$T94,$U94),$G94,$I94))</f>
        <v/>
      </c>
      <c r="AG94" s="113" t="str">
        <f>IF(OR($T94="",$U94=""),"",_xlfn.BETA.INV(ABS(VLOOKUP($Z$1,VLookups!$A$30:$B$31,2,FALSE)-AG$3),IF($N94="L",$U94,$T94),IF($N94="L",$T94,$U94),$G94,$I94))</f>
        <v/>
      </c>
      <c r="AH94" s="112" t="str">
        <f>IF(OR($T94="",$U94=""),"",_xlfn.BETA.INV(ABS(VLOOKUP($Z$1,VLookups!$A$30:$B$31,2,FALSE)-AH$3),IF($N94="L",$U94,$T94),IF($N94="L",$T94,$U94),$G94,$I94))</f>
        <v/>
      </c>
      <c r="AI94" s="113" t="str">
        <f>IF(OR($T94="",$U94=""),"",_xlfn.BETA.INV(ABS(VLOOKUP($Z$1,VLookups!$A$30:$B$31,2,FALSE)-AI$3),IF($N94="L",$U94,$T94),IF($N94="L",$T94,$U94),$G94,$I94))</f>
        <v/>
      </c>
      <c r="AJ94" s="112" t="str">
        <f>IF(OR($T94="",$U94=""),"",_xlfn.BETA.INV(ABS(VLOOKUP($Z$1,VLookups!$A$30:$B$31,2,FALSE)-AJ$3),IF($N94="L",$U94,$T94),IF($N94="L",$T94,$U94),$G94,$I94))</f>
        <v/>
      </c>
      <c r="AK94" s="113" t="str">
        <f>IF(OR($T94="",$U94=""),"",_xlfn.BETA.INV(ABS(VLOOKUP($Z$1,VLookups!$A$30:$B$31,2,FALSE)-AK$3),IF($N94="L",$U94,$T94),IF($N94="L",$T94,$U94),$G94,$I94))</f>
        <v/>
      </c>
      <c r="AL94" s="112" t="str">
        <f>IF(OR($T94="",$U94=""),"",_xlfn.BETA.INV(ABS(VLOOKUP($Z$1,VLookups!$A$30:$B$31,2,FALSE)-AL$3),IF($N94="L",$U94,$T94),IF($N94="L",$T94,$U94),$G94,$I94))</f>
        <v/>
      </c>
      <c r="AM94" s="113" t="str">
        <f>IF(OR($T94="",$U94=""),"",_xlfn.BETA.INV(ABS(VLOOKUP($Z$1,VLookups!$A$30:$B$31,2,FALSE)-AM$3),IF($N94="L",$U94,$T94),IF($N94="L",$T94,$U94),$G94,$I94))</f>
        <v/>
      </c>
      <c r="AN94" s="15"/>
      <c r="AO94" s="194" t="str">
        <f t="shared" si="372"/>
        <v/>
      </c>
      <c r="AP94" s="192" t="str">
        <f t="shared" si="373"/>
        <v/>
      </c>
      <c r="AQ94" s="177" t="str">
        <f t="shared" ref="AQ94" si="624">IF(ISNONTEXT($AO94),AP94+$AO94,"")</f>
        <v/>
      </c>
      <c r="AR94" s="177" t="str">
        <f t="shared" si="389"/>
        <v/>
      </c>
      <c r="AS94" s="177" t="str">
        <f t="shared" si="390"/>
        <v/>
      </c>
      <c r="AT94" s="177" t="str">
        <f t="shared" si="391"/>
        <v/>
      </c>
      <c r="AU94" s="177" t="str">
        <f t="shared" si="392"/>
        <v/>
      </c>
      <c r="AV94" s="177" t="str">
        <f t="shared" si="393"/>
        <v/>
      </c>
      <c r="AW94" s="177" t="str">
        <f t="shared" si="394"/>
        <v/>
      </c>
      <c r="AX94" s="177" t="str">
        <f t="shared" si="395"/>
        <v/>
      </c>
      <c r="AY94" s="177" t="str">
        <f t="shared" si="396"/>
        <v/>
      </c>
      <c r="AZ94" s="177" t="str">
        <f t="shared" si="397"/>
        <v/>
      </c>
      <c r="BA94" s="177" t="str">
        <f t="shared" si="398"/>
        <v/>
      </c>
      <c r="BB94" s="177" t="str">
        <f t="shared" si="399"/>
        <v/>
      </c>
      <c r="BC94" s="177" t="str">
        <f t="shared" si="400"/>
        <v/>
      </c>
      <c r="BD94" s="177" t="str">
        <f t="shared" si="401"/>
        <v/>
      </c>
      <c r="BE94" s="177" t="str">
        <f t="shared" si="402"/>
        <v/>
      </c>
      <c r="BF94" s="177" t="str">
        <f t="shared" si="403"/>
        <v/>
      </c>
      <c r="BG94" s="177" t="str">
        <f t="shared" si="404"/>
        <v/>
      </c>
      <c r="BH94" s="177" t="str">
        <f t="shared" si="405"/>
        <v/>
      </c>
      <c r="BI94" s="177" t="str">
        <f t="shared" si="406"/>
        <v/>
      </c>
      <c r="BJ94" s="177" t="str">
        <f t="shared" si="407"/>
        <v/>
      </c>
      <c r="BK94" s="177" t="str">
        <f t="shared" si="408"/>
        <v/>
      </c>
      <c r="BL94" s="177" t="str">
        <f t="shared" si="409"/>
        <v/>
      </c>
      <c r="BM94" s="177" t="str">
        <f t="shared" si="410"/>
        <v/>
      </c>
      <c r="BN94" s="177" t="str">
        <f t="shared" si="411"/>
        <v/>
      </c>
      <c r="BO94" s="177" t="str">
        <f t="shared" si="412"/>
        <v/>
      </c>
      <c r="BP94" s="177" t="str">
        <f t="shared" si="413"/>
        <v/>
      </c>
      <c r="BQ94" s="177" t="str">
        <f t="shared" si="414"/>
        <v/>
      </c>
      <c r="BR94" s="177" t="str">
        <f t="shared" si="415"/>
        <v/>
      </c>
      <c r="BS94" s="177" t="str">
        <f t="shared" si="416"/>
        <v/>
      </c>
      <c r="BT94" s="177" t="str">
        <f t="shared" si="417"/>
        <v/>
      </c>
      <c r="BU94" s="177" t="str">
        <f t="shared" si="418"/>
        <v/>
      </c>
      <c r="BV94" s="177" t="str">
        <f t="shared" si="419"/>
        <v/>
      </c>
      <c r="BW94" s="177" t="str">
        <f t="shared" si="420"/>
        <v/>
      </c>
      <c r="BX94" s="177" t="str">
        <f t="shared" si="421"/>
        <v/>
      </c>
      <c r="BY94" s="177" t="str">
        <f t="shared" si="422"/>
        <v/>
      </c>
      <c r="BZ94" s="177" t="str">
        <f t="shared" si="423"/>
        <v/>
      </c>
      <c r="CA94" s="177" t="str">
        <f t="shared" si="424"/>
        <v/>
      </c>
      <c r="CB94" s="177" t="str">
        <f t="shared" si="425"/>
        <v/>
      </c>
      <c r="CC94" s="177" t="str">
        <f t="shared" si="426"/>
        <v/>
      </c>
      <c r="CD94" s="177" t="str">
        <f t="shared" si="427"/>
        <v/>
      </c>
      <c r="CE94" s="177" t="str">
        <f t="shared" si="428"/>
        <v/>
      </c>
      <c r="CF94" s="177" t="str">
        <f t="shared" si="429"/>
        <v/>
      </c>
      <c r="CG94" s="177" t="str">
        <f t="shared" si="430"/>
        <v/>
      </c>
      <c r="CH94" s="177" t="str">
        <f t="shared" si="431"/>
        <v/>
      </c>
      <c r="CI94" s="177" t="str">
        <f t="shared" si="432"/>
        <v/>
      </c>
      <c r="CJ94" s="177" t="str">
        <f t="shared" si="433"/>
        <v/>
      </c>
      <c r="CK94" s="177" t="str">
        <f t="shared" si="434"/>
        <v/>
      </c>
      <c r="CL94" s="177" t="str">
        <f t="shared" si="435"/>
        <v/>
      </c>
      <c r="CM94" s="177" t="str">
        <f t="shared" si="436"/>
        <v/>
      </c>
      <c r="CN94" s="177" t="str">
        <f t="shared" si="437"/>
        <v/>
      </c>
      <c r="CO94" s="177" t="str">
        <f t="shared" si="438"/>
        <v/>
      </c>
      <c r="CP94" s="177" t="str">
        <f t="shared" si="439"/>
        <v/>
      </c>
      <c r="CQ94" s="177" t="str">
        <f t="shared" si="440"/>
        <v/>
      </c>
      <c r="CR94" s="177" t="str">
        <f t="shared" si="441"/>
        <v/>
      </c>
      <c r="CS94" s="177" t="str">
        <f t="shared" si="442"/>
        <v/>
      </c>
      <c r="CT94" s="177" t="str">
        <f t="shared" si="443"/>
        <v/>
      </c>
      <c r="CU94" s="177" t="str">
        <f t="shared" si="444"/>
        <v/>
      </c>
      <c r="CV94" s="177" t="str">
        <f t="shared" si="445"/>
        <v/>
      </c>
      <c r="CW94" s="177" t="str">
        <f t="shared" si="446"/>
        <v/>
      </c>
      <c r="CX94" s="177" t="str">
        <f t="shared" si="447"/>
        <v/>
      </c>
      <c r="CY94" s="177" t="str">
        <f t="shared" si="448"/>
        <v/>
      </c>
      <c r="CZ94" s="177" t="str">
        <f t="shared" si="449"/>
        <v/>
      </c>
      <c r="DA94" s="177" t="str">
        <f t="shared" si="450"/>
        <v/>
      </c>
      <c r="DB94" s="177" t="str">
        <f t="shared" si="451"/>
        <v/>
      </c>
      <c r="DC94" s="177" t="str">
        <f t="shared" si="382"/>
        <v/>
      </c>
      <c r="DD94" s="177" t="str">
        <f t="shared" si="452"/>
        <v/>
      </c>
      <c r="DE94" s="177" t="str">
        <f t="shared" si="453"/>
        <v/>
      </c>
      <c r="DF94" s="177" t="str">
        <f t="shared" si="454"/>
        <v/>
      </c>
      <c r="DG94" s="177" t="str">
        <f t="shared" si="455"/>
        <v/>
      </c>
      <c r="DH94" s="177" t="str">
        <f t="shared" si="456"/>
        <v/>
      </c>
      <c r="DI94" s="177" t="str">
        <f t="shared" si="457"/>
        <v/>
      </c>
      <c r="DJ94" s="177" t="str">
        <f t="shared" si="458"/>
        <v/>
      </c>
      <c r="DK94" s="177" t="str">
        <f t="shared" si="459"/>
        <v/>
      </c>
      <c r="DL94" s="177" t="str">
        <f t="shared" si="460"/>
        <v/>
      </c>
      <c r="DM94" s="177" t="str">
        <f t="shared" si="461"/>
        <v/>
      </c>
      <c r="DN94" s="177" t="str">
        <f t="shared" si="462"/>
        <v/>
      </c>
      <c r="DO94" s="177" t="str">
        <f t="shared" si="463"/>
        <v/>
      </c>
      <c r="DP94" s="177" t="str">
        <f t="shared" si="464"/>
        <v/>
      </c>
      <c r="DQ94" s="177" t="str">
        <f t="shared" si="465"/>
        <v/>
      </c>
      <c r="DR94" s="177" t="str">
        <f t="shared" si="466"/>
        <v/>
      </c>
      <c r="DS94" s="177" t="str">
        <f t="shared" si="467"/>
        <v/>
      </c>
      <c r="DT94" s="177" t="str">
        <f t="shared" si="468"/>
        <v/>
      </c>
      <c r="DU94" s="177" t="str">
        <f t="shared" si="469"/>
        <v/>
      </c>
      <c r="DV94" s="177" t="str">
        <f t="shared" si="470"/>
        <v/>
      </c>
      <c r="DW94" s="177" t="str">
        <f t="shared" si="471"/>
        <v/>
      </c>
      <c r="DX94" s="177" t="str">
        <f t="shared" si="472"/>
        <v/>
      </c>
      <c r="DY94" s="177" t="str">
        <f t="shared" si="473"/>
        <v/>
      </c>
      <c r="DZ94" s="177" t="str">
        <f t="shared" si="474"/>
        <v/>
      </c>
      <c r="EA94" s="177" t="str">
        <f t="shared" si="475"/>
        <v/>
      </c>
      <c r="EB94" s="177" t="str">
        <f t="shared" si="476"/>
        <v/>
      </c>
      <c r="EC94" s="177" t="str">
        <f t="shared" si="477"/>
        <v/>
      </c>
      <c r="ED94" s="177" t="str">
        <f t="shared" si="478"/>
        <v/>
      </c>
      <c r="EE94" s="177" t="str">
        <f t="shared" si="479"/>
        <v/>
      </c>
      <c r="EF94" s="177" t="str">
        <f t="shared" si="480"/>
        <v/>
      </c>
      <c r="EG94" s="177" t="str">
        <f t="shared" si="481"/>
        <v/>
      </c>
      <c r="EH94" s="177" t="str">
        <f t="shared" si="482"/>
        <v/>
      </c>
      <c r="EI94" s="177" t="str">
        <f t="shared" si="483"/>
        <v/>
      </c>
      <c r="EJ94" s="177" t="str">
        <f t="shared" si="484"/>
        <v/>
      </c>
      <c r="EK94" s="177" t="str">
        <f t="shared" si="485"/>
        <v/>
      </c>
      <c r="EL94" s="177" t="str">
        <f t="shared" si="486"/>
        <v/>
      </c>
      <c r="EM94" s="177" t="str">
        <f t="shared" si="487"/>
        <v/>
      </c>
      <c r="EN94" s="177" t="str">
        <f t="shared" si="488"/>
        <v/>
      </c>
      <c r="EO94" s="177" t="str">
        <f t="shared" si="489"/>
        <v/>
      </c>
      <c r="EP94" s="177" t="str">
        <f t="shared" si="490"/>
        <v/>
      </c>
      <c r="EQ94" s="177" t="str">
        <f t="shared" si="491"/>
        <v/>
      </c>
      <c r="ER94" s="177" t="str">
        <f t="shared" si="492"/>
        <v/>
      </c>
      <c r="ES94" s="177" t="str">
        <f t="shared" si="493"/>
        <v/>
      </c>
      <c r="ET94" s="177" t="str">
        <f t="shared" si="494"/>
        <v/>
      </c>
      <c r="EU94" s="177" t="str">
        <f t="shared" si="495"/>
        <v/>
      </c>
      <c r="EV94" s="177" t="str">
        <f t="shared" si="496"/>
        <v/>
      </c>
      <c r="EW94" s="177" t="str">
        <f t="shared" si="497"/>
        <v/>
      </c>
      <c r="EX94" s="177" t="str">
        <f t="shared" si="498"/>
        <v/>
      </c>
      <c r="EY94" s="177" t="str">
        <f t="shared" si="499"/>
        <v/>
      </c>
      <c r="EZ94" s="177" t="str">
        <f t="shared" si="500"/>
        <v/>
      </c>
      <c r="FA94" s="177" t="str">
        <f t="shared" si="501"/>
        <v/>
      </c>
      <c r="FB94" s="177" t="str">
        <f t="shared" si="502"/>
        <v/>
      </c>
      <c r="FC94" s="177" t="str">
        <f t="shared" si="503"/>
        <v/>
      </c>
      <c r="FD94" s="177" t="str">
        <f t="shared" si="504"/>
        <v/>
      </c>
      <c r="FE94" s="177" t="str">
        <f t="shared" si="505"/>
        <v/>
      </c>
      <c r="FF94" s="177" t="str">
        <f t="shared" si="506"/>
        <v/>
      </c>
      <c r="FG94" s="177" t="str">
        <f t="shared" si="507"/>
        <v/>
      </c>
      <c r="FH94" s="177" t="str">
        <f t="shared" si="508"/>
        <v/>
      </c>
      <c r="FI94" s="177" t="str">
        <f t="shared" si="509"/>
        <v/>
      </c>
      <c r="FJ94" s="177" t="str">
        <f t="shared" si="510"/>
        <v/>
      </c>
      <c r="FK94" s="177" t="str">
        <f t="shared" si="511"/>
        <v/>
      </c>
      <c r="FL94" s="177" t="str">
        <f t="shared" si="512"/>
        <v/>
      </c>
      <c r="FM94" s="177" t="str">
        <f t="shared" si="513"/>
        <v/>
      </c>
      <c r="FN94" s="177" t="str">
        <f t="shared" si="514"/>
        <v/>
      </c>
      <c r="FO94" s="177" t="str">
        <f t="shared" si="383"/>
        <v/>
      </c>
      <c r="FP94" s="177" t="str">
        <f t="shared" si="515"/>
        <v/>
      </c>
      <c r="FQ94" s="177" t="str">
        <f t="shared" si="516"/>
        <v/>
      </c>
      <c r="FR94" s="177" t="str">
        <f t="shared" si="517"/>
        <v/>
      </c>
      <c r="FS94" s="177" t="str">
        <f t="shared" si="518"/>
        <v/>
      </c>
      <c r="FT94" s="177" t="str">
        <f t="shared" si="519"/>
        <v/>
      </c>
      <c r="FU94" s="177" t="str">
        <f t="shared" si="520"/>
        <v/>
      </c>
      <c r="FV94" s="177" t="str">
        <f t="shared" si="521"/>
        <v/>
      </c>
      <c r="FW94" s="177" t="str">
        <f t="shared" si="522"/>
        <v/>
      </c>
      <c r="FX94" s="177" t="str">
        <f t="shared" si="523"/>
        <v/>
      </c>
      <c r="FY94" s="177" t="str">
        <f t="shared" si="524"/>
        <v/>
      </c>
      <c r="FZ94" s="177" t="str">
        <f t="shared" si="525"/>
        <v/>
      </c>
      <c r="GA94" s="177" t="str">
        <f t="shared" si="526"/>
        <v/>
      </c>
      <c r="GB94" s="177" t="str">
        <f t="shared" si="527"/>
        <v/>
      </c>
      <c r="GC94" s="177" t="str">
        <f t="shared" si="528"/>
        <v/>
      </c>
      <c r="GD94" s="177" t="str">
        <f t="shared" si="529"/>
        <v/>
      </c>
      <c r="GE94" s="177" t="str">
        <f t="shared" si="530"/>
        <v/>
      </c>
      <c r="GF94" s="177" t="str">
        <f t="shared" si="531"/>
        <v/>
      </c>
      <c r="GG94" s="177" t="str">
        <f t="shared" si="532"/>
        <v/>
      </c>
      <c r="GH94" s="177" t="str">
        <f t="shared" si="533"/>
        <v/>
      </c>
      <c r="GI94" s="177" t="str">
        <f t="shared" si="534"/>
        <v/>
      </c>
      <c r="GJ94" s="177" t="str">
        <f t="shared" si="535"/>
        <v/>
      </c>
      <c r="GK94" s="177" t="str">
        <f t="shared" si="536"/>
        <v/>
      </c>
      <c r="GL94" s="177" t="str">
        <f t="shared" si="537"/>
        <v/>
      </c>
      <c r="GM94" s="177" t="str">
        <f t="shared" si="538"/>
        <v/>
      </c>
      <c r="GN94" s="177" t="str">
        <f t="shared" si="539"/>
        <v/>
      </c>
      <c r="GO94" s="177" t="str">
        <f t="shared" si="540"/>
        <v/>
      </c>
      <c r="GP94" s="177" t="str">
        <f t="shared" si="541"/>
        <v/>
      </c>
      <c r="GQ94" s="177" t="str">
        <f t="shared" si="542"/>
        <v/>
      </c>
      <c r="GR94" s="177" t="str">
        <f t="shared" si="543"/>
        <v/>
      </c>
      <c r="GS94" s="177" t="str">
        <f t="shared" si="544"/>
        <v/>
      </c>
      <c r="GT94" s="177" t="str">
        <f t="shared" si="545"/>
        <v/>
      </c>
      <c r="GU94" s="177" t="str">
        <f t="shared" si="546"/>
        <v/>
      </c>
      <c r="GV94" s="177" t="str">
        <f t="shared" si="547"/>
        <v/>
      </c>
      <c r="GW94" s="177" t="str">
        <f t="shared" si="548"/>
        <v/>
      </c>
      <c r="GX94" s="177" t="str">
        <f t="shared" si="549"/>
        <v/>
      </c>
      <c r="GY94" s="177" t="str">
        <f t="shared" si="550"/>
        <v/>
      </c>
      <c r="GZ94" s="177" t="str">
        <f t="shared" si="551"/>
        <v/>
      </c>
      <c r="HA94" s="177" t="str">
        <f t="shared" si="552"/>
        <v/>
      </c>
      <c r="HB94" s="177" t="str">
        <f t="shared" si="553"/>
        <v/>
      </c>
      <c r="HC94" s="177" t="str">
        <f t="shared" si="554"/>
        <v/>
      </c>
      <c r="HD94" s="177" t="str">
        <f t="shared" si="555"/>
        <v/>
      </c>
      <c r="HE94" s="177" t="str">
        <f t="shared" si="556"/>
        <v/>
      </c>
      <c r="HF94" s="177" t="str">
        <f t="shared" si="557"/>
        <v/>
      </c>
      <c r="HG94" s="177" t="str">
        <f t="shared" si="558"/>
        <v/>
      </c>
      <c r="HH94" s="177" t="str">
        <f t="shared" si="559"/>
        <v/>
      </c>
      <c r="HI94" s="177" t="str">
        <f t="shared" si="560"/>
        <v/>
      </c>
      <c r="HJ94" s="177" t="str">
        <f t="shared" si="561"/>
        <v/>
      </c>
      <c r="HK94" s="177" t="str">
        <f t="shared" si="562"/>
        <v/>
      </c>
      <c r="HL94" s="177" t="str">
        <f t="shared" si="563"/>
        <v/>
      </c>
      <c r="HM94" s="177" t="str">
        <f t="shared" si="564"/>
        <v/>
      </c>
      <c r="HN94" s="177" t="str">
        <f t="shared" si="565"/>
        <v/>
      </c>
      <c r="HO94" s="177" t="str">
        <f t="shared" si="566"/>
        <v/>
      </c>
      <c r="HP94" s="177" t="str">
        <f t="shared" si="567"/>
        <v/>
      </c>
      <c r="HQ94" s="177" t="str">
        <f t="shared" si="568"/>
        <v/>
      </c>
      <c r="HR94" s="177" t="str">
        <f t="shared" si="569"/>
        <v/>
      </c>
      <c r="HS94" s="177" t="str">
        <f t="shared" si="570"/>
        <v/>
      </c>
      <c r="HT94" s="177" t="str">
        <f t="shared" si="571"/>
        <v/>
      </c>
      <c r="HU94" s="177" t="str">
        <f t="shared" si="572"/>
        <v/>
      </c>
      <c r="HV94" s="177" t="str">
        <f t="shared" si="573"/>
        <v/>
      </c>
      <c r="HW94" s="177" t="str">
        <f t="shared" si="574"/>
        <v/>
      </c>
      <c r="HX94" s="177" t="str">
        <f t="shared" si="575"/>
        <v/>
      </c>
      <c r="HY94" s="177" t="str">
        <f t="shared" si="576"/>
        <v/>
      </c>
      <c r="HZ94" s="177" t="str">
        <f t="shared" si="577"/>
        <v/>
      </c>
      <c r="IA94" s="177" t="str">
        <f t="shared" si="384"/>
        <v/>
      </c>
      <c r="IB94" s="177" t="str">
        <f t="shared" si="602"/>
        <v/>
      </c>
      <c r="IC94" s="177" t="str">
        <f t="shared" si="603"/>
        <v/>
      </c>
      <c r="ID94" s="177" t="str">
        <f t="shared" si="604"/>
        <v/>
      </c>
      <c r="IE94" s="177" t="str">
        <f t="shared" si="605"/>
        <v/>
      </c>
      <c r="IF94" s="177" t="str">
        <f t="shared" si="606"/>
        <v/>
      </c>
      <c r="IG94" s="177" t="str">
        <f t="shared" si="607"/>
        <v/>
      </c>
      <c r="IH94" s="192" t="str">
        <f t="shared" si="364"/>
        <v/>
      </c>
      <c r="II94" s="193" t="e">
        <f t="shared" si="365"/>
        <v>#N/A</v>
      </c>
      <c r="IJ94" s="193" t="e">
        <f t="shared" si="621"/>
        <v>#N/A</v>
      </c>
      <c r="IK94" s="193" t="e">
        <f t="shared" si="621"/>
        <v>#N/A</v>
      </c>
      <c r="IL94" s="193" t="e">
        <f t="shared" si="621"/>
        <v>#N/A</v>
      </c>
      <c r="IM94" s="193" t="e">
        <f t="shared" si="596"/>
        <v>#N/A</v>
      </c>
      <c r="IN94" s="193" t="e">
        <f t="shared" si="596"/>
        <v>#N/A</v>
      </c>
      <c r="IO94" s="193" t="e">
        <f t="shared" si="596"/>
        <v>#N/A</v>
      </c>
      <c r="IP94" s="193" t="e">
        <f t="shared" si="596"/>
        <v>#N/A</v>
      </c>
      <c r="IQ94" s="193" t="e">
        <f t="shared" si="596"/>
        <v>#N/A</v>
      </c>
      <c r="IR94" s="193" t="e">
        <f t="shared" si="596"/>
        <v>#N/A</v>
      </c>
      <c r="IS94" s="193" t="e">
        <f t="shared" si="596"/>
        <v>#N/A</v>
      </c>
      <c r="IT94" s="193" t="e">
        <f t="shared" si="596"/>
        <v>#N/A</v>
      </c>
      <c r="IU94" s="193" t="e">
        <f t="shared" si="596"/>
        <v>#N/A</v>
      </c>
      <c r="IV94" s="193" t="e">
        <f t="shared" si="596"/>
        <v>#N/A</v>
      </c>
      <c r="IW94" s="193" t="e">
        <f t="shared" si="596"/>
        <v>#N/A</v>
      </c>
      <c r="IX94" s="193" t="e">
        <f t="shared" si="596"/>
        <v>#N/A</v>
      </c>
      <c r="IY94" s="193" t="e">
        <f t="shared" si="596"/>
        <v>#N/A</v>
      </c>
      <c r="IZ94" s="193" t="e">
        <f t="shared" si="596"/>
        <v>#N/A</v>
      </c>
      <c r="JA94" s="193" t="e">
        <f t="shared" si="596"/>
        <v>#N/A</v>
      </c>
      <c r="JB94" s="193" t="e">
        <f t="shared" si="591"/>
        <v>#N/A</v>
      </c>
      <c r="JC94" s="193" t="e">
        <f t="shared" si="591"/>
        <v>#N/A</v>
      </c>
      <c r="JD94" s="193" t="e">
        <f t="shared" si="591"/>
        <v>#N/A</v>
      </c>
      <c r="JE94" s="193" t="e">
        <f t="shared" si="591"/>
        <v>#N/A</v>
      </c>
      <c r="JF94" s="193" t="e">
        <f t="shared" si="591"/>
        <v>#N/A</v>
      </c>
      <c r="JG94" s="193" t="e">
        <f t="shared" si="591"/>
        <v>#N/A</v>
      </c>
      <c r="JH94" s="193" t="e">
        <f t="shared" si="591"/>
        <v>#N/A</v>
      </c>
      <c r="JI94" s="193" t="e">
        <f t="shared" si="591"/>
        <v>#N/A</v>
      </c>
      <c r="JJ94" s="193" t="e">
        <f t="shared" si="591"/>
        <v>#N/A</v>
      </c>
      <c r="JK94" s="193" t="e">
        <f t="shared" si="591"/>
        <v>#N/A</v>
      </c>
      <c r="JL94" s="193" t="e">
        <f t="shared" si="591"/>
        <v>#N/A</v>
      </c>
      <c r="JM94" s="193" t="e">
        <f t="shared" si="591"/>
        <v>#N/A</v>
      </c>
      <c r="JN94" s="193" t="e">
        <f t="shared" si="591"/>
        <v>#N/A</v>
      </c>
      <c r="JO94" s="193" t="e">
        <f t="shared" si="591"/>
        <v>#N/A</v>
      </c>
      <c r="JP94" s="193" t="e">
        <f t="shared" si="591"/>
        <v>#N/A</v>
      </c>
      <c r="JQ94" s="193" t="e">
        <f t="shared" ref="JQ94:KE103" si="625">IF(ISNONTEXT($X94),IF($N94="R",_xlfn.BETA.DIST(BX94,$T94,$U94,FALSE,$G94,$I94),_xlfn.BETA.DIST(BX94,$U94,$T94,FALSE,$G94,$I94)),NA())</f>
        <v>#N/A</v>
      </c>
      <c r="JR94" s="193" t="e">
        <f t="shared" si="625"/>
        <v>#N/A</v>
      </c>
      <c r="JS94" s="193" t="e">
        <f t="shared" si="625"/>
        <v>#N/A</v>
      </c>
      <c r="JT94" s="193" t="e">
        <f t="shared" si="625"/>
        <v>#N/A</v>
      </c>
      <c r="JU94" s="193" t="e">
        <f t="shared" si="625"/>
        <v>#N/A</v>
      </c>
      <c r="JV94" s="193" t="e">
        <f t="shared" si="625"/>
        <v>#N/A</v>
      </c>
      <c r="JW94" s="193" t="e">
        <f t="shared" si="625"/>
        <v>#N/A</v>
      </c>
      <c r="JX94" s="193" t="e">
        <f t="shared" si="625"/>
        <v>#N/A</v>
      </c>
      <c r="JY94" s="193" t="e">
        <f t="shared" si="625"/>
        <v>#N/A</v>
      </c>
      <c r="JZ94" s="193" t="e">
        <f t="shared" si="625"/>
        <v>#N/A</v>
      </c>
      <c r="KA94" s="193" t="e">
        <f t="shared" si="625"/>
        <v>#N/A</v>
      </c>
      <c r="KB94" s="193" t="e">
        <f t="shared" si="625"/>
        <v>#N/A</v>
      </c>
      <c r="KC94" s="193" t="e">
        <f t="shared" si="625"/>
        <v>#N/A</v>
      </c>
      <c r="KD94" s="193" t="e">
        <f t="shared" si="625"/>
        <v>#N/A</v>
      </c>
      <c r="KE94" s="193" t="e">
        <f t="shared" si="625"/>
        <v>#N/A</v>
      </c>
      <c r="KF94" s="193" t="e">
        <f t="shared" si="610"/>
        <v>#N/A</v>
      </c>
      <c r="KG94" s="193" t="e">
        <f t="shared" si="610"/>
        <v>#N/A</v>
      </c>
      <c r="KH94" s="193" t="e">
        <f t="shared" si="610"/>
        <v>#N/A</v>
      </c>
      <c r="KI94" s="193" t="e">
        <f t="shared" si="610"/>
        <v>#N/A</v>
      </c>
      <c r="KJ94" s="193" t="e">
        <f t="shared" si="610"/>
        <v>#N/A</v>
      </c>
      <c r="KK94" s="193" t="e">
        <f t="shared" si="610"/>
        <v>#N/A</v>
      </c>
      <c r="KL94" s="193" t="e">
        <f t="shared" si="610"/>
        <v>#N/A</v>
      </c>
      <c r="KM94" s="193" t="e">
        <f t="shared" si="610"/>
        <v>#N/A</v>
      </c>
      <c r="KN94" s="193" t="e">
        <f t="shared" si="610"/>
        <v>#N/A</v>
      </c>
      <c r="KO94" s="193" t="e">
        <f t="shared" si="610"/>
        <v>#N/A</v>
      </c>
      <c r="KP94" s="193" t="e">
        <f t="shared" si="610"/>
        <v>#N/A</v>
      </c>
      <c r="KQ94" s="193" t="e">
        <f t="shared" si="610"/>
        <v>#N/A</v>
      </c>
      <c r="KR94" s="193" t="e">
        <f t="shared" si="610"/>
        <v>#N/A</v>
      </c>
      <c r="KS94" s="193" t="e">
        <f t="shared" si="610"/>
        <v>#N/A</v>
      </c>
      <c r="KT94" s="193" t="e">
        <f t="shared" si="610"/>
        <v>#N/A</v>
      </c>
      <c r="KU94" s="193" t="e">
        <f t="shared" si="385"/>
        <v>#N/A</v>
      </c>
      <c r="KV94" s="193" t="e">
        <f t="shared" si="622"/>
        <v>#N/A</v>
      </c>
      <c r="KW94" s="193" t="e">
        <f t="shared" si="622"/>
        <v>#N/A</v>
      </c>
      <c r="KX94" s="193" t="e">
        <f t="shared" si="622"/>
        <v>#N/A</v>
      </c>
      <c r="KY94" s="193" t="e">
        <f t="shared" si="597"/>
        <v>#N/A</v>
      </c>
      <c r="KZ94" s="193" t="e">
        <f t="shared" si="597"/>
        <v>#N/A</v>
      </c>
      <c r="LA94" s="193" t="e">
        <f t="shared" si="597"/>
        <v>#N/A</v>
      </c>
      <c r="LB94" s="193" t="e">
        <f t="shared" si="597"/>
        <v>#N/A</v>
      </c>
      <c r="LC94" s="193" t="e">
        <f t="shared" si="597"/>
        <v>#N/A</v>
      </c>
      <c r="LD94" s="193" t="e">
        <f t="shared" si="597"/>
        <v>#N/A</v>
      </c>
      <c r="LE94" s="193" t="e">
        <f t="shared" si="597"/>
        <v>#N/A</v>
      </c>
      <c r="LF94" s="193" t="e">
        <f t="shared" si="597"/>
        <v>#N/A</v>
      </c>
      <c r="LG94" s="193" t="e">
        <f t="shared" si="597"/>
        <v>#N/A</v>
      </c>
      <c r="LH94" s="193" t="e">
        <f t="shared" si="597"/>
        <v>#N/A</v>
      </c>
      <c r="LI94" s="193" t="e">
        <f t="shared" si="597"/>
        <v>#N/A</v>
      </c>
      <c r="LJ94" s="193" t="e">
        <f t="shared" si="597"/>
        <v>#N/A</v>
      </c>
      <c r="LK94" s="193" t="e">
        <f t="shared" si="597"/>
        <v>#N/A</v>
      </c>
      <c r="LL94" s="193" t="e">
        <f t="shared" si="597"/>
        <v>#N/A</v>
      </c>
      <c r="LM94" s="193" t="e">
        <f t="shared" si="597"/>
        <v>#N/A</v>
      </c>
      <c r="LN94" s="193" t="e">
        <f t="shared" si="592"/>
        <v>#N/A</v>
      </c>
      <c r="LO94" s="193" t="e">
        <f t="shared" si="592"/>
        <v>#N/A</v>
      </c>
      <c r="LP94" s="193" t="e">
        <f t="shared" si="592"/>
        <v>#N/A</v>
      </c>
      <c r="LQ94" s="193" t="e">
        <f t="shared" si="592"/>
        <v>#N/A</v>
      </c>
      <c r="LR94" s="193" t="e">
        <f t="shared" si="592"/>
        <v>#N/A</v>
      </c>
      <c r="LS94" s="193" t="e">
        <f t="shared" si="592"/>
        <v>#N/A</v>
      </c>
      <c r="LT94" s="193" t="e">
        <f t="shared" si="592"/>
        <v>#N/A</v>
      </c>
      <c r="LU94" s="193" t="e">
        <f t="shared" si="592"/>
        <v>#N/A</v>
      </c>
      <c r="LV94" s="193" t="e">
        <f t="shared" si="592"/>
        <v>#N/A</v>
      </c>
      <c r="LW94" s="193" t="e">
        <f t="shared" si="592"/>
        <v>#N/A</v>
      </c>
      <c r="LX94" s="193" t="e">
        <f t="shared" si="592"/>
        <v>#N/A</v>
      </c>
      <c r="LY94" s="193" t="e">
        <f t="shared" si="592"/>
        <v>#N/A</v>
      </c>
      <c r="LZ94" s="193" t="e">
        <f t="shared" si="592"/>
        <v>#N/A</v>
      </c>
      <c r="MA94" s="193" t="e">
        <f t="shared" si="592"/>
        <v>#N/A</v>
      </c>
      <c r="MB94" s="193" t="e">
        <f t="shared" si="592"/>
        <v>#N/A</v>
      </c>
      <c r="MC94" s="193" t="e">
        <f t="shared" ref="MC94:MQ103" si="626">IF(ISNONTEXT($X94),IF($N94="R",_xlfn.BETA.DIST(EJ94,$T94,$U94,FALSE,$G94,$I94),_xlfn.BETA.DIST(EJ94,$U94,$T94,FALSE,$G94,$I94)),NA())</f>
        <v>#N/A</v>
      </c>
      <c r="MD94" s="193" t="e">
        <f t="shared" si="626"/>
        <v>#N/A</v>
      </c>
      <c r="ME94" s="193" t="e">
        <f t="shared" si="626"/>
        <v>#N/A</v>
      </c>
      <c r="MF94" s="193" t="e">
        <f t="shared" si="626"/>
        <v>#N/A</v>
      </c>
      <c r="MG94" s="193" t="e">
        <f t="shared" si="626"/>
        <v>#N/A</v>
      </c>
      <c r="MH94" s="193" t="e">
        <f t="shared" si="626"/>
        <v>#N/A</v>
      </c>
      <c r="MI94" s="193" t="e">
        <f t="shared" si="626"/>
        <v>#N/A</v>
      </c>
      <c r="MJ94" s="193" t="e">
        <f t="shared" si="626"/>
        <v>#N/A</v>
      </c>
      <c r="MK94" s="193" t="e">
        <f t="shared" si="626"/>
        <v>#N/A</v>
      </c>
      <c r="ML94" s="193" t="e">
        <f t="shared" si="626"/>
        <v>#N/A</v>
      </c>
      <c r="MM94" s="193" t="e">
        <f t="shared" si="626"/>
        <v>#N/A</v>
      </c>
      <c r="MN94" s="193" t="e">
        <f t="shared" si="626"/>
        <v>#N/A</v>
      </c>
      <c r="MO94" s="193" t="e">
        <f t="shared" si="626"/>
        <v>#N/A</v>
      </c>
      <c r="MP94" s="193" t="e">
        <f t="shared" si="626"/>
        <v>#N/A</v>
      </c>
      <c r="MQ94" s="193" t="e">
        <f t="shared" si="626"/>
        <v>#N/A</v>
      </c>
      <c r="MR94" s="193" t="e">
        <f t="shared" si="611"/>
        <v>#N/A</v>
      </c>
      <c r="MS94" s="193" t="e">
        <f t="shared" si="611"/>
        <v>#N/A</v>
      </c>
      <c r="MT94" s="193" t="e">
        <f t="shared" si="611"/>
        <v>#N/A</v>
      </c>
      <c r="MU94" s="193" t="e">
        <f t="shared" si="611"/>
        <v>#N/A</v>
      </c>
      <c r="MV94" s="193" t="e">
        <f t="shared" si="611"/>
        <v>#N/A</v>
      </c>
      <c r="MW94" s="193" t="e">
        <f t="shared" si="611"/>
        <v>#N/A</v>
      </c>
      <c r="MX94" s="193" t="e">
        <f t="shared" si="611"/>
        <v>#N/A</v>
      </c>
      <c r="MY94" s="193" t="e">
        <f t="shared" si="611"/>
        <v>#N/A</v>
      </c>
      <c r="MZ94" s="193" t="e">
        <f t="shared" si="611"/>
        <v>#N/A</v>
      </c>
      <c r="NA94" s="193" t="e">
        <f t="shared" si="611"/>
        <v>#N/A</v>
      </c>
      <c r="NB94" s="193" t="e">
        <f t="shared" si="611"/>
        <v>#N/A</v>
      </c>
      <c r="NC94" s="193" t="e">
        <f t="shared" si="611"/>
        <v>#N/A</v>
      </c>
      <c r="ND94" s="193" t="e">
        <f t="shared" si="611"/>
        <v>#N/A</v>
      </c>
      <c r="NE94" s="193" t="e">
        <f t="shared" si="611"/>
        <v>#N/A</v>
      </c>
      <c r="NF94" s="193" t="e">
        <f t="shared" si="611"/>
        <v>#N/A</v>
      </c>
      <c r="NG94" s="193" t="e">
        <f t="shared" si="386"/>
        <v>#N/A</v>
      </c>
      <c r="NH94" s="193" t="e">
        <f t="shared" si="623"/>
        <v>#N/A</v>
      </c>
      <c r="NI94" s="193" t="e">
        <f t="shared" si="623"/>
        <v>#N/A</v>
      </c>
      <c r="NJ94" s="193" t="e">
        <f t="shared" si="623"/>
        <v>#N/A</v>
      </c>
      <c r="NK94" s="193" t="e">
        <f t="shared" si="598"/>
        <v>#N/A</v>
      </c>
      <c r="NL94" s="193" t="e">
        <f t="shared" si="598"/>
        <v>#N/A</v>
      </c>
      <c r="NM94" s="193" t="e">
        <f t="shared" si="598"/>
        <v>#N/A</v>
      </c>
      <c r="NN94" s="193" t="e">
        <f t="shared" si="598"/>
        <v>#N/A</v>
      </c>
      <c r="NO94" s="193" t="e">
        <f t="shared" si="598"/>
        <v>#N/A</v>
      </c>
      <c r="NP94" s="193" t="e">
        <f t="shared" si="598"/>
        <v>#N/A</v>
      </c>
      <c r="NQ94" s="193" t="e">
        <f t="shared" si="598"/>
        <v>#N/A</v>
      </c>
      <c r="NR94" s="193" t="e">
        <f t="shared" si="598"/>
        <v>#N/A</v>
      </c>
      <c r="NS94" s="193" t="e">
        <f t="shared" si="598"/>
        <v>#N/A</v>
      </c>
      <c r="NT94" s="193" t="e">
        <f t="shared" si="598"/>
        <v>#N/A</v>
      </c>
      <c r="NU94" s="193" t="e">
        <f t="shared" si="598"/>
        <v>#N/A</v>
      </c>
      <c r="NV94" s="193" t="e">
        <f t="shared" si="598"/>
        <v>#N/A</v>
      </c>
      <c r="NW94" s="193" t="e">
        <f t="shared" si="598"/>
        <v>#N/A</v>
      </c>
      <c r="NX94" s="193" t="e">
        <f t="shared" si="598"/>
        <v>#N/A</v>
      </c>
      <c r="NY94" s="193" t="e">
        <f t="shared" si="598"/>
        <v>#N/A</v>
      </c>
      <c r="NZ94" s="193" t="e">
        <f t="shared" si="593"/>
        <v>#N/A</v>
      </c>
      <c r="OA94" s="193" t="e">
        <f t="shared" si="593"/>
        <v>#N/A</v>
      </c>
      <c r="OB94" s="193" t="e">
        <f t="shared" si="593"/>
        <v>#N/A</v>
      </c>
      <c r="OC94" s="193" t="e">
        <f t="shared" si="593"/>
        <v>#N/A</v>
      </c>
      <c r="OD94" s="193" t="e">
        <f t="shared" si="593"/>
        <v>#N/A</v>
      </c>
      <c r="OE94" s="193" t="e">
        <f t="shared" si="593"/>
        <v>#N/A</v>
      </c>
      <c r="OF94" s="193" t="e">
        <f t="shared" si="593"/>
        <v>#N/A</v>
      </c>
      <c r="OG94" s="193" t="e">
        <f t="shared" si="593"/>
        <v>#N/A</v>
      </c>
      <c r="OH94" s="193" t="e">
        <f t="shared" si="593"/>
        <v>#N/A</v>
      </c>
      <c r="OI94" s="193" t="e">
        <f t="shared" si="593"/>
        <v>#N/A</v>
      </c>
      <c r="OJ94" s="193" t="e">
        <f t="shared" si="593"/>
        <v>#N/A</v>
      </c>
      <c r="OK94" s="193" t="e">
        <f t="shared" si="593"/>
        <v>#N/A</v>
      </c>
      <c r="OL94" s="193" t="e">
        <f t="shared" si="593"/>
        <v>#N/A</v>
      </c>
      <c r="OM94" s="193" t="e">
        <f t="shared" si="593"/>
        <v>#N/A</v>
      </c>
      <c r="ON94" s="193" t="e">
        <f t="shared" si="593"/>
        <v>#N/A</v>
      </c>
      <c r="OO94" s="193" t="e">
        <f t="shared" ref="OO94:PC103" si="627">IF(ISNONTEXT($X94),IF($N94="R",_xlfn.BETA.DIST(GV94,$T94,$U94,FALSE,$G94,$I94),_xlfn.BETA.DIST(GV94,$U94,$T94,FALSE,$G94,$I94)),NA())</f>
        <v>#N/A</v>
      </c>
      <c r="OP94" s="193" t="e">
        <f t="shared" si="627"/>
        <v>#N/A</v>
      </c>
      <c r="OQ94" s="193" t="e">
        <f t="shared" si="627"/>
        <v>#N/A</v>
      </c>
      <c r="OR94" s="193" t="e">
        <f t="shared" si="627"/>
        <v>#N/A</v>
      </c>
      <c r="OS94" s="193" t="e">
        <f t="shared" si="627"/>
        <v>#N/A</v>
      </c>
      <c r="OT94" s="193" t="e">
        <f t="shared" si="627"/>
        <v>#N/A</v>
      </c>
      <c r="OU94" s="193" t="e">
        <f t="shared" si="627"/>
        <v>#N/A</v>
      </c>
      <c r="OV94" s="193" t="e">
        <f t="shared" si="627"/>
        <v>#N/A</v>
      </c>
      <c r="OW94" s="193" t="e">
        <f t="shared" si="627"/>
        <v>#N/A</v>
      </c>
      <c r="OX94" s="193" t="e">
        <f t="shared" si="627"/>
        <v>#N/A</v>
      </c>
      <c r="OY94" s="193" t="e">
        <f t="shared" si="627"/>
        <v>#N/A</v>
      </c>
      <c r="OZ94" s="193" t="e">
        <f t="shared" si="627"/>
        <v>#N/A</v>
      </c>
      <c r="PA94" s="193" t="e">
        <f t="shared" si="627"/>
        <v>#N/A</v>
      </c>
      <c r="PB94" s="193" t="e">
        <f t="shared" si="627"/>
        <v>#N/A</v>
      </c>
      <c r="PC94" s="193" t="e">
        <f t="shared" si="627"/>
        <v>#N/A</v>
      </c>
      <c r="PD94" s="193" t="e">
        <f t="shared" si="612"/>
        <v>#N/A</v>
      </c>
      <c r="PE94" s="193" t="e">
        <f t="shared" si="612"/>
        <v>#N/A</v>
      </c>
      <c r="PF94" s="193" t="e">
        <f t="shared" si="612"/>
        <v>#N/A</v>
      </c>
      <c r="PG94" s="193" t="e">
        <f t="shared" si="612"/>
        <v>#N/A</v>
      </c>
      <c r="PH94" s="193" t="e">
        <f t="shared" si="612"/>
        <v>#N/A</v>
      </c>
      <c r="PI94" s="193" t="e">
        <f t="shared" si="612"/>
        <v>#N/A</v>
      </c>
      <c r="PJ94" s="193" t="e">
        <f t="shared" si="612"/>
        <v>#N/A</v>
      </c>
      <c r="PK94" s="193" t="e">
        <f t="shared" si="612"/>
        <v>#N/A</v>
      </c>
      <c r="PL94" s="193" t="e">
        <f t="shared" si="612"/>
        <v>#N/A</v>
      </c>
      <c r="PM94" s="193" t="e">
        <f t="shared" si="612"/>
        <v>#N/A</v>
      </c>
      <c r="PN94" s="193" t="e">
        <f t="shared" si="612"/>
        <v>#N/A</v>
      </c>
      <c r="PO94" s="193" t="e">
        <f t="shared" si="612"/>
        <v>#N/A</v>
      </c>
      <c r="PP94" s="193" t="e">
        <f t="shared" si="612"/>
        <v>#N/A</v>
      </c>
      <c r="PQ94" s="193" t="e">
        <f t="shared" si="612"/>
        <v>#N/A</v>
      </c>
      <c r="PR94" s="193" t="e">
        <f t="shared" si="612"/>
        <v>#N/A</v>
      </c>
      <c r="PS94" s="193" t="e">
        <f t="shared" si="387"/>
        <v>#N/A</v>
      </c>
      <c r="PT94" s="193" t="e">
        <f t="shared" si="608"/>
        <v>#N/A</v>
      </c>
      <c r="PU94" s="193" t="e">
        <f t="shared" si="608"/>
        <v>#N/A</v>
      </c>
      <c r="PV94" s="193" t="e">
        <f t="shared" si="608"/>
        <v>#N/A</v>
      </c>
      <c r="PW94" s="193" t="e">
        <f t="shared" si="608"/>
        <v>#N/A</v>
      </c>
      <c r="PX94" s="193" t="e">
        <f t="shared" si="608"/>
        <v>#N/A</v>
      </c>
      <c r="PY94" s="193" t="e">
        <f t="shared" si="608"/>
        <v>#N/A</v>
      </c>
      <c r="PZ94" s="193" t="e">
        <f t="shared" si="608"/>
        <v>#N/A</v>
      </c>
      <c r="QA94" s="193" t="e">
        <f t="shared" si="608"/>
        <v>#N/A</v>
      </c>
    </row>
    <row r="95" spans="1:443" hidden="1" x14ac:dyDescent="0.45">
      <c r="A95" s="276"/>
      <c r="B95" s="277" t="str">
        <f>IF(OR($T95="",$U95=""),"",ROUND(_xlfn.BETA.INV(ABS(VLOOKUP($Z$1,VLookups!$A$30:$B$31,2,FALSE)-B$2),IF($N95="L",$U95,$T95),IF($N95="L",$T95,$U95),$G95,$I95),0))</f>
        <v/>
      </c>
      <c r="C95" s="287" t="str">
        <f t="shared" si="378"/>
        <v/>
      </c>
      <c r="D95" s="288" t="str">
        <f t="shared" si="379"/>
        <v/>
      </c>
      <c r="E95" s="134"/>
      <c r="F95" s="279"/>
      <c r="G95" s="280" t="str">
        <f t="shared" si="367"/>
        <v/>
      </c>
      <c r="H95" s="281"/>
      <c r="I95" s="280" t="str">
        <f t="shared" si="368"/>
        <v/>
      </c>
      <c r="J95" s="279"/>
      <c r="K95" s="135"/>
      <c r="L95" s="110" t="str">
        <f t="shared" si="369"/>
        <v/>
      </c>
      <c r="M95" s="21" t="str">
        <f t="shared" si="370"/>
        <v/>
      </c>
      <c r="N95" s="22" t="str">
        <f t="shared" si="371"/>
        <v/>
      </c>
      <c r="O95" s="23" t="str">
        <f>IF(M95="","",IF(OR($M95&lt;Skew!$B$3,$M95=Skew!$B$3),IF($M95&gt;Skew!$C$3,Skew!$A$3,IF($M95&gt;Skew!$C$4,Skew!$A$4,IF($M95&gt;Skew!$C$5,Skew!$A$5,IF($M95&gt;Skew!$C$6,Skew!$A$6,IF($M95&gt;Skew!$C$7,Skew!$A$7,IF($M95&gt;Skew!$C$8,Skew!$A$8,IF($M95&gt;Skew!$C$9,Skew!$A$9,IF($M95&gt;Skew!$C$10,Skew!$A$10,IF($M95&gt;Skew!$C$11,Skew!$A$11,IF($M95&gt;Skew!$C$12,Skew!$A$12,IF($M95&gt;Skew!$C$13,Skew!$A$13,IF($M95&gt;Skew!$C$14,Skew!$A$14,IF($M95&gt;Skew!$C$15,Skew!$A$15,IF($M95&gt;Skew!$C$16,Skew!$A$16,Skew!$A$17)
)))))))))))))))</f>
        <v/>
      </c>
      <c r="P95" s="22" t="str">
        <f>IF(M95="","",MATCH(O95,Skew!$A$3:$A$17,0))</f>
        <v/>
      </c>
      <c r="Q95" s="22" t="str">
        <f t="shared" si="357"/>
        <v/>
      </c>
      <c r="R95" s="24"/>
      <c r="S95" s="22" t="str">
        <f>IF(OR(M95="",R95=""),"",MATCH(R95,Confidence!$A$3:$A$12,0))</f>
        <v/>
      </c>
      <c r="T95" s="25" t="str">
        <f t="shared" si="358"/>
        <v/>
      </c>
      <c r="U95" s="25" t="str">
        <f t="shared" si="359"/>
        <v/>
      </c>
      <c r="V95" s="22"/>
      <c r="W95" s="102" t="str">
        <f t="shared" si="360"/>
        <v/>
      </c>
      <c r="X95" s="102" t="str">
        <f t="shared" si="361"/>
        <v/>
      </c>
      <c r="Y95" s="37" t="str">
        <f t="shared" si="362"/>
        <v/>
      </c>
      <c r="Z95" s="115"/>
      <c r="AA95" s="204" t="str">
        <f>IF(AND(G95&gt;0,H95&gt;0,I95&gt;0,T95&gt;0,U95&gt;0,Z95&gt;0,NOT(R95="")),ABS(VLOOKUP($Z$1,VLookups!$A$30:$B$31,2,FALSE)-_xlfn.BETA.DIST(Z95,IF(N95="L",U95,T95),IF(N95="L",T95,U95),TRUE,G95,I95)),"")</f>
        <v/>
      </c>
      <c r="AB95" s="112" t="str">
        <f>IF(OR($T95="",$U95=""),"",_xlfn.BETA.INV(ABS(VLOOKUP($Z$1,VLookups!$A$30:$B$31,2,FALSE)-AB$3),IF($N95="L",$U95,$T95),IF($N95="L",$T95,$U95),$G95,$I95))</f>
        <v/>
      </c>
      <c r="AC95" s="113" t="str">
        <f>IF(OR($T95="",$U95=""),"",_xlfn.BETA.INV(ABS(VLOOKUP($Z$1,VLookups!$A$30:$B$31,2,FALSE)-AC$3),IF($N95="L",$U95,$T95),IF($N95="L",$T95,$U95),$G95,$I95))</f>
        <v/>
      </c>
      <c r="AD95" s="112" t="str">
        <f>IF(OR($T95="",$U95=""),"",_xlfn.BETA.INV(ABS(VLOOKUP($Z$1,VLookups!$A$30:$B$31,2,FALSE)-AD$3),IF($N95="L",$U95,$T95),IF($N95="L",$T95,$U95),$G95,$I95))</f>
        <v/>
      </c>
      <c r="AE95" s="113" t="str">
        <f>IF(OR($T95="",$U95=""),"",_xlfn.BETA.INV(ABS(VLOOKUP($Z$1,VLookups!$A$30:$B$31,2,FALSE)-AE$3),IF($N95="L",$U95,$T95),IF($N95="L",$T95,$U95),$G95,$I95))</f>
        <v/>
      </c>
      <c r="AF95" s="112" t="str">
        <f>IF(OR($T95="",$U95=""),"",_xlfn.BETA.INV(ABS(VLOOKUP($Z$1,VLookups!$A$30:$B$31,2,FALSE)-AF$3),IF($N95="L",$U95,$T95),IF($N95="L",$T95,$U95),$G95,$I95))</f>
        <v/>
      </c>
      <c r="AG95" s="113" t="str">
        <f>IF(OR($T95="",$U95=""),"",_xlfn.BETA.INV(ABS(VLOOKUP($Z$1,VLookups!$A$30:$B$31,2,FALSE)-AG$3),IF($N95="L",$U95,$T95),IF($N95="L",$T95,$U95),$G95,$I95))</f>
        <v/>
      </c>
      <c r="AH95" s="112" t="str">
        <f>IF(OR($T95="",$U95=""),"",_xlfn.BETA.INV(ABS(VLOOKUP($Z$1,VLookups!$A$30:$B$31,2,FALSE)-AH$3),IF($N95="L",$U95,$T95),IF($N95="L",$T95,$U95),$G95,$I95))</f>
        <v/>
      </c>
      <c r="AI95" s="113" t="str">
        <f>IF(OR($T95="",$U95=""),"",_xlfn.BETA.INV(ABS(VLOOKUP($Z$1,VLookups!$A$30:$B$31,2,FALSE)-AI$3),IF($N95="L",$U95,$T95),IF($N95="L",$T95,$U95),$G95,$I95))</f>
        <v/>
      </c>
      <c r="AJ95" s="112" t="str">
        <f>IF(OR($T95="",$U95=""),"",_xlfn.BETA.INV(ABS(VLOOKUP($Z$1,VLookups!$A$30:$B$31,2,FALSE)-AJ$3),IF($N95="L",$U95,$T95),IF($N95="L",$T95,$U95),$G95,$I95))</f>
        <v/>
      </c>
      <c r="AK95" s="113" t="str">
        <f>IF(OR($T95="",$U95=""),"",_xlfn.BETA.INV(ABS(VLOOKUP($Z$1,VLookups!$A$30:$B$31,2,FALSE)-AK$3),IF($N95="L",$U95,$T95),IF($N95="L",$T95,$U95),$G95,$I95))</f>
        <v/>
      </c>
      <c r="AL95" s="112" t="str">
        <f>IF(OR($T95="",$U95=""),"",_xlfn.BETA.INV(ABS(VLOOKUP($Z$1,VLookups!$A$30:$B$31,2,FALSE)-AL$3),IF($N95="L",$U95,$T95),IF($N95="L",$T95,$U95),$G95,$I95))</f>
        <v/>
      </c>
      <c r="AM95" s="113" t="str">
        <f>IF(OR($T95="",$U95=""),"",_xlfn.BETA.INV(ABS(VLOOKUP($Z$1,VLookups!$A$30:$B$31,2,FALSE)-AM$3),IF($N95="L",$U95,$T95),IF($N95="L",$T95,$U95),$G95,$I95))</f>
        <v/>
      </c>
      <c r="AN95" s="15"/>
      <c r="AO95" s="194" t="str">
        <f t="shared" si="372"/>
        <v/>
      </c>
      <c r="AP95" s="192" t="str">
        <f t="shared" si="373"/>
        <v/>
      </c>
      <c r="AQ95" s="177" t="str">
        <f t="shared" ref="AQ95" si="628">IF(ISNONTEXT($AO95),AP95+$AO95,"")</f>
        <v/>
      </c>
      <c r="AR95" s="177" t="str">
        <f t="shared" si="389"/>
        <v/>
      </c>
      <c r="AS95" s="177" t="str">
        <f t="shared" si="390"/>
        <v/>
      </c>
      <c r="AT95" s="177" t="str">
        <f t="shared" si="391"/>
        <v/>
      </c>
      <c r="AU95" s="177" t="str">
        <f t="shared" si="392"/>
        <v/>
      </c>
      <c r="AV95" s="177" t="str">
        <f t="shared" si="393"/>
        <v/>
      </c>
      <c r="AW95" s="177" t="str">
        <f t="shared" si="394"/>
        <v/>
      </c>
      <c r="AX95" s="177" t="str">
        <f t="shared" si="395"/>
        <v/>
      </c>
      <c r="AY95" s="177" t="str">
        <f t="shared" si="396"/>
        <v/>
      </c>
      <c r="AZ95" s="177" t="str">
        <f t="shared" si="397"/>
        <v/>
      </c>
      <c r="BA95" s="177" t="str">
        <f t="shared" si="398"/>
        <v/>
      </c>
      <c r="BB95" s="177" t="str">
        <f t="shared" si="399"/>
        <v/>
      </c>
      <c r="BC95" s="177" t="str">
        <f t="shared" si="400"/>
        <v/>
      </c>
      <c r="BD95" s="177" t="str">
        <f t="shared" si="401"/>
        <v/>
      </c>
      <c r="BE95" s="177" t="str">
        <f t="shared" si="402"/>
        <v/>
      </c>
      <c r="BF95" s="177" t="str">
        <f t="shared" si="403"/>
        <v/>
      </c>
      <c r="BG95" s="177" t="str">
        <f t="shared" si="404"/>
        <v/>
      </c>
      <c r="BH95" s="177" t="str">
        <f t="shared" si="405"/>
        <v/>
      </c>
      <c r="BI95" s="177" t="str">
        <f t="shared" si="406"/>
        <v/>
      </c>
      <c r="BJ95" s="177" t="str">
        <f t="shared" si="407"/>
        <v/>
      </c>
      <c r="BK95" s="177" t="str">
        <f t="shared" si="408"/>
        <v/>
      </c>
      <c r="BL95" s="177" t="str">
        <f t="shared" si="409"/>
        <v/>
      </c>
      <c r="BM95" s="177" t="str">
        <f t="shared" si="410"/>
        <v/>
      </c>
      <c r="BN95" s="177" t="str">
        <f t="shared" si="411"/>
        <v/>
      </c>
      <c r="BO95" s="177" t="str">
        <f t="shared" si="412"/>
        <v/>
      </c>
      <c r="BP95" s="177" t="str">
        <f t="shared" si="413"/>
        <v/>
      </c>
      <c r="BQ95" s="177" t="str">
        <f t="shared" si="414"/>
        <v/>
      </c>
      <c r="BR95" s="177" t="str">
        <f t="shared" si="415"/>
        <v/>
      </c>
      <c r="BS95" s="177" t="str">
        <f t="shared" si="416"/>
        <v/>
      </c>
      <c r="BT95" s="177" t="str">
        <f t="shared" si="417"/>
        <v/>
      </c>
      <c r="BU95" s="177" t="str">
        <f t="shared" si="418"/>
        <v/>
      </c>
      <c r="BV95" s="177" t="str">
        <f t="shared" si="419"/>
        <v/>
      </c>
      <c r="BW95" s="177" t="str">
        <f t="shared" si="420"/>
        <v/>
      </c>
      <c r="BX95" s="177" t="str">
        <f t="shared" si="421"/>
        <v/>
      </c>
      <c r="BY95" s="177" t="str">
        <f t="shared" si="422"/>
        <v/>
      </c>
      <c r="BZ95" s="177" t="str">
        <f t="shared" si="423"/>
        <v/>
      </c>
      <c r="CA95" s="177" t="str">
        <f t="shared" si="424"/>
        <v/>
      </c>
      <c r="CB95" s="177" t="str">
        <f t="shared" si="425"/>
        <v/>
      </c>
      <c r="CC95" s="177" t="str">
        <f t="shared" si="426"/>
        <v/>
      </c>
      <c r="CD95" s="177" t="str">
        <f t="shared" si="427"/>
        <v/>
      </c>
      <c r="CE95" s="177" t="str">
        <f t="shared" si="428"/>
        <v/>
      </c>
      <c r="CF95" s="177" t="str">
        <f t="shared" si="429"/>
        <v/>
      </c>
      <c r="CG95" s="177" t="str">
        <f t="shared" si="430"/>
        <v/>
      </c>
      <c r="CH95" s="177" t="str">
        <f t="shared" si="431"/>
        <v/>
      </c>
      <c r="CI95" s="177" t="str">
        <f t="shared" si="432"/>
        <v/>
      </c>
      <c r="CJ95" s="177" t="str">
        <f t="shared" si="433"/>
        <v/>
      </c>
      <c r="CK95" s="177" t="str">
        <f t="shared" si="434"/>
        <v/>
      </c>
      <c r="CL95" s="177" t="str">
        <f t="shared" si="435"/>
        <v/>
      </c>
      <c r="CM95" s="177" t="str">
        <f t="shared" si="436"/>
        <v/>
      </c>
      <c r="CN95" s="177" t="str">
        <f t="shared" si="437"/>
        <v/>
      </c>
      <c r="CO95" s="177" t="str">
        <f t="shared" si="438"/>
        <v/>
      </c>
      <c r="CP95" s="177" t="str">
        <f t="shared" si="439"/>
        <v/>
      </c>
      <c r="CQ95" s="177" t="str">
        <f t="shared" si="440"/>
        <v/>
      </c>
      <c r="CR95" s="177" t="str">
        <f t="shared" si="441"/>
        <v/>
      </c>
      <c r="CS95" s="177" t="str">
        <f t="shared" si="442"/>
        <v/>
      </c>
      <c r="CT95" s="177" t="str">
        <f t="shared" si="443"/>
        <v/>
      </c>
      <c r="CU95" s="177" t="str">
        <f t="shared" si="444"/>
        <v/>
      </c>
      <c r="CV95" s="177" t="str">
        <f t="shared" si="445"/>
        <v/>
      </c>
      <c r="CW95" s="177" t="str">
        <f t="shared" si="446"/>
        <v/>
      </c>
      <c r="CX95" s="177" t="str">
        <f t="shared" si="447"/>
        <v/>
      </c>
      <c r="CY95" s="177" t="str">
        <f t="shared" si="448"/>
        <v/>
      </c>
      <c r="CZ95" s="177" t="str">
        <f t="shared" si="449"/>
        <v/>
      </c>
      <c r="DA95" s="177" t="str">
        <f t="shared" si="450"/>
        <v/>
      </c>
      <c r="DB95" s="177" t="str">
        <f t="shared" si="451"/>
        <v/>
      </c>
      <c r="DC95" s="177" t="str">
        <f t="shared" si="382"/>
        <v/>
      </c>
      <c r="DD95" s="177" t="str">
        <f t="shared" si="452"/>
        <v/>
      </c>
      <c r="DE95" s="177" t="str">
        <f t="shared" si="453"/>
        <v/>
      </c>
      <c r="DF95" s="177" t="str">
        <f t="shared" si="454"/>
        <v/>
      </c>
      <c r="DG95" s="177" t="str">
        <f t="shared" si="455"/>
        <v/>
      </c>
      <c r="DH95" s="177" t="str">
        <f t="shared" si="456"/>
        <v/>
      </c>
      <c r="DI95" s="177" t="str">
        <f t="shared" si="457"/>
        <v/>
      </c>
      <c r="DJ95" s="177" t="str">
        <f t="shared" si="458"/>
        <v/>
      </c>
      <c r="DK95" s="177" t="str">
        <f t="shared" si="459"/>
        <v/>
      </c>
      <c r="DL95" s="177" t="str">
        <f t="shared" si="460"/>
        <v/>
      </c>
      <c r="DM95" s="177" t="str">
        <f t="shared" si="461"/>
        <v/>
      </c>
      <c r="DN95" s="177" t="str">
        <f t="shared" si="462"/>
        <v/>
      </c>
      <c r="DO95" s="177" t="str">
        <f t="shared" si="463"/>
        <v/>
      </c>
      <c r="DP95" s="177" t="str">
        <f t="shared" si="464"/>
        <v/>
      </c>
      <c r="DQ95" s="177" t="str">
        <f t="shared" si="465"/>
        <v/>
      </c>
      <c r="DR95" s="177" t="str">
        <f t="shared" si="466"/>
        <v/>
      </c>
      <c r="DS95" s="177" t="str">
        <f t="shared" si="467"/>
        <v/>
      </c>
      <c r="DT95" s="177" t="str">
        <f t="shared" si="468"/>
        <v/>
      </c>
      <c r="DU95" s="177" t="str">
        <f t="shared" si="469"/>
        <v/>
      </c>
      <c r="DV95" s="177" t="str">
        <f t="shared" si="470"/>
        <v/>
      </c>
      <c r="DW95" s="177" t="str">
        <f t="shared" si="471"/>
        <v/>
      </c>
      <c r="DX95" s="177" t="str">
        <f t="shared" si="472"/>
        <v/>
      </c>
      <c r="DY95" s="177" t="str">
        <f t="shared" si="473"/>
        <v/>
      </c>
      <c r="DZ95" s="177" t="str">
        <f t="shared" si="474"/>
        <v/>
      </c>
      <c r="EA95" s="177" t="str">
        <f t="shared" si="475"/>
        <v/>
      </c>
      <c r="EB95" s="177" t="str">
        <f t="shared" si="476"/>
        <v/>
      </c>
      <c r="EC95" s="177" t="str">
        <f t="shared" si="477"/>
        <v/>
      </c>
      <c r="ED95" s="177" t="str">
        <f t="shared" si="478"/>
        <v/>
      </c>
      <c r="EE95" s="177" t="str">
        <f t="shared" si="479"/>
        <v/>
      </c>
      <c r="EF95" s="177" t="str">
        <f t="shared" si="480"/>
        <v/>
      </c>
      <c r="EG95" s="177" t="str">
        <f t="shared" si="481"/>
        <v/>
      </c>
      <c r="EH95" s="177" t="str">
        <f t="shared" si="482"/>
        <v/>
      </c>
      <c r="EI95" s="177" t="str">
        <f t="shared" si="483"/>
        <v/>
      </c>
      <c r="EJ95" s="177" t="str">
        <f t="shared" si="484"/>
        <v/>
      </c>
      <c r="EK95" s="177" t="str">
        <f t="shared" si="485"/>
        <v/>
      </c>
      <c r="EL95" s="177" t="str">
        <f t="shared" si="486"/>
        <v/>
      </c>
      <c r="EM95" s="177" t="str">
        <f t="shared" si="487"/>
        <v/>
      </c>
      <c r="EN95" s="177" t="str">
        <f t="shared" si="488"/>
        <v/>
      </c>
      <c r="EO95" s="177" t="str">
        <f t="shared" si="489"/>
        <v/>
      </c>
      <c r="EP95" s="177" t="str">
        <f t="shared" si="490"/>
        <v/>
      </c>
      <c r="EQ95" s="177" t="str">
        <f t="shared" si="491"/>
        <v/>
      </c>
      <c r="ER95" s="177" t="str">
        <f t="shared" si="492"/>
        <v/>
      </c>
      <c r="ES95" s="177" t="str">
        <f t="shared" si="493"/>
        <v/>
      </c>
      <c r="ET95" s="177" t="str">
        <f t="shared" si="494"/>
        <v/>
      </c>
      <c r="EU95" s="177" t="str">
        <f t="shared" si="495"/>
        <v/>
      </c>
      <c r="EV95" s="177" t="str">
        <f t="shared" si="496"/>
        <v/>
      </c>
      <c r="EW95" s="177" t="str">
        <f t="shared" si="497"/>
        <v/>
      </c>
      <c r="EX95" s="177" t="str">
        <f t="shared" si="498"/>
        <v/>
      </c>
      <c r="EY95" s="177" t="str">
        <f t="shared" si="499"/>
        <v/>
      </c>
      <c r="EZ95" s="177" t="str">
        <f t="shared" si="500"/>
        <v/>
      </c>
      <c r="FA95" s="177" t="str">
        <f t="shared" si="501"/>
        <v/>
      </c>
      <c r="FB95" s="177" t="str">
        <f t="shared" si="502"/>
        <v/>
      </c>
      <c r="FC95" s="177" t="str">
        <f t="shared" si="503"/>
        <v/>
      </c>
      <c r="FD95" s="177" t="str">
        <f t="shared" si="504"/>
        <v/>
      </c>
      <c r="FE95" s="177" t="str">
        <f t="shared" si="505"/>
        <v/>
      </c>
      <c r="FF95" s="177" t="str">
        <f t="shared" si="506"/>
        <v/>
      </c>
      <c r="FG95" s="177" t="str">
        <f t="shared" si="507"/>
        <v/>
      </c>
      <c r="FH95" s="177" t="str">
        <f t="shared" si="508"/>
        <v/>
      </c>
      <c r="FI95" s="177" t="str">
        <f t="shared" si="509"/>
        <v/>
      </c>
      <c r="FJ95" s="177" t="str">
        <f t="shared" si="510"/>
        <v/>
      </c>
      <c r="FK95" s="177" t="str">
        <f t="shared" si="511"/>
        <v/>
      </c>
      <c r="FL95" s="177" t="str">
        <f t="shared" si="512"/>
        <v/>
      </c>
      <c r="FM95" s="177" t="str">
        <f t="shared" si="513"/>
        <v/>
      </c>
      <c r="FN95" s="177" t="str">
        <f t="shared" si="514"/>
        <v/>
      </c>
      <c r="FO95" s="177" t="str">
        <f t="shared" si="383"/>
        <v/>
      </c>
      <c r="FP95" s="177" t="str">
        <f t="shared" si="515"/>
        <v/>
      </c>
      <c r="FQ95" s="177" t="str">
        <f t="shared" si="516"/>
        <v/>
      </c>
      <c r="FR95" s="177" t="str">
        <f t="shared" si="517"/>
        <v/>
      </c>
      <c r="FS95" s="177" t="str">
        <f t="shared" si="518"/>
        <v/>
      </c>
      <c r="FT95" s="177" t="str">
        <f t="shared" si="519"/>
        <v/>
      </c>
      <c r="FU95" s="177" t="str">
        <f t="shared" si="520"/>
        <v/>
      </c>
      <c r="FV95" s="177" t="str">
        <f t="shared" si="521"/>
        <v/>
      </c>
      <c r="FW95" s="177" t="str">
        <f t="shared" si="522"/>
        <v/>
      </c>
      <c r="FX95" s="177" t="str">
        <f t="shared" si="523"/>
        <v/>
      </c>
      <c r="FY95" s="177" t="str">
        <f t="shared" si="524"/>
        <v/>
      </c>
      <c r="FZ95" s="177" t="str">
        <f t="shared" si="525"/>
        <v/>
      </c>
      <c r="GA95" s="177" t="str">
        <f t="shared" si="526"/>
        <v/>
      </c>
      <c r="GB95" s="177" t="str">
        <f t="shared" si="527"/>
        <v/>
      </c>
      <c r="GC95" s="177" t="str">
        <f t="shared" si="528"/>
        <v/>
      </c>
      <c r="GD95" s="177" t="str">
        <f t="shared" si="529"/>
        <v/>
      </c>
      <c r="GE95" s="177" t="str">
        <f t="shared" si="530"/>
        <v/>
      </c>
      <c r="GF95" s="177" t="str">
        <f t="shared" si="531"/>
        <v/>
      </c>
      <c r="GG95" s="177" t="str">
        <f t="shared" si="532"/>
        <v/>
      </c>
      <c r="GH95" s="177" t="str">
        <f t="shared" si="533"/>
        <v/>
      </c>
      <c r="GI95" s="177" t="str">
        <f t="shared" si="534"/>
        <v/>
      </c>
      <c r="GJ95" s="177" t="str">
        <f t="shared" si="535"/>
        <v/>
      </c>
      <c r="GK95" s="177" t="str">
        <f t="shared" si="536"/>
        <v/>
      </c>
      <c r="GL95" s="177" t="str">
        <f t="shared" si="537"/>
        <v/>
      </c>
      <c r="GM95" s="177" t="str">
        <f t="shared" si="538"/>
        <v/>
      </c>
      <c r="GN95" s="177" t="str">
        <f t="shared" si="539"/>
        <v/>
      </c>
      <c r="GO95" s="177" t="str">
        <f t="shared" si="540"/>
        <v/>
      </c>
      <c r="GP95" s="177" t="str">
        <f t="shared" si="541"/>
        <v/>
      </c>
      <c r="GQ95" s="177" t="str">
        <f t="shared" si="542"/>
        <v/>
      </c>
      <c r="GR95" s="177" t="str">
        <f t="shared" si="543"/>
        <v/>
      </c>
      <c r="GS95" s="177" t="str">
        <f t="shared" si="544"/>
        <v/>
      </c>
      <c r="GT95" s="177" t="str">
        <f t="shared" si="545"/>
        <v/>
      </c>
      <c r="GU95" s="177" t="str">
        <f t="shared" si="546"/>
        <v/>
      </c>
      <c r="GV95" s="177" t="str">
        <f t="shared" si="547"/>
        <v/>
      </c>
      <c r="GW95" s="177" t="str">
        <f t="shared" si="548"/>
        <v/>
      </c>
      <c r="GX95" s="177" t="str">
        <f t="shared" si="549"/>
        <v/>
      </c>
      <c r="GY95" s="177" t="str">
        <f t="shared" si="550"/>
        <v/>
      </c>
      <c r="GZ95" s="177" t="str">
        <f t="shared" si="551"/>
        <v/>
      </c>
      <c r="HA95" s="177" t="str">
        <f t="shared" si="552"/>
        <v/>
      </c>
      <c r="HB95" s="177" t="str">
        <f t="shared" si="553"/>
        <v/>
      </c>
      <c r="HC95" s="177" t="str">
        <f t="shared" si="554"/>
        <v/>
      </c>
      <c r="HD95" s="177" t="str">
        <f t="shared" si="555"/>
        <v/>
      </c>
      <c r="HE95" s="177" t="str">
        <f t="shared" si="556"/>
        <v/>
      </c>
      <c r="HF95" s="177" t="str">
        <f t="shared" si="557"/>
        <v/>
      </c>
      <c r="HG95" s="177" t="str">
        <f t="shared" si="558"/>
        <v/>
      </c>
      <c r="HH95" s="177" t="str">
        <f t="shared" si="559"/>
        <v/>
      </c>
      <c r="HI95" s="177" t="str">
        <f t="shared" si="560"/>
        <v/>
      </c>
      <c r="HJ95" s="177" t="str">
        <f t="shared" si="561"/>
        <v/>
      </c>
      <c r="HK95" s="177" t="str">
        <f t="shared" si="562"/>
        <v/>
      </c>
      <c r="HL95" s="177" t="str">
        <f t="shared" si="563"/>
        <v/>
      </c>
      <c r="HM95" s="177" t="str">
        <f t="shared" si="564"/>
        <v/>
      </c>
      <c r="HN95" s="177" t="str">
        <f t="shared" si="565"/>
        <v/>
      </c>
      <c r="HO95" s="177" t="str">
        <f t="shared" si="566"/>
        <v/>
      </c>
      <c r="HP95" s="177" t="str">
        <f t="shared" si="567"/>
        <v/>
      </c>
      <c r="HQ95" s="177" t="str">
        <f t="shared" si="568"/>
        <v/>
      </c>
      <c r="HR95" s="177" t="str">
        <f t="shared" si="569"/>
        <v/>
      </c>
      <c r="HS95" s="177" t="str">
        <f t="shared" si="570"/>
        <v/>
      </c>
      <c r="HT95" s="177" t="str">
        <f t="shared" si="571"/>
        <v/>
      </c>
      <c r="HU95" s="177" t="str">
        <f t="shared" si="572"/>
        <v/>
      </c>
      <c r="HV95" s="177" t="str">
        <f t="shared" si="573"/>
        <v/>
      </c>
      <c r="HW95" s="177" t="str">
        <f t="shared" si="574"/>
        <v/>
      </c>
      <c r="HX95" s="177" t="str">
        <f t="shared" si="575"/>
        <v/>
      </c>
      <c r="HY95" s="177" t="str">
        <f t="shared" si="576"/>
        <v/>
      </c>
      <c r="HZ95" s="177" t="str">
        <f t="shared" si="577"/>
        <v/>
      </c>
      <c r="IA95" s="177" t="str">
        <f t="shared" si="384"/>
        <v/>
      </c>
      <c r="IB95" s="177" t="str">
        <f t="shared" si="602"/>
        <v/>
      </c>
      <c r="IC95" s="177" t="str">
        <f t="shared" si="603"/>
        <v/>
      </c>
      <c r="ID95" s="177" t="str">
        <f t="shared" si="604"/>
        <v/>
      </c>
      <c r="IE95" s="177" t="str">
        <f t="shared" si="605"/>
        <v/>
      </c>
      <c r="IF95" s="177" t="str">
        <f t="shared" si="606"/>
        <v/>
      </c>
      <c r="IG95" s="177" t="str">
        <f t="shared" si="607"/>
        <v/>
      </c>
      <c r="IH95" s="192" t="str">
        <f t="shared" si="364"/>
        <v/>
      </c>
      <c r="II95" s="193" t="e">
        <f t="shared" si="365"/>
        <v>#N/A</v>
      </c>
      <c r="IJ95" s="193" t="e">
        <f t="shared" si="621"/>
        <v>#N/A</v>
      </c>
      <c r="IK95" s="193" t="e">
        <f t="shared" si="621"/>
        <v>#N/A</v>
      </c>
      <c r="IL95" s="193" t="e">
        <f t="shared" si="621"/>
        <v>#N/A</v>
      </c>
      <c r="IM95" s="193" t="e">
        <f t="shared" si="596"/>
        <v>#N/A</v>
      </c>
      <c r="IN95" s="193" t="e">
        <f t="shared" si="596"/>
        <v>#N/A</v>
      </c>
      <c r="IO95" s="193" t="e">
        <f t="shared" si="596"/>
        <v>#N/A</v>
      </c>
      <c r="IP95" s="193" t="e">
        <f t="shared" si="596"/>
        <v>#N/A</v>
      </c>
      <c r="IQ95" s="193" t="e">
        <f t="shared" si="596"/>
        <v>#N/A</v>
      </c>
      <c r="IR95" s="193" t="e">
        <f t="shared" si="596"/>
        <v>#N/A</v>
      </c>
      <c r="IS95" s="193" t="e">
        <f t="shared" si="596"/>
        <v>#N/A</v>
      </c>
      <c r="IT95" s="193" t="e">
        <f t="shared" si="596"/>
        <v>#N/A</v>
      </c>
      <c r="IU95" s="193" t="e">
        <f t="shared" si="596"/>
        <v>#N/A</v>
      </c>
      <c r="IV95" s="193" t="e">
        <f t="shared" si="596"/>
        <v>#N/A</v>
      </c>
      <c r="IW95" s="193" t="e">
        <f t="shared" si="596"/>
        <v>#N/A</v>
      </c>
      <c r="IX95" s="193" t="e">
        <f t="shared" si="596"/>
        <v>#N/A</v>
      </c>
      <c r="IY95" s="193" t="e">
        <f t="shared" si="596"/>
        <v>#N/A</v>
      </c>
      <c r="IZ95" s="193" t="e">
        <f t="shared" si="596"/>
        <v>#N/A</v>
      </c>
      <c r="JA95" s="193" t="e">
        <f t="shared" si="596"/>
        <v>#N/A</v>
      </c>
      <c r="JB95" s="193" t="e">
        <f t="shared" ref="JB95:JP103" si="629">IF(ISNONTEXT($X95),IF($N95="R",_xlfn.BETA.DIST(BI95,$T95,$U95,FALSE,$G95,$I95),_xlfn.BETA.DIST(BI95,$U95,$T95,FALSE,$G95,$I95)),NA())</f>
        <v>#N/A</v>
      </c>
      <c r="JC95" s="193" t="e">
        <f t="shared" si="629"/>
        <v>#N/A</v>
      </c>
      <c r="JD95" s="193" t="e">
        <f t="shared" si="629"/>
        <v>#N/A</v>
      </c>
      <c r="JE95" s="193" t="e">
        <f t="shared" si="629"/>
        <v>#N/A</v>
      </c>
      <c r="JF95" s="193" t="e">
        <f t="shared" si="629"/>
        <v>#N/A</v>
      </c>
      <c r="JG95" s="193" t="e">
        <f t="shared" si="629"/>
        <v>#N/A</v>
      </c>
      <c r="JH95" s="193" t="e">
        <f t="shared" si="629"/>
        <v>#N/A</v>
      </c>
      <c r="JI95" s="193" t="e">
        <f t="shared" si="629"/>
        <v>#N/A</v>
      </c>
      <c r="JJ95" s="193" t="e">
        <f t="shared" si="629"/>
        <v>#N/A</v>
      </c>
      <c r="JK95" s="193" t="e">
        <f t="shared" si="629"/>
        <v>#N/A</v>
      </c>
      <c r="JL95" s="193" t="e">
        <f t="shared" si="629"/>
        <v>#N/A</v>
      </c>
      <c r="JM95" s="193" t="e">
        <f t="shared" si="629"/>
        <v>#N/A</v>
      </c>
      <c r="JN95" s="193" t="e">
        <f t="shared" si="629"/>
        <v>#N/A</v>
      </c>
      <c r="JO95" s="193" t="e">
        <f t="shared" si="629"/>
        <v>#N/A</v>
      </c>
      <c r="JP95" s="193" t="e">
        <f t="shared" si="629"/>
        <v>#N/A</v>
      </c>
      <c r="JQ95" s="193" t="e">
        <f t="shared" si="625"/>
        <v>#N/A</v>
      </c>
      <c r="JR95" s="193" t="e">
        <f t="shared" si="625"/>
        <v>#N/A</v>
      </c>
      <c r="JS95" s="193" t="e">
        <f t="shared" si="625"/>
        <v>#N/A</v>
      </c>
      <c r="JT95" s="193" t="e">
        <f t="shared" si="625"/>
        <v>#N/A</v>
      </c>
      <c r="JU95" s="193" t="e">
        <f t="shared" si="625"/>
        <v>#N/A</v>
      </c>
      <c r="JV95" s="193" t="e">
        <f t="shared" si="625"/>
        <v>#N/A</v>
      </c>
      <c r="JW95" s="193" t="e">
        <f t="shared" si="625"/>
        <v>#N/A</v>
      </c>
      <c r="JX95" s="193" t="e">
        <f t="shared" si="625"/>
        <v>#N/A</v>
      </c>
      <c r="JY95" s="193" t="e">
        <f t="shared" si="625"/>
        <v>#N/A</v>
      </c>
      <c r="JZ95" s="193" t="e">
        <f t="shared" si="625"/>
        <v>#N/A</v>
      </c>
      <c r="KA95" s="193" t="e">
        <f t="shared" si="625"/>
        <v>#N/A</v>
      </c>
      <c r="KB95" s="193" t="e">
        <f t="shared" si="625"/>
        <v>#N/A</v>
      </c>
      <c r="KC95" s="193" t="e">
        <f t="shared" si="625"/>
        <v>#N/A</v>
      </c>
      <c r="KD95" s="193" t="e">
        <f t="shared" si="625"/>
        <v>#N/A</v>
      </c>
      <c r="KE95" s="193" t="e">
        <f t="shared" si="625"/>
        <v>#N/A</v>
      </c>
      <c r="KF95" s="193" t="e">
        <f t="shared" si="610"/>
        <v>#N/A</v>
      </c>
      <c r="KG95" s="193" t="e">
        <f t="shared" si="610"/>
        <v>#N/A</v>
      </c>
      <c r="KH95" s="193" t="e">
        <f t="shared" si="610"/>
        <v>#N/A</v>
      </c>
      <c r="KI95" s="193" t="e">
        <f t="shared" si="610"/>
        <v>#N/A</v>
      </c>
      <c r="KJ95" s="193" t="e">
        <f t="shared" si="610"/>
        <v>#N/A</v>
      </c>
      <c r="KK95" s="193" t="e">
        <f t="shared" si="610"/>
        <v>#N/A</v>
      </c>
      <c r="KL95" s="193" t="e">
        <f t="shared" si="610"/>
        <v>#N/A</v>
      </c>
      <c r="KM95" s="193" t="e">
        <f t="shared" si="610"/>
        <v>#N/A</v>
      </c>
      <c r="KN95" s="193" t="e">
        <f t="shared" si="610"/>
        <v>#N/A</v>
      </c>
      <c r="KO95" s="193" t="e">
        <f t="shared" si="610"/>
        <v>#N/A</v>
      </c>
      <c r="KP95" s="193" t="e">
        <f t="shared" si="610"/>
        <v>#N/A</v>
      </c>
      <c r="KQ95" s="193" t="e">
        <f t="shared" si="610"/>
        <v>#N/A</v>
      </c>
      <c r="KR95" s="193" t="e">
        <f t="shared" si="610"/>
        <v>#N/A</v>
      </c>
      <c r="KS95" s="193" t="e">
        <f t="shared" si="610"/>
        <v>#N/A</v>
      </c>
      <c r="KT95" s="193" t="e">
        <f t="shared" si="610"/>
        <v>#N/A</v>
      </c>
      <c r="KU95" s="193" t="e">
        <f t="shared" si="385"/>
        <v>#N/A</v>
      </c>
      <c r="KV95" s="193" t="e">
        <f t="shared" si="622"/>
        <v>#N/A</v>
      </c>
      <c r="KW95" s="193" t="e">
        <f t="shared" si="622"/>
        <v>#N/A</v>
      </c>
      <c r="KX95" s="193" t="e">
        <f t="shared" si="622"/>
        <v>#N/A</v>
      </c>
      <c r="KY95" s="193" t="e">
        <f t="shared" si="597"/>
        <v>#N/A</v>
      </c>
      <c r="KZ95" s="193" t="e">
        <f t="shared" si="597"/>
        <v>#N/A</v>
      </c>
      <c r="LA95" s="193" t="e">
        <f t="shared" si="597"/>
        <v>#N/A</v>
      </c>
      <c r="LB95" s="193" t="e">
        <f t="shared" si="597"/>
        <v>#N/A</v>
      </c>
      <c r="LC95" s="193" t="e">
        <f t="shared" si="597"/>
        <v>#N/A</v>
      </c>
      <c r="LD95" s="193" t="e">
        <f t="shared" si="597"/>
        <v>#N/A</v>
      </c>
      <c r="LE95" s="193" t="e">
        <f t="shared" si="597"/>
        <v>#N/A</v>
      </c>
      <c r="LF95" s="193" t="e">
        <f t="shared" si="597"/>
        <v>#N/A</v>
      </c>
      <c r="LG95" s="193" t="e">
        <f t="shared" si="597"/>
        <v>#N/A</v>
      </c>
      <c r="LH95" s="193" t="e">
        <f t="shared" si="597"/>
        <v>#N/A</v>
      </c>
      <c r="LI95" s="193" t="e">
        <f t="shared" si="597"/>
        <v>#N/A</v>
      </c>
      <c r="LJ95" s="193" t="e">
        <f t="shared" si="597"/>
        <v>#N/A</v>
      </c>
      <c r="LK95" s="193" t="e">
        <f t="shared" si="597"/>
        <v>#N/A</v>
      </c>
      <c r="LL95" s="193" t="e">
        <f t="shared" si="597"/>
        <v>#N/A</v>
      </c>
      <c r="LM95" s="193" t="e">
        <f t="shared" si="597"/>
        <v>#N/A</v>
      </c>
      <c r="LN95" s="193" t="e">
        <f t="shared" ref="LN95:MB103" si="630">IF(ISNONTEXT($X95),IF($N95="R",_xlfn.BETA.DIST(DU95,$T95,$U95,FALSE,$G95,$I95),_xlfn.BETA.DIST(DU95,$U95,$T95,FALSE,$G95,$I95)),NA())</f>
        <v>#N/A</v>
      </c>
      <c r="LO95" s="193" t="e">
        <f t="shared" si="630"/>
        <v>#N/A</v>
      </c>
      <c r="LP95" s="193" t="e">
        <f t="shared" si="630"/>
        <v>#N/A</v>
      </c>
      <c r="LQ95" s="193" t="e">
        <f t="shared" si="630"/>
        <v>#N/A</v>
      </c>
      <c r="LR95" s="193" t="e">
        <f t="shared" si="630"/>
        <v>#N/A</v>
      </c>
      <c r="LS95" s="193" t="e">
        <f t="shared" si="630"/>
        <v>#N/A</v>
      </c>
      <c r="LT95" s="193" t="e">
        <f t="shared" si="630"/>
        <v>#N/A</v>
      </c>
      <c r="LU95" s="193" t="e">
        <f t="shared" si="630"/>
        <v>#N/A</v>
      </c>
      <c r="LV95" s="193" t="e">
        <f t="shared" si="630"/>
        <v>#N/A</v>
      </c>
      <c r="LW95" s="193" t="e">
        <f t="shared" si="630"/>
        <v>#N/A</v>
      </c>
      <c r="LX95" s="193" t="e">
        <f t="shared" si="630"/>
        <v>#N/A</v>
      </c>
      <c r="LY95" s="193" t="e">
        <f t="shared" si="630"/>
        <v>#N/A</v>
      </c>
      <c r="LZ95" s="193" t="e">
        <f t="shared" si="630"/>
        <v>#N/A</v>
      </c>
      <c r="MA95" s="193" t="e">
        <f t="shared" si="630"/>
        <v>#N/A</v>
      </c>
      <c r="MB95" s="193" t="e">
        <f t="shared" si="630"/>
        <v>#N/A</v>
      </c>
      <c r="MC95" s="193" t="e">
        <f t="shared" si="626"/>
        <v>#N/A</v>
      </c>
      <c r="MD95" s="193" t="e">
        <f t="shared" si="626"/>
        <v>#N/A</v>
      </c>
      <c r="ME95" s="193" t="e">
        <f t="shared" si="626"/>
        <v>#N/A</v>
      </c>
      <c r="MF95" s="193" t="e">
        <f t="shared" si="626"/>
        <v>#N/A</v>
      </c>
      <c r="MG95" s="193" t="e">
        <f t="shared" si="626"/>
        <v>#N/A</v>
      </c>
      <c r="MH95" s="193" t="e">
        <f t="shared" si="626"/>
        <v>#N/A</v>
      </c>
      <c r="MI95" s="193" t="e">
        <f t="shared" si="626"/>
        <v>#N/A</v>
      </c>
      <c r="MJ95" s="193" t="e">
        <f t="shared" si="626"/>
        <v>#N/A</v>
      </c>
      <c r="MK95" s="193" t="e">
        <f t="shared" si="626"/>
        <v>#N/A</v>
      </c>
      <c r="ML95" s="193" t="e">
        <f t="shared" si="626"/>
        <v>#N/A</v>
      </c>
      <c r="MM95" s="193" t="e">
        <f t="shared" si="626"/>
        <v>#N/A</v>
      </c>
      <c r="MN95" s="193" t="e">
        <f t="shared" si="626"/>
        <v>#N/A</v>
      </c>
      <c r="MO95" s="193" t="e">
        <f t="shared" si="626"/>
        <v>#N/A</v>
      </c>
      <c r="MP95" s="193" t="e">
        <f t="shared" si="626"/>
        <v>#N/A</v>
      </c>
      <c r="MQ95" s="193" t="e">
        <f t="shared" si="626"/>
        <v>#N/A</v>
      </c>
      <c r="MR95" s="193" t="e">
        <f t="shared" si="611"/>
        <v>#N/A</v>
      </c>
      <c r="MS95" s="193" t="e">
        <f t="shared" si="611"/>
        <v>#N/A</v>
      </c>
      <c r="MT95" s="193" t="e">
        <f t="shared" si="611"/>
        <v>#N/A</v>
      </c>
      <c r="MU95" s="193" t="e">
        <f t="shared" si="611"/>
        <v>#N/A</v>
      </c>
      <c r="MV95" s="193" t="e">
        <f t="shared" si="611"/>
        <v>#N/A</v>
      </c>
      <c r="MW95" s="193" t="e">
        <f t="shared" si="611"/>
        <v>#N/A</v>
      </c>
      <c r="MX95" s="193" t="e">
        <f t="shared" si="611"/>
        <v>#N/A</v>
      </c>
      <c r="MY95" s="193" t="e">
        <f t="shared" si="611"/>
        <v>#N/A</v>
      </c>
      <c r="MZ95" s="193" t="e">
        <f t="shared" si="611"/>
        <v>#N/A</v>
      </c>
      <c r="NA95" s="193" t="e">
        <f t="shared" si="611"/>
        <v>#N/A</v>
      </c>
      <c r="NB95" s="193" t="e">
        <f t="shared" si="611"/>
        <v>#N/A</v>
      </c>
      <c r="NC95" s="193" t="e">
        <f t="shared" si="611"/>
        <v>#N/A</v>
      </c>
      <c r="ND95" s="193" t="e">
        <f t="shared" si="611"/>
        <v>#N/A</v>
      </c>
      <c r="NE95" s="193" t="e">
        <f t="shared" si="611"/>
        <v>#N/A</v>
      </c>
      <c r="NF95" s="193" t="e">
        <f t="shared" si="611"/>
        <v>#N/A</v>
      </c>
      <c r="NG95" s="193" t="e">
        <f t="shared" si="386"/>
        <v>#N/A</v>
      </c>
      <c r="NH95" s="193" t="e">
        <f t="shared" si="623"/>
        <v>#N/A</v>
      </c>
      <c r="NI95" s="193" t="e">
        <f t="shared" si="623"/>
        <v>#N/A</v>
      </c>
      <c r="NJ95" s="193" t="e">
        <f t="shared" si="623"/>
        <v>#N/A</v>
      </c>
      <c r="NK95" s="193" t="e">
        <f t="shared" si="598"/>
        <v>#N/A</v>
      </c>
      <c r="NL95" s="193" t="e">
        <f t="shared" si="598"/>
        <v>#N/A</v>
      </c>
      <c r="NM95" s="193" t="e">
        <f t="shared" si="598"/>
        <v>#N/A</v>
      </c>
      <c r="NN95" s="193" t="e">
        <f t="shared" si="598"/>
        <v>#N/A</v>
      </c>
      <c r="NO95" s="193" t="e">
        <f t="shared" si="598"/>
        <v>#N/A</v>
      </c>
      <c r="NP95" s="193" t="e">
        <f t="shared" si="598"/>
        <v>#N/A</v>
      </c>
      <c r="NQ95" s="193" t="e">
        <f t="shared" si="598"/>
        <v>#N/A</v>
      </c>
      <c r="NR95" s="193" t="e">
        <f t="shared" si="598"/>
        <v>#N/A</v>
      </c>
      <c r="NS95" s="193" t="e">
        <f t="shared" si="598"/>
        <v>#N/A</v>
      </c>
      <c r="NT95" s="193" t="e">
        <f t="shared" si="598"/>
        <v>#N/A</v>
      </c>
      <c r="NU95" s="193" t="e">
        <f t="shared" si="598"/>
        <v>#N/A</v>
      </c>
      <c r="NV95" s="193" t="e">
        <f t="shared" si="598"/>
        <v>#N/A</v>
      </c>
      <c r="NW95" s="193" t="e">
        <f t="shared" si="598"/>
        <v>#N/A</v>
      </c>
      <c r="NX95" s="193" t="e">
        <f t="shared" si="598"/>
        <v>#N/A</v>
      </c>
      <c r="NY95" s="193" t="e">
        <f t="shared" si="598"/>
        <v>#N/A</v>
      </c>
      <c r="NZ95" s="193" t="e">
        <f t="shared" ref="NZ95:ON103" si="631">IF(ISNONTEXT($X95),IF($N95="R",_xlfn.BETA.DIST(GG95,$T95,$U95,FALSE,$G95,$I95),_xlfn.BETA.DIST(GG95,$U95,$T95,FALSE,$G95,$I95)),NA())</f>
        <v>#N/A</v>
      </c>
      <c r="OA95" s="193" t="e">
        <f t="shared" si="631"/>
        <v>#N/A</v>
      </c>
      <c r="OB95" s="193" t="e">
        <f t="shared" si="631"/>
        <v>#N/A</v>
      </c>
      <c r="OC95" s="193" t="e">
        <f t="shared" si="631"/>
        <v>#N/A</v>
      </c>
      <c r="OD95" s="193" t="e">
        <f t="shared" si="631"/>
        <v>#N/A</v>
      </c>
      <c r="OE95" s="193" t="e">
        <f t="shared" si="631"/>
        <v>#N/A</v>
      </c>
      <c r="OF95" s="193" t="e">
        <f t="shared" si="631"/>
        <v>#N/A</v>
      </c>
      <c r="OG95" s="193" t="e">
        <f t="shared" si="631"/>
        <v>#N/A</v>
      </c>
      <c r="OH95" s="193" t="e">
        <f t="shared" si="631"/>
        <v>#N/A</v>
      </c>
      <c r="OI95" s="193" t="e">
        <f t="shared" si="631"/>
        <v>#N/A</v>
      </c>
      <c r="OJ95" s="193" t="e">
        <f t="shared" si="631"/>
        <v>#N/A</v>
      </c>
      <c r="OK95" s="193" t="e">
        <f t="shared" si="631"/>
        <v>#N/A</v>
      </c>
      <c r="OL95" s="193" t="e">
        <f t="shared" si="631"/>
        <v>#N/A</v>
      </c>
      <c r="OM95" s="193" t="e">
        <f t="shared" si="631"/>
        <v>#N/A</v>
      </c>
      <c r="ON95" s="193" t="e">
        <f t="shared" si="631"/>
        <v>#N/A</v>
      </c>
      <c r="OO95" s="193" t="e">
        <f t="shared" si="627"/>
        <v>#N/A</v>
      </c>
      <c r="OP95" s="193" t="e">
        <f t="shared" si="627"/>
        <v>#N/A</v>
      </c>
      <c r="OQ95" s="193" t="e">
        <f t="shared" si="627"/>
        <v>#N/A</v>
      </c>
      <c r="OR95" s="193" t="e">
        <f t="shared" si="627"/>
        <v>#N/A</v>
      </c>
      <c r="OS95" s="193" t="e">
        <f t="shared" si="627"/>
        <v>#N/A</v>
      </c>
      <c r="OT95" s="193" t="e">
        <f t="shared" si="627"/>
        <v>#N/A</v>
      </c>
      <c r="OU95" s="193" t="e">
        <f t="shared" si="627"/>
        <v>#N/A</v>
      </c>
      <c r="OV95" s="193" t="e">
        <f t="shared" si="627"/>
        <v>#N/A</v>
      </c>
      <c r="OW95" s="193" t="e">
        <f t="shared" si="627"/>
        <v>#N/A</v>
      </c>
      <c r="OX95" s="193" t="e">
        <f t="shared" si="627"/>
        <v>#N/A</v>
      </c>
      <c r="OY95" s="193" t="e">
        <f t="shared" si="627"/>
        <v>#N/A</v>
      </c>
      <c r="OZ95" s="193" t="e">
        <f t="shared" si="627"/>
        <v>#N/A</v>
      </c>
      <c r="PA95" s="193" t="e">
        <f t="shared" si="627"/>
        <v>#N/A</v>
      </c>
      <c r="PB95" s="193" t="e">
        <f t="shared" si="627"/>
        <v>#N/A</v>
      </c>
      <c r="PC95" s="193" t="e">
        <f t="shared" si="627"/>
        <v>#N/A</v>
      </c>
      <c r="PD95" s="193" t="e">
        <f t="shared" si="612"/>
        <v>#N/A</v>
      </c>
      <c r="PE95" s="193" t="e">
        <f t="shared" si="612"/>
        <v>#N/A</v>
      </c>
      <c r="PF95" s="193" t="e">
        <f t="shared" si="612"/>
        <v>#N/A</v>
      </c>
      <c r="PG95" s="193" t="e">
        <f t="shared" si="612"/>
        <v>#N/A</v>
      </c>
      <c r="PH95" s="193" t="e">
        <f t="shared" si="612"/>
        <v>#N/A</v>
      </c>
      <c r="PI95" s="193" t="e">
        <f t="shared" si="612"/>
        <v>#N/A</v>
      </c>
      <c r="PJ95" s="193" t="e">
        <f t="shared" si="612"/>
        <v>#N/A</v>
      </c>
      <c r="PK95" s="193" t="e">
        <f t="shared" si="612"/>
        <v>#N/A</v>
      </c>
      <c r="PL95" s="193" t="e">
        <f t="shared" si="612"/>
        <v>#N/A</v>
      </c>
      <c r="PM95" s="193" t="e">
        <f t="shared" si="612"/>
        <v>#N/A</v>
      </c>
      <c r="PN95" s="193" t="e">
        <f t="shared" si="612"/>
        <v>#N/A</v>
      </c>
      <c r="PO95" s="193" t="e">
        <f t="shared" si="612"/>
        <v>#N/A</v>
      </c>
      <c r="PP95" s="193" t="e">
        <f t="shared" si="612"/>
        <v>#N/A</v>
      </c>
      <c r="PQ95" s="193" t="e">
        <f t="shared" si="612"/>
        <v>#N/A</v>
      </c>
      <c r="PR95" s="193" t="e">
        <f t="shared" si="612"/>
        <v>#N/A</v>
      </c>
      <c r="PS95" s="193" t="e">
        <f t="shared" si="387"/>
        <v>#N/A</v>
      </c>
      <c r="PT95" s="193" t="e">
        <f t="shared" si="608"/>
        <v>#N/A</v>
      </c>
      <c r="PU95" s="193" t="e">
        <f t="shared" si="608"/>
        <v>#N/A</v>
      </c>
      <c r="PV95" s="193" t="e">
        <f t="shared" si="608"/>
        <v>#N/A</v>
      </c>
      <c r="PW95" s="193" t="e">
        <f t="shared" si="608"/>
        <v>#N/A</v>
      </c>
      <c r="PX95" s="193" t="e">
        <f t="shared" si="608"/>
        <v>#N/A</v>
      </c>
      <c r="PY95" s="193" t="e">
        <f t="shared" si="608"/>
        <v>#N/A</v>
      </c>
      <c r="PZ95" s="193" t="e">
        <f t="shared" si="608"/>
        <v>#N/A</v>
      </c>
      <c r="QA95" s="193" t="e">
        <f t="shared" si="608"/>
        <v>#N/A</v>
      </c>
    </row>
    <row r="96" spans="1:443" hidden="1" x14ac:dyDescent="0.45">
      <c r="A96" s="276"/>
      <c r="B96" s="277" t="str">
        <f>IF(OR($T96="",$U96=""),"",ROUND(_xlfn.BETA.INV(ABS(VLOOKUP($Z$1,VLookups!$A$30:$B$31,2,FALSE)-B$2),IF($N96="L",$U96,$T96),IF($N96="L",$T96,$U96),$G96,$I96),0))</f>
        <v/>
      </c>
      <c r="C96" s="287" t="str">
        <f t="shared" si="378"/>
        <v/>
      </c>
      <c r="D96" s="288" t="str">
        <f t="shared" si="379"/>
        <v/>
      </c>
      <c r="E96" s="134"/>
      <c r="F96" s="279"/>
      <c r="G96" s="280" t="str">
        <f t="shared" si="367"/>
        <v/>
      </c>
      <c r="H96" s="281"/>
      <c r="I96" s="280" t="str">
        <f t="shared" si="368"/>
        <v/>
      </c>
      <c r="J96" s="279"/>
      <c r="K96" s="135"/>
      <c r="L96" s="110" t="str">
        <f t="shared" si="369"/>
        <v/>
      </c>
      <c r="M96" s="21" t="str">
        <f t="shared" si="370"/>
        <v/>
      </c>
      <c r="N96" s="22" t="str">
        <f t="shared" si="371"/>
        <v/>
      </c>
      <c r="O96" s="23" t="str">
        <f>IF(M96="","",IF(OR($M96&lt;Skew!$B$3,$M96=Skew!$B$3),IF($M96&gt;Skew!$C$3,Skew!$A$3,IF($M96&gt;Skew!$C$4,Skew!$A$4,IF($M96&gt;Skew!$C$5,Skew!$A$5,IF($M96&gt;Skew!$C$6,Skew!$A$6,IF($M96&gt;Skew!$C$7,Skew!$A$7,IF($M96&gt;Skew!$C$8,Skew!$A$8,IF($M96&gt;Skew!$C$9,Skew!$A$9,IF($M96&gt;Skew!$C$10,Skew!$A$10,IF($M96&gt;Skew!$C$11,Skew!$A$11,IF($M96&gt;Skew!$C$12,Skew!$A$12,IF($M96&gt;Skew!$C$13,Skew!$A$13,IF($M96&gt;Skew!$C$14,Skew!$A$14,IF($M96&gt;Skew!$C$15,Skew!$A$15,IF($M96&gt;Skew!$C$16,Skew!$A$16,Skew!$A$17)
)))))))))))))))</f>
        <v/>
      </c>
      <c r="P96" s="22" t="str">
        <f>IF(M96="","",MATCH(O96,Skew!$A$3:$A$17,0))</f>
        <v/>
      </c>
      <c r="Q96" s="22" t="str">
        <f t="shared" si="357"/>
        <v/>
      </c>
      <c r="R96" s="24"/>
      <c r="S96" s="22" t="str">
        <f>IF(OR(M96="",R96=""),"",MATCH(R96,Confidence!$A$3:$A$12,0))</f>
        <v/>
      </c>
      <c r="T96" s="25" t="str">
        <f t="shared" si="358"/>
        <v/>
      </c>
      <c r="U96" s="25" t="str">
        <f t="shared" si="359"/>
        <v/>
      </c>
      <c r="V96" s="22"/>
      <c r="W96" s="102" t="str">
        <f t="shared" si="360"/>
        <v/>
      </c>
      <c r="X96" s="102" t="str">
        <f t="shared" si="361"/>
        <v/>
      </c>
      <c r="Y96" s="37" t="str">
        <f t="shared" si="362"/>
        <v/>
      </c>
      <c r="Z96" s="115"/>
      <c r="AA96" s="204" t="str">
        <f>IF(AND(G96&gt;0,H96&gt;0,I96&gt;0,T96&gt;0,U96&gt;0,Z96&gt;0,NOT(R96="")),ABS(VLOOKUP($Z$1,VLookups!$A$30:$B$31,2,FALSE)-_xlfn.BETA.DIST(Z96,IF(N96="L",U96,T96),IF(N96="L",T96,U96),TRUE,G96,I96)),"")</f>
        <v/>
      </c>
      <c r="AB96" s="112" t="str">
        <f>IF(OR($T96="",$U96=""),"",_xlfn.BETA.INV(ABS(VLOOKUP($Z$1,VLookups!$A$30:$B$31,2,FALSE)-AB$3),IF($N96="L",$U96,$T96),IF($N96="L",$T96,$U96),$G96,$I96))</f>
        <v/>
      </c>
      <c r="AC96" s="113" t="str">
        <f>IF(OR($T96="",$U96=""),"",_xlfn.BETA.INV(ABS(VLOOKUP($Z$1,VLookups!$A$30:$B$31,2,FALSE)-AC$3),IF($N96="L",$U96,$T96),IF($N96="L",$T96,$U96),$G96,$I96))</f>
        <v/>
      </c>
      <c r="AD96" s="112" t="str">
        <f>IF(OR($T96="",$U96=""),"",_xlfn.BETA.INV(ABS(VLOOKUP($Z$1,VLookups!$A$30:$B$31,2,FALSE)-AD$3),IF($N96="L",$U96,$T96),IF($N96="L",$T96,$U96),$G96,$I96))</f>
        <v/>
      </c>
      <c r="AE96" s="113" t="str">
        <f>IF(OR($T96="",$U96=""),"",_xlfn.BETA.INV(ABS(VLOOKUP($Z$1,VLookups!$A$30:$B$31,2,FALSE)-AE$3),IF($N96="L",$U96,$T96),IF($N96="L",$T96,$U96),$G96,$I96))</f>
        <v/>
      </c>
      <c r="AF96" s="112" t="str">
        <f>IF(OR($T96="",$U96=""),"",_xlfn.BETA.INV(ABS(VLOOKUP($Z$1,VLookups!$A$30:$B$31,2,FALSE)-AF$3),IF($N96="L",$U96,$T96),IF($N96="L",$T96,$U96),$G96,$I96))</f>
        <v/>
      </c>
      <c r="AG96" s="113" t="str">
        <f>IF(OR($T96="",$U96=""),"",_xlfn.BETA.INV(ABS(VLOOKUP($Z$1,VLookups!$A$30:$B$31,2,FALSE)-AG$3),IF($N96="L",$U96,$T96),IF($N96="L",$T96,$U96),$G96,$I96))</f>
        <v/>
      </c>
      <c r="AH96" s="112" t="str">
        <f>IF(OR($T96="",$U96=""),"",_xlfn.BETA.INV(ABS(VLOOKUP($Z$1,VLookups!$A$30:$B$31,2,FALSE)-AH$3),IF($N96="L",$U96,$T96),IF($N96="L",$T96,$U96),$G96,$I96))</f>
        <v/>
      </c>
      <c r="AI96" s="113" t="str">
        <f>IF(OR($T96="",$U96=""),"",_xlfn.BETA.INV(ABS(VLOOKUP($Z$1,VLookups!$A$30:$B$31,2,FALSE)-AI$3),IF($N96="L",$U96,$T96),IF($N96="L",$T96,$U96),$G96,$I96))</f>
        <v/>
      </c>
      <c r="AJ96" s="112" t="str">
        <f>IF(OR($T96="",$U96=""),"",_xlfn.BETA.INV(ABS(VLOOKUP($Z$1,VLookups!$A$30:$B$31,2,FALSE)-AJ$3),IF($N96="L",$U96,$T96),IF($N96="L",$T96,$U96),$G96,$I96))</f>
        <v/>
      </c>
      <c r="AK96" s="113" t="str">
        <f>IF(OR($T96="",$U96=""),"",_xlfn.BETA.INV(ABS(VLOOKUP($Z$1,VLookups!$A$30:$B$31,2,FALSE)-AK$3),IF($N96="L",$U96,$T96),IF($N96="L",$T96,$U96),$G96,$I96))</f>
        <v/>
      </c>
      <c r="AL96" s="112" t="str">
        <f>IF(OR($T96="",$U96=""),"",_xlfn.BETA.INV(ABS(VLOOKUP($Z$1,VLookups!$A$30:$B$31,2,FALSE)-AL$3),IF($N96="L",$U96,$T96),IF($N96="L",$T96,$U96),$G96,$I96))</f>
        <v/>
      </c>
      <c r="AM96" s="113" t="str">
        <f>IF(OR($T96="",$U96=""),"",_xlfn.BETA.INV(ABS(VLOOKUP($Z$1,VLookups!$A$30:$B$31,2,FALSE)-AM$3),IF($N96="L",$U96,$T96),IF($N96="L",$T96,$U96),$G96,$I96))</f>
        <v/>
      </c>
      <c r="AN96" s="15"/>
      <c r="AO96" s="194" t="str">
        <f t="shared" si="372"/>
        <v/>
      </c>
      <c r="AP96" s="192" t="str">
        <f t="shared" si="373"/>
        <v/>
      </c>
      <c r="AQ96" s="177" t="str">
        <f t="shared" ref="AQ96" si="632">IF(ISNONTEXT($AO96),AP96+$AO96,"")</f>
        <v/>
      </c>
      <c r="AR96" s="177" t="str">
        <f t="shared" si="389"/>
        <v/>
      </c>
      <c r="AS96" s="177" t="str">
        <f t="shared" si="390"/>
        <v/>
      </c>
      <c r="AT96" s="177" t="str">
        <f t="shared" si="391"/>
        <v/>
      </c>
      <c r="AU96" s="177" t="str">
        <f t="shared" si="392"/>
        <v/>
      </c>
      <c r="AV96" s="177" t="str">
        <f t="shared" si="393"/>
        <v/>
      </c>
      <c r="AW96" s="177" t="str">
        <f t="shared" si="394"/>
        <v/>
      </c>
      <c r="AX96" s="177" t="str">
        <f t="shared" si="395"/>
        <v/>
      </c>
      <c r="AY96" s="177" t="str">
        <f t="shared" si="396"/>
        <v/>
      </c>
      <c r="AZ96" s="177" t="str">
        <f t="shared" si="397"/>
        <v/>
      </c>
      <c r="BA96" s="177" t="str">
        <f t="shared" si="398"/>
        <v/>
      </c>
      <c r="BB96" s="177" t="str">
        <f t="shared" si="399"/>
        <v/>
      </c>
      <c r="BC96" s="177" t="str">
        <f t="shared" si="400"/>
        <v/>
      </c>
      <c r="BD96" s="177" t="str">
        <f t="shared" si="401"/>
        <v/>
      </c>
      <c r="BE96" s="177" t="str">
        <f t="shared" si="402"/>
        <v/>
      </c>
      <c r="BF96" s="177" t="str">
        <f t="shared" si="403"/>
        <v/>
      </c>
      <c r="BG96" s="177" t="str">
        <f t="shared" si="404"/>
        <v/>
      </c>
      <c r="BH96" s="177" t="str">
        <f t="shared" si="405"/>
        <v/>
      </c>
      <c r="BI96" s="177" t="str">
        <f t="shared" si="406"/>
        <v/>
      </c>
      <c r="BJ96" s="177" t="str">
        <f t="shared" si="407"/>
        <v/>
      </c>
      <c r="BK96" s="177" t="str">
        <f t="shared" si="408"/>
        <v/>
      </c>
      <c r="BL96" s="177" t="str">
        <f t="shared" si="409"/>
        <v/>
      </c>
      <c r="BM96" s="177" t="str">
        <f t="shared" si="410"/>
        <v/>
      </c>
      <c r="BN96" s="177" t="str">
        <f t="shared" si="411"/>
        <v/>
      </c>
      <c r="BO96" s="177" t="str">
        <f t="shared" si="412"/>
        <v/>
      </c>
      <c r="BP96" s="177" t="str">
        <f t="shared" si="413"/>
        <v/>
      </c>
      <c r="BQ96" s="177" t="str">
        <f t="shared" si="414"/>
        <v/>
      </c>
      <c r="BR96" s="177" t="str">
        <f t="shared" si="415"/>
        <v/>
      </c>
      <c r="BS96" s="177" t="str">
        <f t="shared" si="416"/>
        <v/>
      </c>
      <c r="BT96" s="177" t="str">
        <f t="shared" si="417"/>
        <v/>
      </c>
      <c r="BU96" s="177" t="str">
        <f t="shared" si="418"/>
        <v/>
      </c>
      <c r="BV96" s="177" t="str">
        <f t="shared" si="419"/>
        <v/>
      </c>
      <c r="BW96" s="177" t="str">
        <f t="shared" si="420"/>
        <v/>
      </c>
      <c r="BX96" s="177" t="str">
        <f t="shared" si="421"/>
        <v/>
      </c>
      <c r="BY96" s="177" t="str">
        <f t="shared" si="422"/>
        <v/>
      </c>
      <c r="BZ96" s="177" t="str">
        <f t="shared" si="423"/>
        <v/>
      </c>
      <c r="CA96" s="177" t="str">
        <f t="shared" si="424"/>
        <v/>
      </c>
      <c r="CB96" s="177" t="str">
        <f t="shared" si="425"/>
        <v/>
      </c>
      <c r="CC96" s="177" t="str">
        <f t="shared" si="426"/>
        <v/>
      </c>
      <c r="CD96" s="177" t="str">
        <f t="shared" si="427"/>
        <v/>
      </c>
      <c r="CE96" s="177" t="str">
        <f t="shared" si="428"/>
        <v/>
      </c>
      <c r="CF96" s="177" t="str">
        <f t="shared" si="429"/>
        <v/>
      </c>
      <c r="CG96" s="177" t="str">
        <f t="shared" si="430"/>
        <v/>
      </c>
      <c r="CH96" s="177" t="str">
        <f t="shared" si="431"/>
        <v/>
      </c>
      <c r="CI96" s="177" t="str">
        <f t="shared" si="432"/>
        <v/>
      </c>
      <c r="CJ96" s="177" t="str">
        <f t="shared" si="433"/>
        <v/>
      </c>
      <c r="CK96" s="177" t="str">
        <f t="shared" si="434"/>
        <v/>
      </c>
      <c r="CL96" s="177" t="str">
        <f t="shared" si="435"/>
        <v/>
      </c>
      <c r="CM96" s="177" t="str">
        <f t="shared" si="436"/>
        <v/>
      </c>
      <c r="CN96" s="177" t="str">
        <f t="shared" si="437"/>
        <v/>
      </c>
      <c r="CO96" s="177" t="str">
        <f t="shared" si="438"/>
        <v/>
      </c>
      <c r="CP96" s="177" t="str">
        <f t="shared" si="439"/>
        <v/>
      </c>
      <c r="CQ96" s="177" t="str">
        <f t="shared" si="440"/>
        <v/>
      </c>
      <c r="CR96" s="177" t="str">
        <f t="shared" si="441"/>
        <v/>
      </c>
      <c r="CS96" s="177" t="str">
        <f t="shared" si="442"/>
        <v/>
      </c>
      <c r="CT96" s="177" t="str">
        <f t="shared" si="443"/>
        <v/>
      </c>
      <c r="CU96" s="177" t="str">
        <f t="shared" si="444"/>
        <v/>
      </c>
      <c r="CV96" s="177" t="str">
        <f t="shared" si="445"/>
        <v/>
      </c>
      <c r="CW96" s="177" t="str">
        <f t="shared" si="446"/>
        <v/>
      </c>
      <c r="CX96" s="177" t="str">
        <f t="shared" si="447"/>
        <v/>
      </c>
      <c r="CY96" s="177" t="str">
        <f t="shared" si="448"/>
        <v/>
      </c>
      <c r="CZ96" s="177" t="str">
        <f t="shared" si="449"/>
        <v/>
      </c>
      <c r="DA96" s="177" t="str">
        <f t="shared" si="450"/>
        <v/>
      </c>
      <c r="DB96" s="177" t="str">
        <f t="shared" si="451"/>
        <v/>
      </c>
      <c r="DC96" s="177" t="str">
        <f t="shared" si="382"/>
        <v/>
      </c>
      <c r="DD96" s="177" t="str">
        <f t="shared" si="452"/>
        <v/>
      </c>
      <c r="DE96" s="177" t="str">
        <f t="shared" si="453"/>
        <v/>
      </c>
      <c r="DF96" s="177" t="str">
        <f t="shared" si="454"/>
        <v/>
      </c>
      <c r="DG96" s="177" t="str">
        <f t="shared" si="455"/>
        <v/>
      </c>
      <c r="DH96" s="177" t="str">
        <f t="shared" si="456"/>
        <v/>
      </c>
      <c r="DI96" s="177" t="str">
        <f t="shared" si="457"/>
        <v/>
      </c>
      <c r="DJ96" s="177" t="str">
        <f t="shared" si="458"/>
        <v/>
      </c>
      <c r="DK96" s="177" t="str">
        <f t="shared" si="459"/>
        <v/>
      </c>
      <c r="DL96" s="177" t="str">
        <f t="shared" si="460"/>
        <v/>
      </c>
      <c r="DM96" s="177" t="str">
        <f t="shared" si="461"/>
        <v/>
      </c>
      <c r="DN96" s="177" t="str">
        <f t="shared" si="462"/>
        <v/>
      </c>
      <c r="DO96" s="177" t="str">
        <f t="shared" si="463"/>
        <v/>
      </c>
      <c r="DP96" s="177" t="str">
        <f t="shared" si="464"/>
        <v/>
      </c>
      <c r="DQ96" s="177" t="str">
        <f t="shared" si="465"/>
        <v/>
      </c>
      <c r="DR96" s="177" t="str">
        <f t="shared" si="466"/>
        <v/>
      </c>
      <c r="DS96" s="177" t="str">
        <f t="shared" si="467"/>
        <v/>
      </c>
      <c r="DT96" s="177" t="str">
        <f t="shared" si="468"/>
        <v/>
      </c>
      <c r="DU96" s="177" t="str">
        <f t="shared" si="469"/>
        <v/>
      </c>
      <c r="DV96" s="177" t="str">
        <f t="shared" si="470"/>
        <v/>
      </c>
      <c r="DW96" s="177" t="str">
        <f t="shared" si="471"/>
        <v/>
      </c>
      <c r="DX96" s="177" t="str">
        <f t="shared" si="472"/>
        <v/>
      </c>
      <c r="DY96" s="177" t="str">
        <f t="shared" si="473"/>
        <v/>
      </c>
      <c r="DZ96" s="177" t="str">
        <f t="shared" si="474"/>
        <v/>
      </c>
      <c r="EA96" s="177" t="str">
        <f t="shared" si="475"/>
        <v/>
      </c>
      <c r="EB96" s="177" t="str">
        <f t="shared" si="476"/>
        <v/>
      </c>
      <c r="EC96" s="177" t="str">
        <f t="shared" si="477"/>
        <v/>
      </c>
      <c r="ED96" s="177" t="str">
        <f t="shared" si="478"/>
        <v/>
      </c>
      <c r="EE96" s="177" t="str">
        <f t="shared" si="479"/>
        <v/>
      </c>
      <c r="EF96" s="177" t="str">
        <f t="shared" si="480"/>
        <v/>
      </c>
      <c r="EG96" s="177" t="str">
        <f t="shared" si="481"/>
        <v/>
      </c>
      <c r="EH96" s="177" t="str">
        <f t="shared" si="482"/>
        <v/>
      </c>
      <c r="EI96" s="177" t="str">
        <f t="shared" si="483"/>
        <v/>
      </c>
      <c r="EJ96" s="177" t="str">
        <f t="shared" si="484"/>
        <v/>
      </c>
      <c r="EK96" s="177" t="str">
        <f t="shared" si="485"/>
        <v/>
      </c>
      <c r="EL96" s="177" t="str">
        <f t="shared" si="486"/>
        <v/>
      </c>
      <c r="EM96" s="177" t="str">
        <f t="shared" si="487"/>
        <v/>
      </c>
      <c r="EN96" s="177" t="str">
        <f t="shared" si="488"/>
        <v/>
      </c>
      <c r="EO96" s="177" t="str">
        <f t="shared" si="489"/>
        <v/>
      </c>
      <c r="EP96" s="177" t="str">
        <f t="shared" si="490"/>
        <v/>
      </c>
      <c r="EQ96" s="177" t="str">
        <f t="shared" si="491"/>
        <v/>
      </c>
      <c r="ER96" s="177" t="str">
        <f t="shared" si="492"/>
        <v/>
      </c>
      <c r="ES96" s="177" t="str">
        <f t="shared" si="493"/>
        <v/>
      </c>
      <c r="ET96" s="177" t="str">
        <f t="shared" si="494"/>
        <v/>
      </c>
      <c r="EU96" s="177" t="str">
        <f t="shared" si="495"/>
        <v/>
      </c>
      <c r="EV96" s="177" t="str">
        <f t="shared" si="496"/>
        <v/>
      </c>
      <c r="EW96" s="177" t="str">
        <f t="shared" si="497"/>
        <v/>
      </c>
      <c r="EX96" s="177" t="str">
        <f t="shared" si="498"/>
        <v/>
      </c>
      <c r="EY96" s="177" t="str">
        <f t="shared" si="499"/>
        <v/>
      </c>
      <c r="EZ96" s="177" t="str">
        <f t="shared" si="500"/>
        <v/>
      </c>
      <c r="FA96" s="177" t="str">
        <f t="shared" si="501"/>
        <v/>
      </c>
      <c r="FB96" s="177" t="str">
        <f t="shared" si="502"/>
        <v/>
      </c>
      <c r="FC96" s="177" t="str">
        <f t="shared" si="503"/>
        <v/>
      </c>
      <c r="FD96" s="177" t="str">
        <f t="shared" si="504"/>
        <v/>
      </c>
      <c r="FE96" s="177" t="str">
        <f t="shared" si="505"/>
        <v/>
      </c>
      <c r="FF96" s="177" t="str">
        <f t="shared" si="506"/>
        <v/>
      </c>
      <c r="FG96" s="177" t="str">
        <f t="shared" si="507"/>
        <v/>
      </c>
      <c r="FH96" s="177" t="str">
        <f t="shared" si="508"/>
        <v/>
      </c>
      <c r="FI96" s="177" t="str">
        <f t="shared" si="509"/>
        <v/>
      </c>
      <c r="FJ96" s="177" t="str">
        <f t="shared" si="510"/>
        <v/>
      </c>
      <c r="FK96" s="177" t="str">
        <f t="shared" si="511"/>
        <v/>
      </c>
      <c r="FL96" s="177" t="str">
        <f t="shared" si="512"/>
        <v/>
      </c>
      <c r="FM96" s="177" t="str">
        <f t="shared" si="513"/>
        <v/>
      </c>
      <c r="FN96" s="177" t="str">
        <f t="shared" si="514"/>
        <v/>
      </c>
      <c r="FO96" s="177" t="str">
        <f t="shared" si="383"/>
        <v/>
      </c>
      <c r="FP96" s="177" t="str">
        <f t="shared" si="515"/>
        <v/>
      </c>
      <c r="FQ96" s="177" t="str">
        <f t="shared" si="516"/>
        <v/>
      </c>
      <c r="FR96" s="177" t="str">
        <f t="shared" si="517"/>
        <v/>
      </c>
      <c r="FS96" s="177" t="str">
        <f t="shared" si="518"/>
        <v/>
      </c>
      <c r="FT96" s="177" t="str">
        <f t="shared" si="519"/>
        <v/>
      </c>
      <c r="FU96" s="177" t="str">
        <f t="shared" si="520"/>
        <v/>
      </c>
      <c r="FV96" s="177" t="str">
        <f t="shared" si="521"/>
        <v/>
      </c>
      <c r="FW96" s="177" t="str">
        <f t="shared" si="522"/>
        <v/>
      </c>
      <c r="FX96" s="177" t="str">
        <f t="shared" si="523"/>
        <v/>
      </c>
      <c r="FY96" s="177" t="str">
        <f t="shared" si="524"/>
        <v/>
      </c>
      <c r="FZ96" s="177" t="str">
        <f t="shared" si="525"/>
        <v/>
      </c>
      <c r="GA96" s="177" t="str">
        <f t="shared" si="526"/>
        <v/>
      </c>
      <c r="GB96" s="177" t="str">
        <f t="shared" si="527"/>
        <v/>
      </c>
      <c r="GC96" s="177" t="str">
        <f t="shared" si="528"/>
        <v/>
      </c>
      <c r="GD96" s="177" t="str">
        <f t="shared" si="529"/>
        <v/>
      </c>
      <c r="GE96" s="177" t="str">
        <f t="shared" si="530"/>
        <v/>
      </c>
      <c r="GF96" s="177" t="str">
        <f t="shared" si="531"/>
        <v/>
      </c>
      <c r="GG96" s="177" t="str">
        <f t="shared" si="532"/>
        <v/>
      </c>
      <c r="GH96" s="177" t="str">
        <f t="shared" si="533"/>
        <v/>
      </c>
      <c r="GI96" s="177" t="str">
        <f t="shared" si="534"/>
        <v/>
      </c>
      <c r="GJ96" s="177" t="str">
        <f t="shared" si="535"/>
        <v/>
      </c>
      <c r="GK96" s="177" t="str">
        <f t="shared" si="536"/>
        <v/>
      </c>
      <c r="GL96" s="177" t="str">
        <f t="shared" si="537"/>
        <v/>
      </c>
      <c r="GM96" s="177" t="str">
        <f t="shared" si="538"/>
        <v/>
      </c>
      <c r="GN96" s="177" t="str">
        <f t="shared" si="539"/>
        <v/>
      </c>
      <c r="GO96" s="177" t="str">
        <f t="shared" si="540"/>
        <v/>
      </c>
      <c r="GP96" s="177" t="str">
        <f t="shared" si="541"/>
        <v/>
      </c>
      <c r="GQ96" s="177" t="str">
        <f t="shared" si="542"/>
        <v/>
      </c>
      <c r="GR96" s="177" t="str">
        <f t="shared" si="543"/>
        <v/>
      </c>
      <c r="GS96" s="177" t="str">
        <f t="shared" si="544"/>
        <v/>
      </c>
      <c r="GT96" s="177" t="str">
        <f t="shared" si="545"/>
        <v/>
      </c>
      <c r="GU96" s="177" t="str">
        <f t="shared" si="546"/>
        <v/>
      </c>
      <c r="GV96" s="177" t="str">
        <f t="shared" si="547"/>
        <v/>
      </c>
      <c r="GW96" s="177" t="str">
        <f t="shared" si="548"/>
        <v/>
      </c>
      <c r="GX96" s="177" t="str">
        <f t="shared" si="549"/>
        <v/>
      </c>
      <c r="GY96" s="177" t="str">
        <f t="shared" si="550"/>
        <v/>
      </c>
      <c r="GZ96" s="177" t="str">
        <f t="shared" si="551"/>
        <v/>
      </c>
      <c r="HA96" s="177" t="str">
        <f t="shared" si="552"/>
        <v/>
      </c>
      <c r="HB96" s="177" t="str">
        <f t="shared" si="553"/>
        <v/>
      </c>
      <c r="HC96" s="177" t="str">
        <f t="shared" si="554"/>
        <v/>
      </c>
      <c r="HD96" s="177" t="str">
        <f t="shared" si="555"/>
        <v/>
      </c>
      <c r="HE96" s="177" t="str">
        <f t="shared" si="556"/>
        <v/>
      </c>
      <c r="HF96" s="177" t="str">
        <f t="shared" si="557"/>
        <v/>
      </c>
      <c r="HG96" s="177" t="str">
        <f t="shared" si="558"/>
        <v/>
      </c>
      <c r="HH96" s="177" t="str">
        <f t="shared" si="559"/>
        <v/>
      </c>
      <c r="HI96" s="177" t="str">
        <f t="shared" si="560"/>
        <v/>
      </c>
      <c r="HJ96" s="177" t="str">
        <f t="shared" si="561"/>
        <v/>
      </c>
      <c r="HK96" s="177" t="str">
        <f t="shared" si="562"/>
        <v/>
      </c>
      <c r="HL96" s="177" t="str">
        <f t="shared" si="563"/>
        <v/>
      </c>
      <c r="HM96" s="177" t="str">
        <f t="shared" si="564"/>
        <v/>
      </c>
      <c r="HN96" s="177" t="str">
        <f t="shared" si="565"/>
        <v/>
      </c>
      <c r="HO96" s="177" t="str">
        <f t="shared" si="566"/>
        <v/>
      </c>
      <c r="HP96" s="177" t="str">
        <f t="shared" si="567"/>
        <v/>
      </c>
      <c r="HQ96" s="177" t="str">
        <f t="shared" si="568"/>
        <v/>
      </c>
      <c r="HR96" s="177" t="str">
        <f t="shared" si="569"/>
        <v/>
      </c>
      <c r="HS96" s="177" t="str">
        <f t="shared" si="570"/>
        <v/>
      </c>
      <c r="HT96" s="177" t="str">
        <f t="shared" si="571"/>
        <v/>
      </c>
      <c r="HU96" s="177" t="str">
        <f t="shared" si="572"/>
        <v/>
      </c>
      <c r="HV96" s="177" t="str">
        <f t="shared" si="573"/>
        <v/>
      </c>
      <c r="HW96" s="177" t="str">
        <f t="shared" si="574"/>
        <v/>
      </c>
      <c r="HX96" s="177" t="str">
        <f t="shared" si="575"/>
        <v/>
      </c>
      <c r="HY96" s="177" t="str">
        <f t="shared" si="576"/>
        <v/>
      </c>
      <c r="HZ96" s="177" t="str">
        <f t="shared" si="577"/>
        <v/>
      </c>
      <c r="IA96" s="177" t="str">
        <f t="shared" si="384"/>
        <v/>
      </c>
      <c r="IB96" s="177" t="str">
        <f t="shared" si="602"/>
        <v/>
      </c>
      <c r="IC96" s="177" t="str">
        <f t="shared" si="603"/>
        <v/>
      </c>
      <c r="ID96" s="177" t="str">
        <f t="shared" si="604"/>
        <v/>
      </c>
      <c r="IE96" s="177" t="str">
        <f t="shared" si="605"/>
        <v/>
      </c>
      <c r="IF96" s="177" t="str">
        <f t="shared" si="606"/>
        <v/>
      </c>
      <c r="IG96" s="177" t="str">
        <f t="shared" si="607"/>
        <v/>
      </c>
      <c r="IH96" s="192" t="str">
        <f t="shared" si="364"/>
        <v/>
      </c>
      <c r="II96" s="193" t="e">
        <f t="shared" si="365"/>
        <v>#N/A</v>
      </c>
      <c r="IJ96" s="193" t="e">
        <f t="shared" si="621"/>
        <v>#N/A</v>
      </c>
      <c r="IK96" s="193" t="e">
        <f t="shared" si="621"/>
        <v>#N/A</v>
      </c>
      <c r="IL96" s="193" t="e">
        <f t="shared" si="621"/>
        <v>#N/A</v>
      </c>
      <c r="IM96" s="193" t="e">
        <f t="shared" si="596"/>
        <v>#N/A</v>
      </c>
      <c r="IN96" s="193" t="e">
        <f t="shared" si="596"/>
        <v>#N/A</v>
      </c>
      <c r="IO96" s="193" t="e">
        <f t="shared" si="596"/>
        <v>#N/A</v>
      </c>
      <c r="IP96" s="193" t="e">
        <f t="shared" si="596"/>
        <v>#N/A</v>
      </c>
      <c r="IQ96" s="193" t="e">
        <f t="shared" si="596"/>
        <v>#N/A</v>
      </c>
      <c r="IR96" s="193" t="e">
        <f t="shared" si="596"/>
        <v>#N/A</v>
      </c>
      <c r="IS96" s="193" t="e">
        <f t="shared" si="596"/>
        <v>#N/A</v>
      </c>
      <c r="IT96" s="193" t="e">
        <f t="shared" si="596"/>
        <v>#N/A</v>
      </c>
      <c r="IU96" s="193" t="e">
        <f t="shared" si="596"/>
        <v>#N/A</v>
      </c>
      <c r="IV96" s="193" t="e">
        <f t="shared" si="596"/>
        <v>#N/A</v>
      </c>
      <c r="IW96" s="193" t="e">
        <f t="shared" si="596"/>
        <v>#N/A</v>
      </c>
      <c r="IX96" s="193" t="e">
        <f t="shared" si="596"/>
        <v>#N/A</v>
      </c>
      <c r="IY96" s="193" t="e">
        <f t="shared" si="596"/>
        <v>#N/A</v>
      </c>
      <c r="IZ96" s="193" t="e">
        <f t="shared" si="596"/>
        <v>#N/A</v>
      </c>
      <c r="JA96" s="193" t="e">
        <f t="shared" si="596"/>
        <v>#N/A</v>
      </c>
      <c r="JB96" s="193" t="e">
        <f t="shared" si="629"/>
        <v>#N/A</v>
      </c>
      <c r="JC96" s="193" t="e">
        <f t="shared" si="629"/>
        <v>#N/A</v>
      </c>
      <c r="JD96" s="193" t="e">
        <f t="shared" si="629"/>
        <v>#N/A</v>
      </c>
      <c r="JE96" s="193" t="e">
        <f t="shared" si="629"/>
        <v>#N/A</v>
      </c>
      <c r="JF96" s="193" t="e">
        <f t="shared" si="629"/>
        <v>#N/A</v>
      </c>
      <c r="JG96" s="193" t="e">
        <f t="shared" si="629"/>
        <v>#N/A</v>
      </c>
      <c r="JH96" s="193" t="e">
        <f t="shared" si="629"/>
        <v>#N/A</v>
      </c>
      <c r="JI96" s="193" t="e">
        <f t="shared" si="629"/>
        <v>#N/A</v>
      </c>
      <c r="JJ96" s="193" t="e">
        <f t="shared" si="629"/>
        <v>#N/A</v>
      </c>
      <c r="JK96" s="193" t="e">
        <f t="shared" si="629"/>
        <v>#N/A</v>
      </c>
      <c r="JL96" s="193" t="e">
        <f t="shared" si="629"/>
        <v>#N/A</v>
      </c>
      <c r="JM96" s="193" t="e">
        <f t="shared" si="629"/>
        <v>#N/A</v>
      </c>
      <c r="JN96" s="193" t="e">
        <f t="shared" si="629"/>
        <v>#N/A</v>
      </c>
      <c r="JO96" s="193" t="e">
        <f t="shared" si="629"/>
        <v>#N/A</v>
      </c>
      <c r="JP96" s="193" t="e">
        <f t="shared" si="629"/>
        <v>#N/A</v>
      </c>
      <c r="JQ96" s="193" t="e">
        <f t="shared" si="625"/>
        <v>#N/A</v>
      </c>
      <c r="JR96" s="193" t="e">
        <f t="shared" si="625"/>
        <v>#N/A</v>
      </c>
      <c r="JS96" s="193" t="e">
        <f t="shared" si="625"/>
        <v>#N/A</v>
      </c>
      <c r="JT96" s="193" t="e">
        <f t="shared" si="625"/>
        <v>#N/A</v>
      </c>
      <c r="JU96" s="193" t="e">
        <f t="shared" si="625"/>
        <v>#N/A</v>
      </c>
      <c r="JV96" s="193" t="e">
        <f t="shared" si="625"/>
        <v>#N/A</v>
      </c>
      <c r="JW96" s="193" t="e">
        <f t="shared" si="625"/>
        <v>#N/A</v>
      </c>
      <c r="JX96" s="193" t="e">
        <f t="shared" si="625"/>
        <v>#N/A</v>
      </c>
      <c r="JY96" s="193" t="e">
        <f t="shared" si="625"/>
        <v>#N/A</v>
      </c>
      <c r="JZ96" s="193" t="e">
        <f t="shared" si="625"/>
        <v>#N/A</v>
      </c>
      <c r="KA96" s="193" t="e">
        <f t="shared" si="625"/>
        <v>#N/A</v>
      </c>
      <c r="KB96" s="193" t="e">
        <f t="shared" si="625"/>
        <v>#N/A</v>
      </c>
      <c r="KC96" s="193" t="e">
        <f t="shared" si="625"/>
        <v>#N/A</v>
      </c>
      <c r="KD96" s="193" t="e">
        <f t="shared" si="625"/>
        <v>#N/A</v>
      </c>
      <c r="KE96" s="193" t="e">
        <f t="shared" si="625"/>
        <v>#N/A</v>
      </c>
      <c r="KF96" s="193" t="e">
        <f t="shared" si="610"/>
        <v>#N/A</v>
      </c>
      <c r="KG96" s="193" t="e">
        <f t="shared" si="610"/>
        <v>#N/A</v>
      </c>
      <c r="KH96" s="193" t="e">
        <f t="shared" si="610"/>
        <v>#N/A</v>
      </c>
      <c r="KI96" s="193" t="e">
        <f t="shared" si="610"/>
        <v>#N/A</v>
      </c>
      <c r="KJ96" s="193" t="e">
        <f t="shared" si="610"/>
        <v>#N/A</v>
      </c>
      <c r="KK96" s="193" t="e">
        <f t="shared" si="610"/>
        <v>#N/A</v>
      </c>
      <c r="KL96" s="193" t="e">
        <f t="shared" si="610"/>
        <v>#N/A</v>
      </c>
      <c r="KM96" s="193" t="e">
        <f t="shared" si="610"/>
        <v>#N/A</v>
      </c>
      <c r="KN96" s="193" t="e">
        <f t="shared" si="610"/>
        <v>#N/A</v>
      </c>
      <c r="KO96" s="193" t="e">
        <f t="shared" si="610"/>
        <v>#N/A</v>
      </c>
      <c r="KP96" s="193" t="e">
        <f t="shared" si="610"/>
        <v>#N/A</v>
      </c>
      <c r="KQ96" s="193" t="e">
        <f t="shared" si="610"/>
        <v>#N/A</v>
      </c>
      <c r="KR96" s="193" t="e">
        <f t="shared" si="610"/>
        <v>#N/A</v>
      </c>
      <c r="KS96" s="193" t="e">
        <f t="shared" si="610"/>
        <v>#N/A</v>
      </c>
      <c r="KT96" s="193" t="e">
        <f t="shared" si="610"/>
        <v>#N/A</v>
      </c>
      <c r="KU96" s="193" t="e">
        <f t="shared" si="385"/>
        <v>#N/A</v>
      </c>
      <c r="KV96" s="193" t="e">
        <f t="shared" si="622"/>
        <v>#N/A</v>
      </c>
      <c r="KW96" s="193" t="e">
        <f t="shared" si="622"/>
        <v>#N/A</v>
      </c>
      <c r="KX96" s="193" t="e">
        <f t="shared" si="622"/>
        <v>#N/A</v>
      </c>
      <c r="KY96" s="193" t="e">
        <f t="shared" si="597"/>
        <v>#N/A</v>
      </c>
      <c r="KZ96" s="193" t="e">
        <f t="shared" si="597"/>
        <v>#N/A</v>
      </c>
      <c r="LA96" s="193" t="e">
        <f t="shared" si="597"/>
        <v>#N/A</v>
      </c>
      <c r="LB96" s="193" t="e">
        <f t="shared" si="597"/>
        <v>#N/A</v>
      </c>
      <c r="LC96" s="193" t="e">
        <f t="shared" si="597"/>
        <v>#N/A</v>
      </c>
      <c r="LD96" s="193" t="e">
        <f t="shared" si="597"/>
        <v>#N/A</v>
      </c>
      <c r="LE96" s="193" t="e">
        <f t="shared" si="597"/>
        <v>#N/A</v>
      </c>
      <c r="LF96" s="193" t="e">
        <f t="shared" si="597"/>
        <v>#N/A</v>
      </c>
      <c r="LG96" s="193" t="e">
        <f t="shared" si="597"/>
        <v>#N/A</v>
      </c>
      <c r="LH96" s="193" t="e">
        <f t="shared" si="597"/>
        <v>#N/A</v>
      </c>
      <c r="LI96" s="193" t="e">
        <f t="shared" si="597"/>
        <v>#N/A</v>
      </c>
      <c r="LJ96" s="193" t="e">
        <f t="shared" si="597"/>
        <v>#N/A</v>
      </c>
      <c r="LK96" s="193" t="e">
        <f t="shared" si="597"/>
        <v>#N/A</v>
      </c>
      <c r="LL96" s="193" t="e">
        <f t="shared" si="597"/>
        <v>#N/A</v>
      </c>
      <c r="LM96" s="193" t="e">
        <f t="shared" si="597"/>
        <v>#N/A</v>
      </c>
      <c r="LN96" s="193" t="e">
        <f t="shared" si="630"/>
        <v>#N/A</v>
      </c>
      <c r="LO96" s="193" t="e">
        <f t="shared" si="630"/>
        <v>#N/A</v>
      </c>
      <c r="LP96" s="193" t="e">
        <f t="shared" si="630"/>
        <v>#N/A</v>
      </c>
      <c r="LQ96" s="193" t="e">
        <f t="shared" si="630"/>
        <v>#N/A</v>
      </c>
      <c r="LR96" s="193" t="e">
        <f t="shared" si="630"/>
        <v>#N/A</v>
      </c>
      <c r="LS96" s="193" t="e">
        <f t="shared" si="630"/>
        <v>#N/A</v>
      </c>
      <c r="LT96" s="193" t="e">
        <f t="shared" si="630"/>
        <v>#N/A</v>
      </c>
      <c r="LU96" s="193" t="e">
        <f t="shared" si="630"/>
        <v>#N/A</v>
      </c>
      <c r="LV96" s="193" t="e">
        <f t="shared" si="630"/>
        <v>#N/A</v>
      </c>
      <c r="LW96" s="193" t="e">
        <f t="shared" si="630"/>
        <v>#N/A</v>
      </c>
      <c r="LX96" s="193" t="e">
        <f t="shared" si="630"/>
        <v>#N/A</v>
      </c>
      <c r="LY96" s="193" t="e">
        <f t="shared" si="630"/>
        <v>#N/A</v>
      </c>
      <c r="LZ96" s="193" t="e">
        <f t="shared" si="630"/>
        <v>#N/A</v>
      </c>
      <c r="MA96" s="193" t="e">
        <f t="shared" si="630"/>
        <v>#N/A</v>
      </c>
      <c r="MB96" s="193" t="e">
        <f t="shared" si="630"/>
        <v>#N/A</v>
      </c>
      <c r="MC96" s="193" t="e">
        <f t="shared" si="626"/>
        <v>#N/A</v>
      </c>
      <c r="MD96" s="193" t="e">
        <f t="shared" si="626"/>
        <v>#N/A</v>
      </c>
      <c r="ME96" s="193" t="e">
        <f t="shared" si="626"/>
        <v>#N/A</v>
      </c>
      <c r="MF96" s="193" t="e">
        <f t="shared" si="626"/>
        <v>#N/A</v>
      </c>
      <c r="MG96" s="193" t="e">
        <f t="shared" si="626"/>
        <v>#N/A</v>
      </c>
      <c r="MH96" s="193" t="e">
        <f t="shared" si="626"/>
        <v>#N/A</v>
      </c>
      <c r="MI96" s="193" t="e">
        <f t="shared" si="626"/>
        <v>#N/A</v>
      </c>
      <c r="MJ96" s="193" t="e">
        <f t="shared" si="626"/>
        <v>#N/A</v>
      </c>
      <c r="MK96" s="193" t="e">
        <f t="shared" si="626"/>
        <v>#N/A</v>
      </c>
      <c r="ML96" s="193" t="e">
        <f t="shared" si="626"/>
        <v>#N/A</v>
      </c>
      <c r="MM96" s="193" t="e">
        <f t="shared" si="626"/>
        <v>#N/A</v>
      </c>
      <c r="MN96" s="193" t="e">
        <f t="shared" si="626"/>
        <v>#N/A</v>
      </c>
      <c r="MO96" s="193" t="e">
        <f t="shared" si="626"/>
        <v>#N/A</v>
      </c>
      <c r="MP96" s="193" t="e">
        <f t="shared" si="626"/>
        <v>#N/A</v>
      </c>
      <c r="MQ96" s="193" t="e">
        <f t="shared" si="626"/>
        <v>#N/A</v>
      </c>
      <c r="MR96" s="193" t="e">
        <f t="shared" si="611"/>
        <v>#N/A</v>
      </c>
      <c r="MS96" s="193" t="e">
        <f t="shared" si="611"/>
        <v>#N/A</v>
      </c>
      <c r="MT96" s="193" t="e">
        <f t="shared" si="611"/>
        <v>#N/A</v>
      </c>
      <c r="MU96" s="193" t="e">
        <f t="shared" si="611"/>
        <v>#N/A</v>
      </c>
      <c r="MV96" s="193" t="e">
        <f t="shared" si="611"/>
        <v>#N/A</v>
      </c>
      <c r="MW96" s="193" t="e">
        <f t="shared" si="611"/>
        <v>#N/A</v>
      </c>
      <c r="MX96" s="193" t="e">
        <f t="shared" si="611"/>
        <v>#N/A</v>
      </c>
      <c r="MY96" s="193" t="e">
        <f t="shared" si="611"/>
        <v>#N/A</v>
      </c>
      <c r="MZ96" s="193" t="e">
        <f t="shared" si="611"/>
        <v>#N/A</v>
      </c>
      <c r="NA96" s="193" t="e">
        <f t="shared" si="611"/>
        <v>#N/A</v>
      </c>
      <c r="NB96" s="193" t="e">
        <f t="shared" si="611"/>
        <v>#N/A</v>
      </c>
      <c r="NC96" s="193" t="e">
        <f t="shared" si="611"/>
        <v>#N/A</v>
      </c>
      <c r="ND96" s="193" t="e">
        <f t="shared" si="611"/>
        <v>#N/A</v>
      </c>
      <c r="NE96" s="193" t="e">
        <f t="shared" si="611"/>
        <v>#N/A</v>
      </c>
      <c r="NF96" s="193" t="e">
        <f t="shared" si="611"/>
        <v>#N/A</v>
      </c>
      <c r="NG96" s="193" t="e">
        <f t="shared" si="386"/>
        <v>#N/A</v>
      </c>
      <c r="NH96" s="193" t="e">
        <f t="shared" si="623"/>
        <v>#N/A</v>
      </c>
      <c r="NI96" s="193" t="e">
        <f t="shared" si="623"/>
        <v>#N/A</v>
      </c>
      <c r="NJ96" s="193" t="e">
        <f t="shared" si="623"/>
        <v>#N/A</v>
      </c>
      <c r="NK96" s="193" t="e">
        <f t="shared" si="598"/>
        <v>#N/A</v>
      </c>
      <c r="NL96" s="193" t="e">
        <f t="shared" si="598"/>
        <v>#N/A</v>
      </c>
      <c r="NM96" s="193" t="e">
        <f t="shared" si="598"/>
        <v>#N/A</v>
      </c>
      <c r="NN96" s="193" t="e">
        <f t="shared" si="598"/>
        <v>#N/A</v>
      </c>
      <c r="NO96" s="193" t="e">
        <f t="shared" si="598"/>
        <v>#N/A</v>
      </c>
      <c r="NP96" s="193" t="e">
        <f t="shared" si="598"/>
        <v>#N/A</v>
      </c>
      <c r="NQ96" s="193" t="e">
        <f t="shared" si="598"/>
        <v>#N/A</v>
      </c>
      <c r="NR96" s="193" t="e">
        <f t="shared" si="598"/>
        <v>#N/A</v>
      </c>
      <c r="NS96" s="193" t="e">
        <f t="shared" si="598"/>
        <v>#N/A</v>
      </c>
      <c r="NT96" s="193" t="e">
        <f t="shared" si="598"/>
        <v>#N/A</v>
      </c>
      <c r="NU96" s="193" t="e">
        <f t="shared" si="598"/>
        <v>#N/A</v>
      </c>
      <c r="NV96" s="193" t="e">
        <f t="shared" si="598"/>
        <v>#N/A</v>
      </c>
      <c r="NW96" s="193" t="e">
        <f t="shared" si="598"/>
        <v>#N/A</v>
      </c>
      <c r="NX96" s="193" t="e">
        <f t="shared" si="598"/>
        <v>#N/A</v>
      </c>
      <c r="NY96" s="193" t="e">
        <f t="shared" si="598"/>
        <v>#N/A</v>
      </c>
      <c r="NZ96" s="193" t="e">
        <f t="shared" si="631"/>
        <v>#N/A</v>
      </c>
      <c r="OA96" s="193" t="e">
        <f t="shared" si="631"/>
        <v>#N/A</v>
      </c>
      <c r="OB96" s="193" t="e">
        <f t="shared" si="631"/>
        <v>#N/A</v>
      </c>
      <c r="OC96" s="193" t="e">
        <f t="shared" si="631"/>
        <v>#N/A</v>
      </c>
      <c r="OD96" s="193" t="e">
        <f t="shared" si="631"/>
        <v>#N/A</v>
      </c>
      <c r="OE96" s="193" t="e">
        <f t="shared" si="631"/>
        <v>#N/A</v>
      </c>
      <c r="OF96" s="193" t="e">
        <f t="shared" si="631"/>
        <v>#N/A</v>
      </c>
      <c r="OG96" s="193" t="e">
        <f t="shared" si="631"/>
        <v>#N/A</v>
      </c>
      <c r="OH96" s="193" t="e">
        <f t="shared" si="631"/>
        <v>#N/A</v>
      </c>
      <c r="OI96" s="193" t="e">
        <f t="shared" si="631"/>
        <v>#N/A</v>
      </c>
      <c r="OJ96" s="193" t="e">
        <f t="shared" si="631"/>
        <v>#N/A</v>
      </c>
      <c r="OK96" s="193" t="e">
        <f t="shared" si="631"/>
        <v>#N/A</v>
      </c>
      <c r="OL96" s="193" t="e">
        <f t="shared" si="631"/>
        <v>#N/A</v>
      </c>
      <c r="OM96" s="193" t="e">
        <f t="shared" si="631"/>
        <v>#N/A</v>
      </c>
      <c r="ON96" s="193" t="e">
        <f t="shared" si="631"/>
        <v>#N/A</v>
      </c>
      <c r="OO96" s="193" t="e">
        <f t="shared" si="627"/>
        <v>#N/A</v>
      </c>
      <c r="OP96" s="193" t="e">
        <f t="shared" si="627"/>
        <v>#N/A</v>
      </c>
      <c r="OQ96" s="193" t="e">
        <f t="shared" si="627"/>
        <v>#N/A</v>
      </c>
      <c r="OR96" s="193" t="e">
        <f t="shared" si="627"/>
        <v>#N/A</v>
      </c>
      <c r="OS96" s="193" t="e">
        <f t="shared" si="627"/>
        <v>#N/A</v>
      </c>
      <c r="OT96" s="193" t="e">
        <f t="shared" si="627"/>
        <v>#N/A</v>
      </c>
      <c r="OU96" s="193" t="e">
        <f t="shared" si="627"/>
        <v>#N/A</v>
      </c>
      <c r="OV96" s="193" t="e">
        <f t="shared" si="627"/>
        <v>#N/A</v>
      </c>
      <c r="OW96" s="193" t="e">
        <f t="shared" si="627"/>
        <v>#N/A</v>
      </c>
      <c r="OX96" s="193" t="e">
        <f t="shared" si="627"/>
        <v>#N/A</v>
      </c>
      <c r="OY96" s="193" t="e">
        <f t="shared" si="627"/>
        <v>#N/A</v>
      </c>
      <c r="OZ96" s="193" t="e">
        <f t="shared" si="627"/>
        <v>#N/A</v>
      </c>
      <c r="PA96" s="193" t="e">
        <f t="shared" si="627"/>
        <v>#N/A</v>
      </c>
      <c r="PB96" s="193" t="e">
        <f t="shared" si="627"/>
        <v>#N/A</v>
      </c>
      <c r="PC96" s="193" t="e">
        <f t="shared" si="627"/>
        <v>#N/A</v>
      </c>
      <c r="PD96" s="193" t="e">
        <f t="shared" si="612"/>
        <v>#N/A</v>
      </c>
      <c r="PE96" s="193" t="e">
        <f t="shared" si="612"/>
        <v>#N/A</v>
      </c>
      <c r="PF96" s="193" t="e">
        <f t="shared" si="612"/>
        <v>#N/A</v>
      </c>
      <c r="PG96" s="193" t="e">
        <f t="shared" si="612"/>
        <v>#N/A</v>
      </c>
      <c r="PH96" s="193" t="e">
        <f t="shared" si="612"/>
        <v>#N/A</v>
      </c>
      <c r="PI96" s="193" t="e">
        <f t="shared" si="612"/>
        <v>#N/A</v>
      </c>
      <c r="PJ96" s="193" t="e">
        <f t="shared" si="612"/>
        <v>#N/A</v>
      </c>
      <c r="PK96" s="193" t="e">
        <f t="shared" si="612"/>
        <v>#N/A</v>
      </c>
      <c r="PL96" s="193" t="e">
        <f t="shared" si="612"/>
        <v>#N/A</v>
      </c>
      <c r="PM96" s="193" t="e">
        <f t="shared" si="612"/>
        <v>#N/A</v>
      </c>
      <c r="PN96" s="193" t="e">
        <f t="shared" si="612"/>
        <v>#N/A</v>
      </c>
      <c r="PO96" s="193" t="e">
        <f t="shared" si="612"/>
        <v>#N/A</v>
      </c>
      <c r="PP96" s="193" t="e">
        <f t="shared" si="612"/>
        <v>#N/A</v>
      </c>
      <c r="PQ96" s="193" t="e">
        <f t="shared" si="612"/>
        <v>#N/A</v>
      </c>
      <c r="PR96" s="193" t="e">
        <f t="shared" si="612"/>
        <v>#N/A</v>
      </c>
      <c r="PS96" s="193" t="e">
        <f t="shared" si="387"/>
        <v>#N/A</v>
      </c>
      <c r="PT96" s="193" t="e">
        <f t="shared" si="608"/>
        <v>#N/A</v>
      </c>
      <c r="PU96" s="193" t="e">
        <f t="shared" si="608"/>
        <v>#N/A</v>
      </c>
      <c r="PV96" s="193" t="e">
        <f t="shared" si="608"/>
        <v>#N/A</v>
      </c>
      <c r="PW96" s="193" t="e">
        <f t="shared" si="608"/>
        <v>#N/A</v>
      </c>
      <c r="PX96" s="193" t="e">
        <f t="shared" si="608"/>
        <v>#N/A</v>
      </c>
      <c r="PY96" s="193" t="e">
        <f t="shared" si="608"/>
        <v>#N/A</v>
      </c>
      <c r="PZ96" s="193" t="e">
        <f t="shared" si="608"/>
        <v>#N/A</v>
      </c>
      <c r="QA96" s="193" t="e">
        <f t="shared" si="608"/>
        <v>#N/A</v>
      </c>
    </row>
    <row r="97" spans="1:443" hidden="1" x14ac:dyDescent="0.45">
      <c r="A97" s="276"/>
      <c r="B97" s="277" t="str">
        <f>IF(OR($T97="",$U97=""),"",ROUND(_xlfn.BETA.INV(ABS(VLOOKUP($Z$1,VLookups!$A$30:$B$31,2,FALSE)-B$2),IF($N97="L",$U97,$T97),IF($N97="L",$T97,$U97),$G97,$I97),0))</f>
        <v/>
      </c>
      <c r="C97" s="287" t="str">
        <f t="shared" si="378"/>
        <v/>
      </c>
      <c r="D97" s="288" t="str">
        <f t="shared" si="379"/>
        <v/>
      </c>
      <c r="E97" s="134"/>
      <c r="F97" s="279"/>
      <c r="G97" s="280" t="str">
        <f t="shared" si="367"/>
        <v/>
      </c>
      <c r="H97" s="281"/>
      <c r="I97" s="280" t="str">
        <f t="shared" si="368"/>
        <v/>
      </c>
      <c r="J97" s="279"/>
      <c r="K97" s="135"/>
      <c r="L97" s="110" t="str">
        <f t="shared" si="369"/>
        <v/>
      </c>
      <c r="M97" s="21" t="str">
        <f t="shared" si="370"/>
        <v/>
      </c>
      <c r="N97" s="22" t="str">
        <f t="shared" si="371"/>
        <v/>
      </c>
      <c r="O97" s="23" t="str">
        <f>IF(M97="","",IF(OR($M97&lt;Skew!$B$3,$M97=Skew!$B$3),IF($M97&gt;Skew!$C$3,Skew!$A$3,IF($M97&gt;Skew!$C$4,Skew!$A$4,IF($M97&gt;Skew!$C$5,Skew!$A$5,IF($M97&gt;Skew!$C$6,Skew!$A$6,IF($M97&gt;Skew!$C$7,Skew!$A$7,IF($M97&gt;Skew!$C$8,Skew!$A$8,IF($M97&gt;Skew!$C$9,Skew!$A$9,IF($M97&gt;Skew!$C$10,Skew!$A$10,IF($M97&gt;Skew!$C$11,Skew!$A$11,IF($M97&gt;Skew!$C$12,Skew!$A$12,IF($M97&gt;Skew!$C$13,Skew!$A$13,IF($M97&gt;Skew!$C$14,Skew!$A$14,IF($M97&gt;Skew!$C$15,Skew!$A$15,IF($M97&gt;Skew!$C$16,Skew!$A$16,Skew!$A$17)
)))))))))))))))</f>
        <v/>
      </c>
      <c r="P97" s="22" t="str">
        <f>IF(M97="","",MATCH(O97,Skew!$A$3:$A$17,0))</f>
        <v/>
      </c>
      <c r="Q97" s="22" t="str">
        <f t="shared" si="357"/>
        <v/>
      </c>
      <c r="R97" s="24"/>
      <c r="S97" s="22" t="str">
        <f>IF(OR(M97="",R97=""),"",MATCH(R97,Confidence!$A$3:$A$12,0))</f>
        <v/>
      </c>
      <c r="T97" s="25" t="str">
        <f t="shared" si="358"/>
        <v/>
      </c>
      <c r="U97" s="25" t="str">
        <f t="shared" si="359"/>
        <v/>
      </c>
      <c r="V97" s="22"/>
      <c r="W97" s="102" t="str">
        <f t="shared" si="360"/>
        <v/>
      </c>
      <c r="X97" s="102" t="str">
        <f t="shared" si="361"/>
        <v/>
      </c>
      <c r="Y97" s="37" t="str">
        <f t="shared" si="362"/>
        <v/>
      </c>
      <c r="Z97" s="115"/>
      <c r="AA97" s="204" t="str">
        <f>IF(AND(G97&gt;0,H97&gt;0,I97&gt;0,T97&gt;0,U97&gt;0,Z97&gt;0,NOT(R97="")),ABS(VLOOKUP($Z$1,VLookups!$A$30:$B$31,2,FALSE)-_xlfn.BETA.DIST(Z97,IF(N97="L",U97,T97),IF(N97="L",T97,U97),TRUE,G97,I97)),"")</f>
        <v/>
      </c>
      <c r="AB97" s="112" t="str">
        <f>IF(OR($T97="",$U97=""),"",_xlfn.BETA.INV(ABS(VLOOKUP($Z$1,VLookups!$A$30:$B$31,2,FALSE)-AB$3),IF($N97="L",$U97,$T97),IF($N97="L",$T97,$U97),$G97,$I97))</f>
        <v/>
      </c>
      <c r="AC97" s="113" t="str">
        <f>IF(OR($T97="",$U97=""),"",_xlfn.BETA.INV(ABS(VLOOKUP($Z$1,VLookups!$A$30:$B$31,2,FALSE)-AC$3),IF($N97="L",$U97,$T97),IF($N97="L",$T97,$U97),$G97,$I97))</f>
        <v/>
      </c>
      <c r="AD97" s="112" t="str">
        <f>IF(OR($T97="",$U97=""),"",_xlfn.BETA.INV(ABS(VLOOKUP($Z$1,VLookups!$A$30:$B$31,2,FALSE)-AD$3),IF($N97="L",$U97,$T97),IF($N97="L",$T97,$U97),$G97,$I97))</f>
        <v/>
      </c>
      <c r="AE97" s="113" t="str">
        <f>IF(OR($T97="",$U97=""),"",_xlfn.BETA.INV(ABS(VLOOKUP($Z$1,VLookups!$A$30:$B$31,2,FALSE)-AE$3),IF($N97="L",$U97,$T97),IF($N97="L",$T97,$U97),$G97,$I97))</f>
        <v/>
      </c>
      <c r="AF97" s="112" t="str">
        <f>IF(OR($T97="",$U97=""),"",_xlfn.BETA.INV(ABS(VLOOKUP($Z$1,VLookups!$A$30:$B$31,2,FALSE)-AF$3),IF($N97="L",$U97,$T97),IF($N97="L",$T97,$U97),$G97,$I97))</f>
        <v/>
      </c>
      <c r="AG97" s="113" t="str">
        <f>IF(OR($T97="",$U97=""),"",_xlfn.BETA.INV(ABS(VLOOKUP($Z$1,VLookups!$A$30:$B$31,2,FALSE)-AG$3),IF($N97="L",$U97,$T97),IF($N97="L",$T97,$U97),$G97,$I97))</f>
        <v/>
      </c>
      <c r="AH97" s="112" t="str">
        <f>IF(OR($T97="",$U97=""),"",_xlfn.BETA.INV(ABS(VLOOKUP($Z$1,VLookups!$A$30:$B$31,2,FALSE)-AH$3),IF($N97="L",$U97,$T97),IF($N97="L",$T97,$U97),$G97,$I97))</f>
        <v/>
      </c>
      <c r="AI97" s="113" t="str">
        <f>IF(OR($T97="",$U97=""),"",_xlfn.BETA.INV(ABS(VLOOKUP($Z$1,VLookups!$A$30:$B$31,2,FALSE)-AI$3),IF($N97="L",$U97,$T97),IF($N97="L",$T97,$U97),$G97,$I97))</f>
        <v/>
      </c>
      <c r="AJ97" s="112" t="str">
        <f>IF(OR($T97="",$U97=""),"",_xlfn.BETA.INV(ABS(VLOOKUP($Z$1,VLookups!$A$30:$B$31,2,FALSE)-AJ$3),IF($N97="L",$U97,$T97),IF($N97="L",$T97,$U97),$G97,$I97))</f>
        <v/>
      </c>
      <c r="AK97" s="113" t="str">
        <f>IF(OR($T97="",$U97=""),"",_xlfn.BETA.INV(ABS(VLOOKUP($Z$1,VLookups!$A$30:$B$31,2,FALSE)-AK$3),IF($N97="L",$U97,$T97),IF($N97="L",$T97,$U97),$G97,$I97))</f>
        <v/>
      </c>
      <c r="AL97" s="112" t="str">
        <f>IF(OR($T97="",$U97=""),"",_xlfn.BETA.INV(ABS(VLOOKUP($Z$1,VLookups!$A$30:$B$31,2,FALSE)-AL$3),IF($N97="L",$U97,$T97),IF($N97="L",$T97,$U97),$G97,$I97))</f>
        <v/>
      </c>
      <c r="AM97" s="113" t="str">
        <f>IF(OR($T97="",$U97=""),"",_xlfn.BETA.INV(ABS(VLOOKUP($Z$1,VLookups!$A$30:$B$31,2,FALSE)-AM$3),IF($N97="L",$U97,$T97),IF($N97="L",$T97,$U97),$G97,$I97))</f>
        <v/>
      </c>
      <c r="AN97" s="15"/>
      <c r="AO97" s="194" t="str">
        <f t="shared" si="372"/>
        <v/>
      </c>
      <c r="AP97" s="192" t="str">
        <f t="shared" si="373"/>
        <v/>
      </c>
      <c r="AQ97" s="177" t="str">
        <f t="shared" ref="AQ97" si="633">IF(ISNONTEXT($AO97),AP97+$AO97,"")</f>
        <v/>
      </c>
      <c r="AR97" s="177" t="str">
        <f t="shared" si="389"/>
        <v/>
      </c>
      <c r="AS97" s="177" t="str">
        <f t="shared" si="390"/>
        <v/>
      </c>
      <c r="AT97" s="177" t="str">
        <f t="shared" si="391"/>
        <v/>
      </c>
      <c r="AU97" s="177" t="str">
        <f t="shared" si="392"/>
        <v/>
      </c>
      <c r="AV97" s="177" t="str">
        <f t="shared" si="393"/>
        <v/>
      </c>
      <c r="AW97" s="177" t="str">
        <f t="shared" si="394"/>
        <v/>
      </c>
      <c r="AX97" s="177" t="str">
        <f t="shared" si="395"/>
        <v/>
      </c>
      <c r="AY97" s="177" t="str">
        <f t="shared" si="396"/>
        <v/>
      </c>
      <c r="AZ97" s="177" t="str">
        <f t="shared" si="397"/>
        <v/>
      </c>
      <c r="BA97" s="177" t="str">
        <f t="shared" si="398"/>
        <v/>
      </c>
      <c r="BB97" s="177" t="str">
        <f t="shared" si="399"/>
        <v/>
      </c>
      <c r="BC97" s="177" t="str">
        <f t="shared" si="400"/>
        <v/>
      </c>
      <c r="BD97" s="177" t="str">
        <f t="shared" si="401"/>
        <v/>
      </c>
      <c r="BE97" s="177" t="str">
        <f t="shared" si="402"/>
        <v/>
      </c>
      <c r="BF97" s="177" t="str">
        <f t="shared" si="403"/>
        <v/>
      </c>
      <c r="BG97" s="177" t="str">
        <f t="shared" si="404"/>
        <v/>
      </c>
      <c r="BH97" s="177" t="str">
        <f t="shared" si="405"/>
        <v/>
      </c>
      <c r="BI97" s="177" t="str">
        <f t="shared" si="406"/>
        <v/>
      </c>
      <c r="BJ97" s="177" t="str">
        <f t="shared" si="407"/>
        <v/>
      </c>
      <c r="BK97" s="177" t="str">
        <f t="shared" si="408"/>
        <v/>
      </c>
      <c r="BL97" s="177" t="str">
        <f t="shared" si="409"/>
        <v/>
      </c>
      <c r="BM97" s="177" t="str">
        <f t="shared" si="410"/>
        <v/>
      </c>
      <c r="BN97" s="177" t="str">
        <f t="shared" si="411"/>
        <v/>
      </c>
      <c r="BO97" s="177" t="str">
        <f t="shared" si="412"/>
        <v/>
      </c>
      <c r="BP97" s="177" t="str">
        <f t="shared" si="413"/>
        <v/>
      </c>
      <c r="BQ97" s="177" t="str">
        <f t="shared" si="414"/>
        <v/>
      </c>
      <c r="BR97" s="177" t="str">
        <f t="shared" si="415"/>
        <v/>
      </c>
      <c r="BS97" s="177" t="str">
        <f t="shared" si="416"/>
        <v/>
      </c>
      <c r="BT97" s="177" t="str">
        <f t="shared" si="417"/>
        <v/>
      </c>
      <c r="BU97" s="177" t="str">
        <f t="shared" si="418"/>
        <v/>
      </c>
      <c r="BV97" s="177" t="str">
        <f t="shared" si="419"/>
        <v/>
      </c>
      <c r="BW97" s="177" t="str">
        <f t="shared" si="420"/>
        <v/>
      </c>
      <c r="BX97" s="177" t="str">
        <f t="shared" si="421"/>
        <v/>
      </c>
      <c r="BY97" s="177" t="str">
        <f t="shared" si="422"/>
        <v/>
      </c>
      <c r="BZ97" s="177" t="str">
        <f t="shared" si="423"/>
        <v/>
      </c>
      <c r="CA97" s="177" t="str">
        <f t="shared" si="424"/>
        <v/>
      </c>
      <c r="CB97" s="177" t="str">
        <f t="shared" si="425"/>
        <v/>
      </c>
      <c r="CC97" s="177" t="str">
        <f t="shared" si="426"/>
        <v/>
      </c>
      <c r="CD97" s="177" t="str">
        <f t="shared" si="427"/>
        <v/>
      </c>
      <c r="CE97" s="177" t="str">
        <f t="shared" si="428"/>
        <v/>
      </c>
      <c r="CF97" s="177" t="str">
        <f t="shared" si="429"/>
        <v/>
      </c>
      <c r="CG97" s="177" t="str">
        <f t="shared" si="430"/>
        <v/>
      </c>
      <c r="CH97" s="177" t="str">
        <f t="shared" si="431"/>
        <v/>
      </c>
      <c r="CI97" s="177" t="str">
        <f t="shared" si="432"/>
        <v/>
      </c>
      <c r="CJ97" s="177" t="str">
        <f t="shared" si="433"/>
        <v/>
      </c>
      <c r="CK97" s="177" t="str">
        <f t="shared" si="434"/>
        <v/>
      </c>
      <c r="CL97" s="177" t="str">
        <f t="shared" si="435"/>
        <v/>
      </c>
      <c r="CM97" s="177" t="str">
        <f t="shared" si="436"/>
        <v/>
      </c>
      <c r="CN97" s="177" t="str">
        <f t="shared" si="437"/>
        <v/>
      </c>
      <c r="CO97" s="177" t="str">
        <f t="shared" si="438"/>
        <v/>
      </c>
      <c r="CP97" s="177" t="str">
        <f t="shared" si="439"/>
        <v/>
      </c>
      <c r="CQ97" s="177" t="str">
        <f t="shared" si="440"/>
        <v/>
      </c>
      <c r="CR97" s="177" t="str">
        <f t="shared" si="441"/>
        <v/>
      </c>
      <c r="CS97" s="177" t="str">
        <f t="shared" si="442"/>
        <v/>
      </c>
      <c r="CT97" s="177" t="str">
        <f t="shared" si="443"/>
        <v/>
      </c>
      <c r="CU97" s="177" t="str">
        <f t="shared" si="444"/>
        <v/>
      </c>
      <c r="CV97" s="177" t="str">
        <f t="shared" si="445"/>
        <v/>
      </c>
      <c r="CW97" s="177" t="str">
        <f t="shared" si="446"/>
        <v/>
      </c>
      <c r="CX97" s="177" t="str">
        <f t="shared" si="447"/>
        <v/>
      </c>
      <c r="CY97" s="177" t="str">
        <f t="shared" si="448"/>
        <v/>
      </c>
      <c r="CZ97" s="177" t="str">
        <f t="shared" si="449"/>
        <v/>
      </c>
      <c r="DA97" s="177" t="str">
        <f t="shared" si="450"/>
        <v/>
      </c>
      <c r="DB97" s="177" t="str">
        <f t="shared" si="451"/>
        <v/>
      </c>
      <c r="DC97" s="177" t="str">
        <f t="shared" si="382"/>
        <v/>
      </c>
      <c r="DD97" s="177" t="str">
        <f t="shared" si="452"/>
        <v/>
      </c>
      <c r="DE97" s="177" t="str">
        <f t="shared" si="453"/>
        <v/>
      </c>
      <c r="DF97" s="177" t="str">
        <f t="shared" si="454"/>
        <v/>
      </c>
      <c r="DG97" s="177" t="str">
        <f t="shared" si="455"/>
        <v/>
      </c>
      <c r="DH97" s="177" t="str">
        <f t="shared" si="456"/>
        <v/>
      </c>
      <c r="DI97" s="177" t="str">
        <f t="shared" si="457"/>
        <v/>
      </c>
      <c r="DJ97" s="177" t="str">
        <f t="shared" si="458"/>
        <v/>
      </c>
      <c r="DK97" s="177" t="str">
        <f t="shared" si="459"/>
        <v/>
      </c>
      <c r="DL97" s="177" t="str">
        <f t="shared" si="460"/>
        <v/>
      </c>
      <c r="DM97" s="177" t="str">
        <f t="shared" si="461"/>
        <v/>
      </c>
      <c r="DN97" s="177" t="str">
        <f t="shared" si="462"/>
        <v/>
      </c>
      <c r="DO97" s="177" t="str">
        <f t="shared" si="463"/>
        <v/>
      </c>
      <c r="DP97" s="177" t="str">
        <f t="shared" si="464"/>
        <v/>
      </c>
      <c r="DQ97" s="177" t="str">
        <f t="shared" si="465"/>
        <v/>
      </c>
      <c r="DR97" s="177" t="str">
        <f t="shared" si="466"/>
        <v/>
      </c>
      <c r="DS97" s="177" t="str">
        <f t="shared" si="467"/>
        <v/>
      </c>
      <c r="DT97" s="177" t="str">
        <f t="shared" si="468"/>
        <v/>
      </c>
      <c r="DU97" s="177" t="str">
        <f t="shared" si="469"/>
        <v/>
      </c>
      <c r="DV97" s="177" t="str">
        <f t="shared" si="470"/>
        <v/>
      </c>
      <c r="DW97" s="177" t="str">
        <f t="shared" si="471"/>
        <v/>
      </c>
      <c r="DX97" s="177" t="str">
        <f t="shared" si="472"/>
        <v/>
      </c>
      <c r="DY97" s="177" t="str">
        <f t="shared" si="473"/>
        <v/>
      </c>
      <c r="DZ97" s="177" t="str">
        <f t="shared" si="474"/>
        <v/>
      </c>
      <c r="EA97" s="177" t="str">
        <f t="shared" si="475"/>
        <v/>
      </c>
      <c r="EB97" s="177" t="str">
        <f t="shared" si="476"/>
        <v/>
      </c>
      <c r="EC97" s="177" t="str">
        <f t="shared" si="477"/>
        <v/>
      </c>
      <c r="ED97" s="177" t="str">
        <f t="shared" si="478"/>
        <v/>
      </c>
      <c r="EE97" s="177" t="str">
        <f t="shared" si="479"/>
        <v/>
      </c>
      <c r="EF97" s="177" t="str">
        <f t="shared" si="480"/>
        <v/>
      </c>
      <c r="EG97" s="177" t="str">
        <f t="shared" si="481"/>
        <v/>
      </c>
      <c r="EH97" s="177" t="str">
        <f t="shared" si="482"/>
        <v/>
      </c>
      <c r="EI97" s="177" t="str">
        <f t="shared" si="483"/>
        <v/>
      </c>
      <c r="EJ97" s="177" t="str">
        <f t="shared" si="484"/>
        <v/>
      </c>
      <c r="EK97" s="177" t="str">
        <f t="shared" si="485"/>
        <v/>
      </c>
      <c r="EL97" s="177" t="str">
        <f t="shared" si="486"/>
        <v/>
      </c>
      <c r="EM97" s="177" t="str">
        <f t="shared" si="487"/>
        <v/>
      </c>
      <c r="EN97" s="177" t="str">
        <f t="shared" si="488"/>
        <v/>
      </c>
      <c r="EO97" s="177" t="str">
        <f t="shared" si="489"/>
        <v/>
      </c>
      <c r="EP97" s="177" t="str">
        <f t="shared" si="490"/>
        <v/>
      </c>
      <c r="EQ97" s="177" t="str">
        <f t="shared" si="491"/>
        <v/>
      </c>
      <c r="ER97" s="177" t="str">
        <f t="shared" si="492"/>
        <v/>
      </c>
      <c r="ES97" s="177" t="str">
        <f t="shared" si="493"/>
        <v/>
      </c>
      <c r="ET97" s="177" t="str">
        <f t="shared" si="494"/>
        <v/>
      </c>
      <c r="EU97" s="177" t="str">
        <f t="shared" si="495"/>
        <v/>
      </c>
      <c r="EV97" s="177" t="str">
        <f t="shared" si="496"/>
        <v/>
      </c>
      <c r="EW97" s="177" t="str">
        <f t="shared" si="497"/>
        <v/>
      </c>
      <c r="EX97" s="177" t="str">
        <f t="shared" si="498"/>
        <v/>
      </c>
      <c r="EY97" s="177" t="str">
        <f t="shared" si="499"/>
        <v/>
      </c>
      <c r="EZ97" s="177" t="str">
        <f t="shared" si="500"/>
        <v/>
      </c>
      <c r="FA97" s="177" t="str">
        <f t="shared" si="501"/>
        <v/>
      </c>
      <c r="FB97" s="177" t="str">
        <f t="shared" si="502"/>
        <v/>
      </c>
      <c r="FC97" s="177" t="str">
        <f t="shared" si="503"/>
        <v/>
      </c>
      <c r="FD97" s="177" t="str">
        <f t="shared" si="504"/>
        <v/>
      </c>
      <c r="FE97" s="177" t="str">
        <f t="shared" si="505"/>
        <v/>
      </c>
      <c r="FF97" s="177" t="str">
        <f t="shared" si="506"/>
        <v/>
      </c>
      <c r="FG97" s="177" t="str">
        <f t="shared" si="507"/>
        <v/>
      </c>
      <c r="FH97" s="177" t="str">
        <f t="shared" si="508"/>
        <v/>
      </c>
      <c r="FI97" s="177" t="str">
        <f t="shared" si="509"/>
        <v/>
      </c>
      <c r="FJ97" s="177" t="str">
        <f t="shared" si="510"/>
        <v/>
      </c>
      <c r="FK97" s="177" t="str">
        <f t="shared" si="511"/>
        <v/>
      </c>
      <c r="FL97" s="177" t="str">
        <f t="shared" si="512"/>
        <v/>
      </c>
      <c r="FM97" s="177" t="str">
        <f t="shared" si="513"/>
        <v/>
      </c>
      <c r="FN97" s="177" t="str">
        <f t="shared" si="514"/>
        <v/>
      </c>
      <c r="FO97" s="177" t="str">
        <f t="shared" si="383"/>
        <v/>
      </c>
      <c r="FP97" s="177" t="str">
        <f t="shared" si="515"/>
        <v/>
      </c>
      <c r="FQ97" s="177" t="str">
        <f t="shared" si="516"/>
        <v/>
      </c>
      <c r="FR97" s="177" t="str">
        <f t="shared" si="517"/>
        <v/>
      </c>
      <c r="FS97" s="177" t="str">
        <f t="shared" si="518"/>
        <v/>
      </c>
      <c r="FT97" s="177" t="str">
        <f t="shared" si="519"/>
        <v/>
      </c>
      <c r="FU97" s="177" t="str">
        <f t="shared" si="520"/>
        <v/>
      </c>
      <c r="FV97" s="177" t="str">
        <f t="shared" si="521"/>
        <v/>
      </c>
      <c r="FW97" s="177" t="str">
        <f t="shared" si="522"/>
        <v/>
      </c>
      <c r="FX97" s="177" t="str">
        <f t="shared" si="523"/>
        <v/>
      </c>
      <c r="FY97" s="177" t="str">
        <f t="shared" si="524"/>
        <v/>
      </c>
      <c r="FZ97" s="177" t="str">
        <f t="shared" si="525"/>
        <v/>
      </c>
      <c r="GA97" s="177" t="str">
        <f t="shared" si="526"/>
        <v/>
      </c>
      <c r="GB97" s="177" t="str">
        <f t="shared" si="527"/>
        <v/>
      </c>
      <c r="GC97" s="177" t="str">
        <f t="shared" si="528"/>
        <v/>
      </c>
      <c r="GD97" s="177" t="str">
        <f t="shared" si="529"/>
        <v/>
      </c>
      <c r="GE97" s="177" t="str">
        <f t="shared" si="530"/>
        <v/>
      </c>
      <c r="GF97" s="177" t="str">
        <f t="shared" si="531"/>
        <v/>
      </c>
      <c r="GG97" s="177" t="str">
        <f t="shared" si="532"/>
        <v/>
      </c>
      <c r="GH97" s="177" t="str">
        <f t="shared" si="533"/>
        <v/>
      </c>
      <c r="GI97" s="177" t="str">
        <f t="shared" si="534"/>
        <v/>
      </c>
      <c r="GJ97" s="177" t="str">
        <f t="shared" si="535"/>
        <v/>
      </c>
      <c r="GK97" s="177" t="str">
        <f t="shared" si="536"/>
        <v/>
      </c>
      <c r="GL97" s="177" t="str">
        <f t="shared" si="537"/>
        <v/>
      </c>
      <c r="GM97" s="177" t="str">
        <f t="shared" si="538"/>
        <v/>
      </c>
      <c r="GN97" s="177" t="str">
        <f t="shared" si="539"/>
        <v/>
      </c>
      <c r="GO97" s="177" t="str">
        <f t="shared" si="540"/>
        <v/>
      </c>
      <c r="GP97" s="177" t="str">
        <f t="shared" si="541"/>
        <v/>
      </c>
      <c r="GQ97" s="177" t="str">
        <f t="shared" si="542"/>
        <v/>
      </c>
      <c r="GR97" s="177" t="str">
        <f t="shared" si="543"/>
        <v/>
      </c>
      <c r="GS97" s="177" t="str">
        <f t="shared" si="544"/>
        <v/>
      </c>
      <c r="GT97" s="177" t="str">
        <f t="shared" si="545"/>
        <v/>
      </c>
      <c r="GU97" s="177" t="str">
        <f t="shared" si="546"/>
        <v/>
      </c>
      <c r="GV97" s="177" t="str">
        <f t="shared" si="547"/>
        <v/>
      </c>
      <c r="GW97" s="177" t="str">
        <f t="shared" si="548"/>
        <v/>
      </c>
      <c r="GX97" s="177" t="str">
        <f t="shared" si="549"/>
        <v/>
      </c>
      <c r="GY97" s="177" t="str">
        <f t="shared" si="550"/>
        <v/>
      </c>
      <c r="GZ97" s="177" t="str">
        <f t="shared" si="551"/>
        <v/>
      </c>
      <c r="HA97" s="177" t="str">
        <f t="shared" si="552"/>
        <v/>
      </c>
      <c r="HB97" s="177" t="str">
        <f t="shared" si="553"/>
        <v/>
      </c>
      <c r="HC97" s="177" t="str">
        <f t="shared" si="554"/>
        <v/>
      </c>
      <c r="HD97" s="177" t="str">
        <f t="shared" si="555"/>
        <v/>
      </c>
      <c r="HE97" s="177" t="str">
        <f t="shared" si="556"/>
        <v/>
      </c>
      <c r="HF97" s="177" t="str">
        <f t="shared" si="557"/>
        <v/>
      </c>
      <c r="HG97" s="177" t="str">
        <f t="shared" si="558"/>
        <v/>
      </c>
      <c r="HH97" s="177" t="str">
        <f t="shared" si="559"/>
        <v/>
      </c>
      <c r="HI97" s="177" t="str">
        <f t="shared" si="560"/>
        <v/>
      </c>
      <c r="HJ97" s="177" t="str">
        <f t="shared" si="561"/>
        <v/>
      </c>
      <c r="HK97" s="177" t="str">
        <f t="shared" si="562"/>
        <v/>
      </c>
      <c r="HL97" s="177" t="str">
        <f t="shared" si="563"/>
        <v/>
      </c>
      <c r="HM97" s="177" t="str">
        <f t="shared" si="564"/>
        <v/>
      </c>
      <c r="HN97" s="177" t="str">
        <f t="shared" si="565"/>
        <v/>
      </c>
      <c r="HO97" s="177" t="str">
        <f t="shared" si="566"/>
        <v/>
      </c>
      <c r="HP97" s="177" t="str">
        <f t="shared" si="567"/>
        <v/>
      </c>
      <c r="HQ97" s="177" t="str">
        <f t="shared" si="568"/>
        <v/>
      </c>
      <c r="HR97" s="177" t="str">
        <f t="shared" si="569"/>
        <v/>
      </c>
      <c r="HS97" s="177" t="str">
        <f t="shared" si="570"/>
        <v/>
      </c>
      <c r="HT97" s="177" t="str">
        <f t="shared" si="571"/>
        <v/>
      </c>
      <c r="HU97" s="177" t="str">
        <f t="shared" si="572"/>
        <v/>
      </c>
      <c r="HV97" s="177" t="str">
        <f t="shared" si="573"/>
        <v/>
      </c>
      <c r="HW97" s="177" t="str">
        <f t="shared" si="574"/>
        <v/>
      </c>
      <c r="HX97" s="177" t="str">
        <f t="shared" si="575"/>
        <v/>
      </c>
      <c r="HY97" s="177" t="str">
        <f t="shared" si="576"/>
        <v/>
      </c>
      <c r="HZ97" s="177" t="str">
        <f t="shared" si="577"/>
        <v/>
      </c>
      <c r="IA97" s="177" t="str">
        <f t="shared" si="384"/>
        <v/>
      </c>
      <c r="IB97" s="177" t="str">
        <f t="shared" si="602"/>
        <v/>
      </c>
      <c r="IC97" s="177" t="str">
        <f t="shared" si="603"/>
        <v/>
      </c>
      <c r="ID97" s="177" t="str">
        <f t="shared" si="604"/>
        <v/>
      </c>
      <c r="IE97" s="177" t="str">
        <f t="shared" si="605"/>
        <v/>
      </c>
      <c r="IF97" s="177" t="str">
        <f t="shared" si="606"/>
        <v/>
      </c>
      <c r="IG97" s="177" t="str">
        <f t="shared" si="607"/>
        <v/>
      </c>
      <c r="IH97" s="192" t="str">
        <f t="shared" si="364"/>
        <v/>
      </c>
      <c r="II97" s="193" t="e">
        <f t="shared" si="365"/>
        <v>#N/A</v>
      </c>
      <c r="IJ97" s="193" t="e">
        <f t="shared" si="621"/>
        <v>#N/A</v>
      </c>
      <c r="IK97" s="193" t="e">
        <f t="shared" si="621"/>
        <v>#N/A</v>
      </c>
      <c r="IL97" s="193" t="e">
        <f t="shared" si="621"/>
        <v>#N/A</v>
      </c>
      <c r="IM97" s="193" t="e">
        <f t="shared" ref="IM97:JA103" si="634">IF(ISNONTEXT($X97),IF($N97="R",_xlfn.BETA.DIST(AT97,$T97,$U97,FALSE,$G97,$I97),_xlfn.BETA.DIST(AT97,$U97,$T97,FALSE,$G97,$I97)),NA())</f>
        <v>#N/A</v>
      </c>
      <c r="IN97" s="193" t="e">
        <f t="shared" si="634"/>
        <v>#N/A</v>
      </c>
      <c r="IO97" s="193" t="e">
        <f t="shared" si="634"/>
        <v>#N/A</v>
      </c>
      <c r="IP97" s="193" t="e">
        <f t="shared" si="634"/>
        <v>#N/A</v>
      </c>
      <c r="IQ97" s="193" t="e">
        <f t="shared" si="634"/>
        <v>#N/A</v>
      </c>
      <c r="IR97" s="193" t="e">
        <f t="shared" si="634"/>
        <v>#N/A</v>
      </c>
      <c r="IS97" s="193" t="e">
        <f t="shared" si="634"/>
        <v>#N/A</v>
      </c>
      <c r="IT97" s="193" t="e">
        <f t="shared" si="634"/>
        <v>#N/A</v>
      </c>
      <c r="IU97" s="193" t="e">
        <f t="shared" si="634"/>
        <v>#N/A</v>
      </c>
      <c r="IV97" s="193" t="e">
        <f t="shared" si="634"/>
        <v>#N/A</v>
      </c>
      <c r="IW97" s="193" t="e">
        <f t="shared" si="634"/>
        <v>#N/A</v>
      </c>
      <c r="IX97" s="193" t="e">
        <f t="shared" si="634"/>
        <v>#N/A</v>
      </c>
      <c r="IY97" s="193" t="e">
        <f t="shared" si="634"/>
        <v>#N/A</v>
      </c>
      <c r="IZ97" s="193" t="e">
        <f t="shared" si="634"/>
        <v>#N/A</v>
      </c>
      <c r="JA97" s="193" t="e">
        <f t="shared" si="634"/>
        <v>#N/A</v>
      </c>
      <c r="JB97" s="193" t="e">
        <f t="shared" si="629"/>
        <v>#N/A</v>
      </c>
      <c r="JC97" s="193" t="e">
        <f t="shared" si="629"/>
        <v>#N/A</v>
      </c>
      <c r="JD97" s="193" t="e">
        <f t="shared" si="629"/>
        <v>#N/A</v>
      </c>
      <c r="JE97" s="193" t="e">
        <f t="shared" si="629"/>
        <v>#N/A</v>
      </c>
      <c r="JF97" s="193" t="e">
        <f t="shared" si="629"/>
        <v>#N/A</v>
      </c>
      <c r="JG97" s="193" t="e">
        <f t="shared" si="629"/>
        <v>#N/A</v>
      </c>
      <c r="JH97" s="193" t="e">
        <f t="shared" si="629"/>
        <v>#N/A</v>
      </c>
      <c r="JI97" s="193" t="e">
        <f t="shared" si="629"/>
        <v>#N/A</v>
      </c>
      <c r="JJ97" s="193" t="e">
        <f t="shared" si="629"/>
        <v>#N/A</v>
      </c>
      <c r="JK97" s="193" t="e">
        <f t="shared" si="629"/>
        <v>#N/A</v>
      </c>
      <c r="JL97" s="193" t="e">
        <f t="shared" si="629"/>
        <v>#N/A</v>
      </c>
      <c r="JM97" s="193" t="e">
        <f t="shared" si="629"/>
        <v>#N/A</v>
      </c>
      <c r="JN97" s="193" t="e">
        <f t="shared" si="629"/>
        <v>#N/A</v>
      </c>
      <c r="JO97" s="193" t="e">
        <f t="shared" si="629"/>
        <v>#N/A</v>
      </c>
      <c r="JP97" s="193" t="e">
        <f t="shared" si="629"/>
        <v>#N/A</v>
      </c>
      <c r="JQ97" s="193" t="e">
        <f t="shared" si="625"/>
        <v>#N/A</v>
      </c>
      <c r="JR97" s="193" t="e">
        <f t="shared" si="625"/>
        <v>#N/A</v>
      </c>
      <c r="JS97" s="193" t="e">
        <f t="shared" si="625"/>
        <v>#N/A</v>
      </c>
      <c r="JT97" s="193" t="e">
        <f t="shared" si="625"/>
        <v>#N/A</v>
      </c>
      <c r="JU97" s="193" t="e">
        <f t="shared" si="625"/>
        <v>#N/A</v>
      </c>
      <c r="JV97" s="193" t="e">
        <f t="shared" si="625"/>
        <v>#N/A</v>
      </c>
      <c r="JW97" s="193" t="e">
        <f t="shared" si="625"/>
        <v>#N/A</v>
      </c>
      <c r="JX97" s="193" t="e">
        <f t="shared" si="625"/>
        <v>#N/A</v>
      </c>
      <c r="JY97" s="193" t="e">
        <f t="shared" si="625"/>
        <v>#N/A</v>
      </c>
      <c r="JZ97" s="193" t="e">
        <f t="shared" si="625"/>
        <v>#N/A</v>
      </c>
      <c r="KA97" s="193" t="e">
        <f t="shared" si="625"/>
        <v>#N/A</v>
      </c>
      <c r="KB97" s="193" t="e">
        <f t="shared" si="625"/>
        <v>#N/A</v>
      </c>
      <c r="KC97" s="193" t="e">
        <f t="shared" si="625"/>
        <v>#N/A</v>
      </c>
      <c r="KD97" s="193" t="e">
        <f t="shared" si="625"/>
        <v>#N/A</v>
      </c>
      <c r="KE97" s="193" t="e">
        <f t="shared" si="625"/>
        <v>#N/A</v>
      </c>
      <c r="KF97" s="193" t="e">
        <f t="shared" si="610"/>
        <v>#N/A</v>
      </c>
      <c r="KG97" s="193" t="e">
        <f t="shared" si="610"/>
        <v>#N/A</v>
      </c>
      <c r="KH97" s="193" t="e">
        <f t="shared" si="610"/>
        <v>#N/A</v>
      </c>
      <c r="KI97" s="193" t="e">
        <f t="shared" si="610"/>
        <v>#N/A</v>
      </c>
      <c r="KJ97" s="193" t="e">
        <f t="shared" si="610"/>
        <v>#N/A</v>
      </c>
      <c r="KK97" s="193" t="e">
        <f t="shared" si="610"/>
        <v>#N/A</v>
      </c>
      <c r="KL97" s="193" t="e">
        <f t="shared" si="610"/>
        <v>#N/A</v>
      </c>
      <c r="KM97" s="193" t="e">
        <f t="shared" si="610"/>
        <v>#N/A</v>
      </c>
      <c r="KN97" s="193" t="e">
        <f t="shared" si="610"/>
        <v>#N/A</v>
      </c>
      <c r="KO97" s="193" t="e">
        <f t="shared" si="610"/>
        <v>#N/A</v>
      </c>
      <c r="KP97" s="193" t="e">
        <f t="shared" si="610"/>
        <v>#N/A</v>
      </c>
      <c r="KQ97" s="193" t="e">
        <f t="shared" si="610"/>
        <v>#N/A</v>
      </c>
      <c r="KR97" s="193" t="e">
        <f t="shared" si="610"/>
        <v>#N/A</v>
      </c>
      <c r="KS97" s="193" t="e">
        <f t="shared" si="610"/>
        <v>#N/A</v>
      </c>
      <c r="KT97" s="193" t="e">
        <f t="shared" si="610"/>
        <v>#N/A</v>
      </c>
      <c r="KU97" s="193" t="e">
        <f t="shared" si="385"/>
        <v>#N/A</v>
      </c>
      <c r="KV97" s="193" t="e">
        <f t="shared" si="622"/>
        <v>#N/A</v>
      </c>
      <c r="KW97" s="193" t="e">
        <f t="shared" si="622"/>
        <v>#N/A</v>
      </c>
      <c r="KX97" s="193" t="e">
        <f t="shared" si="622"/>
        <v>#N/A</v>
      </c>
      <c r="KY97" s="193" t="e">
        <f t="shared" ref="KY97:LM103" si="635">IF(ISNONTEXT($X97),IF($N97="R",_xlfn.BETA.DIST(DF97,$T97,$U97,FALSE,$G97,$I97),_xlfn.BETA.DIST(DF97,$U97,$T97,FALSE,$G97,$I97)),NA())</f>
        <v>#N/A</v>
      </c>
      <c r="KZ97" s="193" t="e">
        <f t="shared" si="635"/>
        <v>#N/A</v>
      </c>
      <c r="LA97" s="193" t="e">
        <f t="shared" si="635"/>
        <v>#N/A</v>
      </c>
      <c r="LB97" s="193" t="e">
        <f t="shared" si="635"/>
        <v>#N/A</v>
      </c>
      <c r="LC97" s="193" t="e">
        <f t="shared" si="635"/>
        <v>#N/A</v>
      </c>
      <c r="LD97" s="193" t="e">
        <f t="shared" si="635"/>
        <v>#N/A</v>
      </c>
      <c r="LE97" s="193" t="e">
        <f t="shared" si="635"/>
        <v>#N/A</v>
      </c>
      <c r="LF97" s="193" t="e">
        <f t="shared" si="635"/>
        <v>#N/A</v>
      </c>
      <c r="LG97" s="193" t="e">
        <f t="shared" si="635"/>
        <v>#N/A</v>
      </c>
      <c r="LH97" s="193" t="e">
        <f t="shared" si="635"/>
        <v>#N/A</v>
      </c>
      <c r="LI97" s="193" t="e">
        <f t="shared" si="635"/>
        <v>#N/A</v>
      </c>
      <c r="LJ97" s="193" t="e">
        <f t="shared" si="635"/>
        <v>#N/A</v>
      </c>
      <c r="LK97" s="193" t="e">
        <f t="shared" si="635"/>
        <v>#N/A</v>
      </c>
      <c r="LL97" s="193" t="e">
        <f t="shared" si="635"/>
        <v>#N/A</v>
      </c>
      <c r="LM97" s="193" t="e">
        <f t="shared" si="635"/>
        <v>#N/A</v>
      </c>
      <c r="LN97" s="193" t="e">
        <f t="shared" si="630"/>
        <v>#N/A</v>
      </c>
      <c r="LO97" s="193" t="e">
        <f t="shared" si="630"/>
        <v>#N/A</v>
      </c>
      <c r="LP97" s="193" t="e">
        <f t="shared" si="630"/>
        <v>#N/A</v>
      </c>
      <c r="LQ97" s="193" t="e">
        <f t="shared" si="630"/>
        <v>#N/A</v>
      </c>
      <c r="LR97" s="193" t="e">
        <f t="shared" si="630"/>
        <v>#N/A</v>
      </c>
      <c r="LS97" s="193" t="e">
        <f t="shared" si="630"/>
        <v>#N/A</v>
      </c>
      <c r="LT97" s="193" t="e">
        <f t="shared" si="630"/>
        <v>#N/A</v>
      </c>
      <c r="LU97" s="193" t="e">
        <f t="shared" si="630"/>
        <v>#N/A</v>
      </c>
      <c r="LV97" s="193" t="e">
        <f t="shared" si="630"/>
        <v>#N/A</v>
      </c>
      <c r="LW97" s="193" t="e">
        <f t="shared" si="630"/>
        <v>#N/A</v>
      </c>
      <c r="LX97" s="193" t="e">
        <f t="shared" si="630"/>
        <v>#N/A</v>
      </c>
      <c r="LY97" s="193" t="e">
        <f t="shared" si="630"/>
        <v>#N/A</v>
      </c>
      <c r="LZ97" s="193" t="e">
        <f t="shared" si="630"/>
        <v>#N/A</v>
      </c>
      <c r="MA97" s="193" t="e">
        <f t="shared" si="630"/>
        <v>#N/A</v>
      </c>
      <c r="MB97" s="193" t="e">
        <f t="shared" si="630"/>
        <v>#N/A</v>
      </c>
      <c r="MC97" s="193" t="e">
        <f t="shared" si="626"/>
        <v>#N/A</v>
      </c>
      <c r="MD97" s="193" t="e">
        <f t="shared" si="626"/>
        <v>#N/A</v>
      </c>
      <c r="ME97" s="193" t="e">
        <f t="shared" si="626"/>
        <v>#N/A</v>
      </c>
      <c r="MF97" s="193" t="e">
        <f t="shared" si="626"/>
        <v>#N/A</v>
      </c>
      <c r="MG97" s="193" t="e">
        <f t="shared" si="626"/>
        <v>#N/A</v>
      </c>
      <c r="MH97" s="193" t="e">
        <f t="shared" si="626"/>
        <v>#N/A</v>
      </c>
      <c r="MI97" s="193" t="e">
        <f t="shared" si="626"/>
        <v>#N/A</v>
      </c>
      <c r="MJ97" s="193" t="e">
        <f t="shared" si="626"/>
        <v>#N/A</v>
      </c>
      <c r="MK97" s="193" t="e">
        <f t="shared" si="626"/>
        <v>#N/A</v>
      </c>
      <c r="ML97" s="193" t="e">
        <f t="shared" si="626"/>
        <v>#N/A</v>
      </c>
      <c r="MM97" s="193" t="e">
        <f t="shared" si="626"/>
        <v>#N/A</v>
      </c>
      <c r="MN97" s="193" t="e">
        <f t="shared" si="626"/>
        <v>#N/A</v>
      </c>
      <c r="MO97" s="193" t="e">
        <f t="shared" si="626"/>
        <v>#N/A</v>
      </c>
      <c r="MP97" s="193" t="e">
        <f t="shared" si="626"/>
        <v>#N/A</v>
      </c>
      <c r="MQ97" s="193" t="e">
        <f t="shared" si="626"/>
        <v>#N/A</v>
      </c>
      <c r="MR97" s="193" t="e">
        <f t="shared" si="611"/>
        <v>#N/A</v>
      </c>
      <c r="MS97" s="193" t="e">
        <f t="shared" si="611"/>
        <v>#N/A</v>
      </c>
      <c r="MT97" s="193" t="e">
        <f t="shared" si="611"/>
        <v>#N/A</v>
      </c>
      <c r="MU97" s="193" t="e">
        <f t="shared" si="611"/>
        <v>#N/A</v>
      </c>
      <c r="MV97" s="193" t="e">
        <f t="shared" si="611"/>
        <v>#N/A</v>
      </c>
      <c r="MW97" s="193" t="e">
        <f t="shared" si="611"/>
        <v>#N/A</v>
      </c>
      <c r="MX97" s="193" t="e">
        <f t="shared" si="611"/>
        <v>#N/A</v>
      </c>
      <c r="MY97" s="193" t="e">
        <f t="shared" si="611"/>
        <v>#N/A</v>
      </c>
      <c r="MZ97" s="193" t="e">
        <f t="shared" si="611"/>
        <v>#N/A</v>
      </c>
      <c r="NA97" s="193" t="e">
        <f t="shared" si="611"/>
        <v>#N/A</v>
      </c>
      <c r="NB97" s="193" t="e">
        <f t="shared" si="611"/>
        <v>#N/A</v>
      </c>
      <c r="NC97" s="193" t="e">
        <f t="shared" si="611"/>
        <v>#N/A</v>
      </c>
      <c r="ND97" s="193" t="e">
        <f t="shared" si="611"/>
        <v>#N/A</v>
      </c>
      <c r="NE97" s="193" t="e">
        <f t="shared" si="611"/>
        <v>#N/A</v>
      </c>
      <c r="NF97" s="193" t="e">
        <f t="shared" si="611"/>
        <v>#N/A</v>
      </c>
      <c r="NG97" s="193" t="e">
        <f t="shared" si="386"/>
        <v>#N/A</v>
      </c>
      <c r="NH97" s="193" t="e">
        <f t="shared" si="623"/>
        <v>#N/A</v>
      </c>
      <c r="NI97" s="193" t="e">
        <f t="shared" si="623"/>
        <v>#N/A</v>
      </c>
      <c r="NJ97" s="193" t="e">
        <f t="shared" si="623"/>
        <v>#N/A</v>
      </c>
      <c r="NK97" s="193" t="e">
        <f t="shared" ref="NK97:NY103" si="636">IF(ISNONTEXT($X97),IF($N97="R",_xlfn.BETA.DIST(FR97,$T97,$U97,FALSE,$G97,$I97),_xlfn.BETA.DIST(FR97,$U97,$T97,FALSE,$G97,$I97)),NA())</f>
        <v>#N/A</v>
      </c>
      <c r="NL97" s="193" t="e">
        <f t="shared" si="636"/>
        <v>#N/A</v>
      </c>
      <c r="NM97" s="193" t="e">
        <f t="shared" si="636"/>
        <v>#N/A</v>
      </c>
      <c r="NN97" s="193" t="e">
        <f t="shared" si="636"/>
        <v>#N/A</v>
      </c>
      <c r="NO97" s="193" t="e">
        <f t="shared" si="636"/>
        <v>#N/A</v>
      </c>
      <c r="NP97" s="193" t="e">
        <f t="shared" si="636"/>
        <v>#N/A</v>
      </c>
      <c r="NQ97" s="193" t="e">
        <f t="shared" si="636"/>
        <v>#N/A</v>
      </c>
      <c r="NR97" s="193" t="e">
        <f t="shared" si="636"/>
        <v>#N/A</v>
      </c>
      <c r="NS97" s="193" t="e">
        <f t="shared" si="636"/>
        <v>#N/A</v>
      </c>
      <c r="NT97" s="193" t="e">
        <f t="shared" si="636"/>
        <v>#N/A</v>
      </c>
      <c r="NU97" s="193" t="e">
        <f t="shared" si="636"/>
        <v>#N/A</v>
      </c>
      <c r="NV97" s="193" t="e">
        <f t="shared" si="636"/>
        <v>#N/A</v>
      </c>
      <c r="NW97" s="193" t="e">
        <f t="shared" si="636"/>
        <v>#N/A</v>
      </c>
      <c r="NX97" s="193" t="e">
        <f t="shared" si="636"/>
        <v>#N/A</v>
      </c>
      <c r="NY97" s="193" t="e">
        <f t="shared" si="636"/>
        <v>#N/A</v>
      </c>
      <c r="NZ97" s="193" t="e">
        <f t="shared" si="631"/>
        <v>#N/A</v>
      </c>
      <c r="OA97" s="193" t="e">
        <f t="shared" si="631"/>
        <v>#N/A</v>
      </c>
      <c r="OB97" s="193" t="e">
        <f t="shared" si="631"/>
        <v>#N/A</v>
      </c>
      <c r="OC97" s="193" t="e">
        <f t="shared" si="631"/>
        <v>#N/A</v>
      </c>
      <c r="OD97" s="193" t="e">
        <f t="shared" si="631"/>
        <v>#N/A</v>
      </c>
      <c r="OE97" s="193" t="e">
        <f t="shared" si="631"/>
        <v>#N/A</v>
      </c>
      <c r="OF97" s="193" t="e">
        <f t="shared" si="631"/>
        <v>#N/A</v>
      </c>
      <c r="OG97" s="193" t="e">
        <f t="shared" si="631"/>
        <v>#N/A</v>
      </c>
      <c r="OH97" s="193" t="e">
        <f t="shared" si="631"/>
        <v>#N/A</v>
      </c>
      <c r="OI97" s="193" t="e">
        <f t="shared" si="631"/>
        <v>#N/A</v>
      </c>
      <c r="OJ97" s="193" t="e">
        <f t="shared" si="631"/>
        <v>#N/A</v>
      </c>
      <c r="OK97" s="193" t="e">
        <f t="shared" si="631"/>
        <v>#N/A</v>
      </c>
      <c r="OL97" s="193" t="e">
        <f t="shared" si="631"/>
        <v>#N/A</v>
      </c>
      <c r="OM97" s="193" t="e">
        <f t="shared" si="631"/>
        <v>#N/A</v>
      </c>
      <c r="ON97" s="193" t="e">
        <f t="shared" si="631"/>
        <v>#N/A</v>
      </c>
      <c r="OO97" s="193" t="e">
        <f t="shared" si="627"/>
        <v>#N/A</v>
      </c>
      <c r="OP97" s="193" t="e">
        <f t="shared" si="627"/>
        <v>#N/A</v>
      </c>
      <c r="OQ97" s="193" t="e">
        <f t="shared" si="627"/>
        <v>#N/A</v>
      </c>
      <c r="OR97" s="193" t="e">
        <f t="shared" si="627"/>
        <v>#N/A</v>
      </c>
      <c r="OS97" s="193" t="e">
        <f t="shared" si="627"/>
        <v>#N/A</v>
      </c>
      <c r="OT97" s="193" t="e">
        <f t="shared" si="627"/>
        <v>#N/A</v>
      </c>
      <c r="OU97" s="193" t="e">
        <f t="shared" si="627"/>
        <v>#N/A</v>
      </c>
      <c r="OV97" s="193" t="e">
        <f t="shared" si="627"/>
        <v>#N/A</v>
      </c>
      <c r="OW97" s="193" t="e">
        <f t="shared" si="627"/>
        <v>#N/A</v>
      </c>
      <c r="OX97" s="193" t="e">
        <f t="shared" si="627"/>
        <v>#N/A</v>
      </c>
      <c r="OY97" s="193" t="e">
        <f t="shared" si="627"/>
        <v>#N/A</v>
      </c>
      <c r="OZ97" s="193" t="e">
        <f t="shared" si="627"/>
        <v>#N/A</v>
      </c>
      <c r="PA97" s="193" t="e">
        <f t="shared" si="627"/>
        <v>#N/A</v>
      </c>
      <c r="PB97" s="193" t="e">
        <f t="shared" si="627"/>
        <v>#N/A</v>
      </c>
      <c r="PC97" s="193" t="e">
        <f t="shared" si="627"/>
        <v>#N/A</v>
      </c>
      <c r="PD97" s="193" t="e">
        <f t="shared" si="612"/>
        <v>#N/A</v>
      </c>
      <c r="PE97" s="193" t="e">
        <f t="shared" si="612"/>
        <v>#N/A</v>
      </c>
      <c r="PF97" s="193" t="e">
        <f t="shared" si="612"/>
        <v>#N/A</v>
      </c>
      <c r="PG97" s="193" t="e">
        <f t="shared" si="612"/>
        <v>#N/A</v>
      </c>
      <c r="PH97" s="193" t="e">
        <f t="shared" si="612"/>
        <v>#N/A</v>
      </c>
      <c r="PI97" s="193" t="e">
        <f t="shared" si="612"/>
        <v>#N/A</v>
      </c>
      <c r="PJ97" s="193" t="e">
        <f t="shared" si="612"/>
        <v>#N/A</v>
      </c>
      <c r="PK97" s="193" t="e">
        <f t="shared" si="612"/>
        <v>#N/A</v>
      </c>
      <c r="PL97" s="193" t="e">
        <f t="shared" si="612"/>
        <v>#N/A</v>
      </c>
      <c r="PM97" s="193" t="e">
        <f t="shared" si="612"/>
        <v>#N/A</v>
      </c>
      <c r="PN97" s="193" t="e">
        <f t="shared" si="612"/>
        <v>#N/A</v>
      </c>
      <c r="PO97" s="193" t="e">
        <f t="shared" si="612"/>
        <v>#N/A</v>
      </c>
      <c r="PP97" s="193" t="e">
        <f t="shared" si="612"/>
        <v>#N/A</v>
      </c>
      <c r="PQ97" s="193" t="e">
        <f t="shared" si="612"/>
        <v>#N/A</v>
      </c>
      <c r="PR97" s="193" t="e">
        <f t="shared" si="612"/>
        <v>#N/A</v>
      </c>
      <c r="PS97" s="193" t="e">
        <f t="shared" si="387"/>
        <v>#N/A</v>
      </c>
      <c r="PT97" s="193" t="e">
        <f t="shared" si="608"/>
        <v>#N/A</v>
      </c>
      <c r="PU97" s="193" t="e">
        <f t="shared" si="608"/>
        <v>#N/A</v>
      </c>
      <c r="PV97" s="193" t="e">
        <f t="shared" si="608"/>
        <v>#N/A</v>
      </c>
      <c r="PW97" s="193" t="e">
        <f t="shared" si="608"/>
        <v>#N/A</v>
      </c>
      <c r="PX97" s="193" t="e">
        <f t="shared" si="608"/>
        <v>#N/A</v>
      </c>
      <c r="PY97" s="193" t="e">
        <f t="shared" si="608"/>
        <v>#N/A</v>
      </c>
      <c r="PZ97" s="193" t="e">
        <f t="shared" si="608"/>
        <v>#N/A</v>
      </c>
      <c r="QA97" s="193" t="e">
        <f t="shared" si="608"/>
        <v>#N/A</v>
      </c>
    </row>
    <row r="98" spans="1:443" hidden="1" x14ac:dyDescent="0.45">
      <c r="A98" s="276"/>
      <c r="B98" s="277" t="str">
        <f>IF(OR($T98="",$U98=""),"",ROUND(_xlfn.BETA.INV(ABS(VLOOKUP($Z$1,VLookups!$A$30:$B$31,2,FALSE)-B$2),IF($N98="L",$U98,$T98),IF($N98="L",$T98,$U98),$G98,$I98),0))</f>
        <v/>
      </c>
      <c r="C98" s="287" t="str">
        <f t="shared" si="378"/>
        <v/>
      </c>
      <c r="D98" s="288" t="str">
        <f t="shared" si="379"/>
        <v/>
      </c>
      <c r="E98" s="134"/>
      <c r="F98" s="279"/>
      <c r="G98" s="280" t="str">
        <f t="shared" si="367"/>
        <v/>
      </c>
      <c r="H98" s="281"/>
      <c r="I98" s="280" t="str">
        <f t="shared" si="368"/>
        <v/>
      </c>
      <c r="J98" s="279"/>
      <c r="K98" s="135"/>
      <c r="L98" s="110" t="str">
        <f t="shared" si="369"/>
        <v/>
      </c>
      <c r="M98" s="21" t="str">
        <f t="shared" si="370"/>
        <v/>
      </c>
      <c r="N98" s="22" t="str">
        <f t="shared" si="371"/>
        <v/>
      </c>
      <c r="O98" s="23" t="str">
        <f>IF(M98="","",IF(OR($M98&lt;Skew!$B$3,$M98=Skew!$B$3),IF($M98&gt;Skew!$C$3,Skew!$A$3,IF($M98&gt;Skew!$C$4,Skew!$A$4,IF($M98&gt;Skew!$C$5,Skew!$A$5,IF($M98&gt;Skew!$C$6,Skew!$A$6,IF($M98&gt;Skew!$C$7,Skew!$A$7,IF($M98&gt;Skew!$C$8,Skew!$A$8,IF($M98&gt;Skew!$C$9,Skew!$A$9,IF($M98&gt;Skew!$C$10,Skew!$A$10,IF($M98&gt;Skew!$C$11,Skew!$A$11,IF($M98&gt;Skew!$C$12,Skew!$A$12,IF($M98&gt;Skew!$C$13,Skew!$A$13,IF($M98&gt;Skew!$C$14,Skew!$A$14,IF($M98&gt;Skew!$C$15,Skew!$A$15,IF($M98&gt;Skew!$C$16,Skew!$A$16,Skew!$A$17)
)))))))))))))))</f>
        <v/>
      </c>
      <c r="P98" s="22" t="str">
        <f>IF(M98="","",MATCH(O98,Skew!$A$3:$A$17,0))</f>
        <v/>
      </c>
      <c r="Q98" s="22" t="str">
        <f t="shared" si="357"/>
        <v/>
      </c>
      <c r="R98" s="24"/>
      <c r="S98" s="22" t="str">
        <f>IF(OR(M98="",R98=""),"",MATCH(R98,Confidence!$A$3:$A$12,0))</f>
        <v/>
      </c>
      <c r="T98" s="25" t="str">
        <f t="shared" si="358"/>
        <v/>
      </c>
      <c r="U98" s="25" t="str">
        <f t="shared" si="359"/>
        <v/>
      </c>
      <c r="V98" s="22"/>
      <c r="W98" s="102" t="str">
        <f t="shared" si="360"/>
        <v/>
      </c>
      <c r="X98" s="102" t="str">
        <f t="shared" si="361"/>
        <v/>
      </c>
      <c r="Y98" s="37" t="str">
        <f t="shared" si="362"/>
        <v/>
      </c>
      <c r="Z98" s="115"/>
      <c r="AA98" s="204" t="str">
        <f>IF(AND(G98&gt;0,H98&gt;0,I98&gt;0,T98&gt;0,U98&gt;0,Z98&gt;0,NOT(R98="")),ABS(VLOOKUP($Z$1,VLookups!$A$30:$B$31,2,FALSE)-_xlfn.BETA.DIST(Z98,IF(N98="L",U98,T98),IF(N98="L",T98,U98),TRUE,G98,I98)),"")</f>
        <v/>
      </c>
      <c r="AB98" s="112" t="str">
        <f>IF(OR($T98="",$U98=""),"",_xlfn.BETA.INV(ABS(VLOOKUP($Z$1,VLookups!$A$30:$B$31,2,FALSE)-AB$3),IF($N98="L",$U98,$T98),IF($N98="L",$T98,$U98),$G98,$I98))</f>
        <v/>
      </c>
      <c r="AC98" s="113" t="str">
        <f>IF(OR($T98="",$U98=""),"",_xlfn.BETA.INV(ABS(VLOOKUP($Z$1,VLookups!$A$30:$B$31,2,FALSE)-AC$3),IF($N98="L",$U98,$T98),IF($N98="L",$T98,$U98),$G98,$I98))</f>
        <v/>
      </c>
      <c r="AD98" s="112" t="str">
        <f>IF(OR($T98="",$U98=""),"",_xlfn.BETA.INV(ABS(VLOOKUP($Z$1,VLookups!$A$30:$B$31,2,FALSE)-AD$3),IF($N98="L",$U98,$T98),IF($N98="L",$T98,$U98),$G98,$I98))</f>
        <v/>
      </c>
      <c r="AE98" s="113" t="str">
        <f>IF(OR($T98="",$U98=""),"",_xlfn.BETA.INV(ABS(VLOOKUP($Z$1,VLookups!$A$30:$B$31,2,FALSE)-AE$3),IF($N98="L",$U98,$T98),IF($N98="L",$T98,$U98),$G98,$I98))</f>
        <v/>
      </c>
      <c r="AF98" s="112" t="str">
        <f>IF(OR($T98="",$U98=""),"",_xlfn.BETA.INV(ABS(VLOOKUP($Z$1,VLookups!$A$30:$B$31,2,FALSE)-AF$3),IF($N98="L",$U98,$T98),IF($N98="L",$T98,$U98),$G98,$I98))</f>
        <v/>
      </c>
      <c r="AG98" s="113" t="str">
        <f>IF(OR($T98="",$U98=""),"",_xlfn.BETA.INV(ABS(VLOOKUP($Z$1,VLookups!$A$30:$B$31,2,FALSE)-AG$3),IF($N98="L",$U98,$T98),IF($N98="L",$T98,$U98),$G98,$I98))</f>
        <v/>
      </c>
      <c r="AH98" s="112" t="str">
        <f>IF(OR($T98="",$U98=""),"",_xlfn.BETA.INV(ABS(VLOOKUP($Z$1,VLookups!$A$30:$B$31,2,FALSE)-AH$3),IF($N98="L",$U98,$T98),IF($N98="L",$T98,$U98),$G98,$I98))</f>
        <v/>
      </c>
      <c r="AI98" s="113" t="str">
        <f>IF(OR($T98="",$U98=""),"",_xlfn.BETA.INV(ABS(VLOOKUP($Z$1,VLookups!$A$30:$B$31,2,FALSE)-AI$3),IF($N98="L",$U98,$T98),IF($N98="L",$T98,$U98),$G98,$I98))</f>
        <v/>
      </c>
      <c r="AJ98" s="112" t="str">
        <f>IF(OR($T98="",$U98=""),"",_xlfn.BETA.INV(ABS(VLOOKUP($Z$1,VLookups!$A$30:$B$31,2,FALSE)-AJ$3),IF($N98="L",$U98,$T98),IF($N98="L",$T98,$U98),$G98,$I98))</f>
        <v/>
      </c>
      <c r="AK98" s="113" t="str">
        <f>IF(OR($T98="",$U98=""),"",_xlfn.BETA.INV(ABS(VLOOKUP($Z$1,VLookups!$A$30:$B$31,2,FALSE)-AK$3),IF($N98="L",$U98,$T98),IF($N98="L",$T98,$U98),$G98,$I98))</f>
        <v/>
      </c>
      <c r="AL98" s="112" t="str">
        <f>IF(OR($T98="",$U98=""),"",_xlfn.BETA.INV(ABS(VLOOKUP($Z$1,VLookups!$A$30:$B$31,2,FALSE)-AL$3),IF($N98="L",$U98,$T98),IF($N98="L",$T98,$U98),$G98,$I98))</f>
        <v/>
      </c>
      <c r="AM98" s="113" t="str">
        <f>IF(OR($T98="",$U98=""),"",_xlfn.BETA.INV(ABS(VLOOKUP($Z$1,VLookups!$A$30:$B$31,2,FALSE)-AM$3),IF($N98="L",$U98,$T98),IF($N98="L",$T98,$U98),$G98,$I98))</f>
        <v/>
      </c>
      <c r="AN98" s="15"/>
      <c r="AO98" s="194" t="str">
        <f t="shared" si="372"/>
        <v/>
      </c>
      <c r="AP98" s="192" t="str">
        <f t="shared" si="373"/>
        <v/>
      </c>
      <c r="AQ98" s="177" t="str">
        <f t="shared" ref="AQ98" si="637">IF(ISNONTEXT($AO98),AP98+$AO98,"")</f>
        <v/>
      </c>
      <c r="AR98" s="177" t="str">
        <f t="shared" si="389"/>
        <v/>
      </c>
      <c r="AS98" s="177" t="str">
        <f t="shared" si="390"/>
        <v/>
      </c>
      <c r="AT98" s="177" t="str">
        <f t="shared" si="391"/>
        <v/>
      </c>
      <c r="AU98" s="177" t="str">
        <f t="shared" si="392"/>
        <v/>
      </c>
      <c r="AV98" s="177" t="str">
        <f t="shared" si="393"/>
        <v/>
      </c>
      <c r="AW98" s="177" t="str">
        <f t="shared" si="394"/>
        <v/>
      </c>
      <c r="AX98" s="177" t="str">
        <f t="shared" si="395"/>
        <v/>
      </c>
      <c r="AY98" s="177" t="str">
        <f t="shared" si="396"/>
        <v/>
      </c>
      <c r="AZ98" s="177" t="str">
        <f t="shared" si="397"/>
        <v/>
      </c>
      <c r="BA98" s="177" t="str">
        <f t="shared" si="398"/>
        <v/>
      </c>
      <c r="BB98" s="177" t="str">
        <f t="shared" si="399"/>
        <v/>
      </c>
      <c r="BC98" s="177" t="str">
        <f t="shared" si="400"/>
        <v/>
      </c>
      <c r="BD98" s="177" t="str">
        <f t="shared" si="401"/>
        <v/>
      </c>
      <c r="BE98" s="177" t="str">
        <f t="shared" si="402"/>
        <v/>
      </c>
      <c r="BF98" s="177" t="str">
        <f t="shared" si="403"/>
        <v/>
      </c>
      <c r="BG98" s="177" t="str">
        <f t="shared" si="404"/>
        <v/>
      </c>
      <c r="BH98" s="177" t="str">
        <f t="shared" si="405"/>
        <v/>
      </c>
      <c r="BI98" s="177" t="str">
        <f t="shared" si="406"/>
        <v/>
      </c>
      <c r="BJ98" s="177" t="str">
        <f t="shared" si="407"/>
        <v/>
      </c>
      <c r="BK98" s="177" t="str">
        <f t="shared" si="408"/>
        <v/>
      </c>
      <c r="BL98" s="177" t="str">
        <f t="shared" si="409"/>
        <v/>
      </c>
      <c r="BM98" s="177" t="str">
        <f t="shared" si="410"/>
        <v/>
      </c>
      <c r="BN98" s="177" t="str">
        <f t="shared" si="411"/>
        <v/>
      </c>
      <c r="BO98" s="177" t="str">
        <f t="shared" si="412"/>
        <v/>
      </c>
      <c r="BP98" s="177" t="str">
        <f t="shared" si="413"/>
        <v/>
      </c>
      <c r="BQ98" s="177" t="str">
        <f t="shared" si="414"/>
        <v/>
      </c>
      <c r="BR98" s="177" t="str">
        <f t="shared" si="415"/>
        <v/>
      </c>
      <c r="BS98" s="177" t="str">
        <f t="shared" si="416"/>
        <v/>
      </c>
      <c r="BT98" s="177" t="str">
        <f t="shared" si="417"/>
        <v/>
      </c>
      <c r="BU98" s="177" t="str">
        <f t="shared" si="418"/>
        <v/>
      </c>
      <c r="BV98" s="177" t="str">
        <f t="shared" si="419"/>
        <v/>
      </c>
      <c r="BW98" s="177" t="str">
        <f t="shared" si="420"/>
        <v/>
      </c>
      <c r="BX98" s="177" t="str">
        <f t="shared" si="421"/>
        <v/>
      </c>
      <c r="BY98" s="177" t="str">
        <f t="shared" si="422"/>
        <v/>
      </c>
      <c r="BZ98" s="177" t="str">
        <f t="shared" si="423"/>
        <v/>
      </c>
      <c r="CA98" s="177" t="str">
        <f t="shared" si="424"/>
        <v/>
      </c>
      <c r="CB98" s="177" t="str">
        <f t="shared" si="425"/>
        <v/>
      </c>
      <c r="CC98" s="177" t="str">
        <f t="shared" si="426"/>
        <v/>
      </c>
      <c r="CD98" s="177" t="str">
        <f t="shared" si="427"/>
        <v/>
      </c>
      <c r="CE98" s="177" t="str">
        <f t="shared" si="428"/>
        <v/>
      </c>
      <c r="CF98" s="177" t="str">
        <f t="shared" si="429"/>
        <v/>
      </c>
      <c r="CG98" s="177" t="str">
        <f t="shared" si="430"/>
        <v/>
      </c>
      <c r="CH98" s="177" t="str">
        <f t="shared" si="431"/>
        <v/>
      </c>
      <c r="CI98" s="177" t="str">
        <f t="shared" si="432"/>
        <v/>
      </c>
      <c r="CJ98" s="177" t="str">
        <f t="shared" si="433"/>
        <v/>
      </c>
      <c r="CK98" s="177" t="str">
        <f t="shared" si="434"/>
        <v/>
      </c>
      <c r="CL98" s="177" t="str">
        <f t="shared" si="435"/>
        <v/>
      </c>
      <c r="CM98" s="177" t="str">
        <f t="shared" si="436"/>
        <v/>
      </c>
      <c r="CN98" s="177" t="str">
        <f t="shared" si="437"/>
        <v/>
      </c>
      <c r="CO98" s="177" t="str">
        <f t="shared" si="438"/>
        <v/>
      </c>
      <c r="CP98" s="177" t="str">
        <f t="shared" si="439"/>
        <v/>
      </c>
      <c r="CQ98" s="177" t="str">
        <f t="shared" si="440"/>
        <v/>
      </c>
      <c r="CR98" s="177" t="str">
        <f t="shared" si="441"/>
        <v/>
      </c>
      <c r="CS98" s="177" t="str">
        <f t="shared" si="442"/>
        <v/>
      </c>
      <c r="CT98" s="177" t="str">
        <f t="shared" si="443"/>
        <v/>
      </c>
      <c r="CU98" s="177" t="str">
        <f t="shared" si="444"/>
        <v/>
      </c>
      <c r="CV98" s="177" t="str">
        <f t="shared" si="445"/>
        <v/>
      </c>
      <c r="CW98" s="177" t="str">
        <f t="shared" si="446"/>
        <v/>
      </c>
      <c r="CX98" s="177" t="str">
        <f t="shared" si="447"/>
        <v/>
      </c>
      <c r="CY98" s="177" t="str">
        <f t="shared" si="448"/>
        <v/>
      </c>
      <c r="CZ98" s="177" t="str">
        <f t="shared" si="449"/>
        <v/>
      </c>
      <c r="DA98" s="177" t="str">
        <f t="shared" si="450"/>
        <v/>
      </c>
      <c r="DB98" s="177" t="str">
        <f t="shared" si="451"/>
        <v/>
      </c>
      <c r="DC98" s="177" t="str">
        <f t="shared" si="382"/>
        <v/>
      </c>
      <c r="DD98" s="177" t="str">
        <f t="shared" si="452"/>
        <v/>
      </c>
      <c r="DE98" s="177" t="str">
        <f t="shared" si="453"/>
        <v/>
      </c>
      <c r="DF98" s="177" t="str">
        <f t="shared" si="454"/>
        <v/>
      </c>
      <c r="DG98" s="177" t="str">
        <f t="shared" si="455"/>
        <v/>
      </c>
      <c r="DH98" s="177" t="str">
        <f t="shared" si="456"/>
        <v/>
      </c>
      <c r="DI98" s="177" t="str">
        <f t="shared" si="457"/>
        <v/>
      </c>
      <c r="DJ98" s="177" t="str">
        <f t="shared" si="458"/>
        <v/>
      </c>
      <c r="DK98" s="177" t="str">
        <f t="shared" si="459"/>
        <v/>
      </c>
      <c r="DL98" s="177" t="str">
        <f t="shared" si="460"/>
        <v/>
      </c>
      <c r="DM98" s="177" t="str">
        <f t="shared" si="461"/>
        <v/>
      </c>
      <c r="DN98" s="177" t="str">
        <f t="shared" si="462"/>
        <v/>
      </c>
      <c r="DO98" s="177" t="str">
        <f t="shared" si="463"/>
        <v/>
      </c>
      <c r="DP98" s="177" t="str">
        <f t="shared" si="464"/>
        <v/>
      </c>
      <c r="DQ98" s="177" t="str">
        <f t="shared" si="465"/>
        <v/>
      </c>
      <c r="DR98" s="177" t="str">
        <f t="shared" si="466"/>
        <v/>
      </c>
      <c r="DS98" s="177" t="str">
        <f t="shared" si="467"/>
        <v/>
      </c>
      <c r="DT98" s="177" t="str">
        <f t="shared" si="468"/>
        <v/>
      </c>
      <c r="DU98" s="177" t="str">
        <f t="shared" si="469"/>
        <v/>
      </c>
      <c r="DV98" s="177" t="str">
        <f t="shared" si="470"/>
        <v/>
      </c>
      <c r="DW98" s="177" t="str">
        <f t="shared" si="471"/>
        <v/>
      </c>
      <c r="DX98" s="177" t="str">
        <f t="shared" si="472"/>
        <v/>
      </c>
      <c r="DY98" s="177" t="str">
        <f t="shared" si="473"/>
        <v/>
      </c>
      <c r="DZ98" s="177" t="str">
        <f t="shared" si="474"/>
        <v/>
      </c>
      <c r="EA98" s="177" t="str">
        <f t="shared" si="475"/>
        <v/>
      </c>
      <c r="EB98" s="177" t="str">
        <f t="shared" si="476"/>
        <v/>
      </c>
      <c r="EC98" s="177" t="str">
        <f t="shared" si="477"/>
        <v/>
      </c>
      <c r="ED98" s="177" t="str">
        <f t="shared" si="478"/>
        <v/>
      </c>
      <c r="EE98" s="177" t="str">
        <f t="shared" si="479"/>
        <v/>
      </c>
      <c r="EF98" s="177" t="str">
        <f t="shared" si="480"/>
        <v/>
      </c>
      <c r="EG98" s="177" t="str">
        <f t="shared" si="481"/>
        <v/>
      </c>
      <c r="EH98" s="177" t="str">
        <f t="shared" si="482"/>
        <v/>
      </c>
      <c r="EI98" s="177" t="str">
        <f t="shared" si="483"/>
        <v/>
      </c>
      <c r="EJ98" s="177" t="str">
        <f t="shared" si="484"/>
        <v/>
      </c>
      <c r="EK98" s="177" t="str">
        <f t="shared" si="485"/>
        <v/>
      </c>
      <c r="EL98" s="177" t="str">
        <f t="shared" si="486"/>
        <v/>
      </c>
      <c r="EM98" s="177" t="str">
        <f t="shared" si="487"/>
        <v/>
      </c>
      <c r="EN98" s="177" t="str">
        <f t="shared" si="488"/>
        <v/>
      </c>
      <c r="EO98" s="177" t="str">
        <f t="shared" si="489"/>
        <v/>
      </c>
      <c r="EP98" s="177" t="str">
        <f t="shared" si="490"/>
        <v/>
      </c>
      <c r="EQ98" s="177" t="str">
        <f t="shared" si="491"/>
        <v/>
      </c>
      <c r="ER98" s="177" t="str">
        <f t="shared" si="492"/>
        <v/>
      </c>
      <c r="ES98" s="177" t="str">
        <f t="shared" si="493"/>
        <v/>
      </c>
      <c r="ET98" s="177" t="str">
        <f t="shared" si="494"/>
        <v/>
      </c>
      <c r="EU98" s="177" t="str">
        <f t="shared" si="495"/>
        <v/>
      </c>
      <c r="EV98" s="177" t="str">
        <f t="shared" si="496"/>
        <v/>
      </c>
      <c r="EW98" s="177" t="str">
        <f t="shared" si="497"/>
        <v/>
      </c>
      <c r="EX98" s="177" t="str">
        <f t="shared" si="498"/>
        <v/>
      </c>
      <c r="EY98" s="177" t="str">
        <f t="shared" si="499"/>
        <v/>
      </c>
      <c r="EZ98" s="177" t="str">
        <f t="shared" si="500"/>
        <v/>
      </c>
      <c r="FA98" s="177" t="str">
        <f t="shared" si="501"/>
        <v/>
      </c>
      <c r="FB98" s="177" t="str">
        <f t="shared" si="502"/>
        <v/>
      </c>
      <c r="FC98" s="177" t="str">
        <f t="shared" si="503"/>
        <v/>
      </c>
      <c r="FD98" s="177" t="str">
        <f t="shared" si="504"/>
        <v/>
      </c>
      <c r="FE98" s="177" t="str">
        <f t="shared" si="505"/>
        <v/>
      </c>
      <c r="FF98" s="177" t="str">
        <f t="shared" si="506"/>
        <v/>
      </c>
      <c r="FG98" s="177" t="str">
        <f t="shared" si="507"/>
        <v/>
      </c>
      <c r="FH98" s="177" t="str">
        <f t="shared" si="508"/>
        <v/>
      </c>
      <c r="FI98" s="177" t="str">
        <f t="shared" si="509"/>
        <v/>
      </c>
      <c r="FJ98" s="177" t="str">
        <f t="shared" si="510"/>
        <v/>
      </c>
      <c r="FK98" s="177" t="str">
        <f t="shared" si="511"/>
        <v/>
      </c>
      <c r="FL98" s="177" t="str">
        <f t="shared" si="512"/>
        <v/>
      </c>
      <c r="FM98" s="177" t="str">
        <f t="shared" si="513"/>
        <v/>
      </c>
      <c r="FN98" s="177" t="str">
        <f t="shared" si="514"/>
        <v/>
      </c>
      <c r="FO98" s="177" t="str">
        <f t="shared" si="383"/>
        <v/>
      </c>
      <c r="FP98" s="177" t="str">
        <f t="shared" si="515"/>
        <v/>
      </c>
      <c r="FQ98" s="177" t="str">
        <f t="shared" si="516"/>
        <v/>
      </c>
      <c r="FR98" s="177" t="str">
        <f t="shared" si="517"/>
        <v/>
      </c>
      <c r="FS98" s="177" t="str">
        <f t="shared" si="518"/>
        <v/>
      </c>
      <c r="FT98" s="177" t="str">
        <f t="shared" si="519"/>
        <v/>
      </c>
      <c r="FU98" s="177" t="str">
        <f t="shared" si="520"/>
        <v/>
      </c>
      <c r="FV98" s="177" t="str">
        <f t="shared" si="521"/>
        <v/>
      </c>
      <c r="FW98" s="177" t="str">
        <f t="shared" si="522"/>
        <v/>
      </c>
      <c r="FX98" s="177" t="str">
        <f t="shared" si="523"/>
        <v/>
      </c>
      <c r="FY98" s="177" t="str">
        <f t="shared" si="524"/>
        <v/>
      </c>
      <c r="FZ98" s="177" t="str">
        <f t="shared" si="525"/>
        <v/>
      </c>
      <c r="GA98" s="177" t="str">
        <f t="shared" si="526"/>
        <v/>
      </c>
      <c r="GB98" s="177" t="str">
        <f t="shared" si="527"/>
        <v/>
      </c>
      <c r="GC98" s="177" t="str">
        <f t="shared" si="528"/>
        <v/>
      </c>
      <c r="GD98" s="177" t="str">
        <f t="shared" si="529"/>
        <v/>
      </c>
      <c r="GE98" s="177" t="str">
        <f t="shared" si="530"/>
        <v/>
      </c>
      <c r="GF98" s="177" t="str">
        <f t="shared" si="531"/>
        <v/>
      </c>
      <c r="GG98" s="177" t="str">
        <f t="shared" si="532"/>
        <v/>
      </c>
      <c r="GH98" s="177" t="str">
        <f t="shared" si="533"/>
        <v/>
      </c>
      <c r="GI98" s="177" t="str">
        <f t="shared" si="534"/>
        <v/>
      </c>
      <c r="GJ98" s="177" t="str">
        <f t="shared" si="535"/>
        <v/>
      </c>
      <c r="GK98" s="177" t="str">
        <f t="shared" si="536"/>
        <v/>
      </c>
      <c r="GL98" s="177" t="str">
        <f t="shared" si="537"/>
        <v/>
      </c>
      <c r="GM98" s="177" t="str">
        <f t="shared" si="538"/>
        <v/>
      </c>
      <c r="GN98" s="177" t="str">
        <f t="shared" si="539"/>
        <v/>
      </c>
      <c r="GO98" s="177" t="str">
        <f t="shared" si="540"/>
        <v/>
      </c>
      <c r="GP98" s="177" t="str">
        <f t="shared" si="541"/>
        <v/>
      </c>
      <c r="GQ98" s="177" t="str">
        <f t="shared" si="542"/>
        <v/>
      </c>
      <c r="GR98" s="177" t="str">
        <f t="shared" si="543"/>
        <v/>
      </c>
      <c r="GS98" s="177" t="str">
        <f t="shared" si="544"/>
        <v/>
      </c>
      <c r="GT98" s="177" t="str">
        <f t="shared" si="545"/>
        <v/>
      </c>
      <c r="GU98" s="177" t="str">
        <f t="shared" si="546"/>
        <v/>
      </c>
      <c r="GV98" s="177" t="str">
        <f t="shared" si="547"/>
        <v/>
      </c>
      <c r="GW98" s="177" t="str">
        <f t="shared" si="548"/>
        <v/>
      </c>
      <c r="GX98" s="177" t="str">
        <f t="shared" si="549"/>
        <v/>
      </c>
      <c r="GY98" s="177" t="str">
        <f t="shared" si="550"/>
        <v/>
      </c>
      <c r="GZ98" s="177" t="str">
        <f t="shared" si="551"/>
        <v/>
      </c>
      <c r="HA98" s="177" t="str">
        <f t="shared" si="552"/>
        <v/>
      </c>
      <c r="HB98" s="177" t="str">
        <f t="shared" si="553"/>
        <v/>
      </c>
      <c r="HC98" s="177" t="str">
        <f t="shared" si="554"/>
        <v/>
      </c>
      <c r="HD98" s="177" t="str">
        <f t="shared" si="555"/>
        <v/>
      </c>
      <c r="HE98" s="177" t="str">
        <f t="shared" si="556"/>
        <v/>
      </c>
      <c r="HF98" s="177" t="str">
        <f t="shared" si="557"/>
        <v/>
      </c>
      <c r="HG98" s="177" t="str">
        <f t="shared" si="558"/>
        <v/>
      </c>
      <c r="HH98" s="177" t="str">
        <f t="shared" si="559"/>
        <v/>
      </c>
      <c r="HI98" s="177" t="str">
        <f t="shared" si="560"/>
        <v/>
      </c>
      <c r="HJ98" s="177" t="str">
        <f t="shared" si="561"/>
        <v/>
      </c>
      <c r="HK98" s="177" t="str">
        <f t="shared" si="562"/>
        <v/>
      </c>
      <c r="HL98" s="177" t="str">
        <f t="shared" si="563"/>
        <v/>
      </c>
      <c r="HM98" s="177" t="str">
        <f t="shared" si="564"/>
        <v/>
      </c>
      <c r="HN98" s="177" t="str">
        <f t="shared" si="565"/>
        <v/>
      </c>
      <c r="HO98" s="177" t="str">
        <f t="shared" si="566"/>
        <v/>
      </c>
      <c r="HP98" s="177" t="str">
        <f t="shared" si="567"/>
        <v/>
      </c>
      <c r="HQ98" s="177" t="str">
        <f t="shared" si="568"/>
        <v/>
      </c>
      <c r="HR98" s="177" t="str">
        <f t="shared" si="569"/>
        <v/>
      </c>
      <c r="HS98" s="177" t="str">
        <f t="shared" si="570"/>
        <v/>
      </c>
      <c r="HT98" s="177" t="str">
        <f t="shared" si="571"/>
        <v/>
      </c>
      <c r="HU98" s="177" t="str">
        <f t="shared" si="572"/>
        <v/>
      </c>
      <c r="HV98" s="177" t="str">
        <f t="shared" si="573"/>
        <v/>
      </c>
      <c r="HW98" s="177" t="str">
        <f t="shared" si="574"/>
        <v/>
      </c>
      <c r="HX98" s="177" t="str">
        <f t="shared" si="575"/>
        <v/>
      </c>
      <c r="HY98" s="177" t="str">
        <f t="shared" si="576"/>
        <v/>
      </c>
      <c r="HZ98" s="177" t="str">
        <f t="shared" si="577"/>
        <v/>
      </c>
      <c r="IA98" s="177" t="str">
        <f t="shared" si="384"/>
        <v/>
      </c>
      <c r="IB98" s="177" t="str">
        <f t="shared" si="602"/>
        <v/>
      </c>
      <c r="IC98" s="177" t="str">
        <f t="shared" si="603"/>
        <v/>
      </c>
      <c r="ID98" s="177" t="str">
        <f t="shared" si="604"/>
        <v/>
      </c>
      <c r="IE98" s="177" t="str">
        <f t="shared" si="605"/>
        <v/>
      </c>
      <c r="IF98" s="177" t="str">
        <f t="shared" si="606"/>
        <v/>
      </c>
      <c r="IG98" s="177" t="str">
        <f t="shared" si="607"/>
        <v/>
      </c>
      <c r="IH98" s="192" t="str">
        <f t="shared" si="364"/>
        <v/>
      </c>
      <c r="II98" s="193" t="e">
        <f t="shared" si="365"/>
        <v>#N/A</v>
      </c>
      <c r="IJ98" s="193" t="e">
        <f t="shared" si="621"/>
        <v>#N/A</v>
      </c>
      <c r="IK98" s="193" t="e">
        <f t="shared" si="621"/>
        <v>#N/A</v>
      </c>
      <c r="IL98" s="193" t="e">
        <f t="shared" si="621"/>
        <v>#N/A</v>
      </c>
      <c r="IM98" s="193" t="e">
        <f t="shared" si="634"/>
        <v>#N/A</v>
      </c>
      <c r="IN98" s="193" t="e">
        <f t="shared" si="634"/>
        <v>#N/A</v>
      </c>
      <c r="IO98" s="193" t="e">
        <f t="shared" si="634"/>
        <v>#N/A</v>
      </c>
      <c r="IP98" s="193" t="e">
        <f t="shared" si="634"/>
        <v>#N/A</v>
      </c>
      <c r="IQ98" s="193" t="e">
        <f t="shared" si="634"/>
        <v>#N/A</v>
      </c>
      <c r="IR98" s="193" t="e">
        <f t="shared" si="634"/>
        <v>#N/A</v>
      </c>
      <c r="IS98" s="193" t="e">
        <f t="shared" si="634"/>
        <v>#N/A</v>
      </c>
      <c r="IT98" s="193" t="e">
        <f t="shared" si="634"/>
        <v>#N/A</v>
      </c>
      <c r="IU98" s="193" t="e">
        <f t="shared" si="634"/>
        <v>#N/A</v>
      </c>
      <c r="IV98" s="193" t="e">
        <f t="shared" si="634"/>
        <v>#N/A</v>
      </c>
      <c r="IW98" s="193" t="e">
        <f t="shared" si="634"/>
        <v>#N/A</v>
      </c>
      <c r="IX98" s="193" t="e">
        <f t="shared" si="634"/>
        <v>#N/A</v>
      </c>
      <c r="IY98" s="193" t="e">
        <f t="shared" si="634"/>
        <v>#N/A</v>
      </c>
      <c r="IZ98" s="193" t="e">
        <f t="shared" si="634"/>
        <v>#N/A</v>
      </c>
      <c r="JA98" s="193" t="e">
        <f t="shared" si="634"/>
        <v>#N/A</v>
      </c>
      <c r="JB98" s="193" t="e">
        <f t="shared" si="629"/>
        <v>#N/A</v>
      </c>
      <c r="JC98" s="193" t="e">
        <f t="shared" si="629"/>
        <v>#N/A</v>
      </c>
      <c r="JD98" s="193" t="e">
        <f t="shared" si="629"/>
        <v>#N/A</v>
      </c>
      <c r="JE98" s="193" t="e">
        <f t="shared" si="629"/>
        <v>#N/A</v>
      </c>
      <c r="JF98" s="193" t="e">
        <f t="shared" si="629"/>
        <v>#N/A</v>
      </c>
      <c r="JG98" s="193" t="e">
        <f t="shared" si="629"/>
        <v>#N/A</v>
      </c>
      <c r="JH98" s="193" t="e">
        <f t="shared" si="629"/>
        <v>#N/A</v>
      </c>
      <c r="JI98" s="193" t="e">
        <f t="shared" si="629"/>
        <v>#N/A</v>
      </c>
      <c r="JJ98" s="193" t="e">
        <f t="shared" si="629"/>
        <v>#N/A</v>
      </c>
      <c r="JK98" s="193" t="e">
        <f t="shared" si="629"/>
        <v>#N/A</v>
      </c>
      <c r="JL98" s="193" t="e">
        <f t="shared" si="629"/>
        <v>#N/A</v>
      </c>
      <c r="JM98" s="193" t="e">
        <f t="shared" si="629"/>
        <v>#N/A</v>
      </c>
      <c r="JN98" s="193" t="e">
        <f t="shared" si="629"/>
        <v>#N/A</v>
      </c>
      <c r="JO98" s="193" t="e">
        <f t="shared" si="629"/>
        <v>#N/A</v>
      </c>
      <c r="JP98" s="193" t="e">
        <f t="shared" si="629"/>
        <v>#N/A</v>
      </c>
      <c r="JQ98" s="193" t="e">
        <f t="shared" si="625"/>
        <v>#N/A</v>
      </c>
      <c r="JR98" s="193" t="e">
        <f t="shared" si="625"/>
        <v>#N/A</v>
      </c>
      <c r="JS98" s="193" t="e">
        <f t="shared" si="625"/>
        <v>#N/A</v>
      </c>
      <c r="JT98" s="193" t="e">
        <f t="shared" si="625"/>
        <v>#N/A</v>
      </c>
      <c r="JU98" s="193" t="e">
        <f t="shared" si="625"/>
        <v>#N/A</v>
      </c>
      <c r="JV98" s="193" t="e">
        <f t="shared" si="625"/>
        <v>#N/A</v>
      </c>
      <c r="JW98" s="193" t="e">
        <f t="shared" si="625"/>
        <v>#N/A</v>
      </c>
      <c r="JX98" s="193" t="e">
        <f t="shared" si="625"/>
        <v>#N/A</v>
      </c>
      <c r="JY98" s="193" t="e">
        <f t="shared" si="625"/>
        <v>#N/A</v>
      </c>
      <c r="JZ98" s="193" t="e">
        <f t="shared" si="625"/>
        <v>#N/A</v>
      </c>
      <c r="KA98" s="193" t="e">
        <f t="shared" si="625"/>
        <v>#N/A</v>
      </c>
      <c r="KB98" s="193" t="e">
        <f t="shared" si="625"/>
        <v>#N/A</v>
      </c>
      <c r="KC98" s="193" t="e">
        <f t="shared" si="625"/>
        <v>#N/A</v>
      </c>
      <c r="KD98" s="193" t="e">
        <f t="shared" si="625"/>
        <v>#N/A</v>
      </c>
      <c r="KE98" s="193" t="e">
        <f t="shared" si="625"/>
        <v>#N/A</v>
      </c>
      <c r="KF98" s="193" t="e">
        <f t="shared" si="610"/>
        <v>#N/A</v>
      </c>
      <c r="KG98" s="193" t="e">
        <f t="shared" si="610"/>
        <v>#N/A</v>
      </c>
      <c r="KH98" s="193" t="e">
        <f t="shared" si="610"/>
        <v>#N/A</v>
      </c>
      <c r="KI98" s="193" t="e">
        <f t="shared" si="610"/>
        <v>#N/A</v>
      </c>
      <c r="KJ98" s="193" t="e">
        <f t="shared" si="610"/>
        <v>#N/A</v>
      </c>
      <c r="KK98" s="193" t="e">
        <f t="shared" si="610"/>
        <v>#N/A</v>
      </c>
      <c r="KL98" s="193" t="e">
        <f t="shared" si="610"/>
        <v>#N/A</v>
      </c>
      <c r="KM98" s="193" t="e">
        <f t="shared" si="610"/>
        <v>#N/A</v>
      </c>
      <c r="KN98" s="193" t="e">
        <f t="shared" si="610"/>
        <v>#N/A</v>
      </c>
      <c r="KO98" s="193" t="e">
        <f t="shared" si="610"/>
        <v>#N/A</v>
      </c>
      <c r="KP98" s="193" t="e">
        <f t="shared" si="610"/>
        <v>#N/A</v>
      </c>
      <c r="KQ98" s="193" t="e">
        <f t="shared" si="610"/>
        <v>#N/A</v>
      </c>
      <c r="KR98" s="193" t="e">
        <f t="shared" si="610"/>
        <v>#N/A</v>
      </c>
      <c r="KS98" s="193" t="e">
        <f t="shared" si="610"/>
        <v>#N/A</v>
      </c>
      <c r="KT98" s="193" t="e">
        <f t="shared" si="610"/>
        <v>#N/A</v>
      </c>
      <c r="KU98" s="193" t="e">
        <f t="shared" si="385"/>
        <v>#N/A</v>
      </c>
      <c r="KV98" s="193" t="e">
        <f t="shared" si="622"/>
        <v>#N/A</v>
      </c>
      <c r="KW98" s="193" t="e">
        <f t="shared" si="622"/>
        <v>#N/A</v>
      </c>
      <c r="KX98" s="193" t="e">
        <f t="shared" si="622"/>
        <v>#N/A</v>
      </c>
      <c r="KY98" s="193" t="e">
        <f t="shared" si="635"/>
        <v>#N/A</v>
      </c>
      <c r="KZ98" s="193" t="e">
        <f t="shared" si="635"/>
        <v>#N/A</v>
      </c>
      <c r="LA98" s="193" t="e">
        <f t="shared" si="635"/>
        <v>#N/A</v>
      </c>
      <c r="LB98" s="193" t="e">
        <f t="shared" si="635"/>
        <v>#N/A</v>
      </c>
      <c r="LC98" s="193" t="e">
        <f t="shared" si="635"/>
        <v>#N/A</v>
      </c>
      <c r="LD98" s="193" t="e">
        <f t="shared" si="635"/>
        <v>#N/A</v>
      </c>
      <c r="LE98" s="193" t="e">
        <f t="shared" si="635"/>
        <v>#N/A</v>
      </c>
      <c r="LF98" s="193" t="e">
        <f t="shared" si="635"/>
        <v>#N/A</v>
      </c>
      <c r="LG98" s="193" t="e">
        <f t="shared" si="635"/>
        <v>#N/A</v>
      </c>
      <c r="LH98" s="193" t="e">
        <f t="shared" si="635"/>
        <v>#N/A</v>
      </c>
      <c r="LI98" s="193" t="e">
        <f t="shared" si="635"/>
        <v>#N/A</v>
      </c>
      <c r="LJ98" s="193" t="e">
        <f t="shared" si="635"/>
        <v>#N/A</v>
      </c>
      <c r="LK98" s="193" t="e">
        <f t="shared" si="635"/>
        <v>#N/A</v>
      </c>
      <c r="LL98" s="193" t="e">
        <f t="shared" si="635"/>
        <v>#N/A</v>
      </c>
      <c r="LM98" s="193" t="e">
        <f t="shared" si="635"/>
        <v>#N/A</v>
      </c>
      <c r="LN98" s="193" t="e">
        <f t="shared" si="630"/>
        <v>#N/A</v>
      </c>
      <c r="LO98" s="193" t="e">
        <f t="shared" si="630"/>
        <v>#N/A</v>
      </c>
      <c r="LP98" s="193" t="e">
        <f t="shared" si="630"/>
        <v>#N/A</v>
      </c>
      <c r="LQ98" s="193" t="e">
        <f t="shared" si="630"/>
        <v>#N/A</v>
      </c>
      <c r="LR98" s="193" t="e">
        <f t="shared" si="630"/>
        <v>#N/A</v>
      </c>
      <c r="LS98" s="193" t="e">
        <f t="shared" si="630"/>
        <v>#N/A</v>
      </c>
      <c r="LT98" s="193" t="e">
        <f t="shared" si="630"/>
        <v>#N/A</v>
      </c>
      <c r="LU98" s="193" t="e">
        <f t="shared" si="630"/>
        <v>#N/A</v>
      </c>
      <c r="LV98" s="193" t="e">
        <f t="shared" si="630"/>
        <v>#N/A</v>
      </c>
      <c r="LW98" s="193" t="e">
        <f t="shared" si="630"/>
        <v>#N/A</v>
      </c>
      <c r="LX98" s="193" t="e">
        <f t="shared" si="630"/>
        <v>#N/A</v>
      </c>
      <c r="LY98" s="193" t="e">
        <f t="shared" si="630"/>
        <v>#N/A</v>
      </c>
      <c r="LZ98" s="193" t="e">
        <f t="shared" si="630"/>
        <v>#N/A</v>
      </c>
      <c r="MA98" s="193" t="e">
        <f t="shared" si="630"/>
        <v>#N/A</v>
      </c>
      <c r="MB98" s="193" t="e">
        <f t="shared" si="630"/>
        <v>#N/A</v>
      </c>
      <c r="MC98" s="193" t="e">
        <f t="shared" si="626"/>
        <v>#N/A</v>
      </c>
      <c r="MD98" s="193" t="e">
        <f t="shared" si="626"/>
        <v>#N/A</v>
      </c>
      <c r="ME98" s="193" t="e">
        <f t="shared" si="626"/>
        <v>#N/A</v>
      </c>
      <c r="MF98" s="193" t="e">
        <f t="shared" si="626"/>
        <v>#N/A</v>
      </c>
      <c r="MG98" s="193" t="e">
        <f t="shared" si="626"/>
        <v>#N/A</v>
      </c>
      <c r="MH98" s="193" t="e">
        <f t="shared" si="626"/>
        <v>#N/A</v>
      </c>
      <c r="MI98" s="193" t="e">
        <f t="shared" si="626"/>
        <v>#N/A</v>
      </c>
      <c r="MJ98" s="193" t="e">
        <f t="shared" si="626"/>
        <v>#N/A</v>
      </c>
      <c r="MK98" s="193" t="e">
        <f t="shared" si="626"/>
        <v>#N/A</v>
      </c>
      <c r="ML98" s="193" t="e">
        <f t="shared" si="626"/>
        <v>#N/A</v>
      </c>
      <c r="MM98" s="193" t="e">
        <f t="shared" si="626"/>
        <v>#N/A</v>
      </c>
      <c r="MN98" s="193" t="e">
        <f t="shared" si="626"/>
        <v>#N/A</v>
      </c>
      <c r="MO98" s="193" t="e">
        <f t="shared" si="626"/>
        <v>#N/A</v>
      </c>
      <c r="MP98" s="193" t="e">
        <f t="shared" si="626"/>
        <v>#N/A</v>
      </c>
      <c r="MQ98" s="193" t="e">
        <f t="shared" si="626"/>
        <v>#N/A</v>
      </c>
      <c r="MR98" s="193" t="e">
        <f t="shared" si="611"/>
        <v>#N/A</v>
      </c>
      <c r="MS98" s="193" t="e">
        <f t="shared" si="611"/>
        <v>#N/A</v>
      </c>
      <c r="MT98" s="193" t="e">
        <f t="shared" si="611"/>
        <v>#N/A</v>
      </c>
      <c r="MU98" s="193" t="e">
        <f t="shared" si="611"/>
        <v>#N/A</v>
      </c>
      <c r="MV98" s="193" t="e">
        <f t="shared" si="611"/>
        <v>#N/A</v>
      </c>
      <c r="MW98" s="193" t="e">
        <f t="shared" si="611"/>
        <v>#N/A</v>
      </c>
      <c r="MX98" s="193" t="e">
        <f t="shared" si="611"/>
        <v>#N/A</v>
      </c>
      <c r="MY98" s="193" t="e">
        <f t="shared" si="611"/>
        <v>#N/A</v>
      </c>
      <c r="MZ98" s="193" t="e">
        <f t="shared" si="611"/>
        <v>#N/A</v>
      </c>
      <c r="NA98" s="193" t="e">
        <f t="shared" si="611"/>
        <v>#N/A</v>
      </c>
      <c r="NB98" s="193" t="e">
        <f t="shared" si="611"/>
        <v>#N/A</v>
      </c>
      <c r="NC98" s="193" t="e">
        <f t="shared" si="611"/>
        <v>#N/A</v>
      </c>
      <c r="ND98" s="193" t="e">
        <f t="shared" si="611"/>
        <v>#N/A</v>
      </c>
      <c r="NE98" s="193" t="e">
        <f t="shared" si="611"/>
        <v>#N/A</v>
      </c>
      <c r="NF98" s="193" t="e">
        <f t="shared" si="611"/>
        <v>#N/A</v>
      </c>
      <c r="NG98" s="193" t="e">
        <f t="shared" si="386"/>
        <v>#N/A</v>
      </c>
      <c r="NH98" s="193" t="e">
        <f t="shared" si="623"/>
        <v>#N/A</v>
      </c>
      <c r="NI98" s="193" t="e">
        <f t="shared" si="623"/>
        <v>#N/A</v>
      </c>
      <c r="NJ98" s="193" t="e">
        <f t="shared" si="623"/>
        <v>#N/A</v>
      </c>
      <c r="NK98" s="193" t="e">
        <f t="shared" si="636"/>
        <v>#N/A</v>
      </c>
      <c r="NL98" s="193" t="e">
        <f t="shared" si="636"/>
        <v>#N/A</v>
      </c>
      <c r="NM98" s="193" t="e">
        <f t="shared" si="636"/>
        <v>#N/A</v>
      </c>
      <c r="NN98" s="193" t="e">
        <f t="shared" si="636"/>
        <v>#N/A</v>
      </c>
      <c r="NO98" s="193" t="e">
        <f t="shared" si="636"/>
        <v>#N/A</v>
      </c>
      <c r="NP98" s="193" t="e">
        <f t="shared" si="636"/>
        <v>#N/A</v>
      </c>
      <c r="NQ98" s="193" t="e">
        <f t="shared" si="636"/>
        <v>#N/A</v>
      </c>
      <c r="NR98" s="193" t="e">
        <f t="shared" si="636"/>
        <v>#N/A</v>
      </c>
      <c r="NS98" s="193" t="e">
        <f t="shared" si="636"/>
        <v>#N/A</v>
      </c>
      <c r="NT98" s="193" t="e">
        <f t="shared" si="636"/>
        <v>#N/A</v>
      </c>
      <c r="NU98" s="193" t="e">
        <f t="shared" si="636"/>
        <v>#N/A</v>
      </c>
      <c r="NV98" s="193" t="e">
        <f t="shared" si="636"/>
        <v>#N/A</v>
      </c>
      <c r="NW98" s="193" t="e">
        <f t="shared" si="636"/>
        <v>#N/A</v>
      </c>
      <c r="NX98" s="193" t="e">
        <f t="shared" si="636"/>
        <v>#N/A</v>
      </c>
      <c r="NY98" s="193" t="e">
        <f t="shared" si="636"/>
        <v>#N/A</v>
      </c>
      <c r="NZ98" s="193" t="e">
        <f t="shared" si="631"/>
        <v>#N/A</v>
      </c>
      <c r="OA98" s="193" t="e">
        <f t="shared" si="631"/>
        <v>#N/A</v>
      </c>
      <c r="OB98" s="193" t="e">
        <f t="shared" si="631"/>
        <v>#N/A</v>
      </c>
      <c r="OC98" s="193" t="e">
        <f t="shared" si="631"/>
        <v>#N/A</v>
      </c>
      <c r="OD98" s="193" t="e">
        <f t="shared" si="631"/>
        <v>#N/A</v>
      </c>
      <c r="OE98" s="193" t="e">
        <f t="shared" si="631"/>
        <v>#N/A</v>
      </c>
      <c r="OF98" s="193" t="e">
        <f t="shared" si="631"/>
        <v>#N/A</v>
      </c>
      <c r="OG98" s="193" t="e">
        <f t="shared" si="631"/>
        <v>#N/A</v>
      </c>
      <c r="OH98" s="193" t="e">
        <f t="shared" si="631"/>
        <v>#N/A</v>
      </c>
      <c r="OI98" s="193" t="e">
        <f t="shared" si="631"/>
        <v>#N/A</v>
      </c>
      <c r="OJ98" s="193" t="e">
        <f t="shared" si="631"/>
        <v>#N/A</v>
      </c>
      <c r="OK98" s="193" t="e">
        <f t="shared" si="631"/>
        <v>#N/A</v>
      </c>
      <c r="OL98" s="193" t="e">
        <f t="shared" si="631"/>
        <v>#N/A</v>
      </c>
      <c r="OM98" s="193" t="e">
        <f t="shared" si="631"/>
        <v>#N/A</v>
      </c>
      <c r="ON98" s="193" t="e">
        <f t="shared" si="631"/>
        <v>#N/A</v>
      </c>
      <c r="OO98" s="193" t="e">
        <f t="shared" si="627"/>
        <v>#N/A</v>
      </c>
      <c r="OP98" s="193" t="e">
        <f t="shared" si="627"/>
        <v>#N/A</v>
      </c>
      <c r="OQ98" s="193" t="e">
        <f t="shared" si="627"/>
        <v>#N/A</v>
      </c>
      <c r="OR98" s="193" t="e">
        <f t="shared" si="627"/>
        <v>#N/A</v>
      </c>
      <c r="OS98" s="193" t="e">
        <f t="shared" si="627"/>
        <v>#N/A</v>
      </c>
      <c r="OT98" s="193" t="e">
        <f t="shared" si="627"/>
        <v>#N/A</v>
      </c>
      <c r="OU98" s="193" t="e">
        <f t="shared" si="627"/>
        <v>#N/A</v>
      </c>
      <c r="OV98" s="193" t="e">
        <f t="shared" si="627"/>
        <v>#N/A</v>
      </c>
      <c r="OW98" s="193" t="e">
        <f t="shared" si="627"/>
        <v>#N/A</v>
      </c>
      <c r="OX98" s="193" t="e">
        <f t="shared" si="627"/>
        <v>#N/A</v>
      </c>
      <c r="OY98" s="193" t="e">
        <f t="shared" si="627"/>
        <v>#N/A</v>
      </c>
      <c r="OZ98" s="193" t="e">
        <f t="shared" si="627"/>
        <v>#N/A</v>
      </c>
      <c r="PA98" s="193" t="e">
        <f t="shared" si="627"/>
        <v>#N/A</v>
      </c>
      <c r="PB98" s="193" t="e">
        <f t="shared" si="627"/>
        <v>#N/A</v>
      </c>
      <c r="PC98" s="193" t="e">
        <f t="shared" si="627"/>
        <v>#N/A</v>
      </c>
      <c r="PD98" s="193" t="e">
        <f t="shared" si="612"/>
        <v>#N/A</v>
      </c>
      <c r="PE98" s="193" t="e">
        <f t="shared" si="612"/>
        <v>#N/A</v>
      </c>
      <c r="PF98" s="193" t="e">
        <f t="shared" si="612"/>
        <v>#N/A</v>
      </c>
      <c r="PG98" s="193" t="e">
        <f t="shared" si="612"/>
        <v>#N/A</v>
      </c>
      <c r="PH98" s="193" t="e">
        <f t="shared" si="612"/>
        <v>#N/A</v>
      </c>
      <c r="PI98" s="193" t="e">
        <f t="shared" si="612"/>
        <v>#N/A</v>
      </c>
      <c r="PJ98" s="193" t="e">
        <f t="shared" si="612"/>
        <v>#N/A</v>
      </c>
      <c r="PK98" s="193" t="e">
        <f t="shared" si="612"/>
        <v>#N/A</v>
      </c>
      <c r="PL98" s="193" t="e">
        <f t="shared" si="612"/>
        <v>#N/A</v>
      </c>
      <c r="PM98" s="193" t="e">
        <f t="shared" si="612"/>
        <v>#N/A</v>
      </c>
      <c r="PN98" s="193" t="e">
        <f t="shared" si="612"/>
        <v>#N/A</v>
      </c>
      <c r="PO98" s="193" t="e">
        <f t="shared" si="612"/>
        <v>#N/A</v>
      </c>
      <c r="PP98" s="193" t="e">
        <f t="shared" si="612"/>
        <v>#N/A</v>
      </c>
      <c r="PQ98" s="193" t="e">
        <f t="shared" si="612"/>
        <v>#N/A</v>
      </c>
      <c r="PR98" s="193" t="e">
        <f t="shared" si="612"/>
        <v>#N/A</v>
      </c>
      <c r="PS98" s="193" t="e">
        <f t="shared" si="387"/>
        <v>#N/A</v>
      </c>
      <c r="PT98" s="193" t="e">
        <f t="shared" si="608"/>
        <v>#N/A</v>
      </c>
      <c r="PU98" s="193" t="e">
        <f t="shared" si="608"/>
        <v>#N/A</v>
      </c>
      <c r="PV98" s="193" t="e">
        <f t="shared" si="608"/>
        <v>#N/A</v>
      </c>
      <c r="PW98" s="193" t="e">
        <f t="shared" si="608"/>
        <v>#N/A</v>
      </c>
      <c r="PX98" s="193" t="e">
        <f t="shared" si="608"/>
        <v>#N/A</v>
      </c>
      <c r="PY98" s="193" t="e">
        <f t="shared" si="608"/>
        <v>#N/A</v>
      </c>
      <c r="PZ98" s="193" t="e">
        <f t="shared" si="608"/>
        <v>#N/A</v>
      </c>
      <c r="QA98" s="193" t="e">
        <f t="shared" si="608"/>
        <v>#N/A</v>
      </c>
    </row>
    <row r="99" spans="1:443" hidden="1" x14ac:dyDescent="0.45">
      <c r="A99" s="276"/>
      <c r="B99" s="277" t="str">
        <f>IF(OR($T99="",$U99=""),"",ROUND(_xlfn.BETA.INV(ABS(VLOOKUP($Z$1,VLookups!$A$30:$B$31,2,FALSE)-B$2),IF($N99="L",$U99,$T99),IF($N99="L",$T99,$U99),$G99,$I99),0))</f>
        <v/>
      </c>
      <c r="C99" s="287" t="str">
        <f t="shared" si="378"/>
        <v/>
      </c>
      <c r="D99" s="288" t="str">
        <f t="shared" si="379"/>
        <v/>
      </c>
      <c r="E99" s="134"/>
      <c r="F99" s="279"/>
      <c r="G99" s="280" t="str">
        <f t="shared" si="367"/>
        <v/>
      </c>
      <c r="H99" s="281"/>
      <c r="I99" s="280" t="str">
        <f t="shared" si="368"/>
        <v/>
      </c>
      <c r="J99" s="279"/>
      <c r="K99" s="135"/>
      <c r="L99" s="110" t="str">
        <f t="shared" si="369"/>
        <v/>
      </c>
      <c r="M99" s="21" t="str">
        <f t="shared" si="370"/>
        <v/>
      </c>
      <c r="N99" s="22" t="str">
        <f t="shared" si="371"/>
        <v/>
      </c>
      <c r="O99" s="23" t="str">
        <f>IF(M99="","",IF(OR($M99&lt;Skew!$B$3,$M99=Skew!$B$3),IF($M99&gt;Skew!$C$3,Skew!$A$3,IF($M99&gt;Skew!$C$4,Skew!$A$4,IF($M99&gt;Skew!$C$5,Skew!$A$5,IF($M99&gt;Skew!$C$6,Skew!$A$6,IF($M99&gt;Skew!$C$7,Skew!$A$7,IF($M99&gt;Skew!$C$8,Skew!$A$8,IF($M99&gt;Skew!$C$9,Skew!$A$9,IF($M99&gt;Skew!$C$10,Skew!$A$10,IF($M99&gt;Skew!$C$11,Skew!$A$11,IF($M99&gt;Skew!$C$12,Skew!$A$12,IF($M99&gt;Skew!$C$13,Skew!$A$13,IF($M99&gt;Skew!$C$14,Skew!$A$14,IF($M99&gt;Skew!$C$15,Skew!$A$15,IF($M99&gt;Skew!$C$16,Skew!$A$16,Skew!$A$17)
)))))))))))))))</f>
        <v/>
      </c>
      <c r="P99" s="22" t="str">
        <f>IF(M99="","",MATCH(O99,Skew!$A$3:$A$17,0))</f>
        <v/>
      </c>
      <c r="Q99" s="22" t="str">
        <f t="shared" si="357"/>
        <v/>
      </c>
      <c r="R99" s="24"/>
      <c r="S99" s="22" t="str">
        <f>IF(OR(M99="",R99=""),"",MATCH(R99,Confidence!$A$3:$A$12,0))</f>
        <v/>
      </c>
      <c r="T99" s="25" t="str">
        <f t="shared" si="358"/>
        <v/>
      </c>
      <c r="U99" s="25" t="str">
        <f t="shared" si="359"/>
        <v/>
      </c>
      <c r="V99" s="22"/>
      <c r="W99" s="102" t="str">
        <f t="shared" si="360"/>
        <v/>
      </c>
      <c r="X99" s="102" t="str">
        <f t="shared" si="361"/>
        <v/>
      </c>
      <c r="Y99" s="37" t="str">
        <f t="shared" si="362"/>
        <v/>
      </c>
      <c r="Z99" s="115"/>
      <c r="AA99" s="204" t="str">
        <f>IF(AND(G99&gt;0,H99&gt;0,I99&gt;0,T99&gt;0,U99&gt;0,Z99&gt;0,NOT(R99="")),ABS(VLOOKUP($Z$1,VLookups!$A$30:$B$31,2,FALSE)-_xlfn.BETA.DIST(Z99,IF(N99="L",U99,T99),IF(N99="L",T99,U99),TRUE,G99,I99)),"")</f>
        <v/>
      </c>
      <c r="AB99" s="112" t="str">
        <f>IF(OR($T99="",$U99=""),"",_xlfn.BETA.INV(ABS(VLOOKUP($Z$1,VLookups!$A$30:$B$31,2,FALSE)-AB$3),IF($N99="L",$U99,$T99),IF($N99="L",$T99,$U99),$G99,$I99))</f>
        <v/>
      </c>
      <c r="AC99" s="113" t="str">
        <f>IF(OR($T99="",$U99=""),"",_xlfn.BETA.INV(ABS(VLOOKUP($Z$1,VLookups!$A$30:$B$31,2,FALSE)-AC$3),IF($N99="L",$U99,$T99),IF($N99="L",$T99,$U99),$G99,$I99))</f>
        <v/>
      </c>
      <c r="AD99" s="112" t="str">
        <f>IF(OR($T99="",$U99=""),"",_xlfn.BETA.INV(ABS(VLOOKUP($Z$1,VLookups!$A$30:$B$31,2,FALSE)-AD$3),IF($N99="L",$U99,$T99),IF($N99="L",$T99,$U99),$G99,$I99))</f>
        <v/>
      </c>
      <c r="AE99" s="113" t="str">
        <f>IF(OR($T99="",$U99=""),"",_xlfn.BETA.INV(ABS(VLOOKUP($Z$1,VLookups!$A$30:$B$31,2,FALSE)-AE$3),IF($N99="L",$U99,$T99),IF($N99="L",$T99,$U99),$G99,$I99))</f>
        <v/>
      </c>
      <c r="AF99" s="112" t="str">
        <f>IF(OR($T99="",$U99=""),"",_xlfn.BETA.INV(ABS(VLOOKUP($Z$1,VLookups!$A$30:$B$31,2,FALSE)-AF$3),IF($N99="L",$U99,$T99),IF($N99="L",$T99,$U99),$G99,$I99))</f>
        <v/>
      </c>
      <c r="AG99" s="113" t="str">
        <f>IF(OR($T99="",$U99=""),"",_xlfn.BETA.INV(ABS(VLOOKUP($Z$1,VLookups!$A$30:$B$31,2,FALSE)-AG$3),IF($N99="L",$U99,$T99),IF($N99="L",$T99,$U99),$G99,$I99))</f>
        <v/>
      </c>
      <c r="AH99" s="112" t="str">
        <f>IF(OR($T99="",$U99=""),"",_xlfn.BETA.INV(ABS(VLOOKUP($Z$1,VLookups!$A$30:$B$31,2,FALSE)-AH$3),IF($N99="L",$U99,$T99),IF($N99="L",$T99,$U99),$G99,$I99))</f>
        <v/>
      </c>
      <c r="AI99" s="113" t="str">
        <f>IF(OR($T99="",$U99=""),"",_xlfn.BETA.INV(ABS(VLOOKUP($Z$1,VLookups!$A$30:$B$31,2,FALSE)-AI$3),IF($N99="L",$U99,$T99),IF($N99="L",$T99,$U99),$G99,$I99))</f>
        <v/>
      </c>
      <c r="AJ99" s="112" t="str">
        <f>IF(OR($T99="",$U99=""),"",_xlfn.BETA.INV(ABS(VLOOKUP($Z$1,VLookups!$A$30:$B$31,2,FALSE)-AJ$3),IF($N99="L",$U99,$T99),IF($N99="L",$T99,$U99),$G99,$I99))</f>
        <v/>
      </c>
      <c r="AK99" s="113" t="str">
        <f>IF(OR($T99="",$U99=""),"",_xlfn.BETA.INV(ABS(VLOOKUP($Z$1,VLookups!$A$30:$B$31,2,FALSE)-AK$3),IF($N99="L",$U99,$T99),IF($N99="L",$T99,$U99),$G99,$I99))</f>
        <v/>
      </c>
      <c r="AL99" s="112" t="str">
        <f>IF(OR($T99="",$U99=""),"",_xlfn.BETA.INV(ABS(VLOOKUP($Z$1,VLookups!$A$30:$B$31,2,FALSE)-AL$3),IF($N99="L",$U99,$T99),IF($N99="L",$T99,$U99),$G99,$I99))</f>
        <v/>
      </c>
      <c r="AM99" s="113" t="str">
        <f>IF(OR($T99="",$U99=""),"",_xlfn.BETA.INV(ABS(VLOOKUP($Z$1,VLookups!$A$30:$B$31,2,FALSE)-AM$3),IF($N99="L",$U99,$T99),IF($N99="L",$T99,$U99),$G99,$I99))</f>
        <v/>
      </c>
      <c r="AN99" s="15"/>
      <c r="AO99" s="194" t="str">
        <f t="shared" si="372"/>
        <v/>
      </c>
      <c r="AP99" s="192" t="str">
        <f t="shared" si="373"/>
        <v/>
      </c>
      <c r="AQ99" s="177" t="str">
        <f t="shared" ref="AQ99" si="638">IF(ISNONTEXT($AO99),AP99+$AO99,"")</f>
        <v/>
      </c>
      <c r="AR99" s="177" t="str">
        <f t="shared" si="389"/>
        <v/>
      </c>
      <c r="AS99" s="177" t="str">
        <f t="shared" si="390"/>
        <v/>
      </c>
      <c r="AT99" s="177" t="str">
        <f t="shared" si="391"/>
        <v/>
      </c>
      <c r="AU99" s="177" t="str">
        <f t="shared" si="392"/>
        <v/>
      </c>
      <c r="AV99" s="177" t="str">
        <f t="shared" si="393"/>
        <v/>
      </c>
      <c r="AW99" s="177" t="str">
        <f t="shared" si="394"/>
        <v/>
      </c>
      <c r="AX99" s="177" t="str">
        <f t="shared" si="395"/>
        <v/>
      </c>
      <c r="AY99" s="177" t="str">
        <f t="shared" si="396"/>
        <v/>
      </c>
      <c r="AZ99" s="177" t="str">
        <f t="shared" si="397"/>
        <v/>
      </c>
      <c r="BA99" s="177" t="str">
        <f t="shared" si="398"/>
        <v/>
      </c>
      <c r="BB99" s="177" t="str">
        <f t="shared" si="399"/>
        <v/>
      </c>
      <c r="BC99" s="177" t="str">
        <f t="shared" si="400"/>
        <v/>
      </c>
      <c r="BD99" s="177" t="str">
        <f t="shared" si="401"/>
        <v/>
      </c>
      <c r="BE99" s="177" t="str">
        <f t="shared" si="402"/>
        <v/>
      </c>
      <c r="BF99" s="177" t="str">
        <f t="shared" si="403"/>
        <v/>
      </c>
      <c r="BG99" s="177" t="str">
        <f t="shared" si="404"/>
        <v/>
      </c>
      <c r="BH99" s="177" t="str">
        <f t="shared" si="405"/>
        <v/>
      </c>
      <c r="BI99" s="177" t="str">
        <f t="shared" si="406"/>
        <v/>
      </c>
      <c r="BJ99" s="177" t="str">
        <f t="shared" si="407"/>
        <v/>
      </c>
      <c r="BK99" s="177" t="str">
        <f t="shared" si="408"/>
        <v/>
      </c>
      <c r="BL99" s="177" t="str">
        <f t="shared" si="409"/>
        <v/>
      </c>
      <c r="BM99" s="177" t="str">
        <f t="shared" si="410"/>
        <v/>
      </c>
      <c r="BN99" s="177" t="str">
        <f t="shared" si="411"/>
        <v/>
      </c>
      <c r="BO99" s="177" t="str">
        <f t="shared" si="412"/>
        <v/>
      </c>
      <c r="BP99" s="177" t="str">
        <f t="shared" si="413"/>
        <v/>
      </c>
      <c r="BQ99" s="177" t="str">
        <f t="shared" si="414"/>
        <v/>
      </c>
      <c r="BR99" s="177" t="str">
        <f t="shared" si="415"/>
        <v/>
      </c>
      <c r="BS99" s="177" t="str">
        <f t="shared" si="416"/>
        <v/>
      </c>
      <c r="BT99" s="177" t="str">
        <f t="shared" si="417"/>
        <v/>
      </c>
      <c r="BU99" s="177" t="str">
        <f t="shared" si="418"/>
        <v/>
      </c>
      <c r="BV99" s="177" t="str">
        <f t="shared" si="419"/>
        <v/>
      </c>
      <c r="BW99" s="177" t="str">
        <f t="shared" si="420"/>
        <v/>
      </c>
      <c r="BX99" s="177" t="str">
        <f t="shared" si="421"/>
        <v/>
      </c>
      <c r="BY99" s="177" t="str">
        <f t="shared" si="422"/>
        <v/>
      </c>
      <c r="BZ99" s="177" t="str">
        <f t="shared" si="423"/>
        <v/>
      </c>
      <c r="CA99" s="177" t="str">
        <f t="shared" si="424"/>
        <v/>
      </c>
      <c r="CB99" s="177" t="str">
        <f t="shared" si="425"/>
        <v/>
      </c>
      <c r="CC99" s="177" t="str">
        <f t="shared" si="426"/>
        <v/>
      </c>
      <c r="CD99" s="177" t="str">
        <f t="shared" si="427"/>
        <v/>
      </c>
      <c r="CE99" s="177" t="str">
        <f t="shared" si="428"/>
        <v/>
      </c>
      <c r="CF99" s="177" t="str">
        <f t="shared" si="429"/>
        <v/>
      </c>
      <c r="CG99" s="177" t="str">
        <f t="shared" si="430"/>
        <v/>
      </c>
      <c r="CH99" s="177" t="str">
        <f t="shared" si="431"/>
        <v/>
      </c>
      <c r="CI99" s="177" t="str">
        <f t="shared" si="432"/>
        <v/>
      </c>
      <c r="CJ99" s="177" t="str">
        <f t="shared" si="433"/>
        <v/>
      </c>
      <c r="CK99" s="177" t="str">
        <f t="shared" si="434"/>
        <v/>
      </c>
      <c r="CL99" s="177" t="str">
        <f t="shared" si="435"/>
        <v/>
      </c>
      <c r="CM99" s="177" t="str">
        <f t="shared" si="436"/>
        <v/>
      </c>
      <c r="CN99" s="177" t="str">
        <f t="shared" si="437"/>
        <v/>
      </c>
      <c r="CO99" s="177" t="str">
        <f t="shared" si="438"/>
        <v/>
      </c>
      <c r="CP99" s="177" t="str">
        <f t="shared" si="439"/>
        <v/>
      </c>
      <c r="CQ99" s="177" t="str">
        <f t="shared" si="440"/>
        <v/>
      </c>
      <c r="CR99" s="177" t="str">
        <f t="shared" si="441"/>
        <v/>
      </c>
      <c r="CS99" s="177" t="str">
        <f t="shared" si="442"/>
        <v/>
      </c>
      <c r="CT99" s="177" t="str">
        <f t="shared" si="443"/>
        <v/>
      </c>
      <c r="CU99" s="177" t="str">
        <f t="shared" si="444"/>
        <v/>
      </c>
      <c r="CV99" s="177" t="str">
        <f t="shared" si="445"/>
        <v/>
      </c>
      <c r="CW99" s="177" t="str">
        <f t="shared" si="446"/>
        <v/>
      </c>
      <c r="CX99" s="177" t="str">
        <f t="shared" si="447"/>
        <v/>
      </c>
      <c r="CY99" s="177" t="str">
        <f t="shared" si="448"/>
        <v/>
      </c>
      <c r="CZ99" s="177" t="str">
        <f t="shared" si="449"/>
        <v/>
      </c>
      <c r="DA99" s="177" t="str">
        <f t="shared" si="450"/>
        <v/>
      </c>
      <c r="DB99" s="177" t="str">
        <f t="shared" si="451"/>
        <v/>
      </c>
      <c r="DC99" s="177" t="str">
        <f t="shared" si="382"/>
        <v/>
      </c>
      <c r="DD99" s="177" t="str">
        <f t="shared" si="452"/>
        <v/>
      </c>
      <c r="DE99" s="177" t="str">
        <f t="shared" si="453"/>
        <v/>
      </c>
      <c r="DF99" s="177" t="str">
        <f t="shared" si="454"/>
        <v/>
      </c>
      <c r="DG99" s="177" t="str">
        <f t="shared" si="455"/>
        <v/>
      </c>
      <c r="DH99" s="177" t="str">
        <f t="shared" si="456"/>
        <v/>
      </c>
      <c r="DI99" s="177" t="str">
        <f t="shared" si="457"/>
        <v/>
      </c>
      <c r="DJ99" s="177" t="str">
        <f t="shared" si="458"/>
        <v/>
      </c>
      <c r="DK99" s="177" t="str">
        <f t="shared" si="459"/>
        <v/>
      </c>
      <c r="DL99" s="177" t="str">
        <f t="shared" si="460"/>
        <v/>
      </c>
      <c r="DM99" s="177" t="str">
        <f t="shared" si="461"/>
        <v/>
      </c>
      <c r="DN99" s="177" t="str">
        <f t="shared" si="462"/>
        <v/>
      </c>
      <c r="DO99" s="177" t="str">
        <f t="shared" si="463"/>
        <v/>
      </c>
      <c r="DP99" s="177" t="str">
        <f t="shared" si="464"/>
        <v/>
      </c>
      <c r="DQ99" s="177" t="str">
        <f t="shared" si="465"/>
        <v/>
      </c>
      <c r="DR99" s="177" t="str">
        <f t="shared" si="466"/>
        <v/>
      </c>
      <c r="DS99" s="177" t="str">
        <f t="shared" si="467"/>
        <v/>
      </c>
      <c r="DT99" s="177" t="str">
        <f t="shared" si="468"/>
        <v/>
      </c>
      <c r="DU99" s="177" t="str">
        <f t="shared" si="469"/>
        <v/>
      </c>
      <c r="DV99" s="177" t="str">
        <f t="shared" si="470"/>
        <v/>
      </c>
      <c r="DW99" s="177" t="str">
        <f t="shared" si="471"/>
        <v/>
      </c>
      <c r="DX99" s="177" t="str">
        <f t="shared" si="472"/>
        <v/>
      </c>
      <c r="DY99" s="177" t="str">
        <f t="shared" si="473"/>
        <v/>
      </c>
      <c r="DZ99" s="177" t="str">
        <f t="shared" si="474"/>
        <v/>
      </c>
      <c r="EA99" s="177" t="str">
        <f t="shared" si="475"/>
        <v/>
      </c>
      <c r="EB99" s="177" t="str">
        <f t="shared" si="476"/>
        <v/>
      </c>
      <c r="EC99" s="177" t="str">
        <f t="shared" si="477"/>
        <v/>
      </c>
      <c r="ED99" s="177" t="str">
        <f t="shared" si="478"/>
        <v/>
      </c>
      <c r="EE99" s="177" t="str">
        <f t="shared" si="479"/>
        <v/>
      </c>
      <c r="EF99" s="177" t="str">
        <f t="shared" si="480"/>
        <v/>
      </c>
      <c r="EG99" s="177" t="str">
        <f t="shared" si="481"/>
        <v/>
      </c>
      <c r="EH99" s="177" t="str">
        <f t="shared" si="482"/>
        <v/>
      </c>
      <c r="EI99" s="177" t="str">
        <f t="shared" si="483"/>
        <v/>
      </c>
      <c r="EJ99" s="177" t="str">
        <f t="shared" si="484"/>
        <v/>
      </c>
      <c r="EK99" s="177" t="str">
        <f t="shared" si="485"/>
        <v/>
      </c>
      <c r="EL99" s="177" t="str">
        <f t="shared" si="486"/>
        <v/>
      </c>
      <c r="EM99" s="177" t="str">
        <f t="shared" si="487"/>
        <v/>
      </c>
      <c r="EN99" s="177" t="str">
        <f t="shared" si="488"/>
        <v/>
      </c>
      <c r="EO99" s="177" t="str">
        <f t="shared" si="489"/>
        <v/>
      </c>
      <c r="EP99" s="177" t="str">
        <f t="shared" si="490"/>
        <v/>
      </c>
      <c r="EQ99" s="177" t="str">
        <f t="shared" si="491"/>
        <v/>
      </c>
      <c r="ER99" s="177" t="str">
        <f t="shared" si="492"/>
        <v/>
      </c>
      <c r="ES99" s="177" t="str">
        <f t="shared" si="493"/>
        <v/>
      </c>
      <c r="ET99" s="177" t="str">
        <f t="shared" si="494"/>
        <v/>
      </c>
      <c r="EU99" s="177" t="str">
        <f t="shared" si="495"/>
        <v/>
      </c>
      <c r="EV99" s="177" t="str">
        <f t="shared" si="496"/>
        <v/>
      </c>
      <c r="EW99" s="177" t="str">
        <f t="shared" si="497"/>
        <v/>
      </c>
      <c r="EX99" s="177" t="str">
        <f t="shared" si="498"/>
        <v/>
      </c>
      <c r="EY99" s="177" t="str">
        <f t="shared" si="499"/>
        <v/>
      </c>
      <c r="EZ99" s="177" t="str">
        <f t="shared" si="500"/>
        <v/>
      </c>
      <c r="FA99" s="177" t="str">
        <f t="shared" si="501"/>
        <v/>
      </c>
      <c r="FB99" s="177" t="str">
        <f t="shared" si="502"/>
        <v/>
      </c>
      <c r="FC99" s="177" t="str">
        <f t="shared" si="503"/>
        <v/>
      </c>
      <c r="FD99" s="177" t="str">
        <f t="shared" si="504"/>
        <v/>
      </c>
      <c r="FE99" s="177" t="str">
        <f t="shared" si="505"/>
        <v/>
      </c>
      <c r="FF99" s="177" t="str">
        <f t="shared" si="506"/>
        <v/>
      </c>
      <c r="FG99" s="177" t="str">
        <f t="shared" si="507"/>
        <v/>
      </c>
      <c r="FH99" s="177" t="str">
        <f t="shared" si="508"/>
        <v/>
      </c>
      <c r="FI99" s="177" t="str">
        <f t="shared" si="509"/>
        <v/>
      </c>
      <c r="FJ99" s="177" t="str">
        <f t="shared" si="510"/>
        <v/>
      </c>
      <c r="FK99" s="177" t="str">
        <f t="shared" si="511"/>
        <v/>
      </c>
      <c r="FL99" s="177" t="str">
        <f t="shared" si="512"/>
        <v/>
      </c>
      <c r="FM99" s="177" t="str">
        <f t="shared" si="513"/>
        <v/>
      </c>
      <c r="FN99" s="177" t="str">
        <f t="shared" si="514"/>
        <v/>
      </c>
      <c r="FO99" s="177" t="str">
        <f t="shared" si="383"/>
        <v/>
      </c>
      <c r="FP99" s="177" t="str">
        <f t="shared" si="515"/>
        <v/>
      </c>
      <c r="FQ99" s="177" t="str">
        <f t="shared" si="516"/>
        <v/>
      </c>
      <c r="FR99" s="177" t="str">
        <f t="shared" si="517"/>
        <v/>
      </c>
      <c r="FS99" s="177" t="str">
        <f t="shared" si="518"/>
        <v/>
      </c>
      <c r="FT99" s="177" t="str">
        <f t="shared" si="519"/>
        <v/>
      </c>
      <c r="FU99" s="177" t="str">
        <f t="shared" si="520"/>
        <v/>
      </c>
      <c r="FV99" s="177" t="str">
        <f t="shared" si="521"/>
        <v/>
      </c>
      <c r="FW99" s="177" t="str">
        <f t="shared" si="522"/>
        <v/>
      </c>
      <c r="FX99" s="177" t="str">
        <f t="shared" si="523"/>
        <v/>
      </c>
      <c r="FY99" s="177" t="str">
        <f t="shared" si="524"/>
        <v/>
      </c>
      <c r="FZ99" s="177" t="str">
        <f t="shared" si="525"/>
        <v/>
      </c>
      <c r="GA99" s="177" t="str">
        <f t="shared" si="526"/>
        <v/>
      </c>
      <c r="GB99" s="177" t="str">
        <f t="shared" si="527"/>
        <v/>
      </c>
      <c r="GC99" s="177" t="str">
        <f t="shared" si="528"/>
        <v/>
      </c>
      <c r="GD99" s="177" t="str">
        <f t="shared" si="529"/>
        <v/>
      </c>
      <c r="GE99" s="177" t="str">
        <f t="shared" si="530"/>
        <v/>
      </c>
      <c r="GF99" s="177" t="str">
        <f t="shared" si="531"/>
        <v/>
      </c>
      <c r="GG99" s="177" t="str">
        <f t="shared" si="532"/>
        <v/>
      </c>
      <c r="GH99" s="177" t="str">
        <f t="shared" si="533"/>
        <v/>
      </c>
      <c r="GI99" s="177" t="str">
        <f t="shared" si="534"/>
        <v/>
      </c>
      <c r="GJ99" s="177" t="str">
        <f t="shared" si="535"/>
        <v/>
      </c>
      <c r="GK99" s="177" t="str">
        <f t="shared" si="536"/>
        <v/>
      </c>
      <c r="GL99" s="177" t="str">
        <f t="shared" si="537"/>
        <v/>
      </c>
      <c r="GM99" s="177" t="str">
        <f t="shared" si="538"/>
        <v/>
      </c>
      <c r="GN99" s="177" t="str">
        <f t="shared" si="539"/>
        <v/>
      </c>
      <c r="GO99" s="177" t="str">
        <f t="shared" si="540"/>
        <v/>
      </c>
      <c r="GP99" s="177" t="str">
        <f t="shared" si="541"/>
        <v/>
      </c>
      <c r="GQ99" s="177" t="str">
        <f t="shared" si="542"/>
        <v/>
      </c>
      <c r="GR99" s="177" t="str">
        <f t="shared" si="543"/>
        <v/>
      </c>
      <c r="GS99" s="177" t="str">
        <f t="shared" si="544"/>
        <v/>
      </c>
      <c r="GT99" s="177" t="str">
        <f t="shared" si="545"/>
        <v/>
      </c>
      <c r="GU99" s="177" t="str">
        <f t="shared" si="546"/>
        <v/>
      </c>
      <c r="GV99" s="177" t="str">
        <f t="shared" si="547"/>
        <v/>
      </c>
      <c r="GW99" s="177" t="str">
        <f t="shared" si="548"/>
        <v/>
      </c>
      <c r="GX99" s="177" t="str">
        <f t="shared" si="549"/>
        <v/>
      </c>
      <c r="GY99" s="177" t="str">
        <f t="shared" si="550"/>
        <v/>
      </c>
      <c r="GZ99" s="177" t="str">
        <f t="shared" si="551"/>
        <v/>
      </c>
      <c r="HA99" s="177" t="str">
        <f t="shared" si="552"/>
        <v/>
      </c>
      <c r="HB99" s="177" t="str">
        <f t="shared" si="553"/>
        <v/>
      </c>
      <c r="HC99" s="177" t="str">
        <f t="shared" si="554"/>
        <v/>
      </c>
      <c r="HD99" s="177" t="str">
        <f t="shared" si="555"/>
        <v/>
      </c>
      <c r="HE99" s="177" t="str">
        <f t="shared" si="556"/>
        <v/>
      </c>
      <c r="HF99" s="177" t="str">
        <f t="shared" si="557"/>
        <v/>
      </c>
      <c r="HG99" s="177" t="str">
        <f t="shared" si="558"/>
        <v/>
      </c>
      <c r="HH99" s="177" t="str">
        <f t="shared" si="559"/>
        <v/>
      </c>
      <c r="HI99" s="177" t="str">
        <f t="shared" si="560"/>
        <v/>
      </c>
      <c r="HJ99" s="177" t="str">
        <f t="shared" si="561"/>
        <v/>
      </c>
      <c r="HK99" s="177" t="str">
        <f t="shared" si="562"/>
        <v/>
      </c>
      <c r="HL99" s="177" t="str">
        <f t="shared" si="563"/>
        <v/>
      </c>
      <c r="HM99" s="177" t="str">
        <f t="shared" si="564"/>
        <v/>
      </c>
      <c r="HN99" s="177" t="str">
        <f t="shared" si="565"/>
        <v/>
      </c>
      <c r="HO99" s="177" t="str">
        <f t="shared" si="566"/>
        <v/>
      </c>
      <c r="HP99" s="177" t="str">
        <f t="shared" si="567"/>
        <v/>
      </c>
      <c r="HQ99" s="177" t="str">
        <f t="shared" si="568"/>
        <v/>
      </c>
      <c r="HR99" s="177" t="str">
        <f t="shared" si="569"/>
        <v/>
      </c>
      <c r="HS99" s="177" t="str">
        <f t="shared" si="570"/>
        <v/>
      </c>
      <c r="HT99" s="177" t="str">
        <f t="shared" si="571"/>
        <v/>
      </c>
      <c r="HU99" s="177" t="str">
        <f t="shared" si="572"/>
        <v/>
      </c>
      <c r="HV99" s="177" t="str">
        <f t="shared" si="573"/>
        <v/>
      </c>
      <c r="HW99" s="177" t="str">
        <f t="shared" si="574"/>
        <v/>
      </c>
      <c r="HX99" s="177" t="str">
        <f t="shared" si="575"/>
        <v/>
      </c>
      <c r="HY99" s="177" t="str">
        <f t="shared" si="576"/>
        <v/>
      </c>
      <c r="HZ99" s="177" t="str">
        <f t="shared" si="577"/>
        <v/>
      </c>
      <c r="IA99" s="177" t="str">
        <f t="shared" si="384"/>
        <v/>
      </c>
      <c r="IB99" s="177" t="str">
        <f t="shared" si="602"/>
        <v/>
      </c>
      <c r="IC99" s="177" t="str">
        <f t="shared" si="603"/>
        <v/>
      </c>
      <c r="ID99" s="177" t="str">
        <f t="shared" si="604"/>
        <v/>
      </c>
      <c r="IE99" s="177" t="str">
        <f t="shared" si="605"/>
        <v/>
      </c>
      <c r="IF99" s="177" t="str">
        <f t="shared" si="606"/>
        <v/>
      </c>
      <c r="IG99" s="177" t="str">
        <f t="shared" si="607"/>
        <v/>
      </c>
      <c r="IH99" s="192" t="str">
        <f t="shared" si="364"/>
        <v/>
      </c>
      <c r="II99" s="193" t="e">
        <f t="shared" si="365"/>
        <v>#N/A</v>
      </c>
      <c r="IJ99" s="193" t="e">
        <f t="shared" si="621"/>
        <v>#N/A</v>
      </c>
      <c r="IK99" s="193" t="e">
        <f t="shared" si="621"/>
        <v>#N/A</v>
      </c>
      <c r="IL99" s="193" t="e">
        <f t="shared" si="621"/>
        <v>#N/A</v>
      </c>
      <c r="IM99" s="193" t="e">
        <f t="shared" si="634"/>
        <v>#N/A</v>
      </c>
      <c r="IN99" s="193" t="e">
        <f t="shared" si="634"/>
        <v>#N/A</v>
      </c>
      <c r="IO99" s="193" t="e">
        <f t="shared" si="634"/>
        <v>#N/A</v>
      </c>
      <c r="IP99" s="193" t="e">
        <f t="shared" si="634"/>
        <v>#N/A</v>
      </c>
      <c r="IQ99" s="193" t="e">
        <f t="shared" si="634"/>
        <v>#N/A</v>
      </c>
      <c r="IR99" s="193" t="e">
        <f t="shared" si="634"/>
        <v>#N/A</v>
      </c>
      <c r="IS99" s="193" t="e">
        <f t="shared" si="634"/>
        <v>#N/A</v>
      </c>
      <c r="IT99" s="193" t="e">
        <f t="shared" si="634"/>
        <v>#N/A</v>
      </c>
      <c r="IU99" s="193" t="e">
        <f t="shared" si="634"/>
        <v>#N/A</v>
      </c>
      <c r="IV99" s="193" t="e">
        <f t="shared" si="634"/>
        <v>#N/A</v>
      </c>
      <c r="IW99" s="193" t="e">
        <f t="shared" si="634"/>
        <v>#N/A</v>
      </c>
      <c r="IX99" s="193" t="e">
        <f t="shared" si="634"/>
        <v>#N/A</v>
      </c>
      <c r="IY99" s="193" t="e">
        <f t="shared" si="634"/>
        <v>#N/A</v>
      </c>
      <c r="IZ99" s="193" t="e">
        <f t="shared" si="634"/>
        <v>#N/A</v>
      </c>
      <c r="JA99" s="193" t="e">
        <f t="shared" si="634"/>
        <v>#N/A</v>
      </c>
      <c r="JB99" s="193" t="e">
        <f t="shared" si="629"/>
        <v>#N/A</v>
      </c>
      <c r="JC99" s="193" t="e">
        <f t="shared" si="629"/>
        <v>#N/A</v>
      </c>
      <c r="JD99" s="193" t="e">
        <f t="shared" si="629"/>
        <v>#N/A</v>
      </c>
      <c r="JE99" s="193" t="e">
        <f t="shared" si="629"/>
        <v>#N/A</v>
      </c>
      <c r="JF99" s="193" t="e">
        <f t="shared" si="629"/>
        <v>#N/A</v>
      </c>
      <c r="JG99" s="193" t="e">
        <f t="shared" si="629"/>
        <v>#N/A</v>
      </c>
      <c r="JH99" s="193" t="e">
        <f t="shared" si="629"/>
        <v>#N/A</v>
      </c>
      <c r="JI99" s="193" t="e">
        <f t="shared" si="629"/>
        <v>#N/A</v>
      </c>
      <c r="JJ99" s="193" t="e">
        <f t="shared" si="629"/>
        <v>#N/A</v>
      </c>
      <c r="JK99" s="193" t="e">
        <f t="shared" si="629"/>
        <v>#N/A</v>
      </c>
      <c r="JL99" s="193" t="e">
        <f t="shared" si="629"/>
        <v>#N/A</v>
      </c>
      <c r="JM99" s="193" t="e">
        <f t="shared" si="629"/>
        <v>#N/A</v>
      </c>
      <c r="JN99" s="193" t="e">
        <f t="shared" si="629"/>
        <v>#N/A</v>
      </c>
      <c r="JO99" s="193" t="e">
        <f t="shared" si="629"/>
        <v>#N/A</v>
      </c>
      <c r="JP99" s="193" t="e">
        <f t="shared" si="629"/>
        <v>#N/A</v>
      </c>
      <c r="JQ99" s="193" t="e">
        <f t="shared" si="625"/>
        <v>#N/A</v>
      </c>
      <c r="JR99" s="193" t="e">
        <f t="shared" si="625"/>
        <v>#N/A</v>
      </c>
      <c r="JS99" s="193" t="e">
        <f t="shared" si="625"/>
        <v>#N/A</v>
      </c>
      <c r="JT99" s="193" t="e">
        <f t="shared" si="625"/>
        <v>#N/A</v>
      </c>
      <c r="JU99" s="193" t="e">
        <f t="shared" si="625"/>
        <v>#N/A</v>
      </c>
      <c r="JV99" s="193" t="e">
        <f t="shared" si="625"/>
        <v>#N/A</v>
      </c>
      <c r="JW99" s="193" t="e">
        <f t="shared" si="625"/>
        <v>#N/A</v>
      </c>
      <c r="JX99" s="193" t="e">
        <f t="shared" si="625"/>
        <v>#N/A</v>
      </c>
      <c r="JY99" s="193" t="e">
        <f t="shared" si="625"/>
        <v>#N/A</v>
      </c>
      <c r="JZ99" s="193" t="e">
        <f t="shared" si="625"/>
        <v>#N/A</v>
      </c>
      <c r="KA99" s="193" t="e">
        <f t="shared" si="625"/>
        <v>#N/A</v>
      </c>
      <c r="KB99" s="193" t="e">
        <f t="shared" si="625"/>
        <v>#N/A</v>
      </c>
      <c r="KC99" s="193" t="e">
        <f t="shared" si="625"/>
        <v>#N/A</v>
      </c>
      <c r="KD99" s="193" t="e">
        <f t="shared" si="625"/>
        <v>#N/A</v>
      </c>
      <c r="KE99" s="193" t="e">
        <f t="shared" si="625"/>
        <v>#N/A</v>
      </c>
      <c r="KF99" s="193" t="e">
        <f t="shared" si="610"/>
        <v>#N/A</v>
      </c>
      <c r="KG99" s="193" t="e">
        <f t="shared" si="610"/>
        <v>#N/A</v>
      </c>
      <c r="KH99" s="193" t="e">
        <f t="shared" si="610"/>
        <v>#N/A</v>
      </c>
      <c r="KI99" s="193" t="e">
        <f t="shared" si="610"/>
        <v>#N/A</v>
      </c>
      <c r="KJ99" s="193" t="e">
        <f t="shared" si="610"/>
        <v>#N/A</v>
      </c>
      <c r="KK99" s="193" t="e">
        <f t="shared" si="610"/>
        <v>#N/A</v>
      </c>
      <c r="KL99" s="193" t="e">
        <f t="shared" si="610"/>
        <v>#N/A</v>
      </c>
      <c r="KM99" s="193" t="e">
        <f t="shared" si="610"/>
        <v>#N/A</v>
      </c>
      <c r="KN99" s="193" t="e">
        <f t="shared" si="610"/>
        <v>#N/A</v>
      </c>
      <c r="KO99" s="193" t="e">
        <f t="shared" si="610"/>
        <v>#N/A</v>
      </c>
      <c r="KP99" s="193" t="e">
        <f t="shared" si="610"/>
        <v>#N/A</v>
      </c>
      <c r="KQ99" s="193" t="e">
        <f t="shared" si="610"/>
        <v>#N/A</v>
      </c>
      <c r="KR99" s="193" t="e">
        <f t="shared" si="610"/>
        <v>#N/A</v>
      </c>
      <c r="KS99" s="193" t="e">
        <f t="shared" si="610"/>
        <v>#N/A</v>
      </c>
      <c r="KT99" s="193" t="e">
        <f t="shared" si="610"/>
        <v>#N/A</v>
      </c>
      <c r="KU99" s="193" t="e">
        <f t="shared" si="385"/>
        <v>#N/A</v>
      </c>
      <c r="KV99" s="193" t="e">
        <f t="shared" si="622"/>
        <v>#N/A</v>
      </c>
      <c r="KW99" s="193" t="e">
        <f t="shared" si="622"/>
        <v>#N/A</v>
      </c>
      <c r="KX99" s="193" t="e">
        <f t="shared" si="622"/>
        <v>#N/A</v>
      </c>
      <c r="KY99" s="193" t="e">
        <f t="shared" si="635"/>
        <v>#N/A</v>
      </c>
      <c r="KZ99" s="193" t="e">
        <f t="shared" si="635"/>
        <v>#N/A</v>
      </c>
      <c r="LA99" s="193" t="e">
        <f t="shared" si="635"/>
        <v>#N/A</v>
      </c>
      <c r="LB99" s="193" t="e">
        <f t="shared" si="635"/>
        <v>#N/A</v>
      </c>
      <c r="LC99" s="193" t="e">
        <f t="shared" si="635"/>
        <v>#N/A</v>
      </c>
      <c r="LD99" s="193" t="e">
        <f t="shared" si="635"/>
        <v>#N/A</v>
      </c>
      <c r="LE99" s="193" t="e">
        <f t="shared" si="635"/>
        <v>#N/A</v>
      </c>
      <c r="LF99" s="193" t="e">
        <f t="shared" si="635"/>
        <v>#N/A</v>
      </c>
      <c r="LG99" s="193" t="e">
        <f t="shared" si="635"/>
        <v>#N/A</v>
      </c>
      <c r="LH99" s="193" t="e">
        <f t="shared" si="635"/>
        <v>#N/A</v>
      </c>
      <c r="LI99" s="193" t="e">
        <f t="shared" si="635"/>
        <v>#N/A</v>
      </c>
      <c r="LJ99" s="193" t="e">
        <f t="shared" si="635"/>
        <v>#N/A</v>
      </c>
      <c r="LK99" s="193" t="e">
        <f t="shared" si="635"/>
        <v>#N/A</v>
      </c>
      <c r="LL99" s="193" t="e">
        <f t="shared" si="635"/>
        <v>#N/A</v>
      </c>
      <c r="LM99" s="193" t="e">
        <f t="shared" si="635"/>
        <v>#N/A</v>
      </c>
      <c r="LN99" s="193" t="e">
        <f t="shared" si="630"/>
        <v>#N/A</v>
      </c>
      <c r="LO99" s="193" t="e">
        <f t="shared" si="630"/>
        <v>#N/A</v>
      </c>
      <c r="LP99" s="193" t="e">
        <f t="shared" si="630"/>
        <v>#N/A</v>
      </c>
      <c r="LQ99" s="193" t="e">
        <f t="shared" si="630"/>
        <v>#N/A</v>
      </c>
      <c r="LR99" s="193" t="e">
        <f t="shared" si="630"/>
        <v>#N/A</v>
      </c>
      <c r="LS99" s="193" t="e">
        <f t="shared" si="630"/>
        <v>#N/A</v>
      </c>
      <c r="LT99" s="193" t="e">
        <f t="shared" si="630"/>
        <v>#N/A</v>
      </c>
      <c r="LU99" s="193" t="e">
        <f t="shared" si="630"/>
        <v>#N/A</v>
      </c>
      <c r="LV99" s="193" t="e">
        <f t="shared" si="630"/>
        <v>#N/A</v>
      </c>
      <c r="LW99" s="193" t="e">
        <f t="shared" si="630"/>
        <v>#N/A</v>
      </c>
      <c r="LX99" s="193" t="e">
        <f t="shared" si="630"/>
        <v>#N/A</v>
      </c>
      <c r="LY99" s="193" t="e">
        <f t="shared" si="630"/>
        <v>#N/A</v>
      </c>
      <c r="LZ99" s="193" t="e">
        <f t="shared" si="630"/>
        <v>#N/A</v>
      </c>
      <c r="MA99" s="193" t="e">
        <f t="shared" si="630"/>
        <v>#N/A</v>
      </c>
      <c r="MB99" s="193" t="e">
        <f t="shared" si="630"/>
        <v>#N/A</v>
      </c>
      <c r="MC99" s="193" t="e">
        <f t="shared" si="626"/>
        <v>#N/A</v>
      </c>
      <c r="MD99" s="193" t="e">
        <f t="shared" si="626"/>
        <v>#N/A</v>
      </c>
      <c r="ME99" s="193" t="e">
        <f t="shared" si="626"/>
        <v>#N/A</v>
      </c>
      <c r="MF99" s="193" t="e">
        <f t="shared" si="626"/>
        <v>#N/A</v>
      </c>
      <c r="MG99" s="193" t="e">
        <f t="shared" si="626"/>
        <v>#N/A</v>
      </c>
      <c r="MH99" s="193" t="e">
        <f t="shared" si="626"/>
        <v>#N/A</v>
      </c>
      <c r="MI99" s="193" t="e">
        <f t="shared" si="626"/>
        <v>#N/A</v>
      </c>
      <c r="MJ99" s="193" t="e">
        <f t="shared" si="626"/>
        <v>#N/A</v>
      </c>
      <c r="MK99" s="193" t="e">
        <f t="shared" si="626"/>
        <v>#N/A</v>
      </c>
      <c r="ML99" s="193" t="e">
        <f t="shared" si="626"/>
        <v>#N/A</v>
      </c>
      <c r="MM99" s="193" t="e">
        <f t="shared" si="626"/>
        <v>#N/A</v>
      </c>
      <c r="MN99" s="193" t="e">
        <f t="shared" si="626"/>
        <v>#N/A</v>
      </c>
      <c r="MO99" s="193" t="e">
        <f t="shared" si="626"/>
        <v>#N/A</v>
      </c>
      <c r="MP99" s="193" t="e">
        <f t="shared" si="626"/>
        <v>#N/A</v>
      </c>
      <c r="MQ99" s="193" t="e">
        <f t="shared" si="626"/>
        <v>#N/A</v>
      </c>
      <c r="MR99" s="193" t="e">
        <f t="shared" si="611"/>
        <v>#N/A</v>
      </c>
      <c r="MS99" s="193" t="e">
        <f t="shared" si="611"/>
        <v>#N/A</v>
      </c>
      <c r="MT99" s="193" t="e">
        <f t="shared" si="611"/>
        <v>#N/A</v>
      </c>
      <c r="MU99" s="193" t="e">
        <f t="shared" si="611"/>
        <v>#N/A</v>
      </c>
      <c r="MV99" s="193" t="e">
        <f t="shared" si="611"/>
        <v>#N/A</v>
      </c>
      <c r="MW99" s="193" t="e">
        <f t="shared" si="611"/>
        <v>#N/A</v>
      </c>
      <c r="MX99" s="193" t="e">
        <f t="shared" si="611"/>
        <v>#N/A</v>
      </c>
      <c r="MY99" s="193" t="e">
        <f t="shared" si="611"/>
        <v>#N/A</v>
      </c>
      <c r="MZ99" s="193" t="e">
        <f t="shared" si="611"/>
        <v>#N/A</v>
      </c>
      <c r="NA99" s="193" t="e">
        <f t="shared" si="611"/>
        <v>#N/A</v>
      </c>
      <c r="NB99" s="193" t="e">
        <f t="shared" si="611"/>
        <v>#N/A</v>
      </c>
      <c r="NC99" s="193" t="e">
        <f t="shared" si="611"/>
        <v>#N/A</v>
      </c>
      <c r="ND99" s="193" t="e">
        <f t="shared" si="611"/>
        <v>#N/A</v>
      </c>
      <c r="NE99" s="193" t="e">
        <f t="shared" si="611"/>
        <v>#N/A</v>
      </c>
      <c r="NF99" s="193" t="e">
        <f t="shared" si="611"/>
        <v>#N/A</v>
      </c>
      <c r="NG99" s="193" t="e">
        <f t="shared" si="386"/>
        <v>#N/A</v>
      </c>
      <c r="NH99" s="193" t="e">
        <f t="shared" si="623"/>
        <v>#N/A</v>
      </c>
      <c r="NI99" s="193" t="e">
        <f t="shared" si="623"/>
        <v>#N/A</v>
      </c>
      <c r="NJ99" s="193" t="e">
        <f t="shared" si="623"/>
        <v>#N/A</v>
      </c>
      <c r="NK99" s="193" t="e">
        <f t="shared" si="636"/>
        <v>#N/A</v>
      </c>
      <c r="NL99" s="193" t="e">
        <f t="shared" si="636"/>
        <v>#N/A</v>
      </c>
      <c r="NM99" s="193" t="e">
        <f t="shared" si="636"/>
        <v>#N/A</v>
      </c>
      <c r="NN99" s="193" t="e">
        <f t="shared" si="636"/>
        <v>#N/A</v>
      </c>
      <c r="NO99" s="193" t="e">
        <f t="shared" si="636"/>
        <v>#N/A</v>
      </c>
      <c r="NP99" s="193" t="e">
        <f t="shared" si="636"/>
        <v>#N/A</v>
      </c>
      <c r="NQ99" s="193" t="e">
        <f t="shared" si="636"/>
        <v>#N/A</v>
      </c>
      <c r="NR99" s="193" t="e">
        <f t="shared" si="636"/>
        <v>#N/A</v>
      </c>
      <c r="NS99" s="193" t="e">
        <f t="shared" si="636"/>
        <v>#N/A</v>
      </c>
      <c r="NT99" s="193" t="e">
        <f t="shared" si="636"/>
        <v>#N/A</v>
      </c>
      <c r="NU99" s="193" t="e">
        <f t="shared" si="636"/>
        <v>#N/A</v>
      </c>
      <c r="NV99" s="193" t="e">
        <f t="shared" si="636"/>
        <v>#N/A</v>
      </c>
      <c r="NW99" s="193" t="e">
        <f t="shared" si="636"/>
        <v>#N/A</v>
      </c>
      <c r="NX99" s="193" t="e">
        <f t="shared" si="636"/>
        <v>#N/A</v>
      </c>
      <c r="NY99" s="193" t="e">
        <f t="shared" si="636"/>
        <v>#N/A</v>
      </c>
      <c r="NZ99" s="193" t="e">
        <f t="shared" si="631"/>
        <v>#N/A</v>
      </c>
      <c r="OA99" s="193" t="e">
        <f t="shared" si="631"/>
        <v>#N/A</v>
      </c>
      <c r="OB99" s="193" t="e">
        <f t="shared" si="631"/>
        <v>#N/A</v>
      </c>
      <c r="OC99" s="193" t="e">
        <f t="shared" si="631"/>
        <v>#N/A</v>
      </c>
      <c r="OD99" s="193" t="e">
        <f t="shared" si="631"/>
        <v>#N/A</v>
      </c>
      <c r="OE99" s="193" t="e">
        <f t="shared" si="631"/>
        <v>#N/A</v>
      </c>
      <c r="OF99" s="193" t="e">
        <f t="shared" si="631"/>
        <v>#N/A</v>
      </c>
      <c r="OG99" s="193" t="e">
        <f t="shared" si="631"/>
        <v>#N/A</v>
      </c>
      <c r="OH99" s="193" t="e">
        <f t="shared" si="631"/>
        <v>#N/A</v>
      </c>
      <c r="OI99" s="193" t="e">
        <f t="shared" si="631"/>
        <v>#N/A</v>
      </c>
      <c r="OJ99" s="193" t="e">
        <f t="shared" si="631"/>
        <v>#N/A</v>
      </c>
      <c r="OK99" s="193" t="e">
        <f t="shared" si="631"/>
        <v>#N/A</v>
      </c>
      <c r="OL99" s="193" t="e">
        <f t="shared" si="631"/>
        <v>#N/A</v>
      </c>
      <c r="OM99" s="193" t="e">
        <f t="shared" si="631"/>
        <v>#N/A</v>
      </c>
      <c r="ON99" s="193" t="e">
        <f t="shared" si="631"/>
        <v>#N/A</v>
      </c>
      <c r="OO99" s="193" t="e">
        <f t="shared" si="627"/>
        <v>#N/A</v>
      </c>
      <c r="OP99" s="193" t="e">
        <f t="shared" si="627"/>
        <v>#N/A</v>
      </c>
      <c r="OQ99" s="193" t="e">
        <f t="shared" si="627"/>
        <v>#N/A</v>
      </c>
      <c r="OR99" s="193" t="e">
        <f t="shared" si="627"/>
        <v>#N/A</v>
      </c>
      <c r="OS99" s="193" t="e">
        <f t="shared" si="627"/>
        <v>#N/A</v>
      </c>
      <c r="OT99" s="193" t="e">
        <f t="shared" si="627"/>
        <v>#N/A</v>
      </c>
      <c r="OU99" s="193" t="e">
        <f t="shared" si="627"/>
        <v>#N/A</v>
      </c>
      <c r="OV99" s="193" t="e">
        <f t="shared" si="627"/>
        <v>#N/A</v>
      </c>
      <c r="OW99" s="193" t="e">
        <f t="shared" si="627"/>
        <v>#N/A</v>
      </c>
      <c r="OX99" s="193" t="e">
        <f t="shared" si="627"/>
        <v>#N/A</v>
      </c>
      <c r="OY99" s="193" t="e">
        <f t="shared" si="627"/>
        <v>#N/A</v>
      </c>
      <c r="OZ99" s="193" t="e">
        <f t="shared" si="627"/>
        <v>#N/A</v>
      </c>
      <c r="PA99" s="193" t="e">
        <f t="shared" si="627"/>
        <v>#N/A</v>
      </c>
      <c r="PB99" s="193" t="e">
        <f t="shared" si="627"/>
        <v>#N/A</v>
      </c>
      <c r="PC99" s="193" t="e">
        <f t="shared" si="627"/>
        <v>#N/A</v>
      </c>
      <c r="PD99" s="193" t="e">
        <f t="shared" si="612"/>
        <v>#N/A</v>
      </c>
      <c r="PE99" s="193" t="e">
        <f t="shared" si="612"/>
        <v>#N/A</v>
      </c>
      <c r="PF99" s="193" t="e">
        <f t="shared" si="612"/>
        <v>#N/A</v>
      </c>
      <c r="PG99" s="193" t="e">
        <f t="shared" si="612"/>
        <v>#N/A</v>
      </c>
      <c r="PH99" s="193" t="e">
        <f t="shared" si="612"/>
        <v>#N/A</v>
      </c>
      <c r="PI99" s="193" t="e">
        <f t="shared" si="612"/>
        <v>#N/A</v>
      </c>
      <c r="PJ99" s="193" t="e">
        <f t="shared" si="612"/>
        <v>#N/A</v>
      </c>
      <c r="PK99" s="193" t="e">
        <f t="shared" si="612"/>
        <v>#N/A</v>
      </c>
      <c r="PL99" s="193" t="e">
        <f t="shared" si="612"/>
        <v>#N/A</v>
      </c>
      <c r="PM99" s="193" t="e">
        <f t="shared" si="612"/>
        <v>#N/A</v>
      </c>
      <c r="PN99" s="193" t="e">
        <f t="shared" si="612"/>
        <v>#N/A</v>
      </c>
      <c r="PO99" s="193" t="e">
        <f t="shared" si="612"/>
        <v>#N/A</v>
      </c>
      <c r="PP99" s="193" t="e">
        <f t="shared" si="612"/>
        <v>#N/A</v>
      </c>
      <c r="PQ99" s="193" t="e">
        <f t="shared" si="612"/>
        <v>#N/A</v>
      </c>
      <c r="PR99" s="193" t="e">
        <f t="shared" si="612"/>
        <v>#N/A</v>
      </c>
      <c r="PS99" s="193" t="e">
        <f t="shared" si="387"/>
        <v>#N/A</v>
      </c>
      <c r="PT99" s="193" t="e">
        <f t="shared" si="608"/>
        <v>#N/A</v>
      </c>
      <c r="PU99" s="193" t="e">
        <f t="shared" si="608"/>
        <v>#N/A</v>
      </c>
      <c r="PV99" s="193" t="e">
        <f t="shared" si="608"/>
        <v>#N/A</v>
      </c>
      <c r="PW99" s="193" t="e">
        <f t="shared" si="608"/>
        <v>#N/A</v>
      </c>
      <c r="PX99" s="193" t="e">
        <f t="shared" si="608"/>
        <v>#N/A</v>
      </c>
      <c r="PY99" s="193" t="e">
        <f t="shared" si="608"/>
        <v>#N/A</v>
      </c>
      <c r="PZ99" s="193" t="e">
        <f t="shared" si="608"/>
        <v>#N/A</v>
      </c>
      <c r="QA99" s="193" t="e">
        <f t="shared" si="608"/>
        <v>#N/A</v>
      </c>
    </row>
    <row r="100" spans="1:443" hidden="1" x14ac:dyDescent="0.45">
      <c r="A100" s="276"/>
      <c r="B100" s="277" t="str">
        <f>IF(OR($T100="",$U100=""),"",ROUND(_xlfn.BETA.INV(ABS(VLOOKUP($Z$1,VLookups!$A$30:$B$31,2,FALSE)-B$2),IF($N100="L",$U100,$T100),IF($N100="L",$T100,$U100),$G100,$I100),0))</f>
        <v/>
      </c>
      <c r="C100" s="287" t="str">
        <f t="shared" si="378"/>
        <v/>
      </c>
      <c r="D100" s="288" t="str">
        <f t="shared" si="379"/>
        <v/>
      </c>
      <c r="E100" s="134"/>
      <c r="F100" s="279"/>
      <c r="G100" s="280" t="str">
        <f t="shared" si="367"/>
        <v/>
      </c>
      <c r="H100" s="281"/>
      <c r="I100" s="280" t="str">
        <f t="shared" si="368"/>
        <v/>
      </c>
      <c r="J100" s="279"/>
      <c r="K100" s="135"/>
      <c r="L100" s="110" t="str">
        <f t="shared" si="369"/>
        <v/>
      </c>
      <c r="M100" s="21" t="str">
        <f t="shared" si="370"/>
        <v/>
      </c>
      <c r="N100" s="22" t="str">
        <f t="shared" si="371"/>
        <v/>
      </c>
      <c r="O100" s="23" t="str">
        <f>IF(M100="","",IF(OR($M100&lt;Skew!$B$3,$M100=Skew!$B$3),IF($M100&gt;Skew!$C$3,Skew!$A$3,IF($M100&gt;Skew!$C$4,Skew!$A$4,IF($M100&gt;Skew!$C$5,Skew!$A$5,IF($M100&gt;Skew!$C$6,Skew!$A$6,IF($M100&gt;Skew!$C$7,Skew!$A$7,IF($M100&gt;Skew!$C$8,Skew!$A$8,IF($M100&gt;Skew!$C$9,Skew!$A$9,IF($M100&gt;Skew!$C$10,Skew!$A$10,IF($M100&gt;Skew!$C$11,Skew!$A$11,IF($M100&gt;Skew!$C$12,Skew!$A$12,IF($M100&gt;Skew!$C$13,Skew!$A$13,IF($M100&gt;Skew!$C$14,Skew!$A$14,IF($M100&gt;Skew!$C$15,Skew!$A$15,IF($M100&gt;Skew!$C$16,Skew!$A$16,Skew!$A$17)
)))))))))))))))</f>
        <v/>
      </c>
      <c r="P100" s="22" t="str">
        <f>IF(M100="","",MATCH(O100,Skew!$A$3:$A$17,0))</f>
        <v/>
      </c>
      <c r="Q100" s="22" t="str">
        <f t="shared" si="357"/>
        <v/>
      </c>
      <c r="R100" s="24"/>
      <c r="S100" s="22" t="str">
        <f>IF(OR(M100="",R100=""),"",MATCH(R100,Confidence!$A$3:$A$12,0))</f>
        <v/>
      </c>
      <c r="T100" s="25" t="str">
        <f t="shared" si="358"/>
        <v/>
      </c>
      <c r="U100" s="25" t="str">
        <f t="shared" si="359"/>
        <v/>
      </c>
      <c r="V100" s="22"/>
      <c r="W100" s="102" t="str">
        <f t="shared" si="360"/>
        <v/>
      </c>
      <c r="X100" s="102" t="str">
        <f t="shared" si="361"/>
        <v/>
      </c>
      <c r="Y100" s="37" t="str">
        <f t="shared" si="362"/>
        <v/>
      </c>
      <c r="Z100" s="115"/>
      <c r="AA100" s="204" t="str">
        <f>IF(AND(G100&gt;0,H100&gt;0,I100&gt;0,T100&gt;0,U100&gt;0,Z100&gt;0,NOT(R100="")),ABS(VLOOKUP($Z$1,VLookups!$A$30:$B$31,2,FALSE)-_xlfn.BETA.DIST(Z100,IF(N100="L",U100,T100),IF(N100="L",T100,U100),TRUE,G100,I100)),"")</f>
        <v/>
      </c>
      <c r="AB100" s="112" t="str">
        <f>IF(OR($T100="",$U100=""),"",_xlfn.BETA.INV(ABS(VLOOKUP($Z$1,VLookups!$A$30:$B$31,2,FALSE)-AB$3),IF($N100="L",$U100,$T100),IF($N100="L",$T100,$U100),$G100,$I100))</f>
        <v/>
      </c>
      <c r="AC100" s="113" t="str">
        <f>IF(OR($T100="",$U100=""),"",_xlfn.BETA.INV(ABS(VLOOKUP($Z$1,VLookups!$A$30:$B$31,2,FALSE)-AC$3),IF($N100="L",$U100,$T100),IF($N100="L",$T100,$U100),$G100,$I100))</f>
        <v/>
      </c>
      <c r="AD100" s="112" t="str">
        <f>IF(OR($T100="",$U100=""),"",_xlfn.BETA.INV(ABS(VLOOKUP($Z$1,VLookups!$A$30:$B$31,2,FALSE)-AD$3),IF($N100="L",$U100,$T100),IF($N100="L",$T100,$U100),$G100,$I100))</f>
        <v/>
      </c>
      <c r="AE100" s="113" t="str">
        <f>IF(OR($T100="",$U100=""),"",_xlfn.BETA.INV(ABS(VLOOKUP($Z$1,VLookups!$A$30:$B$31,2,FALSE)-AE$3),IF($N100="L",$U100,$T100),IF($N100="L",$T100,$U100),$G100,$I100))</f>
        <v/>
      </c>
      <c r="AF100" s="112" t="str">
        <f>IF(OR($T100="",$U100=""),"",_xlfn.BETA.INV(ABS(VLOOKUP($Z$1,VLookups!$A$30:$B$31,2,FALSE)-AF$3),IF($N100="L",$U100,$T100),IF($N100="L",$T100,$U100),$G100,$I100))</f>
        <v/>
      </c>
      <c r="AG100" s="113" t="str">
        <f>IF(OR($T100="",$U100=""),"",_xlfn.BETA.INV(ABS(VLOOKUP($Z$1,VLookups!$A$30:$B$31,2,FALSE)-AG$3),IF($N100="L",$U100,$T100),IF($N100="L",$T100,$U100),$G100,$I100))</f>
        <v/>
      </c>
      <c r="AH100" s="112" t="str">
        <f>IF(OR($T100="",$U100=""),"",_xlfn.BETA.INV(ABS(VLOOKUP($Z$1,VLookups!$A$30:$B$31,2,FALSE)-AH$3),IF($N100="L",$U100,$T100),IF($N100="L",$T100,$U100),$G100,$I100))</f>
        <v/>
      </c>
      <c r="AI100" s="113" t="str">
        <f>IF(OR($T100="",$U100=""),"",_xlfn.BETA.INV(ABS(VLOOKUP($Z$1,VLookups!$A$30:$B$31,2,FALSE)-AI$3),IF($N100="L",$U100,$T100),IF($N100="L",$T100,$U100),$G100,$I100))</f>
        <v/>
      </c>
      <c r="AJ100" s="112" t="str">
        <f>IF(OR($T100="",$U100=""),"",_xlfn.BETA.INV(ABS(VLOOKUP($Z$1,VLookups!$A$30:$B$31,2,FALSE)-AJ$3),IF($N100="L",$U100,$T100),IF($N100="L",$T100,$U100),$G100,$I100))</f>
        <v/>
      </c>
      <c r="AK100" s="113" t="str">
        <f>IF(OR($T100="",$U100=""),"",_xlfn.BETA.INV(ABS(VLOOKUP($Z$1,VLookups!$A$30:$B$31,2,FALSE)-AK$3),IF($N100="L",$U100,$T100),IF($N100="L",$T100,$U100),$G100,$I100))</f>
        <v/>
      </c>
      <c r="AL100" s="112" t="str">
        <f>IF(OR($T100="",$U100=""),"",_xlfn.BETA.INV(ABS(VLOOKUP($Z$1,VLookups!$A$30:$B$31,2,FALSE)-AL$3),IF($N100="L",$U100,$T100),IF($N100="L",$T100,$U100),$G100,$I100))</f>
        <v/>
      </c>
      <c r="AM100" s="113" t="str">
        <f>IF(OR($T100="",$U100=""),"",_xlfn.BETA.INV(ABS(VLOOKUP($Z$1,VLookups!$A$30:$B$31,2,FALSE)-AM$3),IF($N100="L",$U100,$T100),IF($N100="L",$T100,$U100),$G100,$I100))</f>
        <v/>
      </c>
      <c r="AN100" s="15"/>
      <c r="AO100" s="194" t="str">
        <f t="shared" si="372"/>
        <v/>
      </c>
      <c r="AP100" s="192" t="str">
        <f t="shared" si="373"/>
        <v/>
      </c>
      <c r="AQ100" s="177" t="str">
        <f t="shared" ref="AQ100" si="639">IF(ISNONTEXT($AO100),AP100+$AO100,"")</f>
        <v/>
      </c>
      <c r="AR100" s="177" t="str">
        <f t="shared" si="389"/>
        <v/>
      </c>
      <c r="AS100" s="177" t="str">
        <f t="shared" si="390"/>
        <v/>
      </c>
      <c r="AT100" s="177" t="str">
        <f t="shared" si="391"/>
        <v/>
      </c>
      <c r="AU100" s="177" t="str">
        <f t="shared" si="392"/>
        <v/>
      </c>
      <c r="AV100" s="177" t="str">
        <f t="shared" si="393"/>
        <v/>
      </c>
      <c r="AW100" s="177" t="str">
        <f t="shared" si="394"/>
        <v/>
      </c>
      <c r="AX100" s="177" t="str">
        <f t="shared" si="395"/>
        <v/>
      </c>
      <c r="AY100" s="177" t="str">
        <f t="shared" si="396"/>
        <v/>
      </c>
      <c r="AZ100" s="177" t="str">
        <f t="shared" si="397"/>
        <v/>
      </c>
      <c r="BA100" s="177" t="str">
        <f t="shared" si="398"/>
        <v/>
      </c>
      <c r="BB100" s="177" t="str">
        <f t="shared" si="399"/>
        <v/>
      </c>
      <c r="BC100" s="177" t="str">
        <f t="shared" si="400"/>
        <v/>
      </c>
      <c r="BD100" s="177" t="str">
        <f t="shared" si="401"/>
        <v/>
      </c>
      <c r="BE100" s="177" t="str">
        <f t="shared" si="402"/>
        <v/>
      </c>
      <c r="BF100" s="177" t="str">
        <f t="shared" si="403"/>
        <v/>
      </c>
      <c r="BG100" s="177" t="str">
        <f t="shared" si="404"/>
        <v/>
      </c>
      <c r="BH100" s="177" t="str">
        <f t="shared" si="405"/>
        <v/>
      </c>
      <c r="BI100" s="177" t="str">
        <f t="shared" si="406"/>
        <v/>
      </c>
      <c r="BJ100" s="177" t="str">
        <f t="shared" si="407"/>
        <v/>
      </c>
      <c r="BK100" s="177" t="str">
        <f t="shared" si="408"/>
        <v/>
      </c>
      <c r="BL100" s="177" t="str">
        <f t="shared" si="409"/>
        <v/>
      </c>
      <c r="BM100" s="177" t="str">
        <f t="shared" si="410"/>
        <v/>
      </c>
      <c r="BN100" s="177" t="str">
        <f t="shared" si="411"/>
        <v/>
      </c>
      <c r="BO100" s="177" t="str">
        <f t="shared" si="412"/>
        <v/>
      </c>
      <c r="BP100" s="177" t="str">
        <f t="shared" si="413"/>
        <v/>
      </c>
      <c r="BQ100" s="177" t="str">
        <f t="shared" si="414"/>
        <v/>
      </c>
      <c r="BR100" s="177" t="str">
        <f t="shared" si="415"/>
        <v/>
      </c>
      <c r="BS100" s="177" t="str">
        <f t="shared" si="416"/>
        <v/>
      </c>
      <c r="BT100" s="177" t="str">
        <f t="shared" si="417"/>
        <v/>
      </c>
      <c r="BU100" s="177" t="str">
        <f t="shared" si="418"/>
        <v/>
      </c>
      <c r="BV100" s="177" t="str">
        <f t="shared" si="419"/>
        <v/>
      </c>
      <c r="BW100" s="177" t="str">
        <f t="shared" si="420"/>
        <v/>
      </c>
      <c r="BX100" s="177" t="str">
        <f t="shared" si="421"/>
        <v/>
      </c>
      <c r="BY100" s="177" t="str">
        <f t="shared" si="422"/>
        <v/>
      </c>
      <c r="BZ100" s="177" t="str">
        <f t="shared" si="423"/>
        <v/>
      </c>
      <c r="CA100" s="177" t="str">
        <f t="shared" si="424"/>
        <v/>
      </c>
      <c r="CB100" s="177" t="str">
        <f t="shared" si="425"/>
        <v/>
      </c>
      <c r="CC100" s="177" t="str">
        <f t="shared" si="426"/>
        <v/>
      </c>
      <c r="CD100" s="177" t="str">
        <f t="shared" si="427"/>
        <v/>
      </c>
      <c r="CE100" s="177" t="str">
        <f t="shared" si="428"/>
        <v/>
      </c>
      <c r="CF100" s="177" t="str">
        <f t="shared" si="429"/>
        <v/>
      </c>
      <c r="CG100" s="177" t="str">
        <f t="shared" si="430"/>
        <v/>
      </c>
      <c r="CH100" s="177" t="str">
        <f t="shared" si="431"/>
        <v/>
      </c>
      <c r="CI100" s="177" t="str">
        <f t="shared" si="432"/>
        <v/>
      </c>
      <c r="CJ100" s="177" t="str">
        <f t="shared" si="433"/>
        <v/>
      </c>
      <c r="CK100" s="177" t="str">
        <f t="shared" si="434"/>
        <v/>
      </c>
      <c r="CL100" s="177" t="str">
        <f t="shared" si="435"/>
        <v/>
      </c>
      <c r="CM100" s="177" t="str">
        <f t="shared" si="436"/>
        <v/>
      </c>
      <c r="CN100" s="177" t="str">
        <f t="shared" si="437"/>
        <v/>
      </c>
      <c r="CO100" s="177" t="str">
        <f t="shared" si="438"/>
        <v/>
      </c>
      <c r="CP100" s="177" t="str">
        <f t="shared" si="439"/>
        <v/>
      </c>
      <c r="CQ100" s="177" t="str">
        <f t="shared" si="440"/>
        <v/>
      </c>
      <c r="CR100" s="177" t="str">
        <f t="shared" si="441"/>
        <v/>
      </c>
      <c r="CS100" s="177" t="str">
        <f t="shared" si="442"/>
        <v/>
      </c>
      <c r="CT100" s="177" t="str">
        <f t="shared" si="443"/>
        <v/>
      </c>
      <c r="CU100" s="177" t="str">
        <f t="shared" si="444"/>
        <v/>
      </c>
      <c r="CV100" s="177" t="str">
        <f t="shared" si="445"/>
        <v/>
      </c>
      <c r="CW100" s="177" t="str">
        <f t="shared" si="446"/>
        <v/>
      </c>
      <c r="CX100" s="177" t="str">
        <f t="shared" si="447"/>
        <v/>
      </c>
      <c r="CY100" s="177" t="str">
        <f t="shared" si="448"/>
        <v/>
      </c>
      <c r="CZ100" s="177" t="str">
        <f t="shared" si="449"/>
        <v/>
      </c>
      <c r="DA100" s="177" t="str">
        <f t="shared" si="450"/>
        <v/>
      </c>
      <c r="DB100" s="177" t="str">
        <f t="shared" si="451"/>
        <v/>
      </c>
      <c r="DC100" s="177" t="str">
        <f t="shared" si="382"/>
        <v/>
      </c>
      <c r="DD100" s="177" t="str">
        <f t="shared" si="452"/>
        <v/>
      </c>
      <c r="DE100" s="177" t="str">
        <f t="shared" si="453"/>
        <v/>
      </c>
      <c r="DF100" s="177" t="str">
        <f t="shared" si="454"/>
        <v/>
      </c>
      <c r="DG100" s="177" t="str">
        <f t="shared" si="455"/>
        <v/>
      </c>
      <c r="DH100" s="177" t="str">
        <f t="shared" si="456"/>
        <v/>
      </c>
      <c r="DI100" s="177" t="str">
        <f t="shared" si="457"/>
        <v/>
      </c>
      <c r="DJ100" s="177" t="str">
        <f t="shared" si="458"/>
        <v/>
      </c>
      <c r="DK100" s="177" t="str">
        <f t="shared" si="459"/>
        <v/>
      </c>
      <c r="DL100" s="177" t="str">
        <f t="shared" si="460"/>
        <v/>
      </c>
      <c r="DM100" s="177" t="str">
        <f t="shared" si="461"/>
        <v/>
      </c>
      <c r="DN100" s="177" t="str">
        <f t="shared" si="462"/>
        <v/>
      </c>
      <c r="DO100" s="177" t="str">
        <f t="shared" si="463"/>
        <v/>
      </c>
      <c r="DP100" s="177" t="str">
        <f t="shared" si="464"/>
        <v/>
      </c>
      <c r="DQ100" s="177" t="str">
        <f t="shared" si="465"/>
        <v/>
      </c>
      <c r="DR100" s="177" t="str">
        <f t="shared" si="466"/>
        <v/>
      </c>
      <c r="DS100" s="177" t="str">
        <f t="shared" si="467"/>
        <v/>
      </c>
      <c r="DT100" s="177" t="str">
        <f t="shared" si="468"/>
        <v/>
      </c>
      <c r="DU100" s="177" t="str">
        <f t="shared" si="469"/>
        <v/>
      </c>
      <c r="DV100" s="177" t="str">
        <f t="shared" si="470"/>
        <v/>
      </c>
      <c r="DW100" s="177" t="str">
        <f t="shared" si="471"/>
        <v/>
      </c>
      <c r="DX100" s="177" t="str">
        <f t="shared" si="472"/>
        <v/>
      </c>
      <c r="DY100" s="177" t="str">
        <f t="shared" si="473"/>
        <v/>
      </c>
      <c r="DZ100" s="177" t="str">
        <f t="shared" si="474"/>
        <v/>
      </c>
      <c r="EA100" s="177" t="str">
        <f t="shared" si="475"/>
        <v/>
      </c>
      <c r="EB100" s="177" t="str">
        <f t="shared" si="476"/>
        <v/>
      </c>
      <c r="EC100" s="177" t="str">
        <f t="shared" si="477"/>
        <v/>
      </c>
      <c r="ED100" s="177" t="str">
        <f t="shared" si="478"/>
        <v/>
      </c>
      <c r="EE100" s="177" t="str">
        <f t="shared" si="479"/>
        <v/>
      </c>
      <c r="EF100" s="177" t="str">
        <f t="shared" si="480"/>
        <v/>
      </c>
      <c r="EG100" s="177" t="str">
        <f t="shared" si="481"/>
        <v/>
      </c>
      <c r="EH100" s="177" t="str">
        <f t="shared" si="482"/>
        <v/>
      </c>
      <c r="EI100" s="177" t="str">
        <f t="shared" si="483"/>
        <v/>
      </c>
      <c r="EJ100" s="177" t="str">
        <f t="shared" si="484"/>
        <v/>
      </c>
      <c r="EK100" s="177" t="str">
        <f t="shared" si="485"/>
        <v/>
      </c>
      <c r="EL100" s="177" t="str">
        <f t="shared" si="486"/>
        <v/>
      </c>
      <c r="EM100" s="177" t="str">
        <f t="shared" si="487"/>
        <v/>
      </c>
      <c r="EN100" s="177" t="str">
        <f t="shared" si="488"/>
        <v/>
      </c>
      <c r="EO100" s="177" t="str">
        <f t="shared" si="489"/>
        <v/>
      </c>
      <c r="EP100" s="177" t="str">
        <f t="shared" si="490"/>
        <v/>
      </c>
      <c r="EQ100" s="177" t="str">
        <f t="shared" si="491"/>
        <v/>
      </c>
      <c r="ER100" s="177" t="str">
        <f t="shared" si="492"/>
        <v/>
      </c>
      <c r="ES100" s="177" t="str">
        <f t="shared" si="493"/>
        <v/>
      </c>
      <c r="ET100" s="177" t="str">
        <f t="shared" si="494"/>
        <v/>
      </c>
      <c r="EU100" s="177" t="str">
        <f t="shared" si="495"/>
        <v/>
      </c>
      <c r="EV100" s="177" t="str">
        <f t="shared" si="496"/>
        <v/>
      </c>
      <c r="EW100" s="177" t="str">
        <f t="shared" si="497"/>
        <v/>
      </c>
      <c r="EX100" s="177" t="str">
        <f t="shared" si="498"/>
        <v/>
      </c>
      <c r="EY100" s="177" t="str">
        <f t="shared" si="499"/>
        <v/>
      </c>
      <c r="EZ100" s="177" t="str">
        <f t="shared" si="500"/>
        <v/>
      </c>
      <c r="FA100" s="177" t="str">
        <f t="shared" si="501"/>
        <v/>
      </c>
      <c r="FB100" s="177" t="str">
        <f t="shared" si="502"/>
        <v/>
      </c>
      <c r="FC100" s="177" t="str">
        <f t="shared" si="503"/>
        <v/>
      </c>
      <c r="FD100" s="177" t="str">
        <f t="shared" si="504"/>
        <v/>
      </c>
      <c r="FE100" s="177" t="str">
        <f t="shared" si="505"/>
        <v/>
      </c>
      <c r="FF100" s="177" t="str">
        <f t="shared" si="506"/>
        <v/>
      </c>
      <c r="FG100" s="177" t="str">
        <f t="shared" si="507"/>
        <v/>
      </c>
      <c r="FH100" s="177" t="str">
        <f t="shared" si="508"/>
        <v/>
      </c>
      <c r="FI100" s="177" t="str">
        <f t="shared" si="509"/>
        <v/>
      </c>
      <c r="FJ100" s="177" t="str">
        <f t="shared" si="510"/>
        <v/>
      </c>
      <c r="FK100" s="177" t="str">
        <f t="shared" si="511"/>
        <v/>
      </c>
      <c r="FL100" s="177" t="str">
        <f t="shared" si="512"/>
        <v/>
      </c>
      <c r="FM100" s="177" t="str">
        <f t="shared" si="513"/>
        <v/>
      </c>
      <c r="FN100" s="177" t="str">
        <f t="shared" si="514"/>
        <v/>
      </c>
      <c r="FO100" s="177" t="str">
        <f t="shared" si="383"/>
        <v/>
      </c>
      <c r="FP100" s="177" t="str">
        <f t="shared" si="515"/>
        <v/>
      </c>
      <c r="FQ100" s="177" t="str">
        <f t="shared" si="516"/>
        <v/>
      </c>
      <c r="FR100" s="177" t="str">
        <f t="shared" si="517"/>
        <v/>
      </c>
      <c r="FS100" s="177" t="str">
        <f t="shared" si="518"/>
        <v/>
      </c>
      <c r="FT100" s="177" t="str">
        <f t="shared" si="519"/>
        <v/>
      </c>
      <c r="FU100" s="177" t="str">
        <f t="shared" si="520"/>
        <v/>
      </c>
      <c r="FV100" s="177" t="str">
        <f t="shared" si="521"/>
        <v/>
      </c>
      <c r="FW100" s="177" t="str">
        <f t="shared" si="522"/>
        <v/>
      </c>
      <c r="FX100" s="177" t="str">
        <f t="shared" si="523"/>
        <v/>
      </c>
      <c r="FY100" s="177" t="str">
        <f t="shared" si="524"/>
        <v/>
      </c>
      <c r="FZ100" s="177" t="str">
        <f t="shared" si="525"/>
        <v/>
      </c>
      <c r="GA100" s="177" t="str">
        <f t="shared" si="526"/>
        <v/>
      </c>
      <c r="GB100" s="177" t="str">
        <f t="shared" si="527"/>
        <v/>
      </c>
      <c r="GC100" s="177" t="str">
        <f t="shared" si="528"/>
        <v/>
      </c>
      <c r="GD100" s="177" t="str">
        <f t="shared" si="529"/>
        <v/>
      </c>
      <c r="GE100" s="177" t="str">
        <f t="shared" si="530"/>
        <v/>
      </c>
      <c r="GF100" s="177" t="str">
        <f t="shared" si="531"/>
        <v/>
      </c>
      <c r="GG100" s="177" t="str">
        <f t="shared" si="532"/>
        <v/>
      </c>
      <c r="GH100" s="177" t="str">
        <f t="shared" si="533"/>
        <v/>
      </c>
      <c r="GI100" s="177" t="str">
        <f t="shared" si="534"/>
        <v/>
      </c>
      <c r="GJ100" s="177" t="str">
        <f t="shared" si="535"/>
        <v/>
      </c>
      <c r="GK100" s="177" t="str">
        <f t="shared" si="536"/>
        <v/>
      </c>
      <c r="GL100" s="177" t="str">
        <f t="shared" si="537"/>
        <v/>
      </c>
      <c r="GM100" s="177" t="str">
        <f t="shared" si="538"/>
        <v/>
      </c>
      <c r="GN100" s="177" t="str">
        <f t="shared" si="539"/>
        <v/>
      </c>
      <c r="GO100" s="177" t="str">
        <f t="shared" si="540"/>
        <v/>
      </c>
      <c r="GP100" s="177" t="str">
        <f t="shared" si="541"/>
        <v/>
      </c>
      <c r="GQ100" s="177" t="str">
        <f t="shared" si="542"/>
        <v/>
      </c>
      <c r="GR100" s="177" t="str">
        <f t="shared" si="543"/>
        <v/>
      </c>
      <c r="GS100" s="177" t="str">
        <f t="shared" si="544"/>
        <v/>
      </c>
      <c r="GT100" s="177" t="str">
        <f t="shared" si="545"/>
        <v/>
      </c>
      <c r="GU100" s="177" t="str">
        <f t="shared" si="546"/>
        <v/>
      </c>
      <c r="GV100" s="177" t="str">
        <f t="shared" si="547"/>
        <v/>
      </c>
      <c r="GW100" s="177" t="str">
        <f t="shared" si="548"/>
        <v/>
      </c>
      <c r="GX100" s="177" t="str">
        <f t="shared" si="549"/>
        <v/>
      </c>
      <c r="GY100" s="177" t="str">
        <f t="shared" si="550"/>
        <v/>
      </c>
      <c r="GZ100" s="177" t="str">
        <f t="shared" si="551"/>
        <v/>
      </c>
      <c r="HA100" s="177" t="str">
        <f t="shared" si="552"/>
        <v/>
      </c>
      <c r="HB100" s="177" t="str">
        <f t="shared" si="553"/>
        <v/>
      </c>
      <c r="HC100" s="177" t="str">
        <f t="shared" si="554"/>
        <v/>
      </c>
      <c r="HD100" s="177" t="str">
        <f t="shared" si="555"/>
        <v/>
      </c>
      <c r="HE100" s="177" t="str">
        <f t="shared" si="556"/>
        <v/>
      </c>
      <c r="HF100" s="177" t="str">
        <f t="shared" si="557"/>
        <v/>
      </c>
      <c r="HG100" s="177" t="str">
        <f t="shared" si="558"/>
        <v/>
      </c>
      <c r="HH100" s="177" t="str">
        <f t="shared" si="559"/>
        <v/>
      </c>
      <c r="HI100" s="177" t="str">
        <f t="shared" si="560"/>
        <v/>
      </c>
      <c r="HJ100" s="177" t="str">
        <f t="shared" si="561"/>
        <v/>
      </c>
      <c r="HK100" s="177" t="str">
        <f t="shared" si="562"/>
        <v/>
      </c>
      <c r="HL100" s="177" t="str">
        <f t="shared" si="563"/>
        <v/>
      </c>
      <c r="HM100" s="177" t="str">
        <f t="shared" si="564"/>
        <v/>
      </c>
      <c r="HN100" s="177" t="str">
        <f t="shared" si="565"/>
        <v/>
      </c>
      <c r="HO100" s="177" t="str">
        <f t="shared" si="566"/>
        <v/>
      </c>
      <c r="HP100" s="177" t="str">
        <f t="shared" si="567"/>
        <v/>
      </c>
      <c r="HQ100" s="177" t="str">
        <f t="shared" si="568"/>
        <v/>
      </c>
      <c r="HR100" s="177" t="str">
        <f t="shared" si="569"/>
        <v/>
      </c>
      <c r="HS100" s="177" t="str">
        <f t="shared" si="570"/>
        <v/>
      </c>
      <c r="HT100" s="177" t="str">
        <f t="shared" si="571"/>
        <v/>
      </c>
      <c r="HU100" s="177" t="str">
        <f t="shared" si="572"/>
        <v/>
      </c>
      <c r="HV100" s="177" t="str">
        <f t="shared" si="573"/>
        <v/>
      </c>
      <c r="HW100" s="177" t="str">
        <f t="shared" si="574"/>
        <v/>
      </c>
      <c r="HX100" s="177" t="str">
        <f t="shared" si="575"/>
        <v/>
      </c>
      <c r="HY100" s="177" t="str">
        <f t="shared" si="576"/>
        <v/>
      </c>
      <c r="HZ100" s="177" t="str">
        <f t="shared" si="577"/>
        <v/>
      </c>
      <c r="IA100" s="177" t="str">
        <f t="shared" si="384"/>
        <v/>
      </c>
      <c r="IB100" s="177" t="str">
        <f t="shared" si="602"/>
        <v/>
      </c>
      <c r="IC100" s="177" t="str">
        <f t="shared" si="603"/>
        <v/>
      </c>
      <c r="ID100" s="177" t="str">
        <f t="shared" si="604"/>
        <v/>
      </c>
      <c r="IE100" s="177" t="str">
        <f t="shared" si="605"/>
        <v/>
      </c>
      <c r="IF100" s="177" t="str">
        <f t="shared" si="606"/>
        <v/>
      </c>
      <c r="IG100" s="177" t="str">
        <f t="shared" si="607"/>
        <v/>
      </c>
      <c r="IH100" s="192" t="str">
        <f t="shared" si="364"/>
        <v/>
      </c>
      <c r="II100" s="193" t="e">
        <f t="shared" si="365"/>
        <v>#N/A</v>
      </c>
      <c r="IJ100" s="193" t="e">
        <f t="shared" si="621"/>
        <v>#N/A</v>
      </c>
      <c r="IK100" s="193" t="e">
        <f t="shared" si="621"/>
        <v>#N/A</v>
      </c>
      <c r="IL100" s="193" t="e">
        <f t="shared" si="621"/>
        <v>#N/A</v>
      </c>
      <c r="IM100" s="193" t="e">
        <f t="shared" si="634"/>
        <v>#N/A</v>
      </c>
      <c r="IN100" s="193" t="e">
        <f t="shared" si="634"/>
        <v>#N/A</v>
      </c>
      <c r="IO100" s="193" t="e">
        <f t="shared" si="634"/>
        <v>#N/A</v>
      </c>
      <c r="IP100" s="193" t="e">
        <f t="shared" si="634"/>
        <v>#N/A</v>
      </c>
      <c r="IQ100" s="193" t="e">
        <f t="shared" si="634"/>
        <v>#N/A</v>
      </c>
      <c r="IR100" s="193" t="e">
        <f t="shared" si="634"/>
        <v>#N/A</v>
      </c>
      <c r="IS100" s="193" t="e">
        <f t="shared" si="634"/>
        <v>#N/A</v>
      </c>
      <c r="IT100" s="193" t="e">
        <f t="shared" si="634"/>
        <v>#N/A</v>
      </c>
      <c r="IU100" s="193" t="e">
        <f t="shared" si="634"/>
        <v>#N/A</v>
      </c>
      <c r="IV100" s="193" t="e">
        <f t="shared" si="634"/>
        <v>#N/A</v>
      </c>
      <c r="IW100" s="193" t="e">
        <f t="shared" si="634"/>
        <v>#N/A</v>
      </c>
      <c r="IX100" s="193" t="e">
        <f t="shared" si="634"/>
        <v>#N/A</v>
      </c>
      <c r="IY100" s="193" t="e">
        <f t="shared" si="634"/>
        <v>#N/A</v>
      </c>
      <c r="IZ100" s="193" t="e">
        <f t="shared" si="634"/>
        <v>#N/A</v>
      </c>
      <c r="JA100" s="193" t="e">
        <f t="shared" si="634"/>
        <v>#N/A</v>
      </c>
      <c r="JB100" s="193" t="e">
        <f t="shared" si="629"/>
        <v>#N/A</v>
      </c>
      <c r="JC100" s="193" t="e">
        <f t="shared" si="629"/>
        <v>#N/A</v>
      </c>
      <c r="JD100" s="193" t="e">
        <f t="shared" si="629"/>
        <v>#N/A</v>
      </c>
      <c r="JE100" s="193" t="e">
        <f t="shared" si="629"/>
        <v>#N/A</v>
      </c>
      <c r="JF100" s="193" t="e">
        <f t="shared" si="629"/>
        <v>#N/A</v>
      </c>
      <c r="JG100" s="193" t="e">
        <f t="shared" si="629"/>
        <v>#N/A</v>
      </c>
      <c r="JH100" s="193" t="e">
        <f t="shared" si="629"/>
        <v>#N/A</v>
      </c>
      <c r="JI100" s="193" t="e">
        <f t="shared" si="629"/>
        <v>#N/A</v>
      </c>
      <c r="JJ100" s="193" t="e">
        <f t="shared" si="629"/>
        <v>#N/A</v>
      </c>
      <c r="JK100" s="193" t="e">
        <f t="shared" si="629"/>
        <v>#N/A</v>
      </c>
      <c r="JL100" s="193" t="e">
        <f t="shared" si="629"/>
        <v>#N/A</v>
      </c>
      <c r="JM100" s="193" t="e">
        <f t="shared" si="629"/>
        <v>#N/A</v>
      </c>
      <c r="JN100" s="193" t="e">
        <f t="shared" si="629"/>
        <v>#N/A</v>
      </c>
      <c r="JO100" s="193" t="e">
        <f t="shared" si="629"/>
        <v>#N/A</v>
      </c>
      <c r="JP100" s="193" t="e">
        <f t="shared" si="629"/>
        <v>#N/A</v>
      </c>
      <c r="JQ100" s="193" t="e">
        <f t="shared" si="625"/>
        <v>#N/A</v>
      </c>
      <c r="JR100" s="193" t="e">
        <f t="shared" si="625"/>
        <v>#N/A</v>
      </c>
      <c r="JS100" s="193" t="e">
        <f t="shared" si="625"/>
        <v>#N/A</v>
      </c>
      <c r="JT100" s="193" t="e">
        <f t="shared" si="625"/>
        <v>#N/A</v>
      </c>
      <c r="JU100" s="193" t="e">
        <f t="shared" si="625"/>
        <v>#N/A</v>
      </c>
      <c r="JV100" s="193" t="e">
        <f t="shared" si="625"/>
        <v>#N/A</v>
      </c>
      <c r="JW100" s="193" t="e">
        <f t="shared" si="625"/>
        <v>#N/A</v>
      </c>
      <c r="JX100" s="193" t="e">
        <f t="shared" si="625"/>
        <v>#N/A</v>
      </c>
      <c r="JY100" s="193" t="e">
        <f t="shared" si="625"/>
        <v>#N/A</v>
      </c>
      <c r="JZ100" s="193" t="e">
        <f t="shared" si="625"/>
        <v>#N/A</v>
      </c>
      <c r="KA100" s="193" t="e">
        <f t="shared" si="625"/>
        <v>#N/A</v>
      </c>
      <c r="KB100" s="193" t="e">
        <f t="shared" si="625"/>
        <v>#N/A</v>
      </c>
      <c r="KC100" s="193" t="e">
        <f t="shared" si="625"/>
        <v>#N/A</v>
      </c>
      <c r="KD100" s="193" t="e">
        <f t="shared" si="625"/>
        <v>#N/A</v>
      </c>
      <c r="KE100" s="193" t="e">
        <f t="shared" si="625"/>
        <v>#N/A</v>
      </c>
      <c r="KF100" s="193" t="e">
        <f t="shared" si="610"/>
        <v>#N/A</v>
      </c>
      <c r="KG100" s="193" t="e">
        <f t="shared" si="610"/>
        <v>#N/A</v>
      </c>
      <c r="KH100" s="193" t="e">
        <f t="shared" si="610"/>
        <v>#N/A</v>
      </c>
      <c r="KI100" s="193" t="e">
        <f t="shared" si="610"/>
        <v>#N/A</v>
      </c>
      <c r="KJ100" s="193" t="e">
        <f t="shared" si="610"/>
        <v>#N/A</v>
      </c>
      <c r="KK100" s="193" t="e">
        <f t="shared" si="610"/>
        <v>#N/A</v>
      </c>
      <c r="KL100" s="193" t="e">
        <f t="shared" si="610"/>
        <v>#N/A</v>
      </c>
      <c r="KM100" s="193" t="e">
        <f t="shared" si="610"/>
        <v>#N/A</v>
      </c>
      <c r="KN100" s="193" t="e">
        <f t="shared" si="610"/>
        <v>#N/A</v>
      </c>
      <c r="KO100" s="193" t="e">
        <f t="shared" si="610"/>
        <v>#N/A</v>
      </c>
      <c r="KP100" s="193" t="e">
        <f t="shared" si="610"/>
        <v>#N/A</v>
      </c>
      <c r="KQ100" s="193" t="e">
        <f t="shared" si="610"/>
        <v>#N/A</v>
      </c>
      <c r="KR100" s="193" t="e">
        <f t="shared" si="610"/>
        <v>#N/A</v>
      </c>
      <c r="KS100" s="193" t="e">
        <f t="shared" si="610"/>
        <v>#N/A</v>
      </c>
      <c r="KT100" s="193" t="e">
        <f t="shared" si="610"/>
        <v>#N/A</v>
      </c>
      <c r="KU100" s="193" t="e">
        <f t="shared" si="385"/>
        <v>#N/A</v>
      </c>
      <c r="KV100" s="193" t="e">
        <f t="shared" si="622"/>
        <v>#N/A</v>
      </c>
      <c r="KW100" s="193" t="e">
        <f t="shared" si="622"/>
        <v>#N/A</v>
      </c>
      <c r="KX100" s="193" t="e">
        <f t="shared" si="622"/>
        <v>#N/A</v>
      </c>
      <c r="KY100" s="193" t="e">
        <f t="shared" si="635"/>
        <v>#N/A</v>
      </c>
      <c r="KZ100" s="193" t="e">
        <f t="shared" si="635"/>
        <v>#N/A</v>
      </c>
      <c r="LA100" s="193" t="e">
        <f t="shared" si="635"/>
        <v>#N/A</v>
      </c>
      <c r="LB100" s="193" t="e">
        <f t="shared" si="635"/>
        <v>#N/A</v>
      </c>
      <c r="LC100" s="193" t="e">
        <f t="shared" si="635"/>
        <v>#N/A</v>
      </c>
      <c r="LD100" s="193" t="e">
        <f t="shared" si="635"/>
        <v>#N/A</v>
      </c>
      <c r="LE100" s="193" t="e">
        <f t="shared" si="635"/>
        <v>#N/A</v>
      </c>
      <c r="LF100" s="193" t="e">
        <f t="shared" si="635"/>
        <v>#N/A</v>
      </c>
      <c r="LG100" s="193" t="e">
        <f t="shared" si="635"/>
        <v>#N/A</v>
      </c>
      <c r="LH100" s="193" t="e">
        <f t="shared" si="635"/>
        <v>#N/A</v>
      </c>
      <c r="LI100" s="193" t="e">
        <f t="shared" si="635"/>
        <v>#N/A</v>
      </c>
      <c r="LJ100" s="193" t="e">
        <f t="shared" si="635"/>
        <v>#N/A</v>
      </c>
      <c r="LK100" s="193" t="e">
        <f t="shared" si="635"/>
        <v>#N/A</v>
      </c>
      <c r="LL100" s="193" t="e">
        <f t="shared" si="635"/>
        <v>#N/A</v>
      </c>
      <c r="LM100" s="193" t="e">
        <f t="shared" si="635"/>
        <v>#N/A</v>
      </c>
      <c r="LN100" s="193" t="e">
        <f t="shared" si="630"/>
        <v>#N/A</v>
      </c>
      <c r="LO100" s="193" t="e">
        <f t="shared" si="630"/>
        <v>#N/A</v>
      </c>
      <c r="LP100" s="193" t="e">
        <f t="shared" si="630"/>
        <v>#N/A</v>
      </c>
      <c r="LQ100" s="193" t="e">
        <f t="shared" si="630"/>
        <v>#N/A</v>
      </c>
      <c r="LR100" s="193" t="e">
        <f t="shared" si="630"/>
        <v>#N/A</v>
      </c>
      <c r="LS100" s="193" t="e">
        <f t="shared" si="630"/>
        <v>#N/A</v>
      </c>
      <c r="LT100" s="193" t="e">
        <f t="shared" si="630"/>
        <v>#N/A</v>
      </c>
      <c r="LU100" s="193" t="e">
        <f t="shared" si="630"/>
        <v>#N/A</v>
      </c>
      <c r="LV100" s="193" t="e">
        <f t="shared" si="630"/>
        <v>#N/A</v>
      </c>
      <c r="LW100" s="193" t="e">
        <f t="shared" si="630"/>
        <v>#N/A</v>
      </c>
      <c r="LX100" s="193" t="e">
        <f t="shared" si="630"/>
        <v>#N/A</v>
      </c>
      <c r="LY100" s="193" t="e">
        <f t="shared" si="630"/>
        <v>#N/A</v>
      </c>
      <c r="LZ100" s="193" t="e">
        <f t="shared" si="630"/>
        <v>#N/A</v>
      </c>
      <c r="MA100" s="193" t="e">
        <f t="shared" si="630"/>
        <v>#N/A</v>
      </c>
      <c r="MB100" s="193" t="e">
        <f t="shared" si="630"/>
        <v>#N/A</v>
      </c>
      <c r="MC100" s="193" t="e">
        <f t="shared" si="626"/>
        <v>#N/A</v>
      </c>
      <c r="MD100" s="193" t="e">
        <f t="shared" si="626"/>
        <v>#N/A</v>
      </c>
      <c r="ME100" s="193" t="e">
        <f t="shared" si="626"/>
        <v>#N/A</v>
      </c>
      <c r="MF100" s="193" t="e">
        <f t="shared" si="626"/>
        <v>#N/A</v>
      </c>
      <c r="MG100" s="193" t="e">
        <f t="shared" si="626"/>
        <v>#N/A</v>
      </c>
      <c r="MH100" s="193" t="e">
        <f t="shared" si="626"/>
        <v>#N/A</v>
      </c>
      <c r="MI100" s="193" t="e">
        <f t="shared" si="626"/>
        <v>#N/A</v>
      </c>
      <c r="MJ100" s="193" t="e">
        <f t="shared" si="626"/>
        <v>#N/A</v>
      </c>
      <c r="MK100" s="193" t="e">
        <f t="shared" si="626"/>
        <v>#N/A</v>
      </c>
      <c r="ML100" s="193" t="e">
        <f t="shared" si="626"/>
        <v>#N/A</v>
      </c>
      <c r="MM100" s="193" t="e">
        <f t="shared" si="626"/>
        <v>#N/A</v>
      </c>
      <c r="MN100" s="193" t="e">
        <f t="shared" si="626"/>
        <v>#N/A</v>
      </c>
      <c r="MO100" s="193" t="e">
        <f t="shared" si="626"/>
        <v>#N/A</v>
      </c>
      <c r="MP100" s="193" t="e">
        <f t="shared" si="626"/>
        <v>#N/A</v>
      </c>
      <c r="MQ100" s="193" t="e">
        <f t="shared" si="626"/>
        <v>#N/A</v>
      </c>
      <c r="MR100" s="193" t="e">
        <f t="shared" si="611"/>
        <v>#N/A</v>
      </c>
      <c r="MS100" s="193" t="e">
        <f t="shared" si="611"/>
        <v>#N/A</v>
      </c>
      <c r="MT100" s="193" t="e">
        <f t="shared" si="611"/>
        <v>#N/A</v>
      </c>
      <c r="MU100" s="193" t="e">
        <f t="shared" si="611"/>
        <v>#N/A</v>
      </c>
      <c r="MV100" s="193" t="e">
        <f t="shared" si="611"/>
        <v>#N/A</v>
      </c>
      <c r="MW100" s="193" t="e">
        <f t="shared" si="611"/>
        <v>#N/A</v>
      </c>
      <c r="MX100" s="193" t="e">
        <f t="shared" si="611"/>
        <v>#N/A</v>
      </c>
      <c r="MY100" s="193" t="e">
        <f t="shared" si="611"/>
        <v>#N/A</v>
      </c>
      <c r="MZ100" s="193" t="e">
        <f t="shared" si="611"/>
        <v>#N/A</v>
      </c>
      <c r="NA100" s="193" t="e">
        <f t="shared" si="611"/>
        <v>#N/A</v>
      </c>
      <c r="NB100" s="193" t="e">
        <f t="shared" si="611"/>
        <v>#N/A</v>
      </c>
      <c r="NC100" s="193" t="e">
        <f t="shared" si="611"/>
        <v>#N/A</v>
      </c>
      <c r="ND100" s="193" t="e">
        <f t="shared" si="611"/>
        <v>#N/A</v>
      </c>
      <c r="NE100" s="193" t="e">
        <f t="shared" si="611"/>
        <v>#N/A</v>
      </c>
      <c r="NF100" s="193" t="e">
        <f t="shared" si="611"/>
        <v>#N/A</v>
      </c>
      <c r="NG100" s="193" t="e">
        <f t="shared" si="386"/>
        <v>#N/A</v>
      </c>
      <c r="NH100" s="193" t="e">
        <f t="shared" si="623"/>
        <v>#N/A</v>
      </c>
      <c r="NI100" s="193" t="e">
        <f t="shared" si="623"/>
        <v>#N/A</v>
      </c>
      <c r="NJ100" s="193" t="e">
        <f t="shared" si="623"/>
        <v>#N/A</v>
      </c>
      <c r="NK100" s="193" t="e">
        <f t="shared" si="636"/>
        <v>#N/A</v>
      </c>
      <c r="NL100" s="193" t="e">
        <f t="shared" si="636"/>
        <v>#N/A</v>
      </c>
      <c r="NM100" s="193" t="e">
        <f t="shared" si="636"/>
        <v>#N/A</v>
      </c>
      <c r="NN100" s="193" t="e">
        <f t="shared" si="636"/>
        <v>#N/A</v>
      </c>
      <c r="NO100" s="193" t="e">
        <f t="shared" si="636"/>
        <v>#N/A</v>
      </c>
      <c r="NP100" s="193" t="e">
        <f t="shared" si="636"/>
        <v>#N/A</v>
      </c>
      <c r="NQ100" s="193" t="e">
        <f t="shared" si="636"/>
        <v>#N/A</v>
      </c>
      <c r="NR100" s="193" t="e">
        <f t="shared" si="636"/>
        <v>#N/A</v>
      </c>
      <c r="NS100" s="193" t="e">
        <f t="shared" si="636"/>
        <v>#N/A</v>
      </c>
      <c r="NT100" s="193" t="e">
        <f t="shared" si="636"/>
        <v>#N/A</v>
      </c>
      <c r="NU100" s="193" t="e">
        <f t="shared" si="636"/>
        <v>#N/A</v>
      </c>
      <c r="NV100" s="193" t="e">
        <f t="shared" si="636"/>
        <v>#N/A</v>
      </c>
      <c r="NW100" s="193" t="e">
        <f t="shared" si="636"/>
        <v>#N/A</v>
      </c>
      <c r="NX100" s="193" t="e">
        <f t="shared" si="636"/>
        <v>#N/A</v>
      </c>
      <c r="NY100" s="193" t="e">
        <f t="shared" si="636"/>
        <v>#N/A</v>
      </c>
      <c r="NZ100" s="193" t="e">
        <f t="shared" si="631"/>
        <v>#N/A</v>
      </c>
      <c r="OA100" s="193" t="e">
        <f t="shared" si="631"/>
        <v>#N/A</v>
      </c>
      <c r="OB100" s="193" t="e">
        <f t="shared" si="631"/>
        <v>#N/A</v>
      </c>
      <c r="OC100" s="193" t="e">
        <f t="shared" si="631"/>
        <v>#N/A</v>
      </c>
      <c r="OD100" s="193" t="e">
        <f t="shared" si="631"/>
        <v>#N/A</v>
      </c>
      <c r="OE100" s="193" t="e">
        <f t="shared" si="631"/>
        <v>#N/A</v>
      </c>
      <c r="OF100" s="193" t="e">
        <f t="shared" si="631"/>
        <v>#N/A</v>
      </c>
      <c r="OG100" s="193" t="e">
        <f t="shared" si="631"/>
        <v>#N/A</v>
      </c>
      <c r="OH100" s="193" t="e">
        <f t="shared" si="631"/>
        <v>#N/A</v>
      </c>
      <c r="OI100" s="193" t="e">
        <f t="shared" si="631"/>
        <v>#N/A</v>
      </c>
      <c r="OJ100" s="193" t="e">
        <f t="shared" si="631"/>
        <v>#N/A</v>
      </c>
      <c r="OK100" s="193" t="e">
        <f t="shared" si="631"/>
        <v>#N/A</v>
      </c>
      <c r="OL100" s="193" t="e">
        <f t="shared" si="631"/>
        <v>#N/A</v>
      </c>
      <c r="OM100" s="193" t="e">
        <f t="shared" si="631"/>
        <v>#N/A</v>
      </c>
      <c r="ON100" s="193" t="e">
        <f t="shared" si="631"/>
        <v>#N/A</v>
      </c>
      <c r="OO100" s="193" t="e">
        <f t="shared" si="627"/>
        <v>#N/A</v>
      </c>
      <c r="OP100" s="193" t="e">
        <f t="shared" si="627"/>
        <v>#N/A</v>
      </c>
      <c r="OQ100" s="193" t="e">
        <f t="shared" si="627"/>
        <v>#N/A</v>
      </c>
      <c r="OR100" s="193" t="e">
        <f t="shared" si="627"/>
        <v>#N/A</v>
      </c>
      <c r="OS100" s="193" t="e">
        <f t="shared" si="627"/>
        <v>#N/A</v>
      </c>
      <c r="OT100" s="193" t="e">
        <f t="shared" si="627"/>
        <v>#N/A</v>
      </c>
      <c r="OU100" s="193" t="e">
        <f t="shared" si="627"/>
        <v>#N/A</v>
      </c>
      <c r="OV100" s="193" t="e">
        <f t="shared" si="627"/>
        <v>#N/A</v>
      </c>
      <c r="OW100" s="193" t="e">
        <f t="shared" si="627"/>
        <v>#N/A</v>
      </c>
      <c r="OX100" s="193" t="e">
        <f t="shared" si="627"/>
        <v>#N/A</v>
      </c>
      <c r="OY100" s="193" t="e">
        <f t="shared" si="627"/>
        <v>#N/A</v>
      </c>
      <c r="OZ100" s="193" t="e">
        <f t="shared" si="627"/>
        <v>#N/A</v>
      </c>
      <c r="PA100" s="193" t="e">
        <f t="shared" si="627"/>
        <v>#N/A</v>
      </c>
      <c r="PB100" s="193" t="e">
        <f t="shared" si="627"/>
        <v>#N/A</v>
      </c>
      <c r="PC100" s="193" t="e">
        <f t="shared" si="627"/>
        <v>#N/A</v>
      </c>
      <c r="PD100" s="193" t="e">
        <f t="shared" si="612"/>
        <v>#N/A</v>
      </c>
      <c r="PE100" s="193" t="e">
        <f t="shared" si="612"/>
        <v>#N/A</v>
      </c>
      <c r="PF100" s="193" t="e">
        <f t="shared" si="612"/>
        <v>#N/A</v>
      </c>
      <c r="PG100" s="193" t="e">
        <f t="shared" si="612"/>
        <v>#N/A</v>
      </c>
      <c r="PH100" s="193" t="e">
        <f t="shared" si="612"/>
        <v>#N/A</v>
      </c>
      <c r="PI100" s="193" t="e">
        <f t="shared" si="612"/>
        <v>#N/A</v>
      </c>
      <c r="PJ100" s="193" t="e">
        <f t="shared" si="612"/>
        <v>#N/A</v>
      </c>
      <c r="PK100" s="193" t="e">
        <f t="shared" si="612"/>
        <v>#N/A</v>
      </c>
      <c r="PL100" s="193" t="e">
        <f t="shared" si="612"/>
        <v>#N/A</v>
      </c>
      <c r="PM100" s="193" t="e">
        <f t="shared" si="612"/>
        <v>#N/A</v>
      </c>
      <c r="PN100" s="193" t="e">
        <f t="shared" si="612"/>
        <v>#N/A</v>
      </c>
      <c r="PO100" s="193" t="e">
        <f t="shared" si="612"/>
        <v>#N/A</v>
      </c>
      <c r="PP100" s="193" t="e">
        <f t="shared" si="612"/>
        <v>#N/A</v>
      </c>
      <c r="PQ100" s="193" t="e">
        <f t="shared" si="612"/>
        <v>#N/A</v>
      </c>
      <c r="PR100" s="193" t="e">
        <f t="shared" si="612"/>
        <v>#N/A</v>
      </c>
      <c r="PS100" s="193" t="e">
        <f t="shared" si="387"/>
        <v>#N/A</v>
      </c>
      <c r="PT100" s="193" t="e">
        <f t="shared" ref="PT100:QA103" si="640">IF(ISNONTEXT($X100),IF($N100="R",_xlfn.BETA.DIST(IA100,$T100,$U100,FALSE,$G100,$I100),_xlfn.BETA.DIST(IA100,$U100,$T100,FALSE,$G100,$I100)),NA())</f>
        <v>#N/A</v>
      </c>
      <c r="PU100" s="193" t="e">
        <f t="shared" si="640"/>
        <v>#N/A</v>
      </c>
      <c r="PV100" s="193" t="e">
        <f t="shared" si="640"/>
        <v>#N/A</v>
      </c>
      <c r="PW100" s="193" t="e">
        <f t="shared" si="640"/>
        <v>#N/A</v>
      </c>
      <c r="PX100" s="193" t="e">
        <f t="shared" si="640"/>
        <v>#N/A</v>
      </c>
      <c r="PY100" s="193" t="e">
        <f t="shared" si="640"/>
        <v>#N/A</v>
      </c>
      <c r="PZ100" s="193" t="e">
        <f t="shared" si="640"/>
        <v>#N/A</v>
      </c>
      <c r="QA100" s="193" t="e">
        <f t="shared" si="640"/>
        <v>#N/A</v>
      </c>
    </row>
    <row r="101" spans="1:443" hidden="1" x14ac:dyDescent="0.45">
      <c r="A101" s="276"/>
      <c r="B101" s="277" t="str">
        <f>IF(OR($T101="",$U101=""),"",ROUND(_xlfn.BETA.INV(ABS(VLOOKUP($Z$1,VLookups!$A$30:$B$31,2,FALSE)-B$2),IF($N101="L",$U101,$T101),IF($N101="L",$T101,$U101),$G101,$I101),0))</f>
        <v/>
      </c>
      <c r="C101" s="287" t="str">
        <f t="shared" si="378"/>
        <v/>
      </c>
      <c r="D101" s="288" t="str">
        <f t="shared" si="379"/>
        <v/>
      </c>
      <c r="E101" s="134"/>
      <c r="F101" s="279"/>
      <c r="G101" s="280" t="str">
        <f t="shared" si="367"/>
        <v/>
      </c>
      <c r="H101" s="281"/>
      <c r="I101" s="280" t="str">
        <f t="shared" si="368"/>
        <v/>
      </c>
      <c r="J101" s="279"/>
      <c r="K101" s="135"/>
      <c r="L101" s="110" t="str">
        <f t="shared" si="369"/>
        <v/>
      </c>
      <c r="M101" s="21" t="str">
        <f t="shared" si="370"/>
        <v/>
      </c>
      <c r="N101" s="22" t="str">
        <f t="shared" si="371"/>
        <v/>
      </c>
      <c r="O101" s="23" t="str">
        <f>IF(M101="","",IF(OR($M101&lt;Skew!$B$3,$M101=Skew!$B$3),IF($M101&gt;Skew!$C$3,Skew!$A$3,IF($M101&gt;Skew!$C$4,Skew!$A$4,IF($M101&gt;Skew!$C$5,Skew!$A$5,IF($M101&gt;Skew!$C$6,Skew!$A$6,IF($M101&gt;Skew!$C$7,Skew!$A$7,IF($M101&gt;Skew!$C$8,Skew!$A$8,IF($M101&gt;Skew!$C$9,Skew!$A$9,IF($M101&gt;Skew!$C$10,Skew!$A$10,IF($M101&gt;Skew!$C$11,Skew!$A$11,IF($M101&gt;Skew!$C$12,Skew!$A$12,IF($M101&gt;Skew!$C$13,Skew!$A$13,IF($M101&gt;Skew!$C$14,Skew!$A$14,IF($M101&gt;Skew!$C$15,Skew!$A$15,IF($M101&gt;Skew!$C$16,Skew!$A$16,Skew!$A$17)
)))))))))))))))</f>
        <v/>
      </c>
      <c r="P101" s="22" t="str">
        <f>IF(M101="","",MATCH(O101,Skew!$A$3:$A$17,0))</f>
        <v/>
      </c>
      <c r="Q101" s="22" t="str">
        <f t="shared" si="357"/>
        <v/>
      </c>
      <c r="R101" s="24"/>
      <c r="S101" s="22" t="str">
        <f>IF(OR(M101="",R101=""),"",MATCH(R101,Confidence!$A$3:$A$12,0))</f>
        <v/>
      </c>
      <c r="T101" s="25" t="str">
        <f t="shared" si="358"/>
        <v/>
      </c>
      <c r="U101" s="25" t="str">
        <f t="shared" si="359"/>
        <v/>
      </c>
      <c r="V101" s="22"/>
      <c r="W101" s="102" t="str">
        <f t="shared" si="360"/>
        <v/>
      </c>
      <c r="X101" s="102" t="str">
        <f t="shared" si="361"/>
        <v/>
      </c>
      <c r="Y101" s="37" t="str">
        <f t="shared" si="362"/>
        <v/>
      </c>
      <c r="Z101" s="115"/>
      <c r="AA101" s="204" t="str">
        <f>IF(AND(G101&gt;0,H101&gt;0,I101&gt;0,T101&gt;0,U101&gt;0,Z101&gt;0,NOT(R101="")),ABS(VLOOKUP($Z$1,VLookups!$A$30:$B$31,2,FALSE)-_xlfn.BETA.DIST(Z101,IF(N101="L",U101,T101),IF(N101="L",T101,U101),TRUE,G101,I101)),"")</f>
        <v/>
      </c>
      <c r="AB101" s="112" t="str">
        <f>IF(OR($T101="",$U101=""),"",_xlfn.BETA.INV(ABS(VLOOKUP($Z$1,VLookups!$A$30:$B$31,2,FALSE)-AB$3),IF($N101="L",$U101,$T101),IF($N101="L",$T101,$U101),$G101,$I101))</f>
        <v/>
      </c>
      <c r="AC101" s="113" t="str">
        <f>IF(OR($T101="",$U101=""),"",_xlfn.BETA.INV(ABS(VLOOKUP($Z$1,VLookups!$A$30:$B$31,2,FALSE)-AC$3),IF($N101="L",$U101,$T101),IF($N101="L",$T101,$U101),$G101,$I101))</f>
        <v/>
      </c>
      <c r="AD101" s="112" t="str">
        <f>IF(OR($T101="",$U101=""),"",_xlfn.BETA.INV(ABS(VLOOKUP($Z$1,VLookups!$A$30:$B$31,2,FALSE)-AD$3),IF($N101="L",$U101,$T101),IF($N101="L",$T101,$U101),$G101,$I101))</f>
        <v/>
      </c>
      <c r="AE101" s="113" t="str">
        <f>IF(OR($T101="",$U101=""),"",_xlfn.BETA.INV(ABS(VLOOKUP($Z$1,VLookups!$A$30:$B$31,2,FALSE)-AE$3),IF($N101="L",$U101,$T101),IF($N101="L",$T101,$U101),$G101,$I101))</f>
        <v/>
      </c>
      <c r="AF101" s="112" t="str">
        <f>IF(OR($T101="",$U101=""),"",_xlfn.BETA.INV(ABS(VLOOKUP($Z$1,VLookups!$A$30:$B$31,2,FALSE)-AF$3),IF($N101="L",$U101,$T101),IF($N101="L",$T101,$U101),$G101,$I101))</f>
        <v/>
      </c>
      <c r="AG101" s="113" t="str">
        <f>IF(OR($T101="",$U101=""),"",_xlfn.BETA.INV(ABS(VLOOKUP($Z$1,VLookups!$A$30:$B$31,2,FALSE)-AG$3),IF($N101="L",$U101,$T101),IF($N101="L",$T101,$U101),$G101,$I101))</f>
        <v/>
      </c>
      <c r="AH101" s="112" t="str">
        <f>IF(OR($T101="",$U101=""),"",_xlfn.BETA.INV(ABS(VLOOKUP($Z$1,VLookups!$A$30:$B$31,2,FALSE)-AH$3),IF($N101="L",$U101,$T101),IF($N101="L",$T101,$U101),$G101,$I101))</f>
        <v/>
      </c>
      <c r="AI101" s="113" t="str">
        <f>IF(OR($T101="",$U101=""),"",_xlfn.BETA.INV(ABS(VLOOKUP($Z$1,VLookups!$A$30:$B$31,2,FALSE)-AI$3),IF($N101="L",$U101,$T101),IF($N101="L",$T101,$U101),$G101,$I101))</f>
        <v/>
      </c>
      <c r="AJ101" s="112" t="str">
        <f>IF(OR($T101="",$U101=""),"",_xlfn.BETA.INV(ABS(VLOOKUP($Z$1,VLookups!$A$30:$B$31,2,FALSE)-AJ$3),IF($N101="L",$U101,$T101),IF($N101="L",$T101,$U101),$G101,$I101))</f>
        <v/>
      </c>
      <c r="AK101" s="113" t="str">
        <f>IF(OR($T101="",$U101=""),"",_xlfn.BETA.INV(ABS(VLOOKUP($Z$1,VLookups!$A$30:$B$31,2,FALSE)-AK$3),IF($N101="L",$U101,$T101),IF($N101="L",$T101,$U101),$G101,$I101))</f>
        <v/>
      </c>
      <c r="AL101" s="112" t="str">
        <f>IF(OR($T101="",$U101=""),"",_xlfn.BETA.INV(ABS(VLOOKUP($Z$1,VLookups!$A$30:$B$31,2,FALSE)-AL$3),IF($N101="L",$U101,$T101),IF($N101="L",$T101,$U101),$G101,$I101))</f>
        <v/>
      </c>
      <c r="AM101" s="113" t="str">
        <f>IF(OR($T101="",$U101=""),"",_xlfn.BETA.INV(ABS(VLOOKUP($Z$1,VLookups!$A$30:$B$31,2,FALSE)-AM$3),IF($N101="L",$U101,$T101),IF($N101="L",$T101,$U101),$G101,$I101))</f>
        <v/>
      </c>
      <c r="AN101" s="15"/>
      <c r="AO101" s="194" t="str">
        <f t="shared" si="372"/>
        <v/>
      </c>
      <c r="AP101" s="192" t="str">
        <f t="shared" si="373"/>
        <v/>
      </c>
      <c r="AQ101" s="177" t="str">
        <f t="shared" ref="AQ101" si="641">IF(ISNONTEXT($AO101),AP101+$AO101,"")</f>
        <v/>
      </c>
      <c r="AR101" s="177" t="str">
        <f t="shared" si="389"/>
        <v/>
      </c>
      <c r="AS101" s="177" t="str">
        <f t="shared" si="390"/>
        <v/>
      </c>
      <c r="AT101" s="177" t="str">
        <f t="shared" si="391"/>
        <v/>
      </c>
      <c r="AU101" s="177" t="str">
        <f t="shared" si="392"/>
        <v/>
      </c>
      <c r="AV101" s="177" t="str">
        <f t="shared" si="393"/>
        <v/>
      </c>
      <c r="AW101" s="177" t="str">
        <f t="shared" si="394"/>
        <v/>
      </c>
      <c r="AX101" s="177" t="str">
        <f t="shared" si="395"/>
        <v/>
      </c>
      <c r="AY101" s="177" t="str">
        <f t="shared" si="396"/>
        <v/>
      </c>
      <c r="AZ101" s="177" t="str">
        <f t="shared" si="397"/>
        <v/>
      </c>
      <c r="BA101" s="177" t="str">
        <f t="shared" si="398"/>
        <v/>
      </c>
      <c r="BB101" s="177" t="str">
        <f t="shared" si="399"/>
        <v/>
      </c>
      <c r="BC101" s="177" t="str">
        <f t="shared" si="400"/>
        <v/>
      </c>
      <c r="BD101" s="177" t="str">
        <f t="shared" si="401"/>
        <v/>
      </c>
      <c r="BE101" s="177" t="str">
        <f t="shared" si="402"/>
        <v/>
      </c>
      <c r="BF101" s="177" t="str">
        <f t="shared" si="403"/>
        <v/>
      </c>
      <c r="BG101" s="177" t="str">
        <f t="shared" si="404"/>
        <v/>
      </c>
      <c r="BH101" s="177" t="str">
        <f t="shared" si="405"/>
        <v/>
      </c>
      <c r="BI101" s="177" t="str">
        <f t="shared" si="406"/>
        <v/>
      </c>
      <c r="BJ101" s="177" t="str">
        <f t="shared" si="407"/>
        <v/>
      </c>
      <c r="BK101" s="177" t="str">
        <f t="shared" si="408"/>
        <v/>
      </c>
      <c r="BL101" s="177" t="str">
        <f t="shared" si="409"/>
        <v/>
      </c>
      <c r="BM101" s="177" t="str">
        <f t="shared" si="410"/>
        <v/>
      </c>
      <c r="BN101" s="177" t="str">
        <f t="shared" si="411"/>
        <v/>
      </c>
      <c r="BO101" s="177" t="str">
        <f t="shared" si="412"/>
        <v/>
      </c>
      <c r="BP101" s="177" t="str">
        <f t="shared" si="413"/>
        <v/>
      </c>
      <c r="BQ101" s="177" t="str">
        <f t="shared" si="414"/>
        <v/>
      </c>
      <c r="BR101" s="177" t="str">
        <f t="shared" si="415"/>
        <v/>
      </c>
      <c r="BS101" s="177" t="str">
        <f t="shared" si="416"/>
        <v/>
      </c>
      <c r="BT101" s="177" t="str">
        <f t="shared" si="417"/>
        <v/>
      </c>
      <c r="BU101" s="177" t="str">
        <f t="shared" si="418"/>
        <v/>
      </c>
      <c r="BV101" s="177" t="str">
        <f t="shared" si="419"/>
        <v/>
      </c>
      <c r="BW101" s="177" t="str">
        <f t="shared" si="420"/>
        <v/>
      </c>
      <c r="BX101" s="177" t="str">
        <f t="shared" si="421"/>
        <v/>
      </c>
      <c r="BY101" s="177" t="str">
        <f t="shared" si="422"/>
        <v/>
      </c>
      <c r="BZ101" s="177" t="str">
        <f t="shared" si="423"/>
        <v/>
      </c>
      <c r="CA101" s="177" t="str">
        <f t="shared" si="424"/>
        <v/>
      </c>
      <c r="CB101" s="177" t="str">
        <f t="shared" si="425"/>
        <v/>
      </c>
      <c r="CC101" s="177" t="str">
        <f t="shared" si="426"/>
        <v/>
      </c>
      <c r="CD101" s="177" t="str">
        <f t="shared" si="427"/>
        <v/>
      </c>
      <c r="CE101" s="177" t="str">
        <f t="shared" si="428"/>
        <v/>
      </c>
      <c r="CF101" s="177" t="str">
        <f t="shared" si="429"/>
        <v/>
      </c>
      <c r="CG101" s="177" t="str">
        <f t="shared" si="430"/>
        <v/>
      </c>
      <c r="CH101" s="177" t="str">
        <f t="shared" si="431"/>
        <v/>
      </c>
      <c r="CI101" s="177" t="str">
        <f t="shared" si="432"/>
        <v/>
      </c>
      <c r="CJ101" s="177" t="str">
        <f t="shared" si="433"/>
        <v/>
      </c>
      <c r="CK101" s="177" t="str">
        <f t="shared" si="434"/>
        <v/>
      </c>
      <c r="CL101" s="177" t="str">
        <f t="shared" si="435"/>
        <v/>
      </c>
      <c r="CM101" s="177" t="str">
        <f t="shared" si="436"/>
        <v/>
      </c>
      <c r="CN101" s="177" t="str">
        <f t="shared" si="437"/>
        <v/>
      </c>
      <c r="CO101" s="177" t="str">
        <f t="shared" si="438"/>
        <v/>
      </c>
      <c r="CP101" s="177" t="str">
        <f t="shared" si="439"/>
        <v/>
      </c>
      <c r="CQ101" s="177" t="str">
        <f t="shared" si="440"/>
        <v/>
      </c>
      <c r="CR101" s="177" t="str">
        <f t="shared" si="441"/>
        <v/>
      </c>
      <c r="CS101" s="177" t="str">
        <f t="shared" si="442"/>
        <v/>
      </c>
      <c r="CT101" s="177" t="str">
        <f t="shared" si="443"/>
        <v/>
      </c>
      <c r="CU101" s="177" t="str">
        <f t="shared" si="444"/>
        <v/>
      </c>
      <c r="CV101" s="177" t="str">
        <f t="shared" si="445"/>
        <v/>
      </c>
      <c r="CW101" s="177" t="str">
        <f t="shared" si="446"/>
        <v/>
      </c>
      <c r="CX101" s="177" t="str">
        <f t="shared" si="447"/>
        <v/>
      </c>
      <c r="CY101" s="177" t="str">
        <f t="shared" si="448"/>
        <v/>
      </c>
      <c r="CZ101" s="177" t="str">
        <f t="shared" si="449"/>
        <v/>
      </c>
      <c r="DA101" s="177" t="str">
        <f t="shared" si="450"/>
        <v/>
      </c>
      <c r="DB101" s="177" t="str">
        <f t="shared" si="451"/>
        <v/>
      </c>
      <c r="DC101" s="177" t="str">
        <f t="shared" si="382"/>
        <v/>
      </c>
      <c r="DD101" s="177" t="str">
        <f t="shared" si="452"/>
        <v/>
      </c>
      <c r="DE101" s="177" t="str">
        <f t="shared" si="453"/>
        <v/>
      </c>
      <c r="DF101" s="177" t="str">
        <f t="shared" si="454"/>
        <v/>
      </c>
      <c r="DG101" s="177" t="str">
        <f t="shared" si="455"/>
        <v/>
      </c>
      <c r="DH101" s="177" t="str">
        <f t="shared" si="456"/>
        <v/>
      </c>
      <c r="DI101" s="177" t="str">
        <f t="shared" si="457"/>
        <v/>
      </c>
      <c r="DJ101" s="177" t="str">
        <f t="shared" si="458"/>
        <v/>
      </c>
      <c r="DK101" s="177" t="str">
        <f t="shared" si="459"/>
        <v/>
      </c>
      <c r="DL101" s="177" t="str">
        <f t="shared" si="460"/>
        <v/>
      </c>
      <c r="DM101" s="177" t="str">
        <f t="shared" si="461"/>
        <v/>
      </c>
      <c r="DN101" s="177" t="str">
        <f t="shared" si="462"/>
        <v/>
      </c>
      <c r="DO101" s="177" t="str">
        <f t="shared" si="463"/>
        <v/>
      </c>
      <c r="DP101" s="177" t="str">
        <f t="shared" si="464"/>
        <v/>
      </c>
      <c r="DQ101" s="177" t="str">
        <f t="shared" si="465"/>
        <v/>
      </c>
      <c r="DR101" s="177" t="str">
        <f t="shared" si="466"/>
        <v/>
      </c>
      <c r="DS101" s="177" t="str">
        <f t="shared" si="467"/>
        <v/>
      </c>
      <c r="DT101" s="177" t="str">
        <f t="shared" si="468"/>
        <v/>
      </c>
      <c r="DU101" s="177" t="str">
        <f t="shared" si="469"/>
        <v/>
      </c>
      <c r="DV101" s="177" t="str">
        <f t="shared" si="470"/>
        <v/>
      </c>
      <c r="DW101" s="177" t="str">
        <f t="shared" si="471"/>
        <v/>
      </c>
      <c r="DX101" s="177" t="str">
        <f t="shared" si="472"/>
        <v/>
      </c>
      <c r="DY101" s="177" t="str">
        <f t="shared" si="473"/>
        <v/>
      </c>
      <c r="DZ101" s="177" t="str">
        <f t="shared" si="474"/>
        <v/>
      </c>
      <c r="EA101" s="177" t="str">
        <f t="shared" si="475"/>
        <v/>
      </c>
      <c r="EB101" s="177" t="str">
        <f t="shared" si="476"/>
        <v/>
      </c>
      <c r="EC101" s="177" t="str">
        <f t="shared" si="477"/>
        <v/>
      </c>
      <c r="ED101" s="177" t="str">
        <f t="shared" si="478"/>
        <v/>
      </c>
      <c r="EE101" s="177" t="str">
        <f t="shared" si="479"/>
        <v/>
      </c>
      <c r="EF101" s="177" t="str">
        <f t="shared" si="480"/>
        <v/>
      </c>
      <c r="EG101" s="177" t="str">
        <f t="shared" si="481"/>
        <v/>
      </c>
      <c r="EH101" s="177" t="str">
        <f t="shared" si="482"/>
        <v/>
      </c>
      <c r="EI101" s="177" t="str">
        <f t="shared" si="483"/>
        <v/>
      </c>
      <c r="EJ101" s="177" t="str">
        <f t="shared" si="484"/>
        <v/>
      </c>
      <c r="EK101" s="177" t="str">
        <f t="shared" si="485"/>
        <v/>
      </c>
      <c r="EL101" s="177" t="str">
        <f t="shared" si="486"/>
        <v/>
      </c>
      <c r="EM101" s="177" t="str">
        <f t="shared" si="487"/>
        <v/>
      </c>
      <c r="EN101" s="177" t="str">
        <f t="shared" si="488"/>
        <v/>
      </c>
      <c r="EO101" s="177" t="str">
        <f t="shared" si="489"/>
        <v/>
      </c>
      <c r="EP101" s="177" t="str">
        <f t="shared" si="490"/>
        <v/>
      </c>
      <c r="EQ101" s="177" t="str">
        <f t="shared" si="491"/>
        <v/>
      </c>
      <c r="ER101" s="177" t="str">
        <f t="shared" si="492"/>
        <v/>
      </c>
      <c r="ES101" s="177" t="str">
        <f t="shared" si="493"/>
        <v/>
      </c>
      <c r="ET101" s="177" t="str">
        <f t="shared" si="494"/>
        <v/>
      </c>
      <c r="EU101" s="177" t="str">
        <f t="shared" si="495"/>
        <v/>
      </c>
      <c r="EV101" s="177" t="str">
        <f t="shared" si="496"/>
        <v/>
      </c>
      <c r="EW101" s="177" t="str">
        <f t="shared" si="497"/>
        <v/>
      </c>
      <c r="EX101" s="177" t="str">
        <f t="shared" si="498"/>
        <v/>
      </c>
      <c r="EY101" s="177" t="str">
        <f t="shared" si="499"/>
        <v/>
      </c>
      <c r="EZ101" s="177" t="str">
        <f t="shared" si="500"/>
        <v/>
      </c>
      <c r="FA101" s="177" t="str">
        <f t="shared" si="501"/>
        <v/>
      </c>
      <c r="FB101" s="177" t="str">
        <f t="shared" si="502"/>
        <v/>
      </c>
      <c r="FC101" s="177" t="str">
        <f t="shared" si="503"/>
        <v/>
      </c>
      <c r="FD101" s="177" t="str">
        <f t="shared" si="504"/>
        <v/>
      </c>
      <c r="FE101" s="177" t="str">
        <f t="shared" si="505"/>
        <v/>
      </c>
      <c r="FF101" s="177" t="str">
        <f t="shared" si="506"/>
        <v/>
      </c>
      <c r="FG101" s="177" t="str">
        <f t="shared" si="507"/>
        <v/>
      </c>
      <c r="FH101" s="177" t="str">
        <f t="shared" si="508"/>
        <v/>
      </c>
      <c r="FI101" s="177" t="str">
        <f t="shared" si="509"/>
        <v/>
      </c>
      <c r="FJ101" s="177" t="str">
        <f t="shared" si="510"/>
        <v/>
      </c>
      <c r="FK101" s="177" t="str">
        <f t="shared" si="511"/>
        <v/>
      </c>
      <c r="FL101" s="177" t="str">
        <f t="shared" si="512"/>
        <v/>
      </c>
      <c r="FM101" s="177" t="str">
        <f t="shared" si="513"/>
        <v/>
      </c>
      <c r="FN101" s="177" t="str">
        <f t="shared" si="514"/>
        <v/>
      </c>
      <c r="FO101" s="177" t="str">
        <f t="shared" si="383"/>
        <v/>
      </c>
      <c r="FP101" s="177" t="str">
        <f t="shared" si="515"/>
        <v/>
      </c>
      <c r="FQ101" s="177" t="str">
        <f t="shared" si="516"/>
        <v/>
      </c>
      <c r="FR101" s="177" t="str">
        <f t="shared" si="517"/>
        <v/>
      </c>
      <c r="FS101" s="177" t="str">
        <f t="shared" si="518"/>
        <v/>
      </c>
      <c r="FT101" s="177" t="str">
        <f t="shared" si="519"/>
        <v/>
      </c>
      <c r="FU101" s="177" t="str">
        <f t="shared" si="520"/>
        <v/>
      </c>
      <c r="FV101" s="177" t="str">
        <f t="shared" si="521"/>
        <v/>
      </c>
      <c r="FW101" s="177" t="str">
        <f t="shared" si="522"/>
        <v/>
      </c>
      <c r="FX101" s="177" t="str">
        <f t="shared" si="523"/>
        <v/>
      </c>
      <c r="FY101" s="177" t="str">
        <f t="shared" si="524"/>
        <v/>
      </c>
      <c r="FZ101" s="177" t="str">
        <f t="shared" si="525"/>
        <v/>
      </c>
      <c r="GA101" s="177" t="str">
        <f t="shared" si="526"/>
        <v/>
      </c>
      <c r="GB101" s="177" t="str">
        <f t="shared" si="527"/>
        <v/>
      </c>
      <c r="GC101" s="177" t="str">
        <f t="shared" si="528"/>
        <v/>
      </c>
      <c r="GD101" s="177" t="str">
        <f t="shared" si="529"/>
        <v/>
      </c>
      <c r="GE101" s="177" t="str">
        <f t="shared" si="530"/>
        <v/>
      </c>
      <c r="GF101" s="177" t="str">
        <f t="shared" si="531"/>
        <v/>
      </c>
      <c r="GG101" s="177" t="str">
        <f t="shared" si="532"/>
        <v/>
      </c>
      <c r="GH101" s="177" t="str">
        <f t="shared" si="533"/>
        <v/>
      </c>
      <c r="GI101" s="177" t="str">
        <f t="shared" si="534"/>
        <v/>
      </c>
      <c r="GJ101" s="177" t="str">
        <f t="shared" si="535"/>
        <v/>
      </c>
      <c r="GK101" s="177" t="str">
        <f t="shared" si="536"/>
        <v/>
      </c>
      <c r="GL101" s="177" t="str">
        <f t="shared" si="537"/>
        <v/>
      </c>
      <c r="GM101" s="177" t="str">
        <f t="shared" si="538"/>
        <v/>
      </c>
      <c r="GN101" s="177" t="str">
        <f t="shared" si="539"/>
        <v/>
      </c>
      <c r="GO101" s="177" t="str">
        <f t="shared" si="540"/>
        <v/>
      </c>
      <c r="GP101" s="177" t="str">
        <f t="shared" si="541"/>
        <v/>
      </c>
      <c r="GQ101" s="177" t="str">
        <f t="shared" si="542"/>
        <v/>
      </c>
      <c r="GR101" s="177" t="str">
        <f t="shared" si="543"/>
        <v/>
      </c>
      <c r="GS101" s="177" t="str">
        <f t="shared" si="544"/>
        <v/>
      </c>
      <c r="GT101" s="177" t="str">
        <f t="shared" si="545"/>
        <v/>
      </c>
      <c r="GU101" s="177" t="str">
        <f t="shared" si="546"/>
        <v/>
      </c>
      <c r="GV101" s="177" t="str">
        <f t="shared" si="547"/>
        <v/>
      </c>
      <c r="GW101" s="177" t="str">
        <f t="shared" si="548"/>
        <v/>
      </c>
      <c r="GX101" s="177" t="str">
        <f t="shared" si="549"/>
        <v/>
      </c>
      <c r="GY101" s="177" t="str">
        <f t="shared" si="550"/>
        <v/>
      </c>
      <c r="GZ101" s="177" t="str">
        <f t="shared" si="551"/>
        <v/>
      </c>
      <c r="HA101" s="177" t="str">
        <f t="shared" si="552"/>
        <v/>
      </c>
      <c r="HB101" s="177" t="str">
        <f t="shared" si="553"/>
        <v/>
      </c>
      <c r="HC101" s="177" t="str">
        <f t="shared" si="554"/>
        <v/>
      </c>
      <c r="HD101" s="177" t="str">
        <f t="shared" si="555"/>
        <v/>
      </c>
      <c r="HE101" s="177" t="str">
        <f t="shared" si="556"/>
        <v/>
      </c>
      <c r="HF101" s="177" t="str">
        <f t="shared" si="557"/>
        <v/>
      </c>
      <c r="HG101" s="177" t="str">
        <f t="shared" si="558"/>
        <v/>
      </c>
      <c r="HH101" s="177" t="str">
        <f t="shared" si="559"/>
        <v/>
      </c>
      <c r="HI101" s="177" t="str">
        <f t="shared" si="560"/>
        <v/>
      </c>
      <c r="HJ101" s="177" t="str">
        <f t="shared" si="561"/>
        <v/>
      </c>
      <c r="HK101" s="177" t="str">
        <f t="shared" si="562"/>
        <v/>
      </c>
      <c r="HL101" s="177" t="str">
        <f t="shared" si="563"/>
        <v/>
      </c>
      <c r="HM101" s="177" t="str">
        <f t="shared" si="564"/>
        <v/>
      </c>
      <c r="HN101" s="177" t="str">
        <f t="shared" si="565"/>
        <v/>
      </c>
      <c r="HO101" s="177" t="str">
        <f t="shared" si="566"/>
        <v/>
      </c>
      <c r="HP101" s="177" t="str">
        <f t="shared" si="567"/>
        <v/>
      </c>
      <c r="HQ101" s="177" t="str">
        <f t="shared" si="568"/>
        <v/>
      </c>
      <c r="HR101" s="177" t="str">
        <f t="shared" si="569"/>
        <v/>
      </c>
      <c r="HS101" s="177" t="str">
        <f t="shared" si="570"/>
        <v/>
      </c>
      <c r="HT101" s="177" t="str">
        <f t="shared" si="571"/>
        <v/>
      </c>
      <c r="HU101" s="177" t="str">
        <f t="shared" si="572"/>
        <v/>
      </c>
      <c r="HV101" s="177" t="str">
        <f t="shared" si="573"/>
        <v/>
      </c>
      <c r="HW101" s="177" t="str">
        <f t="shared" si="574"/>
        <v/>
      </c>
      <c r="HX101" s="177" t="str">
        <f t="shared" si="575"/>
        <v/>
      </c>
      <c r="HY101" s="177" t="str">
        <f t="shared" si="576"/>
        <v/>
      </c>
      <c r="HZ101" s="177" t="str">
        <f t="shared" si="577"/>
        <v/>
      </c>
      <c r="IA101" s="177" t="str">
        <f t="shared" si="384"/>
        <v/>
      </c>
      <c r="IB101" s="177" t="str">
        <f t="shared" si="602"/>
        <v/>
      </c>
      <c r="IC101" s="177" t="str">
        <f t="shared" si="603"/>
        <v/>
      </c>
      <c r="ID101" s="177" t="str">
        <f t="shared" si="604"/>
        <v/>
      </c>
      <c r="IE101" s="177" t="str">
        <f t="shared" si="605"/>
        <v/>
      </c>
      <c r="IF101" s="177" t="str">
        <f t="shared" si="606"/>
        <v/>
      </c>
      <c r="IG101" s="177" t="str">
        <f t="shared" si="607"/>
        <v/>
      </c>
      <c r="IH101" s="192" t="str">
        <f t="shared" si="364"/>
        <v/>
      </c>
      <c r="II101" s="193" t="e">
        <f t="shared" si="365"/>
        <v>#N/A</v>
      </c>
      <c r="IJ101" s="193" t="e">
        <f t="shared" si="621"/>
        <v>#N/A</v>
      </c>
      <c r="IK101" s="193" t="e">
        <f t="shared" si="621"/>
        <v>#N/A</v>
      </c>
      <c r="IL101" s="193" t="e">
        <f t="shared" si="621"/>
        <v>#N/A</v>
      </c>
      <c r="IM101" s="193" t="e">
        <f t="shared" si="634"/>
        <v>#N/A</v>
      </c>
      <c r="IN101" s="193" t="e">
        <f t="shared" si="634"/>
        <v>#N/A</v>
      </c>
      <c r="IO101" s="193" t="e">
        <f t="shared" si="634"/>
        <v>#N/A</v>
      </c>
      <c r="IP101" s="193" t="e">
        <f t="shared" si="634"/>
        <v>#N/A</v>
      </c>
      <c r="IQ101" s="193" t="e">
        <f t="shared" si="634"/>
        <v>#N/A</v>
      </c>
      <c r="IR101" s="193" t="e">
        <f t="shared" si="634"/>
        <v>#N/A</v>
      </c>
      <c r="IS101" s="193" t="e">
        <f t="shared" si="634"/>
        <v>#N/A</v>
      </c>
      <c r="IT101" s="193" t="e">
        <f t="shared" si="634"/>
        <v>#N/A</v>
      </c>
      <c r="IU101" s="193" t="e">
        <f t="shared" si="634"/>
        <v>#N/A</v>
      </c>
      <c r="IV101" s="193" t="e">
        <f t="shared" si="634"/>
        <v>#N/A</v>
      </c>
      <c r="IW101" s="193" t="e">
        <f t="shared" si="634"/>
        <v>#N/A</v>
      </c>
      <c r="IX101" s="193" t="e">
        <f t="shared" si="634"/>
        <v>#N/A</v>
      </c>
      <c r="IY101" s="193" t="e">
        <f t="shared" si="634"/>
        <v>#N/A</v>
      </c>
      <c r="IZ101" s="193" t="e">
        <f t="shared" si="634"/>
        <v>#N/A</v>
      </c>
      <c r="JA101" s="193" t="e">
        <f t="shared" si="634"/>
        <v>#N/A</v>
      </c>
      <c r="JB101" s="193" t="e">
        <f t="shared" si="629"/>
        <v>#N/A</v>
      </c>
      <c r="JC101" s="193" t="e">
        <f t="shared" si="629"/>
        <v>#N/A</v>
      </c>
      <c r="JD101" s="193" t="e">
        <f t="shared" si="629"/>
        <v>#N/A</v>
      </c>
      <c r="JE101" s="193" t="e">
        <f t="shared" si="629"/>
        <v>#N/A</v>
      </c>
      <c r="JF101" s="193" t="e">
        <f t="shared" si="629"/>
        <v>#N/A</v>
      </c>
      <c r="JG101" s="193" t="e">
        <f t="shared" si="629"/>
        <v>#N/A</v>
      </c>
      <c r="JH101" s="193" t="e">
        <f t="shared" si="629"/>
        <v>#N/A</v>
      </c>
      <c r="JI101" s="193" t="e">
        <f t="shared" si="629"/>
        <v>#N/A</v>
      </c>
      <c r="JJ101" s="193" t="e">
        <f t="shared" si="629"/>
        <v>#N/A</v>
      </c>
      <c r="JK101" s="193" t="e">
        <f t="shared" si="629"/>
        <v>#N/A</v>
      </c>
      <c r="JL101" s="193" t="e">
        <f t="shared" si="629"/>
        <v>#N/A</v>
      </c>
      <c r="JM101" s="193" t="e">
        <f t="shared" si="629"/>
        <v>#N/A</v>
      </c>
      <c r="JN101" s="193" t="e">
        <f t="shared" si="629"/>
        <v>#N/A</v>
      </c>
      <c r="JO101" s="193" t="e">
        <f t="shared" si="629"/>
        <v>#N/A</v>
      </c>
      <c r="JP101" s="193" t="e">
        <f t="shared" si="629"/>
        <v>#N/A</v>
      </c>
      <c r="JQ101" s="193" t="e">
        <f t="shared" si="625"/>
        <v>#N/A</v>
      </c>
      <c r="JR101" s="193" t="e">
        <f t="shared" si="625"/>
        <v>#N/A</v>
      </c>
      <c r="JS101" s="193" t="e">
        <f t="shared" si="625"/>
        <v>#N/A</v>
      </c>
      <c r="JT101" s="193" t="e">
        <f t="shared" si="625"/>
        <v>#N/A</v>
      </c>
      <c r="JU101" s="193" t="e">
        <f t="shared" si="625"/>
        <v>#N/A</v>
      </c>
      <c r="JV101" s="193" t="e">
        <f t="shared" si="625"/>
        <v>#N/A</v>
      </c>
      <c r="JW101" s="193" t="e">
        <f t="shared" si="625"/>
        <v>#N/A</v>
      </c>
      <c r="JX101" s="193" t="e">
        <f t="shared" si="625"/>
        <v>#N/A</v>
      </c>
      <c r="JY101" s="193" t="e">
        <f t="shared" si="625"/>
        <v>#N/A</v>
      </c>
      <c r="JZ101" s="193" t="e">
        <f t="shared" si="625"/>
        <v>#N/A</v>
      </c>
      <c r="KA101" s="193" t="e">
        <f t="shared" si="625"/>
        <v>#N/A</v>
      </c>
      <c r="KB101" s="193" t="e">
        <f t="shared" si="625"/>
        <v>#N/A</v>
      </c>
      <c r="KC101" s="193" t="e">
        <f t="shared" si="625"/>
        <v>#N/A</v>
      </c>
      <c r="KD101" s="193" t="e">
        <f t="shared" si="625"/>
        <v>#N/A</v>
      </c>
      <c r="KE101" s="193" t="e">
        <f t="shared" si="625"/>
        <v>#N/A</v>
      </c>
      <c r="KF101" s="193" t="e">
        <f t="shared" ref="KF101:KT103" si="642">IF(ISNONTEXT($X101),IF($N101="R",_xlfn.BETA.DIST(CM101,$T101,$U101,FALSE,$G101,$I101),_xlfn.BETA.DIST(CM101,$U101,$T101,FALSE,$G101,$I101)),NA())</f>
        <v>#N/A</v>
      </c>
      <c r="KG101" s="193" t="e">
        <f t="shared" si="642"/>
        <v>#N/A</v>
      </c>
      <c r="KH101" s="193" t="e">
        <f t="shared" si="642"/>
        <v>#N/A</v>
      </c>
      <c r="KI101" s="193" t="e">
        <f t="shared" si="642"/>
        <v>#N/A</v>
      </c>
      <c r="KJ101" s="193" t="e">
        <f t="shared" si="642"/>
        <v>#N/A</v>
      </c>
      <c r="KK101" s="193" t="e">
        <f t="shared" si="642"/>
        <v>#N/A</v>
      </c>
      <c r="KL101" s="193" t="e">
        <f t="shared" si="642"/>
        <v>#N/A</v>
      </c>
      <c r="KM101" s="193" t="e">
        <f t="shared" si="642"/>
        <v>#N/A</v>
      </c>
      <c r="KN101" s="193" t="e">
        <f t="shared" si="642"/>
        <v>#N/A</v>
      </c>
      <c r="KO101" s="193" t="e">
        <f t="shared" si="642"/>
        <v>#N/A</v>
      </c>
      <c r="KP101" s="193" t="e">
        <f t="shared" si="642"/>
        <v>#N/A</v>
      </c>
      <c r="KQ101" s="193" t="e">
        <f t="shared" si="642"/>
        <v>#N/A</v>
      </c>
      <c r="KR101" s="193" t="e">
        <f t="shared" si="642"/>
        <v>#N/A</v>
      </c>
      <c r="KS101" s="193" t="e">
        <f t="shared" si="642"/>
        <v>#N/A</v>
      </c>
      <c r="KT101" s="193" t="e">
        <f t="shared" si="642"/>
        <v>#N/A</v>
      </c>
      <c r="KU101" s="193" t="e">
        <f t="shared" si="385"/>
        <v>#N/A</v>
      </c>
      <c r="KV101" s="193" t="e">
        <f t="shared" si="622"/>
        <v>#N/A</v>
      </c>
      <c r="KW101" s="193" t="e">
        <f t="shared" si="622"/>
        <v>#N/A</v>
      </c>
      <c r="KX101" s="193" t="e">
        <f t="shared" si="622"/>
        <v>#N/A</v>
      </c>
      <c r="KY101" s="193" t="e">
        <f t="shared" si="635"/>
        <v>#N/A</v>
      </c>
      <c r="KZ101" s="193" t="e">
        <f t="shared" si="635"/>
        <v>#N/A</v>
      </c>
      <c r="LA101" s="193" t="e">
        <f t="shared" si="635"/>
        <v>#N/A</v>
      </c>
      <c r="LB101" s="193" t="e">
        <f t="shared" si="635"/>
        <v>#N/A</v>
      </c>
      <c r="LC101" s="193" t="e">
        <f t="shared" si="635"/>
        <v>#N/A</v>
      </c>
      <c r="LD101" s="193" t="e">
        <f t="shared" si="635"/>
        <v>#N/A</v>
      </c>
      <c r="LE101" s="193" t="e">
        <f t="shared" si="635"/>
        <v>#N/A</v>
      </c>
      <c r="LF101" s="193" t="e">
        <f t="shared" si="635"/>
        <v>#N/A</v>
      </c>
      <c r="LG101" s="193" t="e">
        <f t="shared" si="635"/>
        <v>#N/A</v>
      </c>
      <c r="LH101" s="193" t="e">
        <f t="shared" si="635"/>
        <v>#N/A</v>
      </c>
      <c r="LI101" s="193" t="e">
        <f t="shared" si="635"/>
        <v>#N/A</v>
      </c>
      <c r="LJ101" s="193" t="e">
        <f t="shared" si="635"/>
        <v>#N/A</v>
      </c>
      <c r="LK101" s="193" t="e">
        <f t="shared" si="635"/>
        <v>#N/A</v>
      </c>
      <c r="LL101" s="193" t="e">
        <f t="shared" si="635"/>
        <v>#N/A</v>
      </c>
      <c r="LM101" s="193" t="e">
        <f t="shared" si="635"/>
        <v>#N/A</v>
      </c>
      <c r="LN101" s="193" t="e">
        <f t="shared" si="630"/>
        <v>#N/A</v>
      </c>
      <c r="LO101" s="193" t="e">
        <f t="shared" si="630"/>
        <v>#N/A</v>
      </c>
      <c r="LP101" s="193" t="e">
        <f t="shared" si="630"/>
        <v>#N/A</v>
      </c>
      <c r="LQ101" s="193" t="e">
        <f t="shared" si="630"/>
        <v>#N/A</v>
      </c>
      <c r="LR101" s="193" t="e">
        <f t="shared" si="630"/>
        <v>#N/A</v>
      </c>
      <c r="LS101" s="193" t="e">
        <f t="shared" si="630"/>
        <v>#N/A</v>
      </c>
      <c r="LT101" s="193" t="e">
        <f t="shared" si="630"/>
        <v>#N/A</v>
      </c>
      <c r="LU101" s="193" t="e">
        <f t="shared" si="630"/>
        <v>#N/A</v>
      </c>
      <c r="LV101" s="193" t="e">
        <f t="shared" si="630"/>
        <v>#N/A</v>
      </c>
      <c r="LW101" s="193" t="e">
        <f t="shared" si="630"/>
        <v>#N/A</v>
      </c>
      <c r="LX101" s="193" t="e">
        <f t="shared" si="630"/>
        <v>#N/A</v>
      </c>
      <c r="LY101" s="193" t="e">
        <f t="shared" si="630"/>
        <v>#N/A</v>
      </c>
      <c r="LZ101" s="193" t="e">
        <f t="shared" si="630"/>
        <v>#N/A</v>
      </c>
      <c r="MA101" s="193" t="e">
        <f t="shared" si="630"/>
        <v>#N/A</v>
      </c>
      <c r="MB101" s="193" t="e">
        <f t="shared" si="630"/>
        <v>#N/A</v>
      </c>
      <c r="MC101" s="193" t="e">
        <f t="shared" si="626"/>
        <v>#N/A</v>
      </c>
      <c r="MD101" s="193" t="e">
        <f t="shared" si="626"/>
        <v>#N/A</v>
      </c>
      <c r="ME101" s="193" t="e">
        <f t="shared" si="626"/>
        <v>#N/A</v>
      </c>
      <c r="MF101" s="193" t="e">
        <f t="shared" si="626"/>
        <v>#N/A</v>
      </c>
      <c r="MG101" s="193" t="e">
        <f t="shared" si="626"/>
        <v>#N/A</v>
      </c>
      <c r="MH101" s="193" t="e">
        <f t="shared" si="626"/>
        <v>#N/A</v>
      </c>
      <c r="MI101" s="193" t="e">
        <f t="shared" si="626"/>
        <v>#N/A</v>
      </c>
      <c r="MJ101" s="193" t="e">
        <f t="shared" si="626"/>
        <v>#N/A</v>
      </c>
      <c r="MK101" s="193" t="e">
        <f t="shared" si="626"/>
        <v>#N/A</v>
      </c>
      <c r="ML101" s="193" t="e">
        <f t="shared" si="626"/>
        <v>#N/A</v>
      </c>
      <c r="MM101" s="193" t="e">
        <f t="shared" si="626"/>
        <v>#N/A</v>
      </c>
      <c r="MN101" s="193" t="e">
        <f t="shared" si="626"/>
        <v>#N/A</v>
      </c>
      <c r="MO101" s="193" t="e">
        <f t="shared" si="626"/>
        <v>#N/A</v>
      </c>
      <c r="MP101" s="193" t="e">
        <f t="shared" si="626"/>
        <v>#N/A</v>
      </c>
      <c r="MQ101" s="193" t="e">
        <f t="shared" si="626"/>
        <v>#N/A</v>
      </c>
      <c r="MR101" s="193" t="e">
        <f t="shared" ref="MR101:NF103" si="643">IF(ISNONTEXT($X101),IF($N101="R",_xlfn.BETA.DIST(EY101,$T101,$U101,FALSE,$G101,$I101),_xlfn.BETA.DIST(EY101,$U101,$T101,FALSE,$G101,$I101)),NA())</f>
        <v>#N/A</v>
      </c>
      <c r="MS101" s="193" t="e">
        <f t="shared" si="643"/>
        <v>#N/A</v>
      </c>
      <c r="MT101" s="193" t="e">
        <f t="shared" si="643"/>
        <v>#N/A</v>
      </c>
      <c r="MU101" s="193" t="e">
        <f t="shared" si="643"/>
        <v>#N/A</v>
      </c>
      <c r="MV101" s="193" t="e">
        <f t="shared" si="643"/>
        <v>#N/A</v>
      </c>
      <c r="MW101" s="193" t="e">
        <f t="shared" si="643"/>
        <v>#N/A</v>
      </c>
      <c r="MX101" s="193" t="e">
        <f t="shared" si="643"/>
        <v>#N/A</v>
      </c>
      <c r="MY101" s="193" t="e">
        <f t="shared" si="643"/>
        <v>#N/A</v>
      </c>
      <c r="MZ101" s="193" t="e">
        <f t="shared" si="643"/>
        <v>#N/A</v>
      </c>
      <c r="NA101" s="193" t="e">
        <f t="shared" si="643"/>
        <v>#N/A</v>
      </c>
      <c r="NB101" s="193" t="e">
        <f t="shared" si="643"/>
        <v>#N/A</v>
      </c>
      <c r="NC101" s="193" t="e">
        <f t="shared" si="643"/>
        <v>#N/A</v>
      </c>
      <c r="ND101" s="193" t="e">
        <f t="shared" si="643"/>
        <v>#N/A</v>
      </c>
      <c r="NE101" s="193" t="e">
        <f t="shared" si="643"/>
        <v>#N/A</v>
      </c>
      <c r="NF101" s="193" t="e">
        <f t="shared" si="643"/>
        <v>#N/A</v>
      </c>
      <c r="NG101" s="193" t="e">
        <f t="shared" si="386"/>
        <v>#N/A</v>
      </c>
      <c r="NH101" s="193" t="e">
        <f t="shared" si="623"/>
        <v>#N/A</v>
      </c>
      <c r="NI101" s="193" t="e">
        <f t="shared" si="623"/>
        <v>#N/A</v>
      </c>
      <c r="NJ101" s="193" t="e">
        <f t="shared" si="623"/>
        <v>#N/A</v>
      </c>
      <c r="NK101" s="193" t="e">
        <f t="shared" si="636"/>
        <v>#N/A</v>
      </c>
      <c r="NL101" s="193" t="e">
        <f t="shared" si="636"/>
        <v>#N/A</v>
      </c>
      <c r="NM101" s="193" t="e">
        <f t="shared" si="636"/>
        <v>#N/A</v>
      </c>
      <c r="NN101" s="193" t="e">
        <f t="shared" si="636"/>
        <v>#N/A</v>
      </c>
      <c r="NO101" s="193" t="e">
        <f t="shared" si="636"/>
        <v>#N/A</v>
      </c>
      <c r="NP101" s="193" t="e">
        <f t="shared" si="636"/>
        <v>#N/A</v>
      </c>
      <c r="NQ101" s="193" t="e">
        <f t="shared" si="636"/>
        <v>#N/A</v>
      </c>
      <c r="NR101" s="193" t="e">
        <f t="shared" si="636"/>
        <v>#N/A</v>
      </c>
      <c r="NS101" s="193" t="e">
        <f t="shared" si="636"/>
        <v>#N/A</v>
      </c>
      <c r="NT101" s="193" t="e">
        <f t="shared" si="636"/>
        <v>#N/A</v>
      </c>
      <c r="NU101" s="193" t="e">
        <f t="shared" si="636"/>
        <v>#N/A</v>
      </c>
      <c r="NV101" s="193" t="e">
        <f t="shared" si="636"/>
        <v>#N/A</v>
      </c>
      <c r="NW101" s="193" t="e">
        <f t="shared" si="636"/>
        <v>#N/A</v>
      </c>
      <c r="NX101" s="193" t="e">
        <f t="shared" si="636"/>
        <v>#N/A</v>
      </c>
      <c r="NY101" s="193" t="e">
        <f t="shared" si="636"/>
        <v>#N/A</v>
      </c>
      <c r="NZ101" s="193" t="e">
        <f t="shared" si="631"/>
        <v>#N/A</v>
      </c>
      <c r="OA101" s="193" t="e">
        <f t="shared" si="631"/>
        <v>#N/A</v>
      </c>
      <c r="OB101" s="193" t="e">
        <f t="shared" si="631"/>
        <v>#N/A</v>
      </c>
      <c r="OC101" s="193" t="e">
        <f t="shared" si="631"/>
        <v>#N/A</v>
      </c>
      <c r="OD101" s="193" t="e">
        <f t="shared" si="631"/>
        <v>#N/A</v>
      </c>
      <c r="OE101" s="193" t="e">
        <f t="shared" si="631"/>
        <v>#N/A</v>
      </c>
      <c r="OF101" s="193" t="e">
        <f t="shared" si="631"/>
        <v>#N/A</v>
      </c>
      <c r="OG101" s="193" t="e">
        <f t="shared" si="631"/>
        <v>#N/A</v>
      </c>
      <c r="OH101" s="193" t="e">
        <f t="shared" si="631"/>
        <v>#N/A</v>
      </c>
      <c r="OI101" s="193" t="e">
        <f t="shared" si="631"/>
        <v>#N/A</v>
      </c>
      <c r="OJ101" s="193" t="e">
        <f t="shared" si="631"/>
        <v>#N/A</v>
      </c>
      <c r="OK101" s="193" t="e">
        <f t="shared" si="631"/>
        <v>#N/A</v>
      </c>
      <c r="OL101" s="193" t="e">
        <f t="shared" si="631"/>
        <v>#N/A</v>
      </c>
      <c r="OM101" s="193" t="e">
        <f t="shared" si="631"/>
        <v>#N/A</v>
      </c>
      <c r="ON101" s="193" t="e">
        <f t="shared" si="631"/>
        <v>#N/A</v>
      </c>
      <c r="OO101" s="193" t="e">
        <f t="shared" si="627"/>
        <v>#N/A</v>
      </c>
      <c r="OP101" s="193" t="e">
        <f t="shared" si="627"/>
        <v>#N/A</v>
      </c>
      <c r="OQ101" s="193" t="e">
        <f t="shared" si="627"/>
        <v>#N/A</v>
      </c>
      <c r="OR101" s="193" t="e">
        <f t="shared" si="627"/>
        <v>#N/A</v>
      </c>
      <c r="OS101" s="193" t="e">
        <f t="shared" si="627"/>
        <v>#N/A</v>
      </c>
      <c r="OT101" s="193" t="e">
        <f t="shared" si="627"/>
        <v>#N/A</v>
      </c>
      <c r="OU101" s="193" t="e">
        <f t="shared" si="627"/>
        <v>#N/A</v>
      </c>
      <c r="OV101" s="193" t="e">
        <f t="shared" si="627"/>
        <v>#N/A</v>
      </c>
      <c r="OW101" s="193" t="e">
        <f t="shared" si="627"/>
        <v>#N/A</v>
      </c>
      <c r="OX101" s="193" t="e">
        <f t="shared" si="627"/>
        <v>#N/A</v>
      </c>
      <c r="OY101" s="193" t="e">
        <f t="shared" si="627"/>
        <v>#N/A</v>
      </c>
      <c r="OZ101" s="193" t="e">
        <f t="shared" si="627"/>
        <v>#N/A</v>
      </c>
      <c r="PA101" s="193" t="e">
        <f t="shared" si="627"/>
        <v>#N/A</v>
      </c>
      <c r="PB101" s="193" t="e">
        <f t="shared" si="627"/>
        <v>#N/A</v>
      </c>
      <c r="PC101" s="193" t="e">
        <f t="shared" si="627"/>
        <v>#N/A</v>
      </c>
      <c r="PD101" s="193" t="e">
        <f t="shared" ref="PD101:PR103" si="644">IF(ISNONTEXT($X101),IF($N101="R",_xlfn.BETA.DIST(HK101,$T101,$U101,FALSE,$G101,$I101),_xlfn.BETA.DIST(HK101,$U101,$T101,FALSE,$G101,$I101)),NA())</f>
        <v>#N/A</v>
      </c>
      <c r="PE101" s="193" t="e">
        <f t="shared" si="644"/>
        <v>#N/A</v>
      </c>
      <c r="PF101" s="193" t="e">
        <f t="shared" si="644"/>
        <v>#N/A</v>
      </c>
      <c r="PG101" s="193" t="e">
        <f t="shared" si="644"/>
        <v>#N/A</v>
      </c>
      <c r="PH101" s="193" t="e">
        <f t="shared" si="644"/>
        <v>#N/A</v>
      </c>
      <c r="PI101" s="193" t="e">
        <f t="shared" si="644"/>
        <v>#N/A</v>
      </c>
      <c r="PJ101" s="193" t="e">
        <f t="shared" si="644"/>
        <v>#N/A</v>
      </c>
      <c r="PK101" s="193" t="e">
        <f t="shared" si="644"/>
        <v>#N/A</v>
      </c>
      <c r="PL101" s="193" t="e">
        <f t="shared" si="644"/>
        <v>#N/A</v>
      </c>
      <c r="PM101" s="193" t="e">
        <f t="shared" si="644"/>
        <v>#N/A</v>
      </c>
      <c r="PN101" s="193" t="e">
        <f t="shared" si="644"/>
        <v>#N/A</v>
      </c>
      <c r="PO101" s="193" t="e">
        <f t="shared" si="644"/>
        <v>#N/A</v>
      </c>
      <c r="PP101" s="193" t="e">
        <f t="shared" si="644"/>
        <v>#N/A</v>
      </c>
      <c r="PQ101" s="193" t="e">
        <f t="shared" si="644"/>
        <v>#N/A</v>
      </c>
      <c r="PR101" s="193" t="e">
        <f t="shared" si="644"/>
        <v>#N/A</v>
      </c>
      <c r="PS101" s="193" t="e">
        <f t="shared" si="387"/>
        <v>#N/A</v>
      </c>
      <c r="PT101" s="193" t="e">
        <f t="shared" si="640"/>
        <v>#N/A</v>
      </c>
      <c r="PU101" s="193" t="e">
        <f t="shared" si="640"/>
        <v>#N/A</v>
      </c>
      <c r="PV101" s="193" t="e">
        <f t="shared" si="640"/>
        <v>#N/A</v>
      </c>
      <c r="PW101" s="193" t="e">
        <f t="shared" si="640"/>
        <v>#N/A</v>
      </c>
      <c r="PX101" s="193" t="e">
        <f t="shared" si="640"/>
        <v>#N/A</v>
      </c>
      <c r="PY101" s="193" t="e">
        <f t="shared" si="640"/>
        <v>#N/A</v>
      </c>
      <c r="PZ101" s="193" t="e">
        <f t="shared" si="640"/>
        <v>#N/A</v>
      </c>
      <c r="QA101" s="193" t="e">
        <f t="shared" si="640"/>
        <v>#N/A</v>
      </c>
    </row>
    <row r="102" spans="1:443" hidden="1" x14ac:dyDescent="0.45">
      <c r="A102" s="276"/>
      <c r="B102" s="277" t="str">
        <f>IF(OR($T102="",$U102=""),"",ROUND(_xlfn.BETA.INV(ABS(VLOOKUP($Z$1,VLookups!$A$30:$B$31,2,FALSE)-B$2),IF($N102="L",$U102,$T102),IF($N102="L",$T102,$U102),$G102,$I102),0))</f>
        <v/>
      </c>
      <c r="C102" s="287" t="str">
        <f t="shared" si="378"/>
        <v/>
      </c>
      <c r="D102" s="288" t="str">
        <f t="shared" si="379"/>
        <v/>
      </c>
      <c r="E102" s="134"/>
      <c r="F102" s="279"/>
      <c r="G102" s="280" t="str">
        <f t="shared" si="367"/>
        <v/>
      </c>
      <c r="H102" s="281"/>
      <c r="I102" s="280" t="str">
        <f t="shared" si="368"/>
        <v/>
      </c>
      <c r="J102" s="279"/>
      <c r="K102" s="135"/>
      <c r="L102" s="110" t="str">
        <f t="shared" si="369"/>
        <v/>
      </c>
      <c r="M102" s="21" t="str">
        <f t="shared" si="370"/>
        <v/>
      </c>
      <c r="N102" s="22" t="str">
        <f t="shared" si="371"/>
        <v/>
      </c>
      <c r="O102" s="23" t="str">
        <f>IF(M102="","",IF(OR($M102&lt;Skew!$B$3,$M102=Skew!$B$3),IF($M102&gt;Skew!$C$3,Skew!$A$3,IF($M102&gt;Skew!$C$4,Skew!$A$4,IF($M102&gt;Skew!$C$5,Skew!$A$5,IF($M102&gt;Skew!$C$6,Skew!$A$6,IF($M102&gt;Skew!$C$7,Skew!$A$7,IF($M102&gt;Skew!$C$8,Skew!$A$8,IF($M102&gt;Skew!$C$9,Skew!$A$9,IF($M102&gt;Skew!$C$10,Skew!$A$10,IF($M102&gt;Skew!$C$11,Skew!$A$11,IF($M102&gt;Skew!$C$12,Skew!$A$12,IF($M102&gt;Skew!$C$13,Skew!$A$13,IF($M102&gt;Skew!$C$14,Skew!$A$14,IF($M102&gt;Skew!$C$15,Skew!$A$15,IF($M102&gt;Skew!$C$16,Skew!$A$16,Skew!$A$17)
)))))))))))))))</f>
        <v/>
      </c>
      <c r="P102" s="22" t="str">
        <f>IF(M102="","",MATCH(O102,Skew!$A$3:$A$17,0))</f>
        <v/>
      </c>
      <c r="Q102" s="22" t="str">
        <f t="shared" si="357"/>
        <v/>
      </c>
      <c r="R102" s="24"/>
      <c r="S102" s="22" t="str">
        <f>IF(OR(M102="",R102=""),"",MATCH(R102,Confidence!$A$3:$A$12,0))</f>
        <v/>
      </c>
      <c r="T102" s="25" t="str">
        <f t="shared" si="358"/>
        <v/>
      </c>
      <c r="U102" s="25" t="str">
        <f t="shared" si="359"/>
        <v/>
      </c>
      <c r="V102" s="22"/>
      <c r="W102" s="102" t="str">
        <f t="shared" si="360"/>
        <v/>
      </c>
      <c r="X102" s="102" t="str">
        <f t="shared" si="361"/>
        <v/>
      </c>
      <c r="Y102" s="37" t="str">
        <f t="shared" si="362"/>
        <v/>
      </c>
      <c r="Z102" s="115"/>
      <c r="AA102" s="204" t="str">
        <f>IF(AND(G102&gt;0,H102&gt;0,I102&gt;0,T102&gt;0,U102&gt;0,Z102&gt;0,NOT(R102="")),ABS(VLOOKUP($Z$1,VLookups!$A$30:$B$31,2,FALSE)-_xlfn.BETA.DIST(Z102,IF(N102="L",U102,T102),IF(N102="L",T102,U102),TRUE,G102,I102)),"")</f>
        <v/>
      </c>
      <c r="AB102" s="112" t="str">
        <f>IF(OR($T102="",$U102=""),"",_xlfn.BETA.INV(ABS(VLOOKUP($Z$1,VLookups!$A$30:$B$31,2,FALSE)-AB$3),IF($N102="L",$U102,$T102),IF($N102="L",$T102,$U102),$G102,$I102))</f>
        <v/>
      </c>
      <c r="AC102" s="113" t="str">
        <f>IF(OR($T102="",$U102=""),"",_xlfn.BETA.INV(ABS(VLOOKUP($Z$1,VLookups!$A$30:$B$31,2,FALSE)-AC$3),IF($N102="L",$U102,$T102),IF($N102="L",$T102,$U102),$G102,$I102))</f>
        <v/>
      </c>
      <c r="AD102" s="112" t="str">
        <f>IF(OR($T102="",$U102=""),"",_xlfn.BETA.INV(ABS(VLOOKUP($Z$1,VLookups!$A$30:$B$31,2,FALSE)-AD$3),IF($N102="L",$U102,$T102),IF($N102="L",$T102,$U102),$G102,$I102))</f>
        <v/>
      </c>
      <c r="AE102" s="113" t="str">
        <f>IF(OR($T102="",$U102=""),"",_xlfn.BETA.INV(ABS(VLOOKUP($Z$1,VLookups!$A$30:$B$31,2,FALSE)-AE$3),IF($N102="L",$U102,$T102),IF($N102="L",$T102,$U102),$G102,$I102))</f>
        <v/>
      </c>
      <c r="AF102" s="112" t="str">
        <f>IF(OR($T102="",$U102=""),"",_xlfn.BETA.INV(ABS(VLOOKUP($Z$1,VLookups!$A$30:$B$31,2,FALSE)-AF$3),IF($N102="L",$U102,$T102),IF($N102="L",$T102,$U102),$G102,$I102))</f>
        <v/>
      </c>
      <c r="AG102" s="113" t="str">
        <f>IF(OR($T102="",$U102=""),"",_xlfn.BETA.INV(ABS(VLOOKUP($Z$1,VLookups!$A$30:$B$31,2,FALSE)-AG$3),IF($N102="L",$U102,$T102),IF($N102="L",$T102,$U102),$G102,$I102))</f>
        <v/>
      </c>
      <c r="AH102" s="112" t="str">
        <f>IF(OR($T102="",$U102=""),"",_xlfn.BETA.INV(ABS(VLOOKUP($Z$1,VLookups!$A$30:$B$31,2,FALSE)-AH$3),IF($N102="L",$U102,$T102),IF($N102="L",$T102,$U102),$G102,$I102))</f>
        <v/>
      </c>
      <c r="AI102" s="113" t="str">
        <f>IF(OR($T102="",$U102=""),"",_xlfn.BETA.INV(ABS(VLOOKUP($Z$1,VLookups!$A$30:$B$31,2,FALSE)-AI$3),IF($N102="L",$U102,$T102),IF($N102="L",$T102,$U102),$G102,$I102))</f>
        <v/>
      </c>
      <c r="AJ102" s="112" t="str">
        <f>IF(OR($T102="",$U102=""),"",_xlfn.BETA.INV(ABS(VLOOKUP($Z$1,VLookups!$A$30:$B$31,2,FALSE)-AJ$3),IF($N102="L",$U102,$T102),IF($N102="L",$T102,$U102),$G102,$I102))</f>
        <v/>
      </c>
      <c r="AK102" s="113" t="str">
        <f>IF(OR($T102="",$U102=""),"",_xlfn.BETA.INV(ABS(VLOOKUP($Z$1,VLookups!$A$30:$B$31,2,FALSE)-AK$3),IF($N102="L",$U102,$T102),IF($N102="L",$T102,$U102),$G102,$I102))</f>
        <v/>
      </c>
      <c r="AL102" s="112" t="str">
        <f>IF(OR($T102="",$U102=""),"",_xlfn.BETA.INV(ABS(VLOOKUP($Z$1,VLookups!$A$30:$B$31,2,FALSE)-AL$3),IF($N102="L",$U102,$T102),IF($N102="L",$T102,$U102),$G102,$I102))</f>
        <v/>
      </c>
      <c r="AM102" s="113" t="str">
        <f>IF(OR($T102="",$U102=""),"",_xlfn.BETA.INV(ABS(VLOOKUP($Z$1,VLookups!$A$30:$B$31,2,FALSE)-AM$3),IF($N102="L",$U102,$T102),IF($N102="L",$T102,$U102),$G102,$I102))</f>
        <v/>
      </c>
      <c r="AN102" s="15"/>
      <c r="AO102" s="194" t="str">
        <f t="shared" si="372"/>
        <v/>
      </c>
      <c r="AP102" s="192" t="str">
        <f t="shared" si="373"/>
        <v/>
      </c>
      <c r="AQ102" s="177" t="str">
        <f t="shared" ref="AQ102" si="645">IF(ISNONTEXT($AO102),AP102+$AO102,"")</f>
        <v/>
      </c>
      <c r="AR102" s="177" t="str">
        <f t="shared" si="389"/>
        <v/>
      </c>
      <c r="AS102" s="177" t="str">
        <f t="shared" si="390"/>
        <v/>
      </c>
      <c r="AT102" s="177" t="str">
        <f t="shared" si="391"/>
        <v/>
      </c>
      <c r="AU102" s="177" t="str">
        <f t="shared" si="392"/>
        <v/>
      </c>
      <c r="AV102" s="177" t="str">
        <f t="shared" si="393"/>
        <v/>
      </c>
      <c r="AW102" s="177" t="str">
        <f t="shared" si="394"/>
        <v/>
      </c>
      <c r="AX102" s="177" t="str">
        <f t="shared" si="395"/>
        <v/>
      </c>
      <c r="AY102" s="177" t="str">
        <f t="shared" si="396"/>
        <v/>
      </c>
      <c r="AZ102" s="177" t="str">
        <f t="shared" si="397"/>
        <v/>
      </c>
      <c r="BA102" s="177" t="str">
        <f t="shared" si="398"/>
        <v/>
      </c>
      <c r="BB102" s="177" t="str">
        <f t="shared" si="399"/>
        <v/>
      </c>
      <c r="BC102" s="177" t="str">
        <f t="shared" si="400"/>
        <v/>
      </c>
      <c r="BD102" s="177" t="str">
        <f t="shared" si="401"/>
        <v/>
      </c>
      <c r="BE102" s="177" t="str">
        <f t="shared" si="402"/>
        <v/>
      </c>
      <c r="BF102" s="177" t="str">
        <f t="shared" si="403"/>
        <v/>
      </c>
      <c r="BG102" s="177" t="str">
        <f t="shared" si="404"/>
        <v/>
      </c>
      <c r="BH102" s="177" t="str">
        <f t="shared" si="405"/>
        <v/>
      </c>
      <c r="BI102" s="177" t="str">
        <f t="shared" si="406"/>
        <v/>
      </c>
      <c r="BJ102" s="177" t="str">
        <f t="shared" si="407"/>
        <v/>
      </c>
      <c r="BK102" s="177" t="str">
        <f t="shared" si="408"/>
        <v/>
      </c>
      <c r="BL102" s="177" t="str">
        <f t="shared" si="409"/>
        <v/>
      </c>
      <c r="BM102" s="177" t="str">
        <f t="shared" si="410"/>
        <v/>
      </c>
      <c r="BN102" s="177" t="str">
        <f t="shared" si="411"/>
        <v/>
      </c>
      <c r="BO102" s="177" t="str">
        <f t="shared" si="412"/>
        <v/>
      </c>
      <c r="BP102" s="177" t="str">
        <f t="shared" si="413"/>
        <v/>
      </c>
      <c r="BQ102" s="177" t="str">
        <f t="shared" si="414"/>
        <v/>
      </c>
      <c r="BR102" s="177" t="str">
        <f t="shared" si="415"/>
        <v/>
      </c>
      <c r="BS102" s="177" t="str">
        <f t="shared" si="416"/>
        <v/>
      </c>
      <c r="BT102" s="177" t="str">
        <f t="shared" si="417"/>
        <v/>
      </c>
      <c r="BU102" s="177" t="str">
        <f t="shared" si="418"/>
        <v/>
      </c>
      <c r="BV102" s="177" t="str">
        <f t="shared" si="419"/>
        <v/>
      </c>
      <c r="BW102" s="177" t="str">
        <f t="shared" si="420"/>
        <v/>
      </c>
      <c r="BX102" s="177" t="str">
        <f t="shared" si="421"/>
        <v/>
      </c>
      <c r="BY102" s="177" t="str">
        <f t="shared" si="422"/>
        <v/>
      </c>
      <c r="BZ102" s="177" t="str">
        <f t="shared" si="423"/>
        <v/>
      </c>
      <c r="CA102" s="177" t="str">
        <f t="shared" si="424"/>
        <v/>
      </c>
      <c r="CB102" s="177" t="str">
        <f t="shared" si="425"/>
        <v/>
      </c>
      <c r="CC102" s="177" t="str">
        <f t="shared" si="426"/>
        <v/>
      </c>
      <c r="CD102" s="177" t="str">
        <f t="shared" si="427"/>
        <v/>
      </c>
      <c r="CE102" s="177" t="str">
        <f t="shared" si="428"/>
        <v/>
      </c>
      <c r="CF102" s="177" t="str">
        <f t="shared" si="429"/>
        <v/>
      </c>
      <c r="CG102" s="177" t="str">
        <f t="shared" si="430"/>
        <v/>
      </c>
      <c r="CH102" s="177" t="str">
        <f t="shared" si="431"/>
        <v/>
      </c>
      <c r="CI102" s="177" t="str">
        <f t="shared" si="432"/>
        <v/>
      </c>
      <c r="CJ102" s="177" t="str">
        <f t="shared" si="433"/>
        <v/>
      </c>
      <c r="CK102" s="177" t="str">
        <f t="shared" si="434"/>
        <v/>
      </c>
      <c r="CL102" s="177" t="str">
        <f t="shared" si="435"/>
        <v/>
      </c>
      <c r="CM102" s="177" t="str">
        <f t="shared" si="436"/>
        <v/>
      </c>
      <c r="CN102" s="177" t="str">
        <f t="shared" si="437"/>
        <v/>
      </c>
      <c r="CO102" s="177" t="str">
        <f t="shared" si="438"/>
        <v/>
      </c>
      <c r="CP102" s="177" t="str">
        <f t="shared" si="439"/>
        <v/>
      </c>
      <c r="CQ102" s="177" t="str">
        <f t="shared" si="440"/>
        <v/>
      </c>
      <c r="CR102" s="177" t="str">
        <f t="shared" si="441"/>
        <v/>
      </c>
      <c r="CS102" s="177" t="str">
        <f t="shared" si="442"/>
        <v/>
      </c>
      <c r="CT102" s="177" t="str">
        <f t="shared" si="443"/>
        <v/>
      </c>
      <c r="CU102" s="177" t="str">
        <f t="shared" si="444"/>
        <v/>
      </c>
      <c r="CV102" s="177" t="str">
        <f t="shared" si="445"/>
        <v/>
      </c>
      <c r="CW102" s="177" t="str">
        <f t="shared" si="446"/>
        <v/>
      </c>
      <c r="CX102" s="177" t="str">
        <f t="shared" si="447"/>
        <v/>
      </c>
      <c r="CY102" s="177" t="str">
        <f t="shared" si="448"/>
        <v/>
      </c>
      <c r="CZ102" s="177" t="str">
        <f t="shared" si="449"/>
        <v/>
      </c>
      <c r="DA102" s="177" t="str">
        <f t="shared" si="450"/>
        <v/>
      </c>
      <c r="DB102" s="177" t="str">
        <f t="shared" si="451"/>
        <v/>
      </c>
      <c r="DC102" s="177" t="str">
        <f t="shared" si="382"/>
        <v/>
      </c>
      <c r="DD102" s="177" t="str">
        <f t="shared" si="452"/>
        <v/>
      </c>
      <c r="DE102" s="177" t="str">
        <f t="shared" si="453"/>
        <v/>
      </c>
      <c r="DF102" s="177" t="str">
        <f t="shared" si="454"/>
        <v/>
      </c>
      <c r="DG102" s="177" t="str">
        <f t="shared" si="455"/>
        <v/>
      </c>
      <c r="DH102" s="177" t="str">
        <f t="shared" si="456"/>
        <v/>
      </c>
      <c r="DI102" s="177" t="str">
        <f t="shared" si="457"/>
        <v/>
      </c>
      <c r="DJ102" s="177" t="str">
        <f t="shared" si="458"/>
        <v/>
      </c>
      <c r="DK102" s="177" t="str">
        <f t="shared" si="459"/>
        <v/>
      </c>
      <c r="DL102" s="177" t="str">
        <f t="shared" si="460"/>
        <v/>
      </c>
      <c r="DM102" s="177" t="str">
        <f t="shared" si="461"/>
        <v/>
      </c>
      <c r="DN102" s="177" t="str">
        <f t="shared" si="462"/>
        <v/>
      </c>
      <c r="DO102" s="177" t="str">
        <f t="shared" si="463"/>
        <v/>
      </c>
      <c r="DP102" s="177" t="str">
        <f t="shared" si="464"/>
        <v/>
      </c>
      <c r="DQ102" s="177" t="str">
        <f t="shared" si="465"/>
        <v/>
      </c>
      <c r="DR102" s="177" t="str">
        <f t="shared" si="466"/>
        <v/>
      </c>
      <c r="DS102" s="177" t="str">
        <f t="shared" si="467"/>
        <v/>
      </c>
      <c r="DT102" s="177" t="str">
        <f t="shared" si="468"/>
        <v/>
      </c>
      <c r="DU102" s="177" t="str">
        <f t="shared" si="469"/>
        <v/>
      </c>
      <c r="DV102" s="177" t="str">
        <f t="shared" si="470"/>
        <v/>
      </c>
      <c r="DW102" s="177" t="str">
        <f t="shared" si="471"/>
        <v/>
      </c>
      <c r="DX102" s="177" t="str">
        <f t="shared" si="472"/>
        <v/>
      </c>
      <c r="DY102" s="177" t="str">
        <f t="shared" si="473"/>
        <v/>
      </c>
      <c r="DZ102" s="177" t="str">
        <f t="shared" si="474"/>
        <v/>
      </c>
      <c r="EA102" s="177" t="str">
        <f t="shared" si="475"/>
        <v/>
      </c>
      <c r="EB102" s="177" t="str">
        <f t="shared" si="476"/>
        <v/>
      </c>
      <c r="EC102" s="177" t="str">
        <f t="shared" si="477"/>
        <v/>
      </c>
      <c r="ED102" s="177" t="str">
        <f t="shared" si="478"/>
        <v/>
      </c>
      <c r="EE102" s="177" t="str">
        <f t="shared" si="479"/>
        <v/>
      </c>
      <c r="EF102" s="177" t="str">
        <f t="shared" si="480"/>
        <v/>
      </c>
      <c r="EG102" s="177" t="str">
        <f t="shared" si="481"/>
        <v/>
      </c>
      <c r="EH102" s="177" t="str">
        <f t="shared" si="482"/>
        <v/>
      </c>
      <c r="EI102" s="177" t="str">
        <f t="shared" si="483"/>
        <v/>
      </c>
      <c r="EJ102" s="177" t="str">
        <f t="shared" si="484"/>
        <v/>
      </c>
      <c r="EK102" s="177" t="str">
        <f t="shared" si="485"/>
        <v/>
      </c>
      <c r="EL102" s="177" t="str">
        <f t="shared" si="486"/>
        <v/>
      </c>
      <c r="EM102" s="177" t="str">
        <f t="shared" si="487"/>
        <v/>
      </c>
      <c r="EN102" s="177" t="str">
        <f t="shared" si="488"/>
        <v/>
      </c>
      <c r="EO102" s="177" t="str">
        <f t="shared" si="489"/>
        <v/>
      </c>
      <c r="EP102" s="177" t="str">
        <f t="shared" si="490"/>
        <v/>
      </c>
      <c r="EQ102" s="177" t="str">
        <f t="shared" si="491"/>
        <v/>
      </c>
      <c r="ER102" s="177" t="str">
        <f t="shared" si="492"/>
        <v/>
      </c>
      <c r="ES102" s="177" t="str">
        <f t="shared" si="493"/>
        <v/>
      </c>
      <c r="ET102" s="177" t="str">
        <f t="shared" si="494"/>
        <v/>
      </c>
      <c r="EU102" s="177" t="str">
        <f t="shared" si="495"/>
        <v/>
      </c>
      <c r="EV102" s="177" t="str">
        <f t="shared" si="496"/>
        <v/>
      </c>
      <c r="EW102" s="177" t="str">
        <f t="shared" si="497"/>
        <v/>
      </c>
      <c r="EX102" s="177" t="str">
        <f t="shared" si="498"/>
        <v/>
      </c>
      <c r="EY102" s="177" t="str">
        <f t="shared" si="499"/>
        <v/>
      </c>
      <c r="EZ102" s="177" t="str">
        <f t="shared" si="500"/>
        <v/>
      </c>
      <c r="FA102" s="177" t="str">
        <f t="shared" si="501"/>
        <v/>
      </c>
      <c r="FB102" s="177" t="str">
        <f t="shared" si="502"/>
        <v/>
      </c>
      <c r="FC102" s="177" t="str">
        <f t="shared" si="503"/>
        <v/>
      </c>
      <c r="FD102" s="177" t="str">
        <f t="shared" si="504"/>
        <v/>
      </c>
      <c r="FE102" s="177" t="str">
        <f t="shared" si="505"/>
        <v/>
      </c>
      <c r="FF102" s="177" t="str">
        <f t="shared" si="506"/>
        <v/>
      </c>
      <c r="FG102" s="177" t="str">
        <f t="shared" si="507"/>
        <v/>
      </c>
      <c r="FH102" s="177" t="str">
        <f t="shared" si="508"/>
        <v/>
      </c>
      <c r="FI102" s="177" t="str">
        <f t="shared" si="509"/>
        <v/>
      </c>
      <c r="FJ102" s="177" t="str">
        <f t="shared" si="510"/>
        <v/>
      </c>
      <c r="FK102" s="177" t="str">
        <f t="shared" si="511"/>
        <v/>
      </c>
      <c r="FL102" s="177" t="str">
        <f t="shared" si="512"/>
        <v/>
      </c>
      <c r="FM102" s="177" t="str">
        <f t="shared" si="513"/>
        <v/>
      </c>
      <c r="FN102" s="177" t="str">
        <f t="shared" si="514"/>
        <v/>
      </c>
      <c r="FO102" s="177" t="str">
        <f t="shared" si="383"/>
        <v/>
      </c>
      <c r="FP102" s="177" t="str">
        <f t="shared" si="515"/>
        <v/>
      </c>
      <c r="FQ102" s="177" t="str">
        <f t="shared" si="516"/>
        <v/>
      </c>
      <c r="FR102" s="177" t="str">
        <f t="shared" si="517"/>
        <v/>
      </c>
      <c r="FS102" s="177" t="str">
        <f t="shared" si="518"/>
        <v/>
      </c>
      <c r="FT102" s="177" t="str">
        <f t="shared" si="519"/>
        <v/>
      </c>
      <c r="FU102" s="177" t="str">
        <f t="shared" si="520"/>
        <v/>
      </c>
      <c r="FV102" s="177" t="str">
        <f t="shared" si="521"/>
        <v/>
      </c>
      <c r="FW102" s="177" t="str">
        <f t="shared" si="522"/>
        <v/>
      </c>
      <c r="FX102" s="177" t="str">
        <f t="shared" si="523"/>
        <v/>
      </c>
      <c r="FY102" s="177" t="str">
        <f t="shared" si="524"/>
        <v/>
      </c>
      <c r="FZ102" s="177" t="str">
        <f t="shared" si="525"/>
        <v/>
      </c>
      <c r="GA102" s="177" t="str">
        <f t="shared" si="526"/>
        <v/>
      </c>
      <c r="GB102" s="177" t="str">
        <f t="shared" si="527"/>
        <v/>
      </c>
      <c r="GC102" s="177" t="str">
        <f t="shared" si="528"/>
        <v/>
      </c>
      <c r="GD102" s="177" t="str">
        <f t="shared" si="529"/>
        <v/>
      </c>
      <c r="GE102" s="177" t="str">
        <f t="shared" si="530"/>
        <v/>
      </c>
      <c r="GF102" s="177" t="str">
        <f t="shared" si="531"/>
        <v/>
      </c>
      <c r="GG102" s="177" t="str">
        <f t="shared" si="532"/>
        <v/>
      </c>
      <c r="GH102" s="177" t="str">
        <f t="shared" si="533"/>
        <v/>
      </c>
      <c r="GI102" s="177" t="str">
        <f t="shared" si="534"/>
        <v/>
      </c>
      <c r="GJ102" s="177" t="str">
        <f t="shared" si="535"/>
        <v/>
      </c>
      <c r="GK102" s="177" t="str">
        <f t="shared" si="536"/>
        <v/>
      </c>
      <c r="GL102" s="177" t="str">
        <f t="shared" si="537"/>
        <v/>
      </c>
      <c r="GM102" s="177" t="str">
        <f t="shared" si="538"/>
        <v/>
      </c>
      <c r="GN102" s="177" t="str">
        <f t="shared" si="539"/>
        <v/>
      </c>
      <c r="GO102" s="177" t="str">
        <f t="shared" si="540"/>
        <v/>
      </c>
      <c r="GP102" s="177" t="str">
        <f t="shared" si="541"/>
        <v/>
      </c>
      <c r="GQ102" s="177" t="str">
        <f t="shared" si="542"/>
        <v/>
      </c>
      <c r="GR102" s="177" t="str">
        <f t="shared" si="543"/>
        <v/>
      </c>
      <c r="GS102" s="177" t="str">
        <f t="shared" si="544"/>
        <v/>
      </c>
      <c r="GT102" s="177" t="str">
        <f t="shared" si="545"/>
        <v/>
      </c>
      <c r="GU102" s="177" t="str">
        <f t="shared" si="546"/>
        <v/>
      </c>
      <c r="GV102" s="177" t="str">
        <f t="shared" si="547"/>
        <v/>
      </c>
      <c r="GW102" s="177" t="str">
        <f t="shared" si="548"/>
        <v/>
      </c>
      <c r="GX102" s="177" t="str">
        <f t="shared" si="549"/>
        <v/>
      </c>
      <c r="GY102" s="177" t="str">
        <f t="shared" si="550"/>
        <v/>
      </c>
      <c r="GZ102" s="177" t="str">
        <f t="shared" si="551"/>
        <v/>
      </c>
      <c r="HA102" s="177" t="str">
        <f t="shared" si="552"/>
        <v/>
      </c>
      <c r="HB102" s="177" t="str">
        <f t="shared" si="553"/>
        <v/>
      </c>
      <c r="HC102" s="177" t="str">
        <f t="shared" si="554"/>
        <v/>
      </c>
      <c r="HD102" s="177" t="str">
        <f t="shared" si="555"/>
        <v/>
      </c>
      <c r="HE102" s="177" t="str">
        <f t="shared" si="556"/>
        <v/>
      </c>
      <c r="HF102" s="177" t="str">
        <f t="shared" si="557"/>
        <v/>
      </c>
      <c r="HG102" s="177" t="str">
        <f t="shared" si="558"/>
        <v/>
      </c>
      <c r="HH102" s="177" t="str">
        <f t="shared" si="559"/>
        <v/>
      </c>
      <c r="HI102" s="177" t="str">
        <f t="shared" si="560"/>
        <v/>
      </c>
      <c r="HJ102" s="177" t="str">
        <f t="shared" si="561"/>
        <v/>
      </c>
      <c r="HK102" s="177" t="str">
        <f t="shared" si="562"/>
        <v/>
      </c>
      <c r="HL102" s="177" t="str">
        <f t="shared" si="563"/>
        <v/>
      </c>
      <c r="HM102" s="177" t="str">
        <f t="shared" si="564"/>
        <v/>
      </c>
      <c r="HN102" s="177" t="str">
        <f t="shared" si="565"/>
        <v/>
      </c>
      <c r="HO102" s="177" t="str">
        <f t="shared" si="566"/>
        <v/>
      </c>
      <c r="HP102" s="177" t="str">
        <f t="shared" si="567"/>
        <v/>
      </c>
      <c r="HQ102" s="177" t="str">
        <f t="shared" si="568"/>
        <v/>
      </c>
      <c r="HR102" s="177" t="str">
        <f t="shared" si="569"/>
        <v/>
      </c>
      <c r="HS102" s="177" t="str">
        <f t="shared" si="570"/>
        <v/>
      </c>
      <c r="HT102" s="177" t="str">
        <f t="shared" si="571"/>
        <v/>
      </c>
      <c r="HU102" s="177" t="str">
        <f t="shared" si="572"/>
        <v/>
      </c>
      <c r="HV102" s="177" t="str">
        <f t="shared" si="573"/>
        <v/>
      </c>
      <c r="HW102" s="177" t="str">
        <f t="shared" si="574"/>
        <v/>
      </c>
      <c r="HX102" s="177" t="str">
        <f t="shared" si="575"/>
        <v/>
      </c>
      <c r="HY102" s="177" t="str">
        <f t="shared" si="576"/>
        <v/>
      </c>
      <c r="HZ102" s="177" t="str">
        <f t="shared" si="577"/>
        <v/>
      </c>
      <c r="IA102" s="177" t="str">
        <f t="shared" si="384"/>
        <v/>
      </c>
      <c r="IB102" s="177" t="str">
        <f t="shared" si="602"/>
        <v/>
      </c>
      <c r="IC102" s="177" t="str">
        <f t="shared" si="603"/>
        <v/>
      </c>
      <c r="ID102" s="177" t="str">
        <f t="shared" si="604"/>
        <v/>
      </c>
      <c r="IE102" s="177" t="str">
        <f t="shared" si="605"/>
        <v/>
      </c>
      <c r="IF102" s="177" t="str">
        <f t="shared" si="606"/>
        <v/>
      </c>
      <c r="IG102" s="177" t="str">
        <f t="shared" si="607"/>
        <v/>
      </c>
      <c r="IH102" s="192" t="str">
        <f t="shared" si="364"/>
        <v/>
      </c>
      <c r="II102" s="193" t="e">
        <f t="shared" si="365"/>
        <v>#N/A</v>
      </c>
      <c r="IJ102" s="193" t="e">
        <f t="shared" si="621"/>
        <v>#N/A</v>
      </c>
      <c r="IK102" s="193" t="e">
        <f t="shared" si="621"/>
        <v>#N/A</v>
      </c>
      <c r="IL102" s="193" t="e">
        <f t="shared" si="621"/>
        <v>#N/A</v>
      </c>
      <c r="IM102" s="193" t="e">
        <f t="shared" si="634"/>
        <v>#N/A</v>
      </c>
      <c r="IN102" s="193" t="e">
        <f t="shared" si="634"/>
        <v>#N/A</v>
      </c>
      <c r="IO102" s="193" t="e">
        <f t="shared" si="634"/>
        <v>#N/A</v>
      </c>
      <c r="IP102" s="193" t="e">
        <f t="shared" si="634"/>
        <v>#N/A</v>
      </c>
      <c r="IQ102" s="193" t="e">
        <f t="shared" si="634"/>
        <v>#N/A</v>
      </c>
      <c r="IR102" s="193" t="e">
        <f t="shared" si="634"/>
        <v>#N/A</v>
      </c>
      <c r="IS102" s="193" t="e">
        <f t="shared" si="634"/>
        <v>#N/A</v>
      </c>
      <c r="IT102" s="193" t="e">
        <f t="shared" si="634"/>
        <v>#N/A</v>
      </c>
      <c r="IU102" s="193" t="e">
        <f t="shared" si="634"/>
        <v>#N/A</v>
      </c>
      <c r="IV102" s="193" t="e">
        <f t="shared" si="634"/>
        <v>#N/A</v>
      </c>
      <c r="IW102" s="193" t="e">
        <f t="shared" si="634"/>
        <v>#N/A</v>
      </c>
      <c r="IX102" s="193" t="e">
        <f t="shared" si="634"/>
        <v>#N/A</v>
      </c>
      <c r="IY102" s="193" t="e">
        <f t="shared" si="634"/>
        <v>#N/A</v>
      </c>
      <c r="IZ102" s="193" t="e">
        <f t="shared" si="634"/>
        <v>#N/A</v>
      </c>
      <c r="JA102" s="193" t="e">
        <f t="shared" si="634"/>
        <v>#N/A</v>
      </c>
      <c r="JB102" s="193" t="e">
        <f t="shared" si="629"/>
        <v>#N/A</v>
      </c>
      <c r="JC102" s="193" t="e">
        <f t="shared" si="629"/>
        <v>#N/A</v>
      </c>
      <c r="JD102" s="193" t="e">
        <f t="shared" si="629"/>
        <v>#N/A</v>
      </c>
      <c r="JE102" s="193" t="e">
        <f t="shared" si="629"/>
        <v>#N/A</v>
      </c>
      <c r="JF102" s="193" t="e">
        <f t="shared" si="629"/>
        <v>#N/A</v>
      </c>
      <c r="JG102" s="193" t="e">
        <f t="shared" si="629"/>
        <v>#N/A</v>
      </c>
      <c r="JH102" s="193" t="e">
        <f t="shared" si="629"/>
        <v>#N/A</v>
      </c>
      <c r="JI102" s="193" t="e">
        <f t="shared" si="629"/>
        <v>#N/A</v>
      </c>
      <c r="JJ102" s="193" t="e">
        <f t="shared" si="629"/>
        <v>#N/A</v>
      </c>
      <c r="JK102" s="193" t="e">
        <f t="shared" si="629"/>
        <v>#N/A</v>
      </c>
      <c r="JL102" s="193" t="e">
        <f t="shared" si="629"/>
        <v>#N/A</v>
      </c>
      <c r="JM102" s="193" t="e">
        <f t="shared" si="629"/>
        <v>#N/A</v>
      </c>
      <c r="JN102" s="193" t="e">
        <f t="shared" si="629"/>
        <v>#N/A</v>
      </c>
      <c r="JO102" s="193" t="e">
        <f t="shared" si="629"/>
        <v>#N/A</v>
      </c>
      <c r="JP102" s="193" t="e">
        <f t="shared" si="629"/>
        <v>#N/A</v>
      </c>
      <c r="JQ102" s="193" t="e">
        <f t="shared" si="625"/>
        <v>#N/A</v>
      </c>
      <c r="JR102" s="193" t="e">
        <f t="shared" si="625"/>
        <v>#N/A</v>
      </c>
      <c r="JS102" s="193" t="e">
        <f t="shared" si="625"/>
        <v>#N/A</v>
      </c>
      <c r="JT102" s="193" t="e">
        <f t="shared" si="625"/>
        <v>#N/A</v>
      </c>
      <c r="JU102" s="193" t="e">
        <f t="shared" si="625"/>
        <v>#N/A</v>
      </c>
      <c r="JV102" s="193" t="e">
        <f t="shared" si="625"/>
        <v>#N/A</v>
      </c>
      <c r="JW102" s="193" t="e">
        <f t="shared" si="625"/>
        <v>#N/A</v>
      </c>
      <c r="JX102" s="193" t="e">
        <f t="shared" si="625"/>
        <v>#N/A</v>
      </c>
      <c r="JY102" s="193" t="e">
        <f t="shared" si="625"/>
        <v>#N/A</v>
      </c>
      <c r="JZ102" s="193" t="e">
        <f t="shared" si="625"/>
        <v>#N/A</v>
      </c>
      <c r="KA102" s="193" t="e">
        <f t="shared" si="625"/>
        <v>#N/A</v>
      </c>
      <c r="KB102" s="193" t="e">
        <f t="shared" si="625"/>
        <v>#N/A</v>
      </c>
      <c r="KC102" s="193" t="e">
        <f t="shared" si="625"/>
        <v>#N/A</v>
      </c>
      <c r="KD102" s="193" t="e">
        <f t="shared" si="625"/>
        <v>#N/A</v>
      </c>
      <c r="KE102" s="193" t="e">
        <f t="shared" si="625"/>
        <v>#N/A</v>
      </c>
      <c r="KF102" s="193" t="e">
        <f t="shared" si="642"/>
        <v>#N/A</v>
      </c>
      <c r="KG102" s="193" t="e">
        <f t="shared" si="642"/>
        <v>#N/A</v>
      </c>
      <c r="KH102" s="193" t="e">
        <f t="shared" si="642"/>
        <v>#N/A</v>
      </c>
      <c r="KI102" s="193" t="e">
        <f t="shared" si="642"/>
        <v>#N/A</v>
      </c>
      <c r="KJ102" s="193" t="e">
        <f t="shared" si="642"/>
        <v>#N/A</v>
      </c>
      <c r="KK102" s="193" t="e">
        <f t="shared" si="642"/>
        <v>#N/A</v>
      </c>
      <c r="KL102" s="193" t="e">
        <f t="shared" si="642"/>
        <v>#N/A</v>
      </c>
      <c r="KM102" s="193" t="e">
        <f t="shared" si="642"/>
        <v>#N/A</v>
      </c>
      <c r="KN102" s="193" t="e">
        <f t="shared" si="642"/>
        <v>#N/A</v>
      </c>
      <c r="KO102" s="193" t="e">
        <f t="shared" si="642"/>
        <v>#N/A</v>
      </c>
      <c r="KP102" s="193" t="e">
        <f t="shared" si="642"/>
        <v>#N/A</v>
      </c>
      <c r="KQ102" s="193" t="e">
        <f t="shared" si="642"/>
        <v>#N/A</v>
      </c>
      <c r="KR102" s="193" t="e">
        <f t="shared" si="642"/>
        <v>#N/A</v>
      </c>
      <c r="KS102" s="193" t="e">
        <f t="shared" si="642"/>
        <v>#N/A</v>
      </c>
      <c r="KT102" s="193" t="e">
        <f t="shared" si="642"/>
        <v>#N/A</v>
      </c>
      <c r="KU102" s="193" t="e">
        <f t="shared" si="385"/>
        <v>#N/A</v>
      </c>
      <c r="KV102" s="193" t="e">
        <f t="shared" si="622"/>
        <v>#N/A</v>
      </c>
      <c r="KW102" s="193" t="e">
        <f t="shared" si="622"/>
        <v>#N/A</v>
      </c>
      <c r="KX102" s="193" t="e">
        <f t="shared" si="622"/>
        <v>#N/A</v>
      </c>
      <c r="KY102" s="193" t="e">
        <f t="shared" si="635"/>
        <v>#N/A</v>
      </c>
      <c r="KZ102" s="193" t="e">
        <f t="shared" si="635"/>
        <v>#N/A</v>
      </c>
      <c r="LA102" s="193" t="e">
        <f t="shared" si="635"/>
        <v>#N/A</v>
      </c>
      <c r="LB102" s="193" t="e">
        <f t="shared" si="635"/>
        <v>#N/A</v>
      </c>
      <c r="LC102" s="193" t="e">
        <f t="shared" si="635"/>
        <v>#N/A</v>
      </c>
      <c r="LD102" s="193" t="e">
        <f t="shared" si="635"/>
        <v>#N/A</v>
      </c>
      <c r="LE102" s="193" t="e">
        <f t="shared" si="635"/>
        <v>#N/A</v>
      </c>
      <c r="LF102" s="193" t="e">
        <f t="shared" si="635"/>
        <v>#N/A</v>
      </c>
      <c r="LG102" s="193" t="e">
        <f t="shared" si="635"/>
        <v>#N/A</v>
      </c>
      <c r="LH102" s="193" t="e">
        <f t="shared" si="635"/>
        <v>#N/A</v>
      </c>
      <c r="LI102" s="193" t="e">
        <f t="shared" si="635"/>
        <v>#N/A</v>
      </c>
      <c r="LJ102" s="193" t="e">
        <f t="shared" si="635"/>
        <v>#N/A</v>
      </c>
      <c r="LK102" s="193" t="e">
        <f t="shared" si="635"/>
        <v>#N/A</v>
      </c>
      <c r="LL102" s="193" t="e">
        <f t="shared" si="635"/>
        <v>#N/A</v>
      </c>
      <c r="LM102" s="193" t="e">
        <f t="shared" si="635"/>
        <v>#N/A</v>
      </c>
      <c r="LN102" s="193" t="e">
        <f t="shared" si="630"/>
        <v>#N/A</v>
      </c>
      <c r="LO102" s="193" t="e">
        <f t="shared" si="630"/>
        <v>#N/A</v>
      </c>
      <c r="LP102" s="193" t="e">
        <f t="shared" si="630"/>
        <v>#N/A</v>
      </c>
      <c r="LQ102" s="193" t="e">
        <f t="shared" si="630"/>
        <v>#N/A</v>
      </c>
      <c r="LR102" s="193" t="e">
        <f t="shared" si="630"/>
        <v>#N/A</v>
      </c>
      <c r="LS102" s="193" t="e">
        <f t="shared" si="630"/>
        <v>#N/A</v>
      </c>
      <c r="LT102" s="193" t="e">
        <f t="shared" si="630"/>
        <v>#N/A</v>
      </c>
      <c r="LU102" s="193" t="e">
        <f t="shared" si="630"/>
        <v>#N/A</v>
      </c>
      <c r="LV102" s="193" t="e">
        <f t="shared" si="630"/>
        <v>#N/A</v>
      </c>
      <c r="LW102" s="193" t="e">
        <f t="shared" si="630"/>
        <v>#N/A</v>
      </c>
      <c r="LX102" s="193" t="e">
        <f t="shared" si="630"/>
        <v>#N/A</v>
      </c>
      <c r="LY102" s="193" t="e">
        <f t="shared" si="630"/>
        <v>#N/A</v>
      </c>
      <c r="LZ102" s="193" t="e">
        <f t="shared" si="630"/>
        <v>#N/A</v>
      </c>
      <c r="MA102" s="193" t="e">
        <f t="shared" si="630"/>
        <v>#N/A</v>
      </c>
      <c r="MB102" s="193" t="e">
        <f t="shared" si="630"/>
        <v>#N/A</v>
      </c>
      <c r="MC102" s="193" t="e">
        <f t="shared" si="626"/>
        <v>#N/A</v>
      </c>
      <c r="MD102" s="193" t="e">
        <f t="shared" si="626"/>
        <v>#N/A</v>
      </c>
      <c r="ME102" s="193" t="e">
        <f t="shared" si="626"/>
        <v>#N/A</v>
      </c>
      <c r="MF102" s="193" t="e">
        <f t="shared" si="626"/>
        <v>#N/A</v>
      </c>
      <c r="MG102" s="193" t="e">
        <f t="shared" si="626"/>
        <v>#N/A</v>
      </c>
      <c r="MH102" s="193" t="e">
        <f t="shared" si="626"/>
        <v>#N/A</v>
      </c>
      <c r="MI102" s="193" t="e">
        <f t="shared" si="626"/>
        <v>#N/A</v>
      </c>
      <c r="MJ102" s="193" t="e">
        <f t="shared" si="626"/>
        <v>#N/A</v>
      </c>
      <c r="MK102" s="193" t="e">
        <f t="shared" si="626"/>
        <v>#N/A</v>
      </c>
      <c r="ML102" s="193" t="e">
        <f t="shared" si="626"/>
        <v>#N/A</v>
      </c>
      <c r="MM102" s="193" t="e">
        <f t="shared" si="626"/>
        <v>#N/A</v>
      </c>
      <c r="MN102" s="193" t="e">
        <f t="shared" si="626"/>
        <v>#N/A</v>
      </c>
      <c r="MO102" s="193" t="e">
        <f t="shared" si="626"/>
        <v>#N/A</v>
      </c>
      <c r="MP102" s="193" t="e">
        <f t="shared" si="626"/>
        <v>#N/A</v>
      </c>
      <c r="MQ102" s="193" t="e">
        <f t="shared" si="626"/>
        <v>#N/A</v>
      </c>
      <c r="MR102" s="193" t="e">
        <f t="shared" si="643"/>
        <v>#N/A</v>
      </c>
      <c r="MS102" s="193" t="e">
        <f t="shared" si="643"/>
        <v>#N/A</v>
      </c>
      <c r="MT102" s="193" t="e">
        <f t="shared" si="643"/>
        <v>#N/A</v>
      </c>
      <c r="MU102" s="193" t="e">
        <f t="shared" si="643"/>
        <v>#N/A</v>
      </c>
      <c r="MV102" s="193" t="e">
        <f t="shared" si="643"/>
        <v>#N/A</v>
      </c>
      <c r="MW102" s="193" t="e">
        <f t="shared" si="643"/>
        <v>#N/A</v>
      </c>
      <c r="MX102" s="193" t="e">
        <f t="shared" si="643"/>
        <v>#N/A</v>
      </c>
      <c r="MY102" s="193" t="e">
        <f t="shared" si="643"/>
        <v>#N/A</v>
      </c>
      <c r="MZ102" s="193" t="e">
        <f t="shared" si="643"/>
        <v>#N/A</v>
      </c>
      <c r="NA102" s="193" t="e">
        <f t="shared" si="643"/>
        <v>#N/A</v>
      </c>
      <c r="NB102" s="193" t="e">
        <f t="shared" si="643"/>
        <v>#N/A</v>
      </c>
      <c r="NC102" s="193" t="e">
        <f t="shared" si="643"/>
        <v>#N/A</v>
      </c>
      <c r="ND102" s="193" t="e">
        <f t="shared" si="643"/>
        <v>#N/A</v>
      </c>
      <c r="NE102" s="193" t="e">
        <f t="shared" si="643"/>
        <v>#N/A</v>
      </c>
      <c r="NF102" s="193" t="e">
        <f t="shared" si="643"/>
        <v>#N/A</v>
      </c>
      <c r="NG102" s="193" t="e">
        <f t="shared" si="386"/>
        <v>#N/A</v>
      </c>
      <c r="NH102" s="193" t="e">
        <f t="shared" si="623"/>
        <v>#N/A</v>
      </c>
      <c r="NI102" s="193" t="e">
        <f t="shared" si="623"/>
        <v>#N/A</v>
      </c>
      <c r="NJ102" s="193" t="e">
        <f t="shared" si="623"/>
        <v>#N/A</v>
      </c>
      <c r="NK102" s="193" t="e">
        <f t="shared" si="636"/>
        <v>#N/A</v>
      </c>
      <c r="NL102" s="193" t="e">
        <f t="shared" si="636"/>
        <v>#N/A</v>
      </c>
      <c r="NM102" s="193" t="e">
        <f t="shared" si="636"/>
        <v>#N/A</v>
      </c>
      <c r="NN102" s="193" t="e">
        <f t="shared" si="636"/>
        <v>#N/A</v>
      </c>
      <c r="NO102" s="193" t="e">
        <f t="shared" si="636"/>
        <v>#N/A</v>
      </c>
      <c r="NP102" s="193" t="e">
        <f t="shared" si="636"/>
        <v>#N/A</v>
      </c>
      <c r="NQ102" s="193" t="e">
        <f t="shared" si="636"/>
        <v>#N/A</v>
      </c>
      <c r="NR102" s="193" t="e">
        <f t="shared" si="636"/>
        <v>#N/A</v>
      </c>
      <c r="NS102" s="193" t="e">
        <f t="shared" si="636"/>
        <v>#N/A</v>
      </c>
      <c r="NT102" s="193" t="e">
        <f t="shared" si="636"/>
        <v>#N/A</v>
      </c>
      <c r="NU102" s="193" t="e">
        <f t="shared" si="636"/>
        <v>#N/A</v>
      </c>
      <c r="NV102" s="193" t="e">
        <f t="shared" si="636"/>
        <v>#N/A</v>
      </c>
      <c r="NW102" s="193" t="e">
        <f t="shared" si="636"/>
        <v>#N/A</v>
      </c>
      <c r="NX102" s="193" t="e">
        <f t="shared" si="636"/>
        <v>#N/A</v>
      </c>
      <c r="NY102" s="193" t="e">
        <f t="shared" si="636"/>
        <v>#N/A</v>
      </c>
      <c r="NZ102" s="193" t="e">
        <f t="shared" si="631"/>
        <v>#N/A</v>
      </c>
      <c r="OA102" s="193" t="e">
        <f t="shared" si="631"/>
        <v>#N/A</v>
      </c>
      <c r="OB102" s="193" t="e">
        <f t="shared" si="631"/>
        <v>#N/A</v>
      </c>
      <c r="OC102" s="193" t="e">
        <f t="shared" si="631"/>
        <v>#N/A</v>
      </c>
      <c r="OD102" s="193" t="e">
        <f t="shared" si="631"/>
        <v>#N/A</v>
      </c>
      <c r="OE102" s="193" t="e">
        <f t="shared" si="631"/>
        <v>#N/A</v>
      </c>
      <c r="OF102" s="193" t="e">
        <f t="shared" si="631"/>
        <v>#N/A</v>
      </c>
      <c r="OG102" s="193" t="e">
        <f t="shared" si="631"/>
        <v>#N/A</v>
      </c>
      <c r="OH102" s="193" t="e">
        <f t="shared" si="631"/>
        <v>#N/A</v>
      </c>
      <c r="OI102" s="193" t="e">
        <f t="shared" si="631"/>
        <v>#N/A</v>
      </c>
      <c r="OJ102" s="193" t="e">
        <f t="shared" si="631"/>
        <v>#N/A</v>
      </c>
      <c r="OK102" s="193" t="e">
        <f t="shared" si="631"/>
        <v>#N/A</v>
      </c>
      <c r="OL102" s="193" t="e">
        <f t="shared" si="631"/>
        <v>#N/A</v>
      </c>
      <c r="OM102" s="193" t="e">
        <f t="shared" si="631"/>
        <v>#N/A</v>
      </c>
      <c r="ON102" s="193" t="e">
        <f t="shared" si="631"/>
        <v>#N/A</v>
      </c>
      <c r="OO102" s="193" t="e">
        <f t="shared" si="627"/>
        <v>#N/A</v>
      </c>
      <c r="OP102" s="193" t="e">
        <f t="shared" si="627"/>
        <v>#N/A</v>
      </c>
      <c r="OQ102" s="193" t="e">
        <f t="shared" si="627"/>
        <v>#N/A</v>
      </c>
      <c r="OR102" s="193" t="e">
        <f t="shared" si="627"/>
        <v>#N/A</v>
      </c>
      <c r="OS102" s="193" t="e">
        <f t="shared" si="627"/>
        <v>#N/A</v>
      </c>
      <c r="OT102" s="193" t="e">
        <f t="shared" si="627"/>
        <v>#N/A</v>
      </c>
      <c r="OU102" s="193" t="e">
        <f t="shared" si="627"/>
        <v>#N/A</v>
      </c>
      <c r="OV102" s="193" t="e">
        <f t="shared" si="627"/>
        <v>#N/A</v>
      </c>
      <c r="OW102" s="193" t="e">
        <f t="shared" si="627"/>
        <v>#N/A</v>
      </c>
      <c r="OX102" s="193" t="e">
        <f t="shared" si="627"/>
        <v>#N/A</v>
      </c>
      <c r="OY102" s="193" t="e">
        <f t="shared" si="627"/>
        <v>#N/A</v>
      </c>
      <c r="OZ102" s="193" t="e">
        <f t="shared" si="627"/>
        <v>#N/A</v>
      </c>
      <c r="PA102" s="193" t="e">
        <f t="shared" si="627"/>
        <v>#N/A</v>
      </c>
      <c r="PB102" s="193" t="e">
        <f t="shared" si="627"/>
        <v>#N/A</v>
      </c>
      <c r="PC102" s="193" t="e">
        <f t="shared" si="627"/>
        <v>#N/A</v>
      </c>
      <c r="PD102" s="193" t="e">
        <f t="shared" si="644"/>
        <v>#N/A</v>
      </c>
      <c r="PE102" s="193" t="e">
        <f t="shared" si="644"/>
        <v>#N/A</v>
      </c>
      <c r="PF102" s="193" t="e">
        <f t="shared" si="644"/>
        <v>#N/A</v>
      </c>
      <c r="PG102" s="193" t="e">
        <f t="shared" si="644"/>
        <v>#N/A</v>
      </c>
      <c r="PH102" s="193" t="e">
        <f t="shared" si="644"/>
        <v>#N/A</v>
      </c>
      <c r="PI102" s="193" t="e">
        <f t="shared" si="644"/>
        <v>#N/A</v>
      </c>
      <c r="PJ102" s="193" t="e">
        <f t="shared" si="644"/>
        <v>#N/A</v>
      </c>
      <c r="PK102" s="193" t="e">
        <f t="shared" si="644"/>
        <v>#N/A</v>
      </c>
      <c r="PL102" s="193" t="e">
        <f t="shared" si="644"/>
        <v>#N/A</v>
      </c>
      <c r="PM102" s="193" t="e">
        <f t="shared" si="644"/>
        <v>#N/A</v>
      </c>
      <c r="PN102" s="193" t="e">
        <f t="shared" si="644"/>
        <v>#N/A</v>
      </c>
      <c r="PO102" s="193" t="e">
        <f t="shared" si="644"/>
        <v>#N/A</v>
      </c>
      <c r="PP102" s="193" t="e">
        <f t="shared" si="644"/>
        <v>#N/A</v>
      </c>
      <c r="PQ102" s="193" t="e">
        <f t="shared" si="644"/>
        <v>#N/A</v>
      </c>
      <c r="PR102" s="193" t="e">
        <f t="shared" si="644"/>
        <v>#N/A</v>
      </c>
      <c r="PS102" s="193" t="e">
        <f t="shared" si="387"/>
        <v>#N/A</v>
      </c>
      <c r="PT102" s="193" t="e">
        <f t="shared" si="640"/>
        <v>#N/A</v>
      </c>
      <c r="PU102" s="193" t="e">
        <f t="shared" si="640"/>
        <v>#N/A</v>
      </c>
      <c r="PV102" s="193" t="e">
        <f t="shared" si="640"/>
        <v>#N/A</v>
      </c>
      <c r="PW102" s="193" t="e">
        <f t="shared" si="640"/>
        <v>#N/A</v>
      </c>
      <c r="PX102" s="193" t="e">
        <f t="shared" si="640"/>
        <v>#N/A</v>
      </c>
      <c r="PY102" s="193" t="e">
        <f t="shared" si="640"/>
        <v>#N/A</v>
      </c>
      <c r="PZ102" s="193" t="e">
        <f t="shared" si="640"/>
        <v>#N/A</v>
      </c>
      <c r="QA102" s="193" t="e">
        <f t="shared" si="640"/>
        <v>#N/A</v>
      </c>
    </row>
    <row r="103" spans="1:443" hidden="1" x14ac:dyDescent="0.45">
      <c r="A103" s="276"/>
      <c r="B103" s="277" t="str">
        <f>IF(OR($T103="",$U103=""),"",ROUND(_xlfn.BETA.INV(ABS(VLOOKUP($Z$1,VLookups!$A$30:$B$31,2,FALSE)-B$2),IF($N103="L",$U103,$T103),IF($N103="L",$T103,$U103),$G103,$I103),0))</f>
        <v/>
      </c>
      <c r="C103" s="287" t="str">
        <f t="shared" si="378"/>
        <v/>
      </c>
      <c r="D103" s="288" t="str">
        <f t="shared" si="379"/>
        <v/>
      </c>
      <c r="E103" s="134"/>
      <c r="F103" s="279"/>
      <c r="G103" s="280" t="str">
        <f t="shared" si="367"/>
        <v/>
      </c>
      <c r="H103" s="281"/>
      <c r="I103" s="280" t="str">
        <f t="shared" si="368"/>
        <v/>
      </c>
      <c r="J103" s="279"/>
      <c r="K103" s="135"/>
      <c r="L103" s="110" t="str">
        <f t="shared" si="369"/>
        <v/>
      </c>
      <c r="M103" s="21" t="str">
        <f t="shared" si="370"/>
        <v/>
      </c>
      <c r="N103" s="22" t="str">
        <f t="shared" si="371"/>
        <v/>
      </c>
      <c r="O103" s="23" t="str">
        <f>IF(M103="","",IF(OR($M103&lt;Skew!$B$3,$M103=Skew!$B$3),IF($M103&gt;Skew!$C$3,Skew!$A$3,IF($M103&gt;Skew!$C$4,Skew!$A$4,IF($M103&gt;Skew!$C$5,Skew!$A$5,IF($M103&gt;Skew!$C$6,Skew!$A$6,IF($M103&gt;Skew!$C$7,Skew!$A$7,IF($M103&gt;Skew!$C$8,Skew!$A$8,IF($M103&gt;Skew!$C$9,Skew!$A$9,IF($M103&gt;Skew!$C$10,Skew!$A$10,IF($M103&gt;Skew!$C$11,Skew!$A$11,IF($M103&gt;Skew!$C$12,Skew!$A$12,IF($M103&gt;Skew!$C$13,Skew!$A$13,IF($M103&gt;Skew!$C$14,Skew!$A$14,IF($M103&gt;Skew!$C$15,Skew!$A$15,IF($M103&gt;Skew!$C$16,Skew!$A$16,Skew!$A$17)
)))))))))))))))</f>
        <v/>
      </c>
      <c r="P103" s="22" t="str">
        <f>IF(M103="","",MATCH(O103,Skew!$A$3:$A$17,0))</f>
        <v/>
      </c>
      <c r="Q103" s="22" t="str">
        <f t="shared" si="357"/>
        <v/>
      </c>
      <c r="R103" s="24"/>
      <c r="S103" s="22" t="str">
        <f>IF(OR(M103="",R103=""),"",MATCH(R103,Confidence!$A$3:$A$12,0))</f>
        <v/>
      </c>
      <c r="T103" s="25" t="str">
        <f t="shared" si="358"/>
        <v/>
      </c>
      <c r="U103" s="25" t="str">
        <f t="shared" si="359"/>
        <v/>
      </c>
      <c r="V103" s="22"/>
      <c r="W103" s="102" t="str">
        <f t="shared" si="360"/>
        <v/>
      </c>
      <c r="X103" s="102" t="str">
        <f t="shared" si="361"/>
        <v/>
      </c>
      <c r="Y103" s="37" t="str">
        <f t="shared" si="362"/>
        <v/>
      </c>
      <c r="Z103" s="115"/>
      <c r="AA103" s="204" t="str">
        <f>IF(AND(G103&gt;0,H103&gt;0,I103&gt;0,T103&gt;0,U103&gt;0,Z103&gt;0,NOT(R103="")),ABS(VLOOKUP($Z$1,VLookups!$A$30:$B$31,2,FALSE)-_xlfn.BETA.DIST(Z103,IF(N103="L",U103,T103),IF(N103="L",T103,U103),TRUE,G103,I103)),"")</f>
        <v/>
      </c>
      <c r="AB103" s="112" t="str">
        <f>IF(OR($T103="",$U103=""),"",_xlfn.BETA.INV(ABS(VLOOKUP($Z$1,VLookups!$A$30:$B$31,2,FALSE)-AB$3),IF($N103="L",$U103,$T103),IF($N103="L",$T103,$U103),$G103,$I103))</f>
        <v/>
      </c>
      <c r="AC103" s="113" t="str">
        <f>IF(OR($T103="",$U103=""),"",_xlfn.BETA.INV(ABS(VLOOKUP($Z$1,VLookups!$A$30:$B$31,2,FALSE)-AC$3),IF($N103="L",$U103,$T103),IF($N103="L",$T103,$U103),$G103,$I103))</f>
        <v/>
      </c>
      <c r="AD103" s="112" t="str">
        <f>IF(OR($T103="",$U103=""),"",_xlfn.BETA.INV(ABS(VLOOKUP($Z$1,VLookups!$A$30:$B$31,2,FALSE)-AD$3),IF($N103="L",$U103,$T103),IF($N103="L",$T103,$U103),$G103,$I103))</f>
        <v/>
      </c>
      <c r="AE103" s="113" t="str">
        <f>IF(OR($T103="",$U103=""),"",_xlfn.BETA.INV(ABS(VLOOKUP($Z$1,VLookups!$A$30:$B$31,2,FALSE)-AE$3),IF($N103="L",$U103,$T103),IF($N103="L",$T103,$U103),$G103,$I103))</f>
        <v/>
      </c>
      <c r="AF103" s="112" t="str">
        <f>IF(OR($T103="",$U103=""),"",_xlfn.BETA.INV(ABS(VLOOKUP($Z$1,VLookups!$A$30:$B$31,2,FALSE)-AF$3),IF($N103="L",$U103,$T103),IF($N103="L",$T103,$U103),$G103,$I103))</f>
        <v/>
      </c>
      <c r="AG103" s="113" t="str">
        <f>IF(OR($T103="",$U103=""),"",_xlfn.BETA.INV(ABS(VLOOKUP($Z$1,VLookups!$A$30:$B$31,2,FALSE)-AG$3),IF($N103="L",$U103,$T103),IF($N103="L",$T103,$U103),$G103,$I103))</f>
        <v/>
      </c>
      <c r="AH103" s="112" t="str">
        <f>IF(OR($T103="",$U103=""),"",_xlfn.BETA.INV(ABS(VLOOKUP($Z$1,VLookups!$A$30:$B$31,2,FALSE)-AH$3),IF($N103="L",$U103,$T103),IF($N103="L",$T103,$U103),$G103,$I103))</f>
        <v/>
      </c>
      <c r="AI103" s="113" t="str">
        <f>IF(OR($T103="",$U103=""),"",_xlfn.BETA.INV(ABS(VLOOKUP($Z$1,VLookups!$A$30:$B$31,2,FALSE)-AI$3),IF($N103="L",$U103,$T103),IF($N103="L",$T103,$U103),$G103,$I103))</f>
        <v/>
      </c>
      <c r="AJ103" s="112" t="str">
        <f>IF(OR($T103="",$U103=""),"",_xlfn.BETA.INV(ABS(VLOOKUP($Z$1,VLookups!$A$30:$B$31,2,FALSE)-AJ$3),IF($N103="L",$U103,$T103),IF($N103="L",$T103,$U103),$G103,$I103))</f>
        <v/>
      </c>
      <c r="AK103" s="113" t="str">
        <f>IF(OR($T103="",$U103=""),"",_xlfn.BETA.INV(ABS(VLOOKUP($Z$1,VLookups!$A$30:$B$31,2,FALSE)-AK$3),IF($N103="L",$U103,$T103),IF($N103="L",$T103,$U103),$G103,$I103))</f>
        <v/>
      </c>
      <c r="AL103" s="112" t="str">
        <f>IF(OR($T103="",$U103=""),"",_xlfn.BETA.INV(ABS(VLOOKUP($Z$1,VLookups!$A$30:$B$31,2,FALSE)-AL$3),IF($N103="L",$U103,$T103),IF($N103="L",$T103,$U103),$G103,$I103))</f>
        <v/>
      </c>
      <c r="AM103" s="113" t="str">
        <f>IF(OR($T103="",$U103=""),"",_xlfn.BETA.INV(ABS(VLOOKUP($Z$1,VLookups!$A$30:$B$31,2,FALSE)-AM$3),IF($N103="L",$U103,$T103),IF($N103="L",$T103,$U103),$G103,$I103))</f>
        <v/>
      </c>
      <c r="AN103" s="15"/>
      <c r="AO103" s="194" t="str">
        <f t="shared" si="372"/>
        <v/>
      </c>
      <c r="AP103" s="192" t="str">
        <f t="shared" si="373"/>
        <v/>
      </c>
      <c r="AQ103" s="177" t="str">
        <f t="shared" ref="AQ103" si="646">IF(ISNONTEXT($AO103),AP103+$AO103,"")</f>
        <v/>
      </c>
      <c r="AR103" s="177" t="str">
        <f t="shared" si="389"/>
        <v/>
      </c>
      <c r="AS103" s="177" t="str">
        <f t="shared" si="390"/>
        <v/>
      </c>
      <c r="AT103" s="177" t="str">
        <f t="shared" si="391"/>
        <v/>
      </c>
      <c r="AU103" s="177" t="str">
        <f t="shared" si="392"/>
        <v/>
      </c>
      <c r="AV103" s="177" t="str">
        <f t="shared" si="393"/>
        <v/>
      </c>
      <c r="AW103" s="177" t="str">
        <f t="shared" si="394"/>
        <v/>
      </c>
      <c r="AX103" s="177" t="str">
        <f t="shared" si="395"/>
        <v/>
      </c>
      <c r="AY103" s="177" t="str">
        <f t="shared" si="396"/>
        <v/>
      </c>
      <c r="AZ103" s="177" t="str">
        <f t="shared" si="397"/>
        <v/>
      </c>
      <c r="BA103" s="177" t="str">
        <f t="shared" si="398"/>
        <v/>
      </c>
      <c r="BB103" s="177" t="str">
        <f t="shared" si="399"/>
        <v/>
      </c>
      <c r="BC103" s="177" t="str">
        <f t="shared" si="400"/>
        <v/>
      </c>
      <c r="BD103" s="177" t="str">
        <f t="shared" si="401"/>
        <v/>
      </c>
      <c r="BE103" s="177" t="str">
        <f t="shared" si="402"/>
        <v/>
      </c>
      <c r="BF103" s="177" t="str">
        <f t="shared" si="403"/>
        <v/>
      </c>
      <c r="BG103" s="177" t="str">
        <f t="shared" si="404"/>
        <v/>
      </c>
      <c r="BH103" s="177" t="str">
        <f t="shared" si="405"/>
        <v/>
      </c>
      <c r="BI103" s="177" t="str">
        <f t="shared" si="406"/>
        <v/>
      </c>
      <c r="BJ103" s="177" t="str">
        <f t="shared" si="407"/>
        <v/>
      </c>
      <c r="BK103" s="177" t="str">
        <f t="shared" si="408"/>
        <v/>
      </c>
      <c r="BL103" s="177" t="str">
        <f t="shared" si="409"/>
        <v/>
      </c>
      <c r="BM103" s="177" t="str">
        <f t="shared" si="410"/>
        <v/>
      </c>
      <c r="BN103" s="177" t="str">
        <f t="shared" si="411"/>
        <v/>
      </c>
      <c r="BO103" s="177" t="str">
        <f t="shared" si="412"/>
        <v/>
      </c>
      <c r="BP103" s="177" t="str">
        <f t="shared" si="413"/>
        <v/>
      </c>
      <c r="BQ103" s="177" t="str">
        <f t="shared" si="414"/>
        <v/>
      </c>
      <c r="BR103" s="177" t="str">
        <f t="shared" si="415"/>
        <v/>
      </c>
      <c r="BS103" s="177" t="str">
        <f t="shared" si="416"/>
        <v/>
      </c>
      <c r="BT103" s="177" t="str">
        <f t="shared" si="417"/>
        <v/>
      </c>
      <c r="BU103" s="177" t="str">
        <f t="shared" si="418"/>
        <v/>
      </c>
      <c r="BV103" s="177" t="str">
        <f t="shared" si="419"/>
        <v/>
      </c>
      <c r="BW103" s="177" t="str">
        <f t="shared" si="420"/>
        <v/>
      </c>
      <c r="BX103" s="177" t="str">
        <f t="shared" si="421"/>
        <v/>
      </c>
      <c r="BY103" s="177" t="str">
        <f t="shared" si="422"/>
        <v/>
      </c>
      <c r="BZ103" s="177" t="str">
        <f t="shared" si="423"/>
        <v/>
      </c>
      <c r="CA103" s="177" t="str">
        <f t="shared" si="424"/>
        <v/>
      </c>
      <c r="CB103" s="177" t="str">
        <f t="shared" si="425"/>
        <v/>
      </c>
      <c r="CC103" s="177" t="str">
        <f t="shared" si="426"/>
        <v/>
      </c>
      <c r="CD103" s="177" t="str">
        <f t="shared" si="427"/>
        <v/>
      </c>
      <c r="CE103" s="177" t="str">
        <f t="shared" si="428"/>
        <v/>
      </c>
      <c r="CF103" s="177" t="str">
        <f t="shared" si="429"/>
        <v/>
      </c>
      <c r="CG103" s="177" t="str">
        <f t="shared" si="430"/>
        <v/>
      </c>
      <c r="CH103" s="177" t="str">
        <f t="shared" si="431"/>
        <v/>
      </c>
      <c r="CI103" s="177" t="str">
        <f t="shared" si="432"/>
        <v/>
      </c>
      <c r="CJ103" s="177" t="str">
        <f t="shared" si="433"/>
        <v/>
      </c>
      <c r="CK103" s="177" t="str">
        <f t="shared" si="434"/>
        <v/>
      </c>
      <c r="CL103" s="177" t="str">
        <f t="shared" si="435"/>
        <v/>
      </c>
      <c r="CM103" s="177" t="str">
        <f t="shared" si="436"/>
        <v/>
      </c>
      <c r="CN103" s="177" t="str">
        <f t="shared" si="437"/>
        <v/>
      </c>
      <c r="CO103" s="177" t="str">
        <f t="shared" si="438"/>
        <v/>
      </c>
      <c r="CP103" s="177" t="str">
        <f t="shared" si="439"/>
        <v/>
      </c>
      <c r="CQ103" s="177" t="str">
        <f t="shared" si="440"/>
        <v/>
      </c>
      <c r="CR103" s="177" t="str">
        <f t="shared" si="441"/>
        <v/>
      </c>
      <c r="CS103" s="177" t="str">
        <f t="shared" si="442"/>
        <v/>
      </c>
      <c r="CT103" s="177" t="str">
        <f t="shared" si="443"/>
        <v/>
      </c>
      <c r="CU103" s="177" t="str">
        <f t="shared" si="444"/>
        <v/>
      </c>
      <c r="CV103" s="177" t="str">
        <f t="shared" si="445"/>
        <v/>
      </c>
      <c r="CW103" s="177" t="str">
        <f t="shared" si="446"/>
        <v/>
      </c>
      <c r="CX103" s="177" t="str">
        <f t="shared" si="447"/>
        <v/>
      </c>
      <c r="CY103" s="177" t="str">
        <f t="shared" si="448"/>
        <v/>
      </c>
      <c r="CZ103" s="177" t="str">
        <f t="shared" si="449"/>
        <v/>
      </c>
      <c r="DA103" s="177" t="str">
        <f t="shared" si="450"/>
        <v/>
      </c>
      <c r="DB103" s="177" t="str">
        <f t="shared" si="451"/>
        <v/>
      </c>
      <c r="DC103" s="177" t="str">
        <f t="shared" si="382"/>
        <v/>
      </c>
      <c r="DD103" s="177" t="str">
        <f t="shared" si="452"/>
        <v/>
      </c>
      <c r="DE103" s="177" t="str">
        <f t="shared" si="453"/>
        <v/>
      </c>
      <c r="DF103" s="177" t="str">
        <f t="shared" si="454"/>
        <v/>
      </c>
      <c r="DG103" s="177" t="str">
        <f t="shared" si="455"/>
        <v/>
      </c>
      <c r="DH103" s="177" t="str">
        <f t="shared" si="456"/>
        <v/>
      </c>
      <c r="DI103" s="177" t="str">
        <f t="shared" si="457"/>
        <v/>
      </c>
      <c r="DJ103" s="177" t="str">
        <f t="shared" si="458"/>
        <v/>
      </c>
      <c r="DK103" s="177" t="str">
        <f t="shared" si="459"/>
        <v/>
      </c>
      <c r="DL103" s="177" t="str">
        <f t="shared" si="460"/>
        <v/>
      </c>
      <c r="DM103" s="177" t="str">
        <f t="shared" si="461"/>
        <v/>
      </c>
      <c r="DN103" s="177" t="str">
        <f t="shared" si="462"/>
        <v/>
      </c>
      <c r="DO103" s="177" t="str">
        <f t="shared" si="463"/>
        <v/>
      </c>
      <c r="DP103" s="177" t="str">
        <f t="shared" si="464"/>
        <v/>
      </c>
      <c r="DQ103" s="177" t="str">
        <f t="shared" si="465"/>
        <v/>
      </c>
      <c r="DR103" s="177" t="str">
        <f t="shared" si="466"/>
        <v/>
      </c>
      <c r="DS103" s="177" t="str">
        <f t="shared" si="467"/>
        <v/>
      </c>
      <c r="DT103" s="177" t="str">
        <f t="shared" si="468"/>
        <v/>
      </c>
      <c r="DU103" s="177" t="str">
        <f t="shared" si="469"/>
        <v/>
      </c>
      <c r="DV103" s="177" t="str">
        <f t="shared" si="470"/>
        <v/>
      </c>
      <c r="DW103" s="177" t="str">
        <f t="shared" si="471"/>
        <v/>
      </c>
      <c r="DX103" s="177" t="str">
        <f t="shared" si="472"/>
        <v/>
      </c>
      <c r="DY103" s="177" t="str">
        <f t="shared" si="473"/>
        <v/>
      </c>
      <c r="DZ103" s="177" t="str">
        <f t="shared" si="474"/>
        <v/>
      </c>
      <c r="EA103" s="177" t="str">
        <f t="shared" si="475"/>
        <v/>
      </c>
      <c r="EB103" s="177" t="str">
        <f t="shared" si="476"/>
        <v/>
      </c>
      <c r="EC103" s="177" t="str">
        <f t="shared" si="477"/>
        <v/>
      </c>
      <c r="ED103" s="177" t="str">
        <f t="shared" si="478"/>
        <v/>
      </c>
      <c r="EE103" s="177" t="str">
        <f t="shared" si="479"/>
        <v/>
      </c>
      <c r="EF103" s="177" t="str">
        <f t="shared" si="480"/>
        <v/>
      </c>
      <c r="EG103" s="177" t="str">
        <f t="shared" si="481"/>
        <v/>
      </c>
      <c r="EH103" s="177" t="str">
        <f t="shared" si="482"/>
        <v/>
      </c>
      <c r="EI103" s="177" t="str">
        <f t="shared" si="483"/>
        <v/>
      </c>
      <c r="EJ103" s="177" t="str">
        <f t="shared" si="484"/>
        <v/>
      </c>
      <c r="EK103" s="177" t="str">
        <f t="shared" si="485"/>
        <v/>
      </c>
      <c r="EL103" s="177" t="str">
        <f t="shared" si="486"/>
        <v/>
      </c>
      <c r="EM103" s="177" t="str">
        <f t="shared" si="487"/>
        <v/>
      </c>
      <c r="EN103" s="177" t="str">
        <f t="shared" si="488"/>
        <v/>
      </c>
      <c r="EO103" s="177" t="str">
        <f t="shared" si="489"/>
        <v/>
      </c>
      <c r="EP103" s="177" t="str">
        <f t="shared" si="490"/>
        <v/>
      </c>
      <c r="EQ103" s="177" t="str">
        <f t="shared" si="491"/>
        <v/>
      </c>
      <c r="ER103" s="177" t="str">
        <f t="shared" si="492"/>
        <v/>
      </c>
      <c r="ES103" s="177" t="str">
        <f t="shared" si="493"/>
        <v/>
      </c>
      <c r="ET103" s="177" t="str">
        <f t="shared" si="494"/>
        <v/>
      </c>
      <c r="EU103" s="177" t="str">
        <f t="shared" si="495"/>
        <v/>
      </c>
      <c r="EV103" s="177" t="str">
        <f t="shared" si="496"/>
        <v/>
      </c>
      <c r="EW103" s="177" t="str">
        <f t="shared" si="497"/>
        <v/>
      </c>
      <c r="EX103" s="177" t="str">
        <f t="shared" si="498"/>
        <v/>
      </c>
      <c r="EY103" s="177" t="str">
        <f t="shared" si="499"/>
        <v/>
      </c>
      <c r="EZ103" s="177" t="str">
        <f t="shared" si="500"/>
        <v/>
      </c>
      <c r="FA103" s="177" t="str">
        <f t="shared" si="501"/>
        <v/>
      </c>
      <c r="FB103" s="177" t="str">
        <f t="shared" si="502"/>
        <v/>
      </c>
      <c r="FC103" s="177" t="str">
        <f t="shared" si="503"/>
        <v/>
      </c>
      <c r="FD103" s="177" t="str">
        <f t="shared" si="504"/>
        <v/>
      </c>
      <c r="FE103" s="177" t="str">
        <f t="shared" si="505"/>
        <v/>
      </c>
      <c r="FF103" s="177" t="str">
        <f t="shared" si="506"/>
        <v/>
      </c>
      <c r="FG103" s="177" t="str">
        <f t="shared" si="507"/>
        <v/>
      </c>
      <c r="FH103" s="177" t="str">
        <f t="shared" si="508"/>
        <v/>
      </c>
      <c r="FI103" s="177" t="str">
        <f t="shared" si="509"/>
        <v/>
      </c>
      <c r="FJ103" s="177" t="str">
        <f t="shared" si="510"/>
        <v/>
      </c>
      <c r="FK103" s="177" t="str">
        <f t="shared" si="511"/>
        <v/>
      </c>
      <c r="FL103" s="177" t="str">
        <f t="shared" si="512"/>
        <v/>
      </c>
      <c r="FM103" s="177" t="str">
        <f t="shared" si="513"/>
        <v/>
      </c>
      <c r="FN103" s="177" t="str">
        <f t="shared" si="514"/>
        <v/>
      </c>
      <c r="FO103" s="177" t="str">
        <f t="shared" si="383"/>
        <v/>
      </c>
      <c r="FP103" s="177" t="str">
        <f t="shared" si="515"/>
        <v/>
      </c>
      <c r="FQ103" s="177" t="str">
        <f t="shared" si="516"/>
        <v/>
      </c>
      <c r="FR103" s="177" t="str">
        <f t="shared" si="517"/>
        <v/>
      </c>
      <c r="FS103" s="177" t="str">
        <f t="shared" si="518"/>
        <v/>
      </c>
      <c r="FT103" s="177" t="str">
        <f t="shared" si="519"/>
        <v/>
      </c>
      <c r="FU103" s="177" t="str">
        <f t="shared" si="520"/>
        <v/>
      </c>
      <c r="FV103" s="177" t="str">
        <f t="shared" si="521"/>
        <v/>
      </c>
      <c r="FW103" s="177" t="str">
        <f t="shared" si="522"/>
        <v/>
      </c>
      <c r="FX103" s="177" t="str">
        <f t="shared" si="523"/>
        <v/>
      </c>
      <c r="FY103" s="177" t="str">
        <f t="shared" si="524"/>
        <v/>
      </c>
      <c r="FZ103" s="177" t="str">
        <f t="shared" si="525"/>
        <v/>
      </c>
      <c r="GA103" s="177" t="str">
        <f t="shared" si="526"/>
        <v/>
      </c>
      <c r="GB103" s="177" t="str">
        <f t="shared" si="527"/>
        <v/>
      </c>
      <c r="GC103" s="177" t="str">
        <f t="shared" si="528"/>
        <v/>
      </c>
      <c r="GD103" s="177" t="str">
        <f t="shared" si="529"/>
        <v/>
      </c>
      <c r="GE103" s="177" t="str">
        <f t="shared" si="530"/>
        <v/>
      </c>
      <c r="GF103" s="177" t="str">
        <f t="shared" si="531"/>
        <v/>
      </c>
      <c r="GG103" s="177" t="str">
        <f t="shared" si="532"/>
        <v/>
      </c>
      <c r="GH103" s="177" t="str">
        <f t="shared" si="533"/>
        <v/>
      </c>
      <c r="GI103" s="177" t="str">
        <f t="shared" si="534"/>
        <v/>
      </c>
      <c r="GJ103" s="177" t="str">
        <f t="shared" si="535"/>
        <v/>
      </c>
      <c r="GK103" s="177" t="str">
        <f t="shared" si="536"/>
        <v/>
      </c>
      <c r="GL103" s="177" t="str">
        <f t="shared" si="537"/>
        <v/>
      </c>
      <c r="GM103" s="177" t="str">
        <f t="shared" si="538"/>
        <v/>
      </c>
      <c r="GN103" s="177" t="str">
        <f t="shared" si="539"/>
        <v/>
      </c>
      <c r="GO103" s="177" t="str">
        <f t="shared" si="540"/>
        <v/>
      </c>
      <c r="GP103" s="177" t="str">
        <f t="shared" si="541"/>
        <v/>
      </c>
      <c r="GQ103" s="177" t="str">
        <f t="shared" si="542"/>
        <v/>
      </c>
      <c r="GR103" s="177" t="str">
        <f t="shared" si="543"/>
        <v/>
      </c>
      <c r="GS103" s="177" t="str">
        <f t="shared" si="544"/>
        <v/>
      </c>
      <c r="GT103" s="177" t="str">
        <f t="shared" si="545"/>
        <v/>
      </c>
      <c r="GU103" s="177" t="str">
        <f t="shared" si="546"/>
        <v/>
      </c>
      <c r="GV103" s="177" t="str">
        <f t="shared" si="547"/>
        <v/>
      </c>
      <c r="GW103" s="177" t="str">
        <f t="shared" si="548"/>
        <v/>
      </c>
      <c r="GX103" s="177" t="str">
        <f t="shared" si="549"/>
        <v/>
      </c>
      <c r="GY103" s="177" t="str">
        <f t="shared" si="550"/>
        <v/>
      </c>
      <c r="GZ103" s="177" t="str">
        <f t="shared" si="551"/>
        <v/>
      </c>
      <c r="HA103" s="177" t="str">
        <f t="shared" si="552"/>
        <v/>
      </c>
      <c r="HB103" s="177" t="str">
        <f t="shared" si="553"/>
        <v/>
      </c>
      <c r="HC103" s="177" t="str">
        <f t="shared" si="554"/>
        <v/>
      </c>
      <c r="HD103" s="177" t="str">
        <f t="shared" si="555"/>
        <v/>
      </c>
      <c r="HE103" s="177" t="str">
        <f t="shared" si="556"/>
        <v/>
      </c>
      <c r="HF103" s="177" t="str">
        <f t="shared" si="557"/>
        <v/>
      </c>
      <c r="HG103" s="177" t="str">
        <f t="shared" si="558"/>
        <v/>
      </c>
      <c r="HH103" s="177" t="str">
        <f t="shared" si="559"/>
        <v/>
      </c>
      <c r="HI103" s="177" t="str">
        <f t="shared" si="560"/>
        <v/>
      </c>
      <c r="HJ103" s="177" t="str">
        <f t="shared" si="561"/>
        <v/>
      </c>
      <c r="HK103" s="177" t="str">
        <f t="shared" si="562"/>
        <v/>
      </c>
      <c r="HL103" s="177" t="str">
        <f t="shared" si="563"/>
        <v/>
      </c>
      <c r="HM103" s="177" t="str">
        <f t="shared" si="564"/>
        <v/>
      </c>
      <c r="HN103" s="177" t="str">
        <f t="shared" si="565"/>
        <v/>
      </c>
      <c r="HO103" s="177" t="str">
        <f t="shared" si="566"/>
        <v/>
      </c>
      <c r="HP103" s="177" t="str">
        <f t="shared" si="567"/>
        <v/>
      </c>
      <c r="HQ103" s="177" t="str">
        <f t="shared" si="568"/>
        <v/>
      </c>
      <c r="HR103" s="177" t="str">
        <f t="shared" si="569"/>
        <v/>
      </c>
      <c r="HS103" s="177" t="str">
        <f t="shared" si="570"/>
        <v/>
      </c>
      <c r="HT103" s="177" t="str">
        <f t="shared" si="571"/>
        <v/>
      </c>
      <c r="HU103" s="177" t="str">
        <f t="shared" si="572"/>
        <v/>
      </c>
      <c r="HV103" s="177" t="str">
        <f t="shared" si="573"/>
        <v/>
      </c>
      <c r="HW103" s="177" t="str">
        <f t="shared" si="574"/>
        <v/>
      </c>
      <c r="HX103" s="177" t="str">
        <f t="shared" si="575"/>
        <v/>
      </c>
      <c r="HY103" s="177" t="str">
        <f t="shared" si="576"/>
        <v/>
      </c>
      <c r="HZ103" s="177" t="str">
        <f t="shared" si="577"/>
        <v/>
      </c>
      <c r="IA103" s="177" t="str">
        <f t="shared" si="384"/>
        <v/>
      </c>
      <c r="IB103" s="177" t="str">
        <f t="shared" si="602"/>
        <v/>
      </c>
      <c r="IC103" s="177" t="str">
        <f t="shared" si="603"/>
        <v/>
      </c>
      <c r="ID103" s="177" t="str">
        <f t="shared" si="604"/>
        <v/>
      </c>
      <c r="IE103" s="177" t="str">
        <f t="shared" si="605"/>
        <v/>
      </c>
      <c r="IF103" s="177" t="str">
        <f t="shared" si="606"/>
        <v/>
      </c>
      <c r="IG103" s="177" t="str">
        <f t="shared" si="607"/>
        <v/>
      </c>
      <c r="IH103" s="192" t="str">
        <f t="shared" si="364"/>
        <v/>
      </c>
      <c r="II103" s="193" t="e">
        <f t="shared" si="365"/>
        <v>#N/A</v>
      </c>
      <c r="IJ103" s="193" t="e">
        <f t="shared" si="621"/>
        <v>#N/A</v>
      </c>
      <c r="IK103" s="193" t="e">
        <f t="shared" si="621"/>
        <v>#N/A</v>
      </c>
      <c r="IL103" s="193" t="e">
        <f t="shared" si="621"/>
        <v>#N/A</v>
      </c>
      <c r="IM103" s="193" t="e">
        <f t="shared" si="634"/>
        <v>#N/A</v>
      </c>
      <c r="IN103" s="193" t="e">
        <f t="shared" si="634"/>
        <v>#N/A</v>
      </c>
      <c r="IO103" s="193" t="e">
        <f t="shared" si="634"/>
        <v>#N/A</v>
      </c>
      <c r="IP103" s="193" t="e">
        <f t="shared" si="634"/>
        <v>#N/A</v>
      </c>
      <c r="IQ103" s="193" t="e">
        <f t="shared" si="634"/>
        <v>#N/A</v>
      </c>
      <c r="IR103" s="193" t="e">
        <f t="shared" si="634"/>
        <v>#N/A</v>
      </c>
      <c r="IS103" s="193" t="e">
        <f t="shared" si="634"/>
        <v>#N/A</v>
      </c>
      <c r="IT103" s="193" t="e">
        <f t="shared" si="634"/>
        <v>#N/A</v>
      </c>
      <c r="IU103" s="193" t="e">
        <f t="shared" si="634"/>
        <v>#N/A</v>
      </c>
      <c r="IV103" s="193" t="e">
        <f t="shared" si="634"/>
        <v>#N/A</v>
      </c>
      <c r="IW103" s="193" t="e">
        <f t="shared" si="634"/>
        <v>#N/A</v>
      </c>
      <c r="IX103" s="193" t="e">
        <f t="shared" si="634"/>
        <v>#N/A</v>
      </c>
      <c r="IY103" s="193" t="e">
        <f t="shared" si="634"/>
        <v>#N/A</v>
      </c>
      <c r="IZ103" s="193" t="e">
        <f t="shared" si="634"/>
        <v>#N/A</v>
      </c>
      <c r="JA103" s="193" t="e">
        <f t="shared" si="634"/>
        <v>#N/A</v>
      </c>
      <c r="JB103" s="193" t="e">
        <f t="shared" si="629"/>
        <v>#N/A</v>
      </c>
      <c r="JC103" s="193" t="e">
        <f t="shared" si="629"/>
        <v>#N/A</v>
      </c>
      <c r="JD103" s="193" t="e">
        <f t="shared" si="629"/>
        <v>#N/A</v>
      </c>
      <c r="JE103" s="193" t="e">
        <f t="shared" si="629"/>
        <v>#N/A</v>
      </c>
      <c r="JF103" s="193" t="e">
        <f t="shared" si="629"/>
        <v>#N/A</v>
      </c>
      <c r="JG103" s="193" t="e">
        <f t="shared" si="629"/>
        <v>#N/A</v>
      </c>
      <c r="JH103" s="193" t="e">
        <f t="shared" si="629"/>
        <v>#N/A</v>
      </c>
      <c r="JI103" s="193" t="e">
        <f t="shared" si="629"/>
        <v>#N/A</v>
      </c>
      <c r="JJ103" s="193" t="e">
        <f t="shared" si="629"/>
        <v>#N/A</v>
      </c>
      <c r="JK103" s="193" t="e">
        <f t="shared" si="629"/>
        <v>#N/A</v>
      </c>
      <c r="JL103" s="193" t="e">
        <f t="shared" si="629"/>
        <v>#N/A</v>
      </c>
      <c r="JM103" s="193" t="e">
        <f t="shared" si="629"/>
        <v>#N/A</v>
      </c>
      <c r="JN103" s="193" t="e">
        <f t="shared" si="629"/>
        <v>#N/A</v>
      </c>
      <c r="JO103" s="193" t="e">
        <f t="shared" si="629"/>
        <v>#N/A</v>
      </c>
      <c r="JP103" s="193" t="e">
        <f t="shared" si="629"/>
        <v>#N/A</v>
      </c>
      <c r="JQ103" s="193" t="e">
        <f t="shared" si="625"/>
        <v>#N/A</v>
      </c>
      <c r="JR103" s="193" t="e">
        <f t="shared" si="625"/>
        <v>#N/A</v>
      </c>
      <c r="JS103" s="193" t="e">
        <f t="shared" si="625"/>
        <v>#N/A</v>
      </c>
      <c r="JT103" s="193" t="e">
        <f t="shared" si="625"/>
        <v>#N/A</v>
      </c>
      <c r="JU103" s="193" t="e">
        <f t="shared" si="625"/>
        <v>#N/A</v>
      </c>
      <c r="JV103" s="193" t="e">
        <f t="shared" si="625"/>
        <v>#N/A</v>
      </c>
      <c r="JW103" s="193" t="e">
        <f t="shared" si="625"/>
        <v>#N/A</v>
      </c>
      <c r="JX103" s="193" t="e">
        <f t="shared" si="625"/>
        <v>#N/A</v>
      </c>
      <c r="JY103" s="193" t="e">
        <f t="shared" si="625"/>
        <v>#N/A</v>
      </c>
      <c r="JZ103" s="193" t="e">
        <f t="shared" si="625"/>
        <v>#N/A</v>
      </c>
      <c r="KA103" s="193" t="e">
        <f t="shared" si="625"/>
        <v>#N/A</v>
      </c>
      <c r="KB103" s="193" t="e">
        <f t="shared" si="625"/>
        <v>#N/A</v>
      </c>
      <c r="KC103" s="193" t="e">
        <f t="shared" si="625"/>
        <v>#N/A</v>
      </c>
      <c r="KD103" s="193" t="e">
        <f t="shared" si="625"/>
        <v>#N/A</v>
      </c>
      <c r="KE103" s="193" t="e">
        <f t="shared" si="625"/>
        <v>#N/A</v>
      </c>
      <c r="KF103" s="193" t="e">
        <f t="shared" si="642"/>
        <v>#N/A</v>
      </c>
      <c r="KG103" s="193" t="e">
        <f t="shared" si="642"/>
        <v>#N/A</v>
      </c>
      <c r="KH103" s="193" t="e">
        <f t="shared" si="642"/>
        <v>#N/A</v>
      </c>
      <c r="KI103" s="193" t="e">
        <f t="shared" si="642"/>
        <v>#N/A</v>
      </c>
      <c r="KJ103" s="193" t="e">
        <f t="shared" si="642"/>
        <v>#N/A</v>
      </c>
      <c r="KK103" s="193" t="e">
        <f t="shared" si="642"/>
        <v>#N/A</v>
      </c>
      <c r="KL103" s="193" t="e">
        <f t="shared" si="642"/>
        <v>#N/A</v>
      </c>
      <c r="KM103" s="193" t="e">
        <f t="shared" si="642"/>
        <v>#N/A</v>
      </c>
      <c r="KN103" s="193" t="e">
        <f t="shared" si="642"/>
        <v>#N/A</v>
      </c>
      <c r="KO103" s="193" t="e">
        <f t="shared" si="642"/>
        <v>#N/A</v>
      </c>
      <c r="KP103" s="193" t="e">
        <f t="shared" si="642"/>
        <v>#N/A</v>
      </c>
      <c r="KQ103" s="193" t="e">
        <f t="shared" si="642"/>
        <v>#N/A</v>
      </c>
      <c r="KR103" s="193" t="e">
        <f t="shared" si="642"/>
        <v>#N/A</v>
      </c>
      <c r="KS103" s="193" t="e">
        <f t="shared" si="642"/>
        <v>#N/A</v>
      </c>
      <c r="KT103" s="193" t="e">
        <f t="shared" si="642"/>
        <v>#N/A</v>
      </c>
      <c r="KU103" s="193" t="e">
        <f t="shared" si="385"/>
        <v>#N/A</v>
      </c>
      <c r="KV103" s="193" t="e">
        <f t="shared" si="622"/>
        <v>#N/A</v>
      </c>
      <c r="KW103" s="193" t="e">
        <f t="shared" si="622"/>
        <v>#N/A</v>
      </c>
      <c r="KX103" s="193" t="e">
        <f t="shared" si="622"/>
        <v>#N/A</v>
      </c>
      <c r="KY103" s="193" t="e">
        <f t="shared" si="635"/>
        <v>#N/A</v>
      </c>
      <c r="KZ103" s="193" t="e">
        <f t="shared" si="635"/>
        <v>#N/A</v>
      </c>
      <c r="LA103" s="193" t="e">
        <f t="shared" si="635"/>
        <v>#N/A</v>
      </c>
      <c r="LB103" s="193" t="e">
        <f t="shared" si="635"/>
        <v>#N/A</v>
      </c>
      <c r="LC103" s="193" t="e">
        <f t="shared" si="635"/>
        <v>#N/A</v>
      </c>
      <c r="LD103" s="193" t="e">
        <f t="shared" si="635"/>
        <v>#N/A</v>
      </c>
      <c r="LE103" s="193" t="e">
        <f t="shared" si="635"/>
        <v>#N/A</v>
      </c>
      <c r="LF103" s="193" t="e">
        <f t="shared" si="635"/>
        <v>#N/A</v>
      </c>
      <c r="LG103" s="193" t="e">
        <f t="shared" si="635"/>
        <v>#N/A</v>
      </c>
      <c r="LH103" s="193" t="e">
        <f t="shared" si="635"/>
        <v>#N/A</v>
      </c>
      <c r="LI103" s="193" t="e">
        <f t="shared" si="635"/>
        <v>#N/A</v>
      </c>
      <c r="LJ103" s="193" t="e">
        <f t="shared" si="635"/>
        <v>#N/A</v>
      </c>
      <c r="LK103" s="193" t="e">
        <f t="shared" si="635"/>
        <v>#N/A</v>
      </c>
      <c r="LL103" s="193" t="e">
        <f t="shared" si="635"/>
        <v>#N/A</v>
      </c>
      <c r="LM103" s="193" t="e">
        <f t="shared" si="635"/>
        <v>#N/A</v>
      </c>
      <c r="LN103" s="193" t="e">
        <f t="shared" si="630"/>
        <v>#N/A</v>
      </c>
      <c r="LO103" s="193" t="e">
        <f t="shared" si="630"/>
        <v>#N/A</v>
      </c>
      <c r="LP103" s="193" t="e">
        <f t="shared" si="630"/>
        <v>#N/A</v>
      </c>
      <c r="LQ103" s="193" t="e">
        <f t="shared" si="630"/>
        <v>#N/A</v>
      </c>
      <c r="LR103" s="193" t="e">
        <f t="shared" si="630"/>
        <v>#N/A</v>
      </c>
      <c r="LS103" s="193" t="e">
        <f t="shared" si="630"/>
        <v>#N/A</v>
      </c>
      <c r="LT103" s="193" t="e">
        <f t="shared" si="630"/>
        <v>#N/A</v>
      </c>
      <c r="LU103" s="193" t="e">
        <f t="shared" si="630"/>
        <v>#N/A</v>
      </c>
      <c r="LV103" s="193" t="e">
        <f t="shared" si="630"/>
        <v>#N/A</v>
      </c>
      <c r="LW103" s="193" t="e">
        <f t="shared" si="630"/>
        <v>#N/A</v>
      </c>
      <c r="LX103" s="193" t="e">
        <f t="shared" si="630"/>
        <v>#N/A</v>
      </c>
      <c r="LY103" s="193" t="e">
        <f t="shared" si="630"/>
        <v>#N/A</v>
      </c>
      <c r="LZ103" s="193" t="e">
        <f t="shared" si="630"/>
        <v>#N/A</v>
      </c>
      <c r="MA103" s="193" t="e">
        <f t="shared" si="630"/>
        <v>#N/A</v>
      </c>
      <c r="MB103" s="193" t="e">
        <f t="shared" si="630"/>
        <v>#N/A</v>
      </c>
      <c r="MC103" s="193" t="e">
        <f t="shared" si="626"/>
        <v>#N/A</v>
      </c>
      <c r="MD103" s="193" t="e">
        <f t="shared" si="626"/>
        <v>#N/A</v>
      </c>
      <c r="ME103" s="193" t="e">
        <f t="shared" si="626"/>
        <v>#N/A</v>
      </c>
      <c r="MF103" s="193" t="e">
        <f t="shared" si="626"/>
        <v>#N/A</v>
      </c>
      <c r="MG103" s="193" t="e">
        <f t="shared" si="626"/>
        <v>#N/A</v>
      </c>
      <c r="MH103" s="193" t="e">
        <f t="shared" si="626"/>
        <v>#N/A</v>
      </c>
      <c r="MI103" s="193" t="e">
        <f t="shared" si="626"/>
        <v>#N/A</v>
      </c>
      <c r="MJ103" s="193" t="e">
        <f t="shared" si="626"/>
        <v>#N/A</v>
      </c>
      <c r="MK103" s="193" t="e">
        <f t="shared" si="626"/>
        <v>#N/A</v>
      </c>
      <c r="ML103" s="193" t="e">
        <f t="shared" si="626"/>
        <v>#N/A</v>
      </c>
      <c r="MM103" s="193" t="e">
        <f t="shared" si="626"/>
        <v>#N/A</v>
      </c>
      <c r="MN103" s="193" t="e">
        <f t="shared" si="626"/>
        <v>#N/A</v>
      </c>
      <c r="MO103" s="193" t="e">
        <f t="shared" si="626"/>
        <v>#N/A</v>
      </c>
      <c r="MP103" s="193" t="e">
        <f t="shared" si="626"/>
        <v>#N/A</v>
      </c>
      <c r="MQ103" s="193" t="e">
        <f t="shared" si="626"/>
        <v>#N/A</v>
      </c>
      <c r="MR103" s="193" t="e">
        <f t="shared" si="643"/>
        <v>#N/A</v>
      </c>
      <c r="MS103" s="193" t="e">
        <f t="shared" si="643"/>
        <v>#N/A</v>
      </c>
      <c r="MT103" s="193" t="e">
        <f t="shared" si="643"/>
        <v>#N/A</v>
      </c>
      <c r="MU103" s="193" t="e">
        <f t="shared" si="643"/>
        <v>#N/A</v>
      </c>
      <c r="MV103" s="193" t="e">
        <f t="shared" si="643"/>
        <v>#N/A</v>
      </c>
      <c r="MW103" s="193" t="e">
        <f t="shared" si="643"/>
        <v>#N/A</v>
      </c>
      <c r="MX103" s="193" t="e">
        <f t="shared" si="643"/>
        <v>#N/A</v>
      </c>
      <c r="MY103" s="193" t="e">
        <f t="shared" si="643"/>
        <v>#N/A</v>
      </c>
      <c r="MZ103" s="193" t="e">
        <f t="shared" si="643"/>
        <v>#N/A</v>
      </c>
      <c r="NA103" s="193" t="e">
        <f t="shared" si="643"/>
        <v>#N/A</v>
      </c>
      <c r="NB103" s="193" t="e">
        <f t="shared" si="643"/>
        <v>#N/A</v>
      </c>
      <c r="NC103" s="193" t="e">
        <f t="shared" si="643"/>
        <v>#N/A</v>
      </c>
      <c r="ND103" s="193" t="e">
        <f t="shared" si="643"/>
        <v>#N/A</v>
      </c>
      <c r="NE103" s="193" t="e">
        <f t="shared" si="643"/>
        <v>#N/A</v>
      </c>
      <c r="NF103" s="193" t="e">
        <f t="shared" si="643"/>
        <v>#N/A</v>
      </c>
      <c r="NG103" s="193" t="e">
        <f t="shared" si="386"/>
        <v>#N/A</v>
      </c>
      <c r="NH103" s="193" t="e">
        <f t="shared" si="623"/>
        <v>#N/A</v>
      </c>
      <c r="NI103" s="193" t="e">
        <f t="shared" si="623"/>
        <v>#N/A</v>
      </c>
      <c r="NJ103" s="193" t="e">
        <f t="shared" si="623"/>
        <v>#N/A</v>
      </c>
      <c r="NK103" s="193" t="e">
        <f t="shared" si="636"/>
        <v>#N/A</v>
      </c>
      <c r="NL103" s="193" t="e">
        <f t="shared" si="636"/>
        <v>#N/A</v>
      </c>
      <c r="NM103" s="193" t="e">
        <f t="shared" si="636"/>
        <v>#N/A</v>
      </c>
      <c r="NN103" s="193" t="e">
        <f t="shared" si="636"/>
        <v>#N/A</v>
      </c>
      <c r="NO103" s="193" t="e">
        <f t="shared" si="636"/>
        <v>#N/A</v>
      </c>
      <c r="NP103" s="193" t="e">
        <f t="shared" si="636"/>
        <v>#N/A</v>
      </c>
      <c r="NQ103" s="193" t="e">
        <f t="shared" si="636"/>
        <v>#N/A</v>
      </c>
      <c r="NR103" s="193" t="e">
        <f t="shared" si="636"/>
        <v>#N/A</v>
      </c>
      <c r="NS103" s="193" t="e">
        <f t="shared" si="636"/>
        <v>#N/A</v>
      </c>
      <c r="NT103" s="193" t="e">
        <f t="shared" si="636"/>
        <v>#N/A</v>
      </c>
      <c r="NU103" s="193" t="e">
        <f t="shared" si="636"/>
        <v>#N/A</v>
      </c>
      <c r="NV103" s="193" t="e">
        <f t="shared" si="636"/>
        <v>#N/A</v>
      </c>
      <c r="NW103" s="193" t="e">
        <f t="shared" si="636"/>
        <v>#N/A</v>
      </c>
      <c r="NX103" s="193" t="e">
        <f t="shared" si="636"/>
        <v>#N/A</v>
      </c>
      <c r="NY103" s="193" t="e">
        <f t="shared" si="636"/>
        <v>#N/A</v>
      </c>
      <c r="NZ103" s="193" t="e">
        <f t="shared" si="631"/>
        <v>#N/A</v>
      </c>
      <c r="OA103" s="193" t="e">
        <f t="shared" si="631"/>
        <v>#N/A</v>
      </c>
      <c r="OB103" s="193" t="e">
        <f t="shared" si="631"/>
        <v>#N/A</v>
      </c>
      <c r="OC103" s="193" t="e">
        <f t="shared" si="631"/>
        <v>#N/A</v>
      </c>
      <c r="OD103" s="193" t="e">
        <f t="shared" si="631"/>
        <v>#N/A</v>
      </c>
      <c r="OE103" s="193" t="e">
        <f t="shared" si="631"/>
        <v>#N/A</v>
      </c>
      <c r="OF103" s="193" t="e">
        <f t="shared" si="631"/>
        <v>#N/A</v>
      </c>
      <c r="OG103" s="193" t="e">
        <f t="shared" si="631"/>
        <v>#N/A</v>
      </c>
      <c r="OH103" s="193" t="e">
        <f t="shared" si="631"/>
        <v>#N/A</v>
      </c>
      <c r="OI103" s="193" t="e">
        <f t="shared" si="631"/>
        <v>#N/A</v>
      </c>
      <c r="OJ103" s="193" t="e">
        <f t="shared" si="631"/>
        <v>#N/A</v>
      </c>
      <c r="OK103" s="193" t="e">
        <f t="shared" si="631"/>
        <v>#N/A</v>
      </c>
      <c r="OL103" s="193" t="e">
        <f t="shared" si="631"/>
        <v>#N/A</v>
      </c>
      <c r="OM103" s="193" t="e">
        <f t="shared" si="631"/>
        <v>#N/A</v>
      </c>
      <c r="ON103" s="193" t="e">
        <f t="shared" si="631"/>
        <v>#N/A</v>
      </c>
      <c r="OO103" s="193" t="e">
        <f t="shared" si="627"/>
        <v>#N/A</v>
      </c>
      <c r="OP103" s="193" t="e">
        <f t="shared" si="627"/>
        <v>#N/A</v>
      </c>
      <c r="OQ103" s="193" t="e">
        <f t="shared" si="627"/>
        <v>#N/A</v>
      </c>
      <c r="OR103" s="193" t="e">
        <f t="shared" si="627"/>
        <v>#N/A</v>
      </c>
      <c r="OS103" s="193" t="e">
        <f t="shared" si="627"/>
        <v>#N/A</v>
      </c>
      <c r="OT103" s="193" t="e">
        <f t="shared" si="627"/>
        <v>#N/A</v>
      </c>
      <c r="OU103" s="193" t="e">
        <f t="shared" si="627"/>
        <v>#N/A</v>
      </c>
      <c r="OV103" s="193" t="e">
        <f t="shared" si="627"/>
        <v>#N/A</v>
      </c>
      <c r="OW103" s="193" t="e">
        <f t="shared" si="627"/>
        <v>#N/A</v>
      </c>
      <c r="OX103" s="193" t="e">
        <f t="shared" si="627"/>
        <v>#N/A</v>
      </c>
      <c r="OY103" s="193" t="e">
        <f t="shared" si="627"/>
        <v>#N/A</v>
      </c>
      <c r="OZ103" s="193" t="e">
        <f t="shared" si="627"/>
        <v>#N/A</v>
      </c>
      <c r="PA103" s="193" t="e">
        <f t="shared" si="627"/>
        <v>#N/A</v>
      </c>
      <c r="PB103" s="193" t="e">
        <f t="shared" si="627"/>
        <v>#N/A</v>
      </c>
      <c r="PC103" s="193" t="e">
        <f t="shared" si="627"/>
        <v>#N/A</v>
      </c>
      <c r="PD103" s="193" t="e">
        <f t="shared" si="644"/>
        <v>#N/A</v>
      </c>
      <c r="PE103" s="193" t="e">
        <f t="shared" si="644"/>
        <v>#N/A</v>
      </c>
      <c r="PF103" s="193" t="e">
        <f t="shared" si="644"/>
        <v>#N/A</v>
      </c>
      <c r="PG103" s="193" t="e">
        <f t="shared" si="644"/>
        <v>#N/A</v>
      </c>
      <c r="PH103" s="193" t="e">
        <f t="shared" si="644"/>
        <v>#N/A</v>
      </c>
      <c r="PI103" s="193" t="e">
        <f t="shared" si="644"/>
        <v>#N/A</v>
      </c>
      <c r="PJ103" s="193" t="e">
        <f t="shared" si="644"/>
        <v>#N/A</v>
      </c>
      <c r="PK103" s="193" t="e">
        <f t="shared" si="644"/>
        <v>#N/A</v>
      </c>
      <c r="PL103" s="193" t="e">
        <f t="shared" si="644"/>
        <v>#N/A</v>
      </c>
      <c r="PM103" s="193" t="e">
        <f t="shared" si="644"/>
        <v>#N/A</v>
      </c>
      <c r="PN103" s="193" t="e">
        <f t="shared" si="644"/>
        <v>#N/A</v>
      </c>
      <c r="PO103" s="193" t="e">
        <f t="shared" si="644"/>
        <v>#N/A</v>
      </c>
      <c r="PP103" s="193" t="e">
        <f t="shared" si="644"/>
        <v>#N/A</v>
      </c>
      <c r="PQ103" s="193" t="e">
        <f t="shared" si="644"/>
        <v>#N/A</v>
      </c>
      <c r="PR103" s="193" t="e">
        <f t="shared" si="644"/>
        <v>#N/A</v>
      </c>
      <c r="PS103" s="193" t="e">
        <f t="shared" si="387"/>
        <v>#N/A</v>
      </c>
      <c r="PT103" s="193" t="e">
        <f t="shared" si="640"/>
        <v>#N/A</v>
      </c>
      <c r="PU103" s="193" t="e">
        <f t="shared" si="640"/>
        <v>#N/A</v>
      </c>
      <c r="PV103" s="193" t="e">
        <f t="shared" si="640"/>
        <v>#N/A</v>
      </c>
      <c r="PW103" s="193" t="e">
        <f t="shared" si="640"/>
        <v>#N/A</v>
      </c>
      <c r="PX103" s="193" t="e">
        <f t="shared" si="640"/>
        <v>#N/A</v>
      </c>
      <c r="PY103" s="193" t="e">
        <f t="shared" si="640"/>
        <v>#N/A</v>
      </c>
      <c r="PZ103" s="193" t="e">
        <f t="shared" si="640"/>
        <v>#N/A</v>
      </c>
      <c r="QA103" s="193" t="e">
        <f t="shared" si="640"/>
        <v>#N/A</v>
      </c>
    </row>
    <row r="104" spans="1:443" x14ac:dyDescent="0.45">
      <c r="A104" s="303" t="s">
        <v>814</v>
      </c>
      <c r="B104" s="107">
        <f>SUM(B4:B103)</f>
        <v>254</v>
      </c>
      <c r="E104" s="15"/>
      <c r="F104" s="282"/>
      <c r="G104" s="107">
        <f>SUM(G4:G103)</f>
        <v>137.75</v>
      </c>
      <c r="H104" s="107">
        <f>SUM(H4:H103)</f>
        <v>197</v>
      </c>
      <c r="I104" s="107">
        <f>SUM(I4:I103)</f>
        <v>386</v>
      </c>
      <c r="J104" s="283"/>
      <c r="K104" s="126"/>
      <c r="L104" s="15"/>
      <c r="M104" s="15"/>
      <c r="N104" s="16"/>
      <c r="O104" s="15"/>
      <c r="P104" s="15"/>
      <c r="Q104" s="15"/>
      <c r="R104" s="300" t="s">
        <v>843</v>
      </c>
      <c r="S104" s="15"/>
      <c r="T104" s="15"/>
      <c r="U104" s="15"/>
      <c r="V104" s="15"/>
      <c r="W104" s="107">
        <f>SUM(W4:W103)</f>
        <v>218.04802500000002</v>
      </c>
      <c r="X104" s="107">
        <f>SQRT(Y104)</f>
        <v>20.494400841403611</v>
      </c>
      <c r="Y104" s="108">
        <f>SUM(Y4:Y103)</f>
        <v>420.02046584812507</v>
      </c>
      <c r="Z104" s="106">
        <f>SUM(Z4:Z103)</f>
        <v>244</v>
      </c>
      <c r="AA104" s="205">
        <f>IF(AND(G104&gt;0,H104&gt;0,I104&gt;0,Z104&gt;0),ABS(VLOOKUP($Z$1,VLookups!$A$30:$B$31,2,FALSE)-_xlfn.NORM.DIST(Z104,W104,X104,TRUE)),"")</f>
        <v>0.89729641123407167</v>
      </c>
      <c r="AB104" s="106">
        <f>SUM(AB4:AB103)</f>
        <v>255.09829260261208</v>
      </c>
      <c r="AC104" s="106">
        <f>SUM(AC4:AC103)</f>
        <v>295.24568997756677</v>
      </c>
      <c r="AD104" s="106">
        <f t="shared" ref="AD104:AM104" si="647">SUM(AD4:AD103)</f>
        <v>165.93481026470153</v>
      </c>
      <c r="AE104" s="106">
        <f t="shared" si="647"/>
        <v>179.05639018676879</v>
      </c>
      <c r="AF104" s="106">
        <f t="shared" si="647"/>
        <v>190.62076586702787</v>
      </c>
      <c r="AG104" s="106">
        <f t="shared" si="647"/>
        <v>201.79596464192124</v>
      </c>
      <c r="AH104" s="106">
        <f t="shared" si="647"/>
        <v>213.17920217544935</v>
      </c>
      <c r="AI104" s="106">
        <f t="shared" si="647"/>
        <v>225.29642221671136</v>
      </c>
      <c r="AJ104" s="106">
        <f t="shared" si="647"/>
        <v>238.84311071004973</v>
      </c>
      <c r="AK104" s="106">
        <f t="shared" si="647"/>
        <v>255.09829260261208</v>
      </c>
      <c r="AL104" s="106">
        <f t="shared" si="647"/>
        <v>277.53866252004707</v>
      </c>
      <c r="AM104" s="106">
        <f t="shared" si="647"/>
        <v>324.57818977973437</v>
      </c>
      <c r="AN104" s="15"/>
      <c r="AO104" s="309"/>
      <c r="AP104" s="201">
        <f>IF(AND(G104&gt;0,H104&gt;0,I104&gt;0),W104-(3*X104),"")</f>
        <v>156.56482247578919</v>
      </c>
      <c r="AQ104" s="202">
        <f>IF(ISNONTEXT($AP104),AP104+(($IH$104-$AP$104)/200),"")</f>
        <v>157.17965450103128</v>
      </c>
      <c r="AR104" s="202">
        <f t="shared" ref="AR104:DC104" si="648">IF(ISNONTEXT($AP104),AQ104+(($IH$104-$AP$104)/200),"")</f>
        <v>157.79448652627337</v>
      </c>
      <c r="AS104" s="202">
        <f t="shared" si="648"/>
        <v>158.40931855151547</v>
      </c>
      <c r="AT104" s="202">
        <f t="shared" si="648"/>
        <v>159.02415057675756</v>
      </c>
      <c r="AU104" s="202">
        <f t="shared" si="648"/>
        <v>159.63898260199966</v>
      </c>
      <c r="AV104" s="202">
        <f t="shared" si="648"/>
        <v>160.25381462724175</v>
      </c>
      <c r="AW104" s="202">
        <f t="shared" si="648"/>
        <v>160.86864665248385</v>
      </c>
      <c r="AX104" s="202">
        <f t="shared" si="648"/>
        <v>161.48347867772594</v>
      </c>
      <c r="AY104" s="202">
        <f t="shared" si="648"/>
        <v>162.09831070296804</v>
      </c>
      <c r="AZ104" s="202">
        <f t="shared" si="648"/>
        <v>162.71314272821013</v>
      </c>
      <c r="BA104" s="202">
        <f t="shared" si="648"/>
        <v>163.32797475345222</v>
      </c>
      <c r="BB104" s="202">
        <f t="shared" si="648"/>
        <v>163.94280677869432</v>
      </c>
      <c r="BC104" s="202">
        <f t="shared" si="648"/>
        <v>164.55763880393641</v>
      </c>
      <c r="BD104" s="202">
        <f t="shared" si="648"/>
        <v>165.17247082917851</v>
      </c>
      <c r="BE104" s="202">
        <f t="shared" si="648"/>
        <v>165.7873028544206</v>
      </c>
      <c r="BF104" s="202">
        <f t="shared" si="648"/>
        <v>166.4021348796627</v>
      </c>
      <c r="BG104" s="202">
        <f t="shared" si="648"/>
        <v>167.01696690490479</v>
      </c>
      <c r="BH104" s="202">
        <f t="shared" si="648"/>
        <v>167.63179893014689</v>
      </c>
      <c r="BI104" s="202">
        <f t="shared" si="648"/>
        <v>168.24663095538898</v>
      </c>
      <c r="BJ104" s="202">
        <f t="shared" si="648"/>
        <v>168.86146298063107</v>
      </c>
      <c r="BK104" s="202">
        <f t="shared" si="648"/>
        <v>169.47629500587317</v>
      </c>
      <c r="BL104" s="202">
        <f t="shared" si="648"/>
        <v>170.09112703111526</v>
      </c>
      <c r="BM104" s="202">
        <f t="shared" si="648"/>
        <v>170.70595905635736</v>
      </c>
      <c r="BN104" s="202">
        <f t="shared" si="648"/>
        <v>171.32079108159945</v>
      </c>
      <c r="BO104" s="202">
        <f t="shared" si="648"/>
        <v>171.93562310684155</v>
      </c>
      <c r="BP104" s="202">
        <f t="shared" si="648"/>
        <v>172.55045513208364</v>
      </c>
      <c r="BQ104" s="202">
        <f t="shared" si="648"/>
        <v>173.16528715732574</v>
      </c>
      <c r="BR104" s="202">
        <f t="shared" si="648"/>
        <v>173.78011918256783</v>
      </c>
      <c r="BS104" s="202">
        <f t="shared" si="648"/>
        <v>174.39495120780992</v>
      </c>
      <c r="BT104" s="202">
        <f t="shared" si="648"/>
        <v>175.00978323305202</v>
      </c>
      <c r="BU104" s="202">
        <f t="shared" si="648"/>
        <v>175.62461525829411</v>
      </c>
      <c r="BV104" s="202">
        <f t="shared" si="648"/>
        <v>176.23944728353621</v>
      </c>
      <c r="BW104" s="202">
        <f t="shared" si="648"/>
        <v>176.8542793087783</v>
      </c>
      <c r="BX104" s="202">
        <f t="shared" si="648"/>
        <v>177.4691113340204</v>
      </c>
      <c r="BY104" s="202">
        <f t="shared" si="648"/>
        <v>178.08394335926249</v>
      </c>
      <c r="BZ104" s="202">
        <f t="shared" si="648"/>
        <v>178.69877538450459</v>
      </c>
      <c r="CA104" s="202">
        <f t="shared" si="648"/>
        <v>179.31360740974668</v>
      </c>
      <c r="CB104" s="202">
        <f t="shared" si="648"/>
        <v>179.92843943498877</v>
      </c>
      <c r="CC104" s="202">
        <f t="shared" si="648"/>
        <v>180.54327146023087</v>
      </c>
      <c r="CD104" s="202">
        <f t="shared" si="648"/>
        <v>181.15810348547296</v>
      </c>
      <c r="CE104" s="202">
        <f t="shared" si="648"/>
        <v>181.77293551071506</v>
      </c>
      <c r="CF104" s="202">
        <f t="shared" si="648"/>
        <v>182.38776753595715</v>
      </c>
      <c r="CG104" s="202">
        <f t="shared" si="648"/>
        <v>183.00259956119925</v>
      </c>
      <c r="CH104" s="202">
        <f t="shared" si="648"/>
        <v>183.61743158644134</v>
      </c>
      <c r="CI104" s="202">
        <f t="shared" si="648"/>
        <v>184.23226361168344</v>
      </c>
      <c r="CJ104" s="202">
        <f t="shared" si="648"/>
        <v>184.84709563692553</v>
      </c>
      <c r="CK104" s="202">
        <f t="shared" si="648"/>
        <v>185.46192766216762</v>
      </c>
      <c r="CL104" s="202">
        <f t="shared" si="648"/>
        <v>186.07675968740972</v>
      </c>
      <c r="CM104" s="202">
        <f t="shared" si="648"/>
        <v>186.69159171265181</v>
      </c>
      <c r="CN104" s="202">
        <f t="shared" si="648"/>
        <v>187.30642373789391</v>
      </c>
      <c r="CO104" s="202">
        <f t="shared" si="648"/>
        <v>187.921255763136</v>
      </c>
      <c r="CP104" s="202">
        <f t="shared" si="648"/>
        <v>188.5360877883781</v>
      </c>
      <c r="CQ104" s="202">
        <f t="shared" si="648"/>
        <v>189.15091981362019</v>
      </c>
      <c r="CR104" s="202">
        <f t="shared" si="648"/>
        <v>189.76575183886229</v>
      </c>
      <c r="CS104" s="202">
        <f t="shared" si="648"/>
        <v>190.38058386410438</v>
      </c>
      <c r="CT104" s="202">
        <f t="shared" si="648"/>
        <v>190.99541588934648</v>
      </c>
      <c r="CU104" s="202">
        <f t="shared" si="648"/>
        <v>191.61024791458857</v>
      </c>
      <c r="CV104" s="202">
        <f t="shared" si="648"/>
        <v>192.22507993983066</v>
      </c>
      <c r="CW104" s="202">
        <f t="shared" si="648"/>
        <v>192.83991196507276</v>
      </c>
      <c r="CX104" s="202">
        <f t="shared" si="648"/>
        <v>193.45474399031485</v>
      </c>
      <c r="CY104" s="202">
        <f t="shared" si="648"/>
        <v>194.06957601555695</v>
      </c>
      <c r="CZ104" s="202">
        <f t="shared" si="648"/>
        <v>194.68440804079904</v>
      </c>
      <c r="DA104" s="202">
        <f t="shared" si="648"/>
        <v>195.29924006604114</v>
      </c>
      <c r="DB104" s="202">
        <f t="shared" si="648"/>
        <v>195.91407209128323</v>
      </c>
      <c r="DC104" s="202">
        <f t="shared" si="648"/>
        <v>196.52890411652533</v>
      </c>
      <c r="DD104" s="202">
        <f t="shared" ref="DD104:FO104" si="649">IF(ISNONTEXT($AP104),DC104+(($IH$104-$AP$104)/200),"")</f>
        <v>197.14373614176742</v>
      </c>
      <c r="DE104" s="202">
        <f t="shared" si="649"/>
        <v>197.75856816700951</v>
      </c>
      <c r="DF104" s="202">
        <f t="shared" si="649"/>
        <v>198.37340019225161</v>
      </c>
      <c r="DG104" s="202">
        <f t="shared" si="649"/>
        <v>198.9882322174937</v>
      </c>
      <c r="DH104" s="202">
        <f t="shared" si="649"/>
        <v>199.6030642427358</v>
      </c>
      <c r="DI104" s="202">
        <f t="shared" si="649"/>
        <v>200.21789626797789</v>
      </c>
      <c r="DJ104" s="202">
        <f t="shared" si="649"/>
        <v>200.83272829321999</v>
      </c>
      <c r="DK104" s="202">
        <f t="shared" si="649"/>
        <v>201.44756031846208</v>
      </c>
      <c r="DL104" s="202">
        <f t="shared" si="649"/>
        <v>202.06239234370418</v>
      </c>
      <c r="DM104" s="202">
        <f t="shared" si="649"/>
        <v>202.67722436894627</v>
      </c>
      <c r="DN104" s="202">
        <f t="shared" si="649"/>
        <v>203.29205639418836</v>
      </c>
      <c r="DO104" s="202">
        <f t="shared" si="649"/>
        <v>203.90688841943046</v>
      </c>
      <c r="DP104" s="202">
        <f t="shared" si="649"/>
        <v>204.52172044467255</v>
      </c>
      <c r="DQ104" s="202">
        <f t="shared" si="649"/>
        <v>205.13655246991465</v>
      </c>
      <c r="DR104" s="202">
        <f t="shared" si="649"/>
        <v>205.75138449515674</v>
      </c>
      <c r="DS104" s="202">
        <f t="shared" si="649"/>
        <v>206.36621652039884</v>
      </c>
      <c r="DT104" s="202">
        <f t="shared" si="649"/>
        <v>206.98104854564093</v>
      </c>
      <c r="DU104" s="202">
        <f t="shared" si="649"/>
        <v>207.59588057088303</v>
      </c>
      <c r="DV104" s="202">
        <f t="shared" si="649"/>
        <v>208.21071259612512</v>
      </c>
      <c r="DW104" s="202">
        <f t="shared" si="649"/>
        <v>208.82554462136721</v>
      </c>
      <c r="DX104" s="202">
        <f t="shared" si="649"/>
        <v>209.44037664660931</v>
      </c>
      <c r="DY104" s="202">
        <f t="shared" si="649"/>
        <v>210.0552086718514</v>
      </c>
      <c r="DZ104" s="202">
        <f t="shared" si="649"/>
        <v>210.6700406970935</v>
      </c>
      <c r="EA104" s="202">
        <f t="shared" si="649"/>
        <v>211.28487272233559</v>
      </c>
      <c r="EB104" s="202">
        <f t="shared" si="649"/>
        <v>211.89970474757769</v>
      </c>
      <c r="EC104" s="202">
        <f t="shared" si="649"/>
        <v>212.51453677281978</v>
      </c>
      <c r="ED104" s="202">
        <f t="shared" si="649"/>
        <v>213.12936879806188</v>
      </c>
      <c r="EE104" s="202">
        <f t="shared" si="649"/>
        <v>213.74420082330397</v>
      </c>
      <c r="EF104" s="202">
        <f t="shared" si="649"/>
        <v>214.35903284854606</v>
      </c>
      <c r="EG104" s="202">
        <f t="shared" si="649"/>
        <v>214.97386487378816</v>
      </c>
      <c r="EH104" s="202">
        <f t="shared" si="649"/>
        <v>215.58869689903025</v>
      </c>
      <c r="EI104" s="202">
        <f t="shared" si="649"/>
        <v>216.20352892427235</v>
      </c>
      <c r="EJ104" s="202">
        <f t="shared" si="649"/>
        <v>216.81836094951444</v>
      </c>
      <c r="EK104" s="202">
        <f t="shared" si="649"/>
        <v>217.43319297475654</v>
      </c>
      <c r="EL104" s="202">
        <f t="shared" si="649"/>
        <v>218.04802499999863</v>
      </c>
      <c r="EM104" s="202">
        <f t="shared" si="649"/>
        <v>218.66285702524073</v>
      </c>
      <c r="EN104" s="202">
        <f t="shared" si="649"/>
        <v>219.27768905048282</v>
      </c>
      <c r="EO104" s="202">
        <f t="shared" si="649"/>
        <v>219.89252107572491</v>
      </c>
      <c r="EP104" s="202">
        <f t="shared" si="649"/>
        <v>220.50735310096701</v>
      </c>
      <c r="EQ104" s="202">
        <f t="shared" si="649"/>
        <v>221.1221851262091</v>
      </c>
      <c r="ER104" s="202">
        <f t="shared" si="649"/>
        <v>221.7370171514512</v>
      </c>
      <c r="ES104" s="202">
        <f t="shared" si="649"/>
        <v>222.35184917669329</v>
      </c>
      <c r="ET104" s="202">
        <f t="shared" si="649"/>
        <v>222.96668120193539</v>
      </c>
      <c r="EU104" s="202">
        <f t="shared" si="649"/>
        <v>223.58151322717748</v>
      </c>
      <c r="EV104" s="202">
        <f t="shared" si="649"/>
        <v>224.19634525241958</v>
      </c>
      <c r="EW104" s="202">
        <f t="shared" si="649"/>
        <v>224.81117727766167</v>
      </c>
      <c r="EX104" s="202">
        <f t="shared" si="649"/>
        <v>225.42600930290376</v>
      </c>
      <c r="EY104" s="202">
        <f t="shared" si="649"/>
        <v>226.04084132814586</v>
      </c>
      <c r="EZ104" s="202">
        <f t="shared" si="649"/>
        <v>226.65567335338795</v>
      </c>
      <c r="FA104" s="202">
        <f t="shared" si="649"/>
        <v>227.27050537863005</v>
      </c>
      <c r="FB104" s="202">
        <f t="shared" si="649"/>
        <v>227.88533740387214</v>
      </c>
      <c r="FC104" s="202">
        <f t="shared" si="649"/>
        <v>228.50016942911424</v>
      </c>
      <c r="FD104" s="202">
        <f t="shared" si="649"/>
        <v>229.11500145435633</v>
      </c>
      <c r="FE104" s="202">
        <f t="shared" si="649"/>
        <v>229.72983347959843</v>
      </c>
      <c r="FF104" s="202">
        <f t="shared" si="649"/>
        <v>230.34466550484052</v>
      </c>
      <c r="FG104" s="202">
        <f t="shared" si="649"/>
        <v>230.95949753008261</v>
      </c>
      <c r="FH104" s="202">
        <f t="shared" si="649"/>
        <v>231.57432955532471</v>
      </c>
      <c r="FI104" s="202">
        <f t="shared" si="649"/>
        <v>232.1891615805668</v>
      </c>
      <c r="FJ104" s="202">
        <f t="shared" si="649"/>
        <v>232.8039936058089</v>
      </c>
      <c r="FK104" s="202">
        <f t="shared" si="649"/>
        <v>233.41882563105099</v>
      </c>
      <c r="FL104" s="202">
        <f t="shared" si="649"/>
        <v>234.03365765629309</v>
      </c>
      <c r="FM104" s="202">
        <f t="shared" si="649"/>
        <v>234.64848968153518</v>
      </c>
      <c r="FN104" s="202">
        <f t="shared" si="649"/>
        <v>235.26332170677728</v>
      </c>
      <c r="FO104" s="202">
        <f t="shared" si="649"/>
        <v>235.87815373201937</v>
      </c>
      <c r="FP104" s="202">
        <f t="shared" ref="FP104:IA104" si="650">IF(ISNONTEXT($AP104),FO104+(($IH$104-$AP$104)/200),"")</f>
        <v>236.49298575726147</v>
      </c>
      <c r="FQ104" s="202">
        <f t="shared" si="650"/>
        <v>237.10781778250356</v>
      </c>
      <c r="FR104" s="202">
        <f t="shared" si="650"/>
        <v>237.72264980774565</v>
      </c>
      <c r="FS104" s="202">
        <f t="shared" si="650"/>
        <v>238.33748183298775</v>
      </c>
      <c r="FT104" s="202">
        <f t="shared" si="650"/>
        <v>238.95231385822984</v>
      </c>
      <c r="FU104" s="202">
        <f t="shared" si="650"/>
        <v>239.56714588347194</v>
      </c>
      <c r="FV104" s="202">
        <f t="shared" si="650"/>
        <v>240.18197790871403</v>
      </c>
      <c r="FW104" s="202">
        <f t="shared" si="650"/>
        <v>240.79680993395613</v>
      </c>
      <c r="FX104" s="202">
        <f t="shared" si="650"/>
        <v>241.41164195919822</v>
      </c>
      <c r="FY104" s="202">
        <f t="shared" si="650"/>
        <v>242.02647398444032</v>
      </c>
      <c r="FZ104" s="202">
        <f t="shared" si="650"/>
        <v>242.64130600968241</v>
      </c>
      <c r="GA104" s="202">
        <f t="shared" si="650"/>
        <v>243.2561380349245</v>
      </c>
      <c r="GB104" s="202">
        <f t="shared" si="650"/>
        <v>243.8709700601666</v>
      </c>
      <c r="GC104" s="202">
        <f t="shared" si="650"/>
        <v>244.48580208540869</v>
      </c>
      <c r="GD104" s="202">
        <f t="shared" si="650"/>
        <v>245.10063411065079</v>
      </c>
      <c r="GE104" s="202">
        <f t="shared" si="650"/>
        <v>245.71546613589288</v>
      </c>
      <c r="GF104" s="202">
        <f t="shared" si="650"/>
        <v>246.33029816113498</v>
      </c>
      <c r="GG104" s="202">
        <f t="shared" si="650"/>
        <v>246.94513018637707</v>
      </c>
      <c r="GH104" s="202">
        <f t="shared" si="650"/>
        <v>247.55996221161917</v>
      </c>
      <c r="GI104" s="202">
        <f t="shared" si="650"/>
        <v>248.17479423686126</v>
      </c>
      <c r="GJ104" s="202">
        <f t="shared" si="650"/>
        <v>248.78962626210335</v>
      </c>
      <c r="GK104" s="202">
        <f t="shared" si="650"/>
        <v>249.40445828734545</v>
      </c>
      <c r="GL104" s="202">
        <f t="shared" si="650"/>
        <v>250.01929031258754</v>
      </c>
      <c r="GM104" s="202">
        <f t="shared" si="650"/>
        <v>250.63412233782964</v>
      </c>
      <c r="GN104" s="202">
        <f t="shared" si="650"/>
        <v>251.24895436307173</v>
      </c>
      <c r="GO104" s="202">
        <f t="shared" si="650"/>
        <v>251.86378638831383</v>
      </c>
      <c r="GP104" s="202">
        <f t="shared" si="650"/>
        <v>252.47861841355592</v>
      </c>
      <c r="GQ104" s="202">
        <f t="shared" si="650"/>
        <v>253.09345043879802</v>
      </c>
      <c r="GR104" s="202">
        <f t="shared" si="650"/>
        <v>253.70828246404011</v>
      </c>
      <c r="GS104" s="202">
        <f t="shared" si="650"/>
        <v>254.3231144892822</v>
      </c>
      <c r="GT104" s="202">
        <f t="shared" si="650"/>
        <v>254.9379465145243</v>
      </c>
      <c r="GU104" s="202">
        <f t="shared" si="650"/>
        <v>255.55277853976639</v>
      </c>
      <c r="GV104" s="202">
        <f t="shared" si="650"/>
        <v>256.16761056500849</v>
      </c>
      <c r="GW104" s="202">
        <f t="shared" si="650"/>
        <v>256.78244259025058</v>
      </c>
      <c r="GX104" s="202">
        <f t="shared" si="650"/>
        <v>257.39727461549268</v>
      </c>
      <c r="GY104" s="202">
        <f t="shared" si="650"/>
        <v>258.01210664073477</v>
      </c>
      <c r="GZ104" s="202">
        <f t="shared" si="650"/>
        <v>258.62693866597687</v>
      </c>
      <c r="HA104" s="202">
        <f t="shared" si="650"/>
        <v>259.24177069121896</v>
      </c>
      <c r="HB104" s="202">
        <f t="shared" si="650"/>
        <v>259.85660271646105</v>
      </c>
      <c r="HC104" s="202">
        <f t="shared" si="650"/>
        <v>260.47143474170315</v>
      </c>
      <c r="HD104" s="202">
        <f t="shared" si="650"/>
        <v>261.08626676694524</v>
      </c>
      <c r="HE104" s="202">
        <f t="shared" si="650"/>
        <v>261.70109879218734</v>
      </c>
      <c r="HF104" s="202">
        <f t="shared" si="650"/>
        <v>262.31593081742943</v>
      </c>
      <c r="HG104" s="202">
        <f t="shared" si="650"/>
        <v>262.93076284267153</v>
      </c>
      <c r="HH104" s="202">
        <f t="shared" si="650"/>
        <v>263.54559486791362</v>
      </c>
      <c r="HI104" s="202">
        <f t="shared" si="650"/>
        <v>264.16042689315572</v>
      </c>
      <c r="HJ104" s="202">
        <f t="shared" si="650"/>
        <v>264.77525891839781</v>
      </c>
      <c r="HK104" s="202">
        <f t="shared" si="650"/>
        <v>265.3900909436399</v>
      </c>
      <c r="HL104" s="202">
        <f t="shared" si="650"/>
        <v>266.004922968882</v>
      </c>
      <c r="HM104" s="202">
        <f t="shared" si="650"/>
        <v>266.61975499412409</v>
      </c>
      <c r="HN104" s="202">
        <f t="shared" si="650"/>
        <v>267.23458701936619</v>
      </c>
      <c r="HO104" s="202">
        <f t="shared" si="650"/>
        <v>267.84941904460828</v>
      </c>
      <c r="HP104" s="202">
        <f t="shared" si="650"/>
        <v>268.46425106985038</v>
      </c>
      <c r="HQ104" s="202">
        <f t="shared" si="650"/>
        <v>269.07908309509247</v>
      </c>
      <c r="HR104" s="202">
        <f t="shared" si="650"/>
        <v>269.69391512033457</v>
      </c>
      <c r="HS104" s="202">
        <f t="shared" si="650"/>
        <v>270.30874714557666</v>
      </c>
      <c r="HT104" s="202">
        <f t="shared" si="650"/>
        <v>270.92357917081875</v>
      </c>
      <c r="HU104" s="202">
        <f t="shared" si="650"/>
        <v>271.53841119606085</v>
      </c>
      <c r="HV104" s="202">
        <f t="shared" si="650"/>
        <v>272.15324322130294</v>
      </c>
      <c r="HW104" s="202">
        <f t="shared" si="650"/>
        <v>272.76807524654504</v>
      </c>
      <c r="HX104" s="202">
        <f t="shared" si="650"/>
        <v>273.38290727178713</v>
      </c>
      <c r="HY104" s="202">
        <f t="shared" si="650"/>
        <v>273.99773929702923</v>
      </c>
      <c r="HZ104" s="202">
        <f t="shared" si="650"/>
        <v>274.61257132227132</v>
      </c>
      <c r="IA104" s="202">
        <f t="shared" si="650"/>
        <v>275.22740334751342</v>
      </c>
      <c r="IB104" s="202">
        <f t="shared" ref="IB104:IG104" si="651">IF(ISNONTEXT($AP104),IA104+(($IH$104-$AP$104)/200),"")</f>
        <v>275.84223537275551</v>
      </c>
      <c r="IC104" s="202">
        <f t="shared" si="651"/>
        <v>276.4570673979976</v>
      </c>
      <c r="ID104" s="202">
        <f t="shared" si="651"/>
        <v>277.0718994232397</v>
      </c>
      <c r="IE104" s="202">
        <f t="shared" si="651"/>
        <v>277.68673144848179</v>
      </c>
      <c r="IF104" s="202">
        <f t="shared" si="651"/>
        <v>278.30156347372389</v>
      </c>
      <c r="IG104" s="202">
        <f t="shared" si="651"/>
        <v>278.91639549896598</v>
      </c>
      <c r="IH104" s="201">
        <f>IF(ISNONTEXT($AP104),W104+(3*X104),"")</f>
        <v>279.53122752421086</v>
      </c>
      <c r="II104" s="193">
        <f>IF(ISNONTEXT($X104),_xlfn.NORM.DIST(AP104,$W104,$X104,FALSE),NA())</f>
        <v>2.1624679083003987E-4</v>
      </c>
      <c r="IJ104" s="193">
        <f t="shared" ref="IJ104:KU104" si="652">IF(ISNONTEXT($X104),_xlfn.NORM.DIST(AQ104,$W104,$X104,FALSE),NA())</f>
        <v>2.3650522615849113E-4</v>
      </c>
      <c r="IK104" s="193">
        <f t="shared" si="652"/>
        <v>2.5842882191564758E-4</v>
      </c>
      <c r="IL104" s="193">
        <f t="shared" si="652"/>
        <v>2.8213066243869928E-4</v>
      </c>
      <c r="IM104" s="193">
        <f t="shared" si="652"/>
        <v>3.0772924005295974E-4</v>
      </c>
      <c r="IN104" s="193">
        <f t="shared" si="652"/>
        <v>3.3534850536978206E-4</v>
      </c>
      <c r="IO104" s="193">
        <f t="shared" si="652"/>
        <v>3.6511789652631709E-4</v>
      </c>
      <c r="IP104" s="193">
        <f t="shared" si="652"/>
        <v>3.9717234529255149E-4</v>
      </c>
      <c r="IQ104" s="193">
        <f t="shared" si="652"/>
        <v>4.3165225793598841E-4</v>
      </c>
      <c r="IR104" s="193">
        <f t="shared" si="652"/>
        <v>4.6870346871197115E-4</v>
      </c>
      <c r="IS104" s="193">
        <f t="shared" si="652"/>
        <v>5.0847716383928634E-4</v>
      </c>
      <c r="IT104" s="193">
        <f t="shared" si="652"/>
        <v>5.511297738276463E-4</v>
      </c>
      <c r="IU104" s="193">
        <f t="shared" si="652"/>
        <v>5.9682283204723309E-4</v>
      </c>
      <c r="IV104" s="193">
        <f t="shared" si="652"/>
        <v>6.4572279747187309E-4</v>
      </c>
      <c r="IW104" s="193">
        <f t="shared" si="652"/>
        <v>6.9800083958783388E-4</v>
      </c>
      <c r="IX104" s="193">
        <f t="shared" si="652"/>
        <v>7.5383258354073794E-4</v>
      </c>
      <c r="IY104" s="193">
        <f t="shared" si="652"/>
        <v>8.1339781369470362E-4</v>
      </c>
      <c r="IZ104" s="193">
        <f t="shared" si="652"/>
        <v>8.7688013390140734E-4</v>
      </c>
      <c r="JA104" s="193">
        <f t="shared" si="652"/>
        <v>9.4446658292308028E-4</v>
      </c>
      <c r="JB104" s="193">
        <f t="shared" si="652"/>
        <v>1.0163472036231029E-3</v>
      </c>
      <c r="JC104" s="193">
        <f t="shared" si="652"/>
        <v>1.0927145647312527E-3</v>
      </c>
      <c r="JD104" s="193">
        <f t="shared" si="652"/>
        <v>1.1737632342080522E-3</v>
      </c>
      <c r="JE104" s="193">
        <f t="shared" si="652"/>
        <v>1.2596892034741057E-3</v>
      </c>
      <c r="JF104" s="193">
        <f t="shared" si="652"/>
        <v>1.3506892620355185E-3</v>
      </c>
      <c r="JG104" s="193">
        <f t="shared" si="652"/>
        <v>1.4469603223252454E-3</v>
      </c>
      <c r="JH104" s="193">
        <f t="shared" si="652"/>
        <v>1.548698694891556E-3</v>
      </c>
      <c r="JI104" s="193">
        <f t="shared" si="652"/>
        <v>1.6560993143980745E-3</v>
      </c>
      <c r="JJ104" s="193">
        <f t="shared" si="652"/>
        <v>1.7693549172536462E-3</v>
      </c>
      <c r="JK104" s="193">
        <f t="shared" si="652"/>
        <v>1.8886551720632336E-3</v>
      </c>
      <c r="JL104" s="193">
        <f t="shared" si="652"/>
        <v>2.0141857644812963E-3</v>
      </c>
      <c r="JM104" s="193">
        <f t="shared" si="652"/>
        <v>2.146127438454696E-3</v>
      </c>
      <c r="JN104" s="193">
        <f t="shared" si="652"/>
        <v>2.284654996260644E-3</v>
      </c>
      <c r="JO104" s="193">
        <f t="shared" si="652"/>
        <v>2.4299362601740678E-3</v>
      </c>
      <c r="JP104" s="193">
        <f t="shared" si="652"/>
        <v>2.5821309990350311E-3</v>
      </c>
      <c r="JQ104" s="193">
        <f t="shared" si="652"/>
        <v>2.7413898234273826E-3</v>
      </c>
      <c r="JR104" s="193">
        <f t="shared" si="652"/>
        <v>2.9078530536212439E-3</v>
      </c>
      <c r="JS104" s="193">
        <f t="shared" si="652"/>
        <v>3.0816495648706278E-3</v>
      </c>
      <c r="JT104" s="193">
        <f t="shared" si="652"/>
        <v>3.2628956150895744E-3</v>
      </c>
      <c r="JU104" s="193">
        <f t="shared" si="652"/>
        <v>3.4516936603517282E-3</v>
      </c>
      <c r="JV104" s="193">
        <f t="shared" si="652"/>
        <v>3.6481311640649758E-3</v>
      </c>
      <c r="JW104" s="193">
        <f t="shared" si="652"/>
        <v>3.8522794060606054E-3</v>
      </c>
      <c r="JX104" s="193">
        <f t="shared" si="652"/>
        <v>4.0641922982006928E-3</v>
      </c>
      <c r="JY104" s="193">
        <f t="shared" si="652"/>
        <v>4.2839052134440603E-3</v>
      </c>
      <c r="JZ104" s="193">
        <f t="shared" si="652"/>
        <v>4.5114338356155477E-3</v>
      </c>
      <c r="KA104" s="193">
        <f t="shared" si="652"/>
        <v>4.7467730373912196E-3</v>
      </c>
      <c r="KB104" s="193">
        <f t="shared" si="652"/>
        <v>4.9898957942392302E-3</v>
      </c>
      <c r="KC104" s="193">
        <f t="shared" si="652"/>
        <v>5.2407521422383968E-3</v>
      </c>
      <c r="KD104" s="193">
        <f t="shared" si="652"/>
        <v>5.4992681878298809E-3</v>
      </c>
      <c r="KE104" s="193">
        <f t="shared" si="652"/>
        <v>5.7653451776384776E-3</v>
      </c>
      <c r="KF104" s="193">
        <f t="shared" si="652"/>
        <v>6.0388586365250655E-3</v>
      </c>
      <c r="KG104" s="193">
        <f t="shared" si="652"/>
        <v>6.3196575819981253E-3</v>
      </c>
      <c r="KH104" s="193">
        <f t="shared" si="652"/>
        <v>6.607563823016839E-3</v>
      </c>
      <c r="KI104" s="193">
        <f t="shared" si="652"/>
        <v>6.9023713510593821E-3</v>
      </c>
      <c r="KJ104" s="193">
        <f t="shared" si="652"/>
        <v>7.2038458311053906E-3</v>
      </c>
      <c r="KK104" s="193">
        <f t="shared" si="652"/>
        <v>7.5117241998904098E-3</v>
      </c>
      <c r="KL104" s="193">
        <f t="shared" si="652"/>
        <v>7.8257143784315284E-3</v>
      </c>
      <c r="KM104" s="193">
        <f t="shared" si="652"/>
        <v>8.1454951053973965E-3</v>
      </c>
      <c r="KN104" s="193">
        <f t="shared" si="652"/>
        <v>8.4707158974028692E-3</v>
      </c>
      <c r="KO104" s="193">
        <f t="shared" si="652"/>
        <v>8.8009971417499708E-3</v>
      </c>
      <c r="KP104" s="193">
        <f t="shared" si="652"/>
        <v>9.135930326514342E-3</v>
      </c>
      <c r="KQ104" s="193">
        <f t="shared" si="652"/>
        <v>9.4750784121925141E-3</v>
      </c>
      <c r="KR104" s="193">
        <f t="shared" si="652"/>
        <v>9.8179763483833057E-3</v>
      </c>
      <c r="KS104" s="193">
        <f t="shared" si="652"/>
        <v>1.0164131738180242E-2</v>
      </c>
      <c r="KT104" s="193">
        <f t="shared" si="652"/>
        <v>1.0513025652105535E-2</v>
      </c>
      <c r="KU104" s="193">
        <f t="shared" si="652"/>
        <v>1.0864113592525091E-2</v>
      </c>
      <c r="KV104" s="193">
        <f t="shared" ref="KV104:NG104" si="653">IF(ISNONTEXT($X104),_xlfn.NORM.DIST(DC104,$W104,$X104,FALSE),NA())</f>
        <v>1.121682660855375E-2</v>
      </c>
      <c r="KW104" s="193">
        <f t="shared" si="653"/>
        <v>1.1570572560496878E-2</v>
      </c>
      <c r="KX104" s="193">
        <f t="shared" si="653"/>
        <v>1.192473753188536E-2</v>
      </c>
      <c r="KY104" s="193">
        <f t="shared" si="653"/>
        <v>1.2278687386153E-2</v>
      </c>
      <c r="KZ104" s="193">
        <f t="shared" si="653"/>
        <v>1.2631769463986314E-2</v>
      </c>
      <c r="LA104" s="193">
        <f t="shared" si="653"/>
        <v>1.2983314416354507E-2</v>
      </c>
      <c r="LB104" s="193">
        <f t="shared" si="653"/>
        <v>1.3332638167210305E-2</v>
      </c>
      <c r="LC104" s="193">
        <f t="shared" si="653"/>
        <v>1.3679043998849052E-2</v>
      </c>
      <c r="LD104" s="193">
        <f t="shared" si="653"/>
        <v>1.4021824751932371E-2</v>
      </c>
      <c r="LE104" s="193">
        <f t="shared" si="653"/>
        <v>1.4360265131232661E-2</v>
      </c>
      <c r="LF104" s="193">
        <f t="shared" si="653"/>
        <v>1.4693644107244304E-2</v>
      </c>
      <c r="LG104" s="193">
        <f t="shared" si="653"/>
        <v>1.5021237402945101E-2</v>
      </c>
      <c r="LH104" s="193">
        <f t="shared" si="653"/>
        <v>1.5342320054185654E-2</v>
      </c>
      <c r="LI104" s="193">
        <f t="shared" si="653"/>
        <v>1.5656169031442936E-2</v>
      </c>
      <c r="LJ104" s="193">
        <f t="shared" si="653"/>
        <v>1.5962065910004857E-2</v>
      </c>
      <c r="LK104" s="193">
        <f t="shared" si="653"/>
        <v>1.6259299575062232E-2</v>
      </c>
      <c r="LL104" s="193">
        <f t="shared" si="653"/>
        <v>1.654716894768004E-2</v>
      </c>
      <c r="LM104" s="193">
        <f t="shared" si="653"/>
        <v>1.6824985717206614E-2</v>
      </c>
      <c r="LN104" s="193">
        <f t="shared" si="653"/>
        <v>1.709207706536324E-2</v>
      </c>
      <c r="LO104" s="193">
        <f t="shared" si="653"/>
        <v>1.7347788367041511E-2</v>
      </c>
      <c r="LP104" s="193">
        <f t="shared" si="653"/>
        <v>1.7591485852725564E-2</v>
      </c>
      <c r="LQ104" s="193">
        <f t="shared" si="653"/>
        <v>1.7822559217453512E-2</v>
      </c>
      <c r="LR104" s="193">
        <f t="shared" si="653"/>
        <v>1.804042416133899E-2</v>
      </c>
      <c r="LS104" s="193">
        <f t="shared" si="653"/>
        <v>1.8244524846890431E-2</v>
      </c>
      <c r="LT104" s="193">
        <f t="shared" si="653"/>
        <v>1.8434336258692129E-2</v>
      </c>
      <c r="LU104" s="193">
        <f t="shared" si="653"/>
        <v>1.8609366451446688E-2</v>
      </c>
      <c r="LV104" s="193">
        <f t="shared" si="653"/>
        <v>1.8769158672920335E-2</v>
      </c>
      <c r="LW104" s="193">
        <f t="shared" si="653"/>
        <v>1.8913293348978014E-2</v>
      </c>
      <c r="LX104" s="193">
        <f t="shared" si="653"/>
        <v>1.9041389918639965E-2</v>
      </c>
      <c r="LY104" s="193">
        <f t="shared" si="653"/>
        <v>1.9153108507930446E-2</v>
      </c>
      <c r="LZ104" s="193">
        <f t="shared" si="653"/>
        <v>1.9248151432216653E-2</v>
      </c>
      <c r="MA104" s="193">
        <f t="shared" si="653"/>
        <v>1.9326264517744565E-2</v>
      </c>
      <c r="MB104" s="193">
        <f t="shared" si="653"/>
        <v>1.9387238234161219E-2</v>
      </c>
      <c r="MC104" s="193">
        <f t="shared" si="653"/>
        <v>1.9430908630961075E-2</v>
      </c>
      <c r="MD104" s="193">
        <f t="shared" si="653"/>
        <v>1.9457158071998978E-2</v>
      </c>
      <c r="ME104" s="193">
        <f t="shared" si="653"/>
        <v>1.9465915763464209E-2</v>
      </c>
      <c r="MF104" s="193">
        <f t="shared" si="653"/>
        <v>1.9457158071999058E-2</v>
      </c>
      <c r="MG104" s="193">
        <f t="shared" si="653"/>
        <v>1.9430908630961231E-2</v>
      </c>
      <c r="MH104" s="193">
        <f t="shared" si="653"/>
        <v>1.9387238234161459E-2</v>
      </c>
      <c r="MI104" s="193">
        <f t="shared" si="653"/>
        <v>1.9326264517744881E-2</v>
      </c>
      <c r="MJ104" s="193">
        <f t="shared" si="653"/>
        <v>1.9248151432217045E-2</v>
      </c>
      <c r="MK104" s="193">
        <f t="shared" si="653"/>
        <v>1.9153108507930915E-2</v>
      </c>
      <c r="ML104" s="193">
        <f t="shared" si="653"/>
        <v>1.9041389918640506E-2</v>
      </c>
      <c r="MM104" s="193">
        <f t="shared" si="653"/>
        <v>1.8913293348978632E-2</v>
      </c>
      <c r="MN104" s="193">
        <f t="shared" si="653"/>
        <v>1.8769158672921022E-2</v>
      </c>
      <c r="MO104" s="193">
        <f t="shared" si="653"/>
        <v>1.8609366451447448E-2</v>
      </c>
      <c r="MP104" s="193">
        <f t="shared" si="653"/>
        <v>1.8434336258692955E-2</v>
      </c>
      <c r="MQ104" s="193">
        <f t="shared" si="653"/>
        <v>1.8244524846891326E-2</v>
      </c>
      <c r="MR104" s="193">
        <f t="shared" si="653"/>
        <v>1.8040424161339948E-2</v>
      </c>
      <c r="MS104" s="193">
        <f t="shared" si="653"/>
        <v>1.7822559217454528E-2</v>
      </c>
      <c r="MT104" s="193">
        <f t="shared" si="653"/>
        <v>1.7591485852726643E-2</v>
      </c>
      <c r="MU104" s="193">
        <f t="shared" si="653"/>
        <v>1.7347788367042646E-2</v>
      </c>
      <c r="MV104" s="193">
        <f t="shared" si="653"/>
        <v>1.7092077065364426E-2</v>
      </c>
      <c r="MW104" s="193">
        <f t="shared" si="653"/>
        <v>1.6824985717207849E-2</v>
      </c>
      <c r="MX104" s="193">
        <f t="shared" si="653"/>
        <v>1.6547168947681323E-2</v>
      </c>
      <c r="MY104" s="193">
        <f t="shared" si="653"/>
        <v>1.6259299575063557E-2</v>
      </c>
      <c r="MZ104" s="193">
        <f t="shared" si="653"/>
        <v>1.5962065910006224E-2</v>
      </c>
      <c r="NA104" s="193">
        <f t="shared" si="653"/>
        <v>1.5656169031444341E-2</v>
      </c>
      <c r="NB104" s="193">
        <f t="shared" si="653"/>
        <v>1.5342320054187094E-2</v>
      </c>
      <c r="NC104" s="193">
        <f t="shared" si="653"/>
        <v>1.502123740294657E-2</v>
      </c>
      <c r="ND104" s="193">
        <f t="shared" si="653"/>
        <v>1.4693644107245803E-2</v>
      </c>
      <c r="NE104" s="193">
        <f t="shared" si="653"/>
        <v>1.4360265131234184E-2</v>
      </c>
      <c r="NF104" s="193">
        <f t="shared" si="653"/>
        <v>1.4021824751933915E-2</v>
      </c>
      <c r="NG104" s="193">
        <f t="shared" si="653"/>
        <v>1.3679043998850613E-2</v>
      </c>
      <c r="NH104" s="193">
        <f t="shared" ref="NH104:PS104" si="654">IF(ISNONTEXT($X104),_xlfn.NORM.DIST(FO104,$W104,$X104,FALSE),NA())</f>
        <v>1.3332638167211881E-2</v>
      </c>
      <c r="NI104" s="193">
        <f t="shared" si="654"/>
        <v>1.2983314416356095E-2</v>
      </c>
      <c r="NJ104" s="193">
        <f t="shared" si="654"/>
        <v>1.2631769463987912E-2</v>
      </c>
      <c r="NK104" s="193">
        <f t="shared" si="654"/>
        <v>1.2278687386154601E-2</v>
      </c>
      <c r="NL104" s="193">
        <f t="shared" si="654"/>
        <v>1.1924737531886965E-2</v>
      </c>
      <c r="NM104" s="193">
        <f t="shared" si="654"/>
        <v>1.1570572560498482E-2</v>
      </c>
      <c r="NN104" s="193">
        <f t="shared" si="654"/>
        <v>1.1216826608555349E-2</v>
      </c>
      <c r="NO104" s="193">
        <f t="shared" si="654"/>
        <v>1.0864113592526687E-2</v>
      </c>
      <c r="NP104" s="193">
        <f t="shared" si="654"/>
        <v>1.0513025652107121E-2</v>
      </c>
      <c r="NQ104" s="193">
        <f t="shared" si="654"/>
        <v>1.0164131738181818E-2</v>
      </c>
      <c r="NR104" s="193">
        <f t="shared" si="654"/>
        <v>9.8179763483848669E-3</v>
      </c>
      <c r="NS104" s="193">
        <f t="shared" si="654"/>
        <v>9.475078412194058E-3</v>
      </c>
      <c r="NT104" s="193">
        <f t="shared" si="654"/>
        <v>9.1359303265158686E-3</v>
      </c>
      <c r="NU104" s="193">
        <f t="shared" si="654"/>
        <v>8.8009971417514765E-3</v>
      </c>
      <c r="NV104" s="193">
        <f t="shared" si="654"/>
        <v>8.4707158974043541E-3</v>
      </c>
      <c r="NW104" s="193">
        <f t="shared" si="654"/>
        <v>8.1454951053988589E-3</v>
      </c>
      <c r="NX104" s="193">
        <f t="shared" si="654"/>
        <v>7.8257143784329648E-3</v>
      </c>
      <c r="NY104" s="193">
        <f t="shared" si="654"/>
        <v>7.5117241998918192E-3</v>
      </c>
      <c r="NZ104" s="193">
        <f t="shared" si="654"/>
        <v>7.2038458311067715E-3</v>
      </c>
      <c r="OA104" s="193">
        <f t="shared" si="654"/>
        <v>6.9023713510607335E-3</v>
      </c>
      <c r="OB104" s="193">
        <f t="shared" si="654"/>
        <v>6.6075638230181592E-3</v>
      </c>
      <c r="OC104" s="193">
        <f t="shared" si="654"/>
        <v>6.3196575819994142E-3</v>
      </c>
      <c r="OD104" s="193">
        <f t="shared" si="654"/>
        <v>6.0388586365263223E-3</v>
      </c>
      <c r="OE104" s="193">
        <f t="shared" si="654"/>
        <v>5.7653451776396988E-3</v>
      </c>
      <c r="OF104" s="193">
        <f t="shared" si="654"/>
        <v>5.4992681878310683E-3</v>
      </c>
      <c r="OG104" s="193">
        <f t="shared" si="654"/>
        <v>5.2407521422395496E-3</v>
      </c>
      <c r="OH104" s="193">
        <f t="shared" si="654"/>
        <v>4.9898957942403482E-3</v>
      </c>
      <c r="OI104" s="193">
        <f t="shared" si="654"/>
        <v>4.7467730373923029E-3</v>
      </c>
      <c r="OJ104" s="193">
        <f t="shared" si="654"/>
        <v>4.5114338356165963E-3</v>
      </c>
      <c r="OK104" s="193">
        <f t="shared" si="654"/>
        <v>4.2839052134450734E-3</v>
      </c>
      <c r="OL104" s="193">
        <f t="shared" si="654"/>
        <v>4.0641922982016703E-3</v>
      </c>
      <c r="OM104" s="193">
        <f t="shared" si="654"/>
        <v>3.8522794060615474E-3</v>
      </c>
      <c r="ON104" s="193">
        <f t="shared" si="654"/>
        <v>3.6481311640658822E-3</v>
      </c>
      <c r="OO104" s="193">
        <f t="shared" si="654"/>
        <v>3.4516936603526003E-3</v>
      </c>
      <c r="OP104" s="193">
        <f t="shared" si="654"/>
        <v>3.2628956150904131E-3</v>
      </c>
      <c r="OQ104" s="193">
        <f t="shared" si="654"/>
        <v>3.0816495648714319E-3</v>
      </c>
      <c r="OR104" s="193">
        <f t="shared" si="654"/>
        <v>2.907853053622015E-3</v>
      </c>
      <c r="OS104" s="193">
        <f t="shared" si="654"/>
        <v>2.7413898234281207E-3</v>
      </c>
      <c r="OT104" s="193">
        <f t="shared" si="654"/>
        <v>2.5821309990357371E-3</v>
      </c>
      <c r="OU104" s="193">
        <f t="shared" si="654"/>
        <v>2.4299362601747413E-3</v>
      </c>
      <c r="OV104" s="193">
        <f t="shared" si="654"/>
        <v>2.2846549962612863E-3</v>
      </c>
      <c r="OW104" s="193">
        <f t="shared" si="654"/>
        <v>2.1461274384553088E-3</v>
      </c>
      <c r="OX104" s="193">
        <f t="shared" si="654"/>
        <v>2.0141857644818796E-3</v>
      </c>
      <c r="OY104" s="193">
        <f t="shared" si="654"/>
        <v>1.8886551720637878E-3</v>
      </c>
      <c r="OZ104" s="193">
        <f t="shared" si="654"/>
        <v>1.7693549172541725E-3</v>
      </c>
      <c r="PA104" s="193">
        <f t="shared" si="654"/>
        <v>1.6560993143985737E-3</v>
      </c>
      <c r="PB104" s="193">
        <f t="shared" si="654"/>
        <v>1.5486986948920298E-3</v>
      </c>
      <c r="PC104" s="193">
        <f t="shared" si="654"/>
        <v>1.446960322325693E-3</v>
      </c>
      <c r="PD104" s="193">
        <f t="shared" si="654"/>
        <v>1.350689262035942E-3</v>
      </c>
      <c r="PE104" s="193">
        <f t="shared" si="654"/>
        <v>1.2596892034745059E-3</v>
      </c>
      <c r="PF104" s="193">
        <f t="shared" si="654"/>
        <v>1.1737632342084317E-3</v>
      </c>
      <c r="PG104" s="193">
        <f t="shared" si="654"/>
        <v>1.0927145647316088E-3</v>
      </c>
      <c r="PH104" s="193">
        <f t="shared" si="654"/>
        <v>1.0163472036234388E-3</v>
      </c>
      <c r="PI104" s="193">
        <f t="shared" si="654"/>
        <v>9.4446658292339611E-4</v>
      </c>
      <c r="PJ104" s="193">
        <f t="shared" si="654"/>
        <v>8.7688013390170398E-4</v>
      </c>
      <c r="PK104" s="193">
        <f t="shared" si="654"/>
        <v>8.1339781369498237E-4</v>
      </c>
      <c r="PL104" s="193">
        <f t="shared" si="654"/>
        <v>7.5383258354099945E-4</v>
      </c>
      <c r="PM104" s="193">
        <f t="shared" si="654"/>
        <v>6.9800083958807869E-4</v>
      </c>
      <c r="PN104" s="193">
        <f t="shared" si="654"/>
        <v>6.4572279747210229E-4</v>
      </c>
      <c r="PO104" s="193">
        <f t="shared" si="654"/>
        <v>5.9682283204744711E-4</v>
      </c>
      <c r="PP104" s="193">
        <f t="shared" si="654"/>
        <v>5.5112977382784623E-4</v>
      </c>
      <c r="PQ104" s="193">
        <f t="shared" si="654"/>
        <v>5.0847716383947293E-4</v>
      </c>
      <c r="PR104" s="193">
        <f t="shared" si="654"/>
        <v>4.6870346871214554E-4</v>
      </c>
      <c r="PS104" s="193">
        <f t="shared" si="654"/>
        <v>4.3165225793615023E-4</v>
      </c>
      <c r="PT104" s="193">
        <f t="shared" ref="PT104:QA104" si="655">IF(ISNONTEXT($X104),_xlfn.NORM.DIST(IA104,$W104,$X104,FALSE),NA())</f>
        <v>3.9717234529270193E-4</v>
      </c>
      <c r="PU104" s="193">
        <f t="shared" si="655"/>
        <v>3.6511789652645706E-4</v>
      </c>
      <c r="PV104" s="193">
        <f t="shared" si="655"/>
        <v>3.353485053699119E-4</v>
      </c>
      <c r="PW104" s="193">
        <f t="shared" si="655"/>
        <v>3.077292400530803E-4</v>
      </c>
      <c r="PX104" s="193">
        <f t="shared" si="655"/>
        <v>2.8213066243881079E-4</v>
      </c>
      <c r="PY104" s="193">
        <f t="shared" si="655"/>
        <v>2.5842882191575085E-4</v>
      </c>
      <c r="PZ104" s="193">
        <f t="shared" si="655"/>
        <v>2.365052261585867E-4</v>
      </c>
      <c r="QA104" s="193">
        <f t="shared" si="655"/>
        <v>2.1624679083003987E-4</v>
      </c>
    </row>
    <row r="105" spans="1:443" x14ac:dyDescent="0.45">
      <c r="B105" s="273">
        <v>28</v>
      </c>
      <c r="C105" s="297" t="s">
        <v>807</v>
      </c>
      <c r="E105" s="15"/>
      <c r="F105" s="15"/>
      <c r="G105" s="15"/>
      <c r="H105" s="15"/>
      <c r="I105" s="15"/>
      <c r="J105" s="15"/>
      <c r="K105" s="15"/>
      <c r="L105" s="15"/>
      <c r="M105" s="15"/>
      <c r="N105" s="16"/>
      <c r="O105" s="15"/>
      <c r="P105" s="15"/>
      <c r="Q105" s="15"/>
      <c r="R105" s="15"/>
      <c r="S105" s="15"/>
      <c r="T105" s="15"/>
      <c r="U105" s="15"/>
      <c r="V105" s="15"/>
      <c r="W105" s="15"/>
      <c r="X105" s="15"/>
      <c r="Y105" s="15"/>
      <c r="Z105" s="15"/>
      <c r="AA105" s="206"/>
      <c r="AB105" s="15"/>
      <c r="AC105" s="15"/>
      <c r="AD105" s="15"/>
      <c r="AE105" s="15"/>
      <c r="AF105" s="15"/>
      <c r="AG105" s="15"/>
      <c r="AH105" s="15"/>
      <c r="AI105" s="15"/>
      <c r="AJ105" s="15"/>
      <c r="AK105" s="15"/>
      <c r="AL105" s="15"/>
      <c r="AM105" s="15"/>
      <c r="AN105" s="15"/>
      <c r="AO105" s="15"/>
      <c r="AP105" s="15"/>
    </row>
    <row r="106" spans="1:443" ht="15.75" x14ac:dyDescent="0.5">
      <c r="B106" s="311">
        <f>SUM(B104:B105)</f>
        <v>282</v>
      </c>
      <c r="C106" s="312" t="s">
        <v>832</v>
      </c>
      <c r="E106" s="78"/>
      <c r="F106" s="78"/>
      <c r="G106" s="337" t="s">
        <v>83</v>
      </c>
      <c r="H106" s="338"/>
      <c r="I106" s="339"/>
      <c r="J106" s="78"/>
      <c r="K106" s="78"/>
      <c r="L106" s="53"/>
      <c r="M106" s="53"/>
      <c r="N106" s="48"/>
      <c r="O106" s="48"/>
      <c r="P106" s="48"/>
      <c r="Q106" s="48"/>
      <c r="R106" s="79"/>
      <c r="S106" s="79"/>
      <c r="T106" s="79"/>
      <c r="U106" s="79"/>
      <c r="V106" s="79"/>
      <c r="W106" s="79"/>
      <c r="X106" s="79" t="s">
        <v>84</v>
      </c>
      <c r="Y106" s="60"/>
      <c r="Z106" s="118">
        <v>230</v>
      </c>
      <c r="AA106" s="207">
        <f>IF(OR(X104=0,Z106=""),"",ABS(VLOOKUP($Z$1,VLookups!$A$30:$B$31,2,FALSE)-_xlfn.NORM.DIST(Z106,W104,X104,TRUE)))</f>
        <v>0.72011475961828586</v>
      </c>
      <c r="AB106" s="62">
        <f>IF($X$104=0,"",_xlfn.NORM.INV(ABS(VLOOKUP($Z$1,VLookups!$A$30:$B$31,2,FALSE)-AB$3),$W$104,$X104))</f>
        <v>235.29654791747993</v>
      </c>
      <c r="AC106" s="62">
        <f>IF($X$104=0,"",_xlfn.NORM.INV(ABS(VLOOKUP($Z$1,VLookups!$A$30:$B$31,2,FALSE)-AC$3),$W$104,$X104))</f>
        <v>251.75831455618004</v>
      </c>
      <c r="AD106" s="63">
        <f>IF($X$104=0,"",_xlfn.NORM.INV(ABS(VLOOKUP($Z$1,VLookups!$A$30:$B$31,2,FALSE)-AD$3),$W$104,$X104))</f>
        <v>191.78339351680066</v>
      </c>
      <c r="AE106" s="63">
        <f>IF($X$104=0,"",_xlfn.NORM.INV(ABS(VLOOKUP($Z$1,VLookups!$A$30:$B$31,2,FALSE)-AE$3),$W$104,$X104))</f>
        <v>200.79950208252015</v>
      </c>
      <c r="AF106" s="64">
        <f>IF($X$104=0,"",_xlfn.NORM.INV(ABS(VLOOKUP($Z$1,VLookups!$A$30:$B$31,2,FALSE)-AF$3),$W$104,$X104))</f>
        <v>207.30075069112388</v>
      </c>
      <c r="AG106" s="64">
        <f>IF($X$104=0,"",_xlfn.NORM.INV(ABS(VLOOKUP($Z$1,VLookups!$A$30:$B$31,2,FALSE)-AG$3),$W$104,$X104))</f>
        <v>212.85582791632652</v>
      </c>
      <c r="AH106" s="65">
        <f>IF($X$104=0,"",_xlfn.NORM.INV(ABS(VLOOKUP($Z$1,VLookups!$A$30:$B$31,2,FALSE)-AH$3),$W$104,$X104))</f>
        <v>218.04802500000002</v>
      </c>
      <c r="AI106" s="65">
        <f>IF($X$104=0,"",_xlfn.NORM.INV(ABS(VLOOKUP($Z$1,VLookups!$A$30:$B$31,2,FALSE)-AI$3),$W$104,$X104))</f>
        <v>223.24022208367353</v>
      </c>
      <c r="AJ106" s="66">
        <f>IF($X$104=0,"",_xlfn.NORM.INV(ABS(VLOOKUP($Z$1,VLookups!$A$30:$B$31,2,FALSE)-AJ$3),$W$104,$X104))</f>
        <v>228.79529930887617</v>
      </c>
      <c r="AK106" s="66">
        <f>IF($X$104=0,"",_xlfn.NORM.INV(ABS(VLOOKUP($Z$1,VLookups!$A$30:$B$31,2,FALSE)-AK$3),$W$104,$X104))</f>
        <v>235.29654791747993</v>
      </c>
      <c r="AL106" s="67">
        <f>IF($X$104=0,"",_xlfn.NORM.INV(ABS(VLOOKUP($Z$1,VLookups!$A$30:$B$31,2,FALSE)-AL$3),$W$104,$X104))</f>
        <v>244.31265648319939</v>
      </c>
      <c r="AM106" s="67">
        <f>IF($X$104=0,"",_xlfn.NORM.INV(ABS(VLOOKUP($Z$1,VLookups!$A$30:$B$31,2,FALSE)-AM$3),$W$104,$X104))</f>
        <v>265.72513082714011</v>
      </c>
      <c r="AN106" s="15"/>
      <c r="AO106" s="15"/>
      <c r="AP106" s="15"/>
      <c r="II106" s="198">
        <f t="shared" ref="II106:KT106" si="656">IF(AND($I$112&gt;0,$I$113&gt;0),IF(OR(AP104&lt;$I$112,AP104=$I$112),II104,0),"")</f>
        <v>2.1624679083003987E-4</v>
      </c>
      <c r="IJ106" s="198">
        <f t="shared" si="656"/>
        <v>2.3650522615849113E-4</v>
      </c>
      <c r="IK106" s="198">
        <f t="shared" si="656"/>
        <v>2.5842882191564758E-4</v>
      </c>
      <c r="IL106" s="198">
        <f t="shared" si="656"/>
        <v>2.8213066243869928E-4</v>
      </c>
      <c r="IM106" s="198">
        <f t="shared" si="656"/>
        <v>3.0772924005295974E-4</v>
      </c>
      <c r="IN106" s="198">
        <f t="shared" si="656"/>
        <v>3.3534850536978206E-4</v>
      </c>
      <c r="IO106" s="198">
        <f t="shared" si="656"/>
        <v>3.6511789652631709E-4</v>
      </c>
      <c r="IP106" s="198">
        <f t="shared" si="656"/>
        <v>3.9717234529255149E-4</v>
      </c>
      <c r="IQ106" s="198">
        <f t="shared" si="656"/>
        <v>4.3165225793598841E-4</v>
      </c>
      <c r="IR106" s="198">
        <f t="shared" si="656"/>
        <v>4.6870346871197115E-4</v>
      </c>
      <c r="IS106" s="198">
        <f t="shared" si="656"/>
        <v>5.0847716383928634E-4</v>
      </c>
      <c r="IT106" s="198">
        <f t="shared" si="656"/>
        <v>5.511297738276463E-4</v>
      </c>
      <c r="IU106" s="198">
        <f t="shared" si="656"/>
        <v>5.9682283204723309E-4</v>
      </c>
      <c r="IV106" s="198">
        <f t="shared" si="656"/>
        <v>6.4572279747187309E-4</v>
      </c>
      <c r="IW106" s="198">
        <f t="shared" si="656"/>
        <v>6.9800083958783388E-4</v>
      </c>
      <c r="IX106" s="198">
        <f t="shared" si="656"/>
        <v>7.5383258354073794E-4</v>
      </c>
      <c r="IY106" s="198">
        <f t="shared" si="656"/>
        <v>8.1339781369470362E-4</v>
      </c>
      <c r="IZ106" s="198">
        <f t="shared" si="656"/>
        <v>8.7688013390140734E-4</v>
      </c>
      <c r="JA106" s="198">
        <f t="shared" si="656"/>
        <v>9.4446658292308028E-4</v>
      </c>
      <c r="JB106" s="198">
        <f t="shared" si="656"/>
        <v>1.0163472036231029E-3</v>
      </c>
      <c r="JC106" s="198">
        <f t="shared" si="656"/>
        <v>1.0927145647312527E-3</v>
      </c>
      <c r="JD106" s="198">
        <f t="shared" si="656"/>
        <v>1.1737632342080522E-3</v>
      </c>
      <c r="JE106" s="198">
        <f t="shared" si="656"/>
        <v>1.2596892034741057E-3</v>
      </c>
      <c r="JF106" s="198">
        <f t="shared" si="656"/>
        <v>1.3506892620355185E-3</v>
      </c>
      <c r="JG106" s="198">
        <f t="shared" si="656"/>
        <v>1.4469603223252454E-3</v>
      </c>
      <c r="JH106" s="198">
        <f t="shared" si="656"/>
        <v>1.548698694891556E-3</v>
      </c>
      <c r="JI106" s="198">
        <f t="shared" si="656"/>
        <v>1.6560993143980745E-3</v>
      </c>
      <c r="JJ106" s="198">
        <f t="shared" si="656"/>
        <v>1.7693549172536462E-3</v>
      </c>
      <c r="JK106" s="198">
        <f t="shared" si="656"/>
        <v>1.8886551720632336E-3</v>
      </c>
      <c r="JL106" s="198">
        <f t="shared" si="656"/>
        <v>2.0141857644812963E-3</v>
      </c>
      <c r="JM106" s="198">
        <f t="shared" si="656"/>
        <v>2.146127438454696E-3</v>
      </c>
      <c r="JN106" s="198">
        <f t="shared" si="656"/>
        <v>2.284654996260644E-3</v>
      </c>
      <c r="JO106" s="198">
        <f t="shared" si="656"/>
        <v>2.4299362601740678E-3</v>
      </c>
      <c r="JP106" s="198">
        <f t="shared" si="656"/>
        <v>2.5821309990350311E-3</v>
      </c>
      <c r="JQ106" s="198">
        <f t="shared" si="656"/>
        <v>2.7413898234273826E-3</v>
      </c>
      <c r="JR106" s="198">
        <f t="shared" si="656"/>
        <v>2.9078530536212439E-3</v>
      </c>
      <c r="JS106" s="198">
        <f t="shared" si="656"/>
        <v>3.0816495648706278E-3</v>
      </c>
      <c r="JT106" s="198">
        <f t="shared" si="656"/>
        <v>3.2628956150895744E-3</v>
      </c>
      <c r="JU106" s="198">
        <f t="shared" si="656"/>
        <v>3.4516936603517282E-3</v>
      </c>
      <c r="JV106" s="198">
        <f t="shared" si="656"/>
        <v>3.6481311640649758E-3</v>
      </c>
      <c r="JW106" s="198">
        <f t="shared" si="656"/>
        <v>3.8522794060606054E-3</v>
      </c>
      <c r="JX106" s="198">
        <f t="shared" si="656"/>
        <v>4.0641922982006928E-3</v>
      </c>
      <c r="JY106" s="198">
        <f t="shared" si="656"/>
        <v>4.2839052134440603E-3</v>
      </c>
      <c r="JZ106" s="198">
        <f t="shared" si="656"/>
        <v>4.5114338356155477E-3</v>
      </c>
      <c r="KA106" s="198">
        <f t="shared" si="656"/>
        <v>4.7467730373912196E-3</v>
      </c>
      <c r="KB106" s="198">
        <f t="shared" si="656"/>
        <v>0</v>
      </c>
      <c r="KC106" s="198">
        <f t="shared" si="656"/>
        <v>0</v>
      </c>
      <c r="KD106" s="198">
        <f t="shared" si="656"/>
        <v>0</v>
      </c>
      <c r="KE106" s="198">
        <f t="shared" si="656"/>
        <v>0</v>
      </c>
      <c r="KF106" s="198">
        <f t="shared" si="656"/>
        <v>0</v>
      </c>
      <c r="KG106" s="198">
        <f t="shared" si="656"/>
        <v>0</v>
      </c>
      <c r="KH106" s="198">
        <f t="shared" si="656"/>
        <v>0</v>
      </c>
      <c r="KI106" s="198">
        <f t="shared" si="656"/>
        <v>0</v>
      </c>
      <c r="KJ106" s="198">
        <f t="shared" si="656"/>
        <v>0</v>
      </c>
      <c r="KK106" s="198">
        <f t="shared" si="656"/>
        <v>0</v>
      </c>
      <c r="KL106" s="198">
        <f t="shared" si="656"/>
        <v>0</v>
      </c>
      <c r="KM106" s="198">
        <f t="shared" si="656"/>
        <v>0</v>
      </c>
      <c r="KN106" s="198">
        <f t="shared" si="656"/>
        <v>0</v>
      </c>
      <c r="KO106" s="198">
        <f t="shared" si="656"/>
        <v>0</v>
      </c>
      <c r="KP106" s="198">
        <f t="shared" si="656"/>
        <v>0</v>
      </c>
      <c r="KQ106" s="198">
        <f t="shared" si="656"/>
        <v>0</v>
      </c>
      <c r="KR106" s="198">
        <f t="shared" si="656"/>
        <v>0</v>
      </c>
      <c r="KS106" s="198">
        <f t="shared" si="656"/>
        <v>0</v>
      </c>
      <c r="KT106" s="198">
        <f t="shared" si="656"/>
        <v>0</v>
      </c>
      <c r="KU106" s="198">
        <f t="shared" ref="KU106:NF106" si="657">IF(AND($I$112&gt;0,$I$113&gt;0),IF(OR(DB104&lt;$I$112,DB104=$I$112),KU104,0),"")</f>
        <v>0</v>
      </c>
      <c r="KV106" s="198">
        <f t="shared" si="657"/>
        <v>0</v>
      </c>
      <c r="KW106" s="198">
        <f t="shared" si="657"/>
        <v>0</v>
      </c>
      <c r="KX106" s="198">
        <f t="shared" si="657"/>
        <v>0</v>
      </c>
      <c r="KY106" s="198">
        <f t="shared" si="657"/>
        <v>0</v>
      </c>
      <c r="KZ106" s="198">
        <f t="shared" si="657"/>
        <v>0</v>
      </c>
      <c r="LA106" s="198">
        <f t="shared" si="657"/>
        <v>0</v>
      </c>
      <c r="LB106" s="198">
        <f t="shared" si="657"/>
        <v>0</v>
      </c>
      <c r="LC106" s="198">
        <f t="shared" si="657"/>
        <v>0</v>
      </c>
      <c r="LD106" s="198">
        <f t="shared" si="657"/>
        <v>0</v>
      </c>
      <c r="LE106" s="198">
        <f t="shared" si="657"/>
        <v>0</v>
      </c>
      <c r="LF106" s="198">
        <f t="shared" si="657"/>
        <v>0</v>
      </c>
      <c r="LG106" s="198">
        <f t="shared" si="657"/>
        <v>0</v>
      </c>
      <c r="LH106" s="198">
        <f t="shared" si="657"/>
        <v>0</v>
      </c>
      <c r="LI106" s="198">
        <f t="shared" si="657"/>
        <v>0</v>
      </c>
      <c r="LJ106" s="198">
        <f t="shared" si="657"/>
        <v>0</v>
      </c>
      <c r="LK106" s="198">
        <f t="shared" si="657"/>
        <v>0</v>
      </c>
      <c r="LL106" s="198">
        <f t="shared" si="657"/>
        <v>0</v>
      </c>
      <c r="LM106" s="198">
        <f t="shared" si="657"/>
        <v>0</v>
      </c>
      <c r="LN106" s="198">
        <f t="shared" si="657"/>
        <v>0</v>
      </c>
      <c r="LO106" s="198">
        <f t="shared" si="657"/>
        <v>0</v>
      </c>
      <c r="LP106" s="198">
        <f t="shared" si="657"/>
        <v>0</v>
      </c>
      <c r="LQ106" s="198">
        <f t="shared" si="657"/>
        <v>0</v>
      </c>
      <c r="LR106" s="198">
        <f t="shared" si="657"/>
        <v>0</v>
      </c>
      <c r="LS106" s="198">
        <f t="shared" si="657"/>
        <v>0</v>
      </c>
      <c r="LT106" s="198">
        <f t="shared" si="657"/>
        <v>0</v>
      </c>
      <c r="LU106" s="198">
        <f t="shared" si="657"/>
        <v>0</v>
      </c>
      <c r="LV106" s="198">
        <f t="shared" si="657"/>
        <v>0</v>
      </c>
      <c r="LW106" s="198">
        <f t="shared" si="657"/>
        <v>0</v>
      </c>
      <c r="LX106" s="198">
        <f t="shared" si="657"/>
        <v>0</v>
      </c>
      <c r="LY106" s="198">
        <f t="shared" si="657"/>
        <v>0</v>
      </c>
      <c r="LZ106" s="198">
        <f t="shared" si="657"/>
        <v>0</v>
      </c>
      <c r="MA106" s="198">
        <f t="shared" si="657"/>
        <v>0</v>
      </c>
      <c r="MB106" s="198">
        <f t="shared" si="657"/>
        <v>0</v>
      </c>
      <c r="MC106" s="198">
        <f t="shared" si="657"/>
        <v>0</v>
      </c>
      <c r="MD106" s="198">
        <f t="shared" si="657"/>
        <v>0</v>
      </c>
      <c r="ME106" s="198">
        <f t="shared" si="657"/>
        <v>0</v>
      </c>
      <c r="MF106" s="198">
        <f t="shared" si="657"/>
        <v>0</v>
      </c>
      <c r="MG106" s="198">
        <f t="shared" si="657"/>
        <v>0</v>
      </c>
      <c r="MH106" s="198">
        <f t="shared" si="657"/>
        <v>0</v>
      </c>
      <c r="MI106" s="198">
        <f t="shared" si="657"/>
        <v>0</v>
      </c>
      <c r="MJ106" s="198">
        <f t="shared" si="657"/>
        <v>0</v>
      </c>
      <c r="MK106" s="198">
        <f t="shared" si="657"/>
        <v>0</v>
      </c>
      <c r="ML106" s="198">
        <f t="shared" si="657"/>
        <v>0</v>
      </c>
      <c r="MM106" s="198">
        <f t="shared" si="657"/>
        <v>0</v>
      </c>
      <c r="MN106" s="198">
        <f t="shared" si="657"/>
        <v>0</v>
      </c>
      <c r="MO106" s="198">
        <f t="shared" si="657"/>
        <v>0</v>
      </c>
      <c r="MP106" s="198">
        <f t="shared" si="657"/>
        <v>0</v>
      </c>
      <c r="MQ106" s="198">
        <f t="shared" si="657"/>
        <v>0</v>
      </c>
      <c r="MR106" s="198">
        <f t="shared" si="657"/>
        <v>0</v>
      </c>
      <c r="MS106" s="198">
        <f t="shared" si="657"/>
        <v>0</v>
      </c>
      <c r="MT106" s="198">
        <f t="shared" si="657"/>
        <v>0</v>
      </c>
      <c r="MU106" s="198">
        <f t="shared" si="657"/>
        <v>0</v>
      </c>
      <c r="MV106" s="198">
        <f t="shared" si="657"/>
        <v>0</v>
      </c>
      <c r="MW106" s="198">
        <f t="shared" si="657"/>
        <v>0</v>
      </c>
      <c r="MX106" s="198">
        <f t="shared" si="657"/>
        <v>0</v>
      </c>
      <c r="MY106" s="198">
        <f t="shared" si="657"/>
        <v>0</v>
      </c>
      <c r="MZ106" s="198">
        <f t="shared" si="657"/>
        <v>0</v>
      </c>
      <c r="NA106" s="198">
        <f t="shared" si="657"/>
        <v>0</v>
      </c>
      <c r="NB106" s="198">
        <f t="shared" si="657"/>
        <v>0</v>
      </c>
      <c r="NC106" s="198">
        <f t="shared" si="657"/>
        <v>0</v>
      </c>
      <c r="ND106" s="198">
        <f t="shared" si="657"/>
        <v>0</v>
      </c>
      <c r="NE106" s="198">
        <f t="shared" si="657"/>
        <v>0</v>
      </c>
      <c r="NF106" s="198">
        <f t="shared" si="657"/>
        <v>0</v>
      </c>
      <c r="NG106" s="198">
        <f t="shared" ref="NG106:PR106" si="658">IF(AND($I$112&gt;0,$I$113&gt;0),IF(OR(FN104&lt;$I$112,FN104=$I$112),NG104,0),"")</f>
        <v>0</v>
      </c>
      <c r="NH106" s="198">
        <f t="shared" si="658"/>
        <v>0</v>
      </c>
      <c r="NI106" s="198">
        <f t="shared" si="658"/>
        <v>0</v>
      </c>
      <c r="NJ106" s="198">
        <f t="shared" si="658"/>
        <v>0</v>
      </c>
      <c r="NK106" s="198">
        <f t="shared" si="658"/>
        <v>0</v>
      </c>
      <c r="NL106" s="198">
        <f t="shared" si="658"/>
        <v>0</v>
      </c>
      <c r="NM106" s="198">
        <f t="shared" si="658"/>
        <v>0</v>
      </c>
      <c r="NN106" s="198">
        <f t="shared" si="658"/>
        <v>0</v>
      </c>
      <c r="NO106" s="198">
        <f t="shared" si="658"/>
        <v>0</v>
      </c>
      <c r="NP106" s="198">
        <f t="shared" si="658"/>
        <v>0</v>
      </c>
      <c r="NQ106" s="198">
        <f t="shared" si="658"/>
        <v>0</v>
      </c>
      <c r="NR106" s="198">
        <f t="shared" si="658"/>
        <v>0</v>
      </c>
      <c r="NS106" s="198">
        <f t="shared" si="658"/>
        <v>0</v>
      </c>
      <c r="NT106" s="198">
        <f t="shared" si="658"/>
        <v>0</v>
      </c>
      <c r="NU106" s="198">
        <f t="shared" si="658"/>
        <v>0</v>
      </c>
      <c r="NV106" s="198">
        <f t="shared" si="658"/>
        <v>0</v>
      </c>
      <c r="NW106" s="198">
        <f t="shared" si="658"/>
        <v>0</v>
      </c>
      <c r="NX106" s="198">
        <f t="shared" si="658"/>
        <v>0</v>
      </c>
      <c r="NY106" s="198">
        <f t="shared" si="658"/>
        <v>0</v>
      </c>
      <c r="NZ106" s="198">
        <f t="shared" si="658"/>
        <v>0</v>
      </c>
      <c r="OA106" s="198">
        <f t="shared" si="658"/>
        <v>0</v>
      </c>
      <c r="OB106" s="198">
        <f t="shared" si="658"/>
        <v>0</v>
      </c>
      <c r="OC106" s="198">
        <f t="shared" si="658"/>
        <v>0</v>
      </c>
      <c r="OD106" s="198">
        <f t="shared" si="658"/>
        <v>0</v>
      </c>
      <c r="OE106" s="198">
        <f t="shared" si="658"/>
        <v>0</v>
      </c>
      <c r="OF106" s="198">
        <f t="shared" si="658"/>
        <v>0</v>
      </c>
      <c r="OG106" s="198">
        <f t="shared" si="658"/>
        <v>0</v>
      </c>
      <c r="OH106" s="198">
        <f t="shared" si="658"/>
        <v>0</v>
      </c>
      <c r="OI106" s="198">
        <f t="shared" si="658"/>
        <v>0</v>
      </c>
      <c r="OJ106" s="198">
        <f t="shared" si="658"/>
        <v>0</v>
      </c>
      <c r="OK106" s="198">
        <f t="shared" si="658"/>
        <v>0</v>
      </c>
      <c r="OL106" s="198">
        <f t="shared" si="658"/>
        <v>0</v>
      </c>
      <c r="OM106" s="198">
        <f t="shared" si="658"/>
        <v>0</v>
      </c>
      <c r="ON106" s="198">
        <f t="shared" si="658"/>
        <v>0</v>
      </c>
      <c r="OO106" s="198">
        <f t="shared" si="658"/>
        <v>0</v>
      </c>
      <c r="OP106" s="198">
        <f t="shared" si="658"/>
        <v>0</v>
      </c>
      <c r="OQ106" s="198">
        <f t="shared" si="658"/>
        <v>0</v>
      </c>
      <c r="OR106" s="198">
        <f t="shared" si="658"/>
        <v>0</v>
      </c>
      <c r="OS106" s="198">
        <f t="shared" si="658"/>
        <v>0</v>
      </c>
      <c r="OT106" s="198">
        <f t="shared" si="658"/>
        <v>0</v>
      </c>
      <c r="OU106" s="198">
        <f t="shared" si="658"/>
        <v>0</v>
      </c>
      <c r="OV106" s="198">
        <f t="shared" si="658"/>
        <v>0</v>
      </c>
      <c r="OW106" s="198">
        <f t="shared" si="658"/>
        <v>0</v>
      </c>
      <c r="OX106" s="198">
        <f t="shared" si="658"/>
        <v>0</v>
      </c>
      <c r="OY106" s="198">
        <f t="shared" si="658"/>
        <v>0</v>
      </c>
      <c r="OZ106" s="198">
        <f t="shared" si="658"/>
        <v>0</v>
      </c>
      <c r="PA106" s="198">
        <f t="shared" si="658"/>
        <v>0</v>
      </c>
      <c r="PB106" s="198">
        <f t="shared" si="658"/>
        <v>0</v>
      </c>
      <c r="PC106" s="198">
        <f t="shared" si="658"/>
        <v>0</v>
      </c>
      <c r="PD106" s="198">
        <f t="shared" si="658"/>
        <v>0</v>
      </c>
      <c r="PE106" s="198">
        <f t="shared" si="658"/>
        <v>0</v>
      </c>
      <c r="PF106" s="198">
        <f t="shared" si="658"/>
        <v>0</v>
      </c>
      <c r="PG106" s="198">
        <f t="shared" si="658"/>
        <v>0</v>
      </c>
      <c r="PH106" s="198">
        <f t="shared" si="658"/>
        <v>0</v>
      </c>
      <c r="PI106" s="198">
        <f t="shared" si="658"/>
        <v>0</v>
      </c>
      <c r="PJ106" s="198">
        <f t="shared" si="658"/>
        <v>0</v>
      </c>
      <c r="PK106" s="198">
        <f t="shared" si="658"/>
        <v>0</v>
      </c>
      <c r="PL106" s="198">
        <f t="shared" si="658"/>
        <v>0</v>
      </c>
      <c r="PM106" s="198">
        <f t="shared" si="658"/>
        <v>0</v>
      </c>
      <c r="PN106" s="198">
        <f t="shared" si="658"/>
        <v>0</v>
      </c>
      <c r="PO106" s="198">
        <f t="shared" si="658"/>
        <v>0</v>
      </c>
      <c r="PP106" s="198">
        <f t="shared" si="658"/>
        <v>0</v>
      </c>
      <c r="PQ106" s="198">
        <f t="shared" si="658"/>
        <v>0</v>
      </c>
      <c r="PR106" s="198">
        <f t="shared" si="658"/>
        <v>0</v>
      </c>
      <c r="PS106" s="198">
        <f t="shared" ref="PS106:QA106" si="659">IF(AND($I$112&gt;0,$I$113&gt;0),IF(OR(HZ104&lt;$I$112,HZ104=$I$112),PS104,0),"")</f>
        <v>0</v>
      </c>
      <c r="PT106" s="198">
        <f t="shared" si="659"/>
        <v>0</v>
      </c>
      <c r="PU106" s="198">
        <f t="shared" si="659"/>
        <v>0</v>
      </c>
      <c r="PV106" s="198">
        <f t="shared" si="659"/>
        <v>0</v>
      </c>
      <c r="PW106" s="198">
        <f t="shared" si="659"/>
        <v>0</v>
      </c>
      <c r="PX106" s="198">
        <f t="shared" si="659"/>
        <v>0</v>
      </c>
      <c r="PY106" s="198">
        <f t="shared" si="659"/>
        <v>0</v>
      </c>
      <c r="PZ106" s="198">
        <f t="shared" si="659"/>
        <v>0</v>
      </c>
      <c r="QA106" s="198">
        <f t="shared" si="659"/>
        <v>0</v>
      </c>
    </row>
    <row r="107" spans="1:443" x14ac:dyDescent="0.45">
      <c r="E107" s="15"/>
      <c r="F107" s="15"/>
      <c r="G107" s="15"/>
      <c r="H107" s="15"/>
      <c r="I107" s="15"/>
      <c r="J107" s="15"/>
      <c r="K107" s="15"/>
      <c r="L107" s="15"/>
      <c r="M107" s="15"/>
      <c r="N107" s="16"/>
      <c r="O107" s="15"/>
      <c r="P107" s="15"/>
      <c r="Q107" s="15"/>
      <c r="R107" s="15"/>
      <c r="S107" s="15"/>
      <c r="T107" s="15"/>
      <c r="U107" s="15"/>
      <c r="V107" s="15"/>
      <c r="W107" s="15"/>
      <c r="X107" s="15"/>
      <c r="Y107" s="15"/>
      <c r="Z107" s="15"/>
      <c r="AA107" s="206"/>
      <c r="AB107" s="114"/>
      <c r="AC107" s="15"/>
      <c r="AD107" s="15"/>
      <c r="AE107" s="15"/>
      <c r="AF107" s="15"/>
      <c r="AG107" s="79"/>
      <c r="AH107" s="79"/>
      <c r="AI107" s="79"/>
      <c r="AJ107" s="79"/>
      <c r="AK107" s="79"/>
      <c r="AL107" s="79"/>
      <c r="AM107" s="79"/>
      <c r="AN107" s="15"/>
      <c r="AO107" s="15"/>
      <c r="AP107" s="15"/>
      <c r="II107" s="198">
        <f t="shared" ref="II107:KT107" si="660">IF(AND($I$112&gt;0,$I$113&gt;0),IF(AND(AP104&gt;$I$112,OR(AP104&lt;$I$113,AP104=$I$113)),II104,0),"")</f>
        <v>0</v>
      </c>
      <c r="IJ107" s="198">
        <f t="shared" si="660"/>
        <v>0</v>
      </c>
      <c r="IK107" s="198">
        <f t="shared" si="660"/>
        <v>0</v>
      </c>
      <c r="IL107" s="198">
        <f t="shared" si="660"/>
        <v>0</v>
      </c>
      <c r="IM107" s="198">
        <f t="shared" si="660"/>
        <v>0</v>
      </c>
      <c r="IN107" s="198">
        <f t="shared" si="660"/>
        <v>0</v>
      </c>
      <c r="IO107" s="198">
        <f t="shared" si="660"/>
        <v>0</v>
      </c>
      <c r="IP107" s="198">
        <f t="shared" si="660"/>
        <v>0</v>
      </c>
      <c r="IQ107" s="198">
        <f t="shared" si="660"/>
        <v>0</v>
      </c>
      <c r="IR107" s="198">
        <f t="shared" si="660"/>
        <v>0</v>
      </c>
      <c r="IS107" s="198">
        <f t="shared" si="660"/>
        <v>0</v>
      </c>
      <c r="IT107" s="198">
        <f t="shared" si="660"/>
        <v>0</v>
      </c>
      <c r="IU107" s="198">
        <f t="shared" si="660"/>
        <v>0</v>
      </c>
      <c r="IV107" s="198">
        <f t="shared" si="660"/>
        <v>0</v>
      </c>
      <c r="IW107" s="198">
        <f t="shared" si="660"/>
        <v>0</v>
      </c>
      <c r="IX107" s="198">
        <f t="shared" si="660"/>
        <v>0</v>
      </c>
      <c r="IY107" s="198">
        <f t="shared" si="660"/>
        <v>0</v>
      </c>
      <c r="IZ107" s="198">
        <f t="shared" si="660"/>
        <v>0</v>
      </c>
      <c r="JA107" s="198">
        <f t="shared" si="660"/>
        <v>0</v>
      </c>
      <c r="JB107" s="198">
        <f t="shared" si="660"/>
        <v>0</v>
      </c>
      <c r="JC107" s="198">
        <f t="shared" si="660"/>
        <v>0</v>
      </c>
      <c r="JD107" s="198">
        <f t="shared" si="660"/>
        <v>0</v>
      </c>
      <c r="JE107" s="198">
        <f t="shared" si="660"/>
        <v>0</v>
      </c>
      <c r="JF107" s="198">
        <f t="shared" si="660"/>
        <v>0</v>
      </c>
      <c r="JG107" s="198">
        <f t="shared" si="660"/>
        <v>0</v>
      </c>
      <c r="JH107" s="198">
        <f t="shared" si="660"/>
        <v>0</v>
      </c>
      <c r="JI107" s="198">
        <f t="shared" si="660"/>
        <v>0</v>
      </c>
      <c r="JJ107" s="198">
        <f t="shared" si="660"/>
        <v>0</v>
      </c>
      <c r="JK107" s="198">
        <f t="shared" si="660"/>
        <v>0</v>
      </c>
      <c r="JL107" s="198">
        <f t="shared" si="660"/>
        <v>0</v>
      </c>
      <c r="JM107" s="198">
        <f t="shared" si="660"/>
        <v>0</v>
      </c>
      <c r="JN107" s="198">
        <f t="shared" si="660"/>
        <v>0</v>
      </c>
      <c r="JO107" s="198">
        <f t="shared" si="660"/>
        <v>0</v>
      </c>
      <c r="JP107" s="198">
        <f t="shared" si="660"/>
        <v>0</v>
      </c>
      <c r="JQ107" s="198">
        <f t="shared" si="660"/>
        <v>0</v>
      </c>
      <c r="JR107" s="198">
        <f t="shared" si="660"/>
        <v>0</v>
      </c>
      <c r="JS107" s="198">
        <f t="shared" si="660"/>
        <v>0</v>
      </c>
      <c r="JT107" s="198">
        <f t="shared" si="660"/>
        <v>0</v>
      </c>
      <c r="JU107" s="198">
        <f t="shared" si="660"/>
        <v>0</v>
      </c>
      <c r="JV107" s="198">
        <f t="shared" si="660"/>
        <v>0</v>
      </c>
      <c r="JW107" s="198">
        <f t="shared" si="660"/>
        <v>0</v>
      </c>
      <c r="JX107" s="198">
        <f t="shared" si="660"/>
        <v>0</v>
      </c>
      <c r="JY107" s="198">
        <f t="shared" si="660"/>
        <v>0</v>
      </c>
      <c r="JZ107" s="198">
        <f t="shared" si="660"/>
        <v>0</v>
      </c>
      <c r="KA107" s="198">
        <f t="shared" si="660"/>
        <v>0</v>
      </c>
      <c r="KB107" s="198">
        <f t="shared" si="660"/>
        <v>4.9898957942392302E-3</v>
      </c>
      <c r="KC107" s="198">
        <f t="shared" si="660"/>
        <v>5.2407521422383968E-3</v>
      </c>
      <c r="KD107" s="198">
        <f t="shared" si="660"/>
        <v>5.4992681878298809E-3</v>
      </c>
      <c r="KE107" s="198">
        <f t="shared" si="660"/>
        <v>5.7653451776384776E-3</v>
      </c>
      <c r="KF107" s="198">
        <f t="shared" si="660"/>
        <v>6.0388586365250655E-3</v>
      </c>
      <c r="KG107" s="198">
        <f t="shared" si="660"/>
        <v>6.3196575819981253E-3</v>
      </c>
      <c r="KH107" s="198">
        <f t="shared" si="660"/>
        <v>6.607563823016839E-3</v>
      </c>
      <c r="KI107" s="198">
        <f t="shared" si="660"/>
        <v>6.9023713510593821E-3</v>
      </c>
      <c r="KJ107" s="198">
        <f t="shared" si="660"/>
        <v>7.2038458311053906E-3</v>
      </c>
      <c r="KK107" s="198">
        <f t="shared" si="660"/>
        <v>7.5117241998904098E-3</v>
      </c>
      <c r="KL107" s="198">
        <f t="shared" si="660"/>
        <v>7.8257143784315284E-3</v>
      </c>
      <c r="KM107" s="198">
        <f t="shared" si="660"/>
        <v>8.1454951053973965E-3</v>
      </c>
      <c r="KN107" s="198">
        <f t="shared" si="660"/>
        <v>8.4707158974028692E-3</v>
      </c>
      <c r="KO107" s="198">
        <f t="shared" si="660"/>
        <v>8.8009971417499708E-3</v>
      </c>
      <c r="KP107" s="198">
        <f t="shared" si="660"/>
        <v>9.135930326514342E-3</v>
      </c>
      <c r="KQ107" s="198">
        <f t="shared" si="660"/>
        <v>9.4750784121925141E-3</v>
      </c>
      <c r="KR107" s="198">
        <f t="shared" si="660"/>
        <v>9.8179763483833057E-3</v>
      </c>
      <c r="KS107" s="198">
        <f t="shared" si="660"/>
        <v>1.0164131738180242E-2</v>
      </c>
      <c r="KT107" s="198">
        <f t="shared" si="660"/>
        <v>1.0513025652105535E-2</v>
      </c>
      <c r="KU107" s="198">
        <f t="shared" ref="KU107:NF107" si="661">IF(AND($I$112&gt;0,$I$113&gt;0),IF(AND(DB104&gt;$I$112,OR(DB104&lt;$I$113,DB104=$I$113)),KU104,0),"")</f>
        <v>1.0864113592525091E-2</v>
      </c>
      <c r="KV107" s="198">
        <f t="shared" si="661"/>
        <v>1.121682660855375E-2</v>
      </c>
      <c r="KW107" s="198">
        <f t="shared" si="661"/>
        <v>1.1570572560496878E-2</v>
      </c>
      <c r="KX107" s="198">
        <f t="shared" si="661"/>
        <v>1.192473753188536E-2</v>
      </c>
      <c r="KY107" s="198">
        <f t="shared" si="661"/>
        <v>1.2278687386153E-2</v>
      </c>
      <c r="KZ107" s="198">
        <f t="shared" si="661"/>
        <v>1.2631769463986314E-2</v>
      </c>
      <c r="LA107" s="198">
        <f t="shared" si="661"/>
        <v>1.2983314416354507E-2</v>
      </c>
      <c r="LB107" s="198">
        <f t="shared" si="661"/>
        <v>1.3332638167210305E-2</v>
      </c>
      <c r="LC107" s="198">
        <f t="shared" si="661"/>
        <v>1.3679043998849052E-2</v>
      </c>
      <c r="LD107" s="198">
        <f t="shared" si="661"/>
        <v>1.4021824751932371E-2</v>
      </c>
      <c r="LE107" s="198">
        <f t="shared" si="661"/>
        <v>1.4360265131232661E-2</v>
      </c>
      <c r="LF107" s="198">
        <f t="shared" si="661"/>
        <v>1.4693644107244304E-2</v>
      </c>
      <c r="LG107" s="198">
        <f t="shared" si="661"/>
        <v>1.5021237402945101E-2</v>
      </c>
      <c r="LH107" s="198">
        <f t="shared" si="661"/>
        <v>1.5342320054185654E-2</v>
      </c>
      <c r="LI107" s="198">
        <f t="shared" si="661"/>
        <v>1.5656169031442936E-2</v>
      </c>
      <c r="LJ107" s="198">
        <f t="shared" si="661"/>
        <v>1.5962065910004857E-2</v>
      </c>
      <c r="LK107" s="198">
        <f t="shared" si="661"/>
        <v>1.6259299575062232E-2</v>
      </c>
      <c r="LL107" s="198">
        <f t="shared" si="661"/>
        <v>1.654716894768004E-2</v>
      </c>
      <c r="LM107" s="198">
        <f t="shared" si="661"/>
        <v>1.6824985717206614E-2</v>
      </c>
      <c r="LN107" s="198">
        <f t="shared" si="661"/>
        <v>1.709207706536324E-2</v>
      </c>
      <c r="LO107" s="198">
        <f t="shared" si="661"/>
        <v>1.7347788367041511E-2</v>
      </c>
      <c r="LP107" s="198">
        <f t="shared" si="661"/>
        <v>1.7591485852725564E-2</v>
      </c>
      <c r="LQ107" s="198">
        <f t="shared" si="661"/>
        <v>1.7822559217453512E-2</v>
      </c>
      <c r="LR107" s="198">
        <f t="shared" si="661"/>
        <v>1.804042416133899E-2</v>
      </c>
      <c r="LS107" s="198">
        <f t="shared" si="661"/>
        <v>1.8244524846890431E-2</v>
      </c>
      <c r="LT107" s="198">
        <f t="shared" si="661"/>
        <v>1.8434336258692129E-2</v>
      </c>
      <c r="LU107" s="198">
        <f t="shared" si="661"/>
        <v>1.8609366451446688E-2</v>
      </c>
      <c r="LV107" s="198">
        <f t="shared" si="661"/>
        <v>1.8769158672920335E-2</v>
      </c>
      <c r="LW107" s="198">
        <f t="shared" si="661"/>
        <v>1.8913293348978014E-2</v>
      </c>
      <c r="LX107" s="198">
        <f t="shared" si="661"/>
        <v>1.9041389918639965E-2</v>
      </c>
      <c r="LY107" s="198">
        <f t="shared" si="661"/>
        <v>1.9153108507930446E-2</v>
      </c>
      <c r="LZ107" s="198">
        <f t="shared" si="661"/>
        <v>1.9248151432216653E-2</v>
      </c>
      <c r="MA107" s="198">
        <f t="shared" si="661"/>
        <v>1.9326264517744565E-2</v>
      </c>
      <c r="MB107" s="198">
        <f t="shared" si="661"/>
        <v>1.9387238234161219E-2</v>
      </c>
      <c r="MC107" s="198">
        <f t="shared" si="661"/>
        <v>1.9430908630961075E-2</v>
      </c>
      <c r="MD107" s="198">
        <f t="shared" si="661"/>
        <v>1.9457158071998978E-2</v>
      </c>
      <c r="ME107" s="198">
        <f t="shared" si="661"/>
        <v>1.9465915763464209E-2</v>
      </c>
      <c r="MF107" s="198">
        <f t="shared" si="661"/>
        <v>1.9457158071999058E-2</v>
      </c>
      <c r="MG107" s="198">
        <f t="shared" si="661"/>
        <v>1.9430908630961231E-2</v>
      </c>
      <c r="MH107" s="198">
        <f t="shared" si="661"/>
        <v>1.9387238234161459E-2</v>
      </c>
      <c r="MI107" s="198">
        <f t="shared" si="661"/>
        <v>1.9326264517744881E-2</v>
      </c>
      <c r="MJ107" s="198">
        <f t="shared" si="661"/>
        <v>1.9248151432217045E-2</v>
      </c>
      <c r="MK107" s="198">
        <f t="shared" si="661"/>
        <v>1.9153108507930915E-2</v>
      </c>
      <c r="ML107" s="198">
        <f t="shared" si="661"/>
        <v>1.9041389918640506E-2</v>
      </c>
      <c r="MM107" s="198">
        <f t="shared" si="661"/>
        <v>1.8913293348978632E-2</v>
      </c>
      <c r="MN107" s="198">
        <f t="shared" si="661"/>
        <v>1.8769158672921022E-2</v>
      </c>
      <c r="MO107" s="198">
        <f t="shared" si="661"/>
        <v>1.8609366451447448E-2</v>
      </c>
      <c r="MP107" s="198">
        <f t="shared" si="661"/>
        <v>1.8434336258692955E-2</v>
      </c>
      <c r="MQ107" s="198">
        <f t="shared" si="661"/>
        <v>1.8244524846891326E-2</v>
      </c>
      <c r="MR107" s="198">
        <f t="shared" si="661"/>
        <v>1.8040424161339948E-2</v>
      </c>
      <c r="MS107" s="198">
        <f t="shared" si="661"/>
        <v>1.7822559217454528E-2</v>
      </c>
      <c r="MT107" s="198">
        <f t="shared" si="661"/>
        <v>1.7591485852726643E-2</v>
      </c>
      <c r="MU107" s="198">
        <f t="shared" si="661"/>
        <v>1.7347788367042646E-2</v>
      </c>
      <c r="MV107" s="198">
        <f t="shared" si="661"/>
        <v>1.7092077065364426E-2</v>
      </c>
      <c r="MW107" s="198">
        <f t="shared" si="661"/>
        <v>1.6824985717207849E-2</v>
      </c>
      <c r="MX107" s="198">
        <f t="shared" si="661"/>
        <v>1.6547168947681323E-2</v>
      </c>
      <c r="MY107" s="198">
        <f t="shared" si="661"/>
        <v>1.6259299575063557E-2</v>
      </c>
      <c r="MZ107" s="198">
        <f t="shared" si="661"/>
        <v>1.5962065910006224E-2</v>
      </c>
      <c r="NA107" s="198">
        <f t="shared" si="661"/>
        <v>1.5656169031444341E-2</v>
      </c>
      <c r="NB107" s="198">
        <f t="shared" si="661"/>
        <v>1.5342320054187094E-2</v>
      </c>
      <c r="NC107" s="198">
        <f t="shared" si="661"/>
        <v>1.502123740294657E-2</v>
      </c>
      <c r="ND107" s="198">
        <f t="shared" si="661"/>
        <v>1.4693644107245803E-2</v>
      </c>
      <c r="NE107" s="198">
        <f t="shared" si="661"/>
        <v>1.4360265131234184E-2</v>
      </c>
      <c r="NF107" s="198">
        <f t="shared" si="661"/>
        <v>1.4021824751933915E-2</v>
      </c>
      <c r="NG107" s="198">
        <f t="shared" ref="NG107:PR107" si="662">IF(AND($I$112&gt;0,$I$113&gt;0),IF(AND(FN104&gt;$I$112,OR(FN104&lt;$I$113,FN104=$I$113)),NG104,0),"")</f>
        <v>1.3679043998850613E-2</v>
      </c>
      <c r="NH107" s="198">
        <f t="shared" si="662"/>
        <v>1.3332638167211881E-2</v>
      </c>
      <c r="NI107" s="198">
        <f t="shared" si="662"/>
        <v>1.2983314416356095E-2</v>
      </c>
      <c r="NJ107" s="198">
        <f t="shared" si="662"/>
        <v>1.2631769463987912E-2</v>
      </c>
      <c r="NK107" s="198">
        <f t="shared" si="662"/>
        <v>1.2278687386154601E-2</v>
      </c>
      <c r="NL107" s="198">
        <f t="shared" si="662"/>
        <v>1.1924737531886965E-2</v>
      </c>
      <c r="NM107" s="198">
        <f t="shared" si="662"/>
        <v>1.1570572560498482E-2</v>
      </c>
      <c r="NN107" s="198">
        <f t="shared" si="662"/>
        <v>1.1216826608555349E-2</v>
      </c>
      <c r="NO107" s="198">
        <f t="shared" si="662"/>
        <v>1.0864113592526687E-2</v>
      </c>
      <c r="NP107" s="198">
        <f t="shared" si="662"/>
        <v>1.0513025652107121E-2</v>
      </c>
      <c r="NQ107" s="198">
        <f t="shared" si="662"/>
        <v>1.0164131738181818E-2</v>
      </c>
      <c r="NR107" s="198">
        <f t="shared" si="662"/>
        <v>9.8179763483848669E-3</v>
      </c>
      <c r="NS107" s="198">
        <f t="shared" si="662"/>
        <v>9.475078412194058E-3</v>
      </c>
      <c r="NT107" s="198">
        <f t="shared" si="662"/>
        <v>9.1359303265158686E-3</v>
      </c>
      <c r="NU107" s="198">
        <f t="shared" si="662"/>
        <v>8.8009971417514765E-3</v>
      </c>
      <c r="NV107" s="198">
        <f t="shared" si="662"/>
        <v>8.4707158974043541E-3</v>
      </c>
      <c r="NW107" s="198">
        <f t="shared" si="662"/>
        <v>8.1454951053988589E-3</v>
      </c>
      <c r="NX107" s="198">
        <f t="shared" si="662"/>
        <v>7.8257143784329648E-3</v>
      </c>
      <c r="NY107" s="198">
        <f t="shared" si="662"/>
        <v>7.5117241998918192E-3</v>
      </c>
      <c r="NZ107" s="198">
        <f t="shared" si="662"/>
        <v>7.2038458311067715E-3</v>
      </c>
      <c r="OA107" s="198">
        <f t="shared" si="662"/>
        <v>6.9023713510607335E-3</v>
      </c>
      <c r="OB107" s="198">
        <f t="shared" si="662"/>
        <v>6.6075638230181592E-3</v>
      </c>
      <c r="OC107" s="198">
        <f t="shared" si="662"/>
        <v>6.3196575819994142E-3</v>
      </c>
      <c r="OD107" s="198">
        <f t="shared" si="662"/>
        <v>6.0388586365263223E-3</v>
      </c>
      <c r="OE107" s="198">
        <f t="shared" si="662"/>
        <v>5.7653451776396988E-3</v>
      </c>
      <c r="OF107" s="198">
        <f t="shared" si="662"/>
        <v>5.4992681878310683E-3</v>
      </c>
      <c r="OG107" s="198">
        <f t="shared" si="662"/>
        <v>5.2407521422395496E-3</v>
      </c>
      <c r="OH107" s="198">
        <f t="shared" si="662"/>
        <v>4.9898957942403482E-3</v>
      </c>
      <c r="OI107" s="198">
        <f t="shared" si="662"/>
        <v>0</v>
      </c>
      <c r="OJ107" s="198">
        <f t="shared" si="662"/>
        <v>0</v>
      </c>
      <c r="OK107" s="198">
        <f t="shared" si="662"/>
        <v>0</v>
      </c>
      <c r="OL107" s="198">
        <f t="shared" si="662"/>
        <v>0</v>
      </c>
      <c r="OM107" s="198">
        <f t="shared" si="662"/>
        <v>0</v>
      </c>
      <c r="ON107" s="198">
        <f t="shared" si="662"/>
        <v>0</v>
      </c>
      <c r="OO107" s="198">
        <f t="shared" si="662"/>
        <v>0</v>
      </c>
      <c r="OP107" s="198">
        <f t="shared" si="662"/>
        <v>0</v>
      </c>
      <c r="OQ107" s="198">
        <f t="shared" si="662"/>
        <v>0</v>
      </c>
      <c r="OR107" s="198">
        <f t="shared" si="662"/>
        <v>0</v>
      </c>
      <c r="OS107" s="198">
        <f t="shared" si="662"/>
        <v>0</v>
      </c>
      <c r="OT107" s="198">
        <f t="shared" si="662"/>
        <v>0</v>
      </c>
      <c r="OU107" s="198">
        <f t="shared" si="662"/>
        <v>0</v>
      </c>
      <c r="OV107" s="198">
        <f t="shared" si="662"/>
        <v>0</v>
      </c>
      <c r="OW107" s="198">
        <f t="shared" si="662"/>
        <v>0</v>
      </c>
      <c r="OX107" s="198">
        <f t="shared" si="662"/>
        <v>0</v>
      </c>
      <c r="OY107" s="198">
        <f t="shared" si="662"/>
        <v>0</v>
      </c>
      <c r="OZ107" s="198">
        <f t="shared" si="662"/>
        <v>0</v>
      </c>
      <c r="PA107" s="198">
        <f t="shared" si="662"/>
        <v>0</v>
      </c>
      <c r="PB107" s="198">
        <f t="shared" si="662"/>
        <v>0</v>
      </c>
      <c r="PC107" s="198">
        <f t="shared" si="662"/>
        <v>0</v>
      </c>
      <c r="PD107" s="198">
        <f t="shared" si="662"/>
        <v>0</v>
      </c>
      <c r="PE107" s="198">
        <f t="shared" si="662"/>
        <v>0</v>
      </c>
      <c r="PF107" s="198">
        <f t="shared" si="662"/>
        <v>0</v>
      </c>
      <c r="PG107" s="198">
        <f t="shared" si="662"/>
        <v>0</v>
      </c>
      <c r="PH107" s="198">
        <f t="shared" si="662"/>
        <v>0</v>
      </c>
      <c r="PI107" s="198">
        <f t="shared" si="662"/>
        <v>0</v>
      </c>
      <c r="PJ107" s="198">
        <f t="shared" si="662"/>
        <v>0</v>
      </c>
      <c r="PK107" s="198">
        <f t="shared" si="662"/>
        <v>0</v>
      </c>
      <c r="PL107" s="198">
        <f t="shared" si="662"/>
        <v>0</v>
      </c>
      <c r="PM107" s="198">
        <f t="shared" si="662"/>
        <v>0</v>
      </c>
      <c r="PN107" s="198">
        <f t="shared" si="662"/>
        <v>0</v>
      </c>
      <c r="PO107" s="198">
        <f t="shared" si="662"/>
        <v>0</v>
      </c>
      <c r="PP107" s="198">
        <f t="shared" si="662"/>
        <v>0</v>
      </c>
      <c r="PQ107" s="198">
        <f t="shared" si="662"/>
        <v>0</v>
      </c>
      <c r="PR107" s="198">
        <f t="shared" si="662"/>
        <v>0</v>
      </c>
      <c r="PS107" s="198">
        <f t="shared" ref="PS107:QA107" si="663">IF(AND($I$112&gt;0,$I$113&gt;0),IF(AND(HZ104&gt;$I$112,OR(HZ104&lt;$I$113,HZ104=$I$113)),PS104,0),"")</f>
        <v>0</v>
      </c>
      <c r="PT107" s="198">
        <f t="shared" si="663"/>
        <v>0</v>
      </c>
      <c r="PU107" s="198">
        <f t="shared" si="663"/>
        <v>0</v>
      </c>
      <c r="PV107" s="198">
        <f t="shared" si="663"/>
        <v>0</v>
      </c>
      <c r="PW107" s="198">
        <f t="shared" si="663"/>
        <v>0</v>
      </c>
      <c r="PX107" s="198">
        <f t="shared" si="663"/>
        <v>0</v>
      </c>
      <c r="PY107" s="198">
        <f t="shared" si="663"/>
        <v>0</v>
      </c>
      <c r="PZ107" s="198">
        <f t="shared" si="663"/>
        <v>0</v>
      </c>
      <c r="QA107" s="198">
        <f t="shared" si="663"/>
        <v>0</v>
      </c>
    </row>
    <row r="108" spans="1:443" ht="16.899999999999999" x14ac:dyDescent="0.5">
      <c r="A108" s="76" t="s">
        <v>780</v>
      </c>
      <c r="B108" s="76" t="s">
        <v>21</v>
      </c>
      <c r="E108" s="15"/>
      <c r="F108" s="15"/>
      <c r="G108" s="15"/>
      <c r="H108" s="38" t="s">
        <v>61</v>
      </c>
      <c r="I108" s="116">
        <v>0.9</v>
      </c>
      <c r="J108" s="58" t="s">
        <v>66</v>
      </c>
      <c r="K108" s="127"/>
      <c r="L108" s="58"/>
      <c r="M108" s="15"/>
      <c r="N108" s="16"/>
      <c r="O108" s="15"/>
      <c r="P108" s="15"/>
      <c r="Q108" s="15"/>
      <c r="R108" s="15"/>
      <c r="S108" s="15"/>
      <c r="T108" s="15"/>
      <c r="U108" s="15"/>
      <c r="V108" s="15"/>
      <c r="W108" s="15"/>
      <c r="X108" s="15"/>
      <c r="Y108" s="15"/>
      <c r="Z108" s="15"/>
      <c r="AA108" s="206"/>
      <c r="AB108" s="15"/>
      <c r="AC108" s="15"/>
      <c r="AD108" s="15"/>
      <c r="AE108" s="15"/>
      <c r="AF108" s="15"/>
      <c r="AG108" s="15"/>
      <c r="AH108" s="15"/>
      <c r="AI108" s="15"/>
      <c r="AJ108" s="15"/>
      <c r="AK108" s="15"/>
      <c r="AL108" s="15"/>
      <c r="AM108" s="15"/>
      <c r="AN108" s="15"/>
      <c r="AO108" s="15"/>
      <c r="AP108" s="15"/>
      <c r="II108" s="198">
        <f t="shared" ref="II108:KT108" si="664">IF(AND($I$112&gt;0,$I$113&gt;0),IF(AND(AP104&gt;$I$113),II104,0),"")</f>
        <v>0</v>
      </c>
      <c r="IJ108" s="198">
        <f t="shared" si="664"/>
        <v>0</v>
      </c>
      <c r="IK108" s="198">
        <f t="shared" si="664"/>
        <v>0</v>
      </c>
      <c r="IL108" s="198">
        <f t="shared" si="664"/>
        <v>0</v>
      </c>
      <c r="IM108" s="198">
        <f t="shared" si="664"/>
        <v>0</v>
      </c>
      <c r="IN108" s="198">
        <f t="shared" si="664"/>
        <v>0</v>
      </c>
      <c r="IO108" s="198">
        <f t="shared" si="664"/>
        <v>0</v>
      </c>
      <c r="IP108" s="198">
        <f t="shared" si="664"/>
        <v>0</v>
      </c>
      <c r="IQ108" s="198">
        <f t="shared" si="664"/>
        <v>0</v>
      </c>
      <c r="IR108" s="198">
        <f t="shared" si="664"/>
        <v>0</v>
      </c>
      <c r="IS108" s="198">
        <f t="shared" si="664"/>
        <v>0</v>
      </c>
      <c r="IT108" s="198">
        <f t="shared" si="664"/>
        <v>0</v>
      </c>
      <c r="IU108" s="198">
        <f t="shared" si="664"/>
        <v>0</v>
      </c>
      <c r="IV108" s="198">
        <f t="shared" si="664"/>
        <v>0</v>
      </c>
      <c r="IW108" s="198">
        <f t="shared" si="664"/>
        <v>0</v>
      </c>
      <c r="IX108" s="198">
        <f t="shared" si="664"/>
        <v>0</v>
      </c>
      <c r="IY108" s="198">
        <f t="shared" si="664"/>
        <v>0</v>
      </c>
      <c r="IZ108" s="198">
        <f t="shared" si="664"/>
        <v>0</v>
      </c>
      <c r="JA108" s="198">
        <f t="shared" si="664"/>
        <v>0</v>
      </c>
      <c r="JB108" s="198">
        <f t="shared" si="664"/>
        <v>0</v>
      </c>
      <c r="JC108" s="198">
        <f t="shared" si="664"/>
        <v>0</v>
      </c>
      <c r="JD108" s="198">
        <f t="shared" si="664"/>
        <v>0</v>
      </c>
      <c r="JE108" s="198">
        <f t="shared" si="664"/>
        <v>0</v>
      </c>
      <c r="JF108" s="198">
        <f t="shared" si="664"/>
        <v>0</v>
      </c>
      <c r="JG108" s="198">
        <f t="shared" si="664"/>
        <v>0</v>
      </c>
      <c r="JH108" s="198">
        <f t="shared" si="664"/>
        <v>0</v>
      </c>
      <c r="JI108" s="198">
        <f t="shared" si="664"/>
        <v>0</v>
      </c>
      <c r="JJ108" s="198">
        <f t="shared" si="664"/>
        <v>0</v>
      </c>
      <c r="JK108" s="198">
        <f t="shared" si="664"/>
        <v>0</v>
      </c>
      <c r="JL108" s="198">
        <f t="shared" si="664"/>
        <v>0</v>
      </c>
      <c r="JM108" s="198">
        <f t="shared" si="664"/>
        <v>0</v>
      </c>
      <c r="JN108" s="198">
        <f t="shared" si="664"/>
        <v>0</v>
      </c>
      <c r="JO108" s="198">
        <f t="shared" si="664"/>
        <v>0</v>
      </c>
      <c r="JP108" s="198">
        <f t="shared" si="664"/>
        <v>0</v>
      </c>
      <c r="JQ108" s="198">
        <f t="shared" si="664"/>
        <v>0</v>
      </c>
      <c r="JR108" s="198">
        <f t="shared" si="664"/>
        <v>0</v>
      </c>
      <c r="JS108" s="198">
        <f t="shared" si="664"/>
        <v>0</v>
      </c>
      <c r="JT108" s="198">
        <f t="shared" si="664"/>
        <v>0</v>
      </c>
      <c r="JU108" s="198">
        <f t="shared" si="664"/>
        <v>0</v>
      </c>
      <c r="JV108" s="198">
        <f t="shared" si="664"/>
        <v>0</v>
      </c>
      <c r="JW108" s="198">
        <f t="shared" si="664"/>
        <v>0</v>
      </c>
      <c r="JX108" s="198">
        <f t="shared" si="664"/>
        <v>0</v>
      </c>
      <c r="JY108" s="198">
        <f t="shared" si="664"/>
        <v>0</v>
      </c>
      <c r="JZ108" s="198">
        <f t="shared" si="664"/>
        <v>0</v>
      </c>
      <c r="KA108" s="198">
        <f t="shared" si="664"/>
        <v>0</v>
      </c>
      <c r="KB108" s="198">
        <f t="shared" si="664"/>
        <v>0</v>
      </c>
      <c r="KC108" s="198">
        <f t="shared" si="664"/>
        <v>0</v>
      </c>
      <c r="KD108" s="198">
        <f t="shared" si="664"/>
        <v>0</v>
      </c>
      <c r="KE108" s="198">
        <f t="shared" si="664"/>
        <v>0</v>
      </c>
      <c r="KF108" s="198">
        <f t="shared" si="664"/>
        <v>0</v>
      </c>
      <c r="KG108" s="198">
        <f t="shared" si="664"/>
        <v>0</v>
      </c>
      <c r="KH108" s="198">
        <f t="shared" si="664"/>
        <v>0</v>
      </c>
      <c r="KI108" s="198">
        <f t="shared" si="664"/>
        <v>0</v>
      </c>
      <c r="KJ108" s="198">
        <f t="shared" si="664"/>
        <v>0</v>
      </c>
      <c r="KK108" s="198">
        <f t="shared" si="664"/>
        <v>0</v>
      </c>
      <c r="KL108" s="198">
        <f t="shared" si="664"/>
        <v>0</v>
      </c>
      <c r="KM108" s="198">
        <f t="shared" si="664"/>
        <v>0</v>
      </c>
      <c r="KN108" s="198">
        <f t="shared" si="664"/>
        <v>0</v>
      </c>
      <c r="KO108" s="198">
        <f t="shared" si="664"/>
        <v>0</v>
      </c>
      <c r="KP108" s="198">
        <f t="shared" si="664"/>
        <v>0</v>
      </c>
      <c r="KQ108" s="198">
        <f t="shared" si="664"/>
        <v>0</v>
      </c>
      <c r="KR108" s="198">
        <f t="shared" si="664"/>
        <v>0</v>
      </c>
      <c r="KS108" s="198">
        <f t="shared" si="664"/>
        <v>0</v>
      </c>
      <c r="KT108" s="198">
        <f t="shared" si="664"/>
        <v>0</v>
      </c>
      <c r="KU108" s="198">
        <f t="shared" ref="KU108:NF108" si="665">IF(AND($I$112&gt;0,$I$113&gt;0),IF(AND(DB104&gt;$I$113),KU104,0),"")</f>
        <v>0</v>
      </c>
      <c r="KV108" s="198">
        <f t="shared" si="665"/>
        <v>0</v>
      </c>
      <c r="KW108" s="198">
        <f t="shared" si="665"/>
        <v>0</v>
      </c>
      <c r="KX108" s="198">
        <f t="shared" si="665"/>
        <v>0</v>
      </c>
      <c r="KY108" s="198">
        <f t="shared" si="665"/>
        <v>0</v>
      </c>
      <c r="KZ108" s="198">
        <f t="shared" si="665"/>
        <v>0</v>
      </c>
      <c r="LA108" s="198">
        <f t="shared" si="665"/>
        <v>0</v>
      </c>
      <c r="LB108" s="198">
        <f t="shared" si="665"/>
        <v>0</v>
      </c>
      <c r="LC108" s="198">
        <f t="shared" si="665"/>
        <v>0</v>
      </c>
      <c r="LD108" s="198">
        <f t="shared" si="665"/>
        <v>0</v>
      </c>
      <c r="LE108" s="198">
        <f t="shared" si="665"/>
        <v>0</v>
      </c>
      <c r="LF108" s="198">
        <f t="shared" si="665"/>
        <v>0</v>
      </c>
      <c r="LG108" s="198">
        <f t="shared" si="665"/>
        <v>0</v>
      </c>
      <c r="LH108" s="198">
        <f t="shared" si="665"/>
        <v>0</v>
      </c>
      <c r="LI108" s="198">
        <f t="shared" si="665"/>
        <v>0</v>
      </c>
      <c r="LJ108" s="198">
        <f t="shared" si="665"/>
        <v>0</v>
      </c>
      <c r="LK108" s="198">
        <f t="shared" si="665"/>
        <v>0</v>
      </c>
      <c r="LL108" s="198">
        <f t="shared" si="665"/>
        <v>0</v>
      </c>
      <c r="LM108" s="198">
        <f t="shared" si="665"/>
        <v>0</v>
      </c>
      <c r="LN108" s="198">
        <f t="shared" si="665"/>
        <v>0</v>
      </c>
      <c r="LO108" s="198">
        <f t="shared" si="665"/>
        <v>0</v>
      </c>
      <c r="LP108" s="198">
        <f t="shared" si="665"/>
        <v>0</v>
      </c>
      <c r="LQ108" s="198">
        <f t="shared" si="665"/>
        <v>0</v>
      </c>
      <c r="LR108" s="198">
        <f t="shared" si="665"/>
        <v>0</v>
      </c>
      <c r="LS108" s="198">
        <f t="shared" si="665"/>
        <v>0</v>
      </c>
      <c r="LT108" s="198">
        <f t="shared" si="665"/>
        <v>0</v>
      </c>
      <c r="LU108" s="198">
        <f t="shared" si="665"/>
        <v>0</v>
      </c>
      <c r="LV108" s="198">
        <f t="shared" si="665"/>
        <v>0</v>
      </c>
      <c r="LW108" s="198">
        <f t="shared" si="665"/>
        <v>0</v>
      </c>
      <c r="LX108" s="198">
        <f t="shared" si="665"/>
        <v>0</v>
      </c>
      <c r="LY108" s="198">
        <f t="shared" si="665"/>
        <v>0</v>
      </c>
      <c r="LZ108" s="198">
        <f t="shared" si="665"/>
        <v>0</v>
      </c>
      <c r="MA108" s="198">
        <f t="shared" si="665"/>
        <v>0</v>
      </c>
      <c r="MB108" s="198">
        <f t="shared" si="665"/>
        <v>0</v>
      </c>
      <c r="MC108" s="198">
        <f t="shared" si="665"/>
        <v>0</v>
      </c>
      <c r="MD108" s="198">
        <f t="shared" si="665"/>
        <v>0</v>
      </c>
      <c r="ME108" s="198">
        <f t="shared" si="665"/>
        <v>0</v>
      </c>
      <c r="MF108" s="198">
        <f t="shared" si="665"/>
        <v>0</v>
      </c>
      <c r="MG108" s="198">
        <f t="shared" si="665"/>
        <v>0</v>
      </c>
      <c r="MH108" s="198">
        <f t="shared" si="665"/>
        <v>0</v>
      </c>
      <c r="MI108" s="198">
        <f t="shared" si="665"/>
        <v>0</v>
      </c>
      <c r="MJ108" s="198">
        <f t="shared" si="665"/>
        <v>0</v>
      </c>
      <c r="MK108" s="198">
        <f t="shared" si="665"/>
        <v>0</v>
      </c>
      <c r="ML108" s="198">
        <f t="shared" si="665"/>
        <v>0</v>
      </c>
      <c r="MM108" s="198">
        <f t="shared" si="665"/>
        <v>0</v>
      </c>
      <c r="MN108" s="198">
        <f t="shared" si="665"/>
        <v>0</v>
      </c>
      <c r="MO108" s="198">
        <f t="shared" si="665"/>
        <v>0</v>
      </c>
      <c r="MP108" s="198">
        <f t="shared" si="665"/>
        <v>0</v>
      </c>
      <c r="MQ108" s="198">
        <f t="shared" si="665"/>
        <v>0</v>
      </c>
      <c r="MR108" s="198">
        <f t="shared" si="665"/>
        <v>0</v>
      </c>
      <c r="MS108" s="198">
        <f t="shared" si="665"/>
        <v>0</v>
      </c>
      <c r="MT108" s="198">
        <f t="shared" si="665"/>
        <v>0</v>
      </c>
      <c r="MU108" s="198">
        <f t="shared" si="665"/>
        <v>0</v>
      </c>
      <c r="MV108" s="198">
        <f t="shared" si="665"/>
        <v>0</v>
      </c>
      <c r="MW108" s="198">
        <f t="shared" si="665"/>
        <v>0</v>
      </c>
      <c r="MX108" s="198">
        <f t="shared" si="665"/>
        <v>0</v>
      </c>
      <c r="MY108" s="198">
        <f t="shared" si="665"/>
        <v>0</v>
      </c>
      <c r="MZ108" s="198">
        <f t="shared" si="665"/>
        <v>0</v>
      </c>
      <c r="NA108" s="198">
        <f t="shared" si="665"/>
        <v>0</v>
      </c>
      <c r="NB108" s="198">
        <f t="shared" si="665"/>
        <v>0</v>
      </c>
      <c r="NC108" s="198">
        <f t="shared" si="665"/>
        <v>0</v>
      </c>
      <c r="ND108" s="198">
        <f t="shared" si="665"/>
        <v>0</v>
      </c>
      <c r="NE108" s="198">
        <f t="shared" si="665"/>
        <v>0</v>
      </c>
      <c r="NF108" s="198">
        <f t="shared" si="665"/>
        <v>0</v>
      </c>
      <c r="NG108" s="198">
        <f t="shared" ref="NG108:PR108" si="666">IF(AND($I$112&gt;0,$I$113&gt;0),IF(AND(FN104&gt;$I$113),NG104,0),"")</f>
        <v>0</v>
      </c>
      <c r="NH108" s="198">
        <f t="shared" si="666"/>
        <v>0</v>
      </c>
      <c r="NI108" s="198">
        <f t="shared" si="666"/>
        <v>0</v>
      </c>
      <c r="NJ108" s="198">
        <f t="shared" si="666"/>
        <v>0</v>
      </c>
      <c r="NK108" s="198">
        <f t="shared" si="666"/>
        <v>0</v>
      </c>
      <c r="NL108" s="198">
        <f t="shared" si="666"/>
        <v>0</v>
      </c>
      <c r="NM108" s="198">
        <f t="shared" si="666"/>
        <v>0</v>
      </c>
      <c r="NN108" s="198">
        <f t="shared" si="666"/>
        <v>0</v>
      </c>
      <c r="NO108" s="198">
        <f t="shared" si="666"/>
        <v>0</v>
      </c>
      <c r="NP108" s="198">
        <f t="shared" si="666"/>
        <v>0</v>
      </c>
      <c r="NQ108" s="198">
        <f t="shared" si="666"/>
        <v>0</v>
      </c>
      <c r="NR108" s="198">
        <f t="shared" si="666"/>
        <v>0</v>
      </c>
      <c r="NS108" s="198">
        <f t="shared" si="666"/>
        <v>0</v>
      </c>
      <c r="NT108" s="198">
        <f t="shared" si="666"/>
        <v>0</v>
      </c>
      <c r="NU108" s="198">
        <f t="shared" si="666"/>
        <v>0</v>
      </c>
      <c r="NV108" s="198">
        <f t="shared" si="666"/>
        <v>0</v>
      </c>
      <c r="NW108" s="198">
        <f t="shared" si="666"/>
        <v>0</v>
      </c>
      <c r="NX108" s="198">
        <f t="shared" si="666"/>
        <v>0</v>
      </c>
      <c r="NY108" s="198">
        <f t="shared" si="666"/>
        <v>0</v>
      </c>
      <c r="NZ108" s="198">
        <f t="shared" si="666"/>
        <v>0</v>
      </c>
      <c r="OA108" s="198">
        <f t="shared" si="666"/>
        <v>0</v>
      </c>
      <c r="OB108" s="198">
        <f t="shared" si="666"/>
        <v>0</v>
      </c>
      <c r="OC108" s="198">
        <f t="shared" si="666"/>
        <v>0</v>
      </c>
      <c r="OD108" s="198">
        <f t="shared" si="666"/>
        <v>0</v>
      </c>
      <c r="OE108" s="198">
        <f t="shared" si="666"/>
        <v>0</v>
      </c>
      <c r="OF108" s="198">
        <f t="shared" si="666"/>
        <v>0</v>
      </c>
      <c r="OG108" s="198">
        <f t="shared" si="666"/>
        <v>0</v>
      </c>
      <c r="OH108" s="198">
        <f t="shared" si="666"/>
        <v>0</v>
      </c>
      <c r="OI108" s="198">
        <f t="shared" si="666"/>
        <v>4.7467730373923029E-3</v>
      </c>
      <c r="OJ108" s="198">
        <f t="shared" si="666"/>
        <v>4.5114338356165963E-3</v>
      </c>
      <c r="OK108" s="198">
        <f t="shared" si="666"/>
        <v>4.2839052134450734E-3</v>
      </c>
      <c r="OL108" s="198">
        <f t="shared" si="666"/>
        <v>4.0641922982016703E-3</v>
      </c>
      <c r="OM108" s="198">
        <f t="shared" si="666"/>
        <v>3.8522794060615474E-3</v>
      </c>
      <c r="ON108" s="198">
        <f t="shared" si="666"/>
        <v>3.6481311640658822E-3</v>
      </c>
      <c r="OO108" s="198">
        <f t="shared" si="666"/>
        <v>3.4516936603526003E-3</v>
      </c>
      <c r="OP108" s="198">
        <f t="shared" si="666"/>
        <v>3.2628956150904131E-3</v>
      </c>
      <c r="OQ108" s="198">
        <f t="shared" si="666"/>
        <v>3.0816495648714319E-3</v>
      </c>
      <c r="OR108" s="198">
        <f t="shared" si="666"/>
        <v>2.907853053622015E-3</v>
      </c>
      <c r="OS108" s="198">
        <f t="shared" si="666"/>
        <v>2.7413898234281207E-3</v>
      </c>
      <c r="OT108" s="198">
        <f t="shared" si="666"/>
        <v>2.5821309990357371E-3</v>
      </c>
      <c r="OU108" s="198">
        <f t="shared" si="666"/>
        <v>2.4299362601747413E-3</v>
      </c>
      <c r="OV108" s="198">
        <f t="shared" si="666"/>
        <v>2.2846549962612863E-3</v>
      </c>
      <c r="OW108" s="198">
        <f t="shared" si="666"/>
        <v>2.1461274384553088E-3</v>
      </c>
      <c r="OX108" s="198">
        <f t="shared" si="666"/>
        <v>2.0141857644818796E-3</v>
      </c>
      <c r="OY108" s="198">
        <f t="shared" si="666"/>
        <v>1.8886551720637878E-3</v>
      </c>
      <c r="OZ108" s="198">
        <f t="shared" si="666"/>
        <v>1.7693549172541725E-3</v>
      </c>
      <c r="PA108" s="198">
        <f t="shared" si="666"/>
        <v>1.6560993143985737E-3</v>
      </c>
      <c r="PB108" s="198">
        <f t="shared" si="666"/>
        <v>1.5486986948920298E-3</v>
      </c>
      <c r="PC108" s="198">
        <f t="shared" si="666"/>
        <v>1.446960322325693E-3</v>
      </c>
      <c r="PD108" s="198">
        <f t="shared" si="666"/>
        <v>1.350689262035942E-3</v>
      </c>
      <c r="PE108" s="198">
        <f t="shared" si="666"/>
        <v>1.2596892034745059E-3</v>
      </c>
      <c r="PF108" s="198">
        <f t="shared" si="666"/>
        <v>1.1737632342084317E-3</v>
      </c>
      <c r="PG108" s="198">
        <f t="shared" si="666"/>
        <v>1.0927145647316088E-3</v>
      </c>
      <c r="PH108" s="198">
        <f t="shared" si="666"/>
        <v>1.0163472036234388E-3</v>
      </c>
      <c r="PI108" s="198">
        <f t="shared" si="666"/>
        <v>9.4446658292339611E-4</v>
      </c>
      <c r="PJ108" s="198">
        <f t="shared" si="666"/>
        <v>8.7688013390170398E-4</v>
      </c>
      <c r="PK108" s="198">
        <f t="shared" si="666"/>
        <v>8.1339781369498237E-4</v>
      </c>
      <c r="PL108" s="198">
        <f t="shared" si="666"/>
        <v>7.5383258354099945E-4</v>
      </c>
      <c r="PM108" s="198">
        <f t="shared" si="666"/>
        <v>6.9800083958807869E-4</v>
      </c>
      <c r="PN108" s="198">
        <f t="shared" si="666"/>
        <v>6.4572279747210229E-4</v>
      </c>
      <c r="PO108" s="198">
        <f t="shared" si="666"/>
        <v>5.9682283204744711E-4</v>
      </c>
      <c r="PP108" s="198">
        <f t="shared" si="666"/>
        <v>5.5112977382784623E-4</v>
      </c>
      <c r="PQ108" s="198">
        <f t="shared" si="666"/>
        <v>5.0847716383947293E-4</v>
      </c>
      <c r="PR108" s="198">
        <f t="shared" si="666"/>
        <v>4.6870346871214554E-4</v>
      </c>
      <c r="PS108" s="198">
        <f t="shared" ref="PS108:QA108" si="667">IF(AND($I$112&gt;0,$I$113&gt;0),IF(AND(HZ104&gt;$I$113),PS104,0),"")</f>
        <v>4.3165225793615023E-4</v>
      </c>
      <c r="PT108" s="198">
        <f t="shared" si="667"/>
        <v>3.9717234529270193E-4</v>
      </c>
      <c r="PU108" s="198">
        <f t="shared" si="667"/>
        <v>3.6511789652645706E-4</v>
      </c>
      <c r="PV108" s="198">
        <f t="shared" si="667"/>
        <v>3.353485053699119E-4</v>
      </c>
      <c r="PW108" s="198">
        <f t="shared" si="667"/>
        <v>3.077292400530803E-4</v>
      </c>
      <c r="PX108" s="198">
        <f t="shared" si="667"/>
        <v>2.8213066243881079E-4</v>
      </c>
      <c r="PY108" s="198">
        <f t="shared" si="667"/>
        <v>2.5842882191575085E-4</v>
      </c>
      <c r="PZ108" s="198">
        <f t="shared" si="667"/>
        <v>2.365052261585867E-4</v>
      </c>
      <c r="QA108" s="198">
        <f t="shared" si="667"/>
        <v>2.1624679083003987E-4</v>
      </c>
    </row>
    <row r="109" spans="1:443" ht="16.899999999999999" x14ac:dyDescent="0.5">
      <c r="A109" s="276" t="s">
        <v>852</v>
      </c>
      <c r="B109" s="274">
        <v>46023</v>
      </c>
      <c r="E109" s="15"/>
      <c r="F109" s="15"/>
      <c r="G109" s="15"/>
      <c r="H109" s="38" t="s">
        <v>62</v>
      </c>
      <c r="I109" s="81">
        <f>IF(AND(I108&gt;0,I108&lt;1,NOT(X104=0)),_xlfn.NORM.INV((1-$I$108)/2,$W$104,$X$104),"")</f>
        <v>184.33773544381998</v>
      </c>
      <c r="J109" s="128"/>
      <c r="K109" s="128"/>
      <c r="L109" s="15"/>
      <c r="M109" s="15"/>
      <c r="N109" s="16"/>
      <c r="O109" s="15"/>
      <c r="P109" s="15"/>
      <c r="Q109" s="15"/>
      <c r="R109" s="15"/>
      <c r="S109" s="15"/>
      <c r="T109" s="15"/>
      <c r="U109" s="15"/>
      <c r="V109" s="15"/>
      <c r="W109" s="15"/>
      <c r="X109" s="15"/>
      <c r="Y109" s="15"/>
      <c r="Z109" s="15"/>
      <c r="AA109" s="206"/>
      <c r="AB109" s="15"/>
      <c r="AC109" s="15"/>
      <c r="AD109" s="15"/>
      <c r="AE109" s="15"/>
      <c r="AF109" s="15"/>
      <c r="AG109" s="15"/>
      <c r="AH109" s="15"/>
      <c r="AI109" s="15"/>
      <c r="AJ109" s="15"/>
      <c r="AK109" s="15"/>
      <c r="AL109" s="15"/>
      <c r="AM109" s="15"/>
      <c r="AN109" s="15"/>
      <c r="AO109" s="15"/>
      <c r="AP109" s="15"/>
      <c r="II109" s="199">
        <f t="shared" ref="II109:KT109" si="668">MAX(II106:II108)</f>
        <v>2.1624679083003987E-4</v>
      </c>
      <c r="IJ109" s="199">
        <f t="shared" si="668"/>
        <v>2.3650522615849113E-4</v>
      </c>
      <c r="IK109" s="199">
        <f t="shared" si="668"/>
        <v>2.5842882191564758E-4</v>
      </c>
      <c r="IL109" s="199">
        <f t="shared" si="668"/>
        <v>2.8213066243869928E-4</v>
      </c>
      <c r="IM109" s="199">
        <f t="shared" si="668"/>
        <v>3.0772924005295974E-4</v>
      </c>
      <c r="IN109" s="199">
        <f t="shared" si="668"/>
        <v>3.3534850536978206E-4</v>
      </c>
      <c r="IO109" s="199">
        <f t="shared" si="668"/>
        <v>3.6511789652631709E-4</v>
      </c>
      <c r="IP109" s="199">
        <f t="shared" si="668"/>
        <v>3.9717234529255149E-4</v>
      </c>
      <c r="IQ109" s="199">
        <f t="shared" si="668"/>
        <v>4.3165225793598841E-4</v>
      </c>
      <c r="IR109" s="199">
        <f t="shared" si="668"/>
        <v>4.6870346871197115E-4</v>
      </c>
      <c r="IS109" s="199">
        <f t="shared" si="668"/>
        <v>5.0847716383928634E-4</v>
      </c>
      <c r="IT109" s="199">
        <f t="shared" si="668"/>
        <v>5.511297738276463E-4</v>
      </c>
      <c r="IU109" s="199">
        <f t="shared" si="668"/>
        <v>5.9682283204723309E-4</v>
      </c>
      <c r="IV109" s="199">
        <f t="shared" si="668"/>
        <v>6.4572279747187309E-4</v>
      </c>
      <c r="IW109" s="199">
        <f t="shared" si="668"/>
        <v>6.9800083958783388E-4</v>
      </c>
      <c r="IX109" s="199">
        <f t="shared" si="668"/>
        <v>7.5383258354073794E-4</v>
      </c>
      <c r="IY109" s="199">
        <f t="shared" si="668"/>
        <v>8.1339781369470362E-4</v>
      </c>
      <c r="IZ109" s="199">
        <f t="shared" si="668"/>
        <v>8.7688013390140734E-4</v>
      </c>
      <c r="JA109" s="199">
        <f t="shared" si="668"/>
        <v>9.4446658292308028E-4</v>
      </c>
      <c r="JB109" s="199">
        <f t="shared" si="668"/>
        <v>1.0163472036231029E-3</v>
      </c>
      <c r="JC109" s="199">
        <f t="shared" si="668"/>
        <v>1.0927145647312527E-3</v>
      </c>
      <c r="JD109" s="199">
        <f t="shared" si="668"/>
        <v>1.1737632342080522E-3</v>
      </c>
      <c r="JE109" s="199">
        <f t="shared" si="668"/>
        <v>1.2596892034741057E-3</v>
      </c>
      <c r="JF109" s="199">
        <f t="shared" si="668"/>
        <v>1.3506892620355185E-3</v>
      </c>
      <c r="JG109" s="199">
        <f t="shared" si="668"/>
        <v>1.4469603223252454E-3</v>
      </c>
      <c r="JH109" s="199">
        <f t="shared" si="668"/>
        <v>1.548698694891556E-3</v>
      </c>
      <c r="JI109" s="199">
        <f t="shared" si="668"/>
        <v>1.6560993143980745E-3</v>
      </c>
      <c r="JJ109" s="199">
        <f t="shared" si="668"/>
        <v>1.7693549172536462E-3</v>
      </c>
      <c r="JK109" s="199">
        <f t="shared" si="668"/>
        <v>1.8886551720632336E-3</v>
      </c>
      <c r="JL109" s="199">
        <f t="shared" si="668"/>
        <v>2.0141857644812963E-3</v>
      </c>
      <c r="JM109" s="199">
        <f t="shared" si="668"/>
        <v>2.146127438454696E-3</v>
      </c>
      <c r="JN109" s="199">
        <f t="shared" si="668"/>
        <v>2.284654996260644E-3</v>
      </c>
      <c r="JO109" s="199">
        <f t="shared" si="668"/>
        <v>2.4299362601740678E-3</v>
      </c>
      <c r="JP109" s="199">
        <f t="shared" si="668"/>
        <v>2.5821309990350311E-3</v>
      </c>
      <c r="JQ109" s="199">
        <f t="shared" si="668"/>
        <v>2.7413898234273826E-3</v>
      </c>
      <c r="JR109" s="199">
        <f t="shared" si="668"/>
        <v>2.9078530536212439E-3</v>
      </c>
      <c r="JS109" s="199">
        <f t="shared" si="668"/>
        <v>3.0816495648706278E-3</v>
      </c>
      <c r="JT109" s="199">
        <f t="shared" si="668"/>
        <v>3.2628956150895744E-3</v>
      </c>
      <c r="JU109" s="199">
        <f t="shared" si="668"/>
        <v>3.4516936603517282E-3</v>
      </c>
      <c r="JV109" s="199">
        <f t="shared" si="668"/>
        <v>3.6481311640649758E-3</v>
      </c>
      <c r="JW109" s="199">
        <f t="shared" si="668"/>
        <v>3.8522794060606054E-3</v>
      </c>
      <c r="JX109" s="199">
        <f t="shared" si="668"/>
        <v>4.0641922982006928E-3</v>
      </c>
      <c r="JY109" s="199">
        <f t="shared" si="668"/>
        <v>4.2839052134440603E-3</v>
      </c>
      <c r="JZ109" s="199">
        <f t="shared" si="668"/>
        <v>4.5114338356155477E-3</v>
      </c>
      <c r="KA109" s="199">
        <f t="shared" si="668"/>
        <v>4.7467730373912196E-3</v>
      </c>
      <c r="KB109" s="199">
        <f t="shared" si="668"/>
        <v>4.9898957942392302E-3</v>
      </c>
      <c r="KC109" s="199">
        <f t="shared" si="668"/>
        <v>5.2407521422383968E-3</v>
      </c>
      <c r="KD109" s="199">
        <f t="shared" si="668"/>
        <v>5.4992681878298809E-3</v>
      </c>
      <c r="KE109" s="199">
        <f t="shared" si="668"/>
        <v>5.7653451776384776E-3</v>
      </c>
      <c r="KF109" s="199">
        <f t="shared" si="668"/>
        <v>6.0388586365250655E-3</v>
      </c>
      <c r="KG109" s="199">
        <f t="shared" si="668"/>
        <v>6.3196575819981253E-3</v>
      </c>
      <c r="KH109" s="199">
        <f t="shared" si="668"/>
        <v>6.607563823016839E-3</v>
      </c>
      <c r="KI109" s="199">
        <f t="shared" si="668"/>
        <v>6.9023713510593821E-3</v>
      </c>
      <c r="KJ109" s="199">
        <f t="shared" si="668"/>
        <v>7.2038458311053906E-3</v>
      </c>
      <c r="KK109" s="199">
        <f t="shared" si="668"/>
        <v>7.5117241998904098E-3</v>
      </c>
      <c r="KL109" s="199">
        <f t="shared" si="668"/>
        <v>7.8257143784315284E-3</v>
      </c>
      <c r="KM109" s="199">
        <f t="shared" si="668"/>
        <v>8.1454951053973965E-3</v>
      </c>
      <c r="KN109" s="199">
        <f t="shared" si="668"/>
        <v>8.4707158974028692E-3</v>
      </c>
      <c r="KO109" s="199">
        <f t="shared" si="668"/>
        <v>8.8009971417499708E-3</v>
      </c>
      <c r="KP109" s="199">
        <f t="shared" si="668"/>
        <v>9.135930326514342E-3</v>
      </c>
      <c r="KQ109" s="199">
        <f t="shared" si="668"/>
        <v>9.4750784121925141E-3</v>
      </c>
      <c r="KR109" s="199">
        <f t="shared" si="668"/>
        <v>9.8179763483833057E-3</v>
      </c>
      <c r="KS109" s="199">
        <f t="shared" si="668"/>
        <v>1.0164131738180242E-2</v>
      </c>
      <c r="KT109" s="199">
        <f t="shared" si="668"/>
        <v>1.0513025652105535E-2</v>
      </c>
      <c r="KU109" s="199">
        <f t="shared" ref="KU109:NF109" si="669">MAX(KU106:KU108)</f>
        <v>1.0864113592525091E-2</v>
      </c>
      <c r="KV109" s="199">
        <f t="shared" si="669"/>
        <v>1.121682660855375E-2</v>
      </c>
      <c r="KW109" s="199">
        <f t="shared" si="669"/>
        <v>1.1570572560496878E-2</v>
      </c>
      <c r="KX109" s="199">
        <f t="shared" si="669"/>
        <v>1.192473753188536E-2</v>
      </c>
      <c r="KY109" s="199">
        <f t="shared" si="669"/>
        <v>1.2278687386153E-2</v>
      </c>
      <c r="KZ109" s="199">
        <f t="shared" si="669"/>
        <v>1.2631769463986314E-2</v>
      </c>
      <c r="LA109" s="199">
        <f t="shared" si="669"/>
        <v>1.2983314416354507E-2</v>
      </c>
      <c r="LB109" s="199">
        <f t="shared" si="669"/>
        <v>1.3332638167210305E-2</v>
      </c>
      <c r="LC109" s="199">
        <f t="shared" si="669"/>
        <v>1.3679043998849052E-2</v>
      </c>
      <c r="LD109" s="199">
        <f t="shared" si="669"/>
        <v>1.4021824751932371E-2</v>
      </c>
      <c r="LE109" s="199">
        <f t="shared" si="669"/>
        <v>1.4360265131232661E-2</v>
      </c>
      <c r="LF109" s="199">
        <f t="shared" si="669"/>
        <v>1.4693644107244304E-2</v>
      </c>
      <c r="LG109" s="199">
        <f t="shared" si="669"/>
        <v>1.5021237402945101E-2</v>
      </c>
      <c r="LH109" s="199">
        <f t="shared" si="669"/>
        <v>1.5342320054185654E-2</v>
      </c>
      <c r="LI109" s="199">
        <f t="shared" si="669"/>
        <v>1.5656169031442936E-2</v>
      </c>
      <c r="LJ109" s="199">
        <f t="shared" si="669"/>
        <v>1.5962065910004857E-2</v>
      </c>
      <c r="LK109" s="199">
        <f t="shared" si="669"/>
        <v>1.6259299575062232E-2</v>
      </c>
      <c r="LL109" s="199">
        <f t="shared" si="669"/>
        <v>1.654716894768004E-2</v>
      </c>
      <c r="LM109" s="199">
        <f t="shared" si="669"/>
        <v>1.6824985717206614E-2</v>
      </c>
      <c r="LN109" s="199">
        <f t="shared" si="669"/>
        <v>1.709207706536324E-2</v>
      </c>
      <c r="LO109" s="199">
        <f t="shared" si="669"/>
        <v>1.7347788367041511E-2</v>
      </c>
      <c r="LP109" s="199">
        <f t="shared" si="669"/>
        <v>1.7591485852725564E-2</v>
      </c>
      <c r="LQ109" s="199">
        <f t="shared" si="669"/>
        <v>1.7822559217453512E-2</v>
      </c>
      <c r="LR109" s="199">
        <f t="shared" si="669"/>
        <v>1.804042416133899E-2</v>
      </c>
      <c r="LS109" s="199">
        <f t="shared" si="669"/>
        <v>1.8244524846890431E-2</v>
      </c>
      <c r="LT109" s="199">
        <f t="shared" si="669"/>
        <v>1.8434336258692129E-2</v>
      </c>
      <c r="LU109" s="199">
        <f t="shared" si="669"/>
        <v>1.8609366451446688E-2</v>
      </c>
      <c r="LV109" s="199">
        <f t="shared" si="669"/>
        <v>1.8769158672920335E-2</v>
      </c>
      <c r="LW109" s="199">
        <f t="shared" si="669"/>
        <v>1.8913293348978014E-2</v>
      </c>
      <c r="LX109" s="199">
        <f t="shared" si="669"/>
        <v>1.9041389918639965E-2</v>
      </c>
      <c r="LY109" s="199">
        <f t="shared" si="669"/>
        <v>1.9153108507930446E-2</v>
      </c>
      <c r="LZ109" s="199">
        <f t="shared" si="669"/>
        <v>1.9248151432216653E-2</v>
      </c>
      <c r="MA109" s="199">
        <f t="shared" si="669"/>
        <v>1.9326264517744565E-2</v>
      </c>
      <c r="MB109" s="199">
        <f t="shared" si="669"/>
        <v>1.9387238234161219E-2</v>
      </c>
      <c r="MC109" s="199">
        <f t="shared" si="669"/>
        <v>1.9430908630961075E-2</v>
      </c>
      <c r="MD109" s="199">
        <f t="shared" si="669"/>
        <v>1.9457158071998978E-2</v>
      </c>
      <c r="ME109" s="199">
        <f t="shared" si="669"/>
        <v>1.9465915763464209E-2</v>
      </c>
      <c r="MF109" s="199">
        <f t="shared" si="669"/>
        <v>1.9457158071999058E-2</v>
      </c>
      <c r="MG109" s="199">
        <f t="shared" si="669"/>
        <v>1.9430908630961231E-2</v>
      </c>
      <c r="MH109" s="199">
        <f t="shared" si="669"/>
        <v>1.9387238234161459E-2</v>
      </c>
      <c r="MI109" s="199">
        <f t="shared" si="669"/>
        <v>1.9326264517744881E-2</v>
      </c>
      <c r="MJ109" s="199">
        <f t="shared" si="669"/>
        <v>1.9248151432217045E-2</v>
      </c>
      <c r="MK109" s="199">
        <f t="shared" si="669"/>
        <v>1.9153108507930915E-2</v>
      </c>
      <c r="ML109" s="199">
        <f t="shared" si="669"/>
        <v>1.9041389918640506E-2</v>
      </c>
      <c r="MM109" s="199">
        <f t="shared" si="669"/>
        <v>1.8913293348978632E-2</v>
      </c>
      <c r="MN109" s="199">
        <f t="shared" si="669"/>
        <v>1.8769158672921022E-2</v>
      </c>
      <c r="MO109" s="199">
        <f t="shared" si="669"/>
        <v>1.8609366451447448E-2</v>
      </c>
      <c r="MP109" s="199">
        <f t="shared" si="669"/>
        <v>1.8434336258692955E-2</v>
      </c>
      <c r="MQ109" s="199">
        <f t="shared" si="669"/>
        <v>1.8244524846891326E-2</v>
      </c>
      <c r="MR109" s="199">
        <f t="shared" si="669"/>
        <v>1.8040424161339948E-2</v>
      </c>
      <c r="MS109" s="199">
        <f t="shared" si="669"/>
        <v>1.7822559217454528E-2</v>
      </c>
      <c r="MT109" s="199">
        <f t="shared" si="669"/>
        <v>1.7591485852726643E-2</v>
      </c>
      <c r="MU109" s="199">
        <f t="shared" si="669"/>
        <v>1.7347788367042646E-2</v>
      </c>
      <c r="MV109" s="199">
        <f t="shared" si="669"/>
        <v>1.7092077065364426E-2</v>
      </c>
      <c r="MW109" s="199">
        <f t="shared" si="669"/>
        <v>1.6824985717207849E-2</v>
      </c>
      <c r="MX109" s="199">
        <f t="shared" si="669"/>
        <v>1.6547168947681323E-2</v>
      </c>
      <c r="MY109" s="199">
        <f t="shared" si="669"/>
        <v>1.6259299575063557E-2</v>
      </c>
      <c r="MZ109" s="199">
        <f t="shared" si="669"/>
        <v>1.5962065910006224E-2</v>
      </c>
      <c r="NA109" s="199">
        <f t="shared" si="669"/>
        <v>1.5656169031444341E-2</v>
      </c>
      <c r="NB109" s="199">
        <f t="shared" si="669"/>
        <v>1.5342320054187094E-2</v>
      </c>
      <c r="NC109" s="199">
        <f t="shared" si="669"/>
        <v>1.502123740294657E-2</v>
      </c>
      <c r="ND109" s="199">
        <f t="shared" si="669"/>
        <v>1.4693644107245803E-2</v>
      </c>
      <c r="NE109" s="199">
        <f t="shared" si="669"/>
        <v>1.4360265131234184E-2</v>
      </c>
      <c r="NF109" s="199">
        <f t="shared" si="669"/>
        <v>1.4021824751933915E-2</v>
      </c>
      <c r="NG109" s="199">
        <f t="shared" ref="NG109:PR109" si="670">MAX(NG106:NG108)</f>
        <v>1.3679043998850613E-2</v>
      </c>
      <c r="NH109" s="199">
        <f t="shared" si="670"/>
        <v>1.3332638167211881E-2</v>
      </c>
      <c r="NI109" s="199">
        <f t="shared" si="670"/>
        <v>1.2983314416356095E-2</v>
      </c>
      <c r="NJ109" s="199">
        <f t="shared" si="670"/>
        <v>1.2631769463987912E-2</v>
      </c>
      <c r="NK109" s="199">
        <f t="shared" si="670"/>
        <v>1.2278687386154601E-2</v>
      </c>
      <c r="NL109" s="199">
        <f t="shared" si="670"/>
        <v>1.1924737531886965E-2</v>
      </c>
      <c r="NM109" s="199">
        <f t="shared" si="670"/>
        <v>1.1570572560498482E-2</v>
      </c>
      <c r="NN109" s="199">
        <f t="shared" si="670"/>
        <v>1.1216826608555349E-2</v>
      </c>
      <c r="NO109" s="199">
        <f t="shared" si="670"/>
        <v>1.0864113592526687E-2</v>
      </c>
      <c r="NP109" s="199">
        <f t="shared" si="670"/>
        <v>1.0513025652107121E-2</v>
      </c>
      <c r="NQ109" s="199">
        <f t="shared" si="670"/>
        <v>1.0164131738181818E-2</v>
      </c>
      <c r="NR109" s="199">
        <f t="shared" si="670"/>
        <v>9.8179763483848669E-3</v>
      </c>
      <c r="NS109" s="199">
        <f t="shared" si="670"/>
        <v>9.475078412194058E-3</v>
      </c>
      <c r="NT109" s="199">
        <f t="shared" si="670"/>
        <v>9.1359303265158686E-3</v>
      </c>
      <c r="NU109" s="199">
        <f t="shared" si="670"/>
        <v>8.8009971417514765E-3</v>
      </c>
      <c r="NV109" s="199">
        <f t="shared" si="670"/>
        <v>8.4707158974043541E-3</v>
      </c>
      <c r="NW109" s="199">
        <f t="shared" si="670"/>
        <v>8.1454951053988589E-3</v>
      </c>
      <c r="NX109" s="199">
        <f t="shared" si="670"/>
        <v>7.8257143784329648E-3</v>
      </c>
      <c r="NY109" s="199">
        <f t="shared" si="670"/>
        <v>7.5117241998918192E-3</v>
      </c>
      <c r="NZ109" s="199">
        <f t="shared" si="670"/>
        <v>7.2038458311067715E-3</v>
      </c>
      <c r="OA109" s="199">
        <f t="shared" si="670"/>
        <v>6.9023713510607335E-3</v>
      </c>
      <c r="OB109" s="199">
        <f t="shared" si="670"/>
        <v>6.6075638230181592E-3</v>
      </c>
      <c r="OC109" s="199">
        <f t="shared" si="670"/>
        <v>6.3196575819994142E-3</v>
      </c>
      <c r="OD109" s="199">
        <f t="shared" si="670"/>
        <v>6.0388586365263223E-3</v>
      </c>
      <c r="OE109" s="199">
        <f t="shared" si="670"/>
        <v>5.7653451776396988E-3</v>
      </c>
      <c r="OF109" s="199">
        <f t="shared" si="670"/>
        <v>5.4992681878310683E-3</v>
      </c>
      <c r="OG109" s="199">
        <f t="shared" si="670"/>
        <v>5.2407521422395496E-3</v>
      </c>
      <c r="OH109" s="199">
        <f t="shared" si="670"/>
        <v>4.9898957942403482E-3</v>
      </c>
      <c r="OI109" s="199">
        <f t="shared" si="670"/>
        <v>4.7467730373923029E-3</v>
      </c>
      <c r="OJ109" s="199">
        <f t="shared" si="670"/>
        <v>4.5114338356165963E-3</v>
      </c>
      <c r="OK109" s="199">
        <f t="shared" si="670"/>
        <v>4.2839052134450734E-3</v>
      </c>
      <c r="OL109" s="199">
        <f t="shared" si="670"/>
        <v>4.0641922982016703E-3</v>
      </c>
      <c r="OM109" s="199">
        <f t="shared" si="670"/>
        <v>3.8522794060615474E-3</v>
      </c>
      <c r="ON109" s="199">
        <f t="shared" si="670"/>
        <v>3.6481311640658822E-3</v>
      </c>
      <c r="OO109" s="199">
        <f t="shared" si="670"/>
        <v>3.4516936603526003E-3</v>
      </c>
      <c r="OP109" s="199">
        <f t="shared" si="670"/>
        <v>3.2628956150904131E-3</v>
      </c>
      <c r="OQ109" s="199">
        <f t="shared" si="670"/>
        <v>3.0816495648714319E-3</v>
      </c>
      <c r="OR109" s="199">
        <f t="shared" si="670"/>
        <v>2.907853053622015E-3</v>
      </c>
      <c r="OS109" s="199">
        <f t="shared" si="670"/>
        <v>2.7413898234281207E-3</v>
      </c>
      <c r="OT109" s="199">
        <f t="shared" si="670"/>
        <v>2.5821309990357371E-3</v>
      </c>
      <c r="OU109" s="199">
        <f t="shared" si="670"/>
        <v>2.4299362601747413E-3</v>
      </c>
      <c r="OV109" s="199">
        <f t="shared" si="670"/>
        <v>2.2846549962612863E-3</v>
      </c>
      <c r="OW109" s="199">
        <f t="shared" si="670"/>
        <v>2.1461274384553088E-3</v>
      </c>
      <c r="OX109" s="199">
        <f t="shared" si="670"/>
        <v>2.0141857644818796E-3</v>
      </c>
      <c r="OY109" s="199">
        <f t="shared" si="670"/>
        <v>1.8886551720637878E-3</v>
      </c>
      <c r="OZ109" s="199">
        <f t="shared" si="670"/>
        <v>1.7693549172541725E-3</v>
      </c>
      <c r="PA109" s="199">
        <f t="shared" si="670"/>
        <v>1.6560993143985737E-3</v>
      </c>
      <c r="PB109" s="199">
        <f t="shared" si="670"/>
        <v>1.5486986948920298E-3</v>
      </c>
      <c r="PC109" s="199">
        <f t="shared" si="670"/>
        <v>1.446960322325693E-3</v>
      </c>
      <c r="PD109" s="199">
        <f t="shared" si="670"/>
        <v>1.350689262035942E-3</v>
      </c>
      <c r="PE109" s="199">
        <f t="shared" si="670"/>
        <v>1.2596892034745059E-3</v>
      </c>
      <c r="PF109" s="199">
        <f t="shared" si="670"/>
        <v>1.1737632342084317E-3</v>
      </c>
      <c r="PG109" s="199">
        <f t="shared" si="670"/>
        <v>1.0927145647316088E-3</v>
      </c>
      <c r="PH109" s="199">
        <f t="shared" si="670"/>
        <v>1.0163472036234388E-3</v>
      </c>
      <c r="PI109" s="199">
        <f t="shared" si="670"/>
        <v>9.4446658292339611E-4</v>
      </c>
      <c r="PJ109" s="199">
        <f t="shared" si="670"/>
        <v>8.7688013390170398E-4</v>
      </c>
      <c r="PK109" s="199">
        <f t="shared" si="670"/>
        <v>8.1339781369498237E-4</v>
      </c>
      <c r="PL109" s="199">
        <f t="shared" si="670"/>
        <v>7.5383258354099945E-4</v>
      </c>
      <c r="PM109" s="199">
        <f t="shared" si="670"/>
        <v>6.9800083958807869E-4</v>
      </c>
      <c r="PN109" s="199">
        <f t="shared" si="670"/>
        <v>6.4572279747210229E-4</v>
      </c>
      <c r="PO109" s="199">
        <f t="shared" si="670"/>
        <v>5.9682283204744711E-4</v>
      </c>
      <c r="PP109" s="199">
        <f t="shared" si="670"/>
        <v>5.5112977382784623E-4</v>
      </c>
      <c r="PQ109" s="199">
        <f t="shared" si="670"/>
        <v>5.0847716383947293E-4</v>
      </c>
      <c r="PR109" s="199">
        <f t="shared" si="670"/>
        <v>4.6870346871214554E-4</v>
      </c>
      <c r="PS109" s="199">
        <f t="shared" ref="PS109:QA109" si="671">MAX(PS106:PS108)</f>
        <v>4.3165225793615023E-4</v>
      </c>
      <c r="PT109" s="199">
        <f t="shared" si="671"/>
        <v>3.9717234529270193E-4</v>
      </c>
      <c r="PU109" s="199">
        <f t="shared" si="671"/>
        <v>3.6511789652645706E-4</v>
      </c>
      <c r="PV109" s="199">
        <f t="shared" si="671"/>
        <v>3.353485053699119E-4</v>
      </c>
      <c r="PW109" s="199">
        <f t="shared" si="671"/>
        <v>3.077292400530803E-4</v>
      </c>
      <c r="PX109" s="199">
        <f t="shared" si="671"/>
        <v>2.8213066243881079E-4</v>
      </c>
      <c r="PY109" s="199">
        <f t="shared" si="671"/>
        <v>2.5842882191575085E-4</v>
      </c>
      <c r="PZ109" s="199">
        <f t="shared" si="671"/>
        <v>2.365052261585867E-4</v>
      </c>
      <c r="QA109" s="199">
        <f t="shared" si="671"/>
        <v>2.1624679083003987E-4</v>
      </c>
    </row>
    <row r="110" spans="1:443" ht="16.899999999999999" x14ac:dyDescent="0.5">
      <c r="A110" s="276" t="s">
        <v>844</v>
      </c>
      <c r="B110" s="274">
        <v>46041</v>
      </c>
      <c r="E110" s="15"/>
      <c r="F110" s="15"/>
      <c r="G110" s="15"/>
      <c r="H110" s="38" t="s">
        <v>71</v>
      </c>
      <c r="I110" s="81">
        <f>IF(AND(I108&gt;0,I108&lt;1,NOT(X104=0)),_xlfn.NORM.INV($I$108+((1-$I$108)/2),$W$104,$X$104),"")</f>
        <v>251.75831455618004</v>
      </c>
      <c r="J110" s="128"/>
      <c r="K110" s="128"/>
      <c r="L110" s="15"/>
      <c r="M110" s="15"/>
      <c r="N110" s="16"/>
      <c r="O110" s="15"/>
      <c r="P110" s="15"/>
      <c r="Q110" s="15"/>
      <c r="R110" s="15"/>
      <c r="S110" s="15"/>
      <c r="T110" s="15"/>
      <c r="U110" s="15"/>
      <c r="V110" s="15"/>
      <c r="W110" s="15"/>
      <c r="X110" s="15"/>
      <c r="Y110" s="15"/>
      <c r="Z110" s="15"/>
      <c r="AA110" s="206"/>
      <c r="AB110" s="15"/>
      <c r="AC110" s="15"/>
      <c r="AD110" s="15"/>
      <c r="AE110" s="15"/>
      <c r="AF110" s="15"/>
      <c r="AG110" s="15"/>
      <c r="AH110" s="15"/>
      <c r="AI110" s="15"/>
      <c r="AJ110" s="15"/>
      <c r="AK110" s="15"/>
      <c r="AL110" s="15"/>
      <c r="AM110" s="15"/>
      <c r="AN110" s="15"/>
      <c r="AO110" s="15"/>
      <c r="AP110" s="15"/>
    </row>
    <row r="111" spans="1:443" ht="16.899999999999999" x14ac:dyDescent="0.5">
      <c r="A111" s="276" t="s">
        <v>845</v>
      </c>
      <c r="B111" s="274">
        <v>46069</v>
      </c>
      <c r="E111" s="15"/>
      <c r="F111" s="15"/>
      <c r="G111" s="15"/>
      <c r="H111" s="38"/>
      <c r="I111" s="54"/>
      <c r="J111" s="54"/>
      <c r="K111" s="54"/>
      <c r="L111" s="15"/>
      <c r="M111" s="15"/>
      <c r="N111" s="16"/>
      <c r="O111" s="15"/>
      <c r="P111" s="15"/>
      <c r="Q111" s="15"/>
      <c r="R111" s="15"/>
      <c r="S111" s="15"/>
      <c r="T111" s="15"/>
      <c r="U111" s="15"/>
      <c r="V111" s="15"/>
      <c r="W111" s="15"/>
      <c r="X111" s="15"/>
      <c r="Y111" s="15"/>
      <c r="Z111" s="15"/>
      <c r="AA111" s="206"/>
      <c r="AB111" s="15"/>
      <c r="AC111" s="15"/>
      <c r="AD111" s="15"/>
      <c r="AE111" s="15"/>
      <c r="AF111" s="15"/>
      <c r="AG111" s="15"/>
      <c r="AH111" s="15"/>
      <c r="AI111" s="15"/>
      <c r="AJ111" s="15"/>
      <c r="AK111" s="15"/>
      <c r="AL111" s="15"/>
      <c r="AM111" s="15"/>
      <c r="AN111" s="15"/>
      <c r="AO111" s="15"/>
      <c r="AP111" s="15"/>
    </row>
    <row r="112" spans="1:443" ht="16.899999999999999" x14ac:dyDescent="0.5">
      <c r="A112" s="276" t="s">
        <v>791</v>
      </c>
      <c r="B112" s="274">
        <v>46167</v>
      </c>
      <c r="E112" s="15"/>
      <c r="F112" s="15"/>
      <c r="G112" s="15"/>
      <c r="H112" s="59" t="s">
        <v>63</v>
      </c>
      <c r="I112" s="117">
        <v>184</v>
      </c>
      <c r="J112" s="129"/>
      <c r="K112" s="129"/>
      <c r="L112" s="15"/>
      <c r="M112" s="15"/>
      <c r="N112" s="16"/>
      <c r="O112" s="15"/>
      <c r="P112" s="15"/>
      <c r="Q112" s="15"/>
      <c r="R112" s="15"/>
      <c r="S112" s="15"/>
      <c r="T112" s="15"/>
      <c r="U112" s="15"/>
      <c r="V112" s="15"/>
      <c r="W112" s="15"/>
      <c r="X112" s="15"/>
      <c r="Y112" s="15"/>
      <c r="Z112" s="15"/>
      <c r="AA112" s="206"/>
      <c r="AB112" s="15"/>
      <c r="AC112" s="15"/>
      <c r="AD112" s="15"/>
      <c r="AE112" s="15"/>
      <c r="AF112" s="15"/>
      <c r="AG112" s="15"/>
      <c r="AH112" s="15"/>
      <c r="AI112" s="15"/>
      <c r="AJ112" s="15"/>
      <c r="AK112" s="15"/>
      <c r="AL112" s="15"/>
      <c r="AM112" s="15"/>
      <c r="AN112" s="15"/>
      <c r="AO112" s="15"/>
      <c r="AP112" s="15"/>
    </row>
    <row r="113" spans="1:42" ht="16.899999999999999" x14ac:dyDescent="0.5">
      <c r="A113" s="276" t="s">
        <v>846</v>
      </c>
      <c r="B113" s="274">
        <v>46192</v>
      </c>
      <c r="E113" s="15"/>
      <c r="F113" s="15"/>
      <c r="G113" s="15"/>
      <c r="H113" s="59" t="s">
        <v>64</v>
      </c>
      <c r="I113" s="117">
        <v>252</v>
      </c>
      <c r="J113" s="129"/>
      <c r="K113" s="129"/>
      <c r="L113" s="15"/>
      <c r="M113" s="15"/>
      <c r="N113" s="16"/>
      <c r="O113" s="15"/>
      <c r="P113" s="15"/>
      <c r="Q113" s="15"/>
      <c r="R113" s="15"/>
      <c r="S113" s="15"/>
      <c r="T113" s="15"/>
      <c r="U113" s="15"/>
      <c r="V113" s="15"/>
      <c r="W113" s="15"/>
      <c r="X113" s="15"/>
      <c r="Y113" s="15"/>
      <c r="Z113" s="15"/>
      <c r="AA113" s="206"/>
      <c r="AB113" s="15"/>
      <c r="AC113" s="15"/>
      <c r="AD113" s="15"/>
      <c r="AE113" s="15"/>
      <c r="AF113" s="15"/>
      <c r="AG113" s="15"/>
      <c r="AH113" s="15"/>
      <c r="AI113" s="15"/>
      <c r="AJ113" s="15"/>
      <c r="AK113" s="15"/>
      <c r="AL113" s="15"/>
      <c r="AM113" s="15"/>
      <c r="AN113" s="15"/>
      <c r="AO113" s="15"/>
      <c r="AP113" s="15"/>
    </row>
    <row r="114" spans="1:42" ht="16.899999999999999" x14ac:dyDescent="0.5">
      <c r="A114" s="276" t="s">
        <v>861</v>
      </c>
      <c r="B114" s="274">
        <v>46206</v>
      </c>
      <c r="E114" s="15"/>
      <c r="F114" s="15"/>
      <c r="G114" s="15"/>
      <c r="H114" s="59" t="s">
        <v>72</v>
      </c>
      <c r="I114" s="55">
        <f>IF(AND(NOT(ISBLANK(I112)),NOT(ISBLANK(I113)),NOT(X104=0)),_xlfn.NORM.DIST($I$113,$W$104,$X$104,TRUE)-_xlfn.NORM.DIST($I$112,$W$104,$X$104,TRUE),"")</f>
        <v>0.90288121524995824</v>
      </c>
      <c r="J114" s="130"/>
      <c r="K114" s="130"/>
      <c r="L114" s="15"/>
      <c r="M114" s="15"/>
      <c r="N114" s="16"/>
      <c r="O114" s="15"/>
      <c r="P114" s="15"/>
      <c r="Q114" s="15"/>
      <c r="R114" s="15"/>
      <c r="S114" s="15"/>
      <c r="T114" s="15"/>
      <c r="U114" s="15"/>
      <c r="V114" s="15"/>
      <c r="W114" s="15"/>
      <c r="X114" s="15"/>
      <c r="Y114" s="15"/>
      <c r="Z114" s="15"/>
      <c r="AA114" s="206"/>
      <c r="AB114" s="15"/>
      <c r="AC114" s="15"/>
      <c r="AD114" s="15"/>
      <c r="AE114" s="15"/>
      <c r="AF114" s="15"/>
      <c r="AG114" s="15"/>
      <c r="AH114" s="15"/>
      <c r="AI114" s="15"/>
      <c r="AJ114" s="15"/>
      <c r="AK114" s="15"/>
      <c r="AL114" s="15"/>
      <c r="AM114" s="15"/>
      <c r="AN114" s="15"/>
      <c r="AO114" s="15"/>
      <c r="AP114" s="15"/>
    </row>
    <row r="115" spans="1:42" ht="16.899999999999999" x14ac:dyDescent="0.5">
      <c r="A115" s="276" t="s">
        <v>781</v>
      </c>
      <c r="B115" s="274">
        <v>46272</v>
      </c>
      <c r="E115" s="15"/>
      <c r="F115" s="15"/>
      <c r="G115" s="15"/>
      <c r="H115" s="59" t="s">
        <v>65</v>
      </c>
      <c r="I115" s="57">
        <f>IF(AND(I112&gt;0,I113&gt;0,NOT($X$104=0)),_xlfn.NORM.DIST(I112,$W$104,$X$104,TRUE),"")</f>
        <v>4.8323290138039772E-2</v>
      </c>
      <c r="J115" s="130"/>
      <c r="K115" s="130"/>
      <c r="L115" s="15"/>
      <c r="M115" s="15"/>
      <c r="N115" s="16"/>
      <c r="O115" s="15"/>
      <c r="P115" s="15"/>
      <c r="Q115" s="15"/>
      <c r="R115" s="15"/>
      <c r="S115" s="15"/>
      <c r="T115" s="15"/>
      <c r="U115" s="15"/>
      <c r="V115" s="15"/>
      <c r="W115" s="15"/>
      <c r="X115" s="15"/>
      <c r="Y115" s="15"/>
      <c r="Z115" s="15"/>
      <c r="AA115" s="206"/>
      <c r="AB115" s="15"/>
      <c r="AC115" s="15"/>
      <c r="AD115" s="15"/>
      <c r="AE115" s="15"/>
      <c r="AF115" s="15"/>
      <c r="AG115" s="15"/>
      <c r="AH115" s="15"/>
      <c r="AI115" s="15"/>
      <c r="AJ115" s="15"/>
      <c r="AK115" s="15"/>
      <c r="AL115" s="15"/>
      <c r="AM115" s="15"/>
      <c r="AN115" s="15"/>
      <c r="AO115" s="15"/>
      <c r="AP115" s="15"/>
    </row>
    <row r="116" spans="1:42" ht="16.899999999999999" x14ac:dyDescent="0.5">
      <c r="A116" s="276" t="s">
        <v>847</v>
      </c>
      <c r="B116" s="274">
        <v>46307</v>
      </c>
      <c r="E116" s="15"/>
      <c r="F116" s="15"/>
      <c r="G116" s="15"/>
      <c r="H116" s="59" t="s">
        <v>73</v>
      </c>
      <c r="I116" s="56">
        <f>IF(AND(I112&gt;0,I113&gt;0,NOT($X$104=0)),1-_xlfn.NORM.DIST(I113,$W$104,$X$104,TRUE),"")</f>
        <v>4.8795494612001944E-2</v>
      </c>
      <c r="J116" s="130"/>
      <c r="K116" s="130"/>
      <c r="L116" s="15"/>
      <c r="M116" s="15"/>
      <c r="N116" s="16"/>
      <c r="O116" s="15"/>
      <c r="P116" s="15"/>
      <c r="Q116" s="15"/>
      <c r="R116" s="15"/>
      <c r="S116" s="15"/>
      <c r="T116" s="15"/>
      <c r="U116" s="15"/>
      <c r="V116" s="15"/>
      <c r="W116" s="15"/>
      <c r="X116" s="15"/>
      <c r="Y116" s="15"/>
      <c r="Z116" s="15"/>
      <c r="AA116" s="206"/>
      <c r="AB116" s="15"/>
      <c r="AC116" s="15"/>
      <c r="AD116" s="15"/>
      <c r="AE116" s="15"/>
      <c r="AF116" s="15"/>
      <c r="AG116" s="15"/>
      <c r="AH116" s="15"/>
      <c r="AI116" s="15"/>
      <c r="AJ116" s="15"/>
      <c r="AK116" s="15"/>
      <c r="AL116" s="15"/>
      <c r="AM116" s="15"/>
      <c r="AN116" s="15"/>
      <c r="AO116" s="15"/>
      <c r="AP116" s="15"/>
    </row>
    <row r="117" spans="1:42" x14ac:dyDescent="0.45">
      <c r="A117" s="276" t="s">
        <v>848</v>
      </c>
      <c r="B117" s="274">
        <v>46337</v>
      </c>
      <c r="E117" s="15"/>
      <c r="F117" s="15"/>
      <c r="G117" s="15"/>
      <c r="H117" s="15"/>
      <c r="I117" s="15"/>
      <c r="J117" s="15"/>
      <c r="K117" s="15"/>
      <c r="L117" s="15"/>
      <c r="M117" s="15"/>
      <c r="N117" s="16"/>
      <c r="O117" s="15"/>
      <c r="P117" s="15"/>
      <c r="Q117" s="15"/>
      <c r="R117" s="15"/>
      <c r="S117" s="15"/>
      <c r="T117" s="15"/>
      <c r="U117" s="15"/>
      <c r="V117" s="15"/>
      <c r="W117" s="15"/>
      <c r="X117" s="15"/>
      <c r="Y117" s="15"/>
      <c r="Z117" s="15"/>
      <c r="AA117" s="206"/>
      <c r="AB117" s="15"/>
      <c r="AC117" s="15"/>
      <c r="AD117" s="15"/>
      <c r="AE117" s="15"/>
      <c r="AF117" s="15"/>
      <c r="AG117" s="15"/>
      <c r="AH117" s="15"/>
      <c r="AI117" s="15"/>
      <c r="AJ117" s="15"/>
      <c r="AK117" s="15"/>
      <c r="AL117" s="15"/>
      <c r="AM117" s="15"/>
      <c r="AN117" s="15"/>
      <c r="AO117" s="15"/>
      <c r="AP117" s="15"/>
    </row>
    <row r="118" spans="1:42" x14ac:dyDescent="0.45">
      <c r="A118" s="276" t="s">
        <v>782</v>
      </c>
      <c r="B118" s="274">
        <v>46352</v>
      </c>
      <c r="E118" s="15"/>
      <c r="F118" s="15"/>
      <c r="G118" s="15"/>
      <c r="H118" s="15"/>
      <c r="I118" s="15"/>
      <c r="J118" s="15"/>
      <c r="K118" s="15"/>
      <c r="L118" s="15"/>
      <c r="M118" s="15"/>
      <c r="N118" s="16"/>
      <c r="O118" s="15"/>
      <c r="P118" s="15"/>
      <c r="Q118" s="15"/>
      <c r="R118" s="15"/>
      <c r="S118" s="15"/>
      <c r="T118" s="15"/>
      <c r="U118" s="15"/>
      <c r="V118" s="15"/>
      <c r="W118" s="15"/>
      <c r="X118" s="15"/>
      <c r="Y118" s="15"/>
      <c r="Z118" s="15"/>
      <c r="AA118" s="206"/>
      <c r="AB118" s="15"/>
      <c r="AC118" s="15"/>
      <c r="AD118" s="15"/>
      <c r="AE118" s="15"/>
      <c r="AF118" s="15"/>
      <c r="AG118" s="15"/>
      <c r="AH118" s="15"/>
      <c r="AI118" s="15"/>
      <c r="AJ118" s="15"/>
      <c r="AK118" s="15"/>
      <c r="AL118" s="15"/>
      <c r="AM118" s="15"/>
      <c r="AN118" s="15"/>
      <c r="AO118" s="15"/>
      <c r="AP118" s="15"/>
    </row>
    <row r="119" spans="1:42" x14ac:dyDescent="0.45">
      <c r="A119" s="276" t="s">
        <v>783</v>
      </c>
      <c r="B119" s="274">
        <v>46353</v>
      </c>
      <c r="E119" s="15"/>
      <c r="F119" s="15"/>
      <c r="G119" s="15"/>
      <c r="H119" s="15"/>
      <c r="I119" s="15"/>
      <c r="J119" s="15"/>
      <c r="K119" s="15"/>
      <c r="L119" s="15"/>
      <c r="M119" s="15"/>
      <c r="N119" s="16"/>
      <c r="O119" s="15"/>
      <c r="P119" s="15"/>
      <c r="Q119" s="15"/>
      <c r="R119" s="15"/>
      <c r="S119" s="15"/>
      <c r="T119" s="15"/>
      <c r="U119" s="15"/>
      <c r="V119" s="15"/>
      <c r="W119" s="15"/>
      <c r="X119" s="15"/>
      <c r="Y119" s="15"/>
      <c r="Z119" s="15"/>
      <c r="AA119" s="206"/>
      <c r="AB119" s="15"/>
      <c r="AC119" s="15"/>
      <c r="AD119" s="15"/>
      <c r="AE119" s="15"/>
      <c r="AF119" s="15"/>
      <c r="AG119" s="15"/>
      <c r="AH119" s="15"/>
      <c r="AI119" s="15"/>
      <c r="AJ119" s="15"/>
      <c r="AK119" s="15"/>
      <c r="AL119" s="15"/>
      <c r="AM119" s="15"/>
      <c r="AN119" s="15"/>
      <c r="AO119" s="15"/>
      <c r="AP119" s="15"/>
    </row>
    <row r="120" spans="1:42" x14ac:dyDescent="0.45">
      <c r="A120" s="276" t="s">
        <v>792</v>
      </c>
      <c r="B120" s="274">
        <v>46377</v>
      </c>
      <c r="E120" s="15"/>
      <c r="F120" s="15"/>
      <c r="G120" s="15"/>
      <c r="H120" s="15"/>
      <c r="I120" s="15"/>
      <c r="J120" s="15"/>
      <c r="K120" s="15"/>
      <c r="L120" s="15"/>
      <c r="M120" s="15"/>
      <c r="N120" s="16"/>
      <c r="O120" s="15"/>
      <c r="P120" s="15"/>
      <c r="Q120" s="15"/>
      <c r="R120" s="15"/>
      <c r="S120" s="15"/>
      <c r="T120" s="15"/>
      <c r="U120" s="15"/>
      <c r="V120" s="15"/>
      <c r="W120" s="15"/>
      <c r="X120" s="15"/>
      <c r="Y120" s="15"/>
      <c r="Z120" s="15"/>
      <c r="AA120" s="206"/>
      <c r="AB120" s="15"/>
      <c r="AC120" s="15"/>
      <c r="AD120" s="15"/>
      <c r="AE120" s="15"/>
      <c r="AF120" s="15"/>
      <c r="AG120" s="15"/>
      <c r="AH120" s="15"/>
      <c r="AI120" s="15"/>
      <c r="AJ120" s="15"/>
      <c r="AK120" s="15"/>
      <c r="AL120" s="15"/>
      <c r="AM120" s="15"/>
      <c r="AN120" s="15"/>
      <c r="AO120" s="15"/>
      <c r="AP120" s="15"/>
    </row>
    <row r="121" spans="1:42" x14ac:dyDescent="0.45">
      <c r="A121" s="276" t="s">
        <v>792</v>
      </c>
      <c r="B121" s="274">
        <v>46378</v>
      </c>
      <c r="E121" s="15"/>
      <c r="F121" s="15"/>
      <c r="G121" s="15"/>
      <c r="H121" s="15"/>
      <c r="I121" s="15"/>
      <c r="J121" s="15"/>
      <c r="K121" s="15"/>
      <c r="L121" s="15"/>
      <c r="M121" s="15"/>
      <c r="N121" s="16"/>
      <c r="O121" s="15"/>
      <c r="P121" s="15"/>
      <c r="Q121" s="15"/>
      <c r="R121" s="15"/>
      <c r="S121" s="15"/>
      <c r="T121" s="15"/>
      <c r="U121" s="15"/>
      <c r="V121" s="15"/>
      <c r="W121" s="15"/>
      <c r="X121" s="15"/>
      <c r="Y121" s="15"/>
      <c r="Z121" s="15"/>
      <c r="AA121" s="206"/>
      <c r="AB121" s="15"/>
      <c r="AC121" s="15"/>
      <c r="AD121" s="15"/>
      <c r="AE121" s="15"/>
      <c r="AF121" s="15"/>
      <c r="AG121" s="15"/>
      <c r="AH121" s="15"/>
      <c r="AI121" s="15"/>
      <c r="AJ121" s="15"/>
      <c r="AK121" s="15"/>
      <c r="AL121" s="15"/>
      <c r="AM121" s="15"/>
      <c r="AN121" s="15"/>
      <c r="AO121" s="15"/>
      <c r="AP121" s="15"/>
    </row>
    <row r="122" spans="1:42" x14ac:dyDescent="0.45">
      <c r="A122" s="276" t="s">
        <v>792</v>
      </c>
      <c r="B122" s="274">
        <v>46379</v>
      </c>
      <c r="E122" s="15"/>
      <c r="F122" s="15"/>
      <c r="G122" s="15"/>
      <c r="H122" s="15"/>
      <c r="I122" s="15"/>
      <c r="J122" s="15"/>
      <c r="K122" s="15"/>
      <c r="L122" s="15"/>
      <c r="M122" s="15"/>
      <c r="N122" s="16"/>
      <c r="O122" s="15"/>
      <c r="P122" s="15"/>
      <c r="Q122" s="15"/>
      <c r="R122" s="15"/>
      <c r="S122" s="15"/>
      <c r="T122" s="15"/>
      <c r="U122" s="15"/>
      <c r="V122" s="15"/>
      <c r="W122" s="15"/>
      <c r="X122" s="15"/>
      <c r="Y122" s="15"/>
      <c r="Z122" s="15"/>
      <c r="AA122" s="206"/>
      <c r="AB122" s="15"/>
      <c r="AC122" s="15"/>
      <c r="AD122" s="15"/>
      <c r="AE122" s="15"/>
      <c r="AF122" s="15"/>
      <c r="AG122" s="15"/>
      <c r="AH122" s="15"/>
      <c r="AI122" s="15"/>
      <c r="AJ122" s="15"/>
      <c r="AK122" s="15"/>
      <c r="AL122" s="15"/>
      <c r="AM122" s="15"/>
      <c r="AN122" s="15"/>
      <c r="AO122" s="15"/>
      <c r="AP122" s="15"/>
    </row>
    <row r="123" spans="1:42" x14ac:dyDescent="0.45">
      <c r="A123" s="276" t="s">
        <v>792</v>
      </c>
      <c r="B123" s="274">
        <v>46380</v>
      </c>
      <c r="E123" s="15"/>
      <c r="F123" s="15"/>
      <c r="G123" s="15"/>
      <c r="H123" s="15"/>
      <c r="I123" s="15"/>
      <c r="J123" s="15"/>
      <c r="K123" s="15"/>
      <c r="L123" s="15"/>
      <c r="M123" s="15"/>
      <c r="N123" s="16"/>
      <c r="O123" s="15"/>
      <c r="P123" s="15"/>
      <c r="Q123" s="15"/>
      <c r="R123" s="15"/>
      <c r="S123" s="15"/>
      <c r="T123" s="15"/>
      <c r="U123" s="15"/>
      <c r="V123" s="15"/>
      <c r="W123" s="15"/>
      <c r="X123" s="15"/>
      <c r="Y123" s="15"/>
      <c r="Z123" s="15"/>
      <c r="AA123" s="206"/>
      <c r="AB123" s="15"/>
      <c r="AC123" s="15"/>
      <c r="AD123" s="15"/>
      <c r="AE123" s="15"/>
      <c r="AF123" s="15"/>
      <c r="AG123" s="15"/>
      <c r="AH123" s="15"/>
      <c r="AI123" s="15"/>
      <c r="AJ123" s="15"/>
      <c r="AK123" s="15"/>
      <c r="AL123" s="15"/>
      <c r="AM123" s="15"/>
      <c r="AN123" s="15"/>
      <c r="AO123" s="15"/>
      <c r="AP123" s="15"/>
    </row>
    <row r="124" spans="1:42" x14ac:dyDescent="0.45">
      <c r="A124" s="276" t="s">
        <v>792</v>
      </c>
      <c r="B124" s="274">
        <v>46381</v>
      </c>
      <c r="E124" s="15"/>
      <c r="F124" s="15"/>
      <c r="G124" s="15"/>
      <c r="H124" s="15"/>
      <c r="I124" s="15"/>
      <c r="J124" s="15"/>
      <c r="K124" s="15"/>
      <c r="L124" s="15"/>
      <c r="M124" s="15"/>
      <c r="N124" s="16"/>
      <c r="O124" s="15"/>
      <c r="P124" s="15"/>
      <c r="Q124" s="15"/>
      <c r="R124" s="15"/>
      <c r="S124" s="15"/>
      <c r="T124" s="15"/>
      <c r="U124" s="15"/>
      <c r="V124" s="15"/>
      <c r="W124" s="15"/>
      <c r="X124" s="15"/>
      <c r="Y124" s="15"/>
      <c r="Z124" s="15"/>
      <c r="AA124" s="206"/>
      <c r="AB124" s="15"/>
      <c r="AC124" s="15"/>
      <c r="AD124" s="15"/>
      <c r="AE124" s="15"/>
      <c r="AF124" s="15"/>
      <c r="AG124" s="15"/>
      <c r="AH124" s="15"/>
      <c r="AI124" s="15"/>
      <c r="AJ124" s="15"/>
      <c r="AK124" s="15"/>
      <c r="AL124" s="15"/>
      <c r="AM124" s="15"/>
      <c r="AN124" s="15"/>
      <c r="AO124" s="15"/>
      <c r="AP124" s="15"/>
    </row>
    <row r="125" spans="1:42" x14ac:dyDescent="0.45">
      <c r="A125" s="276" t="s">
        <v>792</v>
      </c>
      <c r="B125" s="274">
        <v>46384</v>
      </c>
      <c r="E125" s="15"/>
      <c r="F125" s="15"/>
      <c r="G125" s="15"/>
      <c r="H125" s="15"/>
      <c r="I125" s="15"/>
      <c r="J125" s="15"/>
      <c r="K125" s="15"/>
      <c r="L125" s="15"/>
      <c r="M125" s="15"/>
      <c r="N125" s="16"/>
      <c r="O125" s="15"/>
      <c r="P125" s="15"/>
      <c r="Q125" s="15"/>
      <c r="R125" s="15"/>
      <c r="S125" s="15"/>
      <c r="T125" s="15"/>
      <c r="U125" s="15"/>
      <c r="V125" s="15"/>
      <c r="W125" s="15"/>
      <c r="X125" s="15"/>
      <c r="Y125" s="15"/>
      <c r="Z125" s="15"/>
      <c r="AA125" s="206"/>
      <c r="AB125" s="15"/>
      <c r="AC125" s="15"/>
      <c r="AD125" s="15"/>
      <c r="AE125" s="15"/>
      <c r="AF125" s="15"/>
      <c r="AG125" s="15"/>
      <c r="AH125" s="15"/>
      <c r="AI125" s="15"/>
      <c r="AJ125" s="15"/>
      <c r="AK125" s="15"/>
      <c r="AL125" s="15"/>
      <c r="AM125" s="15"/>
      <c r="AN125" s="15"/>
      <c r="AO125" s="15"/>
      <c r="AP125" s="15"/>
    </row>
    <row r="126" spans="1:42" x14ac:dyDescent="0.45">
      <c r="A126" s="276" t="s">
        <v>792</v>
      </c>
      <c r="B126" s="274">
        <v>46385</v>
      </c>
      <c r="E126" s="15"/>
      <c r="F126" s="15"/>
      <c r="G126" s="15"/>
      <c r="H126" s="15"/>
      <c r="I126" s="15"/>
      <c r="J126" s="15"/>
      <c r="K126" s="15"/>
      <c r="L126" s="15"/>
      <c r="M126" s="15"/>
      <c r="N126" s="16"/>
      <c r="O126" s="15"/>
      <c r="P126" s="15"/>
      <c r="Q126" s="15"/>
      <c r="R126" s="15"/>
      <c r="S126" s="15"/>
      <c r="T126" s="15"/>
      <c r="U126" s="15"/>
      <c r="V126" s="15"/>
      <c r="W126" s="15"/>
      <c r="X126" s="15"/>
      <c r="Y126" s="15"/>
      <c r="Z126" s="15"/>
      <c r="AA126" s="206"/>
      <c r="AB126" s="15"/>
      <c r="AC126" s="15"/>
      <c r="AD126" s="15"/>
      <c r="AE126" s="15"/>
      <c r="AF126" s="15"/>
      <c r="AG126" s="15"/>
      <c r="AH126" s="15"/>
      <c r="AI126" s="15"/>
      <c r="AJ126" s="15"/>
      <c r="AK126" s="15"/>
      <c r="AL126" s="15"/>
      <c r="AM126" s="15"/>
      <c r="AN126" s="15"/>
      <c r="AO126" s="15"/>
      <c r="AP126" s="15"/>
    </row>
    <row r="127" spans="1:42" x14ac:dyDescent="0.45">
      <c r="A127" s="276" t="s">
        <v>792</v>
      </c>
      <c r="B127" s="274">
        <v>46386</v>
      </c>
      <c r="E127" s="15"/>
      <c r="F127" s="15"/>
      <c r="G127" s="15"/>
      <c r="H127" s="15"/>
      <c r="I127" s="15"/>
      <c r="J127" s="15"/>
      <c r="K127" s="15"/>
      <c r="L127" s="15"/>
      <c r="M127" s="15"/>
      <c r="N127" s="16"/>
      <c r="O127" s="15"/>
      <c r="P127" s="15"/>
      <c r="Q127" s="15"/>
      <c r="R127" s="15"/>
      <c r="S127" s="15"/>
      <c r="T127" s="15"/>
      <c r="U127" s="15"/>
      <c r="V127" s="15"/>
      <c r="W127" s="15"/>
      <c r="X127" s="15"/>
      <c r="Y127" s="15"/>
      <c r="Z127" s="15"/>
      <c r="AA127" s="206"/>
      <c r="AB127" s="15"/>
      <c r="AC127" s="15"/>
      <c r="AD127" s="15"/>
      <c r="AE127" s="15"/>
      <c r="AF127" s="15"/>
      <c r="AG127" s="15"/>
      <c r="AH127" s="15"/>
      <c r="AI127" s="15"/>
      <c r="AJ127" s="15"/>
      <c r="AK127" s="15"/>
      <c r="AL127" s="15"/>
      <c r="AM127" s="15"/>
      <c r="AN127" s="15"/>
      <c r="AO127" s="15"/>
      <c r="AP127" s="15"/>
    </row>
    <row r="128" spans="1:42" x14ac:dyDescent="0.45">
      <c r="A128" s="276" t="s">
        <v>792</v>
      </c>
      <c r="B128" s="274">
        <v>46387</v>
      </c>
      <c r="E128" s="15"/>
      <c r="F128" s="15"/>
      <c r="G128" s="15"/>
      <c r="H128" s="15"/>
      <c r="I128" s="15"/>
      <c r="J128" s="15"/>
      <c r="K128" s="15"/>
      <c r="L128" s="15"/>
      <c r="M128" s="15"/>
      <c r="N128" s="16"/>
      <c r="O128" s="15"/>
      <c r="P128" s="15"/>
      <c r="Q128" s="15"/>
      <c r="R128" s="15"/>
      <c r="S128" s="15"/>
      <c r="T128" s="15"/>
      <c r="U128" s="15"/>
      <c r="V128" s="15"/>
      <c r="W128" s="15"/>
      <c r="X128" s="15"/>
      <c r="Y128" s="15"/>
      <c r="Z128" s="15"/>
      <c r="AA128" s="206"/>
      <c r="AB128" s="15"/>
      <c r="AC128" s="15"/>
      <c r="AD128" s="15"/>
      <c r="AE128" s="15"/>
      <c r="AF128" s="15"/>
      <c r="AG128" s="15"/>
      <c r="AH128" s="15"/>
      <c r="AI128" s="15"/>
      <c r="AJ128" s="15"/>
      <c r="AK128" s="15"/>
      <c r="AL128" s="15"/>
      <c r="AM128" s="15"/>
      <c r="AN128" s="15"/>
      <c r="AO128" s="15"/>
      <c r="AP128" s="15"/>
    </row>
    <row r="129" spans="1:42" x14ac:dyDescent="0.45">
      <c r="A129" s="276" t="s">
        <v>852</v>
      </c>
      <c r="B129" s="274">
        <v>46388</v>
      </c>
      <c r="E129" s="15"/>
      <c r="F129" s="15"/>
      <c r="G129" s="15"/>
      <c r="H129" s="15"/>
      <c r="I129" s="15"/>
      <c r="J129" s="15"/>
      <c r="K129" s="15"/>
      <c r="L129" s="15"/>
      <c r="M129" s="15"/>
      <c r="N129" s="16"/>
      <c r="O129" s="15"/>
      <c r="P129" s="15"/>
      <c r="Q129" s="15"/>
      <c r="R129" s="15"/>
      <c r="S129" s="15"/>
      <c r="T129" s="15"/>
      <c r="U129" s="15"/>
      <c r="V129" s="15"/>
      <c r="W129" s="15"/>
      <c r="X129" s="15"/>
      <c r="Y129" s="15"/>
      <c r="Z129" s="15"/>
      <c r="AA129" s="206"/>
      <c r="AB129" s="15"/>
      <c r="AC129" s="15"/>
      <c r="AD129" s="15"/>
      <c r="AE129" s="15"/>
      <c r="AF129" s="15"/>
      <c r="AG129" s="15"/>
      <c r="AH129" s="15"/>
      <c r="AI129" s="15"/>
      <c r="AJ129" s="15"/>
      <c r="AK129" s="15"/>
      <c r="AL129" s="15"/>
      <c r="AM129" s="15"/>
      <c r="AN129" s="15"/>
      <c r="AO129" s="15"/>
      <c r="AP129" s="15"/>
    </row>
    <row r="130" spans="1:42" x14ac:dyDescent="0.45">
      <c r="A130" s="276" t="s">
        <v>844</v>
      </c>
      <c r="B130" s="274">
        <v>46405</v>
      </c>
      <c r="E130" s="15"/>
      <c r="F130" s="15"/>
      <c r="G130" s="15"/>
      <c r="H130" s="15"/>
      <c r="I130" s="15"/>
      <c r="J130" s="15"/>
      <c r="K130" s="15"/>
      <c r="L130" s="15"/>
      <c r="M130" s="15"/>
      <c r="N130" s="16"/>
      <c r="O130" s="15"/>
      <c r="P130" s="15"/>
      <c r="Q130" s="15"/>
      <c r="R130" s="15"/>
      <c r="S130" s="15"/>
      <c r="T130" s="15"/>
      <c r="U130" s="15"/>
      <c r="V130" s="15"/>
      <c r="W130" s="15"/>
      <c r="X130" s="15"/>
      <c r="Y130" s="15"/>
      <c r="Z130" s="15"/>
      <c r="AA130" s="206"/>
      <c r="AB130" s="15"/>
      <c r="AC130" s="15"/>
      <c r="AD130" s="15"/>
      <c r="AE130" s="15"/>
      <c r="AF130" s="15"/>
      <c r="AG130" s="15"/>
      <c r="AH130" s="15"/>
      <c r="AI130" s="15"/>
      <c r="AJ130" s="15"/>
      <c r="AK130" s="15"/>
      <c r="AL130" s="15"/>
      <c r="AM130" s="15"/>
      <c r="AN130" s="15"/>
      <c r="AO130" s="15"/>
      <c r="AP130" s="15"/>
    </row>
    <row r="131" spans="1:42" x14ac:dyDescent="0.45">
      <c r="A131" s="276" t="s">
        <v>845</v>
      </c>
      <c r="B131" s="274">
        <v>46433</v>
      </c>
      <c r="E131" s="15"/>
      <c r="F131" s="15"/>
      <c r="G131" s="15"/>
      <c r="H131" s="15"/>
      <c r="I131" s="15"/>
      <c r="J131" s="15"/>
      <c r="K131" s="15"/>
      <c r="L131" s="15"/>
      <c r="M131" s="15"/>
      <c r="N131" s="16"/>
      <c r="O131" s="15"/>
      <c r="P131" s="15"/>
      <c r="Q131" s="15"/>
      <c r="R131" s="15"/>
      <c r="S131" s="15"/>
      <c r="T131" s="15"/>
      <c r="U131" s="15"/>
      <c r="V131" s="15"/>
      <c r="W131" s="15"/>
      <c r="X131" s="15"/>
      <c r="Y131" s="15"/>
      <c r="Z131" s="15"/>
      <c r="AA131" s="206"/>
      <c r="AB131" s="15"/>
      <c r="AC131" s="15"/>
      <c r="AD131" s="15"/>
      <c r="AE131" s="15"/>
      <c r="AF131" s="15"/>
      <c r="AG131" s="15"/>
      <c r="AH131" s="15"/>
      <c r="AI131" s="15"/>
      <c r="AJ131" s="15"/>
      <c r="AK131" s="15"/>
      <c r="AL131" s="15"/>
      <c r="AM131" s="15"/>
      <c r="AN131" s="15"/>
      <c r="AO131" s="15"/>
      <c r="AP131" s="15"/>
    </row>
    <row r="132" spans="1:42" x14ac:dyDescent="0.45">
      <c r="A132" s="276" t="s">
        <v>791</v>
      </c>
      <c r="B132" s="274">
        <v>46538</v>
      </c>
      <c r="E132" s="15"/>
      <c r="F132" s="15"/>
      <c r="G132" s="15"/>
      <c r="H132" s="15"/>
      <c r="I132" s="15"/>
      <c r="J132" s="15"/>
      <c r="K132" s="15"/>
      <c r="L132" s="15"/>
      <c r="M132" s="15"/>
      <c r="N132" s="16"/>
      <c r="O132" s="15"/>
      <c r="P132" s="15"/>
      <c r="Q132" s="15"/>
      <c r="R132" s="15"/>
      <c r="S132" s="15"/>
      <c r="T132" s="15"/>
      <c r="U132" s="15"/>
      <c r="V132" s="15"/>
      <c r="W132" s="15"/>
      <c r="X132" s="15"/>
      <c r="Y132" s="15"/>
      <c r="Z132" s="15"/>
      <c r="AA132" s="206"/>
      <c r="AB132" s="15"/>
      <c r="AC132" s="15"/>
      <c r="AD132" s="15"/>
      <c r="AE132" s="15"/>
      <c r="AF132" s="15"/>
      <c r="AG132" s="15"/>
      <c r="AH132" s="15"/>
      <c r="AI132" s="15"/>
      <c r="AJ132" s="15"/>
      <c r="AK132" s="15"/>
      <c r="AL132" s="15"/>
      <c r="AM132" s="15"/>
      <c r="AN132" s="15"/>
      <c r="AO132" s="15"/>
      <c r="AP132" s="15"/>
    </row>
    <row r="133" spans="1:42" x14ac:dyDescent="0.45">
      <c r="A133" s="276" t="s">
        <v>862</v>
      </c>
      <c r="B133" s="274">
        <v>46556</v>
      </c>
      <c r="E133" s="15"/>
      <c r="F133" s="15"/>
      <c r="G133" s="15"/>
      <c r="H133" s="15"/>
      <c r="I133" s="15"/>
      <c r="J133" s="15"/>
      <c r="K133" s="15"/>
      <c r="L133" s="15"/>
      <c r="M133" s="15"/>
      <c r="N133" s="16"/>
      <c r="O133" s="15"/>
      <c r="P133" s="15"/>
      <c r="Q133" s="15"/>
      <c r="R133" s="15"/>
      <c r="S133" s="15"/>
      <c r="T133" s="15"/>
      <c r="U133" s="15"/>
      <c r="V133" s="15"/>
      <c r="W133" s="15"/>
      <c r="X133" s="15"/>
      <c r="Y133" s="15"/>
      <c r="Z133" s="15"/>
      <c r="AA133" s="206"/>
      <c r="AB133" s="15"/>
      <c r="AC133" s="15"/>
      <c r="AD133" s="15"/>
      <c r="AE133" s="15"/>
      <c r="AF133" s="15"/>
      <c r="AG133" s="15"/>
      <c r="AH133" s="15"/>
      <c r="AI133" s="15"/>
      <c r="AJ133" s="15"/>
      <c r="AK133" s="15"/>
      <c r="AL133" s="15"/>
      <c r="AM133" s="15"/>
      <c r="AN133" s="15"/>
      <c r="AO133" s="15"/>
      <c r="AP133" s="15"/>
    </row>
    <row r="134" spans="1:42" x14ac:dyDescent="0.45">
      <c r="A134" s="276" t="s">
        <v>861</v>
      </c>
      <c r="B134" s="274">
        <v>46573</v>
      </c>
      <c r="E134" s="15"/>
      <c r="F134" s="15"/>
      <c r="G134" s="15"/>
      <c r="H134" s="15"/>
      <c r="I134" s="15"/>
      <c r="J134" s="15"/>
      <c r="K134" s="15"/>
      <c r="L134" s="15"/>
      <c r="M134" s="15"/>
      <c r="N134" s="16"/>
      <c r="O134" s="15"/>
      <c r="P134" s="15"/>
      <c r="Q134" s="15"/>
      <c r="R134" s="15"/>
      <c r="S134" s="15"/>
      <c r="T134" s="15"/>
      <c r="U134" s="15"/>
      <c r="V134" s="15"/>
      <c r="W134" s="15"/>
      <c r="X134" s="15"/>
      <c r="Y134" s="15"/>
      <c r="Z134" s="15"/>
      <c r="AA134" s="206"/>
      <c r="AB134" s="15"/>
      <c r="AC134" s="15"/>
      <c r="AD134" s="15"/>
      <c r="AE134" s="15"/>
      <c r="AF134" s="15"/>
      <c r="AG134" s="15"/>
      <c r="AH134" s="15"/>
      <c r="AI134" s="15"/>
      <c r="AJ134" s="15"/>
      <c r="AK134" s="15"/>
      <c r="AL134" s="15"/>
      <c r="AM134" s="15"/>
      <c r="AN134" s="15"/>
      <c r="AO134" s="15"/>
      <c r="AP134" s="15"/>
    </row>
    <row r="135" spans="1:42" x14ac:dyDescent="0.45">
      <c r="A135" s="276" t="s">
        <v>781</v>
      </c>
      <c r="B135" s="274">
        <v>46636</v>
      </c>
      <c r="E135" s="15"/>
      <c r="F135" s="15"/>
      <c r="G135" s="15"/>
      <c r="H135" s="15"/>
      <c r="I135" s="15"/>
      <c r="J135" s="15"/>
      <c r="K135" s="15"/>
      <c r="L135" s="15"/>
      <c r="M135" s="15"/>
      <c r="N135" s="16"/>
      <c r="O135" s="15"/>
      <c r="P135" s="15"/>
      <c r="Q135" s="15"/>
      <c r="R135" s="15"/>
      <c r="S135" s="15"/>
      <c r="T135" s="15"/>
      <c r="U135" s="15"/>
      <c r="V135" s="15"/>
      <c r="W135" s="15"/>
      <c r="X135" s="15"/>
      <c r="Y135" s="15"/>
      <c r="Z135" s="15"/>
      <c r="AA135" s="206"/>
      <c r="AB135" s="15"/>
      <c r="AC135" s="15"/>
      <c r="AD135" s="15"/>
      <c r="AE135" s="15"/>
      <c r="AF135" s="15"/>
      <c r="AG135" s="15"/>
      <c r="AH135" s="15"/>
      <c r="AI135" s="15"/>
      <c r="AJ135" s="15"/>
      <c r="AK135" s="15"/>
      <c r="AL135" s="15"/>
      <c r="AM135" s="15"/>
      <c r="AN135" s="15"/>
      <c r="AO135" s="15"/>
      <c r="AP135" s="15"/>
    </row>
    <row r="136" spans="1:42" x14ac:dyDescent="0.45">
      <c r="A136" s="276" t="s">
        <v>847</v>
      </c>
      <c r="B136" s="274">
        <v>46671</v>
      </c>
      <c r="E136" s="15"/>
      <c r="F136" s="15"/>
      <c r="G136" s="15"/>
      <c r="H136" s="15"/>
      <c r="I136" s="15"/>
      <c r="J136" s="15"/>
      <c r="K136" s="15"/>
      <c r="L136" s="15"/>
      <c r="M136" s="15"/>
      <c r="N136" s="16"/>
      <c r="O136" s="15"/>
      <c r="P136" s="15"/>
      <c r="Q136" s="15"/>
      <c r="R136" s="15"/>
      <c r="S136" s="15"/>
      <c r="T136" s="15"/>
      <c r="U136" s="15"/>
      <c r="V136" s="15"/>
      <c r="W136" s="15"/>
      <c r="X136" s="15"/>
      <c r="Y136" s="15"/>
      <c r="Z136" s="15"/>
      <c r="AA136" s="206"/>
      <c r="AB136" s="15"/>
      <c r="AC136" s="15"/>
      <c r="AD136" s="15"/>
      <c r="AE136" s="15"/>
      <c r="AF136" s="15"/>
      <c r="AG136" s="15"/>
      <c r="AH136" s="15"/>
      <c r="AI136" s="15"/>
      <c r="AJ136" s="15"/>
      <c r="AK136" s="15"/>
      <c r="AL136" s="15"/>
      <c r="AM136" s="15"/>
      <c r="AN136" s="15"/>
      <c r="AO136" s="15"/>
      <c r="AP136" s="15"/>
    </row>
    <row r="137" spans="1:42" x14ac:dyDescent="0.45">
      <c r="A137" s="276" t="s">
        <v>848</v>
      </c>
      <c r="B137" s="274">
        <v>46702</v>
      </c>
      <c r="E137" s="15"/>
      <c r="F137" s="15"/>
      <c r="G137" s="15"/>
      <c r="H137" s="15"/>
      <c r="I137" s="15"/>
      <c r="J137" s="15"/>
      <c r="K137" s="15"/>
      <c r="L137" s="15"/>
      <c r="M137" s="15"/>
      <c r="N137" s="16"/>
      <c r="O137" s="15"/>
      <c r="P137" s="15"/>
      <c r="Q137" s="15"/>
      <c r="R137" s="15"/>
      <c r="S137" s="15"/>
      <c r="T137" s="15"/>
      <c r="U137" s="15"/>
      <c r="V137" s="15"/>
      <c r="W137" s="15"/>
      <c r="X137" s="15"/>
      <c r="Y137" s="15"/>
      <c r="Z137" s="15"/>
      <c r="AA137" s="206"/>
      <c r="AB137" s="15"/>
      <c r="AC137" s="15"/>
      <c r="AD137" s="15"/>
      <c r="AE137" s="15"/>
      <c r="AF137" s="15"/>
      <c r="AG137" s="15"/>
      <c r="AH137" s="15"/>
      <c r="AI137" s="15"/>
      <c r="AJ137" s="15"/>
      <c r="AK137" s="15"/>
      <c r="AL137" s="15"/>
      <c r="AM137" s="15"/>
      <c r="AN137" s="15"/>
      <c r="AO137" s="15"/>
      <c r="AP137" s="15"/>
    </row>
    <row r="138" spans="1:42" x14ac:dyDescent="0.45">
      <c r="A138" s="276" t="s">
        <v>782</v>
      </c>
      <c r="B138" s="274">
        <v>46716</v>
      </c>
      <c r="N138" s="17"/>
      <c r="R138" s="17"/>
      <c r="AA138" s="17"/>
      <c r="AG138" s="15"/>
      <c r="AH138" s="15"/>
      <c r="AI138" s="15"/>
      <c r="AJ138" s="15"/>
      <c r="AK138" s="15"/>
      <c r="AL138" s="15"/>
      <c r="AM138" s="15"/>
      <c r="AN138" s="15"/>
      <c r="AO138" s="15"/>
      <c r="AP138" s="15"/>
    </row>
    <row r="139" spans="1:42" x14ac:dyDescent="0.45">
      <c r="A139" s="276" t="s">
        <v>783</v>
      </c>
      <c r="B139" s="274">
        <v>46717</v>
      </c>
      <c r="E139" s="15"/>
      <c r="F139" s="15"/>
      <c r="G139" s="15"/>
      <c r="H139" s="15"/>
      <c r="I139" s="15"/>
      <c r="J139" s="15"/>
      <c r="K139" s="15"/>
      <c r="L139" s="15"/>
      <c r="M139" s="15"/>
      <c r="N139" s="16"/>
      <c r="O139" s="15"/>
      <c r="P139" s="15"/>
      <c r="Q139" s="15"/>
      <c r="R139" s="15"/>
      <c r="S139" s="15"/>
      <c r="T139" s="15"/>
      <c r="U139" s="15"/>
      <c r="V139" s="15"/>
      <c r="W139" s="15"/>
      <c r="X139" s="15"/>
      <c r="Y139" s="15"/>
      <c r="Z139" s="15"/>
      <c r="AA139" s="206"/>
      <c r="AB139" s="15"/>
      <c r="AC139" s="15"/>
      <c r="AD139" s="15"/>
      <c r="AE139" s="15"/>
      <c r="AF139" s="15"/>
      <c r="AG139" s="15"/>
      <c r="AH139" s="15"/>
      <c r="AI139" s="15"/>
      <c r="AJ139" s="15"/>
      <c r="AK139" s="15"/>
      <c r="AL139" s="15"/>
      <c r="AM139" s="15"/>
      <c r="AN139" s="15"/>
      <c r="AO139" s="15"/>
      <c r="AP139" s="15"/>
    </row>
    <row r="140" spans="1:42" x14ac:dyDescent="0.45">
      <c r="A140" s="276" t="s">
        <v>792</v>
      </c>
      <c r="B140" s="274">
        <v>46741</v>
      </c>
      <c r="E140" s="82" t="s">
        <v>16</v>
      </c>
      <c r="F140" s="26"/>
      <c r="G140" s="26"/>
      <c r="H140" s="26"/>
      <c r="I140" s="26"/>
      <c r="J140" s="26"/>
      <c r="K140" s="26"/>
      <c r="L140" s="26"/>
      <c r="M140" s="26"/>
      <c r="N140" s="27"/>
      <c r="O140" s="26"/>
      <c r="P140" s="26"/>
      <c r="Q140" s="26"/>
      <c r="R140" s="28"/>
      <c r="S140" s="27"/>
      <c r="T140" s="26"/>
      <c r="U140" s="26"/>
      <c r="V140" s="208"/>
      <c r="W140" s="208"/>
      <c r="X140" s="208"/>
      <c r="Y140" s="208"/>
      <c r="Z140" s="208"/>
      <c r="AN140" s="15"/>
      <c r="AO140" s="15"/>
      <c r="AP140" s="15"/>
    </row>
    <row r="141" spans="1:42" x14ac:dyDescent="0.45">
      <c r="A141" s="276" t="s">
        <v>792</v>
      </c>
      <c r="B141" s="274">
        <v>46742</v>
      </c>
      <c r="E141" s="83" t="s">
        <v>74</v>
      </c>
      <c r="F141" s="29"/>
      <c r="G141" s="29"/>
      <c r="H141" s="29"/>
      <c r="I141" s="29"/>
      <c r="J141" s="29"/>
      <c r="K141" s="29"/>
      <c r="L141" s="29"/>
      <c r="M141" s="29"/>
      <c r="N141" s="30"/>
      <c r="O141" s="29"/>
      <c r="P141" s="29"/>
      <c r="Q141" s="29"/>
      <c r="R141" s="31"/>
      <c r="S141" s="30"/>
      <c r="T141" s="29"/>
      <c r="U141" s="29"/>
      <c r="V141" s="208"/>
      <c r="W141" s="208"/>
      <c r="X141" s="208"/>
      <c r="Y141" s="208"/>
      <c r="Z141" s="208"/>
      <c r="AB141" s="313"/>
      <c r="AC141" s="313"/>
      <c r="AD141" s="314"/>
      <c r="AN141" s="15"/>
      <c r="AO141" s="15"/>
      <c r="AP141" s="15"/>
    </row>
    <row r="142" spans="1:42" x14ac:dyDescent="0.45">
      <c r="A142" s="276" t="s">
        <v>792</v>
      </c>
      <c r="B142" s="274">
        <v>46743</v>
      </c>
      <c r="E142" s="83" t="s">
        <v>86</v>
      </c>
      <c r="F142" s="29"/>
      <c r="G142" s="29"/>
      <c r="H142" s="29"/>
      <c r="I142" s="29"/>
      <c r="J142" s="29"/>
      <c r="K142" s="29"/>
      <c r="L142" s="29"/>
      <c r="M142" s="29"/>
      <c r="N142" s="30"/>
      <c r="O142" s="29"/>
      <c r="P142" s="29"/>
      <c r="Q142" s="29"/>
      <c r="R142" s="31"/>
      <c r="S142" s="30"/>
      <c r="T142" s="29"/>
      <c r="U142" s="29"/>
      <c r="V142" s="208"/>
      <c r="W142" s="208"/>
      <c r="X142" s="208"/>
      <c r="Y142" s="208"/>
      <c r="Z142" s="208"/>
      <c r="AB142" s="313"/>
      <c r="AC142" s="313"/>
      <c r="AD142" s="314"/>
      <c r="AN142" s="15"/>
      <c r="AO142" s="15"/>
      <c r="AP142" s="15"/>
    </row>
    <row r="143" spans="1:42" x14ac:dyDescent="0.45">
      <c r="A143" s="276" t="s">
        <v>792</v>
      </c>
      <c r="B143" s="274">
        <v>46744</v>
      </c>
      <c r="E143" s="83" t="s">
        <v>75</v>
      </c>
      <c r="F143" s="29"/>
      <c r="G143" s="29"/>
      <c r="H143" s="29"/>
      <c r="I143" s="29"/>
      <c r="J143" s="29"/>
      <c r="K143" s="29"/>
      <c r="L143" s="29"/>
      <c r="M143" s="29"/>
      <c r="N143" s="30"/>
      <c r="O143" s="29"/>
      <c r="P143" s="29"/>
      <c r="Q143" s="29"/>
      <c r="R143" s="31"/>
      <c r="S143" s="30"/>
      <c r="T143" s="29"/>
      <c r="U143" s="29"/>
      <c r="V143" s="208"/>
      <c r="W143" s="208"/>
      <c r="X143" s="208"/>
      <c r="Y143" s="208"/>
      <c r="Z143" s="208"/>
      <c r="AB143" s="313"/>
      <c r="AC143" s="313"/>
      <c r="AD143" s="314"/>
      <c r="AN143" s="15"/>
      <c r="AO143" s="15"/>
      <c r="AP143" s="15"/>
    </row>
    <row r="144" spans="1:42" x14ac:dyDescent="0.45">
      <c r="A144" s="276" t="s">
        <v>792</v>
      </c>
      <c r="B144" s="274">
        <v>46745</v>
      </c>
      <c r="E144" s="83"/>
      <c r="F144" s="29"/>
      <c r="G144" s="29"/>
      <c r="H144" s="29"/>
      <c r="I144" s="29"/>
      <c r="J144" s="29"/>
      <c r="K144" s="29"/>
      <c r="L144" s="29"/>
      <c r="M144" s="29"/>
      <c r="N144" s="30"/>
      <c r="O144" s="29"/>
      <c r="P144" s="29"/>
      <c r="Q144" s="29"/>
      <c r="R144" s="31"/>
      <c r="S144" s="30"/>
      <c r="T144" s="29"/>
      <c r="U144" s="29"/>
      <c r="V144" s="208"/>
      <c r="W144" s="208"/>
      <c r="X144" s="208"/>
      <c r="Y144" s="208"/>
      <c r="Z144" s="208"/>
      <c r="AB144" s="313"/>
      <c r="AC144" s="313"/>
      <c r="AD144" s="314"/>
      <c r="AN144" s="15"/>
      <c r="AO144" s="15"/>
      <c r="AP144" s="15"/>
    </row>
    <row r="145" spans="1:42" x14ac:dyDescent="0.45">
      <c r="A145" s="276" t="s">
        <v>792</v>
      </c>
      <c r="B145" s="274">
        <v>46748</v>
      </c>
      <c r="E145" s="84" t="s">
        <v>17</v>
      </c>
      <c r="F145" s="29"/>
      <c r="G145" s="29"/>
      <c r="H145" s="29"/>
      <c r="I145" s="29"/>
      <c r="J145" s="29"/>
      <c r="K145" s="29"/>
      <c r="L145" s="29"/>
      <c r="M145" s="29"/>
      <c r="N145" s="30"/>
      <c r="O145" s="29"/>
      <c r="P145" s="29"/>
      <c r="Q145" s="29"/>
      <c r="R145" s="31"/>
      <c r="S145" s="30"/>
      <c r="T145" s="29"/>
      <c r="U145" s="29"/>
      <c r="V145" s="208"/>
      <c r="W145" s="208"/>
      <c r="X145" s="208"/>
      <c r="Y145" s="208"/>
      <c r="Z145" s="208"/>
      <c r="AB145" s="313"/>
      <c r="AC145" s="313"/>
      <c r="AD145" s="314"/>
      <c r="AN145" s="15"/>
      <c r="AO145" s="15"/>
      <c r="AP145" s="15"/>
    </row>
    <row r="146" spans="1:42" x14ac:dyDescent="0.45">
      <c r="A146" s="276" t="s">
        <v>792</v>
      </c>
      <c r="B146" s="274">
        <v>46749</v>
      </c>
      <c r="E146" s="83" t="s">
        <v>76</v>
      </c>
      <c r="F146" s="29"/>
      <c r="G146" s="29"/>
      <c r="H146" s="29"/>
      <c r="I146" s="29"/>
      <c r="J146" s="29"/>
      <c r="K146" s="29"/>
      <c r="L146" s="29"/>
      <c r="M146" s="29"/>
      <c r="N146" s="30"/>
      <c r="O146" s="29"/>
      <c r="P146" s="29"/>
      <c r="Q146" s="29"/>
      <c r="R146" s="31"/>
      <c r="S146" s="30"/>
      <c r="T146" s="29"/>
      <c r="U146" s="29"/>
      <c r="V146" s="208"/>
      <c r="W146" s="208"/>
      <c r="X146" s="208"/>
      <c r="Y146" s="208"/>
      <c r="Z146" s="208"/>
      <c r="AB146" s="313"/>
      <c r="AC146" s="313"/>
      <c r="AD146" s="314"/>
      <c r="AN146" s="15"/>
      <c r="AO146" s="15"/>
      <c r="AP146" s="15"/>
    </row>
    <row r="147" spans="1:42" x14ac:dyDescent="0.45">
      <c r="A147" s="276" t="s">
        <v>792</v>
      </c>
      <c r="B147" s="274">
        <v>46750</v>
      </c>
      <c r="E147" s="85"/>
      <c r="F147" s="32"/>
      <c r="G147" s="32"/>
      <c r="H147" s="32"/>
      <c r="I147" s="32"/>
      <c r="J147" s="32"/>
      <c r="K147" s="32"/>
      <c r="L147" s="32"/>
      <c r="M147" s="32"/>
      <c r="N147" s="33"/>
      <c r="O147" s="32"/>
      <c r="P147" s="32"/>
      <c r="Q147" s="32"/>
      <c r="R147" s="34"/>
      <c r="S147" s="33"/>
      <c r="T147" s="32"/>
      <c r="U147" s="32"/>
      <c r="V147" s="208"/>
      <c r="W147" s="208"/>
      <c r="X147" s="208"/>
      <c r="Y147" s="208"/>
      <c r="Z147" s="208"/>
      <c r="AB147" s="313"/>
      <c r="AC147" s="313"/>
      <c r="AD147" s="314"/>
      <c r="AN147" s="15"/>
      <c r="AO147" s="15"/>
      <c r="AP147" s="15"/>
    </row>
    <row r="148" spans="1:42" x14ac:dyDescent="0.45">
      <c r="A148" s="276" t="s">
        <v>792</v>
      </c>
      <c r="B148" s="274">
        <v>46751</v>
      </c>
      <c r="N148" s="17"/>
      <c r="R148" s="17"/>
      <c r="Y148" s="32"/>
      <c r="AB148" s="313"/>
      <c r="AC148" s="313"/>
      <c r="AD148" s="314"/>
      <c r="AN148" s="15"/>
      <c r="AO148" s="15"/>
      <c r="AP148" s="15"/>
    </row>
    <row r="149" spans="1:42" x14ac:dyDescent="0.45">
      <c r="A149" s="276" t="s">
        <v>863</v>
      </c>
      <c r="B149" s="274">
        <v>46752</v>
      </c>
      <c r="N149" s="17"/>
      <c r="R149" s="17"/>
      <c r="Y149" s="29"/>
      <c r="AB149" s="313"/>
      <c r="AC149" s="313"/>
      <c r="AD149" s="314"/>
      <c r="AN149" s="15"/>
      <c r="AO149" s="15"/>
      <c r="AP149" s="15"/>
    </row>
    <row r="150" spans="1:42" x14ac:dyDescent="0.45">
      <c r="A150" s="276"/>
      <c r="B150" s="274"/>
      <c r="N150" s="17"/>
      <c r="R150" s="17"/>
      <c r="Y150" s="29"/>
      <c r="AB150" s="313"/>
      <c r="AC150" s="313"/>
      <c r="AD150" s="314"/>
      <c r="AN150" s="15"/>
      <c r="AO150" s="15"/>
      <c r="AP150" s="15"/>
    </row>
    <row r="151" spans="1:42" x14ac:dyDescent="0.45">
      <c r="E151" s="15"/>
      <c r="F151" s="16"/>
      <c r="G151" s="15"/>
      <c r="H151" s="15"/>
      <c r="I151" s="15"/>
      <c r="J151" s="15"/>
      <c r="K151" s="15"/>
      <c r="L151" s="15"/>
      <c r="M151" s="15"/>
      <c r="N151" s="16"/>
      <c r="O151" s="15"/>
      <c r="P151" s="15"/>
      <c r="Q151" s="15"/>
      <c r="R151" s="15"/>
      <c r="S151" s="16"/>
      <c r="T151" s="15"/>
      <c r="U151" s="15"/>
      <c r="V151" s="15"/>
      <c r="W151" s="15"/>
      <c r="X151" s="15"/>
      <c r="Y151" s="15"/>
      <c r="Z151" s="15"/>
      <c r="AA151" s="206"/>
      <c r="AB151" s="40"/>
      <c r="AC151" s="40"/>
      <c r="AD151" s="41"/>
      <c r="AE151" s="15"/>
      <c r="AF151" s="15"/>
      <c r="AG151" s="15"/>
      <c r="AH151" s="15"/>
      <c r="AI151" s="15"/>
      <c r="AJ151" s="15"/>
      <c r="AK151" s="15"/>
      <c r="AL151" s="15"/>
      <c r="AM151" s="15"/>
      <c r="AN151" s="15"/>
      <c r="AO151" s="15"/>
      <c r="AP151" s="15"/>
    </row>
    <row r="152" spans="1:42" x14ac:dyDescent="0.45">
      <c r="E152" s="35" t="str">
        <f>_xlfn.CONCAT("Version ",'Change Log'!$B$3," – © 2017-",YEAR('Change Log'!$A$3),IF('Change Log'!$C$3="William W. Davis",", William W. Davis, MSPM, PMP",_xlfn.CONCAT(", original copyright holder is William W. Davis, MSPM, PMP; later modified by ",'Change Log'!$C$3)))</f>
        <v>Version 3.4 – © 2017-2025, William W. Davis, MSPM, PMP</v>
      </c>
      <c r="F152" s="15"/>
      <c r="G152" s="35"/>
      <c r="H152" s="15"/>
      <c r="I152" s="15"/>
      <c r="J152" s="15"/>
      <c r="K152" s="15"/>
      <c r="L152" s="15"/>
      <c r="M152" s="15"/>
      <c r="N152" s="16"/>
      <c r="O152" s="15"/>
      <c r="P152" s="15"/>
      <c r="Q152" s="15"/>
      <c r="R152" s="15"/>
      <c r="S152" s="16"/>
      <c r="T152" s="15"/>
      <c r="U152" s="15"/>
      <c r="V152" s="15"/>
      <c r="W152" s="15"/>
      <c r="X152" s="15"/>
      <c r="Y152" s="15"/>
      <c r="Z152" s="15"/>
      <c r="AA152" s="206"/>
      <c r="AB152" s="40"/>
      <c r="AC152" s="40"/>
      <c r="AD152" s="41"/>
      <c r="AE152" s="15"/>
      <c r="AF152" s="15"/>
      <c r="AG152" s="15"/>
      <c r="AH152" s="15"/>
      <c r="AI152" s="15"/>
      <c r="AJ152" s="15"/>
      <c r="AK152" s="15"/>
      <c r="AL152" s="15"/>
      <c r="AM152" s="15"/>
      <c r="AN152" s="15"/>
      <c r="AO152" s="15"/>
      <c r="AP152" s="15"/>
    </row>
    <row r="153" spans="1:42" x14ac:dyDescent="0.45">
      <c r="E153" s="349" t="s">
        <v>131</v>
      </c>
      <c r="F153" s="349"/>
      <c r="G153" s="349"/>
      <c r="H153" s="349"/>
      <c r="I153" s="349"/>
      <c r="J153" s="349"/>
      <c r="K153" s="349"/>
      <c r="L153" s="349"/>
      <c r="M153" s="349"/>
      <c r="N153" s="349"/>
      <c r="O153" s="349"/>
      <c r="P153" s="51"/>
      <c r="Q153" s="51"/>
      <c r="R153" s="51"/>
      <c r="S153" s="16"/>
      <c r="T153" s="15"/>
      <c r="U153" s="15"/>
      <c r="V153" s="15"/>
      <c r="W153" s="15"/>
      <c r="X153" s="15"/>
      <c r="Y153" s="15"/>
      <c r="Z153" s="15"/>
      <c r="AA153" s="206"/>
      <c r="AB153" s="40"/>
      <c r="AC153" s="40"/>
      <c r="AD153" s="41"/>
      <c r="AE153" s="15"/>
      <c r="AF153" s="15"/>
      <c r="AG153" s="15"/>
      <c r="AH153" s="15"/>
      <c r="AI153" s="15"/>
      <c r="AJ153" s="15"/>
      <c r="AK153" s="15"/>
      <c r="AL153" s="15"/>
      <c r="AM153" s="15"/>
      <c r="AN153" s="15"/>
      <c r="AO153" s="15"/>
      <c r="AP153" s="15"/>
    </row>
    <row r="154" spans="1:42" x14ac:dyDescent="0.45">
      <c r="E154" s="349" t="s">
        <v>130</v>
      </c>
      <c r="F154" s="349"/>
      <c r="G154" s="349"/>
      <c r="H154" s="349"/>
      <c r="I154" s="349"/>
      <c r="J154" s="349"/>
      <c r="K154" s="349"/>
      <c r="L154" s="349"/>
      <c r="M154" s="349"/>
      <c r="N154" s="349"/>
      <c r="O154" s="349"/>
      <c r="P154" s="51"/>
      <c r="Q154" s="51"/>
      <c r="R154" s="51"/>
      <c r="S154" s="16"/>
      <c r="T154" s="15"/>
      <c r="U154" s="15"/>
      <c r="V154" s="15"/>
      <c r="W154" s="15"/>
      <c r="X154" s="15"/>
      <c r="Y154" s="15"/>
      <c r="Z154" s="15"/>
      <c r="AA154" s="206"/>
      <c r="AB154" s="40"/>
      <c r="AC154" s="40"/>
      <c r="AD154" s="41"/>
      <c r="AE154" s="15"/>
      <c r="AF154" s="15"/>
      <c r="AG154" s="15"/>
      <c r="AH154" s="15"/>
      <c r="AI154" s="15"/>
      <c r="AJ154" s="15"/>
      <c r="AK154" s="15"/>
      <c r="AL154" s="15"/>
      <c r="AM154" s="15"/>
      <c r="AN154" s="15"/>
      <c r="AO154" s="15"/>
      <c r="AP154" s="15"/>
    </row>
    <row r="155" spans="1:42" x14ac:dyDescent="0.45">
      <c r="E155" s="349" t="s">
        <v>90</v>
      </c>
      <c r="F155" s="349"/>
      <c r="G155" s="349"/>
      <c r="H155" s="349"/>
      <c r="I155" s="349"/>
      <c r="J155" s="349"/>
      <c r="K155" s="349"/>
      <c r="L155" s="349"/>
      <c r="M155" s="349"/>
      <c r="N155" s="349"/>
      <c r="O155" s="349"/>
      <c r="P155" s="51"/>
      <c r="Q155" s="51"/>
      <c r="R155" s="51"/>
      <c r="S155" s="16"/>
      <c r="T155" s="15"/>
      <c r="U155" s="15"/>
      <c r="V155" s="15"/>
      <c r="W155" s="15"/>
      <c r="X155" s="15"/>
      <c r="Y155" s="15"/>
      <c r="Z155" s="15"/>
      <c r="AA155" s="206"/>
      <c r="AB155" s="40"/>
      <c r="AC155" s="40"/>
      <c r="AD155" s="41"/>
      <c r="AE155" s="15"/>
      <c r="AF155" s="15"/>
      <c r="AG155" s="15"/>
      <c r="AH155" s="15"/>
      <c r="AI155" s="15"/>
      <c r="AJ155" s="15"/>
      <c r="AK155" s="15"/>
      <c r="AL155" s="15"/>
      <c r="AM155" s="15"/>
      <c r="AN155" s="15"/>
      <c r="AO155" s="15"/>
      <c r="AP155" s="15"/>
    </row>
    <row r="156" spans="1:42" x14ac:dyDescent="0.45">
      <c r="E156" s="349" t="s">
        <v>143</v>
      </c>
      <c r="F156" s="349"/>
      <c r="G156" s="349"/>
      <c r="H156" s="349"/>
      <c r="I156" s="349"/>
      <c r="J156" s="349"/>
      <c r="K156" s="349"/>
      <c r="L156" s="349"/>
      <c r="M156" s="349"/>
      <c r="N156" s="349"/>
      <c r="O156" s="349"/>
      <c r="P156" s="51"/>
      <c r="Q156" s="51"/>
      <c r="R156" s="51"/>
      <c r="S156" s="16"/>
      <c r="T156" s="15"/>
      <c r="U156" s="15"/>
      <c r="V156" s="15"/>
      <c r="W156" s="15"/>
      <c r="X156" s="15"/>
      <c r="Y156" s="15"/>
      <c r="Z156" s="15"/>
      <c r="AA156" s="206"/>
      <c r="AB156" s="40"/>
      <c r="AC156" s="40"/>
      <c r="AD156" s="41"/>
      <c r="AE156" s="15"/>
      <c r="AF156" s="15"/>
      <c r="AG156" s="15"/>
      <c r="AH156" s="15"/>
      <c r="AI156" s="15"/>
      <c r="AJ156" s="15"/>
      <c r="AK156" s="15"/>
      <c r="AL156" s="15"/>
      <c r="AM156" s="15"/>
      <c r="AN156" s="15"/>
      <c r="AO156" s="15"/>
      <c r="AP156" s="15"/>
    </row>
    <row r="157" spans="1:42" x14ac:dyDescent="0.45">
      <c r="E157" s="349" t="s">
        <v>849</v>
      </c>
      <c r="F157" s="349"/>
      <c r="G157" s="349"/>
      <c r="H157" s="349"/>
      <c r="I157" s="349"/>
      <c r="J157" s="349"/>
      <c r="K157" s="349"/>
      <c r="L157" s="349"/>
      <c r="M157" s="349"/>
      <c r="N157" s="349"/>
      <c r="O157" s="349"/>
      <c r="P157" s="51"/>
      <c r="Q157" s="51"/>
      <c r="R157" s="51"/>
      <c r="S157" s="16"/>
      <c r="T157" s="15"/>
      <c r="U157" s="15"/>
      <c r="V157" s="15"/>
      <c r="W157" s="15"/>
      <c r="X157" s="15"/>
      <c r="Y157" s="15"/>
      <c r="Z157" s="15"/>
      <c r="AA157" s="206"/>
      <c r="AB157" s="40"/>
      <c r="AC157" s="40"/>
      <c r="AD157" s="41"/>
      <c r="AE157" s="15"/>
      <c r="AF157" s="15"/>
      <c r="AG157" s="15"/>
      <c r="AH157" s="15"/>
      <c r="AI157" s="15"/>
      <c r="AJ157" s="15"/>
      <c r="AK157" s="15"/>
      <c r="AL157" s="15"/>
      <c r="AM157" s="15"/>
      <c r="AN157" s="15"/>
      <c r="AO157" s="15"/>
      <c r="AP157" s="15"/>
    </row>
    <row r="158" spans="1:42" x14ac:dyDescent="0.4">
      <c r="E158" s="136" t="s">
        <v>144</v>
      </c>
      <c r="F158" s="15"/>
      <c r="G158" s="52"/>
      <c r="H158" s="15"/>
      <c r="I158" s="15"/>
      <c r="J158" s="15"/>
      <c r="K158" s="15"/>
      <c r="L158" s="15"/>
      <c r="M158" s="15"/>
      <c r="N158" s="16"/>
      <c r="O158" s="15"/>
      <c r="P158" s="15"/>
      <c r="Q158" s="15"/>
      <c r="R158" s="15"/>
      <c r="S158" s="16"/>
      <c r="T158" s="15"/>
      <c r="U158" s="15"/>
      <c r="V158" s="15"/>
      <c r="W158" s="15"/>
      <c r="X158" s="15"/>
      <c r="Y158" s="15"/>
      <c r="Z158" s="15"/>
      <c r="AA158" s="206"/>
      <c r="AB158" s="40"/>
      <c r="AC158" s="40"/>
      <c r="AD158" s="41"/>
      <c r="AE158" s="15"/>
      <c r="AF158" s="15"/>
      <c r="AG158" s="15"/>
      <c r="AH158" s="15"/>
      <c r="AI158" s="15"/>
      <c r="AJ158" s="15"/>
      <c r="AK158" s="15"/>
      <c r="AL158" s="15"/>
      <c r="AM158" s="15"/>
      <c r="AN158" s="15"/>
      <c r="AO158" s="15"/>
      <c r="AP158" s="15"/>
    </row>
    <row r="159" spans="1:42" x14ac:dyDescent="0.4">
      <c r="E159" s="136" t="s">
        <v>88</v>
      </c>
      <c r="F159" s="15"/>
      <c r="G159" s="52"/>
      <c r="H159" s="15"/>
      <c r="I159" s="15"/>
      <c r="J159" s="15"/>
      <c r="K159" s="15"/>
      <c r="L159" s="15"/>
      <c r="M159" s="15"/>
      <c r="N159" s="16"/>
      <c r="O159" s="15"/>
      <c r="P159" s="15"/>
      <c r="Q159" s="15"/>
      <c r="R159" s="15"/>
      <c r="S159" s="16"/>
      <c r="T159" s="15"/>
      <c r="U159" s="15"/>
      <c r="V159" s="15"/>
      <c r="W159" s="15"/>
      <c r="X159" s="15"/>
      <c r="Y159" s="15"/>
      <c r="Z159" s="15"/>
      <c r="AA159" s="206"/>
      <c r="AB159" s="15"/>
      <c r="AC159" s="15"/>
      <c r="AD159" s="15"/>
      <c r="AE159" s="15"/>
      <c r="AF159" s="15"/>
      <c r="AG159" s="15"/>
      <c r="AH159" s="15"/>
      <c r="AI159" s="15"/>
      <c r="AJ159" s="15"/>
      <c r="AK159" s="15"/>
      <c r="AL159" s="15"/>
      <c r="AM159" s="15"/>
      <c r="AN159" s="15"/>
      <c r="AO159" s="15"/>
      <c r="AP159" s="15"/>
    </row>
    <row r="160" spans="1:42" x14ac:dyDescent="0.4">
      <c r="E160" s="136" t="s">
        <v>145</v>
      </c>
      <c r="F160" s="15"/>
      <c r="G160" s="52"/>
      <c r="H160" s="15"/>
      <c r="I160" s="15"/>
      <c r="J160" s="15"/>
      <c r="K160" s="15"/>
      <c r="L160" s="15"/>
      <c r="M160" s="15"/>
      <c r="N160" s="16"/>
      <c r="O160" s="15"/>
      <c r="P160" s="15"/>
      <c r="Q160" s="15"/>
      <c r="R160" s="15"/>
      <c r="S160" s="16"/>
      <c r="T160" s="15"/>
      <c r="U160" s="15"/>
      <c r="V160" s="15"/>
      <c r="W160" s="15"/>
      <c r="X160" s="15"/>
      <c r="Y160" s="15"/>
      <c r="Z160" s="15"/>
      <c r="AA160" s="206"/>
      <c r="AB160" s="15"/>
      <c r="AC160" s="15"/>
      <c r="AD160" s="15"/>
      <c r="AE160" s="15"/>
      <c r="AF160" s="15"/>
      <c r="AG160" s="15"/>
      <c r="AH160" s="15"/>
      <c r="AI160" s="15"/>
      <c r="AJ160" s="15"/>
      <c r="AK160" s="15"/>
      <c r="AL160" s="15"/>
      <c r="AM160" s="15"/>
      <c r="AN160" s="15"/>
      <c r="AO160" s="15"/>
      <c r="AP160" s="15"/>
    </row>
    <row r="161" spans="5:42" x14ac:dyDescent="0.4">
      <c r="E161" s="136" t="s">
        <v>146</v>
      </c>
      <c r="F161" s="15"/>
      <c r="G161" s="52"/>
      <c r="H161" s="15"/>
      <c r="I161" s="15"/>
      <c r="J161" s="15"/>
      <c r="K161" s="15"/>
      <c r="L161" s="15"/>
      <c r="M161" s="15"/>
      <c r="N161" s="16"/>
      <c r="O161" s="15"/>
      <c r="P161" s="15"/>
      <c r="Q161" s="15"/>
      <c r="R161" s="15"/>
      <c r="S161" s="16"/>
      <c r="T161" s="15"/>
      <c r="U161" s="15"/>
      <c r="V161" s="15"/>
      <c r="W161" s="15"/>
      <c r="X161" s="15"/>
      <c r="Y161" s="15"/>
      <c r="Z161" s="15"/>
      <c r="AA161" s="206"/>
      <c r="AB161" s="15"/>
      <c r="AC161" s="15"/>
      <c r="AD161" s="15"/>
      <c r="AE161" s="15"/>
      <c r="AF161" s="15"/>
      <c r="AG161" s="15"/>
      <c r="AH161" s="15"/>
      <c r="AI161" s="15"/>
      <c r="AJ161" s="15"/>
      <c r="AK161" s="15"/>
      <c r="AL161" s="15"/>
      <c r="AM161" s="15"/>
      <c r="AN161" s="15"/>
      <c r="AO161" s="15"/>
      <c r="AP161" s="15"/>
    </row>
    <row r="162" spans="5:42" x14ac:dyDescent="0.4">
      <c r="E162" s="136" t="s">
        <v>683</v>
      </c>
      <c r="F162" s="15"/>
      <c r="G162" s="52"/>
      <c r="H162" s="15"/>
      <c r="I162" s="15"/>
      <c r="J162" s="15"/>
      <c r="K162" s="15"/>
      <c r="L162" s="15"/>
      <c r="M162" s="15"/>
      <c r="N162" s="16"/>
      <c r="O162" s="15"/>
      <c r="P162" s="15"/>
      <c r="Q162" s="15"/>
      <c r="R162" s="15"/>
      <c r="S162" s="16"/>
      <c r="T162" s="15"/>
      <c r="U162" s="15"/>
      <c r="V162" s="15"/>
      <c r="W162" s="15"/>
      <c r="X162" s="15"/>
      <c r="Y162" s="15"/>
      <c r="Z162" s="15"/>
      <c r="AA162" s="206"/>
      <c r="AB162" s="15"/>
      <c r="AC162" s="15"/>
      <c r="AD162" s="15"/>
      <c r="AE162" s="15"/>
      <c r="AF162" s="15"/>
      <c r="AG162" s="15"/>
      <c r="AH162" s="15"/>
      <c r="AI162" s="15"/>
      <c r="AJ162" s="15"/>
      <c r="AK162" s="15"/>
      <c r="AL162" s="15"/>
      <c r="AM162" s="15"/>
      <c r="AN162" s="15"/>
      <c r="AO162" s="15"/>
      <c r="AP162" s="15"/>
    </row>
    <row r="163" spans="5:42" x14ac:dyDescent="0.4">
      <c r="E163" s="136" t="s">
        <v>684</v>
      </c>
      <c r="F163" s="15"/>
      <c r="G163" s="52"/>
      <c r="H163" s="15"/>
      <c r="I163" s="15"/>
      <c r="J163" s="15"/>
      <c r="K163" s="15"/>
      <c r="L163" s="15"/>
      <c r="M163" s="15"/>
      <c r="N163" s="16"/>
      <c r="O163" s="15"/>
      <c r="P163" s="15"/>
      <c r="Q163" s="15"/>
      <c r="R163" s="15"/>
      <c r="S163" s="16"/>
      <c r="T163" s="15"/>
      <c r="U163" s="15"/>
      <c r="V163" s="15"/>
      <c r="W163" s="15"/>
      <c r="X163" s="15"/>
      <c r="Y163" s="15"/>
      <c r="Z163" s="15"/>
      <c r="AA163" s="206"/>
      <c r="AB163" s="15"/>
      <c r="AC163" s="15"/>
      <c r="AD163" s="15"/>
      <c r="AE163" s="15"/>
      <c r="AF163" s="15"/>
      <c r="AG163" s="15"/>
      <c r="AH163" s="15"/>
      <c r="AI163" s="15"/>
      <c r="AJ163" s="15"/>
      <c r="AK163" s="15"/>
      <c r="AL163" s="15"/>
      <c r="AM163" s="15"/>
      <c r="AN163" s="15"/>
      <c r="AO163" s="15"/>
      <c r="AP163" s="15"/>
    </row>
    <row r="164" spans="5:42" x14ac:dyDescent="0.4">
      <c r="E164" s="136"/>
      <c r="F164" s="15"/>
      <c r="G164" s="52"/>
      <c r="H164" s="15"/>
      <c r="I164" s="15"/>
      <c r="J164" s="15"/>
      <c r="K164" s="15"/>
      <c r="L164" s="15"/>
      <c r="M164" s="15"/>
      <c r="N164" s="16"/>
      <c r="O164" s="15"/>
      <c r="P164" s="15"/>
      <c r="Q164" s="15"/>
      <c r="R164" s="15"/>
      <c r="S164" s="16"/>
      <c r="T164" s="15"/>
      <c r="U164" s="15"/>
      <c r="V164" s="15"/>
      <c r="W164" s="15"/>
      <c r="X164" s="15"/>
      <c r="Y164" s="15"/>
      <c r="Z164" s="15"/>
      <c r="AA164" s="206"/>
      <c r="AB164" s="15"/>
      <c r="AC164" s="15"/>
      <c r="AD164" s="15"/>
      <c r="AE164" s="15"/>
      <c r="AF164" s="15"/>
      <c r="AG164" s="15"/>
      <c r="AH164" s="15"/>
      <c r="AI164" s="15"/>
      <c r="AJ164" s="15"/>
      <c r="AK164" s="15"/>
      <c r="AL164" s="15"/>
      <c r="AM164" s="15"/>
      <c r="AN164" s="15"/>
      <c r="AO164" s="15"/>
      <c r="AP164" s="15"/>
    </row>
    <row r="165" spans="5:42" x14ac:dyDescent="0.4">
      <c r="E165" s="136" t="s">
        <v>685</v>
      </c>
      <c r="F165" s="15"/>
      <c r="G165" s="52"/>
      <c r="H165" s="15"/>
      <c r="I165" s="15"/>
      <c r="J165" s="15"/>
      <c r="K165" s="15"/>
      <c r="L165" s="15"/>
      <c r="M165" s="15"/>
      <c r="N165" s="16"/>
      <c r="O165" s="15"/>
      <c r="P165" s="15"/>
      <c r="Q165" s="15"/>
      <c r="R165" s="15"/>
      <c r="S165" s="16"/>
      <c r="T165" s="15"/>
      <c r="U165" s="15"/>
      <c r="V165" s="15"/>
      <c r="W165" s="15"/>
      <c r="X165" s="15"/>
      <c r="Y165" s="15"/>
      <c r="Z165" s="15"/>
      <c r="AA165" s="206"/>
      <c r="AB165" s="15"/>
      <c r="AC165" s="15"/>
      <c r="AD165" s="15"/>
      <c r="AE165" s="15"/>
      <c r="AF165" s="15"/>
      <c r="AG165" s="15"/>
      <c r="AH165" s="15"/>
      <c r="AI165" s="15"/>
      <c r="AJ165" s="15"/>
      <c r="AK165" s="15"/>
      <c r="AL165" s="15"/>
      <c r="AM165" s="15"/>
      <c r="AN165" s="15"/>
      <c r="AO165" s="15"/>
      <c r="AP165" s="15"/>
    </row>
    <row r="166" spans="5:42" x14ac:dyDescent="0.4">
      <c r="E166" s="136" t="s">
        <v>87</v>
      </c>
      <c r="F166" s="15"/>
      <c r="G166" s="52"/>
      <c r="H166" s="15"/>
      <c r="I166" s="15"/>
      <c r="J166" s="15"/>
      <c r="K166" s="15"/>
      <c r="L166" s="15"/>
      <c r="M166" s="15"/>
      <c r="N166" s="16"/>
      <c r="O166" s="15"/>
      <c r="P166" s="15"/>
      <c r="Q166" s="15"/>
      <c r="R166" s="15"/>
      <c r="S166" s="15"/>
      <c r="T166" s="15"/>
      <c r="U166" s="15"/>
      <c r="V166" s="15"/>
      <c r="W166" s="15"/>
      <c r="X166" s="15"/>
      <c r="Y166" s="15"/>
      <c r="Z166" s="15"/>
      <c r="AA166" s="206"/>
      <c r="AB166" s="15"/>
      <c r="AC166" s="15"/>
      <c r="AD166" s="15"/>
      <c r="AE166" s="15"/>
      <c r="AF166" s="15"/>
      <c r="AG166" s="15"/>
      <c r="AH166" s="15"/>
      <c r="AI166" s="15"/>
      <c r="AJ166" s="15"/>
      <c r="AK166" s="15"/>
      <c r="AL166" s="15"/>
      <c r="AM166" s="15"/>
      <c r="AN166" s="15"/>
      <c r="AO166" s="15"/>
      <c r="AP166" s="15"/>
    </row>
    <row r="167" spans="5:42" x14ac:dyDescent="0.4">
      <c r="E167" s="348" t="s">
        <v>718</v>
      </c>
      <c r="F167" s="348"/>
      <c r="G167" s="348"/>
      <c r="H167" s="348"/>
      <c r="I167" s="348"/>
      <c r="J167" s="348"/>
      <c r="K167" s="348"/>
      <c r="L167" s="15"/>
      <c r="M167" s="15"/>
      <c r="N167" s="16"/>
      <c r="O167" s="15"/>
      <c r="P167" s="15"/>
      <c r="Q167" s="15"/>
      <c r="R167" s="15"/>
      <c r="S167" s="15"/>
      <c r="T167" s="15"/>
      <c r="U167" s="15"/>
      <c r="V167" s="15"/>
      <c r="W167" s="15"/>
      <c r="X167" s="15"/>
      <c r="Y167" s="15"/>
      <c r="Z167" s="15"/>
      <c r="AA167" s="206"/>
      <c r="AB167" s="15"/>
      <c r="AC167" s="15"/>
      <c r="AD167" s="15"/>
      <c r="AE167" s="15"/>
      <c r="AF167" s="15"/>
      <c r="AG167" s="15"/>
      <c r="AH167" s="15"/>
      <c r="AI167" s="15"/>
      <c r="AJ167" s="15"/>
      <c r="AK167" s="15"/>
      <c r="AL167" s="15"/>
      <c r="AM167" s="15"/>
      <c r="AN167" s="15"/>
      <c r="AO167" s="15"/>
      <c r="AP167" s="15"/>
    </row>
    <row r="168" spans="5:42" x14ac:dyDescent="0.45">
      <c r="E168" s="15"/>
      <c r="F168" s="15"/>
      <c r="G168" s="15"/>
      <c r="H168" s="15"/>
      <c r="I168" s="15"/>
      <c r="J168" s="15"/>
      <c r="K168" s="15"/>
      <c r="L168" s="15"/>
      <c r="M168" s="15"/>
      <c r="N168" s="16"/>
      <c r="O168" s="15"/>
      <c r="P168" s="15"/>
      <c r="Q168" s="15"/>
      <c r="R168" s="15"/>
      <c r="S168" s="15"/>
      <c r="T168" s="15"/>
      <c r="U168" s="15"/>
      <c r="V168" s="15"/>
      <c r="W168" s="15"/>
      <c r="X168" s="15"/>
      <c r="Y168" s="15"/>
      <c r="Z168" s="15"/>
      <c r="AA168" s="206"/>
      <c r="AB168" s="15"/>
      <c r="AC168" s="15"/>
      <c r="AD168" s="15"/>
      <c r="AE168" s="15"/>
      <c r="AF168" s="15"/>
      <c r="AG168" s="15"/>
      <c r="AH168" s="15"/>
      <c r="AI168" s="15"/>
      <c r="AJ168" s="15"/>
      <c r="AK168" s="15"/>
      <c r="AL168" s="15"/>
      <c r="AM168" s="15"/>
      <c r="AN168" s="15"/>
      <c r="AO168" s="15"/>
      <c r="AP168" s="15"/>
    </row>
    <row r="169" spans="5:42" x14ac:dyDescent="0.45">
      <c r="E169" s="15"/>
      <c r="F169" s="15"/>
      <c r="G169" s="15"/>
      <c r="H169" s="15"/>
      <c r="I169" s="15"/>
      <c r="J169" s="15"/>
      <c r="K169" s="15"/>
      <c r="L169" s="15"/>
      <c r="M169" s="15"/>
      <c r="N169" s="16"/>
      <c r="O169" s="15"/>
      <c r="P169" s="15"/>
      <c r="Q169" s="15"/>
      <c r="R169" s="15"/>
      <c r="S169" s="15"/>
      <c r="T169" s="15"/>
      <c r="U169" s="15"/>
      <c r="V169" s="15"/>
      <c r="W169" s="15"/>
      <c r="X169" s="15"/>
      <c r="Y169" s="15"/>
      <c r="Z169" s="15"/>
      <c r="AA169" s="206"/>
      <c r="AB169" s="15"/>
      <c r="AC169" s="15"/>
      <c r="AD169" s="15"/>
      <c r="AE169" s="15"/>
      <c r="AF169" s="15"/>
      <c r="AG169" s="15"/>
      <c r="AH169" s="15"/>
      <c r="AI169" s="15"/>
      <c r="AJ169" s="15"/>
      <c r="AK169" s="15"/>
      <c r="AL169" s="15"/>
      <c r="AM169" s="15"/>
      <c r="AN169" s="15"/>
      <c r="AO169" s="15"/>
      <c r="AP169" s="15"/>
    </row>
    <row r="170" spans="5:42" x14ac:dyDescent="0.45">
      <c r="E170" s="15"/>
      <c r="F170" s="15"/>
      <c r="G170" s="15"/>
      <c r="H170" s="15"/>
      <c r="I170" s="15"/>
      <c r="J170" s="15"/>
      <c r="K170" s="15"/>
      <c r="L170" s="15"/>
      <c r="M170" s="15"/>
      <c r="N170" s="16"/>
      <c r="O170" s="15"/>
      <c r="P170" s="15"/>
      <c r="Q170" s="15"/>
      <c r="R170" s="15"/>
      <c r="S170" s="15"/>
      <c r="T170" s="15"/>
      <c r="U170" s="15"/>
      <c r="V170" s="15"/>
      <c r="W170" s="15"/>
      <c r="X170" s="15"/>
      <c r="Y170" s="15"/>
      <c r="Z170" s="15"/>
      <c r="AA170" s="206"/>
      <c r="AB170" s="15"/>
      <c r="AC170" s="15"/>
      <c r="AD170" s="15"/>
      <c r="AE170" s="15"/>
      <c r="AF170" s="15"/>
      <c r="AG170" s="15"/>
      <c r="AH170" s="15"/>
      <c r="AI170" s="15"/>
      <c r="AJ170" s="15"/>
      <c r="AK170" s="15"/>
      <c r="AL170" s="15"/>
      <c r="AM170" s="15"/>
      <c r="AN170" s="15"/>
      <c r="AO170" s="15"/>
      <c r="AP170" s="15"/>
    </row>
    <row r="171" spans="5:42" x14ac:dyDescent="0.45">
      <c r="E171" s="15"/>
      <c r="F171" s="15"/>
      <c r="G171" s="15"/>
      <c r="H171" s="15"/>
      <c r="I171" s="15"/>
      <c r="J171" s="15"/>
      <c r="K171" s="15"/>
      <c r="L171" s="15"/>
      <c r="M171" s="15"/>
      <c r="N171" s="16"/>
      <c r="O171" s="15"/>
      <c r="P171" s="15"/>
      <c r="Q171" s="15"/>
      <c r="R171" s="15"/>
      <c r="S171" s="15"/>
      <c r="T171" s="15"/>
      <c r="U171" s="15"/>
      <c r="V171" s="15"/>
      <c r="W171" s="15"/>
      <c r="X171" s="15"/>
      <c r="Y171" s="15"/>
      <c r="Z171" s="15"/>
      <c r="AA171" s="206"/>
      <c r="AB171" s="15"/>
      <c r="AC171" s="15"/>
      <c r="AD171" s="15"/>
      <c r="AE171" s="15"/>
      <c r="AF171" s="15"/>
      <c r="AG171" s="15"/>
      <c r="AH171" s="15"/>
      <c r="AI171" s="15"/>
      <c r="AJ171" s="15"/>
      <c r="AK171" s="15"/>
      <c r="AL171" s="15"/>
      <c r="AM171" s="15"/>
      <c r="AN171" s="15"/>
      <c r="AO171" s="15"/>
      <c r="AP171" s="15"/>
    </row>
    <row r="172" spans="5:42" x14ac:dyDescent="0.45">
      <c r="E172" s="15"/>
      <c r="F172" s="15"/>
      <c r="G172" s="15"/>
      <c r="H172" s="15"/>
      <c r="I172" s="15"/>
      <c r="J172" s="15"/>
      <c r="K172" s="15"/>
      <c r="L172" s="15"/>
      <c r="M172" s="15"/>
      <c r="N172" s="16"/>
      <c r="O172" s="15"/>
      <c r="P172" s="15"/>
      <c r="Q172" s="15"/>
      <c r="R172" s="16"/>
      <c r="S172" s="15"/>
      <c r="T172" s="15"/>
      <c r="U172" s="15"/>
      <c r="V172" s="15"/>
      <c r="W172" s="15"/>
      <c r="X172" s="15"/>
      <c r="Y172" s="15"/>
      <c r="Z172" s="15"/>
      <c r="AA172" s="206"/>
      <c r="AB172" s="15"/>
      <c r="AC172" s="15"/>
      <c r="AD172" s="15"/>
      <c r="AE172" s="15"/>
      <c r="AF172" s="15"/>
      <c r="AG172" s="15"/>
      <c r="AH172" s="15"/>
      <c r="AI172" s="15"/>
      <c r="AJ172" s="15"/>
      <c r="AK172" s="15"/>
      <c r="AL172" s="15"/>
      <c r="AM172" s="15"/>
      <c r="AN172" s="15"/>
      <c r="AO172" s="15"/>
      <c r="AP172" s="15"/>
    </row>
  </sheetData>
  <mergeCells count="12">
    <mergeCell ref="E167:K167"/>
    <mergeCell ref="E153:O153"/>
    <mergeCell ref="E154:O154"/>
    <mergeCell ref="E155:O155"/>
    <mergeCell ref="E157:O157"/>
    <mergeCell ref="Z1:AA1"/>
    <mergeCell ref="E156:O156"/>
    <mergeCell ref="AB1:AM1"/>
    <mergeCell ref="Z2:Z3"/>
    <mergeCell ref="AA2:AA3"/>
    <mergeCell ref="AB2:AM2"/>
    <mergeCell ref="G106:I106"/>
  </mergeCells>
  <conditionalFormatting sqref="L4:L103">
    <cfRule type="iconSet" priority="13">
      <iconSet iconSet="3Symbols2" showValue="0">
        <cfvo type="percent" val="0"/>
        <cfvo type="percent" val="0.5"/>
        <cfvo type="num" val="1"/>
      </iconSet>
    </cfRule>
  </conditionalFormatting>
  <conditionalFormatting sqref="L5:L103">
    <cfRule type="iconSet" priority="12">
      <iconSet iconSet="3Symbols2" showValue="0">
        <cfvo type="percent" val="0"/>
        <cfvo type="percent" val="0.5"/>
        <cfvo type="num" val="1"/>
      </iconSet>
    </cfRule>
  </conditionalFormatting>
  <conditionalFormatting sqref="AB106:AM106">
    <cfRule type="colorScale" priority="8">
      <colorScale>
        <cfvo type="min"/>
        <cfvo type="max"/>
        <color theme="9" tint="0.79998168889431442"/>
        <color theme="9" tint="-0.249977111117893"/>
      </colorScale>
    </cfRule>
  </conditionalFormatting>
  <hyperlinks>
    <hyperlink ref="G155:R155" r:id="rId1" display="Watch Statistical PERT videos on YouTube " xr:uid="{00000000-0004-0000-0400-000000000000}"/>
    <hyperlink ref="E153" r:id="rId2" display="Download more FREE Statistical PERT templates at https://www.statisticalpert.com" xr:uid="{00000000-0004-0000-0400-000001000000}"/>
    <hyperlink ref="E154" r:id="rId3" display="Take a Pluralsight course on Statistical PERT" xr:uid="{00000000-0004-0000-0400-000002000000}"/>
    <hyperlink ref="E155" r:id="rId4" xr:uid="{00000000-0004-0000-0400-000003000000}"/>
    <hyperlink ref="E157" r:id="rId5" display="Follow Statistical PERT on Twitter to learn when new updates are released" xr:uid="{00000000-0004-0000-0400-000004000000}"/>
    <hyperlink ref="E154:O154" r:id="rId6" display="Watch a Pluralsight course on Statistical PERT® Normal Edition" xr:uid="{4CB7DC92-1F94-45A6-BAD8-AFFEAAC1C2B3}"/>
    <hyperlink ref="E156" r:id="rId7" display="Follow Statistical PERT on Twitter to learn when new updates are released" xr:uid="{FD97A4BA-6390-40E4-8C8D-9F5DA285ECF3}"/>
    <hyperlink ref="E156:N156" r:id="rId8" display="Connect with or follow William W. Davis on LinkedIn" xr:uid="{E70F30BE-0DC6-4A3C-B3FE-8C8BC2448A66}"/>
    <hyperlink ref="E167" r:id="rId9" xr:uid="{158F9294-231B-412B-A256-359914083582}"/>
    <hyperlink ref="E157:O157" r:id="rId10" location="newsletter" display="Subscribe to the SPERT® newsletter for monthly tips, free webinars, and new release notifications" xr:uid="{CE65FB89-0323-4195-8BC6-E870CA43E33F}"/>
  </hyperlinks>
  <pageMargins left="0.7" right="0.7" top="0.75" bottom="0.75" header="0.3" footer="0.3"/>
  <pageSetup orientation="portrait" r:id="rId11"/>
  <drawing r:id="rId12"/>
  <legacyDrawing r:id="rId13"/>
  <extLst>
    <ext xmlns:x14="http://schemas.microsoft.com/office/spreadsheetml/2009/9/main" uri="{78C0D931-6437-407d-A8EE-F0AAD7539E65}">
      <x14:conditionalFormattings>
        <x14:conditionalFormatting xmlns:xm="http://schemas.microsoft.com/office/excel/2006/main">
          <x14:cfRule type="expression" priority="1" id="{8BC9DE6C-0749-407B-A4F0-0652E0C6F983}">
            <xm:f>IF($G$106=VLookups!$A$35,TRUE,FALSE)</xm:f>
            <x14:dxf>
              <numFmt numFmtId="168" formatCode="&quot;$&quot;#,##0"/>
            </x14:dxf>
          </x14:cfRule>
          <xm:sqref>B4:B104</xm:sqref>
        </x14:conditionalFormatting>
        <x14:conditionalFormatting xmlns:xm="http://schemas.microsoft.com/office/excel/2006/main">
          <x14:cfRule type="expression" priority="7" id="{F78A3CC5-A98A-40ED-BF22-FD61B1837679}">
            <xm:f>IF($G$106=VLookups!$A$35,TRUE,FALSE)</xm:f>
            <x14:dxf>
              <numFmt numFmtId="168" formatCode="&quot;$&quot;#,##0"/>
            </x14:dxf>
          </x14:cfRule>
          <xm:sqref>F4:F103</xm:sqref>
        </x14:conditionalFormatting>
        <x14:conditionalFormatting xmlns:xm="http://schemas.microsoft.com/office/excel/2006/main">
          <x14:cfRule type="expression" priority="11" id="{D4560A41-329C-4FD2-9E4C-D3A39196BE87}">
            <xm:f>IF($G$106=VLookups!$A$35,TRUE,FALSE)</xm:f>
            <x14:dxf>
              <numFmt numFmtId="168" formatCode="&quot;$&quot;#,##0"/>
            </x14:dxf>
          </x14:cfRule>
          <xm:sqref>G4:I104 W4:Z104 Z106 I109:K113</xm:sqref>
        </x14:conditionalFormatting>
        <x14:conditionalFormatting xmlns:xm="http://schemas.microsoft.com/office/excel/2006/main">
          <x14:cfRule type="expression" priority="4" id="{2739DC64-DC50-4EF8-9251-A668E235393C}">
            <xm:f>IF($G$106=VLookups!$A$35,TRUE,FALSE)</xm:f>
            <x14:dxf>
              <numFmt numFmtId="168" formatCode="&quot;$&quot;#,##0"/>
            </x14:dxf>
          </x14:cfRule>
          <xm:sqref>J4:J103</xm:sqref>
        </x14:conditionalFormatting>
        <x14:conditionalFormatting xmlns:xm="http://schemas.microsoft.com/office/excel/2006/main">
          <x14:cfRule type="expression" priority="10" id="{AC0F94B1-C6B4-4A89-A820-59C445649730}">
            <xm:f>IF($G$106=VLookups!$A$35,TRUE,FALSE)</xm:f>
            <x14:dxf>
              <numFmt numFmtId="168" formatCode="&quot;$&quot;#,##0"/>
            </x14:dxf>
          </x14:cfRule>
          <xm:sqref>AB4:AM104</xm:sqref>
        </x14:conditionalFormatting>
        <x14:conditionalFormatting xmlns:xm="http://schemas.microsoft.com/office/excel/2006/main">
          <x14:cfRule type="expression" priority="9" id="{BD946086-9F16-46ED-B9CA-E9E7F852EFB3}">
            <xm:f>IF($G$106=VLookups!$A$35,TRUE,FALSE)</xm:f>
            <x14:dxf>
              <numFmt numFmtId="168" formatCode="&quot;$&quot;#,##0"/>
            </x14:dxf>
          </x14:cfRule>
          <xm:sqref>AB106:AM106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400-000000000000}">
          <x14:formula1>
            <xm:f>VLookups!$A$35:$A$36</xm:f>
          </x14:formula1>
          <xm:sqref>G106:I106</xm:sqref>
        </x14:dataValidation>
        <x14:dataValidation type="list" allowBlank="1" showInputMessage="1" showErrorMessage="1" xr:uid="{00000000-0002-0000-0400-000001000000}">
          <x14:formula1>
            <xm:f>VLookups!$A$30:$A$31</xm:f>
          </x14:formula1>
          <xm:sqref>Z1:AA1</xm:sqref>
        </x14:dataValidation>
        <x14:dataValidation type="list" allowBlank="1" showInputMessage="1" showErrorMessage="1" xr:uid="{00000000-0002-0000-0400-000002000000}">
          <x14:formula1>
            <xm:f>VLookups!$B$16:$B$26</xm:f>
          </x14:formula1>
          <xm:sqref>I2:K2 K4:K103</xm:sqref>
        </x14:dataValidation>
        <x14:dataValidation type="list" allowBlank="1" showInputMessage="1" showErrorMessage="1" xr:uid="{00000000-0002-0000-0400-000003000000}">
          <x14:formula1>
            <xm:f>VLookups!$B$3:$B$13</xm:f>
          </x14:formula1>
          <xm:sqref>G2 E4:E103</xm:sqref>
        </x14:dataValidation>
        <x14:dataValidation type="list" allowBlank="1" showInputMessage="1" showErrorMessage="1" xr:uid="{00000000-0002-0000-0400-000004000000}">
          <x14:formula1>
            <xm:f>Confidence!$A$3:$A$12</xm:f>
          </x14:formula1>
          <xm:sqref>R4:R103</xm:sqref>
        </x14:dataValidation>
      </x14:dataValidations>
    </ext>
    <ext xmlns:x14="http://schemas.microsoft.com/office/spreadsheetml/2009/9/main" uri="{05C60535-1F16-4fd2-B633-F4F36F0B64E0}">
      <x14:sparklineGroups xmlns:xm="http://schemas.microsoft.com/office/excel/2006/main">
        <x14:sparklineGroup displayEmptyCellsAs="gap" displayHidden="1" xr2:uid="{D2F4B050-DCC7-4C93-815D-C94DA55C7578}">
          <x14:colorSeries rgb="FF000000"/>
          <x14:colorNegative rgb="FF0070C0"/>
          <x14:colorAxis rgb="FF000000"/>
          <x14:colorMarkers rgb="FF0070C0"/>
          <x14:colorFirst rgb="FF0070C0"/>
          <x14:colorLast rgb="FF0070C0"/>
          <x14:colorHigh rgb="FF0070C0"/>
          <x14:colorLow rgb="FF0070C0"/>
          <x14:sparklines>
            <x14:sparkline>
              <xm:f>'SPERT® Beta Scheduler'!II4:QA4</xm:f>
              <xm:sqref>V4</xm:sqref>
            </x14:sparkline>
            <x14:sparkline>
              <xm:f>'SPERT® Beta Scheduler'!II5:QA5</xm:f>
              <xm:sqref>V5</xm:sqref>
            </x14:sparkline>
            <x14:sparkline>
              <xm:f>'SPERT® Beta Scheduler'!II6:QA6</xm:f>
              <xm:sqref>V6</xm:sqref>
            </x14:sparkline>
            <x14:sparkline>
              <xm:f>'SPERT® Beta Scheduler'!II7:QA7</xm:f>
              <xm:sqref>V7</xm:sqref>
            </x14:sparkline>
            <x14:sparkline>
              <xm:f>'SPERT® Beta Scheduler'!II8:QA8</xm:f>
              <xm:sqref>V8</xm:sqref>
            </x14:sparkline>
            <x14:sparkline>
              <xm:f>'SPERT® Beta Scheduler'!II9:QA9</xm:f>
              <xm:sqref>V9</xm:sqref>
            </x14:sparkline>
            <x14:sparkline>
              <xm:f>'SPERT® Beta Scheduler'!II10:QA10</xm:f>
              <xm:sqref>V10</xm:sqref>
            </x14:sparkline>
            <x14:sparkline>
              <xm:f>'SPERT® Beta Scheduler'!II11:QA11</xm:f>
              <xm:sqref>V11</xm:sqref>
            </x14:sparkline>
            <x14:sparkline>
              <xm:f>'SPERT® Beta Scheduler'!II12:QA12</xm:f>
              <xm:sqref>V12</xm:sqref>
            </x14:sparkline>
            <x14:sparkline>
              <xm:f>'SPERT® Beta Scheduler'!II13:QA13</xm:f>
              <xm:sqref>V13</xm:sqref>
            </x14:sparkline>
            <x14:sparkline>
              <xm:f>'SPERT® Beta Scheduler'!II14:QA14</xm:f>
              <xm:sqref>V14</xm:sqref>
            </x14:sparkline>
            <x14:sparkline>
              <xm:f>'SPERT® Beta Scheduler'!II15:QA15</xm:f>
              <xm:sqref>V15</xm:sqref>
            </x14:sparkline>
            <x14:sparkline>
              <xm:f>'SPERT® Beta Scheduler'!II16:QA16</xm:f>
              <xm:sqref>V16</xm:sqref>
            </x14:sparkline>
            <x14:sparkline>
              <xm:f>'SPERT® Beta Scheduler'!II17:QA17</xm:f>
              <xm:sqref>V17</xm:sqref>
            </x14:sparkline>
            <x14:sparkline>
              <xm:f>'SPERT® Beta Scheduler'!II18:QA18</xm:f>
              <xm:sqref>V18</xm:sqref>
            </x14:sparkline>
            <x14:sparkline>
              <xm:f>'SPERT® Beta Scheduler'!II19:QA19</xm:f>
              <xm:sqref>V19</xm:sqref>
            </x14:sparkline>
            <x14:sparkline>
              <xm:f>'SPERT® Beta Scheduler'!II20:QA20</xm:f>
              <xm:sqref>V20</xm:sqref>
            </x14:sparkline>
            <x14:sparkline>
              <xm:f>'SPERT® Beta Scheduler'!II21:QA21</xm:f>
              <xm:sqref>V21</xm:sqref>
            </x14:sparkline>
            <x14:sparkline>
              <xm:f>'SPERT® Beta Scheduler'!II22:QA22</xm:f>
              <xm:sqref>V22</xm:sqref>
            </x14:sparkline>
            <x14:sparkline>
              <xm:f>'SPERT® Beta Scheduler'!II23:QA23</xm:f>
              <xm:sqref>V23</xm:sqref>
            </x14:sparkline>
            <x14:sparkline>
              <xm:f>'SPERT® Beta Scheduler'!II24:QA24</xm:f>
              <xm:sqref>V24</xm:sqref>
            </x14:sparkline>
            <x14:sparkline>
              <xm:f>'SPERT® Beta Scheduler'!II25:QA25</xm:f>
              <xm:sqref>V25</xm:sqref>
            </x14:sparkline>
            <x14:sparkline>
              <xm:f>'SPERT® Beta Scheduler'!II26:QA26</xm:f>
              <xm:sqref>V26</xm:sqref>
            </x14:sparkline>
            <x14:sparkline>
              <xm:f>'SPERT® Beta Scheduler'!II27:QA27</xm:f>
              <xm:sqref>V27</xm:sqref>
            </x14:sparkline>
            <x14:sparkline>
              <xm:f>'SPERT® Beta Scheduler'!II28:QA28</xm:f>
              <xm:sqref>V28</xm:sqref>
            </x14:sparkline>
            <x14:sparkline>
              <xm:f>'SPERT® Beta Scheduler'!II29:QA29</xm:f>
              <xm:sqref>V29</xm:sqref>
            </x14:sparkline>
            <x14:sparkline>
              <xm:f>'SPERT® Beta Scheduler'!II30:QA30</xm:f>
              <xm:sqref>V30</xm:sqref>
            </x14:sparkline>
            <x14:sparkline>
              <xm:f>'SPERT® Beta Scheduler'!II31:QA31</xm:f>
              <xm:sqref>V31</xm:sqref>
            </x14:sparkline>
            <x14:sparkline>
              <xm:f>'SPERT® Beta Scheduler'!II32:QA32</xm:f>
              <xm:sqref>V32</xm:sqref>
            </x14:sparkline>
            <x14:sparkline>
              <xm:f>'SPERT® Beta Scheduler'!II33:QA33</xm:f>
              <xm:sqref>V33</xm:sqref>
            </x14:sparkline>
            <x14:sparkline>
              <xm:f>'SPERT® Beta Scheduler'!II34:QA34</xm:f>
              <xm:sqref>V34</xm:sqref>
            </x14:sparkline>
            <x14:sparkline>
              <xm:f>'SPERT® Beta Scheduler'!II35:QA35</xm:f>
              <xm:sqref>V35</xm:sqref>
            </x14:sparkline>
            <x14:sparkline>
              <xm:f>'SPERT® Beta Scheduler'!II36:QA36</xm:f>
              <xm:sqref>V36</xm:sqref>
            </x14:sparkline>
            <x14:sparkline>
              <xm:f>'SPERT® Beta Scheduler'!II37:QA37</xm:f>
              <xm:sqref>V37</xm:sqref>
            </x14:sparkline>
            <x14:sparkline>
              <xm:f>'SPERT® Beta Scheduler'!II38:QA38</xm:f>
              <xm:sqref>V38</xm:sqref>
            </x14:sparkline>
            <x14:sparkline>
              <xm:f>'SPERT® Beta Scheduler'!II39:QA39</xm:f>
              <xm:sqref>V39</xm:sqref>
            </x14:sparkline>
            <x14:sparkline>
              <xm:f>'SPERT® Beta Scheduler'!II40:QA40</xm:f>
              <xm:sqref>V40</xm:sqref>
            </x14:sparkline>
            <x14:sparkline>
              <xm:f>'SPERT® Beta Scheduler'!II41:QA41</xm:f>
              <xm:sqref>V41</xm:sqref>
            </x14:sparkline>
            <x14:sparkline>
              <xm:f>'SPERT® Beta Scheduler'!II42:QA42</xm:f>
              <xm:sqref>V42</xm:sqref>
            </x14:sparkline>
            <x14:sparkline>
              <xm:f>'SPERT® Beta Scheduler'!II43:QA43</xm:f>
              <xm:sqref>V43</xm:sqref>
            </x14:sparkline>
            <x14:sparkline>
              <xm:f>'SPERT® Beta Scheduler'!II44:QA44</xm:f>
              <xm:sqref>V44</xm:sqref>
            </x14:sparkline>
            <x14:sparkline>
              <xm:f>'SPERT® Beta Scheduler'!II45:QA45</xm:f>
              <xm:sqref>V45</xm:sqref>
            </x14:sparkline>
            <x14:sparkline>
              <xm:f>'SPERT® Beta Scheduler'!II46:QA46</xm:f>
              <xm:sqref>V46</xm:sqref>
            </x14:sparkline>
            <x14:sparkline>
              <xm:f>'SPERT® Beta Scheduler'!II47:QA47</xm:f>
              <xm:sqref>V47</xm:sqref>
            </x14:sparkline>
            <x14:sparkline>
              <xm:f>'SPERT® Beta Scheduler'!II48:QA48</xm:f>
              <xm:sqref>V48</xm:sqref>
            </x14:sparkline>
            <x14:sparkline>
              <xm:f>'SPERT® Beta Scheduler'!II49:QA49</xm:f>
              <xm:sqref>V49</xm:sqref>
            </x14:sparkline>
            <x14:sparkline>
              <xm:f>'SPERT® Beta Scheduler'!II50:QA50</xm:f>
              <xm:sqref>V50</xm:sqref>
            </x14:sparkline>
            <x14:sparkline>
              <xm:f>'SPERT® Beta Scheduler'!II51:QA51</xm:f>
              <xm:sqref>V51</xm:sqref>
            </x14:sparkline>
            <x14:sparkline>
              <xm:f>'SPERT® Beta Scheduler'!II52:QA52</xm:f>
              <xm:sqref>V52</xm:sqref>
            </x14:sparkline>
            <x14:sparkline>
              <xm:f>'SPERT® Beta Scheduler'!II53:QA53</xm:f>
              <xm:sqref>V53</xm:sqref>
            </x14:sparkline>
            <x14:sparkline>
              <xm:f>'SPERT® Beta Scheduler'!II54:QA54</xm:f>
              <xm:sqref>V54</xm:sqref>
            </x14:sparkline>
            <x14:sparkline>
              <xm:f>'SPERT® Beta Scheduler'!II55:QA55</xm:f>
              <xm:sqref>V55</xm:sqref>
            </x14:sparkline>
            <x14:sparkline>
              <xm:f>'SPERT® Beta Scheduler'!II56:QA56</xm:f>
              <xm:sqref>V56</xm:sqref>
            </x14:sparkline>
            <x14:sparkline>
              <xm:f>'SPERT® Beta Scheduler'!II57:QA57</xm:f>
              <xm:sqref>V57</xm:sqref>
            </x14:sparkline>
            <x14:sparkline>
              <xm:f>'SPERT® Beta Scheduler'!II58:QA58</xm:f>
              <xm:sqref>V58</xm:sqref>
            </x14:sparkline>
            <x14:sparkline>
              <xm:f>'SPERT® Beta Scheduler'!II59:QA59</xm:f>
              <xm:sqref>V59</xm:sqref>
            </x14:sparkline>
            <x14:sparkline>
              <xm:f>'SPERT® Beta Scheduler'!II60:QA60</xm:f>
              <xm:sqref>V60</xm:sqref>
            </x14:sparkline>
            <x14:sparkline>
              <xm:f>'SPERT® Beta Scheduler'!II61:QA61</xm:f>
              <xm:sqref>V61</xm:sqref>
            </x14:sparkline>
            <x14:sparkline>
              <xm:f>'SPERT® Beta Scheduler'!II62:QA62</xm:f>
              <xm:sqref>V62</xm:sqref>
            </x14:sparkline>
            <x14:sparkline>
              <xm:f>'SPERT® Beta Scheduler'!II63:QA63</xm:f>
              <xm:sqref>V63</xm:sqref>
            </x14:sparkline>
            <x14:sparkline>
              <xm:f>'SPERT® Beta Scheduler'!II64:QA64</xm:f>
              <xm:sqref>V64</xm:sqref>
            </x14:sparkline>
            <x14:sparkline>
              <xm:f>'SPERT® Beta Scheduler'!II65:QA65</xm:f>
              <xm:sqref>V65</xm:sqref>
            </x14:sparkline>
            <x14:sparkline>
              <xm:f>'SPERT® Beta Scheduler'!II66:QA66</xm:f>
              <xm:sqref>V66</xm:sqref>
            </x14:sparkline>
            <x14:sparkline>
              <xm:f>'SPERT® Beta Scheduler'!II67:QA67</xm:f>
              <xm:sqref>V67</xm:sqref>
            </x14:sparkline>
            <x14:sparkline>
              <xm:f>'SPERT® Beta Scheduler'!II68:QA68</xm:f>
              <xm:sqref>V68</xm:sqref>
            </x14:sparkline>
            <x14:sparkline>
              <xm:f>'SPERT® Beta Scheduler'!II69:QA69</xm:f>
              <xm:sqref>V69</xm:sqref>
            </x14:sparkline>
            <x14:sparkline>
              <xm:f>'SPERT® Beta Scheduler'!II70:QA70</xm:f>
              <xm:sqref>V70</xm:sqref>
            </x14:sparkline>
            <x14:sparkline>
              <xm:f>'SPERT® Beta Scheduler'!II71:QA71</xm:f>
              <xm:sqref>V71</xm:sqref>
            </x14:sparkline>
            <x14:sparkline>
              <xm:f>'SPERT® Beta Scheduler'!II72:QA72</xm:f>
              <xm:sqref>V72</xm:sqref>
            </x14:sparkline>
            <x14:sparkline>
              <xm:f>'SPERT® Beta Scheduler'!II73:QA73</xm:f>
              <xm:sqref>V73</xm:sqref>
            </x14:sparkline>
            <x14:sparkline>
              <xm:f>'SPERT® Beta Scheduler'!II74:QA74</xm:f>
              <xm:sqref>V74</xm:sqref>
            </x14:sparkline>
            <x14:sparkline>
              <xm:f>'SPERT® Beta Scheduler'!II75:QA75</xm:f>
              <xm:sqref>V75</xm:sqref>
            </x14:sparkline>
            <x14:sparkline>
              <xm:f>'SPERT® Beta Scheduler'!II76:QA76</xm:f>
              <xm:sqref>V76</xm:sqref>
            </x14:sparkline>
            <x14:sparkline>
              <xm:f>'SPERT® Beta Scheduler'!II77:QA77</xm:f>
              <xm:sqref>V77</xm:sqref>
            </x14:sparkline>
            <x14:sparkline>
              <xm:f>'SPERT® Beta Scheduler'!II78:QA78</xm:f>
              <xm:sqref>V78</xm:sqref>
            </x14:sparkline>
            <x14:sparkline>
              <xm:f>'SPERT® Beta Scheduler'!II79:QA79</xm:f>
              <xm:sqref>V79</xm:sqref>
            </x14:sparkline>
            <x14:sparkline>
              <xm:f>'SPERT® Beta Scheduler'!II80:QA80</xm:f>
              <xm:sqref>V80</xm:sqref>
            </x14:sparkline>
            <x14:sparkline>
              <xm:f>'SPERT® Beta Scheduler'!II81:QA81</xm:f>
              <xm:sqref>V81</xm:sqref>
            </x14:sparkline>
            <x14:sparkline>
              <xm:f>'SPERT® Beta Scheduler'!II82:QA82</xm:f>
              <xm:sqref>V82</xm:sqref>
            </x14:sparkline>
            <x14:sparkline>
              <xm:f>'SPERT® Beta Scheduler'!II83:QA83</xm:f>
              <xm:sqref>V83</xm:sqref>
            </x14:sparkline>
            <x14:sparkline>
              <xm:f>'SPERT® Beta Scheduler'!II84:QA84</xm:f>
              <xm:sqref>V84</xm:sqref>
            </x14:sparkline>
            <x14:sparkline>
              <xm:f>'SPERT® Beta Scheduler'!II85:QA85</xm:f>
              <xm:sqref>V85</xm:sqref>
            </x14:sparkline>
            <x14:sparkline>
              <xm:f>'SPERT® Beta Scheduler'!II86:QA86</xm:f>
              <xm:sqref>V86</xm:sqref>
            </x14:sparkline>
            <x14:sparkline>
              <xm:f>'SPERT® Beta Scheduler'!II87:QA87</xm:f>
              <xm:sqref>V87</xm:sqref>
            </x14:sparkline>
            <x14:sparkline>
              <xm:f>'SPERT® Beta Scheduler'!II88:QA88</xm:f>
              <xm:sqref>V88</xm:sqref>
            </x14:sparkline>
            <x14:sparkline>
              <xm:f>'SPERT® Beta Scheduler'!II89:QA89</xm:f>
              <xm:sqref>V89</xm:sqref>
            </x14:sparkline>
            <x14:sparkline>
              <xm:f>'SPERT® Beta Scheduler'!II90:QA90</xm:f>
              <xm:sqref>V90</xm:sqref>
            </x14:sparkline>
            <x14:sparkline>
              <xm:f>'SPERT® Beta Scheduler'!II91:QA91</xm:f>
              <xm:sqref>V91</xm:sqref>
            </x14:sparkline>
            <x14:sparkline>
              <xm:f>'SPERT® Beta Scheduler'!II92:QA92</xm:f>
              <xm:sqref>V92</xm:sqref>
            </x14:sparkline>
            <x14:sparkline>
              <xm:f>'SPERT® Beta Scheduler'!II93:QA93</xm:f>
              <xm:sqref>V93</xm:sqref>
            </x14:sparkline>
            <x14:sparkline>
              <xm:f>'SPERT® Beta Scheduler'!II94:QA94</xm:f>
              <xm:sqref>V94</xm:sqref>
            </x14:sparkline>
            <x14:sparkline>
              <xm:f>'SPERT® Beta Scheduler'!II95:QA95</xm:f>
              <xm:sqref>V95</xm:sqref>
            </x14:sparkline>
            <x14:sparkline>
              <xm:f>'SPERT® Beta Scheduler'!II96:QA96</xm:f>
              <xm:sqref>V96</xm:sqref>
            </x14:sparkline>
            <x14:sparkline>
              <xm:f>'SPERT® Beta Scheduler'!II97:QA97</xm:f>
              <xm:sqref>V97</xm:sqref>
            </x14:sparkline>
            <x14:sparkline>
              <xm:f>'SPERT® Beta Scheduler'!II98:QA98</xm:f>
              <xm:sqref>V98</xm:sqref>
            </x14:sparkline>
            <x14:sparkline>
              <xm:f>'SPERT® Beta Scheduler'!II99:QA99</xm:f>
              <xm:sqref>V99</xm:sqref>
            </x14:sparkline>
            <x14:sparkline>
              <xm:f>'SPERT® Beta Scheduler'!II100:QA100</xm:f>
              <xm:sqref>V100</xm:sqref>
            </x14:sparkline>
            <x14:sparkline>
              <xm:f>'SPERT® Beta Scheduler'!II101:QA101</xm:f>
              <xm:sqref>V101</xm:sqref>
            </x14:sparkline>
            <x14:sparkline>
              <xm:f>'SPERT® Beta Scheduler'!II102:QA102</xm:f>
              <xm:sqref>V102</xm:sqref>
            </x14:sparkline>
            <x14:sparkline>
              <xm:f>'SPERT® Beta Scheduler'!II103:QA103</xm:f>
              <xm:sqref>V103</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U40"/>
  <sheetViews>
    <sheetView showGridLines="0" workbookViewId="0">
      <pane ySplit="4" topLeftCell="A7" activePane="bottomLeft" state="frozen"/>
      <selection pane="bottomLeft" activeCell="B4" sqref="B4"/>
    </sheetView>
  </sheetViews>
  <sheetFormatPr defaultRowHeight="14.25" x14ac:dyDescent="0.45"/>
  <cols>
    <col min="1" max="1" width="5.73046875" customWidth="1"/>
    <col min="2" max="4" width="13.73046875" customWidth="1"/>
    <col min="5" max="5" width="4.73046875" customWidth="1"/>
    <col min="6" max="7" width="9.1328125" hidden="1" customWidth="1"/>
    <col min="8" max="8" width="22.73046875" customWidth="1"/>
    <col min="9" max="10" width="9.1328125" hidden="1" customWidth="1"/>
    <col min="11" max="11" width="26.73046875" customWidth="1"/>
    <col min="12" max="14" width="9.1328125" hidden="1" customWidth="1"/>
    <col min="15" max="16" width="11.73046875" customWidth="1"/>
    <col min="17" max="17" width="12.73046875" hidden="1" customWidth="1"/>
    <col min="18" max="18" width="13.73046875" customWidth="1"/>
    <col min="19" max="19" width="10.73046875" customWidth="1"/>
    <col min="20" max="31" width="13.73046875" customWidth="1"/>
    <col min="34" max="436" width="0" hidden="1" customWidth="1"/>
  </cols>
  <sheetData>
    <row r="1" spans="1:437" ht="24" customHeight="1" x14ac:dyDescent="0.45">
      <c r="A1" s="47"/>
      <c r="B1" s="104" t="s">
        <v>752</v>
      </c>
      <c r="C1" s="15"/>
      <c r="D1" s="15"/>
      <c r="E1" s="15"/>
      <c r="F1" s="15"/>
      <c r="G1" s="16"/>
      <c r="H1" s="15"/>
      <c r="I1" s="15"/>
      <c r="J1" s="15"/>
      <c r="K1" s="16"/>
      <c r="L1" s="15"/>
      <c r="M1" s="15"/>
      <c r="N1" s="15"/>
      <c r="O1" s="15"/>
      <c r="P1" s="15"/>
      <c r="Q1" s="15"/>
      <c r="R1" s="341" t="s">
        <v>77</v>
      </c>
      <c r="S1" s="342"/>
      <c r="T1" s="350" t="str">
        <f>VLOOKUP(R1,VLookups!A30:C31,3,FALSE)</f>
        <v>Show the likelihood that the SPERT estimates will be EQUAL TO or GREATER THAN an uncertainty</v>
      </c>
      <c r="U1" s="350"/>
      <c r="V1" s="350"/>
      <c r="W1" s="350"/>
      <c r="X1" s="350"/>
      <c r="Y1" s="350"/>
      <c r="Z1" s="350"/>
      <c r="AA1" s="350"/>
      <c r="AB1" s="350"/>
      <c r="AC1" s="350"/>
      <c r="AD1" s="350"/>
      <c r="AE1" s="350"/>
      <c r="AF1" s="15"/>
      <c r="AG1" s="15"/>
      <c r="AH1" s="15"/>
    </row>
    <row r="2" spans="1:437" ht="15" customHeight="1" x14ac:dyDescent="0.45">
      <c r="A2" s="18"/>
      <c r="B2" s="15"/>
      <c r="C2" s="15"/>
      <c r="D2" s="15"/>
      <c r="E2" s="15"/>
      <c r="F2" s="15"/>
      <c r="G2" s="16"/>
      <c r="H2" s="15"/>
      <c r="I2" s="15"/>
      <c r="J2" s="15"/>
      <c r="K2" s="16"/>
      <c r="L2" s="15"/>
      <c r="M2" s="15"/>
      <c r="N2" s="15"/>
      <c r="O2" s="15"/>
      <c r="P2" s="15"/>
      <c r="Q2" s="15"/>
      <c r="R2" s="352" t="s">
        <v>15</v>
      </c>
      <c r="S2" s="352" t="s">
        <v>69</v>
      </c>
      <c r="T2" s="345" t="s">
        <v>138</v>
      </c>
      <c r="U2" s="345"/>
      <c r="V2" s="345"/>
      <c r="W2" s="345"/>
      <c r="X2" s="345"/>
      <c r="Y2" s="345"/>
      <c r="Z2" s="345"/>
      <c r="AA2" s="345"/>
      <c r="AB2" s="345"/>
      <c r="AC2" s="345"/>
      <c r="AD2" s="345"/>
      <c r="AE2" s="345"/>
      <c r="AF2" s="15"/>
      <c r="AG2" s="15"/>
      <c r="AH2" s="195" t="s">
        <v>672</v>
      </c>
      <c r="AI2" s="15"/>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row>
    <row r="3" spans="1:437" ht="15" customHeight="1" x14ac:dyDescent="0.45">
      <c r="A3" s="76" t="s">
        <v>18</v>
      </c>
      <c r="B3" s="76" t="s">
        <v>30</v>
      </c>
      <c r="C3" s="76" t="s">
        <v>19</v>
      </c>
      <c r="D3" s="76" t="s">
        <v>31</v>
      </c>
      <c r="E3" s="76"/>
      <c r="F3" s="76" t="s">
        <v>9</v>
      </c>
      <c r="G3" s="76" t="s">
        <v>24</v>
      </c>
      <c r="H3" s="76" t="s">
        <v>10</v>
      </c>
      <c r="I3" s="76" t="s">
        <v>13</v>
      </c>
      <c r="J3" s="76" t="s">
        <v>25</v>
      </c>
      <c r="K3" s="76" t="s">
        <v>20</v>
      </c>
      <c r="L3" s="76" t="s">
        <v>14</v>
      </c>
      <c r="M3" s="76" t="s">
        <v>11</v>
      </c>
      <c r="N3" s="77" t="s">
        <v>12</v>
      </c>
      <c r="O3" s="77" t="s">
        <v>34</v>
      </c>
      <c r="P3" s="77" t="s">
        <v>68</v>
      </c>
      <c r="Q3" s="19" t="s">
        <v>33</v>
      </c>
      <c r="R3" s="353"/>
      <c r="S3" s="353"/>
      <c r="T3" s="94">
        <v>0.05</v>
      </c>
      <c r="U3" s="94">
        <v>0.95</v>
      </c>
      <c r="V3" s="94">
        <v>0.1</v>
      </c>
      <c r="W3" s="94">
        <v>0.2</v>
      </c>
      <c r="X3" s="94">
        <v>0.3</v>
      </c>
      <c r="Y3" s="94">
        <v>0.4</v>
      </c>
      <c r="Z3" s="94">
        <v>0.5</v>
      </c>
      <c r="AA3" s="94">
        <v>0.6</v>
      </c>
      <c r="AB3" s="94">
        <v>0.7</v>
      </c>
      <c r="AC3" s="94">
        <v>0.8</v>
      </c>
      <c r="AD3" s="94">
        <v>0.9</v>
      </c>
      <c r="AE3" s="94">
        <v>0.99</v>
      </c>
      <c r="AF3" s="15"/>
      <c r="AG3" s="15"/>
      <c r="AH3" s="195" t="s">
        <v>674</v>
      </c>
      <c r="AI3" s="15"/>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IB3" s="195" t="s">
        <v>673</v>
      </c>
      <c r="IC3" s="17"/>
      <c r="ID3" s="17"/>
      <c r="IE3" s="17"/>
      <c r="IF3" s="17"/>
      <c r="IG3" s="17"/>
      <c r="IH3" s="17"/>
      <c r="II3" s="17"/>
      <c r="IJ3" s="17"/>
      <c r="IK3" s="17"/>
      <c r="IL3" s="17"/>
      <c r="IM3" s="17"/>
      <c r="IN3" s="17"/>
      <c r="IO3" s="17"/>
      <c r="IP3" s="17"/>
      <c r="IQ3" s="17"/>
      <c r="IR3" s="17"/>
      <c r="IS3" s="17"/>
      <c r="IT3" s="17"/>
      <c r="IU3" s="17"/>
      <c r="IV3" s="17"/>
      <c r="IW3" s="17"/>
      <c r="IX3" s="17"/>
      <c r="IY3" s="17"/>
      <c r="IZ3" s="17"/>
      <c r="JA3" s="17"/>
      <c r="JB3" s="17"/>
      <c r="JC3" s="17"/>
      <c r="JD3" s="17"/>
      <c r="JE3" s="17"/>
      <c r="JF3" s="17"/>
      <c r="JG3" s="17"/>
      <c r="JH3" s="17"/>
      <c r="JI3" s="17"/>
      <c r="JJ3" s="17"/>
      <c r="JK3" s="17"/>
      <c r="JL3" s="17"/>
      <c r="JM3" s="17"/>
      <c r="JN3" s="17"/>
      <c r="JO3" s="17"/>
      <c r="JP3" s="17"/>
      <c r="JQ3" s="17"/>
      <c r="JR3" s="17"/>
      <c r="JS3" s="17"/>
      <c r="JT3" s="17"/>
      <c r="JU3" s="17"/>
      <c r="JV3" s="17"/>
      <c r="JW3" s="17"/>
      <c r="JX3" s="17"/>
      <c r="JY3" s="17"/>
      <c r="JZ3" s="17"/>
      <c r="KA3" s="17"/>
      <c r="KB3" s="17"/>
      <c r="KC3" s="17"/>
      <c r="KD3" s="17"/>
      <c r="KE3" s="17"/>
      <c r="KF3" s="17"/>
      <c r="KG3" s="17"/>
      <c r="KH3" s="17"/>
      <c r="KI3" s="17"/>
      <c r="KJ3" s="17"/>
      <c r="KK3" s="17"/>
      <c r="KL3" s="17"/>
      <c r="KM3" s="17"/>
      <c r="KN3" s="17"/>
      <c r="KO3" s="17"/>
      <c r="KP3" s="17"/>
      <c r="KQ3" s="17"/>
      <c r="KR3" s="17"/>
      <c r="KS3" s="17"/>
      <c r="KT3" s="17"/>
      <c r="KU3" s="17"/>
      <c r="KV3" s="17"/>
      <c r="KW3" s="17"/>
      <c r="KX3" s="17"/>
      <c r="KY3" s="17"/>
      <c r="KZ3" s="17"/>
      <c r="LA3" s="17"/>
      <c r="LB3" s="17"/>
      <c r="LC3" s="17"/>
      <c r="LD3" s="17"/>
      <c r="LE3" s="17"/>
      <c r="LF3" s="17"/>
      <c r="LG3" s="17"/>
      <c r="LH3" s="17"/>
      <c r="LI3" s="17"/>
      <c r="LJ3" s="17"/>
      <c r="LK3" s="17"/>
      <c r="LL3" s="17"/>
      <c r="LM3" s="17"/>
      <c r="LN3" s="17"/>
      <c r="LO3" s="17"/>
      <c r="LP3" s="17"/>
      <c r="LQ3" s="17"/>
      <c r="LR3" s="17"/>
      <c r="LS3" s="17"/>
      <c r="LT3" s="17"/>
      <c r="LU3" s="17"/>
      <c r="LV3" s="17"/>
      <c r="LW3" s="17"/>
      <c r="LX3" s="17"/>
      <c r="LY3" s="178"/>
      <c r="PU3" s="178" t="s">
        <v>675</v>
      </c>
    </row>
    <row r="4" spans="1:437" s="75" customFormat="1" ht="16.05" customHeight="1" x14ac:dyDescent="0.5">
      <c r="A4" s="68">
        <v>1</v>
      </c>
      <c r="B4" s="119">
        <v>60</v>
      </c>
      <c r="C4" s="119">
        <v>120</v>
      </c>
      <c r="D4" s="119">
        <v>240</v>
      </c>
      <c r="E4" s="111">
        <f>IF(OR(ISBLANK(C4),ISBLANK(D4),ISBLANK(B4)),"",IF(OR(B4=0,C4=0,D4=0),-1,IF(AND(B4&gt;0,C4&gt;0,D4&gt;0),IF(OR(C4&gt;B4,C4=B4),IF(OR(D4&gt;C4,D4=C4),1,-1),-1))))</f>
        <v>1</v>
      </c>
      <c r="F4" s="70">
        <f>IF(AND(B4&gt;0,C4&gt;0,D4&gt;0),MIN(((C4-B4)/(D4-B4))*100,((D4-C4)/(D4-B4))*100),"")</f>
        <v>33.333333333333329</v>
      </c>
      <c r="G4" s="69" t="str">
        <f>IF(AND(B4&gt;0,C4&gt;0,D4&gt;0),IF((C4-B4)&gt;(D4-C4),"L",IF((C4-B4)=(D4-C4),"EQ","R")),"")</f>
        <v>R</v>
      </c>
      <c r="H4" s="71" t="str">
        <f>IF(F4="","",IF(OR($F4&lt;Skew!$B$3,$F4=Skew!$B$3),IF($F4&gt;Skew!$C$3,Skew!$A$3,IF($F4&gt;Skew!$C$4,Skew!$A$4,IF($F4&gt;Skew!$C$5,Skew!$A$5,IF($F4&gt;Skew!$C$6,Skew!$A$6,IF($F4&gt;Skew!$C$7,Skew!$A$7,IF($F4&gt;Skew!$C$8,Skew!$A$8,IF($F4&gt;Skew!$C$9,Skew!$A$9,IF($F4&gt;Skew!$C$10,Skew!$A$10,IF($F4&gt;Skew!$C$11,Skew!$A$11,IF($F4&gt;Skew!$C$12,Skew!$A$12,IF($F4&gt;Skew!$C$13,Skew!$A$13,IF($F4&gt;Skew!$C$14,Skew!$A$14,IF($F4&gt;Skew!$C$15,Skew!$A$15,IF($F4&gt;Skew!$C$16,Skew!$A$16,Skew!$A$17)
)))))))))))))))</f>
        <v>Slight skew</v>
      </c>
      <c r="I4" s="69">
        <f>IF(F4="","",MATCH(H4,Skew!$A$3:$A$17,0))</f>
        <v>3</v>
      </c>
      <c r="J4" s="69">
        <f>IF(AND(B4&gt;0,C4&gt;0,D4&gt;0),B4+((D4-B4)/2),"")</f>
        <v>150</v>
      </c>
      <c r="K4" s="72" t="s">
        <v>37</v>
      </c>
      <c r="L4" s="69">
        <f>IF(OR(F4="",K4=""),"",MATCH(K4,Confidence!$A$3:$A$12,0))</f>
        <v>6</v>
      </c>
      <c r="M4" s="73">
        <f>IF(OR(F4="",K4=""),"",INDEX(Alpha_Chart,I4,L4))</f>
        <v>2.5</v>
      </c>
      <c r="N4" s="73">
        <f>IF(OR(F4="",K4=""),"",INDEX(Beta_Chart,I4,L4))</f>
        <v>4</v>
      </c>
      <c r="O4" s="103">
        <f>IF(OR(F4="",K4=""),"",IF(G4="R",((D4-B4)*(INDEX(Mean_Ratios,I4,L4)))+B4,((D4-B4)*(1-INDEX(Mean_Ratios,I4,L4)))+B4))</f>
        <v>129.22800000000001</v>
      </c>
      <c r="P4" s="103">
        <f>IF(OR(F4="",K4=""),"",(D4-B4)*INDEX(Standard_Deviation_Ratios,I4,L4))</f>
        <v>31.968</v>
      </c>
      <c r="Q4" s="120">
        <f>IF(OR(F4="",K4=""),"",P4^2)</f>
        <v>1021.953024</v>
      </c>
      <c r="R4" s="121">
        <v>160</v>
      </c>
      <c r="S4" s="200">
        <f>IF(AND(B4&gt;0,C4&gt;0,D4&gt;0,M4&gt;0,N4&gt;0,R4&gt;0,NOT(K4="")),ABS(VLOOKUP($R$1,VLookups!$A$30:$B$31,2,FALSE)-_xlfn.BETA.DIST(R4,IF(G4="L",N4,M4),IF(G4="L",M4,N4),TRUE,B4,D4)),"")</f>
        <v>0.81700226277427157</v>
      </c>
      <c r="T4" s="95">
        <f>IF(OR($M4="",$N4=""),"",_xlfn.BETA.INV(ABS(VLOOKUP($R$1,VLookups!$A$30:$B$31,2,FALSE)-T$3),IF($G4="L",$N4,$M4),IF($G4="L",$M4,$N4),$B4,$D4))</f>
        <v>80.667535547575412</v>
      </c>
      <c r="U4" s="95">
        <f>IF(OR($M4="",$N4=""),"",_xlfn.BETA.INV(ABS(VLOOKUP($R$1,VLookups!$A$30:$B$31,2,FALSE)-U$3),IF($G4="L",$N4,$M4),IF($G4="L",$M4,$N4),$B4,$D4))</f>
        <v>185.53190115519183</v>
      </c>
      <c r="V4" s="96">
        <f>IF(OR($M4="",$N4=""),"",_xlfn.BETA.INV(ABS(VLOOKUP($R$1,VLookups!$A$30:$B$31,2,FALSE)-V$3),IF($G4="L",$N4,$M4),IF($G4="L",$M4,$N4),$B4,$D4))</f>
        <v>88.37844998607369</v>
      </c>
      <c r="W4" s="96">
        <f>IF(OR($M4="",$N4=""),"",_xlfn.BETA.INV(ABS(VLOOKUP($R$1,VLookups!$A$30:$B$31,2,FALSE)-W$3),IF($G4="L",$N4,$M4),IF($G4="L",$M4,$N4),$B4,$D4))</f>
        <v>99.793778379062246</v>
      </c>
      <c r="X4" s="97">
        <f>IF(OR($M4="",$N4=""),"",_xlfn.BETA.INV(ABS(VLOOKUP($R$1,VLookups!$A$30:$B$31,2,FALSE)-X$3),IF($G4="L",$N4,$M4),IF($G4="L",$M4,$N4),$B4,$D4))</f>
        <v>109.32616444218004</v>
      </c>
      <c r="Y4" s="97">
        <f>IF(OR($M4="",$N4=""),"",_xlfn.BETA.INV(ABS(VLOOKUP($R$1,VLookups!$A$30:$B$31,2,FALSE)-Y$3),IF($G4="L",$N4,$M4),IF($G4="L",$M4,$N4),$B4,$D4))</f>
        <v>118.20309786864193</v>
      </c>
      <c r="Z4" s="98">
        <f>IF(OR($M4="",$N4=""),"",_xlfn.BETA.INV(ABS(VLOOKUP($R$1,VLookups!$A$30:$B$31,2,FALSE)-Z$3),IF($G4="L",$N4,$M4),IF($G4="L",$M4,$N4),$B4,$D4))</f>
        <v>126.98383761016913</v>
      </c>
      <c r="AA4" s="98">
        <f>IF(OR($M4="",$N4=""),"",_xlfn.BETA.INV(ABS(VLOOKUP($R$1,VLookups!$A$30:$B$31,2,FALSE)-AA$3),IF($G4="L",$N4,$M4),IF($G4="L",$M4,$N4),$B4,$D4))</f>
        <v>136.09750901724996</v>
      </c>
      <c r="AB4" s="99">
        <f>IF(OR($M4="",$N4=""),"",_xlfn.BETA.INV(ABS(VLOOKUP($R$1,VLookups!$A$30:$B$31,2,FALSE)-AB$3),IF($G4="L",$N4,$M4),IF($G4="L",$M4,$N4),$B4,$D4))</f>
        <v>146.05215784544049</v>
      </c>
      <c r="AC4" s="99">
        <f>IF(OR($M4="",$N4=""),"",_xlfn.BETA.INV(ABS(VLOOKUP($R$1,VLookups!$A$30:$B$31,2,FALSE)-AC$3),IF($G4="L",$N4,$M4),IF($G4="L",$M4,$N4),$B4,$D4))</f>
        <v>157.72555006081433</v>
      </c>
      <c r="AD4" s="100">
        <f>IF(OR($M4="",$N4=""),"",_xlfn.BETA.INV(ABS(VLOOKUP($R$1,VLookups!$A$30:$B$31,2,FALSE)-AD$3),IF($G4="L",$N4,$M4),IF($G4="L",$M4,$N4),$B4,$D4))</f>
        <v>173.43267451739814</v>
      </c>
      <c r="AE4" s="100">
        <f>IF(OR($M4="",$N4=""),"",_xlfn.BETA.INV(ABS(VLOOKUP($R$1,VLookups!$A$30:$B$31,2,FALSE)-AE$3),IF($G4="L",$N4,$M4),IF($G4="L",$M4,$N4),$B4,$D4))</f>
        <v>205.01383420511974</v>
      </c>
      <c r="AF4" s="74"/>
      <c r="AG4" s="74"/>
      <c r="AH4" s="194">
        <f>IF(AND(B4&gt;0,C4&gt;0,D4&gt;0),ABS(D4-B4)/200,"")</f>
        <v>0.9</v>
      </c>
      <c r="AI4" s="192">
        <f>IF(ISNONTEXT($AH4),B4,"")</f>
        <v>60</v>
      </c>
      <c r="AJ4" s="177">
        <f>IF(ISNONTEXT($AH4),AI4+$AH4,"")</f>
        <v>60.9</v>
      </c>
      <c r="AK4" s="177">
        <f t="shared" ref="AK4:CV4" si="0">IF(ISNONTEXT($AH4),AJ4+$AH4,"")</f>
        <v>61.8</v>
      </c>
      <c r="AL4" s="177">
        <f t="shared" si="0"/>
        <v>62.699999999999996</v>
      </c>
      <c r="AM4" s="177">
        <f t="shared" si="0"/>
        <v>63.599999999999994</v>
      </c>
      <c r="AN4" s="177">
        <f t="shared" si="0"/>
        <v>64.5</v>
      </c>
      <c r="AO4" s="177">
        <f t="shared" si="0"/>
        <v>65.400000000000006</v>
      </c>
      <c r="AP4" s="177">
        <f t="shared" si="0"/>
        <v>66.300000000000011</v>
      </c>
      <c r="AQ4" s="177">
        <f t="shared" si="0"/>
        <v>67.200000000000017</v>
      </c>
      <c r="AR4" s="177">
        <f t="shared" si="0"/>
        <v>68.100000000000023</v>
      </c>
      <c r="AS4" s="177">
        <f t="shared" si="0"/>
        <v>69.000000000000028</v>
      </c>
      <c r="AT4" s="177">
        <f t="shared" si="0"/>
        <v>69.900000000000034</v>
      </c>
      <c r="AU4" s="177">
        <f t="shared" si="0"/>
        <v>70.80000000000004</v>
      </c>
      <c r="AV4" s="177">
        <f t="shared" si="0"/>
        <v>71.700000000000045</v>
      </c>
      <c r="AW4" s="177">
        <f t="shared" si="0"/>
        <v>72.600000000000051</v>
      </c>
      <c r="AX4" s="177">
        <f t="shared" si="0"/>
        <v>73.500000000000057</v>
      </c>
      <c r="AY4" s="177">
        <f t="shared" si="0"/>
        <v>74.400000000000063</v>
      </c>
      <c r="AZ4" s="177">
        <f t="shared" si="0"/>
        <v>75.300000000000068</v>
      </c>
      <c r="BA4" s="177">
        <f t="shared" si="0"/>
        <v>76.200000000000074</v>
      </c>
      <c r="BB4" s="177">
        <f t="shared" si="0"/>
        <v>77.10000000000008</v>
      </c>
      <c r="BC4" s="177">
        <f t="shared" si="0"/>
        <v>78.000000000000085</v>
      </c>
      <c r="BD4" s="177">
        <f t="shared" si="0"/>
        <v>78.900000000000091</v>
      </c>
      <c r="BE4" s="177">
        <f t="shared" si="0"/>
        <v>79.800000000000097</v>
      </c>
      <c r="BF4" s="177">
        <f t="shared" si="0"/>
        <v>80.700000000000102</v>
      </c>
      <c r="BG4" s="177">
        <f t="shared" si="0"/>
        <v>81.600000000000108</v>
      </c>
      <c r="BH4" s="177">
        <f t="shared" si="0"/>
        <v>82.500000000000114</v>
      </c>
      <c r="BI4" s="177">
        <f t="shared" si="0"/>
        <v>83.400000000000119</v>
      </c>
      <c r="BJ4" s="177">
        <f t="shared" si="0"/>
        <v>84.300000000000125</v>
      </c>
      <c r="BK4" s="177">
        <f t="shared" si="0"/>
        <v>85.200000000000131</v>
      </c>
      <c r="BL4" s="177">
        <f t="shared" si="0"/>
        <v>86.100000000000136</v>
      </c>
      <c r="BM4" s="177">
        <f t="shared" si="0"/>
        <v>87.000000000000142</v>
      </c>
      <c r="BN4" s="177">
        <f t="shared" si="0"/>
        <v>87.900000000000148</v>
      </c>
      <c r="BO4" s="177">
        <f t="shared" si="0"/>
        <v>88.800000000000153</v>
      </c>
      <c r="BP4" s="177">
        <f t="shared" si="0"/>
        <v>89.700000000000159</v>
      </c>
      <c r="BQ4" s="177">
        <f t="shared" si="0"/>
        <v>90.600000000000165</v>
      </c>
      <c r="BR4" s="177">
        <f t="shared" si="0"/>
        <v>91.500000000000171</v>
      </c>
      <c r="BS4" s="177">
        <f t="shared" si="0"/>
        <v>92.400000000000176</v>
      </c>
      <c r="BT4" s="177">
        <f t="shared" si="0"/>
        <v>93.300000000000182</v>
      </c>
      <c r="BU4" s="177">
        <f t="shared" si="0"/>
        <v>94.200000000000188</v>
      </c>
      <c r="BV4" s="177">
        <f t="shared" si="0"/>
        <v>95.100000000000193</v>
      </c>
      <c r="BW4" s="177">
        <f t="shared" si="0"/>
        <v>96.000000000000199</v>
      </c>
      <c r="BX4" s="177">
        <f t="shared" si="0"/>
        <v>96.900000000000205</v>
      </c>
      <c r="BY4" s="177">
        <f t="shared" si="0"/>
        <v>97.80000000000021</v>
      </c>
      <c r="BZ4" s="177">
        <f t="shared" si="0"/>
        <v>98.700000000000216</v>
      </c>
      <c r="CA4" s="177">
        <f t="shared" si="0"/>
        <v>99.600000000000222</v>
      </c>
      <c r="CB4" s="177">
        <f t="shared" si="0"/>
        <v>100.50000000000023</v>
      </c>
      <c r="CC4" s="177">
        <f t="shared" si="0"/>
        <v>101.40000000000023</v>
      </c>
      <c r="CD4" s="177">
        <f t="shared" si="0"/>
        <v>102.30000000000024</v>
      </c>
      <c r="CE4" s="177">
        <f t="shared" si="0"/>
        <v>103.20000000000024</v>
      </c>
      <c r="CF4" s="177">
        <f t="shared" si="0"/>
        <v>104.10000000000025</v>
      </c>
      <c r="CG4" s="177">
        <f t="shared" si="0"/>
        <v>105.00000000000026</v>
      </c>
      <c r="CH4" s="177">
        <f t="shared" si="0"/>
        <v>105.90000000000026</v>
      </c>
      <c r="CI4" s="177">
        <f t="shared" si="0"/>
        <v>106.80000000000027</v>
      </c>
      <c r="CJ4" s="177">
        <f t="shared" si="0"/>
        <v>107.70000000000027</v>
      </c>
      <c r="CK4" s="177">
        <f t="shared" si="0"/>
        <v>108.60000000000028</v>
      </c>
      <c r="CL4" s="177">
        <f t="shared" si="0"/>
        <v>109.50000000000028</v>
      </c>
      <c r="CM4" s="177">
        <f t="shared" si="0"/>
        <v>110.40000000000029</v>
      </c>
      <c r="CN4" s="177">
        <f t="shared" si="0"/>
        <v>111.3000000000003</v>
      </c>
      <c r="CO4" s="177">
        <f t="shared" si="0"/>
        <v>112.2000000000003</v>
      </c>
      <c r="CP4" s="177">
        <f t="shared" si="0"/>
        <v>113.10000000000031</v>
      </c>
      <c r="CQ4" s="177">
        <f t="shared" si="0"/>
        <v>114.00000000000031</v>
      </c>
      <c r="CR4" s="177">
        <f t="shared" si="0"/>
        <v>114.90000000000032</v>
      </c>
      <c r="CS4" s="177">
        <f t="shared" si="0"/>
        <v>115.80000000000032</v>
      </c>
      <c r="CT4" s="177">
        <f t="shared" si="0"/>
        <v>116.70000000000033</v>
      </c>
      <c r="CU4" s="177">
        <f t="shared" si="0"/>
        <v>117.60000000000034</v>
      </c>
      <c r="CV4" s="177">
        <f t="shared" si="0"/>
        <v>118.50000000000034</v>
      </c>
      <c r="CW4" s="177">
        <f t="shared" ref="CW4:FH4" si="1">IF(ISNONTEXT($AH4),CV4+$AH4,"")</f>
        <v>119.40000000000035</v>
      </c>
      <c r="CX4" s="177">
        <f t="shared" si="1"/>
        <v>120.30000000000035</v>
      </c>
      <c r="CY4" s="177">
        <f t="shared" si="1"/>
        <v>121.20000000000036</v>
      </c>
      <c r="CZ4" s="177">
        <f t="shared" si="1"/>
        <v>122.10000000000036</v>
      </c>
      <c r="DA4" s="177">
        <f t="shared" si="1"/>
        <v>123.00000000000037</v>
      </c>
      <c r="DB4" s="177">
        <f t="shared" si="1"/>
        <v>123.90000000000038</v>
      </c>
      <c r="DC4" s="177">
        <f t="shared" si="1"/>
        <v>124.80000000000038</v>
      </c>
      <c r="DD4" s="177">
        <f t="shared" si="1"/>
        <v>125.70000000000039</v>
      </c>
      <c r="DE4" s="177">
        <f t="shared" si="1"/>
        <v>126.60000000000039</v>
      </c>
      <c r="DF4" s="177">
        <f t="shared" si="1"/>
        <v>127.5000000000004</v>
      </c>
      <c r="DG4" s="177">
        <f t="shared" si="1"/>
        <v>128.4000000000004</v>
      </c>
      <c r="DH4" s="177">
        <f t="shared" si="1"/>
        <v>129.30000000000041</v>
      </c>
      <c r="DI4" s="177">
        <f t="shared" si="1"/>
        <v>130.20000000000041</v>
      </c>
      <c r="DJ4" s="177">
        <f t="shared" si="1"/>
        <v>131.10000000000042</v>
      </c>
      <c r="DK4" s="177">
        <f t="shared" si="1"/>
        <v>132.00000000000043</v>
      </c>
      <c r="DL4" s="177">
        <f t="shared" si="1"/>
        <v>132.90000000000043</v>
      </c>
      <c r="DM4" s="177">
        <f t="shared" si="1"/>
        <v>133.80000000000044</v>
      </c>
      <c r="DN4" s="177">
        <f t="shared" si="1"/>
        <v>134.70000000000044</v>
      </c>
      <c r="DO4" s="177">
        <f t="shared" si="1"/>
        <v>135.60000000000045</v>
      </c>
      <c r="DP4" s="177">
        <f t="shared" si="1"/>
        <v>136.50000000000045</v>
      </c>
      <c r="DQ4" s="177">
        <f t="shared" si="1"/>
        <v>137.40000000000046</v>
      </c>
      <c r="DR4" s="177">
        <f t="shared" si="1"/>
        <v>138.30000000000047</v>
      </c>
      <c r="DS4" s="177">
        <f t="shared" si="1"/>
        <v>139.20000000000047</v>
      </c>
      <c r="DT4" s="177">
        <f t="shared" si="1"/>
        <v>140.10000000000048</v>
      </c>
      <c r="DU4" s="177">
        <f t="shared" si="1"/>
        <v>141.00000000000048</v>
      </c>
      <c r="DV4" s="177">
        <f t="shared" si="1"/>
        <v>141.90000000000049</v>
      </c>
      <c r="DW4" s="177">
        <f t="shared" si="1"/>
        <v>142.80000000000049</v>
      </c>
      <c r="DX4" s="177">
        <f t="shared" si="1"/>
        <v>143.7000000000005</v>
      </c>
      <c r="DY4" s="177">
        <f t="shared" si="1"/>
        <v>144.60000000000051</v>
      </c>
      <c r="DZ4" s="177">
        <f t="shared" si="1"/>
        <v>145.50000000000051</v>
      </c>
      <c r="EA4" s="177">
        <f t="shared" si="1"/>
        <v>146.40000000000052</v>
      </c>
      <c r="EB4" s="177">
        <f t="shared" si="1"/>
        <v>147.30000000000052</v>
      </c>
      <c r="EC4" s="177">
        <f t="shared" si="1"/>
        <v>148.20000000000053</v>
      </c>
      <c r="ED4" s="177">
        <f t="shared" si="1"/>
        <v>149.10000000000053</v>
      </c>
      <c r="EE4" s="177">
        <f t="shared" si="1"/>
        <v>150.00000000000054</v>
      </c>
      <c r="EF4" s="177">
        <f t="shared" si="1"/>
        <v>150.90000000000055</v>
      </c>
      <c r="EG4" s="177">
        <f t="shared" si="1"/>
        <v>151.80000000000055</v>
      </c>
      <c r="EH4" s="177">
        <f t="shared" si="1"/>
        <v>152.70000000000056</v>
      </c>
      <c r="EI4" s="177">
        <f t="shared" si="1"/>
        <v>153.60000000000056</v>
      </c>
      <c r="EJ4" s="177">
        <f t="shared" si="1"/>
        <v>154.50000000000057</v>
      </c>
      <c r="EK4" s="177">
        <f t="shared" si="1"/>
        <v>155.40000000000057</v>
      </c>
      <c r="EL4" s="177">
        <f t="shared" si="1"/>
        <v>156.30000000000058</v>
      </c>
      <c r="EM4" s="177">
        <f t="shared" si="1"/>
        <v>157.20000000000059</v>
      </c>
      <c r="EN4" s="177">
        <f t="shared" si="1"/>
        <v>158.10000000000059</v>
      </c>
      <c r="EO4" s="177">
        <f t="shared" si="1"/>
        <v>159.0000000000006</v>
      </c>
      <c r="EP4" s="177">
        <f t="shared" si="1"/>
        <v>159.9000000000006</v>
      </c>
      <c r="EQ4" s="177">
        <f t="shared" si="1"/>
        <v>160.80000000000061</v>
      </c>
      <c r="ER4" s="177">
        <f t="shared" si="1"/>
        <v>161.70000000000061</v>
      </c>
      <c r="ES4" s="177">
        <f t="shared" si="1"/>
        <v>162.60000000000062</v>
      </c>
      <c r="ET4" s="177">
        <f t="shared" si="1"/>
        <v>163.50000000000063</v>
      </c>
      <c r="EU4" s="177">
        <f t="shared" si="1"/>
        <v>164.40000000000063</v>
      </c>
      <c r="EV4" s="177">
        <f t="shared" si="1"/>
        <v>165.30000000000064</v>
      </c>
      <c r="EW4" s="177">
        <f t="shared" si="1"/>
        <v>166.20000000000064</v>
      </c>
      <c r="EX4" s="177">
        <f t="shared" si="1"/>
        <v>167.10000000000065</v>
      </c>
      <c r="EY4" s="177">
        <f t="shared" si="1"/>
        <v>168.00000000000065</v>
      </c>
      <c r="EZ4" s="177">
        <f t="shared" si="1"/>
        <v>168.90000000000066</v>
      </c>
      <c r="FA4" s="177">
        <f t="shared" si="1"/>
        <v>169.80000000000067</v>
      </c>
      <c r="FB4" s="177">
        <f t="shared" si="1"/>
        <v>170.70000000000067</v>
      </c>
      <c r="FC4" s="177">
        <f t="shared" si="1"/>
        <v>171.60000000000068</v>
      </c>
      <c r="FD4" s="177">
        <f t="shared" si="1"/>
        <v>172.50000000000068</v>
      </c>
      <c r="FE4" s="177">
        <f t="shared" si="1"/>
        <v>173.40000000000069</v>
      </c>
      <c r="FF4" s="177">
        <f t="shared" si="1"/>
        <v>174.30000000000069</v>
      </c>
      <c r="FG4" s="177">
        <f t="shared" si="1"/>
        <v>175.2000000000007</v>
      </c>
      <c r="FH4" s="177">
        <f t="shared" si="1"/>
        <v>176.1000000000007</v>
      </c>
      <c r="FI4" s="177">
        <f t="shared" ref="FI4:HT4" si="2">IF(ISNONTEXT($AH4),FH4+$AH4,"")</f>
        <v>177.00000000000071</v>
      </c>
      <c r="FJ4" s="177">
        <f t="shared" si="2"/>
        <v>177.90000000000072</v>
      </c>
      <c r="FK4" s="177">
        <f t="shared" si="2"/>
        <v>178.80000000000072</v>
      </c>
      <c r="FL4" s="177">
        <f t="shared" si="2"/>
        <v>179.70000000000073</v>
      </c>
      <c r="FM4" s="177">
        <f t="shared" si="2"/>
        <v>180.60000000000073</v>
      </c>
      <c r="FN4" s="177">
        <f t="shared" si="2"/>
        <v>181.50000000000074</v>
      </c>
      <c r="FO4" s="177">
        <f t="shared" si="2"/>
        <v>182.40000000000074</v>
      </c>
      <c r="FP4" s="177">
        <f t="shared" si="2"/>
        <v>183.30000000000075</v>
      </c>
      <c r="FQ4" s="177">
        <f t="shared" si="2"/>
        <v>184.20000000000076</v>
      </c>
      <c r="FR4" s="177">
        <f t="shared" si="2"/>
        <v>185.10000000000076</v>
      </c>
      <c r="FS4" s="177">
        <f t="shared" si="2"/>
        <v>186.00000000000077</v>
      </c>
      <c r="FT4" s="177">
        <f t="shared" si="2"/>
        <v>186.90000000000077</v>
      </c>
      <c r="FU4" s="177">
        <f t="shared" si="2"/>
        <v>187.80000000000078</v>
      </c>
      <c r="FV4" s="177">
        <f t="shared" si="2"/>
        <v>188.70000000000078</v>
      </c>
      <c r="FW4" s="177">
        <f t="shared" si="2"/>
        <v>189.60000000000079</v>
      </c>
      <c r="FX4" s="177">
        <f t="shared" si="2"/>
        <v>190.5000000000008</v>
      </c>
      <c r="FY4" s="177">
        <f t="shared" si="2"/>
        <v>191.4000000000008</v>
      </c>
      <c r="FZ4" s="177">
        <f t="shared" si="2"/>
        <v>192.30000000000081</v>
      </c>
      <c r="GA4" s="177">
        <f t="shared" si="2"/>
        <v>193.20000000000081</v>
      </c>
      <c r="GB4" s="177">
        <f t="shared" si="2"/>
        <v>194.10000000000082</v>
      </c>
      <c r="GC4" s="177">
        <f t="shared" si="2"/>
        <v>195.00000000000082</v>
      </c>
      <c r="GD4" s="177">
        <f t="shared" si="2"/>
        <v>195.90000000000083</v>
      </c>
      <c r="GE4" s="177">
        <f t="shared" si="2"/>
        <v>196.80000000000084</v>
      </c>
      <c r="GF4" s="177">
        <f t="shared" si="2"/>
        <v>197.70000000000084</v>
      </c>
      <c r="GG4" s="177">
        <f t="shared" si="2"/>
        <v>198.60000000000085</v>
      </c>
      <c r="GH4" s="177">
        <f t="shared" si="2"/>
        <v>199.50000000000085</v>
      </c>
      <c r="GI4" s="177">
        <f t="shared" si="2"/>
        <v>200.40000000000086</v>
      </c>
      <c r="GJ4" s="177">
        <f t="shared" si="2"/>
        <v>201.30000000000086</v>
      </c>
      <c r="GK4" s="177">
        <f t="shared" si="2"/>
        <v>202.20000000000087</v>
      </c>
      <c r="GL4" s="177">
        <f t="shared" si="2"/>
        <v>203.10000000000088</v>
      </c>
      <c r="GM4" s="177">
        <f t="shared" si="2"/>
        <v>204.00000000000088</v>
      </c>
      <c r="GN4" s="177">
        <f t="shared" si="2"/>
        <v>204.90000000000089</v>
      </c>
      <c r="GO4" s="177">
        <f t="shared" si="2"/>
        <v>205.80000000000089</v>
      </c>
      <c r="GP4" s="177">
        <f t="shared" si="2"/>
        <v>206.7000000000009</v>
      </c>
      <c r="GQ4" s="177">
        <f t="shared" si="2"/>
        <v>207.6000000000009</v>
      </c>
      <c r="GR4" s="177">
        <f t="shared" si="2"/>
        <v>208.50000000000091</v>
      </c>
      <c r="GS4" s="177">
        <f t="shared" si="2"/>
        <v>209.40000000000092</v>
      </c>
      <c r="GT4" s="177">
        <f t="shared" si="2"/>
        <v>210.30000000000092</v>
      </c>
      <c r="GU4" s="177">
        <f t="shared" si="2"/>
        <v>211.20000000000093</v>
      </c>
      <c r="GV4" s="177">
        <f t="shared" si="2"/>
        <v>212.10000000000093</v>
      </c>
      <c r="GW4" s="177">
        <f t="shared" si="2"/>
        <v>213.00000000000094</v>
      </c>
      <c r="GX4" s="177">
        <f t="shared" si="2"/>
        <v>213.90000000000094</v>
      </c>
      <c r="GY4" s="177">
        <f t="shared" si="2"/>
        <v>214.80000000000095</v>
      </c>
      <c r="GZ4" s="177">
        <f t="shared" si="2"/>
        <v>215.70000000000095</v>
      </c>
      <c r="HA4" s="177">
        <f t="shared" si="2"/>
        <v>216.60000000000096</v>
      </c>
      <c r="HB4" s="177">
        <f t="shared" si="2"/>
        <v>217.50000000000097</v>
      </c>
      <c r="HC4" s="177">
        <f t="shared" si="2"/>
        <v>218.40000000000097</v>
      </c>
      <c r="HD4" s="177">
        <f t="shared" si="2"/>
        <v>219.30000000000098</v>
      </c>
      <c r="HE4" s="177">
        <f t="shared" si="2"/>
        <v>220.20000000000098</v>
      </c>
      <c r="HF4" s="177">
        <f t="shared" si="2"/>
        <v>221.10000000000099</v>
      </c>
      <c r="HG4" s="177">
        <f t="shared" si="2"/>
        <v>222.00000000000099</v>
      </c>
      <c r="HH4" s="177">
        <f t="shared" si="2"/>
        <v>222.900000000001</v>
      </c>
      <c r="HI4" s="177">
        <f t="shared" si="2"/>
        <v>223.80000000000101</v>
      </c>
      <c r="HJ4" s="177">
        <f t="shared" si="2"/>
        <v>224.70000000000101</v>
      </c>
      <c r="HK4" s="177">
        <f t="shared" si="2"/>
        <v>225.60000000000102</v>
      </c>
      <c r="HL4" s="177">
        <f t="shared" si="2"/>
        <v>226.50000000000102</v>
      </c>
      <c r="HM4" s="177">
        <f t="shared" si="2"/>
        <v>227.40000000000103</v>
      </c>
      <c r="HN4" s="177">
        <f t="shared" si="2"/>
        <v>228.30000000000103</v>
      </c>
      <c r="HO4" s="177">
        <f t="shared" si="2"/>
        <v>229.20000000000104</v>
      </c>
      <c r="HP4" s="177">
        <f t="shared" si="2"/>
        <v>230.10000000000105</v>
      </c>
      <c r="HQ4" s="177">
        <f t="shared" si="2"/>
        <v>231.00000000000105</v>
      </c>
      <c r="HR4" s="177">
        <f t="shared" si="2"/>
        <v>231.90000000000106</v>
      </c>
      <c r="HS4" s="177">
        <f t="shared" si="2"/>
        <v>232.80000000000106</v>
      </c>
      <c r="HT4" s="177">
        <f t="shared" si="2"/>
        <v>233.70000000000107</v>
      </c>
      <c r="HU4" s="177">
        <f t="shared" ref="HU4:HZ4" si="3">IF(ISNONTEXT($AH4),HT4+$AH4,"")</f>
        <v>234.60000000000107</v>
      </c>
      <c r="HV4" s="177">
        <f t="shared" si="3"/>
        <v>235.50000000000108</v>
      </c>
      <c r="HW4" s="177">
        <f t="shared" si="3"/>
        <v>236.40000000000109</v>
      </c>
      <c r="HX4" s="177">
        <f t="shared" si="3"/>
        <v>237.30000000000109</v>
      </c>
      <c r="HY4" s="177">
        <f t="shared" si="3"/>
        <v>238.2000000000011</v>
      </c>
      <c r="HZ4" s="177">
        <f t="shared" si="3"/>
        <v>239.1000000000011</v>
      </c>
      <c r="IA4" s="192">
        <f>IF(ISNONTEXT($AH4),D4-0.001,"")</f>
        <v>239.999</v>
      </c>
      <c r="IB4" s="193">
        <f t="shared" ref="IB4:JG4" si="4">IF(ISNONTEXT($Q4),IF($G4="R",_xlfn.BETA.DIST(AI4,$M4,$N4,FALSE,$B4,$D4),_xlfn.BETA.DIST(AI4,$N4,$M4,FALSE,$B4,$D4)),NA())</f>
        <v>0</v>
      </c>
      <c r="IC4" s="193">
        <f t="shared" si="4"/>
        <v>6.9836706451630363E-5</v>
      </c>
      <c r="ID4" s="193">
        <f t="shared" si="4"/>
        <v>1.9456516406249967E-4</v>
      </c>
      <c r="IE4" s="193">
        <f t="shared" si="4"/>
        <v>3.5205059356209934E-4</v>
      </c>
      <c r="IF4" s="193">
        <f t="shared" si="4"/>
        <v>5.3380510324048587E-4</v>
      </c>
      <c r="IG4" s="193">
        <f t="shared" si="4"/>
        <v>7.3465486838336527E-4</v>
      </c>
      <c r="IH4" s="193">
        <f t="shared" si="4"/>
        <v>9.5094759777825067E-4</v>
      </c>
      <c r="II4" s="193">
        <f t="shared" si="4"/>
        <v>1.1798953983468475E-3</v>
      </c>
      <c r="IJ4" s="193">
        <f t="shared" si="4"/>
        <v>1.4192640000000047E-3</v>
      </c>
      <c r="IK4" s="193">
        <f t="shared" si="4"/>
        <v>1.6672026280915252E-3</v>
      </c>
      <c r="IL4" s="193">
        <f t="shared" si="4"/>
        <v>1.9221413571625591E-3</v>
      </c>
      <c r="IM4" s="193">
        <f t="shared" si="4"/>
        <v>2.1827246877764621E-3</v>
      </c>
      <c r="IN4" s="193">
        <f t="shared" si="4"/>
        <v>2.4477662205629244E-3</v>
      </c>
      <c r="IO4" s="193">
        <f t="shared" si="4"/>
        <v>2.7162164082067874E-3</v>
      </c>
      <c r="IP4" s="193">
        <f t="shared" si="4"/>
        <v>2.9871388243808373E-3</v>
      </c>
      <c r="IQ4" s="193">
        <f t="shared" si="4"/>
        <v>3.2596922062817662E-3</v>
      </c>
      <c r="IR4" s="193">
        <f t="shared" si="4"/>
        <v>3.5331165435501378E-3</v>
      </c>
      <c r="IS4" s="193">
        <f t="shared" si="4"/>
        <v>3.806722083879166E-3</v>
      </c>
      <c r="IT4" s="193">
        <f t="shared" si="4"/>
        <v>4.0798804921875244E-3</v>
      </c>
      <c r="IU4" s="193">
        <f t="shared" si="4"/>
        <v>4.3520176333624004E-3</v>
      </c>
      <c r="IV4" s="193">
        <f t="shared" si="4"/>
        <v>4.6226076015164789E-3</v>
      </c>
      <c r="IW4" s="193">
        <f t="shared" si="4"/>
        <v>4.8911677217810577E-3</v>
      </c>
      <c r="IX4" s="193">
        <f t="shared" si="4"/>
        <v>5.1572543218014666E-3</v>
      </c>
      <c r="IY4" s="193">
        <f t="shared" si="4"/>
        <v>5.4204591202497137E-3</v>
      </c>
      <c r="IZ4" s="193">
        <f t="shared" si="4"/>
        <v>5.6804061156900025E-3</v>
      </c>
      <c r="JA4" s="193">
        <f t="shared" si="4"/>
        <v>5.9367488854465533E-3</v>
      </c>
      <c r="JB4" s="193">
        <f t="shared" si="4"/>
        <v>6.1891682236417302E-3</v>
      </c>
      <c r="JC4" s="193">
        <f t="shared" si="4"/>
        <v>6.4373700622530582E-3</v>
      </c>
      <c r="JD4" s="193">
        <f t="shared" si="4"/>
        <v>6.6810836302199144E-3</v>
      </c>
      <c r="JE4" s="193">
        <f t="shared" si="4"/>
        <v>6.9200598142476321E-3</v>
      </c>
      <c r="JF4" s="193">
        <f t="shared" si="4"/>
        <v>7.1540696916680673E-3</v>
      </c>
      <c r="JG4" s="193">
        <f t="shared" si="4"/>
        <v>7.3829032109946711E-3</v>
      </c>
      <c r="JH4" s="193">
        <f t="shared" ref="JH4:KM4" si="5">IF(ISNONTEXT($Q4),IF($G4="R",_xlfn.BETA.DIST(BO4,$M4,$N4,FALSE,$B4,$D4),_xlfn.BETA.DIST(BO4,$N4,$M4,FALSE,$B4,$D4)),NA())</f>
        <v>7.6063680000000395E-3</v>
      </c>
      <c r="JI4" s="193">
        <f t="shared" si="5"/>
        <v>7.8242882844982951E-3</v>
      </c>
      <c r="JJ4" s="193">
        <f t="shared" si="5"/>
        <v>8.0365039037207566E-3</v>
      </c>
      <c r="JK4" s="193">
        <f t="shared" si="5"/>
        <v>8.2428694103730601E-3</v>
      </c>
      <c r="JL4" s="193">
        <f t="shared" si="5"/>
        <v>8.4432532452619231E-3</v>
      </c>
      <c r="JM4" s="193">
        <f t="shared" si="5"/>
        <v>8.6375369778624693E-3</v>
      </c>
      <c r="JN4" s="193">
        <f t="shared" si="5"/>
        <v>8.825614605425804E-3</v>
      </c>
      <c r="JO4" s="193">
        <f t="shared" si="5"/>
        <v>9.0073919042504176E-3</v>
      </c>
      <c r="JP4" s="193">
        <f t="shared" si="5"/>
        <v>9.1827858275991773E-3</v>
      </c>
      <c r="JQ4" s="193">
        <f t="shared" si="5"/>
        <v>9.3517239454662237E-3</v>
      </c>
      <c r="JR4" s="193">
        <f t="shared" si="5"/>
        <v>9.514143922009527E-3</v>
      </c>
      <c r="JS4" s="193">
        <f t="shared" si="5"/>
        <v>9.6699930269848345E-3</v>
      </c>
      <c r="JT4" s="193">
        <f t="shared" si="5"/>
        <v>9.8192276779604671E-3</v>
      </c>
      <c r="JU4" s="193">
        <f t="shared" si="5"/>
        <v>9.9618130104728794E-3</v>
      </c>
      <c r="JV4" s="193">
        <f t="shared" si="5"/>
        <v>1.0097722473610463E-2</v>
      </c>
      <c r="JW4" s="193">
        <f t="shared" si="5"/>
        <v>1.0226937448795805E-2</v>
      </c>
      <c r="JX4" s="193">
        <f t="shared" si="5"/>
        <v>1.0349446889781925E-2</v>
      </c>
      <c r="JY4" s="193">
        <f t="shared" si="5"/>
        <v>1.0465246982091288E-2</v>
      </c>
      <c r="JZ4" s="193">
        <f t="shared" si="5"/>
        <v>1.0574340820312535E-2</v>
      </c>
      <c r="KA4" s="193">
        <f t="shared" si="5"/>
        <v>1.0676738101832801E-2</v>
      </c>
      <c r="KB4" s="193">
        <f t="shared" si="5"/>
        <v>1.0772454835726589E-2</v>
      </c>
      <c r="KC4" s="193">
        <f t="shared" si="5"/>
        <v>1.0861513065648079E-2</v>
      </c>
      <c r="KD4" s="193">
        <f t="shared" si="5"/>
        <v>1.094394060568501E-2</v>
      </c>
      <c r="KE4" s="193">
        <f t="shared" si="5"/>
        <v>1.1019770788230663E-2</v>
      </c>
      <c r="KF4" s="193">
        <f t="shared" si="5"/>
        <v>1.1089042223017848E-2</v>
      </c>
      <c r="KG4" s="193">
        <f t="shared" si="5"/>
        <v>1.1151798566536522E-2</v>
      </c>
      <c r="KH4" s="193">
        <f t="shared" si="5"/>
        <v>1.1208088301125928E-2</v>
      </c>
      <c r="KI4" s="193">
        <f t="shared" si="5"/>
        <v>1.1257964523094039E-2</v>
      </c>
      <c r="KJ4" s="193">
        <f t="shared" si="5"/>
        <v>1.1301484739272631E-2</v>
      </c>
      <c r="KK4" s="193">
        <f t="shared" si="5"/>
        <v>1.1338710671465926E-2</v>
      </c>
      <c r="KL4" s="193">
        <f t="shared" si="5"/>
        <v>1.1369708068295667E-2</v>
      </c>
      <c r="KM4" s="193">
        <f t="shared" si="5"/>
        <v>1.1394546523985638E-2</v>
      </c>
      <c r="KN4" s="193">
        <f t="shared" ref="KN4:LS4" si="6">IF(ISNONTEXT($Q4),IF($G4="R",_xlfn.BETA.DIST(CU4,$M4,$N4,FALSE,$B4,$D4),_xlfn.BETA.DIST(CU4,$N4,$M4,FALSE,$B4,$D4)),NA())</f>
        <v>1.1413299303665168E-2</v>
      </c>
      <c r="KO4" s="193">
        <f t="shared" si="6"/>
        <v>1.1426043174803965E-2</v>
      </c>
      <c r="KP4" s="193">
        <f t="shared" si="6"/>
        <v>1.1432858244420531E-2</v>
      </c>
      <c r="KQ4" s="193">
        <f t="shared" si="6"/>
        <v>1.1433827801733411E-2</v>
      </c>
      <c r="KR4" s="193">
        <f t="shared" si="6"/>
        <v>1.1429038165949073E-2</v>
      </c>
      <c r="KS4" s="193">
        <f t="shared" si="6"/>
        <v>1.1418578538902749E-2</v>
      </c>
      <c r="KT4" s="193">
        <f t="shared" si="6"/>
        <v>1.1402540862288821E-2</v>
      </c>
      <c r="KU4" s="193">
        <f t="shared" si="6"/>
        <v>1.1381019679236045E-2</v>
      </c>
      <c r="KV4" s="193">
        <f t="shared" si="6"/>
        <v>1.1354111999999993E-2</v>
      </c>
      <c r="KW4" s="193">
        <f t="shared" si="6"/>
        <v>1.1321917171560595E-2</v>
      </c>
      <c r="KX4" s="193">
        <f t="shared" si="6"/>
        <v>1.1284536750927075E-2</v>
      </c>
      <c r="KY4" s="193">
        <f t="shared" si="6"/>
        <v>1.1242074381965665E-2</v>
      </c>
      <c r="KZ4" s="193">
        <f t="shared" si="6"/>
        <v>1.1194635675577588E-2</v>
      </c>
      <c r="LA4" s="193">
        <f t="shared" si="6"/>
        <v>1.1142328093065916E-2</v>
      </c>
      <c r="LB4" s="193">
        <f t="shared" si="6"/>
        <v>1.1085260832540144E-2</v>
      </c>
      <c r="LC4" s="193">
        <f t="shared" si="6"/>
        <v>1.102354471821684E-2</v>
      </c>
      <c r="LD4" s="193">
        <f t="shared" si="6"/>
        <v>1.0957292092483407E-2</v>
      </c>
      <c r="LE4" s="193">
        <f t="shared" si="6"/>
        <v>1.0886616710600103E-2</v>
      </c>
      <c r="LF4" s="193">
        <f t="shared" si="6"/>
        <v>1.0811633637922988E-2</v>
      </c>
      <c r="LG4" s="193">
        <f t="shared" si="6"/>
        <v>1.0732459149537315E-2</v>
      </c>
      <c r="LH4" s="193">
        <f t="shared" si="6"/>
        <v>1.0649210632197457E-2</v>
      </c>
      <c r="LI4" s="193">
        <f t="shared" si="6"/>
        <v>1.0562006488475273E-2</v>
      </c>
      <c r="LJ4" s="193">
        <f t="shared" si="6"/>
        <v>1.0470966043024544E-2</v>
      </c>
      <c r="LK4" s="193">
        <f t="shared" si="6"/>
        <v>1.0376209450874151E-2</v>
      </c>
      <c r="LL4" s="193">
        <f t="shared" si="6"/>
        <v>1.0277857607667591E-2</v>
      </c>
      <c r="LM4" s="193">
        <f t="shared" si="6"/>
        <v>1.0176032061770816E-2</v>
      </c>
      <c r="LN4" s="193">
        <f t="shared" si="6"/>
        <v>1.0070854928174697E-2</v>
      </c>
      <c r="LO4" s="193">
        <f t="shared" si="6"/>
        <v>9.9624488041221947E-3</v>
      </c>
      <c r="LP4" s="193">
        <f t="shared" si="6"/>
        <v>9.8509366863941336E-3</v>
      </c>
      <c r="LQ4" s="193">
        <f t="shared" si="6"/>
        <v>9.7364418901907286E-3</v>
      </c>
      <c r="LR4" s="193">
        <f t="shared" si="6"/>
        <v>9.6190879695494096E-3</v>
      </c>
      <c r="LS4" s="193">
        <f t="shared" si="6"/>
        <v>9.4989986392422995E-3</v>
      </c>
      <c r="LT4" s="193">
        <f t="shared" ref="LT4:LW4" si="7">IF(ISNONTEXT($Q4),IF($G4="R",_xlfn.BETA.DIST(EA4,$M4,$N4,FALSE,$B4,$D4),_xlfn.BETA.DIST(EA4,$N4,$M4,FALSE,$B4,$D4)),NA())</f>
        <v>9.3762976980997538E-3</v>
      </c>
      <c r="LU4" s="193">
        <f t="shared" si="7"/>
        <v>9.2511089537087032E-3</v>
      </c>
      <c r="LV4" s="193">
        <f t="shared" si="7"/>
        <v>9.123556148437427E-3</v>
      </c>
      <c r="LW4" s="193">
        <f t="shared" si="7"/>
        <v>8.9937628867402843E-3</v>
      </c>
      <c r="LX4" s="193">
        <f t="shared" ref="LX4:OI4" si="8">IF(ISNONTEXT($Q4),IF($G4="R",_xlfn.BETA.DIST(EE4,$M4,$N4,FALSE,$B4,$D4),_xlfn.BETA.DIST(EE4,$N4,$M4,FALSE,$B4,$D4)),NA())</f>
        <v>8.8618525636985183E-3</v>
      </c>
      <c r="LY4" s="193">
        <f t="shared" si="8"/>
        <v>8.7279482947550686E-3</v>
      </c>
      <c r="LZ4" s="193">
        <f t="shared" si="8"/>
        <v>8.5921728466033208E-3</v>
      </c>
      <c r="MA4" s="193">
        <f t="shared" si="8"/>
        <v>8.4546485691917271E-3</v>
      </c>
      <c r="MB4" s="193">
        <f t="shared" si="8"/>
        <v>8.3154973288076146E-3</v>
      </c>
      <c r="MC4" s="193">
        <f t="shared" si="8"/>
        <v>8.1748404422055908E-3</v>
      </c>
      <c r="MD4" s="193">
        <f t="shared" si="8"/>
        <v>8.0327986117470565E-3</v>
      </c>
      <c r="ME4" s="193">
        <f t="shared" si="8"/>
        <v>7.8894918615191323E-3</v>
      </c>
      <c r="MF4" s="193">
        <f t="shared" si="8"/>
        <v>7.7450394744025142E-3</v>
      </c>
      <c r="MG4" s="193">
        <f t="shared" si="8"/>
        <v>7.5995599300590017E-3</v>
      </c>
      <c r="MH4" s="193">
        <f t="shared" si="8"/>
        <v>7.4531708438110239E-3</v>
      </c>
      <c r="MI4" s="193">
        <f t="shared" si="8"/>
        <v>7.3059889063862111E-3</v>
      </c>
      <c r="MJ4" s="193">
        <f t="shared" si="8"/>
        <v>7.1581298245015209E-3</v>
      </c>
      <c r="MK4" s="193">
        <f t="shared" si="8"/>
        <v>7.00970826226227E-3</v>
      </c>
      <c r="ML4" s="193">
        <f t="shared" si="8"/>
        <v>6.8608377833525528E-3</v>
      </c>
      <c r="MM4" s="193">
        <f t="shared" si="8"/>
        <v>6.7116307939943769E-3</v>
      </c>
      <c r="MN4" s="193">
        <f t="shared" si="8"/>
        <v>6.56219848665385E-3</v>
      </c>
      <c r="MO4" s="193">
        <f t="shared" si="8"/>
        <v>6.4126507844734478E-3</v>
      </c>
      <c r="MP4" s="193">
        <f t="shared" si="8"/>
        <v>6.2630962864104606E-3</v>
      </c>
      <c r="MQ4" s="193">
        <f t="shared" si="8"/>
        <v>6.1136422130621598E-3</v>
      </c>
      <c r="MR4" s="193">
        <f t="shared" si="8"/>
        <v>5.9643943531593156E-3</v>
      </c>
      <c r="MS4" s="193">
        <f t="shared" si="8"/>
        <v>5.8154570107100539E-3</v>
      </c>
      <c r="MT4" s="193">
        <f t="shared" si="8"/>
        <v>5.666932952777046E-3</v>
      </c>
      <c r="MU4" s="193">
        <f t="shared" si="8"/>
        <v>5.5189233578713352E-3</v>
      </c>
      <c r="MV4" s="193">
        <f t="shared" si="8"/>
        <v>5.3715277649470086E-3</v>
      </c>
      <c r="MW4" s="193">
        <f t="shared" si="8"/>
        <v>5.2248440229812664E-3</v>
      </c>
      <c r="MX4" s="193">
        <f t="shared" si="8"/>
        <v>5.0789682411251239E-3</v>
      </c>
      <c r="MY4" s="193">
        <f t="shared" si="8"/>
        <v>4.9339947394104978E-3</v>
      </c>
      <c r="MZ4" s="193">
        <f t="shared" si="8"/>
        <v>4.7900159999998883E-3</v>
      </c>
      <c r="NA4" s="193">
        <f t="shared" si="8"/>
        <v>4.6471226189653504E-3</v>
      </c>
      <c r="NB4" s="193">
        <f t="shared" si="8"/>
        <v>4.5054032585839874E-3</v>
      </c>
      <c r="NC4" s="193">
        <f t="shared" si="8"/>
        <v>4.3649446001375446E-3</v>
      </c>
      <c r="ND4" s="193">
        <f t="shared" si="8"/>
        <v>4.2258312972041495E-3</v>
      </c>
      <c r="NE4" s="193">
        <f t="shared" si="8"/>
        <v>4.0881459294306423E-3</v>
      </c>
      <c r="NF4" s="193">
        <f t="shared" si="8"/>
        <v>3.9519689567743274E-3</v>
      </c>
      <c r="NG4" s="193">
        <f t="shared" si="8"/>
        <v>3.8173786742033331E-3</v>
      </c>
      <c r="NH4" s="193">
        <f t="shared" si="8"/>
        <v>3.6844511668451714E-3</v>
      </c>
      <c r="NI4" s="193">
        <f t="shared" si="8"/>
        <v>3.5532602655733159E-3</v>
      </c>
      <c r="NJ4" s="193">
        <f t="shared" si="8"/>
        <v>3.423877503022088E-3</v>
      </c>
      <c r="NK4" s="193">
        <f t="shared" si="8"/>
        <v>3.2963720700203598E-3</v>
      </c>
      <c r="NL4" s="193">
        <f t="shared" si="8"/>
        <v>3.1708107724348956E-3</v>
      </c>
      <c r="NM4" s="193">
        <f t="shared" si="8"/>
        <v>3.047257988414427E-3</v>
      </c>
      <c r="NN4" s="193">
        <f t="shared" si="8"/>
        <v>2.9257756260259288E-3</v>
      </c>
      <c r="NO4" s="193">
        <f t="shared" si="8"/>
        <v>2.8064230812746794E-3</v>
      </c>
      <c r="NP4" s="193">
        <f t="shared" si="8"/>
        <v>2.6892571965000784E-3</v>
      </c>
      <c r="NQ4" s="193">
        <f t="shared" si="8"/>
        <v>2.574332219139319E-3</v>
      </c>
      <c r="NR4" s="193">
        <f t="shared" si="8"/>
        <v>2.4616997608514048E-3</v>
      </c>
      <c r="NS4" s="193">
        <f t="shared" si="8"/>
        <v>2.3514087569940288E-3</v>
      </c>
      <c r="NT4" s="193">
        <f t="shared" si="8"/>
        <v>2.2435054264462518E-3</v>
      </c>
      <c r="NU4" s="193">
        <f t="shared" si="8"/>
        <v>2.1380332317699458E-3</v>
      </c>
      <c r="NV4" s="193">
        <f t="shared" si="8"/>
        <v>2.0350328397033329E-3</v>
      </c>
      <c r="NW4" s="193">
        <f t="shared" si="8"/>
        <v>1.9345420819800022E-3</v>
      </c>
      <c r="NX4" s="193">
        <f t="shared" si="8"/>
        <v>1.8365959164671126E-3</v>
      </c>
      <c r="NY4" s="193">
        <f t="shared" si="8"/>
        <v>1.7412263886165103E-3</v>
      </c>
      <c r="NZ4" s="193">
        <f t="shared" si="8"/>
        <v>1.6484625932228322E-3</v>
      </c>
      <c r="OA4" s="193">
        <f t="shared" si="8"/>
        <v>1.5583306364826985E-3</v>
      </c>
      <c r="OB4" s="193">
        <f t="shared" si="8"/>
        <v>1.4708535983493491E-3</v>
      </c>
      <c r="OC4" s="193">
        <f t="shared" si="8"/>
        <v>1.386051495177188E-3</v>
      </c>
      <c r="OD4" s="193">
        <f t="shared" si="8"/>
        <v>1.303941242650847E-3</v>
      </c>
      <c r="OE4" s="193">
        <f t="shared" si="8"/>
        <v>1.2245366189935724E-3</v>
      </c>
      <c r="OF4" s="193">
        <f t="shared" si="8"/>
        <v>1.147848228449818E-3</v>
      </c>
      <c r="OG4" s="193">
        <f t="shared" si="8"/>
        <v>1.0738834650371261E-3</v>
      </c>
      <c r="OH4" s="193">
        <f t="shared" si="8"/>
        <v>1.0026464765624317E-3</v>
      </c>
      <c r="OI4" s="193">
        <f t="shared" si="8"/>
        <v>9.3413812889813191E-4</v>
      </c>
      <c r="OJ4" s="193">
        <f t="shared" ref="OJ4:PT4" si="9">IF(ISNONTEXT($Q4),IF($G4="R",_xlfn.BETA.DIST(GQ4,$M4,$N4,FALSE,$B4,$D4),_xlfn.BETA.DIST(GQ4,$N4,$M4,FALSE,$B4,$D4)),NA())</f>
        <v>8.6835597051334223E-4</v>
      </c>
      <c r="OK4" s="193">
        <f t="shared" si="9"/>
        <v>8.0529419725587973E-4</v>
      </c>
      <c r="OL4" s="193">
        <f t="shared" si="9"/>
        <v>7.4494361738062012E-4</v>
      </c>
      <c r="OM4" s="193">
        <f t="shared" si="9"/>
        <v>6.8729161682002933E-4</v>
      </c>
      <c r="ON4" s="193">
        <f t="shared" si="9"/>
        <v>6.3232212469273123E-4</v>
      </c>
      <c r="OO4" s="193">
        <f t="shared" si="9"/>
        <v>5.8001557904609072E-4</v>
      </c>
      <c r="OP4" s="193">
        <f t="shared" si="9"/>
        <v>5.3034889282889267E-4</v>
      </c>
      <c r="OQ4" s="193">
        <f t="shared" si="9"/>
        <v>4.832954200903114E-4</v>
      </c>
      <c r="OR4" s="193">
        <f t="shared" si="9"/>
        <v>4.3882492240141668E-4</v>
      </c>
      <c r="OS4" s="193">
        <f t="shared" si="9"/>
        <v>3.9690353549560678E-4</v>
      </c>
      <c r="OT4" s="193">
        <f t="shared" si="9"/>
        <v>3.5749373612439279E-4</v>
      </c>
      <c r="OU4" s="193">
        <f t="shared" si="9"/>
        <v>3.2055430912509219E-4</v>
      </c>
      <c r="OV4" s="193">
        <f t="shared" si="9"/>
        <v>2.8604031469703595E-4</v>
      </c>
      <c r="OW4" s="193">
        <f t="shared" si="9"/>
        <v>2.5390305588299906E-4</v>
      </c>
      <c r="OX4" s="193">
        <f t="shared" si="9"/>
        <v>2.2409004625261627E-4</v>
      </c>
      <c r="OY4" s="193">
        <f t="shared" si="9"/>
        <v>1.9654497778465025E-4</v>
      </c>
      <c r="OZ4" s="193">
        <f t="shared" si="9"/>
        <v>1.712076889450268E-4</v>
      </c>
      <c r="PA4" s="193">
        <f t="shared" si="9"/>
        <v>1.4801413295763698E-4</v>
      </c>
      <c r="PB4" s="193">
        <f t="shared" si="9"/>
        <v>1.2689634626496466E-4</v>
      </c>
      <c r="PC4" s="193">
        <f t="shared" si="9"/>
        <v>1.0778241717567791E-4</v>
      </c>
      <c r="PD4" s="193">
        <f t="shared" si="9"/>
        <v>9.059645469637426E-5</v>
      </c>
      <c r="PE4" s="193">
        <f t="shared" si="9"/>
        <v>7.5258557544739818E-5</v>
      </c>
      <c r="PF4" s="193">
        <f t="shared" si="9"/>
        <v>6.1684783341439675E-5</v>
      </c>
      <c r="PG4" s="193">
        <f t="shared" si="9"/>
        <v>4.9787117978121551E-5</v>
      </c>
      <c r="PH4" s="193">
        <f t="shared" si="9"/>
        <v>3.9473445158965706E-5</v>
      </c>
      <c r="PI4" s="193">
        <f t="shared" si="9"/>
        <v>3.0647516113274256E-5</v>
      </c>
      <c r="PJ4" s="193">
        <f t="shared" si="9"/>
        <v>2.3208919476644944E-5</v>
      </c>
      <c r="PK4" s="193">
        <f t="shared" si="9"/>
        <v>1.7053051338330089E-5</v>
      </c>
      <c r="PL4" s="193">
        <f t="shared" si="9"/>
        <v>1.2071085452430203E-5</v>
      </c>
      <c r="PM4" s="193">
        <f t="shared" si="9"/>
        <v>8.1499436106226591E-6</v>
      </c>
      <c r="PN4" s="193">
        <f t="shared" si="9"/>
        <v>5.1722661741730233E-6</v>
      </c>
      <c r="PO4" s="193">
        <f t="shared" si="9"/>
        <v>3.0163827630272921E-6</v>
      </c>
      <c r="PP4" s="193">
        <f t="shared" si="9"/>
        <v>1.5562830998251105E-6</v>
      </c>
      <c r="PQ4" s="193">
        <f t="shared" si="9"/>
        <v>6.6158800672104596E-7</v>
      </c>
      <c r="PR4" s="193">
        <f t="shared" si="9"/>
        <v>1.9752055294400951E-7</v>
      </c>
      <c r="PS4" s="193">
        <f t="shared" si="9"/>
        <v>2.4877351066866582E-8</v>
      </c>
      <c r="PT4" s="193">
        <f t="shared" si="9"/>
        <v>3.4382572416435196E-17</v>
      </c>
    </row>
    <row r="5" spans="1:437" hidden="1" x14ac:dyDescent="0.45">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15"/>
      <c r="AG5" s="15"/>
      <c r="AH5" s="15"/>
      <c r="IB5" s="198">
        <f>IF(AND($D$13&gt;0,$D$14&gt;0),IF(OR(AI4&lt;$D$13,AI4=$D$13),IB4,0),"")</f>
        <v>0</v>
      </c>
      <c r="IC5" s="198">
        <f t="shared" ref="IC5:KN5" si="10">IF(AND($D$13&gt;0,$D$14&gt;0),IF(OR(AJ4&lt;$D$13,AJ4=$D$13),IC4,0),"")</f>
        <v>6.9836706451630363E-5</v>
      </c>
      <c r="ID5" s="198">
        <f t="shared" si="10"/>
        <v>1.9456516406249967E-4</v>
      </c>
      <c r="IE5" s="198">
        <f t="shared" si="10"/>
        <v>3.5205059356209934E-4</v>
      </c>
      <c r="IF5" s="198">
        <f t="shared" si="10"/>
        <v>5.3380510324048587E-4</v>
      </c>
      <c r="IG5" s="198">
        <f t="shared" si="10"/>
        <v>7.3465486838336527E-4</v>
      </c>
      <c r="IH5" s="198">
        <f t="shared" si="10"/>
        <v>9.5094759777825067E-4</v>
      </c>
      <c r="II5" s="198">
        <f t="shared" si="10"/>
        <v>1.1798953983468475E-3</v>
      </c>
      <c r="IJ5" s="198">
        <f t="shared" si="10"/>
        <v>1.4192640000000047E-3</v>
      </c>
      <c r="IK5" s="198">
        <f t="shared" si="10"/>
        <v>1.6672026280915252E-3</v>
      </c>
      <c r="IL5" s="198">
        <f t="shared" si="10"/>
        <v>1.9221413571625591E-3</v>
      </c>
      <c r="IM5" s="198">
        <f t="shared" si="10"/>
        <v>2.1827246877764621E-3</v>
      </c>
      <c r="IN5" s="198">
        <f t="shared" si="10"/>
        <v>2.4477662205629244E-3</v>
      </c>
      <c r="IO5" s="198">
        <f t="shared" si="10"/>
        <v>2.7162164082067874E-3</v>
      </c>
      <c r="IP5" s="198">
        <f t="shared" si="10"/>
        <v>2.9871388243808373E-3</v>
      </c>
      <c r="IQ5" s="198">
        <f t="shared" si="10"/>
        <v>3.2596922062817662E-3</v>
      </c>
      <c r="IR5" s="198">
        <f t="shared" si="10"/>
        <v>3.5331165435501378E-3</v>
      </c>
      <c r="IS5" s="198">
        <f t="shared" si="10"/>
        <v>3.806722083879166E-3</v>
      </c>
      <c r="IT5" s="198">
        <f t="shared" si="10"/>
        <v>4.0798804921875244E-3</v>
      </c>
      <c r="IU5" s="198">
        <f t="shared" si="10"/>
        <v>4.3520176333624004E-3</v>
      </c>
      <c r="IV5" s="198">
        <f t="shared" si="10"/>
        <v>4.6226076015164789E-3</v>
      </c>
      <c r="IW5" s="198">
        <f t="shared" si="10"/>
        <v>4.8911677217810577E-3</v>
      </c>
      <c r="IX5" s="198">
        <f t="shared" si="10"/>
        <v>5.1572543218014666E-3</v>
      </c>
      <c r="IY5" s="198">
        <f t="shared" si="10"/>
        <v>5.4204591202497137E-3</v>
      </c>
      <c r="IZ5" s="198">
        <f t="shared" si="10"/>
        <v>5.6804061156900025E-3</v>
      </c>
      <c r="JA5" s="198">
        <f t="shared" si="10"/>
        <v>5.9367488854465533E-3</v>
      </c>
      <c r="JB5" s="198">
        <f t="shared" si="10"/>
        <v>6.1891682236417302E-3</v>
      </c>
      <c r="JC5" s="198">
        <f t="shared" si="10"/>
        <v>6.4373700622530582E-3</v>
      </c>
      <c r="JD5" s="198">
        <f t="shared" si="10"/>
        <v>6.6810836302199144E-3</v>
      </c>
      <c r="JE5" s="198">
        <f t="shared" si="10"/>
        <v>6.9200598142476321E-3</v>
      </c>
      <c r="JF5" s="198">
        <f t="shared" si="10"/>
        <v>7.1540696916680673E-3</v>
      </c>
      <c r="JG5" s="198">
        <f t="shared" si="10"/>
        <v>7.3829032109946711E-3</v>
      </c>
      <c r="JH5" s="198">
        <f t="shared" si="10"/>
        <v>7.6063680000000395E-3</v>
      </c>
      <c r="JI5" s="198">
        <f t="shared" si="10"/>
        <v>7.8242882844982951E-3</v>
      </c>
      <c r="JJ5" s="198">
        <f t="shared" si="10"/>
        <v>8.0365039037207566E-3</v>
      </c>
      <c r="JK5" s="198">
        <f t="shared" si="10"/>
        <v>8.2428694103730601E-3</v>
      </c>
      <c r="JL5" s="198">
        <f t="shared" si="10"/>
        <v>8.4432532452619231E-3</v>
      </c>
      <c r="JM5" s="198">
        <f t="shared" si="10"/>
        <v>8.6375369778624693E-3</v>
      </c>
      <c r="JN5" s="198">
        <f t="shared" si="10"/>
        <v>8.825614605425804E-3</v>
      </c>
      <c r="JO5" s="198">
        <f t="shared" si="10"/>
        <v>9.0073919042504176E-3</v>
      </c>
      <c r="JP5" s="198">
        <f t="shared" si="10"/>
        <v>9.1827858275991773E-3</v>
      </c>
      <c r="JQ5" s="198">
        <f t="shared" si="10"/>
        <v>9.3517239454662237E-3</v>
      </c>
      <c r="JR5" s="198">
        <f t="shared" si="10"/>
        <v>9.514143922009527E-3</v>
      </c>
      <c r="JS5" s="198">
        <f t="shared" si="10"/>
        <v>9.6699930269848345E-3</v>
      </c>
      <c r="JT5" s="198">
        <f t="shared" si="10"/>
        <v>9.8192276779604671E-3</v>
      </c>
      <c r="JU5" s="198">
        <f t="shared" si="10"/>
        <v>0</v>
      </c>
      <c r="JV5" s="198">
        <f t="shared" si="10"/>
        <v>0</v>
      </c>
      <c r="JW5" s="198">
        <f t="shared" si="10"/>
        <v>0</v>
      </c>
      <c r="JX5" s="198">
        <f t="shared" si="10"/>
        <v>0</v>
      </c>
      <c r="JY5" s="198">
        <f t="shared" si="10"/>
        <v>0</v>
      </c>
      <c r="JZ5" s="198">
        <f t="shared" si="10"/>
        <v>0</v>
      </c>
      <c r="KA5" s="198">
        <f t="shared" si="10"/>
        <v>0</v>
      </c>
      <c r="KB5" s="198">
        <f t="shared" si="10"/>
        <v>0</v>
      </c>
      <c r="KC5" s="198">
        <f t="shared" si="10"/>
        <v>0</v>
      </c>
      <c r="KD5" s="198">
        <f t="shared" si="10"/>
        <v>0</v>
      </c>
      <c r="KE5" s="198">
        <f t="shared" si="10"/>
        <v>0</v>
      </c>
      <c r="KF5" s="198">
        <f t="shared" si="10"/>
        <v>0</v>
      </c>
      <c r="KG5" s="198">
        <f t="shared" si="10"/>
        <v>0</v>
      </c>
      <c r="KH5" s="198">
        <f t="shared" si="10"/>
        <v>0</v>
      </c>
      <c r="KI5" s="198">
        <f t="shared" si="10"/>
        <v>0</v>
      </c>
      <c r="KJ5" s="198">
        <f t="shared" si="10"/>
        <v>0</v>
      </c>
      <c r="KK5" s="198">
        <f t="shared" si="10"/>
        <v>0</v>
      </c>
      <c r="KL5" s="198">
        <f t="shared" si="10"/>
        <v>0</v>
      </c>
      <c r="KM5" s="198">
        <f t="shared" si="10"/>
        <v>0</v>
      </c>
      <c r="KN5" s="198">
        <f t="shared" si="10"/>
        <v>0</v>
      </c>
      <c r="KO5" s="198">
        <f t="shared" ref="KO5:MZ5" si="11">IF(AND($D$13&gt;0,$D$14&gt;0),IF(OR(CV4&lt;$D$13,CV4=$D$13),KO4,0),"")</f>
        <v>0</v>
      </c>
      <c r="KP5" s="198">
        <f t="shared" si="11"/>
        <v>0</v>
      </c>
      <c r="KQ5" s="198">
        <f t="shared" si="11"/>
        <v>0</v>
      </c>
      <c r="KR5" s="198">
        <f t="shared" si="11"/>
        <v>0</v>
      </c>
      <c r="KS5" s="198">
        <f t="shared" si="11"/>
        <v>0</v>
      </c>
      <c r="KT5" s="198">
        <f t="shared" si="11"/>
        <v>0</v>
      </c>
      <c r="KU5" s="198">
        <f t="shared" si="11"/>
        <v>0</v>
      </c>
      <c r="KV5" s="198">
        <f t="shared" si="11"/>
        <v>0</v>
      </c>
      <c r="KW5" s="198">
        <f t="shared" si="11"/>
        <v>0</v>
      </c>
      <c r="KX5" s="198">
        <f t="shared" si="11"/>
        <v>0</v>
      </c>
      <c r="KY5" s="198">
        <f t="shared" si="11"/>
        <v>0</v>
      </c>
      <c r="KZ5" s="198">
        <f t="shared" si="11"/>
        <v>0</v>
      </c>
      <c r="LA5" s="198">
        <f t="shared" si="11"/>
        <v>0</v>
      </c>
      <c r="LB5" s="198">
        <f t="shared" si="11"/>
        <v>0</v>
      </c>
      <c r="LC5" s="198">
        <f t="shared" si="11"/>
        <v>0</v>
      </c>
      <c r="LD5" s="198">
        <f t="shared" si="11"/>
        <v>0</v>
      </c>
      <c r="LE5" s="198">
        <f t="shared" si="11"/>
        <v>0</v>
      </c>
      <c r="LF5" s="198">
        <f t="shared" si="11"/>
        <v>0</v>
      </c>
      <c r="LG5" s="198">
        <f t="shared" si="11"/>
        <v>0</v>
      </c>
      <c r="LH5" s="198">
        <f t="shared" si="11"/>
        <v>0</v>
      </c>
      <c r="LI5" s="198">
        <f t="shared" si="11"/>
        <v>0</v>
      </c>
      <c r="LJ5" s="198">
        <f t="shared" si="11"/>
        <v>0</v>
      </c>
      <c r="LK5" s="198">
        <f t="shared" si="11"/>
        <v>0</v>
      </c>
      <c r="LL5" s="198">
        <f t="shared" si="11"/>
        <v>0</v>
      </c>
      <c r="LM5" s="198">
        <f t="shared" si="11"/>
        <v>0</v>
      </c>
      <c r="LN5" s="198">
        <f t="shared" si="11"/>
        <v>0</v>
      </c>
      <c r="LO5" s="198">
        <f t="shared" si="11"/>
        <v>0</v>
      </c>
      <c r="LP5" s="198">
        <f t="shared" si="11"/>
        <v>0</v>
      </c>
      <c r="LQ5" s="198">
        <f t="shared" si="11"/>
        <v>0</v>
      </c>
      <c r="LR5" s="198">
        <f t="shared" si="11"/>
        <v>0</v>
      </c>
      <c r="LS5" s="198">
        <f t="shared" si="11"/>
        <v>0</v>
      </c>
      <c r="LT5" s="198">
        <f t="shared" si="11"/>
        <v>0</v>
      </c>
      <c r="LU5" s="198">
        <f t="shared" si="11"/>
        <v>0</v>
      </c>
      <c r="LV5" s="198">
        <f t="shared" si="11"/>
        <v>0</v>
      </c>
      <c r="LW5" s="198">
        <f t="shared" si="11"/>
        <v>0</v>
      </c>
      <c r="LX5" s="198">
        <f t="shared" si="11"/>
        <v>0</v>
      </c>
      <c r="LY5" s="198">
        <f t="shared" si="11"/>
        <v>0</v>
      </c>
      <c r="LZ5" s="198">
        <f t="shared" si="11"/>
        <v>0</v>
      </c>
      <c r="MA5" s="198">
        <f t="shared" si="11"/>
        <v>0</v>
      </c>
      <c r="MB5" s="198">
        <f t="shared" si="11"/>
        <v>0</v>
      </c>
      <c r="MC5" s="198">
        <f t="shared" si="11"/>
        <v>0</v>
      </c>
      <c r="MD5" s="198">
        <f t="shared" si="11"/>
        <v>0</v>
      </c>
      <c r="ME5" s="198">
        <f t="shared" si="11"/>
        <v>0</v>
      </c>
      <c r="MF5" s="198">
        <f t="shared" si="11"/>
        <v>0</v>
      </c>
      <c r="MG5" s="198">
        <f t="shared" si="11"/>
        <v>0</v>
      </c>
      <c r="MH5" s="198">
        <f t="shared" si="11"/>
        <v>0</v>
      </c>
      <c r="MI5" s="198">
        <f t="shared" si="11"/>
        <v>0</v>
      </c>
      <c r="MJ5" s="198">
        <f t="shared" si="11"/>
        <v>0</v>
      </c>
      <c r="MK5" s="198">
        <f t="shared" si="11"/>
        <v>0</v>
      </c>
      <c r="ML5" s="198">
        <f t="shared" si="11"/>
        <v>0</v>
      </c>
      <c r="MM5" s="198">
        <f t="shared" si="11"/>
        <v>0</v>
      </c>
      <c r="MN5" s="198">
        <f t="shared" si="11"/>
        <v>0</v>
      </c>
      <c r="MO5" s="198">
        <f t="shared" si="11"/>
        <v>0</v>
      </c>
      <c r="MP5" s="198">
        <f t="shared" si="11"/>
        <v>0</v>
      </c>
      <c r="MQ5" s="198">
        <f t="shared" si="11"/>
        <v>0</v>
      </c>
      <c r="MR5" s="198">
        <f t="shared" si="11"/>
        <v>0</v>
      </c>
      <c r="MS5" s="198">
        <f t="shared" si="11"/>
        <v>0</v>
      </c>
      <c r="MT5" s="198">
        <f t="shared" si="11"/>
        <v>0</v>
      </c>
      <c r="MU5" s="198">
        <f t="shared" si="11"/>
        <v>0</v>
      </c>
      <c r="MV5" s="198">
        <f t="shared" si="11"/>
        <v>0</v>
      </c>
      <c r="MW5" s="198">
        <f t="shared" si="11"/>
        <v>0</v>
      </c>
      <c r="MX5" s="198">
        <f t="shared" si="11"/>
        <v>0</v>
      </c>
      <c r="MY5" s="198">
        <f t="shared" si="11"/>
        <v>0</v>
      </c>
      <c r="MZ5" s="198">
        <f t="shared" si="11"/>
        <v>0</v>
      </c>
      <c r="NA5" s="198">
        <f t="shared" ref="NA5:PL5" si="12">IF(AND($D$13&gt;0,$D$14&gt;0),IF(OR(FH4&lt;$D$13,FH4=$D$13),NA4,0),"")</f>
        <v>0</v>
      </c>
      <c r="NB5" s="198">
        <f t="shared" si="12"/>
        <v>0</v>
      </c>
      <c r="NC5" s="198">
        <f t="shared" si="12"/>
        <v>0</v>
      </c>
      <c r="ND5" s="198">
        <f t="shared" si="12"/>
        <v>0</v>
      </c>
      <c r="NE5" s="198">
        <f t="shared" si="12"/>
        <v>0</v>
      </c>
      <c r="NF5" s="198">
        <f t="shared" si="12"/>
        <v>0</v>
      </c>
      <c r="NG5" s="198">
        <f t="shared" si="12"/>
        <v>0</v>
      </c>
      <c r="NH5" s="198">
        <f t="shared" si="12"/>
        <v>0</v>
      </c>
      <c r="NI5" s="198">
        <f t="shared" si="12"/>
        <v>0</v>
      </c>
      <c r="NJ5" s="198">
        <f t="shared" si="12"/>
        <v>0</v>
      </c>
      <c r="NK5" s="198">
        <f t="shared" si="12"/>
        <v>0</v>
      </c>
      <c r="NL5" s="198">
        <f t="shared" si="12"/>
        <v>0</v>
      </c>
      <c r="NM5" s="198">
        <f t="shared" si="12"/>
        <v>0</v>
      </c>
      <c r="NN5" s="198">
        <f t="shared" si="12"/>
        <v>0</v>
      </c>
      <c r="NO5" s="198">
        <f t="shared" si="12"/>
        <v>0</v>
      </c>
      <c r="NP5" s="198">
        <f t="shared" si="12"/>
        <v>0</v>
      </c>
      <c r="NQ5" s="198">
        <f t="shared" si="12"/>
        <v>0</v>
      </c>
      <c r="NR5" s="198">
        <f t="shared" si="12"/>
        <v>0</v>
      </c>
      <c r="NS5" s="198">
        <f t="shared" si="12"/>
        <v>0</v>
      </c>
      <c r="NT5" s="198">
        <f t="shared" si="12"/>
        <v>0</v>
      </c>
      <c r="NU5" s="198">
        <f t="shared" si="12"/>
        <v>0</v>
      </c>
      <c r="NV5" s="198">
        <f t="shared" si="12"/>
        <v>0</v>
      </c>
      <c r="NW5" s="198">
        <f t="shared" si="12"/>
        <v>0</v>
      </c>
      <c r="NX5" s="198">
        <f t="shared" si="12"/>
        <v>0</v>
      </c>
      <c r="NY5" s="198">
        <f t="shared" si="12"/>
        <v>0</v>
      </c>
      <c r="NZ5" s="198">
        <f t="shared" si="12"/>
        <v>0</v>
      </c>
      <c r="OA5" s="198">
        <f t="shared" si="12"/>
        <v>0</v>
      </c>
      <c r="OB5" s="198">
        <f t="shared" si="12"/>
        <v>0</v>
      </c>
      <c r="OC5" s="198">
        <f t="shared" si="12"/>
        <v>0</v>
      </c>
      <c r="OD5" s="198">
        <f t="shared" si="12"/>
        <v>0</v>
      </c>
      <c r="OE5" s="198">
        <f t="shared" si="12"/>
        <v>0</v>
      </c>
      <c r="OF5" s="198">
        <f t="shared" si="12"/>
        <v>0</v>
      </c>
      <c r="OG5" s="198">
        <f t="shared" si="12"/>
        <v>0</v>
      </c>
      <c r="OH5" s="198">
        <f t="shared" si="12"/>
        <v>0</v>
      </c>
      <c r="OI5" s="198">
        <f t="shared" si="12"/>
        <v>0</v>
      </c>
      <c r="OJ5" s="198">
        <f t="shared" si="12"/>
        <v>0</v>
      </c>
      <c r="OK5" s="198">
        <f t="shared" si="12"/>
        <v>0</v>
      </c>
      <c r="OL5" s="198">
        <f t="shared" si="12"/>
        <v>0</v>
      </c>
      <c r="OM5" s="198">
        <f t="shared" si="12"/>
        <v>0</v>
      </c>
      <c r="ON5" s="198">
        <f t="shared" si="12"/>
        <v>0</v>
      </c>
      <c r="OO5" s="198">
        <f t="shared" si="12"/>
        <v>0</v>
      </c>
      <c r="OP5" s="198">
        <f t="shared" si="12"/>
        <v>0</v>
      </c>
      <c r="OQ5" s="198">
        <f t="shared" si="12"/>
        <v>0</v>
      </c>
      <c r="OR5" s="198">
        <f t="shared" si="12"/>
        <v>0</v>
      </c>
      <c r="OS5" s="198">
        <f t="shared" si="12"/>
        <v>0</v>
      </c>
      <c r="OT5" s="198">
        <f t="shared" si="12"/>
        <v>0</v>
      </c>
      <c r="OU5" s="198">
        <f t="shared" si="12"/>
        <v>0</v>
      </c>
      <c r="OV5" s="198">
        <f t="shared" si="12"/>
        <v>0</v>
      </c>
      <c r="OW5" s="198">
        <f t="shared" si="12"/>
        <v>0</v>
      </c>
      <c r="OX5" s="198">
        <f t="shared" si="12"/>
        <v>0</v>
      </c>
      <c r="OY5" s="198">
        <f t="shared" si="12"/>
        <v>0</v>
      </c>
      <c r="OZ5" s="198">
        <f t="shared" si="12"/>
        <v>0</v>
      </c>
      <c r="PA5" s="198">
        <f t="shared" si="12"/>
        <v>0</v>
      </c>
      <c r="PB5" s="198">
        <f t="shared" si="12"/>
        <v>0</v>
      </c>
      <c r="PC5" s="198">
        <f t="shared" si="12"/>
        <v>0</v>
      </c>
      <c r="PD5" s="198">
        <f t="shared" si="12"/>
        <v>0</v>
      </c>
      <c r="PE5" s="198">
        <f t="shared" si="12"/>
        <v>0</v>
      </c>
      <c r="PF5" s="198">
        <f t="shared" si="12"/>
        <v>0</v>
      </c>
      <c r="PG5" s="198">
        <f t="shared" si="12"/>
        <v>0</v>
      </c>
      <c r="PH5" s="198">
        <f t="shared" si="12"/>
        <v>0</v>
      </c>
      <c r="PI5" s="198">
        <f t="shared" si="12"/>
        <v>0</v>
      </c>
      <c r="PJ5" s="198">
        <f t="shared" si="12"/>
        <v>0</v>
      </c>
      <c r="PK5" s="198">
        <f t="shared" si="12"/>
        <v>0</v>
      </c>
      <c r="PL5" s="198">
        <f t="shared" si="12"/>
        <v>0</v>
      </c>
      <c r="PM5" s="198">
        <f t="shared" ref="PM5:PT5" si="13">IF(AND($D$13&gt;0,$D$14&gt;0),IF(OR(HT4&lt;$D$13,HT4=$D$13),PM4,0),"")</f>
        <v>0</v>
      </c>
      <c r="PN5" s="198">
        <f t="shared" si="13"/>
        <v>0</v>
      </c>
      <c r="PO5" s="198">
        <f t="shared" si="13"/>
        <v>0</v>
      </c>
      <c r="PP5" s="198">
        <f t="shared" si="13"/>
        <v>0</v>
      </c>
      <c r="PQ5" s="198">
        <f t="shared" si="13"/>
        <v>0</v>
      </c>
      <c r="PR5" s="198">
        <f t="shared" si="13"/>
        <v>0</v>
      </c>
      <c r="PS5" s="198">
        <f t="shared" si="13"/>
        <v>0</v>
      </c>
      <c r="PT5" s="198">
        <f t="shared" si="13"/>
        <v>0</v>
      </c>
    </row>
    <row r="6" spans="1:437" hidden="1" x14ac:dyDescent="0.45">
      <c r="A6" s="48"/>
      <c r="B6" s="48"/>
      <c r="C6" s="48"/>
      <c r="D6" s="48"/>
      <c r="E6" s="49"/>
      <c r="F6" s="48"/>
      <c r="G6" s="48"/>
      <c r="H6" s="48"/>
      <c r="I6" s="48"/>
      <c r="J6" s="48"/>
      <c r="K6" s="48"/>
      <c r="L6" s="48"/>
      <c r="M6" s="48"/>
      <c r="N6" s="48"/>
      <c r="O6" s="48"/>
      <c r="P6" s="48"/>
      <c r="Q6" s="48"/>
      <c r="R6" s="48"/>
      <c r="S6" s="48"/>
      <c r="T6" s="48"/>
      <c r="U6" s="48"/>
      <c r="V6" s="48"/>
      <c r="W6" s="48"/>
      <c r="X6" s="48"/>
      <c r="Y6" s="48"/>
      <c r="Z6" s="48"/>
      <c r="AA6" s="48"/>
      <c r="AB6" s="48"/>
      <c r="AC6" s="48"/>
      <c r="AD6" s="48"/>
      <c r="AE6" s="48"/>
      <c r="AF6" s="15"/>
      <c r="AG6" s="15"/>
      <c r="AH6" s="15"/>
      <c r="IB6" s="198">
        <f>IF(AND($D$13&gt;0,$D$14&gt;0),IF(AND(AI4&gt;$D$13,OR(AI4&lt;$D$14,AI4=$D$14)),IB4,0),"")</f>
        <v>0</v>
      </c>
      <c r="IC6" s="198">
        <f t="shared" ref="IC6:KN6" si="14">IF(AND($D$13&gt;0,$D$14&gt;0),IF(AND(AJ4&gt;$D$13,OR(AJ4&lt;$D$14,AJ4=$D$14)),IC4,0),"")</f>
        <v>0</v>
      </c>
      <c r="ID6" s="198">
        <f t="shared" si="14"/>
        <v>0</v>
      </c>
      <c r="IE6" s="198">
        <f t="shared" si="14"/>
        <v>0</v>
      </c>
      <c r="IF6" s="198">
        <f t="shared" si="14"/>
        <v>0</v>
      </c>
      <c r="IG6" s="198">
        <f t="shared" si="14"/>
        <v>0</v>
      </c>
      <c r="IH6" s="198">
        <f t="shared" si="14"/>
        <v>0</v>
      </c>
      <c r="II6" s="198">
        <f t="shared" si="14"/>
        <v>0</v>
      </c>
      <c r="IJ6" s="198">
        <f t="shared" si="14"/>
        <v>0</v>
      </c>
      <c r="IK6" s="198">
        <f t="shared" si="14"/>
        <v>0</v>
      </c>
      <c r="IL6" s="198">
        <f t="shared" si="14"/>
        <v>0</v>
      </c>
      <c r="IM6" s="198">
        <f t="shared" si="14"/>
        <v>0</v>
      </c>
      <c r="IN6" s="198">
        <f t="shared" si="14"/>
        <v>0</v>
      </c>
      <c r="IO6" s="198">
        <f t="shared" si="14"/>
        <v>0</v>
      </c>
      <c r="IP6" s="198">
        <f t="shared" si="14"/>
        <v>0</v>
      </c>
      <c r="IQ6" s="198">
        <f t="shared" si="14"/>
        <v>0</v>
      </c>
      <c r="IR6" s="198">
        <f t="shared" si="14"/>
        <v>0</v>
      </c>
      <c r="IS6" s="198">
        <f t="shared" si="14"/>
        <v>0</v>
      </c>
      <c r="IT6" s="198">
        <f t="shared" si="14"/>
        <v>0</v>
      </c>
      <c r="IU6" s="198">
        <f t="shared" si="14"/>
        <v>0</v>
      </c>
      <c r="IV6" s="198">
        <f t="shared" si="14"/>
        <v>0</v>
      </c>
      <c r="IW6" s="198">
        <f t="shared" si="14"/>
        <v>0</v>
      </c>
      <c r="IX6" s="198">
        <f t="shared" si="14"/>
        <v>0</v>
      </c>
      <c r="IY6" s="198">
        <f t="shared" si="14"/>
        <v>0</v>
      </c>
      <c r="IZ6" s="198">
        <f t="shared" si="14"/>
        <v>0</v>
      </c>
      <c r="JA6" s="198">
        <f t="shared" si="14"/>
        <v>0</v>
      </c>
      <c r="JB6" s="198">
        <f t="shared" si="14"/>
        <v>0</v>
      </c>
      <c r="JC6" s="198">
        <f t="shared" si="14"/>
        <v>0</v>
      </c>
      <c r="JD6" s="198">
        <f t="shared" si="14"/>
        <v>0</v>
      </c>
      <c r="JE6" s="198">
        <f t="shared" si="14"/>
        <v>0</v>
      </c>
      <c r="JF6" s="198">
        <f t="shared" si="14"/>
        <v>0</v>
      </c>
      <c r="JG6" s="198">
        <f t="shared" si="14"/>
        <v>0</v>
      </c>
      <c r="JH6" s="198">
        <f t="shared" si="14"/>
        <v>0</v>
      </c>
      <c r="JI6" s="198">
        <f t="shared" si="14"/>
        <v>0</v>
      </c>
      <c r="JJ6" s="198">
        <f t="shared" si="14"/>
        <v>0</v>
      </c>
      <c r="JK6" s="198">
        <f t="shared" si="14"/>
        <v>0</v>
      </c>
      <c r="JL6" s="198">
        <f t="shared" si="14"/>
        <v>0</v>
      </c>
      <c r="JM6" s="198">
        <f t="shared" si="14"/>
        <v>0</v>
      </c>
      <c r="JN6" s="198">
        <f t="shared" si="14"/>
        <v>0</v>
      </c>
      <c r="JO6" s="198">
        <f t="shared" si="14"/>
        <v>0</v>
      </c>
      <c r="JP6" s="198">
        <f t="shared" si="14"/>
        <v>0</v>
      </c>
      <c r="JQ6" s="198">
        <f t="shared" si="14"/>
        <v>0</v>
      </c>
      <c r="JR6" s="198">
        <f t="shared" si="14"/>
        <v>0</v>
      </c>
      <c r="JS6" s="198">
        <f t="shared" si="14"/>
        <v>0</v>
      </c>
      <c r="JT6" s="198">
        <f t="shared" si="14"/>
        <v>0</v>
      </c>
      <c r="JU6" s="198">
        <f t="shared" si="14"/>
        <v>9.9618130104728794E-3</v>
      </c>
      <c r="JV6" s="198">
        <f t="shared" si="14"/>
        <v>1.0097722473610463E-2</v>
      </c>
      <c r="JW6" s="198">
        <f t="shared" si="14"/>
        <v>1.0226937448795805E-2</v>
      </c>
      <c r="JX6" s="198">
        <f t="shared" si="14"/>
        <v>1.0349446889781925E-2</v>
      </c>
      <c r="JY6" s="198">
        <f t="shared" si="14"/>
        <v>1.0465246982091288E-2</v>
      </c>
      <c r="JZ6" s="198">
        <f t="shared" si="14"/>
        <v>1.0574340820312535E-2</v>
      </c>
      <c r="KA6" s="198">
        <f t="shared" si="14"/>
        <v>1.0676738101832801E-2</v>
      </c>
      <c r="KB6" s="198">
        <f t="shared" si="14"/>
        <v>1.0772454835726589E-2</v>
      </c>
      <c r="KC6" s="198">
        <f t="shared" si="14"/>
        <v>1.0861513065648079E-2</v>
      </c>
      <c r="KD6" s="198">
        <f t="shared" si="14"/>
        <v>1.094394060568501E-2</v>
      </c>
      <c r="KE6" s="198">
        <f t="shared" si="14"/>
        <v>1.1019770788230663E-2</v>
      </c>
      <c r="KF6" s="198">
        <f t="shared" si="14"/>
        <v>1.1089042223017848E-2</v>
      </c>
      <c r="KG6" s="198">
        <f t="shared" si="14"/>
        <v>1.1151798566536522E-2</v>
      </c>
      <c r="KH6" s="198">
        <f t="shared" si="14"/>
        <v>1.1208088301125928E-2</v>
      </c>
      <c r="KI6" s="198">
        <f t="shared" si="14"/>
        <v>1.1257964523094039E-2</v>
      </c>
      <c r="KJ6" s="198">
        <f t="shared" si="14"/>
        <v>1.1301484739272631E-2</v>
      </c>
      <c r="KK6" s="198">
        <f t="shared" si="14"/>
        <v>1.1338710671465926E-2</v>
      </c>
      <c r="KL6" s="198">
        <f t="shared" si="14"/>
        <v>1.1369708068295667E-2</v>
      </c>
      <c r="KM6" s="198">
        <f t="shared" si="14"/>
        <v>1.1394546523985638E-2</v>
      </c>
      <c r="KN6" s="198">
        <f t="shared" si="14"/>
        <v>1.1413299303665168E-2</v>
      </c>
      <c r="KO6" s="198">
        <f t="shared" ref="KO6:MZ6" si="15">IF(AND($D$13&gt;0,$D$14&gt;0),IF(AND(CV4&gt;$D$13,OR(CV4&lt;$D$14,CV4=$D$14)),KO4,0),"")</f>
        <v>1.1426043174803965E-2</v>
      </c>
      <c r="KP6" s="198">
        <f t="shared" si="15"/>
        <v>1.1432858244420531E-2</v>
      </c>
      <c r="KQ6" s="198">
        <f t="shared" si="15"/>
        <v>1.1433827801733411E-2</v>
      </c>
      <c r="KR6" s="198">
        <f t="shared" si="15"/>
        <v>1.1429038165949073E-2</v>
      </c>
      <c r="KS6" s="198">
        <f t="shared" si="15"/>
        <v>1.1418578538902749E-2</v>
      </c>
      <c r="KT6" s="198">
        <f t="shared" si="15"/>
        <v>1.1402540862288821E-2</v>
      </c>
      <c r="KU6" s="198">
        <f t="shared" si="15"/>
        <v>1.1381019679236045E-2</v>
      </c>
      <c r="KV6" s="198">
        <f t="shared" si="15"/>
        <v>1.1354111999999993E-2</v>
      </c>
      <c r="KW6" s="198">
        <f t="shared" si="15"/>
        <v>1.1321917171560595E-2</v>
      </c>
      <c r="KX6" s="198">
        <f t="shared" si="15"/>
        <v>1.1284536750927075E-2</v>
      </c>
      <c r="KY6" s="198">
        <f t="shared" si="15"/>
        <v>1.1242074381965665E-2</v>
      </c>
      <c r="KZ6" s="198">
        <f t="shared" si="15"/>
        <v>1.1194635675577588E-2</v>
      </c>
      <c r="LA6" s="198">
        <f t="shared" si="15"/>
        <v>1.1142328093065916E-2</v>
      </c>
      <c r="LB6" s="198">
        <f t="shared" si="15"/>
        <v>1.1085260832540144E-2</v>
      </c>
      <c r="LC6" s="198">
        <f t="shared" si="15"/>
        <v>1.102354471821684E-2</v>
      </c>
      <c r="LD6" s="198">
        <f t="shared" si="15"/>
        <v>1.0957292092483407E-2</v>
      </c>
      <c r="LE6" s="198">
        <f t="shared" si="15"/>
        <v>1.0886616710600103E-2</v>
      </c>
      <c r="LF6" s="198">
        <f t="shared" si="15"/>
        <v>1.0811633637922988E-2</v>
      </c>
      <c r="LG6" s="198">
        <f t="shared" si="15"/>
        <v>1.0732459149537315E-2</v>
      </c>
      <c r="LH6" s="198">
        <f t="shared" si="15"/>
        <v>1.0649210632197457E-2</v>
      </c>
      <c r="LI6" s="198">
        <f t="shared" si="15"/>
        <v>1.0562006488475273E-2</v>
      </c>
      <c r="LJ6" s="198">
        <f t="shared" si="15"/>
        <v>1.0470966043024544E-2</v>
      </c>
      <c r="LK6" s="198">
        <f t="shared" si="15"/>
        <v>1.0376209450874151E-2</v>
      </c>
      <c r="LL6" s="198">
        <f t="shared" si="15"/>
        <v>1.0277857607667591E-2</v>
      </c>
      <c r="LM6" s="198">
        <f t="shared" si="15"/>
        <v>1.0176032061770816E-2</v>
      </c>
      <c r="LN6" s="198">
        <f t="shared" si="15"/>
        <v>1.0070854928174697E-2</v>
      </c>
      <c r="LO6" s="198">
        <f t="shared" si="15"/>
        <v>9.9624488041221947E-3</v>
      </c>
      <c r="LP6" s="198">
        <f t="shared" si="15"/>
        <v>9.8509366863941336E-3</v>
      </c>
      <c r="LQ6" s="198">
        <f t="shared" si="15"/>
        <v>9.7364418901907286E-3</v>
      </c>
      <c r="LR6" s="198">
        <f t="shared" si="15"/>
        <v>9.6190879695494096E-3</v>
      </c>
      <c r="LS6" s="198">
        <f t="shared" si="15"/>
        <v>9.4989986392422995E-3</v>
      </c>
      <c r="LT6" s="198">
        <f t="shared" si="15"/>
        <v>9.3762976980997538E-3</v>
      </c>
      <c r="LU6" s="198">
        <f t="shared" si="15"/>
        <v>9.2511089537087032E-3</v>
      </c>
      <c r="LV6" s="198">
        <f t="shared" si="15"/>
        <v>9.123556148437427E-3</v>
      </c>
      <c r="LW6" s="198">
        <f t="shared" si="15"/>
        <v>8.9937628867402843E-3</v>
      </c>
      <c r="LX6" s="198">
        <f t="shared" si="15"/>
        <v>8.8618525636985183E-3</v>
      </c>
      <c r="LY6" s="198">
        <f t="shared" si="15"/>
        <v>8.7279482947550686E-3</v>
      </c>
      <c r="LZ6" s="198">
        <f t="shared" si="15"/>
        <v>8.5921728466033208E-3</v>
      </c>
      <c r="MA6" s="198">
        <f t="shared" si="15"/>
        <v>8.4546485691917271E-3</v>
      </c>
      <c r="MB6" s="198">
        <f t="shared" si="15"/>
        <v>8.3154973288076146E-3</v>
      </c>
      <c r="MC6" s="198">
        <f t="shared" si="15"/>
        <v>8.1748404422055908E-3</v>
      </c>
      <c r="MD6" s="198">
        <f t="shared" si="15"/>
        <v>8.0327986117470565E-3</v>
      </c>
      <c r="ME6" s="198">
        <f t="shared" si="15"/>
        <v>7.8894918615191323E-3</v>
      </c>
      <c r="MF6" s="198">
        <f t="shared" si="15"/>
        <v>7.7450394744025142E-3</v>
      </c>
      <c r="MG6" s="198">
        <f t="shared" si="15"/>
        <v>0</v>
      </c>
      <c r="MH6" s="198">
        <f t="shared" si="15"/>
        <v>0</v>
      </c>
      <c r="MI6" s="198">
        <f t="shared" si="15"/>
        <v>0</v>
      </c>
      <c r="MJ6" s="198">
        <f t="shared" si="15"/>
        <v>0</v>
      </c>
      <c r="MK6" s="198">
        <f t="shared" si="15"/>
        <v>0</v>
      </c>
      <c r="ML6" s="198">
        <f t="shared" si="15"/>
        <v>0</v>
      </c>
      <c r="MM6" s="198">
        <f t="shared" si="15"/>
        <v>0</v>
      </c>
      <c r="MN6" s="198">
        <f t="shared" si="15"/>
        <v>0</v>
      </c>
      <c r="MO6" s="198">
        <f t="shared" si="15"/>
        <v>0</v>
      </c>
      <c r="MP6" s="198">
        <f t="shared" si="15"/>
        <v>0</v>
      </c>
      <c r="MQ6" s="198">
        <f t="shared" si="15"/>
        <v>0</v>
      </c>
      <c r="MR6" s="198">
        <f t="shared" si="15"/>
        <v>0</v>
      </c>
      <c r="MS6" s="198">
        <f t="shared" si="15"/>
        <v>0</v>
      </c>
      <c r="MT6" s="198">
        <f t="shared" si="15"/>
        <v>0</v>
      </c>
      <c r="MU6" s="198">
        <f t="shared" si="15"/>
        <v>0</v>
      </c>
      <c r="MV6" s="198">
        <f t="shared" si="15"/>
        <v>0</v>
      </c>
      <c r="MW6" s="198">
        <f t="shared" si="15"/>
        <v>0</v>
      </c>
      <c r="MX6" s="198">
        <f t="shared" si="15"/>
        <v>0</v>
      </c>
      <c r="MY6" s="198">
        <f t="shared" si="15"/>
        <v>0</v>
      </c>
      <c r="MZ6" s="198">
        <f t="shared" si="15"/>
        <v>0</v>
      </c>
      <c r="NA6" s="198">
        <f t="shared" ref="NA6:PL6" si="16">IF(AND($D$13&gt;0,$D$14&gt;0),IF(AND(FH4&gt;$D$13,OR(FH4&lt;$D$14,FH4=$D$14)),NA4,0),"")</f>
        <v>0</v>
      </c>
      <c r="NB6" s="198">
        <f t="shared" si="16"/>
        <v>0</v>
      </c>
      <c r="NC6" s="198">
        <f t="shared" si="16"/>
        <v>0</v>
      </c>
      <c r="ND6" s="198">
        <f t="shared" si="16"/>
        <v>0</v>
      </c>
      <c r="NE6" s="198">
        <f t="shared" si="16"/>
        <v>0</v>
      </c>
      <c r="NF6" s="198">
        <f t="shared" si="16"/>
        <v>0</v>
      </c>
      <c r="NG6" s="198">
        <f t="shared" si="16"/>
        <v>0</v>
      </c>
      <c r="NH6" s="198">
        <f t="shared" si="16"/>
        <v>0</v>
      </c>
      <c r="NI6" s="198">
        <f t="shared" si="16"/>
        <v>0</v>
      </c>
      <c r="NJ6" s="198">
        <f t="shared" si="16"/>
        <v>0</v>
      </c>
      <c r="NK6" s="198">
        <f t="shared" si="16"/>
        <v>0</v>
      </c>
      <c r="NL6" s="198">
        <f t="shared" si="16"/>
        <v>0</v>
      </c>
      <c r="NM6" s="198">
        <f t="shared" si="16"/>
        <v>0</v>
      </c>
      <c r="NN6" s="198">
        <f t="shared" si="16"/>
        <v>0</v>
      </c>
      <c r="NO6" s="198">
        <f t="shared" si="16"/>
        <v>0</v>
      </c>
      <c r="NP6" s="198">
        <f t="shared" si="16"/>
        <v>0</v>
      </c>
      <c r="NQ6" s="198">
        <f t="shared" si="16"/>
        <v>0</v>
      </c>
      <c r="NR6" s="198">
        <f t="shared" si="16"/>
        <v>0</v>
      </c>
      <c r="NS6" s="198">
        <f t="shared" si="16"/>
        <v>0</v>
      </c>
      <c r="NT6" s="198">
        <f t="shared" si="16"/>
        <v>0</v>
      </c>
      <c r="NU6" s="198">
        <f t="shared" si="16"/>
        <v>0</v>
      </c>
      <c r="NV6" s="198">
        <f t="shared" si="16"/>
        <v>0</v>
      </c>
      <c r="NW6" s="198">
        <f t="shared" si="16"/>
        <v>0</v>
      </c>
      <c r="NX6" s="198">
        <f t="shared" si="16"/>
        <v>0</v>
      </c>
      <c r="NY6" s="198">
        <f t="shared" si="16"/>
        <v>0</v>
      </c>
      <c r="NZ6" s="198">
        <f t="shared" si="16"/>
        <v>0</v>
      </c>
      <c r="OA6" s="198">
        <f t="shared" si="16"/>
        <v>0</v>
      </c>
      <c r="OB6" s="198">
        <f t="shared" si="16"/>
        <v>0</v>
      </c>
      <c r="OC6" s="198">
        <f t="shared" si="16"/>
        <v>0</v>
      </c>
      <c r="OD6" s="198">
        <f t="shared" si="16"/>
        <v>0</v>
      </c>
      <c r="OE6" s="198">
        <f t="shared" si="16"/>
        <v>0</v>
      </c>
      <c r="OF6" s="198">
        <f t="shared" si="16"/>
        <v>0</v>
      </c>
      <c r="OG6" s="198">
        <f t="shared" si="16"/>
        <v>0</v>
      </c>
      <c r="OH6" s="198">
        <f t="shared" si="16"/>
        <v>0</v>
      </c>
      <c r="OI6" s="198">
        <f t="shared" si="16"/>
        <v>0</v>
      </c>
      <c r="OJ6" s="198">
        <f t="shared" si="16"/>
        <v>0</v>
      </c>
      <c r="OK6" s="198">
        <f t="shared" si="16"/>
        <v>0</v>
      </c>
      <c r="OL6" s="198">
        <f t="shared" si="16"/>
        <v>0</v>
      </c>
      <c r="OM6" s="198">
        <f t="shared" si="16"/>
        <v>0</v>
      </c>
      <c r="ON6" s="198">
        <f t="shared" si="16"/>
        <v>0</v>
      </c>
      <c r="OO6" s="198">
        <f t="shared" si="16"/>
        <v>0</v>
      </c>
      <c r="OP6" s="198">
        <f t="shared" si="16"/>
        <v>0</v>
      </c>
      <c r="OQ6" s="198">
        <f t="shared" si="16"/>
        <v>0</v>
      </c>
      <c r="OR6" s="198">
        <f t="shared" si="16"/>
        <v>0</v>
      </c>
      <c r="OS6" s="198">
        <f t="shared" si="16"/>
        <v>0</v>
      </c>
      <c r="OT6" s="198">
        <f t="shared" si="16"/>
        <v>0</v>
      </c>
      <c r="OU6" s="198">
        <f t="shared" si="16"/>
        <v>0</v>
      </c>
      <c r="OV6" s="198">
        <f t="shared" si="16"/>
        <v>0</v>
      </c>
      <c r="OW6" s="198">
        <f t="shared" si="16"/>
        <v>0</v>
      </c>
      <c r="OX6" s="198">
        <f t="shared" si="16"/>
        <v>0</v>
      </c>
      <c r="OY6" s="198">
        <f t="shared" si="16"/>
        <v>0</v>
      </c>
      <c r="OZ6" s="198">
        <f t="shared" si="16"/>
        <v>0</v>
      </c>
      <c r="PA6" s="198">
        <f t="shared" si="16"/>
        <v>0</v>
      </c>
      <c r="PB6" s="198">
        <f t="shared" si="16"/>
        <v>0</v>
      </c>
      <c r="PC6" s="198">
        <f t="shared" si="16"/>
        <v>0</v>
      </c>
      <c r="PD6" s="198">
        <f t="shared" si="16"/>
        <v>0</v>
      </c>
      <c r="PE6" s="198">
        <f t="shared" si="16"/>
        <v>0</v>
      </c>
      <c r="PF6" s="198">
        <f t="shared" si="16"/>
        <v>0</v>
      </c>
      <c r="PG6" s="198">
        <f t="shared" si="16"/>
        <v>0</v>
      </c>
      <c r="PH6" s="198">
        <f t="shared" si="16"/>
        <v>0</v>
      </c>
      <c r="PI6" s="198">
        <f t="shared" si="16"/>
        <v>0</v>
      </c>
      <c r="PJ6" s="198">
        <f t="shared" si="16"/>
        <v>0</v>
      </c>
      <c r="PK6" s="198">
        <f t="shared" si="16"/>
        <v>0</v>
      </c>
      <c r="PL6" s="198">
        <f t="shared" si="16"/>
        <v>0</v>
      </c>
      <c r="PM6" s="198">
        <f t="shared" ref="PM6:PT6" si="17">IF(AND($D$13&gt;0,$D$14&gt;0),IF(AND(HT4&gt;$D$13,OR(HT4&lt;$D$14,HT4=$D$14)),PM4,0),"")</f>
        <v>0</v>
      </c>
      <c r="PN6" s="198">
        <f t="shared" si="17"/>
        <v>0</v>
      </c>
      <c r="PO6" s="198">
        <f t="shared" si="17"/>
        <v>0</v>
      </c>
      <c r="PP6" s="198">
        <f t="shared" si="17"/>
        <v>0</v>
      </c>
      <c r="PQ6" s="198">
        <f t="shared" si="17"/>
        <v>0</v>
      </c>
      <c r="PR6" s="198">
        <f t="shared" si="17"/>
        <v>0</v>
      </c>
      <c r="PS6" s="198">
        <f t="shared" si="17"/>
        <v>0</v>
      </c>
      <c r="PT6" s="198">
        <f t="shared" si="17"/>
        <v>0</v>
      </c>
    </row>
    <row r="7" spans="1:437" x14ac:dyDescent="0.45">
      <c r="A7" s="48"/>
      <c r="B7" s="48"/>
      <c r="C7" s="48"/>
      <c r="D7" s="48"/>
      <c r="E7" s="48"/>
      <c r="F7" s="48"/>
      <c r="K7" s="300" t="s">
        <v>843</v>
      </c>
      <c r="L7" s="48"/>
      <c r="M7" s="48"/>
      <c r="N7" s="48"/>
      <c r="O7" s="48"/>
      <c r="P7" s="48"/>
      <c r="Q7" s="48"/>
      <c r="R7" s="48"/>
      <c r="S7" s="48"/>
      <c r="T7" s="48"/>
      <c r="U7" s="48"/>
      <c r="V7" s="48"/>
      <c r="W7" s="48"/>
      <c r="X7" s="48"/>
      <c r="Y7" s="48"/>
      <c r="Z7" s="48"/>
      <c r="AA7" s="48"/>
      <c r="AB7" s="48"/>
      <c r="AC7" s="48"/>
      <c r="AD7" s="48"/>
      <c r="AE7" s="48"/>
      <c r="AF7" s="15"/>
      <c r="AG7" s="15"/>
      <c r="AH7" s="15"/>
      <c r="IB7" s="198">
        <f>IF(AND($D$13&gt;0,$D$14&gt;0),IF(AND(AI4&gt;$D$14),IB4,0),"")</f>
        <v>0</v>
      </c>
      <c r="IC7" s="198">
        <f t="shared" ref="IC7:KN7" si="18">IF(AND($D$13&gt;0,$D$14&gt;0),IF(AND(AJ4&gt;$D$14),IC4,0),"")</f>
        <v>0</v>
      </c>
      <c r="ID7" s="198">
        <f t="shared" si="18"/>
        <v>0</v>
      </c>
      <c r="IE7" s="198">
        <f t="shared" si="18"/>
        <v>0</v>
      </c>
      <c r="IF7" s="198">
        <f t="shared" si="18"/>
        <v>0</v>
      </c>
      <c r="IG7" s="198">
        <f t="shared" si="18"/>
        <v>0</v>
      </c>
      <c r="IH7" s="198">
        <f t="shared" si="18"/>
        <v>0</v>
      </c>
      <c r="II7" s="198">
        <f t="shared" si="18"/>
        <v>0</v>
      </c>
      <c r="IJ7" s="198">
        <f t="shared" si="18"/>
        <v>0</v>
      </c>
      <c r="IK7" s="198">
        <f t="shared" si="18"/>
        <v>0</v>
      </c>
      <c r="IL7" s="198">
        <f t="shared" si="18"/>
        <v>0</v>
      </c>
      <c r="IM7" s="198">
        <f t="shared" si="18"/>
        <v>0</v>
      </c>
      <c r="IN7" s="198">
        <f t="shared" si="18"/>
        <v>0</v>
      </c>
      <c r="IO7" s="198">
        <f t="shared" si="18"/>
        <v>0</v>
      </c>
      <c r="IP7" s="198">
        <f t="shared" si="18"/>
        <v>0</v>
      </c>
      <c r="IQ7" s="198">
        <f t="shared" si="18"/>
        <v>0</v>
      </c>
      <c r="IR7" s="198">
        <f t="shared" si="18"/>
        <v>0</v>
      </c>
      <c r="IS7" s="198">
        <f t="shared" si="18"/>
        <v>0</v>
      </c>
      <c r="IT7" s="198">
        <f t="shared" si="18"/>
        <v>0</v>
      </c>
      <c r="IU7" s="198">
        <f t="shared" si="18"/>
        <v>0</v>
      </c>
      <c r="IV7" s="198">
        <f t="shared" si="18"/>
        <v>0</v>
      </c>
      <c r="IW7" s="198">
        <f t="shared" si="18"/>
        <v>0</v>
      </c>
      <c r="IX7" s="198">
        <f t="shared" si="18"/>
        <v>0</v>
      </c>
      <c r="IY7" s="198">
        <f t="shared" si="18"/>
        <v>0</v>
      </c>
      <c r="IZ7" s="198">
        <f t="shared" si="18"/>
        <v>0</v>
      </c>
      <c r="JA7" s="198">
        <f t="shared" si="18"/>
        <v>0</v>
      </c>
      <c r="JB7" s="198">
        <f t="shared" si="18"/>
        <v>0</v>
      </c>
      <c r="JC7" s="198">
        <f t="shared" si="18"/>
        <v>0</v>
      </c>
      <c r="JD7" s="198">
        <f t="shared" si="18"/>
        <v>0</v>
      </c>
      <c r="JE7" s="198">
        <f t="shared" si="18"/>
        <v>0</v>
      </c>
      <c r="JF7" s="198">
        <f t="shared" si="18"/>
        <v>0</v>
      </c>
      <c r="JG7" s="198">
        <f t="shared" si="18"/>
        <v>0</v>
      </c>
      <c r="JH7" s="198">
        <f t="shared" si="18"/>
        <v>0</v>
      </c>
      <c r="JI7" s="198">
        <f t="shared" si="18"/>
        <v>0</v>
      </c>
      <c r="JJ7" s="198">
        <f t="shared" si="18"/>
        <v>0</v>
      </c>
      <c r="JK7" s="198">
        <f t="shared" si="18"/>
        <v>0</v>
      </c>
      <c r="JL7" s="198">
        <f t="shared" si="18"/>
        <v>0</v>
      </c>
      <c r="JM7" s="198">
        <f t="shared" si="18"/>
        <v>0</v>
      </c>
      <c r="JN7" s="198">
        <f t="shared" si="18"/>
        <v>0</v>
      </c>
      <c r="JO7" s="198">
        <f t="shared" si="18"/>
        <v>0</v>
      </c>
      <c r="JP7" s="198">
        <f t="shared" si="18"/>
        <v>0</v>
      </c>
      <c r="JQ7" s="198">
        <f t="shared" si="18"/>
        <v>0</v>
      </c>
      <c r="JR7" s="198">
        <f t="shared" si="18"/>
        <v>0</v>
      </c>
      <c r="JS7" s="198">
        <f t="shared" si="18"/>
        <v>0</v>
      </c>
      <c r="JT7" s="198">
        <f t="shared" si="18"/>
        <v>0</v>
      </c>
      <c r="JU7" s="198">
        <f t="shared" si="18"/>
        <v>0</v>
      </c>
      <c r="JV7" s="198">
        <f t="shared" si="18"/>
        <v>0</v>
      </c>
      <c r="JW7" s="198">
        <f t="shared" si="18"/>
        <v>0</v>
      </c>
      <c r="JX7" s="198">
        <f t="shared" si="18"/>
        <v>0</v>
      </c>
      <c r="JY7" s="198">
        <f t="shared" si="18"/>
        <v>0</v>
      </c>
      <c r="JZ7" s="198">
        <f t="shared" si="18"/>
        <v>0</v>
      </c>
      <c r="KA7" s="198">
        <f t="shared" si="18"/>
        <v>0</v>
      </c>
      <c r="KB7" s="198">
        <f t="shared" si="18"/>
        <v>0</v>
      </c>
      <c r="KC7" s="198">
        <f t="shared" si="18"/>
        <v>0</v>
      </c>
      <c r="KD7" s="198">
        <f t="shared" si="18"/>
        <v>0</v>
      </c>
      <c r="KE7" s="198">
        <f t="shared" si="18"/>
        <v>0</v>
      </c>
      <c r="KF7" s="198">
        <f t="shared" si="18"/>
        <v>0</v>
      </c>
      <c r="KG7" s="198">
        <f t="shared" si="18"/>
        <v>0</v>
      </c>
      <c r="KH7" s="198">
        <f t="shared" si="18"/>
        <v>0</v>
      </c>
      <c r="KI7" s="198">
        <f t="shared" si="18"/>
        <v>0</v>
      </c>
      <c r="KJ7" s="198">
        <f t="shared" si="18"/>
        <v>0</v>
      </c>
      <c r="KK7" s="198">
        <f t="shared" si="18"/>
        <v>0</v>
      </c>
      <c r="KL7" s="198">
        <f t="shared" si="18"/>
        <v>0</v>
      </c>
      <c r="KM7" s="198">
        <f t="shared" si="18"/>
        <v>0</v>
      </c>
      <c r="KN7" s="198">
        <f t="shared" si="18"/>
        <v>0</v>
      </c>
      <c r="KO7" s="198">
        <f t="shared" ref="KO7:MZ7" si="19">IF(AND($D$13&gt;0,$D$14&gt;0),IF(AND(CV4&gt;$D$14),KO4,0),"")</f>
        <v>0</v>
      </c>
      <c r="KP7" s="198">
        <f t="shared" si="19"/>
        <v>0</v>
      </c>
      <c r="KQ7" s="198">
        <f t="shared" si="19"/>
        <v>0</v>
      </c>
      <c r="KR7" s="198">
        <f t="shared" si="19"/>
        <v>0</v>
      </c>
      <c r="KS7" s="198">
        <f t="shared" si="19"/>
        <v>0</v>
      </c>
      <c r="KT7" s="198">
        <f t="shared" si="19"/>
        <v>0</v>
      </c>
      <c r="KU7" s="198">
        <f t="shared" si="19"/>
        <v>0</v>
      </c>
      <c r="KV7" s="198">
        <f t="shared" si="19"/>
        <v>0</v>
      </c>
      <c r="KW7" s="198">
        <f t="shared" si="19"/>
        <v>0</v>
      </c>
      <c r="KX7" s="198">
        <f t="shared" si="19"/>
        <v>0</v>
      </c>
      <c r="KY7" s="198">
        <f t="shared" si="19"/>
        <v>0</v>
      </c>
      <c r="KZ7" s="198">
        <f t="shared" si="19"/>
        <v>0</v>
      </c>
      <c r="LA7" s="198">
        <f t="shared" si="19"/>
        <v>0</v>
      </c>
      <c r="LB7" s="198">
        <f t="shared" si="19"/>
        <v>0</v>
      </c>
      <c r="LC7" s="198">
        <f t="shared" si="19"/>
        <v>0</v>
      </c>
      <c r="LD7" s="198">
        <f t="shared" si="19"/>
        <v>0</v>
      </c>
      <c r="LE7" s="198">
        <f t="shared" si="19"/>
        <v>0</v>
      </c>
      <c r="LF7" s="198">
        <f t="shared" si="19"/>
        <v>0</v>
      </c>
      <c r="LG7" s="198">
        <f t="shared" si="19"/>
        <v>0</v>
      </c>
      <c r="LH7" s="198">
        <f t="shared" si="19"/>
        <v>0</v>
      </c>
      <c r="LI7" s="198">
        <f t="shared" si="19"/>
        <v>0</v>
      </c>
      <c r="LJ7" s="198">
        <f t="shared" si="19"/>
        <v>0</v>
      </c>
      <c r="LK7" s="198">
        <f t="shared" si="19"/>
        <v>0</v>
      </c>
      <c r="LL7" s="198">
        <f t="shared" si="19"/>
        <v>0</v>
      </c>
      <c r="LM7" s="198">
        <f t="shared" si="19"/>
        <v>0</v>
      </c>
      <c r="LN7" s="198">
        <f t="shared" si="19"/>
        <v>0</v>
      </c>
      <c r="LO7" s="198">
        <f t="shared" si="19"/>
        <v>0</v>
      </c>
      <c r="LP7" s="198">
        <f t="shared" si="19"/>
        <v>0</v>
      </c>
      <c r="LQ7" s="198">
        <f t="shared" si="19"/>
        <v>0</v>
      </c>
      <c r="LR7" s="198">
        <f t="shared" si="19"/>
        <v>0</v>
      </c>
      <c r="LS7" s="198">
        <f t="shared" si="19"/>
        <v>0</v>
      </c>
      <c r="LT7" s="198">
        <f t="shared" si="19"/>
        <v>0</v>
      </c>
      <c r="LU7" s="198">
        <f t="shared" si="19"/>
        <v>0</v>
      </c>
      <c r="LV7" s="198">
        <f t="shared" si="19"/>
        <v>0</v>
      </c>
      <c r="LW7" s="198">
        <f t="shared" si="19"/>
        <v>0</v>
      </c>
      <c r="LX7" s="198">
        <f t="shared" si="19"/>
        <v>0</v>
      </c>
      <c r="LY7" s="198">
        <f t="shared" si="19"/>
        <v>0</v>
      </c>
      <c r="LZ7" s="198">
        <f t="shared" si="19"/>
        <v>0</v>
      </c>
      <c r="MA7" s="198">
        <f t="shared" si="19"/>
        <v>0</v>
      </c>
      <c r="MB7" s="198">
        <f t="shared" si="19"/>
        <v>0</v>
      </c>
      <c r="MC7" s="198">
        <f t="shared" si="19"/>
        <v>0</v>
      </c>
      <c r="MD7" s="198">
        <f t="shared" si="19"/>
        <v>0</v>
      </c>
      <c r="ME7" s="198">
        <f t="shared" si="19"/>
        <v>0</v>
      </c>
      <c r="MF7" s="198">
        <f t="shared" si="19"/>
        <v>0</v>
      </c>
      <c r="MG7" s="198">
        <f t="shared" si="19"/>
        <v>7.5995599300590017E-3</v>
      </c>
      <c r="MH7" s="198">
        <f t="shared" si="19"/>
        <v>7.4531708438110239E-3</v>
      </c>
      <c r="MI7" s="198">
        <f t="shared" si="19"/>
        <v>7.3059889063862111E-3</v>
      </c>
      <c r="MJ7" s="198">
        <f t="shared" si="19"/>
        <v>7.1581298245015209E-3</v>
      </c>
      <c r="MK7" s="198">
        <f t="shared" si="19"/>
        <v>7.00970826226227E-3</v>
      </c>
      <c r="ML7" s="198">
        <f t="shared" si="19"/>
        <v>6.8608377833525528E-3</v>
      </c>
      <c r="MM7" s="198">
        <f t="shared" si="19"/>
        <v>6.7116307939943769E-3</v>
      </c>
      <c r="MN7" s="198">
        <f t="shared" si="19"/>
        <v>6.56219848665385E-3</v>
      </c>
      <c r="MO7" s="198">
        <f t="shared" si="19"/>
        <v>6.4126507844734478E-3</v>
      </c>
      <c r="MP7" s="198">
        <f t="shared" si="19"/>
        <v>6.2630962864104606E-3</v>
      </c>
      <c r="MQ7" s="198">
        <f t="shared" si="19"/>
        <v>6.1136422130621598E-3</v>
      </c>
      <c r="MR7" s="198">
        <f t="shared" si="19"/>
        <v>5.9643943531593156E-3</v>
      </c>
      <c r="MS7" s="198">
        <f t="shared" si="19"/>
        <v>5.8154570107100539E-3</v>
      </c>
      <c r="MT7" s="198">
        <f t="shared" si="19"/>
        <v>5.666932952777046E-3</v>
      </c>
      <c r="MU7" s="198">
        <f t="shared" si="19"/>
        <v>5.5189233578713352E-3</v>
      </c>
      <c r="MV7" s="198">
        <f t="shared" si="19"/>
        <v>5.3715277649470086E-3</v>
      </c>
      <c r="MW7" s="198">
        <f t="shared" si="19"/>
        <v>5.2248440229812664E-3</v>
      </c>
      <c r="MX7" s="198">
        <f t="shared" si="19"/>
        <v>5.0789682411251239E-3</v>
      </c>
      <c r="MY7" s="198">
        <f t="shared" si="19"/>
        <v>4.9339947394104978E-3</v>
      </c>
      <c r="MZ7" s="198">
        <f t="shared" si="19"/>
        <v>4.7900159999998883E-3</v>
      </c>
      <c r="NA7" s="198">
        <f t="shared" ref="NA7:PL7" si="20">IF(AND($D$13&gt;0,$D$14&gt;0),IF(AND(FH4&gt;$D$14),NA4,0),"")</f>
        <v>4.6471226189653504E-3</v>
      </c>
      <c r="NB7" s="198">
        <f t="shared" si="20"/>
        <v>4.5054032585839874E-3</v>
      </c>
      <c r="NC7" s="198">
        <f t="shared" si="20"/>
        <v>4.3649446001375446E-3</v>
      </c>
      <c r="ND7" s="198">
        <f t="shared" si="20"/>
        <v>4.2258312972041495E-3</v>
      </c>
      <c r="NE7" s="198">
        <f t="shared" si="20"/>
        <v>4.0881459294306423E-3</v>
      </c>
      <c r="NF7" s="198">
        <f t="shared" si="20"/>
        <v>3.9519689567743274E-3</v>
      </c>
      <c r="NG7" s="198">
        <f t="shared" si="20"/>
        <v>3.8173786742033331E-3</v>
      </c>
      <c r="NH7" s="198">
        <f t="shared" si="20"/>
        <v>3.6844511668451714E-3</v>
      </c>
      <c r="NI7" s="198">
        <f t="shared" si="20"/>
        <v>3.5532602655733159E-3</v>
      </c>
      <c r="NJ7" s="198">
        <f t="shared" si="20"/>
        <v>3.423877503022088E-3</v>
      </c>
      <c r="NK7" s="198">
        <f t="shared" si="20"/>
        <v>3.2963720700203598E-3</v>
      </c>
      <c r="NL7" s="198">
        <f t="shared" si="20"/>
        <v>3.1708107724348956E-3</v>
      </c>
      <c r="NM7" s="198">
        <f t="shared" si="20"/>
        <v>3.047257988414427E-3</v>
      </c>
      <c r="NN7" s="198">
        <f t="shared" si="20"/>
        <v>2.9257756260259288E-3</v>
      </c>
      <c r="NO7" s="198">
        <f t="shared" si="20"/>
        <v>2.8064230812746794E-3</v>
      </c>
      <c r="NP7" s="198">
        <f t="shared" si="20"/>
        <v>2.6892571965000784E-3</v>
      </c>
      <c r="NQ7" s="198">
        <f t="shared" si="20"/>
        <v>2.574332219139319E-3</v>
      </c>
      <c r="NR7" s="198">
        <f t="shared" si="20"/>
        <v>2.4616997608514048E-3</v>
      </c>
      <c r="NS7" s="198">
        <f t="shared" si="20"/>
        <v>2.3514087569940288E-3</v>
      </c>
      <c r="NT7" s="198">
        <f t="shared" si="20"/>
        <v>2.2435054264462518E-3</v>
      </c>
      <c r="NU7" s="198">
        <f t="shared" si="20"/>
        <v>2.1380332317699458E-3</v>
      </c>
      <c r="NV7" s="198">
        <f t="shared" si="20"/>
        <v>2.0350328397033329E-3</v>
      </c>
      <c r="NW7" s="198">
        <f t="shared" si="20"/>
        <v>1.9345420819800022E-3</v>
      </c>
      <c r="NX7" s="198">
        <f t="shared" si="20"/>
        <v>1.8365959164671126E-3</v>
      </c>
      <c r="NY7" s="198">
        <f t="shared" si="20"/>
        <v>1.7412263886165103E-3</v>
      </c>
      <c r="NZ7" s="198">
        <f t="shared" si="20"/>
        <v>1.6484625932228322E-3</v>
      </c>
      <c r="OA7" s="198">
        <f t="shared" si="20"/>
        <v>1.5583306364826985E-3</v>
      </c>
      <c r="OB7" s="198">
        <f t="shared" si="20"/>
        <v>1.4708535983493491E-3</v>
      </c>
      <c r="OC7" s="198">
        <f t="shared" si="20"/>
        <v>1.386051495177188E-3</v>
      </c>
      <c r="OD7" s="198">
        <f t="shared" si="20"/>
        <v>1.303941242650847E-3</v>
      </c>
      <c r="OE7" s="198">
        <f t="shared" si="20"/>
        <v>1.2245366189935724E-3</v>
      </c>
      <c r="OF7" s="198">
        <f t="shared" si="20"/>
        <v>1.147848228449818E-3</v>
      </c>
      <c r="OG7" s="198">
        <f t="shared" si="20"/>
        <v>1.0738834650371261E-3</v>
      </c>
      <c r="OH7" s="198">
        <f t="shared" si="20"/>
        <v>1.0026464765624317E-3</v>
      </c>
      <c r="OI7" s="198">
        <f t="shared" si="20"/>
        <v>9.3413812889813191E-4</v>
      </c>
      <c r="OJ7" s="198">
        <f t="shared" si="20"/>
        <v>8.6835597051334223E-4</v>
      </c>
      <c r="OK7" s="198">
        <f t="shared" si="20"/>
        <v>8.0529419725587973E-4</v>
      </c>
      <c r="OL7" s="198">
        <f t="shared" si="20"/>
        <v>7.4494361738062012E-4</v>
      </c>
      <c r="OM7" s="198">
        <f t="shared" si="20"/>
        <v>6.8729161682002933E-4</v>
      </c>
      <c r="ON7" s="198">
        <f t="shared" si="20"/>
        <v>6.3232212469273123E-4</v>
      </c>
      <c r="OO7" s="198">
        <f t="shared" si="20"/>
        <v>5.8001557904609072E-4</v>
      </c>
      <c r="OP7" s="198">
        <f t="shared" si="20"/>
        <v>5.3034889282889267E-4</v>
      </c>
      <c r="OQ7" s="198">
        <f t="shared" si="20"/>
        <v>4.832954200903114E-4</v>
      </c>
      <c r="OR7" s="198">
        <f t="shared" si="20"/>
        <v>4.3882492240141668E-4</v>
      </c>
      <c r="OS7" s="198">
        <f t="shared" si="20"/>
        <v>3.9690353549560678E-4</v>
      </c>
      <c r="OT7" s="198">
        <f t="shared" si="20"/>
        <v>3.5749373612439279E-4</v>
      </c>
      <c r="OU7" s="198">
        <f t="shared" si="20"/>
        <v>3.2055430912509219E-4</v>
      </c>
      <c r="OV7" s="198">
        <f t="shared" si="20"/>
        <v>2.8604031469703595E-4</v>
      </c>
      <c r="OW7" s="198">
        <f t="shared" si="20"/>
        <v>2.5390305588299906E-4</v>
      </c>
      <c r="OX7" s="198">
        <f t="shared" si="20"/>
        <v>2.2409004625261627E-4</v>
      </c>
      <c r="OY7" s="198">
        <f t="shared" si="20"/>
        <v>1.9654497778465025E-4</v>
      </c>
      <c r="OZ7" s="198">
        <f t="shared" si="20"/>
        <v>1.712076889450268E-4</v>
      </c>
      <c r="PA7" s="198">
        <f t="shared" si="20"/>
        <v>1.4801413295763698E-4</v>
      </c>
      <c r="PB7" s="198">
        <f t="shared" si="20"/>
        <v>1.2689634626496466E-4</v>
      </c>
      <c r="PC7" s="198">
        <f t="shared" si="20"/>
        <v>1.0778241717567791E-4</v>
      </c>
      <c r="PD7" s="198">
        <f t="shared" si="20"/>
        <v>9.059645469637426E-5</v>
      </c>
      <c r="PE7" s="198">
        <f t="shared" si="20"/>
        <v>7.5258557544739818E-5</v>
      </c>
      <c r="PF7" s="198">
        <f t="shared" si="20"/>
        <v>6.1684783341439675E-5</v>
      </c>
      <c r="PG7" s="198">
        <f t="shared" si="20"/>
        <v>4.9787117978121551E-5</v>
      </c>
      <c r="PH7" s="198">
        <f t="shared" si="20"/>
        <v>3.9473445158965706E-5</v>
      </c>
      <c r="PI7" s="198">
        <f t="shared" si="20"/>
        <v>3.0647516113274256E-5</v>
      </c>
      <c r="PJ7" s="198">
        <f t="shared" si="20"/>
        <v>2.3208919476644944E-5</v>
      </c>
      <c r="PK7" s="198">
        <f t="shared" si="20"/>
        <v>1.7053051338330089E-5</v>
      </c>
      <c r="PL7" s="198">
        <f t="shared" si="20"/>
        <v>1.2071085452430203E-5</v>
      </c>
      <c r="PM7" s="198">
        <f t="shared" ref="PM7:PT7" si="21">IF(AND($D$13&gt;0,$D$14&gt;0),IF(AND(HT4&gt;$D$14),PM4,0),"")</f>
        <v>8.1499436106226591E-6</v>
      </c>
      <c r="PN7" s="198">
        <f t="shared" si="21"/>
        <v>5.1722661741730233E-6</v>
      </c>
      <c r="PO7" s="198">
        <f t="shared" si="21"/>
        <v>3.0163827630272921E-6</v>
      </c>
      <c r="PP7" s="198">
        <f t="shared" si="21"/>
        <v>1.5562830998251105E-6</v>
      </c>
      <c r="PQ7" s="198">
        <f t="shared" si="21"/>
        <v>6.6158800672104596E-7</v>
      </c>
      <c r="PR7" s="198">
        <f t="shared" si="21"/>
        <v>1.9752055294400951E-7</v>
      </c>
      <c r="PS7" s="198">
        <f t="shared" si="21"/>
        <v>2.4877351066866582E-8</v>
      </c>
      <c r="PT7" s="198">
        <f t="shared" si="21"/>
        <v>3.4382572416435196E-17</v>
      </c>
    </row>
    <row r="8" spans="1:437" x14ac:dyDescent="0.45">
      <c r="A8" s="48"/>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15"/>
      <c r="AG8" s="15"/>
      <c r="AH8" s="15"/>
      <c r="IB8" s="199">
        <f>MAX(IB5:IB7)</f>
        <v>0</v>
      </c>
      <c r="IC8" s="199">
        <f t="shared" ref="IC8:KN8" si="22">MAX(IC5:IC7)</f>
        <v>6.9836706451630363E-5</v>
      </c>
      <c r="ID8" s="199">
        <f t="shared" si="22"/>
        <v>1.9456516406249967E-4</v>
      </c>
      <c r="IE8" s="199">
        <f t="shared" si="22"/>
        <v>3.5205059356209934E-4</v>
      </c>
      <c r="IF8" s="199">
        <f t="shared" si="22"/>
        <v>5.3380510324048587E-4</v>
      </c>
      <c r="IG8" s="199">
        <f t="shared" si="22"/>
        <v>7.3465486838336527E-4</v>
      </c>
      <c r="IH8" s="199">
        <f t="shared" si="22"/>
        <v>9.5094759777825067E-4</v>
      </c>
      <c r="II8" s="199">
        <f t="shared" si="22"/>
        <v>1.1798953983468475E-3</v>
      </c>
      <c r="IJ8" s="199">
        <f t="shared" si="22"/>
        <v>1.4192640000000047E-3</v>
      </c>
      <c r="IK8" s="199">
        <f t="shared" si="22"/>
        <v>1.6672026280915252E-3</v>
      </c>
      <c r="IL8" s="199">
        <f t="shared" si="22"/>
        <v>1.9221413571625591E-3</v>
      </c>
      <c r="IM8" s="199">
        <f t="shared" si="22"/>
        <v>2.1827246877764621E-3</v>
      </c>
      <c r="IN8" s="199">
        <f t="shared" si="22"/>
        <v>2.4477662205629244E-3</v>
      </c>
      <c r="IO8" s="199">
        <f t="shared" si="22"/>
        <v>2.7162164082067874E-3</v>
      </c>
      <c r="IP8" s="199">
        <f t="shared" si="22"/>
        <v>2.9871388243808373E-3</v>
      </c>
      <c r="IQ8" s="199">
        <f t="shared" si="22"/>
        <v>3.2596922062817662E-3</v>
      </c>
      <c r="IR8" s="199">
        <f t="shared" si="22"/>
        <v>3.5331165435501378E-3</v>
      </c>
      <c r="IS8" s="199">
        <f t="shared" si="22"/>
        <v>3.806722083879166E-3</v>
      </c>
      <c r="IT8" s="199">
        <f t="shared" si="22"/>
        <v>4.0798804921875244E-3</v>
      </c>
      <c r="IU8" s="199">
        <f t="shared" si="22"/>
        <v>4.3520176333624004E-3</v>
      </c>
      <c r="IV8" s="199">
        <f t="shared" si="22"/>
        <v>4.6226076015164789E-3</v>
      </c>
      <c r="IW8" s="199">
        <f t="shared" si="22"/>
        <v>4.8911677217810577E-3</v>
      </c>
      <c r="IX8" s="199">
        <f t="shared" si="22"/>
        <v>5.1572543218014666E-3</v>
      </c>
      <c r="IY8" s="199">
        <f t="shared" si="22"/>
        <v>5.4204591202497137E-3</v>
      </c>
      <c r="IZ8" s="199">
        <f t="shared" si="22"/>
        <v>5.6804061156900025E-3</v>
      </c>
      <c r="JA8" s="199">
        <f t="shared" si="22"/>
        <v>5.9367488854465533E-3</v>
      </c>
      <c r="JB8" s="199">
        <f t="shared" si="22"/>
        <v>6.1891682236417302E-3</v>
      </c>
      <c r="JC8" s="199">
        <f t="shared" si="22"/>
        <v>6.4373700622530582E-3</v>
      </c>
      <c r="JD8" s="199">
        <f t="shared" si="22"/>
        <v>6.6810836302199144E-3</v>
      </c>
      <c r="JE8" s="199">
        <f t="shared" si="22"/>
        <v>6.9200598142476321E-3</v>
      </c>
      <c r="JF8" s="199">
        <f t="shared" si="22"/>
        <v>7.1540696916680673E-3</v>
      </c>
      <c r="JG8" s="199">
        <f t="shared" si="22"/>
        <v>7.3829032109946711E-3</v>
      </c>
      <c r="JH8" s="199">
        <f t="shared" si="22"/>
        <v>7.6063680000000395E-3</v>
      </c>
      <c r="JI8" s="199">
        <f t="shared" si="22"/>
        <v>7.8242882844982951E-3</v>
      </c>
      <c r="JJ8" s="199">
        <f t="shared" si="22"/>
        <v>8.0365039037207566E-3</v>
      </c>
      <c r="JK8" s="199">
        <f t="shared" si="22"/>
        <v>8.2428694103730601E-3</v>
      </c>
      <c r="JL8" s="199">
        <f t="shared" si="22"/>
        <v>8.4432532452619231E-3</v>
      </c>
      <c r="JM8" s="199">
        <f t="shared" si="22"/>
        <v>8.6375369778624693E-3</v>
      </c>
      <c r="JN8" s="199">
        <f t="shared" si="22"/>
        <v>8.825614605425804E-3</v>
      </c>
      <c r="JO8" s="199">
        <f t="shared" si="22"/>
        <v>9.0073919042504176E-3</v>
      </c>
      <c r="JP8" s="199">
        <f t="shared" si="22"/>
        <v>9.1827858275991773E-3</v>
      </c>
      <c r="JQ8" s="199">
        <f t="shared" si="22"/>
        <v>9.3517239454662237E-3</v>
      </c>
      <c r="JR8" s="199">
        <f t="shared" si="22"/>
        <v>9.514143922009527E-3</v>
      </c>
      <c r="JS8" s="199">
        <f t="shared" si="22"/>
        <v>9.6699930269848345E-3</v>
      </c>
      <c r="JT8" s="199">
        <f t="shared" si="22"/>
        <v>9.8192276779604671E-3</v>
      </c>
      <c r="JU8" s="199">
        <f t="shared" si="22"/>
        <v>9.9618130104728794E-3</v>
      </c>
      <c r="JV8" s="199">
        <f t="shared" si="22"/>
        <v>1.0097722473610463E-2</v>
      </c>
      <c r="JW8" s="199">
        <f t="shared" si="22"/>
        <v>1.0226937448795805E-2</v>
      </c>
      <c r="JX8" s="199">
        <f t="shared" si="22"/>
        <v>1.0349446889781925E-2</v>
      </c>
      <c r="JY8" s="199">
        <f t="shared" si="22"/>
        <v>1.0465246982091288E-2</v>
      </c>
      <c r="JZ8" s="199">
        <f t="shared" si="22"/>
        <v>1.0574340820312535E-2</v>
      </c>
      <c r="KA8" s="199">
        <f t="shared" si="22"/>
        <v>1.0676738101832801E-2</v>
      </c>
      <c r="KB8" s="199">
        <f t="shared" si="22"/>
        <v>1.0772454835726589E-2</v>
      </c>
      <c r="KC8" s="199">
        <f t="shared" si="22"/>
        <v>1.0861513065648079E-2</v>
      </c>
      <c r="KD8" s="199">
        <f t="shared" si="22"/>
        <v>1.094394060568501E-2</v>
      </c>
      <c r="KE8" s="199">
        <f t="shared" si="22"/>
        <v>1.1019770788230663E-2</v>
      </c>
      <c r="KF8" s="199">
        <f t="shared" si="22"/>
        <v>1.1089042223017848E-2</v>
      </c>
      <c r="KG8" s="199">
        <f t="shared" si="22"/>
        <v>1.1151798566536522E-2</v>
      </c>
      <c r="KH8" s="199">
        <f t="shared" si="22"/>
        <v>1.1208088301125928E-2</v>
      </c>
      <c r="KI8" s="199">
        <f t="shared" si="22"/>
        <v>1.1257964523094039E-2</v>
      </c>
      <c r="KJ8" s="199">
        <f t="shared" si="22"/>
        <v>1.1301484739272631E-2</v>
      </c>
      <c r="KK8" s="199">
        <f t="shared" si="22"/>
        <v>1.1338710671465926E-2</v>
      </c>
      <c r="KL8" s="199">
        <f t="shared" si="22"/>
        <v>1.1369708068295667E-2</v>
      </c>
      <c r="KM8" s="199">
        <f t="shared" si="22"/>
        <v>1.1394546523985638E-2</v>
      </c>
      <c r="KN8" s="199">
        <f t="shared" si="22"/>
        <v>1.1413299303665168E-2</v>
      </c>
      <c r="KO8" s="199">
        <f t="shared" ref="KO8:MZ8" si="23">MAX(KO5:KO7)</f>
        <v>1.1426043174803965E-2</v>
      </c>
      <c r="KP8" s="199">
        <f t="shared" si="23"/>
        <v>1.1432858244420531E-2</v>
      </c>
      <c r="KQ8" s="199">
        <f t="shared" si="23"/>
        <v>1.1433827801733411E-2</v>
      </c>
      <c r="KR8" s="199">
        <f t="shared" si="23"/>
        <v>1.1429038165949073E-2</v>
      </c>
      <c r="KS8" s="199">
        <f t="shared" si="23"/>
        <v>1.1418578538902749E-2</v>
      </c>
      <c r="KT8" s="199">
        <f t="shared" si="23"/>
        <v>1.1402540862288821E-2</v>
      </c>
      <c r="KU8" s="199">
        <f t="shared" si="23"/>
        <v>1.1381019679236045E-2</v>
      </c>
      <c r="KV8" s="199">
        <f t="shared" si="23"/>
        <v>1.1354111999999993E-2</v>
      </c>
      <c r="KW8" s="199">
        <f t="shared" si="23"/>
        <v>1.1321917171560595E-2</v>
      </c>
      <c r="KX8" s="199">
        <f t="shared" si="23"/>
        <v>1.1284536750927075E-2</v>
      </c>
      <c r="KY8" s="199">
        <f t="shared" si="23"/>
        <v>1.1242074381965665E-2</v>
      </c>
      <c r="KZ8" s="199">
        <f t="shared" si="23"/>
        <v>1.1194635675577588E-2</v>
      </c>
      <c r="LA8" s="199">
        <f t="shared" si="23"/>
        <v>1.1142328093065916E-2</v>
      </c>
      <c r="LB8" s="199">
        <f t="shared" si="23"/>
        <v>1.1085260832540144E-2</v>
      </c>
      <c r="LC8" s="199">
        <f t="shared" si="23"/>
        <v>1.102354471821684E-2</v>
      </c>
      <c r="LD8" s="199">
        <f t="shared" si="23"/>
        <v>1.0957292092483407E-2</v>
      </c>
      <c r="LE8" s="199">
        <f t="shared" si="23"/>
        <v>1.0886616710600103E-2</v>
      </c>
      <c r="LF8" s="199">
        <f t="shared" si="23"/>
        <v>1.0811633637922988E-2</v>
      </c>
      <c r="LG8" s="199">
        <f t="shared" si="23"/>
        <v>1.0732459149537315E-2</v>
      </c>
      <c r="LH8" s="199">
        <f t="shared" si="23"/>
        <v>1.0649210632197457E-2</v>
      </c>
      <c r="LI8" s="199">
        <f t="shared" si="23"/>
        <v>1.0562006488475273E-2</v>
      </c>
      <c r="LJ8" s="199">
        <f t="shared" si="23"/>
        <v>1.0470966043024544E-2</v>
      </c>
      <c r="LK8" s="199">
        <f t="shared" si="23"/>
        <v>1.0376209450874151E-2</v>
      </c>
      <c r="LL8" s="199">
        <f t="shared" si="23"/>
        <v>1.0277857607667591E-2</v>
      </c>
      <c r="LM8" s="199">
        <f t="shared" si="23"/>
        <v>1.0176032061770816E-2</v>
      </c>
      <c r="LN8" s="199">
        <f t="shared" si="23"/>
        <v>1.0070854928174697E-2</v>
      </c>
      <c r="LO8" s="199">
        <f t="shared" si="23"/>
        <v>9.9624488041221947E-3</v>
      </c>
      <c r="LP8" s="199">
        <f t="shared" si="23"/>
        <v>9.8509366863941336E-3</v>
      </c>
      <c r="LQ8" s="199">
        <f t="shared" si="23"/>
        <v>9.7364418901907286E-3</v>
      </c>
      <c r="LR8" s="199">
        <f t="shared" si="23"/>
        <v>9.6190879695494096E-3</v>
      </c>
      <c r="LS8" s="199">
        <f t="shared" si="23"/>
        <v>9.4989986392422995E-3</v>
      </c>
      <c r="LT8" s="199">
        <f t="shared" si="23"/>
        <v>9.3762976980997538E-3</v>
      </c>
      <c r="LU8" s="199">
        <f t="shared" si="23"/>
        <v>9.2511089537087032E-3</v>
      </c>
      <c r="LV8" s="199">
        <f t="shared" si="23"/>
        <v>9.123556148437427E-3</v>
      </c>
      <c r="LW8" s="199">
        <f t="shared" si="23"/>
        <v>8.9937628867402843E-3</v>
      </c>
      <c r="LX8" s="199">
        <f t="shared" si="23"/>
        <v>8.8618525636985183E-3</v>
      </c>
      <c r="LY8" s="199">
        <f t="shared" si="23"/>
        <v>8.7279482947550686E-3</v>
      </c>
      <c r="LZ8" s="199">
        <f t="shared" si="23"/>
        <v>8.5921728466033208E-3</v>
      </c>
      <c r="MA8" s="199">
        <f t="shared" si="23"/>
        <v>8.4546485691917271E-3</v>
      </c>
      <c r="MB8" s="199">
        <f t="shared" si="23"/>
        <v>8.3154973288076146E-3</v>
      </c>
      <c r="MC8" s="199">
        <f t="shared" si="23"/>
        <v>8.1748404422055908E-3</v>
      </c>
      <c r="MD8" s="199">
        <f t="shared" si="23"/>
        <v>8.0327986117470565E-3</v>
      </c>
      <c r="ME8" s="199">
        <f t="shared" si="23"/>
        <v>7.8894918615191323E-3</v>
      </c>
      <c r="MF8" s="199">
        <f t="shared" si="23"/>
        <v>7.7450394744025142E-3</v>
      </c>
      <c r="MG8" s="199">
        <f t="shared" si="23"/>
        <v>7.5995599300590017E-3</v>
      </c>
      <c r="MH8" s="199">
        <f t="shared" si="23"/>
        <v>7.4531708438110239E-3</v>
      </c>
      <c r="MI8" s="199">
        <f t="shared" si="23"/>
        <v>7.3059889063862111E-3</v>
      </c>
      <c r="MJ8" s="199">
        <f t="shared" si="23"/>
        <v>7.1581298245015209E-3</v>
      </c>
      <c r="MK8" s="199">
        <f t="shared" si="23"/>
        <v>7.00970826226227E-3</v>
      </c>
      <c r="ML8" s="199">
        <f t="shared" si="23"/>
        <v>6.8608377833525528E-3</v>
      </c>
      <c r="MM8" s="199">
        <f t="shared" si="23"/>
        <v>6.7116307939943769E-3</v>
      </c>
      <c r="MN8" s="199">
        <f t="shared" si="23"/>
        <v>6.56219848665385E-3</v>
      </c>
      <c r="MO8" s="199">
        <f t="shared" si="23"/>
        <v>6.4126507844734478E-3</v>
      </c>
      <c r="MP8" s="199">
        <f t="shared" si="23"/>
        <v>6.2630962864104606E-3</v>
      </c>
      <c r="MQ8" s="199">
        <f t="shared" si="23"/>
        <v>6.1136422130621598E-3</v>
      </c>
      <c r="MR8" s="199">
        <f t="shared" si="23"/>
        <v>5.9643943531593156E-3</v>
      </c>
      <c r="MS8" s="199">
        <f t="shared" si="23"/>
        <v>5.8154570107100539E-3</v>
      </c>
      <c r="MT8" s="199">
        <f t="shared" si="23"/>
        <v>5.666932952777046E-3</v>
      </c>
      <c r="MU8" s="199">
        <f t="shared" si="23"/>
        <v>5.5189233578713352E-3</v>
      </c>
      <c r="MV8" s="199">
        <f t="shared" si="23"/>
        <v>5.3715277649470086E-3</v>
      </c>
      <c r="MW8" s="199">
        <f t="shared" si="23"/>
        <v>5.2248440229812664E-3</v>
      </c>
      <c r="MX8" s="199">
        <f t="shared" si="23"/>
        <v>5.0789682411251239E-3</v>
      </c>
      <c r="MY8" s="199">
        <f t="shared" si="23"/>
        <v>4.9339947394104978E-3</v>
      </c>
      <c r="MZ8" s="199">
        <f t="shared" si="23"/>
        <v>4.7900159999998883E-3</v>
      </c>
      <c r="NA8" s="199">
        <f t="shared" ref="NA8:PL8" si="24">MAX(NA5:NA7)</f>
        <v>4.6471226189653504E-3</v>
      </c>
      <c r="NB8" s="199">
        <f t="shared" si="24"/>
        <v>4.5054032585839874E-3</v>
      </c>
      <c r="NC8" s="199">
        <f t="shared" si="24"/>
        <v>4.3649446001375446E-3</v>
      </c>
      <c r="ND8" s="199">
        <f t="shared" si="24"/>
        <v>4.2258312972041495E-3</v>
      </c>
      <c r="NE8" s="199">
        <f t="shared" si="24"/>
        <v>4.0881459294306423E-3</v>
      </c>
      <c r="NF8" s="199">
        <f t="shared" si="24"/>
        <v>3.9519689567743274E-3</v>
      </c>
      <c r="NG8" s="199">
        <f t="shared" si="24"/>
        <v>3.8173786742033331E-3</v>
      </c>
      <c r="NH8" s="199">
        <f t="shared" si="24"/>
        <v>3.6844511668451714E-3</v>
      </c>
      <c r="NI8" s="199">
        <f t="shared" si="24"/>
        <v>3.5532602655733159E-3</v>
      </c>
      <c r="NJ8" s="199">
        <f t="shared" si="24"/>
        <v>3.423877503022088E-3</v>
      </c>
      <c r="NK8" s="199">
        <f t="shared" si="24"/>
        <v>3.2963720700203598E-3</v>
      </c>
      <c r="NL8" s="199">
        <f t="shared" si="24"/>
        <v>3.1708107724348956E-3</v>
      </c>
      <c r="NM8" s="199">
        <f t="shared" si="24"/>
        <v>3.047257988414427E-3</v>
      </c>
      <c r="NN8" s="199">
        <f t="shared" si="24"/>
        <v>2.9257756260259288E-3</v>
      </c>
      <c r="NO8" s="199">
        <f t="shared" si="24"/>
        <v>2.8064230812746794E-3</v>
      </c>
      <c r="NP8" s="199">
        <f t="shared" si="24"/>
        <v>2.6892571965000784E-3</v>
      </c>
      <c r="NQ8" s="199">
        <f t="shared" si="24"/>
        <v>2.574332219139319E-3</v>
      </c>
      <c r="NR8" s="199">
        <f t="shared" si="24"/>
        <v>2.4616997608514048E-3</v>
      </c>
      <c r="NS8" s="199">
        <f t="shared" si="24"/>
        <v>2.3514087569940288E-3</v>
      </c>
      <c r="NT8" s="199">
        <f t="shared" si="24"/>
        <v>2.2435054264462518E-3</v>
      </c>
      <c r="NU8" s="199">
        <f t="shared" si="24"/>
        <v>2.1380332317699458E-3</v>
      </c>
      <c r="NV8" s="199">
        <f t="shared" si="24"/>
        <v>2.0350328397033329E-3</v>
      </c>
      <c r="NW8" s="199">
        <f t="shared" si="24"/>
        <v>1.9345420819800022E-3</v>
      </c>
      <c r="NX8" s="199">
        <f t="shared" si="24"/>
        <v>1.8365959164671126E-3</v>
      </c>
      <c r="NY8" s="199">
        <f t="shared" si="24"/>
        <v>1.7412263886165103E-3</v>
      </c>
      <c r="NZ8" s="199">
        <f t="shared" si="24"/>
        <v>1.6484625932228322E-3</v>
      </c>
      <c r="OA8" s="199">
        <f t="shared" si="24"/>
        <v>1.5583306364826985E-3</v>
      </c>
      <c r="OB8" s="199">
        <f t="shared" si="24"/>
        <v>1.4708535983493491E-3</v>
      </c>
      <c r="OC8" s="199">
        <f t="shared" si="24"/>
        <v>1.386051495177188E-3</v>
      </c>
      <c r="OD8" s="199">
        <f t="shared" si="24"/>
        <v>1.303941242650847E-3</v>
      </c>
      <c r="OE8" s="199">
        <f t="shared" si="24"/>
        <v>1.2245366189935724E-3</v>
      </c>
      <c r="OF8" s="199">
        <f t="shared" si="24"/>
        <v>1.147848228449818E-3</v>
      </c>
      <c r="OG8" s="199">
        <f t="shared" si="24"/>
        <v>1.0738834650371261E-3</v>
      </c>
      <c r="OH8" s="199">
        <f t="shared" si="24"/>
        <v>1.0026464765624317E-3</v>
      </c>
      <c r="OI8" s="199">
        <f t="shared" si="24"/>
        <v>9.3413812889813191E-4</v>
      </c>
      <c r="OJ8" s="199">
        <f t="shared" si="24"/>
        <v>8.6835597051334223E-4</v>
      </c>
      <c r="OK8" s="199">
        <f t="shared" si="24"/>
        <v>8.0529419725587973E-4</v>
      </c>
      <c r="OL8" s="199">
        <f t="shared" si="24"/>
        <v>7.4494361738062012E-4</v>
      </c>
      <c r="OM8" s="199">
        <f t="shared" si="24"/>
        <v>6.8729161682002933E-4</v>
      </c>
      <c r="ON8" s="199">
        <f t="shared" si="24"/>
        <v>6.3232212469273123E-4</v>
      </c>
      <c r="OO8" s="199">
        <f t="shared" si="24"/>
        <v>5.8001557904609072E-4</v>
      </c>
      <c r="OP8" s="199">
        <f t="shared" si="24"/>
        <v>5.3034889282889267E-4</v>
      </c>
      <c r="OQ8" s="199">
        <f t="shared" si="24"/>
        <v>4.832954200903114E-4</v>
      </c>
      <c r="OR8" s="199">
        <f t="shared" si="24"/>
        <v>4.3882492240141668E-4</v>
      </c>
      <c r="OS8" s="199">
        <f t="shared" si="24"/>
        <v>3.9690353549560678E-4</v>
      </c>
      <c r="OT8" s="199">
        <f t="shared" si="24"/>
        <v>3.5749373612439279E-4</v>
      </c>
      <c r="OU8" s="199">
        <f t="shared" si="24"/>
        <v>3.2055430912509219E-4</v>
      </c>
      <c r="OV8" s="199">
        <f t="shared" si="24"/>
        <v>2.8604031469703595E-4</v>
      </c>
      <c r="OW8" s="199">
        <f t="shared" si="24"/>
        <v>2.5390305588299906E-4</v>
      </c>
      <c r="OX8" s="199">
        <f t="shared" si="24"/>
        <v>2.2409004625261627E-4</v>
      </c>
      <c r="OY8" s="199">
        <f t="shared" si="24"/>
        <v>1.9654497778465025E-4</v>
      </c>
      <c r="OZ8" s="199">
        <f t="shared" si="24"/>
        <v>1.712076889450268E-4</v>
      </c>
      <c r="PA8" s="199">
        <f t="shared" si="24"/>
        <v>1.4801413295763698E-4</v>
      </c>
      <c r="PB8" s="199">
        <f t="shared" si="24"/>
        <v>1.2689634626496466E-4</v>
      </c>
      <c r="PC8" s="199">
        <f t="shared" si="24"/>
        <v>1.0778241717567791E-4</v>
      </c>
      <c r="PD8" s="199">
        <f t="shared" si="24"/>
        <v>9.059645469637426E-5</v>
      </c>
      <c r="PE8" s="199">
        <f t="shared" si="24"/>
        <v>7.5258557544739818E-5</v>
      </c>
      <c r="PF8" s="199">
        <f t="shared" si="24"/>
        <v>6.1684783341439675E-5</v>
      </c>
      <c r="PG8" s="199">
        <f t="shared" si="24"/>
        <v>4.9787117978121551E-5</v>
      </c>
      <c r="PH8" s="199">
        <f t="shared" si="24"/>
        <v>3.9473445158965706E-5</v>
      </c>
      <c r="PI8" s="199">
        <f t="shared" si="24"/>
        <v>3.0647516113274256E-5</v>
      </c>
      <c r="PJ8" s="199">
        <f t="shared" si="24"/>
        <v>2.3208919476644944E-5</v>
      </c>
      <c r="PK8" s="199">
        <f t="shared" si="24"/>
        <v>1.7053051338330089E-5</v>
      </c>
      <c r="PL8" s="199">
        <f t="shared" si="24"/>
        <v>1.2071085452430203E-5</v>
      </c>
      <c r="PM8" s="199">
        <f t="shared" ref="PM8:PT8" si="25">MAX(PM5:PM7)</f>
        <v>8.1499436106226591E-6</v>
      </c>
      <c r="PN8" s="199">
        <f t="shared" si="25"/>
        <v>5.1722661741730233E-6</v>
      </c>
      <c r="PO8" s="199">
        <f t="shared" si="25"/>
        <v>3.0163827630272921E-6</v>
      </c>
      <c r="PP8" s="199">
        <f t="shared" si="25"/>
        <v>1.5562830998251105E-6</v>
      </c>
      <c r="PQ8" s="199">
        <f t="shared" si="25"/>
        <v>6.6158800672104596E-7</v>
      </c>
      <c r="PR8" s="199">
        <f t="shared" si="25"/>
        <v>1.9752055294400951E-7</v>
      </c>
      <c r="PS8" s="199">
        <f t="shared" si="25"/>
        <v>2.4877351066866582E-8</v>
      </c>
      <c r="PT8" s="199">
        <f t="shared" si="25"/>
        <v>3.4382572416435196E-17</v>
      </c>
    </row>
    <row r="9" spans="1:437" ht="16.899999999999999" x14ac:dyDescent="0.5">
      <c r="A9" s="15"/>
      <c r="B9" s="15"/>
      <c r="C9" s="38" t="s">
        <v>61</v>
      </c>
      <c r="D9" s="116">
        <v>0.6</v>
      </c>
      <c r="E9" s="58" t="s">
        <v>66</v>
      </c>
      <c r="F9" s="196"/>
      <c r="G9" s="48"/>
      <c r="H9" s="48"/>
      <c r="I9" s="48"/>
      <c r="J9" s="48"/>
      <c r="K9" s="48"/>
      <c r="L9" s="48"/>
      <c r="M9" s="48"/>
      <c r="N9" s="48"/>
      <c r="O9" s="48"/>
      <c r="P9" s="48"/>
      <c r="Q9" s="48"/>
      <c r="R9" s="48"/>
      <c r="S9" s="48"/>
      <c r="T9" s="48"/>
      <c r="U9" s="48"/>
      <c r="V9" s="48"/>
      <c r="W9" s="48"/>
      <c r="X9" s="48"/>
      <c r="Y9" s="48"/>
      <c r="Z9" s="48"/>
      <c r="AA9" s="48"/>
      <c r="AB9" s="48"/>
      <c r="AC9" s="48"/>
      <c r="AD9" s="48"/>
      <c r="AE9" s="48"/>
      <c r="AF9" s="15"/>
      <c r="AG9" s="15"/>
      <c r="AH9" s="15"/>
    </row>
    <row r="10" spans="1:437" ht="16.899999999999999" x14ac:dyDescent="0.5">
      <c r="A10" s="15"/>
      <c r="B10" s="15"/>
      <c r="C10" s="38" t="s">
        <v>62</v>
      </c>
      <c r="D10" s="81">
        <f>IF(AND($D$9&gt;0,$D$9&lt;1,NOT($P$4="")),IF($G$4="R",_xlfn.BETA.INV((1-$D$9)/2,$M$4,$N$4,$B$4,$D$4),_xlfn.BETA.INV((1-$D$9)/2,$N$4,$M$4,$B$4,$D$4)),"")</f>
        <v>99.793778379062246</v>
      </c>
      <c r="E10" s="15"/>
      <c r="F10" s="53"/>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15"/>
      <c r="AG10" s="15"/>
      <c r="AH10" s="15"/>
    </row>
    <row r="11" spans="1:437" ht="16.899999999999999" x14ac:dyDescent="0.5">
      <c r="A11" s="15"/>
      <c r="B11" s="15"/>
      <c r="C11" s="38" t="s">
        <v>71</v>
      </c>
      <c r="D11" s="81">
        <f>IF(AND($D$9&gt;0,$D$9&lt;1,NOT($P$4="")),IF($G$4="R",_xlfn.BETA.INV(($D$9+(1-$D$9)/2),$M$4,$N$4,$B$4,$D$4),_xlfn.BETA.INV(($D$9+(1-$D$9)/2),$N$4,$M$4,$B$4,$D$4)),"")</f>
        <v>157.72555006081433</v>
      </c>
      <c r="E11" s="15"/>
      <c r="F11" s="53"/>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15"/>
      <c r="AG11" s="15"/>
      <c r="AH11" s="15"/>
    </row>
    <row r="12" spans="1:437" ht="16.899999999999999" x14ac:dyDescent="0.5">
      <c r="A12" s="15"/>
      <c r="B12" s="15"/>
      <c r="C12" s="38"/>
      <c r="D12" s="54"/>
      <c r="E12" s="15"/>
      <c r="F12" s="53"/>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15"/>
      <c r="AG12" s="15"/>
      <c r="AH12" s="15"/>
    </row>
    <row r="13" spans="1:437" ht="16.899999999999999" x14ac:dyDescent="0.5">
      <c r="A13" s="15"/>
      <c r="B13" s="15"/>
      <c r="C13" s="59" t="s">
        <v>63</v>
      </c>
      <c r="D13" s="117">
        <v>100</v>
      </c>
      <c r="E13" s="15"/>
      <c r="F13" s="197" t="s">
        <v>676</v>
      </c>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15"/>
      <c r="AG13" s="15"/>
      <c r="AH13" s="15"/>
    </row>
    <row r="14" spans="1:437" ht="16.899999999999999" x14ac:dyDescent="0.5">
      <c r="A14" s="15"/>
      <c r="B14" s="15"/>
      <c r="C14" s="59" t="s">
        <v>64</v>
      </c>
      <c r="D14" s="117">
        <v>158</v>
      </c>
      <c r="E14" s="15"/>
      <c r="F14" s="197" t="s">
        <v>677</v>
      </c>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15"/>
      <c r="AG14" s="15"/>
      <c r="AH14" s="15"/>
    </row>
    <row r="15" spans="1:437" ht="16.899999999999999" x14ac:dyDescent="0.5">
      <c r="A15" s="15"/>
      <c r="B15" s="15"/>
      <c r="C15" s="59" t="s">
        <v>72</v>
      </c>
      <c r="D15" s="55">
        <f>IF(AND($D$13&gt;0,$D$14&gt;0,$D$13&lt;$D$14,NOT(P4="")),IF($G$4="R",_xlfn.BETA.DIST($D$14,$M$4,$N$4,TRUE,$B$4,$D$4),_xlfn.BETA.DIST($D$14,$N$4,$M$4,TRUE,$B$4,$D$4))-IF($G$4="R",_xlfn.BETA.DIST($D$13,$M$4,$N$4,TRUE,$B$4,$D$4),_xlfn.BETA.DIST($D$13,$N$4,$M$4,TRUE,$B$4,$D$4)),"")</f>
        <v>0.60006146168815144</v>
      </c>
      <c r="E15" s="15"/>
      <c r="F15" s="197" t="s">
        <v>678</v>
      </c>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15"/>
      <c r="AG15" s="15"/>
      <c r="AH15" s="15"/>
    </row>
    <row r="16" spans="1:437" ht="16.899999999999999" x14ac:dyDescent="0.5">
      <c r="A16" s="15"/>
      <c r="B16" s="15"/>
      <c r="C16" s="59" t="s">
        <v>679</v>
      </c>
      <c r="D16" s="57">
        <f>IF(AND($D$13&gt;0,$D$14&gt;0,$D$13&lt;$D$14,NOT($P$4="")),IF($G$4="R",_xlfn.BETA.DIST($D$13,$M$4,$N$4,TRUE,$B$4,$D$4),_xlfn.BETA.DIST($D$13,$N$4,$M$4,TRUE,$B$4,$D$4)),"")</f>
        <v>0.20203478566595262</v>
      </c>
      <c r="E16" s="15"/>
      <c r="F16" s="197" t="s">
        <v>680</v>
      </c>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15"/>
      <c r="AG16" s="15"/>
      <c r="AH16" s="15"/>
    </row>
    <row r="17" spans="1:34" ht="16.899999999999999" x14ac:dyDescent="0.5">
      <c r="A17" s="15"/>
      <c r="B17" s="15"/>
      <c r="C17" s="59" t="s">
        <v>681</v>
      </c>
      <c r="D17" s="56">
        <f>IF(AND($D$13&gt;0,$D$14&gt;0,$D$13&lt;$D$14,NOT($P$4="")),1-IF($G$4="R",_xlfn.BETA.DIST($D$14,$M$4,$N$4,TRUE,$B$4,$D$4),_xlfn.BETA.DIST($D$14,$N$4,$M$4,TRUE,$B$4,$D$4)),"")</f>
        <v>0.19790375264589588</v>
      </c>
      <c r="E17" s="15"/>
      <c r="F17" s="197" t="s">
        <v>682</v>
      </c>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15"/>
      <c r="AG17" s="15"/>
      <c r="AH17" s="15"/>
    </row>
    <row r="18" spans="1:34" x14ac:dyDescent="0.45">
      <c r="A18" s="48"/>
      <c r="B18" s="48"/>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15"/>
      <c r="AG18" s="15"/>
      <c r="AH18" s="15"/>
    </row>
    <row r="19" spans="1:34" x14ac:dyDescent="0.45">
      <c r="A19" s="48"/>
      <c r="B19" s="48"/>
      <c r="C19" s="48"/>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15"/>
      <c r="AG19" s="15"/>
      <c r="AH19" s="15"/>
    </row>
    <row r="20" spans="1:34" x14ac:dyDescent="0.45">
      <c r="A20" s="48"/>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15"/>
      <c r="AG20" s="15"/>
      <c r="AH20" s="15"/>
    </row>
    <row r="21" spans="1:34" x14ac:dyDescent="0.45">
      <c r="A21" s="48"/>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15"/>
      <c r="AG21" s="15"/>
      <c r="AH21" s="15"/>
    </row>
    <row r="22" spans="1:34" x14ac:dyDescent="0.45">
      <c r="A22" s="48"/>
      <c r="B22" s="48"/>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15"/>
      <c r="AG22" s="15"/>
      <c r="AH22" s="15"/>
    </row>
    <row r="23" spans="1:34" x14ac:dyDescent="0.45">
      <c r="A23" s="48"/>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15"/>
      <c r="AG23" s="15"/>
      <c r="AH23" s="15"/>
    </row>
    <row r="24" spans="1:34" x14ac:dyDescent="0.45">
      <c r="A24" s="48"/>
      <c r="B24" s="48"/>
      <c r="C24" s="48"/>
      <c r="D24" s="48"/>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15"/>
      <c r="AG24" s="15"/>
      <c r="AH24" s="15"/>
    </row>
    <row r="25" spans="1:34" x14ac:dyDescent="0.45">
      <c r="A25" s="48"/>
      <c r="B25" s="35" t="str">
        <f>_xlfn.CONCAT("Version ",'Change Log'!$B$3," – © 2017-",YEAR('Change Log'!$A$3),IF('Change Log'!$C$3="William W. Davis",", William W. Davis, MSPM, PMP",_xlfn.CONCAT(", original copyright holder is William W. Davis, MSPM, PMP; later modified by ",'Change Log'!$C$3)))</f>
        <v>Version 3.4 – © 2017-2025, William W. Davis, MSPM, PMP</v>
      </c>
      <c r="C25" s="48"/>
      <c r="D25" s="48"/>
      <c r="E25" s="35"/>
      <c r="F25" s="15"/>
      <c r="G25" s="15"/>
      <c r="H25" s="15"/>
      <c r="I25" s="15"/>
      <c r="J25" s="16"/>
      <c r="K25" s="15"/>
      <c r="L25" s="48"/>
      <c r="M25" s="48"/>
      <c r="N25" s="48"/>
      <c r="O25" s="48"/>
      <c r="P25" s="48"/>
      <c r="Q25" s="48"/>
      <c r="R25" s="48"/>
      <c r="S25" s="48"/>
      <c r="T25" s="48"/>
      <c r="U25" s="48"/>
      <c r="V25" s="48"/>
      <c r="W25" s="48"/>
      <c r="X25" s="48"/>
      <c r="Y25" s="48"/>
      <c r="Z25" s="48"/>
      <c r="AA25" s="48"/>
      <c r="AB25" s="48"/>
      <c r="AC25" s="48"/>
      <c r="AD25" s="48"/>
      <c r="AE25" s="48"/>
      <c r="AF25" s="15"/>
      <c r="AG25" s="15"/>
      <c r="AH25" s="15"/>
    </row>
    <row r="26" spans="1:34" x14ac:dyDescent="0.45">
      <c r="A26" s="48"/>
      <c r="B26" s="349" t="s">
        <v>131</v>
      </c>
      <c r="C26" s="349"/>
      <c r="D26" s="349"/>
      <c r="E26" s="349"/>
      <c r="F26" s="349"/>
      <c r="G26" s="349"/>
      <c r="H26" s="349"/>
      <c r="I26" s="349"/>
      <c r="J26" s="349"/>
      <c r="K26" s="349"/>
      <c r="L26" s="48"/>
      <c r="M26" s="48"/>
      <c r="N26" s="48"/>
      <c r="O26" s="48"/>
      <c r="P26" s="48"/>
      <c r="Q26" s="48"/>
      <c r="R26" s="48"/>
      <c r="S26" s="48"/>
      <c r="T26" s="48"/>
      <c r="U26" s="48"/>
      <c r="V26" s="48"/>
      <c r="W26" s="48"/>
      <c r="X26" s="48"/>
      <c r="Y26" s="48"/>
      <c r="Z26" s="48"/>
      <c r="AA26" s="48"/>
      <c r="AB26" s="48"/>
      <c r="AC26" s="48"/>
      <c r="AD26" s="48"/>
      <c r="AE26" s="48"/>
      <c r="AF26" s="15"/>
      <c r="AG26" s="15"/>
      <c r="AH26" s="15"/>
    </row>
    <row r="27" spans="1:34" x14ac:dyDescent="0.45">
      <c r="A27" s="48"/>
      <c r="B27" s="349" t="s">
        <v>130</v>
      </c>
      <c r="C27" s="349"/>
      <c r="D27" s="349"/>
      <c r="E27" s="349"/>
      <c r="F27" s="349"/>
      <c r="G27" s="349"/>
      <c r="H27" s="349"/>
      <c r="I27" s="349"/>
      <c r="J27" s="349"/>
      <c r="K27" s="349"/>
      <c r="L27" s="48"/>
      <c r="M27" s="48"/>
      <c r="N27" s="48"/>
      <c r="O27" s="48"/>
      <c r="P27" s="48"/>
      <c r="Q27" s="48"/>
      <c r="R27" s="48"/>
      <c r="S27" s="48"/>
      <c r="T27" s="48"/>
      <c r="U27" s="48"/>
      <c r="V27" s="48"/>
      <c r="W27" s="48"/>
      <c r="X27" s="48"/>
      <c r="Y27" s="48"/>
      <c r="Z27" s="48"/>
      <c r="AA27" s="48"/>
      <c r="AB27" s="48"/>
      <c r="AC27" s="48"/>
      <c r="AD27" s="48"/>
      <c r="AE27" s="48"/>
      <c r="AF27" s="15"/>
      <c r="AG27" s="15"/>
      <c r="AH27" s="15"/>
    </row>
    <row r="28" spans="1:34" x14ac:dyDescent="0.45">
      <c r="A28" s="48"/>
      <c r="B28" s="349" t="s">
        <v>90</v>
      </c>
      <c r="C28" s="349"/>
      <c r="D28" s="349"/>
      <c r="E28" s="349"/>
      <c r="F28" s="349"/>
      <c r="G28" s="349"/>
      <c r="H28" s="349"/>
      <c r="I28" s="349"/>
      <c r="J28" s="349"/>
      <c r="K28" s="349"/>
      <c r="L28" s="48"/>
      <c r="M28" s="48"/>
      <c r="N28" s="48"/>
      <c r="O28" s="48"/>
      <c r="P28" s="48"/>
      <c r="Q28" s="48"/>
      <c r="R28" s="48"/>
      <c r="S28" s="48"/>
      <c r="T28" s="48"/>
      <c r="U28" s="48"/>
      <c r="V28" s="48"/>
      <c r="W28" s="48"/>
      <c r="X28" s="48"/>
      <c r="Y28" s="48"/>
      <c r="Z28" s="48"/>
      <c r="AA28" s="48"/>
      <c r="AB28" s="48"/>
      <c r="AC28" s="48"/>
      <c r="AD28" s="48"/>
      <c r="AE28" s="48"/>
      <c r="AF28" s="15"/>
      <c r="AG28" s="15"/>
      <c r="AH28" s="15"/>
    </row>
    <row r="29" spans="1:34" x14ac:dyDescent="0.45">
      <c r="A29" s="48"/>
      <c r="B29" s="349" t="s">
        <v>143</v>
      </c>
      <c r="C29" s="349"/>
      <c r="D29" s="349"/>
      <c r="E29" s="349"/>
      <c r="F29" s="349"/>
      <c r="G29" s="349"/>
      <c r="H29" s="349"/>
      <c r="I29" s="349"/>
      <c r="J29" s="349"/>
      <c r="K29" s="349"/>
      <c r="L29" s="48"/>
      <c r="M29" s="48"/>
      <c r="N29" s="48"/>
      <c r="O29" s="48"/>
      <c r="P29" s="48"/>
      <c r="Q29" s="48"/>
      <c r="R29" s="48"/>
      <c r="S29" s="48"/>
      <c r="T29" s="48"/>
      <c r="U29" s="48"/>
      <c r="V29" s="48"/>
      <c r="W29" s="48"/>
      <c r="X29" s="48"/>
      <c r="Y29" s="48"/>
      <c r="Z29" s="48"/>
      <c r="AA29" s="48"/>
      <c r="AB29" s="48"/>
      <c r="AC29" s="48"/>
      <c r="AD29" s="48"/>
      <c r="AE29" s="48"/>
      <c r="AF29" s="15"/>
      <c r="AG29" s="15"/>
      <c r="AH29" s="15"/>
    </row>
    <row r="30" spans="1:34" x14ac:dyDescent="0.45">
      <c r="A30" s="48"/>
      <c r="B30" s="349" t="s">
        <v>849</v>
      </c>
      <c r="C30" s="349"/>
      <c r="D30" s="349"/>
      <c r="E30" s="349"/>
      <c r="F30" s="349"/>
      <c r="G30" s="349"/>
      <c r="H30" s="349"/>
      <c r="I30" s="349"/>
      <c r="J30" s="349"/>
      <c r="K30" s="349"/>
      <c r="L30" s="48"/>
      <c r="M30" s="48"/>
      <c r="N30" s="48"/>
      <c r="O30" s="48"/>
      <c r="P30" s="48"/>
      <c r="Q30" s="48"/>
      <c r="R30" s="48"/>
      <c r="S30" s="48"/>
      <c r="T30" s="48"/>
      <c r="U30" s="48"/>
      <c r="V30" s="48"/>
      <c r="W30" s="48"/>
      <c r="X30" s="48"/>
      <c r="Y30" s="48"/>
      <c r="Z30" s="48"/>
      <c r="AA30" s="48"/>
      <c r="AB30" s="48"/>
      <c r="AC30" s="48"/>
      <c r="AD30" s="48"/>
      <c r="AE30" s="48"/>
      <c r="AF30" s="15"/>
      <c r="AG30" s="15"/>
      <c r="AH30" s="15"/>
    </row>
    <row r="31" spans="1:34" x14ac:dyDescent="0.45">
      <c r="A31" s="48"/>
      <c r="B31" s="136" t="s">
        <v>144</v>
      </c>
      <c r="C31" s="122"/>
      <c r="D31" s="122"/>
      <c r="E31" s="122"/>
      <c r="F31" s="122"/>
      <c r="G31" s="122"/>
      <c r="H31" s="122"/>
      <c r="I31" s="122"/>
      <c r="J31" s="122"/>
      <c r="K31" s="122"/>
      <c r="L31" s="48"/>
      <c r="M31" s="48"/>
      <c r="N31" s="48"/>
      <c r="O31" s="48"/>
      <c r="P31" s="48"/>
      <c r="Q31" s="48"/>
      <c r="R31" s="48"/>
      <c r="S31" s="48"/>
      <c r="T31" s="48"/>
      <c r="U31" s="48"/>
      <c r="V31" s="48"/>
      <c r="W31" s="48"/>
      <c r="X31" s="48"/>
      <c r="Y31" s="48"/>
      <c r="Z31" s="48"/>
      <c r="AA31" s="48"/>
      <c r="AB31" s="48"/>
      <c r="AC31" s="48"/>
      <c r="AD31" s="48"/>
      <c r="AE31" s="48"/>
      <c r="AF31" s="15"/>
      <c r="AG31" s="15"/>
      <c r="AH31" s="15"/>
    </row>
    <row r="32" spans="1:34" x14ac:dyDescent="0.45">
      <c r="A32" s="48"/>
      <c r="B32" s="136" t="s">
        <v>88</v>
      </c>
      <c r="C32" s="15"/>
      <c r="D32" s="15"/>
      <c r="E32" s="15"/>
      <c r="F32" s="15"/>
      <c r="G32" s="16"/>
      <c r="H32" s="15"/>
      <c r="I32" s="15"/>
      <c r="J32" s="15"/>
      <c r="K32" s="15"/>
      <c r="L32" s="48"/>
      <c r="M32" s="48"/>
      <c r="N32" s="48"/>
      <c r="O32" s="48"/>
      <c r="P32" s="48"/>
      <c r="Q32" s="48"/>
      <c r="R32" s="48"/>
      <c r="S32" s="48"/>
      <c r="T32" s="48"/>
      <c r="U32" s="48"/>
      <c r="V32" s="48"/>
      <c r="W32" s="48"/>
      <c r="X32" s="48"/>
      <c r="Y32" s="48"/>
      <c r="Z32" s="48"/>
      <c r="AA32" s="48"/>
      <c r="AB32" s="48"/>
      <c r="AC32" s="48"/>
      <c r="AD32" s="48"/>
      <c r="AE32" s="48"/>
      <c r="AF32" s="15"/>
      <c r="AG32" s="15"/>
      <c r="AH32" s="15"/>
    </row>
    <row r="33" spans="1:34" x14ac:dyDescent="0.45">
      <c r="A33" s="48"/>
      <c r="B33" s="136" t="s">
        <v>145</v>
      </c>
      <c r="C33" s="15"/>
      <c r="D33" s="15"/>
      <c r="E33" s="15"/>
      <c r="F33" s="15"/>
      <c r="G33" s="16"/>
      <c r="H33" s="15"/>
      <c r="I33" s="15"/>
      <c r="J33" s="15"/>
      <c r="K33" s="15"/>
      <c r="L33" s="48"/>
      <c r="M33" s="48"/>
      <c r="N33" s="48"/>
      <c r="O33" s="48"/>
      <c r="P33" s="48"/>
      <c r="Q33" s="48"/>
      <c r="R33" s="48"/>
      <c r="S33" s="48"/>
      <c r="T33" s="48"/>
      <c r="U33" s="48"/>
      <c r="V33" s="48"/>
      <c r="W33" s="48"/>
      <c r="X33" s="48"/>
      <c r="Y33" s="48"/>
      <c r="Z33" s="48"/>
      <c r="AA33" s="48"/>
      <c r="AB33" s="48"/>
      <c r="AC33" s="48"/>
      <c r="AD33" s="48"/>
      <c r="AE33" s="48"/>
      <c r="AF33" s="15"/>
      <c r="AG33" s="15"/>
      <c r="AH33" s="15"/>
    </row>
    <row r="34" spans="1:34" x14ac:dyDescent="0.45">
      <c r="A34" s="48"/>
      <c r="B34" s="136" t="s">
        <v>146</v>
      </c>
      <c r="C34" s="15"/>
      <c r="D34" s="15"/>
      <c r="E34" s="15"/>
      <c r="F34" s="15"/>
      <c r="G34" s="16"/>
      <c r="H34" s="15"/>
      <c r="I34" s="15"/>
      <c r="J34" s="15"/>
      <c r="K34" s="15"/>
      <c r="L34" s="48"/>
      <c r="M34" s="48"/>
      <c r="N34" s="48"/>
      <c r="O34" s="48"/>
      <c r="P34" s="48"/>
      <c r="Q34" s="48"/>
      <c r="R34" s="48"/>
      <c r="S34" s="48"/>
      <c r="T34" s="48"/>
      <c r="U34" s="48"/>
      <c r="V34" s="48"/>
      <c r="W34" s="48"/>
      <c r="X34" s="48"/>
      <c r="Y34" s="48"/>
      <c r="Z34" s="48"/>
      <c r="AA34" s="48"/>
      <c r="AB34" s="48"/>
      <c r="AC34" s="48"/>
      <c r="AD34" s="48"/>
      <c r="AE34" s="48"/>
      <c r="AF34" s="15"/>
      <c r="AG34" s="15"/>
      <c r="AH34" s="15"/>
    </row>
    <row r="35" spans="1:34" x14ac:dyDescent="0.45">
      <c r="A35" s="48"/>
      <c r="B35" s="136" t="s">
        <v>683</v>
      </c>
      <c r="C35" s="15"/>
      <c r="D35" s="15"/>
      <c r="E35" s="15"/>
      <c r="F35" s="15"/>
      <c r="G35" s="16"/>
      <c r="H35" s="15"/>
      <c r="I35" s="15"/>
      <c r="J35" s="15"/>
      <c r="K35" s="15"/>
      <c r="L35" s="48"/>
      <c r="M35" s="48"/>
      <c r="N35" s="48"/>
      <c r="O35" s="48"/>
      <c r="P35" s="48"/>
      <c r="Q35" s="48"/>
      <c r="R35" s="48"/>
      <c r="S35" s="48"/>
      <c r="T35" s="48"/>
      <c r="U35" s="48"/>
      <c r="V35" s="48"/>
      <c r="W35" s="48"/>
      <c r="X35" s="48"/>
      <c r="Y35" s="48"/>
      <c r="Z35" s="48"/>
      <c r="AA35" s="48"/>
      <c r="AB35" s="48"/>
      <c r="AC35" s="48"/>
      <c r="AD35" s="48"/>
      <c r="AE35" s="48"/>
      <c r="AF35" s="15"/>
      <c r="AG35" s="15"/>
      <c r="AH35" s="15"/>
    </row>
    <row r="36" spans="1:34" x14ac:dyDescent="0.45">
      <c r="A36" s="48"/>
      <c r="B36" s="136" t="s">
        <v>684</v>
      </c>
      <c r="C36" s="15"/>
      <c r="D36" s="15"/>
      <c r="E36" s="15"/>
      <c r="F36" s="15"/>
      <c r="G36" s="16"/>
      <c r="H36" s="15"/>
      <c r="I36" s="15"/>
      <c r="J36" s="15"/>
      <c r="K36" s="15"/>
      <c r="L36" s="48"/>
      <c r="M36" s="48"/>
      <c r="N36" s="48"/>
      <c r="O36" s="48"/>
      <c r="P36" s="48"/>
      <c r="Q36" s="48"/>
      <c r="R36" s="48"/>
      <c r="S36" s="48"/>
      <c r="T36" s="48"/>
      <c r="U36" s="48"/>
      <c r="V36" s="48"/>
      <c r="W36" s="48"/>
      <c r="X36" s="48"/>
      <c r="Y36" s="48"/>
      <c r="Z36" s="48"/>
      <c r="AA36" s="48"/>
      <c r="AB36" s="48"/>
      <c r="AC36" s="48"/>
      <c r="AD36" s="48"/>
      <c r="AE36" s="48"/>
      <c r="AF36" s="15"/>
      <c r="AG36" s="15"/>
      <c r="AH36" s="15"/>
    </row>
    <row r="37" spans="1:34" x14ac:dyDescent="0.45">
      <c r="A37" s="48"/>
      <c r="B37" s="136"/>
      <c r="C37" s="15"/>
      <c r="D37" s="15"/>
      <c r="E37" s="15"/>
      <c r="F37" s="15"/>
      <c r="G37" s="16"/>
      <c r="H37" s="15"/>
      <c r="I37" s="15"/>
      <c r="J37" s="15"/>
      <c r="K37" s="15"/>
      <c r="L37" s="48"/>
      <c r="M37" s="48"/>
      <c r="N37" s="48"/>
      <c r="O37" s="48"/>
      <c r="P37" s="48"/>
      <c r="Q37" s="48"/>
      <c r="R37" s="48"/>
      <c r="S37" s="48"/>
      <c r="T37" s="48"/>
      <c r="U37" s="48"/>
      <c r="V37" s="48"/>
      <c r="W37" s="48"/>
      <c r="X37" s="48"/>
      <c r="Y37" s="48"/>
      <c r="Z37" s="48"/>
      <c r="AA37" s="48"/>
      <c r="AB37" s="48"/>
      <c r="AC37" s="48"/>
      <c r="AD37" s="48"/>
      <c r="AE37" s="48"/>
      <c r="AF37" s="15"/>
      <c r="AG37" s="15"/>
      <c r="AH37" s="15"/>
    </row>
    <row r="38" spans="1:34" x14ac:dyDescent="0.45">
      <c r="A38" s="48"/>
      <c r="B38" s="136" t="s">
        <v>685</v>
      </c>
      <c r="C38" s="15"/>
      <c r="D38" s="15"/>
      <c r="E38" s="15"/>
      <c r="F38" s="15"/>
      <c r="G38" s="16"/>
      <c r="H38" s="15"/>
      <c r="I38" s="15"/>
      <c r="J38" s="15"/>
      <c r="K38" s="15"/>
      <c r="L38" s="48"/>
      <c r="M38" s="48"/>
      <c r="N38" s="48"/>
      <c r="O38" s="48"/>
      <c r="P38" s="48"/>
      <c r="Q38" s="48"/>
      <c r="R38" s="48"/>
      <c r="S38" s="48"/>
      <c r="T38" s="48"/>
      <c r="U38" s="48"/>
      <c r="V38" s="48"/>
      <c r="W38" s="48"/>
      <c r="X38" s="48"/>
      <c r="Y38" s="48"/>
      <c r="Z38" s="48"/>
      <c r="AA38" s="48"/>
      <c r="AB38" s="48"/>
      <c r="AC38" s="48"/>
      <c r="AD38" s="48"/>
      <c r="AE38" s="48"/>
      <c r="AF38" s="15"/>
      <c r="AG38" s="15"/>
      <c r="AH38" s="15"/>
    </row>
    <row r="39" spans="1:34" x14ac:dyDescent="0.45">
      <c r="A39" s="48"/>
      <c r="B39" s="136" t="s">
        <v>87</v>
      </c>
      <c r="C39" s="15"/>
      <c r="D39" s="15"/>
      <c r="E39" s="15"/>
      <c r="F39" s="15"/>
      <c r="G39" s="16"/>
      <c r="H39" s="15"/>
      <c r="I39" s="15"/>
      <c r="J39" s="15"/>
      <c r="K39" s="15"/>
      <c r="L39" s="48"/>
      <c r="M39" s="48"/>
      <c r="N39" s="48"/>
      <c r="O39" s="48"/>
      <c r="P39" s="48"/>
      <c r="Q39" s="48"/>
      <c r="R39" s="48"/>
      <c r="S39" s="48"/>
      <c r="T39" s="48"/>
      <c r="U39" s="48"/>
      <c r="V39" s="48"/>
      <c r="W39" s="48"/>
      <c r="X39" s="48"/>
      <c r="Y39" s="48"/>
      <c r="Z39" s="48"/>
      <c r="AA39" s="48"/>
      <c r="AB39" s="48"/>
      <c r="AC39" s="48"/>
      <c r="AD39" s="48"/>
      <c r="AE39" s="48"/>
      <c r="AF39" s="15"/>
      <c r="AG39" s="15"/>
      <c r="AH39" s="15"/>
    </row>
    <row r="40" spans="1:34" x14ac:dyDescent="0.45">
      <c r="B40" s="348" t="s">
        <v>718</v>
      </c>
      <c r="C40" s="348"/>
      <c r="D40" s="348"/>
      <c r="E40" s="348"/>
      <c r="F40" s="348"/>
      <c r="G40" s="348"/>
      <c r="H40" s="348"/>
    </row>
  </sheetData>
  <mergeCells count="11">
    <mergeCell ref="B40:H40"/>
    <mergeCell ref="B30:K30"/>
    <mergeCell ref="B26:K26"/>
    <mergeCell ref="B27:K27"/>
    <mergeCell ref="B28:K28"/>
    <mergeCell ref="B29:K29"/>
    <mergeCell ref="T1:AE1"/>
    <mergeCell ref="T2:AE2"/>
    <mergeCell ref="R2:R3"/>
    <mergeCell ref="S2:S3"/>
    <mergeCell ref="R1:S1"/>
  </mergeCells>
  <conditionalFormatting sqref="E4">
    <cfRule type="iconSet" priority="6">
      <iconSet iconSet="3Symbols2" showValue="0">
        <cfvo type="percent" val="0"/>
        <cfvo type="num" val="0"/>
        <cfvo type="num" val="1"/>
      </iconSet>
    </cfRule>
  </conditionalFormatting>
  <conditionalFormatting sqref="T4:AE4">
    <cfRule type="colorScale" priority="4">
      <colorScale>
        <cfvo type="min"/>
        <cfvo type="max"/>
        <color theme="9" tint="0.79998168889431442"/>
        <color theme="9" tint="-0.249977111117893"/>
      </colorScale>
    </cfRule>
  </conditionalFormatting>
  <hyperlinks>
    <hyperlink ref="B28:K28" r:id="rId1" display="Watch Statistical PERT videos on YouTube " xr:uid="{80785219-61CA-4CB3-BC8A-4AFA3A38BCF1}"/>
    <hyperlink ref="B29" r:id="rId2" display="Follow Statistical PERT on Twitter to learn when new updates are released" xr:uid="{1769132D-5D97-4E30-AE2C-20E120176CE7}"/>
    <hyperlink ref="B28" r:id="rId3" xr:uid="{E4CA1D0F-9630-4C19-8895-23CF065FDDB7}"/>
    <hyperlink ref="B27" r:id="rId4" display="Take a Pluralsight course on Statistical PERT" xr:uid="{78307D22-C7D1-40F1-8CB8-0AC90887A740}"/>
    <hyperlink ref="B26" r:id="rId5" display="Download more FREE Statistical PERT templates at https://www.statisticalpert.com" xr:uid="{3F7DA1D2-0548-47CB-81E7-FB835C4FE6DA}"/>
    <hyperlink ref="B30:K30" r:id="rId6" location="newsletter" display="Subscribe to the SPERT® newsletter for monthly tips, free webinars, and new release notifications" xr:uid="{053DEA50-82DE-4239-B31B-A7D2D3085F70}"/>
    <hyperlink ref="B29:K29" r:id="rId7" display="Connect with or follow William W. Davis on LinkedIn" xr:uid="{F434E8DC-3547-4C55-9190-7FFFA3259300}"/>
    <hyperlink ref="B27:K27" r:id="rId8" display="Watch a Pluralsight course on Statistical PERT® Normal Edition" xr:uid="{BF824BD1-503C-4DEF-A8A4-F78AA6E14DBA}"/>
    <hyperlink ref="B40" r:id="rId9" xr:uid="{04431499-DC72-4FD9-A4C5-9496F72DB32E}"/>
  </hyperlinks>
  <pageMargins left="0.7" right="0.7" top="0.75" bottom="0.75" header="0.3" footer="0.3"/>
  <pageSetup orientation="portrait" r:id="rId10"/>
  <drawing r:id="rId11"/>
  <legacyDrawing r:id="rId12"/>
  <extLst>
    <ext xmlns:x14="http://schemas.microsoft.com/office/spreadsheetml/2009/9/main" uri="{78C0D931-6437-407d-A8EE-F0AAD7539E65}">
      <x14:conditionalFormattings>
        <x14:conditionalFormatting xmlns:xm="http://schemas.microsoft.com/office/excel/2006/main">
          <x14:cfRule type="expression" priority="1" id="{2AEE6CA2-CF3B-4FE9-8A98-F948344996A8}">
            <xm:f>IF($B$44=VLookups!$A$35,TRUE,FALSE)</xm:f>
            <x14:dxf>
              <numFmt numFmtId="168" formatCode="&quot;$&quot;#,##0"/>
            </x14:dxf>
          </x14:cfRule>
          <xm:sqref>D10:D14</xm:sqref>
        </x14:conditionalFormatting>
        <x14:conditionalFormatting xmlns:xm="http://schemas.microsoft.com/office/excel/2006/main">
          <x14:cfRule type="expression" priority="5" id="{CDE0BC15-F2F8-4770-89AF-75EF76E9D786}">
            <xm:f>IF($B$49=VLookups!$A$35,TRUE,FALSE)</xm:f>
            <x14:dxf>
              <numFmt numFmtId="168" formatCode="&quot;$&quot;#,##0"/>
            </x14:dxf>
          </x14:cfRule>
          <xm:sqref>T4:AE4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Confidence!$A$3:$A$12</xm:f>
          </x14:formula1>
          <xm:sqref>K4</xm:sqref>
        </x14:dataValidation>
        <x14:dataValidation type="list" allowBlank="1" showInputMessage="1" showErrorMessage="1" xr:uid="{00000000-0002-0000-0500-000001000000}">
          <x14:formula1>
            <xm:f>VLookups!$A$30:$A$31</xm:f>
          </x14:formula1>
          <xm:sqref>R1:S1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662DD-4711-4987-A8F0-166FA3FD6286}">
  <dimension ref="A1:PW10065"/>
  <sheetViews>
    <sheetView showGridLines="0" workbookViewId="0">
      <pane ySplit="4" topLeftCell="A7" activePane="bottomLeft" state="frozen"/>
      <selection pane="bottomLeft" activeCell="B4" sqref="B4"/>
    </sheetView>
  </sheetViews>
  <sheetFormatPr defaultRowHeight="14.25" x14ac:dyDescent="0.45"/>
  <cols>
    <col min="1" max="1" width="5.73046875" customWidth="1"/>
    <col min="2" max="4" width="13.73046875" customWidth="1"/>
    <col min="5" max="5" width="4.73046875" customWidth="1"/>
    <col min="6" max="7" width="9.1328125" hidden="1" customWidth="1"/>
    <col min="8" max="8" width="22.73046875" customWidth="1"/>
    <col min="9" max="10" width="9.1328125" hidden="1" customWidth="1"/>
    <col min="11" max="11" width="26.73046875" customWidth="1"/>
    <col min="12" max="14" width="9.1328125" hidden="1" customWidth="1"/>
    <col min="15" max="16" width="11.73046875" customWidth="1"/>
    <col min="17" max="18" width="12.73046875" hidden="1" customWidth="1"/>
    <col min="19" max="20" width="13.73046875" customWidth="1"/>
    <col min="21" max="21" width="10.73046875" customWidth="1"/>
    <col min="22" max="33" width="13.73046875" customWidth="1"/>
    <col min="36" max="438" width="9.1328125" hidden="1" customWidth="1"/>
  </cols>
  <sheetData>
    <row r="1" spans="1:439" ht="24" customHeight="1" x14ac:dyDescent="0.45">
      <c r="A1" s="47"/>
      <c r="B1" s="104" t="s">
        <v>818</v>
      </c>
      <c r="C1" s="15"/>
      <c r="D1" s="15"/>
      <c r="E1" s="15"/>
      <c r="F1" s="15"/>
      <c r="G1" s="16"/>
      <c r="H1" s="15"/>
      <c r="I1" s="15"/>
      <c r="J1" s="15"/>
      <c r="K1" s="16"/>
      <c r="L1" s="15"/>
      <c r="M1" s="15"/>
      <c r="N1" s="15"/>
      <c r="O1" s="15"/>
      <c r="P1" s="15"/>
      <c r="Q1" s="15"/>
      <c r="R1" s="15"/>
      <c r="S1" s="15"/>
      <c r="T1" s="341" t="s">
        <v>77</v>
      </c>
      <c r="U1" s="342"/>
      <c r="V1" s="350" t="str">
        <f>VLOOKUP(T1,VLookups!A30:C31,3,FALSE)</f>
        <v>Show the likelihood that the SPERT estimates will be EQUAL TO or GREATER THAN an uncertainty</v>
      </c>
      <c r="W1" s="350"/>
      <c r="X1" s="350"/>
      <c r="Y1" s="350"/>
      <c r="Z1" s="350"/>
      <c r="AA1" s="350"/>
      <c r="AB1" s="350"/>
      <c r="AC1" s="350"/>
      <c r="AD1" s="350"/>
      <c r="AE1" s="350"/>
      <c r="AF1" s="350"/>
      <c r="AG1" s="350"/>
      <c r="AH1" s="15"/>
      <c r="AI1" s="15"/>
      <c r="AJ1" s="15"/>
    </row>
    <row r="2" spans="1:439" ht="15" customHeight="1" x14ac:dyDescent="0.45">
      <c r="A2" s="18"/>
      <c r="B2" s="15"/>
      <c r="C2" s="15"/>
      <c r="D2" s="15"/>
      <c r="E2" s="15"/>
      <c r="F2" s="15"/>
      <c r="G2" s="16"/>
      <c r="H2" s="15"/>
      <c r="I2" s="15"/>
      <c r="J2" s="15"/>
      <c r="K2" s="16"/>
      <c r="L2" s="15"/>
      <c r="M2" s="15"/>
      <c r="N2" s="15"/>
      <c r="O2" s="15"/>
      <c r="P2" s="15"/>
      <c r="Q2" s="15"/>
      <c r="R2" s="15"/>
      <c r="S2" s="15"/>
      <c r="T2" s="352" t="s">
        <v>15</v>
      </c>
      <c r="U2" s="352" t="s">
        <v>69</v>
      </c>
      <c r="V2" s="345" t="s">
        <v>138</v>
      </c>
      <c r="W2" s="345"/>
      <c r="X2" s="345"/>
      <c r="Y2" s="345"/>
      <c r="Z2" s="345"/>
      <c r="AA2" s="345"/>
      <c r="AB2" s="345"/>
      <c r="AC2" s="345"/>
      <c r="AD2" s="345"/>
      <c r="AE2" s="345"/>
      <c r="AF2" s="345"/>
      <c r="AG2" s="345"/>
      <c r="AH2" s="15"/>
      <c r="AI2" s="15"/>
      <c r="AJ2" s="195" t="s">
        <v>672</v>
      </c>
      <c r="AK2" s="15"/>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row>
    <row r="3" spans="1:439" ht="15" customHeight="1" x14ac:dyDescent="0.45">
      <c r="A3" s="76" t="s">
        <v>18</v>
      </c>
      <c r="B3" s="76" t="s">
        <v>30</v>
      </c>
      <c r="C3" s="76" t="s">
        <v>19</v>
      </c>
      <c r="D3" s="76" t="s">
        <v>31</v>
      </c>
      <c r="E3" s="76"/>
      <c r="F3" s="76" t="s">
        <v>9</v>
      </c>
      <c r="G3" s="76" t="s">
        <v>24</v>
      </c>
      <c r="H3" s="76" t="s">
        <v>10</v>
      </c>
      <c r="I3" s="76" t="s">
        <v>13</v>
      </c>
      <c r="J3" s="76" t="s">
        <v>25</v>
      </c>
      <c r="K3" s="76" t="s">
        <v>20</v>
      </c>
      <c r="L3" s="76" t="s">
        <v>14</v>
      </c>
      <c r="M3" s="76" t="s">
        <v>11</v>
      </c>
      <c r="N3" s="77" t="s">
        <v>12</v>
      </c>
      <c r="O3" s="77" t="s">
        <v>34</v>
      </c>
      <c r="P3" s="77" t="s">
        <v>68</v>
      </c>
      <c r="Q3" s="19" t="s">
        <v>33</v>
      </c>
      <c r="R3" s="172" t="s">
        <v>760</v>
      </c>
      <c r="S3" s="260" t="s">
        <v>761</v>
      </c>
      <c r="T3" s="353"/>
      <c r="U3" s="353"/>
      <c r="V3" s="94">
        <v>0.05</v>
      </c>
      <c r="W3" s="94">
        <v>0.95</v>
      </c>
      <c r="X3" s="94">
        <v>0.1</v>
      </c>
      <c r="Y3" s="94">
        <v>0.2</v>
      </c>
      <c r="Z3" s="94">
        <v>0.3</v>
      </c>
      <c r="AA3" s="94">
        <v>0.4</v>
      </c>
      <c r="AB3" s="94">
        <v>0.5</v>
      </c>
      <c r="AC3" s="94">
        <v>0.6</v>
      </c>
      <c r="AD3" s="94">
        <v>0.7</v>
      </c>
      <c r="AE3" s="94">
        <v>0.8</v>
      </c>
      <c r="AF3" s="94">
        <v>0.9</v>
      </c>
      <c r="AG3" s="94">
        <v>0.99</v>
      </c>
      <c r="AH3" s="15"/>
      <c r="AI3" s="15"/>
      <c r="AJ3" s="195" t="s">
        <v>828</v>
      </c>
      <c r="AK3" s="15"/>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ID3" s="195" t="s">
        <v>673</v>
      </c>
      <c r="IE3" s="17"/>
      <c r="IF3" s="17"/>
      <c r="IG3" s="17"/>
      <c r="IH3" s="17"/>
      <c r="II3" s="17"/>
      <c r="IJ3" s="17"/>
      <c r="IK3" s="17"/>
      <c r="IL3" s="17"/>
      <c r="IM3" s="17"/>
      <c r="IN3" s="17"/>
      <c r="IO3" s="17"/>
      <c r="IP3" s="17"/>
      <c r="IQ3" s="17"/>
      <c r="IR3" s="17"/>
      <c r="IS3" s="17"/>
      <c r="IT3" s="17"/>
      <c r="IU3" s="17"/>
      <c r="IV3" s="17"/>
      <c r="IW3" s="17"/>
      <c r="IX3" s="17"/>
      <c r="IY3" s="17"/>
      <c r="IZ3" s="17"/>
      <c r="JA3" s="17"/>
      <c r="JB3" s="17"/>
      <c r="JC3" s="17"/>
      <c r="JD3" s="17"/>
      <c r="JE3" s="17"/>
      <c r="JF3" s="17"/>
      <c r="JG3" s="17"/>
      <c r="JH3" s="17"/>
      <c r="JI3" s="17"/>
      <c r="JJ3" s="17"/>
      <c r="JK3" s="17"/>
      <c r="JL3" s="17"/>
      <c r="JM3" s="17"/>
      <c r="JN3" s="17"/>
      <c r="JO3" s="17"/>
      <c r="JP3" s="17"/>
      <c r="JQ3" s="17"/>
      <c r="JR3" s="17"/>
      <c r="JS3" s="17"/>
      <c r="JT3" s="17"/>
      <c r="JU3" s="17"/>
      <c r="JV3" s="17"/>
      <c r="JW3" s="17"/>
      <c r="JX3" s="17"/>
      <c r="JY3" s="17"/>
      <c r="JZ3" s="17"/>
      <c r="KA3" s="17"/>
      <c r="KB3" s="17"/>
      <c r="KC3" s="17"/>
      <c r="KD3" s="17"/>
      <c r="KE3" s="17"/>
      <c r="KF3" s="17"/>
      <c r="KG3" s="17"/>
      <c r="KH3" s="17"/>
      <c r="KI3" s="17"/>
      <c r="KJ3" s="17"/>
      <c r="KK3" s="17"/>
      <c r="KL3" s="17"/>
      <c r="KM3" s="17"/>
      <c r="KN3" s="17"/>
      <c r="KO3" s="17"/>
      <c r="KP3" s="17"/>
      <c r="KQ3" s="17"/>
      <c r="KR3" s="17"/>
      <c r="KS3" s="17"/>
      <c r="KT3" s="17"/>
      <c r="KU3" s="17"/>
      <c r="KV3" s="17"/>
      <c r="KW3" s="17"/>
      <c r="KX3" s="17"/>
      <c r="KY3" s="17"/>
      <c r="KZ3" s="17"/>
      <c r="LA3" s="17"/>
      <c r="LB3" s="17"/>
      <c r="LC3" s="17"/>
      <c r="LD3" s="17"/>
      <c r="LE3" s="17"/>
      <c r="LF3" s="17"/>
      <c r="LG3" s="17"/>
      <c r="LH3" s="17"/>
      <c r="LI3" s="17"/>
      <c r="LJ3" s="17"/>
      <c r="LK3" s="17"/>
      <c r="LL3" s="17"/>
      <c r="LM3" s="17"/>
      <c r="LN3" s="17"/>
      <c r="LO3" s="17"/>
      <c r="LP3" s="17"/>
      <c r="LQ3" s="17"/>
      <c r="LR3" s="17"/>
      <c r="LS3" s="17"/>
      <c r="LT3" s="17"/>
      <c r="LU3" s="17"/>
      <c r="LV3" s="17"/>
      <c r="LW3" s="17"/>
      <c r="LX3" s="17"/>
      <c r="LY3" s="17"/>
      <c r="LZ3" s="17"/>
      <c r="MA3" s="178"/>
      <c r="PW3" s="178" t="s">
        <v>819</v>
      </c>
    </row>
    <row r="4" spans="1:439" s="75" customFormat="1" ht="16.05" customHeight="1" x14ac:dyDescent="0.5">
      <c r="A4" s="68">
        <v>1</v>
      </c>
      <c r="B4" s="119">
        <v>60</v>
      </c>
      <c r="C4" s="119">
        <v>120</v>
      </c>
      <c r="D4" s="119">
        <v>240</v>
      </c>
      <c r="E4" s="111">
        <f>IF(OR(ISBLANK(C4),ISBLANK(D4),ISBLANK(B4)),"",IF(OR(B4=0,C4=0,D4=0),-1,IF(AND(B4&gt;0,C4&gt;0,D4&gt;0),IF(OR(C4&gt;B4,C4=B4),IF(OR(D4&gt;C4,D4=C4),1,-1),-1))))</f>
        <v>1</v>
      </c>
      <c r="F4" s="70">
        <f>IF(AND(B4&gt;0,C4&gt;0,D4&gt;0),MIN(((C4-B4)/(D4-B4))*100,((D4-C4)/(D4-B4))*100),"")</f>
        <v>33.333333333333329</v>
      </c>
      <c r="G4" s="69" t="str">
        <f>IF(AND(B4&gt;0,C4&gt;0,D4&gt;0),IF((C4-B4)&gt;(D4-C4),"L",IF((C4-B4)=(D4-C4),"EQ","R")),"")</f>
        <v>R</v>
      </c>
      <c r="H4" s="71" t="str">
        <f>IF(F4="","",IF(OR($F4&lt;Skew!$B$3,$F4=Skew!$B$3),IF($F4&gt;Skew!$C$3,Skew!$A$3,IF($F4&gt;Skew!$C$4,Skew!$A$4,IF($F4&gt;Skew!$C$5,Skew!$A$5,IF($F4&gt;Skew!$C$6,Skew!$A$6,IF($F4&gt;Skew!$C$7,Skew!$A$7,IF($F4&gt;Skew!$C$8,Skew!$A$8,IF($F4&gt;Skew!$C$9,Skew!$A$9,IF($F4&gt;Skew!$C$10,Skew!$A$10,IF($F4&gt;Skew!$C$11,Skew!$A$11,IF($F4&gt;Skew!$C$12,Skew!$A$12,IF($F4&gt;Skew!$C$13,Skew!$A$13,IF($F4&gt;Skew!$C$14,Skew!$A$14,IF($F4&gt;Skew!$C$15,Skew!$A$15,IF($F4&gt;Skew!$C$16,Skew!$A$16,Skew!$A$17)
)))))))))))))))</f>
        <v>Slight skew</v>
      </c>
      <c r="I4" s="69">
        <f>IF(F4="","",MATCH(H4,Skew!$A$3:$A$17,0))</f>
        <v>3</v>
      </c>
      <c r="J4" s="69">
        <f>IF(AND(B4&gt;0,C4&gt;0,D4&gt;0),B4+((D4-B4)/2),"")</f>
        <v>150</v>
      </c>
      <c r="K4" s="72" t="s">
        <v>37</v>
      </c>
      <c r="L4" s="69">
        <f>IF(OR(F4="",K4=""),"",MATCH(K4,Confidence!$A$3:$A$12,0))</f>
        <v>6</v>
      </c>
      <c r="M4" s="73">
        <f>IF(OR(F4="",K4=""),"",INDEX(Alpha_Chart,I4,L4))</f>
        <v>2.5</v>
      </c>
      <c r="N4" s="73">
        <f>IF(OR(F4="",K4=""),"",INDEX(Beta_Chart,I4,L4))</f>
        <v>4</v>
      </c>
      <c r="O4" s="103">
        <f>IF(OR(F4="",K4=""),"",IF(G4="R",((D4-B4)*(INDEX(Mean_Ratios,I4,L4)))+B4,((D4-B4)*(1-INDEX(Mean_Ratios,I4,L4)))+B4))</f>
        <v>129.22800000000001</v>
      </c>
      <c r="P4" s="103">
        <f>IF(OR(F4="",K4=""),"",(D4-B4)*INDEX(Standard_Deviation_Ratios,I4,L4))</f>
        <v>31.968</v>
      </c>
      <c r="Q4" s="120">
        <f>IF(OR(F4="",K4=""),"",P4^2)</f>
        <v>1021.953024</v>
      </c>
      <c r="R4" s="261">
        <f ca="1">RAND()</f>
        <v>4.9024313095349936E-2</v>
      </c>
      <c r="S4" s="262">
        <f ca="1">IF(OR($M4="",$N4=""),"",_xlfn.BETA.INV(ABS(VLOOKUP($T$1,VLookups!$A$30:$B$31,2,FALSE)-R4),IF($G4="L",$N4,$M4),IF($G4="L",$M4,$N4),$B4,$D4))</f>
        <v>80.486337649204941</v>
      </c>
      <c r="T4" s="121">
        <v>160</v>
      </c>
      <c r="U4" s="200">
        <f>IF(AND(B4&gt;0,C4&gt;0,D4&gt;0,M4&gt;0,N4&gt;0,T4&gt;0,NOT(K4="")),ABS(VLOOKUP($T$1,VLookups!$A$30:$B$31,2,FALSE)-_xlfn.BETA.DIST(T4,IF(G4="L",N4,M4),IF(G4="L",M4,N4),TRUE,B4,D4)),"")</f>
        <v>0.81700226277427157</v>
      </c>
      <c r="V4" s="95">
        <f>IF(OR($M4="",$N4=""),"",_xlfn.BETA.INV(ABS(VLOOKUP($T$1,VLookups!$A$30:$B$31,2,FALSE)-V$3),IF($G4="L",$N4,$M4),IF($G4="L",$M4,$N4),$B4,$D4))</f>
        <v>80.667535547575412</v>
      </c>
      <c r="W4" s="95">
        <f>IF(OR($M4="",$N4=""),"",_xlfn.BETA.INV(ABS(VLOOKUP($T$1,VLookups!$A$30:$B$31,2,FALSE)-W$3),IF($G4="L",$N4,$M4),IF($G4="L",$M4,$N4),$B4,$D4))</f>
        <v>185.53190115519183</v>
      </c>
      <c r="X4" s="96">
        <f>IF(OR($M4="",$N4=""),"",_xlfn.BETA.INV(ABS(VLOOKUP($T$1,VLookups!$A$30:$B$31,2,FALSE)-X$3),IF($G4="L",$N4,$M4),IF($G4="L",$M4,$N4),$B4,$D4))</f>
        <v>88.37844998607369</v>
      </c>
      <c r="Y4" s="96">
        <f>IF(OR($M4="",$N4=""),"",_xlfn.BETA.INV(ABS(VLOOKUP($T$1,VLookups!$A$30:$B$31,2,FALSE)-Y$3),IF($G4="L",$N4,$M4),IF($G4="L",$M4,$N4),$B4,$D4))</f>
        <v>99.793778379062246</v>
      </c>
      <c r="Z4" s="97">
        <f>IF(OR($M4="",$N4=""),"",_xlfn.BETA.INV(ABS(VLOOKUP($T$1,VLookups!$A$30:$B$31,2,FALSE)-Z$3),IF($G4="L",$N4,$M4),IF($G4="L",$M4,$N4),$B4,$D4))</f>
        <v>109.32616444218004</v>
      </c>
      <c r="AA4" s="97">
        <f>IF(OR($M4="",$N4=""),"",_xlfn.BETA.INV(ABS(VLOOKUP($T$1,VLookups!$A$30:$B$31,2,FALSE)-AA$3),IF($G4="L",$N4,$M4),IF($G4="L",$M4,$N4),$B4,$D4))</f>
        <v>118.20309786864193</v>
      </c>
      <c r="AB4" s="98">
        <f>IF(OR($M4="",$N4=""),"",_xlfn.BETA.INV(ABS(VLOOKUP($T$1,VLookups!$A$30:$B$31,2,FALSE)-AB$3),IF($G4="L",$N4,$M4),IF($G4="L",$M4,$N4),$B4,$D4))</f>
        <v>126.98383761016913</v>
      </c>
      <c r="AC4" s="98">
        <f>IF(OR($M4="",$N4=""),"",_xlfn.BETA.INV(ABS(VLOOKUP($T$1,VLookups!$A$30:$B$31,2,FALSE)-AC$3),IF($G4="L",$N4,$M4),IF($G4="L",$M4,$N4),$B4,$D4))</f>
        <v>136.09750901724996</v>
      </c>
      <c r="AD4" s="99">
        <f>IF(OR($M4="",$N4=""),"",_xlfn.BETA.INV(ABS(VLOOKUP($T$1,VLookups!$A$30:$B$31,2,FALSE)-AD$3),IF($G4="L",$N4,$M4),IF($G4="L",$M4,$N4),$B4,$D4))</f>
        <v>146.05215784544049</v>
      </c>
      <c r="AE4" s="99">
        <f>IF(OR($M4="",$N4=""),"",_xlfn.BETA.INV(ABS(VLOOKUP($T$1,VLookups!$A$30:$B$31,2,FALSE)-AE$3),IF($G4="L",$N4,$M4),IF($G4="L",$M4,$N4),$B4,$D4))</f>
        <v>157.72555006081433</v>
      </c>
      <c r="AF4" s="100">
        <f>IF(OR($M4="",$N4=""),"",_xlfn.BETA.INV(ABS(VLOOKUP($T$1,VLookups!$A$30:$B$31,2,FALSE)-AF$3),IF($G4="L",$N4,$M4),IF($G4="L",$M4,$N4),$B4,$D4))</f>
        <v>173.43267451739814</v>
      </c>
      <c r="AG4" s="100">
        <f>IF(OR($M4="",$N4=""),"",_xlfn.BETA.INV(ABS(VLOOKUP($T$1,VLookups!$A$30:$B$31,2,FALSE)-AG$3),IF($G4="L",$N4,$M4),IF($G4="L",$M4,$N4),$B4,$D4))</f>
        <v>205.01383420511974</v>
      </c>
      <c r="AH4" s="74"/>
      <c r="AI4" s="74"/>
      <c r="AJ4" s="194">
        <f>IF(AND(B4&gt;0,C4&gt;0,D4&gt;0),ABS(D4-B4)/200,"")</f>
        <v>0.9</v>
      </c>
      <c r="AK4" s="192">
        <f>IF(ISNONTEXT($AJ4),B4,"")</f>
        <v>60</v>
      </c>
      <c r="AL4" s="177">
        <f>IF(ISNONTEXT($AJ4),AK4+$AJ4,"")</f>
        <v>60.9</v>
      </c>
      <c r="AM4" s="177">
        <f t="shared" ref="AM4:CX4" si="0">IF(ISNONTEXT($AJ4),AL4+$AJ4,"")</f>
        <v>61.8</v>
      </c>
      <c r="AN4" s="177">
        <f t="shared" si="0"/>
        <v>62.699999999999996</v>
      </c>
      <c r="AO4" s="177">
        <f t="shared" si="0"/>
        <v>63.599999999999994</v>
      </c>
      <c r="AP4" s="177">
        <f t="shared" si="0"/>
        <v>64.5</v>
      </c>
      <c r="AQ4" s="177">
        <f t="shared" si="0"/>
        <v>65.400000000000006</v>
      </c>
      <c r="AR4" s="177">
        <f t="shared" si="0"/>
        <v>66.300000000000011</v>
      </c>
      <c r="AS4" s="177">
        <f t="shared" si="0"/>
        <v>67.200000000000017</v>
      </c>
      <c r="AT4" s="177">
        <f t="shared" si="0"/>
        <v>68.100000000000023</v>
      </c>
      <c r="AU4" s="177">
        <f t="shared" si="0"/>
        <v>69.000000000000028</v>
      </c>
      <c r="AV4" s="177">
        <f t="shared" si="0"/>
        <v>69.900000000000034</v>
      </c>
      <c r="AW4" s="177">
        <f t="shared" si="0"/>
        <v>70.80000000000004</v>
      </c>
      <c r="AX4" s="177">
        <f t="shared" si="0"/>
        <v>71.700000000000045</v>
      </c>
      <c r="AY4" s="177">
        <f t="shared" si="0"/>
        <v>72.600000000000051</v>
      </c>
      <c r="AZ4" s="177">
        <f t="shared" si="0"/>
        <v>73.500000000000057</v>
      </c>
      <c r="BA4" s="177">
        <f t="shared" si="0"/>
        <v>74.400000000000063</v>
      </c>
      <c r="BB4" s="177">
        <f t="shared" si="0"/>
        <v>75.300000000000068</v>
      </c>
      <c r="BC4" s="177">
        <f t="shared" si="0"/>
        <v>76.200000000000074</v>
      </c>
      <c r="BD4" s="177">
        <f t="shared" si="0"/>
        <v>77.10000000000008</v>
      </c>
      <c r="BE4" s="177">
        <f t="shared" si="0"/>
        <v>78.000000000000085</v>
      </c>
      <c r="BF4" s="177">
        <f t="shared" si="0"/>
        <v>78.900000000000091</v>
      </c>
      <c r="BG4" s="177">
        <f t="shared" si="0"/>
        <v>79.800000000000097</v>
      </c>
      <c r="BH4" s="177">
        <f t="shared" si="0"/>
        <v>80.700000000000102</v>
      </c>
      <c r="BI4" s="177">
        <f t="shared" si="0"/>
        <v>81.600000000000108</v>
      </c>
      <c r="BJ4" s="177">
        <f t="shared" si="0"/>
        <v>82.500000000000114</v>
      </c>
      <c r="BK4" s="177">
        <f t="shared" si="0"/>
        <v>83.400000000000119</v>
      </c>
      <c r="BL4" s="177">
        <f t="shared" si="0"/>
        <v>84.300000000000125</v>
      </c>
      <c r="BM4" s="177">
        <f t="shared" si="0"/>
        <v>85.200000000000131</v>
      </c>
      <c r="BN4" s="177">
        <f t="shared" si="0"/>
        <v>86.100000000000136</v>
      </c>
      <c r="BO4" s="177">
        <f t="shared" si="0"/>
        <v>87.000000000000142</v>
      </c>
      <c r="BP4" s="177">
        <f t="shared" si="0"/>
        <v>87.900000000000148</v>
      </c>
      <c r="BQ4" s="177">
        <f t="shared" si="0"/>
        <v>88.800000000000153</v>
      </c>
      <c r="BR4" s="177">
        <f t="shared" si="0"/>
        <v>89.700000000000159</v>
      </c>
      <c r="BS4" s="177">
        <f t="shared" si="0"/>
        <v>90.600000000000165</v>
      </c>
      <c r="BT4" s="177">
        <f t="shared" si="0"/>
        <v>91.500000000000171</v>
      </c>
      <c r="BU4" s="177">
        <f t="shared" si="0"/>
        <v>92.400000000000176</v>
      </c>
      <c r="BV4" s="177">
        <f t="shared" si="0"/>
        <v>93.300000000000182</v>
      </c>
      <c r="BW4" s="177">
        <f t="shared" si="0"/>
        <v>94.200000000000188</v>
      </c>
      <c r="BX4" s="177">
        <f t="shared" si="0"/>
        <v>95.100000000000193</v>
      </c>
      <c r="BY4" s="177">
        <f t="shared" si="0"/>
        <v>96.000000000000199</v>
      </c>
      <c r="BZ4" s="177">
        <f t="shared" si="0"/>
        <v>96.900000000000205</v>
      </c>
      <c r="CA4" s="177">
        <f t="shared" si="0"/>
        <v>97.80000000000021</v>
      </c>
      <c r="CB4" s="177">
        <f t="shared" si="0"/>
        <v>98.700000000000216</v>
      </c>
      <c r="CC4" s="177">
        <f t="shared" si="0"/>
        <v>99.600000000000222</v>
      </c>
      <c r="CD4" s="177">
        <f t="shared" si="0"/>
        <v>100.50000000000023</v>
      </c>
      <c r="CE4" s="177">
        <f t="shared" si="0"/>
        <v>101.40000000000023</v>
      </c>
      <c r="CF4" s="177">
        <f t="shared" si="0"/>
        <v>102.30000000000024</v>
      </c>
      <c r="CG4" s="177">
        <f t="shared" si="0"/>
        <v>103.20000000000024</v>
      </c>
      <c r="CH4" s="177">
        <f t="shared" si="0"/>
        <v>104.10000000000025</v>
      </c>
      <c r="CI4" s="177">
        <f t="shared" si="0"/>
        <v>105.00000000000026</v>
      </c>
      <c r="CJ4" s="177">
        <f t="shared" si="0"/>
        <v>105.90000000000026</v>
      </c>
      <c r="CK4" s="177">
        <f t="shared" si="0"/>
        <v>106.80000000000027</v>
      </c>
      <c r="CL4" s="177">
        <f t="shared" si="0"/>
        <v>107.70000000000027</v>
      </c>
      <c r="CM4" s="177">
        <f t="shared" si="0"/>
        <v>108.60000000000028</v>
      </c>
      <c r="CN4" s="177">
        <f t="shared" si="0"/>
        <v>109.50000000000028</v>
      </c>
      <c r="CO4" s="177">
        <f t="shared" si="0"/>
        <v>110.40000000000029</v>
      </c>
      <c r="CP4" s="177">
        <f t="shared" si="0"/>
        <v>111.3000000000003</v>
      </c>
      <c r="CQ4" s="177">
        <f t="shared" si="0"/>
        <v>112.2000000000003</v>
      </c>
      <c r="CR4" s="177">
        <f t="shared" si="0"/>
        <v>113.10000000000031</v>
      </c>
      <c r="CS4" s="177">
        <f t="shared" si="0"/>
        <v>114.00000000000031</v>
      </c>
      <c r="CT4" s="177">
        <f t="shared" si="0"/>
        <v>114.90000000000032</v>
      </c>
      <c r="CU4" s="177">
        <f t="shared" si="0"/>
        <v>115.80000000000032</v>
      </c>
      <c r="CV4" s="177">
        <f t="shared" si="0"/>
        <v>116.70000000000033</v>
      </c>
      <c r="CW4" s="177">
        <f t="shared" si="0"/>
        <v>117.60000000000034</v>
      </c>
      <c r="CX4" s="177">
        <f t="shared" si="0"/>
        <v>118.50000000000034</v>
      </c>
      <c r="CY4" s="177">
        <f t="shared" ref="CY4:FJ4" si="1">IF(ISNONTEXT($AJ4),CX4+$AJ4,"")</f>
        <v>119.40000000000035</v>
      </c>
      <c r="CZ4" s="177">
        <f t="shared" si="1"/>
        <v>120.30000000000035</v>
      </c>
      <c r="DA4" s="177">
        <f t="shared" si="1"/>
        <v>121.20000000000036</v>
      </c>
      <c r="DB4" s="177">
        <f t="shared" si="1"/>
        <v>122.10000000000036</v>
      </c>
      <c r="DC4" s="177">
        <f t="shared" si="1"/>
        <v>123.00000000000037</v>
      </c>
      <c r="DD4" s="177">
        <f t="shared" si="1"/>
        <v>123.90000000000038</v>
      </c>
      <c r="DE4" s="177">
        <f t="shared" si="1"/>
        <v>124.80000000000038</v>
      </c>
      <c r="DF4" s="177">
        <f t="shared" si="1"/>
        <v>125.70000000000039</v>
      </c>
      <c r="DG4" s="177">
        <f t="shared" si="1"/>
        <v>126.60000000000039</v>
      </c>
      <c r="DH4" s="177">
        <f t="shared" si="1"/>
        <v>127.5000000000004</v>
      </c>
      <c r="DI4" s="177">
        <f t="shared" si="1"/>
        <v>128.4000000000004</v>
      </c>
      <c r="DJ4" s="177">
        <f t="shared" si="1"/>
        <v>129.30000000000041</v>
      </c>
      <c r="DK4" s="177">
        <f t="shared" si="1"/>
        <v>130.20000000000041</v>
      </c>
      <c r="DL4" s="177">
        <f t="shared" si="1"/>
        <v>131.10000000000042</v>
      </c>
      <c r="DM4" s="177">
        <f t="shared" si="1"/>
        <v>132.00000000000043</v>
      </c>
      <c r="DN4" s="177">
        <f t="shared" si="1"/>
        <v>132.90000000000043</v>
      </c>
      <c r="DO4" s="177">
        <f t="shared" si="1"/>
        <v>133.80000000000044</v>
      </c>
      <c r="DP4" s="177">
        <f t="shared" si="1"/>
        <v>134.70000000000044</v>
      </c>
      <c r="DQ4" s="177">
        <f t="shared" si="1"/>
        <v>135.60000000000045</v>
      </c>
      <c r="DR4" s="177">
        <f t="shared" si="1"/>
        <v>136.50000000000045</v>
      </c>
      <c r="DS4" s="177">
        <f t="shared" si="1"/>
        <v>137.40000000000046</v>
      </c>
      <c r="DT4" s="177">
        <f t="shared" si="1"/>
        <v>138.30000000000047</v>
      </c>
      <c r="DU4" s="177">
        <f t="shared" si="1"/>
        <v>139.20000000000047</v>
      </c>
      <c r="DV4" s="177">
        <f t="shared" si="1"/>
        <v>140.10000000000048</v>
      </c>
      <c r="DW4" s="177">
        <f t="shared" si="1"/>
        <v>141.00000000000048</v>
      </c>
      <c r="DX4" s="177">
        <f t="shared" si="1"/>
        <v>141.90000000000049</v>
      </c>
      <c r="DY4" s="177">
        <f t="shared" si="1"/>
        <v>142.80000000000049</v>
      </c>
      <c r="DZ4" s="177">
        <f t="shared" si="1"/>
        <v>143.7000000000005</v>
      </c>
      <c r="EA4" s="177">
        <f t="shared" si="1"/>
        <v>144.60000000000051</v>
      </c>
      <c r="EB4" s="177">
        <f t="shared" si="1"/>
        <v>145.50000000000051</v>
      </c>
      <c r="EC4" s="177">
        <f t="shared" si="1"/>
        <v>146.40000000000052</v>
      </c>
      <c r="ED4" s="177">
        <f t="shared" si="1"/>
        <v>147.30000000000052</v>
      </c>
      <c r="EE4" s="177">
        <f t="shared" si="1"/>
        <v>148.20000000000053</v>
      </c>
      <c r="EF4" s="177">
        <f t="shared" si="1"/>
        <v>149.10000000000053</v>
      </c>
      <c r="EG4" s="177">
        <f t="shared" si="1"/>
        <v>150.00000000000054</v>
      </c>
      <c r="EH4" s="177">
        <f t="shared" si="1"/>
        <v>150.90000000000055</v>
      </c>
      <c r="EI4" s="177">
        <f t="shared" si="1"/>
        <v>151.80000000000055</v>
      </c>
      <c r="EJ4" s="177">
        <f t="shared" si="1"/>
        <v>152.70000000000056</v>
      </c>
      <c r="EK4" s="177">
        <f t="shared" si="1"/>
        <v>153.60000000000056</v>
      </c>
      <c r="EL4" s="177">
        <f t="shared" si="1"/>
        <v>154.50000000000057</v>
      </c>
      <c r="EM4" s="177">
        <f t="shared" si="1"/>
        <v>155.40000000000057</v>
      </c>
      <c r="EN4" s="177">
        <f t="shared" si="1"/>
        <v>156.30000000000058</v>
      </c>
      <c r="EO4" s="177">
        <f t="shared" si="1"/>
        <v>157.20000000000059</v>
      </c>
      <c r="EP4" s="177">
        <f t="shared" si="1"/>
        <v>158.10000000000059</v>
      </c>
      <c r="EQ4" s="177">
        <f t="shared" si="1"/>
        <v>159.0000000000006</v>
      </c>
      <c r="ER4" s="177">
        <f t="shared" si="1"/>
        <v>159.9000000000006</v>
      </c>
      <c r="ES4" s="177">
        <f t="shared" si="1"/>
        <v>160.80000000000061</v>
      </c>
      <c r="ET4" s="177">
        <f t="shared" si="1"/>
        <v>161.70000000000061</v>
      </c>
      <c r="EU4" s="177">
        <f t="shared" si="1"/>
        <v>162.60000000000062</v>
      </c>
      <c r="EV4" s="177">
        <f t="shared" si="1"/>
        <v>163.50000000000063</v>
      </c>
      <c r="EW4" s="177">
        <f t="shared" si="1"/>
        <v>164.40000000000063</v>
      </c>
      <c r="EX4" s="177">
        <f t="shared" si="1"/>
        <v>165.30000000000064</v>
      </c>
      <c r="EY4" s="177">
        <f t="shared" si="1"/>
        <v>166.20000000000064</v>
      </c>
      <c r="EZ4" s="177">
        <f t="shared" si="1"/>
        <v>167.10000000000065</v>
      </c>
      <c r="FA4" s="177">
        <f t="shared" si="1"/>
        <v>168.00000000000065</v>
      </c>
      <c r="FB4" s="177">
        <f t="shared" si="1"/>
        <v>168.90000000000066</v>
      </c>
      <c r="FC4" s="177">
        <f t="shared" si="1"/>
        <v>169.80000000000067</v>
      </c>
      <c r="FD4" s="177">
        <f t="shared" si="1"/>
        <v>170.70000000000067</v>
      </c>
      <c r="FE4" s="177">
        <f t="shared" si="1"/>
        <v>171.60000000000068</v>
      </c>
      <c r="FF4" s="177">
        <f t="shared" si="1"/>
        <v>172.50000000000068</v>
      </c>
      <c r="FG4" s="177">
        <f t="shared" si="1"/>
        <v>173.40000000000069</v>
      </c>
      <c r="FH4" s="177">
        <f t="shared" si="1"/>
        <v>174.30000000000069</v>
      </c>
      <c r="FI4" s="177">
        <f t="shared" si="1"/>
        <v>175.2000000000007</v>
      </c>
      <c r="FJ4" s="177">
        <f t="shared" si="1"/>
        <v>176.1000000000007</v>
      </c>
      <c r="FK4" s="177">
        <f t="shared" ref="FK4:HV4" si="2">IF(ISNONTEXT($AJ4),FJ4+$AJ4,"")</f>
        <v>177.00000000000071</v>
      </c>
      <c r="FL4" s="177">
        <f t="shared" si="2"/>
        <v>177.90000000000072</v>
      </c>
      <c r="FM4" s="177">
        <f t="shared" si="2"/>
        <v>178.80000000000072</v>
      </c>
      <c r="FN4" s="177">
        <f t="shared" si="2"/>
        <v>179.70000000000073</v>
      </c>
      <c r="FO4" s="177">
        <f t="shared" si="2"/>
        <v>180.60000000000073</v>
      </c>
      <c r="FP4" s="177">
        <f t="shared" si="2"/>
        <v>181.50000000000074</v>
      </c>
      <c r="FQ4" s="177">
        <f t="shared" si="2"/>
        <v>182.40000000000074</v>
      </c>
      <c r="FR4" s="177">
        <f t="shared" si="2"/>
        <v>183.30000000000075</v>
      </c>
      <c r="FS4" s="177">
        <f t="shared" si="2"/>
        <v>184.20000000000076</v>
      </c>
      <c r="FT4" s="177">
        <f t="shared" si="2"/>
        <v>185.10000000000076</v>
      </c>
      <c r="FU4" s="177">
        <f t="shared" si="2"/>
        <v>186.00000000000077</v>
      </c>
      <c r="FV4" s="177">
        <f t="shared" si="2"/>
        <v>186.90000000000077</v>
      </c>
      <c r="FW4" s="177">
        <f t="shared" si="2"/>
        <v>187.80000000000078</v>
      </c>
      <c r="FX4" s="177">
        <f t="shared" si="2"/>
        <v>188.70000000000078</v>
      </c>
      <c r="FY4" s="177">
        <f t="shared" si="2"/>
        <v>189.60000000000079</v>
      </c>
      <c r="FZ4" s="177">
        <f t="shared" si="2"/>
        <v>190.5000000000008</v>
      </c>
      <c r="GA4" s="177">
        <f t="shared" si="2"/>
        <v>191.4000000000008</v>
      </c>
      <c r="GB4" s="177">
        <f t="shared" si="2"/>
        <v>192.30000000000081</v>
      </c>
      <c r="GC4" s="177">
        <f t="shared" si="2"/>
        <v>193.20000000000081</v>
      </c>
      <c r="GD4" s="177">
        <f t="shared" si="2"/>
        <v>194.10000000000082</v>
      </c>
      <c r="GE4" s="177">
        <f t="shared" si="2"/>
        <v>195.00000000000082</v>
      </c>
      <c r="GF4" s="177">
        <f t="shared" si="2"/>
        <v>195.90000000000083</v>
      </c>
      <c r="GG4" s="177">
        <f t="shared" si="2"/>
        <v>196.80000000000084</v>
      </c>
      <c r="GH4" s="177">
        <f t="shared" si="2"/>
        <v>197.70000000000084</v>
      </c>
      <c r="GI4" s="177">
        <f t="shared" si="2"/>
        <v>198.60000000000085</v>
      </c>
      <c r="GJ4" s="177">
        <f t="shared" si="2"/>
        <v>199.50000000000085</v>
      </c>
      <c r="GK4" s="177">
        <f t="shared" si="2"/>
        <v>200.40000000000086</v>
      </c>
      <c r="GL4" s="177">
        <f t="shared" si="2"/>
        <v>201.30000000000086</v>
      </c>
      <c r="GM4" s="177">
        <f t="shared" si="2"/>
        <v>202.20000000000087</v>
      </c>
      <c r="GN4" s="177">
        <f t="shared" si="2"/>
        <v>203.10000000000088</v>
      </c>
      <c r="GO4" s="177">
        <f t="shared" si="2"/>
        <v>204.00000000000088</v>
      </c>
      <c r="GP4" s="177">
        <f t="shared" si="2"/>
        <v>204.90000000000089</v>
      </c>
      <c r="GQ4" s="177">
        <f t="shared" si="2"/>
        <v>205.80000000000089</v>
      </c>
      <c r="GR4" s="177">
        <f t="shared" si="2"/>
        <v>206.7000000000009</v>
      </c>
      <c r="GS4" s="177">
        <f t="shared" si="2"/>
        <v>207.6000000000009</v>
      </c>
      <c r="GT4" s="177">
        <f t="shared" si="2"/>
        <v>208.50000000000091</v>
      </c>
      <c r="GU4" s="177">
        <f t="shared" si="2"/>
        <v>209.40000000000092</v>
      </c>
      <c r="GV4" s="177">
        <f t="shared" si="2"/>
        <v>210.30000000000092</v>
      </c>
      <c r="GW4" s="177">
        <f t="shared" si="2"/>
        <v>211.20000000000093</v>
      </c>
      <c r="GX4" s="177">
        <f t="shared" si="2"/>
        <v>212.10000000000093</v>
      </c>
      <c r="GY4" s="177">
        <f t="shared" si="2"/>
        <v>213.00000000000094</v>
      </c>
      <c r="GZ4" s="177">
        <f t="shared" si="2"/>
        <v>213.90000000000094</v>
      </c>
      <c r="HA4" s="177">
        <f t="shared" si="2"/>
        <v>214.80000000000095</v>
      </c>
      <c r="HB4" s="177">
        <f t="shared" si="2"/>
        <v>215.70000000000095</v>
      </c>
      <c r="HC4" s="177">
        <f t="shared" si="2"/>
        <v>216.60000000000096</v>
      </c>
      <c r="HD4" s="177">
        <f t="shared" si="2"/>
        <v>217.50000000000097</v>
      </c>
      <c r="HE4" s="177">
        <f t="shared" si="2"/>
        <v>218.40000000000097</v>
      </c>
      <c r="HF4" s="177">
        <f t="shared" si="2"/>
        <v>219.30000000000098</v>
      </c>
      <c r="HG4" s="177">
        <f t="shared" si="2"/>
        <v>220.20000000000098</v>
      </c>
      <c r="HH4" s="177">
        <f t="shared" si="2"/>
        <v>221.10000000000099</v>
      </c>
      <c r="HI4" s="177">
        <f t="shared" si="2"/>
        <v>222.00000000000099</v>
      </c>
      <c r="HJ4" s="177">
        <f t="shared" si="2"/>
        <v>222.900000000001</v>
      </c>
      <c r="HK4" s="177">
        <f t="shared" si="2"/>
        <v>223.80000000000101</v>
      </c>
      <c r="HL4" s="177">
        <f t="shared" si="2"/>
        <v>224.70000000000101</v>
      </c>
      <c r="HM4" s="177">
        <f t="shared" si="2"/>
        <v>225.60000000000102</v>
      </c>
      <c r="HN4" s="177">
        <f t="shared" si="2"/>
        <v>226.50000000000102</v>
      </c>
      <c r="HO4" s="177">
        <f t="shared" si="2"/>
        <v>227.40000000000103</v>
      </c>
      <c r="HP4" s="177">
        <f t="shared" si="2"/>
        <v>228.30000000000103</v>
      </c>
      <c r="HQ4" s="177">
        <f t="shared" si="2"/>
        <v>229.20000000000104</v>
      </c>
      <c r="HR4" s="177">
        <f t="shared" si="2"/>
        <v>230.10000000000105</v>
      </c>
      <c r="HS4" s="177">
        <f t="shared" si="2"/>
        <v>231.00000000000105</v>
      </c>
      <c r="HT4" s="177">
        <f t="shared" si="2"/>
        <v>231.90000000000106</v>
      </c>
      <c r="HU4" s="177">
        <f t="shared" si="2"/>
        <v>232.80000000000106</v>
      </c>
      <c r="HV4" s="177">
        <f t="shared" si="2"/>
        <v>233.70000000000107</v>
      </c>
      <c r="HW4" s="177">
        <f t="shared" ref="HW4:IB4" si="3">IF(ISNONTEXT($AJ4),HV4+$AJ4,"")</f>
        <v>234.60000000000107</v>
      </c>
      <c r="HX4" s="177">
        <f t="shared" si="3"/>
        <v>235.50000000000108</v>
      </c>
      <c r="HY4" s="177">
        <f t="shared" si="3"/>
        <v>236.40000000000109</v>
      </c>
      <c r="HZ4" s="177">
        <f t="shared" si="3"/>
        <v>237.30000000000109</v>
      </c>
      <c r="IA4" s="177">
        <f t="shared" si="3"/>
        <v>238.2000000000011</v>
      </c>
      <c r="IB4" s="177">
        <f t="shared" si="3"/>
        <v>239.1000000000011</v>
      </c>
      <c r="IC4" s="192">
        <f>IF(ISNONTEXT($AJ4),D4-0.001,"")</f>
        <v>239.999</v>
      </c>
      <c r="ID4" s="193">
        <f t="shared" ref="ID4:KO4" si="4">IF(ISNONTEXT($Q4),IF($G4="R",_xlfn.BETA.DIST(AK4,$M4,$N4,FALSE,$B4,$D4),_xlfn.BETA.DIST(AK4,$N4,$M4,FALSE,$B4,$D4)),NA())</f>
        <v>0</v>
      </c>
      <c r="IE4" s="193">
        <f t="shared" si="4"/>
        <v>6.9836706451630363E-5</v>
      </c>
      <c r="IF4" s="193">
        <f t="shared" si="4"/>
        <v>1.9456516406249967E-4</v>
      </c>
      <c r="IG4" s="193">
        <f t="shared" si="4"/>
        <v>3.5205059356209934E-4</v>
      </c>
      <c r="IH4" s="193">
        <f t="shared" si="4"/>
        <v>5.3380510324048587E-4</v>
      </c>
      <c r="II4" s="193">
        <f t="shared" si="4"/>
        <v>7.3465486838336527E-4</v>
      </c>
      <c r="IJ4" s="193">
        <f t="shared" si="4"/>
        <v>9.5094759777825067E-4</v>
      </c>
      <c r="IK4" s="193">
        <f t="shared" si="4"/>
        <v>1.1798953983468475E-3</v>
      </c>
      <c r="IL4" s="193">
        <f t="shared" si="4"/>
        <v>1.4192640000000047E-3</v>
      </c>
      <c r="IM4" s="193">
        <f t="shared" si="4"/>
        <v>1.6672026280915252E-3</v>
      </c>
      <c r="IN4" s="193">
        <f t="shared" si="4"/>
        <v>1.9221413571625591E-3</v>
      </c>
      <c r="IO4" s="193">
        <f t="shared" si="4"/>
        <v>2.1827246877764621E-3</v>
      </c>
      <c r="IP4" s="193">
        <f t="shared" si="4"/>
        <v>2.4477662205629244E-3</v>
      </c>
      <c r="IQ4" s="193">
        <f t="shared" si="4"/>
        <v>2.7162164082067874E-3</v>
      </c>
      <c r="IR4" s="193">
        <f t="shared" si="4"/>
        <v>2.9871388243808373E-3</v>
      </c>
      <c r="IS4" s="193">
        <f t="shared" si="4"/>
        <v>3.2596922062817662E-3</v>
      </c>
      <c r="IT4" s="193">
        <f t="shared" si="4"/>
        <v>3.5331165435501378E-3</v>
      </c>
      <c r="IU4" s="193">
        <f t="shared" si="4"/>
        <v>3.806722083879166E-3</v>
      </c>
      <c r="IV4" s="193">
        <f t="shared" si="4"/>
        <v>4.0798804921875244E-3</v>
      </c>
      <c r="IW4" s="193">
        <f t="shared" si="4"/>
        <v>4.3520176333624004E-3</v>
      </c>
      <c r="IX4" s="193">
        <f t="shared" si="4"/>
        <v>4.6226076015164789E-3</v>
      </c>
      <c r="IY4" s="193">
        <f t="shared" si="4"/>
        <v>4.8911677217810577E-3</v>
      </c>
      <c r="IZ4" s="193">
        <f t="shared" si="4"/>
        <v>5.1572543218014666E-3</v>
      </c>
      <c r="JA4" s="193">
        <f t="shared" si="4"/>
        <v>5.4204591202497137E-3</v>
      </c>
      <c r="JB4" s="193">
        <f t="shared" si="4"/>
        <v>5.6804061156900025E-3</v>
      </c>
      <c r="JC4" s="193">
        <f t="shared" si="4"/>
        <v>5.9367488854465533E-3</v>
      </c>
      <c r="JD4" s="193">
        <f t="shared" si="4"/>
        <v>6.1891682236417302E-3</v>
      </c>
      <c r="JE4" s="193">
        <f t="shared" si="4"/>
        <v>6.4373700622530582E-3</v>
      </c>
      <c r="JF4" s="193">
        <f t="shared" si="4"/>
        <v>6.6810836302199144E-3</v>
      </c>
      <c r="JG4" s="193">
        <f t="shared" si="4"/>
        <v>6.9200598142476321E-3</v>
      </c>
      <c r="JH4" s="193">
        <f t="shared" si="4"/>
        <v>7.1540696916680673E-3</v>
      </c>
      <c r="JI4" s="193">
        <f t="shared" si="4"/>
        <v>7.3829032109946711E-3</v>
      </c>
      <c r="JJ4" s="193">
        <f t="shared" si="4"/>
        <v>7.6063680000000395E-3</v>
      </c>
      <c r="JK4" s="193">
        <f t="shared" si="4"/>
        <v>7.8242882844982951E-3</v>
      </c>
      <c r="JL4" s="193">
        <f t="shared" si="4"/>
        <v>8.0365039037207566E-3</v>
      </c>
      <c r="JM4" s="193">
        <f t="shared" si="4"/>
        <v>8.2428694103730601E-3</v>
      </c>
      <c r="JN4" s="193">
        <f t="shared" si="4"/>
        <v>8.4432532452619231E-3</v>
      </c>
      <c r="JO4" s="193">
        <f t="shared" si="4"/>
        <v>8.6375369778624693E-3</v>
      </c>
      <c r="JP4" s="193">
        <f t="shared" si="4"/>
        <v>8.825614605425804E-3</v>
      </c>
      <c r="JQ4" s="193">
        <f t="shared" si="4"/>
        <v>9.0073919042504176E-3</v>
      </c>
      <c r="JR4" s="193">
        <f t="shared" si="4"/>
        <v>9.1827858275991773E-3</v>
      </c>
      <c r="JS4" s="193">
        <f t="shared" si="4"/>
        <v>9.3517239454662237E-3</v>
      </c>
      <c r="JT4" s="193">
        <f t="shared" si="4"/>
        <v>9.514143922009527E-3</v>
      </c>
      <c r="JU4" s="193">
        <f t="shared" si="4"/>
        <v>9.6699930269848345E-3</v>
      </c>
      <c r="JV4" s="193">
        <f t="shared" si="4"/>
        <v>9.8192276779604671E-3</v>
      </c>
      <c r="JW4" s="193">
        <f t="shared" si="4"/>
        <v>9.9618130104728794E-3</v>
      </c>
      <c r="JX4" s="193">
        <f t="shared" si="4"/>
        <v>1.0097722473610463E-2</v>
      </c>
      <c r="JY4" s="193">
        <f t="shared" si="4"/>
        <v>1.0226937448795805E-2</v>
      </c>
      <c r="JZ4" s="193">
        <f t="shared" si="4"/>
        <v>1.0349446889781925E-2</v>
      </c>
      <c r="KA4" s="193">
        <f t="shared" si="4"/>
        <v>1.0465246982091288E-2</v>
      </c>
      <c r="KB4" s="193">
        <f t="shared" si="4"/>
        <v>1.0574340820312535E-2</v>
      </c>
      <c r="KC4" s="193">
        <f t="shared" si="4"/>
        <v>1.0676738101832801E-2</v>
      </c>
      <c r="KD4" s="193">
        <f t="shared" si="4"/>
        <v>1.0772454835726589E-2</v>
      </c>
      <c r="KE4" s="193">
        <f t="shared" si="4"/>
        <v>1.0861513065648079E-2</v>
      </c>
      <c r="KF4" s="193">
        <f t="shared" si="4"/>
        <v>1.094394060568501E-2</v>
      </c>
      <c r="KG4" s="193">
        <f t="shared" si="4"/>
        <v>1.1019770788230663E-2</v>
      </c>
      <c r="KH4" s="193">
        <f t="shared" si="4"/>
        <v>1.1089042223017848E-2</v>
      </c>
      <c r="KI4" s="193">
        <f t="shared" si="4"/>
        <v>1.1151798566536522E-2</v>
      </c>
      <c r="KJ4" s="193">
        <f t="shared" si="4"/>
        <v>1.1208088301125928E-2</v>
      </c>
      <c r="KK4" s="193">
        <f t="shared" si="4"/>
        <v>1.1257964523094039E-2</v>
      </c>
      <c r="KL4" s="193">
        <f t="shared" si="4"/>
        <v>1.1301484739272631E-2</v>
      </c>
      <c r="KM4" s="193">
        <f t="shared" si="4"/>
        <v>1.1338710671465926E-2</v>
      </c>
      <c r="KN4" s="193">
        <f t="shared" si="4"/>
        <v>1.1369708068295667E-2</v>
      </c>
      <c r="KO4" s="193">
        <f t="shared" si="4"/>
        <v>1.1394546523985638E-2</v>
      </c>
      <c r="KP4" s="193">
        <f t="shared" ref="KP4:NA4" si="5">IF(ISNONTEXT($Q4),IF($G4="R",_xlfn.BETA.DIST(CW4,$M4,$N4,FALSE,$B4,$D4),_xlfn.BETA.DIST(CW4,$N4,$M4,FALSE,$B4,$D4)),NA())</f>
        <v>1.1413299303665168E-2</v>
      </c>
      <c r="KQ4" s="193">
        <f t="shared" si="5"/>
        <v>1.1426043174803965E-2</v>
      </c>
      <c r="KR4" s="193">
        <f t="shared" si="5"/>
        <v>1.1432858244420531E-2</v>
      </c>
      <c r="KS4" s="193">
        <f t="shared" si="5"/>
        <v>1.1433827801733411E-2</v>
      </c>
      <c r="KT4" s="193">
        <f t="shared" si="5"/>
        <v>1.1429038165949073E-2</v>
      </c>
      <c r="KU4" s="193">
        <f t="shared" si="5"/>
        <v>1.1418578538902749E-2</v>
      </c>
      <c r="KV4" s="193">
        <f t="shared" si="5"/>
        <v>1.1402540862288821E-2</v>
      </c>
      <c r="KW4" s="193">
        <f t="shared" si="5"/>
        <v>1.1381019679236045E-2</v>
      </c>
      <c r="KX4" s="193">
        <f t="shared" si="5"/>
        <v>1.1354111999999993E-2</v>
      </c>
      <c r="KY4" s="193">
        <f t="shared" si="5"/>
        <v>1.1321917171560595E-2</v>
      </c>
      <c r="KZ4" s="193">
        <f t="shared" si="5"/>
        <v>1.1284536750927075E-2</v>
      </c>
      <c r="LA4" s="193">
        <f t="shared" si="5"/>
        <v>1.1242074381965665E-2</v>
      </c>
      <c r="LB4" s="193">
        <f t="shared" si="5"/>
        <v>1.1194635675577588E-2</v>
      </c>
      <c r="LC4" s="193">
        <f t="shared" si="5"/>
        <v>1.1142328093065916E-2</v>
      </c>
      <c r="LD4" s="193">
        <f t="shared" si="5"/>
        <v>1.1085260832540144E-2</v>
      </c>
      <c r="LE4" s="193">
        <f t="shared" si="5"/>
        <v>1.102354471821684E-2</v>
      </c>
      <c r="LF4" s="193">
        <f t="shared" si="5"/>
        <v>1.0957292092483407E-2</v>
      </c>
      <c r="LG4" s="193">
        <f t="shared" si="5"/>
        <v>1.0886616710600103E-2</v>
      </c>
      <c r="LH4" s="193">
        <f t="shared" si="5"/>
        <v>1.0811633637922988E-2</v>
      </c>
      <c r="LI4" s="193">
        <f t="shared" si="5"/>
        <v>1.0732459149537315E-2</v>
      </c>
      <c r="LJ4" s="193">
        <f t="shared" si="5"/>
        <v>1.0649210632197457E-2</v>
      </c>
      <c r="LK4" s="193">
        <f t="shared" si="5"/>
        <v>1.0562006488475273E-2</v>
      </c>
      <c r="LL4" s="193">
        <f t="shared" si="5"/>
        <v>1.0470966043024544E-2</v>
      </c>
      <c r="LM4" s="193">
        <f t="shared" si="5"/>
        <v>1.0376209450874151E-2</v>
      </c>
      <c r="LN4" s="193">
        <f t="shared" si="5"/>
        <v>1.0277857607667591E-2</v>
      </c>
      <c r="LO4" s="193">
        <f t="shared" si="5"/>
        <v>1.0176032061770816E-2</v>
      </c>
      <c r="LP4" s="193">
        <f t="shared" si="5"/>
        <v>1.0070854928174697E-2</v>
      </c>
      <c r="LQ4" s="193">
        <f t="shared" si="5"/>
        <v>9.9624488041221947E-3</v>
      </c>
      <c r="LR4" s="193">
        <f t="shared" si="5"/>
        <v>9.8509366863941336E-3</v>
      </c>
      <c r="LS4" s="193">
        <f t="shared" si="5"/>
        <v>9.7364418901907286E-3</v>
      </c>
      <c r="LT4" s="193">
        <f t="shared" si="5"/>
        <v>9.6190879695494096E-3</v>
      </c>
      <c r="LU4" s="193">
        <f t="shared" si="5"/>
        <v>9.4989986392422995E-3</v>
      </c>
      <c r="LV4" s="193">
        <f t="shared" si="5"/>
        <v>9.3762976980997538E-3</v>
      </c>
      <c r="LW4" s="193">
        <f t="shared" si="5"/>
        <v>9.2511089537087032E-3</v>
      </c>
      <c r="LX4" s="193">
        <f t="shared" si="5"/>
        <v>9.123556148437427E-3</v>
      </c>
      <c r="LY4" s="193">
        <f t="shared" si="5"/>
        <v>8.9937628867402843E-3</v>
      </c>
      <c r="LZ4" s="193">
        <f t="shared" si="5"/>
        <v>8.8618525636985183E-3</v>
      </c>
      <c r="MA4" s="193">
        <f t="shared" si="5"/>
        <v>8.7279482947550686E-3</v>
      </c>
      <c r="MB4" s="193">
        <f t="shared" si="5"/>
        <v>8.5921728466033208E-3</v>
      </c>
      <c r="MC4" s="193">
        <f t="shared" si="5"/>
        <v>8.4546485691917271E-3</v>
      </c>
      <c r="MD4" s="193">
        <f t="shared" si="5"/>
        <v>8.3154973288076146E-3</v>
      </c>
      <c r="ME4" s="193">
        <f t="shared" si="5"/>
        <v>8.1748404422055908E-3</v>
      </c>
      <c r="MF4" s="193">
        <f t="shared" si="5"/>
        <v>8.0327986117470565E-3</v>
      </c>
      <c r="MG4" s="193">
        <f t="shared" si="5"/>
        <v>7.8894918615191323E-3</v>
      </c>
      <c r="MH4" s="193">
        <f t="shared" si="5"/>
        <v>7.7450394744025142E-3</v>
      </c>
      <c r="MI4" s="193">
        <f t="shared" si="5"/>
        <v>7.5995599300590017E-3</v>
      </c>
      <c r="MJ4" s="193">
        <f t="shared" si="5"/>
        <v>7.4531708438110239E-3</v>
      </c>
      <c r="MK4" s="193">
        <f t="shared" si="5"/>
        <v>7.3059889063862111E-3</v>
      </c>
      <c r="ML4" s="193">
        <f t="shared" si="5"/>
        <v>7.1581298245015209E-3</v>
      </c>
      <c r="MM4" s="193">
        <f t="shared" si="5"/>
        <v>7.00970826226227E-3</v>
      </c>
      <c r="MN4" s="193">
        <f t="shared" si="5"/>
        <v>6.8608377833525528E-3</v>
      </c>
      <c r="MO4" s="193">
        <f t="shared" si="5"/>
        <v>6.7116307939943769E-3</v>
      </c>
      <c r="MP4" s="193">
        <f t="shared" si="5"/>
        <v>6.56219848665385E-3</v>
      </c>
      <c r="MQ4" s="193">
        <f t="shared" si="5"/>
        <v>6.4126507844734478E-3</v>
      </c>
      <c r="MR4" s="193">
        <f t="shared" si="5"/>
        <v>6.2630962864104606E-3</v>
      </c>
      <c r="MS4" s="193">
        <f t="shared" si="5"/>
        <v>6.1136422130621598E-3</v>
      </c>
      <c r="MT4" s="193">
        <f t="shared" si="5"/>
        <v>5.9643943531593156E-3</v>
      </c>
      <c r="MU4" s="193">
        <f t="shared" si="5"/>
        <v>5.8154570107100539E-3</v>
      </c>
      <c r="MV4" s="193">
        <f t="shared" si="5"/>
        <v>5.666932952777046E-3</v>
      </c>
      <c r="MW4" s="193">
        <f t="shared" si="5"/>
        <v>5.5189233578713352E-3</v>
      </c>
      <c r="MX4" s="193">
        <f t="shared" si="5"/>
        <v>5.3715277649470086E-3</v>
      </c>
      <c r="MY4" s="193">
        <f t="shared" si="5"/>
        <v>5.2248440229812664E-3</v>
      </c>
      <c r="MZ4" s="193">
        <f t="shared" si="5"/>
        <v>5.0789682411251239E-3</v>
      </c>
      <c r="NA4" s="193">
        <f t="shared" si="5"/>
        <v>4.9339947394104978E-3</v>
      </c>
      <c r="NB4" s="193">
        <f t="shared" ref="NB4:PM4" si="6">IF(ISNONTEXT($Q4),IF($G4="R",_xlfn.BETA.DIST(FI4,$M4,$N4,FALSE,$B4,$D4),_xlfn.BETA.DIST(FI4,$N4,$M4,FALSE,$B4,$D4)),NA())</f>
        <v>4.7900159999998883E-3</v>
      </c>
      <c r="NC4" s="193">
        <f t="shared" si="6"/>
        <v>4.6471226189653504E-3</v>
      </c>
      <c r="ND4" s="193">
        <f t="shared" si="6"/>
        <v>4.5054032585839874E-3</v>
      </c>
      <c r="NE4" s="193">
        <f t="shared" si="6"/>
        <v>4.3649446001375446E-3</v>
      </c>
      <c r="NF4" s="193">
        <f t="shared" si="6"/>
        <v>4.2258312972041495E-3</v>
      </c>
      <c r="NG4" s="193">
        <f t="shared" si="6"/>
        <v>4.0881459294306423E-3</v>
      </c>
      <c r="NH4" s="193">
        <f t="shared" si="6"/>
        <v>3.9519689567743274E-3</v>
      </c>
      <c r="NI4" s="193">
        <f t="shared" si="6"/>
        <v>3.8173786742033331E-3</v>
      </c>
      <c r="NJ4" s="193">
        <f t="shared" si="6"/>
        <v>3.6844511668451714E-3</v>
      </c>
      <c r="NK4" s="193">
        <f t="shared" si="6"/>
        <v>3.5532602655733159E-3</v>
      </c>
      <c r="NL4" s="193">
        <f t="shared" si="6"/>
        <v>3.423877503022088E-3</v>
      </c>
      <c r="NM4" s="193">
        <f t="shared" si="6"/>
        <v>3.2963720700203598E-3</v>
      </c>
      <c r="NN4" s="193">
        <f t="shared" si="6"/>
        <v>3.1708107724348956E-3</v>
      </c>
      <c r="NO4" s="193">
        <f t="shared" si="6"/>
        <v>3.047257988414427E-3</v>
      </c>
      <c r="NP4" s="193">
        <f t="shared" si="6"/>
        <v>2.9257756260259288E-3</v>
      </c>
      <c r="NQ4" s="193">
        <f t="shared" si="6"/>
        <v>2.8064230812746794E-3</v>
      </c>
      <c r="NR4" s="193">
        <f t="shared" si="6"/>
        <v>2.6892571965000784E-3</v>
      </c>
      <c r="NS4" s="193">
        <f t="shared" si="6"/>
        <v>2.574332219139319E-3</v>
      </c>
      <c r="NT4" s="193">
        <f t="shared" si="6"/>
        <v>2.4616997608514048E-3</v>
      </c>
      <c r="NU4" s="193">
        <f t="shared" si="6"/>
        <v>2.3514087569940288E-3</v>
      </c>
      <c r="NV4" s="193">
        <f t="shared" si="6"/>
        <v>2.2435054264462518E-3</v>
      </c>
      <c r="NW4" s="193">
        <f t="shared" si="6"/>
        <v>2.1380332317699458E-3</v>
      </c>
      <c r="NX4" s="193">
        <f t="shared" si="6"/>
        <v>2.0350328397033329E-3</v>
      </c>
      <c r="NY4" s="193">
        <f t="shared" si="6"/>
        <v>1.9345420819800022E-3</v>
      </c>
      <c r="NZ4" s="193">
        <f t="shared" si="6"/>
        <v>1.8365959164671126E-3</v>
      </c>
      <c r="OA4" s="193">
        <f t="shared" si="6"/>
        <v>1.7412263886165103E-3</v>
      </c>
      <c r="OB4" s="193">
        <f t="shared" si="6"/>
        <v>1.6484625932228322E-3</v>
      </c>
      <c r="OC4" s="193">
        <f t="shared" si="6"/>
        <v>1.5583306364826985E-3</v>
      </c>
      <c r="OD4" s="193">
        <f t="shared" si="6"/>
        <v>1.4708535983493491E-3</v>
      </c>
      <c r="OE4" s="193">
        <f t="shared" si="6"/>
        <v>1.386051495177188E-3</v>
      </c>
      <c r="OF4" s="193">
        <f t="shared" si="6"/>
        <v>1.303941242650847E-3</v>
      </c>
      <c r="OG4" s="193">
        <f t="shared" si="6"/>
        <v>1.2245366189935724E-3</v>
      </c>
      <c r="OH4" s="193">
        <f t="shared" si="6"/>
        <v>1.147848228449818E-3</v>
      </c>
      <c r="OI4" s="193">
        <f t="shared" si="6"/>
        <v>1.0738834650371261E-3</v>
      </c>
      <c r="OJ4" s="193">
        <f t="shared" si="6"/>
        <v>1.0026464765624317E-3</v>
      </c>
      <c r="OK4" s="193">
        <f t="shared" si="6"/>
        <v>9.3413812889813191E-4</v>
      </c>
      <c r="OL4" s="193">
        <f t="shared" si="6"/>
        <v>8.6835597051334223E-4</v>
      </c>
      <c r="OM4" s="193">
        <f t="shared" si="6"/>
        <v>8.0529419725587973E-4</v>
      </c>
      <c r="ON4" s="193">
        <f t="shared" si="6"/>
        <v>7.4494361738062012E-4</v>
      </c>
      <c r="OO4" s="193">
        <f t="shared" si="6"/>
        <v>6.8729161682002933E-4</v>
      </c>
      <c r="OP4" s="193">
        <f t="shared" si="6"/>
        <v>6.3232212469273123E-4</v>
      </c>
      <c r="OQ4" s="193">
        <f t="shared" si="6"/>
        <v>5.8001557904609072E-4</v>
      </c>
      <c r="OR4" s="193">
        <f t="shared" si="6"/>
        <v>5.3034889282889267E-4</v>
      </c>
      <c r="OS4" s="193">
        <f t="shared" si="6"/>
        <v>4.832954200903114E-4</v>
      </c>
      <c r="OT4" s="193">
        <f t="shared" si="6"/>
        <v>4.3882492240141668E-4</v>
      </c>
      <c r="OU4" s="193">
        <f t="shared" si="6"/>
        <v>3.9690353549560678E-4</v>
      </c>
      <c r="OV4" s="193">
        <f t="shared" si="6"/>
        <v>3.5749373612439279E-4</v>
      </c>
      <c r="OW4" s="193">
        <f t="shared" si="6"/>
        <v>3.2055430912509219E-4</v>
      </c>
      <c r="OX4" s="193">
        <f t="shared" si="6"/>
        <v>2.8604031469703595E-4</v>
      </c>
      <c r="OY4" s="193">
        <f t="shared" si="6"/>
        <v>2.5390305588299906E-4</v>
      </c>
      <c r="OZ4" s="193">
        <f t="shared" si="6"/>
        <v>2.2409004625261627E-4</v>
      </c>
      <c r="PA4" s="193">
        <f t="shared" si="6"/>
        <v>1.9654497778465025E-4</v>
      </c>
      <c r="PB4" s="193">
        <f t="shared" si="6"/>
        <v>1.712076889450268E-4</v>
      </c>
      <c r="PC4" s="193">
        <f t="shared" si="6"/>
        <v>1.4801413295763698E-4</v>
      </c>
      <c r="PD4" s="193">
        <f t="shared" si="6"/>
        <v>1.2689634626496466E-4</v>
      </c>
      <c r="PE4" s="193">
        <f t="shared" si="6"/>
        <v>1.0778241717567791E-4</v>
      </c>
      <c r="PF4" s="193">
        <f t="shared" si="6"/>
        <v>9.059645469637426E-5</v>
      </c>
      <c r="PG4" s="193">
        <f t="shared" si="6"/>
        <v>7.5258557544739818E-5</v>
      </c>
      <c r="PH4" s="193">
        <f t="shared" si="6"/>
        <v>6.1684783341439675E-5</v>
      </c>
      <c r="PI4" s="193">
        <f t="shared" si="6"/>
        <v>4.9787117978121551E-5</v>
      </c>
      <c r="PJ4" s="193">
        <f t="shared" si="6"/>
        <v>3.9473445158965706E-5</v>
      </c>
      <c r="PK4" s="193">
        <f t="shared" si="6"/>
        <v>3.0647516113274256E-5</v>
      </c>
      <c r="PL4" s="193">
        <f t="shared" si="6"/>
        <v>2.3208919476644944E-5</v>
      </c>
      <c r="PM4" s="193">
        <f t="shared" si="6"/>
        <v>1.7053051338330089E-5</v>
      </c>
      <c r="PN4" s="193">
        <f t="shared" ref="PN4:PV4" si="7">IF(ISNONTEXT($Q4),IF($G4="R",_xlfn.BETA.DIST(HU4,$M4,$N4,FALSE,$B4,$D4),_xlfn.BETA.DIST(HU4,$N4,$M4,FALSE,$B4,$D4)),NA())</f>
        <v>1.2071085452430203E-5</v>
      </c>
      <c r="PO4" s="193">
        <f t="shared" si="7"/>
        <v>8.1499436106226591E-6</v>
      </c>
      <c r="PP4" s="193">
        <f t="shared" si="7"/>
        <v>5.1722661741730233E-6</v>
      </c>
      <c r="PQ4" s="193">
        <f t="shared" si="7"/>
        <v>3.0163827630272921E-6</v>
      </c>
      <c r="PR4" s="193">
        <f t="shared" si="7"/>
        <v>1.5562830998251105E-6</v>
      </c>
      <c r="PS4" s="193">
        <f t="shared" si="7"/>
        <v>6.6158800672104596E-7</v>
      </c>
      <c r="PT4" s="193">
        <f t="shared" si="7"/>
        <v>1.9752055294400951E-7</v>
      </c>
      <c r="PU4" s="193">
        <f t="shared" si="7"/>
        <v>2.4877351066866582E-8</v>
      </c>
      <c r="PV4" s="193">
        <f t="shared" si="7"/>
        <v>3.4382572416435196E-17</v>
      </c>
    </row>
    <row r="5" spans="1:439" hidden="1" x14ac:dyDescent="0.45">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15"/>
      <c r="AI5" s="15"/>
      <c r="AJ5" s="15"/>
      <c r="ID5" s="198">
        <f>IF(AND($D$34&gt;0,$D$35&gt;0),IF(OR(AK4&lt;$D$34,AK4=$D$34),ID4,0),"")</f>
        <v>0</v>
      </c>
      <c r="IE5" s="198">
        <f t="shared" ref="IE5:KP5" si="8">IF(AND($D$34&gt;0,$D$35&gt;0),IF(OR(AL4&lt;$D$34,AL4=$D$34),IE4,0),"")</f>
        <v>6.9836706451630363E-5</v>
      </c>
      <c r="IF5" s="198">
        <f t="shared" si="8"/>
        <v>1.9456516406249967E-4</v>
      </c>
      <c r="IG5" s="198">
        <f t="shared" si="8"/>
        <v>3.5205059356209934E-4</v>
      </c>
      <c r="IH5" s="198">
        <f t="shared" si="8"/>
        <v>5.3380510324048587E-4</v>
      </c>
      <c r="II5" s="198">
        <f t="shared" si="8"/>
        <v>7.3465486838336527E-4</v>
      </c>
      <c r="IJ5" s="198">
        <f t="shared" si="8"/>
        <v>9.5094759777825067E-4</v>
      </c>
      <c r="IK5" s="198">
        <f t="shared" si="8"/>
        <v>1.1798953983468475E-3</v>
      </c>
      <c r="IL5" s="198">
        <f t="shared" si="8"/>
        <v>1.4192640000000047E-3</v>
      </c>
      <c r="IM5" s="198">
        <f t="shared" si="8"/>
        <v>1.6672026280915252E-3</v>
      </c>
      <c r="IN5" s="198">
        <f t="shared" si="8"/>
        <v>1.9221413571625591E-3</v>
      </c>
      <c r="IO5" s="198">
        <f t="shared" si="8"/>
        <v>2.1827246877764621E-3</v>
      </c>
      <c r="IP5" s="198">
        <f t="shared" si="8"/>
        <v>2.4477662205629244E-3</v>
      </c>
      <c r="IQ5" s="198">
        <f t="shared" si="8"/>
        <v>2.7162164082067874E-3</v>
      </c>
      <c r="IR5" s="198">
        <f t="shared" si="8"/>
        <v>2.9871388243808373E-3</v>
      </c>
      <c r="IS5" s="198">
        <f t="shared" si="8"/>
        <v>3.2596922062817662E-3</v>
      </c>
      <c r="IT5" s="198">
        <f t="shared" si="8"/>
        <v>3.5331165435501378E-3</v>
      </c>
      <c r="IU5" s="198">
        <f t="shared" si="8"/>
        <v>3.806722083879166E-3</v>
      </c>
      <c r="IV5" s="198">
        <f t="shared" si="8"/>
        <v>4.0798804921875244E-3</v>
      </c>
      <c r="IW5" s="198">
        <f t="shared" si="8"/>
        <v>4.3520176333624004E-3</v>
      </c>
      <c r="IX5" s="198">
        <f t="shared" si="8"/>
        <v>4.6226076015164789E-3</v>
      </c>
      <c r="IY5" s="198">
        <f t="shared" si="8"/>
        <v>4.8911677217810577E-3</v>
      </c>
      <c r="IZ5" s="198">
        <f t="shared" si="8"/>
        <v>5.1572543218014666E-3</v>
      </c>
      <c r="JA5" s="198">
        <f t="shared" si="8"/>
        <v>5.4204591202497137E-3</v>
      </c>
      <c r="JB5" s="198">
        <f t="shared" si="8"/>
        <v>5.6804061156900025E-3</v>
      </c>
      <c r="JC5" s="198">
        <f t="shared" si="8"/>
        <v>5.9367488854465533E-3</v>
      </c>
      <c r="JD5" s="198">
        <f t="shared" si="8"/>
        <v>6.1891682236417302E-3</v>
      </c>
      <c r="JE5" s="198">
        <f t="shared" si="8"/>
        <v>6.4373700622530582E-3</v>
      </c>
      <c r="JF5" s="198">
        <f t="shared" si="8"/>
        <v>6.6810836302199144E-3</v>
      </c>
      <c r="JG5" s="198">
        <f t="shared" si="8"/>
        <v>6.9200598142476321E-3</v>
      </c>
      <c r="JH5" s="198">
        <f t="shared" si="8"/>
        <v>7.1540696916680673E-3</v>
      </c>
      <c r="JI5" s="198">
        <f t="shared" si="8"/>
        <v>7.3829032109946711E-3</v>
      </c>
      <c r="JJ5" s="198">
        <f t="shared" si="8"/>
        <v>7.6063680000000395E-3</v>
      </c>
      <c r="JK5" s="198">
        <f t="shared" si="8"/>
        <v>7.8242882844982951E-3</v>
      </c>
      <c r="JL5" s="198">
        <f t="shared" si="8"/>
        <v>8.0365039037207566E-3</v>
      </c>
      <c r="JM5" s="198">
        <f t="shared" si="8"/>
        <v>8.2428694103730601E-3</v>
      </c>
      <c r="JN5" s="198">
        <f t="shared" si="8"/>
        <v>8.4432532452619231E-3</v>
      </c>
      <c r="JO5" s="198">
        <f t="shared" si="8"/>
        <v>8.6375369778624693E-3</v>
      </c>
      <c r="JP5" s="198">
        <f t="shared" si="8"/>
        <v>8.825614605425804E-3</v>
      </c>
      <c r="JQ5" s="198">
        <f t="shared" si="8"/>
        <v>9.0073919042504176E-3</v>
      </c>
      <c r="JR5" s="198">
        <f t="shared" si="8"/>
        <v>9.1827858275991773E-3</v>
      </c>
      <c r="JS5" s="198">
        <f t="shared" si="8"/>
        <v>9.3517239454662237E-3</v>
      </c>
      <c r="JT5" s="198">
        <f t="shared" si="8"/>
        <v>9.514143922009527E-3</v>
      </c>
      <c r="JU5" s="198">
        <f t="shared" si="8"/>
        <v>9.6699930269848345E-3</v>
      </c>
      <c r="JV5" s="198">
        <f t="shared" si="8"/>
        <v>9.8192276779604671E-3</v>
      </c>
      <c r="JW5" s="198">
        <f t="shared" si="8"/>
        <v>0</v>
      </c>
      <c r="JX5" s="198">
        <f t="shared" si="8"/>
        <v>0</v>
      </c>
      <c r="JY5" s="198">
        <f t="shared" si="8"/>
        <v>0</v>
      </c>
      <c r="JZ5" s="198">
        <f t="shared" si="8"/>
        <v>0</v>
      </c>
      <c r="KA5" s="198">
        <f t="shared" si="8"/>
        <v>0</v>
      </c>
      <c r="KB5" s="198">
        <f t="shared" si="8"/>
        <v>0</v>
      </c>
      <c r="KC5" s="198">
        <f t="shared" si="8"/>
        <v>0</v>
      </c>
      <c r="KD5" s="198">
        <f t="shared" si="8"/>
        <v>0</v>
      </c>
      <c r="KE5" s="198">
        <f t="shared" si="8"/>
        <v>0</v>
      </c>
      <c r="KF5" s="198">
        <f t="shared" si="8"/>
        <v>0</v>
      </c>
      <c r="KG5" s="198">
        <f t="shared" si="8"/>
        <v>0</v>
      </c>
      <c r="KH5" s="198">
        <f t="shared" si="8"/>
        <v>0</v>
      </c>
      <c r="KI5" s="198">
        <f t="shared" si="8"/>
        <v>0</v>
      </c>
      <c r="KJ5" s="198">
        <f t="shared" si="8"/>
        <v>0</v>
      </c>
      <c r="KK5" s="198">
        <f t="shared" si="8"/>
        <v>0</v>
      </c>
      <c r="KL5" s="198">
        <f t="shared" si="8"/>
        <v>0</v>
      </c>
      <c r="KM5" s="198">
        <f t="shared" si="8"/>
        <v>0</v>
      </c>
      <c r="KN5" s="198">
        <f t="shared" si="8"/>
        <v>0</v>
      </c>
      <c r="KO5" s="198">
        <f t="shared" si="8"/>
        <v>0</v>
      </c>
      <c r="KP5" s="198">
        <f t="shared" si="8"/>
        <v>0</v>
      </c>
      <c r="KQ5" s="198">
        <f t="shared" ref="KQ5:NB5" si="9">IF(AND($D$34&gt;0,$D$35&gt;0),IF(OR(CX4&lt;$D$34,CX4=$D$34),KQ4,0),"")</f>
        <v>0</v>
      </c>
      <c r="KR5" s="198">
        <f t="shared" si="9"/>
        <v>0</v>
      </c>
      <c r="KS5" s="198">
        <f t="shared" si="9"/>
        <v>0</v>
      </c>
      <c r="KT5" s="198">
        <f t="shared" si="9"/>
        <v>0</v>
      </c>
      <c r="KU5" s="198">
        <f t="shared" si="9"/>
        <v>0</v>
      </c>
      <c r="KV5" s="198">
        <f t="shared" si="9"/>
        <v>0</v>
      </c>
      <c r="KW5" s="198">
        <f t="shared" si="9"/>
        <v>0</v>
      </c>
      <c r="KX5" s="198">
        <f t="shared" si="9"/>
        <v>0</v>
      </c>
      <c r="KY5" s="198">
        <f t="shared" si="9"/>
        <v>0</v>
      </c>
      <c r="KZ5" s="198">
        <f t="shared" si="9"/>
        <v>0</v>
      </c>
      <c r="LA5" s="198">
        <f t="shared" si="9"/>
        <v>0</v>
      </c>
      <c r="LB5" s="198">
        <f t="shared" si="9"/>
        <v>0</v>
      </c>
      <c r="LC5" s="198">
        <f t="shared" si="9"/>
        <v>0</v>
      </c>
      <c r="LD5" s="198">
        <f t="shared" si="9"/>
        <v>0</v>
      </c>
      <c r="LE5" s="198">
        <f t="shared" si="9"/>
        <v>0</v>
      </c>
      <c r="LF5" s="198">
        <f t="shared" si="9"/>
        <v>0</v>
      </c>
      <c r="LG5" s="198">
        <f t="shared" si="9"/>
        <v>0</v>
      </c>
      <c r="LH5" s="198">
        <f t="shared" si="9"/>
        <v>0</v>
      </c>
      <c r="LI5" s="198">
        <f t="shared" si="9"/>
        <v>0</v>
      </c>
      <c r="LJ5" s="198">
        <f t="shared" si="9"/>
        <v>0</v>
      </c>
      <c r="LK5" s="198">
        <f t="shared" si="9"/>
        <v>0</v>
      </c>
      <c r="LL5" s="198">
        <f t="shared" si="9"/>
        <v>0</v>
      </c>
      <c r="LM5" s="198">
        <f t="shared" si="9"/>
        <v>0</v>
      </c>
      <c r="LN5" s="198">
        <f t="shared" si="9"/>
        <v>0</v>
      </c>
      <c r="LO5" s="198">
        <f t="shared" si="9"/>
        <v>0</v>
      </c>
      <c r="LP5" s="198">
        <f t="shared" si="9"/>
        <v>0</v>
      </c>
      <c r="LQ5" s="198">
        <f t="shared" si="9"/>
        <v>0</v>
      </c>
      <c r="LR5" s="198">
        <f t="shared" si="9"/>
        <v>0</v>
      </c>
      <c r="LS5" s="198">
        <f t="shared" si="9"/>
        <v>0</v>
      </c>
      <c r="LT5" s="198">
        <f t="shared" si="9"/>
        <v>0</v>
      </c>
      <c r="LU5" s="198">
        <f t="shared" si="9"/>
        <v>0</v>
      </c>
      <c r="LV5" s="198">
        <f t="shared" si="9"/>
        <v>0</v>
      </c>
      <c r="LW5" s="198">
        <f t="shared" si="9"/>
        <v>0</v>
      </c>
      <c r="LX5" s="198">
        <f t="shared" si="9"/>
        <v>0</v>
      </c>
      <c r="LY5" s="198">
        <f t="shared" si="9"/>
        <v>0</v>
      </c>
      <c r="LZ5" s="198">
        <f t="shared" si="9"/>
        <v>0</v>
      </c>
      <c r="MA5" s="198">
        <f t="shared" si="9"/>
        <v>0</v>
      </c>
      <c r="MB5" s="198">
        <f t="shared" si="9"/>
        <v>0</v>
      </c>
      <c r="MC5" s="198">
        <f t="shared" si="9"/>
        <v>0</v>
      </c>
      <c r="MD5" s="198">
        <f t="shared" si="9"/>
        <v>0</v>
      </c>
      <c r="ME5" s="198">
        <f t="shared" si="9"/>
        <v>0</v>
      </c>
      <c r="MF5" s="198">
        <f t="shared" si="9"/>
        <v>0</v>
      </c>
      <c r="MG5" s="198">
        <f t="shared" si="9"/>
        <v>0</v>
      </c>
      <c r="MH5" s="198">
        <f t="shared" si="9"/>
        <v>0</v>
      </c>
      <c r="MI5" s="198">
        <f t="shared" si="9"/>
        <v>0</v>
      </c>
      <c r="MJ5" s="198">
        <f t="shared" si="9"/>
        <v>0</v>
      </c>
      <c r="MK5" s="198">
        <f t="shared" si="9"/>
        <v>0</v>
      </c>
      <c r="ML5" s="198">
        <f t="shared" si="9"/>
        <v>0</v>
      </c>
      <c r="MM5" s="198">
        <f t="shared" si="9"/>
        <v>0</v>
      </c>
      <c r="MN5" s="198">
        <f t="shared" si="9"/>
        <v>0</v>
      </c>
      <c r="MO5" s="198">
        <f t="shared" si="9"/>
        <v>0</v>
      </c>
      <c r="MP5" s="198">
        <f t="shared" si="9"/>
        <v>0</v>
      </c>
      <c r="MQ5" s="198">
        <f t="shared" si="9"/>
        <v>0</v>
      </c>
      <c r="MR5" s="198">
        <f t="shared" si="9"/>
        <v>0</v>
      </c>
      <c r="MS5" s="198">
        <f t="shared" si="9"/>
        <v>0</v>
      </c>
      <c r="MT5" s="198">
        <f t="shared" si="9"/>
        <v>0</v>
      </c>
      <c r="MU5" s="198">
        <f t="shared" si="9"/>
        <v>0</v>
      </c>
      <c r="MV5" s="198">
        <f t="shared" si="9"/>
        <v>0</v>
      </c>
      <c r="MW5" s="198">
        <f t="shared" si="9"/>
        <v>0</v>
      </c>
      <c r="MX5" s="198">
        <f t="shared" si="9"/>
        <v>0</v>
      </c>
      <c r="MY5" s="198">
        <f t="shared" si="9"/>
        <v>0</v>
      </c>
      <c r="MZ5" s="198">
        <f t="shared" si="9"/>
        <v>0</v>
      </c>
      <c r="NA5" s="198">
        <f t="shared" si="9"/>
        <v>0</v>
      </c>
      <c r="NB5" s="198">
        <f t="shared" si="9"/>
        <v>0</v>
      </c>
      <c r="NC5" s="198">
        <f t="shared" ref="NC5:PN5" si="10">IF(AND($D$34&gt;0,$D$35&gt;0),IF(OR(FJ4&lt;$D$34,FJ4=$D$34),NC4,0),"")</f>
        <v>0</v>
      </c>
      <c r="ND5" s="198">
        <f t="shared" si="10"/>
        <v>0</v>
      </c>
      <c r="NE5" s="198">
        <f t="shared" si="10"/>
        <v>0</v>
      </c>
      <c r="NF5" s="198">
        <f t="shared" si="10"/>
        <v>0</v>
      </c>
      <c r="NG5" s="198">
        <f t="shared" si="10"/>
        <v>0</v>
      </c>
      <c r="NH5" s="198">
        <f t="shared" si="10"/>
        <v>0</v>
      </c>
      <c r="NI5" s="198">
        <f t="shared" si="10"/>
        <v>0</v>
      </c>
      <c r="NJ5" s="198">
        <f t="shared" si="10"/>
        <v>0</v>
      </c>
      <c r="NK5" s="198">
        <f t="shared" si="10"/>
        <v>0</v>
      </c>
      <c r="NL5" s="198">
        <f t="shared" si="10"/>
        <v>0</v>
      </c>
      <c r="NM5" s="198">
        <f t="shared" si="10"/>
        <v>0</v>
      </c>
      <c r="NN5" s="198">
        <f t="shared" si="10"/>
        <v>0</v>
      </c>
      <c r="NO5" s="198">
        <f t="shared" si="10"/>
        <v>0</v>
      </c>
      <c r="NP5" s="198">
        <f t="shared" si="10"/>
        <v>0</v>
      </c>
      <c r="NQ5" s="198">
        <f t="shared" si="10"/>
        <v>0</v>
      </c>
      <c r="NR5" s="198">
        <f t="shared" si="10"/>
        <v>0</v>
      </c>
      <c r="NS5" s="198">
        <f t="shared" si="10"/>
        <v>0</v>
      </c>
      <c r="NT5" s="198">
        <f t="shared" si="10"/>
        <v>0</v>
      </c>
      <c r="NU5" s="198">
        <f t="shared" si="10"/>
        <v>0</v>
      </c>
      <c r="NV5" s="198">
        <f t="shared" si="10"/>
        <v>0</v>
      </c>
      <c r="NW5" s="198">
        <f t="shared" si="10"/>
        <v>0</v>
      </c>
      <c r="NX5" s="198">
        <f t="shared" si="10"/>
        <v>0</v>
      </c>
      <c r="NY5" s="198">
        <f t="shared" si="10"/>
        <v>0</v>
      </c>
      <c r="NZ5" s="198">
        <f t="shared" si="10"/>
        <v>0</v>
      </c>
      <c r="OA5" s="198">
        <f t="shared" si="10"/>
        <v>0</v>
      </c>
      <c r="OB5" s="198">
        <f t="shared" si="10"/>
        <v>0</v>
      </c>
      <c r="OC5" s="198">
        <f t="shared" si="10"/>
        <v>0</v>
      </c>
      <c r="OD5" s="198">
        <f t="shared" si="10"/>
        <v>0</v>
      </c>
      <c r="OE5" s="198">
        <f t="shared" si="10"/>
        <v>0</v>
      </c>
      <c r="OF5" s="198">
        <f t="shared" si="10"/>
        <v>0</v>
      </c>
      <c r="OG5" s="198">
        <f t="shared" si="10"/>
        <v>0</v>
      </c>
      <c r="OH5" s="198">
        <f t="shared" si="10"/>
        <v>0</v>
      </c>
      <c r="OI5" s="198">
        <f t="shared" si="10"/>
        <v>0</v>
      </c>
      <c r="OJ5" s="198">
        <f t="shared" si="10"/>
        <v>0</v>
      </c>
      <c r="OK5" s="198">
        <f t="shared" si="10"/>
        <v>0</v>
      </c>
      <c r="OL5" s="198">
        <f t="shared" si="10"/>
        <v>0</v>
      </c>
      <c r="OM5" s="198">
        <f t="shared" si="10"/>
        <v>0</v>
      </c>
      <c r="ON5" s="198">
        <f t="shared" si="10"/>
        <v>0</v>
      </c>
      <c r="OO5" s="198">
        <f t="shared" si="10"/>
        <v>0</v>
      </c>
      <c r="OP5" s="198">
        <f t="shared" si="10"/>
        <v>0</v>
      </c>
      <c r="OQ5" s="198">
        <f t="shared" si="10"/>
        <v>0</v>
      </c>
      <c r="OR5" s="198">
        <f t="shared" si="10"/>
        <v>0</v>
      </c>
      <c r="OS5" s="198">
        <f t="shared" si="10"/>
        <v>0</v>
      </c>
      <c r="OT5" s="198">
        <f t="shared" si="10"/>
        <v>0</v>
      </c>
      <c r="OU5" s="198">
        <f t="shared" si="10"/>
        <v>0</v>
      </c>
      <c r="OV5" s="198">
        <f t="shared" si="10"/>
        <v>0</v>
      </c>
      <c r="OW5" s="198">
        <f t="shared" si="10"/>
        <v>0</v>
      </c>
      <c r="OX5" s="198">
        <f t="shared" si="10"/>
        <v>0</v>
      </c>
      <c r="OY5" s="198">
        <f t="shared" si="10"/>
        <v>0</v>
      </c>
      <c r="OZ5" s="198">
        <f t="shared" si="10"/>
        <v>0</v>
      </c>
      <c r="PA5" s="198">
        <f t="shared" si="10"/>
        <v>0</v>
      </c>
      <c r="PB5" s="198">
        <f t="shared" si="10"/>
        <v>0</v>
      </c>
      <c r="PC5" s="198">
        <f t="shared" si="10"/>
        <v>0</v>
      </c>
      <c r="PD5" s="198">
        <f t="shared" si="10"/>
        <v>0</v>
      </c>
      <c r="PE5" s="198">
        <f t="shared" si="10"/>
        <v>0</v>
      </c>
      <c r="PF5" s="198">
        <f t="shared" si="10"/>
        <v>0</v>
      </c>
      <c r="PG5" s="198">
        <f t="shared" si="10"/>
        <v>0</v>
      </c>
      <c r="PH5" s="198">
        <f t="shared" si="10"/>
        <v>0</v>
      </c>
      <c r="PI5" s="198">
        <f t="shared" si="10"/>
        <v>0</v>
      </c>
      <c r="PJ5" s="198">
        <f t="shared" si="10"/>
        <v>0</v>
      </c>
      <c r="PK5" s="198">
        <f t="shared" si="10"/>
        <v>0</v>
      </c>
      <c r="PL5" s="198">
        <f t="shared" si="10"/>
        <v>0</v>
      </c>
      <c r="PM5" s="198">
        <f t="shared" si="10"/>
        <v>0</v>
      </c>
      <c r="PN5" s="198">
        <f t="shared" si="10"/>
        <v>0</v>
      </c>
      <c r="PO5" s="198">
        <f t="shared" ref="PO5:PV5" si="11">IF(AND($D$34&gt;0,$D$35&gt;0),IF(OR(HV4&lt;$D$34,HV4=$D$34),PO4,0),"")</f>
        <v>0</v>
      </c>
      <c r="PP5" s="198">
        <f t="shared" si="11"/>
        <v>0</v>
      </c>
      <c r="PQ5" s="198">
        <f t="shared" si="11"/>
        <v>0</v>
      </c>
      <c r="PR5" s="198">
        <f t="shared" si="11"/>
        <v>0</v>
      </c>
      <c r="PS5" s="198">
        <f t="shared" si="11"/>
        <v>0</v>
      </c>
      <c r="PT5" s="198">
        <f t="shared" si="11"/>
        <v>0</v>
      </c>
      <c r="PU5" s="198">
        <f t="shared" si="11"/>
        <v>0</v>
      </c>
      <c r="PV5" s="198">
        <f t="shared" si="11"/>
        <v>0</v>
      </c>
    </row>
    <row r="6" spans="1:439" hidden="1" x14ac:dyDescent="0.45">
      <c r="A6" s="48"/>
      <c r="B6" s="48"/>
      <c r="C6" s="48"/>
      <c r="D6" s="48"/>
      <c r="E6" s="49"/>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15"/>
      <c r="AI6" s="15"/>
      <c r="AJ6" s="15"/>
      <c r="ID6" s="198">
        <f>IF(AND($D$34&gt;0,$D$35&gt;0),IF(AND(AK4&gt;$D$34,OR(AK4&lt;$D$35,AK4=$D$35)),ID4,0),"")</f>
        <v>0</v>
      </c>
      <c r="IE6" s="198">
        <f t="shared" ref="IE6:KP6" si="12">IF(AND($D$34&gt;0,$D$35&gt;0),IF(AND(AL4&gt;$D$34,OR(AL4&lt;$D$35,AL4=$D$35)),IE4,0),"")</f>
        <v>0</v>
      </c>
      <c r="IF6" s="198">
        <f t="shared" si="12"/>
        <v>0</v>
      </c>
      <c r="IG6" s="198">
        <f t="shared" si="12"/>
        <v>0</v>
      </c>
      <c r="IH6" s="198">
        <f t="shared" si="12"/>
        <v>0</v>
      </c>
      <c r="II6" s="198">
        <f t="shared" si="12"/>
        <v>0</v>
      </c>
      <c r="IJ6" s="198">
        <f t="shared" si="12"/>
        <v>0</v>
      </c>
      <c r="IK6" s="198">
        <f t="shared" si="12"/>
        <v>0</v>
      </c>
      <c r="IL6" s="198">
        <f t="shared" si="12"/>
        <v>0</v>
      </c>
      <c r="IM6" s="198">
        <f t="shared" si="12"/>
        <v>0</v>
      </c>
      <c r="IN6" s="198">
        <f t="shared" si="12"/>
        <v>0</v>
      </c>
      <c r="IO6" s="198">
        <f t="shared" si="12"/>
        <v>0</v>
      </c>
      <c r="IP6" s="198">
        <f t="shared" si="12"/>
        <v>0</v>
      </c>
      <c r="IQ6" s="198">
        <f t="shared" si="12"/>
        <v>0</v>
      </c>
      <c r="IR6" s="198">
        <f t="shared" si="12"/>
        <v>0</v>
      </c>
      <c r="IS6" s="198">
        <f t="shared" si="12"/>
        <v>0</v>
      </c>
      <c r="IT6" s="198">
        <f t="shared" si="12"/>
        <v>0</v>
      </c>
      <c r="IU6" s="198">
        <f t="shared" si="12"/>
        <v>0</v>
      </c>
      <c r="IV6" s="198">
        <f t="shared" si="12"/>
        <v>0</v>
      </c>
      <c r="IW6" s="198">
        <f t="shared" si="12"/>
        <v>0</v>
      </c>
      <c r="IX6" s="198">
        <f t="shared" si="12"/>
        <v>0</v>
      </c>
      <c r="IY6" s="198">
        <f t="shared" si="12"/>
        <v>0</v>
      </c>
      <c r="IZ6" s="198">
        <f t="shared" si="12"/>
        <v>0</v>
      </c>
      <c r="JA6" s="198">
        <f t="shared" si="12"/>
        <v>0</v>
      </c>
      <c r="JB6" s="198">
        <f t="shared" si="12"/>
        <v>0</v>
      </c>
      <c r="JC6" s="198">
        <f t="shared" si="12"/>
        <v>0</v>
      </c>
      <c r="JD6" s="198">
        <f t="shared" si="12"/>
        <v>0</v>
      </c>
      <c r="JE6" s="198">
        <f t="shared" si="12"/>
        <v>0</v>
      </c>
      <c r="JF6" s="198">
        <f t="shared" si="12"/>
        <v>0</v>
      </c>
      <c r="JG6" s="198">
        <f t="shared" si="12"/>
        <v>0</v>
      </c>
      <c r="JH6" s="198">
        <f t="shared" si="12"/>
        <v>0</v>
      </c>
      <c r="JI6" s="198">
        <f t="shared" si="12"/>
        <v>0</v>
      </c>
      <c r="JJ6" s="198">
        <f t="shared" si="12"/>
        <v>0</v>
      </c>
      <c r="JK6" s="198">
        <f t="shared" si="12"/>
        <v>0</v>
      </c>
      <c r="JL6" s="198">
        <f t="shared" si="12"/>
        <v>0</v>
      </c>
      <c r="JM6" s="198">
        <f t="shared" si="12"/>
        <v>0</v>
      </c>
      <c r="JN6" s="198">
        <f t="shared" si="12"/>
        <v>0</v>
      </c>
      <c r="JO6" s="198">
        <f t="shared" si="12"/>
        <v>0</v>
      </c>
      <c r="JP6" s="198">
        <f t="shared" si="12"/>
        <v>0</v>
      </c>
      <c r="JQ6" s="198">
        <f t="shared" si="12"/>
        <v>0</v>
      </c>
      <c r="JR6" s="198">
        <f t="shared" si="12"/>
        <v>0</v>
      </c>
      <c r="JS6" s="198">
        <f t="shared" si="12"/>
        <v>0</v>
      </c>
      <c r="JT6" s="198">
        <f t="shared" si="12"/>
        <v>0</v>
      </c>
      <c r="JU6" s="198">
        <f t="shared" si="12"/>
        <v>0</v>
      </c>
      <c r="JV6" s="198">
        <f t="shared" si="12"/>
        <v>0</v>
      </c>
      <c r="JW6" s="198">
        <f t="shared" si="12"/>
        <v>9.9618130104728794E-3</v>
      </c>
      <c r="JX6" s="198">
        <f t="shared" si="12"/>
        <v>1.0097722473610463E-2</v>
      </c>
      <c r="JY6" s="198">
        <f t="shared" si="12"/>
        <v>1.0226937448795805E-2</v>
      </c>
      <c r="JZ6" s="198">
        <f t="shared" si="12"/>
        <v>1.0349446889781925E-2</v>
      </c>
      <c r="KA6" s="198">
        <f t="shared" si="12"/>
        <v>1.0465246982091288E-2</v>
      </c>
      <c r="KB6" s="198">
        <f t="shared" si="12"/>
        <v>1.0574340820312535E-2</v>
      </c>
      <c r="KC6" s="198">
        <f t="shared" si="12"/>
        <v>1.0676738101832801E-2</v>
      </c>
      <c r="KD6" s="198">
        <f t="shared" si="12"/>
        <v>1.0772454835726589E-2</v>
      </c>
      <c r="KE6" s="198">
        <f t="shared" si="12"/>
        <v>1.0861513065648079E-2</v>
      </c>
      <c r="KF6" s="198">
        <f t="shared" si="12"/>
        <v>1.094394060568501E-2</v>
      </c>
      <c r="KG6" s="198">
        <f t="shared" si="12"/>
        <v>1.1019770788230663E-2</v>
      </c>
      <c r="KH6" s="198">
        <f t="shared" si="12"/>
        <v>1.1089042223017848E-2</v>
      </c>
      <c r="KI6" s="198">
        <f t="shared" si="12"/>
        <v>1.1151798566536522E-2</v>
      </c>
      <c r="KJ6" s="198">
        <f t="shared" si="12"/>
        <v>1.1208088301125928E-2</v>
      </c>
      <c r="KK6" s="198">
        <f t="shared" si="12"/>
        <v>1.1257964523094039E-2</v>
      </c>
      <c r="KL6" s="198">
        <f t="shared" si="12"/>
        <v>1.1301484739272631E-2</v>
      </c>
      <c r="KM6" s="198">
        <f t="shared" si="12"/>
        <v>1.1338710671465926E-2</v>
      </c>
      <c r="KN6" s="198">
        <f t="shared" si="12"/>
        <v>1.1369708068295667E-2</v>
      </c>
      <c r="KO6" s="198">
        <f t="shared" si="12"/>
        <v>1.1394546523985638E-2</v>
      </c>
      <c r="KP6" s="198">
        <f t="shared" si="12"/>
        <v>1.1413299303665168E-2</v>
      </c>
      <c r="KQ6" s="198">
        <f t="shared" ref="KQ6:NB6" si="13">IF(AND($D$34&gt;0,$D$35&gt;0),IF(AND(CX4&gt;$D$34,OR(CX4&lt;$D$35,CX4=$D$35)),KQ4,0),"")</f>
        <v>1.1426043174803965E-2</v>
      </c>
      <c r="KR6" s="198">
        <f t="shared" si="13"/>
        <v>1.1432858244420531E-2</v>
      </c>
      <c r="KS6" s="198">
        <f t="shared" si="13"/>
        <v>1.1433827801733411E-2</v>
      </c>
      <c r="KT6" s="198">
        <f t="shared" si="13"/>
        <v>1.1429038165949073E-2</v>
      </c>
      <c r="KU6" s="198">
        <f t="shared" si="13"/>
        <v>1.1418578538902749E-2</v>
      </c>
      <c r="KV6" s="198">
        <f t="shared" si="13"/>
        <v>1.1402540862288821E-2</v>
      </c>
      <c r="KW6" s="198">
        <f t="shared" si="13"/>
        <v>1.1381019679236045E-2</v>
      </c>
      <c r="KX6" s="198">
        <f t="shared" si="13"/>
        <v>1.1354111999999993E-2</v>
      </c>
      <c r="KY6" s="198">
        <f t="shared" si="13"/>
        <v>1.1321917171560595E-2</v>
      </c>
      <c r="KZ6" s="198">
        <f t="shared" si="13"/>
        <v>1.1284536750927075E-2</v>
      </c>
      <c r="LA6" s="198">
        <f t="shared" si="13"/>
        <v>1.1242074381965665E-2</v>
      </c>
      <c r="LB6" s="198">
        <f t="shared" si="13"/>
        <v>1.1194635675577588E-2</v>
      </c>
      <c r="LC6" s="198">
        <f t="shared" si="13"/>
        <v>1.1142328093065916E-2</v>
      </c>
      <c r="LD6" s="198">
        <f t="shared" si="13"/>
        <v>1.1085260832540144E-2</v>
      </c>
      <c r="LE6" s="198">
        <f t="shared" si="13"/>
        <v>1.102354471821684E-2</v>
      </c>
      <c r="LF6" s="198">
        <f t="shared" si="13"/>
        <v>1.0957292092483407E-2</v>
      </c>
      <c r="LG6" s="198">
        <f t="shared" si="13"/>
        <v>1.0886616710600103E-2</v>
      </c>
      <c r="LH6" s="198">
        <f t="shared" si="13"/>
        <v>1.0811633637922988E-2</v>
      </c>
      <c r="LI6" s="198">
        <f t="shared" si="13"/>
        <v>1.0732459149537315E-2</v>
      </c>
      <c r="LJ6" s="198">
        <f t="shared" si="13"/>
        <v>1.0649210632197457E-2</v>
      </c>
      <c r="LK6" s="198">
        <f t="shared" si="13"/>
        <v>1.0562006488475273E-2</v>
      </c>
      <c r="LL6" s="198">
        <f t="shared" si="13"/>
        <v>1.0470966043024544E-2</v>
      </c>
      <c r="LM6" s="198">
        <f t="shared" si="13"/>
        <v>1.0376209450874151E-2</v>
      </c>
      <c r="LN6" s="198">
        <f t="shared" si="13"/>
        <v>1.0277857607667591E-2</v>
      </c>
      <c r="LO6" s="198">
        <f t="shared" si="13"/>
        <v>1.0176032061770816E-2</v>
      </c>
      <c r="LP6" s="198">
        <f t="shared" si="13"/>
        <v>1.0070854928174697E-2</v>
      </c>
      <c r="LQ6" s="198">
        <f t="shared" si="13"/>
        <v>9.9624488041221947E-3</v>
      </c>
      <c r="LR6" s="198">
        <f t="shared" si="13"/>
        <v>9.8509366863941336E-3</v>
      </c>
      <c r="LS6" s="198">
        <f t="shared" si="13"/>
        <v>9.7364418901907286E-3</v>
      </c>
      <c r="LT6" s="198">
        <f t="shared" si="13"/>
        <v>9.6190879695494096E-3</v>
      </c>
      <c r="LU6" s="198">
        <f t="shared" si="13"/>
        <v>9.4989986392422995E-3</v>
      </c>
      <c r="LV6" s="198">
        <f t="shared" si="13"/>
        <v>9.3762976980997538E-3</v>
      </c>
      <c r="LW6" s="198">
        <f t="shared" si="13"/>
        <v>9.2511089537087032E-3</v>
      </c>
      <c r="LX6" s="198">
        <f t="shared" si="13"/>
        <v>9.123556148437427E-3</v>
      </c>
      <c r="LY6" s="198">
        <f t="shared" si="13"/>
        <v>8.9937628867402843E-3</v>
      </c>
      <c r="LZ6" s="198">
        <f t="shared" si="13"/>
        <v>8.8618525636985183E-3</v>
      </c>
      <c r="MA6" s="198">
        <f t="shared" si="13"/>
        <v>8.7279482947550686E-3</v>
      </c>
      <c r="MB6" s="198">
        <f t="shared" si="13"/>
        <v>8.5921728466033208E-3</v>
      </c>
      <c r="MC6" s="198">
        <f t="shared" si="13"/>
        <v>8.4546485691917271E-3</v>
      </c>
      <c r="MD6" s="198">
        <f t="shared" si="13"/>
        <v>8.3154973288076146E-3</v>
      </c>
      <c r="ME6" s="198">
        <f t="shared" si="13"/>
        <v>8.1748404422055908E-3</v>
      </c>
      <c r="MF6" s="198">
        <f t="shared" si="13"/>
        <v>8.0327986117470565E-3</v>
      </c>
      <c r="MG6" s="198">
        <f t="shared" si="13"/>
        <v>7.8894918615191323E-3</v>
      </c>
      <c r="MH6" s="198">
        <f t="shared" si="13"/>
        <v>7.7450394744025142E-3</v>
      </c>
      <c r="MI6" s="198">
        <f t="shared" si="13"/>
        <v>0</v>
      </c>
      <c r="MJ6" s="198">
        <f t="shared" si="13"/>
        <v>0</v>
      </c>
      <c r="MK6" s="198">
        <f t="shared" si="13"/>
        <v>0</v>
      </c>
      <c r="ML6" s="198">
        <f t="shared" si="13"/>
        <v>0</v>
      </c>
      <c r="MM6" s="198">
        <f t="shared" si="13"/>
        <v>0</v>
      </c>
      <c r="MN6" s="198">
        <f t="shared" si="13"/>
        <v>0</v>
      </c>
      <c r="MO6" s="198">
        <f t="shared" si="13"/>
        <v>0</v>
      </c>
      <c r="MP6" s="198">
        <f t="shared" si="13"/>
        <v>0</v>
      </c>
      <c r="MQ6" s="198">
        <f t="shared" si="13"/>
        <v>0</v>
      </c>
      <c r="MR6" s="198">
        <f t="shared" si="13"/>
        <v>0</v>
      </c>
      <c r="MS6" s="198">
        <f t="shared" si="13"/>
        <v>0</v>
      </c>
      <c r="MT6" s="198">
        <f t="shared" si="13"/>
        <v>0</v>
      </c>
      <c r="MU6" s="198">
        <f t="shared" si="13"/>
        <v>0</v>
      </c>
      <c r="MV6" s="198">
        <f t="shared" si="13"/>
        <v>0</v>
      </c>
      <c r="MW6" s="198">
        <f t="shared" si="13"/>
        <v>0</v>
      </c>
      <c r="MX6" s="198">
        <f t="shared" si="13"/>
        <v>0</v>
      </c>
      <c r="MY6" s="198">
        <f t="shared" si="13"/>
        <v>0</v>
      </c>
      <c r="MZ6" s="198">
        <f t="shared" si="13"/>
        <v>0</v>
      </c>
      <c r="NA6" s="198">
        <f t="shared" si="13"/>
        <v>0</v>
      </c>
      <c r="NB6" s="198">
        <f t="shared" si="13"/>
        <v>0</v>
      </c>
      <c r="NC6" s="198">
        <f t="shared" ref="NC6:PN6" si="14">IF(AND($D$34&gt;0,$D$35&gt;0),IF(AND(FJ4&gt;$D$34,OR(FJ4&lt;$D$35,FJ4=$D$35)),NC4,0),"")</f>
        <v>0</v>
      </c>
      <c r="ND6" s="198">
        <f t="shared" si="14"/>
        <v>0</v>
      </c>
      <c r="NE6" s="198">
        <f t="shared" si="14"/>
        <v>0</v>
      </c>
      <c r="NF6" s="198">
        <f t="shared" si="14"/>
        <v>0</v>
      </c>
      <c r="NG6" s="198">
        <f t="shared" si="14"/>
        <v>0</v>
      </c>
      <c r="NH6" s="198">
        <f t="shared" si="14"/>
        <v>0</v>
      </c>
      <c r="NI6" s="198">
        <f t="shared" si="14"/>
        <v>0</v>
      </c>
      <c r="NJ6" s="198">
        <f t="shared" si="14"/>
        <v>0</v>
      </c>
      <c r="NK6" s="198">
        <f t="shared" si="14"/>
        <v>0</v>
      </c>
      <c r="NL6" s="198">
        <f t="shared" si="14"/>
        <v>0</v>
      </c>
      <c r="NM6" s="198">
        <f t="shared" si="14"/>
        <v>0</v>
      </c>
      <c r="NN6" s="198">
        <f t="shared" si="14"/>
        <v>0</v>
      </c>
      <c r="NO6" s="198">
        <f t="shared" si="14"/>
        <v>0</v>
      </c>
      <c r="NP6" s="198">
        <f t="shared" si="14"/>
        <v>0</v>
      </c>
      <c r="NQ6" s="198">
        <f t="shared" si="14"/>
        <v>0</v>
      </c>
      <c r="NR6" s="198">
        <f t="shared" si="14"/>
        <v>0</v>
      </c>
      <c r="NS6" s="198">
        <f t="shared" si="14"/>
        <v>0</v>
      </c>
      <c r="NT6" s="198">
        <f t="shared" si="14"/>
        <v>0</v>
      </c>
      <c r="NU6" s="198">
        <f t="shared" si="14"/>
        <v>0</v>
      </c>
      <c r="NV6" s="198">
        <f t="shared" si="14"/>
        <v>0</v>
      </c>
      <c r="NW6" s="198">
        <f t="shared" si="14"/>
        <v>0</v>
      </c>
      <c r="NX6" s="198">
        <f t="shared" si="14"/>
        <v>0</v>
      </c>
      <c r="NY6" s="198">
        <f t="shared" si="14"/>
        <v>0</v>
      </c>
      <c r="NZ6" s="198">
        <f t="shared" si="14"/>
        <v>0</v>
      </c>
      <c r="OA6" s="198">
        <f t="shared" si="14"/>
        <v>0</v>
      </c>
      <c r="OB6" s="198">
        <f t="shared" si="14"/>
        <v>0</v>
      </c>
      <c r="OC6" s="198">
        <f t="shared" si="14"/>
        <v>0</v>
      </c>
      <c r="OD6" s="198">
        <f t="shared" si="14"/>
        <v>0</v>
      </c>
      <c r="OE6" s="198">
        <f t="shared" si="14"/>
        <v>0</v>
      </c>
      <c r="OF6" s="198">
        <f t="shared" si="14"/>
        <v>0</v>
      </c>
      <c r="OG6" s="198">
        <f t="shared" si="14"/>
        <v>0</v>
      </c>
      <c r="OH6" s="198">
        <f t="shared" si="14"/>
        <v>0</v>
      </c>
      <c r="OI6" s="198">
        <f t="shared" si="14"/>
        <v>0</v>
      </c>
      <c r="OJ6" s="198">
        <f t="shared" si="14"/>
        <v>0</v>
      </c>
      <c r="OK6" s="198">
        <f t="shared" si="14"/>
        <v>0</v>
      </c>
      <c r="OL6" s="198">
        <f t="shared" si="14"/>
        <v>0</v>
      </c>
      <c r="OM6" s="198">
        <f t="shared" si="14"/>
        <v>0</v>
      </c>
      <c r="ON6" s="198">
        <f t="shared" si="14"/>
        <v>0</v>
      </c>
      <c r="OO6" s="198">
        <f t="shared" si="14"/>
        <v>0</v>
      </c>
      <c r="OP6" s="198">
        <f t="shared" si="14"/>
        <v>0</v>
      </c>
      <c r="OQ6" s="198">
        <f t="shared" si="14"/>
        <v>0</v>
      </c>
      <c r="OR6" s="198">
        <f t="shared" si="14"/>
        <v>0</v>
      </c>
      <c r="OS6" s="198">
        <f t="shared" si="14"/>
        <v>0</v>
      </c>
      <c r="OT6" s="198">
        <f t="shared" si="14"/>
        <v>0</v>
      </c>
      <c r="OU6" s="198">
        <f t="shared" si="14"/>
        <v>0</v>
      </c>
      <c r="OV6" s="198">
        <f t="shared" si="14"/>
        <v>0</v>
      </c>
      <c r="OW6" s="198">
        <f t="shared" si="14"/>
        <v>0</v>
      </c>
      <c r="OX6" s="198">
        <f t="shared" si="14"/>
        <v>0</v>
      </c>
      <c r="OY6" s="198">
        <f t="shared" si="14"/>
        <v>0</v>
      </c>
      <c r="OZ6" s="198">
        <f t="shared" si="14"/>
        <v>0</v>
      </c>
      <c r="PA6" s="198">
        <f t="shared" si="14"/>
        <v>0</v>
      </c>
      <c r="PB6" s="198">
        <f t="shared" si="14"/>
        <v>0</v>
      </c>
      <c r="PC6" s="198">
        <f t="shared" si="14"/>
        <v>0</v>
      </c>
      <c r="PD6" s="198">
        <f t="shared" si="14"/>
        <v>0</v>
      </c>
      <c r="PE6" s="198">
        <f t="shared" si="14"/>
        <v>0</v>
      </c>
      <c r="PF6" s="198">
        <f t="shared" si="14"/>
        <v>0</v>
      </c>
      <c r="PG6" s="198">
        <f t="shared" si="14"/>
        <v>0</v>
      </c>
      <c r="PH6" s="198">
        <f t="shared" si="14"/>
        <v>0</v>
      </c>
      <c r="PI6" s="198">
        <f t="shared" si="14"/>
        <v>0</v>
      </c>
      <c r="PJ6" s="198">
        <f t="shared" si="14"/>
        <v>0</v>
      </c>
      <c r="PK6" s="198">
        <f t="shared" si="14"/>
        <v>0</v>
      </c>
      <c r="PL6" s="198">
        <f t="shared" si="14"/>
        <v>0</v>
      </c>
      <c r="PM6" s="198">
        <f t="shared" si="14"/>
        <v>0</v>
      </c>
      <c r="PN6" s="198">
        <f t="shared" si="14"/>
        <v>0</v>
      </c>
      <c r="PO6" s="198">
        <f t="shared" ref="PO6:PV6" si="15">IF(AND($D$34&gt;0,$D$35&gt;0),IF(AND(HV4&gt;$D$34,OR(HV4&lt;$D$35,HV4=$D$35)),PO4,0),"")</f>
        <v>0</v>
      </c>
      <c r="PP6" s="198">
        <f t="shared" si="15"/>
        <v>0</v>
      </c>
      <c r="PQ6" s="198">
        <f t="shared" si="15"/>
        <v>0</v>
      </c>
      <c r="PR6" s="198">
        <f t="shared" si="15"/>
        <v>0</v>
      </c>
      <c r="PS6" s="198">
        <f t="shared" si="15"/>
        <v>0</v>
      </c>
      <c r="PT6" s="198">
        <f t="shared" si="15"/>
        <v>0</v>
      </c>
      <c r="PU6" s="198">
        <f t="shared" si="15"/>
        <v>0</v>
      </c>
      <c r="PV6" s="198">
        <f t="shared" si="15"/>
        <v>0</v>
      </c>
    </row>
    <row r="7" spans="1:439" x14ac:dyDescent="0.45">
      <c r="A7" s="48"/>
      <c r="B7" s="48"/>
      <c r="C7" s="48"/>
      <c r="D7" s="48"/>
      <c r="E7" s="48"/>
      <c r="F7" s="48"/>
      <c r="K7" s="300" t="s">
        <v>843</v>
      </c>
      <c r="L7" s="48"/>
      <c r="M7" s="48"/>
      <c r="N7" s="48"/>
      <c r="O7" s="48"/>
      <c r="P7" s="48"/>
      <c r="Q7" s="48"/>
      <c r="R7" s="48"/>
      <c r="S7" s="48"/>
      <c r="T7" s="48"/>
      <c r="U7" s="48"/>
      <c r="V7" s="48"/>
      <c r="W7" s="48"/>
      <c r="X7" s="48"/>
      <c r="Y7" s="48"/>
      <c r="Z7" s="48"/>
      <c r="AA7" s="48"/>
      <c r="AB7" s="48"/>
      <c r="AC7" s="48"/>
      <c r="AD7" s="48"/>
      <c r="AE7" s="48"/>
      <c r="AF7" s="48"/>
      <c r="AG7" s="48"/>
      <c r="AH7" s="15"/>
      <c r="AI7" s="15"/>
      <c r="AJ7" s="15"/>
      <c r="ID7" s="198">
        <f>IF(AND($D$34&gt;0,$D$35&gt;0),IF(AND(AK4&gt;$D$35),ID4,0),"")</f>
        <v>0</v>
      </c>
      <c r="IE7" s="198">
        <f t="shared" ref="IE7:KP7" si="16">IF(AND($D$34&gt;0,$D$35&gt;0),IF(AND(AL4&gt;$D$35),IE4,0),"")</f>
        <v>0</v>
      </c>
      <c r="IF7" s="198">
        <f t="shared" si="16"/>
        <v>0</v>
      </c>
      <c r="IG7" s="198">
        <f t="shared" si="16"/>
        <v>0</v>
      </c>
      <c r="IH7" s="198">
        <f t="shared" si="16"/>
        <v>0</v>
      </c>
      <c r="II7" s="198">
        <f t="shared" si="16"/>
        <v>0</v>
      </c>
      <c r="IJ7" s="198">
        <f t="shared" si="16"/>
        <v>0</v>
      </c>
      <c r="IK7" s="198">
        <f t="shared" si="16"/>
        <v>0</v>
      </c>
      <c r="IL7" s="198">
        <f t="shared" si="16"/>
        <v>0</v>
      </c>
      <c r="IM7" s="198">
        <f t="shared" si="16"/>
        <v>0</v>
      </c>
      <c r="IN7" s="198">
        <f t="shared" si="16"/>
        <v>0</v>
      </c>
      <c r="IO7" s="198">
        <f t="shared" si="16"/>
        <v>0</v>
      </c>
      <c r="IP7" s="198">
        <f t="shared" si="16"/>
        <v>0</v>
      </c>
      <c r="IQ7" s="198">
        <f t="shared" si="16"/>
        <v>0</v>
      </c>
      <c r="IR7" s="198">
        <f t="shared" si="16"/>
        <v>0</v>
      </c>
      <c r="IS7" s="198">
        <f t="shared" si="16"/>
        <v>0</v>
      </c>
      <c r="IT7" s="198">
        <f t="shared" si="16"/>
        <v>0</v>
      </c>
      <c r="IU7" s="198">
        <f t="shared" si="16"/>
        <v>0</v>
      </c>
      <c r="IV7" s="198">
        <f t="shared" si="16"/>
        <v>0</v>
      </c>
      <c r="IW7" s="198">
        <f t="shared" si="16"/>
        <v>0</v>
      </c>
      <c r="IX7" s="198">
        <f t="shared" si="16"/>
        <v>0</v>
      </c>
      <c r="IY7" s="198">
        <f t="shared" si="16"/>
        <v>0</v>
      </c>
      <c r="IZ7" s="198">
        <f t="shared" si="16"/>
        <v>0</v>
      </c>
      <c r="JA7" s="198">
        <f t="shared" si="16"/>
        <v>0</v>
      </c>
      <c r="JB7" s="198">
        <f t="shared" si="16"/>
        <v>0</v>
      </c>
      <c r="JC7" s="198">
        <f t="shared" si="16"/>
        <v>0</v>
      </c>
      <c r="JD7" s="198">
        <f t="shared" si="16"/>
        <v>0</v>
      </c>
      <c r="JE7" s="198">
        <f t="shared" si="16"/>
        <v>0</v>
      </c>
      <c r="JF7" s="198">
        <f t="shared" si="16"/>
        <v>0</v>
      </c>
      <c r="JG7" s="198">
        <f t="shared" si="16"/>
        <v>0</v>
      </c>
      <c r="JH7" s="198">
        <f t="shared" si="16"/>
        <v>0</v>
      </c>
      <c r="JI7" s="198">
        <f t="shared" si="16"/>
        <v>0</v>
      </c>
      <c r="JJ7" s="198">
        <f t="shared" si="16"/>
        <v>0</v>
      </c>
      <c r="JK7" s="198">
        <f t="shared" si="16"/>
        <v>0</v>
      </c>
      <c r="JL7" s="198">
        <f t="shared" si="16"/>
        <v>0</v>
      </c>
      <c r="JM7" s="198">
        <f t="shared" si="16"/>
        <v>0</v>
      </c>
      <c r="JN7" s="198">
        <f t="shared" si="16"/>
        <v>0</v>
      </c>
      <c r="JO7" s="198">
        <f t="shared" si="16"/>
        <v>0</v>
      </c>
      <c r="JP7" s="198">
        <f t="shared" si="16"/>
        <v>0</v>
      </c>
      <c r="JQ7" s="198">
        <f t="shared" si="16"/>
        <v>0</v>
      </c>
      <c r="JR7" s="198">
        <f t="shared" si="16"/>
        <v>0</v>
      </c>
      <c r="JS7" s="198">
        <f t="shared" si="16"/>
        <v>0</v>
      </c>
      <c r="JT7" s="198">
        <f t="shared" si="16"/>
        <v>0</v>
      </c>
      <c r="JU7" s="198">
        <f t="shared" si="16"/>
        <v>0</v>
      </c>
      <c r="JV7" s="198">
        <f t="shared" si="16"/>
        <v>0</v>
      </c>
      <c r="JW7" s="198">
        <f t="shared" si="16"/>
        <v>0</v>
      </c>
      <c r="JX7" s="198">
        <f t="shared" si="16"/>
        <v>0</v>
      </c>
      <c r="JY7" s="198">
        <f t="shared" si="16"/>
        <v>0</v>
      </c>
      <c r="JZ7" s="198">
        <f t="shared" si="16"/>
        <v>0</v>
      </c>
      <c r="KA7" s="198">
        <f t="shared" si="16"/>
        <v>0</v>
      </c>
      <c r="KB7" s="198">
        <f t="shared" si="16"/>
        <v>0</v>
      </c>
      <c r="KC7" s="198">
        <f t="shared" si="16"/>
        <v>0</v>
      </c>
      <c r="KD7" s="198">
        <f t="shared" si="16"/>
        <v>0</v>
      </c>
      <c r="KE7" s="198">
        <f t="shared" si="16"/>
        <v>0</v>
      </c>
      <c r="KF7" s="198">
        <f t="shared" si="16"/>
        <v>0</v>
      </c>
      <c r="KG7" s="198">
        <f t="shared" si="16"/>
        <v>0</v>
      </c>
      <c r="KH7" s="198">
        <f t="shared" si="16"/>
        <v>0</v>
      </c>
      <c r="KI7" s="198">
        <f t="shared" si="16"/>
        <v>0</v>
      </c>
      <c r="KJ7" s="198">
        <f t="shared" si="16"/>
        <v>0</v>
      </c>
      <c r="KK7" s="198">
        <f t="shared" si="16"/>
        <v>0</v>
      </c>
      <c r="KL7" s="198">
        <f t="shared" si="16"/>
        <v>0</v>
      </c>
      <c r="KM7" s="198">
        <f t="shared" si="16"/>
        <v>0</v>
      </c>
      <c r="KN7" s="198">
        <f t="shared" si="16"/>
        <v>0</v>
      </c>
      <c r="KO7" s="198">
        <f t="shared" si="16"/>
        <v>0</v>
      </c>
      <c r="KP7" s="198">
        <f t="shared" si="16"/>
        <v>0</v>
      </c>
      <c r="KQ7" s="198">
        <f t="shared" ref="KQ7:NB7" si="17">IF(AND($D$34&gt;0,$D$35&gt;0),IF(AND(CX4&gt;$D$35),KQ4,0),"")</f>
        <v>0</v>
      </c>
      <c r="KR7" s="198">
        <f t="shared" si="17"/>
        <v>0</v>
      </c>
      <c r="KS7" s="198">
        <f t="shared" si="17"/>
        <v>0</v>
      </c>
      <c r="KT7" s="198">
        <f t="shared" si="17"/>
        <v>0</v>
      </c>
      <c r="KU7" s="198">
        <f t="shared" si="17"/>
        <v>0</v>
      </c>
      <c r="KV7" s="198">
        <f t="shared" si="17"/>
        <v>0</v>
      </c>
      <c r="KW7" s="198">
        <f t="shared" si="17"/>
        <v>0</v>
      </c>
      <c r="KX7" s="198">
        <f t="shared" si="17"/>
        <v>0</v>
      </c>
      <c r="KY7" s="198">
        <f t="shared" si="17"/>
        <v>0</v>
      </c>
      <c r="KZ7" s="198">
        <f t="shared" si="17"/>
        <v>0</v>
      </c>
      <c r="LA7" s="198">
        <f t="shared" si="17"/>
        <v>0</v>
      </c>
      <c r="LB7" s="198">
        <f t="shared" si="17"/>
        <v>0</v>
      </c>
      <c r="LC7" s="198">
        <f t="shared" si="17"/>
        <v>0</v>
      </c>
      <c r="LD7" s="198">
        <f t="shared" si="17"/>
        <v>0</v>
      </c>
      <c r="LE7" s="198">
        <f t="shared" si="17"/>
        <v>0</v>
      </c>
      <c r="LF7" s="198">
        <f t="shared" si="17"/>
        <v>0</v>
      </c>
      <c r="LG7" s="198">
        <f t="shared" si="17"/>
        <v>0</v>
      </c>
      <c r="LH7" s="198">
        <f t="shared" si="17"/>
        <v>0</v>
      </c>
      <c r="LI7" s="198">
        <f t="shared" si="17"/>
        <v>0</v>
      </c>
      <c r="LJ7" s="198">
        <f t="shared" si="17"/>
        <v>0</v>
      </c>
      <c r="LK7" s="198">
        <f t="shared" si="17"/>
        <v>0</v>
      </c>
      <c r="LL7" s="198">
        <f t="shared" si="17"/>
        <v>0</v>
      </c>
      <c r="LM7" s="198">
        <f t="shared" si="17"/>
        <v>0</v>
      </c>
      <c r="LN7" s="198">
        <f t="shared" si="17"/>
        <v>0</v>
      </c>
      <c r="LO7" s="198">
        <f t="shared" si="17"/>
        <v>0</v>
      </c>
      <c r="LP7" s="198">
        <f t="shared" si="17"/>
        <v>0</v>
      </c>
      <c r="LQ7" s="198">
        <f t="shared" si="17"/>
        <v>0</v>
      </c>
      <c r="LR7" s="198">
        <f t="shared" si="17"/>
        <v>0</v>
      </c>
      <c r="LS7" s="198">
        <f t="shared" si="17"/>
        <v>0</v>
      </c>
      <c r="LT7" s="198">
        <f t="shared" si="17"/>
        <v>0</v>
      </c>
      <c r="LU7" s="198">
        <f t="shared" si="17"/>
        <v>0</v>
      </c>
      <c r="LV7" s="198">
        <f t="shared" si="17"/>
        <v>0</v>
      </c>
      <c r="LW7" s="198">
        <f t="shared" si="17"/>
        <v>0</v>
      </c>
      <c r="LX7" s="198">
        <f t="shared" si="17"/>
        <v>0</v>
      </c>
      <c r="LY7" s="198">
        <f t="shared" si="17"/>
        <v>0</v>
      </c>
      <c r="LZ7" s="198">
        <f t="shared" si="17"/>
        <v>0</v>
      </c>
      <c r="MA7" s="198">
        <f t="shared" si="17"/>
        <v>0</v>
      </c>
      <c r="MB7" s="198">
        <f t="shared" si="17"/>
        <v>0</v>
      </c>
      <c r="MC7" s="198">
        <f t="shared" si="17"/>
        <v>0</v>
      </c>
      <c r="MD7" s="198">
        <f t="shared" si="17"/>
        <v>0</v>
      </c>
      <c r="ME7" s="198">
        <f t="shared" si="17"/>
        <v>0</v>
      </c>
      <c r="MF7" s="198">
        <f t="shared" si="17"/>
        <v>0</v>
      </c>
      <c r="MG7" s="198">
        <f t="shared" si="17"/>
        <v>0</v>
      </c>
      <c r="MH7" s="198">
        <f t="shared" si="17"/>
        <v>0</v>
      </c>
      <c r="MI7" s="198">
        <f t="shared" si="17"/>
        <v>7.5995599300590017E-3</v>
      </c>
      <c r="MJ7" s="198">
        <f t="shared" si="17"/>
        <v>7.4531708438110239E-3</v>
      </c>
      <c r="MK7" s="198">
        <f t="shared" si="17"/>
        <v>7.3059889063862111E-3</v>
      </c>
      <c r="ML7" s="198">
        <f t="shared" si="17"/>
        <v>7.1581298245015209E-3</v>
      </c>
      <c r="MM7" s="198">
        <f t="shared" si="17"/>
        <v>7.00970826226227E-3</v>
      </c>
      <c r="MN7" s="198">
        <f t="shared" si="17"/>
        <v>6.8608377833525528E-3</v>
      </c>
      <c r="MO7" s="198">
        <f t="shared" si="17"/>
        <v>6.7116307939943769E-3</v>
      </c>
      <c r="MP7" s="198">
        <f t="shared" si="17"/>
        <v>6.56219848665385E-3</v>
      </c>
      <c r="MQ7" s="198">
        <f t="shared" si="17"/>
        <v>6.4126507844734478E-3</v>
      </c>
      <c r="MR7" s="198">
        <f t="shared" si="17"/>
        <v>6.2630962864104606E-3</v>
      </c>
      <c r="MS7" s="198">
        <f t="shared" si="17"/>
        <v>6.1136422130621598E-3</v>
      </c>
      <c r="MT7" s="198">
        <f t="shared" si="17"/>
        <v>5.9643943531593156E-3</v>
      </c>
      <c r="MU7" s="198">
        <f t="shared" si="17"/>
        <v>5.8154570107100539E-3</v>
      </c>
      <c r="MV7" s="198">
        <f t="shared" si="17"/>
        <v>5.666932952777046E-3</v>
      </c>
      <c r="MW7" s="198">
        <f t="shared" si="17"/>
        <v>5.5189233578713352E-3</v>
      </c>
      <c r="MX7" s="198">
        <f t="shared" si="17"/>
        <v>5.3715277649470086E-3</v>
      </c>
      <c r="MY7" s="198">
        <f t="shared" si="17"/>
        <v>5.2248440229812664E-3</v>
      </c>
      <c r="MZ7" s="198">
        <f t="shared" si="17"/>
        <v>5.0789682411251239E-3</v>
      </c>
      <c r="NA7" s="198">
        <f t="shared" si="17"/>
        <v>4.9339947394104978E-3</v>
      </c>
      <c r="NB7" s="198">
        <f t="shared" si="17"/>
        <v>4.7900159999998883E-3</v>
      </c>
      <c r="NC7" s="198">
        <f t="shared" ref="NC7:PN7" si="18">IF(AND($D$34&gt;0,$D$35&gt;0),IF(AND(FJ4&gt;$D$35),NC4,0),"")</f>
        <v>4.6471226189653504E-3</v>
      </c>
      <c r="ND7" s="198">
        <f t="shared" si="18"/>
        <v>4.5054032585839874E-3</v>
      </c>
      <c r="NE7" s="198">
        <f t="shared" si="18"/>
        <v>4.3649446001375446E-3</v>
      </c>
      <c r="NF7" s="198">
        <f t="shared" si="18"/>
        <v>4.2258312972041495E-3</v>
      </c>
      <c r="NG7" s="198">
        <f t="shared" si="18"/>
        <v>4.0881459294306423E-3</v>
      </c>
      <c r="NH7" s="198">
        <f t="shared" si="18"/>
        <v>3.9519689567743274E-3</v>
      </c>
      <c r="NI7" s="198">
        <f t="shared" si="18"/>
        <v>3.8173786742033331E-3</v>
      </c>
      <c r="NJ7" s="198">
        <f t="shared" si="18"/>
        <v>3.6844511668451714E-3</v>
      </c>
      <c r="NK7" s="198">
        <f t="shared" si="18"/>
        <v>3.5532602655733159E-3</v>
      </c>
      <c r="NL7" s="198">
        <f t="shared" si="18"/>
        <v>3.423877503022088E-3</v>
      </c>
      <c r="NM7" s="198">
        <f t="shared" si="18"/>
        <v>3.2963720700203598E-3</v>
      </c>
      <c r="NN7" s="198">
        <f t="shared" si="18"/>
        <v>3.1708107724348956E-3</v>
      </c>
      <c r="NO7" s="198">
        <f t="shared" si="18"/>
        <v>3.047257988414427E-3</v>
      </c>
      <c r="NP7" s="198">
        <f t="shared" si="18"/>
        <v>2.9257756260259288E-3</v>
      </c>
      <c r="NQ7" s="198">
        <f t="shared" si="18"/>
        <v>2.8064230812746794E-3</v>
      </c>
      <c r="NR7" s="198">
        <f t="shared" si="18"/>
        <v>2.6892571965000784E-3</v>
      </c>
      <c r="NS7" s="198">
        <f t="shared" si="18"/>
        <v>2.574332219139319E-3</v>
      </c>
      <c r="NT7" s="198">
        <f t="shared" si="18"/>
        <v>2.4616997608514048E-3</v>
      </c>
      <c r="NU7" s="198">
        <f t="shared" si="18"/>
        <v>2.3514087569940288E-3</v>
      </c>
      <c r="NV7" s="198">
        <f t="shared" si="18"/>
        <v>2.2435054264462518E-3</v>
      </c>
      <c r="NW7" s="198">
        <f t="shared" si="18"/>
        <v>2.1380332317699458E-3</v>
      </c>
      <c r="NX7" s="198">
        <f t="shared" si="18"/>
        <v>2.0350328397033329E-3</v>
      </c>
      <c r="NY7" s="198">
        <f t="shared" si="18"/>
        <v>1.9345420819800022E-3</v>
      </c>
      <c r="NZ7" s="198">
        <f t="shared" si="18"/>
        <v>1.8365959164671126E-3</v>
      </c>
      <c r="OA7" s="198">
        <f t="shared" si="18"/>
        <v>1.7412263886165103E-3</v>
      </c>
      <c r="OB7" s="198">
        <f t="shared" si="18"/>
        <v>1.6484625932228322E-3</v>
      </c>
      <c r="OC7" s="198">
        <f t="shared" si="18"/>
        <v>1.5583306364826985E-3</v>
      </c>
      <c r="OD7" s="198">
        <f t="shared" si="18"/>
        <v>1.4708535983493491E-3</v>
      </c>
      <c r="OE7" s="198">
        <f t="shared" si="18"/>
        <v>1.386051495177188E-3</v>
      </c>
      <c r="OF7" s="198">
        <f t="shared" si="18"/>
        <v>1.303941242650847E-3</v>
      </c>
      <c r="OG7" s="198">
        <f t="shared" si="18"/>
        <v>1.2245366189935724E-3</v>
      </c>
      <c r="OH7" s="198">
        <f t="shared" si="18"/>
        <v>1.147848228449818E-3</v>
      </c>
      <c r="OI7" s="198">
        <f t="shared" si="18"/>
        <v>1.0738834650371261E-3</v>
      </c>
      <c r="OJ7" s="198">
        <f t="shared" si="18"/>
        <v>1.0026464765624317E-3</v>
      </c>
      <c r="OK7" s="198">
        <f t="shared" si="18"/>
        <v>9.3413812889813191E-4</v>
      </c>
      <c r="OL7" s="198">
        <f t="shared" si="18"/>
        <v>8.6835597051334223E-4</v>
      </c>
      <c r="OM7" s="198">
        <f t="shared" si="18"/>
        <v>8.0529419725587973E-4</v>
      </c>
      <c r="ON7" s="198">
        <f t="shared" si="18"/>
        <v>7.4494361738062012E-4</v>
      </c>
      <c r="OO7" s="198">
        <f t="shared" si="18"/>
        <v>6.8729161682002933E-4</v>
      </c>
      <c r="OP7" s="198">
        <f t="shared" si="18"/>
        <v>6.3232212469273123E-4</v>
      </c>
      <c r="OQ7" s="198">
        <f t="shared" si="18"/>
        <v>5.8001557904609072E-4</v>
      </c>
      <c r="OR7" s="198">
        <f t="shared" si="18"/>
        <v>5.3034889282889267E-4</v>
      </c>
      <c r="OS7" s="198">
        <f t="shared" si="18"/>
        <v>4.832954200903114E-4</v>
      </c>
      <c r="OT7" s="198">
        <f t="shared" si="18"/>
        <v>4.3882492240141668E-4</v>
      </c>
      <c r="OU7" s="198">
        <f t="shared" si="18"/>
        <v>3.9690353549560678E-4</v>
      </c>
      <c r="OV7" s="198">
        <f t="shared" si="18"/>
        <v>3.5749373612439279E-4</v>
      </c>
      <c r="OW7" s="198">
        <f t="shared" si="18"/>
        <v>3.2055430912509219E-4</v>
      </c>
      <c r="OX7" s="198">
        <f t="shared" si="18"/>
        <v>2.8604031469703595E-4</v>
      </c>
      <c r="OY7" s="198">
        <f t="shared" si="18"/>
        <v>2.5390305588299906E-4</v>
      </c>
      <c r="OZ7" s="198">
        <f t="shared" si="18"/>
        <v>2.2409004625261627E-4</v>
      </c>
      <c r="PA7" s="198">
        <f t="shared" si="18"/>
        <v>1.9654497778465025E-4</v>
      </c>
      <c r="PB7" s="198">
        <f t="shared" si="18"/>
        <v>1.712076889450268E-4</v>
      </c>
      <c r="PC7" s="198">
        <f t="shared" si="18"/>
        <v>1.4801413295763698E-4</v>
      </c>
      <c r="PD7" s="198">
        <f t="shared" si="18"/>
        <v>1.2689634626496466E-4</v>
      </c>
      <c r="PE7" s="198">
        <f t="shared" si="18"/>
        <v>1.0778241717567791E-4</v>
      </c>
      <c r="PF7" s="198">
        <f t="shared" si="18"/>
        <v>9.059645469637426E-5</v>
      </c>
      <c r="PG7" s="198">
        <f t="shared" si="18"/>
        <v>7.5258557544739818E-5</v>
      </c>
      <c r="PH7" s="198">
        <f t="shared" si="18"/>
        <v>6.1684783341439675E-5</v>
      </c>
      <c r="PI7" s="198">
        <f t="shared" si="18"/>
        <v>4.9787117978121551E-5</v>
      </c>
      <c r="PJ7" s="198">
        <f t="shared" si="18"/>
        <v>3.9473445158965706E-5</v>
      </c>
      <c r="PK7" s="198">
        <f t="shared" si="18"/>
        <v>3.0647516113274256E-5</v>
      </c>
      <c r="PL7" s="198">
        <f t="shared" si="18"/>
        <v>2.3208919476644944E-5</v>
      </c>
      <c r="PM7" s="198">
        <f t="shared" si="18"/>
        <v>1.7053051338330089E-5</v>
      </c>
      <c r="PN7" s="198">
        <f t="shared" si="18"/>
        <v>1.2071085452430203E-5</v>
      </c>
      <c r="PO7" s="198">
        <f t="shared" ref="PO7:PV7" si="19">IF(AND($D$34&gt;0,$D$35&gt;0),IF(AND(HV4&gt;$D$35),PO4,0),"")</f>
        <v>8.1499436106226591E-6</v>
      </c>
      <c r="PP7" s="198">
        <f t="shared" si="19"/>
        <v>5.1722661741730233E-6</v>
      </c>
      <c r="PQ7" s="198">
        <f t="shared" si="19"/>
        <v>3.0163827630272921E-6</v>
      </c>
      <c r="PR7" s="198">
        <f t="shared" si="19"/>
        <v>1.5562830998251105E-6</v>
      </c>
      <c r="PS7" s="198">
        <f t="shared" si="19"/>
        <v>6.6158800672104596E-7</v>
      </c>
      <c r="PT7" s="198">
        <f t="shared" si="19"/>
        <v>1.9752055294400951E-7</v>
      </c>
      <c r="PU7" s="198">
        <f t="shared" si="19"/>
        <v>2.4877351066866582E-8</v>
      </c>
      <c r="PV7" s="198">
        <f t="shared" si="19"/>
        <v>3.4382572416435196E-17</v>
      </c>
    </row>
    <row r="8" spans="1:439" x14ac:dyDescent="0.45">
      <c r="A8" s="48"/>
      <c r="B8" s="302"/>
      <c r="C8" s="302"/>
      <c r="D8" s="302"/>
      <c r="E8" s="48"/>
      <c r="F8" s="48"/>
      <c r="K8" s="48"/>
      <c r="L8" s="48"/>
      <c r="M8" s="48"/>
      <c r="N8" s="48"/>
      <c r="O8" s="48"/>
      <c r="P8" s="48"/>
      <c r="Q8" s="48"/>
      <c r="R8" s="48"/>
      <c r="S8" s="48"/>
      <c r="T8" s="48"/>
      <c r="U8" s="48"/>
      <c r="V8" s="361" t="str">
        <f>VLOOKUP(T1,VLookups!A30:L31,12,FALSE)</f>
        <v>Show the percentage of simulated trials that were EQUAL TO or LESS THAN the SPERT estimates above</v>
      </c>
      <c r="W8" s="361"/>
      <c r="X8" s="361"/>
      <c r="Y8" s="361"/>
      <c r="Z8" s="361"/>
      <c r="AA8" s="361"/>
      <c r="AB8" s="361"/>
      <c r="AC8" s="361"/>
      <c r="AD8" s="361"/>
      <c r="AE8" s="361"/>
      <c r="AF8" s="361"/>
      <c r="AG8" s="361"/>
      <c r="AH8" s="15"/>
      <c r="AI8" s="15"/>
      <c r="AJ8" s="15"/>
      <c r="ID8" s="199">
        <f t="shared" ref="ID8:KO8" si="20">MAX(ID5:ID7)</f>
        <v>0</v>
      </c>
      <c r="IE8" s="199">
        <f t="shared" si="20"/>
        <v>6.9836706451630363E-5</v>
      </c>
      <c r="IF8" s="199">
        <f t="shared" si="20"/>
        <v>1.9456516406249967E-4</v>
      </c>
      <c r="IG8" s="199">
        <f t="shared" si="20"/>
        <v>3.5205059356209934E-4</v>
      </c>
      <c r="IH8" s="199">
        <f t="shared" si="20"/>
        <v>5.3380510324048587E-4</v>
      </c>
      <c r="II8" s="199">
        <f t="shared" si="20"/>
        <v>7.3465486838336527E-4</v>
      </c>
      <c r="IJ8" s="199">
        <f t="shared" si="20"/>
        <v>9.5094759777825067E-4</v>
      </c>
      <c r="IK8" s="199">
        <f t="shared" si="20"/>
        <v>1.1798953983468475E-3</v>
      </c>
      <c r="IL8" s="199">
        <f t="shared" si="20"/>
        <v>1.4192640000000047E-3</v>
      </c>
      <c r="IM8" s="199">
        <f t="shared" si="20"/>
        <v>1.6672026280915252E-3</v>
      </c>
      <c r="IN8" s="199">
        <f t="shared" si="20"/>
        <v>1.9221413571625591E-3</v>
      </c>
      <c r="IO8" s="199">
        <f t="shared" si="20"/>
        <v>2.1827246877764621E-3</v>
      </c>
      <c r="IP8" s="199">
        <f t="shared" si="20"/>
        <v>2.4477662205629244E-3</v>
      </c>
      <c r="IQ8" s="199">
        <f t="shared" si="20"/>
        <v>2.7162164082067874E-3</v>
      </c>
      <c r="IR8" s="199">
        <f t="shared" si="20"/>
        <v>2.9871388243808373E-3</v>
      </c>
      <c r="IS8" s="199">
        <f t="shared" si="20"/>
        <v>3.2596922062817662E-3</v>
      </c>
      <c r="IT8" s="199">
        <f t="shared" si="20"/>
        <v>3.5331165435501378E-3</v>
      </c>
      <c r="IU8" s="199">
        <f t="shared" si="20"/>
        <v>3.806722083879166E-3</v>
      </c>
      <c r="IV8" s="199">
        <f t="shared" si="20"/>
        <v>4.0798804921875244E-3</v>
      </c>
      <c r="IW8" s="199">
        <f t="shared" si="20"/>
        <v>4.3520176333624004E-3</v>
      </c>
      <c r="IX8" s="199">
        <f t="shared" si="20"/>
        <v>4.6226076015164789E-3</v>
      </c>
      <c r="IY8" s="199">
        <f t="shared" si="20"/>
        <v>4.8911677217810577E-3</v>
      </c>
      <c r="IZ8" s="199">
        <f t="shared" si="20"/>
        <v>5.1572543218014666E-3</v>
      </c>
      <c r="JA8" s="199">
        <f t="shared" si="20"/>
        <v>5.4204591202497137E-3</v>
      </c>
      <c r="JB8" s="199">
        <f t="shared" si="20"/>
        <v>5.6804061156900025E-3</v>
      </c>
      <c r="JC8" s="199">
        <f t="shared" si="20"/>
        <v>5.9367488854465533E-3</v>
      </c>
      <c r="JD8" s="199">
        <f t="shared" si="20"/>
        <v>6.1891682236417302E-3</v>
      </c>
      <c r="JE8" s="199">
        <f t="shared" si="20"/>
        <v>6.4373700622530582E-3</v>
      </c>
      <c r="JF8" s="199">
        <f t="shared" si="20"/>
        <v>6.6810836302199144E-3</v>
      </c>
      <c r="JG8" s="199">
        <f t="shared" si="20"/>
        <v>6.9200598142476321E-3</v>
      </c>
      <c r="JH8" s="199">
        <f t="shared" si="20"/>
        <v>7.1540696916680673E-3</v>
      </c>
      <c r="JI8" s="199">
        <f t="shared" si="20"/>
        <v>7.3829032109946711E-3</v>
      </c>
      <c r="JJ8" s="199">
        <f t="shared" si="20"/>
        <v>7.6063680000000395E-3</v>
      </c>
      <c r="JK8" s="199">
        <f t="shared" si="20"/>
        <v>7.8242882844982951E-3</v>
      </c>
      <c r="JL8" s="199">
        <f t="shared" si="20"/>
        <v>8.0365039037207566E-3</v>
      </c>
      <c r="JM8" s="199">
        <f t="shared" si="20"/>
        <v>8.2428694103730601E-3</v>
      </c>
      <c r="JN8" s="199">
        <f t="shared" si="20"/>
        <v>8.4432532452619231E-3</v>
      </c>
      <c r="JO8" s="199">
        <f t="shared" si="20"/>
        <v>8.6375369778624693E-3</v>
      </c>
      <c r="JP8" s="199">
        <f t="shared" si="20"/>
        <v>8.825614605425804E-3</v>
      </c>
      <c r="JQ8" s="199">
        <f t="shared" si="20"/>
        <v>9.0073919042504176E-3</v>
      </c>
      <c r="JR8" s="199">
        <f t="shared" si="20"/>
        <v>9.1827858275991773E-3</v>
      </c>
      <c r="JS8" s="199">
        <f t="shared" si="20"/>
        <v>9.3517239454662237E-3</v>
      </c>
      <c r="JT8" s="199">
        <f t="shared" si="20"/>
        <v>9.514143922009527E-3</v>
      </c>
      <c r="JU8" s="199">
        <f t="shared" si="20"/>
        <v>9.6699930269848345E-3</v>
      </c>
      <c r="JV8" s="199">
        <f t="shared" si="20"/>
        <v>9.8192276779604671E-3</v>
      </c>
      <c r="JW8" s="199">
        <f t="shared" si="20"/>
        <v>9.9618130104728794E-3</v>
      </c>
      <c r="JX8" s="199">
        <f t="shared" si="20"/>
        <v>1.0097722473610463E-2</v>
      </c>
      <c r="JY8" s="199">
        <f t="shared" si="20"/>
        <v>1.0226937448795805E-2</v>
      </c>
      <c r="JZ8" s="199">
        <f t="shared" si="20"/>
        <v>1.0349446889781925E-2</v>
      </c>
      <c r="KA8" s="199">
        <f t="shared" si="20"/>
        <v>1.0465246982091288E-2</v>
      </c>
      <c r="KB8" s="199">
        <f t="shared" si="20"/>
        <v>1.0574340820312535E-2</v>
      </c>
      <c r="KC8" s="199">
        <f t="shared" si="20"/>
        <v>1.0676738101832801E-2</v>
      </c>
      <c r="KD8" s="199">
        <f t="shared" si="20"/>
        <v>1.0772454835726589E-2</v>
      </c>
      <c r="KE8" s="199">
        <f t="shared" si="20"/>
        <v>1.0861513065648079E-2</v>
      </c>
      <c r="KF8" s="199">
        <f t="shared" si="20"/>
        <v>1.094394060568501E-2</v>
      </c>
      <c r="KG8" s="199">
        <f t="shared" si="20"/>
        <v>1.1019770788230663E-2</v>
      </c>
      <c r="KH8" s="199">
        <f t="shared" si="20"/>
        <v>1.1089042223017848E-2</v>
      </c>
      <c r="KI8" s="199">
        <f t="shared" si="20"/>
        <v>1.1151798566536522E-2</v>
      </c>
      <c r="KJ8" s="199">
        <f t="shared" si="20"/>
        <v>1.1208088301125928E-2</v>
      </c>
      <c r="KK8" s="199">
        <f t="shared" si="20"/>
        <v>1.1257964523094039E-2</v>
      </c>
      <c r="KL8" s="199">
        <f t="shared" si="20"/>
        <v>1.1301484739272631E-2</v>
      </c>
      <c r="KM8" s="199">
        <f t="shared" si="20"/>
        <v>1.1338710671465926E-2</v>
      </c>
      <c r="KN8" s="199">
        <f t="shared" si="20"/>
        <v>1.1369708068295667E-2</v>
      </c>
      <c r="KO8" s="199">
        <f t="shared" si="20"/>
        <v>1.1394546523985638E-2</v>
      </c>
      <c r="KP8" s="199">
        <f t="shared" ref="KP8:NA8" si="21">MAX(KP5:KP7)</f>
        <v>1.1413299303665168E-2</v>
      </c>
      <c r="KQ8" s="199">
        <f t="shared" si="21"/>
        <v>1.1426043174803965E-2</v>
      </c>
      <c r="KR8" s="199">
        <f t="shared" si="21"/>
        <v>1.1432858244420531E-2</v>
      </c>
      <c r="KS8" s="199">
        <f t="shared" si="21"/>
        <v>1.1433827801733411E-2</v>
      </c>
      <c r="KT8" s="199">
        <f t="shared" si="21"/>
        <v>1.1429038165949073E-2</v>
      </c>
      <c r="KU8" s="199">
        <f t="shared" si="21"/>
        <v>1.1418578538902749E-2</v>
      </c>
      <c r="KV8" s="199">
        <f t="shared" si="21"/>
        <v>1.1402540862288821E-2</v>
      </c>
      <c r="KW8" s="199">
        <f t="shared" si="21"/>
        <v>1.1381019679236045E-2</v>
      </c>
      <c r="KX8" s="199">
        <f t="shared" si="21"/>
        <v>1.1354111999999993E-2</v>
      </c>
      <c r="KY8" s="199">
        <f t="shared" si="21"/>
        <v>1.1321917171560595E-2</v>
      </c>
      <c r="KZ8" s="199">
        <f t="shared" si="21"/>
        <v>1.1284536750927075E-2</v>
      </c>
      <c r="LA8" s="199">
        <f t="shared" si="21"/>
        <v>1.1242074381965665E-2</v>
      </c>
      <c r="LB8" s="199">
        <f t="shared" si="21"/>
        <v>1.1194635675577588E-2</v>
      </c>
      <c r="LC8" s="199">
        <f t="shared" si="21"/>
        <v>1.1142328093065916E-2</v>
      </c>
      <c r="LD8" s="199">
        <f t="shared" si="21"/>
        <v>1.1085260832540144E-2</v>
      </c>
      <c r="LE8" s="199">
        <f t="shared" si="21"/>
        <v>1.102354471821684E-2</v>
      </c>
      <c r="LF8" s="199">
        <f t="shared" si="21"/>
        <v>1.0957292092483407E-2</v>
      </c>
      <c r="LG8" s="199">
        <f t="shared" si="21"/>
        <v>1.0886616710600103E-2</v>
      </c>
      <c r="LH8" s="199">
        <f t="shared" si="21"/>
        <v>1.0811633637922988E-2</v>
      </c>
      <c r="LI8" s="199">
        <f t="shared" si="21"/>
        <v>1.0732459149537315E-2</v>
      </c>
      <c r="LJ8" s="199">
        <f t="shared" si="21"/>
        <v>1.0649210632197457E-2</v>
      </c>
      <c r="LK8" s="199">
        <f t="shared" si="21"/>
        <v>1.0562006488475273E-2</v>
      </c>
      <c r="LL8" s="199">
        <f t="shared" si="21"/>
        <v>1.0470966043024544E-2</v>
      </c>
      <c r="LM8" s="199">
        <f t="shared" si="21"/>
        <v>1.0376209450874151E-2</v>
      </c>
      <c r="LN8" s="199">
        <f t="shared" si="21"/>
        <v>1.0277857607667591E-2</v>
      </c>
      <c r="LO8" s="199">
        <f t="shared" si="21"/>
        <v>1.0176032061770816E-2</v>
      </c>
      <c r="LP8" s="199">
        <f t="shared" si="21"/>
        <v>1.0070854928174697E-2</v>
      </c>
      <c r="LQ8" s="199">
        <f t="shared" si="21"/>
        <v>9.9624488041221947E-3</v>
      </c>
      <c r="LR8" s="199">
        <f t="shared" si="21"/>
        <v>9.8509366863941336E-3</v>
      </c>
      <c r="LS8" s="199">
        <f t="shared" si="21"/>
        <v>9.7364418901907286E-3</v>
      </c>
      <c r="LT8" s="199">
        <f t="shared" si="21"/>
        <v>9.6190879695494096E-3</v>
      </c>
      <c r="LU8" s="199">
        <f t="shared" si="21"/>
        <v>9.4989986392422995E-3</v>
      </c>
      <c r="LV8" s="199">
        <f t="shared" si="21"/>
        <v>9.3762976980997538E-3</v>
      </c>
      <c r="LW8" s="199">
        <f t="shared" si="21"/>
        <v>9.2511089537087032E-3</v>
      </c>
      <c r="LX8" s="199">
        <f t="shared" si="21"/>
        <v>9.123556148437427E-3</v>
      </c>
      <c r="LY8" s="199">
        <f t="shared" si="21"/>
        <v>8.9937628867402843E-3</v>
      </c>
      <c r="LZ8" s="199">
        <f t="shared" si="21"/>
        <v>8.8618525636985183E-3</v>
      </c>
      <c r="MA8" s="199">
        <f t="shared" si="21"/>
        <v>8.7279482947550686E-3</v>
      </c>
      <c r="MB8" s="199">
        <f t="shared" si="21"/>
        <v>8.5921728466033208E-3</v>
      </c>
      <c r="MC8" s="199">
        <f t="shared" si="21"/>
        <v>8.4546485691917271E-3</v>
      </c>
      <c r="MD8" s="199">
        <f t="shared" si="21"/>
        <v>8.3154973288076146E-3</v>
      </c>
      <c r="ME8" s="199">
        <f t="shared" si="21"/>
        <v>8.1748404422055908E-3</v>
      </c>
      <c r="MF8" s="199">
        <f t="shared" si="21"/>
        <v>8.0327986117470565E-3</v>
      </c>
      <c r="MG8" s="199">
        <f t="shared" si="21"/>
        <v>7.8894918615191323E-3</v>
      </c>
      <c r="MH8" s="199">
        <f t="shared" si="21"/>
        <v>7.7450394744025142E-3</v>
      </c>
      <c r="MI8" s="199">
        <f t="shared" si="21"/>
        <v>7.5995599300590017E-3</v>
      </c>
      <c r="MJ8" s="199">
        <f t="shared" si="21"/>
        <v>7.4531708438110239E-3</v>
      </c>
      <c r="MK8" s="199">
        <f t="shared" si="21"/>
        <v>7.3059889063862111E-3</v>
      </c>
      <c r="ML8" s="199">
        <f t="shared" si="21"/>
        <v>7.1581298245015209E-3</v>
      </c>
      <c r="MM8" s="199">
        <f t="shared" si="21"/>
        <v>7.00970826226227E-3</v>
      </c>
      <c r="MN8" s="199">
        <f t="shared" si="21"/>
        <v>6.8608377833525528E-3</v>
      </c>
      <c r="MO8" s="199">
        <f t="shared" si="21"/>
        <v>6.7116307939943769E-3</v>
      </c>
      <c r="MP8" s="199">
        <f t="shared" si="21"/>
        <v>6.56219848665385E-3</v>
      </c>
      <c r="MQ8" s="199">
        <f t="shared" si="21"/>
        <v>6.4126507844734478E-3</v>
      </c>
      <c r="MR8" s="199">
        <f t="shared" si="21"/>
        <v>6.2630962864104606E-3</v>
      </c>
      <c r="MS8" s="199">
        <f t="shared" si="21"/>
        <v>6.1136422130621598E-3</v>
      </c>
      <c r="MT8" s="199">
        <f t="shared" si="21"/>
        <v>5.9643943531593156E-3</v>
      </c>
      <c r="MU8" s="199">
        <f t="shared" si="21"/>
        <v>5.8154570107100539E-3</v>
      </c>
      <c r="MV8" s="199">
        <f t="shared" si="21"/>
        <v>5.666932952777046E-3</v>
      </c>
      <c r="MW8" s="199">
        <f t="shared" si="21"/>
        <v>5.5189233578713352E-3</v>
      </c>
      <c r="MX8" s="199">
        <f t="shared" si="21"/>
        <v>5.3715277649470086E-3</v>
      </c>
      <c r="MY8" s="199">
        <f t="shared" si="21"/>
        <v>5.2248440229812664E-3</v>
      </c>
      <c r="MZ8" s="199">
        <f t="shared" si="21"/>
        <v>5.0789682411251239E-3</v>
      </c>
      <c r="NA8" s="199">
        <f t="shared" si="21"/>
        <v>4.9339947394104978E-3</v>
      </c>
      <c r="NB8" s="199">
        <f t="shared" ref="NB8:PM8" si="22">MAX(NB5:NB7)</f>
        <v>4.7900159999998883E-3</v>
      </c>
      <c r="NC8" s="199">
        <f t="shared" si="22"/>
        <v>4.6471226189653504E-3</v>
      </c>
      <c r="ND8" s="199">
        <f t="shared" si="22"/>
        <v>4.5054032585839874E-3</v>
      </c>
      <c r="NE8" s="199">
        <f t="shared" si="22"/>
        <v>4.3649446001375446E-3</v>
      </c>
      <c r="NF8" s="199">
        <f t="shared" si="22"/>
        <v>4.2258312972041495E-3</v>
      </c>
      <c r="NG8" s="199">
        <f t="shared" si="22"/>
        <v>4.0881459294306423E-3</v>
      </c>
      <c r="NH8" s="199">
        <f t="shared" si="22"/>
        <v>3.9519689567743274E-3</v>
      </c>
      <c r="NI8" s="199">
        <f t="shared" si="22"/>
        <v>3.8173786742033331E-3</v>
      </c>
      <c r="NJ8" s="199">
        <f t="shared" si="22"/>
        <v>3.6844511668451714E-3</v>
      </c>
      <c r="NK8" s="199">
        <f t="shared" si="22"/>
        <v>3.5532602655733159E-3</v>
      </c>
      <c r="NL8" s="199">
        <f t="shared" si="22"/>
        <v>3.423877503022088E-3</v>
      </c>
      <c r="NM8" s="199">
        <f t="shared" si="22"/>
        <v>3.2963720700203598E-3</v>
      </c>
      <c r="NN8" s="199">
        <f t="shared" si="22"/>
        <v>3.1708107724348956E-3</v>
      </c>
      <c r="NO8" s="199">
        <f t="shared" si="22"/>
        <v>3.047257988414427E-3</v>
      </c>
      <c r="NP8" s="199">
        <f t="shared" si="22"/>
        <v>2.9257756260259288E-3</v>
      </c>
      <c r="NQ8" s="199">
        <f t="shared" si="22"/>
        <v>2.8064230812746794E-3</v>
      </c>
      <c r="NR8" s="199">
        <f t="shared" si="22"/>
        <v>2.6892571965000784E-3</v>
      </c>
      <c r="NS8" s="199">
        <f t="shared" si="22"/>
        <v>2.574332219139319E-3</v>
      </c>
      <c r="NT8" s="199">
        <f t="shared" si="22"/>
        <v>2.4616997608514048E-3</v>
      </c>
      <c r="NU8" s="199">
        <f t="shared" si="22"/>
        <v>2.3514087569940288E-3</v>
      </c>
      <c r="NV8" s="199">
        <f t="shared" si="22"/>
        <v>2.2435054264462518E-3</v>
      </c>
      <c r="NW8" s="199">
        <f t="shared" si="22"/>
        <v>2.1380332317699458E-3</v>
      </c>
      <c r="NX8" s="199">
        <f t="shared" si="22"/>
        <v>2.0350328397033329E-3</v>
      </c>
      <c r="NY8" s="199">
        <f t="shared" si="22"/>
        <v>1.9345420819800022E-3</v>
      </c>
      <c r="NZ8" s="199">
        <f t="shared" si="22"/>
        <v>1.8365959164671126E-3</v>
      </c>
      <c r="OA8" s="199">
        <f t="shared" si="22"/>
        <v>1.7412263886165103E-3</v>
      </c>
      <c r="OB8" s="199">
        <f t="shared" si="22"/>
        <v>1.6484625932228322E-3</v>
      </c>
      <c r="OC8" s="199">
        <f t="shared" si="22"/>
        <v>1.5583306364826985E-3</v>
      </c>
      <c r="OD8" s="199">
        <f t="shared" si="22"/>
        <v>1.4708535983493491E-3</v>
      </c>
      <c r="OE8" s="199">
        <f t="shared" si="22"/>
        <v>1.386051495177188E-3</v>
      </c>
      <c r="OF8" s="199">
        <f t="shared" si="22"/>
        <v>1.303941242650847E-3</v>
      </c>
      <c r="OG8" s="199">
        <f t="shared" si="22"/>
        <v>1.2245366189935724E-3</v>
      </c>
      <c r="OH8" s="199">
        <f t="shared" si="22"/>
        <v>1.147848228449818E-3</v>
      </c>
      <c r="OI8" s="199">
        <f t="shared" si="22"/>
        <v>1.0738834650371261E-3</v>
      </c>
      <c r="OJ8" s="199">
        <f t="shared" si="22"/>
        <v>1.0026464765624317E-3</v>
      </c>
      <c r="OK8" s="199">
        <f t="shared" si="22"/>
        <v>9.3413812889813191E-4</v>
      </c>
      <c r="OL8" s="199">
        <f t="shared" si="22"/>
        <v>8.6835597051334223E-4</v>
      </c>
      <c r="OM8" s="199">
        <f t="shared" si="22"/>
        <v>8.0529419725587973E-4</v>
      </c>
      <c r="ON8" s="199">
        <f t="shared" si="22"/>
        <v>7.4494361738062012E-4</v>
      </c>
      <c r="OO8" s="199">
        <f t="shared" si="22"/>
        <v>6.8729161682002933E-4</v>
      </c>
      <c r="OP8" s="199">
        <f t="shared" si="22"/>
        <v>6.3232212469273123E-4</v>
      </c>
      <c r="OQ8" s="199">
        <f t="shared" si="22"/>
        <v>5.8001557904609072E-4</v>
      </c>
      <c r="OR8" s="199">
        <f t="shared" si="22"/>
        <v>5.3034889282889267E-4</v>
      </c>
      <c r="OS8" s="199">
        <f t="shared" si="22"/>
        <v>4.832954200903114E-4</v>
      </c>
      <c r="OT8" s="199">
        <f t="shared" si="22"/>
        <v>4.3882492240141668E-4</v>
      </c>
      <c r="OU8" s="199">
        <f t="shared" si="22"/>
        <v>3.9690353549560678E-4</v>
      </c>
      <c r="OV8" s="199">
        <f t="shared" si="22"/>
        <v>3.5749373612439279E-4</v>
      </c>
      <c r="OW8" s="199">
        <f t="shared" si="22"/>
        <v>3.2055430912509219E-4</v>
      </c>
      <c r="OX8" s="199">
        <f t="shared" si="22"/>
        <v>2.8604031469703595E-4</v>
      </c>
      <c r="OY8" s="199">
        <f t="shared" si="22"/>
        <v>2.5390305588299906E-4</v>
      </c>
      <c r="OZ8" s="199">
        <f t="shared" si="22"/>
        <v>2.2409004625261627E-4</v>
      </c>
      <c r="PA8" s="199">
        <f t="shared" si="22"/>
        <v>1.9654497778465025E-4</v>
      </c>
      <c r="PB8" s="199">
        <f t="shared" si="22"/>
        <v>1.712076889450268E-4</v>
      </c>
      <c r="PC8" s="199">
        <f t="shared" si="22"/>
        <v>1.4801413295763698E-4</v>
      </c>
      <c r="PD8" s="199">
        <f t="shared" si="22"/>
        <v>1.2689634626496466E-4</v>
      </c>
      <c r="PE8" s="199">
        <f t="shared" si="22"/>
        <v>1.0778241717567791E-4</v>
      </c>
      <c r="PF8" s="199">
        <f t="shared" si="22"/>
        <v>9.059645469637426E-5</v>
      </c>
      <c r="PG8" s="199">
        <f t="shared" si="22"/>
        <v>7.5258557544739818E-5</v>
      </c>
      <c r="PH8" s="199">
        <f t="shared" si="22"/>
        <v>6.1684783341439675E-5</v>
      </c>
      <c r="PI8" s="199">
        <f t="shared" si="22"/>
        <v>4.9787117978121551E-5</v>
      </c>
      <c r="PJ8" s="199">
        <f t="shared" si="22"/>
        <v>3.9473445158965706E-5</v>
      </c>
      <c r="PK8" s="199">
        <f t="shared" si="22"/>
        <v>3.0647516113274256E-5</v>
      </c>
      <c r="PL8" s="199">
        <f t="shared" si="22"/>
        <v>2.3208919476644944E-5</v>
      </c>
      <c r="PM8" s="199">
        <f t="shared" si="22"/>
        <v>1.7053051338330089E-5</v>
      </c>
      <c r="PN8" s="199">
        <f t="shared" ref="PN8:PV8" si="23">MAX(PN5:PN7)</f>
        <v>1.2071085452430203E-5</v>
      </c>
      <c r="PO8" s="199">
        <f t="shared" si="23"/>
        <v>8.1499436106226591E-6</v>
      </c>
      <c r="PP8" s="199">
        <f t="shared" si="23"/>
        <v>5.1722661741730233E-6</v>
      </c>
      <c r="PQ8" s="199">
        <f t="shared" si="23"/>
        <v>3.0163827630272921E-6</v>
      </c>
      <c r="PR8" s="199">
        <f t="shared" si="23"/>
        <v>1.5562830998251105E-6</v>
      </c>
      <c r="PS8" s="199">
        <f t="shared" si="23"/>
        <v>6.6158800672104596E-7</v>
      </c>
      <c r="PT8" s="199">
        <f t="shared" si="23"/>
        <v>1.9752055294400951E-7</v>
      </c>
      <c r="PU8" s="199">
        <f t="shared" si="23"/>
        <v>2.4877351066866582E-8</v>
      </c>
      <c r="PV8" s="199">
        <f t="shared" si="23"/>
        <v>3.4382572416435196E-17</v>
      </c>
    </row>
    <row r="9" spans="1:439" s="75" customFormat="1" ht="15.75" x14ac:dyDescent="0.5">
      <c r="A9" s="293"/>
      <c r="B9" s="355" t="s">
        <v>802</v>
      </c>
      <c r="C9" s="356"/>
      <c r="D9" s="357"/>
      <c r="E9" s="293"/>
      <c r="F9" s="293"/>
      <c r="K9" s="293"/>
      <c r="L9" s="293"/>
      <c r="M9" s="293"/>
      <c r="N9" s="293"/>
      <c r="O9" s="293"/>
      <c r="P9" s="293"/>
      <c r="Q9" s="293"/>
      <c r="R9" s="293"/>
      <c r="S9" s="293"/>
      <c r="T9" s="293"/>
      <c r="U9" s="293"/>
      <c r="V9" s="358" t="s">
        <v>803</v>
      </c>
      <c r="W9" s="359"/>
      <c r="X9" s="359"/>
      <c r="Y9" s="359"/>
      <c r="Z9" s="359"/>
      <c r="AA9" s="359"/>
      <c r="AB9" s="359"/>
      <c r="AC9" s="359"/>
      <c r="AD9" s="359"/>
      <c r="AE9" s="359"/>
      <c r="AF9" s="359"/>
      <c r="AG9" s="360"/>
      <c r="AH9" s="74"/>
      <c r="AI9" s="74"/>
      <c r="AJ9" s="74"/>
      <c r="ID9" s="304"/>
      <c r="IE9" s="304"/>
      <c r="IF9" s="304"/>
      <c r="IG9" s="304"/>
      <c r="IH9" s="304"/>
      <c r="II9" s="304"/>
      <c r="IJ9" s="304"/>
      <c r="IK9" s="304"/>
      <c r="IL9" s="304"/>
      <c r="IM9" s="304"/>
      <c r="IN9" s="304"/>
      <c r="IO9" s="304"/>
      <c r="IP9" s="304"/>
      <c r="IQ9" s="304"/>
      <c r="IR9" s="304"/>
      <c r="IS9" s="304"/>
      <c r="IT9" s="304"/>
      <c r="IU9" s="304"/>
      <c r="IV9" s="304"/>
      <c r="IW9" s="304"/>
      <c r="IX9" s="304"/>
      <c r="IY9" s="304"/>
      <c r="IZ9" s="304"/>
      <c r="JA9" s="304"/>
      <c r="JB9" s="304"/>
      <c r="JC9" s="304"/>
      <c r="JD9" s="304"/>
      <c r="JE9" s="304"/>
      <c r="JF9" s="304"/>
      <c r="JG9" s="304"/>
      <c r="JH9" s="304"/>
      <c r="JI9" s="304"/>
      <c r="JJ9" s="304"/>
      <c r="JK9" s="304"/>
      <c r="JL9" s="304"/>
      <c r="JM9" s="304"/>
      <c r="JN9" s="304"/>
      <c r="JO9" s="304"/>
      <c r="JP9" s="304"/>
      <c r="JQ9" s="304"/>
      <c r="JR9" s="304"/>
      <c r="JS9" s="304"/>
      <c r="JT9" s="304"/>
      <c r="JU9" s="304"/>
      <c r="JV9" s="304"/>
      <c r="JW9" s="304"/>
      <c r="JX9" s="304"/>
      <c r="JY9" s="304"/>
      <c r="JZ9" s="304"/>
      <c r="KA9" s="304"/>
      <c r="KB9" s="304"/>
      <c r="KC9" s="304"/>
      <c r="KD9" s="304"/>
      <c r="KE9" s="304"/>
      <c r="KF9" s="304"/>
      <c r="KG9" s="304"/>
      <c r="KH9" s="304"/>
      <c r="KI9" s="304"/>
      <c r="KJ9" s="304"/>
      <c r="KK9" s="304"/>
      <c r="KL9" s="304"/>
      <c r="KM9" s="304"/>
      <c r="KN9" s="304"/>
      <c r="KO9" s="304"/>
      <c r="KP9" s="304"/>
      <c r="KQ9" s="304"/>
      <c r="KR9" s="304"/>
      <c r="KS9" s="304"/>
      <c r="KT9" s="304"/>
      <c r="KU9" s="304"/>
      <c r="KV9" s="304"/>
      <c r="KW9" s="304"/>
      <c r="KX9" s="304"/>
      <c r="KY9" s="304"/>
      <c r="KZ9" s="304"/>
      <c r="LA9" s="304"/>
      <c r="LB9" s="304"/>
      <c r="LC9" s="304"/>
      <c r="LD9" s="304"/>
      <c r="LE9" s="304"/>
      <c r="LF9" s="304"/>
      <c r="LG9" s="304"/>
      <c r="LH9" s="304"/>
      <c r="LI9" s="304"/>
      <c r="LJ9" s="304"/>
      <c r="LK9" s="304"/>
      <c r="LL9" s="304"/>
      <c r="LM9" s="304"/>
      <c r="LN9" s="304"/>
      <c r="LO9" s="304"/>
      <c r="LP9" s="304"/>
      <c r="LQ9" s="304"/>
      <c r="LR9" s="304"/>
      <c r="LS9" s="304"/>
      <c r="LT9" s="304"/>
      <c r="LU9" s="304"/>
      <c r="LV9" s="304"/>
      <c r="LW9" s="304"/>
      <c r="LX9" s="304"/>
      <c r="LY9" s="304"/>
      <c r="LZ9" s="304"/>
      <c r="MA9" s="304"/>
      <c r="MB9" s="304"/>
      <c r="MC9" s="304"/>
      <c r="MD9" s="304"/>
      <c r="ME9" s="304"/>
      <c r="MF9" s="304"/>
      <c r="MG9" s="304"/>
      <c r="MH9" s="304"/>
      <c r="MI9" s="304"/>
      <c r="MJ9" s="304"/>
      <c r="MK9" s="304"/>
      <c r="ML9" s="304"/>
      <c r="MM9" s="304"/>
      <c r="MN9" s="304"/>
      <c r="MO9" s="304"/>
      <c r="MP9" s="304"/>
      <c r="MQ9" s="304"/>
      <c r="MR9" s="304"/>
      <c r="MS9" s="304"/>
      <c r="MT9" s="304"/>
      <c r="MU9" s="304"/>
      <c r="MV9" s="304"/>
      <c r="MW9" s="304"/>
      <c r="MX9" s="304"/>
      <c r="MY9" s="304"/>
      <c r="MZ9" s="304"/>
      <c r="NA9" s="304"/>
      <c r="NB9" s="304"/>
      <c r="NC9" s="304"/>
      <c r="ND9" s="304"/>
      <c r="NE9" s="304"/>
      <c r="NF9" s="304"/>
      <c r="NG9" s="304"/>
      <c r="NH9" s="304"/>
      <c r="NI9" s="304"/>
      <c r="NJ9" s="304"/>
      <c r="NK9" s="304"/>
      <c r="NL9" s="304"/>
      <c r="NM9" s="304"/>
      <c r="NN9" s="304"/>
      <c r="NO9" s="304"/>
      <c r="NP9" s="304"/>
      <c r="NQ9" s="304"/>
      <c r="NR9" s="304"/>
      <c r="NS9" s="304"/>
      <c r="NT9" s="304"/>
      <c r="NU9" s="304"/>
      <c r="NV9" s="304"/>
      <c r="NW9" s="304"/>
      <c r="NX9" s="304"/>
      <c r="NY9" s="304"/>
      <c r="NZ9" s="304"/>
      <c r="OA9" s="304"/>
      <c r="OB9" s="304"/>
      <c r="OC9" s="304"/>
      <c r="OD9" s="304"/>
      <c r="OE9" s="304"/>
      <c r="OF9" s="304"/>
      <c r="OG9" s="304"/>
      <c r="OH9" s="304"/>
      <c r="OI9" s="304"/>
      <c r="OJ9" s="304"/>
      <c r="OK9" s="304"/>
      <c r="OL9" s="304"/>
      <c r="OM9" s="304"/>
      <c r="ON9" s="304"/>
      <c r="OO9" s="304"/>
      <c r="OP9" s="304"/>
      <c r="OQ9" s="304"/>
      <c r="OR9" s="304"/>
      <c r="OS9" s="304"/>
      <c r="OT9" s="304"/>
      <c r="OU9" s="304"/>
      <c r="OV9" s="304"/>
      <c r="OW9" s="304"/>
      <c r="OX9" s="304"/>
      <c r="OY9" s="304"/>
      <c r="OZ9" s="304"/>
      <c r="PA9" s="304"/>
      <c r="PB9" s="304"/>
      <c r="PC9" s="304"/>
      <c r="PD9" s="304"/>
      <c r="PE9" s="304"/>
      <c r="PF9" s="304"/>
      <c r="PG9" s="304"/>
      <c r="PH9" s="304"/>
      <c r="PI9" s="304"/>
      <c r="PJ9" s="304"/>
      <c r="PK9" s="304"/>
      <c r="PL9" s="304"/>
      <c r="PM9" s="304"/>
      <c r="PN9" s="304"/>
      <c r="PO9" s="304"/>
      <c r="PP9" s="304"/>
      <c r="PQ9" s="304"/>
      <c r="PR9" s="304"/>
      <c r="PS9" s="304"/>
      <c r="PT9" s="304"/>
      <c r="PU9" s="304"/>
      <c r="PV9" s="304"/>
    </row>
    <row r="10" spans="1:439" ht="15.75" x14ac:dyDescent="0.5">
      <c r="A10" s="48"/>
      <c r="E10" s="48"/>
      <c r="F10" s="48"/>
      <c r="K10" s="48"/>
      <c r="L10" s="48"/>
      <c r="M10" s="48"/>
      <c r="N10" s="48"/>
      <c r="O10" s="48"/>
      <c r="P10" s="48"/>
      <c r="Q10" s="48"/>
      <c r="R10" s="48"/>
      <c r="S10" s="48"/>
      <c r="T10" s="48"/>
      <c r="U10" s="48"/>
      <c r="V10" s="292">
        <f>IF(VLOOKUP($T$1,VLookups!$A$30:$C$31,2,FALSE),COUNTIF($C$66:$C$10065,"&gt;"&amp;V4)/10000,COUNTIF($C$66:$C$10065,"&lt;"&amp;V4)/10000)</f>
        <v>5.0999999999999997E-2</v>
      </c>
      <c r="W10" s="292">
        <f>IF(VLOOKUP($T$1,VLookups!$A$30:$C$31,2,FALSE),COUNTIF($C$66:$C$10065,"&gt;"&amp;W4)/10000,COUNTIF($C$66:$C$10065,"&lt;"&amp;W4)/10000)</f>
        <v>0.95130000000000003</v>
      </c>
      <c r="X10" s="292">
        <f>IF(VLOOKUP($T$1,VLookups!$A$30:$C$31,2,FALSE),COUNTIF($C$66:$C$10065,"&gt;"&amp;X4)/10000,COUNTIF($C$66:$C$10065,"&lt;"&amp;X4)/10000)</f>
        <v>9.9299999999999999E-2</v>
      </c>
      <c r="Y10" s="292">
        <f>IF(VLOOKUP($T$1,VLookups!$A$30:$C$31,2,FALSE),COUNTIF($C$66:$C$10065,"&gt;"&amp;Y4)/10000,COUNTIF($C$66:$C$10065,"&lt;"&amp;Y4)/10000)</f>
        <v>0.20219999999999999</v>
      </c>
      <c r="Z10" s="292">
        <f>IF(VLOOKUP($T$1,VLookups!$A$30:$C$31,2,FALSE),COUNTIF($C$66:$C$10065,"&gt;"&amp;Z4)/10000,COUNTIF($C$66:$C$10065,"&lt;"&amp;Z4)/10000)</f>
        <v>0.30780000000000002</v>
      </c>
      <c r="AA10" s="292">
        <f>IF(VLOOKUP($T$1,VLookups!$A$30:$C$31,2,FALSE),COUNTIF($C$66:$C$10065,"&gt;"&amp;AA4)/10000,COUNTIF($C$66:$C$10065,"&lt;"&amp;AA4)/10000)</f>
        <v>0.40799999999999997</v>
      </c>
      <c r="AB10" s="292">
        <f>IF(VLOOKUP($T$1,VLookups!$A$30:$C$31,2,FALSE),COUNTIF($C$66:$C$10065,"&gt;"&amp;AB4)/10000,COUNTIF($C$66:$C$10065,"&lt;"&amp;AB4)/10000)</f>
        <v>0.50360000000000005</v>
      </c>
      <c r="AC10" s="292">
        <f>IF(VLOOKUP($T$1,VLookups!$A$30:$C$31,2,FALSE),COUNTIF($C$66:$C$10065,"&gt;"&amp;AC4)/10000,COUNTIF($C$66:$C$10065,"&lt;"&amp;AC4)/10000)</f>
        <v>0.60399999999999998</v>
      </c>
      <c r="AD10" s="292">
        <f>IF(VLOOKUP($T$1,VLookups!$A$30:$C$31,2,FALSE),COUNTIF($C$66:$C$10065,"&gt;"&amp;AD4)/10000,COUNTIF($C$66:$C$10065,"&lt;"&amp;AD4)/10000)</f>
        <v>0.70330000000000004</v>
      </c>
      <c r="AE10" s="292">
        <f>IF(VLOOKUP($T$1,VLookups!$A$30:$C$31,2,FALSE),COUNTIF($C$66:$C$10065,"&gt;"&amp;AE4)/10000,COUNTIF($C$66:$C$10065,"&lt;"&amp;AE4)/10000)</f>
        <v>0.80479999999999996</v>
      </c>
      <c r="AF10" s="292">
        <f>IF(VLOOKUP($T$1,VLookups!$A$30:$C$31,2,FALSE),COUNTIF($C$66:$C$10065,"&gt;"&amp;AF4)/10000,COUNTIF($C$66:$C$10065,"&lt;"&amp;AF4)/10000)</f>
        <v>0.90280000000000005</v>
      </c>
      <c r="AG10" s="292">
        <f>IF(VLOOKUP($T$1,VLookups!$A$30:$C$31,2,FALSE),COUNTIF($C$66:$C$10065,"&gt;"&amp;AG4)/10000,COUNTIF($C$66:$C$10065,"&lt;"&amp;AG4)/10000)</f>
        <v>0.9889</v>
      </c>
      <c r="AH10" s="15"/>
      <c r="AI10" s="15"/>
      <c r="AJ10" s="15"/>
      <c r="ID10" s="305"/>
      <c r="IE10" s="305"/>
      <c r="IF10" s="305"/>
      <c r="IG10" s="305"/>
      <c r="IH10" s="305"/>
      <c r="II10" s="305"/>
      <c r="IJ10" s="305"/>
      <c r="IK10" s="305"/>
      <c r="IL10" s="305"/>
      <c r="IM10" s="305"/>
      <c r="IN10" s="305"/>
      <c r="IO10" s="305"/>
      <c r="IP10" s="305"/>
      <c r="IQ10" s="305"/>
      <c r="IR10" s="305"/>
      <c r="IS10" s="305"/>
      <c r="IT10" s="305"/>
      <c r="IU10" s="305"/>
      <c r="IV10" s="305"/>
      <c r="IW10" s="305"/>
      <c r="IX10" s="305"/>
      <c r="IY10" s="305"/>
      <c r="IZ10" s="305"/>
      <c r="JA10" s="305"/>
      <c r="JB10" s="305"/>
      <c r="JC10" s="305"/>
      <c r="JD10" s="305"/>
      <c r="JE10" s="305"/>
      <c r="JF10" s="305"/>
      <c r="JG10" s="305"/>
      <c r="JH10" s="305"/>
      <c r="JI10" s="305"/>
      <c r="JJ10" s="305"/>
      <c r="JK10" s="305"/>
      <c r="JL10" s="305"/>
      <c r="JM10" s="305"/>
      <c r="JN10" s="305"/>
      <c r="JO10" s="305"/>
      <c r="JP10" s="305"/>
      <c r="JQ10" s="305"/>
      <c r="JR10" s="305"/>
      <c r="JS10" s="305"/>
      <c r="JT10" s="305"/>
      <c r="JU10" s="305"/>
      <c r="JV10" s="305"/>
      <c r="JW10" s="305"/>
      <c r="JX10" s="305"/>
      <c r="JY10" s="305"/>
      <c r="JZ10" s="305"/>
      <c r="KA10" s="305"/>
      <c r="KB10" s="305"/>
      <c r="KC10" s="305"/>
      <c r="KD10" s="305"/>
      <c r="KE10" s="305"/>
      <c r="KF10" s="305"/>
      <c r="KG10" s="305"/>
      <c r="KH10" s="305"/>
      <c r="KI10" s="305"/>
      <c r="KJ10" s="305"/>
      <c r="KK10" s="305"/>
      <c r="KL10" s="305"/>
      <c r="KM10" s="305"/>
      <c r="KN10" s="305"/>
      <c r="KO10" s="305"/>
      <c r="KP10" s="305"/>
      <c r="KQ10" s="305"/>
      <c r="KR10" s="305"/>
      <c r="KS10" s="305"/>
      <c r="KT10" s="305"/>
      <c r="KU10" s="305"/>
      <c r="KV10" s="305"/>
      <c r="KW10" s="305"/>
      <c r="KX10" s="305"/>
      <c r="KY10" s="305"/>
      <c r="KZ10" s="305"/>
      <c r="LA10" s="305"/>
      <c r="LB10" s="305"/>
      <c r="LC10" s="305"/>
      <c r="LD10" s="305"/>
      <c r="LE10" s="305"/>
      <c r="LF10" s="305"/>
      <c r="LG10" s="305"/>
      <c r="LH10" s="305"/>
      <c r="LI10" s="305"/>
      <c r="LJ10" s="305"/>
      <c r="LK10" s="305"/>
      <c r="LL10" s="305"/>
      <c r="LM10" s="305"/>
      <c r="LN10" s="305"/>
      <c r="LO10" s="305"/>
      <c r="LP10" s="305"/>
      <c r="LQ10" s="305"/>
      <c r="LR10" s="305"/>
      <c r="LS10" s="305"/>
      <c r="LT10" s="305"/>
      <c r="LU10" s="305"/>
      <c r="LV10" s="305"/>
      <c r="LW10" s="305"/>
      <c r="LX10" s="305"/>
      <c r="LY10" s="305"/>
      <c r="LZ10" s="305"/>
      <c r="MA10" s="305"/>
      <c r="MB10" s="305"/>
      <c r="MC10" s="305"/>
      <c r="MD10" s="305"/>
      <c r="ME10" s="305"/>
      <c r="MF10" s="305"/>
      <c r="MG10" s="305"/>
      <c r="MH10" s="305"/>
      <c r="MI10" s="305"/>
      <c r="MJ10" s="305"/>
      <c r="MK10" s="305"/>
      <c r="ML10" s="305"/>
      <c r="MM10" s="305"/>
      <c r="MN10" s="305"/>
      <c r="MO10" s="305"/>
      <c r="MP10" s="305"/>
      <c r="MQ10" s="305"/>
      <c r="MR10" s="305"/>
      <c r="MS10" s="305"/>
      <c r="MT10" s="305"/>
      <c r="MU10" s="305"/>
      <c r="MV10" s="305"/>
      <c r="MW10" s="305"/>
      <c r="MX10" s="305"/>
      <c r="MY10" s="305"/>
      <c r="MZ10" s="305"/>
      <c r="NA10" s="305"/>
      <c r="NB10" s="305"/>
      <c r="NC10" s="305"/>
      <c r="ND10" s="305"/>
      <c r="NE10" s="305"/>
      <c r="NF10" s="305"/>
      <c r="NG10" s="305"/>
      <c r="NH10" s="305"/>
      <c r="NI10" s="305"/>
      <c r="NJ10" s="305"/>
      <c r="NK10" s="305"/>
      <c r="NL10" s="305"/>
      <c r="NM10" s="305"/>
      <c r="NN10" s="305"/>
      <c r="NO10" s="305"/>
      <c r="NP10" s="305"/>
      <c r="NQ10" s="305"/>
      <c r="NR10" s="305"/>
      <c r="NS10" s="305"/>
      <c r="NT10" s="305"/>
      <c r="NU10" s="305"/>
      <c r="NV10" s="305"/>
      <c r="NW10" s="305"/>
      <c r="NX10" s="305"/>
      <c r="NY10" s="305"/>
      <c r="NZ10" s="305"/>
      <c r="OA10" s="305"/>
      <c r="OB10" s="305"/>
      <c r="OC10" s="305"/>
      <c r="OD10" s="305"/>
      <c r="OE10" s="305"/>
      <c r="OF10" s="305"/>
      <c r="OG10" s="305"/>
      <c r="OH10" s="305"/>
      <c r="OI10" s="305"/>
      <c r="OJ10" s="305"/>
      <c r="OK10" s="305"/>
      <c r="OL10" s="305"/>
      <c r="OM10" s="305"/>
      <c r="ON10" s="305"/>
      <c r="OO10" s="305"/>
      <c r="OP10" s="305"/>
      <c r="OQ10" s="305"/>
      <c r="OR10" s="305"/>
      <c r="OS10" s="305"/>
      <c r="OT10" s="305"/>
      <c r="OU10" s="305"/>
      <c r="OV10" s="305"/>
      <c r="OW10" s="305"/>
      <c r="OX10" s="305"/>
      <c r="OY10" s="305"/>
      <c r="OZ10" s="305"/>
      <c r="PA10" s="305"/>
      <c r="PB10" s="305"/>
      <c r="PC10" s="305"/>
      <c r="PD10" s="305"/>
      <c r="PE10" s="305"/>
      <c r="PF10" s="305"/>
      <c r="PG10" s="305"/>
      <c r="PH10" s="305"/>
      <c r="PI10" s="305"/>
      <c r="PJ10" s="305"/>
      <c r="PK10" s="305"/>
      <c r="PL10" s="305"/>
      <c r="PM10" s="305"/>
      <c r="PN10" s="305"/>
      <c r="PO10" s="305"/>
      <c r="PP10" s="305"/>
      <c r="PQ10" s="305"/>
      <c r="PR10" s="305"/>
      <c r="PS10" s="305"/>
      <c r="PT10" s="305"/>
      <c r="PU10" s="305"/>
      <c r="PV10" s="305"/>
    </row>
    <row r="11" spans="1:439" ht="15.75" x14ac:dyDescent="0.45">
      <c r="C11" s="253" t="s">
        <v>15</v>
      </c>
      <c r="D11" s="254">
        <v>160</v>
      </c>
      <c r="E11" s="48"/>
      <c r="F11" s="48"/>
      <c r="K11" s="48"/>
      <c r="L11" s="48"/>
      <c r="M11" s="48"/>
      <c r="N11" s="48"/>
      <c r="O11" s="48"/>
      <c r="P11" s="48"/>
      <c r="Q11" s="48"/>
      <c r="R11" s="48"/>
      <c r="S11" s="48"/>
      <c r="T11" s="48"/>
      <c r="U11" s="48"/>
      <c r="V11" s="48"/>
      <c r="W11" s="48"/>
      <c r="X11" s="48"/>
      <c r="Y11" s="48"/>
      <c r="Z11" s="48"/>
      <c r="AA11" s="48"/>
      <c r="AB11" s="48"/>
      <c r="AC11" s="48"/>
      <c r="AD11" s="48"/>
      <c r="AE11" s="48"/>
      <c r="AF11" s="48"/>
      <c r="AG11" s="48"/>
      <c r="AH11" s="15"/>
      <c r="AI11" s="15"/>
      <c r="AJ11" s="15"/>
      <c r="ID11" s="305"/>
      <c r="IE11" s="305"/>
      <c r="IF11" s="305"/>
      <c r="IG11" s="305"/>
      <c r="IH11" s="305"/>
      <c r="II11" s="305"/>
      <c r="IJ11" s="305"/>
      <c r="IK11" s="305"/>
      <c r="IL11" s="305"/>
      <c r="IM11" s="305"/>
      <c r="IN11" s="305"/>
      <c r="IO11" s="305"/>
      <c r="IP11" s="305"/>
      <c r="IQ11" s="305"/>
      <c r="IR11" s="305"/>
      <c r="IS11" s="305"/>
      <c r="IT11" s="305"/>
      <c r="IU11" s="305"/>
      <c r="IV11" s="305"/>
      <c r="IW11" s="305"/>
      <c r="IX11" s="305"/>
      <c r="IY11" s="305"/>
      <c r="IZ11" s="305"/>
      <c r="JA11" s="305"/>
      <c r="JB11" s="305"/>
      <c r="JC11" s="305"/>
      <c r="JD11" s="305"/>
      <c r="JE11" s="305"/>
      <c r="JF11" s="305"/>
      <c r="JG11" s="305"/>
      <c r="JH11" s="305"/>
      <c r="JI11" s="305"/>
      <c r="JJ11" s="305"/>
      <c r="JK11" s="305"/>
      <c r="JL11" s="305"/>
      <c r="JM11" s="305"/>
      <c r="JN11" s="305"/>
      <c r="JO11" s="305"/>
      <c r="JP11" s="305"/>
      <c r="JQ11" s="305"/>
      <c r="JR11" s="305"/>
      <c r="JS11" s="305"/>
      <c r="JT11" s="305"/>
      <c r="JU11" s="305"/>
      <c r="JV11" s="305"/>
      <c r="JW11" s="305"/>
      <c r="JX11" s="305"/>
      <c r="JY11" s="305"/>
      <c r="JZ11" s="305"/>
      <c r="KA11" s="305"/>
      <c r="KB11" s="305"/>
      <c r="KC11" s="305"/>
      <c r="KD11" s="305"/>
      <c r="KE11" s="305"/>
      <c r="KF11" s="305"/>
      <c r="KG11" s="305"/>
      <c r="KH11" s="305"/>
      <c r="KI11" s="305"/>
      <c r="KJ11" s="305"/>
      <c r="KK11" s="305"/>
      <c r="KL11" s="305"/>
      <c r="KM11" s="305"/>
      <c r="KN11" s="305"/>
      <c r="KO11" s="305"/>
      <c r="KP11" s="305"/>
      <c r="KQ11" s="305"/>
      <c r="KR11" s="305"/>
      <c r="KS11" s="305"/>
      <c r="KT11" s="305"/>
      <c r="KU11" s="305"/>
      <c r="KV11" s="305"/>
      <c r="KW11" s="305"/>
      <c r="KX11" s="305"/>
      <c r="KY11" s="305"/>
      <c r="KZ11" s="305"/>
      <c r="LA11" s="305"/>
      <c r="LB11" s="305"/>
      <c r="LC11" s="305"/>
      <c r="LD11" s="305"/>
      <c r="LE11" s="305"/>
      <c r="LF11" s="305"/>
      <c r="LG11" s="305"/>
      <c r="LH11" s="305"/>
      <c r="LI11" s="305"/>
      <c r="LJ11" s="305"/>
      <c r="LK11" s="305"/>
      <c r="LL11" s="305"/>
      <c r="LM11" s="305"/>
      <c r="LN11" s="305"/>
      <c r="LO11" s="305"/>
      <c r="LP11" s="305"/>
      <c r="LQ11" s="305"/>
      <c r="LR11" s="305"/>
      <c r="LS11" s="305"/>
      <c r="LT11" s="305"/>
      <c r="LU11" s="305"/>
      <c r="LV11" s="305"/>
      <c r="LW11" s="305"/>
      <c r="LX11" s="305"/>
      <c r="LY11" s="305"/>
      <c r="LZ11" s="305"/>
      <c r="MA11" s="305"/>
      <c r="MB11" s="305"/>
      <c r="MC11" s="305"/>
      <c r="MD11" s="305"/>
      <c r="ME11" s="305"/>
      <c r="MF11" s="305"/>
      <c r="MG11" s="305"/>
      <c r="MH11" s="305"/>
      <c r="MI11" s="305"/>
      <c r="MJ11" s="305"/>
      <c r="MK11" s="305"/>
      <c r="ML11" s="305"/>
      <c r="MM11" s="305"/>
      <c r="MN11" s="305"/>
      <c r="MO11" s="305"/>
      <c r="MP11" s="305"/>
      <c r="MQ11" s="305"/>
      <c r="MR11" s="305"/>
      <c r="MS11" s="305"/>
      <c r="MT11" s="305"/>
      <c r="MU11" s="305"/>
      <c r="MV11" s="305"/>
      <c r="MW11" s="305"/>
      <c r="MX11" s="305"/>
      <c r="MY11" s="305"/>
      <c r="MZ11" s="305"/>
      <c r="NA11" s="305"/>
      <c r="NB11" s="305"/>
      <c r="NC11" s="305"/>
      <c r="ND11" s="305"/>
      <c r="NE11" s="305"/>
      <c r="NF11" s="305"/>
      <c r="NG11" s="305"/>
      <c r="NH11" s="305"/>
      <c r="NI11" s="305"/>
      <c r="NJ11" s="305"/>
      <c r="NK11" s="305"/>
      <c r="NL11" s="305"/>
      <c r="NM11" s="305"/>
      <c r="NN11" s="305"/>
      <c r="NO11" s="305"/>
      <c r="NP11" s="305"/>
      <c r="NQ11" s="305"/>
      <c r="NR11" s="305"/>
      <c r="NS11" s="305"/>
      <c r="NT11" s="305"/>
      <c r="NU11" s="305"/>
      <c r="NV11" s="305"/>
      <c r="NW11" s="305"/>
      <c r="NX11" s="305"/>
      <c r="NY11" s="305"/>
      <c r="NZ11" s="305"/>
      <c r="OA11" s="305"/>
      <c r="OB11" s="305"/>
      <c r="OC11" s="305"/>
      <c r="OD11" s="305"/>
      <c r="OE11" s="305"/>
      <c r="OF11" s="305"/>
      <c r="OG11" s="305"/>
      <c r="OH11" s="305"/>
      <c r="OI11" s="305"/>
      <c r="OJ11" s="305"/>
      <c r="OK11" s="305"/>
      <c r="OL11" s="305"/>
      <c r="OM11" s="305"/>
      <c r="ON11" s="305"/>
      <c r="OO11" s="305"/>
      <c r="OP11" s="305"/>
      <c r="OQ11" s="305"/>
      <c r="OR11" s="305"/>
      <c r="OS11" s="305"/>
      <c r="OT11" s="305"/>
      <c r="OU11" s="305"/>
      <c r="OV11" s="305"/>
      <c r="OW11" s="305"/>
      <c r="OX11" s="305"/>
      <c r="OY11" s="305"/>
      <c r="OZ11" s="305"/>
      <c r="PA11" s="305"/>
      <c r="PB11" s="305"/>
      <c r="PC11" s="305"/>
      <c r="PD11" s="305"/>
      <c r="PE11" s="305"/>
      <c r="PF11" s="305"/>
      <c r="PG11" s="305"/>
      <c r="PH11" s="305"/>
      <c r="PI11" s="305"/>
      <c r="PJ11" s="305"/>
      <c r="PK11" s="305"/>
      <c r="PL11" s="305"/>
      <c r="PM11" s="305"/>
      <c r="PN11" s="305"/>
      <c r="PO11" s="305"/>
      <c r="PP11" s="305"/>
      <c r="PQ11" s="305"/>
      <c r="PR11" s="305"/>
      <c r="PS11" s="305"/>
      <c r="PT11" s="305"/>
      <c r="PU11" s="305"/>
      <c r="PV11" s="305"/>
    </row>
    <row r="12" spans="1:439" ht="15.75" x14ac:dyDescent="0.45">
      <c r="C12" s="255" t="str">
        <f>IF(VLOOKUP(T1,VLookups!A30:C31,2,FALSE),"Planning estimate is not greater than","Planning estimate is greater than")</f>
        <v>Planning estimate is greater than</v>
      </c>
      <c r="D12" s="256">
        <f>IF(AND(O3&gt;0,C3&gt;0,NOT(K3="")),ABS(VLOOKUP($T$1,VLookups!$A$30:$B$31,2,FALSE)-(COUNTIF(C66:C10065,"&lt;"&amp;D11)/10000)),"")</f>
        <v>0.82079999999999997</v>
      </c>
      <c r="E12" s="291" t="s">
        <v>801</v>
      </c>
      <c r="F12" s="48"/>
      <c r="K12" s="48"/>
      <c r="L12" s="48"/>
      <c r="M12" s="48"/>
      <c r="N12" s="48"/>
      <c r="O12" s="48"/>
      <c r="P12" s="48"/>
      <c r="Q12" s="48"/>
      <c r="R12" s="48"/>
      <c r="S12" s="48"/>
      <c r="T12" s="48"/>
      <c r="U12" s="48"/>
      <c r="V12" s="48"/>
      <c r="W12" s="48"/>
      <c r="X12" s="48"/>
      <c r="Y12" s="48"/>
      <c r="Z12" s="48"/>
      <c r="AA12" s="48"/>
      <c r="AB12" s="48"/>
      <c r="AC12" s="48"/>
      <c r="AD12" s="48"/>
      <c r="AE12" s="48"/>
      <c r="AF12" s="48"/>
      <c r="AG12" s="48"/>
      <c r="AH12" s="15"/>
      <c r="AI12" s="15"/>
      <c r="AJ12" s="15"/>
      <c r="ID12" s="305"/>
      <c r="IE12" s="305"/>
      <c r="IF12" s="305"/>
      <c r="IG12" s="305"/>
      <c r="IH12" s="305"/>
      <c r="II12" s="305"/>
      <c r="IJ12" s="305"/>
      <c r="IK12" s="305"/>
      <c r="IL12" s="305"/>
      <c r="IM12" s="305"/>
      <c r="IN12" s="305"/>
      <c r="IO12" s="305"/>
      <c r="IP12" s="305"/>
      <c r="IQ12" s="305"/>
      <c r="IR12" s="305"/>
      <c r="IS12" s="305"/>
      <c r="IT12" s="305"/>
      <c r="IU12" s="305"/>
      <c r="IV12" s="305"/>
      <c r="IW12" s="305"/>
      <c r="IX12" s="305"/>
      <c r="IY12" s="305"/>
      <c r="IZ12" s="305"/>
      <c r="JA12" s="305"/>
      <c r="JB12" s="305"/>
      <c r="JC12" s="305"/>
      <c r="JD12" s="305"/>
      <c r="JE12" s="305"/>
      <c r="JF12" s="305"/>
      <c r="JG12" s="305"/>
      <c r="JH12" s="305"/>
      <c r="JI12" s="305"/>
      <c r="JJ12" s="305"/>
      <c r="JK12" s="305"/>
      <c r="JL12" s="305"/>
      <c r="JM12" s="305"/>
      <c r="JN12" s="305"/>
      <c r="JO12" s="305"/>
      <c r="JP12" s="305"/>
      <c r="JQ12" s="305"/>
      <c r="JR12" s="305"/>
      <c r="JS12" s="305"/>
      <c r="JT12" s="305"/>
      <c r="JU12" s="305"/>
      <c r="JV12" s="305"/>
      <c r="JW12" s="305"/>
      <c r="JX12" s="305"/>
      <c r="JY12" s="305"/>
      <c r="JZ12" s="305"/>
      <c r="KA12" s="305"/>
      <c r="KB12" s="305"/>
      <c r="KC12" s="305"/>
      <c r="KD12" s="305"/>
      <c r="KE12" s="305"/>
      <c r="KF12" s="305"/>
      <c r="KG12" s="305"/>
      <c r="KH12" s="305"/>
      <c r="KI12" s="305"/>
      <c r="KJ12" s="305"/>
      <c r="KK12" s="305"/>
      <c r="KL12" s="305"/>
      <c r="KM12" s="305"/>
      <c r="KN12" s="305"/>
      <c r="KO12" s="305"/>
      <c r="KP12" s="305"/>
      <c r="KQ12" s="305"/>
      <c r="KR12" s="305"/>
      <c r="KS12" s="305"/>
      <c r="KT12" s="305"/>
      <c r="KU12" s="305"/>
      <c r="KV12" s="305"/>
      <c r="KW12" s="305"/>
      <c r="KX12" s="305"/>
      <c r="KY12" s="305"/>
      <c r="KZ12" s="305"/>
      <c r="LA12" s="305"/>
      <c r="LB12" s="305"/>
      <c r="LC12" s="305"/>
      <c r="LD12" s="305"/>
      <c r="LE12" s="305"/>
      <c r="LF12" s="305"/>
      <c r="LG12" s="305"/>
      <c r="LH12" s="305"/>
      <c r="LI12" s="305"/>
      <c r="LJ12" s="305"/>
      <c r="LK12" s="305"/>
      <c r="LL12" s="305"/>
      <c r="LM12" s="305"/>
      <c r="LN12" s="305"/>
      <c r="LO12" s="305"/>
      <c r="LP12" s="305"/>
      <c r="LQ12" s="305"/>
      <c r="LR12" s="305"/>
      <c r="LS12" s="305"/>
      <c r="LT12" s="305"/>
      <c r="LU12" s="305"/>
      <c r="LV12" s="305"/>
      <c r="LW12" s="305"/>
      <c r="LX12" s="305"/>
      <c r="LY12" s="305"/>
      <c r="LZ12" s="305"/>
      <c r="MA12" s="305"/>
      <c r="MB12" s="305"/>
      <c r="MC12" s="305"/>
      <c r="MD12" s="305"/>
      <c r="ME12" s="305"/>
      <c r="MF12" s="305"/>
      <c r="MG12" s="305"/>
      <c r="MH12" s="305"/>
      <c r="MI12" s="305"/>
      <c r="MJ12" s="305"/>
      <c r="MK12" s="305"/>
      <c r="ML12" s="305"/>
      <c r="MM12" s="305"/>
      <c r="MN12" s="305"/>
      <c r="MO12" s="305"/>
      <c r="MP12" s="305"/>
      <c r="MQ12" s="305"/>
      <c r="MR12" s="305"/>
      <c r="MS12" s="305"/>
      <c r="MT12" s="305"/>
      <c r="MU12" s="305"/>
      <c r="MV12" s="305"/>
      <c r="MW12" s="305"/>
      <c r="MX12" s="305"/>
      <c r="MY12" s="305"/>
      <c r="MZ12" s="305"/>
      <c r="NA12" s="305"/>
      <c r="NB12" s="305"/>
      <c r="NC12" s="305"/>
      <c r="ND12" s="305"/>
      <c r="NE12" s="305"/>
      <c r="NF12" s="305"/>
      <c r="NG12" s="305"/>
      <c r="NH12" s="305"/>
      <c r="NI12" s="305"/>
      <c r="NJ12" s="305"/>
      <c r="NK12" s="305"/>
      <c r="NL12" s="305"/>
      <c r="NM12" s="305"/>
      <c r="NN12" s="305"/>
      <c r="NO12" s="305"/>
      <c r="NP12" s="305"/>
      <c r="NQ12" s="305"/>
      <c r="NR12" s="305"/>
      <c r="NS12" s="305"/>
      <c r="NT12" s="305"/>
      <c r="NU12" s="305"/>
      <c r="NV12" s="305"/>
      <c r="NW12" s="305"/>
      <c r="NX12" s="305"/>
      <c r="NY12" s="305"/>
      <c r="NZ12" s="305"/>
      <c r="OA12" s="305"/>
      <c r="OB12" s="305"/>
      <c r="OC12" s="305"/>
      <c r="OD12" s="305"/>
      <c r="OE12" s="305"/>
      <c r="OF12" s="305"/>
      <c r="OG12" s="305"/>
      <c r="OH12" s="305"/>
      <c r="OI12" s="305"/>
      <c r="OJ12" s="305"/>
      <c r="OK12" s="305"/>
      <c r="OL12" s="305"/>
      <c r="OM12" s="305"/>
      <c r="ON12" s="305"/>
      <c r="OO12" s="305"/>
      <c r="OP12" s="305"/>
      <c r="OQ12" s="305"/>
      <c r="OR12" s="305"/>
      <c r="OS12" s="305"/>
      <c r="OT12" s="305"/>
      <c r="OU12" s="305"/>
      <c r="OV12" s="305"/>
      <c r="OW12" s="305"/>
      <c r="OX12" s="305"/>
      <c r="OY12" s="305"/>
      <c r="OZ12" s="305"/>
      <c r="PA12" s="305"/>
      <c r="PB12" s="305"/>
      <c r="PC12" s="305"/>
      <c r="PD12" s="305"/>
      <c r="PE12" s="305"/>
      <c r="PF12" s="305"/>
      <c r="PG12" s="305"/>
      <c r="PH12" s="305"/>
      <c r="PI12" s="305"/>
      <c r="PJ12" s="305"/>
      <c r="PK12" s="305"/>
      <c r="PL12" s="305"/>
      <c r="PM12" s="305"/>
      <c r="PN12" s="305"/>
      <c r="PO12" s="305"/>
      <c r="PP12" s="305"/>
      <c r="PQ12" s="305"/>
      <c r="PR12" s="305"/>
      <c r="PS12" s="305"/>
      <c r="PT12" s="305"/>
      <c r="PU12" s="305"/>
      <c r="PV12" s="305"/>
    </row>
    <row r="13" spans="1:439" x14ac:dyDescent="0.45">
      <c r="E13" s="49"/>
      <c r="F13" s="48"/>
      <c r="K13" s="48"/>
      <c r="L13" s="48"/>
      <c r="M13" s="48"/>
      <c r="N13" s="48"/>
      <c r="O13" s="48"/>
      <c r="P13" s="48"/>
      <c r="Q13" s="48"/>
      <c r="R13" s="48"/>
      <c r="S13" s="48"/>
      <c r="T13" s="48"/>
      <c r="U13" s="48"/>
      <c r="AA13" s="48"/>
      <c r="AB13" s="48"/>
      <c r="AC13" s="48"/>
      <c r="AD13" s="48"/>
      <c r="AE13" s="48"/>
      <c r="AF13" s="48"/>
      <c r="AG13" s="48"/>
      <c r="AH13" s="15"/>
      <c r="AI13" s="15"/>
      <c r="AJ13" s="15"/>
      <c r="ID13" s="305"/>
      <c r="IE13" s="305"/>
      <c r="IF13" s="305"/>
      <c r="IG13" s="305"/>
      <c r="IH13" s="305"/>
      <c r="II13" s="305"/>
      <c r="IJ13" s="305"/>
      <c r="IK13" s="305"/>
      <c r="IL13" s="305"/>
      <c r="IM13" s="305"/>
      <c r="IN13" s="305"/>
      <c r="IO13" s="305"/>
      <c r="IP13" s="305"/>
      <c r="IQ13" s="305"/>
      <c r="IR13" s="305"/>
      <c r="IS13" s="305"/>
      <c r="IT13" s="305"/>
      <c r="IU13" s="305"/>
      <c r="IV13" s="305"/>
      <c r="IW13" s="305"/>
      <c r="IX13" s="305"/>
      <c r="IY13" s="305"/>
      <c r="IZ13" s="305"/>
      <c r="JA13" s="305"/>
      <c r="JB13" s="305"/>
      <c r="JC13" s="305"/>
      <c r="JD13" s="305"/>
      <c r="JE13" s="305"/>
      <c r="JF13" s="305"/>
      <c r="JG13" s="305"/>
      <c r="JH13" s="305"/>
      <c r="JI13" s="305"/>
      <c r="JJ13" s="305"/>
      <c r="JK13" s="305"/>
      <c r="JL13" s="305"/>
      <c r="JM13" s="305"/>
      <c r="JN13" s="305"/>
      <c r="JO13" s="305"/>
      <c r="JP13" s="305"/>
      <c r="JQ13" s="305"/>
      <c r="JR13" s="305"/>
      <c r="JS13" s="305"/>
      <c r="JT13" s="305"/>
      <c r="JU13" s="305"/>
      <c r="JV13" s="305"/>
      <c r="JW13" s="305"/>
      <c r="JX13" s="305"/>
      <c r="JY13" s="305"/>
      <c r="JZ13" s="305"/>
      <c r="KA13" s="305"/>
      <c r="KB13" s="305"/>
      <c r="KC13" s="305"/>
      <c r="KD13" s="305"/>
      <c r="KE13" s="305"/>
      <c r="KF13" s="305"/>
      <c r="KG13" s="305"/>
      <c r="KH13" s="305"/>
      <c r="KI13" s="305"/>
      <c r="KJ13" s="305"/>
      <c r="KK13" s="305"/>
      <c r="KL13" s="305"/>
      <c r="KM13" s="305"/>
      <c r="KN13" s="305"/>
      <c r="KO13" s="305"/>
      <c r="KP13" s="305"/>
      <c r="KQ13" s="305"/>
      <c r="KR13" s="305"/>
      <c r="KS13" s="305"/>
      <c r="KT13" s="305"/>
      <c r="KU13" s="305"/>
      <c r="KV13" s="305"/>
      <c r="KW13" s="305"/>
      <c r="KX13" s="305"/>
      <c r="KY13" s="305"/>
      <c r="KZ13" s="305"/>
      <c r="LA13" s="305"/>
      <c r="LB13" s="305"/>
      <c r="LC13" s="305"/>
      <c r="LD13" s="305"/>
      <c r="LE13" s="305"/>
      <c r="LF13" s="305"/>
      <c r="LG13" s="305"/>
      <c r="LH13" s="305"/>
      <c r="LI13" s="305"/>
      <c r="LJ13" s="305"/>
      <c r="LK13" s="305"/>
      <c r="LL13" s="305"/>
      <c r="LM13" s="305"/>
      <c r="LN13" s="305"/>
      <c r="LO13" s="305"/>
      <c r="LP13" s="305"/>
      <c r="LQ13" s="305"/>
      <c r="LR13" s="305"/>
      <c r="LS13" s="305"/>
      <c r="LT13" s="305"/>
      <c r="LU13" s="305"/>
      <c r="LV13" s="305"/>
      <c r="LW13" s="305"/>
      <c r="LX13" s="305"/>
      <c r="LY13" s="305"/>
      <c r="LZ13" s="305"/>
      <c r="MA13" s="305"/>
      <c r="MB13" s="305"/>
      <c r="MC13" s="305"/>
      <c r="MD13" s="305"/>
      <c r="ME13" s="305"/>
      <c r="MF13" s="305"/>
      <c r="MG13" s="305"/>
      <c r="MH13" s="305"/>
      <c r="MI13" s="305"/>
      <c r="MJ13" s="305"/>
      <c r="MK13" s="305"/>
      <c r="ML13" s="305"/>
      <c r="MM13" s="305"/>
      <c r="MN13" s="305"/>
      <c r="MO13" s="305"/>
      <c r="MP13" s="305"/>
      <c r="MQ13" s="305"/>
      <c r="MR13" s="305"/>
      <c r="MS13" s="305"/>
      <c r="MT13" s="305"/>
      <c r="MU13" s="305"/>
      <c r="MV13" s="305"/>
      <c r="MW13" s="305"/>
      <c r="MX13" s="305"/>
      <c r="MY13" s="305"/>
      <c r="MZ13" s="305"/>
      <c r="NA13" s="305"/>
      <c r="NB13" s="305"/>
      <c r="NC13" s="305"/>
      <c r="ND13" s="305"/>
      <c r="NE13" s="305"/>
      <c r="NF13" s="305"/>
      <c r="NG13" s="305"/>
      <c r="NH13" s="305"/>
      <c r="NI13" s="305"/>
      <c r="NJ13" s="305"/>
      <c r="NK13" s="305"/>
      <c r="NL13" s="305"/>
      <c r="NM13" s="305"/>
      <c r="NN13" s="305"/>
      <c r="NO13" s="305"/>
      <c r="NP13" s="305"/>
      <c r="NQ13" s="305"/>
      <c r="NR13" s="305"/>
      <c r="NS13" s="305"/>
      <c r="NT13" s="305"/>
      <c r="NU13" s="305"/>
      <c r="NV13" s="305"/>
      <c r="NW13" s="305"/>
      <c r="NX13" s="305"/>
      <c r="NY13" s="305"/>
      <c r="NZ13" s="305"/>
      <c r="OA13" s="305"/>
      <c r="OB13" s="305"/>
      <c r="OC13" s="305"/>
      <c r="OD13" s="305"/>
      <c r="OE13" s="305"/>
      <c r="OF13" s="305"/>
      <c r="OG13" s="305"/>
      <c r="OH13" s="305"/>
      <c r="OI13" s="305"/>
      <c r="OJ13" s="305"/>
      <c r="OK13" s="305"/>
      <c r="OL13" s="305"/>
      <c r="OM13" s="305"/>
      <c r="ON13" s="305"/>
      <c r="OO13" s="305"/>
      <c r="OP13" s="305"/>
      <c r="OQ13" s="305"/>
      <c r="OR13" s="305"/>
      <c r="OS13" s="305"/>
      <c r="OT13" s="305"/>
      <c r="OU13" s="305"/>
      <c r="OV13" s="305"/>
      <c r="OW13" s="305"/>
      <c r="OX13" s="305"/>
      <c r="OY13" s="305"/>
      <c r="OZ13" s="305"/>
      <c r="PA13" s="305"/>
      <c r="PB13" s="305"/>
      <c r="PC13" s="305"/>
      <c r="PD13" s="305"/>
      <c r="PE13" s="305"/>
      <c r="PF13" s="305"/>
      <c r="PG13" s="305"/>
      <c r="PH13" s="305"/>
      <c r="PI13" s="305"/>
      <c r="PJ13" s="305"/>
      <c r="PK13" s="305"/>
      <c r="PL13" s="305"/>
      <c r="PM13" s="305"/>
      <c r="PN13" s="305"/>
      <c r="PO13" s="305"/>
      <c r="PP13" s="305"/>
      <c r="PQ13" s="305"/>
      <c r="PR13" s="305"/>
      <c r="PS13" s="305"/>
      <c r="PT13" s="305"/>
      <c r="PU13" s="305"/>
      <c r="PV13" s="305"/>
    </row>
    <row r="14" spans="1:439" ht="15.75" x14ac:dyDescent="0.45">
      <c r="C14" s="253" t="s">
        <v>63</v>
      </c>
      <c r="D14" s="257">
        <v>100</v>
      </c>
      <c r="E14" s="48"/>
      <c r="F14" s="48"/>
      <c r="K14" s="48"/>
      <c r="L14" s="48"/>
      <c r="M14" s="48"/>
      <c r="N14" s="48"/>
      <c r="O14" s="48"/>
      <c r="P14" s="48"/>
      <c r="Q14" s="48"/>
      <c r="R14" s="48"/>
      <c r="S14" s="48"/>
      <c r="T14" s="48"/>
      <c r="U14" s="48"/>
      <c r="AA14" s="48"/>
      <c r="AB14" s="48"/>
      <c r="AC14" s="48"/>
      <c r="AD14" s="48"/>
      <c r="AE14" s="48"/>
      <c r="AF14" s="48"/>
      <c r="AG14" s="48"/>
      <c r="AH14" s="15"/>
      <c r="AI14" s="15"/>
      <c r="AJ14" s="15"/>
      <c r="ID14" s="305"/>
      <c r="IE14" s="305"/>
      <c r="IF14" s="305"/>
      <c r="IG14" s="305"/>
      <c r="IH14" s="305"/>
      <c r="II14" s="305"/>
      <c r="IJ14" s="305"/>
      <c r="IK14" s="305"/>
      <c r="IL14" s="305"/>
      <c r="IM14" s="305"/>
      <c r="IN14" s="305"/>
      <c r="IO14" s="305"/>
      <c r="IP14" s="305"/>
      <c r="IQ14" s="305"/>
      <c r="IR14" s="305"/>
      <c r="IS14" s="305"/>
      <c r="IT14" s="305"/>
      <c r="IU14" s="305"/>
      <c r="IV14" s="305"/>
      <c r="IW14" s="305"/>
      <c r="IX14" s="305"/>
      <c r="IY14" s="305"/>
      <c r="IZ14" s="305"/>
      <c r="JA14" s="305"/>
      <c r="JB14" s="305"/>
      <c r="JC14" s="305"/>
      <c r="JD14" s="305"/>
      <c r="JE14" s="305"/>
      <c r="JF14" s="305"/>
      <c r="JG14" s="305"/>
      <c r="JH14" s="305"/>
      <c r="JI14" s="305"/>
      <c r="JJ14" s="305"/>
      <c r="JK14" s="305"/>
      <c r="JL14" s="305"/>
      <c r="JM14" s="305"/>
      <c r="JN14" s="305"/>
      <c r="JO14" s="305"/>
      <c r="JP14" s="305"/>
      <c r="JQ14" s="305"/>
      <c r="JR14" s="305"/>
      <c r="JS14" s="305"/>
      <c r="JT14" s="305"/>
      <c r="JU14" s="305"/>
      <c r="JV14" s="305"/>
      <c r="JW14" s="305"/>
      <c r="JX14" s="305"/>
      <c r="JY14" s="305"/>
      <c r="JZ14" s="305"/>
      <c r="KA14" s="305"/>
      <c r="KB14" s="305"/>
      <c r="KC14" s="305"/>
      <c r="KD14" s="305"/>
      <c r="KE14" s="305"/>
      <c r="KF14" s="305"/>
      <c r="KG14" s="305"/>
      <c r="KH14" s="305"/>
      <c r="KI14" s="305"/>
      <c r="KJ14" s="305"/>
      <c r="KK14" s="305"/>
      <c r="KL14" s="305"/>
      <c r="KM14" s="305"/>
      <c r="KN14" s="305"/>
      <c r="KO14" s="305"/>
      <c r="KP14" s="305"/>
      <c r="KQ14" s="305"/>
      <c r="KR14" s="305"/>
      <c r="KS14" s="305"/>
      <c r="KT14" s="305"/>
      <c r="KU14" s="305"/>
      <c r="KV14" s="305"/>
      <c r="KW14" s="305"/>
      <c r="KX14" s="305"/>
      <c r="KY14" s="305"/>
      <c r="KZ14" s="305"/>
      <c r="LA14" s="305"/>
      <c r="LB14" s="305"/>
      <c r="LC14" s="305"/>
      <c r="LD14" s="305"/>
      <c r="LE14" s="305"/>
      <c r="LF14" s="305"/>
      <c r="LG14" s="305"/>
      <c r="LH14" s="305"/>
      <c r="LI14" s="305"/>
      <c r="LJ14" s="305"/>
      <c r="LK14" s="305"/>
      <c r="LL14" s="305"/>
      <c r="LM14" s="305"/>
      <c r="LN14" s="305"/>
      <c r="LO14" s="305"/>
      <c r="LP14" s="305"/>
      <c r="LQ14" s="305"/>
      <c r="LR14" s="305"/>
      <c r="LS14" s="305"/>
      <c r="LT14" s="305"/>
      <c r="LU14" s="305"/>
      <c r="LV14" s="305"/>
      <c r="LW14" s="305"/>
      <c r="LX14" s="305"/>
      <c r="LY14" s="305"/>
      <c r="LZ14" s="305"/>
      <c r="MA14" s="305"/>
      <c r="MB14" s="305"/>
      <c r="MC14" s="305"/>
      <c r="MD14" s="305"/>
      <c r="ME14" s="305"/>
      <c r="MF14" s="305"/>
      <c r="MG14" s="305"/>
      <c r="MH14" s="305"/>
      <c r="MI14" s="305"/>
      <c r="MJ14" s="305"/>
      <c r="MK14" s="305"/>
      <c r="ML14" s="305"/>
      <c r="MM14" s="305"/>
      <c r="MN14" s="305"/>
      <c r="MO14" s="305"/>
      <c r="MP14" s="305"/>
      <c r="MQ14" s="305"/>
      <c r="MR14" s="305"/>
      <c r="MS14" s="305"/>
      <c r="MT14" s="305"/>
      <c r="MU14" s="305"/>
      <c r="MV14" s="305"/>
      <c r="MW14" s="305"/>
      <c r="MX14" s="305"/>
      <c r="MY14" s="305"/>
      <c r="MZ14" s="305"/>
      <c r="NA14" s="305"/>
      <c r="NB14" s="305"/>
      <c r="NC14" s="305"/>
      <c r="ND14" s="305"/>
      <c r="NE14" s="305"/>
      <c r="NF14" s="305"/>
      <c r="NG14" s="305"/>
      <c r="NH14" s="305"/>
      <c r="NI14" s="305"/>
      <c r="NJ14" s="305"/>
      <c r="NK14" s="305"/>
      <c r="NL14" s="305"/>
      <c r="NM14" s="305"/>
      <c r="NN14" s="305"/>
      <c r="NO14" s="305"/>
      <c r="NP14" s="305"/>
      <c r="NQ14" s="305"/>
      <c r="NR14" s="305"/>
      <c r="NS14" s="305"/>
      <c r="NT14" s="305"/>
      <c r="NU14" s="305"/>
      <c r="NV14" s="305"/>
      <c r="NW14" s="305"/>
      <c r="NX14" s="305"/>
      <c r="NY14" s="305"/>
      <c r="NZ14" s="305"/>
      <c r="OA14" s="305"/>
      <c r="OB14" s="305"/>
      <c r="OC14" s="305"/>
      <c r="OD14" s="305"/>
      <c r="OE14" s="305"/>
      <c r="OF14" s="305"/>
      <c r="OG14" s="305"/>
      <c r="OH14" s="305"/>
      <c r="OI14" s="305"/>
      <c r="OJ14" s="305"/>
      <c r="OK14" s="305"/>
      <c r="OL14" s="305"/>
      <c r="OM14" s="305"/>
      <c r="ON14" s="305"/>
      <c r="OO14" s="305"/>
      <c r="OP14" s="305"/>
      <c r="OQ14" s="305"/>
      <c r="OR14" s="305"/>
      <c r="OS14" s="305"/>
      <c r="OT14" s="305"/>
      <c r="OU14" s="305"/>
      <c r="OV14" s="305"/>
      <c r="OW14" s="305"/>
      <c r="OX14" s="305"/>
      <c r="OY14" s="305"/>
      <c r="OZ14" s="305"/>
      <c r="PA14" s="305"/>
      <c r="PB14" s="305"/>
      <c r="PC14" s="305"/>
      <c r="PD14" s="305"/>
      <c r="PE14" s="305"/>
      <c r="PF14" s="305"/>
      <c r="PG14" s="305"/>
      <c r="PH14" s="305"/>
      <c r="PI14" s="305"/>
      <c r="PJ14" s="305"/>
      <c r="PK14" s="305"/>
      <c r="PL14" s="305"/>
      <c r="PM14" s="305"/>
      <c r="PN14" s="305"/>
      <c r="PO14" s="305"/>
      <c r="PP14" s="305"/>
      <c r="PQ14" s="305"/>
      <c r="PR14" s="305"/>
      <c r="PS14" s="305"/>
      <c r="PT14" s="305"/>
      <c r="PU14" s="305"/>
      <c r="PV14" s="305"/>
    </row>
    <row r="15" spans="1:439" ht="15.75" x14ac:dyDescent="0.45">
      <c r="C15" s="253" t="s">
        <v>64</v>
      </c>
      <c r="D15" s="257">
        <v>158</v>
      </c>
      <c r="E15" s="48"/>
      <c r="F15" s="48"/>
      <c r="K15" s="48"/>
      <c r="L15" s="48"/>
      <c r="M15" s="48"/>
      <c r="N15" s="48"/>
      <c r="O15" s="48"/>
      <c r="P15" s="48"/>
      <c r="Q15" s="48"/>
      <c r="R15" s="48"/>
      <c r="S15" s="48"/>
      <c r="T15" s="48"/>
      <c r="U15" s="48"/>
      <c r="V15" s="362" t="s">
        <v>804</v>
      </c>
      <c r="W15" s="363"/>
      <c r="X15" s="363"/>
      <c r="Y15" s="364"/>
      <c r="AA15" s="48"/>
      <c r="AB15" s="48"/>
      <c r="AC15" s="48"/>
      <c r="AD15" s="48"/>
      <c r="AE15" s="48"/>
      <c r="AF15" s="48"/>
      <c r="AG15" s="48"/>
      <c r="AH15" s="15"/>
      <c r="AI15" s="15"/>
      <c r="AJ15" s="15"/>
      <c r="ID15" s="305"/>
      <c r="IE15" s="305"/>
      <c r="IF15" s="305"/>
      <c r="IG15" s="305"/>
      <c r="IH15" s="305"/>
      <c r="II15" s="305"/>
      <c r="IJ15" s="305"/>
      <c r="IK15" s="305"/>
      <c r="IL15" s="305"/>
      <c r="IM15" s="305"/>
      <c r="IN15" s="305"/>
      <c r="IO15" s="305"/>
      <c r="IP15" s="305"/>
      <c r="IQ15" s="305"/>
      <c r="IR15" s="305"/>
      <c r="IS15" s="305"/>
      <c r="IT15" s="305"/>
      <c r="IU15" s="305"/>
      <c r="IV15" s="305"/>
      <c r="IW15" s="305"/>
      <c r="IX15" s="305"/>
      <c r="IY15" s="305"/>
      <c r="IZ15" s="305"/>
      <c r="JA15" s="305"/>
      <c r="JB15" s="305"/>
      <c r="JC15" s="305"/>
      <c r="JD15" s="305"/>
      <c r="JE15" s="305"/>
      <c r="JF15" s="305"/>
      <c r="JG15" s="305"/>
      <c r="JH15" s="305"/>
      <c r="JI15" s="305"/>
      <c r="JJ15" s="305"/>
      <c r="JK15" s="305"/>
      <c r="JL15" s="305"/>
      <c r="JM15" s="305"/>
      <c r="JN15" s="305"/>
      <c r="JO15" s="305"/>
      <c r="JP15" s="305"/>
      <c r="JQ15" s="305"/>
      <c r="JR15" s="305"/>
      <c r="JS15" s="305"/>
      <c r="JT15" s="305"/>
      <c r="JU15" s="305"/>
      <c r="JV15" s="305"/>
      <c r="JW15" s="305"/>
      <c r="JX15" s="305"/>
      <c r="JY15" s="305"/>
      <c r="JZ15" s="305"/>
      <c r="KA15" s="305"/>
      <c r="KB15" s="305"/>
      <c r="KC15" s="305"/>
      <c r="KD15" s="305"/>
      <c r="KE15" s="305"/>
      <c r="KF15" s="305"/>
      <c r="KG15" s="305"/>
      <c r="KH15" s="305"/>
      <c r="KI15" s="305"/>
      <c r="KJ15" s="305"/>
      <c r="KK15" s="305"/>
      <c r="KL15" s="305"/>
      <c r="KM15" s="305"/>
      <c r="KN15" s="305"/>
      <c r="KO15" s="305"/>
      <c r="KP15" s="305"/>
      <c r="KQ15" s="305"/>
      <c r="KR15" s="305"/>
      <c r="KS15" s="305"/>
      <c r="KT15" s="305"/>
      <c r="KU15" s="305"/>
      <c r="KV15" s="305"/>
      <c r="KW15" s="305"/>
      <c r="KX15" s="305"/>
      <c r="KY15" s="305"/>
      <c r="KZ15" s="305"/>
      <c r="LA15" s="305"/>
      <c r="LB15" s="305"/>
      <c r="LC15" s="305"/>
      <c r="LD15" s="305"/>
      <c r="LE15" s="305"/>
      <c r="LF15" s="305"/>
      <c r="LG15" s="305"/>
      <c r="LH15" s="305"/>
      <c r="LI15" s="305"/>
      <c r="LJ15" s="305"/>
      <c r="LK15" s="305"/>
      <c r="LL15" s="305"/>
      <c r="LM15" s="305"/>
      <c r="LN15" s="305"/>
      <c r="LO15" s="305"/>
      <c r="LP15" s="305"/>
      <c r="LQ15" s="305"/>
      <c r="LR15" s="305"/>
      <c r="LS15" s="305"/>
      <c r="LT15" s="305"/>
      <c r="LU15" s="305"/>
      <c r="LV15" s="305"/>
      <c r="LW15" s="305"/>
      <c r="LX15" s="305"/>
      <c r="LY15" s="305"/>
      <c r="LZ15" s="305"/>
      <c r="MA15" s="305"/>
      <c r="MB15" s="305"/>
      <c r="MC15" s="305"/>
      <c r="MD15" s="305"/>
      <c r="ME15" s="305"/>
      <c r="MF15" s="305"/>
      <c r="MG15" s="305"/>
      <c r="MH15" s="305"/>
      <c r="MI15" s="305"/>
      <c r="MJ15" s="305"/>
      <c r="MK15" s="305"/>
      <c r="ML15" s="305"/>
      <c r="MM15" s="305"/>
      <c r="MN15" s="305"/>
      <c r="MO15" s="305"/>
      <c r="MP15" s="305"/>
      <c r="MQ15" s="305"/>
      <c r="MR15" s="305"/>
      <c r="MS15" s="305"/>
      <c r="MT15" s="305"/>
      <c r="MU15" s="305"/>
      <c r="MV15" s="305"/>
      <c r="MW15" s="305"/>
      <c r="MX15" s="305"/>
      <c r="MY15" s="305"/>
      <c r="MZ15" s="305"/>
      <c r="NA15" s="305"/>
      <c r="NB15" s="305"/>
      <c r="NC15" s="305"/>
      <c r="ND15" s="305"/>
      <c r="NE15" s="305"/>
      <c r="NF15" s="305"/>
      <c r="NG15" s="305"/>
      <c r="NH15" s="305"/>
      <c r="NI15" s="305"/>
      <c r="NJ15" s="305"/>
      <c r="NK15" s="305"/>
      <c r="NL15" s="305"/>
      <c r="NM15" s="305"/>
      <c r="NN15" s="305"/>
      <c r="NO15" s="305"/>
      <c r="NP15" s="305"/>
      <c r="NQ15" s="305"/>
      <c r="NR15" s="305"/>
      <c r="NS15" s="305"/>
      <c r="NT15" s="305"/>
      <c r="NU15" s="305"/>
      <c r="NV15" s="305"/>
      <c r="NW15" s="305"/>
      <c r="NX15" s="305"/>
      <c r="NY15" s="305"/>
      <c r="NZ15" s="305"/>
      <c r="OA15" s="305"/>
      <c r="OB15" s="305"/>
      <c r="OC15" s="305"/>
      <c r="OD15" s="305"/>
      <c r="OE15" s="305"/>
      <c r="OF15" s="305"/>
      <c r="OG15" s="305"/>
      <c r="OH15" s="305"/>
      <c r="OI15" s="305"/>
      <c r="OJ15" s="305"/>
      <c r="OK15" s="305"/>
      <c r="OL15" s="305"/>
      <c r="OM15" s="305"/>
      <c r="ON15" s="305"/>
      <c r="OO15" s="305"/>
      <c r="OP15" s="305"/>
      <c r="OQ15" s="305"/>
      <c r="OR15" s="305"/>
      <c r="OS15" s="305"/>
      <c r="OT15" s="305"/>
      <c r="OU15" s="305"/>
      <c r="OV15" s="305"/>
      <c r="OW15" s="305"/>
      <c r="OX15" s="305"/>
      <c r="OY15" s="305"/>
      <c r="OZ15" s="305"/>
      <c r="PA15" s="305"/>
      <c r="PB15" s="305"/>
      <c r="PC15" s="305"/>
      <c r="PD15" s="305"/>
      <c r="PE15" s="305"/>
      <c r="PF15" s="305"/>
      <c r="PG15" s="305"/>
      <c r="PH15" s="305"/>
      <c r="PI15" s="305"/>
      <c r="PJ15" s="305"/>
      <c r="PK15" s="305"/>
      <c r="PL15" s="305"/>
      <c r="PM15" s="305"/>
      <c r="PN15" s="305"/>
      <c r="PO15" s="305"/>
      <c r="PP15" s="305"/>
      <c r="PQ15" s="305"/>
      <c r="PR15" s="305"/>
      <c r="PS15" s="305"/>
      <c r="PT15" s="305"/>
      <c r="PU15" s="305"/>
      <c r="PV15" s="305"/>
    </row>
    <row r="16" spans="1:439" ht="15.75" x14ac:dyDescent="0.45">
      <c r="C16" s="253" t="s">
        <v>72</v>
      </c>
      <c r="D16" s="256">
        <f>1-(COUNTIF($C$66:$C$10065,"&lt;"&amp;D14)/10000)-(COUNTIF($C$66:$C$10065,"&gt;"&amp;D15)/10000)</f>
        <v>0.60200000000000009</v>
      </c>
      <c r="E16" s="48"/>
      <c r="F16" s="48"/>
      <c r="K16" s="48"/>
      <c r="L16" s="48"/>
      <c r="M16" s="48"/>
      <c r="N16" s="48"/>
      <c r="O16" s="48"/>
      <c r="P16" s="48"/>
      <c r="Q16" s="48"/>
      <c r="R16" s="48"/>
      <c r="S16" s="48"/>
      <c r="T16" s="48"/>
      <c r="U16" s="48"/>
      <c r="V16" s="295">
        <v>0.01</v>
      </c>
      <c r="W16" s="296">
        <f>IF(ISERROR(_xlfn.PERCENTILE.EXC($C$66:$C$10065,V16)),"",_xlfn.PERCENTILE.EXC($C$66:$C$10065,V16))</f>
        <v>69.639478667951394</v>
      </c>
      <c r="X16" s="295">
        <v>0.5</v>
      </c>
      <c r="Y16" s="296">
        <f>IF(ISERROR(_xlfn.PERCENTILE.EXC($C$66:$C$10065,X16)),"",_xlfn.PERCENTILE.EXC($C$66:$C$10065,X16))</f>
        <v>126.52452229186039</v>
      </c>
      <c r="AA16" s="48"/>
      <c r="AB16" s="48"/>
      <c r="AC16" s="48"/>
      <c r="AD16" s="48"/>
      <c r="AE16" s="48"/>
      <c r="AF16" s="48"/>
      <c r="AG16" s="48"/>
      <c r="AH16" s="15"/>
      <c r="AI16" s="15"/>
      <c r="AJ16" s="15"/>
      <c r="ID16" s="305"/>
      <c r="IE16" s="305"/>
      <c r="IF16" s="305"/>
      <c r="IG16" s="305"/>
      <c r="IH16" s="305"/>
      <c r="II16" s="305"/>
      <c r="IJ16" s="305"/>
      <c r="IK16" s="305"/>
      <c r="IL16" s="305"/>
      <c r="IM16" s="305"/>
      <c r="IN16" s="305"/>
      <c r="IO16" s="305"/>
      <c r="IP16" s="305"/>
      <c r="IQ16" s="305"/>
      <c r="IR16" s="305"/>
      <c r="IS16" s="305"/>
      <c r="IT16" s="305"/>
      <c r="IU16" s="305"/>
      <c r="IV16" s="305"/>
      <c r="IW16" s="305"/>
      <c r="IX16" s="305"/>
      <c r="IY16" s="305"/>
      <c r="IZ16" s="305"/>
      <c r="JA16" s="305"/>
      <c r="JB16" s="305"/>
      <c r="JC16" s="305"/>
      <c r="JD16" s="305"/>
      <c r="JE16" s="305"/>
      <c r="JF16" s="305"/>
      <c r="JG16" s="305"/>
      <c r="JH16" s="305"/>
      <c r="JI16" s="305"/>
      <c r="JJ16" s="305"/>
      <c r="JK16" s="305"/>
      <c r="JL16" s="305"/>
      <c r="JM16" s="305"/>
      <c r="JN16" s="305"/>
      <c r="JO16" s="305"/>
      <c r="JP16" s="305"/>
      <c r="JQ16" s="305"/>
      <c r="JR16" s="305"/>
      <c r="JS16" s="305"/>
      <c r="JT16" s="305"/>
      <c r="JU16" s="305"/>
      <c r="JV16" s="305"/>
      <c r="JW16" s="305"/>
      <c r="JX16" s="305"/>
      <c r="JY16" s="305"/>
      <c r="JZ16" s="305"/>
      <c r="KA16" s="305"/>
      <c r="KB16" s="305"/>
      <c r="KC16" s="305"/>
      <c r="KD16" s="305"/>
      <c r="KE16" s="305"/>
      <c r="KF16" s="305"/>
      <c r="KG16" s="305"/>
      <c r="KH16" s="305"/>
      <c r="KI16" s="305"/>
      <c r="KJ16" s="305"/>
      <c r="KK16" s="305"/>
      <c r="KL16" s="305"/>
      <c r="KM16" s="305"/>
      <c r="KN16" s="305"/>
      <c r="KO16" s="305"/>
      <c r="KP16" s="305"/>
      <c r="KQ16" s="305"/>
      <c r="KR16" s="305"/>
      <c r="KS16" s="305"/>
      <c r="KT16" s="305"/>
      <c r="KU16" s="305"/>
      <c r="KV16" s="305"/>
      <c r="KW16" s="305"/>
      <c r="KX16" s="305"/>
      <c r="KY16" s="305"/>
      <c r="KZ16" s="305"/>
      <c r="LA16" s="305"/>
      <c r="LB16" s="305"/>
      <c r="LC16" s="305"/>
      <c r="LD16" s="305"/>
      <c r="LE16" s="305"/>
      <c r="LF16" s="305"/>
      <c r="LG16" s="305"/>
      <c r="LH16" s="305"/>
      <c r="LI16" s="305"/>
      <c r="LJ16" s="305"/>
      <c r="LK16" s="305"/>
      <c r="LL16" s="305"/>
      <c r="LM16" s="305"/>
      <c r="LN16" s="305"/>
      <c r="LO16" s="305"/>
      <c r="LP16" s="305"/>
      <c r="LQ16" s="305"/>
      <c r="LR16" s="305"/>
      <c r="LS16" s="305"/>
      <c r="LT16" s="305"/>
      <c r="LU16" s="305"/>
      <c r="LV16" s="305"/>
      <c r="LW16" s="305"/>
      <c r="LX16" s="305"/>
      <c r="LY16" s="305"/>
      <c r="LZ16" s="305"/>
      <c r="MA16" s="305"/>
      <c r="MB16" s="305"/>
      <c r="MC16" s="305"/>
      <c r="MD16" s="305"/>
      <c r="ME16" s="305"/>
      <c r="MF16" s="305"/>
      <c r="MG16" s="305"/>
      <c r="MH16" s="305"/>
      <c r="MI16" s="305"/>
      <c r="MJ16" s="305"/>
      <c r="MK16" s="305"/>
      <c r="ML16" s="305"/>
      <c r="MM16" s="305"/>
      <c r="MN16" s="305"/>
      <c r="MO16" s="305"/>
      <c r="MP16" s="305"/>
      <c r="MQ16" s="305"/>
      <c r="MR16" s="305"/>
      <c r="MS16" s="305"/>
      <c r="MT16" s="305"/>
      <c r="MU16" s="305"/>
      <c r="MV16" s="305"/>
      <c r="MW16" s="305"/>
      <c r="MX16" s="305"/>
      <c r="MY16" s="305"/>
      <c r="MZ16" s="305"/>
      <c r="NA16" s="305"/>
      <c r="NB16" s="305"/>
      <c r="NC16" s="305"/>
      <c r="ND16" s="305"/>
      <c r="NE16" s="305"/>
      <c r="NF16" s="305"/>
      <c r="NG16" s="305"/>
      <c r="NH16" s="305"/>
      <c r="NI16" s="305"/>
      <c r="NJ16" s="305"/>
      <c r="NK16" s="305"/>
      <c r="NL16" s="305"/>
      <c r="NM16" s="305"/>
      <c r="NN16" s="305"/>
      <c r="NO16" s="305"/>
      <c r="NP16" s="305"/>
      <c r="NQ16" s="305"/>
      <c r="NR16" s="305"/>
      <c r="NS16" s="305"/>
      <c r="NT16" s="305"/>
      <c r="NU16" s="305"/>
      <c r="NV16" s="305"/>
      <c r="NW16" s="305"/>
      <c r="NX16" s="305"/>
      <c r="NY16" s="305"/>
      <c r="NZ16" s="305"/>
      <c r="OA16" s="305"/>
      <c r="OB16" s="305"/>
      <c r="OC16" s="305"/>
      <c r="OD16" s="305"/>
      <c r="OE16" s="305"/>
      <c r="OF16" s="305"/>
      <c r="OG16" s="305"/>
      <c r="OH16" s="305"/>
      <c r="OI16" s="305"/>
      <c r="OJ16" s="305"/>
      <c r="OK16" s="305"/>
      <c r="OL16" s="305"/>
      <c r="OM16" s="305"/>
      <c r="ON16" s="305"/>
      <c r="OO16" s="305"/>
      <c r="OP16" s="305"/>
      <c r="OQ16" s="305"/>
      <c r="OR16" s="305"/>
      <c r="OS16" s="305"/>
      <c r="OT16" s="305"/>
      <c r="OU16" s="305"/>
      <c r="OV16" s="305"/>
      <c r="OW16" s="305"/>
      <c r="OX16" s="305"/>
      <c r="OY16" s="305"/>
      <c r="OZ16" s="305"/>
      <c r="PA16" s="305"/>
      <c r="PB16" s="305"/>
      <c r="PC16" s="305"/>
      <c r="PD16" s="305"/>
      <c r="PE16" s="305"/>
      <c r="PF16" s="305"/>
      <c r="PG16" s="305"/>
      <c r="PH16" s="305"/>
      <c r="PI16" s="305"/>
      <c r="PJ16" s="305"/>
      <c r="PK16" s="305"/>
      <c r="PL16" s="305"/>
      <c r="PM16" s="305"/>
      <c r="PN16" s="305"/>
      <c r="PO16" s="305"/>
      <c r="PP16" s="305"/>
      <c r="PQ16" s="305"/>
      <c r="PR16" s="305"/>
      <c r="PS16" s="305"/>
      <c r="PT16" s="305"/>
      <c r="PU16" s="305"/>
      <c r="PV16" s="305"/>
    </row>
    <row r="17" spans="1:438" ht="15.75" x14ac:dyDescent="0.45">
      <c r="C17" s="253" t="s">
        <v>679</v>
      </c>
      <c r="D17" s="256">
        <f>COUNTIF($C$66:$C$10065,"&lt;"&amp;D14)/10000</f>
        <v>0.2049</v>
      </c>
      <c r="E17" s="48"/>
      <c r="F17" s="48"/>
      <c r="K17" s="48"/>
      <c r="L17" s="48"/>
      <c r="M17" s="48"/>
      <c r="N17" s="48"/>
      <c r="O17" s="48"/>
      <c r="P17" s="48"/>
      <c r="Q17" s="48"/>
      <c r="R17" s="48"/>
      <c r="S17" s="48"/>
      <c r="T17" s="48"/>
      <c r="U17" s="48"/>
      <c r="V17" s="295">
        <v>0.05</v>
      </c>
      <c r="W17" s="296">
        <f t="shared" ref="W17:W26" si="24">IF(ISERROR(_xlfn.PERCENTILE.EXC($C$66:$C$10065,V17)),"",_xlfn.PERCENTILE.EXC($C$66:$C$10065,V17))</f>
        <v>80.382289901981736</v>
      </c>
      <c r="X17" s="295">
        <v>0.55000000000000004</v>
      </c>
      <c r="Y17" s="296">
        <f t="shared" ref="Y17:Y26" si="25">IF(ISERROR(_xlfn.PERCENTILE.EXC($C$66:$C$10065,X17)),"",_xlfn.PERCENTILE.EXC($C$66:$C$10065,X17))</f>
        <v>130.9574408420161</v>
      </c>
      <c r="AA17" s="48"/>
      <c r="AB17" s="48"/>
      <c r="AC17" s="48"/>
      <c r="AD17" s="48"/>
      <c r="AE17" s="48"/>
      <c r="AF17" s="48"/>
      <c r="AG17" s="48"/>
      <c r="AH17" s="15"/>
      <c r="AI17" s="15"/>
      <c r="AJ17" s="15"/>
    </row>
    <row r="18" spans="1:438" ht="15.75" x14ac:dyDescent="0.45">
      <c r="A18" s="48"/>
      <c r="B18" s="79"/>
      <c r="C18" s="253" t="s">
        <v>681</v>
      </c>
      <c r="D18" s="256">
        <f>COUNTIF($C$66:$C$10065,"&gt;"&amp;D15)/10000</f>
        <v>0.19309999999999999</v>
      </c>
      <c r="E18" s="48"/>
      <c r="F18" s="48"/>
      <c r="K18" s="48"/>
      <c r="L18" s="48"/>
      <c r="M18" s="48"/>
      <c r="N18" s="48"/>
      <c r="O18" s="48"/>
      <c r="P18" s="48"/>
      <c r="Q18" s="48"/>
      <c r="R18" s="48"/>
      <c r="S18" s="48"/>
      <c r="T18" s="48"/>
      <c r="U18" s="48"/>
      <c r="V18" s="295">
        <v>0.1</v>
      </c>
      <c r="W18" s="296">
        <f t="shared" si="24"/>
        <v>88.450613723941686</v>
      </c>
      <c r="X18" s="295">
        <v>0.6</v>
      </c>
      <c r="Y18" s="296">
        <f t="shared" si="25"/>
        <v>135.71257665135576</v>
      </c>
      <c r="AA18" s="48"/>
      <c r="AB18" s="48"/>
      <c r="AC18" s="48"/>
      <c r="AD18" s="48"/>
      <c r="AE18" s="48"/>
      <c r="AF18" s="48"/>
      <c r="AG18" s="48"/>
      <c r="AH18" s="15"/>
      <c r="AI18" s="15"/>
      <c r="AJ18" s="15"/>
      <c r="ID18" s="305"/>
      <c r="IE18" s="305"/>
      <c r="IF18" s="305"/>
      <c r="IG18" s="305"/>
      <c r="IH18" s="305"/>
      <c r="II18" s="305"/>
      <c r="IJ18" s="305"/>
      <c r="IK18" s="305"/>
      <c r="IL18" s="305"/>
      <c r="IM18" s="305"/>
      <c r="IN18" s="305"/>
      <c r="IO18" s="305"/>
      <c r="IP18" s="305"/>
      <c r="IQ18" s="305"/>
      <c r="IR18" s="305"/>
      <c r="IS18" s="305"/>
      <c r="IT18" s="305"/>
      <c r="IU18" s="305"/>
      <c r="IV18" s="305"/>
      <c r="IW18" s="305"/>
      <c r="IX18" s="305"/>
      <c r="IY18" s="305"/>
      <c r="IZ18" s="305"/>
      <c r="JA18" s="305"/>
      <c r="JB18" s="305"/>
      <c r="JC18" s="305"/>
      <c r="JD18" s="305"/>
      <c r="JE18" s="305"/>
      <c r="JF18" s="305"/>
      <c r="JG18" s="305"/>
      <c r="JH18" s="305"/>
      <c r="JI18" s="305"/>
      <c r="JJ18" s="305"/>
      <c r="JK18" s="305"/>
      <c r="JL18" s="305"/>
      <c r="JM18" s="305"/>
      <c r="JN18" s="305"/>
      <c r="JO18" s="305"/>
      <c r="JP18" s="305"/>
      <c r="JQ18" s="305"/>
      <c r="JR18" s="305"/>
      <c r="JS18" s="305"/>
      <c r="JT18" s="305"/>
      <c r="JU18" s="305"/>
      <c r="JV18" s="305"/>
      <c r="JW18" s="305"/>
      <c r="JX18" s="305"/>
      <c r="JY18" s="305"/>
      <c r="JZ18" s="305"/>
      <c r="KA18" s="305"/>
      <c r="KB18" s="305"/>
      <c r="KC18" s="305"/>
      <c r="KD18" s="305"/>
      <c r="KE18" s="305"/>
      <c r="KF18" s="305"/>
      <c r="KG18" s="305"/>
      <c r="KH18" s="305"/>
      <c r="KI18" s="305"/>
      <c r="KJ18" s="305"/>
      <c r="KK18" s="305"/>
      <c r="KL18" s="305"/>
      <c r="KM18" s="305"/>
      <c r="KN18" s="305"/>
      <c r="KO18" s="305"/>
      <c r="KP18" s="305"/>
      <c r="KQ18" s="305"/>
      <c r="KR18" s="305"/>
      <c r="KS18" s="305"/>
      <c r="KT18" s="305"/>
      <c r="KU18" s="305"/>
      <c r="KV18" s="305"/>
      <c r="KW18" s="305"/>
      <c r="KX18" s="305"/>
      <c r="KY18" s="305"/>
      <c r="KZ18" s="305"/>
      <c r="LA18" s="305"/>
      <c r="LB18" s="305"/>
      <c r="LC18" s="305"/>
      <c r="LD18" s="305"/>
      <c r="LE18" s="305"/>
      <c r="LF18" s="305"/>
      <c r="LG18" s="305"/>
      <c r="LH18" s="305"/>
      <c r="LI18" s="305"/>
      <c r="LJ18" s="305"/>
      <c r="LK18" s="305"/>
      <c r="LL18" s="305"/>
      <c r="LM18" s="305"/>
      <c r="LN18" s="305"/>
      <c r="LO18" s="305"/>
      <c r="LP18" s="305"/>
      <c r="LQ18" s="305"/>
      <c r="LR18" s="305"/>
      <c r="LS18" s="305"/>
      <c r="LT18" s="305"/>
      <c r="LU18" s="305"/>
      <c r="LV18" s="305"/>
      <c r="LW18" s="305"/>
      <c r="LX18" s="305"/>
      <c r="LY18" s="305"/>
      <c r="LZ18" s="305"/>
      <c r="MA18" s="305"/>
      <c r="MB18" s="305"/>
      <c r="MC18" s="305"/>
      <c r="MD18" s="305"/>
      <c r="ME18" s="305"/>
      <c r="MF18" s="305"/>
      <c r="MG18" s="305"/>
      <c r="MH18" s="305"/>
      <c r="MI18" s="305"/>
      <c r="MJ18" s="305"/>
      <c r="MK18" s="305"/>
      <c r="ML18" s="305"/>
      <c r="MM18" s="305"/>
      <c r="MN18" s="305"/>
      <c r="MO18" s="305"/>
      <c r="MP18" s="305"/>
      <c r="MQ18" s="305"/>
      <c r="MR18" s="305"/>
      <c r="MS18" s="305"/>
      <c r="MT18" s="305"/>
      <c r="MU18" s="305"/>
      <c r="MV18" s="305"/>
      <c r="MW18" s="305"/>
      <c r="MX18" s="305"/>
      <c r="MY18" s="305"/>
      <c r="MZ18" s="305"/>
      <c r="NA18" s="305"/>
      <c r="NB18" s="305"/>
      <c r="NC18" s="305"/>
      <c r="ND18" s="305"/>
      <c r="NE18" s="305"/>
      <c r="NF18" s="305"/>
      <c r="NG18" s="305"/>
      <c r="NH18" s="305"/>
      <c r="NI18" s="305"/>
      <c r="NJ18" s="305"/>
      <c r="NK18" s="305"/>
      <c r="NL18" s="305"/>
      <c r="NM18" s="305"/>
      <c r="NN18" s="305"/>
      <c r="NO18" s="305"/>
      <c r="NP18" s="305"/>
      <c r="NQ18" s="305"/>
      <c r="NR18" s="305"/>
      <c r="NS18" s="305"/>
      <c r="NT18" s="305"/>
      <c r="NU18" s="305"/>
      <c r="NV18" s="305"/>
      <c r="NW18" s="305"/>
      <c r="NX18" s="305"/>
      <c r="NY18" s="305"/>
      <c r="NZ18" s="305"/>
      <c r="OA18" s="305"/>
      <c r="OB18" s="305"/>
      <c r="OC18" s="305"/>
      <c r="OD18" s="305"/>
      <c r="OE18" s="305"/>
      <c r="OF18" s="305"/>
      <c r="OG18" s="305"/>
      <c r="OH18" s="305"/>
      <c r="OI18" s="305"/>
      <c r="OJ18" s="305"/>
      <c r="OK18" s="305"/>
      <c r="OL18" s="305"/>
      <c r="OM18" s="305"/>
      <c r="ON18" s="305"/>
      <c r="OO18" s="305"/>
      <c r="OP18" s="305"/>
      <c r="OQ18" s="305"/>
      <c r="OR18" s="305"/>
      <c r="OS18" s="305"/>
      <c r="OT18" s="305"/>
      <c r="OU18" s="305"/>
      <c r="OV18" s="305"/>
      <c r="OW18" s="305"/>
      <c r="OX18" s="305"/>
      <c r="OY18" s="305"/>
      <c r="OZ18" s="305"/>
      <c r="PA18" s="305"/>
      <c r="PB18" s="305"/>
      <c r="PC18" s="305"/>
      <c r="PD18" s="305"/>
      <c r="PE18" s="305"/>
      <c r="PF18" s="305"/>
      <c r="PG18" s="305"/>
      <c r="PH18" s="305"/>
      <c r="PI18" s="305"/>
      <c r="PJ18" s="305"/>
      <c r="PK18" s="305"/>
      <c r="PL18" s="305"/>
      <c r="PM18" s="305"/>
      <c r="PN18" s="305"/>
      <c r="PO18" s="305"/>
      <c r="PP18" s="305"/>
      <c r="PQ18" s="305"/>
      <c r="PR18" s="305"/>
      <c r="PS18" s="305"/>
      <c r="PT18" s="305"/>
      <c r="PU18" s="305"/>
      <c r="PV18" s="305"/>
    </row>
    <row r="19" spans="1:438" x14ac:dyDescent="0.45">
      <c r="A19" s="48"/>
      <c r="B19" s="79"/>
      <c r="C19" s="253"/>
      <c r="D19" s="79"/>
      <c r="E19" s="48"/>
      <c r="F19" s="48"/>
      <c r="K19" s="48"/>
      <c r="L19" s="48"/>
      <c r="M19" s="48"/>
      <c r="N19" s="48"/>
      <c r="O19" s="48"/>
      <c r="P19" s="48"/>
      <c r="Q19" s="48"/>
      <c r="R19" s="48"/>
      <c r="S19" s="48"/>
      <c r="T19" s="48"/>
      <c r="U19" s="48"/>
      <c r="V19" s="295">
        <v>0.15</v>
      </c>
      <c r="W19" s="296">
        <f t="shared" si="24"/>
        <v>94.336762441461858</v>
      </c>
      <c r="X19" s="295">
        <v>0.65</v>
      </c>
      <c r="Y19" s="296">
        <f t="shared" si="25"/>
        <v>140.33031791219355</v>
      </c>
      <c r="AA19" s="48"/>
      <c r="AB19" s="48"/>
      <c r="AC19" s="48"/>
      <c r="AD19" s="48"/>
      <c r="AE19" s="48"/>
      <c r="AF19" s="48"/>
      <c r="AG19" s="48"/>
      <c r="AH19" s="15"/>
      <c r="AI19" s="15"/>
      <c r="AJ19" s="15"/>
      <c r="ID19" s="305"/>
      <c r="IE19" s="305"/>
      <c r="IF19" s="305"/>
      <c r="IG19" s="305"/>
      <c r="IH19" s="305"/>
      <c r="II19" s="305"/>
      <c r="IJ19" s="305"/>
      <c r="IK19" s="305"/>
      <c r="IL19" s="305"/>
      <c r="IM19" s="305"/>
      <c r="IN19" s="305"/>
      <c r="IO19" s="305"/>
      <c r="IP19" s="305"/>
      <c r="IQ19" s="305"/>
      <c r="IR19" s="305"/>
      <c r="IS19" s="305"/>
      <c r="IT19" s="305"/>
      <c r="IU19" s="305"/>
      <c r="IV19" s="305"/>
      <c r="IW19" s="305"/>
      <c r="IX19" s="305"/>
      <c r="IY19" s="305"/>
      <c r="IZ19" s="305"/>
      <c r="JA19" s="305"/>
      <c r="JB19" s="305"/>
      <c r="JC19" s="305"/>
      <c r="JD19" s="305"/>
      <c r="JE19" s="305"/>
      <c r="JF19" s="305"/>
      <c r="JG19" s="305"/>
      <c r="JH19" s="305"/>
      <c r="JI19" s="305"/>
      <c r="JJ19" s="305"/>
      <c r="JK19" s="305"/>
      <c r="JL19" s="305"/>
      <c r="JM19" s="305"/>
      <c r="JN19" s="305"/>
      <c r="JO19" s="305"/>
      <c r="JP19" s="305"/>
      <c r="JQ19" s="305"/>
      <c r="JR19" s="305"/>
      <c r="JS19" s="305"/>
      <c r="JT19" s="305"/>
      <c r="JU19" s="305"/>
      <c r="JV19" s="305"/>
      <c r="JW19" s="305"/>
      <c r="JX19" s="305"/>
      <c r="JY19" s="305"/>
      <c r="JZ19" s="305"/>
      <c r="KA19" s="305"/>
      <c r="KB19" s="305"/>
      <c r="KC19" s="305"/>
      <c r="KD19" s="305"/>
      <c r="KE19" s="305"/>
      <c r="KF19" s="305"/>
      <c r="KG19" s="305"/>
      <c r="KH19" s="305"/>
      <c r="KI19" s="305"/>
      <c r="KJ19" s="305"/>
      <c r="KK19" s="305"/>
      <c r="KL19" s="305"/>
      <c r="KM19" s="305"/>
      <c r="KN19" s="305"/>
      <c r="KO19" s="305"/>
      <c r="KP19" s="305"/>
      <c r="KQ19" s="305"/>
      <c r="KR19" s="305"/>
      <c r="KS19" s="305"/>
      <c r="KT19" s="305"/>
      <c r="KU19" s="305"/>
      <c r="KV19" s="305"/>
      <c r="KW19" s="305"/>
      <c r="KX19" s="305"/>
      <c r="KY19" s="305"/>
      <c r="KZ19" s="305"/>
      <c r="LA19" s="305"/>
      <c r="LB19" s="305"/>
      <c r="LC19" s="305"/>
      <c r="LD19" s="305"/>
      <c r="LE19" s="305"/>
      <c r="LF19" s="305"/>
      <c r="LG19" s="305"/>
      <c r="LH19" s="305"/>
      <c r="LI19" s="305"/>
      <c r="LJ19" s="305"/>
      <c r="LK19" s="305"/>
      <c r="LL19" s="305"/>
      <c r="LM19" s="305"/>
      <c r="LN19" s="305"/>
      <c r="LO19" s="305"/>
      <c r="LP19" s="305"/>
      <c r="LQ19" s="305"/>
      <c r="LR19" s="305"/>
      <c r="LS19" s="305"/>
      <c r="LT19" s="305"/>
      <c r="LU19" s="305"/>
      <c r="LV19" s="305"/>
      <c r="LW19" s="305"/>
      <c r="LX19" s="305"/>
      <c r="LY19" s="305"/>
      <c r="LZ19" s="305"/>
      <c r="MA19" s="305"/>
      <c r="MB19" s="305"/>
      <c r="MC19" s="305"/>
      <c r="MD19" s="305"/>
      <c r="ME19" s="305"/>
      <c r="MF19" s="305"/>
      <c r="MG19" s="305"/>
      <c r="MH19" s="305"/>
      <c r="MI19" s="305"/>
      <c r="MJ19" s="305"/>
      <c r="MK19" s="305"/>
      <c r="ML19" s="305"/>
      <c r="MM19" s="305"/>
      <c r="MN19" s="305"/>
      <c r="MO19" s="305"/>
      <c r="MP19" s="305"/>
      <c r="MQ19" s="305"/>
      <c r="MR19" s="305"/>
      <c r="MS19" s="305"/>
      <c r="MT19" s="305"/>
      <c r="MU19" s="305"/>
      <c r="MV19" s="305"/>
      <c r="MW19" s="305"/>
      <c r="MX19" s="305"/>
      <c r="MY19" s="305"/>
      <c r="MZ19" s="305"/>
      <c r="NA19" s="305"/>
      <c r="NB19" s="305"/>
      <c r="NC19" s="305"/>
      <c r="ND19" s="305"/>
      <c r="NE19" s="305"/>
      <c r="NF19" s="305"/>
      <c r="NG19" s="305"/>
      <c r="NH19" s="305"/>
      <c r="NI19" s="305"/>
      <c r="NJ19" s="305"/>
      <c r="NK19" s="305"/>
      <c r="NL19" s="305"/>
      <c r="NM19" s="305"/>
      <c r="NN19" s="305"/>
      <c r="NO19" s="305"/>
      <c r="NP19" s="305"/>
      <c r="NQ19" s="305"/>
      <c r="NR19" s="305"/>
      <c r="NS19" s="305"/>
      <c r="NT19" s="305"/>
      <c r="NU19" s="305"/>
      <c r="NV19" s="305"/>
      <c r="NW19" s="305"/>
      <c r="NX19" s="305"/>
      <c r="NY19" s="305"/>
      <c r="NZ19" s="305"/>
      <c r="OA19" s="305"/>
      <c r="OB19" s="305"/>
      <c r="OC19" s="305"/>
      <c r="OD19" s="305"/>
      <c r="OE19" s="305"/>
      <c r="OF19" s="305"/>
      <c r="OG19" s="305"/>
      <c r="OH19" s="305"/>
      <c r="OI19" s="305"/>
      <c r="OJ19" s="305"/>
      <c r="OK19" s="305"/>
      <c r="OL19" s="305"/>
      <c r="OM19" s="305"/>
      <c r="ON19" s="305"/>
      <c r="OO19" s="305"/>
      <c r="OP19" s="305"/>
      <c r="OQ19" s="305"/>
      <c r="OR19" s="305"/>
      <c r="OS19" s="305"/>
      <c r="OT19" s="305"/>
      <c r="OU19" s="305"/>
      <c r="OV19" s="305"/>
      <c r="OW19" s="305"/>
      <c r="OX19" s="305"/>
      <c r="OY19" s="305"/>
      <c r="OZ19" s="305"/>
      <c r="PA19" s="305"/>
      <c r="PB19" s="305"/>
      <c r="PC19" s="305"/>
      <c r="PD19" s="305"/>
      <c r="PE19" s="305"/>
      <c r="PF19" s="305"/>
      <c r="PG19" s="305"/>
      <c r="PH19" s="305"/>
      <c r="PI19" s="305"/>
      <c r="PJ19" s="305"/>
      <c r="PK19" s="305"/>
      <c r="PL19" s="305"/>
      <c r="PM19" s="305"/>
      <c r="PN19" s="305"/>
      <c r="PO19" s="305"/>
      <c r="PP19" s="305"/>
      <c r="PQ19" s="305"/>
      <c r="PR19" s="305"/>
      <c r="PS19" s="305"/>
      <c r="PT19" s="305"/>
      <c r="PU19" s="305"/>
      <c r="PV19" s="305"/>
    </row>
    <row r="20" spans="1:438" x14ac:dyDescent="0.45">
      <c r="A20" s="48"/>
      <c r="B20" s="79"/>
      <c r="C20" s="253" t="s">
        <v>30</v>
      </c>
      <c r="D20" s="258">
        <f>MIN($C$66:$C$10065)</f>
        <v>61.641154995088087</v>
      </c>
      <c r="E20" s="48"/>
      <c r="F20" s="48"/>
      <c r="K20" s="48"/>
      <c r="L20" s="48"/>
      <c r="M20" s="48"/>
      <c r="N20" s="48"/>
      <c r="O20" s="48"/>
      <c r="P20" s="48"/>
      <c r="Q20" s="48"/>
      <c r="R20" s="48"/>
      <c r="S20" s="48"/>
      <c r="T20" s="48"/>
      <c r="U20" s="48"/>
      <c r="V20" s="295">
        <v>0.2</v>
      </c>
      <c r="W20" s="296">
        <f t="shared" si="24"/>
        <v>99.619658476299392</v>
      </c>
      <c r="X20" s="295">
        <v>0.7</v>
      </c>
      <c r="Y20" s="296">
        <f t="shared" si="25"/>
        <v>145.7101169299435</v>
      </c>
      <c r="AA20" s="48"/>
      <c r="AB20" s="48"/>
      <c r="AC20" s="48"/>
      <c r="AD20" s="48"/>
      <c r="AE20" s="48"/>
      <c r="AF20" s="48"/>
      <c r="AG20" s="48"/>
      <c r="AH20" s="15"/>
      <c r="AI20" s="15"/>
      <c r="AJ20" s="15"/>
      <c r="ID20" s="305"/>
      <c r="IE20" s="305"/>
      <c r="IF20" s="305"/>
      <c r="IG20" s="305"/>
      <c r="IH20" s="305"/>
      <c r="II20" s="305"/>
      <c r="IJ20" s="305"/>
      <c r="IK20" s="305"/>
      <c r="IL20" s="305"/>
      <c r="IM20" s="305"/>
      <c r="IN20" s="305"/>
      <c r="IO20" s="305"/>
      <c r="IP20" s="305"/>
      <c r="IQ20" s="305"/>
      <c r="IR20" s="305"/>
      <c r="IS20" s="305"/>
      <c r="IT20" s="305"/>
      <c r="IU20" s="305"/>
      <c r="IV20" s="305"/>
      <c r="IW20" s="305"/>
      <c r="IX20" s="305"/>
      <c r="IY20" s="305"/>
      <c r="IZ20" s="305"/>
      <c r="JA20" s="305"/>
      <c r="JB20" s="305"/>
      <c r="JC20" s="305"/>
      <c r="JD20" s="305"/>
      <c r="JE20" s="305"/>
      <c r="JF20" s="305"/>
      <c r="JG20" s="305"/>
      <c r="JH20" s="305"/>
      <c r="JI20" s="305"/>
      <c r="JJ20" s="305"/>
      <c r="JK20" s="305"/>
      <c r="JL20" s="305"/>
      <c r="JM20" s="305"/>
      <c r="JN20" s="305"/>
      <c r="JO20" s="305"/>
      <c r="JP20" s="305"/>
      <c r="JQ20" s="305"/>
      <c r="JR20" s="305"/>
      <c r="JS20" s="305"/>
      <c r="JT20" s="305"/>
      <c r="JU20" s="305"/>
      <c r="JV20" s="305"/>
      <c r="JW20" s="305"/>
      <c r="JX20" s="305"/>
      <c r="JY20" s="305"/>
      <c r="JZ20" s="305"/>
      <c r="KA20" s="305"/>
      <c r="KB20" s="305"/>
      <c r="KC20" s="305"/>
      <c r="KD20" s="305"/>
      <c r="KE20" s="305"/>
      <c r="KF20" s="305"/>
      <c r="KG20" s="305"/>
      <c r="KH20" s="305"/>
      <c r="KI20" s="305"/>
      <c r="KJ20" s="305"/>
      <c r="KK20" s="305"/>
      <c r="KL20" s="305"/>
      <c r="KM20" s="305"/>
      <c r="KN20" s="305"/>
      <c r="KO20" s="305"/>
      <c r="KP20" s="305"/>
      <c r="KQ20" s="305"/>
      <c r="KR20" s="305"/>
      <c r="KS20" s="305"/>
      <c r="KT20" s="305"/>
      <c r="KU20" s="305"/>
      <c r="KV20" s="305"/>
      <c r="KW20" s="305"/>
      <c r="KX20" s="305"/>
      <c r="KY20" s="305"/>
      <c r="KZ20" s="305"/>
      <c r="LA20" s="305"/>
      <c r="LB20" s="305"/>
      <c r="LC20" s="305"/>
      <c r="LD20" s="305"/>
      <c r="LE20" s="305"/>
      <c r="LF20" s="305"/>
      <c r="LG20" s="305"/>
      <c r="LH20" s="305"/>
      <c r="LI20" s="305"/>
      <c r="LJ20" s="305"/>
      <c r="LK20" s="305"/>
      <c r="LL20" s="305"/>
      <c r="LM20" s="305"/>
      <c r="LN20" s="305"/>
      <c r="LO20" s="305"/>
      <c r="LP20" s="305"/>
      <c r="LQ20" s="305"/>
      <c r="LR20" s="305"/>
      <c r="LS20" s="305"/>
      <c r="LT20" s="305"/>
      <c r="LU20" s="305"/>
      <c r="LV20" s="305"/>
      <c r="LW20" s="305"/>
      <c r="LX20" s="305"/>
      <c r="LY20" s="305"/>
      <c r="LZ20" s="305"/>
      <c r="MA20" s="305"/>
      <c r="MB20" s="305"/>
      <c r="MC20" s="305"/>
      <c r="MD20" s="305"/>
      <c r="ME20" s="305"/>
      <c r="MF20" s="305"/>
      <c r="MG20" s="305"/>
      <c r="MH20" s="305"/>
      <c r="MI20" s="305"/>
      <c r="MJ20" s="305"/>
      <c r="MK20" s="305"/>
      <c r="ML20" s="305"/>
      <c r="MM20" s="305"/>
      <c r="MN20" s="305"/>
      <c r="MO20" s="305"/>
      <c r="MP20" s="305"/>
      <c r="MQ20" s="305"/>
      <c r="MR20" s="305"/>
      <c r="MS20" s="305"/>
      <c r="MT20" s="305"/>
      <c r="MU20" s="305"/>
      <c r="MV20" s="305"/>
      <c r="MW20" s="305"/>
      <c r="MX20" s="305"/>
      <c r="MY20" s="305"/>
      <c r="MZ20" s="305"/>
      <c r="NA20" s="305"/>
      <c r="NB20" s="305"/>
      <c r="NC20" s="305"/>
      <c r="ND20" s="305"/>
      <c r="NE20" s="305"/>
      <c r="NF20" s="305"/>
      <c r="NG20" s="305"/>
      <c r="NH20" s="305"/>
      <c r="NI20" s="305"/>
      <c r="NJ20" s="305"/>
      <c r="NK20" s="305"/>
      <c r="NL20" s="305"/>
      <c r="NM20" s="305"/>
      <c r="NN20" s="305"/>
      <c r="NO20" s="305"/>
      <c r="NP20" s="305"/>
      <c r="NQ20" s="305"/>
      <c r="NR20" s="305"/>
      <c r="NS20" s="305"/>
      <c r="NT20" s="305"/>
      <c r="NU20" s="305"/>
      <c r="NV20" s="305"/>
      <c r="NW20" s="305"/>
      <c r="NX20" s="305"/>
      <c r="NY20" s="305"/>
      <c r="NZ20" s="305"/>
      <c r="OA20" s="305"/>
      <c r="OB20" s="305"/>
      <c r="OC20" s="305"/>
      <c r="OD20" s="305"/>
      <c r="OE20" s="305"/>
      <c r="OF20" s="305"/>
      <c r="OG20" s="305"/>
      <c r="OH20" s="305"/>
      <c r="OI20" s="305"/>
      <c r="OJ20" s="305"/>
      <c r="OK20" s="305"/>
      <c r="OL20" s="305"/>
      <c r="OM20" s="305"/>
      <c r="ON20" s="305"/>
      <c r="OO20" s="305"/>
      <c r="OP20" s="305"/>
      <c r="OQ20" s="305"/>
      <c r="OR20" s="305"/>
      <c r="OS20" s="305"/>
      <c r="OT20" s="305"/>
      <c r="OU20" s="305"/>
      <c r="OV20" s="305"/>
      <c r="OW20" s="305"/>
      <c r="OX20" s="305"/>
      <c r="OY20" s="305"/>
      <c r="OZ20" s="305"/>
      <c r="PA20" s="305"/>
      <c r="PB20" s="305"/>
      <c r="PC20" s="305"/>
      <c r="PD20" s="305"/>
      <c r="PE20" s="305"/>
      <c r="PF20" s="305"/>
      <c r="PG20" s="305"/>
      <c r="PH20" s="305"/>
      <c r="PI20" s="305"/>
      <c r="PJ20" s="305"/>
      <c r="PK20" s="305"/>
      <c r="PL20" s="305"/>
      <c r="PM20" s="305"/>
      <c r="PN20" s="305"/>
      <c r="PO20" s="305"/>
      <c r="PP20" s="305"/>
      <c r="PQ20" s="305"/>
      <c r="PR20" s="305"/>
      <c r="PS20" s="305"/>
      <c r="PT20" s="305"/>
      <c r="PU20" s="305"/>
      <c r="PV20" s="305"/>
    </row>
    <row r="21" spans="1:438" x14ac:dyDescent="0.45">
      <c r="A21" s="48"/>
      <c r="B21" s="48"/>
      <c r="C21" s="253" t="s">
        <v>31</v>
      </c>
      <c r="D21" s="258">
        <f>MAX($C$66:$C$10065)</f>
        <v>229.42605308011233</v>
      </c>
      <c r="E21" s="48"/>
      <c r="F21" s="48"/>
      <c r="K21" s="48"/>
      <c r="L21" s="48"/>
      <c r="M21" s="48"/>
      <c r="N21" s="48"/>
      <c r="O21" s="48"/>
      <c r="P21" s="48"/>
      <c r="Q21" s="48"/>
      <c r="R21" s="48"/>
      <c r="S21" s="48"/>
      <c r="T21" s="48"/>
      <c r="U21" s="48"/>
      <c r="V21" s="295">
        <v>0.25</v>
      </c>
      <c r="W21" s="296">
        <f t="shared" si="24"/>
        <v>104.09699942786337</v>
      </c>
      <c r="X21" s="295">
        <v>0.75</v>
      </c>
      <c r="Y21" s="296">
        <f t="shared" si="25"/>
        <v>151.54996726123326</v>
      </c>
      <c r="AA21" s="48"/>
      <c r="AB21" s="48"/>
      <c r="AC21" s="48"/>
      <c r="AD21" s="48"/>
      <c r="AE21" s="48"/>
      <c r="AF21" s="48"/>
      <c r="AG21" s="48"/>
      <c r="AH21" s="15"/>
      <c r="AI21" s="15"/>
      <c r="AJ21" s="15"/>
      <c r="ID21" s="305"/>
      <c r="IE21" s="305"/>
      <c r="IF21" s="305"/>
      <c r="IG21" s="305"/>
      <c r="IH21" s="305"/>
      <c r="II21" s="305"/>
      <c r="IJ21" s="305"/>
      <c r="IK21" s="305"/>
      <c r="IL21" s="305"/>
      <c r="IM21" s="305"/>
      <c r="IN21" s="305"/>
      <c r="IO21" s="305"/>
      <c r="IP21" s="305"/>
      <c r="IQ21" s="305"/>
      <c r="IR21" s="305"/>
      <c r="IS21" s="305"/>
      <c r="IT21" s="305"/>
      <c r="IU21" s="305"/>
      <c r="IV21" s="305"/>
      <c r="IW21" s="305"/>
      <c r="IX21" s="305"/>
      <c r="IY21" s="305"/>
      <c r="IZ21" s="305"/>
      <c r="JA21" s="305"/>
      <c r="JB21" s="305"/>
      <c r="JC21" s="305"/>
      <c r="JD21" s="305"/>
      <c r="JE21" s="305"/>
      <c r="JF21" s="305"/>
      <c r="JG21" s="305"/>
      <c r="JH21" s="305"/>
      <c r="JI21" s="305"/>
      <c r="JJ21" s="305"/>
      <c r="JK21" s="305"/>
      <c r="JL21" s="305"/>
      <c r="JM21" s="305"/>
      <c r="JN21" s="305"/>
      <c r="JO21" s="305"/>
      <c r="JP21" s="305"/>
      <c r="JQ21" s="305"/>
      <c r="JR21" s="305"/>
      <c r="JS21" s="305"/>
      <c r="JT21" s="305"/>
      <c r="JU21" s="305"/>
      <c r="JV21" s="305"/>
      <c r="JW21" s="305"/>
      <c r="JX21" s="305"/>
      <c r="JY21" s="305"/>
      <c r="JZ21" s="305"/>
      <c r="KA21" s="305"/>
      <c r="KB21" s="305"/>
      <c r="KC21" s="305"/>
      <c r="KD21" s="305"/>
      <c r="KE21" s="305"/>
      <c r="KF21" s="305"/>
      <c r="KG21" s="305"/>
      <c r="KH21" s="305"/>
      <c r="KI21" s="305"/>
      <c r="KJ21" s="305"/>
      <c r="KK21" s="305"/>
      <c r="KL21" s="305"/>
      <c r="KM21" s="305"/>
      <c r="KN21" s="305"/>
      <c r="KO21" s="305"/>
      <c r="KP21" s="305"/>
      <c r="KQ21" s="305"/>
      <c r="KR21" s="305"/>
      <c r="KS21" s="305"/>
      <c r="KT21" s="305"/>
      <c r="KU21" s="305"/>
      <c r="KV21" s="305"/>
      <c r="KW21" s="305"/>
      <c r="KX21" s="305"/>
      <c r="KY21" s="305"/>
      <c r="KZ21" s="305"/>
      <c r="LA21" s="305"/>
      <c r="LB21" s="305"/>
      <c r="LC21" s="305"/>
      <c r="LD21" s="305"/>
      <c r="LE21" s="305"/>
      <c r="LF21" s="305"/>
      <c r="LG21" s="305"/>
      <c r="LH21" s="305"/>
      <c r="LI21" s="305"/>
      <c r="LJ21" s="305"/>
      <c r="LK21" s="305"/>
      <c r="LL21" s="305"/>
      <c r="LM21" s="305"/>
      <c r="LN21" s="305"/>
      <c r="LO21" s="305"/>
      <c r="LP21" s="305"/>
      <c r="LQ21" s="305"/>
      <c r="LR21" s="305"/>
      <c r="LS21" s="305"/>
      <c r="LT21" s="305"/>
      <c r="LU21" s="305"/>
      <c r="LV21" s="305"/>
      <c r="LW21" s="305"/>
      <c r="LX21" s="305"/>
      <c r="LY21" s="305"/>
      <c r="LZ21" s="305"/>
      <c r="MA21" s="305"/>
      <c r="MB21" s="305"/>
      <c r="MC21" s="305"/>
      <c r="MD21" s="305"/>
      <c r="ME21" s="305"/>
      <c r="MF21" s="305"/>
      <c r="MG21" s="305"/>
      <c r="MH21" s="305"/>
      <c r="MI21" s="305"/>
      <c r="MJ21" s="305"/>
      <c r="MK21" s="305"/>
      <c r="ML21" s="305"/>
      <c r="MM21" s="305"/>
      <c r="MN21" s="305"/>
      <c r="MO21" s="305"/>
      <c r="MP21" s="305"/>
      <c r="MQ21" s="305"/>
      <c r="MR21" s="305"/>
      <c r="MS21" s="305"/>
      <c r="MT21" s="305"/>
      <c r="MU21" s="305"/>
      <c r="MV21" s="305"/>
      <c r="MW21" s="305"/>
      <c r="MX21" s="305"/>
      <c r="MY21" s="305"/>
      <c r="MZ21" s="305"/>
      <c r="NA21" s="305"/>
      <c r="NB21" s="305"/>
      <c r="NC21" s="305"/>
      <c r="ND21" s="305"/>
      <c r="NE21" s="305"/>
      <c r="NF21" s="305"/>
      <c r="NG21" s="305"/>
      <c r="NH21" s="305"/>
      <c r="NI21" s="305"/>
      <c r="NJ21" s="305"/>
      <c r="NK21" s="305"/>
      <c r="NL21" s="305"/>
      <c r="NM21" s="305"/>
      <c r="NN21" s="305"/>
      <c r="NO21" s="305"/>
      <c r="NP21" s="305"/>
      <c r="NQ21" s="305"/>
      <c r="NR21" s="305"/>
      <c r="NS21" s="305"/>
      <c r="NT21" s="305"/>
      <c r="NU21" s="305"/>
      <c r="NV21" s="305"/>
      <c r="NW21" s="305"/>
      <c r="NX21" s="305"/>
      <c r="NY21" s="305"/>
      <c r="NZ21" s="305"/>
      <c r="OA21" s="305"/>
      <c r="OB21" s="305"/>
      <c r="OC21" s="305"/>
      <c r="OD21" s="305"/>
      <c r="OE21" s="305"/>
      <c r="OF21" s="305"/>
      <c r="OG21" s="305"/>
      <c r="OH21" s="305"/>
      <c r="OI21" s="305"/>
      <c r="OJ21" s="305"/>
      <c r="OK21" s="305"/>
      <c r="OL21" s="305"/>
      <c r="OM21" s="305"/>
      <c r="ON21" s="305"/>
      <c r="OO21" s="305"/>
      <c r="OP21" s="305"/>
      <c r="OQ21" s="305"/>
      <c r="OR21" s="305"/>
      <c r="OS21" s="305"/>
      <c r="OT21" s="305"/>
      <c r="OU21" s="305"/>
      <c r="OV21" s="305"/>
      <c r="OW21" s="305"/>
      <c r="OX21" s="305"/>
      <c r="OY21" s="305"/>
      <c r="OZ21" s="305"/>
      <c r="PA21" s="305"/>
      <c r="PB21" s="305"/>
      <c r="PC21" s="305"/>
      <c r="PD21" s="305"/>
      <c r="PE21" s="305"/>
      <c r="PF21" s="305"/>
      <c r="PG21" s="305"/>
      <c r="PH21" s="305"/>
      <c r="PI21" s="305"/>
      <c r="PJ21" s="305"/>
      <c r="PK21" s="305"/>
      <c r="PL21" s="305"/>
      <c r="PM21" s="305"/>
      <c r="PN21" s="305"/>
      <c r="PO21" s="305"/>
      <c r="PP21" s="305"/>
      <c r="PQ21" s="305"/>
      <c r="PR21" s="305"/>
      <c r="PS21" s="305"/>
      <c r="PT21" s="305"/>
      <c r="PU21" s="305"/>
      <c r="PV21" s="305"/>
    </row>
    <row r="22" spans="1:438" x14ac:dyDescent="0.45">
      <c r="A22" s="48"/>
      <c r="B22" s="48"/>
      <c r="C22" s="253" t="s">
        <v>34</v>
      </c>
      <c r="D22" s="259">
        <f>IF(ISERR(AVERAGE($C$66:$C$10065)),"",AVERAGE($C$66:$C$10065))</f>
        <v>128.82447423017473</v>
      </c>
      <c r="E22" s="48"/>
      <c r="F22" s="48"/>
      <c r="K22" s="48"/>
      <c r="L22" s="48"/>
      <c r="M22" s="48"/>
      <c r="N22" s="48"/>
      <c r="O22" s="48"/>
      <c r="P22" s="48"/>
      <c r="Q22" s="48"/>
      <c r="R22" s="48"/>
      <c r="S22" s="48"/>
      <c r="T22" s="48"/>
      <c r="U22" s="48"/>
      <c r="V22" s="295">
        <v>0.3</v>
      </c>
      <c r="W22" s="296">
        <f t="shared" si="24"/>
        <v>108.60676757965051</v>
      </c>
      <c r="X22" s="295">
        <v>0.8</v>
      </c>
      <c r="Y22" s="296">
        <f t="shared" si="25"/>
        <v>157.19456995654852</v>
      </c>
      <c r="AA22" s="48"/>
      <c r="AB22" s="48"/>
      <c r="AC22" s="48"/>
      <c r="AD22" s="48"/>
      <c r="AE22" s="48"/>
      <c r="AF22" s="48"/>
      <c r="AG22" s="48"/>
      <c r="AH22" s="15"/>
      <c r="AI22" s="15"/>
      <c r="AJ22" s="15"/>
      <c r="ID22" s="305"/>
      <c r="IE22" s="305"/>
      <c r="IF22" s="305"/>
      <c r="IG22" s="305"/>
      <c r="IH22" s="305"/>
      <c r="II22" s="305"/>
      <c r="IJ22" s="305"/>
      <c r="IK22" s="305"/>
      <c r="IL22" s="305"/>
      <c r="IM22" s="305"/>
      <c r="IN22" s="305"/>
      <c r="IO22" s="305"/>
      <c r="IP22" s="305"/>
      <c r="IQ22" s="305"/>
      <c r="IR22" s="305"/>
      <c r="IS22" s="305"/>
      <c r="IT22" s="305"/>
      <c r="IU22" s="305"/>
      <c r="IV22" s="305"/>
      <c r="IW22" s="305"/>
      <c r="IX22" s="305"/>
      <c r="IY22" s="305"/>
      <c r="IZ22" s="305"/>
      <c r="JA22" s="305"/>
      <c r="JB22" s="305"/>
      <c r="JC22" s="305"/>
      <c r="JD22" s="305"/>
      <c r="JE22" s="305"/>
      <c r="JF22" s="305"/>
      <c r="JG22" s="305"/>
      <c r="JH22" s="305"/>
      <c r="JI22" s="305"/>
      <c r="JJ22" s="305"/>
      <c r="JK22" s="305"/>
      <c r="JL22" s="305"/>
      <c r="JM22" s="305"/>
      <c r="JN22" s="305"/>
      <c r="JO22" s="305"/>
      <c r="JP22" s="305"/>
      <c r="JQ22" s="305"/>
      <c r="JR22" s="305"/>
      <c r="JS22" s="305"/>
      <c r="JT22" s="305"/>
      <c r="JU22" s="305"/>
      <c r="JV22" s="305"/>
      <c r="JW22" s="305"/>
      <c r="JX22" s="305"/>
      <c r="JY22" s="305"/>
      <c r="JZ22" s="305"/>
      <c r="KA22" s="305"/>
      <c r="KB22" s="305"/>
      <c r="KC22" s="305"/>
      <c r="KD22" s="305"/>
      <c r="KE22" s="305"/>
      <c r="KF22" s="305"/>
      <c r="KG22" s="305"/>
      <c r="KH22" s="305"/>
      <c r="KI22" s="305"/>
      <c r="KJ22" s="305"/>
      <c r="KK22" s="305"/>
      <c r="KL22" s="305"/>
      <c r="KM22" s="305"/>
      <c r="KN22" s="305"/>
      <c r="KO22" s="305"/>
      <c r="KP22" s="305"/>
      <c r="KQ22" s="305"/>
      <c r="KR22" s="305"/>
      <c r="KS22" s="305"/>
      <c r="KT22" s="305"/>
      <c r="KU22" s="305"/>
      <c r="KV22" s="305"/>
      <c r="KW22" s="305"/>
      <c r="KX22" s="305"/>
      <c r="KY22" s="305"/>
      <c r="KZ22" s="305"/>
      <c r="LA22" s="305"/>
      <c r="LB22" s="305"/>
      <c r="LC22" s="305"/>
      <c r="LD22" s="305"/>
      <c r="LE22" s="305"/>
      <c r="LF22" s="305"/>
      <c r="LG22" s="305"/>
      <c r="LH22" s="305"/>
      <c r="LI22" s="305"/>
      <c r="LJ22" s="305"/>
      <c r="LK22" s="305"/>
      <c r="LL22" s="305"/>
      <c r="LM22" s="305"/>
      <c r="LN22" s="305"/>
      <c r="LO22" s="305"/>
      <c r="LP22" s="305"/>
      <c r="LQ22" s="305"/>
      <c r="LR22" s="305"/>
      <c r="LS22" s="305"/>
      <c r="LT22" s="305"/>
      <c r="LU22" s="305"/>
      <c r="LV22" s="305"/>
      <c r="LW22" s="305"/>
      <c r="LX22" s="305"/>
      <c r="LY22" s="305"/>
      <c r="LZ22" s="305"/>
      <c r="MA22" s="305"/>
      <c r="MB22" s="305"/>
      <c r="MC22" s="305"/>
      <c r="MD22" s="305"/>
      <c r="ME22" s="305"/>
      <c r="MF22" s="305"/>
      <c r="MG22" s="305"/>
      <c r="MH22" s="305"/>
      <c r="MI22" s="305"/>
      <c r="MJ22" s="305"/>
      <c r="MK22" s="305"/>
      <c r="ML22" s="305"/>
      <c r="MM22" s="305"/>
      <c r="MN22" s="305"/>
      <c r="MO22" s="305"/>
      <c r="MP22" s="305"/>
      <c r="MQ22" s="305"/>
      <c r="MR22" s="305"/>
      <c r="MS22" s="305"/>
      <c r="MT22" s="305"/>
      <c r="MU22" s="305"/>
      <c r="MV22" s="305"/>
      <c r="MW22" s="305"/>
      <c r="MX22" s="305"/>
      <c r="MY22" s="305"/>
      <c r="MZ22" s="305"/>
      <c r="NA22" s="305"/>
      <c r="NB22" s="305"/>
      <c r="NC22" s="305"/>
      <c r="ND22" s="305"/>
      <c r="NE22" s="305"/>
      <c r="NF22" s="305"/>
      <c r="NG22" s="305"/>
      <c r="NH22" s="305"/>
      <c r="NI22" s="305"/>
      <c r="NJ22" s="305"/>
      <c r="NK22" s="305"/>
      <c r="NL22" s="305"/>
      <c r="NM22" s="305"/>
      <c r="NN22" s="305"/>
      <c r="NO22" s="305"/>
      <c r="NP22" s="305"/>
      <c r="NQ22" s="305"/>
      <c r="NR22" s="305"/>
      <c r="NS22" s="305"/>
      <c r="NT22" s="305"/>
      <c r="NU22" s="305"/>
      <c r="NV22" s="305"/>
      <c r="NW22" s="305"/>
      <c r="NX22" s="305"/>
      <c r="NY22" s="305"/>
      <c r="NZ22" s="305"/>
      <c r="OA22" s="305"/>
      <c r="OB22" s="305"/>
      <c r="OC22" s="305"/>
      <c r="OD22" s="305"/>
      <c r="OE22" s="305"/>
      <c r="OF22" s="305"/>
      <c r="OG22" s="305"/>
      <c r="OH22" s="305"/>
      <c r="OI22" s="305"/>
      <c r="OJ22" s="305"/>
      <c r="OK22" s="305"/>
      <c r="OL22" s="305"/>
      <c r="OM22" s="305"/>
      <c r="ON22" s="305"/>
      <c r="OO22" s="305"/>
      <c r="OP22" s="305"/>
      <c r="OQ22" s="305"/>
      <c r="OR22" s="305"/>
      <c r="OS22" s="305"/>
      <c r="OT22" s="305"/>
      <c r="OU22" s="305"/>
      <c r="OV22" s="305"/>
      <c r="OW22" s="305"/>
      <c r="OX22" s="305"/>
      <c r="OY22" s="305"/>
      <c r="OZ22" s="305"/>
      <c r="PA22" s="305"/>
      <c r="PB22" s="305"/>
      <c r="PC22" s="305"/>
      <c r="PD22" s="305"/>
      <c r="PE22" s="305"/>
      <c r="PF22" s="305"/>
      <c r="PG22" s="305"/>
      <c r="PH22" s="305"/>
      <c r="PI22" s="305"/>
      <c r="PJ22" s="305"/>
      <c r="PK22" s="305"/>
      <c r="PL22" s="305"/>
      <c r="PM22" s="305"/>
      <c r="PN22" s="305"/>
      <c r="PO22" s="305"/>
      <c r="PP22" s="305"/>
      <c r="PQ22" s="305"/>
      <c r="PR22" s="305"/>
      <c r="PS22" s="305"/>
      <c r="PT22" s="305"/>
      <c r="PU22" s="305"/>
      <c r="PV22" s="305"/>
    </row>
    <row r="23" spans="1:438" x14ac:dyDescent="0.45">
      <c r="A23" s="48"/>
      <c r="B23" s="48"/>
      <c r="C23" s="253" t="s">
        <v>800</v>
      </c>
      <c r="D23" s="259">
        <f>IF(ISERR(MEDIAN($C$66:$C$10065)),"",MEDIAN($C$66:$C$10065))</f>
        <v>126.52452229186039</v>
      </c>
      <c r="E23" s="48"/>
      <c r="F23" s="48"/>
      <c r="K23" s="48"/>
      <c r="L23" s="48"/>
      <c r="M23" s="48"/>
      <c r="N23" s="48"/>
      <c r="O23" s="48"/>
      <c r="P23" s="48"/>
      <c r="Q23" s="48"/>
      <c r="R23" s="48"/>
      <c r="S23" s="48"/>
      <c r="T23" s="48"/>
      <c r="U23" s="48"/>
      <c r="V23" s="295">
        <v>0.35</v>
      </c>
      <c r="W23" s="296">
        <f t="shared" si="24"/>
        <v>112.80697527690566</v>
      </c>
      <c r="X23" s="295">
        <v>0.85</v>
      </c>
      <c r="Y23" s="296">
        <f t="shared" si="25"/>
        <v>164.03654986756672</v>
      </c>
      <c r="AA23" s="48"/>
      <c r="AB23" s="48"/>
      <c r="AC23" s="48"/>
      <c r="AD23" s="48"/>
      <c r="AE23" s="48"/>
      <c r="AF23" s="48"/>
      <c r="AG23" s="48"/>
      <c r="AH23" s="15"/>
      <c r="AI23" s="15"/>
      <c r="AJ23" s="15"/>
      <c r="ID23" s="305"/>
      <c r="IE23" s="305"/>
      <c r="IF23" s="305"/>
      <c r="IG23" s="305"/>
      <c r="IH23" s="305"/>
      <c r="II23" s="305"/>
      <c r="IJ23" s="305"/>
      <c r="IK23" s="305"/>
      <c r="IL23" s="305"/>
      <c r="IM23" s="305"/>
      <c r="IN23" s="305"/>
      <c r="IO23" s="305"/>
      <c r="IP23" s="305"/>
      <c r="IQ23" s="305"/>
      <c r="IR23" s="305"/>
      <c r="IS23" s="305"/>
      <c r="IT23" s="305"/>
      <c r="IU23" s="305"/>
      <c r="IV23" s="305"/>
      <c r="IW23" s="305"/>
      <c r="IX23" s="305"/>
      <c r="IY23" s="305"/>
      <c r="IZ23" s="305"/>
      <c r="JA23" s="305"/>
      <c r="JB23" s="305"/>
      <c r="JC23" s="305"/>
      <c r="JD23" s="305"/>
      <c r="JE23" s="305"/>
      <c r="JF23" s="305"/>
      <c r="JG23" s="305"/>
      <c r="JH23" s="305"/>
      <c r="JI23" s="305"/>
      <c r="JJ23" s="305"/>
      <c r="JK23" s="305"/>
      <c r="JL23" s="305"/>
      <c r="JM23" s="305"/>
      <c r="JN23" s="305"/>
      <c r="JO23" s="305"/>
      <c r="JP23" s="305"/>
      <c r="JQ23" s="305"/>
      <c r="JR23" s="305"/>
      <c r="JS23" s="305"/>
      <c r="JT23" s="305"/>
      <c r="JU23" s="305"/>
      <c r="JV23" s="305"/>
      <c r="JW23" s="305"/>
      <c r="JX23" s="305"/>
      <c r="JY23" s="305"/>
      <c r="JZ23" s="305"/>
      <c r="KA23" s="305"/>
      <c r="KB23" s="305"/>
      <c r="KC23" s="305"/>
      <c r="KD23" s="305"/>
      <c r="KE23" s="305"/>
      <c r="KF23" s="305"/>
      <c r="KG23" s="305"/>
      <c r="KH23" s="305"/>
      <c r="KI23" s="305"/>
      <c r="KJ23" s="305"/>
      <c r="KK23" s="305"/>
      <c r="KL23" s="305"/>
      <c r="KM23" s="305"/>
      <c r="KN23" s="305"/>
      <c r="KO23" s="305"/>
      <c r="KP23" s="305"/>
      <c r="KQ23" s="305"/>
      <c r="KR23" s="305"/>
      <c r="KS23" s="305"/>
      <c r="KT23" s="305"/>
      <c r="KU23" s="305"/>
      <c r="KV23" s="305"/>
      <c r="KW23" s="305"/>
      <c r="KX23" s="305"/>
      <c r="KY23" s="305"/>
      <c r="KZ23" s="305"/>
      <c r="LA23" s="305"/>
      <c r="LB23" s="305"/>
      <c r="LC23" s="305"/>
      <c r="LD23" s="305"/>
      <c r="LE23" s="305"/>
      <c r="LF23" s="305"/>
      <c r="LG23" s="305"/>
      <c r="LH23" s="305"/>
      <c r="LI23" s="305"/>
      <c r="LJ23" s="305"/>
      <c r="LK23" s="305"/>
      <c r="LL23" s="305"/>
      <c r="LM23" s="305"/>
      <c r="LN23" s="305"/>
      <c r="LO23" s="305"/>
      <c r="LP23" s="305"/>
      <c r="LQ23" s="305"/>
      <c r="LR23" s="305"/>
      <c r="LS23" s="305"/>
      <c r="LT23" s="305"/>
      <c r="LU23" s="305"/>
      <c r="LV23" s="305"/>
      <c r="LW23" s="305"/>
      <c r="LX23" s="305"/>
      <c r="LY23" s="305"/>
      <c r="LZ23" s="305"/>
      <c r="MA23" s="305"/>
      <c r="MB23" s="305"/>
      <c r="MC23" s="305"/>
      <c r="MD23" s="305"/>
      <c r="ME23" s="305"/>
      <c r="MF23" s="305"/>
      <c r="MG23" s="305"/>
      <c r="MH23" s="305"/>
      <c r="MI23" s="305"/>
      <c r="MJ23" s="305"/>
      <c r="MK23" s="305"/>
      <c r="ML23" s="305"/>
      <c r="MM23" s="305"/>
      <c r="MN23" s="305"/>
      <c r="MO23" s="305"/>
      <c r="MP23" s="305"/>
      <c r="MQ23" s="305"/>
      <c r="MR23" s="305"/>
      <c r="MS23" s="305"/>
      <c r="MT23" s="305"/>
      <c r="MU23" s="305"/>
      <c r="MV23" s="305"/>
      <c r="MW23" s="305"/>
      <c r="MX23" s="305"/>
      <c r="MY23" s="305"/>
      <c r="MZ23" s="305"/>
      <c r="NA23" s="305"/>
      <c r="NB23" s="305"/>
      <c r="NC23" s="305"/>
      <c r="ND23" s="305"/>
      <c r="NE23" s="305"/>
      <c r="NF23" s="305"/>
      <c r="NG23" s="305"/>
      <c r="NH23" s="305"/>
      <c r="NI23" s="305"/>
      <c r="NJ23" s="305"/>
      <c r="NK23" s="305"/>
      <c r="NL23" s="305"/>
      <c r="NM23" s="305"/>
      <c r="NN23" s="305"/>
      <c r="NO23" s="305"/>
      <c r="NP23" s="305"/>
      <c r="NQ23" s="305"/>
      <c r="NR23" s="305"/>
      <c r="NS23" s="305"/>
      <c r="NT23" s="305"/>
      <c r="NU23" s="305"/>
      <c r="NV23" s="305"/>
      <c r="NW23" s="305"/>
      <c r="NX23" s="305"/>
      <c r="NY23" s="305"/>
      <c r="NZ23" s="305"/>
      <c r="OA23" s="305"/>
      <c r="OB23" s="305"/>
      <c r="OC23" s="305"/>
      <c r="OD23" s="305"/>
      <c r="OE23" s="305"/>
      <c r="OF23" s="305"/>
      <c r="OG23" s="305"/>
      <c r="OH23" s="305"/>
      <c r="OI23" s="305"/>
      <c r="OJ23" s="305"/>
      <c r="OK23" s="305"/>
      <c r="OL23" s="305"/>
      <c r="OM23" s="305"/>
      <c r="ON23" s="305"/>
      <c r="OO23" s="305"/>
      <c r="OP23" s="305"/>
      <c r="OQ23" s="305"/>
      <c r="OR23" s="305"/>
      <c r="OS23" s="305"/>
      <c r="OT23" s="305"/>
      <c r="OU23" s="305"/>
      <c r="OV23" s="305"/>
      <c r="OW23" s="305"/>
      <c r="OX23" s="305"/>
      <c r="OY23" s="305"/>
      <c r="OZ23" s="305"/>
      <c r="PA23" s="305"/>
      <c r="PB23" s="305"/>
      <c r="PC23" s="305"/>
      <c r="PD23" s="305"/>
      <c r="PE23" s="305"/>
      <c r="PF23" s="305"/>
      <c r="PG23" s="305"/>
      <c r="PH23" s="305"/>
      <c r="PI23" s="305"/>
      <c r="PJ23" s="305"/>
      <c r="PK23" s="305"/>
      <c r="PL23" s="305"/>
      <c r="PM23" s="305"/>
      <c r="PN23" s="305"/>
      <c r="PO23" s="305"/>
      <c r="PP23" s="305"/>
      <c r="PQ23" s="305"/>
      <c r="PR23" s="305"/>
      <c r="PS23" s="305"/>
      <c r="PT23" s="305"/>
      <c r="PU23" s="305"/>
      <c r="PV23" s="305"/>
    </row>
    <row r="24" spans="1:438" x14ac:dyDescent="0.45">
      <c r="A24" s="48"/>
      <c r="B24" s="48"/>
      <c r="C24" s="253" t="s">
        <v>799</v>
      </c>
      <c r="D24" s="290" cm="1">
        <f t="array" ref="D24">IF(ISERR(_xlfn.MODE.SNGL(ROUND($C$66:$C$10065,0))),"",_xlfn.MODE.SNGL(ROUND($C$66:$C$10065,0)))</f>
        <v>112</v>
      </c>
      <c r="E24" s="48"/>
      <c r="F24" s="48"/>
      <c r="K24" s="48"/>
      <c r="L24" s="48"/>
      <c r="M24" s="48"/>
      <c r="N24" s="48"/>
      <c r="O24" s="48"/>
      <c r="P24" s="48"/>
      <c r="Q24" s="48"/>
      <c r="R24" s="48"/>
      <c r="S24" s="48"/>
      <c r="T24" s="48"/>
      <c r="U24" s="48"/>
      <c r="V24" s="295">
        <v>0.4</v>
      </c>
      <c r="W24" s="296">
        <f t="shared" si="24"/>
        <v>117.44613548481324</v>
      </c>
      <c r="X24" s="295">
        <v>0.9</v>
      </c>
      <c r="Y24" s="296">
        <f t="shared" si="25"/>
        <v>172.65227168136946</v>
      </c>
      <c r="AA24" s="48"/>
      <c r="AB24" s="48"/>
      <c r="AC24" s="48"/>
      <c r="AD24" s="48"/>
      <c r="AE24" s="48"/>
      <c r="AF24" s="48"/>
      <c r="AG24" s="48"/>
      <c r="AH24" s="15"/>
      <c r="AI24" s="15"/>
      <c r="AJ24" s="15"/>
      <c r="ID24" s="305"/>
      <c r="IE24" s="305"/>
      <c r="IF24" s="305"/>
      <c r="IG24" s="305"/>
      <c r="IH24" s="305"/>
      <c r="II24" s="305"/>
      <c r="IJ24" s="305"/>
      <c r="IK24" s="305"/>
      <c r="IL24" s="305"/>
      <c r="IM24" s="305"/>
      <c r="IN24" s="305"/>
      <c r="IO24" s="305"/>
      <c r="IP24" s="305"/>
      <c r="IQ24" s="305"/>
      <c r="IR24" s="305"/>
      <c r="IS24" s="305"/>
      <c r="IT24" s="305"/>
      <c r="IU24" s="305"/>
      <c r="IV24" s="305"/>
      <c r="IW24" s="305"/>
      <c r="IX24" s="305"/>
      <c r="IY24" s="305"/>
      <c r="IZ24" s="305"/>
      <c r="JA24" s="305"/>
      <c r="JB24" s="305"/>
      <c r="JC24" s="305"/>
      <c r="JD24" s="305"/>
      <c r="JE24" s="305"/>
      <c r="JF24" s="305"/>
      <c r="JG24" s="305"/>
      <c r="JH24" s="305"/>
      <c r="JI24" s="305"/>
      <c r="JJ24" s="305"/>
      <c r="JK24" s="305"/>
      <c r="JL24" s="305"/>
      <c r="JM24" s="305"/>
      <c r="JN24" s="305"/>
      <c r="JO24" s="305"/>
      <c r="JP24" s="305"/>
      <c r="JQ24" s="305"/>
      <c r="JR24" s="305"/>
      <c r="JS24" s="305"/>
      <c r="JT24" s="305"/>
      <c r="JU24" s="305"/>
      <c r="JV24" s="305"/>
      <c r="JW24" s="305"/>
      <c r="JX24" s="305"/>
      <c r="JY24" s="305"/>
      <c r="JZ24" s="305"/>
      <c r="KA24" s="305"/>
      <c r="KB24" s="305"/>
      <c r="KC24" s="305"/>
      <c r="KD24" s="305"/>
      <c r="KE24" s="305"/>
      <c r="KF24" s="305"/>
      <c r="KG24" s="305"/>
      <c r="KH24" s="305"/>
      <c r="KI24" s="305"/>
      <c r="KJ24" s="305"/>
      <c r="KK24" s="305"/>
      <c r="KL24" s="305"/>
      <c r="KM24" s="305"/>
      <c r="KN24" s="305"/>
      <c r="KO24" s="305"/>
      <c r="KP24" s="305"/>
      <c r="KQ24" s="305"/>
      <c r="KR24" s="305"/>
      <c r="KS24" s="305"/>
      <c r="KT24" s="305"/>
      <c r="KU24" s="305"/>
      <c r="KV24" s="305"/>
      <c r="KW24" s="305"/>
      <c r="KX24" s="305"/>
      <c r="KY24" s="305"/>
      <c r="KZ24" s="305"/>
      <c r="LA24" s="305"/>
      <c r="LB24" s="305"/>
      <c r="LC24" s="305"/>
      <c r="LD24" s="305"/>
      <c r="LE24" s="305"/>
      <c r="LF24" s="305"/>
      <c r="LG24" s="305"/>
      <c r="LH24" s="305"/>
      <c r="LI24" s="305"/>
      <c r="LJ24" s="305"/>
      <c r="LK24" s="305"/>
      <c r="LL24" s="305"/>
      <c r="LM24" s="305"/>
      <c r="LN24" s="305"/>
      <c r="LO24" s="305"/>
      <c r="LP24" s="305"/>
      <c r="LQ24" s="305"/>
      <c r="LR24" s="305"/>
      <c r="LS24" s="305"/>
      <c r="LT24" s="305"/>
      <c r="LU24" s="305"/>
      <c r="LV24" s="305"/>
      <c r="LW24" s="305"/>
      <c r="LX24" s="305"/>
      <c r="LY24" s="305"/>
      <c r="LZ24" s="305"/>
      <c r="MA24" s="305"/>
      <c r="MB24" s="305"/>
      <c r="MC24" s="305"/>
      <c r="MD24" s="305"/>
      <c r="ME24" s="305"/>
      <c r="MF24" s="305"/>
      <c r="MG24" s="305"/>
      <c r="MH24" s="305"/>
      <c r="MI24" s="305"/>
      <c r="MJ24" s="305"/>
      <c r="MK24" s="305"/>
      <c r="ML24" s="305"/>
      <c r="MM24" s="305"/>
      <c r="MN24" s="305"/>
      <c r="MO24" s="305"/>
      <c r="MP24" s="305"/>
      <c r="MQ24" s="305"/>
      <c r="MR24" s="305"/>
      <c r="MS24" s="305"/>
      <c r="MT24" s="305"/>
      <c r="MU24" s="305"/>
      <c r="MV24" s="305"/>
      <c r="MW24" s="305"/>
      <c r="MX24" s="305"/>
      <c r="MY24" s="305"/>
      <c r="MZ24" s="305"/>
      <c r="NA24" s="305"/>
      <c r="NB24" s="305"/>
      <c r="NC24" s="305"/>
      <c r="ND24" s="305"/>
      <c r="NE24" s="305"/>
      <c r="NF24" s="305"/>
      <c r="NG24" s="305"/>
      <c r="NH24" s="305"/>
      <c r="NI24" s="305"/>
      <c r="NJ24" s="305"/>
      <c r="NK24" s="305"/>
      <c r="NL24" s="305"/>
      <c r="NM24" s="305"/>
      <c r="NN24" s="305"/>
      <c r="NO24" s="305"/>
      <c r="NP24" s="305"/>
      <c r="NQ24" s="305"/>
      <c r="NR24" s="305"/>
      <c r="NS24" s="305"/>
      <c r="NT24" s="305"/>
      <c r="NU24" s="305"/>
      <c r="NV24" s="305"/>
      <c r="NW24" s="305"/>
      <c r="NX24" s="305"/>
      <c r="NY24" s="305"/>
      <c r="NZ24" s="305"/>
      <c r="OA24" s="305"/>
      <c r="OB24" s="305"/>
      <c r="OC24" s="305"/>
      <c r="OD24" s="305"/>
      <c r="OE24" s="305"/>
      <c r="OF24" s="305"/>
      <c r="OG24" s="305"/>
      <c r="OH24" s="305"/>
      <c r="OI24" s="305"/>
      <c r="OJ24" s="305"/>
      <c r="OK24" s="305"/>
      <c r="OL24" s="305"/>
      <c r="OM24" s="305"/>
      <c r="ON24" s="305"/>
      <c r="OO24" s="305"/>
      <c r="OP24" s="305"/>
      <c r="OQ24" s="305"/>
      <c r="OR24" s="305"/>
      <c r="OS24" s="305"/>
      <c r="OT24" s="305"/>
      <c r="OU24" s="305"/>
      <c r="OV24" s="305"/>
      <c r="OW24" s="305"/>
      <c r="OX24" s="305"/>
      <c r="OY24" s="305"/>
      <c r="OZ24" s="305"/>
      <c r="PA24" s="305"/>
      <c r="PB24" s="305"/>
      <c r="PC24" s="305"/>
      <c r="PD24" s="305"/>
      <c r="PE24" s="305"/>
      <c r="PF24" s="305"/>
      <c r="PG24" s="305"/>
      <c r="PH24" s="305"/>
      <c r="PI24" s="305"/>
      <c r="PJ24" s="305"/>
      <c r="PK24" s="305"/>
      <c r="PL24" s="305"/>
      <c r="PM24" s="305"/>
      <c r="PN24" s="305"/>
      <c r="PO24" s="305"/>
      <c r="PP24" s="305"/>
      <c r="PQ24" s="305"/>
      <c r="PR24" s="305"/>
      <c r="PS24" s="305"/>
      <c r="PT24" s="305"/>
      <c r="PU24" s="305"/>
      <c r="PV24" s="305"/>
    </row>
    <row r="25" spans="1:438" x14ac:dyDescent="0.45">
      <c r="A25" s="48"/>
      <c r="B25" s="48"/>
      <c r="C25" s="253" t="s">
        <v>798</v>
      </c>
      <c r="D25" s="259">
        <f>IF(ISERR(_xlfn.STDEV.P($C$66:$C$10065)),"",_xlfn.STDEV.P($C$66:$C$10065))</f>
        <v>31.976811019807453</v>
      </c>
      <c r="E25" s="48"/>
      <c r="F25" s="48"/>
      <c r="K25" s="48"/>
      <c r="L25" s="48"/>
      <c r="M25" s="48"/>
      <c r="N25" s="48"/>
      <c r="O25" s="48"/>
      <c r="P25" s="48"/>
      <c r="Q25" s="48"/>
      <c r="R25" s="48"/>
      <c r="S25" s="48"/>
      <c r="T25" s="48"/>
      <c r="U25" s="48"/>
      <c r="V25" s="295">
        <v>0.45</v>
      </c>
      <c r="W25" s="296">
        <f t="shared" si="24"/>
        <v>121.99350279483254</v>
      </c>
      <c r="X25" s="295">
        <v>0.95</v>
      </c>
      <c r="Y25" s="296">
        <f t="shared" si="25"/>
        <v>185.19628500120808</v>
      </c>
      <c r="AA25" s="48"/>
      <c r="AB25" s="48"/>
      <c r="AC25" s="48"/>
      <c r="AD25" s="48"/>
      <c r="AE25" s="48"/>
      <c r="AF25" s="48"/>
      <c r="AG25" s="48"/>
      <c r="AH25" s="15"/>
      <c r="AI25" s="15"/>
      <c r="AJ25" s="15"/>
      <c r="ID25" s="305"/>
      <c r="IE25" s="305"/>
      <c r="IF25" s="305"/>
      <c r="IG25" s="305"/>
      <c r="IH25" s="305"/>
      <c r="II25" s="305"/>
      <c r="IJ25" s="305"/>
      <c r="IK25" s="305"/>
      <c r="IL25" s="305"/>
      <c r="IM25" s="305"/>
      <c r="IN25" s="305"/>
      <c r="IO25" s="305"/>
      <c r="IP25" s="305"/>
      <c r="IQ25" s="305"/>
      <c r="IR25" s="305"/>
      <c r="IS25" s="305"/>
      <c r="IT25" s="305"/>
      <c r="IU25" s="305"/>
      <c r="IV25" s="305"/>
      <c r="IW25" s="305"/>
      <c r="IX25" s="305"/>
      <c r="IY25" s="305"/>
      <c r="IZ25" s="305"/>
      <c r="JA25" s="305"/>
      <c r="JB25" s="305"/>
      <c r="JC25" s="305"/>
      <c r="JD25" s="305"/>
      <c r="JE25" s="305"/>
      <c r="JF25" s="305"/>
      <c r="JG25" s="305"/>
      <c r="JH25" s="305"/>
      <c r="JI25" s="305"/>
      <c r="JJ25" s="305"/>
      <c r="JK25" s="305"/>
      <c r="JL25" s="305"/>
      <c r="JM25" s="305"/>
      <c r="JN25" s="305"/>
      <c r="JO25" s="305"/>
      <c r="JP25" s="305"/>
      <c r="JQ25" s="305"/>
      <c r="JR25" s="305"/>
      <c r="JS25" s="305"/>
      <c r="JT25" s="305"/>
      <c r="JU25" s="305"/>
      <c r="JV25" s="305"/>
      <c r="JW25" s="305"/>
      <c r="JX25" s="305"/>
      <c r="JY25" s="305"/>
      <c r="JZ25" s="305"/>
      <c r="KA25" s="305"/>
      <c r="KB25" s="305"/>
      <c r="KC25" s="305"/>
      <c r="KD25" s="305"/>
      <c r="KE25" s="305"/>
      <c r="KF25" s="305"/>
      <c r="KG25" s="305"/>
      <c r="KH25" s="305"/>
      <c r="KI25" s="305"/>
      <c r="KJ25" s="305"/>
      <c r="KK25" s="305"/>
      <c r="KL25" s="305"/>
      <c r="KM25" s="305"/>
      <c r="KN25" s="305"/>
      <c r="KO25" s="305"/>
      <c r="KP25" s="305"/>
      <c r="KQ25" s="305"/>
      <c r="KR25" s="305"/>
      <c r="KS25" s="305"/>
      <c r="KT25" s="305"/>
      <c r="KU25" s="305"/>
      <c r="KV25" s="305"/>
      <c r="KW25" s="305"/>
      <c r="KX25" s="305"/>
      <c r="KY25" s="305"/>
      <c r="KZ25" s="305"/>
      <c r="LA25" s="305"/>
      <c r="LB25" s="305"/>
      <c r="LC25" s="305"/>
      <c r="LD25" s="305"/>
      <c r="LE25" s="305"/>
      <c r="LF25" s="305"/>
      <c r="LG25" s="305"/>
      <c r="LH25" s="305"/>
      <c r="LI25" s="305"/>
      <c r="LJ25" s="305"/>
      <c r="LK25" s="305"/>
      <c r="LL25" s="305"/>
      <c r="LM25" s="305"/>
      <c r="LN25" s="305"/>
      <c r="LO25" s="305"/>
      <c r="LP25" s="305"/>
      <c r="LQ25" s="305"/>
      <c r="LR25" s="305"/>
      <c r="LS25" s="305"/>
      <c r="LT25" s="305"/>
      <c r="LU25" s="305"/>
      <c r="LV25" s="305"/>
      <c r="LW25" s="305"/>
      <c r="LX25" s="305"/>
      <c r="LY25" s="305"/>
      <c r="LZ25" s="305"/>
      <c r="MA25" s="305"/>
      <c r="MB25" s="305"/>
      <c r="MC25" s="305"/>
      <c r="MD25" s="305"/>
      <c r="ME25" s="305"/>
      <c r="MF25" s="305"/>
      <c r="MG25" s="305"/>
      <c r="MH25" s="305"/>
      <c r="MI25" s="305"/>
      <c r="MJ25" s="305"/>
      <c r="MK25" s="305"/>
      <c r="ML25" s="305"/>
      <c r="MM25" s="305"/>
      <c r="MN25" s="305"/>
      <c r="MO25" s="305"/>
      <c r="MP25" s="305"/>
      <c r="MQ25" s="305"/>
      <c r="MR25" s="305"/>
      <c r="MS25" s="305"/>
      <c r="MT25" s="305"/>
      <c r="MU25" s="305"/>
      <c r="MV25" s="305"/>
      <c r="MW25" s="305"/>
      <c r="MX25" s="305"/>
      <c r="MY25" s="305"/>
      <c r="MZ25" s="305"/>
      <c r="NA25" s="305"/>
      <c r="NB25" s="305"/>
      <c r="NC25" s="305"/>
      <c r="ND25" s="305"/>
      <c r="NE25" s="305"/>
      <c r="NF25" s="305"/>
      <c r="NG25" s="305"/>
      <c r="NH25" s="305"/>
      <c r="NI25" s="305"/>
      <c r="NJ25" s="305"/>
      <c r="NK25" s="305"/>
      <c r="NL25" s="305"/>
      <c r="NM25" s="305"/>
      <c r="NN25" s="305"/>
      <c r="NO25" s="305"/>
      <c r="NP25" s="305"/>
      <c r="NQ25" s="305"/>
      <c r="NR25" s="305"/>
      <c r="NS25" s="305"/>
      <c r="NT25" s="305"/>
      <c r="NU25" s="305"/>
      <c r="NV25" s="305"/>
      <c r="NW25" s="305"/>
      <c r="NX25" s="305"/>
      <c r="NY25" s="305"/>
      <c r="NZ25" s="305"/>
      <c r="OA25" s="305"/>
      <c r="OB25" s="305"/>
      <c r="OC25" s="305"/>
      <c r="OD25" s="305"/>
      <c r="OE25" s="305"/>
      <c r="OF25" s="305"/>
      <c r="OG25" s="305"/>
      <c r="OH25" s="305"/>
      <c r="OI25" s="305"/>
      <c r="OJ25" s="305"/>
      <c r="OK25" s="305"/>
      <c r="OL25" s="305"/>
      <c r="OM25" s="305"/>
      <c r="ON25" s="305"/>
      <c r="OO25" s="305"/>
      <c r="OP25" s="305"/>
      <c r="OQ25" s="305"/>
      <c r="OR25" s="305"/>
      <c r="OS25" s="305"/>
      <c r="OT25" s="305"/>
      <c r="OU25" s="305"/>
      <c r="OV25" s="305"/>
      <c r="OW25" s="305"/>
      <c r="OX25" s="305"/>
      <c r="OY25" s="305"/>
      <c r="OZ25" s="305"/>
      <c r="PA25" s="305"/>
      <c r="PB25" s="305"/>
      <c r="PC25" s="305"/>
      <c r="PD25" s="305"/>
      <c r="PE25" s="305"/>
      <c r="PF25" s="305"/>
      <c r="PG25" s="305"/>
      <c r="PH25" s="305"/>
      <c r="PI25" s="305"/>
      <c r="PJ25" s="305"/>
      <c r="PK25" s="305"/>
      <c r="PL25" s="305"/>
      <c r="PM25" s="305"/>
      <c r="PN25" s="305"/>
      <c r="PO25" s="305"/>
      <c r="PP25" s="305"/>
      <c r="PQ25" s="305"/>
      <c r="PR25" s="305"/>
      <c r="PS25" s="305"/>
      <c r="PT25" s="305"/>
      <c r="PU25" s="305"/>
      <c r="PV25" s="305"/>
    </row>
    <row r="26" spans="1:438" x14ac:dyDescent="0.45">
      <c r="A26" s="48"/>
      <c r="B26" s="48"/>
      <c r="E26" s="48"/>
      <c r="F26" s="48"/>
      <c r="K26" s="48"/>
      <c r="L26" s="48"/>
      <c r="M26" s="48"/>
      <c r="N26" s="48"/>
      <c r="O26" s="48"/>
      <c r="P26" s="48"/>
      <c r="Q26" s="48"/>
      <c r="R26" s="48"/>
      <c r="S26" s="48"/>
      <c r="T26" s="48"/>
      <c r="U26" s="48"/>
      <c r="V26" s="295">
        <v>0.5</v>
      </c>
      <c r="W26" s="296">
        <f t="shared" si="24"/>
        <v>126.52452229186039</v>
      </c>
      <c r="X26" s="295">
        <v>0.99</v>
      </c>
      <c r="Y26" s="296">
        <f t="shared" si="25"/>
        <v>206.49918940919414</v>
      </c>
      <c r="Z26" s="48"/>
      <c r="AA26" s="48"/>
      <c r="AB26" s="48"/>
      <c r="AC26" s="48"/>
      <c r="AD26" s="48"/>
      <c r="AE26" s="48"/>
      <c r="AF26" s="48"/>
      <c r="AG26" s="48"/>
      <c r="AH26" s="15"/>
      <c r="AI26" s="15"/>
      <c r="AJ26" s="15"/>
      <c r="ID26" s="305"/>
      <c r="IE26" s="305"/>
      <c r="IF26" s="305"/>
      <c r="IG26" s="305"/>
      <c r="IH26" s="305"/>
      <c r="II26" s="305"/>
      <c r="IJ26" s="305"/>
      <c r="IK26" s="305"/>
      <c r="IL26" s="305"/>
      <c r="IM26" s="305"/>
      <c r="IN26" s="305"/>
      <c r="IO26" s="305"/>
      <c r="IP26" s="305"/>
      <c r="IQ26" s="305"/>
      <c r="IR26" s="305"/>
      <c r="IS26" s="305"/>
      <c r="IT26" s="305"/>
      <c r="IU26" s="305"/>
      <c r="IV26" s="305"/>
      <c r="IW26" s="305"/>
      <c r="IX26" s="305"/>
      <c r="IY26" s="305"/>
      <c r="IZ26" s="305"/>
      <c r="JA26" s="305"/>
      <c r="JB26" s="305"/>
      <c r="JC26" s="305"/>
      <c r="JD26" s="305"/>
      <c r="JE26" s="305"/>
      <c r="JF26" s="305"/>
      <c r="JG26" s="305"/>
      <c r="JH26" s="305"/>
      <c r="JI26" s="305"/>
      <c r="JJ26" s="305"/>
      <c r="JK26" s="305"/>
      <c r="JL26" s="305"/>
      <c r="JM26" s="305"/>
      <c r="JN26" s="305"/>
      <c r="JO26" s="305"/>
      <c r="JP26" s="305"/>
      <c r="JQ26" s="305"/>
      <c r="JR26" s="305"/>
      <c r="JS26" s="305"/>
      <c r="JT26" s="305"/>
      <c r="JU26" s="305"/>
      <c r="JV26" s="305"/>
      <c r="JW26" s="305"/>
      <c r="JX26" s="305"/>
      <c r="JY26" s="305"/>
      <c r="JZ26" s="305"/>
      <c r="KA26" s="305"/>
      <c r="KB26" s="305"/>
      <c r="KC26" s="305"/>
      <c r="KD26" s="305"/>
      <c r="KE26" s="305"/>
      <c r="KF26" s="305"/>
      <c r="KG26" s="305"/>
      <c r="KH26" s="305"/>
      <c r="KI26" s="305"/>
      <c r="KJ26" s="305"/>
      <c r="KK26" s="305"/>
      <c r="KL26" s="305"/>
      <c r="KM26" s="305"/>
      <c r="KN26" s="305"/>
      <c r="KO26" s="305"/>
      <c r="KP26" s="305"/>
      <c r="KQ26" s="305"/>
      <c r="KR26" s="305"/>
      <c r="KS26" s="305"/>
      <c r="KT26" s="305"/>
      <c r="KU26" s="305"/>
      <c r="KV26" s="305"/>
      <c r="KW26" s="305"/>
      <c r="KX26" s="305"/>
      <c r="KY26" s="305"/>
      <c r="KZ26" s="305"/>
      <c r="LA26" s="305"/>
      <c r="LB26" s="305"/>
      <c r="LC26" s="305"/>
      <c r="LD26" s="305"/>
      <c r="LE26" s="305"/>
      <c r="LF26" s="305"/>
      <c r="LG26" s="305"/>
      <c r="LH26" s="305"/>
      <c r="LI26" s="305"/>
      <c r="LJ26" s="305"/>
      <c r="LK26" s="305"/>
      <c r="LL26" s="305"/>
      <c r="LM26" s="305"/>
      <c r="LN26" s="305"/>
      <c r="LO26" s="305"/>
      <c r="LP26" s="305"/>
      <c r="LQ26" s="305"/>
      <c r="LR26" s="305"/>
      <c r="LS26" s="305"/>
      <c r="LT26" s="305"/>
      <c r="LU26" s="305"/>
      <c r="LV26" s="305"/>
      <c r="LW26" s="305"/>
      <c r="LX26" s="305"/>
      <c r="LY26" s="305"/>
      <c r="LZ26" s="305"/>
      <c r="MA26" s="305"/>
      <c r="MB26" s="305"/>
      <c r="MC26" s="305"/>
      <c r="MD26" s="305"/>
      <c r="ME26" s="305"/>
      <c r="MF26" s="305"/>
      <c r="MG26" s="305"/>
      <c r="MH26" s="305"/>
      <c r="MI26" s="305"/>
      <c r="MJ26" s="305"/>
      <c r="MK26" s="305"/>
      <c r="ML26" s="305"/>
      <c r="MM26" s="305"/>
      <c r="MN26" s="305"/>
      <c r="MO26" s="305"/>
      <c r="MP26" s="305"/>
      <c r="MQ26" s="305"/>
      <c r="MR26" s="305"/>
      <c r="MS26" s="305"/>
      <c r="MT26" s="305"/>
      <c r="MU26" s="305"/>
      <c r="MV26" s="305"/>
      <c r="MW26" s="305"/>
      <c r="MX26" s="305"/>
      <c r="MY26" s="305"/>
      <c r="MZ26" s="305"/>
      <c r="NA26" s="305"/>
      <c r="NB26" s="305"/>
      <c r="NC26" s="305"/>
      <c r="ND26" s="305"/>
      <c r="NE26" s="305"/>
      <c r="NF26" s="305"/>
      <c r="NG26" s="305"/>
      <c r="NH26" s="305"/>
      <c r="NI26" s="305"/>
      <c r="NJ26" s="305"/>
      <c r="NK26" s="305"/>
      <c r="NL26" s="305"/>
      <c r="NM26" s="305"/>
      <c r="NN26" s="305"/>
      <c r="NO26" s="305"/>
      <c r="NP26" s="305"/>
      <c r="NQ26" s="305"/>
      <c r="NR26" s="305"/>
      <c r="NS26" s="305"/>
      <c r="NT26" s="305"/>
      <c r="NU26" s="305"/>
      <c r="NV26" s="305"/>
      <c r="NW26" s="305"/>
      <c r="NX26" s="305"/>
      <c r="NY26" s="305"/>
      <c r="NZ26" s="305"/>
      <c r="OA26" s="305"/>
      <c r="OB26" s="305"/>
      <c r="OC26" s="305"/>
      <c r="OD26" s="305"/>
      <c r="OE26" s="305"/>
      <c r="OF26" s="305"/>
      <c r="OG26" s="305"/>
      <c r="OH26" s="305"/>
      <c r="OI26" s="305"/>
      <c r="OJ26" s="305"/>
      <c r="OK26" s="305"/>
      <c r="OL26" s="305"/>
      <c r="OM26" s="305"/>
      <c r="ON26" s="305"/>
      <c r="OO26" s="305"/>
      <c r="OP26" s="305"/>
      <c r="OQ26" s="305"/>
      <c r="OR26" s="305"/>
      <c r="OS26" s="305"/>
      <c r="OT26" s="305"/>
      <c r="OU26" s="305"/>
      <c r="OV26" s="305"/>
      <c r="OW26" s="305"/>
      <c r="OX26" s="305"/>
      <c r="OY26" s="305"/>
      <c r="OZ26" s="305"/>
      <c r="PA26" s="305"/>
      <c r="PB26" s="305"/>
      <c r="PC26" s="305"/>
      <c r="PD26" s="305"/>
      <c r="PE26" s="305"/>
      <c r="PF26" s="305"/>
      <c r="PG26" s="305"/>
      <c r="PH26" s="305"/>
      <c r="PI26" s="305"/>
      <c r="PJ26" s="305"/>
      <c r="PK26" s="305"/>
      <c r="PL26" s="305"/>
      <c r="PM26" s="305"/>
      <c r="PN26" s="305"/>
      <c r="PO26" s="305"/>
      <c r="PP26" s="305"/>
      <c r="PQ26" s="305"/>
      <c r="PR26" s="305"/>
      <c r="PS26" s="305"/>
      <c r="PT26" s="305"/>
      <c r="PU26" s="305"/>
      <c r="PV26" s="305"/>
    </row>
    <row r="27" spans="1:438" x14ac:dyDescent="0.45">
      <c r="A27" s="48"/>
      <c r="B27" s="48"/>
      <c r="C27" s="48"/>
      <c r="D27" s="48"/>
      <c r="E27" s="48"/>
      <c r="F27" s="48"/>
      <c r="K27" s="48"/>
      <c r="L27" s="48"/>
      <c r="M27" s="48"/>
      <c r="N27" s="48"/>
      <c r="O27" s="48"/>
      <c r="P27" s="48"/>
      <c r="Q27" s="48"/>
      <c r="R27" s="48"/>
      <c r="S27" s="48"/>
      <c r="T27" s="48"/>
      <c r="U27" s="48"/>
      <c r="V27" s="48"/>
      <c r="W27" s="48"/>
      <c r="X27" s="48"/>
      <c r="Y27" s="48"/>
      <c r="Z27" s="48"/>
      <c r="AA27" s="48"/>
      <c r="AB27" s="48"/>
      <c r="AC27" s="48"/>
      <c r="AD27" s="48"/>
      <c r="AE27" s="48"/>
      <c r="AF27" s="48"/>
      <c r="AG27" s="48"/>
      <c r="AH27" s="15"/>
      <c r="AI27" s="15"/>
      <c r="AJ27" s="15"/>
      <c r="ID27" s="305"/>
      <c r="IE27" s="305"/>
      <c r="IF27" s="305"/>
      <c r="IG27" s="305"/>
      <c r="IH27" s="305"/>
      <c r="II27" s="305"/>
      <c r="IJ27" s="305"/>
      <c r="IK27" s="305"/>
      <c r="IL27" s="305"/>
      <c r="IM27" s="305"/>
      <c r="IN27" s="305"/>
      <c r="IO27" s="305"/>
      <c r="IP27" s="305"/>
      <c r="IQ27" s="305"/>
      <c r="IR27" s="305"/>
      <c r="IS27" s="305"/>
      <c r="IT27" s="305"/>
      <c r="IU27" s="305"/>
      <c r="IV27" s="305"/>
      <c r="IW27" s="305"/>
      <c r="IX27" s="305"/>
      <c r="IY27" s="305"/>
      <c r="IZ27" s="305"/>
      <c r="JA27" s="305"/>
      <c r="JB27" s="305"/>
      <c r="JC27" s="305"/>
      <c r="JD27" s="305"/>
      <c r="JE27" s="305"/>
      <c r="JF27" s="305"/>
      <c r="JG27" s="305"/>
      <c r="JH27" s="305"/>
      <c r="JI27" s="305"/>
      <c r="JJ27" s="305"/>
      <c r="JK27" s="305"/>
      <c r="JL27" s="305"/>
      <c r="JM27" s="305"/>
      <c r="JN27" s="305"/>
      <c r="JO27" s="305"/>
      <c r="JP27" s="305"/>
      <c r="JQ27" s="305"/>
      <c r="JR27" s="305"/>
      <c r="JS27" s="305"/>
      <c r="JT27" s="305"/>
      <c r="JU27" s="305"/>
      <c r="JV27" s="305"/>
      <c r="JW27" s="305"/>
      <c r="JX27" s="305"/>
      <c r="JY27" s="305"/>
      <c r="JZ27" s="305"/>
      <c r="KA27" s="305"/>
      <c r="KB27" s="305"/>
      <c r="KC27" s="305"/>
      <c r="KD27" s="305"/>
      <c r="KE27" s="305"/>
      <c r="KF27" s="305"/>
      <c r="KG27" s="305"/>
      <c r="KH27" s="305"/>
      <c r="KI27" s="305"/>
      <c r="KJ27" s="305"/>
      <c r="KK27" s="305"/>
      <c r="KL27" s="305"/>
      <c r="KM27" s="305"/>
      <c r="KN27" s="305"/>
      <c r="KO27" s="305"/>
      <c r="KP27" s="305"/>
      <c r="KQ27" s="305"/>
      <c r="KR27" s="305"/>
      <c r="KS27" s="305"/>
      <c r="KT27" s="305"/>
      <c r="KU27" s="305"/>
      <c r="KV27" s="305"/>
      <c r="KW27" s="305"/>
      <c r="KX27" s="305"/>
      <c r="KY27" s="305"/>
      <c r="KZ27" s="305"/>
      <c r="LA27" s="305"/>
      <c r="LB27" s="305"/>
      <c r="LC27" s="305"/>
      <c r="LD27" s="305"/>
      <c r="LE27" s="305"/>
      <c r="LF27" s="305"/>
      <c r="LG27" s="305"/>
      <c r="LH27" s="305"/>
      <c r="LI27" s="305"/>
      <c r="LJ27" s="305"/>
      <c r="LK27" s="305"/>
      <c r="LL27" s="305"/>
      <c r="LM27" s="305"/>
      <c r="LN27" s="305"/>
      <c r="LO27" s="305"/>
      <c r="LP27" s="305"/>
      <c r="LQ27" s="305"/>
      <c r="LR27" s="305"/>
      <c r="LS27" s="305"/>
      <c r="LT27" s="305"/>
      <c r="LU27" s="305"/>
      <c r="LV27" s="305"/>
      <c r="LW27" s="305"/>
      <c r="LX27" s="305"/>
      <c r="LY27" s="305"/>
      <c r="LZ27" s="305"/>
      <c r="MA27" s="305"/>
      <c r="MB27" s="305"/>
      <c r="MC27" s="305"/>
      <c r="MD27" s="305"/>
      <c r="ME27" s="305"/>
      <c r="MF27" s="305"/>
      <c r="MG27" s="305"/>
      <c r="MH27" s="305"/>
      <c r="MI27" s="305"/>
      <c r="MJ27" s="305"/>
      <c r="MK27" s="305"/>
      <c r="ML27" s="305"/>
      <c r="MM27" s="305"/>
      <c r="MN27" s="305"/>
      <c r="MO27" s="305"/>
      <c r="MP27" s="305"/>
      <c r="MQ27" s="305"/>
      <c r="MR27" s="305"/>
      <c r="MS27" s="305"/>
      <c r="MT27" s="305"/>
      <c r="MU27" s="305"/>
      <c r="MV27" s="305"/>
      <c r="MW27" s="305"/>
      <c r="MX27" s="305"/>
      <c r="MY27" s="305"/>
      <c r="MZ27" s="305"/>
      <c r="NA27" s="305"/>
      <c r="NB27" s="305"/>
      <c r="NC27" s="305"/>
      <c r="ND27" s="305"/>
      <c r="NE27" s="305"/>
      <c r="NF27" s="305"/>
      <c r="NG27" s="305"/>
      <c r="NH27" s="305"/>
      <c r="NI27" s="305"/>
      <c r="NJ27" s="305"/>
      <c r="NK27" s="305"/>
      <c r="NL27" s="305"/>
      <c r="NM27" s="305"/>
      <c r="NN27" s="305"/>
      <c r="NO27" s="305"/>
      <c r="NP27" s="305"/>
      <c r="NQ27" s="305"/>
      <c r="NR27" s="305"/>
      <c r="NS27" s="305"/>
      <c r="NT27" s="305"/>
      <c r="NU27" s="305"/>
      <c r="NV27" s="305"/>
      <c r="NW27" s="305"/>
      <c r="NX27" s="305"/>
      <c r="NY27" s="305"/>
      <c r="NZ27" s="305"/>
      <c r="OA27" s="305"/>
      <c r="OB27" s="305"/>
      <c r="OC27" s="305"/>
      <c r="OD27" s="305"/>
      <c r="OE27" s="305"/>
      <c r="OF27" s="305"/>
      <c r="OG27" s="305"/>
      <c r="OH27" s="305"/>
      <c r="OI27" s="305"/>
      <c r="OJ27" s="305"/>
      <c r="OK27" s="305"/>
      <c r="OL27" s="305"/>
      <c r="OM27" s="305"/>
      <c r="ON27" s="305"/>
      <c r="OO27" s="305"/>
      <c r="OP27" s="305"/>
      <c r="OQ27" s="305"/>
      <c r="OR27" s="305"/>
      <c r="OS27" s="305"/>
      <c r="OT27" s="305"/>
      <c r="OU27" s="305"/>
      <c r="OV27" s="305"/>
      <c r="OW27" s="305"/>
      <c r="OX27" s="305"/>
      <c r="OY27" s="305"/>
      <c r="OZ27" s="305"/>
      <c r="PA27" s="305"/>
      <c r="PB27" s="305"/>
      <c r="PC27" s="305"/>
      <c r="PD27" s="305"/>
      <c r="PE27" s="305"/>
      <c r="PF27" s="305"/>
      <c r="PG27" s="305"/>
      <c r="PH27" s="305"/>
      <c r="PI27" s="305"/>
      <c r="PJ27" s="305"/>
      <c r="PK27" s="305"/>
      <c r="PL27" s="305"/>
      <c r="PM27" s="305"/>
      <c r="PN27" s="305"/>
      <c r="PO27" s="305"/>
      <c r="PP27" s="305"/>
      <c r="PQ27" s="305"/>
      <c r="PR27" s="305"/>
      <c r="PS27" s="305"/>
      <c r="PT27" s="305"/>
      <c r="PU27" s="305"/>
      <c r="PV27" s="305"/>
    </row>
    <row r="28" spans="1:438" x14ac:dyDescent="0.45">
      <c r="A28" s="48"/>
      <c r="B28" s="48"/>
      <c r="C28" s="48"/>
      <c r="D28" s="48"/>
      <c r="E28" s="48"/>
      <c r="F28" s="48"/>
      <c r="K28" s="48"/>
      <c r="L28" s="48"/>
      <c r="M28" s="48"/>
      <c r="N28" s="48"/>
      <c r="O28" s="48"/>
      <c r="P28" s="48"/>
      <c r="Q28" s="48"/>
      <c r="R28" s="48"/>
      <c r="S28" s="48"/>
      <c r="T28" s="48"/>
      <c r="U28" s="48"/>
      <c r="V28" s="48"/>
      <c r="W28" s="48"/>
      <c r="X28" s="48"/>
      <c r="Y28" s="48"/>
      <c r="Z28" s="48"/>
      <c r="AA28" s="48"/>
      <c r="AB28" s="48"/>
      <c r="AC28" s="48"/>
      <c r="AD28" s="48"/>
      <c r="AE28" s="48"/>
      <c r="AF28" s="48"/>
      <c r="AG28" s="48"/>
      <c r="AH28" s="15"/>
      <c r="AI28" s="15"/>
      <c r="AJ28" s="15"/>
      <c r="ID28" s="305"/>
      <c r="IE28" s="305"/>
      <c r="IF28" s="305"/>
      <c r="IG28" s="305"/>
      <c r="IH28" s="305"/>
      <c r="II28" s="305"/>
      <c r="IJ28" s="305"/>
      <c r="IK28" s="305"/>
      <c r="IL28" s="305"/>
      <c r="IM28" s="305"/>
      <c r="IN28" s="305"/>
      <c r="IO28" s="305"/>
      <c r="IP28" s="305"/>
      <c r="IQ28" s="305"/>
      <c r="IR28" s="305"/>
      <c r="IS28" s="305"/>
      <c r="IT28" s="305"/>
      <c r="IU28" s="305"/>
      <c r="IV28" s="305"/>
      <c r="IW28" s="305"/>
      <c r="IX28" s="305"/>
      <c r="IY28" s="305"/>
      <c r="IZ28" s="305"/>
      <c r="JA28" s="305"/>
      <c r="JB28" s="305"/>
      <c r="JC28" s="305"/>
      <c r="JD28" s="305"/>
      <c r="JE28" s="305"/>
      <c r="JF28" s="305"/>
      <c r="JG28" s="305"/>
      <c r="JH28" s="305"/>
      <c r="JI28" s="305"/>
      <c r="JJ28" s="305"/>
      <c r="JK28" s="305"/>
      <c r="JL28" s="305"/>
      <c r="JM28" s="305"/>
      <c r="JN28" s="305"/>
      <c r="JO28" s="305"/>
      <c r="JP28" s="305"/>
      <c r="JQ28" s="305"/>
      <c r="JR28" s="305"/>
      <c r="JS28" s="305"/>
      <c r="JT28" s="305"/>
      <c r="JU28" s="305"/>
      <c r="JV28" s="305"/>
      <c r="JW28" s="305"/>
      <c r="JX28" s="305"/>
      <c r="JY28" s="305"/>
      <c r="JZ28" s="305"/>
      <c r="KA28" s="305"/>
      <c r="KB28" s="305"/>
      <c r="KC28" s="305"/>
      <c r="KD28" s="305"/>
      <c r="KE28" s="305"/>
      <c r="KF28" s="305"/>
      <c r="KG28" s="305"/>
      <c r="KH28" s="305"/>
      <c r="KI28" s="305"/>
      <c r="KJ28" s="305"/>
      <c r="KK28" s="305"/>
      <c r="KL28" s="305"/>
      <c r="KM28" s="305"/>
      <c r="KN28" s="305"/>
      <c r="KO28" s="305"/>
      <c r="KP28" s="305"/>
      <c r="KQ28" s="305"/>
      <c r="KR28" s="305"/>
      <c r="KS28" s="305"/>
      <c r="KT28" s="305"/>
      <c r="KU28" s="305"/>
      <c r="KV28" s="305"/>
      <c r="KW28" s="305"/>
      <c r="KX28" s="305"/>
      <c r="KY28" s="305"/>
      <c r="KZ28" s="305"/>
      <c r="LA28" s="305"/>
      <c r="LB28" s="305"/>
      <c r="LC28" s="305"/>
      <c r="LD28" s="305"/>
      <c r="LE28" s="305"/>
      <c r="LF28" s="305"/>
      <c r="LG28" s="305"/>
      <c r="LH28" s="305"/>
      <c r="LI28" s="305"/>
      <c r="LJ28" s="305"/>
      <c r="LK28" s="305"/>
      <c r="LL28" s="305"/>
      <c r="LM28" s="305"/>
      <c r="LN28" s="305"/>
      <c r="LO28" s="305"/>
      <c r="LP28" s="305"/>
      <c r="LQ28" s="305"/>
      <c r="LR28" s="305"/>
      <c r="LS28" s="305"/>
      <c r="LT28" s="305"/>
      <c r="LU28" s="305"/>
      <c r="LV28" s="305"/>
      <c r="LW28" s="305"/>
      <c r="LX28" s="305"/>
      <c r="LY28" s="305"/>
      <c r="LZ28" s="305"/>
      <c r="MA28" s="305"/>
      <c r="MB28" s="305"/>
      <c r="MC28" s="305"/>
      <c r="MD28" s="305"/>
      <c r="ME28" s="305"/>
      <c r="MF28" s="305"/>
      <c r="MG28" s="305"/>
      <c r="MH28" s="305"/>
      <c r="MI28" s="305"/>
      <c r="MJ28" s="305"/>
      <c r="MK28" s="305"/>
      <c r="ML28" s="305"/>
      <c r="MM28" s="305"/>
      <c r="MN28" s="305"/>
      <c r="MO28" s="305"/>
      <c r="MP28" s="305"/>
      <c r="MQ28" s="305"/>
      <c r="MR28" s="305"/>
      <c r="MS28" s="305"/>
      <c r="MT28" s="305"/>
      <c r="MU28" s="305"/>
      <c r="MV28" s="305"/>
      <c r="MW28" s="305"/>
      <c r="MX28" s="305"/>
      <c r="MY28" s="305"/>
      <c r="MZ28" s="305"/>
      <c r="NA28" s="305"/>
      <c r="NB28" s="305"/>
      <c r="NC28" s="305"/>
      <c r="ND28" s="305"/>
      <c r="NE28" s="305"/>
      <c r="NF28" s="305"/>
      <c r="NG28" s="305"/>
      <c r="NH28" s="305"/>
      <c r="NI28" s="305"/>
      <c r="NJ28" s="305"/>
      <c r="NK28" s="305"/>
      <c r="NL28" s="305"/>
      <c r="NM28" s="305"/>
      <c r="NN28" s="305"/>
      <c r="NO28" s="305"/>
      <c r="NP28" s="305"/>
      <c r="NQ28" s="305"/>
      <c r="NR28" s="305"/>
      <c r="NS28" s="305"/>
      <c r="NT28" s="305"/>
      <c r="NU28" s="305"/>
      <c r="NV28" s="305"/>
      <c r="NW28" s="305"/>
      <c r="NX28" s="305"/>
      <c r="NY28" s="305"/>
      <c r="NZ28" s="305"/>
      <c r="OA28" s="305"/>
      <c r="OB28" s="305"/>
      <c r="OC28" s="305"/>
      <c r="OD28" s="305"/>
      <c r="OE28" s="305"/>
      <c r="OF28" s="305"/>
      <c r="OG28" s="305"/>
      <c r="OH28" s="305"/>
      <c r="OI28" s="305"/>
      <c r="OJ28" s="305"/>
      <c r="OK28" s="305"/>
      <c r="OL28" s="305"/>
      <c r="OM28" s="305"/>
      <c r="ON28" s="305"/>
      <c r="OO28" s="305"/>
      <c r="OP28" s="305"/>
      <c r="OQ28" s="305"/>
      <c r="OR28" s="305"/>
      <c r="OS28" s="305"/>
      <c r="OT28" s="305"/>
      <c r="OU28" s="305"/>
      <c r="OV28" s="305"/>
      <c r="OW28" s="305"/>
      <c r="OX28" s="305"/>
      <c r="OY28" s="305"/>
      <c r="OZ28" s="305"/>
      <c r="PA28" s="305"/>
      <c r="PB28" s="305"/>
      <c r="PC28" s="305"/>
      <c r="PD28" s="305"/>
      <c r="PE28" s="305"/>
      <c r="PF28" s="305"/>
      <c r="PG28" s="305"/>
      <c r="PH28" s="305"/>
      <c r="PI28" s="305"/>
      <c r="PJ28" s="305"/>
      <c r="PK28" s="305"/>
      <c r="PL28" s="305"/>
      <c r="PM28" s="305"/>
      <c r="PN28" s="305"/>
      <c r="PO28" s="305"/>
      <c r="PP28" s="305"/>
      <c r="PQ28" s="305"/>
      <c r="PR28" s="305"/>
      <c r="PS28" s="305"/>
      <c r="PT28" s="305"/>
      <c r="PU28" s="305"/>
      <c r="PV28" s="305"/>
    </row>
    <row r="29" spans="1:438" x14ac:dyDescent="0.45">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15"/>
      <c r="AI29" s="15"/>
      <c r="AJ29" s="15"/>
    </row>
    <row r="30" spans="1:438" ht="16.899999999999999" x14ac:dyDescent="0.5">
      <c r="A30" s="15"/>
      <c r="B30" s="15"/>
      <c r="C30" s="38" t="s">
        <v>61</v>
      </c>
      <c r="D30" s="116">
        <v>0.6</v>
      </c>
      <c r="E30" s="58" t="s">
        <v>66</v>
      </c>
      <c r="F30" s="196"/>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15"/>
      <c r="AI30" s="15"/>
      <c r="AJ30" s="15"/>
    </row>
    <row r="31" spans="1:438" ht="16.899999999999999" x14ac:dyDescent="0.5">
      <c r="A31" s="15"/>
      <c r="B31" s="15"/>
      <c r="C31" s="38" t="s">
        <v>62</v>
      </c>
      <c r="D31" s="81">
        <f>IF(AND($D$30&gt;0,$D$30&lt;1,NOT($P$4="")),IF($G$4="R",_xlfn.BETA.INV((1-$D$30)/2,$M$4,$N$4,$B$4,$D$4),_xlfn.BETA.INV((1-$D$30)/2,$N$4,$M$4,$B$4,$D$4)),"")</f>
        <v>99.793778379062246</v>
      </c>
      <c r="E31" s="15"/>
      <c r="F31" s="53"/>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15"/>
      <c r="AI31" s="15"/>
      <c r="AJ31" s="15"/>
    </row>
    <row r="32" spans="1:438" ht="16.899999999999999" x14ac:dyDescent="0.5">
      <c r="A32" s="15"/>
      <c r="B32" s="15"/>
      <c r="C32" s="38" t="s">
        <v>71</v>
      </c>
      <c r="D32" s="81">
        <f>IF(AND($D$30&gt;0,$D$30&lt;1,NOT($P$4="")),IF($G$4="R",_xlfn.BETA.INV(($D$30+(1-$D$30)/2),$M$4,$N$4,$B$4,$D$4),_xlfn.BETA.INV(($D$30+(1-$D$30)/2),$N$4,$M$4,$B$4,$D$4)),"")</f>
        <v>157.72555006081433</v>
      </c>
      <c r="E32" s="15"/>
      <c r="F32" s="53"/>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15"/>
      <c r="AI32" s="15"/>
      <c r="AJ32" s="15"/>
    </row>
    <row r="33" spans="1:36" ht="16.899999999999999" x14ac:dyDescent="0.5">
      <c r="A33" s="15"/>
      <c r="B33" s="15"/>
      <c r="C33" s="38"/>
      <c r="D33" s="54"/>
      <c r="E33" s="15"/>
      <c r="F33" s="53"/>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15"/>
      <c r="AI33" s="15"/>
      <c r="AJ33" s="15"/>
    </row>
    <row r="34" spans="1:36" ht="16.899999999999999" x14ac:dyDescent="0.5">
      <c r="A34" s="15"/>
      <c r="B34" s="15"/>
      <c r="C34" s="59" t="s">
        <v>63</v>
      </c>
      <c r="D34" s="117">
        <v>100</v>
      </c>
      <c r="E34" s="15"/>
      <c r="F34" s="197" t="s">
        <v>676</v>
      </c>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15"/>
      <c r="AI34" s="15"/>
      <c r="AJ34" s="15"/>
    </row>
    <row r="35" spans="1:36" ht="16.899999999999999" x14ac:dyDescent="0.5">
      <c r="A35" s="15"/>
      <c r="B35" s="15"/>
      <c r="C35" s="59" t="s">
        <v>64</v>
      </c>
      <c r="D35" s="117">
        <v>158</v>
      </c>
      <c r="E35" s="15"/>
      <c r="F35" s="197" t="s">
        <v>677</v>
      </c>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15"/>
      <c r="AI35" s="15"/>
      <c r="AJ35" s="15"/>
    </row>
    <row r="36" spans="1:36" ht="16.899999999999999" x14ac:dyDescent="0.5">
      <c r="A36" s="15"/>
      <c r="B36" s="15"/>
      <c r="C36" s="59" t="s">
        <v>72</v>
      </c>
      <c r="D36" s="55">
        <f>IF(AND($D$34&gt;0,$D$35&gt;0,$D$34&lt;$D$35,NOT(P4="")),IF($G$4="R",_xlfn.BETA.DIST($D$35,$M$4,$N$4,TRUE,$B$4,$D$4),_xlfn.BETA.DIST($D$35,$N$4,$M$4,TRUE,$B$4,$D$4))-IF($G$4="R",_xlfn.BETA.DIST($D$34,$M$4,$N$4,TRUE,$B$4,$D$4),_xlfn.BETA.DIST($D$34,$N$4,$M$4,TRUE,$B$4,$D$4)),"")</f>
        <v>0.60006146168815144</v>
      </c>
      <c r="E36" s="15"/>
      <c r="F36" s="197" t="s">
        <v>678</v>
      </c>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15"/>
      <c r="AI36" s="15"/>
      <c r="AJ36" s="15"/>
    </row>
    <row r="37" spans="1:36" ht="16.899999999999999" x14ac:dyDescent="0.5">
      <c r="A37" s="15"/>
      <c r="B37" s="15"/>
      <c r="C37" s="59" t="s">
        <v>679</v>
      </c>
      <c r="D37" s="57">
        <f>IF(AND($D$34&gt;0,$D$35&gt;0,$D$34&lt;$D$35,NOT($P$4="")),IF($G$4="R",_xlfn.BETA.DIST($D$34,$M$4,$N$4,TRUE,$B$4,$D$4),_xlfn.BETA.DIST($D$34,$N$4,$M$4,TRUE,$B$4,$D$4)),"")</f>
        <v>0.20203478566595262</v>
      </c>
      <c r="E37" s="15"/>
      <c r="F37" s="197" t="s">
        <v>680</v>
      </c>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15"/>
      <c r="AI37" s="15"/>
      <c r="AJ37" s="15"/>
    </row>
    <row r="38" spans="1:36" ht="16.899999999999999" x14ac:dyDescent="0.5">
      <c r="A38" s="15"/>
      <c r="B38" s="15"/>
      <c r="C38" s="59" t="s">
        <v>681</v>
      </c>
      <c r="D38" s="56">
        <f>IF(AND($D$34&gt;0,$D$35&gt;0,$D$34&lt;$D$35,NOT($P$4="")),1-IF($G$4="R",_xlfn.BETA.DIST($D$35,$M$4,$N$4,TRUE,$B$4,$D$4),_xlfn.BETA.DIST($D$35,$N$4,$M$4,TRUE,$B$4,$D$4)),"")</f>
        <v>0.19790375264589588</v>
      </c>
      <c r="E38" s="15"/>
      <c r="F38" s="197" t="s">
        <v>682</v>
      </c>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15"/>
      <c r="AI38" s="15"/>
      <c r="AJ38" s="15"/>
    </row>
    <row r="39" spans="1:36" x14ac:dyDescent="0.45">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15"/>
      <c r="AI39" s="15"/>
      <c r="AJ39" s="15"/>
    </row>
    <row r="40" spans="1:36" x14ac:dyDescent="0.45">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15"/>
      <c r="AI40" s="15"/>
      <c r="AJ40" s="15"/>
    </row>
    <row r="41" spans="1:36" x14ac:dyDescent="0.45">
      <c r="A41" s="48"/>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15"/>
      <c r="AI41" s="15"/>
      <c r="AJ41" s="15"/>
    </row>
    <row r="42" spans="1:36" x14ac:dyDescent="0.45">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15"/>
      <c r="AI42" s="15"/>
      <c r="AJ42" s="15"/>
    </row>
    <row r="43" spans="1:36" x14ac:dyDescent="0.45">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15"/>
      <c r="AI43" s="15"/>
      <c r="AJ43" s="15"/>
    </row>
    <row r="44" spans="1:36" x14ac:dyDescent="0.45">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15"/>
      <c r="AI44" s="15"/>
      <c r="AJ44" s="15"/>
    </row>
    <row r="45" spans="1:36" x14ac:dyDescent="0.45">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15"/>
      <c r="AI45" s="15"/>
      <c r="AJ45" s="15"/>
    </row>
    <row r="46" spans="1:36" x14ac:dyDescent="0.45">
      <c r="A46" s="48"/>
      <c r="B46" s="35" t="str">
        <f>_xlfn.CONCAT("Version ",'Change Log'!$B$3," – © 2017-",YEAR('Change Log'!$A$3),IF('Change Log'!$C$3="William W. Davis",", William W. Davis, MSPM, PMP",_xlfn.CONCAT(", original copyright holder is William W. Davis, MSPM, PMP; later modified by ",'Change Log'!$C$3)))</f>
        <v>Version 3.4 – © 2017-2025, William W. Davis, MSPM, PMP</v>
      </c>
      <c r="C46" s="48"/>
      <c r="D46" s="48"/>
      <c r="E46" s="35"/>
      <c r="F46" s="15"/>
      <c r="G46" s="15"/>
      <c r="H46" s="15"/>
      <c r="I46" s="15"/>
      <c r="J46" s="16"/>
      <c r="K46" s="15"/>
      <c r="L46" s="48"/>
      <c r="M46" s="48"/>
      <c r="N46" s="48"/>
      <c r="O46" s="48"/>
      <c r="P46" s="48"/>
      <c r="Q46" s="48"/>
      <c r="R46" s="48"/>
      <c r="S46" s="48"/>
      <c r="T46" s="48"/>
      <c r="U46" s="48"/>
      <c r="V46" s="48"/>
      <c r="W46" s="48"/>
      <c r="X46" s="48"/>
      <c r="Y46" s="48"/>
      <c r="Z46" s="48"/>
      <c r="AA46" s="48"/>
      <c r="AB46" s="48"/>
      <c r="AC46" s="48"/>
      <c r="AD46" s="48"/>
      <c r="AE46" s="48"/>
      <c r="AF46" s="48"/>
      <c r="AG46" s="48"/>
      <c r="AH46" s="15"/>
      <c r="AI46" s="15"/>
      <c r="AJ46" s="15"/>
    </row>
    <row r="47" spans="1:36" x14ac:dyDescent="0.45">
      <c r="A47" s="48"/>
      <c r="B47" s="349" t="s">
        <v>131</v>
      </c>
      <c r="C47" s="349"/>
      <c r="D47" s="349"/>
      <c r="E47" s="349"/>
      <c r="F47" s="349"/>
      <c r="G47" s="349"/>
      <c r="H47" s="349"/>
      <c r="I47" s="349"/>
      <c r="J47" s="349"/>
      <c r="K47" s="349"/>
      <c r="L47" s="48"/>
      <c r="M47" s="48"/>
      <c r="N47" s="48"/>
      <c r="O47" s="48"/>
      <c r="P47" s="48"/>
      <c r="Q47" s="48"/>
      <c r="R47" s="48"/>
      <c r="S47" s="48"/>
      <c r="T47" s="48"/>
      <c r="U47" s="48"/>
      <c r="V47" s="48"/>
      <c r="W47" s="48"/>
      <c r="X47" s="48"/>
      <c r="Y47" s="48"/>
      <c r="Z47" s="48"/>
      <c r="AA47" s="48"/>
      <c r="AB47" s="48"/>
      <c r="AC47" s="48"/>
      <c r="AD47" s="48"/>
      <c r="AE47" s="48"/>
      <c r="AF47" s="48"/>
      <c r="AG47" s="48"/>
      <c r="AH47" s="15"/>
      <c r="AI47" s="15"/>
      <c r="AJ47" s="15"/>
    </row>
    <row r="48" spans="1:36" x14ac:dyDescent="0.45">
      <c r="A48" s="48"/>
      <c r="B48" s="349" t="s">
        <v>824</v>
      </c>
      <c r="C48" s="349"/>
      <c r="D48" s="349"/>
      <c r="E48" s="349"/>
      <c r="F48" s="349"/>
      <c r="G48" s="349"/>
      <c r="H48" s="349"/>
      <c r="I48" s="349"/>
      <c r="J48" s="349"/>
      <c r="K48" s="349"/>
      <c r="L48" s="48"/>
      <c r="M48" s="48"/>
      <c r="N48" s="48"/>
      <c r="O48" s="48"/>
      <c r="P48" s="48"/>
      <c r="Q48" s="48"/>
      <c r="R48" s="48"/>
      <c r="S48" s="48"/>
      <c r="T48" s="48"/>
      <c r="U48" s="48"/>
      <c r="V48" s="48"/>
      <c r="W48" s="48"/>
      <c r="X48" s="48"/>
      <c r="Y48" s="48"/>
      <c r="Z48" s="48"/>
      <c r="AA48" s="48"/>
      <c r="AB48" s="48"/>
      <c r="AC48" s="48"/>
      <c r="AD48" s="48"/>
      <c r="AE48" s="48"/>
      <c r="AF48" s="48"/>
      <c r="AG48" s="48"/>
      <c r="AH48" s="15"/>
      <c r="AI48" s="15"/>
      <c r="AJ48" s="15"/>
    </row>
    <row r="49" spans="1:36" x14ac:dyDescent="0.45">
      <c r="A49" s="48"/>
      <c r="B49" s="349" t="s">
        <v>90</v>
      </c>
      <c r="C49" s="349"/>
      <c r="D49" s="349"/>
      <c r="E49" s="349"/>
      <c r="F49" s="349"/>
      <c r="G49" s="349"/>
      <c r="H49" s="349"/>
      <c r="I49" s="349"/>
      <c r="J49" s="349"/>
      <c r="K49" s="349"/>
      <c r="L49" s="48"/>
      <c r="M49" s="48"/>
      <c r="N49" s="48"/>
      <c r="O49" s="48"/>
      <c r="P49" s="48"/>
      <c r="Q49" s="48"/>
      <c r="R49" s="48"/>
      <c r="S49" s="48"/>
      <c r="T49" s="48"/>
      <c r="U49" s="48"/>
      <c r="V49" s="48"/>
      <c r="W49" s="48"/>
      <c r="X49" s="48"/>
      <c r="Y49" s="48"/>
      <c r="Z49" s="48"/>
      <c r="AA49" s="48"/>
      <c r="AB49" s="48"/>
      <c r="AC49" s="48"/>
      <c r="AD49" s="48"/>
      <c r="AE49" s="48"/>
      <c r="AF49" s="48"/>
      <c r="AG49" s="48"/>
      <c r="AH49" s="15"/>
      <c r="AI49" s="15"/>
      <c r="AJ49" s="15"/>
    </row>
    <row r="50" spans="1:36" x14ac:dyDescent="0.45">
      <c r="A50" s="48"/>
      <c r="B50" s="349" t="s">
        <v>143</v>
      </c>
      <c r="C50" s="349"/>
      <c r="D50" s="349"/>
      <c r="E50" s="349"/>
      <c r="F50" s="349"/>
      <c r="G50" s="349"/>
      <c r="H50" s="349"/>
      <c r="I50" s="349"/>
      <c r="J50" s="349"/>
      <c r="K50" s="349"/>
      <c r="L50" s="48"/>
      <c r="M50" s="48"/>
      <c r="N50" s="48"/>
      <c r="O50" s="48"/>
      <c r="P50" s="48"/>
      <c r="Q50" s="48"/>
      <c r="R50" s="48"/>
      <c r="S50" s="48"/>
      <c r="T50" s="48"/>
      <c r="U50" s="48"/>
      <c r="V50" s="48"/>
      <c r="W50" s="48"/>
      <c r="X50" s="48"/>
      <c r="Y50" s="48"/>
      <c r="Z50" s="48"/>
      <c r="AA50" s="48"/>
      <c r="AB50" s="48"/>
      <c r="AC50" s="48"/>
      <c r="AD50" s="48"/>
      <c r="AE50" s="48"/>
      <c r="AF50" s="48"/>
      <c r="AG50" s="48"/>
      <c r="AH50" s="15"/>
      <c r="AI50" s="15"/>
      <c r="AJ50" s="15"/>
    </row>
    <row r="51" spans="1:36" x14ac:dyDescent="0.45">
      <c r="A51" s="48"/>
      <c r="B51" s="349" t="s">
        <v>849</v>
      </c>
      <c r="C51" s="349"/>
      <c r="D51" s="349"/>
      <c r="E51" s="349"/>
      <c r="F51" s="349"/>
      <c r="G51" s="349"/>
      <c r="H51" s="349"/>
      <c r="I51" s="349"/>
      <c r="J51" s="349"/>
      <c r="K51" s="349"/>
      <c r="L51" s="48"/>
      <c r="M51" s="48"/>
      <c r="N51" s="48"/>
      <c r="O51" s="48"/>
      <c r="P51" s="48"/>
      <c r="Q51" s="48"/>
      <c r="R51" s="48"/>
      <c r="S51" s="48"/>
      <c r="T51" s="48"/>
      <c r="U51" s="48"/>
      <c r="V51" s="48"/>
      <c r="W51" s="48"/>
      <c r="X51" s="48"/>
      <c r="Y51" s="48"/>
      <c r="Z51" s="48"/>
      <c r="AA51" s="48"/>
      <c r="AB51" s="48"/>
      <c r="AC51" s="48"/>
      <c r="AD51" s="48"/>
      <c r="AE51" s="48"/>
      <c r="AF51" s="48"/>
      <c r="AG51" s="48"/>
      <c r="AH51" s="15"/>
      <c r="AI51" s="15"/>
      <c r="AJ51" s="15"/>
    </row>
    <row r="52" spans="1:36" x14ac:dyDescent="0.45">
      <c r="A52" s="48"/>
      <c r="B52" s="136" t="s">
        <v>144</v>
      </c>
      <c r="C52" s="122"/>
      <c r="D52" s="122"/>
      <c r="E52" s="122"/>
      <c r="F52" s="122"/>
      <c r="G52" s="122"/>
      <c r="H52" s="122"/>
      <c r="I52" s="122"/>
      <c r="J52" s="122"/>
      <c r="K52" s="122"/>
      <c r="L52" s="48"/>
      <c r="M52" s="48"/>
      <c r="N52" s="48"/>
      <c r="O52" s="48"/>
      <c r="P52" s="48"/>
      <c r="Q52" s="48"/>
      <c r="R52" s="48"/>
      <c r="S52" s="48"/>
      <c r="T52" s="48"/>
      <c r="U52" s="48"/>
      <c r="V52" s="48"/>
      <c r="W52" s="48"/>
      <c r="X52" s="48"/>
      <c r="Y52" s="48"/>
      <c r="Z52" s="48"/>
      <c r="AA52" s="48"/>
      <c r="AB52" s="48"/>
      <c r="AC52" s="48"/>
      <c r="AD52" s="48"/>
      <c r="AE52" s="48"/>
      <c r="AF52" s="48"/>
      <c r="AG52" s="48"/>
      <c r="AH52" s="15"/>
      <c r="AI52" s="15"/>
      <c r="AJ52" s="15"/>
    </row>
    <row r="53" spans="1:36" x14ac:dyDescent="0.45">
      <c r="A53" s="48"/>
      <c r="B53" s="136" t="s">
        <v>88</v>
      </c>
      <c r="C53" s="15"/>
      <c r="D53" s="15"/>
      <c r="E53" s="15"/>
      <c r="F53" s="15"/>
      <c r="G53" s="16"/>
      <c r="H53" s="15"/>
      <c r="I53" s="15"/>
      <c r="J53" s="15"/>
      <c r="K53" s="15"/>
      <c r="L53" s="48"/>
      <c r="M53" s="48"/>
      <c r="N53" s="48"/>
      <c r="O53" s="48"/>
      <c r="P53" s="48"/>
      <c r="Q53" s="48"/>
      <c r="R53" s="48"/>
      <c r="S53" s="48"/>
      <c r="T53" s="48"/>
      <c r="U53" s="48"/>
      <c r="V53" s="48"/>
      <c r="W53" s="48"/>
      <c r="X53" s="48"/>
      <c r="Y53" s="48"/>
      <c r="Z53" s="48"/>
      <c r="AA53" s="48"/>
      <c r="AB53" s="48"/>
      <c r="AC53" s="48"/>
      <c r="AD53" s="48"/>
      <c r="AE53" s="48"/>
      <c r="AF53" s="48"/>
      <c r="AG53" s="48"/>
      <c r="AH53" s="15"/>
      <c r="AI53" s="15"/>
      <c r="AJ53" s="15"/>
    </row>
    <row r="54" spans="1:36" x14ac:dyDescent="0.45">
      <c r="A54" s="48"/>
      <c r="B54" s="136" t="s">
        <v>145</v>
      </c>
      <c r="C54" s="15"/>
      <c r="D54" s="15"/>
      <c r="E54" s="15"/>
      <c r="F54" s="15"/>
      <c r="G54" s="16"/>
      <c r="H54" s="15"/>
      <c r="I54" s="15"/>
      <c r="J54" s="15"/>
      <c r="K54" s="15"/>
      <c r="L54" s="48"/>
      <c r="M54" s="48"/>
      <c r="N54" s="48"/>
      <c r="O54" s="48"/>
      <c r="P54" s="48"/>
      <c r="Q54" s="48"/>
      <c r="R54" s="48"/>
      <c r="S54" s="48"/>
      <c r="T54" s="48"/>
      <c r="U54" s="48"/>
      <c r="V54" s="48"/>
      <c r="W54" s="48"/>
      <c r="X54" s="48"/>
      <c r="Y54" s="48"/>
      <c r="Z54" s="48"/>
      <c r="AA54" s="48"/>
      <c r="AB54" s="48"/>
      <c r="AC54" s="48"/>
      <c r="AD54" s="48"/>
      <c r="AE54" s="48"/>
      <c r="AF54" s="48"/>
      <c r="AG54" s="48"/>
      <c r="AH54" s="15"/>
      <c r="AI54" s="15"/>
      <c r="AJ54" s="15"/>
    </row>
    <row r="55" spans="1:36" x14ac:dyDescent="0.45">
      <c r="A55" s="48"/>
      <c r="B55" s="136" t="s">
        <v>146</v>
      </c>
      <c r="C55" s="15"/>
      <c r="D55" s="15"/>
      <c r="E55" s="15"/>
      <c r="F55" s="15"/>
      <c r="G55" s="16"/>
      <c r="H55" s="15"/>
      <c r="I55" s="15"/>
      <c r="J55" s="15"/>
      <c r="K55" s="15"/>
      <c r="L55" s="48"/>
      <c r="M55" s="48"/>
      <c r="N55" s="48"/>
      <c r="O55" s="48"/>
      <c r="P55" s="48"/>
      <c r="Q55" s="48"/>
      <c r="R55" s="48"/>
      <c r="S55" s="48"/>
      <c r="T55" s="48"/>
      <c r="U55" s="48"/>
      <c r="V55" s="48"/>
      <c r="W55" s="48"/>
      <c r="X55" s="48"/>
      <c r="Y55" s="48"/>
      <c r="Z55" s="48"/>
      <c r="AA55" s="48"/>
      <c r="AB55" s="48"/>
      <c r="AC55" s="48"/>
      <c r="AD55" s="48"/>
      <c r="AE55" s="48"/>
      <c r="AF55" s="48"/>
      <c r="AG55" s="48"/>
      <c r="AH55" s="15"/>
      <c r="AI55" s="15"/>
      <c r="AJ55" s="15"/>
    </row>
    <row r="56" spans="1:36" x14ac:dyDescent="0.45">
      <c r="A56" s="48"/>
      <c r="B56" s="136" t="s">
        <v>683</v>
      </c>
      <c r="C56" s="15"/>
      <c r="D56" s="15"/>
      <c r="E56" s="15"/>
      <c r="F56" s="15"/>
      <c r="G56" s="16"/>
      <c r="H56" s="15"/>
      <c r="I56" s="15"/>
      <c r="J56" s="15"/>
      <c r="K56" s="15"/>
      <c r="L56" s="48"/>
      <c r="M56" s="48"/>
      <c r="N56" s="48"/>
      <c r="O56" s="48"/>
      <c r="P56" s="48"/>
      <c r="Q56" s="48"/>
      <c r="R56" s="48"/>
      <c r="S56" s="48"/>
      <c r="T56" s="48"/>
      <c r="U56" s="48"/>
      <c r="V56" s="48"/>
      <c r="W56" s="48"/>
      <c r="X56" s="48"/>
      <c r="Y56" s="48"/>
      <c r="Z56" s="48"/>
      <c r="AA56" s="48"/>
      <c r="AB56" s="48"/>
      <c r="AC56" s="48"/>
      <c r="AD56" s="48"/>
      <c r="AE56" s="48"/>
      <c r="AF56" s="48"/>
      <c r="AG56" s="48"/>
      <c r="AH56" s="15"/>
      <c r="AI56" s="15"/>
      <c r="AJ56" s="15"/>
    </row>
    <row r="57" spans="1:36" x14ac:dyDescent="0.45">
      <c r="A57" s="48"/>
      <c r="B57" s="136" t="s">
        <v>684</v>
      </c>
      <c r="C57" s="15"/>
      <c r="D57" s="15"/>
      <c r="E57" s="15"/>
      <c r="F57" s="15"/>
      <c r="G57" s="16"/>
      <c r="H57" s="15"/>
      <c r="I57" s="15"/>
      <c r="J57" s="15"/>
      <c r="K57" s="15"/>
      <c r="L57" s="48"/>
      <c r="M57" s="48"/>
      <c r="N57" s="48"/>
      <c r="O57" s="48"/>
      <c r="P57" s="48"/>
      <c r="Q57" s="48"/>
      <c r="R57" s="48"/>
      <c r="S57" s="48"/>
      <c r="T57" s="48"/>
      <c r="U57" s="48"/>
      <c r="V57" s="48"/>
      <c r="W57" s="48"/>
      <c r="X57" s="48"/>
      <c r="Y57" s="48"/>
      <c r="Z57" s="48"/>
      <c r="AA57" s="48"/>
      <c r="AB57" s="48"/>
      <c r="AC57" s="48"/>
      <c r="AD57" s="48"/>
      <c r="AE57" s="48"/>
      <c r="AF57" s="48"/>
      <c r="AG57" s="48"/>
      <c r="AH57" s="15"/>
      <c r="AI57" s="15"/>
      <c r="AJ57" s="15"/>
    </row>
    <row r="58" spans="1:36" x14ac:dyDescent="0.45">
      <c r="A58" s="48"/>
      <c r="B58" s="136"/>
      <c r="C58" s="15"/>
      <c r="D58" s="15"/>
      <c r="E58" s="15"/>
      <c r="F58" s="15"/>
      <c r="G58" s="16"/>
      <c r="H58" s="15"/>
      <c r="I58" s="15"/>
      <c r="J58" s="15"/>
      <c r="K58" s="15"/>
      <c r="L58" s="48"/>
      <c r="M58" s="48"/>
      <c r="N58" s="48"/>
      <c r="O58" s="48"/>
      <c r="P58" s="48"/>
      <c r="Q58" s="48"/>
      <c r="R58" s="48"/>
      <c r="S58" s="48"/>
      <c r="T58" s="48"/>
      <c r="U58" s="48"/>
      <c r="V58" s="48"/>
      <c r="W58" s="48"/>
      <c r="X58" s="48"/>
      <c r="Y58" s="48"/>
      <c r="Z58" s="48"/>
      <c r="AA58" s="48"/>
      <c r="AB58" s="48"/>
      <c r="AC58" s="48"/>
      <c r="AD58" s="48"/>
      <c r="AE58" s="48"/>
      <c r="AF58" s="48"/>
      <c r="AG58" s="48"/>
      <c r="AH58" s="15"/>
      <c r="AI58" s="15"/>
      <c r="AJ58" s="15"/>
    </row>
    <row r="59" spans="1:36" x14ac:dyDescent="0.45">
      <c r="A59" s="48"/>
      <c r="B59" s="136" t="s">
        <v>685</v>
      </c>
      <c r="C59" s="15"/>
      <c r="D59" s="15"/>
      <c r="E59" s="15"/>
      <c r="F59" s="15"/>
      <c r="G59" s="16"/>
      <c r="H59" s="15"/>
      <c r="I59" s="15"/>
      <c r="J59" s="15"/>
      <c r="K59" s="15"/>
      <c r="L59" s="48"/>
      <c r="M59" s="48"/>
      <c r="N59" s="48"/>
      <c r="O59" s="48"/>
      <c r="P59" s="48"/>
      <c r="Q59" s="48"/>
      <c r="R59" s="48"/>
      <c r="S59" s="48"/>
      <c r="T59" s="48"/>
      <c r="U59" s="48"/>
      <c r="V59" s="48"/>
      <c r="W59" s="48"/>
      <c r="X59" s="48"/>
      <c r="Y59" s="48"/>
      <c r="Z59" s="48"/>
      <c r="AA59" s="48"/>
      <c r="AB59" s="48"/>
      <c r="AC59" s="48"/>
      <c r="AD59" s="48"/>
      <c r="AE59" s="48"/>
      <c r="AF59" s="48"/>
      <c r="AG59" s="48"/>
      <c r="AH59" s="15"/>
      <c r="AI59" s="15"/>
      <c r="AJ59" s="15"/>
    </row>
    <row r="60" spans="1:36" x14ac:dyDescent="0.45">
      <c r="A60" s="48"/>
      <c r="B60" s="136" t="s">
        <v>87</v>
      </c>
      <c r="C60" s="15"/>
      <c r="D60" s="15"/>
      <c r="E60" s="15"/>
      <c r="F60" s="15"/>
      <c r="G60" s="16"/>
      <c r="H60" s="15"/>
      <c r="I60" s="15"/>
      <c r="J60" s="15"/>
      <c r="K60" s="15"/>
      <c r="L60" s="48"/>
      <c r="M60" s="48"/>
      <c r="N60" s="48"/>
      <c r="O60" s="48"/>
      <c r="P60" s="48"/>
      <c r="Q60" s="48"/>
      <c r="R60" s="48"/>
      <c r="S60" s="48"/>
      <c r="T60" s="48"/>
      <c r="U60" s="48"/>
      <c r="V60" s="48"/>
      <c r="W60" s="48"/>
      <c r="X60" s="48"/>
      <c r="Y60" s="48"/>
      <c r="Z60" s="48"/>
      <c r="AA60" s="48"/>
      <c r="AB60" s="48"/>
      <c r="AC60" s="48"/>
      <c r="AD60" s="48"/>
      <c r="AE60" s="48"/>
      <c r="AF60" s="48"/>
      <c r="AG60" s="48"/>
      <c r="AH60" s="15"/>
      <c r="AI60" s="15"/>
      <c r="AJ60" s="15"/>
    </row>
    <row r="61" spans="1:36" x14ac:dyDescent="0.45">
      <c r="B61" s="348" t="s">
        <v>718</v>
      </c>
      <c r="C61" s="348"/>
      <c r="D61" s="348"/>
      <c r="E61" s="348"/>
      <c r="F61" s="348"/>
      <c r="G61" s="348"/>
      <c r="H61" s="348"/>
    </row>
    <row r="63" spans="1:36" x14ac:dyDescent="0.45">
      <c r="B63" s="354" t="s">
        <v>762</v>
      </c>
      <c r="C63" s="354"/>
      <c r="D63" s="268" t="s">
        <v>765</v>
      </c>
    </row>
    <row r="64" spans="1:36" x14ac:dyDescent="0.45">
      <c r="B64" s="263" t="s">
        <v>763</v>
      </c>
      <c r="C64" s="263" t="s">
        <v>764</v>
      </c>
    </row>
    <row r="65" spans="2:3" x14ac:dyDescent="0.45">
      <c r="B65" s="264"/>
      <c r="C65" s="265">
        <f ca="1">$S$4</f>
        <v>80.486337649204941</v>
      </c>
    </row>
    <row r="66" spans="2:3" x14ac:dyDescent="0.45">
      <c r="B66" s="266">
        <v>1</v>
      </c>
      <c r="C66" s="267">
        <f t="dataTable" ref="C66:C10065" dt2D="0" dtr="0" r1="R3" ca="1"/>
        <v>127.75438957776915</v>
      </c>
    </row>
    <row r="67" spans="2:3" x14ac:dyDescent="0.45">
      <c r="B67" s="266">
        <v>2</v>
      </c>
      <c r="C67" s="267">
        <v>128.90915048725685</v>
      </c>
    </row>
    <row r="68" spans="2:3" x14ac:dyDescent="0.45">
      <c r="B68" s="266">
        <v>3</v>
      </c>
      <c r="C68" s="267">
        <v>168.89180181518338</v>
      </c>
    </row>
    <row r="69" spans="2:3" x14ac:dyDescent="0.45">
      <c r="B69" s="266">
        <v>4</v>
      </c>
      <c r="C69" s="267">
        <v>120.82463875069053</v>
      </c>
    </row>
    <row r="70" spans="2:3" x14ac:dyDescent="0.45">
      <c r="B70" s="266">
        <v>5</v>
      </c>
      <c r="C70" s="267">
        <v>106.37314042188936</v>
      </c>
    </row>
    <row r="71" spans="2:3" x14ac:dyDescent="0.45">
      <c r="B71" s="266">
        <v>6</v>
      </c>
      <c r="C71" s="267">
        <v>124.7739057626442</v>
      </c>
    </row>
    <row r="72" spans="2:3" x14ac:dyDescent="0.45">
      <c r="B72" s="266">
        <v>7</v>
      </c>
      <c r="C72" s="267">
        <v>153.68069119472932</v>
      </c>
    </row>
    <row r="73" spans="2:3" x14ac:dyDescent="0.45">
      <c r="B73" s="266">
        <v>8</v>
      </c>
      <c r="C73" s="267">
        <v>153.78496914878991</v>
      </c>
    </row>
    <row r="74" spans="2:3" x14ac:dyDescent="0.45">
      <c r="B74" s="266">
        <v>9</v>
      </c>
      <c r="C74" s="267">
        <v>87.90872880562317</v>
      </c>
    </row>
    <row r="75" spans="2:3" x14ac:dyDescent="0.45">
      <c r="B75" s="266">
        <v>10</v>
      </c>
      <c r="C75" s="267">
        <v>101.50241345311775</v>
      </c>
    </row>
    <row r="76" spans="2:3" x14ac:dyDescent="0.45">
      <c r="B76" s="266">
        <v>11</v>
      </c>
      <c r="C76" s="267">
        <v>153.74355282357908</v>
      </c>
    </row>
    <row r="77" spans="2:3" x14ac:dyDescent="0.45">
      <c r="B77" s="266">
        <v>12</v>
      </c>
      <c r="C77" s="267">
        <v>115.42061365669014</v>
      </c>
    </row>
    <row r="78" spans="2:3" x14ac:dyDescent="0.45">
      <c r="B78" s="266">
        <v>13</v>
      </c>
      <c r="C78" s="267">
        <v>134.39667179626235</v>
      </c>
    </row>
    <row r="79" spans="2:3" x14ac:dyDescent="0.45">
      <c r="B79" s="266">
        <v>14</v>
      </c>
      <c r="C79" s="267">
        <v>151.12708198964481</v>
      </c>
    </row>
    <row r="80" spans="2:3" x14ac:dyDescent="0.45">
      <c r="B80" s="266">
        <v>15</v>
      </c>
      <c r="C80" s="267">
        <v>163.05694559091546</v>
      </c>
    </row>
    <row r="81" spans="2:3" x14ac:dyDescent="0.45">
      <c r="B81" s="266">
        <v>16</v>
      </c>
      <c r="C81" s="267">
        <v>81.961325089478152</v>
      </c>
    </row>
    <row r="82" spans="2:3" x14ac:dyDescent="0.45">
      <c r="B82" s="266">
        <v>17</v>
      </c>
      <c r="C82" s="267">
        <v>136.09026863535777</v>
      </c>
    </row>
    <row r="83" spans="2:3" x14ac:dyDescent="0.45">
      <c r="B83" s="266">
        <v>18</v>
      </c>
      <c r="C83" s="267">
        <v>96.002964811090038</v>
      </c>
    </row>
    <row r="84" spans="2:3" x14ac:dyDescent="0.45">
      <c r="B84" s="266">
        <v>19</v>
      </c>
      <c r="C84" s="267">
        <v>167.3054161335084</v>
      </c>
    </row>
    <row r="85" spans="2:3" x14ac:dyDescent="0.45">
      <c r="B85" s="266">
        <v>20</v>
      </c>
      <c r="C85" s="267">
        <v>131.58544162400807</v>
      </c>
    </row>
    <row r="86" spans="2:3" x14ac:dyDescent="0.45">
      <c r="B86" s="266">
        <v>21</v>
      </c>
      <c r="C86" s="267">
        <v>175.03045903361422</v>
      </c>
    </row>
    <row r="87" spans="2:3" x14ac:dyDescent="0.45">
      <c r="B87" s="266">
        <v>22</v>
      </c>
      <c r="C87" s="267">
        <v>98.54474326909309</v>
      </c>
    </row>
    <row r="88" spans="2:3" x14ac:dyDescent="0.45">
      <c r="B88" s="266">
        <v>23</v>
      </c>
      <c r="C88" s="267">
        <v>149.34871735454777</v>
      </c>
    </row>
    <row r="89" spans="2:3" x14ac:dyDescent="0.45">
      <c r="B89" s="266">
        <v>24</v>
      </c>
      <c r="C89" s="267">
        <v>114.73966515979106</v>
      </c>
    </row>
    <row r="90" spans="2:3" x14ac:dyDescent="0.45">
      <c r="B90" s="266">
        <v>25</v>
      </c>
      <c r="C90" s="267">
        <v>200.06058951633</v>
      </c>
    </row>
    <row r="91" spans="2:3" x14ac:dyDescent="0.45">
      <c r="B91" s="266">
        <v>26</v>
      </c>
      <c r="C91" s="267">
        <v>153.65547568229823</v>
      </c>
    </row>
    <row r="92" spans="2:3" x14ac:dyDescent="0.45">
      <c r="B92" s="266">
        <v>27</v>
      </c>
      <c r="C92" s="267">
        <v>128.94438108134943</v>
      </c>
    </row>
    <row r="93" spans="2:3" x14ac:dyDescent="0.45">
      <c r="B93" s="266">
        <v>28</v>
      </c>
      <c r="C93" s="267">
        <v>88.383697059231451</v>
      </c>
    </row>
    <row r="94" spans="2:3" x14ac:dyDescent="0.45">
      <c r="B94" s="266">
        <v>29</v>
      </c>
      <c r="C94" s="267">
        <v>80.962035065357142</v>
      </c>
    </row>
    <row r="95" spans="2:3" x14ac:dyDescent="0.45">
      <c r="B95" s="266">
        <v>30</v>
      </c>
      <c r="C95" s="267">
        <v>155.39462116090471</v>
      </c>
    </row>
    <row r="96" spans="2:3" x14ac:dyDescent="0.45">
      <c r="B96" s="266">
        <v>31</v>
      </c>
      <c r="C96" s="267">
        <v>172.96748095018859</v>
      </c>
    </row>
    <row r="97" spans="2:3" x14ac:dyDescent="0.45">
      <c r="B97" s="266">
        <v>32</v>
      </c>
      <c r="C97" s="267">
        <v>158.81842397277296</v>
      </c>
    </row>
    <row r="98" spans="2:3" x14ac:dyDescent="0.45">
      <c r="B98" s="266">
        <v>33</v>
      </c>
      <c r="C98" s="267">
        <v>88.997254287519411</v>
      </c>
    </row>
    <row r="99" spans="2:3" x14ac:dyDescent="0.45">
      <c r="B99" s="266">
        <v>34</v>
      </c>
      <c r="C99" s="267">
        <v>140.32077027627972</v>
      </c>
    </row>
    <row r="100" spans="2:3" x14ac:dyDescent="0.45">
      <c r="B100" s="266">
        <v>35</v>
      </c>
      <c r="C100" s="267">
        <v>97.403898316059625</v>
      </c>
    </row>
    <row r="101" spans="2:3" x14ac:dyDescent="0.45">
      <c r="B101" s="266">
        <v>36</v>
      </c>
      <c r="C101" s="267">
        <v>92.67970791882874</v>
      </c>
    </row>
    <row r="102" spans="2:3" x14ac:dyDescent="0.45">
      <c r="B102" s="266">
        <v>37</v>
      </c>
      <c r="C102" s="267">
        <v>104.22591646283921</v>
      </c>
    </row>
    <row r="103" spans="2:3" x14ac:dyDescent="0.45">
      <c r="B103" s="266">
        <v>38</v>
      </c>
      <c r="C103" s="267">
        <v>152.78394249248549</v>
      </c>
    </row>
    <row r="104" spans="2:3" x14ac:dyDescent="0.45">
      <c r="B104" s="266">
        <v>39</v>
      </c>
      <c r="C104" s="267">
        <v>106.30447532774818</v>
      </c>
    </row>
    <row r="105" spans="2:3" x14ac:dyDescent="0.45">
      <c r="B105" s="266">
        <v>40</v>
      </c>
      <c r="C105" s="267">
        <v>131.28353577570152</v>
      </c>
    </row>
    <row r="106" spans="2:3" x14ac:dyDescent="0.45">
      <c r="B106" s="266">
        <v>41</v>
      </c>
      <c r="C106" s="267">
        <v>137.4503132412697</v>
      </c>
    </row>
    <row r="107" spans="2:3" x14ac:dyDescent="0.45">
      <c r="B107" s="266">
        <v>42</v>
      </c>
      <c r="C107" s="267">
        <v>162.08353718479952</v>
      </c>
    </row>
    <row r="108" spans="2:3" x14ac:dyDescent="0.45">
      <c r="B108" s="266">
        <v>43</v>
      </c>
      <c r="C108" s="267">
        <v>141.66065555657141</v>
      </c>
    </row>
    <row r="109" spans="2:3" x14ac:dyDescent="0.45">
      <c r="B109" s="266">
        <v>44</v>
      </c>
      <c r="C109" s="267">
        <v>99.668914545231232</v>
      </c>
    </row>
    <row r="110" spans="2:3" x14ac:dyDescent="0.45">
      <c r="B110" s="266">
        <v>45</v>
      </c>
      <c r="C110" s="267">
        <v>137.90004551211837</v>
      </c>
    </row>
    <row r="111" spans="2:3" x14ac:dyDescent="0.45">
      <c r="B111" s="266">
        <v>46</v>
      </c>
      <c r="C111" s="267">
        <v>85.148309866763697</v>
      </c>
    </row>
    <row r="112" spans="2:3" x14ac:dyDescent="0.45">
      <c r="B112" s="266">
        <v>47</v>
      </c>
      <c r="C112" s="267">
        <v>144.740417043029</v>
      </c>
    </row>
    <row r="113" spans="2:3" x14ac:dyDescent="0.45">
      <c r="B113" s="266">
        <v>48</v>
      </c>
      <c r="C113" s="267">
        <v>187.54775088282989</v>
      </c>
    </row>
    <row r="114" spans="2:3" x14ac:dyDescent="0.45">
      <c r="B114" s="266">
        <v>49</v>
      </c>
      <c r="C114" s="267">
        <v>122.89318927044073</v>
      </c>
    </row>
    <row r="115" spans="2:3" x14ac:dyDescent="0.45">
      <c r="B115" s="266">
        <v>50</v>
      </c>
      <c r="C115" s="267">
        <v>132.00189172465875</v>
      </c>
    </row>
    <row r="116" spans="2:3" x14ac:dyDescent="0.45">
      <c r="B116" s="266">
        <v>51</v>
      </c>
      <c r="C116" s="267">
        <v>171.56732303636394</v>
      </c>
    </row>
    <row r="117" spans="2:3" x14ac:dyDescent="0.45">
      <c r="B117" s="266">
        <v>52</v>
      </c>
      <c r="C117" s="267">
        <v>187.66442754584966</v>
      </c>
    </row>
    <row r="118" spans="2:3" x14ac:dyDescent="0.45">
      <c r="B118" s="266">
        <v>53</v>
      </c>
      <c r="C118" s="267">
        <v>161.46563202729521</v>
      </c>
    </row>
    <row r="119" spans="2:3" x14ac:dyDescent="0.45">
      <c r="B119" s="266">
        <v>54</v>
      </c>
      <c r="C119" s="267">
        <v>109.85649028871373</v>
      </c>
    </row>
    <row r="120" spans="2:3" x14ac:dyDescent="0.45">
      <c r="B120" s="266">
        <v>55</v>
      </c>
      <c r="C120" s="267">
        <v>136.6209645651295</v>
      </c>
    </row>
    <row r="121" spans="2:3" x14ac:dyDescent="0.45">
      <c r="B121" s="266">
        <v>56</v>
      </c>
      <c r="C121" s="267">
        <v>143.32019921095602</v>
      </c>
    </row>
    <row r="122" spans="2:3" x14ac:dyDescent="0.45">
      <c r="B122" s="266">
        <v>57</v>
      </c>
      <c r="C122" s="267">
        <v>200.64751707931475</v>
      </c>
    </row>
    <row r="123" spans="2:3" x14ac:dyDescent="0.45">
      <c r="B123" s="266">
        <v>58</v>
      </c>
      <c r="C123" s="267">
        <v>99.854667364973409</v>
      </c>
    </row>
    <row r="124" spans="2:3" x14ac:dyDescent="0.45">
      <c r="B124" s="266">
        <v>59</v>
      </c>
      <c r="C124" s="267">
        <v>129.70722137223993</v>
      </c>
    </row>
    <row r="125" spans="2:3" x14ac:dyDescent="0.45">
      <c r="B125" s="266">
        <v>60</v>
      </c>
      <c r="C125" s="267">
        <v>170.93645098626166</v>
      </c>
    </row>
    <row r="126" spans="2:3" x14ac:dyDescent="0.45">
      <c r="B126" s="266">
        <v>61</v>
      </c>
      <c r="C126" s="267">
        <v>133.3195795596489</v>
      </c>
    </row>
    <row r="127" spans="2:3" x14ac:dyDescent="0.45">
      <c r="B127" s="266">
        <v>62</v>
      </c>
      <c r="C127" s="267">
        <v>74.037340303877656</v>
      </c>
    </row>
    <row r="128" spans="2:3" x14ac:dyDescent="0.45">
      <c r="B128" s="266">
        <v>63</v>
      </c>
      <c r="C128" s="267">
        <v>111.81122371465227</v>
      </c>
    </row>
    <row r="129" spans="2:3" x14ac:dyDescent="0.45">
      <c r="B129" s="266">
        <v>64</v>
      </c>
      <c r="C129" s="267">
        <v>122.42513881801204</v>
      </c>
    </row>
    <row r="130" spans="2:3" x14ac:dyDescent="0.45">
      <c r="B130" s="266">
        <v>65</v>
      </c>
      <c r="C130" s="267">
        <v>170.25469323460561</v>
      </c>
    </row>
    <row r="131" spans="2:3" x14ac:dyDescent="0.45">
      <c r="B131" s="266">
        <v>66</v>
      </c>
      <c r="C131" s="267">
        <v>94.856578264628155</v>
      </c>
    </row>
    <row r="132" spans="2:3" x14ac:dyDescent="0.45">
      <c r="B132" s="266">
        <v>67</v>
      </c>
      <c r="C132" s="267">
        <v>86.989404110279878</v>
      </c>
    </row>
    <row r="133" spans="2:3" x14ac:dyDescent="0.45">
      <c r="B133" s="266">
        <v>68</v>
      </c>
      <c r="C133" s="267">
        <v>169.63152087143681</v>
      </c>
    </row>
    <row r="134" spans="2:3" x14ac:dyDescent="0.45">
      <c r="B134" s="266">
        <v>69</v>
      </c>
      <c r="C134" s="267">
        <v>121.76416951259233</v>
      </c>
    </row>
    <row r="135" spans="2:3" x14ac:dyDescent="0.45">
      <c r="B135" s="266">
        <v>70</v>
      </c>
      <c r="C135" s="267">
        <v>116.48069341996899</v>
      </c>
    </row>
    <row r="136" spans="2:3" x14ac:dyDescent="0.45">
      <c r="B136" s="266">
        <v>71</v>
      </c>
      <c r="C136" s="267">
        <v>174.60906851757443</v>
      </c>
    </row>
    <row r="137" spans="2:3" x14ac:dyDescent="0.45">
      <c r="B137" s="266">
        <v>72</v>
      </c>
      <c r="C137" s="267">
        <v>139.44941724090455</v>
      </c>
    </row>
    <row r="138" spans="2:3" x14ac:dyDescent="0.45">
      <c r="B138" s="266">
        <v>73</v>
      </c>
      <c r="C138" s="267">
        <v>112.96129394806616</v>
      </c>
    </row>
    <row r="139" spans="2:3" x14ac:dyDescent="0.45">
      <c r="B139" s="266">
        <v>74</v>
      </c>
      <c r="C139" s="267">
        <v>160.69604344877743</v>
      </c>
    </row>
    <row r="140" spans="2:3" x14ac:dyDescent="0.45">
      <c r="B140" s="266">
        <v>75</v>
      </c>
      <c r="C140" s="267">
        <v>95.655926178048162</v>
      </c>
    </row>
    <row r="141" spans="2:3" x14ac:dyDescent="0.45">
      <c r="B141" s="266">
        <v>76</v>
      </c>
      <c r="C141" s="267">
        <v>64.599475450819696</v>
      </c>
    </row>
    <row r="142" spans="2:3" x14ac:dyDescent="0.45">
      <c r="B142" s="266">
        <v>77</v>
      </c>
      <c r="C142" s="267">
        <v>132.92204431344294</v>
      </c>
    </row>
    <row r="143" spans="2:3" x14ac:dyDescent="0.45">
      <c r="B143" s="266">
        <v>78</v>
      </c>
      <c r="C143" s="267">
        <v>72.191999579479457</v>
      </c>
    </row>
    <row r="144" spans="2:3" x14ac:dyDescent="0.45">
      <c r="B144" s="266">
        <v>79</v>
      </c>
      <c r="C144" s="267">
        <v>114.47948676156513</v>
      </c>
    </row>
    <row r="145" spans="2:3" x14ac:dyDescent="0.45">
      <c r="B145" s="266">
        <v>80</v>
      </c>
      <c r="C145" s="267">
        <v>143.56575092261852</v>
      </c>
    </row>
    <row r="146" spans="2:3" x14ac:dyDescent="0.45">
      <c r="B146" s="266">
        <v>81</v>
      </c>
      <c r="C146" s="267">
        <v>164.12037237436419</v>
      </c>
    </row>
    <row r="147" spans="2:3" x14ac:dyDescent="0.45">
      <c r="B147" s="266">
        <v>82</v>
      </c>
      <c r="C147" s="267">
        <v>119.84669424838094</v>
      </c>
    </row>
    <row r="148" spans="2:3" x14ac:dyDescent="0.45">
      <c r="B148" s="266">
        <v>83</v>
      </c>
      <c r="C148" s="267">
        <v>174.79362738320478</v>
      </c>
    </row>
    <row r="149" spans="2:3" x14ac:dyDescent="0.45">
      <c r="B149" s="266">
        <v>84</v>
      </c>
      <c r="C149" s="267">
        <v>170.57927863503969</v>
      </c>
    </row>
    <row r="150" spans="2:3" x14ac:dyDescent="0.45">
      <c r="B150" s="266">
        <v>85</v>
      </c>
      <c r="C150" s="267">
        <v>68.035300363346849</v>
      </c>
    </row>
    <row r="151" spans="2:3" x14ac:dyDescent="0.45">
      <c r="B151" s="266">
        <v>86</v>
      </c>
      <c r="C151" s="267">
        <v>175.81450652575603</v>
      </c>
    </row>
    <row r="152" spans="2:3" x14ac:dyDescent="0.45">
      <c r="B152" s="266">
        <v>87</v>
      </c>
      <c r="C152" s="267">
        <v>126.55179413923817</v>
      </c>
    </row>
    <row r="153" spans="2:3" x14ac:dyDescent="0.45">
      <c r="B153" s="266">
        <v>88</v>
      </c>
      <c r="C153" s="267">
        <v>160.36017100091527</v>
      </c>
    </row>
    <row r="154" spans="2:3" x14ac:dyDescent="0.45">
      <c r="B154" s="266">
        <v>89</v>
      </c>
      <c r="C154" s="267">
        <v>167.99555200986134</v>
      </c>
    </row>
    <row r="155" spans="2:3" x14ac:dyDescent="0.45">
      <c r="B155" s="266">
        <v>90</v>
      </c>
      <c r="C155" s="267">
        <v>143.57565985570352</v>
      </c>
    </row>
    <row r="156" spans="2:3" x14ac:dyDescent="0.45">
      <c r="B156" s="266">
        <v>91</v>
      </c>
      <c r="C156" s="267">
        <v>111.65220025057098</v>
      </c>
    </row>
    <row r="157" spans="2:3" x14ac:dyDescent="0.45">
      <c r="B157" s="266">
        <v>92</v>
      </c>
      <c r="C157" s="267">
        <v>126.64688543364649</v>
      </c>
    </row>
    <row r="158" spans="2:3" x14ac:dyDescent="0.45">
      <c r="B158" s="266">
        <v>93</v>
      </c>
      <c r="C158" s="267">
        <v>118.90076215226441</v>
      </c>
    </row>
    <row r="159" spans="2:3" x14ac:dyDescent="0.45">
      <c r="B159" s="266">
        <v>94</v>
      </c>
      <c r="C159" s="267">
        <v>134.45066276316999</v>
      </c>
    </row>
    <row r="160" spans="2:3" x14ac:dyDescent="0.45">
      <c r="B160" s="266">
        <v>95</v>
      </c>
      <c r="C160" s="267">
        <v>147.57830346853956</v>
      </c>
    </row>
    <row r="161" spans="2:3" x14ac:dyDescent="0.45">
      <c r="B161" s="266">
        <v>96</v>
      </c>
      <c r="C161" s="267">
        <v>115.25680011708431</v>
      </c>
    </row>
    <row r="162" spans="2:3" x14ac:dyDescent="0.45">
      <c r="B162" s="266">
        <v>97</v>
      </c>
      <c r="C162" s="267">
        <v>118.40640490322275</v>
      </c>
    </row>
    <row r="163" spans="2:3" x14ac:dyDescent="0.45">
      <c r="B163" s="266">
        <v>98</v>
      </c>
      <c r="C163" s="267">
        <v>137.96810773889871</v>
      </c>
    </row>
    <row r="164" spans="2:3" x14ac:dyDescent="0.45">
      <c r="B164" s="266">
        <v>99</v>
      </c>
      <c r="C164" s="267">
        <v>156.77445469043221</v>
      </c>
    </row>
    <row r="165" spans="2:3" x14ac:dyDescent="0.45">
      <c r="B165" s="266">
        <v>100</v>
      </c>
      <c r="C165" s="267">
        <v>89.619746178744634</v>
      </c>
    </row>
    <row r="166" spans="2:3" x14ac:dyDescent="0.45">
      <c r="B166" s="266">
        <v>101</v>
      </c>
      <c r="C166" s="267">
        <v>129.45849732164135</v>
      </c>
    </row>
    <row r="167" spans="2:3" x14ac:dyDescent="0.45">
      <c r="B167" s="266">
        <v>102</v>
      </c>
      <c r="C167" s="267">
        <v>77.967524654212127</v>
      </c>
    </row>
    <row r="168" spans="2:3" x14ac:dyDescent="0.45">
      <c r="B168" s="266">
        <v>103</v>
      </c>
      <c r="C168" s="267">
        <v>102.08739807943888</v>
      </c>
    </row>
    <row r="169" spans="2:3" x14ac:dyDescent="0.45">
      <c r="B169" s="266">
        <v>104</v>
      </c>
      <c r="C169" s="267">
        <v>167.03901504258596</v>
      </c>
    </row>
    <row r="170" spans="2:3" x14ac:dyDescent="0.45">
      <c r="B170" s="266">
        <v>105</v>
      </c>
      <c r="C170" s="267">
        <v>107.03891133673301</v>
      </c>
    </row>
    <row r="171" spans="2:3" x14ac:dyDescent="0.45">
      <c r="B171" s="266">
        <v>106</v>
      </c>
      <c r="C171" s="267">
        <v>75.18203223364516</v>
      </c>
    </row>
    <row r="172" spans="2:3" x14ac:dyDescent="0.45">
      <c r="B172" s="266">
        <v>107</v>
      </c>
      <c r="C172" s="267">
        <v>85.706897767931778</v>
      </c>
    </row>
    <row r="173" spans="2:3" x14ac:dyDescent="0.45">
      <c r="B173" s="266">
        <v>108</v>
      </c>
      <c r="C173" s="267">
        <v>126.82416594550332</v>
      </c>
    </row>
    <row r="174" spans="2:3" x14ac:dyDescent="0.45">
      <c r="B174" s="266">
        <v>109</v>
      </c>
      <c r="C174" s="267">
        <v>203.59109923718117</v>
      </c>
    </row>
    <row r="175" spans="2:3" x14ac:dyDescent="0.45">
      <c r="B175" s="266">
        <v>110</v>
      </c>
      <c r="C175" s="267">
        <v>139.17769312000246</v>
      </c>
    </row>
    <row r="176" spans="2:3" x14ac:dyDescent="0.45">
      <c r="B176" s="266">
        <v>111</v>
      </c>
      <c r="C176" s="267">
        <v>118.25179783318792</v>
      </c>
    </row>
    <row r="177" spans="2:3" x14ac:dyDescent="0.45">
      <c r="B177" s="266">
        <v>112</v>
      </c>
      <c r="C177" s="267">
        <v>80.74205989243913</v>
      </c>
    </row>
    <row r="178" spans="2:3" x14ac:dyDescent="0.45">
      <c r="B178" s="266">
        <v>113</v>
      </c>
      <c r="C178" s="267">
        <v>156.16726640570894</v>
      </c>
    </row>
    <row r="179" spans="2:3" x14ac:dyDescent="0.45">
      <c r="B179" s="266">
        <v>114</v>
      </c>
      <c r="C179" s="267">
        <v>172.3370094306772</v>
      </c>
    </row>
    <row r="180" spans="2:3" x14ac:dyDescent="0.45">
      <c r="B180" s="266">
        <v>115</v>
      </c>
      <c r="C180" s="267">
        <v>180.50033962778963</v>
      </c>
    </row>
    <row r="181" spans="2:3" x14ac:dyDescent="0.45">
      <c r="B181" s="266">
        <v>116</v>
      </c>
      <c r="C181" s="267">
        <v>163.31260190739391</v>
      </c>
    </row>
    <row r="182" spans="2:3" x14ac:dyDescent="0.45">
      <c r="B182" s="266">
        <v>117</v>
      </c>
      <c r="C182" s="267">
        <v>179.9489012777546</v>
      </c>
    </row>
    <row r="183" spans="2:3" x14ac:dyDescent="0.45">
      <c r="B183" s="266">
        <v>118</v>
      </c>
      <c r="C183" s="267">
        <v>149.53043310779492</v>
      </c>
    </row>
    <row r="184" spans="2:3" x14ac:dyDescent="0.45">
      <c r="B184" s="266">
        <v>119</v>
      </c>
      <c r="C184" s="267">
        <v>156.47606617237875</v>
      </c>
    </row>
    <row r="185" spans="2:3" x14ac:dyDescent="0.45">
      <c r="B185" s="266">
        <v>120</v>
      </c>
      <c r="C185" s="267">
        <v>185.30538081268142</v>
      </c>
    </row>
    <row r="186" spans="2:3" x14ac:dyDescent="0.45">
      <c r="B186" s="266">
        <v>121</v>
      </c>
      <c r="C186" s="267">
        <v>115.37263632708107</v>
      </c>
    </row>
    <row r="187" spans="2:3" x14ac:dyDescent="0.45">
      <c r="B187" s="266">
        <v>122</v>
      </c>
      <c r="C187" s="267">
        <v>101.84999775882434</v>
      </c>
    </row>
    <row r="188" spans="2:3" x14ac:dyDescent="0.45">
      <c r="B188" s="266">
        <v>123</v>
      </c>
      <c r="C188" s="267">
        <v>121.5884464589455</v>
      </c>
    </row>
    <row r="189" spans="2:3" x14ac:dyDescent="0.45">
      <c r="B189" s="266">
        <v>124</v>
      </c>
      <c r="C189" s="267">
        <v>171.34410702832747</v>
      </c>
    </row>
    <row r="190" spans="2:3" x14ac:dyDescent="0.45">
      <c r="B190" s="266">
        <v>125</v>
      </c>
      <c r="C190" s="267">
        <v>149.41351814590737</v>
      </c>
    </row>
    <row r="191" spans="2:3" x14ac:dyDescent="0.45">
      <c r="B191" s="266">
        <v>126</v>
      </c>
      <c r="C191" s="267">
        <v>127.93735376996779</v>
      </c>
    </row>
    <row r="192" spans="2:3" x14ac:dyDescent="0.45">
      <c r="B192" s="266">
        <v>127</v>
      </c>
      <c r="C192" s="267">
        <v>101.92214562665971</v>
      </c>
    </row>
    <row r="193" spans="2:3" x14ac:dyDescent="0.45">
      <c r="B193" s="266">
        <v>128</v>
      </c>
      <c r="C193" s="267">
        <v>113.73743437553745</v>
      </c>
    </row>
    <row r="194" spans="2:3" x14ac:dyDescent="0.45">
      <c r="B194" s="266">
        <v>129</v>
      </c>
      <c r="C194" s="267">
        <v>175.19073135883249</v>
      </c>
    </row>
    <row r="195" spans="2:3" x14ac:dyDescent="0.45">
      <c r="B195" s="266">
        <v>130</v>
      </c>
      <c r="C195" s="267">
        <v>104.95087563139484</v>
      </c>
    </row>
    <row r="196" spans="2:3" x14ac:dyDescent="0.45">
      <c r="B196" s="266">
        <v>131</v>
      </c>
      <c r="C196" s="267">
        <v>77.986198246536702</v>
      </c>
    </row>
    <row r="197" spans="2:3" x14ac:dyDescent="0.45">
      <c r="B197" s="266">
        <v>132</v>
      </c>
      <c r="C197" s="267">
        <v>80.807025252810732</v>
      </c>
    </row>
    <row r="198" spans="2:3" x14ac:dyDescent="0.45">
      <c r="B198" s="266">
        <v>133</v>
      </c>
      <c r="C198" s="267">
        <v>143.56623525392342</v>
      </c>
    </row>
    <row r="199" spans="2:3" x14ac:dyDescent="0.45">
      <c r="B199" s="266">
        <v>134</v>
      </c>
      <c r="C199" s="267">
        <v>91.777948860654931</v>
      </c>
    </row>
    <row r="200" spans="2:3" x14ac:dyDescent="0.45">
      <c r="B200" s="266">
        <v>135</v>
      </c>
      <c r="C200" s="267">
        <v>119.24614080198002</v>
      </c>
    </row>
    <row r="201" spans="2:3" x14ac:dyDescent="0.45">
      <c r="B201" s="266">
        <v>136</v>
      </c>
      <c r="C201" s="267">
        <v>89.018990155321745</v>
      </c>
    </row>
    <row r="202" spans="2:3" x14ac:dyDescent="0.45">
      <c r="B202" s="266">
        <v>137</v>
      </c>
      <c r="C202" s="267">
        <v>103.50848551600816</v>
      </c>
    </row>
    <row r="203" spans="2:3" x14ac:dyDescent="0.45">
      <c r="B203" s="266">
        <v>138</v>
      </c>
      <c r="C203" s="267">
        <v>173.92294439698372</v>
      </c>
    </row>
    <row r="204" spans="2:3" x14ac:dyDescent="0.45">
      <c r="B204" s="266">
        <v>139</v>
      </c>
      <c r="C204" s="267">
        <v>139.76838947181295</v>
      </c>
    </row>
    <row r="205" spans="2:3" x14ac:dyDescent="0.45">
      <c r="B205" s="266">
        <v>140</v>
      </c>
      <c r="C205" s="267">
        <v>123.66374963839472</v>
      </c>
    </row>
    <row r="206" spans="2:3" x14ac:dyDescent="0.45">
      <c r="B206" s="266">
        <v>141</v>
      </c>
      <c r="C206" s="267">
        <v>155.43485924860542</v>
      </c>
    </row>
    <row r="207" spans="2:3" x14ac:dyDescent="0.45">
      <c r="B207" s="266">
        <v>142</v>
      </c>
      <c r="C207" s="267">
        <v>99.593977860472506</v>
      </c>
    </row>
    <row r="208" spans="2:3" x14ac:dyDescent="0.45">
      <c r="B208" s="266">
        <v>143</v>
      </c>
      <c r="C208" s="267">
        <v>122.03428699209842</v>
      </c>
    </row>
    <row r="209" spans="2:3" x14ac:dyDescent="0.45">
      <c r="B209" s="266">
        <v>144</v>
      </c>
      <c r="C209" s="267">
        <v>88.099460261707549</v>
      </c>
    </row>
    <row r="210" spans="2:3" x14ac:dyDescent="0.45">
      <c r="B210" s="266">
        <v>145</v>
      </c>
      <c r="C210" s="267">
        <v>144.51015611373612</v>
      </c>
    </row>
    <row r="211" spans="2:3" x14ac:dyDescent="0.45">
      <c r="B211" s="266">
        <v>146</v>
      </c>
      <c r="C211" s="267">
        <v>129.72601052192738</v>
      </c>
    </row>
    <row r="212" spans="2:3" x14ac:dyDescent="0.45">
      <c r="B212" s="266">
        <v>147</v>
      </c>
      <c r="C212" s="267">
        <v>168.9595480871622</v>
      </c>
    </row>
    <row r="213" spans="2:3" x14ac:dyDescent="0.45">
      <c r="B213" s="266">
        <v>148</v>
      </c>
      <c r="C213" s="267">
        <v>145.17827502290419</v>
      </c>
    </row>
    <row r="214" spans="2:3" x14ac:dyDescent="0.45">
      <c r="B214" s="266">
        <v>149</v>
      </c>
      <c r="C214" s="267">
        <v>98.853136888588978</v>
      </c>
    </row>
    <row r="215" spans="2:3" x14ac:dyDescent="0.45">
      <c r="B215" s="266">
        <v>150</v>
      </c>
      <c r="C215" s="267">
        <v>123.43573746418977</v>
      </c>
    </row>
    <row r="216" spans="2:3" x14ac:dyDescent="0.45">
      <c r="B216" s="266">
        <v>151</v>
      </c>
      <c r="C216" s="267">
        <v>105.15913403961727</v>
      </c>
    </row>
    <row r="217" spans="2:3" x14ac:dyDescent="0.45">
      <c r="B217" s="266">
        <v>152</v>
      </c>
      <c r="C217" s="267">
        <v>108.58099109356283</v>
      </c>
    </row>
    <row r="218" spans="2:3" x14ac:dyDescent="0.45">
      <c r="B218" s="266">
        <v>153</v>
      </c>
      <c r="C218" s="267">
        <v>93.546108035214814</v>
      </c>
    </row>
    <row r="219" spans="2:3" x14ac:dyDescent="0.45">
      <c r="B219" s="266">
        <v>154</v>
      </c>
      <c r="C219" s="267">
        <v>110.37197341954504</v>
      </c>
    </row>
    <row r="220" spans="2:3" x14ac:dyDescent="0.45">
      <c r="B220" s="266">
        <v>155</v>
      </c>
      <c r="C220" s="267">
        <v>163.60758641156519</v>
      </c>
    </row>
    <row r="221" spans="2:3" x14ac:dyDescent="0.45">
      <c r="B221" s="266">
        <v>156</v>
      </c>
      <c r="C221" s="267">
        <v>199.59024605427661</v>
      </c>
    </row>
    <row r="222" spans="2:3" x14ac:dyDescent="0.45">
      <c r="B222" s="266">
        <v>157</v>
      </c>
      <c r="C222" s="267">
        <v>175.51641748286693</v>
      </c>
    </row>
    <row r="223" spans="2:3" x14ac:dyDescent="0.45">
      <c r="B223" s="266">
        <v>158</v>
      </c>
      <c r="C223" s="267">
        <v>146.82065073402444</v>
      </c>
    </row>
    <row r="224" spans="2:3" x14ac:dyDescent="0.45">
      <c r="B224" s="266">
        <v>159</v>
      </c>
      <c r="C224" s="267">
        <v>146.907963003264</v>
      </c>
    </row>
    <row r="225" spans="2:3" x14ac:dyDescent="0.45">
      <c r="B225" s="266">
        <v>160</v>
      </c>
      <c r="C225" s="267">
        <v>89.502869084541871</v>
      </c>
    </row>
    <row r="226" spans="2:3" x14ac:dyDescent="0.45">
      <c r="B226" s="266">
        <v>161</v>
      </c>
      <c r="C226" s="267">
        <v>83.518310375352044</v>
      </c>
    </row>
    <row r="227" spans="2:3" x14ac:dyDescent="0.45">
      <c r="B227" s="266">
        <v>162</v>
      </c>
      <c r="C227" s="267">
        <v>191.52538695716785</v>
      </c>
    </row>
    <row r="228" spans="2:3" x14ac:dyDescent="0.45">
      <c r="B228" s="266">
        <v>163</v>
      </c>
      <c r="C228" s="267">
        <v>80.229888373950615</v>
      </c>
    </row>
    <row r="229" spans="2:3" x14ac:dyDescent="0.45">
      <c r="B229" s="266">
        <v>164</v>
      </c>
      <c r="C229" s="267">
        <v>159.09845521286064</v>
      </c>
    </row>
    <row r="230" spans="2:3" x14ac:dyDescent="0.45">
      <c r="B230" s="266">
        <v>165</v>
      </c>
      <c r="C230" s="267">
        <v>122.96900986604469</v>
      </c>
    </row>
    <row r="231" spans="2:3" x14ac:dyDescent="0.45">
      <c r="B231" s="266">
        <v>166</v>
      </c>
      <c r="C231" s="267">
        <v>119.99484668044667</v>
      </c>
    </row>
    <row r="232" spans="2:3" x14ac:dyDescent="0.45">
      <c r="B232" s="266">
        <v>167</v>
      </c>
      <c r="C232" s="267">
        <v>150.12056877580031</v>
      </c>
    </row>
    <row r="233" spans="2:3" x14ac:dyDescent="0.45">
      <c r="B233" s="266">
        <v>168</v>
      </c>
      <c r="C233" s="267">
        <v>133.99695575161337</v>
      </c>
    </row>
    <row r="234" spans="2:3" x14ac:dyDescent="0.45">
      <c r="B234" s="266">
        <v>169</v>
      </c>
      <c r="C234" s="267">
        <v>212.32691648912999</v>
      </c>
    </row>
    <row r="235" spans="2:3" x14ac:dyDescent="0.45">
      <c r="B235" s="266">
        <v>170</v>
      </c>
      <c r="C235" s="267">
        <v>135.17393521247877</v>
      </c>
    </row>
    <row r="236" spans="2:3" x14ac:dyDescent="0.45">
      <c r="B236" s="266">
        <v>171</v>
      </c>
      <c r="C236" s="267">
        <v>149.79050867582282</v>
      </c>
    </row>
    <row r="237" spans="2:3" x14ac:dyDescent="0.45">
      <c r="B237" s="266">
        <v>172</v>
      </c>
      <c r="C237" s="267">
        <v>95.373635412236723</v>
      </c>
    </row>
    <row r="238" spans="2:3" x14ac:dyDescent="0.45">
      <c r="B238" s="266">
        <v>173</v>
      </c>
      <c r="C238" s="267">
        <v>99.550531589176643</v>
      </c>
    </row>
    <row r="239" spans="2:3" x14ac:dyDescent="0.45">
      <c r="B239" s="266">
        <v>174</v>
      </c>
      <c r="C239" s="267">
        <v>95.113833704835386</v>
      </c>
    </row>
    <row r="240" spans="2:3" x14ac:dyDescent="0.45">
      <c r="B240" s="266">
        <v>175</v>
      </c>
      <c r="C240" s="267">
        <v>163.9649476661354</v>
      </c>
    </row>
    <row r="241" spans="2:3" x14ac:dyDescent="0.45">
      <c r="B241" s="266">
        <v>176</v>
      </c>
      <c r="C241" s="267">
        <v>101.60234762428689</v>
      </c>
    </row>
    <row r="242" spans="2:3" x14ac:dyDescent="0.45">
      <c r="B242" s="266">
        <v>177</v>
      </c>
      <c r="C242" s="267">
        <v>72.670135765332262</v>
      </c>
    </row>
    <row r="243" spans="2:3" x14ac:dyDescent="0.45">
      <c r="B243" s="266">
        <v>178</v>
      </c>
      <c r="C243" s="267">
        <v>105.09084324126215</v>
      </c>
    </row>
    <row r="244" spans="2:3" x14ac:dyDescent="0.45">
      <c r="B244" s="266">
        <v>179</v>
      </c>
      <c r="C244" s="267">
        <v>178.97593410670703</v>
      </c>
    </row>
    <row r="245" spans="2:3" x14ac:dyDescent="0.45">
      <c r="B245" s="266">
        <v>180</v>
      </c>
      <c r="C245" s="267">
        <v>173.82072496611562</v>
      </c>
    </row>
    <row r="246" spans="2:3" x14ac:dyDescent="0.45">
      <c r="B246" s="266">
        <v>181</v>
      </c>
      <c r="C246" s="267">
        <v>138.83073563002228</v>
      </c>
    </row>
    <row r="247" spans="2:3" x14ac:dyDescent="0.45">
      <c r="B247" s="266">
        <v>182</v>
      </c>
      <c r="C247" s="267">
        <v>98.92482422090697</v>
      </c>
    </row>
    <row r="248" spans="2:3" x14ac:dyDescent="0.45">
      <c r="B248" s="266">
        <v>183</v>
      </c>
      <c r="C248" s="267">
        <v>117.87418462222146</v>
      </c>
    </row>
    <row r="249" spans="2:3" x14ac:dyDescent="0.45">
      <c r="B249" s="266">
        <v>184</v>
      </c>
      <c r="C249" s="267">
        <v>132.26808377208377</v>
      </c>
    </row>
    <row r="250" spans="2:3" x14ac:dyDescent="0.45">
      <c r="B250" s="266">
        <v>185</v>
      </c>
      <c r="C250" s="267">
        <v>135.53377824576302</v>
      </c>
    </row>
    <row r="251" spans="2:3" x14ac:dyDescent="0.45">
      <c r="B251" s="266">
        <v>186</v>
      </c>
      <c r="C251" s="267">
        <v>109.97937346232752</v>
      </c>
    </row>
    <row r="252" spans="2:3" x14ac:dyDescent="0.45">
      <c r="B252" s="266">
        <v>187</v>
      </c>
      <c r="C252" s="267">
        <v>80.34401520976914</v>
      </c>
    </row>
    <row r="253" spans="2:3" x14ac:dyDescent="0.45">
      <c r="B253" s="266">
        <v>188</v>
      </c>
      <c r="C253" s="267">
        <v>98.486987947001211</v>
      </c>
    </row>
    <row r="254" spans="2:3" x14ac:dyDescent="0.45">
      <c r="B254" s="266">
        <v>189</v>
      </c>
      <c r="C254" s="267">
        <v>162.71688769900172</v>
      </c>
    </row>
    <row r="255" spans="2:3" x14ac:dyDescent="0.45">
      <c r="B255" s="266">
        <v>190</v>
      </c>
      <c r="C255" s="267">
        <v>141.31418748881396</v>
      </c>
    </row>
    <row r="256" spans="2:3" x14ac:dyDescent="0.45">
      <c r="B256" s="266">
        <v>191</v>
      </c>
      <c r="C256" s="267">
        <v>107.8805920893095</v>
      </c>
    </row>
    <row r="257" spans="2:3" x14ac:dyDescent="0.45">
      <c r="B257" s="266">
        <v>192</v>
      </c>
      <c r="C257" s="267">
        <v>140.46756373273573</v>
      </c>
    </row>
    <row r="258" spans="2:3" x14ac:dyDescent="0.45">
      <c r="B258" s="266">
        <v>193</v>
      </c>
      <c r="C258" s="267">
        <v>151.28743295677771</v>
      </c>
    </row>
    <row r="259" spans="2:3" x14ac:dyDescent="0.45">
      <c r="B259" s="266">
        <v>194</v>
      </c>
      <c r="C259" s="267">
        <v>122.94957546322651</v>
      </c>
    </row>
    <row r="260" spans="2:3" x14ac:dyDescent="0.45">
      <c r="B260" s="266">
        <v>195</v>
      </c>
      <c r="C260" s="267">
        <v>79.888022132409077</v>
      </c>
    </row>
    <row r="261" spans="2:3" x14ac:dyDescent="0.45">
      <c r="B261" s="266">
        <v>196</v>
      </c>
      <c r="C261" s="267">
        <v>121.72038307472883</v>
      </c>
    </row>
    <row r="262" spans="2:3" x14ac:dyDescent="0.45">
      <c r="B262" s="266">
        <v>197</v>
      </c>
      <c r="C262" s="267">
        <v>135.18766931419569</v>
      </c>
    </row>
    <row r="263" spans="2:3" x14ac:dyDescent="0.45">
      <c r="B263" s="266">
        <v>198</v>
      </c>
      <c r="C263" s="267">
        <v>109.05921747284034</v>
      </c>
    </row>
    <row r="264" spans="2:3" x14ac:dyDescent="0.45">
      <c r="B264" s="266">
        <v>199</v>
      </c>
      <c r="C264" s="267">
        <v>190.50715707045779</v>
      </c>
    </row>
    <row r="265" spans="2:3" x14ac:dyDescent="0.45">
      <c r="B265" s="266">
        <v>200</v>
      </c>
      <c r="C265" s="267">
        <v>122.40901712900362</v>
      </c>
    </row>
    <row r="266" spans="2:3" x14ac:dyDescent="0.45">
      <c r="B266" s="266">
        <v>201</v>
      </c>
      <c r="C266" s="267">
        <v>122.988117928108</v>
      </c>
    </row>
    <row r="267" spans="2:3" x14ac:dyDescent="0.45">
      <c r="B267" s="266">
        <v>202</v>
      </c>
      <c r="C267" s="267">
        <v>116.88662717194339</v>
      </c>
    </row>
    <row r="268" spans="2:3" x14ac:dyDescent="0.45">
      <c r="B268" s="266">
        <v>203</v>
      </c>
      <c r="C268" s="267">
        <v>128.8596884493148</v>
      </c>
    </row>
    <row r="269" spans="2:3" x14ac:dyDescent="0.45">
      <c r="B269" s="266">
        <v>204</v>
      </c>
      <c r="C269" s="267">
        <v>104.92810194093285</v>
      </c>
    </row>
    <row r="270" spans="2:3" x14ac:dyDescent="0.45">
      <c r="B270" s="266">
        <v>205</v>
      </c>
      <c r="C270" s="267">
        <v>89.450871778486928</v>
      </c>
    </row>
    <row r="271" spans="2:3" x14ac:dyDescent="0.45">
      <c r="B271" s="266">
        <v>206</v>
      </c>
      <c r="C271" s="267">
        <v>96.360720149144171</v>
      </c>
    </row>
    <row r="272" spans="2:3" x14ac:dyDescent="0.45">
      <c r="B272" s="266">
        <v>207</v>
      </c>
      <c r="C272" s="267">
        <v>189.09047197778557</v>
      </c>
    </row>
    <row r="273" spans="2:3" x14ac:dyDescent="0.45">
      <c r="B273" s="266">
        <v>208</v>
      </c>
      <c r="C273" s="267">
        <v>96.511336793302263</v>
      </c>
    </row>
    <row r="274" spans="2:3" x14ac:dyDescent="0.45">
      <c r="B274" s="266">
        <v>209</v>
      </c>
      <c r="C274" s="267">
        <v>118.418315992226</v>
      </c>
    </row>
    <row r="275" spans="2:3" x14ac:dyDescent="0.45">
      <c r="B275" s="266">
        <v>210</v>
      </c>
      <c r="C275" s="267">
        <v>98.853587245170388</v>
      </c>
    </row>
    <row r="276" spans="2:3" x14ac:dyDescent="0.45">
      <c r="B276" s="266">
        <v>211</v>
      </c>
      <c r="C276" s="267">
        <v>97.327837403070049</v>
      </c>
    </row>
    <row r="277" spans="2:3" x14ac:dyDescent="0.45">
      <c r="B277" s="266">
        <v>212</v>
      </c>
      <c r="C277" s="267">
        <v>146.99600677856796</v>
      </c>
    </row>
    <row r="278" spans="2:3" x14ac:dyDescent="0.45">
      <c r="B278" s="266">
        <v>213</v>
      </c>
      <c r="C278" s="267">
        <v>148.85809646892227</v>
      </c>
    </row>
    <row r="279" spans="2:3" x14ac:dyDescent="0.45">
      <c r="B279" s="266">
        <v>214</v>
      </c>
      <c r="C279" s="267">
        <v>86.885426032838325</v>
      </c>
    </row>
    <row r="280" spans="2:3" x14ac:dyDescent="0.45">
      <c r="B280" s="266">
        <v>215</v>
      </c>
      <c r="C280" s="267">
        <v>169.0915613236225</v>
      </c>
    </row>
    <row r="281" spans="2:3" x14ac:dyDescent="0.45">
      <c r="B281" s="266">
        <v>216</v>
      </c>
      <c r="C281" s="267">
        <v>181.65532518534616</v>
      </c>
    </row>
    <row r="282" spans="2:3" x14ac:dyDescent="0.45">
      <c r="B282" s="266">
        <v>217</v>
      </c>
      <c r="C282" s="267">
        <v>105.39046237151307</v>
      </c>
    </row>
    <row r="283" spans="2:3" x14ac:dyDescent="0.45">
      <c r="B283" s="266">
        <v>218</v>
      </c>
      <c r="C283" s="267">
        <v>98.272710479883884</v>
      </c>
    </row>
    <row r="284" spans="2:3" x14ac:dyDescent="0.45">
      <c r="B284" s="266">
        <v>219</v>
      </c>
      <c r="C284" s="267">
        <v>119.71129960960828</v>
      </c>
    </row>
    <row r="285" spans="2:3" x14ac:dyDescent="0.45">
      <c r="B285" s="266">
        <v>220</v>
      </c>
      <c r="C285" s="267">
        <v>177.88647163756175</v>
      </c>
    </row>
    <row r="286" spans="2:3" x14ac:dyDescent="0.45">
      <c r="B286" s="266">
        <v>221</v>
      </c>
      <c r="C286" s="267">
        <v>143.31264617984922</v>
      </c>
    </row>
    <row r="287" spans="2:3" x14ac:dyDescent="0.45">
      <c r="B287" s="266">
        <v>222</v>
      </c>
      <c r="C287" s="267">
        <v>105.84801779792221</v>
      </c>
    </row>
    <row r="288" spans="2:3" x14ac:dyDescent="0.45">
      <c r="B288" s="266">
        <v>223</v>
      </c>
      <c r="C288" s="267">
        <v>96.684790015982003</v>
      </c>
    </row>
    <row r="289" spans="2:3" x14ac:dyDescent="0.45">
      <c r="B289" s="266">
        <v>224</v>
      </c>
      <c r="C289" s="267">
        <v>94.455386071237996</v>
      </c>
    </row>
    <row r="290" spans="2:3" x14ac:dyDescent="0.45">
      <c r="B290" s="266">
        <v>225</v>
      </c>
      <c r="C290" s="267">
        <v>85.691473595248709</v>
      </c>
    </row>
    <row r="291" spans="2:3" x14ac:dyDescent="0.45">
      <c r="B291" s="266">
        <v>226</v>
      </c>
      <c r="C291" s="267">
        <v>81.905243694658097</v>
      </c>
    </row>
    <row r="292" spans="2:3" x14ac:dyDescent="0.45">
      <c r="B292" s="266">
        <v>227</v>
      </c>
      <c r="C292" s="267">
        <v>122.60814108147571</v>
      </c>
    </row>
    <row r="293" spans="2:3" x14ac:dyDescent="0.45">
      <c r="B293" s="266">
        <v>228</v>
      </c>
      <c r="C293" s="267">
        <v>144.88162113867492</v>
      </c>
    </row>
    <row r="294" spans="2:3" x14ac:dyDescent="0.45">
      <c r="B294" s="266">
        <v>229</v>
      </c>
      <c r="C294" s="267">
        <v>120.5501196498018</v>
      </c>
    </row>
    <row r="295" spans="2:3" x14ac:dyDescent="0.45">
      <c r="B295" s="266">
        <v>230</v>
      </c>
      <c r="C295" s="267">
        <v>175.39701000378344</v>
      </c>
    </row>
    <row r="296" spans="2:3" x14ac:dyDescent="0.45">
      <c r="B296" s="266">
        <v>231</v>
      </c>
      <c r="C296" s="267">
        <v>145.72047511533879</v>
      </c>
    </row>
    <row r="297" spans="2:3" x14ac:dyDescent="0.45">
      <c r="B297" s="266">
        <v>232</v>
      </c>
      <c r="C297" s="267">
        <v>197.3751259934472</v>
      </c>
    </row>
    <row r="298" spans="2:3" x14ac:dyDescent="0.45">
      <c r="B298" s="266">
        <v>233</v>
      </c>
      <c r="C298" s="267">
        <v>97.289413507858328</v>
      </c>
    </row>
    <row r="299" spans="2:3" x14ac:dyDescent="0.45">
      <c r="B299" s="266">
        <v>234</v>
      </c>
      <c r="C299" s="267">
        <v>168.2661800700281</v>
      </c>
    </row>
    <row r="300" spans="2:3" x14ac:dyDescent="0.45">
      <c r="B300" s="266">
        <v>235</v>
      </c>
      <c r="C300" s="267">
        <v>142.86519900071755</v>
      </c>
    </row>
    <row r="301" spans="2:3" x14ac:dyDescent="0.45">
      <c r="B301" s="266">
        <v>236</v>
      </c>
      <c r="C301" s="267">
        <v>164.79594480693356</v>
      </c>
    </row>
    <row r="302" spans="2:3" x14ac:dyDescent="0.45">
      <c r="B302" s="266">
        <v>237</v>
      </c>
      <c r="C302" s="267">
        <v>114.01211551237088</v>
      </c>
    </row>
    <row r="303" spans="2:3" x14ac:dyDescent="0.45">
      <c r="B303" s="266">
        <v>238</v>
      </c>
      <c r="C303" s="267">
        <v>106.4043151295559</v>
      </c>
    </row>
    <row r="304" spans="2:3" x14ac:dyDescent="0.45">
      <c r="B304" s="266">
        <v>239</v>
      </c>
      <c r="C304" s="267">
        <v>101.13833593524737</v>
      </c>
    </row>
    <row r="305" spans="2:3" x14ac:dyDescent="0.45">
      <c r="B305" s="266">
        <v>240</v>
      </c>
      <c r="C305" s="267">
        <v>82.658530491645848</v>
      </c>
    </row>
    <row r="306" spans="2:3" x14ac:dyDescent="0.45">
      <c r="B306" s="266">
        <v>241</v>
      </c>
      <c r="C306" s="267">
        <v>172.07369328755578</v>
      </c>
    </row>
    <row r="307" spans="2:3" x14ac:dyDescent="0.45">
      <c r="B307" s="266">
        <v>242</v>
      </c>
      <c r="C307" s="267">
        <v>152.36208352727641</v>
      </c>
    </row>
    <row r="308" spans="2:3" x14ac:dyDescent="0.45">
      <c r="B308" s="266">
        <v>243</v>
      </c>
      <c r="C308" s="267">
        <v>100.42044480645109</v>
      </c>
    </row>
    <row r="309" spans="2:3" x14ac:dyDescent="0.45">
      <c r="B309" s="266">
        <v>244</v>
      </c>
      <c r="C309" s="267">
        <v>174.50700104226104</v>
      </c>
    </row>
    <row r="310" spans="2:3" x14ac:dyDescent="0.45">
      <c r="B310" s="266">
        <v>245</v>
      </c>
      <c r="C310" s="267">
        <v>151.07095135944627</v>
      </c>
    </row>
    <row r="311" spans="2:3" x14ac:dyDescent="0.45">
      <c r="B311" s="266">
        <v>246</v>
      </c>
      <c r="C311" s="267">
        <v>90.284444922085612</v>
      </c>
    </row>
    <row r="312" spans="2:3" x14ac:dyDescent="0.45">
      <c r="B312" s="266">
        <v>247</v>
      </c>
      <c r="C312" s="267">
        <v>123.7583679787824</v>
      </c>
    </row>
    <row r="313" spans="2:3" x14ac:dyDescent="0.45">
      <c r="B313" s="266">
        <v>248</v>
      </c>
      <c r="C313" s="267">
        <v>101.75638277038246</v>
      </c>
    </row>
    <row r="314" spans="2:3" x14ac:dyDescent="0.45">
      <c r="B314" s="266">
        <v>249</v>
      </c>
      <c r="C314" s="267">
        <v>111.76846362334766</v>
      </c>
    </row>
    <row r="315" spans="2:3" x14ac:dyDescent="0.45">
      <c r="B315" s="266">
        <v>250</v>
      </c>
      <c r="C315" s="267">
        <v>163.28784260710069</v>
      </c>
    </row>
    <row r="316" spans="2:3" x14ac:dyDescent="0.45">
      <c r="B316" s="266">
        <v>251</v>
      </c>
      <c r="C316" s="267">
        <v>110.18370512944907</v>
      </c>
    </row>
    <row r="317" spans="2:3" x14ac:dyDescent="0.45">
      <c r="B317" s="266">
        <v>252</v>
      </c>
      <c r="C317" s="267">
        <v>137.81791742735189</v>
      </c>
    </row>
    <row r="318" spans="2:3" x14ac:dyDescent="0.45">
      <c r="B318" s="266">
        <v>253</v>
      </c>
      <c r="C318" s="267">
        <v>98.357668312396328</v>
      </c>
    </row>
    <row r="319" spans="2:3" x14ac:dyDescent="0.45">
      <c r="B319" s="266">
        <v>254</v>
      </c>
      <c r="C319" s="267">
        <v>144.03978362438335</v>
      </c>
    </row>
    <row r="320" spans="2:3" x14ac:dyDescent="0.45">
      <c r="B320" s="266">
        <v>255</v>
      </c>
      <c r="C320" s="267">
        <v>172.74717435335623</v>
      </c>
    </row>
    <row r="321" spans="2:3" x14ac:dyDescent="0.45">
      <c r="B321" s="266">
        <v>256</v>
      </c>
      <c r="C321" s="267">
        <v>120.91810130571623</v>
      </c>
    </row>
    <row r="322" spans="2:3" x14ac:dyDescent="0.45">
      <c r="B322" s="266">
        <v>257</v>
      </c>
      <c r="C322" s="267">
        <v>159.43313075242844</v>
      </c>
    </row>
    <row r="323" spans="2:3" x14ac:dyDescent="0.45">
      <c r="B323" s="266">
        <v>258</v>
      </c>
      <c r="C323" s="267">
        <v>140.06125023523236</v>
      </c>
    </row>
    <row r="324" spans="2:3" x14ac:dyDescent="0.45">
      <c r="B324" s="266">
        <v>259</v>
      </c>
      <c r="C324" s="267">
        <v>163.14301445362702</v>
      </c>
    </row>
    <row r="325" spans="2:3" x14ac:dyDescent="0.45">
      <c r="B325" s="266">
        <v>260</v>
      </c>
      <c r="C325" s="267">
        <v>119.02066275949699</v>
      </c>
    </row>
    <row r="326" spans="2:3" x14ac:dyDescent="0.45">
      <c r="B326" s="266">
        <v>261</v>
      </c>
      <c r="C326" s="267">
        <v>91.550999839412526</v>
      </c>
    </row>
    <row r="327" spans="2:3" x14ac:dyDescent="0.45">
      <c r="B327" s="266">
        <v>262</v>
      </c>
      <c r="C327" s="267">
        <v>127.11881878424212</v>
      </c>
    </row>
    <row r="328" spans="2:3" x14ac:dyDescent="0.45">
      <c r="B328" s="266">
        <v>263</v>
      </c>
      <c r="C328" s="267">
        <v>85.863814899367711</v>
      </c>
    </row>
    <row r="329" spans="2:3" x14ac:dyDescent="0.45">
      <c r="B329" s="266">
        <v>264</v>
      </c>
      <c r="C329" s="267">
        <v>99.770180846992673</v>
      </c>
    </row>
    <row r="330" spans="2:3" x14ac:dyDescent="0.45">
      <c r="B330" s="266">
        <v>265</v>
      </c>
      <c r="C330" s="267">
        <v>73.104487013653454</v>
      </c>
    </row>
    <row r="331" spans="2:3" x14ac:dyDescent="0.45">
      <c r="B331" s="266">
        <v>266</v>
      </c>
      <c r="C331" s="267">
        <v>189.47610902272328</v>
      </c>
    </row>
    <row r="332" spans="2:3" x14ac:dyDescent="0.45">
      <c r="B332" s="266">
        <v>267</v>
      </c>
      <c r="C332" s="267">
        <v>159.25008326912322</v>
      </c>
    </row>
    <row r="333" spans="2:3" x14ac:dyDescent="0.45">
      <c r="B333" s="266">
        <v>268</v>
      </c>
      <c r="C333" s="267">
        <v>121.4580211766571</v>
      </c>
    </row>
    <row r="334" spans="2:3" x14ac:dyDescent="0.45">
      <c r="B334" s="266">
        <v>269</v>
      </c>
      <c r="C334" s="267">
        <v>119.71120684205206</v>
      </c>
    </row>
    <row r="335" spans="2:3" x14ac:dyDescent="0.45">
      <c r="B335" s="266">
        <v>270</v>
      </c>
      <c r="C335" s="267">
        <v>117.94676043139887</v>
      </c>
    </row>
    <row r="336" spans="2:3" x14ac:dyDescent="0.45">
      <c r="B336" s="266">
        <v>271</v>
      </c>
      <c r="C336" s="267">
        <v>128.72651649365616</v>
      </c>
    </row>
    <row r="337" spans="2:3" x14ac:dyDescent="0.45">
      <c r="B337" s="266">
        <v>272</v>
      </c>
      <c r="C337" s="267">
        <v>103.35290201082626</v>
      </c>
    </row>
    <row r="338" spans="2:3" x14ac:dyDescent="0.45">
      <c r="B338" s="266">
        <v>273</v>
      </c>
      <c r="C338" s="267">
        <v>89.459760365645394</v>
      </c>
    </row>
    <row r="339" spans="2:3" x14ac:dyDescent="0.45">
      <c r="B339" s="266">
        <v>274</v>
      </c>
      <c r="C339" s="267">
        <v>110.97092991244665</v>
      </c>
    </row>
    <row r="340" spans="2:3" x14ac:dyDescent="0.45">
      <c r="B340" s="266">
        <v>275</v>
      </c>
      <c r="C340" s="267">
        <v>103.84883131668919</v>
      </c>
    </row>
    <row r="341" spans="2:3" x14ac:dyDescent="0.45">
      <c r="B341" s="266">
        <v>276</v>
      </c>
      <c r="C341" s="267">
        <v>146.66624990351275</v>
      </c>
    </row>
    <row r="342" spans="2:3" x14ac:dyDescent="0.45">
      <c r="B342" s="266">
        <v>277</v>
      </c>
      <c r="C342" s="267">
        <v>111.02456568294352</v>
      </c>
    </row>
    <row r="343" spans="2:3" x14ac:dyDescent="0.45">
      <c r="B343" s="266">
        <v>278</v>
      </c>
      <c r="C343" s="267">
        <v>180.87589075595818</v>
      </c>
    </row>
    <row r="344" spans="2:3" x14ac:dyDescent="0.45">
      <c r="B344" s="266">
        <v>279</v>
      </c>
      <c r="C344" s="267">
        <v>150.49317663538221</v>
      </c>
    </row>
    <row r="345" spans="2:3" x14ac:dyDescent="0.45">
      <c r="B345" s="266">
        <v>280</v>
      </c>
      <c r="C345" s="267">
        <v>187.56042669900535</v>
      </c>
    </row>
    <row r="346" spans="2:3" x14ac:dyDescent="0.45">
      <c r="B346" s="266">
        <v>281</v>
      </c>
      <c r="C346" s="267">
        <v>139.59634531978378</v>
      </c>
    </row>
    <row r="347" spans="2:3" x14ac:dyDescent="0.45">
      <c r="B347" s="266">
        <v>282</v>
      </c>
      <c r="C347" s="267">
        <v>127.08755583489362</v>
      </c>
    </row>
    <row r="348" spans="2:3" x14ac:dyDescent="0.45">
      <c r="B348" s="266">
        <v>283</v>
      </c>
      <c r="C348" s="267">
        <v>117.08348515899348</v>
      </c>
    </row>
    <row r="349" spans="2:3" x14ac:dyDescent="0.45">
      <c r="B349" s="266">
        <v>284</v>
      </c>
      <c r="C349" s="267">
        <v>143.95931292183192</v>
      </c>
    </row>
    <row r="350" spans="2:3" x14ac:dyDescent="0.45">
      <c r="B350" s="266">
        <v>285</v>
      </c>
      <c r="C350" s="267">
        <v>87.774108558499776</v>
      </c>
    </row>
    <row r="351" spans="2:3" x14ac:dyDescent="0.45">
      <c r="B351" s="266">
        <v>286</v>
      </c>
      <c r="C351" s="267">
        <v>185.38626650888938</v>
      </c>
    </row>
    <row r="352" spans="2:3" x14ac:dyDescent="0.45">
      <c r="B352" s="266">
        <v>287</v>
      </c>
      <c r="C352" s="267">
        <v>99.078708520425437</v>
      </c>
    </row>
    <row r="353" spans="2:3" x14ac:dyDescent="0.45">
      <c r="B353" s="266">
        <v>288</v>
      </c>
      <c r="C353" s="267">
        <v>102.06958389545636</v>
      </c>
    </row>
    <row r="354" spans="2:3" x14ac:dyDescent="0.45">
      <c r="B354" s="266">
        <v>289</v>
      </c>
      <c r="C354" s="267">
        <v>93.650731139622167</v>
      </c>
    </row>
    <row r="355" spans="2:3" x14ac:dyDescent="0.45">
      <c r="B355" s="266">
        <v>290</v>
      </c>
      <c r="C355" s="267">
        <v>92.316235249583713</v>
      </c>
    </row>
    <row r="356" spans="2:3" x14ac:dyDescent="0.45">
      <c r="B356" s="266">
        <v>291</v>
      </c>
      <c r="C356" s="267">
        <v>146.34900054427681</v>
      </c>
    </row>
    <row r="357" spans="2:3" x14ac:dyDescent="0.45">
      <c r="B357" s="266">
        <v>292</v>
      </c>
      <c r="C357" s="267">
        <v>140.39069241863527</v>
      </c>
    </row>
    <row r="358" spans="2:3" x14ac:dyDescent="0.45">
      <c r="B358" s="266">
        <v>293</v>
      </c>
      <c r="C358" s="267">
        <v>104.83216242616658</v>
      </c>
    </row>
    <row r="359" spans="2:3" x14ac:dyDescent="0.45">
      <c r="B359" s="266">
        <v>294</v>
      </c>
      <c r="C359" s="267">
        <v>96.642415253089766</v>
      </c>
    </row>
    <row r="360" spans="2:3" x14ac:dyDescent="0.45">
      <c r="B360" s="266">
        <v>295</v>
      </c>
      <c r="C360" s="267">
        <v>102.3914628638538</v>
      </c>
    </row>
    <row r="361" spans="2:3" x14ac:dyDescent="0.45">
      <c r="B361" s="266">
        <v>296</v>
      </c>
      <c r="C361" s="267">
        <v>148.39046679215986</v>
      </c>
    </row>
    <row r="362" spans="2:3" x14ac:dyDescent="0.45">
      <c r="B362" s="266">
        <v>297</v>
      </c>
      <c r="C362" s="267">
        <v>137.002541884241</v>
      </c>
    </row>
    <row r="363" spans="2:3" x14ac:dyDescent="0.45">
      <c r="B363" s="266">
        <v>298</v>
      </c>
      <c r="C363" s="267">
        <v>129.97664867012298</v>
      </c>
    </row>
    <row r="364" spans="2:3" x14ac:dyDescent="0.45">
      <c r="B364" s="266">
        <v>299</v>
      </c>
      <c r="C364" s="267">
        <v>90.352127758311696</v>
      </c>
    </row>
    <row r="365" spans="2:3" x14ac:dyDescent="0.45">
      <c r="B365" s="266">
        <v>300</v>
      </c>
      <c r="C365" s="267">
        <v>140.72881856848198</v>
      </c>
    </row>
    <row r="366" spans="2:3" x14ac:dyDescent="0.45">
      <c r="B366" s="266">
        <v>301</v>
      </c>
      <c r="C366" s="267">
        <v>119.80885082241386</v>
      </c>
    </row>
    <row r="367" spans="2:3" x14ac:dyDescent="0.45">
      <c r="B367" s="266">
        <v>302</v>
      </c>
      <c r="C367" s="267">
        <v>191.70927342748323</v>
      </c>
    </row>
    <row r="368" spans="2:3" x14ac:dyDescent="0.45">
      <c r="B368" s="266">
        <v>303</v>
      </c>
      <c r="C368" s="267">
        <v>119.81762051248734</v>
      </c>
    </row>
    <row r="369" spans="2:3" x14ac:dyDescent="0.45">
      <c r="B369" s="266">
        <v>304</v>
      </c>
      <c r="C369" s="267">
        <v>89.614676757156985</v>
      </c>
    </row>
    <row r="370" spans="2:3" x14ac:dyDescent="0.45">
      <c r="B370" s="266">
        <v>305</v>
      </c>
      <c r="C370" s="267">
        <v>144.00657609456994</v>
      </c>
    </row>
    <row r="371" spans="2:3" x14ac:dyDescent="0.45">
      <c r="B371" s="266">
        <v>306</v>
      </c>
      <c r="C371" s="267">
        <v>144.37421578886827</v>
      </c>
    </row>
    <row r="372" spans="2:3" x14ac:dyDescent="0.45">
      <c r="B372" s="266">
        <v>307</v>
      </c>
      <c r="C372" s="267">
        <v>93.670001544006993</v>
      </c>
    </row>
    <row r="373" spans="2:3" x14ac:dyDescent="0.45">
      <c r="B373" s="266">
        <v>308</v>
      </c>
      <c r="C373" s="267">
        <v>153.69231396629306</v>
      </c>
    </row>
    <row r="374" spans="2:3" x14ac:dyDescent="0.45">
      <c r="B374" s="266">
        <v>309</v>
      </c>
      <c r="C374" s="267">
        <v>87.608355986020825</v>
      </c>
    </row>
    <row r="375" spans="2:3" x14ac:dyDescent="0.45">
      <c r="B375" s="266">
        <v>310</v>
      </c>
      <c r="C375" s="267">
        <v>111.45848099817933</v>
      </c>
    </row>
    <row r="376" spans="2:3" x14ac:dyDescent="0.45">
      <c r="B376" s="266">
        <v>311</v>
      </c>
      <c r="C376" s="267">
        <v>160.13475487165204</v>
      </c>
    </row>
    <row r="377" spans="2:3" x14ac:dyDescent="0.45">
      <c r="B377" s="266">
        <v>312</v>
      </c>
      <c r="C377" s="267">
        <v>101.51953971330337</v>
      </c>
    </row>
    <row r="378" spans="2:3" x14ac:dyDescent="0.45">
      <c r="B378" s="266">
        <v>313</v>
      </c>
      <c r="C378" s="267">
        <v>170.09219807878367</v>
      </c>
    </row>
    <row r="379" spans="2:3" x14ac:dyDescent="0.45">
      <c r="B379" s="266">
        <v>314</v>
      </c>
      <c r="C379" s="267">
        <v>106.78683626362769</v>
      </c>
    </row>
    <row r="380" spans="2:3" x14ac:dyDescent="0.45">
      <c r="B380" s="266">
        <v>315</v>
      </c>
      <c r="C380" s="267">
        <v>77.127769847929329</v>
      </c>
    </row>
    <row r="381" spans="2:3" x14ac:dyDescent="0.45">
      <c r="B381" s="266">
        <v>316</v>
      </c>
      <c r="C381" s="267">
        <v>137.3869594822651</v>
      </c>
    </row>
    <row r="382" spans="2:3" x14ac:dyDescent="0.45">
      <c r="B382" s="266">
        <v>317</v>
      </c>
      <c r="C382" s="267">
        <v>99.296159943951267</v>
      </c>
    </row>
    <row r="383" spans="2:3" x14ac:dyDescent="0.45">
      <c r="B383" s="266">
        <v>318</v>
      </c>
      <c r="C383" s="267">
        <v>128.74666399730972</v>
      </c>
    </row>
    <row r="384" spans="2:3" x14ac:dyDescent="0.45">
      <c r="B384" s="266">
        <v>319</v>
      </c>
      <c r="C384" s="267">
        <v>175.64614888686734</v>
      </c>
    </row>
    <row r="385" spans="2:3" x14ac:dyDescent="0.45">
      <c r="B385" s="266">
        <v>320</v>
      </c>
      <c r="C385" s="267">
        <v>103.09177526040753</v>
      </c>
    </row>
    <row r="386" spans="2:3" x14ac:dyDescent="0.45">
      <c r="B386" s="266">
        <v>321</v>
      </c>
      <c r="C386" s="267">
        <v>101.5069113595946</v>
      </c>
    </row>
    <row r="387" spans="2:3" x14ac:dyDescent="0.45">
      <c r="B387" s="266">
        <v>322</v>
      </c>
      <c r="C387" s="267">
        <v>70.729761427093877</v>
      </c>
    </row>
    <row r="388" spans="2:3" x14ac:dyDescent="0.45">
      <c r="B388" s="266">
        <v>323</v>
      </c>
      <c r="C388" s="267">
        <v>102.55097339615006</v>
      </c>
    </row>
    <row r="389" spans="2:3" x14ac:dyDescent="0.45">
      <c r="B389" s="266">
        <v>324</v>
      </c>
      <c r="C389" s="267">
        <v>176.64437127237034</v>
      </c>
    </row>
    <row r="390" spans="2:3" x14ac:dyDescent="0.45">
      <c r="B390" s="266">
        <v>325</v>
      </c>
      <c r="C390" s="267">
        <v>101.09677472691041</v>
      </c>
    </row>
    <row r="391" spans="2:3" x14ac:dyDescent="0.45">
      <c r="B391" s="266">
        <v>326</v>
      </c>
      <c r="C391" s="267">
        <v>168.71886672800707</v>
      </c>
    </row>
    <row r="392" spans="2:3" x14ac:dyDescent="0.45">
      <c r="B392" s="266">
        <v>327</v>
      </c>
      <c r="C392" s="267">
        <v>178.77346236808353</v>
      </c>
    </row>
    <row r="393" spans="2:3" x14ac:dyDescent="0.45">
      <c r="B393" s="266">
        <v>328</v>
      </c>
      <c r="C393" s="267">
        <v>112.46125458519873</v>
      </c>
    </row>
    <row r="394" spans="2:3" x14ac:dyDescent="0.45">
      <c r="B394" s="266">
        <v>329</v>
      </c>
      <c r="C394" s="267">
        <v>109.05292919035615</v>
      </c>
    </row>
    <row r="395" spans="2:3" x14ac:dyDescent="0.45">
      <c r="B395" s="266">
        <v>330</v>
      </c>
      <c r="C395" s="267">
        <v>91.658812168067897</v>
      </c>
    </row>
    <row r="396" spans="2:3" x14ac:dyDescent="0.45">
      <c r="B396" s="266">
        <v>331</v>
      </c>
      <c r="C396" s="267">
        <v>104.77742358199816</v>
      </c>
    </row>
    <row r="397" spans="2:3" x14ac:dyDescent="0.45">
      <c r="B397" s="266">
        <v>332</v>
      </c>
      <c r="C397" s="267">
        <v>94.071642851208566</v>
      </c>
    </row>
    <row r="398" spans="2:3" x14ac:dyDescent="0.45">
      <c r="B398" s="266">
        <v>333</v>
      </c>
      <c r="C398" s="267">
        <v>130.02205080640618</v>
      </c>
    </row>
    <row r="399" spans="2:3" x14ac:dyDescent="0.45">
      <c r="B399" s="266">
        <v>334</v>
      </c>
      <c r="C399" s="267">
        <v>147.43496434356413</v>
      </c>
    </row>
    <row r="400" spans="2:3" x14ac:dyDescent="0.45">
      <c r="B400" s="266">
        <v>335</v>
      </c>
      <c r="C400" s="267">
        <v>143.62931822434348</v>
      </c>
    </row>
    <row r="401" spans="2:3" x14ac:dyDescent="0.45">
      <c r="B401" s="266">
        <v>336</v>
      </c>
      <c r="C401" s="267">
        <v>132.20832063233144</v>
      </c>
    </row>
    <row r="402" spans="2:3" x14ac:dyDescent="0.45">
      <c r="B402" s="266">
        <v>337</v>
      </c>
      <c r="C402" s="267">
        <v>196.78362269480382</v>
      </c>
    </row>
    <row r="403" spans="2:3" x14ac:dyDescent="0.45">
      <c r="B403" s="266">
        <v>338</v>
      </c>
      <c r="C403" s="267">
        <v>120.45064854160478</v>
      </c>
    </row>
    <row r="404" spans="2:3" x14ac:dyDescent="0.45">
      <c r="B404" s="266">
        <v>339</v>
      </c>
      <c r="C404" s="267">
        <v>137.37850442790386</v>
      </c>
    </row>
    <row r="405" spans="2:3" x14ac:dyDescent="0.45">
      <c r="B405" s="266">
        <v>340</v>
      </c>
      <c r="C405" s="267">
        <v>107.87221355175106</v>
      </c>
    </row>
    <row r="406" spans="2:3" x14ac:dyDescent="0.45">
      <c r="B406" s="266">
        <v>341</v>
      </c>
      <c r="C406" s="267">
        <v>107.6285845563043</v>
      </c>
    </row>
    <row r="407" spans="2:3" x14ac:dyDescent="0.45">
      <c r="B407" s="266">
        <v>342</v>
      </c>
      <c r="C407" s="267">
        <v>66.115649812999806</v>
      </c>
    </row>
    <row r="408" spans="2:3" x14ac:dyDescent="0.45">
      <c r="B408" s="266">
        <v>343</v>
      </c>
      <c r="C408" s="267">
        <v>138.62942029134223</v>
      </c>
    </row>
    <row r="409" spans="2:3" x14ac:dyDescent="0.45">
      <c r="B409" s="266">
        <v>344</v>
      </c>
      <c r="C409" s="267">
        <v>120.34598596673926</v>
      </c>
    </row>
    <row r="410" spans="2:3" x14ac:dyDescent="0.45">
      <c r="B410" s="266">
        <v>345</v>
      </c>
      <c r="C410" s="267">
        <v>139.71572930899015</v>
      </c>
    </row>
    <row r="411" spans="2:3" x14ac:dyDescent="0.45">
      <c r="B411" s="266">
        <v>346</v>
      </c>
      <c r="C411" s="267">
        <v>128.46732341309749</v>
      </c>
    </row>
    <row r="412" spans="2:3" x14ac:dyDescent="0.45">
      <c r="B412" s="266">
        <v>347</v>
      </c>
      <c r="C412" s="267">
        <v>113.70275773861884</v>
      </c>
    </row>
    <row r="413" spans="2:3" x14ac:dyDescent="0.45">
      <c r="B413" s="266">
        <v>348</v>
      </c>
      <c r="C413" s="267">
        <v>113.70335590663854</v>
      </c>
    </row>
    <row r="414" spans="2:3" x14ac:dyDescent="0.45">
      <c r="B414" s="266">
        <v>349</v>
      </c>
      <c r="C414" s="267">
        <v>157.07738123723115</v>
      </c>
    </row>
    <row r="415" spans="2:3" x14ac:dyDescent="0.45">
      <c r="B415" s="266">
        <v>350</v>
      </c>
      <c r="C415" s="267">
        <v>146.26389673619622</v>
      </c>
    </row>
    <row r="416" spans="2:3" x14ac:dyDescent="0.45">
      <c r="B416" s="266">
        <v>351</v>
      </c>
      <c r="C416" s="267">
        <v>107.61330042670384</v>
      </c>
    </row>
    <row r="417" spans="2:3" x14ac:dyDescent="0.45">
      <c r="B417" s="266">
        <v>352</v>
      </c>
      <c r="C417" s="267">
        <v>87.507021413593208</v>
      </c>
    </row>
    <row r="418" spans="2:3" x14ac:dyDescent="0.45">
      <c r="B418" s="266">
        <v>353</v>
      </c>
      <c r="C418" s="267">
        <v>101.66142772521181</v>
      </c>
    </row>
    <row r="419" spans="2:3" x14ac:dyDescent="0.45">
      <c r="B419" s="266">
        <v>354</v>
      </c>
      <c r="C419" s="267">
        <v>95.021796467296127</v>
      </c>
    </row>
    <row r="420" spans="2:3" x14ac:dyDescent="0.45">
      <c r="B420" s="266">
        <v>355</v>
      </c>
      <c r="C420" s="267">
        <v>167.58741708347711</v>
      </c>
    </row>
    <row r="421" spans="2:3" x14ac:dyDescent="0.45">
      <c r="B421" s="266">
        <v>356</v>
      </c>
      <c r="C421" s="267">
        <v>139.53921117394674</v>
      </c>
    </row>
    <row r="422" spans="2:3" x14ac:dyDescent="0.45">
      <c r="B422" s="266">
        <v>357</v>
      </c>
      <c r="C422" s="267">
        <v>88.756188668484555</v>
      </c>
    </row>
    <row r="423" spans="2:3" x14ac:dyDescent="0.45">
      <c r="B423" s="266">
        <v>358</v>
      </c>
      <c r="C423" s="267">
        <v>182.23095476099104</v>
      </c>
    </row>
    <row r="424" spans="2:3" x14ac:dyDescent="0.45">
      <c r="B424" s="266">
        <v>359</v>
      </c>
      <c r="C424" s="267">
        <v>91.028596492920897</v>
      </c>
    </row>
    <row r="425" spans="2:3" x14ac:dyDescent="0.45">
      <c r="B425" s="266">
        <v>360</v>
      </c>
      <c r="C425" s="267">
        <v>157.68370703716329</v>
      </c>
    </row>
    <row r="426" spans="2:3" x14ac:dyDescent="0.45">
      <c r="B426" s="266">
        <v>361</v>
      </c>
      <c r="C426" s="267">
        <v>165.14894272514724</v>
      </c>
    </row>
    <row r="427" spans="2:3" x14ac:dyDescent="0.45">
      <c r="B427" s="266">
        <v>362</v>
      </c>
      <c r="C427" s="267">
        <v>165.10824646183323</v>
      </c>
    </row>
    <row r="428" spans="2:3" x14ac:dyDescent="0.45">
      <c r="B428" s="266">
        <v>363</v>
      </c>
      <c r="C428" s="267">
        <v>203.77229550461902</v>
      </c>
    </row>
    <row r="429" spans="2:3" x14ac:dyDescent="0.45">
      <c r="B429" s="266">
        <v>364</v>
      </c>
      <c r="C429" s="267">
        <v>111.12668883598759</v>
      </c>
    </row>
    <row r="430" spans="2:3" x14ac:dyDescent="0.45">
      <c r="B430" s="266">
        <v>365</v>
      </c>
      <c r="C430" s="267">
        <v>159.80494915451089</v>
      </c>
    </row>
    <row r="431" spans="2:3" x14ac:dyDescent="0.45">
      <c r="B431" s="266">
        <v>366</v>
      </c>
      <c r="C431" s="267">
        <v>96.172780663884254</v>
      </c>
    </row>
    <row r="432" spans="2:3" x14ac:dyDescent="0.45">
      <c r="B432" s="266">
        <v>367</v>
      </c>
      <c r="C432" s="267">
        <v>123.36030313849079</v>
      </c>
    </row>
    <row r="433" spans="2:3" x14ac:dyDescent="0.45">
      <c r="B433" s="266">
        <v>368</v>
      </c>
      <c r="C433" s="267">
        <v>78.12956481966819</v>
      </c>
    </row>
    <row r="434" spans="2:3" x14ac:dyDescent="0.45">
      <c r="B434" s="266">
        <v>369</v>
      </c>
      <c r="C434" s="267">
        <v>124.54719020001184</v>
      </c>
    </row>
    <row r="435" spans="2:3" x14ac:dyDescent="0.45">
      <c r="B435" s="266">
        <v>370</v>
      </c>
      <c r="C435" s="267">
        <v>192.70948748512561</v>
      </c>
    </row>
    <row r="436" spans="2:3" x14ac:dyDescent="0.45">
      <c r="B436" s="266">
        <v>371</v>
      </c>
      <c r="C436" s="267">
        <v>148.6793981690418</v>
      </c>
    </row>
    <row r="437" spans="2:3" x14ac:dyDescent="0.45">
      <c r="B437" s="266">
        <v>372</v>
      </c>
      <c r="C437" s="267">
        <v>104.14013771484684</v>
      </c>
    </row>
    <row r="438" spans="2:3" x14ac:dyDescent="0.45">
      <c r="B438" s="266">
        <v>373</v>
      </c>
      <c r="C438" s="267">
        <v>155.43940721130744</v>
      </c>
    </row>
    <row r="439" spans="2:3" x14ac:dyDescent="0.45">
      <c r="B439" s="266">
        <v>374</v>
      </c>
      <c r="C439" s="267">
        <v>124.55504654875664</v>
      </c>
    </row>
    <row r="440" spans="2:3" x14ac:dyDescent="0.45">
      <c r="B440" s="266">
        <v>375</v>
      </c>
      <c r="C440" s="267">
        <v>108.7314130841312</v>
      </c>
    </row>
    <row r="441" spans="2:3" x14ac:dyDescent="0.45">
      <c r="B441" s="266">
        <v>376</v>
      </c>
      <c r="C441" s="267">
        <v>150.18089943730712</v>
      </c>
    </row>
    <row r="442" spans="2:3" x14ac:dyDescent="0.45">
      <c r="B442" s="266">
        <v>377</v>
      </c>
      <c r="C442" s="267">
        <v>142.65211069436242</v>
      </c>
    </row>
    <row r="443" spans="2:3" x14ac:dyDescent="0.45">
      <c r="B443" s="266">
        <v>378</v>
      </c>
      <c r="C443" s="267">
        <v>126.30503273238156</v>
      </c>
    </row>
    <row r="444" spans="2:3" x14ac:dyDescent="0.45">
      <c r="B444" s="266">
        <v>379</v>
      </c>
      <c r="C444" s="267">
        <v>148.29674126585351</v>
      </c>
    </row>
    <row r="445" spans="2:3" x14ac:dyDescent="0.45">
      <c r="B445" s="266">
        <v>380</v>
      </c>
      <c r="C445" s="267">
        <v>87.339589115347081</v>
      </c>
    </row>
    <row r="446" spans="2:3" x14ac:dyDescent="0.45">
      <c r="B446" s="266">
        <v>381</v>
      </c>
      <c r="C446" s="267">
        <v>111.7726501550988</v>
      </c>
    </row>
    <row r="447" spans="2:3" x14ac:dyDescent="0.45">
      <c r="B447" s="266">
        <v>382</v>
      </c>
      <c r="C447" s="267">
        <v>193.29288650965921</v>
      </c>
    </row>
    <row r="448" spans="2:3" x14ac:dyDescent="0.45">
      <c r="B448" s="266">
        <v>383</v>
      </c>
      <c r="C448" s="267">
        <v>99.678182933615972</v>
      </c>
    </row>
    <row r="449" spans="2:3" x14ac:dyDescent="0.45">
      <c r="B449" s="266">
        <v>384</v>
      </c>
      <c r="C449" s="267">
        <v>146.72262291522065</v>
      </c>
    </row>
    <row r="450" spans="2:3" x14ac:dyDescent="0.45">
      <c r="B450" s="266">
        <v>385</v>
      </c>
      <c r="C450" s="267">
        <v>141.97816722997001</v>
      </c>
    </row>
    <row r="451" spans="2:3" x14ac:dyDescent="0.45">
      <c r="B451" s="266">
        <v>386</v>
      </c>
      <c r="C451" s="267">
        <v>149.05303057974032</v>
      </c>
    </row>
    <row r="452" spans="2:3" x14ac:dyDescent="0.45">
      <c r="B452" s="266">
        <v>387</v>
      </c>
      <c r="C452" s="267">
        <v>116.30965228976049</v>
      </c>
    </row>
    <row r="453" spans="2:3" x14ac:dyDescent="0.45">
      <c r="B453" s="266">
        <v>388</v>
      </c>
      <c r="C453" s="267">
        <v>108.13881509604465</v>
      </c>
    </row>
    <row r="454" spans="2:3" x14ac:dyDescent="0.45">
      <c r="B454" s="266">
        <v>389</v>
      </c>
      <c r="C454" s="267">
        <v>121.53442758014133</v>
      </c>
    </row>
    <row r="455" spans="2:3" x14ac:dyDescent="0.45">
      <c r="B455" s="266">
        <v>390</v>
      </c>
      <c r="C455" s="267">
        <v>85.186014015358808</v>
      </c>
    </row>
    <row r="456" spans="2:3" x14ac:dyDescent="0.45">
      <c r="B456" s="266">
        <v>391</v>
      </c>
      <c r="C456" s="267">
        <v>132.14154978145623</v>
      </c>
    </row>
    <row r="457" spans="2:3" x14ac:dyDescent="0.45">
      <c r="B457" s="266">
        <v>392</v>
      </c>
      <c r="C457" s="267">
        <v>136.67679621380105</v>
      </c>
    </row>
    <row r="458" spans="2:3" x14ac:dyDescent="0.45">
      <c r="B458" s="266">
        <v>393</v>
      </c>
      <c r="C458" s="267">
        <v>160.59125071346</v>
      </c>
    </row>
    <row r="459" spans="2:3" x14ac:dyDescent="0.45">
      <c r="B459" s="266">
        <v>394</v>
      </c>
      <c r="C459" s="267">
        <v>182.55109270768023</v>
      </c>
    </row>
    <row r="460" spans="2:3" x14ac:dyDescent="0.45">
      <c r="B460" s="266">
        <v>395</v>
      </c>
      <c r="C460" s="267">
        <v>119.4835659601974</v>
      </c>
    </row>
    <row r="461" spans="2:3" x14ac:dyDescent="0.45">
      <c r="B461" s="266">
        <v>396</v>
      </c>
      <c r="C461" s="267">
        <v>67.022387214236915</v>
      </c>
    </row>
    <row r="462" spans="2:3" x14ac:dyDescent="0.45">
      <c r="B462" s="266">
        <v>397</v>
      </c>
      <c r="C462" s="267">
        <v>67.84414533255655</v>
      </c>
    </row>
    <row r="463" spans="2:3" x14ac:dyDescent="0.45">
      <c r="B463" s="266">
        <v>398</v>
      </c>
      <c r="C463" s="267">
        <v>129.73242149452864</v>
      </c>
    </row>
    <row r="464" spans="2:3" x14ac:dyDescent="0.45">
      <c r="B464" s="266">
        <v>399</v>
      </c>
      <c r="C464" s="267">
        <v>140.88134654476042</v>
      </c>
    </row>
    <row r="465" spans="2:3" x14ac:dyDescent="0.45">
      <c r="B465" s="266">
        <v>400</v>
      </c>
      <c r="C465" s="267">
        <v>139.38040052472991</v>
      </c>
    </row>
    <row r="466" spans="2:3" x14ac:dyDescent="0.45">
      <c r="B466" s="266">
        <v>401</v>
      </c>
      <c r="C466" s="267">
        <v>85.333258292835566</v>
      </c>
    </row>
    <row r="467" spans="2:3" x14ac:dyDescent="0.45">
      <c r="B467" s="266">
        <v>402</v>
      </c>
      <c r="C467" s="267">
        <v>121.40507168773473</v>
      </c>
    </row>
    <row r="468" spans="2:3" x14ac:dyDescent="0.45">
      <c r="B468" s="266">
        <v>403</v>
      </c>
      <c r="C468" s="267">
        <v>148.32649729058323</v>
      </c>
    </row>
    <row r="469" spans="2:3" x14ac:dyDescent="0.45">
      <c r="B469" s="266">
        <v>404</v>
      </c>
      <c r="C469" s="267">
        <v>127.43865475387197</v>
      </c>
    </row>
    <row r="470" spans="2:3" x14ac:dyDescent="0.45">
      <c r="B470" s="266">
        <v>405</v>
      </c>
      <c r="C470" s="267">
        <v>181.68878578286109</v>
      </c>
    </row>
    <row r="471" spans="2:3" x14ac:dyDescent="0.45">
      <c r="B471" s="266">
        <v>406</v>
      </c>
      <c r="C471" s="267">
        <v>107.27920414771272</v>
      </c>
    </row>
    <row r="472" spans="2:3" x14ac:dyDescent="0.45">
      <c r="B472" s="266">
        <v>407</v>
      </c>
      <c r="C472" s="267">
        <v>110.15645981561079</v>
      </c>
    </row>
    <row r="473" spans="2:3" x14ac:dyDescent="0.45">
      <c r="B473" s="266">
        <v>408</v>
      </c>
      <c r="C473" s="267">
        <v>103.14234928328068</v>
      </c>
    </row>
    <row r="474" spans="2:3" x14ac:dyDescent="0.45">
      <c r="B474" s="266">
        <v>409</v>
      </c>
      <c r="C474" s="267">
        <v>146.381469521692</v>
      </c>
    </row>
    <row r="475" spans="2:3" x14ac:dyDescent="0.45">
      <c r="B475" s="266">
        <v>410</v>
      </c>
      <c r="C475" s="267">
        <v>86.504879122848976</v>
      </c>
    </row>
    <row r="476" spans="2:3" x14ac:dyDescent="0.45">
      <c r="B476" s="266">
        <v>411</v>
      </c>
      <c r="C476" s="267">
        <v>159.94819953770462</v>
      </c>
    </row>
    <row r="477" spans="2:3" x14ac:dyDescent="0.45">
      <c r="B477" s="266">
        <v>412</v>
      </c>
      <c r="C477" s="267">
        <v>111.41069575701134</v>
      </c>
    </row>
    <row r="478" spans="2:3" x14ac:dyDescent="0.45">
      <c r="B478" s="266">
        <v>413</v>
      </c>
      <c r="C478" s="267">
        <v>206.97810023709002</v>
      </c>
    </row>
    <row r="479" spans="2:3" x14ac:dyDescent="0.45">
      <c r="B479" s="266">
        <v>414</v>
      </c>
      <c r="C479" s="267">
        <v>116.69351489407283</v>
      </c>
    </row>
    <row r="480" spans="2:3" x14ac:dyDescent="0.45">
      <c r="B480" s="266">
        <v>415</v>
      </c>
      <c r="C480" s="267">
        <v>108.90604884145253</v>
      </c>
    </row>
    <row r="481" spans="2:3" x14ac:dyDescent="0.45">
      <c r="B481" s="266">
        <v>416</v>
      </c>
      <c r="C481" s="267">
        <v>141.34786773947008</v>
      </c>
    </row>
    <row r="482" spans="2:3" x14ac:dyDescent="0.45">
      <c r="B482" s="266">
        <v>417</v>
      </c>
      <c r="C482" s="267">
        <v>135.53559233728612</v>
      </c>
    </row>
    <row r="483" spans="2:3" x14ac:dyDescent="0.45">
      <c r="B483" s="266">
        <v>418</v>
      </c>
      <c r="C483" s="267">
        <v>102.71893779464551</v>
      </c>
    </row>
    <row r="484" spans="2:3" x14ac:dyDescent="0.45">
      <c r="B484" s="266">
        <v>419</v>
      </c>
      <c r="C484" s="267">
        <v>138.63296340324789</v>
      </c>
    </row>
    <row r="485" spans="2:3" x14ac:dyDescent="0.45">
      <c r="B485" s="266">
        <v>420</v>
      </c>
      <c r="C485" s="267">
        <v>143.85707900230727</v>
      </c>
    </row>
    <row r="486" spans="2:3" x14ac:dyDescent="0.45">
      <c r="B486" s="266">
        <v>421</v>
      </c>
      <c r="C486" s="267">
        <v>84.369190266488403</v>
      </c>
    </row>
    <row r="487" spans="2:3" x14ac:dyDescent="0.45">
      <c r="B487" s="266">
        <v>422</v>
      </c>
      <c r="C487" s="267">
        <v>117.10435337073955</v>
      </c>
    </row>
    <row r="488" spans="2:3" x14ac:dyDescent="0.45">
      <c r="B488" s="266">
        <v>423</v>
      </c>
      <c r="C488" s="267">
        <v>143.12398916797804</v>
      </c>
    </row>
    <row r="489" spans="2:3" x14ac:dyDescent="0.45">
      <c r="B489" s="266">
        <v>424</v>
      </c>
      <c r="C489" s="267">
        <v>84.743969651583853</v>
      </c>
    </row>
    <row r="490" spans="2:3" x14ac:dyDescent="0.45">
      <c r="B490" s="266">
        <v>425</v>
      </c>
      <c r="C490" s="267">
        <v>162.01102177824771</v>
      </c>
    </row>
    <row r="491" spans="2:3" x14ac:dyDescent="0.45">
      <c r="B491" s="266">
        <v>426</v>
      </c>
      <c r="C491" s="267">
        <v>93.443208605823315</v>
      </c>
    </row>
    <row r="492" spans="2:3" x14ac:dyDescent="0.45">
      <c r="B492" s="266">
        <v>427</v>
      </c>
      <c r="C492" s="267">
        <v>82.860122374115932</v>
      </c>
    </row>
    <row r="493" spans="2:3" x14ac:dyDescent="0.45">
      <c r="B493" s="266">
        <v>428</v>
      </c>
      <c r="C493" s="267">
        <v>118.72866686511271</v>
      </c>
    </row>
    <row r="494" spans="2:3" x14ac:dyDescent="0.45">
      <c r="B494" s="266">
        <v>429</v>
      </c>
      <c r="C494" s="267">
        <v>152.12685788268305</v>
      </c>
    </row>
    <row r="495" spans="2:3" x14ac:dyDescent="0.45">
      <c r="B495" s="266">
        <v>430</v>
      </c>
      <c r="C495" s="267">
        <v>154.13952285000644</v>
      </c>
    </row>
    <row r="496" spans="2:3" x14ac:dyDescent="0.45">
      <c r="B496" s="266">
        <v>431</v>
      </c>
      <c r="C496" s="267">
        <v>130.63895783467041</v>
      </c>
    </row>
    <row r="497" spans="2:3" x14ac:dyDescent="0.45">
      <c r="B497" s="266">
        <v>432</v>
      </c>
      <c r="C497" s="267">
        <v>114.82304161506403</v>
      </c>
    </row>
    <row r="498" spans="2:3" x14ac:dyDescent="0.45">
      <c r="B498" s="266">
        <v>433</v>
      </c>
      <c r="C498" s="267">
        <v>114.02066650970646</v>
      </c>
    </row>
    <row r="499" spans="2:3" x14ac:dyDescent="0.45">
      <c r="B499" s="266">
        <v>434</v>
      </c>
      <c r="C499" s="267">
        <v>78.430862083004115</v>
      </c>
    </row>
    <row r="500" spans="2:3" x14ac:dyDescent="0.45">
      <c r="B500" s="266">
        <v>435</v>
      </c>
      <c r="C500" s="267">
        <v>124.35119952784493</v>
      </c>
    </row>
    <row r="501" spans="2:3" x14ac:dyDescent="0.45">
      <c r="B501" s="266">
        <v>436</v>
      </c>
      <c r="C501" s="267">
        <v>146.15410434320199</v>
      </c>
    </row>
    <row r="502" spans="2:3" x14ac:dyDescent="0.45">
      <c r="B502" s="266">
        <v>437</v>
      </c>
      <c r="C502" s="267">
        <v>113.14030446890297</v>
      </c>
    </row>
    <row r="503" spans="2:3" x14ac:dyDescent="0.45">
      <c r="B503" s="266">
        <v>438</v>
      </c>
      <c r="C503" s="267">
        <v>108.10443732014585</v>
      </c>
    </row>
    <row r="504" spans="2:3" x14ac:dyDescent="0.45">
      <c r="B504" s="266">
        <v>439</v>
      </c>
      <c r="C504" s="267">
        <v>104.76927937568377</v>
      </c>
    </row>
    <row r="505" spans="2:3" x14ac:dyDescent="0.45">
      <c r="B505" s="266">
        <v>440</v>
      </c>
      <c r="C505" s="267">
        <v>157.26475818676886</v>
      </c>
    </row>
    <row r="506" spans="2:3" x14ac:dyDescent="0.45">
      <c r="B506" s="266">
        <v>441</v>
      </c>
      <c r="C506" s="267">
        <v>97.997372023265939</v>
      </c>
    </row>
    <row r="507" spans="2:3" x14ac:dyDescent="0.45">
      <c r="B507" s="266">
        <v>442</v>
      </c>
      <c r="C507" s="267">
        <v>76.350011356120376</v>
      </c>
    </row>
    <row r="508" spans="2:3" x14ac:dyDescent="0.45">
      <c r="B508" s="266">
        <v>443</v>
      </c>
      <c r="C508" s="267">
        <v>120.67650394046682</v>
      </c>
    </row>
    <row r="509" spans="2:3" x14ac:dyDescent="0.45">
      <c r="B509" s="266">
        <v>444</v>
      </c>
      <c r="C509" s="267">
        <v>181.23051523205453</v>
      </c>
    </row>
    <row r="510" spans="2:3" x14ac:dyDescent="0.45">
      <c r="B510" s="266">
        <v>445</v>
      </c>
      <c r="C510" s="267">
        <v>84.025761765857112</v>
      </c>
    </row>
    <row r="511" spans="2:3" x14ac:dyDescent="0.45">
      <c r="B511" s="266">
        <v>446</v>
      </c>
      <c r="C511" s="267">
        <v>181.32864215791551</v>
      </c>
    </row>
    <row r="512" spans="2:3" x14ac:dyDescent="0.45">
      <c r="B512" s="266">
        <v>447</v>
      </c>
      <c r="C512" s="267">
        <v>116.75325408044529</v>
      </c>
    </row>
    <row r="513" spans="2:3" x14ac:dyDescent="0.45">
      <c r="B513" s="266">
        <v>448</v>
      </c>
      <c r="C513" s="267">
        <v>93.935577595670878</v>
      </c>
    </row>
    <row r="514" spans="2:3" x14ac:dyDescent="0.45">
      <c r="B514" s="266">
        <v>449</v>
      </c>
      <c r="C514" s="267">
        <v>113.58747258607443</v>
      </c>
    </row>
    <row r="515" spans="2:3" x14ac:dyDescent="0.45">
      <c r="B515" s="266">
        <v>450</v>
      </c>
      <c r="C515" s="267">
        <v>161.05568511315062</v>
      </c>
    </row>
    <row r="516" spans="2:3" x14ac:dyDescent="0.45">
      <c r="B516" s="266">
        <v>451</v>
      </c>
      <c r="C516" s="267">
        <v>169.39185681178157</v>
      </c>
    </row>
    <row r="517" spans="2:3" x14ac:dyDescent="0.45">
      <c r="B517" s="266">
        <v>452</v>
      </c>
      <c r="C517" s="267">
        <v>199.54710864689721</v>
      </c>
    </row>
    <row r="518" spans="2:3" x14ac:dyDescent="0.45">
      <c r="B518" s="266">
        <v>453</v>
      </c>
      <c r="C518" s="267">
        <v>119.25607375271636</v>
      </c>
    </row>
    <row r="519" spans="2:3" x14ac:dyDescent="0.45">
      <c r="B519" s="266">
        <v>454</v>
      </c>
      <c r="C519" s="267">
        <v>126.51318625651398</v>
      </c>
    </row>
    <row r="520" spans="2:3" x14ac:dyDescent="0.45">
      <c r="B520" s="266">
        <v>455</v>
      </c>
      <c r="C520" s="267">
        <v>134.03304306688327</v>
      </c>
    </row>
    <row r="521" spans="2:3" x14ac:dyDescent="0.45">
      <c r="B521" s="266">
        <v>456</v>
      </c>
      <c r="C521" s="267">
        <v>121.95837955059984</v>
      </c>
    </row>
    <row r="522" spans="2:3" x14ac:dyDescent="0.45">
      <c r="B522" s="266">
        <v>457</v>
      </c>
      <c r="C522" s="267">
        <v>117.4120997500454</v>
      </c>
    </row>
    <row r="523" spans="2:3" x14ac:dyDescent="0.45">
      <c r="B523" s="266">
        <v>458</v>
      </c>
      <c r="C523" s="267">
        <v>200.98142727993408</v>
      </c>
    </row>
    <row r="524" spans="2:3" x14ac:dyDescent="0.45">
      <c r="B524" s="266">
        <v>459</v>
      </c>
      <c r="C524" s="267">
        <v>161.5576105676931</v>
      </c>
    </row>
    <row r="525" spans="2:3" x14ac:dyDescent="0.45">
      <c r="B525" s="266">
        <v>460</v>
      </c>
      <c r="C525" s="267">
        <v>102.67214907461009</v>
      </c>
    </row>
    <row r="526" spans="2:3" x14ac:dyDescent="0.45">
      <c r="B526" s="266">
        <v>461</v>
      </c>
      <c r="C526" s="267">
        <v>151.50544810554248</v>
      </c>
    </row>
    <row r="527" spans="2:3" x14ac:dyDescent="0.45">
      <c r="B527" s="266">
        <v>462</v>
      </c>
      <c r="C527" s="267">
        <v>107.85916482477313</v>
      </c>
    </row>
    <row r="528" spans="2:3" x14ac:dyDescent="0.45">
      <c r="B528" s="266">
        <v>463</v>
      </c>
      <c r="C528" s="267">
        <v>94.904878403940614</v>
      </c>
    </row>
    <row r="529" spans="2:3" x14ac:dyDescent="0.45">
      <c r="B529" s="266">
        <v>464</v>
      </c>
      <c r="C529" s="267">
        <v>160.6550766848294</v>
      </c>
    </row>
    <row r="530" spans="2:3" x14ac:dyDescent="0.45">
      <c r="B530" s="266">
        <v>465</v>
      </c>
      <c r="C530" s="267">
        <v>92.009952573889336</v>
      </c>
    </row>
    <row r="531" spans="2:3" x14ac:dyDescent="0.45">
      <c r="B531" s="266">
        <v>466</v>
      </c>
      <c r="C531" s="267">
        <v>103.41590219307469</v>
      </c>
    </row>
    <row r="532" spans="2:3" x14ac:dyDescent="0.45">
      <c r="B532" s="266">
        <v>467</v>
      </c>
      <c r="C532" s="267">
        <v>123.94818438729649</v>
      </c>
    </row>
    <row r="533" spans="2:3" x14ac:dyDescent="0.45">
      <c r="B533" s="266">
        <v>468</v>
      </c>
      <c r="C533" s="267">
        <v>180.39554343235909</v>
      </c>
    </row>
    <row r="534" spans="2:3" x14ac:dyDescent="0.45">
      <c r="B534" s="266">
        <v>469</v>
      </c>
      <c r="C534" s="267">
        <v>117.43079302743526</v>
      </c>
    </row>
    <row r="535" spans="2:3" x14ac:dyDescent="0.45">
      <c r="B535" s="266">
        <v>470</v>
      </c>
      <c r="C535" s="267">
        <v>87.018641532489895</v>
      </c>
    </row>
    <row r="536" spans="2:3" x14ac:dyDescent="0.45">
      <c r="B536" s="266">
        <v>471</v>
      </c>
      <c r="C536" s="267">
        <v>187.85654713032523</v>
      </c>
    </row>
    <row r="537" spans="2:3" x14ac:dyDescent="0.45">
      <c r="B537" s="266">
        <v>472</v>
      </c>
      <c r="C537" s="267">
        <v>125.96329958311917</v>
      </c>
    </row>
    <row r="538" spans="2:3" x14ac:dyDescent="0.45">
      <c r="B538" s="266">
        <v>473</v>
      </c>
      <c r="C538" s="267">
        <v>142.06116546082549</v>
      </c>
    </row>
    <row r="539" spans="2:3" x14ac:dyDescent="0.45">
      <c r="B539" s="266">
        <v>474</v>
      </c>
      <c r="C539" s="267">
        <v>127.41502437940279</v>
      </c>
    </row>
    <row r="540" spans="2:3" x14ac:dyDescent="0.45">
      <c r="B540" s="266">
        <v>475</v>
      </c>
      <c r="C540" s="267">
        <v>189.52887966413425</v>
      </c>
    </row>
    <row r="541" spans="2:3" x14ac:dyDescent="0.45">
      <c r="B541" s="266">
        <v>476</v>
      </c>
      <c r="C541" s="267">
        <v>104.15745808537838</v>
      </c>
    </row>
    <row r="542" spans="2:3" x14ac:dyDescent="0.45">
      <c r="B542" s="266">
        <v>477</v>
      </c>
      <c r="C542" s="267">
        <v>100.44053445682883</v>
      </c>
    </row>
    <row r="543" spans="2:3" x14ac:dyDescent="0.45">
      <c r="B543" s="266">
        <v>478</v>
      </c>
      <c r="C543" s="267">
        <v>138.41138629927983</v>
      </c>
    </row>
    <row r="544" spans="2:3" x14ac:dyDescent="0.45">
      <c r="B544" s="266">
        <v>479</v>
      </c>
      <c r="C544" s="267">
        <v>152.66303031108856</v>
      </c>
    </row>
    <row r="545" spans="2:3" x14ac:dyDescent="0.45">
      <c r="B545" s="266">
        <v>480</v>
      </c>
      <c r="C545" s="267">
        <v>126.05230096299086</v>
      </c>
    </row>
    <row r="546" spans="2:3" x14ac:dyDescent="0.45">
      <c r="B546" s="266">
        <v>481</v>
      </c>
      <c r="C546" s="267">
        <v>104.39289493593729</v>
      </c>
    </row>
    <row r="547" spans="2:3" x14ac:dyDescent="0.45">
      <c r="B547" s="266">
        <v>482</v>
      </c>
      <c r="C547" s="267">
        <v>132.77339523077774</v>
      </c>
    </row>
    <row r="548" spans="2:3" x14ac:dyDescent="0.45">
      <c r="B548" s="266">
        <v>483</v>
      </c>
      <c r="C548" s="267">
        <v>135.12617891611569</v>
      </c>
    </row>
    <row r="549" spans="2:3" x14ac:dyDescent="0.45">
      <c r="B549" s="266">
        <v>484</v>
      </c>
      <c r="C549" s="267">
        <v>97.359844006233175</v>
      </c>
    </row>
    <row r="550" spans="2:3" x14ac:dyDescent="0.45">
      <c r="B550" s="266">
        <v>485</v>
      </c>
      <c r="C550" s="267">
        <v>103.23537031435893</v>
      </c>
    </row>
    <row r="551" spans="2:3" x14ac:dyDescent="0.45">
      <c r="B551" s="266">
        <v>486</v>
      </c>
      <c r="C551" s="267">
        <v>165.60394923648573</v>
      </c>
    </row>
    <row r="552" spans="2:3" x14ac:dyDescent="0.45">
      <c r="B552" s="266">
        <v>487</v>
      </c>
      <c r="C552" s="267">
        <v>135.24742501062241</v>
      </c>
    </row>
    <row r="553" spans="2:3" x14ac:dyDescent="0.45">
      <c r="B553" s="266">
        <v>488</v>
      </c>
      <c r="C553" s="267">
        <v>104.71995138897572</v>
      </c>
    </row>
    <row r="554" spans="2:3" x14ac:dyDescent="0.45">
      <c r="B554" s="266">
        <v>489</v>
      </c>
      <c r="C554" s="267">
        <v>167.51645361139185</v>
      </c>
    </row>
    <row r="555" spans="2:3" x14ac:dyDescent="0.45">
      <c r="B555" s="266">
        <v>490</v>
      </c>
      <c r="C555" s="267">
        <v>150.57438964642006</v>
      </c>
    </row>
    <row r="556" spans="2:3" x14ac:dyDescent="0.45">
      <c r="B556" s="266">
        <v>491</v>
      </c>
      <c r="C556" s="267">
        <v>96.50502103329832</v>
      </c>
    </row>
    <row r="557" spans="2:3" x14ac:dyDescent="0.45">
      <c r="B557" s="266">
        <v>492</v>
      </c>
      <c r="C557" s="267">
        <v>147.59462448312163</v>
      </c>
    </row>
    <row r="558" spans="2:3" x14ac:dyDescent="0.45">
      <c r="B558" s="266">
        <v>493</v>
      </c>
      <c r="C558" s="267">
        <v>162.82107026871344</v>
      </c>
    </row>
    <row r="559" spans="2:3" x14ac:dyDescent="0.45">
      <c r="B559" s="266">
        <v>494</v>
      </c>
      <c r="C559" s="267">
        <v>82.427036860081017</v>
      </c>
    </row>
    <row r="560" spans="2:3" x14ac:dyDescent="0.45">
      <c r="B560" s="266">
        <v>495</v>
      </c>
      <c r="C560" s="267">
        <v>107.7881191803794</v>
      </c>
    </row>
    <row r="561" spans="2:3" x14ac:dyDescent="0.45">
      <c r="B561" s="266">
        <v>496</v>
      </c>
      <c r="C561" s="267">
        <v>107.610427360727</v>
      </c>
    </row>
    <row r="562" spans="2:3" x14ac:dyDescent="0.45">
      <c r="B562" s="266">
        <v>497</v>
      </c>
      <c r="C562" s="267">
        <v>140.44525634777312</v>
      </c>
    </row>
    <row r="563" spans="2:3" x14ac:dyDescent="0.45">
      <c r="B563" s="266">
        <v>498</v>
      </c>
      <c r="C563" s="267">
        <v>125.81531248874572</v>
      </c>
    </row>
    <row r="564" spans="2:3" x14ac:dyDescent="0.45">
      <c r="B564" s="266">
        <v>499</v>
      </c>
      <c r="C564" s="267">
        <v>113.08511521548641</v>
      </c>
    </row>
    <row r="565" spans="2:3" x14ac:dyDescent="0.45">
      <c r="B565" s="266">
        <v>500</v>
      </c>
      <c r="C565" s="267">
        <v>109.29856436814777</v>
      </c>
    </row>
    <row r="566" spans="2:3" x14ac:dyDescent="0.45">
      <c r="B566" s="266">
        <v>501</v>
      </c>
      <c r="C566" s="267">
        <v>94.017774882382184</v>
      </c>
    </row>
    <row r="567" spans="2:3" x14ac:dyDescent="0.45">
      <c r="B567" s="266">
        <v>502</v>
      </c>
      <c r="C567" s="267">
        <v>160.62901513421622</v>
      </c>
    </row>
    <row r="568" spans="2:3" x14ac:dyDescent="0.45">
      <c r="B568" s="266">
        <v>503</v>
      </c>
      <c r="C568" s="267">
        <v>90.709246978698985</v>
      </c>
    </row>
    <row r="569" spans="2:3" x14ac:dyDescent="0.45">
      <c r="B569" s="266">
        <v>504</v>
      </c>
      <c r="C569" s="267">
        <v>138.71205693569709</v>
      </c>
    </row>
    <row r="570" spans="2:3" x14ac:dyDescent="0.45">
      <c r="B570" s="266">
        <v>505</v>
      </c>
      <c r="C570" s="267">
        <v>133.15436462338226</v>
      </c>
    </row>
    <row r="571" spans="2:3" x14ac:dyDescent="0.45">
      <c r="B571" s="266">
        <v>506</v>
      </c>
      <c r="C571" s="267">
        <v>133.02943673785995</v>
      </c>
    </row>
    <row r="572" spans="2:3" x14ac:dyDescent="0.45">
      <c r="B572" s="266">
        <v>507</v>
      </c>
      <c r="C572" s="267">
        <v>112.20034838172543</v>
      </c>
    </row>
    <row r="573" spans="2:3" x14ac:dyDescent="0.45">
      <c r="B573" s="266">
        <v>508</v>
      </c>
      <c r="C573" s="267">
        <v>114.93325235099481</v>
      </c>
    </row>
    <row r="574" spans="2:3" x14ac:dyDescent="0.45">
      <c r="B574" s="266">
        <v>509</v>
      </c>
      <c r="C574" s="267">
        <v>181.19500245181769</v>
      </c>
    </row>
    <row r="575" spans="2:3" x14ac:dyDescent="0.45">
      <c r="B575" s="266">
        <v>510</v>
      </c>
      <c r="C575" s="267">
        <v>73.670782933205302</v>
      </c>
    </row>
    <row r="576" spans="2:3" x14ac:dyDescent="0.45">
      <c r="B576" s="266">
        <v>511</v>
      </c>
      <c r="C576" s="267">
        <v>148.43235714732668</v>
      </c>
    </row>
    <row r="577" spans="2:3" x14ac:dyDescent="0.45">
      <c r="B577" s="266">
        <v>512</v>
      </c>
      <c r="C577" s="267">
        <v>152.18907957560134</v>
      </c>
    </row>
    <row r="578" spans="2:3" x14ac:dyDescent="0.45">
      <c r="B578" s="266">
        <v>513</v>
      </c>
      <c r="C578" s="267">
        <v>123.03216424800689</v>
      </c>
    </row>
    <row r="579" spans="2:3" x14ac:dyDescent="0.45">
      <c r="B579" s="266">
        <v>514</v>
      </c>
      <c r="C579" s="267">
        <v>175.42428445144864</v>
      </c>
    </row>
    <row r="580" spans="2:3" x14ac:dyDescent="0.45">
      <c r="B580" s="266">
        <v>515</v>
      </c>
      <c r="C580" s="267">
        <v>111.68696821328456</v>
      </c>
    </row>
    <row r="581" spans="2:3" x14ac:dyDescent="0.45">
      <c r="B581" s="266">
        <v>516</v>
      </c>
      <c r="C581" s="267">
        <v>158.4422508014259</v>
      </c>
    </row>
    <row r="582" spans="2:3" x14ac:dyDescent="0.45">
      <c r="B582" s="266">
        <v>517</v>
      </c>
      <c r="C582" s="267">
        <v>92.340922523556713</v>
      </c>
    </row>
    <row r="583" spans="2:3" x14ac:dyDescent="0.45">
      <c r="B583" s="266">
        <v>518</v>
      </c>
      <c r="C583" s="267">
        <v>125.17668292807451</v>
      </c>
    </row>
    <row r="584" spans="2:3" x14ac:dyDescent="0.45">
      <c r="B584" s="266">
        <v>519</v>
      </c>
      <c r="C584" s="267">
        <v>124.7712859400603</v>
      </c>
    </row>
    <row r="585" spans="2:3" x14ac:dyDescent="0.45">
      <c r="B585" s="266">
        <v>520</v>
      </c>
      <c r="C585" s="267">
        <v>81.765911524325944</v>
      </c>
    </row>
    <row r="586" spans="2:3" x14ac:dyDescent="0.45">
      <c r="B586" s="266">
        <v>521</v>
      </c>
      <c r="C586" s="267">
        <v>102.56721817748084</v>
      </c>
    </row>
    <row r="587" spans="2:3" x14ac:dyDescent="0.45">
      <c r="B587" s="266">
        <v>522</v>
      </c>
      <c r="C587" s="267">
        <v>127.3062716558118</v>
      </c>
    </row>
    <row r="588" spans="2:3" x14ac:dyDescent="0.45">
      <c r="B588" s="266">
        <v>523</v>
      </c>
      <c r="C588" s="267">
        <v>147.53560070934083</v>
      </c>
    </row>
    <row r="589" spans="2:3" x14ac:dyDescent="0.45">
      <c r="B589" s="266">
        <v>524</v>
      </c>
      <c r="C589" s="267">
        <v>96.762604342904865</v>
      </c>
    </row>
    <row r="590" spans="2:3" x14ac:dyDescent="0.45">
      <c r="B590" s="266">
        <v>525</v>
      </c>
      <c r="C590" s="267">
        <v>118.90711546756425</v>
      </c>
    </row>
    <row r="591" spans="2:3" x14ac:dyDescent="0.45">
      <c r="B591" s="266">
        <v>526</v>
      </c>
      <c r="C591" s="267">
        <v>76.759218769243645</v>
      </c>
    </row>
    <row r="592" spans="2:3" x14ac:dyDescent="0.45">
      <c r="B592" s="266">
        <v>527</v>
      </c>
      <c r="C592" s="267">
        <v>75.171557493563071</v>
      </c>
    </row>
    <row r="593" spans="2:3" x14ac:dyDescent="0.45">
      <c r="B593" s="266">
        <v>528</v>
      </c>
      <c r="C593" s="267">
        <v>107.65802043057329</v>
      </c>
    </row>
    <row r="594" spans="2:3" x14ac:dyDescent="0.45">
      <c r="B594" s="266">
        <v>529</v>
      </c>
      <c r="C594" s="267">
        <v>145.94858529394861</v>
      </c>
    </row>
    <row r="595" spans="2:3" x14ac:dyDescent="0.45">
      <c r="B595" s="266">
        <v>530</v>
      </c>
      <c r="C595" s="267">
        <v>139.21362250400938</v>
      </c>
    </row>
    <row r="596" spans="2:3" x14ac:dyDescent="0.45">
      <c r="B596" s="266">
        <v>531</v>
      </c>
      <c r="C596" s="267">
        <v>113.80924389521597</v>
      </c>
    </row>
    <row r="597" spans="2:3" x14ac:dyDescent="0.45">
      <c r="B597" s="266">
        <v>532</v>
      </c>
      <c r="C597" s="267">
        <v>147.04925283409025</v>
      </c>
    </row>
    <row r="598" spans="2:3" x14ac:dyDescent="0.45">
      <c r="B598" s="266">
        <v>533</v>
      </c>
      <c r="C598" s="267">
        <v>91.809903585862003</v>
      </c>
    </row>
    <row r="599" spans="2:3" x14ac:dyDescent="0.45">
      <c r="B599" s="266">
        <v>534</v>
      </c>
      <c r="C599" s="267">
        <v>128.78015399438397</v>
      </c>
    </row>
    <row r="600" spans="2:3" x14ac:dyDescent="0.45">
      <c r="B600" s="266">
        <v>535</v>
      </c>
      <c r="C600" s="267">
        <v>163.72595430562262</v>
      </c>
    </row>
    <row r="601" spans="2:3" x14ac:dyDescent="0.45">
      <c r="B601" s="266">
        <v>536</v>
      </c>
      <c r="C601" s="267">
        <v>129.70417620325003</v>
      </c>
    </row>
    <row r="602" spans="2:3" x14ac:dyDescent="0.45">
      <c r="B602" s="266">
        <v>537</v>
      </c>
      <c r="C602" s="267">
        <v>93.240922277964444</v>
      </c>
    </row>
    <row r="603" spans="2:3" x14ac:dyDescent="0.45">
      <c r="B603" s="266">
        <v>538</v>
      </c>
      <c r="C603" s="267">
        <v>154.40222712111228</v>
      </c>
    </row>
    <row r="604" spans="2:3" x14ac:dyDescent="0.45">
      <c r="B604" s="266">
        <v>539</v>
      </c>
      <c r="C604" s="267">
        <v>96.464348777095694</v>
      </c>
    </row>
    <row r="605" spans="2:3" x14ac:dyDescent="0.45">
      <c r="B605" s="266">
        <v>540</v>
      </c>
      <c r="C605" s="267">
        <v>116.94995984355043</v>
      </c>
    </row>
    <row r="606" spans="2:3" x14ac:dyDescent="0.45">
      <c r="B606" s="266">
        <v>541</v>
      </c>
      <c r="C606" s="267">
        <v>92.173488028286044</v>
      </c>
    </row>
    <row r="607" spans="2:3" x14ac:dyDescent="0.45">
      <c r="B607" s="266">
        <v>542</v>
      </c>
      <c r="C607" s="267">
        <v>85.87004847992786</v>
      </c>
    </row>
    <row r="608" spans="2:3" x14ac:dyDescent="0.45">
      <c r="B608" s="266">
        <v>543</v>
      </c>
      <c r="C608" s="267">
        <v>117.23988197548368</v>
      </c>
    </row>
    <row r="609" spans="2:3" x14ac:dyDescent="0.45">
      <c r="B609" s="266">
        <v>544</v>
      </c>
      <c r="C609" s="267">
        <v>138.15030154030921</v>
      </c>
    </row>
    <row r="610" spans="2:3" x14ac:dyDescent="0.45">
      <c r="B610" s="266">
        <v>545</v>
      </c>
      <c r="C610" s="267">
        <v>155.68757604509585</v>
      </c>
    </row>
    <row r="611" spans="2:3" x14ac:dyDescent="0.45">
      <c r="B611" s="266">
        <v>546</v>
      </c>
      <c r="C611" s="267">
        <v>100.66087352378948</v>
      </c>
    </row>
    <row r="612" spans="2:3" x14ac:dyDescent="0.45">
      <c r="B612" s="266">
        <v>547</v>
      </c>
      <c r="C612" s="267">
        <v>100.71859207493389</v>
      </c>
    </row>
    <row r="613" spans="2:3" x14ac:dyDescent="0.45">
      <c r="B613" s="266">
        <v>548</v>
      </c>
      <c r="C613" s="267">
        <v>105.91461287312303</v>
      </c>
    </row>
    <row r="614" spans="2:3" x14ac:dyDescent="0.45">
      <c r="B614" s="266">
        <v>549</v>
      </c>
      <c r="C614" s="267">
        <v>119.58839619593581</v>
      </c>
    </row>
    <row r="615" spans="2:3" x14ac:dyDescent="0.45">
      <c r="B615" s="266">
        <v>550</v>
      </c>
      <c r="C615" s="267">
        <v>111.41181539396362</v>
      </c>
    </row>
    <row r="616" spans="2:3" x14ac:dyDescent="0.45">
      <c r="B616" s="266">
        <v>551</v>
      </c>
      <c r="C616" s="267">
        <v>201.44746836185112</v>
      </c>
    </row>
    <row r="617" spans="2:3" x14ac:dyDescent="0.45">
      <c r="B617" s="266">
        <v>552</v>
      </c>
      <c r="C617" s="267">
        <v>95.212106273027501</v>
      </c>
    </row>
    <row r="618" spans="2:3" x14ac:dyDescent="0.45">
      <c r="B618" s="266">
        <v>553</v>
      </c>
      <c r="C618" s="267">
        <v>71.878113829524139</v>
      </c>
    </row>
    <row r="619" spans="2:3" x14ac:dyDescent="0.45">
      <c r="B619" s="266">
        <v>554</v>
      </c>
      <c r="C619" s="267">
        <v>120.46331162760069</v>
      </c>
    </row>
    <row r="620" spans="2:3" x14ac:dyDescent="0.45">
      <c r="B620" s="266">
        <v>555</v>
      </c>
      <c r="C620" s="267">
        <v>116.73403260848032</v>
      </c>
    </row>
    <row r="621" spans="2:3" x14ac:dyDescent="0.45">
      <c r="B621" s="266">
        <v>556</v>
      </c>
      <c r="C621" s="267">
        <v>111.01817828087738</v>
      </c>
    </row>
    <row r="622" spans="2:3" x14ac:dyDescent="0.45">
      <c r="B622" s="266">
        <v>557</v>
      </c>
      <c r="C622" s="267">
        <v>110.3041473606043</v>
      </c>
    </row>
    <row r="623" spans="2:3" x14ac:dyDescent="0.45">
      <c r="B623" s="266">
        <v>558</v>
      </c>
      <c r="C623" s="267">
        <v>144.85432064340299</v>
      </c>
    </row>
    <row r="624" spans="2:3" x14ac:dyDescent="0.45">
      <c r="B624" s="266">
        <v>559</v>
      </c>
      <c r="C624" s="267">
        <v>151.25720847885881</v>
      </c>
    </row>
    <row r="625" spans="2:3" x14ac:dyDescent="0.45">
      <c r="B625" s="266">
        <v>560</v>
      </c>
      <c r="C625" s="267">
        <v>141.47746872347392</v>
      </c>
    </row>
    <row r="626" spans="2:3" x14ac:dyDescent="0.45">
      <c r="B626" s="266">
        <v>561</v>
      </c>
      <c r="C626" s="267">
        <v>138.04416269697106</v>
      </c>
    </row>
    <row r="627" spans="2:3" x14ac:dyDescent="0.45">
      <c r="B627" s="266">
        <v>562</v>
      </c>
      <c r="C627" s="267">
        <v>130.14120287127943</v>
      </c>
    </row>
    <row r="628" spans="2:3" x14ac:dyDescent="0.45">
      <c r="B628" s="266">
        <v>563</v>
      </c>
      <c r="C628" s="267">
        <v>154.33993764102541</v>
      </c>
    </row>
    <row r="629" spans="2:3" x14ac:dyDescent="0.45">
      <c r="B629" s="266">
        <v>564</v>
      </c>
      <c r="C629" s="267">
        <v>96.262058178063711</v>
      </c>
    </row>
    <row r="630" spans="2:3" x14ac:dyDescent="0.45">
      <c r="B630" s="266">
        <v>565</v>
      </c>
      <c r="C630" s="267">
        <v>137.43147038504955</v>
      </c>
    </row>
    <row r="631" spans="2:3" x14ac:dyDescent="0.45">
      <c r="B631" s="266">
        <v>566</v>
      </c>
      <c r="C631" s="267">
        <v>108.08057594130267</v>
      </c>
    </row>
    <row r="632" spans="2:3" x14ac:dyDescent="0.45">
      <c r="B632" s="266">
        <v>567</v>
      </c>
      <c r="C632" s="267">
        <v>122.5568067849658</v>
      </c>
    </row>
    <row r="633" spans="2:3" x14ac:dyDescent="0.45">
      <c r="B633" s="266">
        <v>568</v>
      </c>
      <c r="C633" s="267">
        <v>142.87882497337597</v>
      </c>
    </row>
    <row r="634" spans="2:3" x14ac:dyDescent="0.45">
      <c r="B634" s="266">
        <v>569</v>
      </c>
      <c r="C634" s="267">
        <v>123.54046059247108</v>
      </c>
    </row>
    <row r="635" spans="2:3" x14ac:dyDescent="0.45">
      <c r="B635" s="266">
        <v>570</v>
      </c>
      <c r="C635" s="267">
        <v>157.58433807802663</v>
      </c>
    </row>
    <row r="636" spans="2:3" x14ac:dyDescent="0.45">
      <c r="B636" s="266">
        <v>571</v>
      </c>
      <c r="C636" s="267">
        <v>151.96938715056518</v>
      </c>
    </row>
    <row r="637" spans="2:3" x14ac:dyDescent="0.45">
      <c r="B637" s="266">
        <v>572</v>
      </c>
      <c r="C637" s="267">
        <v>125.26312890743733</v>
      </c>
    </row>
    <row r="638" spans="2:3" x14ac:dyDescent="0.45">
      <c r="B638" s="266">
        <v>573</v>
      </c>
      <c r="C638" s="267">
        <v>107.75062653257484</v>
      </c>
    </row>
    <row r="639" spans="2:3" x14ac:dyDescent="0.45">
      <c r="B639" s="266">
        <v>574</v>
      </c>
      <c r="C639" s="267">
        <v>98.366055700033144</v>
      </c>
    </row>
    <row r="640" spans="2:3" x14ac:dyDescent="0.45">
      <c r="B640" s="266">
        <v>575</v>
      </c>
      <c r="C640" s="267">
        <v>92.960996370259579</v>
      </c>
    </row>
    <row r="641" spans="2:3" x14ac:dyDescent="0.45">
      <c r="B641" s="266">
        <v>576</v>
      </c>
      <c r="C641" s="267">
        <v>147.2976835932073</v>
      </c>
    </row>
    <row r="642" spans="2:3" x14ac:dyDescent="0.45">
      <c r="B642" s="266">
        <v>577</v>
      </c>
      <c r="C642" s="267">
        <v>92.822533835776625</v>
      </c>
    </row>
    <row r="643" spans="2:3" x14ac:dyDescent="0.45">
      <c r="B643" s="266">
        <v>578</v>
      </c>
      <c r="C643" s="267">
        <v>97.260093443975734</v>
      </c>
    </row>
    <row r="644" spans="2:3" x14ac:dyDescent="0.45">
      <c r="B644" s="266">
        <v>579</v>
      </c>
      <c r="C644" s="267">
        <v>140.92219013019354</v>
      </c>
    </row>
    <row r="645" spans="2:3" x14ac:dyDescent="0.45">
      <c r="B645" s="266">
        <v>580</v>
      </c>
      <c r="C645" s="267">
        <v>112.66959707929888</v>
      </c>
    </row>
    <row r="646" spans="2:3" x14ac:dyDescent="0.45">
      <c r="B646" s="266">
        <v>581</v>
      </c>
      <c r="C646" s="267">
        <v>133.11148121822077</v>
      </c>
    </row>
    <row r="647" spans="2:3" x14ac:dyDescent="0.45">
      <c r="B647" s="266">
        <v>582</v>
      </c>
      <c r="C647" s="267">
        <v>104.47699261358184</v>
      </c>
    </row>
    <row r="648" spans="2:3" x14ac:dyDescent="0.45">
      <c r="B648" s="266">
        <v>583</v>
      </c>
      <c r="C648" s="267">
        <v>103.22684555701761</v>
      </c>
    </row>
    <row r="649" spans="2:3" x14ac:dyDescent="0.45">
      <c r="B649" s="266">
        <v>584</v>
      </c>
      <c r="C649" s="267">
        <v>184.81227409792695</v>
      </c>
    </row>
    <row r="650" spans="2:3" x14ac:dyDescent="0.45">
      <c r="B650" s="266">
        <v>585</v>
      </c>
      <c r="C650" s="267">
        <v>175.82672989972187</v>
      </c>
    </row>
    <row r="651" spans="2:3" x14ac:dyDescent="0.45">
      <c r="B651" s="266">
        <v>586</v>
      </c>
      <c r="C651" s="267">
        <v>154.51776924055764</v>
      </c>
    </row>
    <row r="652" spans="2:3" x14ac:dyDescent="0.45">
      <c r="B652" s="266">
        <v>587</v>
      </c>
      <c r="C652" s="267">
        <v>160.67972310540324</v>
      </c>
    </row>
    <row r="653" spans="2:3" x14ac:dyDescent="0.45">
      <c r="B653" s="266">
        <v>588</v>
      </c>
      <c r="C653" s="267">
        <v>142.70476663427991</v>
      </c>
    </row>
    <row r="654" spans="2:3" x14ac:dyDescent="0.45">
      <c r="B654" s="266">
        <v>589</v>
      </c>
      <c r="C654" s="267">
        <v>107.68629676521418</v>
      </c>
    </row>
    <row r="655" spans="2:3" x14ac:dyDescent="0.45">
      <c r="B655" s="266">
        <v>590</v>
      </c>
      <c r="C655" s="267">
        <v>199.97971507926027</v>
      </c>
    </row>
    <row r="656" spans="2:3" x14ac:dyDescent="0.45">
      <c r="B656" s="266">
        <v>591</v>
      </c>
      <c r="C656" s="267">
        <v>169.1724595113788</v>
      </c>
    </row>
    <row r="657" spans="2:3" x14ac:dyDescent="0.45">
      <c r="B657" s="266">
        <v>592</v>
      </c>
      <c r="C657" s="267">
        <v>72.625088502092837</v>
      </c>
    </row>
    <row r="658" spans="2:3" x14ac:dyDescent="0.45">
      <c r="B658" s="266">
        <v>593</v>
      </c>
      <c r="C658" s="267">
        <v>104.0232737738533</v>
      </c>
    </row>
    <row r="659" spans="2:3" x14ac:dyDescent="0.45">
      <c r="B659" s="266">
        <v>594</v>
      </c>
      <c r="C659" s="267">
        <v>115.85533785750971</v>
      </c>
    </row>
    <row r="660" spans="2:3" x14ac:dyDescent="0.45">
      <c r="B660" s="266">
        <v>595</v>
      </c>
      <c r="C660" s="267">
        <v>90.834572013893535</v>
      </c>
    </row>
    <row r="661" spans="2:3" x14ac:dyDescent="0.45">
      <c r="B661" s="266">
        <v>596</v>
      </c>
      <c r="C661" s="267">
        <v>152.31107789788589</v>
      </c>
    </row>
    <row r="662" spans="2:3" x14ac:dyDescent="0.45">
      <c r="B662" s="266">
        <v>597</v>
      </c>
      <c r="C662" s="267">
        <v>141.8367144826064</v>
      </c>
    </row>
    <row r="663" spans="2:3" x14ac:dyDescent="0.45">
      <c r="B663" s="266">
        <v>598</v>
      </c>
      <c r="C663" s="267">
        <v>100.25458989182485</v>
      </c>
    </row>
    <row r="664" spans="2:3" x14ac:dyDescent="0.45">
      <c r="B664" s="266">
        <v>599</v>
      </c>
      <c r="C664" s="267">
        <v>115.51508927501817</v>
      </c>
    </row>
    <row r="665" spans="2:3" x14ac:dyDescent="0.45">
      <c r="B665" s="266">
        <v>600</v>
      </c>
      <c r="C665" s="267">
        <v>96.275169313480319</v>
      </c>
    </row>
    <row r="666" spans="2:3" x14ac:dyDescent="0.45">
      <c r="B666" s="266">
        <v>601</v>
      </c>
      <c r="C666" s="267">
        <v>107.5373467340402</v>
      </c>
    </row>
    <row r="667" spans="2:3" x14ac:dyDescent="0.45">
      <c r="B667" s="266">
        <v>602</v>
      </c>
      <c r="C667" s="267">
        <v>94.310194554335595</v>
      </c>
    </row>
    <row r="668" spans="2:3" x14ac:dyDescent="0.45">
      <c r="B668" s="266">
        <v>603</v>
      </c>
      <c r="C668" s="267">
        <v>108.19150145137924</v>
      </c>
    </row>
    <row r="669" spans="2:3" x14ac:dyDescent="0.45">
      <c r="B669" s="266">
        <v>604</v>
      </c>
      <c r="C669" s="267">
        <v>137.21339775741149</v>
      </c>
    </row>
    <row r="670" spans="2:3" x14ac:dyDescent="0.45">
      <c r="B670" s="266">
        <v>605</v>
      </c>
      <c r="C670" s="267">
        <v>167.04881751599578</v>
      </c>
    </row>
    <row r="671" spans="2:3" x14ac:dyDescent="0.45">
      <c r="B671" s="266">
        <v>606</v>
      </c>
      <c r="C671" s="267">
        <v>159.55719952561961</v>
      </c>
    </row>
    <row r="672" spans="2:3" x14ac:dyDescent="0.45">
      <c r="B672" s="266">
        <v>607</v>
      </c>
      <c r="C672" s="267">
        <v>120.30410332939505</v>
      </c>
    </row>
    <row r="673" spans="2:3" x14ac:dyDescent="0.45">
      <c r="B673" s="266">
        <v>608</v>
      </c>
      <c r="C673" s="267">
        <v>144.27610103221969</v>
      </c>
    </row>
    <row r="674" spans="2:3" x14ac:dyDescent="0.45">
      <c r="B674" s="266">
        <v>609</v>
      </c>
      <c r="C674" s="267">
        <v>164.78179675256553</v>
      </c>
    </row>
    <row r="675" spans="2:3" x14ac:dyDescent="0.45">
      <c r="B675" s="266">
        <v>610</v>
      </c>
      <c r="C675" s="267">
        <v>124.50036627533126</v>
      </c>
    </row>
    <row r="676" spans="2:3" x14ac:dyDescent="0.45">
      <c r="B676" s="266">
        <v>611</v>
      </c>
      <c r="C676" s="267">
        <v>143.24457321624226</v>
      </c>
    </row>
    <row r="677" spans="2:3" x14ac:dyDescent="0.45">
      <c r="B677" s="266">
        <v>612</v>
      </c>
      <c r="C677" s="267">
        <v>126.79533859293852</v>
      </c>
    </row>
    <row r="678" spans="2:3" x14ac:dyDescent="0.45">
      <c r="B678" s="266">
        <v>613</v>
      </c>
      <c r="C678" s="267">
        <v>146.65042195117661</v>
      </c>
    </row>
    <row r="679" spans="2:3" x14ac:dyDescent="0.45">
      <c r="B679" s="266">
        <v>614</v>
      </c>
      <c r="C679" s="267">
        <v>116.67660185053501</v>
      </c>
    </row>
    <row r="680" spans="2:3" x14ac:dyDescent="0.45">
      <c r="B680" s="266">
        <v>615</v>
      </c>
      <c r="C680" s="267">
        <v>124.78282627708229</v>
      </c>
    </row>
    <row r="681" spans="2:3" x14ac:dyDescent="0.45">
      <c r="B681" s="266">
        <v>616</v>
      </c>
      <c r="C681" s="267">
        <v>192.54803912952636</v>
      </c>
    </row>
    <row r="682" spans="2:3" x14ac:dyDescent="0.45">
      <c r="B682" s="266">
        <v>617</v>
      </c>
      <c r="C682" s="267">
        <v>130.97758343639205</v>
      </c>
    </row>
    <row r="683" spans="2:3" x14ac:dyDescent="0.45">
      <c r="B683" s="266">
        <v>618</v>
      </c>
      <c r="C683" s="267">
        <v>135.98915079546464</v>
      </c>
    </row>
    <row r="684" spans="2:3" x14ac:dyDescent="0.45">
      <c r="B684" s="266">
        <v>619</v>
      </c>
      <c r="C684" s="267">
        <v>102.94222055986745</v>
      </c>
    </row>
    <row r="685" spans="2:3" x14ac:dyDescent="0.45">
      <c r="B685" s="266">
        <v>620</v>
      </c>
      <c r="C685" s="267">
        <v>109.3049477870637</v>
      </c>
    </row>
    <row r="686" spans="2:3" x14ac:dyDescent="0.45">
      <c r="B686" s="266">
        <v>621</v>
      </c>
      <c r="C686" s="267">
        <v>154.00777845027758</v>
      </c>
    </row>
    <row r="687" spans="2:3" x14ac:dyDescent="0.45">
      <c r="B687" s="266">
        <v>622</v>
      </c>
      <c r="C687" s="267">
        <v>193.35026842764509</v>
      </c>
    </row>
    <row r="688" spans="2:3" x14ac:dyDescent="0.45">
      <c r="B688" s="266">
        <v>623</v>
      </c>
      <c r="C688" s="267">
        <v>152.3114860009174</v>
      </c>
    </row>
    <row r="689" spans="2:3" x14ac:dyDescent="0.45">
      <c r="B689" s="266">
        <v>624</v>
      </c>
      <c r="C689" s="267">
        <v>190.60586935021479</v>
      </c>
    </row>
    <row r="690" spans="2:3" x14ac:dyDescent="0.45">
      <c r="B690" s="266">
        <v>625</v>
      </c>
      <c r="C690" s="267">
        <v>94.30292160980153</v>
      </c>
    </row>
    <row r="691" spans="2:3" x14ac:dyDescent="0.45">
      <c r="B691" s="266">
        <v>626</v>
      </c>
      <c r="C691" s="267">
        <v>84.410526584679516</v>
      </c>
    </row>
    <row r="692" spans="2:3" x14ac:dyDescent="0.45">
      <c r="B692" s="266">
        <v>627</v>
      </c>
      <c r="C692" s="267">
        <v>161.75564340532162</v>
      </c>
    </row>
    <row r="693" spans="2:3" x14ac:dyDescent="0.45">
      <c r="B693" s="266">
        <v>628</v>
      </c>
      <c r="C693" s="267">
        <v>137.33580774335499</v>
      </c>
    </row>
    <row r="694" spans="2:3" x14ac:dyDescent="0.45">
      <c r="B694" s="266">
        <v>629</v>
      </c>
      <c r="C694" s="267">
        <v>101.96466862290409</v>
      </c>
    </row>
    <row r="695" spans="2:3" x14ac:dyDescent="0.45">
      <c r="B695" s="266">
        <v>630</v>
      </c>
      <c r="C695" s="267">
        <v>126.32656006550896</v>
      </c>
    </row>
    <row r="696" spans="2:3" x14ac:dyDescent="0.45">
      <c r="B696" s="266">
        <v>631</v>
      </c>
      <c r="C696" s="267">
        <v>157.93207008612353</v>
      </c>
    </row>
    <row r="697" spans="2:3" x14ac:dyDescent="0.45">
      <c r="B697" s="266">
        <v>632</v>
      </c>
      <c r="C697" s="267">
        <v>112.9638293070804</v>
      </c>
    </row>
    <row r="698" spans="2:3" x14ac:dyDescent="0.45">
      <c r="B698" s="266">
        <v>633</v>
      </c>
      <c r="C698" s="267">
        <v>99.087019461665591</v>
      </c>
    </row>
    <row r="699" spans="2:3" x14ac:dyDescent="0.45">
      <c r="B699" s="266">
        <v>634</v>
      </c>
      <c r="C699" s="267">
        <v>88.953078450289254</v>
      </c>
    </row>
    <row r="700" spans="2:3" x14ac:dyDescent="0.45">
      <c r="B700" s="266">
        <v>635</v>
      </c>
      <c r="C700" s="267">
        <v>75.112742848407265</v>
      </c>
    </row>
    <row r="701" spans="2:3" x14ac:dyDescent="0.45">
      <c r="B701" s="266">
        <v>636</v>
      </c>
      <c r="C701" s="267">
        <v>147.6058214184491</v>
      </c>
    </row>
    <row r="702" spans="2:3" x14ac:dyDescent="0.45">
      <c r="B702" s="266">
        <v>637</v>
      </c>
      <c r="C702" s="267">
        <v>145.37795287857671</v>
      </c>
    </row>
    <row r="703" spans="2:3" x14ac:dyDescent="0.45">
      <c r="B703" s="266">
        <v>638</v>
      </c>
      <c r="C703" s="267">
        <v>178.14037135173632</v>
      </c>
    </row>
    <row r="704" spans="2:3" x14ac:dyDescent="0.45">
      <c r="B704" s="266">
        <v>639</v>
      </c>
      <c r="C704" s="267">
        <v>169.42063301324805</v>
      </c>
    </row>
    <row r="705" spans="2:3" x14ac:dyDescent="0.45">
      <c r="B705" s="266">
        <v>640</v>
      </c>
      <c r="C705" s="267">
        <v>147.02222316265744</v>
      </c>
    </row>
    <row r="706" spans="2:3" x14ac:dyDescent="0.45">
      <c r="B706" s="266">
        <v>641</v>
      </c>
      <c r="C706" s="267">
        <v>151.80034812025954</v>
      </c>
    </row>
    <row r="707" spans="2:3" x14ac:dyDescent="0.45">
      <c r="B707" s="266">
        <v>642</v>
      </c>
      <c r="C707" s="267">
        <v>132.45001743469061</v>
      </c>
    </row>
    <row r="708" spans="2:3" x14ac:dyDescent="0.45">
      <c r="B708" s="266">
        <v>643</v>
      </c>
      <c r="C708" s="267">
        <v>107.03724758790155</v>
      </c>
    </row>
    <row r="709" spans="2:3" x14ac:dyDescent="0.45">
      <c r="B709" s="266">
        <v>644</v>
      </c>
      <c r="C709" s="267">
        <v>122.84698942709268</v>
      </c>
    </row>
    <row r="710" spans="2:3" x14ac:dyDescent="0.45">
      <c r="B710" s="266">
        <v>645</v>
      </c>
      <c r="C710" s="267">
        <v>102.0003629467858</v>
      </c>
    </row>
    <row r="711" spans="2:3" x14ac:dyDescent="0.45">
      <c r="B711" s="266">
        <v>646</v>
      </c>
      <c r="C711" s="267">
        <v>157.29749814849413</v>
      </c>
    </row>
    <row r="712" spans="2:3" x14ac:dyDescent="0.45">
      <c r="B712" s="266">
        <v>647</v>
      </c>
      <c r="C712" s="267">
        <v>106.74415542706177</v>
      </c>
    </row>
    <row r="713" spans="2:3" x14ac:dyDescent="0.45">
      <c r="B713" s="266">
        <v>648</v>
      </c>
      <c r="C713" s="267">
        <v>184.84265540804412</v>
      </c>
    </row>
    <row r="714" spans="2:3" x14ac:dyDescent="0.45">
      <c r="B714" s="266">
        <v>649</v>
      </c>
      <c r="C714" s="267">
        <v>121.77482327633564</v>
      </c>
    </row>
    <row r="715" spans="2:3" x14ac:dyDescent="0.45">
      <c r="B715" s="266">
        <v>650</v>
      </c>
      <c r="C715" s="267">
        <v>146.06987207059012</v>
      </c>
    </row>
    <row r="716" spans="2:3" x14ac:dyDescent="0.45">
      <c r="B716" s="266">
        <v>651</v>
      </c>
      <c r="C716" s="267">
        <v>132.78479549107993</v>
      </c>
    </row>
    <row r="717" spans="2:3" x14ac:dyDescent="0.45">
      <c r="B717" s="266">
        <v>652</v>
      </c>
      <c r="C717" s="267">
        <v>127.96532885618875</v>
      </c>
    </row>
    <row r="718" spans="2:3" x14ac:dyDescent="0.45">
      <c r="B718" s="266">
        <v>653</v>
      </c>
      <c r="C718" s="267">
        <v>112.03213088855165</v>
      </c>
    </row>
    <row r="719" spans="2:3" x14ac:dyDescent="0.45">
      <c r="B719" s="266">
        <v>654</v>
      </c>
      <c r="C719" s="267">
        <v>92.288204379786791</v>
      </c>
    </row>
    <row r="720" spans="2:3" x14ac:dyDescent="0.45">
      <c r="B720" s="266">
        <v>655</v>
      </c>
      <c r="C720" s="267">
        <v>105.46618910065303</v>
      </c>
    </row>
    <row r="721" spans="2:3" x14ac:dyDescent="0.45">
      <c r="B721" s="266">
        <v>656</v>
      </c>
      <c r="C721" s="267">
        <v>151.33841362980522</v>
      </c>
    </row>
    <row r="722" spans="2:3" x14ac:dyDescent="0.45">
      <c r="B722" s="266">
        <v>657</v>
      </c>
      <c r="C722" s="267">
        <v>181.10350916033613</v>
      </c>
    </row>
    <row r="723" spans="2:3" x14ac:dyDescent="0.45">
      <c r="B723" s="266">
        <v>658</v>
      </c>
      <c r="C723" s="267">
        <v>129.43732884087905</v>
      </c>
    </row>
    <row r="724" spans="2:3" x14ac:dyDescent="0.45">
      <c r="B724" s="266">
        <v>659</v>
      </c>
      <c r="C724" s="267">
        <v>68.932221129709731</v>
      </c>
    </row>
    <row r="725" spans="2:3" x14ac:dyDescent="0.45">
      <c r="B725" s="266">
        <v>660</v>
      </c>
      <c r="C725" s="267">
        <v>75.658611472464997</v>
      </c>
    </row>
    <row r="726" spans="2:3" x14ac:dyDescent="0.45">
      <c r="B726" s="266">
        <v>661</v>
      </c>
      <c r="C726" s="267">
        <v>117.09338038322988</v>
      </c>
    </row>
    <row r="727" spans="2:3" x14ac:dyDescent="0.45">
      <c r="B727" s="266">
        <v>662</v>
      </c>
      <c r="C727" s="267">
        <v>143.24610440522244</v>
      </c>
    </row>
    <row r="728" spans="2:3" x14ac:dyDescent="0.45">
      <c r="B728" s="266">
        <v>663</v>
      </c>
      <c r="C728" s="267">
        <v>106.84256398552469</v>
      </c>
    </row>
    <row r="729" spans="2:3" x14ac:dyDescent="0.45">
      <c r="B729" s="266">
        <v>664</v>
      </c>
      <c r="C729" s="267">
        <v>174.7933456644526</v>
      </c>
    </row>
    <row r="730" spans="2:3" x14ac:dyDescent="0.45">
      <c r="B730" s="266">
        <v>665</v>
      </c>
      <c r="C730" s="267">
        <v>148.23200563248764</v>
      </c>
    </row>
    <row r="731" spans="2:3" x14ac:dyDescent="0.45">
      <c r="B731" s="266">
        <v>666</v>
      </c>
      <c r="C731" s="267">
        <v>140.22749325304017</v>
      </c>
    </row>
    <row r="732" spans="2:3" x14ac:dyDescent="0.45">
      <c r="B732" s="266">
        <v>667</v>
      </c>
      <c r="C732" s="267">
        <v>87.960295916270553</v>
      </c>
    </row>
    <row r="733" spans="2:3" x14ac:dyDescent="0.45">
      <c r="B733" s="266">
        <v>668</v>
      </c>
      <c r="C733" s="267">
        <v>94.494558748174626</v>
      </c>
    </row>
    <row r="734" spans="2:3" x14ac:dyDescent="0.45">
      <c r="B734" s="266">
        <v>669</v>
      </c>
      <c r="C734" s="267">
        <v>131.23588061756141</v>
      </c>
    </row>
    <row r="735" spans="2:3" x14ac:dyDescent="0.45">
      <c r="B735" s="266">
        <v>670</v>
      </c>
      <c r="C735" s="267">
        <v>94.853908129027815</v>
      </c>
    </row>
    <row r="736" spans="2:3" x14ac:dyDescent="0.45">
      <c r="B736" s="266">
        <v>671</v>
      </c>
      <c r="C736" s="267">
        <v>118.83554025123622</v>
      </c>
    </row>
    <row r="737" spans="2:3" x14ac:dyDescent="0.45">
      <c r="B737" s="266">
        <v>672</v>
      </c>
      <c r="C737" s="267">
        <v>77.562481129062945</v>
      </c>
    </row>
    <row r="738" spans="2:3" x14ac:dyDescent="0.45">
      <c r="B738" s="266">
        <v>673</v>
      </c>
      <c r="C738" s="267">
        <v>145.30939114121429</v>
      </c>
    </row>
    <row r="739" spans="2:3" x14ac:dyDescent="0.45">
      <c r="B739" s="266">
        <v>674</v>
      </c>
      <c r="C739" s="267">
        <v>144.84957005916087</v>
      </c>
    </row>
    <row r="740" spans="2:3" x14ac:dyDescent="0.45">
      <c r="B740" s="266">
        <v>675</v>
      </c>
      <c r="C740" s="267">
        <v>97.08897805452122</v>
      </c>
    </row>
    <row r="741" spans="2:3" x14ac:dyDescent="0.45">
      <c r="B741" s="266">
        <v>676</v>
      </c>
      <c r="C741" s="267">
        <v>197.82159392185466</v>
      </c>
    </row>
    <row r="742" spans="2:3" x14ac:dyDescent="0.45">
      <c r="B742" s="266">
        <v>677</v>
      </c>
      <c r="C742" s="267">
        <v>140.98760830547218</v>
      </c>
    </row>
    <row r="743" spans="2:3" x14ac:dyDescent="0.45">
      <c r="B743" s="266">
        <v>678</v>
      </c>
      <c r="C743" s="267">
        <v>106.59786123490694</v>
      </c>
    </row>
    <row r="744" spans="2:3" x14ac:dyDescent="0.45">
      <c r="B744" s="266">
        <v>679</v>
      </c>
      <c r="C744" s="267">
        <v>101.29748180703029</v>
      </c>
    </row>
    <row r="745" spans="2:3" x14ac:dyDescent="0.45">
      <c r="B745" s="266">
        <v>680</v>
      </c>
      <c r="C745" s="267">
        <v>95.156065914887435</v>
      </c>
    </row>
    <row r="746" spans="2:3" x14ac:dyDescent="0.45">
      <c r="B746" s="266">
        <v>681</v>
      </c>
      <c r="C746" s="267">
        <v>203.54789161575803</v>
      </c>
    </row>
    <row r="747" spans="2:3" x14ac:dyDescent="0.45">
      <c r="B747" s="266">
        <v>682</v>
      </c>
      <c r="C747" s="267">
        <v>140.7422809992793</v>
      </c>
    </row>
    <row r="748" spans="2:3" x14ac:dyDescent="0.45">
      <c r="B748" s="266">
        <v>683</v>
      </c>
      <c r="C748" s="267">
        <v>95.927656201973321</v>
      </c>
    </row>
    <row r="749" spans="2:3" x14ac:dyDescent="0.45">
      <c r="B749" s="266">
        <v>684</v>
      </c>
      <c r="C749" s="267">
        <v>158.20336926504336</v>
      </c>
    </row>
    <row r="750" spans="2:3" x14ac:dyDescent="0.45">
      <c r="B750" s="266">
        <v>685</v>
      </c>
      <c r="C750" s="267">
        <v>136.9363077704887</v>
      </c>
    </row>
    <row r="751" spans="2:3" x14ac:dyDescent="0.45">
      <c r="B751" s="266">
        <v>686</v>
      </c>
      <c r="C751" s="267">
        <v>142.53471304254242</v>
      </c>
    </row>
    <row r="752" spans="2:3" x14ac:dyDescent="0.45">
      <c r="B752" s="266">
        <v>687</v>
      </c>
      <c r="C752" s="267">
        <v>104.82302111330026</v>
      </c>
    </row>
    <row r="753" spans="2:3" x14ac:dyDescent="0.45">
      <c r="B753" s="266">
        <v>688</v>
      </c>
      <c r="C753" s="267">
        <v>111.67061499652405</v>
      </c>
    </row>
    <row r="754" spans="2:3" x14ac:dyDescent="0.45">
      <c r="B754" s="266">
        <v>689</v>
      </c>
      <c r="C754" s="267">
        <v>176.04654602746581</v>
      </c>
    </row>
    <row r="755" spans="2:3" x14ac:dyDescent="0.45">
      <c r="B755" s="266">
        <v>690</v>
      </c>
      <c r="C755" s="267">
        <v>153.15531101058039</v>
      </c>
    </row>
    <row r="756" spans="2:3" x14ac:dyDescent="0.45">
      <c r="B756" s="266">
        <v>691</v>
      </c>
      <c r="C756" s="267">
        <v>119.96836846288059</v>
      </c>
    </row>
    <row r="757" spans="2:3" x14ac:dyDescent="0.45">
      <c r="B757" s="266">
        <v>692</v>
      </c>
      <c r="C757" s="267">
        <v>150.43344234325684</v>
      </c>
    </row>
    <row r="758" spans="2:3" x14ac:dyDescent="0.45">
      <c r="B758" s="266">
        <v>693</v>
      </c>
      <c r="C758" s="267">
        <v>94.59892285081321</v>
      </c>
    </row>
    <row r="759" spans="2:3" x14ac:dyDescent="0.45">
      <c r="B759" s="266">
        <v>694</v>
      </c>
      <c r="C759" s="267">
        <v>196.98800725104257</v>
      </c>
    </row>
    <row r="760" spans="2:3" x14ac:dyDescent="0.45">
      <c r="B760" s="266">
        <v>695</v>
      </c>
      <c r="C760" s="267">
        <v>133.66000531978113</v>
      </c>
    </row>
    <row r="761" spans="2:3" x14ac:dyDescent="0.45">
      <c r="B761" s="266">
        <v>696</v>
      </c>
      <c r="C761" s="267">
        <v>182.35513895838562</v>
      </c>
    </row>
    <row r="762" spans="2:3" x14ac:dyDescent="0.45">
      <c r="B762" s="266">
        <v>697</v>
      </c>
      <c r="C762" s="267">
        <v>104.18101953272489</v>
      </c>
    </row>
    <row r="763" spans="2:3" x14ac:dyDescent="0.45">
      <c r="B763" s="266">
        <v>698</v>
      </c>
      <c r="C763" s="267">
        <v>118.858211276844</v>
      </c>
    </row>
    <row r="764" spans="2:3" x14ac:dyDescent="0.45">
      <c r="B764" s="266">
        <v>699</v>
      </c>
      <c r="C764" s="267">
        <v>85.893268397906041</v>
      </c>
    </row>
    <row r="765" spans="2:3" x14ac:dyDescent="0.45">
      <c r="B765" s="266">
        <v>700</v>
      </c>
      <c r="C765" s="267">
        <v>99.70522489828366</v>
      </c>
    </row>
    <row r="766" spans="2:3" x14ac:dyDescent="0.45">
      <c r="B766" s="266">
        <v>701</v>
      </c>
      <c r="C766" s="267">
        <v>157.07264049829973</v>
      </c>
    </row>
    <row r="767" spans="2:3" x14ac:dyDescent="0.45">
      <c r="B767" s="266">
        <v>702</v>
      </c>
      <c r="C767" s="267">
        <v>103.88339763367938</v>
      </c>
    </row>
    <row r="768" spans="2:3" x14ac:dyDescent="0.45">
      <c r="B768" s="266">
        <v>703</v>
      </c>
      <c r="C768" s="267">
        <v>92.638711570452955</v>
      </c>
    </row>
    <row r="769" spans="2:3" x14ac:dyDescent="0.45">
      <c r="B769" s="266">
        <v>704</v>
      </c>
      <c r="C769" s="267">
        <v>116.82399320431313</v>
      </c>
    </row>
    <row r="770" spans="2:3" x14ac:dyDescent="0.45">
      <c r="B770" s="266">
        <v>705</v>
      </c>
      <c r="C770" s="267">
        <v>156.73677985809118</v>
      </c>
    </row>
    <row r="771" spans="2:3" x14ac:dyDescent="0.45">
      <c r="B771" s="266">
        <v>706</v>
      </c>
      <c r="C771" s="267">
        <v>125.42795739530769</v>
      </c>
    </row>
    <row r="772" spans="2:3" x14ac:dyDescent="0.45">
      <c r="B772" s="266">
        <v>707</v>
      </c>
      <c r="C772" s="267">
        <v>112.94620454640682</v>
      </c>
    </row>
    <row r="773" spans="2:3" x14ac:dyDescent="0.45">
      <c r="B773" s="266">
        <v>708</v>
      </c>
      <c r="C773" s="267">
        <v>176.70143563210127</v>
      </c>
    </row>
    <row r="774" spans="2:3" x14ac:dyDescent="0.45">
      <c r="B774" s="266">
        <v>709</v>
      </c>
      <c r="C774" s="267">
        <v>117.59353552390775</v>
      </c>
    </row>
    <row r="775" spans="2:3" x14ac:dyDescent="0.45">
      <c r="B775" s="266">
        <v>710</v>
      </c>
      <c r="C775" s="267">
        <v>142.60248792815054</v>
      </c>
    </row>
    <row r="776" spans="2:3" x14ac:dyDescent="0.45">
      <c r="B776" s="266">
        <v>711</v>
      </c>
      <c r="C776" s="267">
        <v>75.956447230440389</v>
      </c>
    </row>
    <row r="777" spans="2:3" x14ac:dyDescent="0.45">
      <c r="B777" s="266">
        <v>712</v>
      </c>
      <c r="C777" s="267">
        <v>143.60668245404804</v>
      </c>
    </row>
    <row r="778" spans="2:3" x14ac:dyDescent="0.45">
      <c r="B778" s="266">
        <v>713</v>
      </c>
      <c r="C778" s="267">
        <v>110.23876759951983</v>
      </c>
    </row>
    <row r="779" spans="2:3" x14ac:dyDescent="0.45">
      <c r="B779" s="266">
        <v>714</v>
      </c>
      <c r="C779" s="267">
        <v>137.02066567491693</v>
      </c>
    </row>
    <row r="780" spans="2:3" x14ac:dyDescent="0.45">
      <c r="B780" s="266">
        <v>715</v>
      </c>
      <c r="C780" s="267">
        <v>111.5368125163466</v>
      </c>
    </row>
    <row r="781" spans="2:3" x14ac:dyDescent="0.45">
      <c r="B781" s="266">
        <v>716</v>
      </c>
      <c r="C781" s="267">
        <v>93.3585077929595</v>
      </c>
    </row>
    <row r="782" spans="2:3" x14ac:dyDescent="0.45">
      <c r="B782" s="266">
        <v>717</v>
      </c>
      <c r="C782" s="267">
        <v>92.831067355990086</v>
      </c>
    </row>
    <row r="783" spans="2:3" x14ac:dyDescent="0.45">
      <c r="B783" s="266">
        <v>718</v>
      </c>
      <c r="C783" s="267">
        <v>154.85137608166306</v>
      </c>
    </row>
    <row r="784" spans="2:3" x14ac:dyDescent="0.45">
      <c r="B784" s="266">
        <v>719</v>
      </c>
      <c r="C784" s="267">
        <v>78.179422641578</v>
      </c>
    </row>
    <row r="785" spans="2:3" x14ac:dyDescent="0.45">
      <c r="B785" s="266">
        <v>720</v>
      </c>
      <c r="C785" s="267">
        <v>148.61996475707991</v>
      </c>
    </row>
    <row r="786" spans="2:3" x14ac:dyDescent="0.45">
      <c r="B786" s="266">
        <v>721</v>
      </c>
      <c r="C786" s="267">
        <v>155.3899657490598</v>
      </c>
    </row>
    <row r="787" spans="2:3" x14ac:dyDescent="0.45">
      <c r="B787" s="266">
        <v>722</v>
      </c>
      <c r="C787" s="267">
        <v>127.68461716716531</v>
      </c>
    </row>
    <row r="788" spans="2:3" x14ac:dyDescent="0.45">
      <c r="B788" s="266">
        <v>723</v>
      </c>
      <c r="C788" s="267">
        <v>121.46619507052442</v>
      </c>
    </row>
    <row r="789" spans="2:3" x14ac:dyDescent="0.45">
      <c r="B789" s="266">
        <v>724</v>
      </c>
      <c r="C789" s="267">
        <v>136.46494992985845</v>
      </c>
    </row>
    <row r="790" spans="2:3" x14ac:dyDescent="0.45">
      <c r="B790" s="266">
        <v>725</v>
      </c>
      <c r="C790" s="267">
        <v>94.263580624177621</v>
      </c>
    </row>
    <row r="791" spans="2:3" x14ac:dyDescent="0.45">
      <c r="B791" s="266">
        <v>726</v>
      </c>
      <c r="C791" s="267">
        <v>174.83018424915474</v>
      </c>
    </row>
    <row r="792" spans="2:3" x14ac:dyDescent="0.45">
      <c r="B792" s="266">
        <v>727</v>
      </c>
      <c r="C792" s="267">
        <v>119.68370550536936</v>
      </c>
    </row>
    <row r="793" spans="2:3" x14ac:dyDescent="0.45">
      <c r="B793" s="266">
        <v>728</v>
      </c>
      <c r="C793" s="267">
        <v>113.15350626573593</v>
      </c>
    </row>
    <row r="794" spans="2:3" x14ac:dyDescent="0.45">
      <c r="B794" s="266">
        <v>729</v>
      </c>
      <c r="C794" s="267">
        <v>130.11039954586164</v>
      </c>
    </row>
    <row r="795" spans="2:3" x14ac:dyDescent="0.45">
      <c r="B795" s="266">
        <v>730</v>
      </c>
      <c r="C795" s="267">
        <v>94.359934771527477</v>
      </c>
    </row>
    <row r="796" spans="2:3" x14ac:dyDescent="0.45">
      <c r="B796" s="266">
        <v>731</v>
      </c>
      <c r="C796" s="267">
        <v>158.50612358037836</v>
      </c>
    </row>
    <row r="797" spans="2:3" x14ac:dyDescent="0.45">
      <c r="B797" s="266">
        <v>732</v>
      </c>
      <c r="C797" s="267">
        <v>105.06494969122357</v>
      </c>
    </row>
    <row r="798" spans="2:3" x14ac:dyDescent="0.45">
      <c r="B798" s="266">
        <v>733</v>
      </c>
      <c r="C798" s="267">
        <v>98.013277515514801</v>
      </c>
    </row>
    <row r="799" spans="2:3" x14ac:dyDescent="0.45">
      <c r="B799" s="266">
        <v>734</v>
      </c>
      <c r="C799" s="267">
        <v>92.464566529355437</v>
      </c>
    </row>
    <row r="800" spans="2:3" x14ac:dyDescent="0.45">
      <c r="B800" s="266">
        <v>735</v>
      </c>
      <c r="C800" s="267">
        <v>88.926256204548849</v>
      </c>
    </row>
    <row r="801" spans="2:3" x14ac:dyDescent="0.45">
      <c r="B801" s="266">
        <v>736</v>
      </c>
      <c r="C801" s="267">
        <v>143.04782402689017</v>
      </c>
    </row>
    <row r="802" spans="2:3" x14ac:dyDescent="0.45">
      <c r="B802" s="266">
        <v>737</v>
      </c>
      <c r="C802" s="267">
        <v>93.184147018306987</v>
      </c>
    </row>
    <row r="803" spans="2:3" x14ac:dyDescent="0.45">
      <c r="B803" s="266">
        <v>738</v>
      </c>
      <c r="C803" s="267">
        <v>158.37557372995181</v>
      </c>
    </row>
    <row r="804" spans="2:3" x14ac:dyDescent="0.45">
      <c r="B804" s="266">
        <v>739</v>
      </c>
      <c r="C804" s="267">
        <v>80.738367246502278</v>
      </c>
    </row>
    <row r="805" spans="2:3" x14ac:dyDescent="0.45">
      <c r="B805" s="266">
        <v>740</v>
      </c>
      <c r="C805" s="267">
        <v>149.39808769603371</v>
      </c>
    </row>
    <row r="806" spans="2:3" x14ac:dyDescent="0.45">
      <c r="B806" s="266">
        <v>741</v>
      </c>
      <c r="C806" s="267">
        <v>127.80118261738058</v>
      </c>
    </row>
    <row r="807" spans="2:3" x14ac:dyDescent="0.45">
      <c r="B807" s="266">
        <v>742</v>
      </c>
      <c r="C807" s="267">
        <v>140.73862835662811</v>
      </c>
    </row>
    <row r="808" spans="2:3" x14ac:dyDescent="0.45">
      <c r="B808" s="266">
        <v>743</v>
      </c>
      <c r="C808" s="267">
        <v>177.35908126203665</v>
      </c>
    </row>
    <row r="809" spans="2:3" x14ac:dyDescent="0.45">
      <c r="B809" s="266">
        <v>744</v>
      </c>
      <c r="C809" s="267">
        <v>135.64356564245415</v>
      </c>
    </row>
    <row r="810" spans="2:3" x14ac:dyDescent="0.45">
      <c r="B810" s="266">
        <v>745</v>
      </c>
      <c r="C810" s="267">
        <v>148.52301603128467</v>
      </c>
    </row>
    <row r="811" spans="2:3" x14ac:dyDescent="0.45">
      <c r="B811" s="266">
        <v>746</v>
      </c>
      <c r="C811" s="267">
        <v>124.65190764921567</v>
      </c>
    </row>
    <row r="812" spans="2:3" x14ac:dyDescent="0.45">
      <c r="B812" s="266">
        <v>747</v>
      </c>
      <c r="C812" s="267">
        <v>116.38683340756423</v>
      </c>
    </row>
    <row r="813" spans="2:3" x14ac:dyDescent="0.45">
      <c r="B813" s="266">
        <v>748</v>
      </c>
      <c r="C813" s="267">
        <v>133.60696082174883</v>
      </c>
    </row>
    <row r="814" spans="2:3" x14ac:dyDescent="0.45">
      <c r="B814" s="266">
        <v>749</v>
      </c>
      <c r="C814" s="267">
        <v>101.83805428717122</v>
      </c>
    </row>
    <row r="815" spans="2:3" x14ac:dyDescent="0.45">
      <c r="B815" s="266">
        <v>750</v>
      </c>
      <c r="C815" s="267">
        <v>107.59527353093198</v>
      </c>
    </row>
    <row r="816" spans="2:3" x14ac:dyDescent="0.45">
      <c r="B816" s="266">
        <v>751</v>
      </c>
      <c r="C816" s="267">
        <v>113.18004161388802</v>
      </c>
    </row>
    <row r="817" spans="2:3" x14ac:dyDescent="0.45">
      <c r="B817" s="266">
        <v>752</v>
      </c>
      <c r="C817" s="267">
        <v>109.3668851817242</v>
      </c>
    </row>
    <row r="818" spans="2:3" x14ac:dyDescent="0.45">
      <c r="B818" s="266">
        <v>753</v>
      </c>
      <c r="C818" s="267">
        <v>143.86601327266129</v>
      </c>
    </row>
    <row r="819" spans="2:3" x14ac:dyDescent="0.45">
      <c r="B819" s="266">
        <v>754</v>
      </c>
      <c r="C819" s="267">
        <v>123.16990835406763</v>
      </c>
    </row>
    <row r="820" spans="2:3" x14ac:dyDescent="0.45">
      <c r="B820" s="266">
        <v>755</v>
      </c>
      <c r="C820" s="267">
        <v>150.4079547878153</v>
      </c>
    </row>
    <row r="821" spans="2:3" x14ac:dyDescent="0.45">
      <c r="B821" s="266">
        <v>756</v>
      </c>
      <c r="C821" s="267">
        <v>111.54742651621126</v>
      </c>
    </row>
    <row r="822" spans="2:3" x14ac:dyDescent="0.45">
      <c r="B822" s="266">
        <v>757</v>
      </c>
      <c r="C822" s="267">
        <v>118.34966944727265</v>
      </c>
    </row>
    <row r="823" spans="2:3" x14ac:dyDescent="0.45">
      <c r="B823" s="266">
        <v>758</v>
      </c>
      <c r="C823" s="267">
        <v>146.48646814542488</v>
      </c>
    </row>
    <row r="824" spans="2:3" x14ac:dyDescent="0.45">
      <c r="B824" s="266">
        <v>759</v>
      </c>
      <c r="C824" s="267">
        <v>107.49568492386041</v>
      </c>
    </row>
    <row r="825" spans="2:3" x14ac:dyDescent="0.45">
      <c r="B825" s="266">
        <v>760</v>
      </c>
      <c r="C825" s="267">
        <v>127.98315493908673</v>
      </c>
    </row>
    <row r="826" spans="2:3" x14ac:dyDescent="0.45">
      <c r="B826" s="266">
        <v>761</v>
      </c>
      <c r="C826" s="267">
        <v>176.15391559003942</v>
      </c>
    </row>
    <row r="827" spans="2:3" x14ac:dyDescent="0.45">
      <c r="B827" s="266">
        <v>762</v>
      </c>
      <c r="C827" s="267">
        <v>115.0084763779805</v>
      </c>
    </row>
    <row r="828" spans="2:3" x14ac:dyDescent="0.45">
      <c r="B828" s="266">
        <v>763</v>
      </c>
      <c r="C828" s="267">
        <v>124.41186688757227</v>
      </c>
    </row>
    <row r="829" spans="2:3" x14ac:dyDescent="0.45">
      <c r="B829" s="266">
        <v>764</v>
      </c>
      <c r="C829" s="267">
        <v>155.06748087588983</v>
      </c>
    </row>
    <row r="830" spans="2:3" x14ac:dyDescent="0.45">
      <c r="B830" s="266">
        <v>765</v>
      </c>
      <c r="C830" s="267">
        <v>109.0264391416502</v>
      </c>
    </row>
    <row r="831" spans="2:3" x14ac:dyDescent="0.45">
      <c r="B831" s="266">
        <v>766</v>
      </c>
      <c r="C831" s="267">
        <v>198.42258995163323</v>
      </c>
    </row>
    <row r="832" spans="2:3" x14ac:dyDescent="0.45">
      <c r="B832" s="266">
        <v>767</v>
      </c>
      <c r="C832" s="267">
        <v>98.972799476320745</v>
      </c>
    </row>
    <row r="833" spans="2:3" x14ac:dyDescent="0.45">
      <c r="B833" s="266">
        <v>768</v>
      </c>
      <c r="C833" s="267">
        <v>137.57365651893178</v>
      </c>
    </row>
    <row r="834" spans="2:3" x14ac:dyDescent="0.45">
      <c r="B834" s="266">
        <v>769</v>
      </c>
      <c r="C834" s="267">
        <v>93.059154792429851</v>
      </c>
    </row>
    <row r="835" spans="2:3" x14ac:dyDescent="0.45">
      <c r="B835" s="266">
        <v>770</v>
      </c>
      <c r="C835" s="267">
        <v>124.79513410808197</v>
      </c>
    </row>
    <row r="836" spans="2:3" x14ac:dyDescent="0.45">
      <c r="B836" s="266">
        <v>771</v>
      </c>
      <c r="C836" s="267">
        <v>203.36048046813849</v>
      </c>
    </row>
    <row r="837" spans="2:3" x14ac:dyDescent="0.45">
      <c r="B837" s="266">
        <v>772</v>
      </c>
      <c r="C837" s="267">
        <v>166.29131403666889</v>
      </c>
    </row>
    <row r="838" spans="2:3" x14ac:dyDescent="0.45">
      <c r="B838" s="266">
        <v>773</v>
      </c>
      <c r="C838" s="267">
        <v>134.48671722458906</v>
      </c>
    </row>
    <row r="839" spans="2:3" x14ac:dyDescent="0.45">
      <c r="B839" s="266">
        <v>774</v>
      </c>
      <c r="C839" s="267">
        <v>167.78001845117652</v>
      </c>
    </row>
    <row r="840" spans="2:3" x14ac:dyDescent="0.45">
      <c r="B840" s="266">
        <v>775</v>
      </c>
      <c r="C840" s="267">
        <v>133.66650769367618</v>
      </c>
    </row>
    <row r="841" spans="2:3" x14ac:dyDescent="0.45">
      <c r="B841" s="266">
        <v>776</v>
      </c>
      <c r="C841" s="267">
        <v>152.38375030688258</v>
      </c>
    </row>
    <row r="842" spans="2:3" x14ac:dyDescent="0.45">
      <c r="B842" s="266">
        <v>777</v>
      </c>
      <c r="C842" s="267">
        <v>94.118763990509521</v>
      </c>
    </row>
    <row r="843" spans="2:3" x14ac:dyDescent="0.45">
      <c r="B843" s="266">
        <v>778</v>
      </c>
      <c r="C843" s="267">
        <v>205.49692931962863</v>
      </c>
    </row>
    <row r="844" spans="2:3" x14ac:dyDescent="0.45">
      <c r="B844" s="266">
        <v>779</v>
      </c>
      <c r="C844" s="267">
        <v>172.39899510448305</v>
      </c>
    </row>
    <row r="845" spans="2:3" x14ac:dyDescent="0.45">
      <c r="B845" s="266">
        <v>780</v>
      </c>
      <c r="C845" s="267">
        <v>100.64813670907355</v>
      </c>
    </row>
    <row r="846" spans="2:3" x14ac:dyDescent="0.45">
      <c r="B846" s="266">
        <v>781</v>
      </c>
      <c r="C846" s="267">
        <v>116.99626393091944</v>
      </c>
    </row>
    <row r="847" spans="2:3" x14ac:dyDescent="0.45">
      <c r="B847" s="266">
        <v>782</v>
      </c>
      <c r="C847" s="267">
        <v>142.20515373251655</v>
      </c>
    </row>
    <row r="848" spans="2:3" x14ac:dyDescent="0.45">
      <c r="B848" s="266">
        <v>783</v>
      </c>
      <c r="C848" s="267">
        <v>149.63467019225266</v>
      </c>
    </row>
    <row r="849" spans="2:3" x14ac:dyDescent="0.45">
      <c r="B849" s="266">
        <v>784</v>
      </c>
      <c r="C849" s="267">
        <v>116.62216465390264</v>
      </c>
    </row>
    <row r="850" spans="2:3" x14ac:dyDescent="0.45">
      <c r="B850" s="266">
        <v>785</v>
      </c>
      <c r="C850" s="267">
        <v>118.2248786501829</v>
      </c>
    </row>
    <row r="851" spans="2:3" x14ac:dyDescent="0.45">
      <c r="B851" s="266">
        <v>786</v>
      </c>
      <c r="C851" s="267">
        <v>143.35152232301022</v>
      </c>
    </row>
    <row r="852" spans="2:3" x14ac:dyDescent="0.45">
      <c r="B852" s="266">
        <v>787</v>
      </c>
      <c r="C852" s="267">
        <v>114.8000159215982</v>
      </c>
    </row>
    <row r="853" spans="2:3" x14ac:dyDescent="0.45">
      <c r="B853" s="266">
        <v>788</v>
      </c>
      <c r="C853" s="267">
        <v>174.31571653003823</v>
      </c>
    </row>
    <row r="854" spans="2:3" x14ac:dyDescent="0.45">
      <c r="B854" s="266">
        <v>789</v>
      </c>
      <c r="C854" s="267">
        <v>182.89311716042988</v>
      </c>
    </row>
    <row r="855" spans="2:3" x14ac:dyDescent="0.45">
      <c r="B855" s="266">
        <v>790</v>
      </c>
      <c r="C855" s="267">
        <v>135.97390695522472</v>
      </c>
    </row>
    <row r="856" spans="2:3" x14ac:dyDescent="0.45">
      <c r="B856" s="266">
        <v>791</v>
      </c>
      <c r="C856" s="267">
        <v>161.59307437199197</v>
      </c>
    </row>
    <row r="857" spans="2:3" x14ac:dyDescent="0.45">
      <c r="B857" s="266">
        <v>792</v>
      </c>
      <c r="C857" s="267">
        <v>137.22138720331913</v>
      </c>
    </row>
    <row r="858" spans="2:3" x14ac:dyDescent="0.45">
      <c r="B858" s="266">
        <v>793</v>
      </c>
      <c r="C858" s="267">
        <v>170.89834153168709</v>
      </c>
    </row>
    <row r="859" spans="2:3" x14ac:dyDescent="0.45">
      <c r="B859" s="266">
        <v>794</v>
      </c>
      <c r="C859" s="267">
        <v>79.444618888960491</v>
      </c>
    </row>
    <row r="860" spans="2:3" x14ac:dyDescent="0.45">
      <c r="B860" s="266">
        <v>795</v>
      </c>
      <c r="C860" s="267">
        <v>146.13448156414151</v>
      </c>
    </row>
    <row r="861" spans="2:3" x14ac:dyDescent="0.45">
      <c r="B861" s="266">
        <v>796</v>
      </c>
      <c r="C861" s="267">
        <v>83.649199761540345</v>
      </c>
    </row>
    <row r="862" spans="2:3" x14ac:dyDescent="0.45">
      <c r="B862" s="266">
        <v>797</v>
      </c>
      <c r="C862" s="267">
        <v>166.29530448172542</v>
      </c>
    </row>
    <row r="863" spans="2:3" x14ac:dyDescent="0.45">
      <c r="B863" s="266">
        <v>798</v>
      </c>
      <c r="C863" s="267">
        <v>177.4898310848792</v>
      </c>
    </row>
    <row r="864" spans="2:3" x14ac:dyDescent="0.45">
      <c r="B864" s="266">
        <v>799</v>
      </c>
      <c r="C864" s="267">
        <v>215.80447908947821</v>
      </c>
    </row>
    <row r="865" spans="2:3" x14ac:dyDescent="0.45">
      <c r="B865" s="266">
        <v>800</v>
      </c>
      <c r="C865" s="267">
        <v>107.72292132291462</v>
      </c>
    </row>
    <row r="866" spans="2:3" x14ac:dyDescent="0.45">
      <c r="B866" s="266">
        <v>801</v>
      </c>
      <c r="C866" s="267">
        <v>156.84802966636099</v>
      </c>
    </row>
    <row r="867" spans="2:3" x14ac:dyDescent="0.45">
      <c r="B867" s="266">
        <v>802</v>
      </c>
      <c r="C867" s="267">
        <v>167.17102369721141</v>
      </c>
    </row>
    <row r="868" spans="2:3" x14ac:dyDescent="0.45">
      <c r="B868" s="266">
        <v>803</v>
      </c>
      <c r="C868" s="267">
        <v>138.75304367047499</v>
      </c>
    </row>
    <row r="869" spans="2:3" x14ac:dyDescent="0.45">
      <c r="B869" s="266">
        <v>804</v>
      </c>
      <c r="C869" s="267">
        <v>170.57936770017858</v>
      </c>
    </row>
    <row r="870" spans="2:3" x14ac:dyDescent="0.45">
      <c r="B870" s="266">
        <v>805</v>
      </c>
      <c r="C870" s="267">
        <v>158.21111398669649</v>
      </c>
    </row>
    <row r="871" spans="2:3" x14ac:dyDescent="0.45">
      <c r="B871" s="266">
        <v>806</v>
      </c>
      <c r="C871" s="267">
        <v>117.81447979304816</v>
      </c>
    </row>
    <row r="872" spans="2:3" x14ac:dyDescent="0.45">
      <c r="B872" s="266">
        <v>807</v>
      </c>
      <c r="C872" s="267">
        <v>73.676884447671611</v>
      </c>
    </row>
    <row r="873" spans="2:3" x14ac:dyDescent="0.45">
      <c r="B873" s="266">
        <v>808</v>
      </c>
      <c r="C873" s="267">
        <v>147.52572116685673</v>
      </c>
    </row>
    <row r="874" spans="2:3" x14ac:dyDescent="0.45">
      <c r="B874" s="266">
        <v>809</v>
      </c>
      <c r="C874" s="267">
        <v>151.4000684844724</v>
      </c>
    </row>
    <row r="875" spans="2:3" x14ac:dyDescent="0.45">
      <c r="B875" s="266">
        <v>810</v>
      </c>
      <c r="C875" s="267">
        <v>110.92808870099009</v>
      </c>
    </row>
    <row r="876" spans="2:3" x14ac:dyDescent="0.45">
      <c r="B876" s="266">
        <v>811</v>
      </c>
      <c r="C876" s="267">
        <v>120.28798624281865</v>
      </c>
    </row>
    <row r="877" spans="2:3" x14ac:dyDescent="0.45">
      <c r="B877" s="266">
        <v>812</v>
      </c>
      <c r="C877" s="267">
        <v>118.78600600620862</v>
      </c>
    </row>
    <row r="878" spans="2:3" x14ac:dyDescent="0.45">
      <c r="B878" s="266">
        <v>813</v>
      </c>
      <c r="C878" s="267">
        <v>68.470570692507835</v>
      </c>
    </row>
    <row r="879" spans="2:3" x14ac:dyDescent="0.45">
      <c r="B879" s="266">
        <v>814</v>
      </c>
      <c r="C879" s="267">
        <v>84.627695695430191</v>
      </c>
    </row>
    <row r="880" spans="2:3" x14ac:dyDescent="0.45">
      <c r="B880" s="266">
        <v>815</v>
      </c>
      <c r="C880" s="267">
        <v>83.842105221586721</v>
      </c>
    </row>
    <row r="881" spans="2:3" x14ac:dyDescent="0.45">
      <c r="B881" s="266">
        <v>816</v>
      </c>
      <c r="C881" s="267">
        <v>86.07656334794811</v>
      </c>
    </row>
    <row r="882" spans="2:3" x14ac:dyDescent="0.45">
      <c r="B882" s="266">
        <v>817</v>
      </c>
      <c r="C882" s="267">
        <v>196.89006767325256</v>
      </c>
    </row>
    <row r="883" spans="2:3" x14ac:dyDescent="0.45">
      <c r="B883" s="266">
        <v>818</v>
      </c>
      <c r="C883" s="267">
        <v>172.33346068913409</v>
      </c>
    </row>
    <row r="884" spans="2:3" x14ac:dyDescent="0.45">
      <c r="B884" s="266">
        <v>819</v>
      </c>
      <c r="C884" s="267">
        <v>165.71644933159089</v>
      </c>
    </row>
    <row r="885" spans="2:3" x14ac:dyDescent="0.45">
      <c r="B885" s="266">
        <v>820</v>
      </c>
      <c r="C885" s="267">
        <v>179.73152187665036</v>
      </c>
    </row>
    <row r="886" spans="2:3" x14ac:dyDescent="0.45">
      <c r="B886" s="266">
        <v>821</v>
      </c>
      <c r="C886" s="267">
        <v>129.47246747815214</v>
      </c>
    </row>
    <row r="887" spans="2:3" x14ac:dyDescent="0.45">
      <c r="B887" s="266">
        <v>822</v>
      </c>
      <c r="C887" s="267">
        <v>192.05006595985211</v>
      </c>
    </row>
    <row r="888" spans="2:3" x14ac:dyDescent="0.45">
      <c r="B888" s="266">
        <v>823</v>
      </c>
      <c r="C888" s="267">
        <v>114.35367640059877</v>
      </c>
    </row>
    <row r="889" spans="2:3" x14ac:dyDescent="0.45">
      <c r="B889" s="266">
        <v>824</v>
      </c>
      <c r="C889" s="267">
        <v>121.53556016762562</v>
      </c>
    </row>
    <row r="890" spans="2:3" x14ac:dyDescent="0.45">
      <c r="B890" s="266">
        <v>825</v>
      </c>
      <c r="C890" s="267">
        <v>137.44736089208629</v>
      </c>
    </row>
    <row r="891" spans="2:3" x14ac:dyDescent="0.45">
      <c r="B891" s="266">
        <v>826</v>
      </c>
      <c r="C891" s="267">
        <v>96.371086273389551</v>
      </c>
    </row>
    <row r="892" spans="2:3" x14ac:dyDescent="0.45">
      <c r="B892" s="266">
        <v>827</v>
      </c>
      <c r="C892" s="267">
        <v>91.224347147326824</v>
      </c>
    </row>
    <row r="893" spans="2:3" x14ac:dyDescent="0.45">
      <c r="B893" s="266">
        <v>828</v>
      </c>
      <c r="C893" s="267">
        <v>100.72238068369492</v>
      </c>
    </row>
    <row r="894" spans="2:3" x14ac:dyDescent="0.45">
      <c r="B894" s="266">
        <v>829</v>
      </c>
      <c r="C894" s="267">
        <v>168.14850701551461</v>
      </c>
    </row>
    <row r="895" spans="2:3" x14ac:dyDescent="0.45">
      <c r="B895" s="266">
        <v>830</v>
      </c>
      <c r="C895" s="267">
        <v>143.02377820957108</v>
      </c>
    </row>
    <row r="896" spans="2:3" x14ac:dyDescent="0.45">
      <c r="B896" s="266">
        <v>831</v>
      </c>
      <c r="C896" s="267">
        <v>146.26754189620465</v>
      </c>
    </row>
    <row r="897" spans="2:3" x14ac:dyDescent="0.45">
      <c r="B897" s="266">
        <v>832</v>
      </c>
      <c r="C897" s="267">
        <v>131.97060131912784</v>
      </c>
    </row>
    <row r="898" spans="2:3" x14ac:dyDescent="0.45">
      <c r="B898" s="266">
        <v>833</v>
      </c>
      <c r="C898" s="267">
        <v>80.794800002052312</v>
      </c>
    </row>
    <row r="899" spans="2:3" x14ac:dyDescent="0.45">
      <c r="B899" s="266">
        <v>834</v>
      </c>
      <c r="C899" s="267">
        <v>95.846954947937718</v>
      </c>
    </row>
    <row r="900" spans="2:3" x14ac:dyDescent="0.45">
      <c r="B900" s="266">
        <v>835</v>
      </c>
      <c r="C900" s="267">
        <v>113.18480712170324</v>
      </c>
    </row>
    <row r="901" spans="2:3" x14ac:dyDescent="0.45">
      <c r="B901" s="266">
        <v>836</v>
      </c>
      <c r="C901" s="267">
        <v>168.48192633253927</v>
      </c>
    </row>
    <row r="902" spans="2:3" x14ac:dyDescent="0.45">
      <c r="B902" s="266">
        <v>837</v>
      </c>
      <c r="C902" s="267">
        <v>110.49003473747021</v>
      </c>
    </row>
    <row r="903" spans="2:3" x14ac:dyDescent="0.45">
      <c r="B903" s="266">
        <v>838</v>
      </c>
      <c r="C903" s="267">
        <v>95.265208295488335</v>
      </c>
    </row>
    <row r="904" spans="2:3" x14ac:dyDescent="0.45">
      <c r="B904" s="266">
        <v>839</v>
      </c>
      <c r="C904" s="267">
        <v>92.530985264020558</v>
      </c>
    </row>
    <row r="905" spans="2:3" x14ac:dyDescent="0.45">
      <c r="B905" s="266">
        <v>840</v>
      </c>
      <c r="C905" s="267">
        <v>140.74746466280783</v>
      </c>
    </row>
    <row r="906" spans="2:3" x14ac:dyDescent="0.45">
      <c r="B906" s="266">
        <v>841</v>
      </c>
      <c r="C906" s="267">
        <v>188.50503486708828</v>
      </c>
    </row>
    <row r="907" spans="2:3" x14ac:dyDescent="0.45">
      <c r="B907" s="266">
        <v>842</v>
      </c>
      <c r="C907" s="267">
        <v>121.94033733382517</v>
      </c>
    </row>
    <row r="908" spans="2:3" x14ac:dyDescent="0.45">
      <c r="B908" s="266">
        <v>843</v>
      </c>
      <c r="C908" s="267">
        <v>142.72011605153597</v>
      </c>
    </row>
    <row r="909" spans="2:3" x14ac:dyDescent="0.45">
      <c r="B909" s="266">
        <v>844</v>
      </c>
      <c r="C909" s="267">
        <v>132.66323070150182</v>
      </c>
    </row>
    <row r="910" spans="2:3" x14ac:dyDescent="0.45">
      <c r="B910" s="266">
        <v>845</v>
      </c>
      <c r="C910" s="267">
        <v>151.85050588289317</v>
      </c>
    </row>
    <row r="911" spans="2:3" x14ac:dyDescent="0.45">
      <c r="B911" s="266">
        <v>846</v>
      </c>
      <c r="C911" s="267">
        <v>199.216486374299</v>
      </c>
    </row>
    <row r="912" spans="2:3" x14ac:dyDescent="0.45">
      <c r="B912" s="266">
        <v>847</v>
      </c>
      <c r="C912" s="267">
        <v>126.30523853887405</v>
      </c>
    </row>
    <row r="913" spans="2:3" x14ac:dyDescent="0.45">
      <c r="B913" s="266">
        <v>848</v>
      </c>
      <c r="C913" s="267">
        <v>103.6636253778608</v>
      </c>
    </row>
    <row r="914" spans="2:3" x14ac:dyDescent="0.45">
      <c r="B914" s="266">
        <v>849</v>
      </c>
      <c r="C914" s="267">
        <v>175.81341008086159</v>
      </c>
    </row>
    <row r="915" spans="2:3" x14ac:dyDescent="0.45">
      <c r="B915" s="266">
        <v>850</v>
      </c>
      <c r="C915" s="267">
        <v>156.29540497034421</v>
      </c>
    </row>
    <row r="916" spans="2:3" x14ac:dyDescent="0.45">
      <c r="B916" s="266">
        <v>851</v>
      </c>
      <c r="C916" s="267">
        <v>174.75532681194335</v>
      </c>
    </row>
    <row r="917" spans="2:3" x14ac:dyDescent="0.45">
      <c r="B917" s="266">
        <v>852</v>
      </c>
      <c r="C917" s="267">
        <v>68.063721977102659</v>
      </c>
    </row>
    <row r="918" spans="2:3" x14ac:dyDescent="0.45">
      <c r="B918" s="266">
        <v>853</v>
      </c>
      <c r="C918" s="267">
        <v>144.58699390422947</v>
      </c>
    </row>
    <row r="919" spans="2:3" x14ac:dyDescent="0.45">
      <c r="B919" s="266">
        <v>854</v>
      </c>
      <c r="C919" s="267">
        <v>124.74534448409241</v>
      </c>
    </row>
    <row r="920" spans="2:3" x14ac:dyDescent="0.45">
      <c r="B920" s="266">
        <v>855</v>
      </c>
      <c r="C920" s="267">
        <v>168.43282738362768</v>
      </c>
    </row>
    <row r="921" spans="2:3" x14ac:dyDescent="0.45">
      <c r="B921" s="266">
        <v>856</v>
      </c>
      <c r="C921" s="267">
        <v>92.238411437884793</v>
      </c>
    </row>
    <row r="922" spans="2:3" x14ac:dyDescent="0.45">
      <c r="B922" s="266">
        <v>857</v>
      </c>
      <c r="C922" s="267">
        <v>121.35878938550135</v>
      </c>
    </row>
    <row r="923" spans="2:3" x14ac:dyDescent="0.45">
      <c r="B923" s="266">
        <v>858</v>
      </c>
      <c r="C923" s="267">
        <v>112.30793320138932</v>
      </c>
    </row>
    <row r="924" spans="2:3" x14ac:dyDescent="0.45">
      <c r="B924" s="266">
        <v>859</v>
      </c>
      <c r="C924" s="267">
        <v>158.86728568454387</v>
      </c>
    </row>
    <row r="925" spans="2:3" x14ac:dyDescent="0.45">
      <c r="B925" s="266">
        <v>860</v>
      </c>
      <c r="C925" s="267">
        <v>88.756132885594596</v>
      </c>
    </row>
    <row r="926" spans="2:3" x14ac:dyDescent="0.45">
      <c r="B926" s="266">
        <v>861</v>
      </c>
      <c r="C926" s="267">
        <v>117.53647245889621</v>
      </c>
    </row>
    <row r="927" spans="2:3" x14ac:dyDescent="0.45">
      <c r="B927" s="266">
        <v>862</v>
      </c>
      <c r="C927" s="267">
        <v>100.79111735788592</v>
      </c>
    </row>
    <row r="928" spans="2:3" x14ac:dyDescent="0.45">
      <c r="B928" s="266">
        <v>863</v>
      </c>
      <c r="C928" s="267">
        <v>121.2208927701799</v>
      </c>
    </row>
    <row r="929" spans="2:3" x14ac:dyDescent="0.45">
      <c r="B929" s="266">
        <v>864</v>
      </c>
      <c r="C929" s="267">
        <v>105.9378018964711</v>
      </c>
    </row>
    <row r="930" spans="2:3" x14ac:dyDescent="0.45">
      <c r="B930" s="266">
        <v>865</v>
      </c>
      <c r="C930" s="267">
        <v>96.104232927036506</v>
      </c>
    </row>
    <row r="931" spans="2:3" x14ac:dyDescent="0.45">
      <c r="B931" s="266">
        <v>866</v>
      </c>
      <c r="C931" s="267">
        <v>98.478956700109975</v>
      </c>
    </row>
    <row r="932" spans="2:3" x14ac:dyDescent="0.45">
      <c r="B932" s="266">
        <v>867</v>
      </c>
      <c r="C932" s="267">
        <v>106.36261082682371</v>
      </c>
    </row>
    <row r="933" spans="2:3" x14ac:dyDescent="0.45">
      <c r="B933" s="266">
        <v>868</v>
      </c>
      <c r="C933" s="267">
        <v>110.68814754280609</v>
      </c>
    </row>
    <row r="934" spans="2:3" x14ac:dyDescent="0.45">
      <c r="B934" s="266">
        <v>869</v>
      </c>
      <c r="C934" s="267">
        <v>112.8065478162882</v>
      </c>
    </row>
    <row r="935" spans="2:3" x14ac:dyDescent="0.45">
      <c r="B935" s="266">
        <v>870</v>
      </c>
      <c r="C935" s="267">
        <v>133.98087033995546</v>
      </c>
    </row>
    <row r="936" spans="2:3" x14ac:dyDescent="0.45">
      <c r="B936" s="266">
        <v>871</v>
      </c>
      <c r="C936" s="267">
        <v>93.543796999658099</v>
      </c>
    </row>
    <row r="937" spans="2:3" x14ac:dyDescent="0.45">
      <c r="B937" s="266">
        <v>872</v>
      </c>
      <c r="C937" s="267">
        <v>169.02527033122905</v>
      </c>
    </row>
    <row r="938" spans="2:3" x14ac:dyDescent="0.45">
      <c r="B938" s="266">
        <v>873</v>
      </c>
      <c r="C938" s="267">
        <v>129.97202480291594</v>
      </c>
    </row>
    <row r="939" spans="2:3" x14ac:dyDescent="0.45">
      <c r="B939" s="266">
        <v>874</v>
      </c>
      <c r="C939" s="267">
        <v>75.406541734603806</v>
      </c>
    </row>
    <row r="940" spans="2:3" x14ac:dyDescent="0.45">
      <c r="B940" s="266">
        <v>875</v>
      </c>
      <c r="C940" s="267">
        <v>140.62506619503185</v>
      </c>
    </row>
    <row r="941" spans="2:3" x14ac:dyDescent="0.45">
      <c r="B941" s="266">
        <v>876</v>
      </c>
      <c r="C941" s="267">
        <v>122.82429258556451</v>
      </c>
    </row>
    <row r="942" spans="2:3" x14ac:dyDescent="0.45">
      <c r="B942" s="266">
        <v>877</v>
      </c>
      <c r="C942" s="267">
        <v>154.44277957190405</v>
      </c>
    </row>
    <row r="943" spans="2:3" x14ac:dyDescent="0.45">
      <c r="B943" s="266">
        <v>878</v>
      </c>
      <c r="C943" s="267">
        <v>97.444562523097773</v>
      </c>
    </row>
    <row r="944" spans="2:3" x14ac:dyDescent="0.45">
      <c r="B944" s="266">
        <v>879</v>
      </c>
      <c r="C944" s="267">
        <v>107.36606855574776</v>
      </c>
    </row>
    <row r="945" spans="2:3" x14ac:dyDescent="0.45">
      <c r="B945" s="266">
        <v>880</v>
      </c>
      <c r="C945" s="267">
        <v>139.73136721050938</v>
      </c>
    </row>
    <row r="946" spans="2:3" x14ac:dyDescent="0.45">
      <c r="B946" s="266">
        <v>881</v>
      </c>
      <c r="C946" s="267">
        <v>104.53872805049201</v>
      </c>
    </row>
    <row r="947" spans="2:3" x14ac:dyDescent="0.45">
      <c r="B947" s="266">
        <v>882</v>
      </c>
      <c r="C947" s="267">
        <v>115.77393174869746</v>
      </c>
    </row>
    <row r="948" spans="2:3" x14ac:dyDescent="0.45">
      <c r="B948" s="266">
        <v>883</v>
      </c>
      <c r="C948" s="267">
        <v>146.29424934724221</v>
      </c>
    </row>
    <row r="949" spans="2:3" x14ac:dyDescent="0.45">
      <c r="B949" s="266">
        <v>884</v>
      </c>
      <c r="C949" s="267">
        <v>133.33725159623714</v>
      </c>
    </row>
    <row r="950" spans="2:3" x14ac:dyDescent="0.45">
      <c r="B950" s="266">
        <v>885</v>
      </c>
      <c r="C950" s="267">
        <v>138.88866834961405</v>
      </c>
    </row>
    <row r="951" spans="2:3" x14ac:dyDescent="0.45">
      <c r="B951" s="266">
        <v>886</v>
      </c>
      <c r="C951" s="267">
        <v>87.736206341952482</v>
      </c>
    </row>
    <row r="952" spans="2:3" x14ac:dyDescent="0.45">
      <c r="B952" s="266">
        <v>887</v>
      </c>
      <c r="C952" s="267">
        <v>140.22419274932938</v>
      </c>
    </row>
    <row r="953" spans="2:3" x14ac:dyDescent="0.45">
      <c r="B953" s="266">
        <v>888</v>
      </c>
      <c r="C953" s="267">
        <v>177.80596123492313</v>
      </c>
    </row>
    <row r="954" spans="2:3" x14ac:dyDescent="0.45">
      <c r="B954" s="266">
        <v>889</v>
      </c>
      <c r="C954" s="267">
        <v>142.15665381281929</v>
      </c>
    </row>
    <row r="955" spans="2:3" x14ac:dyDescent="0.45">
      <c r="B955" s="266">
        <v>890</v>
      </c>
      <c r="C955" s="267">
        <v>99.724511169319427</v>
      </c>
    </row>
    <row r="956" spans="2:3" x14ac:dyDescent="0.45">
      <c r="B956" s="266">
        <v>891</v>
      </c>
      <c r="C956" s="267">
        <v>105.58290176423776</v>
      </c>
    </row>
    <row r="957" spans="2:3" x14ac:dyDescent="0.45">
      <c r="B957" s="266">
        <v>892</v>
      </c>
      <c r="C957" s="267">
        <v>97.499928196942292</v>
      </c>
    </row>
    <row r="958" spans="2:3" x14ac:dyDescent="0.45">
      <c r="B958" s="266">
        <v>893</v>
      </c>
      <c r="C958" s="267">
        <v>120.7442780555714</v>
      </c>
    </row>
    <row r="959" spans="2:3" x14ac:dyDescent="0.45">
      <c r="B959" s="266">
        <v>894</v>
      </c>
      <c r="C959" s="267">
        <v>94.938219262519539</v>
      </c>
    </row>
    <row r="960" spans="2:3" x14ac:dyDescent="0.45">
      <c r="B960" s="266">
        <v>895</v>
      </c>
      <c r="C960" s="267">
        <v>115.40653473556652</v>
      </c>
    </row>
    <row r="961" spans="2:3" x14ac:dyDescent="0.45">
      <c r="B961" s="266">
        <v>896</v>
      </c>
      <c r="C961" s="267">
        <v>140.22803986991278</v>
      </c>
    </row>
    <row r="962" spans="2:3" x14ac:dyDescent="0.45">
      <c r="B962" s="266">
        <v>897</v>
      </c>
      <c r="C962" s="267">
        <v>149.00490471250163</v>
      </c>
    </row>
    <row r="963" spans="2:3" x14ac:dyDescent="0.45">
      <c r="B963" s="266">
        <v>898</v>
      </c>
      <c r="C963" s="267">
        <v>165.39450332764545</v>
      </c>
    </row>
    <row r="964" spans="2:3" x14ac:dyDescent="0.45">
      <c r="B964" s="266">
        <v>899</v>
      </c>
      <c r="C964" s="267">
        <v>113.42565858295022</v>
      </c>
    </row>
    <row r="965" spans="2:3" x14ac:dyDescent="0.45">
      <c r="B965" s="266">
        <v>900</v>
      </c>
      <c r="C965" s="267">
        <v>97.297890420530308</v>
      </c>
    </row>
    <row r="966" spans="2:3" x14ac:dyDescent="0.45">
      <c r="B966" s="266">
        <v>901</v>
      </c>
      <c r="C966" s="267">
        <v>175.40986977237566</v>
      </c>
    </row>
    <row r="967" spans="2:3" x14ac:dyDescent="0.45">
      <c r="B967" s="266">
        <v>902</v>
      </c>
      <c r="C967" s="267">
        <v>132.32329272389359</v>
      </c>
    </row>
    <row r="968" spans="2:3" x14ac:dyDescent="0.45">
      <c r="B968" s="266">
        <v>903</v>
      </c>
      <c r="C968" s="267">
        <v>118.71428835863338</v>
      </c>
    </row>
    <row r="969" spans="2:3" x14ac:dyDescent="0.45">
      <c r="B969" s="266">
        <v>904</v>
      </c>
      <c r="C969" s="267">
        <v>148.52458111548026</v>
      </c>
    </row>
    <row r="970" spans="2:3" x14ac:dyDescent="0.45">
      <c r="B970" s="266">
        <v>905</v>
      </c>
      <c r="C970" s="267">
        <v>139.93157733460347</v>
      </c>
    </row>
    <row r="971" spans="2:3" x14ac:dyDescent="0.45">
      <c r="B971" s="266">
        <v>906</v>
      </c>
      <c r="C971" s="267">
        <v>210.8813123216961</v>
      </c>
    </row>
    <row r="972" spans="2:3" x14ac:dyDescent="0.45">
      <c r="B972" s="266">
        <v>907</v>
      </c>
      <c r="C972" s="267">
        <v>178.65003031053848</v>
      </c>
    </row>
    <row r="973" spans="2:3" x14ac:dyDescent="0.45">
      <c r="B973" s="266">
        <v>908</v>
      </c>
      <c r="C973" s="267">
        <v>116.64932692709137</v>
      </c>
    </row>
    <row r="974" spans="2:3" x14ac:dyDescent="0.45">
      <c r="B974" s="266">
        <v>909</v>
      </c>
      <c r="C974" s="267">
        <v>180.0366618012095</v>
      </c>
    </row>
    <row r="975" spans="2:3" x14ac:dyDescent="0.45">
      <c r="B975" s="266">
        <v>910</v>
      </c>
      <c r="C975" s="267">
        <v>163.23364140801328</v>
      </c>
    </row>
    <row r="976" spans="2:3" x14ac:dyDescent="0.45">
      <c r="B976" s="266">
        <v>911</v>
      </c>
      <c r="C976" s="267">
        <v>141.07116105934028</v>
      </c>
    </row>
    <row r="977" spans="2:3" x14ac:dyDescent="0.45">
      <c r="B977" s="266">
        <v>912</v>
      </c>
      <c r="C977" s="267">
        <v>150.92461935684872</v>
      </c>
    </row>
    <row r="978" spans="2:3" x14ac:dyDescent="0.45">
      <c r="B978" s="266">
        <v>913</v>
      </c>
      <c r="C978" s="267">
        <v>170.93415304264983</v>
      </c>
    </row>
    <row r="979" spans="2:3" x14ac:dyDescent="0.45">
      <c r="B979" s="266">
        <v>914</v>
      </c>
      <c r="C979" s="267">
        <v>93.685412995343015</v>
      </c>
    </row>
    <row r="980" spans="2:3" x14ac:dyDescent="0.45">
      <c r="B980" s="266">
        <v>915</v>
      </c>
      <c r="C980" s="267">
        <v>147.76829610656091</v>
      </c>
    </row>
    <row r="981" spans="2:3" x14ac:dyDescent="0.45">
      <c r="B981" s="266">
        <v>916</v>
      </c>
      <c r="C981" s="267">
        <v>148.135205052701</v>
      </c>
    </row>
    <row r="982" spans="2:3" x14ac:dyDescent="0.45">
      <c r="B982" s="266">
        <v>917</v>
      </c>
      <c r="C982" s="267">
        <v>102.6616107382923</v>
      </c>
    </row>
    <row r="983" spans="2:3" x14ac:dyDescent="0.45">
      <c r="B983" s="266">
        <v>918</v>
      </c>
      <c r="C983" s="267">
        <v>162.12022053255703</v>
      </c>
    </row>
    <row r="984" spans="2:3" x14ac:dyDescent="0.45">
      <c r="B984" s="266">
        <v>919</v>
      </c>
      <c r="C984" s="267">
        <v>102.34836523123272</v>
      </c>
    </row>
    <row r="985" spans="2:3" x14ac:dyDescent="0.45">
      <c r="B985" s="266">
        <v>920</v>
      </c>
      <c r="C985" s="267">
        <v>107.52293970273558</v>
      </c>
    </row>
    <row r="986" spans="2:3" x14ac:dyDescent="0.45">
      <c r="B986" s="266">
        <v>921</v>
      </c>
      <c r="C986" s="267">
        <v>78.007921580125526</v>
      </c>
    </row>
    <row r="987" spans="2:3" x14ac:dyDescent="0.45">
      <c r="B987" s="266">
        <v>922</v>
      </c>
      <c r="C987" s="267">
        <v>147.43717182887707</v>
      </c>
    </row>
    <row r="988" spans="2:3" x14ac:dyDescent="0.45">
      <c r="B988" s="266">
        <v>923</v>
      </c>
      <c r="C988" s="267">
        <v>101.58307886977192</v>
      </c>
    </row>
    <row r="989" spans="2:3" x14ac:dyDescent="0.45">
      <c r="B989" s="266">
        <v>924</v>
      </c>
      <c r="C989" s="267">
        <v>74.03249187125509</v>
      </c>
    </row>
    <row r="990" spans="2:3" x14ac:dyDescent="0.45">
      <c r="B990" s="266">
        <v>925</v>
      </c>
      <c r="C990" s="267">
        <v>88.56612610922889</v>
      </c>
    </row>
    <row r="991" spans="2:3" x14ac:dyDescent="0.45">
      <c r="B991" s="266">
        <v>926</v>
      </c>
      <c r="C991" s="267">
        <v>117.42710928742019</v>
      </c>
    </row>
    <row r="992" spans="2:3" x14ac:dyDescent="0.45">
      <c r="B992" s="266">
        <v>927</v>
      </c>
      <c r="C992" s="267">
        <v>142.29082656990036</v>
      </c>
    </row>
    <row r="993" spans="2:3" x14ac:dyDescent="0.45">
      <c r="B993" s="266">
        <v>928</v>
      </c>
      <c r="C993" s="267">
        <v>67.949329214351224</v>
      </c>
    </row>
    <row r="994" spans="2:3" x14ac:dyDescent="0.45">
      <c r="B994" s="266">
        <v>929</v>
      </c>
      <c r="C994" s="267">
        <v>149.04204395858858</v>
      </c>
    </row>
    <row r="995" spans="2:3" x14ac:dyDescent="0.45">
      <c r="B995" s="266">
        <v>930</v>
      </c>
      <c r="C995" s="267">
        <v>107.71386134059925</v>
      </c>
    </row>
    <row r="996" spans="2:3" x14ac:dyDescent="0.45">
      <c r="B996" s="266">
        <v>931</v>
      </c>
      <c r="C996" s="267">
        <v>92.60764559246303</v>
      </c>
    </row>
    <row r="997" spans="2:3" x14ac:dyDescent="0.45">
      <c r="B997" s="266">
        <v>932</v>
      </c>
      <c r="C997" s="267">
        <v>167.34305500769975</v>
      </c>
    </row>
    <row r="998" spans="2:3" x14ac:dyDescent="0.45">
      <c r="B998" s="266">
        <v>933</v>
      </c>
      <c r="C998" s="267">
        <v>164.43549619236404</v>
      </c>
    </row>
    <row r="999" spans="2:3" x14ac:dyDescent="0.45">
      <c r="B999" s="266">
        <v>934</v>
      </c>
      <c r="C999" s="267">
        <v>135.93380267574213</v>
      </c>
    </row>
    <row r="1000" spans="2:3" x14ac:dyDescent="0.45">
      <c r="B1000" s="266">
        <v>935</v>
      </c>
      <c r="C1000" s="267">
        <v>167.21939576897967</v>
      </c>
    </row>
    <row r="1001" spans="2:3" x14ac:dyDescent="0.45">
      <c r="B1001" s="266">
        <v>936</v>
      </c>
      <c r="C1001" s="267">
        <v>110.32137035324632</v>
      </c>
    </row>
    <row r="1002" spans="2:3" x14ac:dyDescent="0.45">
      <c r="B1002" s="266">
        <v>937</v>
      </c>
      <c r="C1002" s="267">
        <v>89.494449686641417</v>
      </c>
    </row>
    <row r="1003" spans="2:3" x14ac:dyDescent="0.45">
      <c r="B1003" s="266">
        <v>938</v>
      </c>
      <c r="C1003" s="267">
        <v>104.9718574356005</v>
      </c>
    </row>
    <row r="1004" spans="2:3" x14ac:dyDescent="0.45">
      <c r="B1004" s="266">
        <v>939</v>
      </c>
      <c r="C1004" s="267">
        <v>150.44318429673226</v>
      </c>
    </row>
    <row r="1005" spans="2:3" x14ac:dyDescent="0.45">
      <c r="B1005" s="266">
        <v>940</v>
      </c>
      <c r="C1005" s="267">
        <v>112.14850310459005</v>
      </c>
    </row>
    <row r="1006" spans="2:3" x14ac:dyDescent="0.45">
      <c r="B1006" s="266">
        <v>941</v>
      </c>
      <c r="C1006" s="267">
        <v>132.43111725421073</v>
      </c>
    </row>
    <row r="1007" spans="2:3" x14ac:dyDescent="0.45">
      <c r="B1007" s="266">
        <v>942</v>
      </c>
      <c r="C1007" s="267">
        <v>76.822326022292046</v>
      </c>
    </row>
    <row r="1008" spans="2:3" x14ac:dyDescent="0.45">
      <c r="B1008" s="266">
        <v>943</v>
      </c>
      <c r="C1008" s="267">
        <v>110.82772235289315</v>
      </c>
    </row>
    <row r="1009" spans="2:3" x14ac:dyDescent="0.45">
      <c r="B1009" s="266">
        <v>944</v>
      </c>
      <c r="C1009" s="267">
        <v>147.97717132829149</v>
      </c>
    </row>
    <row r="1010" spans="2:3" x14ac:dyDescent="0.45">
      <c r="B1010" s="266">
        <v>945</v>
      </c>
      <c r="C1010" s="267">
        <v>103.43311287521554</v>
      </c>
    </row>
    <row r="1011" spans="2:3" x14ac:dyDescent="0.45">
      <c r="B1011" s="266">
        <v>946</v>
      </c>
      <c r="C1011" s="267">
        <v>139.51995727048626</v>
      </c>
    </row>
    <row r="1012" spans="2:3" x14ac:dyDescent="0.45">
      <c r="B1012" s="266">
        <v>947</v>
      </c>
      <c r="C1012" s="267">
        <v>120.68693985755939</v>
      </c>
    </row>
    <row r="1013" spans="2:3" x14ac:dyDescent="0.45">
      <c r="B1013" s="266">
        <v>948</v>
      </c>
      <c r="C1013" s="267">
        <v>181.97904407439654</v>
      </c>
    </row>
    <row r="1014" spans="2:3" x14ac:dyDescent="0.45">
      <c r="B1014" s="266">
        <v>949</v>
      </c>
      <c r="C1014" s="267">
        <v>106.16517237234343</v>
      </c>
    </row>
    <row r="1015" spans="2:3" x14ac:dyDescent="0.45">
      <c r="B1015" s="266">
        <v>950</v>
      </c>
      <c r="C1015" s="267">
        <v>77.275979079908893</v>
      </c>
    </row>
    <row r="1016" spans="2:3" x14ac:dyDescent="0.45">
      <c r="B1016" s="266">
        <v>951</v>
      </c>
      <c r="C1016" s="267">
        <v>120.81087038757732</v>
      </c>
    </row>
    <row r="1017" spans="2:3" x14ac:dyDescent="0.45">
      <c r="B1017" s="266">
        <v>952</v>
      </c>
      <c r="C1017" s="267">
        <v>128.27003872624118</v>
      </c>
    </row>
    <row r="1018" spans="2:3" x14ac:dyDescent="0.45">
      <c r="B1018" s="266">
        <v>953</v>
      </c>
      <c r="C1018" s="267">
        <v>130.80477138142609</v>
      </c>
    </row>
    <row r="1019" spans="2:3" x14ac:dyDescent="0.45">
      <c r="B1019" s="266">
        <v>954</v>
      </c>
      <c r="C1019" s="267">
        <v>155.43105884478925</v>
      </c>
    </row>
    <row r="1020" spans="2:3" x14ac:dyDescent="0.45">
      <c r="B1020" s="266">
        <v>955</v>
      </c>
      <c r="C1020" s="267">
        <v>110.02364577747463</v>
      </c>
    </row>
    <row r="1021" spans="2:3" x14ac:dyDescent="0.45">
      <c r="B1021" s="266">
        <v>956</v>
      </c>
      <c r="C1021" s="267">
        <v>149.04258525918777</v>
      </c>
    </row>
    <row r="1022" spans="2:3" x14ac:dyDescent="0.45">
      <c r="B1022" s="266">
        <v>957</v>
      </c>
      <c r="C1022" s="267">
        <v>126.47131909453211</v>
      </c>
    </row>
    <row r="1023" spans="2:3" x14ac:dyDescent="0.45">
      <c r="B1023" s="266">
        <v>958</v>
      </c>
      <c r="C1023" s="267">
        <v>161.42718529914467</v>
      </c>
    </row>
    <row r="1024" spans="2:3" x14ac:dyDescent="0.45">
      <c r="B1024" s="266">
        <v>959</v>
      </c>
      <c r="C1024" s="267">
        <v>116.44576043327692</v>
      </c>
    </row>
    <row r="1025" spans="2:3" x14ac:dyDescent="0.45">
      <c r="B1025" s="266">
        <v>960</v>
      </c>
      <c r="C1025" s="267">
        <v>191.50577924938969</v>
      </c>
    </row>
    <row r="1026" spans="2:3" x14ac:dyDescent="0.45">
      <c r="B1026" s="266">
        <v>961</v>
      </c>
      <c r="C1026" s="267">
        <v>138.22718694686631</v>
      </c>
    </row>
    <row r="1027" spans="2:3" x14ac:dyDescent="0.45">
      <c r="B1027" s="266">
        <v>962</v>
      </c>
      <c r="C1027" s="267">
        <v>140.16284122313607</v>
      </c>
    </row>
    <row r="1028" spans="2:3" x14ac:dyDescent="0.45">
      <c r="B1028" s="266">
        <v>963</v>
      </c>
      <c r="C1028" s="267">
        <v>92.461225899043015</v>
      </c>
    </row>
    <row r="1029" spans="2:3" x14ac:dyDescent="0.45">
      <c r="B1029" s="266">
        <v>964</v>
      </c>
      <c r="C1029" s="267">
        <v>92.941858211818555</v>
      </c>
    </row>
    <row r="1030" spans="2:3" x14ac:dyDescent="0.45">
      <c r="B1030" s="266">
        <v>965</v>
      </c>
      <c r="C1030" s="267">
        <v>136.2486060034677</v>
      </c>
    </row>
    <row r="1031" spans="2:3" x14ac:dyDescent="0.45">
      <c r="B1031" s="266">
        <v>966</v>
      </c>
      <c r="C1031" s="267">
        <v>103.45437553167731</v>
      </c>
    </row>
    <row r="1032" spans="2:3" x14ac:dyDescent="0.45">
      <c r="B1032" s="266">
        <v>967</v>
      </c>
      <c r="C1032" s="267">
        <v>142.17297391850678</v>
      </c>
    </row>
    <row r="1033" spans="2:3" x14ac:dyDescent="0.45">
      <c r="B1033" s="266">
        <v>968</v>
      </c>
      <c r="C1033" s="267">
        <v>136.86115943645933</v>
      </c>
    </row>
    <row r="1034" spans="2:3" x14ac:dyDescent="0.45">
      <c r="B1034" s="266">
        <v>969</v>
      </c>
      <c r="C1034" s="267">
        <v>103.26551292522225</v>
      </c>
    </row>
    <row r="1035" spans="2:3" x14ac:dyDescent="0.45">
      <c r="B1035" s="266">
        <v>970</v>
      </c>
      <c r="C1035" s="267">
        <v>130.43029068044237</v>
      </c>
    </row>
    <row r="1036" spans="2:3" x14ac:dyDescent="0.45">
      <c r="B1036" s="266">
        <v>971</v>
      </c>
      <c r="C1036" s="267">
        <v>120.85935558847774</v>
      </c>
    </row>
    <row r="1037" spans="2:3" x14ac:dyDescent="0.45">
      <c r="B1037" s="266">
        <v>972</v>
      </c>
      <c r="C1037" s="267">
        <v>76.227627485968384</v>
      </c>
    </row>
    <row r="1038" spans="2:3" x14ac:dyDescent="0.45">
      <c r="B1038" s="266">
        <v>973</v>
      </c>
      <c r="C1038" s="267">
        <v>103.78517151883905</v>
      </c>
    </row>
    <row r="1039" spans="2:3" x14ac:dyDescent="0.45">
      <c r="B1039" s="266">
        <v>974</v>
      </c>
      <c r="C1039" s="267">
        <v>138.73987566190314</v>
      </c>
    </row>
    <row r="1040" spans="2:3" x14ac:dyDescent="0.45">
      <c r="B1040" s="266">
        <v>975</v>
      </c>
      <c r="C1040" s="267">
        <v>177.90810080845046</v>
      </c>
    </row>
    <row r="1041" spans="2:3" x14ac:dyDescent="0.45">
      <c r="B1041" s="266">
        <v>976</v>
      </c>
      <c r="C1041" s="267">
        <v>118.60382725828524</v>
      </c>
    </row>
    <row r="1042" spans="2:3" x14ac:dyDescent="0.45">
      <c r="B1042" s="266">
        <v>977</v>
      </c>
      <c r="C1042" s="267">
        <v>189.90777464830626</v>
      </c>
    </row>
    <row r="1043" spans="2:3" x14ac:dyDescent="0.45">
      <c r="B1043" s="266">
        <v>978</v>
      </c>
      <c r="C1043" s="267">
        <v>97.870695136235739</v>
      </c>
    </row>
    <row r="1044" spans="2:3" x14ac:dyDescent="0.45">
      <c r="B1044" s="266">
        <v>979</v>
      </c>
      <c r="C1044" s="267">
        <v>74.993159204142287</v>
      </c>
    </row>
    <row r="1045" spans="2:3" x14ac:dyDescent="0.45">
      <c r="B1045" s="266">
        <v>980</v>
      </c>
      <c r="C1045" s="267">
        <v>88.551531485492305</v>
      </c>
    </row>
    <row r="1046" spans="2:3" x14ac:dyDescent="0.45">
      <c r="B1046" s="266">
        <v>981</v>
      </c>
      <c r="C1046" s="267">
        <v>135.22929588656245</v>
      </c>
    </row>
    <row r="1047" spans="2:3" x14ac:dyDescent="0.45">
      <c r="B1047" s="266">
        <v>982</v>
      </c>
      <c r="C1047" s="267">
        <v>124.34012832389568</v>
      </c>
    </row>
    <row r="1048" spans="2:3" x14ac:dyDescent="0.45">
      <c r="B1048" s="266">
        <v>983</v>
      </c>
      <c r="C1048" s="267">
        <v>87.197412934172675</v>
      </c>
    </row>
    <row r="1049" spans="2:3" x14ac:dyDescent="0.45">
      <c r="B1049" s="266">
        <v>984</v>
      </c>
      <c r="C1049" s="267">
        <v>153.75656914331284</v>
      </c>
    </row>
    <row r="1050" spans="2:3" x14ac:dyDescent="0.45">
      <c r="B1050" s="266">
        <v>985</v>
      </c>
      <c r="C1050" s="267">
        <v>101.64653538708082</v>
      </c>
    </row>
    <row r="1051" spans="2:3" x14ac:dyDescent="0.45">
      <c r="B1051" s="266">
        <v>986</v>
      </c>
      <c r="C1051" s="267">
        <v>142.91607942754473</v>
      </c>
    </row>
    <row r="1052" spans="2:3" x14ac:dyDescent="0.45">
      <c r="B1052" s="266">
        <v>987</v>
      </c>
      <c r="C1052" s="267">
        <v>121.30854936920453</v>
      </c>
    </row>
    <row r="1053" spans="2:3" x14ac:dyDescent="0.45">
      <c r="B1053" s="266">
        <v>988</v>
      </c>
      <c r="C1053" s="267">
        <v>104.17411160076547</v>
      </c>
    </row>
    <row r="1054" spans="2:3" x14ac:dyDescent="0.45">
      <c r="B1054" s="266">
        <v>989</v>
      </c>
      <c r="C1054" s="267">
        <v>103.46812401765521</v>
      </c>
    </row>
    <row r="1055" spans="2:3" x14ac:dyDescent="0.45">
      <c r="B1055" s="266">
        <v>990</v>
      </c>
      <c r="C1055" s="267">
        <v>188.31816738500339</v>
      </c>
    </row>
    <row r="1056" spans="2:3" x14ac:dyDescent="0.45">
      <c r="B1056" s="266">
        <v>991</v>
      </c>
      <c r="C1056" s="267">
        <v>130.76273288382151</v>
      </c>
    </row>
    <row r="1057" spans="2:3" x14ac:dyDescent="0.45">
      <c r="B1057" s="266">
        <v>992</v>
      </c>
      <c r="C1057" s="267">
        <v>128.27742742163323</v>
      </c>
    </row>
    <row r="1058" spans="2:3" x14ac:dyDescent="0.45">
      <c r="B1058" s="266">
        <v>993</v>
      </c>
      <c r="C1058" s="267">
        <v>142.59210164080616</v>
      </c>
    </row>
    <row r="1059" spans="2:3" x14ac:dyDescent="0.45">
      <c r="B1059" s="266">
        <v>994</v>
      </c>
      <c r="C1059" s="267">
        <v>166.76155375873509</v>
      </c>
    </row>
    <row r="1060" spans="2:3" x14ac:dyDescent="0.45">
      <c r="B1060" s="266">
        <v>995</v>
      </c>
      <c r="C1060" s="267">
        <v>154.19968282502185</v>
      </c>
    </row>
    <row r="1061" spans="2:3" x14ac:dyDescent="0.45">
      <c r="B1061" s="266">
        <v>996</v>
      </c>
      <c r="C1061" s="267">
        <v>179.41430129760835</v>
      </c>
    </row>
    <row r="1062" spans="2:3" x14ac:dyDescent="0.45">
      <c r="B1062" s="266">
        <v>997</v>
      </c>
      <c r="C1062" s="267">
        <v>134.19532975255896</v>
      </c>
    </row>
    <row r="1063" spans="2:3" x14ac:dyDescent="0.45">
      <c r="B1063" s="266">
        <v>998</v>
      </c>
      <c r="C1063" s="267">
        <v>88.163341731828552</v>
      </c>
    </row>
    <row r="1064" spans="2:3" x14ac:dyDescent="0.45">
      <c r="B1064" s="266">
        <v>999</v>
      </c>
      <c r="C1064" s="267">
        <v>134.6070314897234</v>
      </c>
    </row>
    <row r="1065" spans="2:3" x14ac:dyDescent="0.45">
      <c r="B1065" s="266">
        <v>1000</v>
      </c>
      <c r="C1065" s="267">
        <v>118.90369825366116</v>
      </c>
    </row>
    <row r="1066" spans="2:3" x14ac:dyDescent="0.45">
      <c r="B1066" s="266">
        <v>1001</v>
      </c>
      <c r="C1066" s="267">
        <v>148.76139025580105</v>
      </c>
    </row>
    <row r="1067" spans="2:3" x14ac:dyDescent="0.45">
      <c r="B1067" s="266">
        <v>1002</v>
      </c>
      <c r="C1067" s="267">
        <v>114.59154975892987</v>
      </c>
    </row>
    <row r="1068" spans="2:3" x14ac:dyDescent="0.45">
      <c r="B1068" s="266">
        <v>1003</v>
      </c>
      <c r="C1068" s="267">
        <v>174.32781019232692</v>
      </c>
    </row>
    <row r="1069" spans="2:3" x14ac:dyDescent="0.45">
      <c r="B1069" s="266">
        <v>1004</v>
      </c>
      <c r="C1069" s="267">
        <v>100.35439455811743</v>
      </c>
    </row>
    <row r="1070" spans="2:3" x14ac:dyDescent="0.45">
      <c r="B1070" s="266">
        <v>1005</v>
      </c>
      <c r="C1070" s="267">
        <v>152.51333400397039</v>
      </c>
    </row>
    <row r="1071" spans="2:3" x14ac:dyDescent="0.45">
      <c r="B1071" s="266">
        <v>1006</v>
      </c>
      <c r="C1071" s="267">
        <v>135.30869862919087</v>
      </c>
    </row>
    <row r="1072" spans="2:3" x14ac:dyDescent="0.45">
      <c r="B1072" s="266">
        <v>1007</v>
      </c>
      <c r="C1072" s="267">
        <v>81.759134193689633</v>
      </c>
    </row>
    <row r="1073" spans="2:3" x14ac:dyDescent="0.45">
      <c r="B1073" s="266">
        <v>1008</v>
      </c>
      <c r="C1073" s="267">
        <v>123.304201194359</v>
      </c>
    </row>
    <row r="1074" spans="2:3" x14ac:dyDescent="0.45">
      <c r="B1074" s="266">
        <v>1009</v>
      </c>
      <c r="C1074" s="267">
        <v>193.15034461814056</v>
      </c>
    </row>
    <row r="1075" spans="2:3" x14ac:dyDescent="0.45">
      <c r="B1075" s="266">
        <v>1010</v>
      </c>
      <c r="C1075" s="267">
        <v>114.11738271477225</v>
      </c>
    </row>
    <row r="1076" spans="2:3" x14ac:dyDescent="0.45">
      <c r="B1076" s="266">
        <v>1011</v>
      </c>
      <c r="C1076" s="267">
        <v>120.42063472577611</v>
      </c>
    </row>
    <row r="1077" spans="2:3" x14ac:dyDescent="0.45">
      <c r="B1077" s="266">
        <v>1012</v>
      </c>
      <c r="C1077" s="267">
        <v>146.51161697727977</v>
      </c>
    </row>
    <row r="1078" spans="2:3" x14ac:dyDescent="0.45">
      <c r="B1078" s="266">
        <v>1013</v>
      </c>
      <c r="C1078" s="267">
        <v>131.97111288603952</v>
      </c>
    </row>
    <row r="1079" spans="2:3" x14ac:dyDescent="0.45">
      <c r="B1079" s="266">
        <v>1014</v>
      </c>
      <c r="C1079" s="267">
        <v>70.422830722419178</v>
      </c>
    </row>
    <row r="1080" spans="2:3" x14ac:dyDescent="0.45">
      <c r="B1080" s="266">
        <v>1015</v>
      </c>
      <c r="C1080" s="267">
        <v>98.306192806871806</v>
      </c>
    </row>
    <row r="1081" spans="2:3" x14ac:dyDescent="0.45">
      <c r="B1081" s="266">
        <v>1016</v>
      </c>
      <c r="C1081" s="267">
        <v>100.32451211172528</v>
      </c>
    </row>
    <row r="1082" spans="2:3" x14ac:dyDescent="0.45">
      <c r="B1082" s="266">
        <v>1017</v>
      </c>
      <c r="C1082" s="267">
        <v>86.872643892704346</v>
      </c>
    </row>
    <row r="1083" spans="2:3" x14ac:dyDescent="0.45">
      <c r="B1083" s="266">
        <v>1018</v>
      </c>
      <c r="C1083" s="267">
        <v>154.5834598690281</v>
      </c>
    </row>
    <row r="1084" spans="2:3" x14ac:dyDescent="0.45">
      <c r="B1084" s="266">
        <v>1019</v>
      </c>
      <c r="C1084" s="267">
        <v>123.65180121399158</v>
      </c>
    </row>
    <row r="1085" spans="2:3" x14ac:dyDescent="0.45">
      <c r="B1085" s="266">
        <v>1020</v>
      </c>
      <c r="C1085" s="267">
        <v>152.22306131075325</v>
      </c>
    </row>
    <row r="1086" spans="2:3" x14ac:dyDescent="0.45">
      <c r="B1086" s="266">
        <v>1021</v>
      </c>
      <c r="C1086" s="267">
        <v>178.50628358268318</v>
      </c>
    </row>
    <row r="1087" spans="2:3" x14ac:dyDescent="0.45">
      <c r="B1087" s="266">
        <v>1022</v>
      </c>
      <c r="C1087" s="267">
        <v>160.34026454248527</v>
      </c>
    </row>
    <row r="1088" spans="2:3" x14ac:dyDescent="0.45">
      <c r="B1088" s="266">
        <v>1023</v>
      </c>
      <c r="C1088" s="267">
        <v>184.34190435457174</v>
      </c>
    </row>
    <row r="1089" spans="2:3" x14ac:dyDescent="0.45">
      <c r="B1089" s="266">
        <v>1024</v>
      </c>
      <c r="C1089" s="267">
        <v>168.24453802378588</v>
      </c>
    </row>
    <row r="1090" spans="2:3" x14ac:dyDescent="0.45">
      <c r="B1090" s="266">
        <v>1025</v>
      </c>
      <c r="C1090" s="267">
        <v>163.18694350782334</v>
      </c>
    </row>
    <row r="1091" spans="2:3" x14ac:dyDescent="0.45">
      <c r="B1091" s="266">
        <v>1026</v>
      </c>
      <c r="C1091" s="267">
        <v>212.87191139447552</v>
      </c>
    </row>
    <row r="1092" spans="2:3" x14ac:dyDescent="0.45">
      <c r="B1092" s="266">
        <v>1027</v>
      </c>
      <c r="C1092" s="267">
        <v>94.680281415109391</v>
      </c>
    </row>
    <row r="1093" spans="2:3" x14ac:dyDescent="0.45">
      <c r="B1093" s="266">
        <v>1028</v>
      </c>
      <c r="C1093" s="267">
        <v>90.84157726611825</v>
      </c>
    </row>
    <row r="1094" spans="2:3" x14ac:dyDescent="0.45">
      <c r="B1094" s="266">
        <v>1029</v>
      </c>
      <c r="C1094" s="267">
        <v>165.66654357240765</v>
      </c>
    </row>
    <row r="1095" spans="2:3" x14ac:dyDescent="0.45">
      <c r="B1095" s="266">
        <v>1030</v>
      </c>
      <c r="C1095" s="267">
        <v>101.63074607625873</v>
      </c>
    </row>
    <row r="1096" spans="2:3" x14ac:dyDescent="0.45">
      <c r="B1096" s="266">
        <v>1031</v>
      </c>
      <c r="C1096" s="267">
        <v>184.72087022250793</v>
      </c>
    </row>
    <row r="1097" spans="2:3" x14ac:dyDescent="0.45">
      <c r="B1097" s="266">
        <v>1032</v>
      </c>
      <c r="C1097" s="267">
        <v>106.88545833119515</v>
      </c>
    </row>
    <row r="1098" spans="2:3" x14ac:dyDescent="0.45">
      <c r="B1098" s="266">
        <v>1033</v>
      </c>
      <c r="C1098" s="267">
        <v>155.6315868537103</v>
      </c>
    </row>
    <row r="1099" spans="2:3" x14ac:dyDescent="0.45">
      <c r="B1099" s="266">
        <v>1034</v>
      </c>
      <c r="C1099" s="267">
        <v>118.14817861035993</v>
      </c>
    </row>
    <row r="1100" spans="2:3" x14ac:dyDescent="0.45">
      <c r="B1100" s="266">
        <v>1035</v>
      </c>
      <c r="C1100" s="267">
        <v>135.36452475774109</v>
      </c>
    </row>
    <row r="1101" spans="2:3" x14ac:dyDescent="0.45">
      <c r="B1101" s="266">
        <v>1036</v>
      </c>
      <c r="C1101" s="267">
        <v>138.12133638327333</v>
      </c>
    </row>
    <row r="1102" spans="2:3" x14ac:dyDescent="0.45">
      <c r="B1102" s="266">
        <v>1037</v>
      </c>
      <c r="C1102" s="267">
        <v>124.65633828598069</v>
      </c>
    </row>
    <row r="1103" spans="2:3" x14ac:dyDescent="0.45">
      <c r="B1103" s="266">
        <v>1038</v>
      </c>
      <c r="C1103" s="267">
        <v>112.72624307763795</v>
      </c>
    </row>
    <row r="1104" spans="2:3" x14ac:dyDescent="0.45">
      <c r="B1104" s="266">
        <v>1039</v>
      </c>
      <c r="C1104" s="267">
        <v>150.37958997506792</v>
      </c>
    </row>
    <row r="1105" spans="2:3" x14ac:dyDescent="0.45">
      <c r="B1105" s="266">
        <v>1040</v>
      </c>
      <c r="C1105" s="267">
        <v>114.63561634437173</v>
      </c>
    </row>
    <row r="1106" spans="2:3" x14ac:dyDescent="0.45">
      <c r="B1106" s="266">
        <v>1041</v>
      </c>
      <c r="C1106" s="267">
        <v>116.53720226379559</v>
      </c>
    </row>
    <row r="1107" spans="2:3" x14ac:dyDescent="0.45">
      <c r="B1107" s="266">
        <v>1042</v>
      </c>
      <c r="C1107" s="267">
        <v>168.51454923826981</v>
      </c>
    </row>
    <row r="1108" spans="2:3" x14ac:dyDescent="0.45">
      <c r="B1108" s="266">
        <v>1043</v>
      </c>
      <c r="C1108" s="267">
        <v>188.96793121201574</v>
      </c>
    </row>
    <row r="1109" spans="2:3" x14ac:dyDescent="0.45">
      <c r="B1109" s="266">
        <v>1044</v>
      </c>
      <c r="C1109" s="267">
        <v>88.144637227076515</v>
      </c>
    </row>
    <row r="1110" spans="2:3" x14ac:dyDescent="0.45">
      <c r="B1110" s="266">
        <v>1045</v>
      </c>
      <c r="C1110" s="267">
        <v>135.605240913503</v>
      </c>
    </row>
    <row r="1111" spans="2:3" x14ac:dyDescent="0.45">
      <c r="B1111" s="266">
        <v>1046</v>
      </c>
      <c r="C1111" s="267">
        <v>182.5589744883693</v>
      </c>
    </row>
    <row r="1112" spans="2:3" x14ac:dyDescent="0.45">
      <c r="B1112" s="266">
        <v>1047</v>
      </c>
      <c r="C1112" s="267">
        <v>124.90565549925994</v>
      </c>
    </row>
    <row r="1113" spans="2:3" x14ac:dyDescent="0.45">
      <c r="B1113" s="266">
        <v>1048</v>
      </c>
      <c r="C1113" s="267">
        <v>128.00766518682832</v>
      </c>
    </row>
    <row r="1114" spans="2:3" x14ac:dyDescent="0.45">
      <c r="B1114" s="266">
        <v>1049</v>
      </c>
      <c r="C1114" s="267">
        <v>143.19918603531647</v>
      </c>
    </row>
    <row r="1115" spans="2:3" x14ac:dyDescent="0.45">
      <c r="B1115" s="266">
        <v>1050</v>
      </c>
      <c r="C1115" s="267">
        <v>100.5663805801918</v>
      </c>
    </row>
    <row r="1116" spans="2:3" x14ac:dyDescent="0.45">
      <c r="B1116" s="266">
        <v>1051</v>
      </c>
      <c r="C1116" s="267">
        <v>158.69135467533252</v>
      </c>
    </row>
    <row r="1117" spans="2:3" x14ac:dyDescent="0.45">
      <c r="B1117" s="266">
        <v>1052</v>
      </c>
      <c r="C1117" s="267">
        <v>115.2278416210724</v>
      </c>
    </row>
    <row r="1118" spans="2:3" x14ac:dyDescent="0.45">
      <c r="B1118" s="266">
        <v>1053</v>
      </c>
      <c r="C1118" s="267">
        <v>90.081739995689333</v>
      </c>
    </row>
    <row r="1119" spans="2:3" x14ac:dyDescent="0.45">
      <c r="B1119" s="266">
        <v>1054</v>
      </c>
      <c r="C1119" s="267">
        <v>118.86297134749441</v>
      </c>
    </row>
    <row r="1120" spans="2:3" x14ac:dyDescent="0.45">
      <c r="B1120" s="266">
        <v>1055</v>
      </c>
      <c r="C1120" s="267">
        <v>123.85614327627479</v>
      </c>
    </row>
    <row r="1121" spans="2:3" x14ac:dyDescent="0.45">
      <c r="B1121" s="266">
        <v>1056</v>
      </c>
      <c r="C1121" s="267">
        <v>107.79654677776867</v>
      </c>
    </row>
    <row r="1122" spans="2:3" x14ac:dyDescent="0.45">
      <c r="B1122" s="266">
        <v>1057</v>
      </c>
      <c r="C1122" s="267">
        <v>128.36326388105223</v>
      </c>
    </row>
    <row r="1123" spans="2:3" x14ac:dyDescent="0.45">
      <c r="B1123" s="266">
        <v>1058</v>
      </c>
      <c r="C1123" s="267">
        <v>212.38888260806945</v>
      </c>
    </row>
    <row r="1124" spans="2:3" x14ac:dyDescent="0.45">
      <c r="B1124" s="266">
        <v>1059</v>
      </c>
      <c r="C1124" s="267">
        <v>116.63101661209254</v>
      </c>
    </row>
    <row r="1125" spans="2:3" x14ac:dyDescent="0.45">
      <c r="B1125" s="266">
        <v>1060</v>
      </c>
      <c r="C1125" s="267">
        <v>100.65864475714866</v>
      </c>
    </row>
    <row r="1126" spans="2:3" x14ac:dyDescent="0.45">
      <c r="B1126" s="266">
        <v>1061</v>
      </c>
      <c r="C1126" s="267">
        <v>145.4803087740699</v>
      </c>
    </row>
    <row r="1127" spans="2:3" x14ac:dyDescent="0.45">
      <c r="B1127" s="266">
        <v>1062</v>
      </c>
      <c r="C1127" s="267">
        <v>169.49042993377407</v>
      </c>
    </row>
    <row r="1128" spans="2:3" x14ac:dyDescent="0.45">
      <c r="B1128" s="266">
        <v>1063</v>
      </c>
      <c r="C1128" s="267">
        <v>112.96460934897772</v>
      </c>
    </row>
    <row r="1129" spans="2:3" x14ac:dyDescent="0.45">
      <c r="B1129" s="266">
        <v>1064</v>
      </c>
      <c r="C1129" s="267">
        <v>134.62567467753786</v>
      </c>
    </row>
    <row r="1130" spans="2:3" x14ac:dyDescent="0.45">
      <c r="B1130" s="266">
        <v>1065</v>
      </c>
      <c r="C1130" s="267">
        <v>199.29317989086684</v>
      </c>
    </row>
    <row r="1131" spans="2:3" x14ac:dyDescent="0.45">
      <c r="B1131" s="266">
        <v>1066</v>
      </c>
      <c r="C1131" s="267">
        <v>152.69411999909892</v>
      </c>
    </row>
    <row r="1132" spans="2:3" x14ac:dyDescent="0.45">
      <c r="B1132" s="266">
        <v>1067</v>
      </c>
      <c r="C1132" s="267">
        <v>109.86711987384666</v>
      </c>
    </row>
    <row r="1133" spans="2:3" x14ac:dyDescent="0.45">
      <c r="B1133" s="266">
        <v>1068</v>
      </c>
      <c r="C1133" s="267">
        <v>118.51830000310997</v>
      </c>
    </row>
    <row r="1134" spans="2:3" x14ac:dyDescent="0.45">
      <c r="B1134" s="266">
        <v>1069</v>
      </c>
      <c r="C1134" s="267">
        <v>152.2194237923095</v>
      </c>
    </row>
    <row r="1135" spans="2:3" x14ac:dyDescent="0.45">
      <c r="B1135" s="266">
        <v>1070</v>
      </c>
      <c r="C1135" s="267">
        <v>87.73369187388279</v>
      </c>
    </row>
    <row r="1136" spans="2:3" x14ac:dyDescent="0.45">
      <c r="B1136" s="266">
        <v>1071</v>
      </c>
      <c r="C1136" s="267">
        <v>147.09857396648408</v>
      </c>
    </row>
    <row r="1137" spans="2:3" x14ac:dyDescent="0.45">
      <c r="B1137" s="266">
        <v>1072</v>
      </c>
      <c r="C1137" s="267">
        <v>122.16929288369084</v>
      </c>
    </row>
    <row r="1138" spans="2:3" x14ac:dyDescent="0.45">
      <c r="B1138" s="266">
        <v>1073</v>
      </c>
      <c r="C1138" s="267">
        <v>150.86773639331182</v>
      </c>
    </row>
    <row r="1139" spans="2:3" x14ac:dyDescent="0.45">
      <c r="B1139" s="266">
        <v>1074</v>
      </c>
      <c r="C1139" s="267">
        <v>133.20103147429637</v>
      </c>
    </row>
    <row r="1140" spans="2:3" x14ac:dyDescent="0.45">
      <c r="B1140" s="266">
        <v>1075</v>
      </c>
      <c r="C1140" s="267">
        <v>153.9597109639783</v>
      </c>
    </row>
    <row r="1141" spans="2:3" x14ac:dyDescent="0.45">
      <c r="B1141" s="266">
        <v>1076</v>
      </c>
      <c r="C1141" s="267">
        <v>88.615802265904549</v>
      </c>
    </row>
    <row r="1142" spans="2:3" x14ac:dyDescent="0.45">
      <c r="B1142" s="266">
        <v>1077</v>
      </c>
      <c r="C1142" s="267">
        <v>104.37139623952473</v>
      </c>
    </row>
    <row r="1143" spans="2:3" x14ac:dyDescent="0.45">
      <c r="B1143" s="266">
        <v>1078</v>
      </c>
      <c r="C1143" s="267">
        <v>110.23205729104875</v>
      </c>
    </row>
    <row r="1144" spans="2:3" x14ac:dyDescent="0.45">
      <c r="B1144" s="266">
        <v>1079</v>
      </c>
      <c r="C1144" s="267">
        <v>145.28646741770166</v>
      </c>
    </row>
    <row r="1145" spans="2:3" x14ac:dyDescent="0.45">
      <c r="B1145" s="266">
        <v>1080</v>
      </c>
      <c r="C1145" s="267">
        <v>146.16435830933716</v>
      </c>
    </row>
    <row r="1146" spans="2:3" x14ac:dyDescent="0.45">
      <c r="B1146" s="266">
        <v>1081</v>
      </c>
      <c r="C1146" s="267">
        <v>118.23467563898458</v>
      </c>
    </row>
    <row r="1147" spans="2:3" x14ac:dyDescent="0.45">
      <c r="B1147" s="266">
        <v>1082</v>
      </c>
      <c r="C1147" s="267">
        <v>153.95321126724593</v>
      </c>
    </row>
    <row r="1148" spans="2:3" x14ac:dyDescent="0.45">
      <c r="B1148" s="266">
        <v>1083</v>
      </c>
      <c r="C1148" s="267">
        <v>97.642184485859588</v>
      </c>
    </row>
    <row r="1149" spans="2:3" x14ac:dyDescent="0.45">
      <c r="B1149" s="266">
        <v>1084</v>
      </c>
      <c r="C1149" s="267">
        <v>75.40491118805032</v>
      </c>
    </row>
    <row r="1150" spans="2:3" x14ac:dyDescent="0.45">
      <c r="B1150" s="266">
        <v>1085</v>
      </c>
      <c r="C1150" s="267">
        <v>156.19829612656804</v>
      </c>
    </row>
    <row r="1151" spans="2:3" x14ac:dyDescent="0.45">
      <c r="B1151" s="266">
        <v>1086</v>
      </c>
      <c r="C1151" s="267">
        <v>120.6624245302977</v>
      </c>
    </row>
    <row r="1152" spans="2:3" x14ac:dyDescent="0.45">
      <c r="B1152" s="266">
        <v>1087</v>
      </c>
      <c r="C1152" s="267">
        <v>96.119354585994273</v>
      </c>
    </row>
    <row r="1153" spans="2:3" x14ac:dyDescent="0.45">
      <c r="B1153" s="266">
        <v>1088</v>
      </c>
      <c r="C1153" s="267">
        <v>124.0745044530494</v>
      </c>
    </row>
    <row r="1154" spans="2:3" x14ac:dyDescent="0.45">
      <c r="B1154" s="266">
        <v>1089</v>
      </c>
      <c r="C1154" s="267">
        <v>99.751604109158976</v>
      </c>
    </row>
    <row r="1155" spans="2:3" x14ac:dyDescent="0.45">
      <c r="B1155" s="266">
        <v>1090</v>
      </c>
      <c r="C1155" s="267">
        <v>158.79940780104226</v>
      </c>
    </row>
    <row r="1156" spans="2:3" x14ac:dyDescent="0.45">
      <c r="B1156" s="266">
        <v>1091</v>
      </c>
      <c r="C1156" s="267">
        <v>102.88710192461316</v>
      </c>
    </row>
    <row r="1157" spans="2:3" x14ac:dyDescent="0.45">
      <c r="B1157" s="266">
        <v>1092</v>
      </c>
      <c r="C1157" s="267">
        <v>193.46324831479012</v>
      </c>
    </row>
    <row r="1158" spans="2:3" x14ac:dyDescent="0.45">
      <c r="B1158" s="266">
        <v>1093</v>
      </c>
      <c r="C1158" s="267">
        <v>153.49495697035684</v>
      </c>
    </row>
    <row r="1159" spans="2:3" x14ac:dyDescent="0.45">
      <c r="B1159" s="266">
        <v>1094</v>
      </c>
      <c r="C1159" s="267">
        <v>115.00491624064816</v>
      </c>
    </row>
    <row r="1160" spans="2:3" x14ac:dyDescent="0.45">
      <c r="B1160" s="266">
        <v>1095</v>
      </c>
      <c r="C1160" s="267">
        <v>177.13803920361687</v>
      </c>
    </row>
    <row r="1161" spans="2:3" x14ac:dyDescent="0.45">
      <c r="B1161" s="266">
        <v>1096</v>
      </c>
      <c r="C1161" s="267">
        <v>120.53997417770179</v>
      </c>
    </row>
    <row r="1162" spans="2:3" x14ac:dyDescent="0.45">
      <c r="B1162" s="266">
        <v>1097</v>
      </c>
      <c r="C1162" s="267">
        <v>103.02253620788048</v>
      </c>
    </row>
    <row r="1163" spans="2:3" x14ac:dyDescent="0.45">
      <c r="B1163" s="266">
        <v>1098</v>
      </c>
      <c r="C1163" s="267">
        <v>138.32312805152827</v>
      </c>
    </row>
    <row r="1164" spans="2:3" x14ac:dyDescent="0.45">
      <c r="B1164" s="266">
        <v>1099</v>
      </c>
      <c r="C1164" s="267">
        <v>91.441015355993471</v>
      </c>
    </row>
    <row r="1165" spans="2:3" x14ac:dyDescent="0.45">
      <c r="B1165" s="266">
        <v>1100</v>
      </c>
      <c r="C1165" s="267">
        <v>113.12802981776927</v>
      </c>
    </row>
    <row r="1166" spans="2:3" x14ac:dyDescent="0.45">
      <c r="B1166" s="266">
        <v>1101</v>
      </c>
      <c r="C1166" s="267">
        <v>78.648965616386135</v>
      </c>
    </row>
    <row r="1167" spans="2:3" x14ac:dyDescent="0.45">
      <c r="B1167" s="266">
        <v>1102</v>
      </c>
      <c r="C1167" s="267">
        <v>128.21394086971941</v>
      </c>
    </row>
    <row r="1168" spans="2:3" x14ac:dyDescent="0.45">
      <c r="B1168" s="266">
        <v>1103</v>
      </c>
      <c r="C1168" s="267">
        <v>103.60584744138487</v>
      </c>
    </row>
    <row r="1169" spans="2:3" x14ac:dyDescent="0.45">
      <c r="B1169" s="266">
        <v>1104</v>
      </c>
      <c r="C1169" s="267">
        <v>110.32825262208955</v>
      </c>
    </row>
    <row r="1170" spans="2:3" x14ac:dyDescent="0.45">
      <c r="B1170" s="266">
        <v>1105</v>
      </c>
      <c r="C1170" s="267">
        <v>163.01879674154017</v>
      </c>
    </row>
    <row r="1171" spans="2:3" x14ac:dyDescent="0.45">
      <c r="B1171" s="266">
        <v>1106</v>
      </c>
      <c r="C1171" s="267">
        <v>133.58538641150807</v>
      </c>
    </row>
    <row r="1172" spans="2:3" x14ac:dyDescent="0.45">
      <c r="B1172" s="266">
        <v>1107</v>
      </c>
      <c r="C1172" s="267">
        <v>73.170164183072231</v>
      </c>
    </row>
    <row r="1173" spans="2:3" x14ac:dyDescent="0.45">
      <c r="B1173" s="266">
        <v>1108</v>
      </c>
      <c r="C1173" s="267">
        <v>108.34285268352653</v>
      </c>
    </row>
    <row r="1174" spans="2:3" x14ac:dyDescent="0.45">
      <c r="B1174" s="266">
        <v>1109</v>
      </c>
      <c r="C1174" s="267">
        <v>108.25531545966206</v>
      </c>
    </row>
    <row r="1175" spans="2:3" x14ac:dyDescent="0.45">
      <c r="B1175" s="266">
        <v>1110</v>
      </c>
      <c r="C1175" s="267">
        <v>157.74476330418156</v>
      </c>
    </row>
    <row r="1176" spans="2:3" x14ac:dyDescent="0.45">
      <c r="B1176" s="266">
        <v>1111</v>
      </c>
      <c r="C1176" s="267">
        <v>117.4727487741894</v>
      </c>
    </row>
    <row r="1177" spans="2:3" x14ac:dyDescent="0.45">
      <c r="B1177" s="266">
        <v>1112</v>
      </c>
      <c r="C1177" s="267">
        <v>161.38795084657329</v>
      </c>
    </row>
    <row r="1178" spans="2:3" x14ac:dyDescent="0.45">
      <c r="B1178" s="266">
        <v>1113</v>
      </c>
      <c r="C1178" s="267">
        <v>120.24811993785936</v>
      </c>
    </row>
    <row r="1179" spans="2:3" x14ac:dyDescent="0.45">
      <c r="B1179" s="266">
        <v>1114</v>
      </c>
      <c r="C1179" s="267">
        <v>205.06476522538657</v>
      </c>
    </row>
    <row r="1180" spans="2:3" x14ac:dyDescent="0.45">
      <c r="B1180" s="266">
        <v>1115</v>
      </c>
      <c r="C1180" s="267">
        <v>140.06780709340205</v>
      </c>
    </row>
    <row r="1181" spans="2:3" x14ac:dyDescent="0.45">
      <c r="B1181" s="266">
        <v>1116</v>
      </c>
      <c r="C1181" s="267">
        <v>79.565896607411759</v>
      </c>
    </row>
    <row r="1182" spans="2:3" x14ac:dyDescent="0.45">
      <c r="B1182" s="266">
        <v>1117</v>
      </c>
      <c r="C1182" s="267">
        <v>115.55646082052075</v>
      </c>
    </row>
    <row r="1183" spans="2:3" x14ac:dyDescent="0.45">
      <c r="B1183" s="266">
        <v>1118</v>
      </c>
      <c r="C1183" s="267">
        <v>74.167843434556502</v>
      </c>
    </row>
    <row r="1184" spans="2:3" x14ac:dyDescent="0.45">
      <c r="B1184" s="266">
        <v>1119</v>
      </c>
      <c r="C1184" s="267">
        <v>110.81364099680573</v>
      </c>
    </row>
    <row r="1185" spans="2:3" x14ac:dyDescent="0.45">
      <c r="B1185" s="266">
        <v>1120</v>
      </c>
      <c r="C1185" s="267">
        <v>115.3938866666002</v>
      </c>
    </row>
    <row r="1186" spans="2:3" x14ac:dyDescent="0.45">
      <c r="B1186" s="266">
        <v>1121</v>
      </c>
      <c r="C1186" s="267">
        <v>148.90684448822472</v>
      </c>
    </row>
    <row r="1187" spans="2:3" x14ac:dyDescent="0.45">
      <c r="B1187" s="266">
        <v>1122</v>
      </c>
      <c r="C1187" s="267">
        <v>97.166444301157327</v>
      </c>
    </row>
    <row r="1188" spans="2:3" x14ac:dyDescent="0.45">
      <c r="B1188" s="266">
        <v>1123</v>
      </c>
      <c r="C1188" s="267">
        <v>111.0525278148171</v>
      </c>
    </row>
    <row r="1189" spans="2:3" x14ac:dyDescent="0.45">
      <c r="B1189" s="266">
        <v>1124</v>
      </c>
      <c r="C1189" s="267">
        <v>160.60925083588069</v>
      </c>
    </row>
    <row r="1190" spans="2:3" x14ac:dyDescent="0.45">
      <c r="B1190" s="266">
        <v>1125</v>
      </c>
      <c r="C1190" s="267">
        <v>217.39067829623551</v>
      </c>
    </row>
    <row r="1191" spans="2:3" x14ac:dyDescent="0.45">
      <c r="B1191" s="266">
        <v>1126</v>
      </c>
      <c r="C1191" s="267">
        <v>123.04312918667409</v>
      </c>
    </row>
    <row r="1192" spans="2:3" x14ac:dyDescent="0.45">
      <c r="B1192" s="266">
        <v>1127</v>
      </c>
      <c r="C1192" s="267">
        <v>177.85407069580077</v>
      </c>
    </row>
    <row r="1193" spans="2:3" x14ac:dyDescent="0.45">
      <c r="B1193" s="266">
        <v>1128</v>
      </c>
      <c r="C1193" s="267">
        <v>119.19451785008525</v>
      </c>
    </row>
    <row r="1194" spans="2:3" x14ac:dyDescent="0.45">
      <c r="B1194" s="266">
        <v>1129</v>
      </c>
      <c r="C1194" s="267">
        <v>165.97341645002169</v>
      </c>
    </row>
    <row r="1195" spans="2:3" x14ac:dyDescent="0.45">
      <c r="B1195" s="266">
        <v>1130</v>
      </c>
      <c r="C1195" s="267">
        <v>138.89452511972985</v>
      </c>
    </row>
    <row r="1196" spans="2:3" x14ac:dyDescent="0.45">
      <c r="B1196" s="266">
        <v>1131</v>
      </c>
      <c r="C1196" s="267">
        <v>85.344080476133328</v>
      </c>
    </row>
    <row r="1197" spans="2:3" x14ac:dyDescent="0.45">
      <c r="B1197" s="266">
        <v>1132</v>
      </c>
      <c r="C1197" s="267">
        <v>152.53766532499293</v>
      </c>
    </row>
    <row r="1198" spans="2:3" x14ac:dyDescent="0.45">
      <c r="B1198" s="266">
        <v>1133</v>
      </c>
      <c r="C1198" s="267">
        <v>127.5842499628547</v>
      </c>
    </row>
    <row r="1199" spans="2:3" x14ac:dyDescent="0.45">
      <c r="B1199" s="266">
        <v>1134</v>
      </c>
      <c r="C1199" s="267">
        <v>187.45958716935104</v>
      </c>
    </row>
    <row r="1200" spans="2:3" x14ac:dyDescent="0.45">
      <c r="B1200" s="266">
        <v>1135</v>
      </c>
      <c r="C1200" s="267">
        <v>72.476013415942063</v>
      </c>
    </row>
    <row r="1201" spans="2:3" x14ac:dyDescent="0.45">
      <c r="B1201" s="266">
        <v>1136</v>
      </c>
      <c r="C1201" s="267">
        <v>93.871112549167947</v>
      </c>
    </row>
    <row r="1202" spans="2:3" x14ac:dyDescent="0.45">
      <c r="B1202" s="266">
        <v>1137</v>
      </c>
      <c r="C1202" s="267">
        <v>180.81762839561537</v>
      </c>
    </row>
    <row r="1203" spans="2:3" x14ac:dyDescent="0.45">
      <c r="B1203" s="266">
        <v>1138</v>
      </c>
      <c r="C1203" s="267">
        <v>129.87969468698822</v>
      </c>
    </row>
    <row r="1204" spans="2:3" x14ac:dyDescent="0.45">
      <c r="B1204" s="266">
        <v>1139</v>
      </c>
      <c r="C1204" s="267">
        <v>190.29724440497242</v>
      </c>
    </row>
    <row r="1205" spans="2:3" x14ac:dyDescent="0.45">
      <c r="B1205" s="266">
        <v>1140</v>
      </c>
      <c r="C1205" s="267">
        <v>209.48587143207544</v>
      </c>
    </row>
    <row r="1206" spans="2:3" x14ac:dyDescent="0.45">
      <c r="B1206" s="266">
        <v>1141</v>
      </c>
      <c r="C1206" s="267">
        <v>135.7838976667141</v>
      </c>
    </row>
    <row r="1207" spans="2:3" x14ac:dyDescent="0.45">
      <c r="B1207" s="266">
        <v>1142</v>
      </c>
      <c r="C1207" s="267">
        <v>156.61233544266531</v>
      </c>
    </row>
    <row r="1208" spans="2:3" x14ac:dyDescent="0.45">
      <c r="B1208" s="266">
        <v>1143</v>
      </c>
      <c r="C1208" s="267">
        <v>76.420980884474574</v>
      </c>
    </row>
    <row r="1209" spans="2:3" x14ac:dyDescent="0.45">
      <c r="B1209" s="266">
        <v>1144</v>
      </c>
      <c r="C1209" s="267">
        <v>156.20188631136611</v>
      </c>
    </row>
    <row r="1210" spans="2:3" x14ac:dyDescent="0.45">
      <c r="B1210" s="266">
        <v>1145</v>
      </c>
      <c r="C1210" s="267">
        <v>169.06344173652013</v>
      </c>
    </row>
    <row r="1211" spans="2:3" x14ac:dyDescent="0.45">
      <c r="B1211" s="266">
        <v>1146</v>
      </c>
      <c r="C1211" s="267">
        <v>112.846497424018</v>
      </c>
    </row>
    <row r="1212" spans="2:3" x14ac:dyDescent="0.45">
      <c r="B1212" s="266">
        <v>1147</v>
      </c>
      <c r="C1212" s="267">
        <v>149.85554895857416</v>
      </c>
    </row>
    <row r="1213" spans="2:3" x14ac:dyDescent="0.45">
      <c r="B1213" s="266">
        <v>1148</v>
      </c>
      <c r="C1213" s="267">
        <v>107.67831818478206</v>
      </c>
    </row>
    <row r="1214" spans="2:3" x14ac:dyDescent="0.45">
      <c r="B1214" s="266">
        <v>1149</v>
      </c>
      <c r="C1214" s="267">
        <v>165.96416134905104</v>
      </c>
    </row>
    <row r="1215" spans="2:3" x14ac:dyDescent="0.45">
      <c r="B1215" s="266">
        <v>1150</v>
      </c>
      <c r="C1215" s="267">
        <v>66.768147038725061</v>
      </c>
    </row>
    <row r="1216" spans="2:3" x14ac:dyDescent="0.45">
      <c r="B1216" s="266">
        <v>1151</v>
      </c>
      <c r="C1216" s="267">
        <v>122.46235840464594</v>
      </c>
    </row>
    <row r="1217" spans="2:3" x14ac:dyDescent="0.45">
      <c r="B1217" s="266">
        <v>1152</v>
      </c>
      <c r="C1217" s="267">
        <v>153.33206587783627</v>
      </c>
    </row>
    <row r="1218" spans="2:3" x14ac:dyDescent="0.45">
      <c r="B1218" s="266">
        <v>1153</v>
      </c>
      <c r="C1218" s="267">
        <v>147.90527156956776</v>
      </c>
    </row>
    <row r="1219" spans="2:3" x14ac:dyDescent="0.45">
      <c r="B1219" s="266">
        <v>1154</v>
      </c>
      <c r="C1219" s="267">
        <v>96.681043110805206</v>
      </c>
    </row>
    <row r="1220" spans="2:3" x14ac:dyDescent="0.45">
      <c r="B1220" s="266">
        <v>1155</v>
      </c>
      <c r="C1220" s="267">
        <v>171.31986211232652</v>
      </c>
    </row>
    <row r="1221" spans="2:3" x14ac:dyDescent="0.45">
      <c r="B1221" s="266">
        <v>1156</v>
      </c>
      <c r="C1221" s="267">
        <v>120.66548837755758</v>
      </c>
    </row>
    <row r="1222" spans="2:3" x14ac:dyDescent="0.45">
      <c r="B1222" s="266">
        <v>1157</v>
      </c>
      <c r="C1222" s="267">
        <v>126.38809122497796</v>
      </c>
    </row>
    <row r="1223" spans="2:3" x14ac:dyDescent="0.45">
      <c r="B1223" s="266">
        <v>1158</v>
      </c>
      <c r="C1223" s="267">
        <v>128.88963234373523</v>
      </c>
    </row>
    <row r="1224" spans="2:3" x14ac:dyDescent="0.45">
      <c r="B1224" s="266">
        <v>1159</v>
      </c>
      <c r="C1224" s="267">
        <v>170.40858832004341</v>
      </c>
    </row>
    <row r="1225" spans="2:3" x14ac:dyDescent="0.45">
      <c r="B1225" s="266">
        <v>1160</v>
      </c>
      <c r="C1225" s="267">
        <v>145.97525303414542</v>
      </c>
    </row>
    <row r="1226" spans="2:3" x14ac:dyDescent="0.45">
      <c r="B1226" s="266">
        <v>1161</v>
      </c>
      <c r="C1226" s="267">
        <v>102.96293002717108</v>
      </c>
    </row>
    <row r="1227" spans="2:3" x14ac:dyDescent="0.45">
      <c r="B1227" s="266">
        <v>1162</v>
      </c>
      <c r="C1227" s="267">
        <v>154.66498163623885</v>
      </c>
    </row>
    <row r="1228" spans="2:3" x14ac:dyDescent="0.45">
      <c r="B1228" s="266">
        <v>1163</v>
      </c>
      <c r="C1228" s="267">
        <v>129.08086633021978</v>
      </c>
    </row>
    <row r="1229" spans="2:3" x14ac:dyDescent="0.45">
      <c r="B1229" s="266">
        <v>1164</v>
      </c>
      <c r="C1229" s="267">
        <v>147.50834248297468</v>
      </c>
    </row>
    <row r="1230" spans="2:3" x14ac:dyDescent="0.45">
      <c r="B1230" s="266">
        <v>1165</v>
      </c>
      <c r="C1230" s="267">
        <v>131.85253203397079</v>
      </c>
    </row>
    <row r="1231" spans="2:3" x14ac:dyDescent="0.45">
      <c r="B1231" s="266">
        <v>1166</v>
      </c>
      <c r="C1231" s="267">
        <v>160.49372869049415</v>
      </c>
    </row>
    <row r="1232" spans="2:3" x14ac:dyDescent="0.45">
      <c r="B1232" s="266">
        <v>1167</v>
      </c>
      <c r="C1232" s="267">
        <v>86.607500014544314</v>
      </c>
    </row>
    <row r="1233" spans="2:3" x14ac:dyDescent="0.45">
      <c r="B1233" s="266">
        <v>1168</v>
      </c>
      <c r="C1233" s="267">
        <v>86.9834754901851</v>
      </c>
    </row>
    <row r="1234" spans="2:3" x14ac:dyDescent="0.45">
      <c r="B1234" s="266">
        <v>1169</v>
      </c>
      <c r="C1234" s="267">
        <v>115.43269009144274</v>
      </c>
    </row>
    <row r="1235" spans="2:3" x14ac:dyDescent="0.45">
      <c r="B1235" s="266">
        <v>1170</v>
      </c>
      <c r="C1235" s="267">
        <v>83.993223316641007</v>
      </c>
    </row>
    <row r="1236" spans="2:3" x14ac:dyDescent="0.45">
      <c r="B1236" s="266">
        <v>1171</v>
      </c>
      <c r="C1236" s="267">
        <v>114.70906446157539</v>
      </c>
    </row>
    <row r="1237" spans="2:3" x14ac:dyDescent="0.45">
      <c r="B1237" s="266">
        <v>1172</v>
      </c>
      <c r="C1237" s="267">
        <v>121.95396341133763</v>
      </c>
    </row>
    <row r="1238" spans="2:3" x14ac:dyDescent="0.45">
      <c r="B1238" s="266">
        <v>1173</v>
      </c>
      <c r="C1238" s="267">
        <v>142.1780386985958</v>
      </c>
    </row>
    <row r="1239" spans="2:3" x14ac:dyDescent="0.45">
      <c r="B1239" s="266">
        <v>1174</v>
      </c>
      <c r="C1239" s="267">
        <v>104.4886436963784</v>
      </c>
    </row>
    <row r="1240" spans="2:3" x14ac:dyDescent="0.45">
      <c r="B1240" s="266">
        <v>1175</v>
      </c>
      <c r="C1240" s="267">
        <v>146.21123691617748</v>
      </c>
    </row>
    <row r="1241" spans="2:3" x14ac:dyDescent="0.45">
      <c r="B1241" s="266">
        <v>1176</v>
      </c>
      <c r="C1241" s="267">
        <v>79.763258962820686</v>
      </c>
    </row>
    <row r="1242" spans="2:3" x14ac:dyDescent="0.45">
      <c r="B1242" s="266">
        <v>1177</v>
      </c>
      <c r="C1242" s="267">
        <v>85.839162886222638</v>
      </c>
    </row>
    <row r="1243" spans="2:3" x14ac:dyDescent="0.45">
      <c r="B1243" s="266">
        <v>1178</v>
      </c>
      <c r="C1243" s="267">
        <v>138.87658364958253</v>
      </c>
    </row>
    <row r="1244" spans="2:3" x14ac:dyDescent="0.45">
      <c r="B1244" s="266">
        <v>1179</v>
      </c>
      <c r="C1244" s="267">
        <v>74.561606848758146</v>
      </c>
    </row>
    <row r="1245" spans="2:3" x14ac:dyDescent="0.45">
      <c r="B1245" s="266">
        <v>1180</v>
      </c>
      <c r="C1245" s="267">
        <v>122.40482441885388</v>
      </c>
    </row>
    <row r="1246" spans="2:3" x14ac:dyDescent="0.45">
      <c r="B1246" s="266">
        <v>1181</v>
      </c>
      <c r="C1246" s="267">
        <v>163.27156282382401</v>
      </c>
    </row>
    <row r="1247" spans="2:3" x14ac:dyDescent="0.45">
      <c r="B1247" s="266">
        <v>1182</v>
      </c>
      <c r="C1247" s="267">
        <v>120.63311243057782</v>
      </c>
    </row>
    <row r="1248" spans="2:3" x14ac:dyDescent="0.45">
      <c r="B1248" s="266">
        <v>1183</v>
      </c>
      <c r="C1248" s="267">
        <v>69.353203418790116</v>
      </c>
    </row>
    <row r="1249" spans="2:3" x14ac:dyDescent="0.45">
      <c r="B1249" s="266">
        <v>1184</v>
      </c>
      <c r="C1249" s="267">
        <v>84.080468925250585</v>
      </c>
    </row>
    <row r="1250" spans="2:3" x14ac:dyDescent="0.45">
      <c r="B1250" s="266">
        <v>1185</v>
      </c>
      <c r="C1250" s="267">
        <v>161.21900914106516</v>
      </c>
    </row>
    <row r="1251" spans="2:3" x14ac:dyDescent="0.45">
      <c r="B1251" s="266">
        <v>1186</v>
      </c>
      <c r="C1251" s="267">
        <v>117.21305424545025</v>
      </c>
    </row>
    <row r="1252" spans="2:3" x14ac:dyDescent="0.45">
      <c r="B1252" s="266">
        <v>1187</v>
      </c>
      <c r="C1252" s="267">
        <v>148.96206028225055</v>
      </c>
    </row>
    <row r="1253" spans="2:3" x14ac:dyDescent="0.45">
      <c r="B1253" s="266">
        <v>1188</v>
      </c>
      <c r="C1253" s="267">
        <v>87.54385717141102</v>
      </c>
    </row>
    <row r="1254" spans="2:3" x14ac:dyDescent="0.45">
      <c r="B1254" s="266">
        <v>1189</v>
      </c>
      <c r="C1254" s="267">
        <v>127.48379628709679</v>
      </c>
    </row>
    <row r="1255" spans="2:3" x14ac:dyDescent="0.45">
      <c r="B1255" s="266">
        <v>1190</v>
      </c>
      <c r="C1255" s="267">
        <v>189.69630639301062</v>
      </c>
    </row>
    <row r="1256" spans="2:3" x14ac:dyDescent="0.45">
      <c r="B1256" s="266">
        <v>1191</v>
      </c>
      <c r="C1256" s="267">
        <v>153.27159775570607</v>
      </c>
    </row>
    <row r="1257" spans="2:3" x14ac:dyDescent="0.45">
      <c r="B1257" s="266">
        <v>1192</v>
      </c>
      <c r="C1257" s="267">
        <v>84.352530240403794</v>
      </c>
    </row>
    <row r="1258" spans="2:3" x14ac:dyDescent="0.45">
      <c r="B1258" s="266">
        <v>1193</v>
      </c>
      <c r="C1258" s="267">
        <v>113.01621387571944</v>
      </c>
    </row>
    <row r="1259" spans="2:3" x14ac:dyDescent="0.45">
      <c r="B1259" s="266">
        <v>1194</v>
      </c>
      <c r="C1259" s="267">
        <v>127.21045983235506</v>
      </c>
    </row>
    <row r="1260" spans="2:3" x14ac:dyDescent="0.45">
      <c r="B1260" s="266">
        <v>1195</v>
      </c>
      <c r="C1260" s="267">
        <v>120.77827548859355</v>
      </c>
    </row>
    <row r="1261" spans="2:3" x14ac:dyDescent="0.45">
      <c r="B1261" s="266">
        <v>1196</v>
      </c>
      <c r="C1261" s="267">
        <v>174.03666867832573</v>
      </c>
    </row>
    <row r="1262" spans="2:3" x14ac:dyDescent="0.45">
      <c r="B1262" s="266">
        <v>1197</v>
      </c>
      <c r="C1262" s="267">
        <v>98.378485798071281</v>
      </c>
    </row>
    <row r="1263" spans="2:3" x14ac:dyDescent="0.45">
      <c r="B1263" s="266">
        <v>1198</v>
      </c>
      <c r="C1263" s="267">
        <v>161.74038368940109</v>
      </c>
    </row>
    <row r="1264" spans="2:3" x14ac:dyDescent="0.45">
      <c r="B1264" s="266">
        <v>1199</v>
      </c>
      <c r="C1264" s="267">
        <v>121.42971298258718</v>
      </c>
    </row>
    <row r="1265" spans="2:3" x14ac:dyDescent="0.45">
      <c r="B1265" s="266">
        <v>1200</v>
      </c>
      <c r="C1265" s="267">
        <v>111.63076629841774</v>
      </c>
    </row>
    <row r="1266" spans="2:3" x14ac:dyDescent="0.45">
      <c r="B1266" s="266">
        <v>1201</v>
      </c>
      <c r="C1266" s="267">
        <v>181.36556470407834</v>
      </c>
    </row>
    <row r="1267" spans="2:3" x14ac:dyDescent="0.45">
      <c r="B1267" s="266">
        <v>1202</v>
      </c>
      <c r="C1267" s="267">
        <v>135.0702665646491</v>
      </c>
    </row>
    <row r="1268" spans="2:3" x14ac:dyDescent="0.45">
      <c r="B1268" s="266">
        <v>1203</v>
      </c>
      <c r="C1268" s="267">
        <v>154.24161420709953</v>
      </c>
    </row>
    <row r="1269" spans="2:3" x14ac:dyDescent="0.45">
      <c r="B1269" s="266">
        <v>1204</v>
      </c>
      <c r="C1269" s="267">
        <v>175.13996684187356</v>
      </c>
    </row>
    <row r="1270" spans="2:3" x14ac:dyDescent="0.45">
      <c r="B1270" s="266">
        <v>1205</v>
      </c>
      <c r="C1270" s="267">
        <v>128.71833788938216</v>
      </c>
    </row>
    <row r="1271" spans="2:3" x14ac:dyDescent="0.45">
      <c r="B1271" s="266">
        <v>1206</v>
      </c>
      <c r="C1271" s="267">
        <v>154.51160779574508</v>
      </c>
    </row>
    <row r="1272" spans="2:3" x14ac:dyDescent="0.45">
      <c r="B1272" s="266">
        <v>1207</v>
      </c>
      <c r="C1272" s="267">
        <v>123.18391206985372</v>
      </c>
    </row>
    <row r="1273" spans="2:3" x14ac:dyDescent="0.45">
      <c r="B1273" s="266">
        <v>1208</v>
      </c>
      <c r="C1273" s="267">
        <v>122.71378065258239</v>
      </c>
    </row>
    <row r="1274" spans="2:3" x14ac:dyDescent="0.45">
      <c r="B1274" s="266">
        <v>1209</v>
      </c>
      <c r="C1274" s="267">
        <v>168.10403896924905</v>
      </c>
    </row>
    <row r="1275" spans="2:3" x14ac:dyDescent="0.45">
      <c r="B1275" s="266">
        <v>1210</v>
      </c>
      <c r="C1275" s="267">
        <v>188.82412301093973</v>
      </c>
    </row>
    <row r="1276" spans="2:3" x14ac:dyDescent="0.45">
      <c r="B1276" s="266">
        <v>1211</v>
      </c>
      <c r="C1276" s="267">
        <v>93.452276183416473</v>
      </c>
    </row>
    <row r="1277" spans="2:3" x14ac:dyDescent="0.45">
      <c r="B1277" s="266">
        <v>1212</v>
      </c>
      <c r="C1277" s="267">
        <v>173.93204151927591</v>
      </c>
    </row>
    <row r="1278" spans="2:3" x14ac:dyDescent="0.45">
      <c r="B1278" s="266">
        <v>1213</v>
      </c>
      <c r="C1278" s="267">
        <v>124.05181128135209</v>
      </c>
    </row>
    <row r="1279" spans="2:3" x14ac:dyDescent="0.45">
      <c r="B1279" s="266">
        <v>1214</v>
      </c>
      <c r="C1279" s="267">
        <v>152.50872728924645</v>
      </c>
    </row>
    <row r="1280" spans="2:3" x14ac:dyDescent="0.45">
      <c r="B1280" s="266">
        <v>1215</v>
      </c>
      <c r="C1280" s="267">
        <v>88.01398950523452</v>
      </c>
    </row>
    <row r="1281" spans="2:3" x14ac:dyDescent="0.45">
      <c r="B1281" s="266">
        <v>1216</v>
      </c>
      <c r="C1281" s="267">
        <v>89.558348395874603</v>
      </c>
    </row>
    <row r="1282" spans="2:3" x14ac:dyDescent="0.45">
      <c r="B1282" s="266">
        <v>1217</v>
      </c>
      <c r="C1282" s="267">
        <v>220.68291755703012</v>
      </c>
    </row>
    <row r="1283" spans="2:3" x14ac:dyDescent="0.45">
      <c r="B1283" s="266">
        <v>1218</v>
      </c>
      <c r="C1283" s="267">
        <v>77.451329053203949</v>
      </c>
    </row>
    <row r="1284" spans="2:3" x14ac:dyDescent="0.45">
      <c r="B1284" s="266">
        <v>1219</v>
      </c>
      <c r="C1284" s="267">
        <v>146.6157195613676</v>
      </c>
    </row>
    <row r="1285" spans="2:3" x14ac:dyDescent="0.45">
      <c r="B1285" s="266">
        <v>1220</v>
      </c>
      <c r="C1285" s="267">
        <v>128.39362844870448</v>
      </c>
    </row>
    <row r="1286" spans="2:3" x14ac:dyDescent="0.45">
      <c r="B1286" s="266">
        <v>1221</v>
      </c>
      <c r="C1286" s="267">
        <v>96.593013838790398</v>
      </c>
    </row>
    <row r="1287" spans="2:3" x14ac:dyDescent="0.45">
      <c r="B1287" s="266">
        <v>1222</v>
      </c>
      <c r="C1287" s="267">
        <v>174.84375143613065</v>
      </c>
    </row>
    <row r="1288" spans="2:3" x14ac:dyDescent="0.45">
      <c r="B1288" s="266">
        <v>1223</v>
      </c>
      <c r="C1288" s="267">
        <v>72.619726748203107</v>
      </c>
    </row>
    <row r="1289" spans="2:3" x14ac:dyDescent="0.45">
      <c r="B1289" s="266">
        <v>1224</v>
      </c>
      <c r="C1289" s="267">
        <v>104.74813758415559</v>
      </c>
    </row>
    <row r="1290" spans="2:3" x14ac:dyDescent="0.45">
      <c r="B1290" s="266">
        <v>1225</v>
      </c>
      <c r="C1290" s="267">
        <v>134.90215623126727</v>
      </c>
    </row>
    <row r="1291" spans="2:3" x14ac:dyDescent="0.45">
      <c r="B1291" s="266">
        <v>1226</v>
      </c>
      <c r="C1291" s="267">
        <v>83.311822737102005</v>
      </c>
    </row>
    <row r="1292" spans="2:3" x14ac:dyDescent="0.45">
      <c r="B1292" s="266">
        <v>1227</v>
      </c>
      <c r="C1292" s="267">
        <v>77.50425898007299</v>
      </c>
    </row>
    <row r="1293" spans="2:3" x14ac:dyDescent="0.45">
      <c r="B1293" s="266">
        <v>1228</v>
      </c>
      <c r="C1293" s="267">
        <v>108.58483827630167</v>
      </c>
    </row>
    <row r="1294" spans="2:3" x14ac:dyDescent="0.45">
      <c r="B1294" s="266">
        <v>1229</v>
      </c>
      <c r="C1294" s="267">
        <v>182.59709931912604</v>
      </c>
    </row>
    <row r="1295" spans="2:3" x14ac:dyDescent="0.45">
      <c r="B1295" s="266">
        <v>1230</v>
      </c>
      <c r="C1295" s="267">
        <v>147.99537153806313</v>
      </c>
    </row>
    <row r="1296" spans="2:3" x14ac:dyDescent="0.45">
      <c r="B1296" s="266">
        <v>1231</v>
      </c>
      <c r="C1296" s="267">
        <v>103.95146545061044</v>
      </c>
    </row>
    <row r="1297" spans="2:3" x14ac:dyDescent="0.45">
      <c r="B1297" s="266">
        <v>1232</v>
      </c>
      <c r="C1297" s="267">
        <v>133.4294544450766</v>
      </c>
    </row>
    <row r="1298" spans="2:3" x14ac:dyDescent="0.45">
      <c r="B1298" s="266">
        <v>1233</v>
      </c>
      <c r="C1298" s="267">
        <v>121.11522320523383</v>
      </c>
    </row>
    <row r="1299" spans="2:3" x14ac:dyDescent="0.45">
      <c r="B1299" s="266">
        <v>1234</v>
      </c>
      <c r="C1299" s="267">
        <v>197.57709076358955</v>
      </c>
    </row>
    <row r="1300" spans="2:3" x14ac:dyDescent="0.45">
      <c r="B1300" s="266">
        <v>1235</v>
      </c>
      <c r="C1300" s="267">
        <v>101.33480273786078</v>
      </c>
    </row>
    <row r="1301" spans="2:3" x14ac:dyDescent="0.45">
      <c r="B1301" s="266">
        <v>1236</v>
      </c>
      <c r="C1301" s="267">
        <v>129.78722649158294</v>
      </c>
    </row>
    <row r="1302" spans="2:3" x14ac:dyDescent="0.45">
      <c r="B1302" s="266">
        <v>1237</v>
      </c>
      <c r="C1302" s="267">
        <v>99.827367512380235</v>
      </c>
    </row>
    <row r="1303" spans="2:3" x14ac:dyDescent="0.45">
      <c r="B1303" s="266">
        <v>1238</v>
      </c>
      <c r="C1303" s="267">
        <v>131.65102395981029</v>
      </c>
    </row>
    <row r="1304" spans="2:3" x14ac:dyDescent="0.45">
      <c r="B1304" s="266">
        <v>1239</v>
      </c>
      <c r="C1304" s="267">
        <v>170.37313780197218</v>
      </c>
    </row>
    <row r="1305" spans="2:3" x14ac:dyDescent="0.45">
      <c r="B1305" s="266">
        <v>1240</v>
      </c>
      <c r="C1305" s="267">
        <v>132.88636138665282</v>
      </c>
    </row>
    <row r="1306" spans="2:3" x14ac:dyDescent="0.45">
      <c r="B1306" s="266">
        <v>1241</v>
      </c>
      <c r="C1306" s="267">
        <v>97.528644282137464</v>
      </c>
    </row>
    <row r="1307" spans="2:3" x14ac:dyDescent="0.45">
      <c r="B1307" s="266">
        <v>1242</v>
      </c>
      <c r="C1307" s="267">
        <v>142.84463133411705</v>
      </c>
    </row>
    <row r="1308" spans="2:3" x14ac:dyDescent="0.45">
      <c r="B1308" s="266">
        <v>1243</v>
      </c>
      <c r="C1308" s="267">
        <v>169.5795151485267</v>
      </c>
    </row>
    <row r="1309" spans="2:3" x14ac:dyDescent="0.45">
      <c r="B1309" s="266">
        <v>1244</v>
      </c>
      <c r="C1309" s="267">
        <v>195.23924475615442</v>
      </c>
    </row>
    <row r="1310" spans="2:3" x14ac:dyDescent="0.45">
      <c r="B1310" s="266">
        <v>1245</v>
      </c>
      <c r="C1310" s="267">
        <v>88.974050141107952</v>
      </c>
    </row>
    <row r="1311" spans="2:3" x14ac:dyDescent="0.45">
      <c r="B1311" s="266">
        <v>1246</v>
      </c>
      <c r="C1311" s="267">
        <v>108.25236906175724</v>
      </c>
    </row>
    <row r="1312" spans="2:3" x14ac:dyDescent="0.45">
      <c r="B1312" s="266">
        <v>1247</v>
      </c>
      <c r="C1312" s="267">
        <v>125.03928198167473</v>
      </c>
    </row>
    <row r="1313" spans="2:3" x14ac:dyDescent="0.45">
      <c r="B1313" s="266">
        <v>1248</v>
      </c>
      <c r="C1313" s="267">
        <v>91.963535710079668</v>
      </c>
    </row>
    <row r="1314" spans="2:3" x14ac:dyDescent="0.45">
      <c r="B1314" s="266">
        <v>1249</v>
      </c>
      <c r="C1314" s="267">
        <v>126.39683888695251</v>
      </c>
    </row>
    <row r="1315" spans="2:3" x14ac:dyDescent="0.45">
      <c r="B1315" s="266">
        <v>1250</v>
      </c>
      <c r="C1315" s="267">
        <v>108.48393757398615</v>
      </c>
    </row>
    <row r="1316" spans="2:3" x14ac:dyDescent="0.45">
      <c r="B1316" s="266">
        <v>1251</v>
      </c>
      <c r="C1316" s="267">
        <v>126.89707934433912</v>
      </c>
    </row>
    <row r="1317" spans="2:3" x14ac:dyDescent="0.45">
      <c r="B1317" s="266">
        <v>1252</v>
      </c>
      <c r="C1317" s="267">
        <v>166.66422509274889</v>
      </c>
    </row>
    <row r="1318" spans="2:3" x14ac:dyDescent="0.45">
      <c r="B1318" s="266">
        <v>1253</v>
      </c>
      <c r="C1318" s="267">
        <v>122.24676979773557</v>
      </c>
    </row>
    <row r="1319" spans="2:3" x14ac:dyDescent="0.45">
      <c r="B1319" s="266">
        <v>1254</v>
      </c>
      <c r="C1319" s="267">
        <v>111.86624664803703</v>
      </c>
    </row>
    <row r="1320" spans="2:3" x14ac:dyDescent="0.45">
      <c r="B1320" s="266">
        <v>1255</v>
      </c>
      <c r="C1320" s="267">
        <v>120.94145344967995</v>
      </c>
    </row>
    <row r="1321" spans="2:3" x14ac:dyDescent="0.45">
      <c r="B1321" s="266">
        <v>1256</v>
      </c>
      <c r="C1321" s="267">
        <v>172.78339023651384</v>
      </c>
    </row>
    <row r="1322" spans="2:3" x14ac:dyDescent="0.45">
      <c r="B1322" s="266">
        <v>1257</v>
      </c>
      <c r="C1322" s="267">
        <v>150.16236440792932</v>
      </c>
    </row>
    <row r="1323" spans="2:3" x14ac:dyDescent="0.45">
      <c r="B1323" s="266">
        <v>1258</v>
      </c>
      <c r="C1323" s="267">
        <v>112.00429837609488</v>
      </c>
    </row>
    <row r="1324" spans="2:3" x14ac:dyDescent="0.45">
      <c r="B1324" s="266">
        <v>1259</v>
      </c>
      <c r="C1324" s="267">
        <v>80.632793242608699</v>
      </c>
    </row>
    <row r="1325" spans="2:3" x14ac:dyDescent="0.45">
      <c r="B1325" s="266">
        <v>1260</v>
      </c>
      <c r="C1325" s="267">
        <v>107.02199445488543</v>
      </c>
    </row>
    <row r="1326" spans="2:3" x14ac:dyDescent="0.45">
      <c r="B1326" s="266">
        <v>1261</v>
      </c>
      <c r="C1326" s="267">
        <v>169.63416604046409</v>
      </c>
    </row>
    <row r="1327" spans="2:3" x14ac:dyDescent="0.45">
      <c r="B1327" s="266">
        <v>1262</v>
      </c>
      <c r="C1327" s="267">
        <v>160.91052576777011</v>
      </c>
    </row>
    <row r="1328" spans="2:3" x14ac:dyDescent="0.45">
      <c r="B1328" s="266">
        <v>1263</v>
      </c>
      <c r="C1328" s="267">
        <v>138.766985506965</v>
      </c>
    </row>
    <row r="1329" spans="2:3" x14ac:dyDescent="0.45">
      <c r="B1329" s="266">
        <v>1264</v>
      </c>
      <c r="C1329" s="267">
        <v>100.36263768852359</v>
      </c>
    </row>
    <row r="1330" spans="2:3" x14ac:dyDescent="0.45">
      <c r="B1330" s="266">
        <v>1265</v>
      </c>
      <c r="C1330" s="267">
        <v>172.28817811461423</v>
      </c>
    </row>
    <row r="1331" spans="2:3" x14ac:dyDescent="0.45">
      <c r="B1331" s="266">
        <v>1266</v>
      </c>
      <c r="C1331" s="267">
        <v>102.91235666672331</v>
      </c>
    </row>
    <row r="1332" spans="2:3" x14ac:dyDescent="0.45">
      <c r="B1332" s="266">
        <v>1267</v>
      </c>
      <c r="C1332" s="267">
        <v>132.75545478147336</v>
      </c>
    </row>
    <row r="1333" spans="2:3" x14ac:dyDescent="0.45">
      <c r="B1333" s="266">
        <v>1268</v>
      </c>
      <c r="C1333" s="267">
        <v>111.70047788642452</v>
      </c>
    </row>
    <row r="1334" spans="2:3" x14ac:dyDescent="0.45">
      <c r="B1334" s="266">
        <v>1269</v>
      </c>
      <c r="C1334" s="267">
        <v>98.624489881705102</v>
      </c>
    </row>
    <row r="1335" spans="2:3" x14ac:dyDescent="0.45">
      <c r="B1335" s="266">
        <v>1270</v>
      </c>
      <c r="C1335" s="267">
        <v>83.015348878370119</v>
      </c>
    </row>
    <row r="1336" spans="2:3" x14ac:dyDescent="0.45">
      <c r="B1336" s="266">
        <v>1271</v>
      </c>
      <c r="C1336" s="267">
        <v>116.69491522332484</v>
      </c>
    </row>
    <row r="1337" spans="2:3" x14ac:dyDescent="0.45">
      <c r="B1337" s="266">
        <v>1272</v>
      </c>
      <c r="C1337" s="267">
        <v>67.008486201782688</v>
      </c>
    </row>
    <row r="1338" spans="2:3" x14ac:dyDescent="0.45">
      <c r="B1338" s="266">
        <v>1273</v>
      </c>
      <c r="C1338" s="267">
        <v>150.05378842672505</v>
      </c>
    </row>
    <row r="1339" spans="2:3" x14ac:dyDescent="0.45">
      <c r="B1339" s="266">
        <v>1274</v>
      </c>
      <c r="C1339" s="267">
        <v>104.43455080039614</v>
      </c>
    </row>
    <row r="1340" spans="2:3" x14ac:dyDescent="0.45">
      <c r="B1340" s="266">
        <v>1275</v>
      </c>
      <c r="C1340" s="267">
        <v>119.35958614170352</v>
      </c>
    </row>
    <row r="1341" spans="2:3" x14ac:dyDescent="0.45">
      <c r="B1341" s="266">
        <v>1276</v>
      </c>
      <c r="C1341" s="267">
        <v>104.81667219535032</v>
      </c>
    </row>
    <row r="1342" spans="2:3" x14ac:dyDescent="0.45">
      <c r="B1342" s="266">
        <v>1277</v>
      </c>
      <c r="C1342" s="267">
        <v>149.47212541965573</v>
      </c>
    </row>
    <row r="1343" spans="2:3" x14ac:dyDescent="0.45">
      <c r="B1343" s="266">
        <v>1278</v>
      </c>
      <c r="C1343" s="267">
        <v>91.953486235995825</v>
      </c>
    </row>
    <row r="1344" spans="2:3" x14ac:dyDescent="0.45">
      <c r="B1344" s="266">
        <v>1279</v>
      </c>
      <c r="C1344" s="267">
        <v>154.5638480867654</v>
      </c>
    </row>
    <row r="1345" spans="2:3" x14ac:dyDescent="0.45">
      <c r="B1345" s="266">
        <v>1280</v>
      </c>
      <c r="C1345" s="267">
        <v>103.19782627609609</v>
      </c>
    </row>
    <row r="1346" spans="2:3" x14ac:dyDescent="0.45">
      <c r="B1346" s="266">
        <v>1281</v>
      </c>
      <c r="C1346" s="267">
        <v>174.8411274830242</v>
      </c>
    </row>
    <row r="1347" spans="2:3" x14ac:dyDescent="0.45">
      <c r="B1347" s="266">
        <v>1282</v>
      </c>
      <c r="C1347" s="267">
        <v>174.77499673267599</v>
      </c>
    </row>
    <row r="1348" spans="2:3" x14ac:dyDescent="0.45">
      <c r="B1348" s="266">
        <v>1283</v>
      </c>
      <c r="C1348" s="267">
        <v>97.927674122420342</v>
      </c>
    </row>
    <row r="1349" spans="2:3" x14ac:dyDescent="0.45">
      <c r="B1349" s="266">
        <v>1284</v>
      </c>
      <c r="C1349" s="267">
        <v>168.7285561250381</v>
      </c>
    </row>
    <row r="1350" spans="2:3" x14ac:dyDescent="0.45">
      <c r="B1350" s="266">
        <v>1285</v>
      </c>
      <c r="C1350" s="267">
        <v>126.93546600089712</v>
      </c>
    </row>
    <row r="1351" spans="2:3" x14ac:dyDescent="0.45">
      <c r="B1351" s="266">
        <v>1286</v>
      </c>
      <c r="C1351" s="267">
        <v>101.46742996308214</v>
      </c>
    </row>
    <row r="1352" spans="2:3" x14ac:dyDescent="0.45">
      <c r="B1352" s="266">
        <v>1287</v>
      </c>
      <c r="C1352" s="267">
        <v>107.06452628913831</v>
      </c>
    </row>
    <row r="1353" spans="2:3" x14ac:dyDescent="0.45">
      <c r="B1353" s="266">
        <v>1288</v>
      </c>
      <c r="C1353" s="267">
        <v>125.28562445694804</v>
      </c>
    </row>
    <row r="1354" spans="2:3" x14ac:dyDescent="0.45">
      <c r="B1354" s="266">
        <v>1289</v>
      </c>
      <c r="C1354" s="267">
        <v>133.9913607344352</v>
      </c>
    </row>
    <row r="1355" spans="2:3" x14ac:dyDescent="0.45">
      <c r="B1355" s="266">
        <v>1290</v>
      </c>
      <c r="C1355" s="267">
        <v>103.95458611109194</v>
      </c>
    </row>
    <row r="1356" spans="2:3" x14ac:dyDescent="0.45">
      <c r="B1356" s="266">
        <v>1291</v>
      </c>
      <c r="C1356" s="267">
        <v>121.28685789038184</v>
      </c>
    </row>
    <row r="1357" spans="2:3" x14ac:dyDescent="0.45">
      <c r="B1357" s="266">
        <v>1292</v>
      </c>
      <c r="C1357" s="267">
        <v>175.79957757435989</v>
      </c>
    </row>
    <row r="1358" spans="2:3" x14ac:dyDescent="0.45">
      <c r="B1358" s="266">
        <v>1293</v>
      </c>
      <c r="C1358" s="267">
        <v>158.46720702124577</v>
      </c>
    </row>
    <row r="1359" spans="2:3" x14ac:dyDescent="0.45">
      <c r="B1359" s="266">
        <v>1294</v>
      </c>
      <c r="C1359" s="267">
        <v>111.67071033109858</v>
      </c>
    </row>
    <row r="1360" spans="2:3" x14ac:dyDescent="0.45">
      <c r="B1360" s="266">
        <v>1295</v>
      </c>
      <c r="C1360" s="267">
        <v>114.30440884363792</v>
      </c>
    </row>
    <row r="1361" spans="2:3" x14ac:dyDescent="0.45">
      <c r="B1361" s="266">
        <v>1296</v>
      </c>
      <c r="C1361" s="267">
        <v>98.338821394715794</v>
      </c>
    </row>
    <row r="1362" spans="2:3" x14ac:dyDescent="0.45">
      <c r="B1362" s="266">
        <v>1297</v>
      </c>
      <c r="C1362" s="267">
        <v>112.1201283818543</v>
      </c>
    </row>
    <row r="1363" spans="2:3" x14ac:dyDescent="0.45">
      <c r="B1363" s="266">
        <v>1298</v>
      </c>
      <c r="C1363" s="267">
        <v>182.79281703546073</v>
      </c>
    </row>
    <row r="1364" spans="2:3" x14ac:dyDescent="0.45">
      <c r="B1364" s="266">
        <v>1299</v>
      </c>
      <c r="C1364" s="267">
        <v>102.6376465592773</v>
      </c>
    </row>
    <row r="1365" spans="2:3" x14ac:dyDescent="0.45">
      <c r="B1365" s="266">
        <v>1300</v>
      </c>
      <c r="C1365" s="267">
        <v>129.18511088249357</v>
      </c>
    </row>
    <row r="1366" spans="2:3" x14ac:dyDescent="0.45">
      <c r="B1366" s="266">
        <v>1301</v>
      </c>
      <c r="C1366" s="267">
        <v>98.209980995023102</v>
      </c>
    </row>
    <row r="1367" spans="2:3" x14ac:dyDescent="0.45">
      <c r="B1367" s="266">
        <v>1302</v>
      </c>
      <c r="C1367" s="267">
        <v>177.18921289296424</v>
      </c>
    </row>
    <row r="1368" spans="2:3" x14ac:dyDescent="0.45">
      <c r="B1368" s="266">
        <v>1303</v>
      </c>
      <c r="C1368" s="267">
        <v>103.42779231051998</v>
      </c>
    </row>
    <row r="1369" spans="2:3" x14ac:dyDescent="0.45">
      <c r="B1369" s="266">
        <v>1304</v>
      </c>
      <c r="C1369" s="267">
        <v>100.01218039400473</v>
      </c>
    </row>
    <row r="1370" spans="2:3" x14ac:dyDescent="0.45">
      <c r="B1370" s="266">
        <v>1305</v>
      </c>
      <c r="C1370" s="267">
        <v>79.891045918270436</v>
      </c>
    </row>
    <row r="1371" spans="2:3" x14ac:dyDescent="0.45">
      <c r="B1371" s="266">
        <v>1306</v>
      </c>
      <c r="C1371" s="267">
        <v>70.574478447891948</v>
      </c>
    </row>
    <row r="1372" spans="2:3" x14ac:dyDescent="0.45">
      <c r="B1372" s="266">
        <v>1307</v>
      </c>
      <c r="C1372" s="267">
        <v>127.61774939754413</v>
      </c>
    </row>
    <row r="1373" spans="2:3" x14ac:dyDescent="0.45">
      <c r="B1373" s="266">
        <v>1308</v>
      </c>
      <c r="C1373" s="267">
        <v>128.19467867182877</v>
      </c>
    </row>
    <row r="1374" spans="2:3" x14ac:dyDescent="0.45">
      <c r="B1374" s="266">
        <v>1309</v>
      </c>
      <c r="C1374" s="267">
        <v>108.27852087608767</v>
      </c>
    </row>
    <row r="1375" spans="2:3" x14ac:dyDescent="0.45">
      <c r="B1375" s="266">
        <v>1310</v>
      </c>
      <c r="C1375" s="267">
        <v>134.16281222053874</v>
      </c>
    </row>
    <row r="1376" spans="2:3" x14ac:dyDescent="0.45">
      <c r="B1376" s="266">
        <v>1311</v>
      </c>
      <c r="C1376" s="267">
        <v>165.28722888644137</v>
      </c>
    </row>
    <row r="1377" spans="2:3" x14ac:dyDescent="0.45">
      <c r="B1377" s="266">
        <v>1312</v>
      </c>
      <c r="C1377" s="267">
        <v>109.57078760253353</v>
      </c>
    </row>
    <row r="1378" spans="2:3" x14ac:dyDescent="0.45">
      <c r="B1378" s="266">
        <v>1313</v>
      </c>
      <c r="C1378" s="267">
        <v>123.33351495696023</v>
      </c>
    </row>
    <row r="1379" spans="2:3" x14ac:dyDescent="0.45">
      <c r="B1379" s="266">
        <v>1314</v>
      </c>
      <c r="C1379" s="267">
        <v>107.15730140190746</v>
      </c>
    </row>
    <row r="1380" spans="2:3" x14ac:dyDescent="0.45">
      <c r="B1380" s="266">
        <v>1315</v>
      </c>
      <c r="C1380" s="267">
        <v>112.69857388867473</v>
      </c>
    </row>
    <row r="1381" spans="2:3" x14ac:dyDescent="0.45">
      <c r="B1381" s="266">
        <v>1316</v>
      </c>
      <c r="C1381" s="267">
        <v>120.60567346436628</v>
      </c>
    </row>
    <row r="1382" spans="2:3" x14ac:dyDescent="0.45">
      <c r="B1382" s="266">
        <v>1317</v>
      </c>
      <c r="C1382" s="267">
        <v>104.25688370508951</v>
      </c>
    </row>
    <row r="1383" spans="2:3" x14ac:dyDescent="0.45">
      <c r="B1383" s="266">
        <v>1318</v>
      </c>
      <c r="C1383" s="267">
        <v>88.968051752916523</v>
      </c>
    </row>
    <row r="1384" spans="2:3" x14ac:dyDescent="0.45">
      <c r="B1384" s="266">
        <v>1319</v>
      </c>
      <c r="C1384" s="267">
        <v>204.60086414780767</v>
      </c>
    </row>
    <row r="1385" spans="2:3" x14ac:dyDescent="0.45">
      <c r="B1385" s="266">
        <v>1320</v>
      </c>
      <c r="C1385" s="267">
        <v>138.11435244309422</v>
      </c>
    </row>
    <row r="1386" spans="2:3" x14ac:dyDescent="0.45">
      <c r="B1386" s="266">
        <v>1321</v>
      </c>
      <c r="C1386" s="267">
        <v>148.2723060508543</v>
      </c>
    </row>
    <row r="1387" spans="2:3" x14ac:dyDescent="0.45">
      <c r="B1387" s="266">
        <v>1322</v>
      </c>
      <c r="C1387" s="267">
        <v>116.71239437879407</v>
      </c>
    </row>
    <row r="1388" spans="2:3" x14ac:dyDescent="0.45">
      <c r="B1388" s="266">
        <v>1323</v>
      </c>
      <c r="C1388" s="267">
        <v>135.66012185948057</v>
      </c>
    </row>
    <row r="1389" spans="2:3" x14ac:dyDescent="0.45">
      <c r="B1389" s="266">
        <v>1324</v>
      </c>
      <c r="C1389" s="267">
        <v>142.64836467023787</v>
      </c>
    </row>
    <row r="1390" spans="2:3" x14ac:dyDescent="0.45">
      <c r="B1390" s="266">
        <v>1325</v>
      </c>
      <c r="C1390" s="267">
        <v>149.2830286773945</v>
      </c>
    </row>
    <row r="1391" spans="2:3" x14ac:dyDescent="0.45">
      <c r="B1391" s="266">
        <v>1326</v>
      </c>
      <c r="C1391" s="267">
        <v>92.083617418828979</v>
      </c>
    </row>
    <row r="1392" spans="2:3" x14ac:dyDescent="0.45">
      <c r="B1392" s="266">
        <v>1327</v>
      </c>
      <c r="C1392" s="267">
        <v>209.91527424843406</v>
      </c>
    </row>
    <row r="1393" spans="2:3" x14ac:dyDescent="0.45">
      <c r="B1393" s="266">
        <v>1328</v>
      </c>
      <c r="C1393" s="267">
        <v>101.09518262137018</v>
      </c>
    </row>
    <row r="1394" spans="2:3" x14ac:dyDescent="0.45">
      <c r="B1394" s="266">
        <v>1329</v>
      </c>
      <c r="C1394" s="267">
        <v>104.07976708460581</v>
      </c>
    </row>
    <row r="1395" spans="2:3" x14ac:dyDescent="0.45">
      <c r="B1395" s="266">
        <v>1330</v>
      </c>
      <c r="C1395" s="267">
        <v>92.397618399340587</v>
      </c>
    </row>
    <row r="1396" spans="2:3" x14ac:dyDescent="0.45">
      <c r="B1396" s="266">
        <v>1331</v>
      </c>
      <c r="C1396" s="267">
        <v>179.67496511896013</v>
      </c>
    </row>
    <row r="1397" spans="2:3" x14ac:dyDescent="0.45">
      <c r="B1397" s="266">
        <v>1332</v>
      </c>
      <c r="C1397" s="267">
        <v>124.69688228230635</v>
      </c>
    </row>
    <row r="1398" spans="2:3" x14ac:dyDescent="0.45">
      <c r="B1398" s="266">
        <v>1333</v>
      </c>
      <c r="C1398" s="267">
        <v>163.97403686323932</v>
      </c>
    </row>
    <row r="1399" spans="2:3" x14ac:dyDescent="0.45">
      <c r="B1399" s="266">
        <v>1334</v>
      </c>
      <c r="C1399" s="267">
        <v>142.55387982428141</v>
      </c>
    </row>
    <row r="1400" spans="2:3" x14ac:dyDescent="0.45">
      <c r="B1400" s="266">
        <v>1335</v>
      </c>
      <c r="C1400" s="267">
        <v>106.19854016841808</v>
      </c>
    </row>
    <row r="1401" spans="2:3" x14ac:dyDescent="0.45">
      <c r="B1401" s="266">
        <v>1336</v>
      </c>
      <c r="C1401" s="267">
        <v>129.14132152574808</v>
      </c>
    </row>
    <row r="1402" spans="2:3" x14ac:dyDescent="0.45">
      <c r="B1402" s="266">
        <v>1337</v>
      </c>
      <c r="C1402" s="267">
        <v>150.4022465928648</v>
      </c>
    </row>
    <row r="1403" spans="2:3" x14ac:dyDescent="0.45">
      <c r="B1403" s="266">
        <v>1338</v>
      </c>
      <c r="C1403" s="267">
        <v>120.41052457479546</v>
      </c>
    </row>
    <row r="1404" spans="2:3" x14ac:dyDescent="0.45">
      <c r="B1404" s="266">
        <v>1339</v>
      </c>
      <c r="C1404" s="267">
        <v>136.9207448966485</v>
      </c>
    </row>
    <row r="1405" spans="2:3" x14ac:dyDescent="0.45">
      <c r="B1405" s="266">
        <v>1340</v>
      </c>
      <c r="C1405" s="267">
        <v>150.50933233192657</v>
      </c>
    </row>
    <row r="1406" spans="2:3" x14ac:dyDescent="0.45">
      <c r="B1406" s="266">
        <v>1341</v>
      </c>
      <c r="C1406" s="267">
        <v>120.45694572574499</v>
      </c>
    </row>
    <row r="1407" spans="2:3" x14ac:dyDescent="0.45">
      <c r="B1407" s="266">
        <v>1342</v>
      </c>
      <c r="C1407" s="267">
        <v>120.36143119097494</v>
      </c>
    </row>
    <row r="1408" spans="2:3" x14ac:dyDescent="0.45">
      <c r="B1408" s="266">
        <v>1343</v>
      </c>
      <c r="C1408" s="267">
        <v>130.35614980064176</v>
      </c>
    </row>
    <row r="1409" spans="2:3" x14ac:dyDescent="0.45">
      <c r="B1409" s="266">
        <v>1344</v>
      </c>
      <c r="C1409" s="267">
        <v>172.28834246893103</v>
      </c>
    </row>
    <row r="1410" spans="2:3" x14ac:dyDescent="0.45">
      <c r="B1410" s="266">
        <v>1345</v>
      </c>
      <c r="C1410" s="267">
        <v>114.44933578764102</v>
      </c>
    </row>
    <row r="1411" spans="2:3" x14ac:dyDescent="0.45">
      <c r="B1411" s="266">
        <v>1346</v>
      </c>
      <c r="C1411" s="267">
        <v>217.96525306123951</v>
      </c>
    </row>
    <row r="1412" spans="2:3" x14ac:dyDescent="0.45">
      <c r="B1412" s="266">
        <v>1347</v>
      </c>
      <c r="C1412" s="267">
        <v>111.57118049241737</v>
      </c>
    </row>
    <row r="1413" spans="2:3" x14ac:dyDescent="0.45">
      <c r="B1413" s="266">
        <v>1348</v>
      </c>
      <c r="C1413" s="267">
        <v>123.83103014250744</v>
      </c>
    </row>
    <row r="1414" spans="2:3" x14ac:dyDescent="0.45">
      <c r="B1414" s="266">
        <v>1349</v>
      </c>
      <c r="C1414" s="267">
        <v>101.00735787477632</v>
      </c>
    </row>
    <row r="1415" spans="2:3" x14ac:dyDescent="0.45">
      <c r="B1415" s="266">
        <v>1350</v>
      </c>
      <c r="C1415" s="267">
        <v>181.8483750752373</v>
      </c>
    </row>
    <row r="1416" spans="2:3" x14ac:dyDescent="0.45">
      <c r="B1416" s="266">
        <v>1351</v>
      </c>
      <c r="C1416" s="267">
        <v>135.27911831583455</v>
      </c>
    </row>
    <row r="1417" spans="2:3" x14ac:dyDescent="0.45">
      <c r="B1417" s="266">
        <v>1352</v>
      </c>
      <c r="C1417" s="267">
        <v>78.397726658896374</v>
      </c>
    </row>
    <row r="1418" spans="2:3" x14ac:dyDescent="0.45">
      <c r="B1418" s="266">
        <v>1353</v>
      </c>
      <c r="C1418" s="267">
        <v>161.12997747234905</v>
      </c>
    </row>
    <row r="1419" spans="2:3" x14ac:dyDescent="0.45">
      <c r="B1419" s="266">
        <v>1354</v>
      </c>
      <c r="C1419" s="267">
        <v>97.876685006292803</v>
      </c>
    </row>
    <row r="1420" spans="2:3" x14ac:dyDescent="0.45">
      <c r="B1420" s="266">
        <v>1355</v>
      </c>
      <c r="C1420" s="267">
        <v>113.29240168439945</v>
      </c>
    </row>
    <row r="1421" spans="2:3" x14ac:dyDescent="0.45">
      <c r="B1421" s="266">
        <v>1356</v>
      </c>
      <c r="C1421" s="267">
        <v>140.85162435651745</v>
      </c>
    </row>
    <row r="1422" spans="2:3" x14ac:dyDescent="0.45">
      <c r="B1422" s="266">
        <v>1357</v>
      </c>
      <c r="C1422" s="267">
        <v>147.05213435348639</v>
      </c>
    </row>
    <row r="1423" spans="2:3" x14ac:dyDescent="0.45">
      <c r="B1423" s="266">
        <v>1358</v>
      </c>
      <c r="C1423" s="267">
        <v>75.306508769073574</v>
      </c>
    </row>
    <row r="1424" spans="2:3" x14ac:dyDescent="0.45">
      <c r="B1424" s="266">
        <v>1359</v>
      </c>
      <c r="C1424" s="267">
        <v>80.684160209619478</v>
      </c>
    </row>
    <row r="1425" spans="2:3" x14ac:dyDescent="0.45">
      <c r="B1425" s="266">
        <v>1360</v>
      </c>
      <c r="C1425" s="267">
        <v>197.90653496017347</v>
      </c>
    </row>
    <row r="1426" spans="2:3" x14ac:dyDescent="0.45">
      <c r="B1426" s="266">
        <v>1361</v>
      </c>
      <c r="C1426" s="267">
        <v>115.94743923227401</v>
      </c>
    </row>
    <row r="1427" spans="2:3" x14ac:dyDescent="0.45">
      <c r="B1427" s="266">
        <v>1362</v>
      </c>
      <c r="C1427" s="267">
        <v>154.37990722087909</v>
      </c>
    </row>
    <row r="1428" spans="2:3" x14ac:dyDescent="0.45">
      <c r="B1428" s="266">
        <v>1363</v>
      </c>
      <c r="C1428" s="267">
        <v>182.18330354067984</v>
      </c>
    </row>
    <row r="1429" spans="2:3" x14ac:dyDescent="0.45">
      <c r="B1429" s="266">
        <v>1364</v>
      </c>
      <c r="C1429" s="267">
        <v>220.02212011732746</v>
      </c>
    </row>
    <row r="1430" spans="2:3" x14ac:dyDescent="0.45">
      <c r="B1430" s="266">
        <v>1365</v>
      </c>
      <c r="C1430" s="267">
        <v>148.42509489237005</v>
      </c>
    </row>
    <row r="1431" spans="2:3" x14ac:dyDescent="0.45">
      <c r="B1431" s="266">
        <v>1366</v>
      </c>
      <c r="C1431" s="267">
        <v>112.34653510422837</v>
      </c>
    </row>
    <row r="1432" spans="2:3" x14ac:dyDescent="0.45">
      <c r="B1432" s="266">
        <v>1367</v>
      </c>
      <c r="C1432" s="267">
        <v>98.064479587006645</v>
      </c>
    </row>
    <row r="1433" spans="2:3" x14ac:dyDescent="0.45">
      <c r="B1433" s="266">
        <v>1368</v>
      </c>
      <c r="C1433" s="267">
        <v>138.57485463668255</v>
      </c>
    </row>
    <row r="1434" spans="2:3" x14ac:dyDescent="0.45">
      <c r="B1434" s="266">
        <v>1369</v>
      </c>
      <c r="C1434" s="267">
        <v>135.10408823175931</v>
      </c>
    </row>
    <row r="1435" spans="2:3" x14ac:dyDescent="0.45">
      <c r="B1435" s="266">
        <v>1370</v>
      </c>
      <c r="C1435" s="267">
        <v>133.81127266298597</v>
      </c>
    </row>
    <row r="1436" spans="2:3" x14ac:dyDescent="0.45">
      <c r="B1436" s="266">
        <v>1371</v>
      </c>
      <c r="C1436" s="267">
        <v>169.92491574961565</v>
      </c>
    </row>
    <row r="1437" spans="2:3" x14ac:dyDescent="0.45">
      <c r="B1437" s="266">
        <v>1372</v>
      </c>
      <c r="C1437" s="267">
        <v>118.68218373448256</v>
      </c>
    </row>
    <row r="1438" spans="2:3" x14ac:dyDescent="0.45">
      <c r="B1438" s="266">
        <v>1373</v>
      </c>
      <c r="C1438" s="267">
        <v>88.13086926463717</v>
      </c>
    </row>
    <row r="1439" spans="2:3" x14ac:dyDescent="0.45">
      <c r="B1439" s="266">
        <v>1374</v>
      </c>
      <c r="C1439" s="267">
        <v>110.18247392375163</v>
      </c>
    </row>
    <row r="1440" spans="2:3" x14ac:dyDescent="0.45">
      <c r="B1440" s="266">
        <v>1375</v>
      </c>
      <c r="C1440" s="267">
        <v>104.62973456109465</v>
      </c>
    </row>
    <row r="1441" spans="2:3" x14ac:dyDescent="0.45">
      <c r="B1441" s="266">
        <v>1376</v>
      </c>
      <c r="C1441" s="267">
        <v>153.1964073797366</v>
      </c>
    </row>
    <row r="1442" spans="2:3" x14ac:dyDescent="0.45">
      <c r="B1442" s="266">
        <v>1377</v>
      </c>
      <c r="C1442" s="267">
        <v>104.9142294866792</v>
      </c>
    </row>
    <row r="1443" spans="2:3" x14ac:dyDescent="0.45">
      <c r="B1443" s="266">
        <v>1378</v>
      </c>
      <c r="C1443" s="267">
        <v>120.09365942755048</v>
      </c>
    </row>
    <row r="1444" spans="2:3" x14ac:dyDescent="0.45">
      <c r="B1444" s="266">
        <v>1379</v>
      </c>
      <c r="C1444" s="267">
        <v>182.26481842537106</v>
      </c>
    </row>
    <row r="1445" spans="2:3" x14ac:dyDescent="0.45">
      <c r="B1445" s="266">
        <v>1380</v>
      </c>
      <c r="C1445" s="267">
        <v>181.68174165699585</v>
      </c>
    </row>
    <row r="1446" spans="2:3" x14ac:dyDescent="0.45">
      <c r="B1446" s="266">
        <v>1381</v>
      </c>
      <c r="C1446" s="267">
        <v>103.04051705534852</v>
      </c>
    </row>
    <row r="1447" spans="2:3" x14ac:dyDescent="0.45">
      <c r="B1447" s="266">
        <v>1382</v>
      </c>
      <c r="C1447" s="267">
        <v>77.395393024330559</v>
      </c>
    </row>
    <row r="1448" spans="2:3" x14ac:dyDescent="0.45">
      <c r="B1448" s="266">
        <v>1383</v>
      </c>
      <c r="C1448" s="267">
        <v>111.89585003459263</v>
      </c>
    </row>
    <row r="1449" spans="2:3" x14ac:dyDescent="0.45">
      <c r="B1449" s="266">
        <v>1384</v>
      </c>
      <c r="C1449" s="267">
        <v>105.57174527462313</v>
      </c>
    </row>
    <row r="1450" spans="2:3" x14ac:dyDescent="0.45">
      <c r="B1450" s="266">
        <v>1385</v>
      </c>
      <c r="C1450" s="267">
        <v>128.28115744524467</v>
      </c>
    </row>
    <row r="1451" spans="2:3" x14ac:dyDescent="0.45">
      <c r="B1451" s="266">
        <v>1386</v>
      </c>
      <c r="C1451" s="267">
        <v>89.242087620920614</v>
      </c>
    </row>
    <row r="1452" spans="2:3" x14ac:dyDescent="0.45">
      <c r="B1452" s="266">
        <v>1387</v>
      </c>
      <c r="C1452" s="267">
        <v>144.41775847153946</v>
      </c>
    </row>
    <row r="1453" spans="2:3" x14ac:dyDescent="0.45">
      <c r="B1453" s="266">
        <v>1388</v>
      </c>
      <c r="C1453" s="267">
        <v>137.81870390552234</v>
      </c>
    </row>
    <row r="1454" spans="2:3" x14ac:dyDescent="0.45">
      <c r="B1454" s="266">
        <v>1389</v>
      </c>
      <c r="C1454" s="267">
        <v>103.90206198360237</v>
      </c>
    </row>
    <row r="1455" spans="2:3" x14ac:dyDescent="0.45">
      <c r="B1455" s="266">
        <v>1390</v>
      </c>
      <c r="C1455" s="267">
        <v>144.06771722981111</v>
      </c>
    </row>
    <row r="1456" spans="2:3" x14ac:dyDescent="0.45">
      <c r="B1456" s="266">
        <v>1391</v>
      </c>
      <c r="C1456" s="267">
        <v>91.97664724274955</v>
      </c>
    </row>
    <row r="1457" spans="2:3" x14ac:dyDescent="0.45">
      <c r="B1457" s="266">
        <v>1392</v>
      </c>
      <c r="C1457" s="267">
        <v>158.40190333514428</v>
      </c>
    </row>
    <row r="1458" spans="2:3" x14ac:dyDescent="0.45">
      <c r="B1458" s="266">
        <v>1393</v>
      </c>
      <c r="C1458" s="267">
        <v>105.07570370259491</v>
      </c>
    </row>
    <row r="1459" spans="2:3" x14ac:dyDescent="0.45">
      <c r="B1459" s="266">
        <v>1394</v>
      </c>
      <c r="C1459" s="267">
        <v>146.91112363652394</v>
      </c>
    </row>
    <row r="1460" spans="2:3" x14ac:dyDescent="0.45">
      <c r="B1460" s="266">
        <v>1395</v>
      </c>
      <c r="C1460" s="267">
        <v>138.28219834324386</v>
      </c>
    </row>
    <row r="1461" spans="2:3" x14ac:dyDescent="0.45">
      <c r="B1461" s="266">
        <v>1396</v>
      </c>
      <c r="C1461" s="267">
        <v>104.46615602430958</v>
      </c>
    </row>
    <row r="1462" spans="2:3" x14ac:dyDescent="0.45">
      <c r="B1462" s="266">
        <v>1397</v>
      </c>
      <c r="C1462" s="267">
        <v>126.15776013749596</v>
      </c>
    </row>
    <row r="1463" spans="2:3" x14ac:dyDescent="0.45">
      <c r="B1463" s="266">
        <v>1398</v>
      </c>
      <c r="C1463" s="267">
        <v>126.30229785991426</v>
      </c>
    </row>
    <row r="1464" spans="2:3" x14ac:dyDescent="0.45">
      <c r="B1464" s="266">
        <v>1399</v>
      </c>
      <c r="C1464" s="267">
        <v>152.47880125149348</v>
      </c>
    </row>
    <row r="1465" spans="2:3" x14ac:dyDescent="0.45">
      <c r="B1465" s="266">
        <v>1400</v>
      </c>
      <c r="C1465" s="267">
        <v>159.76500604274261</v>
      </c>
    </row>
    <row r="1466" spans="2:3" x14ac:dyDescent="0.45">
      <c r="B1466" s="266">
        <v>1401</v>
      </c>
      <c r="C1466" s="267">
        <v>150.59814803355005</v>
      </c>
    </row>
    <row r="1467" spans="2:3" x14ac:dyDescent="0.45">
      <c r="B1467" s="266">
        <v>1402</v>
      </c>
      <c r="C1467" s="267">
        <v>204.4708561141978</v>
      </c>
    </row>
    <row r="1468" spans="2:3" x14ac:dyDescent="0.45">
      <c r="B1468" s="266">
        <v>1403</v>
      </c>
      <c r="C1468" s="267">
        <v>86.242985454579284</v>
      </c>
    </row>
    <row r="1469" spans="2:3" x14ac:dyDescent="0.45">
      <c r="B1469" s="266">
        <v>1404</v>
      </c>
      <c r="C1469" s="267">
        <v>111.4575405550238</v>
      </c>
    </row>
    <row r="1470" spans="2:3" x14ac:dyDescent="0.45">
      <c r="B1470" s="266">
        <v>1405</v>
      </c>
      <c r="C1470" s="267">
        <v>81.97870160163329</v>
      </c>
    </row>
    <row r="1471" spans="2:3" x14ac:dyDescent="0.45">
      <c r="B1471" s="266">
        <v>1406</v>
      </c>
      <c r="C1471" s="267">
        <v>127.1010381180954</v>
      </c>
    </row>
    <row r="1472" spans="2:3" x14ac:dyDescent="0.45">
      <c r="B1472" s="266">
        <v>1407</v>
      </c>
      <c r="C1472" s="267">
        <v>101.22146105777702</v>
      </c>
    </row>
    <row r="1473" spans="2:3" x14ac:dyDescent="0.45">
      <c r="B1473" s="266">
        <v>1408</v>
      </c>
      <c r="C1473" s="267">
        <v>159.99854324303169</v>
      </c>
    </row>
    <row r="1474" spans="2:3" x14ac:dyDescent="0.45">
      <c r="B1474" s="266">
        <v>1409</v>
      </c>
      <c r="C1474" s="267">
        <v>156.66841397776398</v>
      </c>
    </row>
    <row r="1475" spans="2:3" x14ac:dyDescent="0.45">
      <c r="B1475" s="266">
        <v>1410</v>
      </c>
      <c r="C1475" s="267">
        <v>129.80201329157825</v>
      </c>
    </row>
    <row r="1476" spans="2:3" x14ac:dyDescent="0.45">
      <c r="B1476" s="266">
        <v>1411</v>
      </c>
      <c r="C1476" s="267">
        <v>153.20014327283761</v>
      </c>
    </row>
    <row r="1477" spans="2:3" x14ac:dyDescent="0.45">
      <c r="B1477" s="266">
        <v>1412</v>
      </c>
      <c r="C1477" s="267">
        <v>129.89676213215688</v>
      </c>
    </row>
    <row r="1478" spans="2:3" x14ac:dyDescent="0.45">
      <c r="B1478" s="266">
        <v>1413</v>
      </c>
      <c r="C1478" s="267">
        <v>129.28067920120702</v>
      </c>
    </row>
    <row r="1479" spans="2:3" x14ac:dyDescent="0.45">
      <c r="B1479" s="266">
        <v>1414</v>
      </c>
      <c r="C1479" s="267">
        <v>173.97564034406881</v>
      </c>
    </row>
    <row r="1480" spans="2:3" x14ac:dyDescent="0.45">
      <c r="B1480" s="266">
        <v>1415</v>
      </c>
      <c r="C1480" s="267">
        <v>119.29957016122094</v>
      </c>
    </row>
    <row r="1481" spans="2:3" x14ac:dyDescent="0.45">
      <c r="B1481" s="266">
        <v>1416</v>
      </c>
      <c r="C1481" s="267">
        <v>109.9739417264711</v>
      </c>
    </row>
    <row r="1482" spans="2:3" x14ac:dyDescent="0.45">
      <c r="B1482" s="266">
        <v>1417</v>
      </c>
      <c r="C1482" s="267">
        <v>82.392755370927787</v>
      </c>
    </row>
    <row r="1483" spans="2:3" x14ac:dyDescent="0.45">
      <c r="B1483" s="266">
        <v>1418</v>
      </c>
      <c r="C1483" s="267">
        <v>114.6378782521342</v>
      </c>
    </row>
    <row r="1484" spans="2:3" x14ac:dyDescent="0.45">
      <c r="B1484" s="266">
        <v>1419</v>
      </c>
      <c r="C1484" s="267">
        <v>76.103988857073546</v>
      </c>
    </row>
    <row r="1485" spans="2:3" x14ac:dyDescent="0.45">
      <c r="B1485" s="266">
        <v>1420</v>
      </c>
      <c r="C1485" s="267">
        <v>129.54702585322957</v>
      </c>
    </row>
    <row r="1486" spans="2:3" x14ac:dyDescent="0.45">
      <c r="B1486" s="266">
        <v>1421</v>
      </c>
      <c r="C1486" s="267">
        <v>92.740174218911534</v>
      </c>
    </row>
    <row r="1487" spans="2:3" x14ac:dyDescent="0.45">
      <c r="B1487" s="266">
        <v>1422</v>
      </c>
      <c r="C1487" s="267">
        <v>104.852570159957</v>
      </c>
    </row>
    <row r="1488" spans="2:3" x14ac:dyDescent="0.45">
      <c r="B1488" s="266">
        <v>1423</v>
      </c>
      <c r="C1488" s="267">
        <v>156.05338361803598</v>
      </c>
    </row>
    <row r="1489" spans="2:3" x14ac:dyDescent="0.45">
      <c r="B1489" s="266">
        <v>1424</v>
      </c>
      <c r="C1489" s="267">
        <v>87.768988874687835</v>
      </c>
    </row>
    <row r="1490" spans="2:3" x14ac:dyDescent="0.45">
      <c r="B1490" s="266">
        <v>1425</v>
      </c>
      <c r="C1490" s="267">
        <v>137.28764020029956</v>
      </c>
    </row>
    <row r="1491" spans="2:3" x14ac:dyDescent="0.45">
      <c r="B1491" s="266">
        <v>1426</v>
      </c>
      <c r="C1491" s="267">
        <v>136.94115501580859</v>
      </c>
    </row>
    <row r="1492" spans="2:3" x14ac:dyDescent="0.45">
      <c r="B1492" s="266">
        <v>1427</v>
      </c>
      <c r="C1492" s="267">
        <v>166.56974020002076</v>
      </c>
    </row>
    <row r="1493" spans="2:3" x14ac:dyDescent="0.45">
      <c r="B1493" s="266">
        <v>1428</v>
      </c>
      <c r="C1493" s="267">
        <v>135.36197622913181</v>
      </c>
    </row>
    <row r="1494" spans="2:3" x14ac:dyDescent="0.45">
      <c r="B1494" s="266">
        <v>1429</v>
      </c>
      <c r="C1494" s="267">
        <v>82.47575489492985</v>
      </c>
    </row>
    <row r="1495" spans="2:3" x14ac:dyDescent="0.45">
      <c r="B1495" s="266">
        <v>1430</v>
      </c>
      <c r="C1495" s="267">
        <v>74.514399480065521</v>
      </c>
    </row>
    <row r="1496" spans="2:3" x14ac:dyDescent="0.45">
      <c r="B1496" s="266">
        <v>1431</v>
      </c>
      <c r="C1496" s="267">
        <v>179.19398667021875</v>
      </c>
    </row>
    <row r="1497" spans="2:3" x14ac:dyDescent="0.45">
      <c r="B1497" s="266">
        <v>1432</v>
      </c>
      <c r="C1497" s="267">
        <v>82.108749153941929</v>
      </c>
    </row>
    <row r="1498" spans="2:3" x14ac:dyDescent="0.45">
      <c r="B1498" s="266">
        <v>1433</v>
      </c>
      <c r="C1498" s="267">
        <v>107.85815688025698</v>
      </c>
    </row>
    <row r="1499" spans="2:3" x14ac:dyDescent="0.45">
      <c r="B1499" s="266">
        <v>1434</v>
      </c>
      <c r="C1499" s="267">
        <v>134.68806290407684</v>
      </c>
    </row>
    <row r="1500" spans="2:3" x14ac:dyDescent="0.45">
      <c r="B1500" s="266">
        <v>1435</v>
      </c>
      <c r="C1500" s="267">
        <v>168.69490425674883</v>
      </c>
    </row>
    <row r="1501" spans="2:3" x14ac:dyDescent="0.45">
      <c r="B1501" s="266">
        <v>1436</v>
      </c>
      <c r="C1501" s="267">
        <v>114.99970329425415</v>
      </c>
    </row>
    <row r="1502" spans="2:3" x14ac:dyDescent="0.45">
      <c r="B1502" s="266">
        <v>1437</v>
      </c>
      <c r="C1502" s="267">
        <v>142.24322760445992</v>
      </c>
    </row>
    <row r="1503" spans="2:3" x14ac:dyDescent="0.45">
      <c r="B1503" s="266">
        <v>1438</v>
      </c>
      <c r="C1503" s="267">
        <v>134.85648645872615</v>
      </c>
    </row>
    <row r="1504" spans="2:3" x14ac:dyDescent="0.45">
      <c r="B1504" s="266">
        <v>1439</v>
      </c>
      <c r="C1504" s="267">
        <v>70.0751444264383</v>
      </c>
    </row>
    <row r="1505" spans="2:3" x14ac:dyDescent="0.45">
      <c r="B1505" s="266">
        <v>1440</v>
      </c>
      <c r="C1505" s="267">
        <v>119.25362365103774</v>
      </c>
    </row>
    <row r="1506" spans="2:3" x14ac:dyDescent="0.45">
      <c r="B1506" s="266">
        <v>1441</v>
      </c>
      <c r="C1506" s="267">
        <v>83.686357788983415</v>
      </c>
    </row>
    <row r="1507" spans="2:3" x14ac:dyDescent="0.45">
      <c r="B1507" s="266">
        <v>1442</v>
      </c>
      <c r="C1507" s="267">
        <v>159.51170013034937</v>
      </c>
    </row>
    <row r="1508" spans="2:3" x14ac:dyDescent="0.45">
      <c r="B1508" s="266">
        <v>1443</v>
      </c>
      <c r="C1508" s="267">
        <v>165.06785028888561</v>
      </c>
    </row>
    <row r="1509" spans="2:3" x14ac:dyDescent="0.45">
      <c r="B1509" s="266">
        <v>1444</v>
      </c>
      <c r="C1509" s="267">
        <v>97.502993493070306</v>
      </c>
    </row>
    <row r="1510" spans="2:3" x14ac:dyDescent="0.45">
      <c r="B1510" s="266">
        <v>1445</v>
      </c>
      <c r="C1510" s="267">
        <v>174.16249576890613</v>
      </c>
    </row>
    <row r="1511" spans="2:3" x14ac:dyDescent="0.45">
      <c r="B1511" s="266">
        <v>1446</v>
      </c>
      <c r="C1511" s="267">
        <v>110.43793242837906</v>
      </c>
    </row>
    <row r="1512" spans="2:3" x14ac:dyDescent="0.45">
      <c r="B1512" s="266">
        <v>1447</v>
      </c>
      <c r="C1512" s="267">
        <v>101.19880027293235</v>
      </c>
    </row>
    <row r="1513" spans="2:3" x14ac:dyDescent="0.45">
      <c r="B1513" s="266">
        <v>1448</v>
      </c>
      <c r="C1513" s="267">
        <v>151.033245411824</v>
      </c>
    </row>
    <row r="1514" spans="2:3" x14ac:dyDescent="0.45">
      <c r="B1514" s="266">
        <v>1449</v>
      </c>
      <c r="C1514" s="267">
        <v>105.63351024469651</v>
      </c>
    </row>
    <row r="1515" spans="2:3" x14ac:dyDescent="0.45">
      <c r="B1515" s="266">
        <v>1450</v>
      </c>
      <c r="C1515" s="267">
        <v>116.90391678048452</v>
      </c>
    </row>
    <row r="1516" spans="2:3" x14ac:dyDescent="0.45">
      <c r="B1516" s="266">
        <v>1451</v>
      </c>
      <c r="C1516" s="267">
        <v>77.097776280959181</v>
      </c>
    </row>
    <row r="1517" spans="2:3" x14ac:dyDescent="0.45">
      <c r="B1517" s="266">
        <v>1452</v>
      </c>
      <c r="C1517" s="267">
        <v>113.66459548223884</v>
      </c>
    </row>
    <row r="1518" spans="2:3" x14ac:dyDescent="0.45">
      <c r="B1518" s="266">
        <v>1453</v>
      </c>
      <c r="C1518" s="267">
        <v>85.880770348927598</v>
      </c>
    </row>
    <row r="1519" spans="2:3" x14ac:dyDescent="0.45">
      <c r="B1519" s="266">
        <v>1454</v>
      </c>
      <c r="C1519" s="267">
        <v>99.655638199352865</v>
      </c>
    </row>
    <row r="1520" spans="2:3" x14ac:dyDescent="0.45">
      <c r="B1520" s="266">
        <v>1455</v>
      </c>
      <c r="C1520" s="267">
        <v>168.64153507333202</v>
      </c>
    </row>
    <row r="1521" spans="2:3" x14ac:dyDescent="0.45">
      <c r="B1521" s="266">
        <v>1456</v>
      </c>
      <c r="C1521" s="267">
        <v>99.30852286666638</v>
      </c>
    </row>
    <row r="1522" spans="2:3" x14ac:dyDescent="0.45">
      <c r="B1522" s="266">
        <v>1457</v>
      </c>
      <c r="C1522" s="267">
        <v>163.56779862935377</v>
      </c>
    </row>
    <row r="1523" spans="2:3" x14ac:dyDescent="0.45">
      <c r="B1523" s="266">
        <v>1458</v>
      </c>
      <c r="C1523" s="267">
        <v>173.69643056089637</v>
      </c>
    </row>
    <row r="1524" spans="2:3" x14ac:dyDescent="0.45">
      <c r="B1524" s="266">
        <v>1459</v>
      </c>
      <c r="C1524" s="267">
        <v>155.10662987920773</v>
      </c>
    </row>
    <row r="1525" spans="2:3" x14ac:dyDescent="0.45">
      <c r="B1525" s="266">
        <v>1460</v>
      </c>
      <c r="C1525" s="267">
        <v>145.26584976105102</v>
      </c>
    </row>
    <row r="1526" spans="2:3" x14ac:dyDescent="0.45">
      <c r="B1526" s="266">
        <v>1461</v>
      </c>
      <c r="C1526" s="267">
        <v>166.5851781602201</v>
      </c>
    </row>
    <row r="1527" spans="2:3" x14ac:dyDescent="0.45">
      <c r="B1527" s="266">
        <v>1462</v>
      </c>
      <c r="C1527" s="267">
        <v>74.016405665718324</v>
      </c>
    </row>
    <row r="1528" spans="2:3" x14ac:dyDescent="0.45">
      <c r="B1528" s="266">
        <v>1463</v>
      </c>
      <c r="C1528" s="267">
        <v>86.652898583025049</v>
      </c>
    </row>
    <row r="1529" spans="2:3" x14ac:dyDescent="0.45">
      <c r="B1529" s="266">
        <v>1464</v>
      </c>
      <c r="C1529" s="267">
        <v>102.56889839716138</v>
      </c>
    </row>
    <row r="1530" spans="2:3" x14ac:dyDescent="0.45">
      <c r="B1530" s="266">
        <v>1465</v>
      </c>
      <c r="C1530" s="267">
        <v>133.11919965248003</v>
      </c>
    </row>
    <row r="1531" spans="2:3" x14ac:dyDescent="0.45">
      <c r="B1531" s="266">
        <v>1466</v>
      </c>
      <c r="C1531" s="267">
        <v>150.86822560482153</v>
      </c>
    </row>
    <row r="1532" spans="2:3" x14ac:dyDescent="0.45">
      <c r="B1532" s="266">
        <v>1467</v>
      </c>
      <c r="C1532" s="267">
        <v>89.86430434686946</v>
      </c>
    </row>
    <row r="1533" spans="2:3" x14ac:dyDescent="0.45">
      <c r="B1533" s="266">
        <v>1468</v>
      </c>
      <c r="C1533" s="267">
        <v>174.15061277652012</v>
      </c>
    </row>
    <row r="1534" spans="2:3" x14ac:dyDescent="0.45">
      <c r="B1534" s="266">
        <v>1469</v>
      </c>
      <c r="C1534" s="267">
        <v>122.75668511760909</v>
      </c>
    </row>
    <row r="1535" spans="2:3" x14ac:dyDescent="0.45">
      <c r="B1535" s="266">
        <v>1470</v>
      </c>
      <c r="C1535" s="267">
        <v>137.50314088681429</v>
      </c>
    </row>
    <row r="1536" spans="2:3" x14ac:dyDescent="0.45">
      <c r="B1536" s="266">
        <v>1471</v>
      </c>
      <c r="C1536" s="267">
        <v>179.77994017289825</v>
      </c>
    </row>
    <row r="1537" spans="2:3" x14ac:dyDescent="0.45">
      <c r="B1537" s="266">
        <v>1472</v>
      </c>
      <c r="C1537" s="267">
        <v>175.62308418032478</v>
      </c>
    </row>
    <row r="1538" spans="2:3" x14ac:dyDescent="0.45">
      <c r="B1538" s="266">
        <v>1473</v>
      </c>
      <c r="C1538" s="267">
        <v>128.49763883278024</v>
      </c>
    </row>
    <row r="1539" spans="2:3" x14ac:dyDescent="0.45">
      <c r="B1539" s="266">
        <v>1474</v>
      </c>
      <c r="C1539" s="267">
        <v>144.93749784996436</v>
      </c>
    </row>
    <row r="1540" spans="2:3" x14ac:dyDescent="0.45">
      <c r="B1540" s="266">
        <v>1475</v>
      </c>
      <c r="C1540" s="267">
        <v>87.33342192976265</v>
      </c>
    </row>
    <row r="1541" spans="2:3" x14ac:dyDescent="0.45">
      <c r="B1541" s="266">
        <v>1476</v>
      </c>
      <c r="C1541" s="267">
        <v>123.05315020375923</v>
      </c>
    </row>
    <row r="1542" spans="2:3" x14ac:dyDescent="0.45">
      <c r="B1542" s="266">
        <v>1477</v>
      </c>
      <c r="C1542" s="267">
        <v>124.05416182445826</v>
      </c>
    </row>
    <row r="1543" spans="2:3" x14ac:dyDescent="0.45">
      <c r="B1543" s="266">
        <v>1478</v>
      </c>
      <c r="C1543" s="267">
        <v>145.28073375229638</v>
      </c>
    </row>
    <row r="1544" spans="2:3" x14ac:dyDescent="0.45">
      <c r="B1544" s="266">
        <v>1479</v>
      </c>
      <c r="C1544" s="267">
        <v>214.92410736633565</v>
      </c>
    </row>
    <row r="1545" spans="2:3" x14ac:dyDescent="0.45">
      <c r="B1545" s="266">
        <v>1480</v>
      </c>
      <c r="C1545" s="267">
        <v>169.7734008950643</v>
      </c>
    </row>
    <row r="1546" spans="2:3" x14ac:dyDescent="0.45">
      <c r="B1546" s="266">
        <v>1481</v>
      </c>
      <c r="C1546" s="267">
        <v>114.02932315909845</v>
      </c>
    </row>
    <row r="1547" spans="2:3" x14ac:dyDescent="0.45">
      <c r="B1547" s="266">
        <v>1482</v>
      </c>
      <c r="C1547" s="267">
        <v>143.45867409573233</v>
      </c>
    </row>
    <row r="1548" spans="2:3" x14ac:dyDescent="0.45">
      <c r="B1548" s="266">
        <v>1483</v>
      </c>
      <c r="C1548" s="267">
        <v>160.38468038170544</v>
      </c>
    </row>
    <row r="1549" spans="2:3" x14ac:dyDescent="0.45">
      <c r="B1549" s="266">
        <v>1484</v>
      </c>
      <c r="C1549" s="267">
        <v>161.337368851495</v>
      </c>
    </row>
    <row r="1550" spans="2:3" x14ac:dyDescent="0.45">
      <c r="B1550" s="266">
        <v>1485</v>
      </c>
      <c r="C1550" s="267">
        <v>129.90076304684365</v>
      </c>
    </row>
    <row r="1551" spans="2:3" x14ac:dyDescent="0.45">
      <c r="B1551" s="266">
        <v>1486</v>
      </c>
      <c r="C1551" s="267">
        <v>178.39783899872657</v>
      </c>
    </row>
    <row r="1552" spans="2:3" x14ac:dyDescent="0.45">
      <c r="B1552" s="266">
        <v>1487</v>
      </c>
      <c r="C1552" s="267">
        <v>139.04923635401997</v>
      </c>
    </row>
    <row r="1553" spans="2:3" x14ac:dyDescent="0.45">
      <c r="B1553" s="266">
        <v>1488</v>
      </c>
      <c r="C1553" s="267">
        <v>127.15026910930862</v>
      </c>
    </row>
    <row r="1554" spans="2:3" x14ac:dyDescent="0.45">
      <c r="B1554" s="266">
        <v>1489</v>
      </c>
      <c r="C1554" s="267">
        <v>103.95264974737634</v>
      </c>
    </row>
    <row r="1555" spans="2:3" x14ac:dyDescent="0.45">
      <c r="B1555" s="266">
        <v>1490</v>
      </c>
      <c r="C1555" s="267">
        <v>139.34400937967359</v>
      </c>
    </row>
    <row r="1556" spans="2:3" x14ac:dyDescent="0.45">
      <c r="B1556" s="266">
        <v>1491</v>
      </c>
      <c r="C1556" s="267">
        <v>182.51054231582509</v>
      </c>
    </row>
    <row r="1557" spans="2:3" x14ac:dyDescent="0.45">
      <c r="B1557" s="266">
        <v>1492</v>
      </c>
      <c r="C1557" s="267">
        <v>135.41402314118218</v>
      </c>
    </row>
    <row r="1558" spans="2:3" x14ac:dyDescent="0.45">
      <c r="B1558" s="266">
        <v>1493</v>
      </c>
      <c r="C1558" s="267">
        <v>215.02312761229851</v>
      </c>
    </row>
    <row r="1559" spans="2:3" x14ac:dyDescent="0.45">
      <c r="B1559" s="266">
        <v>1494</v>
      </c>
      <c r="C1559" s="267">
        <v>171.77025182673356</v>
      </c>
    </row>
    <row r="1560" spans="2:3" x14ac:dyDescent="0.45">
      <c r="B1560" s="266">
        <v>1495</v>
      </c>
      <c r="C1560" s="267">
        <v>115.34615181175138</v>
      </c>
    </row>
    <row r="1561" spans="2:3" x14ac:dyDescent="0.45">
      <c r="B1561" s="266">
        <v>1496</v>
      </c>
      <c r="C1561" s="267">
        <v>124.00250903608423</v>
      </c>
    </row>
    <row r="1562" spans="2:3" x14ac:dyDescent="0.45">
      <c r="B1562" s="266">
        <v>1497</v>
      </c>
      <c r="C1562" s="267">
        <v>149.19450280748498</v>
      </c>
    </row>
    <row r="1563" spans="2:3" x14ac:dyDescent="0.45">
      <c r="B1563" s="266">
        <v>1498</v>
      </c>
      <c r="C1563" s="267">
        <v>125.62864941944295</v>
      </c>
    </row>
    <row r="1564" spans="2:3" x14ac:dyDescent="0.45">
      <c r="B1564" s="266">
        <v>1499</v>
      </c>
      <c r="C1564" s="267">
        <v>128.67765187688155</v>
      </c>
    </row>
    <row r="1565" spans="2:3" x14ac:dyDescent="0.45">
      <c r="B1565" s="266">
        <v>1500</v>
      </c>
      <c r="C1565" s="267">
        <v>140.90239349672964</v>
      </c>
    </row>
    <row r="1566" spans="2:3" x14ac:dyDescent="0.45">
      <c r="B1566" s="266">
        <v>1501</v>
      </c>
      <c r="C1566" s="267">
        <v>96.263466257325916</v>
      </c>
    </row>
    <row r="1567" spans="2:3" x14ac:dyDescent="0.45">
      <c r="B1567" s="266">
        <v>1502</v>
      </c>
      <c r="C1567" s="267">
        <v>93.278938622987539</v>
      </c>
    </row>
    <row r="1568" spans="2:3" x14ac:dyDescent="0.45">
      <c r="B1568" s="266">
        <v>1503</v>
      </c>
      <c r="C1568" s="267">
        <v>105.12907028989285</v>
      </c>
    </row>
    <row r="1569" spans="2:3" x14ac:dyDescent="0.45">
      <c r="B1569" s="266">
        <v>1504</v>
      </c>
      <c r="C1569" s="267">
        <v>123.47316319054482</v>
      </c>
    </row>
    <row r="1570" spans="2:3" x14ac:dyDescent="0.45">
      <c r="B1570" s="266">
        <v>1505</v>
      </c>
      <c r="C1570" s="267">
        <v>145.48134985972587</v>
      </c>
    </row>
    <row r="1571" spans="2:3" x14ac:dyDescent="0.45">
      <c r="B1571" s="266">
        <v>1506</v>
      </c>
      <c r="C1571" s="267">
        <v>163.93201706452933</v>
      </c>
    </row>
    <row r="1572" spans="2:3" x14ac:dyDescent="0.45">
      <c r="B1572" s="266">
        <v>1507</v>
      </c>
      <c r="C1572" s="267">
        <v>84.556923296696851</v>
      </c>
    </row>
    <row r="1573" spans="2:3" x14ac:dyDescent="0.45">
      <c r="B1573" s="266">
        <v>1508</v>
      </c>
      <c r="C1573" s="267">
        <v>185.01071728463666</v>
      </c>
    </row>
    <row r="1574" spans="2:3" x14ac:dyDescent="0.45">
      <c r="B1574" s="266">
        <v>1509</v>
      </c>
      <c r="C1574" s="267">
        <v>115.90968418667939</v>
      </c>
    </row>
    <row r="1575" spans="2:3" x14ac:dyDescent="0.45">
      <c r="B1575" s="266">
        <v>1510</v>
      </c>
      <c r="C1575" s="267">
        <v>122.08146991154914</v>
      </c>
    </row>
    <row r="1576" spans="2:3" x14ac:dyDescent="0.45">
      <c r="B1576" s="266">
        <v>1511</v>
      </c>
      <c r="C1576" s="267">
        <v>127.89196654351855</v>
      </c>
    </row>
    <row r="1577" spans="2:3" x14ac:dyDescent="0.45">
      <c r="B1577" s="266">
        <v>1512</v>
      </c>
      <c r="C1577" s="267">
        <v>123.82019227192202</v>
      </c>
    </row>
    <row r="1578" spans="2:3" x14ac:dyDescent="0.45">
      <c r="B1578" s="266">
        <v>1513</v>
      </c>
      <c r="C1578" s="267">
        <v>193.5098972213145</v>
      </c>
    </row>
    <row r="1579" spans="2:3" x14ac:dyDescent="0.45">
      <c r="B1579" s="266">
        <v>1514</v>
      </c>
      <c r="C1579" s="267">
        <v>181.63114613332863</v>
      </c>
    </row>
    <row r="1580" spans="2:3" x14ac:dyDescent="0.45">
      <c r="B1580" s="266">
        <v>1515</v>
      </c>
      <c r="C1580" s="267">
        <v>91.281307220666108</v>
      </c>
    </row>
    <row r="1581" spans="2:3" x14ac:dyDescent="0.45">
      <c r="B1581" s="266">
        <v>1516</v>
      </c>
      <c r="C1581" s="267">
        <v>161.85060651807055</v>
      </c>
    </row>
    <row r="1582" spans="2:3" x14ac:dyDescent="0.45">
      <c r="B1582" s="266">
        <v>1517</v>
      </c>
      <c r="C1582" s="267">
        <v>87.033799344157401</v>
      </c>
    </row>
    <row r="1583" spans="2:3" x14ac:dyDescent="0.45">
      <c r="B1583" s="266">
        <v>1518</v>
      </c>
      <c r="C1583" s="267">
        <v>90.615060414983134</v>
      </c>
    </row>
    <row r="1584" spans="2:3" x14ac:dyDescent="0.45">
      <c r="B1584" s="266">
        <v>1519</v>
      </c>
      <c r="C1584" s="267">
        <v>132.08844851452153</v>
      </c>
    </row>
    <row r="1585" spans="2:3" x14ac:dyDescent="0.45">
      <c r="B1585" s="266">
        <v>1520</v>
      </c>
      <c r="C1585" s="267">
        <v>122.45036003765503</v>
      </c>
    </row>
    <row r="1586" spans="2:3" x14ac:dyDescent="0.45">
      <c r="B1586" s="266">
        <v>1521</v>
      </c>
      <c r="C1586" s="267">
        <v>131.68496858223187</v>
      </c>
    </row>
    <row r="1587" spans="2:3" x14ac:dyDescent="0.45">
      <c r="B1587" s="266">
        <v>1522</v>
      </c>
      <c r="C1587" s="267">
        <v>85.033084130051961</v>
      </c>
    </row>
    <row r="1588" spans="2:3" x14ac:dyDescent="0.45">
      <c r="B1588" s="266">
        <v>1523</v>
      </c>
      <c r="C1588" s="267">
        <v>154.15371390219576</v>
      </c>
    </row>
    <row r="1589" spans="2:3" x14ac:dyDescent="0.45">
      <c r="B1589" s="266">
        <v>1524</v>
      </c>
      <c r="C1589" s="267">
        <v>87.626607028261731</v>
      </c>
    </row>
    <row r="1590" spans="2:3" x14ac:dyDescent="0.45">
      <c r="B1590" s="266">
        <v>1525</v>
      </c>
      <c r="C1590" s="267">
        <v>82.661910403168648</v>
      </c>
    </row>
    <row r="1591" spans="2:3" x14ac:dyDescent="0.45">
      <c r="B1591" s="266">
        <v>1526</v>
      </c>
      <c r="C1591" s="267">
        <v>132.48744221889154</v>
      </c>
    </row>
    <row r="1592" spans="2:3" x14ac:dyDescent="0.45">
      <c r="B1592" s="266">
        <v>1527</v>
      </c>
      <c r="C1592" s="267">
        <v>115.33388701050421</v>
      </c>
    </row>
    <row r="1593" spans="2:3" x14ac:dyDescent="0.45">
      <c r="B1593" s="266">
        <v>1528</v>
      </c>
      <c r="C1593" s="267">
        <v>156.0199876139975</v>
      </c>
    </row>
    <row r="1594" spans="2:3" x14ac:dyDescent="0.45">
      <c r="B1594" s="266">
        <v>1529</v>
      </c>
      <c r="C1594" s="267">
        <v>114.08802364616005</v>
      </c>
    </row>
    <row r="1595" spans="2:3" x14ac:dyDescent="0.45">
      <c r="B1595" s="266">
        <v>1530</v>
      </c>
      <c r="C1595" s="267">
        <v>145.5117876642162</v>
      </c>
    </row>
    <row r="1596" spans="2:3" x14ac:dyDescent="0.45">
      <c r="B1596" s="266">
        <v>1531</v>
      </c>
      <c r="C1596" s="267">
        <v>168.53417656937671</v>
      </c>
    </row>
    <row r="1597" spans="2:3" x14ac:dyDescent="0.45">
      <c r="B1597" s="266">
        <v>1532</v>
      </c>
      <c r="C1597" s="267">
        <v>112.7281386127283</v>
      </c>
    </row>
    <row r="1598" spans="2:3" x14ac:dyDescent="0.45">
      <c r="B1598" s="266">
        <v>1533</v>
      </c>
      <c r="C1598" s="267">
        <v>204.68263088596046</v>
      </c>
    </row>
    <row r="1599" spans="2:3" x14ac:dyDescent="0.45">
      <c r="B1599" s="266">
        <v>1534</v>
      </c>
      <c r="C1599" s="267">
        <v>121.13961261307124</v>
      </c>
    </row>
    <row r="1600" spans="2:3" x14ac:dyDescent="0.45">
      <c r="B1600" s="266">
        <v>1535</v>
      </c>
      <c r="C1600" s="267">
        <v>119.68304418558002</v>
      </c>
    </row>
    <row r="1601" spans="2:3" x14ac:dyDescent="0.45">
      <c r="B1601" s="266">
        <v>1536</v>
      </c>
      <c r="C1601" s="267">
        <v>132.08574168640553</v>
      </c>
    </row>
    <row r="1602" spans="2:3" x14ac:dyDescent="0.45">
      <c r="B1602" s="266">
        <v>1537</v>
      </c>
      <c r="C1602" s="267">
        <v>158.88285905873687</v>
      </c>
    </row>
    <row r="1603" spans="2:3" x14ac:dyDescent="0.45">
      <c r="B1603" s="266">
        <v>1538</v>
      </c>
      <c r="C1603" s="267">
        <v>135.73117837909848</v>
      </c>
    </row>
    <row r="1604" spans="2:3" x14ac:dyDescent="0.45">
      <c r="B1604" s="266">
        <v>1539</v>
      </c>
      <c r="C1604" s="267">
        <v>77.800929817064798</v>
      </c>
    </row>
    <row r="1605" spans="2:3" x14ac:dyDescent="0.45">
      <c r="B1605" s="266">
        <v>1540</v>
      </c>
      <c r="C1605" s="267">
        <v>193.46868892880784</v>
      </c>
    </row>
    <row r="1606" spans="2:3" x14ac:dyDescent="0.45">
      <c r="B1606" s="266">
        <v>1541</v>
      </c>
      <c r="C1606" s="267">
        <v>101.25800538111037</v>
      </c>
    </row>
    <row r="1607" spans="2:3" x14ac:dyDescent="0.45">
      <c r="B1607" s="266">
        <v>1542</v>
      </c>
      <c r="C1607" s="267">
        <v>130.58834990392054</v>
      </c>
    </row>
    <row r="1608" spans="2:3" x14ac:dyDescent="0.45">
      <c r="B1608" s="266">
        <v>1543</v>
      </c>
      <c r="C1608" s="267">
        <v>150.20573362209555</v>
      </c>
    </row>
    <row r="1609" spans="2:3" x14ac:dyDescent="0.45">
      <c r="B1609" s="266">
        <v>1544</v>
      </c>
      <c r="C1609" s="267">
        <v>157.35027833716157</v>
      </c>
    </row>
    <row r="1610" spans="2:3" x14ac:dyDescent="0.45">
      <c r="B1610" s="266">
        <v>1545</v>
      </c>
      <c r="C1610" s="267">
        <v>175.11142926660028</v>
      </c>
    </row>
    <row r="1611" spans="2:3" x14ac:dyDescent="0.45">
      <c r="B1611" s="266">
        <v>1546</v>
      </c>
      <c r="C1611" s="267">
        <v>149.87727579572385</v>
      </c>
    </row>
    <row r="1612" spans="2:3" x14ac:dyDescent="0.45">
      <c r="B1612" s="266">
        <v>1547</v>
      </c>
      <c r="C1612" s="267">
        <v>146.56303168570162</v>
      </c>
    </row>
    <row r="1613" spans="2:3" x14ac:dyDescent="0.45">
      <c r="B1613" s="266">
        <v>1548</v>
      </c>
      <c r="C1613" s="267">
        <v>102.55967370285866</v>
      </c>
    </row>
    <row r="1614" spans="2:3" x14ac:dyDescent="0.45">
      <c r="B1614" s="266">
        <v>1549</v>
      </c>
      <c r="C1614" s="267">
        <v>105.23528806135141</v>
      </c>
    </row>
    <row r="1615" spans="2:3" x14ac:dyDescent="0.45">
      <c r="B1615" s="266">
        <v>1550</v>
      </c>
      <c r="C1615" s="267">
        <v>105.73767025670107</v>
      </c>
    </row>
    <row r="1616" spans="2:3" x14ac:dyDescent="0.45">
      <c r="B1616" s="266">
        <v>1551</v>
      </c>
      <c r="C1616" s="267">
        <v>83.471086446295104</v>
      </c>
    </row>
    <row r="1617" spans="2:3" x14ac:dyDescent="0.45">
      <c r="B1617" s="266">
        <v>1552</v>
      </c>
      <c r="C1617" s="267">
        <v>84.199220322601832</v>
      </c>
    </row>
    <row r="1618" spans="2:3" x14ac:dyDescent="0.45">
      <c r="B1618" s="266">
        <v>1553</v>
      </c>
      <c r="C1618" s="267">
        <v>178.50204735581084</v>
      </c>
    </row>
    <row r="1619" spans="2:3" x14ac:dyDescent="0.45">
      <c r="B1619" s="266">
        <v>1554</v>
      </c>
      <c r="C1619" s="267">
        <v>94.900134882400721</v>
      </c>
    </row>
    <row r="1620" spans="2:3" x14ac:dyDescent="0.45">
      <c r="B1620" s="266">
        <v>1555</v>
      </c>
      <c r="C1620" s="267">
        <v>141.83951357219374</v>
      </c>
    </row>
    <row r="1621" spans="2:3" x14ac:dyDescent="0.45">
      <c r="B1621" s="266">
        <v>1556</v>
      </c>
      <c r="C1621" s="267">
        <v>114.13345646383735</v>
      </c>
    </row>
    <row r="1622" spans="2:3" x14ac:dyDescent="0.45">
      <c r="B1622" s="266">
        <v>1557</v>
      </c>
      <c r="C1622" s="267">
        <v>167.4892637306545</v>
      </c>
    </row>
    <row r="1623" spans="2:3" x14ac:dyDescent="0.45">
      <c r="B1623" s="266">
        <v>1558</v>
      </c>
      <c r="C1623" s="267">
        <v>89.14740428204766</v>
      </c>
    </row>
    <row r="1624" spans="2:3" x14ac:dyDescent="0.45">
      <c r="B1624" s="266">
        <v>1559</v>
      </c>
      <c r="C1624" s="267">
        <v>118.52214508472514</v>
      </c>
    </row>
    <row r="1625" spans="2:3" x14ac:dyDescent="0.45">
      <c r="B1625" s="266">
        <v>1560</v>
      </c>
      <c r="C1625" s="267">
        <v>128.90982979609049</v>
      </c>
    </row>
    <row r="1626" spans="2:3" x14ac:dyDescent="0.45">
      <c r="B1626" s="266">
        <v>1561</v>
      </c>
      <c r="C1626" s="267">
        <v>131.42205014801362</v>
      </c>
    </row>
    <row r="1627" spans="2:3" x14ac:dyDescent="0.45">
      <c r="B1627" s="266">
        <v>1562</v>
      </c>
      <c r="C1627" s="267">
        <v>111.27686200005998</v>
      </c>
    </row>
    <row r="1628" spans="2:3" x14ac:dyDescent="0.45">
      <c r="B1628" s="266">
        <v>1563</v>
      </c>
      <c r="C1628" s="267">
        <v>88.522861181456534</v>
      </c>
    </row>
    <row r="1629" spans="2:3" x14ac:dyDescent="0.45">
      <c r="B1629" s="266">
        <v>1564</v>
      </c>
      <c r="C1629" s="267">
        <v>86.946593787337733</v>
      </c>
    </row>
    <row r="1630" spans="2:3" x14ac:dyDescent="0.45">
      <c r="B1630" s="266">
        <v>1565</v>
      </c>
      <c r="C1630" s="267">
        <v>124.76224702863368</v>
      </c>
    </row>
    <row r="1631" spans="2:3" x14ac:dyDescent="0.45">
      <c r="B1631" s="266">
        <v>1566</v>
      </c>
      <c r="C1631" s="267">
        <v>133.2392378734919</v>
      </c>
    </row>
    <row r="1632" spans="2:3" x14ac:dyDescent="0.45">
      <c r="B1632" s="266">
        <v>1567</v>
      </c>
      <c r="C1632" s="267">
        <v>90.235405913026668</v>
      </c>
    </row>
    <row r="1633" spans="2:3" x14ac:dyDescent="0.45">
      <c r="B1633" s="266">
        <v>1568</v>
      </c>
      <c r="C1633" s="267">
        <v>176.29730579731051</v>
      </c>
    </row>
    <row r="1634" spans="2:3" x14ac:dyDescent="0.45">
      <c r="B1634" s="266">
        <v>1569</v>
      </c>
      <c r="C1634" s="267">
        <v>79.22280253111262</v>
      </c>
    </row>
    <row r="1635" spans="2:3" x14ac:dyDescent="0.45">
      <c r="B1635" s="266">
        <v>1570</v>
      </c>
      <c r="C1635" s="267">
        <v>166.42530807308665</v>
      </c>
    </row>
    <row r="1636" spans="2:3" x14ac:dyDescent="0.45">
      <c r="B1636" s="266">
        <v>1571</v>
      </c>
      <c r="C1636" s="267">
        <v>93.763957485637036</v>
      </c>
    </row>
    <row r="1637" spans="2:3" x14ac:dyDescent="0.45">
      <c r="B1637" s="266">
        <v>1572</v>
      </c>
      <c r="C1637" s="267">
        <v>160.2321695706749</v>
      </c>
    </row>
    <row r="1638" spans="2:3" x14ac:dyDescent="0.45">
      <c r="B1638" s="266">
        <v>1573</v>
      </c>
      <c r="C1638" s="267">
        <v>153.92151236867841</v>
      </c>
    </row>
    <row r="1639" spans="2:3" x14ac:dyDescent="0.45">
      <c r="B1639" s="266">
        <v>1574</v>
      </c>
      <c r="C1639" s="267">
        <v>134.11450819066036</v>
      </c>
    </row>
    <row r="1640" spans="2:3" x14ac:dyDescent="0.45">
      <c r="B1640" s="266">
        <v>1575</v>
      </c>
      <c r="C1640" s="267">
        <v>105.10761672285489</v>
      </c>
    </row>
    <row r="1641" spans="2:3" x14ac:dyDescent="0.45">
      <c r="B1641" s="266">
        <v>1576</v>
      </c>
      <c r="C1641" s="267">
        <v>211.97754730415207</v>
      </c>
    </row>
    <row r="1642" spans="2:3" x14ac:dyDescent="0.45">
      <c r="B1642" s="266">
        <v>1577</v>
      </c>
      <c r="C1642" s="267">
        <v>92.10714066246868</v>
      </c>
    </row>
    <row r="1643" spans="2:3" x14ac:dyDescent="0.45">
      <c r="B1643" s="266">
        <v>1578</v>
      </c>
      <c r="C1643" s="267">
        <v>133.12671838057918</v>
      </c>
    </row>
    <row r="1644" spans="2:3" x14ac:dyDescent="0.45">
      <c r="B1644" s="266">
        <v>1579</v>
      </c>
      <c r="C1644" s="267">
        <v>111.48217802836659</v>
      </c>
    </row>
    <row r="1645" spans="2:3" x14ac:dyDescent="0.45">
      <c r="B1645" s="266">
        <v>1580</v>
      </c>
      <c r="C1645" s="267">
        <v>109.90796856444496</v>
      </c>
    </row>
    <row r="1646" spans="2:3" x14ac:dyDescent="0.45">
      <c r="B1646" s="266">
        <v>1581</v>
      </c>
      <c r="C1646" s="267">
        <v>184.51118009040712</v>
      </c>
    </row>
    <row r="1647" spans="2:3" x14ac:dyDescent="0.45">
      <c r="B1647" s="266">
        <v>1582</v>
      </c>
      <c r="C1647" s="267">
        <v>115.17989510255495</v>
      </c>
    </row>
    <row r="1648" spans="2:3" x14ac:dyDescent="0.45">
      <c r="B1648" s="266">
        <v>1583</v>
      </c>
      <c r="C1648" s="267">
        <v>165.65717442708723</v>
      </c>
    </row>
    <row r="1649" spans="2:3" x14ac:dyDescent="0.45">
      <c r="B1649" s="266">
        <v>1584</v>
      </c>
      <c r="C1649" s="267">
        <v>99.911376571074726</v>
      </c>
    </row>
    <row r="1650" spans="2:3" x14ac:dyDescent="0.45">
      <c r="B1650" s="266">
        <v>1585</v>
      </c>
      <c r="C1650" s="267">
        <v>131.68213144280139</v>
      </c>
    </row>
    <row r="1651" spans="2:3" x14ac:dyDescent="0.45">
      <c r="B1651" s="266">
        <v>1586</v>
      </c>
      <c r="C1651" s="267">
        <v>126.25786771350427</v>
      </c>
    </row>
    <row r="1652" spans="2:3" x14ac:dyDescent="0.45">
      <c r="B1652" s="266">
        <v>1587</v>
      </c>
      <c r="C1652" s="267">
        <v>123.88994999900669</v>
      </c>
    </row>
    <row r="1653" spans="2:3" x14ac:dyDescent="0.45">
      <c r="B1653" s="266">
        <v>1588</v>
      </c>
      <c r="C1653" s="267">
        <v>135.59002208016506</v>
      </c>
    </row>
    <row r="1654" spans="2:3" x14ac:dyDescent="0.45">
      <c r="B1654" s="266">
        <v>1589</v>
      </c>
      <c r="C1654" s="267">
        <v>96.711898909721981</v>
      </c>
    </row>
    <row r="1655" spans="2:3" x14ac:dyDescent="0.45">
      <c r="B1655" s="266">
        <v>1590</v>
      </c>
      <c r="C1655" s="267">
        <v>135.85000941414398</v>
      </c>
    </row>
    <row r="1656" spans="2:3" x14ac:dyDescent="0.45">
      <c r="B1656" s="266">
        <v>1591</v>
      </c>
      <c r="C1656" s="267">
        <v>154.73116939385807</v>
      </c>
    </row>
    <row r="1657" spans="2:3" x14ac:dyDescent="0.45">
      <c r="B1657" s="266">
        <v>1592</v>
      </c>
      <c r="C1657" s="267">
        <v>133.47020623570512</v>
      </c>
    </row>
    <row r="1658" spans="2:3" x14ac:dyDescent="0.45">
      <c r="B1658" s="266">
        <v>1593</v>
      </c>
      <c r="C1658" s="267">
        <v>105.93798745904687</v>
      </c>
    </row>
    <row r="1659" spans="2:3" x14ac:dyDescent="0.45">
      <c r="B1659" s="266">
        <v>1594</v>
      </c>
      <c r="C1659" s="267">
        <v>106.92051536727672</v>
      </c>
    </row>
    <row r="1660" spans="2:3" x14ac:dyDescent="0.45">
      <c r="B1660" s="266">
        <v>1595</v>
      </c>
      <c r="C1660" s="267">
        <v>104.60442327688439</v>
      </c>
    </row>
    <row r="1661" spans="2:3" x14ac:dyDescent="0.45">
      <c r="B1661" s="266">
        <v>1596</v>
      </c>
      <c r="C1661" s="267">
        <v>182.69608347700088</v>
      </c>
    </row>
    <row r="1662" spans="2:3" x14ac:dyDescent="0.45">
      <c r="B1662" s="266">
        <v>1597</v>
      </c>
      <c r="C1662" s="267">
        <v>88.545804179708398</v>
      </c>
    </row>
    <row r="1663" spans="2:3" x14ac:dyDescent="0.45">
      <c r="B1663" s="266">
        <v>1598</v>
      </c>
      <c r="C1663" s="267">
        <v>188.43403684687814</v>
      </c>
    </row>
    <row r="1664" spans="2:3" x14ac:dyDescent="0.45">
      <c r="B1664" s="266">
        <v>1599</v>
      </c>
      <c r="C1664" s="267">
        <v>169.93077574432644</v>
      </c>
    </row>
    <row r="1665" spans="2:3" x14ac:dyDescent="0.45">
      <c r="B1665" s="266">
        <v>1600</v>
      </c>
      <c r="C1665" s="267">
        <v>81.042214280578563</v>
      </c>
    </row>
    <row r="1666" spans="2:3" x14ac:dyDescent="0.45">
      <c r="B1666" s="266">
        <v>1601</v>
      </c>
      <c r="C1666" s="267">
        <v>146.63585628489517</v>
      </c>
    </row>
    <row r="1667" spans="2:3" x14ac:dyDescent="0.45">
      <c r="B1667" s="266">
        <v>1602</v>
      </c>
      <c r="C1667" s="267">
        <v>190.41087443429177</v>
      </c>
    </row>
    <row r="1668" spans="2:3" x14ac:dyDescent="0.45">
      <c r="B1668" s="266">
        <v>1603</v>
      </c>
      <c r="C1668" s="267">
        <v>104.32037393675859</v>
      </c>
    </row>
    <row r="1669" spans="2:3" x14ac:dyDescent="0.45">
      <c r="B1669" s="266">
        <v>1604</v>
      </c>
      <c r="C1669" s="267">
        <v>96.555624008520738</v>
      </c>
    </row>
    <row r="1670" spans="2:3" x14ac:dyDescent="0.45">
      <c r="B1670" s="266">
        <v>1605</v>
      </c>
      <c r="C1670" s="267">
        <v>114.40209525750345</v>
      </c>
    </row>
    <row r="1671" spans="2:3" x14ac:dyDescent="0.45">
      <c r="B1671" s="266">
        <v>1606</v>
      </c>
      <c r="C1671" s="267">
        <v>82.025700989705655</v>
      </c>
    </row>
    <row r="1672" spans="2:3" x14ac:dyDescent="0.45">
      <c r="B1672" s="266">
        <v>1607</v>
      </c>
      <c r="C1672" s="267">
        <v>162.46067961274088</v>
      </c>
    </row>
    <row r="1673" spans="2:3" x14ac:dyDescent="0.45">
      <c r="B1673" s="266">
        <v>1608</v>
      </c>
      <c r="C1673" s="267">
        <v>118.50810866134924</v>
      </c>
    </row>
    <row r="1674" spans="2:3" x14ac:dyDescent="0.45">
      <c r="B1674" s="266">
        <v>1609</v>
      </c>
      <c r="C1674" s="267">
        <v>141.13212699507415</v>
      </c>
    </row>
    <row r="1675" spans="2:3" x14ac:dyDescent="0.45">
      <c r="B1675" s="266">
        <v>1610</v>
      </c>
      <c r="C1675" s="267">
        <v>110.0593619611204</v>
      </c>
    </row>
    <row r="1676" spans="2:3" x14ac:dyDescent="0.45">
      <c r="B1676" s="266">
        <v>1611</v>
      </c>
      <c r="C1676" s="267">
        <v>168.6965171998595</v>
      </c>
    </row>
    <row r="1677" spans="2:3" x14ac:dyDescent="0.45">
      <c r="B1677" s="266">
        <v>1612</v>
      </c>
      <c r="C1677" s="267">
        <v>150.28350938919704</v>
      </c>
    </row>
    <row r="1678" spans="2:3" x14ac:dyDescent="0.45">
      <c r="B1678" s="266">
        <v>1613</v>
      </c>
      <c r="C1678" s="267">
        <v>153.25332495532967</v>
      </c>
    </row>
    <row r="1679" spans="2:3" x14ac:dyDescent="0.45">
      <c r="B1679" s="266">
        <v>1614</v>
      </c>
      <c r="C1679" s="267">
        <v>143.71355072324894</v>
      </c>
    </row>
    <row r="1680" spans="2:3" x14ac:dyDescent="0.45">
      <c r="B1680" s="266">
        <v>1615</v>
      </c>
      <c r="C1680" s="267">
        <v>144.25915465093664</v>
      </c>
    </row>
    <row r="1681" spans="2:3" x14ac:dyDescent="0.45">
      <c r="B1681" s="266">
        <v>1616</v>
      </c>
      <c r="C1681" s="267">
        <v>144.60102488966868</v>
      </c>
    </row>
    <row r="1682" spans="2:3" x14ac:dyDescent="0.45">
      <c r="B1682" s="266">
        <v>1617</v>
      </c>
      <c r="C1682" s="267">
        <v>89.52392884516135</v>
      </c>
    </row>
    <row r="1683" spans="2:3" x14ac:dyDescent="0.45">
      <c r="B1683" s="266">
        <v>1618</v>
      </c>
      <c r="C1683" s="267">
        <v>95.687727530651529</v>
      </c>
    </row>
    <row r="1684" spans="2:3" x14ac:dyDescent="0.45">
      <c r="B1684" s="266">
        <v>1619</v>
      </c>
      <c r="C1684" s="267">
        <v>185.04743325506189</v>
      </c>
    </row>
    <row r="1685" spans="2:3" x14ac:dyDescent="0.45">
      <c r="B1685" s="266">
        <v>1620</v>
      </c>
      <c r="C1685" s="267">
        <v>108.97186124308692</v>
      </c>
    </row>
    <row r="1686" spans="2:3" x14ac:dyDescent="0.45">
      <c r="B1686" s="266">
        <v>1621</v>
      </c>
      <c r="C1686" s="267">
        <v>117.14102922655646</v>
      </c>
    </row>
    <row r="1687" spans="2:3" x14ac:dyDescent="0.45">
      <c r="B1687" s="266">
        <v>1622</v>
      </c>
      <c r="C1687" s="267">
        <v>133.86595438550921</v>
      </c>
    </row>
    <row r="1688" spans="2:3" x14ac:dyDescent="0.45">
      <c r="B1688" s="266">
        <v>1623</v>
      </c>
      <c r="C1688" s="267">
        <v>130.26923008544674</v>
      </c>
    </row>
    <row r="1689" spans="2:3" x14ac:dyDescent="0.45">
      <c r="B1689" s="266">
        <v>1624</v>
      </c>
      <c r="C1689" s="267">
        <v>74.24611152795525</v>
      </c>
    </row>
    <row r="1690" spans="2:3" x14ac:dyDescent="0.45">
      <c r="B1690" s="266">
        <v>1625</v>
      </c>
      <c r="C1690" s="267">
        <v>160.27224341109741</v>
      </c>
    </row>
    <row r="1691" spans="2:3" x14ac:dyDescent="0.45">
      <c r="B1691" s="266">
        <v>1626</v>
      </c>
      <c r="C1691" s="267">
        <v>192.14871949313093</v>
      </c>
    </row>
    <row r="1692" spans="2:3" x14ac:dyDescent="0.45">
      <c r="B1692" s="266">
        <v>1627</v>
      </c>
      <c r="C1692" s="267">
        <v>125.42155468529512</v>
      </c>
    </row>
    <row r="1693" spans="2:3" x14ac:dyDescent="0.45">
      <c r="B1693" s="266">
        <v>1628</v>
      </c>
      <c r="C1693" s="267">
        <v>114.06076659093762</v>
      </c>
    </row>
    <row r="1694" spans="2:3" x14ac:dyDescent="0.45">
      <c r="B1694" s="266">
        <v>1629</v>
      </c>
      <c r="C1694" s="267">
        <v>146.52811882502914</v>
      </c>
    </row>
    <row r="1695" spans="2:3" x14ac:dyDescent="0.45">
      <c r="B1695" s="266">
        <v>1630</v>
      </c>
      <c r="C1695" s="267">
        <v>140.14615414209857</v>
      </c>
    </row>
    <row r="1696" spans="2:3" x14ac:dyDescent="0.45">
      <c r="B1696" s="266">
        <v>1631</v>
      </c>
      <c r="C1696" s="267">
        <v>157.82898228998022</v>
      </c>
    </row>
    <row r="1697" spans="2:3" x14ac:dyDescent="0.45">
      <c r="B1697" s="266">
        <v>1632</v>
      </c>
      <c r="C1697" s="267">
        <v>169.48721158978964</v>
      </c>
    </row>
    <row r="1698" spans="2:3" x14ac:dyDescent="0.45">
      <c r="B1698" s="266">
        <v>1633</v>
      </c>
      <c r="C1698" s="267">
        <v>161.88376339278639</v>
      </c>
    </row>
    <row r="1699" spans="2:3" x14ac:dyDescent="0.45">
      <c r="B1699" s="266">
        <v>1634</v>
      </c>
      <c r="C1699" s="267">
        <v>76.000457590377394</v>
      </c>
    </row>
    <row r="1700" spans="2:3" x14ac:dyDescent="0.45">
      <c r="B1700" s="266">
        <v>1635</v>
      </c>
      <c r="C1700" s="267">
        <v>79.303825774002405</v>
      </c>
    </row>
    <row r="1701" spans="2:3" x14ac:dyDescent="0.45">
      <c r="B1701" s="266">
        <v>1636</v>
      </c>
      <c r="C1701" s="267">
        <v>89.986628515497685</v>
      </c>
    </row>
    <row r="1702" spans="2:3" x14ac:dyDescent="0.45">
      <c r="B1702" s="266">
        <v>1637</v>
      </c>
      <c r="C1702" s="267">
        <v>124.42545405331431</v>
      </c>
    </row>
    <row r="1703" spans="2:3" x14ac:dyDescent="0.45">
      <c r="B1703" s="266">
        <v>1638</v>
      </c>
      <c r="C1703" s="267">
        <v>139.97480423830186</v>
      </c>
    </row>
    <row r="1704" spans="2:3" x14ac:dyDescent="0.45">
      <c r="B1704" s="266">
        <v>1639</v>
      </c>
      <c r="C1704" s="267">
        <v>76.740250604577554</v>
      </c>
    </row>
    <row r="1705" spans="2:3" x14ac:dyDescent="0.45">
      <c r="B1705" s="266">
        <v>1640</v>
      </c>
      <c r="C1705" s="267">
        <v>121.96891345813314</v>
      </c>
    </row>
    <row r="1706" spans="2:3" x14ac:dyDescent="0.45">
      <c r="B1706" s="266">
        <v>1641</v>
      </c>
      <c r="C1706" s="267">
        <v>113.42440141663027</v>
      </c>
    </row>
    <row r="1707" spans="2:3" x14ac:dyDescent="0.45">
      <c r="B1707" s="266">
        <v>1642</v>
      </c>
      <c r="C1707" s="267">
        <v>143.75366500663606</v>
      </c>
    </row>
    <row r="1708" spans="2:3" x14ac:dyDescent="0.45">
      <c r="B1708" s="266">
        <v>1643</v>
      </c>
      <c r="C1708" s="267">
        <v>100.48405232354966</v>
      </c>
    </row>
    <row r="1709" spans="2:3" x14ac:dyDescent="0.45">
      <c r="B1709" s="266">
        <v>1644</v>
      </c>
      <c r="C1709" s="267">
        <v>110.24543317243891</v>
      </c>
    </row>
    <row r="1710" spans="2:3" x14ac:dyDescent="0.45">
      <c r="B1710" s="266">
        <v>1645</v>
      </c>
      <c r="C1710" s="267">
        <v>145.76007574575547</v>
      </c>
    </row>
    <row r="1711" spans="2:3" x14ac:dyDescent="0.45">
      <c r="B1711" s="266">
        <v>1646</v>
      </c>
      <c r="C1711" s="267">
        <v>110.23446476756303</v>
      </c>
    </row>
    <row r="1712" spans="2:3" x14ac:dyDescent="0.45">
      <c r="B1712" s="266">
        <v>1647</v>
      </c>
      <c r="C1712" s="267">
        <v>84.872052584260317</v>
      </c>
    </row>
    <row r="1713" spans="2:3" x14ac:dyDescent="0.45">
      <c r="B1713" s="266">
        <v>1648</v>
      </c>
      <c r="C1713" s="267">
        <v>120.28120930286774</v>
      </c>
    </row>
    <row r="1714" spans="2:3" x14ac:dyDescent="0.45">
      <c r="B1714" s="266">
        <v>1649</v>
      </c>
      <c r="C1714" s="267">
        <v>133.59359620377182</v>
      </c>
    </row>
    <row r="1715" spans="2:3" x14ac:dyDescent="0.45">
      <c r="B1715" s="266">
        <v>1650</v>
      </c>
      <c r="C1715" s="267">
        <v>227.65908111802219</v>
      </c>
    </row>
    <row r="1716" spans="2:3" x14ac:dyDescent="0.45">
      <c r="B1716" s="266">
        <v>1651</v>
      </c>
      <c r="C1716" s="267">
        <v>101.49406186634155</v>
      </c>
    </row>
    <row r="1717" spans="2:3" x14ac:dyDescent="0.45">
      <c r="B1717" s="266">
        <v>1652</v>
      </c>
      <c r="C1717" s="267">
        <v>105.98207033303704</v>
      </c>
    </row>
    <row r="1718" spans="2:3" x14ac:dyDescent="0.45">
      <c r="B1718" s="266">
        <v>1653</v>
      </c>
      <c r="C1718" s="267">
        <v>132.96995781780362</v>
      </c>
    </row>
    <row r="1719" spans="2:3" x14ac:dyDescent="0.45">
      <c r="B1719" s="266">
        <v>1654</v>
      </c>
      <c r="C1719" s="267">
        <v>93.53310003536987</v>
      </c>
    </row>
    <row r="1720" spans="2:3" x14ac:dyDescent="0.45">
      <c r="B1720" s="266">
        <v>1655</v>
      </c>
      <c r="C1720" s="267">
        <v>88.155929217825843</v>
      </c>
    </row>
    <row r="1721" spans="2:3" x14ac:dyDescent="0.45">
      <c r="B1721" s="266">
        <v>1656</v>
      </c>
      <c r="C1721" s="267">
        <v>180.32992502936014</v>
      </c>
    </row>
    <row r="1722" spans="2:3" x14ac:dyDescent="0.45">
      <c r="B1722" s="266">
        <v>1657</v>
      </c>
      <c r="C1722" s="267">
        <v>98.029180299476991</v>
      </c>
    </row>
    <row r="1723" spans="2:3" x14ac:dyDescent="0.45">
      <c r="B1723" s="266">
        <v>1658</v>
      </c>
      <c r="C1723" s="267">
        <v>163.0209782272571</v>
      </c>
    </row>
    <row r="1724" spans="2:3" x14ac:dyDescent="0.45">
      <c r="B1724" s="266">
        <v>1659</v>
      </c>
      <c r="C1724" s="267">
        <v>209.58864669391488</v>
      </c>
    </row>
    <row r="1725" spans="2:3" x14ac:dyDescent="0.45">
      <c r="B1725" s="266">
        <v>1660</v>
      </c>
      <c r="C1725" s="267">
        <v>74.198560931638099</v>
      </c>
    </row>
    <row r="1726" spans="2:3" x14ac:dyDescent="0.45">
      <c r="B1726" s="266">
        <v>1661</v>
      </c>
      <c r="C1726" s="267">
        <v>127.78155270154983</v>
      </c>
    </row>
    <row r="1727" spans="2:3" x14ac:dyDescent="0.45">
      <c r="B1727" s="266">
        <v>1662</v>
      </c>
      <c r="C1727" s="267">
        <v>157.55502736166522</v>
      </c>
    </row>
    <row r="1728" spans="2:3" x14ac:dyDescent="0.45">
      <c r="B1728" s="266">
        <v>1663</v>
      </c>
      <c r="C1728" s="267">
        <v>77.004369705003498</v>
      </c>
    </row>
    <row r="1729" spans="2:3" x14ac:dyDescent="0.45">
      <c r="B1729" s="266">
        <v>1664</v>
      </c>
      <c r="C1729" s="267">
        <v>131.49029947154636</v>
      </c>
    </row>
    <row r="1730" spans="2:3" x14ac:dyDescent="0.45">
      <c r="B1730" s="266">
        <v>1665</v>
      </c>
      <c r="C1730" s="267">
        <v>132.14628314523537</v>
      </c>
    </row>
    <row r="1731" spans="2:3" x14ac:dyDescent="0.45">
      <c r="B1731" s="266">
        <v>1666</v>
      </c>
      <c r="C1731" s="267">
        <v>89.658728268189222</v>
      </c>
    </row>
    <row r="1732" spans="2:3" x14ac:dyDescent="0.45">
      <c r="B1732" s="266">
        <v>1667</v>
      </c>
      <c r="C1732" s="267">
        <v>122.29593967692105</v>
      </c>
    </row>
    <row r="1733" spans="2:3" x14ac:dyDescent="0.45">
      <c r="B1733" s="266">
        <v>1668</v>
      </c>
      <c r="C1733" s="267">
        <v>83.814994987578132</v>
      </c>
    </row>
    <row r="1734" spans="2:3" x14ac:dyDescent="0.45">
      <c r="B1734" s="266">
        <v>1669</v>
      </c>
      <c r="C1734" s="267">
        <v>133.36841995693663</v>
      </c>
    </row>
    <row r="1735" spans="2:3" x14ac:dyDescent="0.45">
      <c r="B1735" s="266">
        <v>1670</v>
      </c>
      <c r="C1735" s="267">
        <v>117.43858158524483</v>
      </c>
    </row>
    <row r="1736" spans="2:3" x14ac:dyDescent="0.45">
      <c r="B1736" s="266">
        <v>1671</v>
      </c>
      <c r="C1736" s="267">
        <v>145.38087215379426</v>
      </c>
    </row>
    <row r="1737" spans="2:3" x14ac:dyDescent="0.45">
      <c r="B1737" s="266">
        <v>1672</v>
      </c>
      <c r="C1737" s="267">
        <v>106.06177156247998</v>
      </c>
    </row>
    <row r="1738" spans="2:3" x14ac:dyDescent="0.45">
      <c r="B1738" s="266">
        <v>1673</v>
      </c>
      <c r="C1738" s="267">
        <v>138.8867667547334</v>
      </c>
    </row>
    <row r="1739" spans="2:3" x14ac:dyDescent="0.45">
      <c r="B1739" s="266">
        <v>1674</v>
      </c>
      <c r="C1739" s="267">
        <v>94.942683924421999</v>
      </c>
    </row>
    <row r="1740" spans="2:3" x14ac:dyDescent="0.45">
      <c r="B1740" s="266">
        <v>1675</v>
      </c>
      <c r="C1740" s="267">
        <v>82.146874225506537</v>
      </c>
    </row>
    <row r="1741" spans="2:3" x14ac:dyDescent="0.45">
      <c r="B1741" s="266">
        <v>1676</v>
      </c>
      <c r="C1741" s="267">
        <v>127.50424216360352</v>
      </c>
    </row>
    <row r="1742" spans="2:3" x14ac:dyDescent="0.45">
      <c r="B1742" s="266">
        <v>1677</v>
      </c>
      <c r="C1742" s="267">
        <v>105.89729054780061</v>
      </c>
    </row>
    <row r="1743" spans="2:3" x14ac:dyDescent="0.45">
      <c r="B1743" s="266">
        <v>1678</v>
      </c>
      <c r="C1743" s="267">
        <v>172.65694730399807</v>
      </c>
    </row>
    <row r="1744" spans="2:3" x14ac:dyDescent="0.45">
      <c r="B1744" s="266">
        <v>1679</v>
      </c>
      <c r="C1744" s="267">
        <v>90.270607170365523</v>
      </c>
    </row>
    <row r="1745" spans="2:3" x14ac:dyDescent="0.45">
      <c r="B1745" s="266">
        <v>1680</v>
      </c>
      <c r="C1745" s="267">
        <v>124.47039893308937</v>
      </c>
    </row>
    <row r="1746" spans="2:3" x14ac:dyDescent="0.45">
      <c r="B1746" s="266">
        <v>1681</v>
      </c>
      <c r="C1746" s="267">
        <v>109.91990186826837</v>
      </c>
    </row>
    <row r="1747" spans="2:3" x14ac:dyDescent="0.45">
      <c r="B1747" s="266">
        <v>1682</v>
      </c>
      <c r="C1747" s="267">
        <v>78.629632440937769</v>
      </c>
    </row>
    <row r="1748" spans="2:3" x14ac:dyDescent="0.45">
      <c r="B1748" s="266">
        <v>1683</v>
      </c>
      <c r="C1748" s="267">
        <v>83.497075513032669</v>
      </c>
    </row>
    <row r="1749" spans="2:3" x14ac:dyDescent="0.45">
      <c r="B1749" s="266">
        <v>1684</v>
      </c>
      <c r="C1749" s="267">
        <v>180.46962191402949</v>
      </c>
    </row>
    <row r="1750" spans="2:3" x14ac:dyDescent="0.45">
      <c r="B1750" s="266">
        <v>1685</v>
      </c>
      <c r="C1750" s="267">
        <v>190.65929784053284</v>
      </c>
    </row>
    <row r="1751" spans="2:3" x14ac:dyDescent="0.45">
      <c r="B1751" s="266">
        <v>1686</v>
      </c>
      <c r="C1751" s="267">
        <v>156.6668208010864</v>
      </c>
    </row>
    <row r="1752" spans="2:3" x14ac:dyDescent="0.45">
      <c r="B1752" s="266">
        <v>1687</v>
      </c>
      <c r="C1752" s="267">
        <v>81.20698039259733</v>
      </c>
    </row>
    <row r="1753" spans="2:3" x14ac:dyDescent="0.45">
      <c r="B1753" s="266">
        <v>1688</v>
      </c>
      <c r="C1753" s="267">
        <v>148.46933897741269</v>
      </c>
    </row>
    <row r="1754" spans="2:3" x14ac:dyDescent="0.45">
      <c r="B1754" s="266">
        <v>1689</v>
      </c>
      <c r="C1754" s="267">
        <v>88.664847320259483</v>
      </c>
    </row>
    <row r="1755" spans="2:3" x14ac:dyDescent="0.45">
      <c r="B1755" s="266">
        <v>1690</v>
      </c>
      <c r="C1755" s="267">
        <v>126.24054964631065</v>
      </c>
    </row>
    <row r="1756" spans="2:3" x14ac:dyDescent="0.45">
      <c r="B1756" s="266">
        <v>1691</v>
      </c>
      <c r="C1756" s="267">
        <v>110.98986567761683</v>
      </c>
    </row>
    <row r="1757" spans="2:3" x14ac:dyDescent="0.45">
      <c r="B1757" s="266">
        <v>1692</v>
      </c>
      <c r="C1757" s="267">
        <v>185.33248436440994</v>
      </c>
    </row>
    <row r="1758" spans="2:3" x14ac:dyDescent="0.45">
      <c r="B1758" s="266">
        <v>1693</v>
      </c>
      <c r="C1758" s="267">
        <v>102.69519046097558</v>
      </c>
    </row>
    <row r="1759" spans="2:3" x14ac:dyDescent="0.45">
      <c r="B1759" s="266">
        <v>1694</v>
      </c>
      <c r="C1759" s="267">
        <v>143.06995973266996</v>
      </c>
    </row>
    <row r="1760" spans="2:3" x14ac:dyDescent="0.45">
      <c r="B1760" s="266">
        <v>1695</v>
      </c>
      <c r="C1760" s="267">
        <v>146.53356486841946</v>
      </c>
    </row>
    <row r="1761" spans="2:3" x14ac:dyDescent="0.45">
      <c r="B1761" s="266">
        <v>1696</v>
      </c>
      <c r="C1761" s="267">
        <v>97.393244031720215</v>
      </c>
    </row>
    <row r="1762" spans="2:3" x14ac:dyDescent="0.45">
      <c r="B1762" s="266">
        <v>1697</v>
      </c>
      <c r="C1762" s="267">
        <v>179.78775677273362</v>
      </c>
    </row>
    <row r="1763" spans="2:3" x14ac:dyDescent="0.45">
      <c r="B1763" s="266">
        <v>1698</v>
      </c>
      <c r="C1763" s="267">
        <v>171.37933517726407</v>
      </c>
    </row>
    <row r="1764" spans="2:3" x14ac:dyDescent="0.45">
      <c r="B1764" s="266">
        <v>1699</v>
      </c>
      <c r="C1764" s="267">
        <v>154.94298826258779</v>
      </c>
    </row>
    <row r="1765" spans="2:3" x14ac:dyDescent="0.45">
      <c r="B1765" s="266">
        <v>1700</v>
      </c>
      <c r="C1765" s="267">
        <v>195.15308332127239</v>
      </c>
    </row>
    <row r="1766" spans="2:3" x14ac:dyDescent="0.45">
      <c r="B1766" s="266">
        <v>1701</v>
      </c>
      <c r="C1766" s="267">
        <v>102.4859703733174</v>
      </c>
    </row>
    <row r="1767" spans="2:3" x14ac:dyDescent="0.45">
      <c r="B1767" s="266">
        <v>1702</v>
      </c>
      <c r="C1767" s="267">
        <v>124.33376016564473</v>
      </c>
    </row>
    <row r="1768" spans="2:3" x14ac:dyDescent="0.45">
      <c r="B1768" s="266">
        <v>1703</v>
      </c>
      <c r="C1768" s="267">
        <v>151.99887993545667</v>
      </c>
    </row>
    <row r="1769" spans="2:3" x14ac:dyDescent="0.45">
      <c r="B1769" s="266">
        <v>1704</v>
      </c>
      <c r="C1769" s="267">
        <v>71.682119274280637</v>
      </c>
    </row>
    <row r="1770" spans="2:3" x14ac:dyDescent="0.45">
      <c r="B1770" s="266">
        <v>1705</v>
      </c>
      <c r="C1770" s="267">
        <v>164.42243260239158</v>
      </c>
    </row>
    <row r="1771" spans="2:3" x14ac:dyDescent="0.45">
      <c r="B1771" s="266">
        <v>1706</v>
      </c>
      <c r="C1771" s="267">
        <v>136.90617009350962</v>
      </c>
    </row>
    <row r="1772" spans="2:3" x14ac:dyDescent="0.45">
      <c r="B1772" s="266">
        <v>1707</v>
      </c>
      <c r="C1772" s="267">
        <v>112.39670872174716</v>
      </c>
    </row>
    <row r="1773" spans="2:3" x14ac:dyDescent="0.45">
      <c r="B1773" s="266">
        <v>1708</v>
      </c>
      <c r="C1773" s="267">
        <v>112.41728685850423</v>
      </c>
    </row>
    <row r="1774" spans="2:3" x14ac:dyDescent="0.45">
      <c r="B1774" s="266">
        <v>1709</v>
      </c>
      <c r="C1774" s="267">
        <v>156.2727453098677</v>
      </c>
    </row>
    <row r="1775" spans="2:3" x14ac:dyDescent="0.45">
      <c r="B1775" s="266">
        <v>1710</v>
      </c>
      <c r="C1775" s="267">
        <v>189.91271162789178</v>
      </c>
    </row>
    <row r="1776" spans="2:3" x14ac:dyDescent="0.45">
      <c r="B1776" s="266">
        <v>1711</v>
      </c>
      <c r="C1776" s="267">
        <v>90.948429603174986</v>
      </c>
    </row>
    <row r="1777" spans="2:3" x14ac:dyDescent="0.45">
      <c r="B1777" s="266">
        <v>1712</v>
      </c>
      <c r="C1777" s="267">
        <v>88.80944688215466</v>
      </c>
    </row>
    <row r="1778" spans="2:3" x14ac:dyDescent="0.45">
      <c r="B1778" s="266">
        <v>1713</v>
      </c>
      <c r="C1778" s="267">
        <v>152.69798714137141</v>
      </c>
    </row>
    <row r="1779" spans="2:3" x14ac:dyDescent="0.45">
      <c r="B1779" s="266">
        <v>1714</v>
      </c>
      <c r="C1779" s="267">
        <v>86.244193774156685</v>
      </c>
    </row>
    <row r="1780" spans="2:3" x14ac:dyDescent="0.45">
      <c r="B1780" s="266">
        <v>1715</v>
      </c>
      <c r="C1780" s="267">
        <v>127.42766050822277</v>
      </c>
    </row>
    <row r="1781" spans="2:3" x14ac:dyDescent="0.45">
      <c r="B1781" s="266">
        <v>1716</v>
      </c>
      <c r="C1781" s="267">
        <v>100.28778212182623</v>
      </c>
    </row>
    <row r="1782" spans="2:3" x14ac:dyDescent="0.45">
      <c r="B1782" s="266">
        <v>1717</v>
      </c>
      <c r="C1782" s="267">
        <v>138.34277835194624</v>
      </c>
    </row>
    <row r="1783" spans="2:3" x14ac:dyDescent="0.45">
      <c r="B1783" s="266">
        <v>1718</v>
      </c>
      <c r="C1783" s="267">
        <v>85.261283854705354</v>
      </c>
    </row>
    <row r="1784" spans="2:3" x14ac:dyDescent="0.45">
      <c r="B1784" s="266">
        <v>1719</v>
      </c>
      <c r="C1784" s="267">
        <v>111.35253499719622</v>
      </c>
    </row>
    <row r="1785" spans="2:3" x14ac:dyDescent="0.45">
      <c r="B1785" s="266">
        <v>1720</v>
      </c>
      <c r="C1785" s="267">
        <v>68.5250606521073</v>
      </c>
    </row>
    <row r="1786" spans="2:3" x14ac:dyDescent="0.45">
      <c r="B1786" s="266">
        <v>1721</v>
      </c>
      <c r="C1786" s="267">
        <v>136.55979631078395</v>
      </c>
    </row>
    <row r="1787" spans="2:3" x14ac:dyDescent="0.45">
      <c r="B1787" s="266">
        <v>1722</v>
      </c>
      <c r="C1787" s="267">
        <v>192.0158337898728</v>
      </c>
    </row>
    <row r="1788" spans="2:3" x14ac:dyDescent="0.45">
      <c r="B1788" s="266">
        <v>1723</v>
      </c>
      <c r="C1788" s="267">
        <v>150.931158954458</v>
      </c>
    </row>
    <row r="1789" spans="2:3" x14ac:dyDescent="0.45">
      <c r="B1789" s="266">
        <v>1724</v>
      </c>
      <c r="C1789" s="267">
        <v>113.04750210743009</v>
      </c>
    </row>
    <row r="1790" spans="2:3" x14ac:dyDescent="0.45">
      <c r="B1790" s="266">
        <v>1725</v>
      </c>
      <c r="C1790" s="267">
        <v>122.35020479353913</v>
      </c>
    </row>
    <row r="1791" spans="2:3" x14ac:dyDescent="0.45">
      <c r="B1791" s="266">
        <v>1726</v>
      </c>
      <c r="C1791" s="267">
        <v>152.35073558730187</v>
      </c>
    </row>
    <row r="1792" spans="2:3" x14ac:dyDescent="0.45">
      <c r="B1792" s="266">
        <v>1727</v>
      </c>
      <c r="C1792" s="267">
        <v>151.68327347624668</v>
      </c>
    </row>
    <row r="1793" spans="2:3" x14ac:dyDescent="0.45">
      <c r="B1793" s="266">
        <v>1728</v>
      </c>
      <c r="C1793" s="267">
        <v>95.534644274893679</v>
      </c>
    </row>
    <row r="1794" spans="2:3" x14ac:dyDescent="0.45">
      <c r="B1794" s="266">
        <v>1729</v>
      </c>
      <c r="C1794" s="267">
        <v>78.089190973479745</v>
      </c>
    </row>
    <row r="1795" spans="2:3" x14ac:dyDescent="0.45">
      <c r="B1795" s="266">
        <v>1730</v>
      </c>
      <c r="C1795" s="267">
        <v>131.45550233993748</v>
      </c>
    </row>
    <row r="1796" spans="2:3" x14ac:dyDescent="0.45">
      <c r="B1796" s="266">
        <v>1731</v>
      </c>
      <c r="C1796" s="267">
        <v>112.80594196244277</v>
      </c>
    </row>
    <row r="1797" spans="2:3" x14ac:dyDescent="0.45">
      <c r="B1797" s="266">
        <v>1732</v>
      </c>
      <c r="C1797" s="267">
        <v>122.57812587632382</v>
      </c>
    </row>
    <row r="1798" spans="2:3" x14ac:dyDescent="0.45">
      <c r="B1798" s="266">
        <v>1733</v>
      </c>
      <c r="C1798" s="267">
        <v>103.91075505387204</v>
      </c>
    </row>
    <row r="1799" spans="2:3" x14ac:dyDescent="0.45">
      <c r="B1799" s="266">
        <v>1734</v>
      </c>
      <c r="C1799" s="267">
        <v>129.78792592534967</v>
      </c>
    </row>
    <row r="1800" spans="2:3" x14ac:dyDescent="0.45">
      <c r="B1800" s="266">
        <v>1735</v>
      </c>
      <c r="C1800" s="267">
        <v>157.01063985026724</v>
      </c>
    </row>
    <row r="1801" spans="2:3" x14ac:dyDescent="0.45">
      <c r="B1801" s="266">
        <v>1736</v>
      </c>
      <c r="C1801" s="267">
        <v>147.33015412956397</v>
      </c>
    </row>
    <row r="1802" spans="2:3" x14ac:dyDescent="0.45">
      <c r="B1802" s="266">
        <v>1737</v>
      </c>
      <c r="C1802" s="267">
        <v>117.22295746261813</v>
      </c>
    </row>
    <row r="1803" spans="2:3" x14ac:dyDescent="0.45">
      <c r="B1803" s="266">
        <v>1738</v>
      </c>
      <c r="C1803" s="267">
        <v>151.874022096609</v>
      </c>
    </row>
    <row r="1804" spans="2:3" x14ac:dyDescent="0.45">
      <c r="B1804" s="266">
        <v>1739</v>
      </c>
      <c r="C1804" s="267">
        <v>157.07471592325913</v>
      </c>
    </row>
    <row r="1805" spans="2:3" x14ac:dyDescent="0.45">
      <c r="B1805" s="266">
        <v>1740</v>
      </c>
      <c r="C1805" s="267">
        <v>109.76147383363784</v>
      </c>
    </row>
    <row r="1806" spans="2:3" x14ac:dyDescent="0.45">
      <c r="B1806" s="266">
        <v>1741</v>
      </c>
      <c r="C1806" s="267">
        <v>107.73352449623215</v>
      </c>
    </row>
    <row r="1807" spans="2:3" x14ac:dyDescent="0.45">
      <c r="B1807" s="266">
        <v>1742</v>
      </c>
      <c r="C1807" s="267">
        <v>156.32777386969769</v>
      </c>
    </row>
    <row r="1808" spans="2:3" x14ac:dyDescent="0.45">
      <c r="B1808" s="266">
        <v>1743</v>
      </c>
      <c r="C1808" s="267">
        <v>123.08700736362206</v>
      </c>
    </row>
    <row r="1809" spans="2:3" x14ac:dyDescent="0.45">
      <c r="B1809" s="266">
        <v>1744</v>
      </c>
      <c r="C1809" s="267">
        <v>108.96968787330535</v>
      </c>
    </row>
    <row r="1810" spans="2:3" x14ac:dyDescent="0.45">
      <c r="B1810" s="266">
        <v>1745</v>
      </c>
      <c r="C1810" s="267">
        <v>161.4291594277438</v>
      </c>
    </row>
    <row r="1811" spans="2:3" x14ac:dyDescent="0.45">
      <c r="B1811" s="266">
        <v>1746</v>
      </c>
      <c r="C1811" s="267">
        <v>129.80596691159892</v>
      </c>
    </row>
    <row r="1812" spans="2:3" x14ac:dyDescent="0.45">
      <c r="B1812" s="266">
        <v>1747</v>
      </c>
      <c r="C1812" s="267">
        <v>112.08075794818529</v>
      </c>
    </row>
    <row r="1813" spans="2:3" x14ac:dyDescent="0.45">
      <c r="B1813" s="266">
        <v>1748</v>
      </c>
      <c r="C1813" s="267">
        <v>111.56731611675647</v>
      </c>
    </row>
    <row r="1814" spans="2:3" x14ac:dyDescent="0.45">
      <c r="B1814" s="266">
        <v>1749</v>
      </c>
      <c r="C1814" s="267">
        <v>163.874290080788</v>
      </c>
    </row>
    <row r="1815" spans="2:3" x14ac:dyDescent="0.45">
      <c r="B1815" s="266">
        <v>1750</v>
      </c>
      <c r="C1815" s="267">
        <v>83.916510614516042</v>
      </c>
    </row>
    <row r="1816" spans="2:3" x14ac:dyDescent="0.45">
      <c r="B1816" s="266">
        <v>1751</v>
      </c>
      <c r="C1816" s="267">
        <v>167.16391034683591</v>
      </c>
    </row>
    <row r="1817" spans="2:3" x14ac:dyDescent="0.45">
      <c r="B1817" s="266">
        <v>1752</v>
      </c>
      <c r="C1817" s="267">
        <v>103.01703427635381</v>
      </c>
    </row>
    <row r="1818" spans="2:3" x14ac:dyDescent="0.45">
      <c r="B1818" s="266">
        <v>1753</v>
      </c>
      <c r="C1818" s="267">
        <v>189.49538387806314</v>
      </c>
    </row>
    <row r="1819" spans="2:3" x14ac:dyDescent="0.45">
      <c r="B1819" s="266">
        <v>1754</v>
      </c>
      <c r="C1819" s="267">
        <v>132.4895239708024</v>
      </c>
    </row>
    <row r="1820" spans="2:3" x14ac:dyDescent="0.45">
      <c r="B1820" s="266">
        <v>1755</v>
      </c>
      <c r="C1820" s="267">
        <v>92.360547394414596</v>
      </c>
    </row>
    <row r="1821" spans="2:3" x14ac:dyDescent="0.45">
      <c r="B1821" s="266">
        <v>1756</v>
      </c>
      <c r="C1821" s="267">
        <v>157.70760584997726</v>
      </c>
    </row>
    <row r="1822" spans="2:3" x14ac:dyDescent="0.45">
      <c r="B1822" s="266">
        <v>1757</v>
      </c>
      <c r="C1822" s="267">
        <v>120.79930186267123</v>
      </c>
    </row>
    <row r="1823" spans="2:3" x14ac:dyDescent="0.45">
      <c r="B1823" s="266">
        <v>1758</v>
      </c>
      <c r="C1823" s="267">
        <v>121.14601934283975</v>
      </c>
    </row>
    <row r="1824" spans="2:3" x14ac:dyDescent="0.45">
      <c r="B1824" s="266">
        <v>1759</v>
      </c>
      <c r="C1824" s="267">
        <v>151.08712659682379</v>
      </c>
    </row>
    <row r="1825" spans="2:3" x14ac:dyDescent="0.45">
      <c r="B1825" s="266">
        <v>1760</v>
      </c>
      <c r="C1825" s="267">
        <v>157.91686734671327</v>
      </c>
    </row>
    <row r="1826" spans="2:3" x14ac:dyDescent="0.45">
      <c r="B1826" s="266">
        <v>1761</v>
      </c>
      <c r="C1826" s="267">
        <v>169.33409934989157</v>
      </c>
    </row>
    <row r="1827" spans="2:3" x14ac:dyDescent="0.45">
      <c r="B1827" s="266">
        <v>1762</v>
      </c>
      <c r="C1827" s="267">
        <v>119.95921449679244</v>
      </c>
    </row>
    <row r="1828" spans="2:3" x14ac:dyDescent="0.45">
      <c r="B1828" s="266">
        <v>1763</v>
      </c>
      <c r="C1828" s="267">
        <v>129.85355482423304</v>
      </c>
    </row>
    <row r="1829" spans="2:3" x14ac:dyDescent="0.45">
      <c r="B1829" s="266">
        <v>1764</v>
      </c>
      <c r="C1829" s="267">
        <v>107.28326850208303</v>
      </c>
    </row>
    <row r="1830" spans="2:3" x14ac:dyDescent="0.45">
      <c r="B1830" s="266">
        <v>1765</v>
      </c>
      <c r="C1830" s="267">
        <v>127.70302670639819</v>
      </c>
    </row>
    <row r="1831" spans="2:3" x14ac:dyDescent="0.45">
      <c r="B1831" s="266">
        <v>1766</v>
      </c>
      <c r="C1831" s="267">
        <v>152.47710698786159</v>
      </c>
    </row>
    <row r="1832" spans="2:3" x14ac:dyDescent="0.45">
      <c r="B1832" s="266">
        <v>1767</v>
      </c>
      <c r="C1832" s="267">
        <v>145.13948466019792</v>
      </c>
    </row>
    <row r="1833" spans="2:3" x14ac:dyDescent="0.45">
      <c r="B1833" s="266">
        <v>1768</v>
      </c>
      <c r="C1833" s="267">
        <v>98.110776527643452</v>
      </c>
    </row>
    <row r="1834" spans="2:3" x14ac:dyDescent="0.45">
      <c r="B1834" s="266">
        <v>1769</v>
      </c>
      <c r="C1834" s="267">
        <v>165.02199085726252</v>
      </c>
    </row>
    <row r="1835" spans="2:3" x14ac:dyDescent="0.45">
      <c r="B1835" s="266">
        <v>1770</v>
      </c>
      <c r="C1835" s="267">
        <v>146.16532946960928</v>
      </c>
    </row>
    <row r="1836" spans="2:3" x14ac:dyDescent="0.45">
      <c r="B1836" s="266">
        <v>1771</v>
      </c>
      <c r="C1836" s="267">
        <v>75.602945136678684</v>
      </c>
    </row>
    <row r="1837" spans="2:3" x14ac:dyDescent="0.45">
      <c r="B1837" s="266">
        <v>1772</v>
      </c>
      <c r="C1837" s="267">
        <v>113.50123530724332</v>
      </c>
    </row>
    <row r="1838" spans="2:3" x14ac:dyDescent="0.45">
      <c r="B1838" s="266">
        <v>1773</v>
      </c>
      <c r="C1838" s="267">
        <v>132.13747371153903</v>
      </c>
    </row>
    <row r="1839" spans="2:3" x14ac:dyDescent="0.45">
      <c r="B1839" s="266">
        <v>1774</v>
      </c>
      <c r="C1839" s="267">
        <v>104.43765175779305</v>
      </c>
    </row>
    <row r="1840" spans="2:3" x14ac:dyDescent="0.45">
      <c r="B1840" s="266">
        <v>1775</v>
      </c>
      <c r="C1840" s="267">
        <v>138.76077843823515</v>
      </c>
    </row>
    <row r="1841" spans="2:3" x14ac:dyDescent="0.45">
      <c r="B1841" s="266">
        <v>1776</v>
      </c>
      <c r="C1841" s="267">
        <v>126.50289373279398</v>
      </c>
    </row>
    <row r="1842" spans="2:3" x14ac:dyDescent="0.45">
      <c r="B1842" s="266">
        <v>1777</v>
      </c>
      <c r="C1842" s="267">
        <v>97.482400258107404</v>
      </c>
    </row>
    <row r="1843" spans="2:3" x14ac:dyDescent="0.45">
      <c r="B1843" s="266">
        <v>1778</v>
      </c>
      <c r="C1843" s="267">
        <v>155.63363411690824</v>
      </c>
    </row>
    <row r="1844" spans="2:3" x14ac:dyDescent="0.45">
      <c r="B1844" s="266">
        <v>1779</v>
      </c>
      <c r="C1844" s="267">
        <v>77.739978050691178</v>
      </c>
    </row>
    <row r="1845" spans="2:3" x14ac:dyDescent="0.45">
      <c r="B1845" s="266">
        <v>1780</v>
      </c>
      <c r="C1845" s="267">
        <v>99.676925992029581</v>
      </c>
    </row>
    <row r="1846" spans="2:3" x14ac:dyDescent="0.45">
      <c r="B1846" s="266">
        <v>1781</v>
      </c>
      <c r="C1846" s="267">
        <v>144.41737844943515</v>
      </c>
    </row>
    <row r="1847" spans="2:3" x14ac:dyDescent="0.45">
      <c r="B1847" s="266">
        <v>1782</v>
      </c>
      <c r="C1847" s="267">
        <v>121.74076909643551</v>
      </c>
    </row>
    <row r="1848" spans="2:3" x14ac:dyDescent="0.45">
      <c r="B1848" s="266">
        <v>1783</v>
      </c>
      <c r="C1848" s="267">
        <v>129.30787222308882</v>
      </c>
    </row>
    <row r="1849" spans="2:3" x14ac:dyDescent="0.45">
      <c r="B1849" s="266">
        <v>1784</v>
      </c>
      <c r="C1849" s="267">
        <v>134.42631358061777</v>
      </c>
    </row>
    <row r="1850" spans="2:3" x14ac:dyDescent="0.45">
      <c r="B1850" s="266">
        <v>1785</v>
      </c>
      <c r="C1850" s="267">
        <v>78.304808588412016</v>
      </c>
    </row>
    <row r="1851" spans="2:3" x14ac:dyDescent="0.45">
      <c r="B1851" s="266">
        <v>1786</v>
      </c>
      <c r="C1851" s="267">
        <v>112.28450679877483</v>
      </c>
    </row>
    <row r="1852" spans="2:3" x14ac:dyDescent="0.45">
      <c r="B1852" s="266">
        <v>1787</v>
      </c>
      <c r="C1852" s="267">
        <v>138.87393005454891</v>
      </c>
    </row>
    <row r="1853" spans="2:3" x14ac:dyDescent="0.45">
      <c r="B1853" s="266">
        <v>1788</v>
      </c>
      <c r="C1853" s="267">
        <v>148.55698859781381</v>
      </c>
    </row>
    <row r="1854" spans="2:3" x14ac:dyDescent="0.45">
      <c r="B1854" s="266">
        <v>1789</v>
      </c>
      <c r="C1854" s="267">
        <v>157.35447203164432</v>
      </c>
    </row>
    <row r="1855" spans="2:3" x14ac:dyDescent="0.45">
      <c r="B1855" s="266">
        <v>1790</v>
      </c>
      <c r="C1855" s="267">
        <v>112.62679484467606</v>
      </c>
    </row>
    <row r="1856" spans="2:3" x14ac:dyDescent="0.45">
      <c r="B1856" s="266">
        <v>1791</v>
      </c>
      <c r="C1856" s="267">
        <v>178.27942794657051</v>
      </c>
    </row>
    <row r="1857" spans="2:3" x14ac:dyDescent="0.45">
      <c r="B1857" s="266">
        <v>1792</v>
      </c>
      <c r="C1857" s="267">
        <v>134.1268569882817</v>
      </c>
    </row>
    <row r="1858" spans="2:3" x14ac:dyDescent="0.45">
      <c r="B1858" s="266">
        <v>1793</v>
      </c>
      <c r="C1858" s="267">
        <v>194.88271361643316</v>
      </c>
    </row>
    <row r="1859" spans="2:3" x14ac:dyDescent="0.45">
      <c r="B1859" s="266">
        <v>1794</v>
      </c>
      <c r="C1859" s="267">
        <v>127.51617549711169</v>
      </c>
    </row>
    <row r="1860" spans="2:3" x14ac:dyDescent="0.45">
      <c r="B1860" s="266">
        <v>1795</v>
      </c>
      <c r="C1860" s="267">
        <v>155.86955675588001</v>
      </c>
    </row>
    <row r="1861" spans="2:3" x14ac:dyDescent="0.45">
      <c r="B1861" s="266">
        <v>1796</v>
      </c>
      <c r="C1861" s="267">
        <v>173.86679984782251</v>
      </c>
    </row>
    <row r="1862" spans="2:3" x14ac:dyDescent="0.45">
      <c r="B1862" s="266">
        <v>1797</v>
      </c>
      <c r="C1862" s="267">
        <v>120.48455682501589</v>
      </c>
    </row>
    <row r="1863" spans="2:3" x14ac:dyDescent="0.45">
      <c r="B1863" s="266">
        <v>1798</v>
      </c>
      <c r="C1863" s="267">
        <v>136.56271734720067</v>
      </c>
    </row>
    <row r="1864" spans="2:3" x14ac:dyDescent="0.45">
      <c r="B1864" s="266">
        <v>1799</v>
      </c>
      <c r="C1864" s="267">
        <v>68.01878430647082</v>
      </c>
    </row>
    <row r="1865" spans="2:3" x14ac:dyDescent="0.45">
      <c r="B1865" s="266">
        <v>1800</v>
      </c>
      <c r="C1865" s="267">
        <v>83.028557658286246</v>
      </c>
    </row>
    <row r="1866" spans="2:3" x14ac:dyDescent="0.45">
      <c r="B1866" s="266">
        <v>1801</v>
      </c>
      <c r="C1866" s="267">
        <v>92.393965629557329</v>
      </c>
    </row>
    <row r="1867" spans="2:3" x14ac:dyDescent="0.45">
      <c r="B1867" s="266">
        <v>1802</v>
      </c>
      <c r="C1867" s="267">
        <v>167.36951573683839</v>
      </c>
    </row>
    <row r="1868" spans="2:3" x14ac:dyDescent="0.45">
      <c r="B1868" s="266">
        <v>1803</v>
      </c>
      <c r="C1868" s="267">
        <v>110.91136958558596</v>
      </c>
    </row>
    <row r="1869" spans="2:3" x14ac:dyDescent="0.45">
      <c r="B1869" s="266">
        <v>1804</v>
      </c>
      <c r="C1869" s="267">
        <v>141.02782597623485</v>
      </c>
    </row>
    <row r="1870" spans="2:3" x14ac:dyDescent="0.45">
      <c r="B1870" s="266">
        <v>1805</v>
      </c>
      <c r="C1870" s="267">
        <v>99.636650320571462</v>
      </c>
    </row>
    <row r="1871" spans="2:3" x14ac:dyDescent="0.45">
      <c r="B1871" s="266">
        <v>1806</v>
      </c>
      <c r="C1871" s="267">
        <v>202.09526126042473</v>
      </c>
    </row>
    <row r="1872" spans="2:3" x14ac:dyDescent="0.45">
      <c r="B1872" s="266">
        <v>1807</v>
      </c>
      <c r="C1872" s="267">
        <v>179.22302845828284</v>
      </c>
    </row>
    <row r="1873" spans="2:3" x14ac:dyDescent="0.45">
      <c r="B1873" s="266">
        <v>1808</v>
      </c>
      <c r="C1873" s="267">
        <v>98.498941544271844</v>
      </c>
    </row>
    <row r="1874" spans="2:3" x14ac:dyDescent="0.45">
      <c r="B1874" s="266">
        <v>1809</v>
      </c>
      <c r="C1874" s="267">
        <v>130.0425217642987</v>
      </c>
    </row>
    <row r="1875" spans="2:3" x14ac:dyDescent="0.45">
      <c r="B1875" s="266">
        <v>1810</v>
      </c>
      <c r="C1875" s="267">
        <v>132.83102082116159</v>
      </c>
    </row>
    <row r="1876" spans="2:3" x14ac:dyDescent="0.45">
      <c r="B1876" s="266">
        <v>1811</v>
      </c>
      <c r="C1876" s="267">
        <v>114.9254404322345</v>
      </c>
    </row>
    <row r="1877" spans="2:3" x14ac:dyDescent="0.45">
      <c r="B1877" s="266">
        <v>1812</v>
      </c>
      <c r="C1877" s="267">
        <v>136.3340505684732</v>
      </c>
    </row>
    <row r="1878" spans="2:3" x14ac:dyDescent="0.45">
      <c r="B1878" s="266">
        <v>1813</v>
      </c>
      <c r="C1878" s="267">
        <v>174.03345506401541</v>
      </c>
    </row>
    <row r="1879" spans="2:3" x14ac:dyDescent="0.45">
      <c r="B1879" s="266">
        <v>1814</v>
      </c>
      <c r="C1879" s="267">
        <v>146.92706506489381</v>
      </c>
    </row>
    <row r="1880" spans="2:3" x14ac:dyDescent="0.45">
      <c r="B1880" s="266">
        <v>1815</v>
      </c>
      <c r="C1880" s="267">
        <v>117.77129291622819</v>
      </c>
    </row>
    <row r="1881" spans="2:3" x14ac:dyDescent="0.45">
      <c r="B1881" s="266">
        <v>1816</v>
      </c>
      <c r="C1881" s="267">
        <v>215.43191569103223</v>
      </c>
    </row>
    <row r="1882" spans="2:3" x14ac:dyDescent="0.45">
      <c r="B1882" s="266">
        <v>1817</v>
      </c>
      <c r="C1882" s="267">
        <v>77.210110250620545</v>
      </c>
    </row>
    <row r="1883" spans="2:3" x14ac:dyDescent="0.45">
      <c r="B1883" s="266">
        <v>1818</v>
      </c>
      <c r="C1883" s="267">
        <v>125.64031730053537</v>
      </c>
    </row>
    <row r="1884" spans="2:3" x14ac:dyDescent="0.45">
      <c r="B1884" s="266">
        <v>1819</v>
      </c>
      <c r="C1884" s="267">
        <v>75.530264592837298</v>
      </c>
    </row>
    <row r="1885" spans="2:3" x14ac:dyDescent="0.45">
      <c r="B1885" s="266">
        <v>1820</v>
      </c>
      <c r="C1885" s="267">
        <v>118.52277158011897</v>
      </c>
    </row>
    <row r="1886" spans="2:3" x14ac:dyDescent="0.45">
      <c r="B1886" s="266">
        <v>1821</v>
      </c>
      <c r="C1886" s="267">
        <v>196.7969647423177</v>
      </c>
    </row>
    <row r="1887" spans="2:3" x14ac:dyDescent="0.45">
      <c r="B1887" s="266">
        <v>1822</v>
      </c>
      <c r="C1887" s="267">
        <v>132.45942299895017</v>
      </c>
    </row>
    <row r="1888" spans="2:3" x14ac:dyDescent="0.45">
      <c r="B1888" s="266">
        <v>1823</v>
      </c>
      <c r="C1888" s="267">
        <v>162.40632878655802</v>
      </c>
    </row>
    <row r="1889" spans="2:3" x14ac:dyDescent="0.45">
      <c r="B1889" s="266">
        <v>1824</v>
      </c>
      <c r="C1889" s="267">
        <v>102.16363520466592</v>
      </c>
    </row>
    <row r="1890" spans="2:3" x14ac:dyDescent="0.45">
      <c r="B1890" s="266">
        <v>1825</v>
      </c>
      <c r="C1890" s="267">
        <v>131.10487148682691</v>
      </c>
    </row>
    <row r="1891" spans="2:3" x14ac:dyDescent="0.45">
      <c r="B1891" s="266">
        <v>1826</v>
      </c>
      <c r="C1891" s="267">
        <v>90.42961441442263</v>
      </c>
    </row>
    <row r="1892" spans="2:3" x14ac:dyDescent="0.45">
      <c r="B1892" s="266">
        <v>1827</v>
      </c>
      <c r="C1892" s="267">
        <v>96.844150693722298</v>
      </c>
    </row>
    <row r="1893" spans="2:3" x14ac:dyDescent="0.45">
      <c r="B1893" s="266">
        <v>1828</v>
      </c>
      <c r="C1893" s="267">
        <v>125.51984127558518</v>
      </c>
    </row>
    <row r="1894" spans="2:3" x14ac:dyDescent="0.45">
      <c r="B1894" s="266">
        <v>1829</v>
      </c>
      <c r="C1894" s="267">
        <v>165.29694488126432</v>
      </c>
    </row>
    <row r="1895" spans="2:3" x14ac:dyDescent="0.45">
      <c r="B1895" s="266">
        <v>1830</v>
      </c>
      <c r="C1895" s="267">
        <v>153.77091264077541</v>
      </c>
    </row>
    <row r="1896" spans="2:3" x14ac:dyDescent="0.45">
      <c r="B1896" s="266">
        <v>1831</v>
      </c>
      <c r="C1896" s="267">
        <v>125.29859367175439</v>
      </c>
    </row>
    <row r="1897" spans="2:3" x14ac:dyDescent="0.45">
      <c r="B1897" s="266">
        <v>1832</v>
      </c>
      <c r="C1897" s="267">
        <v>117.96587466400024</v>
      </c>
    </row>
    <row r="1898" spans="2:3" x14ac:dyDescent="0.45">
      <c r="B1898" s="266">
        <v>1833</v>
      </c>
      <c r="C1898" s="267">
        <v>159.90359386388064</v>
      </c>
    </row>
    <row r="1899" spans="2:3" x14ac:dyDescent="0.45">
      <c r="B1899" s="266">
        <v>1834</v>
      </c>
      <c r="C1899" s="267">
        <v>143.54245049524417</v>
      </c>
    </row>
    <row r="1900" spans="2:3" x14ac:dyDescent="0.45">
      <c r="B1900" s="266">
        <v>1835</v>
      </c>
      <c r="C1900" s="267">
        <v>122.75619211119383</v>
      </c>
    </row>
    <row r="1901" spans="2:3" x14ac:dyDescent="0.45">
      <c r="B1901" s="266">
        <v>1836</v>
      </c>
      <c r="C1901" s="267">
        <v>199.5143548490714</v>
      </c>
    </row>
    <row r="1902" spans="2:3" x14ac:dyDescent="0.45">
      <c r="B1902" s="266">
        <v>1837</v>
      </c>
      <c r="C1902" s="267">
        <v>107.68194320774002</v>
      </c>
    </row>
    <row r="1903" spans="2:3" x14ac:dyDescent="0.45">
      <c r="B1903" s="266">
        <v>1838</v>
      </c>
      <c r="C1903" s="267">
        <v>135.93890948578476</v>
      </c>
    </row>
    <row r="1904" spans="2:3" x14ac:dyDescent="0.45">
      <c r="B1904" s="266">
        <v>1839</v>
      </c>
      <c r="C1904" s="267">
        <v>110.62303584629664</v>
      </c>
    </row>
    <row r="1905" spans="2:3" x14ac:dyDescent="0.45">
      <c r="B1905" s="266">
        <v>1840</v>
      </c>
      <c r="C1905" s="267">
        <v>124.41103738913401</v>
      </c>
    </row>
    <row r="1906" spans="2:3" x14ac:dyDescent="0.45">
      <c r="B1906" s="266">
        <v>1841</v>
      </c>
      <c r="C1906" s="267">
        <v>100.96518651207737</v>
      </c>
    </row>
    <row r="1907" spans="2:3" x14ac:dyDescent="0.45">
      <c r="B1907" s="266">
        <v>1842</v>
      </c>
      <c r="C1907" s="267">
        <v>155.6288755476109</v>
      </c>
    </row>
    <row r="1908" spans="2:3" x14ac:dyDescent="0.45">
      <c r="B1908" s="266">
        <v>1843</v>
      </c>
      <c r="C1908" s="267">
        <v>169.25676275472463</v>
      </c>
    </row>
    <row r="1909" spans="2:3" x14ac:dyDescent="0.45">
      <c r="B1909" s="266">
        <v>1844</v>
      </c>
      <c r="C1909" s="267">
        <v>138.29958478101176</v>
      </c>
    </row>
    <row r="1910" spans="2:3" x14ac:dyDescent="0.45">
      <c r="B1910" s="266">
        <v>1845</v>
      </c>
      <c r="C1910" s="267">
        <v>103.02344439174389</v>
      </c>
    </row>
    <row r="1911" spans="2:3" x14ac:dyDescent="0.45">
      <c r="B1911" s="266">
        <v>1846</v>
      </c>
      <c r="C1911" s="267">
        <v>82.042978778413527</v>
      </c>
    </row>
    <row r="1912" spans="2:3" x14ac:dyDescent="0.45">
      <c r="B1912" s="266">
        <v>1847</v>
      </c>
      <c r="C1912" s="267">
        <v>129.80226540769513</v>
      </c>
    </row>
    <row r="1913" spans="2:3" x14ac:dyDescent="0.45">
      <c r="B1913" s="266">
        <v>1848</v>
      </c>
      <c r="C1913" s="267">
        <v>138.08421874929934</v>
      </c>
    </row>
    <row r="1914" spans="2:3" x14ac:dyDescent="0.45">
      <c r="B1914" s="266">
        <v>1849</v>
      </c>
      <c r="C1914" s="267">
        <v>139.7666771327834</v>
      </c>
    </row>
    <row r="1915" spans="2:3" x14ac:dyDescent="0.45">
      <c r="B1915" s="266">
        <v>1850</v>
      </c>
      <c r="C1915" s="267">
        <v>140.882892500938</v>
      </c>
    </row>
    <row r="1916" spans="2:3" x14ac:dyDescent="0.45">
      <c r="B1916" s="266">
        <v>1851</v>
      </c>
      <c r="C1916" s="267">
        <v>154.95684335536242</v>
      </c>
    </row>
    <row r="1917" spans="2:3" x14ac:dyDescent="0.45">
      <c r="B1917" s="266">
        <v>1852</v>
      </c>
      <c r="C1917" s="267">
        <v>155.52719370948952</v>
      </c>
    </row>
    <row r="1918" spans="2:3" x14ac:dyDescent="0.45">
      <c r="B1918" s="266">
        <v>1853</v>
      </c>
      <c r="C1918" s="267">
        <v>102.55377545115653</v>
      </c>
    </row>
    <row r="1919" spans="2:3" x14ac:dyDescent="0.45">
      <c r="B1919" s="266">
        <v>1854</v>
      </c>
      <c r="C1919" s="267">
        <v>75.497065503881743</v>
      </c>
    </row>
    <row r="1920" spans="2:3" x14ac:dyDescent="0.45">
      <c r="B1920" s="266">
        <v>1855</v>
      </c>
      <c r="C1920" s="267">
        <v>119.88365021610237</v>
      </c>
    </row>
    <row r="1921" spans="2:3" x14ac:dyDescent="0.45">
      <c r="B1921" s="266">
        <v>1856</v>
      </c>
      <c r="C1921" s="267">
        <v>110.47936175352382</v>
      </c>
    </row>
    <row r="1922" spans="2:3" x14ac:dyDescent="0.45">
      <c r="B1922" s="266">
        <v>1857</v>
      </c>
      <c r="C1922" s="267">
        <v>136.28481447358672</v>
      </c>
    </row>
    <row r="1923" spans="2:3" x14ac:dyDescent="0.45">
      <c r="B1923" s="266">
        <v>1858</v>
      </c>
      <c r="C1923" s="267">
        <v>131.30233922299635</v>
      </c>
    </row>
    <row r="1924" spans="2:3" x14ac:dyDescent="0.45">
      <c r="B1924" s="266">
        <v>1859</v>
      </c>
      <c r="C1924" s="267">
        <v>125.48913584302164</v>
      </c>
    </row>
    <row r="1925" spans="2:3" x14ac:dyDescent="0.45">
      <c r="B1925" s="266">
        <v>1860</v>
      </c>
      <c r="C1925" s="267">
        <v>116.16430374810011</v>
      </c>
    </row>
    <row r="1926" spans="2:3" x14ac:dyDescent="0.45">
      <c r="B1926" s="266">
        <v>1861</v>
      </c>
      <c r="C1926" s="267">
        <v>140.33436767969567</v>
      </c>
    </row>
    <row r="1927" spans="2:3" x14ac:dyDescent="0.45">
      <c r="B1927" s="266">
        <v>1862</v>
      </c>
      <c r="C1927" s="267">
        <v>161.40432374275989</v>
      </c>
    </row>
    <row r="1928" spans="2:3" x14ac:dyDescent="0.45">
      <c r="B1928" s="266">
        <v>1863</v>
      </c>
      <c r="C1928" s="267">
        <v>165.38209061595032</v>
      </c>
    </row>
    <row r="1929" spans="2:3" x14ac:dyDescent="0.45">
      <c r="B1929" s="266">
        <v>1864</v>
      </c>
      <c r="C1929" s="267">
        <v>115.2420422546296</v>
      </c>
    </row>
    <row r="1930" spans="2:3" x14ac:dyDescent="0.45">
      <c r="B1930" s="266">
        <v>1865</v>
      </c>
      <c r="C1930" s="267">
        <v>147.118447796531</v>
      </c>
    </row>
    <row r="1931" spans="2:3" x14ac:dyDescent="0.45">
      <c r="B1931" s="266">
        <v>1866</v>
      </c>
      <c r="C1931" s="267">
        <v>164.42166448026438</v>
      </c>
    </row>
    <row r="1932" spans="2:3" x14ac:dyDescent="0.45">
      <c r="B1932" s="266">
        <v>1867</v>
      </c>
      <c r="C1932" s="267">
        <v>150.38161182635608</v>
      </c>
    </row>
    <row r="1933" spans="2:3" x14ac:dyDescent="0.45">
      <c r="B1933" s="266">
        <v>1868</v>
      </c>
      <c r="C1933" s="267">
        <v>104.62827583997014</v>
      </c>
    </row>
    <row r="1934" spans="2:3" x14ac:dyDescent="0.45">
      <c r="B1934" s="266">
        <v>1869</v>
      </c>
      <c r="C1934" s="267">
        <v>177.24113050236616</v>
      </c>
    </row>
    <row r="1935" spans="2:3" x14ac:dyDescent="0.45">
      <c r="B1935" s="266">
        <v>1870</v>
      </c>
      <c r="C1935" s="267">
        <v>102.08955154397512</v>
      </c>
    </row>
    <row r="1936" spans="2:3" x14ac:dyDescent="0.45">
      <c r="B1936" s="266">
        <v>1871</v>
      </c>
      <c r="C1936" s="267">
        <v>129.69787794359905</v>
      </c>
    </row>
    <row r="1937" spans="2:3" x14ac:dyDescent="0.45">
      <c r="B1937" s="266">
        <v>1872</v>
      </c>
      <c r="C1937" s="267">
        <v>161.79219321129267</v>
      </c>
    </row>
    <row r="1938" spans="2:3" x14ac:dyDescent="0.45">
      <c r="B1938" s="266">
        <v>1873</v>
      </c>
      <c r="C1938" s="267">
        <v>109.26966090056059</v>
      </c>
    </row>
    <row r="1939" spans="2:3" x14ac:dyDescent="0.45">
      <c r="B1939" s="266">
        <v>1874</v>
      </c>
      <c r="C1939" s="267">
        <v>81.55192750616628</v>
      </c>
    </row>
    <row r="1940" spans="2:3" x14ac:dyDescent="0.45">
      <c r="B1940" s="266">
        <v>1875</v>
      </c>
      <c r="C1940" s="267">
        <v>208.93927628911641</v>
      </c>
    </row>
    <row r="1941" spans="2:3" x14ac:dyDescent="0.45">
      <c r="B1941" s="266">
        <v>1876</v>
      </c>
      <c r="C1941" s="267">
        <v>101.39645229868242</v>
      </c>
    </row>
    <row r="1942" spans="2:3" x14ac:dyDescent="0.45">
      <c r="B1942" s="266">
        <v>1877</v>
      </c>
      <c r="C1942" s="267">
        <v>127.53023389289946</v>
      </c>
    </row>
    <row r="1943" spans="2:3" x14ac:dyDescent="0.45">
      <c r="B1943" s="266">
        <v>1878</v>
      </c>
      <c r="C1943" s="267">
        <v>161.74882944506155</v>
      </c>
    </row>
    <row r="1944" spans="2:3" x14ac:dyDescent="0.45">
      <c r="B1944" s="266">
        <v>1879</v>
      </c>
      <c r="C1944" s="267">
        <v>103.47452045932255</v>
      </c>
    </row>
    <row r="1945" spans="2:3" x14ac:dyDescent="0.45">
      <c r="B1945" s="266">
        <v>1880</v>
      </c>
      <c r="C1945" s="267">
        <v>167.54707987916325</v>
      </c>
    </row>
    <row r="1946" spans="2:3" x14ac:dyDescent="0.45">
      <c r="B1946" s="266">
        <v>1881</v>
      </c>
      <c r="C1946" s="267">
        <v>116.05126722488612</v>
      </c>
    </row>
    <row r="1947" spans="2:3" x14ac:dyDescent="0.45">
      <c r="B1947" s="266">
        <v>1882</v>
      </c>
      <c r="C1947" s="267">
        <v>148.66830857204363</v>
      </c>
    </row>
    <row r="1948" spans="2:3" x14ac:dyDescent="0.45">
      <c r="B1948" s="266">
        <v>1883</v>
      </c>
      <c r="C1948" s="267">
        <v>90.389067104606767</v>
      </c>
    </row>
    <row r="1949" spans="2:3" x14ac:dyDescent="0.45">
      <c r="B1949" s="266">
        <v>1884</v>
      </c>
      <c r="C1949" s="267">
        <v>139.0414967627184</v>
      </c>
    </row>
    <row r="1950" spans="2:3" x14ac:dyDescent="0.45">
      <c r="B1950" s="266">
        <v>1885</v>
      </c>
      <c r="C1950" s="267">
        <v>94.748122467227631</v>
      </c>
    </row>
    <row r="1951" spans="2:3" x14ac:dyDescent="0.45">
      <c r="B1951" s="266">
        <v>1886</v>
      </c>
      <c r="C1951" s="267">
        <v>165.06106267797514</v>
      </c>
    </row>
    <row r="1952" spans="2:3" x14ac:dyDescent="0.45">
      <c r="B1952" s="266">
        <v>1887</v>
      </c>
      <c r="C1952" s="267">
        <v>123.83955661893492</v>
      </c>
    </row>
    <row r="1953" spans="2:3" x14ac:dyDescent="0.45">
      <c r="B1953" s="266">
        <v>1888</v>
      </c>
      <c r="C1953" s="267">
        <v>129.77454390459602</v>
      </c>
    </row>
    <row r="1954" spans="2:3" x14ac:dyDescent="0.45">
      <c r="B1954" s="266">
        <v>1889</v>
      </c>
      <c r="C1954" s="267">
        <v>142.64260907620286</v>
      </c>
    </row>
    <row r="1955" spans="2:3" x14ac:dyDescent="0.45">
      <c r="B1955" s="266">
        <v>1890</v>
      </c>
      <c r="C1955" s="267">
        <v>118.0770009859751</v>
      </c>
    </row>
    <row r="1956" spans="2:3" x14ac:dyDescent="0.45">
      <c r="B1956" s="266">
        <v>1891</v>
      </c>
      <c r="C1956" s="267">
        <v>112.81376552093425</v>
      </c>
    </row>
    <row r="1957" spans="2:3" x14ac:dyDescent="0.45">
      <c r="B1957" s="266">
        <v>1892</v>
      </c>
      <c r="C1957" s="267">
        <v>122.64671620972138</v>
      </c>
    </row>
    <row r="1958" spans="2:3" x14ac:dyDescent="0.45">
      <c r="B1958" s="266">
        <v>1893</v>
      </c>
      <c r="C1958" s="267">
        <v>101.45373104541623</v>
      </c>
    </row>
    <row r="1959" spans="2:3" x14ac:dyDescent="0.45">
      <c r="B1959" s="266">
        <v>1894</v>
      </c>
      <c r="C1959" s="267">
        <v>98.673440474442799</v>
      </c>
    </row>
    <row r="1960" spans="2:3" x14ac:dyDescent="0.45">
      <c r="B1960" s="266">
        <v>1895</v>
      </c>
      <c r="C1960" s="267">
        <v>184.64723948687981</v>
      </c>
    </row>
    <row r="1961" spans="2:3" x14ac:dyDescent="0.45">
      <c r="B1961" s="266">
        <v>1896</v>
      </c>
      <c r="C1961" s="267">
        <v>196.85885441383053</v>
      </c>
    </row>
    <row r="1962" spans="2:3" x14ac:dyDescent="0.45">
      <c r="B1962" s="266">
        <v>1897</v>
      </c>
      <c r="C1962" s="267">
        <v>80.132714005682431</v>
      </c>
    </row>
    <row r="1963" spans="2:3" x14ac:dyDescent="0.45">
      <c r="B1963" s="266">
        <v>1898</v>
      </c>
      <c r="C1963" s="267">
        <v>191.18648904361092</v>
      </c>
    </row>
    <row r="1964" spans="2:3" x14ac:dyDescent="0.45">
      <c r="B1964" s="266">
        <v>1899</v>
      </c>
      <c r="C1964" s="267">
        <v>129.86134278446445</v>
      </c>
    </row>
    <row r="1965" spans="2:3" x14ac:dyDescent="0.45">
      <c r="B1965" s="266">
        <v>1900</v>
      </c>
      <c r="C1965" s="267">
        <v>95.594981576696426</v>
      </c>
    </row>
    <row r="1966" spans="2:3" x14ac:dyDescent="0.45">
      <c r="B1966" s="266">
        <v>1901</v>
      </c>
      <c r="C1966" s="267">
        <v>150.79240978903368</v>
      </c>
    </row>
    <row r="1967" spans="2:3" x14ac:dyDescent="0.45">
      <c r="B1967" s="266">
        <v>1902</v>
      </c>
      <c r="C1967" s="267">
        <v>133.72707744517939</v>
      </c>
    </row>
    <row r="1968" spans="2:3" x14ac:dyDescent="0.45">
      <c r="B1968" s="266">
        <v>1903</v>
      </c>
      <c r="C1968" s="267">
        <v>124.89803275094596</v>
      </c>
    </row>
    <row r="1969" spans="2:3" x14ac:dyDescent="0.45">
      <c r="B1969" s="266">
        <v>1904</v>
      </c>
      <c r="C1969" s="267">
        <v>77.052115132341143</v>
      </c>
    </row>
    <row r="1970" spans="2:3" x14ac:dyDescent="0.45">
      <c r="B1970" s="266">
        <v>1905</v>
      </c>
      <c r="C1970" s="267">
        <v>143.34572269390748</v>
      </c>
    </row>
    <row r="1971" spans="2:3" x14ac:dyDescent="0.45">
      <c r="B1971" s="266">
        <v>1906</v>
      </c>
      <c r="C1971" s="267">
        <v>122.28035603964855</v>
      </c>
    </row>
    <row r="1972" spans="2:3" x14ac:dyDescent="0.45">
      <c r="B1972" s="266">
        <v>1907</v>
      </c>
      <c r="C1972" s="267">
        <v>105.20105653321752</v>
      </c>
    </row>
    <row r="1973" spans="2:3" x14ac:dyDescent="0.45">
      <c r="B1973" s="266">
        <v>1908</v>
      </c>
      <c r="C1973" s="267">
        <v>80.38150325600536</v>
      </c>
    </row>
    <row r="1974" spans="2:3" x14ac:dyDescent="0.45">
      <c r="B1974" s="266">
        <v>1909</v>
      </c>
      <c r="C1974" s="267">
        <v>100.10649745684913</v>
      </c>
    </row>
    <row r="1975" spans="2:3" x14ac:dyDescent="0.45">
      <c r="B1975" s="266">
        <v>1910</v>
      </c>
      <c r="C1975" s="267">
        <v>74.172187685135683</v>
      </c>
    </row>
    <row r="1976" spans="2:3" x14ac:dyDescent="0.45">
      <c r="B1976" s="266">
        <v>1911</v>
      </c>
      <c r="C1976" s="267">
        <v>136.78878155200931</v>
      </c>
    </row>
    <row r="1977" spans="2:3" x14ac:dyDescent="0.45">
      <c r="B1977" s="266">
        <v>1912</v>
      </c>
      <c r="C1977" s="267">
        <v>124.92827825103736</v>
      </c>
    </row>
    <row r="1978" spans="2:3" x14ac:dyDescent="0.45">
      <c r="B1978" s="266">
        <v>1913</v>
      </c>
      <c r="C1978" s="267">
        <v>93.737464061353904</v>
      </c>
    </row>
    <row r="1979" spans="2:3" x14ac:dyDescent="0.45">
      <c r="B1979" s="266">
        <v>1914</v>
      </c>
      <c r="C1979" s="267">
        <v>192.1378970645093</v>
      </c>
    </row>
    <row r="1980" spans="2:3" x14ac:dyDescent="0.45">
      <c r="B1980" s="266">
        <v>1915</v>
      </c>
      <c r="C1980" s="267">
        <v>98.147679574200851</v>
      </c>
    </row>
    <row r="1981" spans="2:3" x14ac:dyDescent="0.45">
      <c r="B1981" s="266">
        <v>1916</v>
      </c>
      <c r="C1981" s="267">
        <v>136.36001690501496</v>
      </c>
    </row>
    <row r="1982" spans="2:3" x14ac:dyDescent="0.45">
      <c r="B1982" s="266">
        <v>1917</v>
      </c>
      <c r="C1982" s="267">
        <v>130.85713710742397</v>
      </c>
    </row>
    <row r="1983" spans="2:3" x14ac:dyDescent="0.45">
      <c r="B1983" s="266">
        <v>1918</v>
      </c>
      <c r="C1983" s="267">
        <v>143.48389919235095</v>
      </c>
    </row>
    <row r="1984" spans="2:3" x14ac:dyDescent="0.45">
      <c r="B1984" s="266">
        <v>1919</v>
      </c>
      <c r="C1984" s="267">
        <v>99.290501696956738</v>
      </c>
    </row>
    <row r="1985" spans="2:3" x14ac:dyDescent="0.45">
      <c r="B1985" s="266">
        <v>1920</v>
      </c>
      <c r="C1985" s="267">
        <v>84.276907898508185</v>
      </c>
    </row>
    <row r="1986" spans="2:3" x14ac:dyDescent="0.45">
      <c r="B1986" s="266">
        <v>1921</v>
      </c>
      <c r="C1986" s="267">
        <v>107.61181634836677</v>
      </c>
    </row>
    <row r="1987" spans="2:3" x14ac:dyDescent="0.45">
      <c r="B1987" s="266">
        <v>1922</v>
      </c>
      <c r="C1987" s="267">
        <v>168.48066035652914</v>
      </c>
    </row>
    <row r="1988" spans="2:3" x14ac:dyDescent="0.45">
      <c r="B1988" s="266">
        <v>1923</v>
      </c>
      <c r="C1988" s="267">
        <v>131.96565036612665</v>
      </c>
    </row>
    <row r="1989" spans="2:3" x14ac:dyDescent="0.45">
      <c r="B1989" s="266">
        <v>1924</v>
      </c>
      <c r="C1989" s="267">
        <v>100.31856349478048</v>
      </c>
    </row>
    <row r="1990" spans="2:3" x14ac:dyDescent="0.45">
      <c r="B1990" s="266">
        <v>1925</v>
      </c>
      <c r="C1990" s="267">
        <v>186.85358874395672</v>
      </c>
    </row>
    <row r="1991" spans="2:3" x14ac:dyDescent="0.45">
      <c r="B1991" s="266">
        <v>1926</v>
      </c>
      <c r="C1991" s="267">
        <v>84.824387967557186</v>
      </c>
    </row>
    <row r="1992" spans="2:3" x14ac:dyDescent="0.45">
      <c r="B1992" s="266">
        <v>1927</v>
      </c>
      <c r="C1992" s="267">
        <v>143.54365697595401</v>
      </c>
    </row>
    <row r="1993" spans="2:3" x14ac:dyDescent="0.45">
      <c r="B1993" s="266">
        <v>1928</v>
      </c>
      <c r="C1993" s="267">
        <v>99.117909015239178</v>
      </c>
    </row>
    <row r="1994" spans="2:3" x14ac:dyDescent="0.45">
      <c r="B1994" s="266">
        <v>1929</v>
      </c>
      <c r="C1994" s="267">
        <v>151.72744346552952</v>
      </c>
    </row>
    <row r="1995" spans="2:3" x14ac:dyDescent="0.45">
      <c r="B1995" s="266">
        <v>1930</v>
      </c>
      <c r="C1995" s="267">
        <v>126.07619855114591</v>
      </c>
    </row>
    <row r="1996" spans="2:3" x14ac:dyDescent="0.45">
      <c r="B1996" s="266">
        <v>1931</v>
      </c>
      <c r="C1996" s="267">
        <v>172.02075161464833</v>
      </c>
    </row>
    <row r="1997" spans="2:3" x14ac:dyDescent="0.45">
      <c r="B1997" s="266">
        <v>1932</v>
      </c>
      <c r="C1997" s="267">
        <v>125.02763270307868</v>
      </c>
    </row>
    <row r="1998" spans="2:3" x14ac:dyDescent="0.45">
      <c r="B1998" s="266">
        <v>1933</v>
      </c>
      <c r="C1998" s="267">
        <v>186.06628656253571</v>
      </c>
    </row>
    <row r="1999" spans="2:3" x14ac:dyDescent="0.45">
      <c r="B1999" s="266">
        <v>1934</v>
      </c>
      <c r="C1999" s="267">
        <v>110.20467711018304</v>
      </c>
    </row>
    <row r="2000" spans="2:3" x14ac:dyDescent="0.45">
      <c r="B2000" s="266">
        <v>1935</v>
      </c>
      <c r="C2000" s="267">
        <v>185.31955622719249</v>
      </c>
    </row>
    <row r="2001" spans="2:3" x14ac:dyDescent="0.45">
      <c r="B2001" s="266">
        <v>1936</v>
      </c>
      <c r="C2001" s="267">
        <v>74.353500106751724</v>
      </c>
    </row>
    <row r="2002" spans="2:3" x14ac:dyDescent="0.45">
      <c r="B2002" s="266">
        <v>1937</v>
      </c>
      <c r="C2002" s="267">
        <v>109.74452680569607</v>
      </c>
    </row>
    <row r="2003" spans="2:3" x14ac:dyDescent="0.45">
      <c r="B2003" s="266">
        <v>1938</v>
      </c>
      <c r="C2003" s="267">
        <v>197.88129572512528</v>
      </c>
    </row>
    <row r="2004" spans="2:3" x14ac:dyDescent="0.45">
      <c r="B2004" s="266">
        <v>1939</v>
      </c>
      <c r="C2004" s="267">
        <v>148.87679102004643</v>
      </c>
    </row>
    <row r="2005" spans="2:3" x14ac:dyDescent="0.45">
      <c r="B2005" s="266">
        <v>1940</v>
      </c>
      <c r="C2005" s="267">
        <v>111.12743362116728</v>
      </c>
    </row>
    <row r="2006" spans="2:3" x14ac:dyDescent="0.45">
      <c r="B2006" s="266">
        <v>1941</v>
      </c>
      <c r="C2006" s="267">
        <v>122.27639004268948</v>
      </c>
    </row>
    <row r="2007" spans="2:3" x14ac:dyDescent="0.45">
      <c r="B2007" s="266">
        <v>1942</v>
      </c>
      <c r="C2007" s="267">
        <v>110.30651676070083</v>
      </c>
    </row>
    <row r="2008" spans="2:3" x14ac:dyDescent="0.45">
      <c r="B2008" s="266">
        <v>1943</v>
      </c>
      <c r="C2008" s="267">
        <v>160.09783132224754</v>
      </c>
    </row>
    <row r="2009" spans="2:3" x14ac:dyDescent="0.45">
      <c r="B2009" s="266">
        <v>1944</v>
      </c>
      <c r="C2009" s="267">
        <v>188.9664201030325</v>
      </c>
    </row>
    <row r="2010" spans="2:3" x14ac:dyDescent="0.45">
      <c r="B2010" s="266">
        <v>1945</v>
      </c>
      <c r="C2010" s="267">
        <v>104.36512488582345</v>
      </c>
    </row>
    <row r="2011" spans="2:3" x14ac:dyDescent="0.45">
      <c r="B2011" s="266">
        <v>1946</v>
      </c>
      <c r="C2011" s="267">
        <v>146.8758642137972</v>
      </c>
    </row>
    <row r="2012" spans="2:3" x14ac:dyDescent="0.45">
      <c r="B2012" s="266">
        <v>1947</v>
      </c>
      <c r="C2012" s="267">
        <v>80.355087708309995</v>
      </c>
    </row>
    <row r="2013" spans="2:3" x14ac:dyDescent="0.45">
      <c r="B2013" s="266">
        <v>1948</v>
      </c>
      <c r="C2013" s="267">
        <v>123.20760865705424</v>
      </c>
    </row>
    <row r="2014" spans="2:3" x14ac:dyDescent="0.45">
      <c r="B2014" s="266">
        <v>1949</v>
      </c>
      <c r="C2014" s="267">
        <v>114.89483749387668</v>
      </c>
    </row>
    <row r="2015" spans="2:3" x14ac:dyDescent="0.45">
      <c r="B2015" s="266">
        <v>1950</v>
      </c>
      <c r="C2015" s="267">
        <v>68.597336850373139</v>
      </c>
    </row>
    <row r="2016" spans="2:3" x14ac:dyDescent="0.45">
      <c r="B2016" s="266">
        <v>1951</v>
      </c>
      <c r="C2016" s="267">
        <v>128.31015776320561</v>
      </c>
    </row>
    <row r="2017" spans="2:3" x14ac:dyDescent="0.45">
      <c r="B2017" s="266">
        <v>1952</v>
      </c>
      <c r="C2017" s="267">
        <v>150.61388215003691</v>
      </c>
    </row>
    <row r="2018" spans="2:3" x14ac:dyDescent="0.45">
      <c r="B2018" s="266">
        <v>1953</v>
      </c>
      <c r="C2018" s="267">
        <v>131.59179915049629</v>
      </c>
    </row>
    <row r="2019" spans="2:3" x14ac:dyDescent="0.45">
      <c r="B2019" s="266">
        <v>1954</v>
      </c>
      <c r="C2019" s="267">
        <v>147.85990049773784</v>
      </c>
    </row>
    <row r="2020" spans="2:3" x14ac:dyDescent="0.45">
      <c r="B2020" s="266">
        <v>1955</v>
      </c>
      <c r="C2020" s="267">
        <v>118.62070341911986</v>
      </c>
    </row>
    <row r="2021" spans="2:3" x14ac:dyDescent="0.45">
      <c r="B2021" s="266">
        <v>1956</v>
      </c>
      <c r="C2021" s="267">
        <v>129.1441305303461</v>
      </c>
    </row>
    <row r="2022" spans="2:3" x14ac:dyDescent="0.45">
      <c r="B2022" s="266">
        <v>1957</v>
      </c>
      <c r="C2022" s="267">
        <v>95.378596272826243</v>
      </c>
    </row>
    <row r="2023" spans="2:3" x14ac:dyDescent="0.45">
      <c r="B2023" s="266">
        <v>1958</v>
      </c>
      <c r="C2023" s="267">
        <v>162.22736153760201</v>
      </c>
    </row>
    <row r="2024" spans="2:3" x14ac:dyDescent="0.45">
      <c r="B2024" s="266">
        <v>1959</v>
      </c>
      <c r="C2024" s="267">
        <v>82.923023629726316</v>
      </c>
    </row>
    <row r="2025" spans="2:3" x14ac:dyDescent="0.45">
      <c r="B2025" s="266">
        <v>1960</v>
      </c>
      <c r="C2025" s="267">
        <v>156.48570982708651</v>
      </c>
    </row>
    <row r="2026" spans="2:3" x14ac:dyDescent="0.45">
      <c r="B2026" s="266">
        <v>1961</v>
      </c>
      <c r="C2026" s="267">
        <v>105.35821223882957</v>
      </c>
    </row>
    <row r="2027" spans="2:3" x14ac:dyDescent="0.45">
      <c r="B2027" s="266">
        <v>1962</v>
      </c>
      <c r="C2027" s="267">
        <v>126.39343736037081</v>
      </c>
    </row>
    <row r="2028" spans="2:3" x14ac:dyDescent="0.45">
      <c r="B2028" s="266">
        <v>1963</v>
      </c>
      <c r="C2028" s="267">
        <v>157.64650257934181</v>
      </c>
    </row>
    <row r="2029" spans="2:3" x14ac:dyDescent="0.45">
      <c r="B2029" s="266">
        <v>1964</v>
      </c>
      <c r="C2029" s="267">
        <v>191.30408787806149</v>
      </c>
    </row>
    <row r="2030" spans="2:3" x14ac:dyDescent="0.45">
      <c r="B2030" s="266">
        <v>1965</v>
      </c>
      <c r="C2030" s="267">
        <v>148.75460410652084</v>
      </c>
    </row>
    <row r="2031" spans="2:3" x14ac:dyDescent="0.45">
      <c r="B2031" s="266">
        <v>1966</v>
      </c>
      <c r="C2031" s="267">
        <v>100.94200054769885</v>
      </c>
    </row>
    <row r="2032" spans="2:3" x14ac:dyDescent="0.45">
      <c r="B2032" s="266">
        <v>1967</v>
      </c>
      <c r="C2032" s="267">
        <v>114.55636661226167</v>
      </c>
    </row>
    <row r="2033" spans="2:3" x14ac:dyDescent="0.45">
      <c r="B2033" s="266">
        <v>1968</v>
      </c>
      <c r="C2033" s="267">
        <v>117.09775616198614</v>
      </c>
    </row>
    <row r="2034" spans="2:3" x14ac:dyDescent="0.45">
      <c r="B2034" s="266">
        <v>1969</v>
      </c>
      <c r="C2034" s="267">
        <v>127.08815856332959</v>
      </c>
    </row>
    <row r="2035" spans="2:3" x14ac:dyDescent="0.45">
      <c r="B2035" s="266">
        <v>1970</v>
      </c>
      <c r="C2035" s="267">
        <v>109.23546702542632</v>
      </c>
    </row>
    <row r="2036" spans="2:3" x14ac:dyDescent="0.45">
      <c r="B2036" s="266">
        <v>1971</v>
      </c>
      <c r="C2036" s="267">
        <v>81.897076581478871</v>
      </c>
    </row>
    <row r="2037" spans="2:3" x14ac:dyDescent="0.45">
      <c r="B2037" s="266">
        <v>1972</v>
      </c>
      <c r="C2037" s="267">
        <v>114.84142635122426</v>
      </c>
    </row>
    <row r="2038" spans="2:3" x14ac:dyDescent="0.45">
      <c r="B2038" s="266">
        <v>1973</v>
      </c>
      <c r="C2038" s="267">
        <v>110.89891861839682</v>
      </c>
    </row>
    <row r="2039" spans="2:3" x14ac:dyDescent="0.45">
      <c r="B2039" s="266">
        <v>1974</v>
      </c>
      <c r="C2039" s="267">
        <v>174.6115974929981</v>
      </c>
    </row>
    <row r="2040" spans="2:3" x14ac:dyDescent="0.45">
      <c r="B2040" s="266">
        <v>1975</v>
      </c>
      <c r="C2040" s="267">
        <v>178.36436544922259</v>
      </c>
    </row>
    <row r="2041" spans="2:3" x14ac:dyDescent="0.45">
      <c r="B2041" s="266">
        <v>1976</v>
      </c>
      <c r="C2041" s="267">
        <v>149.46584100073932</v>
      </c>
    </row>
    <row r="2042" spans="2:3" x14ac:dyDescent="0.45">
      <c r="B2042" s="266">
        <v>1977</v>
      </c>
      <c r="C2042" s="267">
        <v>98.90743659457199</v>
      </c>
    </row>
    <row r="2043" spans="2:3" x14ac:dyDescent="0.45">
      <c r="B2043" s="266">
        <v>1978</v>
      </c>
      <c r="C2043" s="267">
        <v>92.620390431270934</v>
      </c>
    </row>
    <row r="2044" spans="2:3" x14ac:dyDescent="0.45">
      <c r="B2044" s="266">
        <v>1979</v>
      </c>
      <c r="C2044" s="267">
        <v>117.12695183705645</v>
      </c>
    </row>
    <row r="2045" spans="2:3" x14ac:dyDescent="0.45">
      <c r="B2045" s="266">
        <v>1980</v>
      </c>
      <c r="C2045" s="267">
        <v>94.465751989720815</v>
      </c>
    </row>
    <row r="2046" spans="2:3" x14ac:dyDescent="0.45">
      <c r="B2046" s="266">
        <v>1981</v>
      </c>
      <c r="C2046" s="267">
        <v>160.31632948230754</v>
      </c>
    </row>
    <row r="2047" spans="2:3" x14ac:dyDescent="0.45">
      <c r="B2047" s="266">
        <v>1982</v>
      </c>
      <c r="C2047" s="267">
        <v>164.30266473063568</v>
      </c>
    </row>
    <row r="2048" spans="2:3" x14ac:dyDescent="0.45">
      <c r="B2048" s="266">
        <v>1983</v>
      </c>
      <c r="C2048" s="267">
        <v>101.56223626625663</v>
      </c>
    </row>
    <row r="2049" spans="2:3" x14ac:dyDescent="0.45">
      <c r="B2049" s="266">
        <v>1984</v>
      </c>
      <c r="C2049" s="267">
        <v>121.89859293310758</v>
      </c>
    </row>
    <row r="2050" spans="2:3" x14ac:dyDescent="0.45">
      <c r="B2050" s="266">
        <v>1985</v>
      </c>
      <c r="C2050" s="267">
        <v>153.05400902131009</v>
      </c>
    </row>
    <row r="2051" spans="2:3" x14ac:dyDescent="0.45">
      <c r="B2051" s="266">
        <v>1986</v>
      </c>
      <c r="C2051" s="267">
        <v>124.62721902085929</v>
      </c>
    </row>
    <row r="2052" spans="2:3" x14ac:dyDescent="0.45">
      <c r="B2052" s="266">
        <v>1987</v>
      </c>
      <c r="C2052" s="267">
        <v>88.839186774838936</v>
      </c>
    </row>
    <row r="2053" spans="2:3" x14ac:dyDescent="0.45">
      <c r="B2053" s="266">
        <v>1988</v>
      </c>
      <c r="C2053" s="267">
        <v>102.72686293124764</v>
      </c>
    </row>
    <row r="2054" spans="2:3" x14ac:dyDescent="0.45">
      <c r="B2054" s="266">
        <v>1989</v>
      </c>
      <c r="C2054" s="267">
        <v>144.10283752251991</v>
      </c>
    </row>
    <row r="2055" spans="2:3" x14ac:dyDescent="0.45">
      <c r="B2055" s="266">
        <v>1990</v>
      </c>
      <c r="C2055" s="267">
        <v>125.53765182297687</v>
      </c>
    </row>
    <row r="2056" spans="2:3" x14ac:dyDescent="0.45">
      <c r="B2056" s="266">
        <v>1991</v>
      </c>
      <c r="C2056" s="267">
        <v>152.29086906105005</v>
      </c>
    </row>
    <row r="2057" spans="2:3" x14ac:dyDescent="0.45">
      <c r="B2057" s="266">
        <v>1992</v>
      </c>
      <c r="C2057" s="267">
        <v>141.58461144827498</v>
      </c>
    </row>
    <row r="2058" spans="2:3" x14ac:dyDescent="0.45">
      <c r="B2058" s="266">
        <v>1993</v>
      </c>
      <c r="C2058" s="267">
        <v>104.91639523101803</v>
      </c>
    </row>
    <row r="2059" spans="2:3" x14ac:dyDescent="0.45">
      <c r="B2059" s="266">
        <v>1994</v>
      </c>
      <c r="C2059" s="267">
        <v>130.12811040693794</v>
      </c>
    </row>
    <row r="2060" spans="2:3" x14ac:dyDescent="0.45">
      <c r="B2060" s="266">
        <v>1995</v>
      </c>
      <c r="C2060" s="267">
        <v>154.25994242588297</v>
      </c>
    </row>
    <row r="2061" spans="2:3" x14ac:dyDescent="0.45">
      <c r="B2061" s="266">
        <v>1996</v>
      </c>
      <c r="C2061" s="267">
        <v>106.21495625558927</v>
      </c>
    </row>
    <row r="2062" spans="2:3" x14ac:dyDescent="0.45">
      <c r="B2062" s="266">
        <v>1997</v>
      </c>
      <c r="C2062" s="267">
        <v>92.922263617579404</v>
      </c>
    </row>
    <row r="2063" spans="2:3" x14ac:dyDescent="0.45">
      <c r="B2063" s="266">
        <v>1998</v>
      </c>
      <c r="C2063" s="267">
        <v>155.48067015592423</v>
      </c>
    </row>
    <row r="2064" spans="2:3" x14ac:dyDescent="0.45">
      <c r="B2064" s="266">
        <v>1999</v>
      </c>
      <c r="C2064" s="267">
        <v>91.605600721344175</v>
      </c>
    </row>
    <row r="2065" spans="2:3" x14ac:dyDescent="0.45">
      <c r="B2065" s="266">
        <v>2000</v>
      </c>
      <c r="C2065" s="267">
        <v>117.0848381985406</v>
      </c>
    </row>
    <row r="2066" spans="2:3" x14ac:dyDescent="0.45">
      <c r="B2066" s="266">
        <v>2001</v>
      </c>
      <c r="C2066" s="267">
        <v>76.347089805203595</v>
      </c>
    </row>
    <row r="2067" spans="2:3" x14ac:dyDescent="0.45">
      <c r="B2067" s="266">
        <v>2002</v>
      </c>
      <c r="C2067" s="267">
        <v>174.52537051353499</v>
      </c>
    </row>
    <row r="2068" spans="2:3" x14ac:dyDescent="0.45">
      <c r="B2068" s="266">
        <v>2003</v>
      </c>
      <c r="C2068" s="267">
        <v>156.85420265516458</v>
      </c>
    </row>
    <row r="2069" spans="2:3" x14ac:dyDescent="0.45">
      <c r="B2069" s="266">
        <v>2004</v>
      </c>
      <c r="C2069" s="267">
        <v>104.15248231672669</v>
      </c>
    </row>
    <row r="2070" spans="2:3" x14ac:dyDescent="0.45">
      <c r="B2070" s="266">
        <v>2005</v>
      </c>
      <c r="C2070" s="267">
        <v>103.86268525533107</v>
      </c>
    </row>
    <row r="2071" spans="2:3" x14ac:dyDescent="0.45">
      <c r="B2071" s="266">
        <v>2006</v>
      </c>
      <c r="C2071" s="267">
        <v>155.31210648332598</v>
      </c>
    </row>
    <row r="2072" spans="2:3" x14ac:dyDescent="0.45">
      <c r="B2072" s="266">
        <v>2007</v>
      </c>
      <c r="C2072" s="267">
        <v>205.80401910206172</v>
      </c>
    </row>
    <row r="2073" spans="2:3" x14ac:dyDescent="0.45">
      <c r="B2073" s="266">
        <v>2008</v>
      </c>
      <c r="C2073" s="267">
        <v>99.679692360832007</v>
      </c>
    </row>
    <row r="2074" spans="2:3" x14ac:dyDescent="0.45">
      <c r="B2074" s="266">
        <v>2009</v>
      </c>
      <c r="C2074" s="267">
        <v>116.2926614744441</v>
      </c>
    </row>
    <row r="2075" spans="2:3" x14ac:dyDescent="0.45">
      <c r="B2075" s="266">
        <v>2010</v>
      </c>
      <c r="C2075" s="267">
        <v>127.17414225123299</v>
      </c>
    </row>
    <row r="2076" spans="2:3" x14ac:dyDescent="0.45">
      <c r="B2076" s="266">
        <v>2011</v>
      </c>
      <c r="C2076" s="267">
        <v>170.63280076479722</v>
      </c>
    </row>
    <row r="2077" spans="2:3" x14ac:dyDescent="0.45">
      <c r="B2077" s="266">
        <v>2012</v>
      </c>
      <c r="C2077" s="267">
        <v>132.48984842788556</v>
      </c>
    </row>
    <row r="2078" spans="2:3" x14ac:dyDescent="0.45">
      <c r="B2078" s="266">
        <v>2013</v>
      </c>
      <c r="C2078" s="267">
        <v>72.082952678719167</v>
      </c>
    </row>
    <row r="2079" spans="2:3" x14ac:dyDescent="0.45">
      <c r="B2079" s="266">
        <v>2014</v>
      </c>
      <c r="C2079" s="267">
        <v>92.075636558190439</v>
      </c>
    </row>
    <row r="2080" spans="2:3" x14ac:dyDescent="0.45">
      <c r="B2080" s="266">
        <v>2015</v>
      </c>
      <c r="C2080" s="267">
        <v>160.91661939609878</v>
      </c>
    </row>
    <row r="2081" spans="2:3" x14ac:dyDescent="0.45">
      <c r="B2081" s="266">
        <v>2016</v>
      </c>
      <c r="C2081" s="267">
        <v>210.28681766087007</v>
      </c>
    </row>
    <row r="2082" spans="2:3" x14ac:dyDescent="0.45">
      <c r="B2082" s="266">
        <v>2017</v>
      </c>
      <c r="C2082" s="267">
        <v>181.24546301780049</v>
      </c>
    </row>
    <row r="2083" spans="2:3" x14ac:dyDescent="0.45">
      <c r="B2083" s="266">
        <v>2018</v>
      </c>
      <c r="C2083" s="267">
        <v>115.78525174208009</v>
      </c>
    </row>
    <row r="2084" spans="2:3" x14ac:dyDescent="0.45">
      <c r="B2084" s="266">
        <v>2019</v>
      </c>
      <c r="C2084" s="267">
        <v>153.37837134389446</v>
      </c>
    </row>
    <row r="2085" spans="2:3" x14ac:dyDescent="0.45">
      <c r="B2085" s="266">
        <v>2020</v>
      </c>
      <c r="C2085" s="267">
        <v>161.60483919817005</v>
      </c>
    </row>
    <row r="2086" spans="2:3" x14ac:dyDescent="0.45">
      <c r="B2086" s="266">
        <v>2021</v>
      </c>
      <c r="C2086" s="267">
        <v>141.49108795559701</v>
      </c>
    </row>
    <row r="2087" spans="2:3" x14ac:dyDescent="0.45">
      <c r="B2087" s="266">
        <v>2022</v>
      </c>
      <c r="C2087" s="267">
        <v>130.06105107149739</v>
      </c>
    </row>
    <row r="2088" spans="2:3" x14ac:dyDescent="0.45">
      <c r="B2088" s="266">
        <v>2023</v>
      </c>
      <c r="C2088" s="267">
        <v>78.388390418665608</v>
      </c>
    </row>
    <row r="2089" spans="2:3" x14ac:dyDescent="0.45">
      <c r="B2089" s="266">
        <v>2024</v>
      </c>
      <c r="C2089" s="267">
        <v>149.98143045133008</v>
      </c>
    </row>
    <row r="2090" spans="2:3" x14ac:dyDescent="0.45">
      <c r="B2090" s="266">
        <v>2025</v>
      </c>
      <c r="C2090" s="267">
        <v>107.43340746653737</v>
      </c>
    </row>
    <row r="2091" spans="2:3" x14ac:dyDescent="0.45">
      <c r="B2091" s="266">
        <v>2026</v>
      </c>
      <c r="C2091" s="267">
        <v>125.35247243025657</v>
      </c>
    </row>
    <row r="2092" spans="2:3" x14ac:dyDescent="0.45">
      <c r="B2092" s="266">
        <v>2027</v>
      </c>
      <c r="C2092" s="267">
        <v>154.96926163661695</v>
      </c>
    </row>
    <row r="2093" spans="2:3" x14ac:dyDescent="0.45">
      <c r="B2093" s="266">
        <v>2028</v>
      </c>
      <c r="C2093" s="267">
        <v>133.84789304325551</v>
      </c>
    </row>
    <row r="2094" spans="2:3" x14ac:dyDescent="0.45">
      <c r="B2094" s="266">
        <v>2029</v>
      </c>
      <c r="C2094" s="267">
        <v>148.86522827965953</v>
      </c>
    </row>
    <row r="2095" spans="2:3" x14ac:dyDescent="0.45">
      <c r="B2095" s="266">
        <v>2030</v>
      </c>
      <c r="C2095" s="267">
        <v>88.461831378782662</v>
      </c>
    </row>
    <row r="2096" spans="2:3" x14ac:dyDescent="0.45">
      <c r="B2096" s="266">
        <v>2031</v>
      </c>
      <c r="C2096" s="267">
        <v>158.1176098839054</v>
      </c>
    </row>
    <row r="2097" spans="2:3" x14ac:dyDescent="0.45">
      <c r="B2097" s="266">
        <v>2032</v>
      </c>
      <c r="C2097" s="267">
        <v>118.05605622182135</v>
      </c>
    </row>
    <row r="2098" spans="2:3" x14ac:dyDescent="0.45">
      <c r="B2098" s="266">
        <v>2033</v>
      </c>
      <c r="C2098" s="267">
        <v>132.05582068553639</v>
      </c>
    </row>
    <row r="2099" spans="2:3" x14ac:dyDescent="0.45">
      <c r="B2099" s="266">
        <v>2034</v>
      </c>
      <c r="C2099" s="267">
        <v>128.53841145127583</v>
      </c>
    </row>
    <row r="2100" spans="2:3" x14ac:dyDescent="0.45">
      <c r="B2100" s="266">
        <v>2035</v>
      </c>
      <c r="C2100" s="267">
        <v>184.73413833340302</v>
      </c>
    </row>
    <row r="2101" spans="2:3" x14ac:dyDescent="0.45">
      <c r="B2101" s="266">
        <v>2036</v>
      </c>
      <c r="C2101" s="267">
        <v>141.78100892545132</v>
      </c>
    </row>
    <row r="2102" spans="2:3" x14ac:dyDescent="0.45">
      <c r="B2102" s="266">
        <v>2037</v>
      </c>
      <c r="C2102" s="267">
        <v>135.88310125795954</v>
      </c>
    </row>
    <row r="2103" spans="2:3" x14ac:dyDescent="0.45">
      <c r="B2103" s="266">
        <v>2038</v>
      </c>
      <c r="C2103" s="267">
        <v>100.96255599738541</v>
      </c>
    </row>
    <row r="2104" spans="2:3" x14ac:dyDescent="0.45">
      <c r="B2104" s="266">
        <v>2039</v>
      </c>
      <c r="C2104" s="267">
        <v>146.68794977674867</v>
      </c>
    </row>
    <row r="2105" spans="2:3" x14ac:dyDescent="0.45">
      <c r="B2105" s="266">
        <v>2040</v>
      </c>
      <c r="C2105" s="267">
        <v>146.04360265416852</v>
      </c>
    </row>
    <row r="2106" spans="2:3" x14ac:dyDescent="0.45">
      <c r="B2106" s="266">
        <v>2041</v>
      </c>
      <c r="C2106" s="267">
        <v>78.628136676144578</v>
      </c>
    </row>
    <row r="2107" spans="2:3" x14ac:dyDescent="0.45">
      <c r="B2107" s="266">
        <v>2042</v>
      </c>
      <c r="C2107" s="267">
        <v>155.95472759785864</v>
      </c>
    </row>
    <row r="2108" spans="2:3" x14ac:dyDescent="0.45">
      <c r="B2108" s="266">
        <v>2043</v>
      </c>
      <c r="C2108" s="267">
        <v>110.85866084981885</v>
      </c>
    </row>
    <row r="2109" spans="2:3" x14ac:dyDescent="0.45">
      <c r="B2109" s="266">
        <v>2044</v>
      </c>
      <c r="C2109" s="267">
        <v>146.42337861051936</v>
      </c>
    </row>
    <row r="2110" spans="2:3" x14ac:dyDescent="0.45">
      <c r="B2110" s="266">
        <v>2045</v>
      </c>
      <c r="C2110" s="267">
        <v>104.02087136302031</v>
      </c>
    </row>
    <row r="2111" spans="2:3" x14ac:dyDescent="0.45">
      <c r="B2111" s="266">
        <v>2046</v>
      </c>
      <c r="C2111" s="267">
        <v>152.59775544822796</v>
      </c>
    </row>
    <row r="2112" spans="2:3" x14ac:dyDescent="0.45">
      <c r="B2112" s="266">
        <v>2047</v>
      </c>
      <c r="C2112" s="267">
        <v>129.57161915224771</v>
      </c>
    </row>
    <row r="2113" spans="2:3" x14ac:dyDescent="0.45">
      <c r="B2113" s="266">
        <v>2048</v>
      </c>
      <c r="C2113" s="267">
        <v>110.88444788300831</v>
      </c>
    </row>
    <row r="2114" spans="2:3" x14ac:dyDescent="0.45">
      <c r="B2114" s="266">
        <v>2049</v>
      </c>
      <c r="C2114" s="267">
        <v>107.51013689194434</v>
      </c>
    </row>
    <row r="2115" spans="2:3" x14ac:dyDescent="0.45">
      <c r="B2115" s="266">
        <v>2050</v>
      </c>
      <c r="C2115" s="267">
        <v>113.97113386409021</v>
      </c>
    </row>
    <row r="2116" spans="2:3" x14ac:dyDescent="0.45">
      <c r="B2116" s="266">
        <v>2051</v>
      </c>
      <c r="C2116" s="267">
        <v>94.312128820920123</v>
      </c>
    </row>
    <row r="2117" spans="2:3" x14ac:dyDescent="0.45">
      <c r="B2117" s="266">
        <v>2052</v>
      </c>
      <c r="C2117" s="267">
        <v>155.99700975319956</v>
      </c>
    </row>
    <row r="2118" spans="2:3" x14ac:dyDescent="0.45">
      <c r="B2118" s="266">
        <v>2053</v>
      </c>
      <c r="C2118" s="267">
        <v>145.21837364069003</v>
      </c>
    </row>
    <row r="2119" spans="2:3" x14ac:dyDescent="0.45">
      <c r="B2119" s="266">
        <v>2054</v>
      </c>
      <c r="C2119" s="267">
        <v>131.01650485249331</v>
      </c>
    </row>
    <row r="2120" spans="2:3" x14ac:dyDescent="0.45">
      <c r="B2120" s="266">
        <v>2055</v>
      </c>
      <c r="C2120" s="267">
        <v>147.67393609933151</v>
      </c>
    </row>
    <row r="2121" spans="2:3" x14ac:dyDescent="0.45">
      <c r="B2121" s="266">
        <v>2056</v>
      </c>
      <c r="C2121" s="267">
        <v>137.12618638206686</v>
      </c>
    </row>
    <row r="2122" spans="2:3" x14ac:dyDescent="0.45">
      <c r="B2122" s="266">
        <v>2057</v>
      </c>
      <c r="C2122" s="267">
        <v>146.97867693784471</v>
      </c>
    </row>
    <row r="2123" spans="2:3" x14ac:dyDescent="0.45">
      <c r="B2123" s="266">
        <v>2058</v>
      </c>
      <c r="C2123" s="267">
        <v>127.27957660475121</v>
      </c>
    </row>
    <row r="2124" spans="2:3" x14ac:dyDescent="0.45">
      <c r="B2124" s="266">
        <v>2059</v>
      </c>
      <c r="C2124" s="267">
        <v>76.609154517505246</v>
      </c>
    </row>
    <row r="2125" spans="2:3" x14ac:dyDescent="0.45">
      <c r="B2125" s="266">
        <v>2060</v>
      </c>
      <c r="C2125" s="267">
        <v>134.17433501299757</v>
      </c>
    </row>
    <row r="2126" spans="2:3" x14ac:dyDescent="0.45">
      <c r="B2126" s="266">
        <v>2061</v>
      </c>
      <c r="C2126" s="267">
        <v>114.25390530163787</v>
      </c>
    </row>
    <row r="2127" spans="2:3" x14ac:dyDescent="0.45">
      <c r="B2127" s="266">
        <v>2062</v>
      </c>
      <c r="C2127" s="267">
        <v>117.81536400567717</v>
      </c>
    </row>
    <row r="2128" spans="2:3" x14ac:dyDescent="0.45">
      <c r="B2128" s="266">
        <v>2063</v>
      </c>
      <c r="C2128" s="267">
        <v>157.1377621989667</v>
      </c>
    </row>
    <row r="2129" spans="2:3" x14ac:dyDescent="0.45">
      <c r="B2129" s="266">
        <v>2064</v>
      </c>
      <c r="C2129" s="267">
        <v>95.287430574736319</v>
      </c>
    </row>
    <row r="2130" spans="2:3" x14ac:dyDescent="0.45">
      <c r="B2130" s="266">
        <v>2065</v>
      </c>
      <c r="C2130" s="267">
        <v>113.37181964062874</v>
      </c>
    </row>
    <row r="2131" spans="2:3" x14ac:dyDescent="0.45">
      <c r="B2131" s="266">
        <v>2066</v>
      </c>
      <c r="C2131" s="267">
        <v>88.742445496284404</v>
      </c>
    </row>
    <row r="2132" spans="2:3" x14ac:dyDescent="0.45">
      <c r="B2132" s="266">
        <v>2067</v>
      </c>
      <c r="C2132" s="267">
        <v>82.918330051147194</v>
      </c>
    </row>
    <row r="2133" spans="2:3" x14ac:dyDescent="0.45">
      <c r="B2133" s="266">
        <v>2068</v>
      </c>
      <c r="C2133" s="267">
        <v>104.12355721265057</v>
      </c>
    </row>
    <row r="2134" spans="2:3" x14ac:dyDescent="0.45">
      <c r="B2134" s="266">
        <v>2069</v>
      </c>
      <c r="C2134" s="267">
        <v>104.7650291769458</v>
      </c>
    </row>
    <row r="2135" spans="2:3" x14ac:dyDescent="0.45">
      <c r="B2135" s="266">
        <v>2070</v>
      </c>
      <c r="C2135" s="267">
        <v>100.72007537630586</v>
      </c>
    </row>
    <row r="2136" spans="2:3" x14ac:dyDescent="0.45">
      <c r="B2136" s="266">
        <v>2071</v>
      </c>
      <c r="C2136" s="267">
        <v>139.27623273879527</v>
      </c>
    </row>
    <row r="2137" spans="2:3" x14ac:dyDescent="0.45">
      <c r="B2137" s="266">
        <v>2072</v>
      </c>
      <c r="C2137" s="267">
        <v>90.558178411645926</v>
      </c>
    </row>
    <row r="2138" spans="2:3" x14ac:dyDescent="0.45">
      <c r="B2138" s="266">
        <v>2073</v>
      </c>
      <c r="C2138" s="267">
        <v>147.01624336911735</v>
      </c>
    </row>
    <row r="2139" spans="2:3" x14ac:dyDescent="0.45">
      <c r="B2139" s="266">
        <v>2074</v>
      </c>
      <c r="C2139" s="267">
        <v>169.90254750654211</v>
      </c>
    </row>
    <row r="2140" spans="2:3" x14ac:dyDescent="0.45">
      <c r="B2140" s="266">
        <v>2075</v>
      </c>
      <c r="C2140" s="267">
        <v>147.21575240386198</v>
      </c>
    </row>
    <row r="2141" spans="2:3" x14ac:dyDescent="0.45">
      <c r="B2141" s="266">
        <v>2076</v>
      </c>
      <c r="C2141" s="267">
        <v>95.547334731743405</v>
      </c>
    </row>
    <row r="2142" spans="2:3" x14ac:dyDescent="0.45">
      <c r="B2142" s="266">
        <v>2077</v>
      </c>
      <c r="C2142" s="267">
        <v>98.368883401745848</v>
      </c>
    </row>
    <row r="2143" spans="2:3" x14ac:dyDescent="0.45">
      <c r="B2143" s="266">
        <v>2078</v>
      </c>
      <c r="C2143" s="267">
        <v>140.32491430099898</v>
      </c>
    </row>
    <row r="2144" spans="2:3" x14ac:dyDescent="0.45">
      <c r="B2144" s="266">
        <v>2079</v>
      </c>
      <c r="C2144" s="267">
        <v>123.79864679250345</v>
      </c>
    </row>
    <row r="2145" spans="2:3" x14ac:dyDescent="0.45">
      <c r="B2145" s="266">
        <v>2080</v>
      </c>
      <c r="C2145" s="267">
        <v>160.28779637346628</v>
      </c>
    </row>
    <row r="2146" spans="2:3" x14ac:dyDescent="0.45">
      <c r="B2146" s="266">
        <v>2081</v>
      </c>
      <c r="C2146" s="267">
        <v>124.49641476647373</v>
      </c>
    </row>
    <row r="2147" spans="2:3" x14ac:dyDescent="0.45">
      <c r="B2147" s="266">
        <v>2082</v>
      </c>
      <c r="C2147" s="267">
        <v>96.35063847158969</v>
      </c>
    </row>
    <row r="2148" spans="2:3" x14ac:dyDescent="0.45">
      <c r="B2148" s="266">
        <v>2083</v>
      </c>
      <c r="C2148" s="267">
        <v>108.10930387954494</v>
      </c>
    </row>
    <row r="2149" spans="2:3" x14ac:dyDescent="0.45">
      <c r="B2149" s="266">
        <v>2084</v>
      </c>
      <c r="C2149" s="267">
        <v>105.3377216308871</v>
      </c>
    </row>
    <row r="2150" spans="2:3" x14ac:dyDescent="0.45">
      <c r="B2150" s="266">
        <v>2085</v>
      </c>
      <c r="C2150" s="267">
        <v>75.99444359709301</v>
      </c>
    </row>
    <row r="2151" spans="2:3" x14ac:dyDescent="0.45">
      <c r="B2151" s="266">
        <v>2086</v>
      </c>
      <c r="C2151" s="267">
        <v>173.97022574264253</v>
      </c>
    </row>
    <row r="2152" spans="2:3" x14ac:dyDescent="0.45">
      <c r="B2152" s="266">
        <v>2087</v>
      </c>
      <c r="C2152" s="267">
        <v>176.42996244325329</v>
      </c>
    </row>
    <row r="2153" spans="2:3" x14ac:dyDescent="0.45">
      <c r="B2153" s="266">
        <v>2088</v>
      </c>
      <c r="C2153" s="267">
        <v>140.22262940364158</v>
      </c>
    </row>
    <row r="2154" spans="2:3" x14ac:dyDescent="0.45">
      <c r="B2154" s="266">
        <v>2089</v>
      </c>
      <c r="C2154" s="267">
        <v>105.68245598134571</v>
      </c>
    </row>
    <row r="2155" spans="2:3" x14ac:dyDescent="0.45">
      <c r="B2155" s="266">
        <v>2090</v>
      </c>
      <c r="C2155" s="267">
        <v>148.33024379513569</v>
      </c>
    </row>
    <row r="2156" spans="2:3" x14ac:dyDescent="0.45">
      <c r="B2156" s="266">
        <v>2091</v>
      </c>
      <c r="C2156" s="267">
        <v>142.62962503952423</v>
      </c>
    </row>
    <row r="2157" spans="2:3" x14ac:dyDescent="0.45">
      <c r="B2157" s="266">
        <v>2092</v>
      </c>
      <c r="C2157" s="267">
        <v>78.562106738557034</v>
      </c>
    </row>
    <row r="2158" spans="2:3" x14ac:dyDescent="0.45">
      <c r="B2158" s="266">
        <v>2093</v>
      </c>
      <c r="C2158" s="267">
        <v>132.50848874444367</v>
      </c>
    </row>
    <row r="2159" spans="2:3" x14ac:dyDescent="0.45">
      <c r="B2159" s="266">
        <v>2094</v>
      </c>
      <c r="C2159" s="267">
        <v>148.84491525703436</v>
      </c>
    </row>
    <row r="2160" spans="2:3" x14ac:dyDescent="0.45">
      <c r="B2160" s="266">
        <v>2095</v>
      </c>
      <c r="C2160" s="267">
        <v>101.63687791958003</v>
      </c>
    </row>
    <row r="2161" spans="2:3" x14ac:dyDescent="0.45">
      <c r="B2161" s="266">
        <v>2096</v>
      </c>
      <c r="C2161" s="267">
        <v>108.52028113294048</v>
      </c>
    </row>
    <row r="2162" spans="2:3" x14ac:dyDescent="0.45">
      <c r="B2162" s="266">
        <v>2097</v>
      </c>
      <c r="C2162" s="267">
        <v>83.043901521895563</v>
      </c>
    </row>
    <row r="2163" spans="2:3" x14ac:dyDescent="0.45">
      <c r="B2163" s="266">
        <v>2098</v>
      </c>
      <c r="C2163" s="267">
        <v>136.78149325286654</v>
      </c>
    </row>
    <row r="2164" spans="2:3" x14ac:dyDescent="0.45">
      <c r="B2164" s="266">
        <v>2099</v>
      </c>
      <c r="C2164" s="267">
        <v>135.95212101566841</v>
      </c>
    </row>
    <row r="2165" spans="2:3" x14ac:dyDescent="0.45">
      <c r="B2165" s="266">
        <v>2100</v>
      </c>
      <c r="C2165" s="267">
        <v>152.54136541408198</v>
      </c>
    </row>
    <row r="2166" spans="2:3" x14ac:dyDescent="0.45">
      <c r="B2166" s="266">
        <v>2101</v>
      </c>
      <c r="C2166" s="267">
        <v>117.21324552717314</v>
      </c>
    </row>
    <row r="2167" spans="2:3" x14ac:dyDescent="0.45">
      <c r="B2167" s="266">
        <v>2102</v>
      </c>
      <c r="C2167" s="267">
        <v>152.71049944365174</v>
      </c>
    </row>
    <row r="2168" spans="2:3" x14ac:dyDescent="0.45">
      <c r="B2168" s="266">
        <v>2103</v>
      </c>
      <c r="C2168" s="267">
        <v>110.08361346441743</v>
      </c>
    </row>
    <row r="2169" spans="2:3" x14ac:dyDescent="0.45">
      <c r="B2169" s="266">
        <v>2104</v>
      </c>
      <c r="C2169" s="267">
        <v>94.177835652683825</v>
      </c>
    </row>
    <row r="2170" spans="2:3" x14ac:dyDescent="0.45">
      <c r="B2170" s="266">
        <v>2105</v>
      </c>
      <c r="C2170" s="267">
        <v>110.10702117699317</v>
      </c>
    </row>
    <row r="2171" spans="2:3" x14ac:dyDescent="0.45">
      <c r="B2171" s="266">
        <v>2106</v>
      </c>
      <c r="C2171" s="267">
        <v>173.7506033993852</v>
      </c>
    </row>
    <row r="2172" spans="2:3" x14ac:dyDescent="0.45">
      <c r="B2172" s="266">
        <v>2107</v>
      </c>
      <c r="C2172" s="267">
        <v>121.90347493212499</v>
      </c>
    </row>
    <row r="2173" spans="2:3" x14ac:dyDescent="0.45">
      <c r="B2173" s="266">
        <v>2108</v>
      </c>
      <c r="C2173" s="267">
        <v>146.84735137826442</v>
      </c>
    </row>
    <row r="2174" spans="2:3" x14ac:dyDescent="0.45">
      <c r="B2174" s="266">
        <v>2109</v>
      </c>
      <c r="C2174" s="267">
        <v>152.11047858979185</v>
      </c>
    </row>
    <row r="2175" spans="2:3" x14ac:dyDescent="0.45">
      <c r="B2175" s="266">
        <v>2110</v>
      </c>
      <c r="C2175" s="267">
        <v>136.56334370511047</v>
      </c>
    </row>
    <row r="2176" spans="2:3" x14ac:dyDescent="0.45">
      <c r="B2176" s="266">
        <v>2111</v>
      </c>
      <c r="C2176" s="267">
        <v>120.2346690126076</v>
      </c>
    </row>
    <row r="2177" spans="2:3" x14ac:dyDescent="0.45">
      <c r="B2177" s="266">
        <v>2112</v>
      </c>
      <c r="C2177" s="267">
        <v>92.215394062850265</v>
      </c>
    </row>
    <row r="2178" spans="2:3" x14ac:dyDescent="0.45">
      <c r="B2178" s="266">
        <v>2113</v>
      </c>
      <c r="C2178" s="267">
        <v>96.683716026586282</v>
      </c>
    </row>
    <row r="2179" spans="2:3" x14ac:dyDescent="0.45">
      <c r="B2179" s="266">
        <v>2114</v>
      </c>
      <c r="C2179" s="267">
        <v>167.44162609763345</v>
      </c>
    </row>
    <row r="2180" spans="2:3" x14ac:dyDescent="0.45">
      <c r="B2180" s="266">
        <v>2115</v>
      </c>
      <c r="C2180" s="267">
        <v>173.21455956321412</v>
      </c>
    </row>
    <row r="2181" spans="2:3" x14ac:dyDescent="0.45">
      <c r="B2181" s="266">
        <v>2116</v>
      </c>
      <c r="C2181" s="267">
        <v>117.39453830983328</v>
      </c>
    </row>
    <row r="2182" spans="2:3" x14ac:dyDescent="0.45">
      <c r="B2182" s="266">
        <v>2117</v>
      </c>
      <c r="C2182" s="267">
        <v>159.45916050370079</v>
      </c>
    </row>
    <row r="2183" spans="2:3" x14ac:dyDescent="0.45">
      <c r="B2183" s="266">
        <v>2118</v>
      </c>
      <c r="C2183" s="267">
        <v>92.914867584450462</v>
      </c>
    </row>
    <row r="2184" spans="2:3" x14ac:dyDescent="0.45">
      <c r="B2184" s="266">
        <v>2119</v>
      </c>
      <c r="C2184" s="267">
        <v>158.37992760287625</v>
      </c>
    </row>
    <row r="2185" spans="2:3" x14ac:dyDescent="0.45">
      <c r="B2185" s="266">
        <v>2120</v>
      </c>
      <c r="C2185" s="267">
        <v>108.4443475397465</v>
      </c>
    </row>
    <row r="2186" spans="2:3" x14ac:dyDescent="0.45">
      <c r="B2186" s="266">
        <v>2121</v>
      </c>
      <c r="C2186" s="267">
        <v>143.70957587530592</v>
      </c>
    </row>
    <row r="2187" spans="2:3" x14ac:dyDescent="0.45">
      <c r="B2187" s="266">
        <v>2122</v>
      </c>
      <c r="C2187" s="267">
        <v>112.04168141666842</v>
      </c>
    </row>
    <row r="2188" spans="2:3" x14ac:dyDescent="0.45">
      <c r="B2188" s="266">
        <v>2123</v>
      </c>
      <c r="C2188" s="267">
        <v>174.73147589497313</v>
      </c>
    </row>
    <row r="2189" spans="2:3" x14ac:dyDescent="0.45">
      <c r="B2189" s="266">
        <v>2124</v>
      </c>
      <c r="C2189" s="267">
        <v>178.51581299639975</v>
      </c>
    </row>
    <row r="2190" spans="2:3" x14ac:dyDescent="0.45">
      <c r="B2190" s="266">
        <v>2125</v>
      </c>
      <c r="C2190" s="267">
        <v>99.035179473239396</v>
      </c>
    </row>
    <row r="2191" spans="2:3" x14ac:dyDescent="0.45">
      <c r="B2191" s="266">
        <v>2126</v>
      </c>
      <c r="C2191" s="267">
        <v>173.41452631374307</v>
      </c>
    </row>
    <row r="2192" spans="2:3" x14ac:dyDescent="0.45">
      <c r="B2192" s="266">
        <v>2127</v>
      </c>
      <c r="C2192" s="267">
        <v>92.040919002696427</v>
      </c>
    </row>
    <row r="2193" spans="2:3" x14ac:dyDescent="0.45">
      <c r="B2193" s="266">
        <v>2128</v>
      </c>
      <c r="C2193" s="267">
        <v>208.82617536758045</v>
      </c>
    </row>
    <row r="2194" spans="2:3" x14ac:dyDescent="0.45">
      <c r="B2194" s="266">
        <v>2129</v>
      </c>
      <c r="C2194" s="267">
        <v>91.470372917323203</v>
      </c>
    </row>
    <row r="2195" spans="2:3" x14ac:dyDescent="0.45">
      <c r="B2195" s="266">
        <v>2130</v>
      </c>
      <c r="C2195" s="267">
        <v>130.65391053606947</v>
      </c>
    </row>
    <row r="2196" spans="2:3" x14ac:dyDescent="0.45">
      <c r="B2196" s="266">
        <v>2131</v>
      </c>
      <c r="C2196" s="267">
        <v>128.117034291587</v>
      </c>
    </row>
    <row r="2197" spans="2:3" x14ac:dyDescent="0.45">
      <c r="B2197" s="266">
        <v>2132</v>
      </c>
      <c r="C2197" s="267">
        <v>121.44402353225118</v>
      </c>
    </row>
    <row r="2198" spans="2:3" x14ac:dyDescent="0.45">
      <c r="B2198" s="266">
        <v>2133</v>
      </c>
      <c r="C2198" s="267">
        <v>77.881019610857322</v>
      </c>
    </row>
    <row r="2199" spans="2:3" x14ac:dyDescent="0.45">
      <c r="B2199" s="266">
        <v>2134</v>
      </c>
      <c r="C2199" s="267">
        <v>191.62782401441143</v>
      </c>
    </row>
    <row r="2200" spans="2:3" x14ac:dyDescent="0.45">
      <c r="B2200" s="266">
        <v>2135</v>
      </c>
      <c r="C2200" s="267">
        <v>109.56877869645287</v>
      </c>
    </row>
    <row r="2201" spans="2:3" x14ac:dyDescent="0.45">
      <c r="B2201" s="266">
        <v>2136</v>
      </c>
      <c r="C2201" s="267">
        <v>119.10611257235944</v>
      </c>
    </row>
    <row r="2202" spans="2:3" x14ac:dyDescent="0.45">
      <c r="B2202" s="266">
        <v>2137</v>
      </c>
      <c r="C2202" s="267">
        <v>135.4886939733388</v>
      </c>
    </row>
    <row r="2203" spans="2:3" x14ac:dyDescent="0.45">
      <c r="B2203" s="266">
        <v>2138</v>
      </c>
      <c r="C2203" s="267">
        <v>163.25773495120586</v>
      </c>
    </row>
    <row r="2204" spans="2:3" x14ac:dyDescent="0.45">
      <c r="B2204" s="266">
        <v>2139</v>
      </c>
      <c r="C2204" s="267">
        <v>126.27135486535478</v>
      </c>
    </row>
    <row r="2205" spans="2:3" x14ac:dyDescent="0.45">
      <c r="B2205" s="266">
        <v>2140</v>
      </c>
      <c r="C2205" s="267">
        <v>177.34970012948418</v>
      </c>
    </row>
    <row r="2206" spans="2:3" x14ac:dyDescent="0.45">
      <c r="B2206" s="266">
        <v>2141</v>
      </c>
      <c r="C2206" s="267">
        <v>149.06721590930479</v>
      </c>
    </row>
    <row r="2207" spans="2:3" x14ac:dyDescent="0.45">
      <c r="B2207" s="266">
        <v>2142</v>
      </c>
      <c r="C2207" s="267">
        <v>96.151651803257934</v>
      </c>
    </row>
    <row r="2208" spans="2:3" x14ac:dyDescent="0.45">
      <c r="B2208" s="266">
        <v>2143</v>
      </c>
      <c r="C2208" s="267">
        <v>109.75086138144587</v>
      </c>
    </row>
    <row r="2209" spans="2:3" x14ac:dyDescent="0.45">
      <c r="B2209" s="266">
        <v>2144</v>
      </c>
      <c r="C2209" s="267">
        <v>74.669002585244996</v>
      </c>
    </row>
    <row r="2210" spans="2:3" x14ac:dyDescent="0.45">
      <c r="B2210" s="266">
        <v>2145</v>
      </c>
      <c r="C2210" s="267">
        <v>143.16120195830888</v>
      </c>
    </row>
    <row r="2211" spans="2:3" x14ac:dyDescent="0.45">
      <c r="B2211" s="266">
        <v>2146</v>
      </c>
      <c r="C2211" s="267">
        <v>159.70264911963778</v>
      </c>
    </row>
    <row r="2212" spans="2:3" x14ac:dyDescent="0.45">
      <c r="B2212" s="266">
        <v>2147</v>
      </c>
      <c r="C2212" s="267">
        <v>94.642203265213482</v>
      </c>
    </row>
    <row r="2213" spans="2:3" x14ac:dyDescent="0.45">
      <c r="B2213" s="266">
        <v>2148</v>
      </c>
      <c r="C2213" s="267">
        <v>165.24708559531433</v>
      </c>
    </row>
    <row r="2214" spans="2:3" x14ac:dyDescent="0.45">
      <c r="B2214" s="266">
        <v>2149</v>
      </c>
      <c r="C2214" s="267">
        <v>138.65851663055054</v>
      </c>
    </row>
    <row r="2215" spans="2:3" x14ac:dyDescent="0.45">
      <c r="B2215" s="266">
        <v>2150</v>
      </c>
      <c r="C2215" s="267">
        <v>146.08016589241004</v>
      </c>
    </row>
    <row r="2216" spans="2:3" x14ac:dyDescent="0.45">
      <c r="B2216" s="266">
        <v>2151</v>
      </c>
      <c r="C2216" s="267">
        <v>151.65523667545739</v>
      </c>
    </row>
    <row r="2217" spans="2:3" x14ac:dyDescent="0.45">
      <c r="B2217" s="266">
        <v>2152</v>
      </c>
      <c r="C2217" s="267">
        <v>123.23446092679703</v>
      </c>
    </row>
    <row r="2218" spans="2:3" x14ac:dyDescent="0.45">
      <c r="B2218" s="266">
        <v>2153</v>
      </c>
      <c r="C2218" s="267">
        <v>89.057199055183958</v>
      </c>
    </row>
    <row r="2219" spans="2:3" x14ac:dyDescent="0.45">
      <c r="B2219" s="266">
        <v>2154</v>
      </c>
      <c r="C2219" s="267">
        <v>129.65079237721267</v>
      </c>
    </row>
    <row r="2220" spans="2:3" x14ac:dyDescent="0.45">
      <c r="B2220" s="266">
        <v>2155</v>
      </c>
      <c r="C2220" s="267">
        <v>93.719762891409545</v>
      </c>
    </row>
    <row r="2221" spans="2:3" x14ac:dyDescent="0.45">
      <c r="B2221" s="266">
        <v>2156</v>
      </c>
      <c r="C2221" s="267">
        <v>138.13754279871856</v>
      </c>
    </row>
    <row r="2222" spans="2:3" x14ac:dyDescent="0.45">
      <c r="B2222" s="266">
        <v>2157</v>
      </c>
      <c r="C2222" s="267">
        <v>155.33849439311751</v>
      </c>
    </row>
    <row r="2223" spans="2:3" x14ac:dyDescent="0.45">
      <c r="B2223" s="266">
        <v>2158</v>
      </c>
      <c r="C2223" s="267">
        <v>121.81515748739</v>
      </c>
    </row>
    <row r="2224" spans="2:3" x14ac:dyDescent="0.45">
      <c r="B2224" s="266">
        <v>2159</v>
      </c>
      <c r="C2224" s="267">
        <v>110.16177514302035</v>
      </c>
    </row>
    <row r="2225" spans="2:3" x14ac:dyDescent="0.45">
      <c r="B2225" s="266">
        <v>2160</v>
      </c>
      <c r="C2225" s="267">
        <v>104.47128393059488</v>
      </c>
    </row>
    <row r="2226" spans="2:3" x14ac:dyDescent="0.45">
      <c r="B2226" s="266">
        <v>2161</v>
      </c>
      <c r="C2226" s="267">
        <v>108.74443233909413</v>
      </c>
    </row>
    <row r="2227" spans="2:3" x14ac:dyDescent="0.45">
      <c r="B2227" s="266">
        <v>2162</v>
      </c>
      <c r="C2227" s="267">
        <v>131.71002206000929</v>
      </c>
    </row>
    <row r="2228" spans="2:3" x14ac:dyDescent="0.45">
      <c r="B2228" s="266">
        <v>2163</v>
      </c>
      <c r="C2228" s="267">
        <v>96.994409944477923</v>
      </c>
    </row>
    <row r="2229" spans="2:3" x14ac:dyDescent="0.45">
      <c r="B2229" s="266">
        <v>2164</v>
      </c>
      <c r="C2229" s="267">
        <v>101.77639684274604</v>
      </c>
    </row>
    <row r="2230" spans="2:3" x14ac:dyDescent="0.45">
      <c r="B2230" s="266">
        <v>2165</v>
      </c>
      <c r="C2230" s="267">
        <v>121.32078526582643</v>
      </c>
    </row>
    <row r="2231" spans="2:3" x14ac:dyDescent="0.45">
      <c r="B2231" s="266">
        <v>2166</v>
      </c>
      <c r="C2231" s="267">
        <v>160.48783282354913</v>
      </c>
    </row>
    <row r="2232" spans="2:3" x14ac:dyDescent="0.45">
      <c r="B2232" s="266">
        <v>2167</v>
      </c>
      <c r="C2232" s="267">
        <v>90.624335588998861</v>
      </c>
    </row>
    <row r="2233" spans="2:3" x14ac:dyDescent="0.45">
      <c r="B2233" s="266">
        <v>2168</v>
      </c>
      <c r="C2233" s="267">
        <v>104.9982636346175</v>
      </c>
    </row>
    <row r="2234" spans="2:3" x14ac:dyDescent="0.45">
      <c r="B2234" s="266">
        <v>2169</v>
      </c>
      <c r="C2234" s="267">
        <v>125.52680445180512</v>
      </c>
    </row>
    <row r="2235" spans="2:3" x14ac:dyDescent="0.45">
      <c r="B2235" s="266">
        <v>2170</v>
      </c>
      <c r="C2235" s="267">
        <v>151.47257102525253</v>
      </c>
    </row>
    <row r="2236" spans="2:3" x14ac:dyDescent="0.45">
      <c r="B2236" s="266">
        <v>2171</v>
      </c>
      <c r="C2236" s="267">
        <v>108.09885275842755</v>
      </c>
    </row>
    <row r="2237" spans="2:3" x14ac:dyDescent="0.45">
      <c r="B2237" s="266">
        <v>2172</v>
      </c>
      <c r="C2237" s="267">
        <v>107.24404135285917</v>
      </c>
    </row>
    <row r="2238" spans="2:3" x14ac:dyDescent="0.45">
      <c r="B2238" s="266">
        <v>2173</v>
      </c>
      <c r="C2238" s="267">
        <v>123.70162818903307</v>
      </c>
    </row>
    <row r="2239" spans="2:3" x14ac:dyDescent="0.45">
      <c r="B2239" s="266">
        <v>2174</v>
      </c>
      <c r="C2239" s="267">
        <v>129.25553941700775</v>
      </c>
    </row>
    <row r="2240" spans="2:3" x14ac:dyDescent="0.45">
      <c r="B2240" s="266">
        <v>2175</v>
      </c>
      <c r="C2240" s="267">
        <v>229.42605308011233</v>
      </c>
    </row>
    <row r="2241" spans="2:3" x14ac:dyDescent="0.45">
      <c r="B2241" s="266">
        <v>2176</v>
      </c>
      <c r="C2241" s="267">
        <v>105.54397693486104</v>
      </c>
    </row>
    <row r="2242" spans="2:3" x14ac:dyDescent="0.45">
      <c r="B2242" s="266">
        <v>2177</v>
      </c>
      <c r="C2242" s="267">
        <v>109.1662051202072</v>
      </c>
    </row>
    <row r="2243" spans="2:3" x14ac:dyDescent="0.45">
      <c r="B2243" s="266">
        <v>2178</v>
      </c>
      <c r="C2243" s="267">
        <v>123.46848523293939</v>
      </c>
    </row>
    <row r="2244" spans="2:3" x14ac:dyDescent="0.45">
      <c r="B2244" s="266">
        <v>2179</v>
      </c>
      <c r="C2244" s="267">
        <v>141.1592376590132</v>
      </c>
    </row>
    <row r="2245" spans="2:3" x14ac:dyDescent="0.45">
      <c r="B2245" s="266">
        <v>2180</v>
      </c>
      <c r="C2245" s="267">
        <v>111.63039124857585</v>
      </c>
    </row>
    <row r="2246" spans="2:3" x14ac:dyDescent="0.45">
      <c r="B2246" s="266">
        <v>2181</v>
      </c>
      <c r="C2246" s="267">
        <v>133.62867696802533</v>
      </c>
    </row>
    <row r="2247" spans="2:3" x14ac:dyDescent="0.45">
      <c r="B2247" s="266">
        <v>2182</v>
      </c>
      <c r="C2247" s="267">
        <v>109.51961949281139</v>
      </c>
    </row>
    <row r="2248" spans="2:3" x14ac:dyDescent="0.45">
      <c r="B2248" s="266">
        <v>2183</v>
      </c>
      <c r="C2248" s="267">
        <v>190.61635203194436</v>
      </c>
    </row>
    <row r="2249" spans="2:3" x14ac:dyDescent="0.45">
      <c r="B2249" s="266">
        <v>2184</v>
      </c>
      <c r="C2249" s="267">
        <v>96.132561292794321</v>
      </c>
    </row>
    <row r="2250" spans="2:3" x14ac:dyDescent="0.45">
      <c r="B2250" s="266">
        <v>2185</v>
      </c>
      <c r="C2250" s="267">
        <v>112.33866956354582</v>
      </c>
    </row>
    <row r="2251" spans="2:3" x14ac:dyDescent="0.45">
      <c r="B2251" s="266">
        <v>2186</v>
      </c>
      <c r="C2251" s="267">
        <v>164.74714550651728</v>
      </c>
    </row>
    <row r="2252" spans="2:3" x14ac:dyDescent="0.45">
      <c r="B2252" s="266">
        <v>2187</v>
      </c>
      <c r="C2252" s="267">
        <v>127.59720800927512</v>
      </c>
    </row>
    <row r="2253" spans="2:3" x14ac:dyDescent="0.45">
      <c r="B2253" s="266">
        <v>2188</v>
      </c>
      <c r="C2253" s="267">
        <v>127.57652524871492</v>
      </c>
    </row>
    <row r="2254" spans="2:3" x14ac:dyDescent="0.45">
      <c r="B2254" s="266">
        <v>2189</v>
      </c>
      <c r="C2254" s="267">
        <v>94.982640872596193</v>
      </c>
    </row>
    <row r="2255" spans="2:3" x14ac:dyDescent="0.45">
      <c r="B2255" s="266">
        <v>2190</v>
      </c>
      <c r="C2255" s="267">
        <v>140.81863082111548</v>
      </c>
    </row>
    <row r="2256" spans="2:3" x14ac:dyDescent="0.45">
      <c r="B2256" s="266">
        <v>2191</v>
      </c>
      <c r="C2256" s="267">
        <v>114.59214295083737</v>
      </c>
    </row>
    <row r="2257" spans="2:3" x14ac:dyDescent="0.45">
      <c r="B2257" s="266">
        <v>2192</v>
      </c>
      <c r="C2257" s="267">
        <v>176.55334897885547</v>
      </c>
    </row>
    <row r="2258" spans="2:3" x14ac:dyDescent="0.45">
      <c r="B2258" s="266">
        <v>2193</v>
      </c>
      <c r="C2258" s="267">
        <v>121.29222817840318</v>
      </c>
    </row>
    <row r="2259" spans="2:3" x14ac:dyDescent="0.45">
      <c r="B2259" s="266">
        <v>2194</v>
      </c>
      <c r="C2259" s="267">
        <v>107.64939183323438</v>
      </c>
    </row>
    <row r="2260" spans="2:3" x14ac:dyDescent="0.45">
      <c r="B2260" s="266">
        <v>2195</v>
      </c>
      <c r="C2260" s="267">
        <v>97.786627415622121</v>
      </c>
    </row>
    <row r="2261" spans="2:3" x14ac:dyDescent="0.45">
      <c r="B2261" s="266">
        <v>2196</v>
      </c>
      <c r="C2261" s="267">
        <v>163.1917259825828</v>
      </c>
    </row>
    <row r="2262" spans="2:3" x14ac:dyDescent="0.45">
      <c r="B2262" s="266">
        <v>2197</v>
      </c>
      <c r="C2262" s="267">
        <v>222.33669476121543</v>
      </c>
    </row>
    <row r="2263" spans="2:3" x14ac:dyDescent="0.45">
      <c r="B2263" s="266">
        <v>2198</v>
      </c>
      <c r="C2263" s="267">
        <v>93.688496815627616</v>
      </c>
    </row>
    <row r="2264" spans="2:3" x14ac:dyDescent="0.45">
      <c r="B2264" s="266">
        <v>2199</v>
      </c>
      <c r="C2264" s="267">
        <v>152.59360086659316</v>
      </c>
    </row>
    <row r="2265" spans="2:3" x14ac:dyDescent="0.45">
      <c r="B2265" s="266">
        <v>2200</v>
      </c>
      <c r="C2265" s="267">
        <v>167.19174699957773</v>
      </c>
    </row>
    <row r="2266" spans="2:3" x14ac:dyDescent="0.45">
      <c r="B2266" s="266">
        <v>2201</v>
      </c>
      <c r="C2266" s="267">
        <v>155.25963620338999</v>
      </c>
    </row>
    <row r="2267" spans="2:3" x14ac:dyDescent="0.45">
      <c r="B2267" s="266">
        <v>2202</v>
      </c>
      <c r="C2267" s="267">
        <v>109.6504337251895</v>
      </c>
    </row>
    <row r="2268" spans="2:3" x14ac:dyDescent="0.45">
      <c r="B2268" s="266">
        <v>2203</v>
      </c>
      <c r="C2268" s="267">
        <v>117.37112340175014</v>
      </c>
    </row>
    <row r="2269" spans="2:3" x14ac:dyDescent="0.45">
      <c r="B2269" s="266">
        <v>2204</v>
      </c>
      <c r="C2269" s="267">
        <v>151.68400367316627</v>
      </c>
    </row>
    <row r="2270" spans="2:3" x14ac:dyDescent="0.45">
      <c r="B2270" s="266">
        <v>2205</v>
      </c>
      <c r="C2270" s="267">
        <v>103.76097597479986</v>
      </c>
    </row>
    <row r="2271" spans="2:3" x14ac:dyDescent="0.45">
      <c r="B2271" s="266">
        <v>2206</v>
      </c>
      <c r="C2271" s="267">
        <v>81.828054345313262</v>
      </c>
    </row>
    <row r="2272" spans="2:3" x14ac:dyDescent="0.45">
      <c r="B2272" s="266">
        <v>2207</v>
      </c>
      <c r="C2272" s="267">
        <v>97.442960308256147</v>
      </c>
    </row>
    <row r="2273" spans="2:3" x14ac:dyDescent="0.45">
      <c r="B2273" s="266">
        <v>2208</v>
      </c>
      <c r="C2273" s="267">
        <v>89.566751361451765</v>
      </c>
    </row>
    <row r="2274" spans="2:3" x14ac:dyDescent="0.45">
      <c r="B2274" s="266">
        <v>2209</v>
      </c>
      <c r="C2274" s="267">
        <v>141.17122602304664</v>
      </c>
    </row>
    <row r="2275" spans="2:3" x14ac:dyDescent="0.45">
      <c r="B2275" s="266">
        <v>2210</v>
      </c>
      <c r="C2275" s="267">
        <v>105.5915796115458</v>
      </c>
    </row>
    <row r="2276" spans="2:3" x14ac:dyDescent="0.45">
      <c r="B2276" s="266">
        <v>2211</v>
      </c>
      <c r="C2276" s="267">
        <v>99.34606385336366</v>
      </c>
    </row>
    <row r="2277" spans="2:3" x14ac:dyDescent="0.45">
      <c r="B2277" s="266">
        <v>2212</v>
      </c>
      <c r="C2277" s="267">
        <v>103.66560993053419</v>
      </c>
    </row>
    <row r="2278" spans="2:3" x14ac:dyDescent="0.45">
      <c r="B2278" s="266">
        <v>2213</v>
      </c>
      <c r="C2278" s="267">
        <v>172.68308884936317</v>
      </c>
    </row>
    <row r="2279" spans="2:3" x14ac:dyDescent="0.45">
      <c r="B2279" s="266">
        <v>2214</v>
      </c>
      <c r="C2279" s="267">
        <v>178.07401857877059</v>
      </c>
    </row>
    <row r="2280" spans="2:3" x14ac:dyDescent="0.45">
      <c r="B2280" s="266">
        <v>2215</v>
      </c>
      <c r="C2280" s="267">
        <v>98.590123931726282</v>
      </c>
    </row>
    <row r="2281" spans="2:3" x14ac:dyDescent="0.45">
      <c r="B2281" s="266">
        <v>2216</v>
      </c>
      <c r="C2281" s="267">
        <v>92.053844674955968</v>
      </c>
    </row>
    <row r="2282" spans="2:3" x14ac:dyDescent="0.45">
      <c r="B2282" s="266">
        <v>2217</v>
      </c>
      <c r="C2282" s="267">
        <v>145.6125039329055</v>
      </c>
    </row>
    <row r="2283" spans="2:3" x14ac:dyDescent="0.45">
      <c r="B2283" s="266">
        <v>2218</v>
      </c>
      <c r="C2283" s="267">
        <v>145.44711530123706</v>
      </c>
    </row>
    <row r="2284" spans="2:3" x14ac:dyDescent="0.45">
      <c r="B2284" s="266">
        <v>2219</v>
      </c>
      <c r="C2284" s="267">
        <v>154.50949524059843</v>
      </c>
    </row>
    <row r="2285" spans="2:3" x14ac:dyDescent="0.45">
      <c r="B2285" s="266">
        <v>2220</v>
      </c>
      <c r="C2285" s="267">
        <v>88.844006141938891</v>
      </c>
    </row>
    <row r="2286" spans="2:3" x14ac:dyDescent="0.45">
      <c r="B2286" s="266">
        <v>2221</v>
      </c>
      <c r="C2286" s="267">
        <v>162.92062693691636</v>
      </c>
    </row>
    <row r="2287" spans="2:3" x14ac:dyDescent="0.45">
      <c r="B2287" s="266">
        <v>2222</v>
      </c>
      <c r="C2287" s="267">
        <v>155.67464387055281</v>
      </c>
    </row>
    <row r="2288" spans="2:3" x14ac:dyDescent="0.45">
      <c r="B2288" s="266">
        <v>2223</v>
      </c>
      <c r="C2288" s="267">
        <v>95.269565918281558</v>
      </c>
    </row>
    <row r="2289" spans="2:3" x14ac:dyDescent="0.45">
      <c r="B2289" s="266">
        <v>2224</v>
      </c>
      <c r="C2289" s="267">
        <v>118.19265519518837</v>
      </c>
    </row>
    <row r="2290" spans="2:3" x14ac:dyDescent="0.45">
      <c r="B2290" s="266">
        <v>2225</v>
      </c>
      <c r="C2290" s="267">
        <v>107.53527897914508</v>
      </c>
    </row>
    <row r="2291" spans="2:3" x14ac:dyDescent="0.45">
      <c r="B2291" s="266">
        <v>2226</v>
      </c>
      <c r="C2291" s="267">
        <v>134.84507516776833</v>
      </c>
    </row>
    <row r="2292" spans="2:3" x14ac:dyDescent="0.45">
      <c r="B2292" s="266">
        <v>2227</v>
      </c>
      <c r="C2292" s="267">
        <v>75.886868159138231</v>
      </c>
    </row>
    <row r="2293" spans="2:3" x14ac:dyDescent="0.45">
      <c r="B2293" s="266">
        <v>2228</v>
      </c>
      <c r="C2293" s="267">
        <v>81.022110615451652</v>
      </c>
    </row>
    <row r="2294" spans="2:3" x14ac:dyDescent="0.45">
      <c r="B2294" s="266">
        <v>2229</v>
      </c>
      <c r="C2294" s="267">
        <v>141.36121127609604</v>
      </c>
    </row>
    <row r="2295" spans="2:3" x14ac:dyDescent="0.45">
      <c r="B2295" s="266">
        <v>2230</v>
      </c>
      <c r="C2295" s="267">
        <v>80.267468742881135</v>
      </c>
    </row>
    <row r="2296" spans="2:3" x14ac:dyDescent="0.45">
      <c r="B2296" s="266">
        <v>2231</v>
      </c>
      <c r="C2296" s="267">
        <v>92.962686737040769</v>
      </c>
    </row>
    <row r="2297" spans="2:3" x14ac:dyDescent="0.45">
      <c r="B2297" s="266">
        <v>2232</v>
      </c>
      <c r="C2297" s="267">
        <v>191.82394786566505</v>
      </c>
    </row>
    <row r="2298" spans="2:3" x14ac:dyDescent="0.45">
      <c r="B2298" s="266">
        <v>2233</v>
      </c>
      <c r="C2298" s="267">
        <v>122.60685753234748</v>
      </c>
    </row>
    <row r="2299" spans="2:3" x14ac:dyDescent="0.45">
      <c r="B2299" s="266">
        <v>2234</v>
      </c>
      <c r="C2299" s="267">
        <v>104.54993193493931</v>
      </c>
    </row>
    <row r="2300" spans="2:3" x14ac:dyDescent="0.45">
      <c r="B2300" s="266">
        <v>2235</v>
      </c>
      <c r="C2300" s="267">
        <v>105.71519386363519</v>
      </c>
    </row>
    <row r="2301" spans="2:3" x14ac:dyDescent="0.45">
      <c r="B2301" s="266">
        <v>2236</v>
      </c>
      <c r="C2301" s="267">
        <v>102.99493283110567</v>
      </c>
    </row>
    <row r="2302" spans="2:3" x14ac:dyDescent="0.45">
      <c r="B2302" s="266">
        <v>2237</v>
      </c>
      <c r="C2302" s="267">
        <v>161.9882391928891</v>
      </c>
    </row>
    <row r="2303" spans="2:3" x14ac:dyDescent="0.45">
      <c r="B2303" s="266">
        <v>2238</v>
      </c>
      <c r="C2303" s="267">
        <v>113.3804509481219</v>
      </c>
    </row>
    <row r="2304" spans="2:3" x14ac:dyDescent="0.45">
      <c r="B2304" s="266">
        <v>2239</v>
      </c>
      <c r="C2304" s="267">
        <v>166.72043082630267</v>
      </c>
    </row>
    <row r="2305" spans="2:3" x14ac:dyDescent="0.45">
      <c r="B2305" s="266">
        <v>2240</v>
      </c>
      <c r="C2305" s="267">
        <v>139.3016774943282</v>
      </c>
    </row>
    <row r="2306" spans="2:3" x14ac:dyDescent="0.45">
      <c r="B2306" s="266">
        <v>2241</v>
      </c>
      <c r="C2306" s="267">
        <v>145.45866796837043</v>
      </c>
    </row>
    <row r="2307" spans="2:3" x14ac:dyDescent="0.45">
      <c r="B2307" s="266">
        <v>2242</v>
      </c>
      <c r="C2307" s="267">
        <v>112.434002419113</v>
      </c>
    </row>
    <row r="2308" spans="2:3" x14ac:dyDescent="0.45">
      <c r="B2308" s="266">
        <v>2243</v>
      </c>
      <c r="C2308" s="267">
        <v>107.7706446400408</v>
      </c>
    </row>
    <row r="2309" spans="2:3" x14ac:dyDescent="0.45">
      <c r="B2309" s="266">
        <v>2244</v>
      </c>
      <c r="C2309" s="267">
        <v>147.66698558062751</v>
      </c>
    </row>
    <row r="2310" spans="2:3" x14ac:dyDescent="0.45">
      <c r="B2310" s="266">
        <v>2245</v>
      </c>
      <c r="C2310" s="267">
        <v>133.61442567018813</v>
      </c>
    </row>
    <row r="2311" spans="2:3" x14ac:dyDescent="0.45">
      <c r="B2311" s="266">
        <v>2246</v>
      </c>
      <c r="C2311" s="267">
        <v>149.37301186306593</v>
      </c>
    </row>
    <row r="2312" spans="2:3" x14ac:dyDescent="0.45">
      <c r="B2312" s="266">
        <v>2247</v>
      </c>
      <c r="C2312" s="267">
        <v>90.639451418466038</v>
      </c>
    </row>
    <row r="2313" spans="2:3" x14ac:dyDescent="0.45">
      <c r="B2313" s="266">
        <v>2248</v>
      </c>
      <c r="C2313" s="267">
        <v>126.00143575117069</v>
      </c>
    </row>
    <row r="2314" spans="2:3" x14ac:dyDescent="0.45">
      <c r="B2314" s="266">
        <v>2249</v>
      </c>
      <c r="C2314" s="267">
        <v>163.55429245898637</v>
      </c>
    </row>
    <row r="2315" spans="2:3" x14ac:dyDescent="0.45">
      <c r="B2315" s="266">
        <v>2250</v>
      </c>
      <c r="C2315" s="267">
        <v>125.92194005369534</v>
      </c>
    </row>
    <row r="2316" spans="2:3" x14ac:dyDescent="0.45">
      <c r="B2316" s="266">
        <v>2251</v>
      </c>
      <c r="C2316" s="267">
        <v>149.67452300591236</v>
      </c>
    </row>
    <row r="2317" spans="2:3" x14ac:dyDescent="0.45">
      <c r="B2317" s="266">
        <v>2252</v>
      </c>
      <c r="C2317" s="267">
        <v>113.4930120757052</v>
      </c>
    </row>
    <row r="2318" spans="2:3" x14ac:dyDescent="0.45">
      <c r="B2318" s="266">
        <v>2253</v>
      </c>
      <c r="C2318" s="267">
        <v>94.839975342893879</v>
      </c>
    </row>
    <row r="2319" spans="2:3" x14ac:dyDescent="0.45">
      <c r="B2319" s="266">
        <v>2254</v>
      </c>
      <c r="C2319" s="267">
        <v>164.12866957138189</v>
      </c>
    </row>
    <row r="2320" spans="2:3" x14ac:dyDescent="0.45">
      <c r="B2320" s="266">
        <v>2255</v>
      </c>
      <c r="C2320" s="267">
        <v>135.8624245265072</v>
      </c>
    </row>
    <row r="2321" spans="2:3" x14ac:dyDescent="0.45">
      <c r="B2321" s="266">
        <v>2256</v>
      </c>
      <c r="C2321" s="267">
        <v>119.65926033144669</v>
      </c>
    </row>
    <row r="2322" spans="2:3" x14ac:dyDescent="0.45">
      <c r="B2322" s="266">
        <v>2257</v>
      </c>
      <c r="C2322" s="267">
        <v>93.92709550543637</v>
      </c>
    </row>
    <row r="2323" spans="2:3" x14ac:dyDescent="0.45">
      <c r="B2323" s="266">
        <v>2258</v>
      </c>
      <c r="C2323" s="267">
        <v>106.38928554433227</v>
      </c>
    </row>
    <row r="2324" spans="2:3" x14ac:dyDescent="0.45">
      <c r="B2324" s="266">
        <v>2259</v>
      </c>
      <c r="C2324" s="267">
        <v>141.78369882156596</v>
      </c>
    </row>
    <row r="2325" spans="2:3" x14ac:dyDescent="0.45">
      <c r="B2325" s="266">
        <v>2260</v>
      </c>
      <c r="C2325" s="267">
        <v>138.6187886256904</v>
      </c>
    </row>
    <row r="2326" spans="2:3" x14ac:dyDescent="0.45">
      <c r="B2326" s="266">
        <v>2261</v>
      </c>
      <c r="C2326" s="267">
        <v>90.791756923600417</v>
      </c>
    </row>
    <row r="2327" spans="2:3" x14ac:dyDescent="0.45">
      <c r="B2327" s="266">
        <v>2262</v>
      </c>
      <c r="C2327" s="267">
        <v>192.22590771501996</v>
      </c>
    </row>
    <row r="2328" spans="2:3" x14ac:dyDescent="0.45">
      <c r="B2328" s="266">
        <v>2263</v>
      </c>
      <c r="C2328" s="267">
        <v>77.711836382407512</v>
      </c>
    </row>
    <row r="2329" spans="2:3" x14ac:dyDescent="0.45">
      <c r="B2329" s="266">
        <v>2264</v>
      </c>
      <c r="C2329" s="267">
        <v>107.79712859252874</v>
      </c>
    </row>
    <row r="2330" spans="2:3" x14ac:dyDescent="0.45">
      <c r="B2330" s="266">
        <v>2265</v>
      </c>
      <c r="C2330" s="267">
        <v>184.97496482529982</v>
      </c>
    </row>
    <row r="2331" spans="2:3" x14ac:dyDescent="0.45">
      <c r="B2331" s="266">
        <v>2266</v>
      </c>
      <c r="C2331" s="267">
        <v>143.35716861727343</v>
      </c>
    </row>
    <row r="2332" spans="2:3" x14ac:dyDescent="0.45">
      <c r="B2332" s="266">
        <v>2267</v>
      </c>
      <c r="C2332" s="267">
        <v>106.60803351479841</v>
      </c>
    </row>
    <row r="2333" spans="2:3" x14ac:dyDescent="0.45">
      <c r="B2333" s="266">
        <v>2268</v>
      </c>
      <c r="C2333" s="267">
        <v>102.95327526850222</v>
      </c>
    </row>
    <row r="2334" spans="2:3" x14ac:dyDescent="0.45">
      <c r="B2334" s="266">
        <v>2269</v>
      </c>
      <c r="C2334" s="267">
        <v>200.5010230862585</v>
      </c>
    </row>
    <row r="2335" spans="2:3" x14ac:dyDescent="0.45">
      <c r="B2335" s="266">
        <v>2270</v>
      </c>
      <c r="C2335" s="267">
        <v>98.025885690096175</v>
      </c>
    </row>
    <row r="2336" spans="2:3" x14ac:dyDescent="0.45">
      <c r="B2336" s="266">
        <v>2271</v>
      </c>
      <c r="C2336" s="267">
        <v>79.394584547596381</v>
      </c>
    </row>
    <row r="2337" spans="2:3" x14ac:dyDescent="0.45">
      <c r="B2337" s="266">
        <v>2272</v>
      </c>
      <c r="C2337" s="267">
        <v>112.21211876627457</v>
      </c>
    </row>
    <row r="2338" spans="2:3" x14ac:dyDescent="0.45">
      <c r="B2338" s="266">
        <v>2273</v>
      </c>
      <c r="C2338" s="267">
        <v>138.75622340693718</v>
      </c>
    </row>
    <row r="2339" spans="2:3" x14ac:dyDescent="0.45">
      <c r="B2339" s="266">
        <v>2274</v>
      </c>
      <c r="C2339" s="267">
        <v>223.65273850902702</v>
      </c>
    </row>
    <row r="2340" spans="2:3" x14ac:dyDescent="0.45">
      <c r="B2340" s="266">
        <v>2275</v>
      </c>
      <c r="C2340" s="267">
        <v>116.14436584382909</v>
      </c>
    </row>
    <row r="2341" spans="2:3" x14ac:dyDescent="0.45">
      <c r="B2341" s="266">
        <v>2276</v>
      </c>
      <c r="C2341" s="267">
        <v>122.43874833571846</v>
      </c>
    </row>
    <row r="2342" spans="2:3" x14ac:dyDescent="0.45">
      <c r="B2342" s="266">
        <v>2277</v>
      </c>
      <c r="C2342" s="267">
        <v>130.96524105197574</v>
      </c>
    </row>
    <row r="2343" spans="2:3" x14ac:dyDescent="0.45">
      <c r="B2343" s="266">
        <v>2278</v>
      </c>
      <c r="C2343" s="267">
        <v>165.02492319356708</v>
      </c>
    </row>
    <row r="2344" spans="2:3" x14ac:dyDescent="0.45">
      <c r="B2344" s="266">
        <v>2279</v>
      </c>
      <c r="C2344" s="267">
        <v>130.1010062008846</v>
      </c>
    </row>
    <row r="2345" spans="2:3" x14ac:dyDescent="0.45">
      <c r="B2345" s="266">
        <v>2280</v>
      </c>
      <c r="C2345" s="267">
        <v>90.713565200431532</v>
      </c>
    </row>
    <row r="2346" spans="2:3" x14ac:dyDescent="0.45">
      <c r="B2346" s="266">
        <v>2281</v>
      </c>
      <c r="C2346" s="267">
        <v>118.65477154451506</v>
      </c>
    </row>
    <row r="2347" spans="2:3" x14ac:dyDescent="0.45">
      <c r="B2347" s="266">
        <v>2282</v>
      </c>
      <c r="C2347" s="267">
        <v>88.629947129604716</v>
      </c>
    </row>
    <row r="2348" spans="2:3" x14ac:dyDescent="0.45">
      <c r="B2348" s="266">
        <v>2283</v>
      </c>
      <c r="C2348" s="267">
        <v>131.83524405289151</v>
      </c>
    </row>
    <row r="2349" spans="2:3" x14ac:dyDescent="0.45">
      <c r="B2349" s="266">
        <v>2284</v>
      </c>
      <c r="C2349" s="267">
        <v>74.464514888753456</v>
      </c>
    </row>
    <row r="2350" spans="2:3" x14ac:dyDescent="0.45">
      <c r="B2350" s="266">
        <v>2285</v>
      </c>
      <c r="C2350" s="267">
        <v>103.52599559272467</v>
      </c>
    </row>
    <row r="2351" spans="2:3" x14ac:dyDescent="0.45">
      <c r="B2351" s="266">
        <v>2286</v>
      </c>
      <c r="C2351" s="267">
        <v>176.81558432596796</v>
      </c>
    </row>
    <row r="2352" spans="2:3" x14ac:dyDescent="0.45">
      <c r="B2352" s="266">
        <v>2287</v>
      </c>
      <c r="C2352" s="267">
        <v>86.693293069886266</v>
      </c>
    </row>
    <row r="2353" spans="2:3" x14ac:dyDescent="0.45">
      <c r="B2353" s="266">
        <v>2288</v>
      </c>
      <c r="C2353" s="267">
        <v>148.48022135412074</v>
      </c>
    </row>
    <row r="2354" spans="2:3" x14ac:dyDescent="0.45">
      <c r="B2354" s="266">
        <v>2289</v>
      </c>
      <c r="C2354" s="267">
        <v>162.99717048972201</v>
      </c>
    </row>
    <row r="2355" spans="2:3" x14ac:dyDescent="0.45">
      <c r="B2355" s="266">
        <v>2290</v>
      </c>
      <c r="C2355" s="267">
        <v>150.16941276287707</v>
      </c>
    </row>
    <row r="2356" spans="2:3" x14ac:dyDescent="0.45">
      <c r="B2356" s="266">
        <v>2291</v>
      </c>
      <c r="C2356" s="267">
        <v>125.35035759081858</v>
      </c>
    </row>
    <row r="2357" spans="2:3" x14ac:dyDescent="0.45">
      <c r="B2357" s="266">
        <v>2292</v>
      </c>
      <c r="C2357" s="267">
        <v>155.40328951951966</v>
      </c>
    </row>
    <row r="2358" spans="2:3" x14ac:dyDescent="0.45">
      <c r="B2358" s="266">
        <v>2293</v>
      </c>
      <c r="C2358" s="267">
        <v>109.37420979279723</v>
      </c>
    </row>
    <row r="2359" spans="2:3" x14ac:dyDescent="0.45">
      <c r="B2359" s="266">
        <v>2294</v>
      </c>
      <c r="C2359" s="267">
        <v>129.19324241927637</v>
      </c>
    </row>
    <row r="2360" spans="2:3" x14ac:dyDescent="0.45">
      <c r="B2360" s="266">
        <v>2295</v>
      </c>
      <c r="C2360" s="267">
        <v>165.31999307515443</v>
      </c>
    </row>
    <row r="2361" spans="2:3" x14ac:dyDescent="0.45">
      <c r="B2361" s="266">
        <v>2296</v>
      </c>
      <c r="C2361" s="267">
        <v>181.27314405336762</v>
      </c>
    </row>
    <row r="2362" spans="2:3" x14ac:dyDescent="0.45">
      <c r="B2362" s="266">
        <v>2297</v>
      </c>
      <c r="C2362" s="267">
        <v>155.33486811107628</v>
      </c>
    </row>
    <row r="2363" spans="2:3" x14ac:dyDescent="0.45">
      <c r="B2363" s="266">
        <v>2298</v>
      </c>
      <c r="C2363" s="267">
        <v>87.508817713735539</v>
      </c>
    </row>
    <row r="2364" spans="2:3" x14ac:dyDescent="0.45">
      <c r="B2364" s="266">
        <v>2299</v>
      </c>
      <c r="C2364" s="267">
        <v>104.13361259565129</v>
      </c>
    </row>
    <row r="2365" spans="2:3" x14ac:dyDescent="0.45">
      <c r="B2365" s="266">
        <v>2300</v>
      </c>
      <c r="C2365" s="267">
        <v>163.63465547852491</v>
      </c>
    </row>
    <row r="2366" spans="2:3" x14ac:dyDescent="0.45">
      <c r="B2366" s="266">
        <v>2301</v>
      </c>
      <c r="C2366" s="267">
        <v>77.831306582250363</v>
      </c>
    </row>
    <row r="2367" spans="2:3" x14ac:dyDescent="0.45">
      <c r="B2367" s="266">
        <v>2302</v>
      </c>
      <c r="C2367" s="267">
        <v>89.639429384279026</v>
      </c>
    </row>
    <row r="2368" spans="2:3" x14ac:dyDescent="0.45">
      <c r="B2368" s="266">
        <v>2303</v>
      </c>
      <c r="C2368" s="267">
        <v>81.963606477070556</v>
      </c>
    </row>
    <row r="2369" spans="2:3" x14ac:dyDescent="0.45">
      <c r="B2369" s="266">
        <v>2304</v>
      </c>
      <c r="C2369" s="267">
        <v>126.64297406857828</v>
      </c>
    </row>
    <row r="2370" spans="2:3" x14ac:dyDescent="0.45">
      <c r="B2370" s="266">
        <v>2305</v>
      </c>
      <c r="C2370" s="267">
        <v>127.5183486533669</v>
      </c>
    </row>
    <row r="2371" spans="2:3" x14ac:dyDescent="0.45">
      <c r="B2371" s="266">
        <v>2306</v>
      </c>
      <c r="C2371" s="267">
        <v>120.91915932477932</v>
      </c>
    </row>
    <row r="2372" spans="2:3" x14ac:dyDescent="0.45">
      <c r="B2372" s="266">
        <v>2307</v>
      </c>
      <c r="C2372" s="267">
        <v>132.7538717830555</v>
      </c>
    </row>
    <row r="2373" spans="2:3" x14ac:dyDescent="0.45">
      <c r="B2373" s="266">
        <v>2308</v>
      </c>
      <c r="C2373" s="267">
        <v>190.95522923762448</v>
      </c>
    </row>
    <row r="2374" spans="2:3" x14ac:dyDescent="0.45">
      <c r="B2374" s="266">
        <v>2309</v>
      </c>
      <c r="C2374" s="267">
        <v>82.646837106099753</v>
      </c>
    </row>
    <row r="2375" spans="2:3" x14ac:dyDescent="0.45">
      <c r="B2375" s="266">
        <v>2310</v>
      </c>
      <c r="C2375" s="267">
        <v>115.03255326130802</v>
      </c>
    </row>
    <row r="2376" spans="2:3" x14ac:dyDescent="0.45">
      <c r="B2376" s="266">
        <v>2311</v>
      </c>
      <c r="C2376" s="267">
        <v>132.91883953147445</v>
      </c>
    </row>
    <row r="2377" spans="2:3" x14ac:dyDescent="0.45">
      <c r="B2377" s="266">
        <v>2312</v>
      </c>
      <c r="C2377" s="267">
        <v>91.694734031068037</v>
      </c>
    </row>
    <row r="2378" spans="2:3" x14ac:dyDescent="0.45">
      <c r="B2378" s="266">
        <v>2313</v>
      </c>
      <c r="C2378" s="267">
        <v>102.36586725276344</v>
      </c>
    </row>
    <row r="2379" spans="2:3" x14ac:dyDescent="0.45">
      <c r="B2379" s="266">
        <v>2314</v>
      </c>
      <c r="C2379" s="267">
        <v>124.12952434606329</v>
      </c>
    </row>
    <row r="2380" spans="2:3" x14ac:dyDescent="0.45">
      <c r="B2380" s="266">
        <v>2315</v>
      </c>
      <c r="C2380" s="267">
        <v>103.61910039889922</v>
      </c>
    </row>
    <row r="2381" spans="2:3" x14ac:dyDescent="0.45">
      <c r="B2381" s="266">
        <v>2316</v>
      </c>
      <c r="C2381" s="267">
        <v>104.33093900505824</v>
      </c>
    </row>
    <row r="2382" spans="2:3" x14ac:dyDescent="0.45">
      <c r="B2382" s="266">
        <v>2317</v>
      </c>
      <c r="C2382" s="267">
        <v>147.12939688990451</v>
      </c>
    </row>
    <row r="2383" spans="2:3" x14ac:dyDescent="0.45">
      <c r="B2383" s="266">
        <v>2318</v>
      </c>
      <c r="C2383" s="267">
        <v>117.96644117754551</v>
      </c>
    </row>
    <row r="2384" spans="2:3" x14ac:dyDescent="0.45">
      <c r="B2384" s="266">
        <v>2319</v>
      </c>
      <c r="C2384" s="267">
        <v>149.37690492350907</v>
      </c>
    </row>
    <row r="2385" spans="2:3" x14ac:dyDescent="0.45">
      <c r="B2385" s="266">
        <v>2320</v>
      </c>
      <c r="C2385" s="267">
        <v>93.478156850896369</v>
      </c>
    </row>
    <row r="2386" spans="2:3" x14ac:dyDescent="0.45">
      <c r="B2386" s="266">
        <v>2321</v>
      </c>
      <c r="C2386" s="267">
        <v>175.90334703850397</v>
      </c>
    </row>
    <row r="2387" spans="2:3" x14ac:dyDescent="0.45">
      <c r="B2387" s="266">
        <v>2322</v>
      </c>
      <c r="C2387" s="267">
        <v>118.09795332496222</v>
      </c>
    </row>
    <row r="2388" spans="2:3" x14ac:dyDescent="0.45">
      <c r="B2388" s="266">
        <v>2323</v>
      </c>
      <c r="C2388" s="267">
        <v>112.16419065291856</v>
      </c>
    </row>
    <row r="2389" spans="2:3" x14ac:dyDescent="0.45">
      <c r="B2389" s="266">
        <v>2324</v>
      </c>
      <c r="C2389" s="267">
        <v>142.19119541179271</v>
      </c>
    </row>
    <row r="2390" spans="2:3" x14ac:dyDescent="0.45">
      <c r="B2390" s="266">
        <v>2325</v>
      </c>
      <c r="C2390" s="267">
        <v>127.63135075996291</v>
      </c>
    </row>
    <row r="2391" spans="2:3" x14ac:dyDescent="0.45">
      <c r="B2391" s="266">
        <v>2326</v>
      </c>
      <c r="C2391" s="267">
        <v>84.301500693016081</v>
      </c>
    </row>
    <row r="2392" spans="2:3" x14ac:dyDescent="0.45">
      <c r="B2392" s="266">
        <v>2327</v>
      </c>
      <c r="C2392" s="267">
        <v>106.52543875695523</v>
      </c>
    </row>
    <row r="2393" spans="2:3" x14ac:dyDescent="0.45">
      <c r="B2393" s="266">
        <v>2328</v>
      </c>
      <c r="C2393" s="267">
        <v>63.837392363781454</v>
      </c>
    </row>
    <row r="2394" spans="2:3" x14ac:dyDescent="0.45">
      <c r="B2394" s="266">
        <v>2329</v>
      </c>
      <c r="C2394" s="267">
        <v>146.32965584550831</v>
      </c>
    </row>
    <row r="2395" spans="2:3" x14ac:dyDescent="0.45">
      <c r="B2395" s="266">
        <v>2330</v>
      </c>
      <c r="C2395" s="267">
        <v>146.43377598002041</v>
      </c>
    </row>
    <row r="2396" spans="2:3" x14ac:dyDescent="0.45">
      <c r="B2396" s="266">
        <v>2331</v>
      </c>
      <c r="C2396" s="267">
        <v>101.95631728229938</v>
      </c>
    </row>
    <row r="2397" spans="2:3" x14ac:dyDescent="0.45">
      <c r="B2397" s="266">
        <v>2332</v>
      </c>
      <c r="C2397" s="267">
        <v>133.20606864888902</v>
      </c>
    </row>
    <row r="2398" spans="2:3" x14ac:dyDescent="0.45">
      <c r="B2398" s="266">
        <v>2333</v>
      </c>
      <c r="C2398" s="267">
        <v>101.03970196227692</v>
      </c>
    </row>
    <row r="2399" spans="2:3" x14ac:dyDescent="0.45">
      <c r="B2399" s="266">
        <v>2334</v>
      </c>
      <c r="C2399" s="267">
        <v>130.94507036739492</v>
      </c>
    </row>
    <row r="2400" spans="2:3" x14ac:dyDescent="0.45">
      <c r="B2400" s="266">
        <v>2335</v>
      </c>
      <c r="C2400" s="267">
        <v>118.43979548719247</v>
      </c>
    </row>
    <row r="2401" spans="2:3" x14ac:dyDescent="0.45">
      <c r="B2401" s="266">
        <v>2336</v>
      </c>
      <c r="C2401" s="267">
        <v>108.53901409102849</v>
      </c>
    </row>
    <row r="2402" spans="2:3" x14ac:dyDescent="0.45">
      <c r="B2402" s="266">
        <v>2337</v>
      </c>
      <c r="C2402" s="267">
        <v>145.15684699133118</v>
      </c>
    </row>
    <row r="2403" spans="2:3" x14ac:dyDescent="0.45">
      <c r="B2403" s="266">
        <v>2338</v>
      </c>
      <c r="C2403" s="267">
        <v>127.2693024325592</v>
      </c>
    </row>
    <row r="2404" spans="2:3" x14ac:dyDescent="0.45">
      <c r="B2404" s="266">
        <v>2339</v>
      </c>
      <c r="C2404" s="267">
        <v>120.68553584043265</v>
      </c>
    </row>
    <row r="2405" spans="2:3" x14ac:dyDescent="0.45">
      <c r="B2405" s="266">
        <v>2340</v>
      </c>
      <c r="C2405" s="267">
        <v>194.63472232626498</v>
      </c>
    </row>
    <row r="2406" spans="2:3" x14ac:dyDescent="0.45">
      <c r="B2406" s="266">
        <v>2341</v>
      </c>
      <c r="C2406" s="267">
        <v>66.59941150121584</v>
      </c>
    </row>
    <row r="2407" spans="2:3" x14ac:dyDescent="0.45">
      <c r="B2407" s="266">
        <v>2342</v>
      </c>
      <c r="C2407" s="267">
        <v>101.19817347576243</v>
      </c>
    </row>
    <row r="2408" spans="2:3" x14ac:dyDescent="0.45">
      <c r="B2408" s="266">
        <v>2343</v>
      </c>
      <c r="C2408" s="267">
        <v>84.359837955228144</v>
      </c>
    </row>
    <row r="2409" spans="2:3" x14ac:dyDescent="0.45">
      <c r="B2409" s="266">
        <v>2344</v>
      </c>
      <c r="C2409" s="267">
        <v>92.704430919287262</v>
      </c>
    </row>
    <row r="2410" spans="2:3" x14ac:dyDescent="0.45">
      <c r="B2410" s="266">
        <v>2345</v>
      </c>
      <c r="C2410" s="267">
        <v>146.58541548683147</v>
      </c>
    </row>
    <row r="2411" spans="2:3" x14ac:dyDescent="0.45">
      <c r="B2411" s="266">
        <v>2346</v>
      </c>
      <c r="C2411" s="267">
        <v>106.10218532839309</v>
      </c>
    </row>
    <row r="2412" spans="2:3" x14ac:dyDescent="0.45">
      <c r="B2412" s="266">
        <v>2347</v>
      </c>
      <c r="C2412" s="267">
        <v>110.52922458962973</v>
      </c>
    </row>
    <row r="2413" spans="2:3" x14ac:dyDescent="0.45">
      <c r="B2413" s="266">
        <v>2348</v>
      </c>
      <c r="C2413" s="267">
        <v>82.985873321920607</v>
      </c>
    </row>
    <row r="2414" spans="2:3" x14ac:dyDescent="0.45">
      <c r="B2414" s="266">
        <v>2349</v>
      </c>
      <c r="C2414" s="267">
        <v>85.734668890702778</v>
      </c>
    </row>
    <row r="2415" spans="2:3" x14ac:dyDescent="0.45">
      <c r="B2415" s="266">
        <v>2350</v>
      </c>
      <c r="C2415" s="267">
        <v>116.10681921779309</v>
      </c>
    </row>
    <row r="2416" spans="2:3" x14ac:dyDescent="0.45">
      <c r="B2416" s="266">
        <v>2351</v>
      </c>
      <c r="C2416" s="267">
        <v>125.65858499744267</v>
      </c>
    </row>
    <row r="2417" spans="2:3" x14ac:dyDescent="0.45">
      <c r="B2417" s="266">
        <v>2352</v>
      </c>
      <c r="C2417" s="267">
        <v>115.36116650549636</v>
      </c>
    </row>
    <row r="2418" spans="2:3" x14ac:dyDescent="0.45">
      <c r="B2418" s="266">
        <v>2353</v>
      </c>
      <c r="C2418" s="267">
        <v>102.56562244588244</v>
      </c>
    </row>
    <row r="2419" spans="2:3" x14ac:dyDescent="0.45">
      <c r="B2419" s="266">
        <v>2354</v>
      </c>
      <c r="C2419" s="267">
        <v>86.412775069995192</v>
      </c>
    </row>
    <row r="2420" spans="2:3" x14ac:dyDescent="0.45">
      <c r="B2420" s="266">
        <v>2355</v>
      </c>
      <c r="C2420" s="267">
        <v>133.94503634878731</v>
      </c>
    </row>
    <row r="2421" spans="2:3" x14ac:dyDescent="0.45">
      <c r="B2421" s="266">
        <v>2356</v>
      </c>
      <c r="C2421" s="267">
        <v>130.88593732368093</v>
      </c>
    </row>
    <row r="2422" spans="2:3" x14ac:dyDescent="0.45">
      <c r="B2422" s="266">
        <v>2357</v>
      </c>
      <c r="C2422" s="267">
        <v>156.96856801120444</v>
      </c>
    </row>
    <row r="2423" spans="2:3" x14ac:dyDescent="0.45">
      <c r="B2423" s="266">
        <v>2358</v>
      </c>
      <c r="C2423" s="267">
        <v>84.145403684351891</v>
      </c>
    </row>
    <row r="2424" spans="2:3" x14ac:dyDescent="0.45">
      <c r="B2424" s="266">
        <v>2359</v>
      </c>
      <c r="C2424" s="267">
        <v>102.98431997121615</v>
      </c>
    </row>
    <row r="2425" spans="2:3" x14ac:dyDescent="0.45">
      <c r="B2425" s="266">
        <v>2360</v>
      </c>
      <c r="C2425" s="267">
        <v>145.1282966624197</v>
      </c>
    </row>
    <row r="2426" spans="2:3" x14ac:dyDescent="0.45">
      <c r="B2426" s="266">
        <v>2361</v>
      </c>
      <c r="C2426" s="267">
        <v>118.91437745673286</v>
      </c>
    </row>
    <row r="2427" spans="2:3" x14ac:dyDescent="0.45">
      <c r="B2427" s="266">
        <v>2362</v>
      </c>
      <c r="C2427" s="267">
        <v>106.91194445599439</v>
      </c>
    </row>
    <row r="2428" spans="2:3" x14ac:dyDescent="0.45">
      <c r="B2428" s="266">
        <v>2363</v>
      </c>
      <c r="C2428" s="267">
        <v>145.46767192625572</v>
      </c>
    </row>
    <row r="2429" spans="2:3" x14ac:dyDescent="0.45">
      <c r="B2429" s="266">
        <v>2364</v>
      </c>
      <c r="C2429" s="267">
        <v>131.47261607962909</v>
      </c>
    </row>
    <row r="2430" spans="2:3" x14ac:dyDescent="0.45">
      <c r="B2430" s="266">
        <v>2365</v>
      </c>
      <c r="C2430" s="267">
        <v>83.44102611508643</v>
      </c>
    </row>
    <row r="2431" spans="2:3" x14ac:dyDescent="0.45">
      <c r="B2431" s="266">
        <v>2366</v>
      </c>
      <c r="C2431" s="267">
        <v>132.76485676142494</v>
      </c>
    </row>
    <row r="2432" spans="2:3" x14ac:dyDescent="0.45">
      <c r="B2432" s="266">
        <v>2367</v>
      </c>
      <c r="C2432" s="267">
        <v>152.85832561112082</v>
      </c>
    </row>
    <row r="2433" spans="2:3" x14ac:dyDescent="0.45">
      <c r="B2433" s="266">
        <v>2368</v>
      </c>
      <c r="C2433" s="267">
        <v>175.6314768533785</v>
      </c>
    </row>
    <row r="2434" spans="2:3" x14ac:dyDescent="0.45">
      <c r="B2434" s="266">
        <v>2369</v>
      </c>
      <c r="C2434" s="267">
        <v>83.243367727670687</v>
      </c>
    </row>
    <row r="2435" spans="2:3" x14ac:dyDescent="0.45">
      <c r="B2435" s="266">
        <v>2370</v>
      </c>
      <c r="C2435" s="267">
        <v>103.38100380108158</v>
      </c>
    </row>
    <row r="2436" spans="2:3" x14ac:dyDescent="0.45">
      <c r="B2436" s="266">
        <v>2371</v>
      </c>
      <c r="C2436" s="267">
        <v>122.48474321655372</v>
      </c>
    </row>
    <row r="2437" spans="2:3" x14ac:dyDescent="0.45">
      <c r="B2437" s="266">
        <v>2372</v>
      </c>
      <c r="C2437" s="267">
        <v>82.524797582073063</v>
      </c>
    </row>
    <row r="2438" spans="2:3" x14ac:dyDescent="0.45">
      <c r="B2438" s="266">
        <v>2373</v>
      </c>
      <c r="C2438" s="267">
        <v>110.26749715425089</v>
      </c>
    </row>
    <row r="2439" spans="2:3" x14ac:dyDescent="0.45">
      <c r="B2439" s="266">
        <v>2374</v>
      </c>
      <c r="C2439" s="267">
        <v>97.534159605538704</v>
      </c>
    </row>
    <row r="2440" spans="2:3" x14ac:dyDescent="0.45">
      <c r="B2440" s="266">
        <v>2375</v>
      </c>
      <c r="C2440" s="267">
        <v>102.80274172620469</v>
      </c>
    </row>
    <row r="2441" spans="2:3" x14ac:dyDescent="0.45">
      <c r="B2441" s="266">
        <v>2376</v>
      </c>
      <c r="C2441" s="267">
        <v>132.43802397886066</v>
      </c>
    </row>
    <row r="2442" spans="2:3" x14ac:dyDescent="0.45">
      <c r="B2442" s="266">
        <v>2377</v>
      </c>
      <c r="C2442" s="267">
        <v>172.04541832877092</v>
      </c>
    </row>
    <row r="2443" spans="2:3" x14ac:dyDescent="0.45">
      <c r="B2443" s="266">
        <v>2378</v>
      </c>
      <c r="C2443" s="267">
        <v>154.69904276999725</v>
      </c>
    </row>
    <row r="2444" spans="2:3" x14ac:dyDescent="0.45">
      <c r="B2444" s="266">
        <v>2379</v>
      </c>
      <c r="C2444" s="267">
        <v>144.3400426224492</v>
      </c>
    </row>
    <row r="2445" spans="2:3" x14ac:dyDescent="0.45">
      <c r="B2445" s="266">
        <v>2380</v>
      </c>
      <c r="C2445" s="267">
        <v>186.96225066966537</v>
      </c>
    </row>
    <row r="2446" spans="2:3" x14ac:dyDescent="0.45">
      <c r="B2446" s="266">
        <v>2381</v>
      </c>
      <c r="C2446" s="267">
        <v>141.08481279227794</v>
      </c>
    </row>
    <row r="2447" spans="2:3" x14ac:dyDescent="0.45">
      <c r="B2447" s="266">
        <v>2382</v>
      </c>
      <c r="C2447" s="267">
        <v>119.95939583299079</v>
      </c>
    </row>
    <row r="2448" spans="2:3" x14ac:dyDescent="0.45">
      <c r="B2448" s="266">
        <v>2383</v>
      </c>
      <c r="C2448" s="267">
        <v>149.43312439904196</v>
      </c>
    </row>
    <row r="2449" spans="2:3" x14ac:dyDescent="0.45">
      <c r="B2449" s="266">
        <v>2384</v>
      </c>
      <c r="C2449" s="267">
        <v>109.38238435216746</v>
      </c>
    </row>
    <row r="2450" spans="2:3" x14ac:dyDescent="0.45">
      <c r="B2450" s="266">
        <v>2385</v>
      </c>
      <c r="C2450" s="267">
        <v>146.94849713925061</v>
      </c>
    </row>
    <row r="2451" spans="2:3" x14ac:dyDescent="0.45">
      <c r="B2451" s="266">
        <v>2386</v>
      </c>
      <c r="C2451" s="267">
        <v>80.09636468905083</v>
      </c>
    </row>
    <row r="2452" spans="2:3" x14ac:dyDescent="0.45">
      <c r="B2452" s="266">
        <v>2387</v>
      </c>
      <c r="C2452" s="267">
        <v>104.23355213384376</v>
      </c>
    </row>
    <row r="2453" spans="2:3" x14ac:dyDescent="0.45">
      <c r="B2453" s="266">
        <v>2388</v>
      </c>
      <c r="C2453" s="267">
        <v>128.99480925896603</v>
      </c>
    </row>
    <row r="2454" spans="2:3" x14ac:dyDescent="0.45">
      <c r="B2454" s="266">
        <v>2389</v>
      </c>
      <c r="C2454" s="267">
        <v>154.6043541530297</v>
      </c>
    </row>
    <row r="2455" spans="2:3" x14ac:dyDescent="0.45">
      <c r="B2455" s="266">
        <v>2390</v>
      </c>
      <c r="C2455" s="267">
        <v>179.58290122934346</v>
      </c>
    </row>
    <row r="2456" spans="2:3" x14ac:dyDescent="0.45">
      <c r="B2456" s="266">
        <v>2391</v>
      </c>
      <c r="C2456" s="267">
        <v>120.06976216987064</v>
      </c>
    </row>
    <row r="2457" spans="2:3" x14ac:dyDescent="0.45">
      <c r="B2457" s="266">
        <v>2392</v>
      </c>
      <c r="C2457" s="267">
        <v>160.4303078350116</v>
      </c>
    </row>
    <row r="2458" spans="2:3" x14ac:dyDescent="0.45">
      <c r="B2458" s="266">
        <v>2393</v>
      </c>
      <c r="C2458" s="267">
        <v>124.29861402434591</v>
      </c>
    </row>
    <row r="2459" spans="2:3" x14ac:dyDescent="0.45">
      <c r="B2459" s="266">
        <v>2394</v>
      </c>
      <c r="C2459" s="267">
        <v>136.9064733476589</v>
      </c>
    </row>
    <row r="2460" spans="2:3" x14ac:dyDescent="0.45">
      <c r="B2460" s="266">
        <v>2395</v>
      </c>
      <c r="C2460" s="267">
        <v>192.21502001497174</v>
      </c>
    </row>
    <row r="2461" spans="2:3" x14ac:dyDescent="0.45">
      <c r="B2461" s="266">
        <v>2396</v>
      </c>
      <c r="C2461" s="267">
        <v>92.554544245227078</v>
      </c>
    </row>
    <row r="2462" spans="2:3" x14ac:dyDescent="0.45">
      <c r="B2462" s="266">
        <v>2397</v>
      </c>
      <c r="C2462" s="267">
        <v>107.29159267768556</v>
      </c>
    </row>
    <row r="2463" spans="2:3" x14ac:dyDescent="0.45">
      <c r="B2463" s="266">
        <v>2398</v>
      </c>
      <c r="C2463" s="267">
        <v>131.87352102351633</v>
      </c>
    </row>
    <row r="2464" spans="2:3" x14ac:dyDescent="0.45">
      <c r="B2464" s="266">
        <v>2399</v>
      </c>
      <c r="C2464" s="267">
        <v>229.23557748102431</v>
      </c>
    </row>
    <row r="2465" spans="2:3" x14ac:dyDescent="0.45">
      <c r="B2465" s="266">
        <v>2400</v>
      </c>
      <c r="C2465" s="267">
        <v>137.38704591307103</v>
      </c>
    </row>
    <row r="2466" spans="2:3" x14ac:dyDescent="0.45">
      <c r="B2466" s="266">
        <v>2401</v>
      </c>
      <c r="C2466" s="267">
        <v>121.81261967480876</v>
      </c>
    </row>
    <row r="2467" spans="2:3" x14ac:dyDescent="0.45">
      <c r="B2467" s="266">
        <v>2402</v>
      </c>
      <c r="C2467" s="267">
        <v>197.56938916588277</v>
      </c>
    </row>
    <row r="2468" spans="2:3" x14ac:dyDescent="0.45">
      <c r="B2468" s="266">
        <v>2403</v>
      </c>
      <c r="C2468" s="267">
        <v>113.37614055178678</v>
      </c>
    </row>
    <row r="2469" spans="2:3" x14ac:dyDescent="0.45">
      <c r="B2469" s="266">
        <v>2404</v>
      </c>
      <c r="C2469" s="267">
        <v>110.70951041199822</v>
      </c>
    </row>
    <row r="2470" spans="2:3" x14ac:dyDescent="0.45">
      <c r="B2470" s="266">
        <v>2405</v>
      </c>
      <c r="C2470" s="267">
        <v>109.77144969636011</v>
      </c>
    </row>
    <row r="2471" spans="2:3" x14ac:dyDescent="0.45">
      <c r="B2471" s="266">
        <v>2406</v>
      </c>
      <c r="C2471" s="267">
        <v>182.04072439525385</v>
      </c>
    </row>
    <row r="2472" spans="2:3" x14ac:dyDescent="0.45">
      <c r="B2472" s="266">
        <v>2407</v>
      </c>
      <c r="C2472" s="267">
        <v>118.08641584432451</v>
      </c>
    </row>
    <row r="2473" spans="2:3" x14ac:dyDescent="0.45">
      <c r="B2473" s="266">
        <v>2408</v>
      </c>
      <c r="C2473" s="267">
        <v>152.56145402677345</v>
      </c>
    </row>
    <row r="2474" spans="2:3" x14ac:dyDescent="0.45">
      <c r="B2474" s="266">
        <v>2409</v>
      </c>
      <c r="C2474" s="267">
        <v>113.83451467510139</v>
      </c>
    </row>
    <row r="2475" spans="2:3" x14ac:dyDescent="0.45">
      <c r="B2475" s="266">
        <v>2410</v>
      </c>
      <c r="C2475" s="267">
        <v>112.0159662428953</v>
      </c>
    </row>
    <row r="2476" spans="2:3" x14ac:dyDescent="0.45">
      <c r="B2476" s="266">
        <v>2411</v>
      </c>
      <c r="C2476" s="267">
        <v>159.30458808880422</v>
      </c>
    </row>
    <row r="2477" spans="2:3" x14ac:dyDescent="0.45">
      <c r="B2477" s="266">
        <v>2412</v>
      </c>
      <c r="C2477" s="267">
        <v>154.43675066303041</v>
      </c>
    </row>
    <row r="2478" spans="2:3" x14ac:dyDescent="0.45">
      <c r="B2478" s="266">
        <v>2413</v>
      </c>
      <c r="C2478" s="267">
        <v>71.911634355820681</v>
      </c>
    </row>
    <row r="2479" spans="2:3" x14ac:dyDescent="0.45">
      <c r="B2479" s="266">
        <v>2414</v>
      </c>
      <c r="C2479" s="267">
        <v>125.75663074405578</v>
      </c>
    </row>
    <row r="2480" spans="2:3" x14ac:dyDescent="0.45">
      <c r="B2480" s="266">
        <v>2415</v>
      </c>
      <c r="C2480" s="267">
        <v>131.14488891258</v>
      </c>
    </row>
    <row r="2481" spans="2:3" x14ac:dyDescent="0.45">
      <c r="B2481" s="266">
        <v>2416</v>
      </c>
      <c r="C2481" s="267">
        <v>176.37478592295844</v>
      </c>
    </row>
    <row r="2482" spans="2:3" x14ac:dyDescent="0.45">
      <c r="B2482" s="266">
        <v>2417</v>
      </c>
      <c r="C2482" s="267">
        <v>122.61405226700944</v>
      </c>
    </row>
    <row r="2483" spans="2:3" x14ac:dyDescent="0.45">
      <c r="B2483" s="266">
        <v>2418</v>
      </c>
      <c r="C2483" s="267">
        <v>101.32707767620634</v>
      </c>
    </row>
    <row r="2484" spans="2:3" x14ac:dyDescent="0.45">
      <c r="B2484" s="266">
        <v>2419</v>
      </c>
      <c r="C2484" s="267">
        <v>166.86735130751902</v>
      </c>
    </row>
    <row r="2485" spans="2:3" x14ac:dyDescent="0.45">
      <c r="B2485" s="266">
        <v>2420</v>
      </c>
      <c r="C2485" s="267">
        <v>112.02887966720834</v>
      </c>
    </row>
    <row r="2486" spans="2:3" x14ac:dyDescent="0.45">
      <c r="B2486" s="266">
        <v>2421</v>
      </c>
      <c r="C2486" s="267">
        <v>93.034370672385535</v>
      </c>
    </row>
    <row r="2487" spans="2:3" x14ac:dyDescent="0.45">
      <c r="B2487" s="266">
        <v>2422</v>
      </c>
      <c r="C2487" s="267">
        <v>149.24304813644429</v>
      </c>
    </row>
    <row r="2488" spans="2:3" x14ac:dyDescent="0.45">
      <c r="B2488" s="266">
        <v>2423</v>
      </c>
      <c r="C2488" s="267">
        <v>132.95433140131814</v>
      </c>
    </row>
    <row r="2489" spans="2:3" x14ac:dyDescent="0.45">
      <c r="B2489" s="266">
        <v>2424</v>
      </c>
      <c r="C2489" s="267">
        <v>159.73819662286286</v>
      </c>
    </row>
    <row r="2490" spans="2:3" x14ac:dyDescent="0.45">
      <c r="B2490" s="266">
        <v>2425</v>
      </c>
      <c r="C2490" s="267">
        <v>135.58040432913032</v>
      </c>
    </row>
    <row r="2491" spans="2:3" x14ac:dyDescent="0.45">
      <c r="B2491" s="266">
        <v>2426</v>
      </c>
      <c r="C2491" s="267">
        <v>82.695912888388492</v>
      </c>
    </row>
    <row r="2492" spans="2:3" x14ac:dyDescent="0.45">
      <c r="B2492" s="266">
        <v>2427</v>
      </c>
      <c r="C2492" s="267">
        <v>153.48681420468785</v>
      </c>
    </row>
    <row r="2493" spans="2:3" x14ac:dyDescent="0.45">
      <c r="B2493" s="266">
        <v>2428</v>
      </c>
      <c r="C2493" s="267">
        <v>110.54674355242136</v>
      </c>
    </row>
    <row r="2494" spans="2:3" x14ac:dyDescent="0.45">
      <c r="B2494" s="266">
        <v>2429</v>
      </c>
      <c r="C2494" s="267">
        <v>99.270793059016114</v>
      </c>
    </row>
    <row r="2495" spans="2:3" x14ac:dyDescent="0.45">
      <c r="B2495" s="266">
        <v>2430</v>
      </c>
      <c r="C2495" s="267">
        <v>96.808330667541</v>
      </c>
    </row>
    <row r="2496" spans="2:3" x14ac:dyDescent="0.45">
      <c r="B2496" s="266">
        <v>2431</v>
      </c>
      <c r="C2496" s="267">
        <v>90.050817609568611</v>
      </c>
    </row>
    <row r="2497" spans="2:3" x14ac:dyDescent="0.45">
      <c r="B2497" s="266">
        <v>2432</v>
      </c>
      <c r="C2497" s="267">
        <v>150.26427142065822</v>
      </c>
    </row>
    <row r="2498" spans="2:3" x14ac:dyDescent="0.45">
      <c r="B2498" s="266">
        <v>2433</v>
      </c>
      <c r="C2498" s="267">
        <v>110.19248643669796</v>
      </c>
    </row>
    <row r="2499" spans="2:3" x14ac:dyDescent="0.45">
      <c r="B2499" s="266">
        <v>2434</v>
      </c>
      <c r="C2499" s="267">
        <v>128.23457549275821</v>
      </c>
    </row>
    <row r="2500" spans="2:3" x14ac:dyDescent="0.45">
      <c r="B2500" s="266">
        <v>2435</v>
      </c>
      <c r="C2500" s="267">
        <v>108.49058850081276</v>
      </c>
    </row>
    <row r="2501" spans="2:3" x14ac:dyDescent="0.45">
      <c r="B2501" s="266">
        <v>2436</v>
      </c>
      <c r="C2501" s="267">
        <v>173.21433338807122</v>
      </c>
    </row>
    <row r="2502" spans="2:3" x14ac:dyDescent="0.45">
      <c r="B2502" s="266">
        <v>2437</v>
      </c>
      <c r="C2502" s="267">
        <v>142.88680925761895</v>
      </c>
    </row>
    <row r="2503" spans="2:3" x14ac:dyDescent="0.45">
      <c r="B2503" s="266">
        <v>2438</v>
      </c>
      <c r="C2503" s="267">
        <v>159.96831923156947</v>
      </c>
    </row>
    <row r="2504" spans="2:3" x14ac:dyDescent="0.45">
      <c r="B2504" s="266">
        <v>2439</v>
      </c>
      <c r="C2504" s="267">
        <v>199.97918576736711</v>
      </c>
    </row>
    <row r="2505" spans="2:3" x14ac:dyDescent="0.45">
      <c r="B2505" s="266">
        <v>2440</v>
      </c>
      <c r="C2505" s="267">
        <v>203.66101880495427</v>
      </c>
    </row>
    <row r="2506" spans="2:3" x14ac:dyDescent="0.45">
      <c r="B2506" s="266">
        <v>2441</v>
      </c>
      <c r="C2506" s="267">
        <v>168.23043536739004</v>
      </c>
    </row>
    <row r="2507" spans="2:3" x14ac:dyDescent="0.45">
      <c r="B2507" s="266">
        <v>2442</v>
      </c>
      <c r="C2507" s="267">
        <v>104.71355246820139</v>
      </c>
    </row>
    <row r="2508" spans="2:3" x14ac:dyDescent="0.45">
      <c r="B2508" s="266">
        <v>2443</v>
      </c>
      <c r="C2508" s="267">
        <v>113.54673788140599</v>
      </c>
    </row>
    <row r="2509" spans="2:3" x14ac:dyDescent="0.45">
      <c r="B2509" s="266">
        <v>2444</v>
      </c>
      <c r="C2509" s="267">
        <v>85.946679274324424</v>
      </c>
    </row>
    <row r="2510" spans="2:3" x14ac:dyDescent="0.45">
      <c r="B2510" s="266">
        <v>2445</v>
      </c>
      <c r="C2510" s="267">
        <v>152.7927806018098</v>
      </c>
    </row>
    <row r="2511" spans="2:3" x14ac:dyDescent="0.45">
      <c r="B2511" s="266">
        <v>2446</v>
      </c>
      <c r="C2511" s="267">
        <v>106.6708695068607</v>
      </c>
    </row>
    <row r="2512" spans="2:3" x14ac:dyDescent="0.45">
      <c r="B2512" s="266">
        <v>2447</v>
      </c>
      <c r="C2512" s="267">
        <v>184.19991125774348</v>
      </c>
    </row>
    <row r="2513" spans="2:3" x14ac:dyDescent="0.45">
      <c r="B2513" s="266">
        <v>2448</v>
      </c>
      <c r="C2513" s="267">
        <v>156.80221040247852</v>
      </c>
    </row>
    <row r="2514" spans="2:3" x14ac:dyDescent="0.45">
      <c r="B2514" s="266">
        <v>2449</v>
      </c>
      <c r="C2514" s="267">
        <v>137.56644478783022</v>
      </c>
    </row>
    <row r="2515" spans="2:3" x14ac:dyDescent="0.45">
      <c r="B2515" s="266">
        <v>2450</v>
      </c>
      <c r="C2515" s="267">
        <v>101.81745870471374</v>
      </c>
    </row>
    <row r="2516" spans="2:3" x14ac:dyDescent="0.45">
      <c r="B2516" s="266">
        <v>2451</v>
      </c>
      <c r="C2516" s="267">
        <v>64.657459118751163</v>
      </c>
    </row>
    <row r="2517" spans="2:3" x14ac:dyDescent="0.45">
      <c r="B2517" s="266">
        <v>2452</v>
      </c>
      <c r="C2517" s="267">
        <v>104.00522242814985</v>
      </c>
    </row>
    <row r="2518" spans="2:3" x14ac:dyDescent="0.45">
      <c r="B2518" s="266">
        <v>2453</v>
      </c>
      <c r="C2518" s="267">
        <v>73.9992356130697</v>
      </c>
    </row>
    <row r="2519" spans="2:3" x14ac:dyDescent="0.45">
      <c r="B2519" s="266">
        <v>2454</v>
      </c>
      <c r="C2519" s="267">
        <v>101.67602991395427</v>
      </c>
    </row>
    <row r="2520" spans="2:3" x14ac:dyDescent="0.45">
      <c r="B2520" s="266">
        <v>2455</v>
      </c>
      <c r="C2520" s="267">
        <v>143.17700549126391</v>
      </c>
    </row>
    <row r="2521" spans="2:3" x14ac:dyDescent="0.45">
      <c r="B2521" s="266">
        <v>2456</v>
      </c>
      <c r="C2521" s="267">
        <v>152.1896761060145</v>
      </c>
    </row>
    <row r="2522" spans="2:3" x14ac:dyDescent="0.45">
      <c r="B2522" s="266">
        <v>2457</v>
      </c>
      <c r="C2522" s="267">
        <v>108.71575167249262</v>
      </c>
    </row>
    <row r="2523" spans="2:3" x14ac:dyDescent="0.45">
      <c r="B2523" s="266">
        <v>2458</v>
      </c>
      <c r="C2523" s="267">
        <v>140.75353371012096</v>
      </c>
    </row>
    <row r="2524" spans="2:3" x14ac:dyDescent="0.45">
      <c r="B2524" s="266">
        <v>2459</v>
      </c>
      <c r="C2524" s="267">
        <v>137.09590578557351</v>
      </c>
    </row>
    <row r="2525" spans="2:3" x14ac:dyDescent="0.45">
      <c r="B2525" s="266">
        <v>2460</v>
      </c>
      <c r="C2525" s="267">
        <v>184.33710261180607</v>
      </c>
    </row>
    <row r="2526" spans="2:3" x14ac:dyDescent="0.45">
      <c r="B2526" s="266">
        <v>2461</v>
      </c>
      <c r="C2526" s="267">
        <v>123.00367461562286</v>
      </c>
    </row>
    <row r="2527" spans="2:3" x14ac:dyDescent="0.45">
      <c r="B2527" s="266">
        <v>2462</v>
      </c>
      <c r="C2527" s="267">
        <v>88.676146144312497</v>
      </c>
    </row>
    <row r="2528" spans="2:3" x14ac:dyDescent="0.45">
      <c r="B2528" s="266">
        <v>2463</v>
      </c>
      <c r="C2528" s="267">
        <v>78.646495042960737</v>
      </c>
    </row>
    <row r="2529" spans="2:3" x14ac:dyDescent="0.45">
      <c r="B2529" s="266">
        <v>2464</v>
      </c>
      <c r="C2529" s="267">
        <v>124.6781452721016</v>
      </c>
    </row>
    <row r="2530" spans="2:3" x14ac:dyDescent="0.45">
      <c r="B2530" s="266">
        <v>2465</v>
      </c>
      <c r="C2530" s="267">
        <v>122.68370342757441</v>
      </c>
    </row>
    <row r="2531" spans="2:3" x14ac:dyDescent="0.45">
      <c r="B2531" s="266">
        <v>2466</v>
      </c>
      <c r="C2531" s="267">
        <v>98.52330268146622</v>
      </c>
    </row>
    <row r="2532" spans="2:3" x14ac:dyDescent="0.45">
      <c r="B2532" s="266">
        <v>2467</v>
      </c>
      <c r="C2532" s="267">
        <v>172.44577145637464</v>
      </c>
    </row>
    <row r="2533" spans="2:3" x14ac:dyDescent="0.45">
      <c r="B2533" s="266">
        <v>2468</v>
      </c>
      <c r="C2533" s="267">
        <v>71.955203493908726</v>
      </c>
    </row>
    <row r="2534" spans="2:3" x14ac:dyDescent="0.45">
      <c r="B2534" s="266">
        <v>2469</v>
      </c>
      <c r="C2534" s="267">
        <v>131.75632281291027</v>
      </c>
    </row>
    <row r="2535" spans="2:3" x14ac:dyDescent="0.45">
      <c r="B2535" s="266">
        <v>2470</v>
      </c>
      <c r="C2535" s="267">
        <v>90.311278331930225</v>
      </c>
    </row>
    <row r="2536" spans="2:3" x14ac:dyDescent="0.45">
      <c r="B2536" s="266">
        <v>2471</v>
      </c>
      <c r="C2536" s="267">
        <v>163.29520259238672</v>
      </c>
    </row>
    <row r="2537" spans="2:3" x14ac:dyDescent="0.45">
      <c r="B2537" s="266">
        <v>2472</v>
      </c>
      <c r="C2537" s="267">
        <v>161.24772071536538</v>
      </c>
    </row>
    <row r="2538" spans="2:3" x14ac:dyDescent="0.45">
      <c r="B2538" s="266">
        <v>2473</v>
      </c>
      <c r="C2538" s="267">
        <v>133.42043518682453</v>
      </c>
    </row>
    <row r="2539" spans="2:3" x14ac:dyDescent="0.45">
      <c r="B2539" s="266">
        <v>2474</v>
      </c>
      <c r="C2539" s="267">
        <v>120.03544376088482</v>
      </c>
    </row>
    <row r="2540" spans="2:3" x14ac:dyDescent="0.45">
      <c r="B2540" s="266">
        <v>2475</v>
      </c>
      <c r="C2540" s="267">
        <v>129.66275420384841</v>
      </c>
    </row>
    <row r="2541" spans="2:3" x14ac:dyDescent="0.45">
      <c r="B2541" s="266">
        <v>2476</v>
      </c>
      <c r="C2541" s="267">
        <v>111.82928008510945</v>
      </c>
    </row>
    <row r="2542" spans="2:3" x14ac:dyDescent="0.45">
      <c r="B2542" s="266">
        <v>2477</v>
      </c>
      <c r="C2542" s="267">
        <v>128.6691160237045</v>
      </c>
    </row>
    <row r="2543" spans="2:3" x14ac:dyDescent="0.45">
      <c r="B2543" s="266">
        <v>2478</v>
      </c>
      <c r="C2543" s="267">
        <v>162.057340046805</v>
      </c>
    </row>
    <row r="2544" spans="2:3" x14ac:dyDescent="0.45">
      <c r="B2544" s="266">
        <v>2479</v>
      </c>
      <c r="C2544" s="267">
        <v>93.675666599236365</v>
      </c>
    </row>
    <row r="2545" spans="2:3" x14ac:dyDescent="0.45">
      <c r="B2545" s="266">
        <v>2480</v>
      </c>
      <c r="C2545" s="267">
        <v>118.877694874143</v>
      </c>
    </row>
    <row r="2546" spans="2:3" x14ac:dyDescent="0.45">
      <c r="B2546" s="266">
        <v>2481</v>
      </c>
      <c r="C2546" s="267">
        <v>136.99538833534507</v>
      </c>
    </row>
    <row r="2547" spans="2:3" x14ac:dyDescent="0.45">
      <c r="B2547" s="266">
        <v>2482</v>
      </c>
      <c r="C2547" s="267">
        <v>96.713511586362188</v>
      </c>
    </row>
    <row r="2548" spans="2:3" x14ac:dyDescent="0.45">
      <c r="B2548" s="266">
        <v>2483</v>
      </c>
      <c r="C2548" s="267">
        <v>115.03038362740834</v>
      </c>
    </row>
    <row r="2549" spans="2:3" x14ac:dyDescent="0.45">
      <c r="B2549" s="266">
        <v>2484</v>
      </c>
      <c r="C2549" s="267">
        <v>94.611600168639171</v>
      </c>
    </row>
    <row r="2550" spans="2:3" x14ac:dyDescent="0.45">
      <c r="B2550" s="266">
        <v>2485</v>
      </c>
      <c r="C2550" s="267">
        <v>78.985435237210396</v>
      </c>
    </row>
    <row r="2551" spans="2:3" x14ac:dyDescent="0.45">
      <c r="B2551" s="266">
        <v>2486</v>
      </c>
      <c r="C2551" s="267">
        <v>133.15614773933288</v>
      </c>
    </row>
    <row r="2552" spans="2:3" x14ac:dyDescent="0.45">
      <c r="B2552" s="266">
        <v>2487</v>
      </c>
      <c r="C2552" s="267">
        <v>170.01238069903559</v>
      </c>
    </row>
    <row r="2553" spans="2:3" x14ac:dyDescent="0.45">
      <c r="B2553" s="266">
        <v>2488</v>
      </c>
      <c r="C2553" s="267">
        <v>135.68644197830832</v>
      </c>
    </row>
    <row r="2554" spans="2:3" x14ac:dyDescent="0.45">
      <c r="B2554" s="266">
        <v>2489</v>
      </c>
      <c r="C2554" s="267">
        <v>145.177636974406</v>
      </c>
    </row>
    <row r="2555" spans="2:3" x14ac:dyDescent="0.45">
      <c r="B2555" s="266">
        <v>2490</v>
      </c>
      <c r="C2555" s="267">
        <v>92.780482053921389</v>
      </c>
    </row>
    <row r="2556" spans="2:3" x14ac:dyDescent="0.45">
      <c r="B2556" s="266">
        <v>2491</v>
      </c>
      <c r="C2556" s="267">
        <v>141.59144982887668</v>
      </c>
    </row>
    <row r="2557" spans="2:3" x14ac:dyDescent="0.45">
      <c r="B2557" s="266">
        <v>2492</v>
      </c>
      <c r="C2557" s="267">
        <v>144.0800288867045</v>
      </c>
    </row>
    <row r="2558" spans="2:3" x14ac:dyDescent="0.45">
      <c r="B2558" s="266">
        <v>2493</v>
      </c>
      <c r="C2558" s="267">
        <v>119.91602688566195</v>
      </c>
    </row>
    <row r="2559" spans="2:3" x14ac:dyDescent="0.45">
      <c r="B2559" s="266">
        <v>2494</v>
      </c>
      <c r="C2559" s="267">
        <v>98.630422757941716</v>
      </c>
    </row>
    <row r="2560" spans="2:3" x14ac:dyDescent="0.45">
      <c r="B2560" s="266">
        <v>2495</v>
      </c>
      <c r="C2560" s="267">
        <v>130.29903667402735</v>
      </c>
    </row>
    <row r="2561" spans="2:3" x14ac:dyDescent="0.45">
      <c r="B2561" s="266">
        <v>2496</v>
      </c>
      <c r="C2561" s="267">
        <v>98.899652390517716</v>
      </c>
    </row>
    <row r="2562" spans="2:3" x14ac:dyDescent="0.45">
      <c r="B2562" s="266">
        <v>2497</v>
      </c>
      <c r="C2562" s="267">
        <v>137.80046937451112</v>
      </c>
    </row>
    <row r="2563" spans="2:3" x14ac:dyDescent="0.45">
      <c r="B2563" s="266">
        <v>2498</v>
      </c>
      <c r="C2563" s="267">
        <v>193.52157656030752</v>
      </c>
    </row>
    <row r="2564" spans="2:3" x14ac:dyDescent="0.45">
      <c r="B2564" s="266">
        <v>2499</v>
      </c>
      <c r="C2564" s="267">
        <v>154.14067852463521</v>
      </c>
    </row>
    <row r="2565" spans="2:3" x14ac:dyDescent="0.45">
      <c r="B2565" s="266">
        <v>2500</v>
      </c>
      <c r="C2565" s="267">
        <v>116.18375117188472</v>
      </c>
    </row>
    <row r="2566" spans="2:3" x14ac:dyDescent="0.45">
      <c r="B2566" s="266">
        <v>2501</v>
      </c>
      <c r="C2566" s="267">
        <v>105.12337273521376</v>
      </c>
    </row>
    <row r="2567" spans="2:3" x14ac:dyDescent="0.45">
      <c r="B2567" s="266">
        <v>2502</v>
      </c>
      <c r="C2567" s="267">
        <v>141.33019473537072</v>
      </c>
    </row>
    <row r="2568" spans="2:3" x14ac:dyDescent="0.45">
      <c r="B2568" s="266">
        <v>2503</v>
      </c>
      <c r="C2568" s="267">
        <v>88.410990881050211</v>
      </c>
    </row>
    <row r="2569" spans="2:3" x14ac:dyDescent="0.45">
      <c r="B2569" s="266">
        <v>2504</v>
      </c>
      <c r="C2569" s="267">
        <v>141.42360004114818</v>
      </c>
    </row>
    <row r="2570" spans="2:3" x14ac:dyDescent="0.45">
      <c r="B2570" s="266">
        <v>2505</v>
      </c>
      <c r="C2570" s="267">
        <v>74.141294350970028</v>
      </c>
    </row>
    <row r="2571" spans="2:3" x14ac:dyDescent="0.45">
      <c r="B2571" s="266">
        <v>2506</v>
      </c>
      <c r="C2571" s="267">
        <v>84.438223562521344</v>
      </c>
    </row>
    <row r="2572" spans="2:3" x14ac:dyDescent="0.45">
      <c r="B2572" s="266">
        <v>2507</v>
      </c>
      <c r="C2572" s="267">
        <v>105.94356089394564</v>
      </c>
    </row>
    <row r="2573" spans="2:3" x14ac:dyDescent="0.45">
      <c r="B2573" s="266">
        <v>2508</v>
      </c>
      <c r="C2573" s="267">
        <v>200.10444090315326</v>
      </c>
    </row>
    <row r="2574" spans="2:3" x14ac:dyDescent="0.45">
      <c r="B2574" s="266">
        <v>2509</v>
      </c>
      <c r="C2574" s="267">
        <v>169.18640455304936</v>
      </c>
    </row>
    <row r="2575" spans="2:3" x14ac:dyDescent="0.45">
      <c r="B2575" s="266">
        <v>2510</v>
      </c>
      <c r="C2575" s="267">
        <v>141.63869449434245</v>
      </c>
    </row>
    <row r="2576" spans="2:3" x14ac:dyDescent="0.45">
      <c r="B2576" s="266">
        <v>2511</v>
      </c>
      <c r="C2576" s="267">
        <v>72.569260746774546</v>
      </c>
    </row>
    <row r="2577" spans="2:3" x14ac:dyDescent="0.45">
      <c r="B2577" s="266">
        <v>2512</v>
      </c>
      <c r="C2577" s="267">
        <v>146.04137188692846</v>
      </c>
    </row>
    <row r="2578" spans="2:3" x14ac:dyDescent="0.45">
      <c r="B2578" s="266">
        <v>2513</v>
      </c>
      <c r="C2578" s="267">
        <v>155.580702011336</v>
      </c>
    </row>
    <row r="2579" spans="2:3" x14ac:dyDescent="0.45">
      <c r="B2579" s="266">
        <v>2514</v>
      </c>
      <c r="C2579" s="267">
        <v>89.915629225047297</v>
      </c>
    </row>
    <row r="2580" spans="2:3" x14ac:dyDescent="0.45">
      <c r="B2580" s="266">
        <v>2515</v>
      </c>
      <c r="C2580" s="267">
        <v>133.27203115712302</v>
      </c>
    </row>
    <row r="2581" spans="2:3" x14ac:dyDescent="0.45">
      <c r="B2581" s="266">
        <v>2516</v>
      </c>
      <c r="C2581" s="267">
        <v>183.90520536773784</v>
      </c>
    </row>
    <row r="2582" spans="2:3" x14ac:dyDescent="0.45">
      <c r="B2582" s="266">
        <v>2517</v>
      </c>
      <c r="C2582" s="267">
        <v>95.482664447419495</v>
      </c>
    </row>
    <row r="2583" spans="2:3" x14ac:dyDescent="0.45">
      <c r="B2583" s="266">
        <v>2518</v>
      </c>
      <c r="C2583" s="267">
        <v>90.083171953864394</v>
      </c>
    </row>
    <row r="2584" spans="2:3" x14ac:dyDescent="0.45">
      <c r="B2584" s="266">
        <v>2519</v>
      </c>
      <c r="C2584" s="267">
        <v>108.2553973563017</v>
      </c>
    </row>
    <row r="2585" spans="2:3" x14ac:dyDescent="0.45">
      <c r="B2585" s="266">
        <v>2520</v>
      </c>
      <c r="C2585" s="267">
        <v>168.36460124939748</v>
      </c>
    </row>
    <row r="2586" spans="2:3" x14ac:dyDescent="0.45">
      <c r="B2586" s="266">
        <v>2521</v>
      </c>
      <c r="C2586" s="267">
        <v>91.333189893060478</v>
      </c>
    </row>
    <row r="2587" spans="2:3" x14ac:dyDescent="0.45">
      <c r="B2587" s="266">
        <v>2522</v>
      </c>
      <c r="C2587" s="267">
        <v>122.16096894216088</v>
      </c>
    </row>
    <row r="2588" spans="2:3" x14ac:dyDescent="0.45">
      <c r="B2588" s="266">
        <v>2523</v>
      </c>
      <c r="C2588" s="267">
        <v>159.00505191490561</v>
      </c>
    </row>
    <row r="2589" spans="2:3" x14ac:dyDescent="0.45">
      <c r="B2589" s="266">
        <v>2524</v>
      </c>
      <c r="C2589" s="267">
        <v>120.91572339299262</v>
      </c>
    </row>
    <row r="2590" spans="2:3" x14ac:dyDescent="0.45">
      <c r="B2590" s="266">
        <v>2525</v>
      </c>
      <c r="C2590" s="267">
        <v>72.930241029801493</v>
      </c>
    </row>
    <row r="2591" spans="2:3" x14ac:dyDescent="0.45">
      <c r="B2591" s="266">
        <v>2526</v>
      </c>
      <c r="C2591" s="267">
        <v>172.78081137826342</v>
      </c>
    </row>
    <row r="2592" spans="2:3" x14ac:dyDescent="0.45">
      <c r="B2592" s="266">
        <v>2527</v>
      </c>
      <c r="C2592" s="267">
        <v>108.737508821963</v>
      </c>
    </row>
    <row r="2593" spans="2:3" x14ac:dyDescent="0.45">
      <c r="B2593" s="266">
        <v>2528</v>
      </c>
      <c r="C2593" s="267">
        <v>106.35922559156484</v>
      </c>
    </row>
    <row r="2594" spans="2:3" x14ac:dyDescent="0.45">
      <c r="B2594" s="266">
        <v>2529</v>
      </c>
      <c r="C2594" s="267">
        <v>78.362769414210618</v>
      </c>
    </row>
    <row r="2595" spans="2:3" x14ac:dyDescent="0.45">
      <c r="B2595" s="266">
        <v>2530</v>
      </c>
      <c r="C2595" s="267">
        <v>106.60429431539316</v>
      </c>
    </row>
    <row r="2596" spans="2:3" x14ac:dyDescent="0.45">
      <c r="B2596" s="266">
        <v>2531</v>
      </c>
      <c r="C2596" s="267">
        <v>158.94550812080894</v>
      </c>
    </row>
    <row r="2597" spans="2:3" x14ac:dyDescent="0.45">
      <c r="B2597" s="266">
        <v>2532</v>
      </c>
      <c r="C2597" s="267">
        <v>199.25803715371717</v>
      </c>
    </row>
    <row r="2598" spans="2:3" x14ac:dyDescent="0.45">
      <c r="B2598" s="266">
        <v>2533</v>
      </c>
      <c r="C2598" s="267">
        <v>133.93730947643382</v>
      </c>
    </row>
    <row r="2599" spans="2:3" x14ac:dyDescent="0.45">
      <c r="B2599" s="266">
        <v>2534</v>
      </c>
      <c r="C2599" s="267">
        <v>114.80871009531569</v>
      </c>
    </row>
    <row r="2600" spans="2:3" x14ac:dyDescent="0.45">
      <c r="B2600" s="266">
        <v>2535</v>
      </c>
      <c r="C2600" s="267">
        <v>87.102327084665347</v>
      </c>
    </row>
    <row r="2601" spans="2:3" x14ac:dyDescent="0.45">
      <c r="B2601" s="266">
        <v>2536</v>
      </c>
      <c r="C2601" s="267">
        <v>151.21010211945526</v>
      </c>
    </row>
    <row r="2602" spans="2:3" x14ac:dyDescent="0.45">
      <c r="B2602" s="266">
        <v>2537</v>
      </c>
      <c r="C2602" s="267">
        <v>93.49322248390699</v>
      </c>
    </row>
    <row r="2603" spans="2:3" x14ac:dyDescent="0.45">
      <c r="B2603" s="266">
        <v>2538</v>
      </c>
      <c r="C2603" s="267">
        <v>117.29910054308414</v>
      </c>
    </row>
    <row r="2604" spans="2:3" x14ac:dyDescent="0.45">
      <c r="B2604" s="266">
        <v>2539</v>
      </c>
      <c r="C2604" s="267">
        <v>205.34863436370676</v>
      </c>
    </row>
    <row r="2605" spans="2:3" x14ac:dyDescent="0.45">
      <c r="B2605" s="266">
        <v>2540</v>
      </c>
      <c r="C2605" s="267">
        <v>127.92187989781212</v>
      </c>
    </row>
    <row r="2606" spans="2:3" x14ac:dyDescent="0.45">
      <c r="B2606" s="266">
        <v>2541</v>
      </c>
      <c r="C2606" s="267">
        <v>105.44701660703595</v>
      </c>
    </row>
    <row r="2607" spans="2:3" x14ac:dyDescent="0.45">
      <c r="B2607" s="266">
        <v>2542</v>
      </c>
      <c r="C2607" s="267">
        <v>96.89721256122165</v>
      </c>
    </row>
    <row r="2608" spans="2:3" x14ac:dyDescent="0.45">
      <c r="B2608" s="266">
        <v>2543</v>
      </c>
      <c r="C2608" s="267">
        <v>100.19507137664232</v>
      </c>
    </row>
    <row r="2609" spans="2:3" x14ac:dyDescent="0.45">
      <c r="B2609" s="266">
        <v>2544</v>
      </c>
      <c r="C2609" s="267">
        <v>167.75601979731132</v>
      </c>
    </row>
    <row r="2610" spans="2:3" x14ac:dyDescent="0.45">
      <c r="B2610" s="266">
        <v>2545</v>
      </c>
      <c r="C2610" s="267">
        <v>62.934365394848768</v>
      </c>
    </row>
    <row r="2611" spans="2:3" x14ac:dyDescent="0.45">
      <c r="B2611" s="266">
        <v>2546</v>
      </c>
      <c r="C2611" s="267">
        <v>134.65041523745282</v>
      </c>
    </row>
    <row r="2612" spans="2:3" x14ac:dyDescent="0.45">
      <c r="B2612" s="266">
        <v>2547</v>
      </c>
      <c r="C2612" s="267">
        <v>106.02719662797963</v>
      </c>
    </row>
    <row r="2613" spans="2:3" x14ac:dyDescent="0.45">
      <c r="B2613" s="266">
        <v>2548</v>
      </c>
      <c r="C2613" s="267">
        <v>157.65351734527502</v>
      </c>
    </row>
    <row r="2614" spans="2:3" x14ac:dyDescent="0.45">
      <c r="B2614" s="266">
        <v>2549</v>
      </c>
      <c r="C2614" s="267">
        <v>103.76917949418004</v>
      </c>
    </row>
    <row r="2615" spans="2:3" x14ac:dyDescent="0.45">
      <c r="B2615" s="266">
        <v>2550</v>
      </c>
      <c r="C2615" s="267">
        <v>86.974173670202489</v>
      </c>
    </row>
    <row r="2616" spans="2:3" x14ac:dyDescent="0.45">
      <c r="B2616" s="266">
        <v>2551</v>
      </c>
      <c r="C2616" s="267">
        <v>85.68601118516068</v>
      </c>
    </row>
    <row r="2617" spans="2:3" x14ac:dyDescent="0.45">
      <c r="B2617" s="266">
        <v>2552</v>
      </c>
      <c r="C2617" s="267">
        <v>140.00198769667449</v>
      </c>
    </row>
    <row r="2618" spans="2:3" x14ac:dyDescent="0.45">
      <c r="B2618" s="266">
        <v>2553</v>
      </c>
      <c r="C2618" s="267">
        <v>110.92645720704863</v>
      </c>
    </row>
    <row r="2619" spans="2:3" x14ac:dyDescent="0.45">
      <c r="B2619" s="266">
        <v>2554</v>
      </c>
      <c r="C2619" s="267">
        <v>152.13023741365242</v>
      </c>
    </row>
    <row r="2620" spans="2:3" x14ac:dyDescent="0.45">
      <c r="B2620" s="266">
        <v>2555</v>
      </c>
      <c r="C2620" s="267">
        <v>117.88728812230349</v>
      </c>
    </row>
    <row r="2621" spans="2:3" x14ac:dyDescent="0.45">
      <c r="B2621" s="266">
        <v>2556</v>
      </c>
      <c r="C2621" s="267">
        <v>84.424734065811208</v>
      </c>
    </row>
    <row r="2622" spans="2:3" x14ac:dyDescent="0.45">
      <c r="B2622" s="266">
        <v>2557</v>
      </c>
      <c r="C2622" s="267">
        <v>104.58936830413595</v>
      </c>
    </row>
    <row r="2623" spans="2:3" x14ac:dyDescent="0.45">
      <c r="B2623" s="266">
        <v>2558</v>
      </c>
      <c r="C2623" s="267">
        <v>99.247559522189619</v>
      </c>
    </row>
    <row r="2624" spans="2:3" x14ac:dyDescent="0.45">
      <c r="B2624" s="266">
        <v>2559</v>
      </c>
      <c r="C2624" s="267">
        <v>151.90417722796752</v>
      </c>
    </row>
    <row r="2625" spans="2:3" x14ac:dyDescent="0.45">
      <c r="B2625" s="266">
        <v>2560</v>
      </c>
      <c r="C2625" s="267">
        <v>90.346430590975601</v>
      </c>
    </row>
    <row r="2626" spans="2:3" x14ac:dyDescent="0.45">
      <c r="B2626" s="266">
        <v>2561</v>
      </c>
      <c r="C2626" s="267">
        <v>153.44704026907885</v>
      </c>
    </row>
    <row r="2627" spans="2:3" x14ac:dyDescent="0.45">
      <c r="B2627" s="266">
        <v>2562</v>
      </c>
      <c r="C2627" s="267">
        <v>112.18249133456611</v>
      </c>
    </row>
    <row r="2628" spans="2:3" x14ac:dyDescent="0.45">
      <c r="B2628" s="266">
        <v>2563</v>
      </c>
      <c r="C2628" s="267">
        <v>85.687447266581827</v>
      </c>
    </row>
    <row r="2629" spans="2:3" x14ac:dyDescent="0.45">
      <c r="B2629" s="266">
        <v>2564</v>
      </c>
      <c r="C2629" s="267">
        <v>113.06942724083916</v>
      </c>
    </row>
    <row r="2630" spans="2:3" x14ac:dyDescent="0.45">
      <c r="B2630" s="266">
        <v>2565</v>
      </c>
      <c r="C2630" s="267">
        <v>102.06583676762112</v>
      </c>
    </row>
    <row r="2631" spans="2:3" x14ac:dyDescent="0.45">
      <c r="B2631" s="266">
        <v>2566</v>
      </c>
      <c r="C2631" s="267">
        <v>103.67507534322877</v>
      </c>
    </row>
    <row r="2632" spans="2:3" x14ac:dyDescent="0.45">
      <c r="B2632" s="266">
        <v>2567</v>
      </c>
      <c r="C2632" s="267">
        <v>157.71649474093664</v>
      </c>
    </row>
    <row r="2633" spans="2:3" x14ac:dyDescent="0.45">
      <c r="B2633" s="266">
        <v>2568</v>
      </c>
      <c r="C2633" s="267">
        <v>174.26591347628818</v>
      </c>
    </row>
    <row r="2634" spans="2:3" x14ac:dyDescent="0.45">
      <c r="B2634" s="266">
        <v>2569</v>
      </c>
      <c r="C2634" s="267">
        <v>113.83358249517168</v>
      </c>
    </row>
    <row r="2635" spans="2:3" x14ac:dyDescent="0.45">
      <c r="B2635" s="266">
        <v>2570</v>
      </c>
      <c r="C2635" s="267">
        <v>90.268988555934584</v>
      </c>
    </row>
    <row r="2636" spans="2:3" x14ac:dyDescent="0.45">
      <c r="B2636" s="266">
        <v>2571</v>
      </c>
      <c r="C2636" s="267">
        <v>214.76854724358503</v>
      </c>
    </row>
    <row r="2637" spans="2:3" x14ac:dyDescent="0.45">
      <c r="B2637" s="266">
        <v>2572</v>
      </c>
      <c r="C2637" s="267">
        <v>128.71163114619901</v>
      </c>
    </row>
    <row r="2638" spans="2:3" x14ac:dyDescent="0.45">
      <c r="B2638" s="266">
        <v>2573</v>
      </c>
      <c r="C2638" s="267">
        <v>138.68759324983097</v>
      </c>
    </row>
    <row r="2639" spans="2:3" x14ac:dyDescent="0.45">
      <c r="B2639" s="266">
        <v>2574</v>
      </c>
      <c r="C2639" s="267">
        <v>161.13237525739464</v>
      </c>
    </row>
    <row r="2640" spans="2:3" x14ac:dyDescent="0.45">
      <c r="B2640" s="266">
        <v>2575</v>
      </c>
      <c r="C2640" s="267">
        <v>121.28551071727257</v>
      </c>
    </row>
    <row r="2641" spans="2:3" x14ac:dyDescent="0.45">
      <c r="B2641" s="266">
        <v>2576</v>
      </c>
      <c r="C2641" s="267">
        <v>156.32718584576696</v>
      </c>
    </row>
    <row r="2642" spans="2:3" x14ac:dyDescent="0.45">
      <c r="B2642" s="266">
        <v>2577</v>
      </c>
      <c r="C2642" s="267">
        <v>220.74145116683906</v>
      </c>
    </row>
    <row r="2643" spans="2:3" x14ac:dyDescent="0.45">
      <c r="B2643" s="266">
        <v>2578</v>
      </c>
      <c r="C2643" s="267">
        <v>93.701141692617782</v>
      </c>
    </row>
    <row r="2644" spans="2:3" x14ac:dyDescent="0.45">
      <c r="B2644" s="266">
        <v>2579</v>
      </c>
      <c r="C2644" s="267">
        <v>174.78719562270965</v>
      </c>
    </row>
    <row r="2645" spans="2:3" x14ac:dyDescent="0.45">
      <c r="B2645" s="266">
        <v>2580</v>
      </c>
      <c r="C2645" s="267">
        <v>109.13153399054526</v>
      </c>
    </row>
    <row r="2646" spans="2:3" x14ac:dyDescent="0.45">
      <c r="B2646" s="266">
        <v>2581</v>
      </c>
      <c r="C2646" s="267">
        <v>172.09058402261036</v>
      </c>
    </row>
    <row r="2647" spans="2:3" x14ac:dyDescent="0.45">
      <c r="B2647" s="266">
        <v>2582</v>
      </c>
      <c r="C2647" s="267">
        <v>155.19451324299359</v>
      </c>
    </row>
    <row r="2648" spans="2:3" x14ac:dyDescent="0.45">
      <c r="B2648" s="266">
        <v>2583</v>
      </c>
      <c r="C2648" s="267">
        <v>145.58446801190212</v>
      </c>
    </row>
    <row r="2649" spans="2:3" x14ac:dyDescent="0.45">
      <c r="B2649" s="266">
        <v>2584</v>
      </c>
      <c r="C2649" s="267">
        <v>134.4469780732264</v>
      </c>
    </row>
    <row r="2650" spans="2:3" x14ac:dyDescent="0.45">
      <c r="B2650" s="266">
        <v>2585</v>
      </c>
      <c r="C2650" s="267">
        <v>174.01042076025928</v>
      </c>
    </row>
    <row r="2651" spans="2:3" x14ac:dyDescent="0.45">
      <c r="B2651" s="266">
        <v>2586</v>
      </c>
      <c r="C2651" s="267">
        <v>102.68748826916712</v>
      </c>
    </row>
    <row r="2652" spans="2:3" x14ac:dyDescent="0.45">
      <c r="B2652" s="266">
        <v>2587</v>
      </c>
      <c r="C2652" s="267">
        <v>102.89091466796626</v>
      </c>
    </row>
    <row r="2653" spans="2:3" x14ac:dyDescent="0.45">
      <c r="B2653" s="266">
        <v>2588</v>
      </c>
      <c r="C2653" s="267">
        <v>73.410931840665825</v>
      </c>
    </row>
    <row r="2654" spans="2:3" x14ac:dyDescent="0.45">
      <c r="B2654" s="266">
        <v>2589</v>
      </c>
      <c r="C2654" s="267">
        <v>131.85023824938216</v>
      </c>
    </row>
    <row r="2655" spans="2:3" x14ac:dyDescent="0.45">
      <c r="B2655" s="266">
        <v>2590</v>
      </c>
      <c r="C2655" s="267">
        <v>104.11823268837099</v>
      </c>
    </row>
    <row r="2656" spans="2:3" x14ac:dyDescent="0.45">
      <c r="B2656" s="266">
        <v>2591</v>
      </c>
      <c r="C2656" s="267">
        <v>123.81332051583301</v>
      </c>
    </row>
    <row r="2657" spans="2:3" x14ac:dyDescent="0.45">
      <c r="B2657" s="266">
        <v>2592</v>
      </c>
      <c r="C2657" s="267">
        <v>200.2458133450472</v>
      </c>
    </row>
    <row r="2658" spans="2:3" x14ac:dyDescent="0.45">
      <c r="B2658" s="266">
        <v>2593</v>
      </c>
      <c r="C2658" s="267">
        <v>166.48617305742147</v>
      </c>
    </row>
    <row r="2659" spans="2:3" x14ac:dyDescent="0.45">
      <c r="B2659" s="266">
        <v>2594</v>
      </c>
      <c r="C2659" s="267">
        <v>110.54893037789206</v>
      </c>
    </row>
    <row r="2660" spans="2:3" x14ac:dyDescent="0.45">
      <c r="B2660" s="266">
        <v>2595</v>
      </c>
      <c r="C2660" s="267">
        <v>182.7241224628886</v>
      </c>
    </row>
    <row r="2661" spans="2:3" x14ac:dyDescent="0.45">
      <c r="B2661" s="266">
        <v>2596</v>
      </c>
      <c r="C2661" s="267">
        <v>134.8621707694796</v>
      </c>
    </row>
    <row r="2662" spans="2:3" x14ac:dyDescent="0.45">
      <c r="B2662" s="266">
        <v>2597</v>
      </c>
      <c r="C2662" s="267">
        <v>105.57216398374339</v>
      </c>
    </row>
    <row r="2663" spans="2:3" x14ac:dyDescent="0.45">
      <c r="B2663" s="266">
        <v>2598</v>
      </c>
      <c r="C2663" s="267">
        <v>110.72169719294004</v>
      </c>
    </row>
    <row r="2664" spans="2:3" x14ac:dyDescent="0.45">
      <c r="B2664" s="266">
        <v>2599</v>
      </c>
      <c r="C2664" s="267">
        <v>215.20678024463729</v>
      </c>
    </row>
    <row r="2665" spans="2:3" x14ac:dyDescent="0.45">
      <c r="B2665" s="266">
        <v>2600</v>
      </c>
      <c r="C2665" s="267">
        <v>113.35770502333716</v>
      </c>
    </row>
    <row r="2666" spans="2:3" x14ac:dyDescent="0.45">
      <c r="B2666" s="266">
        <v>2601</v>
      </c>
      <c r="C2666" s="267">
        <v>73.531594957114422</v>
      </c>
    </row>
    <row r="2667" spans="2:3" x14ac:dyDescent="0.45">
      <c r="B2667" s="266">
        <v>2602</v>
      </c>
      <c r="C2667" s="267">
        <v>112.20571305389987</v>
      </c>
    </row>
    <row r="2668" spans="2:3" x14ac:dyDescent="0.45">
      <c r="B2668" s="266">
        <v>2603</v>
      </c>
      <c r="C2668" s="267">
        <v>114.86676351056894</v>
      </c>
    </row>
    <row r="2669" spans="2:3" x14ac:dyDescent="0.45">
      <c r="B2669" s="266">
        <v>2604</v>
      </c>
      <c r="C2669" s="267">
        <v>105.69880582921132</v>
      </c>
    </row>
    <row r="2670" spans="2:3" x14ac:dyDescent="0.45">
      <c r="B2670" s="266">
        <v>2605</v>
      </c>
      <c r="C2670" s="267">
        <v>132.51619416345767</v>
      </c>
    </row>
    <row r="2671" spans="2:3" x14ac:dyDescent="0.45">
      <c r="B2671" s="266">
        <v>2606</v>
      </c>
      <c r="C2671" s="267">
        <v>120.52873466046688</v>
      </c>
    </row>
    <row r="2672" spans="2:3" x14ac:dyDescent="0.45">
      <c r="B2672" s="266">
        <v>2607</v>
      </c>
      <c r="C2672" s="267">
        <v>107.99346826214148</v>
      </c>
    </row>
    <row r="2673" spans="2:3" x14ac:dyDescent="0.45">
      <c r="B2673" s="266">
        <v>2608</v>
      </c>
      <c r="C2673" s="267">
        <v>157.81150787023233</v>
      </c>
    </row>
    <row r="2674" spans="2:3" x14ac:dyDescent="0.45">
      <c r="B2674" s="266">
        <v>2609</v>
      </c>
      <c r="C2674" s="267">
        <v>144.30004228366653</v>
      </c>
    </row>
    <row r="2675" spans="2:3" x14ac:dyDescent="0.45">
      <c r="B2675" s="266">
        <v>2610</v>
      </c>
      <c r="C2675" s="267">
        <v>105.77023304359645</v>
      </c>
    </row>
    <row r="2676" spans="2:3" x14ac:dyDescent="0.45">
      <c r="B2676" s="266">
        <v>2611</v>
      </c>
      <c r="C2676" s="267">
        <v>125.51766875920052</v>
      </c>
    </row>
    <row r="2677" spans="2:3" x14ac:dyDescent="0.45">
      <c r="B2677" s="266">
        <v>2612</v>
      </c>
      <c r="C2677" s="267">
        <v>161.49936738926979</v>
      </c>
    </row>
    <row r="2678" spans="2:3" x14ac:dyDescent="0.45">
      <c r="B2678" s="266">
        <v>2613</v>
      </c>
      <c r="C2678" s="267">
        <v>98.499025860180694</v>
      </c>
    </row>
    <row r="2679" spans="2:3" x14ac:dyDescent="0.45">
      <c r="B2679" s="266">
        <v>2614</v>
      </c>
      <c r="C2679" s="267">
        <v>106.48523587330385</v>
      </c>
    </row>
    <row r="2680" spans="2:3" x14ac:dyDescent="0.45">
      <c r="B2680" s="266">
        <v>2615</v>
      </c>
      <c r="C2680" s="267">
        <v>105.72391503810081</v>
      </c>
    </row>
    <row r="2681" spans="2:3" x14ac:dyDescent="0.45">
      <c r="B2681" s="266">
        <v>2616</v>
      </c>
      <c r="C2681" s="267">
        <v>143.31011653941414</v>
      </c>
    </row>
    <row r="2682" spans="2:3" x14ac:dyDescent="0.45">
      <c r="B2682" s="266">
        <v>2617</v>
      </c>
      <c r="C2682" s="267">
        <v>193.97529428911207</v>
      </c>
    </row>
    <row r="2683" spans="2:3" x14ac:dyDescent="0.45">
      <c r="B2683" s="266">
        <v>2618</v>
      </c>
      <c r="C2683" s="267">
        <v>120.60789080413713</v>
      </c>
    </row>
    <row r="2684" spans="2:3" x14ac:dyDescent="0.45">
      <c r="B2684" s="266">
        <v>2619</v>
      </c>
      <c r="C2684" s="267">
        <v>136.05555778304657</v>
      </c>
    </row>
    <row r="2685" spans="2:3" x14ac:dyDescent="0.45">
      <c r="B2685" s="266">
        <v>2620</v>
      </c>
      <c r="C2685" s="267">
        <v>143.33754882233899</v>
      </c>
    </row>
    <row r="2686" spans="2:3" x14ac:dyDescent="0.45">
      <c r="B2686" s="266">
        <v>2621</v>
      </c>
      <c r="C2686" s="267">
        <v>104.71797815028947</v>
      </c>
    </row>
    <row r="2687" spans="2:3" x14ac:dyDescent="0.45">
      <c r="B2687" s="266">
        <v>2622</v>
      </c>
      <c r="C2687" s="267">
        <v>170.75241649973674</v>
      </c>
    </row>
    <row r="2688" spans="2:3" x14ac:dyDescent="0.45">
      <c r="B2688" s="266">
        <v>2623</v>
      </c>
      <c r="C2688" s="267">
        <v>140.6264466299362</v>
      </c>
    </row>
    <row r="2689" spans="2:3" x14ac:dyDescent="0.45">
      <c r="B2689" s="266">
        <v>2624</v>
      </c>
      <c r="C2689" s="267">
        <v>163.04762272776978</v>
      </c>
    </row>
    <row r="2690" spans="2:3" x14ac:dyDescent="0.45">
      <c r="B2690" s="266">
        <v>2625</v>
      </c>
      <c r="C2690" s="267">
        <v>157.11323031332213</v>
      </c>
    </row>
    <row r="2691" spans="2:3" x14ac:dyDescent="0.45">
      <c r="B2691" s="266">
        <v>2626</v>
      </c>
      <c r="C2691" s="267">
        <v>130.2392073229307</v>
      </c>
    </row>
    <row r="2692" spans="2:3" x14ac:dyDescent="0.45">
      <c r="B2692" s="266">
        <v>2627</v>
      </c>
      <c r="C2692" s="267">
        <v>157.48984179176639</v>
      </c>
    </row>
    <row r="2693" spans="2:3" x14ac:dyDescent="0.45">
      <c r="B2693" s="266">
        <v>2628</v>
      </c>
      <c r="C2693" s="267">
        <v>111.23244986077543</v>
      </c>
    </row>
    <row r="2694" spans="2:3" x14ac:dyDescent="0.45">
      <c r="B2694" s="266">
        <v>2629</v>
      </c>
      <c r="C2694" s="267">
        <v>126.48939313733743</v>
      </c>
    </row>
    <row r="2695" spans="2:3" x14ac:dyDescent="0.45">
      <c r="B2695" s="266">
        <v>2630</v>
      </c>
      <c r="C2695" s="267">
        <v>99.946848221654975</v>
      </c>
    </row>
    <row r="2696" spans="2:3" x14ac:dyDescent="0.45">
      <c r="B2696" s="266">
        <v>2631</v>
      </c>
      <c r="C2696" s="267">
        <v>115.94112390897305</v>
      </c>
    </row>
    <row r="2697" spans="2:3" x14ac:dyDescent="0.45">
      <c r="B2697" s="266">
        <v>2632</v>
      </c>
      <c r="C2697" s="267">
        <v>100.24176148691238</v>
      </c>
    </row>
    <row r="2698" spans="2:3" x14ac:dyDescent="0.45">
      <c r="B2698" s="266">
        <v>2633</v>
      </c>
      <c r="C2698" s="267">
        <v>170.13227954228623</v>
      </c>
    </row>
    <row r="2699" spans="2:3" x14ac:dyDescent="0.45">
      <c r="B2699" s="266">
        <v>2634</v>
      </c>
      <c r="C2699" s="267">
        <v>99.95112674078527</v>
      </c>
    </row>
    <row r="2700" spans="2:3" x14ac:dyDescent="0.45">
      <c r="B2700" s="266">
        <v>2635</v>
      </c>
      <c r="C2700" s="267">
        <v>70.813749537928757</v>
      </c>
    </row>
    <row r="2701" spans="2:3" x14ac:dyDescent="0.45">
      <c r="B2701" s="266">
        <v>2636</v>
      </c>
      <c r="C2701" s="267">
        <v>168.76651905761139</v>
      </c>
    </row>
    <row r="2702" spans="2:3" x14ac:dyDescent="0.45">
      <c r="B2702" s="266">
        <v>2637</v>
      </c>
      <c r="C2702" s="267">
        <v>128.31986279203147</v>
      </c>
    </row>
    <row r="2703" spans="2:3" x14ac:dyDescent="0.45">
      <c r="B2703" s="266">
        <v>2638</v>
      </c>
      <c r="C2703" s="267">
        <v>117.36387375950724</v>
      </c>
    </row>
    <row r="2704" spans="2:3" x14ac:dyDescent="0.45">
      <c r="B2704" s="266">
        <v>2639</v>
      </c>
      <c r="C2704" s="267">
        <v>108.84124781598348</v>
      </c>
    </row>
    <row r="2705" spans="2:3" x14ac:dyDescent="0.45">
      <c r="B2705" s="266">
        <v>2640</v>
      </c>
      <c r="C2705" s="267">
        <v>212.68360375784781</v>
      </c>
    </row>
    <row r="2706" spans="2:3" x14ac:dyDescent="0.45">
      <c r="B2706" s="266">
        <v>2641</v>
      </c>
      <c r="C2706" s="267">
        <v>118.67999525351689</v>
      </c>
    </row>
    <row r="2707" spans="2:3" x14ac:dyDescent="0.45">
      <c r="B2707" s="266">
        <v>2642</v>
      </c>
      <c r="C2707" s="267">
        <v>113.36973137263328</v>
      </c>
    </row>
    <row r="2708" spans="2:3" x14ac:dyDescent="0.45">
      <c r="B2708" s="266">
        <v>2643</v>
      </c>
      <c r="C2708" s="267">
        <v>87.601245127733151</v>
      </c>
    </row>
    <row r="2709" spans="2:3" x14ac:dyDescent="0.45">
      <c r="B2709" s="266">
        <v>2644</v>
      </c>
      <c r="C2709" s="267">
        <v>141.89573112210113</v>
      </c>
    </row>
    <row r="2710" spans="2:3" x14ac:dyDescent="0.45">
      <c r="B2710" s="266">
        <v>2645</v>
      </c>
      <c r="C2710" s="267">
        <v>144.92465606582277</v>
      </c>
    </row>
    <row r="2711" spans="2:3" x14ac:dyDescent="0.45">
      <c r="B2711" s="266">
        <v>2646</v>
      </c>
      <c r="C2711" s="267">
        <v>117.79618369003933</v>
      </c>
    </row>
    <row r="2712" spans="2:3" x14ac:dyDescent="0.45">
      <c r="B2712" s="266">
        <v>2647</v>
      </c>
      <c r="C2712" s="267">
        <v>78.688446360937846</v>
      </c>
    </row>
    <row r="2713" spans="2:3" x14ac:dyDescent="0.45">
      <c r="B2713" s="266">
        <v>2648</v>
      </c>
      <c r="C2713" s="267">
        <v>142.98368340809697</v>
      </c>
    </row>
    <row r="2714" spans="2:3" x14ac:dyDescent="0.45">
      <c r="B2714" s="266">
        <v>2649</v>
      </c>
      <c r="C2714" s="267">
        <v>134.65299646254442</v>
      </c>
    </row>
    <row r="2715" spans="2:3" x14ac:dyDescent="0.45">
      <c r="B2715" s="266">
        <v>2650</v>
      </c>
      <c r="C2715" s="267">
        <v>169.37991338630405</v>
      </c>
    </row>
    <row r="2716" spans="2:3" x14ac:dyDescent="0.45">
      <c r="B2716" s="266">
        <v>2651</v>
      </c>
      <c r="C2716" s="267">
        <v>133.49894938183604</v>
      </c>
    </row>
    <row r="2717" spans="2:3" x14ac:dyDescent="0.45">
      <c r="B2717" s="266">
        <v>2652</v>
      </c>
      <c r="C2717" s="267">
        <v>167.83284850344938</v>
      </c>
    </row>
    <row r="2718" spans="2:3" x14ac:dyDescent="0.45">
      <c r="B2718" s="266">
        <v>2653</v>
      </c>
      <c r="C2718" s="267">
        <v>158.62245992268311</v>
      </c>
    </row>
    <row r="2719" spans="2:3" x14ac:dyDescent="0.45">
      <c r="B2719" s="266">
        <v>2654</v>
      </c>
      <c r="C2719" s="267">
        <v>176.65475836684396</v>
      </c>
    </row>
    <row r="2720" spans="2:3" x14ac:dyDescent="0.45">
      <c r="B2720" s="266">
        <v>2655</v>
      </c>
      <c r="C2720" s="267">
        <v>98.435504082348274</v>
      </c>
    </row>
    <row r="2721" spans="2:3" x14ac:dyDescent="0.45">
      <c r="B2721" s="266">
        <v>2656</v>
      </c>
      <c r="C2721" s="267">
        <v>99.377196799057145</v>
      </c>
    </row>
    <row r="2722" spans="2:3" x14ac:dyDescent="0.45">
      <c r="B2722" s="266">
        <v>2657</v>
      </c>
      <c r="C2722" s="267">
        <v>93.999480243797635</v>
      </c>
    </row>
    <row r="2723" spans="2:3" x14ac:dyDescent="0.45">
      <c r="B2723" s="266">
        <v>2658</v>
      </c>
      <c r="C2723" s="267">
        <v>96.256759093440962</v>
      </c>
    </row>
    <row r="2724" spans="2:3" x14ac:dyDescent="0.45">
      <c r="B2724" s="266">
        <v>2659</v>
      </c>
      <c r="C2724" s="267">
        <v>104.90678277831151</v>
      </c>
    </row>
    <row r="2725" spans="2:3" x14ac:dyDescent="0.45">
      <c r="B2725" s="266">
        <v>2660</v>
      </c>
      <c r="C2725" s="267">
        <v>140.05912775539073</v>
      </c>
    </row>
    <row r="2726" spans="2:3" x14ac:dyDescent="0.45">
      <c r="B2726" s="266">
        <v>2661</v>
      </c>
      <c r="C2726" s="267">
        <v>142.24926895380636</v>
      </c>
    </row>
    <row r="2727" spans="2:3" x14ac:dyDescent="0.45">
      <c r="B2727" s="266">
        <v>2662</v>
      </c>
      <c r="C2727" s="267">
        <v>77.068928335415677</v>
      </c>
    </row>
    <row r="2728" spans="2:3" x14ac:dyDescent="0.45">
      <c r="B2728" s="266">
        <v>2663</v>
      </c>
      <c r="C2728" s="267">
        <v>104.92734153250549</v>
      </c>
    </row>
    <row r="2729" spans="2:3" x14ac:dyDescent="0.45">
      <c r="B2729" s="266">
        <v>2664</v>
      </c>
      <c r="C2729" s="267">
        <v>112.29817767763205</v>
      </c>
    </row>
    <row r="2730" spans="2:3" x14ac:dyDescent="0.45">
      <c r="B2730" s="266">
        <v>2665</v>
      </c>
      <c r="C2730" s="267">
        <v>113.9719032632662</v>
      </c>
    </row>
    <row r="2731" spans="2:3" x14ac:dyDescent="0.45">
      <c r="B2731" s="266">
        <v>2666</v>
      </c>
      <c r="C2731" s="267">
        <v>158.81148970713372</v>
      </c>
    </row>
    <row r="2732" spans="2:3" x14ac:dyDescent="0.45">
      <c r="B2732" s="266">
        <v>2667</v>
      </c>
      <c r="C2732" s="267">
        <v>95.718498030268876</v>
      </c>
    </row>
    <row r="2733" spans="2:3" x14ac:dyDescent="0.45">
      <c r="B2733" s="266">
        <v>2668</v>
      </c>
      <c r="C2733" s="267">
        <v>84.456441448972797</v>
      </c>
    </row>
    <row r="2734" spans="2:3" x14ac:dyDescent="0.45">
      <c r="B2734" s="266">
        <v>2669</v>
      </c>
      <c r="C2734" s="267">
        <v>127.349240946652</v>
      </c>
    </row>
    <row r="2735" spans="2:3" x14ac:dyDescent="0.45">
      <c r="B2735" s="266">
        <v>2670</v>
      </c>
      <c r="C2735" s="267">
        <v>140.53547587264438</v>
      </c>
    </row>
    <row r="2736" spans="2:3" x14ac:dyDescent="0.45">
      <c r="B2736" s="266">
        <v>2671</v>
      </c>
      <c r="C2736" s="267">
        <v>112.8871560136453</v>
      </c>
    </row>
    <row r="2737" spans="2:3" x14ac:dyDescent="0.45">
      <c r="B2737" s="266">
        <v>2672</v>
      </c>
      <c r="C2737" s="267">
        <v>154.57237203179517</v>
      </c>
    </row>
    <row r="2738" spans="2:3" x14ac:dyDescent="0.45">
      <c r="B2738" s="266">
        <v>2673</v>
      </c>
      <c r="C2738" s="267">
        <v>112.66717940423742</v>
      </c>
    </row>
    <row r="2739" spans="2:3" x14ac:dyDescent="0.45">
      <c r="B2739" s="266">
        <v>2674</v>
      </c>
      <c r="C2739" s="267">
        <v>116.52266575063187</v>
      </c>
    </row>
    <row r="2740" spans="2:3" x14ac:dyDescent="0.45">
      <c r="B2740" s="266">
        <v>2675</v>
      </c>
      <c r="C2740" s="267">
        <v>96.809118641372109</v>
      </c>
    </row>
    <row r="2741" spans="2:3" x14ac:dyDescent="0.45">
      <c r="B2741" s="266">
        <v>2676</v>
      </c>
      <c r="C2741" s="267">
        <v>168.83540537785194</v>
      </c>
    </row>
    <row r="2742" spans="2:3" x14ac:dyDescent="0.45">
      <c r="B2742" s="266">
        <v>2677</v>
      </c>
      <c r="C2742" s="267">
        <v>175.49696514890636</v>
      </c>
    </row>
    <row r="2743" spans="2:3" x14ac:dyDescent="0.45">
      <c r="B2743" s="266">
        <v>2678</v>
      </c>
      <c r="C2743" s="267">
        <v>131.31179642533664</v>
      </c>
    </row>
    <row r="2744" spans="2:3" x14ac:dyDescent="0.45">
      <c r="B2744" s="266">
        <v>2679</v>
      </c>
      <c r="C2744" s="267">
        <v>126.60661952616631</v>
      </c>
    </row>
    <row r="2745" spans="2:3" x14ac:dyDescent="0.45">
      <c r="B2745" s="266">
        <v>2680</v>
      </c>
      <c r="C2745" s="267">
        <v>127.37447483416592</v>
      </c>
    </row>
    <row r="2746" spans="2:3" x14ac:dyDescent="0.45">
      <c r="B2746" s="266">
        <v>2681</v>
      </c>
      <c r="C2746" s="267">
        <v>189.60922720352085</v>
      </c>
    </row>
    <row r="2747" spans="2:3" x14ac:dyDescent="0.45">
      <c r="B2747" s="266">
        <v>2682</v>
      </c>
      <c r="C2747" s="267">
        <v>134.96549880792617</v>
      </c>
    </row>
    <row r="2748" spans="2:3" x14ac:dyDescent="0.45">
      <c r="B2748" s="266">
        <v>2683</v>
      </c>
      <c r="C2748" s="267">
        <v>130.24173315765458</v>
      </c>
    </row>
    <row r="2749" spans="2:3" x14ac:dyDescent="0.45">
      <c r="B2749" s="266">
        <v>2684</v>
      </c>
      <c r="C2749" s="267">
        <v>162.98168994210619</v>
      </c>
    </row>
    <row r="2750" spans="2:3" x14ac:dyDescent="0.45">
      <c r="B2750" s="266">
        <v>2685</v>
      </c>
      <c r="C2750" s="267">
        <v>174.82741431450458</v>
      </c>
    </row>
    <row r="2751" spans="2:3" x14ac:dyDescent="0.45">
      <c r="B2751" s="266">
        <v>2686</v>
      </c>
      <c r="C2751" s="267">
        <v>159.4462609320982</v>
      </c>
    </row>
    <row r="2752" spans="2:3" x14ac:dyDescent="0.45">
      <c r="B2752" s="266">
        <v>2687</v>
      </c>
      <c r="C2752" s="267">
        <v>124.47056766977249</v>
      </c>
    </row>
    <row r="2753" spans="2:3" x14ac:dyDescent="0.45">
      <c r="B2753" s="266">
        <v>2688</v>
      </c>
      <c r="C2753" s="267">
        <v>103.08114824742813</v>
      </c>
    </row>
    <row r="2754" spans="2:3" x14ac:dyDescent="0.45">
      <c r="B2754" s="266">
        <v>2689</v>
      </c>
      <c r="C2754" s="267">
        <v>152.12556683627872</v>
      </c>
    </row>
    <row r="2755" spans="2:3" x14ac:dyDescent="0.45">
      <c r="B2755" s="266">
        <v>2690</v>
      </c>
      <c r="C2755" s="267">
        <v>84.053128731505055</v>
      </c>
    </row>
    <row r="2756" spans="2:3" x14ac:dyDescent="0.45">
      <c r="B2756" s="266">
        <v>2691</v>
      </c>
      <c r="C2756" s="267">
        <v>170.88449084067</v>
      </c>
    </row>
    <row r="2757" spans="2:3" x14ac:dyDescent="0.45">
      <c r="B2757" s="266">
        <v>2692</v>
      </c>
      <c r="C2757" s="267">
        <v>142.10392274908455</v>
      </c>
    </row>
    <row r="2758" spans="2:3" x14ac:dyDescent="0.45">
      <c r="B2758" s="266">
        <v>2693</v>
      </c>
      <c r="C2758" s="267">
        <v>119.49078541921264</v>
      </c>
    </row>
    <row r="2759" spans="2:3" x14ac:dyDescent="0.45">
      <c r="B2759" s="266">
        <v>2694</v>
      </c>
      <c r="C2759" s="267">
        <v>100.32667650477606</v>
      </c>
    </row>
    <row r="2760" spans="2:3" x14ac:dyDescent="0.45">
      <c r="B2760" s="266">
        <v>2695</v>
      </c>
      <c r="C2760" s="267">
        <v>178.6419004697787</v>
      </c>
    </row>
    <row r="2761" spans="2:3" x14ac:dyDescent="0.45">
      <c r="B2761" s="266">
        <v>2696</v>
      </c>
      <c r="C2761" s="267">
        <v>138.35543570682231</v>
      </c>
    </row>
    <row r="2762" spans="2:3" x14ac:dyDescent="0.45">
      <c r="B2762" s="266">
        <v>2697</v>
      </c>
      <c r="C2762" s="267">
        <v>138.370808718494</v>
      </c>
    </row>
    <row r="2763" spans="2:3" x14ac:dyDescent="0.45">
      <c r="B2763" s="266">
        <v>2698</v>
      </c>
      <c r="C2763" s="267">
        <v>107.67232457798245</v>
      </c>
    </row>
    <row r="2764" spans="2:3" x14ac:dyDescent="0.45">
      <c r="B2764" s="266">
        <v>2699</v>
      </c>
      <c r="C2764" s="267">
        <v>192.14566838003043</v>
      </c>
    </row>
    <row r="2765" spans="2:3" x14ac:dyDescent="0.45">
      <c r="B2765" s="266">
        <v>2700</v>
      </c>
      <c r="C2765" s="267">
        <v>88.449367317848242</v>
      </c>
    </row>
    <row r="2766" spans="2:3" x14ac:dyDescent="0.45">
      <c r="B2766" s="266">
        <v>2701</v>
      </c>
      <c r="C2766" s="267">
        <v>119.20435683644891</v>
      </c>
    </row>
    <row r="2767" spans="2:3" x14ac:dyDescent="0.45">
      <c r="B2767" s="266">
        <v>2702</v>
      </c>
      <c r="C2767" s="267">
        <v>120.43162645221207</v>
      </c>
    </row>
    <row r="2768" spans="2:3" x14ac:dyDescent="0.45">
      <c r="B2768" s="266">
        <v>2703</v>
      </c>
      <c r="C2768" s="267">
        <v>137.26277800366546</v>
      </c>
    </row>
    <row r="2769" spans="2:3" x14ac:dyDescent="0.45">
      <c r="B2769" s="266">
        <v>2704</v>
      </c>
      <c r="C2769" s="267">
        <v>140.52056224875645</v>
      </c>
    </row>
    <row r="2770" spans="2:3" x14ac:dyDescent="0.45">
      <c r="B2770" s="266">
        <v>2705</v>
      </c>
      <c r="C2770" s="267">
        <v>92.046071727723742</v>
      </c>
    </row>
    <row r="2771" spans="2:3" x14ac:dyDescent="0.45">
      <c r="B2771" s="266">
        <v>2706</v>
      </c>
      <c r="C2771" s="267">
        <v>89.894001641263131</v>
      </c>
    </row>
    <row r="2772" spans="2:3" x14ac:dyDescent="0.45">
      <c r="B2772" s="266">
        <v>2707</v>
      </c>
      <c r="C2772" s="267">
        <v>127.0514811192926</v>
      </c>
    </row>
    <row r="2773" spans="2:3" x14ac:dyDescent="0.45">
      <c r="B2773" s="266">
        <v>2708</v>
      </c>
      <c r="C2773" s="267">
        <v>96.145783511415928</v>
      </c>
    </row>
    <row r="2774" spans="2:3" x14ac:dyDescent="0.45">
      <c r="B2774" s="266">
        <v>2709</v>
      </c>
      <c r="C2774" s="267">
        <v>159.04824837403896</v>
      </c>
    </row>
    <row r="2775" spans="2:3" x14ac:dyDescent="0.45">
      <c r="B2775" s="266">
        <v>2710</v>
      </c>
      <c r="C2775" s="267">
        <v>127.81775500761479</v>
      </c>
    </row>
    <row r="2776" spans="2:3" x14ac:dyDescent="0.45">
      <c r="B2776" s="266">
        <v>2711</v>
      </c>
      <c r="C2776" s="267">
        <v>138.90576431694487</v>
      </c>
    </row>
    <row r="2777" spans="2:3" x14ac:dyDescent="0.45">
      <c r="B2777" s="266">
        <v>2712</v>
      </c>
      <c r="C2777" s="267">
        <v>148.665054038981</v>
      </c>
    </row>
    <row r="2778" spans="2:3" x14ac:dyDescent="0.45">
      <c r="B2778" s="266">
        <v>2713</v>
      </c>
      <c r="C2778" s="267">
        <v>128.02636233204345</v>
      </c>
    </row>
    <row r="2779" spans="2:3" x14ac:dyDescent="0.45">
      <c r="B2779" s="266">
        <v>2714</v>
      </c>
      <c r="C2779" s="267">
        <v>148.85894165920706</v>
      </c>
    </row>
    <row r="2780" spans="2:3" x14ac:dyDescent="0.45">
      <c r="B2780" s="266">
        <v>2715</v>
      </c>
      <c r="C2780" s="267">
        <v>155.99492757524979</v>
      </c>
    </row>
    <row r="2781" spans="2:3" x14ac:dyDescent="0.45">
      <c r="B2781" s="266">
        <v>2716</v>
      </c>
      <c r="C2781" s="267">
        <v>102.19532049193441</v>
      </c>
    </row>
    <row r="2782" spans="2:3" x14ac:dyDescent="0.45">
      <c r="B2782" s="266">
        <v>2717</v>
      </c>
      <c r="C2782" s="267">
        <v>100.39855406406031</v>
      </c>
    </row>
    <row r="2783" spans="2:3" x14ac:dyDescent="0.45">
      <c r="B2783" s="266">
        <v>2718</v>
      </c>
      <c r="C2783" s="267">
        <v>95.257249850561806</v>
      </c>
    </row>
    <row r="2784" spans="2:3" x14ac:dyDescent="0.45">
      <c r="B2784" s="266">
        <v>2719</v>
      </c>
      <c r="C2784" s="267">
        <v>107.56025915630208</v>
      </c>
    </row>
    <row r="2785" spans="2:3" x14ac:dyDescent="0.45">
      <c r="B2785" s="266">
        <v>2720</v>
      </c>
      <c r="C2785" s="267">
        <v>118.79407520925142</v>
      </c>
    </row>
    <row r="2786" spans="2:3" x14ac:dyDescent="0.45">
      <c r="B2786" s="266">
        <v>2721</v>
      </c>
      <c r="C2786" s="267">
        <v>119.35955179543222</v>
      </c>
    </row>
    <row r="2787" spans="2:3" x14ac:dyDescent="0.45">
      <c r="B2787" s="266">
        <v>2722</v>
      </c>
      <c r="C2787" s="267">
        <v>112.16953451230199</v>
      </c>
    </row>
    <row r="2788" spans="2:3" x14ac:dyDescent="0.45">
      <c r="B2788" s="266">
        <v>2723</v>
      </c>
      <c r="C2788" s="267">
        <v>83.564266565813369</v>
      </c>
    </row>
    <row r="2789" spans="2:3" x14ac:dyDescent="0.45">
      <c r="B2789" s="266">
        <v>2724</v>
      </c>
      <c r="C2789" s="267">
        <v>131.93725872511442</v>
      </c>
    </row>
    <row r="2790" spans="2:3" x14ac:dyDescent="0.45">
      <c r="B2790" s="266">
        <v>2725</v>
      </c>
      <c r="C2790" s="267">
        <v>84.532984453720729</v>
      </c>
    </row>
    <row r="2791" spans="2:3" x14ac:dyDescent="0.45">
      <c r="B2791" s="266">
        <v>2726</v>
      </c>
      <c r="C2791" s="267">
        <v>134.86208912613165</v>
      </c>
    </row>
    <row r="2792" spans="2:3" x14ac:dyDescent="0.45">
      <c r="B2792" s="266">
        <v>2727</v>
      </c>
      <c r="C2792" s="267">
        <v>155.97139613461536</v>
      </c>
    </row>
    <row r="2793" spans="2:3" x14ac:dyDescent="0.45">
      <c r="B2793" s="266">
        <v>2728</v>
      </c>
      <c r="C2793" s="267">
        <v>102.50018739787491</v>
      </c>
    </row>
    <row r="2794" spans="2:3" x14ac:dyDescent="0.45">
      <c r="B2794" s="266">
        <v>2729</v>
      </c>
      <c r="C2794" s="267">
        <v>163.03277699492708</v>
      </c>
    </row>
    <row r="2795" spans="2:3" x14ac:dyDescent="0.45">
      <c r="B2795" s="266">
        <v>2730</v>
      </c>
      <c r="C2795" s="267">
        <v>190.23745419487375</v>
      </c>
    </row>
    <row r="2796" spans="2:3" x14ac:dyDescent="0.45">
      <c r="B2796" s="266">
        <v>2731</v>
      </c>
      <c r="C2796" s="267">
        <v>150.96021004124501</v>
      </c>
    </row>
    <row r="2797" spans="2:3" x14ac:dyDescent="0.45">
      <c r="B2797" s="266">
        <v>2732</v>
      </c>
      <c r="C2797" s="267">
        <v>101.90790121345839</v>
      </c>
    </row>
    <row r="2798" spans="2:3" x14ac:dyDescent="0.45">
      <c r="B2798" s="266">
        <v>2733</v>
      </c>
      <c r="C2798" s="267">
        <v>165.04722026213199</v>
      </c>
    </row>
    <row r="2799" spans="2:3" x14ac:dyDescent="0.45">
      <c r="B2799" s="266">
        <v>2734</v>
      </c>
      <c r="C2799" s="267">
        <v>93.82918409351818</v>
      </c>
    </row>
    <row r="2800" spans="2:3" x14ac:dyDescent="0.45">
      <c r="B2800" s="266">
        <v>2735</v>
      </c>
      <c r="C2800" s="267">
        <v>86.708256135348847</v>
      </c>
    </row>
    <row r="2801" spans="2:3" x14ac:dyDescent="0.45">
      <c r="B2801" s="266">
        <v>2736</v>
      </c>
      <c r="C2801" s="267">
        <v>152.82749434999951</v>
      </c>
    </row>
    <row r="2802" spans="2:3" x14ac:dyDescent="0.45">
      <c r="B2802" s="266">
        <v>2737</v>
      </c>
      <c r="C2802" s="267">
        <v>108.93043856889989</v>
      </c>
    </row>
    <row r="2803" spans="2:3" x14ac:dyDescent="0.45">
      <c r="B2803" s="266">
        <v>2738</v>
      </c>
      <c r="C2803" s="267">
        <v>148.77754117643187</v>
      </c>
    </row>
    <row r="2804" spans="2:3" x14ac:dyDescent="0.45">
      <c r="B2804" s="266">
        <v>2739</v>
      </c>
      <c r="C2804" s="267">
        <v>152.93919007011178</v>
      </c>
    </row>
    <row r="2805" spans="2:3" x14ac:dyDescent="0.45">
      <c r="B2805" s="266">
        <v>2740</v>
      </c>
      <c r="C2805" s="267">
        <v>107.20466610629956</v>
      </c>
    </row>
    <row r="2806" spans="2:3" x14ac:dyDescent="0.45">
      <c r="B2806" s="266">
        <v>2741</v>
      </c>
      <c r="C2806" s="267">
        <v>114.4892321619438</v>
      </c>
    </row>
    <row r="2807" spans="2:3" x14ac:dyDescent="0.45">
      <c r="B2807" s="266">
        <v>2742</v>
      </c>
      <c r="C2807" s="267">
        <v>208.82770764430424</v>
      </c>
    </row>
    <row r="2808" spans="2:3" x14ac:dyDescent="0.45">
      <c r="B2808" s="266">
        <v>2743</v>
      </c>
      <c r="C2808" s="267">
        <v>140.49669983870308</v>
      </c>
    </row>
    <row r="2809" spans="2:3" x14ac:dyDescent="0.45">
      <c r="B2809" s="266">
        <v>2744</v>
      </c>
      <c r="C2809" s="267">
        <v>182.45630849319033</v>
      </c>
    </row>
    <row r="2810" spans="2:3" x14ac:dyDescent="0.45">
      <c r="B2810" s="266">
        <v>2745</v>
      </c>
      <c r="C2810" s="267">
        <v>131.04678162933391</v>
      </c>
    </row>
    <row r="2811" spans="2:3" x14ac:dyDescent="0.45">
      <c r="B2811" s="266">
        <v>2746</v>
      </c>
      <c r="C2811" s="267">
        <v>69.374758263123567</v>
      </c>
    </row>
    <row r="2812" spans="2:3" x14ac:dyDescent="0.45">
      <c r="B2812" s="266">
        <v>2747</v>
      </c>
      <c r="C2812" s="267">
        <v>83.805818302583617</v>
      </c>
    </row>
    <row r="2813" spans="2:3" x14ac:dyDescent="0.45">
      <c r="B2813" s="266">
        <v>2748</v>
      </c>
      <c r="C2813" s="267">
        <v>153.18667266798906</v>
      </c>
    </row>
    <row r="2814" spans="2:3" x14ac:dyDescent="0.45">
      <c r="B2814" s="266">
        <v>2749</v>
      </c>
      <c r="C2814" s="267">
        <v>84.231723040128202</v>
      </c>
    </row>
    <row r="2815" spans="2:3" x14ac:dyDescent="0.45">
      <c r="B2815" s="266">
        <v>2750</v>
      </c>
      <c r="C2815" s="267">
        <v>174.56701313379799</v>
      </c>
    </row>
    <row r="2816" spans="2:3" x14ac:dyDescent="0.45">
      <c r="B2816" s="266">
        <v>2751</v>
      </c>
      <c r="C2816" s="267">
        <v>137.30162106600943</v>
      </c>
    </row>
    <row r="2817" spans="2:3" x14ac:dyDescent="0.45">
      <c r="B2817" s="266">
        <v>2752</v>
      </c>
      <c r="C2817" s="267">
        <v>73.398337566674584</v>
      </c>
    </row>
    <row r="2818" spans="2:3" x14ac:dyDescent="0.45">
      <c r="B2818" s="266">
        <v>2753</v>
      </c>
      <c r="C2818" s="267">
        <v>128.722593539353</v>
      </c>
    </row>
    <row r="2819" spans="2:3" x14ac:dyDescent="0.45">
      <c r="B2819" s="266">
        <v>2754</v>
      </c>
      <c r="C2819" s="267">
        <v>81.489320526567823</v>
      </c>
    </row>
    <row r="2820" spans="2:3" x14ac:dyDescent="0.45">
      <c r="B2820" s="266">
        <v>2755</v>
      </c>
      <c r="C2820" s="267">
        <v>163.01885807751387</v>
      </c>
    </row>
    <row r="2821" spans="2:3" x14ac:dyDescent="0.45">
      <c r="B2821" s="266">
        <v>2756</v>
      </c>
      <c r="C2821" s="267">
        <v>130.94559833724426</v>
      </c>
    </row>
    <row r="2822" spans="2:3" x14ac:dyDescent="0.45">
      <c r="B2822" s="266">
        <v>2757</v>
      </c>
      <c r="C2822" s="267">
        <v>188.04892770966819</v>
      </c>
    </row>
    <row r="2823" spans="2:3" x14ac:dyDescent="0.45">
      <c r="B2823" s="266">
        <v>2758</v>
      </c>
      <c r="C2823" s="267">
        <v>95.698195865530352</v>
      </c>
    </row>
    <row r="2824" spans="2:3" x14ac:dyDescent="0.45">
      <c r="B2824" s="266">
        <v>2759</v>
      </c>
      <c r="C2824" s="267">
        <v>120.87849324543964</v>
      </c>
    </row>
    <row r="2825" spans="2:3" x14ac:dyDescent="0.45">
      <c r="B2825" s="266">
        <v>2760</v>
      </c>
      <c r="C2825" s="267">
        <v>87.458488581919482</v>
      </c>
    </row>
    <row r="2826" spans="2:3" x14ac:dyDescent="0.45">
      <c r="B2826" s="266">
        <v>2761</v>
      </c>
      <c r="C2826" s="267">
        <v>124.70143285369946</v>
      </c>
    </row>
    <row r="2827" spans="2:3" x14ac:dyDescent="0.45">
      <c r="B2827" s="266">
        <v>2762</v>
      </c>
      <c r="C2827" s="267">
        <v>124.311403543872</v>
      </c>
    </row>
    <row r="2828" spans="2:3" x14ac:dyDescent="0.45">
      <c r="B2828" s="266">
        <v>2763</v>
      </c>
      <c r="C2828" s="267">
        <v>136.15544152168127</v>
      </c>
    </row>
    <row r="2829" spans="2:3" x14ac:dyDescent="0.45">
      <c r="B2829" s="266">
        <v>2764</v>
      </c>
      <c r="C2829" s="267">
        <v>166.46794871449904</v>
      </c>
    </row>
    <row r="2830" spans="2:3" x14ac:dyDescent="0.45">
      <c r="B2830" s="266">
        <v>2765</v>
      </c>
      <c r="C2830" s="267">
        <v>115.89905258463727</v>
      </c>
    </row>
    <row r="2831" spans="2:3" x14ac:dyDescent="0.45">
      <c r="B2831" s="266">
        <v>2766</v>
      </c>
      <c r="C2831" s="267">
        <v>163.18719145869358</v>
      </c>
    </row>
    <row r="2832" spans="2:3" x14ac:dyDescent="0.45">
      <c r="B2832" s="266">
        <v>2767</v>
      </c>
      <c r="C2832" s="267">
        <v>164.3306676289269</v>
      </c>
    </row>
    <row r="2833" spans="2:3" x14ac:dyDescent="0.45">
      <c r="B2833" s="266">
        <v>2768</v>
      </c>
      <c r="C2833" s="267">
        <v>128.82313513136313</v>
      </c>
    </row>
    <row r="2834" spans="2:3" x14ac:dyDescent="0.45">
      <c r="B2834" s="266">
        <v>2769</v>
      </c>
      <c r="C2834" s="267">
        <v>171.89863406317687</v>
      </c>
    </row>
    <row r="2835" spans="2:3" x14ac:dyDescent="0.45">
      <c r="B2835" s="266">
        <v>2770</v>
      </c>
      <c r="C2835" s="267">
        <v>166.641714474656</v>
      </c>
    </row>
    <row r="2836" spans="2:3" x14ac:dyDescent="0.45">
      <c r="B2836" s="266">
        <v>2771</v>
      </c>
      <c r="C2836" s="267">
        <v>128.05460572524467</v>
      </c>
    </row>
    <row r="2837" spans="2:3" x14ac:dyDescent="0.45">
      <c r="B2837" s="266">
        <v>2772</v>
      </c>
      <c r="C2837" s="267">
        <v>153.51097522770721</v>
      </c>
    </row>
    <row r="2838" spans="2:3" x14ac:dyDescent="0.45">
      <c r="B2838" s="266">
        <v>2773</v>
      </c>
      <c r="C2838" s="267">
        <v>168.17604363342301</v>
      </c>
    </row>
    <row r="2839" spans="2:3" x14ac:dyDescent="0.45">
      <c r="B2839" s="266">
        <v>2774</v>
      </c>
      <c r="C2839" s="267">
        <v>126.1686890326331</v>
      </c>
    </row>
    <row r="2840" spans="2:3" x14ac:dyDescent="0.45">
      <c r="B2840" s="266">
        <v>2775</v>
      </c>
      <c r="C2840" s="267">
        <v>157.33636034384301</v>
      </c>
    </row>
    <row r="2841" spans="2:3" x14ac:dyDescent="0.45">
      <c r="B2841" s="266">
        <v>2776</v>
      </c>
      <c r="C2841" s="267">
        <v>178.36958859085414</v>
      </c>
    </row>
    <row r="2842" spans="2:3" x14ac:dyDescent="0.45">
      <c r="B2842" s="266">
        <v>2777</v>
      </c>
      <c r="C2842" s="267">
        <v>134.75187090632801</v>
      </c>
    </row>
    <row r="2843" spans="2:3" x14ac:dyDescent="0.45">
      <c r="B2843" s="266">
        <v>2778</v>
      </c>
      <c r="C2843" s="267">
        <v>140.99138458683925</v>
      </c>
    </row>
    <row r="2844" spans="2:3" x14ac:dyDescent="0.45">
      <c r="B2844" s="266">
        <v>2779</v>
      </c>
      <c r="C2844" s="267">
        <v>146.80666301323285</v>
      </c>
    </row>
    <row r="2845" spans="2:3" x14ac:dyDescent="0.45">
      <c r="B2845" s="266">
        <v>2780</v>
      </c>
      <c r="C2845" s="267">
        <v>128.98335163293279</v>
      </c>
    </row>
    <row r="2846" spans="2:3" x14ac:dyDescent="0.45">
      <c r="B2846" s="266">
        <v>2781</v>
      </c>
      <c r="C2846" s="267">
        <v>153.71547488833033</v>
      </c>
    </row>
    <row r="2847" spans="2:3" x14ac:dyDescent="0.45">
      <c r="B2847" s="266">
        <v>2782</v>
      </c>
      <c r="C2847" s="267">
        <v>102.20355811662446</v>
      </c>
    </row>
    <row r="2848" spans="2:3" x14ac:dyDescent="0.45">
      <c r="B2848" s="266">
        <v>2783</v>
      </c>
      <c r="C2848" s="267">
        <v>149.5437829077909</v>
      </c>
    </row>
    <row r="2849" spans="2:3" x14ac:dyDescent="0.45">
      <c r="B2849" s="266">
        <v>2784</v>
      </c>
      <c r="C2849" s="267">
        <v>146.64101428130539</v>
      </c>
    </row>
    <row r="2850" spans="2:3" x14ac:dyDescent="0.45">
      <c r="B2850" s="266">
        <v>2785</v>
      </c>
      <c r="C2850" s="267">
        <v>178.44277884057101</v>
      </c>
    </row>
    <row r="2851" spans="2:3" x14ac:dyDescent="0.45">
      <c r="B2851" s="266">
        <v>2786</v>
      </c>
      <c r="C2851" s="267">
        <v>180.99551523631172</v>
      </c>
    </row>
    <row r="2852" spans="2:3" x14ac:dyDescent="0.45">
      <c r="B2852" s="266">
        <v>2787</v>
      </c>
      <c r="C2852" s="267">
        <v>122.57549014843372</v>
      </c>
    </row>
    <row r="2853" spans="2:3" x14ac:dyDescent="0.45">
      <c r="B2853" s="266">
        <v>2788</v>
      </c>
      <c r="C2853" s="267">
        <v>173.24130114125586</v>
      </c>
    </row>
    <row r="2854" spans="2:3" x14ac:dyDescent="0.45">
      <c r="B2854" s="266">
        <v>2789</v>
      </c>
      <c r="C2854" s="267">
        <v>90.472430178799399</v>
      </c>
    </row>
    <row r="2855" spans="2:3" x14ac:dyDescent="0.45">
      <c r="B2855" s="266">
        <v>2790</v>
      </c>
      <c r="C2855" s="267">
        <v>146.52942925370968</v>
      </c>
    </row>
    <row r="2856" spans="2:3" x14ac:dyDescent="0.45">
      <c r="B2856" s="266">
        <v>2791</v>
      </c>
      <c r="C2856" s="267">
        <v>157.88610469096784</v>
      </c>
    </row>
    <row r="2857" spans="2:3" x14ac:dyDescent="0.45">
      <c r="B2857" s="266">
        <v>2792</v>
      </c>
      <c r="C2857" s="267">
        <v>154.69610077036964</v>
      </c>
    </row>
    <row r="2858" spans="2:3" x14ac:dyDescent="0.45">
      <c r="B2858" s="266">
        <v>2793</v>
      </c>
      <c r="C2858" s="267">
        <v>114.68485163562879</v>
      </c>
    </row>
    <row r="2859" spans="2:3" x14ac:dyDescent="0.45">
      <c r="B2859" s="266">
        <v>2794</v>
      </c>
      <c r="C2859" s="267">
        <v>128.23403454558073</v>
      </c>
    </row>
    <row r="2860" spans="2:3" x14ac:dyDescent="0.45">
      <c r="B2860" s="266">
        <v>2795</v>
      </c>
      <c r="C2860" s="267">
        <v>169.11815189374724</v>
      </c>
    </row>
    <row r="2861" spans="2:3" x14ac:dyDescent="0.45">
      <c r="B2861" s="266">
        <v>2796</v>
      </c>
      <c r="C2861" s="267">
        <v>119.98666720441217</v>
      </c>
    </row>
    <row r="2862" spans="2:3" x14ac:dyDescent="0.45">
      <c r="B2862" s="266">
        <v>2797</v>
      </c>
      <c r="C2862" s="267">
        <v>90.26087876601126</v>
      </c>
    </row>
    <row r="2863" spans="2:3" x14ac:dyDescent="0.45">
      <c r="B2863" s="266">
        <v>2798</v>
      </c>
      <c r="C2863" s="267">
        <v>125.73727937683873</v>
      </c>
    </row>
    <row r="2864" spans="2:3" x14ac:dyDescent="0.45">
      <c r="B2864" s="266">
        <v>2799</v>
      </c>
      <c r="C2864" s="267">
        <v>92.174033610697563</v>
      </c>
    </row>
    <row r="2865" spans="2:3" x14ac:dyDescent="0.45">
      <c r="B2865" s="266">
        <v>2800</v>
      </c>
      <c r="C2865" s="267">
        <v>143.48852314902931</v>
      </c>
    </row>
    <row r="2866" spans="2:3" x14ac:dyDescent="0.45">
      <c r="B2866" s="266">
        <v>2801</v>
      </c>
      <c r="C2866" s="267">
        <v>156.91472225408165</v>
      </c>
    </row>
    <row r="2867" spans="2:3" x14ac:dyDescent="0.45">
      <c r="B2867" s="266">
        <v>2802</v>
      </c>
      <c r="C2867" s="267">
        <v>204.00641051321782</v>
      </c>
    </row>
    <row r="2868" spans="2:3" x14ac:dyDescent="0.45">
      <c r="B2868" s="266">
        <v>2803</v>
      </c>
      <c r="C2868" s="267">
        <v>148.7329216745037</v>
      </c>
    </row>
    <row r="2869" spans="2:3" x14ac:dyDescent="0.45">
      <c r="B2869" s="266">
        <v>2804</v>
      </c>
      <c r="C2869" s="267">
        <v>129.64920833018107</v>
      </c>
    </row>
    <row r="2870" spans="2:3" x14ac:dyDescent="0.45">
      <c r="B2870" s="266">
        <v>2805</v>
      </c>
      <c r="C2870" s="267">
        <v>156.21712515424383</v>
      </c>
    </row>
    <row r="2871" spans="2:3" x14ac:dyDescent="0.45">
      <c r="B2871" s="266">
        <v>2806</v>
      </c>
      <c r="C2871" s="267">
        <v>110.75373877330587</v>
      </c>
    </row>
    <row r="2872" spans="2:3" x14ac:dyDescent="0.45">
      <c r="B2872" s="266">
        <v>2807</v>
      </c>
      <c r="C2872" s="267">
        <v>114.99399291330573</v>
      </c>
    </row>
    <row r="2873" spans="2:3" x14ac:dyDescent="0.45">
      <c r="B2873" s="266">
        <v>2808</v>
      </c>
      <c r="C2873" s="267">
        <v>114.28109076912688</v>
      </c>
    </row>
    <row r="2874" spans="2:3" x14ac:dyDescent="0.45">
      <c r="B2874" s="266">
        <v>2809</v>
      </c>
      <c r="C2874" s="267">
        <v>67.224576259657269</v>
      </c>
    </row>
    <row r="2875" spans="2:3" x14ac:dyDescent="0.45">
      <c r="B2875" s="266">
        <v>2810</v>
      </c>
      <c r="C2875" s="267">
        <v>90.278694986189564</v>
      </c>
    </row>
    <row r="2876" spans="2:3" x14ac:dyDescent="0.45">
      <c r="B2876" s="266">
        <v>2811</v>
      </c>
      <c r="C2876" s="267">
        <v>176.77982923640715</v>
      </c>
    </row>
    <row r="2877" spans="2:3" x14ac:dyDescent="0.45">
      <c r="B2877" s="266">
        <v>2812</v>
      </c>
      <c r="C2877" s="267">
        <v>133.15350273745997</v>
      </c>
    </row>
    <row r="2878" spans="2:3" x14ac:dyDescent="0.45">
      <c r="B2878" s="266">
        <v>2813</v>
      </c>
      <c r="C2878" s="267">
        <v>176.97273033492741</v>
      </c>
    </row>
    <row r="2879" spans="2:3" x14ac:dyDescent="0.45">
      <c r="B2879" s="266">
        <v>2814</v>
      </c>
      <c r="C2879" s="267">
        <v>94.78327389228231</v>
      </c>
    </row>
    <row r="2880" spans="2:3" x14ac:dyDescent="0.45">
      <c r="B2880" s="266">
        <v>2815</v>
      </c>
      <c r="C2880" s="267">
        <v>154.6402033992633</v>
      </c>
    </row>
    <row r="2881" spans="2:3" x14ac:dyDescent="0.45">
      <c r="B2881" s="266">
        <v>2816</v>
      </c>
      <c r="C2881" s="267">
        <v>158.57276671442452</v>
      </c>
    </row>
    <row r="2882" spans="2:3" x14ac:dyDescent="0.45">
      <c r="B2882" s="266">
        <v>2817</v>
      </c>
      <c r="C2882" s="267">
        <v>111.66697874103077</v>
      </c>
    </row>
    <row r="2883" spans="2:3" x14ac:dyDescent="0.45">
      <c r="B2883" s="266">
        <v>2818</v>
      </c>
      <c r="C2883" s="267">
        <v>138.35152335357748</v>
      </c>
    </row>
    <row r="2884" spans="2:3" x14ac:dyDescent="0.45">
      <c r="B2884" s="266">
        <v>2819</v>
      </c>
      <c r="C2884" s="267">
        <v>116.70853646746917</v>
      </c>
    </row>
    <row r="2885" spans="2:3" x14ac:dyDescent="0.45">
      <c r="B2885" s="266">
        <v>2820</v>
      </c>
      <c r="C2885" s="267">
        <v>70.335144462384818</v>
      </c>
    </row>
    <row r="2886" spans="2:3" x14ac:dyDescent="0.45">
      <c r="B2886" s="266">
        <v>2821</v>
      </c>
      <c r="C2886" s="267">
        <v>133.45007658694044</v>
      </c>
    </row>
    <row r="2887" spans="2:3" x14ac:dyDescent="0.45">
      <c r="B2887" s="266">
        <v>2822</v>
      </c>
      <c r="C2887" s="267">
        <v>112.53163361283205</v>
      </c>
    </row>
    <row r="2888" spans="2:3" x14ac:dyDescent="0.45">
      <c r="B2888" s="266">
        <v>2823</v>
      </c>
      <c r="C2888" s="267">
        <v>82.13634076466343</v>
      </c>
    </row>
    <row r="2889" spans="2:3" x14ac:dyDescent="0.45">
      <c r="B2889" s="266">
        <v>2824</v>
      </c>
      <c r="C2889" s="267">
        <v>87.564762854094894</v>
      </c>
    </row>
    <row r="2890" spans="2:3" x14ac:dyDescent="0.45">
      <c r="B2890" s="266">
        <v>2825</v>
      </c>
      <c r="C2890" s="267">
        <v>97.629742198809481</v>
      </c>
    </row>
    <row r="2891" spans="2:3" x14ac:dyDescent="0.45">
      <c r="B2891" s="266">
        <v>2826</v>
      </c>
      <c r="C2891" s="267">
        <v>131.94265148209769</v>
      </c>
    </row>
    <row r="2892" spans="2:3" x14ac:dyDescent="0.45">
      <c r="B2892" s="266">
        <v>2827</v>
      </c>
      <c r="C2892" s="267">
        <v>105.76281257415746</v>
      </c>
    </row>
    <row r="2893" spans="2:3" x14ac:dyDescent="0.45">
      <c r="B2893" s="266">
        <v>2828</v>
      </c>
      <c r="C2893" s="267">
        <v>103.04771590766873</v>
      </c>
    </row>
    <row r="2894" spans="2:3" x14ac:dyDescent="0.45">
      <c r="B2894" s="266">
        <v>2829</v>
      </c>
      <c r="C2894" s="267">
        <v>145.85108315508694</v>
      </c>
    </row>
    <row r="2895" spans="2:3" x14ac:dyDescent="0.45">
      <c r="B2895" s="266">
        <v>2830</v>
      </c>
      <c r="C2895" s="267">
        <v>121.20503100199608</v>
      </c>
    </row>
    <row r="2896" spans="2:3" x14ac:dyDescent="0.45">
      <c r="B2896" s="266">
        <v>2831</v>
      </c>
      <c r="C2896" s="267">
        <v>138.92846328363672</v>
      </c>
    </row>
    <row r="2897" spans="2:3" x14ac:dyDescent="0.45">
      <c r="B2897" s="266">
        <v>2832</v>
      </c>
      <c r="C2897" s="267">
        <v>183.77483870893738</v>
      </c>
    </row>
    <row r="2898" spans="2:3" x14ac:dyDescent="0.45">
      <c r="B2898" s="266">
        <v>2833</v>
      </c>
      <c r="C2898" s="267">
        <v>205.00875044222605</v>
      </c>
    </row>
    <row r="2899" spans="2:3" x14ac:dyDescent="0.45">
      <c r="B2899" s="266">
        <v>2834</v>
      </c>
      <c r="C2899" s="267">
        <v>156.26465186274288</v>
      </c>
    </row>
    <row r="2900" spans="2:3" x14ac:dyDescent="0.45">
      <c r="B2900" s="266">
        <v>2835</v>
      </c>
      <c r="C2900" s="267">
        <v>168.83063878298324</v>
      </c>
    </row>
    <row r="2901" spans="2:3" x14ac:dyDescent="0.45">
      <c r="B2901" s="266">
        <v>2836</v>
      </c>
      <c r="C2901" s="267">
        <v>155.74007840882769</v>
      </c>
    </row>
    <row r="2902" spans="2:3" x14ac:dyDescent="0.45">
      <c r="B2902" s="266">
        <v>2837</v>
      </c>
      <c r="C2902" s="267">
        <v>144.49259565546254</v>
      </c>
    </row>
    <row r="2903" spans="2:3" x14ac:dyDescent="0.45">
      <c r="B2903" s="266">
        <v>2838</v>
      </c>
      <c r="C2903" s="267">
        <v>142.43439032327996</v>
      </c>
    </row>
    <row r="2904" spans="2:3" x14ac:dyDescent="0.45">
      <c r="B2904" s="266">
        <v>2839</v>
      </c>
      <c r="C2904" s="267">
        <v>149.11510395389234</v>
      </c>
    </row>
    <row r="2905" spans="2:3" x14ac:dyDescent="0.45">
      <c r="B2905" s="266">
        <v>2840</v>
      </c>
      <c r="C2905" s="267">
        <v>117.73340505508867</v>
      </c>
    </row>
    <row r="2906" spans="2:3" x14ac:dyDescent="0.45">
      <c r="B2906" s="266">
        <v>2841</v>
      </c>
      <c r="C2906" s="267">
        <v>89.867862881506767</v>
      </c>
    </row>
    <row r="2907" spans="2:3" x14ac:dyDescent="0.45">
      <c r="B2907" s="266">
        <v>2842</v>
      </c>
      <c r="C2907" s="267">
        <v>88.912534939281073</v>
      </c>
    </row>
    <row r="2908" spans="2:3" x14ac:dyDescent="0.45">
      <c r="B2908" s="266">
        <v>2843</v>
      </c>
      <c r="C2908" s="267">
        <v>161.35955941364193</v>
      </c>
    </row>
    <row r="2909" spans="2:3" x14ac:dyDescent="0.45">
      <c r="B2909" s="266">
        <v>2844</v>
      </c>
      <c r="C2909" s="267">
        <v>85.156847578225211</v>
      </c>
    </row>
    <row r="2910" spans="2:3" x14ac:dyDescent="0.45">
      <c r="B2910" s="266">
        <v>2845</v>
      </c>
      <c r="C2910" s="267">
        <v>147.1762283247991</v>
      </c>
    </row>
    <row r="2911" spans="2:3" x14ac:dyDescent="0.45">
      <c r="B2911" s="266">
        <v>2846</v>
      </c>
      <c r="C2911" s="267">
        <v>147.48899364574748</v>
      </c>
    </row>
    <row r="2912" spans="2:3" x14ac:dyDescent="0.45">
      <c r="B2912" s="266">
        <v>2847</v>
      </c>
      <c r="C2912" s="267">
        <v>171.89293998899535</v>
      </c>
    </row>
    <row r="2913" spans="2:3" x14ac:dyDescent="0.45">
      <c r="B2913" s="266">
        <v>2848</v>
      </c>
      <c r="C2913" s="267">
        <v>104.28463913745209</v>
      </c>
    </row>
    <row r="2914" spans="2:3" x14ac:dyDescent="0.45">
      <c r="B2914" s="266">
        <v>2849</v>
      </c>
      <c r="C2914" s="267">
        <v>131.763467894417</v>
      </c>
    </row>
    <row r="2915" spans="2:3" x14ac:dyDescent="0.45">
      <c r="B2915" s="266">
        <v>2850</v>
      </c>
      <c r="C2915" s="267">
        <v>123.43915909623604</v>
      </c>
    </row>
    <row r="2916" spans="2:3" x14ac:dyDescent="0.45">
      <c r="B2916" s="266">
        <v>2851</v>
      </c>
      <c r="C2916" s="267">
        <v>70.750162997313879</v>
      </c>
    </row>
    <row r="2917" spans="2:3" x14ac:dyDescent="0.45">
      <c r="B2917" s="266">
        <v>2852</v>
      </c>
      <c r="C2917" s="267">
        <v>159.3331628272077</v>
      </c>
    </row>
    <row r="2918" spans="2:3" x14ac:dyDescent="0.45">
      <c r="B2918" s="266">
        <v>2853</v>
      </c>
      <c r="C2918" s="267">
        <v>99.883544589851454</v>
      </c>
    </row>
    <row r="2919" spans="2:3" x14ac:dyDescent="0.45">
      <c r="B2919" s="266">
        <v>2854</v>
      </c>
      <c r="C2919" s="267">
        <v>163.57639938770572</v>
      </c>
    </row>
    <row r="2920" spans="2:3" x14ac:dyDescent="0.45">
      <c r="B2920" s="266">
        <v>2855</v>
      </c>
      <c r="C2920" s="267">
        <v>133.86570747214975</v>
      </c>
    </row>
    <row r="2921" spans="2:3" x14ac:dyDescent="0.45">
      <c r="B2921" s="266">
        <v>2856</v>
      </c>
      <c r="C2921" s="267">
        <v>165.7385365278129</v>
      </c>
    </row>
    <row r="2922" spans="2:3" x14ac:dyDescent="0.45">
      <c r="B2922" s="266">
        <v>2857</v>
      </c>
      <c r="C2922" s="267">
        <v>140.04714347431454</v>
      </c>
    </row>
    <row r="2923" spans="2:3" x14ac:dyDescent="0.45">
      <c r="B2923" s="266">
        <v>2858</v>
      </c>
      <c r="C2923" s="267">
        <v>98.454738341327186</v>
      </c>
    </row>
    <row r="2924" spans="2:3" x14ac:dyDescent="0.45">
      <c r="B2924" s="266">
        <v>2859</v>
      </c>
      <c r="C2924" s="267">
        <v>106.60566833349867</v>
      </c>
    </row>
    <row r="2925" spans="2:3" x14ac:dyDescent="0.45">
      <c r="B2925" s="266">
        <v>2860</v>
      </c>
      <c r="C2925" s="267">
        <v>129.17771913284818</v>
      </c>
    </row>
    <row r="2926" spans="2:3" x14ac:dyDescent="0.45">
      <c r="B2926" s="266">
        <v>2861</v>
      </c>
      <c r="C2926" s="267">
        <v>140.51845541116484</v>
      </c>
    </row>
    <row r="2927" spans="2:3" x14ac:dyDescent="0.45">
      <c r="B2927" s="266">
        <v>2862</v>
      </c>
      <c r="C2927" s="267">
        <v>142.59018425496222</v>
      </c>
    </row>
    <row r="2928" spans="2:3" x14ac:dyDescent="0.45">
      <c r="B2928" s="266">
        <v>2863</v>
      </c>
      <c r="C2928" s="267">
        <v>151.94998071067619</v>
      </c>
    </row>
    <row r="2929" spans="2:3" x14ac:dyDescent="0.45">
      <c r="B2929" s="266">
        <v>2864</v>
      </c>
      <c r="C2929" s="267">
        <v>160.52848395027905</v>
      </c>
    </row>
    <row r="2930" spans="2:3" x14ac:dyDescent="0.45">
      <c r="B2930" s="266">
        <v>2865</v>
      </c>
      <c r="C2930" s="267">
        <v>185.49198594776632</v>
      </c>
    </row>
    <row r="2931" spans="2:3" x14ac:dyDescent="0.45">
      <c r="B2931" s="266">
        <v>2866</v>
      </c>
      <c r="C2931" s="267">
        <v>132.76413086514731</v>
      </c>
    </row>
    <row r="2932" spans="2:3" x14ac:dyDescent="0.45">
      <c r="B2932" s="266">
        <v>2867</v>
      </c>
      <c r="C2932" s="267">
        <v>144.6327028417835</v>
      </c>
    </row>
    <row r="2933" spans="2:3" x14ac:dyDescent="0.45">
      <c r="B2933" s="266">
        <v>2868</v>
      </c>
      <c r="C2933" s="267">
        <v>139.54256543108451</v>
      </c>
    </row>
    <row r="2934" spans="2:3" x14ac:dyDescent="0.45">
      <c r="B2934" s="266">
        <v>2869</v>
      </c>
      <c r="C2934" s="267">
        <v>166.08212148729962</v>
      </c>
    </row>
    <row r="2935" spans="2:3" x14ac:dyDescent="0.45">
      <c r="B2935" s="266">
        <v>2870</v>
      </c>
      <c r="C2935" s="267">
        <v>172.47512737029638</v>
      </c>
    </row>
    <row r="2936" spans="2:3" x14ac:dyDescent="0.45">
      <c r="B2936" s="266">
        <v>2871</v>
      </c>
      <c r="C2936" s="267">
        <v>89.024636331332019</v>
      </c>
    </row>
    <row r="2937" spans="2:3" x14ac:dyDescent="0.45">
      <c r="B2937" s="266">
        <v>2872</v>
      </c>
      <c r="C2937" s="267">
        <v>144.80508428607283</v>
      </c>
    </row>
    <row r="2938" spans="2:3" x14ac:dyDescent="0.45">
      <c r="B2938" s="266">
        <v>2873</v>
      </c>
      <c r="C2938" s="267">
        <v>122.8637383215203</v>
      </c>
    </row>
    <row r="2939" spans="2:3" x14ac:dyDescent="0.45">
      <c r="B2939" s="266">
        <v>2874</v>
      </c>
      <c r="C2939" s="267">
        <v>100.88705533055369</v>
      </c>
    </row>
    <row r="2940" spans="2:3" x14ac:dyDescent="0.45">
      <c r="B2940" s="266">
        <v>2875</v>
      </c>
      <c r="C2940" s="267">
        <v>160.63192157961137</v>
      </c>
    </row>
    <row r="2941" spans="2:3" x14ac:dyDescent="0.45">
      <c r="B2941" s="266">
        <v>2876</v>
      </c>
      <c r="C2941" s="267">
        <v>167.93942059881209</v>
      </c>
    </row>
    <row r="2942" spans="2:3" x14ac:dyDescent="0.45">
      <c r="B2942" s="266">
        <v>2877</v>
      </c>
      <c r="C2942" s="267">
        <v>120.49802854187158</v>
      </c>
    </row>
    <row r="2943" spans="2:3" x14ac:dyDescent="0.45">
      <c r="B2943" s="266">
        <v>2878</v>
      </c>
      <c r="C2943" s="267">
        <v>110.89615947767024</v>
      </c>
    </row>
    <row r="2944" spans="2:3" x14ac:dyDescent="0.45">
      <c r="B2944" s="266">
        <v>2879</v>
      </c>
      <c r="C2944" s="267">
        <v>126.25216132023584</v>
      </c>
    </row>
    <row r="2945" spans="2:3" x14ac:dyDescent="0.45">
      <c r="B2945" s="266">
        <v>2880</v>
      </c>
      <c r="C2945" s="267">
        <v>199.88450375660798</v>
      </c>
    </row>
    <row r="2946" spans="2:3" x14ac:dyDescent="0.45">
      <c r="B2946" s="266">
        <v>2881</v>
      </c>
      <c r="C2946" s="267">
        <v>89.268306677646763</v>
      </c>
    </row>
    <row r="2947" spans="2:3" x14ac:dyDescent="0.45">
      <c r="B2947" s="266">
        <v>2882</v>
      </c>
      <c r="C2947" s="267">
        <v>185.20730451198176</v>
      </c>
    </row>
    <row r="2948" spans="2:3" x14ac:dyDescent="0.45">
      <c r="B2948" s="266">
        <v>2883</v>
      </c>
      <c r="C2948" s="267">
        <v>152.98526773006131</v>
      </c>
    </row>
    <row r="2949" spans="2:3" x14ac:dyDescent="0.45">
      <c r="B2949" s="266">
        <v>2884</v>
      </c>
      <c r="C2949" s="267">
        <v>84.183702667124749</v>
      </c>
    </row>
    <row r="2950" spans="2:3" x14ac:dyDescent="0.45">
      <c r="B2950" s="266">
        <v>2885</v>
      </c>
      <c r="C2950" s="267">
        <v>165.76366469886017</v>
      </c>
    </row>
    <row r="2951" spans="2:3" x14ac:dyDescent="0.45">
      <c r="B2951" s="266">
        <v>2886</v>
      </c>
      <c r="C2951" s="267">
        <v>112.89136703194472</v>
      </c>
    </row>
    <row r="2952" spans="2:3" x14ac:dyDescent="0.45">
      <c r="B2952" s="266">
        <v>2887</v>
      </c>
      <c r="C2952" s="267">
        <v>150.80036073072577</v>
      </c>
    </row>
    <row r="2953" spans="2:3" x14ac:dyDescent="0.45">
      <c r="B2953" s="266">
        <v>2888</v>
      </c>
      <c r="C2953" s="267">
        <v>137.7498311219037</v>
      </c>
    </row>
    <row r="2954" spans="2:3" x14ac:dyDescent="0.45">
      <c r="B2954" s="266">
        <v>2889</v>
      </c>
      <c r="C2954" s="267">
        <v>84.086151946879298</v>
      </c>
    </row>
    <row r="2955" spans="2:3" x14ac:dyDescent="0.45">
      <c r="B2955" s="266">
        <v>2890</v>
      </c>
      <c r="C2955" s="267">
        <v>104.52275937382856</v>
      </c>
    </row>
    <row r="2956" spans="2:3" x14ac:dyDescent="0.45">
      <c r="B2956" s="266">
        <v>2891</v>
      </c>
      <c r="C2956" s="267">
        <v>119.37986636287792</v>
      </c>
    </row>
    <row r="2957" spans="2:3" x14ac:dyDescent="0.45">
      <c r="B2957" s="266">
        <v>2892</v>
      </c>
      <c r="C2957" s="267">
        <v>170.01360674241886</v>
      </c>
    </row>
    <row r="2958" spans="2:3" x14ac:dyDescent="0.45">
      <c r="B2958" s="266">
        <v>2893</v>
      </c>
      <c r="C2958" s="267">
        <v>170.63769658058197</v>
      </c>
    </row>
    <row r="2959" spans="2:3" x14ac:dyDescent="0.45">
      <c r="B2959" s="266">
        <v>2894</v>
      </c>
      <c r="C2959" s="267">
        <v>105.22698668126603</v>
      </c>
    </row>
    <row r="2960" spans="2:3" x14ac:dyDescent="0.45">
      <c r="B2960" s="266">
        <v>2895</v>
      </c>
      <c r="C2960" s="267">
        <v>123.95996956358179</v>
      </c>
    </row>
    <row r="2961" spans="2:3" x14ac:dyDescent="0.45">
      <c r="B2961" s="266">
        <v>2896</v>
      </c>
      <c r="C2961" s="267">
        <v>132.41860341869199</v>
      </c>
    </row>
    <row r="2962" spans="2:3" x14ac:dyDescent="0.45">
      <c r="B2962" s="266">
        <v>2897</v>
      </c>
      <c r="C2962" s="267">
        <v>140.37964642314228</v>
      </c>
    </row>
    <row r="2963" spans="2:3" x14ac:dyDescent="0.45">
      <c r="B2963" s="266">
        <v>2898</v>
      </c>
      <c r="C2963" s="267">
        <v>175.05587912442155</v>
      </c>
    </row>
    <row r="2964" spans="2:3" x14ac:dyDescent="0.45">
      <c r="B2964" s="266">
        <v>2899</v>
      </c>
      <c r="C2964" s="267">
        <v>86.659119783681945</v>
      </c>
    </row>
    <row r="2965" spans="2:3" x14ac:dyDescent="0.45">
      <c r="B2965" s="266">
        <v>2900</v>
      </c>
      <c r="C2965" s="267">
        <v>143.45059529680702</v>
      </c>
    </row>
    <row r="2966" spans="2:3" x14ac:dyDescent="0.45">
      <c r="B2966" s="266">
        <v>2901</v>
      </c>
      <c r="C2966" s="267">
        <v>116.56577145221124</v>
      </c>
    </row>
    <row r="2967" spans="2:3" x14ac:dyDescent="0.45">
      <c r="B2967" s="266">
        <v>2902</v>
      </c>
      <c r="C2967" s="267">
        <v>145.18025094894051</v>
      </c>
    </row>
    <row r="2968" spans="2:3" x14ac:dyDescent="0.45">
      <c r="B2968" s="266">
        <v>2903</v>
      </c>
      <c r="C2968" s="267">
        <v>164.55717077049985</v>
      </c>
    </row>
    <row r="2969" spans="2:3" x14ac:dyDescent="0.45">
      <c r="B2969" s="266">
        <v>2904</v>
      </c>
      <c r="C2969" s="267">
        <v>201.98498662970675</v>
      </c>
    </row>
    <row r="2970" spans="2:3" x14ac:dyDescent="0.45">
      <c r="B2970" s="266">
        <v>2905</v>
      </c>
      <c r="C2970" s="267">
        <v>172.00688156603746</v>
      </c>
    </row>
    <row r="2971" spans="2:3" x14ac:dyDescent="0.45">
      <c r="B2971" s="266">
        <v>2906</v>
      </c>
      <c r="C2971" s="267">
        <v>143.30687186835499</v>
      </c>
    </row>
    <row r="2972" spans="2:3" x14ac:dyDescent="0.45">
      <c r="B2972" s="266">
        <v>2907</v>
      </c>
      <c r="C2972" s="267">
        <v>132.00306577099389</v>
      </c>
    </row>
    <row r="2973" spans="2:3" x14ac:dyDescent="0.45">
      <c r="B2973" s="266">
        <v>2908</v>
      </c>
      <c r="C2973" s="267">
        <v>87.437899143409652</v>
      </c>
    </row>
    <row r="2974" spans="2:3" x14ac:dyDescent="0.45">
      <c r="B2974" s="266">
        <v>2909</v>
      </c>
      <c r="C2974" s="267">
        <v>134.36935576178087</v>
      </c>
    </row>
    <row r="2975" spans="2:3" x14ac:dyDescent="0.45">
      <c r="B2975" s="266">
        <v>2910</v>
      </c>
      <c r="C2975" s="267">
        <v>157.33717989590605</v>
      </c>
    </row>
    <row r="2976" spans="2:3" x14ac:dyDescent="0.45">
      <c r="B2976" s="266">
        <v>2911</v>
      </c>
      <c r="C2976" s="267">
        <v>95.897096814371338</v>
      </c>
    </row>
    <row r="2977" spans="2:3" x14ac:dyDescent="0.45">
      <c r="B2977" s="266">
        <v>2912</v>
      </c>
      <c r="C2977" s="267">
        <v>85.781398011656506</v>
      </c>
    </row>
    <row r="2978" spans="2:3" x14ac:dyDescent="0.45">
      <c r="B2978" s="266">
        <v>2913</v>
      </c>
      <c r="C2978" s="267">
        <v>86.065508428411533</v>
      </c>
    </row>
    <row r="2979" spans="2:3" x14ac:dyDescent="0.45">
      <c r="B2979" s="266">
        <v>2914</v>
      </c>
      <c r="C2979" s="267">
        <v>162.92064827007547</v>
      </c>
    </row>
    <row r="2980" spans="2:3" x14ac:dyDescent="0.45">
      <c r="B2980" s="266">
        <v>2915</v>
      </c>
      <c r="C2980" s="267">
        <v>160.90680740067472</v>
      </c>
    </row>
    <row r="2981" spans="2:3" x14ac:dyDescent="0.45">
      <c r="B2981" s="266">
        <v>2916</v>
      </c>
      <c r="C2981" s="267">
        <v>132.88171251660862</v>
      </c>
    </row>
    <row r="2982" spans="2:3" x14ac:dyDescent="0.45">
      <c r="B2982" s="266">
        <v>2917</v>
      </c>
      <c r="C2982" s="267">
        <v>94.299175163313976</v>
      </c>
    </row>
    <row r="2983" spans="2:3" x14ac:dyDescent="0.45">
      <c r="B2983" s="266">
        <v>2918</v>
      </c>
      <c r="C2983" s="267">
        <v>153.54150952696335</v>
      </c>
    </row>
    <row r="2984" spans="2:3" x14ac:dyDescent="0.45">
      <c r="B2984" s="266">
        <v>2919</v>
      </c>
      <c r="C2984" s="267">
        <v>180.40162989320947</v>
      </c>
    </row>
    <row r="2985" spans="2:3" x14ac:dyDescent="0.45">
      <c r="B2985" s="266">
        <v>2920</v>
      </c>
      <c r="C2985" s="267">
        <v>169.39047639877336</v>
      </c>
    </row>
    <row r="2986" spans="2:3" x14ac:dyDescent="0.45">
      <c r="B2986" s="266">
        <v>2921</v>
      </c>
      <c r="C2986" s="267">
        <v>209.37985146744586</v>
      </c>
    </row>
    <row r="2987" spans="2:3" x14ac:dyDescent="0.45">
      <c r="B2987" s="266">
        <v>2922</v>
      </c>
      <c r="C2987" s="267">
        <v>122.21732345637682</v>
      </c>
    </row>
    <row r="2988" spans="2:3" x14ac:dyDescent="0.45">
      <c r="B2988" s="266">
        <v>2923</v>
      </c>
      <c r="C2988" s="267">
        <v>87.953906170799456</v>
      </c>
    </row>
    <row r="2989" spans="2:3" x14ac:dyDescent="0.45">
      <c r="B2989" s="266">
        <v>2924</v>
      </c>
      <c r="C2989" s="267">
        <v>210.02683982521495</v>
      </c>
    </row>
    <row r="2990" spans="2:3" x14ac:dyDescent="0.45">
      <c r="B2990" s="266">
        <v>2925</v>
      </c>
      <c r="C2990" s="267">
        <v>108.25182349223863</v>
      </c>
    </row>
    <row r="2991" spans="2:3" x14ac:dyDescent="0.45">
      <c r="B2991" s="266">
        <v>2926</v>
      </c>
      <c r="C2991" s="267">
        <v>96.103293631432294</v>
      </c>
    </row>
    <row r="2992" spans="2:3" x14ac:dyDescent="0.45">
      <c r="B2992" s="266">
        <v>2927</v>
      </c>
      <c r="C2992" s="267">
        <v>147.41009136653025</v>
      </c>
    </row>
    <row r="2993" spans="2:3" x14ac:dyDescent="0.45">
      <c r="B2993" s="266">
        <v>2928</v>
      </c>
      <c r="C2993" s="267">
        <v>131.85290189378065</v>
      </c>
    </row>
    <row r="2994" spans="2:3" x14ac:dyDescent="0.45">
      <c r="B2994" s="266">
        <v>2929</v>
      </c>
      <c r="C2994" s="267">
        <v>133.67935526158209</v>
      </c>
    </row>
    <row r="2995" spans="2:3" x14ac:dyDescent="0.45">
      <c r="B2995" s="266">
        <v>2930</v>
      </c>
      <c r="C2995" s="267">
        <v>70.828142844873483</v>
      </c>
    </row>
    <row r="2996" spans="2:3" x14ac:dyDescent="0.45">
      <c r="B2996" s="266">
        <v>2931</v>
      </c>
      <c r="C2996" s="267">
        <v>104.56527478968357</v>
      </c>
    </row>
    <row r="2997" spans="2:3" x14ac:dyDescent="0.45">
      <c r="B2997" s="266">
        <v>2932</v>
      </c>
      <c r="C2997" s="267">
        <v>114.18210360685546</v>
      </c>
    </row>
    <row r="2998" spans="2:3" x14ac:dyDescent="0.45">
      <c r="B2998" s="266">
        <v>2933</v>
      </c>
      <c r="C2998" s="267">
        <v>105.47057936647781</v>
      </c>
    </row>
    <row r="2999" spans="2:3" x14ac:dyDescent="0.45">
      <c r="B2999" s="266">
        <v>2934</v>
      </c>
      <c r="C2999" s="267">
        <v>139.45011605791393</v>
      </c>
    </row>
    <row r="3000" spans="2:3" x14ac:dyDescent="0.45">
      <c r="B3000" s="266">
        <v>2935</v>
      </c>
      <c r="C3000" s="267">
        <v>151.39798069159798</v>
      </c>
    </row>
    <row r="3001" spans="2:3" x14ac:dyDescent="0.45">
      <c r="B3001" s="266">
        <v>2936</v>
      </c>
      <c r="C3001" s="267">
        <v>125.85744401531184</v>
      </c>
    </row>
    <row r="3002" spans="2:3" x14ac:dyDescent="0.45">
      <c r="B3002" s="266">
        <v>2937</v>
      </c>
      <c r="C3002" s="267">
        <v>180.19626722160129</v>
      </c>
    </row>
    <row r="3003" spans="2:3" x14ac:dyDescent="0.45">
      <c r="B3003" s="266">
        <v>2938</v>
      </c>
      <c r="C3003" s="267">
        <v>97.430959131474125</v>
      </c>
    </row>
    <row r="3004" spans="2:3" x14ac:dyDescent="0.45">
      <c r="B3004" s="266">
        <v>2939</v>
      </c>
      <c r="C3004" s="267">
        <v>95.483880637548296</v>
      </c>
    </row>
    <row r="3005" spans="2:3" x14ac:dyDescent="0.45">
      <c r="B3005" s="266">
        <v>2940</v>
      </c>
      <c r="C3005" s="267">
        <v>77.28781177336873</v>
      </c>
    </row>
    <row r="3006" spans="2:3" x14ac:dyDescent="0.45">
      <c r="B3006" s="266">
        <v>2941</v>
      </c>
      <c r="C3006" s="267">
        <v>157.69932721712055</v>
      </c>
    </row>
    <row r="3007" spans="2:3" x14ac:dyDescent="0.45">
      <c r="B3007" s="266">
        <v>2942</v>
      </c>
      <c r="C3007" s="267">
        <v>89.985334931445479</v>
      </c>
    </row>
    <row r="3008" spans="2:3" x14ac:dyDescent="0.45">
      <c r="B3008" s="266">
        <v>2943</v>
      </c>
      <c r="C3008" s="267">
        <v>205.86720054889719</v>
      </c>
    </row>
    <row r="3009" spans="2:3" x14ac:dyDescent="0.45">
      <c r="B3009" s="266">
        <v>2944</v>
      </c>
      <c r="C3009" s="267">
        <v>111.3607354463945</v>
      </c>
    </row>
    <row r="3010" spans="2:3" x14ac:dyDescent="0.45">
      <c r="B3010" s="266">
        <v>2945</v>
      </c>
      <c r="C3010" s="267">
        <v>96.636825608697052</v>
      </c>
    </row>
    <row r="3011" spans="2:3" x14ac:dyDescent="0.45">
      <c r="B3011" s="266">
        <v>2946</v>
      </c>
      <c r="C3011" s="267">
        <v>123.57835519927633</v>
      </c>
    </row>
    <row r="3012" spans="2:3" x14ac:dyDescent="0.45">
      <c r="B3012" s="266">
        <v>2947</v>
      </c>
      <c r="C3012" s="267">
        <v>197.75056133885084</v>
      </c>
    </row>
    <row r="3013" spans="2:3" x14ac:dyDescent="0.45">
      <c r="B3013" s="266">
        <v>2948</v>
      </c>
      <c r="C3013" s="267">
        <v>147.12642552050264</v>
      </c>
    </row>
    <row r="3014" spans="2:3" x14ac:dyDescent="0.45">
      <c r="B3014" s="266">
        <v>2949</v>
      </c>
      <c r="C3014" s="267">
        <v>97.043961653052619</v>
      </c>
    </row>
    <row r="3015" spans="2:3" x14ac:dyDescent="0.45">
      <c r="B3015" s="266">
        <v>2950</v>
      </c>
      <c r="C3015" s="267">
        <v>112.71491962509599</v>
      </c>
    </row>
    <row r="3016" spans="2:3" x14ac:dyDescent="0.45">
      <c r="B3016" s="266">
        <v>2951</v>
      </c>
      <c r="C3016" s="267">
        <v>87.81002316876922</v>
      </c>
    </row>
    <row r="3017" spans="2:3" x14ac:dyDescent="0.45">
      <c r="B3017" s="266">
        <v>2952</v>
      </c>
      <c r="C3017" s="267">
        <v>74.075144768659342</v>
      </c>
    </row>
    <row r="3018" spans="2:3" x14ac:dyDescent="0.45">
      <c r="B3018" s="266">
        <v>2953</v>
      </c>
      <c r="C3018" s="267">
        <v>167.53719941225984</v>
      </c>
    </row>
    <row r="3019" spans="2:3" x14ac:dyDescent="0.45">
      <c r="B3019" s="266">
        <v>2954</v>
      </c>
      <c r="C3019" s="267">
        <v>110.65458970863133</v>
      </c>
    </row>
    <row r="3020" spans="2:3" x14ac:dyDescent="0.45">
      <c r="B3020" s="266">
        <v>2955</v>
      </c>
      <c r="C3020" s="267">
        <v>169.33274497404759</v>
      </c>
    </row>
    <row r="3021" spans="2:3" x14ac:dyDescent="0.45">
      <c r="B3021" s="266">
        <v>2956</v>
      </c>
      <c r="C3021" s="267">
        <v>154.72882669292437</v>
      </c>
    </row>
    <row r="3022" spans="2:3" x14ac:dyDescent="0.45">
      <c r="B3022" s="266">
        <v>2957</v>
      </c>
      <c r="C3022" s="267">
        <v>78.723136308652656</v>
      </c>
    </row>
    <row r="3023" spans="2:3" x14ac:dyDescent="0.45">
      <c r="B3023" s="266">
        <v>2958</v>
      </c>
      <c r="C3023" s="267">
        <v>148.45250448936392</v>
      </c>
    </row>
    <row r="3024" spans="2:3" x14ac:dyDescent="0.45">
      <c r="B3024" s="266">
        <v>2959</v>
      </c>
      <c r="C3024" s="267">
        <v>69.674893867966261</v>
      </c>
    </row>
    <row r="3025" spans="2:3" x14ac:dyDescent="0.45">
      <c r="B3025" s="266">
        <v>2960</v>
      </c>
      <c r="C3025" s="267">
        <v>177.56556494701033</v>
      </c>
    </row>
    <row r="3026" spans="2:3" x14ac:dyDescent="0.45">
      <c r="B3026" s="266">
        <v>2961</v>
      </c>
      <c r="C3026" s="267">
        <v>118.76135333853321</v>
      </c>
    </row>
    <row r="3027" spans="2:3" x14ac:dyDescent="0.45">
      <c r="B3027" s="266">
        <v>2962</v>
      </c>
      <c r="C3027" s="267">
        <v>133.78223175787761</v>
      </c>
    </row>
    <row r="3028" spans="2:3" x14ac:dyDescent="0.45">
      <c r="B3028" s="266">
        <v>2963</v>
      </c>
      <c r="C3028" s="267">
        <v>116.06057575093557</v>
      </c>
    </row>
    <row r="3029" spans="2:3" x14ac:dyDescent="0.45">
      <c r="B3029" s="266">
        <v>2964</v>
      </c>
      <c r="C3029" s="267">
        <v>188.60510713237593</v>
      </c>
    </row>
    <row r="3030" spans="2:3" x14ac:dyDescent="0.45">
      <c r="B3030" s="266">
        <v>2965</v>
      </c>
      <c r="C3030" s="267">
        <v>139.80830449669799</v>
      </c>
    </row>
    <row r="3031" spans="2:3" x14ac:dyDescent="0.45">
      <c r="B3031" s="266">
        <v>2966</v>
      </c>
      <c r="C3031" s="267">
        <v>112.77968068200681</v>
      </c>
    </row>
    <row r="3032" spans="2:3" x14ac:dyDescent="0.45">
      <c r="B3032" s="266">
        <v>2967</v>
      </c>
      <c r="C3032" s="267">
        <v>151.16859831491377</v>
      </c>
    </row>
    <row r="3033" spans="2:3" x14ac:dyDescent="0.45">
      <c r="B3033" s="266">
        <v>2968</v>
      </c>
      <c r="C3033" s="267">
        <v>123.8060574603541</v>
      </c>
    </row>
    <row r="3034" spans="2:3" x14ac:dyDescent="0.45">
      <c r="B3034" s="266">
        <v>2969</v>
      </c>
      <c r="C3034" s="267">
        <v>113.40172947995917</v>
      </c>
    </row>
    <row r="3035" spans="2:3" x14ac:dyDescent="0.45">
      <c r="B3035" s="266">
        <v>2970</v>
      </c>
      <c r="C3035" s="267">
        <v>123.36056824900425</v>
      </c>
    </row>
    <row r="3036" spans="2:3" x14ac:dyDescent="0.45">
      <c r="B3036" s="266">
        <v>2971</v>
      </c>
      <c r="C3036" s="267">
        <v>137.45687722102963</v>
      </c>
    </row>
    <row r="3037" spans="2:3" x14ac:dyDescent="0.45">
      <c r="B3037" s="266">
        <v>2972</v>
      </c>
      <c r="C3037" s="267">
        <v>129.6823156812161</v>
      </c>
    </row>
    <row r="3038" spans="2:3" x14ac:dyDescent="0.45">
      <c r="B3038" s="266">
        <v>2973</v>
      </c>
      <c r="C3038" s="267">
        <v>173.84196208474708</v>
      </c>
    </row>
    <row r="3039" spans="2:3" x14ac:dyDescent="0.45">
      <c r="B3039" s="266">
        <v>2974</v>
      </c>
      <c r="C3039" s="267">
        <v>171.16413614274825</v>
      </c>
    </row>
    <row r="3040" spans="2:3" x14ac:dyDescent="0.45">
      <c r="B3040" s="266">
        <v>2975</v>
      </c>
      <c r="C3040" s="267">
        <v>88.462605663629375</v>
      </c>
    </row>
    <row r="3041" spans="2:3" x14ac:dyDescent="0.45">
      <c r="B3041" s="266">
        <v>2976</v>
      </c>
      <c r="C3041" s="267">
        <v>198.50992877303068</v>
      </c>
    </row>
    <row r="3042" spans="2:3" x14ac:dyDescent="0.45">
      <c r="B3042" s="266">
        <v>2977</v>
      </c>
      <c r="C3042" s="267">
        <v>166.08036798372879</v>
      </c>
    </row>
    <row r="3043" spans="2:3" x14ac:dyDescent="0.45">
      <c r="B3043" s="266">
        <v>2978</v>
      </c>
      <c r="C3043" s="267">
        <v>109.52558570814065</v>
      </c>
    </row>
    <row r="3044" spans="2:3" x14ac:dyDescent="0.45">
      <c r="B3044" s="266">
        <v>2979</v>
      </c>
      <c r="C3044" s="267">
        <v>139.33958094723772</v>
      </c>
    </row>
    <row r="3045" spans="2:3" x14ac:dyDescent="0.45">
      <c r="B3045" s="266">
        <v>2980</v>
      </c>
      <c r="C3045" s="267">
        <v>114.42566525982826</v>
      </c>
    </row>
    <row r="3046" spans="2:3" x14ac:dyDescent="0.45">
      <c r="B3046" s="266">
        <v>2981</v>
      </c>
      <c r="C3046" s="267">
        <v>109.52271212583702</v>
      </c>
    </row>
    <row r="3047" spans="2:3" x14ac:dyDescent="0.45">
      <c r="B3047" s="266">
        <v>2982</v>
      </c>
      <c r="C3047" s="267">
        <v>175.91426814117966</v>
      </c>
    </row>
    <row r="3048" spans="2:3" x14ac:dyDescent="0.45">
      <c r="B3048" s="266">
        <v>2983</v>
      </c>
      <c r="C3048" s="267">
        <v>112.61886677284249</v>
      </c>
    </row>
    <row r="3049" spans="2:3" x14ac:dyDescent="0.45">
      <c r="B3049" s="266">
        <v>2984</v>
      </c>
      <c r="C3049" s="267">
        <v>105.91950602406774</v>
      </c>
    </row>
    <row r="3050" spans="2:3" x14ac:dyDescent="0.45">
      <c r="B3050" s="266">
        <v>2985</v>
      </c>
      <c r="C3050" s="267">
        <v>124.77172570647224</v>
      </c>
    </row>
    <row r="3051" spans="2:3" x14ac:dyDescent="0.45">
      <c r="B3051" s="266">
        <v>2986</v>
      </c>
      <c r="C3051" s="267">
        <v>117.50131732270296</v>
      </c>
    </row>
    <row r="3052" spans="2:3" x14ac:dyDescent="0.45">
      <c r="B3052" s="266">
        <v>2987</v>
      </c>
      <c r="C3052" s="267">
        <v>65.914812723207035</v>
      </c>
    </row>
    <row r="3053" spans="2:3" x14ac:dyDescent="0.45">
      <c r="B3053" s="266">
        <v>2988</v>
      </c>
      <c r="C3053" s="267">
        <v>159.14192845252532</v>
      </c>
    </row>
    <row r="3054" spans="2:3" x14ac:dyDescent="0.45">
      <c r="B3054" s="266">
        <v>2989</v>
      </c>
      <c r="C3054" s="267">
        <v>136.36734309343242</v>
      </c>
    </row>
    <row r="3055" spans="2:3" x14ac:dyDescent="0.45">
      <c r="B3055" s="266">
        <v>2990</v>
      </c>
      <c r="C3055" s="267">
        <v>146.66987301908136</v>
      </c>
    </row>
    <row r="3056" spans="2:3" x14ac:dyDescent="0.45">
      <c r="B3056" s="266">
        <v>2991</v>
      </c>
      <c r="C3056" s="267">
        <v>113.98803714903701</v>
      </c>
    </row>
    <row r="3057" spans="2:3" x14ac:dyDescent="0.45">
      <c r="B3057" s="266">
        <v>2992</v>
      </c>
      <c r="C3057" s="267">
        <v>67.452867391051001</v>
      </c>
    </row>
    <row r="3058" spans="2:3" x14ac:dyDescent="0.45">
      <c r="B3058" s="266">
        <v>2993</v>
      </c>
      <c r="C3058" s="267">
        <v>158.81441195730272</v>
      </c>
    </row>
    <row r="3059" spans="2:3" x14ac:dyDescent="0.45">
      <c r="B3059" s="266">
        <v>2994</v>
      </c>
      <c r="C3059" s="267">
        <v>128.80260105362754</v>
      </c>
    </row>
    <row r="3060" spans="2:3" x14ac:dyDescent="0.45">
      <c r="B3060" s="266">
        <v>2995</v>
      </c>
      <c r="C3060" s="267">
        <v>155.20367858705839</v>
      </c>
    </row>
    <row r="3061" spans="2:3" x14ac:dyDescent="0.45">
      <c r="B3061" s="266">
        <v>2996</v>
      </c>
      <c r="C3061" s="267">
        <v>96.275098572414436</v>
      </c>
    </row>
    <row r="3062" spans="2:3" x14ac:dyDescent="0.45">
      <c r="B3062" s="266">
        <v>2997</v>
      </c>
      <c r="C3062" s="267">
        <v>141.39621276589745</v>
      </c>
    </row>
    <row r="3063" spans="2:3" x14ac:dyDescent="0.45">
      <c r="B3063" s="266">
        <v>2998</v>
      </c>
      <c r="C3063" s="267">
        <v>119.29464483146444</v>
      </c>
    </row>
    <row r="3064" spans="2:3" x14ac:dyDescent="0.45">
      <c r="B3064" s="266">
        <v>2999</v>
      </c>
      <c r="C3064" s="267">
        <v>79.356096184152705</v>
      </c>
    </row>
    <row r="3065" spans="2:3" x14ac:dyDescent="0.45">
      <c r="B3065" s="266">
        <v>3000</v>
      </c>
      <c r="C3065" s="267">
        <v>163.69619267878193</v>
      </c>
    </row>
    <row r="3066" spans="2:3" x14ac:dyDescent="0.45">
      <c r="B3066" s="266">
        <v>3001</v>
      </c>
      <c r="C3066" s="267">
        <v>152.95589260831935</v>
      </c>
    </row>
    <row r="3067" spans="2:3" x14ac:dyDescent="0.45">
      <c r="B3067" s="266">
        <v>3002</v>
      </c>
      <c r="C3067" s="267">
        <v>101.38178555067654</v>
      </c>
    </row>
    <row r="3068" spans="2:3" x14ac:dyDescent="0.45">
      <c r="B3068" s="266">
        <v>3003</v>
      </c>
      <c r="C3068" s="267">
        <v>71.57066328208964</v>
      </c>
    </row>
    <row r="3069" spans="2:3" x14ac:dyDescent="0.45">
      <c r="B3069" s="266">
        <v>3004</v>
      </c>
      <c r="C3069" s="267">
        <v>135.45991797773317</v>
      </c>
    </row>
    <row r="3070" spans="2:3" x14ac:dyDescent="0.45">
      <c r="B3070" s="266">
        <v>3005</v>
      </c>
      <c r="C3070" s="267">
        <v>150.49022181512524</v>
      </c>
    </row>
    <row r="3071" spans="2:3" x14ac:dyDescent="0.45">
      <c r="B3071" s="266">
        <v>3006</v>
      </c>
      <c r="C3071" s="267">
        <v>143.19169497283275</v>
      </c>
    </row>
    <row r="3072" spans="2:3" x14ac:dyDescent="0.45">
      <c r="B3072" s="266">
        <v>3007</v>
      </c>
      <c r="C3072" s="267">
        <v>114.778789489329</v>
      </c>
    </row>
    <row r="3073" spans="2:3" x14ac:dyDescent="0.45">
      <c r="B3073" s="266">
        <v>3008</v>
      </c>
      <c r="C3073" s="267">
        <v>120.32784356007147</v>
      </c>
    </row>
    <row r="3074" spans="2:3" x14ac:dyDescent="0.45">
      <c r="B3074" s="266">
        <v>3009</v>
      </c>
      <c r="C3074" s="267">
        <v>175.52713582523472</v>
      </c>
    </row>
    <row r="3075" spans="2:3" x14ac:dyDescent="0.45">
      <c r="B3075" s="266">
        <v>3010</v>
      </c>
      <c r="C3075" s="267">
        <v>131.50171587499608</v>
      </c>
    </row>
    <row r="3076" spans="2:3" x14ac:dyDescent="0.45">
      <c r="B3076" s="266">
        <v>3011</v>
      </c>
      <c r="C3076" s="267">
        <v>182.40265593677654</v>
      </c>
    </row>
    <row r="3077" spans="2:3" x14ac:dyDescent="0.45">
      <c r="B3077" s="266">
        <v>3012</v>
      </c>
      <c r="C3077" s="267">
        <v>127.52638062914386</v>
      </c>
    </row>
    <row r="3078" spans="2:3" x14ac:dyDescent="0.45">
      <c r="B3078" s="266">
        <v>3013</v>
      </c>
      <c r="C3078" s="267">
        <v>132.46124444225771</v>
      </c>
    </row>
    <row r="3079" spans="2:3" x14ac:dyDescent="0.45">
      <c r="B3079" s="266">
        <v>3014</v>
      </c>
      <c r="C3079" s="267">
        <v>126.44975026569563</v>
      </c>
    </row>
    <row r="3080" spans="2:3" x14ac:dyDescent="0.45">
      <c r="B3080" s="266">
        <v>3015</v>
      </c>
      <c r="C3080" s="267">
        <v>143.35396329927568</v>
      </c>
    </row>
    <row r="3081" spans="2:3" x14ac:dyDescent="0.45">
      <c r="B3081" s="266">
        <v>3016</v>
      </c>
      <c r="C3081" s="267">
        <v>122.88933425555842</v>
      </c>
    </row>
    <row r="3082" spans="2:3" x14ac:dyDescent="0.45">
      <c r="B3082" s="266">
        <v>3017</v>
      </c>
      <c r="C3082" s="267">
        <v>145.17737752846003</v>
      </c>
    </row>
    <row r="3083" spans="2:3" x14ac:dyDescent="0.45">
      <c r="B3083" s="266">
        <v>3018</v>
      </c>
      <c r="C3083" s="267">
        <v>110.10400208503867</v>
      </c>
    </row>
    <row r="3084" spans="2:3" x14ac:dyDescent="0.45">
      <c r="B3084" s="266">
        <v>3019</v>
      </c>
      <c r="C3084" s="267">
        <v>125.54392507740702</v>
      </c>
    </row>
    <row r="3085" spans="2:3" x14ac:dyDescent="0.45">
      <c r="B3085" s="266">
        <v>3020</v>
      </c>
      <c r="C3085" s="267">
        <v>124.31475932117164</v>
      </c>
    </row>
    <row r="3086" spans="2:3" x14ac:dyDescent="0.45">
      <c r="B3086" s="266">
        <v>3021</v>
      </c>
      <c r="C3086" s="267">
        <v>166.27780268503994</v>
      </c>
    </row>
    <row r="3087" spans="2:3" x14ac:dyDescent="0.45">
      <c r="B3087" s="266">
        <v>3022</v>
      </c>
      <c r="C3087" s="267">
        <v>142.02245313000421</v>
      </c>
    </row>
    <row r="3088" spans="2:3" x14ac:dyDescent="0.45">
      <c r="B3088" s="266">
        <v>3023</v>
      </c>
      <c r="C3088" s="267">
        <v>121.71893613961916</v>
      </c>
    </row>
    <row r="3089" spans="2:3" x14ac:dyDescent="0.45">
      <c r="B3089" s="266">
        <v>3024</v>
      </c>
      <c r="C3089" s="267">
        <v>95.659883125930634</v>
      </c>
    </row>
    <row r="3090" spans="2:3" x14ac:dyDescent="0.45">
      <c r="B3090" s="266">
        <v>3025</v>
      </c>
      <c r="C3090" s="267">
        <v>126.89155939257591</v>
      </c>
    </row>
    <row r="3091" spans="2:3" x14ac:dyDescent="0.45">
      <c r="B3091" s="266">
        <v>3026</v>
      </c>
      <c r="C3091" s="267">
        <v>79.808867840228189</v>
      </c>
    </row>
    <row r="3092" spans="2:3" x14ac:dyDescent="0.45">
      <c r="B3092" s="266">
        <v>3027</v>
      </c>
      <c r="C3092" s="267">
        <v>128.26120895991846</v>
      </c>
    </row>
    <row r="3093" spans="2:3" x14ac:dyDescent="0.45">
      <c r="B3093" s="266">
        <v>3028</v>
      </c>
      <c r="C3093" s="267">
        <v>149.2109908589922</v>
      </c>
    </row>
    <row r="3094" spans="2:3" x14ac:dyDescent="0.45">
      <c r="B3094" s="266">
        <v>3029</v>
      </c>
      <c r="C3094" s="267">
        <v>135.73039000478266</v>
      </c>
    </row>
    <row r="3095" spans="2:3" x14ac:dyDescent="0.45">
      <c r="B3095" s="266">
        <v>3030</v>
      </c>
      <c r="C3095" s="267">
        <v>152.90687668383455</v>
      </c>
    </row>
    <row r="3096" spans="2:3" x14ac:dyDescent="0.45">
      <c r="B3096" s="266">
        <v>3031</v>
      </c>
      <c r="C3096" s="267">
        <v>77.459543943108343</v>
      </c>
    </row>
    <row r="3097" spans="2:3" x14ac:dyDescent="0.45">
      <c r="B3097" s="266">
        <v>3032</v>
      </c>
      <c r="C3097" s="267">
        <v>185.66357947155052</v>
      </c>
    </row>
    <row r="3098" spans="2:3" x14ac:dyDescent="0.45">
      <c r="B3098" s="266">
        <v>3033</v>
      </c>
      <c r="C3098" s="267">
        <v>136.98128910707101</v>
      </c>
    </row>
    <row r="3099" spans="2:3" x14ac:dyDescent="0.45">
      <c r="B3099" s="266">
        <v>3034</v>
      </c>
      <c r="C3099" s="267">
        <v>154.55595140350351</v>
      </c>
    </row>
    <row r="3100" spans="2:3" x14ac:dyDescent="0.45">
      <c r="B3100" s="266">
        <v>3035</v>
      </c>
      <c r="C3100" s="267">
        <v>103.37581420984982</v>
      </c>
    </row>
    <row r="3101" spans="2:3" x14ac:dyDescent="0.45">
      <c r="B3101" s="266">
        <v>3036</v>
      </c>
      <c r="C3101" s="267">
        <v>70.413131570263502</v>
      </c>
    </row>
    <row r="3102" spans="2:3" x14ac:dyDescent="0.45">
      <c r="B3102" s="266">
        <v>3037</v>
      </c>
      <c r="C3102" s="267">
        <v>145.34837100145103</v>
      </c>
    </row>
    <row r="3103" spans="2:3" x14ac:dyDescent="0.45">
      <c r="B3103" s="266">
        <v>3038</v>
      </c>
      <c r="C3103" s="267">
        <v>108.1949791953289</v>
      </c>
    </row>
    <row r="3104" spans="2:3" x14ac:dyDescent="0.45">
      <c r="B3104" s="266">
        <v>3039</v>
      </c>
      <c r="C3104" s="267">
        <v>170.60180116923453</v>
      </c>
    </row>
    <row r="3105" spans="2:3" x14ac:dyDescent="0.45">
      <c r="B3105" s="266">
        <v>3040</v>
      </c>
      <c r="C3105" s="267">
        <v>141.8778297211548</v>
      </c>
    </row>
    <row r="3106" spans="2:3" x14ac:dyDescent="0.45">
      <c r="B3106" s="266">
        <v>3041</v>
      </c>
      <c r="C3106" s="267">
        <v>168.93202513137413</v>
      </c>
    </row>
    <row r="3107" spans="2:3" x14ac:dyDescent="0.45">
      <c r="B3107" s="266">
        <v>3042</v>
      </c>
      <c r="C3107" s="267">
        <v>113.59355398451568</v>
      </c>
    </row>
    <row r="3108" spans="2:3" x14ac:dyDescent="0.45">
      <c r="B3108" s="266">
        <v>3043</v>
      </c>
      <c r="C3108" s="267">
        <v>114.09311108428183</v>
      </c>
    </row>
    <row r="3109" spans="2:3" x14ac:dyDescent="0.45">
      <c r="B3109" s="266">
        <v>3044</v>
      </c>
      <c r="C3109" s="267">
        <v>136.45172126855346</v>
      </c>
    </row>
    <row r="3110" spans="2:3" x14ac:dyDescent="0.45">
      <c r="B3110" s="266">
        <v>3045</v>
      </c>
      <c r="C3110" s="267">
        <v>107.91670371396819</v>
      </c>
    </row>
    <row r="3111" spans="2:3" x14ac:dyDescent="0.45">
      <c r="B3111" s="266">
        <v>3046</v>
      </c>
      <c r="C3111" s="267">
        <v>154.36796161463297</v>
      </c>
    </row>
    <row r="3112" spans="2:3" x14ac:dyDescent="0.45">
      <c r="B3112" s="266">
        <v>3047</v>
      </c>
      <c r="C3112" s="267">
        <v>163.35244693601794</v>
      </c>
    </row>
    <row r="3113" spans="2:3" x14ac:dyDescent="0.45">
      <c r="B3113" s="266">
        <v>3048</v>
      </c>
      <c r="C3113" s="267">
        <v>146.37683251331492</v>
      </c>
    </row>
    <row r="3114" spans="2:3" x14ac:dyDescent="0.45">
      <c r="B3114" s="266">
        <v>3049</v>
      </c>
      <c r="C3114" s="267">
        <v>197.97260739414551</v>
      </c>
    </row>
    <row r="3115" spans="2:3" x14ac:dyDescent="0.45">
      <c r="B3115" s="266">
        <v>3050</v>
      </c>
      <c r="C3115" s="267">
        <v>147.2070941708543</v>
      </c>
    </row>
    <row r="3116" spans="2:3" x14ac:dyDescent="0.45">
      <c r="B3116" s="266">
        <v>3051</v>
      </c>
      <c r="C3116" s="267">
        <v>177.01286475446557</v>
      </c>
    </row>
    <row r="3117" spans="2:3" x14ac:dyDescent="0.45">
      <c r="B3117" s="266">
        <v>3052</v>
      </c>
      <c r="C3117" s="267">
        <v>80.472897585254287</v>
      </c>
    </row>
    <row r="3118" spans="2:3" x14ac:dyDescent="0.45">
      <c r="B3118" s="266">
        <v>3053</v>
      </c>
      <c r="C3118" s="267">
        <v>167.70453456464611</v>
      </c>
    </row>
    <row r="3119" spans="2:3" x14ac:dyDescent="0.45">
      <c r="B3119" s="266">
        <v>3054</v>
      </c>
      <c r="C3119" s="267">
        <v>128.58600389168208</v>
      </c>
    </row>
    <row r="3120" spans="2:3" x14ac:dyDescent="0.45">
      <c r="B3120" s="266">
        <v>3055</v>
      </c>
      <c r="C3120" s="267">
        <v>199.58882491815072</v>
      </c>
    </row>
    <row r="3121" spans="2:3" x14ac:dyDescent="0.45">
      <c r="B3121" s="266">
        <v>3056</v>
      </c>
      <c r="C3121" s="267">
        <v>151.14674810053475</v>
      </c>
    </row>
    <row r="3122" spans="2:3" x14ac:dyDescent="0.45">
      <c r="B3122" s="266">
        <v>3057</v>
      </c>
      <c r="C3122" s="267">
        <v>90.577777230067014</v>
      </c>
    </row>
    <row r="3123" spans="2:3" x14ac:dyDescent="0.45">
      <c r="B3123" s="266">
        <v>3058</v>
      </c>
      <c r="C3123" s="267">
        <v>136.49942838126952</v>
      </c>
    </row>
    <row r="3124" spans="2:3" x14ac:dyDescent="0.45">
      <c r="B3124" s="266">
        <v>3059</v>
      </c>
      <c r="C3124" s="267">
        <v>91.044127209682443</v>
      </c>
    </row>
    <row r="3125" spans="2:3" x14ac:dyDescent="0.45">
      <c r="B3125" s="266">
        <v>3060</v>
      </c>
      <c r="C3125" s="267">
        <v>191.87207465122682</v>
      </c>
    </row>
    <row r="3126" spans="2:3" x14ac:dyDescent="0.45">
      <c r="B3126" s="266">
        <v>3061</v>
      </c>
      <c r="C3126" s="267">
        <v>141.86290437990507</v>
      </c>
    </row>
    <row r="3127" spans="2:3" x14ac:dyDescent="0.45">
      <c r="B3127" s="266">
        <v>3062</v>
      </c>
      <c r="C3127" s="267">
        <v>130.90926778001034</v>
      </c>
    </row>
    <row r="3128" spans="2:3" x14ac:dyDescent="0.45">
      <c r="B3128" s="266">
        <v>3063</v>
      </c>
      <c r="C3128" s="267">
        <v>101.76505261132769</v>
      </c>
    </row>
    <row r="3129" spans="2:3" x14ac:dyDescent="0.45">
      <c r="B3129" s="266">
        <v>3064</v>
      </c>
      <c r="C3129" s="267">
        <v>114.83464858781703</v>
      </c>
    </row>
    <row r="3130" spans="2:3" x14ac:dyDescent="0.45">
      <c r="B3130" s="266">
        <v>3065</v>
      </c>
      <c r="C3130" s="267">
        <v>119.18375146508762</v>
      </c>
    </row>
    <row r="3131" spans="2:3" x14ac:dyDescent="0.45">
      <c r="B3131" s="266">
        <v>3066</v>
      </c>
      <c r="C3131" s="267">
        <v>194.74184300829674</v>
      </c>
    </row>
    <row r="3132" spans="2:3" x14ac:dyDescent="0.45">
      <c r="B3132" s="266">
        <v>3067</v>
      </c>
      <c r="C3132" s="267">
        <v>132.94222498531002</v>
      </c>
    </row>
    <row r="3133" spans="2:3" x14ac:dyDescent="0.45">
      <c r="B3133" s="266">
        <v>3068</v>
      </c>
      <c r="C3133" s="267">
        <v>111.00095830405567</v>
      </c>
    </row>
    <row r="3134" spans="2:3" x14ac:dyDescent="0.45">
      <c r="B3134" s="266">
        <v>3069</v>
      </c>
      <c r="C3134" s="267">
        <v>185.61781081306304</v>
      </c>
    </row>
    <row r="3135" spans="2:3" x14ac:dyDescent="0.45">
      <c r="B3135" s="266">
        <v>3070</v>
      </c>
      <c r="C3135" s="267">
        <v>92.276165093630652</v>
      </c>
    </row>
    <row r="3136" spans="2:3" x14ac:dyDescent="0.45">
      <c r="B3136" s="266">
        <v>3071</v>
      </c>
      <c r="C3136" s="267">
        <v>114.06992417064713</v>
      </c>
    </row>
    <row r="3137" spans="2:3" x14ac:dyDescent="0.45">
      <c r="B3137" s="266">
        <v>3072</v>
      </c>
      <c r="C3137" s="267">
        <v>162.66134302862642</v>
      </c>
    </row>
    <row r="3138" spans="2:3" x14ac:dyDescent="0.45">
      <c r="B3138" s="266">
        <v>3073</v>
      </c>
      <c r="C3138" s="267">
        <v>138.14194296487784</v>
      </c>
    </row>
    <row r="3139" spans="2:3" x14ac:dyDescent="0.45">
      <c r="B3139" s="266">
        <v>3074</v>
      </c>
      <c r="C3139" s="267">
        <v>152.24093415673798</v>
      </c>
    </row>
    <row r="3140" spans="2:3" x14ac:dyDescent="0.45">
      <c r="B3140" s="266">
        <v>3075</v>
      </c>
      <c r="C3140" s="267">
        <v>167.32498242489709</v>
      </c>
    </row>
    <row r="3141" spans="2:3" x14ac:dyDescent="0.45">
      <c r="B3141" s="266">
        <v>3076</v>
      </c>
      <c r="C3141" s="267">
        <v>152.23066166869418</v>
      </c>
    </row>
    <row r="3142" spans="2:3" x14ac:dyDescent="0.45">
      <c r="B3142" s="266">
        <v>3077</v>
      </c>
      <c r="C3142" s="267">
        <v>147.7662725543417</v>
      </c>
    </row>
    <row r="3143" spans="2:3" x14ac:dyDescent="0.45">
      <c r="B3143" s="266">
        <v>3078</v>
      </c>
      <c r="C3143" s="267">
        <v>124.37657972385365</v>
      </c>
    </row>
    <row r="3144" spans="2:3" x14ac:dyDescent="0.45">
      <c r="B3144" s="266">
        <v>3079</v>
      </c>
      <c r="C3144" s="267">
        <v>128.84265899701069</v>
      </c>
    </row>
    <row r="3145" spans="2:3" x14ac:dyDescent="0.45">
      <c r="B3145" s="266">
        <v>3080</v>
      </c>
      <c r="C3145" s="267">
        <v>136.99293995594124</v>
      </c>
    </row>
    <row r="3146" spans="2:3" x14ac:dyDescent="0.45">
      <c r="B3146" s="266">
        <v>3081</v>
      </c>
      <c r="C3146" s="267">
        <v>78.850391453381803</v>
      </c>
    </row>
    <row r="3147" spans="2:3" x14ac:dyDescent="0.45">
      <c r="B3147" s="266">
        <v>3082</v>
      </c>
      <c r="C3147" s="267">
        <v>166.03298943393222</v>
      </c>
    </row>
    <row r="3148" spans="2:3" x14ac:dyDescent="0.45">
      <c r="B3148" s="266">
        <v>3083</v>
      </c>
      <c r="C3148" s="267">
        <v>75.821099728574183</v>
      </c>
    </row>
    <row r="3149" spans="2:3" x14ac:dyDescent="0.45">
      <c r="B3149" s="266">
        <v>3084</v>
      </c>
      <c r="C3149" s="267">
        <v>100.18582360993739</v>
      </c>
    </row>
    <row r="3150" spans="2:3" x14ac:dyDescent="0.45">
      <c r="B3150" s="266">
        <v>3085</v>
      </c>
      <c r="C3150" s="267">
        <v>103.73145609762193</v>
      </c>
    </row>
    <row r="3151" spans="2:3" x14ac:dyDescent="0.45">
      <c r="B3151" s="266">
        <v>3086</v>
      </c>
      <c r="C3151" s="267">
        <v>135.50251986488064</v>
      </c>
    </row>
    <row r="3152" spans="2:3" x14ac:dyDescent="0.45">
      <c r="B3152" s="266">
        <v>3087</v>
      </c>
      <c r="C3152" s="267">
        <v>80.743844829700947</v>
      </c>
    </row>
    <row r="3153" spans="2:3" x14ac:dyDescent="0.45">
      <c r="B3153" s="266">
        <v>3088</v>
      </c>
      <c r="C3153" s="267">
        <v>101.87599158556691</v>
      </c>
    </row>
    <row r="3154" spans="2:3" x14ac:dyDescent="0.45">
      <c r="B3154" s="266">
        <v>3089</v>
      </c>
      <c r="C3154" s="267">
        <v>122.59061656346012</v>
      </c>
    </row>
    <row r="3155" spans="2:3" x14ac:dyDescent="0.45">
      <c r="B3155" s="266">
        <v>3090</v>
      </c>
      <c r="C3155" s="267">
        <v>108.79228546140376</v>
      </c>
    </row>
    <row r="3156" spans="2:3" x14ac:dyDescent="0.45">
      <c r="B3156" s="266">
        <v>3091</v>
      </c>
      <c r="C3156" s="267">
        <v>127.05006050437426</v>
      </c>
    </row>
    <row r="3157" spans="2:3" x14ac:dyDescent="0.45">
      <c r="B3157" s="266">
        <v>3092</v>
      </c>
      <c r="C3157" s="267">
        <v>138.95675489591039</v>
      </c>
    </row>
    <row r="3158" spans="2:3" x14ac:dyDescent="0.45">
      <c r="B3158" s="266">
        <v>3093</v>
      </c>
      <c r="C3158" s="267">
        <v>116.78299768430388</v>
      </c>
    </row>
    <row r="3159" spans="2:3" x14ac:dyDescent="0.45">
      <c r="B3159" s="266">
        <v>3094</v>
      </c>
      <c r="C3159" s="267">
        <v>126.48811111862085</v>
      </c>
    </row>
    <row r="3160" spans="2:3" x14ac:dyDescent="0.45">
      <c r="B3160" s="266">
        <v>3095</v>
      </c>
      <c r="C3160" s="267">
        <v>122.11522661801961</v>
      </c>
    </row>
    <row r="3161" spans="2:3" x14ac:dyDescent="0.45">
      <c r="B3161" s="266">
        <v>3096</v>
      </c>
      <c r="C3161" s="267">
        <v>87.635744527815575</v>
      </c>
    </row>
    <row r="3162" spans="2:3" x14ac:dyDescent="0.45">
      <c r="B3162" s="266">
        <v>3097</v>
      </c>
      <c r="C3162" s="267">
        <v>153.79944443469469</v>
      </c>
    </row>
    <row r="3163" spans="2:3" x14ac:dyDescent="0.45">
      <c r="B3163" s="266">
        <v>3098</v>
      </c>
      <c r="C3163" s="267">
        <v>88.79862643749901</v>
      </c>
    </row>
    <row r="3164" spans="2:3" x14ac:dyDescent="0.45">
      <c r="B3164" s="266">
        <v>3099</v>
      </c>
      <c r="C3164" s="267">
        <v>167.72431324078082</v>
      </c>
    </row>
    <row r="3165" spans="2:3" x14ac:dyDescent="0.45">
      <c r="B3165" s="266">
        <v>3100</v>
      </c>
      <c r="C3165" s="267">
        <v>127.90513193319462</v>
      </c>
    </row>
    <row r="3166" spans="2:3" x14ac:dyDescent="0.45">
      <c r="B3166" s="266">
        <v>3101</v>
      </c>
      <c r="C3166" s="267">
        <v>176.95837873272478</v>
      </c>
    </row>
    <row r="3167" spans="2:3" x14ac:dyDescent="0.45">
      <c r="B3167" s="266">
        <v>3102</v>
      </c>
      <c r="C3167" s="267">
        <v>182.60128796431914</v>
      </c>
    </row>
    <row r="3168" spans="2:3" x14ac:dyDescent="0.45">
      <c r="B3168" s="266">
        <v>3103</v>
      </c>
      <c r="C3168" s="267">
        <v>166.01295945478023</v>
      </c>
    </row>
    <row r="3169" spans="2:3" x14ac:dyDescent="0.45">
      <c r="B3169" s="266">
        <v>3104</v>
      </c>
      <c r="C3169" s="267">
        <v>115.52993138545173</v>
      </c>
    </row>
    <row r="3170" spans="2:3" x14ac:dyDescent="0.45">
      <c r="B3170" s="266">
        <v>3105</v>
      </c>
      <c r="C3170" s="267">
        <v>147.46895596266947</v>
      </c>
    </row>
    <row r="3171" spans="2:3" x14ac:dyDescent="0.45">
      <c r="B3171" s="266">
        <v>3106</v>
      </c>
      <c r="C3171" s="267">
        <v>148.67326056111187</v>
      </c>
    </row>
    <row r="3172" spans="2:3" x14ac:dyDescent="0.45">
      <c r="B3172" s="266">
        <v>3107</v>
      </c>
      <c r="C3172" s="267">
        <v>131.18054163222953</v>
      </c>
    </row>
    <row r="3173" spans="2:3" x14ac:dyDescent="0.45">
      <c r="B3173" s="266">
        <v>3108</v>
      </c>
      <c r="C3173" s="267">
        <v>114.64838568952246</v>
      </c>
    </row>
    <row r="3174" spans="2:3" x14ac:dyDescent="0.45">
      <c r="B3174" s="266">
        <v>3109</v>
      </c>
      <c r="C3174" s="267">
        <v>193.67443084520912</v>
      </c>
    </row>
    <row r="3175" spans="2:3" x14ac:dyDescent="0.45">
      <c r="B3175" s="266">
        <v>3110</v>
      </c>
      <c r="C3175" s="267">
        <v>105.869898420303</v>
      </c>
    </row>
    <row r="3176" spans="2:3" x14ac:dyDescent="0.45">
      <c r="B3176" s="266">
        <v>3111</v>
      </c>
      <c r="C3176" s="267">
        <v>84.870467545110088</v>
      </c>
    </row>
    <row r="3177" spans="2:3" x14ac:dyDescent="0.45">
      <c r="B3177" s="266">
        <v>3112</v>
      </c>
      <c r="C3177" s="267">
        <v>172.02383023636094</v>
      </c>
    </row>
    <row r="3178" spans="2:3" x14ac:dyDescent="0.45">
      <c r="B3178" s="266">
        <v>3113</v>
      </c>
      <c r="C3178" s="267">
        <v>142.93074565091047</v>
      </c>
    </row>
    <row r="3179" spans="2:3" x14ac:dyDescent="0.45">
      <c r="B3179" s="266">
        <v>3114</v>
      </c>
      <c r="C3179" s="267">
        <v>184.6863849436053</v>
      </c>
    </row>
    <row r="3180" spans="2:3" x14ac:dyDescent="0.45">
      <c r="B3180" s="266">
        <v>3115</v>
      </c>
      <c r="C3180" s="267">
        <v>105.80888411690515</v>
      </c>
    </row>
    <row r="3181" spans="2:3" x14ac:dyDescent="0.45">
      <c r="B3181" s="266">
        <v>3116</v>
      </c>
      <c r="C3181" s="267">
        <v>94.308025415175848</v>
      </c>
    </row>
    <row r="3182" spans="2:3" x14ac:dyDescent="0.45">
      <c r="B3182" s="266">
        <v>3117</v>
      </c>
      <c r="C3182" s="267">
        <v>128.8961042978172</v>
      </c>
    </row>
    <row r="3183" spans="2:3" x14ac:dyDescent="0.45">
      <c r="B3183" s="266">
        <v>3118</v>
      </c>
      <c r="C3183" s="267">
        <v>100.29671984414708</v>
      </c>
    </row>
    <row r="3184" spans="2:3" x14ac:dyDescent="0.45">
      <c r="B3184" s="266">
        <v>3119</v>
      </c>
      <c r="C3184" s="267">
        <v>105.10277574546842</v>
      </c>
    </row>
    <row r="3185" spans="2:3" x14ac:dyDescent="0.45">
      <c r="B3185" s="266">
        <v>3120</v>
      </c>
      <c r="C3185" s="267">
        <v>136.68331419827695</v>
      </c>
    </row>
    <row r="3186" spans="2:3" x14ac:dyDescent="0.45">
      <c r="B3186" s="266">
        <v>3121</v>
      </c>
      <c r="C3186" s="267">
        <v>133.26867063625247</v>
      </c>
    </row>
    <row r="3187" spans="2:3" x14ac:dyDescent="0.45">
      <c r="B3187" s="266">
        <v>3122</v>
      </c>
      <c r="C3187" s="267">
        <v>165.52659957397648</v>
      </c>
    </row>
    <row r="3188" spans="2:3" x14ac:dyDescent="0.45">
      <c r="B3188" s="266">
        <v>3123</v>
      </c>
      <c r="C3188" s="267">
        <v>111.60452236232599</v>
      </c>
    </row>
    <row r="3189" spans="2:3" x14ac:dyDescent="0.45">
      <c r="B3189" s="266">
        <v>3124</v>
      </c>
      <c r="C3189" s="267">
        <v>167.02605248459173</v>
      </c>
    </row>
    <row r="3190" spans="2:3" x14ac:dyDescent="0.45">
      <c r="B3190" s="266">
        <v>3125</v>
      </c>
      <c r="C3190" s="267">
        <v>171.1798232268776</v>
      </c>
    </row>
    <row r="3191" spans="2:3" x14ac:dyDescent="0.45">
      <c r="B3191" s="266">
        <v>3126</v>
      </c>
      <c r="C3191" s="267">
        <v>184.6625172518668</v>
      </c>
    </row>
    <row r="3192" spans="2:3" x14ac:dyDescent="0.45">
      <c r="B3192" s="266">
        <v>3127</v>
      </c>
      <c r="C3192" s="267">
        <v>181.56676842422047</v>
      </c>
    </row>
    <row r="3193" spans="2:3" x14ac:dyDescent="0.45">
      <c r="B3193" s="266">
        <v>3128</v>
      </c>
      <c r="C3193" s="267">
        <v>117.42630574823372</v>
      </c>
    </row>
    <row r="3194" spans="2:3" x14ac:dyDescent="0.45">
      <c r="B3194" s="266">
        <v>3129</v>
      </c>
      <c r="C3194" s="267">
        <v>166.90025707714958</v>
      </c>
    </row>
    <row r="3195" spans="2:3" x14ac:dyDescent="0.45">
      <c r="B3195" s="266">
        <v>3130</v>
      </c>
      <c r="C3195" s="267">
        <v>177.1503103498473</v>
      </c>
    </row>
    <row r="3196" spans="2:3" x14ac:dyDescent="0.45">
      <c r="B3196" s="266">
        <v>3131</v>
      </c>
      <c r="C3196" s="267">
        <v>159.23128887647692</v>
      </c>
    </row>
    <row r="3197" spans="2:3" x14ac:dyDescent="0.45">
      <c r="B3197" s="266">
        <v>3132</v>
      </c>
      <c r="C3197" s="267">
        <v>84.530663806941604</v>
      </c>
    </row>
    <row r="3198" spans="2:3" x14ac:dyDescent="0.45">
      <c r="B3198" s="266">
        <v>3133</v>
      </c>
      <c r="C3198" s="267">
        <v>175.10379317045303</v>
      </c>
    </row>
    <row r="3199" spans="2:3" x14ac:dyDescent="0.45">
      <c r="B3199" s="266">
        <v>3134</v>
      </c>
      <c r="C3199" s="267">
        <v>122.12424734278332</v>
      </c>
    </row>
    <row r="3200" spans="2:3" x14ac:dyDescent="0.45">
      <c r="B3200" s="266">
        <v>3135</v>
      </c>
      <c r="C3200" s="267">
        <v>75.548898985600999</v>
      </c>
    </row>
    <row r="3201" spans="2:3" x14ac:dyDescent="0.45">
      <c r="B3201" s="266">
        <v>3136</v>
      </c>
      <c r="C3201" s="267">
        <v>132.79012817510389</v>
      </c>
    </row>
    <row r="3202" spans="2:3" x14ac:dyDescent="0.45">
      <c r="B3202" s="266">
        <v>3137</v>
      </c>
      <c r="C3202" s="267">
        <v>155.10691382509316</v>
      </c>
    </row>
    <row r="3203" spans="2:3" x14ac:dyDescent="0.45">
      <c r="B3203" s="266">
        <v>3138</v>
      </c>
      <c r="C3203" s="267">
        <v>105.2162545723308</v>
      </c>
    </row>
    <row r="3204" spans="2:3" x14ac:dyDescent="0.45">
      <c r="B3204" s="266">
        <v>3139</v>
      </c>
      <c r="C3204" s="267">
        <v>78.694344368384037</v>
      </c>
    </row>
    <row r="3205" spans="2:3" x14ac:dyDescent="0.45">
      <c r="B3205" s="266">
        <v>3140</v>
      </c>
      <c r="C3205" s="267">
        <v>191.40129492234473</v>
      </c>
    </row>
    <row r="3206" spans="2:3" x14ac:dyDescent="0.45">
      <c r="B3206" s="266">
        <v>3141</v>
      </c>
      <c r="C3206" s="267">
        <v>127.33446159033973</v>
      </c>
    </row>
    <row r="3207" spans="2:3" x14ac:dyDescent="0.45">
      <c r="B3207" s="266">
        <v>3142</v>
      </c>
      <c r="C3207" s="267">
        <v>179.07015622750964</v>
      </c>
    </row>
    <row r="3208" spans="2:3" x14ac:dyDescent="0.45">
      <c r="B3208" s="266">
        <v>3143</v>
      </c>
      <c r="C3208" s="267">
        <v>106.31763610778596</v>
      </c>
    </row>
    <row r="3209" spans="2:3" x14ac:dyDescent="0.45">
      <c r="B3209" s="266">
        <v>3144</v>
      </c>
      <c r="C3209" s="267">
        <v>161.74383204010309</v>
      </c>
    </row>
    <row r="3210" spans="2:3" x14ac:dyDescent="0.45">
      <c r="B3210" s="266">
        <v>3145</v>
      </c>
      <c r="C3210" s="267">
        <v>153.90625714766537</v>
      </c>
    </row>
    <row r="3211" spans="2:3" x14ac:dyDescent="0.45">
      <c r="B3211" s="266">
        <v>3146</v>
      </c>
      <c r="C3211" s="267">
        <v>130.99906528005289</v>
      </c>
    </row>
    <row r="3212" spans="2:3" x14ac:dyDescent="0.45">
      <c r="B3212" s="266">
        <v>3147</v>
      </c>
      <c r="C3212" s="267">
        <v>149.56242126945887</v>
      </c>
    </row>
    <row r="3213" spans="2:3" x14ac:dyDescent="0.45">
      <c r="B3213" s="266">
        <v>3148</v>
      </c>
      <c r="C3213" s="267">
        <v>167.42710347704914</v>
      </c>
    </row>
    <row r="3214" spans="2:3" x14ac:dyDescent="0.45">
      <c r="B3214" s="266">
        <v>3149</v>
      </c>
      <c r="C3214" s="267">
        <v>110.70063001961731</v>
      </c>
    </row>
    <row r="3215" spans="2:3" x14ac:dyDescent="0.45">
      <c r="B3215" s="266">
        <v>3150</v>
      </c>
      <c r="C3215" s="267">
        <v>87.384441548461922</v>
      </c>
    </row>
    <row r="3216" spans="2:3" x14ac:dyDescent="0.45">
      <c r="B3216" s="266">
        <v>3151</v>
      </c>
      <c r="C3216" s="267">
        <v>132.47063340846398</v>
      </c>
    </row>
    <row r="3217" spans="2:3" x14ac:dyDescent="0.45">
      <c r="B3217" s="266">
        <v>3152</v>
      </c>
      <c r="C3217" s="267">
        <v>129.80916089048321</v>
      </c>
    </row>
    <row r="3218" spans="2:3" x14ac:dyDescent="0.45">
      <c r="B3218" s="266">
        <v>3153</v>
      </c>
      <c r="C3218" s="267">
        <v>96.193486219427797</v>
      </c>
    </row>
    <row r="3219" spans="2:3" x14ac:dyDescent="0.45">
      <c r="B3219" s="266">
        <v>3154</v>
      </c>
      <c r="C3219" s="267">
        <v>166.09576505663389</v>
      </c>
    </row>
    <row r="3220" spans="2:3" x14ac:dyDescent="0.45">
      <c r="B3220" s="266">
        <v>3155</v>
      </c>
      <c r="C3220" s="267">
        <v>188.29464602266904</v>
      </c>
    </row>
    <row r="3221" spans="2:3" x14ac:dyDescent="0.45">
      <c r="B3221" s="266">
        <v>3156</v>
      </c>
      <c r="C3221" s="267">
        <v>176.30710489338838</v>
      </c>
    </row>
    <row r="3222" spans="2:3" x14ac:dyDescent="0.45">
      <c r="B3222" s="266">
        <v>3157</v>
      </c>
      <c r="C3222" s="267">
        <v>114.70317996575483</v>
      </c>
    </row>
    <row r="3223" spans="2:3" x14ac:dyDescent="0.45">
      <c r="B3223" s="266">
        <v>3158</v>
      </c>
      <c r="C3223" s="267">
        <v>85.151557209521187</v>
      </c>
    </row>
    <row r="3224" spans="2:3" x14ac:dyDescent="0.45">
      <c r="B3224" s="266">
        <v>3159</v>
      </c>
      <c r="C3224" s="267">
        <v>157.20722612997793</v>
      </c>
    </row>
    <row r="3225" spans="2:3" x14ac:dyDescent="0.45">
      <c r="B3225" s="266">
        <v>3160</v>
      </c>
      <c r="C3225" s="267">
        <v>115.09680867673514</v>
      </c>
    </row>
    <row r="3226" spans="2:3" x14ac:dyDescent="0.45">
      <c r="B3226" s="266">
        <v>3161</v>
      </c>
      <c r="C3226" s="267">
        <v>83.950896088439634</v>
      </c>
    </row>
    <row r="3227" spans="2:3" x14ac:dyDescent="0.45">
      <c r="B3227" s="266">
        <v>3162</v>
      </c>
      <c r="C3227" s="267">
        <v>102.32105532776879</v>
      </c>
    </row>
    <row r="3228" spans="2:3" x14ac:dyDescent="0.45">
      <c r="B3228" s="266">
        <v>3163</v>
      </c>
      <c r="C3228" s="267">
        <v>207.77321002042956</v>
      </c>
    </row>
    <row r="3229" spans="2:3" x14ac:dyDescent="0.45">
      <c r="B3229" s="266">
        <v>3164</v>
      </c>
      <c r="C3229" s="267">
        <v>114.24207895696313</v>
      </c>
    </row>
    <row r="3230" spans="2:3" x14ac:dyDescent="0.45">
      <c r="B3230" s="266">
        <v>3165</v>
      </c>
      <c r="C3230" s="267">
        <v>110.67519366124361</v>
      </c>
    </row>
    <row r="3231" spans="2:3" x14ac:dyDescent="0.45">
      <c r="B3231" s="266">
        <v>3166</v>
      </c>
      <c r="C3231" s="267">
        <v>164.74356064738072</v>
      </c>
    </row>
    <row r="3232" spans="2:3" x14ac:dyDescent="0.45">
      <c r="B3232" s="266">
        <v>3167</v>
      </c>
      <c r="C3232" s="267">
        <v>87.57097295791138</v>
      </c>
    </row>
    <row r="3233" spans="2:3" x14ac:dyDescent="0.45">
      <c r="B3233" s="266">
        <v>3168</v>
      </c>
      <c r="C3233" s="267">
        <v>175.538833252893</v>
      </c>
    </row>
    <row r="3234" spans="2:3" x14ac:dyDescent="0.45">
      <c r="B3234" s="266">
        <v>3169</v>
      </c>
      <c r="C3234" s="267">
        <v>116.91163737143864</v>
      </c>
    </row>
    <row r="3235" spans="2:3" x14ac:dyDescent="0.45">
      <c r="B3235" s="266">
        <v>3170</v>
      </c>
      <c r="C3235" s="267">
        <v>73.402746959214483</v>
      </c>
    </row>
    <row r="3236" spans="2:3" x14ac:dyDescent="0.45">
      <c r="B3236" s="266">
        <v>3171</v>
      </c>
      <c r="C3236" s="267">
        <v>80.491278559071091</v>
      </c>
    </row>
    <row r="3237" spans="2:3" x14ac:dyDescent="0.45">
      <c r="B3237" s="266">
        <v>3172</v>
      </c>
      <c r="C3237" s="267">
        <v>118.10495994775853</v>
      </c>
    </row>
    <row r="3238" spans="2:3" x14ac:dyDescent="0.45">
      <c r="B3238" s="266">
        <v>3173</v>
      </c>
      <c r="C3238" s="267">
        <v>118.93737284796055</v>
      </c>
    </row>
    <row r="3239" spans="2:3" x14ac:dyDescent="0.45">
      <c r="B3239" s="266">
        <v>3174</v>
      </c>
      <c r="C3239" s="267">
        <v>167.23314450757744</v>
      </c>
    </row>
    <row r="3240" spans="2:3" x14ac:dyDescent="0.45">
      <c r="B3240" s="266">
        <v>3175</v>
      </c>
      <c r="C3240" s="267">
        <v>162.97333764254498</v>
      </c>
    </row>
    <row r="3241" spans="2:3" x14ac:dyDescent="0.45">
      <c r="B3241" s="266">
        <v>3176</v>
      </c>
      <c r="C3241" s="267">
        <v>136.9784132896184</v>
      </c>
    </row>
    <row r="3242" spans="2:3" x14ac:dyDescent="0.45">
      <c r="B3242" s="266">
        <v>3177</v>
      </c>
      <c r="C3242" s="267">
        <v>122.64710678469402</v>
      </c>
    </row>
    <row r="3243" spans="2:3" x14ac:dyDescent="0.45">
      <c r="B3243" s="266">
        <v>3178</v>
      </c>
      <c r="C3243" s="267">
        <v>135.31472635398006</v>
      </c>
    </row>
    <row r="3244" spans="2:3" x14ac:dyDescent="0.45">
      <c r="B3244" s="266">
        <v>3179</v>
      </c>
      <c r="C3244" s="267">
        <v>109.24000457332929</v>
      </c>
    </row>
    <row r="3245" spans="2:3" x14ac:dyDescent="0.45">
      <c r="B3245" s="266">
        <v>3180</v>
      </c>
      <c r="C3245" s="267">
        <v>112.36663878484201</v>
      </c>
    </row>
    <row r="3246" spans="2:3" x14ac:dyDescent="0.45">
      <c r="B3246" s="266">
        <v>3181</v>
      </c>
      <c r="C3246" s="267">
        <v>108.54414397958121</v>
      </c>
    </row>
    <row r="3247" spans="2:3" x14ac:dyDescent="0.45">
      <c r="B3247" s="266">
        <v>3182</v>
      </c>
      <c r="C3247" s="267">
        <v>129.20814377261129</v>
      </c>
    </row>
    <row r="3248" spans="2:3" x14ac:dyDescent="0.45">
      <c r="B3248" s="266">
        <v>3183</v>
      </c>
      <c r="C3248" s="267">
        <v>89.31626181446245</v>
      </c>
    </row>
    <row r="3249" spans="2:3" x14ac:dyDescent="0.45">
      <c r="B3249" s="266">
        <v>3184</v>
      </c>
      <c r="C3249" s="267">
        <v>168.41146883828281</v>
      </c>
    </row>
    <row r="3250" spans="2:3" x14ac:dyDescent="0.45">
      <c r="B3250" s="266">
        <v>3185</v>
      </c>
      <c r="C3250" s="267">
        <v>116.85271255423606</v>
      </c>
    </row>
    <row r="3251" spans="2:3" x14ac:dyDescent="0.45">
      <c r="B3251" s="266">
        <v>3186</v>
      </c>
      <c r="C3251" s="267">
        <v>154.03630257789496</v>
      </c>
    </row>
    <row r="3252" spans="2:3" x14ac:dyDescent="0.45">
      <c r="B3252" s="266">
        <v>3187</v>
      </c>
      <c r="C3252" s="267">
        <v>93.807144567264544</v>
      </c>
    </row>
    <row r="3253" spans="2:3" x14ac:dyDescent="0.45">
      <c r="B3253" s="266">
        <v>3188</v>
      </c>
      <c r="C3253" s="267">
        <v>138.14644939624523</v>
      </c>
    </row>
    <row r="3254" spans="2:3" x14ac:dyDescent="0.45">
      <c r="B3254" s="266">
        <v>3189</v>
      </c>
      <c r="C3254" s="267">
        <v>113.66863755829186</v>
      </c>
    </row>
    <row r="3255" spans="2:3" x14ac:dyDescent="0.45">
      <c r="B3255" s="266">
        <v>3190</v>
      </c>
      <c r="C3255" s="267">
        <v>104.71188054830159</v>
      </c>
    </row>
    <row r="3256" spans="2:3" x14ac:dyDescent="0.45">
      <c r="B3256" s="266">
        <v>3191</v>
      </c>
      <c r="C3256" s="267">
        <v>95.155968760904699</v>
      </c>
    </row>
    <row r="3257" spans="2:3" x14ac:dyDescent="0.45">
      <c r="B3257" s="266">
        <v>3192</v>
      </c>
      <c r="C3257" s="267">
        <v>97.12615851861618</v>
      </c>
    </row>
    <row r="3258" spans="2:3" x14ac:dyDescent="0.45">
      <c r="B3258" s="266">
        <v>3193</v>
      </c>
      <c r="C3258" s="267">
        <v>79.554138763227442</v>
      </c>
    </row>
    <row r="3259" spans="2:3" x14ac:dyDescent="0.45">
      <c r="B3259" s="266">
        <v>3194</v>
      </c>
      <c r="C3259" s="267">
        <v>88.189021324095663</v>
      </c>
    </row>
    <row r="3260" spans="2:3" x14ac:dyDescent="0.45">
      <c r="B3260" s="266">
        <v>3195</v>
      </c>
      <c r="C3260" s="267">
        <v>167.75506051669424</v>
      </c>
    </row>
    <row r="3261" spans="2:3" x14ac:dyDescent="0.45">
      <c r="B3261" s="266">
        <v>3196</v>
      </c>
      <c r="C3261" s="267">
        <v>194.34447926414072</v>
      </c>
    </row>
    <row r="3262" spans="2:3" x14ac:dyDescent="0.45">
      <c r="B3262" s="266">
        <v>3197</v>
      </c>
      <c r="C3262" s="267">
        <v>95.707045554111346</v>
      </c>
    </row>
    <row r="3263" spans="2:3" x14ac:dyDescent="0.45">
      <c r="B3263" s="266">
        <v>3198</v>
      </c>
      <c r="C3263" s="267">
        <v>182.67851096444809</v>
      </c>
    </row>
    <row r="3264" spans="2:3" x14ac:dyDescent="0.45">
      <c r="B3264" s="266">
        <v>3199</v>
      </c>
      <c r="C3264" s="267">
        <v>107.23077773938621</v>
      </c>
    </row>
    <row r="3265" spans="2:3" x14ac:dyDescent="0.45">
      <c r="B3265" s="266">
        <v>3200</v>
      </c>
      <c r="C3265" s="267">
        <v>73.923201908479314</v>
      </c>
    </row>
    <row r="3266" spans="2:3" x14ac:dyDescent="0.45">
      <c r="B3266" s="266">
        <v>3201</v>
      </c>
      <c r="C3266" s="267">
        <v>105.29929383176743</v>
      </c>
    </row>
    <row r="3267" spans="2:3" x14ac:dyDescent="0.45">
      <c r="B3267" s="266">
        <v>3202</v>
      </c>
      <c r="C3267" s="267">
        <v>147.91646071211412</v>
      </c>
    </row>
    <row r="3268" spans="2:3" x14ac:dyDescent="0.45">
      <c r="B3268" s="266">
        <v>3203</v>
      </c>
      <c r="C3268" s="267">
        <v>173.59744000135453</v>
      </c>
    </row>
    <row r="3269" spans="2:3" x14ac:dyDescent="0.45">
      <c r="B3269" s="266">
        <v>3204</v>
      </c>
      <c r="C3269" s="267">
        <v>128.05145391308116</v>
      </c>
    </row>
    <row r="3270" spans="2:3" x14ac:dyDescent="0.45">
      <c r="B3270" s="266">
        <v>3205</v>
      </c>
      <c r="C3270" s="267">
        <v>144.12959770038765</v>
      </c>
    </row>
    <row r="3271" spans="2:3" x14ac:dyDescent="0.45">
      <c r="B3271" s="266">
        <v>3206</v>
      </c>
      <c r="C3271" s="267">
        <v>75.950799314140681</v>
      </c>
    </row>
    <row r="3272" spans="2:3" x14ac:dyDescent="0.45">
      <c r="B3272" s="266">
        <v>3207</v>
      </c>
      <c r="C3272" s="267">
        <v>150.92500029596025</v>
      </c>
    </row>
    <row r="3273" spans="2:3" x14ac:dyDescent="0.45">
      <c r="B3273" s="266">
        <v>3208</v>
      </c>
      <c r="C3273" s="267">
        <v>168.11647210283911</v>
      </c>
    </row>
    <row r="3274" spans="2:3" x14ac:dyDescent="0.45">
      <c r="B3274" s="266">
        <v>3209</v>
      </c>
      <c r="C3274" s="267">
        <v>86.564613713050207</v>
      </c>
    </row>
    <row r="3275" spans="2:3" x14ac:dyDescent="0.45">
      <c r="B3275" s="266">
        <v>3210</v>
      </c>
      <c r="C3275" s="267">
        <v>84.705226526158754</v>
      </c>
    </row>
    <row r="3276" spans="2:3" x14ac:dyDescent="0.45">
      <c r="B3276" s="266">
        <v>3211</v>
      </c>
      <c r="C3276" s="267">
        <v>173.67758525133286</v>
      </c>
    </row>
    <row r="3277" spans="2:3" x14ac:dyDescent="0.45">
      <c r="B3277" s="266">
        <v>3212</v>
      </c>
      <c r="C3277" s="267">
        <v>102.56617945563681</v>
      </c>
    </row>
    <row r="3278" spans="2:3" x14ac:dyDescent="0.45">
      <c r="B3278" s="266">
        <v>3213</v>
      </c>
      <c r="C3278" s="267">
        <v>103.48588630817605</v>
      </c>
    </row>
    <row r="3279" spans="2:3" x14ac:dyDescent="0.45">
      <c r="B3279" s="266">
        <v>3214</v>
      </c>
      <c r="C3279" s="267">
        <v>160.02863531706987</v>
      </c>
    </row>
    <row r="3280" spans="2:3" x14ac:dyDescent="0.45">
      <c r="B3280" s="266">
        <v>3215</v>
      </c>
      <c r="C3280" s="267">
        <v>62.002834495957188</v>
      </c>
    </row>
    <row r="3281" spans="2:3" x14ac:dyDescent="0.45">
      <c r="B3281" s="266">
        <v>3216</v>
      </c>
      <c r="C3281" s="267">
        <v>111.00882922505777</v>
      </c>
    </row>
    <row r="3282" spans="2:3" x14ac:dyDescent="0.45">
      <c r="B3282" s="266">
        <v>3217</v>
      </c>
      <c r="C3282" s="267">
        <v>109.51311900213443</v>
      </c>
    </row>
    <row r="3283" spans="2:3" x14ac:dyDescent="0.45">
      <c r="B3283" s="266">
        <v>3218</v>
      </c>
      <c r="C3283" s="267">
        <v>209.56508806345826</v>
      </c>
    </row>
    <row r="3284" spans="2:3" x14ac:dyDescent="0.45">
      <c r="B3284" s="266">
        <v>3219</v>
      </c>
      <c r="C3284" s="267">
        <v>121.66363277346767</v>
      </c>
    </row>
    <row r="3285" spans="2:3" x14ac:dyDescent="0.45">
      <c r="B3285" s="266">
        <v>3220</v>
      </c>
      <c r="C3285" s="267">
        <v>142.5041064271436</v>
      </c>
    </row>
    <row r="3286" spans="2:3" x14ac:dyDescent="0.45">
      <c r="B3286" s="266">
        <v>3221</v>
      </c>
      <c r="C3286" s="267">
        <v>152.28678299212606</v>
      </c>
    </row>
    <row r="3287" spans="2:3" x14ac:dyDescent="0.45">
      <c r="B3287" s="266">
        <v>3222</v>
      </c>
      <c r="C3287" s="267">
        <v>189.46025697725986</v>
      </c>
    </row>
    <row r="3288" spans="2:3" x14ac:dyDescent="0.45">
      <c r="B3288" s="266">
        <v>3223</v>
      </c>
      <c r="C3288" s="267">
        <v>170.44278303533383</v>
      </c>
    </row>
    <row r="3289" spans="2:3" x14ac:dyDescent="0.45">
      <c r="B3289" s="266">
        <v>3224</v>
      </c>
      <c r="C3289" s="267">
        <v>104.62600965416352</v>
      </c>
    </row>
    <row r="3290" spans="2:3" x14ac:dyDescent="0.45">
      <c r="B3290" s="266">
        <v>3225</v>
      </c>
      <c r="C3290" s="267">
        <v>125.39726972504886</v>
      </c>
    </row>
    <row r="3291" spans="2:3" x14ac:dyDescent="0.45">
      <c r="B3291" s="266">
        <v>3226</v>
      </c>
      <c r="C3291" s="267">
        <v>97.362976903730726</v>
      </c>
    </row>
    <row r="3292" spans="2:3" x14ac:dyDescent="0.45">
      <c r="B3292" s="266">
        <v>3227</v>
      </c>
      <c r="C3292" s="267">
        <v>101.26641499943656</v>
      </c>
    </row>
    <row r="3293" spans="2:3" x14ac:dyDescent="0.45">
      <c r="B3293" s="266">
        <v>3228</v>
      </c>
      <c r="C3293" s="267">
        <v>82.689824112918487</v>
      </c>
    </row>
    <row r="3294" spans="2:3" x14ac:dyDescent="0.45">
      <c r="B3294" s="266">
        <v>3229</v>
      </c>
      <c r="C3294" s="267">
        <v>154.61431704295535</v>
      </c>
    </row>
    <row r="3295" spans="2:3" x14ac:dyDescent="0.45">
      <c r="B3295" s="266">
        <v>3230</v>
      </c>
      <c r="C3295" s="267">
        <v>201.19359476167401</v>
      </c>
    </row>
    <row r="3296" spans="2:3" x14ac:dyDescent="0.45">
      <c r="B3296" s="266">
        <v>3231</v>
      </c>
      <c r="C3296" s="267">
        <v>91.350821418486319</v>
      </c>
    </row>
    <row r="3297" spans="2:3" x14ac:dyDescent="0.45">
      <c r="B3297" s="266">
        <v>3232</v>
      </c>
      <c r="C3297" s="267">
        <v>77.845758253926959</v>
      </c>
    </row>
    <row r="3298" spans="2:3" x14ac:dyDescent="0.45">
      <c r="B3298" s="266">
        <v>3233</v>
      </c>
      <c r="C3298" s="267">
        <v>135.31805575513658</v>
      </c>
    </row>
    <row r="3299" spans="2:3" x14ac:dyDescent="0.45">
      <c r="B3299" s="266">
        <v>3234</v>
      </c>
      <c r="C3299" s="267">
        <v>120.26455454976269</v>
      </c>
    </row>
    <row r="3300" spans="2:3" x14ac:dyDescent="0.45">
      <c r="B3300" s="266">
        <v>3235</v>
      </c>
      <c r="C3300" s="267">
        <v>67.809772393780179</v>
      </c>
    </row>
    <row r="3301" spans="2:3" x14ac:dyDescent="0.45">
      <c r="B3301" s="266">
        <v>3236</v>
      </c>
      <c r="C3301" s="267">
        <v>121.65569905096422</v>
      </c>
    </row>
    <row r="3302" spans="2:3" x14ac:dyDescent="0.45">
      <c r="B3302" s="266">
        <v>3237</v>
      </c>
      <c r="C3302" s="267">
        <v>85.017100161160087</v>
      </c>
    </row>
    <row r="3303" spans="2:3" x14ac:dyDescent="0.45">
      <c r="B3303" s="266">
        <v>3238</v>
      </c>
      <c r="C3303" s="267">
        <v>80.397236175532882</v>
      </c>
    </row>
    <row r="3304" spans="2:3" x14ac:dyDescent="0.45">
      <c r="B3304" s="266">
        <v>3239</v>
      </c>
      <c r="C3304" s="267">
        <v>204.61083745345937</v>
      </c>
    </row>
    <row r="3305" spans="2:3" x14ac:dyDescent="0.45">
      <c r="B3305" s="266">
        <v>3240</v>
      </c>
      <c r="C3305" s="267">
        <v>169.59046969631356</v>
      </c>
    </row>
    <row r="3306" spans="2:3" x14ac:dyDescent="0.45">
      <c r="B3306" s="266">
        <v>3241</v>
      </c>
      <c r="C3306" s="267">
        <v>190.93541674582772</v>
      </c>
    </row>
    <row r="3307" spans="2:3" x14ac:dyDescent="0.45">
      <c r="B3307" s="266">
        <v>3242</v>
      </c>
      <c r="C3307" s="267">
        <v>108.95307114765805</v>
      </c>
    </row>
    <row r="3308" spans="2:3" x14ac:dyDescent="0.45">
      <c r="B3308" s="266">
        <v>3243</v>
      </c>
      <c r="C3308" s="267">
        <v>120.38645309635488</v>
      </c>
    </row>
    <row r="3309" spans="2:3" x14ac:dyDescent="0.45">
      <c r="B3309" s="266">
        <v>3244</v>
      </c>
      <c r="C3309" s="267">
        <v>151.8712385729167</v>
      </c>
    </row>
    <row r="3310" spans="2:3" x14ac:dyDescent="0.45">
      <c r="B3310" s="266">
        <v>3245</v>
      </c>
      <c r="C3310" s="267">
        <v>153.25116697015204</v>
      </c>
    </row>
    <row r="3311" spans="2:3" x14ac:dyDescent="0.45">
      <c r="B3311" s="266">
        <v>3246</v>
      </c>
      <c r="C3311" s="267">
        <v>88.905142240341462</v>
      </c>
    </row>
    <row r="3312" spans="2:3" x14ac:dyDescent="0.45">
      <c r="B3312" s="266">
        <v>3247</v>
      </c>
      <c r="C3312" s="267">
        <v>80.994473473882977</v>
      </c>
    </row>
    <row r="3313" spans="2:3" x14ac:dyDescent="0.45">
      <c r="B3313" s="266">
        <v>3248</v>
      </c>
      <c r="C3313" s="267">
        <v>123.52889152718365</v>
      </c>
    </row>
    <row r="3314" spans="2:3" x14ac:dyDescent="0.45">
      <c r="B3314" s="266">
        <v>3249</v>
      </c>
      <c r="C3314" s="267">
        <v>166.83508835472435</v>
      </c>
    </row>
    <row r="3315" spans="2:3" x14ac:dyDescent="0.45">
      <c r="B3315" s="266">
        <v>3250</v>
      </c>
      <c r="C3315" s="267">
        <v>95.264294405860539</v>
      </c>
    </row>
    <row r="3316" spans="2:3" x14ac:dyDescent="0.45">
      <c r="B3316" s="266">
        <v>3251</v>
      </c>
      <c r="C3316" s="267">
        <v>110.46143847497851</v>
      </c>
    </row>
    <row r="3317" spans="2:3" x14ac:dyDescent="0.45">
      <c r="B3317" s="266">
        <v>3252</v>
      </c>
      <c r="C3317" s="267">
        <v>133.91210787846885</v>
      </c>
    </row>
    <row r="3318" spans="2:3" x14ac:dyDescent="0.45">
      <c r="B3318" s="266">
        <v>3253</v>
      </c>
      <c r="C3318" s="267">
        <v>125.24012598893599</v>
      </c>
    </row>
    <row r="3319" spans="2:3" x14ac:dyDescent="0.45">
      <c r="B3319" s="266">
        <v>3254</v>
      </c>
      <c r="C3319" s="267">
        <v>188.04242430955023</v>
      </c>
    </row>
    <row r="3320" spans="2:3" x14ac:dyDescent="0.45">
      <c r="B3320" s="266">
        <v>3255</v>
      </c>
      <c r="C3320" s="267">
        <v>199.89980059756331</v>
      </c>
    </row>
    <row r="3321" spans="2:3" x14ac:dyDescent="0.45">
      <c r="B3321" s="266">
        <v>3256</v>
      </c>
      <c r="C3321" s="267">
        <v>133.1468389345996</v>
      </c>
    </row>
    <row r="3322" spans="2:3" x14ac:dyDescent="0.45">
      <c r="B3322" s="266">
        <v>3257</v>
      </c>
      <c r="C3322" s="267">
        <v>125.72194153934528</v>
      </c>
    </row>
    <row r="3323" spans="2:3" x14ac:dyDescent="0.45">
      <c r="B3323" s="266">
        <v>3258</v>
      </c>
      <c r="C3323" s="267">
        <v>114.7747268579819</v>
      </c>
    </row>
    <row r="3324" spans="2:3" x14ac:dyDescent="0.45">
      <c r="B3324" s="266">
        <v>3259</v>
      </c>
      <c r="C3324" s="267">
        <v>99.987609376670662</v>
      </c>
    </row>
    <row r="3325" spans="2:3" x14ac:dyDescent="0.45">
      <c r="B3325" s="266">
        <v>3260</v>
      </c>
      <c r="C3325" s="267">
        <v>116.69002568474681</v>
      </c>
    </row>
    <row r="3326" spans="2:3" x14ac:dyDescent="0.45">
      <c r="B3326" s="266">
        <v>3261</v>
      </c>
      <c r="C3326" s="267">
        <v>112.98008286250668</v>
      </c>
    </row>
    <row r="3327" spans="2:3" x14ac:dyDescent="0.45">
      <c r="B3327" s="266">
        <v>3262</v>
      </c>
      <c r="C3327" s="267">
        <v>109.39304673992149</v>
      </c>
    </row>
    <row r="3328" spans="2:3" x14ac:dyDescent="0.45">
      <c r="B3328" s="266">
        <v>3263</v>
      </c>
      <c r="C3328" s="267">
        <v>136.54333966965629</v>
      </c>
    </row>
    <row r="3329" spans="2:3" x14ac:dyDescent="0.45">
      <c r="B3329" s="266">
        <v>3264</v>
      </c>
      <c r="C3329" s="267">
        <v>91.879159110086022</v>
      </c>
    </row>
    <row r="3330" spans="2:3" x14ac:dyDescent="0.45">
      <c r="B3330" s="266">
        <v>3265</v>
      </c>
      <c r="C3330" s="267">
        <v>134.56752390605396</v>
      </c>
    </row>
    <row r="3331" spans="2:3" x14ac:dyDescent="0.45">
      <c r="B3331" s="266">
        <v>3266</v>
      </c>
      <c r="C3331" s="267">
        <v>122.96165772316076</v>
      </c>
    </row>
    <row r="3332" spans="2:3" x14ac:dyDescent="0.45">
      <c r="B3332" s="266">
        <v>3267</v>
      </c>
      <c r="C3332" s="267">
        <v>147.89012984132768</v>
      </c>
    </row>
    <row r="3333" spans="2:3" x14ac:dyDescent="0.45">
      <c r="B3333" s="266">
        <v>3268</v>
      </c>
      <c r="C3333" s="267">
        <v>111.94108113928652</v>
      </c>
    </row>
    <row r="3334" spans="2:3" x14ac:dyDescent="0.45">
      <c r="B3334" s="266">
        <v>3269</v>
      </c>
      <c r="C3334" s="267">
        <v>151.37572708359022</v>
      </c>
    </row>
    <row r="3335" spans="2:3" x14ac:dyDescent="0.45">
      <c r="B3335" s="266">
        <v>3270</v>
      </c>
      <c r="C3335" s="267">
        <v>110.78343427650765</v>
      </c>
    </row>
    <row r="3336" spans="2:3" x14ac:dyDescent="0.45">
      <c r="B3336" s="266">
        <v>3271</v>
      </c>
      <c r="C3336" s="267">
        <v>197.04726408815955</v>
      </c>
    </row>
    <row r="3337" spans="2:3" x14ac:dyDescent="0.45">
      <c r="B3337" s="266">
        <v>3272</v>
      </c>
      <c r="C3337" s="267">
        <v>146.5814676177813</v>
      </c>
    </row>
    <row r="3338" spans="2:3" x14ac:dyDescent="0.45">
      <c r="B3338" s="266">
        <v>3273</v>
      </c>
      <c r="C3338" s="267">
        <v>121.0934012058938</v>
      </c>
    </row>
    <row r="3339" spans="2:3" x14ac:dyDescent="0.45">
      <c r="B3339" s="266">
        <v>3274</v>
      </c>
      <c r="C3339" s="267">
        <v>140.22532138682118</v>
      </c>
    </row>
    <row r="3340" spans="2:3" x14ac:dyDescent="0.45">
      <c r="B3340" s="266">
        <v>3275</v>
      </c>
      <c r="C3340" s="267">
        <v>130.1387382181527</v>
      </c>
    </row>
    <row r="3341" spans="2:3" x14ac:dyDescent="0.45">
      <c r="B3341" s="266">
        <v>3276</v>
      </c>
      <c r="C3341" s="267">
        <v>141.04162102261489</v>
      </c>
    </row>
    <row r="3342" spans="2:3" x14ac:dyDescent="0.45">
      <c r="B3342" s="266">
        <v>3277</v>
      </c>
      <c r="C3342" s="267">
        <v>75.666626338359265</v>
      </c>
    </row>
    <row r="3343" spans="2:3" x14ac:dyDescent="0.45">
      <c r="B3343" s="266">
        <v>3278</v>
      </c>
      <c r="C3343" s="267">
        <v>149.0347180217924</v>
      </c>
    </row>
    <row r="3344" spans="2:3" x14ac:dyDescent="0.45">
      <c r="B3344" s="266">
        <v>3279</v>
      </c>
      <c r="C3344" s="267">
        <v>82.347638620169562</v>
      </c>
    </row>
    <row r="3345" spans="2:3" x14ac:dyDescent="0.45">
      <c r="B3345" s="266">
        <v>3280</v>
      </c>
      <c r="C3345" s="267">
        <v>158.91284945432949</v>
      </c>
    </row>
    <row r="3346" spans="2:3" x14ac:dyDescent="0.45">
      <c r="B3346" s="266">
        <v>3281</v>
      </c>
      <c r="C3346" s="267">
        <v>168.73919575011632</v>
      </c>
    </row>
    <row r="3347" spans="2:3" x14ac:dyDescent="0.45">
      <c r="B3347" s="266">
        <v>3282</v>
      </c>
      <c r="C3347" s="267">
        <v>97.404550521428803</v>
      </c>
    </row>
    <row r="3348" spans="2:3" x14ac:dyDescent="0.45">
      <c r="B3348" s="266">
        <v>3283</v>
      </c>
      <c r="C3348" s="267">
        <v>89.650426425009755</v>
      </c>
    </row>
    <row r="3349" spans="2:3" x14ac:dyDescent="0.45">
      <c r="B3349" s="266">
        <v>3284</v>
      </c>
      <c r="C3349" s="267">
        <v>167.33775216376912</v>
      </c>
    </row>
    <row r="3350" spans="2:3" x14ac:dyDescent="0.45">
      <c r="B3350" s="266">
        <v>3285</v>
      </c>
      <c r="C3350" s="267">
        <v>98.723817729316863</v>
      </c>
    </row>
    <row r="3351" spans="2:3" x14ac:dyDescent="0.45">
      <c r="B3351" s="266">
        <v>3286</v>
      </c>
      <c r="C3351" s="267">
        <v>135.35508369718792</v>
      </c>
    </row>
    <row r="3352" spans="2:3" x14ac:dyDescent="0.45">
      <c r="B3352" s="266">
        <v>3287</v>
      </c>
      <c r="C3352" s="267">
        <v>125.86594952010844</v>
      </c>
    </row>
    <row r="3353" spans="2:3" x14ac:dyDescent="0.45">
      <c r="B3353" s="266">
        <v>3288</v>
      </c>
      <c r="C3353" s="267">
        <v>102.06896033296522</v>
      </c>
    </row>
    <row r="3354" spans="2:3" x14ac:dyDescent="0.45">
      <c r="B3354" s="266">
        <v>3289</v>
      </c>
      <c r="C3354" s="267">
        <v>82.296296962133908</v>
      </c>
    </row>
    <row r="3355" spans="2:3" x14ac:dyDescent="0.45">
      <c r="B3355" s="266">
        <v>3290</v>
      </c>
      <c r="C3355" s="267">
        <v>126.09102945716641</v>
      </c>
    </row>
    <row r="3356" spans="2:3" x14ac:dyDescent="0.45">
      <c r="B3356" s="266">
        <v>3291</v>
      </c>
      <c r="C3356" s="267">
        <v>138.98288699510425</v>
      </c>
    </row>
    <row r="3357" spans="2:3" x14ac:dyDescent="0.45">
      <c r="B3357" s="266">
        <v>3292</v>
      </c>
      <c r="C3357" s="267">
        <v>163.53119169708128</v>
      </c>
    </row>
    <row r="3358" spans="2:3" x14ac:dyDescent="0.45">
      <c r="B3358" s="266">
        <v>3293</v>
      </c>
      <c r="C3358" s="267">
        <v>128.88459920496149</v>
      </c>
    </row>
    <row r="3359" spans="2:3" x14ac:dyDescent="0.45">
      <c r="B3359" s="266">
        <v>3294</v>
      </c>
      <c r="C3359" s="267">
        <v>134.86801342679681</v>
      </c>
    </row>
    <row r="3360" spans="2:3" x14ac:dyDescent="0.45">
      <c r="B3360" s="266">
        <v>3295</v>
      </c>
      <c r="C3360" s="267">
        <v>109.34986131503578</v>
      </c>
    </row>
    <row r="3361" spans="2:3" x14ac:dyDescent="0.45">
      <c r="B3361" s="266">
        <v>3296</v>
      </c>
      <c r="C3361" s="267">
        <v>115.93544115022925</v>
      </c>
    </row>
    <row r="3362" spans="2:3" x14ac:dyDescent="0.45">
      <c r="B3362" s="266">
        <v>3297</v>
      </c>
      <c r="C3362" s="267">
        <v>140.64743139845356</v>
      </c>
    </row>
    <row r="3363" spans="2:3" x14ac:dyDescent="0.45">
      <c r="B3363" s="266">
        <v>3298</v>
      </c>
      <c r="C3363" s="267">
        <v>211.31298754085788</v>
      </c>
    </row>
    <row r="3364" spans="2:3" x14ac:dyDescent="0.45">
      <c r="B3364" s="266">
        <v>3299</v>
      </c>
      <c r="C3364" s="267">
        <v>143.15388314961285</v>
      </c>
    </row>
    <row r="3365" spans="2:3" x14ac:dyDescent="0.45">
      <c r="B3365" s="266">
        <v>3300</v>
      </c>
      <c r="C3365" s="267">
        <v>134.87567119739225</v>
      </c>
    </row>
    <row r="3366" spans="2:3" x14ac:dyDescent="0.45">
      <c r="B3366" s="266">
        <v>3301</v>
      </c>
      <c r="C3366" s="267">
        <v>68.502777138150861</v>
      </c>
    </row>
    <row r="3367" spans="2:3" x14ac:dyDescent="0.45">
      <c r="B3367" s="266">
        <v>3302</v>
      </c>
      <c r="C3367" s="267">
        <v>144.41544222018169</v>
      </c>
    </row>
    <row r="3368" spans="2:3" x14ac:dyDescent="0.45">
      <c r="B3368" s="266">
        <v>3303</v>
      </c>
      <c r="C3368" s="267">
        <v>146.18528910380948</v>
      </c>
    </row>
    <row r="3369" spans="2:3" x14ac:dyDescent="0.45">
      <c r="B3369" s="266">
        <v>3304</v>
      </c>
      <c r="C3369" s="267">
        <v>125.53507475160066</v>
      </c>
    </row>
    <row r="3370" spans="2:3" x14ac:dyDescent="0.45">
      <c r="B3370" s="266">
        <v>3305</v>
      </c>
      <c r="C3370" s="267">
        <v>144.33659507376689</v>
      </c>
    </row>
    <row r="3371" spans="2:3" x14ac:dyDescent="0.45">
      <c r="B3371" s="266">
        <v>3306</v>
      </c>
      <c r="C3371" s="267">
        <v>127.13423592837506</v>
      </c>
    </row>
    <row r="3372" spans="2:3" x14ac:dyDescent="0.45">
      <c r="B3372" s="266">
        <v>3307</v>
      </c>
      <c r="C3372" s="267">
        <v>138.44908286433494</v>
      </c>
    </row>
    <row r="3373" spans="2:3" x14ac:dyDescent="0.45">
      <c r="B3373" s="266">
        <v>3308</v>
      </c>
      <c r="C3373" s="267">
        <v>145.01472133197035</v>
      </c>
    </row>
    <row r="3374" spans="2:3" x14ac:dyDescent="0.45">
      <c r="B3374" s="266">
        <v>3309</v>
      </c>
      <c r="C3374" s="267">
        <v>140.99957851225514</v>
      </c>
    </row>
    <row r="3375" spans="2:3" x14ac:dyDescent="0.45">
      <c r="B3375" s="266">
        <v>3310</v>
      </c>
      <c r="C3375" s="267">
        <v>164.66911447660544</v>
      </c>
    </row>
    <row r="3376" spans="2:3" x14ac:dyDescent="0.45">
      <c r="B3376" s="266">
        <v>3311</v>
      </c>
      <c r="C3376" s="267">
        <v>194.26693460986928</v>
      </c>
    </row>
    <row r="3377" spans="2:3" x14ac:dyDescent="0.45">
      <c r="B3377" s="266">
        <v>3312</v>
      </c>
      <c r="C3377" s="267">
        <v>172.48731028569284</v>
      </c>
    </row>
    <row r="3378" spans="2:3" x14ac:dyDescent="0.45">
      <c r="B3378" s="266">
        <v>3313</v>
      </c>
      <c r="C3378" s="267">
        <v>88.492908066782874</v>
      </c>
    </row>
    <row r="3379" spans="2:3" x14ac:dyDescent="0.45">
      <c r="B3379" s="266">
        <v>3314</v>
      </c>
      <c r="C3379" s="267">
        <v>121.12310182972692</v>
      </c>
    </row>
    <row r="3380" spans="2:3" x14ac:dyDescent="0.45">
      <c r="B3380" s="266">
        <v>3315</v>
      </c>
      <c r="C3380" s="267">
        <v>124.39555521383036</v>
      </c>
    </row>
    <row r="3381" spans="2:3" x14ac:dyDescent="0.45">
      <c r="B3381" s="266">
        <v>3316</v>
      </c>
      <c r="C3381" s="267">
        <v>139.8524761919341</v>
      </c>
    </row>
    <row r="3382" spans="2:3" x14ac:dyDescent="0.45">
      <c r="B3382" s="266">
        <v>3317</v>
      </c>
      <c r="C3382" s="267">
        <v>153.53648240693403</v>
      </c>
    </row>
    <row r="3383" spans="2:3" x14ac:dyDescent="0.45">
      <c r="B3383" s="266">
        <v>3318</v>
      </c>
      <c r="C3383" s="267">
        <v>87.318134496034077</v>
      </c>
    </row>
    <row r="3384" spans="2:3" x14ac:dyDescent="0.45">
      <c r="B3384" s="266">
        <v>3319</v>
      </c>
      <c r="C3384" s="267">
        <v>73.519012469399883</v>
      </c>
    </row>
    <row r="3385" spans="2:3" x14ac:dyDescent="0.45">
      <c r="B3385" s="266">
        <v>3320</v>
      </c>
      <c r="C3385" s="267">
        <v>99.936035907764619</v>
      </c>
    </row>
    <row r="3386" spans="2:3" x14ac:dyDescent="0.45">
      <c r="B3386" s="266">
        <v>3321</v>
      </c>
      <c r="C3386" s="267">
        <v>124.63707844653487</v>
      </c>
    </row>
    <row r="3387" spans="2:3" x14ac:dyDescent="0.45">
      <c r="B3387" s="266">
        <v>3322</v>
      </c>
      <c r="C3387" s="267">
        <v>119.9971023701701</v>
      </c>
    </row>
    <row r="3388" spans="2:3" x14ac:dyDescent="0.45">
      <c r="B3388" s="266">
        <v>3323</v>
      </c>
      <c r="C3388" s="267">
        <v>143.71172414348899</v>
      </c>
    </row>
    <row r="3389" spans="2:3" x14ac:dyDescent="0.45">
      <c r="B3389" s="266">
        <v>3324</v>
      </c>
      <c r="C3389" s="267">
        <v>67.749270767179169</v>
      </c>
    </row>
    <row r="3390" spans="2:3" x14ac:dyDescent="0.45">
      <c r="B3390" s="266">
        <v>3325</v>
      </c>
      <c r="C3390" s="267">
        <v>80.413622570849597</v>
      </c>
    </row>
    <row r="3391" spans="2:3" x14ac:dyDescent="0.45">
      <c r="B3391" s="266">
        <v>3326</v>
      </c>
      <c r="C3391" s="267">
        <v>98.242627097924981</v>
      </c>
    </row>
    <row r="3392" spans="2:3" x14ac:dyDescent="0.45">
      <c r="B3392" s="266">
        <v>3327</v>
      </c>
      <c r="C3392" s="267">
        <v>118.42436561639323</v>
      </c>
    </row>
    <row r="3393" spans="2:3" x14ac:dyDescent="0.45">
      <c r="B3393" s="266">
        <v>3328</v>
      </c>
      <c r="C3393" s="267">
        <v>84.062494210023715</v>
      </c>
    </row>
    <row r="3394" spans="2:3" x14ac:dyDescent="0.45">
      <c r="B3394" s="266">
        <v>3329</v>
      </c>
      <c r="C3394" s="267">
        <v>117.33344594444691</v>
      </c>
    </row>
    <row r="3395" spans="2:3" x14ac:dyDescent="0.45">
      <c r="B3395" s="266">
        <v>3330</v>
      </c>
      <c r="C3395" s="267">
        <v>192.27264188994911</v>
      </c>
    </row>
    <row r="3396" spans="2:3" x14ac:dyDescent="0.45">
      <c r="B3396" s="266">
        <v>3331</v>
      </c>
      <c r="C3396" s="267">
        <v>147.80592446396219</v>
      </c>
    </row>
    <row r="3397" spans="2:3" x14ac:dyDescent="0.45">
      <c r="B3397" s="266">
        <v>3332</v>
      </c>
      <c r="C3397" s="267">
        <v>113.19787559764058</v>
      </c>
    </row>
    <row r="3398" spans="2:3" x14ac:dyDescent="0.45">
      <c r="B3398" s="266">
        <v>3333</v>
      </c>
      <c r="C3398" s="267">
        <v>162.72532866788106</v>
      </c>
    </row>
    <row r="3399" spans="2:3" x14ac:dyDescent="0.45">
      <c r="B3399" s="266">
        <v>3334</v>
      </c>
      <c r="C3399" s="267">
        <v>158.41693147020962</v>
      </c>
    </row>
    <row r="3400" spans="2:3" x14ac:dyDescent="0.45">
      <c r="B3400" s="266">
        <v>3335</v>
      </c>
      <c r="C3400" s="267">
        <v>157.77649056399181</v>
      </c>
    </row>
    <row r="3401" spans="2:3" x14ac:dyDescent="0.45">
      <c r="B3401" s="266">
        <v>3336</v>
      </c>
      <c r="C3401" s="267">
        <v>133.41087169201518</v>
      </c>
    </row>
    <row r="3402" spans="2:3" x14ac:dyDescent="0.45">
      <c r="B3402" s="266">
        <v>3337</v>
      </c>
      <c r="C3402" s="267">
        <v>94.747433904843035</v>
      </c>
    </row>
    <row r="3403" spans="2:3" x14ac:dyDescent="0.45">
      <c r="B3403" s="266">
        <v>3338</v>
      </c>
      <c r="C3403" s="267">
        <v>80.666264518233618</v>
      </c>
    </row>
    <row r="3404" spans="2:3" x14ac:dyDescent="0.45">
      <c r="B3404" s="266">
        <v>3339</v>
      </c>
      <c r="C3404" s="267">
        <v>87.614178530874327</v>
      </c>
    </row>
    <row r="3405" spans="2:3" x14ac:dyDescent="0.45">
      <c r="B3405" s="266">
        <v>3340</v>
      </c>
      <c r="C3405" s="267">
        <v>111.12071561424679</v>
      </c>
    </row>
    <row r="3406" spans="2:3" x14ac:dyDescent="0.45">
      <c r="B3406" s="266">
        <v>3341</v>
      </c>
      <c r="C3406" s="267">
        <v>146.65067687611077</v>
      </c>
    </row>
    <row r="3407" spans="2:3" x14ac:dyDescent="0.45">
      <c r="B3407" s="266">
        <v>3342</v>
      </c>
      <c r="C3407" s="267">
        <v>133.05399826248541</v>
      </c>
    </row>
    <row r="3408" spans="2:3" x14ac:dyDescent="0.45">
      <c r="B3408" s="266">
        <v>3343</v>
      </c>
      <c r="C3408" s="267">
        <v>142.57526910122021</v>
      </c>
    </row>
    <row r="3409" spans="2:3" x14ac:dyDescent="0.45">
      <c r="B3409" s="266">
        <v>3344</v>
      </c>
      <c r="C3409" s="267">
        <v>164.97216335435078</v>
      </c>
    </row>
    <row r="3410" spans="2:3" x14ac:dyDescent="0.45">
      <c r="B3410" s="266">
        <v>3345</v>
      </c>
      <c r="C3410" s="267">
        <v>140.27875333170249</v>
      </c>
    </row>
    <row r="3411" spans="2:3" x14ac:dyDescent="0.45">
      <c r="B3411" s="266">
        <v>3346</v>
      </c>
      <c r="C3411" s="267">
        <v>120.72706369508276</v>
      </c>
    </row>
    <row r="3412" spans="2:3" x14ac:dyDescent="0.45">
      <c r="B3412" s="266">
        <v>3347</v>
      </c>
      <c r="C3412" s="267">
        <v>134.22335437433588</v>
      </c>
    </row>
    <row r="3413" spans="2:3" x14ac:dyDescent="0.45">
      <c r="B3413" s="266">
        <v>3348</v>
      </c>
      <c r="C3413" s="267">
        <v>190.57663193928295</v>
      </c>
    </row>
    <row r="3414" spans="2:3" x14ac:dyDescent="0.45">
      <c r="B3414" s="266">
        <v>3349</v>
      </c>
      <c r="C3414" s="267">
        <v>133.89109357539428</v>
      </c>
    </row>
    <row r="3415" spans="2:3" x14ac:dyDescent="0.45">
      <c r="B3415" s="266">
        <v>3350</v>
      </c>
      <c r="C3415" s="267">
        <v>121.68970313599164</v>
      </c>
    </row>
    <row r="3416" spans="2:3" x14ac:dyDescent="0.45">
      <c r="B3416" s="266">
        <v>3351</v>
      </c>
      <c r="C3416" s="267">
        <v>110.69207590052173</v>
      </c>
    </row>
    <row r="3417" spans="2:3" x14ac:dyDescent="0.45">
      <c r="B3417" s="266">
        <v>3352</v>
      </c>
      <c r="C3417" s="267">
        <v>112.05818577223823</v>
      </c>
    </row>
    <row r="3418" spans="2:3" x14ac:dyDescent="0.45">
      <c r="B3418" s="266">
        <v>3353</v>
      </c>
      <c r="C3418" s="267">
        <v>103.88249387909656</v>
      </c>
    </row>
    <row r="3419" spans="2:3" x14ac:dyDescent="0.45">
      <c r="B3419" s="266">
        <v>3354</v>
      </c>
      <c r="C3419" s="267">
        <v>122.76189470265001</v>
      </c>
    </row>
    <row r="3420" spans="2:3" x14ac:dyDescent="0.45">
      <c r="B3420" s="266">
        <v>3355</v>
      </c>
      <c r="C3420" s="267">
        <v>165.54394519603937</v>
      </c>
    </row>
    <row r="3421" spans="2:3" x14ac:dyDescent="0.45">
      <c r="B3421" s="266">
        <v>3356</v>
      </c>
      <c r="C3421" s="267">
        <v>107.0190074714624</v>
      </c>
    </row>
    <row r="3422" spans="2:3" x14ac:dyDescent="0.45">
      <c r="B3422" s="266">
        <v>3357</v>
      </c>
      <c r="C3422" s="267">
        <v>93.257095302668745</v>
      </c>
    </row>
    <row r="3423" spans="2:3" x14ac:dyDescent="0.45">
      <c r="B3423" s="266">
        <v>3358</v>
      </c>
      <c r="C3423" s="267">
        <v>134.16738823807728</v>
      </c>
    </row>
    <row r="3424" spans="2:3" x14ac:dyDescent="0.45">
      <c r="B3424" s="266">
        <v>3359</v>
      </c>
      <c r="C3424" s="267">
        <v>109.3652816995106</v>
      </c>
    </row>
    <row r="3425" spans="2:3" x14ac:dyDescent="0.45">
      <c r="B3425" s="266">
        <v>3360</v>
      </c>
      <c r="C3425" s="267">
        <v>80.937038094596247</v>
      </c>
    </row>
    <row r="3426" spans="2:3" x14ac:dyDescent="0.45">
      <c r="B3426" s="266">
        <v>3361</v>
      </c>
      <c r="C3426" s="267">
        <v>108.34175987920837</v>
      </c>
    </row>
    <row r="3427" spans="2:3" x14ac:dyDescent="0.45">
      <c r="B3427" s="266">
        <v>3362</v>
      </c>
      <c r="C3427" s="267">
        <v>166.70069459633251</v>
      </c>
    </row>
    <row r="3428" spans="2:3" x14ac:dyDescent="0.45">
      <c r="B3428" s="266">
        <v>3363</v>
      </c>
      <c r="C3428" s="267">
        <v>141.01079449720348</v>
      </c>
    </row>
    <row r="3429" spans="2:3" x14ac:dyDescent="0.45">
      <c r="B3429" s="266">
        <v>3364</v>
      </c>
      <c r="C3429" s="267">
        <v>185.82146444894587</v>
      </c>
    </row>
    <row r="3430" spans="2:3" x14ac:dyDescent="0.45">
      <c r="B3430" s="266">
        <v>3365</v>
      </c>
      <c r="C3430" s="267">
        <v>209.25246778063322</v>
      </c>
    </row>
    <row r="3431" spans="2:3" x14ac:dyDescent="0.45">
      <c r="B3431" s="266">
        <v>3366</v>
      </c>
      <c r="C3431" s="267">
        <v>99.816699842327097</v>
      </c>
    </row>
    <row r="3432" spans="2:3" x14ac:dyDescent="0.45">
      <c r="B3432" s="266">
        <v>3367</v>
      </c>
      <c r="C3432" s="267">
        <v>125.98421139088084</v>
      </c>
    </row>
    <row r="3433" spans="2:3" x14ac:dyDescent="0.45">
      <c r="B3433" s="266">
        <v>3368</v>
      </c>
      <c r="C3433" s="267">
        <v>174.19691743033118</v>
      </c>
    </row>
    <row r="3434" spans="2:3" x14ac:dyDescent="0.45">
      <c r="B3434" s="266">
        <v>3369</v>
      </c>
      <c r="C3434" s="267">
        <v>161.16389111905178</v>
      </c>
    </row>
    <row r="3435" spans="2:3" x14ac:dyDescent="0.45">
      <c r="B3435" s="266">
        <v>3370</v>
      </c>
      <c r="C3435" s="267">
        <v>141.01626501319367</v>
      </c>
    </row>
    <row r="3436" spans="2:3" x14ac:dyDescent="0.45">
      <c r="B3436" s="266">
        <v>3371</v>
      </c>
      <c r="C3436" s="267">
        <v>78.546904782100057</v>
      </c>
    </row>
    <row r="3437" spans="2:3" x14ac:dyDescent="0.45">
      <c r="B3437" s="266">
        <v>3372</v>
      </c>
      <c r="C3437" s="267">
        <v>94.240069797176091</v>
      </c>
    </row>
    <row r="3438" spans="2:3" x14ac:dyDescent="0.45">
      <c r="B3438" s="266">
        <v>3373</v>
      </c>
      <c r="C3438" s="267">
        <v>114.33279156572996</v>
      </c>
    </row>
    <row r="3439" spans="2:3" x14ac:dyDescent="0.45">
      <c r="B3439" s="266">
        <v>3374</v>
      </c>
      <c r="C3439" s="267">
        <v>215.02944486541821</v>
      </c>
    </row>
    <row r="3440" spans="2:3" x14ac:dyDescent="0.45">
      <c r="B3440" s="266">
        <v>3375</v>
      </c>
      <c r="C3440" s="267">
        <v>104.6393462450454</v>
      </c>
    </row>
    <row r="3441" spans="2:3" x14ac:dyDescent="0.45">
      <c r="B3441" s="266">
        <v>3376</v>
      </c>
      <c r="C3441" s="267">
        <v>140.11063491099159</v>
      </c>
    </row>
    <row r="3442" spans="2:3" x14ac:dyDescent="0.45">
      <c r="B3442" s="266">
        <v>3377</v>
      </c>
      <c r="C3442" s="267">
        <v>131.62456058519831</v>
      </c>
    </row>
    <row r="3443" spans="2:3" x14ac:dyDescent="0.45">
      <c r="B3443" s="266">
        <v>3378</v>
      </c>
      <c r="C3443" s="267">
        <v>121.76783212608041</v>
      </c>
    </row>
    <row r="3444" spans="2:3" x14ac:dyDescent="0.45">
      <c r="B3444" s="266">
        <v>3379</v>
      </c>
      <c r="C3444" s="267">
        <v>122.71562950607685</v>
      </c>
    </row>
    <row r="3445" spans="2:3" x14ac:dyDescent="0.45">
      <c r="B3445" s="266">
        <v>3380</v>
      </c>
      <c r="C3445" s="267">
        <v>88.900783763698144</v>
      </c>
    </row>
    <row r="3446" spans="2:3" x14ac:dyDescent="0.45">
      <c r="B3446" s="266">
        <v>3381</v>
      </c>
      <c r="C3446" s="267">
        <v>86.871553141080994</v>
      </c>
    </row>
    <row r="3447" spans="2:3" x14ac:dyDescent="0.45">
      <c r="B3447" s="266">
        <v>3382</v>
      </c>
      <c r="C3447" s="267">
        <v>85.542821359157514</v>
      </c>
    </row>
    <row r="3448" spans="2:3" x14ac:dyDescent="0.45">
      <c r="B3448" s="266">
        <v>3383</v>
      </c>
      <c r="C3448" s="267">
        <v>113.44769982317199</v>
      </c>
    </row>
    <row r="3449" spans="2:3" x14ac:dyDescent="0.45">
      <c r="B3449" s="266">
        <v>3384</v>
      </c>
      <c r="C3449" s="267">
        <v>108.22787424767002</v>
      </c>
    </row>
    <row r="3450" spans="2:3" x14ac:dyDescent="0.45">
      <c r="B3450" s="266">
        <v>3385</v>
      </c>
      <c r="C3450" s="267">
        <v>194.58307331376324</v>
      </c>
    </row>
    <row r="3451" spans="2:3" x14ac:dyDescent="0.45">
      <c r="B3451" s="266">
        <v>3386</v>
      </c>
      <c r="C3451" s="267">
        <v>108.87830539002545</v>
      </c>
    </row>
    <row r="3452" spans="2:3" x14ac:dyDescent="0.45">
      <c r="B3452" s="266">
        <v>3387</v>
      </c>
      <c r="C3452" s="267">
        <v>155.47043070470653</v>
      </c>
    </row>
    <row r="3453" spans="2:3" x14ac:dyDescent="0.45">
      <c r="B3453" s="266">
        <v>3388</v>
      </c>
      <c r="C3453" s="267">
        <v>136.58713532386713</v>
      </c>
    </row>
    <row r="3454" spans="2:3" x14ac:dyDescent="0.45">
      <c r="B3454" s="266">
        <v>3389</v>
      </c>
      <c r="C3454" s="267">
        <v>207.01378300699832</v>
      </c>
    </row>
    <row r="3455" spans="2:3" x14ac:dyDescent="0.45">
      <c r="B3455" s="266">
        <v>3390</v>
      </c>
      <c r="C3455" s="267">
        <v>92.345587604633423</v>
      </c>
    </row>
    <row r="3456" spans="2:3" x14ac:dyDescent="0.45">
      <c r="B3456" s="266">
        <v>3391</v>
      </c>
      <c r="C3456" s="267">
        <v>139.9657291804611</v>
      </c>
    </row>
    <row r="3457" spans="2:3" x14ac:dyDescent="0.45">
      <c r="B3457" s="266">
        <v>3392</v>
      </c>
      <c r="C3457" s="267">
        <v>112.83575055095869</v>
      </c>
    </row>
    <row r="3458" spans="2:3" x14ac:dyDescent="0.45">
      <c r="B3458" s="266">
        <v>3393</v>
      </c>
      <c r="C3458" s="267">
        <v>145.64687233868244</v>
      </c>
    </row>
    <row r="3459" spans="2:3" x14ac:dyDescent="0.45">
      <c r="B3459" s="266">
        <v>3394</v>
      </c>
      <c r="C3459" s="267">
        <v>129.99012521787029</v>
      </c>
    </row>
    <row r="3460" spans="2:3" x14ac:dyDescent="0.45">
      <c r="B3460" s="266">
        <v>3395</v>
      </c>
      <c r="C3460" s="267">
        <v>92.454514682161616</v>
      </c>
    </row>
    <row r="3461" spans="2:3" x14ac:dyDescent="0.45">
      <c r="B3461" s="266">
        <v>3396</v>
      </c>
      <c r="C3461" s="267">
        <v>123.65841958015358</v>
      </c>
    </row>
    <row r="3462" spans="2:3" x14ac:dyDescent="0.45">
      <c r="B3462" s="266">
        <v>3397</v>
      </c>
      <c r="C3462" s="267">
        <v>127.01691174180068</v>
      </c>
    </row>
    <row r="3463" spans="2:3" x14ac:dyDescent="0.45">
      <c r="B3463" s="266">
        <v>3398</v>
      </c>
      <c r="C3463" s="267">
        <v>90.462510322428088</v>
      </c>
    </row>
    <row r="3464" spans="2:3" x14ac:dyDescent="0.45">
      <c r="B3464" s="266">
        <v>3399</v>
      </c>
      <c r="C3464" s="267">
        <v>117.82362216133174</v>
      </c>
    </row>
    <row r="3465" spans="2:3" x14ac:dyDescent="0.45">
      <c r="B3465" s="266">
        <v>3400</v>
      </c>
      <c r="C3465" s="267">
        <v>161.26085909083389</v>
      </c>
    </row>
    <row r="3466" spans="2:3" x14ac:dyDescent="0.45">
      <c r="B3466" s="266">
        <v>3401</v>
      </c>
      <c r="C3466" s="267">
        <v>105.97115983668736</v>
      </c>
    </row>
    <row r="3467" spans="2:3" x14ac:dyDescent="0.45">
      <c r="B3467" s="266">
        <v>3402</v>
      </c>
      <c r="C3467" s="267">
        <v>108.11111813550491</v>
      </c>
    </row>
    <row r="3468" spans="2:3" x14ac:dyDescent="0.45">
      <c r="B3468" s="266">
        <v>3403</v>
      </c>
      <c r="C3468" s="267">
        <v>81.585162419325883</v>
      </c>
    </row>
    <row r="3469" spans="2:3" x14ac:dyDescent="0.45">
      <c r="B3469" s="266">
        <v>3404</v>
      </c>
      <c r="C3469" s="267">
        <v>125.34863926640043</v>
      </c>
    </row>
    <row r="3470" spans="2:3" x14ac:dyDescent="0.45">
      <c r="B3470" s="266">
        <v>3405</v>
      </c>
      <c r="C3470" s="267">
        <v>123.01143033109638</v>
      </c>
    </row>
    <row r="3471" spans="2:3" x14ac:dyDescent="0.45">
      <c r="B3471" s="266">
        <v>3406</v>
      </c>
      <c r="C3471" s="267">
        <v>109.96744155028492</v>
      </c>
    </row>
    <row r="3472" spans="2:3" x14ac:dyDescent="0.45">
      <c r="B3472" s="266">
        <v>3407</v>
      </c>
      <c r="C3472" s="267">
        <v>113.64427910024685</v>
      </c>
    </row>
    <row r="3473" spans="2:3" x14ac:dyDescent="0.45">
      <c r="B3473" s="266">
        <v>3408</v>
      </c>
      <c r="C3473" s="267">
        <v>76.280857212793549</v>
      </c>
    </row>
    <row r="3474" spans="2:3" x14ac:dyDescent="0.45">
      <c r="B3474" s="266">
        <v>3409</v>
      </c>
      <c r="C3474" s="267">
        <v>90.969024112815049</v>
      </c>
    </row>
    <row r="3475" spans="2:3" x14ac:dyDescent="0.45">
      <c r="B3475" s="266">
        <v>3410</v>
      </c>
      <c r="C3475" s="267">
        <v>73.377632250491573</v>
      </c>
    </row>
    <row r="3476" spans="2:3" x14ac:dyDescent="0.45">
      <c r="B3476" s="266">
        <v>3411</v>
      </c>
      <c r="C3476" s="267">
        <v>144.32190278597537</v>
      </c>
    </row>
    <row r="3477" spans="2:3" x14ac:dyDescent="0.45">
      <c r="B3477" s="266">
        <v>3412</v>
      </c>
      <c r="C3477" s="267">
        <v>114.89094931899351</v>
      </c>
    </row>
    <row r="3478" spans="2:3" x14ac:dyDescent="0.45">
      <c r="B3478" s="266">
        <v>3413</v>
      </c>
      <c r="C3478" s="267">
        <v>126.68042261704383</v>
      </c>
    </row>
    <row r="3479" spans="2:3" x14ac:dyDescent="0.45">
      <c r="B3479" s="266">
        <v>3414</v>
      </c>
      <c r="C3479" s="267">
        <v>121.09401498495355</v>
      </c>
    </row>
    <row r="3480" spans="2:3" x14ac:dyDescent="0.45">
      <c r="B3480" s="266">
        <v>3415</v>
      </c>
      <c r="C3480" s="267">
        <v>108.86945287755989</v>
      </c>
    </row>
    <row r="3481" spans="2:3" x14ac:dyDescent="0.45">
      <c r="B3481" s="266">
        <v>3416</v>
      </c>
      <c r="C3481" s="267">
        <v>118.16067492698993</v>
      </c>
    </row>
    <row r="3482" spans="2:3" x14ac:dyDescent="0.45">
      <c r="B3482" s="266">
        <v>3417</v>
      </c>
      <c r="C3482" s="267">
        <v>145.38285206794043</v>
      </c>
    </row>
    <row r="3483" spans="2:3" x14ac:dyDescent="0.45">
      <c r="B3483" s="266">
        <v>3418</v>
      </c>
      <c r="C3483" s="267">
        <v>64.466894406599991</v>
      </c>
    </row>
    <row r="3484" spans="2:3" x14ac:dyDescent="0.45">
      <c r="B3484" s="266">
        <v>3419</v>
      </c>
      <c r="C3484" s="267">
        <v>151.82298646943585</v>
      </c>
    </row>
    <row r="3485" spans="2:3" x14ac:dyDescent="0.45">
      <c r="B3485" s="266">
        <v>3420</v>
      </c>
      <c r="C3485" s="267">
        <v>120.14625081125629</v>
      </c>
    </row>
    <row r="3486" spans="2:3" x14ac:dyDescent="0.45">
      <c r="B3486" s="266">
        <v>3421</v>
      </c>
      <c r="C3486" s="267">
        <v>182.38299787266149</v>
      </c>
    </row>
    <row r="3487" spans="2:3" x14ac:dyDescent="0.45">
      <c r="B3487" s="266">
        <v>3422</v>
      </c>
      <c r="C3487" s="267">
        <v>95.397293987864202</v>
      </c>
    </row>
    <row r="3488" spans="2:3" x14ac:dyDescent="0.45">
      <c r="B3488" s="266">
        <v>3423</v>
      </c>
      <c r="C3488" s="267">
        <v>121.97965566773482</v>
      </c>
    </row>
    <row r="3489" spans="2:3" x14ac:dyDescent="0.45">
      <c r="B3489" s="266">
        <v>3424</v>
      </c>
      <c r="C3489" s="267">
        <v>82.9085245578664</v>
      </c>
    </row>
    <row r="3490" spans="2:3" x14ac:dyDescent="0.45">
      <c r="B3490" s="266">
        <v>3425</v>
      </c>
      <c r="C3490" s="267">
        <v>180.88848152821268</v>
      </c>
    </row>
    <row r="3491" spans="2:3" x14ac:dyDescent="0.45">
      <c r="B3491" s="266">
        <v>3426</v>
      </c>
      <c r="C3491" s="267">
        <v>122.56522934490033</v>
      </c>
    </row>
    <row r="3492" spans="2:3" x14ac:dyDescent="0.45">
      <c r="B3492" s="266">
        <v>3427</v>
      </c>
      <c r="C3492" s="267">
        <v>95.982386552945627</v>
      </c>
    </row>
    <row r="3493" spans="2:3" x14ac:dyDescent="0.45">
      <c r="B3493" s="266">
        <v>3428</v>
      </c>
      <c r="C3493" s="267">
        <v>146.87220039997706</v>
      </c>
    </row>
    <row r="3494" spans="2:3" x14ac:dyDescent="0.45">
      <c r="B3494" s="266">
        <v>3429</v>
      </c>
      <c r="C3494" s="267">
        <v>145.67870462786914</v>
      </c>
    </row>
    <row r="3495" spans="2:3" x14ac:dyDescent="0.45">
      <c r="B3495" s="266">
        <v>3430</v>
      </c>
      <c r="C3495" s="267">
        <v>147.80252272692655</v>
      </c>
    </row>
    <row r="3496" spans="2:3" x14ac:dyDescent="0.45">
      <c r="B3496" s="266">
        <v>3431</v>
      </c>
      <c r="C3496" s="267">
        <v>99.077043142721692</v>
      </c>
    </row>
    <row r="3497" spans="2:3" x14ac:dyDescent="0.45">
      <c r="B3497" s="266">
        <v>3432</v>
      </c>
      <c r="C3497" s="267">
        <v>130.40324013308702</v>
      </c>
    </row>
    <row r="3498" spans="2:3" x14ac:dyDescent="0.45">
      <c r="B3498" s="266">
        <v>3433</v>
      </c>
      <c r="C3498" s="267">
        <v>125.52078775819761</v>
      </c>
    </row>
    <row r="3499" spans="2:3" x14ac:dyDescent="0.45">
      <c r="B3499" s="266">
        <v>3434</v>
      </c>
      <c r="C3499" s="267">
        <v>152.60456375828261</v>
      </c>
    </row>
    <row r="3500" spans="2:3" x14ac:dyDescent="0.45">
      <c r="B3500" s="266">
        <v>3435</v>
      </c>
      <c r="C3500" s="267">
        <v>145.49246264160521</v>
      </c>
    </row>
    <row r="3501" spans="2:3" x14ac:dyDescent="0.45">
      <c r="B3501" s="266">
        <v>3436</v>
      </c>
      <c r="C3501" s="267">
        <v>165.77248628125693</v>
      </c>
    </row>
    <row r="3502" spans="2:3" x14ac:dyDescent="0.45">
      <c r="B3502" s="266">
        <v>3437</v>
      </c>
      <c r="C3502" s="267">
        <v>160.6283116679993</v>
      </c>
    </row>
    <row r="3503" spans="2:3" x14ac:dyDescent="0.45">
      <c r="B3503" s="266">
        <v>3438</v>
      </c>
      <c r="C3503" s="267">
        <v>86.345725438589113</v>
      </c>
    </row>
    <row r="3504" spans="2:3" x14ac:dyDescent="0.45">
      <c r="B3504" s="266">
        <v>3439</v>
      </c>
      <c r="C3504" s="267">
        <v>131.54228507568979</v>
      </c>
    </row>
    <row r="3505" spans="2:3" x14ac:dyDescent="0.45">
      <c r="B3505" s="266">
        <v>3440</v>
      </c>
      <c r="C3505" s="267">
        <v>93.137658674848794</v>
      </c>
    </row>
    <row r="3506" spans="2:3" x14ac:dyDescent="0.45">
      <c r="B3506" s="266">
        <v>3441</v>
      </c>
      <c r="C3506" s="267">
        <v>120.98378402513086</v>
      </c>
    </row>
    <row r="3507" spans="2:3" x14ac:dyDescent="0.45">
      <c r="B3507" s="266">
        <v>3442</v>
      </c>
      <c r="C3507" s="267">
        <v>127.93705205176673</v>
      </c>
    </row>
    <row r="3508" spans="2:3" x14ac:dyDescent="0.45">
      <c r="B3508" s="266">
        <v>3443</v>
      </c>
      <c r="C3508" s="267">
        <v>106.58261178190742</v>
      </c>
    </row>
    <row r="3509" spans="2:3" x14ac:dyDescent="0.45">
      <c r="B3509" s="266">
        <v>3444</v>
      </c>
      <c r="C3509" s="267">
        <v>111.47091418695283</v>
      </c>
    </row>
    <row r="3510" spans="2:3" x14ac:dyDescent="0.45">
      <c r="B3510" s="266">
        <v>3445</v>
      </c>
      <c r="C3510" s="267">
        <v>127.27971765871891</v>
      </c>
    </row>
    <row r="3511" spans="2:3" x14ac:dyDescent="0.45">
      <c r="B3511" s="266">
        <v>3446</v>
      </c>
      <c r="C3511" s="267">
        <v>95.230113742265019</v>
      </c>
    </row>
    <row r="3512" spans="2:3" x14ac:dyDescent="0.45">
      <c r="B3512" s="266">
        <v>3447</v>
      </c>
      <c r="C3512" s="267">
        <v>159.71399767793406</v>
      </c>
    </row>
    <row r="3513" spans="2:3" x14ac:dyDescent="0.45">
      <c r="B3513" s="266">
        <v>3448</v>
      </c>
      <c r="C3513" s="267">
        <v>134.8923887207944</v>
      </c>
    </row>
    <row r="3514" spans="2:3" x14ac:dyDescent="0.45">
      <c r="B3514" s="266">
        <v>3449</v>
      </c>
      <c r="C3514" s="267">
        <v>172.59254749105276</v>
      </c>
    </row>
    <row r="3515" spans="2:3" x14ac:dyDescent="0.45">
      <c r="B3515" s="266">
        <v>3450</v>
      </c>
      <c r="C3515" s="267">
        <v>169.83466188680501</v>
      </c>
    </row>
    <row r="3516" spans="2:3" x14ac:dyDescent="0.45">
      <c r="B3516" s="266">
        <v>3451</v>
      </c>
      <c r="C3516" s="267">
        <v>147.26111855117594</v>
      </c>
    </row>
    <row r="3517" spans="2:3" x14ac:dyDescent="0.45">
      <c r="B3517" s="266">
        <v>3452</v>
      </c>
      <c r="C3517" s="267">
        <v>135.37925210829172</v>
      </c>
    </row>
    <row r="3518" spans="2:3" x14ac:dyDescent="0.45">
      <c r="B3518" s="266">
        <v>3453</v>
      </c>
      <c r="C3518" s="267">
        <v>125.28578293081381</v>
      </c>
    </row>
    <row r="3519" spans="2:3" x14ac:dyDescent="0.45">
      <c r="B3519" s="266">
        <v>3454</v>
      </c>
      <c r="C3519" s="267">
        <v>158.597823457358</v>
      </c>
    </row>
    <row r="3520" spans="2:3" x14ac:dyDescent="0.45">
      <c r="B3520" s="266">
        <v>3455</v>
      </c>
      <c r="C3520" s="267">
        <v>170.86247515329052</v>
      </c>
    </row>
    <row r="3521" spans="2:3" x14ac:dyDescent="0.45">
      <c r="B3521" s="266">
        <v>3456</v>
      </c>
      <c r="C3521" s="267">
        <v>134.22318797779053</v>
      </c>
    </row>
    <row r="3522" spans="2:3" x14ac:dyDescent="0.45">
      <c r="B3522" s="266">
        <v>3457</v>
      </c>
      <c r="C3522" s="267">
        <v>100.72459871420762</v>
      </c>
    </row>
    <row r="3523" spans="2:3" x14ac:dyDescent="0.45">
      <c r="B3523" s="266">
        <v>3458</v>
      </c>
      <c r="C3523" s="267">
        <v>152.7953747170319</v>
      </c>
    </row>
    <row r="3524" spans="2:3" x14ac:dyDescent="0.45">
      <c r="B3524" s="266">
        <v>3459</v>
      </c>
      <c r="C3524" s="267">
        <v>107.85556443950836</v>
      </c>
    </row>
    <row r="3525" spans="2:3" x14ac:dyDescent="0.45">
      <c r="B3525" s="266">
        <v>3460</v>
      </c>
      <c r="C3525" s="267">
        <v>111.53427987332127</v>
      </c>
    </row>
    <row r="3526" spans="2:3" x14ac:dyDescent="0.45">
      <c r="B3526" s="266">
        <v>3461</v>
      </c>
      <c r="C3526" s="267">
        <v>114.81229736705244</v>
      </c>
    </row>
    <row r="3527" spans="2:3" x14ac:dyDescent="0.45">
      <c r="B3527" s="266">
        <v>3462</v>
      </c>
      <c r="C3527" s="267">
        <v>102.23708672499868</v>
      </c>
    </row>
    <row r="3528" spans="2:3" x14ac:dyDescent="0.45">
      <c r="B3528" s="266">
        <v>3463</v>
      </c>
      <c r="C3528" s="267">
        <v>123.03562408236979</v>
      </c>
    </row>
    <row r="3529" spans="2:3" x14ac:dyDescent="0.45">
      <c r="B3529" s="266">
        <v>3464</v>
      </c>
      <c r="C3529" s="267">
        <v>148.37103130108039</v>
      </c>
    </row>
    <row r="3530" spans="2:3" x14ac:dyDescent="0.45">
      <c r="B3530" s="266">
        <v>3465</v>
      </c>
      <c r="C3530" s="267">
        <v>125.12670017129608</v>
      </c>
    </row>
    <row r="3531" spans="2:3" x14ac:dyDescent="0.45">
      <c r="B3531" s="266">
        <v>3466</v>
      </c>
      <c r="C3531" s="267">
        <v>85.707751493376094</v>
      </c>
    </row>
    <row r="3532" spans="2:3" x14ac:dyDescent="0.45">
      <c r="B3532" s="266">
        <v>3467</v>
      </c>
      <c r="C3532" s="267">
        <v>168.17529045795249</v>
      </c>
    </row>
    <row r="3533" spans="2:3" x14ac:dyDescent="0.45">
      <c r="B3533" s="266">
        <v>3468</v>
      </c>
      <c r="C3533" s="267">
        <v>149.864328592752</v>
      </c>
    </row>
    <row r="3534" spans="2:3" x14ac:dyDescent="0.45">
      <c r="B3534" s="266">
        <v>3469</v>
      </c>
      <c r="C3534" s="267">
        <v>182.73386556141941</v>
      </c>
    </row>
    <row r="3535" spans="2:3" x14ac:dyDescent="0.45">
      <c r="B3535" s="266">
        <v>3470</v>
      </c>
      <c r="C3535" s="267">
        <v>133.79330974891903</v>
      </c>
    </row>
    <row r="3536" spans="2:3" x14ac:dyDescent="0.45">
      <c r="B3536" s="266">
        <v>3471</v>
      </c>
      <c r="C3536" s="267">
        <v>123.53458850119779</v>
      </c>
    </row>
    <row r="3537" spans="2:3" x14ac:dyDescent="0.45">
      <c r="B3537" s="266">
        <v>3472</v>
      </c>
      <c r="C3537" s="267">
        <v>155.96986808735534</v>
      </c>
    </row>
    <row r="3538" spans="2:3" x14ac:dyDescent="0.45">
      <c r="B3538" s="266">
        <v>3473</v>
      </c>
      <c r="C3538" s="267">
        <v>95.069136842479239</v>
      </c>
    </row>
    <row r="3539" spans="2:3" x14ac:dyDescent="0.45">
      <c r="B3539" s="266">
        <v>3474</v>
      </c>
      <c r="C3539" s="267">
        <v>66.190893744972485</v>
      </c>
    </row>
    <row r="3540" spans="2:3" x14ac:dyDescent="0.45">
      <c r="B3540" s="266">
        <v>3475</v>
      </c>
      <c r="C3540" s="267">
        <v>96.624902550488088</v>
      </c>
    </row>
    <row r="3541" spans="2:3" x14ac:dyDescent="0.45">
      <c r="B3541" s="266">
        <v>3476</v>
      </c>
      <c r="C3541" s="267">
        <v>94.125495098748516</v>
      </c>
    </row>
    <row r="3542" spans="2:3" x14ac:dyDescent="0.45">
      <c r="B3542" s="266">
        <v>3477</v>
      </c>
      <c r="C3542" s="267">
        <v>75.573934807609135</v>
      </c>
    </row>
    <row r="3543" spans="2:3" x14ac:dyDescent="0.45">
      <c r="B3543" s="266">
        <v>3478</v>
      </c>
      <c r="C3543" s="267">
        <v>162.83960203039771</v>
      </c>
    </row>
    <row r="3544" spans="2:3" x14ac:dyDescent="0.45">
      <c r="B3544" s="266">
        <v>3479</v>
      </c>
      <c r="C3544" s="267">
        <v>112.42400747387248</v>
      </c>
    </row>
    <row r="3545" spans="2:3" x14ac:dyDescent="0.45">
      <c r="B3545" s="266">
        <v>3480</v>
      </c>
      <c r="C3545" s="267">
        <v>140.58252454923598</v>
      </c>
    </row>
    <row r="3546" spans="2:3" x14ac:dyDescent="0.45">
      <c r="B3546" s="266">
        <v>3481</v>
      </c>
      <c r="C3546" s="267">
        <v>72.47310227464628</v>
      </c>
    </row>
    <row r="3547" spans="2:3" x14ac:dyDescent="0.45">
      <c r="B3547" s="266">
        <v>3482</v>
      </c>
      <c r="C3547" s="267">
        <v>117.81050408352041</v>
      </c>
    </row>
    <row r="3548" spans="2:3" x14ac:dyDescent="0.45">
      <c r="B3548" s="266">
        <v>3483</v>
      </c>
      <c r="C3548" s="267">
        <v>121.85333647882749</v>
      </c>
    </row>
    <row r="3549" spans="2:3" x14ac:dyDescent="0.45">
      <c r="B3549" s="266">
        <v>3484</v>
      </c>
      <c r="C3549" s="267">
        <v>129.41138576270049</v>
      </c>
    </row>
    <row r="3550" spans="2:3" x14ac:dyDescent="0.45">
      <c r="B3550" s="266">
        <v>3485</v>
      </c>
      <c r="C3550" s="267">
        <v>141.72912802361625</v>
      </c>
    </row>
    <row r="3551" spans="2:3" x14ac:dyDescent="0.45">
      <c r="B3551" s="266">
        <v>3486</v>
      </c>
      <c r="C3551" s="267">
        <v>113.49367100973825</v>
      </c>
    </row>
    <row r="3552" spans="2:3" x14ac:dyDescent="0.45">
      <c r="B3552" s="266">
        <v>3487</v>
      </c>
      <c r="C3552" s="267">
        <v>146.43921053432524</v>
      </c>
    </row>
    <row r="3553" spans="2:3" x14ac:dyDescent="0.45">
      <c r="B3553" s="266">
        <v>3488</v>
      </c>
      <c r="C3553" s="267">
        <v>84.19151165813355</v>
      </c>
    </row>
    <row r="3554" spans="2:3" x14ac:dyDescent="0.45">
      <c r="B3554" s="266">
        <v>3489</v>
      </c>
      <c r="C3554" s="267">
        <v>89.424693224005324</v>
      </c>
    </row>
    <row r="3555" spans="2:3" x14ac:dyDescent="0.45">
      <c r="B3555" s="266">
        <v>3490</v>
      </c>
      <c r="C3555" s="267">
        <v>148.55960690909723</v>
      </c>
    </row>
    <row r="3556" spans="2:3" x14ac:dyDescent="0.45">
      <c r="B3556" s="266">
        <v>3491</v>
      </c>
      <c r="C3556" s="267">
        <v>178.22021793655031</v>
      </c>
    </row>
    <row r="3557" spans="2:3" x14ac:dyDescent="0.45">
      <c r="B3557" s="266">
        <v>3492</v>
      </c>
      <c r="C3557" s="267">
        <v>107.04145061489524</v>
      </c>
    </row>
    <row r="3558" spans="2:3" x14ac:dyDescent="0.45">
      <c r="B3558" s="266">
        <v>3493</v>
      </c>
      <c r="C3558" s="267">
        <v>152.48815023552274</v>
      </c>
    </row>
    <row r="3559" spans="2:3" x14ac:dyDescent="0.45">
      <c r="B3559" s="266">
        <v>3494</v>
      </c>
      <c r="C3559" s="267">
        <v>73.237155683491224</v>
      </c>
    </row>
    <row r="3560" spans="2:3" x14ac:dyDescent="0.45">
      <c r="B3560" s="266">
        <v>3495</v>
      </c>
      <c r="C3560" s="267">
        <v>100.1222203159621</v>
      </c>
    </row>
    <row r="3561" spans="2:3" x14ac:dyDescent="0.45">
      <c r="B3561" s="266">
        <v>3496</v>
      </c>
      <c r="C3561" s="267">
        <v>139.11799214495716</v>
      </c>
    </row>
    <row r="3562" spans="2:3" x14ac:dyDescent="0.45">
      <c r="B3562" s="266">
        <v>3497</v>
      </c>
      <c r="C3562" s="267">
        <v>76.236995654966904</v>
      </c>
    </row>
    <row r="3563" spans="2:3" x14ac:dyDescent="0.45">
      <c r="B3563" s="266">
        <v>3498</v>
      </c>
      <c r="C3563" s="267">
        <v>163.79823074141558</v>
      </c>
    </row>
    <row r="3564" spans="2:3" x14ac:dyDescent="0.45">
      <c r="B3564" s="266">
        <v>3499</v>
      </c>
      <c r="C3564" s="267">
        <v>189.70362614307359</v>
      </c>
    </row>
    <row r="3565" spans="2:3" x14ac:dyDescent="0.45">
      <c r="B3565" s="266">
        <v>3500</v>
      </c>
      <c r="C3565" s="267">
        <v>156.77751946361258</v>
      </c>
    </row>
    <row r="3566" spans="2:3" x14ac:dyDescent="0.45">
      <c r="B3566" s="266">
        <v>3501</v>
      </c>
      <c r="C3566" s="267">
        <v>119.60772813285394</v>
      </c>
    </row>
    <row r="3567" spans="2:3" x14ac:dyDescent="0.45">
      <c r="B3567" s="266">
        <v>3502</v>
      </c>
      <c r="C3567" s="267">
        <v>110.43514931608544</v>
      </c>
    </row>
    <row r="3568" spans="2:3" x14ac:dyDescent="0.45">
      <c r="B3568" s="266">
        <v>3503</v>
      </c>
      <c r="C3568" s="267">
        <v>179.5559692758826</v>
      </c>
    </row>
    <row r="3569" spans="2:3" x14ac:dyDescent="0.45">
      <c r="B3569" s="266">
        <v>3504</v>
      </c>
      <c r="C3569" s="267">
        <v>109.23325089908275</v>
      </c>
    </row>
    <row r="3570" spans="2:3" x14ac:dyDescent="0.45">
      <c r="B3570" s="266">
        <v>3505</v>
      </c>
      <c r="C3570" s="267">
        <v>142.60316853139915</v>
      </c>
    </row>
    <row r="3571" spans="2:3" x14ac:dyDescent="0.45">
      <c r="B3571" s="266">
        <v>3506</v>
      </c>
      <c r="C3571" s="267">
        <v>127.3187493110387</v>
      </c>
    </row>
    <row r="3572" spans="2:3" x14ac:dyDescent="0.45">
      <c r="B3572" s="266">
        <v>3507</v>
      </c>
      <c r="C3572" s="267">
        <v>62.735469700667608</v>
      </c>
    </row>
    <row r="3573" spans="2:3" x14ac:dyDescent="0.45">
      <c r="B3573" s="266">
        <v>3508</v>
      </c>
      <c r="C3573" s="267">
        <v>127.18778111072101</v>
      </c>
    </row>
    <row r="3574" spans="2:3" x14ac:dyDescent="0.45">
      <c r="B3574" s="266">
        <v>3509</v>
      </c>
      <c r="C3574" s="267">
        <v>161.71036980045449</v>
      </c>
    </row>
    <row r="3575" spans="2:3" x14ac:dyDescent="0.45">
      <c r="B3575" s="266">
        <v>3510</v>
      </c>
      <c r="C3575" s="267">
        <v>101.02185987834284</v>
      </c>
    </row>
    <row r="3576" spans="2:3" x14ac:dyDescent="0.45">
      <c r="B3576" s="266">
        <v>3511</v>
      </c>
      <c r="C3576" s="267">
        <v>140.0740486692967</v>
      </c>
    </row>
    <row r="3577" spans="2:3" x14ac:dyDescent="0.45">
      <c r="B3577" s="266">
        <v>3512</v>
      </c>
      <c r="C3577" s="267">
        <v>126.23067328176833</v>
      </c>
    </row>
    <row r="3578" spans="2:3" x14ac:dyDescent="0.45">
      <c r="B3578" s="266">
        <v>3513</v>
      </c>
      <c r="C3578" s="267">
        <v>183.0600441214122</v>
      </c>
    </row>
    <row r="3579" spans="2:3" x14ac:dyDescent="0.45">
      <c r="B3579" s="266">
        <v>3514</v>
      </c>
      <c r="C3579" s="267">
        <v>90.365837694783892</v>
      </c>
    </row>
    <row r="3580" spans="2:3" x14ac:dyDescent="0.45">
      <c r="B3580" s="266">
        <v>3515</v>
      </c>
      <c r="C3580" s="267">
        <v>143.02195571025453</v>
      </c>
    </row>
    <row r="3581" spans="2:3" x14ac:dyDescent="0.45">
      <c r="B3581" s="266">
        <v>3516</v>
      </c>
      <c r="C3581" s="267">
        <v>124.84723646273132</v>
      </c>
    </row>
    <row r="3582" spans="2:3" x14ac:dyDescent="0.45">
      <c r="B3582" s="266">
        <v>3517</v>
      </c>
      <c r="C3582" s="267">
        <v>131.79020557137139</v>
      </c>
    </row>
    <row r="3583" spans="2:3" x14ac:dyDescent="0.45">
      <c r="B3583" s="266">
        <v>3518</v>
      </c>
      <c r="C3583" s="267">
        <v>94.531361977797204</v>
      </c>
    </row>
    <row r="3584" spans="2:3" x14ac:dyDescent="0.45">
      <c r="B3584" s="266">
        <v>3519</v>
      </c>
      <c r="C3584" s="267">
        <v>118.16411541558628</v>
      </c>
    </row>
    <row r="3585" spans="2:3" x14ac:dyDescent="0.45">
      <c r="B3585" s="266">
        <v>3520</v>
      </c>
      <c r="C3585" s="267">
        <v>87.408784470222997</v>
      </c>
    </row>
    <row r="3586" spans="2:3" x14ac:dyDescent="0.45">
      <c r="B3586" s="266">
        <v>3521</v>
      </c>
      <c r="C3586" s="267">
        <v>93.460849688342563</v>
      </c>
    </row>
    <row r="3587" spans="2:3" x14ac:dyDescent="0.45">
      <c r="B3587" s="266">
        <v>3522</v>
      </c>
      <c r="C3587" s="267">
        <v>197.03162495084163</v>
      </c>
    </row>
    <row r="3588" spans="2:3" x14ac:dyDescent="0.45">
      <c r="B3588" s="266">
        <v>3523</v>
      </c>
      <c r="C3588" s="267">
        <v>172.9388049092272</v>
      </c>
    </row>
    <row r="3589" spans="2:3" x14ac:dyDescent="0.45">
      <c r="B3589" s="266">
        <v>3524</v>
      </c>
      <c r="C3589" s="267">
        <v>101.4611606790134</v>
      </c>
    </row>
    <row r="3590" spans="2:3" x14ac:dyDescent="0.45">
      <c r="B3590" s="266">
        <v>3525</v>
      </c>
      <c r="C3590" s="267">
        <v>105.80203702008708</v>
      </c>
    </row>
    <row r="3591" spans="2:3" x14ac:dyDescent="0.45">
      <c r="B3591" s="266">
        <v>3526</v>
      </c>
      <c r="C3591" s="267">
        <v>129.77406064184171</v>
      </c>
    </row>
    <row r="3592" spans="2:3" x14ac:dyDescent="0.45">
      <c r="B3592" s="266">
        <v>3527</v>
      </c>
      <c r="C3592" s="267">
        <v>169.71663362239843</v>
      </c>
    </row>
    <row r="3593" spans="2:3" x14ac:dyDescent="0.45">
      <c r="B3593" s="266">
        <v>3528</v>
      </c>
      <c r="C3593" s="267">
        <v>122.10170136153698</v>
      </c>
    </row>
    <row r="3594" spans="2:3" x14ac:dyDescent="0.45">
      <c r="B3594" s="266">
        <v>3529</v>
      </c>
      <c r="C3594" s="267">
        <v>124.86982935476249</v>
      </c>
    </row>
    <row r="3595" spans="2:3" x14ac:dyDescent="0.45">
      <c r="B3595" s="266">
        <v>3530</v>
      </c>
      <c r="C3595" s="267">
        <v>133.89928554259859</v>
      </c>
    </row>
    <row r="3596" spans="2:3" x14ac:dyDescent="0.45">
      <c r="B3596" s="266">
        <v>3531</v>
      </c>
      <c r="C3596" s="267">
        <v>161.1732521114597</v>
      </c>
    </row>
    <row r="3597" spans="2:3" x14ac:dyDescent="0.45">
      <c r="B3597" s="266">
        <v>3532</v>
      </c>
      <c r="C3597" s="267">
        <v>187.93190687676571</v>
      </c>
    </row>
    <row r="3598" spans="2:3" x14ac:dyDescent="0.45">
      <c r="B3598" s="266">
        <v>3533</v>
      </c>
      <c r="C3598" s="267">
        <v>201.2315911283813</v>
      </c>
    </row>
    <row r="3599" spans="2:3" x14ac:dyDescent="0.45">
      <c r="B3599" s="266">
        <v>3534</v>
      </c>
      <c r="C3599" s="267">
        <v>109.28584539282205</v>
      </c>
    </row>
    <row r="3600" spans="2:3" x14ac:dyDescent="0.45">
      <c r="B3600" s="266">
        <v>3535</v>
      </c>
      <c r="C3600" s="267">
        <v>162.6438699347446</v>
      </c>
    </row>
    <row r="3601" spans="2:3" x14ac:dyDescent="0.45">
      <c r="B3601" s="266">
        <v>3536</v>
      </c>
      <c r="C3601" s="267">
        <v>140.75655832405988</v>
      </c>
    </row>
    <row r="3602" spans="2:3" x14ac:dyDescent="0.45">
      <c r="B3602" s="266">
        <v>3537</v>
      </c>
      <c r="C3602" s="267">
        <v>133.2657393730305</v>
      </c>
    </row>
    <row r="3603" spans="2:3" x14ac:dyDescent="0.45">
      <c r="B3603" s="266">
        <v>3538</v>
      </c>
      <c r="C3603" s="267">
        <v>98.973242263130999</v>
      </c>
    </row>
    <row r="3604" spans="2:3" x14ac:dyDescent="0.45">
      <c r="B3604" s="266">
        <v>3539</v>
      </c>
      <c r="C3604" s="267">
        <v>98.277355673008941</v>
      </c>
    </row>
    <row r="3605" spans="2:3" x14ac:dyDescent="0.45">
      <c r="B3605" s="266">
        <v>3540</v>
      </c>
      <c r="C3605" s="267">
        <v>143.32785240758773</v>
      </c>
    </row>
    <row r="3606" spans="2:3" x14ac:dyDescent="0.45">
      <c r="B3606" s="266">
        <v>3541</v>
      </c>
      <c r="C3606" s="267">
        <v>121.41028387224894</v>
      </c>
    </row>
    <row r="3607" spans="2:3" x14ac:dyDescent="0.45">
      <c r="B3607" s="266">
        <v>3542</v>
      </c>
      <c r="C3607" s="267">
        <v>145.09306789627249</v>
      </c>
    </row>
    <row r="3608" spans="2:3" x14ac:dyDescent="0.45">
      <c r="B3608" s="266">
        <v>3543</v>
      </c>
      <c r="C3608" s="267">
        <v>106.87218313436438</v>
      </c>
    </row>
    <row r="3609" spans="2:3" x14ac:dyDescent="0.45">
      <c r="B3609" s="266">
        <v>3544</v>
      </c>
      <c r="C3609" s="267">
        <v>159.57552020618249</v>
      </c>
    </row>
    <row r="3610" spans="2:3" x14ac:dyDescent="0.45">
      <c r="B3610" s="266">
        <v>3545</v>
      </c>
      <c r="C3610" s="267">
        <v>135.91932669071159</v>
      </c>
    </row>
    <row r="3611" spans="2:3" x14ac:dyDescent="0.45">
      <c r="B3611" s="266">
        <v>3546</v>
      </c>
      <c r="C3611" s="267">
        <v>103.61629290322186</v>
      </c>
    </row>
    <row r="3612" spans="2:3" x14ac:dyDescent="0.45">
      <c r="B3612" s="266">
        <v>3547</v>
      </c>
      <c r="C3612" s="267">
        <v>88.945694847665919</v>
      </c>
    </row>
    <row r="3613" spans="2:3" x14ac:dyDescent="0.45">
      <c r="B3613" s="266">
        <v>3548</v>
      </c>
      <c r="C3613" s="267">
        <v>109.95475953866227</v>
      </c>
    </row>
    <row r="3614" spans="2:3" x14ac:dyDescent="0.45">
      <c r="B3614" s="266">
        <v>3549</v>
      </c>
      <c r="C3614" s="267">
        <v>91.664100229535478</v>
      </c>
    </row>
    <row r="3615" spans="2:3" x14ac:dyDescent="0.45">
      <c r="B3615" s="266">
        <v>3550</v>
      </c>
      <c r="C3615" s="267">
        <v>116.20835448178289</v>
      </c>
    </row>
    <row r="3616" spans="2:3" x14ac:dyDescent="0.45">
      <c r="B3616" s="266">
        <v>3551</v>
      </c>
      <c r="C3616" s="267">
        <v>207.9859750184535</v>
      </c>
    </row>
    <row r="3617" spans="2:3" x14ac:dyDescent="0.45">
      <c r="B3617" s="266">
        <v>3552</v>
      </c>
      <c r="C3617" s="267">
        <v>94.310718304945595</v>
      </c>
    </row>
    <row r="3618" spans="2:3" x14ac:dyDescent="0.45">
      <c r="B3618" s="266">
        <v>3553</v>
      </c>
      <c r="C3618" s="267">
        <v>168.88596949258076</v>
      </c>
    </row>
    <row r="3619" spans="2:3" x14ac:dyDescent="0.45">
      <c r="B3619" s="266">
        <v>3554</v>
      </c>
      <c r="C3619" s="267">
        <v>89.496394308928117</v>
      </c>
    </row>
    <row r="3620" spans="2:3" x14ac:dyDescent="0.45">
      <c r="B3620" s="266">
        <v>3555</v>
      </c>
      <c r="C3620" s="267">
        <v>178.83276364259166</v>
      </c>
    </row>
    <row r="3621" spans="2:3" x14ac:dyDescent="0.45">
      <c r="B3621" s="266">
        <v>3556</v>
      </c>
      <c r="C3621" s="267">
        <v>143.78478370510163</v>
      </c>
    </row>
    <row r="3622" spans="2:3" x14ac:dyDescent="0.45">
      <c r="B3622" s="266">
        <v>3557</v>
      </c>
      <c r="C3622" s="267">
        <v>109.34195128507042</v>
      </c>
    </row>
    <row r="3623" spans="2:3" x14ac:dyDescent="0.45">
      <c r="B3623" s="266">
        <v>3558</v>
      </c>
      <c r="C3623" s="267">
        <v>62.558182122064068</v>
      </c>
    </row>
    <row r="3624" spans="2:3" x14ac:dyDescent="0.45">
      <c r="B3624" s="266">
        <v>3559</v>
      </c>
      <c r="C3624" s="267">
        <v>104.21239124189273</v>
      </c>
    </row>
    <row r="3625" spans="2:3" x14ac:dyDescent="0.45">
      <c r="B3625" s="266">
        <v>3560</v>
      </c>
      <c r="C3625" s="267">
        <v>117.92848117548679</v>
      </c>
    </row>
    <row r="3626" spans="2:3" x14ac:dyDescent="0.45">
      <c r="B3626" s="266">
        <v>3561</v>
      </c>
      <c r="C3626" s="267">
        <v>176.57851136922199</v>
      </c>
    </row>
    <row r="3627" spans="2:3" x14ac:dyDescent="0.45">
      <c r="B3627" s="266">
        <v>3562</v>
      </c>
      <c r="C3627" s="267">
        <v>107.73488953724397</v>
      </c>
    </row>
    <row r="3628" spans="2:3" x14ac:dyDescent="0.45">
      <c r="B3628" s="266">
        <v>3563</v>
      </c>
      <c r="C3628" s="267">
        <v>89.423811595851674</v>
      </c>
    </row>
    <row r="3629" spans="2:3" x14ac:dyDescent="0.45">
      <c r="B3629" s="266">
        <v>3564</v>
      </c>
      <c r="C3629" s="267">
        <v>162.21834159054316</v>
      </c>
    </row>
    <row r="3630" spans="2:3" x14ac:dyDescent="0.45">
      <c r="B3630" s="266">
        <v>3565</v>
      </c>
      <c r="C3630" s="267">
        <v>99.687971244393069</v>
      </c>
    </row>
    <row r="3631" spans="2:3" x14ac:dyDescent="0.45">
      <c r="B3631" s="266">
        <v>3566</v>
      </c>
      <c r="C3631" s="267">
        <v>154.25625425339996</v>
      </c>
    </row>
    <row r="3632" spans="2:3" x14ac:dyDescent="0.45">
      <c r="B3632" s="266">
        <v>3567</v>
      </c>
      <c r="C3632" s="267">
        <v>101.51764980722902</v>
      </c>
    </row>
    <row r="3633" spans="2:3" x14ac:dyDescent="0.45">
      <c r="B3633" s="266">
        <v>3568</v>
      </c>
      <c r="C3633" s="267">
        <v>133.541915920778</v>
      </c>
    </row>
    <row r="3634" spans="2:3" x14ac:dyDescent="0.45">
      <c r="B3634" s="266">
        <v>3569</v>
      </c>
      <c r="C3634" s="267">
        <v>167.62731718620478</v>
      </c>
    </row>
    <row r="3635" spans="2:3" x14ac:dyDescent="0.45">
      <c r="B3635" s="266">
        <v>3570</v>
      </c>
      <c r="C3635" s="267">
        <v>130.49242832886949</v>
      </c>
    </row>
    <row r="3636" spans="2:3" x14ac:dyDescent="0.45">
      <c r="B3636" s="266">
        <v>3571</v>
      </c>
      <c r="C3636" s="267">
        <v>156.00012027422</v>
      </c>
    </row>
    <row r="3637" spans="2:3" x14ac:dyDescent="0.45">
      <c r="B3637" s="266">
        <v>3572</v>
      </c>
      <c r="C3637" s="267">
        <v>82.655918911992245</v>
      </c>
    </row>
    <row r="3638" spans="2:3" x14ac:dyDescent="0.45">
      <c r="B3638" s="266">
        <v>3573</v>
      </c>
      <c r="C3638" s="267">
        <v>91.549448890362214</v>
      </c>
    </row>
    <row r="3639" spans="2:3" x14ac:dyDescent="0.45">
      <c r="B3639" s="266">
        <v>3574</v>
      </c>
      <c r="C3639" s="267">
        <v>79.497300357110305</v>
      </c>
    </row>
    <row r="3640" spans="2:3" x14ac:dyDescent="0.45">
      <c r="B3640" s="266">
        <v>3575</v>
      </c>
      <c r="C3640" s="267">
        <v>196.00198034499837</v>
      </c>
    </row>
    <row r="3641" spans="2:3" x14ac:dyDescent="0.45">
      <c r="B3641" s="266">
        <v>3576</v>
      </c>
      <c r="C3641" s="267">
        <v>136.92096601251129</v>
      </c>
    </row>
    <row r="3642" spans="2:3" x14ac:dyDescent="0.45">
      <c r="B3642" s="266">
        <v>3577</v>
      </c>
      <c r="C3642" s="267">
        <v>153.02390299082529</v>
      </c>
    </row>
    <row r="3643" spans="2:3" x14ac:dyDescent="0.45">
      <c r="B3643" s="266">
        <v>3578</v>
      </c>
      <c r="C3643" s="267">
        <v>184.92679013848789</v>
      </c>
    </row>
    <row r="3644" spans="2:3" x14ac:dyDescent="0.45">
      <c r="B3644" s="266">
        <v>3579</v>
      </c>
      <c r="C3644" s="267">
        <v>108.78460488416201</v>
      </c>
    </row>
    <row r="3645" spans="2:3" x14ac:dyDescent="0.45">
      <c r="B3645" s="266">
        <v>3580</v>
      </c>
      <c r="C3645" s="267">
        <v>116.87708211135528</v>
      </c>
    </row>
    <row r="3646" spans="2:3" x14ac:dyDescent="0.45">
      <c r="B3646" s="266">
        <v>3581</v>
      </c>
      <c r="C3646" s="267">
        <v>138.59648378415073</v>
      </c>
    </row>
    <row r="3647" spans="2:3" x14ac:dyDescent="0.45">
      <c r="B3647" s="266">
        <v>3582</v>
      </c>
      <c r="C3647" s="267">
        <v>111.26406008766922</v>
      </c>
    </row>
    <row r="3648" spans="2:3" x14ac:dyDescent="0.45">
      <c r="B3648" s="266">
        <v>3583</v>
      </c>
      <c r="C3648" s="267">
        <v>158.57243758702924</v>
      </c>
    </row>
    <row r="3649" spans="2:3" x14ac:dyDescent="0.45">
      <c r="B3649" s="266">
        <v>3584</v>
      </c>
      <c r="C3649" s="267">
        <v>116.57823967962184</v>
      </c>
    </row>
    <row r="3650" spans="2:3" x14ac:dyDescent="0.45">
      <c r="B3650" s="266">
        <v>3585</v>
      </c>
      <c r="C3650" s="267">
        <v>141.82240136151125</v>
      </c>
    </row>
    <row r="3651" spans="2:3" x14ac:dyDescent="0.45">
      <c r="B3651" s="266">
        <v>3586</v>
      </c>
      <c r="C3651" s="267">
        <v>93.837899996298844</v>
      </c>
    </row>
    <row r="3652" spans="2:3" x14ac:dyDescent="0.45">
      <c r="B3652" s="266">
        <v>3587</v>
      </c>
      <c r="C3652" s="267">
        <v>151.98924377587147</v>
      </c>
    </row>
    <row r="3653" spans="2:3" x14ac:dyDescent="0.45">
      <c r="B3653" s="266">
        <v>3588</v>
      </c>
      <c r="C3653" s="267">
        <v>111.70465184489898</v>
      </c>
    </row>
    <row r="3654" spans="2:3" x14ac:dyDescent="0.45">
      <c r="B3654" s="266">
        <v>3589</v>
      </c>
      <c r="C3654" s="267">
        <v>84.603813433747973</v>
      </c>
    </row>
    <row r="3655" spans="2:3" x14ac:dyDescent="0.45">
      <c r="B3655" s="266">
        <v>3590</v>
      </c>
      <c r="C3655" s="267">
        <v>112.08272867327948</v>
      </c>
    </row>
    <row r="3656" spans="2:3" x14ac:dyDescent="0.45">
      <c r="B3656" s="266">
        <v>3591</v>
      </c>
      <c r="C3656" s="267">
        <v>170.86491166810563</v>
      </c>
    </row>
    <row r="3657" spans="2:3" x14ac:dyDescent="0.45">
      <c r="B3657" s="266">
        <v>3592</v>
      </c>
      <c r="C3657" s="267">
        <v>181.27525476835382</v>
      </c>
    </row>
    <row r="3658" spans="2:3" x14ac:dyDescent="0.45">
      <c r="B3658" s="266">
        <v>3593</v>
      </c>
      <c r="C3658" s="267">
        <v>142.73393743298365</v>
      </c>
    </row>
    <row r="3659" spans="2:3" x14ac:dyDescent="0.45">
      <c r="B3659" s="266">
        <v>3594</v>
      </c>
      <c r="C3659" s="267">
        <v>208.89148667516309</v>
      </c>
    </row>
    <row r="3660" spans="2:3" x14ac:dyDescent="0.45">
      <c r="B3660" s="266">
        <v>3595</v>
      </c>
      <c r="C3660" s="267">
        <v>151.65133118577549</v>
      </c>
    </row>
    <row r="3661" spans="2:3" x14ac:dyDescent="0.45">
      <c r="B3661" s="266">
        <v>3596</v>
      </c>
      <c r="C3661" s="267">
        <v>93.730405290481812</v>
      </c>
    </row>
    <row r="3662" spans="2:3" x14ac:dyDescent="0.45">
      <c r="B3662" s="266">
        <v>3597</v>
      </c>
      <c r="C3662" s="267">
        <v>112.25550356320102</v>
      </c>
    </row>
    <row r="3663" spans="2:3" x14ac:dyDescent="0.45">
      <c r="B3663" s="266">
        <v>3598</v>
      </c>
      <c r="C3663" s="267">
        <v>100.77375313029054</v>
      </c>
    </row>
    <row r="3664" spans="2:3" x14ac:dyDescent="0.45">
      <c r="B3664" s="266">
        <v>3599</v>
      </c>
      <c r="C3664" s="267">
        <v>88.915456968727611</v>
      </c>
    </row>
    <row r="3665" spans="2:3" x14ac:dyDescent="0.45">
      <c r="B3665" s="266">
        <v>3600</v>
      </c>
      <c r="C3665" s="267">
        <v>90.458809569322241</v>
      </c>
    </row>
    <row r="3666" spans="2:3" x14ac:dyDescent="0.45">
      <c r="B3666" s="266">
        <v>3601</v>
      </c>
      <c r="C3666" s="267">
        <v>151.97097931814392</v>
      </c>
    </row>
    <row r="3667" spans="2:3" x14ac:dyDescent="0.45">
      <c r="B3667" s="266">
        <v>3602</v>
      </c>
      <c r="C3667" s="267">
        <v>126.5634678777015</v>
      </c>
    </row>
    <row r="3668" spans="2:3" x14ac:dyDescent="0.45">
      <c r="B3668" s="266">
        <v>3603</v>
      </c>
      <c r="C3668" s="267">
        <v>114.69660336635675</v>
      </c>
    </row>
    <row r="3669" spans="2:3" x14ac:dyDescent="0.45">
      <c r="B3669" s="266">
        <v>3604</v>
      </c>
      <c r="C3669" s="267">
        <v>101.33379017484557</v>
      </c>
    </row>
    <row r="3670" spans="2:3" x14ac:dyDescent="0.45">
      <c r="B3670" s="266">
        <v>3605</v>
      </c>
      <c r="C3670" s="267">
        <v>170.55944138472117</v>
      </c>
    </row>
    <row r="3671" spans="2:3" x14ac:dyDescent="0.45">
      <c r="B3671" s="266">
        <v>3606</v>
      </c>
      <c r="C3671" s="267">
        <v>164.04096430346658</v>
      </c>
    </row>
    <row r="3672" spans="2:3" x14ac:dyDescent="0.45">
      <c r="B3672" s="266">
        <v>3607</v>
      </c>
      <c r="C3672" s="267">
        <v>127.04501601792201</v>
      </c>
    </row>
    <row r="3673" spans="2:3" x14ac:dyDescent="0.45">
      <c r="B3673" s="266">
        <v>3608</v>
      </c>
      <c r="C3673" s="267">
        <v>139.77930913829189</v>
      </c>
    </row>
    <row r="3674" spans="2:3" x14ac:dyDescent="0.45">
      <c r="B3674" s="266">
        <v>3609</v>
      </c>
      <c r="C3674" s="267">
        <v>146.75899661180105</v>
      </c>
    </row>
    <row r="3675" spans="2:3" x14ac:dyDescent="0.45">
      <c r="B3675" s="266">
        <v>3610</v>
      </c>
      <c r="C3675" s="267">
        <v>101.45596036551692</v>
      </c>
    </row>
    <row r="3676" spans="2:3" x14ac:dyDescent="0.45">
      <c r="B3676" s="266">
        <v>3611</v>
      </c>
      <c r="C3676" s="267">
        <v>111.26501751449396</v>
      </c>
    </row>
    <row r="3677" spans="2:3" x14ac:dyDescent="0.45">
      <c r="B3677" s="266">
        <v>3612</v>
      </c>
      <c r="C3677" s="267">
        <v>139.79293801745465</v>
      </c>
    </row>
    <row r="3678" spans="2:3" x14ac:dyDescent="0.45">
      <c r="B3678" s="266">
        <v>3613</v>
      </c>
      <c r="C3678" s="267">
        <v>82.972358523669058</v>
      </c>
    </row>
    <row r="3679" spans="2:3" x14ac:dyDescent="0.45">
      <c r="B3679" s="266">
        <v>3614</v>
      </c>
      <c r="C3679" s="267">
        <v>85.894229013691302</v>
      </c>
    </row>
    <row r="3680" spans="2:3" x14ac:dyDescent="0.45">
      <c r="B3680" s="266">
        <v>3615</v>
      </c>
      <c r="C3680" s="267">
        <v>71.119075586459118</v>
      </c>
    </row>
    <row r="3681" spans="2:3" x14ac:dyDescent="0.45">
      <c r="B3681" s="266">
        <v>3616</v>
      </c>
      <c r="C3681" s="267">
        <v>104.49145435687441</v>
      </c>
    </row>
    <row r="3682" spans="2:3" x14ac:dyDescent="0.45">
      <c r="B3682" s="266">
        <v>3617</v>
      </c>
      <c r="C3682" s="267">
        <v>97.474402866027503</v>
      </c>
    </row>
    <row r="3683" spans="2:3" x14ac:dyDescent="0.45">
      <c r="B3683" s="266">
        <v>3618</v>
      </c>
      <c r="C3683" s="267">
        <v>170.25908964788357</v>
      </c>
    </row>
    <row r="3684" spans="2:3" x14ac:dyDescent="0.45">
      <c r="B3684" s="266">
        <v>3619</v>
      </c>
      <c r="C3684" s="267">
        <v>86.592609842571562</v>
      </c>
    </row>
    <row r="3685" spans="2:3" x14ac:dyDescent="0.45">
      <c r="B3685" s="266">
        <v>3620</v>
      </c>
      <c r="C3685" s="267">
        <v>150.58941971754979</v>
      </c>
    </row>
    <row r="3686" spans="2:3" x14ac:dyDescent="0.45">
      <c r="B3686" s="266">
        <v>3621</v>
      </c>
      <c r="C3686" s="267">
        <v>108.75029347778386</v>
      </c>
    </row>
    <row r="3687" spans="2:3" x14ac:dyDescent="0.45">
      <c r="B3687" s="266">
        <v>3622</v>
      </c>
      <c r="C3687" s="267">
        <v>181.84574564399207</v>
      </c>
    </row>
    <row r="3688" spans="2:3" x14ac:dyDescent="0.45">
      <c r="B3688" s="266">
        <v>3623</v>
      </c>
      <c r="C3688" s="267">
        <v>183.85708962619205</v>
      </c>
    </row>
    <row r="3689" spans="2:3" x14ac:dyDescent="0.45">
      <c r="B3689" s="266">
        <v>3624</v>
      </c>
      <c r="C3689" s="267">
        <v>134.5576897817495</v>
      </c>
    </row>
    <row r="3690" spans="2:3" x14ac:dyDescent="0.45">
      <c r="B3690" s="266">
        <v>3625</v>
      </c>
      <c r="C3690" s="267">
        <v>134.83631834942344</v>
      </c>
    </row>
    <row r="3691" spans="2:3" x14ac:dyDescent="0.45">
      <c r="B3691" s="266">
        <v>3626</v>
      </c>
      <c r="C3691" s="267">
        <v>172.07287679207803</v>
      </c>
    </row>
    <row r="3692" spans="2:3" x14ac:dyDescent="0.45">
      <c r="B3692" s="266">
        <v>3627</v>
      </c>
      <c r="C3692" s="267">
        <v>127.92859539332059</v>
      </c>
    </row>
    <row r="3693" spans="2:3" x14ac:dyDescent="0.45">
      <c r="B3693" s="266">
        <v>3628</v>
      </c>
      <c r="C3693" s="267">
        <v>166.08303791174785</v>
      </c>
    </row>
    <row r="3694" spans="2:3" x14ac:dyDescent="0.45">
      <c r="B3694" s="266">
        <v>3629</v>
      </c>
      <c r="C3694" s="267">
        <v>101.5609990869373</v>
      </c>
    </row>
    <row r="3695" spans="2:3" x14ac:dyDescent="0.45">
      <c r="B3695" s="266">
        <v>3630</v>
      </c>
      <c r="C3695" s="267">
        <v>162.32161092299668</v>
      </c>
    </row>
    <row r="3696" spans="2:3" x14ac:dyDescent="0.45">
      <c r="B3696" s="266">
        <v>3631</v>
      </c>
      <c r="C3696" s="267">
        <v>107.03268163386274</v>
      </c>
    </row>
    <row r="3697" spans="2:3" x14ac:dyDescent="0.45">
      <c r="B3697" s="266">
        <v>3632</v>
      </c>
      <c r="C3697" s="267">
        <v>117.3349464119745</v>
      </c>
    </row>
    <row r="3698" spans="2:3" x14ac:dyDescent="0.45">
      <c r="B3698" s="266">
        <v>3633</v>
      </c>
      <c r="C3698" s="267">
        <v>153.22894839795987</v>
      </c>
    </row>
    <row r="3699" spans="2:3" x14ac:dyDescent="0.45">
      <c r="B3699" s="266">
        <v>3634</v>
      </c>
      <c r="C3699" s="267">
        <v>160.01231545283645</v>
      </c>
    </row>
    <row r="3700" spans="2:3" x14ac:dyDescent="0.45">
      <c r="B3700" s="266">
        <v>3635</v>
      </c>
      <c r="C3700" s="267">
        <v>115.12073009025526</v>
      </c>
    </row>
    <row r="3701" spans="2:3" x14ac:dyDescent="0.45">
      <c r="B3701" s="266">
        <v>3636</v>
      </c>
      <c r="C3701" s="267">
        <v>128.75745862324544</v>
      </c>
    </row>
    <row r="3702" spans="2:3" x14ac:dyDescent="0.45">
      <c r="B3702" s="266">
        <v>3637</v>
      </c>
      <c r="C3702" s="267">
        <v>99.478887850164853</v>
      </c>
    </row>
    <row r="3703" spans="2:3" x14ac:dyDescent="0.45">
      <c r="B3703" s="266">
        <v>3638</v>
      </c>
      <c r="C3703" s="267">
        <v>130.57296201612132</v>
      </c>
    </row>
    <row r="3704" spans="2:3" x14ac:dyDescent="0.45">
      <c r="B3704" s="266">
        <v>3639</v>
      </c>
      <c r="C3704" s="267">
        <v>127.0897451862598</v>
      </c>
    </row>
    <row r="3705" spans="2:3" x14ac:dyDescent="0.45">
      <c r="B3705" s="266">
        <v>3640</v>
      </c>
      <c r="C3705" s="267">
        <v>131.36021471921055</v>
      </c>
    </row>
    <row r="3706" spans="2:3" x14ac:dyDescent="0.45">
      <c r="B3706" s="266">
        <v>3641</v>
      </c>
      <c r="C3706" s="267">
        <v>155.82939321807544</v>
      </c>
    </row>
    <row r="3707" spans="2:3" x14ac:dyDescent="0.45">
      <c r="B3707" s="266">
        <v>3642</v>
      </c>
      <c r="C3707" s="267">
        <v>100.09929407591301</v>
      </c>
    </row>
    <row r="3708" spans="2:3" x14ac:dyDescent="0.45">
      <c r="B3708" s="266">
        <v>3643</v>
      </c>
      <c r="C3708" s="267">
        <v>133.0114199662446</v>
      </c>
    </row>
    <row r="3709" spans="2:3" x14ac:dyDescent="0.45">
      <c r="B3709" s="266">
        <v>3644</v>
      </c>
      <c r="C3709" s="267">
        <v>102.68236210008465</v>
      </c>
    </row>
    <row r="3710" spans="2:3" x14ac:dyDescent="0.45">
      <c r="B3710" s="266">
        <v>3645</v>
      </c>
      <c r="C3710" s="267">
        <v>114.35647800311092</v>
      </c>
    </row>
    <row r="3711" spans="2:3" x14ac:dyDescent="0.45">
      <c r="B3711" s="266">
        <v>3646</v>
      </c>
      <c r="C3711" s="267">
        <v>131.74106570613958</v>
      </c>
    </row>
    <row r="3712" spans="2:3" x14ac:dyDescent="0.45">
      <c r="B3712" s="266">
        <v>3647</v>
      </c>
      <c r="C3712" s="267">
        <v>81.630253255976953</v>
      </c>
    </row>
    <row r="3713" spans="2:3" x14ac:dyDescent="0.45">
      <c r="B3713" s="266">
        <v>3648</v>
      </c>
      <c r="C3713" s="267">
        <v>117.92589358854224</v>
      </c>
    </row>
    <row r="3714" spans="2:3" x14ac:dyDescent="0.45">
      <c r="B3714" s="266">
        <v>3649</v>
      </c>
      <c r="C3714" s="267">
        <v>95.023419286995122</v>
      </c>
    </row>
    <row r="3715" spans="2:3" x14ac:dyDescent="0.45">
      <c r="B3715" s="266">
        <v>3650</v>
      </c>
      <c r="C3715" s="267">
        <v>91.861802026048267</v>
      </c>
    </row>
    <row r="3716" spans="2:3" x14ac:dyDescent="0.45">
      <c r="B3716" s="266">
        <v>3651</v>
      </c>
      <c r="C3716" s="267">
        <v>111.05742671332686</v>
      </c>
    </row>
    <row r="3717" spans="2:3" x14ac:dyDescent="0.45">
      <c r="B3717" s="266">
        <v>3652</v>
      </c>
      <c r="C3717" s="267">
        <v>124.8607953691274</v>
      </c>
    </row>
    <row r="3718" spans="2:3" x14ac:dyDescent="0.45">
      <c r="B3718" s="266">
        <v>3653</v>
      </c>
      <c r="C3718" s="267">
        <v>66.00772726797824</v>
      </c>
    </row>
    <row r="3719" spans="2:3" x14ac:dyDescent="0.45">
      <c r="B3719" s="266">
        <v>3654</v>
      </c>
      <c r="C3719" s="267">
        <v>131.26776348938319</v>
      </c>
    </row>
    <row r="3720" spans="2:3" x14ac:dyDescent="0.45">
      <c r="B3720" s="266">
        <v>3655</v>
      </c>
      <c r="C3720" s="267">
        <v>111.95364421137542</v>
      </c>
    </row>
    <row r="3721" spans="2:3" x14ac:dyDescent="0.45">
      <c r="B3721" s="266">
        <v>3656</v>
      </c>
      <c r="C3721" s="267">
        <v>84.638639781920844</v>
      </c>
    </row>
    <row r="3722" spans="2:3" x14ac:dyDescent="0.45">
      <c r="B3722" s="266">
        <v>3657</v>
      </c>
      <c r="C3722" s="267">
        <v>104.85613694601872</v>
      </c>
    </row>
    <row r="3723" spans="2:3" x14ac:dyDescent="0.45">
      <c r="B3723" s="266">
        <v>3658</v>
      </c>
      <c r="C3723" s="267">
        <v>123.0721486356947</v>
      </c>
    </row>
    <row r="3724" spans="2:3" x14ac:dyDescent="0.45">
      <c r="B3724" s="266">
        <v>3659</v>
      </c>
      <c r="C3724" s="267">
        <v>108.01897456487345</v>
      </c>
    </row>
    <row r="3725" spans="2:3" x14ac:dyDescent="0.45">
      <c r="B3725" s="266">
        <v>3660</v>
      </c>
      <c r="C3725" s="267">
        <v>154.90429356177037</v>
      </c>
    </row>
    <row r="3726" spans="2:3" x14ac:dyDescent="0.45">
      <c r="B3726" s="266">
        <v>3661</v>
      </c>
      <c r="C3726" s="267">
        <v>127.46805243713264</v>
      </c>
    </row>
    <row r="3727" spans="2:3" x14ac:dyDescent="0.45">
      <c r="B3727" s="266">
        <v>3662</v>
      </c>
      <c r="C3727" s="267">
        <v>130.74276068319384</v>
      </c>
    </row>
    <row r="3728" spans="2:3" x14ac:dyDescent="0.45">
      <c r="B3728" s="266">
        <v>3663</v>
      </c>
      <c r="C3728" s="267">
        <v>153.93823242796054</v>
      </c>
    </row>
    <row r="3729" spans="2:3" x14ac:dyDescent="0.45">
      <c r="B3729" s="266">
        <v>3664</v>
      </c>
      <c r="C3729" s="267">
        <v>147.88968463518654</v>
      </c>
    </row>
    <row r="3730" spans="2:3" x14ac:dyDescent="0.45">
      <c r="B3730" s="266">
        <v>3665</v>
      </c>
      <c r="C3730" s="267">
        <v>95.314116250776067</v>
      </c>
    </row>
    <row r="3731" spans="2:3" x14ac:dyDescent="0.45">
      <c r="B3731" s="266">
        <v>3666</v>
      </c>
      <c r="C3731" s="267">
        <v>107.98994123139876</v>
      </c>
    </row>
    <row r="3732" spans="2:3" x14ac:dyDescent="0.45">
      <c r="B3732" s="266">
        <v>3667</v>
      </c>
      <c r="C3732" s="267">
        <v>82.206552383057016</v>
      </c>
    </row>
    <row r="3733" spans="2:3" x14ac:dyDescent="0.45">
      <c r="B3733" s="266">
        <v>3668</v>
      </c>
      <c r="C3733" s="267">
        <v>166.52930552673575</v>
      </c>
    </row>
    <row r="3734" spans="2:3" x14ac:dyDescent="0.45">
      <c r="B3734" s="266">
        <v>3669</v>
      </c>
      <c r="C3734" s="267">
        <v>138.34002709447856</v>
      </c>
    </row>
    <row r="3735" spans="2:3" x14ac:dyDescent="0.45">
      <c r="B3735" s="266">
        <v>3670</v>
      </c>
      <c r="C3735" s="267">
        <v>174.04637891432253</v>
      </c>
    </row>
    <row r="3736" spans="2:3" x14ac:dyDescent="0.45">
      <c r="B3736" s="266">
        <v>3671</v>
      </c>
      <c r="C3736" s="267">
        <v>130.07893042232809</v>
      </c>
    </row>
    <row r="3737" spans="2:3" x14ac:dyDescent="0.45">
      <c r="B3737" s="266">
        <v>3672</v>
      </c>
      <c r="C3737" s="267">
        <v>162.68831134963972</v>
      </c>
    </row>
    <row r="3738" spans="2:3" x14ac:dyDescent="0.45">
      <c r="B3738" s="266">
        <v>3673</v>
      </c>
      <c r="C3738" s="267">
        <v>128.25724158805124</v>
      </c>
    </row>
    <row r="3739" spans="2:3" x14ac:dyDescent="0.45">
      <c r="B3739" s="266">
        <v>3674</v>
      </c>
      <c r="C3739" s="267">
        <v>154.12561357287166</v>
      </c>
    </row>
    <row r="3740" spans="2:3" x14ac:dyDescent="0.45">
      <c r="B3740" s="266">
        <v>3675</v>
      </c>
      <c r="C3740" s="267">
        <v>181.86589558524508</v>
      </c>
    </row>
    <row r="3741" spans="2:3" x14ac:dyDescent="0.45">
      <c r="B3741" s="266">
        <v>3676</v>
      </c>
      <c r="C3741" s="267">
        <v>193.88783199703994</v>
      </c>
    </row>
    <row r="3742" spans="2:3" x14ac:dyDescent="0.45">
      <c r="B3742" s="266">
        <v>3677</v>
      </c>
      <c r="C3742" s="267">
        <v>91.459164967084973</v>
      </c>
    </row>
    <row r="3743" spans="2:3" x14ac:dyDescent="0.45">
      <c r="B3743" s="266">
        <v>3678</v>
      </c>
      <c r="C3743" s="267">
        <v>144.82131065061984</v>
      </c>
    </row>
    <row r="3744" spans="2:3" x14ac:dyDescent="0.45">
      <c r="B3744" s="266">
        <v>3679</v>
      </c>
      <c r="C3744" s="267">
        <v>113.06442303562906</v>
      </c>
    </row>
    <row r="3745" spans="2:3" x14ac:dyDescent="0.45">
      <c r="B3745" s="266">
        <v>3680</v>
      </c>
      <c r="C3745" s="267">
        <v>113.35130566975013</v>
      </c>
    </row>
    <row r="3746" spans="2:3" x14ac:dyDescent="0.45">
      <c r="B3746" s="266">
        <v>3681</v>
      </c>
      <c r="C3746" s="267">
        <v>85.229793638662329</v>
      </c>
    </row>
    <row r="3747" spans="2:3" x14ac:dyDescent="0.45">
      <c r="B3747" s="266">
        <v>3682</v>
      </c>
      <c r="C3747" s="267">
        <v>129.14203627825106</v>
      </c>
    </row>
    <row r="3748" spans="2:3" x14ac:dyDescent="0.45">
      <c r="B3748" s="266">
        <v>3683</v>
      </c>
      <c r="C3748" s="267">
        <v>193.89232842756175</v>
      </c>
    </row>
    <row r="3749" spans="2:3" x14ac:dyDescent="0.45">
      <c r="B3749" s="266">
        <v>3684</v>
      </c>
      <c r="C3749" s="267">
        <v>116.70758660971791</v>
      </c>
    </row>
    <row r="3750" spans="2:3" x14ac:dyDescent="0.45">
      <c r="B3750" s="266">
        <v>3685</v>
      </c>
      <c r="C3750" s="267">
        <v>203.55857453291628</v>
      </c>
    </row>
    <row r="3751" spans="2:3" x14ac:dyDescent="0.45">
      <c r="B3751" s="266">
        <v>3686</v>
      </c>
      <c r="C3751" s="267">
        <v>190.31325408361715</v>
      </c>
    </row>
    <row r="3752" spans="2:3" x14ac:dyDescent="0.45">
      <c r="B3752" s="266">
        <v>3687</v>
      </c>
      <c r="C3752" s="267">
        <v>95.916395095531783</v>
      </c>
    </row>
    <row r="3753" spans="2:3" x14ac:dyDescent="0.45">
      <c r="B3753" s="266">
        <v>3688</v>
      </c>
      <c r="C3753" s="267">
        <v>98.958428251877478</v>
      </c>
    </row>
    <row r="3754" spans="2:3" x14ac:dyDescent="0.45">
      <c r="B3754" s="266">
        <v>3689</v>
      </c>
      <c r="C3754" s="267">
        <v>80.051450515714578</v>
      </c>
    </row>
    <row r="3755" spans="2:3" x14ac:dyDescent="0.45">
      <c r="B3755" s="266">
        <v>3690</v>
      </c>
      <c r="C3755" s="267">
        <v>113.25706801670106</v>
      </c>
    </row>
    <row r="3756" spans="2:3" x14ac:dyDescent="0.45">
      <c r="B3756" s="266">
        <v>3691</v>
      </c>
      <c r="C3756" s="267">
        <v>185.3727293619412</v>
      </c>
    </row>
    <row r="3757" spans="2:3" x14ac:dyDescent="0.45">
      <c r="B3757" s="266">
        <v>3692</v>
      </c>
      <c r="C3757" s="267">
        <v>103.48210326979475</v>
      </c>
    </row>
    <row r="3758" spans="2:3" x14ac:dyDescent="0.45">
      <c r="B3758" s="266">
        <v>3693</v>
      </c>
      <c r="C3758" s="267">
        <v>133.71966828735427</v>
      </c>
    </row>
    <row r="3759" spans="2:3" x14ac:dyDescent="0.45">
      <c r="B3759" s="266">
        <v>3694</v>
      </c>
      <c r="C3759" s="267">
        <v>110.31438435291784</v>
      </c>
    </row>
    <row r="3760" spans="2:3" x14ac:dyDescent="0.45">
      <c r="B3760" s="266">
        <v>3695</v>
      </c>
      <c r="C3760" s="267">
        <v>114.54407740653502</v>
      </c>
    </row>
    <row r="3761" spans="2:3" x14ac:dyDescent="0.45">
      <c r="B3761" s="266">
        <v>3696</v>
      </c>
      <c r="C3761" s="267">
        <v>79.144204091638812</v>
      </c>
    </row>
    <row r="3762" spans="2:3" x14ac:dyDescent="0.45">
      <c r="B3762" s="266">
        <v>3697</v>
      </c>
      <c r="C3762" s="267">
        <v>161.82866015403505</v>
      </c>
    </row>
    <row r="3763" spans="2:3" x14ac:dyDescent="0.45">
      <c r="B3763" s="266">
        <v>3698</v>
      </c>
      <c r="C3763" s="267">
        <v>133.87131201708172</v>
      </c>
    </row>
    <row r="3764" spans="2:3" x14ac:dyDescent="0.45">
      <c r="B3764" s="266">
        <v>3699</v>
      </c>
      <c r="C3764" s="267">
        <v>79.25222390124145</v>
      </c>
    </row>
    <row r="3765" spans="2:3" x14ac:dyDescent="0.45">
      <c r="B3765" s="266">
        <v>3700</v>
      </c>
      <c r="C3765" s="267">
        <v>119.26879061221447</v>
      </c>
    </row>
    <row r="3766" spans="2:3" x14ac:dyDescent="0.45">
      <c r="B3766" s="266">
        <v>3701</v>
      </c>
      <c r="C3766" s="267">
        <v>161.93182044312294</v>
      </c>
    </row>
    <row r="3767" spans="2:3" x14ac:dyDescent="0.45">
      <c r="B3767" s="266">
        <v>3702</v>
      </c>
      <c r="C3767" s="267">
        <v>130.75031308291057</v>
      </c>
    </row>
    <row r="3768" spans="2:3" x14ac:dyDescent="0.45">
      <c r="B3768" s="266">
        <v>3703</v>
      </c>
      <c r="C3768" s="267">
        <v>107.50099260926609</v>
      </c>
    </row>
    <row r="3769" spans="2:3" x14ac:dyDescent="0.45">
      <c r="B3769" s="266">
        <v>3704</v>
      </c>
      <c r="C3769" s="267">
        <v>152.87851680357892</v>
      </c>
    </row>
    <row r="3770" spans="2:3" x14ac:dyDescent="0.45">
      <c r="B3770" s="266">
        <v>3705</v>
      </c>
      <c r="C3770" s="267">
        <v>103.97410229643103</v>
      </c>
    </row>
    <row r="3771" spans="2:3" x14ac:dyDescent="0.45">
      <c r="B3771" s="266">
        <v>3706</v>
      </c>
      <c r="C3771" s="267">
        <v>165.77601722399871</v>
      </c>
    </row>
    <row r="3772" spans="2:3" x14ac:dyDescent="0.45">
      <c r="B3772" s="266">
        <v>3707</v>
      </c>
      <c r="C3772" s="267">
        <v>102.44584606961774</v>
      </c>
    </row>
    <row r="3773" spans="2:3" x14ac:dyDescent="0.45">
      <c r="B3773" s="266">
        <v>3708</v>
      </c>
      <c r="C3773" s="267">
        <v>110.63739118204563</v>
      </c>
    </row>
    <row r="3774" spans="2:3" x14ac:dyDescent="0.45">
      <c r="B3774" s="266">
        <v>3709</v>
      </c>
      <c r="C3774" s="267">
        <v>132.21379719985535</v>
      </c>
    </row>
    <row r="3775" spans="2:3" x14ac:dyDescent="0.45">
      <c r="B3775" s="266">
        <v>3710</v>
      </c>
      <c r="C3775" s="267">
        <v>155.78181974865737</v>
      </c>
    </row>
    <row r="3776" spans="2:3" x14ac:dyDescent="0.45">
      <c r="B3776" s="266">
        <v>3711</v>
      </c>
      <c r="C3776" s="267">
        <v>96.643983782695074</v>
      </c>
    </row>
    <row r="3777" spans="2:3" x14ac:dyDescent="0.45">
      <c r="B3777" s="266">
        <v>3712</v>
      </c>
      <c r="C3777" s="267">
        <v>195.23018788179499</v>
      </c>
    </row>
    <row r="3778" spans="2:3" x14ac:dyDescent="0.45">
      <c r="B3778" s="266">
        <v>3713</v>
      </c>
      <c r="C3778" s="267">
        <v>98.331404334959984</v>
      </c>
    </row>
    <row r="3779" spans="2:3" x14ac:dyDescent="0.45">
      <c r="B3779" s="266">
        <v>3714</v>
      </c>
      <c r="C3779" s="267">
        <v>166.22822167218655</v>
      </c>
    </row>
    <row r="3780" spans="2:3" x14ac:dyDescent="0.45">
      <c r="B3780" s="266">
        <v>3715</v>
      </c>
      <c r="C3780" s="267">
        <v>170.95757809490746</v>
      </c>
    </row>
    <row r="3781" spans="2:3" x14ac:dyDescent="0.45">
      <c r="B3781" s="266">
        <v>3716</v>
      </c>
      <c r="C3781" s="267">
        <v>101.0246723748252</v>
      </c>
    </row>
    <row r="3782" spans="2:3" x14ac:dyDescent="0.45">
      <c r="B3782" s="266">
        <v>3717</v>
      </c>
      <c r="C3782" s="267">
        <v>124.71994337646369</v>
      </c>
    </row>
    <row r="3783" spans="2:3" x14ac:dyDescent="0.45">
      <c r="B3783" s="266">
        <v>3718</v>
      </c>
      <c r="C3783" s="267">
        <v>146.57959031241063</v>
      </c>
    </row>
    <row r="3784" spans="2:3" x14ac:dyDescent="0.45">
      <c r="B3784" s="266">
        <v>3719</v>
      </c>
      <c r="C3784" s="267">
        <v>167.37090008894012</v>
      </c>
    </row>
    <row r="3785" spans="2:3" x14ac:dyDescent="0.45">
      <c r="B3785" s="266">
        <v>3720</v>
      </c>
      <c r="C3785" s="267">
        <v>113.09423442226719</v>
      </c>
    </row>
    <row r="3786" spans="2:3" x14ac:dyDescent="0.45">
      <c r="B3786" s="266">
        <v>3721</v>
      </c>
      <c r="C3786" s="267">
        <v>112.13329537539732</v>
      </c>
    </row>
    <row r="3787" spans="2:3" x14ac:dyDescent="0.45">
      <c r="B3787" s="266">
        <v>3722</v>
      </c>
      <c r="C3787" s="267">
        <v>138.23166288931594</v>
      </c>
    </row>
    <row r="3788" spans="2:3" x14ac:dyDescent="0.45">
      <c r="B3788" s="266">
        <v>3723</v>
      </c>
      <c r="C3788" s="267">
        <v>121.91536624710076</v>
      </c>
    </row>
    <row r="3789" spans="2:3" x14ac:dyDescent="0.45">
      <c r="B3789" s="266">
        <v>3724</v>
      </c>
      <c r="C3789" s="267">
        <v>86.702106928206305</v>
      </c>
    </row>
    <row r="3790" spans="2:3" x14ac:dyDescent="0.45">
      <c r="B3790" s="266">
        <v>3725</v>
      </c>
      <c r="C3790" s="267">
        <v>153.3198974329714</v>
      </c>
    </row>
    <row r="3791" spans="2:3" x14ac:dyDescent="0.45">
      <c r="B3791" s="266">
        <v>3726</v>
      </c>
      <c r="C3791" s="267">
        <v>143.23685774366885</v>
      </c>
    </row>
    <row r="3792" spans="2:3" x14ac:dyDescent="0.45">
      <c r="B3792" s="266">
        <v>3727</v>
      </c>
      <c r="C3792" s="267">
        <v>99.962233392440993</v>
      </c>
    </row>
    <row r="3793" spans="2:3" x14ac:dyDescent="0.45">
      <c r="B3793" s="266">
        <v>3728</v>
      </c>
      <c r="C3793" s="267">
        <v>126.58380602494984</v>
      </c>
    </row>
    <row r="3794" spans="2:3" x14ac:dyDescent="0.45">
      <c r="B3794" s="266">
        <v>3729</v>
      </c>
      <c r="C3794" s="267">
        <v>161.88249877962886</v>
      </c>
    </row>
    <row r="3795" spans="2:3" x14ac:dyDescent="0.45">
      <c r="B3795" s="266">
        <v>3730</v>
      </c>
      <c r="C3795" s="267">
        <v>202.98416914981732</v>
      </c>
    </row>
    <row r="3796" spans="2:3" x14ac:dyDescent="0.45">
      <c r="B3796" s="266">
        <v>3731</v>
      </c>
      <c r="C3796" s="267">
        <v>158.83601106162743</v>
      </c>
    </row>
    <row r="3797" spans="2:3" x14ac:dyDescent="0.45">
      <c r="B3797" s="266">
        <v>3732</v>
      </c>
      <c r="C3797" s="267">
        <v>75.125265132775255</v>
      </c>
    </row>
    <row r="3798" spans="2:3" x14ac:dyDescent="0.45">
      <c r="B3798" s="266">
        <v>3733</v>
      </c>
      <c r="C3798" s="267">
        <v>114.66834158386916</v>
      </c>
    </row>
    <row r="3799" spans="2:3" x14ac:dyDescent="0.45">
      <c r="B3799" s="266">
        <v>3734</v>
      </c>
      <c r="C3799" s="267">
        <v>137.99720680646413</v>
      </c>
    </row>
    <row r="3800" spans="2:3" x14ac:dyDescent="0.45">
      <c r="B3800" s="266">
        <v>3735</v>
      </c>
      <c r="C3800" s="267">
        <v>214.33954489422658</v>
      </c>
    </row>
    <row r="3801" spans="2:3" x14ac:dyDescent="0.45">
      <c r="B3801" s="266">
        <v>3736</v>
      </c>
      <c r="C3801" s="267">
        <v>109.58667819176416</v>
      </c>
    </row>
    <row r="3802" spans="2:3" x14ac:dyDescent="0.45">
      <c r="B3802" s="266">
        <v>3737</v>
      </c>
      <c r="C3802" s="267">
        <v>99.774222441061966</v>
      </c>
    </row>
    <row r="3803" spans="2:3" x14ac:dyDescent="0.45">
      <c r="B3803" s="266">
        <v>3738</v>
      </c>
      <c r="C3803" s="267">
        <v>114.08650870285791</v>
      </c>
    </row>
    <row r="3804" spans="2:3" x14ac:dyDescent="0.45">
      <c r="B3804" s="266">
        <v>3739</v>
      </c>
      <c r="C3804" s="267">
        <v>135.37311714922691</v>
      </c>
    </row>
    <row r="3805" spans="2:3" x14ac:dyDescent="0.45">
      <c r="B3805" s="266">
        <v>3740</v>
      </c>
      <c r="C3805" s="267">
        <v>79.222192243395369</v>
      </c>
    </row>
    <row r="3806" spans="2:3" x14ac:dyDescent="0.45">
      <c r="B3806" s="266">
        <v>3741</v>
      </c>
      <c r="C3806" s="267">
        <v>160.66788565262877</v>
      </c>
    </row>
    <row r="3807" spans="2:3" x14ac:dyDescent="0.45">
      <c r="B3807" s="266">
        <v>3742</v>
      </c>
      <c r="C3807" s="267">
        <v>180.8058923338489</v>
      </c>
    </row>
    <row r="3808" spans="2:3" x14ac:dyDescent="0.45">
      <c r="B3808" s="266">
        <v>3743</v>
      </c>
      <c r="C3808" s="267">
        <v>152.05491878796539</v>
      </c>
    </row>
    <row r="3809" spans="2:3" x14ac:dyDescent="0.45">
      <c r="B3809" s="266">
        <v>3744</v>
      </c>
      <c r="C3809" s="267">
        <v>119.17804688980451</v>
      </c>
    </row>
    <row r="3810" spans="2:3" x14ac:dyDescent="0.45">
      <c r="B3810" s="266">
        <v>3745</v>
      </c>
      <c r="C3810" s="267">
        <v>105.71776064899072</v>
      </c>
    </row>
    <row r="3811" spans="2:3" x14ac:dyDescent="0.45">
      <c r="B3811" s="266">
        <v>3746</v>
      </c>
      <c r="C3811" s="267">
        <v>136.85897104810749</v>
      </c>
    </row>
    <row r="3812" spans="2:3" x14ac:dyDescent="0.45">
      <c r="B3812" s="266">
        <v>3747</v>
      </c>
      <c r="C3812" s="267">
        <v>115.6079252169486</v>
      </c>
    </row>
    <row r="3813" spans="2:3" x14ac:dyDescent="0.45">
      <c r="B3813" s="266">
        <v>3748</v>
      </c>
      <c r="C3813" s="267">
        <v>132.32583381133449</v>
      </c>
    </row>
    <row r="3814" spans="2:3" x14ac:dyDescent="0.45">
      <c r="B3814" s="266">
        <v>3749</v>
      </c>
      <c r="C3814" s="267">
        <v>120.31497899296467</v>
      </c>
    </row>
    <row r="3815" spans="2:3" x14ac:dyDescent="0.45">
      <c r="B3815" s="266">
        <v>3750</v>
      </c>
      <c r="C3815" s="267">
        <v>138.11130621800882</v>
      </c>
    </row>
    <row r="3816" spans="2:3" x14ac:dyDescent="0.45">
      <c r="B3816" s="266">
        <v>3751</v>
      </c>
      <c r="C3816" s="267">
        <v>132.20034249891825</v>
      </c>
    </row>
    <row r="3817" spans="2:3" x14ac:dyDescent="0.45">
      <c r="B3817" s="266">
        <v>3752</v>
      </c>
      <c r="C3817" s="267">
        <v>81.965377207098072</v>
      </c>
    </row>
    <row r="3818" spans="2:3" x14ac:dyDescent="0.45">
      <c r="B3818" s="266">
        <v>3753</v>
      </c>
      <c r="C3818" s="267">
        <v>164.8492441242505</v>
      </c>
    </row>
    <row r="3819" spans="2:3" x14ac:dyDescent="0.45">
      <c r="B3819" s="266">
        <v>3754</v>
      </c>
      <c r="C3819" s="267">
        <v>123.35338891855864</v>
      </c>
    </row>
    <row r="3820" spans="2:3" x14ac:dyDescent="0.45">
      <c r="B3820" s="266">
        <v>3755</v>
      </c>
      <c r="C3820" s="267">
        <v>107.26899785379609</v>
      </c>
    </row>
    <row r="3821" spans="2:3" x14ac:dyDescent="0.45">
      <c r="B3821" s="266">
        <v>3756</v>
      </c>
      <c r="C3821" s="267">
        <v>94.075997793598361</v>
      </c>
    </row>
    <row r="3822" spans="2:3" x14ac:dyDescent="0.45">
      <c r="B3822" s="266">
        <v>3757</v>
      </c>
      <c r="C3822" s="267">
        <v>94.558956072436018</v>
      </c>
    </row>
    <row r="3823" spans="2:3" x14ac:dyDescent="0.45">
      <c r="B3823" s="266">
        <v>3758</v>
      </c>
      <c r="C3823" s="267">
        <v>135.99475541872334</v>
      </c>
    </row>
    <row r="3824" spans="2:3" x14ac:dyDescent="0.45">
      <c r="B3824" s="266">
        <v>3759</v>
      </c>
      <c r="C3824" s="267">
        <v>167.84991751323724</v>
      </c>
    </row>
    <row r="3825" spans="2:3" x14ac:dyDescent="0.45">
      <c r="B3825" s="266">
        <v>3760</v>
      </c>
      <c r="C3825" s="267">
        <v>115.80909474317511</v>
      </c>
    </row>
    <row r="3826" spans="2:3" x14ac:dyDescent="0.45">
      <c r="B3826" s="266">
        <v>3761</v>
      </c>
      <c r="C3826" s="267">
        <v>116.53680231836745</v>
      </c>
    </row>
    <row r="3827" spans="2:3" x14ac:dyDescent="0.45">
      <c r="B3827" s="266">
        <v>3762</v>
      </c>
      <c r="C3827" s="267">
        <v>133.72130150347124</v>
      </c>
    </row>
    <row r="3828" spans="2:3" x14ac:dyDescent="0.45">
      <c r="B3828" s="266">
        <v>3763</v>
      </c>
      <c r="C3828" s="267">
        <v>92.432624020274375</v>
      </c>
    </row>
    <row r="3829" spans="2:3" x14ac:dyDescent="0.45">
      <c r="B3829" s="266">
        <v>3764</v>
      </c>
      <c r="C3829" s="267">
        <v>77.262953978246173</v>
      </c>
    </row>
    <row r="3830" spans="2:3" x14ac:dyDescent="0.45">
      <c r="B3830" s="266">
        <v>3765</v>
      </c>
      <c r="C3830" s="267">
        <v>154.03634915180217</v>
      </c>
    </row>
    <row r="3831" spans="2:3" x14ac:dyDescent="0.45">
      <c r="B3831" s="266">
        <v>3766</v>
      </c>
      <c r="C3831" s="267">
        <v>206.03184189978867</v>
      </c>
    </row>
    <row r="3832" spans="2:3" x14ac:dyDescent="0.45">
      <c r="B3832" s="266">
        <v>3767</v>
      </c>
      <c r="C3832" s="267">
        <v>78.237342039337136</v>
      </c>
    </row>
    <row r="3833" spans="2:3" x14ac:dyDescent="0.45">
      <c r="B3833" s="266">
        <v>3768</v>
      </c>
      <c r="C3833" s="267">
        <v>184.64120495205606</v>
      </c>
    </row>
    <row r="3834" spans="2:3" x14ac:dyDescent="0.45">
      <c r="B3834" s="266">
        <v>3769</v>
      </c>
      <c r="C3834" s="267">
        <v>102.13890418619914</v>
      </c>
    </row>
    <row r="3835" spans="2:3" x14ac:dyDescent="0.45">
      <c r="B3835" s="266">
        <v>3770</v>
      </c>
      <c r="C3835" s="267">
        <v>157.65141518882572</v>
      </c>
    </row>
    <row r="3836" spans="2:3" x14ac:dyDescent="0.45">
      <c r="B3836" s="266">
        <v>3771</v>
      </c>
      <c r="C3836" s="267">
        <v>147.90532741036603</v>
      </c>
    </row>
    <row r="3837" spans="2:3" x14ac:dyDescent="0.45">
      <c r="B3837" s="266">
        <v>3772</v>
      </c>
      <c r="C3837" s="267">
        <v>138.48978815876484</v>
      </c>
    </row>
    <row r="3838" spans="2:3" x14ac:dyDescent="0.45">
      <c r="B3838" s="266">
        <v>3773</v>
      </c>
      <c r="C3838" s="267">
        <v>188.46983434466134</v>
      </c>
    </row>
    <row r="3839" spans="2:3" x14ac:dyDescent="0.45">
      <c r="B3839" s="266">
        <v>3774</v>
      </c>
      <c r="C3839" s="267">
        <v>128.88323111798817</v>
      </c>
    </row>
    <row r="3840" spans="2:3" x14ac:dyDescent="0.45">
      <c r="B3840" s="266">
        <v>3775</v>
      </c>
      <c r="C3840" s="267">
        <v>137.24441000366681</v>
      </c>
    </row>
    <row r="3841" spans="2:3" x14ac:dyDescent="0.45">
      <c r="B3841" s="266">
        <v>3776</v>
      </c>
      <c r="C3841" s="267">
        <v>75.090565742307305</v>
      </c>
    </row>
    <row r="3842" spans="2:3" x14ac:dyDescent="0.45">
      <c r="B3842" s="266">
        <v>3777</v>
      </c>
      <c r="C3842" s="267">
        <v>148.51464499597517</v>
      </c>
    </row>
    <row r="3843" spans="2:3" x14ac:dyDescent="0.45">
      <c r="B3843" s="266">
        <v>3778</v>
      </c>
      <c r="C3843" s="267">
        <v>106.03235224996277</v>
      </c>
    </row>
    <row r="3844" spans="2:3" x14ac:dyDescent="0.45">
      <c r="B3844" s="266">
        <v>3779</v>
      </c>
      <c r="C3844" s="267">
        <v>143.33493635181469</v>
      </c>
    </row>
    <row r="3845" spans="2:3" x14ac:dyDescent="0.45">
      <c r="B3845" s="266">
        <v>3780</v>
      </c>
      <c r="C3845" s="267">
        <v>69.849723822849469</v>
      </c>
    </row>
    <row r="3846" spans="2:3" x14ac:dyDescent="0.45">
      <c r="B3846" s="266">
        <v>3781</v>
      </c>
      <c r="C3846" s="267">
        <v>146.33751280005009</v>
      </c>
    </row>
    <row r="3847" spans="2:3" x14ac:dyDescent="0.45">
      <c r="B3847" s="266">
        <v>3782</v>
      </c>
      <c r="C3847" s="267">
        <v>82.99924063559186</v>
      </c>
    </row>
    <row r="3848" spans="2:3" x14ac:dyDescent="0.45">
      <c r="B3848" s="266">
        <v>3783</v>
      </c>
      <c r="C3848" s="267">
        <v>132.6436149511652</v>
      </c>
    </row>
    <row r="3849" spans="2:3" x14ac:dyDescent="0.45">
      <c r="B3849" s="266">
        <v>3784</v>
      </c>
      <c r="C3849" s="267">
        <v>89.925678213857765</v>
      </c>
    </row>
    <row r="3850" spans="2:3" x14ac:dyDescent="0.45">
      <c r="B3850" s="266">
        <v>3785</v>
      </c>
      <c r="C3850" s="267">
        <v>174.96516945209052</v>
      </c>
    </row>
    <row r="3851" spans="2:3" x14ac:dyDescent="0.45">
      <c r="B3851" s="266">
        <v>3786</v>
      </c>
      <c r="C3851" s="267">
        <v>177.8279615093964</v>
      </c>
    </row>
    <row r="3852" spans="2:3" x14ac:dyDescent="0.45">
      <c r="B3852" s="266">
        <v>3787</v>
      </c>
      <c r="C3852" s="267">
        <v>115.75469464545549</v>
      </c>
    </row>
    <row r="3853" spans="2:3" x14ac:dyDescent="0.45">
      <c r="B3853" s="266">
        <v>3788</v>
      </c>
      <c r="C3853" s="267">
        <v>136.96858523589935</v>
      </c>
    </row>
    <row r="3854" spans="2:3" x14ac:dyDescent="0.45">
      <c r="B3854" s="266">
        <v>3789</v>
      </c>
      <c r="C3854" s="267">
        <v>136.1977009848012</v>
      </c>
    </row>
    <row r="3855" spans="2:3" x14ac:dyDescent="0.45">
      <c r="B3855" s="266">
        <v>3790</v>
      </c>
      <c r="C3855" s="267">
        <v>125.67154717467122</v>
      </c>
    </row>
    <row r="3856" spans="2:3" x14ac:dyDescent="0.45">
      <c r="B3856" s="266">
        <v>3791</v>
      </c>
      <c r="C3856" s="267">
        <v>151.40690795963707</v>
      </c>
    </row>
    <row r="3857" spans="2:3" x14ac:dyDescent="0.45">
      <c r="B3857" s="266">
        <v>3792</v>
      </c>
      <c r="C3857" s="267">
        <v>137.36242636089477</v>
      </c>
    </row>
    <row r="3858" spans="2:3" x14ac:dyDescent="0.45">
      <c r="B3858" s="266">
        <v>3793</v>
      </c>
      <c r="C3858" s="267">
        <v>102.9840018374868</v>
      </c>
    </row>
    <row r="3859" spans="2:3" x14ac:dyDescent="0.45">
      <c r="B3859" s="266">
        <v>3794</v>
      </c>
      <c r="C3859" s="267">
        <v>105.56629090922235</v>
      </c>
    </row>
    <row r="3860" spans="2:3" x14ac:dyDescent="0.45">
      <c r="B3860" s="266">
        <v>3795</v>
      </c>
      <c r="C3860" s="267">
        <v>128.87831949743122</v>
      </c>
    </row>
    <row r="3861" spans="2:3" x14ac:dyDescent="0.45">
      <c r="B3861" s="266">
        <v>3796</v>
      </c>
      <c r="C3861" s="267">
        <v>189.26573811439562</v>
      </c>
    </row>
    <row r="3862" spans="2:3" x14ac:dyDescent="0.45">
      <c r="B3862" s="266">
        <v>3797</v>
      </c>
      <c r="C3862" s="267">
        <v>138.57844727883185</v>
      </c>
    </row>
    <row r="3863" spans="2:3" x14ac:dyDescent="0.45">
      <c r="B3863" s="266">
        <v>3798</v>
      </c>
      <c r="C3863" s="267">
        <v>93.542070137056129</v>
      </c>
    </row>
    <row r="3864" spans="2:3" x14ac:dyDescent="0.45">
      <c r="B3864" s="266">
        <v>3799</v>
      </c>
      <c r="C3864" s="267">
        <v>211.08115396073293</v>
      </c>
    </row>
    <row r="3865" spans="2:3" x14ac:dyDescent="0.45">
      <c r="B3865" s="266">
        <v>3800</v>
      </c>
      <c r="C3865" s="267">
        <v>91.867774223954413</v>
      </c>
    </row>
    <row r="3866" spans="2:3" x14ac:dyDescent="0.45">
      <c r="B3866" s="266">
        <v>3801</v>
      </c>
      <c r="C3866" s="267">
        <v>100.35456659935889</v>
      </c>
    </row>
    <row r="3867" spans="2:3" x14ac:dyDescent="0.45">
      <c r="B3867" s="266">
        <v>3802</v>
      </c>
      <c r="C3867" s="267">
        <v>92.294006519173735</v>
      </c>
    </row>
    <row r="3868" spans="2:3" x14ac:dyDescent="0.45">
      <c r="B3868" s="266">
        <v>3803</v>
      </c>
      <c r="C3868" s="267">
        <v>101.02900528268114</v>
      </c>
    </row>
    <row r="3869" spans="2:3" x14ac:dyDescent="0.45">
      <c r="B3869" s="266">
        <v>3804</v>
      </c>
      <c r="C3869" s="267">
        <v>121.62625462120536</v>
      </c>
    </row>
    <row r="3870" spans="2:3" x14ac:dyDescent="0.45">
      <c r="B3870" s="266">
        <v>3805</v>
      </c>
      <c r="C3870" s="267">
        <v>151.19073854380559</v>
      </c>
    </row>
    <row r="3871" spans="2:3" x14ac:dyDescent="0.45">
      <c r="B3871" s="266">
        <v>3806</v>
      </c>
      <c r="C3871" s="267">
        <v>156.2617106722866</v>
      </c>
    </row>
    <row r="3872" spans="2:3" x14ac:dyDescent="0.45">
      <c r="B3872" s="266">
        <v>3807</v>
      </c>
      <c r="C3872" s="267">
        <v>107.35349810722627</v>
      </c>
    </row>
    <row r="3873" spans="2:3" x14ac:dyDescent="0.45">
      <c r="B3873" s="266">
        <v>3808</v>
      </c>
      <c r="C3873" s="267">
        <v>135.2062141435058</v>
      </c>
    </row>
    <row r="3874" spans="2:3" x14ac:dyDescent="0.45">
      <c r="B3874" s="266">
        <v>3809</v>
      </c>
      <c r="C3874" s="267">
        <v>94.558842831200934</v>
      </c>
    </row>
    <row r="3875" spans="2:3" x14ac:dyDescent="0.45">
      <c r="B3875" s="266">
        <v>3810</v>
      </c>
      <c r="C3875" s="267">
        <v>171.15516017281871</v>
      </c>
    </row>
    <row r="3876" spans="2:3" x14ac:dyDescent="0.45">
      <c r="B3876" s="266">
        <v>3811</v>
      </c>
      <c r="C3876" s="267">
        <v>151.39509386108705</v>
      </c>
    </row>
    <row r="3877" spans="2:3" x14ac:dyDescent="0.45">
      <c r="B3877" s="266">
        <v>3812</v>
      </c>
      <c r="C3877" s="267">
        <v>116.22821484149257</v>
      </c>
    </row>
    <row r="3878" spans="2:3" x14ac:dyDescent="0.45">
      <c r="B3878" s="266">
        <v>3813</v>
      </c>
      <c r="C3878" s="267">
        <v>140.28792702941837</v>
      </c>
    </row>
    <row r="3879" spans="2:3" x14ac:dyDescent="0.45">
      <c r="B3879" s="266">
        <v>3814</v>
      </c>
      <c r="C3879" s="267">
        <v>154.9843693325314</v>
      </c>
    </row>
    <row r="3880" spans="2:3" x14ac:dyDescent="0.45">
      <c r="B3880" s="266">
        <v>3815</v>
      </c>
      <c r="C3880" s="267">
        <v>176.60708458411548</v>
      </c>
    </row>
    <row r="3881" spans="2:3" x14ac:dyDescent="0.45">
      <c r="B3881" s="266">
        <v>3816</v>
      </c>
      <c r="C3881" s="267">
        <v>157.47472894088088</v>
      </c>
    </row>
    <row r="3882" spans="2:3" x14ac:dyDescent="0.45">
      <c r="B3882" s="266">
        <v>3817</v>
      </c>
      <c r="C3882" s="267">
        <v>157.69001959840384</v>
      </c>
    </row>
    <row r="3883" spans="2:3" x14ac:dyDescent="0.45">
      <c r="B3883" s="266">
        <v>3818</v>
      </c>
      <c r="C3883" s="267">
        <v>140.23310222418314</v>
      </c>
    </row>
    <row r="3884" spans="2:3" x14ac:dyDescent="0.45">
      <c r="B3884" s="266">
        <v>3819</v>
      </c>
      <c r="C3884" s="267">
        <v>154.05167764577726</v>
      </c>
    </row>
    <row r="3885" spans="2:3" x14ac:dyDescent="0.45">
      <c r="B3885" s="266">
        <v>3820</v>
      </c>
      <c r="C3885" s="267">
        <v>80.341251238161973</v>
      </c>
    </row>
    <row r="3886" spans="2:3" x14ac:dyDescent="0.45">
      <c r="B3886" s="266">
        <v>3821</v>
      </c>
      <c r="C3886" s="267">
        <v>140.26159107800316</v>
      </c>
    </row>
    <row r="3887" spans="2:3" x14ac:dyDescent="0.45">
      <c r="B3887" s="266">
        <v>3822</v>
      </c>
      <c r="C3887" s="267">
        <v>105.11732129999521</v>
      </c>
    </row>
    <row r="3888" spans="2:3" x14ac:dyDescent="0.45">
      <c r="B3888" s="266">
        <v>3823</v>
      </c>
      <c r="C3888" s="267">
        <v>98.291018416467111</v>
      </c>
    </row>
    <row r="3889" spans="2:3" x14ac:dyDescent="0.45">
      <c r="B3889" s="266">
        <v>3824</v>
      </c>
      <c r="C3889" s="267">
        <v>148.71177636023037</v>
      </c>
    </row>
    <row r="3890" spans="2:3" x14ac:dyDescent="0.45">
      <c r="B3890" s="266">
        <v>3825</v>
      </c>
      <c r="C3890" s="267">
        <v>167.02324345186284</v>
      </c>
    </row>
    <row r="3891" spans="2:3" x14ac:dyDescent="0.45">
      <c r="B3891" s="266">
        <v>3826</v>
      </c>
      <c r="C3891" s="267">
        <v>186.46990098733477</v>
      </c>
    </row>
    <row r="3892" spans="2:3" x14ac:dyDescent="0.45">
      <c r="B3892" s="266">
        <v>3827</v>
      </c>
      <c r="C3892" s="267">
        <v>129.44654195883794</v>
      </c>
    </row>
    <row r="3893" spans="2:3" x14ac:dyDescent="0.45">
      <c r="B3893" s="266">
        <v>3828</v>
      </c>
      <c r="C3893" s="267">
        <v>141.49255437179497</v>
      </c>
    </row>
    <row r="3894" spans="2:3" x14ac:dyDescent="0.45">
      <c r="B3894" s="266">
        <v>3829</v>
      </c>
      <c r="C3894" s="267">
        <v>139.00739706227938</v>
      </c>
    </row>
    <row r="3895" spans="2:3" x14ac:dyDescent="0.45">
      <c r="B3895" s="266">
        <v>3830</v>
      </c>
      <c r="C3895" s="267">
        <v>156.08962540373025</v>
      </c>
    </row>
    <row r="3896" spans="2:3" x14ac:dyDescent="0.45">
      <c r="B3896" s="266">
        <v>3831</v>
      </c>
      <c r="C3896" s="267">
        <v>118.6063214162472</v>
      </c>
    </row>
    <row r="3897" spans="2:3" x14ac:dyDescent="0.45">
      <c r="B3897" s="266">
        <v>3832</v>
      </c>
      <c r="C3897" s="267">
        <v>131.6826764925417</v>
      </c>
    </row>
    <row r="3898" spans="2:3" x14ac:dyDescent="0.45">
      <c r="B3898" s="266">
        <v>3833</v>
      </c>
      <c r="C3898" s="267">
        <v>137.58658650570882</v>
      </c>
    </row>
    <row r="3899" spans="2:3" x14ac:dyDescent="0.45">
      <c r="B3899" s="266">
        <v>3834</v>
      </c>
      <c r="C3899" s="267">
        <v>169.29240767803816</v>
      </c>
    </row>
    <row r="3900" spans="2:3" x14ac:dyDescent="0.45">
      <c r="B3900" s="266">
        <v>3835</v>
      </c>
      <c r="C3900" s="267">
        <v>95.989770874852326</v>
      </c>
    </row>
    <row r="3901" spans="2:3" x14ac:dyDescent="0.45">
      <c r="B3901" s="266">
        <v>3836</v>
      </c>
      <c r="C3901" s="267">
        <v>97.287906452287828</v>
      </c>
    </row>
    <row r="3902" spans="2:3" x14ac:dyDescent="0.45">
      <c r="B3902" s="266">
        <v>3837</v>
      </c>
      <c r="C3902" s="267">
        <v>82.147150526955329</v>
      </c>
    </row>
    <row r="3903" spans="2:3" x14ac:dyDescent="0.45">
      <c r="B3903" s="266">
        <v>3838</v>
      </c>
      <c r="C3903" s="267">
        <v>125.25218689678759</v>
      </c>
    </row>
    <row r="3904" spans="2:3" x14ac:dyDescent="0.45">
      <c r="B3904" s="266">
        <v>3839</v>
      </c>
      <c r="C3904" s="267">
        <v>157.8980562491555</v>
      </c>
    </row>
    <row r="3905" spans="2:3" x14ac:dyDescent="0.45">
      <c r="B3905" s="266">
        <v>3840</v>
      </c>
      <c r="C3905" s="267">
        <v>104.67690981039573</v>
      </c>
    </row>
    <row r="3906" spans="2:3" x14ac:dyDescent="0.45">
      <c r="B3906" s="266">
        <v>3841</v>
      </c>
      <c r="C3906" s="267">
        <v>120.49546941072879</v>
      </c>
    </row>
    <row r="3907" spans="2:3" x14ac:dyDescent="0.45">
      <c r="B3907" s="266">
        <v>3842</v>
      </c>
      <c r="C3907" s="267">
        <v>181.140740744921</v>
      </c>
    </row>
    <row r="3908" spans="2:3" x14ac:dyDescent="0.45">
      <c r="B3908" s="266">
        <v>3843</v>
      </c>
      <c r="C3908" s="267">
        <v>136.76993239357517</v>
      </c>
    </row>
    <row r="3909" spans="2:3" x14ac:dyDescent="0.45">
      <c r="B3909" s="266">
        <v>3844</v>
      </c>
      <c r="C3909" s="267">
        <v>128.7690720038367</v>
      </c>
    </row>
    <row r="3910" spans="2:3" x14ac:dyDescent="0.45">
      <c r="B3910" s="266">
        <v>3845</v>
      </c>
      <c r="C3910" s="267">
        <v>125.49864019681577</v>
      </c>
    </row>
    <row r="3911" spans="2:3" x14ac:dyDescent="0.45">
      <c r="B3911" s="266">
        <v>3846</v>
      </c>
      <c r="C3911" s="267">
        <v>158.58462778626637</v>
      </c>
    </row>
    <row r="3912" spans="2:3" x14ac:dyDescent="0.45">
      <c r="B3912" s="266">
        <v>3847</v>
      </c>
      <c r="C3912" s="267">
        <v>143.85307098351086</v>
      </c>
    </row>
    <row r="3913" spans="2:3" x14ac:dyDescent="0.45">
      <c r="B3913" s="266">
        <v>3848</v>
      </c>
      <c r="C3913" s="267">
        <v>116.93777763122981</v>
      </c>
    </row>
    <row r="3914" spans="2:3" x14ac:dyDescent="0.45">
      <c r="B3914" s="266">
        <v>3849</v>
      </c>
      <c r="C3914" s="267">
        <v>148.37782108637845</v>
      </c>
    </row>
    <row r="3915" spans="2:3" x14ac:dyDescent="0.45">
      <c r="B3915" s="266">
        <v>3850</v>
      </c>
      <c r="C3915" s="267">
        <v>129.9401089317119</v>
      </c>
    </row>
    <row r="3916" spans="2:3" x14ac:dyDescent="0.45">
      <c r="B3916" s="266">
        <v>3851</v>
      </c>
      <c r="C3916" s="267">
        <v>159.53773255364467</v>
      </c>
    </row>
    <row r="3917" spans="2:3" x14ac:dyDescent="0.45">
      <c r="B3917" s="266">
        <v>3852</v>
      </c>
      <c r="C3917" s="267">
        <v>128.17517793006027</v>
      </c>
    </row>
    <row r="3918" spans="2:3" x14ac:dyDescent="0.45">
      <c r="B3918" s="266">
        <v>3853</v>
      </c>
      <c r="C3918" s="267">
        <v>91.41551627041747</v>
      </c>
    </row>
    <row r="3919" spans="2:3" x14ac:dyDescent="0.45">
      <c r="B3919" s="266">
        <v>3854</v>
      </c>
      <c r="C3919" s="267">
        <v>98.684730080323021</v>
      </c>
    </row>
    <row r="3920" spans="2:3" x14ac:dyDescent="0.45">
      <c r="B3920" s="266">
        <v>3855</v>
      </c>
      <c r="C3920" s="267">
        <v>145.15926528302475</v>
      </c>
    </row>
    <row r="3921" spans="2:3" x14ac:dyDescent="0.45">
      <c r="B3921" s="266">
        <v>3856</v>
      </c>
      <c r="C3921" s="267">
        <v>124.48848965044333</v>
      </c>
    </row>
    <row r="3922" spans="2:3" x14ac:dyDescent="0.45">
      <c r="B3922" s="266">
        <v>3857</v>
      </c>
      <c r="C3922" s="267">
        <v>123.54947781394246</v>
      </c>
    </row>
    <row r="3923" spans="2:3" x14ac:dyDescent="0.45">
      <c r="B3923" s="266">
        <v>3858</v>
      </c>
      <c r="C3923" s="267">
        <v>109.02005968280137</v>
      </c>
    </row>
    <row r="3924" spans="2:3" x14ac:dyDescent="0.45">
      <c r="B3924" s="266">
        <v>3859</v>
      </c>
      <c r="C3924" s="267">
        <v>215.55730216455018</v>
      </c>
    </row>
    <row r="3925" spans="2:3" x14ac:dyDescent="0.45">
      <c r="B3925" s="266">
        <v>3860</v>
      </c>
      <c r="C3925" s="267">
        <v>148.59475514586956</v>
      </c>
    </row>
    <row r="3926" spans="2:3" x14ac:dyDescent="0.45">
      <c r="B3926" s="266">
        <v>3861</v>
      </c>
      <c r="C3926" s="267">
        <v>176.60593425403283</v>
      </c>
    </row>
    <row r="3927" spans="2:3" x14ac:dyDescent="0.45">
      <c r="B3927" s="266">
        <v>3862</v>
      </c>
      <c r="C3927" s="267">
        <v>137.41638809097975</v>
      </c>
    </row>
    <row r="3928" spans="2:3" x14ac:dyDescent="0.45">
      <c r="B3928" s="266">
        <v>3863</v>
      </c>
      <c r="C3928" s="267">
        <v>132.49982440551958</v>
      </c>
    </row>
    <row r="3929" spans="2:3" x14ac:dyDescent="0.45">
      <c r="B3929" s="266">
        <v>3864</v>
      </c>
      <c r="C3929" s="267">
        <v>139.06604829308816</v>
      </c>
    </row>
    <row r="3930" spans="2:3" x14ac:dyDescent="0.45">
      <c r="B3930" s="266">
        <v>3865</v>
      </c>
      <c r="C3930" s="267">
        <v>129.08292804686664</v>
      </c>
    </row>
    <row r="3931" spans="2:3" x14ac:dyDescent="0.45">
      <c r="B3931" s="266">
        <v>3866</v>
      </c>
      <c r="C3931" s="267">
        <v>116.25586013484451</v>
      </c>
    </row>
    <row r="3932" spans="2:3" x14ac:dyDescent="0.45">
      <c r="B3932" s="266">
        <v>3867</v>
      </c>
      <c r="C3932" s="267">
        <v>104.12425246002368</v>
      </c>
    </row>
    <row r="3933" spans="2:3" x14ac:dyDescent="0.45">
      <c r="B3933" s="266">
        <v>3868</v>
      </c>
      <c r="C3933" s="267">
        <v>106.6172773052281</v>
      </c>
    </row>
    <row r="3934" spans="2:3" x14ac:dyDescent="0.45">
      <c r="B3934" s="266">
        <v>3869</v>
      </c>
      <c r="C3934" s="267">
        <v>92.85955048093868</v>
      </c>
    </row>
    <row r="3935" spans="2:3" x14ac:dyDescent="0.45">
      <c r="B3935" s="266">
        <v>3870</v>
      </c>
      <c r="C3935" s="267">
        <v>175.20922667744401</v>
      </c>
    </row>
    <row r="3936" spans="2:3" x14ac:dyDescent="0.45">
      <c r="B3936" s="266">
        <v>3871</v>
      </c>
      <c r="C3936" s="267">
        <v>102.87629491116232</v>
      </c>
    </row>
    <row r="3937" spans="2:3" x14ac:dyDescent="0.45">
      <c r="B3937" s="266">
        <v>3872</v>
      </c>
      <c r="C3937" s="267">
        <v>110.70539421951361</v>
      </c>
    </row>
    <row r="3938" spans="2:3" x14ac:dyDescent="0.45">
      <c r="B3938" s="266">
        <v>3873</v>
      </c>
      <c r="C3938" s="267">
        <v>142.57703747927275</v>
      </c>
    </row>
    <row r="3939" spans="2:3" x14ac:dyDescent="0.45">
      <c r="B3939" s="266">
        <v>3874</v>
      </c>
      <c r="C3939" s="267">
        <v>161.73518110077146</v>
      </c>
    </row>
    <row r="3940" spans="2:3" x14ac:dyDescent="0.45">
      <c r="B3940" s="266">
        <v>3875</v>
      </c>
      <c r="C3940" s="267">
        <v>104.40730470027265</v>
      </c>
    </row>
    <row r="3941" spans="2:3" x14ac:dyDescent="0.45">
      <c r="B3941" s="266">
        <v>3876</v>
      </c>
      <c r="C3941" s="267">
        <v>119.87751701906166</v>
      </c>
    </row>
    <row r="3942" spans="2:3" x14ac:dyDescent="0.45">
      <c r="B3942" s="266">
        <v>3877</v>
      </c>
      <c r="C3942" s="267">
        <v>73.04281270481026</v>
      </c>
    </row>
    <row r="3943" spans="2:3" x14ac:dyDescent="0.45">
      <c r="B3943" s="266">
        <v>3878</v>
      </c>
      <c r="C3943" s="267">
        <v>116.82706167572496</v>
      </c>
    </row>
    <row r="3944" spans="2:3" x14ac:dyDescent="0.45">
      <c r="B3944" s="266">
        <v>3879</v>
      </c>
      <c r="C3944" s="267">
        <v>112.41898944814585</v>
      </c>
    </row>
    <row r="3945" spans="2:3" x14ac:dyDescent="0.45">
      <c r="B3945" s="266">
        <v>3880</v>
      </c>
      <c r="C3945" s="267">
        <v>145.34668480769128</v>
      </c>
    </row>
    <row r="3946" spans="2:3" x14ac:dyDescent="0.45">
      <c r="B3946" s="266">
        <v>3881</v>
      </c>
      <c r="C3946" s="267">
        <v>130.83809308396224</v>
      </c>
    </row>
    <row r="3947" spans="2:3" x14ac:dyDescent="0.45">
      <c r="B3947" s="266">
        <v>3882</v>
      </c>
      <c r="C3947" s="267">
        <v>86.915925995415535</v>
      </c>
    </row>
    <row r="3948" spans="2:3" x14ac:dyDescent="0.45">
      <c r="B3948" s="266">
        <v>3883</v>
      </c>
      <c r="C3948" s="267">
        <v>94.408254313781271</v>
      </c>
    </row>
    <row r="3949" spans="2:3" x14ac:dyDescent="0.45">
      <c r="B3949" s="266">
        <v>3884</v>
      </c>
      <c r="C3949" s="267">
        <v>142.47532635703865</v>
      </c>
    </row>
    <row r="3950" spans="2:3" x14ac:dyDescent="0.45">
      <c r="B3950" s="266">
        <v>3885</v>
      </c>
      <c r="C3950" s="267">
        <v>129.50123858471656</v>
      </c>
    </row>
    <row r="3951" spans="2:3" x14ac:dyDescent="0.45">
      <c r="B3951" s="266">
        <v>3886</v>
      </c>
      <c r="C3951" s="267">
        <v>126.36165723840388</v>
      </c>
    </row>
    <row r="3952" spans="2:3" x14ac:dyDescent="0.45">
      <c r="B3952" s="266">
        <v>3887</v>
      </c>
      <c r="C3952" s="267">
        <v>195.94830906054509</v>
      </c>
    </row>
    <row r="3953" spans="2:3" x14ac:dyDescent="0.45">
      <c r="B3953" s="266">
        <v>3888</v>
      </c>
      <c r="C3953" s="267">
        <v>130.83454749341229</v>
      </c>
    </row>
    <row r="3954" spans="2:3" x14ac:dyDescent="0.45">
      <c r="B3954" s="266">
        <v>3889</v>
      </c>
      <c r="C3954" s="267">
        <v>106.95996749524645</v>
      </c>
    </row>
    <row r="3955" spans="2:3" x14ac:dyDescent="0.45">
      <c r="B3955" s="266">
        <v>3890</v>
      </c>
      <c r="C3955" s="267">
        <v>146.83528307714775</v>
      </c>
    </row>
    <row r="3956" spans="2:3" x14ac:dyDescent="0.45">
      <c r="B3956" s="266">
        <v>3891</v>
      </c>
      <c r="C3956" s="267">
        <v>136.74747306094903</v>
      </c>
    </row>
    <row r="3957" spans="2:3" x14ac:dyDescent="0.45">
      <c r="B3957" s="266">
        <v>3892</v>
      </c>
      <c r="C3957" s="267">
        <v>159.05373145138981</v>
      </c>
    </row>
    <row r="3958" spans="2:3" x14ac:dyDescent="0.45">
      <c r="B3958" s="266">
        <v>3893</v>
      </c>
      <c r="C3958" s="267">
        <v>196.62241347881815</v>
      </c>
    </row>
    <row r="3959" spans="2:3" x14ac:dyDescent="0.45">
      <c r="B3959" s="266">
        <v>3894</v>
      </c>
      <c r="C3959" s="267">
        <v>125.95055784144972</v>
      </c>
    </row>
    <row r="3960" spans="2:3" x14ac:dyDescent="0.45">
      <c r="B3960" s="266">
        <v>3895</v>
      </c>
      <c r="C3960" s="267">
        <v>126.22202419955362</v>
      </c>
    </row>
    <row r="3961" spans="2:3" x14ac:dyDescent="0.45">
      <c r="B3961" s="266">
        <v>3896</v>
      </c>
      <c r="C3961" s="267">
        <v>149.01706794949891</v>
      </c>
    </row>
    <row r="3962" spans="2:3" x14ac:dyDescent="0.45">
      <c r="B3962" s="266">
        <v>3897</v>
      </c>
      <c r="C3962" s="267">
        <v>111.6627108580263</v>
      </c>
    </row>
    <row r="3963" spans="2:3" x14ac:dyDescent="0.45">
      <c r="B3963" s="266">
        <v>3898</v>
      </c>
      <c r="C3963" s="267">
        <v>120.59267839445693</v>
      </c>
    </row>
    <row r="3964" spans="2:3" x14ac:dyDescent="0.45">
      <c r="B3964" s="266">
        <v>3899</v>
      </c>
      <c r="C3964" s="267">
        <v>112.19012026039316</v>
      </c>
    </row>
    <row r="3965" spans="2:3" x14ac:dyDescent="0.45">
      <c r="B3965" s="266">
        <v>3900</v>
      </c>
      <c r="C3965" s="267">
        <v>159.32216686372101</v>
      </c>
    </row>
    <row r="3966" spans="2:3" x14ac:dyDescent="0.45">
      <c r="B3966" s="266">
        <v>3901</v>
      </c>
      <c r="C3966" s="267">
        <v>154.12938946934338</v>
      </c>
    </row>
    <row r="3967" spans="2:3" x14ac:dyDescent="0.45">
      <c r="B3967" s="266">
        <v>3902</v>
      </c>
      <c r="C3967" s="267">
        <v>135.9378614168975</v>
      </c>
    </row>
    <row r="3968" spans="2:3" x14ac:dyDescent="0.45">
      <c r="B3968" s="266">
        <v>3903</v>
      </c>
      <c r="C3968" s="267">
        <v>125.29683618285203</v>
      </c>
    </row>
    <row r="3969" spans="2:3" x14ac:dyDescent="0.45">
      <c r="B3969" s="266">
        <v>3904</v>
      </c>
      <c r="C3969" s="267">
        <v>94.43716417513302</v>
      </c>
    </row>
    <row r="3970" spans="2:3" x14ac:dyDescent="0.45">
      <c r="B3970" s="266">
        <v>3905</v>
      </c>
      <c r="C3970" s="267">
        <v>88.468328589323676</v>
      </c>
    </row>
    <row r="3971" spans="2:3" x14ac:dyDescent="0.45">
      <c r="B3971" s="266">
        <v>3906</v>
      </c>
      <c r="C3971" s="267">
        <v>82.684707673727544</v>
      </c>
    </row>
    <row r="3972" spans="2:3" x14ac:dyDescent="0.45">
      <c r="B3972" s="266">
        <v>3907</v>
      </c>
      <c r="C3972" s="267">
        <v>153.64758678252932</v>
      </c>
    </row>
    <row r="3973" spans="2:3" x14ac:dyDescent="0.45">
      <c r="B3973" s="266">
        <v>3908</v>
      </c>
      <c r="C3973" s="267">
        <v>110.47742806173063</v>
      </c>
    </row>
    <row r="3974" spans="2:3" x14ac:dyDescent="0.45">
      <c r="B3974" s="266">
        <v>3909</v>
      </c>
      <c r="C3974" s="267">
        <v>120.41698284053842</v>
      </c>
    </row>
    <row r="3975" spans="2:3" x14ac:dyDescent="0.45">
      <c r="B3975" s="266">
        <v>3910</v>
      </c>
      <c r="C3975" s="267">
        <v>88.228627903683062</v>
      </c>
    </row>
    <row r="3976" spans="2:3" x14ac:dyDescent="0.45">
      <c r="B3976" s="266">
        <v>3911</v>
      </c>
      <c r="C3976" s="267">
        <v>80.895759614447144</v>
      </c>
    </row>
    <row r="3977" spans="2:3" x14ac:dyDescent="0.45">
      <c r="B3977" s="266">
        <v>3912</v>
      </c>
      <c r="C3977" s="267">
        <v>95.284728045461264</v>
      </c>
    </row>
    <row r="3978" spans="2:3" x14ac:dyDescent="0.45">
      <c r="B3978" s="266">
        <v>3913</v>
      </c>
      <c r="C3978" s="267">
        <v>133.62481081909567</v>
      </c>
    </row>
    <row r="3979" spans="2:3" x14ac:dyDescent="0.45">
      <c r="B3979" s="266">
        <v>3914</v>
      </c>
      <c r="C3979" s="267">
        <v>161.30669485445787</v>
      </c>
    </row>
    <row r="3980" spans="2:3" x14ac:dyDescent="0.45">
      <c r="B3980" s="266">
        <v>3915</v>
      </c>
      <c r="C3980" s="267">
        <v>192.16324900164133</v>
      </c>
    </row>
    <row r="3981" spans="2:3" x14ac:dyDescent="0.45">
      <c r="B3981" s="266">
        <v>3916</v>
      </c>
      <c r="C3981" s="267">
        <v>120.67959702037473</v>
      </c>
    </row>
    <row r="3982" spans="2:3" x14ac:dyDescent="0.45">
      <c r="B3982" s="266">
        <v>3917</v>
      </c>
      <c r="C3982" s="267">
        <v>121.43663595301925</v>
      </c>
    </row>
    <row r="3983" spans="2:3" x14ac:dyDescent="0.45">
      <c r="B3983" s="266">
        <v>3918</v>
      </c>
      <c r="C3983" s="267">
        <v>99.38289253025674</v>
      </c>
    </row>
    <row r="3984" spans="2:3" x14ac:dyDescent="0.45">
      <c r="B3984" s="266">
        <v>3919</v>
      </c>
      <c r="C3984" s="267">
        <v>159.15264548548663</v>
      </c>
    </row>
    <row r="3985" spans="2:3" x14ac:dyDescent="0.45">
      <c r="B3985" s="266">
        <v>3920</v>
      </c>
      <c r="C3985" s="267">
        <v>175.66696766271068</v>
      </c>
    </row>
    <row r="3986" spans="2:3" x14ac:dyDescent="0.45">
      <c r="B3986" s="266">
        <v>3921</v>
      </c>
      <c r="C3986" s="267">
        <v>166.31975226329644</v>
      </c>
    </row>
    <row r="3987" spans="2:3" x14ac:dyDescent="0.45">
      <c r="B3987" s="266">
        <v>3922</v>
      </c>
      <c r="C3987" s="267">
        <v>130.53095043776455</v>
      </c>
    </row>
    <row r="3988" spans="2:3" x14ac:dyDescent="0.45">
      <c r="B3988" s="266">
        <v>3923</v>
      </c>
      <c r="C3988" s="267">
        <v>132.36172082179613</v>
      </c>
    </row>
    <row r="3989" spans="2:3" x14ac:dyDescent="0.45">
      <c r="B3989" s="266">
        <v>3924</v>
      </c>
      <c r="C3989" s="267">
        <v>194.72683556741347</v>
      </c>
    </row>
    <row r="3990" spans="2:3" x14ac:dyDescent="0.45">
      <c r="B3990" s="266">
        <v>3925</v>
      </c>
      <c r="C3990" s="267">
        <v>138.00017239965288</v>
      </c>
    </row>
    <row r="3991" spans="2:3" x14ac:dyDescent="0.45">
      <c r="B3991" s="266">
        <v>3926</v>
      </c>
      <c r="C3991" s="267">
        <v>85.796865099694728</v>
      </c>
    </row>
    <row r="3992" spans="2:3" x14ac:dyDescent="0.45">
      <c r="B3992" s="266">
        <v>3927</v>
      </c>
      <c r="C3992" s="267">
        <v>119.65305320791066</v>
      </c>
    </row>
    <row r="3993" spans="2:3" x14ac:dyDescent="0.45">
      <c r="B3993" s="266">
        <v>3928</v>
      </c>
      <c r="C3993" s="267">
        <v>78.388615693952374</v>
      </c>
    </row>
    <row r="3994" spans="2:3" x14ac:dyDescent="0.45">
      <c r="B3994" s="266">
        <v>3929</v>
      </c>
      <c r="C3994" s="267">
        <v>134.71040626271474</v>
      </c>
    </row>
    <row r="3995" spans="2:3" x14ac:dyDescent="0.45">
      <c r="B3995" s="266">
        <v>3930</v>
      </c>
      <c r="C3995" s="267">
        <v>164.30803828230302</v>
      </c>
    </row>
    <row r="3996" spans="2:3" x14ac:dyDescent="0.45">
      <c r="B3996" s="266">
        <v>3931</v>
      </c>
      <c r="C3996" s="267">
        <v>112.23715871028296</v>
      </c>
    </row>
    <row r="3997" spans="2:3" x14ac:dyDescent="0.45">
      <c r="B3997" s="266">
        <v>3932</v>
      </c>
      <c r="C3997" s="267">
        <v>113.36470108226646</v>
      </c>
    </row>
    <row r="3998" spans="2:3" x14ac:dyDescent="0.45">
      <c r="B3998" s="266">
        <v>3933</v>
      </c>
      <c r="C3998" s="267">
        <v>171.11020020739178</v>
      </c>
    </row>
    <row r="3999" spans="2:3" x14ac:dyDescent="0.45">
      <c r="B3999" s="266">
        <v>3934</v>
      </c>
      <c r="C3999" s="267">
        <v>102.85095002009298</v>
      </c>
    </row>
    <row r="4000" spans="2:3" x14ac:dyDescent="0.45">
      <c r="B4000" s="266">
        <v>3935</v>
      </c>
      <c r="C4000" s="267">
        <v>93.003423489954969</v>
      </c>
    </row>
    <row r="4001" spans="2:3" x14ac:dyDescent="0.45">
      <c r="B4001" s="266">
        <v>3936</v>
      </c>
      <c r="C4001" s="267">
        <v>87.59200408318948</v>
      </c>
    </row>
    <row r="4002" spans="2:3" x14ac:dyDescent="0.45">
      <c r="B4002" s="266">
        <v>3937</v>
      </c>
      <c r="C4002" s="267">
        <v>167.4992920482581</v>
      </c>
    </row>
    <row r="4003" spans="2:3" x14ac:dyDescent="0.45">
      <c r="B4003" s="266">
        <v>3938</v>
      </c>
      <c r="C4003" s="267">
        <v>181.73869581068996</v>
      </c>
    </row>
    <row r="4004" spans="2:3" x14ac:dyDescent="0.45">
      <c r="B4004" s="266">
        <v>3939</v>
      </c>
      <c r="C4004" s="267">
        <v>84.094704830995568</v>
      </c>
    </row>
    <row r="4005" spans="2:3" x14ac:dyDescent="0.45">
      <c r="B4005" s="266">
        <v>3940</v>
      </c>
      <c r="C4005" s="267">
        <v>154.64226282837984</v>
      </c>
    </row>
    <row r="4006" spans="2:3" x14ac:dyDescent="0.45">
      <c r="B4006" s="266">
        <v>3941</v>
      </c>
      <c r="C4006" s="267">
        <v>93.74216768568769</v>
      </c>
    </row>
    <row r="4007" spans="2:3" x14ac:dyDescent="0.45">
      <c r="B4007" s="266">
        <v>3942</v>
      </c>
      <c r="C4007" s="267">
        <v>111.22865237293388</v>
      </c>
    </row>
    <row r="4008" spans="2:3" x14ac:dyDescent="0.45">
      <c r="B4008" s="266">
        <v>3943</v>
      </c>
      <c r="C4008" s="267">
        <v>137.29524300635001</v>
      </c>
    </row>
    <row r="4009" spans="2:3" x14ac:dyDescent="0.45">
      <c r="B4009" s="266">
        <v>3944</v>
      </c>
      <c r="C4009" s="267">
        <v>139.84963787589675</v>
      </c>
    </row>
    <row r="4010" spans="2:3" x14ac:dyDescent="0.45">
      <c r="B4010" s="266">
        <v>3945</v>
      </c>
      <c r="C4010" s="267">
        <v>177.20926272284225</v>
      </c>
    </row>
    <row r="4011" spans="2:3" x14ac:dyDescent="0.45">
      <c r="B4011" s="266">
        <v>3946</v>
      </c>
      <c r="C4011" s="267">
        <v>64.627654664014798</v>
      </c>
    </row>
    <row r="4012" spans="2:3" x14ac:dyDescent="0.45">
      <c r="B4012" s="266">
        <v>3947</v>
      </c>
      <c r="C4012" s="267">
        <v>144.70225576687264</v>
      </c>
    </row>
    <row r="4013" spans="2:3" x14ac:dyDescent="0.45">
      <c r="B4013" s="266">
        <v>3948</v>
      </c>
      <c r="C4013" s="267">
        <v>135.02458726323022</v>
      </c>
    </row>
    <row r="4014" spans="2:3" x14ac:dyDescent="0.45">
      <c r="B4014" s="266">
        <v>3949</v>
      </c>
      <c r="C4014" s="267">
        <v>152.51338476281938</v>
      </c>
    </row>
    <row r="4015" spans="2:3" x14ac:dyDescent="0.45">
      <c r="B4015" s="266">
        <v>3950</v>
      </c>
      <c r="C4015" s="267">
        <v>85.15808370460573</v>
      </c>
    </row>
    <row r="4016" spans="2:3" x14ac:dyDescent="0.45">
      <c r="B4016" s="266">
        <v>3951</v>
      </c>
      <c r="C4016" s="267">
        <v>88.138515279270862</v>
      </c>
    </row>
    <row r="4017" spans="2:3" x14ac:dyDescent="0.45">
      <c r="B4017" s="266">
        <v>3952</v>
      </c>
      <c r="C4017" s="267">
        <v>139.80721381827101</v>
      </c>
    </row>
    <row r="4018" spans="2:3" x14ac:dyDescent="0.45">
      <c r="B4018" s="266">
        <v>3953</v>
      </c>
      <c r="C4018" s="267">
        <v>103.16724583233447</v>
      </c>
    </row>
    <row r="4019" spans="2:3" x14ac:dyDescent="0.45">
      <c r="B4019" s="266">
        <v>3954</v>
      </c>
      <c r="C4019" s="267">
        <v>171.9776326598332</v>
      </c>
    </row>
    <row r="4020" spans="2:3" x14ac:dyDescent="0.45">
      <c r="B4020" s="266">
        <v>3955</v>
      </c>
      <c r="C4020" s="267">
        <v>116.09148801229978</v>
      </c>
    </row>
    <row r="4021" spans="2:3" x14ac:dyDescent="0.45">
      <c r="B4021" s="266">
        <v>3956</v>
      </c>
      <c r="C4021" s="267">
        <v>78.440423901698608</v>
      </c>
    </row>
    <row r="4022" spans="2:3" x14ac:dyDescent="0.45">
      <c r="B4022" s="266">
        <v>3957</v>
      </c>
      <c r="C4022" s="267">
        <v>114.79331496740068</v>
      </c>
    </row>
    <row r="4023" spans="2:3" x14ac:dyDescent="0.45">
      <c r="B4023" s="266">
        <v>3958</v>
      </c>
      <c r="C4023" s="267">
        <v>144.55077712179792</v>
      </c>
    </row>
    <row r="4024" spans="2:3" x14ac:dyDescent="0.45">
      <c r="B4024" s="266">
        <v>3959</v>
      </c>
      <c r="C4024" s="267">
        <v>148.56209480790989</v>
      </c>
    </row>
    <row r="4025" spans="2:3" x14ac:dyDescent="0.45">
      <c r="B4025" s="266">
        <v>3960</v>
      </c>
      <c r="C4025" s="267">
        <v>94.213498063123239</v>
      </c>
    </row>
    <row r="4026" spans="2:3" x14ac:dyDescent="0.45">
      <c r="B4026" s="266">
        <v>3961</v>
      </c>
      <c r="C4026" s="267">
        <v>168.36202777987779</v>
      </c>
    </row>
    <row r="4027" spans="2:3" x14ac:dyDescent="0.45">
      <c r="B4027" s="266">
        <v>3962</v>
      </c>
      <c r="C4027" s="267">
        <v>90.194883019936498</v>
      </c>
    </row>
    <row r="4028" spans="2:3" x14ac:dyDescent="0.45">
      <c r="B4028" s="266">
        <v>3963</v>
      </c>
      <c r="C4028" s="267">
        <v>107.58454791563389</v>
      </c>
    </row>
    <row r="4029" spans="2:3" x14ac:dyDescent="0.45">
      <c r="B4029" s="266">
        <v>3964</v>
      </c>
      <c r="C4029" s="267">
        <v>99.073582649262278</v>
      </c>
    </row>
    <row r="4030" spans="2:3" x14ac:dyDescent="0.45">
      <c r="B4030" s="266">
        <v>3965</v>
      </c>
      <c r="C4030" s="267">
        <v>143.67286040860049</v>
      </c>
    </row>
    <row r="4031" spans="2:3" x14ac:dyDescent="0.45">
      <c r="B4031" s="266">
        <v>3966</v>
      </c>
      <c r="C4031" s="267">
        <v>166.51632658458175</v>
      </c>
    </row>
    <row r="4032" spans="2:3" x14ac:dyDescent="0.45">
      <c r="B4032" s="266">
        <v>3967</v>
      </c>
      <c r="C4032" s="267">
        <v>108.88634459487264</v>
      </c>
    </row>
    <row r="4033" spans="2:3" x14ac:dyDescent="0.45">
      <c r="B4033" s="266">
        <v>3968</v>
      </c>
      <c r="C4033" s="267">
        <v>108.65076024997538</v>
      </c>
    </row>
    <row r="4034" spans="2:3" x14ac:dyDescent="0.45">
      <c r="B4034" s="266">
        <v>3969</v>
      </c>
      <c r="C4034" s="267">
        <v>178.06411357673642</v>
      </c>
    </row>
    <row r="4035" spans="2:3" x14ac:dyDescent="0.45">
      <c r="B4035" s="266">
        <v>3970</v>
      </c>
      <c r="C4035" s="267">
        <v>136.94017735004553</v>
      </c>
    </row>
    <row r="4036" spans="2:3" x14ac:dyDescent="0.45">
      <c r="B4036" s="266">
        <v>3971</v>
      </c>
      <c r="C4036" s="267">
        <v>167.3514341771199</v>
      </c>
    </row>
    <row r="4037" spans="2:3" x14ac:dyDescent="0.45">
      <c r="B4037" s="266">
        <v>3972</v>
      </c>
      <c r="C4037" s="267">
        <v>113.14145163600701</v>
      </c>
    </row>
    <row r="4038" spans="2:3" x14ac:dyDescent="0.45">
      <c r="B4038" s="266">
        <v>3973</v>
      </c>
      <c r="C4038" s="267">
        <v>121.04397006228041</v>
      </c>
    </row>
    <row r="4039" spans="2:3" x14ac:dyDescent="0.45">
      <c r="B4039" s="266">
        <v>3974</v>
      </c>
      <c r="C4039" s="267">
        <v>143.45230337777025</v>
      </c>
    </row>
    <row r="4040" spans="2:3" x14ac:dyDescent="0.45">
      <c r="B4040" s="266">
        <v>3975</v>
      </c>
      <c r="C4040" s="267">
        <v>76.746654097161809</v>
      </c>
    </row>
    <row r="4041" spans="2:3" x14ac:dyDescent="0.45">
      <c r="B4041" s="266">
        <v>3976</v>
      </c>
      <c r="C4041" s="267">
        <v>84.99611957800704</v>
      </c>
    </row>
    <row r="4042" spans="2:3" x14ac:dyDescent="0.45">
      <c r="B4042" s="266">
        <v>3977</v>
      </c>
      <c r="C4042" s="267">
        <v>197.32299310906868</v>
      </c>
    </row>
    <row r="4043" spans="2:3" x14ac:dyDescent="0.45">
      <c r="B4043" s="266">
        <v>3978</v>
      </c>
      <c r="C4043" s="267">
        <v>97.826449428066354</v>
      </c>
    </row>
    <row r="4044" spans="2:3" x14ac:dyDescent="0.45">
      <c r="B4044" s="266">
        <v>3979</v>
      </c>
      <c r="C4044" s="267">
        <v>83.121180882500013</v>
      </c>
    </row>
    <row r="4045" spans="2:3" x14ac:dyDescent="0.45">
      <c r="B4045" s="266">
        <v>3980</v>
      </c>
      <c r="C4045" s="267">
        <v>98.937636641689977</v>
      </c>
    </row>
    <row r="4046" spans="2:3" x14ac:dyDescent="0.45">
      <c r="B4046" s="266">
        <v>3981</v>
      </c>
      <c r="C4046" s="267">
        <v>130.92549819761646</v>
      </c>
    </row>
    <row r="4047" spans="2:3" x14ac:dyDescent="0.45">
      <c r="B4047" s="266">
        <v>3982</v>
      </c>
      <c r="C4047" s="267">
        <v>83.844284387699645</v>
      </c>
    </row>
    <row r="4048" spans="2:3" x14ac:dyDescent="0.45">
      <c r="B4048" s="266">
        <v>3983</v>
      </c>
      <c r="C4048" s="267">
        <v>162.76059808449094</v>
      </c>
    </row>
    <row r="4049" spans="2:3" x14ac:dyDescent="0.45">
      <c r="B4049" s="266">
        <v>3984</v>
      </c>
      <c r="C4049" s="267">
        <v>117.79000198509846</v>
      </c>
    </row>
    <row r="4050" spans="2:3" x14ac:dyDescent="0.45">
      <c r="B4050" s="266">
        <v>3985</v>
      </c>
      <c r="C4050" s="267">
        <v>166.98073671388619</v>
      </c>
    </row>
    <row r="4051" spans="2:3" x14ac:dyDescent="0.45">
      <c r="B4051" s="266">
        <v>3986</v>
      </c>
      <c r="C4051" s="267">
        <v>123.26851385813123</v>
      </c>
    </row>
    <row r="4052" spans="2:3" x14ac:dyDescent="0.45">
      <c r="B4052" s="266">
        <v>3987</v>
      </c>
      <c r="C4052" s="267">
        <v>129.9779286455167</v>
      </c>
    </row>
    <row r="4053" spans="2:3" x14ac:dyDescent="0.45">
      <c r="B4053" s="266">
        <v>3988</v>
      </c>
      <c r="C4053" s="267">
        <v>154.82265984176388</v>
      </c>
    </row>
    <row r="4054" spans="2:3" x14ac:dyDescent="0.45">
      <c r="B4054" s="266">
        <v>3989</v>
      </c>
      <c r="C4054" s="267">
        <v>136.6594570274446</v>
      </c>
    </row>
    <row r="4055" spans="2:3" x14ac:dyDescent="0.45">
      <c r="B4055" s="266">
        <v>3990</v>
      </c>
      <c r="C4055" s="267">
        <v>117.82375255042093</v>
      </c>
    </row>
    <row r="4056" spans="2:3" x14ac:dyDescent="0.45">
      <c r="B4056" s="266">
        <v>3991</v>
      </c>
      <c r="C4056" s="267">
        <v>79.426651015504902</v>
      </c>
    </row>
    <row r="4057" spans="2:3" x14ac:dyDescent="0.45">
      <c r="B4057" s="266">
        <v>3992</v>
      </c>
      <c r="C4057" s="267">
        <v>151.99164139461791</v>
      </c>
    </row>
    <row r="4058" spans="2:3" x14ac:dyDescent="0.45">
      <c r="B4058" s="266">
        <v>3993</v>
      </c>
      <c r="C4058" s="267">
        <v>112.19251281781857</v>
      </c>
    </row>
    <row r="4059" spans="2:3" x14ac:dyDescent="0.45">
      <c r="B4059" s="266">
        <v>3994</v>
      </c>
      <c r="C4059" s="267">
        <v>112.12652800860386</v>
      </c>
    </row>
    <row r="4060" spans="2:3" x14ac:dyDescent="0.45">
      <c r="B4060" s="266">
        <v>3995</v>
      </c>
      <c r="C4060" s="267">
        <v>155.44309806813129</v>
      </c>
    </row>
    <row r="4061" spans="2:3" x14ac:dyDescent="0.45">
      <c r="B4061" s="266">
        <v>3996</v>
      </c>
      <c r="C4061" s="267">
        <v>139.46153269937059</v>
      </c>
    </row>
    <row r="4062" spans="2:3" x14ac:dyDescent="0.45">
      <c r="B4062" s="266">
        <v>3997</v>
      </c>
      <c r="C4062" s="267">
        <v>128.74607175607667</v>
      </c>
    </row>
    <row r="4063" spans="2:3" x14ac:dyDescent="0.45">
      <c r="B4063" s="266">
        <v>3998</v>
      </c>
      <c r="C4063" s="267">
        <v>119.53131519936414</v>
      </c>
    </row>
    <row r="4064" spans="2:3" x14ac:dyDescent="0.45">
      <c r="B4064" s="266">
        <v>3999</v>
      </c>
      <c r="C4064" s="267">
        <v>94.838337238490084</v>
      </c>
    </row>
    <row r="4065" spans="2:3" x14ac:dyDescent="0.45">
      <c r="B4065" s="266">
        <v>4000</v>
      </c>
      <c r="C4065" s="267">
        <v>98.301960777808688</v>
      </c>
    </row>
    <row r="4066" spans="2:3" x14ac:dyDescent="0.45">
      <c r="B4066" s="266">
        <v>4001</v>
      </c>
      <c r="C4066" s="267">
        <v>128.70697611580135</v>
      </c>
    </row>
    <row r="4067" spans="2:3" x14ac:dyDescent="0.45">
      <c r="B4067" s="266">
        <v>4002</v>
      </c>
      <c r="C4067" s="267">
        <v>160.20100403847988</v>
      </c>
    </row>
    <row r="4068" spans="2:3" x14ac:dyDescent="0.45">
      <c r="B4068" s="266">
        <v>4003</v>
      </c>
      <c r="C4068" s="267">
        <v>102.81735517103476</v>
      </c>
    </row>
    <row r="4069" spans="2:3" x14ac:dyDescent="0.45">
      <c r="B4069" s="266">
        <v>4004</v>
      </c>
      <c r="C4069" s="267">
        <v>138.19940608215663</v>
      </c>
    </row>
    <row r="4070" spans="2:3" x14ac:dyDescent="0.45">
      <c r="B4070" s="266">
        <v>4005</v>
      </c>
      <c r="C4070" s="267">
        <v>110.58684945417087</v>
      </c>
    </row>
    <row r="4071" spans="2:3" x14ac:dyDescent="0.45">
      <c r="B4071" s="266">
        <v>4006</v>
      </c>
      <c r="C4071" s="267">
        <v>81.46587629120485</v>
      </c>
    </row>
    <row r="4072" spans="2:3" x14ac:dyDescent="0.45">
      <c r="B4072" s="266">
        <v>4007</v>
      </c>
      <c r="C4072" s="267">
        <v>107.46349377350434</v>
      </c>
    </row>
    <row r="4073" spans="2:3" x14ac:dyDescent="0.45">
      <c r="B4073" s="266">
        <v>4008</v>
      </c>
      <c r="C4073" s="267">
        <v>145.77249590861885</v>
      </c>
    </row>
    <row r="4074" spans="2:3" x14ac:dyDescent="0.45">
      <c r="B4074" s="266">
        <v>4009</v>
      </c>
      <c r="C4074" s="267">
        <v>175.38569216608744</v>
      </c>
    </row>
    <row r="4075" spans="2:3" x14ac:dyDescent="0.45">
      <c r="B4075" s="266">
        <v>4010</v>
      </c>
      <c r="C4075" s="267">
        <v>182.25890282169942</v>
      </c>
    </row>
    <row r="4076" spans="2:3" x14ac:dyDescent="0.45">
      <c r="B4076" s="266">
        <v>4011</v>
      </c>
      <c r="C4076" s="267">
        <v>146.58092203379755</v>
      </c>
    </row>
    <row r="4077" spans="2:3" x14ac:dyDescent="0.45">
      <c r="B4077" s="266">
        <v>4012</v>
      </c>
      <c r="C4077" s="267">
        <v>113.06700210313687</v>
      </c>
    </row>
    <row r="4078" spans="2:3" x14ac:dyDescent="0.45">
      <c r="B4078" s="266">
        <v>4013</v>
      </c>
      <c r="C4078" s="267">
        <v>181.52169981250711</v>
      </c>
    </row>
    <row r="4079" spans="2:3" x14ac:dyDescent="0.45">
      <c r="B4079" s="266">
        <v>4014</v>
      </c>
      <c r="C4079" s="267">
        <v>120.68535724428722</v>
      </c>
    </row>
    <row r="4080" spans="2:3" x14ac:dyDescent="0.45">
      <c r="B4080" s="266">
        <v>4015</v>
      </c>
      <c r="C4080" s="267">
        <v>149.80031889437936</v>
      </c>
    </row>
    <row r="4081" spans="2:3" x14ac:dyDescent="0.45">
      <c r="B4081" s="266">
        <v>4016</v>
      </c>
      <c r="C4081" s="267">
        <v>174.08776277986044</v>
      </c>
    </row>
    <row r="4082" spans="2:3" x14ac:dyDescent="0.45">
      <c r="B4082" s="266">
        <v>4017</v>
      </c>
      <c r="C4082" s="267">
        <v>203.57768125135425</v>
      </c>
    </row>
    <row r="4083" spans="2:3" x14ac:dyDescent="0.45">
      <c r="B4083" s="266">
        <v>4018</v>
      </c>
      <c r="C4083" s="267">
        <v>158.75163435579157</v>
      </c>
    </row>
    <row r="4084" spans="2:3" x14ac:dyDescent="0.45">
      <c r="B4084" s="266">
        <v>4019</v>
      </c>
      <c r="C4084" s="267">
        <v>95.098690780201196</v>
      </c>
    </row>
    <row r="4085" spans="2:3" x14ac:dyDescent="0.45">
      <c r="B4085" s="266">
        <v>4020</v>
      </c>
      <c r="C4085" s="267">
        <v>114.12927393322386</v>
      </c>
    </row>
    <row r="4086" spans="2:3" x14ac:dyDescent="0.45">
      <c r="B4086" s="266">
        <v>4021</v>
      </c>
      <c r="C4086" s="267">
        <v>75.491205953390562</v>
      </c>
    </row>
    <row r="4087" spans="2:3" x14ac:dyDescent="0.45">
      <c r="B4087" s="266">
        <v>4022</v>
      </c>
      <c r="C4087" s="267">
        <v>145.28943980910969</v>
      </c>
    </row>
    <row r="4088" spans="2:3" x14ac:dyDescent="0.45">
      <c r="B4088" s="266">
        <v>4023</v>
      </c>
      <c r="C4088" s="267">
        <v>95.316397910073789</v>
      </c>
    </row>
    <row r="4089" spans="2:3" x14ac:dyDescent="0.45">
      <c r="B4089" s="266">
        <v>4024</v>
      </c>
      <c r="C4089" s="267">
        <v>143.02671669999978</v>
      </c>
    </row>
    <row r="4090" spans="2:3" x14ac:dyDescent="0.45">
      <c r="B4090" s="266">
        <v>4025</v>
      </c>
      <c r="C4090" s="267">
        <v>127.02381301644294</v>
      </c>
    </row>
    <row r="4091" spans="2:3" x14ac:dyDescent="0.45">
      <c r="B4091" s="266">
        <v>4026</v>
      </c>
      <c r="C4091" s="267">
        <v>77.361294472070327</v>
      </c>
    </row>
    <row r="4092" spans="2:3" x14ac:dyDescent="0.45">
      <c r="B4092" s="266">
        <v>4027</v>
      </c>
      <c r="C4092" s="267">
        <v>118.64886596566878</v>
      </c>
    </row>
    <row r="4093" spans="2:3" x14ac:dyDescent="0.45">
      <c r="B4093" s="266">
        <v>4028</v>
      </c>
      <c r="C4093" s="267">
        <v>148.95682122011476</v>
      </c>
    </row>
    <row r="4094" spans="2:3" x14ac:dyDescent="0.45">
      <c r="B4094" s="266">
        <v>4029</v>
      </c>
      <c r="C4094" s="267">
        <v>126.9625431339083</v>
      </c>
    </row>
    <row r="4095" spans="2:3" x14ac:dyDescent="0.45">
      <c r="B4095" s="266">
        <v>4030</v>
      </c>
      <c r="C4095" s="267">
        <v>126.82716643986606</v>
      </c>
    </row>
    <row r="4096" spans="2:3" x14ac:dyDescent="0.45">
      <c r="B4096" s="266">
        <v>4031</v>
      </c>
      <c r="C4096" s="267">
        <v>78.619856808715269</v>
      </c>
    </row>
    <row r="4097" spans="2:3" x14ac:dyDescent="0.45">
      <c r="B4097" s="266">
        <v>4032</v>
      </c>
      <c r="C4097" s="267">
        <v>168.10634812386951</v>
      </c>
    </row>
    <row r="4098" spans="2:3" x14ac:dyDescent="0.45">
      <c r="B4098" s="266">
        <v>4033</v>
      </c>
      <c r="C4098" s="267">
        <v>123.23393274932937</v>
      </c>
    </row>
    <row r="4099" spans="2:3" x14ac:dyDescent="0.45">
      <c r="B4099" s="266">
        <v>4034</v>
      </c>
      <c r="C4099" s="267">
        <v>143.10511657460222</v>
      </c>
    </row>
    <row r="4100" spans="2:3" x14ac:dyDescent="0.45">
      <c r="B4100" s="266">
        <v>4035</v>
      </c>
      <c r="C4100" s="267">
        <v>137.67500163220546</v>
      </c>
    </row>
    <row r="4101" spans="2:3" x14ac:dyDescent="0.45">
      <c r="B4101" s="266">
        <v>4036</v>
      </c>
      <c r="C4101" s="267">
        <v>119.86102385795098</v>
      </c>
    </row>
    <row r="4102" spans="2:3" x14ac:dyDescent="0.45">
      <c r="B4102" s="266">
        <v>4037</v>
      </c>
      <c r="C4102" s="267">
        <v>91.50656015909307</v>
      </c>
    </row>
    <row r="4103" spans="2:3" x14ac:dyDescent="0.45">
      <c r="B4103" s="266">
        <v>4038</v>
      </c>
      <c r="C4103" s="267">
        <v>109.10346242450709</v>
      </c>
    </row>
    <row r="4104" spans="2:3" x14ac:dyDescent="0.45">
      <c r="B4104" s="266">
        <v>4039</v>
      </c>
      <c r="C4104" s="267">
        <v>108.76059650758816</v>
      </c>
    </row>
    <row r="4105" spans="2:3" x14ac:dyDescent="0.45">
      <c r="B4105" s="266">
        <v>4040</v>
      </c>
      <c r="C4105" s="267">
        <v>140.88065466938201</v>
      </c>
    </row>
    <row r="4106" spans="2:3" x14ac:dyDescent="0.45">
      <c r="B4106" s="266">
        <v>4041</v>
      </c>
      <c r="C4106" s="267">
        <v>150.69648237364225</v>
      </c>
    </row>
    <row r="4107" spans="2:3" x14ac:dyDescent="0.45">
      <c r="B4107" s="266">
        <v>4042</v>
      </c>
      <c r="C4107" s="267">
        <v>154.67465122917471</v>
      </c>
    </row>
    <row r="4108" spans="2:3" x14ac:dyDescent="0.45">
      <c r="B4108" s="266">
        <v>4043</v>
      </c>
      <c r="C4108" s="267">
        <v>113.09089201846172</v>
      </c>
    </row>
    <row r="4109" spans="2:3" x14ac:dyDescent="0.45">
      <c r="B4109" s="266">
        <v>4044</v>
      </c>
      <c r="C4109" s="267">
        <v>111.52321616672202</v>
      </c>
    </row>
    <row r="4110" spans="2:3" x14ac:dyDescent="0.45">
      <c r="B4110" s="266">
        <v>4045</v>
      </c>
      <c r="C4110" s="267">
        <v>104.72457216989704</v>
      </c>
    </row>
    <row r="4111" spans="2:3" x14ac:dyDescent="0.45">
      <c r="B4111" s="266">
        <v>4046</v>
      </c>
      <c r="C4111" s="267">
        <v>139.29565169689624</v>
      </c>
    </row>
    <row r="4112" spans="2:3" x14ac:dyDescent="0.45">
      <c r="B4112" s="266">
        <v>4047</v>
      </c>
      <c r="C4112" s="267">
        <v>165.14063839413879</v>
      </c>
    </row>
    <row r="4113" spans="2:3" x14ac:dyDescent="0.45">
      <c r="B4113" s="266">
        <v>4048</v>
      </c>
      <c r="C4113" s="267">
        <v>159.10028818781447</v>
      </c>
    </row>
    <row r="4114" spans="2:3" x14ac:dyDescent="0.45">
      <c r="B4114" s="266">
        <v>4049</v>
      </c>
      <c r="C4114" s="267">
        <v>146.57353632908007</v>
      </c>
    </row>
    <row r="4115" spans="2:3" x14ac:dyDescent="0.45">
      <c r="B4115" s="266">
        <v>4050</v>
      </c>
      <c r="C4115" s="267">
        <v>129.20476404374062</v>
      </c>
    </row>
    <row r="4116" spans="2:3" x14ac:dyDescent="0.45">
      <c r="B4116" s="266">
        <v>4051</v>
      </c>
      <c r="C4116" s="267">
        <v>97.047947831360972</v>
      </c>
    </row>
    <row r="4117" spans="2:3" x14ac:dyDescent="0.45">
      <c r="B4117" s="266">
        <v>4052</v>
      </c>
      <c r="C4117" s="267">
        <v>165.79497897531314</v>
      </c>
    </row>
    <row r="4118" spans="2:3" x14ac:dyDescent="0.45">
      <c r="B4118" s="266">
        <v>4053</v>
      </c>
      <c r="C4118" s="267">
        <v>97.569760539994718</v>
      </c>
    </row>
    <row r="4119" spans="2:3" x14ac:dyDescent="0.45">
      <c r="B4119" s="266">
        <v>4054</v>
      </c>
      <c r="C4119" s="267">
        <v>119.22556339917283</v>
      </c>
    </row>
    <row r="4120" spans="2:3" x14ac:dyDescent="0.45">
      <c r="B4120" s="266">
        <v>4055</v>
      </c>
      <c r="C4120" s="267">
        <v>122.31288590029575</v>
      </c>
    </row>
    <row r="4121" spans="2:3" x14ac:dyDescent="0.45">
      <c r="B4121" s="266">
        <v>4056</v>
      </c>
      <c r="C4121" s="267">
        <v>99.015230195582618</v>
      </c>
    </row>
    <row r="4122" spans="2:3" x14ac:dyDescent="0.45">
      <c r="B4122" s="266">
        <v>4057</v>
      </c>
      <c r="C4122" s="267">
        <v>131.2209378028009</v>
      </c>
    </row>
    <row r="4123" spans="2:3" x14ac:dyDescent="0.45">
      <c r="B4123" s="266">
        <v>4058</v>
      </c>
      <c r="C4123" s="267">
        <v>98.250291838398098</v>
      </c>
    </row>
    <row r="4124" spans="2:3" x14ac:dyDescent="0.45">
      <c r="B4124" s="266">
        <v>4059</v>
      </c>
      <c r="C4124" s="267">
        <v>98.546026510689359</v>
      </c>
    </row>
    <row r="4125" spans="2:3" x14ac:dyDescent="0.45">
      <c r="B4125" s="266">
        <v>4060</v>
      </c>
      <c r="C4125" s="267">
        <v>110.33579970518093</v>
      </c>
    </row>
    <row r="4126" spans="2:3" x14ac:dyDescent="0.45">
      <c r="B4126" s="266">
        <v>4061</v>
      </c>
      <c r="C4126" s="267">
        <v>142.46178403943014</v>
      </c>
    </row>
    <row r="4127" spans="2:3" x14ac:dyDescent="0.45">
      <c r="B4127" s="266">
        <v>4062</v>
      </c>
      <c r="C4127" s="267">
        <v>144.40708078322973</v>
      </c>
    </row>
    <row r="4128" spans="2:3" x14ac:dyDescent="0.45">
      <c r="B4128" s="266">
        <v>4063</v>
      </c>
      <c r="C4128" s="267">
        <v>99.950454891536012</v>
      </c>
    </row>
    <row r="4129" spans="2:3" x14ac:dyDescent="0.45">
      <c r="B4129" s="266">
        <v>4064</v>
      </c>
      <c r="C4129" s="267">
        <v>115.8997266845265</v>
      </c>
    </row>
    <row r="4130" spans="2:3" x14ac:dyDescent="0.45">
      <c r="B4130" s="266">
        <v>4065</v>
      </c>
      <c r="C4130" s="267">
        <v>141.8777330584204</v>
      </c>
    </row>
    <row r="4131" spans="2:3" x14ac:dyDescent="0.45">
      <c r="B4131" s="266">
        <v>4066</v>
      </c>
      <c r="C4131" s="267">
        <v>112.42983557987914</v>
      </c>
    </row>
    <row r="4132" spans="2:3" x14ac:dyDescent="0.45">
      <c r="B4132" s="266">
        <v>4067</v>
      </c>
      <c r="C4132" s="267">
        <v>113.38275198811571</v>
      </c>
    </row>
    <row r="4133" spans="2:3" x14ac:dyDescent="0.45">
      <c r="B4133" s="266">
        <v>4068</v>
      </c>
      <c r="C4133" s="267">
        <v>152.5666494135759</v>
      </c>
    </row>
    <row r="4134" spans="2:3" x14ac:dyDescent="0.45">
      <c r="B4134" s="266">
        <v>4069</v>
      </c>
      <c r="C4134" s="267">
        <v>117.24540092244725</v>
      </c>
    </row>
    <row r="4135" spans="2:3" x14ac:dyDescent="0.45">
      <c r="B4135" s="266">
        <v>4070</v>
      </c>
      <c r="C4135" s="267">
        <v>72.242032544959642</v>
      </c>
    </row>
    <row r="4136" spans="2:3" x14ac:dyDescent="0.45">
      <c r="B4136" s="266">
        <v>4071</v>
      </c>
      <c r="C4136" s="267">
        <v>113.05366239672604</v>
      </c>
    </row>
    <row r="4137" spans="2:3" x14ac:dyDescent="0.45">
      <c r="B4137" s="266">
        <v>4072</v>
      </c>
      <c r="C4137" s="267">
        <v>130.91780572076692</v>
      </c>
    </row>
    <row r="4138" spans="2:3" x14ac:dyDescent="0.45">
      <c r="B4138" s="266">
        <v>4073</v>
      </c>
      <c r="C4138" s="267">
        <v>102.89640419272001</v>
      </c>
    </row>
    <row r="4139" spans="2:3" x14ac:dyDescent="0.45">
      <c r="B4139" s="266">
        <v>4074</v>
      </c>
      <c r="C4139" s="267">
        <v>90.722179971175436</v>
      </c>
    </row>
    <row r="4140" spans="2:3" x14ac:dyDescent="0.45">
      <c r="B4140" s="266">
        <v>4075</v>
      </c>
      <c r="C4140" s="267">
        <v>138.87194790746989</v>
      </c>
    </row>
    <row r="4141" spans="2:3" x14ac:dyDescent="0.45">
      <c r="B4141" s="266">
        <v>4076</v>
      </c>
      <c r="C4141" s="267">
        <v>170.02903380232794</v>
      </c>
    </row>
    <row r="4142" spans="2:3" x14ac:dyDescent="0.45">
      <c r="B4142" s="266">
        <v>4077</v>
      </c>
      <c r="C4142" s="267">
        <v>109.92234538188764</v>
      </c>
    </row>
    <row r="4143" spans="2:3" x14ac:dyDescent="0.45">
      <c r="B4143" s="266">
        <v>4078</v>
      </c>
      <c r="C4143" s="267">
        <v>100.84158742348663</v>
      </c>
    </row>
    <row r="4144" spans="2:3" x14ac:dyDescent="0.45">
      <c r="B4144" s="266">
        <v>4079</v>
      </c>
      <c r="C4144" s="267">
        <v>129.21899616898423</v>
      </c>
    </row>
    <row r="4145" spans="2:3" x14ac:dyDescent="0.45">
      <c r="B4145" s="266">
        <v>4080</v>
      </c>
      <c r="C4145" s="267">
        <v>149.68313493564111</v>
      </c>
    </row>
    <row r="4146" spans="2:3" x14ac:dyDescent="0.45">
      <c r="B4146" s="266">
        <v>4081</v>
      </c>
      <c r="C4146" s="267">
        <v>123.87802215437924</v>
      </c>
    </row>
    <row r="4147" spans="2:3" x14ac:dyDescent="0.45">
      <c r="B4147" s="266">
        <v>4082</v>
      </c>
      <c r="C4147" s="267">
        <v>128.91358725597314</v>
      </c>
    </row>
    <row r="4148" spans="2:3" x14ac:dyDescent="0.45">
      <c r="B4148" s="266">
        <v>4083</v>
      </c>
      <c r="C4148" s="267">
        <v>94.597768173057318</v>
      </c>
    </row>
    <row r="4149" spans="2:3" x14ac:dyDescent="0.45">
      <c r="B4149" s="266">
        <v>4084</v>
      </c>
      <c r="C4149" s="267">
        <v>92.163581053158538</v>
      </c>
    </row>
    <row r="4150" spans="2:3" x14ac:dyDescent="0.45">
      <c r="B4150" s="266">
        <v>4085</v>
      </c>
      <c r="C4150" s="267">
        <v>136.59360260352315</v>
      </c>
    </row>
    <row r="4151" spans="2:3" x14ac:dyDescent="0.45">
      <c r="B4151" s="266">
        <v>4086</v>
      </c>
      <c r="C4151" s="267">
        <v>90.777239327290175</v>
      </c>
    </row>
    <row r="4152" spans="2:3" x14ac:dyDescent="0.45">
      <c r="B4152" s="266">
        <v>4087</v>
      </c>
      <c r="C4152" s="267">
        <v>125.28142221097978</v>
      </c>
    </row>
    <row r="4153" spans="2:3" x14ac:dyDescent="0.45">
      <c r="B4153" s="266">
        <v>4088</v>
      </c>
      <c r="C4153" s="267">
        <v>94.686231719362041</v>
      </c>
    </row>
    <row r="4154" spans="2:3" x14ac:dyDescent="0.45">
      <c r="B4154" s="266">
        <v>4089</v>
      </c>
      <c r="C4154" s="267">
        <v>156.75035198360968</v>
      </c>
    </row>
    <row r="4155" spans="2:3" x14ac:dyDescent="0.45">
      <c r="B4155" s="266">
        <v>4090</v>
      </c>
      <c r="C4155" s="267">
        <v>139.16719232497144</v>
      </c>
    </row>
    <row r="4156" spans="2:3" x14ac:dyDescent="0.45">
      <c r="B4156" s="266">
        <v>4091</v>
      </c>
      <c r="C4156" s="267">
        <v>132.6417690273048</v>
      </c>
    </row>
    <row r="4157" spans="2:3" x14ac:dyDescent="0.45">
      <c r="B4157" s="266">
        <v>4092</v>
      </c>
      <c r="C4157" s="267">
        <v>83.837755059790908</v>
      </c>
    </row>
    <row r="4158" spans="2:3" x14ac:dyDescent="0.45">
      <c r="B4158" s="266">
        <v>4093</v>
      </c>
      <c r="C4158" s="267">
        <v>81.540147108835697</v>
      </c>
    </row>
    <row r="4159" spans="2:3" x14ac:dyDescent="0.45">
      <c r="B4159" s="266">
        <v>4094</v>
      </c>
      <c r="C4159" s="267">
        <v>118.23561810622741</v>
      </c>
    </row>
    <row r="4160" spans="2:3" x14ac:dyDescent="0.45">
      <c r="B4160" s="266">
        <v>4095</v>
      </c>
      <c r="C4160" s="267">
        <v>70.574863395802183</v>
      </c>
    </row>
    <row r="4161" spans="2:3" x14ac:dyDescent="0.45">
      <c r="B4161" s="266">
        <v>4096</v>
      </c>
      <c r="C4161" s="267">
        <v>90.196855083642262</v>
      </c>
    </row>
    <row r="4162" spans="2:3" x14ac:dyDescent="0.45">
      <c r="B4162" s="266">
        <v>4097</v>
      </c>
      <c r="C4162" s="267">
        <v>142.46534240821276</v>
      </c>
    </row>
    <row r="4163" spans="2:3" x14ac:dyDescent="0.45">
      <c r="B4163" s="266">
        <v>4098</v>
      </c>
      <c r="C4163" s="267">
        <v>106.09269674911258</v>
      </c>
    </row>
    <row r="4164" spans="2:3" x14ac:dyDescent="0.45">
      <c r="B4164" s="266">
        <v>4099</v>
      </c>
      <c r="C4164" s="267">
        <v>156.27844843418654</v>
      </c>
    </row>
    <row r="4165" spans="2:3" x14ac:dyDescent="0.45">
      <c r="B4165" s="266">
        <v>4100</v>
      </c>
      <c r="C4165" s="267">
        <v>178.90651610647967</v>
      </c>
    </row>
    <row r="4166" spans="2:3" x14ac:dyDescent="0.45">
      <c r="B4166" s="266">
        <v>4101</v>
      </c>
      <c r="C4166" s="267">
        <v>73.040877009590474</v>
      </c>
    </row>
    <row r="4167" spans="2:3" x14ac:dyDescent="0.45">
      <c r="B4167" s="266">
        <v>4102</v>
      </c>
      <c r="C4167" s="267">
        <v>112.94455590286555</v>
      </c>
    </row>
    <row r="4168" spans="2:3" x14ac:dyDescent="0.45">
      <c r="B4168" s="266">
        <v>4103</v>
      </c>
      <c r="C4168" s="267">
        <v>109.1317924839605</v>
      </c>
    </row>
    <row r="4169" spans="2:3" x14ac:dyDescent="0.45">
      <c r="B4169" s="266">
        <v>4104</v>
      </c>
      <c r="C4169" s="267">
        <v>99.345707183254717</v>
      </c>
    </row>
    <row r="4170" spans="2:3" x14ac:dyDescent="0.45">
      <c r="B4170" s="266">
        <v>4105</v>
      </c>
      <c r="C4170" s="267">
        <v>142.63473213973461</v>
      </c>
    </row>
    <row r="4171" spans="2:3" x14ac:dyDescent="0.45">
      <c r="B4171" s="266">
        <v>4106</v>
      </c>
      <c r="C4171" s="267">
        <v>133.68706011384421</v>
      </c>
    </row>
    <row r="4172" spans="2:3" x14ac:dyDescent="0.45">
      <c r="B4172" s="266">
        <v>4107</v>
      </c>
      <c r="C4172" s="267">
        <v>177.25892386098482</v>
      </c>
    </row>
    <row r="4173" spans="2:3" x14ac:dyDescent="0.45">
      <c r="B4173" s="266">
        <v>4108</v>
      </c>
      <c r="C4173" s="267">
        <v>137.05242034718796</v>
      </c>
    </row>
    <row r="4174" spans="2:3" x14ac:dyDescent="0.45">
      <c r="B4174" s="266">
        <v>4109</v>
      </c>
      <c r="C4174" s="267">
        <v>138.65586720626112</v>
      </c>
    </row>
    <row r="4175" spans="2:3" x14ac:dyDescent="0.45">
      <c r="B4175" s="266">
        <v>4110</v>
      </c>
      <c r="C4175" s="267">
        <v>96.365850244456922</v>
      </c>
    </row>
    <row r="4176" spans="2:3" x14ac:dyDescent="0.45">
      <c r="B4176" s="266">
        <v>4111</v>
      </c>
      <c r="C4176" s="267">
        <v>115.88104601609635</v>
      </c>
    </row>
    <row r="4177" spans="2:3" x14ac:dyDescent="0.45">
      <c r="B4177" s="266">
        <v>4112</v>
      </c>
      <c r="C4177" s="267">
        <v>140.298860026216</v>
      </c>
    </row>
    <row r="4178" spans="2:3" x14ac:dyDescent="0.45">
      <c r="B4178" s="266">
        <v>4113</v>
      </c>
      <c r="C4178" s="267">
        <v>143.67245334505708</v>
      </c>
    </row>
    <row r="4179" spans="2:3" x14ac:dyDescent="0.45">
      <c r="B4179" s="266">
        <v>4114</v>
      </c>
      <c r="C4179" s="267">
        <v>167.17858342186912</v>
      </c>
    </row>
    <row r="4180" spans="2:3" x14ac:dyDescent="0.45">
      <c r="B4180" s="266">
        <v>4115</v>
      </c>
      <c r="C4180" s="267">
        <v>80.213235315230065</v>
      </c>
    </row>
    <row r="4181" spans="2:3" x14ac:dyDescent="0.45">
      <c r="B4181" s="266">
        <v>4116</v>
      </c>
      <c r="C4181" s="267">
        <v>212.87325696601877</v>
      </c>
    </row>
    <row r="4182" spans="2:3" x14ac:dyDescent="0.45">
      <c r="B4182" s="266">
        <v>4117</v>
      </c>
      <c r="C4182" s="267">
        <v>109.25207189256852</v>
      </c>
    </row>
    <row r="4183" spans="2:3" x14ac:dyDescent="0.45">
      <c r="B4183" s="266">
        <v>4118</v>
      </c>
      <c r="C4183" s="267">
        <v>138.54123640201465</v>
      </c>
    </row>
    <row r="4184" spans="2:3" x14ac:dyDescent="0.45">
      <c r="B4184" s="266">
        <v>4119</v>
      </c>
      <c r="C4184" s="267">
        <v>149.94546230431547</v>
      </c>
    </row>
    <row r="4185" spans="2:3" x14ac:dyDescent="0.45">
      <c r="B4185" s="266">
        <v>4120</v>
      </c>
      <c r="C4185" s="267">
        <v>126.96472340995746</v>
      </c>
    </row>
    <row r="4186" spans="2:3" x14ac:dyDescent="0.45">
      <c r="B4186" s="266">
        <v>4121</v>
      </c>
      <c r="C4186" s="267">
        <v>117.93218155347517</v>
      </c>
    </row>
    <row r="4187" spans="2:3" x14ac:dyDescent="0.45">
      <c r="B4187" s="266">
        <v>4122</v>
      </c>
      <c r="C4187" s="267">
        <v>154.46276134805061</v>
      </c>
    </row>
    <row r="4188" spans="2:3" x14ac:dyDescent="0.45">
      <c r="B4188" s="266">
        <v>4123</v>
      </c>
      <c r="C4188" s="267">
        <v>103.64077679248345</v>
      </c>
    </row>
    <row r="4189" spans="2:3" x14ac:dyDescent="0.45">
      <c r="B4189" s="266">
        <v>4124</v>
      </c>
      <c r="C4189" s="267">
        <v>139.62030601899346</v>
      </c>
    </row>
    <row r="4190" spans="2:3" x14ac:dyDescent="0.45">
      <c r="B4190" s="266">
        <v>4125</v>
      </c>
      <c r="C4190" s="267">
        <v>174.43604871642219</v>
      </c>
    </row>
    <row r="4191" spans="2:3" x14ac:dyDescent="0.45">
      <c r="B4191" s="266">
        <v>4126</v>
      </c>
      <c r="C4191" s="267">
        <v>149.28140952640527</v>
      </c>
    </row>
    <row r="4192" spans="2:3" x14ac:dyDescent="0.45">
      <c r="B4192" s="266">
        <v>4127</v>
      </c>
      <c r="C4192" s="267">
        <v>96.282602034618293</v>
      </c>
    </row>
    <row r="4193" spans="2:3" x14ac:dyDescent="0.45">
      <c r="B4193" s="266">
        <v>4128</v>
      </c>
      <c r="C4193" s="267">
        <v>151.37894536228944</v>
      </c>
    </row>
    <row r="4194" spans="2:3" x14ac:dyDescent="0.45">
      <c r="B4194" s="266">
        <v>4129</v>
      </c>
      <c r="C4194" s="267">
        <v>107.43637071981952</v>
      </c>
    </row>
    <row r="4195" spans="2:3" x14ac:dyDescent="0.45">
      <c r="B4195" s="266">
        <v>4130</v>
      </c>
      <c r="C4195" s="267">
        <v>140.6890199799343</v>
      </c>
    </row>
    <row r="4196" spans="2:3" x14ac:dyDescent="0.45">
      <c r="B4196" s="266">
        <v>4131</v>
      </c>
      <c r="C4196" s="267">
        <v>137.20677316517026</v>
      </c>
    </row>
    <row r="4197" spans="2:3" x14ac:dyDescent="0.45">
      <c r="B4197" s="266">
        <v>4132</v>
      </c>
      <c r="C4197" s="267">
        <v>143.23124772685424</v>
      </c>
    </row>
    <row r="4198" spans="2:3" x14ac:dyDescent="0.45">
      <c r="B4198" s="266">
        <v>4133</v>
      </c>
      <c r="C4198" s="267">
        <v>115.93152638013134</v>
      </c>
    </row>
    <row r="4199" spans="2:3" x14ac:dyDescent="0.45">
      <c r="B4199" s="266">
        <v>4134</v>
      </c>
      <c r="C4199" s="267">
        <v>115.3060107225354</v>
      </c>
    </row>
    <row r="4200" spans="2:3" x14ac:dyDescent="0.45">
      <c r="B4200" s="266">
        <v>4135</v>
      </c>
      <c r="C4200" s="267">
        <v>141.47906437763814</v>
      </c>
    </row>
    <row r="4201" spans="2:3" x14ac:dyDescent="0.45">
      <c r="B4201" s="266">
        <v>4136</v>
      </c>
      <c r="C4201" s="267">
        <v>89.781069752717599</v>
      </c>
    </row>
    <row r="4202" spans="2:3" x14ac:dyDescent="0.45">
      <c r="B4202" s="266">
        <v>4137</v>
      </c>
      <c r="C4202" s="267">
        <v>123.20656554900165</v>
      </c>
    </row>
    <row r="4203" spans="2:3" x14ac:dyDescent="0.45">
      <c r="B4203" s="266">
        <v>4138</v>
      </c>
      <c r="C4203" s="267">
        <v>122.23782716607198</v>
      </c>
    </row>
    <row r="4204" spans="2:3" x14ac:dyDescent="0.45">
      <c r="B4204" s="266">
        <v>4139</v>
      </c>
      <c r="C4204" s="267">
        <v>90.519799966887433</v>
      </c>
    </row>
    <row r="4205" spans="2:3" x14ac:dyDescent="0.45">
      <c r="B4205" s="266">
        <v>4140</v>
      </c>
      <c r="C4205" s="267">
        <v>134.73734355877724</v>
      </c>
    </row>
    <row r="4206" spans="2:3" x14ac:dyDescent="0.45">
      <c r="B4206" s="266">
        <v>4141</v>
      </c>
      <c r="C4206" s="267">
        <v>214.46050971827057</v>
      </c>
    </row>
    <row r="4207" spans="2:3" x14ac:dyDescent="0.45">
      <c r="B4207" s="266">
        <v>4142</v>
      </c>
      <c r="C4207" s="267">
        <v>135.95952392824833</v>
      </c>
    </row>
    <row r="4208" spans="2:3" x14ac:dyDescent="0.45">
      <c r="B4208" s="266">
        <v>4143</v>
      </c>
      <c r="C4208" s="267">
        <v>179.79901365916476</v>
      </c>
    </row>
    <row r="4209" spans="2:3" x14ac:dyDescent="0.45">
      <c r="B4209" s="266">
        <v>4144</v>
      </c>
      <c r="C4209" s="267">
        <v>99.497784033004024</v>
      </c>
    </row>
    <row r="4210" spans="2:3" x14ac:dyDescent="0.45">
      <c r="B4210" s="266">
        <v>4145</v>
      </c>
      <c r="C4210" s="267">
        <v>154.30879341564901</v>
      </c>
    </row>
    <row r="4211" spans="2:3" x14ac:dyDescent="0.45">
      <c r="B4211" s="266">
        <v>4146</v>
      </c>
      <c r="C4211" s="267">
        <v>209.18842002267729</v>
      </c>
    </row>
    <row r="4212" spans="2:3" x14ac:dyDescent="0.45">
      <c r="B4212" s="266">
        <v>4147</v>
      </c>
      <c r="C4212" s="267">
        <v>90.310032770824733</v>
      </c>
    </row>
    <row r="4213" spans="2:3" x14ac:dyDescent="0.45">
      <c r="B4213" s="266">
        <v>4148</v>
      </c>
      <c r="C4213" s="267">
        <v>146.24567628694703</v>
      </c>
    </row>
    <row r="4214" spans="2:3" x14ac:dyDescent="0.45">
      <c r="B4214" s="266">
        <v>4149</v>
      </c>
      <c r="C4214" s="267">
        <v>95.350163052479317</v>
      </c>
    </row>
    <row r="4215" spans="2:3" x14ac:dyDescent="0.45">
      <c r="B4215" s="266">
        <v>4150</v>
      </c>
      <c r="C4215" s="267">
        <v>145.49697976660866</v>
      </c>
    </row>
    <row r="4216" spans="2:3" x14ac:dyDescent="0.45">
      <c r="B4216" s="266">
        <v>4151</v>
      </c>
      <c r="C4216" s="267">
        <v>164.06653847487746</v>
      </c>
    </row>
    <row r="4217" spans="2:3" x14ac:dyDescent="0.45">
      <c r="B4217" s="266">
        <v>4152</v>
      </c>
      <c r="C4217" s="267">
        <v>161.97574909950828</v>
      </c>
    </row>
    <row r="4218" spans="2:3" x14ac:dyDescent="0.45">
      <c r="B4218" s="266">
        <v>4153</v>
      </c>
      <c r="C4218" s="267">
        <v>95.404448008149842</v>
      </c>
    </row>
    <row r="4219" spans="2:3" x14ac:dyDescent="0.45">
      <c r="B4219" s="266">
        <v>4154</v>
      </c>
      <c r="C4219" s="267">
        <v>102.4364298690964</v>
      </c>
    </row>
    <row r="4220" spans="2:3" x14ac:dyDescent="0.45">
      <c r="B4220" s="266">
        <v>4155</v>
      </c>
      <c r="C4220" s="267">
        <v>106.94213938355185</v>
      </c>
    </row>
    <row r="4221" spans="2:3" x14ac:dyDescent="0.45">
      <c r="B4221" s="266">
        <v>4156</v>
      </c>
      <c r="C4221" s="267">
        <v>114.95068471540776</v>
      </c>
    </row>
    <row r="4222" spans="2:3" x14ac:dyDescent="0.45">
      <c r="B4222" s="266">
        <v>4157</v>
      </c>
      <c r="C4222" s="267">
        <v>137.53915177211599</v>
      </c>
    </row>
    <row r="4223" spans="2:3" x14ac:dyDescent="0.45">
      <c r="B4223" s="266">
        <v>4158</v>
      </c>
      <c r="C4223" s="267">
        <v>162.60821880599832</v>
      </c>
    </row>
    <row r="4224" spans="2:3" x14ac:dyDescent="0.45">
      <c r="B4224" s="266">
        <v>4159</v>
      </c>
      <c r="C4224" s="267">
        <v>114.42198513938732</v>
      </c>
    </row>
    <row r="4225" spans="2:3" x14ac:dyDescent="0.45">
      <c r="B4225" s="266">
        <v>4160</v>
      </c>
      <c r="C4225" s="267">
        <v>81.47273991897049</v>
      </c>
    </row>
    <row r="4226" spans="2:3" x14ac:dyDescent="0.45">
      <c r="B4226" s="266">
        <v>4161</v>
      </c>
      <c r="C4226" s="267">
        <v>139.47995687103568</v>
      </c>
    </row>
    <row r="4227" spans="2:3" x14ac:dyDescent="0.45">
      <c r="B4227" s="266">
        <v>4162</v>
      </c>
      <c r="C4227" s="267">
        <v>133.83399273831799</v>
      </c>
    </row>
    <row r="4228" spans="2:3" x14ac:dyDescent="0.45">
      <c r="B4228" s="266">
        <v>4163</v>
      </c>
      <c r="C4228" s="267">
        <v>143.83954314302687</v>
      </c>
    </row>
    <row r="4229" spans="2:3" x14ac:dyDescent="0.45">
      <c r="B4229" s="266">
        <v>4164</v>
      </c>
      <c r="C4229" s="267">
        <v>88.802429058208546</v>
      </c>
    </row>
    <row r="4230" spans="2:3" x14ac:dyDescent="0.45">
      <c r="B4230" s="266">
        <v>4165</v>
      </c>
      <c r="C4230" s="267">
        <v>121.47803667542841</v>
      </c>
    </row>
    <row r="4231" spans="2:3" x14ac:dyDescent="0.45">
      <c r="B4231" s="266">
        <v>4166</v>
      </c>
      <c r="C4231" s="267">
        <v>180.61943924757048</v>
      </c>
    </row>
    <row r="4232" spans="2:3" x14ac:dyDescent="0.45">
      <c r="B4232" s="266">
        <v>4167</v>
      </c>
      <c r="C4232" s="267">
        <v>137.63401271266778</v>
      </c>
    </row>
    <row r="4233" spans="2:3" x14ac:dyDescent="0.45">
      <c r="B4233" s="266">
        <v>4168</v>
      </c>
      <c r="C4233" s="267">
        <v>139.10582571630738</v>
      </c>
    </row>
    <row r="4234" spans="2:3" x14ac:dyDescent="0.45">
      <c r="B4234" s="266">
        <v>4169</v>
      </c>
      <c r="C4234" s="267">
        <v>155.56313210542919</v>
      </c>
    </row>
    <row r="4235" spans="2:3" x14ac:dyDescent="0.45">
      <c r="B4235" s="266">
        <v>4170</v>
      </c>
      <c r="C4235" s="267">
        <v>164.78477933377235</v>
      </c>
    </row>
    <row r="4236" spans="2:3" x14ac:dyDescent="0.45">
      <c r="B4236" s="266">
        <v>4171</v>
      </c>
      <c r="C4236" s="267">
        <v>136.18058368040886</v>
      </c>
    </row>
    <row r="4237" spans="2:3" x14ac:dyDescent="0.45">
      <c r="B4237" s="266">
        <v>4172</v>
      </c>
      <c r="C4237" s="267">
        <v>109.62712445086537</v>
      </c>
    </row>
    <row r="4238" spans="2:3" x14ac:dyDescent="0.45">
      <c r="B4238" s="266">
        <v>4173</v>
      </c>
      <c r="C4238" s="267">
        <v>68.027131699680254</v>
      </c>
    </row>
    <row r="4239" spans="2:3" x14ac:dyDescent="0.45">
      <c r="B4239" s="266">
        <v>4174</v>
      </c>
      <c r="C4239" s="267">
        <v>117.74252598342935</v>
      </c>
    </row>
    <row r="4240" spans="2:3" x14ac:dyDescent="0.45">
      <c r="B4240" s="266">
        <v>4175</v>
      </c>
      <c r="C4240" s="267">
        <v>131.5396457391455</v>
      </c>
    </row>
    <row r="4241" spans="2:3" x14ac:dyDescent="0.45">
      <c r="B4241" s="266">
        <v>4176</v>
      </c>
      <c r="C4241" s="267">
        <v>127.17764913853271</v>
      </c>
    </row>
    <row r="4242" spans="2:3" x14ac:dyDescent="0.45">
      <c r="B4242" s="266">
        <v>4177</v>
      </c>
      <c r="C4242" s="267">
        <v>146.76775116621823</v>
      </c>
    </row>
    <row r="4243" spans="2:3" x14ac:dyDescent="0.45">
      <c r="B4243" s="266">
        <v>4178</v>
      </c>
      <c r="C4243" s="267">
        <v>133.16677213822925</v>
      </c>
    </row>
    <row r="4244" spans="2:3" x14ac:dyDescent="0.45">
      <c r="B4244" s="266">
        <v>4179</v>
      </c>
      <c r="C4244" s="267">
        <v>130.22965445097967</v>
      </c>
    </row>
    <row r="4245" spans="2:3" x14ac:dyDescent="0.45">
      <c r="B4245" s="266">
        <v>4180</v>
      </c>
      <c r="C4245" s="267">
        <v>103.76123024650266</v>
      </c>
    </row>
    <row r="4246" spans="2:3" x14ac:dyDescent="0.45">
      <c r="B4246" s="266">
        <v>4181</v>
      </c>
      <c r="C4246" s="267">
        <v>112.5810413665111</v>
      </c>
    </row>
    <row r="4247" spans="2:3" x14ac:dyDescent="0.45">
      <c r="B4247" s="266">
        <v>4182</v>
      </c>
      <c r="C4247" s="267">
        <v>103.04054705449863</v>
      </c>
    </row>
    <row r="4248" spans="2:3" x14ac:dyDescent="0.45">
      <c r="B4248" s="266">
        <v>4183</v>
      </c>
      <c r="C4248" s="267">
        <v>84.153165010276552</v>
      </c>
    </row>
    <row r="4249" spans="2:3" x14ac:dyDescent="0.45">
      <c r="B4249" s="266">
        <v>4184</v>
      </c>
      <c r="C4249" s="267">
        <v>140.66746624869759</v>
      </c>
    </row>
    <row r="4250" spans="2:3" x14ac:dyDescent="0.45">
      <c r="B4250" s="266">
        <v>4185</v>
      </c>
      <c r="C4250" s="267">
        <v>160.9413820059591</v>
      </c>
    </row>
    <row r="4251" spans="2:3" x14ac:dyDescent="0.45">
      <c r="B4251" s="266">
        <v>4186</v>
      </c>
      <c r="C4251" s="267">
        <v>119.49647871148022</v>
      </c>
    </row>
    <row r="4252" spans="2:3" x14ac:dyDescent="0.45">
      <c r="B4252" s="266">
        <v>4187</v>
      </c>
      <c r="C4252" s="267">
        <v>85.636652717245951</v>
      </c>
    </row>
    <row r="4253" spans="2:3" x14ac:dyDescent="0.45">
      <c r="B4253" s="266">
        <v>4188</v>
      </c>
      <c r="C4253" s="267">
        <v>80.27990857961764</v>
      </c>
    </row>
    <row r="4254" spans="2:3" x14ac:dyDescent="0.45">
      <c r="B4254" s="266">
        <v>4189</v>
      </c>
      <c r="C4254" s="267">
        <v>123.09054629378836</v>
      </c>
    </row>
    <row r="4255" spans="2:3" x14ac:dyDescent="0.45">
      <c r="B4255" s="266">
        <v>4190</v>
      </c>
      <c r="C4255" s="267">
        <v>96.7169807606181</v>
      </c>
    </row>
    <row r="4256" spans="2:3" x14ac:dyDescent="0.45">
      <c r="B4256" s="266">
        <v>4191</v>
      </c>
      <c r="C4256" s="267">
        <v>113.08348000081546</v>
      </c>
    </row>
    <row r="4257" spans="2:3" x14ac:dyDescent="0.45">
      <c r="B4257" s="266">
        <v>4192</v>
      </c>
      <c r="C4257" s="267">
        <v>131.87212292130295</v>
      </c>
    </row>
    <row r="4258" spans="2:3" x14ac:dyDescent="0.45">
      <c r="B4258" s="266">
        <v>4193</v>
      </c>
      <c r="C4258" s="267">
        <v>156.20060425969848</v>
      </c>
    </row>
    <row r="4259" spans="2:3" x14ac:dyDescent="0.45">
      <c r="B4259" s="266">
        <v>4194</v>
      </c>
      <c r="C4259" s="267">
        <v>129.92098748302143</v>
      </c>
    </row>
    <row r="4260" spans="2:3" x14ac:dyDescent="0.45">
      <c r="B4260" s="266">
        <v>4195</v>
      </c>
      <c r="C4260" s="267">
        <v>88.027212275865423</v>
      </c>
    </row>
    <row r="4261" spans="2:3" x14ac:dyDescent="0.45">
      <c r="B4261" s="266">
        <v>4196</v>
      </c>
      <c r="C4261" s="267">
        <v>115.64132903727172</v>
      </c>
    </row>
    <row r="4262" spans="2:3" x14ac:dyDescent="0.45">
      <c r="B4262" s="266">
        <v>4197</v>
      </c>
      <c r="C4262" s="267">
        <v>98.892523070388478</v>
      </c>
    </row>
    <row r="4263" spans="2:3" x14ac:dyDescent="0.45">
      <c r="B4263" s="266">
        <v>4198</v>
      </c>
      <c r="C4263" s="267">
        <v>120.32118140422052</v>
      </c>
    </row>
    <row r="4264" spans="2:3" x14ac:dyDescent="0.45">
      <c r="B4264" s="266">
        <v>4199</v>
      </c>
      <c r="C4264" s="267">
        <v>109.56203913039406</v>
      </c>
    </row>
    <row r="4265" spans="2:3" x14ac:dyDescent="0.45">
      <c r="B4265" s="266">
        <v>4200</v>
      </c>
      <c r="C4265" s="267">
        <v>74.354153356273002</v>
      </c>
    </row>
    <row r="4266" spans="2:3" x14ac:dyDescent="0.45">
      <c r="B4266" s="266">
        <v>4201</v>
      </c>
      <c r="C4266" s="267">
        <v>157.49867983699656</v>
      </c>
    </row>
    <row r="4267" spans="2:3" x14ac:dyDescent="0.45">
      <c r="B4267" s="266">
        <v>4202</v>
      </c>
      <c r="C4267" s="267">
        <v>144.6474473169927</v>
      </c>
    </row>
    <row r="4268" spans="2:3" x14ac:dyDescent="0.45">
      <c r="B4268" s="266">
        <v>4203</v>
      </c>
      <c r="C4268" s="267">
        <v>188.24321395873568</v>
      </c>
    </row>
    <row r="4269" spans="2:3" x14ac:dyDescent="0.45">
      <c r="B4269" s="266">
        <v>4204</v>
      </c>
      <c r="C4269" s="267">
        <v>125.21130288814572</v>
      </c>
    </row>
    <row r="4270" spans="2:3" x14ac:dyDescent="0.45">
      <c r="B4270" s="266">
        <v>4205</v>
      </c>
      <c r="C4270" s="267">
        <v>130.25862236122651</v>
      </c>
    </row>
    <row r="4271" spans="2:3" x14ac:dyDescent="0.45">
      <c r="B4271" s="266">
        <v>4206</v>
      </c>
      <c r="C4271" s="267">
        <v>153.33496062297752</v>
      </c>
    </row>
    <row r="4272" spans="2:3" x14ac:dyDescent="0.45">
      <c r="B4272" s="266">
        <v>4207</v>
      </c>
      <c r="C4272" s="267">
        <v>158.65253819214399</v>
      </c>
    </row>
    <row r="4273" spans="2:3" x14ac:dyDescent="0.45">
      <c r="B4273" s="266">
        <v>4208</v>
      </c>
      <c r="C4273" s="267">
        <v>152.30272890184693</v>
      </c>
    </row>
    <row r="4274" spans="2:3" x14ac:dyDescent="0.45">
      <c r="B4274" s="266">
        <v>4209</v>
      </c>
      <c r="C4274" s="267">
        <v>152.66195452775366</v>
      </c>
    </row>
    <row r="4275" spans="2:3" x14ac:dyDescent="0.45">
      <c r="B4275" s="266">
        <v>4210</v>
      </c>
      <c r="C4275" s="267">
        <v>117.08322845005034</v>
      </c>
    </row>
    <row r="4276" spans="2:3" x14ac:dyDescent="0.45">
      <c r="B4276" s="266">
        <v>4211</v>
      </c>
      <c r="C4276" s="267">
        <v>130.18560945924938</v>
      </c>
    </row>
    <row r="4277" spans="2:3" x14ac:dyDescent="0.45">
      <c r="B4277" s="266">
        <v>4212</v>
      </c>
      <c r="C4277" s="267">
        <v>98.780998922806759</v>
      </c>
    </row>
    <row r="4278" spans="2:3" x14ac:dyDescent="0.45">
      <c r="B4278" s="266">
        <v>4213</v>
      </c>
      <c r="C4278" s="267">
        <v>83.564888694167436</v>
      </c>
    </row>
    <row r="4279" spans="2:3" x14ac:dyDescent="0.45">
      <c r="B4279" s="266">
        <v>4214</v>
      </c>
      <c r="C4279" s="267">
        <v>170.55781087709346</v>
      </c>
    </row>
    <row r="4280" spans="2:3" x14ac:dyDescent="0.45">
      <c r="B4280" s="266">
        <v>4215</v>
      </c>
      <c r="C4280" s="267">
        <v>138.01914738443514</v>
      </c>
    </row>
    <row r="4281" spans="2:3" x14ac:dyDescent="0.45">
      <c r="B4281" s="266">
        <v>4216</v>
      </c>
      <c r="C4281" s="267">
        <v>182.77362169979372</v>
      </c>
    </row>
    <row r="4282" spans="2:3" x14ac:dyDescent="0.45">
      <c r="B4282" s="266">
        <v>4217</v>
      </c>
      <c r="C4282" s="267">
        <v>104.19438567378592</v>
      </c>
    </row>
    <row r="4283" spans="2:3" x14ac:dyDescent="0.45">
      <c r="B4283" s="266">
        <v>4218</v>
      </c>
      <c r="C4283" s="267">
        <v>189.57463562845669</v>
      </c>
    </row>
    <row r="4284" spans="2:3" x14ac:dyDescent="0.45">
      <c r="B4284" s="266">
        <v>4219</v>
      </c>
      <c r="C4284" s="267">
        <v>109.13183242116526</v>
      </c>
    </row>
    <row r="4285" spans="2:3" x14ac:dyDescent="0.45">
      <c r="B4285" s="266">
        <v>4220</v>
      </c>
      <c r="C4285" s="267">
        <v>111.39034290365997</v>
      </c>
    </row>
    <row r="4286" spans="2:3" x14ac:dyDescent="0.45">
      <c r="B4286" s="266">
        <v>4221</v>
      </c>
      <c r="C4286" s="267">
        <v>143.80498587347651</v>
      </c>
    </row>
    <row r="4287" spans="2:3" x14ac:dyDescent="0.45">
      <c r="B4287" s="266">
        <v>4222</v>
      </c>
      <c r="C4287" s="267">
        <v>120.04206850405225</v>
      </c>
    </row>
    <row r="4288" spans="2:3" x14ac:dyDescent="0.45">
      <c r="B4288" s="266">
        <v>4223</v>
      </c>
      <c r="C4288" s="267">
        <v>171.74628437467183</v>
      </c>
    </row>
    <row r="4289" spans="2:3" x14ac:dyDescent="0.45">
      <c r="B4289" s="266">
        <v>4224</v>
      </c>
      <c r="C4289" s="267">
        <v>93.68693983905186</v>
      </c>
    </row>
    <row r="4290" spans="2:3" x14ac:dyDescent="0.45">
      <c r="B4290" s="266">
        <v>4225</v>
      </c>
      <c r="C4290" s="267">
        <v>151.08503735817831</v>
      </c>
    </row>
    <row r="4291" spans="2:3" x14ac:dyDescent="0.45">
      <c r="B4291" s="266">
        <v>4226</v>
      </c>
      <c r="C4291" s="267">
        <v>150.05636115819252</v>
      </c>
    </row>
    <row r="4292" spans="2:3" x14ac:dyDescent="0.45">
      <c r="B4292" s="266">
        <v>4227</v>
      </c>
      <c r="C4292" s="267">
        <v>94.140087768207636</v>
      </c>
    </row>
    <row r="4293" spans="2:3" x14ac:dyDescent="0.45">
      <c r="B4293" s="266">
        <v>4228</v>
      </c>
      <c r="C4293" s="267">
        <v>144.90509856444044</v>
      </c>
    </row>
    <row r="4294" spans="2:3" x14ac:dyDescent="0.45">
      <c r="B4294" s="266">
        <v>4229</v>
      </c>
      <c r="C4294" s="267">
        <v>171.06438676117938</v>
      </c>
    </row>
    <row r="4295" spans="2:3" x14ac:dyDescent="0.45">
      <c r="B4295" s="266">
        <v>4230</v>
      </c>
      <c r="C4295" s="267">
        <v>174.20312284184229</v>
      </c>
    </row>
    <row r="4296" spans="2:3" x14ac:dyDescent="0.45">
      <c r="B4296" s="266">
        <v>4231</v>
      </c>
      <c r="C4296" s="267">
        <v>101.06708328388916</v>
      </c>
    </row>
    <row r="4297" spans="2:3" x14ac:dyDescent="0.45">
      <c r="B4297" s="266">
        <v>4232</v>
      </c>
      <c r="C4297" s="267">
        <v>79.395678701064739</v>
      </c>
    </row>
    <row r="4298" spans="2:3" x14ac:dyDescent="0.45">
      <c r="B4298" s="266">
        <v>4233</v>
      </c>
      <c r="C4298" s="267">
        <v>88.004275774570019</v>
      </c>
    </row>
    <row r="4299" spans="2:3" x14ac:dyDescent="0.45">
      <c r="B4299" s="266">
        <v>4234</v>
      </c>
      <c r="C4299" s="267">
        <v>137.77490950483124</v>
      </c>
    </row>
    <row r="4300" spans="2:3" x14ac:dyDescent="0.45">
      <c r="B4300" s="266">
        <v>4235</v>
      </c>
      <c r="C4300" s="267">
        <v>144.35429082685692</v>
      </c>
    </row>
    <row r="4301" spans="2:3" x14ac:dyDescent="0.45">
      <c r="B4301" s="266">
        <v>4236</v>
      </c>
      <c r="C4301" s="267">
        <v>128.14454461194839</v>
      </c>
    </row>
    <row r="4302" spans="2:3" x14ac:dyDescent="0.45">
      <c r="B4302" s="266">
        <v>4237</v>
      </c>
      <c r="C4302" s="267">
        <v>166.4889054843033</v>
      </c>
    </row>
    <row r="4303" spans="2:3" x14ac:dyDescent="0.45">
      <c r="B4303" s="266">
        <v>4238</v>
      </c>
      <c r="C4303" s="267">
        <v>83.168447705251623</v>
      </c>
    </row>
    <row r="4304" spans="2:3" x14ac:dyDescent="0.45">
      <c r="B4304" s="266">
        <v>4239</v>
      </c>
      <c r="C4304" s="267">
        <v>129.98924322256784</v>
      </c>
    </row>
    <row r="4305" spans="2:3" x14ac:dyDescent="0.45">
      <c r="B4305" s="266">
        <v>4240</v>
      </c>
      <c r="C4305" s="267">
        <v>93.32336425268727</v>
      </c>
    </row>
    <row r="4306" spans="2:3" x14ac:dyDescent="0.45">
      <c r="B4306" s="266">
        <v>4241</v>
      </c>
      <c r="C4306" s="267">
        <v>127.55569274611875</v>
      </c>
    </row>
    <row r="4307" spans="2:3" x14ac:dyDescent="0.45">
      <c r="B4307" s="266">
        <v>4242</v>
      </c>
      <c r="C4307" s="267">
        <v>86.720254474022354</v>
      </c>
    </row>
    <row r="4308" spans="2:3" x14ac:dyDescent="0.45">
      <c r="B4308" s="266">
        <v>4243</v>
      </c>
      <c r="C4308" s="267">
        <v>78.392456638689907</v>
      </c>
    </row>
    <row r="4309" spans="2:3" x14ac:dyDescent="0.45">
      <c r="B4309" s="266">
        <v>4244</v>
      </c>
      <c r="C4309" s="267">
        <v>91.008921313407598</v>
      </c>
    </row>
    <row r="4310" spans="2:3" x14ac:dyDescent="0.45">
      <c r="B4310" s="266">
        <v>4245</v>
      </c>
      <c r="C4310" s="267">
        <v>137.14145922955174</v>
      </c>
    </row>
    <row r="4311" spans="2:3" x14ac:dyDescent="0.45">
      <c r="B4311" s="266">
        <v>4246</v>
      </c>
      <c r="C4311" s="267">
        <v>121.63336623630056</v>
      </c>
    </row>
    <row r="4312" spans="2:3" x14ac:dyDescent="0.45">
      <c r="B4312" s="266">
        <v>4247</v>
      </c>
      <c r="C4312" s="267">
        <v>129.83507899055451</v>
      </c>
    </row>
    <row r="4313" spans="2:3" x14ac:dyDescent="0.45">
      <c r="B4313" s="266">
        <v>4248</v>
      </c>
      <c r="C4313" s="267">
        <v>87.222620352539607</v>
      </c>
    </row>
    <row r="4314" spans="2:3" x14ac:dyDescent="0.45">
      <c r="B4314" s="266">
        <v>4249</v>
      </c>
      <c r="C4314" s="267">
        <v>120.08870688921618</v>
      </c>
    </row>
    <row r="4315" spans="2:3" x14ac:dyDescent="0.45">
      <c r="B4315" s="266">
        <v>4250</v>
      </c>
      <c r="C4315" s="267">
        <v>128.15729665651364</v>
      </c>
    </row>
    <row r="4316" spans="2:3" x14ac:dyDescent="0.45">
      <c r="B4316" s="266">
        <v>4251</v>
      </c>
      <c r="C4316" s="267">
        <v>70.144047727217014</v>
      </c>
    </row>
    <row r="4317" spans="2:3" x14ac:dyDescent="0.45">
      <c r="B4317" s="266">
        <v>4252</v>
      </c>
      <c r="C4317" s="267">
        <v>141.00339943270799</v>
      </c>
    </row>
    <row r="4318" spans="2:3" x14ac:dyDescent="0.45">
      <c r="B4318" s="266">
        <v>4253</v>
      </c>
      <c r="C4318" s="267">
        <v>185.07676623236969</v>
      </c>
    </row>
    <row r="4319" spans="2:3" x14ac:dyDescent="0.45">
      <c r="B4319" s="266">
        <v>4254</v>
      </c>
      <c r="C4319" s="267">
        <v>91.949848338756496</v>
      </c>
    </row>
    <row r="4320" spans="2:3" x14ac:dyDescent="0.45">
      <c r="B4320" s="266">
        <v>4255</v>
      </c>
      <c r="C4320" s="267">
        <v>141.28528200677886</v>
      </c>
    </row>
    <row r="4321" spans="2:3" x14ac:dyDescent="0.45">
      <c r="B4321" s="266">
        <v>4256</v>
      </c>
      <c r="C4321" s="267">
        <v>82.168180046786816</v>
      </c>
    </row>
    <row r="4322" spans="2:3" x14ac:dyDescent="0.45">
      <c r="B4322" s="266">
        <v>4257</v>
      </c>
      <c r="C4322" s="267">
        <v>114.50976255212552</v>
      </c>
    </row>
    <row r="4323" spans="2:3" x14ac:dyDescent="0.45">
      <c r="B4323" s="266">
        <v>4258</v>
      </c>
      <c r="C4323" s="267">
        <v>108.88235022835443</v>
      </c>
    </row>
    <row r="4324" spans="2:3" x14ac:dyDescent="0.45">
      <c r="B4324" s="266">
        <v>4259</v>
      </c>
      <c r="C4324" s="267">
        <v>175.57135037616519</v>
      </c>
    </row>
    <row r="4325" spans="2:3" x14ac:dyDescent="0.45">
      <c r="B4325" s="266">
        <v>4260</v>
      </c>
      <c r="C4325" s="267">
        <v>75.650468753190097</v>
      </c>
    </row>
    <row r="4326" spans="2:3" x14ac:dyDescent="0.45">
      <c r="B4326" s="266">
        <v>4261</v>
      </c>
      <c r="C4326" s="267">
        <v>100.77780990096224</v>
      </c>
    </row>
    <row r="4327" spans="2:3" x14ac:dyDescent="0.45">
      <c r="B4327" s="266">
        <v>4262</v>
      </c>
      <c r="C4327" s="267">
        <v>95.827418976509733</v>
      </c>
    </row>
    <row r="4328" spans="2:3" x14ac:dyDescent="0.45">
      <c r="B4328" s="266">
        <v>4263</v>
      </c>
      <c r="C4328" s="267">
        <v>193.92819150633306</v>
      </c>
    </row>
    <row r="4329" spans="2:3" x14ac:dyDescent="0.45">
      <c r="B4329" s="266">
        <v>4264</v>
      </c>
      <c r="C4329" s="267">
        <v>89.023019594534105</v>
      </c>
    </row>
    <row r="4330" spans="2:3" x14ac:dyDescent="0.45">
      <c r="B4330" s="266">
        <v>4265</v>
      </c>
      <c r="C4330" s="267">
        <v>185.16240181729518</v>
      </c>
    </row>
    <row r="4331" spans="2:3" x14ac:dyDescent="0.45">
      <c r="B4331" s="266">
        <v>4266</v>
      </c>
      <c r="C4331" s="267">
        <v>158.74564590543281</v>
      </c>
    </row>
    <row r="4332" spans="2:3" x14ac:dyDescent="0.45">
      <c r="B4332" s="266">
        <v>4267</v>
      </c>
      <c r="C4332" s="267">
        <v>144.29416319750828</v>
      </c>
    </row>
    <row r="4333" spans="2:3" x14ac:dyDescent="0.45">
      <c r="B4333" s="266">
        <v>4268</v>
      </c>
      <c r="C4333" s="267">
        <v>100.39338180005477</v>
      </c>
    </row>
    <row r="4334" spans="2:3" x14ac:dyDescent="0.45">
      <c r="B4334" s="266">
        <v>4269</v>
      </c>
      <c r="C4334" s="267">
        <v>110.47112463756349</v>
      </c>
    </row>
    <row r="4335" spans="2:3" x14ac:dyDescent="0.45">
      <c r="B4335" s="266">
        <v>4270</v>
      </c>
      <c r="C4335" s="267">
        <v>105.7414831200077</v>
      </c>
    </row>
    <row r="4336" spans="2:3" x14ac:dyDescent="0.45">
      <c r="B4336" s="266">
        <v>4271</v>
      </c>
      <c r="C4336" s="267">
        <v>151.17458120333526</v>
      </c>
    </row>
    <row r="4337" spans="2:3" x14ac:dyDescent="0.45">
      <c r="B4337" s="266">
        <v>4272</v>
      </c>
      <c r="C4337" s="267">
        <v>86.597356076776336</v>
      </c>
    </row>
    <row r="4338" spans="2:3" x14ac:dyDescent="0.45">
      <c r="B4338" s="266">
        <v>4273</v>
      </c>
      <c r="C4338" s="267">
        <v>103.22804299170053</v>
      </c>
    </row>
    <row r="4339" spans="2:3" x14ac:dyDescent="0.45">
      <c r="B4339" s="266">
        <v>4274</v>
      </c>
      <c r="C4339" s="267">
        <v>165.23397370888341</v>
      </c>
    </row>
    <row r="4340" spans="2:3" x14ac:dyDescent="0.45">
      <c r="B4340" s="266">
        <v>4275</v>
      </c>
      <c r="C4340" s="267">
        <v>97.306962153274739</v>
      </c>
    </row>
    <row r="4341" spans="2:3" x14ac:dyDescent="0.45">
      <c r="B4341" s="266">
        <v>4276</v>
      </c>
      <c r="C4341" s="267">
        <v>82.572780349838382</v>
      </c>
    </row>
    <row r="4342" spans="2:3" x14ac:dyDescent="0.45">
      <c r="B4342" s="266">
        <v>4277</v>
      </c>
      <c r="C4342" s="267">
        <v>149.54745321112227</v>
      </c>
    </row>
    <row r="4343" spans="2:3" x14ac:dyDescent="0.45">
      <c r="B4343" s="266">
        <v>4278</v>
      </c>
      <c r="C4343" s="267">
        <v>138.17362166301643</v>
      </c>
    </row>
    <row r="4344" spans="2:3" x14ac:dyDescent="0.45">
      <c r="B4344" s="266">
        <v>4279</v>
      </c>
      <c r="C4344" s="267">
        <v>139.89420719858896</v>
      </c>
    </row>
    <row r="4345" spans="2:3" x14ac:dyDescent="0.45">
      <c r="B4345" s="266">
        <v>4280</v>
      </c>
      <c r="C4345" s="267">
        <v>145.06620484763721</v>
      </c>
    </row>
    <row r="4346" spans="2:3" x14ac:dyDescent="0.45">
      <c r="B4346" s="266">
        <v>4281</v>
      </c>
      <c r="C4346" s="267">
        <v>99.839195930854771</v>
      </c>
    </row>
    <row r="4347" spans="2:3" x14ac:dyDescent="0.45">
      <c r="B4347" s="266">
        <v>4282</v>
      </c>
      <c r="C4347" s="267">
        <v>108.01311538026292</v>
      </c>
    </row>
    <row r="4348" spans="2:3" x14ac:dyDescent="0.45">
      <c r="B4348" s="266">
        <v>4283</v>
      </c>
      <c r="C4348" s="267">
        <v>121.6473866235151</v>
      </c>
    </row>
    <row r="4349" spans="2:3" x14ac:dyDescent="0.45">
      <c r="B4349" s="266">
        <v>4284</v>
      </c>
      <c r="C4349" s="267">
        <v>122.65140587945314</v>
      </c>
    </row>
    <row r="4350" spans="2:3" x14ac:dyDescent="0.45">
      <c r="B4350" s="266">
        <v>4285</v>
      </c>
      <c r="C4350" s="267">
        <v>94.142265895793045</v>
      </c>
    </row>
    <row r="4351" spans="2:3" x14ac:dyDescent="0.45">
      <c r="B4351" s="266">
        <v>4286</v>
      </c>
      <c r="C4351" s="267">
        <v>132.2945661106146</v>
      </c>
    </row>
    <row r="4352" spans="2:3" x14ac:dyDescent="0.45">
      <c r="B4352" s="266">
        <v>4287</v>
      </c>
      <c r="C4352" s="267">
        <v>127.44008470259401</v>
      </c>
    </row>
    <row r="4353" spans="2:3" x14ac:dyDescent="0.45">
      <c r="B4353" s="266">
        <v>4288</v>
      </c>
      <c r="C4353" s="267">
        <v>178.98598304671151</v>
      </c>
    </row>
    <row r="4354" spans="2:3" x14ac:dyDescent="0.45">
      <c r="B4354" s="266">
        <v>4289</v>
      </c>
      <c r="C4354" s="267">
        <v>118.56426943367246</v>
      </c>
    </row>
    <row r="4355" spans="2:3" x14ac:dyDescent="0.45">
      <c r="B4355" s="266">
        <v>4290</v>
      </c>
      <c r="C4355" s="267">
        <v>125.75338871907243</v>
      </c>
    </row>
    <row r="4356" spans="2:3" x14ac:dyDescent="0.45">
      <c r="B4356" s="266">
        <v>4291</v>
      </c>
      <c r="C4356" s="267">
        <v>112.01820481728848</v>
      </c>
    </row>
    <row r="4357" spans="2:3" x14ac:dyDescent="0.45">
      <c r="B4357" s="266">
        <v>4292</v>
      </c>
      <c r="C4357" s="267">
        <v>99.390527089876642</v>
      </c>
    </row>
    <row r="4358" spans="2:3" x14ac:dyDescent="0.45">
      <c r="B4358" s="266">
        <v>4293</v>
      </c>
      <c r="C4358" s="267">
        <v>132.49223057922453</v>
      </c>
    </row>
    <row r="4359" spans="2:3" x14ac:dyDescent="0.45">
      <c r="B4359" s="266">
        <v>4294</v>
      </c>
      <c r="C4359" s="267">
        <v>156.41350609012858</v>
      </c>
    </row>
    <row r="4360" spans="2:3" x14ac:dyDescent="0.45">
      <c r="B4360" s="266">
        <v>4295</v>
      </c>
      <c r="C4360" s="267">
        <v>125.89429751925306</v>
      </c>
    </row>
    <row r="4361" spans="2:3" x14ac:dyDescent="0.45">
      <c r="B4361" s="266">
        <v>4296</v>
      </c>
      <c r="C4361" s="267">
        <v>158.55354729373795</v>
      </c>
    </row>
    <row r="4362" spans="2:3" x14ac:dyDescent="0.45">
      <c r="B4362" s="266">
        <v>4297</v>
      </c>
      <c r="C4362" s="267">
        <v>162.62174189726747</v>
      </c>
    </row>
    <row r="4363" spans="2:3" x14ac:dyDescent="0.45">
      <c r="B4363" s="266">
        <v>4298</v>
      </c>
      <c r="C4363" s="267">
        <v>114.07843935667881</v>
      </c>
    </row>
    <row r="4364" spans="2:3" x14ac:dyDescent="0.45">
      <c r="B4364" s="266">
        <v>4299</v>
      </c>
      <c r="C4364" s="267">
        <v>88.729836450713691</v>
      </c>
    </row>
    <row r="4365" spans="2:3" x14ac:dyDescent="0.45">
      <c r="B4365" s="266">
        <v>4300</v>
      </c>
      <c r="C4365" s="267">
        <v>151.71943825433328</v>
      </c>
    </row>
    <row r="4366" spans="2:3" x14ac:dyDescent="0.45">
      <c r="B4366" s="266">
        <v>4301</v>
      </c>
      <c r="C4366" s="267">
        <v>135.29174372724748</v>
      </c>
    </row>
    <row r="4367" spans="2:3" x14ac:dyDescent="0.45">
      <c r="B4367" s="266">
        <v>4302</v>
      </c>
      <c r="C4367" s="267">
        <v>149.87591344376568</v>
      </c>
    </row>
    <row r="4368" spans="2:3" x14ac:dyDescent="0.45">
      <c r="B4368" s="266">
        <v>4303</v>
      </c>
      <c r="C4368" s="267">
        <v>136.70749369265553</v>
      </c>
    </row>
    <row r="4369" spans="2:3" x14ac:dyDescent="0.45">
      <c r="B4369" s="266">
        <v>4304</v>
      </c>
      <c r="C4369" s="267">
        <v>96.093729841414387</v>
      </c>
    </row>
    <row r="4370" spans="2:3" x14ac:dyDescent="0.45">
      <c r="B4370" s="266">
        <v>4305</v>
      </c>
      <c r="C4370" s="267">
        <v>105.58961567143055</v>
      </c>
    </row>
    <row r="4371" spans="2:3" x14ac:dyDescent="0.45">
      <c r="B4371" s="266">
        <v>4306</v>
      </c>
      <c r="C4371" s="267">
        <v>144.21287222402475</v>
      </c>
    </row>
    <row r="4372" spans="2:3" x14ac:dyDescent="0.45">
      <c r="B4372" s="266">
        <v>4307</v>
      </c>
      <c r="C4372" s="267">
        <v>110.88616656971783</v>
      </c>
    </row>
    <row r="4373" spans="2:3" x14ac:dyDescent="0.45">
      <c r="B4373" s="266">
        <v>4308</v>
      </c>
      <c r="C4373" s="267">
        <v>95.796360847243392</v>
      </c>
    </row>
    <row r="4374" spans="2:3" x14ac:dyDescent="0.45">
      <c r="B4374" s="266">
        <v>4309</v>
      </c>
      <c r="C4374" s="267">
        <v>101.35894111930116</v>
      </c>
    </row>
    <row r="4375" spans="2:3" x14ac:dyDescent="0.45">
      <c r="B4375" s="266">
        <v>4310</v>
      </c>
      <c r="C4375" s="267">
        <v>133.09797248699095</v>
      </c>
    </row>
    <row r="4376" spans="2:3" x14ac:dyDescent="0.45">
      <c r="B4376" s="266">
        <v>4311</v>
      </c>
      <c r="C4376" s="267">
        <v>127.29226154119438</v>
      </c>
    </row>
    <row r="4377" spans="2:3" x14ac:dyDescent="0.45">
      <c r="B4377" s="266">
        <v>4312</v>
      </c>
      <c r="C4377" s="267">
        <v>174.09357329604501</v>
      </c>
    </row>
    <row r="4378" spans="2:3" x14ac:dyDescent="0.45">
      <c r="B4378" s="266">
        <v>4313</v>
      </c>
      <c r="C4378" s="267">
        <v>70.823088857247768</v>
      </c>
    </row>
    <row r="4379" spans="2:3" x14ac:dyDescent="0.45">
      <c r="B4379" s="266">
        <v>4314</v>
      </c>
      <c r="C4379" s="267">
        <v>163.39583633512805</v>
      </c>
    </row>
    <row r="4380" spans="2:3" x14ac:dyDescent="0.45">
      <c r="B4380" s="266">
        <v>4315</v>
      </c>
      <c r="C4380" s="267">
        <v>91.752068348208127</v>
      </c>
    </row>
    <row r="4381" spans="2:3" x14ac:dyDescent="0.45">
      <c r="B4381" s="266">
        <v>4316</v>
      </c>
      <c r="C4381" s="267">
        <v>95.524558535041734</v>
      </c>
    </row>
    <row r="4382" spans="2:3" x14ac:dyDescent="0.45">
      <c r="B4382" s="266">
        <v>4317</v>
      </c>
      <c r="C4382" s="267">
        <v>117.60282500359921</v>
      </c>
    </row>
    <row r="4383" spans="2:3" x14ac:dyDescent="0.45">
      <c r="B4383" s="266">
        <v>4318</v>
      </c>
      <c r="C4383" s="267">
        <v>135.24816036776048</v>
      </c>
    </row>
    <row r="4384" spans="2:3" x14ac:dyDescent="0.45">
      <c r="B4384" s="266">
        <v>4319</v>
      </c>
      <c r="C4384" s="267">
        <v>148.26709814505864</v>
      </c>
    </row>
    <row r="4385" spans="2:3" x14ac:dyDescent="0.45">
      <c r="B4385" s="266">
        <v>4320</v>
      </c>
      <c r="C4385" s="267">
        <v>121.29865022141288</v>
      </c>
    </row>
    <row r="4386" spans="2:3" x14ac:dyDescent="0.45">
      <c r="B4386" s="266">
        <v>4321</v>
      </c>
      <c r="C4386" s="267">
        <v>120.7710098336116</v>
      </c>
    </row>
    <row r="4387" spans="2:3" x14ac:dyDescent="0.45">
      <c r="B4387" s="266">
        <v>4322</v>
      </c>
      <c r="C4387" s="267">
        <v>163.10210247823608</v>
      </c>
    </row>
    <row r="4388" spans="2:3" x14ac:dyDescent="0.45">
      <c r="B4388" s="266">
        <v>4323</v>
      </c>
      <c r="C4388" s="267">
        <v>82.947878408715795</v>
      </c>
    </row>
    <row r="4389" spans="2:3" x14ac:dyDescent="0.45">
      <c r="B4389" s="266">
        <v>4324</v>
      </c>
      <c r="C4389" s="267">
        <v>103.72852769003211</v>
      </c>
    </row>
    <row r="4390" spans="2:3" x14ac:dyDescent="0.45">
      <c r="B4390" s="266">
        <v>4325</v>
      </c>
      <c r="C4390" s="267">
        <v>102.75129354571311</v>
      </c>
    </row>
    <row r="4391" spans="2:3" x14ac:dyDescent="0.45">
      <c r="B4391" s="266">
        <v>4326</v>
      </c>
      <c r="C4391" s="267">
        <v>139.02587287321705</v>
      </c>
    </row>
    <row r="4392" spans="2:3" x14ac:dyDescent="0.45">
      <c r="B4392" s="266">
        <v>4327</v>
      </c>
      <c r="C4392" s="267">
        <v>97.316190217939109</v>
      </c>
    </row>
    <row r="4393" spans="2:3" x14ac:dyDescent="0.45">
      <c r="B4393" s="266">
        <v>4328</v>
      </c>
      <c r="C4393" s="267">
        <v>125.20154420089872</v>
      </c>
    </row>
    <row r="4394" spans="2:3" x14ac:dyDescent="0.45">
      <c r="B4394" s="266">
        <v>4329</v>
      </c>
      <c r="C4394" s="267">
        <v>169.83725913865368</v>
      </c>
    </row>
    <row r="4395" spans="2:3" x14ac:dyDescent="0.45">
      <c r="B4395" s="266">
        <v>4330</v>
      </c>
      <c r="C4395" s="267">
        <v>130.45028840151372</v>
      </c>
    </row>
    <row r="4396" spans="2:3" x14ac:dyDescent="0.45">
      <c r="B4396" s="266">
        <v>4331</v>
      </c>
      <c r="C4396" s="267">
        <v>144.65739518578113</v>
      </c>
    </row>
    <row r="4397" spans="2:3" x14ac:dyDescent="0.45">
      <c r="B4397" s="266">
        <v>4332</v>
      </c>
      <c r="C4397" s="267">
        <v>136.92331583439062</v>
      </c>
    </row>
    <row r="4398" spans="2:3" x14ac:dyDescent="0.45">
      <c r="B4398" s="266">
        <v>4333</v>
      </c>
      <c r="C4398" s="267">
        <v>167.13250855246804</v>
      </c>
    </row>
    <row r="4399" spans="2:3" x14ac:dyDescent="0.45">
      <c r="B4399" s="266">
        <v>4334</v>
      </c>
      <c r="C4399" s="267">
        <v>124.65343596599175</v>
      </c>
    </row>
    <row r="4400" spans="2:3" x14ac:dyDescent="0.45">
      <c r="B4400" s="266">
        <v>4335</v>
      </c>
      <c r="C4400" s="267">
        <v>150.79312509305186</v>
      </c>
    </row>
    <row r="4401" spans="2:3" x14ac:dyDescent="0.45">
      <c r="B4401" s="266">
        <v>4336</v>
      </c>
      <c r="C4401" s="267">
        <v>126.66529110091206</v>
      </c>
    </row>
    <row r="4402" spans="2:3" x14ac:dyDescent="0.45">
      <c r="B4402" s="266">
        <v>4337</v>
      </c>
      <c r="C4402" s="267">
        <v>103.11659759763913</v>
      </c>
    </row>
    <row r="4403" spans="2:3" x14ac:dyDescent="0.45">
      <c r="B4403" s="266">
        <v>4338</v>
      </c>
      <c r="C4403" s="267">
        <v>104.36349361590854</v>
      </c>
    </row>
    <row r="4404" spans="2:3" x14ac:dyDescent="0.45">
      <c r="B4404" s="266">
        <v>4339</v>
      </c>
      <c r="C4404" s="267">
        <v>101.78014952350773</v>
      </c>
    </row>
    <row r="4405" spans="2:3" x14ac:dyDescent="0.45">
      <c r="B4405" s="266">
        <v>4340</v>
      </c>
      <c r="C4405" s="267">
        <v>164.0275644932106</v>
      </c>
    </row>
    <row r="4406" spans="2:3" x14ac:dyDescent="0.45">
      <c r="B4406" s="266">
        <v>4341</v>
      </c>
      <c r="C4406" s="267">
        <v>132.88957958866382</v>
      </c>
    </row>
    <row r="4407" spans="2:3" x14ac:dyDescent="0.45">
      <c r="B4407" s="266">
        <v>4342</v>
      </c>
      <c r="C4407" s="267">
        <v>121.18797787962593</v>
      </c>
    </row>
    <row r="4408" spans="2:3" x14ac:dyDescent="0.45">
      <c r="B4408" s="266">
        <v>4343</v>
      </c>
      <c r="C4408" s="267">
        <v>128.37498142323045</v>
      </c>
    </row>
    <row r="4409" spans="2:3" x14ac:dyDescent="0.45">
      <c r="B4409" s="266">
        <v>4344</v>
      </c>
      <c r="C4409" s="267">
        <v>124.43077983403802</v>
      </c>
    </row>
    <row r="4410" spans="2:3" x14ac:dyDescent="0.45">
      <c r="B4410" s="266">
        <v>4345</v>
      </c>
      <c r="C4410" s="267">
        <v>180.72278816065025</v>
      </c>
    </row>
    <row r="4411" spans="2:3" x14ac:dyDescent="0.45">
      <c r="B4411" s="266">
        <v>4346</v>
      </c>
      <c r="C4411" s="267">
        <v>68.628208293583583</v>
      </c>
    </row>
    <row r="4412" spans="2:3" x14ac:dyDescent="0.45">
      <c r="B4412" s="266">
        <v>4347</v>
      </c>
      <c r="C4412" s="267">
        <v>115.86334489762235</v>
      </c>
    </row>
    <row r="4413" spans="2:3" x14ac:dyDescent="0.45">
      <c r="B4413" s="266">
        <v>4348</v>
      </c>
      <c r="C4413" s="267">
        <v>167.13764403152516</v>
      </c>
    </row>
    <row r="4414" spans="2:3" x14ac:dyDescent="0.45">
      <c r="B4414" s="266">
        <v>4349</v>
      </c>
      <c r="C4414" s="267">
        <v>127.36931607096648</v>
      </c>
    </row>
    <row r="4415" spans="2:3" x14ac:dyDescent="0.45">
      <c r="B4415" s="266">
        <v>4350</v>
      </c>
      <c r="C4415" s="267">
        <v>139.97525116773767</v>
      </c>
    </row>
    <row r="4416" spans="2:3" x14ac:dyDescent="0.45">
      <c r="B4416" s="266">
        <v>4351</v>
      </c>
      <c r="C4416" s="267">
        <v>97.110971651266567</v>
      </c>
    </row>
    <row r="4417" spans="2:3" x14ac:dyDescent="0.45">
      <c r="B4417" s="266">
        <v>4352</v>
      </c>
      <c r="C4417" s="267">
        <v>116.41138151321927</v>
      </c>
    </row>
    <row r="4418" spans="2:3" x14ac:dyDescent="0.45">
      <c r="B4418" s="266">
        <v>4353</v>
      </c>
      <c r="C4418" s="267">
        <v>170.20467839483445</v>
      </c>
    </row>
    <row r="4419" spans="2:3" x14ac:dyDescent="0.45">
      <c r="B4419" s="266">
        <v>4354</v>
      </c>
      <c r="C4419" s="267">
        <v>160.58379195578499</v>
      </c>
    </row>
    <row r="4420" spans="2:3" x14ac:dyDescent="0.45">
      <c r="B4420" s="266">
        <v>4355</v>
      </c>
      <c r="C4420" s="267">
        <v>105.12302023062506</v>
      </c>
    </row>
    <row r="4421" spans="2:3" x14ac:dyDescent="0.45">
      <c r="B4421" s="266">
        <v>4356</v>
      </c>
      <c r="C4421" s="267">
        <v>128.35272068345512</v>
      </c>
    </row>
    <row r="4422" spans="2:3" x14ac:dyDescent="0.45">
      <c r="B4422" s="266">
        <v>4357</v>
      </c>
      <c r="C4422" s="267">
        <v>197.55805854539148</v>
      </c>
    </row>
    <row r="4423" spans="2:3" x14ac:dyDescent="0.45">
      <c r="B4423" s="266">
        <v>4358</v>
      </c>
      <c r="C4423" s="267">
        <v>155.34658114944511</v>
      </c>
    </row>
    <row r="4424" spans="2:3" x14ac:dyDescent="0.45">
      <c r="B4424" s="266">
        <v>4359</v>
      </c>
      <c r="C4424" s="267">
        <v>109.81316924384117</v>
      </c>
    </row>
    <row r="4425" spans="2:3" x14ac:dyDescent="0.45">
      <c r="B4425" s="266">
        <v>4360</v>
      </c>
      <c r="C4425" s="267">
        <v>134.11168649809687</v>
      </c>
    </row>
    <row r="4426" spans="2:3" x14ac:dyDescent="0.45">
      <c r="B4426" s="266">
        <v>4361</v>
      </c>
      <c r="C4426" s="267">
        <v>180.60231795801138</v>
      </c>
    </row>
    <row r="4427" spans="2:3" x14ac:dyDescent="0.45">
      <c r="B4427" s="266">
        <v>4362</v>
      </c>
      <c r="C4427" s="267">
        <v>146.54244412588383</v>
      </c>
    </row>
    <row r="4428" spans="2:3" x14ac:dyDescent="0.45">
      <c r="B4428" s="266">
        <v>4363</v>
      </c>
      <c r="C4428" s="267">
        <v>114.11645883034106</v>
      </c>
    </row>
    <row r="4429" spans="2:3" x14ac:dyDescent="0.45">
      <c r="B4429" s="266">
        <v>4364</v>
      </c>
      <c r="C4429" s="267">
        <v>199.6059989515808</v>
      </c>
    </row>
    <row r="4430" spans="2:3" x14ac:dyDescent="0.45">
      <c r="B4430" s="266">
        <v>4365</v>
      </c>
      <c r="C4430" s="267">
        <v>116.56943418600383</v>
      </c>
    </row>
    <row r="4431" spans="2:3" x14ac:dyDescent="0.45">
      <c r="B4431" s="266">
        <v>4366</v>
      </c>
      <c r="C4431" s="267">
        <v>185.29345184537709</v>
      </c>
    </row>
    <row r="4432" spans="2:3" x14ac:dyDescent="0.45">
      <c r="B4432" s="266">
        <v>4367</v>
      </c>
      <c r="C4432" s="267">
        <v>119.45147862197773</v>
      </c>
    </row>
    <row r="4433" spans="2:3" x14ac:dyDescent="0.45">
      <c r="B4433" s="266">
        <v>4368</v>
      </c>
      <c r="C4433" s="267">
        <v>82.186088184340448</v>
      </c>
    </row>
    <row r="4434" spans="2:3" x14ac:dyDescent="0.45">
      <c r="B4434" s="266">
        <v>4369</v>
      </c>
      <c r="C4434" s="267">
        <v>132.00211526421117</v>
      </c>
    </row>
    <row r="4435" spans="2:3" x14ac:dyDescent="0.45">
      <c r="B4435" s="266">
        <v>4370</v>
      </c>
      <c r="C4435" s="267">
        <v>127.43281423561257</v>
      </c>
    </row>
    <row r="4436" spans="2:3" x14ac:dyDescent="0.45">
      <c r="B4436" s="266">
        <v>4371</v>
      </c>
      <c r="C4436" s="267">
        <v>128.37400497477196</v>
      </c>
    </row>
    <row r="4437" spans="2:3" x14ac:dyDescent="0.45">
      <c r="B4437" s="266">
        <v>4372</v>
      </c>
      <c r="C4437" s="267">
        <v>106.39908956664395</v>
      </c>
    </row>
    <row r="4438" spans="2:3" x14ac:dyDescent="0.45">
      <c r="B4438" s="266">
        <v>4373</v>
      </c>
      <c r="C4438" s="267">
        <v>179.30010968054199</v>
      </c>
    </row>
    <row r="4439" spans="2:3" x14ac:dyDescent="0.45">
      <c r="B4439" s="266">
        <v>4374</v>
      </c>
      <c r="C4439" s="267">
        <v>109.26784958612487</v>
      </c>
    </row>
    <row r="4440" spans="2:3" x14ac:dyDescent="0.45">
      <c r="B4440" s="266">
        <v>4375</v>
      </c>
      <c r="C4440" s="267">
        <v>84.963638188128357</v>
      </c>
    </row>
    <row r="4441" spans="2:3" x14ac:dyDescent="0.45">
      <c r="B4441" s="266">
        <v>4376</v>
      </c>
      <c r="C4441" s="267">
        <v>117.87806309689887</v>
      </c>
    </row>
    <row r="4442" spans="2:3" x14ac:dyDescent="0.45">
      <c r="B4442" s="266">
        <v>4377</v>
      </c>
      <c r="C4442" s="267">
        <v>121.88534471070898</v>
      </c>
    </row>
    <row r="4443" spans="2:3" x14ac:dyDescent="0.45">
      <c r="B4443" s="266">
        <v>4378</v>
      </c>
      <c r="C4443" s="267">
        <v>123.7411711967919</v>
      </c>
    </row>
    <row r="4444" spans="2:3" x14ac:dyDescent="0.45">
      <c r="B4444" s="266">
        <v>4379</v>
      </c>
      <c r="C4444" s="267">
        <v>108.43635841474861</v>
      </c>
    </row>
    <row r="4445" spans="2:3" x14ac:dyDescent="0.45">
      <c r="B4445" s="266">
        <v>4380</v>
      </c>
      <c r="C4445" s="267">
        <v>131.09675367320756</v>
      </c>
    </row>
    <row r="4446" spans="2:3" x14ac:dyDescent="0.45">
      <c r="B4446" s="266">
        <v>4381</v>
      </c>
      <c r="C4446" s="267">
        <v>174.61576035574427</v>
      </c>
    </row>
    <row r="4447" spans="2:3" x14ac:dyDescent="0.45">
      <c r="B4447" s="266">
        <v>4382</v>
      </c>
      <c r="C4447" s="267">
        <v>185.57113612257263</v>
      </c>
    </row>
    <row r="4448" spans="2:3" x14ac:dyDescent="0.45">
      <c r="B4448" s="266">
        <v>4383</v>
      </c>
      <c r="C4448" s="267">
        <v>179.337995893352</v>
      </c>
    </row>
    <row r="4449" spans="2:3" x14ac:dyDescent="0.45">
      <c r="B4449" s="266">
        <v>4384</v>
      </c>
      <c r="C4449" s="267">
        <v>174.66418279664191</v>
      </c>
    </row>
    <row r="4450" spans="2:3" x14ac:dyDescent="0.45">
      <c r="B4450" s="266">
        <v>4385</v>
      </c>
      <c r="C4450" s="267">
        <v>90.694049335382033</v>
      </c>
    </row>
    <row r="4451" spans="2:3" x14ac:dyDescent="0.45">
      <c r="B4451" s="266">
        <v>4386</v>
      </c>
      <c r="C4451" s="267">
        <v>116.76003724979803</v>
      </c>
    </row>
    <row r="4452" spans="2:3" x14ac:dyDescent="0.45">
      <c r="B4452" s="266">
        <v>4387</v>
      </c>
      <c r="C4452" s="267">
        <v>125.57949010608039</v>
      </c>
    </row>
    <row r="4453" spans="2:3" x14ac:dyDescent="0.45">
      <c r="B4453" s="266">
        <v>4388</v>
      </c>
      <c r="C4453" s="267">
        <v>182.75884825624843</v>
      </c>
    </row>
    <row r="4454" spans="2:3" x14ac:dyDescent="0.45">
      <c r="B4454" s="266">
        <v>4389</v>
      </c>
      <c r="C4454" s="267">
        <v>199.99800581899942</v>
      </c>
    </row>
    <row r="4455" spans="2:3" x14ac:dyDescent="0.45">
      <c r="B4455" s="266">
        <v>4390</v>
      </c>
      <c r="C4455" s="267">
        <v>125.93770973589783</v>
      </c>
    </row>
    <row r="4456" spans="2:3" x14ac:dyDescent="0.45">
      <c r="B4456" s="266">
        <v>4391</v>
      </c>
      <c r="C4456" s="267">
        <v>129.6145641288679</v>
      </c>
    </row>
    <row r="4457" spans="2:3" x14ac:dyDescent="0.45">
      <c r="B4457" s="266">
        <v>4392</v>
      </c>
      <c r="C4457" s="267">
        <v>178.78454376787926</v>
      </c>
    </row>
    <row r="4458" spans="2:3" x14ac:dyDescent="0.45">
      <c r="B4458" s="266">
        <v>4393</v>
      </c>
      <c r="C4458" s="267">
        <v>138.82502262239549</v>
      </c>
    </row>
    <row r="4459" spans="2:3" x14ac:dyDescent="0.45">
      <c r="B4459" s="266">
        <v>4394</v>
      </c>
      <c r="C4459" s="267">
        <v>149.35301230150995</v>
      </c>
    </row>
    <row r="4460" spans="2:3" x14ac:dyDescent="0.45">
      <c r="B4460" s="266">
        <v>4395</v>
      </c>
      <c r="C4460" s="267">
        <v>122.17381973397414</v>
      </c>
    </row>
    <row r="4461" spans="2:3" x14ac:dyDescent="0.45">
      <c r="B4461" s="266">
        <v>4396</v>
      </c>
      <c r="C4461" s="267">
        <v>127.48334672656325</v>
      </c>
    </row>
    <row r="4462" spans="2:3" x14ac:dyDescent="0.45">
      <c r="B4462" s="266">
        <v>4397</v>
      </c>
      <c r="C4462" s="267">
        <v>132.13376498248005</v>
      </c>
    </row>
    <row r="4463" spans="2:3" x14ac:dyDescent="0.45">
      <c r="B4463" s="266">
        <v>4398</v>
      </c>
      <c r="C4463" s="267">
        <v>121.07211957637323</v>
      </c>
    </row>
    <row r="4464" spans="2:3" x14ac:dyDescent="0.45">
      <c r="B4464" s="266">
        <v>4399</v>
      </c>
      <c r="C4464" s="267">
        <v>136.0438304161122</v>
      </c>
    </row>
    <row r="4465" spans="2:3" x14ac:dyDescent="0.45">
      <c r="B4465" s="266">
        <v>4400</v>
      </c>
      <c r="C4465" s="267">
        <v>136.82311635304404</v>
      </c>
    </row>
    <row r="4466" spans="2:3" x14ac:dyDescent="0.45">
      <c r="B4466" s="266">
        <v>4401</v>
      </c>
      <c r="C4466" s="267">
        <v>131.04058016770139</v>
      </c>
    </row>
    <row r="4467" spans="2:3" x14ac:dyDescent="0.45">
      <c r="B4467" s="266">
        <v>4402</v>
      </c>
      <c r="C4467" s="267">
        <v>71.064526130160786</v>
      </c>
    </row>
    <row r="4468" spans="2:3" x14ac:dyDescent="0.45">
      <c r="B4468" s="266">
        <v>4403</v>
      </c>
      <c r="C4468" s="267">
        <v>130.1042642769516</v>
      </c>
    </row>
    <row r="4469" spans="2:3" x14ac:dyDescent="0.45">
      <c r="B4469" s="266">
        <v>4404</v>
      </c>
      <c r="C4469" s="267">
        <v>172.93184127969485</v>
      </c>
    </row>
    <row r="4470" spans="2:3" x14ac:dyDescent="0.45">
      <c r="B4470" s="266">
        <v>4405</v>
      </c>
      <c r="C4470" s="267">
        <v>144.67716639837613</v>
      </c>
    </row>
    <row r="4471" spans="2:3" x14ac:dyDescent="0.45">
      <c r="B4471" s="266">
        <v>4406</v>
      </c>
      <c r="C4471" s="267">
        <v>95.91061596617061</v>
      </c>
    </row>
    <row r="4472" spans="2:3" x14ac:dyDescent="0.45">
      <c r="B4472" s="266">
        <v>4407</v>
      </c>
      <c r="C4472" s="267">
        <v>111.54678428596333</v>
      </c>
    </row>
    <row r="4473" spans="2:3" x14ac:dyDescent="0.45">
      <c r="B4473" s="266">
        <v>4408</v>
      </c>
      <c r="C4473" s="267">
        <v>145.08416623119302</v>
      </c>
    </row>
    <row r="4474" spans="2:3" x14ac:dyDescent="0.45">
      <c r="B4474" s="266">
        <v>4409</v>
      </c>
      <c r="C4474" s="267">
        <v>147.25825824106329</v>
      </c>
    </row>
    <row r="4475" spans="2:3" x14ac:dyDescent="0.45">
      <c r="B4475" s="266">
        <v>4410</v>
      </c>
      <c r="C4475" s="267">
        <v>109.78546178624393</v>
      </c>
    </row>
    <row r="4476" spans="2:3" x14ac:dyDescent="0.45">
      <c r="B4476" s="266">
        <v>4411</v>
      </c>
      <c r="C4476" s="267">
        <v>81.5212877468052</v>
      </c>
    </row>
    <row r="4477" spans="2:3" x14ac:dyDescent="0.45">
      <c r="B4477" s="266">
        <v>4412</v>
      </c>
      <c r="C4477" s="267">
        <v>155.10568726738154</v>
      </c>
    </row>
    <row r="4478" spans="2:3" x14ac:dyDescent="0.45">
      <c r="B4478" s="266">
        <v>4413</v>
      </c>
      <c r="C4478" s="267">
        <v>174.35170340652468</v>
      </c>
    </row>
    <row r="4479" spans="2:3" x14ac:dyDescent="0.45">
      <c r="B4479" s="266">
        <v>4414</v>
      </c>
      <c r="C4479" s="267">
        <v>99.817023391448032</v>
      </c>
    </row>
    <row r="4480" spans="2:3" x14ac:dyDescent="0.45">
      <c r="B4480" s="266">
        <v>4415</v>
      </c>
      <c r="C4480" s="267">
        <v>77.924371360849818</v>
      </c>
    </row>
    <row r="4481" spans="2:3" x14ac:dyDescent="0.45">
      <c r="B4481" s="266">
        <v>4416</v>
      </c>
      <c r="C4481" s="267">
        <v>128.37370146714929</v>
      </c>
    </row>
    <row r="4482" spans="2:3" x14ac:dyDescent="0.45">
      <c r="B4482" s="266">
        <v>4417</v>
      </c>
      <c r="C4482" s="267">
        <v>79.365065806308294</v>
      </c>
    </row>
    <row r="4483" spans="2:3" x14ac:dyDescent="0.45">
      <c r="B4483" s="266">
        <v>4418</v>
      </c>
      <c r="C4483" s="267">
        <v>176.07833765656144</v>
      </c>
    </row>
    <row r="4484" spans="2:3" x14ac:dyDescent="0.45">
      <c r="B4484" s="266">
        <v>4419</v>
      </c>
      <c r="C4484" s="267">
        <v>68.685937519940438</v>
      </c>
    </row>
    <row r="4485" spans="2:3" x14ac:dyDescent="0.45">
      <c r="B4485" s="266">
        <v>4420</v>
      </c>
      <c r="C4485" s="267">
        <v>129.00048857775226</v>
      </c>
    </row>
    <row r="4486" spans="2:3" x14ac:dyDescent="0.45">
      <c r="B4486" s="266">
        <v>4421</v>
      </c>
      <c r="C4486" s="267">
        <v>108.55635582051681</v>
      </c>
    </row>
    <row r="4487" spans="2:3" x14ac:dyDescent="0.45">
      <c r="B4487" s="266">
        <v>4422</v>
      </c>
      <c r="C4487" s="267">
        <v>142.22209235676826</v>
      </c>
    </row>
    <row r="4488" spans="2:3" x14ac:dyDescent="0.45">
      <c r="B4488" s="266">
        <v>4423</v>
      </c>
      <c r="C4488" s="267">
        <v>103.45813707244324</v>
      </c>
    </row>
    <row r="4489" spans="2:3" x14ac:dyDescent="0.45">
      <c r="B4489" s="266">
        <v>4424</v>
      </c>
      <c r="C4489" s="267">
        <v>153.13117922830685</v>
      </c>
    </row>
    <row r="4490" spans="2:3" x14ac:dyDescent="0.45">
      <c r="B4490" s="266">
        <v>4425</v>
      </c>
      <c r="C4490" s="267">
        <v>125.80025634766439</v>
      </c>
    </row>
    <row r="4491" spans="2:3" x14ac:dyDescent="0.45">
      <c r="B4491" s="266">
        <v>4426</v>
      </c>
      <c r="C4491" s="267">
        <v>104.39214497367952</v>
      </c>
    </row>
    <row r="4492" spans="2:3" x14ac:dyDescent="0.45">
      <c r="B4492" s="266">
        <v>4427</v>
      </c>
      <c r="C4492" s="267">
        <v>161.20707399938036</v>
      </c>
    </row>
    <row r="4493" spans="2:3" x14ac:dyDescent="0.45">
      <c r="B4493" s="266">
        <v>4428</v>
      </c>
      <c r="C4493" s="267">
        <v>142.81692106594812</v>
      </c>
    </row>
    <row r="4494" spans="2:3" x14ac:dyDescent="0.45">
      <c r="B4494" s="266">
        <v>4429</v>
      </c>
      <c r="C4494" s="267">
        <v>83.372187491015083</v>
      </c>
    </row>
    <row r="4495" spans="2:3" x14ac:dyDescent="0.45">
      <c r="B4495" s="266">
        <v>4430</v>
      </c>
      <c r="C4495" s="267">
        <v>95.952311772786956</v>
      </c>
    </row>
    <row r="4496" spans="2:3" x14ac:dyDescent="0.45">
      <c r="B4496" s="266">
        <v>4431</v>
      </c>
      <c r="C4496" s="267">
        <v>143.25934713767043</v>
      </c>
    </row>
    <row r="4497" spans="2:3" x14ac:dyDescent="0.45">
      <c r="B4497" s="266">
        <v>4432</v>
      </c>
      <c r="C4497" s="267">
        <v>82.0277448596146</v>
      </c>
    </row>
    <row r="4498" spans="2:3" x14ac:dyDescent="0.45">
      <c r="B4498" s="266">
        <v>4433</v>
      </c>
      <c r="C4498" s="267">
        <v>151.96546189946687</v>
      </c>
    </row>
    <row r="4499" spans="2:3" x14ac:dyDescent="0.45">
      <c r="B4499" s="266">
        <v>4434</v>
      </c>
      <c r="C4499" s="267">
        <v>106.24960902721708</v>
      </c>
    </row>
    <row r="4500" spans="2:3" x14ac:dyDescent="0.45">
      <c r="B4500" s="266">
        <v>4435</v>
      </c>
      <c r="C4500" s="267">
        <v>156.58713602148646</v>
      </c>
    </row>
    <row r="4501" spans="2:3" x14ac:dyDescent="0.45">
      <c r="B4501" s="266">
        <v>4436</v>
      </c>
      <c r="C4501" s="267">
        <v>81.34068021254383</v>
      </c>
    </row>
    <row r="4502" spans="2:3" x14ac:dyDescent="0.45">
      <c r="B4502" s="266">
        <v>4437</v>
      </c>
      <c r="C4502" s="267">
        <v>160.70973060003632</v>
      </c>
    </row>
    <row r="4503" spans="2:3" x14ac:dyDescent="0.45">
      <c r="B4503" s="266">
        <v>4438</v>
      </c>
      <c r="C4503" s="267">
        <v>138.37099584945972</v>
      </c>
    </row>
    <row r="4504" spans="2:3" x14ac:dyDescent="0.45">
      <c r="B4504" s="266">
        <v>4439</v>
      </c>
      <c r="C4504" s="267">
        <v>163.71852831088887</v>
      </c>
    </row>
    <row r="4505" spans="2:3" x14ac:dyDescent="0.45">
      <c r="B4505" s="266">
        <v>4440</v>
      </c>
      <c r="C4505" s="267">
        <v>140.92248634972776</v>
      </c>
    </row>
    <row r="4506" spans="2:3" x14ac:dyDescent="0.45">
      <c r="B4506" s="266">
        <v>4441</v>
      </c>
      <c r="C4506" s="267">
        <v>154.93288647270487</v>
      </c>
    </row>
    <row r="4507" spans="2:3" x14ac:dyDescent="0.45">
      <c r="B4507" s="266">
        <v>4442</v>
      </c>
      <c r="C4507" s="267">
        <v>165.73340164008431</v>
      </c>
    </row>
    <row r="4508" spans="2:3" x14ac:dyDescent="0.45">
      <c r="B4508" s="266">
        <v>4443</v>
      </c>
      <c r="C4508" s="267">
        <v>136.36207353060675</v>
      </c>
    </row>
    <row r="4509" spans="2:3" x14ac:dyDescent="0.45">
      <c r="B4509" s="266">
        <v>4444</v>
      </c>
      <c r="C4509" s="267">
        <v>139.77758955381415</v>
      </c>
    </row>
    <row r="4510" spans="2:3" x14ac:dyDescent="0.45">
      <c r="B4510" s="266">
        <v>4445</v>
      </c>
      <c r="C4510" s="267">
        <v>139.11634555489201</v>
      </c>
    </row>
    <row r="4511" spans="2:3" x14ac:dyDescent="0.45">
      <c r="B4511" s="266">
        <v>4446</v>
      </c>
      <c r="C4511" s="267">
        <v>125.30131416969949</v>
      </c>
    </row>
    <row r="4512" spans="2:3" x14ac:dyDescent="0.45">
      <c r="B4512" s="266">
        <v>4447</v>
      </c>
      <c r="C4512" s="267">
        <v>158.82155284106707</v>
      </c>
    </row>
    <row r="4513" spans="2:3" x14ac:dyDescent="0.45">
      <c r="B4513" s="266">
        <v>4448</v>
      </c>
      <c r="C4513" s="267">
        <v>95.513208990630829</v>
      </c>
    </row>
    <row r="4514" spans="2:3" x14ac:dyDescent="0.45">
      <c r="B4514" s="266">
        <v>4449</v>
      </c>
      <c r="C4514" s="267">
        <v>85.228281940604433</v>
      </c>
    </row>
    <row r="4515" spans="2:3" x14ac:dyDescent="0.45">
      <c r="B4515" s="266">
        <v>4450</v>
      </c>
      <c r="C4515" s="267">
        <v>161.19816568279128</v>
      </c>
    </row>
    <row r="4516" spans="2:3" x14ac:dyDescent="0.45">
      <c r="B4516" s="266">
        <v>4451</v>
      </c>
      <c r="C4516" s="267">
        <v>154.5335575615839</v>
      </c>
    </row>
    <row r="4517" spans="2:3" x14ac:dyDescent="0.45">
      <c r="B4517" s="266">
        <v>4452</v>
      </c>
      <c r="C4517" s="267">
        <v>103.70411438382401</v>
      </c>
    </row>
    <row r="4518" spans="2:3" x14ac:dyDescent="0.45">
      <c r="B4518" s="266">
        <v>4453</v>
      </c>
      <c r="C4518" s="267">
        <v>128.08103826046784</v>
      </c>
    </row>
    <row r="4519" spans="2:3" x14ac:dyDescent="0.45">
      <c r="B4519" s="266">
        <v>4454</v>
      </c>
      <c r="C4519" s="267">
        <v>91.532153407095592</v>
      </c>
    </row>
    <row r="4520" spans="2:3" x14ac:dyDescent="0.45">
      <c r="B4520" s="266">
        <v>4455</v>
      </c>
      <c r="C4520" s="267">
        <v>194.43865967235479</v>
      </c>
    </row>
    <row r="4521" spans="2:3" x14ac:dyDescent="0.45">
      <c r="B4521" s="266">
        <v>4456</v>
      </c>
      <c r="C4521" s="267">
        <v>118.7159490169429</v>
      </c>
    </row>
    <row r="4522" spans="2:3" x14ac:dyDescent="0.45">
      <c r="B4522" s="266">
        <v>4457</v>
      </c>
      <c r="C4522" s="267">
        <v>158.32135048894253</v>
      </c>
    </row>
    <row r="4523" spans="2:3" x14ac:dyDescent="0.45">
      <c r="B4523" s="266">
        <v>4458</v>
      </c>
      <c r="C4523" s="267">
        <v>124.99731050877938</v>
      </c>
    </row>
    <row r="4524" spans="2:3" x14ac:dyDescent="0.45">
      <c r="B4524" s="266">
        <v>4459</v>
      </c>
      <c r="C4524" s="267">
        <v>107.39053603502512</v>
      </c>
    </row>
    <row r="4525" spans="2:3" x14ac:dyDescent="0.45">
      <c r="B4525" s="266">
        <v>4460</v>
      </c>
      <c r="C4525" s="267">
        <v>203.02661480560306</v>
      </c>
    </row>
    <row r="4526" spans="2:3" x14ac:dyDescent="0.45">
      <c r="B4526" s="266">
        <v>4461</v>
      </c>
      <c r="C4526" s="267">
        <v>110.46921563605049</v>
      </c>
    </row>
    <row r="4527" spans="2:3" x14ac:dyDescent="0.45">
      <c r="B4527" s="266">
        <v>4462</v>
      </c>
      <c r="C4527" s="267">
        <v>152.84355173382136</v>
      </c>
    </row>
    <row r="4528" spans="2:3" x14ac:dyDescent="0.45">
      <c r="B4528" s="266">
        <v>4463</v>
      </c>
      <c r="C4528" s="267">
        <v>143.02698941069656</v>
      </c>
    </row>
    <row r="4529" spans="2:3" x14ac:dyDescent="0.45">
      <c r="B4529" s="266">
        <v>4464</v>
      </c>
      <c r="C4529" s="267">
        <v>93.227401399317259</v>
      </c>
    </row>
    <row r="4530" spans="2:3" x14ac:dyDescent="0.45">
      <c r="B4530" s="266">
        <v>4465</v>
      </c>
      <c r="C4530" s="267">
        <v>105.07932246055404</v>
      </c>
    </row>
    <row r="4531" spans="2:3" x14ac:dyDescent="0.45">
      <c r="B4531" s="266">
        <v>4466</v>
      </c>
      <c r="C4531" s="267">
        <v>101.50398421433661</v>
      </c>
    </row>
    <row r="4532" spans="2:3" x14ac:dyDescent="0.45">
      <c r="B4532" s="266">
        <v>4467</v>
      </c>
      <c r="C4532" s="267">
        <v>143.67612319531025</v>
      </c>
    </row>
    <row r="4533" spans="2:3" x14ac:dyDescent="0.45">
      <c r="B4533" s="266">
        <v>4468</v>
      </c>
      <c r="C4533" s="267">
        <v>118.75306295142883</v>
      </c>
    </row>
    <row r="4534" spans="2:3" x14ac:dyDescent="0.45">
      <c r="B4534" s="266">
        <v>4469</v>
      </c>
      <c r="C4534" s="267">
        <v>123.52012048790576</v>
      </c>
    </row>
    <row r="4535" spans="2:3" x14ac:dyDescent="0.45">
      <c r="B4535" s="266">
        <v>4470</v>
      </c>
      <c r="C4535" s="267">
        <v>135.7162052565603</v>
      </c>
    </row>
    <row r="4536" spans="2:3" x14ac:dyDescent="0.45">
      <c r="B4536" s="266">
        <v>4471</v>
      </c>
      <c r="C4536" s="267">
        <v>143.17997054618337</v>
      </c>
    </row>
    <row r="4537" spans="2:3" x14ac:dyDescent="0.45">
      <c r="B4537" s="266">
        <v>4472</v>
      </c>
      <c r="C4537" s="267">
        <v>91.787480130643232</v>
      </c>
    </row>
    <row r="4538" spans="2:3" x14ac:dyDescent="0.45">
      <c r="B4538" s="266">
        <v>4473</v>
      </c>
      <c r="C4538" s="267">
        <v>167.96088337456104</v>
      </c>
    </row>
    <row r="4539" spans="2:3" x14ac:dyDescent="0.45">
      <c r="B4539" s="266">
        <v>4474</v>
      </c>
      <c r="C4539" s="267">
        <v>153.54949870241205</v>
      </c>
    </row>
    <row r="4540" spans="2:3" x14ac:dyDescent="0.45">
      <c r="B4540" s="266">
        <v>4475</v>
      </c>
      <c r="C4540" s="267">
        <v>120.86923956643021</v>
      </c>
    </row>
    <row r="4541" spans="2:3" x14ac:dyDescent="0.45">
      <c r="B4541" s="266">
        <v>4476</v>
      </c>
      <c r="C4541" s="267">
        <v>160.79311678121132</v>
      </c>
    </row>
    <row r="4542" spans="2:3" x14ac:dyDescent="0.45">
      <c r="B4542" s="266">
        <v>4477</v>
      </c>
      <c r="C4542" s="267">
        <v>110.28491626231015</v>
      </c>
    </row>
    <row r="4543" spans="2:3" x14ac:dyDescent="0.45">
      <c r="B4543" s="266">
        <v>4478</v>
      </c>
      <c r="C4543" s="267">
        <v>112.60370795926394</v>
      </c>
    </row>
    <row r="4544" spans="2:3" x14ac:dyDescent="0.45">
      <c r="B4544" s="266">
        <v>4479</v>
      </c>
      <c r="C4544" s="267">
        <v>184.35605343189974</v>
      </c>
    </row>
    <row r="4545" spans="2:3" x14ac:dyDescent="0.45">
      <c r="B4545" s="266">
        <v>4480</v>
      </c>
      <c r="C4545" s="267">
        <v>128.85565328856387</v>
      </c>
    </row>
    <row r="4546" spans="2:3" x14ac:dyDescent="0.45">
      <c r="B4546" s="266">
        <v>4481</v>
      </c>
      <c r="C4546" s="267">
        <v>108.24647041982189</v>
      </c>
    </row>
    <row r="4547" spans="2:3" x14ac:dyDescent="0.45">
      <c r="B4547" s="266">
        <v>4482</v>
      </c>
      <c r="C4547" s="267">
        <v>165.57943085421218</v>
      </c>
    </row>
    <row r="4548" spans="2:3" x14ac:dyDescent="0.45">
      <c r="B4548" s="266">
        <v>4483</v>
      </c>
      <c r="C4548" s="267">
        <v>140.08598820771311</v>
      </c>
    </row>
    <row r="4549" spans="2:3" x14ac:dyDescent="0.45">
      <c r="B4549" s="266">
        <v>4484</v>
      </c>
      <c r="C4549" s="267">
        <v>157.58214501931644</v>
      </c>
    </row>
    <row r="4550" spans="2:3" x14ac:dyDescent="0.45">
      <c r="B4550" s="266">
        <v>4485</v>
      </c>
      <c r="C4550" s="267">
        <v>138.13726476898944</v>
      </c>
    </row>
    <row r="4551" spans="2:3" x14ac:dyDescent="0.45">
      <c r="B4551" s="266">
        <v>4486</v>
      </c>
      <c r="C4551" s="267">
        <v>133.58637250714094</v>
      </c>
    </row>
    <row r="4552" spans="2:3" x14ac:dyDescent="0.45">
      <c r="B4552" s="266">
        <v>4487</v>
      </c>
      <c r="C4552" s="267">
        <v>131.48911550122119</v>
      </c>
    </row>
    <row r="4553" spans="2:3" x14ac:dyDescent="0.45">
      <c r="B4553" s="266">
        <v>4488</v>
      </c>
      <c r="C4553" s="267">
        <v>74.383671982036887</v>
      </c>
    </row>
    <row r="4554" spans="2:3" x14ac:dyDescent="0.45">
      <c r="B4554" s="266">
        <v>4489</v>
      </c>
      <c r="C4554" s="267">
        <v>157.2777628577328</v>
      </c>
    </row>
    <row r="4555" spans="2:3" x14ac:dyDescent="0.45">
      <c r="B4555" s="266">
        <v>4490</v>
      </c>
      <c r="C4555" s="267">
        <v>110.43761845993816</v>
      </c>
    </row>
    <row r="4556" spans="2:3" x14ac:dyDescent="0.45">
      <c r="B4556" s="266">
        <v>4491</v>
      </c>
      <c r="C4556" s="267">
        <v>114.31842704243313</v>
      </c>
    </row>
    <row r="4557" spans="2:3" x14ac:dyDescent="0.45">
      <c r="B4557" s="266">
        <v>4492</v>
      </c>
      <c r="C4557" s="267">
        <v>155.6416284538108</v>
      </c>
    </row>
    <row r="4558" spans="2:3" x14ac:dyDescent="0.45">
      <c r="B4558" s="266">
        <v>4493</v>
      </c>
      <c r="C4558" s="267">
        <v>137.89633932705027</v>
      </c>
    </row>
    <row r="4559" spans="2:3" x14ac:dyDescent="0.45">
      <c r="B4559" s="266">
        <v>4494</v>
      </c>
      <c r="C4559" s="267">
        <v>94.525176017908635</v>
      </c>
    </row>
    <row r="4560" spans="2:3" x14ac:dyDescent="0.45">
      <c r="B4560" s="266">
        <v>4495</v>
      </c>
      <c r="C4560" s="267">
        <v>98.879750285319929</v>
      </c>
    </row>
    <row r="4561" spans="2:3" x14ac:dyDescent="0.45">
      <c r="B4561" s="266">
        <v>4496</v>
      </c>
      <c r="C4561" s="267">
        <v>131.53269353305996</v>
      </c>
    </row>
    <row r="4562" spans="2:3" x14ac:dyDescent="0.45">
      <c r="B4562" s="266">
        <v>4497</v>
      </c>
      <c r="C4562" s="267">
        <v>131.64864791194725</v>
      </c>
    </row>
    <row r="4563" spans="2:3" x14ac:dyDescent="0.45">
      <c r="B4563" s="266">
        <v>4498</v>
      </c>
      <c r="C4563" s="267">
        <v>144.13155045276616</v>
      </c>
    </row>
    <row r="4564" spans="2:3" x14ac:dyDescent="0.45">
      <c r="B4564" s="266">
        <v>4499</v>
      </c>
      <c r="C4564" s="267">
        <v>97.033886950002</v>
      </c>
    </row>
    <row r="4565" spans="2:3" x14ac:dyDescent="0.45">
      <c r="B4565" s="266">
        <v>4500</v>
      </c>
      <c r="C4565" s="267">
        <v>77.679672272584014</v>
      </c>
    </row>
    <row r="4566" spans="2:3" x14ac:dyDescent="0.45">
      <c r="B4566" s="266">
        <v>4501</v>
      </c>
      <c r="C4566" s="267">
        <v>186.30875717080374</v>
      </c>
    </row>
    <row r="4567" spans="2:3" x14ac:dyDescent="0.45">
      <c r="B4567" s="266">
        <v>4502</v>
      </c>
      <c r="C4567" s="267">
        <v>124.76693442413725</v>
      </c>
    </row>
    <row r="4568" spans="2:3" x14ac:dyDescent="0.45">
      <c r="B4568" s="266">
        <v>4503</v>
      </c>
      <c r="C4568" s="267">
        <v>99.127426111593138</v>
      </c>
    </row>
    <row r="4569" spans="2:3" x14ac:dyDescent="0.45">
      <c r="B4569" s="266">
        <v>4504</v>
      </c>
      <c r="C4569" s="267">
        <v>130.87581191292622</v>
      </c>
    </row>
    <row r="4570" spans="2:3" x14ac:dyDescent="0.45">
      <c r="B4570" s="266">
        <v>4505</v>
      </c>
      <c r="C4570" s="267">
        <v>99.634048209584137</v>
      </c>
    </row>
    <row r="4571" spans="2:3" x14ac:dyDescent="0.45">
      <c r="B4571" s="266">
        <v>4506</v>
      </c>
      <c r="C4571" s="267">
        <v>137.80904653024191</v>
      </c>
    </row>
    <row r="4572" spans="2:3" x14ac:dyDescent="0.45">
      <c r="B4572" s="266">
        <v>4507</v>
      </c>
      <c r="C4572" s="267">
        <v>152.61651671003114</v>
      </c>
    </row>
    <row r="4573" spans="2:3" x14ac:dyDescent="0.45">
      <c r="B4573" s="266">
        <v>4508</v>
      </c>
      <c r="C4573" s="267">
        <v>157.01345645412829</v>
      </c>
    </row>
    <row r="4574" spans="2:3" x14ac:dyDescent="0.45">
      <c r="B4574" s="266">
        <v>4509</v>
      </c>
      <c r="C4574" s="267">
        <v>136.26298248827297</v>
      </c>
    </row>
    <row r="4575" spans="2:3" x14ac:dyDescent="0.45">
      <c r="B4575" s="266">
        <v>4510</v>
      </c>
      <c r="C4575" s="267">
        <v>114.66505641604246</v>
      </c>
    </row>
    <row r="4576" spans="2:3" x14ac:dyDescent="0.45">
      <c r="B4576" s="266">
        <v>4511</v>
      </c>
      <c r="C4576" s="267">
        <v>157.6654464745634</v>
      </c>
    </row>
    <row r="4577" spans="2:3" x14ac:dyDescent="0.45">
      <c r="B4577" s="266">
        <v>4512</v>
      </c>
      <c r="C4577" s="267">
        <v>91.728730813831604</v>
      </c>
    </row>
    <row r="4578" spans="2:3" x14ac:dyDescent="0.45">
      <c r="B4578" s="266">
        <v>4513</v>
      </c>
      <c r="C4578" s="267">
        <v>114.86775145298603</v>
      </c>
    </row>
    <row r="4579" spans="2:3" x14ac:dyDescent="0.45">
      <c r="B4579" s="266">
        <v>4514</v>
      </c>
      <c r="C4579" s="267">
        <v>171.57475877154786</v>
      </c>
    </row>
    <row r="4580" spans="2:3" x14ac:dyDescent="0.45">
      <c r="B4580" s="266">
        <v>4515</v>
      </c>
      <c r="C4580" s="267">
        <v>119.2952558766913</v>
      </c>
    </row>
    <row r="4581" spans="2:3" x14ac:dyDescent="0.45">
      <c r="B4581" s="266">
        <v>4516</v>
      </c>
      <c r="C4581" s="267">
        <v>176.58651507728956</v>
      </c>
    </row>
    <row r="4582" spans="2:3" x14ac:dyDescent="0.45">
      <c r="B4582" s="266">
        <v>4517</v>
      </c>
      <c r="C4582" s="267">
        <v>204.60810917550089</v>
      </c>
    </row>
    <row r="4583" spans="2:3" x14ac:dyDescent="0.45">
      <c r="B4583" s="266">
        <v>4518</v>
      </c>
      <c r="C4583" s="267">
        <v>137.235375747408</v>
      </c>
    </row>
    <row r="4584" spans="2:3" x14ac:dyDescent="0.45">
      <c r="B4584" s="266">
        <v>4519</v>
      </c>
      <c r="C4584" s="267">
        <v>111.12944307585144</v>
      </c>
    </row>
    <row r="4585" spans="2:3" x14ac:dyDescent="0.45">
      <c r="B4585" s="266">
        <v>4520</v>
      </c>
      <c r="C4585" s="267">
        <v>134.66404659960637</v>
      </c>
    </row>
    <row r="4586" spans="2:3" x14ac:dyDescent="0.45">
      <c r="B4586" s="266">
        <v>4521</v>
      </c>
      <c r="C4586" s="267">
        <v>115.70853940362386</v>
      </c>
    </row>
    <row r="4587" spans="2:3" x14ac:dyDescent="0.45">
      <c r="B4587" s="266">
        <v>4522</v>
      </c>
      <c r="C4587" s="267">
        <v>106.51220089301637</v>
      </c>
    </row>
    <row r="4588" spans="2:3" x14ac:dyDescent="0.45">
      <c r="B4588" s="266">
        <v>4523</v>
      </c>
      <c r="C4588" s="267">
        <v>136.71861465514385</v>
      </c>
    </row>
    <row r="4589" spans="2:3" x14ac:dyDescent="0.45">
      <c r="B4589" s="266">
        <v>4524</v>
      </c>
      <c r="C4589" s="267">
        <v>202.78989803738887</v>
      </c>
    </row>
    <row r="4590" spans="2:3" x14ac:dyDescent="0.45">
      <c r="B4590" s="266">
        <v>4525</v>
      </c>
      <c r="C4590" s="267">
        <v>180.31469288944407</v>
      </c>
    </row>
    <row r="4591" spans="2:3" x14ac:dyDescent="0.45">
      <c r="B4591" s="266">
        <v>4526</v>
      </c>
      <c r="C4591" s="267">
        <v>110.52137184121705</v>
      </c>
    </row>
    <row r="4592" spans="2:3" x14ac:dyDescent="0.45">
      <c r="B4592" s="266">
        <v>4527</v>
      </c>
      <c r="C4592" s="267">
        <v>87.353389748000055</v>
      </c>
    </row>
    <row r="4593" spans="2:3" x14ac:dyDescent="0.45">
      <c r="B4593" s="266">
        <v>4528</v>
      </c>
      <c r="C4593" s="267">
        <v>173.15773539849505</v>
      </c>
    </row>
    <row r="4594" spans="2:3" x14ac:dyDescent="0.45">
      <c r="B4594" s="266">
        <v>4529</v>
      </c>
      <c r="C4594" s="267">
        <v>136.14548690664327</v>
      </c>
    </row>
    <row r="4595" spans="2:3" x14ac:dyDescent="0.45">
      <c r="B4595" s="266">
        <v>4530</v>
      </c>
      <c r="C4595" s="267">
        <v>121.47866857471402</v>
      </c>
    </row>
    <row r="4596" spans="2:3" x14ac:dyDescent="0.45">
      <c r="B4596" s="266">
        <v>4531</v>
      </c>
      <c r="C4596" s="267">
        <v>79.145094947868884</v>
      </c>
    </row>
    <row r="4597" spans="2:3" x14ac:dyDescent="0.45">
      <c r="B4597" s="266">
        <v>4532</v>
      </c>
      <c r="C4597" s="267">
        <v>113.13767367264211</v>
      </c>
    </row>
    <row r="4598" spans="2:3" x14ac:dyDescent="0.45">
      <c r="B4598" s="266">
        <v>4533</v>
      </c>
      <c r="C4598" s="267">
        <v>174.51026346594688</v>
      </c>
    </row>
    <row r="4599" spans="2:3" x14ac:dyDescent="0.45">
      <c r="B4599" s="266">
        <v>4534</v>
      </c>
      <c r="C4599" s="267">
        <v>142.2032992379493</v>
      </c>
    </row>
    <row r="4600" spans="2:3" x14ac:dyDescent="0.45">
      <c r="B4600" s="266">
        <v>4535</v>
      </c>
      <c r="C4600" s="267">
        <v>82.214845314839351</v>
      </c>
    </row>
    <row r="4601" spans="2:3" x14ac:dyDescent="0.45">
      <c r="B4601" s="266">
        <v>4536</v>
      </c>
      <c r="C4601" s="267">
        <v>141.06013084519759</v>
      </c>
    </row>
    <row r="4602" spans="2:3" x14ac:dyDescent="0.45">
      <c r="B4602" s="266">
        <v>4537</v>
      </c>
      <c r="C4602" s="267">
        <v>131.50961216663532</v>
      </c>
    </row>
    <row r="4603" spans="2:3" x14ac:dyDescent="0.45">
      <c r="B4603" s="266">
        <v>4538</v>
      </c>
      <c r="C4603" s="267">
        <v>135.70718252236566</v>
      </c>
    </row>
    <row r="4604" spans="2:3" x14ac:dyDescent="0.45">
      <c r="B4604" s="266">
        <v>4539</v>
      </c>
      <c r="C4604" s="267">
        <v>111.35502674073737</v>
      </c>
    </row>
    <row r="4605" spans="2:3" x14ac:dyDescent="0.45">
      <c r="B4605" s="266">
        <v>4540</v>
      </c>
      <c r="C4605" s="267">
        <v>149.59216336541397</v>
      </c>
    </row>
    <row r="4606" spans="2:3" x14ac:dyDescent="0.45">
      <c r="B4606" s="266">
        <v>4541</v>
      </c>
      <c r="C4606" s="267">
        <v>188.94776794867633</v>
      </c>
    </row>
    <row r="4607" spans="2:3" x14ac:dyDescent="0.45">
      <c r="B4607" s="266">
        <v>4542</v>
      </c>
      <c r="C4607" s="267">
        <v>97.948290423574818</v>
      </c>
    </row>
    <row r="4608" spans="2:3" x14ac:dyDescent="0.45">
      <c r="B4608" s="266">
        <v>4543</v>
      </c>
      <c r="C4608" s="267">
        <v>135.34503147725025</v>
      </c>
    </row>
    <row r="4609" spans="2:3" x14ac:dyDescent="0.45">
      <c r="B4609" s="266">
        <v>4544</v>
      </c>
      <c r="C4609" s="267">
        <v>106.14492109451713</v>
      </c>
    </row>
    <row r="4610" spans="2:3" x14ac:dyDescent="0.45">
      <c r="B4610" s="266">
        <v>4545</v>
      </c>
      <c r="C4610" s="267">
        <v>176.16493698902048</v>
      </c>
    </row>
    <row r="4611" spans="2:3" x14ac:dyDescent="0.45">
      <c r="B4611" s="266">
        <v>4546</v>
      </c>
      <c r="C4611" s="267">
        <v>161.05476965608952</v>
      </c>
    </row>
    <row r="4612" spans="2:3" x14ac:dyDescent="0.45">
      <c r="B4612" s="266">
        <v>4547</v>
      </c>
      <c r="C4612" s="267">
        <v>140.34432707739464</v>
      </c>
    </row>
    <row r="4613" spans="2:3" x14ac:dyDescent="0.45">
      <c r="B4613" s="266">
        <v>4548</v>
      </c>
      <c r="C4613" s="267">
        <v>172.76609194154906</v>
      </c>
    </row>
    <row r="4614" spans="2:3" x14ac:dyDescent="0.45">
      <c r="B4614" s="266">
        <v>4549</v>
      </c>
      <c r="C4614" s="267">
        <v>106.90078309102903</v>
      </c>
    </row>
    <row r="4615" spans="2:3" x14ac:dyDescent="0.45">
      <c r="B4615" s="266">
        <v>4550</v>
      </c>
      <c r="C4615" s="267">
        <v>130.41604767203424</v>
      </c>
    </row>
    <row r="4616" spans="2:3" x14ac:dyDescent="0.45">
      <c r="B4616" s="266">
        <v>4551</v>
      </c>
      <c r="C4616" s="267">
        <v>120.12108982741374</v>
      </c>
    </row>
    <row r="4617" spans="2:3" x14ac:dyDescent="0.45">
      <c r="B4617" s="266">
        <v>4552</v>
      </c>
      <c r="C4617" s="267">
        <v>133.92559693670592</v>
      </c>
    </row>
    <row r="4618" spans="2:3" x14ac:dyDescent="0.45">
      <c r="B4618" s="266">
        <v>4553</v>
      </c>
      <c r="C4618" s="267">
        <v>165.5452880240988</v>
      </c>
    </row>
    <row r="4619" spans="2:3" x14ac:dyDescent="0.45">
      <c r="B4619" s="266">
        <v>4554</v>
      </c>
      <c r="C4619" s="267">
        <v>100.45838954866321</v>
      </c>
    </row>
    <row r="4620" spans="2:3" x14ac:dyDescent="0.45">
      <c r="B4620" s="266">
        <v>4555</v>
      </c>
      <c r="C4620" s="267">
        <v>192.90267376569079</v>
      </c>
    </row>
    <row r="4621" spans="2:3" x14ac:dyDescent="0.45">
      <c r="B4621" s="266">
        <v>4556</v>
      </c>
      <c r="C4621" s="267">
        <v>181.84603050885883</v>
      </c>
    </row>
    <row r="4622" spans="2:3" x14ac:dyDescent="0.45">
      <c r="B4622" s="266">
        <v>4557</v>
      </c>
      <c r="C4622" s="267">
        <v>85.135467006619351</v>
      </c>
    </row>
    <row r="4623" spans="2:3" x14ac:dyDescent="0.45">
      <c r="B4623" s="266">
        <v>4558</v>
      </c>
      <c r="C4623" s="267">
        <v>119.42868426049803</v>
      </c>
    </row>
    <row r="4624" spans="2:3" x14ac:dyDescent="0.45">
      <c r="B4624" s="266">
        <v>4559</v>
      </c>
      <c r="C4624" s="267">
        <v>146.03614025575442</v>
      </c>
    </row>
    <row r="4625" spans="2:3" x14ac:dyDescent="0.45">
      <c r="B4625" s="266">
        <v>4560</v>
      </c>
      <c r="C4625" s="267">
        <v>109.01424340533681</v>
      </c>
    </row>
    <row r="4626" spans="2:3" x14ac:dyDescent="0.45">
      <c r="B4626" s="266">
        <v>4561</v>
      </c>
      <c r="C4626" s="267">
        <v>141.37239329048529</v>
      </c>
    </row>
    <row r="4627" spans="2:3" x14ac:dyDescent="0.45">
      <c r="B4627" s="266">
        <v>4562</v>
      </c>
      <c r="C4627" s="267">
        <v>211.64275334309559</v>
      </c>
    </row>
    <row r="4628" spans="2:3" x14ac:dyDescent="0.45">
      <c r="B4628" s="266">
        <v>4563</v>
      </c>
      <c r="C4628" s="267">
        <v>142.88683069371433</v>
      </c>
    </row>
    <row r="4629" spans="2:3" x14ac:dyDescent="0.45">
      <c r="B4629" s="266">
        <v>4564</v>
      </c>
      <c r="C4629" s="267">
        <v>138.75573545748742</v>
      </c>
    </row>
    <row r="4630" spans="2:3" x14ac:dyDescent="0.45">
      <c r="B4630" s="266">
        <v>4565</v>
      </c>
      <c r="C4630" s="267">
        <v>142.07869379545718</v>
      </c>
    </row>
    <row r="4631" spans="2:3" x14ac:dyDescent="0.45">
      <c r="B4631" s="266">
        <v>4566</v>
      </c>
      <c r="C4631" s="267">
        <v>181.75103898505705</v>
      </c>
    </row>
    <row r="4632" spans="2:3" x14ac:dyDescent="0.45">
      <c r="B4632" s="266">
        <v>4567</v>
      </c>
      <c r="C4632" s="267">
        <v>168.47087339562529</v>
      </c>
    </row>
    <row r="4633" spans="2:3" x14ac:dyDescent="0.45">
      <c r="B4633" s="266">
        <v>4568</v>
      </c>
      <c r="C4633" s="267">
        <v>128.99844510140116</v>
      </c>
    </row>
    <row r="4634" spans="2:3" x14ac:dyDescent="0.45">
      <c r="B4634" s="266">
        <v>4569</v>
      </c>
      <c r="C4634" s="267">
        <v>133.20993418339731</v>
      </c>
    </row>
    <row r="4635" spans="2:3" x14ac:dyDescent="0.45">
      <c r="B4635" s="266">
        <v>4570</v>
      </c>
      <c r="C4635" s="267">
        <v>145.0312211958541</v>
      </c>
    </row>
    <row r="4636" spans="2:3" x14ac:dyDescent="0.45">
      <c r="B4636" s="266">
        <v>4571</v>
      </c>
      <c r="C4636" s="267">
        <v>92.76871868264314</v>
      </c>
    </row>
    <row r="4637" spans="2:3" x14ac:dyDescent="0.45">
      <c r="B4637" s="266">
        <v>4572</v>
      </c>
      <c r="C4637" s="267">
        <v>107.49938986302681</v>
      </c>
    </row>
    <row r="4638" spans="2:3" x14ac:dyDescent="0.45">
      <c r="B4638" s="266">
        <v>4573</v>
      </c>
      <c r="C4638" s="267">
        <v>120.83618732116204</v>
      </c>
    </row>
    <row r="4639" spans="2:3" x14ac:dyDescent="0.45">
      <c r="B4639" s="266">
        <v>4574</v>
      </c>
      <c r="C4639" s="267">
        <v>198.21200492225651</v>
      </c>
    </row>
    <row r="4640" spans="2:3" x14ac:dyDescent="0.45">
      <c r="B4640" s="266">
        <v>4575</v>
      </c>
      <c r="C4640" s="267">
        <v>70.123480946748842</v>
      </c>
    </row>
    <row r="4641" spans="2:3" x14ac:dyDescent="0.45">
      <c r="B4641" s="266">
        <v>4576</v>
      </c>
      <c r="C4641" s="267">
        <v>156.84548147759205</v>
      </c>
    </row>
    <row r="4642" spans="2:3" x14ac:dyDescent="0.45">
      <c r="B4642" s="266">
        <v>4577</v>
      </c>
      <c r="C4642" s="267">
        <v>79.2028352005469</v>
      </c>
    </row>
    <row r="4643" spans="2:3" x14ac:dyDescent="0.45">
      <c r="B4643" s="266">
        <v>4578</v>
      </c>
      <c r="C4643" s="267">
        <v>195.08670308452756</v>
      </c>
    </row>
    <row r="4644" spans="2:3" x14ac:dyDescent="0.45">
      <c r="B4644" s="266">
        <v>4579</v>
      </c>
      <c r="C4644" s="267">
        <v>87.457464321148848</v>
      </c>
    </row>
    <row r="4645" spans="2:3" x14ac:dyDescent="0.45">
      <c r="B4645" s="266">
        <v>4580</v>
      </c>
      <c r="C4645" s="267">
        <v>141.11446765944015</v>
      </c>
    </row>
    <row r="4646" spans="2:3" x14ac:dyDescent="0.45">
      <c r="B4646" s="266">
        <v>4581</v>
      </c>
      <c r="C4646" s="267">
        <v>163.50283517544744</v>
      </c>
    </row>
    <row r="4647" spans="2:3" x14ac:dyDescent="0.45">
      <c r="B4647" s="266">
        <v>4582</v>
      </c>
      <c r="C4647" s="267">
        <v>92.601258744662786</v>
      </c>
    </row>
    <row r="4648" spans="2:3" x14ac:dyDescent="0.45">
      <c r="B4648" s="266">
        <v>4583</v>
      </c>
      <c r="C4648" s="267">
        <v>126.21154443631941</v>
      </c>
    </row>
    <row r="4649" spans="2:3" x14ac:dyDescent="0.45">
      <c r="B4649" s="266">
        <v>4584</v>
      </c>
      <c r="C4649" s="267">
        <v>122.19835801668965</v>
      </c>
    </row>
    <row r="4650" spans="2:3" x14ac:dyDescent="0.45">
      <c r="B4650" s="266">
        <v>4585</v>
      </c>
      <c r="C4650" s="267">
        <v>69.327126264800256</v>
      </c>
    </row>
    <row r="4651" spans="2:3" x14ac:dyDescent="0.45">
      <c r="B4651" s="266">
        <v>4586</v>
      </c>
      <c r="C4651" s="267">
        <v>124.95818785083009</v>
      </c>
    </row>
    <row r="4652" spans="2:3" x14ac:dyDescent="0.45">
      <c r="B4652" s="266">
        <v>4587</v>
      </c>
      <c r="C4652" s="267">
        <v>123.12883388695283</v>
      </c>
    </row>
    <row r="4653" spans="2:3" x14ac:dyDescent="0.45">
      <c r="B4653" s="266">
        <v>4588</v>
      </c>
      <c r="C4653" s="267">
        <v>143.97882845100983</v>
      </c>
    </row>
    <row r="4654" spans="2:3" x14ac:dyDescent="0.45">
      <c r="B4654" s="266">
        <v>4589</v>
      </c>
      <c r="C4654" s="267">
        <v>124.80320803282339</v>
      </c>
    </row>
    <row r="4655" spans="2:3" x14ac:dyDescent="0.45">
      <c r="B4655" s="266">
        <v>4590</v>
      </c>
      <c r="C4655" s="267">
        <v>158.09549376830856</v>
      </c>
    </row>
    <row r="4656" spans="2:3" x14ac:dyDescent="0.45">
      <c r="B4656" s="266">
        <v>4591</v>
      </c>
      <c r="C4656" s="267">
        <v>139.12709428957641</v>
      </c>
    </row>
    <row r="4657" spans="2:3" x14ac:dyDescent="0.45">
      <c r="B4657" s="266">
        <v>4592</v>
      </c>
      <c r="C4657" s="267">
        <v>166.52473269402469</v>
      </c>
    </row>
    <row r="4658" spans="2:3" x14ac:dyDescent="0.45">
      <c r="B4658" s="266">
        <v>4593</v>
      </c>
      <c r="C4658" s="267">
        <v>122.38840019464944</v>
      </c>
    </row>
    <row r="4659" spans="2:3" x14ac:dyDescent="0.45">
      <c r="B4659" s="266">
        <v>4594</v>
      </c>
      <c r="C4659" s="267">
        <v>104.95209729713463</v>
      </c>
    </row>
    <row r="4660" spans="2:3" x14ac:dyDescent="0.45">
      <c r="B4660" s="266">
        <v>4595</v>
      </c>
      <c r="C4660" s="267">
        <v>107.21955532384314</v>
      </c>
    </row>
    <row r="4661" spans="2:3" x14ac:dyDescent="0.45">
      <c r="B4661" s="266">
        <v>4596</v>
      </c>
      <c r="C4661" s="267">
        <v>97.876443283351691</v>
      </c>
    </row>
    <row r="4662" spans="2:3" x14ac:dyDescent="0.45">
      <c r="B4662" s="266">
        <v>4597</v>
      </c>
      <c r="C4662" s="267">
        <v>95.892251748723723</v>
      </c>
    </row>
    <row r="4663" spans="2:3" x14ac:dyDescent="0.45">
      <c r="B4663" s="266">
        <v>4598</v>
      </c>
      <c r="C4663" s="267">
        <v>187.9995254404426</v>
      </c>
    </row>
    <row r="4664" spans="2:3" x14ac:dyDescent="0.45">
      <c r="B4664" s="266">
        <v>4599</v>
      </c>
      <c r="C4664" s="267">
        <v>122.03007069243107</v>
      </c>
    </row>
    <row r="4665" spans="2:3" x14ac:dyDescent="0.45">
      <c r="B4665" s="266">
        <v>4600</v>
      </c>
      <c r="C4665" s="267">
        <v>167.26630895842572</v>
      </c>
    </row>
    <row r="4666" spans="2:3" x14ac:dyDescent="0.45">
      <c r="B4666" s="266">
        <v>4601</v>
      </c>
      <c r="C4666" s="267">
        <v>92.780598012057879</v>
      </c>
    </row>
    <row r="4667" spans="2:3" x14ac:dyDescent="0.45">
      <c r="B4667" s="266">
        <v>4602</v>
      </c>
      <c r="C4667" s="267">
        <v>200.95854110778021</v>
      </c>
    </row>
    <row r="4668" spans="2:3" x14ac:dyDescent="0.45">
      <c r="B4668" s="266">
        <v>4603</v>
      </c>
      <c r="C4668" s="267">
        <v>163.18369018026402</v>
      </c>
    </row>
    <row r="4669" spans="2:3" x14ac:dyDescent="0.45">
      <c r="B4669" s="266">
        <v>4604</v>
      </c>
      <c r="C4669" s="267">
        <v>129.30330394083438</v>
      </c>
    </row>
    <row r="4670" spans="2:3" x14ac:dyDescent="0.45">
      <c r="B4670" s="266">
        <v>4605</v>
      </c>
      <c r="C4670" s="267">
        <v>114.10053147177271</v>
      </c>
    </row>
    <row r="4671" spans="2:3" x14ac:dyDescent="0.45">
      <c r="B4671" s="266">
        <v>4606</v>
      </c>
      <c r="C4671" s="267">
        <v>106.15410078203507</v>
      </c>
    </row>
    <row r="4672" spans="2:3" x14ac:dyDescent="0.45">
      <c r="B4672" s="266">
        <v>4607</v>
      </c>
      <c r="C4672" s="267">
        <v>144.87477488979698</v>
      </c>
    </row>
    <row r="4673" spans="2:3" x14ac:dyDescent="0.45">
      <c r="B4673" s="266">
        <v>4608</v>
      </c>
      <c r="C4673" s="267">
        <v>109.06202702627274</v>
      </c>
    </row>
    <row r="4674" spans="2:3" x14ac:dyDescent="0.45">
      <c r="B4674" s="266">
        <v>4609</v>
      </c>
      <c r="C4674" s="267">
        <v>201.47163568543897</v>
      </c>
    </row>
    <row r="4675" spans="2:3" x14ac:dyDescent="0.45">
      <c r="B4675" s="266">
        <v>4610</v>
      </c>
      <c r="C4675" s="267">
        <v>137.02505796327955</v>
      </c>
    </row>
    <row r="4676" spans="2:3" x14ac:dyDescent="0.45">
      <c r="B4676" s="266">
        <v>4611</v>
      </c>
      <c r="C4676" s="267">
        <v>167.09223043672955</v>
      </c>
    </row>
    <row r="4677" spans="2:3" x14ac:dyDescent="0.45">
      <c r="B4677" s="266">
        <v>4612</v>
      </c>
      <c r="C4677" s="267">
        <v>113.72200989801797</v>
      </c>
    </row>
    <row r="4678" spans="2:3" x14ac:dyDescent="0.45">
      <c r="B4678" s="266">
        <v>4613</v>
      </c>
      <c r="C4678" s="267">
        <v>148.97412062604201</v>
      </c>
    </row>
    <row r="4679" spans="2:3" x14ac:dyDescent="0.45">
      <c r="B4679" s="266">
        <v>4614</v>
      </c>
      <c r="C4679" s="267">
        <v>158.68036978583831</v>
      </c>
    </row>
    <row r="4680" spans="2:3" x14ac:dyDescent="0.45">
      <c r="B4680" s="266">
        <v>4615</v>
      </c>
      <c r="C4680" s="267">
        <v>157.99095194810519</v>
      </c>
    </row>
    <row r="4681" spans="2:3" x14ac:dyDescent="0.45">
      <c r="B4681" s="266">
        <v>4616</v>
      </c>
      <c r="C4681" s="267">
        <v>91.491554932934946</v>
      </c>
    </row>
    <row r="4682" spans="2:3" x14ac:dyDescent="0.45">
      <c r="B4682" s="266">
        <v>4617</v>
      </c>
      <c r="C4682" s="267">
        <v>149.13348793100249</v>
      </c>
    </row>
    <row r="4683" spans="2:3" x14ac:dyDescent="0.45">
      <c r="B4683" s="266">
        <v>4618</v>
      </c>
      <c r="C4683" s="267">
        <v>99.616061042978203</v>
      </c>
    </row>
    <row r="4684" spans="2:3" x14ac:dyDescent="0.45">
      <c r="B4684" s="266">
        <v>4619</v>
      </c>
      <c r="C4684" s="267">
        <v>157.16281407350664</v>
      </c>
    </row>
    <row r="4685" spans="2:3" x14ac:dyDescent="0.45">
      <c r="B4685" s="266">
        <v>4620</v>
      </c>
      <c r="C4685" s="267">
        <v>136.05354555665434</v>
      </c>
    </row>
    <row r="4686" spans="2:3" x14ac:dyDescent="0.45">
      <c r="B4686" s="266">
        <v>4621</v>
      </c>
      <c r="C4686" s="267">
        <v>121.30923135639208</v>
      </c>
    </row>
    <row r="4687" spans="2:3" x14ac:dyDescent="0.45">
      <c r="B4687" s="266">
        <v>4622</v>
      </c>
      <c r="C4687" s="267">
        <v>73.939804780526643</v>
      </c>
    </row>
    <row r="4688" spans="2:3" x14ac:dyDescent="0.45">
      <c r="B4688" s="266">
        <v>4623</v>
      </c>
      <c r="C4688" s="267">
        <v>90.614357612942939</v>
      </c>
    </row>
    <row r="4689" spans="2:3" x14ac:dyDescent="0.45">
      <c r="B4689" s="266">
        <v>4624</v>
      </c>
      <c r="C4689" s="267">
        <v>160.06454968213609</v>
      </c>
    </row>
    <row r="4690" spans="2:3" x14ac:dyDescent="0.45">
      <c r="B4690" s="266">
        <v>4625</v>
      </c>
      <c r="C4690" s="267">
        <v>113.50424705319877</v>
      </c>
    </row>
    <row r="4691" spans="2:3" x14ac:dyDescent="0.45">
      <c r="B4691" s="266">
        <v>4626</v>
      </c>
      <c r="C4691" s="267">
        <v>150.62373462155665</v>
      </c>
    </row>
    <row r="4692" spans="2:3" x14ac:dyDescent="0.45">
      <c r="B4692" s="266">
        <v>4627</v>
      </c>
      <c r="C4692" s="267">
        <v>192.40264601158904</v>
      </c>
    </row>
    <row r="4693" spans="2:3" x14ac:dyDescent="0.45">
      <c r="B4693" s="266">
        <v>4628</v>
      </c>
      <c r="C4693" s="267">
        <v>132.04944854082063</v>
      </c>
    </row>
    <row r="4694" spans="2:3" x14ac:dyDescent="0.45">
      <c r="B4694" s="266">
        <v>4629</v>
      </c>
      <c r="C4694" s="267">
        <v>94.887998582750726</v>
      </c>
    </row>
    <row r="4695" spans="2:3" x14ac:dyDescent="0.45">
      <c r="B4695" s="266">
        <v>4630</v>
      </c>
      <c r="C4695" s="267">
        <v>188.80226329248339</v>
      </c>
    </row>
    <row r="4696" spans="2:3" x14ac:dyDescent="0.45">
      <c r="B4696" s="266">
        <v>4631</v>
      </c>
      <c r="C4696" s="267">
        <v>132.22002514769753</v>
      </c>
    </row>
    <row r="4697" spans="2:3" x14ac:dyDescent="0.45">
      <c r="B4697" s="266">
        <v>4632</v>
      </c>
      <c r="C4697" s="267">
        <v>118.09088752513088</v>
      </c>
    </row>
    <row r="4698" spans="2:3" x14ac:dyDescent="0.45">
      <c r="B4698" s="266">
        <v>4633</v>
      </c>
      <c r="C4698" s="267">
        <v>179.06868988332829</v>
      </c>
    </row>
    <row r="4699" spans="2:3" x14ac:dyDescent="0.45">
      <c r="B4699" s="266">
        <v>4634</v>
      </c>
      <c r="C4699" s="267">
        <v>125.83750738816153</v>
      </c>
    </row>
    <row r="4700" spans="2:3" x14ac:dyDescent="0.45">
      <c r="B4700" s="266">
        <v>4635</v>
      </c>
      <c r="C4700" s="267">
        <v>143.93387524321187</v>
      </c>
    </row>
    <row r="4701" spans="2:3" x14ac:dyDescent="0.45">
      <c r="B4701" s="266">
        <v>4636</v>
      </c>
      <c r="C4701" s="267">
        <v>80.31660209436663</v>
      </c>
    </row>
    <row r="4702" spans="2:3" x14ac:dyDescent="0.45">
      <c r="B4702" s="266">
        <v>4637</v>
      </c>
      <c r="C4702" s="267">
        <v>134.14089573469406</v>
      </c>
    </row>
    <row r="4703" spans="2:3" x14ac:dyDescent="0.45">
      <c r="B4703" s="266">
        <v>4638</v>
      </c>
      <c r="C4703" s="267">
        <v>163.61094310902979</v>
      </c>
    </row>
    <row r="4704" spans="2:3" x14ac:dyDescent="0.45">
      <c r="B4704" s="266">
        <v>4639</v>
      </c>
      <c r="C4704" s="267">
        <v>137.58528851150953</v>
      </c>
    </row>
    <row r="4705" spans="2:3" x14ac:dyDescent="0.45">
      <c r="B4705" s="266">
        <v>4640</v>
      </c>
      <c r="C4705" s="267">
        <v>128.37859243977832</v>
      </c>
    </row>
    <row r="4706" spans="2:3" x14ac:dyDescent="0.45">
      <c r="B4706" s="266">
        <v>4641</v>
      </c>
      <c r="C4706" s="267">
        <v>140.53090357749494</v>
      </c>
    </row>
    <row r="4707" spans="2:3" x14ac:dyDescent="0.45">
      <c r="B4707" s="266">
        <v>4642</v>
      </c>
      <c r="C4707" s="267">
        <v>104.02676385059414</v>
      </c>
    </row>
    <row r="4708" spans="2:3" x14ac:dyDescent="0.45">
      <c r="B4708" s="266">
        <v>4643</v>
      </c>
      <c r="C4708" s="267">
        <v>166.06105031672161</v>
      </c>
    </row>
    <row r="4709" spans="2:3" x14ac:dyDescent="0.45">
      <c r="B4709" s="266">
        <v>4644</v>
      </c>
      <c r="C4709" s="267">
        <v>97.33487579249902</v>
      </c>
    </row>
    <row r="4710" spans="2:3" x14ac:dyDescent="0.45">
      <c r="B4710" s="266">
        <v>4645</v>
      </c>
      <c r="C4710" s="267">
        <v>108.60913721877421</v>
      </c>
    </row>
    <row r="4711" spans="2:3" x14ac:dyDescent="0.45">
      <c r="B4711" s="266">
        <v>4646</v>
      </c>
      <c r="C4711" s="267">
        <v>198.65840827432018</v>
      </c>
    </row>
    <row r="4712" spans="2:3" x14ac:dyDescent="0.45">
      <c r="B4712" s="266">
        <v>4647</v>
      </c>
      <c r="C4712" s="267">
        <v>111.88419935220895</v>
      </c>
    </row>
    <row r="4713" spans="2:3" x14ac:dyDescent="0.45">
      <c r="B4713" s="266">
        <v>4648</v>
      </c>
      <c r="C4713" s="267">
        <v>188.16955180110341</v>
      </c>
    </row>
    <row r="4714" spans="2:3" x14ac:dyDescent="0.45">
      <c r="B4714" s="266">
        <v>4649</v>
      </c>
      <c r="C4714" s="267">
        <v>113.50419374933645</v>
      </c>
    </row>
    <row r="4715" spans="2:3" x14ac:dyDescent="0.45">
      <c r="B4715" s="266">
        <v>4650</v>
      </c>
      <c r="C4715" s="267">
        <v>155.31337687503733</v>
      </c>
    </row>
    <row r="4716" spans="2:3" x14ac:dyDescent="0.45">
      <c r="B4716" s="266">
        <v>4651</v>
      </c>
      <c r="C4716" s="267">
        <v>75.35209967903377</v>
      </c>
    </row>
    <row r="4717" spans="2:3" x14ac:dyDescent="0.45">
      <c r="B4717" s="266">
        <v>4652</v>
      </c>
      <c r="C4717" s="267">
        <v>124.17608837083581</v>
      </c>
    </row>
    <row r="4718" spans="2:3" x14ac:dyDescent="0.45">
      <c r="B4718" s="266">
        <v>4653</v>
      </c>
      <c r="C4718" s="267">
        <v>135.13825154806398</v>
      </c>
    </row>
    <row r="4719" spans="2:3" x14ac:dyDescent="0.45">
      <c r="B4719" s="266">
        <v>4654</v>
      </c>
      <c r="C4719" s="267">
        <v>193.26726579046868</v>
      </c>
    </row>
    <row r="4720" spans="2:3" x14ac:dyDescent="0.45">
      <c r="B4720" s="266">
        <v>4655</v>
      </c>
      <c r="C4720" s="267">
        <v>81.330448653874839</v>
      </c>
    </row>
    <row r="4721" spans="2:3" x14ac:dyDescent="0.45">
      <c r="B4721" s="266">
        <v>4656</v>
      </c>
      <c r="C4721" s="267">
        <v>161.99042674980149</v>
      </c>
    </row>
    <row r="4722" spans="2:3" x14ac:dyDescent="0.45">
      <c r="B4722" s="266">
        <v>4657</v>
      </c>
      <c r="C4722" s="267">
        <v>129.35855462471673</v>
      </c>
    </row>
    <row r="4723" spans="2:3" x14ac:dyDescent="0.45">
      <c r="B4723" s="266">
        <v>4658</v>
      </c>
      <c r="C4723" s="267">
        <v>176.64566247730698</v>
      </c>
    </row>
    <row r="4724" spans="2:3" x14ac:dyDescent="0.45">
      <c r="B4724" s="266">
        <v>4659</v>
      </c>
      <c r="C4724" s="267">
        <v>139.80738531071805</v>
      </c>
    </row>
    <row r="4725" spans="2:3" x14ac:dyDescent="0.45">
      <c r="B4725" s="266">
        <v>4660</v>
      </c>
      <c r="C4725" s="267">
        <v>158.3851334920659</v>
      </c>
    </row>
    <row r="4726" spans="2:3" x14ac:dyDescent="0.45">
      <c r="B4726" s="266">
        <v>4661</v>
      </c>
      <c r="C4726" s="267">
        <v>66.078929114756377</v>
      </c>
    </row>
    <row r="4727" spans="2:3" x14ac:dyDescent="0.45">
      <c r="B4727" s="266">
        <v>4662</v>
      </c>
      <c r="C4727" s="267">
        <v>159.44450787799641</v>
      </c>
    </row>
    <row r="4728" spans="2:3" x14ac:dyDescent="0.45">
      <c r="B4728" s="266">
        <v>4663</v>
      </c>
      <c r="C4728" s="267">
        <v>90.021260142572373</v>
      </c>
    </row>
    <row r="4729" spans="2:3" x14ac:dyDescent="0.45">
      <c r="B4729" s="266">
        <v>4664</v>
      </c>
      <c r="C4729" s="267">
        <v>73.206027856887459</v>
      </c>
    </row>
    <row r="4730" spans="2:3" x14ac:dyDescent="0.45">
      <c r="B4730" s="266">
        <v>4665</v>
      </c>
      <c r="C4730" s="267">
        <v>142.38939982104895</v>
      </c>
    </row>
    <row r="4731" spans="2:3" x14ac:dyDescent="0.45">
      <c r="B4731" s="266">
        <v>4666</v>
      </c>
      <c r="C4731" s="267">
        <v>178.23199507343355</v>
      </c>
    </row>
    <row r="4732" spans="2:3" x14ac:dyDescent="0.45">
      <c r="B4732" s="266">
        <v>4667</v>
      </c>
      <c r="C4732" s="267">
        <v>79.19410791579746</v>
      </c>
    </row>
    <row r="4733" spans="2:3" x14ac:dyDescent="0.45">
      <c r="B4733" s="266">
        <v>4668</v>
      </c>
      <c r="C4733" s="267">
        <v>154.69635178604472</v>
      </c>
    </row>
    <row r="4734" spans="2:3" x14ac:dyDescent="0.45">
      <c r="B4734" s="266">
        <v>4669</v>
      </c>
      <c r="C4734" s="267">
        <v>159.81176904594139</v>
      </c>
    </row>
    <row r="4735" spans="2:3" x14ac:dyDescent="0.45">
      <c r="B4735" s="266">
        <v>4670</v>
      </c>
      <c r="C4735" s="267">
        <v>163.08887381529587</v>
      </c>
    </row>
    <row r="4736" spans="2:3" x14ac:dyDescent="0.45">
      <c r="B4736" s="266">
        <v>4671</v>
      </c>
      <c r="C4736" s="267">
        <v>114.93165788800903</v>
      </c>
    </row>
    <row r="4737" spans="2:3" x14ac:dyDescent="0.45">
      <c r="B4737" s="266">
        <v>4672</v>
      </c>
      <c r="C4737" s="267">
        <v>85.183378752839587</v>
      </c>
    </row>
    <row r="4738" spans="2:3" x14ac:dyDescent="0.45">
      <c r="B4738" s="266">
        <v>4673</v>
      </c>
      <c r="C4738" s="267">
        <v>73.326627369828685</v>
      </c>
    </row>
    <row r="4739" spans="2:3" x14ac:dyDescent="0.45">
      <c r="B4739" s="266">
        <v>4674</v>
      </c>
      <c r="C4739" s="267">
        <v>135.20437667370004</v>
      </c>
    </row>
    <row r="4740" spans="2:3" x14ac:dyDescent="0.45">
      <c r="B4740" s="266">
        <v>4675</v>
      </c>
      <c r="C4740" s="267">
        <v>129.92959545577619</v>
      </c>
    </row>
    <row r="4741" spans="2:3" x14ac:dyDescent="0.45">
      <c r="B4741" s="266">
        <v>4676</v>
      </c>
      <c r="C4741" s="267">
        <v>170.62649815706223</v>
      </c>
    </row>
    <row r="4742" spans="2:3" x14ac:dyDescent="0.45">
      <c r="B4742" s="266">
        <v>4677</v>
      </c>
      <c r="C4742" s="267">
        <v>104.30001274837856</v>
      </c>
    </row>
    <row r="4743" spans="2:3" x14ac:dyDescent="0.45">
      <c r="B4743" s="266">
        <v>4678</v>
      </c>
      <c r="C4743" s="267">
        <v>140.03585063803774</v>
      </c>
    </row>
    <row r="4744" spans="2:3" x14ac:dyDescent="0.45">
      <c r="B4744" s="266">
        <v>4679</v>
      </c>
      <c r="C4744" s="267">
        <v>116.72567796213596</v>
      </c>
    </row>
    <row r="4745" spans="2:3" x14ac:dyDescent="0.45">
      <c r="B4745" s="266">
        <v>4680</v>
      </c>
      <c r="C4745" s="267">
        <v>105.94341893173996</v>
      </c>
    </row>
    <row r="4746" spans="2:3" x14ac:dyDescent="0.45">
      <c r="B4746" s="266">
        <v>4681</v>
      </c>
      <c r="C4746" s="267">
        <v>114.65437756095973</v>
      </c>
    </row>
    <row r="4747" spans="2:3" x14ac:dyDescent="0.45">
      <c r="B4747" s="266">
        <v>4682</v>
      </c>
      <c r="C4747" s="267">
        <v>129.28427039127661</v>
      </c>
    </row>
    <row r="4748" spans="2:3" x14ac:dyDescent="0.45">
      <c r="B4748" s="266">
        <v>4683</v>
      </c>
      <c r="C4748" s="267">
        <v>99.311769637541801</v>
      </c>
    </row>
    <row r="4749" spans="2:3" x14ac:dyDescent="0.45">
      <c r="B4749" s="266">
        <v>4684</v>
      </c>
      <c r="C4749" s="267">
        <v>141.42688333518336</v>
      </c>
    </row>
    <row r="4750" spans="2:3" x14ac:dyDescent="0.45">
      <c r="B4750" s="266">
        <v>4685</v>
      </c>
      <c r="C4750" s="267">
        <v>70.367423064034114</v>
      </c>
    </row>
    <row r="4751" spans="2:3" x14ac:dyDescent="0.45">
      <c r="B4751" s="266">
        <v>4686</v>
      </c>
      <c r="C4751" s="267">
        <v>86.540693215376635</v>
      </c>
    </row>
    <row r="4752" spans="2:3" x14ac:dyDescent="0.45">
      <c r="B4752" s="266">
        <v>4687</v>
      </c>
      <c r="C4752" s="267">
        <v>147.54427505163969</v>
      </c>
    </row>
    <row r="4753" spans="2:3" x14ac:dyDescent="0.45">
      <c r="B4753" s="266">
        <v>4688</v>
      </c>
      <c r="C4753" s="267">
        <v>204.71777858679778</v>
      </c>
    </row>
    <row r="4754" spans="2:3" x14ac:dyDescent="0.45">
      <c r="B4754" s="266">
        <v>4689</v>
      </c>
      <c r="C4754" s="267">
        <v>97.412525693385305</v>
      </c>
    </row>
    <row r="4755" spans="2:3" x14ac:dyDescent="0.45">
      <c r="B4755" s="266">
        <v>4690</v>
      </c>
      <c r="C4755" s="267">
        <v>152.4941429722175</v>
      </c>
    </row>
    <row r="4756" spans="2:3" x14ac:dyDescent="0.45">
      <c r="B4756" s="266">
        <v>4691</v>
      </c>
      <c r="C4756" s="267">
        <v>124.99559659406997</v>
      </c>
    </row>
    <row r="4757" spans="2:3" x14ac:dyDescent="0.45">
      <c r="B4757" s="266">
        <v>4692</v>
      </c>
      <c r="C4757" s="267">
        <v>131.62416008172582</v>
      </c>
    </row>
    <row r="4758" spans="2:3" x14ac:dyDescent="0.45">
      <c r="B4758" s="266">
        <v>4693</v>
      </c>
      <c r="C4758" s="267">
        <v>113.23483039199678</v>
      </c>
    </row>
    <row r="4759" spans="2:3" x14ac:dyDescent="0.45">
      <c r="B4759" s="266">
        <v>4694</v>
      </c>
      <c r="C4759" s="267">
        <v>127.72909091523525</v>
      </c>
    </row>
    <row r="4760" spans="2:3" x14ac:dyDescent="0.45">
      <c r="B4760" s="266">
        <v>4695</v>
      </c>
      <c r="C4760" s="267">
        <v>114.67806722805294</v>
      </c>
    </row>
    <row r="4761" spans="2:3" x14ac:dyDescent="0.45">
      <c r="B4761" s="266">
        <v>4696</v>
      </c>
      <c r="C4761" s="267">
        <v>164.83629129417534</v>
      </c>
    </row>
    <row r="4762" spans="2:3" x14ac:dyDescent="0.45">
      <c r="B4762" s="266">
        <v>4697</v>
      </c>
      <c r="C4762" s="267">
        <v>106.35226437601878</v>
      </c>
    </row>
    <row r="4763" spans="2:3" x14ac:dyDescent="0.45">
      <c r="B4763" s="266">
        <v>4698</v>
      </c>
      <c r="C4763" s="267">
        <v>90.557217446551391</v>
      </c>
    </row>
    <row r="4764" spans="2:3" x14ac:dyDescent="0.45">
      <c r="B4764" s="266">
        <v>4699</v>
      </c>
      <c r="C4764" s="267">
        <v>157.80429068396168</v>
      </c>
    </row>
    <row r="4765" spans="2:3" x14ac:dyDescent="0.45">
      <c r="B4765" s="266">
        <v>4700</v>
      </c>
      <c r="C4765" s="267">
        <v>132.11493322850313</v>
      </c>
    </row>
    <row r="4766" spans="2:3" x14ac:dyDescent="0.45">
      <c r="B4766" s="266">
        <v>4701</v>
      </c>
      <c r="C4766" s="267">
        <v>130.70776619494424</v>
      </c>
    </row>
    <row r="4767" spans="2:3" x14ac:dyDescent="0.45">
      <c r="B4767" s="266">
        <v>4702</v>
      </c>
      <c r="C4767" s="267">
        <v>197.00773433064037</v>
      </c>
    </row>
    <row r="4768" spans="2:3" x14ac:dyDescent="0.45">
      <c r="B4768" s="266">
        <v>4703</v>
      </c>
      <c r="C4768" s="267">
        <v>121.82918481096924</v>
      </c>
    </row>
    <row r="4769" spans="2:3" x14ac:dyDescent="0.45">
      <c r="B4769" s="266">
        <v>4704</v>
      </c>
      <c r="C4769" s="267">
        <v>126.96022859191859</v>
      </c>
    </row>
    <row r="4770" spans="2:3" x14ac:dyDescent="0.45">
      <c r="B4770" s="266">
        <v>4705</v>
      </c>
      <c r="C4770" s="267">
        <v>123.12569762583934</v>
      </c>
    </row>
    <row r="4771" spans="2:3" x14ac:dyDescent="0.45">
      <c r="B4771" s="266">
        <v>4706</v>
      </c>
      <c r="C4771" s="267">
        <v>112.2539517963982</v>
      </c>
    </row>
    <row r="4772" spans="2:3" x14ac:dyDescent="0.45">
      <c r="B4772" s="266">
        <v>4707</v>
      </c>
      <c r="C4772" s="267">
        <v>127.74102271017043</v>
      </c>
    </row>
    <row r="4773" spans="2:3" x14ac:dyDescent="0.45">
      <c r="B4773" s="266">
        <v>4708</v>
      </c>
      <c r="C4773" s="267">
        <v>143.37622825767068</v>
      </c>
    </row>
    <row r="4774" spans="2:3" x14ac:dyDescent="0.45">
      <c r="B4774" s="266">
        <v>4709</v>
      </c>
      <c r="C4774" s="267">
        <v>88.187704280698483</v>
      </c>
    </row>
    <row r="4775" spans="2:3" x14ac:dyDescent="0.45">
      <c r="B4775" s="266">
        <v>4710</v>
      </c>
      <c r="C4775" s="267">
        <v>75.982510805360477</v>
      </c>
    </row>
    <row r="4776" spans="2:3" x14ac:dyDescent="0.45">
      <c r="B4776" s="266">
        <v>4711</v>
      </c>
      <c r="C4776" s="267">
        <v>137.15462144742753</v>
      </c>
    </row>
    <row r="4777" spans="2:3" x14ac:dyDescent="0.45">
      <c r="B4777" s="266">
        <v>4712</v>
      </c>
      <c r="C4777" s="267">
        <v>80.988714096578079</v>
      </c>
    </row>
    <row r="4778" spans="2:3" x14ac:dyDescent="0.45">
      <c r="B4778" s="266">
        <v>4713</v>
      </c>
      <c r="C4778" s="267">
        <v>187.76366151785177</v>
      </c>
    </row>
    <row r="4779" spans="2:3" x14ac:dyDescent="0.45">
      <c r="B4779" s="266">
        <v>4714</v>
      </c>
      <c r="C4779" s="267">
        <v>138.62280553760723</v>
      </c>
    </row>
    <row r="4780" spans="2:3" x14ac:dyDescent="0.45">
      <c r="B4780" s="266">
        <v>4715</v>
      </c>
      <c r="C4780" s="267">
        <v>92.72870416464275</v>
      </c>
    </row>
    <row r="4781" spans="2:3" x14ac:dyDescent="0.45">
      <c r="B4781" s="266">
        <v>4716</v>
      </c>
      <c r="C4781" s="267">
        <v>138.68280902284829</v>
      </c>
    </row>
    <row r="4782" spans="2:3" x14ac:dyDescent="0.45">
      <c r="B4782" s="266">
        <v>4717</v>
      </c>
      <c r="C4782" s="267">
        <v>129.73634389883659</v>
      </c>
    </row>
    <row r="4783" spans="2:3" x14ac:dyDescent="0.45">
      <c r="B4783" s="266">
        <v>4718</v>
      </c>
      <c r="C4783" s="267">
        <v>94.622343029781291</v>
      </c>
    </row>
    <row r="4784" spans="2:3" x14ac:dyDescent="0.45">
      <c r="B4784" s="266">
        <v>4719</v>
      </c>
      <c r="C4784" s="267">
        <v>86.6741339510709</v>
      </c>
    </row>
    <row r="4785" spans="2:3" x14ac:dyDescent="0.45">
      <c r="B4785" s="266">
        <v>4720</v>
      </c>
      <c r="C4785" s="267">
        <v>94.538825017247206</v>
      </c>
    </row>
    <row r="4786" spans="2:3" x14ac:dyDescent="0.45">
      <c r="B4786" s="266">
        <v>4721</v>
      </c>
      <c r="C4786" s="267">
        <v>119.2881324002002</v>
      </c>
    </row>
    <row r="4787" spans="2:3" x14ac:dyDescent="0.45">
      <c r="B4787" s="266">
        <v>4722</v>
      </c>
      <c r="C4787" s="267">
        <v>179.45612413421787</v>
      </c>
    </row>
    <row r="4788" spans="2:3" x14ac:dyDescent="0.45">
      <c r="B4788" s="266">
        <v>4723</v>
      </c>
      <c r="C4788" s="267">
        <v>89.970157819730474</v>
      </c>
    </row>
    <row r="4789" spans="2:3" x14ac:dyDescent="0.45">
      <c r="B4789" s="266">
        <v>4724</v>
      </c>
      <c r="C4789" s="267">
        <v>94.149516482980118</v>
      </c>
    </row>
    <row r="4790" spans="2:3" x14ac:dyDescent="0.45">
      <c r="B4790" s="266">
        <v>4725</v>
      </c>
      <c r="C4790" s="267">
        <v>145.38032663611727</v>
      </c>
    </row>
    <row r="4791" spans="2:3" x14ac:dyDescent="0.45">
      <c r="B4791" s="266">
        <v>4726</v>
      </c>
      <c r="C4791" s="267">
        <v>112.09397704581411</v>
      </c>
    </row>
    <row r="4792" spans="2:3" x14ac:dyDescent="0.45">
      <c r="B4792" s="266">
        <v>4727</v>
      </c>
      <c r="C4792" s="267">
        <v>107.76626870912784</v>
      </c>
    </row>
    <row r="4793" spans="2:3" x14ac:dyDescent="0.45">
      <c r="B4793" s="266">
        <v>4728</v>
      </c>
      <c r="C4793" s="267">
        <v>147.78718974738015</v>
      </c>
    </row>
    <row r="4794" spans="2:3" x14ac:dyDescent="0.45">
      <c r="B4794" s="266">
        <v>4729</v>
      </c>
      <c r="C4794" s="267">
        <v>180.3609030203786</v>
      </c>
    </row>
    <row r="4795" spans="2:3" x14ac:dyDescent="0.45">
      <c r="B4795" s="266">
        <v>4730</v>
      </c>
      <c r="C4795" s="267">
        <v>121.77960141900591</v>
      </c>
    </row>
    <row r="4796" spans="2:3" x14ac:dyDescent="0.45">
      <c r="B4796" s="266">
        <v>4731</v>
      </c>
      <c r="C4796" s="267">
        <v>85.838241237009584</v>
      </c>
    </row>
    <row r="4797" spans="2:3" x14ac:dyDescent="0.45">
      <c r="B4797" s="266">
        <v>4732</v>
      </c>
      <c r="C4797" s="267">
        <v>97.912640066082346</v>
      </c>
    </row>
    <row r="4798" spans="2:3" x14ac:dyDescent="0.45">
      <c r="B4798" s="266">
        <v>4733</v>
      </c>
      <c r="C4798" s="267">
        <v>120.344701862238</v>
      </c>
    </row>
    <row r="4799" spans="2:3" x14ac:dyDescent="0.45">
      <c r="B4799" s="266">
        <v>4734</v>
      </c>
      <c r="C4799" s="267">
        <v>118.71752133848234</v>
      </c>
    </row>
    <row r="4800" spans="2:3" x14ac:dyDescent="0.45">
      <c r="B4800" s="266">
        <v>4735</v>
      </c>
      <c r="C4800" s="267">
        <v>126.73277280600436</v>
      </c>
    </row>
    <row r="4801" spans="2:3" x14ac:dyDescent="0.45">
      <c r="B4801" s="266">
        <v>4736</v>
      </c>
      <c r="C4801" s="267">
        <v>150.96748281362699</v>
      </c>
    </row>
    <row r="4802" spans="2:3" x14ac:dyDescent="0.45">
      <c r="B4802" s="266">
        <v>4737</v>
      </c>
      <c r="C4802" s="267">
        <v>104.94836174081556</v>
      </c>
    </row>
    <row r="4803" spans="2:3" x14ac:dyDescent="0.45">
      <c r="B4803" s="266">
        <v>4738</v>
      </c>
      <c r="C4803" s="267">
        <v>94.334588241796823</v>
      </c>
    </row>
    <row r="4804" spans="2:3" x14ac:dyDescent="0.45">
      <c r="B4804" s="266">
        <v>4739</v>
      </c>
      <c r="C4804" s="267">
        <v>186.50837585181887</v>
      </c>
    </row>
    <row r="4805" spans="2:3" x14ac:dyDescent="0.45">
      <c r="B4805" s="266">
        <v>4740</v>
      </c>
      <c r="C4805" s="267">
        <v>163.91981732523257</v>
      </c>
    </row>
    <row r="4806" spans="2:3" x14ac:dyDescent="0.45">
      <c r="B4806" s="266">
        <v>4741</v>
      </c>
      <c r="C4806" s="267">
        <v>117.13055602208391</v>
      </c>
    </row>
    <row r="4807" spans="2:3" x14ac:dyDescent="0.45">
      <c r="B4807" s="266">
        <v>4742</v>
      </c>
      <c r="C4807" s="267">
        <v>107.91041246352164</v>
      </c>
    </row>
    <row r="4808" spans="2:3" x14ac:dyDescent="0.45">
      <c r="B4808" s="266">
        <v>4743</v>
      </c>
      <c r="C4808" s="267">
        <v>115.86507309158506</v>
      </c>
    </row>
    <row r="4809" spans="2:3" x14ac:dyDescent="0.45">
      <c r="B4809" s="266">
        <v>4744</v>
      </c>
      <c r="C4809" s="267">
        <v>110.24069770945508</v>
      </c>
    </row>
    <row r="4810" spans="2:3" x14ac:dyDescent="0.45">
      <c r="B4810" s="266">
        <v>4745</v>
      </c>
      <c r="C4810" s="267">
        <v>107.89244002375275</v>
      </c>
    </row>
    <row r="4811" spans="2:3" x14ac:dyDescent="0.45">
      <c r="B4811" s="266">
        <v>4746</v>
      </c>
      <c r="C4811" s="267">
        <v>205.20395399483994</v>
      </c>
    </row>
    <row r="4812" spans="2:3" x14ac:dyDescent="0.45">
      <c r="B4812" s="266">
        <v>4747</v>
      </c>
      <c r="C4812" s="267">
        <v>158.78920261136807</v>
      </c>
    </row>
    <row r="4813" spans="2:3" x14ac:dyDescent="0.45">
      <c r="B4813" s="266">
        <v>4748</v>
      </c>
      <c r="C4813" s="267">
        <v>88.596795991512678</v>
      </c>
    </row>
    <row r="4814" spans="2:3" x14ac:dyDescent="0.45">
      <c r="B4814" s="266">
        <v>4749</v>
      </c>
      <c r="C4814" s="267">
        <v>173.29648350500935</v>
      </c>
    </row>
    <row r="4815" spans="2:3" x14ac:dyDescent="0.45">
      <c r="B4815" s="266">
        <v>4750</v>
      </c>
      <c r="C4815" s="267">
        <v>134.88154519755773</v>
      </c>
    </row>
    <row r="4816" spans="2:3" x14ac:dyDescent="0.45">
      <c r="B4816" s="266">
        <v>4751</v>
      </c>
      <c r="C4816" s="267">
        <v>115.51096671593945</v>
      </c>
    </row>
    <row r="4817" spans="2:3" x14ac:dyDescent="0.45">
      <c r="B4817" s="266">
        <v>4752</v>
      </c>
      <c r="C4817" s="267">
        <v>184.34957277035085</v>
      </c>
    </row>
    <row r="4818" spans="2:3" x14ac:dyDescent="0.45">
      <c r="B4818" s="266">
        <v>4753</v>
      </c>
      <c r="C4818" s="267">
        <v>146.98252252303823</v>
      </c>
    </row>
    <row r="4819" spans="2:3" x14ac:dyDescent="0.45">
      <c r="B4819" s="266">
        <v>4754</v>
      </c>
      <c r="C4819" s="267">
        <v>107.96507377504042</v>
      </c>
    </row>
    <row r="4820" spans="2:3" x14ac:dyDescent="0.45">
      <c r="B4820" s="266">
        <v>4755</v>
      </c>
      <c r="C4820" s="267">
        <v>211.43398993477393</v>
      </c>
    </row>
    <row r="4821" spans="2:3" x14ac:dyDescent="0.45">
      <c r="B4821" s="266">
        <v>4756</v>
      </c>
      <c r="C4821" s="267">
        <v>90.729826768646149</v>
      </c>
    </row>
    <row r="4822" spans="2:3" x14ac:dyDescent="0.45">
      <c r="B4822" s="266">
        <v>4757</v>
      </c>
      <c r="C4822" s="267">
        <v>72.718385270848827</v>
      </c>
    </row>
    <row r="4823" spans="2:3" x14ac:dyDescent="0.45">
      <c r="B4823" s="266">
        <v>4758</v>
      </c>
      <c r="C4823" s="267">
        <v>188.57392007422254</v>
      </c>
    </row>
    <row r="4824" spans="2:3" x14ac:dyDescent="0.45">
      <c r="B4824" s="266">
        <v>4759</v>
      </c>
      <c r="C4824" s="267">
        <v>118.23373734718737</v>
      </c>
    </row>
    <row r="4825" spans="2:3" x14ac:dyDescent="0.45">
      <c r="B4825" s="266">
        <v>4760</v>
      </c>
      <c r="C4825" s="267">
        <v>158.13100331805794</v>
      </c>
    </row>
    <row r="4826" spans="2:3" x14ac:dyDescent="0.45">
      <c r="B4826" s="266">
        <v>4761</v>
      </c>
      <c r="C4826" s="267">
        <v>165.47963916374019</v>
      </c>
    </row>
    <row r="4827" spans="2:3" x14ac:dyDescent="0.45">
      <c r="B4827" s="266">
        <v>4762</v>
      </c>
      <c r="C4827" s="267">
        <v>105.57159806432483</v>
      </c>
    </row>
    <row r="4828" spans="2:3" x14ac:dyDescent="0.45">
      <c r="B4828" s="266">
        <v>4763</v>
      </c>
      <c r="C4828" s="267">
        <v>133.11503378913517</v>
      </c>
    </row>
    <row r="4829" spans="2:3" x14ac:dyDescent="0.45">
      <c r="B4829" s="266">
        <v>4764</v>
      </c>
      <c r="C4829" s="267">
        <v>120.04559822905712</v>
      </c>
    </row>
    <row r="4830" spans="2:3" x14ac:dyDescent="0.45">
      <c r="B4830" s="266">
        <v>4765</v>
      </c>
      <c r="C4830" s="267">
        <v>106.55207693680438</v>
      </c>
    </row>
    <row r="4831" spans="2:3" x14ac:dyDescent="0.45">
      <c r="B4831" s="266">
        <v>4766</v>
      </c>
      <c r="C4831" s="267">
        <v>156.32788633884275</v>
      </c>
    </row>
    <row r="4832" spans="2:3" x14ac:dyDescent="0.45">
      <c r="B4832" s="266">
        <v>4767</v>
      </c>
      <c r="C4832" s="267">
        <v>99.643739064479135</v>
      </c>
    </row>
    <row r="4833" spans="2:3" x14ac:dyDescent="0.45">
      <c r="B4833" s="266">
        <v>4768</v>
      </c>
      <c r="C4833" s="267">
        <v>195.89324100372841</v>
      </c>
    </row>
    <row r="4834" spans="2:3" x14ac:dyDescent="0.45">
      <c r="B4834" s="266">
        <v>4769</v>
      </c>
      <c r="C4834" s="267">
        <v>76.311258271380467</v>
      </c>
    </row>
    <row r="4835" spans="2:3" x14ac:dyDescent="0.45">
      <c r="B4835" s="266">
        <v>4770</v>
      </c>
      <c r="C4835" s="267">
        <v>79.169928806671336</v>
      </c>
    </row>
    <row r="4836" spans="2:3" x14ac:dyDescent="0.45">
      <c r="B4836" s="266">
        <v>4771</v>
      </c>
      <c r="C4836" s="267">
        <v>110.76535259836308</v>
      </c>
    </row>
    <row r="4837" spans="2:3" x14ac:dyDescent="0.45">
      <c r="B4837" s="266">
        <v>4772</v>
      </c>
      <c r="C4837" s="267">
        <v>122.97592494598243</v>
      </c>
    </row>
    <row r="4838" spans="2:3" x14ac:dyDescent="0.45">
      <c r="B4838" s="266">
        <v>4773</v>
      </c>
      <c r="C4838" s="267">
        <v>136.27680654811996</v>
      </c>
    </row>
    <row r="4839" spans="2:3" x14ac:dyDescent="0.45">
      <c r="B4839" s="266">
        <v>4774</v>
      </c>
      <c r="C4839" s="267">
        <v>129.99529745118468</v>
      </c>
    </row>
    <row r="4840" spans="2:3" x14ac:dyDescent="0.45">
      <c r="B4840" s="266">
        <v>4775</v>
      </c>
      <c r="C4840" s="267">
        <v>165.08970992175944</v>
      </c>
    </row>
    <row r="4841" spans="2:3" x14ac:dyDescent="0.45">
      <c r="B4841" s="266">
        <v>4776</v>
      </c>
      <c r="C4841" s="267">
        <v>128.50648831328567</v>
      </c>
    </row>
    <row r="4842" spans="2:3" x14ac:dyDescent="0.45">
      <c r="B4842" s="266">
        <v>4777</v>
      </c>
      <c r="C4842" s="267">
        <v>105.68903482452757</v>
      </c>
    </row>
    <row r="4843" spans="2:3" x14ac:dyDescent="0.45">
      <c r="B4843" s="266">
        <v>4778</v>
      </c>
      <c r="C4843" s="267">
        <v>148.94562641518894</v>
      </c>
    </row>
    <row r="4844" spans="2:3" x14ac:dyDescent="0.45">
      <c r="B4844" s="266">
        <v>4779</v>
      </c>
      <c r="C4844" s="267">
        <v>105.20399293860959</v>
      </c>
    </row>
    <row r="4845" spans="2:3" x14ac:dyDescent="0.45">
      <c r="B4845" s="266">
        <v>4780</v>
      </c>
      <c r="C4845" s="267">
        <v>101.41978791347361</v>
      </c>
    </row>
    <row r="4846" spans="2:3" x14ac:dyDescent="0.45">
      <c r="B4846" s="266">
        <v>4781</v>
      </c>
      <c r="C4846" s="267">
        <v>139.25121470079839</v>
      </c>
    </row>
    <row r="4847" spans="2:3" x14ac:dyDescent="0.45">
      <c r="B4847" s="266">
        <v>4782</v>
      </c>
      <c r="C4847" s="267">
        <v>129.38817670368752</v>
      </c>
    </row>
    <row r="4848" spans="2:3" x14ac:dyDescent="0.45">
      <c r="B4848" s="266">
        <v>4783</v>
      </c>
      <c r="C4848" s="267">
        <v>111.67586256249109</v>
      </c>
    </row>
    <row r="4849" spans="2:3" x14ac:dyDescent="0.45">
      <c r="B4849" s="266">
        <v>4784</v>
      </c>
      <c r="C4849" s="267">
        <v>220.49777497862738</v>
      </c>
    </row>
    <row r="4850" spans="2:3" x14ac:dyDescent="0.45">
      <c r="B4850" s="266">
        <v>4785</v>
      </c>
      <c r="C4850" s="267">
        <v>120.02440326176747</v>
      </c>
    </row>
    <row r="4851" spans="2:3" x14ac:dyDescent="0.45">
      <c r="B4851" s="266">
        <v>4786</v>
      </c>
      <c r="C4851" s="267">
        <v>99.120794332551853</v>
      </c>
    </row>
    <row r="4852" spans="2:3" x14ac:dyDescent="0.45">
      <c r="B4852" s="266">
        <v>4787</v>
      </c>
      <c r="C4852" s="267">
        <v>83.415441702434833</v>
      </c>
    </row>
    <row r="4853" spans="2:3" x14ac:dyDescent="0.45">
      <c r="B4853" s="266">
        <v>4788</v>
      </c>
      <c r="C4853" s="267">
        <v>98.366404274508113</v>
      </c>
    </row>
    <row r="4854" spans="2:3" x14ac:dyDescent="0.45">
      <c r="B4854" s="266">
        <v>4789</v>
      </c>
      <c r="C4854" s="267">
        <v>178.62657006501973</v>
      </c>
    </row>
    <row r="4855" spans="2:3" x14ac:dyDescent="0.45">
      <c r="B4855" s="266">
        <v>4790</v>
      </c>
      <c r="C4855" s="267">
        <v>186.40473000980484</v>
      </c>
    </row>
    <row r="4856" spans="2:3" x14ac:dyDescent="0.45">
      <c r="B4856" s="266">
        <v>4791</v>
      </c>
      <c r="C4856" s="267">
        <v>141.93402292722567</v>
      </c>
    </row>
    <row r="4857" spans="2:3" x14ac:dyDescent="0.45">
      <c r="B4857" s="266">
        <v>4792</v>
      </c>
      <c r="C4857" s="267">
        <v>215.07587157925971</v>
      </c>
    </row>
    <row r="4858" spans="2:3" x14ac:dyDescent="0.45">
      <c r="B4858" s="266">
        <v>4793</v>
      </c>
      <c r="C4858" s="267">
        <v>139.73261349746656</v>
      </c>
    </row>
    <row r="4859" spans="2:3" x14ac:dyDescent="0.45">
      <c r="B4859" s="266">
        <v>4794</v>
      </c>
      <c r="C4859" s="267">
        <v>159.89344112082097</v>
      </c>
    </row>
    <row r="4860" spans="2:3" x14ac:dyDescent="0.45">
      <c r="B4860" s="266">
        <v>4795</v>
      </c>
      <c r="C4860" s="267">
        <v>140.48568474685538</v>
      </c>
    </row>
    <row r="4861" spans="2:3" x14ac:dyDescent="0.45">
      <c r="B4861" s="266">
        <v>4796</v>
      </c>
      <c r="C4861" s="267">
        <v>122.64763911791991</v>
      </c>
    </row>
    <row r="4862" spans="2:3" x14ac:dyDescent="0.45">
      <c r="B4862" s="266">
        <v>4797</v>
      </c>
      <c r="C4862" s="267">
        <v>156.29741772284152</v>
      </c>
    </row>
    <row r="4863" spans="2:3" x14ac:dyDescent="0.45">
      <c r="B4863" s="266">
        <v>4798</v>
      </c>
      <c r="C4863" s="267">
        <v>120.34503028261639</v>
      </c>
    </row>
    <row r="4864" spans="2:3" x14ac:dyDescent="0.45">
      <c r="B4864" s="266">
        <v>4799</v>
      </c>
      <c r="C4864" s="267">
        <v>124.61787983026129</v>
      </c>
    </row>
    <row r="4865" spans="2:3" x14ac:dyDescent="0.45">
      <c r="B4865" s="266">
        <v>4800</v>
      </c>
      <c r="C4865" s="267">
        <v>151.34471344161591</v>
      </c>
    </row>
    <row r="4866" spans="2:3" x14ac:dyDescent="0.45">
      <c r="B4866" s="266">
        <v>4801</v>
      </c>
      <c r="C4866" s="267">
        <v>94.576947843539671</v>
      </c>
    </row>
    <row r="4867" spans="2:3" x14ac:dyDescent="0.45">
      <c r="B4867" s="266">
        <v>4802</v>
      </c>
      <c r="C4867" s="267">
        <v>178.5949344274635</v>
      </c>
    </row>
    <row r="4868" spans="2:3" x14ac:dyDescent="0.45">
      <c r="B4868" s="266">
        <v>4803</v>
      </c>
      <c r="C4868" s="267">
        <v>120.10751096004162</v>
      </c>
    </row>
    <row r="4869" spans="2:3" x14ac:dyDescent="0.45">
      <c r="B4869" s="266">
        <v>4804</v>
      </c>
      <c r="C4869" s="267">
        <v>97.241453323450258</v>
      </c>
    </row>
    <row r="4870" spans="2:3" x14ac:dyDescent="0.45">
      <c r="B4870" s="266">
        <v>4805</v>
      </c>
      <c r="C4870" s="267">
        <v>107.81951776465857</v>
      </c>
    </row>
    <row r="4871" spans="2:3" x14ac:dyDescent="0.45">
      <c r="B4871" s="266">
        <v>4806</v>
      </c>
      <c r="C4871" s="267">
        <v>103.55030997775754</v>
      </c>
    </row>
    <row r="4872" spans="2:3" x14ac:dyDescent="0.45">
      <c r="B4872" s="266">
        <v>4807</v>
      </c>
      <c r="C4872" s="267">
        <v>76.067152184501452</v>
      </c>
    </row>
    <row r="4873" spans="2:3" x14ac:dyDescent="0.45">
      <c r="B4873" s="266">
        <v>4808</v>
      </c>
      <c r="C4873" s="267">
        <v>110.58787116952507</v>
      </c>
    </row>
    <row r="4874" spans="2:3" x14ac:dyDescent="0.45">
      <c r="B4874" s="266">
        <v>4809</v>
      </c>
      <c r="C4874" s="267">
        <v>152.99114872753972</v>
      </c>
    </row>
    <row r="4875" spans="2:3" x14ac:dyDescent="0.45">
      <c r="B4875" s="266">
        <v>4810</v>
      </c>
      <c r="C4875" s="267">
        <v>177.2813531928457</v>
      </c>
    </row>
    <row r="4876" spans="2:3" x14ac:dyDescent="0.45">
      <c r="B4876" s="266">
        <v>4811</v>
      </c>
      <c r="C4876" s="267">
        <v>157.70701040525813</v>
      </c>
    </row>
    <row r="4877" spans="2:3" x14ac:dyDescent="0.45">
      <c r="B4877" s="266">
        <v>4812</v>
      </c>
      <c r="C4877" s="267">
        <v>124.76073620849482</v>
      </c>
    </row>
    <row r="4878" spans="2:3" x14ac:dyDescent="0.45">
      <c r="B4878" s="266">
        <v>4813</v>
      </c>
      <c r="C4878" s="267">
        <v>117.9266493945097</v>
      </c>
    </row>
    <row r="4879" spans="2:3" x14ac:dyDescent="0.45">
      <c r="B4879" s="266">
        <v>4814</v>
      </c>
      <c r="C4879" s="267">
        <v>111.87299521503118</v>
      </c>
    </row>
    <row r="4880" spans="2:3" x14ac:dyDescent="0.45">
      <c r="B4880" s="266">
        <v>4815</v>
      </c>
      <c r="C4880" s="267">
        <v>112.25689492491732</v>
      </c>
    </row>
    <row r="4881" spans="2:3" x14ac:dyDescent="0.45">
      <c r="B4881" s="266">
        <v>4816</v>
      </c>
      <c r="C4881" s="267">
        <v>102.17649211669776</v>
      </c>
    </row>
    <row r="4882" spans="2:3" x14ac:dyDescent="0.45">
      <c r="B4882" s="266">
        <v>4817</v>
      </c>
      <c r="C4882" s="267">
        <v>150.16959523585683</v>
      </c>
    </row>
    <row r="4883" spans="2:3" x14ac:dyDescent="0.45">
      <c r="B4883" s="266">
        <v>4818</v>
      </c>
      <c r="C4883" s="267">
        <v>90.843305330006672</v>
      </c>
    </row>
    <row r="4884" spans="2:3" x14ac:dyDescent="0.45">
      <c r="B4884" s="266">
        <v>4819</v>
      </c>
      <c r="C4884" s="267">
        <v>113.50735635390491</v>
      </c>
    </row>
    <row r="4885" spans="2:3" x14ac:dyDescent="0.45">
      <c r="B4885" s="266">
        <v>4820</v>
      </c>
      <c r="C4885" s="267">
        <v>165.2744653096434</v>
      </c>
    </row>
    <row r="4886" spans="2:3" x14ac:dyDescent="0.45">
      <c r="B4886" s="266">
        <v>4821</v>
      </c>
      <c r="C4886" s="267">
        <v>99.565584573613449</v>
      </c>
    </row>
    <row r="4887" spans="2:3" x14ac:dyDescent="0.45">
      <c r="B4887" s="266">
        <v>4822</v>
      </c>
      <c r="C4887" s="267">
        <v>135.35667637411237</v>
      </c>
    </row>
    <row r="4888" spans="2:3" x14ac:dyDescent="0.45">
      <c r="B4888" s="266">
        <v>4823</v>
      </c>
      <c r="C4888" s="267">
        <v>125.60317066102513</v>
      </c>
    </row>
    <row r="4889" spans="2:3" x14ac:dyDescent="0.45">
      <c r="B4889" s="266">
        <v>4824</v>
      </c>
      <c r="C4889" s="267">
        <v>82.66303424888568</v>
      </c>
    </row>
    <row r="4890" spans="2:3" x14ac:dyDescent="0.45">
      <c r="B4890" s="266">
        <v>4825</v>
      </c>
      <c r="C4890" s="267">
        <v>127.21550538611508</v>
      </c>
    </row>
    <row r="4891" spans="2:3" x14ac:dyDescent="0.45">
      <c r="B4891" s="266">
        <v>4826</v>
      </c>
      <c r="C4891" s="267">
        <v>160.32715217536821</v>
      </c>
    </row>
    <row r="4892" spans="2:3" x14ac:dyDescent="0.45">
      <c r="B4892" s="266">
        <v>4827</v>
      </c>
      <c r="C4892" s="267">
        <v>183.05259671599674</v>
      </c>
    </row>
    <row r="4893" spans="2:3" x14ac:dyDescent="0.45">
      <c r="B4893" s="266">
        <v>4828</v>
      </c>
      <c r="C4893" s="267">
        <v>139.71682703293351</v>
      </c>
    </row>
    <row r="4894" spans="2:3" x14ac:dyDescent="0.45">
      <c r="B4894" s="266">
        <v>4829</v>
      </c>
      <c r="C4894" s="267">
        <v>115.15353289436416</v>
      </c>
    </row>
    <row r="4895" spans="2:3" x14ac:dyDescent="0.45">
      <c r="B4895" s="266">
        <v>4830</v>
      </c>
      <c r="C4895" s="267">
        <v>176.16287161509479</v>
      </c>
    </row>
    <row r="4896" spans="2:3" x14ac:dyDescent="0.45">
      <c r="B4896" s="266">
        <v>4831</v>
      </c>
      <c r="C4896" s="267">
        <v>70.14935819026843</v>
      </c>
    </row>
    <row r="4897" spans="2:3" x14ac:dyDescent="0.45">
      <c r="B4897" s="266">
        <v>4832</v>
      </c>
      <c r="C4897" s="267">
        <v>107.09000101375972</v>
      </c>
    </row>
    <row r="4898" spans="2:3" x14ac:dyDescent="0.45">
      <c r="B4898" s="266">
        <v>4833</v>
      </c>
      <c r="C4898" s="267">
        <v>152.28184632584797</v>
      </c>
    </row>
    <row r="4899" spans="2:3" x14ac:dyDescent="0.45">
      <c r="B4899" s="266">
        <v>4834</v>
      </c>
      <c r="C4899" s="267">
        <v>134.46309054138524</v>
      </c>
    </row>
    <row r="4900" spans="2:3" x14ac:dyDescent="0.45">
      <c r="B4900" s="266">
        <v>4835</v>
      </c>
      <c r="C4900" s="267">
        <v>86.98954691355199</v>
      </c>
    </row>
    <row r="4901" spans="2:3" x14ac:dyDescent="0.45">
      <c r="B4901" s="266">
        <v>4836</v>
      </c>
      <c r="C4901" s="267">
        <v>120.10958141538177</v>
      </c>
    </row>
    <row r="4902" spans="2:3" x14ac:dyDescent="0.45">
      <c r="B4902" s="266">
        <v>4837</v>
      </c>
      <c r="C4902" s="267">
        <v>125.69079180111898</v>
      </c>
    </row>
    <row r="4903" spans="2:3" x14ac:dyDescent="0.45">
      <c r="B4903" s="266">
        <v>4838</v>
      </c>
      <c r="C4903" s="267">
        <v>111.64595753232143</v>
      </c>
    </row>
    <row r="4904" spans="2:3" x14ac:dyDescent="0.45">
      <c r="B4904" s="266">
        <v>4839</v>
      </c>
      <c r="C4904" s="267">
        <v>123.97640529054912</v>
      </c>
    </row>
    <row r="4905" spans="2:3" x14ac:dyDescent="0.45">
      <c r="B4905" s="266">
        <v>4840</v>
      </c>
      <c r="C4905" s="267">
        <v>155.42774879523535</v>
      </c>
    </row>
    <row r="4906" spans="2:3" x14ac:dyDescent="0.45">
      <c r="B4906" s="266">
        <v>4841</v>
      </c>
      <c r="C4906" s="267">
        <v>111.5097108040804</v>
      </c>
    </row>
    <row r="4907" spans="2:3" x14ac:dyDescent="0.45">
      <c r="B4907" s="266">
        <v>4842</v>
      </c>
      <c r="C4907" s="267">
        <v>131.83923023650152</v>
      </c>
    </row>
    <row r="4908" spans="2:3" x14ac:dyDescent="0.45">
      <c r="B4908" s="266">
        <v>4843</v>
      </c>
      <c r="C4908" s="267">
        <v>130.94790725206545</v>
      </c>
    </row>
    <row r="4909" spans="2:3" x14ac:dyDescent="0.45">
      <c r="B4909" s="266">
        <v>4844</v>
      </c>
      <c r="C4909" s="267">
        <v>83.645800887451472</v>
      </c>
    </row>
    <row r="4910" spans="2:3" x14ac:dyDescent="0.45">
      <c r="B4910" s="266">
        <v>4845</v>
      </c>
      <c r="C4910" s="267">
        <v>91.211446191366136</v>
      </c>
    </row>
    <row r="4911" spans="2:3" x14ac:dyDescent="0.45">
      <c r="B4911" s="266">
        <v>4846</v>
      </c>
      <c r="C4911" s="267">
        <v>107.76186433440546</v>
      </c>
    </row>
    <row r="4912" spans="2:3" x14ac:dyDescent="0.45">
      <c r="B4912" s="266">
        <v>4847</v>
      </c>
      <c r="C4912" s="267">
        <v>183.96598355053894</v>
      </c>
    </row>
    <row r="4913" spans="2:3" x14ac:dyDescent="0.45">
      <c r="B4913" s="266">
        <v>4848</v>
      </c>
      <c r="C4913" s="267">
        <v>177.63559140202366</v>
      </c>
    </row>
    <row r="4914" spans="2:3" x14ac:dyDescent="0.45">
      <c r="B4914" s="266">
        <v>4849</v>
      </c>
      <c r="C4914" s="267">
        <v>94.480753765482547</v>
      </c>
    </row>
    <row r="4915" spans="2:3" x14ac:dyDescent="0.45">
      <c r="B4915" s="266">
        <v>4850</v>
      </c>
      <c r="C4915" s="267">
        <v>171.9747960232898</v>
      </c>
    </row>
    <row r="4916" spans="2:3" x14ac:dyDescent="0.45">
      <c r="B4916" s="266">
        <v>4851</v>
      </c>
      <c r="C4916" s="267">
        <v>105.16075407341489</v>
      </c>
    </row>
    <row r="4917" spans="2:3" x14ac:dyDescent="0.45">
      <c r="B4917" s="266">
        <v>4852</v>
      </c>
      <c r="C4917" s="267">
        <v>143.90458367864969</v>
      </c>
    </row>
    <row r="4918" spans="2:3" x14ac:dyDescent="0.45">
      <c r="B4918" s="266">
        <v>4853</v>
      </c>
      <c r="C4918" s="267">
        <v>79.422365243215197</v>
      </c>
    </row>
    <row r="4919" spans="2:3" x14ac:dyDescent="0.45">
      <c r="B4919" s="266">
        <v>4854</v>
      </c>
      <c r="C4919" s="267">
        <v>179.70800611300893</v>
      </c>
    </row>
    <row r="4920" spans="2:3" x14ac:dyDescent="0.45">
      <c r="B4920" s="266">
        <v>4855</v>
      </c>
      <c r="C4920" s="267">
        <v>212.55469366599155</v>
      </c>
    </row>
    <row r="4921" spans="2:3" x14ac:dyDescent="0.45">
      <c r="B4921" s="266">
        <v>4856</v>
      </c>
      <c r="C4921" s="267">
        <v>146.20185385736693</v>
      </c>
    </row>
    <row r="4922" spans="2:3" x14ac:dyDescent="0.45">
      <c r="B4922" s="266">
        <v>4857</v>
      </c>
      <c r="C4922" s="267">
        <v>112.91990939072855</v>
      </c>
    </row>
    <row r="4923" spans="2:3" x14ac:dyDescent="0.45">
      <c r="B4923" s="266">
        <v>4858</v>
      </c>
      <c r="C4923" s="267">
        <v>103.42778465500891</v>
      </c>
    </row>
    <row r="4924" spans="2:3" x14ac:dyDescent="0.45">
      <c r="B4924" s="266">
        <v>4859</v>
      </c>
      <c r="C4924" s="267">
        <v>129.53785670446425</v>
      </c>
    </row>
    <row r="4925" spans="2:3" x14ac:dyDescent="0.45">
      <c r="B4925" s="266">
        <v>4860</v>
      </c>
      <c r="C4925" s="267">
        <v>102.06054977982538</v>
      </c>
    </row>
    <row r="4926" spans="2:3" x14ac:dyDescent="0.45">
      <c r="B4926" s="266">
        <v>4861</v>
      </c>
      <c r="C4926" s="267">
        <v>166.45035286949076</v>
      </c>
    </row>
    <row r="4927" spans="2:3" x14ac:dyDescent="0.45">
      <c r="B4927" s="266">
        <v>4862</v>
      </c>
      <c r="C4927" s="267">
        <v>103.95292428199086</v>
      </c>
    </row>
    <row r="4928" spans="2:3" x14ac:dyDescent="0.45">
      <c r="B4928" s="266">
        <v>4863</v>
      </c>
      <c r="C4928" s="267">
        <v>154.3653801295024</v>
      </c>
    </row>
    <row r="4929" spans="2:3" x14ac:dyDescent="0.45">
      <c r="B4929" s="266">
        <v>4864</v>
      </c>
      <c r="C4929" s="267">
        <v>181.76557533211246</v>
      </c>
    </row>
    <row r="4930" spans="2:3" x14ac:dyDescent="0.45">
      <c r="B4930" s="266">
        <v>4865</v>
      </c>
      <c r="C4930" s="267">
        <v>137.90203205589182</v>
      </c>
    </row>
    <row r="4931" spans="2:3" x14ac:dyDescent="0.45">
      <c r="B4931" s="266">
        <v>4866</v>
      </c>
      <c r="C4931" s="267">
        <v>106.50538121722143</v>
      </c>
    </row>
    <row r="4932" spans="2:3" x14ac:dyDescent="0.45">
      <c r="B4932" s="266">
        <v>4867</v>
      </c>
      <c r="C4932" s="267">
        <v>162.75064517173621</v>
      </c>
    </row>
    <row r="4933" spans="2:3" x14ac:dyDescent="0.45">
      <c r="B4933" s="266">
        <v>4868</v>
      </c>
      <c r="C4933" s="267">
        <v>143.51047625788129</v>
      </c>
    </row>
    <row r="4934" spans="2:3" x14ac:dyDescent="0.45">
      <c r="B4934" s="266">
        <v>4869</v>
      </c>
      <c r="C4934" s="267">
        <v>111.14075433210898</v>
      </c>
    </row>
    <row r="4935" spans="2:3" x14ac:dyDescent="0.45">
      <c r="B4935" s="266">
        <v>4870</v>
      </c>
      <c r="C4935" s="267">
        <v>131.71261432143746</v>
      </c>
    </row>
    <row r="4936" spans="2:3" x14ac:dyDescent="0.45">
      <c r="B4936" s="266">
        <v>4871</v>
      </c>
      <c r="C4936" s="267">
        <v>193.78599980133842</v>
      </c>
    </row>
    <row r="4937" spans="2:3" x14ac:dyDescent="0.45">
      <c r="B4937" s="266">
        <v>4872</v>
      </c>
      <c r="C4937" s="267">
        <v>72.392921263550591</v>
      </c>
    </row>
    <row r="4938" spans="2:3" x14ac:dyDescent="0.45">
      <c r="B4938" s="266">
        <v>4873</v>
      </c>
      <c r="C4938" s="267">
        <v>137.38839966168678</v>
      </c>
    </row>
    <row r="4939" spans="2:3" x14ac:dyDescent="0.45">
      <c r="B4939" s="266">
        <v>4874</v>
      </c>
      <c r="C4939" s="267">
        <v>101.38327320491067</v>
      </c>
    </row>
    <row r="4940" spans="2:3" x14ac:dyDescent="0.45">
      <c r="B4940" s="266">
        <v>4875</v>
      </c>
      <c r="C4940" s="267">
        <v>176.95415652619653</v>
      </c>
    </row>
    <row r="4941" spans="2:3" x14ac:dyDescent="0.45">
      <c r="B4941" s="266">
        <v>4876</v>
      </c>
      <c r="C4941" s="267">
        <v>115.47462212610711</v>
      </c>
    </row>
    <row r="4942" spans="2:3" x14ac:dyDescent="0.45">
      <c r="B4942" s="266">
        <v>4877</v>
      </c>
      <c r="C4942" s="267">
        <v>97.871362714359492</v>
      </c>
    </row>
    <row r="4943" spans="2:3" x14ac:dyDescent="0.45">
      <c r="B4943" s="266">
        <v>4878</v>
      </c>
      <c r="C4943" s="267">
        <v>86.262267688676502</v>
      </c>
    </row>
    <row r="4944" spans="2:3" x14ac:dyDescent="0.45">
      <c r="B4944" s="266">
        <v>4879</v>
      </c>
      <c r="C4944" s="267">
        <v>133.32830187869138</v>
      </c>
    </row>
    <row r="4945" spans="2:3" x14ac:dyDescent="0.45">
      <c r="B4945" s="266">
        <v>4880</v>
      </c>
      <c r="C4945" s="267">
        <v>105.56558360910972</v>
      </c>
    </row>
    <row r="4946" spans="2:3" x14ac:dyDescent="0.45">
      <c r="B4946" s="266">
        <v>4881</v>
      </c>
      <c r="C4946" s="267">
        <v>97.781310489102424</v>
      </c>
    </row>
    <row r="4947" spans="2:3" x14ac:dyDescent="0.45">
      <c r="B4947" s="266">
        <v>4882</v>
      </c>
      <c r="C4947" s="267">
        <v>170.87492200474935</v>
      </c>
    </row>
    <row r="4948" spans="2:3" x14ac:dyDescent="0.45">
      <c r="B4948" s="266">
        <v>4883</v>
      </c>
      <c r="C4948" s="267">
        <v>148.31733905528128</v>
      </c>
    </row>
    <row r="4949" spans="2:3" x14ac:dyDescent="0.45">
      <c r="B4949" s="266">
        <v>4884</v>
      </c>
      <c r="C4949" s="267">
        <v>100.44686572828721</v>
      </c>
    </row>
    <row r="4950" spans="2:3" x14ac:dyDescent="0.45">
      <c r="B4950" s="266">
        <v>4885</v>
      </c>
      <c r="C4950" s="267">
        <v>118.60050899307593</v>
      </c>
    </row>
    <row r="4951" spans="2:3" x14ac:dyDescent="0.45">
      <c r="B4951" s="266">
        <v>4886</v>
      </c>
      <c r="C4951" s="267">
        <v>131.27950582513415</v>
      </c>
    </row>
    <row r="4952" spans="2:3" x14ac:dyDescent="0.45">
      <c r="B4952" s="266">
        <v>4887</v>
      </c>
      <c r="C4952" s="267">
        <v>93.295255780403309</v>
      </c>
    </row>
    <row r="4953" spans="2:3" x14ac:dyDescent="0.45">
      <c r="B4953" s="266">
        <v>4888</v>
      </c>
      <c r="C4953" s="267">
        <v>186.45693718697649</v>
      </c>
    </row>
    <row r="4954" spans="2:3" x14ac:dyDescent="0.45">
      <c r="B4954" s="266">
        <v>4889</v>
      </c>
      <c r="C4954" s="267">
        <v>103.89775588218251</v>
      </c>
    </row>
    <row r="4955" spans="2:3" x14ac:dyDescent="0.45">
      <c r="B4955" s="266">
        <v>4890</v>
      </c>
      <c r="C4955" s="267">
        <v>94.890571124105406</v>
      </c>
    </row>
    <row r="4956" spans="2:3" x14ac:dyDescent="0.45">
      <c r="B4956" s="266">
        <v>4891</v>
      </c>
      <c r="C4956" s="267">
        <v>185.23690961132607</v>
      </c>
    </row>
    <row r="4957" spans="2:3" x14ac:dyDescent="0.45">
      <c r="B4957" s="266">
        <v>4892</v>
      </c>
      <c r="C4957" s="267">
        <v>165.76619851915041</v>
      </c>
    </row>
    <row r="4958" spans="2:3" x14ac:dyDescent="0.45">
      <c r="B4958" s="266">
        <v>4893</v>
      </c>
      <c r="C4958" s="267">
        <v>146.03076234871745</v>
      </c>
    </row>
    <row r="4959" spans="2:3" x14ac:dyDescent="0.45">
      <c r="B4959" s="266">
        <v>4894</v>
      </c>
      <c r="C4959" s="267">
        <v>144.00922921097407</v>
      </c>
    </row>
    <row r="4960" spans="2:3" x14ac:dyDescent="0.45">
      <c r="B4960" s="266">
        <v>4895</v>
      </c>
      <c r="C4960" s="267">
        <v>134.58520002676707</v>
      </c>
    </row>
    <row r="4961" spans="2:3" x14ac:dyDescent="0.45">
      <c r="B4961" s="266">
        <v>4896</v>
      </c>
      <c r="C4961" s="267">
        <v>137.61955625431756</v>
      </c>
    </row>
    <row r="4962" spans="2:3" x14ac:dyDescent="0.45">
      <c r="B4962" s="266">
        <v>4897</v>
      </c>
      <c r="C4962" s="267">
        <v>139.9469636630123</v>
      </c>
    </row>
    <row r="4963" spans="2:3" x14ac:dyDescent="0.45">
      <c r="B4963" s="266">
        <v>4898</v>
      </c>
      <c r="C4963" s="267">
        <v>138.71365814620501</v>
      </c>
    </row>
    <row r="4964" spans="2:3" x14ac:dyDescent="0.45">
      <c r="B4964" s="266">
        <v>4899</v>
      </c>
      <c r="C4964" s="267">
        <v>96.461335794725926</v>
      </c>
    </row>
    <row r="4965" spans="2:3" x14ac:dyDescent="0.45">
      <c r="B4965" s="266">
        <v>4900</v>
      </c>
      <c r="C4965" s="267">
        <v>103.59536152159534</v>
      </c>
    </row>
    <row r="4966" spans="2:3" x14ac:dyDescent="0.45">
      <c r="B4966" s="266">
        <v>4901</v>
      </c>
      <c r="C4966" s="267">
        <v>148.96262512226653</v>
      </c>
    </row>
    <row r="4967" spans="2:3" x14ac:dyDescent="0.45">
      <c r="B4967" s="266">
        <v>4902</v>
      </c>
      <c r="C4967" s="267">
        <v>169.69136172416412</v>
      </c>
    </row>
    <row r="4968" spans="2:3" x14ac:dyDescent="0.45">
      <c r="B4968" s="266">
        <v>4903</v>
      </c>
      <c r="C4968" s="267">
        <v>132.59413232935037</v>
      </c>
    </row>
    <row r="4969" spans="2:3" x14ac:dyDescent="0.45">
      <c r="B4969" s="266">
        <v>4904</v>
      </c>
      <c r="C4969" s="267">
        <v>125.98151753565283</v>
      </c>
    </row>
    <row r="4970" spans="2:3" x14ac:dyDescent="0.45">
      <c r="B4970" s="266">
        <v>4905</v>
      </c>
      <c r="C4970" s="267">
        <v>132.16832770071309</v>
      </c>
    </row>
    <row r="4971" spans="2:3" x14ac:dyDescent="0.45">
      <c r="B4971" s="266">
        <v>4906</v>
      </c>
      <c r="C4971" s="267">
        <v>95.914891404126848</v>
      </c>
    </row>
    <row r="4972" spans="2:3" x14ac:dyDescent="0.45">
      <c r="B4972" s="266">
        <v>4907</v>
      </c>
      <c r="C4972" s="267">
        <v>102.78264430899782</v>
      </c>
    </row>
    <row r="4973" spans="2:3" x14ac:dyDescent="0.45">
      <c r="B4973" s="266">
        <v>4908</v>
      </c>
      <c r="C4973" s="267">
        <v>118.76408607298899</v>
      </c>
    </row>
    <row r="4974" spans="2:3" x14ac:dyDescent="0.45">
      <c r="B4974" s="266">
        <v>4909</v>
      </c>
      <c r="C4974" s="267">
        <v>70.105229371947416</v>
      </c>
    </row>
    <row r="4975" spans="2:3" x14ac:dyDescent="0.45">
      <c r="B4975" s="266">
        <v>4910</v>
      </c>
      <c r="C4975" s="267">
        <v>81.376843103838368</v>
      </c>
    </row>
    <row r="4976" spans="2:3" x14ac:dyDescent="0.45">
      <c r="B4976" s="266">
        <v>4911</v>
      </c>
      <c r="C4976" s="267">
        <v>97.852077922427242</v>
      </c>
    </row>
    <row r="4977" spans="2:3" x14ac:dyDescent="0.45">
      <c r="B4977" s="266">
        <v>4912</v>
      </c>
      <c r="C4977" s="267">
        <v>172.33646819839706</v>
      </c>
    </row>
    <row r="4978" spans="2:3" x14ac:dyDescent="0.45">
      <c r="B4978" s="266">
        <v>4913</v>
      </c>
      <c r="C4978" s="267">
        <v>145.28160873477631</v>
      </c>
    </row>
    <row r="4979" spans="2:3" x14ac:dyDescent="0.45">
      <c r="B4979" s="266">
        <v>4914</v>
      </c>
      <c r="C4979" s="267">
        <v>100.06089225866313</v>
      </c>
    </row>
    <row r="4980" spans="2:3" x14ac:dyDescent="0.45">
      <c r="B4980" s="266">
        <v>4915</v>
      </c>
      <c r="C4980" s="267">
        <v>114.81971131217688</v>
      </c>
    </row>
    <row r="4981" spans="2:3" x14ac:dyDescent="0.45">
      <c r="B4981" s="266">
        <v>4916</v>
      </c>
      <c r="C4981" s="267">
        <v>151.88677165628027</v>
      </c>
    </row>
    <row r="4982" spans="2:3" x14ac:dyDescent="0.45">
      <c r="B4982" s="266">
        <v>4917</v>
      </c>
      <c r="C4982" s="267">
        <v>112.40713372148289</v>
      </c>
    </row>
    <row r="4983" spans="2:3" x14ac:dyDescent="0.45">
      <c r="B4983" s="266">
        <v>4918</v>
      </c>
      <c r="C4983" s="267">
        <v>120.93908973383321</v>
      </c>
    </row>
    <row r="4984" spans="2:3" x14ac:dyDescent="0.45">
      <c r="B4984" s="266">
        <v>4919</v>
      </c>
      <c r="C4984" s="267">
        <v>110.94910875789401</v>
      </c>
    </row>
    <row r="4985" spans="2:3" x14ac:dyDescent="0.45">
      <c r="B4985" s="266">
        <v>4920</v>
      </c>
      <c r="C4985" s="267">
        <v>205.76451125654137</v>
      </c>
    </row>
    <row r="4986" spans="2:3" x14ac:dyDescent="0.45">
      <c r="B4986" s="266">
        <v>4921</v>
      </c>
      <c r="C4986" s="267">
        <v>91.794040015888129</v>
      </c>
    </row>
    <row r="4987" spans="2:3" x14ac:dyDescent="0.45">
      <c r="B4987" s="266">
        <v>4922</v>
      </c>
      <c r="C4987" s="267">
        <v>130.56226784284536</v>
      </c>
    </row>
    <row r="4988" spans="2:3" x14ac:dyDescent="0.45">
      <c r="B4988" s="266">
        <v>4923</v>
      </c>
      <c r="C4988" s="267">
        <v>128.14546412480712</v>
      </c>
    </row>
    <row r="4989" spans="2:3" x14ac:dyDescent="0.45">
      <c r="B4989" s="266">
        <v>4924</v>
      </c>
      <c r="C4989" s="267">
        <v>94.697347923539951</v>
      </c>
    </row>
    <row r="4990" spans="2:3" x14ac:dyDescent="0.45">
      <c r="B4990" s="266">
        <v>4925</v>
      </c>
      <c r="C4990" s="267">
        <v>82.901595913111024</v>
      </c>
    </row>
    <row r="4991" spans="2:3" x14ac:dyDescent="0.45">
      <c r="B4991" s="266">
        <v>4926</v>
      </c>
      <c r="C4991" s="267">
        <v>91.413524940356737</v>
      </c>
    </row>
    <row r="4992" spans="2:3" x14ac:dyDescent="0.45">
      <c r="B4992" s="266">
        <v>4927</v>
      </c>
      <c r="C4992" s="267">
        <v>129.97411760948603</v>
      </c>
    </row>
    <row r="4993" spans="2:3" x14ac:dyDescent="0.45">
      <c r="B4993" s="266">
        <v>4928</v>
      </c>
      <c r="C4993" s="267">
        <v>155.32121796926509</v>
      </c>
    </row>
    <row r="4994" spans="2:3" x14ac:dyDescent="0.45">
      <c r="B4994" s="266">
        <v>4929</v>
      </c>
      <c r="C4994" s="267">
        <v>83.055857674589504</v>
      </c>
    </row>
    <row r="4995" spans="2:3" x14ac:dyDescent="0.45">
      <c r="B4995" s="266">
        <v>4930</v>
      </c>
      <c r="C4995" s="267">
        <v>155.75931774205992</v>
      </c>
    </row>
    <row r="4996" spans="2:3" x14ac:dyDescent="0.45">
      <c r="B4996" s="266">
        <v>4931</v>
      </c>
      <c r="C4996" s="267">
        <v>95.193256095772995</v>
      </c>
    </row>
    <row r="4997" spans="2:3" x14ac:dyDescent="0.45">
      <c r="B4997" s="266">
        <v>4932</v>
      </c>
      <c r="C4997" s="267">
        <v>152.39463583132431</v>
      </c>
    </row>
    <row r="4998" spans="2:3" x14ac:dyDescent="0.45">
      <c r="B4998" s="266">
        <v>4933</v>
      </c>
      <c r="C4998" s="267">
        <v>100.38704138552943</v>
      </c>
    </row>
    <row r="4999" spans="2:3" x14ac:dyDescent="0.45">
      <c r="B4999" s="266">
        <v>4934</v>
      </c>
      <c r="C4999" s="267">
        <v>130.19284071640303</v>
      </c>
    </row>
    <row r="5000" spans="2:3" x14ac:dyDescent="0.45">
      <c r="B5000" s="266">
        <v>4935</v>
      </c>
      <c r="C5000" s="267">
        <v>81.838612610608862</v>
      </c>
    </row>
    <row r="5001" spans="2:3" x14ac:dyDescent="0.45">
      <c r="B5001" s="266">
        <v>4936</v>
      </c>
      <c r="C5001" s="267">
        <v>146.90946150170498</v>
      </c>
    </row>
    <row r="5002" spans="2:3" x14ac:dyDescent="0.45">
      <c r="B5002" s="266">
        <v>4937</v>
      </c>
      <c r="C5002" s="267">
        <v>106.20375184200066</v>
      </c>
    </row>
    <row r="5003" spans="2:3" x14ac:dyDescent="0.45">
      <c r="B5003" s="266">
        <v>4938</v>
      </c>
      <c r="C5003" s="267">
        <v>148.17340351757508</v>
      </c>
    </row>
    <row r="5004" spans="2:3" x14ac:dyDescent="0.45">
      <c r="B5004" s="266">
        <v>4939</v>
      </c>
      <c r="C5004" s="267">
        <v>133.20862139869823</v>
      </c>
    </row>
    <row r="5005" spans="2:3" x14ac:dyDescent="0.45">
      <c r="B5005" s="266">
        <v>4940</v>
      </c>
      <c r="C5005" s="267">
        <v>145.47490684426563</v>
      </c>
    </row>
    <row r="5006" spans="2:3" x14ac:dyDescent="0.45">
      <c r="B5006" s="266">
        <v>4941</v>
      </c>
      <c r="C5006" s="267">
        <v>128.35984769566721</v>
      </c>
    </row>
    <row r="5007" spans="2:3" x14ac:dyDescent="0.45">
      <c r="B5007" s="266">
        <v>4942</v>
      </c>
      <c r="C5007" s="267">
        <v>111.21817726698742</v>
      </c>
    </row>
    <row r="5008" spans="2:3" x14ac:dyDescent="0.45">
      <c r="B5008" s="266">
        <v>4943</v>
      </c>
      <c r="C5008" s="267">
        <v>118.31436651594467</v>
      </c>
    </row>
    <row r="5009" spans="2:3" x14ac:dyDescent="0.45">
      <c r="B5009" s="266">
        <v>4944</v>
      </c>
      <c r="C5009" s="267">
        <v>107.08039820299479</v>
      </c>
    </row>
    <row r="5010" spans="2:3" x14ac:dyDescent="0.45">
      <c r="B5010" s="266">
        <v>4945</v>
      </c>
      <c r="C5010" s="267">
        <v>129.40728532386947</v>
      </c>
    </row>
    <row r="5011" spans="2:3" x14ac:dyDescent="0.45">
      <c r="B5011" s="266">
        <v>4946</v>
      </c>
      <c r="C5011" s="267">
        <v>177.44094227632274</v>
      </c>
    </row>
    <row r="5012" spans="2:3" x14ac:dyDescent="0.45">
      <c r="B5012" s="266">
        <v>4947</v>
      </c>
      <c r="C5012" s="267">
        <v>147.71204624029392</v>
      </c>
    </row>
    <row r="5013" spans="2:3" x14ac:dyDescent="0.45">
      <c r="B5013" s="266">
        <v>4948</v>
      </c>
      <c r="C5013" s="267">
        <v>109.55765959942363</v>
      </c>
    </row>
    <row r="5014" spans="2:3" x14ac:dyDescent="0.45">
      <c r="B5014" s="266">
        <v>4949</v>
      </c>
      <c r="C5014" s="267">
        <v>136.7422605287596</v>
      </c>
    </row>
    <row r="5015" spans="2:3" x14ac:dyDescent="0.45">
      <c r="B5015" s="266">
        <v>4950</v>
      </c>
      <c r="C5015" s="267">
        <v>124.78593063578994</v>
      </c>
    </row>
    <row r="5016" spans="2:3" x14ac:dyDescent="0.45">
      <c r="B5016" s="266">
        <v>4951</v>
      </c>
      <c r="C5016" s="267">
        <v>118.91814048035951</v>
      </c>
    </row>
    <row r="5017" spans="2:3" x14ac:dyDescent="0.45">
      <c r="B5017" s="266">
        <v>4952</v>
      </c>
      <c r="C5017" s="267">
        <v>141.75143896441355</v>
      </c>
    </row>
    <row r="5018" spans="2:3" x14ac:dyDescent="0.45">
      <c r="B5018" s="266">
        <v>4953</v>
      </c>
      <c r="C5018" s="267">
        <v>117.221641451975</v>
      </c>
    </row>
    <row r="5019" spans="2:3" x14ac:dyDescent="0.45">
      <c r="B5019" s="266">
        <v>4954</v>
      </c>
      <c r="C5019" s="267">
        <v>100.91487689319679</v>
      </c>
    </row>
    <row r="5020" spans="2:3" x14ac:dyDescent="0.45">
      <c r="B5020" s="266">
        <v>4955</v>
      </c>
      <c r="C5020" s="267">
        <v>124.84558242933051</v>
      </c>
    </row>
    <row r="5021" spans="2:3" x14ac:dyDescent="0.45">
      <c r="B5021" s="266">
        <v>4956</v>
      </c>
      <c r="C5021" s="267">
        <v>155.00007350114879</v>
      </c>
    </row>
    <row r="5022" spans="2:3" x14ac:dyDescent="0.45">
      <c r="B5022" s="266">
        <v>4957</v>
      </c>
      <c r="C5022" s="267">
        <v>84.479911224211094</v>
      </c>
    </row>
    <row r="5023" spans="2:3" x14ac:dyDescent="0.45">
      <c r="B5023" s="266">
        <v>4958</v>
      </c>
      <c r="C5023" s="267">
        <v>71.761128810152854</v>
      </c>
    </row>
    <row r="5024" spans="2:3" x14ac:dyDescent="0.45">
      <c r="B5024" s="266">
        <v>4959</v>
      </c>
      <c r="C5024" s="267">
        <v>143.43906427509287</v>
      </c>
    </row>
    <row r="5025" spans="2:3" x14ac:dyDescent="0.45">
      <c r="B5025" s="266">
        <v>4960</v>
      </c>
      <c r="C5025" s="267">
        <v>109.99077154170642</v>
      </c>
    </row>
    <row r="5026" spans="2:3" x14ac:dyDescent="0.45">
      <c r="B5026" s="266">
        <v>4961</v>
      </c>
      <c r="C5026" s="267">
        <v>111.95966275112779</v>
      </c>
    </row>
    <row r="5027" spans="2:3" x14ac:dyDescent="0.45">
      <c r="B5027" s="266">
        <v>4962</v>
      </c>
      <c r="C5027" s="267">
        <v>160.99865481450234</v>
      </c>
    </row>
    <row r="5028" spans="2:3" x14ac:dyDescent="0.45">
      <c r="B5028" s="266">
        <v>4963</v>
      </c>
      <c r="C5028" s="267">
        <v>126.75786058813098</v>
      </c>
    </row>
    <row r="5029" spans="2:3" x14ac:dyDescent="0.45">
      <c r="B5029" s="266">
        <v>4964</v>
      </c>
      <c r="C5029" s="267">
        <v>104.33292900310835</v>
      </c>
    </row>
    <row r="5030" spans="2:3" x14ac:dyDescent="0.45">
      <c r="B5030" s="266">
        <v>4965</v>
      </c>
      <c r="C5030" s="267">
        <v>140.88791703857206</v>
      </c>
    </row>
    <row r="5031" spans="2:3" x14ac:dyDescent="0.45">
      <c r="B5031" s="266">
        <v>4966</v>
      </c>
      <c r="C5031" s="267">
        <v>133.31715093316467</v>
      </c>
    </row>
    <row r="5032" spans="2:3" x14ac:dyDescent="0.45">
      <c r="B5032" s="266">
        <v>4967</v>
      </c>
      <c r="C5032" s="267">
        <v>70.259859941828779</v>
      </c>
    </row>
    <row r="5033" spans="2:3" x14ac:dyDescent="0.45">
      <c r="B5033" s="266">
        <v>4968</v>
      </c>
      <c r="C5033" s="267">
        <v>145.11620031294493</v>
      </c>
    </row>
    <row r="5034" spans="2:3" x14ac:dyDescent="0.45">
      <c r="B5034" s="266">
        <v>4969</v>
      </c>
      <c r="C5034" s="267">
        <v>152.84852145459502</v>
      </c>
    </row>
    <row r="5035" spans="2:3" x14ac:dyDescent="0.45">
      <c r="B5035" s="266">
        <v>4970</v>
      </c>
      <c r="C5035" s="267">
        <v>144.51324058080982</v>
      </c>
    </row>
    <row r="5036" spans="2:3" x14ac:dyDescent="0.45">
      <c r="B5036" s="266">
        <v>4971</v>
      </c>
      <c r="C5036" s="267">
        <v>206.72675671581729</v>
      </c>
    </row>
    <row r="5037" spans="2:3" x14ac:dyDescent="0.45">
      <c r="B5037" s="266">
        <v>4972</v>
      </c>
      <c r="C5037" s="267">
        <v>166.82404584857062</v>
      </c>
    </row>
    <row r="5038" spans="2:3" x14ac:dyDescent="0.45">
      <c r="B5038" s="266">
        <v>4973</v>
      </c>
      <c r="C5038" s="267">
        <v>121.41069236151347</v>
      </c>
    </row>
    <row r="5039" spans="2:3" x14ac:dyDescent="0.45">
      <c r="B5039" s="266">
        <v>4974</v>
      </c>
      <c r="C5039" s="267">
        <v>163.25905445541696</v>
      </c>
    </row>
    <row r="5040" spans="2:3" x14ac:dyDescent="0.45">
      <c r="B5040" s="266">
        <v>4975</v>
      </c>
      <c r="C5040" s="267">
        <v>177.90037276138622</v>
      </c>
    </row>
    <row r="5041" spans="2:3" x14ac:dyDescent="0.45">
      <c r="B5041" s="266">
        <v>4976</v>
      </c>
      <c r="C5041" s="267">
        <v>101.60347566232775</v>
      </c>
    </row>
    <row r="5042" spans="2:3" x14ac:dyDescent="0.45">
      <c r="B5042" s="266">
        <v>4977</v>
      </c>
      <c r="C5042" s="267">
        <v>190.24797542179391</v>
      </c>
    </row>
    <row r="5043" spans="2:3" x14ac:dyDescent="0.45">
      <c r="B5043" s="266">
        <v>4978</v>
      </c>
      <c r="C5043" s="267">
        <v>152.27952546143894</v>
      </c>
    </row>
    <row r="5044" spans="2:3" x14ac:dyDescent="0.45">
      <c r="B5044" s="266">
        <v>4979</v>
      </c>
      <c r="C5044" s="267">
        <v>61.641154995088087</v>
      </c>
    </row>
    <row r="5045" spans="2:3" x14ac:dyDescent="0.45">
      <c r="B5045" s="266">
        <v>4980</v>
      </c>
      <c r="C5045" s="267">
        <v>149.66897957768356</v>
      </c>
    </row>
    <row r="5046" spans="2:3" x14ac:dyDescent="0.45">
      <c r="B5046" s="266">
        <v>4981</v>
      </c>
      <c r="C5046" s="267">
        <v>144.88304424970704</v>
      </c>
    </row>
    <row r="5047" spans="2:3" x14ac:dyDescent="0.45">
      <c r="B5047" s="266">
        <v>4982</v>
      </c>
      <c r="C5047" s="267">
        <v>180.41558386075064</v>
      </c>
    </row>
    <row r="5048" spans="2:3" x14ac:dyDescent="0.45">
      <c r="B5048" s="266">
        <v>4983</v>
      </c>
      <c r="C5048" s="267">
        <v>146.64231476881082</v>
      </c>
    </row>
    <row r="5049" spans="2:3" x14ac:dyDescent="0.45">
      <c r="B5049" s="266">
        <v>4984</v>
      </c>
      <c r="C5049" s="267">
        <v>131.50389102920047</v>
      </c>
    </row>
    <row r="5050" spans="2:3" x14ac:dyDescent="0.45">
      <c r="B5050" s="266">
        <v>4985</v>
      </c>
      <c r="C5050" s="267">
        <v>143.67366684897684</v>
      </c>
    </row>
    <row r="5051" spans="2:3" x14ac:dyDescent="0.45">
      <c r="B5051" s="266">
        <v>4986</v>
      </c>
      <c r="C5051" s="267">
        <v>174.37293490082635</v>
      </c>
    </row>
    <row r="5052" spans="2:3" x14ac:dyDescent="0.45">
      <c r="B5052" s="266">
        <v>4987</v>
      </c>
      <c r="C5052" s="267">
        <v>82.861948079868483</v>
      </c>
    </row>
    <row r="5053" spans="2:3" x14ac:dyDescent="0.45">
      <c r="B5053" s="266">
        <v>4988</v>
      </c>
      <c r="C5053" s="267">
        <v>127.59413809795187</v>
      </c>
    </row>
    <row r="5054" spans="2:3" x14ac:dyDescent="0.45">
      <c r="B5054" s="266">
        <v>4989</v>
      </c>
      <c r="C5054" s="267">
        <v>183.11239315423674</v>
      </c>
    </row>
    <row r="5055" spans="2:3" x14ac:dyDescent="0.45">
      <c r="B5055" s="266">
        <v>4990</v>
      </c>
      <c r="C5055" s="267">
        <v>79.611849106859296</v>
      </c>
    </row>
    <row r="5056" spans="2:3" x14ac:dyDescent="0.45">
      <c r="B5056" s="266">
        <v>4991</v>
      </c>
      <c r="C5056" s="267">
        <v>141.33366440351267</v>
      </c>
    </row>
    <row r="5057" spans="2:3" x14ac:dyDescent="0.45">
      <c r="B5057" s="266">
        <v>4992</v>
      </c>
      <c r="C5057" s="267">
        <v>114.77882295214135</v>
      </c>
    </row>
    <row r="5058" spans="2:3" x14ac:dyDescent="0.45">
      <c r="B5058" s="266">
        <v>4993</v>
      </c>
      <c r="C5058" s="267">
        <v>129.56657767859812</v>
      </c>
    </row>
    <row r="5059" spans="2:3" x14ac:dyDescent="0.45">
      <c r="B5059" s="266">
        <v>4994</v>
      </c>
      <c r="C5059" s="267">
        <v>164.60816783357359</v>
      </c>
    </row>
    <row r="5060" spans="2:3" x14ac:dyDescent="0.45">
      <c r="B5060" s="266">
        <v>4995</v>
      </c>
      <c r="C5060" s="267">
        <v>67.853456839020339</v>
      </c>
    </row>
    <row r="5061" spans="2:3" x14ac:dyDescent="0.45">
      <c r="B5061" s="266">
        <v>4996</v>
      </c>
      <c r="C5061" s="267">
        <v>190.67162984062878</v>
      </c>
    </row>
    <row r="5062" spans="2:3" x14ac:dyDescent="0.45">
      <c r="B5062" s="266">
        <v>4997</v>
      </c>
      <c r="C5062" s="267">
        <v>86.627162947549294</v>
      </c>
    </row>
    <row r="5063" spans="2:3" x14ac:dyDescent="0.45">
      <c r="B5063" s="266">
        <v>4998</v>
      </c>
      <c r="C5063" s="267">
        <v>145.29957981340664</v>
      </c>
    </row>
    <row r="5064" spans="2:3" x14ac:dyDescent="0.45">
      <c r="B5064" s="266">
        <v>4999</v>
      </c>
      <c r="C5064" s="267">
        <v>114.66302401208972</v>
      </c>
    </row>
    <row r="5065" spans="2:3" x14ac:dyDescent="0.45">
      <c r="B5065" s="266">
        <v>5000</v>
      </c>
      <c r="C5065" s="267">
        <v>148.01088346111112</v>
      </c>
    </row>
    <row r="5066" spans="2:3" x14ac:dyDescent="0.45">
      <c r="B5066" s="266">
        <v>5001</v>
      </c>
      <c r="C5066" s="267">
        <v>133.45109872504031</v>
      </c>
    </row>
    <row r="5067" spans="2:3" x14ac:dyDescent="0.45">
      <c r="B5067" s="266">
        <v>5002</v>
      </c>
      <c r="C5067" s="267">
        <v>119.35365582676403</v>
      </c>
    </row>
    <row r="5068" spans="2:3" x14ac:dyDescent="0.45">
      <c r="B5068" s="266">
        <v>5003</v>
      </c>
      <c r="C5068" s="267">
        <v>151.74394873836576</v>
      </c>
    </row>
    <row r="5069" spans="2:3" x14ac:dyDescent="0.45">
      <c r="B5069" s="266">
        <v>5004</v>
      </c>
      <c r="C5069" s="267">
        <v>121.99930614964053</v>
      </c>
    </row>
    <row r="5070" spans="2:3" x14ac:dyDescent="0.45">
      <c r="B5070" s="266">
        <v>5005</v>
      </c>
      <c r="C5070" s="267">
        <v>134.81513591163275</v>
      </c>
    </row>
    <row r="5071" spans="2:3" x14ac:dyDescent="0.45">
      <c r="B5071" s="266">
        <v>5006</v>
      </c>
      <c r="C5071" s="267">
        <v>189.84810006842008</v>
      </c>
    </row>
    <row r="5072" spans="2:3" x14ac:dyDescent="0.45">
      <c r="B5072" s="266">
        <v>5007</v>
      </c>
      <c r="C5072" s="267">
        <v>111.44151994490049</v>
      </c>
    </row>
    <row r="5073" spans="2:3" x14ac:dyDescent="0.45">
      <c r="B5073" s="266">
        <v>5008</v>
      </c>
      <c r="C5073" s="267">
        <v>124.90718839964414</v>
      </c>
    </row>
    <row r="5074" spans="2:3" x14ac:dyDescent="0.45">
      <c r="B5074" s="266">
        <v>5009</v>
      </c>
      <c r="C5074" s="267">
        <v>110.74487804084892</v>
      </c>
    </row>
    <row r="5075" spans="2:3" x14ac:dyDescent="0.45">
      <c r="B5075" s="266">
        <v>5010</v>
      </c>
      <c r="C5075" s="267">
        <v>80.055415525562253</v>
      </c>
    </row>
    <row r="5076" spans="2:3" x14ac:dyDescent="0.45">
      <c r="B5076" s="266">
        <v>5011</v>
      </c>
      <c r="C5076" s="267">
        <v>105.51749499188089</v>
      </c>
    </row>
    <row r="5077" spans="2:3" x14ac:dyDescent="0.45">
      <c r="B5077" s="266">
        <v>5012</v>
      </c>
      <c r="C5077" s="267">
        <v>160.82916097280776</v>
      </c>
    </row>
    <row r="5078" spans="2:3" x14ac:dyDescent="0.45">
      <c r="B5078" s="266">
        <v>5013</v>
      </c>
      <c r="C5078" s="267">
        <v>95.964718151319332</v>
      </c>
    </row>
    <row r="5079" spans="2:3" x14ac:dyDescent="0.45">
      <c r="B5079" s="266">
        <v>5014</v>
      </c>
      <c r="C5079" s="267">
        <v>117.21794881861041</v>
      </c>
    </row>
    <row r="5080" spans="2:3" x14ac:dyDescent="0.45">
      <c r="B5080" s="266">
        <v>5015</v>
      </c>
      <c r="C5080" s="267">
        <v>132.56827848442413</v>
      </c>
    </row>
    <row r="5081" spans="2:3" x14ac:dyDescent="0.45">
      <c r="B5081" s="266">
        <v>5016</v>
      </c>
      <c r="C5081" s="267">
        <v>76.940522953187269</v>
      </c>
    </row>
    <row r="5082" spans="2:3" x14ac:dyDescent="0.45">
      <c r="B5082" s="266">
        <v>5017</v>
      </c>
      <c r="C5082" s="267">
        <v>147.0827368248132</v>
      </c>
    </row>
    <row r="5083" spans="2:3" x14ac:dyDescent="0.45">
      <c r="B5083" s="266">
        <v>5018</v>
      </c>
      <c r="C5083" s="267">
        <v>106.78792982218977</v>
      </c>
    </row>
    <row r="5084" spans="2:3" x14ac:dyDescent="0.45">
      <c r="B5084" s="266">
        <v>5019</v>
      </c>
      <c r="C5084" s="267">
        <v>186.92305730460154</v>
      </c>
    </row>
    <row r="5085" spans="2:3" x14ac:dyDescent="0.45">
      <c r="B5085" s="266">
        <v>5020</v>
      </c>
      <c r="C5085" s="267">
        <v>108.47547967767332</v>
      </c>
    </row>
    <row r="5086" spans="2:3" x14ac:dyDescent="0.45">
      <c r="B5086" s="266">
        <v>5021</v>
      </c>
      <c r="C5086" s="267">
        <v>140.72186377951394</v>
      </c>
    </row>
    <row r="5087" spans="2:3" x14ac:dyDescent="0.45">
      <c r="B5087" s="266">
        <v>5022</v>
      </c>
      <c r="C5087" s="267">
        <v>179.24567235747674</v>
      </c>
    </row>
    <row r="5088" spans="2:3" x14ac:dyDescent="0.45">
      <c r="B5088" s="266">
        <v>5023</v>
      </c>
      <c r="C5088" s="267">
        <v>101.50662600368682</v>
      </c>
    </row>
    <row r="5089" spans="2:3" x14ac:dyDescent="0.45">
      <c r="B5089" s="266">
        <v>5024</v>
      </c>
      <c r="C5089" s="267">
        <v>89.260117534462665</v>
      </c>
    </row>
    <row r="5090" spans="2:3" x14ac:dyDescent="0.45">
      <c r="B5090" s="266">
        <v>5025</v>
      </c>
      <c r="C5090" s="267">
        <v>110.91430651110312</v>
      </c>
    </row>
    <row r="5091" spans="2:3" x14ac:dyDescent="0.45">
      <c r="B5091" s="266">
        <v>5026</v>
      </c>
      <c r="C5091" s="267">
        <v>114.88751353863384</v>
      </c>
    </row>
    <row r="5092" spans="2:3" x14ac:dyDescent="0.45">
      <c r="B5092" s="266">
        <v>5027</v>
      </c>
      <c r="C5092" s="267">
        <v>175.26527755068253</v>
      </c>
    </row>
    <row r="5093" spans="2:3" x14ac:dyDescent="0.45">
      <c r="B5093" s="266">
        <v>5028</v>
      </c>
      <c r="C5093" s="267">
        <v>148.94065283499523</v>
      </c>
    </row>
    <row r="5094" spans="2:3" x14ac:dyDescent="0.45">
      <c r="B5094" s="266">
        <v>5029</v>
      </c>
      <c r="C5094" s="267">
        <v>109.60565346736354</v>
      </c>
    </row>
    <row r="5095" spans="2:3" x14ac:dyDescent="0.45">
      <c r="B5095" s="266">
        <v>5030</v>
      </c>
      <c r="C5095" s="267">
        <v>156.54497861424375</v>
      </c>
    </row>
    <row r="5096" spans="2:3" x14ac:dyDescent="0.45">
      <c r="B5096" s="266">
        <v>5031</v>
      </c>
      <c r="C5096" s="267">
        <v>152.92929173397314</v>
      </c>
    </row>
    <row r="5097" spans="2:3" x14ac:dyDescent="0.45">
      <c r="B5097" s="266">
        <v>5032</v>
      </c>
      <c r="C5097" s="267">
        <v>126.35896203976434</v>
      </c>
    </row>
    <row r="5098" spans="2:3" x14ac:dyDescent="0.45">
      <c r="B5098" s="266">
        <v>5033</v>
      </c>
      <c r="C5098" s="267">
        <v>158.81431527109328</v>
      </c>
    </row>
    <row r="5099" spans="2:3" x14ac:dyDescent="0.45">
      <c r="B5099" s="266">
        <v>5034</v>
      </c>
      <c r="C5099" s="267">
        <v>123.11737401352624</v>
      </c>
    </row>
    <row r="5100" spans="2:3" x14ac:dyDescent="0.45">
      <c r="B5100" s="266">
        <v>5035</v>
      </c>
      <c r="C5100" s="267">
        <v>102.56016663711257</v>
      </c>
    </row>
    <row r="5101" spans="2:3" x14ac:dyDescent="0.45">
      <c r="B5101" s="266">
        <v>5036</v>
      </c>
      <c r="C5101" s="267">
        <v>129.36464618626482</v>
      </c>
    </row>
    <row r="5102" spans="2:3" x14ac:dyDescent="0.45">
      <c r="B5102" s="266">
        <v>5037</v>
      </c>
      <c r="C5102" s="267">
        <v>128.99527150472863</v>
      </c>
    </row>
    <row r="5103" spans="2:3" x14ac:dyDescent="0.45">
      <c r="B5103" s="266">
        <v>5038</v>
      </c>
      <c r="C5103" s="267">
        <v>152.22309044853762</v>
      </c>
    </row>
    <row r="5104" spans="2:3" x14ac:dyDescent="0.45">
      <c r="B5104" s="266">
        <v>5039</v>
      </c>
      <c r="C5104" s="267">
        <v>199.69265584269607</v>
      </c>
    </row>
    <row r="5105" spans="2:3" x14ac:dyDescent="0.45">
      <c r="B5105" s="266">
        <v>5040</v>
      </c>
      <c r="C5105" s="267">
        <v>167.133389176869</v>
      </c>
    </row>
    <row r="5106" spans="2:3" x14ac:dyDescent="0.45">
      <c r="B5106" s="266">
        <v>5041</v>
      </c>
      <c r="C5106" s="267">
        <v>140.21657589010374</v>
      </c>
    </row>
    <row r="5107" spans="2:3" x14ac:dyDescent="0.45">
      <c r="B5107" s="266">
        <v>5042</v>
      </c>
      <c r="C5107" s="267">
        <v>149.71406864279629</v>
      </c>
    </row>
    <row r="5108" spans="2:3" x14ac:dyDescent="0.45">
      <c r="B5108" s="266">
        <v>5043</v>
      </c>
      <c r="C5108" s="267">
        <v>86.100777386267325</v>
      </c>
    </row>
    <row r="5109" spans="2:3" x14ac:dyDescent="0.45">
      <c r="B5109" s="266">
        <v>5044</v>
      </c>
      <c r="C5109" s="267">
        <v>138.05244625758476</v>
      </c>
    </row>
    <row r="5110" spans="2:3" x14ac:dyDescent="0.45">
      <c r="B5110" s="266">
        <v>5045</v>
      </c>
      <c r="C5110" s="267">
        <v>125.27229576774059</v>
      </c>
    </row>
    <row r="5111" spans="2:3" x14ac:dyDescent="0.45">
      <c r="B5111" s="266">
        <v>5046</v>
      </c>
      <c r="C5111" s="267">
        <v>156.39929753883365</v>
      </c>
    </row>
    <row r="5112" spans="2:3" x14ac:dyDescent="0.45">
      <c r="B5112" s="266">
        <v>5047</v>
      </c>
      <c r="C5112" s="267">
        <v>138.136137491927</v>
      </c>
    </row>
    <row r="5113" spans="2:3" x14ac:dyDescent="0.45">
      <c r="B5113" s="266">
        <v>5048</v>
      </c>
      <c r="C5113" s="267">
        <v>97.536897391417412</v>
      </c>
    </row>
    <row r="5114" spans="2:3" x14ac:dyDescent="0.45">
      <c r="B5114" s="266">
        <v>5049</v>
      </c>
      <c r="C5114" s="267">
        <v>78.873583006463079</v>
      </c>
    </row>
    <row r="5115" spans="2:3" x14ac:dyDescent="0.45">
      <c r="B5115" s="266">
        <v>5050</v>
      </c>
      <c r="C5115" s="267">
        <v>128.16325387709981</v>
      </c>
    </row>
    <row r="5116" spans="2:3" x14ac:dyDescent="0.45">
      <c r="B5116" s="266">
        <v>5051</v>
      </c>
      <c r="C5116" s="267">
        <v>85.69387758980389</v>
      </c>
    </row>
    <row r="5117" spans="2:3" x14ac:dyDescent="0.45">
      <c r="B5117" s="266">
        <v>5052</v>
      </c>
      <c r="C5117" s="267">
        <v>137.42929164622251</v>
      </c>
    </row>
    <row r="5118" spans="2:3" x14ac:dyDescent="0.45">
      <c r="B5118" s="266">
        <v>5053</v>
      </c>
      <c r="C5118" s="267">
        <v>133.87551717650706</v>
      </c>
    </row>
    <row r="5119" spans="2:3" x14ac:dyDescent="0.45">
      <c r="B5119" s="266">
        <v>5054</v>
      </c>
      <c r="C5119" s="267">
        <v>119.00758468528508</v>
      </c>
    </row>
    <row r="5120" spans="2:3" x14ac:dyDescent="0.45">
      <c r="B5120" s="266">
        <v>5055</v>
      </c>
      <c r="C5120" s="267">
        <v>116.30719028482851</v>
      </c>
    </row>
    <row r="5121" spans="2:3" x14ac:dyDescent="0.45">
      <c r="B5121" s="266">
        <v>5056</v>
      </c>
      <c r="C5121" s="267">
        <v>148.71048832566294</v>
      </c>
    </row>
    <row r="5122" spans="2:3" x14ac:dyDescent="0.45">
      <c r="B5122" s="266">
        <v>5057</v>
      </c>
      <c r="C5122" s="267">
        <v>153.36959495308554</v>
      </c>
    </row>
    <row r="5123" spans="2:3" x14ac:dyDescent="0.45">
      <c r="B5123" s="266">
        <v>5058</v>
      </c>
      <c r="C5123" s="267">
        <v>108.12746252098739</v>
      </c>
    </row>
    <row r="5124" spans="2:3" x14ac:dyDescent="0.45">
      <c r="B5124" s="266">
        <v>5059</v>
      </c>
      <c r="C5124" s="267">
        <v>169.49920037114504</v>
      </c>
    </row>
    <row r="5125" spans="2:3" x14ac:dyDescent="0.45">
      <c r="B5125" s="266">
        <v>5060</v>
      </c>
      <c r="C5125" s="267">
        <v>140.83192916039445</v>
      </c>
    </row>
    <row r="5126" spans="2:3" x14ac:dyDescent="0.45">
      <c r="B5126" s="266">
        <v>5061</v>
      </c>
      <c r="C5126" s="267">
        <v>142.28154584827257</v>
      </c>
    </row>
    <row r="5127" spans="2:3" x14ac:dyDescent="0.45">
      <c r="B5127" s="266">
        <v>5062</v>
      </c>
      <c r="C5127" s="267">
        <v>94.947551888372772</v>
      </c>
    </row>
    <row r="5128" spans="2:3" x14ac:dyDescent="0.45">
      <c r="B5128" s="266">
        <v>5063</v>
      </c>
      <c r="C5128" s="267">
        <v>164.40466754374813</v>
      </c>
    </row>
    <row r="5129" spans="2:3" x14ac:dyDescent="0.45">
      <c r="B5129" s="266">
        <v>5064</v>
      </c>
      <c r="C5129" s="267">
        <v>177.80181982725256</v>
      </c>
    </row>
    <row r="5130" spans="2:3" x14ac:dyDescent="0.45">
      <c r="B5130" s="266">
        <v>5065</v>
      </c>
      <c r="C5130" s="267">
        <v>188.26518127648754</v>
      </c>
    </row>
    <row r="5131" spans="2:3" x14ac:dyDescent="0.45">
      <c r="B5131" s="266">
        <v>5066</v>
      </c>
      <c r="C5131" s="267">
        <v>121.13121661544221</v>
      </c>
    </row>
    <row r="5132" spans="2:3" x14ac:dyDescent="0.45">
      <c r="B5132" s="266">
        <v>5067</v>
      </c>
      <c r="C5132" s="267">
        <v>124.41582704050876</v>
      </c>
    </row>
    <row r="5133" spans="2:3" x14ac:dyDescent="0.45">
      <c r="B5133" s="266">
        <v>5068</v>
      </c>
      <c r="C5133" s="267">
        <v>82.911048938995791</v>
      </c>
    </row>
    <row r="5134" spans="2:3" x14ac:dyDescent="0.45">
      <c r="B5134" s="266">
        <v>5069</v>
      </c>
      <c r="C5134" s="267">
        <v>98.040514431578714</v>
      </c>
    </row>
    <row r="5135" spans="2:3" x14ac:dyDescent="0.45">
      <c r="B5135" s="266">
        <v>5070</v>
      </c>
      <c r="C5135" s="267">
        <v>103.25373376577485</v>
      </c>
    </row>
    <row r="5136" spans="2:3" x14ac:dyDescent="0.45">
      <c r="B5136" s="266">
        <v>5071</v>
      </c>
      <c r="C5136" s="267">
        <v>103.19548770147436</v>
      </c>
    </row>
    <row r="5137" spans="2:3" x14ac:dyDescent="0.45">
      <c r="B5137" s="266">
        <v>5072</v>
      </c>
      <c r="C5137" s="267">
        <v>142.79651562856142</v>
      </c>
    </row>
    <row r="5138" spans="2:3" x14ac:dyDescent="0.45">
      <c r="B5138" s="266">
        <v>5073</v>
      </c>
      <c r="C5138" s="267">
        <v>94.278841882058998</v>
      </c>
    </row>
    <row r="5139" spans="2:3" x14ac:dyDescent="0.45">
      <c r="B5139" s="266">
        <v>5074</v>
      </c>
      <c r="C5139" s="267">
        <v>99.012183499225486</v>
      </c>
    </row>
    <row r="5140" spans="2:3" x14ac:dyDescent="0.45">
      <c r="B5140" s="266">
        <v>5075</v>
      </c>
      <c r="C5140" s="267">
        <v>178.09058747843272</v>
      </c>
    </row>
    <row r="5141" spans="2:3" x14ac:dyDescent="0.45">
      <c r="B5141" s="266">
        <v>5076</v>
      </c>
      <c r="C5141" s="267">
        <v>181.60806508169333</v>
      </c>
    </row>
    <row r="5142" spans="2:3" x14ac:dyDescent="0.45">
      <c r="B5142" s="266">
        <v>5077</v>
      </c>
      <c r="C5142" s="267">
        <v>136.50797856426465</v>
      </c>
    </row>
    <row r="5143" spans="2:3" x14ac:dyDescent="0.45">
      <c r="B5143" s="266">
        <v>5078</v>
      </c>
      <c r="C5143" s="267">
        <v>135.24290200533051</v>
      </c>
    </row>
    <row r="5144" spans="2:3" x14ac:dyDescent="0.45">
      <c r="B5144" s="266">
        <v>5079</v>
      </c>
      <c r="C5144" s="267">
        <v>115.16867047003016</v>
      </c>
    </row>
    <row r="5145" spans="2:3" x14ac:dyDescent="0.45">
      <c r="B5145" s="266">
        <v>5080</v>
      </c>
      <c r="C5145" s="267">
        <v>102.68312508348311</v>
      </c>
    </row>
    <row r="5146" spans="2:3" x14ac:dyDescent="0.45">
      <c r="B5146" s="266">
        <v>5081</v>
      </c>
      <c r="C5146" s="267">
        <v>77.107908165121884</v>
      </c>
    </row>
    <row r="5147" spans="2:3" x14ac:dyDescent="0.45">
      <c r="B5147" s="266">
        <v>5082</v>
      </c>
      <c r="C5147" s="267">
        <v>94.365657863679246</v>
      </c>
    </row>
    <row r="5148" spans="2:3" x14ac:dyDescent="0.45">
      <c r="B5148" s="266">
        <v>5083</v>
      </c>
      <c r="C5148" s="267">
        <v>111.77990831507489</v>
      </c>
    </row>
    <row r="5149" spans="2:3" x14ac:dyDescent="0.45">
      <c r="B5149" s="266">
        <v>5084</v>
      </c>
      <c r="C5149" s="267">
        <v>73.472002017461563</v>
      </c>
    </row>
    <row r="5150" spans="2:3" x14ac:dyDescent="0.45">
      <c r="B5150" s="266">
        <v>5085</v>
      </c>
      <c r="C5150" s="267">
        <v>129.60742681615756</v>
      </c>
    </row>
    <row r="5151" spans="2:3" x14ac:dyDescent="0.45">
      <c r="B5151" s="266">
        <v>5086</v>
      </c>
      <c r="C5151" s="267">
        <v>130.8478212058335</v>
      </c>
    </row>
    <row r="5152" spans="2:3" x14ac:dyDescent="0.45">
      <c r="B5152" s="266">
        <v>5087</v>
      </c>
      <c r="C5152" s="267">
        <v>134.16477563529685</v>
      </c>
    </row>
    <row r="5153" spans="2:3" x14ac:dyDescent="0.45">
      <c r="B5153" s="266">
        <v>5088</v>
      </c>
      <c r="C5153" s="267">
        <v>91.030492441345132</v>
      </c>
    </row>
    <row r="5154" spans="2:3" x14ac:dyDescent="0.45">
      <c r="B5154" s="266">
        <v>5089</v>
      </c>
      <c r="C5154" s="267">
        <v>92.463950188821215</v>
      </c>
    </row>
    <row r="5155" spans="2:3" x14ac:dyDescent="0.45">
      <c r="B5155" s="266">
        <v>5090</v>
      </c>
      <c r="C5155" s="267">
        <v>77.937839138966424</v>
      </c>
    </row>
    <row r="5156" spans="2:3" x14ac:dyDescent="0.45">
      <c r="B5156" s="266">
        <v>5091</v>
      </c>
      <c r="C5156" s="267">
        <v>143.86236033401289</v>
      </c>
    </row>
    <row r="5157" spans="2:3" x14ac:dyDescent="0.45">
      <c r="B5157" s="266">
        <v>5092</v>
      </c>
      <c r="C5157" s="267">
        <v>76.876095803585045</v>
      </c>
    </row>
    <row r="5158" spans="2:3" x14ac:dyDescent="0.45">
      <c r="B5158" s="266">
        <v>5093</v>
      </c>
      <c r="C5158" s="267">
        <v>93.842258999690756</v>
      </c>
    </row>
    <row r="5159" spans="2:3" x14ac:dyDescent="0.45">
      <c r="B5159" s="266">
        <v>5094</v>
      </c>
      <c r="C5159" s="267">
        <v>133.62407651653757</v>
      </c>
    </row>
    <row r="5160" spans="2:3" x14ac:dyDescent="0.45">
      <c r="B5160" s="266">
        <v>5095</v>
      </c>
      <c r="C5160" s="267">
        <v>130.72210207261912</v>
      </c>
    </row>
    <row r="5161" spans="2:3" x14ac:dyDescent="0.45">
      <c r="B5161" s="266">
        <v>5096</v>
      </c>
      <c r="C5161" s="267">
        <v>77.175538471033306</v>
      </c>
    </row>
    <row r="5162" spans="2:3" x14ac:dyDescent="0.45">
      <c r="B5162" s="266">
        <v>5097</v>
      </c>
      <c r="C5162" s="267">
        <v>153.97307638273793</v>
      </c>
    </row>
    <row r="5163" spans="2:3" x14ac:dyDescent="0.45">
      <c r="B5163" s="266">
        <v>5098</v>
      </c>
      <c r="C5163" s="267">
        <v>116.97194281193254</v>
      </c>
    </row>
    <row r="5164" spans="2:3" x14ac:dyDescent="0.45">
      <c r="B5164" s="266">
        <v>5099</v>
      </c>
      <c r="C5164" s="267">
        <v>112.05712950888919</v>
      </c>
    </row>
    <row r="5165" spans="2:3" x14ac:dyDescent="0.45">
      <c r="B5165" s="266">
        <v>5100</v>
      </c>
      <c r="C5165" s="267">
        <v>137.02592008451055</v>
      </c>
    </row>
    <row r="5166" spans="2:3" x14ac:dyDescent="0.45">
      <c r="B5166" s="266">
        <v>5101</v>
      </c>
      <c r="C5166" s="267">
        <v>174.34058352549562</v>
      </c>
    </row>
    <row r="5167" spans="2:3" x14ac:dyDescent="0.45">
      <c r="B5167" s="266">
        <v>5102</v>
      </c>
      <c r="C5167" s="267">
        <v>114.36015983453112</v>
      </c>
    </row>
    <row r="5168" spans="2:3" x14ac:dyDescent="0.45">
      <c r="B5168" s="266">
        <v>5103</v>
      </c>
      <c r="C5168" s="267">
        <v>108.49376360024257</v>
      </c>
    </row>
    <row r="5169" spans="2:3" x14ac:dyDescent="0.45">
      <c r="B5169" s="266">
        <v>5104</v>
      </c>
      <c r="C5169" s="267">
        <v>159.03679975892408</v>
      </c>
    </row>
    <row r="5170" spans="2:3" x14ac:dyDescent="0.45">
      <c r="B5170" s="266">
        <v>5105</v>
      </c>
      <c r="C5170" s="267">
        <v>162.75247370719302</v>
      </c>
    </row>
    <row r="5171" spans="2:3" x14ac:dyDescent="0.45">
      <c r="B5171" s="266">
        <v>5106</v>
      </c>
      <c r="C5171" s="267">
        <v>96.076370170719855</v>
      </c>
    </row>
    <row r="5172" spans="2:3" x14ac:dyDescent="0.45">
      <c r="B5172" s="266">
        <v>5107</v>
      </c>
      <c r="C5172" s="267">
        <v>121.96490230764924</v>
      </c>
    </row>
    <row r="5173" spans="2:3" x14ac:dyDescent="0.45">
      <c r="B5173" s="266">
        <v>5108</v>
      </c>
      <c r="C5173" s="267">
        <v>167.56303190227931</v>
      </c>
    </row>
    <row r="5174" spans="2:3" x14ac:dyDescent="0.45">
      <c r="B5174" s="266">
        <v>5109</v>
      </c>
      <c r="C5174" s="267">
        <v>109.96492807627445</v>
      </c>
    </row>
    <row r="5175" spans="2:3" x14ac:dyDescent="0.45">
      <c r="B5175" s="266">
        <v>5110</v>
      </c>
      <c r="C5175" s="267">
        <v>111.02772441967716</v>
      </c>
    </row>
    <row r="5176" spans="2:3" x14ac:dyDescent="0.45">
      <c r="B5176" s="266">
        <v>5111</v>
      </c>
      <c r="C5176" s="267">
        <v>134.48367502444509</v>
      </c>
    </row>
    <row r="5177" spans="2:3" x14ac:dyDescent="0.45">
      <c r="B5177" s="266">
        <v>5112</v>
      </c>
      <c r="C5177" s="267">
        <v>97.992162914046446</v>
      </c>
    </row>
    <row r="5178" spans="2:3" x14ac:dyDescent="0.45">
      <c r="B5178" s="266">
        <v>5113</v>
      </c>
      <c r="C5178" s="267">
        <v>139.47799095648617</v>
      </c>
    </row>
    <row r="5179" spans="2:3" x14ac:dyDescent="0.45">
      <c r="B5179" s="266">
        <v>5114</v>
      </c>
      <c r="C5179" s="267">
        <v>91.749145126232889</v>
      </c>
    </row>
    <row r="5180" spans="2:3" x14ac:dyDescent="0.45">
      <c r="B5180" s="266">
        <v>5115</v>
      </c>
      <c r="C5180" s="267">
        <v>118.82843955843816</v>
      </c>
    </row>
    <row r="5181" spans="2:3" x14ac:dyDescent="0.45">
      <c r="B5181" s="266">
        <v>5116</v>
      </c>
      <c r="C5181" s="267">
        <v>71.916682353033337</v>
      </c>
    </row>
    <row r="5182" spans="2:3" x14ac:dyDescent="0.45">
      <c r="B5182" s="266">
        <v>5117</v>
      </c>
      <c r="C5182" s="267">
        <v>81.009484401234033</v>
      </c>
    </row>
    <row r="5183" spans="2:3" x14ac:dyDescent="0.45">
      <c r="B5183" s="266">
        <v>5118</v>
      </c>
      <c r="C5183" s="267">
        <v>191.94260470074255</v>
      </c>
    </row>
    <row r="5184" spans="2:3" x14ac:dyDescent="0.45">
      <c r="B5184" s="266">
        <v>5119</v>
      </c>
      <c r="C5184" s="267">
        <v>126.48028495597056</v>
      </c>
    </row>
    <row r="5185" spans="2:3" x14ac:dyDescent="0.45">
      <c r="B5185" s="266">
        <v>5120</v>
      </c>
      <c r="C5185" s="267">
        <v>170.56376430427918</v>
      </c>
    </row>
    <row r="5186" spans="2:3" x14ac:dyDescent="0.45">
      <c r="B5186" s="266">
        <v>5121</v>
      </c>
      <c r="C5186" s="267">
        <v>178.97069639967873</v>
      </c>
    </row>
    <row r="5187" spans="2:3" x14ac:dyDescent="0.45">
      <c r="B5187" s="266">
        <v>5122</v>
      </c>
      <c r="C5187" s="267">
        <v>146.00436007852454</v>
      </c>
    </row>
    <row r="5188" spans="2:3" x14ac:dyDescent="0.45">
      <c r="B5188" s="266">
        <v>5123</v>
      </c>
      <c r="C5188" s="267">
        <v>121.85360769088059</v>
      </c>
    </row>
    <row r="5189" spans="2:3" x14ac:dyDescent="0.45">
      <c r="B5189" s="266">
        <v>5124</v>
      </c>
      <c r="C5189" s="267">
        <v>126.08795253931159</v>
      </c>
    </row>
    <row r="5190" spans="2:3" x14ac:dyDescent="0.45">
      <c r="B5190" s="266">
        <v>5125</v>
      </c>
      <c r="C5190" s="267">
        <v>86.44349887910181</v>
      </c>
    </row>
    <row r="5191" spans="2:3" x14ac:dyDescent="0.45">
      <c r="B5191" s="266">
        <v>5126</v>
      </c>
      <c r="C5191" s="267">
        <v>94.411272742246126</v>
      </c>
    </row>
    <row r="5192" spans="2:3" x14ac:dyDescent="0.45">
      <c r="B5192" s="266">
        <v>5127</v>
      </c>
      <c r="C5192" s="267">
        <v>149.82363844112888</v>
      </c>
    </row>
    <row r="5193" spans="2:3" x14ac:dyDescent="0.45">
      <c r="B5193" s="266">
        <v>5128</v>
      </c>
      <c r="C5193" s="267">
        <v>105.79003101627325</v>
      </c>
    </row>
    <row r="5194" spans="2:3" x14ac:dyDescent="0.45">
      <c r="B5194" s="266">
        <v>5129</v>
      </c>
      <c r="C5194" s="267">
        <v>117.87199861924518</v>
      </c>
    </row>
    <row r="5195" spans="2:3" x14ac:dyDescent="0.45">
      <c r="B5195" s="266">
        <v>5130</v>
      </c>
      <c r="C5195" s="267">
        <v>171.64260301120962</v>
      </c>
    </row>
    <row r="5196" spans="2:3" x14ac:dyDescent="0.45">
      <c r="B5196" s="266">
        <v>5131</v>
      </c>
      <c r="C5196" s="267">
        <v>98.843856666183257</v>
      </c>
    </row>
    <row r="5197" spans="2:3" x14ac:dyDescent="0.45">
      <c r="B5197" s="266">
        <v>5132</v>
      </c>
      <c r="C5197" s="267">
        <v>125.12580352244937</v>
      </c>
    </row>
    <row r="5198" spans="2:3" x14ac:dyDescent="0.45">
      <c r="B5198" s="266">
        <v>5133</v>
      </c>
      <c r="C5198" s="267">
        <v>130.87509950378967</v>
      </c>
    </row>
    <row r="5199" spans="2:3" x14ac:dyDescent="0.45">
      <c r="B5199" s="266">
        <v>5134</v>
      </c>
      <c r="C5199" s="267">
        <v>159.25305348484375</v>
      </c>
    </row>
    <row r="5200" spans="2:3" x14ac:dyDescent="0.45">
      <c r="B5200" s="266">
        <v>5135</v>
      </c>
      <c r="C5200" s="267">
        <v>145.26540821709801</v>
      </c>
    </row>
    <row r="5201" spans="2:3" x14ac:dyDescent="0.45">
      <c r="B5201" s="266">
        <v>5136</v>
      </c>
      <c r="C5201" s="267">
        <v>175.55439020552768</v>
      </c>
    </row>
    <row r="5202" spans="2:3" x14ac:dyDescent="0.45">
      <c r="B5202" s="266">
        <v>5137</v>
      </c>
      <c r="C5202" s="267">
        <v>172.29471676581687</v>
      </c>
    </row>
    <row r="5203" spans="2:3" x14ac:dyDescent="0.45">
      <c r="B5203" s="266">
        <v>5138</v>
      </c>
      <c r="C5203" s="267">
        <v>143.08892575623051</v>
      </c>
    </row>
    <row r="5204" spans="2:3" x14ac:dyDescent="0.45">
      <c r="B5204" s="266">
        <v>5139</v>
      </c>
      <c r="C5204" s="267">
        <v>155.63878187252919</v>
      </c>
    </row>
    <row r="5205" spans="2:3" x14ac:dyDescent="0.45">
      <c r="B5205" s="266">
        <v>5140</v>
      </c>
      <c r="C5205" s="267">
        <v>118.99988133928773</v>
      </c>
    </row>
    <row r="5206" spans="2:3" x14ac:dyDescent="0.45">
      <c r="B5206" s="266">
        <v>5141</v>
      </c>
      <c r="C5206" s="267">
        <v>121.53821783681045</v>
      </c>
    </row>
    <row r="5207" spans="2:3" x14ac:dyDescent="0.45">
      <c r="B5207" s="266">
        <v>5142</v>
      </c>
      <c r="C5207" s="267">
        <v>138.77308618461839</v>
      </c>
    </row>
    <row r="5208" spans="2:3" x14ac:dyDescent="0.45">
      <c r="B5208" s="266">
        <v>5143</v>
      </c>
      <c r="C5208" s="267">
        <v>157.24971229549641</v>
      </c>
    </row>
    <row r="5209" spans="2:3" x14ac:dyDescent="0.45">
      <c r="B5209" s="266">
        <v>5144</v>
      </c>
      <c r="C5209" s="267">
        <v>76.721770852197793</v>
      </c>
    </row>
    <row r="5210" spans="2:3" x14ac:dyDescent="0.45">
      <c r="B5210" s="266">
        <v>5145</v>
      </c>
      <c r="C5210" s="267">
        <v>84.233423529389597</v>
      </c>
    </row>
    <row r="5211" spans="2:3" x14ac:dyDescent="0.45">
      <c r="B5211" s="266">
        <v>5146</v>
      </c>
      <c r="C5211" s="267">
        <v>97.633568225576539</v>
      </c>
    </row>
    <row r="5212" spans="2:3" x14ac:dyDescent="0.45">
      <c r="B5212" s="266">
        <v>5147</v>
      </c>
      <c r="C5212" s="267">
        <v>99.542878811884663</v>
      </c>
    </row>
    <row r="5213" spans="2:3" x14ac:dyDescent="0.45">
      <c r="B5213" s="266">
        <v>5148</v>
      </c>
      <c r="C5213" s="267">
        <v>188.57104089712115</v>
      </c>
    </row>
    <row r="5214" spans="2:3" x14ac:dyDescent="0.45">
      <c r="B5214" s="266">
        <v>5149</v>
      </c>
      <c r="C5214" s="267">
        <v>109.46673324936889</v>
      </c>
    </row>
    <row r="5215" spans="2:3" x14ac:dyDescent="0.45">
      <c r="B5215" s="266">
        <v>5150</v>
      </c>
      <c r="C5215" s="267">
        <v>106.30272909265439</v>
      </c>
    </row>
    <row r="5216" spans="2:3" x14ac:dyDescent="0.45">
      <c r="B5216" s="266">
        <v>5151</v>
      </c>
      <c r="C5216" s="267">
        <v>114.97745769688211</v>
      </c>
    </row>
    <row r="5217" spans="2:3" x14ac:dyDescent="0.45">
      <c r="B5217" s="266">
        <v>5152</v>
      </c>
      <c r="C5217" s="267">
        <v>128.76317287200075</v>
      </c>
    </row>
    <row r="5218" spans="2:3" x14ac:dyDescent="0.45">
      <c r="B5218" s="266">
        <v>5153</v>
      </c>
      <c r="C5218" s="267">
        <v>123.59121720166624</v>
      </c>
    </row>
    <row r="5219" spans="2:3" x14ac:dyDescent="0.45">
      <c r="B5219" s="266">
        <v>5154</v>
      </c>
      <c r="C5219" s="267">
        <v>173.01585526463137</v>
      </c>
    </row>
    <row r="5220" spans="2:3" x14ac:dyDescent="0.45">
      <c r="B5220" s="266">
        <v>5155</v>
      </c>
      <c r="C5220" s="267">
        <v>113.87555138776438</v>
      </c>
    </row>
    <row r="5221" spans="2:3" x14ac:dyDescent="0.45">
      <c r="B5221" s="266">
        <v>5156</v>
      </c>
      <c r="C5221" s="267">
        <v>93.563084969437455</v>
      </c>
    </row>
    <row r="5222" spans="2:3" x14ac:dyDescent="0.45">
      <c r="B5222" s="266">
        <v>5157</v>
      </c>
      <c r="C5222" s="267">
        <v>157.89438016566129</v>
      </c>
    </row>
    <row r="5223" spans="2:3" x14ac:dyDescent="0.45">
      <c r="B5223" s="266">
        <v>5158</v>
      </c>
      <c r="C5223" s="267">
        <v>177.5254621470707</v>
      </c>
    </row>
    <row r="5224" spans="2:3" x14ac:dyDescent="0.45">
      <c r="B5224" s="266">
        <v>5159</v>
      </c>
      <c r="C5224" s="267">
        <v>148.85594979480237</v>
      </c>
    </row>
    <row r="5225" spans="2:3" x14ac:dyDescent="0.45">
      <c r="B5225" s="266">
        <v>5160</v>
      </c>
      <c r="C5225" s="267">
        <v>130.24124978603555</v>
      </c>
    </row>
    <row r="5226" spans="2:3" x14ac:dyDescent="0.45">
      <c r="B5226" s="266">
        <v>5161</v>
      </c>
      <c r="C5226" s="267">
        <v>105.9071970218308</v>
      </c>
    </row>
    <row r="5227" spans="2:3" x14ac:dyDescent="0.45">
      <c r="B5227" s="266">
        <v>5162</v>
      </c>
      <c r="C5227" s="267">
        <v>106.87107085702513</v>
      </c>
    </row>
    <row r="5228" spans="2:3" x14ac:dyDescent="0.45">
      <c r="B5228" s="266">
        <v>5163</v>
      </c>
      <c r="C5228" s="267">
        <v>157.89568075575642</v>
      </c>
    </row>
    <row r="5229" spans="2:3" x14ac:dyDescent="0.45">
      <c r="B5229" s="266">
        <v>5164</v>
      </c>
      <c r="C5229" s="267">
        <v>101.07450167365467</v>
      </c>
    </row>
    <row r="5230" spans="2:3" x14ac:dyDescent="0.45">
      <c r="B5230" s="266">
        <v>5165</v>
      </c>
      <c r="C5230" s="267">
        <v>121.48141776916952</v>
      </c>
    </row>
    <row r="5231" spans="2:3" x14ac:dyDescent="0.45">
      <c r="B5231" s="266">
        <v>5166</v>
      </c>
      <c r="C5231" s="267">
        <v>125.80632923362309</v>
      </c>
    </row>
    <row r="5232" spans="2:3" x14ac:dyDescent="0.45">
      <c r="B5232" s="266">
        <v>5167</v>
      </c>
      <c r="C5232" s="267">
        <v>129.29117223760034</v>
      </c>
    </row>
    <row r="5233" spans="2:3" x14ac:dyDescent="0.45">
      <c r="B5233" s="266">
        <v>5168</v>
      </c>
      <c r="C5233" s="267">
        <v>138.24624755222834</v>
      </c>
    </row>
    <row r="5234" spans="2:3" x14ac:dyDescent="0.45">
      <c r="B5234" s="266">
        <v>5169</v>
      </c>
      <c r="C5234" s="267">
        <v>91.694083892099897</v>
      </c>
    </row>
    <row r="5235" spans="2:3" x14ac:dyDescent="0.45">
      <c r="B5235" s="266">
        <v>5170</v>
      </c>
      <c r="C5235" s="267">
        <v>119.85204578041908</v>
      </c>
    </row>
    <row r="5236" spans="2:3" x14ac:dyDescent="0.45">
      <c r="B5236" s="266">
        <v>5171</v>
      </c>
      <c r="C5236" s="267">
        <v>134.51746976261845</v>
      </c>
    </row>
    <row r="5237" spans="2:3" x14ac:dyDescent="0.45">
      <c r="B5237" s="266">
        <v>5172</v>
      </c>
      <c r="C5237" s="267">
        <v>99.350017270104431</v>
      </c>
    </row>
    <row r="5238" spans="2:3" x14ac:dyDescent="0.45">
      <c r="B5238" s="266">
        <v>5173</v>
      </c>
      <c r="C5238" s="267">
        <v>166.58443998179621</v>
      </c>
    </row>
    <row r="5239" spans="2:3" x14ac:dyDescent="0.45">
      <c r="B5239" s="266">
        <v>5174</v>
      </c>
      <c r="C5239" s="267">
        <v>124.0859805808235</v>
      </c>
    </row>
    <row r="5240" spans="2:3" x14ac:dyDescent="0.45">
      <c r="B5240" s="266">
        <v>5175</v>
      </c>
      <c r="C5240" s="267">
        <v>107.50012148853301</v>
      </c>
    </row>
    <row r="5241" spans="2:3" x14ac:dyDescent="0.45">
      <c r="B5241" s="266">
        <v>5176</v>
      </c>
      <c r="C5241" s="267">
        <v>98.918053279732277</v>
      </c>
    </row>
    <row r="5242" spans="2:3" x14ac:dyDescent="0.45">
      <c r="B5242" s="266">
        <v>5177</v>
      </c>
      <c r="C5242" s="267">
        <v>90.226016671160252</v>
      </c>
    </row>
    <row r="5243" spans="2:3" x14ac:dyDescent="0.45">
      <c r="B5243" s="266">
        <v>5178</v>
      </c>
      <c r="C5243" s="267">
        <v>112.03606756912052</v>
      </c>
    </row>
    <row r="5244" spans="2:3" x14ac:dyDescent="0.45">
      <c r="B5244" s="266">
        <v>5179</v>
      </c>
      <c r="C5244" s="267">
        <v>169.70688742741567</v>
      </c>
    </row>
    <row r="5245" spans="2:3" x14ac:dyDescent="0.45">
      <c r="B5245" s="266">
        <v>5180</v>
      </c>
      <c r="C5245" s="267">
        <v>127.12599593480904</v>
      </c>
    </row>
    <row r="5246" spans="2:3" x14ac:dyDescent="0.45">
      <c r="B5246" s="266">
        <v>5181</v>
      </c>
      <c r="C5246" s="267">
        <v>138.17891053187407</v>
      </c>
    </row>
    <row r="5247" spans="2:3" x14ac:dyDescent="0.45">
      <c r="B5247" s="266">
        <v>5182</v>
      </c>
      <c r="C5247" s="267">
        <v>132.28639506917801</v>
      </c>
    </row>
    <row r="5248" spans="2:3" x14ac:dyDescent="0.45">
      <c r="B5248" s="266">
        <v>5183</v>
      </c>
      <c r="C5248" s="267">
        <v>136.82595101462493</v>
      </c>
    </row>
    <row r="5249" spans="2:3" x14ac:dyDescent="0.45">
      <c r="B5249" s="266">
        <v>5184</v>
      </c>
      <c r="C5249" s="267">
        <v>92.912068997064466</v>
      </c>
    </row>
    <row r="5250" spans="2:3" x14ac:dyDescent="0.45">
      <c r="B5250" s="266">
        <v>5185</v>
      </c>
      <c r="C5250" s="267">
        <v>158.96081679419353</v>
      </c>
    </row>
    <row r="5251" spans="2:3" x14ac:dyDescent="0.45">
      <c r="B5251" s="266">
        <v>5186</v>
      </c>
      <c r="C5251" s="267">
        <v>146.08726569135411</v>
      </c>
    </row>
    <row r="5252" spans="2:3" x14ac:dyDescent="0.45">
      <c r="B5252" s="266">
        <v>5187</v>
      </c>
      <c r="C5252" s="267">
        <v>181.86393512656258</v>
      </c>
    </row>
    <row r="5253" spans="2:3" x14ac:dyDescent="0.45">
      <c r="B5253" s="266">
        <v>5188</v>
      </c>
      <c r="C5253" s="267">
        <v>96.03530998462351</v>
      </c>
    </row>
    <row r="5254" spans="2:3" x14ac:dyDescent="0.45">
      <c r="B5254" s="266">
        <v>5189</v>
      </c>
      <c r="C5254" s="267">
        <v>107.16002761174234</v>
      </c>
    </row>
    <row r="5255" spans="2:3" x14ac:dyDescent="0.45">
      <c r="B5255" s="266">
        <v>5190</v>
      </c>
      <c r="C5255" s="267">
        <v>171.34243289163021</v>
      </c>
    </row>
    <row r="5256" spans="2:3" x14ac:dyDescent="0.45">
      <c r="B5256" s="266">
        <v>5191</v>
      </c>
      <c r="C5256" s="267">
        <v>68.067885340008417</v>
      </c>
    </row>
    <row r="5257" spans="2:3" x14ac:dyDescent="0.45">
      <c r="B5257" s="266">
        <v>5192</v>
      </c>
      <c r="C5257" s="267">
        <v>151.35113795829596</v>
      </c>
    </row>
    <row r="5258" spans="2:3" x14ac:dyDescent="0.45">
      <c r="B5258" s="266">
        <v>5193</v>
      </c>
      <c r="C5258" s="267">
        <v>135.0346906410563</v>
      </c>
    </row>
    <row r="5259" spans="2:3" x14ac:dyDescent="0.45">
      <c r="B5259" s="266">
        <v>5194</v>
      </c>
      <c r="C5259" s="267">
        <v>90.81167961748497</v>
      </c>
    </row>
    <row r="5260" spans="2:3" x14ac:dyDescent="0.45">
      <c r="B5260" s="266">
        <v>5195</v>
      </c>
      <c r="C5260" s="267">
        <v>108.18186335623696</v>
      </c>
    </row>
    <row r="5261" spans="2:3" x14ac:dyDescent="0.45">
      <c r="B5261" s="266">
        <v>5196</v>
      </c>
      <c r="C5261" s="267">
        <v>104.84565571255027</v>
      </c>
    </row>
    <row r="5262" spans="2:3" x14ac:dyDescent="0.45">
      <c r="B5262" s="266">
        <v>5197</v>
      </c>
      <c r="C5262" s="267">
        <v>186.46245183594505</v>
      </c>
    </row>
    <row r="5263" spans="2:3" x14ac:dyDescent="0.45">
      <c r="B5263" s="266">
        <v>5198</v>
      </c>
      <c r="C5263" s="267">
        <v>92.193326688233071</v>
      </c>
    </row>
    <row r="5264" spans="2:3" x14ac:dyDescent="0.45">
      <c r="B5264" s="266">
        <v>5199</v>
      </c>
      <c r="C5264" s="267">
        <v>105.26463105706914</v>
      </c>
    </row>
    <row r="5265" spans="2:3" x14ac:dyDescent="0.45">
      <c r="B5265" s="266">
        <v>5200</v>
      </c>
      <c r="C5265" s="267">
        <v>138.98546780986121</v>
      </c>
    </row>
    <row r="5266" spans="2:3" x14ac:dyDescent="0.45">
      <c r="B5266" s="266">
        <v>5201</v>
      </c>
      <c r="C5266" s="267">
        <v>83.914830158210265</v>
      </c>
    </row>
    <row r="5267" spans="2:3" x14ac:dyDescent="0.45">
      <c r="B5267" s="266">
        <v>5202</v>
      </c>
      <c r="C5267" s="267">
        <v>125.29850132840041</v>
      </c>
    </row>
    <row r="5268" spans="2:3" x14ac:dyDescent="0.45">
      <c r="B5268" s="266">
        <v>5203</v>
      </c>
      <c r="C5268" s="267">
        <v>100.63290004798834</v>
      </c>
    </row>
    <row r="5269" spans="2:3" x14ac:dyDescent="0.45">
      <c r="B5269" s="266">
        <v>5204</v>
      </c>
      <c r="C5269" s="267">
        <v>120.38775399555567</v>
      </c>
    </row>
    <row r="5270" spans="2:3" x14ac:dyDescent="0.45">
      <c r="B5270" s="266">
        <v>5205</v>
      </c>
      <c r="C5270" s="267">
        <v>94.89801130596382</v>
      </c>
    </row>
    <row r="5271" spans="2:3" x14ac:dyDescent="0.45">
      <c r="B5271" s="266">
        <v>5206</v>
      </c>
      <c r="C5271" s="267">
        <v>80.148536117565513</v>
      </c>
    </row>
    <row r="5272" spans="2:3" x14ac:dyDescent="0.45">
      <c r="B5272" s="266">
        <v>5207</v>
      </c>
      <c r="C5272" s="267">
        <v>155.88271436205756</v>
      </c>
    </row>
    <row r="5273" spans="2:3" x14ac:dyDescent="0.45">
      <c r="B5273" s="266">
        <v>5208</v>
      </c>
      <c r="C5273" s="267">
        <v>158.47480459594277</v>
      </c>
    </row>
    <row r="5274" spans="2:3" x14ac:dyDescent="0.45">
      <c r="B5274" s="266">
        <v>5209</v>
      </c>
      <c r="C5274" s="267">
        <v>105.34267265051068</v>
      </c>
    </row>
    <row r="5275" spans="2:3" x14ac:dyDescent="0.45">
      <c r="B5275" s="266">
        <v>5210</v>
      </c>
      <c r="C5275" s="267">
        <v>119.97030745265833</v>
      </c>
    </row>
    <row r="5276" spans="2:3" x14ac:dyDescent="0.45">
      <c r="B5276" s="266">
        <v>5211</v>
      </c>
      <c r="C5276" s="267">
        <v>153.24526151430396</v>
      </c>
    </row>
    <row r="5277" spans="2:3" x14ac:dyDescent="0.45">
      <c r="B5277" s="266">
        <v>5212</v>
      </c>
      <c r="C5277" s="267">
        <v>152.57030000310124</v>
      </c>
    </row>
    <row r="5278" spans="2:3" x14ac:dyDescent="0.45">
      <c r="B5278" s="266">
        <v>5213</v>
      </c>
      <c r="C5278" s="267">
        <v>116.2966836886234</v>
      </c>
    </row>
    <row r="5279" spans="2:3" x14ac:dyDescent="0.45">
      <c r="B5279" s="266">
        <v>5214</v>
      </c>
      <c r="C5279" s="267">
        <v>77.845020157118171</v>
      </c>
    </row>
    <row r="5280" spans="2:3" x14ac:dyDescent="0.45">
      <c r="B5280" s="266">
        <v>5215</v>
      </c>
      <c r="C5280" s="267">
        <v>89.685993114745784</v>
      </c>
    </row>
    <row r="5281" spans="2:3" x14ac:dyDescent="0.45">
      <c r="B5281" s="266">
        <v>5216</v>
      </c>
      <c r="C5281" s="267">
        <v>151.93896859886144</v>
      </c>
    </row>
    <row r="5282" spans="2:3" x14ac:dyDescent="0.45">
      <c r="B5282" s="266">
        <v>5217</v>
      </c>
      <c r="C5282" s="267">
        <v>134.14492866933762</v>
      </c>
    </row>
    <row r="5283" spans="2:3" x14ac:dyDescent="0.45">
      <c r="B5283" s="266">
        <v>5218</v>
      </c>
      <c r="C5283" s="267">
        <v>94.228755363732404</v>
      </c>
    </row>
    <row r="5284" spans="2:3" x14ac:dyDescent="0.45">
      <c r="B5284" s="266">
        <v>5219</v>
      </c>
      <c r="C5284" s="267">
        <v>101.01702280085851</v>
      </c>
    </row>
    <row r="5285" spans="2:3" x14ac:dyDescent="0.45">
      <c r="B5285" s="266">
        <v>5220</v>
      </c>
      <c r="C5285" s="267">
        <v>65.751964066597679</v>
      </c>
    </row>
    <row r="5286" spans="2:3" x14ac:dyDescent="0.45">
      <c r="B5286" s="266">
        <v>5221</v>
      </c>
      <c r="C5286" s="267">
        <v>115.72841676837079</v>
      </c>
    </row>
    <row r="5287" spans="2:3" x14ac:dyDescent="0.45">
      <c r="B5287" s="266">
        <v>5222</v>
      </c>
      <c r="C5287" s="267">
        <v>110.11933988534633</v>
      </c>
    </row>
    <row r="5288" spans="2:3" x14ac:dyDescent="0.45">
      <c r="B5288" s="266">
        <v>5223</v>
      </c>
      <c r="C5288" s="267">
        <v>177.92162915657886</v>
      </c>
    </row>
    <row r="5289" spans="2:3" x14ac:dyDescent="0.45">
      <c r="B5289" s="266">
        <v>5224</v>
      </c>
      <c r="C5289" s="267">
        <v>170.01670437277178</v>
      </c>
    </row>
    <row r="5290" spans="2:3" x14ac:dyDescent="0.45">
      <c r="B5290" s="266">
        <v>5225</v>
      </c>
      <c r="C5290" s="267">
        <v>161.53023012313332</v>
      </c>
    </row>
    <row r="5291" spans="2:3" x14ac:dyDescent="0.45">
      <c r="B5291" s="266">
        <v>5226</v>
      </c>
      <c r="C5291" s="267">
        <v>95.805687425958993</v>
      </c>
    </row>
    <row r="5292" spans="2:3" x14ac:dyDescent="0.45">
      <c r="B5292" s="266">
        <v>5227</v>
      </c>
      <c r="C5292" s="267">
        <v>103.33899381649019</v>
      </c>
    </row>
    <row r="5293" spans="2:3" x14ac:dyDescent="0.45">
      <c r="B5293" s="266">
        <v>5228</v>
      </c>
      <c r="C5293" s="267">
        <v>99.810916710756686</v>
      </c>
    </row>
    <row r="5294" spans="2:3" x14ac:dyDescent="0.45">
      <c r="B5294" s="266">
        <v>5229</v>
      </c>
      <c r="C5294" s="267">
        <v>130.36361263619364</v>
      </c>
    </row>
    <row r="5295" spans="2:3" x14ac:dyDescent="0.45">
      <c r="B5295" s="266">
        <v>5230</v>
      </c>
      <c r="C5295" s="267">
        <v>123.7704353597269</v>
      </c>
    </row>
    <row r="5296" spans="2:3" x14ac:dyDescent="0.45">
      <c r="B5296" s="266">
        <v>5231</v>
      </c>
      <c r="C5296" s="267">
        <v>152.85789362279297</v>
      </c>
    </row>
    <row r="5297" spans="2:3" x14ac:dyDescent="0.45">
      <c r="B5297" s="266">
        <v>5232</v>
      </c>
      <c r="C5297" s="267">
        <v>120.22491610835675</v>
      </c>
    </row>
    <row r="5298" spans="2:3" x14ac:dyDescent="0.45">
      <c r="B5298" s="266">
        <v>5233</v>
      </c>
      <c r="C5298" s="267">
        <v>139.76379495841206</v>
      </c>
    </row>
    <row r="5299" spans="2:3" x14ac:dyDescent="0.45">
      <c r="B5299" s="266">
        <v>5234</v>
      </c>
      <c r="C5299" s="267">
        <v>209.0596942270312</v>
      </c>
    </row>
    <row r="5300" spans="2:3" x14ac:dyDescent="0.45">
      <c r="B5300" s="266">
        <v>5235</v>
      </c>
      <c r="C5300" s="267">
        <v>103.58708466946996</v>
      </c>
    </row>
    <row r="5301" spans="2:3" x14ac:dyDescent="0.45">
      <c r="B5301" s="266">
        <v>5236</v>
      </c>
      <c r="C5301" s="267">
        <v>154.73400750585722</v>
      </c>
    </row>
    <row r="5302" spans="2:3" x14ac:dyDescent="0.45">
      <c r="B5302" s="266">
        <v>5237</v>
      </c>
      <c r="C5302" s="267">
        <v>165.54046934944625</v>
      </c>
    </row>
    <row r="5303" spans="2:3" x14ac:dyDescent="0.45">
      <c r="B5303" s="266">
        <v>5238</v>
      </c>
      <c r="C5303" s="267">
        <v>143.14297460590114</v>
      </c>
    </row>
    <row r="5304" spans="2:3" x14ac:dyDescent="0.45">
      <c r="B5304" s="266">
        <v>5239</v>
      </c>
      <c r="C5304" s="267">
        <v>155.87116458804547</v>
      </c>
    </row>
    <row r="5305" spans="2:3" x14ac:dyDescent="0.45">
      <c r="B5305" s="266">
        <v>5240</v>
      </c>
      <c r="C5305" s="267">
        <v>138.44805354139856</v>
      </c>
    </row>
    <row r="5306" spans="2:3" x14ac:dyDescent="0.45">
      <c r="B5306" s="266">
        <v>5241</v>
      </c>
      <c r="C5306" s="267">
        <v>145.69642635083596</v>
      </c>
    </row>
    <row r="5307" spans="2:3" x14ac:dyDescent="0.45">
      <c r="B5307" s="266">
        <v>5242</v>
      </c>
      <c r="C5307" s="267">
        <v>69.5539264790347</v>
      </c>
    </row>
    <row r="5308" spans="2:3" x14ac:dyDescent="0.45">
      <c r="B5308" s="266">
        <v>5243</v>
      </c>
      <c r="C5308" s="267">
        <v>103.8148063429731</v>
      </c>
    </row>
    <row r="5309" spans="2:3" x14ac:dyDescent="0.45">
      <c r="B5309" s="266">
        <v>5244</v>
      </c>
      <c r="C5309" s="267">
        <v>90.694847339899937</v>
      </c>
    </row>
    <row r="5310" spans="2:3" x14ac:dyDescent="0.45">
      <c r="B5310" s="266">
        <v>5245</v>
      </c>
      <c r="C5310" s="267">
        <v>105.61405230476657</v>
      </c>
    </row>
    <row r="5311" spans="2:3" x14ac:dyDescent="0.45">
      <c r="B5311" s="266">
        <v>5246</v>
      </c>
      <c r="C5311" s="267">
        <v>90.938242935779598</v>
      </c>
    </row>
    <row r="5312" spans="2:3" x14ac:dyDescent="0.45">
      <c r="B5312" s="266">
        <v>5247</v>
      </c>
      <c r="C5312" s="267">
        <v>137.53261833352121</v>
      </c>
    </row>
    <row r="5313" spans="2:3" x14ac:dyDescent="0.45">
      <c r="B5313" s="266">
        <v>5248</v>
      </c>
      <c r="C5313" s="267">
        <v>141.28032302884094</v>
      </c>
    </row>
    <row r="5314" spans="2:3" x14ac:dyDescent="0.45">
      <c r="B5314" s="266">
        <v>5249</v>
      </c>
      <c r="C5314" s="267">
        <v>152.75670591172781</v>
      </c>
    </row>
    <row r="5315" spans="2:3" x14ac:dyDescent="0.45">
      <c r="B5315" s="266">
        <v>5250</v>
      </c>
      <c r="C5315" s="267">
        <v>131.8766247064039</v>
      </c>
    </row>
    <row r="5316" spans="2:3" x14ac:dyDescent="0.45">
      <c r="B5316" s="266">
        <v>5251</v>
      </c>
      <c r="C5316" s="267">
        <v>71.451282167588857</v>
      </c>
    </row>
    <row r="5317" spans="2:3" x14ac:dyDescent="0.45">
      <c r="B5317" s="266">
        <v>5252</v>
      </c>
      <c r="C5317" s="267">
        <v>127.1190567575032</v>
      </c>
    </row>
    <row r="5318" spans="2:3" x14ac:dyDescent="0.45">
      <c r="B5318" s="266">
        <v>5253</v>
      </c>
      <c r="C5318" s="267">
        <v>212.05223320024257</v>
      </c>
    </row>
    <row r="5319" spans="2:3" x14ac:dyDescent="0.45">
      <c r="B5319" s="266">
        <v>5254</v>
      </c>
      <c r="C5319" s="267">
        <v>84.510989488514682</v>
      </c>
    </row>
    <row r="5320" spans="2:3" x14ac:dyDescent="0.45">
      <c r="B5320" s="266">
        <v>5255</v>
      </c>
      <c r="C5320" s="267">
        <v>109.46498314401506</v>
      </c>
    </row>
    <row r="5321" spans="2:3" x14ac:dyDescent="0.45">
      <c r="B5321" s="266">
        <v>5256</v>
      </c>
      <c r="C5321" s="267">
        <v>188.3302819793565</v>
      </c>
    </row>
    <row r="5322" spans="2:3" x14ac:dyDescent="0.45">
      <c r="B5322" s="266">
        <v>5257</v>
      </c>
      <c r="C5322" s="267">
        <v>117.54606644965875</v>
      </c>
    </row>
    <row r="5323" spans="2:3" x14ac:dyDescent="0.45">
      <c r="B5323" s="266">
        <v>5258</v>
      </c>
      <c r="C5323" s="267">
        <v>148.3534477207219</v>
      </c>
    </row>
    <row r="5324" spans="2:3" x14ac:dyDescent="0.45">
      <c r="B5324" s="266">
        <v>5259</v>
      </c>
      <c r="C5324" s="267">
        <v>140.75959632998882</v>
      </c>
    </row>
    <row r="5325" spans="2:3" x14ac:dyDescent="0.45">
      <c r="B5325" s="266">
        <v>5260</v>
      </c>
      <c r="C5325" s="267">
        <v>92.067799834955679</v>
      </c>
    </row>
    <row r="5326" spans="2:3" x14ac:dyDescent="0.45">
      <c r="B5326" s="266">
        <v>5261</v>
      </c>
      <c r="C5326" s="267">
        <v>116.61066312156991</v>
      </c>
    </row>
    <row r="5327" spans="2:3" x14ac:dyDescent="0.45">
      <c r="B5327" s="266">
        <v>5262</v>
      </c>
      <c r="C5327" s="267">
        <v>150.50243231857985</v>
      </c>
    </row>
    <row r="5328" spans="2:3" x14ac:dyDescent="0.45">
      <c r="B5328" s="266">
        <v>5263</v>
      </c>
      <c r="C5328" s="267">
        <v>97.943210230815694</v>
      </c>
    </row>
    <row r="5329" spans="2:3" x14ac:dyDescent="0.45">
      <c r="B5329" s="266">
        <v>5264</v>
      </c>
      <c r="C5329" s="267">
        <v>173.65263818558913</v>
      </c>
    </row>
    <row r="5330" spans="2:3" x14ac:dyDescent="0.45">
      <c r="B5330" s="266">
        <v>5265</v>
      </c>
      <c r="C5330" s="267">
        <v>71.968304924080428</v>
      </c>
    </row>
    <row r="5331" spans="2:3" x14ac:dyDescent="0.45">
      <c r="B5331" s="266">
        <v>5266</v>
      </c>
      <c r="C5331" s="267">
        <v>133.97885342892596</v>
      </c>
    </row>
    <row r="5332" spans="2:3" x14ac:dyDescent="0.45">
      <c r="B5332" s="266">
        <v>5267</v>
      </c>
      <c r="C5332" s="267">
        <v>215.16036938348373</v>
      </c>
    </row>
    <row r="5333" spans="2:3" x14ac:dyDescent="0.45">
      <c r="B5333" s="266">
        <v>5268</v>
      </c>
      <c r="C5333" s="267">
        <v>150.2543431227912</v>
      </c>
    </row>
    <row r="5334" spans="2:3" x14ac:dyDescent="0.45">
      <c r="B5334" s="266">
        <v>5269</v>
      </c>
      <c r="C5334" s="267">
        <v>143.21731777515475</v>
      </c>
    </row>
    <row r="5335" spans="2:3" x14ac:dyDescent="0.45">
      <c r="B5335" s="266">
        <v>5270</v>
      </c>
      <c r="C5335" s="267">
        <v>134.23661072754766</v>
      </c>
    </row>
    <row r="5336" spans="2:3" x14ac:dyDescent="0.45">
      <c r="B5336" s="266">
        <v>5271</v>
      </c>
      <c r="C5336" s="267">
        <v>160.84195280205603</v>
      </c>
    </row>
    <row r="5337" spans="2:3" x14ac:dyDescent="0.45">
      <c r="B5337" s="266">
        <v>5272</v>
      </c>
      <c r="C5337" s="267">
        <v>97.505149163847136</v>
      </c>
    </row>
    <row r="5338" spans="2:3" x14ac:dyDescent="0.45">
      <c r="B5338" s="266">
        <v>5273</v>
      </c>
      <c r="C5338" s="267">
        <v>77.578996580891527</v>
      </c>
    </row>
    <row r="5339" spans="2:3" x14ac:dyDescent="0.45">
      <c r="B5339" s="266">
        <v>5274</v>
      </c>
      <c r="C5339" s="267">
        <v>117.75430645325304</v>
      </c>
    </row>
    <row r="5340" spans="2:3" x14ac:dyDescent="0.45">
      <c r="B5340" s="266">
        <v>5275</v>
      </c>
      <c r="C5340" s="267">
        <v>93.748578090772554</v>
      </c>
    </row>
    <row r="5341" spans="2:3" x14ac:dyDescent="0.45">
      <c r="B5341" s="266">
        <v>5276</v>
      </c>
      <c r="C5341" s="267">
        <v>178.96872675144468</v>
      </c>
    </row>
    <row r="5342" spans="2:3" x14ac:dyDescent="0.45">
      <c r="B5342" s="266">
        <v>5277</v>
      </c>
      <c r="C5342" s="267">
        <v>195.64991934244662</v>
      </c>
    </row>
    <row r="5343" spans="2:3" x14ac:dyDescent="0.45">
      <c r="B5343" s="266">
        <v>5278</v>
      </c>
      <c r="C5343" s="267">
        <v>100.52897461438195</v>
      </c>
    </row>
    <row r="5344" spans="2:3" x14ac:dyDescent="0.45">
      <c r="B5344" s="266">
        <v>5279</v>
      </c>
      <c r="C5344" s="267">
        <v>165.43087030207579</v>
      </c>
    </row>
    <row r="5345" spans="2:3" x14ac:dyDescent="0.45">
      <c r="B5345" s="266">
        <v>5280</v>
      </c>
      <c r="C5345" s="267">
        <v>110.1296064724061</v>
      </c>
    </row>
    <row r="5346" spans="2:3" x14ac:dyDescent="0.45">
      <c r="B5346" s="266">
        <v>5281</v>
      </c>
      <c r="C5346" s="267">
        <v>142.40624278446728</v>
      </c>
    </row>
    <row r="5347" spans="2:3" x14ac:dyDescent="0.45">
      <c r="B5347" s="266">
        <v>5282</v>
      </c>
      <c r="C5347" s="267">
        <v>120.20321014345056</v>
      </c>
    </row>
    <row r="5348" spans="2:3" x14ac:dyDescent="0.45">
      <c r="B5348" s="266">
        <v>5283</v>
      </c>
      <c r="C5348" s="267">
        <v>143.9113573415039</v>
      </c>
    </row>
    <row r="5349" spans="2:3" x14ac:dyDescent="0.45">
      <c r="B5349" s="266">
        <v>5284</v>
      </c>
      <c r="C5349" s="267">
        <v>115.76107231025961</v>
      </c>
    </row>
    <row r="5350" spans="2:3" x14ac:dyDescent="0.45">
      <c r="B5350" s="266">
        <v>5285</v>
      </c>
      <c r="C5350" s="267">
        <v>106.09870750897741</v>
      </c>
    </row>
    <row r="5351" spans="2:3" x14ac:dyDescent="0.45">
      <c r="B5351" s="266">
        <v>5286</v>
      </c>
      <c r="C5351" s="267">
        <v>150.72874755091775</v>
      </c>
    </row>
    <row r="5352" spans="2:3" x14ac:dyDescent="0.45">
      <c r="B5352" s="266">
        <v>5287</v>
      </c>
      <c r="C5352" s="267">
        <v>115.57624059050804</v>
      </c>
    </row>
    <row r="5353" spans="2:3" x14ac:dyDescent="0.45">
      <c r="B5353" s="266">
        <v>5288</v>
      </c>
      <c r="C5353" s="267">
        <v>126.6030386714709</v>
      </c>
    </row>
    <row r="5354" spans="2:3" x14ac:dyDescent="0.45">
      <c r="B5354" s="266">
        <v>5289</v>
      </c>
      <c r="C5354" s="267">
        <v>160.46703199069998</v>
      </c>
    </row>
    <row r="5355" spans="2:3" x14ac:dyDescent="0.45">
      <c r="B5355" s="266">
        <v>5290</v>
      </c>
      <c r="C5355" s="267">
        <v>110.11334142843457</v>
      </c>
    </row>
    <row r="5356" spans="2:3" x14ac:dyDescent="0.45">
      <c r="B5356" s="266">
        <v>5291</v>
      </c>
      <c r="C5356" s="267">
        <v>187.98499437659291</v>
      </c>
    </row>
    <row r="5357" spans="2:3" x14ac:dyDescent="0.45">
      <c r="B5357" s="266">
        <v>5292</v>
      </c>
      <c r="C5357" s="267">
        <v>181.5820165879756</v>
      </c>
    </row>
    <row r="5358" spans="2:3" x14ac:dyDescent="0.45">
      <c r="B5358" s="266">
        <v>5293</v>
      </c>
      <c r="C5358" s="267">
        <v>214.17384777929334</v>
      </c>
    </row>
    <row r="5359" spans="2:3" x14ac:dyDescent="0.45">
      <c r="B5359" s="266">
        <v>5294</v>
      </c>
      <c r="C5359" s="267">
        <v>159.5137788137084</v>
      </c>
    </row>
    <row r="5360" spans="2:3" x14ac:dyDescent="0.45">
      <c r="B5360" s="266">
        <v>5295</v>
      </c>
      <c r="C5360" s="267">
        <v>140.93257714687974</v>
      </c>
    </row>
    <row r="5361" spans="2:3" x14ac:dyDescent="0.45">
      <c r="B5361" s="266">
        <v>5296</v>
      </c>
      <c r="C5361" s="267">
        <v>106.8845257925685</v>
      </c>
    </row>
    <row r="5362" spans="2:3" x14ac:dyDescent="0.45">
      <c r="B5362" s="266">
        <v>5297</v>
      </c>
      <c r="C5362" s="267">
        <v>118.62999694915358</v>
      </c>
    </row>
    <row r="5363" spans="2:3" x14ac:dyDescent="0.45">
      <c r="B5363" s="266">
        <v>5298</v>
      </c>
      <c r="C5363" s="267">
        <v>137.27863991768254</v>
      </c>
    </row>
    <row r="5364" spans="2:3" x14ac:dyDescent="0.45">
      <c r="B5364" s="266">
        <v>5299</v>
      </c>
      <c r="C5364" s="267">
        <v>94.061231309966416</v>
      </c>
    </row>
    <row r="5365" spans="2:3" x14ac:dyDescent="0.45">
      <c r="B5365" s="266">
        <v>5300</v>
      </c>
      <c r="C5365" s="267">
        <v>116.97111181840901</v>
      </c>
    </row>
    <row r="5366" spans="2:3" x14ac:dyDescent="0.45">
      <c r="B5366" s="266">
        <v>5301</v>
      </c>
      <c r="C5366" s="267">
        <v>139.15260069987562</v>
      </c>
    </row>
    <row r="5367" spans="2:3" x14ac:dyDescent="0.45">
      <c r="B5367" s="266">
        <v>5302</v>
      </c>
      <c r="C5367" s="267">
        <v>150.12102958688214</v>
      </c>
    </row>
    <row r="5368" spans="2:3" x14ac:dyDescent="0.45">
      <c r="B5368" s="266">
        <v>5303</v>
      </c>
      <c r="C5368" s="267">
        <v>143.66053349770863</v>
      </c>
    </row>
    <row r="5369" spans="2:3" x14ac:dyDescent="0.45">
      <c r="B5369" s="266">
        <v>5304</v>
      </c>
      <c r="C5369" s="267">
        <v>153.97532061009906</v>
      </c>
    </row>
    <row r="5370" spans="2:3" x14ac:dyDescent="0.45">
      <c r="B5370" s="266">
        <v>5305</v>
      </c>
      <c r="C5370" s="267">
        <v>113.96707690831013</v>
      </c>
    </row>
    <row r="5371" spans="2:3" x14ac:dyDescent="0.45">
      <c r="B5371" s="266">
        <v>5306</v>
      </c>
      <c r="C5371" s="267">
        <v>166.50522999942069</v>
      </c>
    </row>
    <row r="5372" spans="2:3" x14ac:dyDescent="0.45">
      <c r="B5372" s="266">
        <v>5307</v>
      </c>
      <c r="C5372" s="267">
        <v>150.26413713191619</v>
      </c>
    </row>
    <row r="5373" spans="2:3" x14ac:dyDescent="0.45">
      <c r="B5373" s="266">
        <v>5308</v>
      </c>
      <c r="C5373" s="267">
        <v>159.8042621806888</v>
      </c>
    </row>
    <row r="5374" spans="2:3" x14ac:dyDescent="0.45">
      <c r="B5374" s="266">
        <v>5309</v>
      </c>
      <c r="C5374" s="267">
        <v>130.66202014843094</v>
      </c>
    </row>
    <row r="5375" spans="2:3" x14ac:dyDescent="0.45">
      <c r="B5375" s="266">
        <v>5310</v>
      </c>
      <c r="C5375" s="267">
        <v>117.38495451140221</v>
      </c>
    </row>
    <row r="5376" spans="2:3" x14ac:dyDescent="0.45">
      <c r="B5376" s="266">
        <v>5311</v>
      </c>
      <c r="C5376" s="267">
        <v>128.23509138158059</v>
      </c>
    </row>
    <row r="5377" spans="2:3" x14ac:dyDescent="0.45">
      <c r="B5377" s="266">
        <v>5312</v>
      </c>
      <c r="C5377" s="267">
        <v>159.85851802291313</v>
      </c>
    </row>
    <row r="5378" spans="2:3" x14ac:dyDescent="0.45">
      <c r="B5378" s="266">
        <v>5313</v>
      </c>
      <c r="C5378" s="267">
        <v>102.90513041192301</v>
      </c>
    </row>
    <row r="5379" spans="2:3" x14ac:dyDescent="0.45">
      <c r="B5379" s="266">
        <v>5314</v>
      </c>
      <c r="C5379" s="267">
        <v>99.23171798269712</v>
      </c>
    </row>
    <row r="5380" spans="2:3" x14ac:dyDescent="0.45">
      <c r="B5380" s="266">
        <v>5315</v>
      </c>
      <c r="C5380" s="267">
        <v>115.87100360894956</v>
      </c>
    </row>
    <row r="5381" spans="2:3" x14ac:dyDescent="0.45">
      <c r="B5381" s="266">
        <v>5316</v>
      </c>
      <c r="C5381" s="267">
        <v>97.466552760618185</v>
      </c>
    </row>
    <row r="5382" spans="2:3" x14ac:dyDescent="0.45">
      <c r="B5382" s="266">
        <v>5317</v>
      </c>
      <c r="C5382" s="267">
        <v>116.99002362283504</v>
      </c>
    </row>
    <row r="5383" spans="2:3" x14ac:dyDescent="0.45">
      <c r="B5383" s="266">
        <v>5318</v>
      </c>
      <c r="C5383" s="267">
        <v>152.82375878967136</v>
      </c>
    </row>
    <row r="5384" spans="2:3" x14ac:dyDescent="0.45">
      <c r="B5384" s="266">
        <v>5319</v>
      </c>
      <c r="C5384" s="267">
        <v>187.19644777619783</v>
      </c>
    </row>
    <row r="5385" spans="2:3" x14ac:dyDescent="0.45">
      <c r="B5385" s="266">
        <v>5320</v>
      </c>
      <c r="C5385" s="267">
        <v>147.63918956315015</v>
      </c>
    </row>
    <row r="5386" spans="2:3" x14ac:dyDescent="0.45">
      <c r="B5386" s="266">
        <v>5321</v>
      </c>
      <c r="C5386" s="267">
        <v>141.78433042323286</v>
      </c>
    </row>
    <row r="5387" spans="2:3" x14ac:dyDescent="0.45">
      <c r="B5387" s="266">
        <v>5322</v>
      </c>
      <c r="C5387" s="267">
        <v>162.24906438342452</v>
      </c>
    </row>
    <row r="5388" spans="2:3" x14ac:dyDescent="0.45">
      <c r="B5388" s="266">
        <v>5323</v>
      </c>
      <c r="C5388" s="267">
        <v>124.20067083255648</v>
      </c>
    </row>
    <row r="5389" spans="2:3" x14ac:dyDescent="0.45">
      <c r="B5389" s="266">
        <v>5324</v>
      </c>
      <c r="C5389" s="267">
        <v>95.145555608722418</v>
      </c>
    </row>
    <row r="5390" spans="2:3" x14ac:dyDescent="0.45">
      <c r="B5390" s="266">
        <v>5325</v>
      </c>
      <c r="C5390" s="267">
        <v>100.90604378729836</v>
      </c>
    </row>
    <row r="5391" spans="2:3" x14ac:dyDescent="0.45">
      <c r="B5391" s="266">
        <v>5326</v>
      </c>
      <c r="C5391" s="267">
        <v>87.435004207866555</v>
      </c>
    </row>
    <row r="5392" spans="2:3" x14ac:dyDescent="0.45">
      <c r="B5392" s="266">
        <v>5327</v>
      </c>
      <c r="C5392" s="267">
        <v>174.18159854864416</v>
      </c>
    </row>
    <row r="5393" spans="2:3" x14ac:dyDescent="0.45">
      <c r="B5393" s="266">
        <v>5328</v>
      </c>
      <c r="C5393" s="267">
        <v>107.84304527507322</v>
      </c>
    </row>
    <row r="5394" spans="2:3" x14ac:dyDescent="0.45">
      <c r="B5394" s="266">
        <v>5329</v>
      </c>
      <c r="C5394" s="267">
        <v>110.7024516322486</v>
      </c>
    </row>
    <row r="5395" spans="2:3" x14ac:dyDescent="0.45">
      <c r="B5395" s="266">
        <v>5330</v>
      </c>
      <c r="C5395" s="267">
        <v>87.605466524892364</v>
      </c>
    </row>
    <row r="5396" spans="2:3" x14ac:dyDescent="0.45">
      <c r="B5396" s="266">
        <v>5331</v>
      </c>
      <c r="C5396" s="267">
        <v>134.89551140809556</v>
      </c>
    </row>
    <row r="5397" spans="2:3" x14ac:dyDescent="0.45">
      <c r="B5397" s="266">
        <v>5332</v>
      </c>
      <c r="C5397" s="267">
        <v>88.401364498025487</v>
      </c>
    </row>
    <row r="5398" spans="2:3" x14ac:dyDescent="0.45">
      <c r="B5398" s="266">
        <v>5333</v>
      </c>
      <c r="C5398" s="267">
        <v>130.56638106607977</v>
      </c>
    </row>
    <row r="5399" spans="2:3" x14ac:dyDescent="0.45">
      <c r="B5399" s="266">
        <v>5334</v>
      </c>
      <c r="C5399" s="267">
        <v>196.48216000235863</v>
      </c>
    </row>
    <row r="5400" spans="2:3" x14ac:dyDescent="0.45">
      <c r="B5400" s="266">
        <v>5335</v>
      </c>
      <c r="C5400" s="267">
        <v>112.63020974534575</v>
      </c>
    </row>
    <row r="5401" spans="2:3" x14ac:dyDescent="0.45">
      <c r="B5401" s="266">
        <v>5336</v>
      </c>
      <c r="C5401" s="267">
        <v>86.285790010331752</v>
      </c>
    </row>
    <row r="5402" spans="2:3" x14ac:dyDescent="0.45">
      <c r="B5402" s="266">
        <v>5337</v>
      </c>
      <c r="C5402" s="267">
        <v>96.608887076145237</v>
      </c>
    </row>
    <row r="5403" spans="2:3" x14ac:dyDescent="0.45">
      <c r="B5403" s="266">
        <v>5338</v>
      </c>
      <c r="C5403" s="267">
        <v>141.96525606827993</v>
      </c>
    </row>
    <row r="5404" spans="2:3" x14ac:dyDescent="0.45">
      <c r="B5404" s="266">
        <v>5339</v>
      </c>
      <c r="C5404" s="267">
        <v>134.77701828984704</v>
      </c>
    </row>
    <row r="5405" spans="2:3" x14ac:dyDescent="0.45">
      <c r="B5405" s="266">
        <v>5340</v>
      </c>
      <c r="C5405" s="267">
        <v>117.53088135055293</v>
      </c>
    </row>
    <row r="5406" spans="2:3" x14ac:dyDescent="0.45">
      <c r="B5406" s="266">
        <v>5341</v>
      </c>
      <c r="C5406" s="267">
        <v>154.97253363821432</v>
      </c>
    </row>
    <row r="5407" spans="2:3" x14ac:dyDescent="0.45">
      <c r="B5407" s="266">
        <v>5342</v>
      </c>
      <c r="C5407" s="267">
        <v>168.35053028132924</v>
      </c>
    </row>
    <row r="5408" spans="2:3" x14ac:dyDescent="0.45">
      <c r="B5408" s="266">
        <v>5343</v>
      </c>
      <c r="C5408" s="267">
        <v>76.69603316468401</v>
      </c>
    </row>
    <row r="5409" spans="2:3" x14ac:dyDescent="0.45">
      <c r="B5409" s="266">
        <v>5344</v>
      </c>
      <c r="C5409" s="267">
        <v>179.77547703183618</v>
      </c>
    </row>
    <row r="5410" spans="2:3" x14ac:dyDescent="0.45">
      <c r="B5410" s="266">
        <v>5345</v>
      </c>
      <c r="C5410" s="267">
        <v>98.081816475126431</v>
      </c>
    </row>
    <row r="5411" spans="2:3" x14ac:dyDescent="0.45">
      <c r="B5411" s="266">
        <v>5346</v>
      </c>
      <c r="C5411" s="267">
        <v>118.38953954493914</v>
      </c>
    </row>
    <row r="5412" spans="2:3" x14ac:dyDescent="0.45">
      <c r="B5412" s="266">
        <v>5347</v>
      </c>
      <c r="C5412" s="267">
        <v>96.858596336954975</v>
      </c>
    </row>
    <row r="5413" spans="2:3" x14ac:dyDescent="0.45">
      <c r="B5413" s="266">
        <v>5348</v>
      </c>
      <c r="C5413" s="267">
        <v>110.90886497400496</v>
      </c>
    </row>
    <row r="5414" spans="2:3" x14ac:dyDescent="0.45">
      <c r="B5414" s="266">
        <v>5349</v>
      </c>
      <c r="C5414" s="267">
        <v>212.02209369778998</v>
      </c>
    </row>
    <row r="5415" spans="2:3" x14ac:dyDescent="0.45">
      <c r="B5415" s="266">
        <v>5350</v>
      </c>
      <c r="C5415" s="267">
        <v>101.63360920390505</v>
      </c>
    </row>
    <row r="5416" spans="2:3" x14ac:dyDescent="0.45">
      <c r="B5416" s="266">
        <v>5351</v>
      </c>
      <c r="C5416" s="267">
        <v>92.218948138594484</v>
      </c>
    </row>
    <row r="5417" spans="2:3" x14ac:dyDescent="0.45">
      <c r="B5417" s="266">
        <v>5352</v>
      </c>
      <c r="C5417" s="267">
        <v>91.163096258365982</v>
      </c>
    </row>
    <row r="5418" spans="2:3" x14ac:dyDescent="0.45">
      <c r="B5418" s="266">
        <v>5353</v>
      </c>
      <c r="C5418" s="267">
        <v>154.60986082877787</v>
      </c>
    </row>
    <row r="5419" spans="2:3" x14ac:dyDescent="0.45">
      <c r="B5419" s="266">
        <v>5354</v>
      </c>
      <c r="C5419" s="267">
        <v>109.76209480419003</v>
      </c>
    </row>
    <row r="5420" spans="2:3" x14ac:dyDescent="0.45">
      <c r="B5420" s="266">
        <v>5355</v>
      </c>
      <c r="C5420" s="267">
        <v>79.560859493903578</v>
      </c>
    </row>
    <row r="5421" spans="2:3" x14ac:dyDescent="0.45">
      <c r="B5421" s="266">
        <v>5356</v>
      </c>
      <c r="C5421" s="267">
        <v>100.82244951274781</v>
      </c>
    </row>
    <row r="5422" spans="2:3" x14ac:dyDescent="0.45">
      <c r="B5422" s="266">
        <v>5357</v>
      </c>
      <c r="C5422" s="267">
        <v>116.7892324732055</v>
      </c>
    </row>
    <row r="5423" spans="2:3" x14ac:dyDescent="0.45">
      <c r="B5423" s="266">
        <v>5358</v>
      </c>
      <c r="C5423" s="267">
        <v>107.2859949618371</v>
      </c>
    </row>
    <row r="5424" spans="2:3" x14ac:dyDescent="0.45">
      <c r="B5424" s="266">
        <v>5359</v>
      </c>
      <c r="C5424" s="267">
        <v>86.919901446848911</v>
      </c>
    </row>
    <row r="5425" spans="2:3" x14ac:dyDescent="0.45">
      <c r="B5425" s="266">
        <v>5360</v>
      </c>
      <c r="C5425" s="267">
        <v>119.13454025771139</v>
      </c>
    </row>
    <row r="5426" spans="2:3" x14ac:dyDescent="0.45">
      <c r="B5426" s="266">
        <v>5361</v>
      </c>
      <c r="C5426" s="267">
        <v>187.01635233235658</v>
      </c>
    </row>
    <row r="5427" spans="2:3" x14ac:dyDescent="0.45">
      <c r="B5427" s="266">
        <v>5362</v>
      </c>
      <c r="C5427" s="267">
        <v>131.00775483018731</v>
      </c>
    </row>
    <row r="5428" spans="2:3" x14ac:dyDescent="0.45">
      <c r="B5428" s="266">
        <v>5363</v>
      </c>
      <c r="C5428" s="267">
        <v>134.42487534830451</v>
      </c>
    </row>
    <row r="5429" spans="2:3" x14ac:dyDescent="0.45">
      <c r="B5429" s="266">
        <v>5364</v>
      </c>
      <c r="C5429" s="267">
        <v>162.58279127824974</v>
      </c>
    </row>
    <row r="5430" spans="2:3" x14ac:dyDescent="0.45">
      <c r="B5430" s="266">
        <v>5365</v>
      </c>
      <c r="C5430" s="267">
        <v>152.36450365309582</v>
      </c>
    </row>
    <row r="5431" spans="2:3" x14ac:dyDescent="0.45">
      <c r="B5431" s="266">
        <v>5366</v>
      </c>
      <c r="C5431" s="267">
        <v>86.842720128284725</v>
      </c>
    </row>
    <row r="5432" spans="2:3" x14ac:dyDescent="0.45">
      <c r="B5432" s="266">
        <v>5367</v>
      </c>
      <c r="C5432" s="267">
        <v>111.22675845322283</v>
      </c>
    </row>
    <row r="5433" spans="2:3" x14ac:dyDescent="0.45">
      <c r="B5433" s="266">
        <v>5368</v>
      </c>
      <c r="C5433" s="267">
        <v>124.64877003201376</v>
      </c>
    </row>
    <row r="5434" spans="2:3" x14ac:dyDescent="0.45">
      <c r="B5434" s="266">
        <v>5369</v>
      </c>
      <c r="C5434" s="267">
        <v>90.076581506327983</v>
      </c>
    </row>
    <row r="5435" spans="2:3" x14ac:dyDescent="0.45">
      <c r="B5435" s="266">
        <v>5370</v>
      </c>
      <c r="C5435" s="267">
        <v>104.08589896332751</v>
      </c>
    </row>
    <row r="5436" spans="2:3" x14ac:dyDescent="0.45">
      <c r="B5436" s="266">
        <v>5371</v>
      </c>
      <c r="C5436" s="267">
        <v>103.1820801124591</v>
      </c>
    </row>
    <row r="5437" spans="2:3" x14ac:dyDescent="0.45">
      <c r="B5437" s="266">
        <v>5372</v>
      </c>
      <c r="C5437" s="267">
        <v>92.529250946570556</v>
      </c>
    </row>
    <row r="5438" spans="2:3" x14ac:dyDescent="0.45">
      <c r="B5438" s="266">
        <v>5373</v>
      </c>
      <c r="C5438" s="267">
        <v>116.43703554012305</v>
      </c>
    </row>
    <row r="5439" spans="2:3" x14ac:dyDescent="0.45">
      <c r="B5439" s="266">
        <v>5374</v>
      </c>
      <c r="C5439" s="267">
        <v>105.55102782094686</v>
      </c>
    </row>
    <row r="5440" spans="2:3" x14ac:dyDescent="0.45">
      <c r="B5440" s="266">
        <v>5375</v>
      </c>
      <c r="C5440" s="267">
        <v>140.8461549057954</v>
      </c>
    </row>
    <row r="5441" spans="2:3" x14ac:dyDescent="0.45">
      <c r="B5441" s="266">
        <v>5376</v>
      </c>
      <c r="C5441" s="267">
        <v>138.7616571101855</v>
      </c>
    </row>
    <row r="5442" spans="2:3" x14ac:dyDescent="0.45">
      <c r="B5442" s="266">
        <v>5377</v>
      </c>
      <c r="C5442" s="267">
        <v>97.831298182017917</v>
      </c>
    </row>
    <row r="5443" spans="2:3" x14ac:dyDescent="0.45">
      <c r="B5443" s="266">
        <v>5378</v>
      </c>
      <c r="C5443" s="267">
        <v>98.230379492692364</v>
      </c>
    </row>
    <row r="5444" spans="2:3" x14ac:dyDescent="0.45">
      <c r="B5444" s="266">
        <v>5379</v>
      </c>
      <c r="C5444" s="267">
        <v>184.21363845052301</v>
      </c>
    </row>
    <row r="5445" spans="2:3" x14ac:dyDescent="0.45">
      <c r="B5445" s="266">
        <v>5380</v>
      </c>
      <c r="C5445" s="267">
        <v>96.558795946337682</v>
      </c>
    </row>
    <row r="5446" spans="2:3" x14ac:dyDescent="0.45">
      <c r="B5446" s="266">
        <v>5381</v>
      </c>
      <c r="C5446" s="267">
        <v>91.415968160109969</v>
      </c>
    </row>
    <row r="5447" spans="2:3" x14ac:dyDescent="0.45">
      <c r="B5447" s="266">
        <v>5382</v>
      </c>
      <c r="C5447" s="267">
        <v>72.159182104064143</v>
      </c>
    </row>
    <row r="5448" spans="2:3" x14ac:dyDescent="0.45">
      <c r="B5448" s="266">
        <v>5383</v>
      </c>
      <c r="C5448" s="267">
        <v>116.88178043843317</v>
      </c>
    </row>
    <row r="5449" spans="2:3" x14ac:dyDescent="0.45">
      <c r="B5449" s="266">
        <v>5384</v>
      </c>
      <c r="C5449" s="267">
        <v>157.21357905791035</v>
      </c>
    </row>
    <row r="5450" spans="2:3" x14ac:dyDescent="0.45">
      <c r="B5450" s="266">
        <v>5385</v>
      </c>
      <c r="C5450" s="267">
        <v>92.04389742073576</v>
      </c>
    </row>
    <row r="5451" spans="2:3" x14ac:dyDescent="0.45">
      <c r="B5451" s="266">
        <v>5386</v>
      </c>
      <c r="C5451" s="267">
        <v>177.9114259380321</v>
      </c>
    </row>
    <row r="5452" spans="2:3" x14ac:dyDescent="0.45">
      <c r="B5452" s="266">
        <v>5387</v>
      </c>
      <c r="C5452" s="267">
        <v>127.30091921146102</v>
      </c>
    </row>
    <row r="5453" spans="2:3" x14ac:dyDescent="0.45">
      <c r="B5453" s="266">
        <v>5388</v>
      </c>
      <c r="C5453" s="267">
        <v>117.8473943726175</v>
      </c>
    </row>
    <row r="5454" spans="2:3" x14ac:dyDescent="0.45">
      <c r="B5454" s="266">
        <v>5389</v>
      </c>
      <c r="C5454" s="267">
        <v>179.9831387995329</v>
      </c>
    </row>
    <row r="5455" spans="2:3" x14ac:dyDescent="0.45">
      <c r="B5455" s="266">
        <v>5390</v>
      </c>
      <c r="C5455" s="267">
        <v>156.05718455219252</v>
      </c>
    </row>
    <row r="5456" spans="2:3" x14ac:dyDescent="0.45">
      <c r="B5456" s="266">
        <v>5391</v>
      </c>
      <c r="C5456" s="267">
        <v>77.782898341897692</v>
      </c>
    </row>
    <row r="5457" spans="2:3" x14ac:dyDescent="0.45">
      <c r="B5457" s="266">
        <v>5392</v>
      </c>
      <c r="C5457" s="267">
        <v>109.42641732254398</v>
      </c>
    </row>
    <row r="5458" spans="2:3" x14ac:dyDescent="0.45">
      <c r="B5458" s="266">
        <v>5393</v>
      </c>
      <c r="C5458" s="267">
        <v>90.477051741451334</v>
      </c>
    </row>
    <row r="5459" spans="2:3" x14ac:dyDescent="0.45">
      <c r="B5459" s="266">
        <v>5394</v>
      </c>
      <c r="C5459" s="267">
        <v>74.911494370184784</v>
      </c>
    </row>
    <row r="5460" spans="2:3" x14ac:dyDescent="0.45">
      <c r="B5460" s="266">
        <v>5395</v>
      </c>
      <c r="C5460" s="267">
        <v>158.31603369508446</v>
      </c>
    </row>
    <row r="5461" spans="2:3" x14ac:dyDescent="0.45">
      <c r="B5461" s="266">
        <v>5396</v>
      </c>
      <c r="C5461" s="267">
        <v>170.01175713555529</v>
      </c>
    </row>
    <row r="5462" spans="2:3" x14ac:dyDescent="0.45">
      <c r="B5462" s="266">
        <v>5397</v>
      </c>
      <c r="C5462" s="267">
        <v>129.64223489261815</v>
      </c>
    </row>
    <row r="5463" spans="2:3" x14ac:dyDescent="0.45">
      <c r="B5463" s="266">
        <v>5398</v>
      </c>
      <c r="C5463" s="267">
        <v>187.88130797561104</v>
      </c>
    </row>
    <row r="5464" spans="2:3" x14ac:dyDescent="0.45">
      <c r="B5464" s="266">
        <v>5399</v>
      </c>
      <c r="C5464" s="267">
        <v>122.96394787574809</v>
      </c>
    </row>
    <row r="5465" spans="2:3" x14ac:dyDescent="0.45">
      <c r="B5465" s="266">
        <v>5400</v>
      </c>
      <c r="C5465" s="267">
        <v>157.01704243857836</v>
      </c>
    </row>
    <row r="5466" spans="2:3" x14ac:dyDescent="0.45">
      <c r="B5466" s="266">
        <v>5401</v>
      </c>
      <c r="C5466" s="267">
        <v>83.426496521077212</v>
      </c>
    </row>
    <row r="5467" spans="2:3" x14ac:dyDescent="0.45">
      <c r="B5467" s="266">
        <v>5402</v>
      </c>
      <c r="C5467" s="267">
        <v>109.4342491013133</v>
      </c>
    </row>
    <row r="5468" spans="2:3" x14ac:dyDescent="0.45">
      <c r="B5468" s="266">
        <v>5403</v>
      </c>
      <c r="C5468" s="267">
        <v>146.38757191021844</v>
      </c>
    </row>
    <row r="5469" spans="2:3" x14ac:dyDescent="0.45">
      <c r="B5469" s="266">
        <v>5404</v>
      </c>
      <c r="C5469" s="267">
        <v>133.15159169232615</v>
      </c>
    </row>
    <row r="5470" spans="2:3" x14ac:dyDescent="0.45">
      <c r="B5470" s="266">
        <v>5405</v>
      </c>
      <c r="C5470" s="267">
        <v>110.1861896369372</v>
      </c>
    </row>
    <row r="5471" spans="2:3" x14ac:dyDescent="0.45">
      <c r="B5471" s="266">
        <v>5406</v>
      </c>
      <c r="C5471" s="267">
        <v>121.17146391491728</v>
      </c>
    </row>
    <row r="5472" spans="2:3" x14ac:dyDescent="0.45">
      <c r="B5472" s="266">
        <v>5407</v>
      </c>
      <c r="C5472" s="267">
        <v>138.26741543135836</v>
      </c>
    </row>
    <row r="5473" spans="2:3" x14ac:dyDescent="0.45">
      <c r="B5473" s="266">
        <v>5408</v>
      </c>
      <c r="C5473" s="267">
        <v>142.68781956060917</v>
      </c>
    </row>
    <row r="5474" spans="2:3" x14ac:dyDescent="0.45">
      <c r="B5474" s="266">
        <v>5409</v>
      </c>
      <c r="C5474" s="267">
        <v>86.435774658567524</v>
      </c>
    </row>
    <row r="5475" spans="2:3" x14ac:dyDescent="0.45">
      <c r="B5475" s="266">
        <v>5410</v>
      </c>
      <c r="C5475" s="267">
        <v>135.0820267119276</v>
      </c>
    </row>
    <row r="5476" spans="2:3" x14ac:dyDescent="0.45">
      <c r="B5476" s="266">
        <v>5411</v>
      </c>
      <c r="C5476" s="267">
        <v>175.2049252709337</v>
      </c>
    </row>
    <row r="5477" spans="2:3" x14ac:dyDescent="0.45">
      <c r="B5477" s="266">
        <v>5412</v>
      </c>
      <c r="C5477" s="267">
        <v>129.96408176825065</v>
      </c>
    </row>
    <row r="5478" spans="2:3" x14ac:dyDescent="0.45">
      <c r="B5478" s="266">
        <v>5413</v>
      </c>
      <c r="C5478" s="267">
        <v>96.194230740239647</v>
      </c>
    </row>
    <row r="5479" spans="2:3" x14ac:dyDescent="0.45">
      <c r="B5479" s="266">
        <v>5414</v>
      </c>
      <c r="C5479" s="267">
        <v>147.85527242572692</v>
      </c>
    </row>
    <row r="5480" spans="2:3" x14ac:dyDescent="0.45">
      <c r="B5480" s="266">
        <v>5415</v>
      </c>
      <c r="C5480" s="267">
        <v>157.24925694608135</v>
      </c>
    </row>
    <row r="5481" spans="2:3" x14ac:dyDescent="0.45">
      <c r="B5481" s="266">
        <v>5416</v>
      </c>
      <c r="C5481" s="267">
        <v>119.70899315251536</v>
      </c>
    </row>
    <row r="5482" spans="2:3" x14ac:dyDescent="0.45">
      <c r="B5482" s="266">
        <v>5417</v>
      </c>
      <c r="C5482" s="267">
        <v>156.3189588434816</v>
      </c>
    </row>
    <row r="5483" spans="2:3" x14ac:dyDescent="0.45">
      <c r="B5483" s="266">
        <v>5418</v>
      </c>
      <c r="C5483" s="267">
        <v>145.61965246435327</v>
      </c>
    </row>
    <row r="5484" spans="2:3" x14ac:dyDescent="0.45">
      <c r="B5484" s="266">
        <v>5419</v>
      </c>
      <c r="C5484" s="267">
        <v>118.2859624003238</v>
      </c>
    </row>
    <row r="5485" spans="2:3" x14ac:dyDescent="0.45">
      <c r="B5485" s="266">
        <v>5420</v>
      </c>
      <c r="C5485" s="267">
        <v>88.642056548689055</v>
      </c>
    </row>
    <row r="5486" spans="2:3" x14ac:dyDescent="0.45">
      <c r="B5486" s="266">
        <v>5421</v>
      </c>
      <c r="C5486" s="267">
        <v>119.09741054208858</v>
      </c>
    </row>
    <row r="5487" spans="2:3" x14ac:dyDescent="0.45">
      <c r="B5487" s="266">
        <v>5422</v>
      </c>
      <c r="C5487" s="267">
        <v>163.6491500608484</v>
      </c>
    </row>
    <row r="5488" spans="2:3" x14ac:dyDescent="0.45">
      <c r="B5488" s="266">
        <v>5423</v>
      </c>
      <c r="C5488" s="267">
        <v>109.18499184072557</v>
      </c>
    </row>
    <row r="5489" spans="2:3" x14ac:dyDescent="0.45">
      <c r="B5489" s="266">
        <v>5424</v>
      </c>
      <c r="C5489" s="267">
        <v>97.73066959098459</v>
      </c>
    </row>
    <row r="5490" spans="2:3" x14ac:dyDescent="0.45">
      <c r="B5490" s="266">
        <v>5425</v>
      </c>
      <c r="C5490" s="267">
        <v>81.767750797709709</v>
      </c>
    </row>
    <row r="5491" spans="2:3" x14ac:dyDescent="0.45">
      <c r="B5491" s="266">
        <v>5426</v>
      </c>
      <c r="C5491" s="267">
        <v>103.29934877308068</v>
      </c>
    </row>
    <row r="5492" spans="2:3" x14ac:dyDescent="0.45">
      <c r="B5492" s="266">
        <v>5427</v>
      </c>
      <c r="C5492" s="267">
        <v>150.88774918954124</v>
      </c>
    </row>
    <row r="5493" spans="2:3" x14ac:dyDescent="0.45">
      <c r="B5493" s="266">
        <v>5428</v>
      </c>
      <c r="C5493" s="267">
        <v>183.84664083709453</v>
      </c>
    </row>
    <row r="5494" spans="2:3" x14ac:dyDescent="0.45">
      <c r="B5494" s="266">
        <v>5429</v>
      </c>
      <c r="C5494" s="267">
        <v>82.438315743234085</v>
      </c>
    </row>
    <row r="5495" spans="2:3" x14ac:dyDescent="0.45">
      <c r="B5495" s="266">
        <v>5430</v>
      </c>
      <c r="C5495" s="267">
        <v>110.89005456086286</v>
      </c>
    </row>
    <row r="5496" spans="2:3" x14ac:dyDescent="0.45">
      <c r="B5496" s="266">
        <v>5431</v>
      </c>
      <c r="C5496" s="267">
        <v>83.456394842510718</v>
      </c>
    </row>
    <row r="5497" spans="2:3" x14ac:dyDescent="0.45">
      <c r="B5497" s="266">
        <v>5432</v>
      </c>
      <c r="C5497" s="267">
        <v>93.763150888995767</v>
      </c>
    </row>
    <row r="5498" spans="2:3" x14ac:dyDescent="0.45">
      <c r="B5498" s="266">
        <v>5433</v>
      </c>
      <c r="C5498" s="267">
        <v>137.12326472587833</v>
      </c>
    </row>
    <row r="5499" spans="2:3" x14ac:dyDescent="0.45">
      <c r="B5499" s="266">
        <v>5434</v>
      </c>
      <c r="C5499" s="267">
        <v>122.88208930848943</v>
      </c>
    </row>
    <row r="5500" spans="2:3" x14ac:dyDescent="0.45">
      <c r="B5500" s="266">
        <v>5435</v>
      </c>
      <c r="C5500" s="267">
        <v>102.82659288808978</v>
      </c>
    </row>
    <row r="5501" spans="2:3" x14ac:dyDescent="0.45">
      <c r="B5501" s="266">
        <v>5436</v>
      </c>
      <c r="C5501" s="267">
        <v>89.769576918524635</v>
      </c>
    </row>
    <row r="5502" spans="2:3" x14ac:dyDescent="0.45">
      <c r="B5502" s="266">
        <v>5437</v>
      </c>
      <c r="C5502" s="267">
        <v>80.964322030131996</v>
      </c>
    </row>
    <row r="5503" spans="2:3" x14ac:dyDescent="0.45">
      <c r="B5503" s="266">
        <v>5438</v>
      </c>
      <c r="C5503" s="267">
        <v>112.58676201060595</v>
      </c>
    </row>
    <row r="5504" spans="2:3" x14ac:dyDescent="0.45">
      <c r="B5504" s="266">
        <v>5439</v>
      </c>
      <c r="C5504" s="267">
        <v>118.64629452554553</v>
      </c>
    </row>
    <row r="5505" spans="2:3" x14ac:dyDescent="0.45">
      <c r="B5505" s="266">
        <v>5440</v>
      </c>
      <c r="C5505" s="267">
        <v>166.77660260937415</v>
      </c>
    </row>
    <row r="5506" spans="2:3" x14ac:dyDescent="0.45">
      <c r="B5506" s="266">
        <v>5441</v>
      </c>
      <c r="C5506" s="267">
        <v>132.42766155156022</v>
      </c>
    </row>
    <row r="5507" spans="2:3" x14ac:dyDescent="0.45">
      <c r="B5507" s="266">
        <v>5442</v>
      </c>
      <c r="C5507" s="267">
        <v>83.987614053565324</v>
      </c>
    </row>
    <row r="5508" spans="2:3" x14ac:dyDescent="0.45">
      <c r="B5508" s="266">
        <v>5443</v>
      </c>
      <c r="C5508" s="267">
        <v>79.564365834780602</v>
      </c>
    </row>
    <row r="5509" spans="2:3" x14ac:dyDescent="0.45">
      <c r="B5509" s="266">
        <v>5444</v>
      </c>
      <c r="C5509" s="267">
        <v>113.04921001392091</v>
      </c>
    </row>
    <row r="5510" spans="2:3" x14ac:dyDescent="0.45">
      <c r="B5510" s="266">
        <v>5445</v>
      </c>
      <c r="C5510" s="267">
        <v>93.60056152093982</v>
      </c>
    </row>
    <row r="5511" spans="2:3" x14ac:dyDescent="0.45">
      <c r="B5511" s="266">
        <v>5446</v>
      </c>
      <c r="C5511" s="267">
        <v>156.70981751773542</v>
      </c>
    </row>
    <row r="5512" spans="2:3" x14ac:dyDescent="0.45">
      <c r="B5512" s="266">
        <v>5447</v>
      </c>
      <c r="C5512" s="267">
        <v>82.863336343184756</v>
      </c>
    </row>
    <row r="5513" spans="2:3" x14ac:dyDescent="0.45">
      <c r="B5513" s="266">
        <v>5448</v>
      </c>
      <c r="C5513" s="267">
        <v>112.17895139269586</v>
      </c>
    </row>
    <row r="5514" spans="2:3" x14ac:dyDescent="0.45">
      <c r="B5514" s="266">
        <v>5449</v>
      </c>
      <c r="C5514" s="267">
        <v>73.272761216491332</v>
      </c>
    </row>
    <row r="5515" spans="2:3" x14ac:dyDescent="0.45">
      <c r="B5515" s="266">
        <v>5450</v>
      </c>
      <c r="C5515" s="267">
        <v>138.31267006452197</v>
      </c>
    </row>
    <row r="5516" spans="2:3" x14ac:dyDescent="0.45">
      <c r="B5516" s="266">
        <v>5451</v>
      </c>
      <c r="C5516" s="267">
        <v>158.83028981814471</v>
      </c>
    </row>
    <row r="5517" spans="2:3" x14ac:dyDescent="0.45">
      <c r="B5517" s="266">
        <v>5452</v>
      </c>
      <c r="C5517" s="267">
        <v>74.705154912136351</v>
      </c>
    </row>
    <row r="5518" spans="2:3" x14ac:dyDescent="0.45">
      <c r="B5518" s="266">
        <v>5453</v>
      </c>
      <c r="C5518" s="267">
        <v>91.736397840943553</v>
      </c>
    </row>
    <row r="5519" spans="2:3" x14ac:dyDescent="0.45">
      <c r="B5519" s="266">
        <v>5454</v>
      </c>
      <c r="C5519" s="267">
        <v>139.92741140327189</v>
      </c>
    </row>
    <row r="5520" spans="2:3" x14ac:dyDescent="0.45">
      <c r="B5520" s="266">
        <v>5455</v>
      </c>
      <c r="C5520" s="267">
        <v>93.767005067728917</v>
      </c>
    </row>
    <row r="5521" spans="2:3" x14ac:dyDescent="0.45">
      <c r="B5521" s="266">
        <v>5456</v>
      </c>
      <c r="C5521" s="267">
        <v>99.000784330346434</v>
      </c>
    </row>
    <row r="5522" spans="2:3" x14ac:dyDescent="0.45">
      <c r="B5522" s="266">
        <v>5457</v>
      </c>
      <c r="C5522" s="267">
        <v>133.76740848886061</v>
      </c>
    </row>
    <row r="5523" spans="2:3" x14ac:dyDescent="0.45">
      <c r="B5523" s="266">
        <v>5458</v>
      </c>
      <c r="C5523" s="267">
        <v>105.11279398667992</v>
      </c>
    </row>
    <row r="5524" spans="2:3" x14ac:dyDescent="0.45">
      <c r="B5524" s="266">
        <v>5459</v>
      </c>
      <c r="C5524" s="267">
        <v>98.280480700115021</v>
      </c>
    </row>
    <row r="5525" spans="2:3" x14ac:dyDescent="0.45">
      <c r="B5525" s="266">
        <v>5460</v>
      </c>
      <c r="C5525" s="267">
        <v>129.90012668696087</v>
      </c>
    </row>
    <row r="5526" spans="2:3" x14ac:dyDescent="0.45">
      <c r="B5526" s="266">
        <v>5461</v>
      </c>
      <c r="C5526" s="267">
        <v>122.89309741857468</v>
      </c>
    </row>
    <row r="5527" spans="2:3" x14ac:dyDescent="0.45">
      <c r="B5527" s="266">
        <v>5462</v>
      </c>
      <c r="C5527" s="267">
        <v>171.95064151760366</v>
      </c>
    </row>
    <row r="5528" spans="2:3" x14ac:dyDescent="0.45">
      <c r="B5528" s="266">
        <v>5463</v>
      </c>
      <c r="C5528" s="267">
        <v>210.41388428875749</v>
      </c>
    </row>
    <row r="5529" spans="2:3" x14ac:dyDescent="0.45">
      <c r="B5529" s="266">
        <v>5464</v>
      </c>
      <c r="C5529" s="267">
        <v>138.65594159048914</v>
      </c>
    </row>
    <row r="5530" spans="2:3" x14ac:dyDescent="0.45">
      <c r="B5530" s="266">
        <v>5465</v>
      </c>
      <c r="C5530" s="267">
        <v>143.49869335664107</v>
      </c>
    </row>
    <row r="5531" spans="2:3" x14ac:dyDescent="0.45">
      <c r="B5531" s="266">
        <v>5466</v>
      </c>
      <c r="C5531" s="267">
        <v>157.66760822291582</v>
      </c>
    </row>
    <row r="5532" spans="2:3" x14ac:dyDescent="0.45">
      <c r="B5532" s="266">
        <v>5467</v>
      </c>
      <c r="C5532" s="267">
        <v>160.89348636208985</v>
      </c>
    </row>
    <row r="5533" spans="2:3" x14ac:dyDescent="0.45">
      <c r="B5533" s="266">
        <v>5468</v>
      </c>
      <c r="C5533" s="267">
        <v>143.27509527613367</v>
      </c>
    </row>
    <row r="5534" spans="2:3" x14ac:dyDescent="0.45">
      <c r="B5534" s="266">
        <v>5469</v>
      </c>
      <c r="C5534" s="267">
        <v>122.35496014345372</v>
      </c>
    </row>
    <row r="5535" spans="2:3" x14ac:dyDescent="0.45">
      <c r="B5535" s="266">
        <v>5470</v>
      </c>
      <c r="C5535" s="267">
        <v>85.318085188402819</v>
      </c>
    </row>
    <row r="5536" spans="2:3" x14ac:dyDescent="0.45">
      <c r="B5536" s="266">
        <v>5471</v>
      </c>
      <c r="C5536" s="267">
        <v>136.80228942128156</v>
      </c>
    </row>
    <row r="5537" spans="2:3" x14ac:dyDescent="0.45">
      <c r="B5537" s="266">
        <v>5472</v>
      </c>
      <c r="C5537" s="267">
        <v>120.56809715795053</v>
      </c>
    </row>
    <row r="5538" spans="2:3" x14ac:dyDescent="0.45">
      <c r="B5538" s="266">
        <v>5473</v>
      </c>
      <c r="C5538" s="267">
        <v>138.09209622776945</v>
      </c>
    </row>
    <row r="5539" spans="2:3" x14ac:dyDescent="0.45">
      <c r="B5539" s="266">
        <v>5474</v>
      </c>
      <c r="C5539" s="267">
        <v>128.67530854139125</v>
      </c>
    </row>
    <row r="5540" spans="2:3" x14ac:dyDescent="0.45">
      <c r="B5540" s="266">
        <v>5475</v>
      </c>
      <c r="C5540" s="267">
        <v>137.05784232084306</v>
      </c>
    </row>
    <row r="5541" spans="2:3" x14ac:dyDescent="0.45">
      <c r="B5541" s="266">
        <v>5476</v>
      </c>
      <c r="C5541" s="267">
        <v>105.20947283249515</v>
      </c>
    </row>
    <row r="5542" spans="2:3" x14ac:dyDescent="0.45">
      <c r="B5542" s="266">
        <v>5477</v>
      </c>
      <c r="C5542" s="267">
        <v>97.191488633685481</v>
      </c>
    </row>
    <row r="5543" spans="2:3" x14ac:dyDescent="0.45">
      <c r="B5543" s="266">
        <v>5478</v>
      </c>
      <c r="C5543" s="267">
        <v>66.775379424103065</v>
      </c>
    </row>
    <row r="5544" spans="2:3" x14ac:dyDescent="0.45">
      <c r="B5544" s="266">
        <v>5479</v>
      </c>
      <c r="C5544" s="267">
        <v>95.697057980704514</v>
      </c>
    </row>
    <row r="5545" spans="2:3" x14ac:dyDescent="0.45">
      <c r="B5545" s="266">
        <v>5480</v>
      </c>
      <c r="C5545" s="267">
        <v>123.70449569324308</v>
      </c>
    </row>
    <row r="5546" spans="2:3" x14ac:dyDescent="0.45">
      <c r="B5546" s="266">
        <v>5481</v>
      </c>
      <c r="C5546" s="267">
        <v>111.2932852177054</v>
      </c>
    </row>
    <row r="5547" spans="2:3" x14ac:dyDescent="0.45">
      <c r="B5547" s="266">
        <v>5482</v>
      </c>
      <c r="C5547" s="267">
        <v>91.28968782522368</v>
      </c>
    </row>
    <row r="5548" spans="2:3" x14ac:dyDescent="0.45">
      <c r="B5548" s="266">
        <v>5483</v>
      </c>
      <c r="C5548" s="267">
        <v>137.98847178589182</v>
      </c>
    </row>
    <row r="5549" spans="2:3" x14ac:dyDescent="0.45">
      <c r="B5549" s="266">
        <v>5484</v>
      </c>
      <c r="C5549" s="267">
        <v>198.06167492074704</v>
      </c>
    </row>
    <row r="5550" spans="2:3" x14ac:dyDescent="0.45">
      <c r="B5550" s="266">
        <v>5485</v>
      </c>
      <c r="C5550" s="267">
        <v>90.081387921743598</v>
      </c>
    </row>
    <row r="5551" spans="2:3" x14ac:dyDescent="0.45">
      <c r="B5551" s="266">
        <v>5486</v>
      </c>
      <c r="C5551" s="267">
        <v>113.34908671653776</v>
      </c>
    </row>
    <row r="5552" spans="2:3" x14ac:dyDescent="0.45">
      <c r="B5552" s="266">
        <v>5487</v>
      </c>
      <c r="C5552" s="267">
        <v>143.2105354391872</v>
      </c>
    </row>
    <row r="5553" spans="2:3" x14ac:dyDescent="0.45">
      <c r="B5553" s="266">
        <v>5488</v>
      </c>
      <c r="C5553" s="267">
        <v>130.11720008379328</v>
      </c>
    </row>
    <row r="5554" spans="2:3" x14ac:dyDescent="0.45">
      <c r="B5554" s="266">
        <v>5489</v>
      </c>
      <c r="C5554" s="267">
        <v>65.106046198575029</v>
      </c>
    </row>
    <row r="5555" spans="2:3" x14ac:dyDescent="0.45">
      <c r="B5555" s="266">
        <v>5490</v>
      </c>
      <c r="C5555" s="267">
        <v>126.27911145079169</v>
      </c>
    </row>
    <row r="5556" spans="2:3" x14ac:dyDescent="0.45">
      <c r="B5556" s="266">
        <v>5491</v>
      </c>
      <c r="C5556" s="267">
        <v>112.16733171395492</v>
      </c>
    </row>
    <row r="5557" spans="2:3" x14ac:dyDescent="0.45">
      <c r="B5557" s="266">
        <v>5492</v>
      </c>
      <c r="C5557" s="267">
        <v>83.905169268675607</v>
      </c>
    </row>
    <row r="5558" spans="2:3" x14ac:dyDescent="0.45">
      <c r="B5558" s="266">
        <v>5493</v>
      </c>
      <c r="C5558" s="267">
        <v>130.72323425550013</v>
      </c>
    </row>
    <row r="5559" spans="2:3" x14ac:dyDescent="0.45">
      <c r="B5559" s="266">
        <v>5494</v>
      </c>
      <c r="C5559" s="267">
        <v>71.851430056899929</v>
      </c>
    </row>
    <row r="5560" spans="2:3" x14ac:dyDescent="0.45">
      <c r="B5560" s="266">
        <v>5495</v>
      </c>
      <c r="C5560" s="267">
        <v>102.98160192902776</v>
      </c>
    </row>
    <row r="5561" spans="2:3" x14ac:dyDescent="0.45">
      <c r="B5561" s="266">
        <v>5496</v>
      </c>
      <c r="C5561" s="267">
        <v>156.57709270940182</v>
      </c>
    </row>
    <row r="5562" spans="2:3" x14ac:dyDescent="0.45">
      <c r="B5562" s="266">
        <v>5497</v>
      </c>
      <c r="C5562" s="267">
        <v>159.29443916291774</v>
      </c>
    </row>
    <row r="5563" spans="2:3" x14ac:dyDescent="0.45">
      <c r="B5563" s="266">
        <v>5498</v>
      </c>
      <c r="C5563" s="267">
        <v>78.171553988120024</v>
      </c>
    </row>
    <row r="5564" spans="2:3" x14ac:dyDescent="0.45">
      <c r="B5564" s="266">
        <v>5499</v>
      </c>
      <c r="C5564" s="267">
        <v>140.36347202607934</v>
      </c>
    </row>
    <row r="5565" spans="2:3" x14ac:dyDescent="0.45">
      <c r="B5565" s="266">
        <v>5500</v>
      </c>
      <c r="C5565" s="267">
        <v>175.91070002646518</v>
      </c>
    </row>
    <row r="5566" spans="2:3" x14ac:dyDescent="0.45">
      <c r="B5566" s="266">
        <v>5501</v>
      </c>
      <c r="C5566" s="267">
        <v>99.118510888647535</v>
      </c>
    </row>
    <row r="5567" spans="2:3" x14ac:dyDescent="0.45">
      <c r="B5567" s="266">
        <v>5502</v>
      </c>
      <c r="C5567" s="267">
        <v>106.94726224706655</v>
      </c>
    </row>
    <row r="5568" spans="2:3" x14ac:dyDescent="0.45">
      <c r="B5568" s="266">
        <v>5503</v>
      </c>
      <c r="C5568" s="267">
        <v>104.8207645349538</v>
      </c>
    </row>
    <row r="5569" spans="2:3" x14ac:dyDescent="0.45">
      <c r="B5569" s="266">
        <v>5504</v>
      </c>
      <c r="C5569" s="267">
        <v>138.80638096658191</v>
      </c>
    </row>
    <row r="5570" spans="2:3" x14ac:dyDescent="0.45">
      <c r="B5570" s="266">
        <v>5505</v>
      </c>
      <c r="C5570" s="267">
        <v>119.04916531405969</v>
      </c>
    </row>
    <row r="5571" spans="2:3" x14ac:dyDescent="0.45">
      <c r="B5571" s="266">
        <v>5506</v>
      </c>
      <c r="C5571" s="267">
        <v>126.85360463674549</v>
      </c>
    </row>
    <row r="5572" spans="2:3" x14ac:dyDescent="0.45">
      <c r="B5572" s="266">
        <v>5507</v>
      </c>
      <c r="C5572" s="267">
        <v>93.822496393884691</v>
      </c>
    </row>
    <row r="5573" spans="2:3" x14ac:dyDescent="0.45">
      <c r="B5573" s="266">
        <v>5508</v>
      </c>
      <c r="C5573" s="267">
        <v>128.38436816718956</v>
      </c>
    </row>
    <row r="5574" spans="2:3" x14ac:dyDescent="0.45">
      <c r="B5574" s="266">
        <v>5509</v>
      </c>
      <c r="C5574" s="267">
        <v>80.144419146899907</v>
      </c>
    </row>
    <row r="5575" spans="2:3" x14ac:dyDescent="0.45">
      <c r="B5575" s="266">
        <v>5510</v>
      </c>
      <c r="C5575" s="267">
        <v>128.98527404249552</v>
      </c>
    </row>
    <row r="5576" spans="2:3" x14ac:dyDescent="0.45">
      <c r="B5576" s="266">
        <v>5511</v>
      </c>
      <c r="C5576" s="267">
        <v>166.82910816332955</v>
      </c>
    </row>
    <row r="5577" spans="2:3" x14ac:dyDescent="0.45">
      <c r="B5577" s="266">
        <v>5512</v>
      </c>
      <c r="C5577" s="267">
        <v>115.58575049978874</v>
      </c>
    </row>
    <row r="5578" spans="2:3" x14ac:dyDescent="0.45">
      <c r="B5578" s="266">
        <v>5513</v>
      </c>
      <c r="C5578" s="267">
        <v>172.02581067023669</v>
      </c>
    </row>
    <row r="5579" spans="2:3" x14ac:dyDescent="0.45">
      <c r="B5579" s="266">
        <v>5514</v>
      </c>
      <c r="C5579" s="267">
        <v>79.718497393856424</v>
      </c>
    </row>
    <row r="5580" spans="2:3" x14ac:dyDescent="0.45">
      <c r="B5580" s="266">
        <v>5515</v>
      </c>
      <c r="C5580" s="267">
        <v>152.23422005456891</v>
      </c>
    </row>
    <row r="5581" spans="2:3" x14ac:dyDescent="0.45">
      <c r="B5581" s="266">
        <v>5516</v>
      </c>
      <c r="C5581" s="267">
        <v>100.11461797029673</v>
      </c>
    </row>
    <row r="5582" spans="2:3" x14ac:dyDescent="0.45">
      <c r="B5582" s="266">
        <v>5517</v>
      </c>
      <c r="C5582" s="267">
        <v>137.02145225483875</v>
      </c>
    </row>
    <row r="5583" spans="2:3" x14ac:dyDescent="0.45">
      <c r="B5583" s="266">
        <v>5518</v>
      </c>
      <c r="C5583" s="267">
        <v>106.73405151242667</v>
      </c>
    </row>
    <row r="5584" spans="2:3" x14ac:dyDescent="0.45">
      <c r="B5584" s="266">
        <v>5519</v>
      </c>
      <c r="C5584" s="267">
        <v>134.03042237643689</v>
      </c>
    </row>
    <row r="5585" spans="2:3" x14ac:dyDescent="0.45">
      <c r="B5585" s="266">
        <v>5520</v>
      </c>
      <c r="C5585" s="267">
        <v>116.44534164038272</v>
      </c>
    </row>
    <row r="5586" spans="2:3" x14ac:dyDescent="0.45">
      <c r="B5586" s="266">
        <v>5521</v>
      </c>
      <c r="C5586" s="267">
        <v>70.114627783246007</v>
      </c>
    </row>
    <row r="5587" spans="2:3" x14ac:dyDescent="0.45">
      <c r="B5587" s="266">
        <v>5522</v>
      </c>
      <c r="C5587" s="267">
        <v>96.901093489009753</v>
      </c>
    </row>
    <row r="5588" spans="2:3" x14ac:dyDescent="0.45">
      <c r="B5588" s="266">
        <v>5523</v>
      </c>
      <c r="C5588" s="267">
        <v>118.76869463874075</v>
      </c>
    </row>
    <row r="5589" spans="2:3" x14ac:dyDescent="0.45">
      <c r="B5589" s="266">
        <v>5524</v>
      </c>
      <c r="C5589" s="267">
        <v>106.4935746607173</v>
      </c>
    </row>
    <row r="5590" spans="2:3" x14ac:dyDescent="0.45">
      <c r="B5590" s="266">
        <v>5525</v>
      </c>
      <c r="C5590" s="267">
        <v>138.89438102037781</v>
      </c>
    </row>
    <row r="5591" spans="2:3" x14ac:dyDescent="0.45">
      <c r="B5591" s="266">
        <v>5526</v>
      </c>
      <c r="C5591" s="267">
        <v>172.39614551518048</v>
      </c>
    </row>
    <row r="5592" spans="2:3" x14ac:dyDescent="0.45">
      <c r="B5592" s="266">
        <v>5527</v>
      </c>
      <c r="C5592" s="267">
        <v>130.50604043751014</v>
      </c>
    </row>
    <row r="5593" spans="2:3" x14ac:dyDescent="0.45">
      <c r="B5593" s="266">
        <v>5528</v>
      </c>
      <c r="C5593" s="267">
        <v>135.71084922331812</v>
      </c>
    </row>
    <row r="5594" spans="2:3" x14ac:dyDescent="0.45">
      <c r="B5594" s="266">
        <v>5529</v>
      </c>
      <c r="C5594" s="267">
        <v>128.32156150651193</v>
      </c>
    </row>
    <row r="5595" spans="2:3" x14ac:dyDescent="0.45">
      <c r="B5595" s="266">
        <v>5530</v>
      </c>
      <c r="C5595" s="267">
        <v>120.13892498469926</v>
      </c>
    </row>
    <row r="5596" spans="2:3" x14ac:dyDescent="0.45">
      <c r="B5596" s="266">
        <v>5531</v>
      </c>
      <c r="C5596" s="267">
        <v>94.778744692305565</v>
      </c>
    </row>
    <row r="5597" spans="2:3" x14ac:dyDescent="0.45">
      <c r="B5597" s="266">
        <v>5532</v>
      </c>
      <c r="C5597" s="267">
        <v>125.44374791998322</v>
      </c>
    </row>
    <row r="5598" spans="2:3" x14ac:dyDescent="0.45">
      <c r="B5598" s="266">
        <v>5533</v>
      </c>
      <c r="C5598" s="267">
        <v>109.46298302726697</v>
      </c>
    </row>
    <row r="5599" spans="2:3" x14ac:dyDescent="0.45">
      <c r="B5599" s="266">
        <v>5534</v>
      </c>
      <c r="C5599" s="267">
        <v>77.582078611703508</v>
      </c>
    </row>
    <row r="5600" spans="2:3" x14ac:dyDescent="0.45">
      <c r="B5600" s="266">
        <v>5535</v>
      </c>
      <c r="C5600" s="267">
        <v>130.90818111542853</v>
      </c>
    </row>
    <row r="5601" spans="2:3" x14ac:dyDescent="0.45">
      <c r="B5601" s="266">
        <v>5536</v>
      </c>
      <c r="C5601" s="267">
        <v>147.17311875140004</v>
      </c>
    </row>
    <row r="5602" spans="2:3" x14ac:dyDescent="0.45">
      <c r="B5602" s="266">
        <v>5537</v>
      </c>
      <c r="C5602" s="267">
        <v>123.93259991483362</v>
      </c>
    </row>
    <row r="5603" spans="2:3" x14ac:dyDescent="0.45">
      <c r="B5603" s="266">
        <v>5538</v>
      </c>
      <c r="C5603" s="267">
        <v>151.97826405040331</v>
      </c>
    </row>
    <row r="5604" spans="2:3" x14ac:dyDescent="0.45">
      <c r="B5604" s="266">
        <v>5539</v>
      </c>
      <c r="C5604" s="267">
        <v>76.141960420902564</v>
      </c>
    </row>
    <row r="5605" spans="2:3" x14ac:dyDescent="0.45">
      <c r="B5605" s="266">
        <v>5540</v>
      </c>
      <c r="C5605" s="267">
        <v>110.92864837949827</v>
      </c>
    </row>
    <row r="5606" spans="2:3" x14ac:dyDescent="0.45">
      <c r="B5606" s="266">
        <v>5541</v>
      </c>
      <c r="C5606" s="267">
        <v>79.735114304547949</v>
      </c>
    </row>
    <row r="5607" spans="2:3" x14ac:dyDescent="0.45">
      <c r="B5607" s="266">
        <v>5542</v>
      </c>
      <c r="C5607" s="267">
        <v>162.12073784788561</v>
      </c>
    </row>
    <row r="5608" spans="2:3" x14ac:dyDescent="0.45">
      <c r="B5608" s="266">
        <v>5543</v>
      </c>
      <c r="C5608" s="267">
        <v>171.77284776266396</v>
      </c>
    </row>
    <row r="5609" spans="2:3" x14ac:dyDescent="0.45">
      <c r="B5609" s="266">
        <v>5544</v>
      </c>
      <c r="C5609" s="267">
        <v>147.47162322864813</v>
      </c>
    </row>
    <row r="5610" spans="2:3" x14ac:dyDescent="0.45">
      <c r="B5610" s="266">
        <v>5545</v>
      </c>
      <c r="C5610" s="267">
        <v>93.536347696700886</v>
      </c>
    </row>
    <row r="5611" spans="2:3" x14ac:dyDescent="0.45">
      <c r="B5611" s="266">
        <v>5546</v>
      </c>
      <c r="C5611" s="267">
        <v>98.760566670331372</v>
      </c>
    </row>
    <row r="5612" spans="2:3" x14ac:dyDescent="0.45">
      <c r="B5612" s="266">
        <v>5547</v>
      </c>
      <c r="C5612" s="267">
        <v>96.769446625874338</v>
      </c>
    </row>
    <row r="5613" spans="2:3" x14ac:dyDescent="0.45">
      <c r="B5613" s="266">
        <v>5548</v>
      </c>
      <c r="C5613" s="267">
        <v>149.87196969023864</v>
      </c>
    </row>
    <row r="5614" spans="2:3" x14ac:dyDescent="0.45">
      <c r="B5614" s="266">
        <v>5549</v>
      </c>
      <c r="C5614" s="267">
        <v>134.80467774032121</v>
      </c>
    </row>
    <row r="5615" spans="2:3" x14ac:dyDescent="0.45">
      <c r="B5615" s="266">
        <v>5550</v>
      </c>
      <c r="C5615" s="267">
        <v>126.16390348195524</v>
      </c>
    </row>
    <row r="5616" spans="2:3" x14ac:dyDescent="0.45">
      <c r="B5616" s="266">
        <v>5551</v>
      </c>
      <c r="C5616" s="267">
        <v>101.89669188591745</v>
      </c>
    </row>
    <row r="5617" spans="2:3" x14ac:dyDescent="0.45">
      <c r="B5617" s="266">
        <v>5552</v>
      </c>
      <c r="C5617" s="267">
        <v>139.3436547399026</v>
      </c>
    </row>
    <row r="5618" spans="2:3" x14ac:dyDescent="0.45">
      <c r="B5618" s="266">
        <v>5553</v>
      </c>
      <c r="C5618" s="267">
        <v>91.236527111710899</v>
      </c>
    </row>
    <row r="5619" spans="2:3" x14ac:dyDescent="0.45">
      <c r="B5619" s="266">
        <v>5554</v>
      </c>
      <c r="C5619" s="267">
        <v>69.639120938658309</v>
      </c>
    </row>
    <row r="5620" spans="2:3" x14ac:dyDescent="0.45">
      <c r="B5620" s="266">
        <v>5555</v>
      </c>
      <c r="C5620" s="267">
        <v>140.83637811263921</v>
      </c>
    </row>
    <row r="5621" spans="2:3" x14ac:dyDescent="0.45">
      <c r="B5621" s="266">
        <v>5556</v>
      </c>
      <c r="C5621" s="267">
        <v>117.55215084792727</v>
      </c>
    </row>
    <row r="5622" spans="2:3" x14ac:dyDescent="0.45">
      <c r="B5622" s="266">
        <v>5557</v>
      </c>
      <c r="C5622" s="267">
        <v>105.43364000577236</v>
      </c>
    </row>
    <row r="5623" spans="2:3" x14ac:dyDescent="0.45">
      <c r="B5623" s="266">
        <v>5558</v>
      </c>
      <c r="C5623" s="267">
        <v>151.67952883529912</v>
      </c>
    </row>
    <row r="5624" spans="2:3" x14ac:dyDescent="0.45">
      <c r="B5624" s="266">
        <v>5559</v>
      </c>
      <c r="C5624" s="267">
        <v>142.44801017270129</v>
      </c>
    </row>
    <row r="5625" spans="2:3" x14ac:dyDescent="0.45">
      <c r="B5625" s="266">
        <v>5560</v>
      </c>
      <c r="C5625" s="267">
        <v>171.28259149176051</v>
      </c>
    </row>
    <row r="5626" spans="2:3" x14ac:dyDescent="0.45">
      <c r="B5626" s="266">
        <v>5561</v>
      </c>
      <c r="C5626" s="267">
        <v>142.73959612332729</v>
      </c>
    </row>
    <row r="5627" spans="2:3" x14ac:dyDescent="0.45">
      <c r="B5627" s="266">
        <v>5562</v>
      </c>
      <c r="C5627" s="267">
        <v>191.23207575360848</v>
      </c>
    </row>
    <row r="5628" spans="2:3" x14ac:dyDescent="0.45">
      <c r="B5628" s="266">
        <v>5563</v>
      </c>
      <c r="C5628" s="267">
        <v>155.08323278436615</v>
      </c>
    </row>
    <row r="5629" spans="2:3" x14ac:dyDescent="0.45">
      <c r="B5629" s="266">
        <v>5564</v>
      </c>
      <c r="C5629" s="267">
        <v>126.25781422442209</v>
      </c>
    </row>
    <row r="5630" spans="2:3" x14ac:dyDescent="0.45">
      <c r="B5630" s="266">
        <v>5565</v>
      </c>
      <c r="C5630" s="267">
        <v>67.698781822974368</v>
      </c>
    </row>
    <row r="5631" spans="2:3" x14ac:dyDescent="0.45">
      <c r="B5631" s="266">
        <v>5566</v>
      </c>
      <c r="C5631" s="267">
        <v>103.56602874469644</v>
      </c>
    </row>
    <row r="5632" spans="2:3" x14ac:dyDescent="0.45">
      <c r="B5632" s="266">
        <v>5567</v>
      </c>
      <c r="C5632" s="267">
        <v>106.52080894892356</v>
      </c>
    </row>
    <row r="5633" spans="2:3" x14ac:dyDescent="0.45">
      <c r="B5633" s="266">
        <v>5568</v>
      </c>
      <c r="C5633" s="267">
        <v>128.6937887613135</v>
      </c>
    </row>
    <row r="5634" spans="2:3" x14ac:dyDescent="0.45">
      <c r="B5634" s="266">
        <v>5569</v>
      </c>
      <c r="C5634" s="267">
        <v>108.60575202002606</v>
      </c>
    </row>
    <row r="5635" spans="2:3" x14ac:dyDescent="0.45">
      <c r="B5635" s="266">
        <v>5570</v>
      </c>
      <c r="C5635" s="267">
        <v>155.79669380490736</v>
      </c>
    </row>
    <row r="5636" spans="2:3" x14ac:dyDescent="0.45">
      <c r="B5636" s="266">
        <v>5571</v>
      </c>
      <c r="C5636" s="267">
        <v>143.47927585461014</v>
      </c>
    </row>
    <row r="5637" spans="2:3" x14ac:dyDescent="0.45">
      <c r="B5637" s="266">
        <v>5572</v>
      </c>
      <c r="C5637" s="267">
        <v>152.49209307574802</v>
      </c>
    </row>
    <row r="5638" spans="2:3" x14ac:dyDescent="0.45">
      <c r="B5638" s="266">
        <v>5573</v>
      </c>
      <c r="C5638" s="267">
        <v>121.91010061692026</v>
      </c>
    </row>
    <row r="5639" spans="2:3" x14ac:dyDescent="0.45">
      <c r="B5639" s="266">
        <v>5574</v>
      </c>
      <c r="C5639" s="267">
        <v>74.836431709963321</v>
      </c>
    </row>
    <row r="5640" spans="2:3" x14ac:dyDescent="0.45">
      <c r="B5640" s="266">
        <v>5575</v>
      </c>
      <c r="C5640" s="267">
        <v>133.99021010820573</v>
      </c>
    </row>
    <row r="5641" spans="2:3" x14ac:dyDescent="0.45">
      <c r="B5641" s="266">
        <v>5576</v>
      </c>
      <c r="C5641" s="267">
        <v>146.43836522483372</v>
      </c>
    </row>
    <row r="5642" spans="2:3" x14ac:dyDescent="0.45">
      <c r="B5642" s="266">
        <v>5577</v>
      </c>
      <c r="C5642" s="267">
        <v>173.49490729092452</v>
      </c>
    </row>
    <row r="5643" spans="2:3" x14ac:dyDescent="0.45">
      <c r="B5643" s="266">
        <v>5578</v>
      </c>
      <c r="C5643" s="267">
        <v>111.18461847899356</v>
      </c>
    </row>
    <row r="5644" spans="2:3" x14ac:dyDescent="0.45">
      <c r="B5644" s="266">
        <v>5579</v>
      </c>
      <c r="C5644" s="267">
        <v>145.48196198647747</v>
      </c>
    </row>
    <row r="5645" spans="2:3" x14ac:dyDescent="0.45">
      <c r="B5645" s="266">
        <v>5580</v>
      </c>
      <c r="C5645" s="267">
        <v>110.38735491430332</v>
      </c>
    </row>
    <row r="5646" spans="2:3" x14ac:dyDescent="0.45">
      <c r="B5646" s="266">
        <v>5581</v>
      </c>
      <c r="C5646" s="267">
        <v>161.0424487203083</v>
      </c>
    </row>
    <row r="5647" spans="2:3" x14ac:dyDescent="0.45">
      <c r="B5647" s="266">
        <v>5582</v>
      </c>
      <c r="C5647" s="267">
        <v>164.15287629579336</v>
      </c>
    </row>
    <row r="5648" spans="2:3" x14ac:dyDescent="0.45">
      <c r="B5648" s="266">
        <v>5583</v>
      </c>
      <c r="C5648" s="267">
        <v>82.262957797898451</v>
      </c>
    </row>
    <row r="5649" spans="2:3" x14ac:dyDescent="0.45">
      <c r="B5649" s="266">
        <v>5584</v>
      </c>
      <c r="C5649" s="267">
        <v>102.96393058557064</v>
      </c>
    </row>
    <row r="5650" spans="2:3" x14ac:dyDescent="0.45">
      <c r="B5650" s="266">
        <v>5585</v>
      </c>
      <c r="C5650" s="267">
        <v>166.51267023982047</v>
      </c>
    </row>
    <row r="5651" spans="2:3" x14ac:dyDescent="0.45">
      <c r="B5651" s="266">
        <v>5586</v>
      </c>
      <c r="C5651" s="267">
        <v>76.255422092171244</v>
      </c>
    </row>
    <row r="5652" spans="2:3" x14ac:dyDescent="0.45">
      <c r="B5652" s="266">
        <v>5587</v>
      </c>
      <c r="C5652" s="267">
        <v>75.121937109583158</v>
      </c>
    </row>
    <row r="5653" spans="2:3" x14ac:dyDescent="0.45">
      <c r="B5653" s="266">
        <v>5588</v>
      </c>
      <c r="C5653" s="267">
        <v>127.50600885756235</v>
      </c>
    </row>
    <row r="5654" spans="2:3" x14ac:dyDescent="0.45">
      <c r="B5654" s="266">
        <v>5589</v>
      </c>
      <c r="C5654" s="267">
        <v>139.62315983762051</v>
      </c>
    </row>
    <row r="5655" spans="2:3" x14ac:dyDescent="0.45">
      <c r="B5655" s="266">
        <v>5590</v>
      </c>
      <c r="C5655" s="267">
        <v>193.32223404945969</v>
      </c>
    </row>
    <row r="5656" spans="2:3" x14ac:dyDescent="0.45">
      <c r="B5656" s="266">
        <v>5591</v>
      </c>
      <c r="C5656" s="267">
        <v>124.52535638486322</v>
      </c>
    </row>
    <row r="5657" spans="2:3" x14ac:dyDescent="0.45">
      <c r="B5657" s="266">
        <v>5592</v>
      </c>
      <c r="C5657" s="267">
        <v>124.18472345554758</v>
      </c>
    </row>
    <row r="5658" spans="2:3" x14ac:dyDescent="0.45">
      <c r="B5658" s="266">
        <v>5593</v>
      </c>
      <c r="C5658" s="267">
        <v>173.23796204718542</v>
      </c>
    </row>
    <row r="5659" spans="2:3" x14ac:dyDescent="0.45">
      <c r="B5659" s="266">
        <v>5594</v>
      </c>
      <c r="C5659" s="267">
        <v>96.853978201508369</v>
      </c>
    </row>
    <row r="5660" spans="2:3" x14ac:dyDescent="0.45">
      <c r="B5660" s="266">
        <v>5595</v>
      </c>
      <c r="C5660" s="267">
        <v>95.154544288192398</v>
      </c>
    </row>
    <row r="5661" spans="2:3" x14ac:dyDescent="0.45">
      <c r="B5661" s="266">
        <v>5596</v>
      </c>
      <c r="C5661" s="267">
        <v>146.30051729119245</v>
      </c>
    </row>
    <row r="5662" spans="2:3" x14ac:dyDescent="0.45">
      <c r="B5662" s="266">
        <v>5597</v>
      </c>
      <c r="C5662" s="267">
        <v>123.85715850465569</v>
      </c>
    </row>
    <row r="5663" spans="2:3" x14ac:dyDescent="0.45">
      <c r="B5663" s="266">
        <v>5598</v>
      </c>
      <c r="C5663" s="267">
        <v>148.59390031448032</v>
      </c>
    </row>
    <row r="5664" spans="2:3" x14ac:dyDescent="0.45">
      <c r="B5664" s="266">
        <v>5599</v>
      </c>
      <c r="C5664" s="267">
        <v>144.09300958732564</v>
      </c>
    </row>
    <row r="5665" spans="2:3" x14ac:dyDescent="0.45">
      <c r="B5665" s="266">
        <v>5600</v>
      </c>
      <c r="C5665" s="267">
        <v>135.88393879325486</v>
      </c>
    </row>
    <row r="5666" spans="2:3" x14ac:dyDescent="0.45">
      <c r="B5666" s="266">
        <v>5601</v>
      </c>
      <c r="C5666" s="267">
        <v>131.6693588495165</v>
      </c>
    </row>
    <row r="5667" spans="2:3" x14ac:dyDescent="0.45">
      <c r="B5667" s="266">
        <v>5602</v>
      </c>
      <c r="C5667" s="267">
        <v>155.27288935612029</v>
      </c>
    </row>
    <row r="5668" spans="2:3" x14ac:dyDescent="0.45">
      <c r="B5668" s="266">
        <v>5603</v>
      </c>
      <c r="C5668" s="267">
        <v>160.22458989798216</v>
      </c>
    </row>
    <row r="5669" spans="2:3" x14ac:dyDescent="0.45">
      <c r="B5669" s="266">
        <v>5604</v>
      </c>
      <c r="C5669" s="267">
        <v>122.51118775695554</v>
      </c>
    </row>
    <row r="5670" spans="2:3" x14ac:dyDescent="0.45">
      <c r="B5670" s="266">
        <v>5605</v>
      </c>
      <c r="C5670" s="267">
        <v>135.49908122145533</v>
      </c>
    </row>
    <row r="5671" spans="2:3" x14ac:dyDescent="0.45">
      <c r="B5671" s="266">
        <v>5606</v>
      </c>
      <c r="C5671" s="267">
        <v>100.34014353386883</v>
      </c>
    </row>
    <row r="5672" spans="2:3" x14ac:dyDescent="0.45">
      <c r="B5672" s="266">
        <v>5607</v>
      </c>
      <c r="C5672" s="267">
        <v>91.62832406779745</v>
      </c>
    </row>
    <row r="5673" spans="2:3" x14ac:dyDescent="0.45">
      <c r="B5673" s="266">
        <v>5608</v>
      </c>
      <c r="C5673" s="267">
        <v>138.50469224659321</v>
      </c>
    </row>
    <row r="5674" spans="2:3" x14ac:dyDescent="0.45">
      <c r="B5674" s="266">
        <v>5609</v>
      </c>
      <c r="C5674" s="267">
        <v>194.59170553739438</v>
      </c>
    </row>
    <row r="5675" spans="2:3" x14ac:dyDescent="0.45">
      <c r="B5675" s="266">
        <v>5610</v>
      </c>
      <c r="C5675" s="267">
        <v>214.26627300633643</v>
      </c>
    </row>
    <row r="5676" spans="2:3" x14ac:dyDescent="0.45">
      <c r="B5676" s="266">
        <v>5611</v>
      </c>
      <c r="C5676" s="267">
        <v>88.444679909987954</v>
      </c>
    </row>
    <row r="5677" spans="2:3" x14ac:dyDescent="0.45">
      <c r="B5677" s="266">
        <v>5612</v>
      </c>
      <c r="C5677" s="267">
        <v>148.06836599286692</v>
      </c>
    </row>
    <row r="5678" spans="2:3" x14ac:dyDescent="0.45">
      <c r="B5678" s="266">
        <v>5613</v>
      </c>
      <c r="C5678" s="267">
        <v>174.07219013922753</v>
      </c>
    </row>
    <row r="5679" spans="2:3" x14ac:dyDescent="0.45">
      <c r="B5679" s="266">
        <v>5614</v>
      </c>
      <c r="C5679" s="267">
        <v>96.109539019983089</v>
      </c>
    </row>
    <row r="5680" spans="2:3" x14ac:dyDescent="0.45">
      <c r="B5680" s="266">
        <v>5615</v>
      </c>
      <c r="C5680" s="267">
        <v>98.586491458537125</v>
      </c>
    </row>
    <row r="5681" spans="2:3" x14ac:dyDescent="0.45">
      <c r="B5681" s="266">
        <v>5616</v>
      </c>
      <c r="C5681" s="267">
        <v>96.010395242086247</v>
      </c>
    </row>
    <row r="5682" spans="2:3" x14ac:dyDescent="0.45">
      <c r="B5682" s="266">
        <v>5617</v>
      </c>
      <c r="C5682" s="267">
        <v>151.60476194802263</v>
      </c>
    </row>
    <row r="5683" spans="2:3" x14ac:dyDescent="0.45">
      <c r="B5683" s="266">
        <v>5618</v>
      </c>
      <c r="C5683" s="267">
        <v>156.37445561917866</v>
      </c>
    </row>
    <row r="5684" spans="2:3" x14ac:dyDescent="0.45">
      <c r="B5684" s="266">
        <v>5619</v>
      </c>
      <c r="C5684" s="267">
        <v>104.89961555153434</v>
      </c>
    </row>
    <row r="5685" spans="2:3" x14ac:dyDescent="0.45">
      <c r="B5685" s="266">
        <v>5620</v>
      </c>
      <c r="C5685" s="267">
        <v>206.44918524024737</v>
      </c>
    </row>
    <row r="5686" spans="2:3" x14ac:dyDescent="0.45">
      <c r="B5686" s="266">
        <v>5621</v>
      </c>
      <c r="C5686" s="267">
        <v>147.55367827102162</v>
      </c>
    </row>
    <row r="5687" spans="2:3" x14ac:dyDescent="0.45">
      <c r="B5687" s="266">
        <v>5622</v>
      </c>
      <c r="C5687" s="267">
        <v>75.91908018685794</v>
      </c>
    </row>
    <row r="5688" spans="2:3" x14ac:dyDescent="0.45">
      <c r="B5688" s="266">
        <v>5623</v>
      </c>
      <c r="C5688" s="267">
        <v>154.46786468210723</v>
      </c>
    </row>
    <row r="5689" spans="2:3" x14ac:dyDescent="0.45">
      <c r="B5689" s="266">
        <v>5624</v>
      </c>
      <c r="C5689" s="267">
        <v>191.11663737845731</v>
      </c>
    </row>
    <row r="5690" spans="2:3" x14ac:dyDescent="0.45">
      <c r="B5690" s="266">
        <v>5625</v>
      </c>
      <c r="C5690" s="267">
        <v>106.56249931046361</v>
      </c>
    </row>
    <row r="5691" spans="2:3" x14ac:dyDescent="0.45">
      <c r="B5691" s="266">
        <v>5626</v>
      </c>
      <c r="C5691" s="267">
        <v>122.96075069232398</v>
      </c>
    </row>
    <row r="5692" spans="2:3" x14ac:dyDescent="0.45">
      <c r="B5692" s="266">
        <v>5627</v>
      </c>
      <c r="C5692" s="267">
        <v>115.04037740672764</v>
      </c>
    </row>
    <row r="5693" spans="2:3" x14ac:dyDescent="0.45">
      <c r="B5693" s="266">
        <v>5628</v>
      </c>
      <c r="C5693" s="267">
        <v>105.0476554969846</v>
      </c>
    </row>
    <row r="5694" spans="2:3" x14ac:dyDescent="0.45">
      <c r="B5694" s="266">
        <v>5629</v>
      </c>
      <c r="C5694" s="267">
        <v>94.016101883698212</v>
      </c>
    </row>
    <row r="5695" spans="2:3" x14ac:dyDescent="0.45">
      <c r="B5695" s="266">
        <v>5630</v>
      </c>
      <c r="C5695" s="267">
        <v>188.98912053247327</v>
      </c>
    </row>
    <row r="5696" spans="2:3" x14ac:dyDescent="0.45">
      <c r="B5696" s="266">
        <v>5631</v>
      </c>
      <c r="C5696" s="267">
        <v>130.29310263793059</v>
      </c>
    </row>
    <row r="5697" spans="2:3" x14ac:dyDescent="0.45">
      <c r="B5697" s="266">
        <v>5632</v>
      </c>
      <c r="C5697" s="267">
        <v>144.54149554241536</v>
      </c>
    </row>
    <row r="5698" spans="2:3" x14ac:dyDescent="0.45">
      <c r="B5698" s="266">
        <v>5633</v>
      </c>
      <c r="C5698" s="267">
        <v>139.20253652030311</v>
      </c>
    </row>
    <row r="5699" spans="2:3" x14ac:dyDescent="0.45">
      <c r="B5699" s="266">
        <v>5634</v>
      </c>
      <c r="C5699" s="267">
        <v>199.48520239733242</v>
      </c>
    </row>
    <row r="5700" spans="2:3" x14ac:dyDescent="0.45">
      <c r="B5700" s="266">
        <v>5635</v>
      </c>
      <c r="C5700" s="267">
        <v>161.8367853986303</v>
      </c>
    </row>
    <row r="5701" spans="2:3" x14ac:dyDescent="0.45">
      <c r="B5701" s="266">
        <v>5636</v>
      </c>
      <c r="C5701" s="267">
        <v>121.35387045978761</v>
      </c>
    </row>
    <row r="5702" spans="2:3" x14ac:dyDescent="0.45">
      <c r="B5702" s="266">
        <v>5637</v>
      </c>
      <c r="C5702" s="267">
        <v>161.01463769391813</v>
      </c>
    </row>
    <row r="5703" spans="2:3" x14ac:dyDescent="0.45">
      <c r="B5703" s="266">
        <v>5638</v>
      </c>
      <c r="C5703" s="267">
        <v>125.60991266477178</v>
      </c>
    </row>
    <row r="5704" spans="2:3" x14ac:dyDescent="0.45">
      <c r="B5704" s="266">
        <v>5639</v>
      </c>
      <c r="C5704" s="267">
        <v>157.02575919950806</v>
      </c>
    </row>
    <row r="5705" spans="2:3" x14ac:dyDescent="0.45">
      <c r="B5705" s="266">
        <v>5640</v>
      </c>
      <c r="C5705" s="267">
        <v>125.92799431835466</v>
      </c>
    </row>
    <row r="5706" spans="2:3" x14ac:dyDescent="0.45">
      <c r="B5706" s="266">
        <v>5641</v>
      </c>
      <c r="C5706" s="267">
        <v>153.47765671205161</v>
      </c>
    </row>
    <row r="5707" spans="2:3" x14ac:dyDescent="0.45">
      <c r="B5707" s="266">
        <v>5642</v>
      </c>
      <c r="C5707" s="267">
        <v>101.47316403435204</v>
      </c>
    </row>
    <row r="5708" spans="2:3" x14ac:dyDescent="0.45">
      <c r="B5708" s="266">
        <v>5643</v>
      </c>
      <c r="C5708" s="267">
        <v>162.92297439719624</v>
      </c>
    </row>
    <row r="5709" spans="2:3" x14ac:dyDescent="0.45">
      <c r="B5709" s="266">
        <v>5644</v>
      </c>
      <c r="C5709" s="267">
        <v>178.56387970849454</v>
      </c>
    </row>
    <row r="5710" spans="2:3" x14ac:dyDescent="0.45">
      <c r="B5710" s="266">
        <v>5645</v>
      </c>
      <c r="C5710" s="267">
        <v>125.98700751721867</v>
      </c>
    </row>
    <row r="5711" spans="2:3" x14ac:dyDescent="0.45">
      <c r="B5711" s="266">
        <v>5646</v>
      </c>
      <c r="C5711" s="267">
        <v>85.042813249930163</v>
      </c>
    </row>
    <row r="5712" spans="2:3" x14ac:dyDescent="0.45">
      <c r="B5712" s="266">
        <v>5647</v>
      </c>
      <c r="C5712" s="267">
        <v>190.47392256310974</v>
      </c>
    </row>
    <row r="5713" spans="2:3" x14ac:dyDescent="0.45">
      <c r="B5713" s="266">
        <v>5648</v>
      </c>
      <c r="C5713" s="267">
        <v>104.18285390738711</v>
      </c>
    </row>
    <row r="5714" spans="2:3" x14ac:dyDescent="0.45">
      <c r="B5714" s="266">
        <v>5649</v>
      </c>
      <c r="C5714" s="267">
        <v>100.80554239820734</v>
      </c>
    </row>
    <row r="5715" spans="2:3" x14ac:dyDescent="0.45">
      <c r="B5715" s="266">
        <v>5650</v>
      </c>
      <c r="C5715" s="267">
        <v>69.680218813211937</v>
      </c>
    </row>
    <row r="5716" spans="2:3" x14ac:dyDescent="0.45">
      <c r="B5716" s="266">
        <v>5651</v>
      </c>
      <c r="C5716" s="267">
        <v>136.03332399397777</v>
      </c>
    </row>
    <row r="5717" spans="2:3" x14ac:dyDescent="0.45">
      <c r="B5717" s="266">
        <v>5652</v>
      </c>
      <c r="C5717" s="267">
        <v>103.89303651368243</v>
      </c>
    </row>
    <row r="5718" spans="2:3" x14ac:dyDescent="0.45">
      <c r="B5718" s="266">
        <v>5653</v>
      </c>
      <c r="C5718" s="267">
        <v>153.17745401762193</v>
      </c>
    </row>
    <row r="5719" spans="2:3" x14ac:dyDescent="0.45">
      <c r="B5719" s="266">
        <v>5654</v>
      </c>
      <c r="C5719" s="267">
        <v>175.25562827835481</v>
      </c>
    </row>
    <row r="5720" spans="2:3" x14ac:dyDescent="0.45">
      <c r="B5720" s="266">
        <v>5655</v>
      </c>
      <c r="C5720" s="267">
        <v>97.771030141293664</v>
      </c>
    </row>
    <row r="5721" spans="2:3" x14ac:dyDescent="0.45">
      <c r="B5721" s="266">
        <v>5656</v>
      </c>
      <c r="C5721" s="267">
        <v>85.768366240266374</v>
      </c>
    </row>
    <row r="5722" spans="2:3" x14ac:dyDescent="0.45">
      <c r="B5722" s="266">
        <v>5657</v>
      </c>
      <c r="C5722" s="267">
        <v>105.21672936905796</v>
      </c>
    </row>
    <row r="5723" spans="2:3" x14ac:dyDescent="0.45">
      <c r="B5723" s="266">
        <v>5658</v>
      </c>
      <c r="C5723" s="267">
        <v>111.10176321293284</v>
      </c>
    </row>
    <row r="5724" spans="2:3" x14ac:dyDescent="0.45">
      <c r="B5724" s="266">
        <v>5659</v>
      </c>
      <c r="C5724" s="267">
        <v>82.301026730509477</v>
      </c>
    </row>
    <row r="5725" spans="2:3" x14ac:dyDescent="0.45">
      <c r="B5725" s="266">
        <v>5660</v>
      </c>
      <c r="C5725" s="267">
        <v>142.09874458200292</v>
      </c>
    </row>
    <row r="5726" spans="2:3" x14ac:dyDescent="0.45">
      <c r="B5726" s="266">
        <v>5661</v>
      </c>
      <c r="C5726" s="267">
        <v>85.60212865710244</v>
      </c>
    </row>
    <row r="5727" spans="2:3" x14ac:dyDescent="0.45">
      <c r="B5727" s="266">
        <v>5662</v>
      </c>
      <c r="C5727" s="267">
        <v>139.7544450885033</v>
      </c>
    </row>
    <row r="5728" spans="2:3" x14ac:dyDescent="0.45">
      <c r="B5728" s="266">
        <v>5663</v>
      </c>
      <c r="C5728" s="267">
        <v>160.52290821215212</v>
      </c>
    </row>
    <row r="5729" spans="2:3" x14ac:dyDescent="0.45">
      <c r="B5729" s="266">
        <v>5664</v>
      </c>
      <c r="C5729" s="267">
        <v>133.25162040350273</v>
      </c>
    </row>
    <row r="5730" spans="2:3" x14ac:dyDescent="0.45">
      <c r="B5730" s="266">
        <v>5665</v>
      </c>
      <c r="C5730" s="267">
        <v>155.56861633063656</v>
      </c>
    </row>
    <row r="5731" spans="2:3" x14ac:dyDescent="0.45">
      <c r="B5731" s="266">
        <v>5666</v>
      </c>
      <c r="C5731" s="267">
        <v>115.14841747599195</v>
      </c>
    </row>
    <row r="5732" spans="2:3" x14ac:dyDescent="0.45">
      <c r="B5732" s="266">
        <v>5667</v>
      </c>
      <c r="C5732" s="267">
        <v>157.97323849820171</v>
      </c>
    </row>
    <row r="5733" spans="2:3" x14ac:dyDescent="0.45">
      <c r="B5733" s="266">
        <v>5668</v>
      </c>
      <c r="C5733" s="267">
        <v>158.38982236443272</v>
      </c>
    </row>
    <row r="5734" spans="2:3" x14ac:dyDescent="0.45">
      <c r="B5734" s="266">
        <v>5669</v>
      </c>
      <c r="C5734" s="267">
        <v>90.45033537866297</v>
      </c>
    </row>
    <row r="5735" spans="2:3" x14ac:dyDescent="0.45">
      <c r="B5735" s="266">
        <v>5670</v>
      </c>
      <c r="C5735" s="267">
        <v>160.74867568680062</v>
      </c>
    </row>
    <row r="5736" spans="2:3" x14ac:dyDescent="0.45">
      <c r="B5736" s="266">
        <v>5671</v>
      </c>
      <c r="C5736" s="267">
        <v>171.3531124941901</v>
      </c>
    </row>
    <row r="5737" spans="2:3" x14ac:dyDescent="0.45">
      <c r="B5737" s="266">
        <v>5672</v>
      </c>
      <c r="C5737" s="267">
        <v>124.62101335251108</v>
      </c>
    </row>
    <row r="5738" spans="2:3" x14ac:dyDescent="0.45">
      <c r="B5738" s="266">
        <v>5673</v>
      </c>
      <c r="C5738" s="267">
        <v>113.94203419804688</v>
      </c>
    </row>
    <row r="5739" spans="2:3" x14ac:dyDescent="0.45">
      <c r="B5739" s="266">
        <v>5674</v>
      </c>
      <c r="C5739" s="267">
        <v>145.02972193309876</v>
      </c>
    </row>
    <row r="5740" spans="2:3" x14ac:dyDescent="0.45">
      <c r="B5740" s="266">
        <v>5675</v>
      </c>
      <c r="C5740" s="267">
        <v>81.11378504890564</v>
      </c>
    </row>
    <row r="5741" spans="2:3" x14ac:dyDescent="0.45">
      <c r="B5741" s="266">
        <v>5676</v>
      </c>
      <c r="C5741" s="267">
        <v>84.774602643123416</v>
      </c>
    </row>
    <row r="5742" spans="2:3" x14ac:dyDescent="0.45">
      <c r="B5742" s="266">
        <v>5677</v>
      </c>
      <c r="C5742" s="267">
        <v>136.52428719109957</v>
      </c>
    </row>
    <row r="5743" spans="2:3" x14ac:dyDescent="0.45">
      <c r="B5743" s="266">
        <v>5678</v>
      </c>
      <c r="C5743" s="267">
        <v>111.38509147092569</v>
      </c>
    </row>
    <row r="5744" spans="2:3" x14ac:dyDescent="0.45">
      <c r="B5744" s="266">
        <v>5679</v>
      </c>
      <c r="C5744" s="267">
        <v>103.51187803155584</v>
      </c>
    </row>
    <row r="5745" spans="2:3" x14ac:dyDescent="0.45">
      <c r="B5745" s="266">
        <v>5680</v>
      </c>
      <c r="C5745" s="267">
        <v>133.70212895366259</v>
      </c>
    </row>
    <row r="5746" spans="2:3" x14ac:dyDescent="0.45">
      <c r="B5746" s="266">
        <v>5681</v>
      </c>
      <c r="C5746" s="267">
        <v>90.44472462064877</v>
      </c>
    </row>
    <row r="5747" spans="2:3" x14ac:dyDescent="0.45">
      <c r="B5747" s="266">
        <v>5682</v>
      </c>
      <c r="C5747" s="267">
        <v>111.56129200740743</v>
      </c>
    </row>
    <row r="5748" spans="2:3" x14ac:dyDescent="0.45">
      <c r="B5748" s="266">
        <v>5683</v>
      </c>
      <c r="C5748" s="267">
        <v>148.50986256986582</v>
      </c>
    </row>
    <row r="5749" spans="2:3" x14ac:dyDescent="0.45">
      <c r="B5749" s="266">
        <v>5684</v>
      </c>
      <c r="C5749" s="267">
        <v>112.03663587635052</v>
      </c>
    </row>
    <row r="5750" spans="2:3" x14ac:dyDescent="0.45">
      <c r="B5750" s="266">
        <v>5685</v>
      </c>
      <c r="C5750" s="267">
        <v>115.14110261955912</v>
      </c>
    </row>
    <row r="5751" spans="2:3" x14ac:dyDescent="0.45">
      <c r="B5751" s="266">
        <v>5686</v>
      </c>
      <c r="C5751" s="267">
        <v>93.111764277519299</v>
      </c>
    </row>
    <row r="5752" spans="2:3" x14ac:dyDescent="0.45">
      <c r="B5752" s="266">
        <v>5687</v>
      </c>
      <c r="C5752" s="267">
        <v>193.01837018330664</v>
      </c>
    </row>
    <row r="5753" spans="2:3" x14ac:dyDescent="0.45">
      <c r="B5753" s="266">
        <v>5688</v>
      </c>
      <c r="C5753" s="267">
        <v>118.40903083595043</v>
      </c>
    </row>
    <row r="5754" spans="2:3" x14ac:dyDescent="0.45">
      <c r="B5754" s="266">
        <v>5689</v>
      </c>
      <c r="C5754" s="267">
        <v>124.40375979203489</v>
      </c>
    </row>
    <row r="5755" spans="2:3" x14ac:dyDescent="0.45">
      <c r="B5755" s="266">
        <v>5690</v>
      </c>
      <c r="C5755" s="267">
        <v>103.24105004305233</v>
      </c>
    </row>
    <row r="5756" spans="2:3" x14ac:dyDescent="0.45">
      <c r="B5756" s="266">
        <v>5691</v>
      </c>
      <c r="C5756" s="267">
        <v>102.57510098953389</v>
      </c>
    </row>
    <row r="5757" spans="2:3" x14ac:dyDescent="0.45">
      <c r="B5757" s="266">
        <v>5692</v>
      </c>
      <c r="C5757" s="267">
        <v>129.41869560452875</v>
      </c>
    </row>
    <row r="5758" spans="2:3" x14ac:dyDescent="0.45">
      <c r="B5758" s="266">
        <v>5693</v>
      </c>
      <c r="C5758" s="267">
        <v>124.97487792665473</v>
      </c>
    </row>
    <row r="5759" spans="2:3" x14ac:dyDescent="0.45">
      <c r="B5759" s="266">
        <v>5694</v>
      </c>
      <c r="C5759" s="267">
        <v>105.52354438939643</v>
      </c>
    </row>
    <row r="5760" spans="2:3" x14ac:dyDescent="0.45">
      <c r="B5760" s="266">
        <v>5695</v>
      </c>
      <c r="C5760" s="267">
        <v>157.58008751532935</v>
      </c>
    </row>
    <row r="5761" spans="2:3" x14ac:dyDescent="0.45">
      <c r="B5761" s="266">
        <v>5696</v>
      </c>
      <c r="C5761" s="267">
        <v>127.66489203943286</v>
      </c>
    </row>
    <row r="5762" spans="2:3" x14ac:dyDescent="0.45">
      <c r="B5762" s="266">
        <v>5697</v>
      </c>
      <c r="C5762" s="267">
        <v>97.054124708769677</v>
      </c>
    </row>
    <row r="5763" spans="2:3" x14ac:dyDescent="0.45">
      <c r="B5763" s="266">
        <v>5698</v>
      </c>
      <c r="C5763" s="267">
        <v>107.71208606741651</v>
      </c>
    </row>
    <row r="5764" spans="2:3" x14ac:dyDescent="0.45">
      <c r="B5764" s="266">
        <v>5699</v>
      </c>
      <c r="C5764" s="267">
        <v>164.5098171580413</v>
      </c>
    </row>
    <row r="5765" spans="2:3" x14ac:dyDescent="0.45">
      <c r="B5765" s="266">
        <v>5700</v>
      </c>
      <c r="C5765" s="267">
        <v>157.30078890806976</v>
      </c>
    </row>
    <row r="5766" spans="2:3" x14ac:dyDescent="0.45">
      <c r="B5766" s="266">
        <v>5701</v>
      </c>
      <c r="C5766" s="267">
        <v>109.83040734837944</v>
      </c>
    </row>
    <row r="5767" spans="2:3" x14ac:dyDescent="0.45">
      <c r="B5767" s="266">
        <v>5702</v>
      </c>
      <c r="C5767" s="267">
        <v>102.13914430655836</v>
      </c>
    </row>
    <row r="5768" spans="2:3" x14ac:dyDescent="0.45">
      <c r="B5768" s="266">
        <v>5703</v>
      </c>
      <c r="C5768" s="267">
        <v>161.76945017343758</v>
      </c>
    </row>
    <row r="5769" spans="2:3" x14ac:dyDescent="0.45">
      <c r="B5769" s="266">
        <v>5704</v>
      </c>
      <c r="C5769" s="267">
        <v>121.07809852625148</v>
      </c>
    </row>
    <row r="5770" spans="2:3" x14ac:dyDescent="0.45">
      <c r="B5770" s="266">
        <v>5705</v>
      </c>
      <c r="C5770" s="267">
        <v>86.087122125831257</v>
      </c>
    </row>
    <row r="5771" spans="2:3" x14ac:dyDescent="0.45">
      <c r="B5771" s="266">
        <v>5706</v>
      </c>
      <c r="C5771" s="267">
        <v>127.25481796101063</v>
      </c>
    </row>
    <row r="5772" spans="2:3" x14ac:dyDescent="0.45">
      <c r="B5772" s="266">
        <v>5707</v>
      </c>
      <c r="C5772" s="267">
        <v>73.786624350687859</v>
      </c>
    </row>
    <row r="5773" spans="2:3" x14ac:dyDescent="0.45">
      <c r="B5773" s="266">
        <v>5708</v>
      </c>
      <c r="C5773" s="267">
        <v>227.38680780544476</v>
      </c>
    </row>
    <row r="5774" spans="2:3" x14ac:dyDescent="0.45">
      <c r="B5774" s="266">
        <v>5709</v>
      </c>
      <c r="C5774" s="267">
        <v>85.074838499070992</v>
      </c>
    </row>
    <row r="5775" spans="2:3" x14ac:dyDescent="0.45">
      <c r="B5775" s="266">
        <v>5710</v>
      </c>
      <c r="C5775" s="267">
        <v>119.47145894922099</v>
      </c>
    </row>
    <row r="5776" spans="2:3" x14ac:dyDescent="0.45">
      <c r="B5776" s="266">
        <v>5711</v>
      </c>
      <c r="C5776" s="267">
        <v>147.90195370576322</v>
      </c>
    </row>
    <row r="5777" spans="2:3" x14ac:dyDescent="0.45">
      <c r="B5777" s="266">
        <v>5712</v>
      </c>
      <c r="C5777" s="267">
        <v>142.74284485092124</v>
      </c>
    </row>
    <row r="5778" spans="2:3" x14ac:dyDescent="0.45">
      <c r="B5778" s="266">
        <v>5713</v>
      </c>
      <c r="C5778" s="267">
        <v>129.47316114868991</v>
      </c>
    </row>
    <row r="5779" spans="2:3" x14ac:dyDescent="0.45">
      <c r="B5779" s="266">
        <v>5714</v>
      </c>
      <c r="C5779" s="267">
        <v>170.21979755452554</v>
      </c>
    </row>
    <row r="5780" spans="2:3" x14ac:dyDescent="0.45">
      <c r="B5780" s="266">
        <v>5715</v>
      </c>
      <c r="C5780" s="267">
        <v>106.25590372323907</v>
      </c>
    </row>
    <row r="5781" spans="2:3" x14ac:dyDescent="0.45">
      <c r="B5781" s="266">
        <v>5716</v>
      </c>
      <c r="C5781" s="267">
        <v>75.369406290645841</v>
      </c>
    </row>
    <row r="5782" spans="2:3" x14ac:dyDescent="0.45">
      <c r="B5782" s="266">
        <v>5717</v>
      </c>
      <c r="C5782" s="267">
        <v>159.3957153842274</v>
      </c>
    </row>
    <row r="5783" spans="2:3" x14ac:dyDescent="0.45">
      <c r="B5783" s="266">
        <v>5718</v>
      </c>
      <c r="C5783" s="267">
        <v>171.59119060564194</v>
      </c>
    </row>
    <row r="5784" spans="2:3" x14ac:dyDescent="0.45">
      <c r="B5784" s="266">
        <v>5719</v>
      </c>
      <c r="C5784" s="267">
        <v>165.53114918868664</v>
      </c>
    </row>
    <row r="5785" spans="2:3" x14ac:dyDescent="0.45">
      <c r="B5785" s="266">
        <v>5720</v>
      </c>
      <c r="C5785" s="267">
        <v>172.09937312158144</v>
      </c>
    </row>
    <row r="5786" spans="2:3" x14ac:dyDescent="0.45">
      <c r="B5786" s="266">
        <v>5721</v>
      </c>
      <c r="C5786" s="267">
        <v>126.37139314110242</v>
      </c>
    </row>
    <row r="5787" spans="2:3" x14ac:dyDescent="0.45">
      <c r="B5787" s="266">
        <v>5722</v>
      </c>
      <c r="C5787" s="267">
        <v>67.627663519348161</v>
      </c>
    </row>
    <row r="5788" spans="2:3" x14ac:dyDescent="0.45">
      <c r="B5788" s="266">
        <v>5723</v>
      </c>
      <c r="C5788" s="267">
        <v>195.22725510760858</v>
      </c>
    </row>
    <row r="5789" spans="2:3" x14ac:dyDescent="0.45">
      <c r="B5789" s="266">
        <v>5724</v>
      </c>
      <c r="C5789" s="267">
        <v>83.180081839507523</v>
      </c>
    </row>
    <row r="5790" spans="2:3" x14ac:dyDescent="0.45">
      <c r="B5790" s="266">
        <v>5725</v>
      </c>
      <c r="C5790" s="267">
        <v>73.57747610295786</v>
      </c>
    </row>
    <row r="5791" spans="2:3" x14ac:dyDescent="0.45">
      <c r="B5791" s="266">
        <v>5726</v>
      </c>
      <c r="C5791" s="267">
        <v>168.679715155087</v>
      </c>
    </row>
    <row r="5792" spans="2:3" x14ac:dyDescent="0.45">
      <c r="B5792" s="266">
        <v>5727</v>
      </c>
      <c r="C5792" s="267">
        <v>67.21632325102307</v>
      </c>
    </row>
    <row r="5793" spans="2:3" x14ac:dyDescent="0.45">
      <c r="B5793" s="266">
        <v>5728</v>
      </c>
      <c r="C5793" s="267">
        <v>81.542095083005734</v>
      </c>
    </row>
    <row r="5794" spans="2:3" x14ac:dyDescent="0.45">
      <c r="B5794" s="266">
        <v>5729</v>
      </c>
      <c r="C5794" s="267">
        <v>103.49929735218419</v>
      </c>
    </row>
    <row r="5795" spans="2:3" x14ac:dyDescent="0.45">
      <c r="B5795" s="266">
        <v>5730</v>
      </c>
      <c r="C5795" s="267">
        <v>151.45146295141495</v>
      </c>
    </row>
    <row r="5796" spans="2:3" x14ac:dyDescent="0.45">
      <c r="B5796" s="266">
        <v>5731</v>
      </c>
      <c r="C5796" s="267">
        <v>97.369476379687399</v>
      </c>
    </row>
    <row r="5797" spans="2:3" x14ac:dyDescent="0.45">
      <c r="B5797" s="266">
        <v>5732</v>
      </c>
      <c r="C5797" s="267">
        <v>114.01554094579573</v>
      </c>
    </row>
    <row r="5798" spans="2:3" x14ac:dyDescent="0.45">
      <c r="B5798" s="266">
        <v>5733</v>
      </c>
      <c r="C5798" s="267">
        <v>112.57953224213831</v>
      </c>
    </row>
    <row r="5799" spans="2:3" x14ac:dyDescent="0.45">
      <c r="B5799" s="266">
        <v>5734</v>
      </c>
      <c r="C5799" s="267">
        <v>85.345356239335317</v>
      </c>
    </row>
    <row r="5800" spans="2:3" x14ac:dyDescent="0.45">
      <c r="B5800" s="266">
        <v>5735</v>
      </c>
      <c r="C5800" s="267">
        <v>179.73353899329095</v>
      </c>
    </row>
    <row r="5801" spans="2:3" x14ac:dyDescent="0.45">
      <c r="B5801" s="266">
        <v>5736</v>
      </c>
      <c r="C5801" s="267">
        <v>99.917815027443609</v>
      </c>
    </row>
    <row r="5802" spans="2:3" x14ac:dyDescent="0.45">
      <c r="B5802" s="266">
        <v>5737</v>
      </c>
      <c r="C5802" s="267">
        <v>132.37716589162127</v>
      </c>
    </row>
    <row r="5803" spans="2:3" x14ac:dyDescent="0.45">
      <c r="B5803" s="266">
        <v>5738</v>
      </c>
      <c r="C5803" s="267">
        <v>181.72692961124369</v>
      </c>
    </row>
    <row r="5804" spans="2:3" x14ac:dyDescent="0.45">
      <c r="B5804" s="266">
        <v>5739</v>
      </c>
      <c r="C5804" s="267">
        <v>153.75007007887493</v>
      </c>
    </row>
    <row r="5805" spans="2:3" x14ac:dyDescent="0.45">
      <c r="B5805" s="266">
        <v>5740</v>
      </c>
      <c r="C5805" s="267">
        <v>121.98875459544419</v>
      </c>
    </row>
    <row r="5806" spans="2:3" x14ac:dyDescent="0.45">
      <c r="B5806" s="266">
        <v>5741</v>
      </c>
      <c r="C5806" s="267">
        <v>151.71200227280747</v>
      </c>
    </row>
    <row r="5807" spans="2:3" x14ac:dyDescent="0.45">
      <c r="B5807" s="266">
        <v>5742</v>
      </c>
      <c r="C5807" s="267">
        <v>113.30127379843844</v>
      </c>
    </row>
    <row r="5808" spans="2:3" x14ac:dyDescent="0.45">
      <c r="B5808" s="266">
        <v>5743</v>
      </c>
      <c r="C5808" s="267">
        <v>126.26003428292459</v>
      </c>
    </row>
    <row r="5809" spans="2:3" x14ac:dyDescent="0.45">
      <c r="B5809" s="266">
        <v>5744</v>
      </c>
      <c r="C5809" s="267">
        <v>124.4176844548241</v>
      </c>
    </row>
    <row r="5810" spans="2:3" x14ac:dyDescent="0.45">
      <c r="B5810" s="266">
        <v>5745</v>
      </c>
      <c r="C5810" s="267">
        <v>135.3148011224709</v>
      </c>
    </row>
    <row r="5811" spans="2:3" x14ac:dyDescent="0.45">
      <c r="B5811" s="266">
        <v>5746</v>
      </c>
      <c r="C5811" s="267">
        <v>166.26097399288048</v>
      </c>
    </row>
    <row r="5812" spans="2:3" x14ac:dyDescent="0.45">
      <c r="B5812" s="266">
        <v>5747</v>
      </c>
      <c r="C5812" s="267">
        <v>89.896671131445373</v>
      </c>
    </row>
    <row r="5813" spans="2:3" x14ac:dyDescent="0.45">
      <c r="B5813" s="266">
        <v>5748</v>
      </c>
      <c r="C5813" s="267">
        <v>179.04548906463882</v>
      </c>
    </row>
    <row r="5814" spans="2:3" x14ac:dyDescent="0.45">
      <c r="B5814" s="266">
        <v>5749</v>
      </c>
      <c r="C5814" s="267">
        <v>151.24226771269207</v>
      </c>
    </row>
    <row r="5815" spans="2:3" x14ac:dyDescent="0.45">
      <c r="B5815" s="266">
        <v>5750</v>
      </c>
      <c r="C5815" s="267">
        <v>92.701666661870206</v>
      </c>
    </row>
    <row r="5816" spans="2:3" x14ac:dyDescent="0.45">
      <c r="B5816" s="266">
        <v>5751</v>
      </c>
      <c r="C5816" s="267">
        <v>86.76941865463921</v>
      </c>
    </row>
    <row r="5817" spans="2:3" x14ac:dyDescent="0.45">
      <c r="B5817" s="266">
        <v>5752</v>
      </c>
      <c r="C5817" s="267">
        <v>148.11089673127185</v>
      </c>
    </row>
    <row r="5818" spans="2:3" x14ac:dyDescent="0.45">
      <c r="B5818" s="266">
        <v>5753</v>
      </c>
      <c r="C5818" s="267">
        <v>119.43457745365421</v>
      </c>
    </row>
    <row r="5819" spans="2:3" x14ac:dyDescent="0.45">
      <c r="B5819" s="266">
        <v>5754</v>
      </c>
      <c r="C5819" s="267">
        <v>192.86439968115056</v>
      </c>
    </row>
    <row r="5820" spans="2:3" x14ac:dyDescent="0.45">
      <c r="B5820" s="266">
        <v>5755</v>
      </c>
      <c r="C5820" s="267">
        <v>100.74247117424034</v>
      </c>
    </row>
    <row r="5821" spans="2:3" x14ac:dyDescent="0.45">
      <c r="B5821" s="266">
        <v>5756</v>
      </c>
      <c r="C5821" s="267">
        <v>164.87721506465743</v>
      </c>
    </row>
    <row r="5822" spans="2:3" x14ac:dyDescent="0.45">
      <c r="B5822" s="266">
        <v>5757</v>
      </c>
      <c r="C5822" s="267">
        <v>71.444814693119</v>
      </c>
    </row>
    <row r="5823" spans="2:3" x14ac:dyDescent="0.45">
      <c r="B5823" s="266">
        <v>5758</v>
      </c>
      <c r="C5823" s="267">
        <v>117.13275136720902</v>
      </c>
    </row>
    <row r="5824" spans="2:3" x14ac:dyDescent="0.45">
      <c r="B5824" s="266">
        <v>5759</v>
      </c>
      <c r="C5824" s="267">
        <v>185.74642552997244</v>
      </c>
    </row>
    <row r="5825" spans="2:3" x14ac:dyDescent="0.45">
      <c r="B5825" s="266">
        <v>5760</v>
      </c>
      <c r="C5825" s="267">
        <v>173.15727428294576</v>
      </c>
    </row>
    <row r="5826" spans="2:3" x14ac:dyDescent="0.45">
      <c r="B5826" s="266">
        <v>5761</v>
      </c>
      <c r="C5826" s="267">
        <v>114.68131902670123</v>
      </c>
    </row>
    <row r="5827" spans="2:3" x14ac:dyDescent="0.45">
      <c r="B5827" s="266">
        <v>5762</v>
      </c>
      <c r="C5827" s="267">
        <v>138.5256372429503</v>
      </c>
    </row>
    <row r="5828" spans="2:3" x14ac:dyDescent="0.45">
      <c r="B5828" s="266">
        <v>5763</v>
      </c>
      <c r="C5828" s="267">
        <v>180.86303968510023</v>
      </c>
    </row>
    <row r="5829" spans="2:3" x14ac:dyDescent="0.45">
      <c r="B5829" s="266">
        <v>5764</v>
      </c>
      <c r="C5829" s="267">
        <v>161.94217199016845</v>
      </c>
    </row>
    <row r="5830" spans="2:3" x14ac:dyDescent="0.45">
      <c r="B5830" s="266">
        <v>5765</v>
      </c>
      <c r="C5830" s="267">
        <v>106.68077356938747</v>
      </c>
    </row>
    <row r="5831" spans="2:3" x14ac:dyDescent="0.45">
      <c r="B5831" s="266">
        <v>5766</v>
      </c>
      <c r="C5831" s="267">
        <v>121.1938227692018</v>
      </c>
    </row>
    <row r="5832" spans="2:3" x14ac:dyDescent="0.45">
      <c r="B5832" s="266">
        <v>5767</v>
      </c>
      <c r="C5832" s="267">
        <v>147.74511752239709</v>
      </c>
    </row>
    <row r="5833" spans="2:3" x14ac:dyDescent="0.45">
      <c r="B5833" s="266">
        <v>5768</v>
      </c>
      <c r="C5833" s="267">
        <v>124.80757828162395</v>
      </c>
    </row>
    <row r="5834" spans="2:3" x14ac:dyDescent="0.45">
      <c r="B5834" s="266">
        <v>5769</v>
      </c>
      <c r="C5834" s="267">
        <v>112.94669033574755</v>
      </c>
    </row>
    <row r="5835" spans="2:3" x14ac:dyDescent="0.45">
      <c r="B5835" s="266">
        <v>5770</v>
      </c>
      <c r="C5835" s="267">
        <v>183.81559413514941</v>
      </c>
    </row>
    <row r="5836" spans="2:3" x14ac:dyDescent="0.45">
      <c r="B5836" s="266">
        <v>5771</v>
      </c>
      <c r="C5836" s="267">
        <v>164.93294026073838</v>
      </c>
    </row>
    <row r="5837" spans="2:3" x14ac:dyDescent="0.45">
      <c r="B5837" s="266">
        <v>5772</v>
      </c>
      <c r="C5837" s="267">
        <v>109.11884748675033</v>
      </c>
    </row>
    <row r="5838" spans="2:3" x14ac:dyDescent="0.45">
      <c r="B5838" s="266">
        <v>5773</v>
      </c>
      <c r="C5838" s="267">
        <v>122.48994474275197</v>
      </c>
    </row>
    <row r="5839" spans="2:3" x14ac:dyDescent="0.45">
      <c r="B5839" s="266">
        <v>5774</v>
      </c>
      <c r="C5839" s="267">
        <v>141.83542240521223</v>
      </c>
    </row>
    <row r="5840" spans="2:3" x14ac:dyDescent="0.45">
      <c r="B5840" s="266">
        <v>5775</v>
      </c>
      <c r="C5840" s="267">
        <v>99.361344592248443</v>
      </c>
    </row>
    <row r="5841" spans="2:3" x14ac:dyDescent="0.45">
      <c r="B5841" s="266">
        <v>5776</v>
      </c>
      <c r="C5841" s="267">
        <v>159.01190278578571</v>
      </c>
    </row>
    <row r="5842" spans="2:3" x14ac:dyDescent="0.45">
      <c r="B5842" s="266">
        <v>5777</v>
      </c>
      <c r="C5842" s="267">
        <v>89.993195751749369</v>
      </c>
    </row>
    <row r="5843" spans="2:3" x14ac:dyDescent="0.45">
      <c r="B5843" s="266">
        <v>5778</v>
      </c>
      <c r="C5843" s="267">
        <v>141.38455461890655</v>
      </c>
    </row>
    <row r="5844" spans="2:3" x14ac:dyDescent="0.45">
      <c r="B5844" s="266">
        <v>5779</v>
      </c>
      <c r="C5844" s="267">
        <v>169.16704493664355</v>
      </c>
    </row>
    <row r="5845" spans="2:3" x14ac:dyDescent="0.45">
      <c r="B5845" s="266">
        <v>5780</v>
      </c>
      <c r="C5845" s="267">
        <v>137.53541914652195</v>
      </c>
    </row>
    <row r="5846" spans="2:3" x14ac:dyDescent="0.45">
      <c r="B5846" s="266">
        <v>5781</v>
      </c>
      <c r="C5846" s="267">
        <v>123.68594421038921</v>
      </c>
    </row>
    <row r="5847" spans="2:3" x14ac:dyDescent="0.45">
      <c r="B5847" s="266">
        <v>5782</v>
      </c>
      <c r="C5847" s="267">
        <v>122.41746849661666</v>
      </c>
    </row>
    <row r="5848" spans="2:3" x14ac:dyDescent="0.45">
      <c r="B5848" s="266">
        <v>5783</v>
      </c>
      <c r="C5848" s="267">
        <v>158.00362432843889</v>
      </c>
    </row>
    <row r="5849" spans="2:3" x14ac:dyDescent="0.45">
      <c r="B5849" s="266">
        <v>5784</v>
      </c>
      <c r="C5849" s="267">
        <v>111.01978360898917</v>
      </c>
    </row>
    <row r="5850" spans="2:3" x14ac:dyDescent="0.45">
      <c r="B5850" s="266">
        <v>5785</v>
      </c>
      <c r="C5850" s="267">
        <v>140.05291084869725</v>
      </c>
    </row>
    <row r="5851" spans="2:3" x14ac:dyDescent="0.45">
      <c r="B5851" s="266">
        <v>5786</v>
      </c>
      <c r="C5851" s="267">
        <v>79.125219693032946</v>
      </c>
    </row>
    <row r="5852" spans="2:3" x14ac:dyDescent="0.45">
      <c r="B5852" s="266">
        <v>5787</v>
      </c>
      <c r="C5852" s="267">
        <v>86.580126916346074</v>
      </c>
    </row>
    <row r="5853" spans="2:3" x14ac:dyDescent="0.45">
      <c r="B5853" s="266">
        <v>5788</v>
      </c>
      <c r="C5853" s="267">
        <v>144.24247893881937</v>
      </c>
    </row>
    <row r="5854" spans="2:3" x14ac:dyDescent="0.45">
      <c r="B5854" s="266">
        <v>5789</v>
      </c>
      <c r="C5854" s="267">
        <v>72.245632713534945</v>
      </c>
    </row>
    <row r="5855" spans="2:3" x14ac:dyDescent="0.45">
      <c r="B5855" s="266">
        <v>5790</v>
      </c>
      <c r="C5855" s="267">
        <v>80.755292622501315</v>
      </c>
    </row>
    <row r="5856" spans="2:3" x14ac:dyDescent="0.45">
      <c r="B5856" s="266">
        <v>5791</v>
      </c>
      <c r="C5856" s="267">
        <v>114.09776982811022</v>
      </c>
    </row>
    <row r="5857" spans="2:3" x14ac:dyDescent="0.45">
      <c r="B5857" s="266">
        <v>5792</v>
      </c>
      <c r="C5857" s="267">
        <v>160.75252902668586</v>
      </c>
    </row>
    <row r="5858" spans="2:3" x14ac:dyDescent="0.45">
      <c r="B5858" s="266">
        <v>5793</v>
      </c>
      <c r="C5858" s="267">
        <v>168.48980915302195</v>
      </c>
    </row>
    <row r="5859" spans="2:3" x14ac:dyDescent="0.45">
      <c r="B5859" s="266">
        <v>5794</v>
      </c>
      <c r="C5859" s="267">
        <v>206.49969450180978</v>
      </c>
    </row>
    <row r="5860" spans="2:3" x14ac:dyDescent="0.45">
      <c r="B5860" s="266">
        <v>5795</v>
      </c>
      <c r="C5860" s="267">
        <v>123.30654458867454</v>
      </c>
    </row>
    <row r="5861" spans="2:3" x14ac:dyDescent="0.45">
      <c r="B5861" s="266">
        <v>5796</v>
      </c>
      <c r="C5861" s="267">
        <v>144.80137532807345</v>
      </c>
    </row>
    <row r="5862" spans="2:3" x14ac:dyDescent="0.45">
      <c r="B5862" s="266">
        <v>5797</v>
      </c>
      <c r="C5862" s="267">
        <v>155.91776870451366</v>
      </c>
    </row>
    <row r="5863" spans="2:3" x14ac:dyDescent="0.45">
      <c r="B5863" s="266">
        <v>5798</v>
      </c>
      <c r="C5863" s="267">
        <v>155.02021973386422</v>
      </c>
    </row>
    <row r="5864" spans="2:3" x14ac:dyDescent="0.45">
      <c r="B5864" s="266">
        <v>5799</v>
      </c>
      <c r="C5864" s="267">
        <v>194.9360981497513</v>
      </c>
    </row>
    <row r="5865" spans="2:3" x14ac:dyDescent="0.45">
      <c r="B5865" s="266">
        <v>5800</v>
      </c>
      <c r="C5865" s="267">
        <v>210.86029766542214</v>
      </c>
    </row>
    <row r="5866" spans="2:3" x14ac:dyDescent="0.45">
      <c r="B5866" s="266">
        <v>5801</v>
      </c>
      <c r="C5866" s="267">
        <v>136.36481391190375</v>
      </c>
    </row>
    <row r="5867" spans="2:3" x14ac:dyDescent="0.45">
      <c r="B5867" s="266">
        <v>5802</v>
      </c>
      <c r="C5867" s="267">
        <v>112.4857571441751</v>
      </c>
    </row>
    <row r="5868" spans="2:3" x14ac:dyDescent="0.45">
      <c r="B5868" s="266">
        <v>5803</v>
      </c>
      <c r="C5868" s="267">
        <v>141.4027702362103</v>
      </c>
    </row>
    <row r="5869" spans="2:3" x14ac:dyDescent="0.45">
      <c r="B5869" s="266">
        <v>5804</v>
      </c>
      <c r="C5869" s="267">
        <v>165.85481825545583</v>
      </c>
    </row>
    <row r="5870" spans="2:3" x14ac:dyDescent="0.45">
      <c r="B5870" s="266">
        <v>5805</v>
      </c>
      <c r="C5870" s="267">
        <v>91.487226606280288</v>
      </c>
    </row>
    <row r="5871" spans="2:3" x14ac:dyDescent="0.45">
      <c r="B5871" s="266">
        <v>5806</v>
      </c>
      <c r="C5871" s="267">
        <v>157.6595622698843</v>
      </c>
    </row>
    <row r="5872" spans="2:3" x14ac:dyDescent="0.45">
      <c r="B5872" s="266">
        <v>5807</v>
      </c>
      <c r="C5872" s="267">
        <v>146.43938149852653</v>
      </c>
    </row>
    <row r="5873" spans="2:3" x14ac:dyDescent="0.45">
      <c r="B5873" s="266">
        <v>5808</v>
      </c>
      <c r="C5873" s="267">
        <v>77.831102441383109</v>
      </c>
    </row>
    <row r="5874" spans="2:3" x14ac:dyDescent="0.45">
      <c r="B5874" s="266">
        <v>5809</v>
      </c>
      <c r="C5874" s="267">
        <v>80.8306348269235</v>
      </c>
    </row>
    <row r="5875" spans="2:3" x14ac:dyDescent="0.45">
      <c r="B5875" s="266">
        <v>5810</v>
      </c>
      <c r="C5875" s="267">
        <v>182.29524443590705</v>
      </c>
    </row>
    <row r="5876" spans="2:3" x14ac:dyDescent="0.45">
      <c r="B5876" s="266">
        <v>5811</v>
      </c>
      <c r="C5876" s="267">
        <v>138.61956291507153</v>
      </c>
    </row>
    <row r="5877" spans="2:3" x14ac:dyDescent="0.45">
      <c r="B5877" s="266">
        <v>5812</v>
      </c>
      <c r="C5877" s="267">
        <v>101.32061577739515</v>
      </c>
    </row>
    <row r="5878" spans="2:3" x14ac:dyDescent="0.45">
      <c r="B5878" s="266">
        <v>5813</v>
      </c>
      <c r="C5878" s="267">
        <v>92.863183663962189</v>
      </c>
    </row>
    <row r="5879" spans="2:3" x14ac:dyDescent="0.45">
      <c r="B5879" s="266">
        <v>5814</v>
      </c>
      <c r="C5879" s="267">
        <v>190.38906836477406</v>
      </c>
    </row>
    <row r="5880" spans="2:3" x14ac:dyDescent="0.45">
      <c r="B5880" s="266">
        <v>5815</v>
      </c>
      <c r="C5880" s="267">
        <v>181.41320324819816</v>
      </c>
    </row>
    <row r="5881" spans="2:3" x14ac:dyDescent="0.45">
      <c r="B5881" s="266">
        <v>5816</v>
      </c>
      <c r="C5881" s="267">
        <v>168.49953070403666</v>
      </c>
    </row>
    <row r="5882" spans="2:3" x14ac:dyDescent="0.45">
      <c r="B5882" s="266">
        <v>5817</v>
      </c>
      <c r="C5882" s="267">
        <v>113.07919195136166</v>
      </c>
    </row>
    <row r="5883" spans="2:3" x14ac:dyDescent="0.45">
      <c r="B5883" s="266">
        <v>5818</v>
      </c>
      <c r="C5883" s="267">
        <v>107.709225833527</v>
      </c>
    </row>
    <row r="5884" spans="2:3" x14ac:dyDescent="0.45">
      <c r="B5884" s="266">
        <v>5819</v>
      </c>
      <c r="C5884" s="267">
        <v>207.63075288063939</v>
      </c>
    </row>
    <row r="5885" spans="2:3" x14ac:dyDescent="0.45">
      <c r="B5885" s="266">
        <v>5820</v>
      </c>
      <c r="C5885" s="267">
        <v>116.30179930340444</v>
      </c>
    </row>
    <row r="5886" spans="2:3" x14ac:dyDescent="0.45">
      <c r="B5886" s="266">
        <v>5821</v>
      </c>
      <c r="C5886" s="267">
        <v>139.85106001192173</v>
      </c>
    </row>
    <row r="5887" spans="2:3" x14ac:dyDescent="0.45">
      <c r="B5887" s="266">
        <v>5822</v>
      </c>
      <c r="C5887" s="267">
        <v>120.75703726756672</v>
      </c>
    </row>
    <row r="5888" spans="2:3" x14ac:dyDescent="0.45">
      <c r="B5888" s="266">
        <v>5823</v>
      </c>
      <c r="C5888" s="267">
        <v>92.141526035108072</v>
      </c>
    </row>
    <row r="5889" spans="2:3" x14ac:dyDescent="0.45">
      <c r="B5889" s="266">
        <v>5824</v>
      </c>
      <c r="C5889" s="267">
        <v>144.06358632600941</v>
      </c>
    </row>
    <row r="5890" spans="2:3" x14ac:dyDescent="0.45">
      <c r="B5890" s="266">
        <v>5825</v>
      </c>
      <c r="C5890" s="267">
        <v>87.081277204101127</v>
      </c>
    </row>
    <row r="5891" spans="2:3" x14ac:dyDescent="0.45">
      <c r="B5891" s="266">
        <v>5826</v>
      </c>
      <c r="C5891" s="267">
        <v>135.51917307394365</v>
      </c>
    </row>
    <row r="5892" spans="2:3" x14ac:dyDescent="0.45">
      <c r="B5892" s="266">
        <v>5827</v>
      </c>
      <c r="C5892" s="267">
        <v>96.002668331582015</v>
      </c>
    </row>
    <row r="5893" spans="2:3" x14ac:dyDescent="0.45">
      <c r="B5893" s="266">
        <v>5828</v>
      </c>
      <c r="C5893" s="267">
        <v>103.10212979415556</v>
      </c>
    </row>
    <row r="5894" spans="2:3" x14ac:dyDescent="0.45">
      <c r="B5894" s="266">
        <v>5829</v>
      </c>
      <c r="C5894" s="267">
        <v>124.17484421039561</v>
      </c>
    </row>
    <row r="5895" spans="2:3" x14ac:dyDescent="0.45">
      <c r="B5895" s="266">
        <v>5830</v>
      </c>
      <c r="C5895" s="267">
        <v>89.054045919759773</v>
      </c>
    </row>
    <row r="5896" spans="2:3" x14ac:dyDescent="0.45">
      <c r="B5896" s="266">
        <v>5831</v>
      </c>
      <c r="C5896" s="267">
        <v>122.19571698144843</v>
      </c>
    </row>
    <row r="5897" spans="2:3" x14ac:dyDescent="0.45">
      <c r="B5897" s="266">
        <v>5832</v>
      </c>
      <c r="C5897" s="267">
        <v>127.08325004163021</v>
      </c>
    </row>
    <row r="5898" spans="2:3" x14ac:dyDescent="0.45">
      <c r="B5898" s="266">
        <v>5833</v>
      </c>
      <c r="C5898" s="267">
        <v>135.20036012361339</v>
      </c>
    </row>
    <row r="5899" spans="2:3" x14ac:dyDescent="0.45">
      <c r="B5899" s="266">
        <v>5834</v>
      </c>
      <c r="C5899" s="267">
        <v>162.73580688149946</v>
      </c>
    </row>
    <row r="5900" spans="2:3" x14ac:dyDescent="0.45">
      <c r="B5900" s="266">
        <v>5835</v>
      </c>
      <c r="C5900" s="267">
        <v>134.66148819766119</v>
      </c>
    </row>
    <row r="5901" spans="2:3" x14ac:dyDescent="0.45">
      <c r="B5901" s="266">
        <v>5836</v>
      </c>
      <c r="C5901" s="267">
        <v>99.989303030247356</v>
      </c>
    </row>
    <row r="5902" spans="2:3" x14ac:dyDescent="0.45">
      <c r="B5902" s="266">
        <v>5837</v>
      </c>
      <c r="C5902" s="267">
        <v>102.03807720236506</v>
      </c>
    </row>
    <row r="5903" spans="2:3" x14ac:dyDescent="0.45">
      <c r="B5903" s="266">
        <v>5838</v>
      </c>
      <c r="C5903" s="267">
        <v>155.24587297810825</v>
      </c>
    </row>
    <row r="5904" spans="2:3" x14ac:dyDescent="0.45">
      <c r="B5904" s="266">
        <v>5839</v>
      </c>
      <c r="C5904" s="267">
        <v>108.57646947214681</v>
      </c>
    </row>
    <row r="5905" spans="2:3" x14ac:dyDescent="0.45">
      <c r="B5905" s="266">
        <v>5840</v>
      </c>
      <c r="C5905" s="267">
        <v>168.34002403293402</v>
      </c>
    </row>
    <row r="5906" spans="2:3" x14ac:dyDescent="0.45">
      <c r="B5906" s="266">
        <v>5841</v>
      </c>
      <c r="C5906" s="267">
        <v>171.49811932636595</v>
      </c>
    </row>
    <row r="5907" spans="2:3" x14ac:dyDescent="0.45">
      <c r="B5907" s="266">
        <v>5842</v>
      </c>
      <c r="C5907" s="267">
        <v>132.92409847775929</v>
      </c>
    </row>
    <row r="5908" spans="2:3" x14ac:dyDescent="0.45">
      <c r="B5908" s="266">
        <v>5843</v>
      </c>
      <c r="C5908" s="267">
        <v>147.4366584587035</v>
      </c>
    </row>
    <row r="5909" spans="2:3" x14ac:dyDescent="0.45">
      <c r="B5909" s="266">
        <v>5844</v>
      </c>
      <c r="C5909" s="267">
        <v>112.46494197989365</v>
      </c>
    </row>
    <row r="5910" spans="2:3" x14ac:dyDescent="0.45">
      <c r="B5910" s="266">
        <v>5845</v>
      </c>
      <c r="C5910" s="267">
        <v>135.78463556177539</v>
      </c>
    </row>
    <row r="5911" spans="2:3" x14ac:dyDescent="0.45">
      <c r="B5911" s="266">
        <v>5846</v>
      </c>
      <c r="C5911" s="267">
        <v>92.578661551966633</v>
      </c>
    </row>
    <row r="5912" spans="2:3" x14ac:dyDescent="0.45">
      <c r="B5912" s="266">
        <v>5847</v>
      </c>
      <c r="C5912" s="267">
        <v>160.03503649920026</v>
      </c>
    </row>
    <row r="5913" spans="2:3" x14ac:dyDescent="0.45">
      <c r="B5913" s="266">
        <v>5848</v>
      </c>
      <c r="C5913" s="267">
        <v>148.00300439720067</v>
      </c>
    </row>
    <row r="5914" spans="2:3" x14ac:dyDescent="0.45">
      <c r="B5914" s="266">
        <v>5849</v>
      </c>
      <c r="C5914" s="267">
        <v>157.79977442608597</v>
      </c>
    </row>
    <row r="5915" spans="2:3" x14ac:dyDescent="0.45">
      <c r="B5915" s="266">
        <v>5850</v>
      </c>
      <c r="C5915" s="267">
        <v>98.131612137389226</v>
      </c>
    </row>
    <row r="5916" spans="2:3" x14ac:dyDescent="0.45">
      <c r="B5916" s="266">
        <v>5851</v>
      </c>
      <c r="C5916" s="267">
        <v>148.31050970327954</v>
      </c>
    </row>
    <row r="5917" spans="2:3" x14ac:dyDescent="0.45">
      <c r="B5917" s="266">
        <v>5852</v>
      </c>
      <c r="C5917" s="267">
        <v>116.85680688800352</v>
      </c>
    </row>
    <row r="5918" spans="2:3" x14ac:dyDescent="0.45">
      <c r="B5918" s="266">
        <v>5853</v>
      </c>
      <c r="C5918" s="267">
        <v>135.92860277955356</v>
      </c>
    </row>
    <row r="5919" spans="2:3" x14ac:dyDescent="0.45">
      <c r="B5919" s="266">
        <v>5854</v>
      </c>
      <c r="C5919" s="267">
        <v>178.67493467396804</v>
      </c>
    </row>
    <row r="5920" spans="2:3" x14ac:dyDescent="0.45">
      <c r="B5920" s="266">
        <v>5855</v>
      </c>
      <c r="C5920" s="267">
        <v>80.369147924176758</v>
      </c>
    </row>
    <row r="5921" spans="2:3" x14ac:dyDescent="0.45">
      <c r="B5921" s="266">
        <v>5856</v>
      </c>
      <c r="C5921" s="267">
        <v>148.18159612322614</v>
      </c>
    </row>
    <row r="5922" spans="2:3" x14ac:dyDescent="0.45">
      <c r="B5922" s="266">
        <v>5857</v>
      </c>
      <c r="C5922" s="267">
        <v>151.38800995100812</v>
      </c>
    </row>
    <row r="5923" spans="2:3" x14ac:dyDescent="0.45">
      <c r="B5923" s="266">
        <v>5858</v>
      </c>
      <c r="C5923" s="267">
        <v>156.03725796919412</v>
      </c>
    </row>
    <row r="5924" spans="2:3" x14ac:dyDescent="0.45">
      <c r="B5924" s="266">
        <v>5859</v>
      </c>
      <c r="C5924" s="267">
        <v>85.855934221971438</v>
      </c>
    </row>
    <row r="5925" spans="2:3" x14ac:dyDescent="0.45">
      <c r="B5925" s="266">
        <v>5860</v>
      </c>
      <c r="C5925" s="267">
        <v>119.69927245059492</v>
      </c>
    </row>
    <row r="5926" spans="2:3" x14ac:dyDescent="0.45">
      <c r="B5926" s="266">
        <v>5861</v>
      </c>
      <c r="C5926" s="267">
        <v>149.0496834927406</v>
      </c>
    </row>
    <row r="5927" spans="2:3" x14ac:dyDescent="0.45">
      <c r="B5927" s="266">
        <v>5862</v>
      </c>
      <c r="C5927" s="267">
        <v>93.412650160862725</v>
      </c>
    </row>
    <row r="5928" spans="2:3" x14ac:dyDescent="0.45">
      <c r="B5928" s="266">
        <v>5863</v>
      </c>
      <c r="C5928" s="267">
        <v>97.159449061206388</v>
      </c>
    </row>
    <row r="5929" spans="2:3" x14ac:dyDescent="0.45">
      <c r="B5929" s="266">
        <v>5864</v>
      </c>
      <c r="C5929" s="267">
        <v>96.318445325496512</v>
      </c>
    </row>
    <row r="5930" spans="2:3" x14ac:dyDescent="0.45">
      <c r="B5930" s="266">
        <v>5865</v>
      </c>
      <c r="C5930" s="267">
        <v>180.55519375375553</v>
      </c>
    </row>
    <row r="5931" spans="2:3" x14ac:dyDescent="0.45">
      <c r="B5931" s="266">
        <v>5866</v>
      </c>
      <c r="C5931" s="267">
        <v>136.7682510201974</v>
      </c>
    </row>
    <row r="5932" spans="2:3" x14ac:dyDescent="0.45">
      <c r="B5932" s="266">
        <v>5867</v>
      </c>
      <c r="C5932" s="267">
        <v>79.714548182514037</v>
      </c>
    </row>
    <row r="5933" spans="2:3" x14ac:dyDescent="0.45">
      <c r="B5933" s="266">
        <v>5868</v>
      </c>
      <c r="C5933" s="267">
        <v>143.29878830677922</v>
      </c>
    </row>
    <row r="5934" spans="2:3" x14ac:dyDescent="0.45">
      <c r="B5934" s="266">
        <v>5869</v>
      </c>
      <c r="C5934" s="267">
        <v>86.842906690876134</v>
      </c>
    </row>
    <row r="5935" spans="2:3" x14ac:dyDescent="0.45">
      <c r="B5935" s="266">
        <v>5870</v>
      </c>
      <c r="C5935" s="267">
        <v>148.36396999063453</v>
      </c>
    </row>
    <row r="5936" spans="2:3" x14ac:dyDescent="0.45">
      <c r="B5936" s="266">
        <v>5871</v>
      </c>
      <c r="C5936" s="267">
        <v>130.39623765509381</v>
      </c>
    </row>
    <row r="5937" spans="2:3" x14ac:dyDescent="0.45">
      <c r="B5937" s="266">
        <v>5872</v>
      </c>
      <c r="C5937" s="267">
        <v>142.83222159343359</v>
      </c>
    </row>
    <row r="5938" spans="2:3" x14ac:dyDescent="0.45">
      <c r="B5938" s="266">
        <v>5873</v>
      </c>
      <c r="C5938" s="267">
        <v>111.48369952725416</v>
      </c>
    </row>
    <row r="5939" spans="2:3" x14ac:dyDescent="0.45">
      <c r="B5939" s="266">
        <v>5874</v>
      </c>
      <c r="C5939" s="267">
        <v>123.69513201008664</v>
      </c>
    </row>
    <row r="5940" spans="2:3" x14ac:dyDescent="0.45">
      <c r="B5940" s="266">
        <v>5875</v>
      </c>
      <c r="C5940" s="267">
        <v>105.7030516864418</v>
      </c>
    </row>
    <row r="5941" spans="2:3" x14ac:dyDescent="0.45">
      <c r="B5941" s="266">
        <v>5876</v>
      </c>
      <c r="C5941" s="267">
        <v>102.35631455305241</v>
      </c>
    </row>
    <row r="5942" spans="2:3" x14ac:dyDescent="0.45">
      <c r="B5942" s="266">
        <v>5877</v>
      </c>
      <c r="C5942" s="267">
        <v>130.40535776646635</v>
      </c>
    </row>
    <row r="5943" spans="2:3" x14ac:dyDescent="0.45">
      <c r="B5943" s="266">
        <v>5878</v>
      </c>
      <c r="C5943" s="267">
        <v>141.86821002397403</v>
      </c>
    </row>
    <row r="5944" spans="2:3" x14ac:dyDescent="0.45">
      <c r="B5944" s="266">
        <v>5879</v>
      </c>
      <c r="C5944" s="267">
        <v>93.767884439452644</v>
      </c>
    </row>
    <row r="5945" spans="2:3" x14ac:dyDescent="0.45">
      <c r="B5945" s="266">
        <v>5880</v>
      </c>
      <c r="C5945" s="267">
        <v>163.81327470161335</v>
      </c>
    </row>
    <row r="5946" spans="2:3" x14ac:dyDescent="0.45">
      <c r="B5946" s="266">
        <v>5881</v>
      </c>
      <c r="C5946" s="267">
        <v>83.688799275618905</v>
      </c>
    </row>
    <row r="5947" spans="2:3" x14ac:dyDescent="0.45">
      <c r="B5947" s="266">
        <v>5882</v>
      </c>
      <c r="C5947" s="267">
        <v>157.1955935875196</v>
      </c>
    </row>
    <row r="5948" spans="2:3" x14ac:dyDescent="0.45">
      <c r="B5948" s="266">
        <v>5883</v>
      </c>
      <c r="C5948" s="267">
        <v>79.707554320800199</v>
      </c>
    </row>
    <row r="5949" spans="2:3" x14ac:dyDescent="0.45">
      <c r="B5949" s="266">
        <v>5884</v>
      </c>
      <c r="C5949" s="267">
        <v>115.85404352756524</v>
      </c>
    </row>
    <row r="5950" spans="2:3" x14ac:dyDescent="0.45">
      <c r="B5950" s="266">
        <v>5885</v>
      </c>
      <c r="C5950" s="267">
        <v>75.109633820286433</v>
      </c>
    </row>
    <row r="5951" spans="2:3" x14ac:dyDescent="0.45">
      <c r="B5951" s="266">
        <v>5886</v>
      </c>
      <c r="C5951" s="267">
        <v>170.59543464161283</v>
      </c>
    </row>
    <row r="5952" spans="2:3" x14ac:dyDescent="0.45">
      <c r="B5952" s="266">
        <v>5887</v>
      </c>
      <c r="C5952" s="267">
        <v>124.68321787598045</v>
      </c>
    </row>
    <row r="5953" spans="2:3" x14ac:dyDescent="0.45">
      <c r="B5953" s="266">
        <v>5888</v>
      </c>
      <c r="C5953" s="267">
        <v>105.17762615269396</v>
      </c>
    </row>
    <row r="5954" spans="2:3" x14ac:dyDescent="0.45">
      <c r="B5954" s="266">
        <v>5889</v>
      </c>
      <c r="C5954" s="267">
        <v>201.43686102092059</v>
      </c>
    </row>
    <row r="5955" spans="2:3" x14ac:dyDescent="0.45">
      <c r="B5955" s="266">
        <v>5890</v>
      </c>
      <c r="C5955" s="267">
        <v>92.735577997699252</v>
      </c>
    </row>
    <row r="5956" spans="2:3" x14ac:dyDescent="0.45">
      <c r="B5956" s="266">
        <v>5891</v>
      </c>
      <c r="C5956" s="267">
        <v>137.5909329738038</v>
      </c>
    </row>
    <row r="5957" spans="2:3" x14ac:dyDescent="0.45">
      <c r="B5957" s="266">
        <v>5892</v>
      </c>
      <c r="C5957" s="267">
        <v>158.52898984544555</v>
      </c>
    </row>
    <row r="5958" spans="2:3" x14ac:dyDescent="0.45">
      <c r="B5958" s="266">
        <v>5893</v>
      </c>
      <c r="C5958" s="267">
        <v>91.620814556061276</v>
      </c>
    </row>
    <row r="5959" spans="2:3" x14ac:dyDescent="0.45">
      <c r="B5959" s="266">
        <v>5894</v>
      </c>
      <c r="C5959" s="267">
        <v>129.96386831527786</v>
      </c>
    </row>
    <row r="5960" spans="2:3" x14ac:dyDescent="0.45">
      <c r="B5960" s="266">
        <v>5895</v>
      </c>
      <c r="C5960" s="267">
        <v>135.29084161641259</v>
      </c>
    </row>
    <row r="5961" spans="2:3" x14ac:dyDescent="0.45">
      <c r="B5961" s="266">
        <v>5896</v>
      </c>
      <c r="C5961" s="267">
        <v>149.75536273848104</v>
      </c>
    </row>
    <row r="5962" spans="2:3" x14ac:dyDescent="0.45">
      <c r="B5962" s="266">
        <v>5897</v>
      </c>
      <c r="C5962" s="267">
        <v>145.49123925142277</v>
      </c>
    </row>
    <row r="5963" spans="2:3" x14ac:dyDescent="0.45">
      <c r="B5963" s="266">
        <v>5898</v>
      </c>
      <c r="C5963" s="267">
        <v>140.48074915766961</v>
      </c>
    </row>
    <row r="5964" spans="2:3" x14ac:dyDescent="0.45">
      <c r="B5964" s="266">
        <v>5899</v>
      </c>
      <c r="C5964" s="267">
        <v>155.69216798327119</v>
      </c>
    </row>
    <row r="5965" spans="2:3" x14ac:dyDescent="0.45">
      <c r="B5965" s="266">
        <v>5900</v>
      </c>
      <c r="C5965" s="267">
        <v>141.3695624180624</v>
      </c>
    </row>
    <row r="5966" spans="2:3" x14ac:dyDescent="0.45">
      <c r="B5966" s="266">
        <v>5901</v>
      </c>
      <c r="C5966" s="267">
        <v>139.5848637787962</v>
      </c>
    </row>
    <row r="5967" spans="2:3" x14ac:dyDescent="0.45">
      <c r="B5967" s="266">
        <v>5902</v>
      </c>
      <c r="C5967" s="267">
        <v>170.81587391485911</v>
      </c>
    </row>
    <row r="5968" spans="2:3" x14ac:dyDescent="0.45">
      <c r="B5968" s="266">
        <v>5903</v>
      </c>
      <c r="C5968" s="267">
        <v>69.552338630235425</v>
      </c>
    </row>
    <row r="5969" spans="2:3" x14ac:dyDescent="0.45">
      <c r="B5969" s="266">
        <v>5904</v>
      </c>
      <c r="C5969" s="267">
        <v>134.3187081458197</v>
      </c>
    </row>
    <row r="5970" spans="2:3" x14ac:dyDescent="0.45">
      <c r="B5970" s="266">
        <v>5905</v>
      </c>
      <c r="C5970" s="267">
        <v>103.80156568586806</v>
      </c>
    </row>
    <row r="5971" spans="2:3" x14ac:dyDescent="0.45">
      <c r="B5971" s="266">
        <v>5906</v>
      </c>
      <c r="C5971" s="267">
        <v>173.27454562123089</v>
      </c>
    </row>
    <row r="5972" spans="2:3" x14ac:dyDescent="0.45">
      <c r="B5972" s="266">
        <v>5907</v>
      </c>
      <c r="C5972" s="267">
        <v>118.47236340464175</v>
      </c>
    </row>
    <row r="5973" spans="2:3" x14ac:dyDescent="0.45">
      <c r="B5973" s="266">
        <v>5908</v>
      </c>
      <c r="C5973" s="267">
        <v>167.21033628170539</v>
      </c>
    </row>
    <row r="5974" spans="2:3" x14ac:dyDescent="0.45">
      <c r="B5974" s="266">
        <v>5909</v>
      </c>
      <c r="C5974" s="267">
        <v>175.96861512892036</v>
      </c>
    </row>
    <row r="5975" spans="2:3" x14ac:dyDescent="0.45">
      <c r="B5975" s="266">
        <v>5910</v>
      </c>
      <c r="C5975" s="267">
        <v>121.25598978073808</v>
      </c>
    </row>
    <row r="5976" spans="2:3" x14ac:dyDescent="0.45">
      <c r="B5976" s="266">
        <v>5911</v>
      </c>
      <c r="C5976" s="267">
        <v>116.41821933822274</v>
      </c>
    </row>
    <row r="5977" spans="2:3" x14ac:dyDescent="0.45">
      <c r="B5977" s="266">
        <v>5912</v>
      </c>
      <c r="C5977" s="267">
        <v>95.770166220197524</v>
      </c>
    </row>
    <row r="5978" spans="2:3" x14ac:dyDescent="0.45">
      <c r="B5978" s="266">
        <v>5913</v>
      </c>
      <c r="C5978" s="267">
        <v>137.28717850456184</v>
      </c>
    </row>
    <row r="5979" spans="2:3" x14ac:dyDescent="0.45">
      <c r="B5979" s="266">
        <v>5914</v>
      </c>
      <c r="C5979" s="267">
        <v>141.33379324448856</v>
      </c>
    </row>
    <row r="5980" spans="2:3" x14ac:dyDescent="0.45">
      <c r="B5980" s="266">
        <v>5915</v>
      </c>
      <c r="C5980" s="267">
        <v>141.08642599971668</v>
      </c>
    </row>
    <row r="5981" spans="2:3" x14ac:dyDescent="0.45">
      <c r="B5981" s="266">
        <v>5916</v>
      </c>
      <c r="C5981" s="267">
        <v>130.63179276336786</v>
      </c>
    </row>
    <row r="5982" spans="2:3" x14ac:dyDescent="0.45">
      <c r="B5982" s="266">
        <v>5917</v>
      </c>
      <c r="C5982" s="267">
        <v>153.21646182774253</v>
      </c>
    </row>
    <row r="5983" spans="2:3" x14ac:dyDescent="0.45">
      <c r="B5983" s="266">
        <v>5918</v>
      </c>
      <c r="C5983" s="267">
        <v>118.02884164255443</v>
      </c>
    </row>
    <row r="5984" spans="2:3" x14ac:dyDescent="0.45">
      <c r="B5984" s="266">
        <v>5919</v>
      </c>
      <c r="C5984" s="267">
        <v>130.31922864023363</v>
      </c>
    </row>
    <row r="5985" spans="2:3" x14ac:dyDescent="0.45">
      <c r="B5985" s="266">
        <v>5920</v>
      </c>
      <c r="C5985" s="267">
        <v>194.96978020388079</v>
      </c>
    </row>
    <row r="5986" spans="2:3" x14ac:dyDescent="0.45">
      <c r="B5986" s="266">
        <v>5921</v>
      </c>
      <c r="C5986" s="267">
        <v>139.48029448457538</v>
      </c>
    </row>
    <row r="5987" spans="2:3" x14ac:dyDescent="0.45">
      <c r="B5987" s="266">
        <v>5922</v>
      </c>
      <c r="C5987" s="267">
        <v>105.08543973169562</v>
      </c>
    </row>
    <row r="5988" spans="2:3" x14ac:dyDescent="0.45">
      <c r="B5988" s="266">
        <v>5923</v>
      </c>
      <c r="C5988" s="267">
        <v>130.30841393641899</v>
      </c>
    </row>
    <row r="5989" spans="2:3" x14ac:dyDescent="0.45">
      <c r="B5989" s="266">
        <v>5924</v>
      </c>
      <c r="C5989" s="267">
        <v>174.53975771765289</v>
      </c>
    </row>
    <row r="5990" spans="2:3" x14ac:dyDescent="0.45">
      <c r="B5990" s="266">
        <v>5925</v>
      </c>
      <c r="C5990" s="267">
        <v>117.35814355057106</v>
      </c>
    </row>
    <row r="5991" spans="2:3" x14ac:dyDescent="0.45">
      <c r="B5991" s="266">
        <v>5926</v>
      </c>
      <c r="C5991" s="267">
        <v>96.591845019011629</v>
      </c>
    </row>
    <row r="5992" spans="2:3" x14ac:dyDescent="0.45">
      <c r="B5992" s="266">
        <v>5927</v>
      </c>
      <c r="C5992" s="267">
        <v>170.41957181277721</v>
      </c>
    </row>
    <row r="5993" spans="2:3" x14ac:dyDescent="0.45">
      <c r="B5993" s="266">
        <v>5928</v>
      </c>
      <c r="C5993" s="267">
        <v>158.17534303756565</v>
      </c>
    </row>
    <row r="5994" spans="2:3" x14ac:dyDescent="0.45">
      <c r="B5994" s="266">
        <v>5929</v>
      </c>
      <c r="C5994" s="267">
        <v>172.86302754521273</v>
      </c>
    </row>
    <row r="5995" spans="2:3" x14ac:dyDescent="0.45">
      <c r="B5995" s="266">
        <v>5930</v>
      </c>
      <c r="C5995" s="267">
        <v>165.03687697541923</v>
      </c>
    </row>
    <row r="5996" spans="2:3" x14ac:dyDescent="0.45">
      <c r="B5996" s="266">
        <v>5931</v>
      </c>
      <c r="C5996" s="267">
        <v>105.86794423356851</v>
      </c>
    </row>
    <row r="5997" spans="2:3" x14ac:dyDescent="0.45">
      <c r="B5997" s="266">
        <v>5932</v>
      </c>
      <c r="C5997" s="267">
        <v>157.87862956036113</v>
      </c>
    </row>
    <row r="5998" spans="2:3" x14ac:dyDescent="0.45">
      <c r="B5998" s="266">
        <v>5933</v>
      </c>
      <c r="C5998" s="267">
        <v>105.24405711451607</v>
      </c>
    </row>
    <row r="5999" spans="2:3" x14ac:dyDescent="0.45">
      <c r="B5999" s="266">
        <v>5934</v>
      </c>
      <c r="C5999" s="267">
        <v>110.12080395829449</v>
      </c>
    </row>
    <row r="6000" spans="2:3" x14ac:dyDescent="0.45">
      <c r="B6000" s="266">
        <v>5935</v>
      </c>
      <c r="C6000" s="267">
        <v>73.093554414553893</v>
      </c>
    </row>
    <row r="6001" spans="2:3" x14ac:dyDescent="0.45">
      <c r="B6001" s="266">
        <v>5936</v>
      </c>
      <c r="C6001" s="267">
        <v>131.69481495419274</v>
      </c>
    </row>
    <row r="6002" spans="2:3" x14ac:dyDescent="0.45">
      <c r="B6002" s="266">
        <v>5937</v>
      </c>
      <c r="C6002" s="267">
        <v>133.17359088686771</v>
      </c>
    </row>
    <row r="6003" spans="2:3" x14ac:dyDescent="0.45">
      <c r="B6003" s="266">
        <v>5938</v>
      </c>
      <c r="C6003" s="267">
        <v>188.79577901251665</v>
      </c>
    </row>
    <row r="6004" spans="2:3" x14ac:dyDescent="0.45">
      <c r="B6004" s="266">
        <v>5939</v>
      </c>
      <c r="C6004" s="267">
        <v>186.77396417445675</v>
      </c>
    </row>
    <row r="6005" spans="2:3" x14ac:dyDescent="0.45">
      <c r="B6005" s="266">
        <v>5940</v>
      </c>
      <c r="C6005" s="267">
        <v>132.30898689014271</v>
      </c>
    </row>
    <row r="6006" spans="2:3" x14ac:dyDescent="0.45">
      <c r="B6006" s="266">
        <v>5941</v>
      </c>
      <c r="C6006" s="267">
        <v>126.32039147014056</v>
      </c>
    </row>
    <row r="6007" spans="2:3" x14ac:dyDescent="0.45">
      <c r="B6007" s="266">
        <v>5942</v>
      </c>
      <c r="C6007" s="267">
        <v>105.77264249436242</v>
      </c>
    </row>
    <row r="6008" spans="2:3" x14ac:dyDescent="0.45">
      <c r="B6008" s="266">
        <v>5943</v>
      </c>
      <c r="C6008" s="267">
        <v>185.54914764214226</v>
      </c>
    </row>
    <row r="6009" spans="2:3" x14ac:dyDescent="0.45">
      <c r="B6009" s="266">
        <v>5944</v>
      </c>
      <c r="C6009" s="267">
        <v>187.19653655459558</v>
      </c>
    </row>
    <row r="6010" spans="2:3" x14ac:dyDescent="0.45">
      <c r="B6010" s="266">
        <v>5945</v>
      </c>
      <c r="C6010" s="267">
        <v>113.4981125680965</v>
      </c>
    </row>
    <row r="6011" spans="2:3" x14ac:dyDescent="0.45">
      <c r="B6011" s="266">
        <v>5946</v>
      </c>
      <c r="C6011" s="267">
        <v>155.49838726275328</v>
      </c>
    </row>
    <row r="6012" spans="2:3" x14ac:dyDescent="0.45">
      <c r="B6012" s="266">
        <v>5947</v>
      </c>
      <c r="C6012" s="267">
        <v>103.83858453995089</v>
      </c>
    </row>
    <row r="6013" spans="2:3" x14ac:dyDescent="0.45">
      <c r="B6013" s="266">
        <v>5948</v>
      </c>
      <c r="C6013" s="267">
        <v>194.35367676873668</v>
      </c>
    </row>
    <row r="6014" spans="2:3" x14ac:dyDescent="0.45">
      <c r="B6014" s="266">
        <v>5949</v>
      </c>
      <c r="C6014" s="267">
        <v>129.27570593294874</v>
      </c>
    </row>
    <row r="6015" spans="2:3" x14ac:dyDescent="0.45">
      <c r="B6015" s="266">
        <v>5950</v>
      </c>
      <c r="C6015" s="267">
        <v>108.81841438941447</v>
      </c>
    </row>
    <row r="6016" spans="2:3" x14ac:dyDescent="0.45">
      <c r="B6016" s="266">
        <v>5951</v>
      </c>
      <c r="C6016" s="267">
        <v>138.19602425658292</v>
      </c>
    </row>
    <row r="6017" spans="2:3" x14ac:dyDescent="0.45">
      <c r="B6017" s="266">
        <v>5952</v>
      </c>
      <c r="C6017" s="267">
        <v>198.15861378236644</v>
      </c>
    </row>
    <row r="6018" spans="2:3" x14ac:dyDescent="0.45">
      <c r="B6018" s="266">
        <v>5953</v>
      </c>
      <c r="C6018" s="267">
        <v>102.0514749692027</v>
      </c>
    </row>
    <row r="6019" spans="2:3" x14ac:dyDescent="0.45">
      <c r="B6019" s="266">
        <v>5954</v>
      </c>
      <c r="C6019" s="267">
        <v>144.98020882309453</v>
      </c>
    </row>
    <row r="6020" spans="2:3" x14ac:dyDescent="0.45">
      <c r="B6020" s="266">
        <v>5955</v>
      </c>
      <c r="C6020" s="267">
        <v>130.62445048571158</v>
      </c>
    </row>
    <row r="6021" spans="2:3" x14ac:dyDescent="0.45">
      <c r="B6021" s="266">
        <v>5956</v>
      </c>
      <c r="C6021" s="267">
        <v>105.55390740090073</v>
      </c>
    </row>
    <row r="6022" spans="2:3" x14ac:dyDescent="0.45">
      <c r="B6022" s="266">
        <v>5957</v>
      </c>
      <c r="C6022" s="267">
        <v>102.55100513344603</v>
      </c>
    </row>
    <row r="6023" spans="2:3" x14ac:dyDescent="0.45">
      <c r="B6023" s="266">
        <v>5958</v>
      </c>
      <c r="C6023" s="267">
        <v>199.28482173344631</v>
      </c>
    </row>
    <row r="6024" spans="2:3" x14ac:dyDescent="0.45">
      <c r="B6024" s="266">
        <v>5959</v>
      </c>
      <c r="C6024" s="267">
        <v>176.47738108769897</v>
      </c>
    </row>
    <row r="6025" spans="2:3" x14ac:dyDescent="0.45">
      <c r="B6025" s="266">
        <v>5960</v>
      </c>
      <c r="C6025" s="267">
        <v>128.56783009047598</v>
      </c>
    </row>
    <row r="6026" spans="2:3" x14ac:dyDescent="0.45">
      <c r="B6026" s="266">
        <v>5961</v>
      </c>
      <c r="C6026" s="267">
        <v>152.75413843796656</v>
      </c>
    </row>
    <row r="6027" spans="2:3" x14ac:dyDescent="0.45">
      <c r="B6027" s="266">
        <v>5962</v>
      </c>
      <c r="C6027" s="267">
        <v>162.34464989489439</v>
      </c>
    </row>
    <row r="6028" spans="2:3" x14ac:dyDescent="0.45">
      <c r="B6028" s="266">
        <v>5963</v>
      </c>
      <c r="C6028" s="267">
        <v>134.73402672980529</v>
      </c>
    </row>
    <row r="6029" spans="2:3" x14ac:dyDescent="0.45">
      <c r="B6029" s="266">
        <v>5964</v>
      </c>
      <c r="C6029" s="267">
        <v>98.363897300263005</v>
      </c>
    </row>
    <row r="6030" spans="2:3" x14ac:dyDescent="0.45">
      <c r="B6030" s="266">
        <v>5965</v>
      </c>
      <c r="C6030" s="267">
        <v>69.622477667966535</v>
      </c>
    </row>
    <row r="6031" spans="2:3" x14ac:dyDescent="0.45">
      <c r="B6031" s="266">
        <v>5966</v>
      </c>
      <c r="C6031" s="267">
        <v>117.80224401055648</v>
      </c>
    </row>
    <row r="6032" spans="2:3" x14ac:dyDescent="0.45">
      <c r="B6032" s="266">
        <v>5967</v>
      </c>
      <c r="C6032" s="267">
        <v>149.16198255053649</v>
      </c>
    </row>
    <row r="6033" spans="2:3" x14ac:dyDescent="0.45">
      <c r="B6033" s="266">
        <v>5968</v>
      </c>
      <c r="C6033" s="267">
        <v>162.01019887743317</v>
      </c>
    </row>
    <row r="6034" spans="2:3" x14ac:dyDescent="0.45">
      <c r="B6034" s="266">
        <v>5969</v>
      </c>
      <c r="C6034" s="267">
        <v>178.80348449876607</v>
      </c>
    </row>
    <row r="6035" spans="2:3" x14ac:dyDescent="0.45">
      <c r="B6035" s="266">
        <v>5970</v>
      </c>
      <c r="C6035" s="267">
        <v>137.53596996751889</v>
      </c>
    </row>
    <row r="6036" spans="2:3" x14ac:dyDescent="0.45">
      <c r="B6036" s="266">
        <v>5971</v>
      </c>
      <c r="C6036" s="267">
        <v>100.91557230141473</v>
      </c>
    </row>
    <row r="6037" spans="2:3" x14ac:dyDescent="0.45">
      <c r="B6037" s="266">
        <v>5972</v>
      </c>
      <c r="C6037" s="267">
        <v>133.28450128909361</v>
      </c>
    </row>
    <row r="6038" spans="2:3" x14ac:dyDescent="0.45">
      <c r="B6038" s="266">
        <v>5973</v>
      </c>
      <c r="C6038" s="267">
        <v>153.22327801926525</v>
      </c>
    </row>
    <row r="6039" spans="2:3" x14ac:dyDescent="0.45">
      <c r="B6039" s="266">
        <v>5974</v>
      </c>
      <c r="C6039" s="267">
        <v>160.8293143555012</v>
      </c>
    </row>
    <row r="6040" spans="2:3" x14ac:dyDescent="0.45">
      <c r="B6040" s="266">
        <v>5975</v>
      </c>
      <c r="C6040" s="267">
        <v>108.61343043442857</v>
      </c>
    </row>
    <row r="6041" spans="2:3" x14ac:dyDescent="0.45">
      <c r="B6041" s="266">
        <v>5976</v>
      </c>
      <c r="C6041" s="267">
        <v>182.50460761843397</v>
      </c>
    </row>
    <row r="6042" spans="2:3" x14ac:dyDescent="0.45">
      <c r="B6042" s="266">
        <v>5977</v>
      </c>
      <c r="C6042" s="267">
        <v>113.43271382707994</v>
      </c>
    </row>
    <row r="6043" spans="2:3" x14ac:dyDescent="0.45">
      <c r="B6043" s="266">
        <v>5978</v>
      </c>
      <c r="C6043" s="267">
        <v>97.194879813633946</v>
      </c>
    </row>
    <row r="6044" spans="2:3" x14ac:dyDescent="0.45">
      <c r="B6044" s="266">
        <v>5979</v>
      </c>
      <c r="C6044" s="267">
        <v>191.85149783383304</v>
      </c>
    </row>
    <row r="6045" spans="2:3" x14ac:dyDescent="0.45">
      <c r="B6045" s="266">
        <v>5980</v>
      </c>
      <c r="C6045" s="267">
        <v>65.427000467813286</v>
      </c>
    </row>
    <row r="6046" spans="2:3" x14ac:dyDescent="0.45">
      <c r="B6046" s="266">
        <v>5981</v>
      </c>
      <c r="C6046" s="267">
        <v>107.44778382645373</v>
      </c>
    </row>
    <row r="6047" spans="2:3" x14ac:dyDescent="0.45">
      <c r="B6047" s="266">
        <v>5982</v>
      </c>
      <c r="C6047" s="267">
        <v>97.248766431857064</v>
      </c>
    </row>
    <row r="6048" spans="2:3" x14ac:dyDescent="0.45">
      <c r="B6048" s="266">
        <v>5983</v>
      </c>
      <c r="C6048" s="267">
        <v>92.891507955013878</v>
      </c>
    </row>
    <row r="6049" spans="2:3" x14ac:dyDescent="0.45">
      <c r="B6049" s="266">
        <v>5984</v>
      </c>
      <c r="C6049" s="267">
        <v>135.03972067135638</v>
      </c>
    </row>
    <row r="6050" spans="2:3" x14ac:dyDescent="0.45">
      <c r="B6050" s="266">
        <v>5985</v>
      </c>
      <c r="C6050" s="267">
        <v>156.70710823445643</v>
      </c>
    </row>
    <row r="6051" spans="2:3" x14ac:dyDescent="0.45">
      <c r="B6051" s="266">
        <v>5986</v>
      </c>
      <c r="C6051" s="267">
        <v>214.20017440171003</v>
      </c>
    </row>
    <row r="6052" spans="2:3" x14ac:dyDescent="0.45">
      <c r="B6052" s="266">
        <v>5987</v>
      </c>
      <c r="C6052" s="267">
        <v>131.95125917957876</v>
      </c>
    </row>
    <row r="6053" spans="2:3" x14ac:dyDescent="0.45">
      <c r="B6053" s="266">
        <v>5988</v>
      </c>
      <c r="C6053" s="267">
        <v>172.42615436175529</v>
      </c>
    </row>
    <row r="6054" spans="2:3" x14ac:dyDescent="0.45">
      <c r="B6054" s="266">
        <v>5989</v>
      </c>
      <c r="C6054" s="267">
        <v>154.65507370388355</v>
      </c>
    </row>
    <row r="6055" spans="2:3" x14ac:dyDescent="0.45">
      <c r="B6055" s="266">
        <v>5990</v>
      </c>
      <c r="C6055" s="267">
        <v>99.786256663247912</v>
      </c>
    </row>
    <row r="6056" spans="2:3" x14ac:dyDescent="0.45">
      <c r="B6056" s="266">
        <v>5991</v>
      </c>
      <c r="C6056" s="267">
        <v>110.88456848363795</v>
      </c>
    </row>
    <row r="6057" spans="2:3" x14ac:dyDescent="0.45">
      <c r="B6057" s="266">
        <v>5992</v>
      </c>
      <c r="C6057" s="267">
        <v>142.69494029483715</v>
      </c>
    </row>
    <row r="6058" spans="2:3" x14ac:dyDescent="0.45">
      <c r="B6058" s="266">
        <v>5993</v>
      </c>
      <c r="C6058" s="267">
        <v>141.81028486611802</v>
      </c>
    </row>
    <row r="6059" spans="2:3" x14ac:dyDescent="0.45">
      <c r="B6059" s="266">
        <v>5994</v>
      </c>
      <c r="C6059" s="267">
        <v>208.78608993609132</v>
      </c>
    </row>
    <row r="6060" spans="2:3" x14ac:dyDescent="0.45">
      <c r="B6060" s="266">
        <v>5995</v>
      </c>
      <c r="C6060" s="267">
        <v>133.90327608262558</v>
      </c>
    </row>
    <row r="6061" spans="2:3" x14ac:dyDescent="0.45">
      <c r="B6061" s="266">
        <v>5996</v>
      </c>
      <c r="C6061" s="267">
        <v>129.66483385717515</v>
      </c>
    </row>
    <row r="6062" spans="2:3" x14ac:dyDescent="0.45">
      <c r="B6062" s="266">
        <v>5997</v>
      </c>
      <c r="C6062" s="267">
        <v>106.03566484553083</v>
      </c>
    </row>
    <row r="6063" spans="2:3" x14ac:dyDescent="0.45">
      <c r="B6063" s="266">
        <v>5998</v>
      </c>
      <c r="C6063" s="267">
        <v>88.808375239797215</v>
      </c>
    </row>
    <row r="6064" spans="2:3" x14ac:dyDescent="0.45">
      <c r="B6064" s="266">
        <v>5999</v>
      </c>
      <c r="C6064" s="267">
        <v>87.132138834398134</v>
      </c>
    </row>
    <row r="6065" spans="2:3" x14ac:dyDescent="0.45">
      <c r="B6065" s="266">
        <v>6000</v>
      </c>
      <c r="C6065" s="267">
        <v>86.726964525987796</v>
      </c>
    </row>
    <row r="6066" spans="2:3" x14ac:dyDescent="0.45">
      <c r="B6066" s="266">
        <v>6001</v>
      </c>
      <c r="C6066" s="267">
        <v>157.32657825974911</v>
      </c>
    </row>
    <row r="6067" spans="2:3" x14ac:dyDescent="0.45">
      <c r="B6067" s="266">
        <v>6002</v>
      </c>
      <c r="C6067" s="267">
        <v>128.69848775709301</v>
      </c>
    </row>
    <row r="6068" spans="2:3" x14ac:dyDescent="0.45">
      <c r="B6068" s="266">
        <v>6003</v>
      </c>
      <c r="C6068" s="267">
        <v>123.77106938815983</v>
      </c>
    </row>
    <row r="6069" spans="2:3" x14ac:dyDescent="0.45">
      <c r="B6069" s="266">
        <v>6004</v>
      </c>
      <c r="C6069" s="267">
        <v>73.247149362773897</v>
      </c>
    </row>
    <row r="6070" spans="2:3" x14ac:dyDescent="0.45">
      <c r="B6070" s="266">
        <v>6005</v>
      </c>
      <c r="C6070" s="267">
        <v>139.91959994398832</v>
      </c>
    </row>
    <row r="6071" spans="2:3" x14ac:dyDescent="0.45">
      <c r="B6071" s="266">
        <v>6006</v>
      </c>
      <c r="C6071" s="267">
        <v>90.582008003355895</v>
      </c>
    </row>
    <row r="6072" spans="2:3" x14ac:dyDescent="0.45">
      <c r="B6072" s="266">
        <v>6007</v>
      </c>
      <c r="C6072" s="267">
        <v>111.70705109549073</v>
      </c>
    </row>
    <row r="6073" spans="2:3" x14ac:dyDescent="0.45">
      <c r="B6073" s="266">
        <v>6008</v>
      </c>
      <c r="C6073" s="267">
        <v>134.80745744474581</v>
      </c>
    </row>
    <row r="6074" spans="2:3" x14ac:dyDescent="0.45">
      <c r="B6074" s="266">
        <v>6009</v>
      </c>
      <c r="C6074" s="267">
        <v>133.65653639630233</v>
      </c>
    </row>
    <row r="6075" spans="2:3" x14ac:dyDescent="0.45">
      <c r="B6075" s="266">
        <v>6010</v>
      </c>
      <c r="C6075" s="267">
        <v>68.440089452249069</v>
      </c>
    </row>
    <row r="6076" spans="2:3" x14ac:dyDescent="0.45">
      <c r="B6076" s="266">
        <v>6011</v>
      </c>
      <c r="C6076" s="267">
        <v>157.80932466400924</v>
      </c>
    </row>
    <row r="6077" spans="2:3" x14ac:dyDescent="0.45">
      <c r="B6077" s="266">
        <v>6012</v>
      </c>
      <c r="C6077" s="267">
        <v>89.629956850459109</v>
      </c>
    </row>
    <row r="6078" spans="2:3" x14ac:dyDescent="0.45">
      <c r="B6078" s="266">
        <v>6013</v>
      </c>
      <c r="C6078" s="267">
        <v>146.2497229159261</v>
      </c>
    </row>
    <row r="6079" spans="2:3" x14ac:dyDescent="0.45">
      <c r="B6079" s="266">
        <v>6014</v>
      </c>
      <c r="C6079" s="267">
        <v>142.67065709983643</v>
      </c>
    </row>
    <row r="6080" spans="2:3" x14ac:dyDescent="0.45">
      <c r="B6080" s="266">
        <v>6015</v>
      </c>
      <c r="C6080" s="267">
        <v>193.44449072296524</v>
      </c>
    </row>
    <row r="6081" spans="2:3" x14ac:dyDescent="0.45">
      <c r="B6081" s="266">
        <v>6016</v>
      </c>
      <c r="C6081" s="267">
        <v>143.904379525536</v>
      </c>
    </row>
    <row r="6082" spans="2:3" x14ac:dyDescent="0.45">
      <c r="B6082" s="266">
        <v>6017</v>
      </c>
      <c r="C6082" s="267">
        <v>171.12561572095143</v>
      </c>
    </row>
    <row r="6083" spans="2:3" x14ac:dyDescent="0.45">
      <c r="B6083" s="266">
        <v>6018</v>
      </c>
      <c r="C6083" s="267">
        <v>112.30299046941968</v>
      </c>
    </row>
    <row r="6084" spans="2:3" x14ac:dyDescent="0.45">
      <c r="B6084" s="266">
        <v>6019</v>
      </c>
      <c r="C6084" s="267">
        <v>141.55976266425893</v>
      </c>
    </row>
    <row r="6085" spans="2:3" x14ac:dyDescent="0.45">
      <c r="B6085" s="266">
        <v>6020</v>
      </c>
      <c r="C6085" s="267">
        <v>115.5879323762242</v>
      </c>
    </row>
    <row r="6086" spans="2:3" x14ac:dyDescent="0.45">
      <c r="B6086" s="266">
        <v>6021</v>
      </c>
      <c r="C6086" s="267">
        <v>76.801997622368106</v>
      </c>
    </row>
    <row r="6087" spans="2:3" x14ac:dyDescent="0.45">
      <c r="B6087" s="266">
        <v>6022</v>
      </c>
      <c r="C6087" s="267">
        <v>134.49226901213245</v>
      </c>
    </row>
    <row r="6088" spans="2:3" x14ac:dyDescent="0.45">
      <c r="B6088" s="266">
        <v>6023</v>
      </c>
      <c r="C6088" s="267">
        <v>122.5864648298942</v>
      </c>
    </row>
    <row r="6089" spans="2:3" x14ac:dyDescent="0.45">
      <c r="B6089" s="266">
        <v>6024</v>
      </c>
      <c r="C6089" s="267">
        <v>139.5273639112923</v>
      </c>
    </row>
    <row r="6090" spans="2:3" x14ac:dyDescent="0.45">
      <c r="B6090" s="266">
        <v>6025</v>
      </c>
      <c r="C6090" s="267">
        <v>123.40395147875356</v>
      </c>
    </row>
    <row r="6091" spans="2:3" x14ac:dyDescent="0.45">
      <c r="B6091" s="266">
        <v>6026</v>
      </c>
      <c r="C6091" s="267">
        <v>168.68340619873396</v>
      </c>
    </row>
    <row r="6092" spans="2:3" x14ac:dyDescent="0.45">
      <c r="B6092" s="266">
        <v>6027</v>
      </c>
      <c r="C6092" s="267">
        <v>94.364753307645344</v>
      </c>
    </row>
    <row r="6093" spans="2:3" x14ac:dyDescent="0.45">
      <c r="B6093" s="266">
        <v>6028</v>
      </c>
      <c r="C6093" s="267">
        <v>105.78428571756712</v>
      </c>
    </row>
    <row r="6094" spans="2:3" x14ac:dyDescent="0.45">
      <c r="B6094" s="266">
        <v>6029</v>
      </c>
      <c r="C6094" s="267">
        <v>175.62425289105266</v>
      </c>
    </row>
    <row r="6095" spans="2:3" x14ac:dyDescent="0.45">
      <c r="B6095" s="266">
        <v>6030</v>
      </c>
      <c r="C6095" s="267">
        <v>132.792834408885</v>
      </c>
    </row>
    <row r="6096" spans="2:3" x14ac:dyDescent="0.45">
      <c r="B6096" s="266">
        <v>6031</v>
      </c>
      <c r="C6096" s="267">
        <v>216.1564645794852</v>
      </c>
    </row>
    <row r="6097" spans="2:3" x14ac:dyDescent="0.45">
      <c r="B6097" s="266">
        <v>6032</v>
      </c>
      <c r="C6097" s="267">
        <v>144.09881429764107</v>
      </c>
    </row>
    <row r="6098" spans="2:3" x14ac:dyDescent="0.45">
      <c r="B6098" s="266">
        <v>6033</v>
      </c>
      <c r="C6098" s="267">
        <v>130.28745091204098</v>
      </c>
    </row>
    <row r="6099" spans="2:3" x14ac:dyDescent="0.45">
      <c r="B6099" s="266">
        <v>6034</v>
      </c>
      <c r="C6099" s="267">
        <v>130.80333947583955</v>
      </c>
    </row>
    <row r="6100" spans="2:3" x14ac:dyDescent="0.45">
      <c r="B6100" s="266">
        <v>6035</v>
      </c>
      <c r="C6100" s="267">
        <v>185.33519272862725</v>
      </c>
    </row>
    <row r="6101" spans="2:3" x14ac:dyDescent="0.45">
      <c r="B6101" s="266">
        <v>6036</v>
      </c>
      <c r="C6101" s="267">
        <v>108.73489084026527</v>
      </c>
    </row>
    <row r="6102" spans="2:3" x14ac:dyDescent="0.45">
      <c r="B6102" s="266">
        <v>6037</v>
      </c>
      <c r="C6102" s="267">
        <v>97.453038262535728</v>
      </c>
    </row>
    <row r="6103" spans="2:3" x14ac:dyDescent="0.45">
      <c r="B6103" s="266">
        <v>6038</v>
      </c>
      <c r="C6103" s="267">
        <v>129.61170921272196</v>
      </c>
    </row>
    <row r="6104" spans="2:3" x14ac:dyDescent="0.45">
      <c r="B6104" s="266">
        <v>6039</v>
      </c>
      <c r="C6104" s="267">
        <v>104.08430280886714</v>
      </c>
    </row>
    <row r="6105" spans="2:3" x14ac:dyDescent="0.45">
      <c r="B6105" s="266">
        <v>6040</v>
      </c>
      <c r="C6105" s="267">
        <v>128.97937606983399</v>
      </c>
    </row>
    <row r="6106" spans="2:3" x14ac:dyDescent="0.45">
      <c r="B6106" s="266">
        <v>6041</v>
      </c>
      <c r="C6106" s="267">
        <v>149.94741242152452</v>
      </c>
    </row>
    <row r="6107" spans="2:3" x14ac:dyDescent="0.45">
      <c r="B6107" s="266">
        <v>6042</v>
      </c>
      <c r="C6107" s="267">
        <v>93.663493093177351</v>
      </c>
    </row>
    <row r="6108" spans="2:3" x14ac:dyDescent="0.45">
      <c r="B6108" s="266">
        <v>6043</v>
      </c>
      <c r="C6108" s="267">
        <v>111.43925113145686</v>
      </c>
    </row>
    <row r="6109" spans="2:3" x14ac:dyDescent="0.45">
      <c r="B6109" s="266">
        <v>6044</v>
      </c>
      <c r="C6109" s="267">
        <v>177.50550784312958</v>
      </c>
    </row>
    <row r="6110" spans="2:3" x14ac:dyDescent="0.45">
      <c r="B6110" s="266">
        <v>6045</v>
      </c>
      <c r="C6110" s="267">
        <v>151.09845201981821</v>
      </c>
    </row>
    <row r="6111" spans="2:3" x14ac:dyDescent="0.45">
      <c r="B6111" s="266">
        <v>6046</v>
      </c>
      <c r="C6111" s="267">
        <v>118.08755833833101</v>
      </c>
    </row>
    <row r="6112" spans="2:3" x14ac:dyDescent="0.45">
      <c r="B6112" s="266">
        <v>6047</v>
      </c>
      <c r="C6112" s="267">
        <v>144.78819785330273</v>
      </c>
    </row>
    <row r="6113" spans="2:3" x14ac:dyDescent="0.45">
      <c r="B6113" s="266">
        <v>6048</v>
      </c>
      <c r="C6113" s="267">
        <v>86.139023556754637</v>
      </c>
    </row>
    <row r="6114" spans="2:3" x14ac:dyDescent="0.45">
      <c r="B6114" s="266">
        <v>6049</v>
      </c>
      <c r="C6114" s="267">
        <v>87.048720543762187</v>
      </c>
    </row>
    <row r="6115" spans="2:3" x14ac:dyDescent="0.45">
      <c r="B6115" s="266">
        <v>6050</v>
      </c>
      <c r="C6115" s="267">
        <v>179.24356623090534</v>
      </c>
    </row>
    <row r="6116" spans="2:3" x14ac:dyDescent="0.45">
      <c r="B6116" s="266">
        <v>6051</v>
      </c>
      <c r="C6116" s="267">
        <v>105.17606564168119</v>
      </c>
    </row>
    <row r="6117" spans="2:3" x14ac:dyDescent="0.45">
      <c r="B6117" s="266">
        <v>6052</v>
      </c>
      <c r="C6117" s="267">
        <v>104.39068568411255</v>
      </c>
    </row>
    <row r="6118" spans="2:3" x14ac:dyDescent="0.45">
      <c r="B6118" s="266">
        <v>6053</v>
      </c>
      <c r="C6118" s="267">
        <v>201.07535884438568</v>
      </c>
    </row>
    <row r="6119" spans="2:3" x14ac:dyDescent="0.45">
      <c r="B6119" s="266">
        <v>6054</v>
      </c>
      <c r="C6119" s="267">
        <v>90.197132668198506</v>
      </c>
    </row>
    <row r="6120" spans="2:3" x14ac:dyDescent="0.45">
      <c r="B6120" s="266">
        <v>6055</v>
      </c>
      <c r="C6120" s="267">
        <v>68.210187807405589</v>
      </c>
    </row>
    <row r="6121" spans="2:3" x14ac:dyDescent="0.45">
      <c r="B6121" s="266">
        <v>6056</v>
      </c>
      <c r="C6121" s="267">
        <v>104.96279812875252</v>
      </c>
    </row>
    <row r="6122" spans="2:3" x14ac:dyDescent="0.45">
      <c r="B6122" s="266">
        <v>6057</v>
      </c>
      <c r="C6122" s="267">
        <v>90.249235854903048</v>
      </c>
    </row>
    <row r="6123" spans="2:3" x14ac:dyDescent="0.45">
      <c r="B6123" s="266">
        <v>6058</v>
      </c>
      <c r="C6123" s="267">
        <v>110.39461228054824</v>
      </c>
    </row>
    <row r="6124" spans="2:3" x14ac:dyDescent="0.45">
      <c r="B6124" s="266">
        <v>6059</v>
      </c>
      <c r="C6124" s="267">
        <v>183.85131124244623</v>
      </c>
    </row>
    <row r="6125" spans="2:3" x14ac:dyDescent="0.45">
      <c r="B6125" s="266">
        <v>6060</v>
      </c>
      <c r="C6125" s="267">
        <v>143.47557948928738</v>
      </c>
    </row>
    <row r="6126" spans="2:3" x14ac:dyDescent="0.45">
      <c r="B6126" s="266">
        <v>6061</v>
      </c>
      <c r="C6126" s="267">
        <v>185.72835744037826</v>
      </c>
    </row>
    <row r="6127" spans="2:3" x14ac:dyDescent="0.45">
      <c r="B6127" s="266">
        <v>6062</v>
      </c>
      <c r="C6127" s="267">
        <v>122.62929527867081</v>
      </c>
    </row>
    <row r="6128" spans="2:3" x14ac:dyDescent="0.45">
      <c r="B6128" s="266">
        <v>6063</v>
      </c>
      <c r="C6128" s="267">
        <v>131.66256070131539</v>
      </c>
    </row>
    <row r="6129" spans="2:3" x14ac:dyDescent="0.45">
      <c r="B6129" s="266">
        <v>6064</v>
      </c>
      <c r="C6129" s="267">
        <v>139.15264521537091</v>
      </c>
    </row>
    <row r="6130" spans="2:3" x14ac:dyDescent="0.45">
      <c r="B6130" s="266">
        <v>6065</v>
      </c>
      <c r="C6130" s="267">
        <v>109.84674910180101</v>
      </c>
    </row>
    <row r="6131" spans="2:3" x14ac:dyDescent="0.45">
      <c r="B6131" s="266">
        <v>6066</v>
      </c>
      <c r="C6131" s="267">
        <v>160.27044684104493</v>
      </c>
    </row>
    <row r="6132" spans="2:3" x14ac:dyDescent="0.45">
      <c r="B6132" s="266">
        <v>6067</v>
      </c>
      <c r="C6132" s="267">
        <v>112.84294549044643</v>
      </c>
    </row>
    <row r="6133" spans="2:3" x14ac:dyDescent="0.45">
      <c r="B6133" s="266">
        <v>6068</v>
      </c>
      <c r="C6133" s="267">
        <v>108.5258560220245</v>
      </c>
    </row>
    <row r="6134" spans="2:3" x14ac:dyDescent="0.45">
      <c r="B6134" s="266">
        <v>6069</v>
      </c>
      <c r="C6134" s="267">
        <v>137.66108019519123</v>
      </c>
    </row>
    <row r="6135" spans="2:3" x14ac:dyDescent="0.45">
      <c r="B6135" s="266">
        <v>6070</v>
      </c>
      <c r="C6135" s="267">
        <v>105.3550395690981</v>
      </c>
    </row>
    <row r="6136" spans="2:3" x14ac:dyDescent="0.45">
      <c r="B6136" s="266">
        <v>6071</v>
      </c>
      <c r="C6136" s="267">
        <v>86.733181420134571</v>
      </c>
    </row>
    <row r="6137" spans="2:3" x14ac:dyDescent="0.45">
      <c r="B6137" s="266">
        <v>6072</v>
      </c>
      <c r="C6137" s="267">
        <v>128.89747052047611</v>
      </c>
    </row>
    <row r="6138" spans="2:3" x14ac:dyDescent="0.45">
      <c r="B6138" s="266">
        <v>6073</v>
      </c>
      <c r="C6138" s="267">
        <v>86.0918455514106</v>
      </c>
    </row>
    <row r="6139" spans="2:3" x14ac:dyDescent="0.45">
      <c r="B6139" s="266">
        <v>6074</v>
      </c>
      <c r="C6139" s="267">
        <v>112.02592212884539</v>
      </c>
    </row>
    <row r="6140" spans="2:3" x14ac:dyDescent="0.45">
      <c r="B6140" s="266">
        <v>6075</v>
      </c>
      <c r="C6140" s="267">
        <v>103.25972107821175</v>
      </c>
    </row>
    <row r="6141" spans="2:3" x14ac:dyDescent="0.45">
      <c r="B6141" s="266">
        <v>6076</v>
      </c>
      <c r="C6141" s="267">
        <v>159.11991515775031</v>
      </c>
    </row>
    <row r="6142" spans="2:3" x14ac:dyDescent="0.45">
      <c r="B6142" s="266">
        <v>6077</v>
      </c>
      <c r="C6142" s="267">
        <v>83.447508398889084</v>
      </c>
    </row>
    <row r="6143" spans="2:3" x14ac:dyDescent="0.45">
      <c r="B6143" s="266">
        <v>6078</v>
      </c>
      <c r="C6143" s="267">
        <v>105.08450139447322</v>
      </c>
    </row>
    <row r="6144" spans="2:3" x14ac:dyDescent="0.45">
      <c r="B6144" s="266">
        <v>6079</v>
      </c>
      <c r="C6144" s="267">
        <v>158.43063265131684</v>
      </c>
    </row>
    <row r="6145" spans="2:3" x14ac:dyDescent="0.45">
      <c r="B6145" s="266">
        <v>6080</v>
      </c>
      <c r="C6145" s="267">
        <v>149.24350573892315</v>
      </c>
    </row>
    <row r="6146" spans="2:3" x14ac:dyDescent="0.45">
      <c r="B6146" s="266">
        <v>6081</v>
      </c>
      <c r="C6146" s="267">
        <v>141.91558688601506</v>
      </c>
    </row>
    <row r="6147" spans="2:3" x14ac:dyDescent="0.45">
      <c r="B6147" s="266">
        <v>6082</v>
      </c>
      <c r="C6147" s="267">
        <v>192.59842253243676</v>
      </c>
    </row>
    <row r="6148" spans="2:3" x14ac:dyDescent="0.45">
      <c r="B6148" s="266">
        <v>6083</v>
      </c>
      <c r="C6148" s="267">
        <v>82.993845538745646</v>
      </c>
    </row>
    <row r="6149" spans="2:3" x14ac:dyDescent="0.45">
      <c r="B6149" s="266">
        <v>6084</v>
      </c>
      <c r="C6149" s="267">
        <v>75.986163590753819</v>
      </c>
    </row>
    <row r="6150" spans="2:3" x14ac:dyDescent="0.45">
      <c r="B6150" s="266">
        <v>6085</v>
      </c>
      <c r="C6150" s="267">
        <v>91.008698198498706</v>
      </c>
    </row>
    <row r="6151" spans="2:3" x14ac:dyDescent="0.45">
      <c r="B6151" s="266">
        <v>6086</v>
      </c>
      <c r="C6151" s="267">
        <v>127.17559930099678</v>
      </c>
    </row>
    <row r="6152" spans="2:3" x14ac:dyDescent="0.45">
      <c r="B6152" s="266">
        <v>6087</v>
      </c>
      <c r="C6152" s="267">
        <v>154.97835815591799</v>
      </c>
    </row>
    <row r="6153" spans="2:3" x14ac:dyDescent="0.45">
      <c r="B6153" s="266">
        <v>6088</v>
      </c>
      <c r="C6153" s="267">
        <v>173.99915494516981</v>
      </c>
    </row>
    <row r="6154" spans="2:3" x14ac:dyDescent="0.45">
      <c r="B6154" s="266">
        <v>6089</v>
      </c>
      <c r="C6154" s="267">
        <v>74.022549162821576</v>
      </c>
    </row>
    <row r="6155" spans="2:3" x14ac:dyDescent="0.45">
      <c r="B6155" s="266">
        <v>6090</v>
      </c>
      <c r="C6155" s="267">
        <v>126.71532547410926</v>
      </c>
    </row>
    <row r="6156" spans="2:3" x14ac:dyDescent="0.45">
      <c r="B6156" s="266">
        <v>6091</v>
      </c>
      <c r="C6156" s="267">
        <v>119.17396643368164</v>
      </c>
    </row>
    <row r="6157" spans="2:3" x14ac:dyDescent="0.45">
      <c r="B6157" s="266">
        <v>6092</v>
      </c>
      <c r="C6157" s="267">
        <v>94.549472874793139</v>
      </c>
    </row>
    <row r="6158" spans="2:3" x14ac:dyDescent="0.45">
      <c r="B6158" s="266">
        <v>6093</v>
      </c>
      <c r="C6158" s="267">
        <v>122.60379500369592</v>
      </c>
    </row>
    <row r="6159" spans="2:3" x14ac:dyDescent="0.45">
      <c r="B6159" s="266">
        <v>6094</v>
      </c>
      <c r="C6159" s="267">
        <v>106.34089684578214</v>
      </c>
    </row>
    <row r="6160" spans="2:3" x14ac:dyDescent="0.45">
      <c r="B6160" s="266">
        <v>6095</v>
      </c>
      <c r="C6160" s="267">
        <v>102.48519402606154</v>
      </c>
    </row>
    <row r="6161" spans="2:3" x14ac:dyDescent="0.45">
      <c r="B6161" s="266">
        <v>6096</v>
      </c>
      <c r="C6161" s="267">
        <v>116.17044411004343</v>
      </c>
    </row>
    <row r="6162" spans="2:3" x14ac:dyDescent="0.45">
      <c r="B6162" s="266">
        <v>6097</v>
      </c>
      <c r="C6162" s="267">
        <v>136.48999986357308</v>
      </c>
    </row>
    <row r="6163" spans="2:3" x14ac:dyDescent="0.45">
      <c r="B6163" s="266">
        <v>6098</v>
      </c>
      <c r="C6163" s="267">
        <v>100.92766545443101</v>
      </c>
    </row>
    <row r="6164" spans="2:3" x14ac:dyDescent="0.45">
      <c r="B6164" s="266">
        <v>6099</v>
      </c>
      <c r="C6164" s="267">
        <v>77.923261727564551</v>
      </c>
    </row>
    <row r="6165" spans="2:3" x14ac:dyDescent="0.45">
      <c r="B6165" s="266">
        <v>6100</v>
      </c>
      <c r="C6165" s="267">
        <v>134.40964441883671</v>
      </c>
    </row>
    <row r="6166" spans="2:3" x14ac:dyDescent="0.45">
      <c r="B6166" s="266">
        <v>6101</v>
      </c>
      <c r="C6166" s="267">
        <v>204.25220620190106</v>
      </c>
    </row>
    <row r="6167" spans="2:3" x14ac:dyDescent="0.45">
      <c r="B6167" s="266">
        <v>6102</v>
      </c>
      <c r="C6167" s="267">
        <v>136.13636690676395</v>
      </c>
    </row>
    <row r="6168" spans="2:3" x14ac:dyDescent="0.45">
      <c r="B6168" s="266">
        <v>6103</v>
      </c>
      <c r="C6168" s="267">
        <v>99.359448806807109</v>
      </c>
    </row>
    <row r="6169" spans="2:3" x14ac:dyDescent="0.45">
      <c r="B6169" s="266">
        <v>6104</v>
      </c>
      <c r="C6169" s="267">
        <v>137.51398335454192</v>
      </c>
    </row>
    <row r="6170" spans="2:3" x14ac:dyDescent="0.45">
      <c r="B6170" s="266">
        <v>6105</v>
      </c>
      <c r="C6170" s="267">
        <v>100.81334067755986</v>
      </c>
    </row>
    <row r="6171" spans="2:3" x14ac:dyDescent="0.45">
      <c r="B6171" s="266">
        <v>6106</v>
      </c>
      <c r="C6171" s="267">
        <v>162.8469743484348</v>
      </c>
    </row>
    <row r="6172" spans="2:3" x14ac:dyDescent="0.45">
      <c r="B6172" s="266">
        <v>6107</v>
      </c>
      <c r="C6172" s="267">
        <v>103.43394148915382</v>
      </c>
    </row>
    <row r="6173" spans="2:3" x14ac:dyDescent="0.45">
      <c r="B6173" s="266">
        <v>6108</v>
      </c>
      <c r="C6173" s="267">
        <v>167.22244568815472</v>
      </c>
    </row>
    <row r="6174" spans="2:3" x14ac:dyDescent="0.45">
      <c r="B6174" s="266">
        <v>6109</v>
      </c>
      <c r="C6174" s="267">
        <v>160.74539932418253</v>
      </c>
    </row>
    <row r="6175" spans="2:3" x14ac:dyDescent="0.45">
      <c r="B6175" s="266">
        <v>6110</v>
      </c>
      <c r="C6175" s="267">
        <v>159.99655831763451</v>
      </c>
    </row>
    <row r="6176" spans="2:3" x14ac:dyDescent="0.45">
      <c r="B6176" s="266">
        <v>6111</v>
      </c>
      <c r="C6176" s="267">
        <v>85.905419636493704</v>
      </c>
    </row>
    <row r="6177" spans="2:3" x14ac:dyDescent="0.45">
      <c r="B6177" s="266">
        <v>6112</v>
      </c>
      <c r="C6177" s="267">
        <v>89.225028769761622</v>
      </c>
    </row>
    <row r="6178" spans="2:3" x14ac:dyDescent="0.45">
      <c r="B6178" s="266">
        <v>6113</v>
      </c>
      <c r="C6178" s="267">
        <v>97.521087631749126</v>
      </c>
    </row>
    <row r="6179" spans="2:3" x14ac:dyDescent="0.45">
      <c r="B6179" s="266">
        <v>6114</v>
      </c>
      <c r="C6179" s="267">
        <v>154.03652560729745</v>
      </c>
    </row>
    <row r="6180" spans="2:3" x14ac:dyDescent="0.45">
      <c r="B6180" s="266">
        <v>6115</v>
      </c>
      <c r="C6180" s="267">
        <v>152.8528821825405</v>
      </c>
    </row>
    <row r="6181" spans="2:3" x14ac:dyDescent="0.45">
      <c r="B6181" s="266">
        <v>6116</v>
      </c>
      <c r="C6181" s="267">
        <v>76.018124308267161</v>
      </c>
    </row>
    <row r="6182" spans="2:3" x14ac:dyDescent="0.45">
      <c r="B6182" s="266">
        <v>6117</v>
      </c>
      <c r="C6182" s="267">
        <v>187.08576198709864</v>
      </c>
    </row>
    <row r="6183" spans="2:3" x14ac:dyDescent="0.45">
      <c r="B6183" s="266">
        <v>6118</v>
      </c>
      <c r="C6183" s="267">
        <v>156.50932896402412</v>
      </c>
    </row>
    <row r="6184" spans="2:3" x14ac:dyDescent="0.45">
      <c r="B6184" s="266">
        <v>6119</v>
      </c>
      <c r="C6184" s="267">
        <v>134.096667140058</v>
      </c>
    </row>
    <row r="6185" spans="2:3" x14ac:dyDescent="0.45">
      <c r="B6185" s="266">
        <v>6120</v>
      </c>
      <c r="C6185" s="267">
        <v>93.346524430650348</v>
      </c>
    </row>
    <row r="6186" spans="2:3" x14ac:dyDescent="0.45">
      <c r="B6186" s="266">
        <v>6121</v>
      </c>
      <c r="C6186" s="267">
        <v>135.74394460865108</v>
      </c>
    </row>
    <row r="6187" spans="2:3" x14ac:dyDescent="0.45">
      <c r="B6187" s="266">
        <v>6122</v>
      </c>
      <c r="C6187" s="267">
        <v>191.20443213502088</v>
      </c>
    </row>
    <row r="6188" spans="2:3" x14ac:dyDescent="0.45">
      <c r="B6188" s="266">
        <v>6123</v>
      </c>
      <c r="C6188" s="267">
        <v>75.753641682976422</v>
      </c>
    </row>
    <row r="6189" spans="2:3" x14ac:dyDescent="0.45">
      <c r="B6189" s="266">
        <v>6124</v>
      </c>
      <c r="C6189" s="267">
        <v>161.15122062891149</v>
      </c>
    </row>
    <row r="6190" spans="2:3" x14ac:dyDescent="0.45">
      <c r="B6190" s="266">
        <v>6125</v>
      </c>
      <c r="C6190" s="267">
        <v>105.03713151590802</v>
      </c>
    </row>
    <row r="6191" spans="2:3" x14ac:dyDescent="0.45">
      <c r="B6191" s="266">
        <v>6126</v>
      </c>
      <c r="C6191" s="267">
        <v>151.12141909747481</v>
      </c>
    </row>
    <row r="6192" spans="2:3" x14ac:dyDescent="0.45">
      <c r="B6192" s="266">
        <v>6127</v>
      </c>
      <c r="C6192" s="267">
        <v>101.21979665041056</v>
      </c>
    </row>
    <row r="6193" spans="2:3" x14ac:dyDescent="0.45">
      <c r="B6193" s="266">
        <v>6128</v>
      </c>
      <c r="C6193" s="267">
        <v>142.43175480535547</v>
      </c>
    </row>
    <row r="6194" spans="2:3" x14ac:dyDescent="0.45">
      <c r="B6194" s="266">
        <v>6129</v>
      </c>
      <c r="C6194" s="267">
        <v>174.67799440986033</v>
      </c>
    </row>
    <row r="6195" spans="2:3" x14ac:dyDescent="0.45">
      <c r="B6195" s="266">
        <v>6130</v>
      </c>
      <c r="C6195" s="267">
        <v>127.58645662303181</v>
      </c>
    </row>
    <row r="6196" spans="2:3" x14ac:dyDescent="0.45">
      <c r="B6196" s="266">
        <v>6131</v>
      </c>
      <c r="C6196" s="267">
        <v>99.974868888387675</v>
      </c>
    </row>
    <row r="6197" spans="2:3" x14ac:dyDescent="0.45">
      <c r="B6197" s="266">
        <v>6132</v>
      </c>
      <c r="C6197" s="267">
        <v>158.57813348011888</v>
      </c>
    </row>
    <row r="6198" spans="2:3" x14ac:dyDescent="0.45">
      <c r="B6198" s="266">
        <v>6133</v>
      </c>
      <c r="C6198" s="267">
        <v>123.28500728798818</v>
      </c>
    </row>
    <row r="6199" spans="2:3" x14ac:dyDescent="0.45">
      <c r="B6199" s="266">
        <v>6134</v>
      </c>
      <c r="C6199" s="267">
        <v>91.261392480498273</v>
      </c>
    </row>
    <row r="6200" spans="2:3" x14ac:dyDescent="0.45">
      <c r="B6200" s="266">
        <v>6135</v>
      </c>
      <c r="C6200" s="267">
        <v>76.366603672320508</v>
      </c>
    </row>
    <row r="6201" spans="2:3" x14ac:dyDescent="0.45">
      <c r="B6201" s="266">
        <v>6136</v>
      </c>
      <c r="C6201" s="267">
        <v>150.2360119821746</v>
      </c>
    </row>
    <row r="6202" spans="2:3" x14ac:dyDescent="0.45">
      <c r="B6202" s="266">
        <v>6137</v>
      </c>
      <c r="C6202" s="267">
        <v>164.43984839449416</v>
      </c>
    </row>
    <row r="6203" spans="2:3" x14ac:dyDescent="0.45">
      <c r="B6203" s="266">
        <v>6138</v>
      </c>
      <c r="C6203" s="267">
        <v>88.167976980825458</v>
      </c>
    </row>
    <row r="6204" spans="2:3" x14ac:dyDescent="0.45">
      <c r="B6204" s="266">
        <v>6139</v>
      </c>
      <c r="C6204" s="267">
        <v>127.63390810117893</v>
      </c>
    </row>
    <row r="6205" spans="2:3" x14ac:dyDescent="0.45">
      <c r="B6205" s="266">
        <v>6140</v>
      </c>
      <c r="C6205" s="267">
        <v>96.385656459627043</v>
      </c>
    </row>
    <row r="6206" spans="2:3" x14ac:dyDescent="0.45">
      <c r="B6206" s="266">
        <v>6141</v>
      </c>
      <c r="C6206" s="267">
        <v>138.45749190789604</v>
      </c>
    </row>
    <row r="6207" spans="2:3" x14ac:dyDescent="0.45">
      <c r="B6207" s="266">
        <v>6142</v>
      </c>
      <c r="C6207" s="267">
        <v>145.72946164293762</v>
      </c>
    </row>
    <row r="6208" spans="2:3" x14ac:dyDescent="0.45">
      <c r="B6208" s="266">
        <v>6143</v>
      </c>
      <c r="C6208" s="267">
        <v>97.739278606950876</v>
      </c>
    </row>
    <row r="6209" spans="2:3" x14ac:dyDescent="0.45">
      <c r="B6209" s="266">
        <v>6144</v>
      </c>
      <c r="C6209" s="267">
        <v>176.45925765425963</v>
      </c>
    </row>
    <row r="6210" spans="2:3" x14ac:dyDescent="0.45">
      <c r="B6210" s="266">
        <v>6145</v>
      </c>
      <c r="C6210" s="267">
        <v>97.000597570475662</v>
      </c>
    </row>
    <row r="6211" spans="2:3" x14ac:dyDescent="0.45">
      <c r="B6211" s="266">
        <v>6146</v>
      </c>
      <c r="C6211" s="267">
        <v>111.39726396284493</v>
      </c>
    </row>
    <row r="6212" spans="2:3" x14ac:dyDescent="0.45">
      <c r="B6212" s="266">
        <v>6147</v>
      </c>
      <c r="C6212" s="267">
        <v>103.98584945882956</v>
      </c>
    </row>
    <row r="6213" spans="2:3" x14ac:dyDescent="0.45">
      <c r="B6213" s="266">
        <v>6148</v>
      </c>
      <c r="C6213" s="267">
        <v>115.61478929518957</v>
      </c>
    </row>
    <row r="6214" spans="2:3" x14ac:dyDescent="0.45">
      <c r="B6214" s="266">
        <v>6149</v>
      </c>
      <c r="C6214" s="267">
        <v>166.30802088882419</v>
      </c>
    </row>
    <row r="6215" spans="2:3" x14ac:dyDescent="0.45">
      <c r="B6215" s="266">
        <v>6150</v>
      </c>
      <c r="C6215" s="267">
        <v>127.73973190378301</v>
      </c>
    </row>
    <row r="6216" spans="2:3" x14ac:dyDescent="0.45">
      <c r="B6216" s="266">
        <v>6151</v>
      </c>
      <c r="C6216" s="267">
        <v>85.921836696308901</v>
      </c>
    </row>
    <row r="6217" spans="2:3" x14ac:dyDescent="0.45">
      <c r="B6217" s="266">
        <v>6152</v>
      </c>
      <c r="C6217" s="267">
        <v>136.7306846955139</v>
      </c>
    </row>
    <row r="6218" spans="2:3" x14ac:dyDescent="0.45">
      <c r="B6218" s="266">
        <v>6153</v>
      </c>
      <c r="C6218" s="267">
        <v>118.7203511981526</v>
      </c>
    </row>
    <row r="6219" spans="2:3" x14ac:dyDescent="0.45">
      <c r="B6219" s="266">
        <v>6154</v>
      </c>
      <c r="C6219" s="267">
        <v>118.45323769044347</v>
      </c>
    </row>
    <row r="6220" spans="2:3" x14ac:dyDescent="0.45">
      <c r="B6220" s="266">
        <v>6155</v>
      </c>
      <c r="C6220" s="267">
        <v>90.770105060072439</v>
      </c>
    </row>
    <row r="6221" spans="2:3" x14ac:dyDescent="0.45">
      <c r="B6221" s="266">
        <v>6156</v>
      </c>
      <c r="C6221" s="267">
        <v>93.058843685311828</v>
      </c>
    </row>
    <row r="6222" spans="2:3" x14ac:dyDescent="0.45">
      <c r="B6222" s="266">
        <v>6157</v>
      </c>
      <c r="C6222" s="267">
        <v>105.96549329878553</v>
      </c>
    </row>
    <row r="6223" spans="2:3" x14ac:dyDescent="0.45">
      <c r="B6223" s="266">
        <v>6158</v>
      </c>
      <c r="C6223" s="267">
        <v>153.02022263847846</v>
      </c>
    </row>
    <row r="6224" spans="2:3" x14ac:dyDescent="0.45">
      <c r="B6224" s="266">
        <v>6159</v>
      </c>
      <c r="C6224" s="267">
        <v>196.7695486253466</v>
      </c>
    </row>
    <row r="6225" spans="2:3" x14ac:dyDescent="0.45">
      <c r="B6225" s="266">
        <v>6160</v>
      </c>
      <c r="C6225" s="267">
        <v>115.59719403013847</v>
      </c>
    </row>
    <row r="6226" spans="2:3" x14ac:dyDescent="0.45">
      <c r="B6226" s="266">
        <v>6161</v>
      </c>
      <c r="C6226" s="267">
        <v>142.45748609050031</v>
      </c>
    </row>
    <row r="6227" spans="2:3" x14ac:dyDescent="0.45">
      <c r="B6227" s="266">
        <v>6162</v>
      </c>
      <c r="C6227" s="267">
        <v>93.383769551575512</v>
      </c>
    </row>
    <row r="6228" spans="2:3" x14ac:dyDescent="0.45">
      <c r="B6228" s="266">
        <v>6163</v>
      </c>
      <c r="C6228" s="267">
        <v>121.73677354333967</v>
      </c>
    </row>
    <row r="6229" spans="2:3" x14ac:dyDescent="0.45">
      <c r="B6229" s="266">
        <v>6164</v>
      </c>
      <c r="C6229" s="267">
        <v>98.285101978720832</v>
      </c>
    </row>
    <row r="6230" spans="2:3" x14ac:dyDescent="0.45">
      <c r="B6230" s="266">
        <v>6165</v>
      </c>
      <c r="C6230" s="267">
        <v>85.618969870739903</v>
      </c>
    </row>
    <row r="6231" spans="2:3" x14ac:dyDescent="0.45">
      <c r="B6231" s="266">
        <v>6166</v>
      </c>
      <c r="C6231" s="267">
        <v>130.72105614786028</v>
      </c>
    </row>
    <row r="6232" spans="2:3" x14ac:dyDescent="0.45">
      <c r="B6232" s="266">
        <v>6167</v>
      </c>
      <c r="C6232" s="267">
        <v>168.56672578149215</v>
      </c>
    </row>
    <row r="6233" spans="2:3" x14ac:dyDescent="0.45">
      <c r="B6233" s="266">
        <v>6168</v>
      </c>
      <c r="C6233" s="267">
        <v>103.88229879769176</v>
      </c>
    </row>
    <row r="6234" spans="2:3" x14ac:dyDescent="0.45">
      <c r="B6234" s="266">
        <v>6169</v>
      </c>
      <c r="C6234" s="267">
        <v>136.26817414465452</v>
      </c>
    </row>
    <row r="6235" spans="2:3" x14ac:dyDescent="0.45">
      <c r="B6235" s="266">
        <v>6170</v>
      </c>
      <c r="C6235" s="267">
        <v>157.53969139547365</v>
      </c>
    </row>
    <row r="6236" spans="2:3" x14ac:dyDescent="0.45">
      <c r="B6236" s="266">
        <v>6171</v>
      </c>
      <c r="C6236" s="267">
        <v>111.7660816915874</v>
      </c>
    </row>
    <row r="6237" spans="2:3" x14ac:dyDescent="0.45">
      <c r="B6237" s="266">
        <v>6172</v>
      </c>
      <c r="C6237" s="267">
        <v>196.95547140451416</v>
      </c>
    </row>
    <row r="6238" spans="2:3" x14ac:dyDescent="0.45">
      <c r="B6238" s="266">
        <v>6173</v>
      </c>
      <c r="C6238" s="267">
        <v>106.02777825945896</v>
      </c>
    </row>
    <row r="6239" spans="2:3" x14ac:dyDescent="0.45">
      <c r="B6239" s="266">
        <v>6174</v>
      </c>
      <c r="C6239" s="267">
        <v>90.823698591919154</v>
      </c>
    </row>
    <row r="6240" spans="2:3" x14ac:dyDescent="0.45">
      <c r="B6240" s="266">
        <v>6175</v>
      </c>
      <c r="C6240" s="267">
        <v>169.38412445206376</v>
      </c>
    </row>
    <row r="6241" spans="2:3" x14ac:dyDescent="0.45">
      <c r="B6241" s="266">
        <v>6176</v>
      </c>
      <c r="C6241" s="267">
        <v>135.1991742947892</v>
      </c>
    </row>
    <row r="6242" spans="2:3" x14ac:dyDescent="0.45">
      <c r="B6242" s="266">
        <v>6177</v>
      </c>
      <c r="C6242" s="267">
        <v>91.79715926022152</v>
      </c>
    </row>
    <row r="6243" spans="2:3" x14ac:dyDescent="0.45">
      <c r="B6243" s="266">
        <v>6178</v>
      </c>
      <c r="C6243" s="267">
        <v>158.31690776348984</v>
      </c>
    </row>
    <row r="6244" spans="2:3" x14ac:dyDescent="0.45">
      <c r="B6244" s="266">
        <v>6179</v>
      </c>
      <c r="C6244" s="267">
        <v>108.85115818695382</v>
      </c>
    </row>
    <row r="6245" spans="2:3" x14ac:dyDescent="0.45">
      <c r="B6245" s="266">
        <v>6180</v>
      </c>
      <c r="C6245" s="267">
        <v>97.382525455728015</v>
      </c>
    </row>
    <row r="6246" spans="2:3" x14ac:dyDescent="0.45">
      <c r="B6246" s="266">
        <v>6181</v>
      </c>
      <c r="C6246" s="267">
        <v>174.72790603026959</v>
      </c>
    </row>
    <row r="6247" spans="2:3" x14ac:dyDescent="0.45">
      <c r="B6247" s="266">
        <v>6182</v>
      </c>
      <c r="C6247" s="267">
        <v>136.27694299124011</v>
      </c>
    </row>
    <row r="6248" spans="2:3" x14ac:dyDescent="0.45">
      <c r="B6248" s="266">
        <v>6183</v>
      </c>
      <c r="C6248" s="267">
        <v>102.05400263394851</v>
      </c>
    </row>
    <row r="6249" spans="2:3" x14ac:dyDescent="0.45">
      <c r="B6249" s="266">
        <v>6184</v>
      </c>
      <c r="C6249" s="267">
        <v>115.35056528149919</v>
      </c>
    </row>
    <row r="6250" spans="2:3" x14ac:dyDescent="0.45">
      <c r="B6250" s="266">
        <v>6185</v>
      </c>
      <c r="C6250" s="267">
        <v>170.92411953453401</v>
      </c>
    </row>
    <row r="6251" spans="2:3" x14ac:dyDescent="0.45">
      <c r="B6251" s="266">
        <v>6186</v>
      </c>
      <c r="C6251" s="267">
        <v>75.599814655958653</v>
      </c>
    </row>
    <row r="6252" spans="2:3" x14ac:dyDescent="0.45">
      <c r="B6252" s="266">
        <v>6187</v>
      </c>
      <c r="C6252" s="267">
        <v>139.82420385605661</v>
      </c>
    </row>
    <row r="6253" spans="2:3" x14ac:dyDescent="0.45">
      <c r="B6253" s="266">
        <v>6188</v>
      </c>
      <c r="C6253" s="267">
        <v>178.40347107112569</v>
      </c>
    </row>
    <row r="6254" spans="2:3" x14ac:dyDescent="0.45">
      <c r="B6254" s="266">
        <v>6189</v>
      </c>
      <c r="C6254" s="267">
        <v>121.55261309832352</v>
      </c>
    </row>
    <row r="6255" spans="2:3" x14ac:dyDescent="0.45">
      <c r="B6255" s="266">
        <v>6190</v>
      </c>
      <c r="C6255" s="267">
        <v>175.23034008037894</v>
      </c>
    </row>
    <row r="6256" spans="2:3" x14ac:dyDescent="0.45">
      <c r="B6256" s="266">
        <v>6191</v>
      </c>
      <c r="C6256" s="267">
        <v>151.57742935083519</v>
      </c>
    </row>
    <row r="6257" spans="2:3" x14ac:dyDescent="0.45">
      <c r="B6257" s="266">
        <v>6192</v>
      </c>
      <c r="C6257" s="267">
        <v>187.83247793542316</v>
      </c>
    </row>
    <row r="6258" spans="2:3" x14ac:dyDescent="0.45">
      <c r="B6258" s="266">
        <v>6193</v>
      </c>
      <c r="C6258" s="267">
        <v>109.10397140183863</v>
      </c>
    </row>
    <row r="6259" spans="2:3" x14ac:dyDescent="0.45">
      <c r="B6259" s="266">
        <v>6194</v>
      </c>
      <c r="C6259" s="267">
        <v>184.76629216202866</v>
      </c>
    </row>
    <row r="6260" spans="2:3" x14ac:dyDescent="0.45">
      <c r="B6260" s="266">
        <v>6195</v>
      </c>
      <c r="C6260" s="267">
        <v>101.07377445094058</v>
      </c>
    </row>
    <row r="6261" spans="2:3" x14ac:dyDescent="0.45">
      <c r="B6261" s="266">
        <v>6196</v>
      </c>
      <c r="C6261" s="267">
        <v>215.27507405937035</v>
      </c>
    </row>
    <row r="6262" spans="2:3" x14ac:dyDescent="0.45">
      <c r="B6262" s="266">
        <v>6197</v>
      </c>
      <c r="C6262" s="267">
        <v>145.62246926323579</v>
      </c>
    </row>
    <row r="6263" spans="2:3" x14ac:dyDescent="0.45">
      <c r="B6263" s="266">
        <v>6198</v>
      </c>
      <c r="C6263" s="267">
        <v>137.31781579738742</v>
      </c>
    </row>
    <row r="6264" spans="2:3" x14ac:dyDescent="0.45">
      <c r="B6264" s="266">
        <v>6199</v>
      </c>
      <c r="C6264" s="267">
        <v>75.687858646600461</v>
      </c>
    </row>
    <row r="6265" spans="2:3" x14ac:dyDescent="0.45">
      <c r="B6265" s="266">
        <v>6200</v>
      </c>
      <c r="C6265" s="267">
        <v>92.802936339291605</v>
      </c>
    </row>
    <row r="6266" spans="2:3" x14ac:dyDescent="0.45">
      <c r="B6266" s="266">
        <v>6201</v>
      </c>
      <c r="C6266" s="267">
        <v>121.86919207199614</v>
      </c>
    </row>
    <row r="6267" spans="2:3" x14ac:dyDescent="0.45">
      <c r="B6267" s="266">
        <v>6202</v>
      </c>
      <c r="C6267" s="267">
        <v>137.2227155294454</v>
      </c>
    </row>
    <row r="6268" spans="2:3" x14ac:dyDescent="0.45">
      <c r="B6268" s="266">
        <v>6203</v>
      </c>
      <c r="C6268" s="267">
        <v>89.699454867907605</v>
      </c>
    </row>
    <row r="6269" spans="2:3" x14ac:dyDescent="0.45">
      <c r="B6269" s="266">
        <v>6204</v>
      </c>
      <c r="C6269" s="267">
        <v>134.75355067552266</v>
      </c>
    </row>
    <row r="6270" spans="2:3" x14ac:dyDescent="0.45">
      <c r="B6270" s="266">
        <v>6205</v>
      </c>
      <c r="C6270" s="267">
        <v>137.85664496440586</v>
      </c>
    </row>
    <row r="6271" spans="2:3" x14ac:dyDescent="0.45">
      <c r="B6271" s="266">
        <v>6206</v>
      </c>
      <c r="C6271" s="267">
        <v>136.55761582037678</v>
      </c>
    </row>
    <row r="6272" spans="2:3" x14ac:dyDescent="0.45">
      <c r="B6272" s="266">
        <v>6207</v>
      </c>
      <c r="C6272" s="267">
        <v>123.60824915377407</v>
      </c>
    </row>
    <row r="6273" spans="2:3" x14ac:dyDescent="0.45">
      <c r="B6273" s="266">
        <v>6208</v>
      </c>
      <c r="C6273" s="267">
        <v>113.44946005673194</v>
      </c>
    </row>
    <row r="6274" spans="2:3" x14ac:dyDescent="0.45">
      <c r="B6274" s="266">
        <v>6209</v>
      </c>
      <c r="C6274" s="267">
        <v>157.10368135853759</v>
      </c>
    </row>
    <row r="6275" spans="2:3" x14ac:dyDescent="0.45">
      <c r="B6275" s="266">
        <v>6210</v>
      </c>
      <c r="C6275" s="267">
        <v>153.57492824353159</v>
      </c>
    </row>
    <row r="6276" spans="2:3" x14ac:dyDescent="0.45">
      <c r="B6276" s="266">
        <v>6211</v>
      </c>
      <c r="C6276" s="267">
        <v>149.54323636938068</v>
      </c>
    </row>
    <row r="6277" spans="2:3" x14ac:dyDescent="0.45">
      <c r="B6277" s="266">
        <v>6212</v>
      </c>
      <c r="C6277" s="267">
        <v>119.22007667656362</v>
      </c>
    </row>
    <row r="6278" spans="2:3" x14ac:dyDescent="0.45">
      <c r="B6278" s="266">
        <v>6213</v>
      </c>
      <c r="C6278" s="267">
        <v>132.86286417548573</v>
      </c>
    </row>
    <row r="6279" spans="2:3" x14ac:dyDescent="0.45">
      <c r="B6279" s="266">
        <v>6214</v>
      </c>
      <c r="C6279" s="267">
        <v>167.29768654366126</v>
      </c>
    </row>
    <row r="6280" spans="2:3" x14ac:dyDescent="0.45">
      <c r="B6280" s="266">
        <v>6215</v>
      </c>
      <c r="C6280" s="267">
        <v>113.8103781425969</v>
      </c>
    </row>
    <row r="6281" spans="2:3" x14ac:dyDescent="0.45">
      <c r="B6281" s="266">
        <v>6216</v>
      </c>
      <c r="C6281" s="267">
        <v>100.40762356147388</v>
      </c>
    </row>
    <row r="6282" spans="2:3" x14ac:dyDescent="0.45">
      <c r="B6282" s="266">
        <v>6217</v>
      </c>
      <c r="C6282" s="267">
        <v>88.048109216146869</v>
      </c>
    </row>
    <row r="6283" spans="2:3" x14ac:dyDescent="0.45">
      <c r="B6283" s="266">
        <v>6218</v>
      </c>
      <c r="C6283" s="267">
        <v>141.73291939165006</v>
      </c>
    </row>
    <row r="6284" spans="2:3" x14ac:dyDescent="0.45">
      <c r="B6284" s="266">
        <v>6219</v>
      </c>
      <c r="C6284" s="267">
        <v>138.54819447243034</v>
      </c>
    </row>
    <row r="6285" spans="2:3" x14ac:dyDescent="0.45">
      <c r="B6285" s="266">
        <v>6220</v>
      </c>
      <c r="C6285" s="267">
        <v>85.107067889812569</v>
      </c>
    </row>
    <row r="6286" spans="2:3" x14ac:dyDescent="0.45">
      <c r="B6286" s="266">
        <v>6221</v>
      </c>
      <c r="C6286" s="267">
        <v>106.04116065829874</v>
      </c>
    </row>
    <row r="6287" spans="2:3" x14ac:dyDescent="0.45">
      <c r="B6287" s="266">
        <v>6222</v>
      </c>
      <c r="C6287" s="267">
        <v>160.4504809170563</v>
      </c>
    </row>
    <row r="6288" spans="2:3" x14ac:dyDescent="0.45">
      <c r="B6288" s="266">
        <v>6223</v>
      </c>
      <c r="C6288" s="267">
        <v>124.58795645331406</v>
      </c>
    </row>
    <row r="6289" spans="2:3" x14ac:dyDescent="0.45">
      <c r="B6289" s="266">
        <v>6224</v>
      </c>
      <c r="C6289" s="267">
        <v>72.769244405644798</v>
      </c>
    </row>
    <row r="6290" spans="2:3" x14ac:dyDescent="0.45">
      <c r="B6290" s="266">
        <v>6225</v>
      </c>
      <c r="C6290" s="267">
        <v>135.01290497236002</v>
      </c>
    </row>
    <row r="6291" spans="2:3" x14ac:dyDescent="0.45">
      <c r="B6291" s="266">
        <v>6226</v>
      </c>
      <c r="C6291" s="267">
        <v>141.73219601930117</v>
      </c>
    </row>
    <row r="6292" spans="2:3" x14ac:dyDescent="0.45">
      <c r="B6292" s="266">
        <v>6227</v>
      </c>
      <c r="C6292" s="267">
        <v>155.02820075188308</v>
      </c>
    </row>
    <row r="6293" spans="2:3" x14ac:dyDescent="0.45">
      <c r="B6293" s="266">
        <v>6228</v>
      </c>
      <c r="C6293" s="267">
        <v>131.82645972907369</v>
      </c>
    </row>
    <row r="6294" spans="2:3" x14ac:dyDescent="0.45">
      <c r="B6294" s="266">
        <v>6229</v>
      </c>
      <c r="C6294" s="267">
        <v>114.2540861386675</v>
      </c>
    </row>
    <row r="6295" spans="2:3" x14ac:dyDescent="0.45">
      <c r="B6295" s="266">
        <v>6230</v>
      </c>
      <c r="C6295" s="267">
        <v>176.42560005609772</v>
      </c>
    </row>
    <row r="6296" spans="2:3" x14ac:dyDescent="0.45">
      <c r="B6296" s="266">
        <v>6231</v>
      </c>
      <c r="C6296" s="267">
        <v>116.2317910162343</v>
      </c>
    </row>
    <row r="6297" spans="2:3" x14ac:dyDescent="0.45">
      <c r="B6297" s="266">
        <v>6232</v>
      </c>
      <c r="C6297" s="267">
        <v>134.44796969749859</v>
      </c>
    </row>
    <row r="6298" spans="2:3" x14ac:dyDescent="0.45">
      <c r="B6298" s="266">
        <v>6233</v>
      </c>
      <c r="C6298" s="267">
        <v>178.71412528695015</v>
      </c>
    </row>
    <row r="6299" spans="2:3" x14ac:dyDescent="0.45">
      <c r="B6299" s="266">
        <v>6234</v>
      </c>
      <c r="C6299" s="267">
        <v>97.528902016882654</v>
      </c>
    </row>
    <row r="6300" spans="2:3" x14ac:dyDescent="0.45">
      <c r="B6300" s="266">
        <v>6235</v>
      </c>
      <c r="C6300" s="267">
        <v>82.14092555901145</v>
      </c>
    </row>
    <row r="6301" spans="2:3" x14ac:dyDescent="0.45">
      <c r="B6301" s="266">
        <v>6236</v>
      </c>
      <c r="C6301" s="267">
        <v>137.0109369716487</v>
      </c>
    </row>
    <row r="6302" spans="2:3" x14ac:dyDescent="0.45">
      <c r="B6302" s="266">
        <v>6237</v>
      </c>
      <c r="C6302" s="267">
        <v>115.36735524917688</v>
      </c>
    </row>
    <row r="6303" spans="2:3" x14ac:dyDescent="0.45">
      <c r="B6303" s="266">
        <v>6238</v>
      </c>
      <c r="C6303" s="267">
        <v>103.07715860144012</v>
      </c>
    </row>
    <row r="6304" spans="2:3" x14ac:dyDescent="0.45">
      <c r="B6304" s="266">
        <v>6239</v>
      </c>
      <c r="C6304" s="267">
        <v>105.62512152090731</v>
      </c>
    </row>
    <row r="6305" spans="2:3" x14ac:dyDescent="0.45">
      <c r="B6305" s="266">
        <v>6240</v>
      </c>
      <c r="C6305" s="267">
        <v>130.05638292449663</v>
      </c>
    </row>
    <row r="6306" spans="2:3" x14ac:dyDescent="0.45">
      <c r="B6306" s="266">
        <v>6241</v>
      </c>
      <c r="C6306" s="267">
        <v>147.82912538755977</v>
      </c>
    </row>
    <row r="6307" spans="2:3" x14ac:dyDescent="0.45">
      <c r="B6307" s="266">
        <v>6242</v>
      </c>
      <c r="C6307" s="267">
        <v>116.08751854664237</v>
      </c>
    </row>
    <row r="6308" spans="2:3" x14ac:dyDescent="0.45">
      <c r="B6308" s="266">
        <v>6243</v>
      </c>
      <c r="C6308" s="267">
        <v>83.566648267149901</v>
      </c>
    </row>
    <row r="6309" spans="2:3" x14ac:dyDescent="0.45">
      <c r="B6309" s="266">
        <v>6244</v>
      </c>
      <c r="C6309" s="267">
        <v>159.07447706561612</v>
      </c>
    </row>
    <row r="6310" spans="2:3" x14ac:dyDescent="0.45">
      <c r="B6310" s="266">
        <v>6245</v>
      </c>
      <c r="C6310" s="267">
        <v>137.08651232693913</v>
      </c>
    </row>
    <row r="6311" spans="2:3" x14ac:dyDescent="0.45">
      <c r="B6311" s="266">
        <v>6246</v>
      </c>
      <c r="C6311" s="267">
        <v>151.46258795980691</v>
      </c>
    </row>
    <row r="6312" spans="2:3" x14ac:dyDescent="0.45">
      <c r="B6312" s="266">
        <v>6247</v>
      </c>
      <c r="C6312" s="267">
        <v>141.82945129864785</v>
      </c>
    </row>
    <row r="6313" spans="2:3" x14ac:dyDescent="0.45">
      <c r="B6313" s="266">
        <v>6248</v>
      </c>
      <c r="C6313" s="267">
        <v>99.152976404121489</v>
      </c>
    </row>
    <row r="6314" spans="2:3" x14ac:dyDescent="0.45">
      <c r="B6314" s="266">
        <v>6249</v>
      </c>
      <c r="C6314" s="267">
        <v>189.62957233340319</v>
      </c>
    </row>
    <row r="6315" spans="2:3" x14ac:dyDescent="0.45">
      <c r="B6315" s="266">
        <v>6250</v>
      </c>
      <c r="C6315" s="267">
        <v>114.35743454434089</v>
      </c>
    </row>
    <row r="6316" spans="2:3" x14ac:dyDescent="0.45">
      <c r="B6316" s="266">
        <v>6251</v>
      </c>
      <c r="C6316" s="267">
        <v>85.741609854629331</v>
      </c>
    </row>
    <row r="6317" spans="2:3" x14ac:dyDescent="0.45">
      <c r="B6317" s="266">
        <v>6252</v>
      </c>
      <c r="C6317" s="267">
        <v>180.21932044937569</v>
      </c>
    </row>
    <row r="6318" spans="2:3" x14ac:dyDescent="0.45">
      <c r="B6318" s="266">
        <v>6253</v>
      </c>
      <c r="C6318" s="267">
        <v>104.8407718793006</v>
      </c>
    </row>
    <row r="6319" spans="2:3" x14ac:dyDescent="0.45">
      <c r="B6319" s="266">
        <v>6254</v>
      </c>
      <c r="C6319" s="267">
        <v>96.645480402929749</v>
      </c>
    </row>
    <row r="6320" spans="2:3" x14ac:dyDescent="0.45">
      <c r="B6320" s="266">
        <v>6255</v>
      </c>
      <c r="C6320" s="267">
        <v>142.23449304390098</v>
      </c>
    </row>
    <row r="6321" spans="2:3" x14ac:dyDescent="0.45">
      <c r="B6321" s="266">
        <v>6256</v>
      </c>
      <c r="C6321" s="267">
        <v>111.66748908187263</v>
      </c>
    </row>
    <row r="6322" spans="2:3" x14ac:dyDescent="0.45">
      <c r="B6322" s="266">
        <v>6257</v>
      </c>
      <c r="C6322" s="267">
        <v>108.01769639638408</v>
      </c>
    </row>
    <row r="6323" spans="2:3" x14ac:dyDescent="0.45">
      <c r="B6323" s="266">
        <v>6258</v>
      </c>
      <c r="C6323" s="267">
        <v>156.46599974649786</v>
      </c>
    </row>
    <row r="6324" spans="2:3" x14ac:dyDescent="0.45">
      <c r="B6324" s="266">
        <v>6259</v>
      </c>
      <c r="C6324" s="267">
        <v>75.145796194842006</v>
      </c>
    </row>
    <row r="6325" spans="2:3" x14ac:dyDescent="0.45">
      <c r="B6325" s="266">
        <v>6260</v>
      </c>
      <c r="C6325" s="267">
        <v>128.43228203082884</v>
      </c>
    </row>
    <row r="6326" spans="2:3" x14ac:dyDescent="0.45">
      <c r="B6326" s="266">
        <v>6261</v>
      </c>
      <c r="C6326" s="267">
        <v>129.04513484411839</v>
      </c>
    </row>
    <row r="6327" spans="2:3" x14ac:dyDescent="0.45">
      <c r="B6327" s="266">
        <v>6262</v>
      </c>
      <c r="C6327" s="267">
        <v>67.785691454483327</v>
      </c>
    </row>
    <row r="6328" spans="2:3" x14ac:dyDescent="0.45">
      <c r="B6328" s="266">
        <v>6263</v>
      </c>
      <c r="C6328" s="267">
        <v>121.58776622106573</v>
      </c>
    </row>
    <row r="6329" spans="2:3" x14ac:dyDescent="0.45">
      <c r="B6329" s="266">
        <v>6264</v>
      </c>
      <c r="C6329" s="267">
        <v>122.87249827705374</v>
      </c>
    </row>
    <row r="6330" spans="2:3" x14ac:dyDescent="0.45">
      <c r="B6330" s="266">
        <v>6265</v>
      </c>
      <c r="C6330" s="267">
        <v>132.09067689631954</v>
      </c>
    </row>
    <row r="6331" spans="2:3" x14ac:dyDescent="0.45">
      <c r="B6331" s="266">
        <v>6266</v>
      </c>
      <c r="C6331" s="267">
        <v>150.36193561998289</v>
      </c>
    </row>
    <row r="6332" spans="2:3" x14ac:dyDescent="0.45">
      <c r="B6332" s="266">
        <v>6267</v>
      </c>
      <c r="C6332" s="267">
        <v>142.60378548714613</v>
      </c>
    </row>
    <row r="6333" spans="2:3" x14ac:dyDescent="0.45">
      <c r="B6333" s="266">
        <v>6268</v>
      </c>
      <c r="C6333" s="267">
        <v>202.2842507172962</v>
      </c>
    </row>
    <row r="6334" spans="2:3" x14ac:dyDescent="0.45">
      <c r="B6334" s="266">
        <v>6269</v>
      </c>
      <c r="C6334" s="267">
        <v>102.01796899519519</v>
      </c>
    </row>
    <row r="6335" spans="2:3" x14ac:dyDescent="0.45">
      <c r="B6335" s="266">
        <v>6270</v>
      </c>
      <c r="C6335" s="267">
        <v>83.885862208003545</v>
      </c>
    </row>
    <row r="6336" spans="2:3" x14ac:dyDescent="0.45">
      <c r="B6336" s="266">
        <v>6271</v>
      </c>
      <c r="C6336" s="267">
        <v>84.370704822203436</v>
      </c>
    </row>
    <row r="6337" spans="2:3" x14ac:dyDescent="0.45">
      <c r="B6337" s="266">
        <v>6272</v>
      </c>
      <c r="C6337" s="267">
        <v>136.06727492816083</v>
      </c>
    </row>
    <row r="6338" spans="2:3" x14ac:dyDescent="0.45">
      <c r="B6338" s="266">
        <v>6273</v>
      </c>
      <c r="C6338" s="267">
        <v>110.93198519419015</v>
      </c>
    </row>
    <row r="6339" spans="2:3" x14ac:dyDescent="0.45">
      <c r="B6339" s="266">
        <v>6274</v>
      </c>
      <c r="C6339" s="267">
        <v>131.94354230180051</v>
      </c>
    </row>
    <row r="6340" spans="2:3" x14ac:dyDescent="0.45">
      <c r="B6340" s="266">
        <v>6275</v>
      </c>
      <c r="C6340" s="267">
        <v>117.02494067957701</v>
      </c>
    </row>
    <row r="6341" spans="2:3" x14ac:dyDescent="0.45">
      <c r="B6341" s="266">
        <v>6276</v>
      </c>
      <c r="C6341" s="267">
        <v>156.68019505812333</v>
      </c>
    </row>
    <row r="6342" spans="2:3" x14ac:dyDescent="0.45">
      <c r="B6342" s="266">
        <v>6277</v>
      </c>
      <c r="C6342" s="267">
        <v>169.31109138906339</v>
      </c>
    </row>
    <row r="6343" spans="2:3" x14ac:dyDescent="0.45">
      <c r="B6343" s="266">
        <v>6278</v>
      </c>
      <c r="C6343" s="267">
        <v>109.32103945868546</v>
      </c>
    </row>
    <row r="6344" spans="2:3" x14ac:dyDescent="0.45">
      <c r="B6344" s="266">
        <v>6279</v>
      </c>
      <c r="C6344" s="267">
        <v>89.92122502646572</v>
      </c>
    </row>
    <row r="6345" spans="2:3" x14ac:dyDescent="0.45">
      <c r="B6345" s="266">
        <v>6280</v>
      </c>
      <c r="C6345" s="267">
        <v>93.79318976353504</v>
      </c>
    </row>
    <row r="6346" spans="2:3" x14ac:dyDescent="0.45">
      <c r="B6346" s="266">
        <v>6281</v>
      </c>
      <c r="C6346" s="267">
        <v>150.26707390536058</v>
      </c>
    </row>
    <row r="6347" spans="2:3" x14ac:dyDescent="0.45">
      <c r="B6347" s="266">
        <v>6282</v>
      </c>
      <c r="C6347" s="267">
        <v>96.167350115706682</v>
      </c>
    </row>
    <row r="6348" spans="2:3" x14ac:dyDescent="0.45">
      <c r="B6348" s="266">
        <v>6283</v>
      </c>
      <c r="C6348" s="267">
        <v>104.67306376791157</v>
      </c>
    </row>
    <row r="6349" spans="2:3" x14ac:dyDescent="0.45">
      <c r="B6349" s="266">
        <v>6284</v>
      </c>
      <c r="C6349" s="267">
        <v>92.016550416221705</v>
      </c>
    </row>
    <row r="6350" spans="2:3" x14ac:dyDescent="0.45">
      <c r="B6350" s="266">
        <v>6285</v>
      </c>
      <c r="C6350" s="267">
        <v>138.82882174887649</v>
      </c>
    </row>
    <row r="6351" spans="2:3" x14ac:dyDescent="0.45">
      <c r="B6351" s="266">
        <v>6286</v>
      </c>
      <c r="C6351" s="267">
        <v>72.504149748541707</v>
      </c>
    </row>
    <row r="6352" spans="2:3" x14ac:dyDescent="0.45">
      <c r="B6352" s="266">
        <v>6287</v>
      </c>
      <c r="C6352" s="267">
        <v>97.051576629062623</v>
      </c>
    </row>
    <row r="6353" spans="2:3" x14ac:dyDescent="0.45">
      <c r="B6353" s="266">
        <v>6288</v>
      </c>
      <c r="C6353" s="267">
        <v>146.88443992978253</v>
      </c>
    </row>
    <row r="6354" spans="2:3" x14ac:dyDescent="0.45">
      <c r="B6354" s="266">
        <v>6289</v>
      </c>
      <c r="C6354" s="267">
        <v>178.87751224882473</v>
      </c>
    </row>
    <row r="6355" spans="2:3" x14ac:dyDescent="0.45">
      <c r="B6355" s="266">
        <v>6290</v>
      </c>
      <c r="C6355" s="267">
        <v>105.75398168365346</v>
      </c>
    </row>
    <row r="6356" spans="2:3" x14ac:dyDescent="0.45">
      <c r="B6356" s="266">
        <v>6291</v>
      </c>
      <c r="C6356" s="267">
        <v>170.07365705376225</v>
      </c>
    </row>
    <row r="6357" spans="2:3" x14ac:dyDescent="0.45">
      <c r="B6357" s="266">
        <v>6292</v>
      </c>
      <c r="C6357" s="267">
        <v>88.064690894573744</v>
      </c>
    </row>
    <row r="6358" spans="2:3" x14ac:dyDescent="0.45">
      <c r="B6358" s="266">
        <v>6293</v>
      </c>
      <c r="C6358" s="267">
        <v>115.56126544876477</v>
      </c>
    </row>
    <row r="6359" spans="2:3" x14ac:dyDescent="0.45">
      <c r="B6359" s="266">
        <v>6294</v>
      </c>
      <c r="C6359" s="267">
        <v>150.05820551463756</v>
      </c>
    </row>
    <row r="6360" spans="2:3" x14ac:dyDescent="0.45">
      <c r="B6360" s="266">
        <v>6295</v>
      </c>
      <c r="C6360" s="267">
        <v>112.62256211799379</v>
      </c>
    </row>
    <row r="6361" spans="2:3" x14ac:dyDescent="0.45">
      <c r="B6361" s="266">
        <v>6296</v>
      </c>
      <c r="C6361" s="267">
        <v>163.77008555331474</v>
      </c>
    </row>
    <row r="6362" spans="2:3" x14ac:dyDescent="0.45">
      <c r="B6362" s="266">
        <v>6297</v>
      </c>
      <c r="C6362" s="267">
        <v>154.07890069885744</v>
      </c>
    </row>
    <row r="6363" spans="2:3" x14ac:dyDescent="0.45">
      <c r="B6363" s="266">
        <v>6298</v>
      </c>
      <c r="C6363" s="267">
        <v>198.4646691920866</v>
      </c>
    </row>
    <row r="6364" spans="2:3" x14ac:dyDescent="0.45">
      <c r="B6364" s="266">
        <v>6299</v>
      </c>
      <c r="C6364" s="267">
        <v>137.90526233214692</v>
      </c>
    </row>
    <row r="6365" spans="2:3" x14ac:dyDescent="0.45">
      <c r="B6365" s="266">
        <v>6300</v>
      </c>
      <c r="C6365" s="267">
        <v>92.671194459545774</v>
      </c>
    </row>
    <row r="6366" spans="2:3" x14ac:dyDescent="0.45">
      <c r="B6366" s="266">
        <v>6301</v>
      </c>
      <c r="C6366" s="267">
        <v>125.22019087246902</v>
      </c>
    </row>
    <row r="6367" spans="2:3" x14ac:dyDescent="0.45">
      <c r="B6367" s="266">
        <v>6302</v>
      </c>
      <c r="C6367" s="267">
        <v>87.784108677432528</v>
      </c>
    </row>
    <row r="6368" spans="2:3" x14ac:dyDescent="0.45">
      <c r="B6368" s="266">
        <v>6303</v>
      </c>
      <c r="C6368" s="267">
        <v>126.58414831359325</v>
      </c>
    </row>
    <row r="6369" spans="2:3" x14ac:dyDescent="0.45">
      <c r="B6369" s="266">
        <v>6304</v>
      </c>
      <c r="C6369" s="267">
        <v>88.904933432045851</v>
      </c>
    </row>
    <row r="6370" spans="2:3" x14ac:dyDescent="0.45">
      <c r="B6370" s="266">
        <v>6305</v>
      </c>
      <c r="C6370" s="267">
        <v>88.222048386731501</v>
      </c>
    </row>
    <row r="6371" spans="2:3" x14ac:dyDescent="0.45">
      <c r="B6371" s="266">
        <v>6306</v>
      </c>
      <c r="C6371" s="267">
        <v>157.38580883816834</v>
      </c>
    </row>
    <row r="6372" spans="2:3" x14ac:dyDescent="0.45">
      <c r="B6372" s="266">
        <v>6307</v>
      </c>
      <c r="C6372" s="267">
        <v>107.91808225299394</v>
      </c>
    </row>
    <row r="6373" spans="2:3" x14ac:dyDescent="0.45">
      <c r="B6373" s="266">
        <v>6308</v>
      </c>
      <c r="C6373" s="267">
        <v>127.25064057984812</v>
      </c>
    </row>
    <row r="6374" spans="2:3" x14ac:dyDescent="0.45">
      <c r="B6374" s="266">
        <v>6309</v>
      </c>
      <c r="C6374" s="267">
        <v>160.47875525834417</v>
      </c>
    </row>
    <row r="6375" spans="2:3" x14ac:dyDescent="0.45">
      <c r="B6375" s="266">
        <v>6310</v>
      </c>
      <c r="C6375" s="267">
        <v>188.04263460595604</v>
      </c>
    </row>
    <row r="6376" spans="2:3" x14ac:dyDescent="0.45">
      <c r="B6376" s="266">
        <v>6311</v>
      </c>
      <c r="C6376" s="267">
        <v>136.89387218898347</v>
      </c>
    </row>
    <row r="6377" spans="2:3" x14ac:dyDescent="0.45">
      <c r="B6377" s="266">
        <v>6312</v>
      </c>
      <c r="C6377" s="267">
        <v>90.746325792077698</v>
      </c>
    </row>
    <row r="6378" spans="2:3" x14ac:dyDescent="0.45">
      <c r="B6378" s="266">
        <v>6313</v>
      </c>
      <c r="C6378" s="267">
        <v>81.830119270769075</v>
      </c>
    </row>
    <row r="6379" spans="2:3" x14ac:dyDescent="0.45">
      <c r="B6379" s="266">
        <v>6314</v>
      </c>
      <c r="C6379" s="267">
        <v>109.26080159368</v>
      </c>
    </row>
    <row r="6380" spans="2:3" x14ac:dyDescent="0.45">
      <c r="B6380" s="266">
        <v>6315</v>
      </c>
      <c r="C6380" s="267">
        <v>126.93789032898817</v>
      </c>
    </row>
    <row r="6381" spans="2:3" x14ac:dyDescent="0.45">
      <c r="B6381" s="266">
        <v>6316</v>
      </c>
      <c r="C6381" s="267">
        <v>132.05156842754815</v>
      </c>
    </row>
    <row r="6382" spans="2:3" x14ac:dyDescent="0.45">
      <c r="B6382" s="266">
        <v>6317</v>
      </c>
      <c r="C6382" s="267">
        <v>151.89606604272154</v>
      </c>
    </row>
    <row r="6383" spans="2:3" x14ac:dyDescent="0.45">
      <c r="B6383" s="266">
        <v>6318</v>
      </c>
      <c r="C6383" s="267">
        <v>150.10566835617169</v>
      </c>
    </row>
    <row r="6384" spans="2:3" x14ac:dyDescent="0.45">
      <c r="B6384" s="266">
        <v>6319</v>
      </c>
      <c r="C6384" s="267">
        <v>110.51295176853981</v>
      </c>
    </row>
    <row r="6385" spans="2:3" x14ac:dyDescent="0.45">
      <c r="B6385" s="266">
        <v>6320</v>
      </c>
      <c r="C6385" s="267">
        <v>69.503073099394939</v>
      </c>
    </row>
    <row r="6386" spans="2:3" x14ac:dyDescent="0.45">
      <c r="B6386" s="266">
        <v>6321</v>
      </c>
      <c r="C6386" s="267">
        <v>130.50844704037127</v>
      </c>
    </row>
    <row r="6387" spans="2:3" x14ac:dyDescent="0.45">
      <c r="B6387" s="266">
        <v>6322</v>
      </c>
      <c r="C6387" s="267">
        <v>177.43935366537158</v>
      </c>
    </row>
    <row r="6388" spans="2:3" x14ac:dyDescent="0.45">
      <c r="B6388" s="266">
        <v>6323</v>
      </c>
      <c r="C6388" s="267">
        <v>108.81117028588224</v>
      </c>
    </row>
    <row r="6389" spans="2:3" x14ac:dyDescent="0.45">
      <c r="B6389" s="266">
        <v>6324</v>
      </c>
      <c r="C6389" s="267">
        <v>100.60884569752915</v>
      </c>
    </row>
    <row r="6390" spans="2:3" x14ac:dyDescent="0.45">
      <c r="B6390" s="266">
        <v>6325</v>
      </c>
      <c r="C6390" s="267">
        <v>161.12413459909374</v>
      </c>
    </row>
    <row r="6391" spans="2:3" x14ac:dyDescent="0.45">
      <c r="B6391" s="266">
        <v>6326</v>
      </c>
      <c r="C6391" s="267">
        <v>87.69856288019686</v>
      </c>
    </row>
    <row r="6392" spans="2:3" x14ac:dyDescent="0.45">
      <c r="B6392" s="266">
        <v>6327</v>
      </c>
      <c r="C6392" s="267">
        <v>176.44569822443282</v>
      </c>
    </row>
    <row r="6393" spans="2:3" x14ac:dyDescent="0.45">
      <c r="B6393" s="266">
        <v>6328</v>
      </c>
      <c r="C6393" s="267">
        <v>160.77076550354195</v>
      </c>
    </row>
    <row r="6394" spans="2:3" x14ac:dyDescent="0.45">
      <c r="B6394" s="266">
        <v>6329</v>
      </c>
      <c r="C6394" s="267">
        <v>122.51436459202711</v>
      </c>
    </row>
    <row r="6395" spans="2:3" x14ac:dyDescent="0.45">
      <c r="B6395" s="266">
        <v>6330</v>
      </c>
      <c r="C6395" s="267">
        <v>114.03343706988977</v>
      </c>
    </row>
    <row r="6396" spans="2:3" x14ac:dyDescent="0.45">
      <c r="B6396" s="266">
        <v>6331</v>
      </c>
      <c r="C6396" s="267">
        <v>155.65800791352319</v>
      </c>
    </row>
    <row r="6397" spans="2:3" x14ac:dyDescent="0.45">
      <c r="B6397" s="266">
        <v>6332</v>
      </c>
      <c r="C6397" s="267">
        <v>146.67622261836539</v>
      </c>
    </row>
    <row r="6398" spans="2:3" x14ac:dyDescent="0.45">
      <c r="B6398" s="266">
        <v>6333</v>
      </c>
      <c r="C6398" s="267">
        <v>112.95008954087908</v>
      </c>
    </row>
    <row r="6399" spans="2:3" x14ac:dyDescent="0.45">
      <c r="B6399" s="266">
        <v>6334</v>
      </c>
      <c r="C6399" s="267">
        <v>92.694308581739193</v>
      </c>
    </row>
    <row r="6400" spans="2:3" x14ac:dyDescent="0.45">
      <c r="B6400" s="266">
        <v>6335</v>
      </c>
      <c r="C6400" s="267">
        <v>123.16018155090973</v>
      </c>
    </row>
    <row r="6401" spans="2:3" x14ac:dyDescent="0.45">
      <c r="B6401" s="266">
        <v>6336</v>
      </c>
      <c r="C6401" s="267">
        <v>115.31987697151739</v>
      </c>
    </row>
    <row r="6402" spans="2:3" x14ac:dyDescent="0.45">
      <c r="B6402" s="266">
        <v>6337</v>
      </c>
      <c r="C6402" s="267">
        <v>135.45781158670542</v>
      </c>
    </row>
    <row r="6403" spans="2:3" x14ac:dyDescent="0.45">
      <c r="B6403" s="266">
        <v>6338</v>
      </c>
      <c r="C6403" s="267">
        <v>141.57190121267064</v>
      </c>
    </row>
    <row r="6404" spans="2:3" x14ac:dyDescent="0.45">
      <c r="B6404" s="266">
        <v>6339</v>
      </c>
      <c r="C6404" s="267">
        <v>163.66015526366004</v>
      </c>
    </row>
    <row r="6405" spans="2:3" x14ac:dyDescent="0.45">
      <c r="B6405" s="266">
        <v>6340</v>
      </c>
      <c r="C6405" s="267">
        <v>117.43236173168368</v>
      </c>
    </row>
    <row r="6406" spans="2:3" x14ac:dyDescent="0.45">
      <c r="B6406" s="266">
        <v>6341</v>
      </c>
      <c r="C6406" s="267">
        <v>125.30024185619894</v>
      </c>
    </row>
    <row r="6407" spans="2:3" x14ac:dyDescent="0.45">
      <c r="B6407" s="266">
        <v>6342</v>
      </c>
      <c r="C6407" s="267">
        <v>103.37253744526978</v>
      </c>
    </row>
    <row r="6408" spans="2:3" x14ac:dyDescent="0.45">
      <c r="B6408" s="266">
        <v>6343</v>
      </c>
      <c r="C6408" s="267">
        <v>167.24768527587764</v>
      </c>
    </row>
    <row r="6409" spans="2:3" x14ac:dyDescent="0.45">
      <c r="B6409" s="266">
        <v>6344</v>
      </c>
      <c r="C6409" s="267">
        <v>132.7622667486612</v>
      </c>
    </row>
    <row r="6410" spans="2:3" x14ac:dyDescent="0.45">
      <c r="B6410" s="266">
        <v>6345</v>
      </c>
      <c r="C6410" s="267">
        <v>61.689502395055307</v>
      </c>
    </row>
    <row r="6411" spans="2:3" x14ac:dyDescent="0.45">
      <c r="B6411" s="266">
        <v>6346</v>
      </c>
      <c r="C6411" s="267">
        <v>136.4244513763627</v>
      </c>
    </row>
    <row r="6412" spans="2:3" x14ac:dyDescent="0.45">
      <c r="B6412" s="266">
        <v>6347</v>
      </c>
      <c r="C6412" s="267">
        <v>83.962592764730658</v>
      </c>
    </row>
    <row r="6413" spans="2:3" x14ac:dyDescent="0.45">
      <c r="B6413" s="266">
        <v>6348</v>
      </c>
      <c r="C6413" s="267">
        <v>126.19295232882803</v>
      </c>
    </row>
    <row r="6414" spans="2:3" x14ac:dyDescent="0.45">
      <c r="B6414" s="266">
        <v>6349</v>
      </c>
      <c r="C6414" s="267">
        <v>134.72179098968809</v>
      </c>
    </row>
    <row r="6415" spans="2:3" x14ac:dyDescent="0.45">
      <c r="B6415" s="266">
        <v>6350</v>
      </c>
      <c r="C6415" s="267">
        <v>91.557195958695885</v>
      </c>
    </row>
    <row r="6416" spans="2:3" x14ac:dyDescent="0.45">
      <c r="B6416" s="266">
        <v>6351</v>
      </c>
      <c r="C6416" s="267">
        <v>173.473715928074</v>
      </c>
    </row>
    <row r="6417" spans="2:3" x14ac:dyDescent="0.45">
      <c r="B6417" s="266">
        <v>6352</v>
      </c>
      <c r="C6417" s="267">
        <v>175.3959367006079</v>
      </c>
    </row>
    <row r="6418" spans="2:3" x14ac:dyDescent="0.45">
      <c r="B6418" s="266">
        <v>6353</v>
      </c>
      <c r="C6418" s="267">
        <v>143.39779040419819</v>
      </c>
    </row>
    <row r="6419" spans="2:3" x14ac:dyDescent="0.45">
      <c r="B6419" s="266">
        <v>6354</v>
      </c>
      <c r="C6419" s="267">
        <v>68.639845822398073</v>
      </c>
    </row>
    <row r="6420" spans="2:3" x14ac:dyDescent="0.45">
      <c r="B6420" s="266">
        <v>6355</v>
      </c>
      <c r="C6420" s="267">
        <v>183.64446954534884</v>
      </c>
    </row>
    <row r="6421" spans="2:3" x14ac:dyDescent="0.45">
      <c r="B6421" s="266">
        <v>6356</v>
      </c>
      <c r="C6421" s="267">
        <v>150.28544570706867</v>
      </c>
    </row>
    <row r="6422" spans="2:3" x14ac:dyDescent="0.45">
      <c r="B6422" s="266">
        <v>6357</v>
      </c>
      <c r="C6422" s="267">
        <v>155.18698651117478</v>
      </c>
    </row>
    <row r="6423" spans="2:3" x14ac:dyDescent="0.45">
      <c r="B6423" s="266">
        <v>6358</v>
      </c>
      <c r="C6423" s="267">
        <v>103.01711561800521</v>
      </c>
    </row>
    <row r="6424" spans="2:3" x14ac:dyDescent="0.45">
      <c r="B6424" s="266">
        <v>6359</v>
      </c>
      <c r="C6424" s="267">
        <v>123.32745539418232</v>
      </c>
    </row>
    <row r="6425" spans="2:3" x14ac:dyDescent="0.45">
      <c r="B6425" s="266">
        <v>6360</v>
      </c>
      <c r="C6425" s="267">
        <v>137.62426874129608</v>
      </c>
    </row>
    <row r="6426" spans="2:3" x14ac:dyDescent="0.45">
      <c r="B6426" s="266">
        <v>6361</v>
      </c>
      <c r="C6426" s="267">
        <v>86.89713128449408</v>
      </c>
    </row>
    <row r="6427" spans="2:3" x14ac:dyDescent="0.45">
      <c r="B6427" s="266">
        <v>6362</v>
      </c>
      <c r="C6427" s="267">
        <v>102.52098544573147</v>
      </c>
    </row>
    <row r="6428" spans="2:3" x14ac:dyDescent="0.45">
      <c r="B6428" s="266">
        <v>6363</v>
      </c>
      <c r="C6428" s="267">
        <v>84.536830658675882</v>
      </c>
    </row>
    <row r="6429" spans="2:3" x14ac:dyDescent="0.45">
      <c r="B6429" s="266">
        <v>6364</v>
      </c>
      <c r="C6429" s="267">
        <v>98.11906787529081</v>
      </c>
    </row>
    <row r="6430" spans="2:3" x14ac:dyDescent="0.45">
      <c r="B6430" s="266">
        <v>6365</v>
      </c>
      <c r="C6430" s="267">
        <v>106.42725645303855</v>
      </c>
    </row>
    <row r="6431" spans="2:3" x14ac:dyDescent="0.45">
      <c r="B6431" s="266">
        <v>6366</v>
      </c>
      <c r="C6431" s="267">
        <v>119.16984864567621</v>
      </c>
    </row>
    <row r="6432" spans="2:3" x14ac:dyDescent="0.45">
      <c r="B6432" s="266">
        <v>6367</v>
      </c>
      <c r="C6432" s="267">
        <v>101.17502625078697</v>
      </c>
    </row>
    <row r="6433" spans="2:3" x14ac:dyDescent="0.45">
      <c r="B6433" s="266">
        <v>6368</v>
      </c>
      <c r="C6433" s="267">
        <v>87.856332965006999</v>
      </c>
    </row>
    <row r="6434" spans="2:3" x14ac:dyDescent="0.45">
      <c r="B6434" s="266">
        <v>6369</v>
      </c>
      <c r="C6434" s="267">
        <v>95.063646322800523</v>
      </c>
    </row>
    <row r="6435" spans="2:3" x14ac:dyDescent="0.45">
      <c r="B6435" s="266">
        <v>6370</v>
      </c>
      <c r="C6435" s="267">
        <v>123.6030087897046</v>
      </c>
    </row>
    <row r="6436" spans="2:3" x14ac:dyDescent="0.45">
      <c r="B6436" s="266">
        <v>6371</v>
      </c>
      <c r="C6436" s="267">
        <v>126.51724564331705</v>
      </c>
    </row>
    <row r="6437" spans="2:3" x14ac:dyDescent="0.45">
      <c r="B6437" s="266">
        <v>6372</v>
      </c>
      <c r="C6437" s="267">
        <v>121.02830989764084</v>
      </c>
    </row>
    <row r="6438" spans="2:3" x14ac:dyDescent="0.45">
      <c r="B6438" s="266">
        <v>6373</v>
      </c>
      <c r="C6438" s="267">
        <v>102.05595984892415</v>
      </c>
    </row>
    <row r="6439" spans="2:3" x14ac:dyDescent="0.45">
      <c r="B6439" s="266">
        <v>6374</v>
      </c>
      <c r="C6439" s="267">
        <v>137.75823652269352</v>
      </c>
    </row>
    <row r="6440" spans="2:3" x14ac:dyDescent="0.45">
      <c r="B6440" s="266">
        <v>6375</v>
      </c>
      <c r="C6440" s="267">
        <v>63.732769150867256</v>
      </c>
    </row>
    <row r="6441" spans="2:3" x14ac:dyDescent="0.45">
      <c r="B6441" s="266">
        <v>6376</v>
      </c>
      <c r="C6441" s="267">
        <v>104.33809864615409</v>
      </c>
    </row>
    <row r="6442" spans="2:3" x14ac:dyDescent="0.45">
      <c r="B6442" s="266">
        <v>6377</v>
      </c>
      <c r="C6442" s="267">
        <v>115.57824103968647</v>
      </c>
    </row>
    <row r="6443" spans="2:3" x14ac:dyDescent="0.45">
      <c r="B6443" s="266">
        <v>6378</v>
      </c>
      <c r="C6443" s="267">
        <v>178.20521591322182</v>
      </c>
    </row>
    <row r="6444" spans="2:3" x14ac:dyDescent="0.45">
      <c r="B6444" s="266">
        <v>6379</v>
      </c>
      <c r="C6444" s="267">
        <v>107.91772442331026</v>
      </c>
    </row>
    <row r="6445" spans="2:3" x14ac:dyDescent="0.45">
      <c r="B6445" s="266">
        <v>6380</v>
      </c>
      <c r="C6445" s="267">
        <v>102.04465737188292</v>
      </c>
    </row>
    <row r="6446" spans="2:3" x14ac:dyDescent="0.45">
      <c r="B6446" s="266">
        <v>6381</v>
      </c>
      <c r="C6446" s="267">
        <v>170.32482709505413</v>
      </c>
    </row>
    <row r="6447" spans="2:3" x14ac:dyDescent="0.45">
      <c r="B6447" s="266">
        <v>6382</v>
      </c>
      <c r="C6447" s="267">
        <v>150.96326166499983</v>
      </c>
    </row>
    <row r="6448" spans="2:3" x14ac:dyDescent="0.45">
      <c r="B6448" s="266">
        <v>6383</v>
      </c>
      <c r="C6448" s="267">
        <v>131.08600046402066</v>
      </c>
    </row>
    <row r="6449" spans="2:3" x14ac:dyDescent="0.45">
      <c r="B6449" s="266">
        <v>6384</v>
      </c>
      <c r="C6449" s="267">
        <v>159.27419560065692</v>
      </c>
    </row>
    <row r="6450" spans="2:3" x14ac:dyDescent="0.45">
      <c r="B6450" s="266">
        <v>6385</v>
      </c>
      <c r="C6450" s="267">
        <v>123.81270760647801</v>
      </c>
    </row>
    <row r="6451" spans="2:3" x14ac:dyDescent="0.45">
      <c r="B6451" s="266">
        <v>6386</v>
      </c>
      <c r="C6451" s="267">
        <v>105.04987778851611</v>
      </c>
    </row>
    <row r="6452" spans="2:3" x14ac:dyDescent="0.45">
      <c r="B6452" s="266">
        <v>6387</v>
      </c>
      <c r="C6452" s="267">
        <v>130.46462334482891</v>
      </c>
    </row>
    <row r="6453" spans="2:3" x14ac:dyDescent="0.45">
      <c r="B6453" s="266">
        <v>6388</v>
      </c>
      <c r="C6453" s="267">
        <v>173.45660590217057</v>
      </c>
    </row>
    <row r="6454" spans="2:3" x14ac:dyDescent="0.45">
      <c r="B6454" s="266">
        <v>6389</v>
      </c>
      <c r="C6454" s="267">
        <v>172.00706660483817</v>
      </c>
    </row>
    <row r="6455" spans="2:3" x14ac:dyDescent="0.45">
      <c r="B6455" s="266">
        <v>6390</v>
      </c>
      <c r="C6455" s="267">
        <v>175.08497644507429</v>
      </c>
    </row>
    <row r="6456" spans="2:3" x14ac:dyDescent="0.45">
      <c r="B6456" s="266">
        <v>6391</v>
      </c>
      <c r="C6456" s="267">
        <v>101.87228485431632</v>
      </c>
    </row>
    <row r="6457" spans="2:3" x14ac:dyDescent="0.45">
      <c r="B6457" s="266">
        <v>6392</v>
      </c>
      <c r="C6457" s="267">
        <v>107.66394772074504</v>
      </c>
    </row>
    <row r="6458" spans="2:3" x14ac:dyDescent="0.45">
      <c r="B6458" s="266">
        <v>6393</v>
      </c>
      <c r="C6458" s="267">
        <v>186.66670119655583</v>
      </c>
    </row>
    <row r="6459" spans="2:3" x14ac:dyDescent="0.45">
      <c r="B6459" s="266">
        <v>6394</v>
      </c>
      <c r="C6459" s="267">
        <v>111.43823317267248</v>
      </c>
    </row>
    <row r="6460" spans="2:3" x14ac:dyDescent="0.45">
      <c r="B6460" s="266">
        <v>6395</v>
      </c>
      <c r="C6460" s="267">
        <v>146.22095201994892</v>
      </c>
    </row>
    <row r="6461" spans="2:3" x14ac:dyDescent="0.45">
      <c r="B6461" s="266">
        <v>6396</v>
      </c>
      <c r="C6461" s="267">
        <v>135.41635544505903</v>
      </c>
    </row>
    <row r="6462" spans="2:3" x14ac:dyDescent="0.45">
      <c r="B6462" s="266">
        <v>6397</v>
      </c>
      <c r="C6462" s="267">
        <v>178.4389360273351</v>
      </c>
    </row>
    <row r="6463" spans="2:3" x14ac:dyDescent="0.45">
      <c r="B6463" s="266">
        <v>6398</v>
      </c>
      <c r="C6463" s="267">
        <v>167.86237159827039</v>
      </c>
    </row>
    <row r="6464" spans="2:3" x14ac:dyDescent="0.45">
      <c r="B6464" s="266">
        <v>6399</v>
      </c>
      <c r="C6464" s="267">
        <v>164.58443171791819</v>
      </c>
    </row>
    <row r="6465" spans="2:3" x14ac:dyDescent="0.45">
      <c r="B6465" s="266">
        <v>6400</v>
      </c>
      <c r="C6465" s="267">
        <v>160.07125051922918</v>
      </c>
    </row>
    <row r="6466" spans="2:3" x14ac:dyDescent="0.45">
      <c r="B6466" s="266">
        <v>6401</v>
      </c>
      <c r="C6466" s="267">
        <v>161.4363236235485</v>
      </c>
    </row>
    <row r="6467" spans="2:3" x14ac:dyDescent="0.45">
      <c r="B6467" s="266">
        <v>6402</v>
      </c>
      <c r="C6467" s="267">
        <v>159.94617447810626</v>
      </c>
    </row>
    <row r="6468" spans="2:3" x14ac:dyDescent="0.45">
      <c r="B6468" s="266">
        <v>6403</v>
      </c>
      <c r="C6468" s="267">
        <v>105.90537615358535</v>
      </c>
    </row>
    <row r="6469" spans="2:3" x14ac:dyDescent="0.45">
      <c r="B6469" s="266">
        <v>6404</v>
      </c>
      <c r="C6469" s="267">
        <v>134.54215528035033</v>
      </c>
    </row>
    <row r="6470" spans="2:3" x14ac:dyDescent="0.45">
      <c r="B6470" s="266">
        <v>6405</v>
      </c>
      <c r="C6470" s="267">
        <v>124.92737639941127</v>
      </c>
    </row>
    <row r="6471" spans="2:3" x14ac:dyDescent="0.45">
      <c r="B6471" s="266">
        <v>6406</v>
      </c>
      <c r="C6471" s="267">
        <v>188.41750575349528</v>
      </c>
    </row>
    <row r="6472" spans="2:3" x14ac:dyDescent="0.45">
      <c r="B6472" s="266">
        <v>6407</v>
      </c>
      <c r="C6472" s="267">
        <v>90.818086088764517</v>
      </c>
    </row>
    <row r="6473" spans="2:3" x14ac:dyDescent="0.45">
      <c r="B6473" s="266">
        <v>6408</v>
      </c>
      <c r="C6473" s="267">
        <v>134.28071232791183</v>
      </c>
    </row>
    <row r="6474" spans="2:3" x14ac:dyDescent="0.45">
      <c r="B6474" s="266">
        <v>6409</v>
      </c>
      <c r="C6474" s="267">
        <v>140.37048825712839</v>
      </c>
    </row>
    <row r="6475" spans="2:3" x14ac:dyDescent="0.45">
      <c r="B6475" s="266">
        <v>6410</v>
      </c>
      <c r="C6475" s="267">
        <v>190.78572433352289</v>
      </c>
    </row>
    <row r="6476" spans="2:3" x14ac:dyDescent="0.45">
      <c r="B6476" s="266">
        <v>6411</v>
      </c>
      <c r="C6476" s="267">
        <v>92.902324363754701</v>
      </c>
    </row>
    <row r="6477" spans="2:3" x14ac:dyDescent="0.45">
      <c r="B6477" s="266">
        <v>6412</v>
      </c>
      <c r="C6477" s="267">
        <v>114.33902066578787</v>
      </c>
    </row>
    <row r="6478" spans="2:3" x14ac:dyDescent="0.45">
      <c r="B6478" s="266">
        <v>6413</v>
      </c>
      <c r="C6478" s="267">
        <v>102.65375014966808</v>
      </c>
    </row>
    <row r="6479" spans="2:3" x14ac:dyDescent="0.45">
      <c r="B6479" s="266">
        <v>6414</v>
      </c>
      <c r="C6479" s="267">
        <v>101.19116092242209</v>
      </c>
    </row>
    <row r="6480" spans="2:3" x14ac:dyDescent="0.45">
      <c r="B6480" s="266">
        <v>6415</v>
      </c>
      <c r="C6480" s="267">
        <v>121.31038759077597</v>
      </c>
    </row>
    <row r="6481" spans="2:3" x14ac:dyDescent="0.45">
      <c r="B6481" s="266">
        <v>6416</v>
      </c>
      <c r="C6481" s="267">
        <v>148.19887495995175</v>
      </c>
    </row>
    <row r="6482" spans="2:3" x14ac:dyDescent="0.45">
      <c r="B6482" s="266">
        <v>6417</v>
      </c>
      <c r="C6482" s="267">
        <v>144.7700723076095</v>
      </c>
    </row>
    <row r="6483" spans="2:3" x14ac:dyDescent="0.45">
      <c r="B6483" s="266">
        <v>6418</v>
      </c>
      <c r="C6483" s="267">
        <v>105.56804919361315</v>
      </c>
    </row>
    <row r="6484" spans="2:3" x14ac:dyDescent="0.45">
      <c r="B6484" s="266">
        <v>6419</v>
      </c>
      <c r="C6484" s="267">
        <v>127.67980396383204</v>
      </c>
    </row>
    <row r="6485" spans="2:3" x14ac:dyDescent="0.45">
      <c r="B6485" s="266">
        <v>6420</v>
      </c>
      <c r="C6485" s="267">
        <v>180.22119350454614</v>
      </c>
    </row>
    <row r="6486" spans="2:3" x14ac:dyDescent="0.45">
      <c r="B6486" s="266">
        <v>6421</v>
      </c>
      <c r="C6486" s="267">
        <v>149.2703307444869</v>
      </c>
    </row>
    <row r="6487" spans="2:3" x14ac:dyDescent="0.45">
      <c r="B6487" s="266">
        <v>6422</v>
      </c>
      <c r="C6487" s="267">
        <v>133.56854791612929</v>
      </c>
    </row>
    <row r="6488" spans="2:3" x14ac:dyDescent="0.45">
      <c r="B6488" s="266">
        <v>6423</v>
      </c>
      <c r="C6488" s="267">
        <v>143.15045863026754</v>
      </c>
    </row>
    <row r="6489" spans="2:3" x14ac:dyDescent="0.45">
      <c r="B6489" s="266">
        <v>6424</v>
      </c>
      <c r="C6489" s="267">
        <v>162.83159814312208</v>
      </c>
    </row>
    <row r="6490" spans="2:3" x14ac:dyDescent="0.45">
      <c r="B6490" s="266">
        <v>6425</v>
      </c>
      <c r="C6490" s="267">
        <v>119.74082919720053</v>
      </c>
    </row>
    <row r="6491" spans="2:3" x14ac:dyDescent="0.45">
      <c r="B6491" s="266">
        <v>6426</v>
      </c>
      <c r="C6491" s="267">
        <v>142.1476808645919</v>
      </c>
    </row>
    <row r="6492" spans="2:3" x14ac:dyDescent="0.45">
      <c r="B6492" s="266">
        <v>6427</v>
      </c>
      <c r="C6492" s="267">
        <v>113.45978945962861</v>
      </c>
    </row>
    <row r="6493" spans="2:3" x14ac:dyDescent="0.45">
      <c r="B6493" s="266">
        <v>6428</v>
      </c>
      <c r="C6493" s="267">
        <v>112.14566893232833</v>
      </c>
    </row>
    <row r="6494" spans="2:3" x14ac:dyDescent="0.45">
      <c r="B6494" s="266">
        <v>6429</v>
      </c>
      <c r="C6494" s="267">
        <v>152.73898616338789</v>
      </c>
    </row>
    <row r="6495" spans="2:3" x14ac:dyDescent="0.45">
      <c r="B6495" s="266">
        <v>6430</v>
      </c>
      <c r="C6495" s="267">
        <v>130.3559594310712</v>
      </c>
    </row>
    <row r="6496" spans="2:3" x14ac:dyDescent="0.45">
      <c r="B6496" s="266">
        <v>6431</v>
      </c>
      <c r="C6496" s="267">
        <v>142.94689353756286</v>
      </c>
    </row>
    <row r="6497" spans="2:3" x14ac:dyDescent="0.45">
      <c r="B6497" s="266">
        <v>6432</v>
      </c>
      <c r="C6497" s="267">
        <v>145.06887726030337</v>
      </c>
    </row>
    <row r="6498" spans="2:3" x14ac:dyDescent="0.45">
      <c r="B6498" s="266">
        <v>6433</v>
      </c>
      <c r="C6498" s="267">
        <v>130.88944393419862</v>
      </c>
    </row>
    <row r="6499" spans="2:3" x14ac:dyDescent="0.45">
      <c r="B6499" s="266">
        <v>6434</v>
      </c>
      <c r="C6499" s="267">
        <v>185.55104961514718</v>
      </c>
    </row>
    <row r="6500" spans="2:3" x14ac:dyDescent="0.45">
      <c r="B6500" s="266">
        <v>6435</v>
      </c>
      <c r="C6500" s="267">
        <v>77.114408250942915</v>
      </c>
    </row>
    <row r="6501" spans="2:3" x14ac:dyDescent="0.45">
      <c r="B6501" s="266">
        <v>6436</v>
      </c>
      <c r="C6501" s="267">
        <v>95.978679241363892</v>
      </c>
    </row>
    <row r="6502" spans="2:3" x14ac:dyDescent="0.45">
      <c r="B6502" s="266">
        <v>6437</v>
      </c>
      <c r="C6502" s="267">
        <v>129.8985712787034</v>
      </c>
    </row>
    <row r="6503" spans="2:3" x14ac:dyDescent="0.45">
      <c r="B6503" s="266">
        <v>6438</v>
      </c>
      <c r="C6503" s="267">
        <v>151.21125662563423</v>
      </c>
    </row>
    <row r="6504" spans="2:3" x14ac:dyDescent="0.45">
      <c r="B6504" s="266">
        <v>6439</v>
      </c>
      <c r="C6504" s="267">
        <v>98.624936877795662</v>
      </c>
    </row>
    <row r="6505" spans="2:3" x14ac:dyDescent="0.45">
      <c r="B6505" s="266">
        <v>6440</v>
      </c>
      <c r="C6505" s="267">
        <v>106.19446658730634</v>
      </c>
    </row>
    <row r="6506" spans="2:3" x14ac:dyDescent="0.45">
      <c r="B6506" s="266">
        <v>6441</v>
      </c>
      <c r="C6506" s="267">
        <v>195.46556344029295</v>
      </c>
    </row>
    <row r="6507" spans="2:3" x14ac:dyDescent="0.45">
      <c r="B6507" s="266">
        <v>6442</v>
      </c>
      <c r="C6507" s="267">
        <v>163.30728184000009</v>
      </c>
    </row>
    <row r="6508" spans="2:3" x14ac:dyDescent="0.45">
      <c r="B6508" s="266">
        <v>6443</v>
      </c>
      <c r="C6508" s="267">
        <v>113.21318337639083</v>
      </c>
    </row>
    <row r="6509" spans="2:3" x14ac:dyDescent="0.45">
      <c r="B6509" s="266">
        <v>6444</v>
      </c>
      <c r="C6509" s="267">
        <v>100.30294456280589</v>
      </c>
    </row>
    <row r="6510" spans="2:3" x14ac:dyDescent="0.45">
      <c r="B6510" s="266">
        <v>6445</v>
      </c>
      <c r="C6510" s="267">
        <v>126.90223317939702</v>
      </c>
    </row>
    <row r="6511" spans="2:3" x14ac:dyDescent="0.45">
      <c r="B6511" s="266">
        <v>6446</v>
      </c>
      <c r="C6511" s="267">
        <v>213.87909361012717</v>
      </c>
    </row>
    <row r="6512" spans="2:3" x14ac:dyDescent="0.45">
      <c r="B6512" s="266">
        <v>6447</v>
      </c>
      <c r="C6512" s="267">
        <v>168.59904564320368</v>
      </c>
    </row>
    <row r="6513" spans="2:3" x14ac:dyDescent="0.45">
      <c r="B6513" s="266">
        <v>6448</v>
      </c>
      <c r="C6513" s="267">
        <v>101.66562388649676</v>
      </c>
    </row>
    <row r="6514" spans="2:3" x14ac:dyDescent="0.45">
      <c r="B6514" s="266">
        <v>6449</v>
      </c>
      <c r="C6514" s="267">
        <v>154.82465187743855</v>
      </c>
    </row>
    <row r="6515" spans="2:3" x14ac:dyDescent="0.45">
      <c r="B6515" s="266">
        <v>6450</v>
      </c>
      <c r="C6515" s="267">
        <v>134.83039699015447</v>
      </c>
    </row>
    <row r="6516" spans="2:3" x14ac:dyDescent="0.45">
      <c r="B6516" s="266">
        <v>6451</v>
      </c>
      <c r="C6516" s="267">
        <v>169.9039056976444</v>
      </c>
    </row>
    <row r="6517" spans="2:3" x14ac:dyDescent="0.45">
      <c r="B6517" s="266">
        <v>6452</v>
      </c>
      <c r="C6517" s="267">
        <v>112.90238261042269</v>
      </c>
    </row>
    <row r="6518" spans="2:3" x14ac:dyDescent="0.45">
      <c r="B6518" s="266">
        <v>6453</v>
      </c>
      <c r="C6518" s="267">
        <v>90.380651838557853</v>
      </c>
    </row>
    <row r="6519" spans="2:3" x14ac:dyDescent="0.45">
      <c r="B6519" s="266">
        <v>6454</v>
      </c>
      <c r="C6519" s="267">
        <v>105.20792158884805</v>
      </c>
    </row>
    <row r="6520" spans="2:3" x14ac:dyDescent="0.45">
      <c r="B6520" s="266">
        <v>6455</v>
      </c>
      <c r="C6520" s="267">
        <v>176.83607120787661</v>
      </c>
    </row>
    <row r="6521" spans="2:3" x14ac:dyDescent="0.45">
      <c r="B6521" s="266">
        <v>6456</v>
      </c>
      <c r="C6521" s="267">
        <v>172.37069658121533</v>
      </c>
    </row>
    <row r="6522" spans="2:3" x14ac:dyDescent="0.45">
      <c r="B6522" s="266">
        <v>6457</v>
      </c>
      <c r="C6522" s="267">
        <v>154.84130128085945</v>
      </c>
    </row>
    <row r="6523" spans="2:3" x14ac:dyDescent="0.45">
      <c r="B6523" s="266">
        <v>6458</v>
      </c>
      <c r="C6523" s="267">
        <v>109.94231930168512</v>
      </c>
    </row>
    <row r="6524" spans="2:3" x14ac:dyDescent="0.45">
      <c r="B6524" s="266">
        <v>6459</v>
      </c>
      <c r="C6524" s="267">
        <v>124.15556995602842</v>
      </c>
    </row>
    <row r="6525" spans="2:3" x14ac:dyDescent="0.45">
      <c r="B6525" s="266">
        <v>6460</v>
      </c>
      <c r="C6525" s="267">
        <v>153.26428367902867</v>
      </c>
    </row>
    <row r="6526" spans="2:3" x14ac:dyDescent="0.45">
      <c r="B6526" s="266">
        <v>6461</v>
      </c>
      <c r="C6526" s="267">
        <v>169.62187586370183</v>
      </c>
    </row>
    <row r="6527" spans="2:3" x14ac:dyDescent="0.45">
      <c r="B6527" s="266">
        <v>6462</v>
      </c>
      <c r="C6527" s="267">
        <v>126.73424378833623</v>
      </c>
    </row>
    <row r="6528" spans="2:3" x14ac:dyDescent="0.45">
      <c r="B6528" s="266">
        <v>6463</v>
      </c>
      <c r="C6528" s="267">
        <v>135.8062450741499</v>
      </c>
    </row>
    <row r="6529" spans="2:3" x14ac:dyDescent="0.45">
      <c r="B6529" s="266">
        <v>6464</v>
      </c>
      <c r="C6529" s="267">
        <v>124.32520513088004</v>
      </c>
    </row>
    <row r="6530" spans="2:3" x14ac:dyDescent="0.45">
      <c r="B6530" s="266">
        <v>6465</v>
      </c>
      <c r="C6530" s="267">
        <v>79.905456219023989</v>
      </c>
    </row>
    <row r="6531" spans="2:3" x14ac:dyDescent="0.45">
      <c r="B6531" s="266">
        <v>6466</v>
      </c>
      <c r="C6531" s="267">
        <v>97.607883327384826</v>
      </c>
    </row>
    <row r="6532" spans="2:3" x14ac:dyDescent="0.45">
      <c r="B6532" s="266">
        <v>6467</v>
      </c>
      <c r="C6532" s="267">
        <v>90.446728134033037</v>
      </c>
    </row>
    <row r="6533" spans="2:3" x14ac:dyDescent="0.45">
      <c r="B6533" s="266">
        <v>6468</v>
      </c>
      <c r="C6533" s="267">
        <v>184.29049420707628</v>
      </c>
    </row>
    <row r="6534" spans="2:3" x14ac:dyDescent="0.45">
      <c r="B6534" s="266">
        <v>6469</v>
      </c>
      <c r="C6534" s="267">
        <v>127.33062559267307</v>
      </c>
    </row>
    <row r="6535" spans="2:3" x14ac:dyDescent="0.45">
      <c r="B6535" s="266">
        <v>6470</v>
      </c>
      <c r="C6535" s="267">
        <v>117.96122753960904</v>
      </c>
    </row>
    <row r="6536" spans="2:3" x14ac:dyDescent="0.45">
      <c r="B6536" s="266">
        <v>6471</v>
      </c>
      <c r="C6536" s="267">
        <v>170.68655580112596</v>
      </c>
    </row>
    <row r="6537" spans="2:3" x14ac:dyDescent="0.45">
      <c r="B6537" s="266">
        <v>6472</v>
      </c>
      <c r="C6537" s="267">
        <v>137.45306320008103</v>
      </c>
    </row>
    <row r="6538" spans="2:3" x14ac:dyDescent="0.45">
      <c r="B6538" s="266">
        <v>6473</v>
      </c>
      <c r="C6538" s="267">
        <v>125.92001341330224</v>
      </c>
    </row>
    <row r="6539" spans="2:3" x14ac:dyDescent="0.45">
      <c r="B6539" s="266">
        <v>6474</v>
      </c>
      <c r="C6539" s="267">
        <v>188.01229604028387</v>
      </c>
    </row>
    <row r="6540" spans="2:3" x14ac:dyDescent="0.45">
      <c r="B6540" s="266">
        <v>6475</v>
      </c>
      <c r="C6540" s="267">
        <v>144.84307497620739</v>
      </c>
    </row>
    <row r="6541" spans="2:3" x14ac:dyDescent="0.45">
      <c r="B6541" s="266">
        <v>6476</v>
      </c>
      <c r="C6541" s="267">
        <v>118.82586995189975</v>
      </c>
    </row>
    <row r="6542" spans="2:3" x14ac:dyDescent="0.45">
      <c r="B6542" s="266">
        <v>6477</v>
      </c>
      <c r="C6542" s="267">
        <v>192.86026388294641</v>
      </c>
    </row>
    <row r="6543" spans="2:3" x14ac:dyDescent="0.45">
      <c r="B6543" s="266">
        <v>6478</v>
      </c>
      <c r="C6543" s="267">
        <v>128.64049946661009</v>
      </c>
    </row>
    <row r="6544" spans="2:3" x14ac:dyDescent="0.45">
      <c r="B6544" s="266">
        <v>6479</v>
      </c>
      <c r="C6544" s="267">
        <v>117.85917871189841</v>
      </c>
    </row>
    <row r="6545" spans="2:3" x14ac:dyDescent="0.45">
      <c r="B6545" s="266">
        <v>6480</v>
      </c>
      <c r="C6545" s="267">
        <v>79.124192612447914</v>
      </c>
    </row>
    <row r="6546" spans="2:3" x14ac:dyDescent="0.45">
      <c r="B6546" s="266">
        <v>6481</v>
      </c>
      <c r="C6546" s="267">
        <v>141.86403955837204</v>
      </c>
    </row>
    <row r="6547" spans="2:3" x14ac:dyDescent="0.45">
      <c r="B6547" s="266">
        <v>6482</v>
      </c>
      <c r="C6547" s="267">
        <v>117.62454353803096</v>
      </c>
    </row>
    <row r="6548" spans="2:3" x14ac:dyDescent="0.45">
      <c r="B6548" s="266">
        <v>6483</v>
      </c>
      <c r="C6548" s="267">
        <v>158.594790556378</v>
      </c>
    </row>
    <row r="6549" spans="2:3" x14ac:dyDescent="0.45">
      <c r="B6549" s="266">
        <v>6484</v>
      </c>
      <c r="C6549" s="267">
        <v>121.44996657288949</v>
      </c>
    </row>
    <row r="6550" spans="2:3" x14ac:dyDescent="0.45">
      <c r="B6550" s="266">
        <v>6485</v>
      </c>
      <c r="C6550" s="267">
        <v>155.08541559809947</v>
      </c>
    </row>
    <row r="6551" spans="2:3" x14ac:dyDescent="0.45">
      <c r="B6551" s="266">
        <v>6486</v>
      </c>
      <c r="C6551" s="267">
        <v>216.52270801550117</v>
      </c>
    </row>
    <row r="6552" spans="2:3" x14ac:dyDescent="0.45">
      <c r="B6552" s="266">
        <v>6487</v>
      </c>
      <c r="C6552" s="267">
        <v>150.74658618386832</v>
      </c>
    </row>
    <row r="6553" spans="2:3" x14ac:dyDescent="0.45">
      <c r="B6553" s="266">
        <v>6488</v>
      </c>
      <c r="C6553" s="267">
        <v>178.2023284096162</v>
      </c>
    </row>
    <row r="6554" spans="2:3" x14ac:dyDescent="0.45">
      <c r="B6554" s="266">
        <v>6489</v>
      </c>
      <c r="C6554" s="267">
        <v>100.87189063761926</v>
      </c>
    </row>
    <row r="6555" spans="2:3" x14ac:dyDescent="0.45">
      <c r="B6555" s="266">
        <v>6490</v>
      </c>
      <c r="C6555" s="267">
        <v>102.53104172012014</v>
      </c>
    </row>
    <row r="6556" spans="2:3" x14ac:dyDescent="0.45">
      <c r="B6556" s="266">
        <v>6491</v>
      </c>
      <c r="C6556" s="267">
        <v>204.70410086445466</v>
      </c>
    </row>
    <row r="6557" spans="2:3" x14ac:dyDescent="0.45">
      <c r="B6557" s="266">
        <v>6492</v>
      </c>
      <c r="C6557" s="267">
        <v>95.964466241843454</v>
      </c>
    </row>
    <row r="6558" spans="2:3" x14ac:dyDescent="0.45">
      <c r="B6558" s="266">
        <v>6493</v>
      </c>
      <c r="C6558" s="267">
        <v>182.304601320091</v>
      </c>
    </row>
    <row r="6559" spans="2:3" x14ac:dyDescent="0.45">
      <c r="B6559" s="266">
        <v>6494</v>
      </c>
      <c r="C6559" s="267">
        <v>123.89994655173612</v>
      </c>
    </row>
    <row r="6560" spans="2:3" x14ac:dyDescent="0.45">
      <c r="B6560" s="266">
        <v>6495</v>
      </c>
      <c r="C6560" s="267">
        <v>166.04663353151497</v>
      </c>
    </row>
    <row r="6561" spans="2:3" x14ac:dyDescent="0.45">
      <c r="B6561" s="266">
        <v>6496</v>
      </c>
      <c r="C6561" s="267">
        <v>175.50180610213437</v>
      </c>
    </row>
    <row r="6562" spans="2:3" x14ac:dyDescent="0.45">
      <c r="B6562" s="266">
        <v>6497</v>
      </c>
      <c r="C6562" s="267">
        <v>76.409070616842826</v>
      </c>
    </row>
    <row r="6563" spans="2:3" x14ac:dyDescent="0.45">
      <c r="B6563" s="266">
        <v>6498</v>
      </c>
      <c r="C6563" s="267">
        <v>97.459993239035896</v>
      </c>
    </row>
    <row r="6564" spans="2:3" x14ac:dyDescent="0.45">
      <c r="B6564" s="266">
        <v>6499</v>
      </c>
      <c r="C6564" s="267">
        <v>109.55119960540506</v>
      </c>
    </row>
    <row r="6565" spans="2:3" x14ac:dyDescent="0.45">
      <c r="B6565" s="266">
        <v>6500</v>
      </c>
      <c r="C6565" s="267">
        <v>152.36032000642163</v>
      </c>
    </row>
    <row r="6566" spans="2:3" x14ac:dyDescent="0.45">
      <c r="B6566" s="266">
        <v>6501</v>
      </c>
      <c r="C6566" s="267">
        <v>96.513381794661768</v>
      </c>
    </row>
    <row r="6567" spans="2:3" x14ac:dyDescent="0.45">
      <c r="B6567" s="266">
        <v>6502</v>
      </c>
      <c r="C6567" s="267">
        <v>94.037155120676374</v>
      </c>
    </row>
    <row r="6568" spans="2:3" x14ac:dyDescent="0.45">
      <c r="B6568" s="266">
        <v>6503</v>
      </c>
      <c r="C6568" s="267">
        <v>103.00134948004785</v>
      </c>
    </row>
    <row r="6569" spans="2:3" x14ac:dyDescent="0.45">
      <c r="B6569" s="266">
        <v>6504</v>
      </c>
      <c r="C6569" s="267">
        <v>99.008441005708832</v>
      </c>
    </row>
    <row r="6570" spans="2:3" x14ac:dyDescent="0.45">
      <c r="B6570" s="266">
        <v>6505</v>
      </c>
      <c r="C6570" s="267">
        <v>148.67079179949693</v>
      </c>
    </row>
    <row r="6571" spans="2:3" x14ac:dyDescent="0.45">
      <c r="B6571" s="266">
        <v>6506</v>
      </c>
      <c r="C6571" s="267">
        <v>109.49261450595681</v>
      </c>
    </row>
    <row r="6572" spans="2:3" x14ac:dyDescent="0.45">
      <c r="B6572" s="266">
        <v>6507</v>
      </c>
      <c r="C6572" s="267">
        <v>153.09960720709216</v>
      </c>
    </row>
    <row r="6573" spans="2:3" x14ac:dyDescent="0.45">
      <c r="B6573" s="266">
        <v>6508</v>
      </c>
      <c r="C6573" s="267">
        <v>181.26220124118134</v>
      </c>
    </row>
    <row r="6574" spans="2:3" x14ac:dyDescent="0.45">
      <c r="B6574" s="266">
        <v>6509</v>
      </c>
      <c r="C6574" s="267">
        <v>91.403686095427503</v>
      </c>
    </row>
    <row r="6575" spans="2:3" x14ac:dyDescent="0.45">
      <c r="B6575" s="266">
        <v>6510</v>
      </c>
      <c r="C6575" s="267">
        <v>88.587191911762034</v>
      </c>
    </row>
    <row r="6576" spans="2:3" x14ac:dyDescent="0.45">
      <c r="B6576" s="266">
        <v>6511</v>
      </c>
      <c r="C6576" s="267">
        <v>100.52951969384259</v>
      </c>
    </row>
    <row r="6577" spans="2:3" x14ac:dyDescent="0.45">
      <c r="B6577" s="266">
        <v>6512</v>
      </c>
      <c r="C6577" s="267">
        <v>102.53770429078423</v>
      </c>
    </row>
    <row r="6578" spans="2:3" x14ac:dyDescent="0.45">
      <c r="B6578" s="266">
        <v>6513</v>
      </c>
      <c r="C6578" s="267">
        <v>120.47631488279058</v>
      </c>
    </row>
    <row r="6579" spans="2:3" x14ac:dyDescent="0.45">
      <c r="B6579" s="266">
        <v>6514</v>
      </c>
      <c r="C6579" s="267">
        <v>98.536571171809641</v>
      </c>
    </row>
    <row r="6580" spans="2:3" x14ac:dyDescent="0.45">
      <c r="B6580" s="266">
        <v>6515</v>
      </c>
      <c r="C6580" s="267">
        <v>166.22943025084044</v>
      </c>
    </row>
    <row r="6581" spans="2:3" x14ac:dyDescent="0.45">
      <c r="B6581" s="266">
        <v>6516</v>
      </c>
      <c r="C6581" s="267">
        <v>102.04888926115107</v>
      </c>
    </row>
    <row r="6582" spans="2:3" x14ac:dyDescent="0.45">
      <c r="B6582" s="266">
        <v>6517</v>
      </c>
      <c r="C6582" s="267">
        <v>86.989023937915846</v>
      </c>
    </row>
    <row r="6583" spans="2:3" x14ac:dyDescent="0.45">
      <c r="B6583" s="266">
        <v>6518</v>
      </c>
      <c r="C6583" s="267">
        <v>100.42902455714793</v>
      </c>
    </row>
    <row r="6584" spans="2:3" x14ac:dyDescent="0.45">
      <c r="B6584" s="266">
        <v>6519</v>
      </c>
      <c r="C6584" s="267">
        <v>98.948246557361699</v>
      </c>
    </row>
    <row r="6585" spans="2:3" x14ac:dyDescent="0.45">
      <c r="B6585" s="266">
        <v>6520</v>
      </c>
      <c r="C6585" s="267">
        <v>85.118613246826953</v>
      </c>
    </row>
    <row r="6586" spans="2:3" x14ac:dyDescent="0.45">
      <c r="B6586" s="266">
        <v>6521</v>
      </c>
      <c r="C6586" s="267">
        <v>102.79690802799755</v>
      </c>
    </row>
    <row r="6587" spans="2:3" x14ac:dyDescent="0.45">
      <c r="B6587" s="266">
        <v>6522</v>
      </c>
      <c r="C6587" s="267">
        <v>183.58735301503208</v>
      </c>
    </row>
    <row r="6588" spans="2:3" x14ac:dyDescent="0.45">
      <c r="B6588" s="266">
        <v>6523</v>
      </c>
      <c r="C6588" s="267">
        <v>148.99236651531038</v>
      </c>
    </row>
    <row r="6589" spans="2:3" x14ac:dyDescent="0.45">
      <c r="B6589" s="266">
        <v>6524</v>
      </c>
      <c r="C6589" s="267">
        <v>75.205691712152046</v>
      </c>
    </row>
    <row r="6590" spans="2:3" x14ac:dyDescent="0.45">
      <c r="B6590" s="266">
        <v>6525</v>
      </c>
      <c r="C6590" s="267">
        <v>221.47585231564176</v>
      </c>
    </row>
    <row r="6591" spans="2:3" x14ac:dyDescent="0.45">
      <c r="B6591" s="266">
        <v>6526</v>
      </c>
      <c r="C6591" s="267">
        <v>154.21644641648209</v>
      </c>
    </row>
    <row r="6592" spans="2:3" x14ac:dyDescent="0.45">
      <c r="B6592" s="266">
        <v>6527</v>
      </c>
      <c r="C6592" s="267">
        <v>106.83451223696372</v>
      </c>
    </row>
    <row r="6593" spans="2:3" x14ac:dyDescent="0.45">
      <c r="B6593" s="266">
        <v>6528</v>
      </c>
      <c r="C6593" s="267">
        <v>121.72103443683058</v>
      </c>
    </row>
    <row r="6594" spans="2:3" x14ac:dyDescent="0.45">
      <c r="B6594" s="266">
        <v>6529</v>
      </c>
      <c r="C6594" s="267">
        <v>152.99800421851461</v>
      </c>
    </row>
    <row r="6595" spans="2:3" x14ac:dyDescent="0.45">
      <c r="B6595" s="266">
        <v>6530</v>
      </c>
      <c r="C6595" s="267">
        <v>130.00066105583556</v>
      </c>
    </row>
    <row r="6596" spans="2:3" x14ac:dyDescent="0.45">
      <c r="B6596" s="266">
        <v>6531</v>
      </c>
      <c r="C6596" s="267">
        <v>198.74939787960571</v>
      </c>
    </row>
    <row r="6597" spans="2:3" x14ac:dyDescent="0.45">
      <c r="B6597" s="266">
        <v>6532</v>
      </c>
      <c r="C6597" s="267">
        <v>127.67332221929414</v>
      </c>
    </row>
    <row r="6598" spans="2:3" x14ac:dyDescent="0.45">
      <c r="B6598" s="266">
        <v>6533</v>
      </c>
      <c r="C6598" s="267">
        <v>181.15986865057903</v>
      </c>
    </row>
    <row r="6599" spans="2:3" x14ac:dyDescent="0.45">
      <c r="B6599" s="266">
        <v>6534</v>
      </c>
      <c r="C6599" s="267">
        <v>93.722352816422202</v>
      </c>
    </row>
    <row r="6600" spans="2:3" x14ac:dyDescent="0.45">
      <c r="B6600" s="266">
        <v>6535</v>
      </c>
      <c r="C6600" s="267">
        <v>79.728756255139089</v>
      </c>
    </row>
    <row r="6601" spans="2:3" x14ac:dyDescent="0.45">
      <c r="B6601" s="266">
        <v>6536</v>
      </c>
      <c r="C6601" s="267">
        <v>121.18948919160884</v>
      </c>
    </row>
    <row r="6602" spans="2:3" x14ac:dyDescent="0.45">
      <c r="B6602" s="266">
        <v>6537</v>
      </c>
      <c r="C6602" s="267">
        <v>66.94238936743281</v>
      </c>
    </row>
    <row r="6603" spans="2:3" x14ac:dyDescent="0.45">
      <c r="B6603" s="266">
        <v>6538</v>
      </c>
      <c r="C6603" s="267">
        <v>130.81164042994669</v>
      </c>
    </row>
    <row r="6604" spans="2:3" x14ac:dyDescent="0.45">
      <c r="B6604" s="266">
        <v>6539</v>
      </c>
      <c r="C6604" s="267">
        <v>153.36576397032042</v>
      </c>
    </row>
    <row r="6605" spans="2:3" x14ac:dyDescent="0.45">
      <c r="B6605" s="266">
        <v>6540</v>
      </c>
      <c r="C6605" s="267">
        <v>205.79496571204305</v>
      </c>
    </row>
    <row r="6606" spans="2:3" x14ac:dyDescent="0.45">
      <c r="B6606" s="266">
        <v>6541</v>
      </c>
      <c r="C6606" s="267">
        <v>132.49118606447885</v>
      </c>
    </row>
    <row r="6607" spans="2:3" x14ac:dyDescent="0.45">
      <c r="B6607" s="266">
        <v>6542</v>
      </c>
      <c r="C6607" s="267">
        <v>88.182443853230254</v>
      </c>
    </row>
    <row r="6608" spans="2:3" x14ac:dyDescent="0.45">
      <c r="B6608" s="266">
        <v>6543</v>
      </c>
      <c r="C6608" s="267">
        <v>118.84860669480838</v>
      </c>
    </row>
    <row r="6609" spans="2:3" x14ac:dyDescent="0.45">
      <c r="B6609" s="266">
        <v>6544</v>
      </c>
      <c r="C6609" s="267">
        <v>133.96218278206879</v>
      </c>
    </row>
    <row r="6610" spans="2:3" x14ac:dyDescent="0.45">
      <c r="B6610" s="266">
        <v>6545</v>
      </c>
      <c r="C6610" s="267">
        <v>109.64673899198243</v>
      </c>
    </row>
    <row r="6611" spans="2:3" x14ac:dyDescent="0.45">
      <c r="B6611" s="266">
        <v>6546</v>
      </c>
      <c r="C6611" s="267">
        <v>78.591623118670711</v>
      </c>
    </row>
    <row r="6612" spans="2:3" x14ac:dyDescent="0.45">
      <c r="B6612" s="266">
        <v>6547</v>
      </c>
      <c r="C6612" s="267">
        <v>169.95597848824542</v>
      </c>
    </row>
    <row r="6613" spans="2:3" x14ac:dyDescent="0.45">
      <c r="B6613" s="266">
        <v>6548</v>
      </c>
      <c r="C6613" s="267">
        <v>91.311443356850191</v>
      </c>
    </row>
    <row r="6614" spans="2:3" x14ac:dyDescent="0.45">
      <c r="B6614" s="266">
        <v>6549</v>
      </c>
      <c r="C6614" s="267">
        <v>109.5246625333137</v>
      </c>
    </row>
    <row r="6615" spans="2:3" x14ac:dyDescent="0.45">
      <c r="B6615" s="266">
        <v>6550</v>
      </c>
      <c r="C6615" s="267">
        <v>113.8465203484717</v>
      </c>
    </row>
    <row r="6616" spans="2:3" x14ac:dyDescent="0.45">
      <c r="B6616" s="266">
        <v>6551</v>
      </c>
      <c r="C6616" s="267">
        <v>92.961740836343381</v>
      </c>
    </row>
    <row r="6617" spans="2:3" x14ac:dyDescent="0.45">
      <c r="B6617" s="266">
        <v>6552</v>
      </c>
      <c r="C6617" s="267">
        <v>102.4149417739342</v>
      </c>
    </row>
    <row r="6618" spans="2:3" x14ac:dyDescent="0.45">
      <c r="B6618" s="266">
        <v>6553</v>
      </c>
      <c r="C6618" s="267">
        <v>168.40016949854567</v>
      </c>
    </row>
    <row r="6619" spans="2:3" x14ac:dyDescent="0.45">
      <c r="B6619" s="266">
        <v>6554</v>
      </c>
      <c r="C6619" s="267">
        <v>108.56176160753985</v>
      </c>
    </row>
    <row r="6620" spans="2:3" x14ac:dyDescent="0.45">
      <c r="B6620" s="266">
        <v>6555</v>
      </c>
      <c r="C6620" s="267">
        <v>143.26467927884559</v>
      </c>
    </row>
    <row r="6621" spans="2:3" x14ac:dyDescent="0.45">
      <c r="B6621" s="266">
        <v>6556</v>
      </c>
      <c r="C6621" s="267">
        <v>167.75445677561453</v>
      </c>
    </row>
    <row r="6622" spans="2:3" x14ac:dyDescent="0.45">
      <c r="B6622" s="266">
        <v>6557</v>
      </c>
      <c r="C6622" s="267">
        <v>140.26205293450869</v>
      </c>
    </row>
    <row r="6623" spans="2:3" x14ac:dyDescent="0.45">
      <c r="B6623" s="266">
        <v>6558</v>
      </c>
      <c r="C6623" s="267">
        <v>92.497878281492191</v>
      </c>
    </row>
    <row r="6624" spans="2:3" x14ac:dyDescent="0.45">
      <c r="B6624" s="266">
        <v>6559</v>
      </c>
      <c r="C6624" s="267">
        <v>99.891472931925492</v>
      </c>
    </row>
    <row r="6625" spans="2:3" x14ac:dyDescent="0.45">
      <c r="B6625" s="266">
        <v>6560</v>
      </c>
      <c r="C6625" s="267">
        <v>143.55261252615432</v>
      </c>
    </row>
    <row r="6626" spans="2:3" x14ac:dyDescent="0.45">
      <c r="B6626" s="266">
        <v>6561</v>
      </c>
      <c r="C6626" s="267">
        <v>86.511670391071135</v>
      </c>
    </row>
    <row r="6627" spans="2:3" x14ac:dyDescent="0.45">
      <c r="B6627" s="266">
        <v>6562</v>
      </c>
      <c r="C6627" s="267">
        <v>93.761325402925735</v>
      </c>
    </row>
    <row r="6628" spans="2:3" x14ac:dyDescent="0.45">
      <c r="B6628" s="266">
        <v>6563</v>
      </c>
      <c r="C6628" s="267">
        <v>99.947203862443729</v>
      </c>
    </row>
    <row r="6629" spans="2:3" x14ac:dyDescent="0.45">
      <c r="B6629" s="266">
        <v>6564</v>
      </c>
      <c r="C6629" s="267">
        <v>148.07537117475067</v>
      </c>
    </row>
    <row r="6630" spans="2:3" x14ac:dyDescent="0.45">
      <c r="B6630" s="266">
        <v>6565</v>
      </c>
      <c r="C6630" s="267">
        <v>89.405083084386732</v>
      </c>
    </row>
    <row r="6631" spans="2:3" x14ac:dyDescent="0.45">
      <c r="B6631" s="266">
        <v>6566</v>
      </c>
      <c r="C6631" s="267">
        <v>182.43194500986937</v>
      </c>
    </row>
    <row r="6632" spans="2:3" x14ac:dyDescent="0.45">
      <c r="B6632" s="266">
        <v>6567</v>
      </c>
      <c r="C6632" s="267">
        <v>167.05879952931832</v>
      </c>
    </row>
    <row r="6633" spans="2:3" x14ac:dyDescent="0.45">
      <c r="B6633" s="266">
        <v>6568</v>
      </c>
      <c r="C6633" s="267">
        <v>79.994689431717262</v>
      </c>
    </row>
    <row r="6634" spans="2:3" x14ac:dyDescent="0.45">
      <c r="B6634" s="266">
        <v>6569</v>
      </c>
      <c r="C6634" s="267">
        <v>145.11307497948164</v>
      </c>
    </row>
    <row r="6635" spans="2:3" x14ac:dyDescent="0.45">
      <c r="B6635" s="266">
        <v>6570</v>
      </c>
      <c r="C6635" s="267">
        <v>90.528244646956153</v>
      </c>
    </row>
    <row r="6636" spans="2:3" x14ac:dyDescent="0.45">
      <c r="B6636" s="266">
        <v>6571</v>
      </c>
      <c r="C6636" s="267">
        <v>131.4588840857997</v>
      </c>
    </row>
    <row r="6637" spans="2:3" x14ac:dyDescent="0.45">
      <c r="B6637" s="266">
        <v>6572</v>
      </c>
      <c r="C6637" s="267">
        <v>180.72170059179757</v>
      </c>
    </row>
    <row r="6638" spans="2:3" x14ac:dyDescent="0.45">
      <c r="B6638" s="266">
        <v>6573</v>
      </c>
      <c r="C6638" s="267">
        <v>89.136636792592085</v>
      </c>
    </row>
    <row r="6639" spans="2:3" x14ac:dyDescent="0.45">
      <c r="B6639" s="266">
        <v>6574</v>
      </c>
      <c r="C6639" s="267">
        <v>167.78310389090865</v>
      </c>
    </row>
    <row r="6640" spans="2:3" x14ac:dyDescent="0.45">
      <c r="B6640" s="266">
        <v>6575</v>
      </c>
      <c r="C6640" s="267">
        <v>90.428225662448071</v>
      </c>
    </row>
    <row r="6641" spans="2:3" x14ac:dyDescent="0.45">
      <c r="B6641" s="266">
        <v>6576</v>
      </c>
      <c r="C6641" s="267">
        <v>99.187080267475011</v>
      </c>
    </row>
    <row r="6642" spans="2:3" x14ac:dyDescent="0.45">
      <c r="B6642" s="266">
        <v>6577</v>
      </c>
      <c r="C6642" s="267">
        <v>132.69037443098495</v>
      </c>
    </row>
    <row r="6643" spans="2:3" x14ac:dyDescent="0.45">
      <c r="B6643" s="266">
        <v>6578</v>
      </c>
      <c r="C6643" s="267">
        <v>216.95910382524966</v>
      </c>
    </row>
    <row r="6644" spans="2:3" x14ac:dyDescent="0.45">
      <c r="B6644" s="266">
        <v>6579</v>
      </c>
      <c r="C6644" s="267">
        <v>178.27535454192179</v>
      </c>
    </row>
    <row r="6645" spans="2:3" x14ac:dyDescent="0.45">
      <c r="B6645" s="266">
        <v>6580</v>
      </c>
      <c r="C6645" s="267">
        <v>67.912753533356948</v>
      </c>
    </row>
    <row r="6646" spans="2:3" x14ac:dyDescent="0.45">
      <c r="B6646" s="266">
        <v>6581</v>
      </c>
      <c r="C6646" s="267">
        <v>187.32939145215045</v>
      </c>
    </row>
    <row r="6647" spans="2:3" x14ac:dyDescent="0.45">
      <c r="B6647" s="266">
        <v>6582</v>
      </c>
      <c r="C6647" s="267">
        <v>98.891311009235523</v>
      </c>
    </row>
    <row r="6648" spans="2:3" x14ac:dyDescent="0.45">
      <c r="B6648" s="266">
        <v>6583</v>
      </c>
      <c r="C6648" s="267">
        <v>141.35419916634197</v>
      </c>
    </row>
    <row r="6649" spans="2:3" x14ac:dyDescent="0.45">
      <c r="B6649" s="266">
        <v>6584</v>
      </c>
      <c r="C6649" s="267">
        <v>113.15955081556189</v>
      </c>
    </row>
    <row r="6650" spans="2:3" x14ac:dyDescent="0.45">
      <c r="B6650" s="266">
        <v>6585</v>
      </c>
      <c r="C6650" s="267">
        <v>123.72770880748908</v>
      </c>
    </row>
    <row r="6651" spans="2:3" x14ac:dyDescent="0.45">
      <c r="B6651" s="266">
        <v>6586</v>
      </c>
      <c r="C6651" s="267">
        <v>197.67426013766502</v>
      </c>
    </row>
    <row r="6652" spans="2:3" x14ac:dyDescent="0.45">
      <c r="B6652" s="266">
        <v>6587</v>
      </c>
      <c r="C6652" s="267">
        <v>152.02788729832929</v>
      </c>
    </row>
    <row r="6653" spans="2:3" x14ac:dyDescent="0.45">
      <c r="B6653" s="266">
        <v>6588</v>
      </c>
      <c r="C6653" s="267">
        <v>184.25796608619353</v>
      </c>
    </row>
    <row r="6654" spans="2:3" x14ac:dyDescent="0.45">
      <c r="B6654" s="266">
        <v>6589</v>
      </c>
      <c r="C6654" s="267">
        <v>87.396191802834494</v>
      </c>
    </row>
    <row r="6655" spans="2:3" x14ac:dyDescent="0.45">
      <c r="B6655" s="266">
        <v>6590</v>
      </c>
      <c r="C6655" s="267">
        <v>76.256288504186443</v>
      </c>
    </row>
    <row r="6656" spans="2:3" x14ac:dyDescent="0.45">
      <c r="B6656" s="266">
        <v>6591</v>
      </c>
      <c r="C6656" s="267">
        <v>123.46773551043657</v>
      </c>
    </row>
    <row r="6657" spans="2:3" x14ac:dyDescent="0.45">
      <c r="B6657" s="266">
        <v>6592</v>
      </c>
      <c r="C6657" s="267">
        <v>90.588269122800881</v>
      </c>
    </row>
    <row r="6658" spans="2:3" x14ac:dyDescent="0.45">
      <c r="B6658" s="266">
        <v>6593</v>
      </c>
      <c r="C6658" s="267">
        <v>123.30813707876895</v>
      </c>
    </row>
    <row r="6659" spans="2:3" x14ac:dyDescent="0.45">
      <c r="B6659" s="266">
        <v>6594</v>
      </c>
      <c r="C6659" s="267">
        <v>122.33365591607242</v>
      </c>
    </row>
    <row r="6660" spans="2:3" x14ac:dyDescent="0.45">
      <c r="B6660" s="266">
        <v>6595</v>
      </c>
      <c r="C6660" s="267">
        <v>115.24830574571936</v>
      </c>
    </row>
    <row r="6661" spans="2:3" x14ac:dyDescent="0.45">
      <c r="B6661" s="266">
        <v>6596</v>
      </c>
      <c r="C6661" s="267">
        <v>135.77624901388685</v>
      </c>
    </row>
    <row r="6662" spans="2:3" x14ac:dyDescent="0.45">
      <c r="B6662" s="266">
        <v>6597</v>
      </c>
      <c r="C6662" s="267">
        <v>185.26958017751514</v>
      </c>
    </row>
    <row r="6663" spans="2:3" x14ac:dyDescent="0.45">
      <c r="B6663" s="266">
        <v>6598</v>
      </c>
      <c r="C6663" s="267">
        <v>177.43089017760917</v>
      </c>
    </row>
    <row r="6664" spans="2:3" x14ac:dyDescent="0.45">
      <c r="B6664" s="266">
        <v>6599</v>
      </c>
      <c r="C6664" s="267">
        <v>164.45421685809833</v>
      </c>
    </row>
    <row r="6665" spans="2:3" x14ac:dyDescent="0.45">
      <c r="B6665" s="266">
        <v>6600</v>
      </c>
      <c r="C6665" s="267">
        <v>163.30512065735189</v>
      </c>
    </row>
    <row r="6666" spans="2:3" x14ac:dyDescent="0.45">
      <c r="B6666" s="266">
        <v>6601</v>
      </c>
      <c r="C6666" s="267">
        <v>130.75530645929976</v>
      </c>
    </row>
    <row r="6667" spans="2:3" x14ac:dyDescent="0.45">
      <c r="B6667" s="266">
        <v>6602</v>
      </c>
      <c r="C6667" s="267">
        <v>105.3300043391516</v>
      </c>
    </row>
    <row r="6668" spans="2:3" x14ac:dyDescent="0.45">
      <c r="B6668" s="266">
        <v>6603</v>
      </c>
      <c r="C6668" s="267">
        <v>169.79238151994531</v>
      </c>
    </row>
    <row r="6669" spans="2:3" x14ac:dyDescent="0.45">
      <c r="B6669" s="266">
        <v>6604</v>
      </c>
      <c r="C6669" s="267">
        <v>81.768978312143446</v>
      </c>
    </row>
    <row r="6670" spans="2:3" x14ac:dyDescent="0.45">
      <c r="B6670" s="266">
        <v>6605</v>
      </c>
      <c r="C6670" s="267">
        <v>137.70860615381179</v>
      </c>
    </row>
    <row r="6671" spans="2:3" x14ac:dyDescent="0.45">
      <c r="B6671" s="266">
        <v>6606</v>
      </c>
      <c r="C6671" s="267">
        <v>85.813668748378134</v>
      </c>
    </row>
    <row r="6672" spans="2:3" x14ac:dyDescent="0.45">
      <c r="B6672" s="266">
        <v>6607</v>
      </c>
      <c r="C6672" s="267">
        <v>107.79638574224822</v>
      </c>
    </row>
    <row r="6673" spans="2:3" x14ac:dyDescent="0.45">
      <c r="B6673" s="266">
        <v>6608</v>
      </c>
      <c r="C6673" s="267">
        <v>112.3476128524841</v>
      </c>
    </row>
    <row r="6674" spans="2:3" x14ac:dyDescent="0.45">
      <c r="B6674" s="266">
        <v>6609</v>
      </c>
      <c r="C6674" s="267">
        <v>169.78271057841908</v>
      </c>
    </row>
    <row r="6675" spans="2:3" x14ac:dyDescent="0.45">
      <c r="B6675" s="266">
        <v>6610</v>
      </c>
      <c r="C6675" s="267">
        <v>123.64751038359324</v>
      </c>
    </row>
    <row r="6676" spans="2:3" x14ac:dyDescent="0.45">
      <c r="B6676" s="266">
        <v>6611</v>
      </c>
      <c r="C6676" s="267">
        <v>133.04201903988618</v>
      </c>
    </row>
    <row r="6677" spans="2:3" x14ac:dyDescent="0.45">
      <c r="B6677" s="266">
        <v>6612</v>
      </c>
      <c r="C6677" s="267">
        <v>109.14675797128854</v>
      </c>
    </row>
    <row r="6678" spans="2:3" x14ac:dyDescent="0.45">
      <c r="B6678" s="266">
        <v>6613</v>
      </c>
      <c r="C6678" s="267">
        <v>101.06870621542973</v>
      </c>
    </row>
    <row r="6679" spans="2:3" x14ac:dyDescent="0.45">
      <c r="B6679" s="266">
        <v>6614</v>
      </c>
      <c r="C6679" s="267">
        <v>99.026019136271842</v>
      </c>
    </row>
    <row r="6680" spans="2:3" x14ac:dyDescent="0.45">
      <c r="B6680" s="266">
        <v>6615</v>
      </c>
      <c r="C6680" s="267">
        <v>130.45907783343679</v>
      </c>
    </row>
    <row r="6681" spans="2:3" x14ac:dyDescent="0.45">
      <c r="B6681" s="266">
        <v>6616</v>
      </c>
      <c r="C6681" s="267">
        <v>182.56725972180431</v>
      </c>
    </row>
    <row r="6682" spans="2:3" x14ac:dyDescent="0.45">
      <c r="B6682" s="266">
        <v>6617</v>
      </c>
      <c r="C6682" s="267">
        <v>132.34374704443678</v>
      </c>
    </row>
    <row r="6683" spans="2:3" x14ac:dyDescent="0.45">
      <c r="B6683" s="266">
        <v>6618</v>
      </c>
      <c r="C6683" s="267">
        <v>107.21815895004349</v>
      </c>
    </row>
    <row r="6684" spans="2:3" x14ac:dyDescent="0.45">
      <c r="B6684" s="266">
        <v>6619</v>
      </c>
      <c r="C6684" s="267">
        <v>144.62708777492753</v>
      </c>
    </row>
    <row r="6685" spans="2:3" x14ac:dyDescent="0.45">
      <c r="B6685" s="266">
        <v>6620</v>
      </c>
      <c r="C6685" s="267">
        <v>155.09963398132828</v>
      </c>
    </row>
    <row r="6686" spans="2:3" x14ac:dyDescent="0.45">
      <c r="B6686" s="266">
        <v>6621</v>
      </c>
      <c r="C6686" s="267">
        <v>119.98049869738779</v>
      </c>
    </row>
    <row r="6687" spans="2:3" x14ac:dyDescent="0.45">
      <c r="B6687" s="266">
        <v>6622</v>
      </c>
      <c r="C6687" s="267">
        <v>157.25608402492435</v>
      </c>
    </row>
    <row r="6688" spans="2:3" x14ac:dyDescent="0.45">
      <c r="B6688" s="266">
        <v>6623</v>
      </c>
      <c r="C6688" s="267">
        <v>182.52923673151008</v>
      </c>
    </row>
    <row r="6689" spans="2:3" x14ac:dyDescent="0.45">
      <c r="B6689" s="266">
        <v>6624</v>
      </c>
      <c r="C6689" s="267">
        <v>195.09153816426559</v>
      </c>
    </row>
    <row r="6690" spans="2:3" x14ac:dyDescent="0.45">
      <c r="B6690" s="266">
        <v>6625</v>
      </c>
      <c r="C6690" s="267">
        <v>142.60483476448735</v>
      </c>
    </row>
    <row r="6691" spans="2:3" x14ac:dyDescent="0.45">
      <c r="B6691" s="266">
        <v>6626</v>
      </c>
      <c r="C6691" s="267">
        <v>86.300412343319053</v>
      </c>
    </row>
    <row r="6692" spans="2:3" x14ac:dyDescent="0.45">
      <c r="B6692" s="266">
        <v>6627</v>
      </c>
      <c r="C6692" s="267">
        <v>74.964992732499809</v>
      </c>
    </row>
    <row r="6693" spans="2:3" x14ac:dyDescent="0.45">
      <c r="B6693" s="266">
        <v>6628</v>
      </c>
      <c r="C6693" s="267">
        <v>111.61095537966577</v>
      </c>
    </row>
    <row r="6694" spans="2:3" x14ac:dyDescent="0.45">
      <c r="B6694" s="266">
        <v>6629</v>
      </c>
      <c r="C6694" s="267">
        <v>128.32520411690453</v>
      </c>
    </row>
    <row r="6695" spans="2:3" x14ac:dyDescent="0.45">
      <c r="B6695" s="266">
        <v>6630</v>
      </c>
      <c r="C6695" s="267">
        <v>122.70060535810927</v>
      </c>
    </row>
    <row r="6696" spans="2:3" x14ac:dyDescent="0.45">
      <c r="B6696" s="266">
        <v>6631</v>
      </c>
      <c r="C6696" s="267">
        <v>136.81991698596067</v>
      </c>
    </row>
    <row r="6697" spans="2:3" x14ac:dyDescent="0.45">
      <c r="B6697" s="266">
        <v>6632</v>
      </c>
      <c r="C6697" s="267">
        <v>115.43971444926044</v>
      </c>
    </row>
    <row r="6698" spans="2:3" x14ac:dyDescent="0.45">
      <c r="B6698" s="266">
        <v>6633</v>
      </c>
      <c r="C6698" s="267">
        <v>153.79682183107451</v>
      </c>
    </row>
    <row r="6699" spans="2:3" x14ac:dyDescent="0.45">
      <c r="B6699" s="266">
        <v>6634</v>
      </c>
      <c r="C6699" s="267">
        <v>174.32978896634978</v>
      </c>
    </row>
    <row r="6700" spans="2:3" x14ac:dyDescent="0.45">
      <c r="B6700" s="266">
        <v>6635</v>
      </c>
      <c r="C6700" s="267">
        <v>115.63442983986798</v>
      </c>
    </row>
    <row r="6701" spans="2:3" x14ac:dyDescent="0.45">
      <c r="B6701" s="266">
        <v>6636</v>
      </c>
      <c r="C6701" s="267">
        <v>108.49521920346407</v>
      </c>
    </row>
    <row r="6702" spans="2:3" x14ac:dyDescent="0.45">
      <c r="B6702" s="266">
        <v>6637</v>
      </c>
      <c r="C6702" s="267">
        <v>97.063679161268311</v>
      </c>
    </row>
    <row r="6703" spans="2:3" x14ac:dyDescent="0.45">
      <c r="B6703" s="266">
        <v>6638</v>
      </c>
      <c r="C6703" s="267">
        <v>196.9376433069269</v>
      </c>
    </row>
    <row r="6704" spans="2:3" x14ac:dyDescent="0.45">
      <c r="B6704" s="266">
        <v>6639</v>
      </c>
      <c r="C6704" s="267">
        <v>121.57831093522236</v>
      </c>
    </row>
    <row r="6705" spans="2:3" x14ac:dyDescent="0.45">
      <c r="B6705" s="266">
        <v>6640</v>
      </c>
      <c r="C6705" s="267">
        <v>159.24231300685921</v>
      </c>
    </row>
    <row r="6706" spans="2:3" x14ac:dyDescent="0.45">
      <c r="B6706" s="266">
        <v>6641</v>
      </c>
      <c r="C6706" s="267">
        <v>102.71268092627565</v>
      </c>
    </row>
    <row r="6707" spans="2:3" x14ac:dyDescent="0.45">
      <c r="B6707" s="266">
        <v>6642</v>
      </c>
      <c r="C6707" s="267">
        <v>137.81161898434243</v>
      </c>
    </row>
    <row r="6708" spans="2:3" x14ac:dyDescent="0.45">
      <c r="B6708" s="266">
        <v>6643</v>
      </c>
      <c r="C6708" s="267">
        <v>163.77872930069475</v>
      </c>
    </row>
    <row r="6709" spans="2:3" x14ac:dyDescent="0.45">
      <c r="B6709" s="266">
        <v>6644</v>
      </c>
      <c r="C6709" s="267">
        <v>130.23541907076913</v>
      </c>
    </row>
    <row r="6710" spans="2:3" x14ac:dyDescent="0.45">
      <c r="B6710" s="266">
        <v>6645</v>
      </c>
      <c r="C6710" s="267">
        <v>176.13699161809745</v>
      </c>
    </row>
    <row r="6711" spans="2:3" x14ac:dyDescent="0.45">
      <c r="B6711" s="266">
        <v>6646</v>
      </c>
      <c r="C6711" s="267">
        <v>195.55610370051755</v>
      </c>
    </row>
    <row r="6712" spans="2:3" x14ac:dyDescent="0.45">
      <c r="B6712" s="266">
        <v>6647</v>
      </c>
      <c r="C6712" s="267">
        <v>188.42944138002667</v>
      </c>
    </row>
    <row r="6713" spans="2:3" x14ac:dyDescent="0.45">
      <c r="B6713" s="266">
        <v>6648</v>
      </c>
      <c r="C6713" s="267">
        <v>151.22105504173254</v>
      </c>
    </row>
    <row r="6714" spans="2:3" x14ac:dyDescent="0.45">
      <c r="B6714" s="266">
        <v>6649</v>
      </c>
      <c r="C6714" s="267">
        <v>102.96210860401844</v>
      </c>
    </row>
    <row r="6715" spans="2:3" x14ac:dyDescent="0.45">
      <c r="B6715" s="266">
        <v>6650</v>
      </c>
      <c r="C6715" s="267">
        <v>150.33182287973855</v>
      </c>
    </row>
    <row r="6716" spans="2:3" x14ac:dyDescent="0.45">
      <c r="B6716" s="266">
        <v>6651</v>
      </c>
      <c r="C6716" s="267">
        <v>152.12495990430847</v>
      </c>
    </row>
    <row r="6717" spans="2:3" x14ac:dyDescent="0.45">
      <c r="B6717" s="266">
        <v>6652</v>
      </c>
      <c r="C6717" s="267">
        <v>102.91755187877479</v>
      </c>
    </row>
    <row r="6718" spans="2:3" x14ac:dyDescent="0.45">
      <c r="B6718" s="266">
        <v>6653</v>
      </c>
      <c r="C6718" s="267">
        <v>99.841407595155729</v>
      </c>
    </row>
    <row r="6719" spans="2:3" x14ac:dyDescent="0.45">
      <c r="B6719" s="266">
        <v>6654</v>
      </c>
      <c r="C6719" s="267">
        <v>146.09793189662992</v>
      </c>
    </row>
    <row r="6720" spans="2:3" x14ac:dyDescent="0.45">
      <c r="B6720" s="266">
        <v>6655</v>
      </c>
      <c r="C6720" s="267">
        <v>102.78334192549373</v>
      </c>
    </row>
    <row r="6721" spans="2:3" x14ac:dyDescent="0.45">
      <c r="B6721" s="266">
        <v>6656</v>
      </c>
      <c r="C6721" s="267">
        <v>101.01157126277637</v>
      </c>
    </row>
    <row r="6722" spans="2:3" x14ac:dyDescent="0.45">
      <c r="B6722" s="266">
        <v>6657</v>
      </c>
      <c r="C6722" s="267">
        <v>80.876912459807841</v>
      </c>
    </row>
    <row r="6723" spans="2:3" x14ac:dyDescent="0.45">
      <c r="B6723" s="266">
        <v>6658</v>
      </c>
      <c r="C6723" s="267">
        <v>74.9319888190022</v>
      </c>
    </row>
    <row r="6724" spans="2:3" x14ac:dyDescent="0.45">
      <c r="B6724" s="266">
        <v>6659</v>
      </c>
      <c r="C6724" s="267">
        <v>90.246156143378499</v>
      </c>
    </row>
    <row r="6725" spans="2:3" x14ac:dyDescent="0.45">
      <c r="B6725" s="266">
        <v>6660</v>
      </c>
      <c r="C6725" s="267">
        <v>117.2338574496026</v>
      </c>
    </row>
    <row r="6726" spans="2:3" x14ac:dyDescent="0.45">
      <c r="B6726" s="266">
        <v>6661</v>
      </c>
      <c r="C6726" s="267">
        <v>159.74522943086987</v>
      </c>
    </row>
    <row r="6727" spans="2:3" x14ac:dyDescent="0.45">
      <c r="B6727" s="266">
        <v>6662</v>
      </c>
      <c r="C6727" s="267">
        <v>105.86005231258474</v>
      </c>
    </row>
    <row r="6728" spans="2:3" x14ac:dyDescent="0.45">
      <c r="B6728" s="266">
        <v>6663</v>
      </c>
      <c r="C6728" s="267">
        <v>159.01908970511306</v>
      </c>
    </row>
    <row r="6729" spans="2:3" x14ac:dyDescent="0.45">
      <c r="B6729" s="266">
        <v>6664</v>
      </c>
      <c r="C6729" s="267">
        <v>107.33872039155861</v>
      </c>
    </row>
    <row r="6730" spans="2:3" x14ac:dyDescent="0.45">
      <c r="B6730" s="266">
        <v>6665</v>
      </c>
      <c r="C6730" s="267">
        <v>102.30395750082647</v>
      </c>
    </row>
    <row r="6731" spans="2:3" x14ac:dyDescent="0.45">
      <c r="B6731" s="266">
        <v>6666</v>
      </c>
      <c r="C6731" s="267">
        <v>193.34559064599674</v>
      </c>
    </row>
    <row r="6732" spans="2:3" x14ac:dyDescent="0.45">
      <c r="B6732" s="266">
        <v>6667</v>
      </c>
      <c r="C6732" s="267">
        <v>181.72467914413954</v>
      </c>
    </row>
    <row r="6733" spans="2:3" x14ac:dyDescent="0.45">
      <c r="B6733" s="266">
        <v>6668</v>
      </c>
      <c r="C6733" s="267">
        <v>113.44483556393637</v>
      </c>
    </row>
    <row r="6734" spans="2:3" x14ac:dyDescent="0.45">
      <c r="B6734" s="266">
        <v>6669</v>
      </c>
      <c r="C6734" s="267">
        <v>186.93300776070964</v>
      </c>
    </row>
    <row r="6735" spans="2:3" x14ac:dyDescent="0.45">
      <c r="B6735" s="266">
        <v>6670</v>
      </c>
      <c r="C6735" s="267">
        <v>95.788055563797144</v>
      </c>
    </row>
    <row r="6736" spans="2:3" x14ac:dyDescent="0.45">
      <c r="B6736" s="266">
        <v>6671</v>
      </c>
      <c r="C6736" s="267">
        <v>162.92415633313266</v>
      </c>
    </row>
    <row r="6737" spans="2:3" x14ac:dyDescent="0.45">
      <c r="B6737" s="266">
        <v>6672</v>
      </c>
      <c r="C6737" s="267">
        <v>152.87662627494035</v>
      </c>
    </row>
    <row r="6738" spans="2:3" x14ac:dyDescent="0.45">
      <c r="B6738" s="266">
        <v>6673</v>
      </c>
      <c r="C6738" s="267">
        <v>151.56024521956309</v>
      </c>
    </row>
    <row r="6739" spans="2:3" x14ac:dyDescent="0.45">
      <c r="B6739" s="266">
        <v>6674</v>
      </c>
      <c r="C6739" s="267">
        <v>117.83419447137666</v>
      </c>
    </row>
    <row r="6740" spans="2:3" x14ac:dyDescent="0.45">
      <c r="B6740" s="266">
        <v>6675</v>
      </c>
      <c r="C6740" s="267">
        <v>124.57319833342493</v>
      </c>
    </row>
    <row r="6741" spans="2:3" x14ac:dyDescent="0.45">
      <c r="B6741" s="266">
        <v>6676</v>
      </c>
      <c r="C6741" s="267">
        <v>106.0011057249194</v>
      </c>
    </row>
    <row r="6742" spans="2:3" x14ac:dyDescent="0.45">
      <c r="B6742" s="266">
        <v>6677</v>
      </c>
      <c r="C6742" s="267">
        <v>137.51217233331207</v>
      </c>
    </row>
    <row r="6743" spans="2:3" x14ac:dyDescent="0.45">
      <c r="B6743" s="266">
        <v>6678</v>
      </c>
      <c r="C6743" s="267">
        <v>98.956857281431652</v>
      </c>
    </row>
    <row r="6744" spans="2:3" x14ac:dyDescent="0.45">
      <c r="B6744" s="266">
        <v>6679</v>
      </c>
      <c r="C6744" s="267">
        <v>176.98536831272264</v>
      </c>
    </row>
    <row r="6745" spans="2:3" x14ac:dyDescent="0.45">
      <c r="B6745" s="266">
        <v>6680</v>
      </c>
      <c r="C6745" s="267">
        <v>99.525808984486702</v>
      </c>
    </row>
    <row r="6746" spans="2:3" x14ac:dyDescent="0.45">
      <c r="B6746" s="266">
        <v>6681</v>
      </c>
      <c r="C6746" s="267">
        <v>128.70330498455741</v>
      </c>
    </row>
    <row r="6747" spans="2:3" x14ac:dyDescent="0.45">
      <c r="B6747" s="266">
        <v>6682</v>
      </c>
      <c r="C6747" s="267">
        <v>106.93240385723252</v>
      </c>
    </row>
    <row r="6748" spans="2:3" x14ac:dyDescent="0.45">
      <c r="B6748" s="266">
        <v>6683</v>
      </c>
      <c r="C6748" s="267">
        <v>195.84976722846545</v>
      </c>
    </row>
    <row r="6749" spans="2:3" x14ac:dyDescent="0.45">
      <c r="B6749" s="266">
        <v>6684</v>
      </c>
      <c r="C6749" s="267">
        <v>155.58740423558632</v>
      </c>
    </row>
    <row r="6750" spans="2:3" x14ac:dyDescent="0.45">
      <c r="B6750" s="266">
        <v>6685</v>
      </c>
      <c r="C6750" s="267">
        <v>128.1129846286324</v>
      </c>
    </row>
    <row r="6751" spans="2:3" x14ac:dyDescent="0.45">
      <c r="B6751" s="266">
        <v>6686</v>
      </c>
      <c r="C6751" s="267">
        <v>102.57164905537211</v>
      </c>
    </row>
    <row r="6752" spans="2:3" x14ac:dyDescent="0.45">
      <c r="B6752" s="266">
        <v>6687</v>
      </c>
      <c r="C6752" s="267">
        <v>82.182269833869285</v>
      </c>
    </row>
    <row r="6753" spans="2:3" x14ac:dyDescent="0.45">
      <c r="B6753" s="266">
        <v>6688</v>
      </c>
      <c r="C6753" s="267">
        <v>149.81660278539002</v>
      </c>
    </row>
    <row r="6754" spans="2:3" x14ac:dyDescent="0.45">
      <c r="B6754" s="266">
        <v>6689</v>
      </c>
      <c r="C6754" s="267">
        <v>134.32702881098658</v>
      </c>
    </row>
    <row r="6755" spans="2:3" x14ac:dyDescent="0.45">
      <c r="B6755" s="266">
        <v>6690</v>
      </c>
      <c r="C6755" s="267">
        <v>138.3631644692766</v>
      </c>
    </row>
    <row r="6756" spans="2:3" x14ac:dyDescent="0.45">
      <c r="B6756" s="266">
        <v>6691</v>
      </c>
      <c r="C6756" s="267">
        <v>107.45953123091819</v>
      </c>
    </row>
    <row r="6757" spans="2:3" x14ac:dyDescent="0.45">
      <c r="B6757" s="266">
        <v>6692</v>
      </c>
      <c r="C6757" s="267">
        <v>106.0456222691256</v>
      </c>
    </row>
    <row r="6758" spans="2:3" x14ac:dyDescent="0.45">
      <c r="B6758" s="266">
        <v>6693</v>
      </c>
      <c r="C6758" s="267">
        <v>152.70067947768979</v>
      </c>
    </row>
    <row r="6759" spans="2:3" x14ac:dyDescent="0.45">
      <c r="B6759" s="266">
        <v>6694</v>
      </c>
      <c r="C6759" s="267">
        <v>112.95604736963469</v>
      </c>
    </row>
    <row r="6760" spans="2:3" x14ac:dyDescent="0.45">
      <c r="B6760" s="266">
        <v>6695</v>
      </c>
      <c r="C6760" s="267">
        <v>165.97851144911431</v>
      </c>
    </row>
    <row r="6761" spans="2:3" x14ac:dyDescent="0.45">
      <c r="B6761" s="266">
        <v>6696</v>
      </c>
      <c r="C6761" s="267">
        <v>175.21687566960799</v>
      </c>
    </row>
    <row r="6762" spans="2:3" x14ac:dyDescent="0.45">
      <c r="B6762" s="266">
        <v>6697</v>
      </c>
      <c r="C6762" s="267">
        <v>65.761162280939416</v>
      </c>
    </row>
    <row r="6763" spans="2:3" x14ac:dyDescent="0.45">
      <c r="B6763" s="266">
        <v>6698</v>
      </c>
      <c r="C6763" s="267">
        <v>131.04885930522985</v>
      </c>
    </row>
    <row r="6764" spans="2:3" x14ac:dyDescent="0.45">
      <c r="B6764" s="266">
        <v>6699</v>
      </c>
      <c r="C6764" s="267">
        <v>103.05185434760813</v>
      </c>
    </row>
    <row r="6765" spans="2:3" x14ac:dyDescent="0.45">
      <c r="B6765" s="266">
        <v>6700</v>
      </c>
      <c r="C6765" s="267">
        <v>121.33589903084231</v>
      </c>
    </row>
    <row r="6766" spans="2:3" x14ac:dyDescent="0.45">
      <c r="B6766" s="266">
        <v>6701</v>
      </c>
      <c r="C6766" s="267">
        <v>200.17033957723507</v>
      </c>
    </row>
    <row r="6767" spans="2:3" x14ac:dyDescent="0.45">
      <c r="B6767" s="266">
        <v>6702</v>
      </c>
      <c r="C6767" s="267">
        <v>96.797607839497516</v>
      </c>
    </row>
    <row r="6768" spans="2:3" x14ac:dyDescent="0.45">
      <c r="B6768" s="266">
        <v>6703</v>
      </c>
      <c r="C6768" s="267">
        <v>121.24403557649906</v>
      </c>
    </row>
    <row r="6769" spans="2:3" x14ac:dyDescent="0.45">
      <c r="B6769" s="266">
        <v>6704</v>
      </c>
      <c r="C6769" s="267">
        <v>134.42310304683971</v>
      </c>
    </row>
    <row r="6770" spans="2:3" x14ac:dyDescent="0.45">
      <c r="B6770" s="266">
        <v>6705</v>
      </c>
      <c r="C6770" s="267">
        <v>137.83998287665628</v>
      </c>
    </row>
    <row r="6771" spans="2:3" x14ac:dyDescent="0.45">
      <c r="B6771" s="266">
        <v>6706</v>
      </c>
      <c r="C6771" s="267">
        <v>146.78023302631891</v>
      </c>
    </row>
    <row r="6772" spans="2:3" x14ac:dyDescent="0.45">
      <c r="B6772" s="266">
        <v>6707</v>
      </c>
      <c r="C6772" s="267">
        <v>121.5937214388529</v>
      </c>
    </row>
    <row r="6773" spans="2:3" x14ac:dyDescent="0.45">
      <c r="B6773" s="266">
        <v>6708</v>
      </c>
      <c r="C6773" s="267">
        <v>166.77895140410459</v>
      </c>
    </row>
    <row r="6774" spans="2:3" x14ac:dyDescent="0.45">
      <c r="B6774" s="266">
        <v>6709</v>
      </c>
      <c r="C6774" s="267">
        <v>71.556500516896349</v>
      </c>
    </row>
    <row r="6775" spans="2:3" x14ac:dyDescent="0.45">
      <c r="B6775" s="266">
        <v>6710</v>
      </c>
      <c r="C6775" s="267">
        <v>161.33794639793172</v>
      </c>
    </row>
    <row r="6776" spans="2:3" x14ac:dyDescent="0.45">
      <c r="B6776" s="266">
        <v>6711</v>
      </c>
      <c r="C6776" s="267">
        <v>90.598022063503421</v>
      </c>
    </row>
    <row r="6777" spans="2:3" x14ac:dyDescent="0.45">
      <c r="B6777" s="266">
        <v>6712</v>
      </c>
      <c r="C6777" s="267">
        <v>101.17704457600749</v>
      </c>
    </row>
    <row r="6778" spans="2:3" x14ac:dyDescent="0.45">
      <c r="B6778" s="266">
        <v>6713</v>
      </c>
      <c r="C6778" s="267">
        <v>111.48987812595468</v>
      </c>
    </row>
    <row r="6779" spans="2:3" x14ac:dyDescent="0.45">
      <c r="B6779" s="266">
        <v>6714</v>
      </c>
      <c r="C6779" s="267">
        <v>92.154975210341945</v>
      </c>
    </row>
    <row r="6780" spans="2:3" x14ac:dyDescent="0.45">
      <c r="B6780" s="266">
        <v>6715</v>
      </c>
      <c r="C6780" s="267">
        <v>207.45582261672641</v>
      </c>
    </row>
    <row r="6781" spans="2:3" x14ac:dyDescent="0.45">
      <c r="B6781" s="266">
        <v>6716</v>
      </c>
      <c r="C6781" s="267">
        <v>138.42605707001721</v>
      </c>
    </row>
    <row r="6782" spans="2:3" x14ac:dyDescent="0.45">
      <c r="B6782" s="266">
        <v>6717</v>
      </c>
      <c r="C6782" s="267">
        <v>94.70737600036594</v>
      </c>
    </row>
    <row r="6783" spans="2:3" x14ac:dyDescent="0.45">
      <c r="B6783" s="266">
        <v>6718</v>
      </c>
      <c r="C6783" s="267">
        <v>104.70642822006478</v>
      </c>
    </row>
    <row r="6784" spans="2:3" x14ac:dyDescent="0.45">
      <c r="B6784" s="266">
        <v>6719</v>
      </c>
      <c r="C6784" s="267">
        <v>111.35586451412678</v>
      </c>
    </row>
    <row r="6785" spans="2:3" x14ac:dyDescent="0.45">
      <c r="B6785" s="266">
        <v>6720</v>
      </c>
      <c r="C6785" s="267">
        <v>99.64507828951011</v>
      </c>
    </row>
    <row r="6786" spans="2:3" x14ac:dyDescent="0.45">
      <c r="B6786" s="266">
        <v>6721</v>
      </c>
      <c r="C6786" s="267">
        <v>131.29772231862648</v>
      </c>
    </row>
    <row r="6787" spans="2:3" x14ac:dyDescent="0.45">
      <c r="B6787" s="266">
        <v>6722</v>
      </c>
      <c r="C6787" s="267">
        <v>123.8414783033198</v>
      </c>
    </row>
    <row r="6788" spans="2:3" x14ac:dyDescent="0.45">
      <c r="B6788" s="266">
        <v>6723</v>
      </c>
      <c r="C6788" s="267">
        <v>125.59800058117004</v>
      </c>
    </row>
    <row r="6789" spans="2:3" x14ac:dyDescent="0.45">
      <c r="B6789" s="266">
        <v>6724</v>
      </c>
      <c r="C6789" s="267">
        <v>110.86171642237434</v>
      </c>
    </row>
    <row r="6790" spans="2:3" x14ac:dyDescent="0.45">
      <c r="B6790" s="266">
        <v>6725</v>
      </c>
      <c r="C6790" s="267">
        <v>163.55465556169156</v>
      </c>
    </row>
    <row r="6791" spans="2:3" x14ac:dyDescent="0.45">
      <c r="B6791" s="266">
        <v>6726</v>
      </c>
      <c r="C6791" s="267">
        <v>138.60071843280144</v>
      </c>
    </row>
    <row r="6792" spans="2:3" x14ac:dyDescent="0.45">
      <c r="B6792" s="266">
        <v>6727</v>
      </c>
      <c r="C6792" s="267">
        <v>116.62635533163385</v>
      </c>
    </row>
    <row r="6793" spans="2:3" x14ac:dyDescent="0.45">
      <c r="B6793" s="266">
        <v>6728</v>
      </c>
      <c r="C6793" s="267">
        <v>157.92506725873764</v>
      </c>
    </row>
    <row r="6794" spans="2:3" x14ac:dyDescent="0.45">
      <c r="B6794" s="266">
        <v>6729</v>
      </c>
      <c r="C6794" s="267">
        <v>113.15277258458538</v>
      </c>
    </row>
    <row r="6795" spans="2:3" x14ac:dyDescent="0.45">
      <c r="B6795" s="266">
        <v>6730</v>
      </c>
      <c r="C6795" s="267">
        <v>121.26484410949583</v>
      </c>
    </row>
    <row r="6796" spans="2:3" x14ac:dyDescent="0.45">
      <c r="B6796" s="266">
        <v>6731</v>
      </c>
      <c r="C6796" s="267">
        <v>131.34632561171486</v>
      </c>
    </row>
    <row r="6797" spans="2:3" x14ac:dyDescent="0.45">
      <c r="B6797" s="266">
        <v>6732</v>
      </c>
      <c r="C6797" s="267">
        <v>141.91344315187678</v>
      </c>
    </row>
    <row r="6798" spans="2:3" x14ac:dyDescent="0.45">
      <c r="B6798" s="266">
        <v>6733</v>
      </c>
      <c r="C6798" s="267">
        <v>134.84384060689422</v>
      </c>
    </row>
    <row r="6799" spans="2:3" x14ac:dyDescent="0.45">
      <c r="B6799" s="266">
        <v>6734</v>
      </c>
      <c r="C6799" s="267">
        <v>84.267866788267654</v>
      </c>
    </row>
    <row r="6800" spans="2:3" x14ac:dyDescent="0.45">
      <c r="B6800" s="266">
        <v>6735</v>
      </c>
      <c r="C6800" s="267">
        <v>128.96295440977832</v>
      </c>
    </row>
    <row r="6801" spans="2:3" x14ac:dyDescent="0.45">
      <c r="B6801" s="266">
        <v>6736</v>
      </c>
      <c r="C6801" s="267">
        <v>125.89804840770378</v>
      </c>
    </row>
    <row r="6802" spans="2:3" x14ac:dyDescent="0.45">
      <c r="B6802" s="266">
        <v>6737</v>
      </c>
      <c r="C6802" s="267">
        <v>141.7410121106073</v>
      </c>
    </row>
    <row r="6803" spans="2:3" x14ac:dyDescent="0.45">
      <c r="B6803" s="266">
        <v>6738</v>
      </c>
      <c r="C6803" s="267">
        <v>201.08430023452141</v>
      </c>
    </row>
    <row r="6804" spans="2:3" x14ac:dyDescent="0.45">
      <c r="B6804" s="266">
        <v>6739</v>
      </c>
      <c r="C6804" s="267">
        <v>204.56386637769458</v>
      </c>
    </row>
    <row r="6805" spans="2:3" x14ac:dyDescent="0.45">
      <c r="B6805" s="266">
        <v>6740</v>
      </c>
      <c r="C6805" s="267">
        <v>114.62738615044502</v>
      </c>
    </row>
    <row r="6806" spans="2:3" x14ac:dyDescent="0.45">
      <c r="B6806" s="266">
        <v>6741</v>
      </c>
      <c r="C6806" s="267">
        <v>109.62214145858236</v>
      </c>
    </row>
    <row r="6807" spans="2:3" x14ac:dyDescent="0.45">
      <c r="B6807" s="266">
        <v>6742</v>
      </c>
      <c r="C6807" s="267">
        <v>161.53653847586853</v>
      </c>
    </row>
    <row r="6808" spans="2:3" x14ac:dyDescent="0.45">
      <c r="B6808" s="266">
        <v>6743</v>
      </c>
      <c r="C6808" s="267">
        <v>140.33322754899064</v>
      </c>
    </row>
    <row r="6809" spans="2:3" x14ac:dyDescent="0.45">
      <c r="B6809" s="266">
        <v>6744</v>
      </c>
      <c r="C6809" s="267">
        <v>119.55769922011476</v>
      </c>
    </row>
    <row r="6810" spans="2:3" x14ac:dyDescent="0.45">
      <c r="B6810" s="266">
        <v>6745</v>
      </c>
      <c r="C6810" s="267">
        <v>125.22387022822954</v>
      </c>
    </row>
    <row r="6811" spans="2:3" x14ac:dyDescent="0.45">
      <c r="B6811" s="266">
        <v>6746</v>
      </c>
      <c r="C6811" s="267">
        <v>155.017146281848</v>
      </c>
    </row>
    <row r="6812" spans="2:3" x14ac:dyDescent="0.45">
      <c r="B6812" s="266">
        <v>6747</v>
      </c>
      <c r="C6812" s="267">
        <v>202.52061303814293</v>
      </c>
    </row>
    <row r="6813" spans="2:3" x14ac:dyDescent="0.45">
      <c r="B6813" s="266">
        <v>6748</v>
      </c>
      <c r="C6813" s="267">
        <v>141.10386175768721</v>
      </c>
    </row>
    <row r="6814" spans="2:3" x14ac:dyDescent="0.45">
      <c r="B6814" s="266">
        <v>6749</v>
      </c>
      <c r="C6814" s="267">
        <v>126.84380449709087</v>
      </c>
    </row>
    <row r="6815" spans="2:3" x14ac:dyDescent="0.45">
      <c r="B6815" s="266">
        <v>6750</v>
      </c>
      <c r="C6815" s="267">
        <v>84.405592527267459</v>
      </c>
    </row>
    <row r="6816" spans="2:3" x14ac:dyDescent="0.45">
      <c r="B6816" s="266">
        <v>6751</v>
      </c>
      <c r="C6816" s="267">
        <v>102.92505890023112</v>
      </c>
    </row>
    <row r="6817" spans="2:3" x14ac:dyDescent="0.45">
      <c r="B6817" s="266">
        <v>6752</v>
      </c>
      <c r="C6817" s="267">
        <v>99.824478066975303</v>
      </c>
    </row>
    <row r="6818" spans="2:3" x14ac:dyDescent="0.45">
      <c r="B6818" s="266">
        <v>6753</v>
      </c>
      <c r="C6818" s="267">
        <v>137.09191421770325</v>
      </c>
    </row>
    <row r="6819" spans="2:3" x14ac:dyDescent="0.45">
      <c r="B6819" s="266">
        <v>6754</v>
      </c>
      <c r="C6819" s="267">
        <v>95.358515729939114</v>
      </c>
    </row>
    <row r="6820" spans="2:3" x14ac:dyDescent="0.45">
      <c r="B6820" s="266">
        <v>6755</v>
      </c>
      <c r="C6820" s="267">
        <v>101.4584750485451</v>
      </c>
    </row>
    <row r="6821" spans="2:3" x14ac:dyDescent="0.45">
      <c r="B6821" s="266">
        <v>6756</v>
      </c>
      <c r="C6821" s="267">
        <v>171.94038548027191</v>
      </c>
    </row>
    <row r="6822" spans="2:3" x14ac:dyDescent="0.45">
      <c r="B6822" s="266">
        <v>6757</v>
      </c>
      <c r="C6822" s="267">
        <v>132.26680302943524</v>
      </c>
    </row>
    <row r="6823" spans="2:3" x14ac:dyDescent="0.45">
      <c r="B6823" s="266">
        <v>6758</v>
      </c>
      <c r="C6823" s="267">
        <v>118.60175796850515</v>
      </c>
    </row>
    <row r="6824" spans="2:3" x14ac:dyDescent="0.45">
      <c r="B6824" s="266">
        <v>6759</v>
      </c>
      <c r="C6824" s="267">
        <v>162.12690203900615</v>
      </c>
    </row>
    <row r="6825" spans="2:3" x14ac:dyDescent="0.45">
      <c r="B6825" s="266">
        <v>6760</v>
      </c>
      <c r="C6825" s="267">
        <v>168.90846156573303</v>
      </c>
    </row>
    <row r="6826" spans="2:3" x14ac:dyDescent="0.45">
      <c r="B6826" s="266">
        <v>6761</v>
      </c>
      <c r="C6826" s="267">
        <v>126.81899560664203</v>
      </c>
    </row>
    <row r="6827" spans="2:3" x14ac:dyDescent="0.45">
      <c r="B6827" s="266">
        <v>6762</v>
      </c>
      <c r="C6827" s="267">
        <v>101.42151622148096</v>
      </c>
    </row>
    <row r="6828" spans="2:3" x14ac:dyDescent="0.45">
      <c r="B6828" s="266">
        <v>6763</v>
      </c>
      <c r="C6828" s="267">
        <v>148.39007205655096</v>
      </c>
    </row>
    <row r="6829" spans="2:3" x14ac:dyDescent="0.45">
      <c r="B6829" s="266">
        <v>6764</v>
      </c>
      <c r="C6829" s="267">
        <v>87.935652346834942</v>
      </c>
    </row>
    <row r="6830" spans="2:3" x14ac:dyDescent="0.45">
      <c r="B6830" s="266">
        <v>6765</v>
      </c>
      <c r="C6830" s="267">
        <v>100.79496985191366</v>
      </c>
    </row>
    <row r="6831" spans="2:3" x14ac:dyDescent="0.45">
      <c r="B6831" s="266">
        <v>6766</v>
      </c>
      <c r="C6831" s="267">
        <v>113.26612753389813</v>
      </c>
    </row>
    <row r="6832" spans="2:3" x14ac:dyDescent="0.45">
      <c r="B6832" s="266">
        <v>6767</v>
      </c>
      <c r="C6832" s="267">
        <v>92.353099746929246</v>
      </c>
    </row>
    <row r="6833" spans="2:3" x14ac:dyDescent="0.45">
      <c r="B6833" s="266">
        <v>6768</v>
      </c>
      <c r="C6833" s="267">
        <v>134.16522245305828</v>
      </c>
    </row>
    <row r="6834" spans="2:3" x14ac:dyDescent="0.45">
      <c r="B6834" s="266">
        <v>6769</v>
      </c>
      <c r="C6834" s="267">
        <v>185.92039216275623</v>
      </c>
    </row>
    <row r="6835" spans="2:3" x14ac:dyDescent="0.45">
      <c r="B6835" s="266">
        <v>6770</v>
      </c>
      <c r="C6835" s="267">
        <v>158.83178159851383</v>
      </c>
    </row>
    <row r="6836" spans="2:3" x14ac:dyDescent="0.45">
      <c r="B6836" s="266">
        <v>6771</v>
      </c>
      <c r="C6836" s="267">
        <v>135.19711975633595</v>
      </c>
    </row>
    <row r="6837" spans="2:3" x14ac:dyDescent="0.45">
      <c r="B6837" s="266">
        <v>6772</v>
      </c>
      <c r="C6837" s="267">
        <v>74.360297808324134</v>
      </c>
    </row>
    <row r="6838" spans="2:3" x14ac:dyDescent="0.45">
      <c r="B6838" s="266">
        <v>6773</v>
      </c>
      <c r="C6838" s="267">
        <v>120.00300337428762</v>
      </c>
    </row>
    <row r="6839" spans="2:3" x14ac:dyDescent="0.45">
      <c r="B6839" s="266">
        <v>6774</v>
      </c>
      <c r="C6839" s="267">
        <v>114.71560492689758</v>
      </c>
    </row>
    <row r="6840" spans="2:3" x14ac:dyDescent="0.45">
      <c r="B6840" s="266">
        <v>6775</v>
      </c>
      <c r="C6840" s="267">
        <v>154.92142751345011</v>
      </c>
    </row>
    <row r="6841" spans="2:3" x14ac:dyDescent="0.45">
      <c r="B6841" s="266">
        <v>6776</v>
      </c>
      <c r="C6841" s="267">
        <v>84.895146184881895</v>
      </c>
    </row>
    <row r="6842" spans="2:3" x14ac:dyDescent="0.45">
      <c r="B6842" s="266">
        <v>6777</v>
      </c>
      <c r="C6842" s="267">
        <v>118.3406207924609</v>
      </c>
    </row>
    <row r="6843" spans="2:3" x14ac:dyDescent="0.45">
      <c r="B6843" s="266">
        <v>6778</v>
      </c>
      <c r="C6843" s="267">
        <v>104.1138993809459</v>
      </c>
    </row>
    <row r="6844" spans="2:3" x14ac:dyDescent="0.45">
      <c r="B6844" s="266">
        <v>6779</v>
      </c>
      <c r="C6844" s="267">
        <v>148.35876443037722</v>
      </c>
    </row>
    <row r="6845" spans="2:3" x14ac:dyDescent="0.45">
      <c r="B6845" s="266">
        <v>6780</v>
      </c>
      <c r="C6845" s="267">
        <v>100.40911223561049</v>
      </c>
    </row>
    <row r="6846" spans="2:3" x14ac:dyDescent="0.45">
      <c r="B6846" s="266">
        <v>6781</v>
      </c>
      <c r="C6846" s="267">
        <v>99.193557616866229</v>
      </c>
    </row>
    <row r="6847" spans="2:3" x14ac:dyDescent="0.45">
      <c r="B6847" s="266">
        <v>6782</v>
      </c>
      <c r="C6847" s="267">
        <v>188.84784554679894</v>
      </c>
    </row>
    <row r="6848" spans="2:3" x14ac:dyDescent="0.45">
      <c r="B6848" s="266">
        <v>6783</v>
      </c>
      <c r="C6848" s="267">
        <v>149.44187408314997</v>
      </c>
    </row>
    <row r="6849" spans="2:3" x14ac:dyDescent="0.45">
      <c r="B6849" s="266">
        <v>6784</v>
      </c>
      <c r="C6849" s="267">
        <v>133.24911607086312</v>
      </c>
    </row>
    <row r="6850" spans="2:3" x14ac:dyDescent="0.45">
      <c r="B6850" s="266">
        <v>6785</v>
      </c>
      <c r="C6850" s="267">
        <v>161.32364550870523</v>
      </c>
    </row>
    <row r="6851" spans="2:3" x14ac:dyDescent="0.45">
      <c r="B6851" s="266">
        <v>6786</v>
      </c>
      <c r="C6851" s="267">
        <v>121.21101352120267</v>
      </c>
    </row>
    <row r="6852" spans="2:3" x14ac:dyDescent="0.45">
      <c r="B6852" s="266">
        <v>6787</v>
      </c>
      <c r="C6852" s="267">
        <v>123.7797902315323</v>
      </c>
    </row>
    <row r="6853" spans="2:3" x14ac:dyDescent="0.45">
      <c r="B6853" s="266">
        <v>6788</v>
      </c>
      <c r="C6853" s="267">
        <v>150.02528691427045</v>
      </c>
    </row>
    <row r="6854" spans="2:3" x14ac:dyDescent="0.45">
      <c r="B6854" s="266">
        <v>6789</v>
      </c>
      <c r="C6854" s="267">
        <v>153.74374473889873</v>
      </c>
    </row>
    <row r="6855" spans="2:3" x14ac:dyDescent="0.45">
      <c r="B6855" s="266">
        <v>6790</v>
      </c>
      <c r="C6855" s="267">
        <v>210.36846734654611</v>
      </c>
    </row>
    <row r="6856" spans="2:3" x14ac:dyDescent="0.45">
      <c r="B6856" s="266">
        <v>6791</v>
      </c>
      <c r="C6856" s="267">
        <v>174.77000459289883</v>
      </c>
    </row>
    <row r="6857" spans="2:3" x14ac:dyDescent="0.45">
      <c r="B6857" s="266">
        <v>6792</v>
      </c>
      <c r="C6857" s="267">
        <v>102.53239196227864</v>
      </c>
    </row>
    <row r="6858" spans="2:3" x14ac:dyDescent="0.45">
      <c r="B6858" s="266">
        <v>6793</v>
      </c>
      <c r="C6858" s="267">
        <v>134.54253089551645</v>
      </c>
    </row>
    <row r="6859" spans="2:3" x14ac:dyDescent="0.45">
      <c r="B6859" s="266">
        <v>6794</v>
      </c>
      <c r="C6859" s="267">
        <v>185.19806832667723</v>
      </c>
    </row>
    <row r="6860" spans="2:3" x14ac:dyDescent="0.45">
      <c r="B6860" s="266">
        <v>6795</v>
      </c>
      <c r="C6860" s="267">
        <v>145.16256544463675</v>
      </c>
    </row>
    <row r="6861" spans="2:3" x14ac:dyDescent="0.45">
      <c r="B6861" s="266">
        <v>6796</v>
      </c>
      <c r="C6861" s="267">
        <v>130.08191199087017</v>
      </c>
    </row>
    <row r="6862" spans="2:3" x14ac:dyDescent="0.45">
      <c r="B6862" s="266">
        <v>6797</v>
      </c>
      <c r="C6862" s="267">
        <v>122.00488559797824</v>
      </c>
    </row>
    <row r="6863" spans="2:3" x14ac:dyDescent="0.45">
      <c r="B6863" s="266">
        <v>6798</v>
      </c>
      <c r="C6863" s="267">
        <v>177.11898149078974</v>
      </c>
    </row>
    <row r="6864" spans="2:3" x14ac:dyDescent="0.45">
      <c r="B6864" s="266">
        <v>6799</v>
      </c>
      <c r="C6864" s="267">
        <v>155.67151112447687</v>
      </c>
    </row>
    <row r="6865" spans="2:3" x14ac:dyDescent="0.45">
      <c r="B6865" s="266">
        <v>6800</v>
      </c>
      <c r="C6865" s="267">
        <v>96.679561808241189</v>
      </c>
    </row>
    <row r="6866" spans="2:3" x14ac:dyDescent="0.45">
      <c r="B6866" s="266">
        <v>6801</v>
      </c>
      <c r="C6866" s="267">
        <v>180.29486640636878</v>
      </c>
    </row>
    <row r="6867" spans="2:3" x14ac:dyDescent="0.45">
      <c r="B6867" s="266">
        <v>6802</v>
      </c>
      <c r="C6867" s="267">
        <v>111.66515642566002</v>
      </c>
    </row>
    <row r="6868" spans="2:3" x14ac:dyDescent="0.45">
      <c r="B6868" s="266">
        <v>6803</v>
      </c>
      <c r="C6868" s="267">
        <v>131.27818937248949</v>
      </c>
    </row>
    <row r="6869" spans="2:3" x14ac:dyDescent="0.45">
      <c r="B6869" s="266">
        <v>6804</v>
      </c>
      <c r="C6869" s="267">
        <v>118.27671416073983</v>
      </c>
    </row>
    <row r="6870" spans="2:3" x14ac:dyDescent="0.45">
      <c r="B6870" s="266">
        <v>6805</v>
      </c>
      <c r="C6870" s="267">
        <v>124.70823374396062</v>
      </c>
    </row>
    <row r="6871" spans="2:3" x14ac:dyDescent="0.45">
      <c r="B6871" s="266">
        <v>6806</v>
      </c>
      <c r="C6871" s="267">
        <v>164.03798529798081</v>
      </c>
    </row>
    <row r="6872" spans="2:3" x14ac:dyDescent="0.45">
      <c r="B6872" s="266">
        <v>6807</v>
      </c>
      <c r="C6872" s="267">
        <v>115.67318739116921</v>
      </c>
    </row>
    <row r="6873" spans="2:3" x14ac:dyDescent="0.45">
      <c r="B6873" s="266">
        <v>6808</v>
      </c>
      <c r="C6873" s="267">
        <v>127.06903468488397</v>
      </c>
    </row>
    <row r="6874" spans="2:3" x14ac:dyDescent="0.45">
      <c r="B6874" s="266">
        <v>6809</v>
      </c>
      <c r="C6874" s="267">
        <v>103.44418810018321</v>
      </c>
    </row>
    <row r="6875" spans="2:3" x14ac:dyDescent="0.45">
      <c r="B6875" s="266">
        <v>6810</v>
      </c>
      <c r="C6875" s="267">
        <v>104.22958364015616</v>
      </c>
    </row>
    <row r="6876" spans="2:3" x14ac:dyDescent="0.45">
      <c r="B6876" s="266">
        <v>6811</v>
      </c>
      <c r="C6876" s="267">
        <v>118.31756844710827</v>
      </c>
    </row>
    <row r="6877" spans="2:3" x14ac:dyDescent="0.45">
      <c r="B6877" s="266">
        <v>6812</v>
      </c>
      <c r="C6877" s="267">
        <v>128.61014137678987</v>
      </c>
    </row>
    <row r="6878" spans="2:3" x14ac:dyDescent="0.45">
      <c r="B6878" s="266">
        <v>6813</v>
      </c>
      <c r="C6878" s="267">
        <v>90.430087413158319</v>
      </c>
    </row>
    <row r="6879" spans="2:3" x14ac:dyDescent="0.45">
      <c r="B6879" s="266">
        <v>6814</v>
      </c>
      <c r="C6879" s="267">
        <v>124.03658281934769</v>
      </c>
    </row>
    <row r="6880" spans="2:3" x14ac:dyDescent="0.45">
      <c r="B6880" s="266">
        <v>6815</v>
      </c>
      <c r="C6880" s="267">
        <v>170.71623742660421</v>
      </c>
    </row>
    <row r="6881" spans="2:3" x14ac:dyDescent="0.45">
      <c r="B6881" s="266">
        <v>6816</v>
      </c>
      <c r="C6881" s="267">
        <v>155.11562877624633</v>
      </c>
    </row>
    <row r="6882" spans="2:3" x14ac:dyDescent="0.45">
      <c r="B6882" s="266">
        <v>6817</v>
      </c>
      <c r="C6882" s="267">
        <v>119.56687792161762</v>
      </c>
    </row>
    <row r="6883" spans="2:3" x14ac:dyDescent="0.45">
      <c r="B6883" s="266">
        <v>6818</v>
      </c>
      <c r="C6883" s="267">
        <v>103.42808384136468</v>
      </c>
    </row>
    <row r="6884" spans="2:3" x14ac:dyDescent="0.45">
      <c r="B6884" s="266">
        <v>6819</v>
      </c>
      <c r="C6884" s="267">
        <v>146.83913622326122</v>
      </c>
    </row>
    <row r="6885" spans="2:3" x14ac:dyDescent="0.45">
      <c r="B6885" s="266">
        <v>6820</v>
      </c>
      <c r="C6885" s="267">
        <v>94.174724971113591</v>
      </c>
    </row>
    <row r="6886" spans="2:3" x14ac:dyDescent="0.45">
      <c r="B6886" s="266">
        <v>6821</v>
      </c>
      <c r="C6886" s="267">
        <v>113.40614338312804</v>
      </c>
    </row>
    <row r="6887" spans="2:3" x14ac:dyDescent="0.45">
      <c r="B6887" s="266">
        <v>6822</v>
      </c>
      <c r="C6887" s="267">
        <v>131.2359798860515</v>
      </c>
    </row>
    <row r="6888" spans="2:3" x14ac:dyDescent="0.45">
      <c r="B6888" s="266">
        <v>6823</v>
      </c>
      <c r="C6888" s="267">
        <v>127.12199504456653</v>
      </c>
    </row>
    <row r="6889" spans="2:3" x14ac:dyDescent="0.45">
      <c r="B6889" s="266">
        <v>6824</v>
      </c>
      <c r="C6889" s="267">
        <v>198.54498197763735</v>
      </c>
    </row>
    <row r="6890" spans="2:3" x14ac:dyDescent="0.45">
      <c r="B6890" s="266">
        <v>6825</v>
      </c>
      <c r="C6890" s="267">
        <v>143.22423399592603</v>
      </c>
    </row>
    <row r="6891" spans="2:3" x14ac:dyDescent="0.45">
      <c r="B6891" s="266">
        <v>6826</v>
      </c>
      <c r="C6891" s="267">
        <v>154.28597753007773</v>
      </c>
    </row>
    <row r="6892" spans="2:3" x14ac:dyDescent="0.45">
      <c r="B6892" s="266">
        <v>6827</v>
      </c>
      <c r="C6892" s="267">
        <v>90.537947891443537</v>
      </c>
    </row>
    <row r="6893" spans="2:3" x14ac:dyDescent="0.45">
      <c r="B6893" s="266">
        <v>6828</v>
      </c>
      <c r="C6893" s="267">
        <v>121.66782463184387</v>
      </c>
    </row>
    <row r="6894" spans="2:3" x14ac:dyDescent="0.45">
      <c r="B6894" s="266">
        <v>6829</v>
      </c>
      <c r="C6894" s="267">
        <v>91.846375561021333</v>
      </c>
    </row>
    <row r="6895" spans="2:3" x14ac:dyDescent="0.45">
      <c r="B6895" s="266">
        <v>6830</v>
      </c>
      <c r="C6895" s="267">
        <v>97.281355142759224</v>
      </c>
    </row>
    <row r="6896" spans="2:3" x14ac:dyDescent="0.45">
      <c r="B6896" s="266">
        <v>6831</v>
      </c>
      <c r="C6896" s="267">
        <v>158.88717253492268</v>
      </c>
    </row>
    <row r="6897" spans="2:3" x14ac:dyDescent="0.45">
      <c r="B6897" s="266">
        <v>6832</v>
      </c>
      <c r="C6897" s="267">
        <v>163.06778967257216</v>
      </c>
    </row>
    <row r="6898" spans="2:3" x14ac:dyDescent="0.45">
      <c r="B6898" s="266">
        <v>6833</v>
      </c>
      <c r="C6898" s="267">
        <v>150.34348627714468</v>
      </c>
    </row>
    <row r="6899" spans="2:3" x14ac:dyDescent="0.45">
      <c r="B6899" s="266">
        <v>6834</v>
      </c>
      <c r="C6899" s="267">
        <v>107.98529366546816</v>
      </c>
    </row>
    <row r="6900" spans="2:3" x14ac:dyDescent="0.45">
      <c r="B6900" s="266">
        <v>6835</v>
      </c>
      <c r="C6900" s="267">
        <v>124.95814668582979</v>
      </c>
    </row>
    <row r="6901" spans="2:3" x14ac:dyDescent="0.45">
      <c r="B6901" s="266">
        <v>6836</v>
      </c>
      <c r="C6901" s="267">
        <v>156.49600260927605</v>
      </c>
    </row>
    <row r="6902" spans="2:3" x14ac:dyDescent="0.45">
      <c r="B6902" s="266">
        <v>6837</v>
      </c>
      <c r="C6902" s="267">
        <v>94.084073810386855</v>
      </c>
    </row>
    <row r="6903" spans="2:3" x14ac:dyDescent="0.45">
      <c r="B6903" s="266">
        <v>6838</v>
      </c>
      <c r="C6903" s="267">
        <v>141.70802360293584</v>
      </c>
    </row>
    <row r="6904" spans="2:3" x14ac:dyDescent="0.45">
      <c r="B6904" s="266">
        <v>6839</v>
      </c>
      <c r="C6904" s="267">
        <v>141.74390376931791</v>
      </c>
    </row>
    <row r="6905" spans="2:3" x14ac:dyDescent="0.45">
      <c r="B6905" s="266">
        <v>6840</v>
      </c>
      <c r="C6905" s="267">
        <v>122.96081074661878</v>
      </c>
    </row>
    <row r="6906" spans="2:3" x14ac:dyDescent="0.45">
      <c r="B6906" s="266">
        <v>6841</v>
      </c>
      <c r="C6906" s="267">
        <v>100.48092220697498</v>
      </c>
    </row>
    <row r="6907" spans="2:3" x14ac:dyDescent="0.45">
      <c r="B6907" s="266">
        <v>6842</v>
      </c>
      <c r="C6907" s="267">
        <v>156.0198158381744</v>
      </c>
    </row>
    <row r="6908" spans="2:3" x14ac:dyDescent="0.45">
      <c r="B6908" s="266">
        <v>6843</v>
      </c>
      <c r="C6908" s="267">
        <v>118.85566432924429</v>
      </c>
    </row>
    <row r="6909" spans="2:3" x14ac:dyDescent="0.45">
      <c r="B6909" s="266">
        <v>6844</v>
      </c>
      <c r="C6909" s="267">
        <v>181.75336869424032</v>
      </c>
    </row>
    <row r="6910" spans="2:3" x14ac:dyDescent="0.45">
      <c r="B6910" s="266">
        <v>6845</v>
      </c>
      <c r="C6910" s="267">
        <v>120.14471772424743</v>
      </c>
    </row>
    <row r="6911" spans="2:3" x14ac:dyDescent="0.45">
      <c r="B6911" s="266">
        <v>6846</v>
      </c>
      <c r="C6911" s="267">
        <v>153.25996933528995</v>
      </c>
    </row>
    <row r="6912" spans="2:3" x14ac:dyDescent="0.45">
      <c r="B6912" s="266">
        <v>6847</v>
      </c>
      <c r="C6912" s="267">
        <v>134.14691973323912</v>
      </c>
    </row>
    <row r="6913" spans="2:3" x14ac:dyDescent="0.45">
      <c r="B6913" s="266">
        <v>6848</v>
      </c>
      <c r="C6913" s="267">
        <v>160.46679212957486</v>
      </c>
    </row>
    <row r="6914" spans="2:3" x14ac:dyDescent="0.45">
      <c r="B6914" s="266">
        <v>6849</v>
      </c>
      <c r="C6914" s="267">
        <v>78.463411946605447</v>
      </c>
    </row>
    <row r="6915" spans="2:3" x14ac:dyDescent="0.45">
      <c r="B6915" s="266">
        <v>6850</v>
      </c>
      <c r="C6915" s="267">
        <v>115.50744722455936</v>
      </c>
    </row>
    <row r="6916" spans="2:3" x14ac:dyDescent="0.45">
      <c r="B6916" s="266">
        <v>6851</v>
      </c>
      <c r="C6916" s="267">
        <v>94.85461750904696</v>
      </c>
    </row>
    <row r="6917" spans="2:3" x14ac:dyDescent="0.45">
      <c r="B6917" s="266">
        <v>6852</v>
      </c>
      <c r="C6917" s="267">
        <v>115.53976731865544</v>
      </c>
    </row>
    <row r="6918" spans="2:3" x14ac:dyDescent="0.45">
      <c r="B6918" s="266">
        <v>6853</v>
      </c>
      <c r="C6918" s="267">
        <v>157.00279737976865</v>
      </c>
    </row>
    <row r="6919" spans="2:3" x14ac:dyDescent="0.45">
      <c r="B6919" s="266">
        <v>6854</v>
      </c>
      <c r="C6919" s="267">
        <v>137.56675448283653</v>
      </c>
    </row>
    <row r="6920" spans="2:3" x14ac:dyDescent="0.45">
      <c r="B6920" s="266">
        <v>6855</v>
      </c>
      <c r="C6920" s="267">
        <v>148.16841934546883</v>
      </c>
    </row>
    <row r="6921" spans="2:3" x14ac:dyDescent="0.45">
      <c r="B6921" s="266">
        <v>6856</v>
      </c>
      <c r="C6921" s="267">
        <v>75.234413172168161</v>
      </c>
    </row>
    <row r="6922" spans="2:3" x14ac:dyDescent="0.45">
      <c r="B6922" s="266">
        <v>6857</v>
      </c>
      <c r="C6922" s="267">
        <v>118.95765797221362</v>
      </c>
    </row>
    <row r="6923" spans="2:3" x14ac:dyDescent="0.45">
      <c r="B6923" s="266">
        <v>6858</v>
      </c>
      <c r="C6923" s="267">
        <v>157.34232437206657</v>
      </c>
    </row>
    <row r="6924" spans="2:3" x14ac:dyDescent="0.45">
      <c r="B6924" s="266">
        <v>6859</v>
      </c>
      <c r="C6924" s="267">
        <v>125.49522187368044</v>
      </c>
    </row>
    <row r="6925" spans="2:3" x14ac:dyDescent="0.45">
      <c r="B6925" s="266">
        <v>6860</v>
      </c>
      <c r="C6925" s="267">
        <v>123.34015761972807</v>
      </c>
    </row>
    <row r="6926" spans="2:3" x14ac:dyDescent="0.45">
      <c r="B6926" s="266">
        <v>6861</v>
      </c>
      <c r="C6926" s="267">
        <v>112.95382849302041</v>
      </c>
    </row>
    <row r="6927" spans="2:3" x14ac:dyDescent="0.45">
      <c r="B6927" s="266">
        <v>6862</v>
      </c>
      <c r="C6927" s="267">
        <v>121.88495203955708</v>
      </c>
    </row>
    <row r="6928" spans="2:3" x14ac:dyDescent="0.45">
      <c r="B6928" s="266">
        <v>6863</v>
      </c>
      <c r="C6928" s="267">
        <v>175.08910222840751</v>
      </c>
    </row>
    <row r="6929" spans="2:3" x14ac:dyDescent="0.45">
      <c r="B6929" s="266">
        <v>6864</v>
      </c>
      <c r="C6929" s="267">
        <v>203.23654180626764</v>
      </c>
    </row>
    <row r="6930" spans="2:3" x14ac:dyDescent="0.45">
      <c r="B6930" s="266">
        <v>6865</v>
      </c>
      <c r="C6930" s="267">
        <v>101.71426666423926</v>
      </c>
    </row>
    <row r="6931" spans="2:3" x14ac:dyDescent="0.45">
      <c r="B6931" s="266">
        <v>6866</v>
      </c>
      <c r="C6931" s="267">
        <v>94.113755372168526</v>
      </c>
    </row>
    <row r="6932" spans="2:3" x14ac:dyDescent="0.45">
      <c r="B6932" s="266">
        <v>6867</v>
      </c>
      <c r="C6932" s="267">
        <v>146.80650468409391</v>
      </c>
    </row>
    <row r="6933" spans="2:3" x14ac:dyDescent="0.45">
      <c r="B6933" s="266">
        <v>6868</v>
      </c>
      <c r="C6933" s="267">
        <v>75.848334591329348</v>
      </c>
    </row>
    <row r="6934" spans="2:3" x14ac:dyDescent="0.45">
      <c r="B6934" s="266">
        <v>6869</v>
      </c>
      <c r="C6934" s="267">
        <v>116.67075321660744</v>
      </c>
    </row>
    <row r="6935" spans="2:3" x14ac:dyDescent="0.45">
      <c r="B6935" s="266">
        <v>6870</v>
      </c>
      <c r="C6935" s="267">
        <v>97.938780575038749</v>
      </c>
    </row>
    <row r="6936" spans="2:3" x14ac:dyDescent="0.45">
      <c r="B6936" s="266">
        <v>6871</v>
      </c>
      <c r="C6936" s="267">
        <v>186.70134084383005</v>
      </c>
    </row>
    <row r="6937" spans="2:3" x14ac:dyDescent="0.45">
      <c r="B6937" s="266">
        <v>6872</v>
      </c>
      <c r="C6937" s="267">
        <v>176.72840827952444</v>
      </c>
    </row>
    <row r="6938" spans="2:3" x14ac:dyDescent="0.45">
      <c r="B6938" s="266">
        <v>6873</v>
      </c>
      <c r="C6938" s="267">
        <v>104.86768222509301</v>
      </c>
    </row>
    <row r="6939" spans="2:3" x14ac:dyDescent="0.45">
      <c r="B6939" s="266">
        <v>6874</v>
      </c>
      <c r="C6939" s="267">
        <v>156.79846328712637</v>
      </c>
    </row>
    <row r="6940" spans="2:3" x14ac:dyDescent="0.45">
      <c r="B6940" s="266">
        <v>6875</v>
      </c>
      <c r="C6940" s="267">
        <v>109.18074656502247</v>
      </c>
    </row>
    <row r="6941" spans="2:3" x14ac:dyDescent="0.45">
      <c r="B6941" s="266">
        <v>6876</v>
      </c>
      <c r="C6941" s="267">
        <v>145.76598389632682</v>
      </c>
    </row>
    <row r="6942" spans="2:3" x14ac:dyDescent="0.45">
      <c r="B6942" s="266">
        <v>6877</v>
      </c>
      <c r="C6942" s="267">
        <v>142.85473655301399</v>
      </c>
    </row>
    <row r="6943" spans="2:3" x14ac:dyDescent="0.45">
      <c r="B6943" s="266">
        <v>6878</v>
      </c>
      <c r="C6943" s="267">
        <v>86.716168872545254</v>
      </c>
    </row>
    <row r="6944" spans="2:3" x14ac:dyDescent="0.45">
      <c r="B6944" s="266">
        <v>6879</v>
      </c>
      <c r="C6944" s="267">
        <v>112.48521212048234</v>
      </c>
    </row>
    <row r="6945" spans="2:3" x14ac:dyDescent="0.45">
      <c r="B6945" s="266">
        <v>6880</v>
      </c>
      <c r="C6945" s="267">
        <v>83.747525239414756</v>
      </c>
    </row>
    <row r="6946" spans="2:3" x14ac:dyDescent="0.45">
      <c r="B6946" s="266">
        <v>6881</v>
      </c>
      <c r="C6946" s="267">
        <v>145.51201770882864</v>
      </c>
    </row>
    <row r="6947" spans="2:3" x14ac:dyDescent="0.45">
      <c r="B6947" s="266">
        <v>6882</v>
      </c>
      <c r="C6947" s="267">
        <v>149.24309362177411</v>
      </c>
    </row>
    <row r="6948" spans="2:3" x14ac:dyDescent="0.45">
      <c r="B6948" s="266">
        <v>6883</v>
      </c>
      <c r="C6948" s="267">
        <v>103.42889071227685</v>
      </c>
    </row>
    <row r="6949" spans="2:3" x14ac:dyDescent="0.45">
      <c r="B6949" s="266">
        <v>6884</v>
      </c>
      <c r="C6949" s="267">
        <v>173.25201236906264</v>
      </c>
    </row>
    <row r="6950" spans="2:3" x14ac:dyDescent="0.45">
      <c r="B6950" s="266">
        <v>6885</v>
      </c>
      <c r="C6950" s="267">
        <v>145.76745959728134</v>
      </c>
    </row>
    <row r="6951" spans="2:3" x14ac:dyDescent="0.45">
      <c r="B6951" s="266">
        <v>6886</v>
      </c>
      <c r="C6951" s="267">
        <v>113.45546931285995</v>
      </c>
    </row>
    <row r="6952" spans="2:3" x14ac:dyDescent="0.45">
      <c r="B6952" s="266">
        <v>6887</v>
      </c>
      <c r="C6952" s="267">
        <v>168.05942406040958</v>
      </c>
    </row>
    <row r="6953" spans="2:3" x14ac:dyDescent="0.45">
      <c r="B6953" s="266">
        <v>6888</v>
      </c>
      <c r="C6953" s="267">
        <v>169.81037982342238</v>
      </c>
    </row>
    <row r="6954" spans="2:3" x14ac:dyDescent="0.45">
      <c r="B6954" s="266">
        <v>6889</v>
      </c>
      <c r="C6954" s="267">
        <v>160.92436737484911</v>
      </c>
    </row>
    <row r="6955" spans="2:3" x14ac:dyDescent="0.45">
      <c r="B6955" s="266">
        <v>6890</v>
      </c>
      <c r="C6955" s="267">
        <v>147.72630037988239</v>
      </c>
    </row>
    <row r="6956" spans="2:3" x14ac:dyDescent="0.45">
      <c r="B6956" s="266">
        <v>6891</v>
      </c>
      <c r="C6956" s="267">
        <v>197.65331940782005</v>
      </c>
    </row>
    <row r="6957" spans="2:3" x14ac:dyDescent="0.45">
      <c r="B6957" s="266">
        <v>6892</v>
      </c>
      <c r="C6957" s="267">
        <v>139.8031765118649</v>
      </c>
    </row>
    <row r="6958" spans="2:3" x14ac:dyDescent="0.45">
      <c r="B6958" s="266">
        <v>6893</v>
      </c>
      <c r="C6958" s="267">
        <v>112.59679710150573</v>
      </c>
    </row>
    <row r="6959" spans="2:3" x14ac:dyDescent="0.45">
      <c r="B6959" s="266">
        <v>6894</v>
      </c>
      <c r="C6959" s="267">
        <v>163.53267531190841</v>
      </c>
    </row>
    <row r="6960" spans="2:3" x14ac:dyDescent="0.45">
      <c r="B6960" s="266">
        <v>6895</v>
      </c>
      <c r="C6960" s="267">
        <v>130.03191260762634</v>
      </c>
    </row>
    <row r="6961" spans="2:3" x14ac:dyDescent="0.45">
      <c r="B6961" s="266">
        <v>6896</v>
      </c>
      <c r="C6961" s="267">
        <v>175.91335159904537</v>
      </c>
    </row>
    <row r="6962" spans="2:3" x14ac:dyDescent="0.45">
      <c r="B6962" s="266">
        <v>6897</v>
      </c>
      <c r="C6962" s="267">
        <v>152.12744992689284</v>
      </c>
    </row>
    <row r="6963" spans="2:3" x14ac:dyDescent="0.45">
      <c r="B6963" s="266">
        <v>6898</v>
      </c>
      <c r="C6963" s="267">
        <v>121.92211731209234</v>
      </c>
    </row>
    <row r="6964" spans="2:3" x14ac:dyDescent="0.45">
      <c r="B6964" s="266">
        <v>6899</v>
      </c>
      <c r="C6964" s="267">
        <v>116.76871559227601</v>
      </c>
    </row>
    <row r="6965" spans="2:3" x14ac:dyDescent="0.45">
      <c r="B6965" s="266">
        <v>6900</v>
      </c>
      <c r="C6965" s="267">
        <v>93.996574019035066</v>
      </c>
    </row>
    <row r="6966" spans="2:3" x14ac:dyDescent="0.45">
      <c r="B6966" s="266">
        <v>6901</v>
      </c>
      <c r="C6966" s="267">
        <v>108.43959222862546</v>
      </c>
    </row>
    <row r="6967" spans="2:3" x14ac:dyDescent="0.45">
      <c r="B6967" s="266">
        <v>6902</v>
      </c>
      <c r="C6967" s="267">
        <v>165.74806784223767</v>
      </c>
    </row>
    <row r="6968" spans="2:3" x14ac:dyDescent="0.45">
      <c r="B6968" s="266">
        <v>6903</v>
      </c>
      <c r="C6968" s="267">
        <v>75.784012879175123</v>
      </c>
    </row>
    <row r="6969" spans="2:3" x14ac:dyDescent="0.45">
      <c r="B6969" s="266">
        <v>6904</v>
      </c>
      <c r="C6969" s="267">
        <v>121.61104883743204</v>
      </c>
    </row>
    <row r="6970" spans="2:3" x14ac:dyDescent="0.45">
      <c r="B6970" s="266">
        <v>6905</v>
      </c>
      <c r="C6970" s="267">
        <v>132.3346707000814</v>
      </c>
    </row>
    <row r="6971" spans="2:3" x14ac:dyDescent="0.45">
      <c r="B6971" s="266">
        <v>6906</v>
      </c>
      <c r="C6971" s="267">
        <v>117.27580706224651</v>
      </c>
    </row>
    <row r="6972" spans="2:3" x14ac:dyDescent="0.45">
      <c r="B6972" s="266">
        <v>6907</v>
      </c>
      <c r="C6972" s="267">
        <v>189.36014452251629</v>
      </c>
    </row>
    <row r="6973" spans="2:3" x14ac:dyDescent="0.45">
      <c r="B6973" s="266">
        <v>6908</v>
      </c>
      <c r="C6973" s="267">
        <v>82.619203296114762</v>
      </c>
    </row>
    <row r="6974" spans="2:3" x14ac:dyDescent="0.45">
      <c r="B6974" s="266">
        <v>6909</v>
      </c>
      <c r="C6974" s="267">
        <v>108.8650360266933</v>
      </c>
    </row>
    <row r="6975" spans="2:3" x14ac:dyDescent="0.45">
      <c r="B6975" s="266">
        <v>6910</v>
      </c>
      <c r="C6975" s="267">
        <v>109.65509634014614</v>
      </c>
    </row>
    <row r="6976" spans="2:3" x14ac:dyDescent="0.45">
      <c r="B6976" s="266">
        <v>6911</v>
      </c>
      <c r="C6976" s="267">
        <v>111.51133996760298</v>
      </c>
    </row>
    <row r="6977" spans="2:3" x14ac:dyDescent="0.45">
      <c r="B6977" s="266">
        <v>6912</v>
      </c>
      <c r="C6977" s="267">
        <v>177.13108109365547</v>
      </c>
    </row>
    <row r="6978" spans="2:3" x14ac:dyDescent="0.45">
      <c r="B6978" s="266">
        <v>6913</v>
      </c>
      <c r="C6978" s="267">
        <v>120.82219516770073</v>
      </c>
    </row>
    <row r="6979" spans="2:3" x14ac:dyDescent="0.45">
      <c r="B6979" s="266">
        <v>6914</v>
      </c>
      <c r="C6979" s="267">
        <v>71.932900495102814</v>
      </c>
    </row>
    <row r="6980" spans="2:3" x14ac:dyDescent="0.45">
      <c r="B6980" s="266">
        <v>6915</v>
      </c>
      <c r="C6980" s="267">
        <v>128.56902667897293</v>
      </c>
    </row>
    <row r="6981" spans="2:3" x14ac:dyDescent="0.45">
      <c r="B6981" s="266">
        <v>6916</v>
      </c>
      <c r="C6981" s="267">
        <v>109.8593041251258</v>
      </c>
    </row>
    <row r="6982" spans="2:3" x14ac:dyDescent="0.45">
      <c r="B6982" s="266">
        <v>6917</v>
      </c>
      <c r="C6982" s="267">
        <v>163.67925292247054</v>
      </c>
    </row>
    <row r="6983" spans="2:3" x14ac:dyDescent="0.45">
      <c r="B6983" s="266">
        <v>6918</v>
      </c>
      <c r="C6983" s="267">
        <v>108.58279681246854</v>
      </c>
    </row>
    <row r="6984" spans="2:3" x14ac:dyDescent="0.45">
      <c r="B6984" s="266">
        <v>6919</v>
      </c>
      <c r="C6984" s="267">
        <v>133.0962212224357</v>
      </c>
    </row>
    <row r="6985" spans="2:3" x14ac:dyDescent="0.45">
      <c r="B6985" s="266">
        <v>6920</v>
      </c>
      <c r="C6985" s="267">
        <v>167.45054416434027</v>
      </c>
    </row>
    <row r="6986" spans="2:3" x14ac:dyDescent="0.45">
      <c r="B6986" s="266">
        <v>6921</v>
      </c>
      <c r="C6986" s="267">
        <v>103.07415540878208</v>
      </c>
    </row>
    <row r="6987" spans="2:3" x14ac:dyDescent="0.45">
      <c r="B6987" s="266">
        <v>6922</v>
      </c>
      <c r="C6987" s="267">
        <v>91.890989865958218</v>
      </c>
    </row>
    <row r="6988" spans="2:3" x14ac:dyDescent="0.45">
      <c r="B6988" s="266">
        <v>6923</v>
      </c>
      <c r="C6988" s="267">
        <v>98.835673170636909</v>
      </c>
    </row>
    <row r="6989" spans="2:3" x14ac:dyDescent="0.45">
      <c r="B6989" s="266">
        <v>6924</v>
      </c>
      <c r="C6989" s="267">
        <v>117.55768655083848</v>
      </c>
    </row>
    <row r="6990" spans="2:3" x14ac:dyDescent="0.45">
      <c r="B6990" s="266">
        <v>6925</v>
      </c>
      <c r="C6990" s="267">
        <v>135.7902492618507</v>
      </c>
    </row>
    <row r="6991" spans="2:3" x14ac:dyDescent="0.45">
      <c r="B6991" s="266">
        <v>6926</v>
      </c>
      <c r="C6991" s="267">
        <v>137.9272518312689</v>
      </c>
    </row>
    <row r="6992" spans="2:3" x14ac:dyDescent="0.45">
      <c r="B6992" s="266">
        <v>6927</v>
      </c>
      <c r="C6992" s="267">
        <v>95.581696549095099</v>
      </c>
    </row>
    <row r="6993" spans="2:3" x14ac:dyDescent="0.45">
      <c r="B6993" s="266">
        <v>6928</v>
      </c>
      <c r="C6993" s="267">
        <v>160.24799000472609</v>
      </c>
    </row>
    <row r="6994" spans="2:3" x14ac:dyDescent="0.45">
      <c r="B6994" s="266">
        <v>6929</v>
      </c>
      <c r="C6994" s="267">
        <v>139.86454261973756</v>
      </c>
    </row>
    <row r="6995" spans="2:3" x14ac:dyDescent="0.45">
      <c r="B6995" s="266">
        <v>6930</v>
      </c>
      <c r="C6995" s="267">
        <v>129.59107719260845</v>
      </c>
    </row>
    <row r="6996" spans="2:3" x14ac:dyDescent="0.45">
      <c r="B6996" s="266">
        <v>6931</v>
      </c>
      <c r="C6996" s="267">
        <v>160.11517165420884</v>
      </c>
    </row>
    <row r="6997" spans="2:3" x14ac:dyDescent="0.45">
      <c r="B6997" s="266">
        <v>6932</v>
      </c>
      <c r="C6997" s="267">
        <v>137.50545518668667</v>
      </c>
    </row>
    <row r="6998" spans="2:3" x14ac:dyDescent="0.45">
      <c r="B6998" s="266">
        <v>6933</v>
      </c>
      <c r="C6998" s="267">
        <v>129.83919419353475</v>
      </c>
    </row>
    <row r="6999" spans="2:3" x14ac:dyDescent="0.45">
      <c r="B6999" s="266">
        <v>6934</v>
      </c>
      <c r="C6999" s="267">
        <v>156.25592911482113</v>
      </c>
    </row>
    <row r="7000" spans="2:3" x14ac:dyDescent="0.45">
      <c r="B7000" s="266">
        <v>6935</v>
      </c>
      <c r="C7000" s="267">
        <v>138.01488925313652</v>
      </c>
    </row>
    <row r="7001" spans="2:3" x14ac:dyDescent="0.45">
      <c r="B7001" s="266">
        <v>6936</v>
      </c>
      <c r="C7001" s="267">
        <v>107.36160243463506</v>
      </c>
    </row>
    <row r="7002" spans="2:3" x14ac:dyDescent="0.45">
      <c r="B7002" s="266">
        <v>6937</v>
      </c>
      <c r="C7002" s="267">
        <v>102.57865688610525</v>
      </c>
    </row>
    <row r="7003" spans="2:3" x14ac:dyDescent="0.45">
      <c r="B7003" s="266">
        <v>6938</v>
      </c>
      <c r="C7003" s="267">
        <v>132.12107704656722</v>
      </c>
    </row>
    <row r="7004" spans="2:3" x14ac:dyDescent="0.45">
      <c r="B7004" s="266">
        <v>6939</v>
      </c>
      <c r="C7004" s="267">
        <v>157.142976047519</v>
      </c>
    </row>
    <row r="7005" spans="2:3" x14ac:dyDescent="0.45">
      <c r="B7005" s="266">
        <v>6940</v>
      </c>
      <c r="C7005" s="267">
        <v>88.021183581334057</v>
      </c>
    </row>
    <row r="7006" spans="2:3" x14ac:dyDescent="0.45">
      <c r="B7006" s="266">
        <v>6941</v>
      </c>
      <c r="C7006" s="267">
        <v>161.22519850525597</v>
      </c>
    </row>
    <row r="7007" spans="2:3" x14ac:dyDescent="0.45">
      <c r="B7007" s="266">
        <v>6942</v>
      </c>
      <c r="C7007" s="267">
        <v>139.73787739885574</v>
      </c>
    </row>
    <row r="7008" spans="2:3" x14ac:dyDescent="0.45">
      <c r="B7008" s="266">
        <v>6943</v>
      </c>
      <c r="C7008" s="267">
        <v>113.92827059493206</v>
      </c>
    </row>
    <row r="7009" spans="2:3" x14ac:dyDescent="0.45">
      <c r="B7009" s="266">
        <v>6944</v>
      </c>
      <c r="C7009" s="267">
        <v>154.08821067394564</v>
      </c>
    </row>
    <row r="7010" spans="2:3" x14ac:dyDescent="0.45">
      <c r="B7010" s="266">
        <v>6945</v>
      </c>
      <c r="C7010" s="267">
        <v>97.642555287132694</v>
      </c>
    </row>
    <row r="7011" spans="2:3" x14ac:dyDescent="0.45">
      <c r="B7011" s="266">
        <v>6946</v>
      </c>
      <c r="C7011" s="267">
        <v>98.243819863945845</v>
      </c>
    </row>
    <row r="7012" spans="2:3" x14ac:dyDescent="0.45">
      <c r="B7012" s="266">
        <v>6947</v>
      </c>
      <c r="C7012" s="267">
        <v>118.43182415951456</v>
      </c>
    </row>
    <row r="7013" spans="2:3" x14ac:dyDescent="0.45">
      <c r="B7013" s="266">
        <v>6948</v>
      </c>
      <c r="C7013" s="267">
        <v>90.157017331235679</v>
      </c>
    </row>
    <row r="7014" spans="2:3" x14ac:dyDescent="0.45">
      <c r="B7014" s="266">
        <v>6949</v>
      </c>
      <c r="C7014" s="267">
        <v>130.25403963785405</v>
      </c>
    </row>
    <row r="7015" spans="2:3" x14ac:dyDescent="0.45">
      <c r="B7015" s="266">
        <v>6950</v>
      </c>
      <c r="C7015" s="267">
        <v>169.66372881226295</v>
      </c>
    </row>
    <row r="7016" spans="2:3" x14ac:dyDescent="0.45">
      <c r="B7016" s="266">
        <v>6951</v>
      </c>
      <c r="C7016" s="267">
        <v>199.46987473730752</v>
      </c>
    </row>
    <row r="7017" spans="2:3" x14ac:dyDescent="0.45">
      <c r="B7017" s="266">
        <v>6952</v>
      </c>
      <c r="C7017" s="267">
        <v>153.69694726443802</v>
      </c>
    </row>
    <row r="7018" spans="2:3" x14ac:dyDescent="0.45">
      <c r="B7018" s="266">
        <v>6953</v>
      </c>
      <c r="C7018" s="267">
        <v>134.185170099966</v>
      </c>
    </row>
    <row r="7019" spans="2:3" x14ac:dyDescent="0.45">
      <c r="B7019" s="266">
        <v>6954</v>
      </c>
      <c r="C7019" s="267">
        <v>78.294879973017657</v>
      </c>
    </row>
    <row r="7020" spans="2:3" x14ac:dyDescent="0.45">
      <c r="B7020" s="266">
        <v>6955</v>
      </c>
      <c r="C7020" s="267">
        <v>122.1809385098648</v>
      </c>
    </row>
    <row r="7021" spans="2:3" x14ac:dyDescent="0.45">
      <c r="B7021" s="266">
        <v>6956</v>
      </c>
      <c r="C7021" s="267">
        <v>173.43694574314276</v>
      </c>
    </row>
    <row r="7022" spans="2:3" x14ac:dyDescent="0.45">
      <c r="B7022" s="266">
        <v>6957</v>
      </c>
      <c r="C7022" s="267">
        <v>67.251077988289168</v>
      </c>
    </row>
    <row r="7023" spans="2:3" x14ac:dyDescent="0.45">
      <c r="B7023" s="266">
        <v>6958</v>
      </c>
      <c r="C7023" s="267">
        <v>85.406972407322812</v>
      </c>
    </row>
    <row r="7024" spans="2:3" x14ac:dyDescent="0.45">
      <c r="B7024" s="266">
        <v>6959</v>
      </c>
      <c r="C7024" s="267">
        <v>161.30770774538891</v>
      </c>
    </row>
    <row r="7025" spans="2:3" x14ac:dyDescent="0.45">
      <c r="B7025" s="266">
        <v>6960</v>
      </c>
      <c r="C7025" s="267">
        <v>115.8350104426645</v>
      </c>
    </row>
    <row r="7026" spans="2:3" x14ac:dyDescent="0.45">
      <c r="B7026" s="266">
        <v>6961</v>
      </c>
      <c r="C7026" s="267">
        <v>145.99869428016146</v>
      </c>
    </row>
    <row r="7027" spans="2:3" x14ac:dyDescent="0.45">
      <c r="B7027" s="266">
        <v>6962</v>
      </c>
      <c r="C7027" s="267">
        <v>148.54701049238679</v>
      </c>
    </row>
    <row r="7028" spans="2:3" x14ac:dyDescent="0.45">
      <c r="B7028" s="266">
        <v>6963</v>
      </c>
      <c r="C7028" s="267">
        <v>75.727651117254936</v>
      </c>
    </row>
    <row r="7029" spans="2:3" x14ac:dyDescent="0.45">
      <c r="B7029" s="266">
        <v>6964</v>
      </c>
      <c r="C7029" s="267">
        <v>172.20786817683427</v>
      </c>
    </row>
    <row r="7030" spans="2:3" x14ac:dyDescent="0.45">
      <c r="B7030" s="266">
        <v>6965</v>
      </c>
      <c r="C7030" s="267">
        <v>87.748418494019006</v>
      </c>
    </row>
    <row r="7031" spans="2:3" x14ac:dyDescent="0.45">
      <c r="B7031" s="266">
        <v>6966</v>
      </c>
      <c r="C7031" s="267">
        <v>132.4660455274759</v>
      </c>
    </row>
    <row r="7032" spans="2:3" x14ac:dyDescent="0.45">
      <c r="B7032" s="266">
        <v>6967</v>
      </c>
      <c r="C7032" s="267">
        <v>148.81630372106997</v>
      </c>
    </row>
    <row r="7033" spans="2:3" x14ac:dyDescent="0.45">
      <c r="B7033" s="266">
        <v>6968</v>
      </c>
      <c r="C7033" s="267">
        <v>115.67317666944737</v>
      </c>
    </row>
    <row r="7034" spans="2:3" x14ac:dyDescent="0.45">
      <c r="B7034" s="266">
        <v>6969</v>
      </c>
      <c r="C7034" s="267">
        <v>132.60258185712439</v>
      </c>
    </row>
    <row r="7035" spans="2:3" x14ac:dyDescent="0.45">
      <c r="B7035" s="266">
        <v>6970</v>
      </c>
      <c r="C7035" s="267">
        <v>113.72174004815798</v>
      </c>
    </row>
    <row r="7036" spans="2:3" x14ac:dyDescent="0.45">
      <c r="B7036" s="266">
        <v>6971</v>
      </c>
      <c r="C7036" s="267">
        <v>105.10471391943773</v>
      </c>
    </row>
    <row r="7037" spans="2:3" x14ac:dyDescent="0.45">
      <c r="B7037" s="266">
        <v>6972</v>
      </c>
      <c r="C7037" s="267">
        <v>144.62710190101618</v>
      </c>
    </row>
    <row r="7038" spans="2:3" x14ac:dyDescent="0.45">
      <c r="B7038" s="266">
        <v>6973</v>
      </c>
      <c r="C7038" s="267">
        <v>154.98076040630565</v>
      </c>
    </row>
    <row r="7039" spans="2:3" x14ac:dyDescent="0.45">
      <c r="B7039" s="266">
        <v>6974</v>
      </c>
      <c r="C7039" s="267">
        <v>107.2678915891868</v>
      </c>
    </row>
    <row r="7040" spans="2:3" x14ac:dyDescent="0.45">
      <c r="B7040" s="266">
        <v>6975</v>
      </c>
      <c r="C7040" s="267">
        <v>101.61284803444399</v>
      </c>
    </row>
    <row r="7041" spans="2:3" x14ac:dyDescent="0.45">
      <c r="B7041" s="266">
        <v>6976</v>
      </c>
      <c r="C7041" s="267">
        <v>82.828192413512141</v>
      </c>
    </row>
    <row r="7042" spans="2:3" x14ac:dyDescent="0.45">
      <c r="B7042" s="266">
        <v>6977</v>
      </c>
      <c r="C7042" s="267">
        <v>130.10356317429557</v>
      </c>
    </row>
    <row r="7043" spans="2:3" x14ac:dyDescent="0.45">
      <c r="B7043" s="266">
        <v>6978</v>
      </c>
      <c r="C7043" s="267">
        <v>110.68817079362245</v>
      </c>
    </row>
    <row r="7044" spans="2:3" x14ac:dyDescent="0.45">
      <c r="B7044" s="266">
        <v>6979</v>
      </c>
      <c r="C7044" s="267">
        <v>165.32990635533639</v>
      </c>
    </row>
    <row r="7045" spans="2:3" x14ac:dyDescent="0.45">
      <c r="B7045" s="266">
        <v>6980</v>
      </c>
      <c r="C7045" s="267">
        <v>99.884050368508738</v>
      </c>
    </row>
    <row r="7046" spans="2:3" x14ac:dyDescent="0.45">
      <c r="B7046" s="266">
        <v>6981</v>
      </c>
      <c r="C7046" s="267">
        <v>101.99941554469108</v>
      </c>
    </row>
    <row r="7047" spans="2:3" x14ac:dyDescent="0.45">
      <c r="B7047" s="266">
        <v>6982</v>
      </c>
      <c r="C7047" s="267">
        <v>142.07261602338593</v>
      </c>
    </row>
    <row r="7048" spans="2:3" x14ac:dyDescent="0.45">
      <c r="B7048" s="266">
        <v>6983</v>
      </c>
      <c r="C7048" s="267">
        <v>153.41488297164653</v>
      </c>
    </row>
    <row r="7049" spans="2:3" x14ac:dyDescent="0.45">
      <c r="B7049" s="266">
        <v>6984</v>
      </c>
      <c r="C7049" s="267">
        <v>100.92018787535723</v>
      </c>
    </row>
    <row r="7050" spans="2:3" x14ac:dyDescent="0.45">
      <c r="B7050" s="266">
        <v>6985</v>
      </c>
      <c r="C7050" s="267">
        <v>107.49858773390095</v>
      </c>
    </row>
    <row r="7051" spans="2:3" x14ac:dyDescent="0.45">
      <c r="B7051" s="266">
        <v>6986</v>
      </c>
      <c r="C7051" s="267">
        <v>174.80203102989762</v>
      </c>
    </row>
    <row r="7052" spans="2:3" x14ac:dyDescent="0.45">
      <c r="B7052" s="266">
        <v>6987</v>
      </c>
      <c r="C7052" s="267">
        <v>116.7568098999329</v>
      </c>
    </row>
    <row r="7053" spans="2:3" x14ac:dyDescent="0.45">
      <c r="B7053" s="266">
        <v>6988</v>
      </c>
      <c r="C7053" s="267">
        <v>117.20379601984364</v>
      </c>
    </row>
    <row r="7054" spans="2:3" x14ac:dyDescent="0.45">
      <c r="B7054" s="266">
        <v>6989</v>
      </c>
      <c r="C7054" s="267">
        <v>147.24076468010998</v>
      </c>
    </row>
    <row r="7055" spans="2:3" x14ac:dyDescent="0.45">
      <c r="B7055" s="266">
        <v>6990</v>
      </c>
      <c r="C7055" s="267">
        <v>138.37399756102982</v>
      </c>
    </row>
    <row r="7056" spans="2:3" x14ac:dyDescent="0.45">
      <c r="B7056" s="266">
        <v>6991</v>
      </c>
      <c r="C7056" s="267">
        <v>97.241235429775713</v>
      </c>
    </row>
    <row r="7057" spans="2:3" x14ac:dyDescent="0.45">
      <c r="B7057" s="266">
        <v>6992</v>
      </c>
      <c r="C7057" s="267">
        <v>148.71513953539352</v>
      </c>
    </row>
    <row r="7058" spans="2:3" x14ac:dyDescent="0.45">
      <c r="B7058" s="266">
        <v>6993</v>
      </c>
      <c r="C7058" s="267">
        <v>74.367696494117951</v>
      </c>
    </row>
    <row r="7059" spans="2:3" x14ac:dyDescent="0.45">
      <c r="B7059" s="266">
        <v>6994</v>
      </c>
      <c r="C7059" s="267">
        <v>134.25984998873014</v>
      </c>
    </row>
    <row r="7060" spans="2:3" x14ac:dyDescent="0.45">
      <c r="B7060" s="266">
        <v>6995</v>
      </c>
      <c r="C7060" s="267">
        <v>153.25284499324084</v>
      </c>
    </row>
    <row r="7061" spans="2:3" x14ac:dyDescent="0.45">
      <c r="B7061" s="266">
        <v>6996</v>
      </c>
      <c r="C7061" s="267">
        <v>129.34079581369932</v>
      </c>
    </row>
    <row r="7062" spans="2:3" x14ac:dyDescent="0.45">
      <c r="B7062" s="266">
        <v>6997</v>
      </c>
      <c r="C7062" s="267">
        <v>67.6523743325249</v>
      </c>
    </row>
    <row r="7063" spans="2:3" x14ac:dyDescent="0.45">
      <c r="B7063" s="266">
        <v>6998</v>
      </c>
      <c r="C7063" s="267">
        <v>113.99779783935648</v>
      </c>
    </row>
    <row r="7064" spans="2:3" x14ac:dyDescent="0.45">
      <c r="B7064" s="266">
        <v>6999</v>
      </c>
      <c r="C7064" s="267">
        <v>89.182986249671231</v>
      </c>
    </row>
    <row r="7065" spans="2:3" x14ac:dyDescent="0.45">
      <c r="B7065" s="266">
        <v>7000</v>
      </c>
      <c r="C7065" s="267">
        <v>113.88753735303123</v>
      </c>
    </row>
    <row r="7066" spans="2:3" x14ac:dyDescent="0.45">
      <c r="B7066" s="266">
        <v>7001</v>
      </c>
      <c r="C7066" s="267">
        <v>186.03413459955556</v>
      </c>
    </row>
    <row r="7067" spans="2:3" x14ac:dyDescent="0.45">
      <c r="B7067" s="266">
        <v>7002</v>
      </c>
      <c r="C7067" s="267">
        <v>122.44754143582324</v>
      </c>
    </row>
    <row r="7068" spans="2:3" x14ac:dyDescent="0.45">
      <c r="B7068" s="266">
        <v>7003</v>
      </c>
      <c r="C7068" s="267">
        <v>152.13363580169039</v>
      </c>
    </row>
    <row r="7069" spans="2:3" x14ac:dyDescent="0.45">
      <c r="B7069" s="266">
        <v>7004</v>
      </c>
      <c r="C7069" s="267">
        <v>150.68591547272808</v>
      </c>
    </row>
    <row r="7070" spans="2:3" x14ac:dyDescent="0.45">
      <c r="B7070" s="266">
        <v>7005</v>
      </c>
      <c r="C7070" s="267">
        <v>161.16913644990277</v>
      </c>
    </row>
    <row r="7071" spans="2:3" x14ac:dyDescent="0.45">
      <c r="B7071" s="266">
        <v>7006</v>
      </c>
      <c r="C7071" s="267">
        <v>112.31543135616252</v>
      </c>
    </row>
    <row r="7072" spans="2:3" x14ac:dyDescent="0.45">
      <c r="B7072" s="266">
        <v>7007</v>
      </c>
      <c r="C7072" s="267">
        <v>113.11815625179779</v>
      </c>
    </row>
    <row r="7073" spans="2:3" x14ac:dyDescent="0.45">
      <c r="B7073" s="266">
        <v>7008</v>
      </c>
      <c r="C7073" s="267">
        <v>138.32465191021643</v>
      </c>
    </row>
    <row r="7074" spans="2:3" x14ac:dyDescent="0.45">
      <c r="B7074" s="266">
        <v>7009</v>
      </c>
      <c r="C7074" s="267">
        <v>132.4979292235401</v>
      </c>
    </row>
    <row r="7075" spans="2:3" x14ac:dyDescent="0.45">
      <c r="B7075" s="266">
        <v>7010</v>
      </c>
      <c r="C7075" s="267">
        <v>163.46438665584481</v>
      </c>
    </row>
    <row r="7076" spans="2:3" x14ac:dyDescent="0.45">
      <c r="B7076" s="266">
        <v>7011</v>
      </c>
      <c r="C7076" s="267">
        <v>116.19287889578445</v>
      </c>
    </row>
    <row r="7077" spans="2:3" x14ac:dyDescent="0.45">
      <c r="B7077" s="266">
        <v>7012</v>
      </c>
      <c r="C7077" s="267">
        <v>130.22353198610148</v>
      </c>
    </row>
    <row r="7078" spans="2:3" x14ac:dyDescent="0.45">
      <c r="B7078" s="266">
        <v>7013</v>
      </c>
      <c r="C7078" s="267">
        <v>118.28076068135555</v>
      </c>
    </row>
    <row r="7079" spans="2:3" x14ac:dyDescent="0.45">
      <c r="B7079" s="266">
        <v>7014</v>
      </c>
      <c r="C7079" s="267">
        <v>193.27808695349876</v>
      </c>
    </row>
    <row r="7080" spans="2:3" x14ac:dyDescent="0.45">
      <c r="B7080" s="266">
        <v>7015</v>
      </c>
      <c r="C7080" s="267">
        <v>98.791725850109231</v>
      </c>
    </row>
    <row r="7081" spans="2:3" x14ac:dyDescent="0.45">
      <c r="B7081" s="266">
        <v>7016</v>
      </c>
      <c r="C7081" s="267">
        <v>133.85619651544971</v>
      </c>
    </row>
    <row r="7082" spans="2:3" x14ac:dyDescent="0.45">
      <c r="B7082" s="266">
        <v>7017</v>
      </c>
      <c r="C7082" s="267">
        <v>166.45048115740562</v>
      </c>
    </row>
    <row r="7083" spans="2:3" x14ac:dyDescent="0.45">
      <c r="B7083" s="266">
        <v>7018</v>
      </c>
      <c r="C7083" s="267">
        <v>114.4853759653306</v>
      </c>
    </row>
    <row r="7084" spans="2:3" x14ac:dyDescent="0.45">
      <c r="B7084" s="266">
        <v>7019</v>
      </c>
      <c r="C7084" s="267">
        <v>93.864862774703766</v>
      </c>
    </row>
    <row r="7085" spans="2:3" x14ac:dyDescent="0.45">
      <c r="B7085" s="266">
        <v>7020</v>
      </c>
      <c r="C7085" s="267">
        <v>95.445582515590885</v>
      </c>
    </row>
    <row r="7086" spans="2:3" x14ac:dyDescent="0.45">
      <c r="B7086" s="266">
        <v>7021</v>
      </c>
      <c r="C7086" s="267">
        <v>164.02841576188683</v>
      </c>
    </row>
    <row r="7087" spans="2:3" x14ac:dyDescent="0.45">
      <c r="B7087" s="266">
        <v>7022</v>
      </c>
      <c r="C7087" s="267">
        <v>141.40838850540507</v>
      </c>
    </row>
    <row r="7088" spans="2:3" x14ac:dyDescent="0.45">
      <c r="B7088" s="266">
        <v>7023</v>
      </c>
      <c r="C7088" s="267">
        <v>111.95307345204715</v>
      </c>
    </row>
    <row r="7089" spans="2:3" x14ac:dyDescent="0.45">
      <c r="B7089" s="266">
        <v>7024</v>
      </c>
      <c r="C7089" s="267">
        <v>117.91379517022736</v>
      </c>
    </row>
    <row r="7090" spans="2:3" x14ac:dyDescent="0.45">
      <c r="B7090" s="266">
        <v>7025</v>
      </c>
      <c r="C7090" s="267">
        <v>83.48788299608816</v>
      </c>
    </row>
    <row r="7091" spans="2:3" x14ac:dyDescent="0.45">
      <c r="B7091" s="266">
        <v>7026</v>
      </c>
      <c r="C7091" s="267">
        <v>106.91302243106398</v>
      </c>
    </row>
    <row r="7092" spans="2:3" x14ac:dyDescent="0.45">
      <c r="B7092" s="266">
        <v>7027</v>
      </c>
      <c r="C7092" s="267">
        <v>124.4389860076716</v>
      </c>
    </row>
    <row r="7093" spans="2:3" x14ac:dyDescent="0.45">
      <c r="B7093" s="266">
        <v>7028</v>
      </c>
      <c r="C7093" s="267">
        <v>168.55605898791541</v>
      </c>
    </row>
    <row r="7094" spans="2:3" x14ac:dyDescent="0.45">
      <c r="B7094" s="266">
        <v>7029</v>
      </c>
      <c r="C7094" s="267">
        <v>84.40349257259129</v>
      </c>
    </row>
    <row r="7095" spans="2:3" x14ac:dyDescent="0.45">
      <c r="B7095" s="266">
        <v>7030</v>
      </c>
      <c r="C7095" s="267">
        <v>161.88065185550113</v>
      </c>
    </row>
    <row r="7096" spans="2:3" x14ac:dyDescent="0.45">
      <c r="B7096" s="266">
        <v>7031</v>
      </c>
      <c r="C7096" s="267">
        <v>152.89867616685683</v>
      </c>
    </row>
    <row r="7097" spans="2:3" x14ac:dyDescent="0.45">
      <c r="B7097" s="266">
        <v>7032</v>
      </c>
      <c r="C7097" s="267">
        <v>193.88164237820087</v>
      </c>
    </row>
    <row r="7098" spans="2:3" x14ac:dyDescent="0.45">
      <c r="B7098" s="266">
        <v>7033</v>
      </c>
      <c r="C7098" s="267">
        <v>78.948224305077048</v>
      </c>
    </row>
    <row r="7099" spans="2:3" x14ac:dyDescent="0.45">
      <c r="B7099" s="266">
        <v>7034</v>
      </c>
      <c r="C7099" s="267">
        <v>135.37490636633555</v>
      </c>
    </row>
    <row r="7100" spans="2:3" x14ac:dyDescent="0.45">
      <c r="B7100" s="266">
        <v>7035</v>
      </c>
      <c r="C7100" s="267">
        <v>66.670659694836758</v>
      </c>
    </row>
    <row r="7101" spans="2:3" x14ac:dyDescent="0.45">
      <c r="B7101" s="266">
        <v>7036</v>
      </c>
      <c r="C7101" s="267">
        <v>143.84046370103613</v>
      </c>
    </row>
    <row r="7102" spans="2:3" x14ac:dyDescent="0.45">
      <c r="B7102" s="266">
        <v>7037</v>
      </c>
      <c r="C7102" s="267">
        <v>116.44192857756342</v>
      </c>
    </row>
    <row r="7103" spans="2:3" x14ac:dyDescent="0.45">
      <c r="B7103" s="266">
        <v>7038</v>
      </c>
      <c r="C7103" s="267">
        <v>128.28119019636796</v>
      </c>
    </row>
    <row r="7104" spans="2:3" x14ac:dyDescent="0.45">
      <c r="B7104" s="266">
        <v>7039</v>
      </c>
      <c r="C7104" s="267">
        <v>111.83367023925882</v>
      </c>
    </row>
    <row r="7105" spans="2:3" x14ac:dyDescent="0.45">
      <c r="B7105" s="266">
        <v>7040</v>
      </c>
      <c r="C7105" s="267">
        <v>139.88277228202548</v>
      </c>
    </row>
    <row r="7106" spans="2:3" x14ac:dyDescent="0.45">
      <c r="B7106" s="266">
        <v>7041</v>
      </c>
      <c r="C7106" s="267">
        <v>131.6427170836788</v>
      </c>
    </row>
    <row r="7107" spans="2:3" x14ac:dyDescent="0.45">
      <c r="B7107" s="266">
        <v>7042</v>
      </c>
      <c r="C7107" s="267">
        <v>106.36146180593843</v>
      </c>
    </row>
    <row r="7108" spans="2:3" x14ac:dyDescent="0.45">
      <c r="B7108" s="266">
        <v>7043</v>
      </c>
      <c r="C7108" s="267">
        <v>184.24754717174412</v>
      </c>
    </row>
    <row r="7109" spans="2:3" x14ac:dyDescent="0.45">
      <c r="B7109" s="266">
        <v>7044</v>
      </c>
      <c r="C7109" s="267">
        <v>121.76982084186065</v>
      </c>
    </row>
    <row r="7110" spans="2:3" x14ac:dyDescent="0.45">
      <c r="B7110" s="266">
        <v>7045</v>
      </c>
      <c r="C7110" s="267">
        <v>118.00429943555125</v>
      </c>
    </row>
    <row r="7111" spans="2:3" x14ac:dyDescent="0.45">
      <c r="B7111" s="266">
        <v>7046</v>
      </c>
      <c r="C7111" s="267">
        <v>146.21543674341274</v>
      </c>
    </row>
    <row r="7112" spans="2:3" x14ac:dyDescent="0.45">
      <c r="B7112" s="266">
        <v>7047</v>
      </c>
      <c r="C7112" s="267">
        <v>180.07832417335234</v>
      </c>
    </row>
    <row r="7113" spans="2:3" x14ac:dyDescent="0.45">
      <c r="B7113" s="266">
        <v>7048</v>
      </c>
      <c r="C7113" s="267">
        <v>97.736247417747933</v>
      </c>
    </row>
    <row r="7114" spans="2:3" x14ac:dyDescent="0.45">
      <c r="B7114" s="266">
        <v>7049</v>
      </c>
      <c r="C7114" s="267">
        <v>87.826978552990226</v>
      </c>
    </row>
    <row r="7115" spans="2:3" x14ac:dyDescent="0.45">
      <c r="B7115" s="266">
        <v>7050</v>
      </c>
      <c r="C7115" s="267">
        <v>108.68802553665384</v>
      </c>
    </row>
    <row r="7116" spans="2:3" x14ac:dyDescent="0.45">
      <c r="B7116" s="266">
        <v>7051</v>
      </c>
      <c r="C7116" s="267">
        <v>124.7285376532856</v>
      </c>
    </row>
    <row r="7117" spans="2:3" x14ac:dyDescent="0.45">
      <c r="B7117" s="266">
        <v>7052</v>
      </c>
      <c r="C7117" s="267">
        <v>136.82376314966007</v>
      </c>
    </row>
    <row r="7118" spans="2:3" x14ac:dyDescent="0.45">
      <c r="B7118" s="266">
        <v>7053</v>
      </c>
      <c r="C7118" s="267">
        <v>73.494543743923444</v>
      </c>
    </row>
    <row r="7119" spans="2:3" x14ac:dyDescent="0.45">
      <c r="B7119" s="266">
        <v>7054</v>
      </c>
      <c r="C7119" s="267">
        <v>152.26805504252906</v>
      </c>
    </row>
    <row r="7120" spans="2:3" x14ac:dyDescent="0.45">
      <c r="B7120" s="266">
        <v>7055</v>
      </c>
      <c r="C7120" s="267">
        <v>86.97948073915984</v>
      </c>
    </row>
    <row r="7121" spans="2:3" x14ac:dyDescent="0.45">
      <c r="B7121" s="266">
        <v>7056</v>
      </c>
      <c r="C7121" s="267">
        <v>84.733301392585133</v>
      </c>
    </row>
    <row r="7122" spans="2:3" x14ac:dyDescent="0.45">
      <c r="B7122" s="266">
        <v>7057</v>
      </c>
      <c r="C7122" s="267">
        <v>181.98491407859711</v>
      </c>
    </row>
    <row r="7123" spans="2:3" x14ac:dyDescent="0.45">
      <c r="B7123" s="266">
        <v>7058</v>
      </c>
      <c r="C7123" s="267">
        <v>154.84496398727157</v>
      </c>
    </row>
    <row r="7124" spans="2:3" x14ac:dyDescent="0.45">
      <c r="B7124" s="266">
        <v>7059</v>
      </c>
      <c r="C7124" s="267">
        <v>142.01987033351423</v>
      </c>
    </row>
    <row r="7125" spans="2:3" x14ac:dyDescent="0.45">
      <c r="B7125" s="266">
        <v>7060</v>
      </c>
      <c r="C7125" s="267">
        <v>79.082168149151528</v>
      </c>
    </row>
    <row r="7126" spans="2:3" x14ac:dyDescent="0.45">
      <c r="B7126" s="266">
        <v>7061</v>
      </c>
      <c r="C7126" s="267">
        <v>87.411212843489125</v>
      </c>
    </row>
    <row r="7127" spans="2:3" x14ac:dyDescent="0.45">
      <c r="B7127" s="266">
        <v>7062</v>
      </c>
      <c r="C7127" s="267">
        <v>133.29116672427767</v>
      </c>
    </row>
    <row r="7128" spans="2:3" x14ac:dyDescent="0.45">
      <c r="B7128" s="266">
        <v>7063</v>
      </c>
      <c r="C7128" s="267">
        <v>110.20422919107205</v>
      </c>
    </row>
    <row r="7129" spans="2:3" x14ac:dyDescent="0.45">
      <c r="B7129" s="266">
        <v>7064</v>
      </c>
      <c r="C7129" s="267">
        <v>92.830460236265893</v>
      </c>
    </row>
    <row r="7130" spans="2:3" x14ac:dyDescent="0.45">
      <c r="B7130" s="266">
        <v>7065</v>
      </c>
      <c r="C7130" s="267">
        <v>91.756911661696961</v>
      </c>
    </row>
    <row r="7131" spans="2:3" x14ac:dyDescent="0.45">
      <c r="B7131" s="266">
        <v>7066</v>
      </c>
      <c r="C7131" s="267">
        <v>142.15312889783655</v>
      </c>
    </row>
    <row r="7132" spans="2:3" x14ac:dyDescent="0.45">
      <c r="B7132" s="266">
        <v>7067</v>
      </c>
      <c r="C7132" s="267">
        <v>131.1426982572375</v>
      </c>
    </row>
    <row r="7133" spans="2:3" x14ac:dyDescent="0.45">
      <c r="B7133" s="266">
        <v>7068</v>
      </c>
      <c r="C7133" s="267">
        <v>150.15476994899765</v>
      </c>
    </row>
    <row r="7134" spans="2:3" x14ac:dyDescent="0.45">
      <c r="B7134" s="266">
        <v>7069</v>
      </c>
      <c r="C7134" s="267">
        <v>176.18685944409296</v>
      </c>
    </row>
    <row r="7135" spans="2:3" x14ac:dyDescent="0.45">
      <c r="B7135" s="266">
        <v>7070</v>
      </c>
      <c r="C7135" s="267">
        <v>124.87387516399724</v>
      </c>
    </row>
    <row r="7136" spans="2:3" x14ac:dyDescent="0.45">
      <c r="B7136" s="266">
        <v>7071</v>
      </c>
      <c r="C7136" s="267">
        <v>95.779884130833523</v>
      </c>
    </row>
    <row r="7137" spans="2:3" x14ac:dyDescent="0.45">
      <c r="B7137" s="266">
        <v>7072</v>
      </c>
      <c r="C7137" s="267">
        <v>110.14735056624096</v>
      </c>
    </row>
    <row r="7138" spans="2:3" x14ac:dyDescent="0.45">
      <c r="B7138" s="266">
        <v>7073</v>
      </c>
      <c r="C7138" s="267">
        <v>151.69418617702826</v>
      </c>
    </row>
    <row r="7139" spans="2:3" x14ac:dyDescent="0.45">
      <c r="B7139" s="266">
        <v>7074</v>
      </c>
      <c r="C7139" s="267">
        <v>142.178338576952</v>
      </c>
    </row>
    <row r="7140" spans="2:3" x14ac:dyDescent="0.45">
      <c r="B7140" s="266">
        <v>7075</v>
      </c>
      <c r="C7140" s="267">
        <v>115.8546936793015</v>
      </c>
    </row>
    <row r="7141" spans="2:3" x14ac:dyDescent="0.45">
      <c r="B7141" s="266">
        <v>7076</v>
      </c>
      <c r="C7141" s="267">
        <v>88.599401679752702</v>
      </c>
    </row>
    <row r="7142" spans="2:3" x14ac:dyDescent="0.45">
      <c r="B7142" s="266">
        <v>7077</v>
      </c>
      <c r="C7142" s="267">
        <v>193.69600289358064</v>
      </c>
    </row>
    <row r="7143" spans="2:3" x14ac:dyDescent="0.45">
      <c r="B7143" s="266">
        <v>7078</v>
      </c>
      <c r="C7143" s="267">
        <v>118.43535277725789</v>
      </c>
    </row>
    <row r="7144" spans="2:3" x14ac:dyDescent="0.45">
      <c r="B7144" s="266">
        <v>7079</v>
      </c>
      <c r="C7144" s="267">
        <v>130.1517336592689</v>
      </c>
    </row>
    <row r="7145" spans="2:3" x14ac:dyDescent="0.45">
      <c r="B7145" s="266">
        <v>7080</v>
      </c>
      <c r="C7145" s="267">
        <v>114.74860808041188</v>
      </c>
    </row>
    <row r="7146" spans="2:3" x14ac:dyDescent="0.45">
      <c r="B7146" s="266">
        <v>7081</v>
      </c>
      <c r="C7146" s="267">
        <v>101.71448782398303</v>
      </c>
    </row>
    <row r="7147" spans="2:3" x14ac:dyDescent="0.45">
      <c r="B7147" s="266">
        <v>7082</v>
      </c>
      <c r="C7147" s="267">
        <v>132.25312970353596</v>
      </c>
    </row>
    <row r="7148" spans="2:3" x14ac:dyDescent="0.45">
      <c r="B7148" s="266">
        <v>7083</v>
      </c>
      <c r="C7148" s="267">
        <v>180.19812024939455</v>
      </c>
    </row>
    <row r="7149" spans="2:3" x14ac:dyDescent="0.45">
      <c r="B7149" s="266">
        <v>7084</v>
      </c>
      <c r="C7149" s="267">
        <v>147.19577486041234</v>
      </c>
    </row>
    <row r="7150" spans="2:3" x14ac:dyDescent="0.45">
      <c r="B7150" s="266">
        <v>7085</v>
      </c>
      <c r="C7150" s="267">
        <v>170.91989962212179</v>
      </c>
    </row>
    <row r="7151" spans="2:3" x14ac:dyDescent="0.45">
      <c r="B7151" s="266">
        <v>7086</v>
      </c>
      <c r="C7151" s="267">
        <v>101.20799569395311</v>
      </c>
    </row>
    <row r="7152" spans="2:3" x14ac:dyDescent="0.45">
      <c r="B7152" s="266">
        <v>7087</v>
      </c>
      <c r="C7152" s="267">
        <v>109.74288601966231</v>
      </c>
    </row>
    <row r="7153" spans="2:3" x14ac:dyDescent="0.45">
      <c r="B7153" s="266">
        <v>7088</v>
      </c>
      <c r="C7153" s="267">
        <v>100.38883551001078</v>
      </c>
    </row>
    <row r="7154" spans="2:3" x14ac:dyDescent="0.45">
      <c r="B7154" s="266">
        <v>7089</v>
      </c>
      <c r="C7154" s="267">
        <v>122.09591879935863</v>
      </c>
    </row>
    <row r="7155" spans="2:3" x14ac:dyDescent="0.45">
      <c r="B7155" s="266">
        <v>7090</v>
      </c>
      <c r="C7155" s="267">
        <v>141.24368965203038</v>
      </c>
    </row>
    <row r="7156" spans="2:3" x14ac:dyDescent="0.45">
      <c r="B7156" s="266">
        <v>7091</v>
      </c>
      <c r="C7156" s="267">
        <v>125.6904261058786</v>
      </c>
    </row>
    <row r="7157" spans="2:3" x14ac:dyDescent="0.45">
      <c r="B7157" s="266">
        <v>7092</v>
      </c>
      <c r="C7157" s="267">
        <v>147.94076568041754</v>
      </c>
    </row>
    <row r="7158" spans="2:3" x14ac:dyDescent="0.45">
      <c r="B7158" s="266">
        <v>7093</v>
      </c>
      <c r="C7158" s="267">
        <v>86.281419136614886</v>
      </c>
    </row>
    <row r="7159" spans="2:3" x14ac:dyDescent="0.45">
      <c r="B7159" s="266">
        <v>7094</v>
      </c>
      <c r="C7159" s="267">
        <v>99.3677351422822</v>
      </c>
    </row>
    <row r="7160" spans="2:3" x14ac:dyDescent="0.45">
      <c r="B7160" s="266">
        <v>7095</v>
      </c>
      <c r="C7160" s="267">
        <v>95.188813654516423</v>
      </c>
    </row>
    <row r="7161" spans="2:3" x14ac:dyDescent="0.45">
      <c r="B7161" s="266">
        <v>7096</v>
      </c>
      <c r="C7161" s="267">
        <v>145.48275864773348</v>
      </c>
    </row>
    <row r="7162" spans="2:3" x14ac:dyDescent="0.45">
      <c r="B7162" s="266">
        <v>7097</v>
      </c>
      <c r="C7162" s="267">
        <v>83.267759743298598</v>
      </c>
    </row>
    <row r="7163" spans="2:3" x14ac:dyDescent="0.45">
      <c r="B7163" s="266">
        <v>7098</v>
      </c>
      <c r="C7163" s="267">
        <v>98.238434622489962</v>
      </c>
    </row>
    <row r="7164" spans="2:3" x14ac:dyDescent="0.45">
      <c r="B7164" s="266">
        <v>7099</v>
      </c>
      <c r="C7164" s="267">
        <v>98.224646708887065</v>
      </c>
    </row>
    <row r="7165" spans="2:3" x14ac:dyDescent="0.45">
      <c r="B7165" s="266">
        <v>7100</v>
      </c>
      <c r="C7165" s="267">
        <v>144.34040549284796</v>
      </c>
    </row>
    <row r="7166" spans="2:3" x14ac:dyDescent="0.45">
      <c r="B7166" s="266">
        <v>7101</v>
      </c>
      <c r="C7166" s="267">
        <v>168.96054505817904</v>
      </c>
    </row>
    <row r="7167" spans="2:3" x14ac:dyDescent="0.45">
      <c r="B7167" s="266">
        <v>7102</v>
      </c>
      <c r="C7167" s="267">
        <v>109.49732058829679</v>
      </c>
    </row>
    <row r="7168" spans="2:3" x14ac:dyDescent="0.45">
      <c r="B7168" s="266">
        <v>7103</v>
      </c>
      <c r="C7168" s="267">
        <v>136.84837608756709</v>
      </c>
    </row>
    <row r="7169" spans="2:3" x14ac:dyDescent="0.45">
      <c r="B7169" s="266">
        <v>7104</v>
      </c>
      <c r="C7169" s="267">
        <v>158.03018241754305</v>
      </c>
    </row>
    <row r="7170" spans="2:3" x14ac:dyDescent="0.45">
      <c r="B7170" s="266">
        <v>7105</v>
      </c>
      <c r="C7170" s="267">
        <v>69.306664788214931</v>
      </c>
    </row>
    <row r="7171" spans="2:3" x14ac:dyDescent="0.45">
      <c r="B7171" s="266">
        <v>7106</v>
      </c>
      <c r="C7171" s="267">
        <v>136.36805320345161</v>
      </c>
    </row>
    <row r="7172" spans="2:3" x14ac:dyDescent="0.45">
      <c r="B7172" s="266">
        <v>7107</v>
      </c>
      <c r="C7172" s="267">
        <v>147.3466796192788</v>
      </c>
    </row>
    <row r="7173" spans="2:3" x14ac:dyDescent="0.45">
      <c r="B7173" s="266">
        <v>7108</v>
      </c>
      <c r="C7173" s="267">
        <v>123.15327793176027</v>
      </c>
    </row>
    <row r="7174" spans="2:3" x14ac:dyDescent="0.45">
      <c r="B7174" s="266">
        <v>7109</v>
      </c>
      <c r="C7174" s="267">
        <v>129.62518852621508</v>
      </c>
    </row>
    <row r="7175" spans="2:3" x14ac:dyDescent="0.45">
      <c r="B7175" s="266">
        <v>7110</v>
      </c>
      <c r="C7175" s="267">
        <v>139.6200620196434</v>
      </c>
    </row>
    <row r="7176" spans="2:3" x14ac:dyDescent="0.45">
      <c r="B7176" s="266">
        <v>7111</v>
      </c>
      <c r="C7176" s="267">
        <v>114.00905497168611</v>
      </c>
    </row>
    <row r="7177" spans="2:3" x14ac:dyDescent="0.45">
      <c r="B7177" s="266">
        <v>7112</v>
      </c>
      <c r="C7177" s="267">
        <v>141.47965074132</v>
      </c>
    </row>
    <row r="7178" spans="2:3" x14ac:dyDescent="0.45">
      <c r="B7178" s="266">
        <v>7113</v>
      </c>
      <c r="C7178" s="267">
        <v>197.47462129079258</v>
      </c>
    </row>
    <row r="7179" spans="2:3" x14ac:dyDescent="0.45">
      <c r="B7179" s="266">
        <v>7114</v>
      </c>
      <c r="C7179" s="267">
        <v>169.49667748872128</v>
      </c>
    </row>
    <row r="7180" spans="2:3" x14ac:dyDescent="0.45">
      <c r="B7180" s="266">
        <v>7115</v>
      </c>
      <c r="C7180" s="267">
        <v>118.8088564099297</v>
      </c>
    </row>
    <row r="7181" spans="2:3" x14ac:dyDescent="0.45">
      <c r="B7181" s="266">
        <v>7116</v>
      </c>
      <c r="C7181" s="267">
        <v>127.39116013862824</v>
      </c>
    </row>
    <row r="7182" spans="2:3" x14ac:dyDescent="0.45">
      <c r="B7182" s="266">
        <v>7117</v>
      </c>
      <c r="C7182" s="267">
        <v>182.45388451164109</v>
      </c>
    </row>
    <row r="7183" spans="2:3" x14ac:dyDescent="0.45">
      <c r="B7183" s="266">
        <v>7118</v>
      </c>
      <c r="C7183" s="267">
        <v>129.99494475662351</v>
      </c>
    </row>
    <row r="7184" spans="2:3" x14ac:dyDescent="0.45">
      <c r="B7184" s="266">
        <v>7119</v>
      </c>
      <c r="C7184" s="267">
        <v>176.99456550785675</v>
      </c>
    </row>
    <row r="7185" spans="2:3" x14ac:dyDescent="0.45">
      <c r="B7185" s="266">
        <v>7120</v>
      </c>
      <c r="C7185" s="267">
        <v>127.54975717314245</v>
      </c>
    </row>
    <row r="7186" spans="2:3" x14ac:dyDescent="0.45">
      <c r="B7186" s="266">
        <v>7121</v>
      </c>
      <c r="C7186" s="267">
        <v>135.98028206609189</v>
      </c>
    </row>
    <row r="7187" spans="2:3" x14ac:dyDescent="0.45">
      <c r="B7187" s="266">
        <v>7122</v>
      </c>
      <c r="C7187" s="267">
        <v>198.70503635640608</v>
      </c>
    </row>
    <row r="7188" spans="2:3" x14ac:dyDescent="0.45">
      <c r="B7188" s="266">
        <v>7123</v>
      </c>
      <c r="C7188" s="267">
        <v>176.59520576152022</v>
      </c>
    </row>
    <row r="7189" spans="2:3" x14ac:dyDescent="0.45">
      <c r="B7189" s="266">
        <v>7124</v>
      </c>
      <c r="C7189" s="267">
        <v>128.23111870193878</v>
      </c>
    </row>
    <row r="7190" spans="2:3" x14ac:dyDescent="0.45">
      <c r="B7190" s="266">
        <v>7125</v>
      </c>
      <c r="C7190" s="267">
        <v>94.960689850592075</v>
      </c>
    </row>
    <row r="7191" spans="2:3" x14ac:dyDescent="0.45">
      <c r="B7191" s="266">
        <v>7126</v>
      </c>
      <c r="C7191" s="267">
        <v>126.38056970667805</v>
      </c>
    </row>
    <row r="7192" spans="2:3" x14ac:dyDescent="0.45">
      <c r="B7192" s="266">
        <v>7127</v>
      </c>
      <c r="C7192" s="267">
        <v>145.2112204801968</v>
      </c>
    </row>
    <row r="7193" spans="2:3" x14ac:dyDescent="0.45">
      <c r="B7193" s="266">
        <v>7128</v>
      </c>
      <c r="C7193" s="267">
        <v>134.1926761147833</v>
      </c>
    </row>
    <row r="7194" spans="2:3" x14ac:dyDescent="0.45">
      <c r="B7194" s="266">
        <v>7129</v>
      </c>
      <c r="C7194" s="267">
        <v>161.7412014165256</v>
      </c>
    </row>
    <row r="7195" spans="2:3" x14ac:dyDescent="0.45">
      <c r="B7195" s="266">
        <v>7130</v>
      </c>
      <c r="C7195" s="267">
        <v>108.34825447492079</v>
      </c>
    </row>
    <row r="7196" spans="2:3" x14ac:dyDescent="0.45">
      <c r="B7196" s="266">
        <v>7131</v>
      </c>
      <c r="C7196" s="267">
        <v>147.35633986461789</v>
      </c>
    </row>
    <row r="7197" spans="2:3" x14ac:dyDescent="0.45">
      <c r="B7197" s="266">
        <v>7132</v>
      </c>
      <c r="C7197" s="267">
        <v>174.09461884208272</v>
      </c>
    </row>
    <row r="7198" spans="2:3" x14ac:dyDescent="0.45">
      <c r="B7198" s="266">
        <v>7133</v>
      </c>
      <c r="C7198" s="267">
        <v>132.4255821994505</v>
      </c>
    </row>
    <row r="7199" spans="2:3" x14ac:dyDescent="0.45">
      <c r="B7199" s="266">
        <v>7134</v>
      </c>
      <c r="C7199" s="267">
        <v>166.57545911351394</v>
      </c>
    </row>
    <row r="7200" spans="2:3" x14ac:dyDescent="0.45">
      <c r="B7200" s="266">
        <v>7135</v>
      </c>
      <c r="C7200" s="267">
        <v>109.25748876977084</v>
      </c>
    </row>
    <row r="7201" spans="2:3" x14ac:dyDescent="0.45">
      <c r="B7201" s="266">
        <v>7136</v>
      </c>
      <c r="C7201" s="267">
        <v>123.94049135647563</v>
      </c>
    </row>
    <row r="7202" spans="2:3" x14ac:dyDescent="0.45">
      <c r="B7202" s="266">
        <v>7137</v>
      </c>
      <c r="C7202" s="267">
        <v>110.21624918896875</v>
      </c>
    </row>
    <row r="7203" spans="2:3" x14ac:dyDescent="0.45">
      <c r="B7203" s="266">
        <v>7138</v>
      </c>
      <c r="C7203" s="267">
        <v>129.41860943953486</v>
      </c>
    </row>
    <row r="7204" spans="2:3" x14ac:dyDescent="0.45">
      <c r="B7204" s="266">
        <v>7139</v>
      </c>
      <c r="C7204" s="267">
        <v>163.79448502195117</v>
      </c>
    </row>
    <row r="7205" spans="2:3" x14ac:dyDescent="0.45">
      <c r="B7205" s="266">
        <v>7140</v>
      </c>
      <c r="C7205" s="267">
        <v>161.44039631533423</v>
      </c>
    </row>
    <row r="7206" spans="2:3" x14ac:dyDescent="0.45">
      <c r="B7206" s="266">
        <v>7141</v>
      </c>
      <c r="C7206" s="267">
        <v>149.96964311382459</v>
      </c>
    </row>
    <row r="7207" spans="2:3" x14ac:dyDescent="0.45">
      <c r="B7207" s="266">
        <v>7142</v>
      </c>
      <c r="C7207" s="267">
        <v>156.56358798160304</v>
      </c>
    </row>
    <row r="7208" spans="2:3" x14ac:dyDescent="0.45">
      <c r="B7208" s="266">
        <v>7143</v>
      </c>
      <c r="C7208" s="267">
        <v>156.09042409185719</v>
      </c>
    </row>
    <row r="7209" spans="2:3" x14ac:dyDescent="0.45">
      <c r="B7209" s="266">
        <v>7144</v>
      </c>
      <c r="C7209" s="267">
        <v>109.78400946693939</v>
      </c>
    </row>
    <row r="7210" spans="2:3" x14ac:dyDescent="0.45">
      <c r="B7210" s="266">
        <v>7145</v>
      </c>
      <c r="C7210" s="267">
        <v>151.63194860510731</v>
      </c>
    </row>
    <row r="7211" spans="2:3" x14ac:dyDescent="0.45">
      <c r="B7211" s="266">
        <v>7146</v>
      </c>
      <c r="C7211" s="267">
        <v>124.60897863096736</v>
      </c>
    </row>
    <row r="7212" spans="2:3" x14ac:dyDescent="0.45">
      <c r="B7212" s="266">
        <v>7147</v>
      </c>
      <c r="C7212" s="267">
        <v>129.91091010395456</v>
      </c>
    </row>
    <row r="7213" spans="2:3" x14ac:dyDescent="0.45">
      <c r="B7213" s="266">
        <v>7148</v>
      </c>
      <c r="C7213" s="267">
        <v>171.39970582775067</v>
      </c>
    </row>
    <row r="7214" spans="2:3" x14ac:dyDescent="0.45">
      <c r="B7214" s="266">
        <v>7149</v>
      </c>
      <c r="C7214" s="267">
        <v>82.107954798673546</v>
      </c>
    </row>
    <row r="7215" spans="2:3" x14ac:dyDescent="0.45">
      <c r="B7215" s="266">
        <v>7150</v>
      </c>
      <c r="C7215" s="267">
        <v>131.00810363857119</v>
      </c>
    </row>
    <row r="7216" spans="2:3" x14ac:dyDescent="0.45">
      <c r="B7216" s="266">
        <v>7151</v>
      </c>
      <c r="C7216" s="267">
        <v>89.481407219377218</v>
      </c>
    </row>
    <row r="7217" spans="2:3" x14ac:dyDescent="0.45">
      <c r="B7217" s="266">
        <v>7152</v>
      </c>
      <c r="C7217" s="267">
        <v>118.85461917167149</v>
      </c>
    </row>
    <row r="7218" spans="2:3" x14ac:dyDescent="0.45">
      <c r="B7218" s="266">
        <v>7153</v>
      </c>
      <c r="C7218" s="267">
        <v>131.81963322971578</v>
      </c>
    </row>
    <row r="7219" spans="2:3" x14ac:dyDescent="0.45">
      <c r="B7219" s="266">
        <v>7154</v>
      </c>
      <c r="C7219" s="267">
        <v>120.95423775117237</v>
      </c>
    </row>
    <row r="7220" spans="2:3" x14ac:dyDescent="0.45">
      <c r="B7220" s="266">
        <v>7155</v>
      </c>
      <c r="C7220" s="267">
        <v>127.8633979323624</v>
      </c>
    </row>
    <row r="7221" spans="2:3" x14ac:dyDescent="0.45">
      <c r="B7221" s="266">
        <v>7156</v>
      </c>
      <c r="C7221" s="267">
        <v>154.25226725408854</v>
      </c>
    </row>
    <row r="7222" spans="2:3" x14ac:dyDescent="0.45">
      <c r="B7222" s="266">
        <v>7157</v>
      </c>
      <c r="C7222" s="267">
        <v>88.623030376270009</v>
      </c>
    </row>
    <row r="7223" spans="2:3" x14ac:dyDescent="0.45">
      <c r="B7223" s="266">
        <v>7158</v>
      </c>
      <c r="C7223" s="267">
        <v>92.98452054127408</v>
      </c>
    </row>
    <row r="7224" spans="2:3" x14ac:dyDescent="0.45">
      <c r="B7224" s="266">
        <v>7159</v>
      </c>
      <c r="C7224" s="267">
        <v>125.54342024811243</v>
      </c>
    </row>
    <row r="7225" spans="2:3" x14ac:dyDescent="0.45">
      <c r="B7225" s="266">
        <v>7160</v>
      </c>
      <c r="C7225" s="267">
        <v>164.36233032221239</v>
      </c>
    </row>
    <row r="7226" spans="2:3" x14ac:dyDescent="0.45">
      <c r="B7226" s="266">
        <v>7161</v>
      </c>
      <c r="C7226" s="267">
        <v>77.977767944879432</v>
      </c>
    </row>
    <row r="7227" spans="2:3" x14ac:dyDescent="0.45">
      <c r="B7227" s="266">
        <v>7162</v>
      </c>
      <c r="C7227" s="267">
        <v>160.5433380329174</v>
      </c>
    </row>
    <row r="7228" spans="2:3" x14ac:dyDescent="0.45">
      <c r="B7228" s="266">
        <v>7163</v>
      </c>
      <c r="C7228" s="267">
        <v>161.17000513450793</v>
      </c>
    </row>
    <row r="7229" spans="2:3" x14ac:dyDescent="0.45">
      <c r="B7229" s="266">
        <v>7164</v>
      </c>
      <c r="C7229" s="267">
        <v>141.99273467242182</v>
      </c>
    </row>
    <row r="7230" spans="2:3" x14ac:dyDescent="0.45">
      <c r="B7230" s="266">
        <v>7165</v>
      </c>
      <c r="C7230" s="267">
        <v>99.229330711680632</v>
      </c>
    </row>
    <row r="7231" spans="2:3" x14ac:dyDescent="0.45">
      <c r="B7231" s="266">
        <v>7166</v>
      </c>
      <c r="C7231" s="267">
        <v>129.15566072167837</v>
      </c>
    </row>
    <row r="7232" spans="2:3" x14ac:dyDescent="0.45">
      <c r="B7232" s="266">
        <v>7167</v>
      </c>
      <c r="C7232" s="267">
        <v>110.43766570200194</v>
      </c>
    </row>
    <row r="7233" spans="2:3" x14ac:dyDescent="0.45">
      <c r="B7233" s="266">
        <v>7168</v>
      </c>
      <c r="C7233" s="267">
        <v>145.52601728965891</v>
      </c>
    </row>
    <row r="7234" spans="2:3" x14ac:dyDescent="0.45">
      <c r="B7234" s="266">
        <v>7169</v>
      </c>
      <c r="C7234" s="267">
        <v>118.2990515598096</v>
      </c>
    </row>
    <row r="7235" spans="2:3" x14ac:dyDescent="0.45">
      <c r="B7235" s="266">
        <v>7170</v>
      </c>
      <c r="C7235" s="267">
        <v>160.78361949140464</v>
      </c>
    </row>
    <row r="7236" spans="2:3" x14ac:dyDescent="0.45">
      <c r="B7236" s="266">
        <v>7171</v>
      </c>
      <c r="C7236" s="267">
        <v>97.039097685282258</v>
      </c>
    </row>
    <row r="7237" spans="2:3" x14ac:dyDescent="0.45">
      <c r="B7237" s="266">
        <v>7172</v>
      </c>
      <c r="C7237" s="267">
        <v>91.491541032045177</v>
      </c>
    </row>
    <row r="7238" spans="2:3" x14ac:dyDescent="0.45">
      <c r="B7238" s="266">
        <v>7173</v>
      </c>
      <c r="C7238" s="267">
        <v>149.35296460047007</v>
      </c>
    </row>
    <row r="7239" spans="2:3" x14ac:dyDescent="0.45">
      <c r="B7239" s="266">
        <v>7174</v>
      </c>
      <c r="C7239" s="267">
        <v>172.53961524794892</v>
      </c>
    </row>
    <row r="7240" spans="2:3" x14ac:dyDescent="0.45">
      <c r="B7240" s="266">
        <v>7175</v>
      </c>
      <c r="C7240" s="267">
        <v>139.98069332294403</v>
      </c>
    </row>
    <row r="7241" spans="2:3" x14ac:dyDescent="0.45">
      <c r="B7241" s="266">
        <v>7176</v>
      </c>
      <c r="C7241" s="267">
        <v>128.26064209232351</v>
      </c>
    </row>
    <row r="7242" spans="2:3" x14ac:dyDescent="0.45">
      <c r="B7242" s="266">
        <v>7177</v>
      </c>
      <c r="C7242" s="267">
        <v>122.95241900228419</v>
      </c>
    </row>
    <row r="7243" spans="2:3" x14ac:dyDescent="0.45">
      <c r="B7243" s="266">
        <v>7178</v>
      </c>
      <c r="C7243" s="267">
        <v>136.89541456999865</v>
      </c>
    </row>
    <row r="7244" spans="2:3" x14ac:dyDescent="0.45">
      <c r="B7244" s="266">
        <v>7179</v>
      </c>
      <c r="C7244" s="267">
        <v>90.362549538750983</v>
      </c>
    </row>
    <row r="7245" spans="2:3" x14ac:dyDescent="0.45">
      <c r="B7245" s="266">
        <v>7180</v>
      </c>
      <c r="C7245" s="267">
        <v>129.34986385267428</v>
      </c>
    </row>
    <row r="7246" spans="2:3" x14ac:dyDescent="0.45">
      <c r="B7246" s="266">
        <v>7181</v>
      </c>
      <c r="C7246" s="267">
        <v>117.49023936092833</v>
      </c>
    </row>
    <row r="7247" spans="2:3" x14ac:dyDescent="0.45">
      <c r="B7247" s="266">
        <v>7182</v>
      </c>
      <c r="C7247" s="267">
        <v>108.45560967289977</v>
      </c>
    </row>
    <row r="7248" spans="2:3" x14ac:dyDescent="0.45">
      <c r="B7248" s="266">
        <v>7183</v>
      </c>
      <c r="C7248" s="267">
        <v>94.974934250682708</v>
      </c>
    </row>
    <row r="7249" spans="2:3" x14ac:dyDescent="0.45">
      <c r="B7249" s="266">
        <v>7184</v>
      </c>
      <c r="C7249" s="267">
        <v>128.42362978985648</v>
      </c>
    </row>
    <row r="7250" spans="2:3" x14ac:dyDescent="0.45">
      <c r="B7250" s="266">
        <v>7185</v>
      </c>
      <c r="C7250" s="267">
        <v>93.647820069153099</v>
      </c>
    </row>
    <row r="7251" spans="2:3" x14ac:dyDescent="0.45">
      <c r="B7251" s="266">
        <v>7186</v>
      </c>
      <c r="C7251" s="267">
        <v>135.77136401865005</v>
      </c>
    </row>
    <row r="7252" spans="2:3" x14ac:dyDescent="0.45">
      <c r="B7252" s="266">
        <v>7187</v>
      </c>
      <c r="C7252" s="267">
        <v>81.337474600095007</v>
      </c>
    </row>
    <row r="7253" spans="2:3" x14ac:dyDescent="0.45">
      <c r="B7253" s="266">
        <v>7188</v>
      </c>
      <c r="C7253" s="267">
        <v>97.35292075247807</v>
      </c>
    </row>
    <row r="7254" spans="2:3" x14ac:dyDescent="0.45">
      <c r="B7254" s="266">
        <v>7189</v>
      </c>
      <c r="C7254" s="267">
        <v>141.50892925207484</v>
      </c>
    </row>
    <row r="7255" spans="2:3" x14ac:dyDescent="0.45">
      <c r="B7255" s="266">
        <v>7190</v>
      </c>
      <c r="C7255" s="267">
        <v>173.61796191957094</v>
      </c>
    </row>
    <row r="7256" spans="2:3" x14ac:dyDescent="0.45">
      <c r="B7256" s="266">
        <v>7191</v>
      </c>
      <c r="C7256" s="267">
        <v>128.55702256615092</v>
      </c>
    </row>
    <row r="7257" spans="2:3" x14ac:dyDescent="0.45">
      <c r="B7257" s="266">
        <v>7192</v>
      </c>
      <c r="C7257" s="267">
        <v>91.807204216541265</v>
      </c>
    </row>
    <row r="7258" spans="2:3" x14ac:dyDescent="0.45">
      <c r="B7258" s="266">
        <v>7193</v>
      </c>
      <c r="C7258" s="267">
        <v>181.09162818377132</v>
      </c>
    </row>
    <row r="7259" spans="2:3" x14ac:dyDescent="0.45">
      <c r="B7259" s="266">
        <v>7194</v>
      </c>
      <c r="C7259" s="267">
        <v>165.5506857901496</v>
      </c>
    </row>
    <row r="7260" spans="2:3" x14ac:dyDescent="0.45">
      <c r="B7260" s="266">
        <v>7195</v>
      </c>
      <c r="C7260" s="267">
        <v>147.72688820222555</v>
      </c>
    </row>
    <row r="7261" spans="2:3" x14ac:dyDescent="0.45">
      <c r="B7261" s="266">
        <v>7196</v>
      </c>
      <c r="C7261" s="267">
        <v>176.75292911421337</v>
      </c>
    </row>
    <row r="7262" spans="2:3" x14ac:dyDescent="0.45">
      <c r="B7262" s="266">
        <v>7197</v>
      </c>
      <c r="C7262" s="267">
        <v>123.02507142717565</v>
      </c>
    </row>
    <row r="7263" spans="2:3" x14ac:dyDescent="0.45">
      <c r="B7263" s="266">
        <v>7198</v>
      </c>
      <c r="C7263" s="267">
        <v>81.363609697380937</v>
      </c>
    </row>
    <row r="7264" spans="2:3" x14ac:dyDescent="0.45">
      <c r="B7264" s="266">
        <v>7199</v>
      </c>
      <c r="C7264" s="267">
        <v>79.651089534125816</v>
      </c>
    </row>
    <row r="7265" spans="2:3" x14ac:dyDescent="0.45">
      <c r="B7265" s="266">
        <v>7200</v>
      </c>
      <c r="C7265" s="267">
        <v>186.73226281744502</v>
      </c>
    </row>
    <row r="7266" spans="2:3" x14ac:dyDescent="0.45">
      <c r="B7266" s="266">
        <v>7201</v>
      </c>
      <c r="C7266" s="267">
        <v>137.75907414119962</v>
      </c>
    </row>
    <row r="7267" spans="2:3" x14ac:dyDescent="0.45">
      <c r="B7267" s="266">
        <v>7202</v>
      </c>
      <c r="C7267" s="267">
        <v>123.69497815251856</v>
      </c>
    </row>
    <row r="7268" spans="2:3" x14ac:dyDescent="0.45">
      <c r="B7268" s="266">
        <v>7203</v>
      </c>
      <c r="C7268" s="267">
        <v>149.16867430525633</v>
      </c>
    </row>
    <row r="7269" spans="2:3" x14ac:dyDescent="0.45">
      <c r="B7269" s="266">
        <v>7204</v>
      </c>
      <c r="C7269" s="267">
        <v>186.86413362755013</v>
      </c>
    </row>
    <row r="7270" spans="2:3" x14ac:dyDescent="0.45">
      <c r="B7270" s="266">
        <v>7205</v>
      </c>
      <c r="C7270" s="267">
        <v>110.32076245415466</v>
      </c>
    </row>
    <row r="7271" spans="2:3" x14ac:dyDescent="0.45">
      <c r="B7271" s="266">
        <v>7206</v>
      </c>
      <c r="C7271" s="267">
        <v>95.865724892204582</v>
      </c>
    </row>
    <row r="7272" spans="2:3" x14ac:dyDescent="0.45">
      <c r="B7272" s="266">
        <v>7207</v>
      </c>
      <c r="C7272" s="267">
        <v>98.991537178733651</v>
      </c>
    </row>
    <row r="7273" spans="2:3" x14ac:dyDescent="0.45">
      <c r="B7273" s="266">
        <v>7208</v>
      </c>
      <c r="C7273" s="267">
        <v>140.56190475390497</v>
      </c>
    </row>
    <row r="7274" spans="2:3" x14ac:dyDescent="0.45">
      <c r="B7274" s="266">
        <v>7209</v>
      </c>
      <c r="C7274" s="267">
        <v>179.89342053912685</v>
      </c>
    </row>
    <row r="7275" spans="2:3" x14ac:dyDescent="0.45">
      <c r="B7275" s="266">
        <v>7210</v>
      </c>
      <c r="C7275" s="267">
        <v>128.45668607404133</v>
      </c>
    </row>
    <row r="7276" spans="2:3" x14ac:dyDescent="0.45">
      <c r="B7276" s="266">
        <v>7211</v>
      </c>
      <c r="C7276" s="267">
        <v>171.54319220373804</v>
      </c>
    </row>
    <row r="7277" spans="2:3" x14ac:dyDescent="0.45">
      <c r="B7277" s="266">
        <v>7212</v>
      </c>
      <c r="C7277" s="267">
        <v>108.16669422422223</v>
      </c>
    </row>
    <row r="7278" spans="2:3" x14ac:dyDescent="0.45">
      <c r="B7278" s="266">
        <v>7213</v>
      </c>
      <c r="C7278" s="267">
        <v>117.76136451219494</v>
      </c>
    </row>
    <row r="7279" spans="2:3" x14ac:dyDescent="0.45">
      <c r="B7279" s="266">
        <v>7214</v>
      </c>
      <c r="C7279" s="267">
        <v>97.496363217634482</v>
      </c>
    </row>
    <row r="7280" spans="2:3" x14ac:dyDescent="0.45">
      <c r="B7280" s="266">
        <v>7215</v>
      </c>
      <c r="C7280" s="267">
        <v>212.64420920887119</v>
      </c>
    </row>
    <row r="7281" spans="2:3" x14ac:dyDescent="0.45">
      <c r="B7281" s="266">
        <v>7216</v>
      </c>
      <c r="C7281" s="267">
        <v>116.05008108836617</v>
      </c>
    </row>
    <row r="7282" spans="2:3" x14ac:dyDescent="0.45">
      <c r="B7282" s="266">
        <v>7217</v>
      </c>
      <c r="C7282" s="267">
        <v>97.904914717083983</v>
      </c>
    </row>
    <row r="7283" spans="2:3" x14ac:dyDescent="0.45">
      <c r="B7283" s="266">
        <v>7218</v>
      </c>
      <c r="C7283" s="267">
        <v>115.15284091915851</v>
      </c>
    </row>
    <row r="7284" spans="2:3" x14ac:dyDescent="0.45">
      <c r="B7284" s="266">
        <v>7219</v>
      </c>
      <c r="C7284" s="267">
        <v>150.86025305832254</v>
      </c>
    </row>
    <row r="7285" spans="2:3" x14ac:dyDescent="0.45">
      <c r="B7285" s="266">
        <v>7220</v>
      </c>
      <c r="C7285" s="267">
        <v>149.6150894449234</v>
      </c>
    </row>
    <row r="7286" spans="2:3" x14ac:dyDescent="0.45">
      <c r="B7286" s="266">
        <v>7221</v>
      </c>
      <c r="C7286" s="267">
        <v>144.0948991450972</v>
      </c>
    </row>
    <row r="7287" spans="2:3" x14ac:dyDescent="0.45">
      <c r="B7287" s="266">
        <v>7222</v>
      </c>
      <c r="C7287" s="267">
        <v>147.26350754115197</v>
      </c>
    </row>
    <row r="7288" spans="2:3" x14ac:dyDescent="0.45">
      <c r="B7288" s="266">
        <v>7223</v>
      </c>
      <c r="C7288" s="267">
        <v>126.32834262076553</v>
      </c>
    </row>
    <row r="7289" spans="2:3" x14ac:dyDescent="0.45">
      <c r="B7289" s="266">
        <v>7224</v>
      </c>
      <c r="C7289" s="267">
        <v>83.346269631182679</v>
      </c>
    </row>
    <row r="7290" spans="2:3" x14ac:dyDescent="0.45">
      <c r="B7290" s="266">
        <v>7225</v>
      </c>
      <c r="C7290" s="267">
        <v>144.68578426375311</v>
      </c>
    </row>
    <row r="7291" spans="2:3" x14ac:dyDescent="0.45">
      <c r="B7291" s="266">
        <v>7226</v>
      </c>
      <c r="C7291" s="267">
        <v>112.74944342216503</v>
      </c>
    </row>
    <row r="7292" spans="2:3" x14ac:dyDescent="0.45">
      <c r="B7292" s="266">
        <v>7227</v>
      </c>
      <c r="C7292" s="267">
        <v>104.8975424262988</v>
      </c>
    </row>
    <row r="7293" spans="2:3" x14ac:dyDescent="0.45">
      <c r="B7293" s="266">
        <v>7228</v>
      </c>
      <c r="C7293" s="267">
        <v>117.6580248569384</v>
      </c>
    </row>
    <row r="7294" spans="2:3" x14ac:dyDescent="0.45">
      <c r="B7294" s="266">
        <v>7229</v>
      </c>
      <c r="C7294" s="267">
        <v>152.62695870089487</v>
      </c>
    </row>
    <row r="7295" spans="2:3" x14ac:dyDescent="0.45">
      <c r="B7295" s="266">
        <v>7230</v>
      </c>
      <c r="C7295" s="267">
        <v>167.40595565544166</v>
      </c>
    </row>
    <row r="7296" spans="2:3" x14ac:dyDescent="0.45">
      <c r="B7296" s="266">
        <v>7231</v>
      </c>
      <c r="C7296" s="267">
        <v>178.69714601759313</v>
      </c>
    </row>
    <row r="7297" spans="2:3" x14ac:dyDescent="0.45">
      <c r="B7297" s="266">
        <v>7232</v>
      </c>
      <c r="C7297" s="267">
        <v>143.5887139111303</v>
      </c>
    </row>
    <row r="7298" spans="2:3" x14ac:dyDescent="0.45">
      <c r="B7298" s="266">
        <v>7233</v>
      </c>
      <c r="C7298" s="267">
        <v>122.37701444436256</v>
      </c>
    </row>
    <row r="7299" spans="2:3" x14ac:dyDescent="0.45">
      <c r="B7299" s="266">
        <v>7234</v>
      </c>
      <c r="C7299" s="267">
        <v>155.43205823894368</v>
      </c>
    </row>
    <row r="7300" spans="2:3" x14ac:dyDescent="0.45">
      <c r="B7300" s="266">
        <v>7235</v>
      </c>
      <c r="C7300" s="267">
        <v>91.768567575090302</v>
      </c>
    </row>
    <row r="7301" spans="2:3" x14ac:dyDescent="0.45">
      <c r="B7301" s="266">
        <v>7236</v>
      </c>
      <c r="C7301" s="267">
        <v>117.60602048817712</v>
      </c>
    </row>
    <row r="7302" spans="2:3" x14ac:dyDescent="0.45">
      <c r="B7302" s="266">
        <v>7237</v>
      </c>
      <c r="C7302" s="267">
        <v>158.84212076537571</v>
      </c>
    </row>
    <row r="7303" spans="2:3" x14ac:dyDescent="0.45">
      <c r="B7303" s="266">
        <v>7238</v>
      </c>
      <c r="C7303" s="267">
        <v>132.6140699908035</v>
      </c>
    </row>
    <row r="7304" spans="2:3" x14ac:dyDescent="0.45">
      <c r="B7304" s="266">
        <v>7239</v>
      </c>
      <c r="C7304" s="267">
        <v>148.81081961453413</v>
      </c>
    </row>
    <row r="7305" spans="2:3" x14ac:dyDescent="0.45">
      <c r="B7305" s="266">
        <v>7240</v>
      </c>
      <c r="C7305" s="267">
        <v>124.71917320157077</v>
      </c>
    </row>
    <row r="7306" spans="2:3" x14ac:dyDescent="0.45">
      <c r="B7306" s="266">
        <v>7241</v>
      </c>
      <c r="C7306" s="267">
        <v>123.09255836279506</v>
      </c>
    </row>
    <row r="7307" spans="2:3" x14ac:dyDescent="0.45">
      <c r="B7307" s="266">
        <v>7242</v>
      </c>
      <c r="C7307" s="267">
        <v>74.66632162696672</v>
      </c>
    </row>
    <row r="7308" spans="2:3" x14ac:dyDescent="0.45">
      <c r="B7308" s="266">
        <v>7243</v>
      </c>
      <c r="C7308" s="267">
        <v>108.60987535430687</v>
      </c>
    </row>
    <row r="7309" spans="2:3" x14ac:dyDescent="0.45">
      <c r="B7309" s="266">
        <v>7244</v>
      </c>
      <c r="C7309" s="267">
        <v>163.7323805020317</v>
      </c>
    </row>
    <row r="7310" spans="2:3" x14ac:dyDescent="0.45">
      <c r="B7310" s="266">
        <v>7245</v>
      </c>
      <c r="C7310" s="267">
        <v>120.78693016864324</v>
      </c>
    </row>
    <row r="7311" spans="2:3" x14ac:dyDescent="0.45">
      <c r="B7311" s="266">
        <v>7246</v>
      </c>
      <c r="C7311" s="267">
        <v>143.17267504951309</v>
      </c>
    </row>
    <row r="7312" spans="2:3" x14ac:dyDescent="0.45">
      <c r="B7312" s="266">
        <v>7247</v>
      </c>
      <c r="C7312" s="267">
        <v>104.54575286245422</v>
      </c>
    </row>
    <row r="7313" spans="2:3" x14ac:dyDescent="0.45">
      <c r="B7313" s="266">
        <v>7248</v>
      </c>
      <c r="C7313" s="267">
        <v>126.29807350788748</v>
      </c>
    </row>
    <row r="7314" spans="2:3" x14ac:dyDescent="0.45">
      <c r="B7314" s="266">
        <v>7249</v>
      </c>
      <c r="C7314" s="267">
        <v>166.66224193912643</v>
      </c>
    </row>
    <row r="7315" spans="2:3" x14ac:dyDescent="0.45">
      <c r="B7315" s="266">
        <v>7250</v>
      </c>
      <c r="C7315" s="267">
        <v>117.66947003464368</v>
      </c>
    </row>
    <row r="7316" spans="2:3" x14ac:dyDescent="0.45">
      <c r="B7316" s="266">
        <v>7251</v>
      </c>
      <c r="C7316" s="267">
        <v>152.9389190412121</v>
      </c>
    </row>
    <row r="7317" spans="2:3" x14ac:dyDescent="0.45">
      <c r="B7317" s="266">
        <v>7252</v>
      </c>
      <c r="C7317" s="267">
        <v>145.866573334929</v>
      </c>
    </row>
    <row r="7318" spans="2:3" x14ac:dyDescent="0.45">
      <c r="B7318" s="266">
        <v>7253</v>
      </c>
      <c r="C7318" s="267">
        <v>82.541791803370387</v>
      </c>
    </row>
    <row r="7319" spans="2:3" x14ac:dyDescent="0.45">
      <c r="B7319" s="266">
        <v>7254</v>
      </c>
      <c r="C7319" s="267">
        <v>73.186674859190077</v>
      </c>
    </row>
    <row r="7320" spans="2:3" x14ac:dyDescent="0.45">
      <c r="B7320" s="266">
        <v>7255</v>
      </c>
      <c r="C7320" s="267">
        <v>130.90067181058913</v>
      </c>
    </row>
    <row r="7321" spans="2:3" x14ac:dyDescent="0.45">
      <c r="B7321" s="266">
        <v>7256</v>
      </c>
      <c r="C7321" s="267">
        <v>120.3007765697575</v>
      </c>
    </row>
    <row r="7322" spans="2:3" x14ac:dyDescent="0.45">
      <c r="B7322" s="266">
        <v>7257</v>
      </c>
      <c r="C7322" s="267">
        <v>132.69016115218147</v>
      </c>
    </row>
    <row r="7323" spans="2:3" x14ac:dyDescent="0.45">
      <c r="B7323" s="266">
        <v>7258</v>
      </c>
      <c r="C7323" s="267">
        <v>77.821273454266503</v>
      </c>
    </row>
    <row r="7324" spans="2:3" x14ac:dyDescent="0.45">
      <c r="B7324" s="266">
        <v>7259</v>
      </c>
      <c r="C7324" s="267">
        <v>103.27455781395403</v>
      </c>
    </row>
    <row r="7325" spans="2:3" x14ac:dyDescent="0.45">
      <c r="B7325" s="266">
        <v>7260</v>
      </c>
      <c r="C7325" s="267">
        <v>198.7313406929272</v>
      </c>
    </row>
    <row r="7326" spans="2:3" x14ac:dyDescent="0.45">
      <c r="B7326" s="266">
        <v>7261</v>
      </c>
      <c r="C7326" s="267">
        <v>146.72814997062491</v>
      </c>
    </row>
    <row r="7327" spans="2:3" x14ac:dyDescent="0.45">
      <c r="B7327" s="266">
        <v>7262</v>
      </c>
      <c r="C7327" s="267">
        <v>84.24638928434652</v>
      </c>
    </row>
    <row r="7328" spans="2:3" x14ac:dyDescent="0.45">
      <c r="B7328" s="266">
        <v>7263</v>
      </c>
      <c r="C7328" s="267">
        <v>189.03812552866134</v>
      </c>
    </row>
    <row r="7329" spans="2:3" x14ac:dyDescent="0.45">
      <c r="B7329" s="266">
        <v>7264</v>
      </c>
      <c r="C7329" s="267">
        <v>136.63125836481021</v>
      </c>
    </row>
    <row r="7330" spans="2:3" x14ac:dyDescent="0.45">
      <c r="B7330" s="266">
        <v>7265</v>
      </c>
      <c r="C7330" s="267">
        <v>82.714723471836152</v>
      </c>
    </row>
    <row r="7331" spans="2:3" x14ac:dyDescent="0.45">
      <c r="B7331" s="266">
        <v>7266</v>
      </c>
      <c r="C7331" s="267">
        <v>112.49176479226048</v>
      </c>
    </row>
    <row r="7332" spans="2:3" x14ac:dyDescent="0.45">
      <c r="B7332" s="266">
        <v>7267</v>
      </c>
      <c r="C7332" s="267">
        <v>110.4953840423714</v>
      </c>
    </row>
    <row r="7333" spans="2:3" x14ac:dyDescent="0.45">
      <c r="B7333" s="266">
        <v>7268</v>
      </c>
      <c r="C7333" s="267">
        <v>120.20143558348755</v>
      </c>
    </row>
    <row r="7334" spans="2:3" x14ac:dyDescent="0.45">
      <c r="B7334" s="266">
        <v>7269</v>
      </c>
      <c r="C7334" s="267">
        <v>139.85100502880624</v>
      </c>
    </row>
    <row r="7335" spans="2:3" x14ac:dyDescent="0.45">
      <c r="B7335" s="266">
        <v>7270</v>
      </c>
      <c r="C7335" s="267">
        <v>83.7389324768059</v>
      </c>
    </row>
    <row r="7336" spans="2:3" x14ac:dyDescent="0.45">
      <c r="B7336" s="266">
        <v>7271</v>
      </c>
      <c r="C7336" s="267">
        <v>132.92879551762002</v>
      </c>
    </row>
    <row r="7337" spans="2:3" x14ac:dyDescent="0.45">
      <c r="B7337" s="266">
        <v>7272</v>
      </c>
      <c r="C7337" s="267">
        <v>139.33252264637889</v>
      </c>
    </row>
    <row r="7338" spans="2:3" x14ac:dyDescent="0.45">
      <c r="B7338" s="266">
        <v>7273</v>
      </c>
      <c r="C7338" s="267">
        <v>158.54231784084951</v>
      </c>
    </row>
    <row r="7339" spans="2:3" x14ac:dyDescent="0.45">
      <c r="B7339" s="266">
        <v>7274</v>
      </c>
      <c r="C7339" s="267">
        <v>153.1826996524635</v>
      </c>
    </row>
    <row r="7340" spans="2:3" x14ac:dyDescent="0.45">
      <c r="B7340" s="266">
        <v>7275</v>
      </c>
      <c r="C7340" s="267">
        <v>167.13327274032949</v>
      </c>
    </row>
    <row r="7341" spans="2:3" x14ac:dyDescent="0.45">
      <c r="B7341" s="266">
        <v>7276</v>
      </c>
      <c r="C7341" s="267">
        <v>127.27951478322987</v>
      </c>
    </row>
    <row r="7342" spans="2:3" x14ac:dyDescent="0.45">
      <c r="B7342" s="266">
        <v>7277</v>
      </c>
      <c r="C7342" s="267">
        <v>82.437957841056203</v>
      </c>
    </row>
    <row r="7343" spans="2:3" x14ac:dyDescent="0.45">
      <c r="B7343" s="266">
        <v>7278</v>
      </c>
      <c r="C7343" s="267">
        <v>119.05366595247787</v>
      </c>
    </row>
    <row r="7344" spans="2:3" x14ac:dyDescent="0.45">
      <c r="B7344" s="266">
        <v>7279</v>
      </c>
      <c r="C7344" s="267">
        <v>106.47578403373225</v>
      </c>
    </row>
    <row r="7345" spans="2:3" x14ac:dyDescent="0.45">
      <c r="B7345" s="266">
        <v>7280</v>
      </c>
      <c r="C7345" s="267">
        <v>161.32326992362533</v>
      </c>
    </row>
    <row r="7346" spans="2:3" x14ac:dyDescent="0.45">
      <c r="B7346" s="266">
        <v>7281</v>
      </c>
      <c r="C7346" s="267">
        <v>137.27475527627269</v>
      </c>
    </row>
    <row r="7347" spans="2:3" x14ac:dyDescent="0.45">
      <c r="B7347" s="266">
        <v>7282</v>
      </c>
      <c r="C7347" s="267">
        <v>203.5824203824838</v>
      </c>
    </row>
    <row r="7348" spans="2:3" x14ac:dyDescent="0.45">
      <c r="B7348" s="266">
        <v>7283</v>
      </c>
      <c r="C7348" s="267">
        <v>125.2873133906635</v>
      </c>
    </row>
    <row r="7349" spans="2:3" x14ac:dyDescent="0.45">
      <c r="B7349" s="266">
        <v>7284</v>
      </c>
      <c r="C7349" s="267">
        <v>164.12028029500962</v>
      </c>
    </row>
    <row r="7350" spans="2:3" x14ac:dyDescent="0.45">
      <c r="B7350" s="266">
        <v>7285</v>
      </c>
      <c r="C7350" s="267">
        <v>180.59958806055147</v>
      </c>
    </row>
    <row r="7351" spans="2:3" x14ac:dyDescent="0.45">
      <c r="B7351" s="266">
        <v>7286</v>
      </c>
      <c r="C7351" s="267">
        <v>158.30181749270648</v>
      </c>
    </row>
    <row r="7352" spans="2:3" x14ac:dyDescent="0.45">
      <c r="B7352" s="266">
        <v>7287</v>
      </c>
      <c r="C7352" s="267">
        <v>109.18601344220953</v>
      </c>
    </row>
    <row r="7353" spans="2:3" x14ac:dyDescent="0.45">
      <c r="B7353" s="266">
        <v>7288</v>
      </c>
      <c r="C7353" s="267">
        <v>137.12030291789728</v>
      </c>
    </row>
    <row r="7354" spans="2:3" x14ac:dyDescent="0.45">
      <c r="B7354" s="266">
        <v>7289</v>
      </c>
      <c r="C7354" s="267">
        <v>114.59711878859142</v>
      </c>
    </row>
    <row r="7355" spans="2:3" x14ac:dyDescent="0.45">
      <c r="B7355" s="266">
        <v>7290</v>
      </c>
      <c r="C7355" s="267">
        <v>167.14595973020266</v>
      </c>
    </row>
    <row r="7356" spans="2:3" x14ac:dyDescent="0.45">
      <c r="B7356" s="266">
        <v>7291</v>
      </c>
      <c r="C7356" s="267">
        <v>147.1523984691502</v>
      </c>
    </row>
    <row r="7357" spans="2:3" x14ac:dyDescent="0.45">
      <c r="B7357" s="266">
        <v>7292</v>
      </c>
      <c r="C7357" s="267">
        <v>137.56152707571835</v>
      </c>
    </row>
    <row r="7358" spans="2:3" x14ac:dyDescent="0.45">
      <c r="B7358" s="266">
        <v>7293</v>
      </c>
      <c r="C7358" s="267">
        <v>152.02193262306042</v>
      </c>
    </row>
    <row r="7359" spans="2:3" x14ac:dyDescent="0.45">
      <c r="B7359" s="266">
        <v>7294</v>
      </c>
      <c r="C7359" s="267">
        <v>82.666668980546959</v>
      </c>
    </row>
    <row r="7360" spans="2:3" x14ac:dyDescent="0.45">
      <c r="B7360" s="266">
        <v>7295</v>
      </c>
      <c r="C7360" s="267">
        <v>165.335219186144</v>
      </c>
    </row>
    <row r="7361" spans="2:3" x14ac:dyDescent="0.45">
      <c r="B7361" s="266">
        <v>7296</v>
      </c>
      <c r="C7361" s="267">
        <v>80.011031966775505</v>
      </c>
    </row>
    <row r="7362" spans="2:3" x14ac:dyDescent="0.45">
      <c r="B7362" s="266">
        <v>7297</v>
      </c>
      <c r="C7362" s="267">
        <v>102.07434535854401</v>
      </c>
    </row>
    <row r="7363" spans="2:3" x14ac:dyDescent="0.45">
      <c r="B7363" s="266">
        <v>7298</v>
      </c>
      <c r="C7363" s="267">
        <v>110.92393918027642</v>
      </c>
    </row>
    <row r="7364" spans="2:3" x14ac:dyDescent="0.45">
      <c r="B7364" s="266">
        <v>7299</v>
      </c>
      <c r="C7364" s="267">
        <v>122.10800231559583</v>
      </c>
    </row>
    <row r="7365" spans="2:3" x14ac:dyDescent="0.45">
      <c r="B7365" s="266">
        <v>7300</v>
      </c>
      <c r="C7365" s="267">
        <v>188.00880838286545</v>
      </c>
    </row>
    <row r="7366" spans="2:3" x14ac:dyDescent="0.45">
      <c r="B7366" s="266">
        <v>7301</v>
      </c>
      <c r="C7366" s="267">
        <v>171.36278135228287</v>
      </c>
    </row>
    <row r="7367" spans="2:3" x14ac:dyDescent="0.45">
      <c r="B7367" s="266">
        <v>7302</v>
      </c>
      <c r="C7367" s="267">
        <v>112.82357726270344</v>
      </c>
    </row>
    <row r="7368" spans="2:3" x14ac:dyDescent="0.45">
      <c r="B7368" s="266">
        <v>7303</v>
      </c>
      <c r="C7368" s="267">
        <v>136.17669214854922</v>
      </c>
    </row>
    <row r="7369" spans="2:3" x14ac:dyDescent="0.45">
      <c r="B7369" s="266">
        <v>7304</v>
      </c>
      <c r="C7369" s="267">
        <v>151.67370446974002</v>
      </c>
    </row>
    <row r="7370" spans="2:3" x14ac:dyDescent="0.45">
      <c r="B7370" s="266">
        <v>7305</v>
      </c>
      <c r="C7370" s="267">
        <v>175.40951350330562</v>
      </c>
    </row>
    <row r="7371" spans="2:3" x14ac:dyDescent="0.45">
      <c r="B7371" s="266">
        <v>7306</v>
      </c>
      <c r="C7371" s="267">
        <v>122.70918050569621</v>
      </c>
    </row>
    <row r="7372" spans="2:3" x14ac:dyDescent="0.45">
      <c r="B7372" s="266">
        <v>7307</v>
      </c>
      <c r="C7372" s="267">
        <v>98.538960745339793</v>
      </c>
    </row>
    <row r="7373" spans="2:3" x14ac:dyDescent="0.45">
      <c r="B7373" s="266">
        <v>7308</v>
      </c>
      <c r="C7373" s="267">
        <v>91.017762228936093</v>
      </c>
    </row>
    <row r="7374" spans="2:3" x14ac:dyDescent="0.45">
      <c r="B7374" s="266">
        <v>7309</v>
      </c>
      <c r="C7374" s="267">
        <v>122.43193602288947</v>
      </c>
    </row>
    <row r="7375" spans="2:3" x14ac:dyDescent="0.45">
      <c r="B7375" s="266">
        <v>7310</v>
      </c>
      <c r="C7375" s="267">
        <v>110.17156973763306</v>
      </c>
    </row>
    <row r="7376" spans="2:3" x14ac:dyDescent="0.45">
      <c r="B7376" s="266">
        <v>7311</v>
      </c>
      <c r="C7376" s="267">
        <v>115.30076409007691</v>
      </c>
    </row>
    <row r="7377" spans="2:3" x14ac:dyDescent="0.45">
      <c r="B7377" s="266">
        <v>7312</v>
      </c>
      <c r="C7377" s="267">
        <v>94.989445450641568</v>
      </c>
    </row>
    <row r="7378" spans="2:3" x14ac:dyDescent="0.45">
      <c r="B7378" s="266">
        <v>7313</v>
      </c>
      <c r="C7378" s="267">
        <v>197.2646156882181</v>
      </c>
    </row>
    <row r="7379" spans="2:3" x14ac:dyDescent="0.45">
      <c r="B7379" s="266">
        <v>7314</v>
      </c>
      <c r="C7379" s="267">
        <v>180.72624960499888</v>
      </c>
    </row>
    <row r="7380" spans="2:3" x14ac:dyDescent="0.45">
      <c r="B7380" s="266">
        <v>7315</v>
      </c>
      <c r="C7380" s="267">
        <v>102.31166876395864</v>
      </c>
    </row>
    <row r="7381" spans="2:3" x14ac:dyDescent="0.45">
      <c r="B7381" s="266">
        <v>7316</v>
      </c>
      <c r="C7381" s="267">
        <v>87.602305972628059</v>
      </c>
    </row>
    <row r="7382" spans="2:3" x14ac:dyDescent="0.45">
      <c r="B7382" s="266">
        <v>7317</v>
      </c>
      <c r="C7382" s="267">
        <v>103.40018593362815</v>
      </c>
    </row>
    <row r="7383" spans="2:3" x14ac:dyDescent="0.45">
      <c r="B7383" s="266">
        <v>7318</v>
      </c>
      <c r="C7383" s="267">
        <v>92.044755169810799</v>
      </c>
    </row>
    <row r="7384" spans="2:3" x14ac:dyDescent="0.45">
      <c r="B7384" s="266">
        <v>7319</v>
      </c>
      <c r="C7384" s="267">
        <v>121.94373794678076</v>
      </c>
    </row>
    <row r="7385" spans="2:3" x14ac:dyDescent="0.45">
      <c r="B7385" s="266">
        <v>7320</v>
      </c>
      <c r="C7385" s="267">
        <v>214.1696010916227</v>
      </c>
    </row>
    <row r="7386" spans="2:3" x14ac:dyDescent="0.45">
      <c r="B7386" s="266">
        <v>7321</v>
      </c>
      <c r="C7386" s="267">
        <v>109.02968231887496</v>
      </c>
    </row>
    <row r="7387" spans="2:3" x14ac:dyDescent="0.45">
      <c r="B7387" s="266">
        <v>7322</v>
      </c>
      <c r="C7387" s="267">
        <v>172.46335797044588</v>
      </c>
    </row>
    <row r="7388" spans="2:3" x14ac:dyDescent="0.45">
      <c r="B7388" s="266">
        <v>7323</v>
      </c>
      <c r="C7388" s="267">
        <v>125.68955473415502</v>
      </c>
    </row>
    <row r="7389" spans="2:3" x14ac:dyDescent="0.45">
      <c r="B7389" s="266">
        <v>7324</v>
      </c>
      <c r="C7389" s="267">
        <v>124.34913076395105</v>
      </c>
    </row>
    <row r="7390" spans="2:3" x14ac:dyDescent="0.45">
      <c r="B7390" s="266">
        <v>7325</v>
      </c>
      <c r="C7390" s="267">
        <v>168.47309918953658</v>
      </c>
    </row>
    <row r="7391" spans="2:3" x14ac:dyDescent="0.45">
      <c r="B7391" s="266">
        <v>7326</v>
      </c>
      <c r="C7391" s="267">
        <v>98.05711772767151</v>
      </c>
    </row>
    <row r="7392" spans="2:3" x14ac:dyDescent="0.45">
      <c r="B7392" s="266">
        <v>7327</v>
      </c>
      <c r="C7392" s="267">
        <v>82.007404761524</v>
      </c>
    </row>
    <row r="7393" spans="2:3" x14ac:dyDescent="0.45">
      <c r="B7393" s="266">
        <v>7328</v>
      </c>
      <c r="C7393" s="267">
        <v>91.863683213897829</v>
      </c>
    </row>
    <row r="7394" spans="2:3" x14ac:dyDescent="0.45">
      <c r="B7394" s="266">
        <v>7329</v>
      </c>
      <c r="C7394" s="267">
        <v>169.3363937382712</v>
      </c>
    </row>
    <row r="7395" spans="2:3" x14ac:dyDescent="0.45">
      <c r="B7395" s="266">
        <v>7330</v>
      </c>
      <c r="C7395" s="267">
        <v>129.04183708982748</v>
      </c>
    </row>
    <row r="7396" spans="2:3" x14ac:dyDescent="0.45">
      <c r="B7396" s="266">
        <v>7331</v>
      </c>
      <c r="C7396" s="267">
        <v>150.78040681227725</v>
      </c>
    </row>
    <row r="7397" spans="2:3" x14ac:dyDescent="0.45">
      <c r="B7397" s="266">
        <v>7332</v>
      </c>
      <c r="C7397" s="267">
        <v>207.74670750377214</v>
      </c>
    </row>
    <row r="7398" spans="2:3" x14ac:dyDescent="0.45">
      <c r="B7398" s="266">
        <v>7333</v>
      </c>
      <c r="C7398" s="267">
        <v>115.14336051627394</v>
      </c>
    </row>
    <row r="7399" spans="2:3" x14ac:dyDescent="0.45">
      <c r="B7399" s="266">
        <v>7334</v>
      </c>
      <c r="C7399" s="267">
        <v>140.00228625830431</v>
      </c>
    </row>
    <row r="7400" spans="2:3" x14ac:dyDescent="0.45">
      <c r="B7400" s="266">
        <v>7335</v>
      </c>
      <c r="C7400" s="267">
        <v>184.37080810026862</v>
      </c>
    </row>
    <row r="7401" spans="2:3" x14ac:dyDescent="0.45">
      <c r="B7401" s="266">
        <v>7336</v>
      </c>
      <c r="C7401" s="267">
        <v>156.43772792814292</v>
      </c>
    </row>
    <row r="7402" spans="2:3" x14ac:dyDescent="0.45">
      <c r="B7402" s="266">
        <v>7337</v>
      </c>
      <c r="C7402" s="267">
        <v>146.71665555509949</v>
      </c>
    </row>
    <row r="7403" spans="2:3" x14ac:dyDescent="0.45">
      <c r="B7403" s="266">
        <v>7338</v>
      </c>
      <c r="C7403" s="267">
        <v>137.24719641764887</v>
      </c>
    </row>
    <row r="7404" spans="2:3" x14ac:dyDescent="0.45">
      <c r="B7404" s="266">
        <v>7339</v>
      </c>
      <c r="C7404" s="267">
        <v>118.49609844033864</v>
      </c>
    </row>
    <row r="7405" spans="2:3" x14ac:dyDescent="0.45">
      <c r="B7405" s="266">
        <v>7340</v>
      </c>
      <c r="C7405" s="267">
        <v>189.71022932543138</v>
      </c>
    </row>
    <row r="7406" spans="2:3" x14ac:dyDescent="0.45">
      <c r="B7406" s="266">
        <v>7341</v>
      </c>
      <c r="C7406" s="267">
        <v>110.9639664565253</v>
      </c>
    </row>
    <row r="7407" spans="2:3" x14ac:dyDescent="0.45">
      <c r="B7407" s="266">
        <v>7342</v>
      </c>
      <c r="C7407" s="267">
        <v>128.96018855628313</v>
      </c>
    </row>
    <row r="7408" spans="2:3" x14ac:dyDescent="0.45">
      <c r="B7408" s="266">
        <v>7343</v>
      </c>
      <c r="C7408" s="267">
        <v>110.7182193433826</v>
      </c>
    </row>
    <row r="7409" spans="2:3" x14ac:dyDescent="0.45">
      <c r="B7409" s="266">
        <v>7344</v>
      </c>
      <c r="C7409" s="267">
        <v>115.87776861450632</v>
      </c>
    </row>
    <row r="7410" spans="2:3" x14ac:dyDescent="0.45">
      <c r="B7410" s="266">
        <v>7345</v>
      </c>
      <c r="C7410" s="267">
        <v>106.83326994000458</v>
      </c>
    </row>
    <row r="7411" spans="2:3" x14ac:dyDescent="0.45">
      <c r="B7411" s="266">
        <v>7346</v>
      </c>
      <c r="C7411" s="267">
        <v>150.44890776750589</v>
      </c>
    </row>
    <row r="7412" spans="2:3" x14ac:dyDescent="0.45">
      <c r="B7412" s="266">
        <v>7347</v>
      </c>
      <c r="C7412" s="267">
        <v>140.80413730015033</v>
      </c>
    </row>
    <row r="7413" spans="2:3" x14ac:dyDescent="0.45">
      <c r="B7413" s="266">
        <v>7348</v>
      </c>
      <c r="C7413" s="267">
        <v>110.79083219048287</v>
      </c>
    </row>
    <row r="7414" spans="2:3" x14ac:dyDescent="0.45">
      <c r="B7414" s="266">
        <v>7349</v>
      </c>
      <c r="C7414" s="267">
        <v>137.50525073752729</v>
      </c>
    </row>
    <row r="7415" spans="2:3" x14ac:dyDescent="0.45">
      <c r="B7415" s="266">
        <v>7350</v>
      </c>
      <c r="C7415" s="267">
        <v>143.01780416572564</v>
      </c>
    </row>
    <row r="7416" spans="2:3" x14ac:dyDescent="0.45">
      <c r="B7416" s="266">
        <v>7351</v>
      </c>
      <c r="C7416" s="267">
        <v>195.79717746574173</v>
      </c>
    </row>
    <row r="7417" spans="2:3" x14ac:dyDescent="0.45">
      <c r="B7417" s="266">
        <v>7352</v>
      </c>
      <c r="C7417" s="267">
        <v>97.331663654663913</v>
      </c>
    </row>
    <row r="7418" spans="2:3" x14ac:dyDescent="0.45">
      <c r="B7418" s="266">
        <v>7353</v>
      </c>
      <c r="C7418" s="267">
        <v>176.07985857618206</v>
      </c>
    </row>
    <row r="7419" spans="2:3" x14ac:dyDescent="0.45">
      <c r="B7419" s="266">
        <v>7354</v>
      </c>
      <c r="C7419" s="267">
        <v>106.50824142483228</v>
      </c>
    </row>
    <row r="7420" spans="2:3" x14ac:dyDescent="0.45">
      <c r="B7420" s="266">
        <v>7355</v>
      </c>
      <c r="C7420" s="267">
        <v>76.371924687104638</v>
      </c>
    </row>
    <row r="7421" spans="2:3" x14ac:dyDescent="0.45">
      <c r="B7421" s="266">
        <v>7356</v>
      </c>
      <c r="C7421" s="267">
        <v>163.79385794334206</v>
      </c>
    </row>
    <row r="7422" spans="2:3" x14ac:dyDescent="0.45">
      <c r="B7422" s="266">
        <v>7357</v>
      </c>
      <c r="C7422" s="267">
        <v>170.02275300928886</v>
      </c>
    </row>
    <row r="7423" spans="2:3" x14ac:dyDescent="0.45">
      <c r="B7423" s="266">
        <v>7358</v>
      </c>
      <c r="C7423" s="267">
        <v>176.30849781630536</v>
      </c>
    </row>
    <row r="7424" spans="2:3" x14ac:dyDescent="0.45">
      <c r="B7424" s="266">
        <v>7359</v>
      </c>
      <c r="C7424" s="267">
        <v>85.991271213926467</v>
      </c>
    </row>
    <row r="7425" spans="2:3" x14ac:dyDescent="0.45">
      <c r="B7425" s="266">
        <v>7360</v>
      </c>
      <c r="C7425" s="267">
        <v>159.31595428904905</v>
      </c>
    </row>
    <row r="7426" spans="2:3" x14ac:dyDescent="0.45">
      <c r="B7426" s="266">
        <v>7361</v>
      </c>
      <c r="C7426" s="267">
        <v>112.72254404138718</v>
      </c>
    </row>
    <row r="7427" spans="2:3" x14ac:dyDescent="0.45">
      <c r="B7427" s="266">
        <v>7362</v>
      </c>
      <c r="C7427" s="267">
        <v>130.83343870650219</v>
      </c>
    </row>
    <row r="7428" spans="2:3" x14ac:dyDescent="0.45">
      <c r="B7428" s="266">
        <v>7363</v>
      </c>
      <c r="C7428" s="267">
        <v>175.71775334684071</v>
      </c>
    </row>
    <row r="7429" spans="2:3" x14ac:dyDescent="0.45">
      <c r="B7429" s="266">
        <v>7364</v>
      </c>
      <c r="C7429" s="267">
        <v>186.92628594551621</v>
      </c>
    </row>
    <row r="7430" spans="2:3" x14ac:dyDescent="0.45">
      <c r="B7430" s="266">
        <v>7365</v>
      </c>
      <c r="C7430" s="267">
        <v>121.83904539970631</v>
      </c>
    </row>
    <row r="7431" spans="2:3" x14ac:dyDescent="0.45">
      <c r="B7431" s="266">
        <v>7366</v>
      </c>
      <c r="C7431" s="267">
        <v>119.69706954262877</v>
      </c>
    </row>
    <row r="7432" spans="2:3" x14ac:dyDescent="0.45">
      <c r="B7432" s="266">
        <v>7367</v>
      </c>
      <c r="C7432" s="267">
        <v>167.41637554051889</v>
      </c>
    </row>
    <row r="7433" spans="2:3" x14ac:dyDescent="0.45">
      <c r="B7433" s="266">
        <v>7368</v>
      </c>
      <c r="C7433" s="267">
        <v>163.50276793701568</v>
      </c>
    </row>
    <row r="7434" spans="2:3" x14ac:dyDescent="0.45">
      <c r="B7434" s="266">
        <v>7369</v>
      </c>
      <c r="C7434" s="267">
        <v>119.91845928493609</v>
      </c>
    </row>
    <row r="7435" spans="2:3" x14ac:dyDescent="0.45">
      <c r="B7435" s="266">
        <v>7370</v>
      </c>
      <c r="C7435" s="267">
        <v>112.52689378832223</v>
      </c>
    </row>
    <row r="7436" spans="2:3" x14ac:dyDescent="0.45">
      <c r="B7436" s="266">
        <v>7371</v>
      </c>
      <c r="C7436" s="267">
        <v>178.48916227173328</v>
      </c>
    </row>
    <row r="7437" spans="2:3" x14ac:dyDescent="0.45">
      <c r="B7437" s="266">
        <v>7372</v>
      </c>
      <c r="C7437" s="267">
        <v>125.02388106187351</v>
      </c>
    </row>
    <row r="7438" spans="2:3" x14ac:dyDescent="0.45">
      <c r="B7438" s="266">
        <v>7373</v>
      </c>
      <c r="C7438" s="267">
        <v>77.647280510932404</v>
      </c>
    </row>
    <row r="7439" spans="2:3" x14ac:dyDescent="0.45">
      <c r="B7439" s="266">
        <v>7374</v>
      </c>
      <c r="C7439" s="267">
        <v>62.356610899326192</v>
      </c>
    </row>
    <row r="7440" spans="2:3" x14ac:dyDescent="0.45">
      <c r="B7440" s="266">
        <v>7375</v>
      </c>
      <c r="C7440" s="267">
        <v>83.805869200447447</v>
      </c>
    </row>
    <row r="7441" spans="2:3" x14ac:dyDescent="0.45">
      <c r="B7441" s="266">
        <v>7376</v>
      </c>
      <c r="C7441" s="267">
        <v>113.30513477965023</v>
      </c>
    </row>
    <row r="7442" spans="2:3" x14ac:dyDescent="0.45">
      <c r="B7442" s="266">
        <v>7377</v>
      </c>
      <c r="C7442" s="267">
        <v>113.42117917831172</v>
      </c>
    </row>
    <row r="7443" spans="2:3" x14ac:dyDescent="0.45">
      <c r="B7443" s="266">
        <v>7378</v>
      </c>
      <c r="C7443" s="267">
        <v>107.73797342179107</v>
      </c>
    </row>
    <row r="7444" spans="2:3" x14ac:dyDescent="0.45">
      <c r="B7444" s="266">
        <v>7379</v>
      </c>
      <c r="C7444" s="267">
        <v>130.38814952284534</v>
      </c>
    </row>
    <row r="7445" spans="2:3" x14ac:dyDescent="0.45">
      <c r="B7445" s="266">
        <v>7380</v>
      </c>
      <c r="C7445" s="267">
        <v>134.05502378707706</v>
      </c>
    </row>
    <row r="7446" spans="2:3" x14ac:dyDescent="0.45">
      <c r="B7446" s="266">
        <v>7381</v>
      </c>
      <c r="C7446" s="267">
        <v>144.68821491765402</v>
      </c>
    </row>
    <row r="7447" spans="2:3" x14ac:dyDescent="0.45">
      <c r="B7447" s="266">
        <v>7382</v>
      </c>
      <c r="C7447" s="267">
        <v>79.672972773141353</v>
      </c>
    </row>
    <row r="7448" spans="2:3" x14ac:dyDescent="0.45">
      <c r="B7448" s="266">
        <v>7383</v>
      </c>
      <c r="C7448" s="267">
        <v>136.5926991364658</v>
      </c>
    </row>
    <row r="7449" spans="2:3" x14ac:dyDescent="0.45">
      <c r="B7449" s="266">
        <v>7384</v>
      </c>
      <c r="C7449" s="267">
        <v>94.601114715742199</v>
      </c>
    </row>
    <row r="7450" spans="2:3" x14ac:dyDescent="0.45">
      <c r="B7450" s="266">
        <v>7385</v>
      </c>
      <c r="C7450" s="267">
        <v>79.696937620410822</v>
      </c>
    </row>
    <row r="7451" spans="2:3" x14ac:dyDescent="0.45">
      <c r="B7451" s="266">
        <v>7386</v>
      </c>
      <c r="C7451" s="267">
        <v>127.83539415408069</v>
      </c>
    </row>
    <row r="7452" spans="2:3" x14ac:dyDescent="0.45">
      <c r="B7452" s="266">
        <v>7387</v>
      </c>
      <c r="C7452" s="267">
        <v>138.24855741715766</v>
      </c>
    </row>
    <row r="7453" spans="2:3" x14ac:dyDescent="0.45">
      <c r="B7453" s="266">
        <v>7388</v>
      </c>
      <c r="C7453" s="267">
        <v>112.95090327241249</v>
      </c>
    </row>
    <row r="7454" spans="2:3" x14ac:dyDescent="0.45">
      <c r="B7454" s="266">
        <v>7389</v>
      </c>
      <c r="C7454" s="267">
        <v>187.71562301598919</v>
      </c>
    </row>
    <row r="7455" spans="2:3" x14ac:dyDescent="0.45">
      <c r="B7455" s="266">
        <v>7390</v>
      </c>
      <c r="C7455" s="267">
        <v>121.44262300023877</v>
      </c>
    </row>
    <row r="7456" spans="2:3" x14ac:dyDescent="0.45">
      <c r="B7456" s="266">
        <v>7391</v>
      </c>
      <c r="C7456" s="267">
        <v>92.652102459503823</v>
      </c>
    </row>
    <row r="7457" spans="2:3" x14ac:dyDescent="0.45">
      <c r="B7457" s="266">
        <v>7392</v>
      </c>
      <c r="C7457" s="267">
        <v>82.76719811372223</v>
      </c>
    </row>
    <row r="7458" spans="2:3" x14ac:dyDescent="0.45">
      <c r="B7458" s="266">
        <v>7393</v>
      </c>
      <c r="C7458" s="267">
        <v>101.87245310162002</v>
      </c>
    </row>
    <row r="7459" spans="2:3" x14ac:dyDescent="0.45">
      <c r="B7459" s="266">
        <v>7394</v>
      </c>
      <c r="C7459" s="267">
        <v>111.96036857487684</v>
      </c>
    </row>
    <row r="7460" spans="2:3" x14ac:dyDescent="0.45">
      <c r="B7460" s="266">
        <v>7395</v>
      </c>
      <c r="C7460" s="267">
        <v>151.97928073731441</v>
      </c>
    </row>
    <row r="7461" spans="2:3" x14ac:dyDescent="0.45">
      <c r="B7461" s="266">
        <v>7396</v>
      </c>
      <c r="C7461" s="267">
        <v>159.48205007803722</v>
      </c>
    </row>
    <row r="7462" spans="2:3" x14ac:dyDescent="0.45">
      <c r="B7462" s="266">
        <v>7397</v>
      </c>
      <c r="C7462" s="267">
        <v>114.73890249443632</v>
      </c>
    </row>
    <row r="7463" spans="2:3" x14ac:dyDescent="0.45">
      <c r="B7463" s="266">
        <v>7398</v>
      </c>
      <c r="C7463" s="267">
        <v>115.1354085728149</v>
      </c>
    </row>
    <row r="7464" spans="2:3" x14ac:dyDescent="0.45">
      <c r="B7464" s="266">
        <v>7399</v>
      </c>
      <c r="C7464" s="267">
        <v>93.657511782294534</v>
      </c>
    </row>
    <row r="7465" spans="2:3" x14ac:dyDescent="0.45">
      <c r="B7465" s="266">
        <v>7400</v>
      </c>
      <c r="C7465" s="267">
        <v>87.880057923293876</v>
      </c>
    </row>
    <row r="7466" spans="2:3" x14ac:dyDescent="0.45">
      <c r="B7466" s="266">
        <v>7401</v>
      </c>
      <c r="C7466" s="267">
        <v>134.4049618170194</v>
      </c>
    </row>
    <row r="7467" spans="2:3" x14ac:dyDescent="0.45">
      <c r="B7467" s="266">
        <v>7402</v>
      </c>
      <c r="C7467" s="267">
        <v>94.100613080671565</v>
      </c>
    </row>
    <row r="7468" spans="2:3" x14ac:dyDescent="0.45">
      <c r="B7468" s="266">
        <v>7403</v>
      </c>
      <c r="C7468" s="267">
        <v>132.05933380398204</v>
      </c>
    </row>
    <row r="7469" spans="2:3" x14ac:dyDescent="0.45">
      <c r="B7469" s="266">
        <v>7404</v>
      </c>
      <c r="C7469" s="267">
        <v>156.97435661639366</v>
      </c>
    </row>
    <row r="7470" spans="2:3" x14ac:dyDescent="0.45">
      <c r="B7470" s="266">
        <v>7405</v>
      </c>
      <c r="C7470" s="267">
        <v>75.889002104745018</v>
      </c>
    </row>
    <row r="7471" spans="2:3" x14ac:dyDescent="0.45">
      <c r="B7471" s="266">
        <v>7406</v>
      </c>
      <c r="C7471" s="267">
        <v>102.93795086280159</v>
      </c>
    </row>
    <row r="7472" spans="2:3" x14ac:dyDescent="0.45">
      <c r="B7472" s="266">
        <v>7407</v>
      </c>
      <c r="C7472" s="267">
        <v>160.17504528234161</v>
      </c>
    </row>
    <row r="7473" spans="2:3" x14ac:dyDescent="0.45">
      <c r="B7473" s="266">
        <v>7408</v>
      </c>
      <c r="C7473" s="267">
        <v>168.21591414623151</v>
      </c>
    </row>
    <row r="7474" spans="2:3" x14ac:dyDescent="0.45">
      <c r="B7474" s="266">
        <v>7409</v>
      </c>
      <c r="C7474" s="267">
        <v>95.687869896255492</v>
      </c>
    </row>
    <row r="7475" spans="2:3" x14ac:dyDescent="0.45">
      <c r="B7475" s="266">
        <v>7410</v>
      </c>
      <c r="C7475" s="267">
        <v>86.331892362470569</v>
      </c>
    </row>
    <row r="7476" spans="2:3" x14ac:dyDescent="0.45">
      <c r="B7476" s="266">
        <v>7411</v>
      </c>
      <c r="C7476" s="267">
        <v>166.6051123784674</v>
      </c>
    </row>
    <row r="7477" spans="2:3" x14ac:dyDescent="0.45">
      <c r="B7477" s="266">
        <v>7412</v>
      </c>
      <c r="C7477" s="267">
        <v>137.20349253781248</v>
      </c>
    </row>
    <row r="7478" spans="2:3" x14ac:dyDescent="0.45">
      <c r="B7478" s="266">
        <v>7413</v>
      </c>
      <c r="C7478" s="267">
        <v>103.99796166803836</v>
      </c>
    </row>
    <row r="7479" spans="2:3" x14ac:dyDescent="0.45">
      <c r="B7479" s="266">
        <v>7414</v>
      </c>
      <c r="C7479" s="267">
        <v>129.68518109128217</v>
      </c>
    </row>
    <row r="7480" spans="2:3" x14ac:dyDescent="0.45">
      <c r="B7480" s="266">
        <v>7415</v>
      </c>
      <c r="C7480" s="267">
        <v>125.11052365475551</v>
      </c>
    </row>
    <row r="7481" spans="2:3" x14ac:dyDescent="0.45">
      <c r="B7481" s="266">
        <v>7416</v>
      </c>
      <c r="C7481" s="267">
        <v>97.555816620766365</v>
      </c>
    </row>
    <row r="7482" spans="2:3" x14ac:dyDescent="0.45">
      <c r="B7482" s="266">
        <v>7417</v>
      </c>
      <c r="C7482" s="267">
        <v>79.315259451014597</v>
      </c>
    </row>
    <row r="7483" spans="2:3" x14ac:dyDescent="0.45">
      <c r="B7483" s="266">
        <v>7418</v>
      </c>
      <c r="C7483" s="267">
        <v>114.87454172173537</v>
      </c>
    </row>
    <row r="7484" spans="2:3" x14ac:dyDescent="0.45">
      <c r="B7484" s="266">
        <v>7419</v>
      </c>
      <c r="C7484" s="267">
        <v>149.79497094325552</v>
      </c>
    </row>
    <row r="7485" spans="2:3" x14ac:dyDescent="0.45">
      <c r="B7485" s="266">
        <v>7420</v>
      </c>
      <c r="C7485" s="267">
        <v>122.14256798081097</v>
      </c>
    </row>
    <row r="7486" spans="2:3" x14ac:dyDescent="0.45">
      <c r="B7486" s="266">
        <v>7421</v>
      </c>
      <c r="C7486" s="267">
        <v>81.500942886888993</v>
      </c>
    </row>
    <row r="7487" spans="2:3" x14ac:dyDescent="0.45">
      <c r="B7487" s="266">
        <v>7422</v>
      </c>
      <c r="C7487" s="267">
        <v>135.91260283184931</v>
      </c>
    </row>
    <row r="7488" spans="2:3" x14ac:dyDescent="0.45">
      <c r="B7488" s="266">
        <v>7423</v>
      </c>
      <c r="C7488" s="267">
        <v>102.19950690261757</v>
      </c>
    </row>
    <row r="7489" spans="2:3" x14ac:dyDescent="0.45">
      <c r="B7489" s="266">
        <v>7424</v>
      </c>
      <c r="C7489" s="267">
        <v>181.05153091020401</v>
      </c>
    </row>
    <row r="7490" spans="2:3" x14ac:dyDescent="0.45">
      <c r="B7490" s="266">
        <v>7425</v>
      </c>
      <c r="C7490" s="267">
        <v>94.105223129521605</v>
      </c>
    </row>
    <row r="7491" spans="2:3" x14ac:dyDescent="0.45">
      <c r="B7491" s="266">
        <v>7426</v>
      </c>
      <c r="C7491" s="267">
        <v>124.54921438619418</v>
      </c>
    </row>
    <row r="7492" spans="2:3" x14ac:dyDescent="0.45">
      <c r="B7492" s="266">
        <v>7427</v>
      </c>
      <c r="C7492" s="267">
        <v>145.61191329976498</v>
      </c>
    </row>
    <row r="7493" spans="2:3" x14ac:dyDescent="0.45">
      <c r="B7493" s="266">
        <v>7428</v>
      </c>
      <c r="C7493" s="267">
        <v>106.16960816618536</v>
      </c>
    </row>
    <row r="7494" spans="2:3" x14ac:dyDescent="0.45">
      <c r="B7494" s="266">
        <v>7429</v>
      </c>
      <c r="C7494" s="267">
        <v>152.89376679911038</v>
      </c>
    </row>
    <row r="7495" spans="2:3" x14ac:dyDescent="0.45">
      <c r="B7495" s="266">
        <v>7430</v>
      </c>
      <c r="C7495" s="267">
        <v>180.28218069634497</v>
      </c>
    </row>
    <row r="7496" spans="2:3" x14ac:dyDescent="0.45">
      <c r="B7496" s="266">
        <v>7431</v>
      </c>
      <c r="C7496" s="267">
        <v>106.98658146948058</v>
      </c>
    </row>
    <row r="7497" spans="2:3" x14ac:dyDescent="0.45">
      <c r="B7497" s="266">
        <v>7432</v>
      </c>
      <c r="C7497" s="267">
        <v>129.21597475429226</v>
      </c>
    </row>
    <row r="7498" spans="2:3" x14ac:dyDescent="0.45">
      <c r="B7498" s="266">
        <v>7433</v>
      </c>
      <c r="C7498" s="267">
        <v>114.62618079610094</v>
      </c>
    </row>
    <row r="7499" spans="2:3" x14ac:dyDescent="0.45">
      <c r="B7499" s="266">
        <v>7434</v>
      </c>
      <c r="C7499" s="267">
        <v>134.28063400491948</v>
      </c>
    </row>
    <row r="7500" spans="2:3" x14ac:dyDescent="0.45">
      <c r="B7500" s="266">
        <v>7435</v>
      </c>
      <c r="C7500" s="267">
        <v>161.25346340168625</v>
      </c>
    </row>
    <row r="7501" spans="2:3" x14ac:dyDescent="0.45">
      <c r="B7501" s="266">
        <v>7436</v>
      </c>
      <c r="C7501" s="267">
        <v>127.22061372473645</v>
      </c>
    </row>
    <row r="7502" spans="2:3" x14ac:dyDescent="0.45">
      <c r="B7502" s="266">
        <v>7437</v>
      </c>
      <c r="C7502" s="267">
        <v>85.431163465207504</v>
      </c>
    </row>
    <row r="7503" spans="2:3" x14ac:dyDescent="0.45">
      <c r="B7503" s="266">
        <v>7438</v>
      </c>
      <c r="C7503" s="267">
        <v>84.432865209669032</v>
      </c>
    </row>
    <row r="7504" spans="2:3" x14ac:dyDescent="0.45">
      <c r="B7504" s="266">
        <v>7439</v>
      </c>
      <c r="C7504" s="267">
        <v>163.44766625031815</v>
      </c>
    </row>
    <row r="7505" spans="2:3" x14ac:dyDescent="0.45">
      <c r="B7505" s="266">
        <v>7440</v>
      </c>
      <c r="C7505" s="267">
        <v>120.94571310506956</v>
      </c>
    </row>
    <row r="7506" spans="2:3" x14ac:dyDescent="0.45">
      <c r="B7506" s="266">
        <v>7441</v>
      </c>
      <c r="C7506" s="267">
        <v>154.31135720857185</v>
      </c>
    </row>
    <row r="7507" spans="2:3" x14ac:dyDescent="0.45">
      <c r="B7507" s="266">
        <v>7442</v>
      </c>
      <c r="C7507" s="267">
        <v>68.073901141950884</v>
      </c>
    </row>
    <row r="7508" spans="2:3" x14ac:dyDescent="0.45">
      <c r="B7508" s="266">
        <v>7443</v>
      </c>
      <c r="C7508" s="267">
        <v>102.29300989628389</v>
      </c>
    </row>
    <row r="7509" spans="2:3" x14ac:dyDescent="0.45">
      <c r="B7509" s="266">
        <v>7444</v>
      </c>
      <c r="C7509" s="267">
        <v>82.865460845239539</v>
      </c>
    </row>
    <row r="7510" spans="2:3" x14ac:dyDescent="0.45">
      <c r="B7510" s="266">
        <v>7445</v>
      </c>
      <c r="C7510" s="267">
        <v>111.82989189061647</v>
      </c>
    </row>
    <row r="7511" spans="2:3" x14ac:dyDescent="0.45">
      <c r="B7511" s="266">
        <v>7446</v>
      </c>
      <c r="C7511" s="267">
        <v>94.900407774029674</v>
      </c>
    </row>
    <row r="7512" spans="2:3" x14ac:dyDescent="0.45">
      <c r="B7512" s="266">
        <v>7447</v>
      </c>
      <c r="C7512" s="267">
        <v>190.66281622743051</v>
      </c>
    </row>
    <row r="7513" spans="2:3" x14ac:dyDescent="0.45">
      <c r="B7513" s="266">
        <v>7448</v>
      </c>
      <c r="C7513" s="267">
        <v>89.918233891680273</v>
      </c>
    </row>
    <row r="7514" spans="2:3" x14ac:dyDescent="0.45">
      <c r="B7514" s="266">
        <v>7449</v>
      </c>
      <c r="C7514" s="267">
        <v>112.07760191058202</v>
      </c>
    </row>
    <row r="7515" spans="2:3" x14ac:dyDescent="0.45">
      <c r="B7515" s="266">
        <v>7450</v>
      </c>
      <c r="C7515" s="267">
        <v>171.81227850135599</v>
      </c>
    </row>
    <row r="7516" spans="2:3" x14ac:dyDescent="0.45">
      <c r="B7516" s="266">
        <v>7451</v>
      </c>
      <c r="C7516" s="267">
        <v>111.77614743793393</v>
      </c>
    </row>
    <row r="7517" spans="2:3" x14ac:dyDescent="0.45">
      <c r="B7517" s="266">
        <v>7452</v>
      </c>
      <c r="C7517" s="267">
        <v>155.90741848660491</v>
      </c>
    </row>
    <row r="7518" spans="2:3" x14ac:dyDescent="0.45">
      <c r="B7518" s="266">
        <v>7453</v>
      </c>
      <c r="C7518" s="267">
        <v>117.95871549486807</v>
      </c>
    </row>
    <row r="7519" spans="2:3" x14ac:dyDescent="0.45">
      <c r="B7519" s="266">
        <v>7454</v>
      </c>
      <c r="C7519" s="267">
        <v>136.63232219574508</v>
      </c>
    </row>
    <row r="7520" spans="2:3" x14ac:dyDescent="0.45">
      <c r="B7520" s="266">
        <v>7455</v>
      </c>
      <c r="C7520" s="267">
        <v>102.7325692105745</v>
      </c>
    </row>
    <row r="7521" spans="2:3" x14ac:dyDescent="0.45">
      <c r="B7521" s="266">
        <v>7456</v>
      </c>
      <c r="C7521" s="267">
        <v>185.62888888356861</v>
      </c>
    </row>
    <row r="7522" spans="2:3" x14ac:dyDescent="0.45">
      <c r="B7522" s="266">
        <v>7457</v>
      </c>
      <c r="C7522" s="267">
        <v>124.68206043118818</v>
      </c>
    </row>
    <row r="7523" spans="2:3" x14ac:dyDescent="0.45">
      <c r="B7523" s="266">
        <v>7458</v>
      </c>
      <c r="C7523" s="267">
        <v>103.56330858691192</v>
      </c>
    </row>
    <row r="7524" spans="2:3" x14ac:dyDescent="0.45">
      <c r="B7524" s="266">
        <v>7459</v>
      </c>
      <c r="C7524" s="267">
        <v>125.24263648435509</v>
      </c>
    </row>
    <row r="7525" spans="2:3" x14ac:dyDescent="0.45">
      <c r="B7525" s="266">
        <v>7460</v>
      </c>
      <c r="C7525" s="267">
        <v>143.82097090899629</v>
      </c>
    </row>
    <row r="7526" spans="2:3" x14ac:dyDescent="0.45">
      <c r="B7526" s="266">
        <v>7461</v>
      </c>
      <c r="C7526" s="267">
        <v>70.133056963464995</v>
      </c>
    </row>
    <row r="7527" spans="2:3" x14ac:dyDescent="0.45">
      <c r="B7527" s="266">
        <v>7462</v>
      </c>
      <c r="C7527" s="267">
        <v>98.021311945378642</v>
      </c>
    </row>
    <row r="7528" spans="2:3" x14ac:dyDescent="0.45">
      <c r="B7528" s="266">
        <v>7463</v>
      </c>
      <c r="C7528" s="267">
        <v>110.65488757045095</v>
      </c>
    </row>
    <row r="7529" spans="2:3" x14ac:dyDescent="0.45">
      <c r="B7529" s="266">
        <v>7464</v>
      </c>
      <c r="C7529" s="267">
        <v>106.1617241492068</v>
      </c>
    </row>
    <row r="7530" spans="2:3" x14ac:dyDescent="0.45">
      <c r="B7530" s="266">
        <v>7465</v>
      </c>
      <c r="C7530" s="267">
        <v>188.99056612679684</v>
      </c>
    </row>
    <row r="7531" spans="2:3" x14ac:dyDescent="0.45">
      <c r="B7531" s="266">
        <v>7466</v>
      </c>
      <c r="C7531" s="267">
        <v>106.74966501380575</v>
      </c>
    </row>
    <row r="7532" spans="2:3" x14ac:dyDescent="0.45">
      <c r="B7532" s="266">
        <v>7467</v>
      </c>
      <c r="C7532" s="267">
        <v>153.4754078296406</v>
      </c>
    </row>
    <row r="7533" spans="2:3" x14ac:dyDescent="0.45">
      <c r="B7533" s="266">
        <v>7468</v>
      </c>
      <c r="C7533" s="267">
        <v>113.29201342658897</v>
      </c>
    </row>
    <row r="7534" spans="2:3" x14ac:dyDescent="0.45">
      <c r="B7534" s="266">
        <v>7469</v>
      </c>
      <c r="C7534" s="267">
        <v>118.27798052807486</v>
      </c>
    </row>
    <row r="7535" spans="2:3" x14ac:dyDescent="0.45">
      <c r="B7535" s="266">
        <v>7470</v>
      </c>
      <c r="C7535" s="267">
        <v>142.27667704333419</v>
      </c>
    </row>
    <row r="7536" spans="2:3" x14ac:dyDescent="0.45">
      <c r="B7536" s="266">
        <v>7471</v>
      </c>
      <c r="C7536" s="267">
        <v>101.00550089012381</v>
      </c>
    </row>
    <row r="7537" spans="2:3" x14ac:dyDescent="0.45">
      <c r="B7537" s="266">
        <v>7472</v>
      </c>
      <c r="C7537" s="267">
        <v>118.76847465528975</v>
      </c>
    </row>
    <row r="7538" spans="2:3" x14ac:dyDescent="0.45">
      <c r="B7538" s="266">
        <v>7473</v>
      </c>
      <c r="C7538" s="267">
        <v>121.26514366216071</v>
      </c>
    </row>
    <row r="7539" spans="2:3" x14ac:dyDescent="0.45">
      <c r="B7539" s="266">
        <v>7474</v>
      </c>
      <c r="C7539" s="267">
        <v>187.40813287034044</v>
      </c>
    </row>
    <row r="7540" spans="2:3" x14ac:dyDescent="0.45">
      <c r="B7540" s="266">
        <v>7475</v>
      </c>
      <c r="C7540" s="267">
        <v>116.21573797861625</v>
      </c>
    </row>
    <row r="7541" spans="2:3" x14ac:dyDescent="0.45">
      <c r="B7541" s="266">
        <v>7476</v>
      </c>
      <c r="C7541" s="267">
        <v>132.52123176321811</v>
      </c>
    </row>
    <row r="7542" spans="2:3" x14ac:dyDescent="0.45">
      <c r="B7542" s="266">
        <v>7477</v>
      </c>
      <c r="C7542" s="267">
        <v>163.29397324575541</v>
      </c>
    </row>
    <row r="7543" spans="2:3" x14ac:dyDescent="0.45">
      <c r="B7543" s="266">
        <v>7478</v>
      </c>
      <c r="C7543" s="267">
        <v>90.154959688396616</v>
      </c>
    </row>
    <row r="7544" spans="2:3" x14ac:dyDescent="0.45">
      <c r="B7544" s="266">
        <v>7479</v>
      </c>
      <c r="C7544" s="267">
        <v>96.46995109998943</v>
      </c>
    </row>
    <row r="7545" spans="2:3" x14ac:dyDescent="0.45">
      <c r="B7545" s="266">
        <v>7480</v>
      </c>
      <c r="C7545" s="267">
        <v>94.316614863023432</v>
      </c>
    </row>
    <row r="7546" spans="2:3" x14ac:dyDescent="0.45">
      <c r="B7546" s="266">
        <v>7481</v>
      </c>
      <c r="C7546" s="267">
        <v>138.4063076723657</v>
      </c>
    </row>
    <row r="7547" spans="2:3" x14ac:dyDescent="0.45">
      <c r="B7547" s="266">
        <v>7482</v>
      </c>
      <c r="C7547" s="267">
        <v>150.56962518437444</v>
      </c>
    </row>
    <row r="7548" spans="2:3" x14ac:dyDescent="0.45">
      <c r="B7548" s="266">
        <v>7483</v>
      </c>
      <c r="C7548" s="267">
        <v>113.31984063405497</v>
      </c>
    </row>
    <row r="7549" spans="2:3" x14ac:dyDescent="0.45">
      <c r="B7549" s="266">
        <v>7484</v>
      </c>
      <c r="C7549" s="267">
        <v>180.90659502074857</v>
      </c>
    </row>
    <row r="7550" spans="2:3" x14ac:dyDescent="0.45">
      <c r="B7550" s="266">
        <v>7485</v>
      </c>
      <c r="C7550" s="267">
        <v>132.78355309862627</v>
      </c>
    </row>
    <row r="7551" spans="2:3" x14ac:dyDescent="0.45">
      <c r="B7551" s="266">
        <v>7486</v>
      </c>
      <c r="C7551" s="267">
        <v>136.23820360429659</v>
      </c>
    </row>
    <row r="7552" spans="2:3" x14ac:dyDescent="0.45">
      <c r="B7552" s="266">
        <v>7487</v>
      </c>
      <c r="C7552" s="267">
        <v>178.74515071682509</v>
      </c>
    </row>
    <row r="7553" spans="2:3" x14ac:dyDescent="0.45">
      <c r="B7553" s="266">
        <v>7488</v>
      </c>
      <c r="C7553" s="267">
        <v>131.55408671606648</v>
      </c>
    </row>
    <row r="7554" spans="2:3" x14ac:dyDescent="0.45">
      <c r="B7554" s="266">
        <v>7489</v>
      </c>
      <c r="C7554" s="267">
        <v>130.21811872854963</v>
      </c>
    </row>
    <row r="7555" spans="2:3" x14ac:dyDescent="0.45">
      <c r="B7555" s="266">
        <v>7490</v>
      </c>
      <c r="C7555" s="267">
        <v>118.68234623419744</v>
      </c>
    </row>
    <row r="7556" spans="2:3" x14ac:dyDescent="0.45">
      <c r="B7556" s="266">
        <v>7491</v>
      </c>
      <c r="C7556" s="267">
        <v>154.43151600555851</v>
      </c>
    </row>
    <row r="7557" spans="2:3" x14ac:dyDescent="0.45">
      <c r="B7557" s="266">
        <v>7492</v>
      </c>
      <c r="C7557" s="267">
        <v>100.32428616114942</v>
      </c>
    </row>
    <row r="7558" spans="2:3" x14ac:dyDescent="0.45">
      <c r="B7558" s="266">
        <v>7493</v>
      </c>
      <c r="C7558" s="267">
        <v>113.45840439388589</v>
      </c>
    </row>
    <row r="7559" spans="2:3" x14ac:dyDescent="0.45">
      <c r="B7559" s="266">
        <v>7494</v>
      </c>
      <c r="C7559" s="267">
        <v>168.79881317226022</v>
      </c>
    </row>
    <row r="7560" spans="2:3" x14ac:dyDescent="0.45">
      <c r="B7560" s="266">
        <v>7495</v>
      </c>
      <c r="C7560" s="267">
        <v>124.3342796943618</v>
      </c>
    </row>
    <row r="7561" spans="2:3" x14ac:dyDescent="0.45">
      <c r="B7561" s="266">
        <v>7496</v>
      </c>
      <c r="C7561" s="267">
        <v>135.35477310640937</v>
      </c>
    </row>
    <row r="7562" spans="2:3" x14ac:dyDescent="0.45">
      <c r="B7562" s="266">
        <v>7497</v>
      </c>
      <c r="C7562" s="267">
        <v>181.13889210533227</v>
      </c>
    </row>
    <row r="7563" spans="2:3" x14ac:dyDescent="0.45">
      <c r="B7563" s="266">
        <v>7498</v>
      </c>
      <c r="C7563" s="267">
        <v>106.89005215277692</v>
      </c>
    </row>
    <row r="7564" spans="2:3" x14ac:dyDescent="0.45">
      <c r="B7564" s="266">
        <v>7499</v>
      </c>
      <c r="C7564" s="267">
        <v>135.96210537040344</v>
      </c>
    </row>
    <row r="7565" spans="2:3" x14ac:dyDescent="0.45">
      <c r="B7565" s="266">
        <v>7500</v>
      </c>
      <c r="C7565" s="267">
        <v>118.6433286590044</v>
      </c>
    </row>
    <row r="7566" spans="2:3" x14ac:dyDescent="0.45">
      <c r="B7566" s="266">
        <v>7501</v>
      </c>
      <c r="C7566" s="267">
        <v>192.09935536119616</v>
      </c>
    </row>
    <row r="7567" spans="2:3" x14ac:dyDescent="0.45">
      <c r="B7567" s="266">
        <v>7502</v>
      </c>
      <c r="C7567" s="267">
        <v>107.45954679791777</v>
      </c>
    </row>
    <row r="7568" spans="2:3" x14ac:dyDescent="0.45">
      <c r="B7568" s="266">
        <v>7503</v>
      </c>
      <c r="C7568" s="267">
        <v>128.54135077901356</v>
      </c>
    </row>
    <row r="7569" spans="2:3" x14ac:dyDescent="0.45">
      <c r="B7569" s="266">
        <v>7504</v>
      </c>
      <c r="C7569" s="267">
        <v>172.77225935556351</v>
      </c>
    </row>
    <row r="7570" spans="2:3" x14ac:dyDescent="0.45">
      <c r="B7570" s="266">
        <v>7505</v>
      </c>
      <c r="C7570" s="267">
        <v>111.13078216870726</v>
      </c>
    </row>
    <row r="7571" spans="2:3" x14ac:dyDescent="0.45">
      <c r="B7571" s="266">
        <v>7506</v>
      </c>
      <c r="C7571" s="267">
        <v>107.27294280601488</v>
      </c>
    </row>
    <row r="7572" spans="2:3" x14ac:dyDescent="0.45">
      <c r="B7572" s="266">
        <v>7507</v>
      </c>
      <c r="C7572" s="267">
        <v>190.99202030667198</v>
      </c>
    </row>
    <row r="7573" spans="2:3" x14ac:dyDescent="0.45">
      <c r="B7573" s="266">
        <v>7508</v>
      </c>
      <c r="C7573" s="267">
        <v>97.672363814158984</v>
      </c>
    </row>
    <row r="7574" spans="2:3" x14ac:dyDescent="0.45">
      <c r="B7574" s="266">
        <v>7509</v>
      </c>
      <c r="C7574" s="267">
        <v>138.3610248965303</v>
      </c>
    </row>
    <row r="7575" spans="2:3" x14ac:dyDescent="0.45">
      <c r="B7575" s="266">
        <v>7510</v>
      </c>
      <c r="C7575" s="267">
        <v>168.29131371671377</v>
      </c>
    </row>
    <row r="7576" spans="2:3" x14ac:dyDescent="0.45">
      <c r="B7576" s="266">
        <v>7511</v>
      </c>
      <c r="C7576" s="267">
        <v>163.624615232184</v>
      </c>
    </row>
    <row r="7577" spans="2:3" x14ac:dyDescent="0.45">
      <c r="B7577" s="266">
        <v>7512</v>
      </c>
      <c r="C7577" s="267">
        <v>106.87169346451624</v>
      </c>
    </row>
    <row r="7578" spans="2:3" x14ac:dyDescent="0.45">
      <c r="B7578" s="266">
        <v>7513</v>
      </c>
      <c r="C7578" s="267">
        <v>83.404778133513275</v>
      </c>
    </row>
    <row r="7579" spans="2:3" x14ac:dyDescent="0.45">
      <c r="B7579" s="266">
        <v>7514</v>
      </c>
      <c r="C7579" s="267">
        <v>134.97338630855</v>
      </c>
    </row>
    <row r="7580" spans="2:3" x14ac:dyDescent="0.45">
      <c r="B7580" s="266">
        <v>7515</v>
      </c>
      <c r="C7580" s="267">
        <v>95.221681459233139</v>
      </c>
    </row>
    <row r="7581" spans="2:3" x14ac:dyDescent="0.45">
      <c r="B7581" s="266">
        <v>7516</v>
      </c>
      <c r="C7581" s="267">
        <v>144.84184461380235</v>
      </c>
    </row>
    <row r="7582" spans="2:3" x14ac:dyDescent="0.45">
      <c r="B7582" s="266">
        <v>7517</v>
      </c>
      <c r="C7582" s="267">
        <v>146.54118472067464</v>
      </c>
    </row>
    <row r="7583" spans="2:3" x14ac:dyDescent="0.45">
      <c r="B7583" s="266">
        <v>7518</v>
      </c>
      <c r="C7583" s="267">
        <v>139.56018409038649</v>
      </c>
    </row>
    <row r="7584" spans="2:3" x14ac:dyDescent="0.45">
      <c r="B7584" s="266">
        <v>7519</v>
      </c>
      <c r="C7584" s="267">
        <v>125.97500573575105</v>
      </c>
    </row>
    <row r="7585" spans="2:3" x14ac:dyDescent="0.45">
      <c r="B7585" s="266">
        <v>7520</v>
      </c>
      <c r="C7585" s="267">
        <v>86.855577287038017</v>
      </c>
    </row>
    <row r="7586" spans="2:3" x14ac:dyDescent="0.45">
      <c r="B7586" s="266">
        <v>7521</v>
      </c>
      <c r="C7586" s="267">
        <v>182.8832863865066</v>
      </c>
    </row>
    <row r="7587" spans="2:3" x14ac:dyDescent="0.45">
      <c r="B7587" s="266">
        <v>7522</v>
      </c>
      <c r="C7587" s="267">
        <v>140.26120869953667</v>
      </c>
    </row>
    <row r="7588" spans="2:3" x14ac:dyDescent="0.45">
      <c r="B7588" s="266">
        <v>7523</v>
      </c>
      <c r="C7588" s="267">
        <v>111.72575122474069</v>
      </c>
    </row>
    <row r="7589" spans="2:3" x14ac:dyDescent="0.45">
      <c r="B7589" s="266">
        <v>7524</v>
      </c>
      <c r="C7589" s="267">
        <v>89.379479691894801</v>
      </c>
    </row>
    <row r="7590" spans="2:3" x14ac:dyDescent="0.45">
      <c r="B7590" s="266">
        <v>7525</v>
      </c>
      <c r="C7590" s="267">
        <v>92.263495309984791</v>
      </c>
    </row>
    <row r="7591" spans="2:3" x14ac:dyDescent="0.45">
      <c r="B7591" s="266">
        <v>7526</v>
      </c>
      <c r="C7591" s="267">
        <v>81.991516182310775</v>
      </c>
    </row>
    <row r="7592" spans="2:3" x14ac:dyDescent="0.45">
      <c r="B7592" s="266">
        <v>7527</v>
      </c>
      <c r="C7592" s="267">
        <v>109.37169946154766</v>
      </c>
    </row>
    <row r="7593" spans="2:3" x14ac:dyDescent="0.45">
      <c r="B7593" s="266">
        <v>7528</v>
      </c>
      <c r="C7593" s="267">
        <v>164.00487426866954</v>
      </c>
    </row>
    <row r="7594" spans="2:3" x14ac:dyDescent="0.45">
      <c r="B7594" s="266">
        <v>7529</v>
      </c>
      <c r="C7594" s="267">
        <v>133.34591998470577</v>
      </c>
    </row>
    <row r="7595" spans="2:3" x14ac:dyDescent="0.45">
      <c r="B7595" s="266">
        <v>7530</v>
      </c>
      <c r="C7595" s="267">
        <v>153.65890849188119</v>
      </c>
    </row>
    <row r="7596" spans="2:3" x14ac:dyDescent="0.45">
      <c r="B7596" s="266">
        <v>7531</v>
      </c>
      <c r="C7596" s="267">
        <v>108.64216867835364</v>
      </c>
    </row>
    <row r="7597" spans="2:3" x14ac:dyDescent="0.45">
      <c r="B7597" s="266">
        <v>7532</v>
      </c>
      <c r="C7597" s="267">
        <v>148.34509377549017</v>
      </c>
    </row>
    <row r="7598" spans="2:3" x14ac:dyDescent="0.45">
      <c r="B7598" s="266">
        <v>7533</v>
      </c>
      <c r="C7598" s="267">
        <v>152.8937750297298</v>
      </c>
    </row>
    <row r="7599" spans="2:3" x14ac:dyDescent="0.45">
      <c r="B7599" s="266">
        <v>7534</v>
      </c>
      <c r="C7599" s="267">
        <v>104.51086985819438</v>
      </c>
    </row>
    <row r="7600" spans="2:3" x14ac:dyDescent="0.45">
      <c r="B7600" s="266">
        <v>7535</v>
      </c>
      <c r="C7600" s="267">
        <v>106.55427064270521</v>
      </c>
    </row>
    <row r="7601" spans="2:3" x14ac:dyDescent="0.45">
      <c r="B7601" s="266">
        <v>7536</v>
      </c>
      <c r="C7601" s="267">
        <v>168.19397339389832</v>
      </c>
    </row>
    <row r="7602" spans="2:3" x14ac:dyDescent="0.45">
      <c r="B7602" s="266">
        <v>7537</v>
      </c>
      <c r="C7602" s="267">
        <v>176.82662711435341</v>
      </c>
    </row>
    <row r="7603" spans="2:3" x14ac:dyDescent="0.45">
      <c r="B7603" s="266">
        <v>7538</v>
      </c>
      <c r="C7603" s="267">
        <v>130.16973761125951</v>
      </c>
    </row>
    <row r="7604" spans="2:3" x14ac:dyDescent="0.45">
      <c r="B7604" s="266">
        <v>7539</v>
      </c>
      <c r="C7604" s="267">
        <v>197.27441673821914</v>
      </c>
    </row>
    <row r="7605" spans="2:3" x14ac:dyDescent="0.45">
      <c r="B7605" s="266">
        <v>7540</v>
      </c>
      <c r="C7605" s="267">
        <v>152.56166485408477</v>
      </c>
    </row>
    <row r="7606" spans="2:3" x14ac:dyDescent="0.45">
      <c r="B7606" s="266">
        <v>7541</v>
      </c>
      <c r="C7606" s="267">
        <v>142.90269424905657</v>
      </c>
    </row>
    <row r="7607" spans="2:3" x14ac:dyDescent="0.45">
      <c r="B7607" s="266">
        <v>7542</v>
      </c>
      <c r="C7607" s="267">
        <v>111.98901487294808</v>
      </c>
    </row>
    <row r="7608" spans="2:3" x14ac:dyDescent="0.45">
      <c r="B7608" s="266">
        <v>7543</v>
      </c>
      <c r="C7608" s="267">
        <v>114.15293910677332</v>
      </c>
    </row>
    <row r="7609" spans="2:3" x14ac:dyDescent="0.45">
      <c r="B7609" s="266">
        <v>7544</v>
      </c>
      <c r="C7609" s="267">
        <v>117.86285399095644</v>
      </c>
    </row>
    <row r="7610" spans="2:3" x14ac:dyDescent="0.45">
      <c r="B7610" s="266">
        <v>7545</v>
      </c>
      <c r="C7610" s="267">
        <v>156.02308610696815</v>
      </c>
    </row>
    <row r="7611" spans="2:3" x14ac:dyDescent="0.45">
      <c r="B7611" s="266">
        <v>7546</v>
      </c>
      <c r="C7611" s="267">
        <v>102.72866443940066</v>
      </c>
    </row>
    <row r="7612" spans="2:3" x14ac:dyDescent="0.45">
      <c r="B7612" s="266">
        <v>7547</v>
      </c>
      <c r="C7612" s="267">
        <v>194.84132916923232</v>
      </c>
    </row>
    <row r="7613" spans="2:3" x14ac:dyDescent="0.45">
      <c r="B7613" s="266">
        <v>7548</v>
      </c>
      <c r="C7613" s="267">
        <v>195.37722602478379</v>
      </c>
    </row>
    <row r="7614" spans="2:3" x14ac:dyDescent="0.45">
      <c r="B7614" s="266">
        <v>7549</v>
      </c>
      <c r="C7614" s="267">
        <v>69.244663483696399</v>
      </c>
    </row>
    <row r="7615" spans="2:3" x14ac:dyDescent="0.45">
      <c r="B7615" s="266">
        <v>7550</v>
      </c>
      <c r="C7615" s="267">
        <v>138.8629695480557</v>
      </c>
    </row>
    <row r="7616" spans="2:3" x14ac:dyDescent="0.45">
      <c r="B7616" s="266">
        <v>7551</v>
      </c>
      <c r="C7616" s="267">
        <v>148.73076162453316</v>
      </c>
    </row>
    <row r="7617" spans="2:3" x14ac:dyDescent="0.45">
      <c r="B7617" s="266">
        <v>7552</v>
      </c>
      <c r="C7617" s="267">
        <v>188.26294678085702</v>
      </c>
    </row>
    <row r="7618" spans="2:3" x14ac:dyDescent="0.45">
      <c r="B7618" s="266">
        <v>7553</v>
      </c>
      <c r="C7618" s="267">
        <v>113.3718463037936</v>
      </c>
    </row>
    <row r="7619" spans="2:3" x14ac:dyDescent="0.45">
      <c r="B7619" s="266">
        <v>7554</v>
      </c>
      <c r="C7619" s="267">
        <v>166.87592949179435</v>
      </c>
    </row>
    <row r="7620" spans="2:3" x14ac:dyDescent="0.45">
      <c r="B7620" s="266">
        <v>7555</v>
      </c>
      <c r="C7620" s="267">
        <v>89.71331277168008</v>
      </c>
    </row>
    <row r="7621" spans="2:3" x14ac:dyDescent="0.45">
      <c r="B7621" s="266">
        <v>7556</v>
      </c>
      <c r="C7621" s="267">
        <v>97.07315484664943</v>
      </c>
    </row>
    <row r="7622" spans="2:3" x14ac:dyDescent="0.45">
      <c r="B7622" s="266">
        <v>7557</v>
      </c>
      <c r="C7622" s="267">
        <v>161.21089495761862</v>
      </c>
    </row>
    <row r="7623" spans="2:3" x14ac:dyDescent="0.45">
      <c r="B7623" s="266">
        <v>7558</v>
      </c>
      <c r="C7623" s="267">
        <v>152.9926410686661</v>
      </c>
    </row>
    <row r="7624" spans="2:3" x14ac:dyDescent="0.45">
      <c r="B7624" s="266">
        <v>7559</v>
      </c>
      <c r="C7624" s="267">
        <v>96.678223089722877</v>
      </c>
    </row>
    <row r="7625" spans="2:3" x14ac:dyDescent="0.45">
      <c r="B7625" s="266">
        <v>7560</v>
      </c>
      <c r="C7625" s="267">
        <v>120.53420491711719</v>
      </c>
    </row>
    <row r="7626" spans="2:3" x14ac:dyDescent="0.45">
      <c r="B7626" s="266">
        <v>7561</v>
      </c>
      <c r="C7626" s="267">
        <v>83.519204657246306</v>
      </c>
    </row>
    <row r="7627" spans="2:3" x14ac:dyDescent="0.45">
      <c r="B7627" s="266">
        <v>7562</v>
      </c>
      <c r="C7627" s="267">
        <v>164.09251357365744</v>
      </c>
    </row>
    <row r="7628" spans="2:3" x14ac:dyDescent="0.45">
      <c r="B7628" s="266">
        <v>7563</v>
      </c>
      <c r="C7628" s="267">
        <v>171.33116103283646</v>
      </c>
    </row>
    <row r="7629" spans="2:3" x14ac:dyDescent="0.45">
      <c r="B7629" s="266">
        <v>7564</v>
      </c>
      <c r="C7629" s="267">
        <v>145.5716530140773</v>
      </c>
    </row>
    <row r="7630" spans="2:3" x14ac:dyDescent="0.45">
      <c r="B7630" s="266">
        <v>7565</v>
      </c>
      <c r="C7630" s="267">
        <v>178.3993438564161</v>
      </c>
    </row>
    <row r="7631" spans="2:3" x14ac:dyDescent="0.45">
      <c r="B7631" s="266">
        <v>7566</v>
      </c>
      <c r="C7631" s="267">
        <v>154.08236978652712</v>
      </c>
    </row>
    <row r="7632" spans="2:3" x14ac:dyDescent="0.45">
      <c r="B7632" s="266">
        <v>7567</v>
      </c>
      <c r="C7632" s="267">
        <v>179.03480605424164</v>
      </c>
    </row>
    <row r="7633" spans="2:3" x14ac:dyDescent="0.45">
      <c r="B7633" s="266">
        <v>7568</v>
      </c>
      <c r="C7633" s="267">
        <v>81.225932480170087</v>
      </c>
    </row>
    <row r="7634" spans="2:3" x14ac:dyDescent="0.45">
      <c r="B7634" s="266">
        <v>7569</v>
      </c>
      <c r="C7634" s="267">
        <v>85.205160911850101</v>
      </c>
    </row>
    <row r="7635" spans="2:3" x14ac:dyDescent="0.45">
      <c r="B7635" s="266">
        <v>7570</v>
      </c>
      <c r="C7635" s="267">
        <v>133.53070110870019</v>
      </c>
    </row>
    <row r="7636" spans="2:3" x14ac:dyDescent="0.45">
      <c r="B7636" s="266">
        <v>7571</v>
      </c>
      <c r="C7636" s="267">
        <v>139.19048530099741</v>
      </c>
    </row>
    <row r="7637" spans="2:3" x14ac:dyDescent="0.45">
      <c r="B7637" s="266">
        <v>7572</v>
      </c>
      <c r="C7637" s="267">
        <v>130.6078907757915</v>
      </c>
    </row>
    <row r="7638" spans="2:3" x14ac:dyDescent="0.45">
      <c r="B7638" s="266">
        <v>7573</v>
      </c>
      <c r="C7638" s="267">
        <v>171.45643289957434</v>
      </c>
    </row>
    <row r="7639" spans="2:3" x14ac:dyDescent="0.45">
      <c r="B7639" s="266">
        <v>7574</v>
      </c>
      <c r="C7639" s="267">
        <v>200.70029978441573</v>
      </c>
    </row>
    <row r="7640" spans="2:3" x14ac:dyDescent="0.45">
      <c r="B7640" s="266">
        <v>7575</v>
      </c>
      <c r="C7640" s="267">
        <v>126.94168228423561</v>
      </c>
    </row>
    <row r="7641" spans="2:3" x14ac:dyDescent="0.45">
      <c r="B7641" s="266">
        <v>7576</v>
      </c>
      <c r="C7641" s="267">
        <v>176.88933222023891</v>
      </c>
    </row>
    <row r="7642" spans="2:3" x14ac:dyDescent="0.45">
      <c r="B7642" s="266">
        <v>7577</v>
      </c>
      <c r="C7642" s="267">
        <v>104.53294179688979</v>
      </c>
    </row>
    <row r="7643" spans="2:3" x14ac:dyDescent="0.45">
      <c r="B7643" s="266">
        <v>7578</v>
      </c>
      <c r="C7643" s="267">
        <v>128.18234162852343</v>
      </c>
    </row>
    <row r="7644" spans="2:3" x14ac:dyDescent="0.45">
      <c r="B7644" s="266">
        <v>7579</v>
      </c>
      <c r="C7644" s="267">
        <v>84.921026365182314</v>
      </c>
    </row>
    <row r="7645" spans="2:3" x14ac:dyDescent="0.45">
      <c r="B7645" s="266">
        <v>7580</v>
      </c>
      <c r="C7645" s="267">
        <v>111.41528009764636</v>
      </c>
    </row>
    <row r="7646" spans="2:3" x14ac:dyDescent="0.45">
      <c r="B7646" s="266">
        <v>7581</v>
      </c>
      <c r="C7646" s="267">
        <v>119.24199476738747</v>
      </c>
    </row>
    <row r="7647" spans="2:3" x14ac:dyDescent="0.45">
      <c r="B7647" s="266">
        <v>7582</v>
      </c>
      <c r="C7647" s="267">
        <v>157.10827310816205</v>
      </c>
    </row>
    <row r="7648" spans="2:3" x14ac:dyDescent="0.45">
      <c r="B7648" s="266">
        <v>7583</v>
      </c>
      <c r="C7648" s="267">
        <v>166.87237727903371</v>
      </c>
    </row>
    <row r="7649" spans="2:3" x14ac:dyDescent="0.45">
      <c r="B7649" s="266">
        <v>7584</v>
      </c>
      <c r="C7649" s="267">
        <v>132.04470534191555</v>
      </c>
    </row>
    <row r="7650" spans="2:3" x14ac:dyDescent="0.45">
      <c r="B7650" s="266">
        <v>7585</v>
      </c>
      <c r="C7650" s="267">
        <v>69.613817532084127</v>
      </c>
    </row>
    <row r="7651" spans="2:3" x14ac:dyDescent="0.45">
      <c r="B7651" s="266">
        <v>7586</v>
      </c>
      <c r="C7651" s="267">
        <v>153.09620439597299</v>
      </c>
    </row>
    <row r="7652" spans="2:3" x14ac:dyDescent="0.45">
      <c r="B7652" s="266">
        <v>7587</v>
      </c>
      <c r="C7652" s="267">
        <v>126.48852671416567</v>
      </c>
    </row>
    <row r="7653" spans="2:3" x14ac:dyDescent="0.45">
      <c r="B7653" s="266">
        <v>7588</v>
      </c>
      <c r="C7653" s="267">
        <v>146.76195571549556</v>
      </c>
    </row>
    <row r="7654" spans="2:3" x14ac:dyDescent="0.45">
      <c r="B7654" s="266">
        <v>7589</v>
      </c>
      <c r="C7654" s="267">
        <v>93.843922928034118</v>
      </c>
    </row>
    <row r="7655" spans="2:3" x14ac:dyDescent="0.45">
      <c r="B7655" s="266">
        <v>7590</v>
      </c>
      <c r="C7655" s="267">
        <v>112.00458122676085</v>
      </c>
    </row>
    <row r="7656" spans="2:3" x14ac:dyDescent="0.45">
      <c r="B7656" s="266">
        <v>7591</v>
      </c>
      <c r="C7656" s="267">
        <v>156.7088168466189</v>
      </c>
    </row>
    <row r="7657" spans="2:3" x14ac:dyDescent="0.45">
      <c r="B7657" s="266">
        <v>7592</v>
      </c>
      <c r="C7657" s="267">
        <v>73.961228833687841</v>
      </c>
    </row>
    <row r="7658" spans="2:3" x14ac:dyDescent="0.45">
      <c r="B7658" s="266">
        <v>7593</v>
      </c>
      <c r="C7658" s="267">
        <v>134.13062996071585</v>
      </c>
    </row>
    <row r="7659" spans="2:3" x14ac:dyDescent="0.45">
      <c r="B7659" s="266">
        <v>7594</v>
      </c>
      <c r="C7659" s="267">
        <v>100.81293685414656</v>
      </c>
    </row>
    <row r="7660" spans="2:3" x14ac:dyDescent="0.45">
      <c r="B7660" s="266">
        <v>7595</v>
      </c>
      <c r="C7660" s="267">
        <v>157.60730264260269</v>
      </c>
    </row>
    <row r="7661" spans="2:3" x14ac:dyDescent="0.45">
      <c r="B7661" s="266">
        <v>7596</v>
      </c>
      <c r="C7661" s="267">
        <v>131.32324510495965</v>
      </c>
    </row>
    <row r="7662" spans="2:3" x14ac:dyDescent="0.45">
      <c r="B7662" s="266">
        <v>7597</v>
      </c>
      <c r="C7662" s="267">
        <v>74.399662278992167</v>
      </c>
    </row>
    <row r="7663" spans="2:3" x14ac:dyDescent="0.45">
      <c r="B7663" s="266">
        <v>7598</v>
      </c>
      <c r="C7663" s="267">
        <v>126.25758962064249</v>
      </c>
    </row>
    <row r="7664" spans="2:3" x14ac:dyDescent="0.45">
      <c r="B7664" s="266">
        <v>7599</v>
      </c>
      <c r="C7664" s="267">
        <v>158.55892920420246</v>
      </c>
    </row>
    <row r="7665" spans="2:3" x14ac:dyDescent="0.45">
      <c r="B7665" s="266">
        <v>7600</v>
      </c>
      <c r="C7665" s="267">
        <v>123.83572048741459</v>
      </c>
    </row>
    <row r="7666" spans="2:3" x14ac:dyDescent="0.45">
      <c r="B7666" s="266">
        <v>7601</v>
      </c>
      <c r="C7666" s="267">
        <v>193.34280286658415</v>
      </c>
    </row>
    <row r="7667" spans="2:3" x14ac:dyDescent="0.45">
      <c r="B7667" s="266">
        <v>7602</v>
      </c>
      <c r="C7667" s="267">
        <v>150.46989476051306</v>
      </c>
    </row>
    <row r="7668" spans="2:3" x14ac:dyDescent="0.45">
      <c r="B7668" s="266">
        <v>7603</v>
      </c>
      <c r="C7668" s="267">
        <v>133.9201579542752</v>
      </c>
    </row>
    <row r="7669" spans="2:3" x14ac:dyDescent="0.45">
      <c r="B7669" s="266">
        <v>7604</v>
      </c>
      <c r="C7669" s="267">
        <v>84.753476187836981</v>
      </c>
    </row>
    <row r="7670" spans="2:3" x14ac:dyDescent="0.45">
      <c r="B7670" s="266">
        <v>7605</v>
      </c>
      <c r="C7670" s="267">
        <v>173.55574986395339</v>
      </c>
    </row>
    <row r="7671" spans="2:3" x14ac:dyDescent="0.45">
      <c r="B7671" s="266">
        <v>7606</v>
      </c>
      <c r="C7671" s="267">
        <v>154.55915556485164</v>
      </c>
    </row>
    <row r="7672" spans="2:3" x14ac:dyDescent="0.45">
      <c r="B7672" s="266">
        <v>7607</v>
      </c>
      <c r="C7672" s="267">
        <v>117.56165784581717</v>
      </c>
    </row>
    <row r="7673" spans="2:3" x14ac:dyDescent="0.45">
      <c r="B7673" s="266">
        <v>7608</v>
      </c>
      <c r="C7673" s="267">
        <v>86.944201348404462</v>
      </c>
    </row>
    <row r="7674" spans="2:3" x14ac:dyDescent="0.45">
      <c r="B7674" s="266">
        <v>7609</v>
      </c>
      <c r="C7674" s="267">
        <v>181.08894070907982</v>
      </c>
    </row>
    <row r="7675" spans="2:3" x14ac:dyDescent="0.45">
      <c r="B7675" s="266">
        <v>7610</v>
      </c>
      <c r="C7675" s="267">
        <v>102.30855122543132</v>
      </c>
    </row>
    <row r="7676" spans="2:3" x14ac:dyDescent="0.45">
      <c r="B7676" s="266">
        <v>7611</v>
      </c>
      <c r="C7676" s="267">
        <v>157.20513042148963</v>
      </c>
    </row>
    <row r="7677" spans="2:3" x14ac:dyDescent="0.45">
      <c r="B7677" s="266">
        <v>7612</v>
      </c>
      <c r="C7677" s="267">
        <v>98.909707648240726</v>
      </c>
    </row>
    <row r="7678" spans="2:3" x14ac:dyDescent="0.45">
      <c r="B7678" s="266">
        <v>7613</v>
      </c>
      <c r="C7678" s="267">
        <v>138.36823186134592</v>
      </c>
    </row>
    <row r="7679" spans="2:3" x14ac:dyDescent="0.45">
      <c r="B7679" s="266">
        <v>7614</v>
      </c>
      <c r="C7679" s="267">
        <v>147.27434920628917</v>
      </c>
    </row>
    <row r="7680" spans="2:3" x14ac:dyDescent="0.45">
      <c r="B7680" s="266">
        <v>7615</v>
      </c>
      <c r="C7680" s="267">
        <v>165.32208170155741</v>
      </c>
    </row>
    <row r="7681" spans="2:3" x14ac:dyDescent="0.45">
      <c r="B7681" s="266">
        <v>7616</v>
      </c>
      <c r="C7681" s="267">
        <v>133.65553310766842</v>
      </c>
    </row>
    <row r="7682" spans="2:3" x14ac:dyDescent="0.45">
      <c r="B7682" s="266">
        <v>7617</v>
      </c>
      <c r="C7682" s="267">
        <v>67.514881540576027</v>
      </c>
    </row>
    <row r="7683" spans="2:3" x14ac:dyDescent="0.45">
      <c r="B7683" s="266">
        <v>7618</v>
      </c>
      <c r="C7683" s="267">
        <v>100.24599068397531</v>
      </c>
    </row>
    <row r="7684" spans="2:3" x14ac:dyDescent="0.45">
      <c r="B7684" s="266">
        <v>7619</v>
      </c>
      <c r="C7684" s="267">
        <v>155.92598580290934</v>
      </c>
    </row>
    <row r="7685" spans="2:3" x14ac:dyDescent="0.45">
      <c r="B7685" s="266">
        <v>7620</v>
      </c>
      <c r="C7685" s="267">
        <v>157.67319245494329</v>
      </c>
    </row>
    <row r="7686" spans="2:3" x14ac:dyDescent="0.45">
      <c r="B7686" s="266">
        <v>7621</v>
      </c>
      <c r="C7686" s="267">
        <v>107.07016597695151</v>
      </c>
    </row>
    <row r="7687" spans="2:3" x14ac:dyDescent="0.45">
      <c r="B7687" s="266">
        <v>7622</v>
      </c>
      <c r="C7687" s="267">
        <v>208.49612735556445</v>
      </c>
    </row>
    <row r="7688" spans="2:3" x14ac:dyDescent="0.45">
      <c r="B7688" s="266">
        <v>7623</v>
      </c>
      <c r="C7688" s="267">
        <v>110.43737694601938</v>
      </c>
    </row>
    <row r="7689" spans="2:3" x14ac:dyDescent="0.45">
      <c r="B7689" s="266">
        <v>7624</v>
      </c>
      <c r="C7689" s="267">
        <v>154.59625037581503</v>
      </c>
    </row>
    <row r="7690" spans="2:3" x14ac:dyDescent="0.45">
      <c r="B7690" s="266">
        <v>7625</v>
      </c>
      <c r="C7690" s="267">
        <v>79.787480699261735</v>
      </c>
    </row>
    <row r="7691" spans="2:3" x14ac:dyDescent="0.45">
      <c r="B7691" s="266">
        <v>7626</v>
      </c>
      <c r="C7691" s="267">
        <v>154.97864374817709</v>
      </c>
    </row>
    <row r="7692" spans="2:3" x14ac:dyDescent="0.45">
      <c r="B7692" s="266">
        <v>7627</v>
      </c>
      <c r="C7692" s="267">
        <v>207.23941869916575</v>
      </c>
    </row>
    <row r="7693" spans="2:3" x14ac:dyDescent="0.45">
      <c r="B7693" s="266">
        <v>7628</v>
      </c>
      <c r="C7693" s="267">
        <v>208.58324156710842</v>
      </c>
    </row>
    <row r="7694" spans="2:3" x14ac:dyDescent="0.45">
      <c r="B7694" s="266">
        <v>7629</v>
      </c>
      <c r="C7694" s="267">
        <v>85.335074744039801</v>
      </c>
    </row>
    <row r="7695" spans="2:3" x14ac:dyDescent="0.45">
      <c r="B7695" s="266">
        <v>7630</v>
      </c>
      <c r="C7695" s="267">
        <v>138.14849181473303</v>
      </c>
    </row>
    <row r="7696" spans="2:3" x14ac:dyDescent="0.45">
      <c r="B7696" s="266">
        <v>7631</v>
      </c>
      <c r="C7696" s="267">
        <v>123.31989302638551</v>
      </c>
    </row>
    <row r="7697" spans="2:3" x14ac:dyDescent="0.45">
      <c r="B7697" s="266">
        <v>7632</v>
      </c>
      <c r="C7697" s="267">
        <v>209.31114730696981</v>
      </c>
    </row>
    <row r="7698" spans="2:3" x14ac:dyDescent="0.45">
      <c r="B7698" s="266">
        <v>7633</v>
      </c>
      <c r="C7698" s="267">
        <v>183.43710912503747</v>
      </c>
    </row>
    <row r="7699" spans="2:3" x14ac:dyDescent="0.45">
      <c r="B7699" s="266">
        <v>7634</v>
      </c>
      <c r="C7699" s="267">
        <v>83.598036767170456</v>
      </c>
    </row>
    <row r="7700" spans="2:3" x14ac:dyDescent="0.45">
      <c r="B7700" s="266">
        <v>7635</v>
      </c>
      <c r="C7700" s="267">
        <v>178.18651597448832</v>
      </c>
    </row>
    <row r="7701" spans="2:3" x14ac:dyDescent="0.45">
      <c r="B7701" s="266">
        <v>7636</v>
      </c>
      <c r="C7701" s="267">
        <v>174.54971042118419</v>
      </c>
    </row>
    <row r="7702" spans="2:3" x14ac:dyDescent="0.45">
      <c r="B7702" s="266">
        <v>7637</v>
      </c>
      <c r="C7702" s="267">
        <v>172.46610743231469</v>
      </c>
    </row>
    <row r="7703" spans="2:3" x14ac:dyDescent="0.45">
      <c r="B7703" s="266">
        <v>7638</v>
      </c>
      <c r="C7703" s="267">
        <v>120.09455060017555</v>
      </c>
    </row>
    <row r="7704" spans="2:3" x14ac:dyDescent="0.45">
      <c r="B7704" s="266">
        <v>7639</v>
      </c>
      <c r="C7704" s="267">
        <v>103.62116461199184</v>
      </c>
    </row>
    <row r="7705" spans="2:3" x14ac:dyDescent="0.45">
      <c r="B7705" s="266">
        <v>7640</v>
      </c>
      <c r="C7705" s="267">
        <v>194.82144489279946</v>
      </c>
    </row>
    <row r="7706" spans="2:3" x14ac:dyDescent="0.45">
      <c r="B7706" s="266">
        <v>7641</v>
      </c>
      <c r="C7706" s="267">
        <v>78.390307786499321</v>
      </c>
    </row>
    <row r="7707" spans="2:3" x14ac:dyDescent="0.45">
      <c r="B7707" s="266">
        <v>7642</v>
      </c>
      <c r="C7707" s="267">
        <v>127.96681333556894</v>
      </c>
    </row>
    <row r="7708" spans="2:3" x14ac:dyDescent="0.45">
      <c r="B7708" s="266">
        <v>7643</v>
      </c>
      <c r="C7708" s="267">
        <v>82.019236730227433</v>
      </c>
    </row>
    <row r="7709" spans="2:3" x14ac:dyDescent="0.45">
      <c r="B7709" s="266">
        <v>7644</v>
      </c>
      <c r="C7709" s="267">
        <v>110.2381900329388</v>
      </c>
    </row>
    <row r="7710" spans="2:3" x14ac:dyDescent="0.45">
      <c r="B7710" s="266">
        <v>7645</v>
      </c>
      <c r="C7710" s="267">
        <v>118.21197673832793</v>
      </c>
    </row>
    <row r="7711" spans="2:3" x14ac:dyDescent="0.45">
      <c r="B7711" s="266">
        <v>7646</v>
      </c>
      <c r="C7711" s="267">
        <v>131.29342322556079</v>
      </c>
    </row>
    <row r="7712" spans="2:3" x14ac:dyDescent="0.45">
      <c r="B7712" s="266">
        <v>7647</v>
      </c>
      <c r="C7712" s="267">
        <v>100.93681342424816</v>
      </c>
    </row>
    <row r="7713" spans="2:3" x14ac:dyDescent="0.45">
      <c r="B7713" s="266">
        <v>7648</v>
      </c>
      <c r="C7713" s="267">
        <v>82.523072793877262</v>
      </c>
    </row>
    <row r="7714" spans="2:3" x14ac:dyDescent="0.45">
      <c r="B7714" s="266">
        <v>7649</v>
      </c>
      <c r="C7714" s="267">
        <v>123.21117285086734</v>
      </c>
    </row>
    <row r="7715" spans="2:3" x14ac:dyDescent="0.45">
      <c r="B7715" s="266">
        <v>7650</v>
      </c>
      <c r="C7715" s="267">
        <v>136.24294617515355</v>
      </c>
    </row>
    <row r="7716" spans="2:3" x14ac:dyDescent="0.45">
      <c r="B7716" s="266">
        <v>7651</v>
      </c>
      <c r="C7716" s="267">
        <v>143.43583408525203</v>
      </c>
    </row>
    <row r="7717" spans="2:3" x14ac:dyDescent="0.45">
      <c r="B7717" s="266">
        <v>7652</v>
      </c>
      <c r="C7717" s="267">
        <v>157.77670255538669</v>
      </c>
    </row>
    <row r="7718" spans="2:3" x14ac:dyDescent="0.45">
      <c r="B7718" s="266">
        <v>7653</v>
      </c>
      <c r="C7718" s="267">
        <v>106.2920725362234</v>
      </c>
    </row>
    <row r="7719" spans="2:3" x14ac:dyDescent="0.45">
      <c r="B7719" s="266">
        <v>7654</v>
      </c>
      <c r="C7719" s="267">
        <v>171.75704554594552</v>
      </c>
    </row>
    <row r="7720" spans="2:3" x14ac:dyDescent="0.45">
      <c r="B7720" s="266">
        <v>7655</v>
      </c>
      <c r="C7720" s="267">
        <v>116.3562149863121</v>
      </c>
    </row>
    <row r="7721" spans="2:3" x14ac:dyDescent="0.45">
      <c r="B7721" s="266">
        <v>7656</v>
      </c>
      <c r="C7721" s="267">
        <v>138.87986894187736</v>
      </c>
    </row>
    <row r="7722" spans="2:3" x14ac:dyDescent="0.45">
      <c r="B7722" s="266">
        <v>7657</v>
      </c>
      <c r="C7722" s="267">
        <v>120.99429969026056</v>
      </c>
    </row>
    <row r="7723" spans="2:3" x14ac:dyDescent="0.45">
      <c r="B7723" s="266">
        <v>7658</v>
      </c>
      <c r="C7723" s="267">
        <v>108.95443818688123</v>
      </c>
    </row>
    <row r="7724" spans="2:3" x14ac:dyDescent="0.45">
      <c r="B7724" s="266">
        <v>7659</v>
      </c>
      <c r="C7724" s="267">
        <v>121.50103681796594</v>
      </c>
    </row>
    <row r="7725" spans="2:3" x14ac:dyDescent="0.45">
      <c r="B7725" s="266">
        <v>7660</v>
      </c>
      <c r="C7725" s="267">
        <v>119.86157247580434</v>
      </c>
    </row>
    <row r="7726" spans="2:3" x14ac:dyDescent="0.45">
      <c r="B7726" s="266">
        <v>7661</v>
      </c>
      <c r="C7726" s="267">
        <v>141.69512988173432</v>
      </c>
    </row>
    <row r="7727" spans="2:3" x14ac:dyDescent="0.45">
      <c r="B7727" s="266">
        <v>7662</v>
      </c>
      <c r="C7727" s="267">
        <v>188.25226333484608</v>
      </c>
    </row>
    <row r="7728" spans="2:3" x14ac:dyDescent="0.45">
      <c r="B7728" s="266">
        <v>7663</v>
      </c>
      <c r="C7728" s="267">
        <v>131.21749491380785</v>
      </c>
    </row>
    <row r="7729" spans="2:3" x14ac:dyDescent="0.45">
      <c r="B7729" s="266">
        <v>7664</v>
      </c>
      <c r="C7729" s="267">
        <v>114.02325686635646</v>
      </c>
    </row>
    <row r="7730" spans="2:3" x14ac:dyDescent="0.45">
      <c r="B7730" s="266">
        <v>7665</v>
      </c>
      <c r="C7730" s="267">
        <v>118.43148924738185</v>
      </c>
    </row>
    <row r="7731" spans="2:3" x14ac:dyDescent="0.45">
      <c r="B7731" s="266">
        <v>7666</v>
      </c>
      <c r="C7731" s="267">
        <v>162.08117231729557</v>
      </c>
    </row>
    <row r="7732" spans="2:3" x14ac:dyDescent="0.45">
      <c r="B7732" s="266">
        <v>7667</v>
      </c>
      <c r="C7732" s="267">
        <v>163.0551385362422</v>
      </c>
    </row>
    <row r="7733" spans="2:3" x14ac:dyDescent="0.45">
      <c r="B7733" s="266">
        <v>7668</v>
      </c>
      <c r="C7733" s="267">
        <v>162.81009094169713</v>
      </c>
    </row>
    <row r="7734" spans="2:3" x14ac:dyDescent="0.45">
      <c r="B7734" s="266">
        <v>7669</v>
      </c>
      <c r="C7734" s="267">
        <v>97.124405542505201</v>
      </c>
    </row>
    <row r="7735" spans="2:3" x14ac:dyDescent="0.45">
      <c r="B7735" s="266">
        <v>7670</v>
      </c>
      <c r="C7735" s="267">
        <v>151.24329383404339</v>
      </c>
    </row>
    <row r="7736" spans="2:3" x14ac:dyDescent="0.45">
      <c r="B7736" s="266">
        <v>7671</v>
      </c>
      <c r="C7736" s="267">
        <v>135.53044453857356</v>
      </c>
    </row>
    <row r="7737" spans="2:3" x14ac:dyDescent="0.45">
      <c r="B7737" s="266">
        <v>7672</v>
      </c>
      <c r="C7737" s="267">
        <v>186.48120764743885</v>
      </c>
    </row>
    <row r="7738" spans="2:3" x14ac:dyDescent="0.45">
      <c r="B7738" s="266">
        <v>7673</v>
      </c>
      <c r="C7738" s="267">
        <v>113.9618299184415</v>
      </c>
    </row>
    <row r="7739" spans="2:3" x14ac:dyDescent="0.45">
      <c r="B7739" s="266">
        <v>7674</v>
      </c>
      <c r="C7739" s="267">
        <v>107.08192832289967</v>
      </c>
    </row>
    <row r="7740" spans="2:3" x14ac:dyDescent="0.45">
      <c r="B7740" s="266">
        <v>7675</v>
      </c>
      <c r="C7740" s="267">
        <v>125.73878700969058</v>
      </c>
    </row>
    <row r="7741" spans="2:3" x14ac:dyDescent="0.45">
      <c r="B7741" s="266">
        <v>7676</v>
      </c>
      <c r="C7741" s="267">
        <v>158.81336657406496</v>
      </c>
    </row>
    <row r="7742" spans="2:3" x14ac:dyDescent="0.45">
      <c r="B7742" s="266">
        <v>7677</v>
      </c>
      <c r="C7742" s="267">
        <v>175.79589959891436</v>
      </c>
    </row>
    <row r="7743" spans="2:3" x14ac:dyDescent="0.45">
      <c r="B7743" s="266">
        <v>7678</v>
      </c>
      <c r="C7743" s="267">
        <v>152.62087762280623</v>
      </c>
    </row>
    <row r="7744" spans="2:3" x14ac:dyDescent="0.45">
      <c r="B7744" s="266">
        <v>7679</v>
      </c>
      <c r="C7744" s="267">
        <v>145.00308307888292</v>
      </c>
    </row>
    <row r="7745" spans="2:3" x14ac:dyDescent="0.45">
      <c r="B7745" s="266">
        <v>7680</v>
      </c>
      <c r="C7745" s="267">
        <v>161.49598124330194</v>
      </c>
    </row>
    <row r="7746" spans="2:3" x14ac:dyDescent="0.45">
      <c r="B7746" s="266">
        <v>7681</v>
      </c>
      <c r="C7746" s="267">
        <v>139.31185947029797</v>
      </c>
    </row>
    <row r="7747" spans="2:3" x14ac:dyDescent="0.45">
      <c r="B7747" s="266">
        <v>7682</v>
      </c>
      <c r="C7747" s="267">
        <v>155.84740463927221</v>
      </c>
    </row>
    <row r="7748" spans="2:3" x14ac:dyDescent="0.45">
      <c r="B7748" s="266">
        <v>7683</v>
      </c>
      <c r="C7748" s="267">
        <v>116.40530984245423</v>
      </c>
    </row>
    <row r="7749" spans="2:3" x14ac:dyDescent="0.45">
      <c r="B7749" s="266">
        <v>7684</v>
      </c>
      <c r="C7749" s="267">
        <v>149.36213539232176</v>
      </c>
    </row>
    <row r="7750" spans="2:3" x14ac:dyDescent="0.45">
      <c r="B7750" s="266">
        <v>7685</v>
      </c>
      <c r="C7750" s="267">
        <v>121.33914335670681</v>
      </c>
    </row>
    <row r="7751" spans="2:3" x14ac:dyDescent="0.45">
      <c r="B7751" s="266">
        <v>7686</v>
      </c>
      <c r="C7751" s="267">
        <v>130.47301646056658</v>
      </c>
    </row>
    <row r="7752" spans="2:3" x14ac:dyDescent="0.45">
      <c r="B7752" s="266">
        <v>7687</v>
      </c>
      <c r="C7752" s="267">
        <v>176.0562994058175</v>
      </c>
    </row>
    <row r="7753" spans="2:3" x14ac:dyDescent="0.45">
      <c r="B7753" s="266">
        <v>7688</v>
      </c>
      <c r="C7753" s="267">
        <v>94.491145591980569</v>
      </c>
    </row>
    <row r="7754" spans="2:3" x14ac:dyDescent="0.45">
      <c r="B7754" s="266">
        <v>7689</v>
      </c>
      <c r="C7754" s="267">
        <v>85.673323472291969</v>
      </c>
    </row>
    <row r="7755" spans="2:3" x14ac:dyDescent="0.45">
      <c r="B7755" s="266">
        <v>7690</v>
      </c>
      <c r="C7755" s="267">
        <v>68.521930628254296</v>
      </c>
    </row>
    <row r="7756" spans="2:3" x14ac:dyDescent="0.45">
      <c r="B7756" s="266">
        <v>7691</v>
      </c>
      <c r="C7756" s="267">
        <v>106.45166152021434</v>
      </c>
    </row>
    <row r="7757" spans="2:3" x14ac:dyDescent="0.45">
      <c r="B7757" s="266">
        <v>7692</v>
      </c>
      <c r="C7757" s="267">
        <v>153.49782295851077</v>
      </c>
    </row>
    <row r="7758" spans="2:3" x14ac:dyDescent="0.45">
      <c r="B7758" s="266">
        <v>7693</v>
      </c>
      <c r="C7758" s="267">
        <v>117.33803745811892</v>
      </c>
    </row>
    <row r="7759" spans="2:3" x14ac:dyDescent="0.45">
      <c r="B7759" s="266">
        <v>7694</v>
      </c>
      <c r="C7759" s="267">
        <v>149.41828471957535</v>
      </c>
    </row>
    <row r="7760" spans="2:3" x14ac:dyDescent="0.45">
      <c r="B7760" s="266">
        <v>7695</v>
      </c>
      <c r="C7760" s="267">
        <v>108.29812535923298</v>
      </c>
    </row>
    <row r="7761" spans="2:3" x14ac:dyDescent="0.45">
      <c r="B7761" s="266">
        <v>7696</v>
      </c>
      <c r="C7761" s="267">
        <v>192.46915767927896</v>
      </c>
    </row>
    <row r="7762" spans="2:3" x14ac:dyDescent="0.45">
      <c r="B7762" s="266">
        <v>7697</v>
      </c>
      <c r="C7762" s="267">
        <v>110.78368532419431</v>
      </c>
    </row>
    <row r="7763" spans="2:3" x14ac:dyDescent="0.45">
      <c r="B7763" s="266">
        <v>7698</v>
      </c>
      <c r="C7763" s="267">
        <v>108.52128330827333</v>
      </c>
    </row>
    <row r="7764" spans="2:3" x14ac:dyDescent="0.45">
      <c r="B7764" s="266">
        <v>7699</v>
      </c>
      <c r="C7764" s="267">
        <v>154.3331257609041</v>
      </c>
    </row>
    <row r="7765" spans="2:3" x14ac:dyDescent="0.45">
      <c r="B7765" s="266">
        <v>7700</v>
      </c>
      <c r="C7765" s="267">
        <v>123.21716167311361</v>
      </c>
    </row>
    <row r="7766" spans="2:3" x14ac:dyDescent="0.45">
      <c r="B7766" s="266">
        <v>7701</v>
      </c>
      <c r="C7766" s="267">
        <v>100.14674884794253</v>
      </c>
    </row>
    <row r="7767" spans="2:3" x14ac:dyDescent="0.45">
      <c r="B7767" s="266">
        <v>7702</v>
      </c>
      <c r="C7767" s="267">
        <v>145.98546215511291</v>
      </c>
    </row>
    <row r="7768" spans="2:3" x14ac:dyDescent="0.45">
      <c r="B7768" s="266">
        <v>7703</v>
      </c>
      <c r="C7768" s="267">
        <v>168.02578000333014</v>
      </c>
    </row>
    <row r="7769" spans="2:3" x14ac:dyDescent="0.45">
      <c r="B7769" s="266">
        <v>7704</v>
      </c>
      <c r="C7769" s="267">
        <v>95.67633133120043</v>
      </c>
    </row>
    <row r="7770" spans="2:3" x14ac:dyDescent="0.45">
      <c r="B7770" s="266">
        <v>7705</v>
      </c>
      <c r="C7770" s="267">
        <v>79.305013502960719</v>
      </c>
    </row>
    <row r="7771" spans="2:3" x14ac:dyDescent="0.45">
      <c r="B7771" s="266">
        <v>7706</v>
      </c>
      <c r="C7771" s="267">
        <v>141.63906121100678</v>
      </c>
    </row>
    <row r="7772" spans="2:3" x14ac:dyDescent="0.45">
      <c r="B7772" s="266">
        <v>7707</v>
      </c>
      <c r="C7772" s="267">
        <v>99.549894747086825</v>
      </c>
    </row>
    <row r="7773" spans="2:3" x14ac:dyDescent="0.45">
      <c r="B7773" s="266">
        <v>7708</v>
      </c>
      <c r="C7773" s="267">
        <v>74.916239227731737</v>
      </c>
    </row>
    <row r="7774" spans="2:3" x14ac:dyDescent="0.45">
      <c r="B7774" s="266">
        <v>7709</v>
      </c>
      <c r="C7774" s="267">
        <v>131.6586163638911</v>
      </c>
    </row>
    <row r="7775" spans="2:3" x14ac:dyDescent="0.45">
      <c r="B7775" s="266">
        <v>7710</v>
      </c>
      <c r="C7775" s="267">
        <v>77.831083213856559</v>
      </c>
    </row>
    <row r="7776" spans="2:3" x14ac:dyDescent="0.45">
      <c r="B7776" s="266">
        <v>7711</v>
      </c>
      <c r="C7776" s="267">
        <v>147.45848791195124</v>
      </c>
    </row>
    <row r="7777" spans="2:3" x14ac:dyDescent="0.45">
      <c r="B7777" s="266">
        <v>7712</v>
      </c>
      <c r="C7777" s="267">
        <v>132.96601508886212</v>
      </c>
    </row>
    <row r="7778" spans="2:3" x14ac:dyDescent="0.45">
      <c r="B7778" s="266">
        <v>7713</v>
      </c>
      <c r="C7778" s="267">
        <v>114.53968400855112</v>
      </c>
    </row>
    <row r="7779" spans="2:3" x14ac:dyDescent="0.45">
      <c r="B7779" s="266">
        <v>7714</v>
      </c>
      <c r="C7779" s="267">
        <v>99.504551113918708</v>
      </c>
    </row>
    <row r="7780" spans="2:3" x14ac:dyDescent="0.45">
      <c r="B7780" s="266">
        <v>7715</v>
      </c>
      <c r="C7780" s="267">
        <v>71.721758820730088</v>
      </c>
    </row>
    <row r="7781" spans="2:3" x14ac:dyDescent="0.45">
      <c r="B7781" s="266">
        <v>7716</v>
      </c>
      <c r="C7781" s="267">
        <v>137.32662225754609</v>
      </c>
    </row>
    <row r="7782" spans="2:3" x14ac:dyDescent="0.45">
      <c r="B7782" s="266">
        <v>7717</v>
      </c>
      <c r="C7782" s="267">
        <v>155.39326993070944</v>
      </c>
    </row>
    <row r="7783" spans="2:3" x14ac:dyDescent="0.45">
      <c r="B7783" s="266">
        <v>7718</v>
      </c>
      <c r="C7783" s="267">
        <v>110.63985975440707</v>
      </c>
    </row>
    <row r="7784" spans="2:3" x14ac:dyDescent="0.45">
      <c r="B7784" s="266">
        <v>7719</v>
      </c>
      <c r="C7784" s="267">
        <v>93.198412295598587</v>
      </c>
    </row>
    <row r="7785" spans="2:3" x14ac:dyDescent="0.45">
      <c r="B7785" s="266">
        <v>7720</v>
      </c>
      <c r="C7785" s="267">
        <v>119.28535268373065</v>
      </c>
    </row>
    <row r="7786" spans="2:3" x14ac:dyDescent="0.45">
      <c r="B7786" s="266">
        <v>7721</v>
      </c>
      <c r="C7786" s="267">
        <v>120.17812029727332</v>
      </c>
    </row>
    <row r="7787" spans="2:3" x14ac:dyDescent="0.45">
      <c r="B7787" s="266">
        <v>7722</v>
      </c>
      <c r="C7787" s="267">
        <v>94.973839231506787</v>
      </c>
    </row>
    <row r="7788" spans="2:3" x14ac:dyDescent="0.45">
      <c r="B7788" s="266">
        <v>7723</v>
      </c>
      <c r="C7788" s="267">
        <v>115.49781203292765</v>
      </c>
    </row>
    <row r="7789" spans="2:3" x14ac:dyDescent="0.45">
      <c r="B7789" s="266">
        <v>7724</v>
      </c>
      <c r="C7789" s="267">
        <v>105.90189001302076</v>
      </c>
    </row>
    <row r="7790" spans="2:3" x14ac:dyDescent="0.45">
      <c r="B7790" s="266">
        <v>7725</v>
      </c>
      <c r="C7790" s="267">
        <v>124.97533440603449</v>
      </c>
    </row>
    <row r="7791" spans="2:3" x14ac:dyDescent="0.45">
      <c r="B7791" s="266">
        <v>7726</v>
      </c>
      <c r="C7791" s="267">
        <v>112.82581639989235</v>
      </c>
    </row>
    <row r="7792" spans="2:3" x14ac:dyDescent="0.45">
      <c r="B7792" s="266">
        <v>7727</v>
      </c>
      <c r="C7792" s="267">
        <v>166.54280303561339</v>
      </c>
    </row>
    <row r="7793" spans="2:3" x14ac:dyDescent="0.45">
      <c r="B7793" s="266">
        <v>7728</v>
      </c>
      <c r="C7793" s="267">
        <v>156.08442810296756</v>
      </c>
    </row>
    <row r="7794" spans="2:3" x14ac:dyDescent="0.45">
      <c r="B7794" s="266">
        <v>7729</v>
      </c>
      <c r="C7794" s="267">
        <v>82.780319000798812</v>
      </c>
    </row>
    <row r="7795" spans="2:3" x14ac:dyDescent="0.45">
      <c r="B7795" s="266">
        <v>7730</v>
      </c>
      <c r="C7795" s="267">
        <v>98.301706998474117</v>
      </c>
    </row>
    <row r="7796" spans="2:3" x14ac:dyDescent="0.45">
      <c r="B7796" s="266">
        <v>7731</v>
      </c>
      <c r="C7796" s="267">
        <v>171.98296476978692</v>
      </c>
    </row>
    <row r="7797" spans="2:3" x14ac:dyDescent="0.45">
      <c r="B7797" s="266">
        <v>7732</v>
      </c>
      <c r="C7797" s="267">
        <v>146.72326640667811</v>
      </c>
    </row>
    <row r="7798" spans="2:3" x14ac:dyDescent="0.45">
      <c r="B7798" s="266">
        <v>7733</v>
      </c>
      <c r="C7798" s="267">
        <v>63.887054413139246</v>
      </c>
    </row>
    <row r="7799" spans="2:3" x14ac:dyDescent="0.45">
      <c r="B7799" s="266">
        <v>7734</v>
      </c>
      <c r="C7799" s="267">
        <v>104.69246075208396</v>
      </c>
    </row>
    <row r="7800" spans="2:3" x14ac:dyDescent="0.45">
      <c r="B7800" s="266">
        <v>7735</v>
      </c>
      <c r="C7800" s="267">
        <v>122.10535822773805</v>
      </c>
    </row>
    <row r="7801" spans="2:3" x14ac:dyDescent="0.45">
      <c r="B7801" s="266">
        <v>7736</v>
      </c>
      <c r="C7801" s="267">
        <v>136.3834731922457</v>
      </c>
    </row>
    <row r="7802" spans="2:3" x14ac:dyDescent="0.45">
      <c r="B7802" s="266">
        <v>7737</v>
      </c>
      <c r="C7802" s="267">
        <v>151.77258716181331</v>
      </c>
    </row>
    <row r="7803" spans="2:3" x14ac:dyDescent="0.45">
      <c r="B7803" s="266">
        <v>7738</v>
      </c>
      <c r="C7803" s="267">
        <v>95.18629667040679</v>
      </c>
    </row>
    <row r="7804" spans="2:3" x14ac:dyDescent="0.45">
      <c r="B7804" s="266">
        <v>7739</v>
      </c>
      <c r="C7804" s="267">
        <v>151.51913338624377</v>
      </c>
    </row>
    <row r="7805" spans="2:3" x14ac:dyDescent="0.45">
      <c r="B7805" s="266">
        <v>7740</v>
      </c>
      <c r="C7805" s="267">
        <v>127.14722581366371</v>
      </c>
    </row>
    <row r="7806" spans="2:3" x14ac:dyDescent="0.45">
      <c r="B7806" s="266">
        <v>7741</v>
      </c>
      <c r="C7806" s="267">
        <v>112.2465035522747</v>
      </c>
    </row>
    <row r="7807" spans="2:3" x14ac:dyDescent="0.45">
      <c r="B7807" s="266">
        <v>7742</v>
      </c>
      <c r="C7807" s="267">
        <v>122.77325549705142</v>
      </c>
    </row>
    <row r="7808" spans="2:3" x14ac:dyDescent="0.45">
      <c r="B7808" s="266">
        <v>7743</v>
      </c>
      <c r="C7808" s="267">
        <v>133.9519541470051</v>
      </c>
    </row>
    <row r="7809" spans="2:3" x14ac:dyDescent="0.45">
      <c r="B7809" s="266">
        <v>7744</v>
      </c>
      <c r="C7809" s="267">
        <v>171.887357371451</v>
      </c>
    </row>
    <row r="7810" spans="2:3" x14ac:dyDescent="0.45">
      <c r="B7810" s="266">
        <v>7745</v>
      </c>
      <c r="C7810" s="267">
        <v>134.90260353457171</v>
      </c>
    </row>
    <row r="7811" spans="2:3" x14ac:dyDescent="0.45">
      <c r="B7811" s="266">
        <v>7746</v>
      </c>
      <c r="C7811" s="267">
        <v>179.93049295038423</v>
      </c>
    </row>
    <row r="7812" spans="2:3" x14ac:dyDescent="0.45">
      <c r="B7812" s="266">
        <v>7747</v>
      </c>
      <c r="C7812" s="267">
        <v>98.629727574260585</v>
      </c>
    </row>
    <row r="7813" spans="2:3" x14ac:dyDescent="0.45">
      <c r="B7813" s="266">
        <v>7748</v>
      </c>
      <c r="C7813" s="267">
        <v>125.02410206032023</v>
      </c>
    </row>
    <row r="7814" spans="2:3" x14ac:dyDescent="0.45">
      <c r="B7814" s="266">
        <v>7749</v>
      </c>
      <c r="C7814" s="267">
        <v>153.1402467134441</v>
      </c>
    </row>
    <row r="7815" spans="2:3" x14ac:dyDescent="0.45">
      <c r="B7815" s="266">
        <v>7750</v>
      </c>
      <c r="C7815" s="267">
        <v>115.77884142710141</v>
      </c>
    </row>
    <row r="7816" spans="2:3" x14ac:dyDescent="0.45">
      <c r="B7816" s="266">
        <v>7751</v>
      </c>
      <c r="C7816" s="267">
        <v>105.50907559225614</v>
      </c>
    </row>
    <row r="7817" spans="2:3" x14ac:dyDescent="0.45">
      <c r="B7817" s="266">
        <v>7752</v>
      </c>
      <c r="C7817" s="267">
        <v>133.92737366817406</v>
      </c>
    </row>
    <row r="7818" spans="2:3" x14ac:dyDescent="0.45">
      <c r="B7818" s="266">
        <v>7753</v>
      </c>
      <c r="C7818" s="267">
        <v>130.93196452082972</v>
      </c>
    </row>
    <row r="7819" spans="2:3" x14ac:dyDescent="0.45">
      <c r="B7819" s="266">
        <v>7754</v>
      </c>
      <c r="C7819" s="267">
        <v>150.64041468037661</v>
      </c>
    </row>
    <row r="7820" spans="2:3" x14ac:dyDescent="0.45">
      <c r="B7820" s="266">
        <v>7755</v>
      </c>
      <c r="C7820" s="267">
        <v>152.0366381546649</v>
      </c>
    </row>
    <row r="7821" spans="2:3" x14ac:dyDescent="0.45">
      <c r="B7821" s="266">
        <v>7756</v>
      </c>
      <c r="C7821" s="267">
        <v>202.36013710601097</v>
      </c>
    </row>
    <row r="7822" spans="2:3" x14ac:dyDescent="0.45">
      <c r="B7822" s="266">
        <v>7757</v>
      </c>
      <c r="C7822" s="267">
        <v>125.95450635376586</v>
      </c>
    </row>
    <row r="7823" spans="2:3" x14ac:dyDescent="0.45">
      <c r="B7823" s="266">
        <v>7758</v>
      </c>
      <c r="C7823" s="267">
        <v>142.91561797019756</v>
      </c>
    </row>
    <row r="7824" spans="2:3" x14ac:dyDescent="0.45">
      <c r="B7824" s="266">
        <v>7759</v>
      </c>
      <c r="C7824" s="267">
        <v>100.26367187972153</v>
      </c>
    </row>
    <row r="7825" spans="2:3" x14ac:dyDescent="0.45">
      <c r="B7825" s="266">
        <v>7760</v>
      </c>
      <c r="C7825" s="267">
        <v>111.72595179667502</v>
      </c>
    </row>
    <row r="7826" spans="2:3" x14ac:dyDescent="0.45">
      <c r="B7826" s="266">
        <v>7761</v>
      </c>
      <c r="C7826" s="267">
        <v>113.88116596673805</v>
      </c>
    </row>
    <row r="7827" spans="2:3" x14ac:dyDescent="0.45">
      <c r="B7827" s="266">
        <v>7762</v>
      </c>
      <c r="C7827" s="267">
        <v>113.99447005845677</v>
      </c>
    </row>
    <row r="7828" spans="2:3" x14ac:dyDescent="0.45">
      <c r="B7828" s="266">
        <v>7763</v>
      </c>
      <c r="C7828" s="267">
        <v>133.97144140432505</v>
      </c>
    </row>
    <row r="7829" spans="2:3" x14ac:dyDescent="0.45">
      <c r="B7829" s="266">
        <v>7764</v>
      </c>
      <c r="C7829" s="267">
        <v>165.52049770898293</v>
      </c>
    </row>
    <row r="7830" spans="2:3" x14ac:dyDescent="0.45">
      <c r="B7830" s="266">
        <v>7765</v>
      </c>
      <c r="C7830" s="267">
        <v>75.58675186165425</v>
      </c>
    </row>
    <row r="7831" spans="2:3" x14ac:dyDescent="0.45">
      <c r="B7831" s="266">
        <v>7766</v>
      </c>
      <c r="C7831" s="267">
        <v>117.67170769271257</v>
      </c>
    </row>
    <row r="7832" spans="2:3" x14ac:dyDescent="0.45">
      <c r="B7832" s="266">
        <v>7767</v>
      </c>
      <c r="C7832" s="267">
        <v>131.85760274339302</v>
      </c>
    </row>
    <row r="7833" spans="2:3" x14ac:dyDescent="0.45">
      <c r="B7833" s="266">
        <v>7768</v>
      </c>
      <c r="C7833" s="267">
        <v>179.918951266004</v>
      </c>
    </row>
    <row r="7834" spans="2:3" x14ac:dyDescent="0.45">
      <c r="B7834" s="266">
        <v>7769</v>
      </c>
      <c r="C7834" s="267">
        <v>151.37969933546572</v>
      </c>
    </row>
    <row r="7835" spans="2:3" x14ac:dyDescent="0.45">
      <c r="B7835" s="266">
        <v>7770</v>
      </c>
      <c r="C7835" s="267">
        <v>124.50611370046902</v>
      </c>
    </row>
    <row r="7836" spans="2:3" x14ac:dyDescent="0.45">
      <c r="B7836" s="266">
        <v>7771</v>
      </c>
      <c r="C7836" s="267">
        <v>140.89678389301307</v>
      </c>
    </row>
    <row r="7837" spans="2:3" x14ac:dyDescent="0.45">
      <c r="B7837" s="266">
        <v>7772</v>
      </c>
      <c r="C7837" s="267">
        <v>135.04205525791724</v>
      </c>
    </row>
    <row r="7838" spans="2:3" x14ac:dyDescent="0.45">
      <c r="B7838" s="266">
        <v>7773</v>
      </c>
      <c r="C7838" s="267">
        <v>174.21180108213503</v>
      </c>
    </row>
    <row r="7839" spans="2:3" x14ac:dyDescent="0.45">
      <c r="B7839" s="266">
        <v>7774</v>
      </c>
      <c r="C7839" s="267">
        <v>103.44487685705593</v>
      </c>
    </row>
    <row r="7840" spans="2:3" x14ac:dyDescent="0.45">
      <c r="B7840" s="266">
        <v>7775</v>
      </c>
      <c r="C7840" s="267">
        <v>143.52242060688269</v>
      </c>
    </row>
    <row r="7841" spans="2:3" x14ac:dyDescent="0.45">
      <c r="B7841" s="266">
        <v>7776</v>
      </c>
      <c r="C7841" s="267">
        <v>120.68570662238552</v>
      </c>
    </row>
    <row r="7842" spans="2:3" x14ac:dyDescent="0.45">
      <c r="B7842" s="266">
        <v>7777</v>
      </c>
      <c r="C7842" s="267">
        <v>110.19147520677595</v>
      </c>
    </row>
    <row r="7843" spans="2:3" x14ac:dyDescent="0.45">
      <c r="B7843" s="266">
        <v>7778</v>
      </c>
      <c r="C7843" s="267">
        <v>99.550872725861126</v>
      </c>
    </row>
    <row r="7844" spans="2:3" x14ac:dyDescent="0.45">
      <c r="B7844" s="266">
        <v>7779</v>
      </c>
      <c r="C7844" s="267">
        <v>122.01766259372252</v>
      </c>
    </row>
    <row r="7845" spans="2:3" x14ac:dyDescent="0.45">
      <c r="B7845" s="266">
        <v>7780</v>
      </c>
      <c r="C7845" s="267">
        <v>158.5841447497817</v>
      </c>
    </row>
    <row r="7846" spans="2:3" x14ac:dyDescent="0.45">
      <c r="B7846" s="266">
        <v>7781</v>
      </c>
      <c r="C7846" s="267">
        <v>146.55055594388898</v>
      </c>
    </row>
    <row r="7847" spans="2:3" x14ac:dyDescent="0.45">
      <c r="B7847" s="266">
        <v>7782</v>
      </c>
      <c r="C7847" s="267">
        <v>125.65193135535388</v>
      </c>
    </row>
    <row r="7848" spans="2:3" x14ac:dyDescent="0.45">
      <c r="B7848" s="266">
        <v>7783</v>
      </c>
      <c r="C7848" s="267">
        <v>88.931253383359333</v>
      </c>
    </row>
    <row r="7849" spans="2:3" x14ac:dyDescent="0.45">
      <c r="B7849" s="266">
        <v>7784</v>
      </c>
      <c r="C7849" s="267">
        <v>120.31618001040584</v>
      </c>
    </row>
    <row r="7850" spans="2:3" x14ac:dyDescent="0.45">
      <c r="B7850" s="266">
        <v>7785</v>
      </c>
      <c r="C7850" s="267">
        <v>102.78428852643196</v>
      </c>
    </row>
    <row r="7851" spans="2:3" x14ac:dyDescent="0.45">
      <c r="B7851" s="266">
        <v>7786</v>
      </c>
      <c r="C7851" s="267">
        <v>157.19047543266424</v>
      </c>
    </row>
    <row r="7852" spans="2:3" x14ac:dyDescent="0.45">
      <c r="B7852" s="266">
        <v>7787</v>
      </c>
      <c r="C7852" s="267">
        <v>111.16049577114424</v>
      </c>
    </row>
    <row r="7853" spans="2:3" x14ac:dyDescent="0.45">
      <c r="B7853" s="266">
        <v>7788</v>
      </c>
      <c r="C7853" s="267">
        <v>192.85898952611126</v>
      </c>
    </row>
    <row r="7854" spans="2:3" x14ac:dyDescent="0.45">
      <c r="B7854" s="266">
        <v>7789</v>
      </c>
      <c r="C7854" s="267">
        <v>155.62792611483661</v>
      </c>
    </row>
    <row r="7855" spans="2:3" x14ac:dyDescent="0.45">
      <c r="B7855" s="266">
        <v>7790</v>
      </c>
      <c r="C7855" s="267">
        <v>122.11295659309653</v>
      </c>
    </row>
    <row r="7856" spans="2:3" x14ac:dyDescent="0.45">
      <c r="B7856" s="266">
        <v>7791</v>
      </c>
      <c r="C7856" s="267">
        <v>76.476779375217276</v>
      </c>
    </row>
    <row r="7857" spans="2:3" x14ac:dyDescent="0.45">
      <c r="B7857" s="266">
        <v>7792</v>
      </c>
      <c r="C7857" s="267">
        <v>145.87929770567305</v>
      </c>
    </row>
    <row r="7858" spans="2:3" x14ac:dyDescent="0.45">
      <c r="B7858" s="266">
        <v>7793</v>
      </c>
      <c r="C7858" s="267">
        <v>198.03278670651372</v>
      </c>
    </row>
    <row r="7859" spans="2:3" x14ac:dyDescent="0.45">
      <c r="B7859" s="266">
        <v>7794</v>
      </c>
      <c r="C7859" s="267">
        <v>93.312838747922569</v>
      </c>
    </row>
    <row r="7860" spans="2:3" x14ac:dyDescent="0.45">
      <c r="B7860" s="266">
        <v>7795</v>
      </c>
      <c r="C7860" s="267">
        <v>116.61412366265156</v>
      </c>
    </row>
    <row r="7861" spans="2:3" x14ac:dyDescent="0.45">
      <c r="B7861" s="266">
        <v>7796</v>
      </c>
      <c r="C7861" s="267">
        <v>129.63648214314037</v>
      </c>
    </row>
    <row r="7862" spans="2:3" x14ac:dyDescent="0.45">
      <c r="B7862" s="266">
        <v>7797</v>
      </c>
      <c r="C7862" s="267">
        <v>88.35665799858819</v>
      </c>
    </row>
    <row r="7863" spans="2:3" x14ac:dyDescent="0.45">
      <c r="B7863" s="266">
        <v>7798</v>
      </c>
      <c r="C7863" s="267">
        <v>101.19234714145706</v>
      </c>
    </row>
    <row r="7864" spans="2:3" x14ac:dyDescent="0.45">
      <c r="B7864" s="266">
        <v>7799</v>
      </c>
      <c r="C7864" s="267">
        <v>162.40837506588298</v>
      </c>
    </row>
    <row r="7865" spans="2:3" x14ac:dyDescent="0.45">
      <c r="B7865" s="266">
        <v>7800</v>
      </c>
      <c r="C7865" s="267">
        <v>158.60283394643216</v>
      </c>
    </row>
    <row r="7866" spans="2:3" x14ac:dyDescent="0.45">
      <c r="B7866" s="266">
        <v>7801</v>
      </c>
      <c r="C7866" s="267">
        <v>109.61667226817613</v>
      </c>
    </row>
    <row r="7867" spans="2:3" x14ac:dyDescent="0.45">
      <c r="B7867" s="266">
        <v>7802</v>
      </c>
      <c r="C7867" s="267">
        <v>122.51364854639482</v>
      </c>
    </row>
    <row r="7868" spans="2:3" x14ac:dyDescent="0.45">
      <c r="B7868" s="266">
        <v>7803</v>
      </c>
      <c r="C7868" s="267">
        <v>106.54893155171456</v>
      </c>
    </row>
    <row r="7869" spans="2:3" x14ac:dyDescent="0.45">
      <c r="B7869" s="266">
        <v>7804</v>
      </c>
      <c r="C7869" s="267">
        <v>174.09347238521113</v>
      </c>
    </row>
    <row r="7870" spans="2:3" x14ac:dyDescent="0.45">
      <c r="B7870" s="266">
        <v>7805</v>
      </c>
      <c r="C7870" s="267">
        <v>130.0110837539319</v>
      </c>
    </row>
    <row r="7871" spans="2:3" x14ac:dyDescent="0.45">
      <c r="B7871" s="266">
        <v>7806</v>
      </c>
      <c r="C7871" s="267">
        <v>166.27091872037312</v>
      </c>
    </row>
    <row r="7872" spans="2:3" x14ac:dyDescent="0.45">
      <c r="B7872" s="266">
        <v>7807</v>
      </c>
      <c r="C7872" s="267">
        <v>76.321102261702862</v>
      </c>
    </row>
    <row r="7873" spans="2:3" x14ac:dyDescent="0.45">
      <c r="B7873" s="266">
        <v>7808</v>
      </c>
      <c r="C7873" s="267">
        <v>151.43769232083889</v>
      </c>
    </row>
    <row r="7874" spans="2:3" x14ac:dyDescent="0.45">
      <c r="B7874" s="266">
        <v>7809</v>
      </c>
      <c r="C7874" s="267">
        <v>78.113979500321918</v>
      </c>
    </row>
    <row r="7875" spans="2:3" x14ac:dyDescent="0.45">
      <c r="B7875" s="266">
        <v>7810</v>
      </c>
      <c r="C7875" s="267">
        <v>159.71346653404356</v>
      </c>
    </row>
    <row r="7876" spans="2:3" x14ac:dyDescent="0.45">
      <c r="B7876" s="266">
        <v>7811</v>
      </c>
      <c r="C7876" s="267">
        <v>132.15579602428318</v>
      </c>
    </row>
    <row r="7877" spans="2:3" x14ac:dyDescent="0.45">
      <c r="B7877" s="266">
        <v>7812</v>
      </c>
      <c r="C7877" s="267">
        <v>87.64706173204732</v>
      </c>
    </row>
    <row r="7878" spans="2:3" x14ac:dyDescent="0.45">
      <c r="B7878" s="266">
        <v>7813</v>
      </c>
      <c r="C7878" s="267">
        <v>137.18979005795279</v>
      </c>
    </row>
    <row r="7879" spans="2:3" x14ac:dyDescent="0.45">
      <c r="B7879" s="266">
        <v>7814</v>
      </c>
      <c r="C7879" s="267">
        <v>90.504013970569531</v>
      </c>
    </row>
    <row r="7880" spans="2:3" x14ac:dyDescent="0.45">
      <c r="B7880" s="266">
        <v>7815</v>
      </c>
      <c r="C7880" s="267">
        <v>90.894219218917954</v>
      </c>
    </row>
    <row r="7881" spans="2:3" x14ac:dyDescent="0.45">
      <c r="B7881" s="266">
        <v>7816</v>
      </c>
      <c r="C7881" s="267">
        <v>94.704922536824029</v>
      </c>
    </row>
    <row r="7882" spans="2:3" x14ac:dyDescent="0.45">
      <c r="B7882" s="266">
        <v>7817</v>
      </c>
      <c r="C7882" s="267">
        <v>164.76304780296772</v>
      </c>
    </row>
    <row r="7883" spans="2:3" x14ac:dyDescent="0.45">
      <c r="B7883" s="266">
        <v>7818</v>
      </c>
      <c r="C7883" s="267">
        <v>182.11829277890126</v>
      </c>
    </row>
    <row r="7884" spans="2:3" x14ac:dyDescent="0.45">
      <c r="B7884" s="266">
        <v>7819</v>
      </c>
      <c r="C7884" s="267">
        <v>139.4229282300702</v>
      </c>
    </row>
    <row r="7885" spans="2:3" x14ac:dyDescent="0.45">
      <c r="B7885" s="266">
        <v>7820</v>
      </c>
      <c r="C7885" s="267">
        <v>110.89095190122893</v>
      </c>
    </row>
    <row r="7886" spans="2:3" x14ac:dyDescent="0.45">
      <c r="B7886" s="266">
        <v>7821</v>
      </c>
      <c r="C7886" s="267">
        <v>173.59850523008191</v>
      </c>
    </row>
    <row r="7887" spans="2:3" x14ac:dyDescent="0.45">
      <c r="B7887" s="266">
        <v>7822</v>
      </c>
      <c r="C7887" s="267">
        <v>124.45143891545445</v>
      </c>
    </row>
    <row r="7888" spans="2:3" x14ac:dyDescent="0.45">
      <c r="B7888" s="266">
        <v>7823</v>
      </c>
      <c r="C7888" s="267">
        <v>116.36043014363125</v>
      </c>
    </row>
    <row r="7889" spans="2:3" x14ac:dyDescent="0.45">
      <c r="B7889" s="266">
        <v>7824</v>
      </c>
      <c r="C7889" s="267">
        <v>161.86857686511627</v>
      </c>
    </row>
    <row r="7890" spans="2:3" x14ac:dyDescent="0.45">
      <c r="B7890" s="266">
        <v>7825</v>
      </c>
      <c r="C7890" s="267">
        <v>80.199852020711006</v>
      </c>
    </row>
    <row r="7891" spans="2:3" x14ac:dyDescent="0.45">
      <c r="B7891" s="266">
        <v>7826</v>
      </c>
      <c r="C7891" s="267">
        <v>124.13402911734758</v>
      </c>
    </row>
    <row r="7892" spans="2:3" x14ac:dyDescent="0.45">
      <c r="B7892" s="266">
        <v>7827</v>
      </c>
      <c r="C7892" s="267">
        <v>133.64634553055285</v>
      </c>
    </row>
    <row r="7893" spans="2:3" x14ac:dyDescent="0.45">
      <c r="B7893" s="266">
        <v>7828</v>
      </c>
      <c r="C7893" s="267">
        <v>113.59008597801866</v>
      </c>
    </row>
    <row r="7894" spans="2:3" x14ac:dyDescent="0.45">
      <c r="B7894" s="266">
        <v>7829</v>
      </c>
      <c r="C7894" s="267">
        <v>109.17391751244281</v>
      </c>
    </row>
    <row r="7895" spans="2:3" x14ac:dyDescent="0.45">
      <c r="B7895" s="266">
        <v>7830</v>
      </c>
      <c r="C7895" s="267">
        <v>116.37002518170704</v>
      </c>
    </row>
    <row r="7896" spans="2:3" x14ac:dyDescent="0.45">
      <c r="B7896" s="266">
        <v>7831</v>
      </c>
      <c r="C7896" s="267">
        <v>88.733787650979423</v>
      </c>
    </row>
    <row r="7897" spans="2:3" x14ac:dyDescent="0.45">
      <c r="B7897" s="266">
        <v>7832</v>
      </c>
      <c r="C7897" s="267">
        <v>76.478470571550133</v>
      </c>
    </row>
    <row r="7898" spans="2:3" x14ac:dyDescent="0.45">
      <c r="B7898" s="266">
        <v>7833</v>
      </c>
      <c r="C7898" s="267">
        <v>170.7259563629469</v>
      </c>
    </row>
    <row r="7899" spans="2:3" x14ac:dyDescent="0.45">
      <c r="B7899" s="266">
        <v>7834</v>
      </c>
      <c r="C7899" s="267">
        <v>179.13443339682607</v>
      </c>
    </row>
    <row r="7900" spans="2:3" x14ac:dyDescent="0.45">
      <c r="B7900" s="266">
        <v>7835</v>
      </c>
      <c r="C7900" s="267">
        <v>136.3794219426924</v>
      </c>
    </row>
    <row r="7901" spans="2:3" x14ac:dyDescent="0.45">
      <c r="B7901" s="266">
        <v>7836</v>
      </c>
      <c r="C7901" s="267">
        <v>122.15845992768442</v>
      </c>
    </row>
    <row r="7902" spans="2:3" x14ac:dyDescent="0.45">
      <c r="B7902" s="266">
        <v>7837</v>
      </c>
      <c r="C7902" s="267">
        <v>151.98208559830528</v>
      </c>
    </row>
    <row r="7903" spans="2:3" x14ac:dyDescent="0.45">
      <c r="B7903" s="266">
        <v>7838</v>
      </c>
      <c r="C7903" s="267">
        <v>136.40949544847692</v>
      </c>
    </row>
    <row r="7904" spans="2:3" x14ac:dyDescent="0.45">
      <c r="B7904" s="266">
        <v>7839</v>
      </c>
      <c r="C7904" s="267">
        <v>100.11262232945356</v>
      </c>
    </row>
    <row r="7905" spans="2:3" x14ac:dyDescent="0.45">
      <c r="B7905" s="266">
        <v>7840</v>
      </c>
      <c r="C7905" s="267">
        <v>142.25141059633324</v>
      </c>
    </row>
    <row r="7906" spans="2:3" x14ac:dyDescent="0.45">
      <c r="B7906" s="266">
        <v>7841</v>
      </c>
      <c r="C7906" s="267">
        <v>181.96888648800308</v>
      </c>
    </row>
    <row r="7907" spans="2:3" x14ac:dyDescent="0.45">
      <c r="B7907" s="266">
        <v>7842</v>
      </c>
      <c r="C7907" s="267">
        <v>71.474097606791148</v>
      </c>
    </row>
    <row r="7908" spans="2:3" x14ac:dyDescent="0.45">
      <c r="B7908" s="266">
        <v>7843</v>
      </c>
      <c r="C7908" s="267">
        <v>165.71496425242881</v>
      </c>
    </row>
    <row r="7909" spans="2:3" x14ac:dyDescent="0.45">
      <c r="B7909" s="266">
        <v>7844</v>
      </c>
      <c r="C7909" s="267">
        <v>124.02291593914011</v>
      </c>
    </row>
    <row r="7910" spans="2:3" x14ac:dyDescent="0.45">
      <c r="B7910" s="266">
        <v>7845</v>
      </c>
      <c r="C7910" s="267">
        <v>159.19811943840625</v>
      </c>
    </row>
    <row r="7911" spans="2:3" x14ac:dyDescent="0.45">
      <c r="B7911" s="266">
        <v>7846</v>
      </c>
      <c r="C7911" s="267">
        <v>194.3284006004495</v>
      </c>
    </row>
    <row r="7912" spans="2:3" x14ac:dyDescent="0.45">
      <c r="B7912" s="266">
        <v>7847</v>
      </c>
      <c r="C7912" s="267">
        <v>160.55091626732272</v>
      </c>
    </row>
    <row r="7913" spans="2:3" x14ac:dyDescent="0.45">
      <c r="B7913" s="266">
        <v>7848</v>
      </c>
      <c r="C7913" s="267">
        <v>173.84226296660509</v>
      </c>
    </row>
    <row r="7914" spans="2:3" x14ac:dyDescent="0.45">
      <c r="B7914" s="266">
        <v>7849</v>
      </c>
      <c r="C7914" s="267">
        <v>113.86485633733113</v>
      </c>
    </row>
    <row r="7915" spans="2:3" x14ac:dyDescent="0.45">
      <c r="B7915" s="266">
        <v>7850</v>
      </c>
      <c r="C7915" s="267">
        <v>91.765261325476288</v>
      </c>
    </row>
    <row r="7916" spans="2:3" x14ac:dyDescent="0.45">
      <c r="B7916" s="266">
        <v>7851</v>
      </c>
      <c r="C7916" s="267">
        <v>100.59573196905785</v>
      </c>
    </row>
    <row r="7917" spans="2:3" x14ac:dyDescent="0.45">
      <c r="B7917" s="266">
        <v>7852</v>
      </c>
      <c r="C7917" s="267">
        <v>96.371830912272401</v>
      </c>
    </row>
    <row r="7918" spans="2:3" x14ac:dyDescent="0.45">
      <c r="B7918" s="266">
        <v>7853</v>
      </c>
      <c r="C7918" s="267">
        <v>81.696491827830457</v>
      </c>
    </row>
    <row r="7919" spans="2:3" x14ac:dyDescent="0.45">
      <c r="B7919" s="266">
        <v>7854</v>
      </c>
      <c r="C7919" s="267">
        <v>154.94519513629893</v>
      </c>
    </row>
    <row r="7920" spans="2:3" x14ac:dyDescent="0.45">
      <c r="B7920" s="266">
        <v>7855</v>
      </c>
      <c r="C7920" s="267">
        <v>157.84969905735406</v>
      </c>
    </row>
    <row r="7921" spans="2:3" x14ac:dyDescent="0.45">
      <c r="B7921" s="266">
        <v>7856</v>
      </c>
      <c r="C7921" s="267">
        <v>181.14692384539308</v>
      </c>
    </row>
    <row r="7922" spans="2:3" x14ac:dyDescent="0.45">
      <c r="B7922" s="266">
        <v>7857</v>
      </c>
      <c r="C7922" s="267">
        <v>113.62076924048642</v>
      </c>
    </row>
    <row r="7923" spans="2:3" x14ac:dyDescent="0.45">
      <c r="B7923" s="266">
        <v>7858</v>
      </c>
      <c r="C7923" s="267">
        <v>158.72677067992578</v>
      </c>
    </row>
    <row r="7924" spans="2:3" x14ac:dyDescent="0.45">
      <c r="B7924" s="266">
        <v>7859</v>
      </c>
      <c r="C7924" s="267">
        <v>100.91555033414512</v>
      </c>
    </row>
    <row r="7925" spans="2:3" x14ac:dyDescent="0.45">
      <c r="B7925" s="266">
        <v>7860</v>
      </c>
      <c r="C7925" s="267">
        <v>150.47866863898179</v>
      </c>
    </row>
    <row r="7926" spans="2:3" x14ac:dyDescent="0.45">
      <c r="B7926" s="266">
        <v>7861</v>
      </c>
      <c r="C7926" s="267">
        <v>127.77934385391092</v>
      </c>
    </row>
    <row r="7927" spans="2:3" x14ac:dyDescent="0.45">
      <c r="B7927" s="266">
        <v>7862</v>
      </c>
      <c r="C7927" s="267">
        <v>188.28471580208191</v>
      </c>
    </row>
    <row r="7928" spans="2:3" x14ac:dyDescent="0.45">
      <c r="B7928" s="266">
        <v>7863</v>
      </c>
      <c r="C7928" s="267">
        <v>105.86464090140166</v>
      </c>
    </row>
    <row r="7929" spans="2:3" x14ac:dyDescent="0.45">
      <c r="B7929" s="266">
        <v>7864</v>
      </c>
      <c r="C7929" s="267">
        <v>157.47900104911349</v>
      </c>
    </row>
    <row r="7930" spans="2:3" x14ac:dyDescent="0.45">
      <c r="B7930" s="266">
        <v>7865</v>
      </c>
      <c r="C7930" s="267">
        <v>102.07427582411307</v>
      </c>
    </row>
    <row r="7931" spans="2:3" x14ac:dyDescent="0.45">
      <c r="B7931" s="266">
        <v>7866</v>
      </c>
      <c r="C7931" s="267">
        <v>123.15592942780151</v>
      </c>
    </row>
    <row r="7932" spans="2:3" x14ac:dyDescent="0.45">
      <c r="B7932" s="266">
        <v>7867</v>
      </c>
      <c r="C7932" s="267">
        <v>107.74566062100111</v>
      </c>
    </row>
    <row r="7933" spans="2:3" x14ac:dyDescent="0.45">
      <c r="B7933" s="266">
        <v>7868</v>
      </c>
      <c r="C7933" s="267">
        <v>102.21266272846495</v>
      </c>
    </row>
    <row r="7934" spans="2:3" x14ac:dyDescent="0.45">
      <c r="B7934" s="266">
        <v>7869</v>
      </c>
      <c r="C7934" s="267">
        <v>161.45247182397975</v>
      </c>
    </row>
    <row r="7935" spans="2:3" x14ac:dyDescent="0.45">
      <c r="B7935" s="266">
        <v>7870</v>
      </c>
      <c r="C7935" s="267">
        <v>124.9118987996103</v>
      </c>
    </row>
    <row r="7936" spans="2:3" x14ac:dyDescent="0.45">
      <c r="B7936" s="266">
        <v>7871</v>
      </c>
      <c r="C7936" s="267">
        <v>160.77588548228402</v>
      </c>
    </row>
    <row r="7937" spans="2:3" x14ac:dyDescent="0.45">
      <c r="B7937" s="266">
        <v>7872</v>
      </c>
      <c r="C7937" s="267">
        <v>141.78495430261862</v>
      </c>
    </row>
    <row r="7938" spans="2:3" x14ac:dyDescent="0.45">
      <c r="B7938" s="266">
        <v>7873</v>
      </c>
      <c r="C7938" s="267">
        <v>147.55657635064597</v>
      </c>
    </row>
    <row r="7939" spans="2:3" x14ac:dyDescent="0.45">
      <c r="B7939" s="266">
        <v>7874</v>
      </c>
      <c r="C7939" s="267">
        <v>96.186844738640161</v>
      </c>
    </row>
    <row r="7940" spans="2:3" x14ac:dyDescent="0.45">
      <c r="B7940" s="266">
        <v>7875</v>
      </c>
      <c r="C7940" s="267">
        <v>90.613423281695859</v>
      </c>
    </row>
    <row r="7941" spans="2:3" x14ac:dyDescent="0.45">
      <c r="B7941" s="266">
        <v>7876</v>
      </c>
      <c r="C7941" s="267">
        <v>68.875659498466689</v>
      </c>
    </row>
    <row r="7942" spans="2:3" x14ac:dyDescent="0.45">
      <c r="B7942" s="266">
        <v>7877</v>
      </c>
      <c r="C7942" s="267">
        <v>102.88362357176747</v>
      </c>
    </row>
    <row r="7943" spans="2:3" x14ac:dyDescent="0.45">
      <c r="B7943" s="266">
        <v>7878</v>
      </c>
      <c r="C7943" s="267">
        <v>131.17679030975273</v>
      </c>
    </row>
    <row r="7944" spans="2:3" x14ac:dyDescent="0.45">
      <c r="B7944" s="266">
        <v>7879</v>
      </c>
      <c r="C7944" s="267">
        <v>144.65781148308929</v>
      </c>
    </row>
    <row r="7945" spans="2:3" x14ac:dyDescent="0.45">
      <c r="B7945" s="266">
        <v>7880</v>
      </c>
      <c r="C7945" s="267">
        <v>127.30111445507848</v>
      </c>
    </row>
    <row r="7946" spans="2:3" x14ac:dyDescent="0.45">
      <c r="B7946" s="266">
        <v>7881</v>
      </c>
      <c r="C7946" s="267">
        <v>126.77215141358731</v>
      </c>
    </row>
    <row r="7947" spans="2:3" x14ac:dyDescent="0.45">
      <c r="B7947" s="266">
        <v>7882</v>
      </c>
      <c r="C7947" s="267">
        <v>165.8078538931054</v>
      </c>
    </row>
    <row r="7948" spans="2:3" x14ac:dyDescent="0.45">
      <c r="B7948" s="266">
        <v>7883</v>
      </c>
      <c r="C7948" s="267">
        <v>111.51416494928293</v>
      </c>
    </row>
    <row r="7949" spans="2:3" x14ac:dyDescent="0.45">
      <c r="B7949" s="266">
        <v>7884</v>
      </c>
      <c r="C7949" s="267">
        <v>132.88480339519299</v>
      </c>
    </row>
    <row r="7950" spans="2:3" x14ac:dyDescent="0.45">
      <c r="B7950" s="266">
        <v>7885</v>
      </c>
      <c r="C7950" s="267">
        <v>185.82371808673574</v>
      </c>
    </row>
    <row r="7951" spans="2:3" x14ac:dyDescent="0.45">
      <c r="B7951" s="266">
        <v>7886</v>
      </c>
      <c r="C7951" s="267">
        <v>152.15399717571859</v>
      </c>
    </row>
    <row r="7952" spans="2:3" x14ac:dyDescent="0.45">
      <c r="B7952" s="266">
        <v>7887</v>
      </c>
      <c r="C7952" s="267">
        <v>92.363638765970961</v>
      </c>
    </row>
    <row r="7953" spans="2:3" x14ac:dyDescent="0.45">
      <c r="B7953" s="266">
        <v>7888</v>
      </c>
      <c r="C7953" s="267">
        <v>108.53761824902585</v>
      </c>
    </row>
    <row r="7954" spans="2:3" x14ac:dyDescent="0.45">
      <c r="B7954" s="266">
        <v>7889</v>
      </c>
      <c r="C7954" s="267">
        <v>104.46520674541375</v>
      </c>
    </row>
    <row r="7955" spans="2:3" x14ac:dyDescent="0.45">
      <c r="B7955" s="266">
        <v>7890</v>
      </c>
      <c r="C7955" s="267">
        <v>118.59445135281989</v>
      </c>
    </row>
    <row r="7956" spans="2:3" x14ac:dyDescent="0.45">
      <c r="B7956" s="266">
        <v>7891</v>
      </c>
      <c r="C7956" s="267">
        <v>81.469142040916168</v>
      </c>
    </row>
    <row r="7957" spans="2:3" x14ac:dyDescent="0.45">
      <c r="B7957" s="266">
        <v>7892</v>
      </c>
      <c r="C7957" s="267">
        <v>107.75640820217919</v>
      </c>
    </row>
    <row r="7958" spans="2:3" x14ac:dyDescent="0.45">
      <c r="B7958" s="266">
        <v>7893</v>
      </c>
      <c r="C7958" s="267">
        <v>150.16749487385803</v>
      </c>
    </row>
    <row r="7959" spans="2:3" x14ac:dyDescent="0.45">
      <c r="B7959" s="266">
        <v>7894</v>
      </c>
      <c r="C7959" s="267">
        <v>78.039259682321358</v>
      </c>
    </row>
    <row r="7960" spans="2:3" x14ac:dyDescent="0.45">
      <c r="B7960" s="266">
        <v>7895</v>
      </c>
      <c r="C7960" s="267">
        <v>103.07525670991558</v>
      </c>
    </row>
    <row r="7961" spans="2:3" x14ac:dyDescent="0.45">
      <c r="B7961" s="266">
        <v>7896</v>
      </c>
      <c r="C7961" s="267">
        <v>156.72966390777182</v>
      </c>
    </row>
    <row r="7962" spans="2:3" x14ac:dyDescent="0.45">
      <c r="B7962" s="266">
        <v>7897</v>
      </c>
      <c r="C7962" s="267">
        <v>79.035831931939498</v>
      </c>
    </row>
    <row r="7963" spans="2:3" x14ac:dyDescent="0.45">
      <c r="B7963" s="266">
        <v>7898</v>
      </c>
      <c r="C7963" s="267">
        <v>108.63949398104077</v>
      </c>
    </row>
    <row r="7964" spans="2:3" x14ac:dyDescent="0.45">
      <c r="B7964" s="266">
        <v>7899</v>
      </c>
      <c r="C7964" s="267">
        <v>144.15030000685357</v>
      </c>
    </row>
    <row r="7965" spans="2:3" x14ac:dyDescent="0.45">
      <c r="B7965" s="266">
        <v>7900</v>
      </c>
      <c r="C7965" s="267">
        <v>66.462163054630366</v>
      </c>
    </row>
    <row r="7966" spans="2:3" x14ac:dyDescent="0.45">
      <c r="B7966" s="266">
        <v>7901</v>
      </c>
      <c r="C7966" s="267">
        <v>88.020278243635602</v>
      </c>
    </row>
    <row r="7967" spans="2:3" x14ac:dyDescent="0.45">
      <c r="B7967" s="266">
        <v>7902</v>
      </c>
      <c r="C7967" s="267">
        <v>141.83954004757354</v>
      </c>
    </row>
    <row r="7968" spans="2:3" x14ac:dyDescent="0.45">
      <c r="B7968" s="266">
        <v>7903</v>
      </c>
      <c r="C7968" s="267">
        <v>110.5192734989371</v>
      </c>
    </row>
    <row r="7969" spans="2:3" x14ac:dyDescent="0.45">
      <c r="B7969" s="266">
        <v>7904</v>
      </c>
      <c r="C7969" s="267">
        <v>112.6786050784535</v>
      </c>
    </row>
    <row r="7970" spans="2:3" x14ac:dyDescent="0.45">
      <c r="B7970" s="266">
        <v>7905</v>
      </c>
      <c r="C7970" s="267">
        <v>152.39963114204971</v>
      </c>
    </row>
    <row r="7971" spans="2:3" x14ac:dyDescent="0.45">
      <c r="B7971" s="266">
        <v>7906</v>
      </c>
      <c r="C7971" s="267">
        <v>103.33283878444487</v>
      </c>
    </row>
    <row r="7972" spans="2:3" x14ac:dyDescent="0.45">
      <c r="B7972" s="266">
        <v>7907</v>
      </c>
      <c r="C7972" s="267">
        <v>81.962420340738106</v>
      </c>
    </row>
    <row r="7973" spans="2:3" x14ac:dyDescent="0.45">
      <c r="B7973" s="266">
        <v>7908</v>
      </c>
      <c r="C7973" s="267">
        <v>67.839447803219855</v>
      </c>
    </row>
    <row r="7974" spans="2:3" x14ac:dyDescent="0.45">
      <c r="B7974" s="266">
        <v>7909</v>
      </c>
      <c r="C7974" s="267">
        <v>124.50466678450056</v>
      </c>
    </row>
    <row r="7975" spans="2:3" x14ac:dyDescent="0.45">
      <c r="B7975" s="266">
        <v>7910</v>
      </c>
      <c r="C7975" s="267">
        <v>107.13957973748516</v>
      </c>
    </row>
    <row r="7976" spans="2:3" x14ac:dyDescent="0.45">
      <c r="B7976" s="266">
        <v>7911</v>
      </c>
      <c r="C7976" s="267">
        <v>118.76744641492783</v>
      </c>
    </row>
    <row r="7977" spans="2:3" x14ac:dyDescent="0.45">
      <c r="B7977" s="266">
        <v>7912</v>
      </c>
      <c r="C7977" s="267">
        <v>130.03469573131864</v>
      </c>
    </row>
    <row r="7978" spans="2:3" x14ac:dyDescent="0.45">
      <c r="B7978" s="266">
        <v>7913</v>
      </c>
      <c r="C7978" s="267">
        <v>86.340752236833822</v>
      </c>
    </row>
    <row r="7979" spans="2:3" x14ac:dyDescent="0.45">
      <c r="B7979" s="266">
        <v>7914</v>
      </c>
      <c r="C7979" s="267">
        <v>168.23558666283026</v>
      </c>
    </row>
    <row r="7980" spans="2:3" x14ac:dyDescent="0.45">
      <c r="B7980" s="266">
        <v>7915</v>
      </c>
      <c r="C7980" s="267">
        <v>69.403618229007051</v>
      </c>
    </row>
    <row r="7981" spans="2:3" x14ac:dyDescent="0.45">
      <c r="B7981" s="266">
        <v>7916</v>
      </c>
      <c r="C7981" s="267">
        <v>82.51901038918696</v>
      </c>
    </row>
    <row r="7982" spans="2:3" x14ac:dyDescent="0.45">
      <c r="B7982" s="266">
        <v>7917</v>
      </c>
      <c r="C7982" s="267">
        <v>98.508207249059694</v>
      </c>
    </row>
    <row r="7983" spans="2:3" x14ac:dyDescent="0.45">
      <c r="B7983" s="266">
        <v>7918</v>
      </c>
      <c r="C7983" s="267">
        <v>89.847368852003285</v>
      </c>
    </row>
    <row r="7984" spans="2:3" x14ac:dyDescent="0.45">
      <c r="B7984" s="266">
        <v>7919</v>
      </c>
      <c r="C7984" s="267">
        <v>111.77330903705659</v>
      </c>
    </row>
    <row r="7985" spans="2:3" x14ac:dyDescent="0.45">
      <c r="B7985" s="266">
        <v>7920</v>
      </c>
      <c r="C7985" s="267">
        <v>160.73666398136345</v>
      </c>
    </row>
    <row r="7986" spans="2:3" x14ac:dyDescent="0.45">
      <c r="B7986" s="266">
        <v>7921</v>
      </c>
      <c r="C7986" s="267">
        <v>184.86482692301519</v>
      </c>
    </row>
    <row r="7987" spans="2:3" x14ac:dyDescent="0.45">
      <c r="B7987" s="266">
        <v>7922</v>
      </c>
      <c r="C7987" s="267">
        <v>100.97954683560479</v>
      </c>
    </row>
    <row r="7988" spans="2:3" x14ac:dyDescent="0.45">
      <c r="B7988" s="266">
        <v>7923</v>
      </c>
      <c r="C7988" s="267">
        <v>193.39570096678125</v>
      </c>
    </row>
    <row r="7989" spans="2:3" x14ac:dyDescent="0.45">
      <c r="B7989" s="266">
        <v>7924</v>
      </c>
      <c r="C7989" s="267">
        <v>155.66155615622347</v>
      </c>
    </row>
    <row r="7990" spans="2:3" x14ac:dyDescent="0.45">
      <c r="B7990" s="266">
        <v>7925</v>
      </c>
      <c r="C7990" s="267">
        <v>131.6490381703739</v>
      </c>
    </row>
    <row r="7991" spans="2:3" x14ac:dyDescent="0.45">
      <c r="B7991" s="266">
        <v>7926</v>
      </c>
      <c r="C7991" s="267">
        <v>145.9014199809973</v>
      </c>
    </row>
    <row r="7992" spans="2:3" x14ac:dyDescent="0.45">
      <c r="B7992" s="266">
        <v>7927</v>
      </c>
      <c r="C7992" s="267">
        <v>127.18324676580308</v>
      </c>
    </row>
    <row r="7993" spans="2:3" x14ac:dyDescent="0.45">
      <c r="B7993" s="266">
        <v>7928</v>
      </c>
      <c r="C7993" s="267">
        <v>172.58500519972739</v>
      </c>
    </row>
    <row r="7994" spans="2:3" x14ac:dyDescent="0.45">
      <c r="B7994" s="266">
        <v>7929</v>
      </c>
      <c r="C7994" s="267">
        <v>66.972804341192855</v>
      </c>
    </row>
    <row r="7995" spans="2:3" x14ac:dyDescent="0.45">
      <c r="B7995" s="266">
        <v>7930</v>
      </c>
      <c r="C7995" s="267">
        <v>146.20675443847256</v>
      </c>
    </row>
    <row r="7996" spans="2:3" x14ac:dyDescent="0.45">
      <c r="B7996" s="266">
        <v>7931</v>
      </c>
      <c r="C7996" s="267">
        <v>189.47021366705096</v>
      </c>
    </row>
    <row r="7997" spans="2:3" x14ac:dyDescent="0.45">
      <c r="B7997" s="266">
        <v>7932</v>
      </c>
      <c r="C7997" s="267">
        <v>165.16810499112546</v>
      </c>
    </row>
    <row r="7998" spans="2:3" x14ac:dyDescent="0.45">
      <c r="B7998" s="266">
        <v>7933</v>
      </c>
      <c r="C7998" s="267">
        <v>119.46672730593892</v>
      </c>
    </row>
    <row r="7999" spans="2:3" x14ac:dyDescent="0.45">
      <c r="B7999" s="266">
        <v>7934</v>
      </c>
      <c r="C7999" s="267">
        <v>89.754768681696078</v>
      </c>
    </row>
    <row r="8000" spans="2:3" x14ac:dyDescent="0.45">
      <c r="B8000" s="266">
        <v>7935</v>
      </c>
      <c r="C8000" s="267">
        <v>146.48005122813566</v>
      </c>
    </row>
    <row r="8001" spans="2:3" x14ac:dyDescent="0.45">
      <c r="B8001" s="266">
        <v>7936</v>
      </c>
      <c r="C8001" s="267">
        <v>193.5830683828315</v>
      </c>
    </row>
    <row r="8002" spans="2:3" x14ac:dyDescent="0.45">
      <c r="B8002" s="266">
        <v>7937</v>
      </c>
      <c r="C8002" s="267">
        <v>72.883747614635269</v>
      </c>
    </row>
    <row r="8003" spans="2:3" x14ac:dyDescent="0.45">
      <c r="B8003" s="266">
        <v>7938</v>
      </c>
      <c r="C8003" s="267">
        <v>99.298762681103398</v>
      </c>
    </row>
    <row r="8004" spans="2:3" x14ac:dyDescent="0.45">
      <c r="B8004" s="266">
        <v>7939</v>
      </c>
      <c r="C8004" s="267">
        <v>153.95084689755447</v>
      </c>
    </row>
    <row r="8005" spans="2:3" x14ac:dyDescent="0.45">
      <c r="B8005" s="266">
        <v>7940</v>
      </c>
      <c r="C8005" s="267">
        <v>100.82486390863275</v>
      </c>
    </row>
    <row r="8006" spans="2:3" x14ac:dyDescent="0.45">
      <c r="B8006" s="266">
        <v>7941</v>
      </c>
      <c r="C8006" s="267">
        <v>138.99161503299598</v>
      </c>
    </row>
    <row r="8007" spans="2:3" x14ac:dyDescent="0.45">
      <c r="B8007" s="266">
        <v>7942</v>
      </c>
      <c r="C8007" s="267">
        <v>105.63407209114325</v>
      </c>
    </row>
    <row r="8008" spans="2:3" x14ac:dyDescent="0.45">
      <c r="B8008" s="266">
        <v>7943</v>
      </c>
      <c r="C8008" s="267">
        <v>133.88860822026447</v>
      </c>
    </row>
    <row r="8009" spans="2:3" x14ac:dyDescent="0.45">
      <c r="B8009" s="266">
        <v>7944</v>
      </c>
      <c r="C8009" s="267">
        <v>81.086416017542291</v>
      </c>
    </row>
    <row r="8010" spans="2:3" x14ac:dyDescent="0.45">
      <c r="B8010" s="266">
        <v>7945</v>
      </c>
      <c r="C8010" s="267">
        <v>104.16268080996528</v>
      </c>
    </row>
    <row r="8011" spans="2:3" x14ac:dyDescent="0.45">
      <c r="B8011" s="266">
        <v>7946</v>
      </c>
      <c r="C8011" s="267">
        <v>135.09126865959007</v>
      </c>
    </row>
    <row r="8012" spans="2:3" x14ac:dyDescent="0.45">
      <c r="B8012" s="266">
        <v>7947</v>
      </c>
      <c r="C8012" s="267">
        <v>108.75177997538917</v>
      </c>
    </row>
    <row r="8013" spans="2:3" x14ac:dyDescent="0.45">
      <c r="B8013" s="266">
        <v>7948</v>
      </c>
      <c r="C8013" s="267">
        <v>88.587036883549445</v>
      </c>
    </row>
    <row r="8014" spans="2:3" x14ac:dyDescent="0.45">
      <c r="B8014" s="266">
        <v>7949</v>
      </c>
      <c r="C8014" s="267">
        <v>163.60433172414119</v>
      </c>
    </row>
    <row r="8015" spans="2:3" x14ac:dyDescent="0.45">
      <c r="B8015" s="266">
        <v>7950</v>
      </c>
      <c r="C8015" s="267">
        <v>104.97712385168634</v>
      </c>
    </row>
    <row r="8016" spans="2:3" x14ac:dyDescent="0.45">
      <c r="B8016" s="266">
        <v>7951</v>
      </c>
      <c r="C8016" s="267">
        <v>170.68719120061303</v>
      </c>
    </row>
    <row r="8017" spans="2:3" x14ac:dyDescent="0.45">
      <c r="B8017" s="266">
        <v>7952</v>
      </c>
      <c r="C8017" s="267">
        <v>92.505286943253367</v>
      </c>
    </row>
    <row r="8018" spans="2:3" x14ac:dyDescent="0.45">
      <c r="B8018" s="266">
        <v>7953</v>
      </c>
      <c r="C8018" s="267">
        <v>152.11791150513648</v>
      </c>
    </row>
    <row r="8019" spans="2:3" x14ac:dyDescent="0.45">
      <c r="B8019" s="266">
        <v>7954</v>
      </c>
      <c r="C8019" s="267">
        <v>168.4772262482341</v>
      </c>
    </row>
    <row r="8020" spans="2:3" x14ac:dyDescent="0.45">
      <c r="B8020" s="266">
        <v>7955</v>
      </c>
      <c r="C8020" s="267">
        <v>114.40000529235334</v>
      </c>
    </row>
    <row r="8021" spans="2:3" x14ac:dyDescent="0.45">
      <c r="B8021" s="266">
        <v>7956</v>
      </c>
      <c r="C8021" s="267">
        <v>92.485548094446017</v>
      </c>
    </row>
    <row r="8022" spans="2:3" x14ac:dyDescent="0.45">
      <c r="B8022" s="266">
        <v>7957</v>
      </c>
      <c r="C8022" s="267">
        <v>116.03618871578401</v>
      </c>
    </row>
    <row r="8023" spans="2:3" x14ac:dyDescent="0.45">
      <c r="B8023" s="266">
        <v>7958</v>
      </c>
      <c r="C8023" s="267">
        <v>103.86686104720788</v>
      </c>
    </row>
    <row r="8024" spans="2:3" x14ac:dyDescent="0.45">
      <c r="B8024" s="266">
        <v>7959</v>
      </c>
      <c r="C8024" s="267">
        <v>87.879217279558731</v>
      </c>
    </row>
    <row r="8025" spans="2:3" x14ac:dyDescent="0.45">
      <c r="B8025" s="266">
        <v>7960</v>
      </c>
      <c r="C8025" s="267">
        <v>134.10906648654782</v>
      </c>
    </row>
    <row r="8026" spans="2:3" x14ac:dyDescent="0.45">
      <c r="B8026" s="266">
        <v>7961</v>
      </c>
      <c r="C8026" s="267">
        <v>117.8190416145076</v>
      </c>
    </row>
    <row r="8027" spans="2:3" x14ac:dyDescent="0.45">
      <c r="B8027" s="266">
        <v>7962</v>
      </c>
      <c r="C8027" s="267">
        <v>84.264837049773234</v>
      </c>
    </row>
    <row r="8028" spans="2:3" x14ac:dyDescent="0.45">
      <c r="B8028" s="266">
        <v>7963</v>
      </c>
      <c r="C8028" s="267">
        <v>92.796461474902273</v>
      </c>
    </row>
    <row r="8029" spans="2:3" x14ac:dyDescent="0.45">
      <c r="B8029" s="266">
        <v>7964</v>
      </c>
      <c r="C8029" s="267">
        <v>134.03321183586422</v>
      </c>
    </row>
    <row r="8030" spans="2:3" x14ac:dyDescent="0.45">
      <c r="B8030" s="266">
        <v>7965</v>
      </c>
      <c r="C8030" s="267">
        <v>83.307627703248585</v>
      </c>
    </row>
    <row r="8031" spans="2:3" x14ac:dyDescent="0.45">
      <c r="B8031" s="266">
        <v>7966</v>
      </c>
      <c r="C8031" s="267">
        <v>153.62676910537655</v>
      </c>
    </row>
    <row r="8032" spans="2:3" x14ac:dyDescent="0.45">
      <c r="B8032" s="266">
        <v>7967</v>
      </c>
      <c r="C8032" s="267">
        <v>136.08514552380589</v>
      </c>
    </row>
    <row r="8033" spans="2:3" x14ac:dyDescent="0.45">
      <c r="B8033" s="266">
        <v>7968</v>
      </c>
      <c r="C8033" s="267">
        <v>91.747131348847262</v>
      </c>
    </row>
    <row r="8034" spans="2:3" x14ac:dyDescent="0.45">
      <c r="B8034" s="266">
        <v>7969</v>
      </c>
      <c r="C8034" s="267">
        <v>129.25605612495673</v>
      </c>
    </row>
    <row r="8035" spans="2:3" x14ac:dyDescent="0.45">
      <c r="B8035" s="266">
        <v>7970</v>
      </c>
      <c r="C8035" s="267">
        <v>87.790539489189314</v>
      </c>
    </row>
    <row r="8036" spans="2:3" x14ac:dyDescent="0.45">
      <c r="B8036" s="266">
        <v>7971</v>
      </c>
      <c r="C8036" s="267">
        <v>113.98366193982545</v>
      </c>
    </row>
    <row r="8037" spans="2:3" x14ac:dyDescent="0.45">
      <c r="B8037" s="266">
        <v>7972</v>
      </c>
      <c r="C8037" s="267">
        <v>105.27318058595617</v>
      </c>
    </row>
    <row r="8038" spans="2:3" x14ac:dyDescent="0.45">
      <c r="B8038" s="266">
        <v>7973</v>
      </c>
      <c r="C8038" s="267">
        <v>153.22194505932524</v>
      </c>
    </row>
    <row r="8039" spans="2:3" x14ac:dyDescent="0.45">
      <c r="B8039" s="266">
        <v>7974</v>
      </c>
      <c r="C8039" s="267">
        <v>175.7223390276618</v>
      </c>
    </row>
    <row r="8040" spans="2:3" x14ac:dyDescent="0.45">
      <c r="B8040" s="266">
        <v>7975</v>
      </c>
      <c r="C8040" s="267">
        <v>147.01200648398151</v>
      </c>
    </row>
    <row r="8041" spans="2:3" x14ac:dyDescent="0.45">
      <c r="B8041" s="266">
        <v>7976</v>
      </c>
      <c r="C8041" s="267">
        <v>195.03918070827311</v>
      </c>
    </row>
    <row r="8042" spans="2:3" x14ac:dyDescent="0.45">
      <c r="B8042" s="266">
        <v>7977</v>
      </c>
      <c r="C8042" s="267">
        <v>116.96384706579641</v>
      </c>
    </row>
    <row r="8043" spans="2:3" x14ac:dyDescent="0.45">
      <c r="B8043" s="266">
        <v>7978</v>
      </c>
      <c r="C8043" s="267">
        <v>69.210478542954519</v>
      </c>
    </row>
    <row r="8044" spans="2:3" x14ac:dyDescent="0.45">
      <c r="B8044" s="266">
        <v>7979</v>
      </c>
      <c r="C8044" s="267">
        <v>107.92247467377621</v>
      </c>
    </row>
    <row r="8045" spans="2:3" x14ac:dyDescent="0.45">
      <c r="B8045" s="266">
        <v>7980</v>
      </c>
      <c r="C8045" s="267">
        <v>116.05489974735937</v>
      </c>
    </row>
    <row r="8046" spans="2:3" x14ac:dyDescent="0.45">
      <c r="B8046" s="266">
        <v>7981</v>
      </c>
      <c r="C8046" s="267">
        <v>144.39705093395008</v>
      </c>
    </row>
    <row r="8047" spans="2:3" x14ac:dyDescent="0.45">
      <c r="B8047" s="266">
        <v>7982</v>
      </c>
      <c r="C8047" s="267">
        <v>123.36217423329285</v>
      </c>
    </row>
    <row r="8048" spans="2:3" x14ac:dyDescent="0.45">
      <c r="B8048" s="266">
        <v>7983</v>
      </c>
      <c r="C8048" s="267">
        <v>149.20022171650828</v>
      </c>
    </row>
    <row r="8049" spans="2:3" x14ac:dyDescent="0.45">
      <c r="B8049" s="266">
        <v>7984</v>
      </c>
      <c r="C8049" s="267">
        <v>126.24645148233148</v>
      </c>
    </row>
    <row r="8050" spans="2:3" x14ac:dyDescent="0.45">
      <c r="B8050" s="266">
        <v>7985</v>
      </c>
      <c r="C8050" s="267">
        <v>130.78538939252337</v>
      </c>
    </row>
    <row r="8051" spans="2:3" x14ac:dyDescent="0.45">
      <c r="B8051" s="266">
        <v>7986</v>
      </c>
      <c r="C8051" s="267">
        <v>126.19237449354976</v>
      </c>
    </row>
    <row r="8052" spans="2:3" x14ac:dyDescent="0.45">
      <c r="B8052" s="266">
        <v>7987</v>
      </c>
      <c r="C8052" s="267">
        <v>157.7535744203276</v>
      </c>
    </row>
    <row r="8053" spans="2:3" x14ac:dyDescent="0.45">
      <c r="B8053" s="266">
        <v>7988</v>
      </c>
      <c r="C8053" s="267">
        <v>102.8751958608967</v>
      </c>
    </row>
    <row r="8054" spans="2:3" x14ac:dyDescent="0.45">
      <c r="B8054" s="266">
        <v>7989</v>
      </c>
      <c r="C8054" s="267">
        <v>116.79406256838038</v>
      </c>
    </row>
    <row r="8055" spans="2:3" x14ac:dyDescent="0.45">
      <c r="B8055" s="266">
        <v>7990</v>
      </c>
      <c r="C8055" s="267">
        <v>111.56309648110729</v>
      </c>
    </row>
    <row r="8056" spans="2:3" x14ac:dyDescent="0.45">
      <c r="B8056" s="266">
        <v>7991</v>
      </c>
      <c r="C8056" s="267">
        <v>131.77913819063755</v>
      </c>
    </row>
    <row r="8057" spans="2:3" x14ac:dyDescent="0.45">
      <c r="B8057" s="266">
        <v>7992</v>
      </c>
      <c r="C8057" s="267">
        <v>138.18579152983506</v>
      </c>
    </row>
    <row r="8058" spans="2:3" x14ac:dyDescent="0.45">
      <c r="B8058" s="266">
        <v>7993</v>
      </c>
      <c r="C8058" s="267">
        <v>114.58245735614328</v>
      </c>
    </row>
    <row r="8059" spans="2:3" x14ac:dyDescent="0.45">
      <c r="B8059" s="266">
        <v>7994</v>
      </c>
      <c r="C8059" s="267">
        <v>108.36053020221871</v>
      </c>
    </row>
    <row r="8060" spans="2:3" x14ac:dyDescent="0.45">
      <c r="B8060" s="266">
        <v>7995</v>
      </c>
      <c r="C8060" s="267">
        <v>138.81904937109829</v>
      </c>
    </row>
    <row r="8061" spans="2:3" x14ac:dyDescent="0.45">
      <c r="B8061" s="266">
        <v>7996</v>
      </c>
      <c r="C8061" s="267">
        <v>85.642982372462541</v>
      </c>
    </row>
    <row r="8062" spans="2:3" x14ac:dyDescent="0.45">
      <c r="B8062" s="266">
        <v>7997</v>
      </c>
      <c r="C8062" s="267">
        <v>100.59121545624213</v>
      </c>
    </row>
    <row r="8063" spans="2:3" x14ac:dyDescent="0.45">
      <c r="B8063" s="266">
        <v>7998</v>
      </c>
      <c r="C8063" s="267">
        <v>72.601149205974934</v>
      </c>
    </row>
    <row r="8064" spans="2:3" x14ac:dyDescent="0.45">
      <c r="B8064" s="266">
        <v>7999</v>
      </c>
      <c r="C8064" s="267">
        <v>132.97082301998097</v>
      </c>
    </row>
    <row r="8065" spans="2:3" x14ac:dyDescent="0.45">
      <c r="B8065" s="266">
        <v>8000</v>
      </c>
      <c r="C8065" s="267">
        <v>166.17601636016184</v>
      </c>
    </row>
    <row r="8066" spans="2:3" x14ac:dyDescent="0.45">
      <c r="B8066" s="266">
        <v>8001</v>
      </c>
      <c r="C8066" s="267">
        <v>113.50006011067732</v>
      </c>
    </row>
    <row r="8067" spans="2:3" x14ac:dyDescent="0.45">
      <c r="B8067" s="266">
        <v>8002</v>
      </c>
      <c r="C8067" s="267">
        <v>160.18585536891561</v>
      </c>
    </row>
    <row r="8068" spans="2:3" x14ac:dyDescent="0.45">
      <c r="B8068" s="266">
        <v>8003</v>
      </c>
      <c r="C8068" s="267">
        <v>172.47183853582038</v>
      </c>
    </row>
    <row r="8069" spans="2:3" x14ac:dyDescent="0.45">
      <c r="B8069" s="266">
        <v>8004</v>
      </c>
      <c r="C8069" s="267">
        <v>85.960650723222031</v>
      </c>
    </row>
    <row r="8070" spans="2:3" x14ac:dyDescent="0.45">
      <c r="B8070" s="266">
        <v>8005</v>
      </c>
      <c r="C8070" s="267">
        <v>163.27042378870999</v>
      </c>
    </row>
    <row r="8071" spans="2:3" x14ac:dyDescent="0.45">
      <c r="B8071" s="266">
        <v>8006</v>
      </c>
      <c r="C8071" s="267">
        <v>158.0581222576601</v>
      </c>
    </row>
    <row r="8072" spans="2:3" x14ac:dyDescent="0.45">
      <c r="B8072" s="266">
        <v>8007</v>
      </c>
      <c r="C8072" s="267">
        <v>141.92609239505578</v>
      </c>
    </row>
    <row r="8073" spans="2:3" x14ac:dyDescent="0.45">
      <c r="B8073" s="266">
        <v>8008</v>
      </c>
      <c r="C8073" s="267">
        <v>125.89083557279565</v>
      </c>
    </row>
    <row r="8074" spans="2:3" x14ac:dyDescent="0.45">
      <c r="B8074" s="266">
        <v>8009</v>
      </c>
      <c r="C8074" s="267">
        <v>95.373139297295893</v>
      </c>
    </row>
    <row r="8075" spans="2:3" x14ac:dyDescent="0.45">
      <c r="B8075" s="266">
        <v>8010</v>
      </c>
      <c r="C8075" s="267">
        <v>150.50129532646065</v>
      </c>
    </row>
    <row r="8076" spans="2:3" x14ac:dyDescent="0.45">
      <c r="B8076" s="266">
        <v>8011</v>
      </c>
      <c r="C8076" s="267">
        <v>128.9479470757139</v>
      </c>
    </row>
    <row r="8077" spans="2:3" x14ac:dyDescent="0.45">
      <c r="B8077" s="266">
        <v>8012</v>
      </c>
      <c r="C8077" s="267">
        <v>121.62094451307345</v>
      </c>
    </row>
    <row r="8078" spans="2:3" x14ac:dyDescent="0.45">
      <c r="B8078" s="266">
        <v>8013</v>
      </c>
      <c r="C8078" s="267">
        <v>77.029526492848575</v>
      </c>
    </row>
    <row r="8079" spans="2:3" x14ac:dyDescent="0.45">
      <c r="B8079" s="266">
        <v>8014</v>
      </c>
      <c r="C8079" s="267">
        <v>114.3118719124779</v>
      </c>
    </row>
    <row r="8080" spans="2:3" x14ac:dyDescent="0.45">
      <c r="B8080" s="266">
        <v>8015</v>
      </c>
      <c r="C8080" s="267">
        <v>127.65862482668777</v>
      </c>
    </row>
    <row r="8081" spans="2:3" x14ac:dyDescent="0.45">
      <c r="B8081" s="266">
        <v>8016</v>
      </c>
      <c r="C8081" s="267">
        <v>102.74362801466611</v>
      </c>
    </row>
    <row r="8082" spans="2:3" x14ac:dyDescent="0.45">
      <c r="B8082" s="266">
        <v>8017</v>
      </c>
      <c r="C8082" s="267">
        <v>160.99255721361291</v>
      </c>
    </row>
    <row r="8083" spans="2:3" x14ac:dyDescent="0.45">
      <c r="B8083" s="266">
        <v>8018</v>
      </c>
      <c r="C8083" s="267">
        <v>136.55496034575739</v>
      </c>
    </row>
    <row r="8084" spans="2:3" x14ac:dyDescent="0.45">
      <c r="B8084" s="266">
        <v>8019</v>
      </c>
      <c r="C8084" s="267">
        <v>67.490770615228698</v>
      </c>
    </row>
    <row r="8085" spans="2:3" x14ac:dyDescent="0.45">
      <c r="B8085" s="266">
        <v>8020</v>
      </c>
      <c r="C8085" s="267">
        <v>172.21047856290696</v>
      </c>
    </row>
    <row r="8086" spans="2:3" x14ac:dyDescent="0.45">
      <c r="B8086" s="266">
        <v>8021</v>
      </c>
      <c r="C8086" s="267">
        <v>126.63616942190581</v>
      </c>
    </row>
    <row r="8087" spans="2:3" x14ac:dyDescent="0.45">
      <c r="B8087" s="266">
        <v>8022</v>
      </c>
      <c r="C8087" s="267">
        <v>183.39390763457442</v>
      </c>
    </row>
    <row r="8088" spans="2:3" x14ac:dyDescent="0.45">
      <c r="B8088" s="266">
        <v>8023</v>
      </c>
      <c r="C8088" s="267">
        <v>131.52652707702447</v>
      </c>
    </row>
    <row r="8089" spans="2:3" x14ac:dyDescent="0.45">
      <c r="B8089" s="266">
        <v>8024</v>
      </c>
      <c r="C8089" s="267">
        <v>122.0495023012605</v>
      </c>
    </row>
    <row r="8090" spans="2:3" x14ac:dyDescent="0.45">
      <c r="B8090" s="266">
        <v>8025</v>
      </c>
      <c r="C8090" s="267">
        <v>139.57323469965721</v>
      </c>
    </row>
    <row r="8091" spans="2:3" x14ac:dyDescent="0.45">
      <c r="B8091" s="266">
        <v>8026</v>
      </c>
      <c r="C8091" s="267">
        <v>141.67425705121548</v>
      </c>
    </row>
    <row r="8092" spans="2:3" x14ac:dyDescent="0.45">
      <c r="B8092" s="266">
        <v>8027</v>
      </c>
      <c r="C8092" s="267">
        <v>105.58690773349497</v>
      </c>
    </row>
    <row r="8093" spans="2:3" x14ac:dyDescent="0.45">
      <c r="B8093" s="266">
        <v>8028</v>
      </c>
      <c r="C8093" s="267">
        <v>92.067245600522995</v>
      </c>
    </row>
    <row r="8094" spans="2:3" x14ac:dyDescent="0.45">
      <c r="B8094" s="266">
        <v>8029</v>
      </c>
      <c r="C8094" s="267">
        <v>101.7363416124618</v>
      </c>
    </row>
    <row r="8095" spans="2:3" x14ac:dyDescent="0.45">
      <c r="B8095" s="266">
        <v>8030</v>
      </c>
      <c r="C8095" s="267">
        <v>141.80763617022606</v>
      </c>
    </row>
    <row r="8096" spans="2:3" x14ac:dyDescent="0.45">
      <c r="B8096" s="266">
        <v>8031</v>
      </c>
      <c r="C8096" s="267">
        <v>101.26573819964696</v>
      </c>
    </row>
    <row r="8097" spans="2:3" x14ac:dyDescent="0.45">
      <c r="B8097" s="266">
        <v>8032</v>
      </c>
      <c r="C8097" s="267">
        <v>89.67726675109374</v>
      </c>
    </row>
    <row r="8098" spans="2:3" x14ac:dyDescent="0.45">
      <c r="B8098" s="266">
        <v>8033</v>
      </c>
      <c r="C8098" s="267">
        <v>139.16564693245448</v>
      </c>
    </row>
    <row r="8099" spans="2:3" x14ac:dyDescent="0.45">
      <c r="B8099" s="266">
        <v>8034</v>
      </c>
      <c r="C8099" s="267">
        <v>109.63484314049091</v>
      </c>
    </row>
    <row r="8100" spans="2:3" x14ac:dyDescent="0.45">
      <c r="B8100" s="266">
        <v>8035</v>
      </c>
      <c r="C8100" s="267">
        <v>103.0964449197658</v>
      </c>
    </row>
    <row r="8101" spans="2:3" x14ac:dyDescent="0.45">
      <c r="B8101" s="266">
        <v>8036</v>
      </c>
      <c r="C8101" s="267">
        <v>130.7301336007132</v>
      </c>
    </row>
    <row r="8102" spans="2:3" x14ac:dyDescent="0.45">
      <c r="B8102" s="266">
        <v>8037</v>
      </c>
      <c r="C8102" s="267">
        <v>145.97837302407731</v>
      </c>
    </row>
    <row r="8103" spans="2:3" x14ac:dyDescent="0.45">
      <c r="B8103" s="266">
        <v>8038</v>
      </c>
      <c r="C8103" s="267">
        <v>125.69237835836481</v>
      </c>
    </row>
    <row r="8104" spans="2:3" x14ac:dyDescent="0.45">
      <c r="B8104" s="266">
        <v>8039</v>
      </c>
      <c r="C8104" s="267">
        <v>141.20052341169145</v>
      </c>
    </row>
    <row r="8105" spans="2:3" x14ac:dyDescent="0.45">
      <c r="B8105" s="266">
        <v>8040</v>
      </c>
      <c r="C8105" s="267">
        <v>129.01121037725696</v>
      </c>
    </row>
    <row r="8106" spans="2:3" x14ac:dyDescent="0.45">
      <c r="B8106" s="266">
        <v>8041</v>
      </c>
      <c r="C8106" s="267">
        <v>112.08472247729411</v>
      </c>
    </row>
    <row r="8107" spans="2:3" x14ac:dyDescent="0.45">
      <c r="B8107" s="266">
        <v>8042</v>
      </c>
      <c r="C8107" s="267">
        <v>198.50371642971609</v>
      </c>
    </row>
    <row r="8108" spans="2:3" x14ac:dyDescent="0.45">
      <c r="B8108" s="266">
        <v>8043</v>
      </c>
      <c r="C8108" s="267">
        <v>132.63278859902465</v>
      </c>
    </row>
    <row r="8109" spans="2:3" x14ac:dyDescent="0.45">
      <c r="B8109" s="266">
        <v>8044</v>
      </c>
      <c r="C8109" s="267">
        <v>88.792216429009329</v>
      </c>
    </row>
    <row r="8110" spans="2:3" x14ac:dyDescent="0.45">
      <c r="B8110" s="266">
        <v>8045</v>
      </c>
      <c r="C8110" s="267">
        <v>107.15594566165855</v>
      </c>
    </row>
    <row r="8111" spans="2:3" x14ac:dyDescent="0.45">
      <c r="B8111" s="266">
        <v>8046</v>
      </c>
      <c r="C8111" s="267">
        <v>115.74861678930688</v>
      </c>
    </row>
    <row r="8112" spans="2:3" x14ac:dyDescent="0.45">
      <c r="B8112" s="266">
        <v>8047</v>
      </c>
      <c r="C8112" s="267">
        <v>107.1793173234897</v>
      </c>
    </row>
    <row r="8113" spans="2:3" x14ac:dyDescent="0.45">
      <c r="B8113" s="266">
        <v>8048</v>
      </c>
      <c r="C8113" s="267">
        <v>126.39790268178041</v>
      </c>
    </row>
    <row r="8114" spans="2:3" x14ac:dyDescent="0.45">
      <c r="B8114" s="266">
        <v>8049</v>
      </c>
      <c r="C8114" s="267">
        <v>125.59618169655657</v>
      </c>
    </row>
    <row r="8115" spans="2:3" x14ac:dyDescent="0.45">
      <c r="B8115" s="266">
        <v>8050</v>
      </c>
      <c r="C8115" s="267">
        <v>94.674997609224903</v>
      </c>
    </row>
    <row r="8116" spans="2:3" x14ac:dyDescent="0.45">
      <c r="B8116" s="266">
        <v>8051</v>
      </c>
      <c r="C8116" s="267">
        <v>125.12081333773567</v>
      </c>
    </row>
    <row r="8117" spans="2:3" x14ac:dyDescent="0.45">
      <c r="B8117" s="266">
        <v>8052</v>
      </c>
      <c r="C8117" s="267">
        <v>126.38789652299759</v>
      </c>
    </row>
    <row r="8118" spans="2:3" x14ac:dyDescent="0.45">
      <c r="B8118" s="266">
        <v>8053</v>
      </c>
      <c r="C8118" s="267">
        <v>74.396360899207622</v>
      </c>
    </row>
    <row r="8119" spans="2:3" x14ac:dyDescent="0.45">
      <c r="B8119" s="266">
        <v>8054</v>
      </c>
      <c r="C8119" s="267">
        <v>127.55413860521699</v>
      </c>
    </row>
    <row r="8120" spans="2:3" x14ac:dyDescent="0.45">
      <c r="B8120" s="266">
        <v>8055</v>
      </c>
      <c r="C8120" s="267">
        <v>168.13198467548082</v>
      </c>
    </row>
    <row r="8121" spans="2:3" x14ac:dyDescent="0.45">
      <c r="B8121" s="266">
        <v>8056</v>
      </c>
      <c r="C8121" s="267">
        <v>132.94566277814391</v>
      </c>
    </row>
    <row r="8122" spans="2:3" x14ac:dyDescent="0.45">
      <c r="B8122" s="266">
        <v>8057</v>
      </c>
      <c r="C8122" s="267">
        <v>103.37802276418105</v>
      </c>
    </row>
    <row r="8123" spans="2:3" x14ac:dyDescent="0.45">
      <c r="B8123" s="266">
        <v>8058</v>
      </c>
      <c r="C8123" s="267">
        <v>138.47620913091436</v>
      </c>
    </row>
    <row r="8124" spans="2:3" x14ac:dyDescent="0.45">
      <c r="B8124" s="266">
        <v>8059</v>
      </c>
      <c r="C8124" s="267">
        <v>145.93464278159831</v>
      </c>
    </row>
    <row r="8125" spans="2:3" x14ac:dyDescent="0.45">
      <c r="B8125" s="266">
        <v>8060</v>
      </c>
      <c r="C8125" s="267">
        <v>86.004509104792859</v>
      </c>
    </row>
    <row r="8126" spans="2:3" x14ac:dyDescent="0.45">
      <c r="B8126" s="266">
        <v>8061</v>
      </c>
      <c r="C8126" s="267">
        <v>136.08127916964284</v>
      </c>
    </row>
    <row r="8127" spans="2:3" x14ac:dyDescent="0.45">
      <c r="B8127" s="266">
        <v>8062</v>
      </c>
      <c r="C8127" s="267">
        <v>161.68782060256109</v>
      </c>
    </row>
    <row r="8128" spans="2:3" x14ac:dyDescent="0.45">
      <c r="B8128" s="266">
        <v>8063</v>
      </c>
      <c r="C8128" s="267">
        <v>146.70876365994334</v>
      </c>
    </row>
    <row r="8129" spans="2:3" x14ac:dyDescent="0.45">
      <c r="B8129" s="266">
        <v>8064</v>
      </c>
      <c r="C8129" s="267">
        <v>152.421746724375</v>
      </c>
    </row>
    <row r="8130" spans="2:3" x14ac:dyDescent="0.45">
      <c r="B8130" s="266">
        <v>8065</v>
      </c>
      <c r="C8130" s="267">
        <v>125.45250595973218</v>
      </c>
    </row>
    <row r="8131" spans="2:3" x14ac:dyDescent="0.45">
      <c r="B8131" s="266">
        <v>8066</v>
      </c>
      <c r="C8131" s="267">
        <v>142.06594214256222</v>
      </c>
    </row>
    <row r="8132" spans="2:3" x14ac:dyDescent="0.45">
      <c r="B8132" s="266">
        <v>8067</v>
      </c>
      <c r="C8132" s="267">
        <v>163.68944819841073</v>
      </c>
    </row>
    <row r="8133" spans="2:3" x14ac:dyDescent="0.45">
      <c r="B8133" s="266">
        <v>8068</v>
      </c>
      <c r="C8133" s="267">
        <v>105.57827748256717</v>
      </c>
    </row>
    <row r="8134" spans="2:3" x14ac:dyDescent="0.45">
      <c r="B8134" s="266">
        <v>8069</v>
      </c>
      <c r="C8134" s="267">
        <v>220.46195199767044</v>
      </c>
    </row>
    <row r="8135" spans="2:3" x14ac:dyDescent="0.45">
      <c r="B8135" s="266">
        <v>8070</v>
      </c>
      <c r="C8135" s="267">
        <v>156.62490668735268</v>
      </c>
    </row>
    <row r="8136" spans="2:3" x14ac:dyDescent="0.45">
      <c r="B8136" s="266">
        <v>8071</v>
      </c>
      <c r="C8136" s="267">
        <v>168.78507173137308</v>
      </c>
    </row>
    <row r="8137" spans="2:3" x14ac:dyDescent="0.45">
      <c r="B8137" s="266">
        <v>8072</v>
      </c>
      <c r="C8137" s="267">
        <v>112.52313629558375</v>
      </c>
    </row>
    <row r="8138" spans="2:3" x14ac:dyDescent="0.45">
      <c r="B8138" s="266">
        <v>8073</v>
      </c>
      <c r="C8138" s="267">
        <v>110.91846297947063</v>
      </c>
    </row>
    <row r="8139" spans="2:3" x14ac:dyDescent="0.45">
      <c r="B8139" s="266">
        <v>8074</v>
      </c>
      <c r="C8139" s="267">
        <v>112.51629680141079</v>
      </c>
    </row>
    <row r="8140" spans="2:3" x14ac:dyDescent="0.45">
      <c r="B8140" s="266">
        <v>8075</v>
      </c>
      <c r="C8140" s="267">
        <v>92.438842242733699</v>
      </c>
    </row>
    <row r="8141" spans="2:3" x14ac:dyDescent="0.45">
      <c r="B8141" s="266">
        <v>8076</v>
      </c>
      <c r="C8141" s="267">
        <v>134.63974378849332</v>
      </c>
    </row>
    <row r="8142" spans="2:3" x14ac:dyDescent="0.45">
      <c r="B8142" s="266">
        <v>8077</v>
      </c>
      <c r="C8142" s="267">
        <v>93.504768316047745</v>
      </c>
    </row>
    <row r="8143" spans="2:3" x14ac:dyDescent="0.45">
      <c r="B8143" s="266">
        <v>8078</v>
      </c>
      <c r="C8143" s="267">
        <v>128.25353519789121</v>
      </c>
    </row>
    <row r="8144" spans="2:3" x14ac:dyDescent="0.45">
      <c r="B8144" s="266">
        <v>8079</v>
      </c>
      <c r="C8144" s="267">
        <v>165.83232850577105</v>
      </c>
    </row>
    <row r="8145" spans="2:3" x14ac:dyDescent="0.45">
      <c r="B8145" s="266">
        <v>8080</v>
      </c>
      <c r="C8145" s="267">
        <v>135.44618261633983</v>
      </c>
    </row>
    <row r="8146" spans="2:3" x14ac:dyDescent="0.45">
      <c r="B8146" s="266">
        <v>8081</v>
      </c>
      <c r="C8146" s="267">
        <v>157.46381660498974</v>
      </c>
    </row>
    <row r="8147" spans="2:3" x14ac:dyDescent="0.45">
      <c r="B8147" s="266">
        <v>8082</v>
      </c>
      <c r="C8147" s="267">
        <v>132.21558937811059</v>
      </c>
    </row>
    <row r="8148" spans="2:3" x14ac:dyDescent="0.45">
      <c r="B8148" s="266">
        <v>8083</v>
      </c>
      <c r="C8148" s="267">
        <v>163.53354709496315</v>
      </c>
    </row>
    <row r="8149" spans="2:3" x14ac:dyDescent="0.45">
      <c r="B8149" s="266">
        <v>8084</v>
      </c>
      <c r="C8149" s="267">
        <v>105.35522887569394</v>
      </c>
    </row>
    <row r="8150" spans="2:3" x14ac:dyDescent="0.45">
      <c r="B8150" s="266">
        <v>8085</v>
      </c>
      <c r="C8150" s="267">
        <v>135.38796698382822</v>
      </c>
    </row>
    <row r="8151" spans="2:3" x14ac:dyDescent="0.45">
      <c r="B8151" s="266">
        <v>8086</v>
      </c>
      <c r="C8151" s="267">
        <v>89.990580207736713</v>
      </c>
    </row>
    <row r="8152" spans="2:3" x14ac:dyDescent="0.45">
      <c r="B8152" s="266">
        <v>8087</v>
      </c>
      <c r="C8152" s="267">
        <v>162.25634940159949</v>
      </c>
    </row>
    <row r="8153" spans="2:3" x14ac:dyDescent="0.45">
      <c r="B8153" s="266">
        <v>8088</v>
      </c>
      <c r="C8153" s="267">
        <v>154.86323683746969</v>
      </c>
    </row>
    <row r="8154" spans="2:3" x14ac:dyDescent="0.45">
      <c r="B8154" s="266">
        <v>8089</v>
      </c>
      <c r="C8154" s="267">
        <v>145.71598432098958</v>
      </c>
    </row>
    <row r="8155" spans="2:3" x14ac:dyDescent="0.45">
      <c r="B8155" s="266">
        <v>8090</v>
      </c>
      <c r="C8155" s="267">
        <v>98.148302270840929</v>
      </c>
    </row>
    <row r="8156" spans="2:3" x14ac:dyDescent="0.45">
      <c r="B8156" s="266">
        <v>8091</v>
      </c>
      <c r="C8156" s="267">
        <v>199.60129012454377</v>
      </c>
    </row>
    <row r="8157" spans="2:3" x14ac:dyDescent="0.45">
      <c r="B8157" s="266">
        <v>8092</v>
      </c>
      <c r="C8157" s="267">
        <v>102.63419946734501</v>
      </c>
    </row>
    <row r="8158" spans="2:3" x14ac:dyDescent="0.45">
      <c r="B8158" s="266">
        <v>8093</v>
      </c>
      <c r="C8158" s="267">
        <v>144.68174394432279</v>
      </c>
    </row>
    <row r="8159" spans="2:3" x14ac:dyDescent="0.45">
      <c r="B8159" s="266">
        <v>8094</v>
      </c>
      <c r="C8159" s="267">
        <v>132.90852850363888</v>
      </c>
    </row>
    <row r="8160" spans="2:3" x14ac:dyDescent="0.45">
      <c r="B8160" s="266">
        <v>8095</v>
      </c>
      <c r="C8160" s="267">
        <v>84.830756279268414</v>
      </c>
    </row>
    <row r="8161" spans="2:3" x14ac:dyDescent="0.45">
      <c r="B8161" s="266">
        <v>8096</v>
      </c>
      <c r="C8161" s="267">
        <v>110.58749553622093</v>
      </c>
    </row>
    <row r="8162" spans="2:3" x14ac:dyDescent="0.45">
      <c r="B8162" s="266">
        <v>8097</v>
      </c>
      <c r="C8162" s="267">
        <v>133.96138678615171</v>
      </c>
    </row>
    <row r="8163" spans="2:3" x14ac:dyDescent="0.45">
      <c r="B8163" s="266">
        <v>8098</v>
      </c>
      <c r="C8163" s="267">
        <v>153.20156524395782</v>
      </c>
    </row>
    <row r="8164" spans="2:3" x14ac:dyDescent="0.45">
      <c r="B8164" s="266">
        <v>8099</v>
      </c>
      <c r="C8164" s="267">
        <v>179.8509690082434</v>
      </c>
    </row>
    <row r="8165" spans="2:3" x14ac:dyDescent="0.45">
      <c r="B8165" s="266">
        <v>8100</v>
      </c>
      <c r="C8165" s="267">
        <v>119.47152687737568</v>
      </c>
    </row>
    <row r="8166" spans="2:3" x14ac:dyDescent="0.45">
      <c r="B8166" s="266">
        <v>8101</v>
      </c>
      <c r="C8166" s="267">
        <v>145.44678138530111</v>
      </c>
    </row>
    <row r="8167" spans="2:3" x14ac:dyDescent="0.45">
      <c r="B8167" s="266">
        <v>8102</v>
      </c>
      <c r="C8167" s="267">
        <v>167.3164317585528</v>
      </c>
    </row>
    <row r="8168" spans="2:3" x14ac:dyDescent="0.45">
      <c r="B8168" s="266">
        <v>8103</v>
      </c>
      <c r="C8168" s="267">
        <v>136.4467812263411</v>
      </c>
    </row>
    <row r="8169" spans="2:3" x14ac:dyDescent="0.45">
      <c r="B8169" s="266">
        <v>8104</v>
      </c>
      <c r="C8169" s="267">
        <v>176.58624722212465</v>
      </c>
    </row>
    <row r="8170" spans="2:3" x14ac:dyDescent="0.45">
      <c r="B8170" s="266">
        <v>8105</v>
      </c>
      <c r="C8170" s="267">
        <v>100.73743520595511</v>
      </c>
    </row>
    <row r="8171" spans="2:3" x14ac:dyDescent="0.45">
      <c r="B8171" s="266">
        <v>8106</v>
      </c>
      <c r="C8171" s="267">
        <v>101.36748614319194</v>
      </c>
    </row>
    <row r="8172" spans="2:3" x14ac:dyDescent="0.45">
      <c r="B8172" s="266">
        <v>8107</v>
      </c>
      <c r="C8172" s="267">
        <v>110.85356829681325</v>
      </c>
    </row>
    <row r="8173" spans="2:3" x14ac:dyDescent="0.45">
      <c r="B8173" s="266">
        <v>8108</v>
      </c>
      <c r="C8173" s="267">
        <v>167.0053776501889</v>
      </c>
    </row>
    <row r="8174" spans="2:3" x14ac:dyDescent="0.45">
      <c r="B8174" s="266">
        <v>8109</v>
      </c>
      <c r="C8174" s="267">
        <v>141.8268283677057</v>
      </c>
    </row>
    <row r="8175" spans="2:3" x14ac:dyDescent="0.45">
      <c r="B8175" s="266">
        <v>8110</v>
      </c>
      <c r="C8175" s="267">
        <v>74.553764927330434</v>
      </c>
    </row>
    <row r="8176" spans="2:3" x14ac:dyDescent="0.45">
      <c r="B8176" s="266">
        <v>8111</v>
      </c>
      <c r="C8176" s="267">
        <v>147.10189540683905</v>
      </c>
    </row>
    <row r="8177" spans="2:3" x14ac:dyDescent="0.45">
      <c r="B8177" s="266">
        <v>8112</v>
      </c>
      <c r="C8177" s="267">
        <v>155.44316701401362</v>
      </c>
    </row>
    <row r="8178" spans="2:3" x14ac:dyDescent="0.45">
      <c r="B8178" s="266">
        <v>8113</v>
      </c>
      <c r="C8178" s="267">
        <v>153.69350403946294</v>
      </c>
    </row>
    <row r="8179" spans="2:3" x14ac:dyDescent="0.45">
      <c r="B8179" s="266">
        <v>8114</v>
      </c>
      <c r="C8179" s="267">
        <v>138.822440380964</v>
      </c>
    </row>
    <row r="8180" spans="2:3" x14ac:dyDescent="0.45">
      <c r="B8180" s="266">
        <v>8115</v>
      </c>
      <c r="C8180" s="267">
        <v>146.43906909805744</v>
      </c>
    </row>
    <row r="8181" spans="2:3" x14ac:dyDescent="0.45">
      <c r="B8181" s="266">
        <v>8116</v>
      </c>
      <c r="C8181" s="267">
        <v>192.30896472259212</v>
      </c>
    </row>
    <row r="8182" spans="2:3" x14ac:dyDescent="0.45">
      <c r="B8182" s="266">
        <v>8117</v>
      </c>
      <c r="C8182" s="267">
        <v>114.24680329887281</v>
      </c>
    </row>
    <row r="8183" spans="2:3" x14ac:dyDescent="0.45">
      <c r="B8183" s="266">
        <v>8118</v>
      </c>
      <c r="C8183" s="267">
        <v>134.01035059764166</v>
      </c>
    </row>
    <row r="8184" spans="2:3" x14ac:dyDescent="0.45">
      <c r="B8184" s="266">
        <v>8119</v>
      </c>
      <c r="C8184" s="267">
        <v>118.2812002037152</v>
      </c>
    </row>
    <row r="8185" spans="2:3" x14ac:dyDescent="0.45">
      <c r="B8185" s="266">
        <v>8120</v>
      </c>
      <c r="C8185" s="267">
        <v>121.63047242107359</v>
      </c>
    </row>
    <row r="8186" spans="2:3" x14ac:dyDescent="0.45">
      <c r="B8186" s="266">
        <v>8121</v>
      </c>
      <c r="C8186" s="267">
        <v>82.810936158957688</v>
      </c>
    </row>
    <row r="8187" spans="2:3" x14ac:dyDescent="0.45">
      <c r="B8187" s="266">
        <v>8122</v>
      </c>
      <c r="C8187" s="267">
        <v>128.65720652723073</v>
      </c>
    </row>
    <row r="8188" spans="2:3" x14ac:dyDescent="0.45">
      <c r="B8188" s="266">
        <v>8123</v>
      </c>
      <c r="C8188" s="267">
        <v>177.30305431881794</v>
      </c>
    </row>
    <row r="8189" spans="2:3" x14ac:dyDescent="0.45">
      <c r="B8189" s="266">
        <v>8124</v>
      </c>
      <c r="C8189" s="267">
        <v>76.645716059754022</v>
      </c>
    </row>
    <row r="8190" spans="2:3" x14ac:dyDescent="0.45">
      <c r="B8190" s="266">
        <v>8125</v>
      </c>
      <c r="C8190" s="267">
        <v>104.04160949982847</v>
      </c>
    </row>
    <row r="8191" spans="2:3" x14ac:dyDescent="0.45">
      <c r="B8191" s="266">
        <v>8126</v>
      </c>
      <c r="C8191" s="267">
        <v>123.73593624404315</v>
      </c>
    </row>
    <row r="8192" spans="2:3" x14ac:dyDescent="0.45">
      <c r="B8192" s="266">
        <v>8127</v>
      </c>
      <c r="C8192" s="267">
        <v>133.1204646778846</v>
      </c>
    </row>
    <row r="8193" spans="2:3" x14ac:dyDescent="0.45">
      <c r="B8193" s="266">
        <v>8128</v>
      </c>
      <c r="C8193" s="267">
        <v>125.06447253580542</v>
      </c>
    </row>
    <row r="8194" spans="2:3" x14ac:dyDescent="0.45">
      <c r="B8194" s="266">
        <v>8129</v>
      </c>
      <c r="C8194" s="267">
        <v>126.20054194455572</v>
      </c>
    </row>
    <row r="8195" spans="2:3" x14ac:dyDescent="0.45">
      <c r="B8195" s="266">
        <v>8130</v>
      </c>
      <c r="C8195" s="267">
        <v>105.74908075781765</v>
      </c>
    </row>
    <row r="8196" spans="2:3" x14ac:dyDescent="0.45">
      <c r="B8196" s="266">
        <v>8131</v>
      </c>
      <c r="C8196" s="267">
        <v>86.812609862782551</v>
      </c>
    </row>
    <row r="8197" spans="2:3" x14ac:dyDescent="0.45">
      <c r="B8197" s="266">
        <v>8132</v>
      </c>
      <c r="C8197" s="267">
        <v>130.68350772868081</v>
      </c>
    </row>
    <row r="8198" spans="2:3" x14ac:dyDescent="0.45">
      <c r="B8198" s="266">
        <v>8133</v>
      </c>
      <c r="C8198" s="267">
        <v>129.11607464554766</v>
      </c>
    </row>
    <row r="8199" spans="2:3" x14ac:dyDescent="0.45">
      <c r="B8199" s="266">
        <v>8134</v>
      </c>
      <c r="C8199" s="267">
        <v>101.30123493399485</v>
      </c>
    </row>
    <row r="8200" spans="2:3" x14ac:dyDescent="0.45">
      <c r="B8200" s="266">
        <v>8135</v>
      </c>
      <c r="C8200" s="267">
        <v>111.24443768905837</v>
      </c>
    </row>
    <row r="8201" spans="2:3" x14ac:dyDescent="0.45">
      <c r="B8201" s="266">
        <v>8136</v>
      </c>
      <c r="C8201" s="267">
        <v>148.24019768555897</v>
      </c>
    </row>
    <row r="8202" spans="2:3" x14ac:dyDescent="0.45">
      <c r="B8202" s="266">
        <v>8137</v>
      </c>
      <c r="C8202" s="267">
        <v>89.937905376963869</v>
      </c>
    </row>
    <row r="8203" spans="2:3" x14ac:dyDescent="0.45">
      <c r="B8203" s="266">
        <v>8138</v>
      </c>
      <c r="C8203" s="267">
        <v>107.36477252612463</v>
      </c>
    </row>
    <row r="8204" spans="2:3" x14ac:dyDescent="0.45">
      <c r="B8204" s="266">
        <v>8139</v>
      </c>
      <c r="C8204" s="267">
        <v>118.03828316954417</v>
      </c>
    </row>
    <row r="8205" spans="2:3" x14ac:dyDescent="0.45">
      <c r="B8205" s="266">
        <v>8140</v>
      </c>
      <c r="C8205" s="267">
        <v>135.64453269885871</v>
      </c>
    </row>
    <row r="8206" spans="2:3" x14ac:dyDescent="0.45">
      <c r="B8206" s="266">
        <v>8141</v>
      </c>
      <c r="C8206" s="267">
        <v>99.338384066205492</v>
      </c>
    </row>
    <row r="8207" spans="2:3" x14ac:dyDescent="0.45">
      <c r="B8207" s="266">
        <v>8142</v>
      </c>
      <c r="C8207" s="267">
        <v>172.99366419148396</v>
      </c>
    </row>
    <row r="8208" spans="2:3" x14ac:dyDescent="0.45">
      <c r="B8208" s="266">
        <v>8143</v>
      </c>
      <c r="C8208" s="267">
        <v>121.05095838802254</v>
      </c>
    </row>
    <row r="8209" spans="2:3" x14ac:dyDescent="0.45">
      <c r="B8209" s="266">
        <v>8144</v>
      </c>
      <c r="C8209" s="267">
        <v>120.60355363636626</v>
      </c>
    </row>
    <row r="8210" spans="2:3" x14ac:dyDescent="0.45">
      <c r="B8210" s="266">
        <v>8145</v>
      </c>
      <c r="C8210" s="267">
        <v>141.80068913205884</v>
      </c>
    </row>
    <row r="8211" spans="2:3" x14ac:dyDescent="0.45">
      <c r="B8211" s="266">
        <v>8146</v>
      </c>
      <c r="C8211" s="267">
        <v>129.86844150082166</v>
      </c>
    </row>
    <row r="8212" spans="2:3" x14ac:dyDescent="0.45">
      <c r="B8212" s="266">
        <v>8147</v>
      </c>
      <c r="C8212" s="267">
        <v>139.25399802010571</v>
      </c>
    </row>
    <row r="8213" spans="2:3" x14ac:dyDescent="0.45">
      <c r="B8213" s="266">
        <v>8148</v>
      </c>
      <c r="C8213" s="267">
        <v>126.30207067592303</v>
      </c>
    </row>
    <row r="8214" spans="2:3" x14ac:dyDescent="0.45">
      <c r="B8214" s="266">
        <v>8149</v>
      </c>
      <c r="C8214" s="267">
        <v>94.655238145467649</v>
      </c>
    </row>
    <row r="8215" spans="2:3" x14ac:dyDescent="0.45">
      <c r="B8215" s="266">
        <v>8150</v>
      </c>
      <c r="C8215" s="267">
        <v>82.342707812720391</v>
      </c>
    </row>
    <row r="8216" spans="2:3" x14ac:dyDescent="0.45">
      <c r="B8216" s="266">
        <v>8151</v>
      </c>
      <c r="C8216" s="267">
        <v>112.33838237165978</v>
      </c>
    </row>
    <row r="8217" spans="2:3" x14ac:dyDescent="0.45">
      <c r="B8217" s="266">
        <v>8152</v>
      </c>
      <c r="C8217" s="267">
        <v>103.60250906774513</v>
      </c>
    </row>
    <row r="8218" spans="2:3" x14ac:dyDescent="0.45">
      <c r="B8218" s="266">
        <v>8153</v>
      </c>
      <c r="C8218" s="267">
        <v>109.87908622852535</v>
      </c>
    </row>
    <row r="8219" spans="2:3" x14ac:dyDescent="0.45">
      <c r="B8219" s="266">
        <v>8154</v>
      </c>
      <c r="C8219" s="267">
        <v>145.56532682801719</v>
      </c>
    </row>
    <row r="8220" spans="2:3" x14ac:dyDescent="0.45">
      <c r="B8220" s="266">
        <v>8155</v>
      </c>
      <c r="C8220" s="267">
        <v>79.787265737302505</v>
      </c>
    </row>
    <row r="8221" spans="2:3" x14ac:dyDescent="0.45">
      <c r="B8221" s="266">
        <v>8156</v>
      </c>
      <c r="C8221" s="267">
        <v>140.55852320142171</v>
      </c>
    </row>
    <row r="8222" spans="2:3" x14ac:dyDescent="0.45">
      <c r="B8222" s="266">
        <v>8157</v>
      </c>
      <c r="C8222" s="267">
        <v>155.00416777417428</v>
      </c>
    </row>
    <row r="8223" spans="2:3" x14ac:dyDescent="0.45">
      <c r="B8223" s="266">
        <v>8158</v>
      </c>
      <c r="C8223" s="267">
        <v>99.779599162567678</v>
      </c>
    </row>
    <row r="8224" spans="2:3" x14ac:dyDescent="0.45">
      <c r="B8224" s="266">
        <v>8159</v>
      </c>
      <c r="C8224" s="267">
        <v>113.85142040386555</v>
      </c>
    </row>
    <row r="8225" spans="2:3" x14ac:dyDescent="0.45">
      <c r="B8225" s="266">
        <v>8160</v>
      </c>
      <c r="C8225" s="267">
        <v>121.72984537969626</v>
      </c>
    </row>
    <row r="8226" spans="2:3" x14ac:dyDescent="0.45">
      <c r="B8226" s="266">
        <v>8161</v>
      </c>
      <c r="C8226" s="267">
        <v>79.108402314853961</v>
      </c>
    </row>
    <row r="8227" spans="2:3" x14ac:dyDescent="0.45">
      <c r="B8227" s="266">
        <v>8162</v>
      </c>
      <c r="C8227" s="267">
        <v>116.19327844551836</v>
      </c>
    </row>
    <row r="8228" spans="2:3" x14ac:dyDescent="0.45">
      <c r="B8228" s="266">
        <v>8163</v>
      </c>
      <c r="C8228" s="267">
        <v>171.44238644523665</v>
      </c>
    </row>
    <row r="8229" spans="2:3" x14ac:dyDescent="0.45">
      <c r="B8229" s="266">
        <v>8164</v>
      </c>
      <c r="C8229" s="267">
        <v>153.10639629972084</v>
      </c>
    </row>
    <row r="8230" spans="2:3" x14ac:dyDescent="0.45">
      <c r="B8230" s="266">
        <v>8165</v>
      </c>
      <c r="C8230" s="267">
        <v>106.18483466669394</v>
      </c>
    </row>
    <row r="8231" spans="2:3" x14ac:dyDescent="0.45">
      <c r="B8231" s="266">
        <v>8166</v>
      </c>
      <c r="C8231" s="267">
        <v>196.42796342165306</v>
      </c>
    </row>
    <row r="8232" spans="2:3" x14ac:dyDescent="0.45">
      <c r="B8232" s="266">
        <v>8167</v>
      </c>
      <c r="C8232" s="267">
        <v>137.03385730634776</v>
      </c>
    </row>
    <row r="8233" spans="2:3" x14ac:dyDescent="0.45">
      <c r="B8233" s="266">
        <v>8168</v>
      </c>
      <c r="C8233" s="267">
        <v>102.13136155742569</v>
      </c>
    </row>
    <row r="8234" spans="2:3" x14ac:dyDescent="0.45">
      <c r="B8234" s="266">
        <v>8169</v>
      </c>
      <c r="C8234" s="267">
        <v>85.505808349648333</v>
      </c>
    </row>
    <row r="8235" spans="2:3" x14ac:dyDescent="0.45">
      <c r="B8235" s="266">
        <v>8170</v>
      </c>
      <c r="C8235" s="267">
        <v>113.72524955136902</v>
      </c>
    </row>
    <row r="8236" spans="2:3" x14ac:dyDescent="0.45">
      <c r="B8236" s="266">
        <v>8171</v>
      </c>
      <c r="C8236" s="267">
        <v>160.94143308012687</v>
      </c>
    </row>
    <row r="8237" spans="2:3" x14ac:dyDescent="0.45">
      <c r="B8237" s="266">
        <v>8172</v>
      </c>
      <c r="C8237" s="267">
        <v>100.48101675578283</v>
      </c>
    </row>
    <row r="8238" spans="2:3" x14ac:dyDescent="0.45">
      <c r="B8238" s="266">
        <v>8173</v>
      </c>
      <c r="C8238" s="267">
        <v>167.34830856372687</v>
      </c>
    </row>
    <row r="8239" spans="2:3" x14ac:dyDescent="0.45">
      <c r="B8239" s="266">
        <v>8174</v>
      </c>
      <c r="C8239" s="267">
        <v>116.06549048114033</v>
      </c>
    </row>
    <row r="8240" spans="2:3" x14ac:dyDescent="0.45">
      <c r="B8240" s="266">
        <v>8175</v>
      </c>
      <c r="C8240" s="267">
        <v>76.673062257699087</v>
      </c>
    </row>
    <row r="8241" spans="2:3" x14ac:dyDescent="0.45">
      <c r="B8241" s="266">
        <v>8176</v>
      </c>
      <c r="C8241" s="267">
        <v>158.54387163980437</v>
      </c>
    </row>
    <row r="8242" spans="2:3" x14ac:dyDescent="0.45">
      <c r="B8242" s="266">
        <v>8177</v>
      </c>
      <c r="C8242" s="267">
        <v>178.31772614268851</v>
      </c>
    </row>
    <row r="8243" spans="2:3" x14ac:dyDescent="0.45">
      <c r="B8243" s="266">
        <v>8178</v>
      </c>
      <c r="C8243" s="267">
        <v>120.46655623518865</v>
      </c>
    </row>
    <row r="8244" spans="2:3" x14ac:dyDescent="0.45">
      <c r="B8244" s="266">
        <v>8179</v>
      </c>
      <c r="C8244" s="267">
        <v>107.32306973298023</v>
      </c>
    </row>
    <row r="8245" spans="2:3" x14ac:dyDescent="0.45">
      <c r="B8245" s="266">
        <v>8180</v>
      </c>
      <c r="C8245" s="267">
        <v>141.1084660159344</v>
      </c>
    </row>
    <row r="8246" spans="2:3" x14ac:dyDescent="0.45">
      <c r="B8246" s="266">
        <v>8181</v>
      </c>
      <c r="C8246" s="267">
        <v>100.78341472365349</v>
      </c>
    </row>
    <row r="8247" spans="2:3" x14ac:dyDescent="0.45">
      <c r="B8247" s="266">
        <v>8182</v>
      </c>
      <c r="C8247" s="267">
        <v>153.87594090237678</v>
      </c>
    </row>
    <row r="8248" spans="2:3" x14ac:dyDescent="0.45">
      <c r="B8248" s="266">
        <v>8183</v>
      </c>
      <c r="C8248" s="267">
        <v>170.52056187134963</v>
      </c>
    </row>
    <row r="8249" spans="2:3" x14ac:dyDescent="0.45">
      <c r="B8249" s="266">
        <v>8184</v>
      </c>
      <c r="C8249" s="267">
        <v>121.26975673136434</v>
      </c>
    </row>
    <row r="8250" spans="2:3" x14ac:dyDescent="0.45">
      <c r="B8250" s="266">
        <v>8185</v>
      </c>
      <c r="C8250" s="267">
        <v>109.86232119288309</v>
      </c>
    </row>
    <row r="8251" spans="2:3" x14ac:dyDescent="0.45">
      <c r="B8251" s="266">
        <v>8186</v>
      </c>
      <c r="C8251" s="267">
        <v>107.39757197866055</v>
      </c>
    </row>
    <row r="8252" spans="2:3" x14ac:dyDescent="0.45">
      <c r="B8252" s="266">
        <v>8187</v>
      </c>
      <c r="C8252" s="267">
        <v>104.14034985118596</v>
      </c>
    </row>
    <row r="8253" spans="2:3" x14ac:dyDescent="0.45">
      <c r="B8253" s="266">
        <v>8188</v>
      </c>
      <c r="C8253" s="267">
        <v>163.81557586987338</v>
      </c>
    </row>
    <row r="8254" spans="2:3" x14ac:dyDescent="0.45">
      <c r="B8254" s="266">
        <v>8189</v>
      </c>
      <c r="C8254" s="267">
        <v>206.24258971485023</v>
      </c>
    </row>
    <row r="8255" spans="2:3" x14ac:dyDescent="0.45">
      <c r="B8255" s="266">
        <v>8190</v>
      </c>
      <c r="C8255" s="267">
        <v>163.63159268246676</v>
      </c>
    </row>
    <row r="8256" spans="2:3" x14ac:dyDescent="0.45">
      <c r="B8256" s="266">
        <v>8191</v>
      </c>
      <c r="C8256" s="267">
        <v>87.283257171072719</v>
      </c>
    </row>
    <row r="8257" spans="2:3" x14ac:dyDescent="0.45">
      <c r="B8257" s="266">
        <v>8192</v>
      </c>
      <c r="C8257" s="267">
        <v>138.36935182578287</v>
      </c>
    </row>
    <row r="8258" spans="2:3" x14ac:dyDescent="0.45">
      <c r="B8258" s="266">
        <v>8193</v>
      </c>
      <c r="C8258" s="267">
        <v>121.47685868069918</v>
      </c>
    </row>
    <row r="8259" spans="2:3" x14ac:dyDescent="0.45">
      <c r="B8259" s="266">
        <v>8194</v>
      </c>
      <c r="C8259" s="267">
        <v>156.19434910112591</v>
      </c>
    </row>
    <row r="8260" spans="2:3" x14ac:dyDescent="0.45">
      <c r="B8260" s="266">
        <v>8195</v>
      </c>
      <c r="C8260" s="267">
        <v>163.19466477051509</v>
      </c>
    </row>
    <row r="8261" spans="2:3" x14ac:dyDescent="0.45">
      <c r="B8261" s="266">
        <v>8196</v>
      </c>
      <c r="C8261" s="267">
        <v>189.40547180723135</v>
      </c>
    </row>
    <row r="8262" spans="2:3" x14ac:dyDescent="0.45">
      <c r="B8262" s="266">
        <v>8197</v>
      </c>
      <c r="C8262" s="267">
        <v>131.35418862897805</v>
      </c>
    </row>
    <row r="8263" spans="2:3" x14ac:dyDescent="0.45">
      <c r="B8263" s="266">
        <v>8198</v>
      </c>
      <c r="C8263" s="267">
        <v>123.41583598662876</v>
      </c>
    </row>
    <row r="8264" spans="2:3" x14ac:dyDescent="0.45">
      <c r="B8264" s="266">
        <v>8199</v>
      </c>
      <c r="C8264" s="267">
        <v>104.31641215314771</v>
      </c>
    </row>
    <row r="8265" spans="2:3" x14ac:dyDescent="0.45">
      <c r="B8265" s="266">
        <v>8200</v>
      </c>
      <c r="C8265" s="267">
        <v>97.34147835832195</v>
      </c>
    </row>
    <row r="8266" spans="2:3" x14ac:dyDescent="0.45">
      <c r="B8266" s="266">
        <v>8201</v>
      </c>
      <c r="C8266" s="267">
        <v>119.23616564547065</v>
      </c>
    </row>
    <row r="8267" spans="2:3" x14ac:dyDescent="0.45">
      <c r="B8267" s="266">
        <v>8202</v>
      </c>
      <c r="C8267" s="267">
        <v>112.03346028536382</v>
      </c>
    </row>
    <row r="8268" spans="2:3" x14ac:dyDescent="0.45">
      <c r="B8268" s="266">
        <v>8203</v>
      </c>
      <c r="C8268" s="267">
        <v>110.03095910791529</v>
      </c>
    </row>
    <row r="8269" spans="2:3" x14ac:dyDescent="0.45">
      <c r="B8269" s="266">
        <v>8204</v>
      </c>
      <c r="C8269" s="267">
        <v>118.40890537861378</v>
      </c>
    </row>
    <row r="8270" spans="2:3" x14ac:dyDescent="0.45">
      <c r="B8270" s="266">
        <v>8205</v>
      </c>
      <c r="C8270" s="267">
        <v>96.523032008416408</v>
      </c>
    </row>
    <row r="8271" spans="2:3" x14ac:dyDescent="0.45">
      <c r="B8271" s="266">
        <v>8206</v>
      </c>
      <c r="C8271" s="267">
        <v>152.52214080207426</v>
      </c>
    </row>
    <row r="8272" spans="2:3" x14ac:dyDescent="0.45">
      <c r="B8272" s="266">
        <v>8207</v>
      </c>
      <c r="C8272" s="267">
        <v>120.96135639658706</v>
      </c>
    </row>
    <row r="8273" spans="2:3" x14ac:dyDescent="0.45">
      <c r="B8273" s="266">
        <v>8208</v>
      </c>
      <c r="C8273" s="267">
        <v>176.41492304930941</v>
      </c>
    </row>
    <row r="8274" spans="2:3" x14ac:dyDescent="0.45">
      <c r="B8274" s="266">
        <v>8209</v>
      </c>
      <c r="C8274" s="267">
        <v>95.793744805544435</v>
      </c>
    </row>
    <row r="8275" spans="2:3" x14ac:dyDescent="0.45">
      <c r="B8275" s="266">
        <v>8210</v>
      </c>
      <c r="C8275" s="267">
        <v>124.81543563091762</v>
      </c>
    </row>
    <row r="8276" spans="2:3" x14ac:dyDescent="0.45">
      <c r="B8276" s="266">
        <v>8211</v>
      </c>
      <c r="C8276" s="267">
        <v>174.62046739614101</v>
      </c>
    </row>
    <row r="8277" spans="2:3" x14ac:dyDescent="0.45">
      <c r="B8277" s="266">
        <v>8212</v>
      </c>
      <c r="C8277" s="267">
        <v>166.01904756269954</v>
      </c>
    </row>
    <row r="8278" spans="2:3" x14ac:dyDescent="0.45">
      <c r="B8278" s="266">
        <v>8213</v>
      </c>
      <c r="C8278" s="267">
        <v>106.04782212055073</v>
      </c>
    </row>
    <row r="8279" spans="2:3" x14ac:dyDescent="0.45">
      <c r="B8279" s="266">
        <v>8214</v>
      </c>
      <c r="C8279" s="267">
        <v>93.825721637018148</v>
      </c>
    </row>
    <row r="8280" spans="2:3" x14ac:dyDescent="0.45">
      <c r="B8280" s="266">
        <v>8215</v>
      </c>
      <c r="C8280" s="267">
        <v>130.88156542368318</v>
      </c>
    </row>
    <row r="8281" spans="2:3" x14ac:dyDescent="0.45">
      <c r="B8281" s="266">
        <v>8216</v>
      </c>
      <c r="C8281" s="267">
        <v>159.63099209755345</v>
      </c>
    </row>
    <row r="8282" spans="2:3" x14ac:dyDescent="0.45">
      <c r="B8282" s="266">
        <v>8217</v>
      </c>
      <c r="C8282" s="267">
        <v>146.04307230605713</v>
      </c>
    </row>
    <row r="8283" spans="2:3" x14ac:dyDescent="0.45">
      <c r="B8283" s="266">
        <v>8218</v>
      </c>
      <c r="C8283" s="267">
        <v>169.82631833569411</v>
      </c>
    </row>
    <row r="8284" spans="2:3" x14ac:dyDescent="0.45">
      <c r="B8284" s="266">
        <v>8219</v>
      </c>
      <c r="C8284" s="267">
        <v>102.75149663610719</v>
      </c>
    </row>
    <row r="8285" spans="2:3" x14ac:dyDescent="0.45">
      <c r="B8285" s="266">
        <v>8220</v>
      </c>
      <c r="C8285" s="267">
        <v>152.9074737547225</v>
      </c>
    </row>
    <row r="8286" spans="2:3" x14ac:dyDescent="0.45">
      <c r="B8286" s="266">
        <v>8221</v>
      </c>
      <c r="C8286" s="267">
        <v>116.13540181846761</v>
      </c>
    </row>
    <row r="8287" spans="2:3" x14ac:dyDescent="0.45">
      <c r="B8287" s="266">
        <v>8222</v>
      </c>
      <c r="C8287" s="267">
        <v>112.02477191232683</v>
      </c>
    </row>
    <row r="8288" spans="2:3" x14ac:dyDescent="0.45">
      <c r="B8288" s="266">
        <v>8223</v>
      </c>
      <c r="C8288" s="267">
        <v>154.9962270932821</v>
      </c>
    </row>
    <row r="8289" spans="2:3" x14ac:dyDescent="0.45">
      <c r="B8289" s="266">
        <v>8224</v>
      </c>
      <c r="C8289" s="267">
        <v>152.04085105962599</v>
      </c>
    </row>
    <row r="8290" spans="2:3" x14ac:dyDescent="0.45">
      <c r="B8290" s="266">
        <v>8225</v>
      </c>
      <c r="C8290" s="267">
        <v>136.88557587809498</v>
      </c>
    </row>
    <row r="8291" spans="2:3" x14ac:dyDescent="0.45">
      <c r="B8291" s="266">
        <v>8226</v>
      </c>
      <c r="C8291" s="267">
        <v>160.309768717911</v>
      </c>
    </row>
    <row r="8292" spans="2:3" x14ac:dyDescent="0.45">
      <c r="B8292" s="266">
        <v>8227</v>
      </c>
      <c r="C8292" s="267">
        <v>85.006442777811259</v>
      </c>
    </row>
    <row r="8293" spans="2:3" x14ac:dyDescent="0.45">
      <c r="B8293" s="266">
        <v>8228</v>
      </c>
      <c r="C8293" s="267">
        <v>182.64610507494524</v>
      </c>
    </row>
    <row r="8294" spans="2:3" x14ac:dyDescent="0.45">
      <c r="B8294" s="266">
        <v>8229</v>
      </c>
      <c r="C8294" s="267">
        <v>184.18364235901657</v>
      </c>
    </row>
    <row r="8295" spans="2:3" x14ac:dyDescent="0.45">
      <c r="B8295" s="266">
        <v>8230</v>
      </c>
      <c r="C8295" s="267">
        <v>163.64486885992477</v>
      </c>
    </row>
    <row r="8296" spans="2:3" x14ac:dyDescent="0.45">
      <c r="B8296" s="266">
        <v>8231</v>
      </c>
      <c r="C8296" s="267">
        <v>127.31598207066851</v>
      </c>
    </row>
    <row r="8297" spans="2:3" x14ac:dyDescent="0.45">
      <c r="B8297" s="266">
        <v>8232</v>
      </c>
      <c r="C8297" s="267">
        <v>95.127451649155162</v>
      </c>
    </row>
    <row r="8298" spans="2:3" x14ac:dyDescent="0.45">
      <c r="B8298" s="266">
        <v>8233</v>
      </c>
      <c r="C8298" s="267">
        <v>110.33869037211473</v>
      </c>
    </row>
    <row r="8299" spans="2:3" x14ac:dyDescent="0.45">
      <c r="B8299" s="266">
        <v>8234</v>
      </c>
      <c r="C8299" s="267">
        <v>135.91796729839552</v>
      </c>
    </row>
    <row r="8300" spans="2:3" x14ac:dyDescent="0.45">
      <c r="B8300" s="266">
        <v>8235</v>
      </c>
      <c r="C8300" s="267">
        <v>112.27873772903281</v>
      </c>
    </row>
    <row r="8301" spans="2:3" x14ac:dyDescent="0.45">
      <c r="B8301" s="266">
        <v>8236</v>
      </c>
      <c r="C8301" s="267">
        <v>164.35183988024943</v>
      </c>
    </row>
    <row r="8302" spans="2:3" x14ac:dyDescent="0.45">
      <c r="B8302" s="266">
        <v>8237</v>
      </c>
      <c r="C8302" s="267">
        <v>137.14041808752307</v>
      </c>
    </row>
    <row r="8303" spans="2:3" x14ac:dyDescent="0.45">
      <c r="B8303" s="266">
        <v>8238</v>
      </c>
      <c r="C8303" s="267">
        <v>111.2761031011507</v>
      </c>
    </row>
    <row r="8304" spans="2:3" x14ac:dyDescent="0.45">
      <c r="B8304" s="266">
        <v>8239</v>
      </c>
      <c r="C8304" s="267">
        <v>185.19836026061773</v>
      </c>
    </row>
    <row r="8305" spans="2:3" x14ac:dyDescent="0.45">
      <c r="B8305" s="266">
        <v>8240</v>
      </c>
      <c r="C8305" s="267">
        <v>93.264945644253984</v>
      </c>
    </row>
    <row r="8306" spans="2:3" x14ac:dyDescent="0.45">
      <c r="B8306" s="266">
        <v>8241</v>
      </c>
      <c r="C8306" s="267">
        <v>129.2526030967004</v>
      </c>
    </row>
    <row r="8307" spans="2:3" x14ac:dyDescent="0.45">
      <c r="B8307" s="266">
        <v>8242</v>
      </c>
      <c r="C8307" s="267">
        <v>141.88069068084496</v>
      </c>
    </row>
    <row r="8308" spans="2:3" x14ac:dyDescent="0.45">
      <c r="B8308" s="266">
        <v>8243</v>
      </c>
      <c r="C8308" s="267">
        <v>109.98157948617148</v>
      </c>
    </row>
    <row r="8309" spans="2:3" x14ac:dyDescent="0.45">
      <c r="B8309" s="266">
        <v>8244</v>
      </c>
      <c r="C8309" s="267">
        <v>100.86399922044117</v>
      </c>
    </row>
    <row r="8310" spans="2:3" x14ac:dyDescent="0.45">
      <c r="B8310" s="266">
        <v>8245</v>
      </c>
      <c r="C8310" s="267">
        <v>201.48430404935161</v>
      </c>
    </row>
    <row r="8311" spans="2:3" x14ac:dyDescent="0.45">
      <c r="B8311" s="266">
        <v>8246</v>
      </c>
      <c r="C8311" s="267">
        <v>117.69796099431913</v>
      </c>
    </row>
    <row r="8312" spans="2:3" x14ac:dyDescent="0.45">
      <c r="B8312" s="266">
        <v>8247</v>
      </c>
      <c r="C8312" s="267">
        <v>116.86023892343925</v>
      </c>
    </row>
    <row r="8313" spans="2:3" x14ac:dyDescent="0.45">
      <c r="B8313" s="266">
        <v>8248</v>
      </c>
      <c r="C8313" s="267">
        <v>159.90754473000942</v>
      </c>
    </row>
    <row r="8314" spans="2:3" x14ac:dyDescent="0.45">
      <c r="B8314" s="266">
        <v>8249</v>
      </c>
      <c r="C8314" s="267">
        <v>167.85110254132496</v>
      </c>
    </row>
    <row r="8315" spans="2:3" x14ac:dyDescent="0.45">
      <c r="B8315" s="266">
        <v>8250</v>
      </c>
      <c r="C8315" s="267">
        <v>93.304300220217286</v>
      </c>
    </row>
    <row r="8316" spans="2:3" x14ac:dyDescent="0.45">
      <c r="B8316" s="266">
        <v>8251</v>
      </c>
      <c r="C8316" s="267">
        <v>93.345068203865907</v>
      </c>
    </row>
    <row r="8317" spans="2:3" x14ac:dyDescent="0.45">
      <c r="B8317" s="266">
        <v>8252</v>
      </c>
      <c r="C8317" s="267">
        <v>150.09083350926076</v>
      </c>
    </row>
    <row r="8318" spans="2:3" x14ac:dyDescent="0.45">
      <c r="B8318" s="266">
        <v>8253</v>
      </c>
      <c r="C8318" s="267">
        <v>161.4303964154588</v>
      </c>
    </row>
    <row r="8319" spans="2:3" x14ac:dyDescent="0.45">
      <c r="B8319" s="266">
        <v>8254</v>
      </c>
      <c r="C8319" s="267">
        <v>170.47594948458539</v>
      </c>
    </row>
    <row r="8320" spans="2:3" x14ac:dyDescent="0.45">
      <c r="B8320" s="266">
        <v>8255</v>
      </c>
      <c r="C8320" s="267">
        <v>150.27750551229661</v>
      </c>
    </row>
    <row r="8321" spans="2:3" x14ac:dyDescent="0.45">
      <c r="B8321" s="266">
        <v>8256</v>
      </c>
      <c r="C8321" s="267">
        <v>161.87346354807335</v>
      </c>
    </row>
    <row r="8322" spans="2:3" x14ac:dyDescent="0.45">
      <c r="B8322" s="266">
        <v>8257</v>
      </c>
      <c r="C8322" s="267">
        <v>110.01772839223402</v>
      </c>
    </row>
    <row r="8323" spans="2:3" x14ac:dyDescent="0.45">
      <c r="B8323" s="266">
        <v>8258</v>
      </c>
      <c r="C8323" s="267">
        <v>105.6158190893677</v>
      </c>
    </row>
    <row r="8324" spans="2:3" x14ac:dyDescent="0.45">
      <c r="B8324" s="266">
        <v>8259</v>
      </c>
      <c r="C8324" s="267">
        <v>128.07428567796677</v>
      </c>
    </row>
    <row r="8325" spans="2:3" x14ac:dyDescent="0.45">
      <c r="B8325" s="266">
        <v>8260</v>
      </c>
      <c r="C8325" s="267">
        <v>182.27579783944958</v>
      </c>
    </row>
    <row r="8326" spans="2:3" x14ac:dyDescent="0.45">
      <c r="B8326" s="266">
        <v>8261</v>
      </c>
      <c r="C8326" s="267">
        <v>125.01429600092287</v>
      </c>
    </row>
    <row r="8327" spans="2:3" x14ac:dyDescent="0.45">
      <c r="B8327" s="266">
        <v>8262</v>
      </c>
      <c r="C8327" s="267">
        <v>187.71976396443571</v>
      </c>
    </row>
    <row r="8328" spans="2:3" x14ac:dyDescent="0.45">
      <c r="B8328" s="266">
        <v>8263</v>
      </c>
      <c r="C8328" s="267">
        <v>138.88051527105409</v>
      </c>
    </row>
    <row r="8329" spans="2:3" x14ac:dyDescent="0.45">
      <c r="B8329" s="266">
        <v>8264</v>
      </c>
      <c r="C8329" s="267">
        <v>72.436972686331671</v>
      </c>
    </row>
    <row r="8330" spans="2:3" x14ac:dyDescent="0.45">
      <c r="B8330" s="266">
        <v>8265</v>
      </c>
      <c r="C8330" s="267">
        <v>129.95602226951863</v>
      </c>
    </row>
    <row r="8331" spans="2:3" x14ac:dyDescent="0.45">
      <c r="B8331" s="266">
        <v>8266</v>
      </c>
      <c r="C8331" s="267">
        <v>87.332190499194169</v>
      </c>
    </row>
    <row r="8332" spans="2:3" x14ac:dyDescent="0.45">
      <c r="B8332" s="266">
        <v>8267</v>
      </c>
      <c r="C8332" s="267">
        <v>120.82628198266355</v>
      </c>
    </row>
    <row r="8333" spans="2:3" x14ac:dyDescent="0.45">
      <c r="B8333" s="266">
        <v>8268</v>
      </c>
      <c r="C8333" s="267">
        <v>115.44950668500502</v>
      </c>
    </row>
    <row r="8334" spans="2:3" x14ac:dyDescent="0.45">
      <c r="B8334" s="266">
        <v>8269</v>
      </c>
      <c r="C8334" s="267">
        <v>194.44037218504718</v>
      </c>
    </row>
    <row r="8335" spans="2:3" x14ac:dyDescent="0.45">
      <c r="B8335" s="266">
        <v>8270</v>
      </c>
      <c r="C8335" s="267">
        <v>115.41313141541728</v>
      </c>
    </row>
    <row r="8336" spans="2:3" x14ac:dyDescent="0.45">
      <c r="B8336" s="266">
        <v>8271</v>
      </c>
      <c r="C8336" s="267">
        <v>122.52392002204795</v>
      </c>
    </row>
    <row r="8337" spans="2:3" x14ac:dyDescent="0.45">
      <c r="B8337" s="266">
        <v>8272</v>
      </c>
      <c r="C8337" s="267">
        <v>130.03122127647708</v>
      </c>
    </row>
    <row r="8338" spans="2:3" x14ac:dyDescent="0.45">
      <c r="B8338" s="266">
        <v>8273</v>
      </c>
      <c r="C8338" s="267">
        <v>178.87773309139885</v>
      </c>
    </row>
    <row r="8339" spans="2:3" x14ac:dyDescent="0.45">
      <c r="B8339" s="266">
        <v>8274</v>
      </c>
      <c r="C8339" s="267">
        <v>87.425436900202556</v>
      </c>
    </row>
    <row r="8340" spans="2:3" x14ac:dyDescent="0.45">
      <c r="B8340" s="266">
        <v>8275</v>
      </c>
      <c r="C8340" s="267">
        <v>117.06793511178049</v>
      </c>
    </row>
    <row r="8341" spans="2:3" x14ac:dyDescent="0.45">
      <c r="B8341" s="266">
        <v>8276</v>
      </c>
      <c r="C8341" s="267">
        <v>145.77276752693319</v>
      </c>
    </row>
    <row r="8342" spans="2:3" x14ac:dyDescent="0.45">
      <c r="B8342" s="266">
        <v>8277</v>
      </c>
      <c r="C8342" s="267">
        <v>151.46426062122634</v>
      </c>
    </row>
    <row r="8343" spans="2:3" x14ac:dyDescent="0.45">
      <c r="B8343" s="266">
        <v>8278</v>
      </c>
      <c r="C8343" s="267">
        <v>124.32086242826682</v>
      </c>
    </row>
    <row r="8344" spans="2:3" x14ac:dyDescent="0.45">
      <c r="B8344" s="266">
        <v>8279</v>
      </c>
      <c r="C8344" s="267">
        <v>171.70869425329471</v>
      </c>
    </row>
    <row r="8345" spans="2:3" x14ac:dyDescent="0.45">
      <c r="B8345" s="266">
        <v>8280</v>
      </c>
      <c r="C8345" s="267">
        <v>143.68841745163149</v>
      </c>
    </row>
    <row r="8346" spans="2:3" x14ac:dyDescent="0.45">
      <c r="B8346" s="266">
        <v>8281</v>
      </c>
      <c r="C8346" s="267">
        <v>125.85085092201876</v>
      </c>
    </row>
    <row r="8347" spans="2:3" x14ac:dyDescent="0.45">
      <c r="B8347" s="266">
        <v>8282</v>
      </c>
      <c r="C8347" s="267">
        <v>161.82506498209085</v>
      </c>
    </row>
    <row r="8348" spans="2:3" x14ac:dyDescent="0.45">
      <c r="B8348" s="266">
        <v>8283</v>
      </c>
      <c r="C8348" s="267">
        <v>137.55412437827681</v>
      </c>
    </row>
    <row r="8349" spans="2:3" x14ac:dyDescent="0.45">
      <c r="B8349" s="266">
        <v>8284</v>
      </c>
      <c r="C8349" s="267">
        <v>193.13327910135166</v>
      </c>
    </row>
    <row r="8350" spans="2:3" x14ac:dyDescent="0.45">
      <c r="B8350" s="266">
        <v>8285</v>
      </c>
      <c r="C8350" s="267">
        <v>107.03838282694863</v>
      </c>
    </row>
    <row r="8351" spans="2:3" x14ac:dyDescent="0.45">
      <c r="B8351" s="266">
        <v>8286</v>
      </c>
      <c r="C8351" s="267">
        <v>115.37759214623982</v>
      </c>
    </row>
    <row r="8352" spans="2:3" x14ac:dyDescent="0.45">
      <c r="B8352" s="266">
        <v>8287</v>
      </c>
      <c r="C8352" s="267">
        <v>179.47542305066631</v>
      </c>
    </row>
    <row r="8353" spans="2:3" x14ac:dyDescent="0.45">
      <c r="B8353" s="266">
        <v>8288</v>
      </c>
      <c r="C8353" s="267">
        <v>162.82888634229531</v>
      </c>
    </row>
    <row r="8354" spans="2:3" x14ac:dyDescent="0.45">
      <c r="B8354" s="266">
        <v>8289</v>
      </c>
      <c r="C8354" s="267">
        <v>144.43564585990887</v>
      </c>
    </row>
    <row r="8355" spans="2:3" x14ac:dyDescent="0.45">
      <c r="B8355" s="266">
        <v>8290</v>
      </c>
      <c r="C8355" s="267">
        <v>96.345798372677706</v>
      </c>
    </row>
    <row r="8356" spans="2:3" x14ac:dyDescent="0.45">
      <c r="B8356" s="266">
        <v>8291</v>
      </c>
      <c r="C8356" s="267">
        <v>152.77585635900999</v>
      </c>
    </row>
    <row r="8357" spans="2:3" x14ac:dyDescent="0.45">
      <c r="B8357" s="266">
        <v>8292</v>
      </c>
      <c r="C8357" s="267">
        <v>118.66292863425235</v>
      </c>
    </row>
    <row r="8358" spans="2:3" x14ac:dyDescent="0.45">
      <c r="B8358" s="266">
        <v>8293</v>
      </c>
      <c r="C8358" s="267">
        <v>119.43960611321985</v>
      </c>
    </row>
    <row r="8359" spans="2:3" x14ac:dyDescent="0.45">
      <c r="B8359" s="266">
        <v>8294</v>
      </c>
      <c r="C8359" s="267">
        <v>141.39921601810735</v>
      </c>
    </row>
    <row r="8360" spans="2:3" x14ac:dyDescent="0.45">
      <c r="B8360" s="266">
        <v>8295</v>
      </c>
      <c r="C8360" s="267">
        <v>165.89871737891215</v>
      </c>
    </row>
    <row r="8361" spans="2:3" x14ac:dyDescent="0.45">
      <c r="B8361" s="266">
        <v>8296</v>
      </c>
      <c r="C8361" s="267">
        <v>96.749583824018913</v>
      </c>
    </row>
    <row r="8362" spans="2:3" x14ac:dyDescent="0.45">
      <c r="B8362" s="266">
        <v>8297</v>
      </c>
      <c r="C8362" s="267">
        <v>100.61164105800057</v>
      </c>
    </row>
    <row r="8363" spans="2:3" x14ac:dyDescent="0.45">
      <c r="B8363" s="266">
        <v>8298</v>
      </c>
      <c r="C8363" s="267">
        <v>79.015943592094999</v>
      </c>
    </row>
    <row r="8364" spans="2:3" x14ac:dyDescent="0.45">
      <c r="B8364" s="266">
        <v>8299</v>
      </c>
      <c r="C8364" s="267">
        <v>116.47217922014298</v>
      </c>
    </row>
    <row r="8365" spans="2:3" x14ac:dyDescent="0.45">
      <c r="B8365" s="266">
        <v>8300</v>
      </c>
      <c r="C8365" s="267">
        <v>163.49807449364977</v>
      </c>
    </row>
    <row r="8366" spans="2:3" x14ac:dyDescent="0.45">
      <c r="B8366" s="266">
        <v>8301</v>
      </c>
      <c r="C8366" s="267">
        <v>123.79846583853873</v>
      </c>
    </row>
    <row r="8367" spans="2:3" x14ac:dyDescent="0.45">
      <c r="B8367" s="266">
        <v>8302</v>
      </c>
      <c r="C8367" s="267">
        <v>94.11151868877468</v>
      </c>
    </row>
    <row r="8368" spans="2:3" x14ac:dyDescent="0.45">
      <c r="B8368" s="266">
        <v>8303</v>
      </c>
      <c r="C8368" s="267">
        <v>107.91914434699308</v>
      </c>
    </row>
    <row r="8369" spans="2:3" x14ac:dyDescent="0.45">
      <c r="B8369" s="266">
        <v>8304</v>
      </c>
      <c r="C8369" s="267">
        <v>142.73938186093162</v>
      </c>
    </row>
    <row r="8370" spans="2:3" x14ac:dyDescent="0.45">
      <c r="B8370" s="266">
        <v>8305</v>
      </c>
      <c r="C8370" s="267">
        <v>146.2909575310799</v>
      </c>
    </row>
    <row r="8371" spans="2:3" x14ac:dyDescent="0.45">
      <c r="B8371" s="266">
        <v>8306</v>
      </c>
      <c r="C8371" s="267">
        <v>96.920444260621366</v>
      </c>
    </row>
    <row r="8372" spans="2:3" x14ac:dyDescent="0.45">
      <c r="B8372" s="266">
        <v>8307</v>
      </c>
      <c r="C8372" s="267">
        <v>119.63721319679297</v>
      </c>
    </row>
    <row r="8373" spans="2:3" x14ac:dyDescent="0.45">
      <c r="B8373" s="266">
        <v>8308</v>
      </c>
      <c r="C8373" s="267">
        <v>166.0227794475073</v>
      </c>
    </row>
    <row r="8374" spans="2:3" x14ac:dyDescent="0.45">
      <c r="B8374" s="266">
        <v>8309</v>
      </c>
      <c r="C8374" s="267">
        <v>136.60068131440386</v>
      </c>
    </row>
    <row r="8375" spans="2:3" x14ac:dyDescent="0.45">
      <c r="B8375" s="266">
        <v>8310</v>
      </c>
      <c r="C8375" s="267">
        <v>182.53886650595712</v>
      </c>
    </row>
    <row r="8376" spans="2:3" x14ac:dyDescent="0.45">
      <c r="B8376" s="266">
        <v>8311</v>
      </c>
      <c r="C8376" s="267">
        <v>74.83474648542483</v>
      </c>
    </row>
    <row r="8377" spans="2:3" x14ac:dyDescent="0.45">
      <c r="B8377" s="266">
        <v>8312</v>
      </c>
      <c r="C8377" s="267">
        <v>137.04763667230901</v>
      </c>
    </row>
    <row r="8378" spans="2:3" x14ac:dyDescent="0.45">
      <c r="B8378" s="266">
        <v>8313</v>
      </c>
      <c r="C8378" s="267">
        <v>165.60020222833273</v>
      </c>
    </row>
    <row r="8379" spans="2:3" x14ac:dyDescent="0.45">
      <c r="B8379" s="266">
        <v>8314</v>
      </c>
      <c r="C8379" s="267">
        <v>114.22138209889755</v>
      </c>
    </row>
    <row r="8380" spans="2:3" x14ac:dyDescent="0.45">
      <c r="B8380" s="266">
        <v>8315</v>
      </c>
      <c r="C8380" s="267">
        <v>110.90207161848954</v>
      </c>
    </row>
    <row r="8381" spans="2:3" x14ac:dyDescent="0.45">
      <c r="B8381" s="266">
        <v>8316</v>
      </c>
      <c r="C8381" s="267">
        <v>126.21158069341446</v>
      </c>
    </row>
    <row r="8382" spans="2:3" x14ac:dyDescent="0.45">
      <c r="B8382" s="266">
        <v>8317</v>
      </c>
      <c r="C8382" s="267">
        <v>120.93496213117018</v>
      </c>
    </row>
    <row r="8383" spans="2:3" x14ac:dyDescent="0.45">
      <c r="B8383" s="266">
        <v>8318</v>
      </c>
      <c r="C8383" s="267">
        <v>126.70852038325816</v>
      </c>
    </row>
    <row r="8384" spans="2:3" x14ac:dyDescent="0.45">
      <c r="B8384" s="266">
        <v>8319</v>
      </c>
      <c r="C8384" s="267">
        <v>95.628324017419416</v>
      </c>
    </row>
    <row r="8385" spans="2:3" x14ac:dyDescent="0.45">
      <c r="B8385" s="266">
        <v>8320</v>
      </c>
      <c r="C8385" s="267">
        <v>169.35401442127923</v>
      </c>
    </row>
    <row r="8386" spans="2:3" x14ac:dyDescent="0.45">
      <c r="B8386" s="266">
        <v>8321</v>
      </c>
      <c r="C8386" s="267">
        <v>139.92318586538323</v>
      </c>
    </row>
    <row r="8387" spans="2:3" x14ac:dyDescent="0.45">
      <c r="B8387" s="266">
        <v>8322</v>
      </c>
      <c r="C8387" s="267">
        <v>198.73069723677204</v>
      </c>
    </row>
    <row r="8388" spans="2:3" x14ac:dyDescent="0.45">
      <c r="B8388" s="266">
        <v>8323</v>
      </c>
      <c r="C8388" s="267">
        <v>183.47209828452546</v>
      </c>
    </row>
    <row r="8389" spans="2:3" x14ac:dyDescent="0.45">
      <c r="B8389" s="266">
        <v>8324</v>
      </c>
      <c r="C8389" s="267">
        <v>121.30064821250279</v>
      </c>
    </row>
    <row r="8390" spans="2:3" x14ac:dyDescent="0.45">
      <c r="B8390" s="266">
        <v>8325</v>
      </c>
      <c r="C8390" s="267">
        <v>144.8685801526849</v>
      </c>
    </row>
    <row r="8391" spans="2:3" x14ac:dyDescent="0.45">
      <c r="B8391" s="266">
        <v>8326</v>
      </c>
      <c r="C8391" s="267">
        <v>179.19323601303975</v>
      </c>
    </row>
    <row r="8392" spans="2:3" x14ac:dyDescent="0.45">
      <c r="B8392" s="266">
        <v>8327</v>
      </c>
      <c r="C8392" s="267">
        <v>137.20214762816448</v>
      </c>
    </row>
    <row r="8393" spans="2:3" x14ac:dyDescent="0.45">
      <c r="B8393" s="266">
        <v>8328</v>
      </c>
      <c r="C8393" s="267">
        <v>137.39160187301169</v>
      </c>
    </row>
    <row r="8394" spans="2:3" x14ac:dyDescent="0.45">
      <c r="B8394" s="266">
        <v>8329</v>
      </c>
      <c r="C8394" s="267">
        <v>174.47700755647867</v>
      </c>
    </row>
    <row r="8395" spans="2:3" x14ac:dyDescent="0.45">
      <c r="B8395" s="266">
        <v>8330</v>
      </c>
      <c r="C8395" s="267">
        <v>127.7352880274177</v>
      </c>
    </row>
    <row r="8396" spans="2:3" x14ac:dyDescent="0.45">
      <c r="B8396" s="266">
        <v>8331</v>
      </c>
      <c r="C8396" s="267">
        <v>133.47912308211983</v>
      </c>
    </row>
    <row r="8397" spans="2:3" x14ac:dyDescent="0.45">
      <c r="B8397" s="266">
        <v>8332</v>
      </c>
      <c r="C8397" s="267">
        <v>167.80514661071118</v>
      </c>
    </row>
    <row r="8398" spans="2:3" x14ac:dyDescent="0.45">
      <c r="B8398" s="266">
        <v>8333</v>
      </c>
      <c r="C8398" s="267">
        <v>127.5707706059947</v>
      </c>
    </row>
    <row r="8399" spans="2:3" x14ac:dyDescent="0.45">
      <c r="B8399" s="266">
        <v>8334</v>
      </c>
      <c r="C8399" s="267">
        <v>108.51595523058691</v>
      </c>
    </row>
    <row r="8400" spans="2:3" x14ac:dyDescent="0.45">
      <c r="B8400" s="266">
        <v>8335</v>
      </c>
      <c r="C8400" s="267">
        <v>180.36779690701738</v>
      </c>
    </row>
    <row r="8401" spans="2:3" x14ac:dyDescent="0.45">
      <c r="B8401" s="266">
        <v>8336</v>
      </c>
      <c r="C8401" s="267">
        <v>145.77331977110188</v>
      </c>
    </row>
    <row r="8402" spans="2:3" x14ac:dyDescent="0.45">
      <c r="B8402" s="266">
        <v>8337</v>
      </c>
      <c r="C8402" s="267">
        <v>77.50013143979541</v>
      </c>
    </row>
    <row r="8403" spans="2:3" x14ac:dyDescent="0.45">
      <c r="B8403" s="266">
        <v>8338</v>
      </c>
      <c r="C8403" s="267">
        <v>110.40115292669256</v>
      </c>
    </row>
    <row r="8404" spans="2:3" x14ac:dyDescent="0.45">
      <c r="B8404" s="266">
        <v>8339</v>
      </c>
      <c r="C8404" s="267">
        <v>104.01831687013984</v>
      </c>
    </row>
    <row r="8405" spans="2:3" x14ac:dyDescent="0.45">
      <c r="B8405" s="266">
        <v>8340</v>
      </c>
      <c r="C8405" s="267">
        <v>113.32252885122743</v>
      </c>
    </row>
    <row r="8406" spans="2:3" x14ac:dyDescent="0.45">
      <c r="B8406" s="266">
        <v>8341</v>
      </c>
      <c r="C8406" s="267">
        <v>109.44122837295188</v>
      </c>
    </row>
    <row r="8407" spans="2:3" x14ac:dyDescent="0.45">
      <c r="B8407" s="266">
        <v>8342</v>
      </c>
      <c r="C8407" s="267">
        <v>124.4778504459706</v>
      </c>
    </row>
    <row r="8408" spans="2:3" x14ac:dyDescent="0.45">
      <c r="B8408" s="266">
        <v>8343</v>
      </c>
      <c r="C8408" s="267">
        <v>157.53083881937181</v>
      </c>
    </row>
    <row r="8409" spans="2:3" x14ac:dyDescent="0.45">
      <c r="B8409" s="266">
        <v>8344</v>
      </c>
      <c r="C8409" s="267">
        <v>153.96283797243632</v>
      </c>
    </row>
    <row r="8410" spans="2:3" x14ac:dyDescent="0.45">
      <c r="B8410" s="266">
        <v>8345</v>
      </c>
      <c r="C8410" s="267">
        <v>80.48842747002989</v>
      </c>
    </row>
    <row r="8411" spans="2:3" x14ac:dyDescent="0.45">
      <c r="B8411" s="266">
        <v>8346</v>
      </c>
      <c r="C8411" s="267">
        <v>97.696915514386149</v>
      </c>
    </row>
    <row r="8412" spans="2:3" x14ac:dyDescent="0.45">
      <c r="B8412" s="266">
        <v>8347</v>
      </c>
      <c r="C8412" s="267">
        <v>151.60253582227699</v>
      </c>
    </row>
    <row r="8413" spans="2:3" x14ac:dyDescent="0.45">
      <c r="B8413" s="266">
        <v>8348</v>
      </c>
      <c r="C8413" s="267">
        <v>166.22009223603516</v>
      </c>
    </row>
    <row r="8414" spans="2:3" x14ac:dyDescent="0.45">
      <c r="B8414" s="266">
        <v>8349</v>
      </c>
      <c r="C8414" s="267">
        <v>114.14599666342994</v>
      </c>
    </row>
    <row r="8415" spans="2:3" x14ac:dyDescent="0.45">
      <c r="B8415" s="266">
        <v>8350</v>
      </c>
      <c r="C8415" s="267">
        <v>164.43069720761909</v>
      </c>
    </row>
    <row r="8416" spans="2:3" x14ac:dyDescent="0.45">
      <c r="B8416" s="266">
        <v>8351</v>
      </c>
      <c r="C8416" s="267">
        <v>118.43354517555323</v>
      </c>
    </row>
    <row r="8417" spans="2:3" x14ac:dyDescent="0.45">
      <c r="B8417" s="266">
        <v>8352</v>
      </c>
      <c r="C8417" s="267">
        <v>139.62276605595133</v>
      </c>
    </row>
    <row r="8418" spans="2:3" x14ac:dyDescent="0.45">
      <c r="B8418" s="266">
        <v>8353</v>
      </c>
      <c r="C8418" s="267">
        <v>94.882010922876702</v>
      </c>
    </row>
    <row r="8419" spans="2:3" x14ac:dyDescent="0.45">
      <c r="B8419" s="266">
        <v>8354</v>
      </c>
      <c r="C8419" s="267">
        <v>90.130889685807787</v>
      </c>
    </row>
    <row r="8420" spans="2:3" x14ac:dyDescent="0.45">
      <c r="B8420" s="266">
        <v>8355</v>
      </c>
      <c r="C8420" s="267">
        <v>105.33967798958537</v>
      </c>
    </row>
    <row r="8421" spans="2:3" x14ac:dyDescent="0.45">
      <c r="B8421" s="266">
        <v>8356</v>
      </c>
      <c r="C8421" s="267">
        <v>152.3169861723855</v>
      </c>
    </row>
    <row r="8422" spans="2:3" x14ac:dyDescent="0.45">
      <c r="B8422" s="266">
        <v>8357</v>
      </c>
      <c r="C8422" s="267">
        <v>94.738463702962818</v>
      </c>
    </row>
    <row r="8423" spans="2:3" x14ac:dyDescent="0.45">
      <c r="B8423" s="266">
        <v>8358</v>
      </c>
      <c r="C8423" s="267">
        <v>109.04726832026171</v>
      </c>
    </row>
    <row r="8424" spans="2:3" x14ac:dyDescent="0.45">
      <c r="B8424" s="266">
        <v>8359</v>
      </c>
      <c r="C8424" s="267">
        <v>99.822098789563825</v>
      </c>
    </row>
    <row r="8425" spans="2:3" x14ac:dyDescent="0.45">
      <c r="B8425" s="266">
        <v>8360</v>
      </c>
      <c r="C8425" s="267">
        <v>109.38213322643671</v>
      </c>
    </row>
    <row r="8426" spans="2:3" x14ac:dyDescent="0.45">
      <c r="B8426" s="266">
        <v>8361</v>
      </c>
      <c r="C8426" s="267">
        <v>104.28614379092704</v>
      </c>
    </row>
    <row r="8427" spans="2:3" x14ac:dyDescent="0.45">
      <c r="B8427" s="266">
        <v>8362</v>
      </c>
      <c r="C8427" s="267">
        <v>133.87524058334139</v>
      </c>
    </row>
    <row r="8428" spans="2:3" x14ac:dyDescent="0.45">
      <c r="B8428" s="266">
        <v>8363</v>
      </c>
      <c r="C8428" s="267">
        <v>221.47345662189306</v>
      </c>
    </row>
    <row r="8429" spans="2:3" x14ac:dyDescent="0.45">
      <c r="B8429" s="266">
        <v>8364</v>
      </c>
      <c r="C8429" s="267">
        <v>129.09981840917033</v>
      </c>
    </row>
    <row r="8430" spans="2:3" x14ac:dyDescent="0.45">
      <c r="B8430" s="266">
        <v>8365</v>
      </c>
      <c r="C8430" s="267">
        <v>81.820374168747037</v>
      </c>
    </row>
    <row r="8431" spans="2:3" x14ac:dyDescent="0.45">
      <c r="B8431" s="266">
        <v>8366</v>
      </c>
      <c r="C8431" s="267">
        <v>111.90489693836987</v>
      </c>
    </row>
    <row r="8432" spans="2:3" x14ac:dyDescent="0.45">
      <c r="B8432" s="266">
        <v>8367</v>
      </c>
      <c r="C8432" s="267">
        <v>151.06007683498683</v>
      </c>
    </row>
    <row r="8433" spans="2:3" x14ac:dyDescent="0.45">
      <c r="B8433" s="266">
        <v>8368</v>
      </c>
      <c r="C8433" s="267">
        <v>107.94080238000819</v>
      </c>
    </row>
    <row r="8434" spans="2:3" x14ac:dyDescent="0.45">
      <c r="B8434" s="266">
        <v>8369</v>
      </c>
      <c r="C8434" s="267">
        <v>160.40563630337269</v>
      </c>
    </row>
    <row r="8435" spans="2:3" x14ac:dyDescent="0.45">
      <c r="B8435" s="266">
        <v>8370</v>
      </c>
      <c r="C8435" s="267">
        <v>144.0499149870183</v>
      </c>
    </row>
    <row r="8436" spans="2:3" x14ac:dyDescent="0.45">
      <c r="B8436" s="266">
        <v>8371</v>
      </c>
      <c r="C8436" s="267">
        <v>97.237055573175809</v>
      </c>
    </row>
    <row r="8437" spans="2:3" x14ac:dyDescent="0.45">
      <c r="B8437" s="266">
        <v>8372</v>
      </c>
      <c r="C8437" s="267">
        <v>134.9508903561443</v>
      </c>
    </row>
    <row r="8438" spans="2:3" x14ac:dyDescent="0.45">
      <c r="B8438" s="266">
        <v>8373</v>
      </c>
      <c r="C8438" s="267">
        <v>92.672661660313494</v>
      </c>
    </row>
    <row r="8439" spans="2:3" x14ac:dyDescent="0.45">
      <c r="B8439" s="266">
        <v>8374</v>
      </c>
      <c r="C8439" s="267">
        <v>198.09747715540252</v>
      </c>
    </row>
    <row r="8440" spans="2:3" x14ac:dyDescent="0.45">
      <c r="B8440" s="266">
        <v>8375</v>
      </c>
      <c r="C8440" s="267">
        <v>111.92071310942914</v>
      </c>
    </row>
    <row r="8441" spans="2:3" x14ac:dyDescent="0.45">
      <c r="B8441" s="266">
        <v>8376</v>
      </c>
      <c r="C8441" s="267">
        <v>191.9947287254343</v>
      </c>
    </row>
    <row r="8442" spans="2:3" x14ac:dyDescent="0.45">
      <c r="B8442" s="266">
        <v>8377</v>
      </c>
      <c r="C8442" s="267">
        <v>79.739089677897681</v>
      </c>
    </row>
    <row r="8443" spans="2:3" x14ac:dyDescent="0.45">
      <c r="B8443" s="266">
        <v>8378</v>
      </c>
      <c r="C8443" s="267">
        <v>67.970633969394626</v>
      </c>
    </row>
    <row r="8444" spans="2:3" x14ac:dyDescent="0.45">
      <c r="B8444" s="266">
        <v>8379</v>
      </c>
      <c r="C8444" s="267">
        <v>128.3505422384527</v>
      </c>
    </row>
    <row r="8445" spans="2:3" x14ac:dyDescent="0.45">
      <c r="B8445" s="266">
        <v>8380</v>
      </c>
      <c r="C8445" s="267">
        <v>92.327408249451906</v>
      </c>
    </row>
    <row r="8446" spans="2:3" x14ac:dyDescent="0.45">
      <c r="B8446" s="266">
        <v>8381</v>
      </c>
      <c r="C8446" s="267">
        <v>109.93554972428548</v>
      </c>
    </row>
    <row r="8447" spans="2:3" x14ac:dyDescent="0.45">
      <c r="B8447" s="266">
        <v>8382</v>
      </c>
      <c r="C8447" s="267">
        <v>189.71036556056302</v>
      </c>
    </row>
    <row r="8448" spans="2:3" x14ac:dyDescent="0.45">
      <c r="B8448" s="266">
        <v>8383</v>
      </c>
      <c r="C8448" s="267">
        <v>128.79811263827401</v>
      </c>
    </row>
    <row r="8449" spans="2:3" x14ac:dyDescent="0.45">
      <c r="B8449" s="266">
        <v>8384</v>
      </c>
      <c r="C8449" s="267">
        <v>156.65706463375881</v>
      </c>
    </row>
    <row r="8450" spans="2:3" x14ac:dyDescent="0.45">
      <c r="B8450" s="266">
        <v>8385</v>
      </c>
      <c r="C8450" s="267">
        <v>158.28015052153785</v>
      </c>
    </row>
    <row r="8451" spans="2:3" x14ac:dyDescent="0.45">
      <c r="B8451" s="266">
        <v>8386</v>
      </c>
      <c r="C8451" s="267">
        <v>104.50589195509087</v>
      </c>
    </row>
    <row r="8452" spans="2:3" x14ac:dyDescent="0.45">
      <c r="B8452" s="266">
        <v>8387</v>
      </c>
      <c r="C8452" s="267">
        <v>107.81733013487676</v>
      </c>
    </row>
    <row r="8453" spans="2:3" x14ac:dyDescent="0.45">
      <c r="B8453" s="266">
        <v>8388</v>
      </c>
      <c r="C8453" s="267">
        <v>87.898666147146841</v>
      </c>
    </row>
    <row r="8454" spans="2:3" x14ac:dyDescent="0.45">
      <c r="B8454" s="266">
        <v>8389</v>
      </c>
      <c r="C8454" s="267">
        <v>89.482902404110277</v>
      </c>
    </row>
    <row r="8455" spans="2:3" x14ac:dyDescent="0.45">
      <c r="B8455" s="266">
        <v>8390</v>
      </c>
      <c r="C8455" s="267">
        <v>104.13611741911929</v>
      </c>
    </row>
    <row r="8456" spans="2:3" x14ac:dyDescent="0.45">
      <c r="B8456" s="266">
        <v>8391</v>
      </c>
      <c r="C8456" s="267">
        <v>130.4055701840021</v>
      </c>
    </row>
    <row r="8457" spans="2:3" x14ac:dyDescent="0.45">
      <c r="B8457" s="266">
        <v>8392</v>
      </c>
      <c r="C8457" s="267">
        <v>131.68869178124049</v>
      </c>
    </row>
    <row r="8458" spans="2:3" x14ac:dyDescent="0.45">
      <c r="B8458" s="266">
        <v>8393</v>
      </c>
      <c r="C8458" s="267">
        <v>156.41573671585883</v>
      </c>
    </row>
    <row r="8459" spans="2:3" x14ac:dyDescent="0.45">
      <c r="B8459" s="266">
        <v>8394</v>
      </c>
      <c r="C8459" s="267">
        <v>96.247455918707516</v>
      </c>
    </row>
    <row r="8460" spans="2:3" x14ac:dyDescent="0.45">
      <c r="B8460" s="266">
        <v>8395</v>
      </c>
      <c r="C8460" s="267">
        <v>98.038596311682468</v>
      </c>
    </row>
    <row r="8461" spans="2:3" x14ac:dyDescent="0.45">
      <c r="B8461" s="266">
        <v>8396</v>
      </c>
      <c r="C8461" s="267">
        <v>133.71174052681232</v>
      </c>
    </row>
    <row r="8462" spans="2:3" x14ac:dyDescent="0.45">
      <c r="B8462" s="266">
        <v>8397</v>
      </c>
      <c r="C8462" s="267">
        <v>116.50121735632055</v>
      </c>
    </row>
    <row r="8463" spans="2:3" x14ac:dyDescent="0.45">
      <c r="B8463" s="266">
        <v>8398</v>
      </c>
      <c r="C8463" s="267">
        <v>121.98238501707237</v>
      </c>
    </row>
    <row r="8464" spans="2:3" x14ac:dyDescent="0.45">
      <c r="B8464" s="266">
        <v>8399</v>
      </c>
      <c r="C8464" s="267">
        <v>132.29030852806628</v>
      </c>
    </row>
    <row r="8465" spans="2:3" x14ac:dyDescent="0.45">
      <c r="B8465" s="266">
        <v>8400</v>
      </c>
      <c r="C8465" s="267">
        <v>147.36521083822987</v>
      </c>
    </row>
    <row r="8466" spans="2:3" x14ac:dyDescent="0.45">
      <c r="B8466" s="266">
        <v>8401</v>
      </c>
      <c r="C8466" s="267">
        <v>121.23222078912138</v>
      </c>
    </row>
    <row r="8467" spans="2:3" x14ac:dyDescent="0.45">
      <c r="B8467" s="266">
        <v>8402</v>
      </c>
      <c r="C8467" s="267">
        <v>119.78848594645444</v>
      </c>
    </row>
    <row r="8468" spans="2:3" x14ac:dyDescent="0.45">
      <c r="B8468" s="266">
        <v>8403</v>
      </c>
      <c r="C8468" s="267">
        <v>103.11569996067853</v>
      </c>
    </row>
    <row r="8469" spans="2:3" x14ac:dyDescent="0.45">
      <c r="B8469" s="266">
        <v>8404</v>
      </c>
      <c r="C8469" s="267">
        <v>134.88584914663289</v>
      </c>
    </row>
    <row r="8470" spans="2:3" x14ac:dyDescent="0.45">
      <c r="B8470" s="266">
        <v>8405</v>
      </c>
      <c r="C8470" s="267">
        <v>192.80104246710729</v>
      </c>
    </row>
    <row r="8471" spans="2:3" x14ac:dyDescent="0.45">
      <c r="B8471" s="266">
        <v>8406</v>
      </c>
      <c r="C8471" s="267">
        <v>99.119658969470734</v>
      </c>
    </row>
    <row r="8472" spans="2:3" x14ac:dyDescent="0.45">
      <c r="B8472" s="266">
        <v>8407</v>
      </c>
      <c r="C8472" s="267">
        <v>122.71772665822752</v>
      </c>
    </row>
    <row r="8473" spans="2:3" x14ac:dyDescent="0.45">
      <c r="B8473" s="266">
        <v>8408</v>
      </c>
      <c r="C8473" s="267">
        <v>73.159863704936825</v>
      </c>
    </row>
    <row r="8474" spans="2:3" x14ac:dyDescent="0.45">
      <c r="B8474" s="266">
        <v>8409</v>
      </c>
      <c r="C8474" s="267">
        <v>117.52348906085257</v>
      </c>
    </row>
    <row r="8475" spans="2:3" x14ac:dyDescent="0.45">
      <c r="B8475" s="266">
        <v>8410</v>
      </c>
      <c r="C8475" s="267">
        <v>132.97866328526965</v>
      </c>
    </row>
    <row r="8476" spans="2:3" x14ac:dyDescent="0.45">
      <c r="B8476" s="266">
        <v>8411</v>
      </c>
      <c r="C8476" s="267">
        <v>131.08250856050347</v>
      </c>
    </row>
    <row r="8477" spans="2:3" x14ac:dyDescent="0.45">
      <c r="B8477" s="266">
        <v>8412</v>
      </c>
      <c r="C8477" s="267">
        <v>133.30165796589083</v>
      </c>
    </row>
    <row r="8478" spans="2:3" x14ac:dyDescent="0.45">
      <c r="B8478" s="266">
        <v>8413</v>
      </c>
      <c r="C8478" s="267">
        <v>99.688853766424756</v>
      </c>
    </row>
    <row r="8479" spans="2:3" x14ac:dyDescent="0.45">
      <c r="B8479" s="266">
        <v>8414</v>
      </c>
      <c r="C8479" s="267">
        <v>132.36385611481455</v>
      </c>
    </row>
    <row r="8480" spans="2:3" x14ac:dyDescent="0.45">
      <c r="B8480" s="266">
        <v>8415</v>
      </c>
      <c r="C8480" s="267">
        <v>173.49699365686212</v>
      </c>
    </row>
    <row r="8481" spans="2:3" x14ac:dyDescent="0.45">
      <c r="B8481" s="266">
        <v>8416</v>
      </c>
      <c r="C8481" s="267">
        <v>103.23437466571889</v>
      </c>
    </row>
    <row r="8482" spans="2:3" x14ac:dyDescent="0.45">
      <c r="B8482" s="266">
        <v>8417</v>
      </c>
      <c r="C8482" s="267">
        <v>151.7507295261812</v>
      </c>
    </row>
    <row r="8483" spans="2:3" x14ac:dyDescent="0.45">
      <c r="B8483" s="266">
        <v>8418</v>
      </c>
      <c r="C8483" s="267">
        <v>161.15382454818422</v>
      </c>
    </row>
    <row r="8484" spans="2:3" x14ac:dyDescent="0.45">
      <c r="B8484" s="266">
        <v>8419</v>
      </c>
      <c r="C8484" s="267">
        <v>83.269039246525736</v>
      </c>
    </row>
    <row r="8485" spans="2:3" x14ac:dyDescent="0.45">
      <c r="B8485" s="266">
        <v>8420</v>
      </c>
      <c r="C8485" s="267">
        <v>135.44577007814712</v>
      </c>
    </row>
    <row r="8486" spans="2:3" x14ac:dyDescent="0.45">
      <c r="B8486" s="266">
        <v>8421</v>
      </c>
      <c r="C8486" s="267">
        <v>68.539992034713521</v>
      </c>
    </row>
    <row r="8487" spans="2:3" x14ac:dyDescent="0.45">
      <c r="B8487" s="266">
        <v>8422</v>
      </c>
      <c r="C8487" s="267">
        <v>134.25687058735667</v>
      </c>
    </row>
    <row r="8488" spans="2:3" x14ac:dyDescent="0.45">
      <c r="B8488" s="266">
        <v>8423</v>
      </c>
      <c r="C8488" s="267">
        <v>161.94155010532899</v>
      </c>
    </row>
    <row r="8489" spans="2:3" x14ac:dyDescent="0.45">
      <c r="B8489" s="266">
        <v>8424</v>
      </c>
      <c r="C8489" s="267">
        <v>157.53393047824352</v>
      </c>
    </row>
    <row r="8490" spans="2:3" x14ac:dyDescent="0.45">
      <c r="B8490" s="266">
        <v>8425</v>
      </c>
      <c r="C8490" s="267">
        <v>135.23749344709663</v>
      </c>
    </row>
    <row r="8491" spans="2:3" x14ac:dyDescent="0.45">
      <c r="B8491" s="266">
        <v>8426</v>
      </c>
      <c r="C8491" s="267">
        <v>168.65888328768682</v>
      </c>
    </row>
    <row r="8492" spans="2:3" x14ac:dyDescent="0.45">
      <c r="B8492" s="266">
        <v>8427</v>
      </c>
      <c r="C8492" s="267">
        <v>143.96775857701977</v>
      </c>
    </row>
    <row r="8493" spans="2:3" x14ac:dyDescent="0.45">
      <c r="B8493" s="266">
        <v>8428</v>
      </c>
      <c r="C8493" s="267">
        <v>112.77270960962304</v>
      </c>
    </row>
    <row r="8494" spans="2:3" x14ac:dyDescent="0.45">
      <c r="B8494" s="266">
        <v>8429</v>
      </c>
      <c r="C8494" s="267">
        <v>110.71432134537606</v>
      </c>
    </row>
    <row r="8495" spans="2:3" x14ac:dyDescent="0.45">
      <c r="B8495" s="266">
        <v>8430</v>
      </c>
      <c r="C8495" s="267">
        <v>179.8463272939415</v>
      </c>
    </row>
    <row r="8496" spans="2:3" x14ac:dyDescent="0.45">
      <c r="B8496" s="266">
        <v>8431</v>
      </c>
      <c r="C8496" s="267">
        <v>85.698586117453317</v>
      </c>
    </row>
    <row r="8497" spans="2:3" x14ac:dyDescent="0.45">
      <c r="B8497" s="266">
        <v>8432</v>
      </c>
      <c r="C8497" s="267">
        <v>194.39219363090865</v>
      </c>
    </row>
    <row r="8498" spans="2:3" x14ac:dyDescent="0.45">
      <c r="B8498" s="266">
        <v>8433</v>
      </c>
      <c r="C8498" s="267">
        <v>95.968761040561176</v>
      </c>
    </row>
    <row r="8499" spans="2:3" x14ac:dyDescent="0.45">
      <c r="B8499" s="266">
        <v>8434</v>
      </c>
      <c r="C8499" s="267">
        <v>119.52156156579051</v>
      </c>
    </row>
    <row r="8500" spans="2:3" x14ac:dyDescent="0.45">
      <c r="B8500" s="266">
        <v>8435</v>
      </c>
      <c r="C8500" s="267">
        <v>87.204368818072609</v>
      </c>
    </row>
    <row r="8501" spans="2:3" x14ac:dyDescent="0.45">
      <c r="B8501" s="266">
        <v>8436</v>
      </c>
      <c r="C8501" s="267">
        <v>154.41092796136255</v>
      </c>
    </row>
    <row r="8502" spans="2:3" x14ac:dyDescent="0.45">
      <c r="B8502" s="266">
        <v>8437</v>
      </c>
      <c r="C8502" s="267">
        <v>99.662386210092308</v>
      </c>
    </row>
    <row r="8503" spans="2:3" x14ac:dyDescent="0.45">
      <c r="B8503" s="266">
        <v>8438</v>
      </c>
      <c r="C8503" s="267">
        <v>82.420730391584357</v>
      </c>
    </row>
    <row r="8504" spans="2:3" x14ac:dyDescent="0.45">
      <c r="B8504" s="266">
        <v>8439</v>
      </c>
      <c r="C8504" s="267">
        <v>91.362685925617996</v>
      </c>
    </row>
    <row r="8505" spans="2:3" x14ac:dyDescent="0.45">
      <c r="B8505" s="266">
        <v>8440</v>
      </c>
      <c r="C8505" s="267">
        <v>139.71259607019635</v>
      </c>
    </row>
    <row r="8506" spans="2:3" x14ac:dyDescent="0.45">
      <c r="B8506" s="266">
        <v>8441</v>
      </c>
      <c r="C8506" s="267">
        <v>64.671188121488115</v>
      </c>
    </row>
    <row r="8507" spans="2:3" x14ac:dyDescent="0.45">
      <c r="B8507" s="266">
        <v>8442</v>
      </c>
      <c r="C8507" s="267">
        <v>84.830248028034774</v>
      </c>
    </row>
    <row r="8508" spans="2:3" x14ac:dyDescent="0.45">
      <c r="B8508" s="266">
        <v>8443</v>
      </c>
      <c r="C8508" s="267">
        <v>73.539198737938335</v>
      </c>
    </row>
    <row r="8509" spans="2:3" x14ac:dyDescent="0.45">
      <c r="B8509" s="266">
        <v>8444</v>
      </c>
      <c r="C8509" s="267">
        <v>152.84455510751664</v>
      </c>
    </row>
    <row r="8510" spans="2:3" x14ac:dyDescent="0.45">
      <c r="B8510" s="266">
        <v>8445</v>
      </c>
      <c r="C8510" s="267">
        <v>177.62442860407452</v>
      </c>
    </row>
    <row r="8511" spans="2:3" x14ac:dyDescent="0.45">
      <c r="B8511" s="266">
        <v>8446</v>
      </c>
      <c r="C8511" s="267">
        <v>125.72651916648906</v>
      </c>
    </row>
    <row r="8512" spans="2:3" x14ac:dyDescent="0.45">
      <c r="B8512" s="266">
        <v>8447</v>
      </c>
      <c r="C8512" s="267">
        <v>166.57285899011754</v>
      </c>
    </row>
    <row r="8513" spans="2:3" x14ac:dyDescent="0.45">
      <c r="B8513" s="266">
        <v>8448</v>
      </c>
      <c r="C8513" s="267">
        <v>160.540580387315</v>
      </c>
    </row>
    <row r="8514" spans="2:3" x14ac:dyDescent="0.45">
      <c r="B8514" s="266">
        <v>8449</v>
      </c>
      <c r="C8514" s="267">
        <v>171.62877308516858</v>
      </c>
    </row>
    <row r="8515" spans="2:3" x14ac:dyDescent="0.45">
      <c r="B8515" s="266">
        <v>8450</v>
      </c>
      <c r="C8515" s="267">
        <v>83.324644730665341</v>
      </c>
    </row>
    <row r="8516" spans="2:3" x14ac:dyDescent="0.45">
      <c r="B8516" s="266">
        <v>8451</v>
      </c>
      <c r="C8516" s="267">
        <v>124.87447105224371</v>
      </c>
    </row>
    <row r="8517" spans="2:3" x14ac:dyDescent="0.45">
      <c r="B8517" s="266">
        <v>8452</v>
      </c>
      <c r="C8517" s="267">
        <v>137.40788980851136</v>
      </c>
    </row>
    <row r="8518" spans="2:3" x14ac:dyDescent="0.45">
      <c r="B8518" s="266">
        <v>8453</v>
      </c>
      <c r="C8518" s="267">
        <v>80.490671471839676</v>
      </c>
    </row>
    <row r="8519" spans="2:3" x14ac:dyDescent="0.45">
      <c r="B8519" s="266">
        <v>8454</v>
      </c>
      <c r="C8519" s="267">
        <v>180.12732938919027</v>
      </c>
    </row>
    <row r="8520" spans="2:3" x14ac:dyDescent="0.45">
      <c r="B8520" s="266">
        <v>8455</v>
      </c>
      <c r="C8520" s="267">
        <v>102.72254409550376</v>
      </c>
    </row>
    <row r="8521" spans="2:3" x14ac:dyDescent="0.45">
      <c r="B8521" s="266">
        <v>8456</v>
      </c>
      <c r="C8521" s="267">
        <v>103.48054955950641</v>
      </c>
    </row>
    <row r="8522" spans="2:3" x14ac:dyDescent="0.45">
      <c r="B8522" s="266">
        <v>8457</v>
      </c>
      <c r="C8522" s="267">
        <v>124.58325514516828</v>
      </c>
    </row>
    <row r="8523" spans="2:3" x14ac:dyDescent="0.45">
      <c r="B8523" s="266">
        <v>8458</v>
      </c>
      <c r="C8523" s="267">
        <v>114.65150636480622</v>
      </c>
    </row>
    <row r="8524" spans="2:3" x14ac:dyDescent="0.45">
      <c r="B8524" s="266">
        <v>8459</v>
      </c>
      <c r="C8524" s="267">
        <v>198.85153108007464</v>
      </c>
    </row>
    <row r="8525" spans="2:3" x14ac:dyDescent="0.45">
      <c r="B8525" s="266">
        <v>8460</v>
      </c>
      <c r="C8525" s="267">
        <v>101.46107976617276</v>
      </c>
    </row>
    <row r="8526" spans="2:3" x14ac:dyDescent="0.45">
      <c r="B8526" s="266">
        <v>8461</v>
      </c>
      <c r="C8526" s="267">
        <v>82.653125883715262</v>
      </c>
    </row>
    <row r="8527" spans="2:3" x14ac:dyDescent="0.45">
      <c r="B8527" s="266">
        <v>8462</v>
      </c>
      <c r="C8527" s="267">
        <v>89.86533423792379</v>
      </c>
    </row>
    <row r="8528" spans="2:3" x14ac:dyDescent="0.45">
      <c r="B8528" s="266">
        <v>8463</v>
      </c>
      <c r="C8528" s="267">
        <v>154.37670092721686</v>
      </c>
    </row>
    <row r="8529" spans="2:3" x14ac:dyDescent="0.45">
      <c r="B8529" s="266">
        <v>8464</v>
      </c>
      <c r="C8529" s="267">
        <v>119.9337566087774</v>
      </c>
    </row>
    <row r="8530" spans="2:3" x14ac:dyDescent="0.45">
      <c r="B8530" s="266">
        <v>8465</v>
      </c>
      <c r="C8530" s="267">
        <v>73.826480155178075</v>
      </c>
    </row>
    <row r="8531" spans="2:3" x14ac:dyDescent="0.45">
      <c r="B8531" s="266">
        <v>8466</v>
      </c>
      <c r="C8531" s="267">
        <v>112.4404049191493</v>
      </c>
    </row>
    <row r="8532" spans="2:3" x14ac:dyDescent="0.45">
      <c r="B8532" s="266">
        <v>8467</v>
      </c>
      <c r="C8532" s="267">
        <v>166.49115645073039</v>
      </c>
    </row>
    <row r="8533" spans="2:3" x14ac:dyDescent="0.45">
      <c r="B8533" s="266">
        <v>8468</v>
      </c>
      <c r="C8533" s="267">
        <v>108.42423516618797</v>
      </c>
    </row>
    <row r="8534" spans="2:3" x14ac:dyDescent="0.45">
      <c r="B8534" s="266">
        <v>8469</v>
      </c>
      <c r="C8534" s="267">
        <v>158.04055562466078</v>
      </c>
    </row>
    <row r="8535" spans="2:3" x14ac:dyDescent="0.45">
      <c r="B8535" s="266">
        <v>8470</v>
      </c>
      <c r="C8535" s="267">
        <v>158.894815706119</v>
      </c>
    </row>
    <row r="8536" spans="2:3" x14ac:dyDescent="0.45">
      <c r="B8536" s="266">
        <v>8471</v>
      </c>
      <c r="C8536" s="267">
        <v>171.77557116029737</v>
      </c>
    </row>
    <row r="8537" spans="2:3" x14ac:dyDescent="0.45">
      <c r="B8537" s="266">
        <v>8472</v>
      </c>
      <c r="C8537" s="267">
        <v>165.82851133292374</v>
      </c>
    </row>
    <row r="8538" spans="2:3" x14ac:dyDescent="0.45">
      <c r="B8538" s="266">
        <v>8473</v>
      </c>
      <c r="C8538" s="267">
        <v>66.882103705412121</v>
      </c>
    </row>
    <row r="8539" spans="2:3" x14ac:dyDescent="0.45">
      <c r="B8539" s="266">
        <v>8474</v>
      </c>
      <c r="C8539" s="267">
        <v>151.66921756360173</v>
      </c>
    </row>
    <row r="8540" spans="2:3" x14ac:dyDescent="0.45">
      <c r="B8540" s="266">
        <v>8475</v>
      </c>
      <c r="C8540" s="267">
        <v>103.07270898017816</v>
      </c>
    </row>
    <row r="8541" spans="2:3" x14ac:dyDescent="0.45">
      <c r="B8541" s="266">
        <v>8476</v>
      </c>
      <c r="C8541" s="267">
        <v>140.6207062490752</v>
      </c>
    </row>
    <row r="8542" spans="2:3" x14ac:dyDescent="0.45">
      <c r="B8542" s="266">
        <v>8477</v>
      </c>
      <c r="C8542" s="267">
        <v>107.13938344138174</v>
      </c>
    </row>
    <row r="8543" spans="2:3" x14ac:dyDescent="0.45">
      <c r="B8543" s="266">
        <v>8478</v>
      </c>
      <c r="C8543" s="267">
        <v>204.00113923194266</v>
      </c>
    </row>
    <row r="8544" spans="2:3" x14ac:dyDescent="0.45">
      <c r="B8544" s="266">
        <v>8479</v>
      </c>
      <c r="C8544" s="267">
        <v>90.963741325654439</v>
      </c>
    </row>
    <row r="8545" spans="2:3" x14ac:dyDescent="0.45">
      <c r="B8545" s="266">
        <v>8480</v>
      </c>
      <c r="C8545" s="267">
        <v>134.29636342805605</v>
      </c>
    </row>
    <row r="8546" spans="2:3" x14ac:dyDescent="0.45">
      <c r="B8546" s="266">
        <v>8481</v>
      </c>
      <c r="C8546" s="267">
        <v>182.87397890196527</v>
      </c>
    </row>
    <row r="8547" spans="2:3" x14ac:dyDescent="0.45">
      <c r="B8547" s="266">
        <v>8482</v>
      </c>
      <c r="C8547" s="267">
        <v>170.25552952972419</v>
      </c>
    </row>
    <row r="8548" spans="2:3" x14ac:dyDescent="0.45">
      <c r="B8548" s="266">
        <v>8483</v>
      </c>
      <c r="C8548" s="267">
        <v>166.78446189282883</v>
      </c>
    </row>
    <row r="8549" spans="2:3" x14ac:dyDescent="0.45">
      <c r="B8549" s="266">
        <v>8484</v>
      </c>
      <c r="C8549" s="267">
        <v>95.654395184251086</v>
      </c>
    </row>
    <row r="8550" spans="2:3" x14ac:dyDescent="0.45">
      <c r="B8550" s="266">
        <v>8485</v>
      </c>
      <c r="C8550" s="267">
        <v>119.7935817171286</v>
      </c>
    </row>
    <row r="8551" spans="2:3" x14ac:dyDescent="0.45">
      <c r="B8551" s="266">
        <v>8486</v>
      </c>
      <c r="C8551" s="267">
        <v>121.68426617960634</v>
      </c>
    </row>
    <row r="8552" spans="2:3" x14ac:dyDescent="0.45">
      <c r="B8552" s="266">
        <v>8487</v>
      </c>
      <c r="C8552" s="267">
        <v>110.64180924350026</v>
      </c>
    </row>
    <row r="8553" spans="2:3" x14ac:dyDescent="0.45">
      <c r="B8553" s="266">
        <v>8488</v>
      </c>
      <c r="C8553" s="267">
        <v>160.6722914123971</v>
      </c>
    </row>
    <row r="8554" spans="2:3" x14ac:dyDescent="0.45">
      <c r="B8554" s="266">
        <v>8489</v>
      </c>
      <c r="C8554" s="267">
        <v>98.738666404398373</v>
      </c>
    </row>
    <row r="8555" spans="2:3" x14ac:dyDescent="0.45">
      <c r="B8555" s="266">
        <v>8490</v>
      </c>
      <c r="C8555" s="267">
        <v>130.07851428755208</v>
      </c>
    </row>
    <row r="8556" spans="2:3" x14ac:dyDescent="0.45">
      <c r="B8556" s="266">
        <v>8491</v>
      </c>
      <c r="C8556" s="267">
        <v>111.70532279086302</v>
      </c>
    </row>
    <row r="8557" spans="2:3" x14ac:dyDescent="0.45">
      <c r="B8557" s="266">
        <v>8492</v>
      </c>
      <c r="C8557" s="267">
        <v>142.34933731934939</v>
      </c>
    </row>
    <row r="8558" spans="2:3" x14ac:dyDescent="0.45">
      <c r="B8558" s="266">
        <v>8493</v>
      </c>
      <c r="C8558" s="267">
        <v>114.36866619905888</v>
      </c>
    </row>
    <row r="8559" spans="2:3" x14ac:dyDescent="0.45">
      <c r="B8559" s="266">
        <v>8494</v>
      </c>
      <c r="C8559" s="267">
        <v>168.58936926892721</v>
      </c>
    </row>
    <row r="8560" spans="2:3" x14ac:dyDescent="0.45">
      <c r="B8560" s="266">
        <v>8495</v>
      </c>
      <c r="C8560" s="267">
        <v>154.99908001477775</v>
      </c>
    </row>
    <row r="8561" spans="2:3" x14ac:dyDescent="0.45">
      <c r="B8561" s="266">
        <v>8496</v>
      </c>
      <c r="C8561" s="267">
        <v>112.62844330500437</v>
      </c>
    </row>
    <row r="8562" spans="2:3" x14ac:dyDescent="0.45">
      <c r="B8562" s="266">
        <v>8497</v>
      </c>
      <c r="C8562" s="267">
        <v>195.76425717751749</v>
      </c>
    </row>
    <row r="8563" spans="2:3" x14ac:dyDescent="0.45">
      <c r="B8563" s="266">
        <v>8498</v>
      </c>
      <c r="C8563" s="267">
        <v>101.29611837897281</v>
      </c>
    </row>
    <row r="8564" spans="2:3" x14ac:dyDescent="0.45">
      <c r="B8564" s="266">
        <v>8499</v>
      </c>
      <c r="C8564" s="267">
        <v>105.42739726593274</v>
      </c>
    </row>
    <row r="8565" spans="2:3" x14ac:dyDescent="0.45">
      <c r="B8565" s="266">
        <v>8500</v>
      </c>
      <c r="C8565" s="267">
        <v>114.7380655046139</v>
      </c>
    </row>
    <row r="8566" spans="2:3" x14ac:dyDescent="0.45">
      <c r="B8566" s="266">
        <v>8501</v>
      </c>
      <c r="C8566" s="267">
        <v>81.784786068879839</v>
      </c>
    </row>
    <row r="8567" spans="2:3" x14ac:dyDescent="0.45">
      <c r="B8567" s="266">
        <v>8502</v>
      </c>
      <c r="C8567" s="267">
        <v>158.63270494123987</v>
      </c>
    </row>
    <row r="8568" spans="2:3" x14ac:dyDescent="0.45">
      <c r="B8568" s="266">
        <v>8503</v>
      </c>
      <c r="C8568" s="267">
        <v>166.11446049906343</v>
      </c>
    </row>
    <row r="8569" spans="2:3" x14ac:dyDescent="0.45">
      <c r="B8569" s="266">
        <v>8504</v>
      </c>
      <c r="C8569" s="267">
        <v>130.1647763131447</v>
      </c>
    </row>
    <row r="8570" spans="2:3" x14ac:dyDescent="0.45">
      <c r="B8570" s="266">
        <v>8505</v>
      </c>
      <c r="C8570" s="267">
        <v>92.43839154523917</v>
      </c>
    </row>
    <row r="8571" spans="2:3" x14ac:dyDescent="0.45">
      <c r="B8571" s="266">
        <v>8506</v>
      </c>
      <c r="C8571" s="267">
        <v>122.10864116074444</v>
      </c>
    </row>
    <row r="8572" spans="2:3" x14ac:dyDescent="0.45">
      <c r="B8572" s="266">
        <v>8507</v>
      </c>
      <c r="C8572" s="267">
        <v>77.694956523119771</v>
      </c>
    </row>
    <row r="8573" spans="2:3" x14ac:dyDescent="0.45">
      <c r="B8573" s="266">
        <v>8508</v>
      </c>
      <c r="C8573" s="267">
        <v>100.77220485844187</v>
      </c>
    </row>
    <row r="8574" spans="2:3" x14ac:dyDescent="0.45">
      <c r="B8574" s="266">
        <v>8509</v>
      </c>
      <c r="C8574" s="267">
        <v>163.3211848997741</v>
      </c>
    </row>
    <row r="8575" spans="2:3" x14ac:dyDescent="0.45">
      <c r="B8575" s="266">
        <v>8510</v>
      </c>
      <c r="C8575" s="267">
        <v>103.79624122371675</v>
      </c>
    </row>
    <row r="8576" spans="2:3" x14ac:dyDescent="0.45">
      <c r="B8576" s="266">
        <v>8511</v>
      </c>
      <c r="C8576" s="267">
        <v>82.881701555003062</v>
      </c>
    </row>
    <row r="8577" spans="2:3" x14ac:dyDescent="0.45">
      <c r="B8577" s="266">
        <v>8512</v>
      </c>
      <c r="C8577" s="267">
        <v>152.95335317216126</v>
      </c>
    </row>
    <row r="8578" spans="2:3" x14ac:dyDescent="0.45">
      <c r="B8578" s="266">
        <v>8513</v>
      </c>
      <c r="C8578" s="267">
        <v>92.515555688055713</v>
      </c>
    </row>
    <row r="8579" spans="2:3" x14ac:dyDescent="0.45">
      <c r="B8579" s="266">
        <v>8514</v>
      </c>
      <c r="C8579" s="267">
        <v>73.763509744110706</v>
      </c>
    </row>
    <row r="8580" spans="2:3" x14ac:dyDescent="0.45">
      <c r="B8580" s="266">
        <v>8515</v>
      </c>
      <c r="C8580" s="267">
        <v>147.71349131105111</v>
      </c>
    </row>
    <row r="8581" spans="2:3" x14ac:dyDescent="0.45">
      <c r="B8581" s="266">
        <v>8516</v>
      </c>
      <c r="C8581" s="267">
        <v>155.58947672985181</v>
      </c>
    </row>
    <row r="8582" spans="2:3" x14ac:dyDescent="0.45">
      <c r="B8582" s="266">
        <v>8517</v>
      </c>
      <c r="C8582" s="267">
        <v>96.040632612592418</v>
      </c>
    </row>
    <row r="8583" spans="2:3" x14ac:dyDescent="0.45">
      <c r="B8583" s="266">
        <v>8518</v>
      </c>
      <c r="C8583" s="267">
        <v>71.310231155855362</v>
      </c>
    </row>
    <row r="8584" spans="2:3" x14ac:dyDescent="0.45">
      <c r="B8584" s="266">
        <v>8519</v>
      </c>
      <c r="C8584" s="267">
        <v>146.13392316903332</v>
      </c>
    </row>
    <row r="8585" spans="2:3" x14ac:dyDescent="0.45">
      <c r="B8585" s="266">
        <v>8520</v>
      </c>
      <c r="C8585" s="267">
        <v>117.11559307242652</v>
      </c>
    </row>
    <row r="8586" spans="2:3" x14ac:dyDescent="0.45">
      <c r="B8586" s="266">
        <v>8521</v>
      </c>
      <c r="C8586" s="267">
        <v>103.77305564829807</v>
      </c>
    </row>
    <row r="8587" spans="2:3" x14ac:dyDescent="0.45">
      <c r="B8587" s="266">
        <v>8522</v>
      </c>
      <c r="C8587" s="267">
        <v>141.94711017739309</v>
      </c>
    </row>
    <row r="8588" spans="2:3" x14ac:dyDescent="0.45">
      <c r="B8588" s="266">
        <v>8523</v>
      </c>
      <c r="C8588" s="267">
        <v>101.49400871971548</v>
      </c>
    </row>
    <row r="8589" spans="2:3" x14ac:dyDescent="0.45">
      <c r="B8589" s="266">
        <v>8524</v>
      </c>
      <c r="C8589" s="267">
        <v>94.361550732316857</v>
      </c>
    </row>
    <row r="8590" spans="2:3" x14ac:dyDescent="0.45">
      <c r="B8590" s="266">
        <v>8525</v>
      </c>
      <c r="C8590" s="267">
        <v>92.896052151090458</v>
      </c>
    </row>
    <row r="8591" spans="2:3" x14ac:dyDescent="0.45">
      <c r="B8591" s="266">
        <v>8526</v>
      </c>
      <c r="C8591" s="267">
        <v>118.8033845249428</v>
      </c>
    </row>
    <row r="8592" spans="2:3" x14ac:dyDescent="0.45">
      <c r="B8592" s="266">
        <v>8527</v>
      </c>
      <c r="C8592" s="267">
        <v>126.43682967751995</v>
      </c>
    </row>
    <row r="8593" spans="2:3" x14ac:dyDescent="0.45">
      <c r="B8593" s="266">
        <v>8528</v>
      </c>
      <c r="C8593" s="267">
        <v>126.23950006310339</v>
      </c>
    </row>
    <row r="8594" spans="2:3" x14ac:dyDescent="0.45">
      <c r="B8594" s="266">
        <v>8529</v>
      </c>
      <c r="C8594" s="267">
        <v>198.86559350722422</v>
      </c>
    </row>
    <row r="8595" spans="2:3" x14ac:dyDescent="0.45">
      <c r="B8595" s="266">
        <v>8530</v>
      </c>
      <c r="C8595" s="267">
        <v>90.359445609811758</v>
      </c>
    </row>
    <row r="8596" spans="2:3" x14ac:dyDescent="0.45">
      <c r="B8596" s="266">
        <v>8531</v>
      </c>
      <c r="C8596" s="267">
        <v>118.98916730006385</v>
      </c>
    </row>
    <row r="8597" spans="2:3" x14ac:dyDescent="0.45">
      <c r="B8597" s="266">
        <v>8532</v>
      </c>
      <c r="C8597" s="267">
        <v>105.08049424668594</v>
      </c>
    </row>
    <row r="8598" spans="2:3" x14ac:dyDescent="0.45">
      <c r="B8598" s="266">
        <v>8533</v>
      </c>
      <c r="C8598" s="267">
        <v>121.50209751912875</v>
      </c>
    </row>
    <row r="8599" spans="2:3" x14ac:dyDescent="0.45">
      <c r="B8599" s="266">
        <v>8534</v>
      </c>
      <c r="C8599" s="267">
        <v>165.00429031087455</v>
      </c>
    </row>
    <row r="8600" spans="2:3" x14ac:dyDescent="0.45">
      <c r="B8600" s="266">
        <v>8535</v>
      </c>
      <c r="C8600" s="267">
        <v>181.20668212877257</v>
      </c>
    </row>
    <row r="8601" spans="2:3" x14ac:dyDescent="0.45">
      <c r="B8601" s="266">
        <v>8536</v>
      </c>
      <c r="C8601" s="267">
        <v>98.534722821932405</v>
      </c>
    </row>
    <row r="8602" spans="2:3" x14ac:dyDescent="0.45">
      <c r="B8602" s="266">
        <v>8537</v>
      </c>
      <c r="C8602" s="267">
        <v>118.0475107826434</v>
      </c>
    </row>
    <row r="8603" spans="2:3" x14ac:dyDescent="0.45">
      <c r="B8603" s="266">
        <v>8538</v>
      </c>
      <c r="C8603" s="267">
        <v>143.04832245457195</v>
      </c>
    </row>
    <row r="8604" spans="2:3" x14ac:dyDescent="0.45">
      <c r="B8604" s="266">
        <v>8539</v>
      </c>
      <c r="C8604" s="267">
        <v>88.241207969080961</v>
      </c>
    </row>
    <row r="8605" spans="2:3" x14ac:dyDescent="0.45">
      <c r="B8605" s="266">
        <v>8540</v>
      </c>
      <c r="C8605" s="267">
        <v>79.52278500327219</v>
      </c>
    </row>
    <row r="8606" spans="2:3" x14ac:dyDescent="0.45">
      <c r="B8606" s="266">
        <v>8541</v>
      </c>
      <c r="C8606" s="267">
        <v>76.665479666762863</v>
      </c>
    </row>
    <row r="8607" spans="2:3" x14ac:dyDescent="0.45">
      <c r="B8607" s="266">
        <v>8542</v>
      </c>
      <c r="C8607" s="267">
        <v>117.92303867013187</v>
      </c>
    </row>
    <row r="8608" spans="2:3" x14ac:dyDescent="0.45">
      <c r="B8608" s="266">
        <v>8543</v>
      </c>
      <c r="C8608" s="267">
        <v>166.71071094991453</v>
      </c>
    </row>
    <row r="8609" spans="2:3" x14ac:dyDescent="0.45">
      <c r="B8609" s="266">
        <v>8544</v>
      </c>
      <c r="C8609" s="267">
        <v>188.4909015339681</v>
      </c>
    </row>
    <row r="8610" spans="2:3" x14ac:dyDescent="0.45">
      <c r="B8610" s="266">
        <v>8545</v>
      </c>
      <c r="C8610" s="267">
        <v>120.40745846381606</v>
      </c>
    </row>
    <row r="8611" spans="2:3" x14ac:dyDescent="0.45">
      <c r="B8611" s="266">
        <v>8546</v>
      </c>
      <c r="C8611" s="267">
        <v>172.04881105665868</v>
      </c>
    </row>
    <row r="8612" spans="2:3" x14ac:dyDescent="0.45">
      <c r="B8612" s="266">
        <v>8547</v>
      </c>
      <c r="C8612" s="267">
        <v>129.93677163548185</v>
      </c>
    </row>
    <row r="8613" spans="2:3" x14ac:dyDescent="0.45">
      <c r="B8613" s="266">
        <v>8548</v>
      </c>
      <c r="C8613" s="267">
        <v>103.8436348276995</v>
      </c>
    </row>
    <row r="8614" spans="2:3" x14ac:dyDescent="0.45">
      <c r="B8614" s="266">
        <v>8549</v>
      </c>
      <c r="C8614" s="267">
        <v>139.43547591409327</v>
      </c>
    </row>
    <row r="8615" spans="2:3" x14ac:dyDescent="0.45">
      <c r="B8615" s="266">
        <v>8550</v>
      </c>
      <c r="C8615" s="267">
        <v>87.280930578113512</v>
      </c>
    </row>
    <row r="8616" spans="2:3" x14ac:dyDescent="0.45">
      <c r="B8616" s="266">
        <v>8551</v>
      </c>
      <c r="C8616" s="267">
        <v>101.71318006904571</v>
      </c>
    </row>
    <row r="8617" spans="2:3" x14ac:dyDescent="0.45">
      <c r="B8617" s="266">
        <v>8552</v>
      </c>
      <c r="C8617" s="267">
        <v>192.71559237139613</v>
      </c>
    </row>
    <row r="8618" spans="2:3" x14ac:dyDescent="0.45">
      <c r="B8618" s="266">
        <v>8553</v>
      </c>
      <c r="C8618" s="267">
        <v>88.993807406361469</v>
      </c>
    </row>
    <row r="8619" spans="2:3" x14ac:dyDescent="0.45">
      <c r="B8619" s="266">
        <v>8554</v>
      </c>
      <c r="C8619" s="267">
        <v>107.02742294459206</v>
      </c>
    </row>
    <row r="8620" spans="2:3" x14ac:dyDescent="0.45">
      <c r="B8620" s="266">
        <v>8555</v>
      </c>
      <c r="C8620" s="267">
        <v>105.78602200714647</v>
      </c>
    </row>
    <row r="8621" spans="2:3" x14ac:dyDescent="0.45">
      <c r="B8621" s="266">
        <v>8556</v>
      </c>
      <c r="C8621" s="267">
        <v>122.08652194775036</v>
      </c>
    </row>
    <row r="8622" spans="2:3" x14ac:dyDescent="0.45">
      <c r="B8622" s="266">
        <v>8557</v>
      </c>
      <c r="C8622" s="267">
        <v>210.98795935363714</v>
      </c>
    </row>
    <row r="8623" spans="2:3" x14ac:dyDescent="0.45">
      <c r="B8623" s="266">
        <v>8558</v>
      </c>
      <c r="C8623" s="267">
        <v>92.611656359214038</v>
      </c>
    </row>
    <row r="8624" spans="2:3" x14ac:dyDescent="0.45">
      <c r="B8624" s="266">
        <v>8559</v>
      </c>
      <c r="C8624" s="267">
        <v>122.71772831497819</v>
      </c>
    </row>
    <row r="8625" spans="2:3" x14ac:dyDescent="0.45">
      <c r="B8625" s="266">
        <v>8560</v>
      </c>
      <c r="C8625" s="267">
        <v>107.02499855821307</v>
      </c>
    </row>
    <row r="8626" spans="2:3" x14ac:dyDescent="0.45">
      <c r="B8626" s="266">
        <v>8561</v>
      </c>
      <c r="C8626" s="267">
        <v>187.22376561170452</v>
      </c>
    </row>
    <row r="8627" spans="2:3" x14ac:dyDescent="0.45">
      <c r="B8627" s="266">
        <v>8562</v>
      </c>
      <c r="C8627" s="267">
        <v>125.44769291854725</v>
      </c>
    </row>
    <row r="8628" spans="2:3" x14ac:dyDescent="0.45">
      <c r="B8628" s="266">
        <v>8563</v>
      </c>
      <c r="C8628" s="267">
        <v>90.045572461340242</v>
      </c>
    </row>
    <row r="8629" spans="2:3" x14ac:dyDescent="0.45">
      <c r="B8629" s="266">
        <v>8564</v>
      </c>
      <c r="C8629" s="267">
        <v>163.70302550391381</v>
      </c>
    </row>
    <row r="8630" spans="2:3" x14ac:dyDescent="0.45">
      <c r="B8630" s="266">
        <v>8565</v>
      </c>
      <c r="C8630" s="267">
        <v>87.26825513495254</v>
      </c>
    </row>
    <row r="8631" spans="2:3" x14ac:dyDescent="0.45">
      <c r="B8631" s="266">
        <v>8566</v>
      </c>
      <c r="C8631" s="267">
        <v>144.41327580822747</v>
      </c>
    </row>
    <row r="8632" spans="2:3" x14ac:dyDescent="0.45">
      <c r="B8632" s="266">
        <v>8567</v>
      </c>
      <c r="C8632" s="267">
        <v>156.68654312158614</v>
      </c>
    </row>
    <row r="8633" spans="2:3" x14ac:dyDescent="0.45">
      <c r="B8633" s="266">
        <v>8568</v>
      </c>
      <c r="C8633" s="267">
        <v>110.86389250009711</v>
      </c>
    </row>
    <row r="8634" spans="2:3" x14ac:dyDescent="0.45">
      <c r="B8634" s="266">
        <v>8569</v>
      </c>
      <c r="C8634" s="267">
        <v>149.33405471222864</v>
      </c>
    </row>
    <row r="8635" spans="2:3" x14ac:dyDescent="0.45">
      <c r="B8635" s="266">
        <v>8570</v>
      </c>
      <c r="C8635" s="267">
        <v>123.5790552896775</v>
      </c>
    </row>
    <row r="8636" spans="2:3" x14ac:dyDescent="0.45">
      <c r="B8636" s="266">
        <v>8571</v>
      </c>
      <c r="C8636" s="267">
        <v>143.96264491066108</v>
      </c>
    </row>
    <row r="8637" spans="2:3" x14ac:dyDescent="0.45">
      <c r="B8637" s="266">
        <v>8572</v>
      </c>
      <c r="C8637" s="267">
        <v>190.13183236224282</v>
      </c>
    </row>
    <row r="8638" spans="2:3" x14ac:dyDescent="0.45">
      <c r="B8638" s="266">
        <v>8573</v>
      </c>
      <c r="C8638" s="267">
        <v>132.96343199856088</v>
      </c>
    </row>
    <row r="8639" spans="2:3" x14ac:dyDescent="0.45">
      <c r="B8639" s="266">
        <v>8574</v>
      </c>
      <c r="C8639" s="267">
        <v>132.41437893715886</v>
      </c>
    </row>
    <row r="8640" spans="2:3" x14ac:dyDescent="0.45">
      <c r="B8640" s="266">
        <v>8575</v>
      </c>
      <c r="C8640" s="267">
        <v>109.16335490159052</v>
      </c>
    </row>
    <row r="8641" spans="2:3" x14ac:dyDescent="0.45">
      <c r="B8641" s="266">
        <v>8576</v>
      </c>
      <c r="C8641" s="267">
        <v>129.55477728421403</v>
      </c>
    </row>
    <row r="8642" spans="2:3" x14ac:dyDescent="0.45">
      <c r="B8642" s="266">
        <v>8577</v>
      </c>
      <c r="C8642" s="267">
        <v>95.855886560723548</v>
      </c>
    </row>
    <row r="8643" spans="2:3" x14ac:dyDescent="0.45">
      <c r="B8643" s="266">
        <v>8578</v>
      </c>
      <c r="C8643" s="267">
        <v>174.14644120389318</v>
      </c>
    </row>
    <row r="8644" spans="2:3" x14ac:dyDescent="0.45">
      <c r="B8644" s="266">
        <v>8579</v>
      </c>
      <c r="C8644" s="267">
        <v>132.09857444692599</v>
      </c>
    </row>
    <row r="8645" spans="2:3" x14ac:dyDescent="0.45">
      <c r="B8645" s="266">
        <v>8580</v>
      </c>
      <c r="C8645" s="267">
        <v>131.87076036186767</v>
      </c>
    </row>
    <row r="8646" spans="2:3" x14ac:dyDescent="0.45">
      <c r="B8646" s="266">
        <v>8581</v>
      </c>
      <c r="C8646" s="267">
        <v>99.110851392740742</v>
      </c>
    </row>
    <row r="8647" spans="2:3" x14ac:dyDescent="0.45">
      <c r="B8647" s="266">
        <v>8582</v>
      </c>
      <c r="C8647" s="267">
        <v>114.60275655200866</v>
      </c>
    </row>
    <row r="8648" spans="2:3" x14ac:dyDescent="0.45">
      <c r="B8648" s="266">
        <v>8583</v>
      </c>
      <c r="C8648" s="267">
        <v>148.01495691186415</v>
      </c>
    </row>
    <row r="8649" spans="2:3" x14ac:dyDescent="0.45">
      <c r="B8649" s="266">
        <v>8584</v>
      </c>
      <c r="C8649" s="267">
        <v>104.11512165230556</v>
      </c>
    </row>
    <row r="8650" spans="2:3" x14ac:dyDescent="0.45">
      <c r="B8650" s="266">
        <v>8585</v>
      </c>
      <c r="C8650" s="267">
        <v>115.50336327082078</v>
      </c>
    </row>
    <row r="8651" spans="2:3" x14ac:dyDescent="0.45">
      <c r="B8651" s="266">
        <v>8586</v>
      </c>
      <c r="C8651" s="267">
        <v>129.88614414953128</v>
      </c>
    </row>
    <row r="8652" spans="2:3" x14ac:dyDescent="0.45">
      <c r="B8652" s="266">
        <v>8587</v>
      </c>
      <c r="C8652" s="267">
        <v>143.09355105550765</v>
      </c>
    </row>
    <row r="8653" spans="2:3" x14ac:dyDescent="0.45">
      <c r="B8653" s="266">
        <v>8588</v>
      </c>
      <c r="C8653" s="267">
        <v>168.39562643856269</v>
      </c>
    </row>
    <row r="8654" spans="2:3" x14ac:dyDescent="0.45">
      <c r="B8654" s="266">
        <v>8589</v>
      </c>
      <c r="C8654" s="267">
        <v>84.962079913543235</v>
      </c>
    </row>
    <row r="8655" spans="2:3" x14ac:dyDescent="0.45">
      <c r="B8655" s="266">
        <v>8590</v>
      </c>
      <c r="C8655" s="267">
        <v>119.59683790326514</v>
      </c>
    </row>
    <row r="8656" spans="2:3" x14ac:dyDescent="0.45">
      <c r="B8656" s="266">
        <v>8591</v>
      </c>
      <c r="C8656" s="267">
        <v>129.90277718663256</v>
      </c>
    </row>
    <row r="8657" spans="2:3" x14ac:dyDescent="0.45">
      <c r="B8657" s="266">
        <v>8592</v>
      </c>
      <c r="C8657" s="267">
        <v>86.006204357137776</v>
      </c>
    </row>
    <row r="8658" spans="2:3" x14ac:dyDescent="0.45">
      <c r="B8658" s="266">
        <v>8593</v>
      </c>
      <c r="C8658" s="267">
        <v>183.51359928354128</v>
      </c>
    </row>
    <row r="8659" spans="2:3" x14ac:dyDescent="0.45">
      <c r="B8659" s="266">
        <v>8594</v>
      </c>
      <c r="C8659" s="267">
        <v>125.2300925762991</v>
      </c>
    </row>
    <row r="8660" spans="2:3" x14ac:dyDescent="0.45">
      <c r="B8660" s="266">
        <v>8595</v>
      </c>
      <c r="C8660" s="267">
        <v>160.46835784937369</v>
      </c>
    </row>
    <row r="8661" spans="2:3" x14ac:dyDescent="0.45">
      <c r="B8661" s="266">
        <v>8596</v>
      </c>
      <c r="C8661" s="267">
        <v>132.28168455837661</v>
      </c>
    </row>
    <row r="8662" spans="2:3" x14ac:dyDescent="0.45">
      <c r="B8662" s="266">
        <v>8597</v>
      </c>
      <c r="C8662" s="267">
        <v>155.64160949663079</v>
      </c>
    </row>
    <row r="8663" spans="2:3" x14ac:dyDescent="0.45">
      <c r="B8663" s="266">
        <v>8598</v>
      </c>
      <c r="C8663" s="267">
        <v>144.10382312510598</v>
      </c>
    </row>
    <row r="8664" spans="2:3" x14ac:dyDescent="0.45">
      <c r="B8664" s="266">
        <v>8599</v>
      </c>
      <c r="C8664" s="267">
        <v>81.904953393792795</v>
      </c>
    </row>
    <row r="8665" spans="2:3" x14ac:dyDescent="0.45">
      <c r="B8665" s="266">
        <v>8600</v>
      </c>
      <c r="C8665" s="267">
        <v>102.17462090682186</v>
      </c>
    </row>
    <row r="8666" spans="2:3" x14ac:dyDescent="0.45">
      <c r="B8666" s="266">
        <v>8601</v>
      </c>
      <c r="C8666" s="267">
        <v>91.086374882709933</v>
      </c>
    </row>
    <row r="8667" spans="2:3" x14ac:dyDescent="0.45">
      <c r="B8667" s="266">
        <v>8602</v>
      </c>
      <c r="C8667" s="267">
        <v>133.229995987964</v>
      </c>
    </row>
    <row r="8668" spans="2:3" x14ac:dyDescent="0.45">
      <c r="B8668" s="266">
        <v>8603</v>
      </c>
      <c r="C8668" s="267">
        <v>150.09016731484607</v>
      </c>
    </row>
    <row r="8669" spans="2:3" x14ac:dyDescent="0.45">
      <c r="B8669" s="266">
        <v>8604</v>
      </c>
      <c r="C8669" s="267">
        <v>94.349082906230421</v>
      </c>
    </row>
    <row r="8670" spans="2:3" x14ac:dyDescent="0.45">
      <c r="B8670" s="266">
        <v>8605</v>
      </c>
      <c r="C8670" s="267">
        <v>146.9651917337186</v>
      </c>
    </row>
    <row r="8671" spans="2:3" x14ac:dyDescent="0.45">
      <c r="B8671" s="266">
        <v>8606</v>
      </c>
      <c r="C8671" s="267">
        <v>80.108755948387397</v>
      </c>
    </row>
    <row r="8672" spans="2:3" x14ac:dyDescent="0.45">
      <c r="B8672" s="266">
        <v>8607</v>
      </c>
      <c r="C8672" s="267">
        <v>180.34701907690743</v>
      </c>
    </row>
    <row r="8673" spans="2:3" x14ac:dyDescent="0.45">
      <c r="B8673" s="266">
        <v>8608</v>
      </c>
      <c r="C8673" s="267">
        <v>154.50988114249816</v>
      </c>
    </row>
    <row r="8674" spans="2:3" x14ac:dyDescent="0.45">
      <c r="B8674" s="266">
        <v>8609</v>
      </c>
      <c r="C8674" s="267">
        <v>112.30500253765598</v>
      </c>
    </row>
    <row r="8675" spans="2:3" x14ac:dyDescent="0.45">
      <c r="B8675" s="266">
        <v>8610</v>
      </c>
      <c r="C8675" s="267">
        <v>113.1648739429609</v>
      </c>
    </row>
    <row r="8676" spans="2:3" x14ac:dyDescent="0.45">
      <c r="B8676" s="266">
        <v>8611</v>
      </c>
      <c r="C8676" s="267">
        <v>80.095589340644381</v>
      </c>
    </row>
    <row r="8677" spans="2:3" x14ac:dyDescent="0.45">
      <c r="B8677" s="266">
        <v>8612</v>
      </c>
      <c r="C8677" s="267">
        <v>168.66882482129319</v>
      </c>
    </row>
    <row r="8678" spans="2:3" x14ac:dyDescent="0.45">
      <c r="B8678" s="266">
        <v>8613</v>
      </c>
      <c r="C8678" s="267">
        <v>157.68460353475842</v>
      </c>
    </row>
    <row r="8679" spans="2:3" x14ac:dyDescent="0.45">
      <c r="B8679" s="266">
        <v>8614</v>
      </c>
      <c r="C8679" s="267">
        <v>150.19783948703531</v>
      </c>
    </row>
    <row r="8680" spans="2:3" x14ac:dyDescent="0.45">
      <c r="B8680" s="266">
        <v>8615</v>
      </c>
      <c r="C8680" s="267">
        <v>118.84664107064549</v>
      </c>
    </row>
    <row r="8681" spans="2:3" x14ac:dyDescent="0.45">
      <c r="B8681" s="266">
        <v>8616</v>
      </c>
      <c r="C8681" s="267">
        <v>91.339561513607194</v>
      </c>
    </row>
    <row r="8682" spans="2:3" x14ac:dyDescent="0.45">
      <c r="B8682" s="266">
        <v>8617</v>
      </c>
      <c r="C8682" s="267">
        <v>100.15169815228828</v>
      </c>
    </row>
    <row r="8683" spans="2:3" x14ac:dyDescent="0.45">
      <c r="B8683" s="266">
        <v>8618</v>
      </c>
      <c r="C8683" s="267">
        <v>92.026482004490674</v>
      </c>
    </row>
    <row r="8684" spans="2:3" x14ac:dyDescent="0.45">
      <c r="B8684" s="266">
        <v>8619</v>
      </c>
      <c r="C8684" s="267">
        <v>74.30664714248222</v>
      </c>
    </row>
    <row r="8685" spans="2:3" x14ac:dyDescent="0.45">
      <c r="B8685" s="266">
        <v>8620</v>
      </c>
      <c r="C8685" s="267">
        <v>95.507565592865589</v>
      </c>
    </row>
    <row r="8686" spans="2:3" x14ac:dyDescent="0.45">
      <c r="B8686" s="266">
        <v>8621</v>
      </c>
      <c r="C8686" s="267">
        <v>121.00809742625933</v>
      </c>
    </row>
    <row r="8687" spans="2:3" x14ac:dyDescent="0.45">
      <c r="B8687" s="266">
        <v>8622</v>
      </c>
      <c r="C8687" s="267">
        <v>156.46001308545101</v>
      </c>
    </row>
    <row r="8688" spans="2:3" x14ac:dyDescent="0.45">
      <c r="B8688" s="266">
        <v>8623</v>
      </c>
      <c r="C8688" s="267">
        <v>95.097814891695123</v>
      </c>
    </row>
    <row r="8689" spans="2:3" x14ac:dyDescent="0.45">
      <c r="B8689" s="266">
        <v>8624</v>
      </c>
      <c r="C8689" s="267">
        <v>119.41417896260128</v>
      </c>
    </row>
    <row r="8690" spans="2:3" x14ac:dyDescent="0.45">
      <c r="B8690" s="266">
        <v>8625</v>
      </c>
      <c r="C8690" s="267">
        <v>108.98073631557801</v>
      </c>
    </row>
    <row r="8691" spans="2:3" x14ac:dyDescent="0.45">
      <c r="B8691" s="266">
        <v>8626</v>
      </c>
      <c r="C8691" s="267">
        <v>108.97091214738114</v>
      </c>
    </row>
    <row r="8692" spans="2:3" x14ac:dyDescent="0.45">
      <c r="B8692" s="266">
        <v>8627</v>
      </c>
      <c r="C8692" s="267">
        <v>95.99502027688618</v>
      </c>
    </row>
    <row r="8693" spans="2:3" x14ac:dyDescent="0.45">
      <c r="B8693" s="266">
        <v>8628</v>
      </c>
      <c r="C8693" s="267">
        <v>77.425294535862577</v>
      </c>
    </row>
    <row r="8694" spans="2:3" x14ac:dyDescent="0.45">
      <c r="B8694" s="266">
        <v>8629</v>
      </c>
      <c r="C8694" s="267">
        <v>99.937958540788287</v>
      </c>
    </row>
    <row r="8695" spans="2:3" x14ac:dyDescent="0.45">
      <c r="B8695" s="266">
        <v>8630</v>
      </c>
      <c r="C8695" s="267">
        <v>147.59071502988397</v>
      </c>
    </row>
    <row r="8696" spans="2:3" x14ac:dyDescent="0.45">
      <c r="B8696" s="266">
        <v>8631</v>
      </c>
      <c r="C8696" s="267">
        <v>138.64017328383215</v>
      </c>
    </row>
    <row r="8697" spans="2:3" x14ac:dyDescent="0.45">
      <c r="B8697" s="266">
        <v>8632</v>
      </c>
      <c r="C8697" s="267">
        <v>65.423220609032882</v>
      </c>
    </row>
    <row r="8698" spans="2:3" x14ac:dyDescent="0.45">
      <c r="B8698" s="266">
        <v>8633</v>
      </c>
      <c r="C8698" s="267">
        <v>146.05115129594753</v>
      </c>
    </row>
    <row r="8699" spans="2:3" x14ac:dyDescent="0.45">
      <c r="B8699" s="266">
        <v>8634</v>
      </c>
      <c r="C8699" s="267">
        <v>119.00978009871042</v>
      </c>
    </row>
    <row r="8700" spans="2:3" x14ac:dyDescent="0.45">
      <c r="B8700" s="266">
        <v>8635</v>
      </c>
      <c r="C8700" s="267">
        <v>146.04064352470505</v>
      </c>
    </row>
    <row r="8701" spans="2:3" x14ac:dyDescent="0.45">
      <c r="B8701" s="266">
        <v>8636</v>
      </c>
      <c r="C8701" s="267">
        <v>107.97460657699219</v>
      </c>
    </row>
    <row r="8702" spans="2:3" x14ac:dyDescent="0.45">
      <c r="B8702" s="266">
        <v>8637</v>
      </c>
      <c r="C8702" s="267">
        <v>78.149146639920858</v>
      </c>
    </row>
    <row r="8703" spans="2:3" x14ac:dyDescent="0.45">
      <c r="B8703" s="266">
        <v>8638</v>
      </c>
      <c r="C8703" s="267">
        <v>150.53148617566245</v>
      </c>
    </row>
    <row r="8704" spans="2:3" x14ac:dyDescent="0.45">
      <c r="B8704" s="266">
        <v>8639</v>
      </c>
      <c r="C8704" s="267">
        <v>122.58907995794377</v>
      </c>
    </row>
    <row r="8705" spans="2:3" x14ac:dyDescent="0.45">
      <c r="B8705" s="266">
        <v>8640</v>
      </c>
      <c r="C8705" s="267">
        <v>134.09647706081324</v>
      </c>
    </row>
    <row r="8706" spans="2:3" x14ac:dyDescent="0.45">
      <c r="B8706" s="266">
        <v>8641</v>
      </c>
      <c r="C8706" s="267">
        <v>166.82247264019463</v>
      </c>
    </row>
    <row r="8707" spans="2:3" x14ac:dyDescent="0.45">
      <c r="B8707" s="266">
        <v>8642</v>
      </c>
      <c r="C8707" s="267">
        <v>116.03186622016543</v>
      </c>
    </row>
    <row r="8708" spans="2:3" x14ac:dyDescent="0.45">
      <c r="B8708" s="266">
        <v>8643</v>
      </c>
      <c r="C8708" s="267">
        <v>136.73879319240217</v>
      </c>
    </row>
    <row r="8709" spans="2:3" x14ac:dyDescent="0.45">
      <c r="B8709" s="266">
        <v>8644</v>
      </c>
      <c r="C8709" s="267">
        <v>79.319608928672707</v>
      </c>
    </row>
    <row r="8710" spans="2:3" x14ac:dyDescent="0.45">
      <c r="B8710" s="266">
        <v>8645</v>
      </c>
      <c r="C8710" s="267">
        <v>140.45940618814461</v>
      </c>
    </row>
    <row r="8711" spans="2:3" x14ac:dyDescent="0.45">
      <c r="B8711" s="266">
        <v>8646</v>
      </c>
      <c r="C8711" s="267">
        <v>82.36546645863092</v>
      </c>
    </row>
    <row r="8712" spans="2:3" x14ac:dyDescent="0.45">
      <c r="B8712" s="266">
        <v>8647</v>
      </c>
      <c r="C8712" s="267">
        <v>121.13075945949194</v>
      </c>
    </row>
    <row r="8713" spans="2:3" x14ac:dyDescent="0.45">
      <c r="B8713" s="266">
        <v>8648</v>
      </c>
      <c r="C8713" s="267">
        <v>85.641355705227085</v>
      </c>
    </row>
    <row r="8714" spans="2:3" x14ac:dyDescent="0.45">
      <c r="B8714" s="266">
        <v>8649</v>
      </c>
      <c r="C8714" s="267">
        <v>167.01612167268399</v>
      </c>
    </row>
    <row r="8715" spans="2:3" x14ac:dyDescent="0.45">
      <c r="B8715" s="266">
        <v>8650</v>
      </c>
      <c r="C8715" s="267">
        <v>104.75693097699303</v>
      </c>
    </row>
    <row r="8716" spans="2:3" x14ac:dyDescent="0.45">
      <c r="B8716" s="266">
        <v>8651</v>
      </c>
      <c r="C8716" s="267">
        <v>104.62565222795176</v>
      </c>
    </row>
    <row r="8717" spans="2:3" x14ac:dyDescent="0.45">
      <c r="B8717" s="266">
        <v>8652</v>
      </c>
      <c r="C8717" s="267">
        <v>184.9075973876536</v>
      </c>
    </row>
    <row r="8718" spans="2:3" x14ac:dyDescent="0.45">
      <c r="B8718" s="266">
        <v>8653</v>
      </c>
      <c r="C8718" s="267">
        <v>108.07706043018247</v>
      </c>
    </row>
    <row r="8719" spans="2:3" x14ac:dyDescent="0.45">
      <c r="B8719" s="266">
        <v>8654</v>
      </c>
      <c r="C8719" s="267">
        <v>113.8338916235593</v>
      </c>
    </row>
    <row r="8720" spans="2:3" x14ac:dyDescent="0.45">
      <c r="B8720" s="266">
        <v>8655</v>
      </c>
      <c r="C8720" s="267">
        <v>150.54775229038341</v>
      </c>
    </row>
    <row r="8721" spans="2:3" x14ac:dyDescent="0.45">
      <c r="B8721" s="266">
        <v>8656</v>
      </c>
      <c r="C8721" s="267">
        <v>133.54992723485128</v>
      </c>
    </row>
    <row r="8722" spans="2:3" x14ac:dyDescent="0.45">
      <c r="B8722" s="266">
        <v>8657</v>
      </c>
      <c r="C8722" s="267">
        <v>98.195024294114319</v>
      </c>
    </row>
    <row r="8723" spans="2:3" x14ac:dyDescent="0.45">
      <c r="B8723" s="266">
        <v>8658</v>
      </c>
      <c r="C8723" s="267">
        <v>106.4827389005533</v>
      </c>
    </row>
    <row r="8724" spans="2:3" x14ac:dyDescent="0.45">
      <c r="B8724" s="266">
        <v>8659</v>
      </c>
      <c r="C8724" s="267">
        <v>161.90954861261008</v>
      </c>
    </row>
    <row r="8725" spans="2:3" x14ac:dyDescent="0.45">
      <c r="B8725" s="266">
        <v>8660</v>
      </c>
      <c r="C8725" s="267">
        <v>176.88119755029885</v>
      </c>
    </row>
    <row r="8726" spans="2:3" x14ac:dyDescent="0.45">
      <c r="B8726" s="266">
        <v>8661</v>
      </c>
      <c r="C8726" s="267">
        <v>91.653905719006644</v>
      </c>
    </row>
    <row r="8727" spans="2:3" x14ac:dyDescent="0.45">
      <c r="B8727" s="266">
        <v>8662</v>
      </c>
      <c r="C8727" s="267">
        <v>138.79051969905129</v>
      </c>
    </row>
    <row r="8728" spans="2:3" x14ac:dyDescent="0.45">
      <c r="B8728" s="266">
        <v>8663</v>
      </c>
      <c r="C8728" s="267">
        <v>140.29751521467043</v>
      </c>
    </row>
    <row r="8729" spans="2:3" x14ac:dyDescent="0.45">
      <c r="B8729" s="266">
        <v>8664</v>
      </c>
      <c r="C8729" s="267">
        <v>107.34020539044278</v>
      </c>
    </row>
    <row r="8730" spans="2:3" x14ac:dyDescent="0.45">
      <c r="B8730" s="266">
        <v>8665</v>
      </c>
      <c r="C8730" s="267">
        <v>143.48760988466074</v>
      </c>
    </row>
    <row r="8731" spans="2:3" x14ac:dyDescent="0.45">
      <c r="B8731" s="266">
        <v>8666</v>
      </c>
      <c r="C8731" s="267">
        <v>132.76652022864948</v>
      </c>
    </row>
    <row r="8732" spans="2:3" x14ac:dyDescent="0.45">
      <c r="B8732" s="266">
        <v>8667</v>
      </c>
      <c r="C8732" s="267">
        <v>64.572638623257447</v>
      </c>
    </row>
    <row r="8733" spans="2:3" x14ac:dyDescent="0.45">
      <c r="B8733" s="266">
        <v>8668</v>
      </c>
      <c r="C8733" s="267">
        <v>146.68726189179068</v>
      </c>
    </row>
    <row r="8734" spans="2:3" x14ac:dyDescent="0.45">
      <c r="B8734" s="266">
        <v>8669</v>
      </c>
      <c r="C8734" s="267">
        <v>165.46520801651897</v>
      </c>
    </row>
    <row r="8735" spans="2:3" x14ac:dyDescent="0.45">
      <c r="B8735" s="266">
        <v>8670</v>
      </c>
      <c r="C8735" s="267">
        <v>182.54539739106514</v>
      </c>
    </row>
    <row r="8736" spans="2:3" x14ac:dyDescent="0.45">
      <c r="B8736" s="266">
        <v>8671</v>
      </c>
      <c r="C8736" s="267">
        <v>133.94352004547824</v>
      </c>
    </row>
    <row r="8737" spans="2:3" x14ac:dyDescent="0.45">
      <c r="B8737" s="266">
        <v>8672</v>
      </c>
      <c r="C8737" s="267">
        <v>138.49071182055786</v>
      </c>
    </row>
    <row r="8738" spans="2:3" x14ac:dyDescent="0.45">
      <c r="B8738" s="266">
        <v>8673</v>
      </c>
      <c r="C8738" s="267">
        <v>93.553967331017546</v>
      </c>
    </row>
    <row r="8739" spans="2:3" x14ac:dyDescent="0.45">
      <c r="B8739" s="266">
        <v>8674</v>
      </c>
      <c r="C8739" s="267">
        <v>116.71241589172038</v>
      </c>
    </row>
    <row r="8740" spans="2:3" x14ac:dyDescent="0.45">
      <c r="B8740" s="266">
        <v>8675</v>
      </c>
      <c r="C8740" s="267">
        <v>157.46838702251125</v>
      </c>
    </row>
    <row r="8741" spans="2:3" x14ac:dyDescent="0.45">
      <c r="B8741" s="266">
        <v>8676</v>
      </c>
      <c r="C8741" s="267">
        <v>129.13054878320759</v>
      </c>
    </row>
    <row r="8742" spans="2:3" x14ac:dyDescent="0.45">
      <c r="B8742" s="266">
        <v>8677</v>
      </c>
      <c r="C8742" s="267">
        <v>167.57500302178386</v>
      </c>
    </row>
    <row r="8743" spans="2:3" x14ac:dyDescent="0.45">
      <c r="B8743" s="266">
        <v>8678</v>
      </c>
      <c r="C8743" s="267">
        <v>136.40653883950046</v>
      </c>
    </row>
    <row r="8744" spans="2:3" x14ac:dyDescent="0.45">
      <c r="B8744" s="266">
        <v>8679</v>
      </c>
      <c r="C8744" s="267">
        <v>105.17865169074736</v>
      </c>
    </row>
    <row r="8745" spans="2:3" x14ac:dyDescent="0.45">
      <c r="B8745" s="266">
        <v>8680</v>
      </c>
      <c r="C8745" s="267">
        <v>97.992546027051048</v>
      </c>
    </row>
    <row r="8746" spans="2:3" x14ac:dyDescent="0.45">
      <c r="B8746" s="266">
        <v>8681</v>
      </c>
      <c r="C8746" s="267">
        <v>148.54692268385622</v>
      </c>
    </row>
    <row r="8747" spans="2:3" x14ac:dyDescent="0.45">
      <c r="B8747" s="266">
        <v>8682</v>
      </c>
      <c r="C8747" s="267">
        <v>97.142761896371908</v>
      </c>
    </row>
    <row r="8748" spans="2:3" x14ac:dyDescent="0.45">
      <c r="B8748" s="266">
        <v>8683</v>
      </c>
      <c r="C8748" s="267">
        <v>178.25178240946985</v>
      </c>
    </row>
    <row r="8749" spans="2:3" x14ac:dyDescent="0.45">
      <c r="B8749" s="266">
        <v>8684</v>
      </c>
      <c r="C8749" s="267">
        <v>123.62657870193118</v>
      </c>
    </row>
    <row r="8750" spans="2:3" x14ac:dyDescent="0.45">
      <c r="B8750" s="266">
        <v>8685</v>
      </c>
      <c r="C8750" s="267">
        <v>161.96995091586328</v>
      </c>
    </row>
    <row r="8751" spans="2:3" x14ac:dyDescent="0.45">
      <c r="B8751" s="266">
        <v>8686</v>
      </c>
      <c r="C8751" s="267">
        <v>78.782012609596578</v>
      </c>
    </row>
    <row r="8752" spans="2:3" x14ac:dyDescent="0.45">
      <c r="B8752" s="266">
        <v>8687</v>
      </c>
      <c r="C8752" s="267">
        <v>101.1940963842795</v>
      </c>
    </row>
    <row r="8753" spans="2:3" x14ac:dyDescent="0.45">
      <c r="B8753" s="266">
        <v>8688</v>
      </c>
      <c r="C8753" s="267">
        <v>147.67009959543361</v>
      </c>
    </row>
    <row r="8754" spans="2:3" x14ac:dyDescent="0.45">
      <c r="B8754" s="266">
        <v>8689</v>
      </c>
      <c r="C8754" s="267">
        <v>159.66853769753132</v>
      </c>
    </row>
    <row r="8755" spans="2:3" x14ac:dyDescent="0.45">
      <c r="B8755" s="266">
        <v>8690</v>
      </c>
      <c r="C8755" s="267">
        <v>121.15928885450265</v>
      </c>
    </row>
    <row r="8756" spans="2:3" x14ac:dyDescent="0.45">
      <c r="B8756" s="266">
        <v>8691</v>
      </c>
      <c r="C8756" s="267">
        <v>114.2342268790876</v>
      </c>
    </row>
    <row r="8757" spans="2:3" x14ac:dyDescent="0.45">
      <c r="B8757" s="266">
        <v>8692</v>
      </c>
      <c r="C8757" s="267">
        <v>145.97955683283152</v>
      </c>
    </row>
    <row r="8758" spans="2:3" x14ac:dyDescent="0.45">
      <c r="B8758" s="266">
        <v>8693</v>
      </c>
      <c r="C8758" s="267">
        <v>100.69472480234165</v>
      </c>
    </row>
    <row r="8759" spans="2:3" x14ac:dyDescent="0.45">
      <c r="B8759" s="266">
        <v>8694</v>
      </c>
      <c r="C8759" s="267">
        <v>109.66767985279178</v>
      </c>
    </row>
    <row r="8760" spans="2:3" x14ac:dyDescent="0.45">
      <c r="B8760" s="266">
        <v>8695</v>
      </c>
      <c r="C8760" s="267">
        <v>186.57840680795351</v>
      </c>
    </row>
    <row r="8761" spans="2:3" x14ac:dyDescent="0.45">
      <c r="B8761" s="266">
        <v>8696</v>
      </c>
      <c r="C8761" s="267">
        <v>145.77200499273977</v>
      </c>
    </row>
    <row r="8762" spans="2:3" x14ac:dyDescent="0.45">
      <c r="B8762" s="266">
        <v>8697</v>
      </c>
      <c r="C8762" s="267">
        <v>92.96624473366289</v>
      </c>
    </row>
    <row r="8763" spans="2:3" x14ac:dyDescent="0.45">
      <c r="B8763" s="266">
        <v>8698</v>
      </c>
      <c r="C8763" s="267">
        <v>79.272453868362703</v>
      </c>
    </row>
    <row r="8764" spans="2:3" x14ac:dyDescent="0.45">
      <c r="B8764" s="266">
        <v>8699</v>
      </c>
      <c r="C8764" s="267">
        <v>159.90317104500727</v>
      </c>
    </row>
    <row r="8765" spans="2:3" x14ac:dyDescent="0.45">
      <c r="B8765" s="266">
        <v>8700</v>
      </c>
      <c r="C8765" s="267">
        <v>148.76229960749299</v>
      </c>
    </row>
    <row r="8766" spans="2:3" x14ac:dyDescent="0.45">
      <c r="B8766" s="266">
        <v>8701</v>
      </c>
      <c r="C8766" s="267">
        <v>131.1123291754563</v>
      </c>
    </row>
    <row r="8767" spans="2:3" x14ac:dyDescent="0.45">
      <c r="B8767" s="266">
        <v>8702</v>
      </c>
      <c r="C8767" s="267">
        <v>66.51903602465309</v>
      </c>
    </row>
    <row r="8768" spans="2:3" x14ac:dyDescent="0.45">
      <c r="B8768" s="266">
        <v>8703</v>
      </c>
      <c r="C8768" s="267">
        <v>136.2031362496958</v>
      </c>
    </row>
    <row r="8769" spans="2:3" x14ac:dyDescent="0.45">
      <c r="B8769" s="266">
        <v>8704</v>
      </c>
      <c r="C8769" s="267">
        <v>117.67524058793501</v>
      </c>
    </row>
    <row r="8770" spans="2:3" x14ac:dyDescent="0.45">
      <c r="B8770" s="266">
        <v>8705</v>
      </c>
      <c r="C8770" s="267">
        <v>136.96024886074764</v>
      </c>
    </row>
    <row r="8771" spans="2:3" x14ac:dyDescent="0.45">
      <c r="B8771" s="266">
        <v>8706</v>
      </c>
      <c r="C8771" s="267">
        <v>110.75247929771629</v>
      </c>
    </row>
    <row r="8772" spans="2:3" x14ac:dyDescent="0.45">
      <c r="B8772" s="266">
        <v>8707</v>
      </c>
      <c r="C8772" s="267">
        <v>130.66291183415703</v>
      </c>
    </row>
    <row r="8773" spans="2:3" x14ac:dyDescent="0.45">
      <c r="B8773" s="266">
        <v>8708</v>
      </c>
      <c r="C8773" s="267">
        <v>83.95878679135194</v>
      </c>
    </row>
    <row r="8774" spans="2:3" x14ac:dyDescent="0.45">
      <c r="B8774" s="266">
        <v>8709</v>
      </c>
      <c r="C8774" s="267">
        <v>67.764126340336631</v>
      </c>
    </row>
    <row r="8775" spans="2:3" x14ac:dyDescent="0.45">
      <c r="B8775" s="266">
        <v>8710</v>
      </c>
      <c r="C8775" s="267">
        <v>126.51893938211637</v>
      </c>
    </row>
    <row r="8776" spans="2:3" x14ac:dyDescent="0.45">
      <c r="B8776" s="266">
        <v>8711</v>
      </c>
      <c r="C8776" s="267">
        <v>79.025639334450105</v>
      </c>
    </row>
    <row r="8777" spans="2:3" x14ac:dyDescent="0.45">
      <c r="B8777" s="266">
        <v>8712</v>
      </c>
      <c r="C8777" s="267">
        <v>145.30292618031913</v>
      </c>
    </row>
    <row r="8778" spans="2:3" x14ac:dyDescent="0.45">
      <c r="B8778" s="266">
        <v>8713</v>
      </c>
      <c r="C8778" s="267">
        <v>113.52629781226435</v>
      </c>
    </row>
    <row r="8779" spans="2:3" x14ac:dyDescent="0.45">
      <c r="B8779" s="266">
        <v>8714</v>
      </c>
      <c r="C8779" s="267">
        <v>101.57204910286991</v>
      </c>
    </row>
    <row r="8780" spans="2:3" x14ac:dyDescent="0.45">
      <c r="B8780" s="266">
        <v>8715</v>
      </c>
      <c r="C8780" s="267">
        <v>102.36420383809264</v>
      </c>
    </row>
    <row r="8781" spans="2:3" x14ac:dyDescent="0.45">
      <c r="B8781" s="266">
        <v>8716</v>
      </c>
      <c r="C8781" s="267">
        <v>131.98289248541516</v>
      </c>
    </row>
    <row r="8782" spans="2:3" x14ac:dyDescent="0.45">
      <c r="B8782" s="266">
        <v>8717</v>
      </c>
      <c r="C8782" s="267">
        <v>103.66620254836634</v>
      </c>
    </row>
    <row r="8783" spans="2:3" x14ac:dyDescent="0.45">
      <c r="B8783" s="266">
        <v>8718</v>
      </c>
      <c r="C8783" s="267">
        <v>115.69987253693313</v>
      </c>
    </row>
    <row r="8784" spans="2:3" x14ac:dyDescent="0.45">
      <c r="B8784" s="266">
        <v>8719</v>
      </c>
      <c r="C8784" s="267">
        <v>112.40781975323787</v>
      </c>
    </row>
    <row r="8785" spans="2:3" x14ac:dyDescent="0.45">
      <c r="B8785" s="266">
        <v>8720</v>
      </c>
      <c r="C8785" s="267">
        <v>135.71372827004751</v>
      </c>
    </row>
    <row r="8786" spans="2:3" x14ac:dyDescent="0.45">
      <c r="B8786" s="266">
        <v>8721</v>
      </c>
      <c r="C8786" s="267">
        <v>80.554088922856465</v>
      </c>
    </row>
    <row r="8787" spans="2:3" x14ac:dyDescent="0.45">
      <c r="B8787" s="266">
        <v>8722</v>
      </c>
      <c r="C8787" s="267">
        <v>122.37570665106364</v>
      </c>
    </row>
    <row r="8788" spans="2:3" x14ac:dyDescent="0.45">
      <c r="B8788" s="266">
        <v>8723</v>
      </c>
      <c r="C8788" s="267">
        <v>165.00836475788222</v>
      </c>
    </row>
    <row r="8789" spans="2:3" x14ac:dyDescent="0.45">
      <c r="B8789" s="266">
        <v>8724</v>
      </c>
      <c r="C8789" s="267">
        <v>103.54347109967665</v>
      </c>
    </row>
    <row r="8790" spans="2:3" x14ac:dyDescent="0.45">
      <c r="B8790" s="266">
        <v>8725</v>
      </c>
      <c r="C8790" s="267">
        <v>107.53195543874908</v>
      </c>
    </row>
    <row r="8791" spans="2:3" x14ac:dyDescent="0.45">
      <c r="B8791" s="266">
        <v>8726</v>
      </c>
      <c r="C8791" s="267">
        <v>140.77637797155393</v>
      </c>
    </row>
    <row r="8792" spans="2:3" x14ac:dyDescent="0.45">
      <c r="B8792" s="266">
        <v>8727</v>
      </c>
      <c r="C8792" s="267">
        <v>120.43568205982385</v>
      </c>
    </row>
    <row r="8793" spans="2:3" x14ac:dyDescent="0.45">
      <c r="B8793" s="266">
        <v>8728</v>
      </c>
      <c r="C8793" s="267">
        <v>106.90363757976607</v>
      </c>
    </row>
    <row r="8794" spans="2:3" x14ac:dyDescent="0.45">
      <c r="B8794" s="266">
        <v>8729</v>
      </c>
      <c r="C8794" s="267">
        <v>113.65304816948483</v>
      </c>
    </row>
    <row r="8795" spans="2:3" x14ac:dyDescent="0.45">
      <c r="B8795" s="266">
        <v>8730</v>
      </c>
      <c r="C8795" s="267">
        <v>107.69602628489379</v>
      </c>
    </row>
    <row r="8796" spans="2:3" x14ac:dyDescent="0.45">
      <c r="B8796" s="266">
        <v>8731</v>
      </c>
      <c r="C8796" s="267">
        <v>169.93927452742918</v>
      </c>
    </row>
    <row r="8797" spans="2:3" x14ac:dyDescent="0.45">
      <c r="B8797" s="266">
        <v>8732</v>
      </c>
      <c r="C8797" s="267">
        <v>120.47834804202697</v>
      </c>
    </row>
    <row r="8798" spans="2:3" x14ac:dyDescent="0.45">
      <c r="B8798" s="266">
        <v>8733</v>
      </c>
      <c r="C8798" s="267">
        <v>88.442509659288874</v>
      </c>
    </row>
    <row r="8799" spans="2:3" x14ac:dyDescent="0.45">
      <c r="B8799" s="266">
        <v>8734</v>
      </c>
      <c r="C8799" s="267">
        <v>123.74045130285705</v>
      </c>
    </row>
    <row r="8800" spans="2:3" x14ac:dyDescent="0.45">
      <c r="B8800" s="266">
        <v>8735</v>
      </c>
      <c r="C8800" s="267">
        <v>146.38871908620871</v>
      </c>
    </row>
    <row r="8801" spans="2:3" x14ac:dyDescent="0.45">
      <c r="B8801" s="266">
        <v>8736</v>
      </c>
      <c r="C8801" s="267">
        <v>110.36366329763354</v>
      </c>
    </row>
    <row r="8802" spans="2:3" x14ac:dyDescent="0.45">
      <c r="B8802" s="266">
        <v>8737</v>
      </c>
      <c r="C8802" s="267">
        <v>156.02743354759124</v>
      </c>
    </row>
    <row r="8803" spans="2:3" x14ac:dyDescent="0.45">
      <c r="B8803" s="266">
        <v>8738</v>
      </c>
      <c r="C8803" s="267">
        <v>107.34133703581571</v>
      </c>
    </row>
    <row r="8804" spans="2:3" x14ac:dyDescent="0.45">
      <c r="B8804" s="266">
        <v>8739</v>
      </c>
      <c r="C8804" s="267">
        <v>155.00781310931723</v>
      </c>
    </row>
    <row r="8805" spans="2:3" x14ac:dyDescent="0.45">
      <c r="B8805" s="266">
        <v>8740</v>
      </c>
      <c r="C8805" s="267">
        <v>172.61019107771207</v>
      </c>
    </row>
    <row r="8806" spans="2:3" x14ac:dyDescent="0.45">
      <c r="B8806" s="266">
        <v>8741</v>
      </c>
      <c r="C8806" s="267">
        <v>103.16602344057502</v>
      </c>
    </row>
    <row r="8807" spans="2:3" x14ac:dyDescent="0.45">
      <c r="B8807" s="266">
        <v>8742</v>
      </c>
      <c r="C8807" s="267">
        <v>160.02889277239655</v>
      </c>
    </row>
    <row r="8808" spans="2:3" x14ac:dyDescent="0.45">
      <c r="B8808" s="266">
        <v>8743</v>
      </c>
      <c r="C8808" s="267">
        <v>144.6926234940313</v>
      </c>
    </row>
    <row r="8809" spans="2:3" x14ac:dyDescent="0.45">
      <c r="B8809" s="266">
        <v>8744</v>
      </c>
      <c r="C8809" s="267">
        <v>105.14405513310442</v>
      </c>
    </row>
    <row r="8810" spans="2:3" x14ac:dyDescent="0.45">
      <c r="B8810" s="266">
        <v>8745</v>
      </c>
      <c r="C8810" s="267">
        <v>111.98597427775505</v>
      </c>
    </row>
    <row r="8811" spans="2:3" x14ac:dyDescent="0.45">
      <c r="B8811" s="266">
        <v>8746</v>
      </c>
      <c r="C8811" s="267">
        <v>117.57031807401532</v>
      </c>
    </row>
    <row r="8812" spans="2:3" x14ac:dyDescent="0.45">
      <c r="B8812" s="266">
        <v>8747</v>
      </c>
      <c r="C8812" s="267">
        <v>76.791166191454437</v>
      </c>
    </row>
    <row r="8813" spans="2:3" x14ac:dyDescent="0.45">
      <c r="B8813" s="266">
        <v>8748</v>
      </c>
      <c r="C8813" s="267">
        <v>147.89042495188909</v>
      </c>
    </row>
    <row r="8814" spans="2:3" x14ac:dyDescent="0.45">
      <c r="B8814" s="266">
        <v>8749</v>
      </c>
      <c r="C8814" s="267">
        <v>93.121988466285146</v>
      </c>
    </row>
    <row r="8815" spans="2:3" x14ac:dyDescent="0.45">
      <c r="B8815" s="266">
        <v>8750</v>
      </c>
      <c r="C8815" s="267">
        <v>118.58051012844561</v>
      </c>
    </row>
    <row r="8816" spans="2:3" x14ac:dyDescent="0.45">
      <c r="B8816" s="266">
        <v>8751</v>
      </c>
      <c r="C8816" s="267">
        <v>127.53507343397676</v>
      </c>
    </row>
    <row r="8817" spans="2:3" x14ac:dyDescent="0.45">
      <c r="B8817" s="266">
        <v>8752</v>
      </c>
      <c r="C8817" s="267">
        <v>145.24965622715786</v>
      </c>
    </row>
    <row r="8818" spans="2:3" x14ac:dyDescent="0.45">
      <c r="B8818" s="266">
        <v>8753</v>
      </c>
      <c r="C8818" s="267">
        <v>115.22839104727878</v>
      </c>
    </row>
    <row r="8819" spans="2:3" x14ac:dyDescent="0.45">
      <c r="B8819" s="266">
        <v>8754</v>
      </c>
      <c r="C8819" s="267">
        <v>71.923611345275063</v>
      </c>
    </row>
    <row r="8820" spans="2:3" x14ac:dyDescent="0.45">
      <c r="B8820" s="266">
        <v>8755</v>
      </c>
      <c r="C8820" s="267">
        <v>124.70269704984636</v>
      </c>
    </row>
    <row r="8821" spans="2:3" x14ac:dyDescent="0.45">
      <c r="B8821" s="266">
        <v>8756</v>
      </c>
      <c r="C8821" s="267">
        <v>212.67158784071532</v>
      </c>
    </row>
    <row r="8822" spans="2:3" x14ac:dyDescent="0.45">
      <c r="B8822" s="266">
        <v>8757</v>
      </c>
      <c r="C8822" s="267">
        <v>128.62927114756241</v>
      </c>
    </row>
    <row r="8823" spans="2:3" x14ac:dyDescent="0.45">
      <c r="B8823" s="266">
        <v>8758</v>
      </c>
      <c r="C8823" s="267">
        <v>124.12185799077467</v>
      </c>
    </row>
    <row r="8824" spans="2:3" x14ac:dyDescent="0.45">
      <c r="B8824" s="266">
        <v>8759</v>
      </c>
      <c r="C8824" s="267">
        <v>103.39147371411221</v>
      </c>
    </row>
    <row r="8825" spans="2:3" x14ac:dyDescent="0.45">
      <c r="B8825" s="266">
        <v>8760</v>
      </c>
      <c r="C8825" s="267">
        <v>167.66855356094095</v>
      </c>
    </row>
    <row r="8826" spans="2:3" x14ac:dyDescent="0.45">
      <c r="B8826" s="266">
        <v>8761</v>
      </c>
      <c r="C8826" s="267">
        <v>119.50122986892083</v>
      </c>
    </row>
    <row r="8827" spans="2:3" x14ac:dyDescent="0.45">
      <c r="B8827" s="266">
        <v>8762</v>
      </c>
      <c r="C8827" s="267">
        <v>120.92705209649469</v>
      </c>
    </row>
    <row r="8828" spans="2:3" x14ac:dyDescent="0.45">
      <c r="B8828" s="266">
        <v>8763</v>
      </c>
      <c r="C8828" s="267">
        <v>169.56416352674415</v>
      </c>
    </row>
    <row r="8829" spans="2:3" x14ac:dyDescent="0.45">
      <c r="B8829" s="266">
        <v>8764</v>
      </c>
      <c r="C8829" s="267">
        <v>143.10595418540561</v>
      </c>
    </row>
    <row r="8830" spans="2:3" x14ac:dyDescent="0.45">
      <c r="B8830" s="266">
        <v>8765</v>
      </c>
      <c r="C8830" s="267">
        <v>120.46299225282762</v>
      </c>
    </row>
    <row r="8831" spans="2:3" x14ac:dyDescent="0.45">
      <c r="B8831" s="266">
        <v>8766</v>
      </c>
      <c r="C8831" s="267">
        <v>171.73100050673679</v>
      </c>
    </row>
    <row r="8832" spans="2:3" x14ac:dyDescent="0.45">
      <c r="B8832" s="266">
        <v>8767</v>
      </c>
      <c r="C8832" s="267">
        <v>117.96130730456585</v>
      </c>
    </row>
    <row r="8833" spans="2:3" x14ac:dyDescent="0.45">
      <c r="B8833" s="266">
        <v>8768</v>
      </c>
      <c r="C8833" s="267">
        <v>121.64421851462596</v>
      </c>
    </row>
    <row r="8834" spans="2:3" x14ac:dyDescent="0.45">
      <c r="B8834" s="266">
        <v>8769</v>
      </c>
      <c r="C8834" s="267">
        <v>118.39013820972396</v>
      </c>
    </row>
    <row r="8835" spans="2:3" x14ac:dyDescent="0.45">
      <c r="B8835" s="266">
        <v>8770</v>
      </c>
      <c r="C8835" s="267">
        <v>99.326546387702933</v>
      </c>
    </row>
    <row r="8836" spans="2:3" x14ac:dyDescent="0.45">
      <c r="B8836" s="266">
        <v>8771</v>
      </c>
      <c r="C8836" s="267">
        <v>128.01611219635143</v>
      </c>
    </row>
    <row r="8837" spans="2:3" x14ac:dyDescent="0.45">
      <c r="B8837" s="266">
        <v>8772</v>
      </c>
      <c r="C8837" s="267">
        <v>118.95131807807908</v>
      </c>
    </row>
    <row r="8838" spans="2:3" x14ac:dyDescent="0.45">
      <c r="B8838" s="266">
        <v>8773</v>
      </c>
      <c r="C8838" s="267">
        <v>141.97952686054549</v>
      </c>
    </row>
    <row r="8839" spans="2:3" x14ac:dyDescent="0.45">
      <c r="B8839" s="266">
        <v>8774</v>
      </c>
      <c r="C8839" s="267">
        <v>75.580373203885316</v>
      </c>
    </row>
    <row r="8840" spans="2:3" x14ac:dyDescent="0.45">
      <c r="B8840" s="266">
        <v>8775</v>
      </c>
      <c r="C8840" s="267">
        <v>165.66638824596396</v>
      </c>
    </row>
    <row r="8841" spans="2:3" x14ac:dyDescent="0.45">
      <c r="B8841" s="266">
        <v>8776</v>
      </c>
      <c r="C8841" s="267">
        <v>181.94288531780074</v>
      </c>
    </row>
    <row r="8842" spans="2:3" x14ac:dyDescent="0.45">
      <c r="B8842" s="266">
        <v>8777</v>
      </c>
      <c r="C8842" s="267">
        <v>186.30124517434666</v>
      </c>
    </row>
    <row r="8843" spans="2:3" x14ac:dyDescent="0.45">
      <c r="B8843" s="266">
        <v>8778</v>
      </c>
      <c r="C8843" s="267">
        <v>150.96577468640763</v>
      </c>
    </row>
    <row r="8844" spans="2:3" x14ac:dyDescent="0.45">
      <c r="B8844" s="266">
        <v>8779</v>
      </c>
      <c r="C8844" s="267">
        <v>156.00535752711895</v>
      </c>
    </row>
    <row r="8845" spans="2:3" x14ac:dyDescent="0.45">
      <c r="B8845" s="266">
        <v>8780</v>
      </c>
      <c r="C8845" s="267">
        <v>123.9176091492474</v>
      </c>
    </row>
    <row r="8846" spans="2:3" x14ac:dyDescent="0.45">
      <c r="B8846" s="266">
        <v>8781</v>
      </c>
      <c r="C8846" s="267">
        <v>148.11389323285309</v>
      </c>
    </row>
    <row r="8847" spans="2:3" x14ac:dyDescent="0.45">
      <c r="B8847" s="266">
        <v>8782</v>
      </c>
      <c r="C8847" s="267">
        <v>89.057512386745202</v>
      </c>
    </row>
    <row r="8848" spans="2:3" x14ac:dyDescent="0.45">
      <c r="B8848" s="266">
        <v>8783</v>
      </c>
      <c r="C8848" s="267">
        <v>92.903804496366106</v>
      </c>
    </row>
    <row r="8849" spans="2:3" x14ac:dyDescent="0.45">
      <c r="B8849" s="266">
        <v>8784</v>
      </c>
      <c r="C8849" s="267">
        <v>200.62120293955496</v>
      </c>
    </row>
    <row r="8850" spans="2:3" x14ac:dyDescent="0.45">
      <c r="B8850" s="266">
        <v>8785</v>
      </c>
      <c r="C8850" s="267">
        <v>78.821513461604511</v>
      </c>
    </row>
    <row r="8851" spans="2:3" x14ac:dyDescent="0.45">
      <c r="B8851" s="266">
        <v>8786</v>
      </c>
      <c r="C8851" s="267">
        <v>167.551844355654</v>
      </c>
    </row>
    <row r="8852" spans="2:3" x14ac:dyDescent="0.45">
      <c r="B8852" s="266">
        <v>8787</v>
      </c>
      <c r="C8852" s="267">
        <v>108.92791586089399</v>
      </c>
    </row>
    <row r="8853" spans="2:3" x14ac:dyDescent="0.45">
      <c r="B8853" s="266">
        <v>8788</v>
      </c>
      <c r="C8853" s="267">
        <v>143.86952791576974</v>
      </c>
    </row>
    <row r="8854" spans="2:3" x14ac:dyDescent="0.45">
      <c r="B8854" s="266">
        <v>8789</v>
      </c>
      <c r="C8854" s="267">
        <v>144.62507161394456</v>
      </c>
    </row>
    <row r="8855" spans="2:3" x14ac:dyDescent="0.45">
      <c r="B8855" s="266">
        <v>8790</v>
      </c>
      <c r="C8855" s="267">
        <v>91.961822316253063</v>
      </c>
    </row>
    <row r="8856" spans="2:3" x14ac:dyDescent="0.45">
      <c r="B8856" s="266">
        <v>8791</v>
      </c>
      <c r="C8856" s="267">
        <v>113.69704139970034</v>
      </c>
    </row>
    <row r="8857" spans="2:3" x14ac:dyDescent="0.45">
      <c r="B8857" s="266">
        <v>8792</v>
      </c>
      <c r="C8857" s="267">
        <v>141.30248643694927</v>
      </c>
    </row>
    <row r="8858" spans="2:3" x14ac:dyDescent="0.45">
      <c r="B8858" s="266">
        <v>8793</v>
      </c>
      <c r="C8858" s="267">
        <v>107.00824834994188</v>
      </c>
    </row>
    <row r="8859" spans="2:3" x14ac:dyDescent="0.45">
      <c r="B8859" s="266">
        <v>8794</v>
      </c>
      <c r="C8859" s="267">
        <v>126.03821988960598</v>
      </c>
    </row>
    <row r="8860" spans="2:3" x14ac:dyDescent="0.45">
      <c r="B8860" s="266">
        <v>8795</v>
      </c>
      <c r="C8860" s="267">
        <v>163.25948693373098</v>
      </c>
    </row>
    <row r="8861" spans="2:3" x14ac:dyDescent="0.45">
      <c r="B8861" s="266">
        <v>8796</v>
      </c>
      <c r="C8861" s="267">
        <v>169.85823392406155</v>
      </c>
    </row>
    <row r="8862" spans="2:3" x14ac:dyDescent="0.45">
      <c r="B8862" s="266">
        <v>8797</v>
      </c>
      <c r="C8862" s="267">
        <v>117.07880608306712</v>
      </c>
    </row>
    <row r="8863" spans="2:3" x14ac:dyDescent="0.45">
      <c r="B8863" s="266">
        <v>8798</v>
      </c>
      <c r="C8863" s="267">
        <v>90.42286424919881</v>
      </c>
    </row>
    <row r="8864" spans="2:3" x14ac:dyDescent="0.45">
      <c r="B8864" s="266">
        <v>8799</v>
      </c>
      <c r="C8864" s="267">
        <v>82.020346345895348</v>
      </c>
    </row>
    <row r="8865" spans="2:3" x14ac:dyDescent="0.45">
      <c r="B8865" s="266">
        <v>8800</v>
      </c>
      <c r="C8865" s="267">
        <v>145.57025089074574</v>
      </c>
    </row>
    <row r="8866" spans="2:3" x14ac:dyDescent="0.45">
      <c r="B8866" s="266">
        <v>8801</v>
      </c>
      <c r="C8866" s="267">
        <v>187.5336039152179</v>
      </c>
    </row>
    <row r="8867" spans="2:3" x14ac:dyDescent="0.45">
      <c r="B8867" s="266">
        <v>8802</v>
      </c>
      <c r="C8867" s="267">
        <v>165.4828581382026</v>
      </c>
    </row>
    <row r="8868" spans="2:3" x14ac:dyDescent="0.45">
      <c r="B8868" s="266">
        <v>8803</v>
      </c>
      <c r="C8868" s="267">
        <v>121.97955235091176</v>
      </c>
    </row>
    <row r="8869" spans="2:3" x14ac:dyDescent="0.45">
      <c r="B8869" s="266">
        <v>8804</v>
      </c>
      <c r="C8869" s="267">
        <v>164.86295362913808</v>
      </c>
    </row>
    <row r="8870" spans="2:3" x14ac:dyDescent="0.45">
      <c r="B8870" s="266">
        <v>8805</v>
      </c>
      <c r="C8870" s="267">
        <v>179.4595732985602</v>
      </c>
    </row>
    <row r="8871" spans="2:3" x14ac:dyDescent="0.45">
      <c r="B8871" s="266">
        <v>8806</v>
      </c>
      <c r="C8871" s="267">
        <v>165.43190834109683</v>
      </c>
    </row>
    <row r="8872" spans="2:3" x14ac:dyDescent="0.45">
      <c r="B8872" s="266">
        <v>8807</v>
      </c>
      <c r="C8872" s="267">
        <v>104.09136611016919</v>
      </c>
    </row>
    <row r="8873" spans="2:3" x14ac:dyDescent="0.45">
      <c r="B8873" s="266">
        <v>8808</v>
      </c>
      <c r="C8873" s="267">
        <v>82.955008445807152</v>
      </c>
    </row>
    <row r="8874" spans="2:3" x14ac:dyDescent="0.45">
      <c r="B8874" s="266">
        <v>8809</v>
      </c>
      <c r="C8874" s="267">
        <v>147.19685759020436</v>
      </c>
    </row>
    <row r="8875" spans="2:3" x14ac:dyDescent="0.45">
      <c r="B8875" s="266">
        <v>8810</v>
      </c>
      <c r="C8875" s="267">
        <v>134.28975752793269</v>
      </c>
    </row>
    <row r="8876" spans="2:3" x14ac:dyDescent="0.45">
      <c r="B8876" s="266">
        <v>8811</v>
      </c>
      <c r="C8876" s="267">
        <v>125.00131664678742</v>
      </c>
    </row>
    <row r="8877" spans="2:3" x14ac:dyDescent="0.45">
      <c r="B8877" s="266">
        <v>8812</v>
      </c>
      <c r="C8877" s="267">
        <v>119.52005687100583</v>
      </c>
    </row>
    <row r="8878" spans="2:3" x14ac:dyDescent="0.45">
      <c r="B8878" s="266">
        <v>8813</v>
      </c>
      <c r="C8878" s="267">
        <v>162.03425265727191</v>
      </c>
    </row>
    <row r="8879" spans="2:3" x14ac:dyDescent="0.45">
      <c r="B8879" s="266">
        <v>8814</v>
      </c>
      <c r="C8879" s="267">
        <v>116.82759776677285</v>
      </c>
    </row>
    <row r="8880" spans="2:3" x14ac:dyDescent="0.45">
      <c r="B8880" s="266">
        <v>8815</v>
      </c>
      <c r="C8880" s="267">
        <v>98.140175901027149</v>
      </c>
    </row>
    <row r="8881" spans="2:3" x14ac:dyDescent="0.45">
      <c r="B8881" s="266">
        <v>8816</v>
      </c>
      <c r="C8881" s="267">
        <v>140.45492026526406</v>
      </c>
    </row>
    <row r="8882" spans="2:3" x14ac:dyDescent="0.45">
      <c r="B8882" s="266">
        <v>8817</v>
      </c>
      <c r="C8882" s="267">
        <v>92.316717716925496</v>
      </c>
    </row>
    <row r="8883" spans="2:3" x14ac:dyDescent="0.45">
      <c r="B8883" s="266">
        <v>8818</v>
      </c>
      <c r="C8883" s="267">
        <v>113.60539270753939</v>
      </c>
    </row>
    <row r="8884" spans="2:3" x14ac:dyDescent="0.45">
      <c r="B8884" s="266">
        <v>8819</v>
      </c>
      <c r="C8884" s="267">
        <v>99.410744339271901</v>
      </c>
    </row>
    <row r="8885" spans="2:3" x14ac:dyDescent="0.45">
      <c r="B8885" s="266">
        <v>8820</v>
      </c>
      <c r="C8885" s="267">
        <v>180.79628891360088</v>
      </c>
    </row>
    <row r="8886" spans="2:3" x14ac:dyDescent="0.45">
      <c r="B8886" s="266">
        <v>8821</v>
      </c>
      <c r="C8886" s="267">
        <v>114.82535729780437</v>
      </c>
    </row>
    <row r="8887" spans="2:3" x14ac:dyDescent="0.45">
      <c r="B8887" s="266">
        <v>8822</v>
      </c>
      <c r="C8887" s="267">
        <v>107.04800493896312</v>
      </c>
    </row>
    <row r="8888" spans="2:3" x14ac:dyDescent="0.45">
      <c r="B8888" s="266">
        <v>8823</v>
      </c>
      <c r="C8888" s="267">
        <v>119.70698671250938</v>
      </c>
    </row>
    <row r="8889" spans="2:3" x14ac:dyDescent="0.45">
      <c r="B8889" s="266">
        <v>8824</v>
      </c>
      <c r="C8889" s="267">
        <v>95.630724565042755</v>
      </c>
    </row>
    <row r="8890" spans="2:3" x14ac:dyDescent="0.45">
      <c r="B8890" s="266">
        <v>8825</v>
      </c>
      <c r="C8890" s="267">
        <v>187.04688467765004</v>
      </c>
    </row>
    <row r="8891" spans="2:3" x14ac:dyDescent="0.45">
      <c r="B8891" s="266">
        <v>8826</v>
      </c>
      <c r="C8891" s="267">
        <v>130.81286908976392</v>
      </c>
    </row>
    <row r="8892" spans="2:3" x14ac:dyDescent="0.45">
      <c r="B8892" s="266">
        <v>8827</v>
      </c>
      <c r="C8892" s="267">
        <v>107.92476083024881</v>
      </c>
    </row>
    <row r="8893" spans="2:3" x14ac:dyDescent="0.45">
      <c r="B8893" s="266">
        <v>8828</v>
      </c>
      <c r="C8893" s="267">
        <v>105.17284162808195</v>
      </c>
    </row>
    <row r="8894" spans="2:3" x14ac:dyDescent="0.45">
      <c r="B8894" s="266">
        <v>8829</v>
      </c>
      <c r="C8894" s="267">
        <v>109.4972985867759</v>
      </c>
    </row>
    <row r="8895" spans="2:3" x14ac:dyDescent="0.45">
      <c r="B8895" s="266">
        <v>8830</v>
      </c>
      <c r="C8895" s="267">
        <v>160.29905392226428</v>
      </c>
    </row>
    <row r="8896" spans="2:3" x14ac:dyDescent="0.45">
      <c r="B8896" s="266">
        <v>8831</v>
      </c>
      <c r="C8896" s="267">
        <v>107.64700238541943</v>
      </c>
    </row>
    <row r="8897" spans="2:3" x14ac:dyDescent="0.45">
      <c r="B8897" s="266">
        <v>8832</v>
      </c>
      <c r="C8897" s="267">
        <v>138.60185102962777</v>
      </c>
    </row>
    <row r="8898" spans="2:3" x14ac:dyDescent="0.45">
      <c r="B8898" s="266">
        <v>8833</v>
      </c>
      <c r="C8898" s="267">
        <v>132.79764409072408</v>
      </c>
    </row>
    <row r="8899" spans="2:3" x14ac:dyDescent="0.45">
      <c r="B8899" s="266">
        <v>8834</v>
      </c>
      <c r="C8899" s="267">
        <v>133.82984620298663</v>
      </c>
    </row>
    <row r="8900" spans="2:3" x14ac:dyDescent="0.45">
      <c r="B8900" s="266">
        <v>8835</v>
      </c>
      <c r="C8900" s="267">
        <v>133.83108645241396</v>
      </c>
    </row>
    <row r="8901" spans="2:3" x14ac:dyDescent="0.45">
      <c r="B8901" s="266">
        <v>8836</v>
      </c>
      <c r="C8901" s="267">
        <v>106.69746504818733</v>
      </c>
    </row>
    <row r="8902" spans="2:3" x14ac:dyDescent="0.45">
      <c r="B8902" s="266">
        <v>8837</v>
      </c>
      <c r="C8902" s="267">
        <v>73.097763292095408</v>
      </c>
    </row>
    <row r="8903" spans="2:3" x14ac:dyDescent="0.45">
      <c r="B8903" s="266">
        <v>8838</v>
      </c>
      <c r="C8903" s="267">
        <v>149.16880509911755</v>
      </c>
    </row>
    <row r="8904" spans="2:3" x14ac:dyDescent="0.45">
      <c r="B8904" s="266">
        <v>8839</v>
      </c>
      <c r="C8904" s="267">
        <v>104.81169886414378</v>
      </c>
    </row>
    <row r="8905" spans="2:3" x14ac:dyDescent="0.45">
      <c r="B8905" s="266">
        <v>8840</v>
      </c>
      <c r="C8905" s="267">
        <v>159.85880534076267</v>
      </c>
    </row>
    <row r="8906" spans="2:3" x14ac:dyDescent="0.45">
      <c r="B8906" s="266">
        <v>8841</v>
      </c>
      <c r="C8906" s="267">
        <v>93.549024503442013</v>
      </c>
    </row>
    <row r="8907" spans="2:3" x14ac:dyDescent="0.45">
      <c r="B8907" s="266">
        <v>8842</v>
      </c>
      <c r="C8907" s="267">
        <v>127.00803280723567</v>
      </c>
    </row>
    <row r="8908" spans="2:3" x14ac:dyDescent="0.45">
      <c r="B8908" s="266">
        <v>8843</v>
      </c>
      <c r="C8908" s="267">
        <v>136.74030508035833</v>
      </c>
    </row>
    <row r="8909" spans="2:3" x14ac:dyDescent="0.45">
      <c r="B8909" s="266">
        <v>8844</v>
      </c>
      <c r="C8909" s="267">
        <v>189.09751379068399</v>
      </c>
    </row>
    <row r="8910" spans="2:3" x14ac:dyDescent="0.45">
      <c r="B8910" s="266">
        <v>8845</v>
      </c>
      <c r="C8910" s="267">
        <v>95.425100745521561</v>
      </c>
    </row>
    <row r="8911" spans="2:3" x14ac:dyDescent="0.45">
      <c r="B8911" s="266">
        <v>8846</v>
      </c>
      <c r="C8911" s="267">
        <v>171.93575631548708</v>
      </c>
    </row>
    <row r="8912" spans="2:3" x14ac:dyDescent="0.45">
      <c r="B8912" s="266">
        <v>8847</v>
      </c>
      <c r="C8912" s="267">
        <v>175.967285363835</v>
      </c>
    </row>
    <row r="8913" spans="2:3" x14ac:dyDescent="0.45">
      <c r="B8913" s="266">
        <v>8848</v>
      </c>
      <c r="C8913" s="267">
        <v>126.22310444069011</v>
      </c>
    </row>
    <row r="8914" spans="2:3" x14ac:dyDescent="0.45">
      <c r="B8914" s="266">
        <v>8849</v>
      </c>
      <c r="C8914" s="267">
        <v>142.69991824376126</v>
      </c>
    </row>
    <row r="8915" spans="2:3" x14ac:dyDescent="0.45">
      <c r="B8915" s="266">
        <v>8850</v>
      </c>
      <c r="C8915" s="267">
        <v>122.708264348125</v>
      </c>
    </row>
    <row r="8916" spans="2:3" x14ac:dyDescent="0.45">
      <c r="B8916" s="266">
        <v>8851</v>
      </c>
      <c r="C8916" s="267">
        <v>126.57377525194518</v>
      </c>
    </row>
    <row r="8917" spans="2:3" x14ac:dyDescent="0.45">
      <c r="B8917" s="266">
        <v>8852</v>
      </c>
      <c r="C8917" s="267">
        <v>86.593615713332909</v>
      </c>
    </row>
    <row r="8918" spans="2:3" x14ac:dyDescent="0.45">
      <c r="B8918" s="266">
        <v>8853</v>
      </c>
      <c r="C8918" s="267">
        <v>133.31144541771977</v>
      </c>
    </row>
    <row r="8919" spans="2:3" x14ac:dyDescent="0.45">
      <c r="B8919" s="266">
        <v>8854</v>
      </c>
      <c r="C8919" s="267">
        <v>121.94342426842837</v>
      </c>
    </row>
    <row r="8920" spans="2:3" x14ac:dyDescent="0.45">
      <c r="B8920" s="266">
        <v>8855</v>
      </c>
      <c r="C8920" s="267">
        <v>148.71979281517253</v>
      </c>
    </row>
    <row r="8921" spans="2:3" x14ac:dyDescent="0.45">
      <c r="B8921" s="266">
        <v>8856</v>
      </c>
      <c r="C8921" s="267">
        <v>87.590930757780683</v>
      </c>
    </row>
    <row r="8922" spans="2:3" x14ac:dyDescent="0.45">
      <c r="B8922" s="266">
        <v>8857</v>
      </c>
      <c r="C8922" s="267">
        <v>192.39080755689565</v>
      </c>
    </row>
    <row r="8923" spans="2:3" x14ac:dyDescent="0.45">
      <c r="B8923" s="266">
        <v>8858</v>
      </c>
      <c r="C8923" s="267">
        <v>115.98506861297878</v>
      </c>
    </row>
    <row r="8924" spans="2:3" x14ac:dyDescent="0.45">
      <c r="B8924" s="266">
        <v>8859</v>
      </c>
      <c r="C8924" s="267">
        <v>154.03718326872047</v>
      </c>
    </row>
    <row r="8925" spans="2:3" x14ac:dyDescent="0.45">
      <c r="B8925" s="266">
        <v>8860</v>
      </c>
      <c r="C8925" s="267">
        <v>84.457299370456241</v>
      </c>
    </row>
    <row r="8926" spans="2:3" x14ac:dyDescent="0.45">
      <c r="B8926" s="266">
        <v>8861</v>
      </c>
      <c r="C8926" s="267">
        <v>192.6877165300746</v>
      </c>
    </row>
    <row r="8927" spans="2:3" x14ac:dyDescent="0.45">
      <c r="B8927" s="266">
        <v>8862</v>
      </c>
      <c r="C8927" s="267">
        <v>193.92018282047567</v>
      </c>
    </row>
    <row r="8928" spans="2:3" x14ac:dyDescent="0.45">
      <c r="B8928" s="266">
        <v>8863</v>
      </c>
      <c r="C8928" s="267">
        <v>141.16718569040734</v>
      </c>
    </row>
    <row r="8929" spans="2:3" x14ac:dyDescent="0.45">
      <c r="B8929" s="266">
        <v>8864</v>
      </c>
      <c r="C8929" s="267">
        <v>119.24110666214506</v>
      </c>
    </row>
    <row r="8930" spans="2:3" x14ac:dyDescent="0.45">
      <c r="B8930" s="266">
        <v>8865</v>
      </c>
      <c r="C8930" s="267">
        <v>97.836847804616809</v>
      </c>
    </row>
    <row r="8931" spans="2:3" x14ac:dyDescent="0.45">
      <c r="B8931" s="266">
        <v>8866</v>
      </c>
      <c r="C8931" s="267">
        <v>150.4430166937978</v>
      </c>
    </row>
    <row r="8932" spans="2:3" x14ac:dyDescent="0.45">
      <c r="B8932" s="266">
        <v>8867</v>
      </c>
      <c r="C8932" s="267">
        <v>160.50402353329679</v>
      </c>
    </row>
    <row r="8933" spans="2:3" x14ac:dyDescent="0.45">
      <c r="B8933" s="266">
        <v>8868</v>
      </c>
      <c r="C8933" s="267">
        <v>114.92819934920384</v>
      </c>
    </row>
    <row r="8934" spans="2:3" x14ac:dyDescent="0.45">
      <c r="B8934" s="266">
        <v>8869</v>
      </c>
      <c r="C8934" s="267">
        <v>100.47722733987024</v>
      </c>
    </row>
    <row r="8935" spans="2:3" x14ac:dyDescent="0.45">
      <c r="B8935" s="266">
        <v>8870</v>
      </c>
      <c r="C8935" s="267">
        <v>117.69087398509355</v>
      </c>
    </row>
    <row r="8936" spans="2:3" x14ac:dyDescent="0.45">
      <c r="B8936" s="266">
        <v>8871</v>
      </c>
      <c r="C8936" s="267">
        <v>93.784295454586925</v>
      </c>
    </row>
    <row r="8937" spans="2:3" x14ac:dyDescent="0.45">
      <c r="B8937" s="266">
        <v>8872</v>
      </c>
      <c r="C8937" s="267">
        <v>123.89691777665817</v>
      </c>
    </row>
    <row r="8938" spans="2:3" x14ac:dyDescent="0.45">
      <c r="B8938" s="266">
        <v>8873</v>
      </c>
      <c r="C8938" s="267">
        <v>92.387190810583192</v>
      </c>
    </row>
    <row r="8939" spans="2:3" x14ac:dyDescent="0.45">
      <c r="B8939" s="266">
        <v>8874</v>
      </c>
      <c r="C8939" s="267">
        <v>149.1184984417454</v>
      </c>
    </row>
    <row r="8940" spans="2:3" x14ac:dyDescent="0.45">
      <c r="B8940" s="266">
        <v>8875</v>
      </c>
      <c r="C8940" s="267">
        <v>157.00141184859768</v>
      </c>
    </row>
    <row r="8941" spans="2:3" x14ac:dyDescent="0.45">
      <c r="B8941" s="266">
        <v>8876</v>
      </c>
      <c r="C8941" s="267">
        <v>92.489726192335667</v>
      </c>
    </row>
    <row r="8942" spans="2:3" x14ac:dyDescent="0.45">
      <c r="B8942" s="266">
        <v>8877</v>
      </c>
      <c r="C8942" s="267">
        <v>142.33700282695924</v>
      </c>
    </row>
    <row r="8943" spans="2:3" x14ac:dyDescent="0.45">
      <c r="B8943" s="266">
        <v>8878</v>
      </c>
      <c r="C8943" s="267">
        <v>147.12598264886645</v>
      </c>
    </row>
    <row r="8944" spans="2:3" x14ac:dyDescent="0.45">
      <c r="B8944" s="266">
        <v>8879</v>
      </c>
      <c r="C8944" s="267">
        <v>98.614409460280356</v>
      </c>
    </row>
    <row r="8945" spans="2:3" x14ac:dyDescent="0.45">
      <c r="B8945" s="266">
        <v>8880</v>
      </c>
      <c r="C8945" s="267">
        <v>118.45344658598948</v>
      </c>
    </row>
    <row r="8946" spans="2:3" x14ac:dyDescent="0.45">
      <c r="B8946" s="266">
        <v>8881</v>
      </c>
      <c r="C8946" s="267">
        <v>104.12897460498934</v>
      </c>
    </row>
    <row r="8947" spans="2:3" x14ac:dyDescent="0.45">
      <c r="B8947" s="266">
        <v>8882</v>
      </c>
      <c r="C8947" s="267">
        <v>157.08737660541462</v>
      </c>
    </row>
    <row r="8948" spans="2:3" x14ac:dyDescent="0.45">
      <c r="B8948" s="266">
        <v>8883</v>
      </c>
      <c r="C8948" s="267">
        <v>97.035329492313565</v>
      </c>
    </row>
    <row r="8949" spans="2:3" x14ac:dyDescent="0.45">
      <c r="B8949" s="266">
        <v>8884</v>
      </c>
      <c r="C8949" s="267">
        <v>124.17015727101375</v>
      </c>
    </row>
    <row r="8950" spans="2:3" x14ac:dyDescent="0.45">
      <c r="B8950" s="266">
        <v>8885</v>
      </c>
      <c r="C8950" s="267">
        <v>128.32375943304726</v>
      </c>
    </row>
    <row r="8951" spans="2:3" x14ac:dyDescent="0.45">
      <c r="B8951" s="266">
        <v>8886</v>
      </c>
      <c r="C8951" s="267">
        <v>79.442210207707703</v>
      </c>
    </row>
    <row r="8952" spans="2:3" x14ac:dyDescent="0.45">
      <c r="B8952" s="266">
        <v>8887</v>
      </c>
      <c r="C8952" s="267">
        <v>136.38018433420865</v>
      </c>
    </row>
    <row r="8953" spans="2:3" x14ac:dyDescent="0.45">
      <c r="B8953" s="266">
        <v>8888</v>
      </c>
      <c r="C8953" s="267">
        <v>104.6932570782202</v>
      </c>
    </row>
    <row r="8954" spans="2:3" x14ac:dyDescent="0.45">
      <c r="B8954" s="266">
        <v>8889</v>
      </c>
      <c r="C8954" s="267">
        <v>160.14294686485863</v>
      </c>
    </row>
    <row r="8955" spans="2:3" x14ac:dyDescent="0.45">
      <c r="B8955" s="266">
        <v>8890</v>
      </c>
      <c r="C8955" s="267">
        <v>165.6596437809207</v>
      </c>
    </row>
    <row r="8956" spans="2:3" x14ac:dyDescent="0.45">
      <c r="B8956" s="266">
        <v>8891</v>
      </c>
      <c r="C8956" s="267">
        <v>110.74700052530758</v>
      </c>
    </row>
    <row r="8957" spans="2:3" x14ac:dyDescent="0.45">
      <c r="B8957" s="266">
        <v>8892</v>
      </c>
      <c r="C8957" s="267">
        <v>67.53048767067466</v>
      </c>
    </row>
    <row r="8958" spans="2:3" x14ac:dyDescent="0.45">
      <c r="B8958" s="266">
        <v>8893</v>
      </c>
      <c r="C8958" s="267">
        <v>86.339340187044073</v>
      </c>
    </row>
    <row r="8959" spans="2:3" x14ac:dyDescent="0.45">
      <c r="B8959" s="266">
        <v>8894</v>
      </c>
      <c r="C8959" s="267">
        <v>92.573528033198869</v>
      </c>
    </row>
    <row r="8960" spans="2:3" x14ac:dyDescent="0.45">
      <c r="B8960" s="266">
        <v>8895</v>
      </c>
      <c r="C8960" s="267">
        <v>171.97055874307586</v>
      </c>
    </row>
    <row r="8961" spans="2:3" x14ac:dyDescent="0.45">
      <c r="B8961" s="266">
        <v>8896</v>
      </c>
      <c r="C8961" s="267">
        <v>107.40587319356285</v>
      </c>
    </row>
    <row r="8962" spans="2:3" x14ac:dyDescent="0.45">
      <c r="B8962" s="266">
        <v>8897</v>
      </c>
      <c r="C8962" s="267">
        <v>94.778525264341482</v>
      </c>
    </row>
    <row r="8963" spans="2:3" x14ac:dyDescent="0.45">
      <c r="B8963" s="266">
        <v>8898</v>
      </c>
      <c r="C8963" s="267">
        <v>172.14118407472046</v>
      </c>
    </row>
    <row r="8964" spans="2:3" x14ac:dyDescent="0.45">
      <c r="B8964" s="266">
        <v>8899</v>
      </c>
      <c r="C8964" s="267">
        <v>124.91467212608053</v>
      </c>
    </row>
    <row r="8965" spans="2:3" x14ac:dyDescent="0.45">
      <c r="B8965" s="266">
        <v>8900</v>
      </c>
      <c r="C8965" s="267">
        <v>91.194236951081834</v>
      </c>
    </row>
    <row r="8966" spans="2:3" x14ac:dyDescent="0.45">
      <c r="B8966" s="266">
        <v>8901</v>
      </c>
      <c r="C8966" s="267">
        <v>96.557383461271371</v>
      </c>
    </row>
    <row r="8967" spans="2:3" x14ac:dyDescent="0.45">
      <c r="B8967" s="266">
        <v>8902</v>
      </c>
      <c r="C8967" s="267">
        <v>129.35663524423285</v>
      </c>
    </row>
    <row r="8968" spans="2:3" x14ac:dyDescent="0.45">
      <c r="B8968" s="266">
        <v>8903</v>
      </c>
      <c r="C8968" s="267">
        <v>161.49790712007592</v>
      </c>
    </row>
    <row r="8969" spans="2:3" x14ac:dyDescent="0.45">
      <c r="B8969" s="266">
        <v>8904</v>
      </c>
      <c r="C8969" s="267">
        <v>130.74114011196656</v>
      </c>
    </row>
    <row r="8970" spans="2:3" x14ac:dyDescent="0.45">
      <c r="B8970" s="266">
        <v>8905</v>
      </c>
      <c r="C8970" s="267">
        <v>186.50981947142051</v>
      </c>
    </row>
    <row r="8971" spans="2:3" x14ac:dyDescent="0.45">
      <c r="B8971" s="266">
        <v>8906</v>
      </c>
      <c r="C8971" s="267">
        <v>87.075333990114942</v>
      </c>
    </row>
    <row r="8972" spans="2:3" x14ac:dyDescent="0.45">
      <c r="B8972" s="266">
        <v>8907</v>
      </c>
      <c r="C8972" s="267">
        <v>136.23092032079506</v>
      </c>
    </row>
    <row r="8973" spans="2:3" x14ac:dyDescent="0.45">
      <c r="B8973" s="266">
        <v>8908</v>
      </c>
      <c r="C8973" s="267">
        <v>97.681085111753475</v>
      </c>
    </row>
    <row r="8974" spans="2:3" x14ac:dyDescent="0.45">
      <c r="B8974" s="266">
        <v>8909</v>
      </c>
      <c r="C8974" s="267">
        <v>145.01121919987276</v>
      </c>
    </row>
    <row r="8975" spans="2:3" x14ac:dyDescent="0.45">
      <c r="B8975" s="266">
        <v>8910</v>
      </c>
      <c r="C8975" s="267">
        <v>103.40552398552752</v>
      </c>
    </row>
    <row r="8976" spans="2:3" x14ac:dyDescent="0.45">
      <c r="B8976" s="266">
        <v>8911</v>
      </c>
      <c r="C8976" s="267">
        <v>162.0557746879166</v>
      </c>
    </row>
    <row r="8977" spans="2:3" x14ac:dyDescent="0.45">
      <c r="B8977" s="266">
        <v>8912</v>
      </c>
      <c r="C8977" s="267">
        <v>139.99329263899034</v>
      </c>
    </row>
    <row r="8978" spans="2:3" x14ac:dyDescent="0.45">
      <c r="B8978" s="266">
        <v>8913</v>
      </c>
      <c r="C8978" s="267">
        <v>147.58738285049981</v>
      </c>
    </row>
    <row r="8979" spans="2:3" x14ac:dyDescent="0.45">
      <c r="B8979" s="266">
        <v>8914</v>
      </c>
      <c r="C8979" s="267">
        <v>178.15931283884851</v>
      </c>
    </row>
    <row r="8980" spans="2:3" x14ac:dyDescent="0.45">
      <c r="B8980" s="266">
        <v>8915</v>
      </c>
      <c r="C8980" s="267">
        <v>108.17285913690185</v>
      </c>
    </row>
    <row r="8981" spans="2:3" x14ac:dyDescent="0.45">
      <c r="B8981" s="266">
        <v>8916</v>
      </c>
      <c r="C8981" s="267">
        <v>108.65716209229853</v>
      </c>
    </row>
    <row r="8982" spans="2:3" x14ac:dyDescent="0.45">
      <c r="B8982" s="266">
        <v>8917</v>
      </c>
      <c r="C8982" s="267">
        <v>73.392950482408196</v>
      </c>
    </row>
    <row r="8983" spans="2:3" x14ac:dyDescent="0.45">
      <c r="B8983" s="266">
        <v>8918</v>
      </c>
      <c r="C8983" s="267">
        <v>96.731786138529017</v>
      </c>
    </row>
    <row r="8984" spans="2:3" x14ac:dyDescent="0.45">
      <c r="B8984" s="266">
        <v>8919</v>
      </c>
      <c r="C8984" s="267">
        <v>114.81207577219323</v>
      </c>
    </row>
    <row r="8985" spans="2:3" x14ac:dyDescent="0.45">
      <c r="B8985" s="266">
        <v>8920</v>
      </c>
      <c r="C8985" s="267">
        <v>128.27132084926419</v>
      </c>
    </row>
    <row r="8986" spans="2:3" x14ac:dyDescent="0.45">
      <c r="B8986" s="266">
        <v>8921</v>
      </c>
      <c r="C8986" s="267">
        <v>100.66987198238439</v>
      </c>
    </row>
    <row r="8987" spans="2:3" x14ac:dyDescent="0.45">
      <c r="B8987" s="266">
        <v>8922</v>
      </c>
      <c r="C8987" s="267">
        <v>108.71877106023427</v>
      </c>
    </row>
    <row r="8988" spans="2:3" x14ac:dyDescent="0.45">
      <c r="B8988" s="266">
        <v>8923</v>
      </c>
      <c r="C8988" s="267">
        <v>153.97181348898727</v>
      </c>
    </row>
    <row r="8989" spans="2:3" x14ac:dyDescent="0.45">
      <c r="B8989" s="266">
        <v>8924</v>
      </c>
      <c r="C8989" s="267">
        <v>136.13136705900916</v>
      </c>
    </row>
    <row r="8990" spans="2:3" x14ac:dyDescent="0.45">
      <c r="B8990" s="266">
        <v>8925</v>
      </c>
      <c r="C8990" s="267">
        <v>150.92786494667826</v>
      </c>
    </row>
    <row r="8991" spans="2:3" x14ac:dyDescent="0.45">
      <c r="B8991" s="266">
        <v>8926</v>
      </c>
      <c r="C8991" s="267">
        <v>147.11948193035127</v>
      </c>
    </row>
    <row r="8992" spans="2:3" x14ac:dyDescent="0.45">
      <c r="B8992" s="266">
        <v>8927</v>
      </c>
      <c r="C8992" s="267">
        <v>122.03227912972037</v>
      </c>
    </row>
    <row r="8993" spans="2:3" x14ac:dyDescent="0.45">
      <c r="B8993" s="266">
        <v>8928</v>
      </c>
      <c r="C8993" s="267">
        <v>85.659298844888141</v>
      </c>
    </row>
    <row r="8994" spans="2:3" x14ac:dyDescent="0.45">
      <c r="B8994" s="266">
        <v>8929</v>
      </c>
      <c r="C8994" s="267">
        <v>125.95563512515335</v>
      </c>
    </row>
    <row r="8995" spans="2:3" x14ac:dyDescent="0.45">
      <c r="B8995" s="266">
        <v>8930</v>
      </c>
      <c r="C8995" s="267">
        <v>116.08041208496618</v>
      </c>
    </row>
    <row r="8996" spans="2:3" x14ac:dyDescent="0.45">
      <c r="B8996" s="266">
        <v>8931</v>
      </c>
      <c r="C8996" s="267">
        <v>102.71171655263946</v>
      </c>
    </row>
    <row r="8997" spans="2:3" x14ac:dyDescent="0.45">
      <c r="B8997" s="266">
        <v>8932</v>
      </c>
      <c r="C8997" s="267">
        <v>92.691041344096192</v>
      </c>
    </row>
    <row r="8998" spans="2:3" x14ac:dyDescent="0.45">
      <c r="B8998" s="266">
        <v>8933</v>
      </c>
      <c r="C8998" s="267">
        <v>119.74717165571114</v>
      </c>
    </row>
    <row r="8999" spans="2:3" x14ac:dyDescent="0.45">
      <c r="B8999" s="266">
        <v>8934</v>
      </c>
      <c r="C8999" s="267">
        <v>139.89517949898755</v>
      </c>
    </row>
    <row r="9000" spans="2:3" x14ac:dyDescent="0.45">
      <c r="B9000" s="266">
        <v>8935</v>
      </c>
      <c r="C9000" s="267">
        <v>134.43804621693175</v>
      </c>
    </row>
    <row r="9001" spans="2:3" x14ac:dyDescent="0.45">
      <c r="B9001" s="266">
        <v>8936</v>
      </c>
      <c r="C9001" s="267">
        <v>130.66116615358712</v>
      </c>
    </row>
    <row r="9002" spans="2:3" x14ac:dyDescent="0.45">
      <c r="B9002" s="266">
        <v>8937</v>
      </c>
      <c r="C9002" s="267">
        <v>169.90178967137049</v>
      </c>
    </row>
    <row r="9003" spans="2:3" x14ac:dyDescent="0.45">
      <c r="B9003" s="266">
        <v>8938</v>
      </c>
      <c r="C9003" s="267">
        <v>109.1341005475101</v>
      </c>
    </row>
    <row r="9004" spans="2:3" x14ac:dyDescent="0.45">
      <c r="B9004" s="266">
        <v>8939</v>
      </c>
      <c r="C9004" s="267">
        <v>147.92068011639321</v>
      </c>
    </row>
    <row r="9005" spans="2:3" x14ac:dyDescent="0.45">
      <c r="B9005" s="266">
        <v>8940</v>
      </c>
      <c r="C9005" s="267">
        <v>92.303844017168771</v>
      </c>
    </row>
    <row r="9006" spans="2:3" x14ac:dyDescent="0.45">
      <c r="B9006" s="266">
        <v>8941</v>
      </c>
      <c r="C9006" s="267">
        <v>138.54638526656231</v>
      </c>
    </row>
    <row r="9007" spans="2:3" x14ac:dyDescent="0.45">
      <c r="B9007" s="266">
        <v>8942</v>
      </c>
      <c r="C9007" s="267">
        <v>137.06123808222753</v>
      </c>
    </row>
    <row r="9008" spans="2:3" x14ac:dyDescent="0.45">
      <c r="B9008" s="266">
        <v>8943</v>
      </c>
      <c r="C9008" s="267">
        <v>162.38330581412157</v>
      </c>
    </row>
    <row r="9009" spans="2:3" x14ac:dyDescent="0.45">
      <c r="B9009" s="266">
        <v>8944</v>
      </c>
      <c r="C9009" s="267">
        <v>131.72909057453012</v>
      </c>
    </row>
    <row r="9010" spans="2:3" x14ac:dyDescent="0.45">
      <c r="B9010" s="266">
        <v>8945</v>
      </c>
      <c r="C9010" s="267">
        <v>112.48899820189536</v>
      </c>
    </row>
    <row r="9011" spans="2:3" x14ac:dyDescent="0.45">
      <c r="B9011" s="266">
        <v>8946</v>
      </c>
      <c r="C9011" s="267">
        <v>118.95513166709408</v>
      </c>
    </row>
    <row r="9012" spans="2:3" x14ac:dyDescent="0.45">
      <c r="B9012" s="266">
        <v>8947</v>
      </c>
      <c r="C9012" s="267">
        <v>107.86710564512484</v>
      </c>
    </row>
    <row r="9013" spans="2:3" x14ac:dyDescent="0.45">
      <c r="B9013" s="266">
        <v>8948</v>
      </c>
      <c r="C9013" s="267">
        <v>184.08605607813325</v>
      </c>
    </row>
    <row r="9014" spans="2:3" x14ac:dyDescent="0.45">
      <c r="B9014" s="266">
        <v>8949</v>
      </c>
      <c r="C9014" s="267">
        <v>115.23922965519571</v>
      </c>
    </row>
    <row r="9015" spans="2:3" x14ac:dyDescent="0.45">
      <c r="B9015" s="266">
        <v>8950</v>
      </c>
      <c r="C9015" s="267">
        <v>157.06535155750237</v>
      </c>
    </row>
    <row r="9016" spans="2:3" x14ac:dyDescent="0.45">
      <c r="B9016" s="266">
        <v>8951</v>
      </c>
      <c r="C9016" s="267">
        <v>138.08928970106763</v>
      </c>
    </row>
    <row r="9017" spans="2:3" x14ac:dyDescent="0.45">
      <c r="B9017" s="266">
        <v>8952</v>
      </c>
      <c r="C9017" s="267">
        <v>67.422903500791875</v>
      </c>
    </row>
    <row r="9018" spans="2:3" x14ac:dyDescent="0.45">
      <c r="B9018" s="266">
        <v>8953</v>
      </c>
      <c r="C9018" s="267">
        <v>146.7734596585795</v>
      </c>
    </row>
    <row r="9019" spans="2:3" x14ac:dyDescent="0.45">
      <c r="B9019" s="266">
        <v>8954</v>
      </c>
      <c r="C9019" s="267">
        <v>104.02953431517994</v>
      </c>
    </row>
    <row r="9020" spans="2:3" x14ac:dyDescent="0.45">
      <c r="B9020" s="266">
        <v>8955</v>
      </c>
      <c r="C9020" s="267">
        <v>156.92405795397258</v>
      </c>
    </row>
    <row r="9021" spans="2:3" x14ac:dyDescent="0.45">
      <c r="B9021" s="266">
        <v>8956</v>
      </c>
      <c r="C9021" s="267">
        <v>141.28397748805375</v>
      </c>
    </row>
    <row r="9022" spans="2:3" x14ac:dyDescent="0.45">
      <c r="B9022" s="266">
        <v>8957</v>
      </c>
      <c r="C9022" s="267">
        <v>114.19661325279128</v>
      </c>
    </row>
    <row r="9023" spans="2:3" x14ac:dyDescent="0.45">
      <c r="B9023" s="266">
        <v>8958</v>
      </c>
      <c r="C9023" s="267">
        <v>167.9303955762548</v>
      </c>
    </row>
    <row r="9024" spans="2:3" x14ac:dyDescent="0.45">
      <c r="B9024" s="266">
        <v>8959</v>
      </c>
      <c r="C9024" s="267">
        <v>91.353090153581334</v>
      </c>
    </row>
    <row r="9025" spans="2:3" x14ac:dyDescent="0.45">
      <c r="B9025" s="266">
        <v>8960</v>
      </c>
      <c r="C9025" s="267">
        <v>137.04602781641051</v>
      </c>
    </row>
    <row r="9026" spans="2:3" x14ac:dyDescent="0.45">
      <c r="B9026" s="266">
        <v>8961</v>
      </c>
      <c r="C9026" s="267">
        <v>152.10199858400864</v>
      </c>
    </row>
    <row r="9027" spans="2:3" x14ac:dyDescent="0.45">
      <c r="B9027" s="266">
        <v>8962</v>
      </c>
      <c r="C9027" s="267">
        <v>102.28246912974907</v>
      </c>
    </row>
    <row r="9028" spans="2:3" x14ac:dyDescent="0.45">
      <c r="B9028" s="266">
        <v>8963</v>
      </c>
      <c r="C9028" s="267">
        <v>173.78589367637491</v>
      </c>
    </row>
    <row r="9029" spans="2:3" x14ac:dyDescent="0.45">
      <c r="B9029" s="266">
        <v>8964</v>
      </c>
      <c r="C9029" s="267">
        <v>135.45726878494247</v>
      </c>
    </row>
    <row r="9030" spans="2:3" x14ac:dyDescent="0.45">
      <c r="B9030" s="266">
        <v>8965</v>
      </c>
      <c r="C9030" s="267">
        <v>135.14849337654289</v>
      </c>
    </row>
    <row r="9031" spans="2:3" x14ac:dyDescent="0.45">
      <c r="B9031" s="266">
        <v>8966</v>
      </c>
      <c r="C9031" s="267">
        <v>90.744096018149492</v>
      </c>
    </row>
    <row r="9032" spans="2:3" x14ac:dyDescent="0.45">
      <c r="B9032" s="266">
        <v>8967</v>
      </c>
      <c r="C9032" s="267">
        <v>170.70647421225414</v>
      </c>
    </row>
    <row r="9033" spans="2:3" x14ac:dyDescent="0.45">
      <c r="B9033" s="266">
        <v>8968</v>
      </c>
      <c r="C9033" s="267">
        <v>180.69566551700456</v>
      </c>
    </row>
    <row r="9034" spans="2:3" x14ac:dyDescent="0.45">
      <c r="B9034" s="266">
        <v>8969</v>
      </c>
      <c r="C9034" s="267">
        <v>139.36504972520652</v>
      </c>
    </row>
    <row r="9035" spans="2:3" x14ac:dyDescent="0.45">
      <c r="B9035" s="266">
        <v>8970</v>
      </c>
      <c r="C9035" s="267">
        <v>107.37643062841727</v>
      </c>
    </row>
    <row r="9036" spans="2:3" x14ac:dyDescent="0.45">
      <c r="B9036" s="266">
        <v>8971</v>
      </c>
      <c r="C9036" s="267">
        <v>123.582400205102</v>
      </c>
    </row>
    <row r="9037" spans="2:3" x14ac:dyDescent="0.45">
      <c r="B9037" s="266">
        <v>8972</v>
      </c>
      <c r="C9037" s="267">
        <v>154.25095919537125</v>
      </c>
    </row>
    <row r="9038" spans="2:3" x14ac:dyDescent="0.45">
      <c r="B9038" s="266">
        <v>8973</v>
      </c>
      <c r="C9038" s="267">
        <v>122.61678765499335</v>
      </c>
    </row>
    <row r="9039" spans="2:3" x14ac:dyDescent="0.45">
      <c r="B9039" s="266">
        <v>8974</v>
      </c>
      <c r="C9039" s="267">
        <v>196.71086492321226</v>
      </c>
    </row>
    <row r="9040" spans="2:3" x14ac:dyDescent="0.45">
      <c r="B9040" s="266">
        <v>8975</v>
      </c>
      <c r="C9040" s="267">
        <v>138.26347546714192</v>
      </c>
    </row>
    <row r="9041" spans="2:3" x14ac:dyDescent="0.45">
      <c r="B9041" s="266">
        <v>8976</v>
      </c>
      <c r="C9041" s="267">
        <v>113.19272184437682</v>
      </c>
    </row>
    <row r="9042" spans="2:3" x14ac:dyDescent="0.45">
      <c r="B9042" s="266">
        <v>8977</v>
      </c>
      <c r="C9042" s="267">
        <v>139.30122807730652</v>
      </c>
    </row>
    <row r="9043" spans="2:3" x14ac:dyDescent="0.45">
      <c r="B9043" s="266">
        <v>8978</v>
      </c>
      <c r="C9043" s="267">
        <v>156.9068820973757</v>
      </c>
    </row>
    <row r="9044" spans="2:3" x14ac:dyDescent="0.45">
      <c r="B9044" s="266">
        <v>8979</v>
      </c>
      <c r="C9044" s="267">
        <v>143.05653392947119</v>
      </c>
    </row>
    <row r="9045" spans="2:3" x14ac:dyDescent="0.45">
      <c r="B9045" s="266">
        <v>8980</v>
      </c>
      <c r="C9045" s="267">
        <v>109.00302346962721</v>
      </c>
    </row>
    <row r="9046" spans="2:3" x14ac:dyDescent="0.45">
      <c r="B9046" s="266">
        <v>8981</v>
      </c>
      <c r="C9046" s="267">
        <v>85.612045953885314</v>
      </c>
    </row>
    <row r="9047" spans="2:3" x14ac:dyDescent="0.45">
      <c r="B9047" s="266">
        <v>8982</v>
      </c>
      <c r="C9047" s="267">
        <v>198.6373165866062</v>
      </c>
    </row>
    <row r="9048" spans="2:3" x14ac:dyDescent="0.45">
      <c r="B9048" s="266">
        <v>8983</v>
      </c>
      <c r="C9048" s="267">
        <v>100.60077932990947</v>
      </c>
    </row>
    <row r="9049" spans="2:3" x14ac:dyDescent="0.45">
      <c r="B9049" s="266">
        <v>8984</v>
      </c>
      <c r="C9049" s="267">
        <v>193.51015085815183</v>
      </c>
    </row>
    <row r="9050" spans="2:3" x14ac:dyDescent="0.45">
      <c r="B9050" s="266">
        <v>8985</v>
      </c>
      <c r="C9050" s="267">
        <v>87.91312681864062</v>
      </c>
    </row>
    <row r="9051" spans="2:3" x14ac:dyDescent="0.45">
      <c r="B9051" s="266">
        <v>8986</v>
      </c>
      <c r="C9051" s="267">
        <v>96.261825895758392</v>
      </c>
    </row>
    <row r="9052" spans="2:3" x14ac:dyDescent="0.45">
      <c r="B9052" s="266">
        <v>8987</v>
      </c>
      <c r="C9052" s="267">
        <v>113.63391986392483</v>
      </c>
    </row>
    <row r="9053" spans="2:3" x14ac:dyDescent="0.45">
      <c r="B9053" s="266">
        <v>8988</v>
      </c>
      <c r="C9053" s="267">
        <v>133.93956303180465</v>
      </c>
    </row>
    <row r="9054" spans="2:3" x14ac:dyDescent="0.45">
      <c r="B9054" s="266">
        <v>8989</v>
      </c>
      <c r="C9054" s="267">
        <v>115.77615253702649</v>
      </c>
    </row>
    <row r="9055" spans="2:3" x14ac:dyDescent="0.45">
      <c r="B9055" s="266">
        <v>8990</v>
      </c>
      <c r="C9055" s="267">
        <v>143.52133336248886</v>
      </c>
    </row>
    <row r="9056" spans="2:3" x14ac:dyDescent="0.45">
      <c r="B9056" s="266">
        <v>8991</v>
      </c>
      <c r="C9056" s="267">
        <v>132.42303441508668</v>
      </c>
    </row>
    <row r="9057" spans="2:3" x14ac:dyDescent="0.45">
      <c r="B9057" s="266">
        <v>8992</v>
      </c>
      <c r="C9057" s="267">
        <v>101.41864271927457</v>
      </c>
    </row>
    <row r="9058" spans="2:3" x14ac:dyDescent="0.45">
      <c r="B9058" s="266">
        <v>8993</v>
      </c>
      <c r="C9058" s="267">
        <v>126.19004320744693</v>
      </c>
    </row>
    <row r="9059" spans="2:3" x14ac:dyDescent="0.45">
      <c r="B9059" s="266">
        <v>8994</v>
      </c>
      <c r="C9059" s="267">
        <v>187.3736806298113</v>
      </c>
    </row>
    <row r="9060" spans="2:3" x14ac:dyDescent="0.45">
      <c r="B9060" s="266">
        <v>8995</v>
      </c>
      <c r="C9060" s="267">
        <v>137.05327759248519</v>
      </c>
    </row>
    <row r="9061" spans="2:3" x14ac:dyDescent="0.45">
      <c r="B9061" s="266">
        <v>8996</v>
      </c>
      <c r="C9061" s="267">
        <v>158.75287227633703</v>
      </c>
    </row>
    <row r="9062" spans="2:3" x14ac:dyDescent="0.45">
      <c r="B9062" s="266">
        <v>8997</v>
      </c>
      <c r="C9062" s="267">
        <v>169.31401927616295</v>
      </c>
    </row>
    <row r="9063" spans="2:3" x14ac:dyDescent="0.45">
      <c r="B9063" s="266">
        <v>8998</v>
      </c>
      <c r="C9063" s="267">
        <v>158.2080006970196</v>
      </c>
    </row>
    <row r="9064" spans="2:3" x14ac:dyDescent="0.45">
      <c r="B9064" s="266">
        <v>8999</v>
      </c>
      <c r="C9064" s="267">
        <v>85.057033754311092</v>
      </c>
    </row>
    <row r="9065" spans="2:3" x14ac:dyDescent="0.45">
      <c r="B9065" s="266">
        <v>9000</v>
      </c>
      <c r="C9065" s="267">
        <v>127.73282416225824</v>
      </c>
    </row>
    <row r="9066" spans="2:3" x14ac:dyDescent="0.45">
      <c r="B9066" s="266">
        <v>9001</v>
      </c>
      <c r="C9066" s="267">
        <v>110.73828458261514</v>
      </c>
    </row>
    <row r="9067" spans="2:3" x14ac:dyDescent="0.45">
      <c r="B9067" s="266">
        <v>9002</v>
      </c>
      <c r="C9067" s="267">
        <v>169.80221141940308</v>
      </c>
    </row>
    <row r="9068" spans="2:3" x14ac:dyDescent="0.45">
      <c r="B9068" s="266">
        <v>9003</v>
      </c>
      <c r="C9068" s="267">
        <v>89.416282745796707</v>
      </c>
    </row>
    <row r="9069" spans="2:3" x14ac:dyDescent="0.45">
      <c r="B9069" s="266">
        <v>9004</v>
      </c>
      <c r="C9069" s="267">
        <v>169.80325008503848</v>
      </c>
    </row>
    <row r="9070" spans="2:3" x14ac:dyDescent="0.45">
      <c r="B9070" s="266">
        <v>9005</v>
      </c>
      <c r="C9070" s="267">
        <v>149.25650253185316</v>
      </c>
    </row>
    <row r="9071" spans="2:3" x14ac:dyDescent="0.45">
      <c r="B9071" s="266">
        <v>9006</v>
      </c>
      <c r="C9071" s="267">
        <v>145.68437138452418</v>
      </c>
    </row>
    <row r="9072" spans="2:3" x14ac:dyDescent="0.45">
      <c r="B9072" s="266">
        <v>9007</v>
      </c>
      <c r="C9072" s="267">
        <v>114.83152028882148</v>
      </c>
    </row>
    <row r="9073" spans="2:3" x14ac:dyDescent="0.45">
      <c r="B9073" s="266">
        <v>9008</v>
      </c>
      <c r="C9073" s="267">
        <v>131.78175607434963</v>
      </c>
    </row>
    <row r="9074" spans="2:3" x14ac:dyDescent="0.45">
      <c r="B9074" s="266">
        <v>9009</v>
      </c>
      <c r="C9074" s="267">
        <v>141.20206473090485</v>
      </c>
    </row>
    <row r="9075" spans="2:3" x14ac:dyDescent="0.45">
      <c r="B9075" s="266">
        <v>9010</v>
      </c>
      <c r="C9075" s="267">
        <v>161.32892883297342</v>
      </c>
    </row>
    <row r="9076" spans="2:3" x14ac:dyDescent="0.45">
      <c r="B9076" s="266">
        <v>9011</v>
      </c>
      <c r="C9076" s="267">
        <v>84.129223516493795</v>
      </c>
    </row>
    <row r="9077" spans="2:3" x14ac:dyDescent="0.45">
      <c r="B9077" s="266">
        <v>9012</v>
      </c>
      <c r="C9077" s="267">
        <v>107.93655938810066</v>
      </c>
    </row>
    <row r="9078" spans="2:3" x14ac:dyDescent="0.45">
      <c r="B9078" s="266">
        <v>9013</v>
      </c>
      <c r="C9078" s="267">
        <v>210.85271339061245</v>
      </c>
    </row>
    <row r="9079" spans="2:3" x14ac:dyDescent="0.45">
      <c r="B9079" s="266">
        <v>9014</v>
      </c>
      <c r="C9079" s="267">
        <v>98.115242099452118</v>
      </c>
    </row>
    <row r="9080" spans="2:3" x14ac:dyDescent="0.45">
      <c r="B9080" s="266">
        <v>9015</v>
      </c>
      <c r="C9080" s="267">
        <v>126.36301241211851</v>
      </c>
    </row>
    <row r="9081" spans="2:3" x14ac:dyDescent="0.45">
      <c r="B9081" s="266">
        <v>9016</v>
      </c>
      <c r="C9081" s="267">
        <v>102.54077421243304</v>
      </c>
    </row>
    <row r="9082" spans="2:3" x14ac:dyDescent="0.45">
      <c r="B9082" s="266">
        <v>9017</v>
      </c>
      <c r="C9082" s="267">
        <v>115.63549187637022</v>
      </c>
    </row>
    <row r="9083" spans="2:3" x14ac:dyDescent="0.45">
      <c r="B9083" s="266">
        <v>9018</v>
      </c>
      <c r="C9083" s="267">
        <v>93.726352957635896</v>
      </c>
    </row>
    <row r="9084" spans="2:3" x14ac:dyDescent="0.45">
      <c r="B9084" s="266">
        <v>9019</v>
      </c>
      <c r="C9084" s="267">
        <v>160.37680867459159</v>
      </c>
    </row>
    <row r="9085" spans="2:3" x14ac:dyDescent="0.45">
      <c r="B9085" s="266">
        <v>9020</v>
      </c>
      <c r="C9085" s="267">
        <v>130.57178780476366</v>
      </c>
    </row>
    <row r="9086" spans="2:3" x14ac:dyDescent="0.45">
      <c r="B9086" s="266">
        <v>9021</v>
      </c>
      <c r="C9086" s="267">
        <v>115.83843654645423</v>
      </c>
    </row>
    <row r="9087" spans="2:3" x14ac:dyDescent="0.45">
      <c r="B9087" s="266">
        <v>9022</v>
      </c>
      <c r="C9087" s="267">
        <v>98.074148183861439</v>
      </c>
    </row>
    <row r="9088" spans="2:3" x14ac:dyDescent="0.45">
      <c r="B9088" s="266">
        <v>9023</v>
      </c>
      <c r="C9088" s="267">
        <v>144.77446991405239</v>
      </c>
    </row>
    <row r="9089" spans="2:3" x14ac:dyDescent="0.45">
      <c r="B9089" s="266">
        <v>9024</v>
      </c>
      <c r="C9089" s="267">
        <v>173.21211973748069</v>
      </c>
    </row>
    <row r="9090" spans="2:3" x14ac:dyDescent="0.45">
      <c r="B9090" s="266">
        <v>9025</v>
      </c>
      <c r="C9090" s="267">
        <v>131.48194539761181</v>
      </c>
    </row>
    <row r="9091" spans="2:3" x14ac:dyDescent="0.45">
      <c r="B9091" s="266">
        <v>9026</v>
      </c>
      <c r="C9091" s="267">
        <v>107.62288370486513</v>
      </c>
    </row>
    <row r="9092" spans="2:3" x14ac:dyDescent="0.45">
      <c r="B9092" s="266">
        <v>9027</v>
      </c>
      <c r="C9092" s="267">
        <v>137.78456670049405</v>
      </c>
    </row>
    <row r="9093" spans="2:3" x14ac:dyDescent="0.45">
      <c r="B9093" s="266">
        <v>9028</v>
      </c>
      <c r="C9093" s="267">
        <v>109.70249230587677</v>
      </c>
    </row>
    <row r="9094" spans="2:3" x14ac:dyDescent="0.45">
      <c r="B9094" s="266">
        <v>9029</v>
      </c>
      <c r="C9094" s="267">
        <v>92.71055697244725</v>
      </c>
    </row>
    <row r="9095" spans="2:3" x14ac:dyDescent="0.45">
      <c r="B9095" s="266">
        <v>9030</v>
      </c>
      <c r="C9095" s="267">
        <v>145.3602880777398</v>
      </c>
    </row>
    <row r="9096" spans="2:3" x14ac:dyDescent="0.45">
      <c r="B9096" s="266">
        <v>9031</v>
      </c>
      <c r="C9096" s="267">
        <v>87.235498189958534</v>
      </c>
    </row>
    <row r="9097" spans="2:3" x14ac:dyDescent="0.45">
      <c r="B9097" s="266">
        <v>9032</v>
      </c>
      <c r="C9097" s="267">
        <v>134.14527415020103</v>
      </c>
    </row>
    <row r="9098" spans="2:3" x14ac:dyDescent="0.45">
      <c r="B9098" s="266">
        <v>9033</v>
      </c>
      <c r="C9098" s="267">
        <v>159.64393907485436</v>
      </c>
    </row>
    <row r="9099" spans="2:3" x14ac:dyDescent="0.45">
      <c r="B9099" s="266">
        <v>9034</v>
      </c>
      <c r="C9099" s="267">
        <v>111.03587389054107</v>
      </c>
    </row>
    <row r="9100" spans="2:3" x14ac:dyDescent="0.45">
      <c r="B9100" s="266">
        <v>9035</v>
      </c>
      <c r="C9100" s="267">
        <v>92.686044568548084</v>
      </c>
    </row>
    <row r="9101" spans="2:3" x14ac:dyDescent="0.45">
      <c r="B9101" s="266">
        <v>9036</v>
      </c>
      <c r="C9101" s="267">
        <v>100.67233134500191</v>
      </c>
    </row>
    <row r="9102" spans="2:3" x14ac:dyDescent="0.45">
      <c r="B9102" s="266">
        <v>9037</v>
      </c>
      <c r="C9102" s="267">
        <v>184.72863895292366</v>
      </c>
    </row>
    <row r="9103" spans="2:3" x14ac:dyDescent="0.45">
      <c r="B9103" s="266">
        <v>9038</v>
      </c>
      <c r="C9103" s="267">
        <v>128.41067087982248</v>
      </c>
    </row>
    <row r="9104" spans="2:3" x14ac:dyDescent="0.45">
      <c r="B9104" s="266">
        <v>9039</v>
      </c>
      <c r="C9104" s="267">
        <v>164.89004344085404</v>
      </c>
    </row>
    <row r="9105" spans="2:3" x14ac:dyDescent="0.45">
      <c r="B9105" s="266">
        <v>9040</v>
      </c>
      <c r="C9105" s="267">
        <v>157.14932106488089</v>
      </c>
    </row>
    <row r="9106" spans="2:3" x14ac:dyDescent="0.45">
      <c r="B9106" s="266">
        <v>9041</v>
      </c>
      <c r="C9106" s="267">
        <v>115.29307896976454</v>
      </c>
    </row>
    <row r="9107" spans="2:3" x14ac:dyDescent="0.45">
      <c r="B9107" s="266">
        <v>9042</v>
      </c>
      <c r="C9107" s="267">
        <v>93.976451578180416</v>
      </c>
    </row>
    <row r="9108" spans="2:3" x14ac:dyDescent="0.45">
      <c r="B9108" s="266">
        <v>9043</v>
      </c>
      <c r="C9108" s="267">
        <v>174.22123454924133</v>
      </c>
    </row>
    <row r="9109" spans="2:3" x14ac:dyDescent="0.45">
      <c r="B9109" s="266">
        <v>9044</v>
      </c>
      <c r="C9109" s="267">
        <v>78.537033584343192</v>
      </c>
    </row>
    <row r="9110" spans="2:3" x14ac:dyDescent="0.45">
      <c r="B9110" s="266">
        <v>9045</v>
      </c>
      <c r="C9110" s="267">
        <v>115.59600275715813</v>
      </c>
    </row>
    <row r="9111" spans="2:3" x14ac:dyDescent="0.45">
      <c r="B9111" s="266">
        <v>9046</v>
      </c>
      <c r="C9111" s="267">
        <v>101.73947709615908</v>
      </c>
    </row>
    <row r="9112" spans="2:3" x14ac:dyDescent="0.45">
      <c r="B9112" s="266">
        <v>9047</v>
      </c>
      <c r="C9112" s="267">
        <v>157.31554684943978</v>
      </c>
    </row>
    <row r="9113" spans="2:3" x14ac:dyDescent="0.45">
      <c r="B9113" s="266">
        <v>9048</v>
      </c>
      <c r="C9113" s="267">
        <v>77.100795292770187</v>
      </c>
    </row>
    <row r="9114" spans="2:3" x14ac:dyDescent="0.45">
      <c r="B9114" s="266">
        <v>9049</v>
      </c>
      <c r="C9114" s="267">
        <v>143.41697285595683</v>
      </c>
    </row>
    <row r="9115" spans="2:3" x14ac:dyDescent="0.45">
      <c r="B9115" s="266">
        <v>9050</v>
      </c>
      <c r="C9115" s="267">
        <v>123.83228586782745</v>
      </c>
    </row>
    <row r="9116" spans="2:3" x14ac:dyDescent="0.45">
      <c r="B9116" s="266">
        <v>9051</v>
      </c>
      <c r="C9116" s="267">
        <v>179.70426244013538</v>
      </c>
    </row>
    <row r="9117" spans="2:3" x14ac:dyDescent="0.45">
      <c r="B9117" s="266">
        <v>9052</v>
      </c>
      <c r="C9117" s="267">
        <v>107.4729614550296</v>
      </c>
    </row>
    <row r="9118" spans="2:3" x14ac:dyDescent="0.45">
      <c r="B9118" s="266">
        <v>9053</v>
      </c>
      <c r="C9118" s="267">
        <v>90.435488933895826</v>
      </c>
    </row>
    <row r="9119" spans="2:3" x14ac:dyDescent="0.45">
      <c r="B9119" s="266">
        <v>9054</v>
      </c>
      <c r="C9119" s="267">
        <v>123.81943291873009</v>
      </c>
    </row>
    <row r="9120" spans="2:3" x14ac:dyDescent="0.45">
      <c r="B9120" s="266">
        <v>9055</v>
      </c>
      <c r="C9120" s="267">
        <v>153.95115183666945</v>
      </c>
    </row>
    <row r="9121" spans="2:3" x14ac:dyDescent="0.45">
      <c r="B9121" s="266">
        <v>9056</v>
      </c>
      <c r="C9121" s="267">
        <v>80.734748308237954</v>
      </c>
    </row>
    <row r="9122" spans="2:3" x14ac:dyDescent="0.45">
      <c r="B9122" s="266">
        <v>9057</v>
      </c>
      <c r="C9122" s="267">
        <v>82.659912837415092</v>
      </c>
    </row>
    <row r="9123" spans="2:3" x14ac:dyDescent="0.45">
      <c r="B9123" s="266">
        <v>9058</v>
      </c>
      <c r="C9123" s="267">
        <v>107.587259843536</v>
      </c>
    </row>
    <row r="9124" spans="2:3" x14ac:dyDescent="0.45">
      <c r="B9124" s="266">
        <v>9059</v>
      </c>
      <c r="C9124" s="267">
        <v>102.22079130048283</v>
      </c>
    </row>
    <row r="9125" spans="2:3" x14ac:dyDescent="0.45">
      <c r="B9125" s="266">
        <v>9060</v>
      </c>
      <c r="C9125" s="267">
        <v>138.00835155544118</v>
      </c>
    </row>
    <row r="9126" spans="2:3" x14ac:dyDescent="0.45">
      <c r="B9126" s="266">
        <v>9061</v>
      </c>
      <c r="C9126" s="267">
        <v>139.0495364592721</v>
      </c>
    </row>
    <row r="9127" spans="2:3" x14ac:dyDescent="0.45">
      <c r="B9127" s="266">
        <v>9062</v>
      </c>
      <c r="C9127" s="267">
        <v>92.152503229561731</v>
      </c>
    </row>
    <row r="9128" spans="2:3" x14ac:dyDescent="0.45">
      <c r="B9128" s="266">
        <v>9063</v>
      </c>
      <c r="C9128" s="267">
        <v>121.82763304025687</v>
      </c>
    </row>
    <row r="9129" spans="2:3" x14ac:dyDescent="0.45">
      <c r="B9129" s="266">
        <v>9064</v>
      </c>
      <c r="C9129" s="267">
        <v>187.82058322161464</v>
      </c>
    </row>
    <row r="9130" spans="2:3" x14ac:dyDescent="0.45">
      <c r="B9130" s="266">
        <v>9065</v>
      </c>
      <c r="C9130" s="267">
        <v>136.14594967074146</v>
      </c>
    </row>
    <row r="9131" spans="2:3" x14ac:dyDescent="0.45">
      <c r="B9131" s="266">
        <v>9066</v>
      </c>
      <c r="C9131" s="267">
        <v>109.59770200252657</v>
      </c>
    </row>
    <row r="9132" spans="2:3" x14ac:dyDescent="0.45">
      <c r="B9132" s="266">
        <v>9067</v>
      </c>
      <c r="C9132" s="267">
        <v>150.44817794497072</v>
      </c>
    </row>
    <row r="9133" spans="2:3" x14ac:dyDescent="0.45">
      <c r="B9133" s="266">
        <v>9068</v>
      </c>
      <c r="C9133" s="267">
        <v>203.17690447118187</v>
      </c>
    </row>
    <row r="9134" spans="2:3" x14ac:dyDescent="0.45">
      <c r="B9134" s="266">
        <v>9069</v>
      </c>
      <c r="C9134" s="267">
        <v>98.868980331407158</v>
      </c>
    </row>
    <row r="9135" spans="2:3" x14ac:dyDescent="0.45">
      <c r="B9135" s="266">
        <v>9070</v>
      </c>
      <c r="C9135" s="267">
        <v>112.03729119841162</v>
      </c>
    </row>
    <row r="9136" spans="2:3" x14ac:dyDescent="0.45">
      <c r="B9136" s="266">
        <v>9071</v>
      </c>
      <c r="C9136" s="267">
        <v>117.27802844374018</v>
      </c>
    </row>
    <row r="9137" spans="2:3" x14ac:dyDescent="0.45">
      <c r="B9137" s="266">
        <v>9072</v>
      </c>
      <c r="C9137" s="267">
        <v>117.37885986208406</v>
      </c>
    </row>
    <row r="9138" spans="2:3" x14ac:dyDescent="0.45">
      <c r="B9138" s="266">
        <v>9073</v>
      </c>
      <c r="C9138" s="267">
        <v>164.02459554155621</v>
      </c>
    </row>
    <row r="9139" spans="2:3" x14ac:dyDescent="0.45">
      <c r="B9139" s="266">
        <v>9074</v>
      </c>
      <c r="C9139" s="267">
        <v>136.99177697785609</v>
      </c>
    </row>
    <row r="9140" spans="2:3" x14ac:dyDescent="0.45">
      <c r="B9140" s="266">
        <v>9075</v>
      </c>
      <c r="C9140" s="267">
        <v>170.10469022715711</v>
      </c>
    </row>
    <row r="9141" spans="2:3" x14ac:dyDescent="0.45">
      <c r="B9141" s="266">
        <v>9076</v>
      </c>
      <c r="C9141" s="267">
        <v>79.485230648771974</v>
      </c>
    </row>
    <row r="9142" spans="2:3" x14ac:dyDescent="0.45">
      <c r="B9142" s="266">
        <v>9077</v>
      </c>
      <c r="C9142" s="267">
        <v>115.05870155350999</v>
      </c>
    </row>
    <row r="9143" spans="2:3" x14ac:dyDescent="0.45">
      <c r="B9143" s="266">
        <v>9078</v>
      </c>
      <c r="C9143" s="267">
        <v>126.07014490952618</v>
      </c>
    </row>
    <row r="9144" spans="2:3" x14ac:dyDescent="0.45">
      <c r="B9144" s="266">
        <v>9079</v>
      </c>
      <c r="C9144" s="267">
        <v>116.06781508618289</v>
      </c>
    </row>
    <row r="9145" spans="2:3" x14ac:dyDescent="0.45">
      <c r="B9145" s="266">
        <v>9080</v>
      </c>
      <c r="C9145" s="267">
        <v>150.44014831323562</v>
      </c>
    </row>
    <row r="9146" spans="2:3" x14ac:dyDescent="0.45">
      <c r="B9146" s="266">
        <v>9081</v>
      </c>
      <c r="C9146" s="267">
        <v>167.77917662516961</v>
      </c>
    </row>
    <row r="9147" spans="2:3" x14ac:dyDescent="0.45">
      <c r="B9147" s="266">
        <v>9082</v>
      </c>
      <c r="C9147" s="267">
        <v>195.38662199396492</v>
      </c>
    </row>
    <row r="9148" spans="2:3" x14ac:dyDescent="0.45">
      <c r="B9148" s="266">
        <v>9083</v>
      </c>
      <c r="C9148" s="267">
        <v>94.411097396807691</v>
      </c>
    </row>
    <row r="9149" spans="2:3" x14ac:dyDescent="0.45">
      <c r="B9149" s="266">
        <v>9084</v>
      </c>
      <c r="C9149" s="267">
        <v>75.459917634147544</v>
      </c>
    </row>
    <row r="9150" spans="2:3" x14ac:dyDescent="0.45">
      <c r="B9150" s="266">
        <v>9085</v>
      </c>
      <c r="C9150" s="267">
        <v>154.40335099994496</v>
      </c>
    </row>
    <row r="9151" spans="2:3" x14ac:dyDescent="0.45">
      <c r="B9151" s="266">
        <v>9086</v>
      </c>
      <c r="C9151" s="267">
        <v>121.36586893351219</v>
      </c>
    </row>
    <row r="9152" spans="2:3" x14ac:dyDescent="0.45">
      <c r="B9152" s="266">
        <v>9087</v>
      </c>
      <c r="C9152" s="267">
        <v>126.72446678425459</v>
      </c>
    </row>
    <row r="9153" spans="2:3" x14ac:dyDescent="0.45">
      <c r="B9153" s="266">
        <v>9088</v>
      </c>
      <c r="C9153" s="267">
        <v>166.17881955476815</v>
      </c>
    </row>
    <row r="9154" spans="2:3" x14ac:dyDescent="0.45">
      <c r="B9154" s="266">
        <v>9089</v>
      </c>
      <c r="C9154" s="267">
        <v>152.83249234146925</v>
      </c>
    </row>
    <row r="9155" spans="2:3" x14ac:dyDescent="0.45">
      <c r="B9155" s="266">
        <v>9090</v>
      </c>
      <c r="C9155" s="267">
        <v>99.07861619923068</v>
      </c>
    </row>
    <row r="9156" spans="2:3" x14ac:dyDescent="0.45">
      <c r="B9156" s="266">
        <v>9091</v>
      </c>
      <c r="C9156" s="267">
        <v>162.52690000457977</v>
      </c>
    </row>
    <row r="9157" spans="2:3" x14ac:dyDescent="0.45">
      <c r="B9157" s="266">
        <v>9092</v>
      </c>
      <c r="C9157" s="267">
        <v>137.71751675450821</v>
      </c>
    </row>
    <row r="9158" spans="2:3" x14ac:dyDescent="0.45">
      <c r="B9158" s="266">
        <v>9093</v>
      </c>
      <c r="C9158" s="267">
        <v>83.511611395468194</v>
      </c>
    </row>
    <row r="9159" spans="2:3" x14ac:dyDescent="0.45">
      <c r="B9159" s="266">
        <v>9094</v>
      </c>
      <c r="C9159" s="267">
        <v>175.00307926172891</v>
      </c>
    </row>
    <row r="9160" spans="2:3" x14ac:dyDescent="0.45">
      <c r="B9160" s="266">
        <v>9095</v>
      </c>
      <c r="C9160" s="267">
        <v>166.25058640383691</v>
      </c>
    </row>
    <row r="9161" spans="2:3" x14ac:dyDescent="0.45">
      <c r="B9161" s="266">
        <v>9096</v>
      </c>
      <c r="C9161" s="267">
        <v>93.717709775976175</v>
      </c>
    </row>
    <row r="9162" spans="2:3" x14ac:dyDescent="0.45">
      <c r="B9162" s="266">
        <v>9097</v>
      </c>
      <c r="C9162" s="267">
        <v>165.59076726866698</v>
      </c>
    </row>
    <row r="9163" spans="2:3" x14ac:dyDescent="0.45">
      <c r="B9163" s="266">
        <v>9098</v>
      </c>
      <c r="C9163" s="267">
        <v>142.02307444530447</v>
      </c>
    </row>
    <row r="9164" spans="2:3" x14ac:dyDescent="0.45">
      <c r="B9164" s="266">
        <v>9099</v>
      </c>
      <c r="C9164" s="267">
        <v>103.92057308176868</v>
      </c>
    </row>
    <row r="9165" spans="2:3" x14ac:dyDescent="0.45">
      <c r="B9165" s="266">
        <v>9100</v>
      </c>
      <c r="C9165" s="267">
        <v>143.1259362296293</v>
      </c>
    </row>
    <row r="9166" spans="2:3" x14ac:dyDescent="0.45">
      <c r="B9166" s="266">
        <v>9101</v>
      </c>
      <c r="C9166" s="267">
        <v>86.027703212394485</v>
      </c>
    </row>
    <row r="9167" spans="2:3" x14ac:dyDescent="0.45">
      <c r="B9167" s="266">
        <v>9102</v>
      </c>
      <c r="C9167" s="267">
        <v>112.48843202961734</v>
      </c>
    </row>
    <row r="9168" spans="2:3" x14ac:dyDescent="0.45">
      <c r="B9168" s="266">
        <v>9103</v>
      </c>
      <c r="C9168" s="267">
        <v>139.28071468610284</v>
      </c>
    </row>
    <row r="9169" spans="2:3" x14ac:dyDescent="0.45">
      <c r="B9169" s="266">
        <v>9104</v>
      </c>
      <c r="C9169" s="267">
        <v>154.71206123995898</v>
      </c>
    </row>
    <row r="9170" spans="2:3" x14ac:dyDescent="0.45">
      <c r="B9170" s="266">
        <v>9105</v>
      </c>
      <c r="C9170" s="267">
        <v>88.972785856905958</v>
      </c>
    </row>
    <row r="9171" spans="2:3" x14ac:dyDescent="0.45">
      <c r="B9171" s="266">
        <v>9106</v>
      </c>
      <c r="C9171" s="267">
        <v>131.43683070714866</v>
      </c>
    </row>
    <row r="9172" spans="2:3" x14ac:dyDescent="0.45">
      <c r="B9172" s="266">
        <v>9107</v>
      </c>
      <c r="C9172" s="267">
        <v>209.7507119908984</v>
      </c>
    </row>
    <row r="9173" spans="2:3" x14ac:dyDescent="0.45">
      <c r="B9173" s="266">
        <v>9108</v>
      </c>
      <c r="C9173" s="267">
        <v>191.94726631436779</v>
      </c>
    </row>
    <row r="9174" spans="2:3" x14ac:dyDescent="0.45">
      <c r="B9174" s="266">
        <v>9109</v>
      </c>
      <c r="C9174" s="267">
        <v>103.96262117475072</v>
      </c>
    </row>
    <row r="9175" spans="2:3" x14ac:dyDescent="0.45">
      <c r="B9175" s="266">
        <v>9110</v>
      </c>
      <c r="C9175" s="267">
        <v>162.32821666441629</v>
      </c>
    </row>
    <row r="9176" spans="2:3" x14ac:dyDescent="0.45">
      <c r="B9176" s="266">
        <v>9111</v>
      </c>
      <c r="C9176" s="267">
        <v>163.23978321629204</v>
      </c>
    </row>
    <row r="9177" spans="2:3" x14ac:dyDescent="0.45">
      <c r="B9177" s="266">
        <v>9112</v>
      </c>
      <c r="C9177" s="267">
        <v>113.90235081738615</v>
      </c>
    </row>
    <row r="9178" spans="2:3" x14ac:dyDescent="0.45">
      <c r="B9178" s="266">
        <v>9113</v>
      </c>
      <c r="C9178" s="267">
        <v>97.097855179893628</v>
      </c>
    </row>
    <row r="9179" spans="2:3" x14ac:dyDescent="0.45">
      <c r="B9179" s="266">
        <v>9114</v>
      </c>
      <c r="C9179" s="267">
        <v>104.02473806669295</v>
      </c>
    </row>
    <row r="9180" spans="2:3" x14ac:dyDescent="0.45">
      <c r="B9180" s="266">
        <v>9115</v>
      </c>
      <c r="C9180" s="267">
        <v>94.838595743586467</v>
      </c>
    </row>
    <row r="9181" spans="2:3" x14ac:dyDescent="0.45">
      <c r="B9181" s="266">
        <v>9116</v>
      </c>
      <c r="C9181" s="267">
        <v>128.67917450341307</v>
      </c>
    </row>
    <row r="9182" spans="2:3" x14ac:dyDescent="0.45">
      <c r="B9182" s="266">
        <v>9117</v>
      </c>
      <c r="C9182" s="267">
        <v>75.298008996531337</v>
      </c>
    </row>
    <row r="9183" spans="2:3" x14ac:dyDescent="0.45">
      <c r="B9183" s="266">
        <v>9118</v>
      </c>
      <c r="C9183" s="267">
        <v>98.425597764989618</v>
      </c>
    </row>
    <row r="9184" spans="2:3" x14ac:dyDescent="0.45">
      <c r="B9184" s="266">
        <v>9119</v>
      </c>
      <c r="C9184" s="267">
        <v>112.6780654735818</v>
      </c>
    </row>
    <row r="9185" spans="2:3" x14ac:dyDescent="0.45">
      <c r="B9185" s="266">
        <v>9120</v>
      </c>
      <c r="C9185" s="267">
        <v>114.75825036506768</v>
      </c>
    </row>
    <row r="9186" spans="2:3" x14ac:dyDescent="0.45">
      <c r="B9186" s="266">
        <v>9121</v>
      </c>
      <c r="C9186" s="267">
        <v>122.31636258689105</v>
      </c>
    </row>
    <row r="9187" spans="2:3" x14ac:dyDescent="0.45">
      <c r="B9187" s="266">
        <v>9122</v>
      </c>
      <c r="C9187" s="267">
        <v>186.67045963823233</v>
      </c>
    </row>
    <row r="9188" spans="2:3" x14ac:dyDescent="0.45">
      <c r="B9188" s="266">
        <v>9123</v>
      </c>
      <c r="C9188" s="267">
        <v>109.25815768959612</v>
      </c>
    </row>
    <row r="9189" spans="2:3" x14ac:dyDescent="0.45">
      <c r="B9189" s="266">
        <v>9124</v>
      </c>
      <c r="C9189" s="267">
        <v>135.67493295596074</v>
      </c>
    </row>
    <row r="9190" spans="2:3" x14ac:dyDescent="0.45">
      <c r="B9190" s="266">
        <v>9125</v>
      </c>
      <c r="C9190" s="267">
        <v>100.61517277624245</v>
      </c>
    </row>
    <row r="9191" spans="2:3" x14ac:dyDescent="0.45">
      <c r="B9191" s="266">
        <v>9126</v>
      </c>
      <c r="C9191" s="267">
        <v>99.555921742811705</v>
      </c>
    </row>
    <row r="9192" spans="2:3" x14ac:dyDescent="0.45">
      <c r="B9192" s="266">
        <v>9127</v>
      </c>
      <c r="C9192" s="267">
        <v>116.0406606017291</v>
      </c>
    </row>
    <row r="9193" spans="2:3" x14ac:dyDescent="0.45">
      <c r="B9193" s="266">
        <v>9128</v>
      </c>
      <c r="C9193" s="267">
        <v>109.89301331767277</v>
      </c>
    </row>
    <row r="9194" spans="2:3" x14ac:dyDescent="0.45">
      <c r="B9194" s="266">
        <v>9129</v>
      </c>
      <c r="C9194" s="267">
        <v>105.69367802234203</v>
      </c>
    </row>
    <row r="9195" spans="2:3" x14ac:dyDescent="0.45">
      <c r="B9195" s="266">
        <v>9130</v>
      </c>
      <c r="C9195" s="267">
        <v>106.75274085922068</v>
      </c>
    </row>
    <row r="9196" spans="2:3" x14ac:dyDescent="0.45">
      <c r="B9196" s="266">
        <v>9131</v>
      </c>
      <c r="C9196" s="267">
        <v>136.36089799255004</v>
      </c>
    </row>
    <row r="9197" spans="2:3" x14ac:dyDescent="0.45">
      <c r="B9197" s="266">
        <v>9132</v>
      </c>
      <c r="C9197" s="267">
        <v>142.28796175180602</v>
      </c>
    </row>
    <row r="9198" spans="2:3" x14ac:dyDescent="0.45">
      <c r="B9198" s="266">
        <v>9133</v>
      </c>
      <c r="C9198" s="267">
        <v>123.03366907056667</v>
      </c>
    </row>
    <row r="9199" spans="2:3" x14ac:dyDescent="0.45">
      <c r="B9199" s="266">
        <v>9134</v>
      </c>
      <c r="C9199" s="267">
        <v>138.58637044551537</v>
      </c>
    </row>
    <row r="9200" spans="2:3" x14ac:dyDescent="0.45">
      <c r="B9200" s="266">
        <v>9135</v>
      </c>
      <c r="C9200" s="267">
        <v>133.30555543516721</v>
      </c>
    </row>
    <row r="9201" spans="2:3" x14ac:dyDescent="0.45">
      <c r="B9201" s="266">
        <v>9136</v>
      </c>
      <c r="C9201" s="267">
        <v>170.46266155601086</v>
      </c>
    </row>
    <row r="9202" spans="2:3" x14ac:dyDescent="0.45">
      <c r="B9202" s="266">
        <v>9137</v>
      </c>
      <c r="C9202" s="267">
        <v>130.49954013447257</v>
      </c>
    </row>
    <row r="9203" spans="2:3" x14ac:dyDescent="0.45">
      <c r="B9203" s="266">
        <v>9138</v>
      </c>
      <c r="C9203" s="267">
        <v>142.08232962206665</v>
      </c>
    </row>
    <row r="9204" spans="2:3" x14ac:dyDescent="0.45">
      <c r="B9204" s="266">
        <v>9139</v>
      </c>
      <c r="C9204" s="267">
        <v>146.04643702484111</v>
      </c>
    </row>
    <row r="9205" spans="2:3" x14ac:dyDescent="0.45">
      <c r="B9205" s="266">
        <v>9140</v>
      </c>
      <c r="C9205" s="267">
        <v>159.14742657890787</v>
      </c>
    </row>
    <row r="9206" spans="2:3" x14ac:dyDescent="0.45">
      <c r="B9206" s="266">
        <v>9141</v>
      </c>
      <c r="C9206" s="267">
        <v>112.13142944959476</v>
      </c>
    </row>
    <row r="9207" spans="2:3" x14ac:dyDescent="0.45">
      <c r="B9207" s="266">
        <v>9142</v>
      </c>
      <c r="C9207" s="267">
        <v>76.084620888787285</v>
      </c>
    </row>
    <row r="9208" spans="2:3" x14ac:dyDescent="0.45">
      <c r="B9208" s="266">
        <v>9143</v>
      </c>
      <c r="C9208" s="267">
        <v>79.61830741656199</v>
      </c>
    </row>
    <row r="9209" spans="2:3" x14ac:dyDescent="0.45">
      <c r="B9209" s="266">
        <v>9144</v>
      </c>
      <c r="C9209" s="267">
        <v>129.53987271828592</v>
      </c>
    </row>
    <row r="9210" spans="2:3" x14ac:dyDescent="0.45">
      <c r="B9210" s="266">
        <v>9145</v>
      </c>
      <c r="C9210" s="267">
        <v>89.676624185547567</v>
      </c>
    </row>
    <row r="9211" spans="2:3" x14ac:dyDescent="0.45">
      <c r="B9211" s="266">
        <v>9146</v>
      </c>
      <c r="C9211" s="267">
        <v>162.98736396354201</v>
      </c>
    </row>
    <row r="9212" spans="2:3" x14ac:dyDescent="0.45">
      <c r="B9212" s="266">
        <v>9147</v>
      </c>
      <c r="C9212" s="267">
        <v>128.548903762246</v>
      </c>
    </row>
    <row r="9213" spans="2:3" x14ac:dyDescent="0.45">
      <c r="B9213" s="266">
        <v>9148</v>
      </c>
      <c r="C9213" s="267">
        <v>100.10663887943477</v>
      </c>
    </row>
    <row r="9214" spans="2:3" x14ac:dyDescent="0.45">
      <c r="B9214" s="266">
        <v>9149</v>
      </c>
      <c r="C9214" s="267">
        <v>96.275404011398308</v>
      </c>
    </row>
    <row r="9215" spans="2:3" x14ac:dyDescent="0.45">
      <c r="B9215" s="266">
        <v>9150</v>
      </c>
      <c r="C9215" s="267">
        <v>167.17686042206998</v>
      </c>
    </row>
    <row r="9216" spans="2:3" x14ac:dyDescent="0.45">
      <c r="B9216" s="266">
        <v>9151</v>
      </c>
      <c r="C9216" s="267">
        <v>152.94048608299187</v>
      </c>
    </row>
    <row r="9217" spans="2:3" x14ac:dyDescent="0.45">
      <c r="B9217" s="266">
        <v>9152</v>
      </c>
      <c r="C9217" s="267">
        <v>118.79467295415577</v>
      </c>
    </row>
    <row r="9218" spans="2:3" x14ac:dyDescent="0.45">
      <c r="B9218" s="266">
        <v>9153</v>
      </c>
      <c r="C9218" s="267">
        <v>179.68615082171362</v>
      </c>
    </row>
    <row r="9219" spans="2:3" x14ac:dyDescent="0.45">
      <c r="B9219" s="266">
        <v>9154</v>
      </c>
      <c r="C9219" s="267">
        <v>158.66564406901591</v>
      </c>
    </row>
    <row r="9220" spans="2:3" x14ac:dyDescent="0.45">
      <c r="B9220" s="266">
        <v>9155</v>
      </c>
      <c r="C9220" s="267">
        <v>101.61702905652852</v>
      </c>
    </row>
    <row r="9221" spans="2:3" x14ac:dyDescent="0.45">
      <c r="B9221" s="266">
        <v>9156</v>
      </c>
      <c r="C9221" s="267">
        <v>84.858685315699759</v>
      </c>
    </row>
    <row r="9222" spans="2:3" x14ac:dyDescent="0.45">
      <c r="B9222" s="266">
        <v>9157</v>
      </c>
      <c r="C9222" s="267">
        <v>100.28355069035153</v>
      </c>
    </row>
    <row r="9223" spans="2:3" x14ac:dyDescent="0.45">
      <c r="B9223" s="266">
        <v>9158</v>
      </c>
      <c r="C9223" s="267">
        <v>91.613986281587671</v>
      </c>
    </row>
    <row r="9224" spans="2:3" x14ac:dyDescent="0.45">
      <c r="B9224" s="266">
        <v>9159</v>
      </c>
      <c r="C9224" s="267">
        <v>96.696892410930715</v>
      </c>
    </row>
    <row r="9225" spans="2:3" x14ac:dyDescent="0.45">
      <c r="B9225" s="266">
        <v>9160</v>
      </c>
      <c r="C9225" s="267">
        <v>152.84889553485925</v>
      </c>
    </row>
    <row r="9226" spans="2:3" x14ac:dyDescent="0.45">
      <c r="B9226" s="266">
        <v>9161</v>
      </c>
      <c r="C9226" s="267">
        <v>156.37279832277653</v>
      </c>
    </row>
    <row r="9227" spans="2:3" x14ac:dyDescent="0.45">
      <c r="B9227" s="266">
        <v>9162</v>
      </c>
      <c r="C9227" s="267">
        <v>207.44257672648385</v>
      </c>
    </row>
    <row r="9228" spans="2:3" x14ac:dyDescent="0.45">
      <c r="B9228" s="266">
        <v>9163</v>
      </c>
      <c r="C9228" s="267">
        <v>119.83515647968008</v>
      </c>
    </row>
    <row r="9229" spans="2:3" x14ac:dyDescent="0.45">
      <c r="B9229" s="266">
        <v>9164</v>
      </c>
      <c r="C9229" s="267">
        <v>78.312608237287719</v>
      </c>
    </row>
    <row r="9230" spans="2:3" x14ac:dyDescent="0.45">
      <c r="B9230" s="266">
        <v>9165</v>
      </c>
      <c r="C9230" s="267">
        <v>184.46308050240194</v>
      </c>
    </row>
    <row r="9231" spans="2:3" x14ac:dyDescent="0.45">
      <c r="B9231" s="266">
        <v>9166</v>
      </c>
      <c r="C9231" s="267">
        <v>118.5101347222685</v>
      </c>
    </row>
    <row r="9232" spans="2:3" x14ac:dyDescent="0.45">
      <c r="B9232" s="266">
        <v>9167</v>
      </c>
      <c r="C9232" s="267">
        <v>154.36321040817336</v>
      </c>
    </row>
    <row r="9233" spans="2:3" x14ac:dyDescent="0.45">
      <c r="B9233" s="266">
        <v>9168</v>
      </c>
      <c r="C9233" s="267">
        <v>137.06093659879173</v>
      </c>
    </row>
    <row r="9234" spans="2:3" x14ac:dyDescent="0.45">
      <c r="B9234" s="266">
        <v>9169</v>
      </c>
      <c r="C9234" s="267">
        <v>122.29357306167572</v>
      </c>
    </row>
    <row r="9235" spans="2:3" x14ac:dyDescent="0.45">
      <c r="B9235" s="266">
        <v>9170</v>
      </c>
      <c r="C9235" s="267">
        <v>117.84902237737171</v>
      </c>
    </row>
    <row r="9236" spans="2:3" x14ac:dyDescent="0.45">
      <c r="B9236" s="266">
        <v>9171</v>
      </c>
      <c r="C9236" s="267">
        <v>144.62880133877951</v>
      </c>
    </row>
    <row r="9237" spans="2:3" x14ac:dyDescent="0.45">
      <c r="B9237" s="266">
        <v>9172</v>
      </c>
      <c r="C9237" s="267">
        <v>88.40300292211279</v>
      </c>
    </row>
    <row r="9238" spans="2:3" x14ac:dyDescent="0.45">
      <c r="B9238" s="266">
        <v>9173</v>
      </c>
      <c r="C9238" s="267">
        <v>86.821364506956257</v>
      </c>
    </row>
    <row r="9239" spans="2:3" x14ac:dyDescent="0.45">
      <c r="B9239" s="266">
        <v>9174</v>
      </c>
      <c r="C9239" s="267">
        <v>111.65882466342487</v>
      </c>
    </row>
    <row r="9240" spans="2:3" x14ac:dyDescent="0.45">
      <c r="B9240" s="266">
        <v>9175</v>
      </c>
      <c r="C9240" s="267">
        <v>212.03243895353307</v>
      </c>
    </row>
    <row r="9241" spans="2:3" x14ac:dyDescent="0.45">
      <c r="B9241" s="266">
        <v>9176</v>
      </c>
      <c r="C9241" s="267">
        <v>73.855578663187416</v>
      </c>
    </row>
    <row r="9242" spans="2:3" x14ac:dyDescent="0.45">
      <c r="B9242" s="266">
        <v>9177</v>
      </c>
      <c r="C9242" s="267">
        <v>127.92481845681192</v>
      </c>
    </row>
    <row r="9243" spans="2:3" x14ac:dyDescent="0.45">
      <c r="B9243" s="266">
        <v>9178</v>
      </c>
      <c r="C9243" s="267">
        <v>180.25091138402513</v>
      </c>
    </row>
    <row r="9244" spans="2:3" x14ac:dyDescent="0.45">
      <c r="B9244" s="266">
        <v>9179</v>
      </c>
      <c r="C9244" s="267">
        <v>97.180189980341254</v>
      </c>
    </row>
    <row r="9245" spans="2:3" x14ac:dyDescent="0.45">
      <c r="B9245" s="266">
        <v>9180</v>
      </c>
      <c r="C9245" s="267">
        <v>159.0917692020551</v>
      </c>
    </row>
    <row r="9246" spans="2:3" x14ac:dyDescent="0.45">
      <c r="B9246" s="266">
        <v>9181</v>
      </c>
      <c r="C9246" s="267">
        <v>82.96784813659724</v>
      </c>
    </row>
    <row r="9247" spans="2:3" x14ac:dyDescent="0.45">
      <c r="B9247" s="266">
        <v>9182</v>
      </c>
      <c r="C9247" s="267">
        <v>103.53413842256896</v>
      </c>
    </row>
    <row r="9248" spans="2:3" x14ac:dyDescent="0.45">
      <c r="B9248" s="266">
        <v>9183</v>
      </c>
      <c r="C9248" s="267">
        <v>103.19365502772268</v>
      </c>
    </row>
    <row r="9249" spans="2:3" x14ac:dyDescent="0.45">
      <c r="B9249" s="266">
        <v>9184</v>
      </c>
      <c r="C9249" s="267">
        <v>88.107284533725135</v>
      </c>
    </row>
    <row r="9250" spans="2:3" x14ac:dyDescent="0.45">
      <c r="B9250" s="266">
        <v>9185</v>
      </c>
      <c r="C9250" s="267">
        <v>78.962671619170891</v>
      </c>
    </row>
    <row r="9251" spans="2:3" x14ac:dyDescent="0.45">
      <c r="B9251" s="266">
        <v>9186</v>
      </c>
      <c r="C9251" s="267">
        <v>96.793585478548437</v>
      </c>
    </row>
    <row r="9252" spans="2:3" x14ac:dyDescent="0.45">
      <c r="B9252" s="266">
        <v>9187</v>
      </c>
      <c r="C9252" s="267">
        <v>151.65952097338655</v>
      </c>
    </row>
    <row r="9253" spans="2:3" x14ac:dyDescent="0.45">
      <c r="B9253" s="266">
        <v>9188</v>
      </c>
      <c r="C9253" s="267">
        <v>113.1554251602147</v>
      </c>
    </row>
    <row r="9254" spans="2:3" x14ac:dyDescent="0.45">
      <c r="B9254" s="266">
        <v>9189</v>
      </c>
      <c r="C9254" s="267">
        <v>138.3838945868614</v>
      </c>
    </row>
    <row r="9255" spans="2:3" x14ac:dyDescent="0.45">
      <c r="B9255" s="266">
        <v>9190</v>
      </c>
      <c r="C9255" s="267">
        <v>210.93496446041092</v>
      </c>
    </row>
    <row r="9256" spans="2:3" x14ac:dyDescent="0.45">
      <c r="B9256" s="266">
        <v>9191</v>
      </c>
      <c r="C9256" s="267">
        <v>112.35529681960671</v>
      </c>
    </row>
    <row r="9257" spans="2:3" x14ac:dyDescent="0.45">
      <c r="B9257" s="266">
        <v>9192</v>
      </c>
      <c r="C9257" s="267">
        <v>94.286803390217955</v>
      </c>
    </row>
    <row r="9258" spans="2:3" x14ac:dyDescent="0.45">
      <c r="B9258" s="266">
        <v>9193</v>
      </c>
      <c r="C9258" s="267">
        <v>112.72885035300899</v>
      </c>
    </row>
    <row r="9259" spans="2:3" x14ac:dyDescent="0.45">
      <c r="B9259" s="266">
        <v>9194</v>
      </c>
      <c r="C9259" s="267">
        <v>117.42794253723076</v>
      </c>
    </row>
    <row r="9260" spans="2:3" x14ac:dyDescent="0.45">
      <c r="B9260" s="266">
        <v>9195</v>
      </c>
      <c r="C9260" s="267">
        <v>228.21845536925417</v>
      </c>
    </row>
    <row r="9261" spans="2:3" x14ac:dyDescent="0.45">
      <c r="B9261" s="266">
        <v>9196</v>
      </c>
      <c r="C9261" s="267">
        <v>121.34511163517068</v>
      </c>
    </row>
    <row r="9262" spans="2:3" x14ac:dyDescent="0.45">
      <c r="B9262" s="266">
        <v>9197</v>
      </c>
      <c r="C9262" s="267">
        <v>93.709696426608588</v>
      </c>
    </row>
    <row r="9263" spans="2:3" x14ac:dyDescent="0.45">
      <c r="B9263" s="266">
        <v>9198</v>
      </c>
      <c r="C9263" s="267">
        <v>96.163391742640954</v>
      </c>
    </row>
    <row r="9264" spans="2:3" x14ac:dyDescent="0.45">
      <c r="B9264" s="266">
        <v>9199</v>
      </c>
      <c r="C9264" s="267">
        <v>85.473176209707518</v>
      </c>
    </row>
    <row r="9265" spans="2:3" x14ac:dyDescent="0.45">
      <c r="B9265" s="266">
        <v>9200</v>
      </c>
      <c r="C9265" s="267">
        <v>98.776731836930139</v>
      </c>
    </row>
    <row r="9266" spans="2:3" x14ac:dyDescent="0.45">
      <c r="B9266" s="266">
        <v>9201</v>
      </c>
      <c r="C9266" s="267">
        <v>103.01318500627607</v>
      </c>
    </row>
    <row r="9267" spans="2:3" x14ac:dyDescent="0.45">
      <c r="B9267" s="266">
        <v>9202</v>
      </c>
      <c r="C9267" s="267">
        <v>156.20265045927852</v>
      </c>
    </row>
    <row r="9268" spans="2:3" x14ac:dyDescent="0.45">
      <c r="B9268" s="266">
        <v>9203</v>
      </c>
      <c r="C9268" s="267">
        <v>128.79308039348496</v>
      </c>
    </row>
    <row r="9269" spans="2:3" x14ac:dyDescent="0.45">
      <c r="B9269" s="266">
        <v>9204</v>
      </c>
      <c r="C9269" s="267">
        <v>103.04591662470034</v>
      </c>
    </row>
    <row r="9270" spans="2:3" x14ac:dyDescent="0.45">
      <c r="B9270" s="266">
        <v>9205</v>
      </c>
      <c r="C9270" s="267">
        <v>86.7287597762205</v>
      </c>
    </row>
    <row r="9271" spans="2:3" x14ac:dyDescent="0.45">
      <c r="B9271" s="266">
        <v>9206</v>
      </c>
      <c r="C9271" s="267">
        <v>171.24904682169952</v>
      </c>
    </row>
    <row r="9272" spans="2:3" x14ac:dyDescent="0.45">
      <c r="B9272" s="266">
        <v>9207</v>
      </c>
      <c r="C9272" s="267">
        <v>156.33189894260272</v>
      </c>
    </row>
    <row r="9273" spans="2:3" x14ac:dyDescent="0.45">
      <c r="B9273" s="266">
        <v>9208</v>
      </c>
      <c r="C9273" s="267">
        <v>135.5158059097017</v>
      </c>
    </row>
    <row r="9274" spans="2:3" x14ac:dyDescent="0.45">
      <c r="B9274" s="266">
        <v>9209</v>
      </c>
      <c r="C9274" s="267">
        <v>164.78887421899088</v>
      </c>
    </row>
    <row r="9275" spans="2:3" x14ac:dyDescent="0.45">
      <c r="B9275" s="266">
        <v>9210</v>
      </c>
      <c r="C9275" s="267">
        <v>155.88408443706541</v>
      </c>
    </row>
    <row r="9276" spans="2:3" x14ac:dyDescent="0.45">
      <c r="B9276" s="266">
        <v>9211</v>
      </c>
      <c r="C9276" s="267">
        <v>172.8209848018067</v>
      </c>
    </row>
    <row r="9277" spans="2:3" x14ac:dyDescent="0.45">
      <c r="B9277" s="266">
        <v>9212</v>
      </c>
      <c r="C9277" s="267">
        <v>183.32249780226147</v>
      </c>
    </row>
    <row r="9278" spans="2:3" x14ac:dyDescent="0.45">
      <c r="B9278" s="266">
        <v>9213</v>
      </c>
      <c r="C9278" s="267">
        <v>160.8241865318322</v>
      </c>
    </row>
    <row r="9279" spans="2:3" x14ac:dyDescent="0.45">
      <c r="B9279" s="266">
        <v>9214</v>
      </c>
      <c r="C9279" s="267">
        <v>101.36107917296093</v>
      </c>
    </row>
    <row r="9280" spans="2:3" x14ac:dyDescent="0.45">
      <c r="B9280" s="266">
        <v>9215</v>
      </c>
      <c r="C9280" s="267">
        <v>117.06726485155193</v>
      </c>
    </row>
    <row r="9281" spans="2:3" x14ac:dyDescent="0.45">
      <c r="B9281" s="266">
        <v>9216</v>
      </c>
      <c r="C9281" s="267">
        <v>180.07652623524879</v>
      </c>
    </row>
    <row r="9282" spans="2:3" x14ac:dyDescent="0.45">
      <c r="B9282" s="266">
        <v>9217</v>
      </c>
      <c r="C9282" s="267">
        <v>123.44085122830643</v>
      </c>
    </row>
    <row r="9283" spans="2:3" x14ac:dyDescent="0.45">
      <c r="B9283" s="266">
        <v>9218</v>
      </c>
      <c r="C9283" s="267">
        <v>113.63987730525794</v>
      </c>
    </row>
    <row r="9284" spans="2:3" x14ac:dyDescent="0.45">
      <c r="B9284" s="266">
        <v>9219</v>
      </c>
      <c r="C9284" s="267">
        <v>129.44361764295536</v>
      </c>
    </row>
    <row r="9285" spans="2:3" x14ac:dyDescent="0.45">
      <c r="B9285" s="266">
        <v>9220</v>
      </c>
      <c r="C9285" s="267">
        <v>101.93449121706594</v>
      </c>
    </row>
    <row r="9286" spans="2:3" x14ac:dyDescent="0.45">
      <c r="B9286" s="266">
        <v>9221</v>
      </c>
      <c r="C9286" s="267">
        <v>149.12778134647428</v>
      </c>
    </row>
    <row r="9287" spans="2:3" x14ac:dyDescent="0.45">
      <c r="B9287" s="266">
        <v>9222</v>
      </c>
      <c r="C9287" s="267">
        <v>119.59908317185155</v>
      </c>
    </row>
    <row r="9288" spans="2:3" x14ac:dyDescent="0.45">
      <c r="B9288" s="266">
        <v>9223</v>
      </c>
      <c r="C9288" s="267">
        <v>107.06151140875428</v>
      </c>
    </row>
    <row r="9289" spans="2:3" x14ac:dyDescent="0.45">
      <c r="B9289" s="266">
        <v>9224</v>
      </c>
      <c r="C9289" s="267">
        <v>124.29971958021235</v>
      </c>
    </row>
    <row r="9290" spans="2:3" x14ac:dyDescent="0.45">
      <c r="B9290" s="266">
        <v>9225</v>
      </c>
      <c r="C9290" s="267">
        <v>146.00744244866766</v>
      </c>
    </row>
    <row r="9291" spans="2:3" x14ac:dyDescent="0.45">
      <c r="B9291" s="266">
        <v>9226</v>
      </c>
      <c r="C9291" s="267">
        <v>86.445653389249557</v>
      </c>
    </row>
    <row r="9292" spans="2:3" x14ac:dyDescent="0.45">
      <c r="B9292" s="266">
        <v>9227</v>
      </c>
      <c r="C9292" s="267">
        <v>87.478269003851864</v>
      </c>
    </row>
    <row r="9293" spans="2:3" x14ac:dyDescent="0.45">
      <c r="B9293" s="266">
        <v>9228</v>
      </c>
      <c r="C9293" s="267">
        <v>101.73351831241189</v>
      </c>
    </row>
    <row r="9294" spans="2:3" x14ac:dyDescent="0.45">
      <c r="B9294" s="266">
        <v>9229</v>
      </c>
      <c r="C9294" s="267">
        <v>119.67448338577486</v>
      </c>
    </row>
    <row r="9295" spans="2:3" x14ac:dyDescent="0.45">
      <c r="B9295" s="266">
        <v>9230</v>
      </c>
      <c r="C9295" s="267">
        <v>107.31229514950374</v>
      </c>
    </row>
    <row r="9296" spans="2:3" x14ac:dyDescent="0.45">
      <c r="B9296" s="266">
        <v>9231</v>
      </c>
      <c r="C9296" s="267">
        <v>135.81898490756632</v>
      </c>
    </row>
    <row r="9297" spans="2:3" x14ac:dyDescent="0.45">
      <c r="B9297" s="266">
        <v>9232</v>
      </c>
      <c r="C9297" s="267">
        <v>120.15822991862507</v>
      </c>
    </row>
    <row r="9298" spans="2:3" x14ac:dyDescent="0.45">
      <c r="B9298" s="266">
        <v>9233</v>
      </c>
      <c r="C9298" s="267">
        <v>166.20835958967618</v>
      </c>
    </row>
    <row r="9299" spans="2:3" x14ac:dyDescent="0.45">
      <c r="B9299" s="266">
        <v>9234</v>
      </c>
      <c r="C9299" s="267">
        <v>128.94719466339669</v>
      </c>
    </row>
    <row r="9300" spans="2:3" x14ac:dyDescent="0.45">
      <c r="B9300" s="266">
        <v>9235</v>
      </c>
      <c r="C9300" s="267">
        <v>100.17911456668122</v>
      </c>
    </row>
    <row r="9301" spans="2:3" x14ac:dyDescent="0.45">
      <c r="B9301" s="266">
        <v>9236</v>
      </c>
      <c r="C9301" s="267">
        <v>118.05869690389542</v>
      </c>
    </row>
    <row r="9302" spans="2:3" x14ac:dyDescent="0.45">
      <c r="B9302" s="266">
        <v>9237</v>
      </c>
      <c r="C9302" s="267">
        <v>94.138070893540089</v>
      </c>
    </row>
    <row r="9303" spans="2:3" x14ac:dyDescent="0.45">
      <c r="B9303" s="266">
        <v>9238</v>
      </c>
      <c r="C9303" s="267">
        <v>116.9972108113375</v>
      </c>
    </row>
    <row r="9304" spans="2:3" x14ac:dyDescent="0.45">
      <c r="B9304" s="266">
        <v>9239</v>
      </c>
      <c r="C9304" s="267">
        <v>79.103202335775379</v>
      </c>
    </row>
    <row r="9305" spans="2:3" x14ac:dyDescent="0.45">
      <c r="B9305" s="266">
        <v>9240</v>
      </c>
      <c r="C9305" s="267">
        <v>114.77786456052195</v>
      </c>
    </row>
    <row r="9306" spans="2:3" x14ac:dyDescent="0.45">
      <c r="B9306" s="266">
        <v>9241</v>
      </c>
      <c r="C9306" s="267">
        <v>81.875739107195386</v>
      </c>
    </row>
    <row r="9307" spans="2:3" x14ac:dyDescent="0.45">
      <c r="B9307" s="266">
        <v>9242</v>
      </c>
      <c r="C9307" s="267">
        <v>77.856927875013156</v>
      </c>
    </row>
    <row r="9308" spans="2:3" x14ac:dyDescent="0.45">
      <c r="B9308" s="266">
        <v>9243</v>
      </c>
      <c r="C9308" s="267">
        <v>144.7470063672946</v>
      </c>
    </row>
    <row r="9309" spans="2:3" x14ac:dyDescent="0.45">
      <c r="B9309" s="266">
        <v>9244</v>
      </c>
      <c r="C9309" s="267">
        <v>84.129844888646559</v>
      </c>
    </row>
    <row r="9310" spans="2:3" x14ac:dyDescent="0.45">
      <c r="B9310" s="266">
        <v>9245</v>
      </c>
      <c r="C9310" s="267">
        <v>165.88570942803005</v>
      </c>
    </row>
    <row r="9311" spans="2:3" x14ac:dyDescent="0.45">
      <c r="B9311" s="266">
        <v>9246</v>
      </c>
      <c r="C9311" s="267">
        <v>153.66177675311815</v>
      </c>
    </row>
    <row r="9312" spans="2:3" x14ac:dyDescent="0.45">
      <c r="B9312" s="266">
        <v>9247</v>
      </c>
      <c r="C9312" s="267">
        <v>165.31175856861353</v>
      </c>
    </row>
    <row r="9313" spans="2:3" x14ac:dyDescent="0.45">
      <c r="B9313" s="266">
        <v>9248</v>
      </c>
      <c r="C9313" s="267">
        <v>164.74698014411985</v>
      </c>
    </row>
    <row r="9314" spans="2:3" x14ac:dyDescent="0.45">
      <c r="B9314" s="266">
        <v>9249</v>
      </c>
      <c r="C9314" s="267">
        <v>125.71950039693569</v>
      </c>
    </row>
    <row r="9315" spans="2:3" x14ac:dyDescent="0.45">
      <c r="B9315" s="266">
        <v>9250</v>
      </c>
      <c r="C9315" s="267">
        <v>149.22153197599698</v>
      </c>
    </row>
    <row r="9316" spans="2:3" x14ac:dyDescent="0.45">
      <c r="B9316" s="266">
        <v>9251</v>
      </c>
      <c r="C9316" s="267">
        <v>134.66732997505173</v>
      </c>
    </row>
    <row r="9317" spans="2:3" x14ac:dyDescent="0.45">
      <c r="B9317" s="266">
        <v>9252</v>
      </c>
      <c r="C9317" s="267">
        <v>186.42732447081974</v>
      </c>
    </row>
    <row r="9318" spans="2:3" x14ac:dyDescent="0.45">
      <c r="B9318" s="266">
        <v>9253</v>
      </c>
      <c r="C9318" s="267">
        <v>153.53536697788641</v>
      </c>
    </row>
    <row r="9319" spans="2:3" x14ac:dyDescent="0.45">
      <c r="B9319" s="266">
        <v>9254</v>
      </c>
      <c r="C9319" s="267">
        <v>125.96313297671371</v>
      </c>
    </row>
    <row r="9320" spans="2:3" x14ac:dyDescent="0.45">
      <c r="B9320" s="266">
        <v>9255</v>
      </c>
      <c r="C9320" s="267">
        <v>110.4897761378059</v>
      </c>
    </row>
    <row r="9321" spans="2:3" x14ac:dyDescent="0.45">
      <c r="B9321" s="266">
        <v>9256</v>
      </c>
      <c r="C9321" s="267">
        <v>100.05769394298638</v>
      </c>
    </row>
    <row r="9322" spans="2:3" x14ac:dyDescent="0.45">
      <c r="B9322" s="266">
        <v>9257</v>
      </c>
      <c r="C9322" s="267">
        <v>132.94819140133478</v>
      </c>
    </row>
    <row r="9323" spans="2:3" x14ac:dyDescent="0.45">
      <c r="B9323" s="266">
        <v>9258</v>
      </c>
      <c r="C9323" s="267">
        <v>84.020400053933287</v>
      </c>
    </row>
    <row r="9324" spans="2:3" x14ac:dyDescent="0.45">
      <c r="B9324" s="266">
        <v>9259</v>
      </c>
      <c r="C9324" s="267">
        <v>109.81186611927572</v>
      </c>
    </row>
    <row r="9325" spans="2:3" x14ac:dyDescent="0.45">
      <c r="B9325" s="266">
        <v>9260</v>
      </c>
      <c r="C9325" s="267">
        <v>99.147255080653707</v>
      </c>
    </row>
    <row r="9326" spans="2:3" x14ac:dyDescent="0.45">
      <c r="B9326" s="266">
        <v>9261</v>
      </c>
      <c r="C9326" s="267">
        <v>89.47405783744037</v>
      </c>
    </row>
    <row r="9327" spans="2:3" x14ac:dyDescent="0.45">
      <c r="B9327" s="266">
        <v>9262</v>
      </c>
      <c r="C9327" s="267">
        <v>162.91478373205592</v>
      </c>
    </row>
    <row r="9328" spans="2:3" x14ac:dyDescent="0.45">
      <c r="B9328" s="266">
        <v>9263</v>
      </c>
      <c r="C9328" s="267">
        <v>164.95287014237147</v>
      </c>
    </row>
    <row r="9329" spans="2:3" x14ac:dyDescent="0.45">
      <c r="B9329" s="266">
        <v>9264</v>
      </c>
      <c r="C9329" s="267">
        <v>87.990271104646652</v>
      </c>
    </row>
    <row r="9330" spans="2:3" x14ac:dyDescent="0.45">
      <c r="B9330" s="266">
        <v>9265</v>
      </c>
      <c r="C9330" s="267">
        <v>90.664421306102639</v>
      </c>
    </row>
    <row r="9331" spans="2:3" x14ac:dyDescent="0.45">
      <c r="B9331" s="266">
        <v>9266</v>
      </c>
      <c r="C9331" s="267">
        <v>147.96618723978094</v>
      </c>
    </row>
    <row r="9332" spans="2:3" x14ac:dyDescent="0.45">
      <c r="B9332" s="266">
        <v>9267</v>
      </c>
      <c r="C9332" s="267">
        <v>156.99991655256707</v>
      </c>
    </row>
    <row r="9333" spans="2:3" x14ac:dyDescent="0.45">
      <c r="B9333" s="266">
        <v>9268</v>
      </c>
      <c r="C9333" s="267">
        <v>125.4284197017666</v>
      </c>
    </row>
    <row r="9334" spans="2:3" x14ac:dyDescent="0.45">
      <c r="B9334" s="266">
        <v>9269</v>
      </c>
      <c r="C9334" s="267">
        <v>207.80671601377458</v>
      </c>
    </row>
    <row r="9335" spans="2:3" x14ac:dyDescent="0.45">
      <c r="B9335" s="266">
        <v>9270</v>
      </c>
      <c r="C9335" s="267">
        <v>112.21331079132366</v>
      </c>
    </row>
    <row r="9336" spans="2:3" x14ac:dyDescent="0.45">
      <c r="B9336" s="266">
        <v>9271</v>
      </c>
      <c r="C9336" s="267">
        <v>118.1910330698156</v>
      </c>
    </row>
    <row r="9337" spans="2:3" x14ac:dyDescent="0.45">
      <c r="B9337" s="266">
        <v>9272</v>
      </c>
      <c r="C9337" s="267">
        <v>116.74472642060999</v>
      </c>
    </row>
    <row r="9338" spans="2:3" x14ac:dyDescent="0.45">
      <c r="B9338" s="266">
        <v>9273</v>
      </c>
      <c r="C9338" s="267">
        <v>81.01890925685278</v>
      </c>
    </row>
    <row r="9339" spans="2:3" x14ac:dyDescent="0.45">
      <c r="B9339" s="266">
        <v>9274</v>
      </c>
      <c r="C9339" s="267">
        <v>146.13288856395769</v>
      </c>
    </row>
    <row r="9340" spans="2:3" x14ac:dyDescent="0.45">
      <c r="B9340" s="266">
        <v>9275</v>
      </c>
      <c r="C9340" s="267">
        <v>139.09885883874293</v>
      </c>
    </row>
    <row r="9341" spans="2:3" x14ac:dyDescent="0.45">
      <c r="B9341" s="266">
        <v>9276</v>
      </c>
      <c r="C9341" s="267">
        <v>127.06219675341274</v>
      </c>
    </row>
    <row r="9342" spans="2:3" x14ac:dyDescent="0.45">
      <c r="B9342" s="266">
        <v>9277</v>
      </c>
      <c r="C9342" s="267">
        <v>119.94536652532395</v>
      </c>
    </row>
    <row r="9343" spans="2:3" x14ac:dyDescent="0.45">
      <c r="B9343" s="266">
        <v>9278</v>
      </c>
      <c r="C9343" s="267">
        <v>148.37754035560272</v>
      </c>
    </row>
    <row r="9344" spans="2:3" x14ac:dyDescent="0.45">
      <c r="B9344" s="266">
        <v>9279</v>
      </c>
      <c r="C9344" s="267">
        <v>89.436037488329461</v>
      </c>
    </row>
    <row r="9345" spans="2:3" x14ac:dyDescent="0.45">
      <c r="B9345" s="266">
        <v>9280</v>
      </c>
      <c r="C9345" s="267">
        <v>71.130417326253152</v>
      </c>
    </row>
    <row r="9346" spans="2:3" x14ac:dyDescent="0.45">
      <c r="B9346" s="266">
        <v>9281</v>
      </c>
      <c r="C9346" s="267">
        <v>203.6894862517332</v>
      </c>
    </row>
    <row r="9347" spans="2:3" x14ac:dyDescent="0.45">
      <c r="B9347" s="266">
        <v>9282</v>
      </c>
      <c r="C9347" s="267">
        <v>101.21494794829177</v>
      </c>
    </row>
    <row r="9348" spans="2:3" x14ac:dyDescent="0.45">
      <c r="B9348" s="266">
        <v>9283</v>
      </c>
      <c r="C9348" s="267">
        <v>131.43367107666515</v>
      </c>
    </row>
    <row r="9349" spans="2:3" x14ac:dyDescent="0.45">
      <c r="B9349" s="266">
        <v>9284</v>
      </c>
      <c r="C9349" s="267">
        <v>165.77152072140836</v>
      </c>
    </row>
    <row r="9350" spans="2:3" x14ac:dyDescent="0.45">
      <c r="B9350" s="266">
        <v>9285</v>
      </c>
      <c r="C9350" s="267">
        <v>119.32156920252564</v>
      </c>
    </row>
    <row r="9351" spans="2:3" x14ac:dyDescent="0.45">
      <c r="B9351" s="266">
        <v>9286</v>
      </c>
      <c r="C9351" s="267">
        <v>95.982059657766484</v>
      </c>
    </row>
    <row r="9352" spans="2:3" x14ac:dyDescent="0.45">
      <c r="B9352" s="266">
        <v>9287</v>
      </c>
      <c r="C9352" s="267">
        <v>121.63577755296397</v>
      </c>
    </row>
    <row r="9353" spans="2:3" x14ac:dyDescent="0.45">
      <c r="B9353" s="266">
        <v>9288</v>
      </c>
      <c r="C9353" s="267">
        <v>212.7203674633225</v>
      </c>
    </row>
    <row r="9354" spans="2:3" x14ac:dyDescent="0.45">
      <c r="B9354" s="266">
        <v>9289</v>
      </c>
      <c r="C9354" s="267">
        <v>132.18613359442847</v>
      </c>
    </row>
    <row r="9355" spans="2:3" x14ac:dyDescent="0.45">
      <c r="B9355" s="266">
        <v>9290</v>
      </c>
      <c r="C9355" s="267">
        <v>128.62108263022299</v>
      </c>
    </row>
    <row r="9356" spans="2:3" x14ac:dyDescent="0.45">
      <c r="B9356" s="266">
        <v>9291</v>
      </c>
      <c r="C9356" s="267">
        <v>174.74087066673036</v>
      </c>
    </row>
    <row r="9357" spans="2:3" x14ac:dyDescent="0.45">
      <c r="B9357" s="266">
        <v>9292</v>
      </c>
      <c r="C9357" s="267">
        <v>176.13514819078031</v>
      </c>
    </row>
    <row r="9358" spans="2:3" x14ac:dyDescent="0.45">
      <c r="B9358" s="266">
        <v>9293</v>
      </c>
      <c r="C9358" s="267">
        <v>95.290937147083611</v>
      </c>
    </row>
    <row r="9359" spans="2:3" x14ac:dyDescent="0.45">
      <c r="B9359" s="266">
        <v>9294</v>
      </c>
      <c r="C9359" s="267">
        <v>101.41348536015217</v>
      </c>
    </row>
    <row r="9360" spans="2:3" x14ac:dyDescent="0.45">
      <c r="B9360" s="266">
        <v>9295</v>
      </c>
      <c r="C9360" s="267">
        <v>90.441986350817416</v>
      </c>
    </row>
    <row r="9361" spans="2:3" x14ac:dyDescent="0.45">
      <c r="B9361" s="266">
        <v>9296</v>
      </c>
      <c r="C9361" s="267">
        <v>154.98545703784171</v>
      </c>
    </row>
    <row r="9362" spans="2:3" x14ac:dyDescent="0.45">
      <c r="B9362" s="266">
        <v>9297</v>
      </c>
      <c r="C9362" s="267">
        <v>139.53161306992598</v>
      </c>
    </row>
    <row r="9363" spans="2:3" x14ac:dyDescent="0.45">
      <c r="B9363" s="266">
        <v>9298</v>
      </c>
      <c r="C9363" s="267">
        <v>95.798537732139721</v>
      </c>
    </row>
    <row r="9364" spans="2:3" x14ac:dyDescent="0.45">
      <c r="B9364" s="266">
        <v>9299</v>
      </c>
      <c r="C9364" s="267">
        <v>90.870502077543136</v>
      </c>
    </row>
    <row r="9365" spans="2:3" x14ac:dyDescent="0.45">
      <c r="B9365" s="266">
        <v>9300</v>
      </c>
      <c r="C9365" s="267">
        <v>123.32842707644261</v>
      </c>
    </row>
    <row r="9366" spans="2:3" x14ac:dyDescent="0.45">
      <c r="B9366" s="266">
        <v>9301</v>
      </c>
      <c r="C9366" s="267">
        <v>74.645043918999235</v>
      </c>
    </row>
    <row r="9367" spans="2:3" x14ac:dyDescent="0.45">
      <c r="B9367" s="266">
        <v>9302</v>
      </c>
      <c r="C9367" s="267">
        <v>113.3636900953401</v>
      </c>
    </row>
    <row r="9368" spans="2:3" x14ac:dyDescent="0.45">
      <c r="B9368" s="266">
        <v>9303</v>
      </c>
      <c r="C9368" s="267">
        <v>129.19804313467358</v>
      </c>
    </row>
    <row r="9369" spans="2:3" x14ac:dyDescent="0.45">
      <c r="B9369" s="266">
        <v>9304</v>
      </c>
      <c r="C9369" s="267">
        <v>177.33068655725955</v>
      </c>
    </row>
    <row r="9370" spans="2:3" x14ac:dyDescent="0.45">
      <c r="B9370" s="266">
        <v>9305</v>
      </c>
      <c r="C9370" s="267">
        <v>169.08710432286779</v>
      </c>
    </row>
    <row r="9371" spans="2:3" x14ac:dyDescent="0.45">
      <c r="B9371" s="266">
        <v>9306</v>
      </c>
      <c r="C9371" s="267">
        <v>76.129966730563893</v>
      </c>
    </row>
    <row r="9372" spans="2:3" x14ac:dyDescent="0.45">
      <c r="B9372" s="266">
        <v>9307</v>
      </c>
      <c r="C9372" s="267">
        <v>142.0333431714007</v>
      </c>
    </row>
    <row r="9373" spans="2:3" x14ac:dyDescent="0.45">
      <c r="B9373" s="266">
        <v>9308</v>
      </c>
      <c r="C9373" s="267">
        <v>104.80819525702012</v>
      </c>
    </row>
    <row r="9374" spans="2:3" x14ac:dyDescent="0.45">
      <c r="B9374" s="266">
        <v>9309</v>
      </c>
      <c r="C9374" s="267">
        <v>127.24502619614528</v>
      </c>
    </row>
    <row r="9375" spans="2:3" x14ac:dyDescent="0.45">
      <c r="B9375" s="266">
        <v>9310</v>
      </c>
      <c r="C9375" s="267">
        <v>97.823688341255789</v>
      </c>
    </row>
    <row r="9376" spans="2:3" x14ac:dyDescent="0.45">
      <c r="B9376" s="266">
        <v>9311</v>
      </c>
      <c r="C9376" s="267">
        <v>97.697390294022611</v>
      </c>
    </row>
    <row r="9377" spans="2:3" x14ac:dyDescent="0.45">
      <c r="B9377" s="266">
        <v>9312</v>
      </c>
      <c r="C9377" s="267">
        <v>148.92657489381781</v>
      </c>
    </row>
    <row r="9378" spans="2:3" x14ac:dyDescent="0.45">
      <c r="B9378" s="266">
        <v>9313</v>
      </c>
      <c r="C9378" s="267">
        <v>174.41385147725094</v>
      </c>
    </row>
    <row r="9379" spans="2:3" x14ac:dyDescent="0.45">
      <c r="B9379" s="266">
        <v>9314</v>
      </c>
      <c r="C9379" s="267">
        <v>159.94143922332518</v>
      </c>
    </row>
    <row r="9380" spans="2:3" x14ac:dyDescent="0.45">
      <c r="B9380" s="266">
        <v>9315</v>
      </c>
      <c r="C9380" s="267">
        <v>200.19674717797491</v>
      </c>
    </row>
    <row r="9381" spans="2:3" x14ac:dyDescent="0.45">
      <c r="B9381" s="266">
        <v>9316</v>
      </c>
      <c r="C9381" s="267">
        <v>223.52781467686827</v>
      </c>
    </row>
    <row r="9382" spans="2:3" x14ac:dyDescent="0.45">
      <c r="B9382" s="266">
        <v>9317</v>
      </c>
      <c r="C9382" s="267">
        <v>171.29217809874555</v>
      </c>
    </row>
    <row r="9383" spans="2:3" x14ac:dyDescent="0.45">
      <c r="B9383" s="266">
        <v>9318</v>
      </c>
      <c r="C9383" s="267">
        <v>167.25299785961457</v>
      </c>
    </row>
    <row r="9384" spans="2:3" x14ac:dyDescent="0.45">
      <c r="B9384" s="266">
        <v>9319</v>
      </c>
      <c r="C9384" s="267">
        <v>126.52342846767075</v>
      </c>
    </row>
    <row r="9385" spans="2:3" x14ac:dyDescent="0.45">
      <c r="B9385" s="266">
        <v>9320</v>
      </c>
      <c r="C9385" s="267">
        <v>129.68385020571122</v>
      </c>
    </row>
    <row r="9386" spans="2:3" x14ac:dyDescent="0.45">
      <c r="B9386" s="266">
        <v>9321</v>
      </c>
      <c r="C9386" s="267">
        <v>127.89931711748909</v>
      </c>
    </row>
    <row r="9387" spans="2:3" x14ac:dyDescent="0.45">
      <c r="B9387" s="266">
        <v>9322</v>
      </c>
      <c r="C9387" s="267">
        <v>142.72548411387874</v>
      </c>
    </row>
    <row r="9388" spans="2:3" x14ac:dyDescent="0.45">
      <c r="B9388" s="266">
        <v>9323</v>
      </c>
      <c r="C9388" s="267">
        <v>139.62014838098719</v>
      </c>
    </row>
    <row r="9389" spans="2:3" x14ac:dyDescent="0.45">
      <c r="B9389" s="266">
        <v>9324</v>
      </c>
      <c r="C9389" s="267">
        <v>124.22898855201761</v>
      </c>
    </row>
    <row r="9390" spans="2:3" x14ac:dyDescent="0.45">
      <c r="B9390" s="266">
        <v>9325</v>
      </c>
      <c r="C9390" s="267">
        <v>155.81243846609556</v>
      </c>
    </row>
    <row r="9391" spans="2:3" x14ac:dyDescent="0.45">
      <c r="B9391" s="266">
        <v>9326</v>
      </c>
      <c r="C9391" s="267">
        <v>130.17451711638199</v>
      </c>
    </row>
    <row r="9392" spans="2:3" x14ac:dyDescent="0.45">
      <c r="B9392" s="266">
        <v>9327</v>
      </c>
      <c r="C9392" s="267">
        <v>157.35745808917386</v>
      </c>
    </row>
    <row r="9393" spans="2:3" x14ac:dyDescent="0.45">
      <c r="B9393" s="266">
        <v>9328</v>
      </c>
      <c r="C9393" s="267">
        <v>134.62909227260542</v>
      </c>
    </row>
    <row r="9394" spans="2:3" x14ac:dyDescent="0.45">
      <c r="B9394" s="266">
        <v>9329</v>
      </c>
      <c r="C9394" s="267">
        <v>169.52482882475167</v>
      </c>
    </row>
    <row r="9395" spans="2:3" x14ac:dyDescent="0.45">
      <c r="B9395" s="266">
        <v>9330</v>
      </c>
      <c r="C9395" s="267">
        <v>79.974281483410365</v>
      </c>
    </row>
    <row r="9396" spans="2:3" x14ac:dyDescent="0.45">
      <c r="B9396" s="266">
        <v>9331</v>
      </c>
      <c r="C9396" s="267">
        <v>112.06321686696194</v>
      </c>
    </row>
    <row r="9397" spans="2:3" x14ac:dyDescent="0.45">
      <c r="B9397" s="266">
        <v>9332</v>
      </c>
      <c r="C9397" s="267">
        <v>95.52190519939893</v>
      </c>
    </row>
    <row r="9398" spans="2:3" x14ac:dyDescent="0.45">
      <c r="B9398" s="266">
        <v>9333</v>
      </c>
      <c r="C9398" s="267">
        <v>122.9076487878325</v>
      </c>
    </row>
    <row r="9399" spans="2:3" x14ac:dyDescent="0.45">
      <c r="B9399" s="266">
        <v>9334</v>
      </c>
      <c r="C9399" s="267">
        <v>131.96778575714177</v>
      </c>
    </row>
    <row r="9400" spans="2:3" x14ac:dyDescent="0.45">
      <c r="B9400" s="266">
        <v>9335</v>
      </c>
      <c r="C9400" s="267">
        <v>89.295685687686557</v>
      </c>
    </row>
    <row r="9401" spans="2:3" x14ac:dyDescent="0.45">
      <c r="B9401" s="266">
        <v>9336</v>
      </c>
      <c r="C9401" s="267">
        <v>127.14981067647705</v>
      </c>
    </row>
    <row r="9402" spans="2:3" x14ac:dyDescent="0.45">
      <c r="B9402" s="266">
        <v>9337</v>
      </c>
      <c r="C9402" s="267">
        <v>111.97211117077089</v>
      </c>
    </row>
    <row r="9403" spans="2:3" x14ac:dyDescent="0.45">
      <c r="B9403" s="266">
        <v>9338</v>
      </c>
      <c r="C9403" s="267">
        <v>127.20079632803944</v>
      </c>
    </row>
    <row r="9404" spans="2:3" x14ac:dyDescent="0.45">
      <c r="B9404" s="266">
        <v>9339</v>
      </c>
      <c r="C9404" s="267">
        <v>146.14059288778139</v>
      </c>
    </row>
    <row r="9405" spans="2:3" x14ac:dyDescent="0.45">
      <c r="B9405" s="266">
        <v>9340</v>
      </c>
      <c r="C9405" s="267">
        <v>66.411631142829123</v>
      </c>
    </row>
    <row r="9406" spans="2:3" x14ac:dyDescent="0.45">
      <c r="B9406" s="266">
        <v>9341</v>
      </c>
      <c r="C9406" s="267">
        <v>99.360021121403435</v>
      </c>
    </row>
    <row r="9407" spans="2:3" x14ac:dyDescent="0.45">
      <c r="B9407" s="266">
        <v>9342</v>
      </c>
      <c r="C9407" s="267">
        <v>99.071600998937612</v>
      </c>
    </row>
    <row r="9408" spans="2:3" x14ac:dyDescent="0.45">
      <c r="B9408" s="266">
        <v>9343</v>
      </c>
      <c r="C9408" s="267">
        <v>113.04321769296448</v>
      </c>
    </row>
    <row r="9409" spans="2:3" x14ac:dyDescent="0.45">
      <c r="B9409" s="266">
        <v>9344</v>
      </c>
      <c r="C9409" s="267">
        <v>150.62104839388317</v>
      </c>
    </row>
    <row r="9410" spans="2:3" x14ac:dyDescent="0.45">
      <c r="B9410" s="266">
        <v>9345</v>
      </c>
      <c r="C9410" s="267">
        <v>95.054294885610958</v>
      </c>
    </row>
    <row r="9411" spans="2:3" x14ac:dyDescent="0.45">
      <c r="B9411" s="266">
        <v>9346</v>
      </c>
      <c r="C9411" s="267">
        <v>107.73301040369128</v>
      </c>
    </row>
    <row r="9412" spans="2:3" x14ac:dyDescent="0.45">
      <c r="B9412" s="266">
        <v>9347</v>
      </c>
      <c r="C9412" s="267">
        <v>111.19008904682212</v>
      </c>
    </row>
    <row r="9413" spans="2:3" x14ac:dyDescent="0.45">
      <c r="B9413" s="266">
        <v>9348</v>
      </c>
      <c r="C9413" s="267">
        <v>149.80789673000015</v>
      </c>
    </row>
    <row r="9414" spans="2:3" x14ac:dyDescent="0.45">
      <c r="B9414" s="266">
        <v>9349</v>
      </c>
      <c r="C9414" s="267">
        <v>106.30523960874046</v>
      </c>
    </row>
    <row r="9415" spans="2:3" x14ac:dyDescent="0.45">
      <c r="B9415" s="266">
        <v>9350</v>
      </c>
      <c r="C9415" s="267">
        <v>131.95098538796887</v>
      </c>
    </row>
    <row r="9416" spans="2:3" x14ac:dyDescent="0.45">
      <c r="B9416" s="266">
        <v>9351</v>
      </c>
      <c r="C9416" s="267">
        <v>159.40996158364078</v>
      </c>
    </row>
    <row r="9417" spans="2:3" x14ac:dyDescent="0.45">
      <c r="B9417" s="266">
        <v>9352</v>
      </c>
      <c r="C9417" s="267">
        <v>107.99382966805601</v>
      </c>
    </row>
    <row r="9418" spans="2:3" x14ac:dyDescent="0.45">
      <c r="B9418" s="266">
        <v>9353</v>
      </c>
      <c r="C9418" s="267">
        <v>109.74206495052495</v>
      </c>
    </row>
    <row r="9419" spans="2:3" x14ac:dyDescent="0.45">
      <c r="B9419" s="266">
        <v>9354</v>
      </c>
      <c r="C9419" s="267">
        <v>126.31632321810763</v>
      </c>
    </row>
    <row r="9420" spans="2:3" x14ac:dyDescent="0.45">
      <c r="B9420" s="266">
        <v>9355</v>
      </c>
      <c r="C9420" s="267">
        <v>148.16091548903751</v>
      </c>
    </row>
    <row r="9421" spans="2:3" x14ac:dyDescent="0.45">
      <c r="B9421" s="266">
        <v>9356</v>
      </c>
      <c r="C9421" s="267">
        <v>210.96060803074565</v>
      </c>
    </row>
    <row r="9422" spans="2:3" x14ac:dyDescent="0.45">
      <c r="B9422" s="266">
        <v>9357</v>
      </c>
      <c r="C9422" s="267">
        <v>142.98458815355912</v>
      </c>
    </row>
    <row r="9423" spans="2:3" x14ac:dyDescent="0.45">
      <c r="B9423" s="266">
        <v>9358</v>
      </c>
      <c r="C9423" s="267">
        <v>87.798915517928037</v>
      </c>
    </row>
    <row r="9424" spans="2:3" x14ac:dyDescent="0.45">
      <c r="B9424" s="266">
        <v>9359</v>
      </c>
      <c r="C9424" s="267">
        <v>77.281311468626939</v>
      </c>
    </row>
    <row r="9425" spans="2:3" x14ac:dyDescent="0.45">
      <c r="B9425" s="266">
        <v>9360</v>
      </c>
      <c r="C9425" s="267">
        <v>92.039126843407757</v>
      </c>
    </row>
    <row r="9426" spans="2:3" x14ac:dyDescent="0.45">
      <c r="B9426" s="266">
        <v>9361</v>
      </c>
      <c r="C9426" s="267">
        <v>138.32706465149118</v>
      </c>
    </row>
    <row r="9427" spans="2:3" x14ac:dyDescent="0.45">
      <c r="B9427" s="266">
        <v>9362</v>
      </c>
      <c r="C9427" s="267">
        <v>162.8734634333949</v>
      </c>
    </row>
    <row r="9428" spans="2:3" x14ac:dyDescent="0.45">
      <c r="B9428" s="266">
        <v>9363</v>
      </c>
      <c r="C9428" s="267">
        <v>121.22980537493503</v>
      </c>
    </row>
    <row r="9429" spans="2:3" x14ac:dyDescent="0.45">
      <c r="B9429" s="266">
        <v>9364</v>
      </c>
      <c r="C9429" s="267">
        <v>111.32692674280656</v>
      </c>
    </row>
    <row r="9430" spans="2:3" x14ac:dyDescent="0.45">
      <c r="B9430" s="266">
        <v>9365</v>
      </c>
      <c r="C9430" s="267">
        <v>93.077572025377606</v>
      </c>
    </row>
    <row r="9431" spans="2:3" x14ac:dyDescent="0.45">
      <c r="B9431" s="266">
        <v>9366</v>
      </c>
      <c r="C9431" s="267">
        <v>121.04765543906248</v>
      </c>
    </row>
    <row r="9432" spans="2:3" x14ac:dyDescent="0.45">
      <c r="B9432" s="266">
        <v>9367</v>
      </c>
      <c r="C9432" s="267">
        <v>96.533733256595099</v>
      </c>
    </row>
    <row r="9433" spans="2:3" x14ac:dyDescent="0.45">
      <c r="B9433" s="266">
        <v>9368</v>
      </c>
      <c r="C9433" s="267">
        <v>152.74732083239047</v>
      </c>
    </row>
    <row r="9434" spans="2:3" x14ac:dyDescent="0.45">
      <c r="B9434" s="266">
        <v>9369</v>
      </c>
      <c r="C9434" s="267">
        <v>79.790193981369526</v>
      </c>
    </row>
    <row r="9435" spans="2:3" x14ac:dyDescent="0.45">
      <c r="B9435" s="266">
        <v>9370</v>
      </c>
      <c r="C9435" s="267">
        <v>100.35849513197002</v>
      </c>
    </row>
    <row r="9436" spans="2:3" x14ac:dyDescent="0.45">
      <c r="B9436" s="266">
        <v>9371</v>
      </c>
      <c r="C9436" s="267">
        <v>97.852309614002792</v>
      </c>
    </row>
    <row r="9437" spans="2:3" x14ac:dyDescent="0.45">
      <c r="B9437" s="266">
        <v>9372</v>
      </c>
      <c r="C9437" s="267">
        <v>124.04688859859266</v>
      </c>
    </row>
    <row r="9438" spans="2:3" x14ac:dyDescent="0.45">
      <c r="B9438" s="266">
        <v>9373</v>
      </c>
      <c r="C9438" s="267">
        <v>114.12951958131679</v>
      </c>
    </row>
    <row r="9439" spans="2:3" x14ac:dyDescent="0.45">
      <c r="B9439" s="266">
        <v>9374</v>
      </c>
      <c r="C9439" s="267">
        <v>174.37149910159997</v>
      </c>
    </row>
    <row r="9440" spans="2:3" x14ac:dyDescent="0.45">
      <c r="B9440" s="266">
        <v>9375</v>
      </c>
      <c r="C9440" s="267">
        <v>81.500720759688051</v>
      </c>
    </row>
    <row r="9441" spans="2:3" x14ac:dyDescent="0.45">
      <c r="B9441" s="266">
        <v>9376</v>
      </c>
      <c r="C9441" s="267">
        <v>94.771857173732514</v>
      </c>
    </row>
    <row r="9442" spans="2:3" x14ac:dyDescent="0.45">
      <c r="B9442" s="266">
        <v>9377</v>
      </c>
      <c r="C9442" s="267">
        <v>145.83684034481979</v>
      </c>
    </row>
    <row r="9443" spans="2:3" x14ac:dyDescent="0.45">
      <c r="B9443" s="266">
        <v>9378</v>
      </c>
      <c r="C9443" s="267">
        <v>104.18882983717685</v>
      </c>
    </row>
    <row r="9444" spans="2:3" x14ac:dyDescent="0.45">
      <c r="B9444" s="266">
        <v>9379</v>
      </c>
      <c r="C9444" s="267">
        <v>152.31290721042529</v>
      </c>
    </row>
    <row r="9445" spans="2:3" x14ac:dyDescent="0.45">
      <c r="B9445" s="266">
        <v>9380</v>
      </c>
      <c r="C9445" s="267">
        <v>80.580602247816273</v>
      </c>
    </row>
    <row r="9446" spans="2:3" x14ac:dyDescent="0.45">
      <c r="B9446" s="266">
        <v>9381</v>
      </c>
      <c r="C9446" s="267">
        <v>161.65979313365983</v>
      </c>
    </row>
    <row r="9447" spans="2:3" x14ac:dyDescent="0.45">
      <c r="B9447" s="266">
        <v>9382</v>
      </c>
      <c r="C9447" s="267">
        <v>153.41755026156471</v>
      </c>
    </row>
    <row r="9448" spans="2:3" x14ac:dyDescent="0.45">
      <c r="B9448" s="266">
        <v>9383</v>
      </c>
      <c r="C9448" s="267">
        <v>168.11378960075589</v>
      </c>
    </row>
    <row r="9449" spans="2:3" x14ac:dyDescent="0.45">
      <c r="B9449" s="266">
        <v>9384</v>
      </c>
      <c r="C9449" s="267">
        <v>161.11901092761155</v>
      </c>
    </row>
    <row r="9450" spans="2:3" x14ac:dyDescent="0.45">
      <c r="B9450" s="266">
        <v>9385</v>
      </c>
      <c r="C9450" s="267">
        <v>149.66377356351603</v>
      </c>
    </row>
    <row r="9451" spans="2:3" x14ac:dyDescent="0.45">
      <c r="B9451" s="266">
        <v>9386</v>
      </c>
      <c r="C9451" s="267">
        <v>127.73315785728002</v>
      </c>
    </row>
    <row r="9452" spans="2:3" x14ac:dyDescent="0.45">
      <c r="B9452" s="266">
        <v>9387</v>
      </c>
      <c r="C9452" s="267">
        <v>106.46512531380539</v>
      </c>
    </row>
    <row r="9453" spans="2:3" x14ac:dyDescent="0.45">
      <c r="B9453" s="266">
        <v>9388</v>
      </c>
      <c r="C9453" s="267">
        <v>127.09598495597415</v>
      </c>
    </row>
    <row r="9454" spans="2:3" x14ac:dyDescent="0.45">
      <c r="B9454" s="266">
        <v>9389</v>
      </c>
      <c r="C9454" s="267">
        <v>194.69598275477637</v>
      </c>
    </row>
    <row r="9455" spans="2:3" x14ac:dyDescent="0.45">
      <c r="B9455" s="266">
        <v>9390</v>
      </c>
      <c r="C9455" s="267">
        <v>129.5797292664987</v>
      </c>
    </row>
    <row r="9456" spans="2:3" x14ac:dyDescent="0.45">
      <c r="B9456" s="266">
        <v>9391</v>
      </c>
      <c r="C9456" s="267">
        <v>209.7571120224448</v>
      </c>
    </row>
    <row r="9457" spans="2:3" x14ac:dyDescent="0.45">
      <c r="B9457" s="266">
        <v>9392</v>
      </c>
      <c r="C9457" s="267">
        <v>113.35083727402676</v>
      </c>
    </row>
    <row r="9458" spans="2:3" x14ac:dyDescent="0.45">
      <c r="B9458" s="266">
        <v>9393</v>
      </c>
      <c r="C9458" s="267">
        <v>122.64108495481312</v>
      </c>
    </row>
    <row r="9459" spans="2:3" x14ac:dyDescent="0.45">
      <c r="B9459" s="266">
        <v>9394</v>
      </c>
      <c r="C9459" s="267">
        <v>86.402661655849698</v>
      </c>
    </row>
    <row r="9460" spans="2:3" x14ac:dyDescent="0.45">
      <c r="B9460" s="266">
        <v>9395</v>
      </c>
      <c r="C9460" s="267">
        <v>152.31296892127648</v>
      </c>
    </row>
    <row r="9461" spans="2:3" x14ac:dyDescent="0.45">
      <c r="B9461" s="266">
        <v>9396</v>
      </c>
      <c r="C9461" s="267">
        <v>120.70002434485521</v>
      </c>
    </row>
    <row r="9462" spans="2:3" x14ac:dyDescent="0.45">
      <c r="B9462" s="266">
        <v>9397</v>
      </c>
      <c r="C9462" s="267">
        <v>134.22054728826265</v>
      </c>
    </row>
    <row r="9463" spans="2:3" x14ac:dyDescent="0.45">
      <c r="B9463" s="266">
        <v>9398</v>
      </c>
      <c r="C9463" s="267">
        <v>179.4622348930323</v>
      </c>
    </row>
    <row r="9464" spans="2:3" x14ac:dyDescent="0.45">
      <c r="B9464" s="266">
        <v>9399</v>
      </c>
      <c r="C9464" s="267">
        <v>122.99624348116123</v>
      </c>
    </row>
    <row r="9465" spans="2:3" x14ac:dyDescent="0.45">
      <c r="B9465" s="266">
        <v>9400</v>
      </c>
      <c r="C9465" s="267">
        <v>134.68622485114111</v>
      </c>
    </row>
    <row r="9466" spans="2:3" x14ac:dyDescent="0.45">
      <c r="B9466" s="266">
        <v>9401</v>
      </c>
      <c r="C9466" s="267">
        <v>180.57014602831384</v>
      </c>
    </row>
    <row r="9467" spans="2:3" x14ac:dyDescent="0.45">
      <c r="B9467" s="266">
        <v>9402</v>
      </c>
      <c r="C9467" s="267">
        <v>124.69200839894511</v>
      </c>
    </row>
    <row r="9468" spans="2:3" x14ac:dyDescent="0.45">
      <c r="B9468" s="266">
        <v>9403</v>
      </c>
      <c r="C9468" s="267">
        <v>115.93434301208222</v>
      </c>
    </row>
    <row r="9469" spans="2:3" x14ac:dyDescent="0.45">
      <c r="B9469" s="266">
        <v>9404</v>
      </c>
      <c r="C9469" s="267">
        <v>136.63020916379679</v>
      </c>
    </row>
    <row r="9470" spans="2:3" x14ac:dyDescent="0.45">
      <c r="B9470" s="266">
        <v>9405</v>
      </c>
      <c r="C9470" s="267">
        <v>127.55503753349943</v>
      </c>
    </row>
    <row r="9471" spans="2:3" x14ac:dyDescent="0.45">
      <c r="B9471" s="266">
        <v>9406</v>
      </c>
      <c r="C9471" s="267">
        <v>179.3659393645587</v>
      </c>
    </row>
    <row r="9472" spans="2:3" x14ac:dyDescent="0.45">
      <c r="B9472" s="266">
        <v>9407</v>
      </c>
      <c r="C9472" s="267">
        <v>105.71668690529322</v>
      </c>
    </row>
    <row r="9473" spans="2:3" x14ac:dyDescent="0.45">
      <c r="B9473" s="266">
        <v>9408</v>
      </c>
      <c r="C9473" s="267">
        <v>140.06610519287713</v>
      </c>
    </row>
    <row r="9474" spans="2:3" x14ac:dyDescent="0.45">
      <c r="B9474" s="266">
        <v>9409</v>
      </c>
      <c r="C9474" s="267">
        <v>183.38371846635101</v>
      </c>
    </row>
    <row r="9475" spans="2:3" x14ac:dyDescent="0.45">
      <c r="B9475" s="266">
        <v>9410</v>
      </c>
      <c r="C9475" s="267">
        <v>99.417331364340754</v>
      </c>
    </row>
    <row r="9476" spans="2:3" x14ac:dyDescent="0.45">
      <c r="B9476" s="266">
        <v>9411</v>
      </c>
      <c r="C9476" s="267">
        <v>93.367675381043483</v>
      </c>
    </row>
    <row r="9477" spans="2:3" x14ac:dyDescent="0.45">
      <c r="B9477" s="266">
        <v>9412</v>
      </c>
      <c r="C9477" s="267">
        <v>92.671414335235852</v>
      </c>
    </row>
    <row r="9478" spans="2:3" x14ac:dyDescent="0.45">
      <c r="B9478" s="266">
        <v>9413</v>
      </c>
      <c r="C9478" s="267">
        <v>108.77387808042081</v>
      </c>
    </row>
    <row r="9479" spans="2:3" x14ac:dyDescent="0.45">
      <c r="B9479" s="266">
        <v>9414</v>
      </c>
      <c r="C9479" s="267">
        <v>203.82625949688853</v>
      </c>
    </row>
    <row r="9480" spans="2:3" x14ac:dyDescent="0.45">
      <c r="B9480" s="266">
        <v>9415</v>
      </c>
      <c r="C9480" s="267">
        <v>172.33869657463919</v>
      </c>
    </row>
    <row r="9481" spans="2:3" x14ac:dyDescent="0.45">
      <c r="B9481" s="266">
        <v>9416</v>
      </c>
      <c r="C9481" s="267">
        <v>163.27310128865625</v>
      </c>
    </row>
    <row r="9482" spans="2:3" x14ac:dyDescent="0.45">
      <c r="B9482" s="266">
        <v>9417</v>
      </c>
      <c r="C9482" s="267">
        <v>200.73595734984403</v>
      </c>
    </row>
    <row r="9483" spans="2:3" x14ac:dyDescent="0.45">
      <c r="B9483" s="266">
        <v>9418</v>
      </c>
      <c r="C9483" s="267">
        <v>99.854583811222113</v>
      </c>
    </row>
    <row r="9484" spans="2:3" x14ac:dyDescent="0.45">
      <c r="B9484" s="266">
        <v>9419</v>
      </c>
      <c r="C9484" s="267">
        <v>130.92272574348783</v>
      </c>
    </row>
    <row r="9485" spans="2:3" x14ac:dyDescent="0.45">
      <c r="B9485" s="266">
        <v>9420</v>
      </c>
      <c r="C9485" s="267">
        <v>73.424440558924971</v>
      </c>
    </row>
    <row r="9486" spans="2:3" x14ac:dyDescent="0.45">
      <c r="B9486" s="266">
        <v>9421</v>
      </c>
      <c r="C9486" s="267">
        <v>198.17681356505923</v>
      </c>
    </row>
    <row r="9487" spans="2:3" x14ac:dyDescent="0.45">
      <c r="B9487" s="266">
        <v>9422</v>
      </c>
      <c r="C9487" s="267">
        <v>118.17440566164362</v>
      </c>
    </row>
    <row r="9488" spans="2:3" x14ac:dyDescent="0.45">
      <c r="B9488" s="266">
        <v>9423</v>
      </c>
      <c r="C9488" s="267">
        <v>96.954850713968696</v>
      </c>
    </row>
    <row r="9489" spans="2:3" x14ac:dyDescent="0.45">
      <c r="B9489" s="266">
        <v>9424</v>
      </c>
      <c r="C9489" s="267">
        <v>95.064192402103799</v>
      </c>
    </row>
    <row r="9490" spans="2:3" x14ac:dyDescent="0.45">
      <c r="B9490" s="266">
        <v>9425</v>
      </c>
      <c r="C9490" s="267">
        <v>150.81328895651541</v>
      </c>
    </row>
    <row r="9491" spans="2:3" x14ac:dyDescent="0.45">
      <c r="B9491" s="266">
        <v>9426</v>
      </c>
      <c r="C9491" s="267">
        <v>87.27377614097523</v>
      </c>
    </row>
    <row r="9492" spans="2:3" x14ac:dyDescent="0.45">
      <c r="B9492" s="266">
        <v>9427</v>
      </c>
      <c r="C9492" s="267">
        <v>148.81481727211653</v>
      </c>
    </row>
    <row r="9493" spans="2:3" x14ac:dyDescent="0.45">
      <c r="B9493" s="266">
        <v>9428</v>
      </c>
      <c r="C9493" s="267">
        <v>78.864822776428355</v>
      </c>
    </row>
    <row r="9494" spans="2:3" x14ac:dyDescent="0.45">
      <c r="B9494" s="266">
        <v>9429</v>
      </c>
      <c r="C9494" s="267">
        <v>92.057719952786641</v>
      </c>
    </row>
    <row r="9495" spans="2:3" x14ac:dyDescent="0.45">
      <c r="B9495" s="266">
        <v>9430</v>
      </c>
      <c r="C9495" s="267">
        <v>78.729101159510691</v>
      </c>
    </row>
    <row r="9496" spans="2:3" x14ac:dyDescent="0.45">
      <c r="B9496" s="266">
        <v>9431</v>
      </c>
      <c r="C9496" s="267">
        <v>66.073606284999059</v>
      </c>
    </row>
    <row r="9497" spans="2:3" x14ac:dyDescent="0.45">
      <c r="B9497" s="266">
        <v>9432</v>
      </c>
      <c r="C9497" s="267">
        <v>118.66185011237957</v>
      </c>
    </row>
    <row r="9498" spans="2:3" x14ac:dyDescent="0.45">
      <c r="B9498" s="266">
        <v>9433</v>
      </c>
      <c r="C9498" s="267">
        <v>77.501310029587884</v>
      </c>
    </row>
    <row r="9499" spans="2:3" x14ac:dyDescent="0.45">
      <c r="B9499" s="266">
        <v>9434</v>
      </c>
      <c r="C9499" s="267">
        <v>129.36855414414768</v>
      </c>
    </row>
    <row r="9500" spans="2:3" x14ac:dyDescent="0.45">
      <c r="B9500" s="266">
        <v>9435</v>
      </c>
      <c r="C9500" s="267">
        <v>95.508416057466263</v>
      </c>
    </row>
    <row r="9501" spans="2:3" x14ac:dyDescent="0.45">
      <c r="B9501" s="266">
        <v>9436</v>
      </c>
      <c r="C9501" s="267">
        <v>164.35627543326089</v>
      </c>
    </row>
    <row r="9502" spans="2:3" x14ac:dyDescent="0.45">
      <c r="B9502" s="266">
        <v>9437</v>
      </c>
      <c r="C9502" s="267">
        <v>129.40934945616496</v>
      </c>
    </row>
    <row r="9503" spans="2:3" x14ac:dyDescent="0.45">
      <c r="B9503" s="266">
        <v>9438</v>
      </c>
      <c r="C9503" s="267">
        <v>139.04540214816279</v>
      </c>
    </row>
    <row r="9504" spans="2:3" x14ac:dyDescent="0.45">
      <c r="B9504" s="266">
        <v>9439</v>
      </c>
      <c r="C9504" s="267">
        <v>119.9456158367081</v>
      </c>
    </row>
    <row r="9505" spans="2:3" x14ac:dyDescent="0.45">
      <c r="B9505" s="266">
        <v>9440</v>
      </c>
      <c r="C9505" s="267">
        <v>119.64010727601595</v>
      </c>
    </row>
    <row r="9506" spans="2:3" x14ac:dyDescent="0.45">
      <c r="B9506" s="266">
        <v>9441</v>
      </c>
      <c r="C9506" s="267">
        <v>99.655939948747147</v>
      </c>
    </row>
    <row r="9507" spans="2:3" x14ac:dyDescent="0.45">
      <c r="B9507" s="266">
        <v>9442</v>
      </c>
      <c r="C9507" s="267">
        <v>69.29935458775978</v>
      </c>
    </row>
    <row r="9508" spans="2:3" x14ac:dyDescent="0.45">
      <c r="B9508" s="266">
        <v>9443</v>
      </c>
      <c r="C9508" s="267">
        <v>196.27328715997425</v>
      </c>
    </row>
    <row r="9509" spans="2:3" x14ac:dyDescent="0.45">
      <c r="B9509" s="266">
        <v>9444</v>
      </c>
      <c r="C9509" s="267">
        <v>170.85881210218881</v>
      </c>
    </row>
    <row r="9510" spans="2:3" x14ac:dyDescent="0.45">
      <c r="B9510" s="266">
        <v>9445</v>
      </c>
      <c r="C9510" s="267">
        <v>130.94135384681772</v>
      </c>
    </row>
    <row r="9511" spans="2:3" x14ac:dyDescent="0.45">
      <c r="B9511" s="266">
        <v>9446</v>
      </c>
      <c r="C9511" s="267">
        <v>126.74603889920222</v>
      </c>
    </row>
    <row r="9512" spans="2:3" x14ac:dyDescent="0.45">
      <c r="B9512" s="266">
        <v>9447</v>
      </c>
      <c r="C9512" s="267">
        <v>158.26482113755225</v>
      </c>
    </row>
    <row r="9513" spans="2:3" x14ac:dyDescent="0.45">
      <c r="B9513" s="266">
        <v>9448</v>
      </c>
      <c r="C9513" s="267">
        <v>102.43243885816233</v>
      </c>
    </row>
    <row r="9514" spans="2:3" x14ac:dyDescent="0.45">
      <c r="B9514" s="266">
        <v>9449</v>
      </c>
      <c r="C9514" s="267">
        <v>140.18776424900619</v>
      </c>
    </row>
    <row r="9515" spans="2:3" x14ac:dyDescent="0.45">
      <c r="B9515" s="266">
        <v>9450</v>
      </c>
      <c r="C9515" s="267">
        <v>107.62739133980406</v>
      </c>
    </row>
    <row r="9516" spans="2:3" x14ac:dyDescent="0.45">
      <c r="B9516" s="266">
        <v>9451</v>
      </c>
      <c r="C9516" s="267">
        <v>138.2011529764132</v>
      </c>
    </row>
    <row r="9517" spans="2:3" x14ac:dyDescent="0.45">
      <c r="B9517" s="266">
        <v>9452</v>
      </c>
      <c r="C9517" s="267">
        <v>141.79486583574987</v>
      </c>
    </row>
    <row r="9518" spans="2:3" x14ac:dyDescent="0.45">
      <c r="B9518" s="266">
        <v>9453</v>
      </c>
      <c r="C9518" s="267">
        <v>69.370445177503257</v>
      </c>
    </row>
    <row r="9519" spans="2:3" x14ac:dyDescent="0.45">
      <c r="B9519" s="266">
        <v>9454</v>
      </c>
      <c r="C9519" s="267">
        <v>147.25659070423484</v>
      </c>
    </row>
    <row r="9520" spans="2:3" x14ac:dyDescent="0.45">
      <c r="B9520" s="266">
        <v>9455</v>
      </c>
      <c r="C9520" s="267">
        <v>96.78673817356912</v>
      </c>
    </row>
    <row r="9521" spans="2:3" x14ac:dyDescent="0.45">
      <c r="B9521" s="266">
        <v>9456</v>
      </c>
      <c r="C9521" s="267">
        <v>129.75747057969915</v>
      </c>
    </row>
    <row r="9522" spans="2:3" x14ac:dyDescent="0.45">
      <c r="B9522" s="266">
        <v>9457</v>
      </c>
      <c r="C9522" s="267">
        <v>73.424357874226274</v>
      </c>
    </row>
    <row r="9523" spans="2:3" x14ac:dyDescent="0.45">
      <c r="B9523" s="266">
        <v>9458</v>
      </c>
      <c r="C9523" s="267">
        <v>106.23301172086903</v>
      </c>
    </row>
    <row r="9524" spans="2:3" x14ac:dyDescent="0.45">
      <c r="B9524" s="266">
        <v>9459</v>
      </c>
      <c r="C9524" s="267">
        <v>98.794495724474857</v>
      </c>
    </row>
    <row r="9525" spans="2:3" x14ac:dyDescent="0.45">
      <c r="B9525" s="266">
        <v>9460</v>
      </c>
      <c r="C9525" s="267">
        <v>155.59163265153438</v>
      </c>
    </row>
    <row r="9526" spans="2:3" x14ac:dyDescent="0.45">
      <c r="B9526" s="266">
        <v>9461</v>
      </c>
      <c r="C9526" s="267">
        <v>94.667647433635508</v>
      </c>
    </row>
    <row r="9527" spans="2:3" x14ac:dyDescent="0.45">
      <c r="B9527" s="266">
        <v>9462</v>
      </c>
      <c r="C9527" s="267">
        <v>126.52561611605003</v>
      </c>
    </row>
    <row r="9528" spans="2:3" x14ac:dyDescent="0.45">
      <c r="B9528" s="266">
        <v>9463</v>
      </c>
      <c r="C9528" s="267">
        <v>148.07134828482793</v>
      </c>
    </row>
    <row r="9529" spans="2:3" x14ac:dyDescent="0.45">
      <c r="B9529" s="266">
        <v>9464</v>
      </c>
      <c r="C9529" s="267">
        <v>121.48060758819653</v>
      </c>
    </row>
    <row r="9530" spans="2:3" x14ac:dyDescent="0.45">
      <c r="B9530" s="266">
        <v>9465</v>
      </c>
      <c r="C9530" s="267">
        <v>123.62527343048964</v>
      </c>
    </row>
    <row r="9531" spans="2:3" x14ac:dyDescent="0.45">
      <c r="B9531" s="266">
        <v>9466</v>
      </c>
      <c r="C9531" s="267">
        <v>147.24476520062399</v>
      </c>
    </row>
    <row r="9532" spans="2:3" x14ac:dyDescent="0.45">
      <c r="B9532" s="266">
        <v>9467</v>
      </c>
      <c r="C9532" s="267">
        <v>124.30612456630031</v>
      </c>
    </row>
    <row r="9533" spans="2:3" x14ac:dyDescent="0.45">
      <c r="B9533" s="266">
        <v>9468</v>
      </c>
      <c r="C9533" s="267">
        <v>140.08917357701915</v>
      </c>
    </row>
    <row r="9534" spans="2:3" x14ac:dyDescent="0.45">
      <c r="B9534" s="266">
        <v>9469</v>
      </c>
      <c r="C9534" s="267">
        <v>209.39366740218452</v>
      </c>
    </row>
    <row r="9535" spans="2:3" x14ac:dyDescent="0.45">
      <c r="B9535" s="266">
        <v>9470</v>
      </c>
      <c r="C9535" s="267">
        <v>203.47243040865439</v>
      </c>
    </row>
    <row r="9536" spans="2:3" x14ac:dyDescent="0.45">
      <c r="B9536" s="266">
        <v>9471</v>
      </c>
      <c r="C9536" s="267">
        <v>106.47479175074673</v>
      </c>
    </row>
    <row r="9537" spans="2:3" x14ac:dyDescent="0.45">
      <c r="B9537" s="266">
        <v>9472</v>
      </c>
      <c r="C9537" s="267">
        <v>173.27181212709047</v>
      </c>
    </row>
    <row r="9538" spans="2:3" x14ac:dyDescent="0.45">
      <c r="B9538" s="266">
        <v>9473</v>
      </c>
      <c r="C9538" s="267">
        <v>182.19320885303728</v>
      </c>
    </row>
    <row r="9539" spans="2:3" x14ac:dyDescent="0.45">
      <c r="B9539" s="266">
        <v>9474</v>
      </c>
      <c r="C9539" s="267">
        <v>148.82303652379733</v>
      </c>
    </row>
    <row r="9540" spans="2:3" x14ac:dyDescent="0.45">
      <c r="B9540" s="266">
        <v>9475</v>
      </c>
      <c r="C9540" s="267">
        <v>184.40536186965682</v>
      </c>
    </row>
    <row r="9541" spans="2:3" x14ac:dyDescent="0.45">
      <c r="B9541" s="266">
        <v>9476</v>
      </c>
      <c r="C9541" s="267">
        <v>174.10178970435359</v>
      </c>
    </row>
    <row r="9542" spans="2:3" x14ac:dyDescent="0.45">
      <c r="B9542" s="266">
        <v>9477</v>
      </c>
      <c r="C9542" s="267">
        <v>141.07712662347336</v>
      </c>
    </row>
    <row r="9543" spans="2:3" x14ac:dyDescent="0.45">
      <c r="B9543" s="266">
        <v>9478</v>
      </c>
      <c r="C9543" s="267">
        <v>84.544395543916437</v>
      </c>
    </row>
    <row r="9544" spans="2:3" x14ac:dyDescent="0.45">
      <c r="B9544" s="266">
        <v>9479</v>
      </c>
      <c r="C9544" s="267">
        <v>106.19015829073294</v>
      </c>
    </row>
    <row r="9545" spans="2:3" x14ac:dyDescent="0.45">
      <c r="B9545" s="266">
        <v>9480</v>
      </c>
      <c r="C9545" s="267">
        <v>118.13036339312002</v>
      </c>
    </row>
    <row r="9546" spans="2:3" x14ac:dyDescent="0.45">
      <c r="B9546" s="266">
        <v>9481</v>
      </c>
      <c r="C9546" s="267">
        <v>113.72662362413418</v>
      </c>
    </row>
    <row r="9547" spans="2:3" x14ac:dyDescent="0.45">
      <c r="B9547" s="266">
        <v>9482</v>
      </c>
      <c r="C9547" s="267">
        <v>92.045829046128418</v>
      </c>
    </row>
    <row r="9548" spans="2:3" x14ac:dyDescent="0.45">
      <c r="B9548" s="266">
        <v>9483</v>
      </c>
      <c r="C9548" s="267">
        <v>144.54705427701725</v>
      </c>
    </row>
    <row r="9549" spans="2:3" x14ac:dyDescent="0.45">
      <c r="B9549" s="266">
        <v>9484</v>
      </c>
      <c r="C9549" s="267">
        <v>189.66751996946371</v>
      </c>
    </row>
    <row r="9550" spans="2:3" x14ac:dyDescent="0.45">
      <c r="B9550" s="266">
        <v>9485</v>
      </c>
      <c r="C9550" s="267">
        <v>68.102821967834899</v>
      </c>
    </row>
    <row r="9551" spans="2:3" x14ac:dyDescent="0.45">
      <c r="B9551" s="266">
        <v>9486</v>
      </c>
      <c r="C9551" s="267">
        <v>112.78680233855113</v>
      </c>
    </row>
    <row r="9552" spans="2:3" x14ac:dyDescent="0.45">
      <c r="B9552" s="266">
        <v>9487</v>
      </c>
      <c r="C9552" s="267">
        <v>153.88789719753981</v>
      </c>
    </row>
    <row r="9553" spans="2:3" x14ac:dyDescent="0.45">
      <c r="B9553" s="266">
        <v>9488</v>
      </c>
      <c r="C9553" s="267">
        <v>148.27913379204347</v>
      </c>
    </row>
    <row r="9554" spans="2:3" x14ac:dyDescent="0.45">
      <c r="B9554" s="266">
        <v>9489</v>
      </c>
      <c r="C9554" s="267">
        <v>152.77619278008274</v>
      </c>
    </row>
    <row r="9555" spans="2:3" x14ac:dyDescent="0.45">
      <c r="B9555" s="266">
        <v>9490</v>
      </c>
      <c r="C9555" s="267">
        <v>115.32757126183424</v>
      </c>
    </row>
    <row r="9556" spans="2:3" x14ac:dyDescent="0.45">
      <c r="B9556" s="266">
        <v>9491</v>
      </c>
      <c r="C9556" s="267">
        <v>90.794934382596992</v>
      </c>
    </row>
    <row r="9557" spans="2:3" x14ac:dyDescent="0.45">
      <c r="B9557" s="266">
        <v>9492</v>
      </c>
      <c r="C9557" s="267">
        <v>140.18655421800776</v>
      </c>
    </row>
    <row r="9558" spans="2:3" x14ac:dyDescent="0.45">
      <c r="B9558" s="266">
        <v>9493</v>
      </c>
      <c r="C9558" s="267">
        <v>116.29743562409388</v>
      </c>
    </row>
    <row r="9559" spans="2:3" x14ac:dyDescent="0.45">
      <c r="B9559" s="266">
        <v>9494</v>
      </c>
      <c r="C9559" s="267">
        <v>88.319899496500909</v>
      </c>
    </row>
    <row r="9560" spans="2:3" x14ac:dyDescent="0.45">
      <c r="B9560" s="266">
        <v>9495</v>
      </c>
      <c r="C9560" s="267">
        <v>143.19305037833786</v>
      </c>
    </row>
    <row r="9561" spans="2:3" x14ac:dyDescent="0.45">
      <c r="B9561" s="266">
        <v>9496</v>
      </c>
      <c r="C9561" s="267">
        <v>116.06503178299913</v>
      </c>
    </row>
    <row r="9562" spans="2:3" x14ac:dyDescent="0.45">
      <c r="B9562" s="266">
        <v>9497</v>
      </c>
      <c r="C9562" s="267">
        <v>99.738456277678324</v>
      </c>
    </row>
    <row r="9563" spans="2:3" x14ac:dyDescent="0.45">
      <c r="B9563" s="266">
        <v>9498</v>
      </c>
      <c r="C9563" s="267">
        <v>148.02761173712386</v>
      </c>
    </row>
    <row r="9564" spans="2:3" x14ac:dyDescent="0.45">
      <c r="B9564" s="266">
        <v>9499</v>
      </c>
      <c r="C9564" s="267">
        <v>118.17416396457138</v>
      </c>
    </row>
    <row r="9565" spans="2:3" x14ac:dyDescent="0.45">
      <c r="B9565" s="266">
        <v>9500</v>
      </c>
      <c r="C9565" s="267">
        <v>107.53088046167969</v>
      </c>
    </row>
    <row r="9566" spans="2:3" x14ac:dyDescent="0.45">
      <c r="B9566" s="266">
        <v>9501</v>
      </c>
      <c r="C9566" s="267">
        <v>127.3052331597668</v>
      </c>
    </row>
    <row r="9567" spans="2:3" x14ac:dyDescent="0.45">
      <c r="B9567" s="266">
        <v>9502</v>
      </c>
      <c r="C9567" s="267">
        <v>143.44386651317384</v>
      </c>
    </row>
    <row r="9568" spans="2:3" x14ac:dyDescent="0.45">
      <c r="B9568" s="266">
        <v>9503</v>
      </c>
      <c r="C9568" s="267">
        <v>146.84142748366304</v>
      </c>
    </row>
    <row r="9569" spans="2:3" x14ac:dyDescent="0.45">
      <c r="B9569" s="266">
        <v>9504</v>
      </c>
      <c r="C9569" s="267">
        <v>71.747440067055706</v>
      </c>
    </row>
    <row r="9570" spans="2:3" x14ac:dyDescent="0.45">
      <c r="B9570" s="266">
        <v>9505</v>
      </c>
      <c r="C9570" s="267">
        <v>139.14337448596308</v>
      </c>
    </row>
    <row r="9571" spans="2:3" x14ac:dyDescent="0.45">
      <c r="B9571" s="266">
        <v>9506</v>
      </c>
      <c r="C9571" s="267">
        <v>137.52089264863764</v>
      </c>
    </row>
    <row r="9572" spans="2:3" x14ac:dyDescent="0.45">
      <c r="B9572" s="266">
        <v>9507</v>
      </c>
      <c r="C9572" s="267">
        <v>156.58741839649571</v>
      </c>
    </row>
    <row r="9573" spans="2:3" x14ac:dyDescent="0.45">
      <c r="B9573" s="266">
        <v>9508</v>
      </c>
      <c r="C9573" s="267">
        <v>129.84460070514652</v>
      </c>
    </row>
    <row r="9574" spans="2:3" x14ac:dyDescent="0.45">
      <c r="B9574" s="266">
        <v>9509</v>
      </c>
      <c r="C9574" s="267">
        <v>67.003565383372901</v>
      </c>
    </row>
    <row r="9575" spans="2:3" x14ac:dyDescent="0.45">
      <c r="B9575" s="266">
        <v>9510</v>
      </c>
      <c r="C9575" s="267">
        <v>167.45981402446094</v>
      </c>
    </row>
    <row r="9576" spans="2:3" x14ac:dyDescent="0.45">
      <c r="B9576" s="266">
        <v>9511</v>
      </c>
      <c r="C9576" s="267">
        <v>123.96234541768611</v>
      </c>
    </row>
    <row r="9577" spans="2:3" x14ac:dyDescent="0.45">
      <c r="B9577" s="266">
        <v>9512</v>
      </c>
      <c r="C9577" s="267">
        <v>139.75034228975647</v>
      </c>
    </row>
    <row r="9578" spans="2:3" x14ac:dyDescent="0.45">
      <c r="B9578" s="266">
        <v>9513</v>
      </c>
      <c r="C9578" s="267">
        <v>98.805848534316539</v>
      </c>
    </row>
    <row r="9579" spans="2:3" x14ac:dyDescent="0.45">
      <c r="B9579" s="266">
        <v>9514</v>
      </c>
      <c r="C9579" s="267">
        <v>192.85838808792596</v>
      </c>
    </row>
    <row r="9580" spans="2:3" x14ac:dyDescent="0.45">
      <c r="B9580" s="266">
        <v>9515</v>
      </c>
      <c r="C9580" s="267">
        <v>108.6724399851997</v>
      </c>
    </row>
    <row r="9581" spans="2:3" x14ac:dyDescent="0.45">
      <c r="B9581" s="266">
        <v>9516</v>
      </c>
      <c r="C9581" s="267">
        <v>133.73210058077768</v>
      </c>
    </row>
    <row r="9582" spans="2:3" x14ac:dyDescent="0.45">
      <c r="B9582" s="266">
        <v>9517</v>
      </c>
      <c r="C9582" s="267">
        <v>190.28923427261171</v>
      </c>
    </row>
    <row r="9583" spans="2:3" x14ac:dyDescent="0.45">
      <c r="B9583" s="266">
        <v>9518</v>
      </c>
      <c r="C9583" s="267">
        <v>131.92815723467697</v>
      </c>
    </row>
    <row r="9584" spans="2:3" x14ac:dyDescent="0.45">
      <c r="B9584" s="266">
        <v>9519</v>
      </c>
      <c r="C9584" s="267">
        <v>92.313184446695345</v>
      </c>
    </row>
    <row r="9585" spans="2:3" x14ac:dyDescent="0.45">
      <c r="B9585" s="266">
        <v>9520</v>
      </c>
      <c r="C9585" s="267">
        <v>164.97022569876128</v>
      </c>
    </row>
    <row r="9586" spans="2:3" x14ac:dyDescent="0.45">
      <c r="B9586" s="266">
        <v>9521</v>
      </c>
      <c r="C9586" s="267">
        <v>154.88844332183868</v>
      </c>
    </row>
    <row r="9587" spans="2:3" x14ac:dyDescent="0.45">
      <c r="B9587" s="266">
        <v>9522</v>
      </c>
      <c r="C9587" s="267">
        <v>82.52505032614124</v>
      </c>
    </row>
    <row r="9588" spans="2:3" x14ac:dyDescent="0.45">
      <c r="B9588" s="266">
        <v>9523</v>
      </c>
      <c r="C9588" s="267">
        <v>114.82848952623243</v>
      </c>
    </row>
    <row r="9589" spans="2:3" x14ac:dyDescent="0.45">
      <c r="B9589" s="266">
        <v>9524</v>
      </c>
      <c r="C9589" s="267">
        <v>75.206476885034888</v>
      </c>
    </row>
    <row r="9590" spans="2:3" x14ac:dyDescent="0.45">
      <c r="B9590" s="266">
        <v>9525</v>
      </c>
      <c r="C9590" s="267">
        <v>122.3646061881722</v>
      </c>
    </row>
    <row r="9591" spans="2:3" x14ac:dyDescent="0.45">
      <c r="B9591" s="266">
        <v>9526</v>
      </c>
      <c r="C9591" s="267">
        <v>194.91457445563034</v>
      </c>
    </row>
    <row r="9592" spans="2:3" x14ac:dyDescent="0.45">
      <c r="B9592" s="266">
        <v>9527</v>
      </c>
      <c r="C9592" s="267">
        <v>146.13338216917845</v>
      </c>
    </row>
    <row r="9593" spans="2:3" x14ac:dyDescent="0.45">
      <c r="B9593" s="266">
        <v>9528</v>
      </c>
      <c r="C9593" s="267">
        <v>161.55358645843444</v>
      </c>
    </row>
    <row r="9594" spans="2:3" x14ac:dyDescent="0.45">
      <c r="B9594" s="266">
        <v>9529</v>
      </c>
      <c r="C9594" s="267">
        <v>153.59515999617744</v>
      </c>
    </row>
    <row r="9595" spans="2:3" x14ac:dyDescent="0.45">
      <c r="B9595" s="266">
        <v>9530</v>
      </c>
      <c r="C9595" s="267">
        <v>134.79795350285553</v>
      </c>
    </row>
    <row r="9596" spans="2:3" x14ac:dyDescent="0.45">
      <c r="B9596" s="266">
        <v>9531</v>
      </c>
      <c r="C9596" s="267">
        <v>159.27221318605731</v>
      </c>
    </row>
    <row r="9597" spans="2:3" x14ac:dyDescent="0.45">
      <c r="B9597" s="266">
        <v>9532</v>
      </c>
      <c r="C9597" s="267">
        <v>147.23883320728817</v>
      </c>
    </row>
    <row r="9598" spans="2:3" x14ac:dyDescent="0.45">
      <c r="B9598" s="266">
        <v>9533</v>
      </c>
      <c r="C9598" s="267">
        <v>125.81736864835057</v>
      </c>
    </row>
    <row r="9599" spans="2:3" x14ac:dyDescent="0.45">
      <c r="B9599" s="266">
        <v>9534</v>
      </c>
      <c r="C9599" s="267">
        <v>110.78086923412909</v>
      </c>
    </row>
    <row r="9600" spans="2:3" x14ac:dyDescent="0.45">
      <c r="B9600" s="266">
        <v>9535</v>
      </c>
      <c r="C9600" s="267">
        <v>113.0059948188531</v>
      </c>
    </row>
    <row r="9601" spans="2:3" x14ac:dyDescent="0.45">
      <c r="B9601" s="266">
        <v>9536</v>
      </c>
      <c r="C9601" s="267">
        <v>114.40636595375688</v>
      </c>
    </row>
    <row r="9602" spans="2:3" x14ac:dyDescent="0.45">
      <c r="B9602" s="266">
        <v>9537</v>
      </c>
      <c r="C9602" s="267">
        <v>99.087050804878231</v>
      </c>
    </row>
    <row r="9603" spans="2:3" x14ac:dyDescent="0.45">
      <c r="B9603" s="266">
        <v>9538</v>
      </c>
      <c r="C9603" s="267">
        <v>144.58653532414775</v>
      </c>
    </row>
    <row r="9604" spans="2:3" x14ac:dyDescent="0.45">
      <c r="B9604" s="266">
        <v>9539</v>
      </c>
      <c r="C9604" s="267">
        <v>187.81830435720059</v>
      </c>
    </row>
    <row r="9605" spans="2:3" x14ac:dyDescent="0.45">
      <c r="B9605" s="266">
        <v>9540</v>
      </c>
      <c r="C9605" s="267">
        <v>142.38681004762446</v>
      </c>
    </row>
    <row r="9606" spans="2:3" x14ac:dyDescent="0.45">
      <c r="B9606" s="266">
        <v>9541</v>
      </c>
      <c r="C9606" s="267">
        <v>110.62113895324971</v>
      </c>
    </row>
    <row r="9607" spans="2:3" x14ac:dyDescent="0.45">
      <c r="B9607" s="266">
        <v>9542</v>
      </c>
      <c r="C9607" s="267">
        <v>147.7360136239198</v>
      </c>
    </row>
    <row r="9608" spans="2:3" x14ac:dyDescent="0.45">
      <c r="B9608" s="266">
        <v>9543</v>
      </c>
      <c r="C9608" s="267">
        <v>117.42778438225365</v>
      </c>
    </row>
    <row r="9609" spans="2:3" x14ac:dyDescent="0.45">
      <c r="B9609" s="266">
        <v>9544</v>
      </c>
      <c r="C9609" s="267">
        <v>128.69286516136185</v>
      </c>
    </row>
    <row r="9610" spans="2:3" x14ac:dyDescent="0.45">
      <c r="B9610" s="266">
        <v>9545</v>
      </c>
      <c r="C9610" s="267">
        <v>184.12214188429721</v>
      </c>
    </row>
    <row r="9611" spans="2:3" x14ac:dyDescent="0.45">
      <c r="B9611" s="266">
        <v>9546</v>
      </c>
      <c r="C9611" s="267">
        <v>89.543598713224412</v>
      </c>
    </row>
    <row r="9612" spans="2:3" x14ac:dyDescent="0.45">
      <c r="B9612" s="266">
        <v>9547</v>
      </c>
      <c r="C9612" s="267">
        <v>154.35577456157003</v>
      </c>
    </row>
    <row r="9613" spans="2:3" x14ac:dyDescent="0.45">
      <c r="B9613" s="266">
        <v>9548</v>
      </c>
      <c r="C9613" s="267">
        <v>84.804457263732161</v>
      </c>
    </row>
    <row r="9614" spans="2:3" x14ac:dyDescent="0.45">
      <c r="B9614" s="266">
        <v>9549</v>
      </c>
      <c r="C9614" s="267">
        <v>162.2987183118571</v>
      </c>
    </row>
    <row r="9615" spans="2:3" x14ac:dyDescent="0.45">
      <c r="B9615" s="266">
        <v>9550</v>
      </c>
      <c r="C9615" s="267">
        <v>201.27030428208488</v>
      </c>
    </row>
    <row r="9616" spans="2:3" x14ac:dyDescent="0.45">
      <c r="B9616" s="266">
        <v>9551</v>
      </c>
      <c r="C9616" s="267">
        <v>124.30935995481516</v>
      </c>
    </row>
    <row r="9617" spans="2:3" x14ac:dyDescent="0.45">
      <c r="B9617" s="266">
        <v>9552</v>
      </c>
      <c r="C9617" s="267">
        <v>119.06078713098586</v>
      </c>
    </row>
    <row r="9618" spans="2:3" x14ac:dyDescent="0.45">
      <c r="B9618" s="266">
        <v>9553</v>
      </c>
      <c r="C9618" s="267">
        <v>82.698489545256521</v>
      </c>
    </row>
    <row r="9619" spans="2:3" x14ac:dyDescent="0.45">
      <c r="B9619" s="266">
        <v>9554</v>
      </c>
      <c r="C9619" s="267">
        <v>101.7901911666425</v>
      </c>
    </row>
    <row r="9620" spans="2:3" x14ac:dyDescent="0.45">
      <c r="B9620" s="266">
        <v>9555</v>
      </c>
      <c r="C9620" s="267">
        <v>107.42485428604087</v>
      </c>
    </row>
    <row r="9621" spans="2:3" x14ac:dyDescent="0.45">
      <c r="B9621" s="266">
        <v>9556</v>
      </c>
      <c r="C9621" s="267">
        <v>99.860933955501665</v>
      </c>
    </row>
    <row r="9622" spans="2:3" x14ac:dyDescent="0.45">
      <c r="B9622" s="266">
        <v>9557</v>
      </c>
      <c r="C9622" s="267">
        <v>153.45282480162635</v>
      </c>
    </row>
    <row r="9623" spans="2:3" x14ac:dyDescent="0.45">
      <c r="B9623" s="266">
        <v>9558</v>
      </c>
      <c r="C9623" s="267">
        <v>137.730284044543</v>
      </c>
    </row>
    <row r="9624" spans="2:3" x14ac:dyDescent="0.45">
      <c r="B9624" s="266">
        <v>9559</v>
      </c>
      <c r="C9624" s="267">
        <v>164.79563469758293</v>
      </c>
    </row>
    <row r="9625" spans="2:3" x14ac:dyDescent="0.45">
      <c r="B9625" s="266">
        <v>9560</v>
      </c>
      <c r="C9625" s="267">
        <v>184.14814870779907</v>
      </c>
    </row>
    <row r="9626" spans="2:3" x14ac:dyDescent="0.45">
      <c r="B9626" s="266">
        <v>9561</v>
      </c>
      <c r="C9626" s="267">
        <v>81.471418940798003</v>
      </c>
    </row>
    <row r="9627" spans="2:3" x14ac:dyDescent="0.45">
      <c r="B9627" s="266">
        <v>9562</v>
      </c>
      <c r="C9627" s="267">
        <v>151.34984678251593</v>
      </c>
    </row>
    <row r="9628" spans="2:3" x14ac:dyDescent="0.45">
      <c r="B9628" s="266">
        <v>9563</v>
      </c>
      <c r="C9628" s="267">
        <v>160.81143048578735</v>
      </c>
    </row>
    <row r="9629" spans="2:3" x14ac:dyDescent="0.45">
      <c r="B9629" s="266">
        <v>9564</v>
      </c>
      <c r="C9629" s="267">
        <v>181.53022464622475</v>
      </c>
    </row>
    <row r="9630" spans="2:3" x14ac:dyDescent="0.45">
      <c r="B9630" s="266">
        <v>9565</v>
      </c>
      <c r="C9630" s="267">
        <v>112.80776913233808</v>
      </c>
    </row>
    <row r="9631" spans="2:3" x14ac:dyDescent="0.45">
      <c r="B9631" s="266">
        <v>9566</v>
      </c>
      <c r="C9631" s="267">
        <v>93.272465164321872</v>
      </c>
    </row>
    <row r="9632" spans="2:3" x14ac:dyDescent="0.45">
      <c r="B9632" s="266">
        <v>9567</v>
      </c>
      <c r="C9632" s="267">
        <v>143.46272417517423</v>
      </c>
    </row>
    <row r="9633" spans="2:3" x14ac:dyDescent="0.45">
      <c r="B9633" s="266">
        <v>9568</v>
      </c>
      <c r="C9633" s="267">
        <v>75.063553249858643</v>
      </c>
    </row>
    <row r="9634" spans="2:3" x14ac:dyDescent="0.45">
      <c r="B9634" s="266">
        <v>9569</v>
      </c>
      <c r="C9634" s="267">
        <v>93.079148328702814</v>
      </c>
    </row>
    <row r="9635" spans="2:3" x14ac:dyDescent="0.45">
      <c r="B9635" s="266">
        <v>9570</v>
      </c>
      <c r="C9635" s="267">
        <v>221.64446473932691</v>
      </c>
    </row>
    <row r="9636" spans="2:3" x14ac:dyDescent="0.45">
      <c r="B9636" s="266">
        <v>9571</v>
      </c>
      <c r="C9636" s="267">
        <v>86.952966163013883</v>
      </c>
    </row>
    <row r="9637" spans="2:3" x14ac:dyDescent="0.45">
      <c r="B9637" s="266">
        <v>9572</v>
      </c>
      <c r="C9637" s="267">
        <v>125.1900445591843</v>
      </c>
    </row>
    <row r="9638" spans="2:3" x14ac:dyDescent="0.45">
      <c r="B9638" s="266">
        <v>9573</v>
      </c>
      <c r="C9638" s="267">
        <v>106.6940014862035</v>
      </c>
    </row>
    <row r="9639" spans="2:3" x14ac:dyDescent="0.45">
      <c r="B9639" s="266">
        <v>9574</v>
      </c>
      <c r="C9639" s="267">
        <v>122.20079240308323</v>
      </c>
    </row>
    <row r="9640" spans="2:3" x14ac:dyDescent="0.45">
      <c r="B9640" s="266">
        <v>9575</v>
      </c>
      <c r="C9640" s="267">
        <v>149.13270406660149</v>
      </c>
    </row>
    <row r="9641" spans="2:3" x14ac:dyDescent="0.45">
      <c r="B9641" s="266">
        <v>9576</v>
      </c>
      <c r="C9641" s="267">
        <v>174.07398262899108</v>
      </c>
    </row>
    <row r="9642" spans="2:3" x14ac:dyDescent="0.45">
      <c r="B9642" s="266">
        <v>9577</v>
      </c>
      <c r="C9642" s="267">
        <v>126.4214833523898</v>
      </c>
    </row>
    <row r="9643" spans="2:3" x14ac:dyDescent="0.45">
      <c r="B9643" s="266">
        <v>9578</v>
      </c>
      <c r="C9643" s="267">
        <v>124.88933469645819</v>
      </c>
    </row>
    <row r="9644" spans="2:3" x14ac:dyDescent="0.45">
      <c r="B9644" s="266">
        <v>9579</v>
      </c>
      <c r="C9644" s="267">
        <v>93.881116241410211</v>
      </c>
    </row>
    <row r="9645" spans="2:3" x14ac:dyDescent="0.45">
      <c r="B9645" s="266">
        <v>9580</v>
      </c>
      <c r="C9645" s="267">
        <v>133.81137301680442</v>
      </c>
    </row>
    <row r="9646" spans="2:3" x14ac:dyDescent="0.45">
      <c r="B9646" s="266">
        <v>9581</v>
      </c>
      <c r="C9646" s="267">
        <v>146.58410494571524</v>
      </c>
    </row>
    <row r="9647" spans="2:3" x14ac:dyDescent="0.45">
      <c r="B9647" s="266">
        <v>9582</v>
      </c>
      <c r="C9647" s="267">
        <v>113.79037632806191</v>
      </c>
    </row>
    <row r="9648" spans="2:3" x14ac:dyDescent="0.45">
      <c r="B9648" s="266">
        <v>9583</v>
      </c>
      <c r="C9648" s="267">
        <v>185.12583803193039</v>
      </c>
    </row>
    <row r="9649" spans="2:3" x14ac:dyDescent="0.45">
      <c r="B9649" s="266">
        <v>9584</v>
      </c>
      <c r="C9649" s="267">
        <v>158.3352511506925</v>
      </c>
    </row>
    <row r="9650" spans="2:3" x14ac:dyDescent="0.45">
      <c r="B9650" s="266">
        <v>9585</v>
      </c>
      <c r="C9650" s="267">
        <v>87.608395886175359</v>
      </c>
    </row>
    <row r="9651" spans="2:3" x14ac:dyDescent="0.45">
      <c r="B9651" s="266">
        <v>9586</v>
      </c>
      <c r="C9651" s="267">
        <v>129.43488819125031</v>
      </c>
    </row>
    <row r="9652" spans="2:3" x14ac:dyDescent="0.45">
      <c r="B9652" s="266">
        <v>9587</v>
      </c>
      <c r="C9652" s="267">
        <v>146.62333332174342</v>
      </c>
    </row>
    <row r="9653" spans="2:3" x14ac:dyDescent="0.45">
      <c r="B9653" s="266">
        <v>9588</v>
      </c>
      <c r="C9653" s="267">
        <v>72.029932599695755</v>
      </c>
    </row>
    <row r="9654" spans="2:3" x14ac:dyDescent="0.45">
      <c r="B9654" s="266">
        <v>9589</v>
      </c>
      <c r="C9654" s="267">
        <v>115.0770285883663</v>
      </c>
    </row>
    <row r="9655" spans="2:3" x14ac:dyDescent="0.45">
      <c r="B9655" s="266">
        <v>9590</v>
      </c>
      <c r="C9655" s="267">
        <v>136.0640526714252</v>
      </c>
    </row>
    <row r="9656" spans="2:3" x14ac:dyDescent="0.45">
      <c r="B9656" s="266">
        <v>9591</v>
      </c>
      <c r="C9656" s="267">
        <v>210.29104995879877</v>
      </c>
    </row>
    <row r="9657" spans="2:3" x14ac:dyDescent="0.45">
      <c r="B9657" s="266">
        <v>9592</v>
      </c>
      <c r="C9657" s="267">
        <v>138.91512230584362</v>
      </c>
    </row>
    <row r="9658" spans="2:3" x14ac:dyDescent="0.45">
      <c r="B9658" s="266">
        <v>9593</v>
      </c>
      <c r="C9658" s="267">
        <v>96.352727648994488</v>
      </c>
    </row>
    <row r="9659" spans="2:3" x14ac:dyDescent="0.45">
      <c r="B9659" s="266">
        <v>9594</v>
      </c>
      <c r="C9659" s="267">
        <v>121.02648955862951</v>
      </c>
    </row>
    <row r="9660" spans="2:3" x14ac:dyDescent="0.45">
      <c r="B9660" s="266">
        <v>9595</v>
      </c>
      <c r="C9660" s="267">
        <v>101.47878746046513</v>
      </c>
    </row>
    <row r="9661" spans="2:3" x14ac:dyDescent="0.45">
      <c r="B9661" s="266">
        <v>9596</v>
      </c>
      <c r="C9661" s="267">
        <v>187.08426998478046</v>
      </c>
    </row>
    <row r="9662" spans="2:3" x14ac:dyDescent="0.45">
      <c r="B9662" s="266">
        <v>9597</v>
      </c>
      <c r="C9662" s="267">
        <v>120.70699246553471</v>
      </c>
    </row>
    <row r="9663" spans="2:3" x14ac:dyDescent="0.45">
      <c r="B9663" s="266">
        <v>9598</v>
      </c>
      <c r="C9663" s="267">
        <v>96.247839908605854</v>
      </c>
    </row>
    <row r="9664" spans="2:3" x14ac:dyDescent="0.45">
      <c r="B9664" s="266">
        <v>9599</v>
      </c>
      <c r="C9664" s="267">
        <v>139.45617028346931</v>
      </c>
    </row>
    <row r="9665" spans="2:3" x14ac:dyDescent="0.45">
      <c r="B9665" s="266">
        <v>9600</v>
      </c>
      <c r="C9665" s="267">
        <v>96.31120596092687</v>
      </c>
    </row>
    <row r="9666" spans="2:3" x14ac:dyDescent="0.45">
      <c r="B9666" s="266">
        <v>9601</v>
      </c>
      <c r="C9666" s="267">
        <v>100.6918327771009</v>
      </c>
    </row>
    <row r="9667" spans="2:3" x14ac:dyDescent="0.45">
      <c r="B9667" s="266">
        <v>9602</v>
      </c>
      <c r="C9667" s="267">
        <v>164.52085135737155</v>
      </c>
    </row>
    <row r="9668" spans="2:3" x14ac:dyDescent="0.45">
      <c r="B9668" s="266">
        <v>9603</v>
      </c>
      <c r="C9668" s="267">
        <v>83.913501298816186</v>
      </c>
    </row>
    <row r="9669" spans="2:3" x14ac:dyDescent="0.45">
      <c r="B9669" s="266">
        <v>9604</v>
      </c>
      <c r="C9669" s="267">
        <v>118.98248885738948</v>
      </c>
    </row>
    <row r="9670" spans="2:3" x14ac:dyDescent="0.45">
      <c r="B9670" s="266">
        <v>9605</v>
      </c>
      <c r="C9670" s="267">
        <v>127.40139383200977</v>
      </c>
    </row>
    <row r="9671" spans="2:3" x14ac:dyDescent="0.45">
      <c r="B9671" s="266">
        <v>9606</v>
      </c>
      <c r="C9671" s="267">
        <v>151.05625552359203</v>
      </c>
    </row>
    <row r="9672" spans="2:3" x14ac:dyDescent="0.45">
      <c r="B9672" s="266">
        <v>9607</v>
      </c>
      <c r="C9672" s="267">
        <v>98.333762481411213</v>
      </c>
    </row>
    <row r="9673" spans="2:3" x14ac:dyDescent="0.45">
      <c r="B9673" s="266">
        <v>9608</v>
      </c>
      <c r="C9673" s="267">
        <v>124.79889626395379</v>
      </c>
    </row>
    <row r="9674" spans="2:3" x14ac:dyDescent="0.45">
      <c r="B9674" s="266">
        <v>9609</v>
      </c>
      <c r="C9674" s="267">
        <v>161.58628464070239</v>
      </c>
    </row>
    <row r="9675" spans="2:3" x14ac:dyDescent="0.45">
      <c r="B9675" s="266">
        <v>9610</v>
      </c>
      <c r="C9675" s="267">
        <v>178.40752013670055</v>
      </c>
    </row>
    <row r="9676" spans="2:3" x14ac:dyDescent="0.45">
      <c r="B9676" s="266">
        <v>9611</v>
      </c>
      <c r="C9676" s="267">
        <v>172.01346884858219</v>
      </c>
    </row>
    <row r="9677" spans="2:3" x14ac:dyDescent="0.45">
      <c r="B9677" s="266">
        <v>9612</v>
      </c>
      <c r="C9677" s="267">
        <v>179.32542336209923</v>
      </c>
    </row>
    <row r="9678" spans="2:3" x14ac:dyDescent="0.45">
      <c r="B9678" s="266">
        <v>9613</v>
      </c>
      <c r="C9678" s="267">
        <v>128.9363835238959</v>
      </c>
    </row>
    <row r="9679" spans="2:3" x14ac:dyDescent="0.45">
      <c r="B9679" s="266">
        <v>9614</v>
      </c>
      <c r="C9679" s="267">
        <v>150.32978474833371</v>
      </c>
    </row>
    <row r="9680" spans="2:3" x14ac:dyDescent="0.45">
      <c r="B9680" s="266">
        <v>9615</v>
      </c>
      <c r="C9680" s="267">
        <v>146.3029096852317</v>
      </c>
    </row>
    <row r="9681" spans="2:3" x14ac:dyDescent="0.45">
      <c r="B9681" s="266">
        <v>9616</v>
      </c>
      <c r="C9681" s="267">
        <v>109.27626425327797</v>
      </c>
    </row>
    <row r="9682" spans="2:3" x14ac:dyDescent="0.45">
      <c r="B9682" s="266">
        <v>9617</v>
      </c>
      <c r="C9682" s="267">
        <v>138.16854176532863</v>
      </c>
    </row>
    <row r="9683" spans="2:3" x14ac:dyDescent="0.45">
      <c r="B9683" s="266">
        <v>9618</v>
      </c>
      <c r="C9683" s="267">
        <v>146.89277326896001</v>
      </c>
    </row>
    <row r="9684" spans="2:3" x14ac:dyDescent="0.45">
      <c r="B9684" s="266">
        <v>9619</v>
      </c>
      <c r="C9684" s="267">
        <v>115.17383469295839</v>
      </c>
    </row>
    <row r="9685" spans="2:3" x14ac:dyDescent="0.45">
      <c r="B9685" s="266">
        <v>9620</v>
      </c>
      <c r="C9685" s="267">
        <v>84.275062886207564</v>
      </c>
    </row>
    <row r="9686" spans="2:3" x14ac:dyDescent="0.45">
      <c r="B9686" s="266">
        <v>9621</v>
      </c>
      <c r="C9686" s="267">
        <v>96.611807600416213</v>
      </c>
    </row>
    <row r="9687" spans="2:3" x14ac:dyDescent="0.45">
      <c r="B9687" s="266">
        <v>9622</v>
      </c>
      <c r="C9687" s="267">
        <v>127.72997436280778</v>
      </c>
    </row>
    <row r="9688" spans="2:3" x14ac:dyDescent="0.45">
      <c r="B9688" s="266">
        <v>9623</v>
      </c>
      <c r="C9688" s="267">
        <v>143.91653619306504</v>
      </c>
    </row>
    <row r="9689" spans="2:3" x14ac:dyDescent="0.45">
      <c r="B9689" s="266">
        <v>9624</v>
      </c>
      <c r="C9689" s="267">
        <v>132.70632643938433</v>
      </c>
    </row>
    <row r="9690" spans="2:3" x14ac:dyDescent="0.45">
      <c r="B9690" s="266">
        <v>9625</v>
      </c>
      <c r="C9690" s="267">
        <v>109.94200076610107</v>
      </c>
    </row>
    <row r="9691" spans="2:3" x14ac:dyDescent="0.45">
      <c r="B9691" s="266">
        <v>9626</v>
      </c>
      <c r="C9691" s="267">
        <v>134.30076492739983</v>
      </c>
    </row>
    <row r="9692" spans="2:3" x14ac:dyDescent="0.45">
      <c r="B9692" s="266">
        <v>9627</v>
      </c>
      <c r="C9692" s="267">
        <v>139.18520312524936</v>
      </c>
    </row>
    <row r="9693" spans="2:3" x14ac:dyDescent="0.45">
      <c r="B9693" s="266">
        <v>9628</v>
      </c>
      <c r="C9693" s="267">
        <v>167.48605211795703</v>
      </c>
    </row>
    <row r="9694" spans="2:3" x14ac:dyDescent="0.45">
      <c r="B9694" s="266">
        <v>9629</v>
      </c>
      <c r="C9694" s="267">
        <v>146.55704096390735</v>
      </c>
    </row>
    <row r="9695" spans="2:3" x14ac:dyDescent="0.45">
      <c r="B9695" s="266">
        <v>9630</v>
      </c>
      <c r="C9695" s="267">
        <v>95.579214055261701</v>
      </c>
    </row>
    <row r="9696" spans="2:3" x14ac:dyDescent="0.45">
      <c r="B9696" s="266">
        <v>9631</v>
      </c>
      <c r="C9696" s="267">
        <v>96.352144558321982</v>
      </c>
    </row>
    <row r="9697" spans="2:3" x14ac:dyDescent="0.45">
      <c r="B9697" s="266">
        <v>9632</v>
      </c>
      <c r="C9697" s="267">
        <v>133.43309908864171</v>
      </c>
    </row>
    <row r="9698" spans="2:3" x14ac:dyDescent="0.45">
      <c r="B9698" s="266">
        <v>9633</v>
      </c>
      <c r="C9698" s="267">
        <v>178.41698316987862</v>
      </c>
    </row>
    <row r="9699" spans="2:3" x14ac:dyDescent="0.45">
      <c r="B9699" s="266">
        <v>9634</v>
      </c>
      <c r="C9699" s="267">
        <v>112.19835546178346</v>
      </c>
    </row>
    <row r="9700" spans="2:3" x14ac:dyDescent="0.45">
      <c r="B9700" s="266">
        <v>9635</v>
      </c>
      <c r="C9700" s="267">
        <v>92.749150642970136</v>
      </c>
    </row>
    <row r="9701" spans="2:3" x14ac:dyDescent="0.45">
      <c r="B9701" s="266">
        <v>9636</v>
      </c>
      <c r="C9701" s="267">
        <v>118.34960640939015</v>
      </c>
    </row>
    <row r="9702" spans="2:3" x14ac:dyDescent="0.45">
      <c r="B9702" s="266">
        <v>9637</v>
      </c>
      <c r="C9702" s="267">
        <v>112.72694889352331</v>
      </c>
    </row>
    <row r="9703" spans="2:3" x14ac:dyDescent="0.45">
      <c r="B9703" s="266">
        <v>9638</v>
      </c>
      <c r="C9703" s="267">
        <v>137.6856956087156</v>
      </c>
    </row>
    <row r="9704" spans="2:3" x14ac:dyDescent="0.45">
      <c r="B9704" s="266">
        <v>9639</v>
      </c>
      <c r="C9704" s="267">
        <v>137.41310716667249</v>
      </c>
    </row>
    <row r="9705" spans="2:3" x14ac:dyDescent="0.45">
      <c r="B9705" s="266">
        <v>9640</v>
      </c>
      <c r="C9705" s="267">
        <v>101.33024644249227</v>
      </c>
    </row>
    <row r="9706" spans="2:3" x14ac:dyDescent="0.45">
      <c r="B9706" s="266">
        <v>9641</v>
      </c>
      <c r="C9706" s="267">
        <v>115.29814257719926</v>
      </c>
    </row>
    <row r="9707" spans="2:3" x14ac:dyDescent="0.45">
      <c r="B9707" s="266">
        <v>9642</v>
      </c>
      <c r="C9707" s="267">
        <v>192.80750019069256</v>
      </c>
    </row>
    <row r="9708" spans="2:3" x14ac:dyDescent="0.45">
      <c r="B9708" s="266">
        <v>9643</v>
      </c>
      <c r="C9708" s="267">
        <v>154.95139286482936</v>
      </c>
    </row>
    <row r="9709" spans="2:3" x14ac:dyDescent="0.45">
      <c r="B9709" s="266">
        <v>9644</v>
      </c>
      <c r="C9709" s="267">
        <v>168.54334901585068</v>
      </c>
    </row>
    <row r="9710" spans="2:3" x14ac:dyDescent="0.45">
      <c r="B9710" s="266">
        <v>9645</v>
      </c>
      <c r="C9710" s="267">
        <v>140.96738630444156</v>
      </c>
    </row>
    <row r="9711" spans="2:3" x14ac:dyDescent="0.45">
      <c r="B9711" s="266">
        <v>9646</v>
      </c>
      <c r="C9711" s="267">
        <v>123.45030451903352</v>
      </c>
    </row>
    <row r="9712" spans="2:3" x14ac:dyDescent="0.45">
      <c r="B9712" s="266">
        <v>9647</v>
      </c>
      <c r="C9712" s="267">
        <v>124.55355240973229</v>
      </c>
    </row>
    <row r="9713" spans="2:3" x14ac:dyDescent="0.45">
      <c r="B9713" s="266">
        <v>9648</v>
      </c>
      <c r="C9713" s="267">
        <v>188.26735392036957</v>
      </c>
    </row>
    <row r="9714" spans="2:3" x14ac:dyDescent="0.45">
      <c r="B9714" s="266">
        <v>9649</v>
      </c>
      <c r="C9714" s="267">
        <v>84.521727152860365</v>
      </c>
    </row>
    <row r="9715" spans="2:3" x14ac:dyDescent="0.45">
      <c r="B9715" s="266">
        <v>9650</v>
      </c>
      <c r="C9715" s="267">
        <v>110.30900234835636</v>
      </c>
    </row>
    <row r="9716" spans="2:3" x14ac:dyDescent="0.45">
      <c r="B9716" s="266">
        <v>9651</v>
      </c>
      <c r="C9716" s="267">
        <v>145.00235451642737</v>
      </c>
    </row>
    <row r="9717" spans="2:3" x14ac:dyDescent="0.45">
      <c r="B9717" s="266">
        <v>9652</v>
      </c>
      <c r="C9717" s="267">
        <v>128.19045220157017</v>
      </c>
    </row>
    <row r="9718" spans="2:3" x14ac:dyDescent="0.45">
      <c r="B9718" s="266">
        <v>9653</v>
      </c>
      <c r="C9718" s="267">
        <v>116.62092286260406</v>
      </c>
    </row>
    <row r="9719" spans="2:3" x14ac:dyDescent="0.45">
      <c r="B9719" s="266">
        <v>9654</v>
      </c>
      <c r="C9719" s="267">
        <v>140.41847629576682</v>
      </c>
    </row>
    <row r="9720" spans="2:3" x14ac:dyDescent="0.45">
      <c r="B9720" s="266">
        <v>9655</v>
      </c>
      <c r="C9720" s="267">
        <v>114.98407902178838</v>
      </c>
    </row>
    <row r="9721" spans="2:3" x14ac:dyDescent="0.45">
      <c r="B9721" s="266">
        <v>9656</v>
      </c>
      <c r="C9721" s="267">
        <v>77.732052396186432</v>
      </c>
    </row>
    <row r="9722" spans="2:3" x14ac:dyDescent="0.45">
      <c r="B9722" s="266">
        <v>9657</v>
      </c>
      <c r="C9722" s="267">
        <v>93.97256312675583</v>
      </c>
    </row>
    <row r="9723" spans="2:3" x14ac:dyDescent="0.45">
      <c r="B9723" s="266">
        <v>9658</v>
      </c>
      <c r="C9723" s="267">
        <v>135.6862177242125</v>
      </c>
    </row>
    <row r="9724" spans="2:3" x14ac:dyDescent="0.45">
      <c r="B9724" s="266">
        <v>9659</v>
      </c>
      <c r="C9724" s="267">
        <v>112.56857936504089</v>
      </c>
    </row>
    <row r="9725" spans="2:3" x14ac:dyDescent="0.45">
      <c r="B9725" s="266">
        <v>9660</v>
      </c>
      <c r="C9725" s="267">
        <v>104.37666911972198</v>
      </c>
    </row>
    <row r="9726" spans="2:3" x14ac:dyDescent="0.45">
      <c r="B9726" s="266">
        <v>9661</v>
      </c>
      <c r="C9726" s="267">
        <v>137.11827207143335</v>
      </c>
    </row>
    <row r="9727" spans="2:3" x14ac:dyDescent="0.45">
      <c r="B9727" s="266">
        <v>9662</v>
      </c>
      <c r="C9727" s="267">
        <v>177.81231842914838</v>
      </c>
    </row>
    <row r="9728" spans="2:3" x14ac:dyDescent="0.45">
      <c r="B9728" s="266">
        <v>9663</v>
      </c>
      <c r="C9728" s="267">
        <v>154.22290604471954</v>
      </c>
    </row>
    <row r="9729" spans="2:3" x14ac:dyDescent="0.45">
      <c r="B9729" s="266">
        <v>9664</v>
      </c>
      <c r="C9729" s="267">
        <v>96.662508897023685</v>
      </c>
    </row>
    <row r="9730" spans="2:3" x14ac:dyDescent="0.45">
      <c r="B9730" s="266">
        <v>9665</v>
      </c>
      <c r="C9730" s="267">
        <v>78.122738770390427</v>
      </c>
    </row>
    <row r="9731" spans="2:3" x14ac:dyDescent="0.45">
      <c r="B9731" s="266">
        <v>9666</v>
      </c>
      <c r="C9731" s="267">
        <v>198.38772090153898</v>
      </c>
    </row>
    <row r="9732" spans="2:3" x14ac:dyDescent="0.45">
      <c r="B9732" s="266">
        <v>9667</v>
      </c>
      <c r="C9732" s="267">
        <v>135.62045430425877</v>
      </c>
    </row>
    <row r="9733" spans="2:3" x14ac:dyDescent="0.45">
      <c r="B9733" s="266">
        <v>9668</v>
      </c>
      <c r="C9733" s="267">
        <v>175.26815610460631</v>
      </c>
    </row>
    <row r="9734" spans="2:3" x14ac:dyDescent="0.45">
      <c r="B9734" s="266">
        <v>9669</v>
      </c>
      <c r="C9734" s="267">
        <v>129.49328277418903</v>
      </c>
    </row>
    <row r="9735" spans="2:3" x14ac:dyDescent="0.45">
      <c r="B9735" s="266">
        <v>9670</v>
      </c>
      <c r="C9735" s="267">
        <v>163.04700519829493</v>
      </c>
    </row>
    <row r="9736" spans="2:3" x14ac:dyDescent="0.45">
      <c r="B9736" s="266">
        <v>9671</v>
      </c>
      <c r="C9736" s="267">
        <v>160.95562877273093</v>
      </c>
    </row>
    <row r="9737" spans="2:3" x14ac:dyDescent="0.45">
      <c r="B9737" s="266">
        <v>9672</v>
      </c>
      <c r="C9737" s="267">
        <v>137.32789920876041</v>
      </c>
    </row>
    <row r="9738" spans="2:3" x14ac:dyDescent="0.45">
      <c r="B9738" s="266">
        <v>9673</v>
      </c>
      <c r="C9738" s="267">
        <v>94.291219783150638</v>
      </c>
    </row>
    <row r="9739" spans="2:3" x14ac:dyDescent="0.45">
      <c r="B9739" s="266">
        <v>9674</v>
      </c>
      <c r="C9739" s="267">
        <v>190.22402342827198</v>
      </c>
    </row>
    <row r="9740" spans="2:3" x14ac:dyDescent="0.45">
      <c r="B9740" s="266">
        <v>9675</v>
      </c>
      <c r="C9740" s="267">
        <v>127.77194302998996</v>
      </c>
    </row>
    <row r="9741" spans="2:3" x14ac:dyDescent="0.45">
      <c r="B9741" s="266">
        <v>9676</v>
      </c>
      <c r="C9741" s="267">
        <v>159.52795030307476</v>
      </c>
    </row>
    <row r="9742" spans="2:3" x14ac:dyDescent="0.45">
      <c r="B9742" s="266">
        <v>9677</v>
      </c>
      <c r="C9742" s="267">
        <v>111.28211506297274</v>
      </c>
    </row>
    <row r="9743" spans="2:3" x14ac:dyDescent="0.45">
      <c r="B9743" s="266">
        <v>9678</v>
      </c>
      <c r="C9743" s="267">
        <v>85.347871087916786</v>
      </c>
    </row>
    <row r="9744" spans="2:3" x14ac:dyDescent="0.45">
      <c r="B9744" s="266">
        <v>9679</v>
      </c>
      <c r="C9744" s="267">
        <v>126.50529894369708</v>
      </c>
    </row>
    <row r="9745" spans="2:3" x14ac:dyDescent="0.45">
      <c r="B9745" s="266">
        <v>9680</v>
      </c>
      <c r="C9745" s="267">
        <v>76.632520459005249</v>
      </c>
    </row>
    <row r="9746" spans="2:3" x14ac:dyDescent="0.45">
      <c r="B9746" s="266">
        <v>9681</v>
      </c>
      <c r="C9746" s="267">
        <v>111.13377869032311</v>
      </c>
    </row>
    <row r="9747" spans="2:3" x14ac:dyDescent="0.45">
      <c r="B9747" s="266">
        <v>9682</v>
      </c>
      <c r="C9747" s="267">
        <v>181.351084220129</v>
      </c>
    </row>
    <row r="9748" spans="2:3" x14ac:dyDescent="0.45">
      <c r="B9748" s="266">
        <v>9683</v>
      </c>
      <c r="C9748" s="267">
        <v>76.797627222591842</v>
      </c>
    </row>
    <row r="9749" spans="2:3" x14ac:dyDescent="0.45">
      <c r="B9749" s="266">
        <v>9684</v>
      </c>
      <c r="C9749" s="267">
        <v>122.9539118843397</v>
      </c>
    </row>
    <row r="9750" spans="2:3" x14ac:dyDescent="0.45">
      <c r="B9750" s="266">
        <v>9685</v>
      </c>
      <c r="C9750" s="267">
        <v>134.97849060431986</v>
      </c>
    </row>
    <row r="9751" spans="2:3" x14ac:dyDescent="0.45">
      <c r="B9751" s="266">
        <v>9686</v>
      </c>
      <c r="C9751" s="267">
        <v>91.049881120087491</v>
      </c>
    </row>
    <row r="9752" spans="2:3" x14ac:dyDescent="0.45">
      <c r="B9752" s="266">
        <v>9687</v>
      </c>
      <c r="C9752" s="267">
        <v>162.66843687887967</v>
      </c>
    </row>
    <row r="9753" spans="2:3" x14ac:dyDescent="0.45">
      <c r="B9753" s="266">
        <v>9688</v>
      </c>
      <c r="C9753" s="267">
        <v>86.742598763583516</v>
      </c>
    </row>
    <row r="9754" spans="2:3" x14ac:dyDescent="0.45">
      <c r="B9754" s="266">
        <v>9689</v>
      </c>
      <c r="C9754" s="267">
        <v>73.526805948635953</v>
      </c>
    </row>
    <row r="9755" spans="2:3" x14ac:dyDescent="0.45">
      <c r="B9755" s="266">
        <v>9690</v>
      </c>
      <c r="C9755" s="267">
        <v>132.38136661147598</v>
      </c>
    </row>
    <row r="9756" spans="2:3" x14ac:dyDescent="0.45">
      <c r="B9756" s="266">
        <v>9691</v>
      </c>
      <c r="C9756" s="267">
        <v>126.24977420105533</v>
      </c>
    </row>
    <row r="9757" spans="2:3" x14ac:dyDescent="0.45">
      <c r="B9757" s="266">
        <v>9692</v>
      </c>
      <c r="C9757" s="267">
        <v>140.12112980591309</v>
      </c>
    </row>
    <row r="9758" spans="2:3" x14ac:dyDescent="0.45">
      <c r="B9758" s="266">
        <v>9693</v>
      </c>
      <c r="C9758" s="267">
        <v>159.95330300169985</v>
      </c>
    </row>
    <row r="9759" spans="2:3" x14ac:dyDescent="0.45">
      <c r="B9759" s="266">
        <v>9694</v>
      </c>
      <c r="C9759" s="267">
        <v>89.3578695825897</v>
      </c>
    </row>
    <row r="9760" spans="2:3" x14ac:dyDescent="0.45">
      <c r="B9760" s="266">
        <v>9695</v>
      </c>
      <c r="C9760" s="267">
        <v>75.911940279975269</v>
      </c>
    </row>
    <row r="9761" spans="2:3" x14ac:dyDescent="0.45">
      <c r="B9761" s="266">
        <v>9696</v>
      </c>
      <c r="C9761" s="267">
        <v>90.991428531369337</v>
      </c>
    </row>
    <row r="9762" spans="2:3" x14ac:dyDescent="0.45">
      <c r="B9762" s="266">
        <v>9697</v>
      </c>
      <c r="C9762" s="267">
        <v>76.574256857024935</v>
      </c>
    </row>
    <row r="9763" spans="2:3" x14ac:dyDescent="0.45">
      <c r="B9763" s="266">
        <v>9698</v>
      </c>
      <c r="C9763" s="267">
        <v>199.55865675389887</v>
      </c>
    </row>
    <row r="9764" spans="2:3" x14ac:dyDescent="0.45">
      <c r="B9764" s="266">
        <v>9699</v>
      </c>
      <c r="C9764" s="267">
        <v>136.34807928034348</v>
      </c>
    </row>
    <row r="9765" spans="2:3" x14ac:dyDescent="0.45">
      <c r="B9765" s="266">
        <v>9700</v>
      </c>
      <c r="C9765" s="267">
        <v>112.00950944497572</v>
      </c>
    </row>
    <row r="9766" spans="2:3" x14ac:dyDescent="0.45">
      <c r="B9766" s="266">
        <v>9701</v>
      </c>
      <c r="C9766" s="267">
        <v>148.47138636206068</v>
      </c>
    </row>
    <row r="9767" spans="2:3" x14ac:dyDescent="0.45">
      <c r="B9767" s="266">
        <v>9702</v>
      </c>
      <c r="C9767" s="267">
        <v>136.21237404239392</v>
      </c>
    </row>
    <row r="9768" spans="2:3" x14ac:dyDescent="0.45">
      <c r="B9768" s="266">
        <v>9703</v>
      </c>
      <c r="C9768" s="267">
        <v>90.658354409162058</v>
      </c>
    </row>
    <row r="9769" spans="2:3" x14ac:dyDescent="0.45">
      <c r="B9769" s="266">
        <v>9704</v>
      </c>
      <c r="C9769" s="267">
        <v>100.86438058198726</v>
      </c>
    </row>
    <row r="9770" spans="2:3" x14ac:dyDescent="0.45">
      <c r="B9770" s="266">
        <v>9705</v>
      </c>
      <c r="C9770" s="267">
        <v>127.7446059459258</v>
      </c>
    </row>
    <row r="9771" spans="2:3" x14ac:dyDescent="0.45">
      <c r="B9771" s="266">
        <v>9706</v>
      </c>
      <c r="C9771" s="267">
        <v>101.21133909827145</v>
      </c>
    </row>
    <row r="9772" spans="2:3" x14ac:dyDescent="0.45">
      <c r="B9772" s="266">
        <v>9707</v>
      </c>
      <c r="C9772" s="267">
        <v>167.057737731755</v>
      </c>
    </row>
    <row r="9773" spans="2:3" x14ac:dyDescent="0.45">
      <c r="B9773" s="266">
        <v>9708</v>
      </c>
      <c r="C9773" s="267">
        <v>130.27014066829301</v>
      </c>
    </row>
    <row r="9774" spans="2:3" x14ac:dyDescent="0.45">
      <c r="B9774" s="266">
        <v>9709</v>
      </c>
      <c r="C9774" s="267">
        <v>79.750132798629309</v>
      </c>
    </row>
    <row r="9775" spans="2:3" x14ac:dyDescent="0.45">
      <c r="B9775" s="266">
        <v>9710</v>
      </c>
      <c r="C9775" s="267">
        <v>140.45450897926858</v>
      </c>
    </row>
    <row r="9776" spans="2:3" x14ac:dyDescent="0.45">
      <c r="B9776" s="266">
        <v>9711</v>
      </c>
      <c r="C9776" s="267">
        <v>78.226842362475054</v>
      </c>
    </row>
    <row r="9777" spans="2:3" x14ac:dyDescent="0.45">
      <c r="B9777" s="266">
        <v>9712</v>
      </c>
      <c r="C9777" s="267">
        <v>190.29778746888948</v>
      </c>
    </row>
    <row r="9778" spans="2:3" x14ac:dyDescent="0.45">
      <c r="B9778" s="266">
        <v>9713</v>
      </c>
      <c r="C9778" s="267">
        <v>138.45942314334269</v>
      </c>
    </row>
    <row r="9779" spans="2:3" x14ac:dyDescent="0.45">
      <c r="B9779" s="266">
        <v>9714</v>
      </c>
      <c r="C9779" s="267">
        <v>81.819730308370481</v>
      </c>
    </row>
    <row r="9780" spans="2:3" x14ac:dyDescent="0.45">
      <c r="B9780" s="266">
        <v>9715</v>
      </c>
      <c r="C9780" s="267">
        <v>135.13497001451444</v>
      </c>
    </row>
    <row r="9781" spans="2:3" x14ac:dyDescent="0.45">
      <c r="B9781" s="266">
        <v>9716</v>
      </c>
      <c r="C9781" s="267">
        <v>157.77986774301002</v>
      </c>
    </row>
    <row r="9782" spans="2:3" x14ac:dyDescent="0.45">
      <c r="B9782" s="266">
        <v>9717</v>
      </c>
      <c r="C9782" s="267">
        <v>156.93588049469838</v>
      </c>
    </row>
    <row r="9783" spans="2:3" x14ac:dyDescent="0.45">
      <c r="B9783" s="266">
        <v>9718</v>
      </c>
      <c r="C9783" s="267">
        <v>166.38259793528357</v>
      </c>
    </row>
    <row r="9784" spans="2:3" x14ac:dyDescent="0.45">
      <c r="B9784" s="266">
        <v>9719</v>
      </c>
      <c r="C9784" s="267">
        <v>101.19485920197303</v>
      </c>
    </row>
    <row r="9785" spans="2:3" x14ac:dyDescent="0.45">
      <c r="B9785" s="266">
        <v>9720</v>
      </c>
      <c r="C9785" s="267">
        <v>72.343819858186961</v>
      </c>
    </row>
    <row r="9786" spans="2:3" x14ac:dyDescent="0.45">
      <c r="B9786" s="266">
        <v>9721</v>
      </c>
      <c r="C9786" s="267">
        <v>126.03245406974774</v>
      </c>
    </row>
    <row r="9787" spans="2:3" x14ac:dyDescent="0.45">
      <c r="B9787" s="266">
        <v>9722</v>
      </c>
      <c r="C9787" s="267">
        <v>68.167813928495391</v>
      </c>
    </row>
    <row r="9788" spans="2:3" x14ac:dyDescent="0.45">
      <c r="B9788" s="266">
        <v>9723</v>
      </c>
      <c r="C9788" s="267">
        <v>113.41770062361132</v>
      </c>
    </row>
    <row r="9789" spans="2:3" x14ac:dyDescent="0.45">
      <c r="B9789" s="266">
        <v>9724</v>
      </c>
      <c r="C9789" s="267">
        <v>162.52474516412025</v>
      </c>
    </row>
    <row r="9790" spans="2:3" x14ac:dyDescent="0.45">
      <c r="B9790" s="266">
        <v>9725</v>
      </c>
      <c r="C9790" s="267">
        <v>99.295439664530306</v>
      </c>
    </row>
    <row r="9791" spans="2:3" x14ac:dyDescent="0.45">
      <c r="B9791" s="266">
        <v>9726</v>
      </c>
      <c r="C9791" s="267">
        <v>135.91171166108592</v>
      </c>
    </row>
    <row r="9792" spans="2:3" x14ac:dyDescent="0.45">
      <c r="B9792" s="266">
        <v>9727</v>
      </c>
      <c r="C9792" s="267">
        <v>118.40548245575268</v>
      </c>
    </row>
    <row r="9793" spans="2:3" x14ac:dyDescent="0.45">
      <c r="B9793" s="266">
        <v>9728</v>
      </c>
      <c r="C9793" s="267">
        <v>114.71192726195602</v>
      </c>
    </row>
    <row r="9794" spans="2:3" x14ac:dyDescent="0.45">
      <c r="B9794" s="266">
        <v>9729</v>
      </c>
      <c r="C9794" s="267">
        <v>137.08628677730621</v>
      </c>
    </row>
    <row r="9795" spans="2:3" x14ac:dyDescent="0.45">
      <c r="B9795" s="266">
        <v>9730</v>
      </c>
      <c r="C9795" s="267">
        <v>112.69144774765866</v>
      </c>
    </row>
    <row r="9796" spans="2:3" x14ac:dyDescent="0.45">
      <c r="B9796" s="266">
        <v>9731</v>
      </c>
      <c r="C9796" s="267">
        <v>147.23621858464543</v>
      </c>
    </row>
    <row r="9797" spans="2:3" x14ac:dyDescent="0.45">
      <c r="B9797" s="266">
        <v>9732</v>
      </c>
      <c r="C9797" s="267">
        <v>137.97525987548445</v>
      </c>
    </row>
    <row r="9798" spans="2:3" x14ac:dyDescent="0.45">
      <c r="B9798" s="266">
        <v>9733</v>
      </c>
      <c r="C9798" s="267">
        <v>151.75385362927835</v>
      </c>
    </row>
    <row r="9799" spans="2:3" x14ac:dyDescent="0.45">
      <c r="B9799" s="266">
        <v>9734</v>
      </c>
      <c r="C9799" s="267">
        <v>68.147377775470943</v>
      </c>
    </row>
    <row r="9800" spans="2:3" x14ac:dyDescent="0.45">
      <c r="B9800" s="266">
        <v>9735</v>
      </c>
      <c r="C9800" s="267">
        <v>119.39961351202385</v>
      </c>
    </row>
    <row r="9801" spans="2:3" x14ac:dyDescent="0.45">
      <c r="B9801" s="266">
        <v>9736</v>
      </c>
      <c r="C9801" s="267">
        <v>137.11294664764549</v>
      </c>
    </row>
    <row r="9802" spans="2:3" x14ac:dyDescent="0.45">
      <c r="B9802" s="266">
        <v>9737</v>
      </c>
      <c r="C9802" s="267">
        <v>100.13665695436914</v>
      </c>
    </row>
    <row r="9803" spans="2:3" x14ac:dyDescent="0.45">
      <c r="B9803" s="266">
        <v>9738</v>
      </c>
      <c r="C9803" s="267">
        <v>121.39645047804051</v>
      </c>
    </row>
    <row r="9804" spans="2:3" x14ac:dyDescent="0.45">
      <c r="B9804" s="266">
        <v>9739</v>
      </c>
      <c r="C9804" s="267">
        <v>109.71562497746562</v>
      </c>
    </row>
    <row r="9805" spans="2:3" x14ac:dyDescent="0.45">
      <c r="B9805" s="266">
        <v>9740</v>
      </c>
      <c r="C9805" s="267">
        <v>177.3671815735039</v>
      </c>
    </row>
    <row r="9806" spans="2:3" x14ac:dyDescent="0.45">
      <c r="B9806" s="266">
        <v>9741</v>
      </c>
      <c r="C9806" s="267">
        <v>142.32804209612726</v>
      </c>
    </row>
    <row r="9807" spans="2:3" x14ac:dyDescent="0.45">
      <c r="B9807" s="266">
        <v>9742</v>
      </c>
      <c r="C9807" s="267">
        <v>176.54742968855123</v>
      </c>
    </row>
    <row r="9808" spans="2:3" x14ac:dyDescent="0.45">
      <c r="B9808" s="266">
        <v>9743</v>
      </c>
      <c r="C9808" s="267">
        <v>111.00466433755845</v>
      </c>
    </row>
    <row r="9809" spans="2:3" x14ac:dyDescent="0.45">
      <c r="B9809" s="266">
        <v>9744</v>
      </c>
      <c r="C9809" s="267">
        <v>165.40456330525248</v>
      </c>
    </row>
    <row r="9810" spans="2:3" x14ac:dyDescent="0.45">
      <c r="B9810" s="266">
        <v>9745</v>
      </c>
      <c r="C9810" s="267">
        <v>178.53761594093726</v>
      </c>
    </row>
    <row r="9811" spans="2:3" x14ac:dyDescent="0.45">
      <c r="B9811" s="266">
        <v>9746</v>
      </c>
      <c r="C9811" s="267">
        <v>111.09977259052877</v>
      </c>
    </row>
    <row r="9812" spans="2:3" x14ac:dyDescent="0.45">
      <c r="B9812" s="266">
        <v>9747</v>
      </c>
      <c r="C9812" s="267">
        <v>89.989988460730544</v>
      </c>
    </row>
    <row r="9813" spans="2:3" x14ac:dyDescent="0.45">
      <c r="B9813" s="266">
        <v>9748</v>
      </c>
      <c r="C9813" s="267">
        <v>133.44309448822503</v>
      </c>
    </row>
    <row r="9814" spans="2:3" x14ac:dyDescent="0.45">
      <c r="B9814" s="266">
        <v>9749</v>
      </c>
      <c r="C9814" s="267">
        <v>102.76071558475212</v>
      </c>
    </row>
    <row r="9815" spans="2:3" x14ac:dyDescent="0.45">
      <c r="B9815" s="266">
        <v>9750</v>
      </c>
      <c r="C9815" s="267">
        <v>180.37465947432031</v>
      </c>
    </row>
    <row r="9816" spans="2:3" x14ac:dyDescent="0.45">
      <c r="B9816" s="266">
        <v>9751</v>
      </c>
      <c r="C9816" s="267">
        <v>166.05431512652575</v>
      </c>
    </row>
    <row r="9817" spans="2:3" x14ac:dyDescent="0.45">
      <c r="B9817" s="266">
        <v>9752</v>
      </c>
      <c r="C9817" s="267">
        <v>103.4315528076857</v>
      </c>
    </row>
    <row r="9818" spans="2:3" x14ac:dyDescent="0.45">
      <c r="B9818" s="266">
        <v>9753</v>
      </c>
      <c r="C9818" s="267">
        <v>126.0884885333253</v>
      </c>
    </row>
    <row r="9819" spans="2:3" x14ac:dyDescent="0.45">
      <c r="B9819" s="266">
        <v>9754</v>
      </c>
      <c r="C9819" s="267">
        <v>77.474513847310931</v>
      </c>
    </row>
    <row r="9820" spans="2:3" x14ac:dyDescent="0.45">
      <c r="B9820" s="266">
        <v>9755</v>
      </c>
      <c r="C9820" s="267">
        <v>114.20278449102858</v>
      </c>
    </row>
    <row r="9821" spans="2:3" x14ac:dyDescent="0.45">
      <c r="B9821" s="266">
        <v>9756</v>
      </c>
      <c r="C9821" s="267">
        <v>131.8870792607606</v>
      </c>
    </row>
    <row r="9822" spans="2:3" x14ac:dyDescent="0.45">
      <c r="B9822" s="266">
        <v>9757</v>
      </c>
      <c r="C9822" s="267">
        <v>103.82852150438788</v>
      </c>
    </row>
    <row r="9823" spans="2:3" x14ac:dyDescent="0.45">
      <c r="B9823" s="266">
        <v>9758</v>
      </c>
      <c r="C9823" s="267">
        <v>153.5216494807178</v>
      </c>
    </row>
    <row r="9824" spans="2:3" x14ac:dyDescent="0.45">
      <c r="B9824" s="266">
        <v>9759</v>
      </c>
      <c r="C9824" s="267">
        <v>87.532424670236907</v>
      </c>
    </row>
    <row r="9825" spans="2:3" x14ac:dyDescent="0.45">
      <c r="B9825" s="266">
        <v>9760</v>
      </c>
      <c r="C9825" s="267">
        <v>147.07289560066118</v>
      </c>
    </row>
    <row r="9826" spans="2:3" x14ac:dyDescent="0.45">
      <c r="B9826" s="266">
        <v>9761</v>
      </c>
      <c r="C9826" s="267">
        <v>204.44473010643148</v>
      </c>
    </row>
    <row r="9827" spans="2:3" x14ac:dyDescent="0.45">
      <c r="B9827" s="266">
        <v>9762</v>
      </c>
      <c r="C9827" s="267">
        <v>130.98717479913859</v>
      </c>
    </row>
    <row r="9828" spans="2:3" x14ac:dyDescent="0.45">
      <c r="B9828" s="266">
        <v>9763</v>
      </c>
      <c r="C9828" s="267">
        <v>111.07916927133097</v>
      </c>
    </row>
    <row r="9829" spans="2:3" x14ac:dyDescent="0.45">
      <c r="B9829" s="266">
        <v>9764</v>
      </c>
      <c r="C9829" s="267">
        <v>140.8679044711298</v>
      </c>
    </row>
    <row r="9830" spans="2:3" x14ac:dyDescent="0.45">
      <c r="B9830" s="266">
        <v>9765</v>
      </c>
      <c r="C9830" s="267">
        <v>114.76156309334054</v>
      </c>
    </row>
    <row r="9831" spans="2:3" x14ac:dyDescent="0.45">
      <c r="B9831" s="266">
        <v>9766</v>
      </c>
      <c r="C9831" s="267">
        <v>161.09956397501116</v>
      </c>
    </row>
    <row r="9832" spans="2:3" x14ac:dyDescent="0.45">
      <c r="B9832" s="266">
        <v>9767</v>
      </c>
      <c r="C9832" s="267">
        <v>97.653324231402706</v>
      </c>
    </row>
    <row r="9833" spans="2:3" x14ac:dyDescent="0.45">
      <c r="B9833" s="266">
        <v>9768</v>
      </c>
      <c r="C9833" s="267">
        <v>175.5533707356945</v>
      </c>
    </row>
    <row r="9834" spans="2:3" x14ac:dyDescent="0.45">
      <c r="B9834" s="266">
        <v>9769</v>
      </c>
      <c r="C9834" s="267">
        <v>108.87470297080938</v>
      </c>
    </row>
    <row r="9835" spans="2:3" x14ac:dyDescent="0.45">
      <c r="B9835" s="266">
        <v>9770</v>
      </c>
      <c r="C9835" s="267">
        <v>154.81152173894066</v>
      </c>
    </row>
    <row r="9836" spans="2:3" x14ac:dyDescent="0.45">
      <c r="B9836" s="266">
        <v>9771</v>
      </c>
      <c r="C9836" s="267">
        <v>104.22164527030017</v>
      </c>
    </row>
    <row r="9837" spans="2:3" x14ac:dyDescent="0.45">
      <c r="B9837" s="266">
        <v>9772</v>
      </c>
      <c r="C9837" s="267">
        <v>134.28319072029748</v>
      </c>
    </row>
    <row r="9838" spans="2:3" x14ac:dyDescent="0.45">
      <c r="B9838" s="266">
        <v>9773</v>
      </c>
      <c r="C9838" s="267">
        <v>140.22420285409527</v>
      </c>
    </row>
    <row r="9839" spans="2:3" x14ac:dyDescent="0.45">
      <c r="B9839" s="266">
        <v>9774</v>
      </c>
      <c r="C9839" s="267">
        <v>143.39826815390217</v>
      </c>
    </row>
    <row r="9840" spans="2:3" x14ac:dyDescent="0.45">
      <c r="B9840" s="266">
        <v>9775</v>
      </c>
      <c r="C9840" s="267">
        <v>88.962049143506874</v>
      </c>
    </row>
    <row r="9841" spans="2:3" x14ac:dyDescent="0.45">
      <c r="B9841" s="266">
        <v>9776</v>
      </c>
      <c r="C9841" s="267">
        <v>87.035725291583773</v>
      </c>
    </row>
    <row r="9842" spans="2:3" x14ac:dyDescent="0.45">
      <c r="B9842" s="266">
        <v>9777</v>
      </c>
      <c r="C9842" s="267">
        <v>118.02200495646628</v>
      </c>
    </row>
    <row r="9843" spans="2:3" x14ac:dyDescent="0.45">
      <c r="B9843" s="266">
        <v>9778</v>
      </c>
      <c r="C9843" s="267">
        <v>106.73629701598782</v>
      </c>
    </row>
    <row r="9844" spans="2:3" x14ac:dyDescent="0.45">
      <c r="B9844" s="266">
        <v>9779</v>
      </c>
      <c r="C9844" s="267">
        <v>139.95983251599773</v>
      </c>
    </row>
    <row r="9845" spans="2:3" x14ac:dyDescent="0.45">
      <c r="B9845" s="266">
        <v>9780</v>
      </c>
      <c r="C9845" s="267">
        <v>111.76340510336487</v>
      </c>
    </row>
    <row r="9846" spans="2:3" x14ac:dyDescent="0.45">
      <c r="B9846" s="266">
        <v>9781</v>
      </c>
      <c r="C9846" s="267">
        <v>107.46471210917616</v>
      </c>
    </row>
    <row r="9847" spans="2:3" x14ac:dyDescent="0.45">
      <c r="B9847" s="266">
        <v>9782</v>
      </c>
      <c r="C9847" s="267">
        <v>160.59835878251437</v>
      </c>
    </row>
    <row r="9848" spans="2:3" x14ac:dyDescent="0.45">
      <c r="B9848" s="266">
        <v>9783</v>
      </c>
      <c r="C9848" s="267">
        <v>108.58494142599392</v>
      </c>
    </row>
    <row r="9849" spans="2:3" x14ac:dyDescent="0.45">
      <c r="B9849" s="266">
        <v>9784</v>
      </c>
      <c r="C9849" s="267">
        <v>135.64257172205527</v>
      </c>
    </row>
    <row r="9850" spans="2:3" x14ac:dyDescent="0.45">
      <c r="B9850" s="266">
        <v>9785</v>
      </c>
      <c r="C9850" s="267">
        <v>128.06784406490584</v>
      </c>
    </row>
    <row r="9851" spans="2:3" x14ac:dyDescent="0.45">
      <c r="B9851" s="266">
        <v>9786</v>
      </c>
      <c r="C9851" s="267">
        <v>86.053036806012699</v>
      </c>
    </row>
    <row r="9852" spans="2:3" x14ac:dyDescent="0.45">
      <c r="B9852" s="266">
        <v>9787</v>
      </c>
      <c r="C9852" s="267">
        <v>182.41619683154983</v>
      </c>
    </row>
    <row r="9853" spans="2:3" x14ac:dyDescent="0.45">
      <c r="B9853" s="266">
        <v>9788</v>
      </c>
      <c r="C9853" s="267">
        <v>74.671680149091628</v>
      </c>
    </row>
    <row r="9854" spans="2:3" x14ac:dyDescent="0.45">
      <c r="B9854" s="266">
        <v>9789</v>
      </c>
      <c r="C9854" s="267">
        <v>143.53293268131603</v>
      </c>
    </row>
    <row r="9855" spans="2:3" x14ac:dyDescent="0.45">
      <c r="B9855" s="266">
        <v>9790</v>
      </c>
      <c r="C9855" s="267">
        <v>167.81836065300331</v>
      </c>
    </row>
    <row r="9856" spans="2:3" x14ac:dyDescent="0.45">
      <c r="B9856" s="266">
        <v>9791</v>
      </c>
      <c r="C9856" s="267">
        <v>164.96126260202703</v>
      </c>
    </row>
    <row r="9857" spans="2:3" x14ac:dyDescent="0.45">
      <c r="B9857" s="266">
        <v>9792</v>
      </c>
      <c r="C9857" s="267">
        <v>75.674977806006225</v>
      </c>
    </row>
    <row r="9858" spans="2:3" x14ac:dyDescent="0.45">
      <c r="B9858" s="266">
        <v>9793</v>
      </c>
      <c r="C9858" s="267">
        <v>187.60656237967933</v>
      </c>
    </row>
    <row r="9859" spans="2:3" x14ac:dyDescent="0.45">
      <c r="B9859" s="266">
        <v>9794</v>
      </c>
      <c r="C9859" s="267">
        <v>125.994622857023</v>
      </c>
    </row>
    <row r="9860" spans="2:3" x14ac:dyDescent="0.45">
      <c r="B9860" s="266">
        <v>9795</v>
      </c>
      <c r="C9860" s="267">
        <v>89.111100088025708</v>
      </c>
    </row>
    <row r="9861" spans="2:3" x14ac:dyDescent="0.45">
      <c r="B9861" s="266">
        <v>9796</v>
      </c>
      <c r="C9861" s="267">
        <v>71.339573725843437</v>
      </c>
    </row>
    <row r="9862" spans="2:3" x14ac:dyDescent="0.45">
      <c r="B9862" s="266">
        <v>9797</v>
      </c>
      <c r="C9862" s="267">
        <v>123.26110918298164</v>
      </c>
    </row>
    <row r="9863" spans="2:3" x14ac:dyDescent="0.45">
      <c r="B9863" s="266">
        <v>9798</v>
      </c>
      <c r="C9863" s="267">
        <v>162.41161689966287</v>
      </c>
    </row>
    <row r="9864" spans="2:3" x14ac:dyDescent="0.45">
      <c r="B9864" s="266">
        <v>9799</v>
      </c>
      <c r="C9864" s="267">
        <v>126.38865917513135</v>
      </c>
    </row>
    <row r="9865" spans="2:3" x14ac:dyDescent="0.45">
      <c r="B9865" s="266">
        <v>9800</v>
      </c>
      <c r="C9865" s="267">
        <v>128.43913477884541</v>
      </c>
    </row>
    <row r="9866" spans="2:3" x14ac:dyDescent="0.45">
      <c r="B9866" s="266">
        <v>9801</v>
      </c>
      <c r="C9866" s="267">
        <v>158.47646367634331</v>
      </c>
    </row>
    <row r="9867" spans="2:3" x14ac:dyDescent="0.45">
      <c r="B9867" s="266">
        <v>9802</v>
      </c>
      <c r="C9867" s="267">
        <v>139.72910088652822</v>
      </c>
    </row>
    <row r="9868" spans="2:3" x14ac:dyDescent="0.45">
      <c r="B9868" s="266">
        <v>9803</v>
      </c>
      <c r="C9868" s="267">
        <v>71.578462177508698</v>
      </c>
    </row>
    <row r="9869" spans="2:3" x14ac:dyDescent="0.45">
      <c r="B9869" s="266">
        <v>9804</v>
      </c>
      <c r="C9869" s="267">
        <v>107.91304477903216</v>
      </c>
    </row>
    <row r="9870" spans="2:3" x14ac:dyDescent="0.45">
      <c r="B9870" s="266">
        <v>9805</v>
      </c>
      <c r="C9870" s="267">
        <v>108.30125431598354</v>
      </c>
    </row>
    <row r="9871" spans="2:3" x14ac:dyDescent="0.45">
      <c r="B9871" s="266">
        <v>9806</v>
      </c>
      <c r="C9871" s="267">
        <v>101.01218370333299</v>
      </c>
    </row>
    <row r="9872" spans="2:3" x14ac:dyDescent="0.45">
      <c r="B9872" s="266">
        <v>9807</v>
      </c>
      <c r="C9872" s="267">
        <v>95.470320912549312</v>
      </c>
    </row>
    <row r="9873" spans="2:3" x14ac:dyDescent="0.45">
      <c r="B9873" s="266">
        <v>9808</v>
      </c>
      <c r="C9873" s="267">
        <v>201.01917253554541</v>
      </c>
    </row>
    <row r="9874" spans="2:3" x14ac:dyDescent="0.45">
      <c r="B9874" s="266">
        <v>9809</v>
      </c>
      <c r="C9874" s="267">
        <v>117.06714068457717</v>
      </c>
    </row>
    <row r="9875" spans="2:3" x14ac:dyDescent="0.45">
      <c r="B9875" s="266">
        <v>9810</v>
      </c>
      <c r="C9875" s="267">
        <v>142.47941153423082</v>
      </c>
    </row>
    <row r="9876" spans="2:3" x14ac:dyDescent="0.45">
      <c r="B9876" s="266">
        <v>9811</v>
      </c>
      <c r="C9876" s="267">
        <v>119.56020794097475</v>
      </c>
    </row>
    <row r="9877" spans="2:3" x14ac:dyDescent="0.45">
      <c r="B9877" s="266">
        <v>9812</v>
      </c>
      <c r="C9877" s="267">
        <v>106.43636017644585</v>
      </c>
    </row>
    <row r="9878" spans="2:3" x14ac:dyDescent="0.45">
      <c r="B9878" s="266">
        <v>9813</v>
      </c>
      <c r="C9878" s="267">
        <v>130.82077805665105</v>
      </c>
    </row>
    <row r="9879" spans="2:3" x14ac:dyDescent="0.45">
      <c r="B9879" s="266">
        <v>9814</v>
      </c>
      <c r="C9879" s="267">
        <v>105.73995771791314</v>
      </c>
    </row>
    <row r="9880" spans="2:3" x14ac:dyDescent="0.45">
      <c r="B9880" s="266">
        <v>9815</v>
      </c>
      <c r="C9880" s="267">
        <v>140.38650110651156</v>
      </c>
    </row>
    <row r="9881" spans="2:3" x14ac:dyDescent="0.45">
      <c r="B9881" s="266">
        <v>9816</v>
      </c>
      <c r="C9881" s="267">
        <v>143.47194030665045</v>
      </c>
    </row>
    <row r="9882" spans="2:3" x14ac:dyDescent="0.45">
      <c r="B9882" s="266">
        <v>9817</v>
      </c>
      <c r="C9882" s="267">
        <v>117.675031299034</v>
      </c>
    </row>
    <row r="9883" spans="2:3" x14ac:dyDescent="0.45">
      <c r="B9883" s="266">
        <v>9818</v>
      </c>
      <c r="C9883" s="267">
        <v>167.91533109571628</v>
      </c>
    </row>
    <row r="9884" spans="2:3" x14ac:dyDescent="0.45">
      <c r="B9884" s="266">
        <v>9819</v>
      </c>
      <c r="C9884" s="267">
        <v>125.77470946587204</v>
      </c>
    </row>
    <row r="9885" spans="2:3" x14ac:dyDescent="0.45">
      <c r="B9885" s="266">
        <v>9820</v>
      </c>
      <c r="C9885" s="267">
        <v>184.89339837576654</v>
      </c>
    </row>
    <row r="9886" spans="2:3" x14ac:dyDescent="0.45">
      <c r="B9886" s="266">
        <v>9821</v>
      </c>
      <c r="C9886" s="267">
        <v>64.601439408749471</v>
      </c>
    </row>
    <row r="9887" spans="2:3" x14ac:dyDescent="0.45">
      <c r="B9887" s="266">
        <v>9822</v>
      </c>
      <c r="C9887" s="267">
        <v>172.74491982182104</v>
      </c>
    </row>
    <row r="9888" spans="2:3" x14ac:dyDescent="0.45">
      <c r="B9888" s="266">
        <v>9823</v>
      </c>
      <c r="C9888" s="267">
        <v>132.69757164693408</v>
      </c>
    </row>
    <row r="9889" spans="2:3" x14ac:dyDescent="0.45">
      <c r="B9889" s="266">
        <v>9824</v>
      </c>
      <c r="C9889" s="267">
        <v>172.38961475081106</v>
      </c>
    </row>
    <row r="9890" spans="2:3" x14ac:dyDescent="0.45">
      <c r="B9890" s="266">
        <v>9825</v>
      </c>
      <c r="C9890" s="267">
        <v>111.15233871132189</v>
      </c>
    </row>
    <row r="9891" spans="2:3" x14ac:dyDescent="0.45">
      <c r="B9891" s="266">
        <v>9826</v>
      </c>
      <c r="C9891" s="267">
        <v>110.47853352578967</v>
      </c>
    </row>
    <row r="9892" spans="2:3" x14ac:dyDescent="0.45">
      <c r="B9892" s="266">
        <v>9827</v>
      </c>
      <c r="C9892" s="267">
        <v>103.35931540336688</v>
      </c>
    </row>
    <row r="9893" spans="2:3" x14ac:dyDescent="0.45">
      <c r="B9893" s="266">
        <v>9828</v>
      </c>
      <c r="C9893" s="267">
        <v>151.15559457907131</v>
      </c>
    </row>
    <row r="9894" spans="2:3" x14ac:dyDescent="0.45">
      <c r="B9894" s="266">
        <v>9829</v>
      </c>
      <c r="C9894" s="267">
        <v>171.28553630363348</v>
      </c>
    </row>
    <row r="9895" spans="2:3" x14ac:dyDescent="0.45">
      <c r="B9895" s="266">
        <v>9830</v>
      </c>
      <c r="C9895" s="267">
        <v>134.21832362739471</v>
      </c>
    </row>
    <row r="9896" spans="2:3" x14ac:dyDescent="0.45">
      <c r="B9896" s="266">
        <v>9831</v>
      </c>
      <c r="C9896" s="267">
        <v>144.86439470159223</v>
      </c>
    </row>
    <row r="9897" spans="2:3" x14ac:dyDescent="0.45">
      <c r="B9897" s="266">
        <v>9832</v>
      </c>
      <c r="C9897" s="267">
        <v>89.013372770159179</v>
      </c>
    </row>
    <row r="9898" spans="2:3" x14ac:dyDescent="0.45">
      <c r="B9898" s="266">
        <v>9833</v>
      </c>
      <c r="C9898" s="267">
        <v>169.66515254628729</v>
      </c>
    </row>
    <row r="9899" spans="2:3" x14ac:dyDescent="0.45">
      <c r="B9899" s="266">
        <v>9834</v>
      </c>
      <c r="C9899" s="267">
        <v>173.02938002180204</v>
      </c>
    </row>
    <row r="9900" spans="2:3" x14ac:dyDescent="0.45">
      <c r="B9900" s="266">
        <v>9835</v>
      </c>
      <c r="C9900" s="267">
        <v>155.66481166323146</v>
      </c>
    </row>
    <row r="9901" spans="2:3" x14ac:dyDescent="0.45">
      <c r="B9901" s="266">
        <v>9836</v>
      </c>
      <c r="C9901" s="267">
        <v>177.155724871503</v>
      </c>
    </row>
    <row r="9902" spans="2:3" x14ac:dyDescent="0.45">
      <c r="B9902" s="266">
        <v>9837</v>
      </c>
      <c r="C9902" s="267">
        <v>83.380587047117928</v>
      </c>
    </row>
    <row r="9903" spans="2:3" x14ac:dyDescent="0.45">
      <c r="B9903" s="266">
        <v>9838</v>
      </c>
      <c r="C9903" s="267">
        <v>112.83447439340169</v>
      </c>
    </row>
    <row r="9904" spans="2:3" x14ac:dyDescent="0.45">
      <c r="B9904" s="266">
        <v>9839</v>
      </c>
      <c r="C9904" s="267">
        <v>144.47577269857817</v>
      </c>
    </row>
    <row r="9905" spans="2:3" x14ac:dyDescent="0.45">
      <c r="B9905" s="266">
        <v>9840</v>
      </c>
      <c r="C9905" s="267">
        <v>110.70464426344383</v>
      </c>
    </row>
    <row r="9906" spans="2:3" x14ac:dyDescent="0.45">
      <c r="B9906" s="266">
        <v>9841</v>
      </c>
      <c r="C9906" s="267">
        <v>105.89651418953207</v>
      </c>
    </row>
    <row r="9907" spans="2:3" x14ac:dyDescent="0.45">
      <c r="B9907" s="266">
        <v>9842</v>
      </c>
      <c r="C9907" s="267">
        <v>71.386761675447374</v>
      </c>
    </row>
    <row r="9908" spans="2:3" x14ac:dyDescent="0.45">
      <c r="B9908" s="266">
        <v>9843</v>
      </c>
      <c r="C9908" s="267">
        <v>90.491309726675183</v>
      </c>
    </row>
    <row r="9909" spans="2:3" x14ac:dyDescent="0.45">
      <c r="B9909" s="266">
        <v>9844</v>
      </c>
      <c r="C9909" s="267">
        <v>158.71002389673623</v>
      </c>
    </row>
    <row r="9910" spans="2:3" x14ac:dyDescent="0.45">
      <c r="B9910" s="266">
        <v>9845</v>
      </c>
      <c r="C9910" s="267">
        <v>121.19980336780704</v>
      </c>
    </row>
    <row r="9911" spans="2:3" x14ac:dyDescent="0.45">
      <c r="B9911" s="266">
        <v>9846</v>
      </c>
      <c r="C9911" s="267">
        <v>90.688050176361813</v>
      </c>
    </row>
    <row r="9912" spans="2:3" x14ac:dyDescent="0.45">
      <c r="B9912" s="266">
        <v>9847</v>
      </c>
      <c r="C9912" s="267">
        <v>107.80758999202411</v>
      </c>
    </row>
    <row r="9913" spans="2:3" x14ac:dyDescent="0.45">
      <c r="B9913" s="266">
        <v>9848</v>
      </c>
      <c r="C9913" s="267">
        <v>117.28361166956839</v>
      </c>
    </row>
    <row r="9914" spans="2:3" x14ac:dyDescent="0.45">
      <c r="B9914" s="266">
        <v>9849</v>
      </c>
      <c r="C9914" s="267">
        <v>154.23396999477907</v>
      </c>
    </row>
    <row r="9915" spans="2:3" x14ac:dyDescent="0.45">
      <c r="B9915" s="266">
        <v>9850</v>
      </c>
      <c r="C9915" s="267">
        <v>102.37544441457825</v>
      </c>
    </row>
    <row r="9916" spans="2:3" x14ac:dyDescent="0.45">
      <c r="B9916" s="266">
        <v>9851</v>
      </c>
      <c r="C9916" s="267">
        <v>123.55980241737885</v>
      </c>
    </row>
    <row r="9917" spans="2:3" x14ac:dyDescent="0.45">
      <c r="B9917" s="266">
        <v>9852</v>
      </c>
      <c r="C9917" s="267">
        <v>159.44202062936341</v>
      </c>
    </row>
    <row r="9918" spans="2:3" x14ac:dyDescent="0.45">
      <c r="B9918" s="266">
        <v>9853</v>
      </c>
      <c r="C9918" s="267">
        <v>130.42241218982588</v>
      </c>
    </row>
    <row r="9919" spans="2:3" x14ac:dyDescent="0.45">
      <c r="B9919" s="266">
        <v>9854</v>
      </c>
      <c r="C9919" s="267">
        <v>74.67203746469437</v>
      </c>
    </row>
    <row r="9920" spans="2:3" x14ac:dyDescent="0.45">
      <c r="B9920" s="266">
        <v>9855</v>
      </c>
      <c r="C9920" s="267">
        <v>136.7505616087858</v>
      </c>
    </row>
    <row r="9921" spans="2:3" x14ac:dyDescent="0.45">
      <c r="B9921" s="266">
        <v>9856</v>
      </c>
      <c r="C9921" s="267">
        <v>87.277191842303637</v>
      </c>
    </row>
    <row r="9922" spans="2:3" x14ac:dyDescent="0.45">
      <c r="B9922" s="266">
        <v>9857</v>
      </c>
      <c r="C9922" s="267">
        <v>130.30168949288878</v>
      </c>
    </row>
    <row r="9923" spans="2:3" x14ac:dyDescent="0.45">
      <c r="B9923" s="266">
        <v>9858</v>
      </c>
      <c r="C9923" s="267">
        <v>139.70010837664887</v>
      </c>
    </row>
    <row r="9924" spans="2:3" x14ac:dyDescent="0.45">
      <c r="B9924" s="266">
        <v>9859</v>
      </c>
      <c r="C9924" s="267">
        <v>150.70975596611635</v>
      </c>
    </row>
    <row r="9925" spans="2:3" x14ac:dyDescent="0.45">
      <c r="B9925" s="266">
        <v>9860</v>
      </c>
      <c r="C9925" s="267">
        <v>109.6651522921957</v>
      </c>
    </row>
    <row r="9926" spans="2:3" x14ac:dyDescent="0.45">
      <c r="B9926" s="266">
        <v>9861</v>
      </c>
      <c r="C9926" s="267">
        <v>100.46503325017855</v>
      </c>
    </row>
    <row r="9927" spans="2:3" x14ac:dyDescent="0.45">
      <c r="B9927" s="266">
        <v>9862</v>
      </c>
      <c r="C9927" s="267">
        <v>155.95642718520898</v>
      </c>
    </row>
    <row r="9928" spans="2:3" x14ac:dyDescent="0.45">
      <c r="B9928" s="266">
        <v>9863</v>
      </c>
      <c r="C9928" s="267">
        <v>105.35759163299724</v>
      </c>
    </row>
    <row r="9929" spans="2:3" x14ac:dyDescent="0.45">
      <c r="B9929" s="266">
        <v>9864</v>
      </c>
      <c r="C9929" s="267">
        <v>157.16219146574278</v>
      </c>
    </row>
    <row r="9930" spans="2:3" x14ac:dyDescent="0.45">
      <c r="B9930" s="266">
        <v>9865</v>
      </c>
      <c r="C9930" s="267">
        <v>124.2937790591936</v>
      </c>
    </row>
    <row r="9931" spans="2:3" x14ac:dyDescent="0.45">
      <c r="B9931" s="266">
        <v>9866</v>
      </c>
      <c r="C9931" s="267">
        <v>153.1050191227435</v>
      </c>
    </row>
    <row r="9932" spans="2:3" x14ac:dyDescent="0.45">
      <c r="B9932" s="266">
        <v>9867</v>
      </c>
      <c r="C9932" s="267">
        <v>133.43907960946478</v>
      </c>
    </row>
    <row r="9933" spans="2:3" x14ac:dyDescent="0.45">
      <c r="B9933" s="266">
        <v>9868</v>
      </c>
      <c r="C9933" s="267">
        <v>91.017803884820069</v>
      </c>
    </row>
    <row r="9934" spans="2:3" x14ac:dyDescent="0.45">
      <c r="B9934" s="266">
        <v>9869</v>
      </c>
      <c r="C9934" s="267">
        <v>110.71170163445294</v>
      </c>
    </row>
    <row r="9935" spans="2:3" x14ac:dyDescent="0.45">
      <c r="B9935" s="266">
        <v>9870</v>
      </c>
      <c r="C9935" s="267">
        <v>73.218151070796921</v>
      </c>
    </row>
    <row r="9936" spans="2:3" x14ac:dyDescent="0.45">
      <c r="B9936" s="266">
        <v>9871</v>
      </c>
      <c r="C9936" s="267">
        <v>152.93694335012043</v>
      </c>
    </row>
    <row r="9937" spans="2:3" x14ac:dyDescent="0.45">
      <c r="B9937" s="266">
        <v>9872</v>
      </c>
      <c r="C9937" s="267">
        <v>159.73802797097989</v>
      </c>
    </row>
    <row r="9938" spans="2:3" x14ac:dyDescent="0.45">
      <c r="B9938" s="266">
        <v>9873</v>
      </c>
      <c r="C9938" s="267">
        <v>112.89494973809002</v>
      </c>
    </row>
    <row r="9939" spans="2:3" x14ac:dyDescent="0.45">
      <c r="B9939" s="266">
        <v>9874</v>
      </c>
      <c r="C9939" s="267">
        <v>103.64710946149003</v>
      </c>
    </row>
    <row r="9940" spans="2:3" x14ac:dyDescent="0.45">
      <c r="B9940" s="266">
        <v>9875</v>
      </c>
      <c r="C9940" s="267">
        <v>161.98121196406217</v>
      </c>
    </row>
    <row r="9941" spans="2:3" x14ac:dyDescent="0.45">
      <c r="B9941" s="266">
        <v>9876</v>
      </c>
      <c r="C9941" s="267">
        <v>116.92681871378296</v>
      </c>
    </row>
    <row r="9942" spans="2:3" x14ac:dyDescent="0.45">
      <c r="B9942" s="266">
        <v>9877</v>
      </c>
      <c r="C9942" s="267">
        <v>169.79643064222506</v>
      </c>
    </row>
    <row r="9943" spans="2:3" x14ac:dyDescent="0.45">
      <c r="B9943" s="266">
        <v>9878</v>
      </c>
      <c r="C9943" s="267">
        <v>214.59194005105272</v>
      </c>
    </row>
    <row r="9944" spans="2:3" x14ac:dyDescent="0.45">
      <c r="B9944" s="266">
        <v>9879</v>
      </c>
      <c r="C9944" s="267">
        <v>142.23149418246163</v>
      </c>
    </row>
    <row r="9945" spans="2:3" x14ac:dyDescent="0.45">
      <c r="B9945" s="266">
        <v>9880</v>
      </c>
      <c r="C9945" s="267">
        <v>89.823569898103301</v>
      </c>
    </row>
    <row r="9946" spans="2:3" x14ac:dyDescent="0.45">
      <c r="B9946" s="266">
        <v>9881</v>
      </c>
      <c r="C9946" s="267">
        <v>136.58450283171004</v>
      </c>
    </row>
    <row r="9947" spans="2:3" x14ac:dyDescent="0.45">
      <c r="B9947" s="266">
        <v>9882</v>
      </c>
      <c r="C9947" s="267">
        <v>150.52232167075232</v>
      </c>
    </row>
    <row r="9948" spans="2:3" x14ac:dyDescent="0.45">
      <c r="B9948" s="266">
        <v>9883</v>
      </c>
      <c r="C9948" s="267">
        <v>129.14234762588507</v>
      </c>
    </row>
    <row r="9949" spans="2:3" x14ac:dyDescent="0.45">
      <c r="B9949" s="266">
        <v>9884</v>
      </c>
      <c r="C9949" s="267">
        <v>119.5008457201634</v>
      </c>
    </row>
    <row r="9950" spans="2:3" x14ac:dyDescent="0.45">
      <c r="B9950" s="266">
        <v>9885</v>
      </c>
      <c r="C9950" s="267">
        <v>180.45675113054847</v>
      </c>
    </row>
    <row r="9951" spans="2:3" x14ac:dyDescent="0.45">
      <c r="B9951" s="266">
        <v>9886</v>
      </c>
      <c r="C9951" s="267">
        <v>95.219570350722066</v>
      </c>
    </row>
    <row r="9952" spans="2:3" x14ac:dyDescent="0.45">
      <c r="B9952" s="266">
        <v>9887</v>
      </c>
      <c r="C9952" s="267">
        <v>66.47763545385159</v>
      </c>
    </row>
    <row r="9953" spans="2:3" x14ac:dyDescent="0.45">
      <c r="B9953" s="266">
        <v>9888</v>
      </c>
      <c r="C9953" s="267">
        <v>81.55833234810332</v>
      </c>
    </row>
    <row r="9954" spans="2:3" x14ac:dyDescent="0.45">
      <c r="B9954" s="266">
        <v>9889</v>
      </c>
      <c r="C9954" s="267">
        <v>155.75566971438627</v>
      </c>
    </row>
    <row r="9955" spans="2:3" x14ac:dyDescent="0.45">
      <c r="B9955" s="266">
        <v>9890</v>
      </c>
      <c r="C9955" s="267">
        <v>125.45035285483362</v>
      </c>
    </row>
    <row r="9956" spans="2:3" x14ac:dyDescent="0.45">
      <c r="B9956" s="266">
        <v>9891</v>
      </c>
      <c r="C9956" s="267">
        <v>134.12637147564578</v>
      </c>
    </row>
    <row r="9957" spans="2:3" x14ac:dyDescent="0.45">
      <c r="B9957" s="266">
        <v>9892</v>
      </c>
      <c r="C9957" s="267">
        <v>119.43076299611006</v>
      </c>
    </row>
    <row r="9958" spans="2:3" x14ac:dyDescent="0.45">
      <c r="B9958" s="266">
        <v>9893</v>
      </c>
      <c r="C9958" s="267">
        <v>130.11436857101009</v>
      </c>
    </row>
    <row r="9959" spans="2:3" x14ac:dyDescent="0.45">
      <c r="B9959" s="266">
        <v>9894</v>
      </c>
      <c r="C9959" s="267">
        <v>86.851832366204206</v>
      </c>
    </row>
    <row r="9960" spans="2:3" x14ac:dyDescent="0.45">
      <c r="B9960" s="266">
        <v>9895</v>
      </c>
      <c r="C9960" s="267">
        <v>139.55881719935664</v>
      </c>
    </row>
    <row r="9961" spans="2:3" x14ac:dyDescent="0.45">
      <c r="B9961" s="266">
        <v>9896</v>
      </c>
      <c r="C9961" s="267">
        <v>124.89895647676062</v>
      </c>
    </row>
    <row r="9962" spans="2:3" x14ac:dyDescent="0.45">
      <c r="B9962" s="266">
        <v>9897</v>
      </c>
      <c r="C9962" s="267">
        <v>114.67835370171152</v>
      </c>
    </row>
    <row r="9963" spans="2:3" x14ac:dyDescent="0.45">
      <c r="B9963" s="266">
        <v>9898</v>
      </c>
      <c r="C9963" s="267">
        <v>91.130764012397378</v>
      </c>
    </row>
    <row r="9964" spans="2:3" x14ac:dyDescent="0.45">
      <c r="B9964" s="266">
        <v>9899</v>
      </c>
      <c r="C9964" s="267">
        <v>118.62184253439872</v>
      </c>
    </row>
    <row r="9965" spans="2:3" x14ac:dyDescent="0.45">
      <c r="B9965" s="266">
        <v>9900</v>
      </c>
      <c r="C9965" s="267">
        <v>186.05861424174975</v>
      </c>
    </row>
    <row r="9966" spans="2:3" x14ac:dyDescent="0.45">
      <c r="B9966" s="266">
        <v>9901</v>
      </c>
      <c r="C9966" s="267">
        <v>136.73416657662329</v>
      </c>
    </row>
    <row r="9967" spans="2:3" x14ac:dyDescent="0.45">
      <c r="B9967" s="266">
        <v>9902</v>
      </c>
      <c r="C9967" s="267">
        <v>92.240036592566668</v>
      </c>
    </row>
    <row r="9968" spans="2:3" x14ac:dyDescent="0.45">
      <c r="B9968" s="266">
        <v>9903</v>
      </c>
      <c r="C9968" s="267">
        <v>154.1750568473791</v>
      </c>
    </row>
    <row r="9969" spans="2:3" x14ac:dyDescent="0.45">
      <c r="B9969" s="266">
        <v>9904</v>
      </c>
      <c r="C9969" s="267">
        <v>149.76275379569518</v>
      </c>
    </row>
    <row r="9970" spans="2:3" x14ac:dyDescent="0.45">
      <c r="B9970" s="266">
        <v>9905</v>
      </c>
      <c r="C9970" s="267">
        <v>95.382796571658588</v>
      </c>
    </row>
    <row r="9971" spans="2:3" x14ac:dyDescent="0.45">
      <c r="B9971" s="266">
        <v>9906</v>
      </c>
      <c r="C9971" s="267">
        <v>206.7324890329734</v>
      </c>
    </row>
    <row r="9972" spans="2:3" x14ac:dyDescent="0.45">
      <c r="B9972" s="266">
        <v>9907</v>
      </c>
      <c r="C9972" s="267">
        <v>99.772071386944532</v>
      </c>
    </row>
    <row r="9973" spans="2:3" x14ac:dyDescent="0.45">
      <c r="B9973" s="266">
        <v>9908</v>
      </c>
      <c r="C9973" s="267">
        <v>203.40873103504967</v>
      </c>
    </row>
    <row r="9974" spans="2:3" x14ac:dyDescent="0.45">
      <c r="B9974" s="266">
        <v>9909</v>
      </c>
      <c r="C9974" s="267">
        <v>151.46808502356754</v>
      </c>
    </row>
    <row r="9975" spans="2:3" x14ac:dyDescent="0.45">
      <c r="B9975" s="266">
        <v>9910</v>
      </c>
      <c r="C9975" s="267">
        <v>126.43300762855694</v>
      </c>
    </row>
    <row r="9976" spans="2:3" x14ac:dyDescent="0.45">
      <c r="B9976" s="266">
        <v>9911</v>
      </c>
      <c r="C9976" s="267">
        <v>127.37521951267544</v>
      </c>
    </row>
    <row r="9977" spans="2:3" x14ac:dyDescent="0.45">
      <c r="B9977" s="266">
        <v>9912</v>
      </c>
      <c r="C9977" s="267">
        <v>87.408887022421609</v>
      </c>
    </row>
    <row r="9978" spans="2:3" x14ac:dyDescent="0.45">
      <c r="B9978" s="266">
        <v>9913</v>
      </c>
      <c r="C9978" s="267">
        <v>102.02019170170267</v>
      </c>
    </row>
    <row r="9979" spans="2:3" x14ac:dyDescent="0.45">
      <c r="B9979" s="266">
        <v>9914</v>
      </c>
      <c r="C9979" s="267">
        <v>117.37141062480562</v>
      </c>
    </row>
    <row r="9980" spans="2:3" x14ac:dyDescent="0.45">
      <c r="B9980" s="266">
        <v>9915</v>
      </c>
      <c r="C9980" s="267">
        <v>146.67481728588945</v>
      </c>
    </row>
    <row r="9981" spans="2:3" x14ac:dyDescent="0.45">
      <c r="B9981" s="266">
        <v>9916</v>
      </c>
      <c r="C9981" s="267">
        <v>117.92448271629132</v>
      </c>
    </row>
    <row r="9982" spans="2:3" x14ac:dyDescent="0.45">
      <c r="B9982" s="266">
        <v>9917</v>
      </c>
      <c r="C9982" s="267">
        <v>119.13739242304183</v>
      </c>
    </row>
    <row r="9983" spans="2:3" x14ac:dyDescent="0.45">
      <c r="B9983" s="266">
        <v>9918</v>
      </c>
      <c r="C9983" s="267">
        <v>96.887582909863724</v>
      </c>
    </row>
    <row r="9984" spans="2:3" x14ac:dyDescent="0.45">
      <c r="B9984" s="266">
        <v>9919</v>
      </c>
      <c r="C9984" s="267">
        <v>182.53711688730243</v>
      </c>
    </row>
    <row r="9985" spans="2:3" x14ac:dyDescent="0.45">
      <c r="B9985" s="266">
        <v>9920</v>
      </c>
      <c r="C9985" s="267">
        <v>122.42135251351584</v>
      </c>
    </row>
    <row r="9986" spans="2:3" x14ac:dyDescent="0.45">
      <c r="B9986" s="266">
        <v>9921</v>
      </c>
      <c r="C9986" s="267">
        <v>84.862650557146907</v>
      </c>
    </row>
    <row r="9987" spans="2:3" x14ac:dyDescent="0.45">
      <c r="B9987" s="266">
        <v>9922</v>
      </c>
      <c r="C9987" s="267">
        <v>95.66444228081437</v>
      </c>
    </row>
    <row r="9988" spans="2:3" x14ac:dyDescent="0.45">
      <c r="B9988" s="266">
        <v>9923</v>
      </c>
      <c r="C9988" s="267">
        <v>98.436932650423529</v>
      </c>
    </row>
    <row r="9989" spans="2:3" x14ac:dyDescent="0.45">
      <c r="B9989" s="266">
        <v>9924</v>
      </c>
      <c r="C9989" s="267">
        <v>138.35279133018039</v>
      </c>
    </row>
    <row r="9990" spans="2:3" x14ac:dyDescent="0.45">
      <c r="B9990" s="266">
        <v>9925</v>
      </c>
      <c r="C9990" s="267">
        <v>135.28848584226847</v>
      </c>
    </row>
    <row r="9991" spans="2:3" x14ac:dyDescent="0.45">
      <c r="B9991" s="266">
        <v>9926</v>
      </c>
      <c r="C9991" s="267">
        <v>161.17080973131468</v>
      </c>
    </row>
    <row r="9992" spans="2:3" x14ac:dyDescent="0.45">
      <c r="B9992" s="266">
        <v>9927</v>
      </c>
      <c r="C9992" s="267">
        <v>127.75298632880275</v>
      </c>
    </row>
    <row r="9993" spans="2:3" x14ac:dyDescent="0.45">
      <c r="B9993" s="266">
        <v>9928</v>
      </c>
      <c r="C9993" s="267">
        <v>104.79853380407593</v>
      </c>
    </row>
    <row r="9994" spans="2:3" x14ac:dyDescent="0.45">
      <c r="B9994" s="266">
        <v>9929</v>
      </c>
      <c r="C9994" s="267">
        <v>145.94205439937471</v>
      </c>
    </row>
    <row r="9995" spans="2:3" x14ac:dyDescent="0.45">
      <c r="B9995" s="266">
        <v>9930</v>
      </c>
      <c r="C9995" s="267">
        <v>161.86994927348638</v>
      </c>
    </row>
    <row r="9996" spans="2:3" x14ac:dyDescent="0.45">
      <c r="B9996" s="266">
        <v>9931</v>
      </c>
      <c r="C9996" s="267">
        <v>131.85046646531435</v>
      </c>
    </row>
    <row r="9997" spans="2:3" x14ac:dyDescent="0.45">
      <c r="B9997" s="266">
        <v>9932</v>
      </c>
      <c r="C9997" s="267">
        <v>99.977181005367314</v>
      </c>
    </row>
    <row r="9998" spans="2:3" x14ac:dyDescent="0.45">
      <c r="B9998" s="266">
        <v>9933</v>
      </c>
      <c r="C9998" s="267">
        <v>106.95874222953442</v>
      </c>
    </row>
    <row r="9999" spans="2:3" x14ac:dyDescent="0.45">
      <c r="B9999" s="266">
        <v>9934</v>
      </c>
      <c r="C9999" s="267">
        <v>121.7765995481266</v>
      </c>
    </row>
    <row r="10000" spans="2:3" x14ac:dyDescent="0.45">
      <c r="B10000" s="266">
        <v>9935</v>
      </c>
      <c r="C10000" s="267">
        <v>85.660806882680021</v>
      </c>
    </row>
    <row r="10001" spans="2:3" x14ac:dyDescent="0.45">
      <c r="B10001" s="266">
        <v>9936</v>
      </c>
      <c r="C10001" s="267">
        <v>115.77469595799454</v>
      </c>
    </row>
    <row r="10002" spans="2:3" x14ac:dyDescent="0.45">
      <c r="B10002" s="266">
        <v>9937</v>
      </c>
      <c r="C10002" s="267">
        <v>93.669952746603911</v>
      </c>
    </row>
    <row r="10003" spans="2:3" x14ac:dyDescent="0.45">
      <c r="B10003" s="266">
        <v>9938</v>
      </c>
      <c r="C10003" s="267">
        <v>113.86478779184921</v>
      </c>
    </row>
    <row r="10004" spans="2:3" x14ac:dyDescent="0.45">
      <c r="B10004" s="266">
        <v>9939</v>
      </c>
      <c r="C10004" s="267">
        <v>96.208269639616034</v>
      </c>
    </row>
    <row r="10005" spans="2:3" x14ac:dyDescent="0.45">
      <c r="B10005" s="266">
        <v>9940</v>
      </c>
      <c r="C10005" s="267">
        <v>125.8212874504315</v>
      </c>
    </row>
    <row r="10006" spans="2:3" x14ac:dyDescent="0.45">
      <c r="B10006" s="266">
        <v>9941</v>
      </c>
      <c r="C10006" s="267">
        <v>140.57363532754937</v>
      </c>
    </row>
    <row r="10007" spans="2:3" x14ac:dyDescent="0.45">
      <c r="B10007" s="266">
        <v>9942</v>
      </c>
      <c r="C10007" s="267">
        <v>170.05654207944107</v>
      </c>
    </row>
    <row r="10008" spans="2:3" x14ac:dyDescent="0.45">
      <c r="B10008" s="266">
        <v>9943</v>
      </c>
      <c r="C10008" s="267">
        <v>149.64710297122201</v>
      </c>
    </row>
    <row r="10009" spans="2:3" x14ac:dyDescent="0.45">
      <c r="B10009" s="266">
        <v>9944</v>
      </c>
      <c r="C10009" s="267">
        <v>122.10832920960002</v>
      </c>
    </row>
    <row r="10010" spans="2:3" x14ac:dyDescent="0.45">
      <c r="B10010" s="266">
        <v>9945</v>
      </c>
      <c r="C10010" s="267">
        <v>109.59190158225397</v>
      </c>
    </row>
    <row r="10011" spans="2:3" x14ac:dyDescent="0.45">
      <c r="B10011" s="266">
        <v>9946</v>
      </c>
      <c r="C10011" s="267">
        <v>121.14708575425996</v>
      </c>
    </row>
    <row r="10012" spans="2:3" x14ac:dyDescent="0.45">
      <c r="B10012" s="266">
        <v>9947</v>
      </c>
      <c r="C10012" s="267">
        <v>132.66881549341366</v>
      </c>
    </row>
    <row r="10013" spans="2:3" x14ac:dyDescent="0.45">
      <c r="B10013" s="266">
        <v>9948</v>
      </c>
      <c r="C10013" s="267">
        <v>132.08359235222377</v>
      </c>
    </row>
    <row r="10014" spans="2:3" x14ac:dyDescent="0.45">
      <c r="B10014" s="266">
        <v>9949</v>
      </c>
      <c r="C10014" s="267">
        <v>129.08880489667945</v>
      </c>
    </row>
    <row r="10015" spans="2:3" x14ac:dyDescent="0.45">
      <c r="B10015" s="266">
        <v>9950</v>
      </c>
      <c r="C10015" s="267">
        <v>133.42873349590147</v>
      </c>
    </row>
    <row r="10016" spans="2:3" x14ac:dyDescent="0.45">
      <c r="B10016" s="266">
        <v>9951</v>
      </c>
      <c r="C10016" s="267">
        <v>145.57259344686946</v>
      </c>
    </row>
    <row r="10017" spans="2:3" x14ac:dyDescent="0.45">
      <c r="B10017" s="266">
        <v>9952</v>
      </c>
      <c r="C10017" s="267">
        <v>90.050270709537529</v>
      </c>
    </row>
    <row r="10018" spans="2:3" x14ac:dyDescent="0.45">
      <c r="B10018" s="266">
        <v>9953</v>
      </c>
      <c r="C10018" s="267">
        <v>137.75998039272565</v>
      </c>
    </row>
    <row r="10019" spans="2:3" x14ac:dyDescent="0.45">
      <c r="B10019" s="266">
        <v>9954</v>
      </c>
      <c r="C10019" s="267">
        <v>181.90604612620774</v>
      </c>
    </row>
    <row r="10020" spans="2:3" x14ac:dyDescent="0.45">
      <c r="B10020" s="266">
        <v>9955</v>
      </c>
      <c r="C10020" s="267">
        <v>145.02616804832121</v>
      </c>
    </row>
    <row r="10021" spans="2:3" x14ac:dyDescent="0.45">
      <c r="B10021" s="266">
        <v>9956</v>
      </c>
      <c r="C10021" s="267">
        <v>125.2456687259092</v>
      </c>
    </row>
    <row r="10022" spans="2:3" x14ac:dyDescent="0.45">
      <c r="B10022" s="266">
        <v>9957</v>
      </c>
      <c r="C10022" s="267">
        <v>117.45746633416586</v>
      </c>
    </row>
    <row r="10023" spans="2:3" x14ac:dyDescent="0.45">
      <c r="B10023" s="266">
        <v>9958</v>
      </c>
      <c r="C10023" s="267">
        <v>144.31962631544252</v>
      </c>
    </row>
    <row r="10024" spans="2:3" x14ac:dyDescent="0.45">
      <c r="B10024" s="266">
        <v>9959</v>
      </c>
      <c r="C10024" s="267">
        <v>149.1439060287056</v>
      </c>
    </row>
    <row r="10025" spans="2:3" x14ac:dyDescent="0.45">
      <c r="B10025" s="266">
        <v>9960</v>
      </c>
      <c r="C10025" s="267">
        <v>133.24311905853574</v>
      </c>
    </row>
    <row r="10026" spans="2:3" x14ac:dyDescent="0.45">
      <c r="B10026" s="266">
        <v>9961</v>
      </c>
      <c r="C10026" s="267">
        <v>130.21815060596711</v>
      </c>
    </row>
    <row r="10027" spans="2:3" x14ac:dyDescent="0.45">
      <c r="B10027" s="266">
        <v>9962</v>
      </c>
      <c r="C10027" s="267">
        <v>90.916698113222552</v>
      </c>
    </row>
    <row r="10028" spans="2:3" x14ac:dyDescent="0.45">
      <c r="B10028" s="266">
        <v>9963</v>
      </c>
      <c r="C10028" s="267">
        <v>82.512605580461241</v>
      </c>
    </row>
    <row r="10029" spans="2:3" x14ac:dyDescent="0.45">
      <c r="B10029" s="266">
        <v>9964</v>
      </c>
      <c r="C10029" s="267">
        <v>143.99036918009099</v>
      </c>
    </row>
    <row r="10030" spans="2:3" x14ac:dyDescent="0.45">
      <c r="B10030" s="266">
        <v>9965</v>
      </c>
      <c r="C10030" s="267">
        <v>152.441363538312</v>
      </c>
    </row>
    <row r="10031" spans="2:3" x14ac:dyDescent="0.45">
      <c r="B10031" s="266">
        <v>9966</v>
      </c>
      <c r="C10031" s="267">
        <v>143.89032247727619</v>
      </c>
    </row>
    <row r="10032" spans="2:3" x14ac:dyDescent="0.45">
      <c r="B10032" s="266">
        <v>9967</v>
      </c>
      <c r="C10032" s="267">
        <v>147.26426395493684</v>
      </c>
    </row>
    <row r="10033" spans="2:3" x14ac:dyDescent="0.45">
      <c r="B10033" s="266">
        <v>9968</v>
      </c>
      <c r="C10033" s="267">
        <v>146.24364003667253</v>
      </c>
    </row>
    <row r="10034" spans="2:3" x14ac:dyDescent="0.45">
      <c r="B10034" s="266">
        <v>9969</v>
      </c>
      <c r="C10034" s="267">
        <v>76.963053176196738</v>
      </c>
    </row>
    <row r="10035" spans="2:3" x14ac:dyDescent="0.45">
      <c r="B10035" s="266">
        <v>9970</v>
      </c>
      <c r="C10035" s="267">
        <v>108.82367248975612</v>
      </c>
    </row>
    <row r="10036" spans="2:3" x14ac:dyDescent="0.45">
      <c r="B10036" s="266">
        <v>9971</v>
      </c>
      <c r="C10036" s="267">
        <v>114.47879377759206</v>
      </c>
    </row>
    <row r="10037" spans="2:3" x14ac:dyDescent="0.45">
      <c r="B10037" s="266">
        <v>9972</v>
      </c>
      <c r="C10037" s="267">
        <v>192.23545590709887</v>
      </c>
    </row>
    <row r="10038" spans="2:3" x14ac:dyDescent="0.45">
      <c r="B10038" s="266">
        <v>9973</v>
      </c>
      <c r="C10038" s="267">
        <v>106.67639835975348</v>
      </c>
    </row>
    <row r="10039" spans="2:3" x14ac:dyDescent="0.45">
      <c r="B10039" s="266">
        <v>9974</v>
      </c>
      <c r="C10039" s="267">
        <v>98.586687105260097</v>
      </c>
    </row>
    <row r="10040" spans="2:3" x14ac:dyDescent="0.45">
      <c r="B10040" s="266">
        <v>9975</v>
      </c>
      <c r="C10040" s="267">
        <v>124.65597933184694</v>
      </c>
    </row>
    <row r="10041" spans="2:3" x14ac:dyDescent="0.45">
      <c r="B10041" s="266">
        <v>9976</v>
      </c>
      <c r="C10041" s="267">
        <v>100.16865246494211</v>
      </c>
    </row>
    <row r="10042" spans="2:3" x14ac:dyDescent="0.45">
      <c r="B10042" s="266">
        <v>9977</v>
      </c>
      <c r="C10042" s="267">
        <v>80.118601410951555</v>
      </c>
    </row>
    <row r="10043" spans="2:3" x14ac:dyDescent="0.45">
      <c r="B10043" s="266">
        <v>9978</v>
      </c>
      <c r="C10043" s="267">
        <v>156.81499268297486</v>
      </c>
    </row>
    <row r="10044" spans="2:3" x14ac:dyDescent="0.45">
      <c r="B10044" s="266">
        <v>9979</v>
      </c>
      <c r="C10044" s="267">
        <v>148.3206267755057</v>
      </c>
    </row>
    <row r="10045" spans="2:3" x14ac:dyDescent="0.45">
      <c r="B10045" s="266">
        <v>9980</v>
      </c>
      <c r="C10045" s="267">
        <v>89.441077147835557</v>
      </c>
    </row>
    <row r="10046" spans="2:3" x14ac:dyDescent="0.45">
      <c r="B10046" s="266">
        <v>9981</v>
      </c>
      <c r="C10046" s="267">
        <v>98.848805102749083</v>
      </c>
    </row>
    <row r="10047" spans="2:3" x14ac:dyDescent="0.45">
      <c r="B10047" s="266">
        <v>9982</v>
      </c>
      <c r="C10047" s="267">
        <v>144.47339085386301</v>
      </c>
    </row>
    <row r="10048" spans="2:3" x14ac:dyDescent="0.45">
      <c r="B10048" s="266">
        <v>9983</v>
      </c>
      <c r="C10048" s="267">
        <v>161.75123025196194</v>
      </c>
    </row>
    <row r="10049" spans="2:3" x14ac:dyDescent="0.45">
      <c r="B10049" s="266">
        <v>9984</v>
      </c>
      <c r="C10049" s="267">
        <v>112.14161238029197</v>
      </c>
    </row>
    <row r="10050" spans="2:3" x14ac:dyDescent="0.45">
      <c r="B10050" s="266">
        <v>9985</v>
      </c>
      <c r="C10050" s="267">
        <v>127.00945416017802</v>
      </c>
    </row>
    <row r="10051" spans="2:3" x14ac:dyDescent="0.45">
      <c r="B10051" s="266">
        <v>9986</v>
      </c>
      <c r="C10051" s="267">
        <v>87.907526838466353</v>
      </c>
    </row>
    <row r="10052" spans="2:3" x14ac:dyDescent="0.45">
      <c r="B10052" s="266">
        <v>9987</v>
      </c>
      <c r="C10052" s="267">
        <v>110.88487849655203</v>
      </c>
    </row>
    <row r="10053" spans="2:3" x14ac:dyDescent="0.45">
      <c r="B10053" s="266">
        <v>9988</v>
      </c>
      <c r="C10053" s="267">
        <v>80.189542977096295</v>
      </c>
    </row>
    <row r="10054" spans="2:3" x14ac:dyDescent="0.45">
      <c r="B10054" s="266">
        <v>9989</v>
      </c>
      <c r="C10054" s="267">
        <v>169.05167519252825</v>
      </c>
    </row>
    <row r="10055" spans="2:3" x14ac:dyDescent="0.45">
      <c r="B10055" s="266">
        <v>9990</v>
      </c>
      <c r="C10055" s="267">
        <v>82.012350432871742</v>
      </c>
    </row>
    <row r="10056" spans="2:3" x14ac:dyDescent="0.45">
      <c r="B10056" s="266">
        <v>9991</v>
      </c>
      <c r="C10056" s="267">
        <v>83.639865459035363</v>
      </c>
    </row>
    <row r="10057" spans="2:3" x14ac:dyDescent="0.45">
      <c r="B10057" s="266">
        <v>9992</v>
      </c>
      <c r="C10057" s="267">
        <v>147.21410640493633</v>
      </c>
    </row>
    <row r="10058" spans="2:3" x14ac:dyDescent="0.45">
      <c r="B10058" s="266">
        <v>9993</v>
      </c>
      <c r="C10058" s="267">
        <v>96.772177198462714</v>
      </c>
    </row>
    <row r="10059" spans="2:3" x14ac:dyDescent="0.45">
      <c r="B10059" s="266">
        <v>9994</v>
      </c>
      <c r="C10059" s="267">
        <v>143.50060382841485</v>
      </c>
    </row>
    <row r="10060" spans="2:3" x14ac:dyDescent="0.45">
      <c r="B10060" s="266">
        <v>9995</v>
      </c>
      <c r="C10060" s="267">
        <v>153.25995815268848</v>
      </c>
    </row>
    <row r="10061" spans="2:3" x14ac:dyDescent="0.45">
      <c r="B10061" s="266">
        <v>9996</v>
      </c>
      <c r="C10061" s="267">
        <v>198.52449815762009</v>
      </c>
    </row>
    <row r="10062" spans="2:3" x14ac:dyDescent="0.45">
      <c r="B10062" s="266">
        <v>9997</v>
      </c>
      <c r="C10062" s="267">
        <v>150.31988559629013</v>
      </c>
    </row>
    <row r="10063" spans="2:3" x14ac:dyDescent="0.45">
      <c r="B10063" s="266">
        <v>9998</v>
      </c>
      <c r="C10063" s="267">
        <v>101.86961691322763</v>
      </c>
    </row>
    <row r="10064" spans="2:3" x14ac:dyDescent="0.45">
      <c r="B10064" s="266">
        <v>9999</v>
      </c>
      <c r="C10064" s="267">
        <v>186.51368521807632</v>
      </c>
    </row>
    <row r="10065" spans="2:3" x14ac:dyDescent="0.45">
      <c r="B10065" s="266">
        <v>10000</v>
      </c>
      <c r="C10065" s="267">
        <v>132.17593982070048</v>
      </c>
    </row>
  </sheetData>
  <mergeCells count="16">
    <mergeCell ref="B47:K47"/>
    <mergeCell ref="B9:D9"/>
    <mergeCell ref="T1:U1"/>
    <mergeCell ref="V1:AG1"/>
    <mergeCell ref="T2:T3"/>
    <mergeCell ref="U2:U3"/>
    <mergeCell ref="V2:AG2"/>
    <mergeCell ref="V9:AG9"/>
    <mergeCell ref="V8:AG8"/>
    <mergeCell ref="V15:Y15"/>
    <mergeCell ref="B63:C63"/>
    <mergeCell ref="B48:K48"/>
    <mergeCell ref="B49:K49"/>
    <mergeCell ref="B50:K50"/>
    <mergeCell ref="B51:K51"/>
    <mergeCell ref="B61:H61"/>
  </mergeCells>
  <conditionalFormatting sqref="E4">
    <cfRule type="iconSet" priority="4">
      <iconSet iconSet="3Symbols2" showValue="0">
        <cfvo type="percent" val="0"/>
        <cfvo type="num" val="0"/>
        <cfvo type="num" val="1"/>
      </iconSet>
    </cfRule>
  </conditionalFormatting>
  <conditionalFormatting sqref="V4:AG4">
    <cfRule type="colorScale" priority="2">
      <colorScale>
        <cfvo type="min"/>
        <cfvo type="max"/>
        <color theme="9" tint="0.79998168889431442"/>
        <color theme="9" tint="-0.249977111117893"/>
      </colorScale>
    </cfRule>
  </conditionalFormatting>
  <hyperlinks>
    <hyperlink ref="B49:K49" r:id="rId1" display="Watch Statistical PERT videos on YouTube " xr:uid="{9BAB45A9-9A68-4E5A-8DFE-133439B2A520}"/>
    <hyperlink ref="B50" r:id="rId2" display="Follow Statistical PERT on Twitter to learn when new updates are released" xr:uid="{86D8B8D3-83F2-4158-A78B-7F9334774E53}"/>
    <hyperlink ref="B49" r:id="rId3" xr:uid="{055F2A05-AFE0-49A8-B060-9F29C892BC7F}"/>
    <hyperlink ref="B48" r:id="rId4" display="Take a Pluralsight course on Statistical PERT" xr:uid="{6A256885-580A-4EF9-9CCC-A566DD2F4A7E}"/>
    <hyperlink ref="B47" r:id="rId5" display="Download more FREE Statistical PERT templates at https://www.statisticalpert.com" xr:uid="{F0651FEF-7D83-4CFE-A31E-704976A52A16}"/>
    <hyperlink ref="B51:K51" r:id="rId6" location="newsletter" display="Subscribe to the SPERT® newsletter for monthly tips, free webinars, and new release notifications" xr:uid="{4EF7BEEC-BDFA-4CC4-9C32-7970E291BA63}"/>
    <hyperlink ref="B50:K50" r:id="rId7" display="Connect with or follow William W. Davis on LinkedIn" xr:uid="{B6E7CDF8-9169-4E7D-A6F4-94D83745D3C5}"/>
    <hyperlink ref="B48:K48" r:id="rId8" display="Watch a Pluralsight course on Statistical PERT® Normal Edition" xr:uid="{6E251E22-6EBA-4681-B96E-29E7A69B47F0}"/>
    <hyperlink ref="B61" r:id="rId9" xr:uid="{143E6FE8-88E3-4848-AF28-54FCDD78C555}"/>
  </hyperlinks>
  <pageMargins left="0.7" right="0.7" top="0.75" bottom="0.75" header="0.3" footer="0.3"/>
  <pageSetup orientation="portrait" r:id="rId10"/>
  <drawing r:id="rId11"/>
  <legacyDrawing r:id="rId12"/>
  <extLst>
    <ext xmlns:x14="http://schemas.microsoft.com/office/spreadsheetml/2009/9/main" uri="{78C0D931-6437-407d-A8EE-F0AAD7539E65}">
      <x14:conditionalFormattings>
        <x14:conditionalFormatting xmlns:xm="http://schemas.microsoft.com/office/excel/2006/main">
          <x14:cfRule type="expression" priority="1" id="{C7A8257B-0C62-48D8-9CBE-C806255A82AB}">
            <xm:f>IF($B$65=VLookups!$A$35,TRUE,FALSE)</xm:f>
            <x14:dxf>
              <numFmt numFmtId="168" formatCode="&quot;$&quot;#,##0"/>
            </x14:dxf>
          </x14:cfRule>
          <xm:sqref>D31:D35</xm:sqref>
        </x14:conditionalFormatting>
        <x14:conditionalFormatting xmlns:xm="http://schemas.microsoft.com/office/excel/2006/main">
          <x14:cfRule type="expression" priority="3" id="{00707FF2-1EE8-407B-A688-578E3D34C7AE}">
            <xm:f>IF($B$70=VLookups!$A$35,TRUE,FALSE)</xm:f>
            <x14:dxf>
              <numFmt numFmtId="168" formatCode="&quot;$&quot;#,##0"/>
            </x14:dxf>
          </x14:cfRule>
          <xm:sqref>V4:AG4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6187E447-086F-44DB-B477-B8053561D3D7}">
          <x14:formula1>
            <xm:f>VLookups!$A$30:$A$31</xm:f>
          </x14:formula1>
          <xm:sqref>T1:U1</xm:sqref>
        </x14:dataValidation>
        <x14:dataValidation type="list" allowBlank="1" showInputMessage="1" showErrorMessage="1" xr:uid="{C0EC26B2-207E-49A3-BDE2-3EF5DFFCA10E}">
          <x14:formula1>
            <xm:f>Confidence!$A$3:$A$12</xm:f>
          </x14:formula1>
          <xm:sqref>K4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4</vt:i4>
      </vt:variant>
    </vt:vector>
  </HeadingPairs>
  <TitlesOfParts>
    <vt:vector size="23" baseType="lpstr">
      <vt:lpstr>Welcome!</vt:lpstr>
      <vt:lpstr>README for Version 3</vt:lpstr>
      <vt:lpstr>SPERT® Beta for Beginners</vt:lpstr>
      <vt:lpstr>SPERT® Beta (1-Point entry)</vt:lpstr>
      <vt:lpstr>SPERT® Beta (3-Point entry)</vt:lpstr>
      <vt:lpstr>SPERT® Beta (Mixed entry)</vt:lpstr>
      <vt:lpstr>SPERT® Beta Scheduler</vt:lpstr>
      <vt:lpstr>SPERT® Beta - Charts</vt:lpstr>
      <vt:lpstr>SPERT® Beta - MC Simulation</vt:lpstr>
      <vt:lpstr>SPERT® Beta - Agile Forecast</vt:lpstr>
      <vt:lpstr>Skew</vt:lpstr>
      <vt:lpstr>Confidence</vt:lpstr>
      <vt:lpstr>Alpha-Beta</vt:lpstr>
      <vt:lpstr>Standard Deviation Ratios</vt:lpstr>
      <vt:lpstr>Mean Ratios</vt:lpstr>
      <vt:lpstr>VLookups</vt:lpstr>
      <vt:lpstr>Collabinart®</vt:lpstr>
      <vt:lpstr>Change Log</vt:lpstr>
      <vt:lpstr>GNU GPL</vt:lpstr>
      <vt:lpstr>Alpha_Chart</vt:lpstr>
      <vt:lpstr>Beta_Chart</vt:lpstr>
      <vt:lpstr>Mean_Ratios</vt:lpstr>
      <vt:lpstr>Standard_Deviation_Ratios</vt:lpstr>
    </vt:vector>
  </TitlesOfParts>
  <Company>William W. Davis, MSPM, PMP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Statistical PERT® Beta Edition</dc:title>
  <dc:creator>William W. Davis</dc:creator>
  <dc:description>Copyright 2017-2025, William W. Davis, MSPM, PMP. Licensed under the GNU General Public License.</dc:description>
  <cp:lastModifiedBy>William W. Davis</cp:lastModifiedBy>
  <dcterms:created xsi:type="dcterms:W3CDTF">2015-09-24T02:35:01Z</dcterms:created>
  <dcterms:modified xsi:type="dcterms:W3CDTF">2025-10-25T01:38:03Z</dcterms:modified>
</cp:coreProperties>
</file>